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D:\workspace\xiuxian\"/>
    </mc:Choice>
  </mc:AlternateContent>
  <xr:revisionPtr revIDLastSave="0" documentId="13_ncr:1_{4A180900-15DD-45A1-B19B-62FD218E63FD}" xr6:coauthVersionLast="47" xr6:coauthVersionMax="47" xr10:uidLastSave="{00000000-0000-0000-0000-000000000000}"/>
  <bookViews>
    <workbookView xWindow="-120" yWindow="-120" windowWidth="29040" windowHeight="15720" tabRatio="950" activeTab="7" xr2:uid="{00000000-000D-0000-FFFF-FFFF00000000}"/>
  </bookViews>
  <sheets>
    <sheet name="总表" sheetId="1" r:id="rId1"/>
    <sheet name="系统开放(最终)" sheetId="21" r:id="rId2"/>
    <sheet name="系统开放" sheetId="17" r:id="rId3"/>
    <sheet name="属性战力" sheetId="11" r:id="rId4"/>
    <sheet name="战斗属性模型" sheetId="6" r:id="rId5"/>
    <sheet name="战斗技能" sheetId="27" r:id="rId6"/>
    <sheet name="参数" sheetId="2" r:id="rId7"/>
    <sheet name="玩家经验" sheetId="4" r:id="rId8"/>
    <sheet name="基础经验产出" sheetId="33" r:id="rId9"/>
    <sheet name="最终经验产出" sheetId="34" r:id="rId10"/>
    <sheet name="货币汇总" sheetId="15" r:id="rId11"/>
    <sheet name="卡牌升级" sheetId="5" r:id="rId12"/>
    <sheet name="进阶" sheetId="7" r:id="rId13"/>
    <sheet name="技能" sheetId="9" r:id="rId14"/>
    <sheet name="升星" sheetId="8" r:id="rId15"/>
    <sheet name="圣盾" sheetId="16" r:id="rId16"/>
    <sheet name="装备" sheetId="24" r:id="rId17"/>
    <sheet name="装备强化24" sheetId="22" r:id="rId18"/>
    <sheet name="突破" sheetId="28" r:id="rId19"/>
    <sheet name="装备强化60" sheetId="10" r:id="rId20"/>
    <sheet name="洗练" sheetId="25" r:id="rId21"/>
    <sheet name="镶嵌" sheetId="26" r:id="rId22"/>
    <sheet name="主线" sheetId="19" r:id="rId23"/>
    <sheet name="经验本" sheetId="12" r:id="rId24"/>
    <sheet name="银币本" sheetId="13" r:id="rId25"/>
    <sheet name="进阶本" sheetId="14" r:id="rId26"/>
    <sheet name="爬塔" sheetId="20" r:id="rId27"/>
    <sheet name="世界boss" sheetId="30" r:id="rId28"/>
    <sheet name="段位赛" sheetId="29" r:id="rId29"/>
    <sheet name="每日任务" sheetId="23" r:id="rId30"/>
    <sheet name="招募" sheetId="18" r:id="rId31"/>
  </sheets>
  <definedNames>
    <definedName name="_xlnm._FilterDatabase" localSheetId="16" hidden="1">装备!#REF!</definedName>
    <definedName name="_xlnm._FilterDatabase" localSheetId="17" hidden="1">装备强化24!$BD$1:$BQ$1802</definedName>
  </definedNames>
  <calcPr calcId="191029"/>
</workbook>
</file>

<file path=xl/calcChain.xml><?xml version="1.0" encoding="utf-8"?>
<calcChain xmlns="http://schemas.openxmlformats.org/spreadsheetml/2006/main">
  <c r="B203" i="34" l="1"/>
  <c r="B202" i="34"/>
  <c r="B201" i="34"/>
  <c r="B200" i="34"/>
  <c r="B199" i="34"/>
  <c r="B198" i="34"/>
  <c r="B197" i="34"/>
  <c r="B196" i="34"/>
  <c r="B195" i="34"/>
  <c r="C195" i="1" s="1"/>
  <c r="B194" i="34"/>
  <c r="C194" i="1" s="1"/>
  <c r="B193" i="34"/>
  <c r="C193" i="1" s="1"/>
  <c r="B192" i="34"/>
  <c r="C192" i="1" s="1"/>
  <c r="B191" i="34"/>
  <c r="B190" i="34"/>
  <c r="C190" i="1" s="1"/>
  <c r="B189" i="34"/>
  <c r="C189" i="1" s="1"/>
  <c r="B188" i="34"/>
  <c r="C188" i="1" s="1"/>
  <c r="B187" i="34"/>
  <c r="B186" i="34"/>
  <c r="B185" i="34"/>
  <c r="C185" i="1" s="1"/>
  <c r="B184" i="34"/>
  <c r="C184" i="1" s="1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C172" i="1" s="1"/>
  <c r="B171" i="34"/>
  <c r="C171" i="1" s="1"/>
  <c r="B170" i="34"/>
  <c r="C170" i="1" s="1"/>
  <c r="B169" i="34"/>
  <c r="B168" i="34"/>
  <c r="C168" i="1" s="1"/>
  <c r="B167" i="34"/>
  <c r="C167" i="1" s="1"/>
  <c r="B166" i="34"/>
  <c r="C166" i="1" s="1"/>
  <c r="B165" i="34"/>
  <c r="C165" i="1" s="1"/>
  <c r="B164" i="34"/>
  <c r="C164" i="1" s="1"/>
  <c r="B163" i="34"/>
  <c r="B162" i="34"/>
  <c r="B161" i="34"/>
  <c r="B160" i="34"/>
  <c r="C160" i="1" s="1"/>
  <c r="B159" i="34"/>
  <c r="B158" i="34"/>
  <c r="B157" i="34"/>
  <c r="B156" i="34"/>
  <c r="B155" i="34"/>
  <c r="B154" i="34"/>
  <c r="B153" i="34"/>
  <c r="B152" i="34"/>
  <c r="B151" i="34"/>
  <c r="B150" i="34"/>
  <c r="C150" i="1" s="1"/>
  <c r="B149" i="34"/>
  <c r="C149" i="1" s="1"/>
  <c r="B148" i="34"/>
  <c r="C148" i="1" s="1"/>
  <c r="B147" i="34"/>
  <c r="C147" i="1" s="1"/>
  <c r="B146" i="34"/>
  <c r="C146" i="1" s="1"/>
  <c r="B145" i="34"/>
  <c r="C145" i="1" s="1"/>
  <c r="B144" i="34"/>
  <c r="C144" i="1" s="1"/>
  <c r="B143" i="34"/>
  <c r="B142" i="34"/>
  <c r="B141" i="34"/>
  <c r="B140" i="34"/>
  <c r="B139" i="34"/>
  <c r="B138" i="34"/>
  <c r="B137" i="34"/>
  <c r="B136" i="34"/>
  <c r="C136" i="1" s="1"/>
  <c r="B135" i="34"/>
  <c r="B134" i="34"/>
  <c r="B133" i="34"/>
  <c r="B132" i="34"/>
  <c r="B131" i="34"/>
  <c r="B130" i="34"/>
  <c r="B129" i="34"/>
  <c r="C129" i="1" s="1"/>
  <c r="B128" i="34"/>
  <c r="C128" i="1" s="1"/>
  <c r="B127" i="34"/>
  <c r="C127" i="1" s="1"/>
  <c r="B126" i="34"/>
  <c r="C126" i="1" s="1"/>
  <c r="B125" i="34"/>
  <c r="C125" i="1" s="1"/>
  <c r="B124" i="34"/>
  <c r="C124" i="1" s="1"/>
  <c r="B123" i="34"/>
  <c r="B122" i="34"/>
  <c r="B121" i="34"/>
  <c r="B120" i="34"/>
  <c r="B119" i="34"/>
  <c r="B118" i="34"/>
  <c r="B117" i="34"/>
  <c r="B116" i="34"/>
  <c r="B115" i="34"/>
  <c r="C115" i="1" s="1"/>
  <c r="B114" i="34"/>
  <c r="C114" i="1" s="1"/>
  <c r="B113" i="34"/>
  <c r="C113" i="1" s="1"/>
  <c r="B112" i="34"/>
  <c r="C112" i="1" s="1"/>
  <c r="B111" i="34"/>
  <c r="C111" i="1" s="1"/>
  <c r="B110" i="34"/>
  <c r="C110" i="1" s="1"/>
  <c r="B109" i="34"/>
  <c r="C109" i="1" s="1"/>
  <c r="B108" i="34"/>
  <c r="C108" i="1" s="1"/>
  <c r="B107" i="34"/>
  <c r="C107" i="1" s="1"/>
  <c r="B106" i="34"/>
  <c r="C106" i="1" s="1"/>
  <c r="B105" i="34"/>
  <c r="C105" i="1" s="1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C93" i="1" s="1"/>
  <c r="B92" i="34"/>
  <c r="C92" i="1" s="1"/>
  <c r="B91" i="34"/>
  <c r="C91" i="1" s="1"/>
  <c r="B90" i="34"/>
  <c r="C90" i="1" s="1"/>
  <c r="B89" i="34"/>
  <c r="C89" i="1" s="1"/>
  <c r="B88" i="34"/>
  <c r="C88" i="1" s="1"/>
  <c r="B87" i="34"/>
  <c r="C87" i="1" s="1"/>
  <c r="B86" i="34"/>
  <c r="C86" i="1" s="1"/>
  <c r="B85" i="34"/>
  <c r="C85" i="1" s="1"/>
  <c r="B84" i="34"/>
  <c r="C84" i="1" s="1"/>
  <c r="B83" i="34"/>
  <c r="B82" i="34"/>
  <c r="B81" i="34"/>
  <c r="B80" i="34"/>
  <c r="B79" i="34"/>
  <c r="B78" i="34"/>
  <c r="B77" i="34"/>
  <c r="B76" i="34"/>
  <c r="B75" i="34"/>
  <c r="B74" i="34"/>
  <c r="C74" i="1" s="1"/>
  <c r="B73" i="34"/>
  <c r="B72" i="34"/>
  <c r="B71" i="34"/>
  <c r="C71" i="1" s="1"/>
  <c r="B70" i="34"/>
  <c r="C70" i="1" s="1"/>
  <c r="B69" i="34"/>
  <c r="C69" i="1" s="1"/>
  <c r="B68" i="34"/>
  <c r="C68" i="1" s="1"/>
  <c r="B67" i="34"/>
  <c r="C67" i="1" s="1"/>
  <c r="B66" i="34"/>
  <c r="C66" i="1" s="1"/>
  <c r="B65" i="34"/>
  <c r="B64" i="34"/>
  <c r="C64" i="1" s="1"/>
  <c r="B63" i="34"/>
  <c r="B62" i="34"/>
  <c r="B61" i="34"/>
  <c r="B60" i="34"/>
  <c r="C60" i="1" s="1"/>
  <c r="B59" i="34"/>
  <c r="B58" i="34"/>
  <c r="B57" i="34"/>
  <c r="B56" i="34"/>
  <c r="B55" i="34"/>
  <c r="B54" i="34"/>
  <c r="B53" i="34"/>
  <c r="B52" i="34"/>
  <c r="B51" i="34"/>
  <c r="B50" i="34"/>
  <c r="B49" i="34"/>
  <c r="C49" i="1" s="1"/>
  <c r="B48" i="34"/>
  <c r="B47" i="34"/>
  <c r="B46" i="34"/>
  <c r="B45" i="34"/>
  <c r="C45" i="1" s="1"/>
  <c r="B44" i="34"/>
  <c r="C44" i="1" s="1"/>
  <c r="B43" i="34"/>
  <c r="B42" i="34"/>
  <c r="B41" i="34"/>
  <c r="B40" i="34"/>
  <c r="B39" i="34"/>
  <c r="B38" i="34"/>
  <c r="B37" i="34"/>
  <c r="B36" i="34"/>
  <c r="B35" i="34"/>
  <c r="C35" i="1" s="1"/>
  <c r="B34" i="34"/>
  <c r="B33" i="34"/>
  <c r="C33" i="1" s="1"/>
  <c r="B32" i="34"/>
  <c r="C32" i="1" s="1"/>
  <c r="B31" i="34"/>
  <c r="B30" i="34"/>
  <c r="B29" i="34"/>
  <c r="B28" i="34"/>
  <c r="B27" i="34"/>
  <c r="C27" i="1" s="1"/>
  <c r="B26" i="34"/>
  <c r="C26" i="1" s="1"/>
  <c r="B25" i="34"/>
  <c r="C25" i="1" s="1"/>
  <c r="B24" i="34"/>
  <c r="C24" i="1" s="1"/>
  <c r="B23" i="34"/>
  <c r="B22" i="34"/>
  <c r="B21" i="34"/>
  <c r="B20" i="34"/>
  <c r="B19" i="34"/>
  <c r="B18" i="34"/>
  <c r="B17" i="34"/>
  <c r="B16" i="34"/>
  <c r="B15" i="34"/>
  <c r="C15" i="1" s="1"/>
  <c r="B14" i="34"/>
  <c r="B13" i="34"/>
  <c r="C13" i="1" s="1"/>
  <c r="B12" i="34"/>
  <c r="C12" i="1" s="1"/>
  <c r="B11" i="34"/>
  <c r="C11" i="1" s="1"/>
  <c r="B10" i="34"/>
  <c r="C10" i="1" s="1"/>
  <c r="B9" i="34"/>
  <c r="C9" i="1" s="1"/>
  <c r="B8" i="34"/>
  <c r="C8" i="1" s="1"/>
  <c r="B7" i="34"/>
  <c r="C7" i="1" s="1"/>
  <c r="B6" i="34"/>
  <c r="C6" i="1" s="1"/>
  <c r="B5" i="34"/>
  <c r="C5" i="1" s="1"/>
  <c r="B4" i="34"/>
  <c r="C4" i="1" s="1"/>
  <c r="B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3" i="34"/>
  <c r="C16" i="1"/>
  <c r="C17" i="1"/>
  <c r="C18" i="1"/>
  <c r="C19" i="1"/>
  <c r="C20" i="1"/>
  <c r="C21" i="1"/>
  <c r="C22" i="1"/>
  <c r="C23" i="1"/>
  <c r="C28" i="1"/>
  <c r="C30" i="1"/>
  <c r="C31" i="1"/>
  <c r="C36" i="1"/>
  <c r="C37" i="1"/>
  <c r="C38" i="1"/>
  <c r="C39" i="1"/>
  <c r="C40" i="1"/>
  <c r="C41" i="1"/>
  <c r="C42" i="1"/>
  <c r="C43" i="1"/>
  <c r="C50" i="1"/>
  <c r="C51" i="1"/>
  <c r="C52" i="1"/>
  <c r="C53" i="1"/>
  <c r="C55" i="1"/>
  <c r="C56" i="1"/>
  <c r="C57" i="1"/>
  <c r="C58" i="1"/>
  <c r="C59" i="1"/>
  <c r="C61" i="1"/>
  <c r="C62" i="1"/>
  <c r="C63" i="1"/>
  <c r="C72" i="1"/>
  <c r="C73" i="1"/>
  <c r="C75" i="1"/>
  <c r="C76" i="1"/>
  <c r="C77" i="1"/>
  <c r="C78" i="1"/>
  <c r="C79" i="1"/>
  <c r="C80" i="1"/>
  <c r="C81" i="1"/>
  <c r="C82" i="1"/>
  <c r="C83" i="1"/>
  <c r="C94" i="1"/>
  <c r="C95" i="1"/>
  <c r="C96" i="1"/>
  <c r="C97" i="1"/>
  <c r="C98" i="1"/>
  <c r="C99" i="1"/>
  <c r="C100" i="1"/>
  <c r="C101" i="1"/>
  <c r="C102" i="1"/>
  <c r="C103" i="1"/>
  <c r="C104" i="1"/>
  <c r="C116" i="1"/>
  <c r="C117" i="1"/>
  <c r="C118" i="1"/>
  <c r="C119" i="1"/>
  <c r="C120" i="1"/>
  <c r="C121" i="1"/>
  <c r="C122" i="1"/>
  <c r="C123" i="1"/>
  <c r="C130" i="1"/>
  <c r="C131" i="1"/>
  <c r="C132" i="1"/>
  <c r="C133" i="1"/>
  <c r="C134" i="1"/>
  <c r="C135" i="1"/>
  <c r="C137" i="1"/>
  <c r="C138" i="1"/>
  <c r="C139" i="1"/>
  <c r="C140" i="1"/>
  <c r="C141" i="1"/>
  <c r="C142" i="1"/>
  <c r="C143" i="1"/>
  <c r="C151" i="1"/>
  <c r="C152" i="1"/>
  <c r="C153" i="1"/>
  <c r="C155" i="1"/>
  <c r="C156" i="1"/>
  <c r="C157" i="1"/>
  <c r="C158" i="1"/>
  <c r="C159" i="1"/>
  <c r="C161" i="1"/>
  <c r="C162" i="1"/>
  <c r="C163" i="1"/>
  <c r="C173" i="1"/>
  <c r="C174" i="1"/>
  <c r="C175" i="1"/>
  <c r="C176" i="1"/>
  <c r="C177" i="1"/>
  <c r="C178" i="1"/>
  <c r="C179" i="1"/>
  <c r="C180" i="1"/>
  <c r="C181" i="1"/>
  <c r="C182" i="1"/>
  <c r="C183" i="1"/>
  <c r="C196" i="1"/>
  <c r="C197" i="1"/>
  <c r="C198" i="1"/>
  <c r="C199" i="1"/>
  <c r="C200" i="1"/>
  <c r="C201" i="1"/>
  <c r="C202" i="1"/>
  <c r="C203" i="1"/>
  <c r="C48" i="1"/>
  <c r="C65" i="1"/>
  <c r="C14" i="1"/>
  <c r="C29" i="1"/>
  <c r="C34" i="1"/>
  <c r="C46" i="1"/>
  <c r="C47" i="1"/>
  <c r="C54" i="1"/>
  <c r="C154" i="1"/>
  <c r="C169" i="1"/>
  <c r="C186" i="1"/>
  <c r="C187" i="1"/>
  <c r="C191" i="1"/>
  <c r="C3" i="1"/>
  <c r="H18" i="4"/>
  <c r="H21" i="4"/>
  <c r="H14" i="4"/>
  <c r="H17" i="4"/>
  <c r="H13" i="4"/>
  <c r="E33" i="4"/>
  <c r="E43" i="4" s="1"/>
  <c r="E53" i="4" s="1"/>
  <c r="E63" i="4" s="1"/>
  <c r="E73" i="4" s="1"/>
  <c r="E83" i="4" s="1"/>
  <c r="E93" i="4" s="1"/>
  <c r="E103" i="4" s="1"/>
  <c r="E113" i="4" s="1"/>
  <c r="E123" i="4" s="1"/>
  <c r="E133" i="4" s="1"/>
  <c r="E143" i="4" s="1"/>
  <c r="E153" i="4" s="1"/>
  <c r="E163" i="4" s="1"/>
  <c r="E173" i="4" s="1"/>
  <c r="E183" i="4" s="1"/>
  <c r="E193" i="4" s="1"/>
  <c r="E203" i="4" s="1"/>
  <c r="E32" i="4"/>
  <c r="E42" i="4" s="1"/>
  <c r="E52" i="4" s="1"/>
  <c r="E62" i="4" s="1"/>
  <c r="E72" i="4" s="1"/>
  <c r="E82" i="4" s="1"/>
  <c r="E92" i="4" s="1"/>
  <c r="E102" i="4" s="1"/>
  <c r="E112" i="4" s="1"/>
  <c r="E122" i="4" s="1"/>
  <c r="E132" i="4" s="1"/>
  <c r="E142" i="4" s="1"/>
  <c r="E152" i="4" s="1"/>
  <c r="E162" i="4" s="1"/>
  <c r="E172" i="4" s="1"/>
  <c r="E182" i="4" s="1"/>
  <c r="E192" i="4" s="1"/>
  <c r="E202" i="4" s="1"/>
  <c r="E31" i="4"/>
  <c r="E41" i="4" s="1"/>
  <c r="E51" i="4" s="1"/>
  <c r="E61" i="4" s="1"/>
  <c r="E71" i="4" s="1"/>
  <c r="E81" i="4" s="1"/>
  <c r="E91" i="4" s="1"/>
  <c r="E101" i="4" s="1"/>
  <c r="E111" i="4" s="1"/>
  <c r="E121" i="4" s="1"/>
  <c r="E131" i="4" s="1"/>
  <c r="E141" i="4" s="1"/>
  <c r="E151" i="4" s="1"/>
  <c r="E161" i="4" s="1"/>
  <c r="E171" i="4" s="1"/>
  <c r="E181" i="4" s="1"/>
  <c r="E191" i="4" s="1"/>
  <c r="E201" i="4" s="1"/>
  <c r="E30" i="4"/>
  <c r="E40" i="4" s="1"/>
  <c r="E50" i="4" s="1"/>
  <c r="E60" i="4" s="1"/>
  <c r="E70" i="4" s="1"/>
  <c r="E80" i="4" s="1"/>
  <c r="E90" i="4" s="1"/>
  <c r="E100" i="4" s="1"/>
  <c r="E110" i="4" s="1"/>
  <c r="E120" i="4" s="1"/>
  <c r="E130" i="4" s="1"/>
  <c r="E140" i="4" s="1"/>
  <c r="E150" i="4" s="1"/>
  <c r="E160" i="4" s="1"/>
  <c r="E170" i="4" s="1"/>
  <c r="E180" i="4" s="1"/>
  <c r="E190" i="4" s="1"/>
  <c r="E200" i="4" s="1"/>
  <c r="E29" i="4"/>
  <c r="E39" i="4" s="1"/>
  <c r="E49" i="4" s="1"/>
  <c r="E59" i="4" s="1"/>
  <c r="E69" i="4" s="1"/>
  <c r="E79" i="4" s="1"/>
  <c r="E89" i="4" s="1"/>
  <c r="E99" i="4" s="1"/>
  <c r="E109" i="4" s="1"/>
  <c r="E119" i="4" s="1"/>
  <c r="E129" i="4" s="1"/>
  <c r="E139" i="4" s="1"/>
  <c r="E149" i="4" s="1"/>
  <c r="E159" i="4" s="1"/>
  <c r="E169" i="4" s="1"/>
  <c r="E179" i="4" s="1"/>
  <c r="E189" i="4" s="1"/>
  <c r="E199" i="4" s="1"/>
  <c r="E28" i="4"/>
  <c r="E38" i="4" s="1"/>
  <c r="E48" i="4" s="1"/>
  <c r="E58" i="4" s="1"/>
  <c r="E68" i="4" s="1"/>
  <c r="E78" i="4" s="1"/>
  <c r="E88" i="4" s="1"/>
  <c r="E98" i="4" s="1"/>
  <c r="E108" i="4" s="1"/>
  <c r="E118" i="4" s="1"/>
  <c r="E128" i="4" s="1"/>
  <c r="E138" i="4" s="1"/>
  <c r="E148" i="4" s="1"/>
  <c r="E158" i="4" s="1"/>
  <c r="E168" i="4" s="1"/>
  <c r="E178" i="4" s="1"/>
  <c r="E188" i="4" s="1"/>
  <c r="E198" i="4" s="1"/>
  <c r="E27" i="4"/>
  <c r="E37" i="4" s="1"/>
  <c r="E47" i="4" s="1"/>
  <c r="E57" i="4" s="1"/>
  <c r="E67" i="4" s="1"/>
  <c r="E77" i="4" s="1"/>
  <c r="E87" i="4" s="1"/>
  <c r="E97" i="4" s="1"/>
  <c r="E107" i="4" s="1"/>
  <c r="E117" i="4" s="1"/>
  <c r="E127" i="4" s="1"/>
  <c r="E137" i="4" s="1"/>
  <c r="E147" i="4" s="1"/>
  <c r="E157" i="4" s="1"/>
  <c r="E167" i="4" s="1"/>
  <c r="E177" i="4" s="1"/>
  <c r="E187" i="4" s="1"/>
  <c r="E197" i="4" s="1"/>
  <c r="E26" i="4"/>
  <c r="E36" i="4" s="1"/>
  <c r="E46" i="4" s="1"/>
  <c r="E56" i="4" s="1"/>
  <c r="E66" i="4" s="1"/>
  <c r="E76" i="4" s="1"/>
  <c r="E86" i="4" s="1"/>
  <c r="E96" i="4" s="1"/>
  <c r="E106" i="4" s="1"/>
  <c r="E116" i="4" s="1"/>
  <c r="E126" i="4" s="1"/>
  <c r="E136" i="4" s="1"/>
  <c r="E146" i="4" s="1"/>
  <c r="E156" i="4" s="1"/>
  <c r="E166" i="4" s="1"/>
  <c r="E176" i="4" s="1"/>
  <c r="E186" i="4" s="1"/>
  <c r="E196" i="4" s="1"/>
  <c r="E25" i="4"/>
  <c r="E35" i="4" s="1"/>
  <c r="E45" i="4" s="1"/>
  <c r="E55" i="4" s="1"/>
  <c r="E65" i="4" s="1"/>
  <c r="E75" i="4" s="1"/>
  <c r="E85" i="4" s="1"/>
  <c r="E95" i="4" s="1"/>
  <c r="E105" i="4" s="1"/>
  <c r="E115" i="4" s="1"/>
  <c r="E125" i="4" s="1"/>
  <c r="E135" i="4" s="1"/>
  <c r="E145" i="4" s="1"/>
  <c r="E155" i="4" s="1"/>
  <c r="E165" i="4" s="1"/>
  <c r="E175" i="4" s="1"/>
  <c r="E185" i="4" s="1"/>
  <c r="E195" i="4" s="1"/>
  <c r="E24" i="4"/>
  <c r="E34" i="4" s="1"/>
  <c r="E44" i="4" s="1"/>
  <c r="E54" i="4" s="1"/>
  <c r="E64" i="4" s="1"/>
  <c r="E74" i="4" s="1"/>
  <c r="E84" i="4" s="1"/>
  <c r="E94" i="4" s="1"/>
  <c r="E104" i="4" s="1"/>
  <c r="E114" i="4" s="1"/>
  <c r="E124" i="4" s="1"/>
  <c r="E134" i="4" s="1"/>
  <c r="E144" i="4" s="1"/>
  <c r="E154" i="4" s="1"/>
  <c r="E164" i="4" s="1"/>
  <c r="E174" i="4" s="1"/>
  <c r="E184" i="4" s="1"/>
  <c r="E194" i="4" s="1"/>
  <c r="E23" i="4"/>
  <c r="E22" i="4"/>
  <c r="E21" i="4"/>
  <c r="E20" i="4"/>
  <c r="E19" i="4"/>
  <c r="E18" i="4"/>
  <c r="E17" i="4"/>
  <c r="E16" i="4"/>
  <c r="E15" i="4"/>
  <c r="E14" i="4"/>
  <c r="E13" i="4"/>
  <c r="E13" i="33"/>
  <c r="E14" i="33"/>
  <c r="E24" i="33" s="1"/>
  <c r="E34" i="33" s="1"/>
  <c r="E44" i="33" s="1"/>
  <c r="E54" i="33" s="1"/>
  <c r="E64" i="33" s="1"/>
  <c r="E74" i="33" s="1"/>
  <c r="E84" i="33" s="1"/>
  <c r="E94" i="33" s="1"/>
  <c r="E104" i="33" s="1"/>
  <c r="E114" i="33" s="1"/>
  <c r="E124" i="33" s="1"/>
  <c r="E134" i="33" s="1"/>
  <c r="E144" i="33" s="1"/>
  <c r="E154" i="33" s="1"/>
  <c r="E164" i="33" s="1"/>
  <c r="E174" i="33" s="1"/>
  <c r="E184" i="33" s="1"/>
  <c r="E194" i="33" s="1"/>
  <c r="E15" i="33"/>
  <c r="E16" i="33"/>
  <c r="E17" i="33"/>
  <c r="E18" i="33"/>
  <c r="E19" i="33"/>
  <c r="E20" i="33"/>
  <c r="E21" i="33"/>
  <c r="E22" i="33"/>
  <c r="E23" i="33"/>
  <c r="E33" i="33" s="1"/>
  <c r="E43" i="33" s="1"/>
  <c r="E53" i="33" s="1"/>
  <c r="E63" i="33" s="1"/>
  <c r="E73" i="33" s="1"/>
  <c r="E83" i="33" s="1"/>
  <c r="E93" i="33" s="1"/>
  <c r="E103" i="33" s="1"/>
  <c r="E113" i="33" s="1"/>
  <c r="E123" i="33" s="1"/>
  <c r="E133" i="33" s="1"/>
  <c r="E143" i="33" s="1"/>
  <c r="E153" i="33" s="1"/>
  <c r="E163" i="33" s="1"/>
  <c r="E173" i="33" s="1"/>
  <c r="E183" i="33" s="1"/>
  <c r="E193" i="33" s="1"/>
  <c r="E203" i="33" s="1"/>
  <c r="E25" i="33"/>
  <c r="E35" i="33" s="1"/>
  <c r="E45" i="33" s="1"/>
  <c r="E55" i="33" s="1"/>
  <c r="E65" i="33" s="1"/>
  <c r="E75" i="33" s="1"/>
  <c r="E85" i="33" s="1"/>
  <c r="E95" i="33" s="1"/>
  <c r="E105" i="33" s="1"/>
  <c r="E115" i="33" s="1"/>
  <c r="E125" i="33" s="1"/>
  <c r="E135" i="33" s="1"/>
  <c r="E145" i="33" s="1"/>
  <c r="E155" i="33" s="1"/>
  <c r="E165" i="33" s="1"/>
  <c r="E175" i="33" s="1"/>
  <c r="E185" i="33" s="1"/>
  <c r="E195" i="33" s="1"/>
  <c r="E26" i="33"/>
  <c r="E36" i="33" s="1"/>
  <c r="E46" i="33" s="1"/>
  <c r="E56" i="33" s="1"/>
  <c r="E66" i="33" s="1"/>
  <c r="E76" i="33" s="1"/>
  <c r="E86" i="33" s="1"/>
  <c r="E96" i="33" s="1"/>
  <c r="E106" i="33" s="1"/>
  <c r="E116" i="33" s="1"/>
  <c r="E126" i="33" s="1"/>
  <c r="E136" i="33" s="1"/>
  <c r="E146" i="33" s="1"/>
  <c r="E156" i="33" s="1"/>
  <c r="E166" i="33" s="1"/>
  <c r="E176" i="33" s="1"/>
  <c r="E186" i="33" s="1"/>
  <c r="E196" i="33" s="1"/>
  <c r="E27" i="33"/>
  <c r="E37" i="33" s="1"/>
  <c r="E47" i="33" s="1"/>
  <c r="E57" i="33" s="1"/>
  <c r="E67" i="33" s="1"/>
  <c r="E77" i="33" s="1"/>
  <c r="E87" i="33" s="1"/>
  <c r="E97" i="33" s="1"/>
  <c r="E107" i="33" s="1"/>
  <c r="E117" i="33" s="1"/>
  <c r="E127" i="33" s="1"/>
  <c r="E137" i="33" s="1"/>
  <c r="E147" i="33" s="1"/>
  <c r="E157" i="33" s="1"/>
  <c r="E167" i="33" s="1"/>
  <c r="E177" i="33" s="1"/>
  <c r="E187" i="33" s="1"/>
  <c r="E197" i="33" s="1"/>
  <c r="E28" i="33"/>
  <c r="E38" i="33" s="1"/>
  <c r="E48" i="33" s="1"/>
  <c r="E58" i="33" s="1"/>
  <c r="E68" i="33" s="1"/>
  <c r="E78" i="33" s="1"/>
  <c r="E88" i="33" s="1"/>
  <c r="E98" i="33" s="1"/>
  <c r="E108" i="33" s="1"/>
  <c r="E118" i="33" s="1"/>
  <c r="E128" i="33" s="1"/>
  <c r="E138" i="33" s="1"/>
  <c r="E148" i="33" s="1"/>
  <c r="E158" i="33" s="1"/>
  <c r="E168" i="33" s="1"/>
  <c r="E178" i="33" s="1"/>
  <c r="E188" i="33" s="1"/>
  <c r="E198" i="33" s="1"/>
  <c r="E29" i="33"/>
  <c r="E39" i="33" s="1"/>
  <c r="E49" i="33" s="1"/>
  <c r="E59" i="33" s="1"/>
  <c r="E69" i="33" s="1"/>
  <c r="E79" i="33" s="1"/>
  <c r="E89" i="33" s="1"/>
  <c r="E99" i="33" s="1"/>
  <c r="E109" i="33" s="1"/>
  <c r="E119" i="33" s="1"/>
  <c r="E129" i="33" s="1"/>
  <c r="E139" i="33" s="1"/>
  <c r="E149" i="33" s="1"/>
  <c r="E159" i="33" s="1"/>
  <c r="E169" i="33" s="1"/>
  <c r="E179" i="33" s="1"/>
  <c r="E189" i="33" s="1"/>
  <c r="E199" i="33" s="1"/>
  <c r="E30" i="33"/>
  <c r="E40" i="33" s="1"/>
  <c r="E50" i="33" s="1"/>
  <c r="E60" i="33" s="1"/>
  <c r="E70" i="33" s="1"/>
  <c r="E80" i="33" s="1"/>
  <c r="E90" i="33" s="1"/>
  <c r="E100" i="33" s="1"/>
  <c r="E110" i="33" s="1"/>
  <c r="E120" i="33" s="1"/>
  <c r="E130" i="33" s="1"/>
  <c r="E140" i="33" s="1"/>
  <c r="E150" i="33" s="1"/>
  <c r="E160" i="33" s="1"/>
  <c r="E170" i="33" s="1"/>
  <c r="E180" i="33" s="1"/>
  <c r="E190" i="33" s="1"/>
  <c r="E200" i="33" s="1"/>
  <c r="E31" i="33"/>
  <c r="E41" i="33" s="1"/>
  <c r="E51" i="33" s="1"/>
  <c r="E61" i="33" s="1"/>
  <c r="E71" i="33" s="1"/>
  <c r="E81" i="33" s="1"/>
  <c r="E91" i="33" s="1"/>
  <c r="E101" i="33" s="1"/>
  <c r="E111" i="33" s="1"/>
  <c r="E121" i="33" s="1"/>
  <c r="E131" i="33" s="1"/>
  <c r="E141" i="33" s="1"/>
  <c r="E151" i="33" s="1"/>
  <c r="E161" i="33" s="1"/>
  <c r="E171" i="33" s="1"/>
  <c r="E181" i="33" s="1"/>
  <c r="E191" i="33" s="1"/>
  <c r="E201" i="33" s="1"/>
  <c r="E32" i="33"/>
  <c r="E42" i="33" s="1"/>
  <c r="E52" i="33" s="1"/>
  <c r="E62" i="33" s="1"/>
  <c r="E72" i="33" s="1"/>
  <c r="E82" i="33" s="1"/>
  <c r="E92" i="33" s="1"/>
  <c r="E102" i="33" s="1"/>
  <c r="E112" i="33" s="1"/>
  <c r="E122" i="33" s="1"/>
  <c r="E132" i="33" s="1"/>
  <c r="E142" i="33" s="1"/>
  <c r="E152" i="33" s="1"/>
  <c r="E162" i="33" s="1"/>
  <c r="E172" i="33" s="1"/>
  <c r="E182" i="33" s="1"/>
  <c r="E192" i="33" s="1"/>
  <c r="E202" i="33" s="1"/>
  <c r="G13" i="33"/>
  <c r="I8" i="4"/>
  <c r="I3" i="33"/>
  <c r="B3" i="33" s="1"/>
  <c r="G3" i="33"/>
  <c r="F13" i="33"/>
  <c r="F14" i="33"/>
  <c r="F53" i="4"/>
  <c r="F63" i="4" s="1"/>
  <c r="F73" i="4" s="1"/>
  <c r="F83" i="4" s="1"/>
  <c r="F93" i="4" s="1"/>
  <c r="F103" i="4" s="1"/>
  <c r="F113" i="4" s="1"/>
  <c r="F123" i="4" s="1"/>
  <c r="F133" i="4" s="1"/>
  <c r="F143" i="4" s="1"/>
  <c r="F153" i="4" s="1"/>
  <c r="F163" i="4" s="1"/>
  <c r="F173" i="4" s="1"/>
  <c r="F183" i="4" s="1"/>
  <c r="F193" i="4" s="1"/>
  <c r="F203" i="4" s="1"/>
  <c r="F43" i="4"/>
  <c r="C7" i="2"/>
  <c r="D3" i="1" l="1"/>
  <c r="F23" i="33"/>
  <c r="F33" i="33" s="1"/>
  <c r="G14" i="33"/>
  <c r="F24" i="33"/>
  <c r="G4" i="33"/>
  <c r="I4" i="33" s="1"/>
  <c r="F43" i="33"/>
  <c r="F53" i="33" s="1"/>
  <c r="F63" i="33" s="1"/>
  <c r="F73" i="33" s="1"/>
  <c r="F83" i="33" s="1"/>
  <c r="F93" i="33" s="1"/>
  <c r="F103" i="33" s="1"/>
  <c r="F113" i="33" s="1"/>
  <c r="F123" i="33" s="1"/>
  <c r="F133" i="33" s="1"/>
  <c r="F143" i="33" s="1"/>
  <c r="F153" i="33" s="1"/>
  <c r="F163" i="33" s="1"/>
  <c r="F173" i="33" s="1"/>
  <c r="F183" i="33" s="1"/>
  <c r="F193" i="33" s="1"/>
  <c r="F203" i="33" s="1"/>
  <c r="X43" i="25"/>
  <c r="X44" i="25"/>
  <c r="X45" i="25"/>
  <c r="X65" i="25" s="1"/>
  <c r="X85" i="25" s="1"/>
  <c r="X46" i="25"/>
  <c r="X66" i="25" s="1"/>
  <c r="X86" i="25" s="1"/>
  <c r="X47" i="25"/>
  <c r="X67" i="25" s="1"/>
  <c r="X87" i="25" s="1"/>
  <c r="X48" i="25"/>
  <c r="X68" i="25" s="1"/>
  <c r="X88" i="25" s="1"/>
  <c r="X49" i="25"/>
  <c r="X69" i="25" s="1"/>
  <c r="X89" i="25" s="1"/>
  <c r="X50" i="25"/>
  <c r="X70" i="25" s="1"/>
  <c r="X90" i="25" s="1"/>
  <c r="X51" i="25"/>
  <c r="X71" i="25" s="1"/>
  <c r="X91" i="25" s="1"/>
  <c r="X52" i="25"/>
  <c r="X72" i="25" s="1"/>
  <c r="X92" i="25" s="1"/>
  <c r="X53" i="25"/>
  <c r="X73" i="25" s="1"/>
  <c r="X93" i="25" s="1"/>
  <c r="X54" i="25"/>
  <c r="X74" i="25" s="1"/>
  <c r="X94" i="25" s="1"/>
  <c r="X55" i="25"/>
  <c r="X75" i="25" s="1"/>
  <c r="X95" i="25" s="1"/>
  <c r="X56" i="25"/>
  <c r="X76" i="25" s="1"/>
  <c r="X96" i="25" s="1"/>
  <c r="X57" i="25"/>
  <c r="X77" i="25" s="1"/>
  <c r="X97" i="25" s="1"/>
  <c r="X58" i="25"/>
  <c r="X78" i="25" s="1"/>
  <c r="X98" i="25" s="1"/>
  <c r="X59" i="25"/>
  <c r="X79" i="25" s="1"/>
  <c r="X99" i="25" s="1"/>
  <c r="X60" i="25"/>
  <c r="X80" i="25" s="1"/>
  <c r="X100" i="25" s="1"/>
  <c r="X61" i="25"/>
  <c r="X81" i="25" s="1"/>
  <c r="X101" i="25" s="1"/>
  <c r="X62" i="25"/>
  <c r="X82" i="25" s="1"/>
  <c r="X63" i="25"/>
  <c r="X83" i="25" s="1"/>
  <c r="X64" i="25"/>
  <c r="X84" i="25" s="1"/>
  <c r="X42" i="25"/>
  <c r="G23" i="33" l="1"/>
  <c r="B4" i="33"/>
  <c r="D4" i="1" s="1"/>
  <c r="F34" i="33"/>
  <c r="G24" i="33"/>
  <c r="G5" i="33"/>
  <c r="I5" i="33" s="1"/>
  <c r="F15" i="33"/>
  <c r="G33" i="33"/>
  <c r="AE3" i="25"/>
  <c r="AG3" i="25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AD4" i="25"/>
  <c r="AD5" i="25" s="1"/>
  <c r="AD6" i="25" s="1"/>
  <c r="AD7" i="25" s="1"/>
  <c r="AD8" i="25" s="1"/>
  <c r="AD9" i="25" s="1"/>
  <c r="AD10" i="25" s="1"/>
  <c r="AD11" i="25" s="1"/>
  <c r="AD12" i="25" s="1"/>
  <c r="AD13" i="25" s="1"/>
  <c r="AD14" i="25" s="1"/>
  <c r="AD15" i="25" s="1"/>
  <c r="AD16" i="25" s="1"/>
  <c r="AD17" i="25" s="1"/>
  <c r="AD18" i="25" s="1"/>
  <c r="AD19" i="25" s="1"/>
  <c r="AD20" i="25" s="1"/>
  <c r="AD21" i="25" s="1"/>
  <c r="AD22" i="25" s="1"/>
  <c r="AD23" i="25" s="1"/>
  <c r="AD24" i="25" s="1"/>
  <c r="AD25" i="25" s="1"/>
  <c r="AD26" i="25" s="1"/>
  <c r="AD27" i="25" s="1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47" i="25" s="1"/>
  <c r="AD48" i="25" s="1"/>
  <c r="AD49" i="25" s="1"/>
  <c r="AD50" i="25" s="1"/>
  <c r="AD51" i="25" s="1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71" i="25" s="1"/>
  <c r="AD72" i="25" s="1"/>
  <c r="AD73" i="25" s="1"/>
  <c r="AD74" i="25" s="1"/>
  <c r="AD75" i="25" s="1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95" i="25" s="1"/>
  <c r="AD96" i="25" s="1"/>
  <c r="AD97" i="25" s="1"/>
  <c r="AD98" i="25" s="1"/>
  <c r="AD99" i="25" s="1"/>
  <c r="AD100" i="25" s="1"/>
  <c r="AD101" i="25" s="1"/>
  <c r="AD102" i="25" s="1"/>
  <c r="AD103" i="25" s="1"/>
  <c r="AD104" i="25" s="1"/>
  <c r="AD105" i="25" s="1"/>
  <c r="AD106" i="25" s="1"/>
  <c r="AD107" i="25" s="1"/>
  <c r="AD108" i="25" s="1"/>
  <c r="AD109" i="25" s="1"/>
  <c r="AD110" i="25" s="1"/>
  <c r="AD111" i="25" s="1"/>
  <c r="AD112" i="25" s="1"/>
  <c r="AD113" i="25" s="1"/>
  <c r="AD114" i="25" s="1"/>
  <c r="AD115" i="25" s="1"/>
  <c r="AD116" i="25" s="1"/>
  <c r="AD117" i="25" s="1"/>
  <c r="AD118" i="25" s="1"/>
  <c r="AD119" i="25" s="1"/>
  <c r="AD120" i="25" s="1"/>
  <c r="AD121" i="25" s="1"/>
  <c r="AD122" i="25" s="1"/>
  <c r="AD123" i="25" s="1"/>
  <c r="AD124" i="25" s="1"/>
  <c r="AD125" i="25" s="1"/>
  <c r="AD126" i="25" s="1"/>
  <c r="AD127" i="25" s="1"/>
  <c r="AD128" i="25" s="1"/>
  <c r="AD129" i="25" s="1"/>
  <c r="AD130" i="25" s="1"/>
  <c r="AD131" i="25" s="1"/>
  <c r="AD132" i="25" s="1"/>
  <c r="AD133" i="25" s="1"/>
  <c r="AD134" i="25" s="1"/>
  <c r="AD135" i="25" s="1"/>
  <c r="AD136" i="25" s="1"/>
  <c r="AD137" i="25" s="1"/>
  <c r="AD138" i="25" s="1"/>
  <c r="AD139" i="25" s="1"/>
  <c r="AD140" i="25" s="1"/>
  <c r="AD141" i="25" s="1"/>
  <c r="AD142" i="25" s="1"/>
  <c r="AD143" i="25" s="1"/>
  <c r="AD144" i="25" s="1"/>
  <c r="AD145" i="25" s="1"/>
  <c r="AD146" i="25" s="1"/>
  <c r="AD147" i="25" s="1"/>
  <c r="AD148" i="25" s="1"/>
  <c r="AD149" i="25" s="1"/>
  <c r="AD150" i="25" s="1"/>
  <c r="AD151" i="25" s="1"/>
  <c r="AD152" i="25" s="1"/>
  <c r="AD153" i="25" s="1"/>
  <c r="AD154" i="25" s="1"/>
  <c r="AD155" i="25" s="1"/>
  <c r="AD156" i="25" s="1"/>
  <c r="AD157" i="25" s="1"/>
  <c r="AD158" i="25" s="1"/>
  <c r="AD159" i="25" s="1"/>
  <c r="AD160" i="25" s="1"/>
  <c r="AD161" i="25" s="1"/>
  <c r="AD162" i="25" s="1"/>
  <c r="AD163" i="25" s="1"/>
  <c r="AD164" i="25" s="1"/>
  <c r="AD165" i="25" s="1"/>
  <c r="AD166" i="25" s="1"/>
  <c r="AD167" i="25" s="1"/>
  <c r="AD168" i="25" s="1"/>
  <c r="AD169" i="25" s="1"/>
  <c r="AD170" i="25" s="1"/>
  <c r="AD171" i="25" s="1"/>
  <c r="AD172" i="25" s="1"/>
  <c r="AD173" i="25" s="1"/>
  <c r="AD174" i="25" s="1"/>
  <c r="AD175" i="25" s="1"/>
  <c r="AD176" i="25" s="1"/>
  <c r="AD177" i="25" s="1"/>
  <c r="AD178" i="25" s="1"/>
  <c r="AD179" i="25" s="1"/>
  <c r="AD180" i="25" s="1"/>
  <c r="AD181" i="25" s="1"/>
  <c r="AD182" i="25" s="1"/>
  <c r="AD183" i="25" s="1"/>
  <c r="AD184" i="25" s="1"/>
  <c r="AD185" i="25" s="1"/>
  <c r="AD186" i="25" s="1"/>
  <c r="AD187" i="25" s="1"/>
  <c r="AD188" i="25" s="1"/>
  <c r="AD189" i="25" s="1"/>
  <c r="AD190" i="25" s="1"/>
  <c r="AD191" i="25" s="1"/>
  <c r="AD192" i="25" s="1"/>
  <c r="AD193" i="25" s="1"/>
  <c r="AD194" i="25" s="1"/>
  <c r="AD195" i="25" s="1"/>
  <c r="AD196" i="25" s="1"/>
  <c r="AD197" i="25" s="1"/>
  <c r="AD198" i="25" s="1"/>
  <c r="AD199" i="25" s="1"/>
  <c r="AD200" i="25" s="1"/>
  <c r="AD201" i="25" s="1"/>
  <c r="AD202" i="25" s="1"/>
  <c r="AD203" i="25" s="1"/>
  <c r="AD204" i="25" s="1"/>
  <c r="AD205" i="25" s="1"/>
  <c r="AD206" i="25" s="1"/>
  <c r="AD207" i="25" s="1"/>
  <c r="AD208" i="25" s="1"/>
  <c r="AD209" i="25" s="1"/>
  <c r="AD210" i="25" s="1"/>
  <c r="AD211" i="25" s="1"/>
  <c r="AD212" i="25" s="1"/>
  <c r="AD213" i="25" s="1"/>
  <c r="AD214" i="25" s="1"/>
  <c r="AD215" i="25" s="1"/>
  <c r="AD216" i="25" s="1"/>
  <c r="AD217" i="25" s="1"/>
  <c r="AD218" i="25" s="1"/>
  <c r="AD219" i="25" s="1"/>
  <c r="AD220" i="25" s="1"/>
  <c r="AD221" i="25" s="1"/>
  <c r="AD222" i="25" s="1"/>
  <c r="AD223" i="25" s="1"/>
  <c r="AD224" i="25" s="1"/>
  <c r="AD225" i="25" s="1"/>
  <c r="AD226" i="25" s="1"/>
  <c r="AD227" i="25" s="1"/>
  <c r="AD228" i="25" s="1"/>
  <c r="AD229" i="25" s="1"/>
  <c r="AD230" i="25" s="1"/>
  <c r="AD231" i="25" s="1"/>
  <c r="AD232" i="25" s="1"/>
  <c r="AD233" i="25" s="1"/>
  <c r="AD234" i="25" s="1"/>
  <c r="AD235" i="25" s="1"/>
  <c r="AD236" i="25" s="1"/>
  <c r="AD237" i="25" s="1"/>
  <c r="AD238" i="25" s="1"/>
  <c r="AD239" i="25" s="1"/>
  <c r="AD240" i="25" s="1"/>
  <c r="AD241" i="25" s="1"/>
  <c r="AD242" i="25" s="1"/>
  <c r="AD243" i="25" s="1"/>
  <c r="AD244" i="25" s="1"/>
  <c r="AD245" i="25" s="1"/>
  <c r="AD246" i="25" s="1"/>
  <c r="AD247" i="25" s="1"/>
  <c r="AD248" i="25" s="1"/>
  <c r="AD249" i="25" s="1"/>
  <c r="AD250" i="25" s="1"/>
  <c r="AD251" i="25" s="1"/>
  <c r="AD252" i="25" s="1"/>
  <c r="AD253" i="25" s="1"/>
  <c r="AD254" i="25" s="1"/>
  <c r="AD255" i="25" s="1"/>
  <c r="AD256" i="25" s="1"/>
  <c r="AD257" i="25" s="1"/>
  <c r="AD258" i="25" s="1"/>
  <c r="AD259" i="25" s="1"/>
  <c r="AD260" i="25" s="1"/>
  <c r="AD261" i="25" s="1"/>
  <c r="AD262" i="25" s="1"/>
  <c r="AD263" i="25" s="1"/>
  <c r="AD264" i="25" s="1"/>
  <c r="AD265" i="25" s="1"/>
  <c r="AD266" i="25" s="1"/>
  <c r="AD267" i="25" s="1"/>
  <c r="AD268" i="25" s="1"/>
  <c r="AD269" i="25" s="1"/>
  <c r="AD270" i="25" s="1"/>
  <c r="AD271" i="25" s="1"/>
  <c r="AD272" i="25" s="1"/>
  <c r="AD273" i="25" s="1"/>
  <c r="AD274" i="25" s="1"/>
  <c r="AD275" i="25" s="1"/>
  <c r="AD276" i="25" s="1"/>
  <c r="AD277" i="25" s="1"/>
  <c r="AD278" i="25" s="1"/>
  <c r="AD279" i="25" s="1"/>
  <c r="AD280" i="25" s="1"/>
  <c r="AD281" i="25" s="1"/>
  <c r="AD282" i="25" s="1"/>
  <c r="AD283" i="25" s="1"/>
  <c r="AD284" i="25" s="1"/>
  <c r="AD285" i="25" s="1"/>
  <c r="AD286" i="25" s="1"/>
  <c r="AD287" i="25" s="1"/>
  <c r="AD288" i="25" s="1"/>
  <c r="AD289" i="25" s="1"/>
  <c r="AD290" i="25" s="1"/>
  <c r="AD291" i="25" s="1"/>
  <c r="AD292" i="25" s="1"/>
  <c r="AD293" i="25" s="1"/>
  <c r="AD294" i="25" s="1"/>
  <c r="AD295" i="25" s="1"/>
  <c r="AD296" i="25" s="1"/>
  <c r="AD297" i="25" s="1"/>
  <c r="AD298" i="25" s="1"/>
  <c r="AD299" i="25" s="1"/>
  <c r="AD300" i="25" s="1"/>
  <c r="AD301" i="25" s="1"/>
  <c r="AD302" i="25" s="1"/>
  <c r="AD303" i="25" s="1"/>
  <c r="AD304" i="25" s="1"/>
  <c r="AD305" i="25" s="1"/>
  <c r="AD306" i="25" s="1"/>
  <c r="AD307" i="25" s="1"/>
  <c r="AD308" i="25" s="1"/>
  <c r="AD309" i="25" s="1"/>
  <c r="AD310" i="25" s="1"/>
  <c r="AD311" i="25" s="1"/>
  <c r="AD312" i="25" s="1"/>
  <c r="AD313" i="25" s="1"/>
  <c r="AD314" i="25" s="1"/>
  <c r="AD315" i="25" s="1"/>
  <c r="AD316" i="25" s="1"/>
  <c r="AD317" i="25" s="1"/>
  <c r="AD318" i="25" s="1"/>
  <c r="AD319" i="25" s="1"/>
  <c r="AD320" i="25" s="1"/>
  <c r="AD321" i="25" s="1"/>
  <c r="AD322" i="25" s="1"/>
  <c r="AD323" i="25" s="1"/>
  <c r="AD324" i="25" s="1"/>
  <c r="AD325" i="25" s="1"/>
  <c r="AD326" i="25" s="1"/>
  <c r="AD327" i="25" s="1"/>
  <c r="AD328" i="25" s="1"/>
  <c r="AD329" i="25" s="1"/>
  <c r="AD330" i="25" s="1"/>
  <c r="AD331" i="25" s="1"/>
  <c r="AD332" i="25" s="1"/>
  <c r="AD333" i="25" s="1"/>
  <c r="AD334" i="25" s="1"/>
  <c r="AD335" i="25" s="1"/>
  <c r="AD336" i="25" s="1"/>
  <c r="AD337" i="25" s="1"/>
  <c r="AD338" i="25" s="1"/>
  <c r="AD339" i="25" s="1"/>
  <c r="AD340" i="25" s="1"/>
  <c r="AD341" i="25" s="1"/>
  <c r="AD342" i="25" s="1"/>
  <c r="AD343" i="25" s="1"/>
  <c r="AD344" i="25" s="1"/>
  <c r="AD345" i="25" s="1"/>
  <c r="AD346" i="25" s="1"/>
  <c r="AD347" i="25" s="1"/>
  <c r="AD348" i="25" s="1"/>
  <c r="AD349" i="25" s="1"/>
  <c r="AD350" i="25" s="1"/>
  <c r="AD351" i="25" s="1"/>
  <c r="AD352" i="25" s="1"/>
  <c r="AD353" i="25" s="1"/>
  <c r="AD354" i="25" s="1"/>
  <c r="AD355" i="25" s="1"/>
  <c r="AD356" i="25" s="1"/>
  <c r="AD357" i="25" s="1"/>
  <c r="AD358" i="25" s="1"/>
  <c r="AD359" i="25" s="1"/>
  <c r="AD360" i="25" s="1"/>
  <c r="AD361" i="25" s="1"/>
  <c r="AD362" i="25" s="1"/>
  <c r="AD363" i="25" s="1"/>
  <c r="AD364" i="25" s="1"/>
  <c r="AD365" i="25" s="1"/>
  <c r="AD366" i="25" s="1"/>
  <c r="AD367" i="25" s="1"/>
  <c r="AD368" i="25" s="1"/>
  <c r="AD369" i="25" s="1"/>
  <c r="AD370" i="25" s="1"/>
  <c r="AD371" i="25" s="1"/>
  <c r="AD372" i="25" s="1"/>
  <c r="AD373" i="25" s="1"/>
  <c r="AD374" i="25" s="1"/>
  <c r="AD375" i="25" s="1"/>
  <c r="AD376" i="25" s="1"/>
  <c r="AD377" i="25" s="1"/>
  <c r="AD378" i="25" s="1"/>
  <c r="AD379" i="25" s="1"/>
  <c r="AD380" i="25" s="1"/>
  <c r="AD381" i="25" s="1"/>
  <c r="AD382" i="25" s="1"/>
  <c r="AD383" i="25" s="1"/>
  <c r="AD384" i="25" s="1"/>
  <c r="AD385" i="25" s="1"/>
  <c r="AD386" i="25" s="1"/>
  <c r="AD387" i="25" s="1"/>
  <c r="AD388" i="25" s="1"/>
  <c r="AD389" i="25" s="1"/>
  <c r="AD390" i="25" s="1"/>
  <c r="AD391" i="25" s="1"/>
  <c r="AD392" i="25" s="1"/>
  <c r="AD393" i="25" s="1"/>
  <c r="AD394" i="25" s="1"/>
  <c r="AD395" i="25" s="1"/>
  <c r="AD396" i="25" s="1"/>
  <c r="AD397" i="25" s="1"/>
  <c r="AD398" i="25" s="1"/>
  <c r="AD399" i="25" s="1"/>
  <c r="AD400" i="25" s="1"/>
  <c r="AD401" i="25" s="1"/>
  <c r="AD402" i="25" s="1"/>
  <c r="AD403" i="25" s="1"/>
  <c r="AD404" i="25" s="1"/>
  <c r="AD405" i="25" s="1"/>
  <c r="AD406" i="25" s="1"/>
  <c r="AD407" i="25" s="1"/>
  <c r="AD408" i="25" s="1"/>
  <c r="AD409" i="25" s="1"/>
  <c r="AD410" i="25" s="1"/>
  <c r="AD411" i="25" s="1"/>
  <c r="AD412" i="25" s="1"/>
  <c r="AD413" i="25" s="1"/>
  <c r="AD414" i="25" s="1"/>
  <c r="AD415" i="25" s="1"/>
  <c r="AD416" i="25" s="1"/>
  <c r="AD417" i="25" s="1"/>
  <c r="AD418" i="25" s="1"/>
  <c r="AD419" i="25" s="1"/>
  <c r="AD420" i="25" s="1"/>
  <c r="AD421" i="25" s="1"/>
  <c r="AD422" i="25" s="1"/>
  <c r="AD423" i="25" s="1"/>
  <c r="AD424" i="25" s="1"/>
  <c r="AD425" i="25" s="1"/>
  <c r="AD426" i="25" s="1"/>
  <c r="AD427" i="25" s="1"/>
  <c r="AD428" i="25" s="1"/>
  <c r="AD429" i="25" s="1"/>
  <c r="AD430" i="25" s="1"/>
  <c r="AD431" i="25" s="1"/>
  <c r="AD432" i="25" s="1"/>
  <c r="AD433" i="25" s="1"/>
  <c r="AD434" i="25" s="1"/>
  <c r="AD435" i="25" s="1"/>
  <c r="AD436" i="25" s="1"/>
  <c r="AD437" i="25" s="1"/>
  <c r="AD438" i="25" s="1"/>
  <c r="AD439" i="25" s="1"/>
  <c r="AD440" i="25" s="1"/>
  <c r="AD441" i="25" s="1"/>
  <c r="AD442" i="25" s="1"/>
  <c r="AD443" i="25" s="1"/>
  <c r="AD444" i="25" s="1"/>
  <c r="AD445" i="25" s="1"/>
  <c r="AD446" i="25" s="1"/>
  <c r="AD447" i="25" s="1"/>
  <c r="AD448" i="25" s="1"/>
  <c r="AD449" i="25" s="1"/>
  <c r="AD450" i="25" s="1"/>
  <c r="AD451" i="25" s="1"/>
  <c r="AD452" i="25" s="1"/>
  <c r="AD453" i="25" s="1"/>
  <c r="AD454" i="25" s="1"/>
  <c r="AD455" i="25" s="1"/>
  <c r="AD456" i="25" s="1"/>
  <c r="AD457" i="25" s="1"/>
  <c r="AD458" i="25" s="1"/>
  <c r="AD459" i="25" s="1"/>
  <c r="AD460" i="25" s="1"/>
  <c r="AD461" i="25" s="1"/>
  <c r="AD462" i="25" s="1"/>
  <c r="AD463" i="25" s="1"/>
  <c r="AD464" i="25" s="1"/>
  <c r="AD465" i="25" s="1"/>
  <c r="AD466" i="25" s="1"/>
  <c r="AD467" i="25" s="1"/>
  <c r="AD468" i="25" s="1"/>
  <c r="AD469" i="25" s="1"/>
  <c r="AD470" i="25" s="1"/>
  <c r="AD471" i="25" s="1"/>
  <c r="AD472" i="25" s="1"/>
  <c r="AD473" i="25" s="1"/>
  <c r="AD474" i="25" s="1"/>
  <c r="AD475" i="25" s="1"/>
  <c r="AD476" i="25" s="1"/>
  <c r="AD477" i="25" s="1"/>
  <c r="AD478" i="25" s="1"/>
  <c r="AD479" i="25" s="1"/>
  <c r="AD480" i="25" s="1"/>
  <c r="AD481" i="25" s="1"/>
  <c r="AD482" i="25" s="1"/>
  <c r="AD483" i="25" s="1"/>
  <c r="AD484" i="25" s="1"/>
  <c r="AD485" i="25" s="1"/>
  <c r="AD486" i="25" s="1"/>
  <c r="AD487" i="25" s="1"/>
  <c r="AD488" i="25" s="1"/>
  <c r="AD489" i="25" s="1"/>
  <c r="AD490" i="25" s="1"/>
  <c r="AD491" i="25" s="1"/>
  <c r="AD492" i="25" s="1"/>
  <c r="AD493" i="25" s="1"/>
  <c r="AD494" i="25" s="1"/>
  <c r="AD495" i="25" s="1"/>
  <c r="AD496" i="25" s="1"/>
  <c r="AD497" i="25" s="1"/>
  <c r="AD498" i="25" s="1"/>
  <c r="AD499" i="25" s="1"/>
  <c r="AD500" i="25" s="1"/>
  <c r="AD501" i="25" s="1"/>
  <c r="AD502" i="25" s="1"/>
  <c r="AD503" i="25" s="1"/>
  <c r="AD504" i="25" s="1"/>
  <c r="AD505" i="25" s="1"/>
  <c r="AD506" i="25" s="1"/>
  <c r="AD507" i="25" s="1"/>
  <c r="AD508" i="25" s="1"/>
  <c r="AD509" i="25" s="1"/>
  <c r="AD510" i="25" s="1"/>
  <c r="AD511" i="25" s="1"/>
  <c r="AD512" i="25" s="1"/>
  <c r="AD513" i="25" s="1"/>
  <c r="AD514" i="25" s="1"/>
  <c r="AD515" i="25" s="1"/>
  <c r="AD516" i="25" s="1"/>
  <c r="AD517" i="25" s="1"/>
  <c r="AD518" i="25" s="1"/>
  <c r="AD519" i="25" s="1"/>
  <c r="AD520" i="25" s="1"/>
  <c r="AD521" i="25" s="1"/>
  <c r="AD522" i="25" s="1"/>
  <c r="AD523" i="25" s="1"/>
  <c r="AD524" i="25" s="1"/>
  <c r="AD525" i="25" s="1"/>
  <c r="AD526" i="25" s="1"/>
  <c r="AD527" i="25" s="1"/>
  <c r="AD528" i="25" s="1"/>
  <c r="AD529" i="25" s="1"/>
  <c r="AD530" i="25" s="1"/>
  <c r="AD531" i="25" s="1"/>
  <c r="AD532" i="25" s="1"/>
  <c r="AD533" i="25" s="1"/>
  <c r="AD534" i="25" s="1"/>
  <c r="AD535" i="25" s="1"/>
  <c r="AD536" i="25" s="1"/>
  <c r="AD537" i="25" s="1"/>
  <c r="AD538" i="25" s="1"/>
  <c r="AD539" i="25" s="1"/>
  <c r="AD540" i="25" s="1"/>
  <c r="AD541" i="25" s="1"/>
  <c r="AD542" i="25" s="1"/>
  <c r="AD543" i="25" s="1"/>
  <c r="AD544" i="25" s="1"/>
  <c r="AD545" i="25" s="1"/>
  <c r="AD546" i="25" s="1"/>
  <c r="AD547" i="25" s="1"/>
  <c r="AD548" i="25" s="1"/>
  <c r="AD549" i="25" s="1"/>
  <c r="AD550" i="25" s="1"/>
  <c r="AD551" i="25" s="1"/>
  <c r="AD552" i="25" s="1"/>
  <c r="AD553" i="25" s="1"/>
  <c r="AD554" i="25" s="1"/>
  <c r="AD555" i="25" s="1"/>
  <c r="AD556" i="25" s="1"/>
  <c r="AD557" i="25" s="1"/>
  <c r="AD558" i="25" s="1"/>
  <c r="AD559" i="25" s="1"/>
  <c r="AD560" i="25" s="1"/>
  <c r="AD561" i="25" s="1"/>
  <c r="AD562" i="25" s="1"/>
  <c r="AD563" i="25" s="1"/>
  <c r="AD564" i="25" s="1"/>
  <c r="AD565" i="25" s="1"/>
  <c r="AD566" i="25" s="1"/>
  <c r="AD567" i="25" s="1"/>
  <c r="AD568" i="25" s="1"/>
  <c r="AD569" i="25" s="1"/>
  <c r="AD570" i="25" s="1"/>
  <c r="AD571" i="25" s="1"/>
  <c r="AD572" i="25" s="1"/>
  <c r="AD573" i="25" s="1"/>
  <c r="AD574" i="25" s="1"/>
  <c r="AD575" i="25" s="1"/>
  <c r="AD576" i="25" s="1"/>
  <c r="AD577" i="25" s="1"/>
  <c r="AD578" i="25" s="1"/>
  <c r="AD579" i="25" s="1"/>
  <c r="AD580" i="25" s="1"/>
  <c r="AD581" i="25" s="1"/>
  <c r="AD582" i="25" s="1"/>
  <c r="AD583" i="25" s="1"/>
  <c r="AD584" i="25" s="1"/>
  <c r="AD585" i="25" s="1"/>
  <c r="AD586" i="25" s="1"/>
  <c r="AD587" i="25" s="1"/>
  <c r="AD588" i="25" s="1"/>
  <c r="AD589" i="25" s="1"/>
  <c r="AD590" i="25" s="1"/>
  <c r="AD591" i="25" s="1"/>
  <c r="AD592" i="25" s="1"/>
  <c r="AD593" i="25" s="1"/>
  <c r="AD594" i="25" s="1"/>
  <c r="AD595" i="25" s="1"/>
  <c r="AD596" i="25" s="1"/>
  <c r="AD597" i="25" s="1"/>
  <c r="AD598" i="25" s="1"/>
  <c r="AD599" i="25" s="1"/>
  <c r="AD600" i="25" s="1"/>
  <c r="AD601" i="25" s="1"/>
  <c r="AD602" i="25" s="1"/>
  <c r="AD603" i="25" s="1"/>
  <c r="AD604" i="25" s="1"/>
  <c r="AD605" i="25" s="1"/>
  <c r="AD606" i="25" s="1"/>
  <c r="AD607" i="25" s="1"/>
  <c r="AD608" i="25" s="1"/>
  <c r="AD609" i="25" s="1"/>
  <c r="AD610" i="25" s="1"/>
  <c r="AD611" i="25" s="1"/>
  <c r="AD612" i="25" s="1"/>
  <c r="AD613" i="25" s="1"/>
  <c r="AD614" i="25" s="1"/>
  <c r="AD615" i="25" s="1"/>
  <c r="AD616" i="25" s="1"/>
  <c r="AD617" i="25" s="1"/>
  <c r="AD618" i="25" s="1"/>
  <c r="AD619" i="25" s="1"/>
  <c r="AD620" i="25" s="1"/>
  <c r="AD621" i="25" s="1"/>
  <c r="AD622" i="25" s="1"/>
  <c r="AD623" i="25" s="1"/>
  <c r="AD624" i="25" s="1"/>
  <c r="AD625" i="25" s="1"/>
  <c r="AD626" i="25" s="1"/>
  <c r="AD627" i="25" s="1"/>
  <c r="AD628" i="25" s="1"/>
  <c r="AD629" i="25" s="1"/>
  <c r="AD630" i="25" s="1"/>
  <c r="AD631" i="25" s="1"/>
  <c r="AD632" i="25" s="1"/>
  <c r="AD633" i="25" s="1"/>
  <c r="AD634" i="25" s="1"/>
  <c r="AD635" i="25" s="1"/>
  <c r="AD636" i="25" s="1"/>
  <c r="AD637" i="25" s="1"/>
  <c r="AD638" i="25" s="1"/>
  <c r="AD639" i="25" s="1"/>
  <c r="AD640" i="25" s="1"/>
  <c r="AD641" i="25" s="1"/>
  <c r="AD642" i="25" s="1"/>
  <c r="AD643" i="25" s="1"/>
  <c r="AD644" i="25" s="1"/>
  <c r="AD645" i="25" s="1"/>
  <c r="AD646" i="25" s="1"/>
  <c r="AD647" i="25" s="1"/>
  <c r="AD648" i="25" s="1"/>
  <c r="AD649" i="25" s="1"/>
  <c r="AD650" i="25" s="1"/>
  <c r="AD651" i="25" s="1"/>
  <c r="AD652" i="25" s="1"/>
  <c r="AD653" i="25" s="1"/>
  <c r="AD654" i="25" s="1"/>
  <c r="AD655" i="25" s="1"/>
  <c r="AD656" i="25" s="1"/>
  <c r="AD657" i="25" s="1"/>
  <c r="AD658" i="25" s="1"/>
  <c r="AD659" i="25" s="1"/>
  <c r="AD660" i="25" s="1"/>
  <c r="AD661" i="25" s="1"/>
  <c r="AD662" i="25" s="1"/>
  <c r="AD663" i="25" s="1"/>
  <c r="AD664" i="25" s="1"/>
  <c r="AD665" i="25" s="1"/>
  <c r="AD666" i="25" s="1"/>
  <c r="AD667" i="25" s="1"/>
  <c r="AD668" i="25" s="1"/>
  <c r="AD669" i="25" s="1"/>
  <c r="AD670" i="25" s="1"/>
  <c r="AD671" i="25" s="1"/>
  <c r="AD672" i="25" s="1"/>
  <c r="AD673" i="25" s="1"/>
  <c r="AD674" i="25" s="1"/>
  <c r="AD675" i="25" s="1"/>
  <c r="AD676" i="25" s="1"/>
  <c r="AD677" i="25" s="1"/>
  <c r="AD678" i="25" s="1"/>
  <c r="AD679" i="25" s="1"/>
  <c r="AD680" i="25" s="1"/>
  <c r="AD681" i="25" s="1"/>
  <c r="AD682" i="25" s="1"/>
  <c r="AD683" i="25" s="1"/>
  <c r="AD684" i="25" s="1"/>
  <c r="AD685" i="25" s="1"/>
  <c r="AD686" i="25" s="1"/>
  <c r="AD687" i="25" s="1"/>
  <c r="AD688" i="25" s="1"/>
  <c r="AD689" i="25" s="1"/>
  <c r="AD690" i="25" s="1"/>
  <c r="AD691" i="25" s="1"/>
  <c r="AD692" i="25" s="1"/>
  <c r="AD693" i="25" s="1"/>
  <c r="AD694" i="25" s="1"/>
  <c r="AD695" i="25" s="1"/>
  <c r="AD696" i="25" s="1"/>
  <c r="AD697" i="25" s="1"/>
  <c r="AD698" i="25" s="1"/>
  <c r="AD699" i="25" s="1"/>
  <c r="AD700" i="25" s="1"/>
  <c r="AD701" i="25" s="1"/>
  <c r="AD702" i="25" s="1"/>
  <c r="AD703" i="25" s="1"/>
  <c r="AD704" i="25" s="1"/>
  <c r="AD705" i="25" s="1"/>
  <c r="AD706" i="25" s="1"/>
  <c r="AD707" i="25" s="1"/>
  <c r="AD708" i="25" s="1"/>
  <c r="AD709" i="25" s="1"/>
  <c r="AD710" i="25" s="1"/>
  <c r="AD711" i="25" s="1"/>
  <c r="AD712" i="25" s="1"/>
  <c r="AD713" i="25" s="1"/>
  <c r="AD714" i="25" s="1"/>
  <c r="AD715" i="25" s="1"/>
  <c r="AD716" i="25" s="1"/>
  <c r="AD717" i="25" s="1"/>
  <c r="AD718" i="25" s="1"/>
  <c r="AD719" i="25" s="1"/>
  <c r="AD720" i="25" s="1"/>
  <c r="AD721" i="25" s="1"/>
  <c r="AD722" i="25" s="1"/>
  <c r="AD723" i="25" s="1"/>
  <c r="AD724" i="25" s="1"/>
  <c r="AD725" i="25" s="1"/>
  <c r="AD726" i="25" s="1"/>
  <c r="AD727" i="25" s="1"/>
  <c r="AD728" i="25" s="1"/>
  <c r="AD729" i="25" s="1"/>
  <c r="AD730" i="25" s="1"/>
  <c r="AD731" i="25" s="1"/>
  <c r="AD732" i="25" s="1"/>
  <c r="AD733" i="25" s="1"/>
  <c r="AD734" i="25" s="1"/>
  <c r="AD735" i="25" s="1"/>
  <c r="AD736" i="25" s="1"/>
  <c r="AD737" i="25" s="1"/>
  <c r="AD738" i="25" s="1"/>
  <c r="AD739" i="25" s="1"/>
  <c r="AD740" i="25" s="1"/>
  <c r="AD741" i="25" s="1"/>
  <c r="AD742" i="25" s="1"/>
  <c r="AD743" i="25" s="1"/>
  <c r="AD744" i="25" s="1"/>
  <c r="AD745" i="25" s="1"/>
  <c r="AD746" i="25" s="1"/>
  <c r="AD747" i="25" s="1"/>
  <c r="AD748" i="25" s="1"/>
  <c r="AD749" i="25" s="1"/>
  <c r="AD750" i="25" s="1"/>
  <c r="AD751" i="25" s="1"/>
  <c r="AD752" i="25" s="1"/>
  <c r="AD753" i="25" s="1"/>
  <c r="AD754" i="25" s="1"/>
  <c r="AD755" i="25" s="1"/>
  <c r="AD756" i="25" s="1"/>
  <c r="AD757" i="25" s="1"/>
  <c r="AD758" i="25" s="1"/>
  <c r="AD759" i="25" s="1"/>
  <c r="AD760" i="25" s="1"/>
  <c r="AD761" i="25" s="1"/>
  <c r="AD762" i="25" s="1"/>
  <c r="AD763" i="25" s="1"/>
  <c r="AD764" i="25" s="1"/>
  <c r="AD765" i="25" s="1"/>
  <c r="AD766" i="25" s="1"/>
  <c r="AD767" i="25" s="1"/>
  <c r="AD768" i="25" s="1"/>
  <c r="AD769" i="25" s="1"/>
  <c r="AD770" i="25" s="1"/>
  <c r="AD771" i="25" s="1"/>
  <c r="AD772" i="25" s="1"/>
  <c r="AD773" i="25" s="1"/>
  <c r="AD774" i="25" s="1"/>
  <c r="AD775" i="25" s="1"/>
  <c r="AD776" i="25" s="1"/>
  <c r="AD777" i="25" s="1"/>
  <c r="AD778" i="25" s="1"/>
  <c r="AD779" i="25" s="1"/>
  <c r="AD780" i="25" s="1"/>
  <c r="AD781" i="25" s="1"/>
  <c r="AD782" i="25" s="1"/>
  <c r="AD783" i="25" s="1"/>
  <c r="AD784" i="25" s="1"/>
  <c r="AD785" i="25" s="1"/>
  <c r="AD786" i="25" s="1"/>
  <c r="AD787" i="25" s="1"/>
  <c r="AD788" i="25" s="1"/>
  <c r="AD789" i="25" s="1"/>
  <c r="AD790" i="25" s="1"/>
  <c r="AD791" i="25" s="1"/>
  <c r="AD792" i="25" s="1"/>
  <c r="AD793" i="25" s="1"/>
  <c r="AD794" i="25" s="1"/>
  <c r="AD795" i="25" s="1"/>
  <c r="AD796" i="25" s="1"/>
  <c r="AD797" i="25" s="1"/>
  <c r="AD798" i="25" s="1"/>
  <c r="AD799" i="25" s="1"/>
  <c r="AD800" i="25" s="1"/>
  <c r="AD801" i="25" s="1"/>
  <c r="AD802" i="25" s="1"/>
  <c r="AD803" i="25" s="1"/>
  <c r="AD804" i="25" s="1"/>
  <c r="AD805" i="25" s="1"/>
  <c r="AD806" i="25" s="1"/>
  <c r="AD807" i="25" s="1"/>
  <c r="AD808" i="25" s="1"/>
  <c r="AD809" i="25" s="1"/>
  <c r="AD810" i="25" s="1"/>
  <c r="AD811" i="25" s="1"/>
  <c r="AD812" i="25" s="1"/>
  <c r="AD813" i="25" s="1"/>
  <c r="AD814" i="25" s="1"/>
  <c r="AD815" i="25" s="1"/>
  <c r="AD816" i="25" s="1"/>
  <c r="AD817" i="25" s="1"/>
  <c r="AD818" i="25" s="1"/>
  <c r="AD819" i="25" s="1"/>
  <c r="AD820" i="25" s="1"/>
  <c r="AD821" i="25" s="1"/>
  <c r="AD822" i="25" s="1"/>
  <c r="AD823" i="25" s="1"/>
  <c r="AD824" i="25" s="1"/>
  <c r="AD825" i="25" s="1"/>
  <c r="AD826" i="25" s="1"/>
  <c r="AD827" i="25" s="1"/>
  <c r="AD828" i="25" s="1"/>
  <c r="AD829" i="25" s="1"/>
  <c r="AD830" i="25" s="1"/>
  <c r="AD831" i="25" s="1"/>
  <c r="AD832" i="25" s="1"/>
  <c r="AD833" i="25" s="1"/>
  <c r="AD834" i="25" s="1"/>
  <c r="AD835" i="25" s="1"/>
  <c r="AD836" i="25" s="1"/>
  <c r="AD837" i="25" s="1"/>
  <c r="AD838" i="25" s="1"/>
  <c r="AD839" i="25" s="1"/>
  <c r="AD840" i="25" s="1"/>
  <c r="AD841" i="25" s="1"/>
  <c r="AD842" i="25" s="1"/>
  <c r="AD843" i="25" s="1"/>
  <c r="AD844" i="25" s="1"/>
  <c r="AD845" i="25" s="1"/>
  <c r="AD846" i="25" s="1"/>
  <c r="AD847" i="25" s="1"/>
  <c r="AD848" i="25" s="1"/>
  <c r="AD849" i="25" s="1"/>
  <c r="AD850" i="25" s="1"/>
  <c r="AD851" i="25" s="1"/>
  <c r="AD852" i="25" s="1"/>
  <c r="AD853" i="25" s="1"/>
  <c r="AD854" i="25" s="1"/>
  <c r="AD855" i="25" s="1"/>
  <c r="AD856" i="25" s="1"/>
  <c r="AD857" i="25" s="1"/>
  <c r="AD858" i="25" s="1"/>
  <c r="AD859" i="25" s="1"/>
  <c r="AD860" i="25" s="1"/>
  <c r="AD861" i="25" s="1"/>
  <c r="AD862" i="25" s="1"/>
  <c r="AD863" i="25" s="1"/>
  <c r="AD864" i="25" s="1"/>
  <c r="AD865" i="25" s="1"/>
  <c r="AD866" i="25" s="1"/>
  <c r="AD867" i="25" s="1"/>
  <c r="AD868" i="25" s="1"/>
  <c r="AD869" i="25" s="1"/>
  <c r="AD870" i="25" s="1"/>
  <c r="AD871" i="25" s="1"/>
  <c r="AD872" i="25" s="1"/>
  <c r="AD873" i="25" s="1"/>
  <c r="AD874" i="25" s="1"/>
  <c r="AD875" i="25" s="1"/>
  <c r="AD876" i="25" s="1"/>
  <c r="AD877" i="25" s="1"/>
  <c r="AD878" i="25" s="1"/>
  <c r="AD879" i="25" s="1"/>
  <c r="AD880" i="25" s="1"/>
  <c r="AD881" i="25" s="1"/>
  <c r="AD882" i="25" s="1"/>
  <c r="AD883" i="25" s="1"/>
  <c r="AD884" i="25" s="1"/>
  <c r="AD885" i="25" s="1"/>
  <c r="AD886" i="25" s="1"/>
  <c r="AD887" i="25" s="1"/>
  <c r="AD888" i="25" s="1"/>
  <c r="AD889" i="25" s="1"/>
  <c r="AD890" i="25" s="1"/>
  <c r="AD891" i="25" s="1"/>
  <c r="AD892" i="25" s="1"/>
  <c r="AD893" i="25" s="1"/>
  <c r="AD894" i="25" s="1"/>
  <c r="AD895" i="25" s="1"/>
  <c r="AD896" i="25" s="1"/>
  <c r="AD897" i="25" s="1"/>
  <c r="AD898" i="25" s="1"/>
  <c r="AD899" i="25" s="1"/>
  <c r="AD900" i="25" s="1"/>
  <c r="AD901" i="25" s="1"/>
  <c r="AD902" i="25" s="1"/>
  <c r="AD903" i="25" s="1"/>
  <c r="AD904" i="25" s="1"/>
  <c r="AD905" i="25" s="1"/>
  <c r="AD906" i="25" s="1"/>
  <c r="AD907" i="25" s="1"/>
  <c r="AD908" i="25" s="1"/>
  <c r="AD909" i="25" s="1"/>
  <c r="AD910" i="25" s="1"/>
  <c r="AD911" i="25" s="1"/>
  <c r="AD912" i="25" s="1"/>
  <c r="AD913" i="25" s="1"/>
  <c r="AD914" i="25" s="1"/>
  <c r="AD915" i="25" s="1"/>
  <c r="AD916" i="25" s="1"/>
  <c r="AD917" i="25" s="1"/>
  <c r="AD918" i="25" s="1"/>
  <c r="AD919" i="25" s="1"/>
  <c r="AD920" i="25" s="1"/>
  <c r="AD921" i="25" s="1"/>
  <c r="AD922" i="25" s="1"/>
  <c r="AD923" i="25" s="1"/>
  <c r="AD924" i="25" s="1"/>
  <c r="AD925" i="25" s="1"/>
  <c r="AD926" i="25" s="1"/>
  <c r="AD927" i="25" s="1"/>
  <c r="AD928" i="25" s="1"/>
  <c r="AD929" i="25" s="1"/>
  <c r="AD930" i="25" s="1"/>
  <c r="AD931" i="25" s="1"/>
  <c r="AD932" i="25" s="1"/>
  <c r="AD933" i="25" s="1"/>
  <c r="AD934" i="25" s="1"/>
  <c r="AD935" i="25" s="1"/>
  <c r="AD936" i="25" s="1"/>
  <c r="AD937" i="25" s="1"/>
  <c r="AD938" i="25" s="1"/>
  <c r="AD939" i="25" s="1"/>
  <c r="AD940" i="25" s="1"/>
  <c r="AD941" i="25" s="1"/>
  <c r="AD942" i="25" s="1"/>
  <c r="AD943" i="25" s="1"/>
  <c r="AD944" i="25" s="1"/>
  <c r="AD945" i="25" s="1"/>
  <c r="AD946" i="25" s="1"/>
  <c r="AD947" i="25" s="1"/>
  <c r="AD948" i="25" s="1"/>
  <c r="AD949" i="25" s="1"/>
  <c r="AD950" i="25" s="1"/>
  <c r="AD951" i="25" s="1"/>
  <c r="AD952" i="25" s="1"/>
  <c r="AD953" i="25" s="1"/>
  <c r="AD954" i="25" s="1"/>
  <c r="AD955" i="25" s="1"/>
  <c r="AD956" i="25" s="1"/>
  <c r="AD957" i="25" s="1"/>
  <c r="AD958" i="25" s="1"/>
  <c r="AD959" i="25" s="1"/>
  <c r="AD960" i="25" s="1"/>
  <c r="AD961" i="25" s="1"/>
  <c r="AD962" i="25" s="1"/>
  <c r="AD963" i="25" s="1"/>
  <c r="AD964" i="25" s="1"/>
  <c r="AD965" i="25" s="1"/>
  <c r="AD966" i="25" s="1"/>
  <c r="AD967" i="25" s="1"/>
  <c r="AD968" i="25" s="1"/>
  <c r="AD969" i="25" s="1"/>
  <c r="AD970" i="25" s="1"/>
  <c r="AD971" i="25" s="1"/>
  <c r="AD972" i="25" s="1"/>
  <c r="AD973" i="25" s="1"/>
  <c r="AD974" i="25" s="1"/>
  <c r="AD975" i="25" s="1"/>
  <c r="AD976" i="25" s="1"/>
  <c r="AD977" i="25" s="1"/>
  <c r="AD978" i="25" s="1"/>
  <c r="AD979" i="25" s="1"/>
  <c r="AD980" i="25" s="1"/>
  <c r="AD981" i="25" s="1"/>
  <c r="AD982" i="25" s="1"/>
  <c r="AD983" i="25" s="1"/>
  <c r="AD984" i="25" s="1"/>
  <c r="AD985" i="25" s="1"/>
  <c r="AD986" i="25" s="1"/>
  <c r="AD987" i="25" s="1"/>
  <c r="AD988" i="25" s="1"/>
  <c r="AD989" i="25" s="1"/>
  <c r="AD990" i="25" s="1"/>
  <c r="AD991" i="25" s="1"/>
  <c r="AD992" i="25" s="1"/>
  <c r="AD993" i="25" s="1"/>
  <c r="AD994" i="25" s="1"/>
  <c r="AD995" i="25" s="1"/>
  <c r="AD996" i="25" s="1"/>
  <c r="AD997" i="25" s="1"/>
  <c r="AD998" i="25" s="1"/>
  <c r="AD999" i="25" s="1"/>
  <c r="AD1000" i="25" s="1"/>
  <c r="AD1001" i="25" s="1"/>
  <c r="AD1002" i="25" s="1"/>
  <c r="AD1003" i="25" s="1"/>
  <c r="AD1004" i="25" s="1"/>
  <c r="AD1005" i="25" s="1"/>
  <c r="AD1006" i="25" s="1"/>
  <c r="AD1007" i="25" s="1"/>
  <c r="AD1008" i="25" s="1"/>
  <c r="AD1009" i="25" s="1"/>
  <c r="AD1010" i="25" s="1"/>
  <c r="AD1011" i="25" s="1"/>
  <c r="AD1012" i="25" s="1"/>
  <c r="AD1013" i="25" s="1"/>
  <c r="AD1014" i="25" s="1"/>
  <c r="AD1015" i="25" s="1"/>
  <c r="AD1016" i="25" s="1"/>
  <c r="AD1017" i="25" s="1"/>
  <c r="AD1018" i="25" s="1"/>
  <c r="AD1019" i="25" s="1"/>
  <c r="AD1020" i="25" s="1"/>
  <c r="AD1021" i="25" s="1"/>
  <c r="AD1022" i="25" s="1"/>
  <c r="AD1023" i="25" s="1"/>
  <c r="AD1024" i="25" s="1"/>
  <c r="AD1025" i="25" s="1"/>
  <c r="AD1026" i="25" s="1"/>
  <c r="AD1027" i="25" s="1"/>
  <c r="AD1028" i="25" s="1"/>
  <c r="AD1029" i="25" s="1"/>
  <c r="AD1030" i="25" s="1"/>
  <c r="AD1031" i="25" s="1"/>
  <c r="AD1032" i="25" s="1"/>
  <c r="AD1033" i="25" s="1"/>
  <c r="AD1034" i="25" s="1"/>
  <c r="AD1035" i="25" s="1"/>
  <c r="AD1036" i="25" s="1"/>
  <c r="AD1037" i="25" s="1"/>
  <c r="AD1038" i="25" s="1"/>
  <c r="AD1039" i="25" s="1"/>
  <c r="AD1040" i="25" s="1"/>
  <c r="AD1041" i="25" s="1"/>
  <c r="AD1042" i="25" s="1"/>
  <c r="AD1043" i="25" s="1"/>
  <c r="AD1044" i="25" s="1"/>
  <c r="AD1045" i="25" s="1"/>
  <c r="AD1046" i="25" s="1"/>
  <c r="AD1047" i="25" s="1"/>
  <c r="AD1048" i="25" s="1"/>
  <c r="AD1049" i="25" s="1"/>
  <c r="AD1050" i="25" s="1"/>
  <c r="AD1051" i="25" s="1"/>
  <c r="AD1052" i="25" s="1"/>
  <c r="AD1053" i="25" s="1"/>
  <c r="AD1054" i="25" s="1"/>
  <c r="AD1055" i="25" s="1"/>
  <c r="AD1056" i="25" s="1"/>
  <c r="AD1057" i="25" s="1"/>
  <c r="AD1058" i="25" s="1"/>
  <c r="AD1059" i="25" s="1"/>
  <c r="AD1060" i="25" s="1"/>
  <c r="AD1061" i="25" s="1"/>
  <c r="AD1062" i="25" s="1"/>
  <c r="AD1063" i="25" s="1"/>
  <c r="AD1064" i="25" s="1"/>
  <c r="AD1065" i="25" s="1"/>
  <c r="AD1066" i="25" s="1"/>
  <c r="AD1067" i="25" s="1"/>
  <c r="AD1068" i="25" s="1"/>
  <c r="AD1069" i="25" s="1"/>
  <c r="AD1070" i="25" s="1"/>
  <c r="AD1071" i="25" s="1"/>
  <c r="AD1072" i="25" s="1"/>
  <c r="AD1073" i="25" s="1"/>
  <c r="AD1074" i="25" s="1"/>
  <c r="AD1075" i="25" s="1"/>
  <c r="AD1076" i="25" s="1"/>
  <c r="AD1077" i="25" s="1"/>
  <c r="AD1078" i="25" s="1"/>
  <c r="AD1079" i="25" s="1"/>
  <c r="AD1080" i="25" s="1"/>
  <c r="AD1081" i="25" s="1"/>
  <c r="AD1082" i="25" s="1"/>
  <c r="AD1083" i="25" s="1"/>
  <c r="AD1084" i="25" s="1"/>
  <c r="AD1085" i="25" s="1"/>
  <c r="AD1086" i="25" s="1"/>
  <c r="AD1087" i="25" s="1"/>
  <c r="AD1088" i="25" s="1"/>
  <c r="AD1089" i="25" s="1"/>
  <c r="AD1090" i="25" s="1"/>
  <c r="AD1091" i="25" s="1"/>
  <c r="AD1092" i="25" s="1"/>
  <c r="AD1093" i="25" s="1"/>
  <c r="AD1094" i="25" s="1"/>
  <c r="AD1095" i="25" s="1"/>
  <c r="AD1096" i="25" s="1"/>
  <c r="AD1097" i="25" s="1"/>
  <c r="AD1098" i="25" s="1"/>
  <c r="AD1099" i="25" s="1"/>
  <c r="AD1100" i="25" s="1"/>
  <c r="AD1101" i="25" s="1"/>
  <c r="AD1102" i="25" s="1"/>
  <c r="AD1103" i="25" s="1"/>
  <c r="AD1104" i="25" s="1"/>
  <c r="AD1105" i="25" s="1"/>
  <c r="AD1106" i="25" s="1"/>
  <c r="AD1107" i="25" s="1"/>
  <c r="AD1108" i="25" s="1"/>
  <c r="AD1109" i="25" s="1"/>
  <c r="AD1110" i="25" s="1"/>
  <c r="AD1111" i="25" s="1"/>
  <c r="AD1112" i="25" s="1"/>
  <c r="AD1113" i="25" s="1"/>
  <c r="AD1114" i="25" s="1"/>
  <c r="AD1115" i="25" s="1"/>
  <c r="AD1116" i="25" s="1"/>
  <c r="AD1117" i="25" s="1"/>
  <c r="AD1118" i="25" s="1"/>
  <c r="AD1119" i="25" s="1"/>
  <c r="AD1120" i="25" s="1"/>
  <c r="AD1121" i="25" s="1"/>
  <c r="AD1122" i="25" s="1"/>
  <c r="AD1123" i="25" s="1"/>
  <c r="AD1124" i="25" s="1"/>
  <c r="AD1125" i="25" s="1"/>
  <c r="AD1126" i="25" s="1"/>
  <c r="AD1127" i="25" s="1"/>
  <c r="AD1128" i="25" s="1"/>
  <c r="AD1129" i="25" s="1"/>
  <c r="AD1130" i="25" s="1"/>
  <c r="AD1131" i="25" s="1"/>
  <c r="AD1132" i="25" s="1"/>
  <c r="AD1133" i="25" s="1"/>
  <c r="AD1134" i="25" s="1"/>
  <c r="AD1135" i="25" s="1"/>
  <c r="AD1136" i="25" s="1"/>
  <c r="AD1137" i="25" s="1"/>
  <c r="AD1138" i="25" s="1"/>
  <c r="AD1139" i="25" s="1"/>
  <c r="AD1140" i="25" s="1"/>
  <c r="AD1141" i="25" s="1"/>
  <c r="AD1142" i="25" s="1"/>
  <c r="AD1143" i="25" s="1"/>
  <c r="AD1144" i="25" s="1"/>
  <c r="AD1145" i="25" s="1"/>
  <c r="AD1146" i="25" s="1"/>
  <c r="AD1147" i="25" s="1"/>
  <c r="AD1148" i="25" s="1"/>
  <c r="AD1149" i="25" s="1"/>
  <c r="AD1150" i="25" s="1"/>
  <c r="AD1151" i="25" s="1"/>
  <c r="AD1152" i="25" s="1"/>
  <c r="AD1153" i="25" s="1"/>
  <c r="AD1154" i="25" s="1"/>
  <c r="AD1155" i="25" s="1"/>
  <c r="AD1156" i="25" s="1"/>
  <c r="AD1157" i="25" s="1"/>
  <c r="AD1158" i="25" s="1"/>
  <c r="AD1159" i="25" s="1"/>
  <c r="AD1160" i="25" s="1"/>
  <c r="AD1161" i="25" s="1"/>
  <c r="AD1162" i="25" s="1"/>
  <c r="AD1163" i="25" s="1"/>
  <c r="AD1164" i="25" s="1"/>
  <c r="AD1165" i="25" s="1"/>
  <c r="AD1166" i="25" s="1"/>
  <c r="AD1167" i="25" s="1"/>
  <c r="AD1168" i="25" s="1"/>
  <c r="AD1169" i="25" s="1"/>
  <c r="AD1170" i="25" s="1"/>
  <c r="AD1171" i="25" s="1"/>
  <c r="AD1172" i="25" s="1"/>
  <c r="AD1173" i="25" s="1"/>
  <c r="AD1174" i="25" s="1"/>
  <c r="AD1175" i="25" s="1"/>
  <c r="AD1176" i="25" s="1"/>
  <c r="AD1177" i="25" s="1"/>
  <c r="AD1178" i="25" s="1"/>
  <c r="AD1179" i="25" s="1"/>
  <c r="AD1180" i="25" s="1"/>
  <c r="AD1181" i="25" s="1"/>
  <c r="AD1182" i="25" s="1"/>
  <c r="AD1183" i="25" s="1"/>
  <c r="AD1184" i="25" s="1"/>
  <c r="AD1185" i="25" s="1"/>
  <c r="AD1186" i="25" s="1"/>
  <c r="AD1187" i="25" s="1"/>
  <c r="AD1188" i="25" s="1"/>
  <c r="AD1189" i="25" s="1"/>
  <c r="AD1190" i="25" s="1"/>
  <c r="AD1191" i="25" s="1"/>
  <c r="AD1192" i="25" s="1"/>
  <c r="AD1193" i="25" s="1"/>
  <c r="AD1194" i="25" s="1"/>
  <c r="AD1195" i="25" s="1"/>
  <c r="AD1196" i="25" s="1"/>
  <c r="AD1197" i="25" s="1"/>
  <c r="AD1198" i="25" s="1"/>
  <c r="AD1199" i="25" s="1"/>
  <c r="AD1200" i="25" s="1"/>
  <c r="AD1201" i="25" s="1"/>
  <c r="AD1202" i="25" s="1"/>
  <c r="AD1203" i="25" s="1"/>
  <c r="AD1204" i="25" s="1"/>
  <c r="AD1205" i="25" s="1"/>
  <c r="AD1206" i="25" s="1"/>
  <c r="AD1207" i="25" s="1"/>
  <c r="AD1208" i="25" s="1"/>
  <c r="AD1209" i="25" s="1"/>
  <c r="AD1210" i="25" s="1"/>
  <c r="AD1211" i="25" s="1"/>
  <c r="AD1212" i="25" s="1"/>
  <c r="AD1213" i="25" s="1"/>
  <c r="AD1214" i="25" s="1"/>
  <c r="AD1215" i="25" s="1"/>
  <c r="AD1216" i="25" s="1"/>
  <c r="AD1217" i="25" s="1"/>
  <c r="AD1218" i="25" s="1"/>
  <c r="AD1219" i="25" s="1"/>
  <c r="AD1220" i="25" s="1"/>
  <c r="AD1221" i="25" s="1"/>
  <c r="AD1222" i="25" s="1"/>
  <c r="AD1223" i="25" s="1"/>
  <c r="AD1224" i="25" s="1"/>
  <c r="AD1225" i="25" s="1"/>
  <c r="AD1226" i="25" s="1"/>
  <c r="AD1227" i="25" s="1"/>
  <c r="AD1228" i="25" s="1"/>
  <c r="AD1229" i="25" s="1"/>
  <c r="AD1230" i="25" s="1"/>
  <c r="AD1231" i="25" s="1"/>
  <c r="AD1232" i="25" s="1"/>
  <c r="AD1233" i="25" s="1"/>
  <c r="AD1234" i="25" s="1"/>
  <c r="AD1235" i="25" s="1"/>
  <c r="AD1236" i="25" s="1"/>
  <c r="AD1237" i="25" s="1"/>
  <c r="AD1238" i="25" s="1"/>
  <c r="AD1239" i="25" s="1"/>
  <c r="AD1240" i="25" s="1"/>
  <c r="AD1241" i="25" s="1"/>
  <c r="AD1242" i="25" s="1"/>
  <c r="AD1243" i="25" s="1"/>
  <c r="AD1244" i="25" s="1"/>
  <c r="AD1245" i="25" s="1"/>
  <c r="AD1246" i="25" s="1"/>
  <c r="AD1247" i="25" s="1"/>
  <c r="AD1248" i="25" s="1"/>
  <c r="AD1249" i="25" s="1"/>
  <c r="AD1250" i="25" s="1"/>
  <c r="AD1251" i="25" s="1"/>
  <c r="AD1252" i="25" s="1"/>
  <c r="AD1253" i="25" s="1"/>
  <c r="AD1254" i="25" s="1"/>
  <c r="AD1255" i="25" s="1"/>
  <c r="AD1256" i="25" s="1"/>
  <c r="AD1257" i="25" s="1"/>
  <c r="AD1258" i="25" s="1"/>
  <c r="AD1259" i="25" s="1"/>
  <c r="AD1260" i="25" s="1"/>
  <c r="AD1261" i="25" s="1"/>
  <c r="AD1262" i="25" s="1"/>
  <c r="AD1263" i="25" s="1"/>
  <c r="AD1264" i="25" s="1"/>
  <c r="AD1265" i="25" s="1"/>
  <c r="AD1266" i="25" s="1"/>
  <c r="AD1267" i="25" s="1"/>
  <c r="AD1268" i="25" s="1"/>
  <c r="AD1269" i="25" s="1"/>
  <c r="AD1270" i="25" s="1"/>
  <c r="AD1271" i="25" s="1"/>
  <c r="AD1272" i="25" s="1"/>
  <c r="AD1273" i="25" s="1"/>
  <c r="AD1274" i="25" s="1"/>
  <c r="AD1275" i="25" s="1"/>
  <c r="AD1276" i="25" s="1"/>
  <c r="AD1277" i="25" s="1"/>
  <c r="AD1278" i="25" s="1"/>
  <c r="AD1279" i="25" s="1"/>
  <c r="AD1280" i="25" s="1"/>
  <c r="AD1281" i="25" s="1"/>
  <c r="AD1282" i="25" s="1"/>
  <c r="AD1283" i="25" s="1"/>
  <c r="AD1284" i="25" s="1"/>
  <c r="AD1285" i="25" s="1"/>
  <c r="AD1286" i="25" s="1"/>
  <c r="AD1287" i="25" s="1"/>
  <c r="AD1288" i="25" s="1"/>
  <c r="AD1289" i="25" s="1"/>
  <c r="AD1290" i="25" s="1"/>
  <c r="AD1291" i="25" s="1"/>
  <c r="AD1292" i="25" s="1"/>
  <c r="AD1293" i="25" s="1"/>
  <c r="AD1294" i="25" s="1"/>
  <c r="AD1295" i="25" s="1"/>
  <c r="AD1296" i="25" s="1"/>
  <c r="AD1297" i="25" s="1"/>
  <c r="AD1298" i="25" s="1"/>
  <c r="AD1299" i="25" s="1"/>
  <c r="AD1300" i="25" s="1"/>
  <c r="AD1301" i="25" s="1"/>
  <c r="AD1302" i="25" s="1"/>
  <c r="AD1303" i="25" s="1"/>
  <c r="AD1304" i="25" s="1"/>
  <c r="AD1305" i="25" s="1"/>
  <c r="AD1306" i="25" s="1"/>
  <c r="AD1307" i="25" s="1"/>
  <c r="AD1308" i="25" s="1"/>
  <c r="AD1309" i="25" s="1"/>
  <c r="AD1310" i="25" s="1"/>
  <c r="AD1311" i="25" s="1"/>
  <c r="AD1312" i="25" s="1"/>
  <c r="AD1313" i="25" s="1"/>
  <c r="AD1314" i="25" s="1"/>
  <c r="AD1315" i="25" s="1"/>
  <c r="AD1316" i="25" s="1"/>
  <c r="AD1317" i="25" s="1"/>
  <c r="AD1318" i="25" s="1"/>
  <c r="AD1319" i="25" s="1"/>
  <c r="AD1320" i="25" s="1"/>
  <c r="AD1321" i="25" s="1"/>
  <c r="AD1322" i="25" s="1"/>
  <c r="AD1323" i="25" s="1"/>
  <c r="AD1324" i="25" s="1"/>
  <c r="AD1325" i="25" s="1"/>
  <c r="AD1326" i="25" s="1"/>
  <c r="AD1327" i="25" s="1"/>
  <c r="AD1328" i="25" s="1"/>
  <c r="AD1329" i="25" s="1"/>
  <c r="AD1330" i="25" s="1"/>
  <c r="AD1331" i="25" s="1"/>
  <c r="AD1332" i="25" s="1"/>
  <c r="AD1333" i="25" s="1"/>
  <c r="AD1334" i="25" s="1"/>
  <c r="AD1335" i="25" s="1"/>
  <c r="AD1336" i="25" s="1"/>
  <c r="AD1337" i="25" s="1"/>
  <c r="AD1338" i="25" s="1"/>
  <c r="AD1339" i="25" s="1"/>
  <c r="AD1340" i="25" s="1"/>
  <c r="AD1341" i="25" s="1"/>
  <c r="AD1342" i="25" s="1"/>
  <c r="AD1343" i="25" s="1"/>
  <c r="AD1344" i="25" s="1"/>
  <c r="AD1345" i="25" s="1"/>
  <c r="AD1346" i="25" s="1"/>
  <c r="AD1347" i="25" s="1"/>
  <c r="AD1348" i="25" s="1"/>
  <c r="AD1349" i="25" s="1"/>
  <c r="AD1350" i="25" s="1"/>
  <c r="AD1351" i="25" s="1"/>
  <c r="AD1352" i="25" s="1"/>
  <c r="AD1353" i="25" s="1"/>
  <c r="AD1354" i="25" s="1"/>
  <c r="AD1355" i="25" s="1"/>
  <c r="AD1356" i="25" s="1"/>
  <c r="AD1357" i="25" s="1"/>
  <c r="AD1358" i="25" s="1"/>
  <c r="AD1359" i="25" s="1"/>
  <c r="AD1360" i="25" s="1"/>
  <c r="AD1361" i="25" s="1"/>
  <c r="AD1362" i="25" s="1"/>
  <c r="AD1363" i="25" s="1"/>
  <c r="AD1364" i="25" s="1"/>
  <c r="AD1365" i="25" s="1"/>
  <c r="AD1366" i="25" s="1"/>
  <c r="AD1367" i="25" s="1"/>
  <c r="AD1368" i="25" s="1"/>
  <c r="AD1369" i="25" s="1"/>
  <c r="AD1370" i="25" s="1"/>
  <c r="AD1371" i="25" s="1"/>
  <c r="AD1372" i="25" s="1"/>
  <c r="AD1373" i="25" s="1"/>
  <c r="AD1374" i="25" s="1"/>
  <c r="AD1375" i="25" s="1"/>
  <c r="AD1376" i="25" s="1"/>
  <c r="AD1377" i="25" s="1"/>
  <c r="AD1378" i="25" s="1"/>
  <c r="AD1379" i="25" s="1"/>
  <c r="AD1380" i="25" s="1"/>
  <c r="AD1381" i="25" s="1"/>
  <c r="AD1382" i="25" s="1"/>
  <c r="AD1383" i="25" s="1"/>
  <c r="AD1384" i="25" s="1"/>
  <c r="AD1385" i="25" s="1"/>
  <c r="AD1386" i="25" s="1"/>
  <c r="AD1387" i="25" s="1"/>
  <c r="AD1388" i="25" s="1"/>
  <c r="AD1389" i="25" s="1"/>
  <c r="AD1390" i="25" s="1"/>
  <c r="AD1391" i="25" s="1"/>
  <c r="AD1392" i="25" s="1"/>
  <c r="AD1393" i="25" s="1"/>
  <c r="AD1394" i="25" s="1"/>
  <c r="AD1395" i="25" s="1"/>
  <c r="AD1396" i="25" s="1"/>
  <c r="AD1397" i="25" s="1"/>
  <c r="AD1398" i="25" s="1"/>
  <c r="AD1399" i="25" s="1"/>
  <c r="AD1400" i="25" s="1"/>
  <c r="AD1401" i="25" s="1"/>
  <c r="AD1402" i="25" s="1"/>
  <c r="AD1403" i="25" s="1"/>
  <c r="AD1404" i="25" s="1"/>
  <c r="AD1405" i="25" s="1"/>
  <c r="AD1406" i="25" s="1"/>
  <c r="AD1407" i="25" s="1"/>
  <c r="AD1408" i="25" s="1"/>
  <c r="AD1409" i="25" s="1"/>
  <c r="AD1410" i="25" s="1"/>
  <c r="AD1411" i="25" s="1"/>
  <c r="AD1412" i="25" s="1"/>
  <c r="AD1413" i="25" s="1"/>
  <c r="AD1414" i="25" s="1"/>
  <c r="AD1415" i="25" s="1"/>
  <c r="AD1416" i="25" s="1"/>
  <c r="AD1417" i="25" s="1"/>
  <c r="AD1418" i="25" s="1"/>
  <c r="AD1419" i="25" s="1"/>
  <c r="AD1420" i="25" s="1"/>
  <c r="AD1421" i="25" s="1"/>
  <c r="AD1422" i="25" s="1"/>
  <c r="AD1423" i="25" s="1"/>
  <c r="AD1424" i="25" s="1"/>
  <c r="AD1425" i="25" s="1"/>
  <c r="AD1426" i="25" s="1"/>
  <c r="AD1427" i="25" s="1"/>
  <c r="AD1428" i="25" s="1"/>
  <c r="AD1429" i="25" s="1"/>
  <c r="AD1430" i="25" s="1"/>
  <c r="AD1431" i="25" s="1"/>
  <c r="AD1432" i="25" s="1"/>
  <c r="AD1433" i="25" s="1"/>
  <c r="AD1434" i="25" s="1"/>
  <c r="AD1435" i="25" s="1"/>
  <c r="AD1436" i="25" s="1"/>
  <c r="AD1437" i="25" s="1"/>
  <c r="AD1438" i="25" s="1"/>
  <c r="AD1439" i="25" s="1"/>
  <c r="AD1440" i="25" s="1"/>
  <c r="AD1441" i="25" s="1"/>
  <c r="AD1442" i="25" s="1"/>
  <c r="AD1443" i="25" s="1"/>
  <c r="AD1444" i="25" s="1"/>
  <c r="AD1445" i="25" s="1"/>
  <c r="AD1446" i="25" s="1"/>
  <c r="AD1447" i="25" s="1"/>
  <c r="AD1448" i="25" s="1"/>
  <c r="AD1449" i="25" s="1"/>
  <c r="AD1450" i="25" s="1"/>
  <c r="AD1451" i="25" s="1"/>
  <c r="AD1452" i="25" s="1"/>
  <c r="AD1453" i="25" s="1"/>
  <c r="AD1454" i="25" s="1"/>
  <c r="AD1455" i="25" s="1"/>
  <c r="AD1456" i="25" s="1"/>
  <c r="AD1457" i="25" s="1"/>
  <c r="AD1458" i="25" s="1"/>
  <c r="AD1459" i="25" s="1"/>
  <c r="AD1460" i="25" s="1"/>
  <c r="AD1461" i="25" s="1"/>
  <c r="AD1462" i="25" s="1"/>
  <c r="AD1463" i="25" s="1"/>
  <c r="AD1464" i="25" s="1"/>
  <c r="AD1465" i="25" s="1"/>
  <c r="AD1466" i="25" s="1"/>
  <c r="AD1467" i="25" s="1"/>
  <c r="AD1468" i="25" s="1"/>
  <c r="AD1469" i="25" s="1"/>
  <c r="AD1470" i="25" s="1"/>
  <c r="AD1471" i="25" s="1"/>
  <c r="AD1472" i="25" s="1"/>
  <c r="AD1473" i="25" s="1"/>
  <c r="AD1474" i="25" s="1"/>
  <c r="AD1475" i="25" s="1"/>
  <c r="AD1476" i="25" s="1"/>
  <c r="AD1477" i="25" s="1"/>
  <c r="AD1478" i="25" s="1"/>
  <c r="AD1479" i="25" s="1"/>
  <c r="AD1480" i="25" s="1"/>
  <c r="AD1481" i="25" s="1"/>
  <c r="AD1482" i="25" s="1"/>
  <c r="AD1483" i="25" s="1"/>
  <c r="AD1484" i="25" s="1"/>
  <c r="AD1485" i="25" s="1"/>
  <c r="AD1486" i="25" s="1"/>
  <c r="AD1487" i="25" s="1"/>
  <c r="AD1488" i="25" s="1"/>
  <c r="AD1489" i="25" s="1"/>
  <c r="AD1490" i="25" s="1"/>
  <c r="AD1491" i="25" s="1"/>
  <c r="AD1492" i="25" s="1"/>
  <c r="AD1493" i="25" s="1"/>
  <c r="AD1494" i="25" s="1"/>
  <c r="AD1495" i="25" s="1"/>
  <c r="AD1496" i="25" s="1"/>
  <c r="AD1497" i="25" s="1"/>
  <c r="AD1498" i="25" s="1"/>
  <c r="AD1499" i="25" s="1"/>
  <c r="AD1500" i="25" s="1"/>
  <c r="AD1501" i="25" s="1"/>
  <c r="AD1502" i="25" s="1"/>
  <c r="AD1503" i="25" s="1"/>
  <c r="AD1504" i="25" s="1"/>
  <c r="AD1505" i="25" s="1"/>
  <c r="AD1506" i="25" s="1"/>
  <c r="AD1507" i="25" s="1"/>
  <c r="AD1508" i="25" s="1"/>
  <c r="AD1509" i="25" s="1"/>
  <c r="AD1510" i="25" s="1"/>
  <c r="AD1511" i="25" s="1"/>
  <c r="AD1512" i="25" s="1"/>
  <c r="AD1513" i="25" s="1"/>
  <c r="AD1514" i="25" s="1"/>
  <c r="AD1515" i="25" s="1"/>
  <c r="AD1516" i="25" s="1"/>
  <c r="AD1517" i="25" s="1"/>
  <c r="AD1518" i="25" s="1"/>
  <c r="AD1519" i="25" s="1"/>
  <c r="AD1520" i="25" s="1"/>
  <c r="AD1521" i="25" s="1"/>
  <c r="AD1522" i="25" s="1"/>
  <c r="AD1523" i="25" s="1"/>
  <c r="AD1524" i="25" s="1"/>
  <c r="AD1525" i="25" s="1"/>
  <c r="AD1526" i="25" s="1"/>
  <c r="AD1527" i="25" s="1"/>
  <c r="AD1528" i="25" s="1"/>
  <c r="AD1529" i="25" s="1"/>
  <c r="AD1530" i="25" s="1"/>
  <c r="AD1531" i="25" s="1"/>
  <c r="AD1532" i="25" s="1"/>
  <c r="AD1533" i="25" s="1"/>
  <c r="AD1534" i="25" s="1"/>
  <c r="AD1535" i="25" s="1"/>
  <c r="AD1536" i="25" s="1"/>
  <c r="AD1537" i="25" s="1"/>
  <c r="AD1538" i="25" s="1"/>
  <c r="AD1539" i="25" s="1"/>
  <c r="AD1540" i="25" s="1"/>
  <c r="AD1541" i="25" s="1"/>
  <c r="AD1542" i="25" s="1"/>
  <c r="AD1543" i="25" s="1"/>
  <c r="AD1544" i="25" s="1"/>
  <c r="AD1545" i="25" s="1"/>
  <c r="AD1546" i="25" s="1"/>
  <c r="AD1547" i="25" s="1"/>
  <c r="AD1548" i="25" s="1"/>
  <c r="AD1549" i="25" s="1"/>
  <c r="AD1550" i="25" s="1"/>
  <c r="AD1551" i="25" s="1"/>
  <c r="AD1552" i="25" s="1"/>
  <c r="AD1553" i="25" s="1"/>
  <c r="AD1554" i="25" s="1"/>
  <c r="AD1555" i="25" s="1"/>
  <c r="AD1556" i="25" s="1"/>
  <c r="AD1557" i="25" s="1"/>
  <c r="AD1558" i="25" s="1"/>
  <c r="AD1559" i="25" s="1"/>
  <c r="AD1560" i="25" s="1"/>
  <c r="AD1561" i="25" s="1"/>
  <c r="AD1562" i="25" s="1"/>
  <c r="AD1563" i="25" s="1"/>
  <c r="AD1564" i="25" s="1"/>
  <c r="AD1565" i="25" s="1"/>
  <c r="AD1566" i="25" s="1"/>
  <c r="AD1567" i="25" s="1"/>
  <c r="AD1568" i="25" s="1"/>
  <c r="AD1569" i="25" s="1"/>
  <c r="AD1570" i="25" s="1"/>
  <c r="AD1571" i="25" s="1"/>
  <c r="AD1572" i="25" s="1"/>
  <c r="AD1573" i="25" s="1"/>
  <c r="AD1574" i="25" s="1"/>
  <c r="AD1575" i="25" s="1"/>
  <c r="AD1576" i="25" s="1"/>
  <c r="AD1577" i="25" s="1"/>
  <c r="AD1578" i="25" s="1"/>
  <c r="AD1579" i="25" s="1"/>
  <c r="AD1580" i="25" s="1"/>
  <c r="AD1581" i="25" s="1"/>
  <c r="AD1582" i="25" s="1"/>
  <c r="AD1583" i="25" s="1"/>
  <c r="AD1584" i="25" s="1"/>
  <c r="AD1585" i="25" s="1"/>
  <c r="AD1586" i="25" s="1"/>
  <c r="AD1587" i="25" s="1"/>
  <c r="AD1588" i="25" s="1"/>
  <c r="AD1589" i="25" s="1"/>
  <c r="AD1590" i="25" s="1"/>
  <c r="AD1591" i="25" s="1"/>
  <c r="AD1592" i="25" s="1"/>
  <c r="AD1593" i="25" s="1"/>
  <c r="AD1594" i="25" s="1"/>
  <c r="AD1595" i="25" s="1"/>
  <c r="AD1596" i="25" s="1"/>
  <c r="AD1597" i="25" s="1"/>
  <c r="AD1598" i="25" s="1"/>
  <c r="AD1599" i="25" s="1"/>
  <c r="AD1600" i="25" s="1"/>
  <c r="AD1601" i="25" s="1"/>
  <c r="AD1602" i="25" s="1"/>
  <c r="AD1603" i="25" s="1"/>
  <c r="AD1604" i="25" s="1"/>
  <c r="AD1605" i="25" s="1"/>
  <c r="AD1606" i="25" s="1"/>
  <c r="AD1607" i="25" s="1"/>
  <c r="AD1608" i="25" s="1"/>
  <c r="AD1609" i="25" s="1"/>
  <c r="AD1610" i="25" s="1"/>
  <c r="AD1611" i="25" s="1"/>
  <c r="AD1612" i="25" s="1"/>
  <c r="AD1613" i="25" s="1"/>
  <c r="AD1614" i="25" s="1"/>
  <c r="AD1615" i="25" s="1"/>
  <c r="AD1616" i="25" s="1"/>
  <c r="AD1617" i="25" s="1"/>
  <c r="AD1618" i="25" s="1"/>
  <c r="AD1619" i="25" s="1"/>
  <c r="AD1620" i="25" s="1"/>
  <c r="AD1621" i="25" s="1"/>
  <c r="AD1622" i="25" s="1"/>
  <c r="AD1623" i="25" s="1"/>
  <c r="AD1624" i="25" s="1"/>
  <c r="AD1625" i="25" s="1"/>
  <c r="AD1626" i="25" s="1"/>
  <c r="AD1627" i="25" s="1"/>
  <c r="AD1628" i="25" s="1"/>
  <c r="AD1629" i="25" s="1"/>
  <c r="AD1630" i="25" s="1"/>
  <c r="AD1631" i="25" s="1"/>
  <c r="AD1632" i="25" s="1"/>
  <c r="AD1633" i="25" s="1"/>
  <c r="AD1634" i="25" s="1"/>
  <c r="AD1635" i="25" s="1"/>
  <c r="AD1636" i="25" s="1"/>
  <c r="AD1637" i="25" s="1"/>
  <c r="AD1638" i="25" s="1"/>
  <c r="AD1639" i="25" s="1"/>
  <c r="AD1640" i="25" s="1"/>
  <c r="AD1641" i="25" s="1"/>
  <c r="AD1642" i="25" s="1"/>
  <c r="AD1643" i="25" s="1"/>
  <c r="AD1644" i="25" s="1"/>
  <c r="AD1645" i="25" s="1"/>
  <c r="AD1646" i="25" s="1"/>
  <c r="AD1647" i="25" s="1"/>
  <c r="AD1648" i="25" s="1"/>
  <c r="AD1649" i="25" s="1"/>
  <c r="AD1650" i="25" s="1"/>
  <c r="AD1651" i="25" s="1"/>
  <c r="AD1652" i="25" s="1"/>
  <c r="AD1653" i="25" s="1"/>
  <c r="AD1654" i="25" s="1"/>
  <c r="AD1655" i="25" s="1"/>
  <c r="AD1656" i="25" s="1"/>
  <c r="AD1657" i="25" s="1"/>
  <c r="AD1658" i="25" s="1"/>
  <c r="AD1659" i="25" s="1"/>
  <c r="AD1660" i="25" s="1"/>
  <c r="AD1661" i="25" s="1"/>
  <c r="AD1662" i="25" s="1"/>
  <c r="AD1663" i="25" s="1"/>
  <c r="AD1664" i="25" s="1"/>
  <c r="AD1665" i="25" s="1"/>
  <c r="AD1666" i="25" s="1"/>
  <c r="AD1667" i="25" s="1"/>
  <c r="AD1668" i="25" s="1"/>
  <c r="AD1669" i="25" s="1"/>
  <c r="AD1670" i="25" s="1"/>
  <c r="AD1671" i="25" s="1"/>
  <c r="AD1672" i="25" s="1"/>
  <c r="AD1673" i="25" s="1"/>
  <c r="AD1674" i="25" s="1"/>
  <c r="AD1675" i="25" s="1"/>
  <c r="AD1676" i="25" s="1"/>
  <c r="AD1677" i="25" s="1"/>
  <c r="AD1678" i="25" s="1"/>
  <c r="AD1679" i="25" s="1"/>
  <c r="AD1680" i="25" s="1"/>
  <c r="AD1681" i="25" s="1"/>
  <c r="AD1682" i="25" s="1"/>
  <c r="AD1683" i="25" s="1"/>
  <c r="AD1684" i="25" s="1"/>
  <c r="AD1685" i="25" s="1"/>
  <c r="AD1686" i="25" s="1"/>
  <c r="AD1687" i="25" s="1"/>
  <c r="AD1688" i="25" s="1"/>
  <c r="AD1689" i="25" s="1"/>
  <c r="AD1690" i="25" s="1"/>
  <c r="AD1691" i="25" s="1"/>
  <c r="AD1692" i="25" s="1"/>
  <c r="AD1693" i="25" s="1"/>
  <c r="AD1694" i="25" s="1"/>
  <c r="AD1695" i="25" s="1"/>
  <c r="AD1696" i="25" s="1"/>
  <c r="AD1697" i="25" s="1"/>
  <c r="AD1698" i="25" s="1"/>
  <c r="AD1699" i="25" s="1"/>
  <c r="AD1700" i="25" s="1"/>
  <c r="AD1701" i="25" s="1"/>
  <c r="AD1702" i="25" s="1"/>
  <c r="AD1703" i="25" s="1"/>
  <c r="AD1704" i="25" s="1"/>
  <c r="AD1705" i="25" s="1"/>
  <c r="AD1706" i="25" s="1"/>
  <c r="AD1707" i="25" s="1"/>
  <c r="AD1708" i="25" s="1"/>
  <c r="AD1709" i="25" s="1"/>
  <c r="AD1710" i="25" s="1"/>
  <c r="AD1711" i="25" s="1"/>
  <c r="AD1712" i="25" s="1"/>
  <c r="AD1713" i="25" s="1"/>
  <c r="AD1714" i="25" s="1"/>
  <c r="AD1715" i="25" s="1"/>
  <c r="AD1716" i="25" s="1"/>
  <c r="AD1717" i="25" s="1"/>
  <c r="AD1718" i="25" s="1"/>
  <c r="AD1719" i="25" s="1"/>
  <c r="AD1720" i="25" s="1"/>
  <c r="AD1721" i="25" s="1"/>
  <c r="AD1722" i="25" s="1"/>
  <c r="AD1723" i="25" s="1"/>
  <c r="AD1724" i="25" s="1"/>
  <c r="AD1725" i="25" s="1"/>
  <c r="AD1726" i="25" s="1"/>
  <c r="AD1727" i="25" s="1"/>
  <c r="AD1728" i="25" s="1"/>
  <c r="AD1729" i="25" s="1"/>
  <c r="AD1730" i="25" s="1"/>
  <c r="AD1731" i="25" s="1"/>
  <c r="AD1732" i="25" s="1"/>
  <c r="AD1733" i="25" s="1"/>
  <c r="AD1734" i="25" s="1"/>
  <c r="AD1735" i="25" s="1"/>
  <c r="AD1736" i="25" s="1"/>
  <c r="AD1737" i="25" s="1"/>
  <c r="AD1738" i="25" s="1"/>
  <c r="AD1739" i="25" s="1"/>
  <c r="AD1740" i="25" s="1"/>
  <c r="AD1741" i="25" s="1"/>
  <c r="AD1742" i="25" s="1"/>
  <c r="AD1743" i="25" s="1"/>
  <c r="AD1744" i="25" s="1"/>
  <c r="AD1745" i="25" s="1"/>
  <c r="AD1746" i="25" s="1"/>
  <c r="AD1747" i="25" s="1"/>
  <c r="AD1748" i="25" s="1"/>
  <c r="AD1749" i="25" s="1"/>
  <c r="AD1750" i="25" s="1"/>
  <c r="AD1751" i="25" s="1"/>
  <c r="AD1752" i="25" s="1"/>
  <c r="AD1753" i="25" s="1"/>
  <c r="AD1754" i="25" s="1"/>
  <c r="AD1755" i="25" s="1"/>
  <c r="AD1756" i="25" s="1"/>
  <c r="AD1757" i="25" s="1"/>
  <c r="AD1758" i="25" s="1"/>
  <c r="AD1759" i="25" s="1"/>
  <c r="AD1760" i="25" s="1"/>
  <c r="AD1761" i="25" s="1"/>
  <c r="AD1762" i="25" s="1"/>
  <c r="AD1763" i="25" s="1"/>
  <c r="AD1764" i="25" s="1"/>
  <c r="AD1765" i="25" s="1"/>
  <c r="AD1766" i="25" s="1"/>
  <c r="AD1767" i="25" s="1"/>
  <c r="AD1768" i="25" s="1"/>
  <c r="AD1769" i="25" s="1"/>
  <c r="AD1770" i="25" s="1"/>
  <c r="AD1771" i="25" s="1"/>
  <c r="AD1772" i="25" s="1"/>
  <c r="AD1773" i="25" s="1"/>
  <c r="AD1774" i="25" s="1"/>
  <c r="AD1775" i="25" s="1"/>
  <c r="AD1776" i="25" s="1"/>
  <c r="AD1777" i="25" s="1"/>
  <c r="AD1778" i="25" s="1"/>
  <c r="AD1779" i="25" s="1"/>
  <c r="AD1780" i="25" s="1"/>
  <c r="AD1781" i="25" s="1"/>
  <c r="AD1782" i="25" s="1"/>
  <c r="AD1783" i="25" s="1"/>
  <c r="AD1784" i="25" s="1"/>
  <c r="AD1785" i="25" s="1"/>
  <c r="AD1786" i="25" s="1"/>
  <c r="AD1787" i="25" s="1"/>
  <c r="AD1788" i="25" s="1"/>
  <c r="AD1789" i="25" s="1"/>
  <c r="AD1790" i="25" s="1"/>
  <c r="AD1791" i="25" s="1"/>
  <c r="AD1792" i="25" s="1"/>
  <c r="AD1793" i="25" s="1"/>
  <c r="AD1794" i="25" s="1"/>
  <c r="AD1795" i="25" s="1"/>
  <c r="AD1796" i="25" s="1"/>
  <c r="AD1797" i="25" s="1"/>
  <c r="AD1798" i="25" s="1"/>
  <c r="AD1799" i="25" s="1"/>
  <c r="AD1800" i="25" s="1"/>
  <c r="AD1801" i="25" s="1"/>
  <c r="AD1802" i="25" s="1"/>
  <c r="AD1803" i="25" s="1"/>
  <c r="AD1804" i="25" s="1"/>
  <c r="AD1805" i="25" s="1"/>
  <c r="AD1806" i="25" s="1"/>
  <c r="AD1807" i="25" s="1"/>
  <c r="AD1808" i="25" s="1"/>
  <c r="AD1809" i="25" s="1"/>
  <c r="AD1810" i="25" s="1"/>
  <c r="AD1811" i="25" s="1"/>
  <c r="AD1812" i="25" s="1"/>
  <c r="AD1813" i="25" s="1"/>
  <c r="AD1814" i="25" s="1"/>
  <c r="AD1815" i="25" s="1"/>
  <c r="AD1816" i="25" s="1"/>
  <c r="AD1817" i="25" s="1"/>
  <c r="AD1818" i="25" s="1"/>
  <c r="AD1819" i="25" s="1"/>
  <c r="AD1820" i="25" s="1"/>
  <c r="AD1821" i="25" s="1"/>
  <c r="AD1822" i="25" s="1"/>
  <c r="AD1823" i="25" s="1"/>
  <c r="AD1824" i="25" s="1"/>
  <c r="AD1825" i="25" s="1"/>
  <c r="AD1826" i="25" s="1"/>
  <c r="AD1827" i="25" s="1"/>
  <c r="AD1828" i="25" s="1"/>
  <c r="AD1829" i="25" s="1"/>
  <c r="AD1830" i="25" s="1"/>
  <c r="AD1831" i="25" s="1"/>
  <c r="AD1832" i="25" s="1"/>
  <c r="AD1833" i="25" s="1"/>
  <c r="AD1834" i="25" s="1"/>
  <c r="AD1835" i="25" s="1"/>
  <c r="AD1836" i="25" s="1"/>
  <c r="AD1837" i="25" s="1"/>
  <c r="AD1838" i="25" s="1"/>
  <c r="AD1839" i="25" s="1"/>
  <c r="AD1840" i="25" s="1"/>
  <c r="AD1841" i="25" s="1"/>
  <c r="AD1842" i="25" s="1"/>
  <c r="AD1843" i="25" s="1"/>
  <c r="AD1844" i="25" s="1"/>
  <c r="AD1845" i="25" s="1"/>
  <c r="AD1846" i="25" s="1"/>
  <c r="AD1847" i="25" s="1"/>
  <c r="AD1848" i="25" s="1"/>
  <c r="AD1849" i="25" s="1"/>
  <c r="AD1850" i="25" s="1"/>
  <c r="AD1851" i="25" s="1"/>
  <c r="AD1852" i="25" s="1"/>
  <c r="AD1853" i="25" s="1"/>
  <c r="AD1854" i="25" s="1"/>
  <c r="AD1855" i="25" s="1"/>
  <c r="AD1856" i="25" s="1"/>
  <c r="AD1857" i="25" s="1"/>
  <c r="AD1858" i="25" s="1"/>
  <c r="AD1859" i="25" s="1"/>
  <c r="AD1860" i="25" s="1"/>
  <c r="AD1861" i="25" s="1"/>
  <c r="AD1862" i="25" s="1"/>
  <c r="AD1863" i="25" s="1"/>
  <c r="AD1864" i="25" s="1"/>
  <c r="AD1865" i="25" s="1"/>
  <c r="AD1866" i="25" s="1"/>
  <c r="AD1867" i="25" s="1"/>
  <c r="AD1868" i="25" s="1"/>
  <c r="AD1869" i="25" s="1"/>
  <c r="AD1870" i="25" s="1"/>
  <c r="AD1871" i="25" s="1"/>
  <c r="AD1872" i="25" s="1"/>
  <c r="AD1873" i="25" s="1"/>
  <c r="AD1874" i="25" s="1"/>
  <c r="AD1875" i="25" s="1"/>
  <c r="AD1876" i="25" s="1"/>
  <c r="AD1877" i="25" s="1"/>
  <c r="AD1878" i="25" s="1"/>
  <c r="AD1879" i="25" s="1"/>
  <c r="AD1880" i="25" s="1"/>
  <c r="AD1881" i="25" s="1"/>
  <c r="AD1882" i="25" s="1"/>
  <c r="AD1883" i="25" s="1"/>
  <c r="AD1884" i="25" s="1"/>
  <c r="AD1885" i="25" s="1"/>
  <c r="AD1886" i="25" s="1"/>
  <c r="AD1887" i="25" s="1"/>
  <c r="AD1888" i="25" s="1"/>
  <c r="AD1889" i="25" s="1"/>
  <c r="AD1890" i="25" s="1"/>
  <c r="AD1891" i="25" s="1"/>
  <c r="AD1892" i="25" s="1"/>
  <c r="AD1893" i="25" s="1"/>
  <c r="AD1894" i="25" s="1"/>
  <c r="AD1895" i="25" s="1"/>
  <c r="AD1896" i="25" s="1"/>
  <c r="AD1897" i="25" s="1"/>
  <c r="AD1898" i="25" s="1"/>
  <c r="AD1899" i="25" s="1"/>
  <c r="AD1900" i="25" s="1"/>
  <c r="AD1901" i="25" s="1"/>
  <c r="AD1902" i="25" s="1"/>
  <c r="AD1903" i="25" s="1"/>
  <c r="AD1904" i="25" s="1"/>
  <c r="AD1905" i="25" s="1"/>
  <c r="AD1906" i="25" s="1"/>
  <c r="AD1907" i="25" s="1"/>
  <c r="AD1908" i="25" s="1"/>
  <c r="AD1909" i="25" s="1"/>
  <c r="AD1910" i="25" s="1"/>
  <c r="AD1911" i="25" s="1"/>
  <c r="AD1912" i="25" s="1"/>
  <c r="AD1913" i="25" s="1"/>
  <c r="AD1914" i="25" s="1"/>
  <c r="AD1915" i="25" s="1"/>
  <c r="AD1916" i="25" s="1"/>
  <c r="AD1917" i="25" s="1"/>
  <c r="AD1918" i="25" s="1"/>
  <c r="AD1919" i="25" s="1"/>
  <c r="AD1920" i="25" s="1"/>
  <c r="AD1921" i="25" s="1"/>
  <c r="AD1922" i="25" s="1"/>
  <c r="AD1923" i="25" s="1"/>
  <c r="AD1924" i="25" s="1"/>
  <c r="AD1925" i="25" s="1"/>
  <c r="AD1926" i="25" s="1"/>
  <c r="AD1927" i="25" s="1"/>
  <c r="AD1928" i="25" s="1"/>
  <c r="AD1929" i="25" s="1"/>
  <c r="AD1930" i="25" s="1"/>
  <c r="AD1931" i="25" s="1"/>
  <c r="AD1932" i="25" s="1"/>
  <c r="AD1933" i="25" s="1"/>
  <c r="AD1934" i="25" s="1"/>
  <c r="AD1935" i="25" s="1"/>
  <c r="AD1936" i="25" s="1"/>
  <c r="AD1937" i="25" s="1"/>
  <c r="AD1938" i="25" s="1"/>
  <c r="AD1939" i="25" s="1"/>
  <c r="AD1940" i="25" s="1"/>
  <c r="AD1941" i="25" s="1"/>
  <c r="AD1942" i="25" s="1"/>
  <c r="AD1943" i="25" s="1"/>
  <c r="AD1944" i="25" s="1"/>
  <c r="AD1945" i="25" s="1"/>
  <c r="AD1946" i="25" s="1"/>
  <c r="AD1947" i="25" s="1"/>
  <c r="AD1948" i="25" s="1"/>
  <c r="AD1949" i="25" s="1"/>
  <c r="AD1950" i="25" s="1"/>
  <c r="AD1951" i="25" s="1"/>
  <c r="AD1952" i="25" s="1"/>
  <c r="AD1953" i="25" s="1"/>
  <c r="AD1954" i="25" s="1"/>
  <c r="AD1955" i="25" s="1"/>
  <c r="AD1956" i="25" s="1"/>
  <c r="AD1957" i="25" s="1"/>
  <c r="AD1958" i="25" s="1"/>
  <c r="AD1959" i="25" s="1"/>
  <c r="AD1960" i="25" s="1"/>
  <c r="AD1961" i="25" s="1"/>
  <c r="AD1962" i="25" s="1"/>
  <c r="AD1963" i="25" s="1"/>
  <c r="AD1964" i="25" s="1"/>
  <c r="AD1965" i="25" s="1"/>
  <c r="AD1966" i="25" s="1"/>
  <c r="AD1967" i="25" s="1"/>
  <c r="AD1968" i="25" s="1"/>
  <c r="AD1969" i="25" s="1"/>
  <c r="AD1970" i="25" s="1"/>
  <c r="AD1971" i="25" s="1"/>
  <c r="AD1972" i="25" s="1"/>
  <c r="AD1973" i="25" s="1"/>
  <c r="AD1974" i="25" s="1"/>
  <c r="AD1975" i="25" s="1"/>
  <c r="AD1976" i="25" s="1"/>
  <c r="AD1977" i="25" s="1"/>
  <c r="AD1978" i="25" s="1"/>
  <c r="AD1979" i="25" s="1"/>
  <c r="AD1980" i="25" s="1"/>
  <c r="AD1981" i="25" s="1"/>
  <c r="AD1982" i="25" s="1"/>
  <c r="AD1983" i="25" s="1"/>
  <c r="AD1984" i="25" s="1"/>
  <c r="AD1985" i="25" s="1"/>
  <c r="AD1986" i="25" s="1"/>
  <c r="AD1987" i="25" s="1"/>
  <c r="AD1988" i="25" s="1"/>
  <c r="AD1989" i="25" s="1"/>
  <c r="AD1990" i="25" s="1"/>
  <c r="AD1991" i="25" s="1"/>
  <c r="AD1992" i="25" s="1"/>
  <c r="AD1993" i="25" s="1"/>
  <c r="AD1994" i="25" s="1"/>
  <c r="AD1995" i="25" s="1"/>
  <c r="AD1996" i="25" s="1"/>
  <c r="AD1997" i="25" s="1"/>
  <c r="AD1998" i="25" s="1"/>
  <c r="AD1999" i="25" s="1"/>
  <c r="AD2000" i="25" s="1"/>
  <c r="AD2001" i="25" s="1"/>
  <c r="AD2002" i="25" s="1"/>
  <c r="AD2003" i="25" s="1"/>
  <c r="AD2004" i="25" s="1"/>
  <c r="B5" i="33" l="1"/>
  <c r="D5" i="1" s="1"/>
  <c r="G15" i="33"/>
  <c r="F25" i="33"/>
  <c r="G6" i="33"/>
  <c r="I6" i="33" s="1"/>
  <c r="F16" i="33"/>
  <c r="G34" i="33"/>
  <c r="F44" i="33"/>
  <c r="G43" i="33"/>
  <c r="AD2005" i="25"/>
  <c r="AF3" i="25"/>
  <c r="AF4" i="25" s="1"/>
  <c r="B6" i="33" l="1"/>
  <c r="D6" i="1" s="1"/>
  <c r="F54" i="33"/>
  <c r="G44" i="33"/>
  <c r="F26" i="33"/>
  <c r="G16" i="33"/>
  <c r="G7" i="33"/>
  <c r="I7" i="33" s="1"/>
  <c r="F17" i="33"/>
  <c r="F35" i="33"/>
  <c r="G25" i="33"/>
  <c r="G53" i="33"/>
  <c r="AD2006" i="25"/>
  <c r="AE4" i="25"/>
  <c r="AG4" i="25" s="1"/>
  <c r="AE5" i="25"/>
  <c r="AG5" i="25" s="1"/>
  <c r="AF5" i="25"/>
  <c r="B7" i="33" l="1"/>
  <c r="D7" i="1" s="1"/>
  <c r="G35" i="33"/>
  <c r="F45" i="33"/>
  <c r="F27" i="33"/>
  <c r="G17" i="33"/>
  <c r="F18" i="33"/>
  <c r="G8" i="33"/>
  <c r="I8" i="33" s="1"/>
  <c r="F36" i="33"/>
  <c r="G26" i="33"/>
  <c r="F64" i="33"/>
  <c r="G54" i="33"/>
  <c r="G63" i="33"/>
  <c r="AD2007" i="25"/>
  <c r="AE6" i="25"/>
  <c r="AG6" i="25" s="1"/>
  <c r="AF6" i="25"/>
  <c r="B8" i="33" l="1"/>
  <c r="D8" i="1" s="1"/>
  <c r="F74" i="33"/>
  <c r="G64" i="33"/>
  <c r="F46" i="33"/>
  <c r="G36" i="33"/>
  <c r="G9" i="33"/>
  <c r="I9" i="33" s="1"/>
  <c r="F19" i="33"/>
  <c r="F28" i="33"/>
  <c r="G18" i="33"/>
  <c r="G27" i="33"/>
  <c r="F37" i="33"/>
  <c r="F55" i="33"/>
  <c r="G45" i="33"/>
  <c r="G73" i="33"/>
  <c r="AD2008" i="25"/>
  <c r="AE7" i="25"/>
  <c r="AG7" i="25" s="1"/>
  <c r="AF7" i="25"/>
  <c r="B9" i="33" l="1"/>
  <c r="D9" i="1" s="1"/>
  <c r="F65" i="33"/>
  <c r="G55" i="33"/>
  <c r="F56" i="33"/>
  <c r="G46" i="33"/>
  <c r="F47" i="33"/>
  <c r="G37" i="33"/>
  <c r="F38" i="33"/>
  <c r="G28" i="33"/>
  <c r="F29" i="33"/>
  <c r="G19" i="33"/>
  <c r="F20" i="33"/>
  <c r="G10" i="33"/>
  <c r="I10" i="33" s="1"/>
  <c r="F84" i="33"/>
  <c r="G74" i="33"/>
  <c r="G83" i="33"/>
  <c r="AD2009" i="25"/>
  <c r="AE8" i="25"/>
  <c r="AG8" i="25" s="1"/>
  <c r="AF8" i="25"/>
  <c r="B10" i="33" l="1"/>
  <c r="D10" i="1" s="1"/>
  <c r="F94" i="33"/>
  <c r="G84" i="33"/>
  <c r="F48" i="33"/>
  <c r="G38" i="33"/>
  <c r="F57" i="33"/>
  <c r="G47" i="33"/>
  <c r="F66" i="33"/>
  <c r="G56" i="33"/>
  <c r="G20" i="33"/>
  <c r="F30" i="33"/>
  <c r="F21" i="33"/>
  <c r="G11" i="33"/>
  <c r="I11" i="33" s="1"/>
  <c r="G29" i="33"/>
  <c r="F39" i="33"/>
  <c r="F75" i="33"/>
  <c r="G65" i="33"/>
  <c r="G93" i="33"/>
  <c r="AD2010" i="25"/>
  <c r="AF9" i="25"/>
  <c r="AE9" i="25"/>
  <c r="AG9" i="25" s="1"/>
  <c r="B11" i="33" l="1"/>
  <c r="D11" i="1" s="1"/>
  <c r="F85" i="33"/>
  <c r="G75" i="33"/>
  <c r="F49" i="33"/>
  <c r="G39" i="33"/>
  <c r="G21" i="33"/>
  <c r="F31" i="33"/>
  <c r="G12" i="33"/>
  <c r="I12" i="33" s="1"/>
  <c r="F22" i="33"/>
  <c r="F40" i="33"/>
  <c r="G30" i="33"/>
  <c r="F67" i="33"/>
  <c r="G57" i="33"/>
  <c r="F58" i="33"/>
  <c r="G48" i="33"/>
  <c r="F76" i="33"/>
  <c r="G66" i="33"/>
  <c r="F104" i="33"/>
  <c r="G94" i="33"/>
  <c r="G103" i="33"/>
  <c r="AD2011" i="25"/>
  <c r="AE10" i="25"/>
  <c r="AG10" i="25" s="1"/>
  <c r="AF10" i="25"/>
  <c r="I13" i="33" l="1"/>
  <c r="B12" i="33"/>
  <c r="D12" i="1" s="1"/>
  <c r="F68" i="33"/>
  <c r="G58" i="33"/>
  <c r="F32" i="33"/>
  <c r="G22" i="33"/>
  <c r="F59" i="33"/>
  <c r="G49" i="33"/>
  <c r="F114" i="33"/>
  <c r="G104" i="33"/>
  <c r="F86" i="33"/>
  <c r="G76" i="33"/>
  <c r="F77" i="33"/>
  <c r="G67" i="33"/>
  <c r="G40" i="33"/>
  <c r="F50" i="33"/>
  <c r="F41" i="33"/>
  <c r="G31" i="33"/>
  <c r="F95" i="33"/>
  <c r="G85" i="33"/>
  <c r="G113" i="33"/>
  <c r="AD2012" i="25"/>
  <c r="AE11" i="25"/>
  <c r="AG11" i="25" s="1"/>
  <c r="AF11" i="25"/>
  <c r="I14" i="33" l="1"/>
  <c r="B13" i="33"/>
  <c r="F51" i="33"/>
  <c r="G41" i="33"/>
  <c r="F87" i="33"/>
  <c r="G77" i="33"/>
  <c r="G32" i="33"/>
  <c r="F42" i="33"/>
  <c r="F96" i="33"/>
  <c r="G86" i="33"/>
  <c r="F105" i="33"/>
  <c r="G95" i="33"/>
  <c r="F60" i="33"/>
  <c r="G50" i="33"/>
  <c r="F124" i="33"/>
  <c r="G114" i="33"/>
  <c r="F69" i="33"/>
  <c r="G59" i="33"/>
  <c r="F78" i="33"/>
  <c r="G68" i="33"/>
  <c r="G123" i="33"/>
  <c r="AD2013" i="25"/>
  <c r="AE12" i="25"/>
  <c r="AG12" i="25" s="1"/>
  <c r="AF12" i="25"/>
  <c r="B14" i="33" l="1"/>
  <c r="I15" i="33"/>
  <c r="F88" i="33"/>
  <c r="G78" i="33"/>
  <c r="F79" i="33"/>
  <c r="G69" i="33"/>
  <c r="F134" i="33"/>
  <c r="G124" i="33"/>
  <c r="F70" i="33"/>
  <c r="G60" i="33"/>
  <c r="F115" i="33"/>
  <c r="G105" i="33"/>
  <c r="F97" i="33"/>
  <c r="G87" i="33"/>
  <c r="F52" i="33"/>
  <c r="G42" i="33"/>
  <c r="F106" i="33"/>
  <c r="G96" i="33"/>
  <c r="F61" i="33"/>
  <c r="G51" i="33"/>
  <c r="G133" i="33"/>
  <c r="AD2014" i="25"/>
  <c r="AE13" i="25"/>
  <c r="AG13" i="25" s="1"/>
  <c r="AF13" i="25"/>
  <c r="AK8" i="29"/>
  <c r="AK9" i="29" s="1"/>
  <c r="AK10" i="29" s="1"/>
  <c r="AK11" i="29" s="1"/>
  <c r="AK12" i="29" s="1"/>
  <c r="AK13" i="29" s="1"/>
  <c r="AK14" i="29" s="1"/>
  <c r="AK15" i="29" s="1"/>
  <c r="AK16" i="29" s="1"/>
  <c r="AK17" i="29" s="1"/>
  <c r="AK18" i="29" s="1"/>
  <c r="AK19" i="29" s="1"/>
  <c r="AK20" i="29" s="1"/>
  <c r="AK21" i="29" s="1"/>
  <c r="AK22" i="29" s="1"/>
  <c r="AK23" i="29" s="1"/>
  <c r="AK24" i="29" s="1"/>
  <c r="AK25" i="29" s="1"/>
  <c r="B15" i="33" l="1"/>
  <c r="I16" i="33"/>
  <c r="F116" i="33"/>
  <c r="G106" i="33"/>
  <c r="F89" i="33"/>
  <c r="G79" i="33"/>
  <c r="F107" i="33"/>
  <c r="G97" i="33"/>
  <c r="F125" i="33"/>
  <c r="G115" i="33"/>
  <c r="F80" i="33"/>
  <c r="G70" i="33"/>
  <c r="F144" i="33"/>
  <c r="G134" i="33"/>
  <c r="F71" i="33"/>
  <c r="G61" i="33"/>
  <c r="F62" i="33"/>
  <c r="G52" i="33"/>
  <c r="F98" i="33"/>
  <c r="G88" i="33"/>
  <c r="G143" i="33"/>
  <c r="AD2015" i="25"/>
  <c r="AE14" i="25"/>
  <c r="AG14" i="25" s="1"/>
  <c r="AF14" i="25"/>
  <c r="AF11" i="29"/>
  <c r="AF14" i="29"/>
  <c r="AF17" i="29" s="1"/>
  <c r="AF20" i="29" s="1"/>
  <c r="AF23" i="29" s="1"/>
  <c r="AF10" i="29"/>
  <c r="AF13" i="29" s="1"/>
  <c r="AF16" i="29" s="1"/>
  <c r="AF19" i="29" s="1"/>
  <c r="AF22" i="29" s="1"/>
  <c r="AF25" i="29" s="1"/>
  <c r="AC7" i="29"/>
  <c r="AG7" i="29"/>
  <c r="AH6" i="9"/>
  <c r="AH7" i="9"/>
  <c r="AH8" i="9"/>
  <c r="AH9" i="9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5" i="9"/>
  <c r="AI4" i="9"/>
  <c r="AB8" i="29"/>
  <c r="AC8" i="29" s="1"/>
  <c r="AF8" i="29"/>
  <c r="AG8" i="29" s="1"/>
  <c r="AH8" i="29"/>
  <c r="AH9" i="29" s="1"/>
  <c r="AH10" i="29" s="1"/>
  <c r="AH11" i="29" s="1"/>
  <c r="AH12" i="29" s="1"/>
  <c r="AH13" i="29" s="1"/>
  <c r="AH14" i="29" s="1"/>
  <c r="AH15" i="29" s="1"/>
  <c r="AH16" i="29" s="1"/>
  <c r="AH17" i="29" s="1"/>
  <c r="AH18" i="29" s="1"/>
  <c r="AH19" i="29" s="1"/>
  <c r="AH20" i="29" s="1"/>
  <c r="AH21" i="29" s="1"/>
  <c r="AH22" i="29" s="1"/>
  <c r="AH23" i="29" s="1"/>
  <c r="AH24" i="29" s="1"/>
  <c r="AH25" i="29" s="1"/>
  <c r="I17" i="33" l="1"/>
  <c r="B16" i="33"/>
  <c r="F72" i="33"/>
  <c r="G62" i="33"/>
  <c r="F154" i="33"/>
  <c r="G144" i="33"/>
  <c r="F90" i="33"/>
  <c r="G80" i="33"/>
  <c r="F117" i="33"/>
  <c r="G107" i="33"/>
  <c r="F108" i="33"/>
  <c r="G98" i="33"/>
  <c r="F99" i="33"/>
  <c r="G89" i="33"/>
  <c r="F81" i="33"/>
  <c r="G71" i="33"/>
  <c r="F135" i="33"/>
  <c r="G125" i="33"/>
  <c r="F126" i="33"/>
  <c r="G116" i="33"/>
  <c r="G153" i="33"/>
  <c r="AD2016" i="25"/>
  <c r="AD2017" i="25" s="1"/>
  <c r="AD2018" i="25" s="1"/>
  <c r="AD2019" i="25" s="1"/>
  <c r="AD2020" i="25" s="1"/>
  <c r="AD2021" i="25" s="1"/>
  <c r="AD2022" i="25" s="1"/>
  <c r="AD2023" i="25" s="1"/>
  <c r="AD2024" i="25" s="1"/>
  <c r="AD2025" i="25" s="1"/>
  <c r="AD2026" i="25" s="1"/>
  <c r="AD2027" i="25" s="1"/>
  <c r="AD2028" i="25" s="1"/>
  <c r="AD2029" i="25" s="1"/>
  <c r="AD2030" i="25" s="1"/>
  <c r="AF15" i="25"/>
  <c r="AE15" i="25"/>
  <c r="AG15" i="25" s="1"/>
  <c r="AG13" i="29"/>
  <c r="AG10" i="29"/>
  <c r="AB9" i="29"/>
  <c r="AC9" i="29" s="1"/>
  <c r="AI6" i="9"/>
  <c r="AI5" i="9"/>
  <c r="AF9" i="29"/>
  <c r="AF12" i="29" s="1"/>
  <c r="AF15" i="29" s="1"/>
  <c r="AF18" i="29" s="1"/>
  <c r="AF21" i="29" s="1"/>
  <c r="AF24" i="29" s="1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30" i="27"/>
  <c r="E31" i="27"/>
  <c r="E32" i="27"/>
  <c r="E33" i="27"/>
  <c r="E34" i="27"/>
  <c r="E35" i="27"/>
  <c r="E36" i="27"/>
  <c r="E37" i="27"/>
  <c r="E38" i="27"/>
  <c r="E39" i="27"/>
  <c r="E29" i="27"/>
  <c r="S6" i="29"/>
  <c r="R6" i="29"/>
  <c r="Q6" i="29"/>
  <c r="Q7" i="29" s="1"/>
  <c r="Q8" i="29" s="1"/>
  <c r="P6" i="29"/>
  <c r="H6" i="29"/>
  <c r="H7" i="29" s="1"/>
  <c r="H8" i="29" s="1"/>
  <c r="H9" i="29" s="1"/>
  <c r="H10" i="29" s="1"/>
  <c r="H11" i="29" s="1"/>
  <c r="H12" i="29" s="1"/>
  <c r="H13" i="29" s="1"/>
  <c r="H14" i="29" s="1"/>
  <c r="O5" i="29"/>
  <c r="N5" i="29"/>
  <c r="M5" i="29"/>
  <c r="L5" i="29"/>
  <c r="C5" i="29" s="1"/>
  <c r="I18" i="33" l="1"/>
  <c r="B17" i="33"/>
  <c r="F145" i="33"/>
  <c r="G135" i="33"/>
  <c r="F91" i="33"/>
  <c r="G81" i="33"/>
  <c r="F127" i="33"/>
  <c r="G117" i="33"/>
  <c r="F164" i="33"/>
  <c r="G154" i="33"/>
  <c r="F136" i="33"/>
  <c r="G126" i="33"/>
  <c r="F109" i="33"/>
  <c r="G99" i="33"/>
  <c r="F118" i="33"/>
  <c r="G108" i="33"/>
  <c r="F100" i="33"/>
  <c r="G90" i="33"/>
  <c r="F82" i="33"/>
  <c r="G72" i="33"/>
  <c r="G163" i="33"/>
  <c r="L6" i="29"/>
  <c r="AD2031" i="25"/>
  <c r="AE16" i="25"/>
  <c r="AG16" i="25" s="1"/>
  <c r="AF16" i="25"/>
  <c r="AG16" i="29"/>
  <c r="AG9" i="29"/>
  <c r="AG11" i="29"/>
  <c r="AI7" i="9"/>
  <c r="M6" i="29"/>
  <c r="M7" i="29" s="1"/>
  <c r="D7" i="29" s="1"/>
  <c r="P7" i="29"/>
  <c r="P8" i="29" s="1"/>
  <c r="P9" i="29" s="1"/>
  <c r="H15" i="29"/>
  <c r="H16" i="29" s="1"/>
  <c r="H17" i="29" s="1"/>
  <c r="H18" i="29" s="1"/>
  <c r="H19" i="29" s="1"/>
  <c r="H20" i="29" s="1"/>
  <c r="H21" i="29" s="1"/>
  <c r="H22" i="29" s="1"/>
  <c r="H23" i="29" s="1"/>
  <c r="F5" i="29"/>
  <c r="E5" i="29"/>
  <c r="C6" i="29"/>
  <c r="D6" i="29"/>
  <c r="R7" i="29"/>
  <c r="N6" i="29"/>
  <c r="E6" i="29" s="1"/>
  <c r="Q9" i="29"/>
  <c r="S7" i="29"/>
  <c r="O6" i="29"/>
  <c r="F6" i="29" s="1"/>
  <c r="D5" i="29"/>
  <c r="I19" i="33" l="1"/>
  <c r="B18" i="33"/>
  <c r="F128" i="33"/>
  <c r="G118" i="33"/>
  <c r="F92" i="33"/>
  <c r="G82" i="33"/>
  <c r="F110" i="33"/>
  <c r="G100" i="33"/>
  <c r="F137" i="33"/>
  <c r="G127" i="33"/>
  <c r="F119" i="33"/>
  <c r="G109" i="33"/>
  <c r="F146" i="33"/>
  <c r="G136" i="33"/>
  <c r="F174" i="33"/>
  <c r="G164" i="33"/>
  <c r="F101" i="33"/>
  <c r="G91" i="33"/>
  <c r="F155" i="33"/>
  <c r="G145" i="33"/>
  <c r="G173" i="33"/>
  <c r="AD2032" i="25"/>
  <c r="AE17" i="25"/>
  <c r="AG17" i="25" s="1"/>
  <c r="AF17" i="25"/>
  <c r="AG12" i="29"/>
  <c r="AG14" i="29"/>
  <c r="AG19" i="29"/>
  <c r="AI8" i="9"/>
  <c r="M8" i="29"/>
  <c r="D8" i="29" s="1"/>
  <c r="L7" i="29"/>
  <c r="C7" i="29" s="1"/>
  <c r="O7" i="29"/>
  <c r="F7" i="29" s="1"/>
  <c r="S8" i="29"/>
  <c r="Q10" i="29"/>
  <c r="P10" i="29"/>
  <c r="N7" i="29"/>
  <c r="E7" i="29" s="1"/>
  <c r="R8" i="29"/>
  <c r="I20" i="33" l="1"/>
  <c r="B19" i="33"/>
  <c r="F129" i="33"/>
  <c r="G119" i="33"/>
  <c r="F111" i="33"/>
  <c r="G101" i="33"/>
  <c r="F184" i="33"/>
  <c r="G174" i="33"/>
  <c r="F156" i="33"/>
  <c r="G146" i="33"/>
  <c r="F120" i="33"/>
  <c r="G110" i="33"/>
  <c r="F165" i="33"/>
  <c r="G155" i="33"/>
  <c r="F147" i="33"/>
  <c r="G137" i="33"/>
  <c r="F102" i="33"/>
  <c r="G92" i="33"/>
  <c r="F138" i="33"/>
  <c r="G128" i="33"/>
  <c r="G183" i="33"/>
  <c r="AD2033" i="25"/>
  <c r="AE18" i="25"/>
  <c r="AG18" i="25" s="1"/>
  <c r="AF18" i="25"/>
  <c r="AG17" i="29"/>
  <c r="AG25" i="29"/>
  <c r="AG22" i="29"/>
  <c r="AG15" i="29"/>
  <c r="AI9" i="9"/>
  <c r="M9" i="29"/>
  <c r="D9" i="29" s="1"/>
  <c r="L8" i="29"/>
  <c r="C8" i="29" s="1"/>
  <c r="N8" i="29"/>
  <c r="E8" i="29" s="1"/>
  <c r="R9" i="29"/>
  <c r="P11" i="29"/>
  <c r="Q11" i="29"/>
  <c r="O8" i="29"/>
  <c r="F8" i="29" s="1"/>
  <c r="S9" i="29"/>
  <c r="B20" i="33" l="1"/>
  <c r="I21" i="33"/>
  <c r="F157" i="33"/>
  <c r="G147" i="33"/>
  <c r="F175" i="33"/>
  <c r="G165" i="33"/>
  <c r="F130" i="33"/>
  <c r="G120" i="33"/>
  <c r="F166" i="33"/>
  <c r="G156" i="33"/>
  <c r="F121" i="33"/>
  <c r="G111" i="33"/>
  <c r="F148" i="33"/>
  <c r="G138" i="33"/>
  <c r="F112" i="33"/>
  <c r="G102" i="33"/>
  <c r="F194" i="33"/>
  <c r="G194" i="33" s="1"/>
  <c r="G184" i="33"/>
  <c r="F139" i="33"/>
  <c r="G129" i="33"/>
  <c r="G203" i="33"/>
  <c r="G193" i="33"/>
  <c r="AD2034" i="25"/>
  <c r="AE19" i="25"/>
  <c r="AG19" i="25" s="1"/>
  <c r="AF19" i="25"/>
  <c r="AG23" i="29"/>
  <c r="AG20" i="29"/>
  <c r="AG18" i="29"/>
  <c r="AI10" i="9"/>
  <c r="M10" i="29"/>
  <c r="D10" i="29" s="1"/>
  <c r="L9" i="29"/>
  <c r="C9" i="29" s="1"/>
  <c r="Q12" i="29"/>
  <c r="P12" i="29"/>
  <c r="R10" i="29"/>
  <c r="N9" i="29"/>
  <c r="E9" i="29" s="1"/>
  <c r="O9" i="29"/>
  <c r="F9" i="29" s="1"/>
  <c r="S10" i="29"/>
  <c r="I22" i="33" l="1"/>
  <c r="B21" i="33"/>
  <c r="F122" i="33"/>
  <c r="G112" i="33"/>
  <c r="F149" i="33"/>
  <c r="G139" i="33"/>
  <c r="F158" i="33"/>
  <c r="G148" i="33"/>
  <c r="F131" i="33"/>
  <c r="G121" i="33"/>
  <c r="F176" i="33"/>
  <c r="G166" i="33"/>
  <c r="F140" i="33"/>
  <c r="G130" i="33"/>
  <c r="F185" i="33"/>
  <c r="G175" i="33"/>
  <c r="F167" i="33"/>
  <c r="G157" i="33"/>
  <c r="AD2035" i="25"/>
  <c r="AE20" i="25"/>
  <c r="AG20" i="25" s="1"/>
  <c r="AF20" i="25"/>
  <c r="AG24" i="29"/>
  <c r="AG21" i="29"/>
  <c r="AI11" i="9"/>
  <c r="M11" i="29"/>
  <c r="D11" i="29" s="1"/>
  <c r="L10" i="29"/>
  <c r="C10" i="29" s="1"/>
  <c r="O10" i="29"/>
  <c r="F10" i="29" s="1"/>
  <c r="S11" i="29"/>
  <c r="N10" i="29"/>
  <c r="E10" i="29" s="1"/>
  <c r="R11" i="29"/>
  <c r="P13" i="29"/>
  <c r="M12" i="29"/>
  <c r="D12" i="29" s="1"/>
  <c r="Q13" i="29"/>
  <c r="B22" i="33" l="1"/>
  <c r="I23" i="33"/>
  <c r="F150" i="33"/>
  <c r="G140" i="33"/>
  <c r="F195" i="33"/>
  <c r="G195" i="33" s="1"/>
  <c r="G185" i="33"/>
  <c r="F186" i="33"/>
  <c r="G176" i="33"/>
  <c r="F177" i="33"/>
  <c r="G167" i="33"/>
  <c r="F141" i="33"/>
  <c r="G131" i="33"/>
  <c r="F168" i="33"/>
  <c r="G158" i="33"/>
  <c r="F159" i="33"/>
  <c r="G149" i="33"/>
  <c r="F132" i="33"/>
  <c r="G122" i="33"/>
  <c r="AD2036" i="25"/>
  <c r="AE21" i="25"/>
  <c r="AG21" i="25" s="1"/>
  <c r="AF21" i="25"/>
  <c r="AI12" i="9"/>
  <c r="L11" i="29"/>
  <c r="C11" i="29" s="1"/>
  <c r="M13" i="29"/>
  <c r="D13" i="29" s="1"/>
  <c r="Q14" i="29"/>
  <c r="P14" i="29"/>
  <c r="R12" i="29"/>
  <c r="N11" i="29"/>
  <c r="E11" i="29" s="1"/>
  <c r="O11" i="29"/>
  <c r="F11" i="29" s="1"/>
  <c r="S12" i="29"/>
  <c r="B23" i="33" l="1"/>
  <c r="I24" i="33"/>
  <c r="F169" i="33"/>
  <c r="G159" i="33"/>
  <c r="F151" i="33"/>
  <c r="G141" i="33"/>
  <c r="F142" i="33"/>
  <c r="G132" i="33"/>
  <c r="F187" i="33"/>
  <c r="G177" i="33"/>
  <c r="F178" i="33"/>
  <c r="G168" i="33"/>
  <c r="F196" i="33"/>
  <c r="G196" i="33" s="1"/>
  <c r="G186" i="33"/>
  <c r="F160" i="33"/>
  <c r="G150" i="33"/>
  <c r="AD2037" i="25"/>
  <c r="AE22" i="25"/>
  <c r="AG22" i="25" s="1"/>
  <c r="AF22" i="25"/>
  <c r="AI13" i="9"/>
  <c r="L12" i="29"/>
  <c r="C12" i="29" s="1"/>
  <c r="L13" i="29"/>
  <c r="C13" i="29" s="1"/>
  <c r="S13" i="29"/>
  <c r="O12" i="29"/>
  <c r="F12" i="29" s="1"/>
  <c r="N12" i="29"/>
  <c r="E12" i="29" s="1"/>
  <c r="R13" i="29"/>
  <c r="P15" i="29"/>
  <c r="Q15" i="29"/>
  <c r="M14" i="29"/>
  <c r="D14" i="29" s="1"/>
  <c r="I25" i="33" l="1"/>
  <c r="B24" i="33"/>
  <c r="F170" i="33"/>
  <c r="G160" i="33"/>
  <c r="F188" i="33"/>
  <c r="G178" i="33"/>
  <c r="F197" i="33"/>
  <c r="G197" i="33" s="1"/>
  <c r="G187" i="33"/>
  <c r="F161" i="33"/>
  <c r="G151" i="33"/>
  <c r="F152" i="33"/>
  <c r="G142" i="33"/>
  <c r="F179" i="33"/>
  <c r="G169" i="33"/>
  <c r="AD2038" i="25"/>
  <c r="AE23" i="25"/>
  <c r="AG23" i="25" s="1"/>
  <c r="AF23" i="25"/>
  <c r="AI14" i="9"/>
  <c r="L14" i="29"/>
  <c r="C14" i="29" s="1"/>
  <c r="O13" i="29"/>
  <c r="F13" i="29" s="1"/>
  <c r="S14" i="29"/>
  <c r="M15" i="29"/>
  <c r="D15" i="29" s="1"/>
  <c r="Q16" i="29"/>
  <c r="P16" i="29"/>
  <c r="N13" i="29"/>
  <c r="E13" i="29" s="1"/>
  <c r="R14" i="29"/>
  <c r="I26" i="33" l="1"/>
  <c r="B25" i="33"/>
  <c r="F162" i="33"/>
  <c r="G152" i="33"/>
  <c r="F171" i="33"/>
  <c r="G161" i="33"/>
  <c r="F189" i="33"/>
  <c r="G179" i="33"/>
  <c r="F198" i="33"/>
  <c r="G198" i="33" s="1"/>
  <c r="G188" i="33"/>
  <c r="F180" i="33"/>
  <c r="G170" i="33"/>
  <c r="AD2039" i="25"/>
  <c r="AE24" i="25"/>
  <c r="AG24" i="25" s="1"/>
  <c r="AF24" i="25"/>
  <c r="AI15" i="9"/>
  <c r="L15" i="29"/>
  <c r="C15" i="29" s="1"/>
  <c r="R15" i="29"/>
  <c r="N14" i="29"/>
  <c r="E14" i="29" s="1"/>
  <c r="L16" i="29"/>
  <c r="C16" i="29" s="1"/>
  <c r="P17" i="29"/>
  <c r="Q17" i="29"/>
  <c r="M16" i="29"/>
  <c r="D16" i="29" s="1"/>
  <c r="S15" i="29"/>
  <c r="O14" i="29"/>
  <c r="F14" i="29" s="1"/>
  <c r="I27" i="33" l="1"/>
  <c r="B26" i="33"/>
  <c r="F190" i="33"/>
  <c r="G180" i="33"/>
  <c r="F199" i="33"/>
  <c r="G199" i="33" s="1"/>
  <c r="G189" i="33"/>
  <c r="F181" i="33"/>
  <c r="G171" i="33"/>
  <c r="F172" i="33"/>
  <c r="G162" i="33"/>
  <c r="AD2040" i="25"/>
  <c r="AF25" i="25"/>
  <c r="AE25" i="25"/>
  <c r="AG25" i="25" s="1"/>
  <c r="AI16" i="9"/>
  <c r="O15" i="29"/>
  <c r="F15" i="29" s="1"/>
  <c r="S16" i="29"/>
  <c r="M17" i="29"/>
  <c r="D17" i="29" s="1"/>
  <c r="Q18" i="29"/>
  <c r="L17" i="29"/>
  <c r="C17" i="29" s="1"/>
  <c r="P18" i="29"/>
  <c r="N15" i="29"/>
  <c r="E15" i="29" s="1"/>
  <c r="R16" i="29"/>
  <c r="I28" i="33" l="1"/>
  <c r="B27" i="33"/>
  <c r="F182" i="33"/>
  <c r="G172" i="33"/>
  <c r="F191" i="33"/>
  <c r="G181" i="33"/>
  <c r="F200" i="33"/>
  <c r="G200" i="33" s="1"/>
  <c r="G190" i="33"/>
  <c r="AD2041" i="25"/>
  <c r="AE26" i="25"/>
  <c r="AG26" i="25" s="1"/>
  <c r="AF26" i="25"/>
  <c r="AI17" i="9"/>
  <c r="N16" i="29"/>
  <c r="E16" i="29" s="1"/>
  <c r="R17" i="29"/>
  <c r="L18" i="29"/>
  <c r="C18" i="29" s="1"/>
  <c r="P19" i="29"/>
  <c r="M18" i="29"/>
  <c r="D18" i="29" s="1"/>
  <c r="Q19" i="29"/>
  <c r="O16" i="29"/>
  <c r="F16" i="29" s="1"/>
  <c r="S17" i="29"/>
  <c r="I29" i="33" l="1"/>
  <c r="B28" i="33"/>
  <c r="F201" i="33"/>
  <c r="G201" i="33" s="1"/>
  <c r="G191" i="33"/>
  <c r="F192" i="33"/>
  <c r="G182" i="33"/>
  <c r="AD2042" i="25"/>
  <c r="AF27" i="25"/>
  <c r="AE27" i="25"/>
  <c r="AG27" i="25" s="1"/>
  <c r="AI18" i="9"/>
  <c r="Q20" i="29"/>
  <c r="M19" i="29"/>
  <c r="D19" i="29" s="1"/>
  <c r="P20" i="29"/>
  <c r="L19" i="29"/>
  <c r="C19" i="29" s="1"/>
  <c r="R18" i="29"/>
  <c r="N17" i="29"/>
  <c r="E17" i="29" s="1"/>
  <c r="O17" i="29"/>
  <c r="F17" i="29" s="1"/>
  <c r="S18" i="29"/>
  <c r="I30" i="33" l="1"/>
  <c r="B29" i="33"/>
  <c r="F202" i="33"/>
  <c r="G202" i="33" s="1"/>
  <c r="G192" i="33"/>
  <c r="AD2043" i="25"/>
  <c r="AE28" i="25"/>
  <c r="AG28" i="25" s="1"/>
  <c r="AF28" i="25"/>
  <c r="AI19" i="9"/>
  <c r="O18" i="29"/>
  <c r="F18" i="29" s="1"/>
  <c r="S19" i="29"/>
  <c r="L20" i="29"/>
  <c r="C20" i="29" s="1"/>
  <c r="P21" i="29"/>
  <c r="N18" i="29"/>
  <c r="E18" i="29" s="1"/>
  <c r="R19" i="29"/>
  <c r="M20" i="29"/>
  <c r="D20" i="29" s="1"/>
  <c r="Q21" i="29"/>
  <c r="B30" i="33" l="1"/>
  <c r="I31" i="33"/>
  <c r="AD2044" i="25"/>
  <c r="AE29" i="25"/>
  <c r="AG29" i="25" s="1"/>
  <c r="AF29" i="25"/>
  <c r="AI20" i="9"/>
  <c r="M21" i="29"/>
  <c r="D21" i="29" s="1"/>
  <c r="Q22" i="29"/>
  <c r="R20" i="29"/>
  <c r="N19" i="29"/>
  <c r="E19" i="29" s="1"/>
  <c r="P22" i="29"/>
  <c r="L21" i="29"/>
  <c r="C21" i="29" s="1"/>
  <c r="O19" i="29"/>
  <c r="F19" i="29" s="1"/>
  <c r="S20" i="29"/>
  <c r="B31" i="33" l="1"/>
  <c r="I32" i="33"/>
  <c r="AD2045" i="25"/>
  <c r="AF30" i="25"/>
  <c r="AE30" i="25"/>
  <c r="AG30" i="25" s="1"/>
  <c r="AI21" i="9"/>
  <c r="S21" i="29"/>
  <c r="O20" i="29"/>
  <c r="F20" i="29" s="1"/>
  <c r="L22" i="29"/>
  <c r="C22" i="29" s="1"/>
  <c r="P23" i="29"/>
  <c r="N20" i="29"/>
  <c r="E20" i="29" s="1"/>
  <c r="R21" i="29"/>
  <c r="Q23" i="29"/>
  <c r="M22" i="29"/>
  <c r="D22" i="29" s="1"/>
  <c r="I33" i="33" l="1"/>
  <c r="B32" i="33"/>
  <c r="AD2046" i="25"/>
  <c r="AF31" i="25"/>
  <c r="AE31" i="25"/>
  <c r="AG31" i="25" s="1"/>
  <c r="AI22" i="9"/>
  <c r="M23" i="29"/>
  <c r="D23" i="29" s="1"/>
  <c r="Q24" i="29"/>
  <c r="O21" i="29"/>
  <c r="F21" i="29" s="1"/>
  <c r="S22" i="29"/>
  <c r="N21" i="29"/>
  <c r="E21" i="29" s="1"/>
  <c r="R22" i="29"/>
  <c r="L23" i="29"/>
  <c r="C23" i="29" s="1"/>
  <c r="P24" i="29"/>
  <c r="I34" i="33" l="1"/>
  <c r="B33" i="33"/>
  <c r="AD2047" i="25"/>
  <c r="AE32" i="25"/>
  <c r="AG32" i="25" s="1"/>
  <c r="AF32" i="25"/>
  <c r="AI23" i="9"/>
  <c r="Q25" i="29"/>
  <c r="M24" i="29"/>
  <c r="D24" i="29" s="1"/>
  <c r="L24" i="29"/>
  <c r="C24" i="29" s="1"/>
  <c r="P25" i="29"/>
  <c r="R23" i="29"/>
  <c r="N22" i="29"/>
  <c r="E22" i="29" s="1"/>
  <c r="S23" i="29"/>
  <c r="O22" i="29"/>
  <c r="F22" i="29" s="1"/>
  <c r="I35" i="33" l="1"/>
  <c r="B34" i="33"/>
  <c r="AD2048" i="25"/>
  <c r="AE33" i="25"/>
  <c r="AG33" i="25" s="1"/>
  <c r="AF33" i="25"/>
  <c r="AI24" i="9"/>
  <c r="O23" i="29"/>
  <c r="F23" i="29" s="1"/>
  <c r="S24" i="29"/>
  <c r="R24" i="29"/>
  <c r="N23" i="29"/>
  <c r="E23" i="29" s="1"/>
  <c r="P26" i="29"/>
  <c r="L25" i="29"/>
  <c r="C25" i="29" s="1"/>
  <c r="M25" i="29"/>
  <c r="D25" i="29" s="1"/>
  <c r="Q26" i="29"/>
  <c r="I36" i="33" l="1"/>
  <c r="B35" i="33"/>
  <c r="AD2049" i="25"/>
  <c r="AF34" i="25"/>
  <c r="AE34" i="25"/>
  <c r="AG34" i="25" s="1"/>
  <c r="AI25" i="9"/>
  <c r="Q27" i="29"/>
  <c r="M26" i="29"/>
  <c r="D26" i="29" s="1"/>
  <c r="S25" i="29"/>
  <c r="O24" i="29"/>
  <c r="F24" i="29" s="1"/>
  <c r="L26" i="29"/>
  <c r="C26" i="29" s="1"/>
  <c r="P27" i="29"/>
  <c r="R25" i="29"/>
  <c r="N24" i="29"/>
  <c r="E24" i="29" s="1"/>
  <c r="I37" i="33" l="1"/>
  <c r="B36" i="33"/>
  <c r="AD2050" i="25"/>
  <c r="AE35" i="25"/>
  <c r="AG35" i="25" s="1"/>
  <c r="AF35" i="25"/>
  <c r="AI26" i="9"/>
  <c r="N25" i="29"/>
  <c r="E25" i="29" s="1"/>
  <c r="R26" i="29"/>
  <c r="P28" i="29"/>
  <c r="L27" i="29"/>
  <c r="C27" i="29" s="1"/>
  <c r="S26" i="29"/>
  <c r="O25" i="29"/>
  <c r="F25" i="29" s="1"/>
  <c r="Q28" i="29"/>
  <c r="M27" i="29"/>
  <c r="D27" i="29" s="1"/>
  <c r="I38" i="33" l="1"/>
  <c r="B37" i="33"/>
  <c r="AD2051" i="25"/>
  <c r="AE36" i="25"/>
  <c r="AG36" i="25" s="1"/>
  <c r="AF36" i="25"/>
  <c r="AI28" i="9"/>
  <c r="AI27" i="9"/>
  <c r="S27" i="29"/>
  <c r="O26" i="29"/>
  <c r="F26" i="29" s="1"/>
  <c r="Q29" i="29"/>
  <c r="M28" i="29"/>
  <c r="D28" i="29" s="1"/>
  <c r="P29" i="29"/>
  <c r="L28" i="29"/>
  <c r="C28" i="29" s="1"/>
  <c r="R27" i="29"/>
  <c r="N26" i="29"/>
  <c r="E26" i="29" s="1"/>
  <c r="I39" i="33" l="1"/>
  <c r="B38" i="33"/>
  <c r="AD2052" i="25"/>
  <c r="AF37" i="25"/>
  <c r="AE37" i="25"/>
  <c r="AG37" i="25" s="1"/>
  <c r="N27" i="29"/>
  <c r="E27" i="29" s="1"/>
  <c r="R28" i="29"/>
  <c r="P30" i="29"/>
  <c r="L29" i="29"/>
  <c r="C29" i="29" s="1"/>
  <c r="O27" i="29"/>
  <c r="F27" i="29" s="1"/>
  <c r="S28" i="29"/>
  <c r="Q30" i="29"/>
  <c r="M29" i="29"/>
  <c r="D29" i="29" s="1"/>
  <c r="I40" i="33" l="1"/>
  <c r="B39" i="33"/>
  <c r="AD2053" i="25"/>
  <c r="AE38" i="25"/>
  <c r="AG38" i="25" s="1"/>
  <c r="AF38" i="25"/>
  <c r="Q31" i="29"/>
  <c r="M30" i="29"/>
  <c r="D30" i="29" s="1"/>
  <c r="S29" i="29"/>
  <c r="O28" i="29"/>
  <c r="F28" i="29" s="1"/>
  <c r="P31" i="29"/>
  <c r="L30" i="29"/>
  <c r="C30" i="29" s="1"/>
  <c r="R29" i="29"/>
  <c r="N28" i="29"/>
  <c r="E28" i="29" s="1"/>
  <c r="I41" i="33" l="1"/>
  <c r="B40" i="33"/>
  <c r="AD2054" i="25"/>
  <c r="AE39" i="25"/>
  <c r="AG39" i="25" s="1"/>
  <c r="AF39" i="25"/>
  <c r="R30" i="29"/>
  <c r="N29" i="29"/>
  <c r="E29" i="29" s="1"/>
  <c r="P32" i="29"/>
  <c r="L31" i="29"/>
  <c r="C31" i="29" s="1"/>
  <c r="O29" i="29"/>
  <c r="F29" i="29" s="1"/>
  <c r="S30" i="29"/>
  <c r="Q32" i="29"/>
  <c r="M31" i="29"/>
  <c r="D31" i="29" s="1"/>
  <c r="I42" i="33" l="1"/>
  <c r="B41" i="33"/>
  <c r="AD2055" i="25"/>
  <c r="AF40" i="25"/>
  <c r="AE40" i="25"/>
  <c r="AG40" i="25" s="1"/>
  <c r="Q33" i="29"/>
  <c r="M32" i="29"/>
  <c r="D32" i="29" s="1"/>
  <c r="S31" i="29"/>
  <c r="O30" i="29"/>
  <c r="F30" i="29" s="1"/>
  <c r="P33" i="29"/>
  <c r="L32" i="29"/>
  <c r="C32" i="29" s="1"/>
  <c r="R31" i="29"/>
  <c r="N30" i="29"/>
  <c r="E30" i="29" s="1"/>
  <c r="I43" i="33" l="1"/>
  <c r="B42" i="33"/>
  <c r="AD2056" i="25"/>
  <c r="AF41" i="25"/>
  <c r="AE41" i="25"/>
  <c r="AG41" i="25" s="1"/>
  <c r="R32" i="29"/>
  <c r="N31" i="29"/>
  <c r="E31" i="29" s="1"/>
  <c r="P34" i="29"/>
  <c r="L33" i="29"/>
  <c r="C33" i="29" s="1"/>
  <c r="S32" i="29"/>
  <c r="O31" i="29"/>
  <c r="F31" i="29" s="1"/>
  <c r="Q34" i="29"/>
  <c r="M33" i="29"/>
  <c r="D33" i="29" s="1"/>
  <c r="I44" i="33" l="1"/>
  <c r="B43" i="33"/>
  <c r="AD2057" i="25"/>
  <c r="AE42" i="25"/>
  <c r="AG42" i="25" s="1"/>
  <c r="AF42" i="25"/>
  <c r="M34" i="29"/>
  <c r="D34" i="29" s="1"/>
  <c r="S33" i="29"/>
  <c r="O32" i="29"/>
  <c r="F32" i="29" s="1"/>
  <c r="L34" i="29"/>
  <c r="C34" i="29" s="1"/>
  <c r="R33" i="29"/>
  <c r="N32" i="29"/>
  <c r="E32" i="29" s="1"/>
  <c r="I45" i="33" l="1"/>
  <c r="B44" i="33"/>
  <c r="AD2058" i="25"/>
  <c r="AF43" i="25"/>
  <c r="AE43" i="25"/>
  <c r="AG43" i="25" s="1"/>
  <c r="R34" i="29"/>
  <c r="N33" i="29"/>
  <c r="E33" i="29" s="1"/>
  <c r="S34" i="29"/>
  <c r="O33" i="29"/>
  <c r="F33" i="29" s="1"/>
  <c r="I46" i="33" l="1"/>
  <c r="B45" i="33"/>
  <c r="AD2059" i="25"/>
  <c r="AE44" i="25"/>
  <c r="AG44" i="25" s="1"/>
  <c r="AF44" i="25"/>
  <c r="O34" i="29"/>
  <c r="F34" i="29" s="1"/>
  <c r="N34" i="29"/>
  <c r="E34" i="29" s="1"/>
  <c r="I47" i="33" l="1"/>
  <c r="B46" i="33"/>
  <c r="AD2060" i="25"/>
  <c r="AE45" i="25"/>
  <c r="AG45" i="25" s="1"/>
  <c r="AF45" i="25"/>
  <c r="I48" i="33" l="1"/>
  <c r="B47" i="33"/>
  <c r="AD2061" i="25"/>
  <c r="AF46" i="25"/>
  <c r="AE46" i="25"/>
  <c r="AG46" i="25" s="1"/>
  <c r="D49" i="20"/>
  <c r="D64" i="20" s="1"/>
  <c r="D79" i="20" s="1"/>
  <c r="D94" i="20" s="1"/>
  <c r="D109" i="20" s="1"/>
  <c r="D124" i="20" s="1"/>
  <c r="D139" i="20" s="1"/>
  <c r="D154" i="20" s="1"/>
  <c r="D169" i="20" s="1"/>
  <c r="D184" i="20" s="1"/>
  <c r="D199" i="20" s="1"/>
  <c r="D214" i="20" s="1"/>
  <c r="D229" i="20" s="1"/>
  <c r="D244" i="20" s="1"/>
  <c r="D259" i="20" s="1"/>
  <c r="D274" i="20" s="1"/>
  <c r="D289" i="20" s="1"/>
  <c r="D304" i="20" s="1"/>
  <c r="D319" i="20" s="1"/>
  <c r="D334" i="20" s="1"/>
  <c r="D349" i="20" s="1"/>
  <c r="D364" i="20" s="1"/>
  <c r="D379" i="20" s="1"/>
  <c r="D394" i="20" s="1"/>
  <c r="D409" i="20" s="1"/>
  <c r="D424" i="20" s="1"/>
  <c r="D439" i="20" s="1"/>
  <c r="D454" i="20" s="1"/>
  <c r="D469" i="20" s="1"/>
  <c r="D484" i="20" s="1"/>
  <c r="D499" i="20" s="1"/>
  <c r="D514" i="20" s="1"/>
  <c r="D529" i="20" s="1"/>
  <c r="D544" i="20" s="1"/>
  <c r="D559" i="20" s="1"/>
  <c r="D574" i="20" s="1"/>
  <c r="D589" i="20" s="1"/>
  <c r="D604" i="20" s="1"/>
  <c r="D619" i="20" s="1"/>
  <c r="D634" i="20" s="1"/>
  <c r="D649" i="20" s="1"/>
  <c r="D664" i="20" s="1"/>
  <c r="D679" i="20" s="1"/>
  <c r="D694" i="20" s="1"/>
  <c r="D709" i="20" s="1"/>
  <c r="D724" i="20" s="1"/>
  <c r="D739" i="20" s="1"/>
  <c r="D754" i="20" s="1"/>
  <c r="D769" i="20" s="1"/>
  <c r="D784" i="20" s="1"/>
  <c r="D799" i="20" s="1"/>
  <c r="D814" i="20" s="1"/>
  <c r="D829" i="20" s="1"/>
  <c r="D844" i="20" s="1"/>
  <c r="D859" i="20" s="1"/>
  <c r="D874" i="20" s="1"/>
  <c r="D889" i="20" s="1"/>
  <c r="D904" i="20" s="1"/>
  <c r="D919" i="20" s="1"/>
  <c r="D934" i="20" s="1"/>
  <c r="D949" i="20" s="1"/>
  <c r="D964" i="20" s="1"/>
  <c r="D979" i="20" s="1"/>
  <c r="D994" i="20" s="1"/>
  <c r="D47" i="20"/>
  <c r="D62" i="20" s="1"/>
  <c r="D77" i="20" s="1"/>
  <c r="D92" i="20" s="1"/>
  <c r="D107" i="20" s="1"/>
  <c r="D122" i="20" s="1"/>
  <c r="D137" i="20" s="1"/>
  <c r="D152" i="20" s="1"/>
  <c r="D167" i="20" s="1"/>
  <c r="D182" i="20" s="1"/>
  <c r="D197" i="20" s="1"/>
  <c r="D212" i="20" s="1"/>
  <c r="D227" i="20" s="1"/>
  <c r="D242" i="20" s="1"/>
  <c r="D257" i="20" s="1"/>
  <c r="D272" i="20" s="1"/>
  <c r="D287" i="20" s="1"/>
  <c r="D302" i="20" s="1"/>
  <c r="D317" i="20" s="1"/>
  <c r="D332" i="20" s="1"/>
  <c r="D347" i="20" s="1"/>
  <c r="D362" i="20" s="1"/>
  <c r="D377" i="20" s="1"/>
  <c r="D392" i="20" s="1"/>
  <c r="D407" i="20" s="1"/>
  <c r="D422" i="20" s="1"/>
  <c r="D437" i="20" s="1"/>
  <c r="D452" i="20" s="1"/>
  <c r="D467" i="20" s="1"/>
  <c r="D482" i="20" s="1"/>
  <c r="D497" i="20" s="1"/>
  <c r="D512" i="20" s="1"/>
  <c r="D527" i="20" s="1"/>
  <c r="D542" i="20" s="1"/>
  <c r="D557" i="20" s="1"/>
  <c r="D572" i="20" s="1"/>
  <c r="D587" i="20" s="1"/>
  <c r="D602" i="20" s="1"/>
  <c r="D617" i="20" s="1"/>
  <c r="D632" i="20" s="1"/>
  <c r="D647" i="20" s="1"/>
  <c r="D662" i="20" s="1"/>
  <c r="D677" i="20" s="1"/>
  <c r="D692" i="20" s="1"/>
  <c r="D707" i="20" s="1"/>
  <c r="D722" i="20" s="1"/>
  <c r="D737" i="20" s="1"/>
  <c r="D752" i="20" s="1"/>
  <c r="D767" i="20" s="1"/>
  <c r="D782" i="20" s="1"/>
  <c r="D797" i="20" s="1"/>
  <c r="D812" i="20" s="1"/>
  <c r="D827" i="20" s="1"/>
  <c r="D842" i="20" s="1"/>
  <c r="D857" i="20" s="1"/>
  <c r="D872" i="20" s="1"/>
  <c r="D887" i="20" s="1"/>
  <c r="D902" i="20" s="1"/>
  <c r="D917" i="20" s="1"/>
  <c r="D932" i="20" s="1"/>
  <c r="D947" i="20" s="1"/>
  <c r="D962" i="20" s="1"/>
  <c r="D977" i="20" s="1"/>
  <c r="D992" i="20" s="1"/>
  <c r="D1007" i="20" s="1"/>
  <c r="C47" i="20"/>
  <c r="C52" i="20" s="1"/>
  <c r="C57" i="20" s="1"/>
  <c r="C62" i="20" s="1"/>
  <c r="C67" i="20" s="1"/>
  <c r="C72" i="20" s="1"/>
  <c r="C77" i="20" s="1"/>
  <c r="C82" i="20" s="1"/>
  <c r="C87" i="20" s="1"/>
  <c r="C92" i="20" s="1"/>
  <c r="C97" i="20" s="1"/>
  <c r="C102" i="20" s="1"/>
  <c r="C107" i="20" s="1"/>
  <c r="C112" i="20" s="1"/>
  <c r="C117" i="20" s="1"/>
  <c r="C122" i="20" s="1"/>
  <c r="C127" i="20" s="1"/>
  <c r="C132" i="20" s="1"/>
  <c r="C137" i="20" s="1"/>
  <c r="C142" i="20" s="1"/>
  <c r="C147" i="20" s="1"/>
  <c r="C152" i="20" s="1"/>
  <c r="C157" i="20" s="1"/>
  <c r="C162" i="20" s="1"/>
  <c r="C167" i="20" s="1"/>
  <c r="C172" i="20" s="1"/>
  <c r="C177" i="20" s="1"/>
  <c r="C182" i="20" s="1"/>
  <c r="C187" i="20" s="1"/>
  <c r="C192" i="20" s="1"/>
  <c r="C197" i="20" s="1"/>
  <c r="C202" i="20" s="1"/>
  <c r="C207" i="20" s="1"/>
  <c r="C212" i="20" s="1"/>
  <c r="C217" i="20" s="1"/>
  <c r="C222" i="20" s="1"/>
  <c r="C227" i="20" s="1"/>
  <c r="C232" i="20" s="1"/>
  <c r="C237" i="20" s="1"/>
  <c r="C242" i="20" s="1"/>
  <c r="C247" i="20" s="1"/>
  <c r="C252" i="20" s="1"/>
  <c r="C257" i="20" s="1"/>
  <c r="C262" i="20" s="1"/>
  <c r="C267" i="20" s="1"/>
  <c r="C272" i="20" s="1"/>
  <c r="C277" i="20" s="1"/>
  <c r="C282" i="20" s="1"/>
  <c r="C287" i="20" s="1"/>
  <c r="C292" i="20" s="1"/>
  <c r="C297" i="20" s="1"/>
  <c r="C302" i="20" s="1"/>
  <c r="C307" i="20" s="1"/>
  <c r="C312" i="20" s="1"/>
  <c r="C317" i="20" s="1"/>
  <c r="C322" i="20" s="1"/>
  <c r="C327" i="20" s="1"/>
  <c r="C332" i="20" s="1"/>
  <c r="C337" i="20" s="1"/>
  <c r="C342" i="20" s="1"/>
  <c r="C347" i="20" s="1"/>
  <c r="C352" i="20" s="1"/>
  <c r="C357" i="20" s="1"/>
  <c r="C362" i="20" s="1"/>
  <c r="C367" i="20" s="1"/>
  <c r="C372" i="20" s="1"/>
  <c r="C377" i="20" s="1"/>
  <c r="C382" i="20" s="1"/>
  <c r="C387" i="20" s="1"/>
  <c r="C392" i="20" s="1"/>
  <c r="C397" i="20" s="1"/>
  <c r="C402" i="20" s="1"/>
  <c r="C407" i="20" s="1"/>
  <c r="C412" i="20" s="1"/>
  <c r="C417" i="20" s="1"/>
  <c r="C422" i="20" s="1"/>
  <c r="C427" i="20" s="1"/>
  <c r="C432" i="20" s="1"/>
  <c r="C437" i="20" s="1"/>
  <c r="C442" i="20" s="1"/>
  <c r="C447" i="20" s="1"/>
  <c r="C452" i="20" s="1"/>
  <c r="C457" i="20" s="1"/>
  <c r="C462" i="20" s="1"/>
  <c r="C467" i="20" s="1"/>
  <c r="C472" i="20" s="1"/>
  <c r="C477" i="20" s="1"/>
  <c r="C482" i="20" s="1"/>
  <c r="C487" i="20" s="1"/>
  <c r="C492" i="20" s="1"/>
  <c r="C497" i="20" s="1"/>
  <c r="C502" i="20" s="1"/>
  <c r="C507" i="20" s="1"/>
  <c r="C512" i="20" s="1"/>
  <c r="C517" i="20" s="1"/>
  <c r="C522" i="20" s="1"/>
  <c r="C527" i="20" s="1"/>
  <c r="C532" i="20" s="1"/>
  <c r="C537" i="20" s="1"/>
  <c r="C542" i="20" s="1"/>
  <c r="C547" i="20" s="1"/>
  <c r="C552" i="20" s="1"/>
  <c r="C557" i="20" s="1"/>
  <c r="C562" i="20" s="1"/>
  <c r="C567" i="20" s="1"/>
  <c r="C572" i="20" s="1"/>
  <c r="C577" i="20" s="1"/>
  <c r="C582" i="20" s="1"/>
  <c r="C587" i="20" s="1"/>
  <c r="C592" i="20" s="1"/>
  <c r="C597" i="20" s="1"/>
  <c r="C602" i="20" s="1"/>
  <c r="C607" i="20" s="1"/>
  <c r="C612" i="20" s="1"/>
  <c r="C617" i="20" s="1"/>
  <c r="C622" i="20" s="1"/>
  <c r="C627" i="20" s="1"/>
  <c r="C632" i="20" s="1"/>
  <c r="C637" i="20" s="1"/>
  <c r="C642" i="20" s="1"/>
  <c r="C647" i="20" s="1"/>
  <c r="C652" i="20" s="1"/>
  <c r="C657" i="20" s="1"/>
  <c r="C662" i="20" s="1"/>
  <c r="C667" i="20" s="1"/>
  <c r="C672" i="20" s="1"/>
  <c r="C677" i="20" s="1"/>
  <c r="C682" i="20" s="1"/>
  <c r="C687" i="20" s="1"/>
  <c r="C692" i="20" s="1"/>
  <c r="C697" i="20" s="1"/>
  <c r="C702" i="20" s="1"/>
  <c r="C707" i="20" s="1"/>
  <c r="C712" i="20" s="1"/>
  <c r="C717" i="20" s="1"/>
  <c r="C722" i="20" s="1"/>
  <c r="C727" i="20" s="1"/>
  <c r="C732" i="20" s="1"/>
  <c r="C737" i="20" s="1"/>
  <c r="C742" i="20" s="1"/>
  <c r="C747" i="20" s="1"/>
  <c r="C752" i="20" s="1"/>
  <c r="C757" i="20" s="1"/>
  <c r="C762" i="20" s="1"/>
  <c r="C767" i="20" s="1"/>
  <c r="C772" i="20" s="1"/>
  <c r="C777" i="20" s="1"/>
  <c r="C782" i="20" s="1"/>
  <c r="C787" i="20" s="1"/>
  <c r="C792" i="20" s="1"/>
  <c r="C797" i="20" s="1"/>
  <c r="C802" i="20" s="1"/>
  <c r="C807" i="20" s="1"/>
  <c r="C812" i="20" s="1"/>
  <c r="C817" i="20" s="1"/>
  <c r="C822" i="20" s="1"/>
  <c r="C827" i="20" s="1"/>
  <c r="C832" i="20" s="1"/>
  <c r="C837" i="20" s="1"/>
  <c r="C842" i="20" s="1"/>
  <c r="C847" i="20" s="1"/>
  <c r="C852" i="20" s="1"/>
  <c r="C857" i="20" s="1"/>
  <c r="C862" i="20" s="1"/>
  <c r="C867" i="20" s="1"/>
  <c r="C872" i="20" s="1"/>
  <c r="C877" i="20" s="1"/>
  <c r="C882" i="20" s="1"/>
  <c r="C887" i="20" s="1"/>
  <c r="C892" i="20" s="1"/>
  <c r="C897" i="20" s="1"/>
  <c r="C902" i="20" s="1"/>
  <c r="C907" i="20" s="1"/>
  <c r="C912" i="20" s="1"/>
  <c r="C917" i="20" s="1"/>
  <c r="C922" i="20" s="1"/>
  <c r="C927" i="20" s="1"/>
  <c r="C932" i="20" s="1"/>
  <c r="C937" i="20" s="1"/>
  <c r="C942" i="20" s="1"/>
  <c r="C947" i="20" s="1"/>
  <c r="C952" i="20" s="1"/>
  <c r="C957" i="20" s="1"/>
  <c r="C962" i="20" s="1"/>
  <c r="C967" i="20" s="1"/>
  <c r="C972" i="20" s="1"/>
  <c r="C977" i="20" s="1"/>
  <c r="C982" i="20" s="1"/>
  <c r="C987" i="20" s="1"/>
  <c r="C992" i="20" s="1"/>
  <c r="C997" i="20" s="1"/>
  <c r="C1002" i="20" s="1"/>
  <c r="C1007" i="20" s="1"/>
  <c r="D38" i="20"/>
  <c r="D53" i="20" s="1"/>
  <c r="D68" i="20" s="1"/>
  <c r="D83" i="20" s="1"/>
  <c r="D98" i="20" s="1"/>
  <c r="D113" i="20" s="1"/>
  <c r="D128" i="20" s="1"/>
  <c r="D143" i="20" s="1"/>
  <c r="D158" i="20" s="1"/>
  <c r="D173" i="20" s="1"/>
  <c r="D188" i="20" s="1"/>
  <c r="D203" i="20" s="1"/>
  <c r="D218" i="20" s="1"/>
  <c r="D233" i="20" s="1"/>
  <c r="D248" i="20" s="1"/>
  <c r="D263" i="20" s="1"/>
  <c r="D278" i="20" s="1"/>
  <c r="D293" i="20" s="1"/>
  <c r="D308" i="20" s="1"/>
  <c r="D323" i="20" s="1"/>
  <c r="D338" i="20" s="1"/>
  <c r="D353" i="20" s="1"/>
  <c r="D368" i="20" s="1"/>
  <c r="D383" i="20" s="1"/>
  <c r="D398" i="20" s="1"/>
  <c r="D413" i="20" s="1"/>
  <c r="D428" i="20" s="1"/>
  <c r="D443" i="20" s="1"/>
  <c r="D458" i="20" s="1"/>
  <c r="D473" i="20" s="1"/>
  <c r="D488" i="20" s="1"/>
  <c r="D503" i="20" s="1"/>
  <c r="D518" i="20" s="1"/>
  <c r="D533" i="20" s="1"/>
  <c r="D548" i="20" s="1"/>
  <c r="D563" i="20" s="1"/>
  <c r="D578" i="20" s="1"/>
  <c r="D593" i="20" s="1"/>
  <c r="D608" i="20" s="1"/>
  <c r="D623" i="20" s="1"/>
  <c r="D638" i="20" s="1"/>
  <c r="D653" i="20" s="1"/>
  <c r="D668" i="20" s="1"/>
  <c r="D683" i="20" s="1"/>
  <c r="D698" i="20" s="1"/>
  <c r="D713" i="20" s="1"/>
  <c r="D728" i="20" s="1"/>
  <c r="D743" i="20" s="1"/>
  <c r="D758" i="20" s="1"/>
  <c r="D773" i="20" s="1"/>
  <c r="D788" i="20" s="1"/>
  <c r="D803" i="20" s="1"/>
  <c r="D818" i="20" s="1"/>
  <c r="D833" i="20" s="1"/>
  <c r="D848" i="20" s="1"/>
  <c r="D863" i="20" s="1"/>
  <c r="D878" i="20" s="1"/>
  <c r="D893" i="20" s="1"/>
  <c r="D908" i="20" s="1"/>
  <c r="D923" i="20" s="1"/>
  <c r="D938" i="20" s="1"/>
  <c r="D953" i="20" s="1"/>
  <c r="D968" i="20" s="1"/>
  <c r="D983" i="20" s="1"/>
  <c r="D998" i="20" s="1"/>
  <c r="E37" i="20"/>
  <c r="E42" i="20" s="1"/>
  <c r="E47" i="20" s="1"/>
  <c r="E52" i="20" s="1"/>
  <c r="E57" i="20" s="1"/>
  <c r="E62" i="20" s="1"/>
  <c r="E67" i="20" s="1"/>
  <c r="E72" i="20" s="1"/>
  <c r="E77" i="20" s="1"/>
  <c r="E82" i="20" s="1"/>
  <c r="E87" i="20" s="1"/>
  <c r="E92" i="20" s="1"/>
  <c r="E97" i="20" s="1"/>
  <c r="E102" i="20" s="1"/>
  <c r="E107" i="20" s="1"/>
  <c r="E112" i="20" s="1"/>
  <c r="E117" i="20" s="1"/>
  <c r="E122" i="20" s="1"/>
  <c r="E127" i="20" s="1"/>
  <c r="E132" i="20" s="1"/>
  <c r="E137" i="20" s="1"/>
  <c r="E142" i="20" s="1"/>
  <c r="E147" i="20" s="1"/>
  <c r="E152" i="20" s="1"/>
  <c r="E157" i="20" s="1"/>
  <c r="E162" i="20" s="1"/>
  <c r="E167" i="20" s="1"/>
  <c r="E172" i="20" s="1"/>
  <c r="E177" i="20" s="1"/>
  <c r="E182" i="20" s="1"/>
  <c r="E187" i="20" s="1"/>
  <c r="E192" i="20" s="1"/>
  <c r="E197" i="20" s="1"/>
  <c r="E202" i="20" s="1"/>
  <c r="E207" i="20" s="1"/>
  <c r="E212" i="20" s="1"/>
  <c r="E217" i="20" s="1"/>
  <c r="E222" i="20" s="1"/>
  <c r="E227" i="20" s="1"/>
  <c r="E232" i="20" s="1"/>
  <c r="E237" i="20" s="1"/>
  <c r="E242" i="20" s="1"/>
  <c r="E247" i="20" s="1"/>
  <c r="E252" i="20" s="1"/>
  <c r="E257" i="20" s="1"/>
  <c r="E262" i="20" s="1"/>
  <c r="E267" i="20" s="1"/>
  <c r="E272" i="20" s="1"/>
  <c r="E277" i="20" s="1"/>
  <c r="E282" i="20" s="1"/>
  <c r="E287" i="20" s="1"/>
  <c r="E292" i="20" s="1"/>
  <c r="E297" i="20" s="1"/>
  <c r="E302" i="20" s="1"/>
  <c r="E307" i="20" s="1"/>
  <c r="E312" i="20" s="1"/>
  <c r="E317" i="20" s="1"/>
  <c r="E322" i="20" s="1"/>
  <c r="E327" i="20" s="1"/>
  <c r="E332" i="20" s="1"/>
  <c r="E337" i="20" s="1"/>
  <c r="E342" i="20" s="1"/>
  <c r="E347" i="20" s="1"/>
  <c r="E352" i="20" s="1"/>
  <c r="E357" i="20" s="1"/>
  <c r="E362" i="20" s="1"/>
  <c r="E367" i="20" s="1"/>
  <c r="E372" i="20" s="1"/>
  <c r="E377" i="20" s="1"/>
  <c r="E382" i="20" s="1"/>
  <c r="E387" i="20" s="1"/>
  <c r="E392" i="20" s="1"/>
  <c r="E397" i="20" s="1"/>
  <c r="E402" i="20" s="1"/>
  <c r="E407" i="20" s="1"/>
  <c r="E412" i="20" s="1"/>
  <c r="E417" i="20" s="1"/>
  <c r="E422" i="20" s="1"/>
  <c r="E427" i="20" s="1"/>
  <c r="E432" i="20" s="1"/>
  <c r="E437" i="20" s="1"/>
  <c r="E442" i="20" s="1"/>
  <c r="E447" i="20" s="1"/>
  <c r="E452" i="20" s="1"/>
  <c r="E457" i="20" s="1"/>
  <c r="E462" i="20" s="1"/>
  <c r="E467" i="20" s="1"/>
  <c r="E472" i="20" s="1"/>
  <c r="E477" i="20" s="1"/>
  <c r="E482" i="20" s="1"/>
  <c r="E487" i="20" s="1"/>
  <c r="E492" i="20" s="1"/>
  <c r="E497" i="20" s="1"/>
  <c r="E502" i="20" s="1"/>
  <c r="E507" i="20" s="1"/>
  <c r="E512" i="20" s="1"/>
  <c r="E517" i="20" s="1"/>
  <c r="E522" i="20" s="1"/>
  <c r="E527" i="20" s="1"/>
  <c r="E532" i="20" s="1"/>
  <c r="E537" i="20" s="1"/>
  <c r="E542" i="20" s="1"/>
  <c r="E547" i="20" s="1"/>
  <c r="E552" i="20" s="1"/>
  <c r="E557" i="20" s="1"/>
  <c r="E562" i="20" s="1"/>
  <c r="E567" i="20" s="1"/>
  <c r="E572" i="20" s="1"/>
  <c r="E577" i="20" s="1"/>
  <c r="E582" i="20" s="1"/>
  <c r="E587" i="20" s="1"/>
  <c r="E592" i="20" s="1"/>
  <c r="E597" i="20" s="1"/>
  <c r="E602" i="20" s="1"/>
  <c r="E607" i="20" s="1"/>
  <c r="E612" i="20" s="1"/>
  <c r="E617" i="20" s="1"/>
  <c r="E622" i="20" s="1"/>
  <c r="E627" i="20" s="1"/>
  <c r="E632" i="20" s="1"/>
  <c r="E637" i="20" s="1"/>
  <c r="E642" i="20" s="1"/>
  <c r="E647" i="20" s="1"/>
  <c r="E652" i="20" s="1"/>
  <c r="E657" i="20" s="1"/>
  <c r="E662" i="20" s="1"/>
  <c r="E667" i="20" s="1"/>
  <c r="E672" i="20" s="1"/>
  <c r="E677" i="20" s="1"/>
  <c r="E682" i="20" s="1"/>
  <c r="E687" i="20" s="1"/>
  <c r="E692" i="20" s="1"/>
  <c r="E697" i="20" s="1"/>
  <c r="E702" i="20" s="1"/>
  <c r="E707" i="20" s="1"/>
  <c r="E712" i="20" s="1"/>
  <c r="E717" i="20" s="1"/>
  <c r="E722" i="20" s="1"/>
  <c r="E727" i="20" s="1"/>
  <c r="E732" i="20" s="1"/>
  <c r="E737" i="20" s="1"/>
  <c r="E742" i="20" s="1"/>
  <c r="E747" i="20" s="1"/>
  <c r="E752" i="20" s="1"/>
  <c r="E757" i="20" s="1"/>
  <c r="E762" i="20" s="1"/>
  <c r="E767" i="20" s="1"/>
  <c r="E772" i="20" s="1"/>
  <c r="E777" i="20" s="1"/>
  <c r="E782" i="20" s="1"/>
  <c r="E787" i="20" s="1"/>
  <c r="E792" i="20" s="1"/>
  <c r="E797" i="20" s="1"/>
  <c r="E802" i="20" s="1"/>
  <c r="E807" i="20" s="1"/>
  <c r="E812" i="20" s="1"/>
  <c r="E817" i="20" s="1"/>
  <c r="E822" i="20" s="1"/>
  <c r="E827" i="20" s="1"/>
  <c r="E832" i="20" s="1"/>
  <c r="E837" i="20" s="1"/>
  <c r="E842" i="20" s="1"/>
  <c r="E847" i="20" s="1"/>
  <c r="E852" i="20" s="1"/>
  <c r="E857" i="20" s="1"/>
  <c r="E862" i="20" s="1"/>
  <c r="E867" i="20" s="1"/>
  <c r="E872" i="20" s="1"/>
  <c r="E877" i="20" s="1"/>
  <c r="E882" i="20" s="1"/>
  <c r="E887" i="20" s="1"/>
  <c r="E892" i="20" s="1"/>
  <c r="E897" i="20" s="1"/>
  <c r="E902" i="20" s="1"/>
  <c r="E907" i="20" s="1"/>
  <c r="E912" i="20" s="1"/>
  <c r="E917" i="20" s="1"/>
  <c r="E922" i="20" s="1"/>
  <c r="E927" i="20" s="1"/>
  <c r="E932" i="20" s="1"/>
  <c r="E937" i="20" s="1"/>
  <c r="E942" i="20" s="1"/>
  <c r="E947" i="20" s="1"/>
  <c r="E952" i="20" s="1"/>
  <c r="E957" i="20" s="1"/>
  <c r="E962" i="20" s="1"/>
  <c r="E967" i="20" s="1"/>
  <c r="E972" i="20" s="1"/>
  <c r="E977" i="20" s="1"/>
  <c r="E982" i="20" s="1"/>
  <c r="E987" i="20" s="1"/>
  <c r="E992" i="20" s="1"/>
  <c r="E997" i="20" s="1"/>
  <c r="E1002" i="20" s="1"/>
  <c r="E1007" i="20" s="1"/>
  <c r="D37" i="20"/>
  <c r="D52" i="20" s="1"/>
  <c r="D67" i="20" s="1"/>
  <c r="D82" i="20" s="1"/>
  <c r="D97" i="20" s="1"/>
  <c r="D112" i="20" s="1"/>
  <c r="D127" i="20" s="1"/>
  <c r="D142" i="20" s="1"/>
  <c r="D157" i="20" s="1"/>
  <c r="D172" i="20" s="1"/>
  <c r="D187" i="20" s="1"/>
  <c r="D202" i="20" s="1"/>
  <c r="D217" i="20" s="1"/>
  <c r="D232" i="20" s="1"/>
  <c r="D247" i="20" s="1"/>
  <c r="D262" i="20" s="1"/>
  <c r="D277" i="20" s="1"/>
  <c r="D292" i="20" s="1"/>
  <c r="D307" i="20" s="1"/>
  <c r="D322" i="20" s="1"/>
  <c r="D337" i="20" s="1"/>
  <c r="D352" i="20" s="1"/>
  <c r="D367" i="20" s="1"/>
  <c r="D382" i="20" s="1"/>
  <c r="D397" i="20" s="1"/>
  <c r="D412" i="20" s="1"/>
  <c r="D427" i="20" s="1"/>
  <c r="D442" i="20" s="1"/>
  <c r="D457" i="20" s="1"/>
  <c r="D472" i="20" s="1"/>
  <c r="D487" i="20" s="1"/>
  <c r="D502" i="20" s="1"/>
  <c r="D517" i="20" s="1"/>
  <c r="D532" i="20" s="1"/>
  <c r="D547" i="20" s="1"/>
  <c r="D562" i="20" s="1"/>
  <c r="D577" i="20" s="1"/>
  <c r="D592" i="20" s="1"/>
  <c r="D607" i="20" s="1"/>
  <c r="D622" i="20" s="1"/>
  <c r="D637" i="20" s="1"/>
  <c r="D652" i="20" s="1"/>
  <c r="D667" i="20" s="1"/>
  <c r="D682" i="20" s="1"/>
  <c r="D697" i="20" s="1"/>
  <c r="D712" i="20" s="1"/>
  <c r="D727" i="20" s="1"/>
  <c r="D742" i="20" s="1"/>
  <c r="D757" i="20" s="1"/>
  <c r="D772" i="20" s="1"/>
  <c r="D787" i="20" s="1"/>
  <c r="D802" i="20" s="1"/>
  <c r="D817" i="20" s="1"/>
  <c r="D832" i="20" s="1"/>
  <c r="D847" i="20" s="1"/>
  <c r="D862" i="20" s="1"/>
  <c r="D877" i="20" s="1"/>
  <c r="D892" i="20" s="1"/>
  <c r="D907" i="20" s="1"/>
  <c r="D922" i="20" s="1"/>
  <c r="D937" i="20" s="1"/>
  <c r="D952" i="20" s="1"/>
  <c r="D967" i="20" s="1"/>
  <c r="D982" i="20" s="1"/>
  <c r="D997" i="20" s="1"/>
  <c r="D32" i="20"/>
  <c r="D27" i="20"/>
  <c r="D42" i="20" s="1"/>
  <c r="D57" i="20" s="1"/>
  <c r="D72" i="20" s="1"/>
  <c r="D87" i="20" s="1"/>
  <c r="D102" i="20" s="1"/>
  <c r="D117" i="20" s="1"/>
  <c r="D132" i="20" s="1"/>
  <c r="D147" i="20" s="1"/>
  <c r="D162" i="20" s="1"/>
  <c r="D177" i="20" s="1"/>
  <c r="D192" i="20" s="1"/>
  <c r="D207" i="20" s="1"/>
  <c r="D222" i="20" s="1"/>
  <c r="D237" i="20" s="1"/>
  <c r="D252" i="20" s="1"/>
  <c r="D267" i="20" s="1"/>
  <c r="D282" i="20" s="1"/>
  <c r="D297" i="20" s="1"/>
  <c r="D312" i="20" s="1"/>
  <c r="D327" i="20" s="1"/>
  <c r="D342" i="20" s="1"/>
  <c r="D357" i="20" s="1"/>
  <c r="D372" i="20" s="1"/>
  <c r="D387" i="20" s="1"/>
  <c r="D402" i="20" s="1"/>
  <c r="D417" i="20" s="1"/>
  <c r="D432" i="20" s="1"/>
  <c r="D447" i="20" s="1"/>
  <c r="D462" i="20" s="1"/>
  <c r="D477" i="20" s="1"/>
  <c r="D492" i="20" s="1"/>
  <c r="D507" i="20" s="1"/>
  <c r="D522" i="20" s="1"/>
  <c r="D537" i="20" s="1"/>
  <c r="D552" i="20" s="1"/>
  <c r="D567" i="20" s="1"/>
  <c r="D582" i="20" s="1"/>
  <c r="D597" i="20" s="1"/>
  <c r="D612" i="20" s="1"/>
  <c r="D627" i="20" s="1"/>
  <c r="D642" i="20" s="1"/>
  <c r="D657" i="20" s="1"/>
  <c r="D672" i="20" s="1"/>
  <c r="D687" i="20" s="1"/>
  <c r="D702" i="20" s="1"/>
  <c r="D717" i="20" s="1"/>
  <c r="D732" i="20" s="1"/>
  <c r="D747" i="20" s="1"/>
  <c r="D762" i="20" s="1"/>
  <c r="D777" i="20" s="1"/>
  <c r="D792" i="20" s="1"/>
  <c r="D807" i="20" s="1"/>
  <c r="D822" i="20" s="1"/>
  <c r="D837" i="20" s="1"/>
  <c r="D852" i="20" s="1"/>
  <c r="D867" i="20" s="1"/>
  <c r="D882" i="20" s="1"/>
  <c r="D897" i="20" s="1"/>
  <c r="D912" i="20" s="1"/>
  <c r="D927" i="20" s="1"/>
  <c r="D942" i="20" s="1"/>
  <c r="D957" i="20" s="1"/>
  <c r="D972" i="20" s="1"/>
  <c r="D987" i="20" s="1"/>
  <c r="D1002" i="20" s="1"/>
  <c r="I22" i="20"/>
  <c r="I27" i="20" s="1"/>
  <c r="I32" i="20" s="1"/>
  <c r="I37" i="20" s="1"/>
  <c r="I42" i="20" s="1"/>
  <c r="I47" i="20" s="1"/>
  <c r="I52" i="20" s="1"/>
  <c r="I57" i="20" s="1"/>
  <c r="I62" i="20" s="1"/>
  <c r="I67" i="20" s="1"/>
  <c r="I72" i="20" s="1"/>
  <c r="I77" i="20" s="1"/>
  <c r="I82" i="20" s="1"/>
  <c r="I87" i="20" s="1"/>
  <c r="I92" i="20" s="1"/>
  <c r="I97" i="20" s="1"/>
  <c r="I102" i="20" s="1"/>
  <c r="I107" i="20" s="1"/>
  <c r="I112" i="20" s="1"/>
  <c r="I117" i="20" s="1"/>
  <c r="I122" i="20" s="1"/>
  <c r="G22" i="20"/>
  <c r="G27" i="20" s="1"/>
  <c r="G32" i="20" s="1"/>
  <c r="G37" i="20" s="1"/>
  <c r="G42" i="20" s="1"/>
  <c r="G47" i="20" s="1"/>
  <c r="G52" i="20" s="1"/>
  <c r="G57" i="20" s="1"/>
  <c r="G62" i="20" s="1"/>
  <c r="G67" i="20" s="1"/>
  <c r="G72" i="20" s="1"/>
  <c r="G77" i="20" s="1"/>
  <c r="G82" i="20" s="1"/>
  <c r="G87" i="20" s="1"/>
  <c r="G92" i="20" s="1"/>
  <c r="G97" i="20" s="1"/>
  <c r="G102" i="20" s="1"/>
  <c r="G107" i="20" s="1"/>
  <c r="G112" i="20" s="1"/>
  <c r="G117" i="20" s="1"/>
  <c r="G122" i="20" s="1"/>
  <c r="D22" i="20"/>
  <c r="D21" i="20"/>
  <c r="D36" i="20" s="1"/>
  <c r="D51" i="20" s="1"/>
  <c r="D66" i="20" s="1"/>
  <c r="D81" i="20" s="1"/>
  <c r="D96" i="20" s="1"/>
  <c r="D111" i="20" s="1"/>
  <c r="D126" i="20" s="1"/>
  <c r="D141" i="20" s="1"/>
  <c r="D156" i="20" s="1"/>
  <c r="D171" i="20" s="1"/>
  <c r="D186" i="20" s="1"/>
  <c r="D201" i="20" s="1"/>
  <c r="D216" i="20" s="1"/>
  <c r="D231" i="20" s="1"/>
  <c r="D246" i="20" s="1"/>
  <c r="D261" i="20" s="1"/>
  <c r="D276" i="20" s="1"/>
  <c r="D291" i="20" s="1"/>
  <c r="D306" i="20" s="1"/>
  <c r="D321" i="20" s="1"/>
  <c r="D336" i="20" s="1"/>
  <c r="D351" i="20" s="1"/>
  <c r="D366" i="20" s="1"/>
  <c r="D381" i="20" s="1"/>
  <c r="D396" i="20" s="1"/>
  <c r="D411" i="20" s="1"/>
  <c r="D426" i="20" s="1"/>
  <c r="D441" i="20" s="1"/>
  <c r="D456" i="20" s="1"/>
  <c r="D471" i="20" s="1"/>
  <c r="D486" i="20" s="1"/>
  <c r="D501" i="20" s="1"/>
  <c r="D516" i="20" s="1"/>
  <c r="D531" i="20" s="1"/>
  <c r="D546" i="20" s="1"/>
  <c r="D561" i="20" s="1"/>
  <c r="D576" i="20" s="1"/>
  <c r="D591" i="20" s="1"/>
  <c r="D606" i="20" s="1"/>
  <c r="D621" i="20" s="1"/>
  <c r="D636" i="20" s="1"/>
  <c r="D651" i="20" s="1"/>
  <c r="D666" i="20" s="1"/>
  <c r="D681" i="20" s="1"/>
  <c r="D696" i="20" s="1"/>
  <c r="D711" i="20" s="1"/>
  <c r="D726" i="20" s="1"/>
  <c r="D741" i="20" s="1"/>
  <c r="D756" i="20" s="1"/>
  <c r="D771" i="20" s="1"/>
  <c r="D786" i="20" s="1"/>
  <c r="D801" i="20" s="1"/>
  <c r="D816" i="20" s="1"/>
  <c r="D831" i="20" s="1"/>
  <c r="D846" i="20" s="1"/>
  <c r="D861" i="20" s="1"/>
  <c r="D876" i="20" s="1"/>
  <c r="D891" i="20" s="1"/>
  <c r="D906" i="20" s="1"/>
  <c r="D921" i="20" s="1"/>
  <c r="D936" i="20" s="1"/>
  <c r="D951" i="20" s="1"/>
  <c r="D966" i="20" s="1"/>
  <c r="D981" i="20" s="1"/>
  <c r="D996" i="20" s="1"/>
  <c r="I20" i="20"/>
  <c r="I25" i="20" s="1"/>
  <c r="I30" i="20" s="1"/>
  <c r="I35" i="20" s="1"/>
  <c r="I40" i="20" s="1"/>
  <c r="I45" i="20" s="1"/>
  <c r="I50" i="20" s="1"/>
  <c r="I55" i="20" s="1"/>
  <c r="I60" i="20" s="1"/>
  <c r="I65" i="20" s="1"/>
  <c r="I70" i="20" s="1"/>
  <c r="I75" i="20" s="1"/>
  <c r="I80" i="20" s="1"/>
  <c r="I85" i="20" s="1"/>
  <c r="I90" i="20" s="1"/>
  <c r="I95" i="20" s="1"/>
  <c r="I100" i="20" s="1"/>
  <c r="I105" i="20" s="1"/>
  <c r="I110" i="20" s="1"/>
  <c r="I115" i="20" s="1"/>
  <c r="I120" i="20" s="1"/>
  <c r="D20" i="20"/>
  <c r="D35" i="20" s="1"/>
  <c r="D50" i="20" s="1"/>
  <c r="D65" i="20" s="1"/>
  <c r="D80" i="20" s="1"/>
  <c r="D95" i="20" s="1"/>
  <c r="D110" i="20" s="1"/>
  <c r="D125" i="20" s="1"/>
  <c r="D140" i="20" s="1"/>
  <c r="D155" i="20" s="1"/>
  <c r="D170" i="20" s="1"/>
  <c r="D185" i="20" s="1"/>
  <c r="D200" i="20" s="1"/>
  <c r="D215" i="20" s="1"/>
  <c r="D230" i="20" s="1"/>
  <c r="D245" i="20" s="1"/>
  <c r="D260" i="20" s="1"/>
  <c r="D275" i="20" s="1"/>
  <c r="D290" i="20" s="1"/>
  <c r="D305" i="20" s="1"/>
  <c r="D320" i="20" s="1"/>
  <c r="D335" i="20" s="1"/>
  <c r="D350" i="20" s="1"/>
  <c r="D365" i="20" s="1"/>
  <c r="D380" i="20" s="1"/>
  <c r="D395" i="20" s="1"/>
  <c r="D410" i="20" s="1"/>
  <c r="D425" i="20" s="1"/>
  <c r="D440" i="20" s="1"/>
  <c r="D455" i="20" s="1"/>
  <c r="D470" i="20" s="1"/>
  <c r="D485" i="20" s="1"/>
  <c r="D500" i="20" s="1"/>
  <c r="D515" i="20" s="1"/>
  <c r="D530" i="20" s="1"/>
  <c r="D545" i="20" s="1"/>
  <c r="D560" i="20" s="1"/>
  <c r="D575" i="20" s="1"/>
  <c r="D590" i="20" s="1"/>
  <c r="D605" i="20" s="1"/>
  <c r="D620" i="20" s="1"/>
  <c r="D635" i="20" s="1"/>
  <c r="D650" i="20" s="1"/>
  <c r="D665" i="20" s="1"/>
  <c r="D680" i="20" s="1"/>
  <c r="D695" i="20" s="1"/>
  <c r="D710" i="20" s="1"/>
  <c r="D725" i="20" s="1"/>
  <c r="D740" i="20" s="1"/>
  <c r="D755" i="20" s="1"/>
  <c r="D770" i="20" s="1"/>
  <c r="D785" i="20" s="1"/>
  <c r="D800" i="20" s="1"/>
  <c r="D815" i="20" s="1"/>
  <c r="D830" i="20" s="1"/>
  <c r="D845" i="20" s="1"/>
  <c r="D860" i="20" s="1"/>
  <c r="D875" i="20" s="1"/>
  <c r="D890" i="20" s="1"/>
  <c r="D905" i="20" s="1"/>
  <c r="D920" i="20" s="1"/>
  <c r="D935" i="20" s="1"/>
  <c r="D950" i="20" s="1"/>
  <c r="D965" i="20" s="1"/>
  <c r="D980" i="20" s="1"/>
  <c r="D995" i="20" s="1"/>
  <c r="B20" i="20"/>
  <c r="B25" i="20" s="1"/>
  <c r="B30" i="20" s="1"/>
  <c r="B35" i="20" s="1"/>
  <c r="B40" i="20" s="1"/>
  <c r="B45" i="20" s="1"/>
  <c r="B50" i="20" s="1"/>
  <c r="B55" i="20" s="1"/>
  <c r="B60" i="20" s="1"/>
  <c r="B65" i="20" s="1"/>
  <c r="B70" i="20" s="1"/>
  <c r="B75" i="20" s="1"/>
  <c r="B80" i="20" s="1"/>
  <c r="B85" i="20" s="1"/>
  <c r="B90" i="20" s="1"/>
  <c r="B95" i="20" s="1"/>
  <c r="B100" i="20" s="1"/>
  <c r="B105" i="20" s="1"/>
  <c r="B110" i="20" s="1"/>
  <c r="B115" i="20" s="1"/>
  <c r="B120" i="20" s="1"/>
  <c r="G19" i="20"/>
  <c r="G24" i="20" s="1"/>
  <c r="G29" i="20" s="1"/>
  <c r="G34" i="20" s="1"/>
  <c r="G39" i="20" s="1"/>
  <c r="G44" i="20" s="1"/>
  <c r="G49" i="20" s="1"/>
  <c r="G54" i="20" s="1"/>
  <c r="G59" i="20" s="1"/>
  <c r="G64" i="20" s="1"/>
  <c r="G69" i="20" s="1"/>
  <c r="G74" i="20" s="1"/>
  <c r="G79" i="20" s="1"/>
  <c r="G84" i="20" s="1"/>
  <c r="G89" i="20" s="1"/>
  <c r="G94" i="20" s="1"/>
  <c r="G99" i="20" s="1"/>
  <c r="G104" i="20" s="1"/>
  <c r="G109" i="20" s="1"/>
  <c r="G114" i="20" s="1"/>
  <c r="G119" i="20" s="1"/>
  <c r="D19" i="20"/>
  <c r="D34" i="20" s="1"/>
  <c r="D18" i="20"/>
  <c r="D33" i="20" s="1"/>
  <c r="D48" i="20" s="1"/>
  <c r="D63" i="20" s="1"/>
  <c r="D78" i="20" s="1"/>
  <c r="D93" i="20" s="1"/>
  <c r="D108" i="20" s="1"/>
  <c r="D123" i="20" s="1"/>
  <c r="D138" i="20" s="1"/>
  <c r="D153" i="20" s="1"/>
  <c r="D168" i="20" s="1"/>
  <c r="D183" i="20" s="1"/>
  <c r="D198" i="20" s="1"/>
  <c r="D213" i="20" s="1"/>
  <c r="D228" i="20" s="1"/>
  <c r="D243" i="20" s="1"/>
  <c r="D258" i="20" s="1"/>
  <c r="D273" i="20" s="1"/>
  <c r="D288" i="20" s="1"/>
  <c r="D303" i="20" s="1"/>
  <c r="D318" i="20" s="1"/>
  <c r="D333" i="20" s="1"/>
  <c r="D348" i="20" s="1"/>
  <c r="D363" i="20" s="1"/>
  <c r="D378" i="20" s="1"/>
  <c r="D393" i="20" s="1"/>
  <c r="D408" i="20" s="1"/>
  <c r="D423" i="20" s="1"/>
  <c r="D438" i="20" s="1"/>
  <c r="D453" i="20" s="1"/>
  <c r="D468" i="20" s="1"/>
  <c r="D483" i="20" s="1"/>
  <c r="D498" i="20" s="1"/>
  <c r="D513" i="20" s="1"/>
  <c r="D528" i="20" s="1"/>
  <c r="D543" i="20" s="1"/>
  <c r="D558" i="20" s="1"/>
  <c r="D573" i="20" s="1"/>
  <c r="D588" i="20" s="1"/>
  <c r="D603" i="20" s="1"/>
  <c r="D618" i="20" s="1"/>
  <c r="D633" i="20" s="1"/>
  <c r="D648" i="20" s="1"/>
  <c r="D663" i="20" s="1"/>
  <c r="D678" i="20" s="1"/>
  <c r="D693" i="20" s="1"/>
  <c r="D708" i="20" s="1"/>
  <c r="D723" i="20" s="1"/>
  <c r="D738" i="20" s="1"/>
  <c r="D753" i="20" s="1"/>
  <c r="D768" i="20" s="1"/>
  <c r="D783" i="20" s="1"/>
  <c r="D798" i="20" s="1"/>
  <c r="D813" i="20" s="1"/>
  <c r="D828" i="20" s="1"/>
  <c r="D843" i="20" s="1"/>
  <c r="D858" i="20" s="1"/>
  <c r="D873" i="20" s="1"/>
  <c r="D888" i="20" s="1"/>
  <c r="D903" i="20" s="1"/>
  <c r="D918" i="20" s="1"/>
  <c r="D933" i="20" s="1"/>
  <c r="D948" i="20" s="1"/>
  <c r="D963" i="20" s="1"/>
  <c r="D978" i="20" s="1"/>
  <c r="D993" i="20" s="1"/>
  <c r="I17" i="20"/>
  <c r="I16" i="20"/>
  <c r="I21" i="20" s="1"/>
  <c r="I26" i="20" s="1"/>
  <c r="I31" i="20" s="1"/>
  <c r="I36" i="20" s="1"/>
  <c r="I41" i="20" s="1"/>
  <c r="I46" i="20" s="1"/>
  <c r="I51" i="20" s="1"/>
  <c r="I56" i="20" s="1"/>
  <c r="I61" i="20" s="1"/>
  <c r="I66" i="20" s="1"/>
  <c r="I71" i="20" s="1"/>
  <c r="I76" i="20" s="1"/>
  <c r="I81" i="20" s="1"/>
  <c r="I86" i="20" s="1"/>
  <c r="I91" i="20" s="1"/>
  <c r="I96" i="20" s="1"/>
  <c r="I101" i="20" s="1"/>
  <c r="I106" i="20" s="1"/>
  <c r="I111" i="20" s="1"/>
  <c r="I116" i="20" s="1"/>
  <c r="I121" i="20" s="1"/>
  <c r="G16" i="20"/>
  <c r="G21" i="20" s="1"/>
  <c r="G26" i="20" s="1"/>
  <c r="G31" i="20" s="1"/>
  <c r="G36" i="20" s="1"/>
  <c r="G41" i="20" s="1"/>
  <c r="G46" i="20" s="1"/>
  <c r="G51" i="20" s="1"/>
  <c r="G56" i="20" s="1"/>
  <c r="G61" i="20" s="1"/>
  <c r="G66" i="20" s="1"/>
  <c r="G71" i="20" s="1"/>
  <c r="G76" i="20" s="1"/>
  <c r="G81" i="20" s="1"/>
  <c r="G86" i="20" s="1"/>
  <c r="G91" i="20" s="1"/>
  <c r="G96" i="20" s="1"/>
  <c r="G101" i="20" s="1"/>
  <c r="G106" i="20" s="1"/>
  <c r="G111" i="20" s="1"/>
  <c r="G116" i="20" s="1"/>
  <c r="G121" i="20" s="1"/>
  <c r="E16" i="20"/>
  <c r="E21" i="20" s="1"/>
  <c r="E26" i="20" s="1"/>
  <c r="E31" i="20" s="1"/>
  <c r="E36" i="20" s="1"/>
  <c r="E41" i="20" s="1"/>
  <c r="E46" i="20" s="1"/>
  <c r="E51" i="20" s="1"/>
  <c r="E56" i="20" s="1"/>
  <c r="E61" i="20" s="1"/>
  <c r="E66" i="20" s="1"/>
  <c r="E71" i="20" s="1"/>
  <c r="E76" i="20" s="1"/>
  <c r="E81" i="20" s="1"/>
  <c r="E86" i="20" s="1"/>
  <c r="E91" i="20" s="1"/>
  <c r="E96" i="20" s="1"/>
  <c r="E101" i="20" s="1"/>
  <c r="E106" i="20" s="1"/>
  <c r="E111" i="20" s="1"/>
  <c r="E116" i="20" s="1"/>
  <c r="E121" i="20" s="1"/>
  <c r="E126" i="20" s="1"/>
  <c r="E131" i="20" s="1"/>
  <c r="E136" i="20" s="1"/>
  <c r="E141" i="20" s="1"/>
  <c r="E146" i="20" s="1"/>
  <c r="E151" i="20" s="1"/>
  <c r="E156" i="20" s="1"/>
  <c r="E161" i="20" s="1"/>
  <c r="E166" i="20" s="1"/>
  <c r="E171" i="20" s="1"/>
  <c r="E176" i="20" s="1"/>
  <c r="E181" i="20" s="1"/>
  <c r="E186" i="20" s="1"/>
  <c r="E191" i="20" s="1"/>
  <c r="E196" i="20" s="1"/>
  <c r="E201" i="20" s="1"/>
  <c r="E206" i="20" s="1"/>
  <c r="E211" i="20" s="1"/>
  <c r="E216" i="20" s="1"/>
  <c r="E221" i="20" s="1"/>
  <c r="E226" i="20" s="1"/>
  <c r="E231" i="20" s="1"/>
  <c r="E236" i="20" s="1"/>
  <c r="E241" i="20" s="1"/>
  <c r="E246" i="20" s="1"/>
  <c r="E251" i="20" s="1"/>
  <c r="E256" i="20" s="1"/>
  <c r="E261" i="20" s="1"/>
  <c r="E266" i="20" s="1"/>
  <c r="E271" i="20" s="1"/>
  <c r="E276" i="20" s="1"/>
  <c r="E281" i="20" s="1"/>
  <c r="E286" i="20" s="1"/>
  <c r="E291" i="20" s="1"/>
  <c r="E296" i="20" s="1"/>
  <c r="E301" i="20" s="1"/>
  <c r="E306" i="20" s="1"/>
  <c r="E311" i="20" s="1"/>
  <c r="E316" i="20" s="1"/>
  <c r="E321" i="20" s="1"/>
  <c r="E326" i="20" s="1"/>
  <c r="E331" i="20" s="1"/>
  <c r="E336" i="20" s="1"/>
  <c r="E341" i="20" s="1"/>
  <c r="E346" i="20" s="1"/>
  <c r="E351" i="20" s="1"/>
  <c r="E356" i="20" s="1"/>
  <c r="E361" i="20" s="1"/>
  <c r="E366" i="20" s="1"/>
  <c r="E371" i="20" s="1"/>
  <c r="E376" i="20" s="1"/>
  <c r="E381" i="20" s="1"/>
  <c r="E386" i="20" s="1"/>
  <c r="E391" i="20" s="1"/>
  <c r="E396" i="20" s="1"/>
  <c r="E401" i="20" s="1"/>
  <c r="E406" i="20" s="1"/>
  <c r="E411" i="20" s="1"/>
  <c r="E416" i="20" s="1"/>
  <c r="E421" i="20" s="1"/>
  <c r="E426" i="20" s="1"/>
  <c r="E431" i="20" s="1"/>
  <c r="E436" i="20" s="1"/>
  <c r="E441" i="20" s="1"/>
  <c r="E446" i="20" s="1"/>
  <c r="E451" i="20" s="1"/>
  <c r="E456" i="20" s="1"/>
  <c r="E461" i="20" s="1"/>
  <c r="E466" i="20" s="1"/>
  <c r="E471" i="20" s="1"/>
  <c r="E476" i="20" s="1"/>
  <c r="E481" i="20" s="1"/>
  <c r="E486" i="20" s="1"/>
  <c r="E491" i="20" s="1"/>
  <c r="E496" i="20" s="1"/>
  <c r="E501" i="20" s="1"/>
  <c r="E506" i="20" s="1"/>
  <c r="E511" i="20" s="1"/>
  <c r="E516" i="20" s="1"/>
  <c r="E521" i="20" s="1"/>
  <c r="E526" i="20" s="1"/>
  <c r="E531" i="20" s="1"/>
  <c r="E536" i="20" s="1"/>
  <c r="E541" i="20" s="1"/>
  <c r="E546" i="20" s="1"/>
  <c r="E551" i="20" s="1"/>
  <c r="E556" i="20" s="1"/>
  <c r="E561" i="20" s="1"/>
  <c r="E566" i="20" s="1"/>
  <c r="E571" i="20" s="1"/>
  <c r="E576" i="20" s="1"/>
  <c r="E581" i="20" s="1"/>
  <c r="E586" i="20" s="1"/>
  <c r="E591" i="20" s="1"/>
  <c r="E596" i="20" s="1"/>
  <c r="E601" i="20" s="1"/>
  <c r="E606" i="20" s="1"/>
  <c r="E611" i="20" s="1"/>
  <c r="E616" i="20" s="1"/>
  <c r="E621" i="20" s="1"/>
  <c r="E626" i="20" s="1"/>
  <c r="E631" i="20" s="1"/>
  <c r="E636" i="20" s="1"/>
  <c r="E641" i="20" s="1"/>
  <c r="E646" i="20" s="1"/>
  <c r="E651" i="20" s="1"/>
  <c r="E656" i="20" s="1"/>
  <c r="E661" i="20" s="1"/>
  <c r="E666" i="20" s="1"/>
  <c r="E671" i="20" s="1"/>
  <c r="E676" i="20" s="1"/>
  <c r="E681" i="20" s="1"/>
  <c r="E686" i="20" s="1"/>
  <c r="E691" i="20" s="1"/>
  <c r="E696" i="20" s="1"/>
  <c r="E701" i="20" s="1"/>
  <c r="E706" i="20" s="1"/>
  <c r="E711" i="20" s="1"/>
  <c r="E716" i="20" s="1"/>
  <c r="E721" i="20" s="1"/>
  <c r="E726" i="20" s="1"/>
  <c r="E731" i="20" s="1"/>
  <c r="E736" i="20" s="1"/>
  <c r="E741" i="20" s="1"/>
  <c r="E746" i="20" s="1"/>
  <c r="E751" i="20" s="1"/>
  <c r="E756" i="20" s="1"/>
  <c r="E761" i="20" s="1"/>
  <c r="E766" i="20" s="1"/>
  <c r="E771" i="20" s="1"/>
  <c r="E776" i="20" s="1"/>
  <c r="E781" i="20" s="1"/>
  <c r="E786" i="20" s="1"/>
  <c r="E791" i="20" s="1"/>
  <c r="E796" i="20" s="1"/>
  <c r="E801" i="20" s="1"/>
  <c r="E806" i="20" s="1"/>
  <c r="E811" i="20" s="1"/>
  <c r="E816" i="20" s="1"/>
  <c r="E821" i="20" s="1"/>
  <c r="E826" i="20" s="1"/>
  <c r="E831" i="20" s="1"/>
  <c r="E836" i="20" s="1"/>
  <c r="E841" i="20" s="1"/>
  <c r="E846" i="20" s="1"/>
  <c r="E851" i="20" s="1"/>
  <c r="E856" i="20" s="1"/>
  <c r="E861" i="20" s="1"/>
  <c r="E866" i="20" s="1"/>
  <c r="E871" i="20" s="1"/>
  <c r="E876" i="20" s="1"/>
  <c r="E881" i="20" s="1"/>
  <c r="E886" i="20" s="1"/>
  <c r="E891" i="20" s="1"/>
  <c r="E896" i="20" s="1"/>
  <c r="E901" i="20" s="1"/>
  <c r="E906" i="20" s="1"/>
  <c r="E911" i="20" s="1"/>
  <c r="E916" i="20" s="1"/>
  <c r="E921" i="20" s="1"/>
  <c r="E926" i="20" s="1"/>
  <c r="E931" i="20" s="1"/>
  <c r="E936" i="20" s="1"/>
  <c r="E941" i="20" s="1"/>
  <c r="E946" i="20" s="1"/>
  <c r="E951" i="20" s="1"/>
  <c r="E956" i="20" s="1"/>
  <c r="E961" i="20" s="1"/>
  <c r="E966" i="20" s="1"/>
  <c r="E971" i="20" s="1"/>
  <c r="E976" i="20" s="1"/>
  <c r="E981" i="20" s="1"/>
  <c r="E986" i="20" s="1"/>
  <c r="E991" i="20" s="1"/>
  <c r="E996" i="20" s="1"/>
  <c r="E1001" i="20" s="1"/>
  <c r="E1006" i="20" s="1"/>
  <c r="I15" i="20"/>
  <c r="I14" i="20"/>
  <c r="I19" i="20" s="1"/>
  <c r="I24" i="20" s="1"/>
  <c r="I29" i="20" s="1"/>
  <c r="I34" i="20" s="1"/>
  <c r="I39" i="20" s="1"/>
  <c r="I44" i="20" s="1"/>
  <c r="I49" i="20" s="1"/>
  <c r="I54" i="20" s="1"/>
  <c r="I59" i="20" s="1"/>
  <c r="I64" i="20" s="1"/>
  <c r="I69" i="20" s="1"/>
  <c r="I74" i="20" s="1"/>
  <c r="I79" i="20" s="1"/>
  <c r="I84" i="20" s="1"/>
  <c r="I89" i="20" s="1"/>
  <c r="I94" i="20" s="1"/>
  <c r="I99" i="20" s="1"/>
  <c r="I104" i="20" s="1"/>
  <c r="I109" i="20" s="1"/>
  <c r="I114" i="20" s="1"/>
  <c r="I119" i="20" s="1"/>
  <c r="D14" i="20"/>
  <c r="D29" i="20" s="1"/>
  <c r="D44" i="20" s="1"/>
  <c r="D59" i="20" s="1"/>
  <c r="D74" i="20" s="1"/>
  <c r="D89" i="20" s="1"/>
  <c r="D104" i="20" s="1"/>
  <c r="D119" i="20" s="1"/>
  <c r="D134" i="20" s="1"/>
  <c r="D149" i="20" s="1"/>
  <c r="D164" i="20" s="1"/>
  <c r="D179" i="20" s="1"/>
  <c r="D194" i="20" s="1"/>
  <c r="D209" i="20" s="1"/>
  <c r="D224" i="20" s="1"/>
  <c r="D239" i="20" s="1"/>
  <c r="D254" i="20" s="1"/>
  <c r="D269" i="20" s="1"/>
  <c r="D284" i="20" s="1"/>
  <c r="D299" i="20" s="1"/>
  <c r="D314" i="20" s="1"/>
  <c r="D329" i="20" s="1"/>
  <c r="D344" i="20" s="1"/>
  <c r="D359" i="20" s="1"/>
  <c r="D374" i="20" s="1"/>
  <c r="D389" i="20" s="1"/>
  <c r="D404" i="20" s="1"/>
  <c r="D419" i="20" s="1"/>
  <c r="D434" i="20" s="1"/>
  <c r="D449" i="20" s="1"/>
  <c r="D464" i="20" s="1"/>
  <c r="D479" i="20" s="1"/>
  <c r="D494" i="20" s="1"/>
  <c r="D509" i="20" s="1"/>
  <c r="D524" i="20" s="1"/>
  <c r="D539" i="20" s="1"/>
  <c r="D554" i="20" s="1"/>
  <c r="D569" i="20" s="1"/>
  <c r="D584" i="20" s="1"/>
  <c r="D599" i="20" s="1"/>
  <c r="D614" i="20" s="1"/>
  <c r="D629" i="20" s="1"/>
  <c r="D644" i="20" s="1"/>
  <c r="D659" i="20" s="1"/>
  <c r="D674" i="20" s="1"/>
  <c r="D689" i="20" s="1"/>
  <c r="D704" i="20" s="1"/>
  <c r="D719" i="20" s="1"/>
  <c r="D734" i="20" s="1"/>
  <c r="D749" i="20" s="1"/>
  <c r="D764" i="20" s="1"/>
  <c r="D779" i="20" s="1"/>
  <c r="D794" i="20" s="1"/>
  <c r="D809" i="20" s="1"/>
  <c r="D824" i="20" s="1"/>
  <c r="D839" i="20" s="1"/>
  <c r="D854" i="20" s="1"/>
  <c r="D869" i="20" s="1"/>
  <c r="D884" i="20" s="1"/>
  <c r="D899" i="20" s="1"/>
  <c r="D914" i="20" s="1"/>
  <c r="D929" i="20" s="1"/>
  <c r="D944" i="20" s="1"/>
  <c r="D959" i="20" s="1"/>
  <c r="D974" i="20" s="1"/>
  <c r="D989" i="20" s="1"/>
  <c r="D1004" i="20" s="1"/>
  <c r="C14" i="20"/>
  <c r="C19" i="20" s="1"/>
  <c r="C24" i="20" s="1"/>
  <c r="C29" i="20" s="1"/>
  <c r="C34" i="20" s="1"/>
  <c r="C39" i="20" s="1"/>
  <c r="C44" i="20" s="1"/>
  <c r="C49" i="20" s="1"/>
  <c r="C54" i="20" s="1"/>
  <c r="C59" i="20" s="1"/>
  <c r="C64" i="20" s="1"/>
  <c r="C69" i="20" s="1"/>
  <c r="C74" i="20" s="1"/>
  <c r="C79" i="20" s="1"/>
  <c r="C84" i="20" s="1"/>
  <c r="C89" i="20" s="1"/>
  <c r="C94" i="20" s="1"/>
  <c r="C99" i="20" s="1"/>
  <c r="C104" i="20" s="1"/>
  <c r="C109" i="20" s="1"/>
  <c r="C114" i="20" s="1"/>
  <c r="C119" i="20" s="1"/>
  <c r="C124" i="20" s="1"/>
  <c r="C129" i="20" s="1"/>
  <c r="C134" i="20" s="1"/>
  <c r="C139" i="20" s="1"/>
  <c r="C144" i="20" s="1"/>
  <c r="C149" i="20" s="1"/>
  <c r="C154" i="20" s="1"/>
  <c r="C159" i="20" s="1"/>
  <c r="C164" i="20" s="1"/>
  <c r="C169" i="20" s="1"/>
  <c r="C174" i="20" s="1"/>
  <c r="C179" i="20" s="1"/>
  <c r="C184" i="20" s="1"/>
  <c r="C189" i="20" s="1"/>
  <c r="C194" i="20" s="1"/>
  <c r="C199" i="20" s="1"/>
  <c r="C204" i="20" s="1"/>
  <c r="C209" i="20" s="1"/>
  <c r="C214" i="20" s="1"/>
  <c r="C219" i="20" s="1"/>
  <c r="C224" i="20" s="1"/>
  <c r="C229" i="20" s="1"/>
  <c r="C234" i="20" s="1"/>
  <c r="C239" i="20" s="1"/>
  <c r="C244" i="20" s="1"/>
  <c r="C249" i="20" s="1"/>
  <c r="C254" i="20" s="1"/>
  <c r="C259" i="20" s="1"/>
  <c r="C264" i="20" s="1"/>
  <c r="C269" i="20" s="1"/>
  <c r="C274" i="20" s="1"/>
  <c r="C279" i="20" s="1"/>
  <c r="C284" i="20" s="1"/>
  <c r="C289" i="20" s="1"/>
  <c r="C294" i="20" s="1"/>
  <c r="C299" i="20" s="1"/>
  <c r="C304" i="20" s="1"/>
  <c r="C309" i="20" s="1"/>
  <c r="C314" i="20" s="1"/>
  <c r="C319" i="20" s="1"/>
  <c r="C324" i="20" s="1"/>
  <c r="C329" i="20" s="1"/>
  <c r="C334" i="20" s="1"/>
  <c r="C339" i="20" s="1"/>
  <c r="C344" i="20" s="1"/>
  <c r="C349" i="20" s="1"/>
  <c r="C354" i="20" s="1"/>
  <c r="C359" i="20" s="1"/>
  <c r="C364" i="20" s="1"/>
  <c r="C369" i="20" s="1"/>
  <c r="C374" i="20" s="1"/>
  <c r="C379" i="20" s="1"/>
  <c r="C384" i="20" s="1"/>
  <c r="C389" i="20" s="1"/>
  <c r="C394" i="20" s="1"/>
  <c r="C399" i="20" s="1"/>
  <c r="C404" i="20" s="1"/>
  <c r="C409" i="20" s="1"/>
  <c r="C414" i="20" s="1"/>
  <c r="C419" i="20" s="1"/>
  <c r="C424" i="20" s="1"/>
  <c r="C429" i="20" s="1"/>
  <c r="C434" i="20" s="1"/>
  <c r="C439" i="20" s="1"/>
  <c r="C444" i="20" s="1"/>
  <c r="C449" i="20" s="1"/>
  <c r="C454" i="20" s="1"/>
  <c r="C459" i="20" s="1"/>
  <c r="C464" i="20" s="1"/>
  <c r="C469" i="20" s="1"/>
  <c r="C474" i="20" s="1"/>
  <c r="C479" i="20" s="1"/>
  <c r="C484" i="20" s="1"/>
  <c r="C489" i="20" s="1"/>
  <c r="C494" i="20" s="1"/>
  <c r="C499" i="20" s="1"/>
  <c r="C504" i="20" s="1"/>
  <c r="C509" i="20" s="1"/>
  <c r="C514" i="20" s="1"/>
  <c r="C519" i="20" s="1"/>
  <c r="C524" i="20" s="1"/>
  <c r="C529" i="20" s="1"/>
  <c r="C534" i="20" s="1"/>
  <c r="C539" i="20" s="1"/>
  <c r="C544" i="20" s="1"/>
  <c r="C549" i="20" s="1"/>
  <c r="C554" i="20" s="1"/>
  <c r="C559" i="20" s="1"/>
  <c r="C564" i="20" s="1"/>
  <c r="C569" i="20" s="1"/>
  <c r="C574" i="20" s="1"/>
  <c r="C579" i="20" s="1"/>
  <c r="C584" i="20" s="1"/>
  <c r="C589" i="20" s="1"/>
  <c r="C594" i="20" s="1"/>
  <c r="C599" i="20" s="1"/>
  <c r="C604" i="20" s="1"/>
  <c r="C609" i="20" s="1"/>
  <c r="C614" i="20" s="1"/>
  <c r="C619" i="20" s="1"/>
  <c r="C624" i="20" s="1"/>
  <c r="C629" i="20" s="1"/>
  <c r="C634" i="20" s="1"/>
  <c r="C639" i="20" s="1"/>
  <c r="C644" i="20" s="1"/>
  <c r="C649" i="20" s="1"/>
  <c r="C654" i="20" s="1"/>
  <c r="C659" i="20" s="1"/>
  <c r="C664" i="20" s="1"/>
  <c r="C669" i="20" s="1"/>
  <c r="C674" i="20" s="1"/>
  <c r="C679" i="20" s="1"/>
  <c r="C684" i="20" s="1"/>
  <c r="C689" i="20" s="1"/>
  <c r="C694" i="20" s="1"/>
  <c r="C699" i="20" s="1"/>
  <c r="C704" i="20" s="1"/>
  <c r="C709" i="20" s="1"/>
  <c r="C714" i="20" s="1"/>
  <c r="C719" i="20" s="1"/>
  <c r="C724" i="20" s="1"/>
  <c r="C729" i="20" s="1"/>
  <c r="C734" i="20" s="1"/>
  <c r="C739" i="20" s="1"/>
  <c r="C744" i="20" s="1"/>
  <c r="C749" i="20" s="1"/>
  <c r="C754" i="20" s="1"/>
  <c r="C759" i="20" s="1"/>
  <c r="C764" i="20" s="1"/>
  <c r="C769" i="20" s="1"/>
  <c r="C774" i="20" s="1"/>
  <c r="C779" i="20" s="1"/>
  <c r="C784" i="20" s="1"/>
  <c r="C789" i="20" s="1"/>
  <c r="C794" i="20" s="1"/>
  <c r="C799" i="20" s="1"/>
  <c r="C804" i="20" s="1"/>
  <c r="C809" i="20" s="1"/>
  <c r="C814" i="20" s="1"/>
  <c r="C819" i="20" s="1"/>
  <c r="C824" i="20" s="1"/>
  <c r="C829" i="20" s="1"/>
  <c r="C834" i="20" s="1"/>
  <c r="C839" i="20" s="1"/>
  <c r="C844" i="20" s="1"/>
  <c r="C849" i="20" s="1"/>
  <c r="C854" i="20" s="1"/>
  <c r="C859" i="20" s="1"/>
  <c r="C864" i="20" s="1"/>
  <c r="C869" i="20" s="1"/>
  <c r="C874" i="20" s="1"/>
  <c r="C879" i="20" s="1"/>
  <c r="C884" i="20" s="1"/>
  <c r="C889" i="20" s="1"/>
  <c r="C894" i="20" s="1"/>
  <c r="C899" i="20" s="1"/>
  <c r="C904" i="20" s="1"/>
  <c r="C909" i="20" s="1"/>
  <c r="C914" i="20" s="1"/>
  <c r="C919" i="20" s="1"/>
  <c r="C924" i="20" s="1"/>
  <c r="C929" i="20" s="1"/>
  <c r="C934" i="20" s="1"/>
  <c r="C939" i="20" s="1"/>
  <c r="C944" i="20" s="1"/>
  <c r="C949" i="20" s="1"/>
  <c r="C954" i="20" s="1"/>
  <c r="C959" i="20" s="1"/>
  <c r="C964" i="20" s="1"/>
  <c r="C969" i="20" s="1"/>
  <c r="C974" i="20" s="1"/>
  <c r="C979" i="20" s="1"/>
  <c r="C984" i="20" s="1"/>
  <c r="C989" i="20" s="1"/>
  <c r="C994" i="20" s="1"/>
  <c r="C999" i="20" s="1"/>
  <c r="C1004" i="20" s="1"/>
  <c r="I13" i="20"/>
  <c r="I18" i="20" s="1"/>
  <c r="I23" i="20" s="1"/>
  <c r="I28" i="20" s="1"/>
  <c r="I33" i="20" s="1"/>
  <c r="I38" i="20" s="1"/>
  <c r="I43" i="20" s="1"/>
  <c r="I48" i="20" s="1"/>
  <c r="I53" i="20" s="1"/>
  <c r="I58" i="20" s="1"/>
  <c r="I63" i="20" s="1"/>
  <c r="I68" i="20" s="1"/>
  <c r="I73" i="20" s="1"/>
  <c r="I78" i="20" s="1"/>
  <c r="I83" i="20" s="1"/>
  <c r="I88" i="20" s="1"/>
  <c r="I93" i="20" s="1"/>
  <c r="I98" i="20" s="1"/>
  <c r="I103" i="20" s="1"/>
  <c r="I108" i="20" s="1"/>
  <c r="I113" i="20" s="1"/>
  <c r="I118" i="20" s="1"/>
  <c r="G13" i="20"/>
  <c r="G18" i="20" s="1"/>
  <c r="G23" i="20" s="1"/>
  <c r="G28" i="20" s="1"/>
  <c r="G33" i="20" s="1"/>
  <c r="G38" i="20" s="1"/>
  <c r="G43" i="20" s="1"/>
  <c r="G48" i="20" s="1"/>
  <c r="G53" i="20" s="1"/>
  <c r="G58" i="20" s="1"/>
  <c r="G63" i="20" s="1"/>
  <c r="G68" i="20" s="1"/>
  <c r="G73" i="20" s="1"/>
  <c r="G78" i="20" s="1"/>
  <c r="G83" i="20" s="1"/>
  <c r="G88" i="20" s="1"/>
  <c r="G93" i="20" s="1"/>
  <c r="G98" i="20" s="1"/>
  <c r="G103" i="20" s="1"/>
  <c r="G108" i="20" s="1"/>
  <c r="G113" i="20" s="1"/>
  <c r="G118" i="20" s="1"/>
  <c r="I12" i="20"/>
  <c r="H12" i="20"/>
  <c r="H17" i="20" s="1"/>
  <c r="H22" i="20" s="1"/>
  <c r="H27" i="20" s="1"/>
  <c r="H32" i="20" s="1"/>
  <c r="H37" i="20" s="1"/>
  <c r="H42" i="20" s="1"/>
  <c r="H47" i="20" s="1"/>
  <c r="H52" i="20" s="1"/>
  <c r="H57" i="20" s="1"/>
  <c r="H62" i="20" s="1"/>
  <c r="H67" i="20" s="1"/>
  <c r="H72" i="20" s="1"/>
  <c r="H77" i="20" s="1"/>
  <c r="H82" i="20" s="1"/>
  <c r="H87" i="20" s="1"/>
  <c r="H92" i="20" s="1"/>
  <c r="H97" i="20" s="1"/>
  <c r="H102" i="20" s="1"/>
  <c r="H107" i="20" s="1"/>
  <c r="H112" i="20" s="1"/>
  <c r="H117" i="20" s="1"/>
  <c r="H122" i="20" s="1"/>
  <c r="G12" i="20"/>
  <c r="G17" i="20" s="1"/>
  <c r="E12" i="20"/>
  <c r="E17" i="20" s="1"/>
  <c r="E22" i="20" s="1"/>
  <c r="E27" i="20" s="1"/>
  <c r="E32" i="20" s="1"/>
  <c r="C12" i="20"/>
  <c r="C17" i="20" s="1"/>
  <c r="C22" i="20" s="1"/>
  <c r="C27" i="20" s="1"/>
  <c r="C32" i="20" s="1"/>
  <c r="C37" i="20" s="1"/>
  <c r="C42" i="20" s="1"/>
  <c r="B12" i="20"/>
  <c r="B17" i="20" s="1"/>
  <c r="B22" i="20" s="1"/>
  <c r="B27" i="20" s="1"/>
  <c r="B32" i="20" s="1"/>
  <c r="B37" i="20" s="1"/>
  <c r="B42" i="20" s="1"/>
  <c r="B47" i="20" s="1"/>
  <c r="B52" i="20" s="1"/>
  <c r="B57" i="20" s="1"/>
  <c r="B62" i="20" s="1"/>
  <c r="B67" i="20" s="1"/>
  <c r="B72" i="20" s="1"/>
  <c r="B77" i="20" s="1"/>
  <c r="B82" i="20" s="1"/>
  <c r="B87" i="20" s="1"/>
  <c r="B92" i="20" s="1"/>
  <c r="B97" i="20" s="1"/>
  <c r="B102" i="20" s="1"/>
  <c r="B107" i="20" s="1"/>
  <c r="B112" i="20" s="1"/>
  <c r="B117" i="20" s="1"/>
  <c r="B122" i="20" s="1"/>
  <c r="H11" i="20"/>
  <c r="H16" i="20" s="1"/>
  <c r="H21" i="20" s="1"/>
  <c r="H26" i="20" s="1"/>
  <c r="H31" i="20" s="1"/>
  <c r="H36" i="20" s="1"/>
  <c r="H41" i="20" s="1"/>
  <c r="H46" i="20" s="1"/>
  <c r="H51" i="20" s="1"/>
  <c r="H56" i="20" s="1"/>
  <c r="H61" i="20" s="1"/>
  <c r="H66" i="20" s="1"/>
  <c r="H71" i="20" s="1"/>
  <c r="H76" i="20" s="1"/>
  <c r="H81" i="20" s="1"/>
  <c r="H86" i="20" s="1"/>
  <c r="H91" i="20" s="1"/>
  <c r="H96" i="20" s="1"/>
  <c r="H101" i="20" s="1"/>
  <c r="H106" i="20" s="1"/>
  <c r="H111" i="20" s="1"/>
  <c r="H116" i="20" s="1"/>
  <c r="H121" i="20" s="1"/>
  <c r="G11" i="20"/>
  <c r="E11" i="20"/>
  <c r="D11" i="20"/>
  <c r="C11" i="20"/>
  <c r="C16" i="20" s="1"/>
  <c r="C21" i="20" s="1"/>
  <c r="C26" i="20" s="1"/>
  <c r="C31" i="20" s="1"/>
  <c r="C36" i="20" s="1"/>
  <c r="C41" i="20" s="1"/>
  <c r="C46" i="20" s="1"/>
  <c r="C51" i="20" s="1"/>
  <c r="C56" i="20" s="1"/>
  <c r="C61" i="20" s="1"/>
  <c r="C66" i="20" s="1"/>
  <c r="C71" i="20" s="1"/>
  <c r="C76" i="20" s="1"/>
  <c r="C81" i="20" s="1"/>
  <c r="C86" i="20" s="1"/>
  <c r="C91" i="20" s="1"/>
  <c r="C96" i="20" s="1"/>
  <c r="C101" i="20" s="1"/>
  <c r="C106" i="20" s="1"/>
  <c r="C111" i="20" s="1"/>
  <c r="C116" i="20" s="1"/>
  <c r="C121" i="20" s="1"/>
  <c r="C126" i="20" s="1"/>
  <c r="C131" i="20" s="1"/>
  <c r="C136" i="20" s="1"/>
  <c r="C141" i="20" s="1"/>
  <c r="C146" i="20" s="1"/>
  <c r="C151" i="20" s="1"/>
  <c r="C156" i="20" s="1"/>
  <c r="C161" i="20" s="1"/>
  <c r="C166" i="20" s="1"/>
  <c r="C171" i="20" s="1"/>
  <c r="C176" i="20" s="1"/>
  <c r="C181" i="20" s="1"/>
  <c r="C186" i="20" s="1"/>
  <c r="C191" i="20" s="1"/>
  <c r="C196" i="20" s="1"/>
  <c r="C201" i="20" s="1"/>
  <c r="C206" i="20" s="1"/>
  <c r="C211" i="20" s="1"/>
  <c r="C216" i="20" s="1"/>
  <c r="C221" i="20" s="1"/>
  <c r="C226" i="20" s="1"/>
  <c r="C231" i="20" s="1"/>
  <c r="C236" i="20" s="1"/>
  <c r="C241" i="20" s="1"/>
  <c r="C246" i="20" s="1"/>
  <c r="C251" i="20" s="1"/>
  <c r="C256" i="20" s="1"/>
  <c r="C261" i="20" s="1"/>
  <c r="C266" i="20" s="1"/>
  <c r="C271" i="20" s="1"/>
  <c r="C276" i="20" s="1"/>
  <c r="C281" i="20" s="1"/>
  <c r="C286" i="20" s="1"/>
  <c r="C291" i="20" s="1"/>
  <c r="C296" i="20" s="1"/>
  <c r="C301" i="20" s="1"/>
  <c r="C306" i="20" s="1"/>
  <c r="C311" i="20" s="1"/>
  <c r="C316" i="20" s="1"/>
  <c r="C321" i="20" s="1"/>
  <c r="C326" i="20" s="1"/>
  <c r="C331" i="20" s="1"/>
  <c r="C336" i="20" s="1"/>
  <c r="C341" i="20" s="1"/>
  <c r="C346" i="20" s="1"/>
  <c r="C351" i="20" s="1"/>
  <c r="C356" i="20" s="1"/>
  <c r="C361" i="20" s="1"/>
  <c r="C366" i="20" s="1"/>
  <c r="C371" i="20" s="1"/>
  <c r="C376" i="20" s="1"/>
  <c r="C381" i="20" s="1"/>
  <c r="C386" i="20" s="1"/>
  <c r="C391" i="20" s="1"/>
  <c r="C396" i="20" s="1"/>
  <c r="C401" i="20" s="1"/>
  <c r="C406" i="20" s="1"/>
  <c r="C411" i="20" s="1"/>
  <c r="C416" i="20" s="1"/>
  <c r="C421" i="20" s="1"/>
  <c r="C426" i="20" s="1"/>
  <c r="C431" i="20" s="1"/>
  <c r="C436" i="20" s="1"/>
  <c r="C441" i="20" s="1"/>
  <c r="C446" i="20" s="1"/>
  <c r="C451" i="20" s="1"/>
  <c r="C456" i="20" s="1"/>
  <c r="C461" i="20" s="1"/>
  <c r="C466" i="20" s="1"/>
  <c r="C471" i="20" s="1"/>
  <c r="C476" i="20" s="1"/>
  <c r="C481" i="20" s="1"/>
  <c r="C486" i="20" s="1"/>
  <c r="C491" i="20" s="1"/>
  <c r="C496" i="20" s="1"/>
  <c r="C501" i="20" s="1"/>
  <c r="C506" i="20" s="1"/>
  <c r="C511" i="20" s="1"/>
  <c r="C516" i="20" s="1"/>
  <c r="C521" i="20" s="1"/>
  <c r="C526" i="20" s="1"/>
  <c r="C531" i="20" s="1"/>
  <c r="C536" i="20" s="1"/>
  <c r="C541" i="20" s="1"/>
  <c r="C546" i="20" s="1"/>
  <c r="C551" i="20" s="1"/>
  <c r="C556" i="20" s="1"/>
  <c r="C561" i="20" s="1"/>
  <c r="C566" i="20" s="1"/>
  <c r="C571" i="20" s="1"/>
  <c r="C576" i="20" s="1"/>
  <c r="C581" i="20" s="1"/>
  <c r="C586" i="20" s="1"/>
  <c r="C591" i="20" s="1"/>
  <c r="C596" i="20" s="1"/>
  <c r="C601" i="20" s="1"/>
  <c r="C606" i="20" s="1"/>
  <c r="C611" i="20" s="1"/>
  <c r="C616" i="20" s="1"/>
  <c r="C621" i="20" s="1"/>
  <c r="C626" i="20" s="1"/>
  <c r="C631" i="20" s="1"/>
  <c r="C636" i="20" s="1"/>
  <c r="C641" i="20" s="1"/>
  <c r="C646" i="20" s="1"/>
  <c r="C651" i="20" s="1"/>
  <c r="C656" i="20" s="1"/>
  <c r="C661" i="20" s="1"/>
  <c r="C666" i="20" s="1"/>
  <c r="C671" i="20" s="1"/>
  <c r="C676" i="20" s="1"/>
  <c r="C681" i="20" s="1"/>
  <c r="C686" i="20" s="1"/>
  <c r="C691" i="20" s="1"/>
  <c r="C696" i="20" s="1"/>
  <c r="C701" i="20" s="1"/>
  <c r="C706" i="20" s="1"/>
  <c r="C711" i="20" s="1"/>
  <c r="C716" i="20" s="1"/>
  <c r="C721" i="20" s="1"/>
  <c r="C726" i="20" s="1"/>
  <c r="C731" i="20" s="1"/>
  <c r="C736" i="20" s="1"/>
  <c r="C741" i="20" s="1"/>
  <c r="C746" i="20" s="1"/>
  <c r="C751" i="20" s="1"/>
  <c r="C756" i="20" s="1"/>
  <c r="C761" i="20" s="1"/>
  <c r="C766" i="20" s="1"/>
  <c r="C771" i="20" s="1"/>
  <c r="C776" i="20" s="1"/>
  <c r="C781" i="20" s="1"/>
  <c r="C786" i="20" s="1"/>
  <c r="C791" i="20" s="1"/>
  <c r="C796" i="20" s="1"/>
  <c r="C801" i="20" s="1"/>
  <c r="C806" i="20" s="1"/>
  <c r="C811" i="20" s="1"/>
  <c r="C816" i="20" s="1"/>
  <c r="C821" i="20" s="1"/>
  <c r="C826" i="20" s="1"/>
  <c r="C831" i="20" s="1"/>
  <c r="C836" i="20" s="1"/>
  <c r="C841" i="20" s="1"/>
  <c r="C846" i="20" s="1"/>
  <c r="C851" i="20" s="1"/>
  <c r="C856" i="20" s="1"/>
  <c r="C861" i="20" s="1"/>
  <c r="C866" i="20" s="1"/>
  <c r="C871" i="20" s="1"/>
  <c r="C876" i="20" s="1"/>
  <c r="C881" i="20" s="1"/>
  <c r="C886" i="20" s="1"/>
  <c r="C891" i="20" s="1"/>
  <c r="C896" i="20" s="1"/>
  <c r="C901" i="20" s="1"/>
  <c r="C906" i="20" s="1"/>
  <c r="C911" i="20" s="1"/>
  <c r="C916" i="20" s="1"/>
  <c r="C921" i="20" s="1"/>
  <c r="C926" i="20" s="1"/>
  <c r="C931" i="20" s="1"/>
  <c r="C936" i="20" s="1"/>
  <c r="C941" i="20" s="1"/>
  <c r="C946" i="20" s="1"/>
  <c r="C951" i="20" s="1"/>
  <c r="C956" i="20" s="1"/>
  <c r="C961" i="20" s="1"/>
  <c r="C966" i="20" s="1"/>
  <c r="C971" i="20" s="1"/>
  <c r="C976" i="20" s="1"/>
  <c r="C981" i="20" s="1"/>
  <c r="C986" i="20" s="1"/>
  <c r="C991" i="20" s="1"/>
  <c r="C996" i="20" s="1"/>
  <c r="C1001" i="20" s="1"/>
  <c r="C1006" i="20" s="1"/>
  <c r="B11" i="20"/>
  <c r="B16" i="20" s="1"/>
  <c r="B21" i="20" s="1"/>
  <c r="B26" i="20" s="1"/>
  <c r="B31" i="20" s="1"/>
  <c r="B36" i="20" s="1"/>
  <c r="B41" i="20" s="1"/>
  <c r="B46" i="20" s="1"/>
  <c r="B51" i="20" s="1"/>
  <c r="B56" i="20" s="1"/>
  <c r="B61" i="20" s="1"/>
  <c r="B66" i="20" s="1"/>
  <c r="B71" i="20" s="1"/>
  <c r="B76" i="20" s="1"/>
  <c r="B81" i="20" s="1"/>
  <c r="B86" i="20" s="1"/>
  <c r="B91" i="20" s="1"/>
  <c r="B96" i="20" s="1"/>
  <c r="B101" i="20" s="1"/>
  <c r="B106" i="20" s="1"/>
  <c r="B111" i="20" s="1"/>
  <c r="B116" i="20" s="1"/>
  <c r="B121" i="20" s="1"/>
  <c r="H10" i="20"/>
  <c r="H15" i="20" s="1"/>
  <c r="H20" i="20" s="1"/>
  <c r="H25" i="20" s="1"/>
  <c r="H30" i="20" s="1"/>
  <c r="H35" i="20" s="1"/>
  <c r="H40" i="20" s="1"/>
  <c r="H45" i="20" s="1"/>
  <c r="H50" i="20" s="1"/>
  <c r="H55" i="20" s="1"/>
  <c r="H60" i="20" s="1"/>
  <c r="H65" i="20" s="1"/>
  <c r="H70" i="20" s="1"/>
  <c r="H75" i="20" s="1"/>
  <c r="H80" i="20" s="1"/>
  <c r="H85" i="20" s="1"/>
  <c r="H90" i="20" s="1"/>
  <c r="H95" i="20" s="1"/>
  <c r="H100" i="20" s="1"/>
  <c r="H105" i="20" s="1"/>
  <c r="H110" i="20" s="1"/>
  <c r="H115" i="20" s="1"/>
  <c r="H120" i="20" s="1"/>
  <c r="G10" i="20"/>
  <c r="G15" i="20" s="1"/>
  <c r="G20" i="20" s="1"/>
  <c r="G25" i="20" s="1"/>
  <c r="G30" i="20" s="1"/>
  <c r="G35" i="20" s="1"/>
  <c r="G40" i="20" s="1"/>
  <c r="G45" i="20" s="1"/>
  <c r="G50" i="20" s="1"/>
  <c r="G55" i="20" s="1"/>
  <c r="G60" i="20" s="1"/>
  <c r="G65" i="20" s="1"/>
  <c r="G70" i="20" s="1"/>
  <c r="G75" i="20" s="1"/>
  <c r="G80" i="20" s="1"/>
  <c r="G85" i="20" s="1"/>
  <c r="G90" i="20" s="1"/>
  <c r="G95" i="20" s="1"/>
  <c r="G100" i="20" s="1"/>
  <c r="G105" i="20" s="1"/>
  <c r="G110" i="20" s="1"/>
  <c r="G115" i="20" s="1"/>
  <c r="G120" i="20" s="1"/>
  <c r="E10" i="20"/>
  <c r="E15" i="20" s="1"/>
  <c r="E20" i="20" s="1"/>
  <c r="E25" i="20" s="1"/>
  <c r="E30" i="20" s="1"/>
  <c r="E35" i="20" s="1"/>
  <c r="E40" i="20" s="1"/>
  <c r="E45" i="20" s="1"/>
  <c r="E50" i="20" s="1"/>
  <c r="E55" i="20" s="1"/>
  <c r="E60" i="20" s="1"/>
  <c r="E65" i="20" s="1"/>
  <c r="E70" i="20" s="1"/>
  <c r="E75" i="20" s="1"/>
  <c r="E80" i="20" s="1"/>
  <c r="E85" i="20" s="1"/>
  <c r="E90" i="20" s="1"/>
  <c r="E95" i="20" s="1"/>
  <c r="E100" i="20" s="1"/>
  <c r="E105" i="20" s="1"/>
  <c r="E110" i="20" s="1"/>
  <c r="E115" i="20" s="1"/>
  <c r="E120" i="20" s="1"/>
  <c r="E125" i="20" s="1"/>
  <c r="E130" i="20" s="1"/>
  <c r="E135" i="20" s="1"/>
  <c r="E140" i="20" s="1"/>
  <c r="E145" i="20" s="1"/>
  <c r="E150" i="20" s="1"/>
  <c r="E155" i="20" s="1"/>
  <c r="E160" i="20" s="1"/>
  <c r="E165" i="20" s="1"/>
  <c r="E170" i="20" s="1"/>
  <c r="E175" i="20" s="1"/>
  <c r="E180" i="20" s="1"/>
  <c r="E185" i="20" s="1"/>
  <c r="E190" i="20" s="1"/>
  <c r="E195" i="20" s="1"/>
  <c r="E200" i="20" s="1"/>
  <c r="E205" i="20" s="1"/>
  <c r="E210" i="20" s="1"/>
  <c r="E215" i="20" s="1"/>
  <c r="E220" i="20" s="1"/>
  <c r="E225" i="20" s="1"/>
  <c r="E230" i="20" s="1"/>
  <c r="E235" i="20" s="1"/>
  <c r="E240" i="20" s="1"/>
  <c r="E245" i="20" s="1"/>
  <c r="E250" i="20" s="1"/>
  <c r="E255" i="20" s="1"/>
  <c r="E260" i="20" s="1"/>
  <c r="E265" i="20" s="1"/>
  <c r="E270" i="20" s="1"/>
  <c r="E275" i="20" s="1"/>
  <c r="E280" i="20" s="1"/>
  <c r="E285" i="20" s="1"/>
  <c r="E290" i="20" s="1"/>
  <c r="E295" i="20" s="1"/>
  <c r="E300" i="20" s="1"/>
  <c r="E305" i="20" s="1"/>
  <c r="E310" i="20" s="1"/>
  <c r="E315" i="20" s="1"/>
  <c r="E320" i="20" s="1"/>
  <c r="E325" i="20" s="1"/>
  <c r="E330" i="20" s="1"/>
  <c r="E335" i="20" s="1"/>
  <c r="E340" i="20" s="1"/>
  <c r="E345" i="20" s="1"/>
  <c r="E350" i="20" s="1"/>
  <c r="E355" i="20" s="1"/>
  <c r="E360" i="20" s="1"/>
  <c r="E365" i="20" s="1"/>
  <c r="E370" i="20" s="1"/>
  <c r="E375" i="20" s="1"/>
  <c r="E380" i="20" s="1"/>
  <c r="E385" i="20" s="1"/>
  <c r="E390" i="20" s="1"/>
  <c r="E395" i="20" s="1"/>
  <c r="E400" i="20" s="1"/>
  <c r="E405" i="20" s="1"/>
  <c r="E410" i="20" s="1"/>
  <c r="E415" i="20" s="1"/>
  <c r="E420" i="20" s="1"/>
  <c r="E425" i="20" s="1"/>
  <c r="E430" i="20" s="1"/>
  <c r="E435" i="20" s="1"/>
  <c r="E440" i="20" s="1"/>
  <c r="E445" i="20" s="1"/>
  <c r="E450" i="20" s="1"/>
  <c r="E455" i="20" s="1"/>
  <c r="E460" i="20" s="1"/>
  <c r="E465" i="20" s="1"/>
  <c r="E470" i="20" s="1"/>
  <c r="E475" i="20" s="1"/>
  <c r="E480" i="20" s="1"/>
  <c r="E485" i="20" s="1"/>
  <c r="E490" i="20" s="1"/>
  <c r="E495" i="20" s="1"/>
  <c r="E500" i="20" s="1"/>
  <c r="E505" i="20" s="1"/>
  <c r="E510" i="20" s="1"/>
  <c r="E515" i="20" s="1"/>
  <c r="E520" i="20" s="1"/>
  <c r="E525" i="20" s="1"/>
  <c r="E530" i="20" s="1"/>
  <c r="E535" i="20" s="1"/>
  <c r="E540" i="20" s="1"/>
  <c r="E545" i="20" s="1"/>
  <c r="E550" i="20" s="1"/>
  <c r="E555" i="20" s="1"/>
  <c r="E560" i="20" s="1"/>
  <c r="E565" i="20" s="1"/>
  <c r="E570" i="20" s="1"/>
  <c r="E575" i="20" s="1"/>
  <c r="E580" i="20" s="1"/>
  <c r="E585" i="20" s="1"/>
  <c r="E590" i="20" s="1"/>
  <c r="E595" i="20" s="1"/>
  <c r="E600" i="20" s="1"/>
  <c r="E605" i="20" s="1"/>
  <c r="E610" i="20" s="1"/>
  <c r="E615" i="20" s="1"/>
  <c r="E620" i="20" s="1"/>
  <c r="E625" i="20" s="1"/>
  <c r="E630" i="20" s="1"/>
  <c r="E635" i="20" s="1"/>
  <c r="E640" i="20" s="1"/>
  <c r="E645" i="20" s="1"/>
  <c r="E650" i="20" s="1"/>
  <c r="E655" i="20" s="1"/>
  <c r="E660" i="20" s="1"/>
  <c r="E665" i="20" s="1"/>
  <c r="E670" i="20" s="1"/>
  <c r="E675" i="20" s="1"/>
  <c r="E680" i="20" s="1"/>
  <c r="E685" i="20" s="1"/>
  <c r="E690" i="20" s="1"/>
  <c r="E695" i="20" s="1"/>
  <c r="E700" i="20" s="1"/>
  <c r="E705" i="20" s="1"/>
  <c r="E710" i="20" s="1"/>
  <c r="E715" i="20" s="1"/>
  <c r="E720" i="20" s="1"/>
  <c r="E725" i="20" s="1"/>
  <c r="E730" i="20" s="1"/>
  <c r="E735" i="20" s="1"/>
  <c r="E740" i="20" s="1"/>
  <c r="E745" i="20" s="1"/>
  <c r="E750" i="20" s="1"/>
  <c r="E755" i="20" s="1"/>
  <c r="E760" i="20" s="1"/>
  <c r="E765" i="20" s="1"/>
  <c r="E770" i="20" s="1"/>
  <c r="E775" i="20" s="1"/>
  <c r="E780" i="20" s="1"/>
  <c r="E785" i="20" s="1"/>
  <c r="E790" i="20" s="1"/>
  <c r="E795" i="20" s="1"/>
  <c r="E800" i="20" s="1"/>
  <c r="E805" i="20" s="1"/>
  <c r="E810" i="20" s="1"/>
  <c r="E815" i="20" s="1"/>
  <c r="E820" i="20" s="1"/>
  <c r="E825" i="20" s="1"/>
  <c r="E830" i="20" s="1"/>
  <c r="E835" i="20" s="1"/>
  <c r="E840" i="20" s="1"/>
  <c r="E845" i="20" s="1"/>
  <c r="E850" i="20" s="1"/>
  <c r="E855" i="20" s="1"/>
  <c r="E860" i="20" s="1"/>
  <c r="E865" i="20" s="1"/>
  <c r="E870" i="20" s="1"/>
  <c r="E875" i="20" s="1"/>
  <c r="E880" i="20" s="1"/>
  <c r="E885" i="20" s="1"/>
  <c r="E890" i="20" s="1"/>
  <c r="E895" i="20" s="1"/>
  <c r="E900" i="20" s="1"/>
  <c r="E905" i="20" s="1"/>
  <c r="E910" i="20" s="1"/>
  <c r="E915" i="20" s="1"/>
  <c r="E920" i="20" s="1"/>
  <c r="E925" i="20" s="1"/>
  <c r="E930" i="20" s="1"/>
  <c r="E935" i="20" s="1"/>
  <c r="E940" i="20" s="1"/>
  <c r="E945" i="20" s="1"/>
  <c r="E950" i="20" s="1"/>
  <c r="E955" i="20" s="1"/>
  <c r="E960" i="20" s="1"/>
  <c r="E965" i="20" s="1"/>
  <c r="E970" i="20" s="1"/>
  <c r="E975" i="20" s="1"/>
  <c r="E980" i="20" s="1"/>
  <c r="E985" i="20" s="1"/>
  <c r="E990" i="20" s="1"/>
  <c r="E995" i="20" s="1"/>
  <c r="E1000" i="20" s="1"/>
  <c r="E1005" i="20" s="1"/>
  <c r="D10" i="20"/>
  <c r="C10" i="20"/>
  <c r="C15" i="20" s="1"/>
  <c r="C20" i="20" s="1"/>
  <c r="C25" i="20" s="1"/>
  <c r="C30" i="20" s="1"/>
  <c r="C35" i="20" s="1"/>
  <c r="C40" i="20" s="1"/>
  <c r="C45" i="20" s="1"/>
  <c r="C50" i="20" s="1"/>
  <c r="C55" i="20" s="1"/>
  <c r="C60" i="20" s="1"/>
  <c r="C65" i="20" s="1"/>
  <c r="C70" i="20" s="1"/>
  <c r="C75" i="20" s="1"/>
  <c r="C80" i="20" s="1"/>
  <c r="C85" i="20" s="1"/>
  <c r="C90" i="20" s="1"/>
  <c r="C95" i="20" s="1"/>
  <c r="C100" i="20" s="1"/>
  <c r="C105" i="20" s="1"/>
  <c r="C110" i="20" s="1"/>
  <c r="C115" i="20" s="1"/>
  <c r="C120" i="20" s="1"/>
  <c r="C125" i="20" s="1"/>
  <c r="C130" i="20" s="1"/>
  <c r="C135" i="20" s="1"/>
  <c r="C140" i="20" s="1"/>
  <c r="C145" i="20" s="1"/>
  <c r="C150" i="20" s="1"/>
  <c r="C155" i="20" s="1"/>
  <c r="C160" i="20" s="1"/>
  <c r="C165" i="20" s="1"/>
  <c r="C170" i="20" s="1"/>
  <c r="C175" i="20" s="1"/>
  <c r="C180" i="20" s="1"/>
  <c r="C185" i="20" s="1"/>
  <c r="C190" i="20" s="1"/>
  <c r="C195" i="20" s="1"/>
  <c r="C200" i="20" s="1"/>
  <c r="C205" i="20" s="1"/>
  <c r="C210" i="20" s="1"/>
  <c r="C215" i="20" s="1"/>
  <c r="C220" i="20" s="1"/>
  <c r="C225" i="20" s="1"/>
  <c r="C230" i="20" s="1"/>
  <c r="C235" i="20" s="1"/>
  <c r="C240" i="20" s="1"/>
  <c r="C245" i="20" s="1"/>
  <c r="C250" i="20" s="1"/>
  <c r="C255" i="20" s="1"/>
  <c r="C260" i="20" s="1"/>
  <c r="C265" i="20" s="1"/>
  <c r="C270" i="20" s="1"/>
  <c r="C275" i="20" s="1"/>
  <c r="C280" i="20" s="1"/>
  <c r="C285" i="20" s="1"/>
  <c r="C290" i="20" s="1"/>
  <c r="C295" i="20" s="1"/>
  <c r="C300" i="20" s="1"/>
  <c r="C305" i="20" s="1"/>
  <c r="C310" i="20" s="1"/>
  <c r="C315" i="20" s="1"/>
  <c r="C320" i="20" s="1"/>
  <c r="C325" i="20" s="1"/>
  <c r="C330" i="20" s="1"/>
  <c r="C335" i="20" s="1"/>
  <c r="C340" i="20" s="1"/>
  <c r="C345" i="20" s="1"/>
  <c r="C350" i="20" s="1"/>
  <c r="C355" i="20" s="1"/>
  <c r="C360" i="20" s="1"/>
  <c r="C365" i="20" s="1"/>
  <c r="C370" i="20" s="1"/>
  <c r="C375" i="20" s="1"/>
  <c r="C380" i="20" s="1"/>
  <c r="C385" i="20" s="1"/>
  <c r="C390" i="20" s="1"/>
  <c r="C395" i="20" s="1"/>
  <c r="C400" i="20" s="1"/>
  <c r="C405" i="20" s="1"/>
  <c r="C410" i="20" s="1"/>
  <c r="C415" i="20" s="1"/>
  <c r="C420" i="20" s="1"/>
  <c r="C425" i="20" s="1"/>
  <c r="C430" i="20" s="1"/>
  <c r="C435" i="20" s="1"/>
  <c r="C440" i="20" s="1"/>
  <c r="C445" i="20" s="1"/>
  <c r="C450" i="20" s="1"/>
  <c r="C455" i="20" s="1"/>
  <c r="C460" i="20" s="1"/>
  <c r="C465" i="20" s="1"/>
  <c r="C470" i="20" s="1"/>
  <c r="C475" i="20" s="1"/>
  <c r="C480" i="20" s="1"/>
  <c r="C485" i="20" s="1"/>
  <c r="C490" i="20" s="1"/>
  <c r="C495" i="20" s="1"/>
  <c r="C500" i="20" s="1"/>
  <c r="C505" i="20" s="1"/>
  <c r="C510" i="20" s="1"/>
  <c r="C515" i="20" s="1"/>
  <c r="C520" i="20" s="1"/>
  <c r="C525" i="20" s="1"/>
  <c r="C530" i="20" s="1"/>
  <c r="C535" i="20" s="1"/>
  <c r="C540" i="20" s="1"/>
  <c r="C545" i="20" s="1"/>
  <c r="C550" i="20" s="1"/>
  <c r="C555" i="20" s="1"/>
  <c r="C560" i="20" s="1"/>
  <c r="C565" i="20" s="1"/>
  <c r="C570" i="20" s="1"/>
  <c r="C575" i="20" s="1"/>
  <c r="C580" i="20" s="1"/>
  <c r="C585" i="20" s="1"/>
  <c r="C590" i="20" s="1"/>
  <c r="C595" i="20" s="1"/>
  <c r="C600" i="20" s="1"/>
  <c r="C605" i="20" s="1"/>
  <c r="C610" i="20" s="1"/>
  <c r="C615" i="20" s="1"/>
  <c r="C620" i="20" s="1"/>
  <c r="C625" i="20" s="1"/>
  <c r="C630" i="20" s="1"/>
  <c r="C635" i="20" s="1"/>
  <c r="C640" i="20" s="1"/>
  <c r="C645" i="20" s="1"/>
  <c r="C650" i="20" s="1"/>
  <c r="C655" i="20" s="1"/>
  <c r="C660" i="20" s="1"/>
  <c r="C665" i="20" s="1"/>
  <c r="C670" i="20" s="1"/>
  <c r="C675" i="20" s="1"/>
  <c r="C680" i="20" s="1"/>
  <c r="C685" i="20" s="1"/>
  <c r="C690" i="20" s="1"/>
  <c r="C695" i="20" s="1"/>
  <c r="C700" i="20" s="1"/>
  <c r="C705" i="20" s="1"/>
  <c r="C710" i="20" s="1"/>
  <c r="C715" i="20" s="1"/>
  <c r="C720" i="20" s="1"/>
  <c r="C725" i="20" s="1"/>
  <c r="C730" i="20" s="1"/>
  <c r="C735" i="20" s="1"/>
  <c r="C740" i="20" s="1"/>
  <c r="C745" i="20" s="1"/>
  <c r="C750" i="20" s="1"/>
  <c r="C755" i="20" s="1"/>
  <c r="C760" i="20" s="1"/>
  <c r="C765" i="20" s="1"/>
  <c r="C770" i="20" s="1"/>
  <c r="C775" i="20" s="1"/>
  <c r="C780" i="20" s="1"/>
  <c r="C785" i="20" s="1"/>
  <c r="C790" i="20" s="1"/>
  <c r="C795" i="20" s="1"/>
  <c r="C800" i="20" s="1"/>
  <c r="C805" i="20" s="1"/>
  <c r="C810" i="20" s="1"/>
  <c r="C815" i="20" s="1"/>
  <c r="C820" i="20" s="1"/>
  <c r="C825" i="20" s="1"/>
  <c r="C830" i="20" s="1"/>
  <c r="C835" i="20" s="1"/>
  <c r="C840" i="20" s="1"/>
  <c r="C845" i="20" s="1"/>
  <c r="C850" i="20" s="1"/>
  <c r="C855" i="20" s="1"/>
  <c r="C860" i="20" s="1"/>
  <c r="C865" i="20" s="1"/>
  <c r="C870" i="20" s="1"/>
  <c r="C875" i="20" s="1"/>
  <c r="C880" i="20" s="1"/>
  <c r="C885" i="20" s="1"/>
  <c r="C890" i="20" s="1"/>
  <c r="C895" i="20" s="1"/>
  <c r="C900" i="20" s="1"/>
  <c r="C905" i="20" s="1"/>
  <c r="C910" i="20" s="1"/>
  <c r="C915" i="20" s="1"/>
  <c r="C920" i="20" s="1"/>
  <c r="C925" i="20" s="1"/>
  <c r="C930" i="20" s="1"/>
  <c r="C935" i="20" s="1"/>
  <c r="C940" i="20" s="1"/>
  <c r="C945" i="20" s="1"/>
  <c r="C950" i="20" s="1"/>
  <c r="C955" i="20" s="1"/>
  <c r="C960" i="20" s="1"/>
  <c r="C965" i="20" s="1"/>
  <c r="C970" i="20" s="1"/>
  <c r="C975" i="20" s="1"/>
  <c r="C980" i="20" s="1"/>
  <c r="C985" i="20" s="1"/>
  <c r="C990" i="20" s="1"/>
  <c r="C995" i="20" s="1"/>
  <c r="C1000" i="20" s="1"/>
  <c r="C1005" i="20" s="1"/>
  <c r="B10" i="20"/>
  <c r="B15" i="20" s="1"/>
  <c r="H9" i="20"/>
  <c r="H14" i="20" s="1"/>
  <c r="H19" i="20" s="1"/>
  <c r="H24" i="20" s="1"/>
  <c r="H29" i="20" s="1"/>
  <c r="H34" i="20" s="1"/>
  <c r="H39" i="20" s="1"/>
  <c r="H44" i="20" s="1"/>
  <c r="H49" i="20" s="1"/>
  <c r="H54" i="20" s="1"/>
  <c r="H59" i="20" s="1"/>
  <c r="H64" i="20" s="1"/>
  <c r="H69" i="20" s="1"/>
  <c r="H74" i="20" s="1"/>
  <c r="H79" i="20" s="1"/>
  <c r="H84" i="20" s="1"/>
  <c r="H89" i="20" s="1"/>
  <c r="H94" i="20" s="1"/>
  <c r="H99" i="20" s="1"/>
  <c r="H104" i="20" s="1"/>
  <c r="H109" i="20" s="1"/>
  <c r="H114" i="20" s="1"/>
  <c r="H119" i="20" s="1"/>
  <c r="G9" i="20"/>
  <c r="G14" i="20" s="1"/>
  <c r="E9" i="20"/>
  <c r="E14" i="20" s="1"/>
  <c r="E19" i="20" s="1"/>
  <c r="E24" i="20" s="1"/>
  <c r="E29" i="20" s="1"/>
  <c r="E34" i="20" s="1"/>
  <c r="E39" i="20" s="1"/>
  <c r="E44" i="20" s="1"/>
  <c r="E49" i="20" s="1"/>
  <c r="E54" i="20" s="1"/>
  <c r="E59" i="20" s="1"/>
  <c r="E64" i="20" s="1"/>
  <c r="E69" i="20" s="1"/>
  <c r="E74" i="20" s="1"/>
  <c r="E79" i="20" s="1"/>
  <c r="E84" i="20" s="1"/>
  <c r="E89" i="20" s="1"/>
  <c r="E94" i="20" s="1"/>
  <c r="E99" i="20" s="1"/>
  <c r="E104" i="20" s="1"/>
  <c r="E109" i="20" s="1"/>
  <c r="E114" i="20" s="1"/>
  <c r="E119" i="20" s="1"/>
  <c r="E124" i="20" s="1"/>
  <c r="E129" i="20" s="1"/>
  <c r="E134" i="20" s="1"/>
  <c r="E139" i="20" s="1"/>
  <c r="E144" i="20" s="1"/>
  <c r="E149" i="20" s="1"/>
  <c r="E154" i="20" s="1"/>
  <c r="E159" i="20" s="1"/>
  <c r="E164" i="20" s="1"/>
  <c r="E169" i="20" s="1"/>
  <c r="E174" i="20" s="1"/>
  <c r="E179" i="20" s="1"/>
  <c r="E184" i="20" s="1"/>
  <c r="E189" i="20" s="1"/>
  <c r="E194" i="20" s="1"/>
  <c r="E199" i="20" s="1"/>
  <c r="E204" i="20" s="1"/>
  <c r="E209" i="20" s="1"/>
  <c r="E214" i="20" s="1"/>
  <c r="E219" i="20" s="1"/>
  <c r="E224" i="20" s="1"/>
  <c r="E229" i="20" s="1"/>
  <c r="E234" i="20" s="1"/>
  <c r="E239" i="20" s="1"/>
  <c r="E244" i="20" s="1"/>
  <c r="E249" i="20" s="1"/>
  <c r="E254" i="20" s="1"/>
  <c r="E259" i="20" s="1"/>
  <c r="E264" i="20" s="1"/>
  <c r="E269" i="20" s="1"/>
  <c r="E274" i="20" s="1"/>
  <c r="E279" i="20" s="1"/>
  <c r="E284" i="20" s="1"/>
  <c r="E289" i="20" s="1"/>
  <c r="E294" i="20" s="1"/>
  <c r="E299" i="20" s="1"/>
  <c r="E304" i="20" s="1"/>
  <c r="E309" i="20" s="1"/>
  <c r="E314" i="20" s="1"/>
  <c r="E319" i="20" s="1"/>
  <c r="E324" i="20" s="1"/>
  <c r="E329" i="20" s="1"/>
  <c r="E334" i="20" s="1"/>
  <c r="E339" i="20" s="1"/>
  <c r="E344" i="20" s="1"/>
  <c r="E349" i="20" s="1"/>
  <c r="E354" i="20" s="1"/>
  <c r="E359" i="20" s="1"/>
  <c r="E364" i="20" s="1"/>
  <c r="E369" i="20" s="1"/>
  <c r="E374" i="20" s="1"/>
  <c r="E379" i="20" s="1"/>
  <c r="E384" i="20" s="1"/>
  <c r="E389" i="20" s="1"/>
  <c r="E394" i="20" s="1"/>
  <c r="E399" i="20" s="1"/>
  <c r="E404" i="20" s="1"/>
  <c r="E409" i="20" s="1"/>
  <c r="E414" i="20" s="1"/>
  <c r="E419" i="20" s="1"/>
  <c r="E424" i="20" s="1"/>
  <c r="E429" i="20" s="1"/>
  <c r="E434" i="20" s="1"/>
  <c r="E439" i="20" s="1"/>
  <c r="E444" i="20" s="1"/>
  <c r="E449" i="20" s="1"/>
  <c r="E454" i="20" s="1"/>
  <c r="E459" i="20" s="1"/>
  <c r="E464" i="20" s="1"/>
  <c r="E469" i="20" s="1"/>
  <c r="E474" i="20" s="1"/>
  <c r="E479" i="20" s="1"/>
  <c r="E484" i="20" s="1"/>
  <c r="E489" i="20" s="1"/>
  <c r="E494" i="20" s="1"/>
  <c r="E499" i="20" s="1"/>
  <c r="E504" i="20" s="1"/>
  <c r="E509" i="20" s="1"/>
  <c r="E514" i="20" s="1"/>
  <c r="E519" i="20" s="1"/>
  <c r="E524" i="20" s="1"/>
  <c r="E529" i="20" s="1"/>
  <c r="E534" i="20" s="1"/>
  <c r="E539" i="20" s="1"/>
  <c r="E544" i="20" s="1"/>
  <c r="E549" i="20" s="1"/>
  <c r="E554" i="20" s="1"/>
  <c r="E559" i="20" s="1"/>
  <c r="E564" i="20" s="1"/>
  <c r="E569" i="20" s="1"/>
  <c r="E574" i="20" s="1"/>
  <c r="E579" i="20" s="1"/>
  <c r="E584" i="20" s="1"/>
  <c r="E589" i="20" s="1"/>
  <c r="E594" i="20" s="1"/>
  <c r="E599" i="20" s="1"/>
  <c r="E604" i="20" s="1"/>
  <c r="E609" i="20" s="1"/>
  <c r="E614" i="20" s="1"/>
  <c r="E619" i="20" s="1"/>
  <c r="E624" i="20" s="1"/>
  <c r="E629" i="20" s="1"/>
  <c r="E634" i="20" s="1"/>
  <c r="E639" i="20" s="1"/>
  <c r="E644" i="20" s="1"/>
  <c r="E649" i="20" s="1"/>
  <c r="E654" i="20" s="1"/>
  <c r="E659" i="20" s="1"/>
  <c r="E664" i="20" s="1"/>
  <c r="E669" i="20" s="1"/>
  <c r="E674" i="20" s="1"/>
  <c r="E679" i="20" s="1"/>
  <c r="E684" i="20" s="1"/>
  <c r="E689" i="20" s="1"/>
  <c r="E694" i="20" s="1"/>
  <c r="E699" i="20" s="1"/>
  <c r="E704" i="20" s="1"/>
  <c r="E709" i="20" s="1"/>
  <c r="E714" i="20" s="1"/>
  <c r="E719" i="20" s="1"/>
  <c r="E724" i="20" s="1"/>
  <c r="E729" i="20" s="1"/>
  <c r="E734" i="20" s="1"/>
  <c r="E739" i="20" s="1"/>
  <c r="E744" i="20" s="1"/>
  <c r="E749" i="20" s="1"/>
  <c r="E754" i="20" s="1"/>
  <c r="E759" i="20" s="1"/>
  <c r="E764" i="20" s="1"/>
  <c r="E769" i="20" s="1"/>
  <c r="E774" i="20" s="1"/>
  <c r="E779" i="20" s="1"/>
  <c r="E784" i="20" s="1"/>
  <c r="E789" i="20" s="1"/>
  <c r="E794" i="20" s="1"/>
  <c r="E799" i="20" s="1"/>
  <c r="E804" i="20" s="1"/>
  <c r="E809" i="20" s="1"/>
  <c r="E814" i="20" s="1"/>
  <c r="E819" i="20" s="1"/>
  <c r="E824" i="20" s="1"/>
  <c r="E829" i="20" s="1"/>
  <c r="E834" i="20" s="1"/>
  <c r="E839" i="20" s="1"/>
  <c r="E844" i="20" s="1"/>
  <c r="E849" i="20" s="1"/>
  <c r="E854" i="20" s="1"/>
  <c r="E859" i="20" s="1"/>
  <c r="E864" i="20" s="1"/>
  <c r="E869" i="20" s="1"/>
  <c r="E874" i="20" s="1"/>
  <c r="E879" i="20" s="1"/>
  <c r="E884" i="20" s="1"/>
  <c r="E889" i="20" s="1"/>
  <c r="E894" i="20" s="1"/>
  <c r="E899" i="20" s="1"/>
  <c r="E904" i="20" s="1"/>
  <c r="E909" i="20" s="1"/>
  <c r="E914" i="20" s="1"/>
  <c r="E919" i="20" s="1"/>
  <c r="E924" i="20" s="1"/>
  <c r="E929" i="20" s="1"/>
  <c r="E934" i="20" s="1"/>
  <c r="E939" i="20" s="1"/>
  <c r="E944" i="20" s="1"/>
  <c r="E949" i="20" s="1"/>
  <c r="E954" i="20" s="1"/>
  <c r="E959" i="20" s="1"/>
  <c r="E964" i="20" s="1"/>
  <c r="E969" i="20" s="1"/>
  <c r="E974" i="20" s="1"/>
  <c r="E979" i="20" s="1"/>
  <c r="E984" i="20" s="1"/>
  <c r="E989" i="20" s="1"/>
  <c r="E994" i="20" s="1"/>
  <c r="E999" i="20" s="1"/>
  <c r="E1004" i="20" s="1"/>
  <c r="D9" i="20"/>
  <c r="D24" i="20" s="1"/>
  <c r="D39" i="20" s="1"/>
  <c r="D54" i="20" s="1"/>
  <c r="D69" i="20" s="1"/>
  <c r="D84" i="20" s="1"/>
  <c r="D99" i="20" s="1"/>
  <c r="D114" i="20" s="1"/>
  <c r="D129" i="20" s="1"/>
  <c r="D144" i="20" s="1"/>
  <c r="D159" i="20" s="1"/>
  <c r="D174" i="20" s="1"/>
  <c r="D189" i="20" s="1"/>
  <c r="D204" i="20" s="1"/>
  <c r="D219" i="20" s="1"/>
  <c r="D234" i="20" s="1"/>
  <c r="D249" i="20" s="1"/>
  <c r="D264" i="20" s="1"/>
  <c r="D279" i="20" s="1"/>
  <c r="D294" i="20" s="1"/>
  <c r="D309" i="20" s="1"/>
  <c r="D324" i="20" s="1"/>
  <c r="D339" i="20" s="1"/>
  <c r="D354" i="20" s="1"/>
  <c r="D369" i="20" s="1"/>
  <c r="D384" i="20" s="1"/>
  <c r="D399" i="20" s="1"/>
  <c r="D414" i="20" s="1"/>
  <c r="D429" i="20" s="1"/>
  <c r="D444" i="20" s="1"/>
  <c r="D459" i="20" s="1"/>
  <c r="D474" i="20" s="1"/>
  <c r="D489" i="20" s="1"/>
  <c r="D504" i="20" s="1"/>
  <c r="D519" i="20" s="1"/>
  <c r="D534" i="20" s="1"/>
  <c r="D549" i="20" s="1"/>
  <c r="D564" i="20" s="1"/>
  <c r="D579" i="20" s="1"/>
  <c r="D594" i="20" s="1"/>
  <c r="D609" i="20" s="1"/>
  <c r="D624" i="20" s="1"/>
  <c r="D639" i="20" s="1"/>
  <c r="D654" i="20" s="1"/>
  <c r="D669" i="20" s="1"/>
  <c r="D684" i="20" s="1"/>
  <c r="D699" i="20" s="1"/>
  <c r="D714" i="20" s="1"/>
  <c r="D729" i="20" s="1"/>
  <c r="D744" i="20" s="1"/>
  <c r="D759" i="20" s="1"/>
  <c r="D774" i="20" s="1"/>
  <c r="D789" i="20" s="1"/>
  <c r="D804" i="20" s="1"/>
  <c r="D819" i="20" s="1"/>
  <c r="D834" i="20" s="1"/>
  <c r="D849" i="20" s="1"/>
  <c r="D864" i="20" s="1"/>
  <c r="D879" i="20" s="1"/>
  <c r="D894" i="20" s="1"/>
  <c r="D909" i="20" s="1"/>
  <c r="D924" i="20" s="1"/>
  <c r="D939" i="20" s="1"/>
  <c r="D954" i="20" s="1"/>
  <c r="D969" i="20" s="1"/>
  <c r="D984" i="20" s="1"/>
  <c r="D999" i="20" s="1"/>
  <c r="C9" i="20"/>
  <c r="B9" i="20"/>
  <c r="B14" i="20" s="1"/>
  <c r="B19" i="20" s="1"/>
  <c r="B24" i="20" s="1"/>
  <c r="B29" i="20" s="1"/>
  <c r="B34" i="20" s="1"/>
  <c r="B39" i="20" s="1"/>
  <c r="B44" i="20" s="1"/>
  <c r="B49" i="20" s="1"/>
  <c r="B54" i="20" s="1"/>
  <c r="B59" i="20" s="1"/>
  <c r="B64" i="20" s="1"/>
  <c r="H8" i="20"/>
  <c r="H13" i="20" s="1"/>
  <c r="G8" i="20"/>
  <c r="E8" i="20"/>
  <c r="E13" i="20" s="1"/>
  <c r="E18" i="20" s="1"/>
  <c r="E23" i="20" s="1"/>
  <c r="E28" i="20" s="1"/>
  <c r="E33" i="20" s="1"/>
  <c r="E38" i="20" s="1"/>
  <c r="E43" i="20" s="1"/>
  <c r="E48" i="20" s="1"/>
  <c r="E53" i="20" s="1"/>
  <c r="E58" i="20" s="1"/>
  <c r="E63" i="20" s="1"/>
  <c r="E68" i="20" s="1"/>
  <c r="E73" i="20" s="1"/>
  <c r="E78" i="20" s="1"/>
  <c r="E83" i="20" s="1"/>
  <c r="E88" i="20" s="1"/>
  <c r="E93" i="20" s="1"/>
  <c r="E98" i="20" s="1"/>
  <c r="E103" i="20" s="1"/>
  <c r="E108" i="20" s="1"/>
  <c r="E113" i="20" s="1"/>
  <c r="E118" i="20" s="1"/>
  <c r="E123" i="20" s="1"/>
  <c r="E128" i="20" s="1"/>
  <c r="E133" i="20" s="1"/>
  <c r="E138" i="20" s="1"/>
  <c r="E143" i="20" s="1"/>
  <c r="E148" i="20" s="1"/>
  <c r="E153" i="20" s="1"/>
  <c r="E158" i="20" s="1"/>
  <c r="E163" i="20" s="1"/>
  <c r="E168" i="20" s="1"/>
  <c r="E173" i="20" s="1"/>
  <c r="E178" i="20" s="1"/>
  <c r="E183" i="20" s="1"/>
  <c r="E188" i="20" s="1"/>
  <c r="E193" i="20" s="1"/>
  <c r="E198" i="20" s="1"/>
  <c r="E203" i="20" s="1"/>
  <c r="E208" i="20" s="1"/>
  <c r="E213" i="20" s="1"/>
  <c r="E218" i="20" s="1"/>
  <c r="E223" i="20" s="1"/>
  <c r="E228" i="20" s="1"/>
  <c r="E233" i="20" s="1"/>
  <c r="E238" i="20" s="1"/>
  <c r="E243" i="20" s="1"/>
  <c r="E248" i="20" s="1"/>
  <c r="E253" i="20" s="1"/>
  <c r="E258" i="20" s="1"/>
  <c r="E263" i="20" s="1"/>
  <c r="E268" i="20" s="1"/>
  <c r="E273" i="20" s="1"/>
  <c r="E278" i="20" s="1"/>
  <c r="E283" i="20" s="1"/>
  <c r="E288" i="20" s="1"/>
  <c r="E293" i="20" s="1"/>
  <c r="E298" i="20" s="1"/>
  <c r="E303" i="20" s="1"/>
  <c r="E308" i="20" s="1"/>
  <c r="E313" i="20" s="1"/>
  <c r="E318" i="20" s="1"/>
  <c r="E323" i="20" s="1"/>
  <c r="E328" i="20" s="1"/>
  <c r="E333" i="20" s="1"/>
  <c r="E338" i="20" s="1"/>
  <c r="E343" i="20" s="1"/>
  <c r="E348" i="20" s="1"/>
  <c r="E353" i="20" s="1"/>
  <c r="E358" i="20" s="1"/>
  <c r="E363" i="20" s="1"/>
  <c r="E368" i="20" s="1"/>
  <c r="E373" i="20" s="1"/>
  <c r="E378" i="20" s="1"/>
  <c r="E383" i="20" s="1"/>
  <c r="E388" i="20" s="1"/>
  <c r="E393" i="20" s="1"/>
  <c r="E398" i="20" s="1"/>
  <c r="E403" i="20" s="1"/>
  <c r="E408" i="20" s="1"/>
  <c r="E413" i="20" s="1"/>
  <c r="E418" i="20" s="1"/>
  <c r="E423" i="20" s="1"/>
  <c r="E428" i="20" s="1"/>
  <c r="E433" i="20" s="1"/>
  <c r="E438" i="20" s="1"/>
  <c r="E443" i="20" s="1"/>
  <c r="E448" i="20" s="1"/>
  <c r="E453" i="20" s="1"/>
  <c r="E458" i="20" s="1"/>
  <c r="E463" i="20" s="1"/>
  <c r="E468" i="20" s="1"/>
  <c r="E473" i="20" s="1"/>
  <c r="E478" i="20" s="1"/>
  <c r="E483" i="20" s="1"/>
  <c r="E488" i="20" s="1"/>
  <c r="E493" i="20" s="1"/>
  <c r="E498" i="20" s="1"/>
  <c r="E503" i="20" s="1"/>
  <c r="E508" i="20" s="1"/>
  <c r="E513" i="20" s="1"/>
  <c r="E518" i="20" s="1"/>
  <c r="E523" i="20" s="1"/>
  <c r="E528" i="20" s="1"/>
  <c r="E533" i="20" s="1"/>
  <c r="E538" i="20" s="1"/>
  <c r="E543" i="20" s="1"/>
  <c r="E548" i="20" s="1"/>
  <c r="E553" i="20" s="1"/>
  <c r="E558" i="20" s="1"/>
  <c r="E563" i="20" s="1"/>
  <c r="E568" i="20" s="1"/>
  <c r="E573" i="20" s="1"/>
  <c r="E578" i="20" s="1"/>
  <c r="E583" i="20" s="1"/>
  <c r="E588" i="20" s="1"/>
  <c r="E593" i="20" s="1"/>
  <c r="E598" i="20" s="1"/>
  <c r="E603" i="20" s="1"/>
  <c r="E608" i="20" s="1"/>
  <c r="E613" i="20" s="1"/>
  <c r="E618" i="20" s="1"/>
  <c r="E623" i="20" s="1"/>
  <c r="E628" i="20" s="1"/>
  <c r="E633" i="20" s="1"/>
  <c r="E638" i="20" s="1"/>
  <c r="E643" i="20" s="1"/>
  <c r="E648" i="20" s="1"/>
  <c r="E653" i="20" s="1"/>
  <c r="E658" i="20" s="1"/>
  <c r="E663" i="20" s="1"/>
  <c r="E668" i="20" s="1"/>
  <c r="E673" i="20" s="1"/>
  <c r="E678" i="20" s="1"/>
  <c r="E683" i="20" s="1"/>
  <c r="E688" i="20" s="1"/>
  <c r="E693" i="20" s="1"/>
  <c r="E698" i="20" s="1"/>
  <c r="E703" i="20" s="1"/>
  <c r="E708" i="20" s="1"/>
  <c r="E713" i="20" s="1"/>
  <c r="E718" i="20" s="1"/>
  <c r="E723" i="20" s="1"/>
  <c r="E728" i="20" s="1"/>
  <c r="E733" i="20" s="1"/>
  <c r="E738" i="20" s="1"/>
  <c r="E743" i="20" s="1"/>
  <c r="E748" i="20" s="1"/>
  <c r="E753" i="20" s="1"/>
  <c r="E758" i="20" s="1"/>
  <c r="E763" i="20" s="1"/>
  <c r="E768" i="20" s="1"/>
  <c r="E773" i="20" s="1"/>
  <c r="E778" i="20" s="1"/>
  <c r="E783" i="20" s="1"/>
  <c r="E788" i="20" s="1"/>
  <c r="E793" i="20" s="1"/>
  <c r="E798" i="20" s="1"/>
  <c r="E803" i="20" s="1"/>
  <c r="E808" i="20" s="1"/>
  <c r="E813" i="20" s="1"/>
  <c r="E818" i="20" s="1"/>
  <c r="E823" i="20" s="1"/>
  <c r="E828" i="20" s="1"/>
  <c r="E833" i="20" s="1"/>
  <c r="E838" i="20" s="1"/>
  <c r="E843" i="20" s="1"/>
  <c r="E848" i="20" s="1"/>
  <c r="E853" i="20" s="1"/>
  <c r="E858" i="20" s="1"/>
  <c r="E863" i="20" s="1"/>
  <c r="E868" i="20" s="1"/>
  <c r="E873" i="20" s="1"/>
  <c r="E878" i="20" s="1"/>
  <c r="E883" i="20" s="1"/>
  <c r="E888" i="20" s="1"/>
  <c r="E893" i="20" s="1"/>
  <c r="E898" i="20" s="1"/>
  <c r="E903" i="20" s="1"/>
  <c r="E908" i="20" s="1"/>
  <c r="E913" i="20" s="1"/>
  <c r="E918" i="20" s="1"/>
  <c r="E923" i="20" s="1"/>
  <c r="E928" i="20" s="1"/>
  <c r="E933" i="20" s="1"/>
  <c r="E938" i="20" s="1"/>
  <c r="E943" i="20" s="1"/>
  <c r="E948" i="20" s="1"/>
  <c r="E953" i="20" s="1"/>
  <c r="E958" i="20" s="1"/>
  <c r="E963" i="20" s="1"/>
  <c r="E968" i="20" s="1"/>
  <c r="E973" i="20" s="1"/>
  <c r="E978" i="20" s="1"/>
  <c r="E983" i="20" s="1"/>
  <c r="E988" i="20" s="1"/>
  <c r="E993" i="20" s="1"/>
  <c r="E998" i="20" s="1"/>
  <c r="E1003" i="20" s="1"/>
  <c r="D8" i="20"/>
  <c r="D23" i="20" s="1"/>
  <c r="C8" i="20"/>
  <c r="C13" i="20" s="1"/>
  <c r="C18" i="20" s="1"/>
  <c r="C23" i="20" s="1"/>
  <c r="C28" i="20" s="1"/>
  <c r="C33" i="20" s="1"/>
  <c r="C38" i="20" s="1"/>
  <c r="C43" i="20" s="1"/>
  <c r="C48" i="20" s="1"/>
  <c r="C53" i="20" s="1"/>
  <c r="C58" i="20" s="1"/>
  <c r="C63" i="20" s="1"/>
  <c r="C68" i="20" s="1"/>
  <c r="C73" i="20" s="1"/>
  <c r="C78" i="20" s="1"/>
  <c r="C83" i="20" s="1"/>
  <c r="C88" i="20" s="1"/>
  <c r="C93" i="20" s="1"/>
  <c r="C98" i="20" s="1"/>
  <c r="C103" i="20" s="1"/>
  <c r="C108" i="20" s="1"/>
  <c r="C113" i="20" s="1"/>
  <c r="C118" i="20" s="1"/>
  <c r="C123" i="20" s="1"/>
  <c r="C128" i="20" s="1"/>
  <c r="C133" i="20" s="1"/>
  <c r="C138" i="20" s="1"/>
  <c r="C143" i="20" s="1"/>
  <c r="C148" i="20" s="1"/>
  <c r="C153" i="20" s="1"/>
  <c r="C158" i="20" s="1"/>
  <c r="C163" i="20" s="1"/>
  <c r="C168" i="20" s="1"/>
  <c r="C173" i="20" s="1"/>
  <c r="C178" i="20" s="1"/>
  <c r="C183" i="20" s="1"/>
  <c r="C188" i="20" s="1"/>
  <c r="C193" i="20" s="1"/>
  <c r="C198" i="20" s="1"/>
  <c r="C203" i="20" s="1"/>
  <c r="C208" i="20" s="1"/>
  <c r="C213" i="20" s="1"/>
  <c r="C218" i="20" s="1"/>
  <c r="C223" i="20" s="1"/>
  <c r="C228" i="20" s="1"/>
  <c r="C233" i="20" s="1"/>
  <c r="C238" i="20" s="1"/>
  <c r="C243" i="20" s="1"/>
  <c r="C248" i="20" s="1"/>
  <c r="C253" i="20" s="1"/>
  <c r="C258" i="20" s="1"/>
  <c r="C263" i="20" s="1"/>
  <c r="C268" i="20" s="1"/>
  <c r="C273" i="20" s="1"/>
  <c r="C278" i="20" s="1"/>
  <c r="C283" i="20" s="1"/>
  <c r="C288" i="20" s="1"/>
  <c r="C293" i="20" s="1"/>
  <c r="C298" i="20" s="1"/>
  <c r="C303" i="20" s="1"/>
  <c r="C308" i="20" s="1"/>
  <c r="C313" i="20" s="1"/>
  <c r="C318" i="20" s="1"/>
  <c r="C323" i="20" s="1"/>
  <c r="C328" i="20" s="1"/>
  <c r="C333" i="20" s="1"/>
  <c r="C338" i="20" s="1"/>
  <c r="C343" i="20" s="1"/>
  <c r="C348" i="20" s="1"/>
  <c r="C353" i="20" s="1"/>
  <c r="C358" i="20" s="1"/>
  <c r="C363" i="20" s="1"/>
  <c r="C368" i="20" s="1"/>
  <c r="C373" i="20" s="1"/>
  <c r="C378" i="20" s="1"/>
  <c r="C383" i="20" s="1"/>
  <c r="C388" i="20" s="1"/>
  <c r="C393" i="20" s="1"/>
  <c r="C398" i="20" s="1"/>
  <c r="C403" i="20" s="1"/>
  <c r="C408" i="20" s="1"/>
  <c r="C413" i="20" s="1"/>
  <c r="C418" i="20" s="1"/>
  <c r="C423" i="20" s="1"/>
  <c r="C428" i="20" s="1"/>
  <c r="C433" i="20" s="1"/>
  <c r="C438" i="20" s="1"/>
  <c r="C443" i="20" s="1"/>
  <c r="C448" i="20" s="1"/>
  <c r="C453" i="20" s="1"/>
  <c r="C458" i="20" s="1"/>
  <c r="C463" i="20" s="1"/>
  <c r="C468" i="20" s="1"/>
  <c r="C473" i="20" s="1"/>
  <c r="C478" i="20" s="1"/>
  <c r="C483" i="20" s="1"/>
  <c r="C488" i="20" s="1"/>
  <c r="C493" i="20" s="1"/>
  <c r="C498" i="20" s="1"/>
  <c r="C503" i="20" s="1"/>
  <c r="C508" i="20" s="1"/>
  <c r="C513" i="20" s="1"/>
  <c r="C518" i="20" s="1"/>
  <c r="C523" i="20" s="1"/>
  <c r="C528" i="20" s="1"/>
  <c r="C533" i="20" s="1"/>
  <c r="C538" i="20" s="1"/>
  <c r="C543" i="20" s="1"/>
  <c r="C548" i="20" s="1"/>
  <c r="C553" i="20" s="1"/>
  <c r="C558" i="20" s="1"/>
  <c r="C563" i="20" s="1"/>
  <c r="C568" i="20" s="1"/>
  <c r="C573" i="20" s="1"/>
  <c r="C578" i="20" s="1"/>
  <c r="C583" i="20" s="1"/>
  <c r="C588" i="20" s="1"/>
  <c r="C593" i="20" s="1"/>
  <c r="C598" i="20" s="1"/>
  <c r="C603" i="20" s="1"/>
  <c r="C608" i="20" s="1"/>
  <c r="C613" i="20" s="1"/>
  <c r="C618" i="20" s="1"/>
  <c r="C623" i="20" s="1"/>
  <c r="C628" i="20" s="1"/>
  <c r="C633" i="20" s="1"/>
  <c r="C638" i="20" s="1"/>
  <c r="C643" i="20" s="1"/>
  <c r="C648" i="20" s="1"/>
  <c r="C653" i="20" s="1"/>
  <c r="C658" i="20" s="1"/>
  <c r="C663" i="20" s="1"/>
  <c r="C668" i="20" s="1"/>
  <c r="C673" i="20" s="1"/>
  <c r="C678" i="20" s="1"/>
  <c r="C683" i="20" s="1"/>
  <c r="C688" i="20" s="1"/>
  <c r="C693" i="20" s="1"/>
  <c r="C698" i="20" s="1"/>
  <c r="C703" i="20" s="1"/>
  <c r="C708" i="20" s="1"/>
  <c r="C713" i="20" s="1"/>
  <c r="C718" i="20" s="1"/>
  <c r="C723" i="20" s="1"/>
  <c r="C728" i="20" s="1"/>
  <c r="C733" i="20" s="1"/>
  <c r="C738" i="20" s="1"/>
  <c r="C743" i="20" s="1"/>
  <c r="C748" i="20" s="1"/>
  <c r="C753" i="20" s="1"/>
  <c r="C758" i="20" s="1"/>
  <c r="C763" i="20" s="1"/>
  <c r="C768" i="20" s="1"/>
  <c r="C773" i="20" s="1"/>
  <c r="C778" i="20" s="1"/>
  <c r="C783" i="20" s="1"/>
  <c r="C788" i="20" s="1"/>
  <c r="C793" i="20" s="1"/>
  <c r="C798" i="20" s="1"/>
  <c r="C803" i="20" s="1"/>
  <c r="C808" i="20" s="1"/>
  <c r="C813" i="20" s="1"/>
  <c r="C818" i="20" s="1"/>
  <c r="C823" i="20" s="1"/>
  <c r="C828" i="20" s="1"/>
  <c r="C833" i="20" s="1"/>
  <c r="C838" i="20" s="1"/>
  <c r="C843" i="20" s="1"/>
  <c r="C848" i="20" s="1"/>
  <c r="C853" i="20" s="1"/>
  <c r="C858" i="20" s="1"/>
  <c r="C863" i="20" s="1"/>
  <c r="C868" i="20" s="1"/>
  <c r="C873" i="20" s="1"/>
  <c r="C878" i="20" s="1"/>
  <c r="C883" i="20" s="1"/>
  <c r="C888" i="20" s="1"/>
  <c r="C893" i="20" s="1"/>
  <c r="C898" i="20" s="1"/>
  <c r="C903" i="20" s="1"/>
  <c r="C908" i="20" s="1"/>
  <c r="C913" i="20" s="1"/>
  <c r="C918" i="20" s="1"/>
  <c r="C923" i="20" s="1"/>
  <c r="C928" i="20" s="1"/>
  <c r="C933" i="20" s="1"/>
  <c r="C938" i="20" s="1"/>
  <c r="C943" i="20" s="1"/>
  <c r="C948" i="20" s="1"/>
  <c r="C953" i="20" s="1"/>
  <c r="C958" i="20" s="1"/>
  <c r="C963" i="20" s="1"/>
  <c r="C968" i="20" s="1"/>
  <c r="C973" i="20" s="1"/>
  <c r="C978" i="20" s="1"/>
  <c r="C983" i="20" s="1"/>
  <c r="C988" i="20" s="1"/>
  <c r="C993" i="20" s="1"/>
  <c r="C998" i="20" s="1"/>
  <c r="C1003" i="20" s="1"/>
  <c r="B3" i="20"/>
  <c r="B8" i="20" s="1"/>
  <c r="R35" i="14"/>
  <c r="R37" i="14" s="1"/>
  <c r="Q35" i="14"/>
  <c r="Q34" i="14"/>
  <c r="Q37" i="14" s="1"/>
  <c r="P34" i="14"/>
  <c r="P37" i="14" s="1"/>
  <c r="P33" i="14"/>
  <c r="O33" i="14"/>
  <c r="O32" i="14"/>
  <c r="O37" i="14" s="1"/>
  <c r="N32" i="14"/>
  <c r="N31" i="14"/>
  <c r="P21" i="14"/>
  <c r="P25" i="14" s="1"/>
  <c r="AG18" i="14"/>
  <c r="AG19" i="14" s="1"/>
  <c r="AG20" i="14" s="1"/>
  <c r="AG21" i="14" s="1"/>
  <c r="AG22" i="14" s="1"/>
  <c r="AG17" i="14"/>
  <c r="R17" i="14"/>
  <c r="R21" i="14" s="1"/>
  <c r="R25" i="14" s="1"/>
  <c r="Q17" i="14"/>
  <c r="Q21" i="14" s="1"/>
  <c r="Q25" i="14" s="1"/>
  <c r="O17" i="14"/>
  <c r="O21" i="14" s="1"/>
  <c r="O25" i="14" s="1"/>
  <c r="N17" i="14"/>
  <c r="N21" i="14" s="1"/>
  <c r="N25" i="14" s="1"/>
  <c r="AG16" i="14"/>
  <c r="D16" i="14"/>
  <c r="D21" i="14" s="1"/>
  <c r="D26" i="14" s="1"/>
  <c r="D31" i="14" s="1"/>
  <c r="D36" i="14" s="1"/>
  <c r="D41" i="14" s="1"/>
  <c r="D46" i="14" s="1"/>
  <c r="D51" i="14" s="1"/>
  <c r="D56" i="14" s="1"/>
  <c r="D61" i="14" s="1"/>
  <c r="D66" i="14" s="1"/>
  <c r="D71" i="14" s="1"/>
  <c r="D76" i="14" s="1"/>
  <c r="D81" i="14" s="1"/>
  <c r="D86" i="14" s="1"/>
  <c r="D91" i="14" s="1"/>
  <c r="D96" i="14" s="1"/>
  <c r="D101" i="14" s="1"/>
  <c r="O15" i="14"/>
  <c r="O19" i="14" s="1"/>
  <c r="O23" i="14" s="1"/>
  <c r="O27" i="14" s="1"/>
  <c r="N15" i="14"/>
  <c r="N19" i="14" s="1"/>
  <c r="N23" i="14" s="1"/>
  <c r="N27" i="14" s="1"/>
  <c r="D15" i="14"/>
  <c r="D20" i="14" s="1"/>
  <c r="D25" i="14" s="1"/>
  <c r="D30" i="14" s="1"/>
  <c r="D35" i="14" s="1"/>
  <c r="D40" i="14" s="1"/>
  <c r="D45" i="14" s="1"/>
  <c r="D50" i="14" s="1"/>
  <c r="D55" i="14" s="1"/>
  <c r="D60" i="14" s="1"/>
  <c r="D65" i="14" s="1"/>
  <c r="D70" i="14" s="1"/>
  <c r="D75" i="14" s="1"/>
  <c r="D80" i="14" s="1"/>
  <c r="D85" i="14" s="1"/>
  <c r="D90" i="14" s="1"/>
  <c r="D95" i="14" s="1"/>
  <c r="D100" i="14" s="1"/>
  <c r="AF14" i="14"/>
  <c r="AF15" i="14" s="1"/>
  <c r="AF16" i="14" s="1"/>
  <c r="AF17" i="14" s="1"/>
  <c r="AF18" i="14" s="1"/>
  <c r="D14" i="14"/>
  <c r="D19" i="14" s="1"/>
  <c r="D24" i="14" s="1"/>
  <c r="D29" i="14" s="1"/>
  <c r="D34" i="14" s="1"/>
  <c r="D39" i="14" s="1"/>
  <c r="D44" i="14" s="1"/>
  <c r="D49" i="14" s="1"/>
  <c r="D54" i="14" s="1"/>
  <c r="D59" i="14" s="1"/>
  <c r="D64" i="14" s="1"/>
  <c r="D69" i="14" s="1"/>
  <c r="D74" i="14" s="1"/>
  <c r="D79" i="14" s="1"/>
  <c r="D84" i="14" s="1"/>
  <c r="D89" i="14" s="1"/>
  <c r="D94" i="14" s="1"/>
  <c r="D99" i="14" s="1"/>
  <c r="AF13" i="14"/>
  <c r="W13" i="14"/>
  <c r="W17" i="14" s="1"/>
  <c r="W21" i="14" s="1"/>
  <c r="W25" i="14" s="1"/>
  <c r="V13" i="14"/>
  <c r="V17" i="14" s="1"/>
  <c r="V21" i="14" s="1"/>
  <c r="V25" i="14" s="1"/>
  <c r="U13" i="14"/>
  <c r="U17" i="14" s="1"/>
  <c r="U21" i="14" s="1"/>
  <c r="U25" i="14" s="1"/>
  <c r="T13" i="14"/>
  <c r="T17" i="14" s="1"/>
  <c r="T21" i="14" s="1"/>
  <c r="T25" i="14" s="1"/>
  <c r="S13" i="14"/>
  <c r="S17" i="14" s="1"/>
  <c r="S21" i="14" s="1"/>
  <c r="S25" i="14" s="1"/>
  <c r="R13" i="14"/>
  <c r="Q13" i="14"/>
  <c r="P13" i="14"/>
  <c r="P17" i="14" s="1"/>
  <c r="O13" i="14"/>
  <c r="N13" i="14"/>
  <c r="D13" i="14"/>
  <c r="D18" i="14" s="1"/>
  <c r="D23" i="14" s="1"/>
  <c r="D28" i="14" s="1"/>
  <c r="D33" i="14" s="1"/>
  <c r="D38" i="14" s="1"/>
  <c r="D43" i="14" s="1"/>
  <c r="D48" i="14" s="1"/>
  <c r="D53" i="14" s="1"/>
  <c r="D58" i="14" s="1"/>
  <c r="D63" i="14" s="1"/>
  <c r="D68" i="14" s="1"/>
  <c r="D73" i="14" s="1"/>
  <c r="D78" i="14" s="1"/>
  <c r="D83" i="14" s="1"/>
  <c r="D88" i="14" s="1"/>
  <c r="D93" i="14" s="1"/>
  <c r="D98" i="14" s="1"/>
  <c r="AF12" i="14"/>
  <c r="U12" i="14"/>
  <c r="U16" i="14" s="1"/>
  <c r="U20" i="14" s="1"/>
  <c r="U24" i="14" s="1"/>
  <c r="U28" i="14" s="1"/>
  <c r="N12" i="14"/>
  <c r="N16" i="14" s="1"/>
  <c r="N20" i="14" s="1"/>
  <c r="N24" i="14" s="1"/>
  <c r="N28" i="14" s="1"/>
  <c r="D12" i="14"/>
  <c r="W11" i="14"/>
  <c r="W15" i="14" s="1"/>
  <c r="W19" i="14" s="1"/>
  <c r="W23" i="14" s="1"/>
  <c r="W27" i="14" s="1"/>
  <c r="V11" i="14"/>
  <c r="V15" i="14" s="1"/>
  <c r="V19" i="14" s="1"/>
  <c r="V23" i="14" s="1"/>
  <c r="V27" i="14" s="1"/>
  <c r="U11" i="14"/>
  <c r="U15" i="14" s="1"/>
  <c r="U19" i="14" s="1"/>
  <c r="U23" i="14" s="1"/>
  <c r="U27" i="14" s="1"/>
  <c r="T11" i="14"/>
  <c r="T15" i="14" s="1"/>
  <c r="T19" i="14" s="1"/>
  <c r="T23" i="14" s="1"/>
  <c r="T27" i="14" s="1"/>
  <c r="S11" i="14"/>
  <c r="S15" i="14" s="1"/>
  <c r="S19" i="14" s="1"/>
  <c r="S23" i="14" s="1"/>
  <c r="S27" i="14" s="1"/>
  <c r="R11" i="14"/>
  <c r="R15" i="14" s="1"/>
  <c r="R19" i="14" s="1"/>
  <c r="R23" i="14" s="1"/>
  <c r="R27" i="14" s="1"/>
  <c r="Q11" i="14"/>
  <c r="Q15" i="14" s="1"/>
  <c r="Q19" i="14" s="1"/>
  <c r="Q23" i="14" s="1"/>
  <c r="Q27" i="14" s="1"/>
  <c r="P11" i="14"/>
  <c r="P15" i="14" s="1"/>
  <c r="P19" i="14" s="1"/>
  <c r="P23" i="14" s="1"/>
  <c r="P27" i="14" s="1"/>
  <c r="O11" i="14"/>
  <c r="N11" i="14"/>
  <c r="AE10" i="14"/>
  <c r="AE11" i="14" s="1"/>
  <c r="AE12" i="14" s="1"/>
  <c r="AE13" i="14" s="1"/>
  <c r="AE14" i="14" s="1"/>
  <c r="W10" i="14"/>
  <c r="W12" i="14" s="1"/>
  <c r="W16" i="14" s="1"/>
  <c r="W20" i="14" s="1"/>
  <c r="W24" i="14" s="1"/>
  <c r="W28" i="14" s="1"/>
  <c r="V10" i="14"/>
  <c r="V12" i="14" s="1"/>
  <c r="V16" i="14" s="1"/>
  <c r="V20" i="14" s="1"/>
  <c r="V24" i="14" s="1"/>
  <c r="V28" i="14" s="1"/>
  <c r="U10" i="14"/>
  <c r="U14" i="14" s="1"/>
  <c r="U18" i="14" s="1"/>
  <c r="U22" i="14" s="1"/>
  <c r="U26" i="14" s="1"/>
  <c r="T10" i="14"/>
  <c r="S10" i="14"/>
  <c r="R10" i="14"/>
  <c r="R12" i="14" s="1"/>
  <c r="R16" i="14" s="1"/>
  <c r="R20" i="14" s="1"/>
  <c r="R24" i="14" s="1"/>
  <c r="R28" i="14" s="1"/>
  <c r="Q10" i="14"/>
  <c r="Q12" i="14" s="1"/>
  <c r="Q16" i="14" s="1"/>
  <c r="Q20" i="14" s="1"/>
  <c r="Q24" i="14" s="1"/>
  <c r="Q28" i="14" s="1"/>
  <c r="P10" i="14"/>
  <c r="O10" i="14"/>
  <c r="O14" i="14" s="1"/>
  <c r="O18" i="14" s="1"/>
  <c r="O22" i="14" s="1"/>
  <c r="O26" i="14" s="1"/>
  <c r="N10" i="14"/>
  <c r="N14" i="14" s="1"/>
  <c r="N18" i="14" s="1"/>
  <c r="N22" i="14" s="1"/>
  <c r="N26" i="14" s="1"/>
  <c r="AE9" i="14"/>
  <c r="AE8" i="14"/>
  <c r="AC6" i="14"/>
  <c r="AC7" i="14" s="1"/>
  <c r="AC8" i="14" s="1"/>
  <c r="AC9" i="14" s="1"/>
  <c r="AC10" i="14" s="1"/>
  <c r="AC11" i="14" s="1"/>
  <c r="AC12" i="14" s="1"/>
  <c r="AC13" i="14" s="1"/>
  <c r="AC14" i="14" s="1"/>
  <c r="AC15" i="14" s="1"/>
  <c r="AC16" i="14" s="1"/>
  <c r="AC17" i="14" s="1"/>
  <c r="AC18" i="14" s="1"/>
  <c r="AC19" i="14" s="1"/>
  <c r="AC20" i="14" s="1"/>
  <c r="AC21" i="14" s="1"/>
  <c r="AC22" i="14" s="1"/>
  <c r="AI5" i="14"/>
  <c r="AI6" i="14" s="1"/>
  <c r="AI7" i="14" s="1"/>
  <c r="AI8" i="14" s="1"/>
  <c r="AI9" i="14" s="1"/>
  <c r="AI10" i="14" s="1"/>
  <c r="AI11" i="14" s="1"/>
  <c r="AI12" i="14" s="1"/>
  <c r="AI13" i="14" s="1"/>
  <c r="AI14" i="14" s="1"/>
  <c r="AI15" i="14" s="1"/>
  <c r="AI16" i="14" s="1"/>
  <c r="AI17" i="14" s="1"/>
  <c r="AI18" i="14" s="1"/>
  <c r="AI19" i="14" s="1"/>
  <c r="AI20" i="14" s="1"/>
  <c r="AI21" i="14" s="1"/>
  <c r="AI22" i="14" s="1"/>
  <c r="AC5" i="14"/>
  <c r="AI4" i="14"/>
  <c r="H5" i="13"/>
  <c r="H6" i="13" s="1"/>
  <c r="H7" i="13" s="1"/>
  <c r="H8" i="13" s="1"/>
  <c r="H9" i="13" s="1"/>
  <c r="H10" i="13" s="1"/>
  <c r="H11" i="13" s="1"/>
  <c r="H12" i="13" s="1"/>
  <c r="H13" i="13" s="1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F5" i="12"/>
  <c r="F6" i="12" s="1"/>
  <c r="F7" i="12" s="1"/>
  <c r="F8" i="12" s="1"/>
  <c r="F9" i="12" s="1"/>
  <c r="F10" i="12" s="1"/>
  <c r="F11" i="12" s="1"/>
  <c r="F12" i="12" s="1"/>
  <c r="F13" i="12" s="1"/>
  <c r="G4" i="12"/>
  <c r="G5" i="12" s="1"/>
  <c r="G6" i="12" s="1"/>
  <c r="G7" i="12" s="1"/>
  <c r="G8" i="12" s="1"/>
  <c r="G9" i="12" s="1"/>
  <c r="G10" i="12" s="1"/>
  <c r="G11" i="12" s="1"/>
  <c r="G12" i="12" s="1"/>
  <c r="G13" i="12" s="1"/>
  <c r="AR88" i="19"/>
  <c r="P88" i="19"/>
  <c r="AR87" i="19"/>
  <c r="P87" i="19"/>
  <c r="O87" i="19"/>
  <c r="O88" i="19" s="1"/>
  <c r="E87" i="19"/>
  <c r="E88" i="19" s="1"/>
  <c r="D87" i="19"/>
  <c r="D88" i="19" s="1"/>
  <c r="AR86" i="19"/>
  <c r="AR85" i="19"/>
  <c r="AR84" i="19"/>
  <c r="AR83" i="19"/>
  <c r="AR82" i="19"/>
  <c r="AR81" i="19"/>
  <c r="AR80" i="19"/>
  <c r="AR79" i="19"/>
  <c r="AR78" i="19"/>
  <c r="E78" i="19"/>
  <c r="AR77" i="19"/>
  <c r="P77" i="19"/>
  <c r="P78" i="19" s="1"/>
  <c r="O77" i="19"/>
  <c r="O78" i="19" s="1"/>
  <c r="E77" i="19"/>
  <c r="D77" i="19"/>
  <c r="D78" i="19" s="1"/>
  <c r="AR76" i="19"/>
  <c r="AR75" i="19"/>
  <c r="AR74" i="19"/>
  <c r="AR73" i="19"/>
  <c r="AR72" i="19"/>
  <c r="C72" i="19"/>
  <c r="C82" i="19" s="1"/>
  <c r="AR71" i="19"/>
  <c r="AR70" i="19"/>
  <c r="AR69" i="19"/>
  <c r="AR68" i="19"/>
  <c r="E68" i="19"/>
  <c r="AR67" i="19"/>
  <c r="P67" i="19"/>
  <c r="P68" i="19" s="1"/>
  <c r="O67" i="19"/>
  <c r="O68" i="19" s="1"/>
  <c r="E67" i="19"/>
  <c r="D67" i="19"/>
  <c r="D68" i="19" s="1"/>
  <c r="AR66" i="19"/>
  <c r="AR65" i="19"/>
  <c r="AR64" i="19"/>
  <c r="AR63" i="19"/>
  <c r="AR62" i="19"/>
  <c r="AR61" i="19"/>
  <c r="AR60" i="19"/>
  <c r="AR59" i="19"/>
  <c r="AR58" i="19"/>
  <c r="E58" i="19"/>
  <c r="AR57" i="19"/>
  <c r="S57" i="19"/>
  <c r="S67" i="19" s="1"/>
  <c r="S77" i="19" s="1"/>
  <c r="S87" i="19" s="1"/>
  <c r="P57" i="19"/>
  <c r="P58" i="19" s="1"/>
  <c r="O57" i="19"/>
  <c r="O58" i="19" s="1"/>
  <c r="E57" i="19"/>
  <c r="D57" i="19"/>
  <c r="D58" i="19" s="1"/>
  <c r="AR56" i="19"/>
  <c r="I56" i="19"/>
  <c r="I66" i="19" s="1"/>
  <c r="I76" i="19" s="1"/>
  <c r="I86" i="19" s="1"/>
  <c r="AR55" i="19"/>
  <c r="S55" i="19"/>
  <c r="S65" i="19" s="1"/>
  <c r="S75" i="19" s="1"/>
  <c r="S85" i="19" s="1"/>
  <c r="AR54" i="19"/>
  <c r="S54" i="19"/>
  <c r="S64" i="19" s="1"/>
  <c r="S74" i="19" s="1"/>
  <c r="S84" i="19" s="1"/>
  <c r="AR53" i="19"/>
  <c r="AR52" i="19"/>
  <c r="I52" i="19"/>
  <c r="I62" i="19" s="1"/>
  <c r="I72" i="19" s="1"/>
  <c r="I82" i="19" s="1"/>
  <c r="AR51" i="19"/>
  <c r="AR50" i="19"/>
  <c r="AR49" i="19"/>
  <c r="AR48" i="19"/>
  <c r="AR47" i="19"/>
  <c r="AK47" i="19"/>
  <c r="AK57" i="19" s="1"/>
  <c r="AK67" i="19" s="1"/>
  <c r="AK77" i="19" s="1"/>
  <c r="AK87" i="19" s="1"/>
  <c r="P47" i="19"/>
  <c r="P48" i="19" s="1"/>
  <c r="O47" i="19"/>
  <c r="O48" i="19" s="1"/>
  <c r="E47" i="19"/>
  <c r="E48" i="19" s="1"/>
  <c r="D47" i="19"/>
  <c r="D48" i="19" s="1"/>
  <c r="AR46" i="19"/>
  <c r="S46" i="19"/>
  <c r="S56" i="19" s="1"/>
  <c r="S66" i="19" s="1"/>
  <c r="S76" i="19" s="1"/>
  <c r="S86" i="19" s="1"/>
  <c r="C46" i="19"/>
  <c r="C56" i="19" s="1"/>
  <c r="C66" i="19" s="1"/>
  <c r="C76" i="19" s="1"/>
  <c r="C86" i="19" s="1"/>
  <c r="AR45" i="19"/>
  <c r="AR44" i="19"/>
  <c r="AR43" i="19"/>
  <c r="AR42" i="19"/>
  <c r="AR41" i="19"/>
  <c r="S41" i="19"/>
  <c r="S51" i="19" s="1"/>
  <c r="S61" i="19" s="1"/>
  <c r="S71" i="19" s="1"/>
  <c r="S81" i="19" s="1"/>
  <c r="I41" i="19"/>
  <c r="I51" i="19" s="1"/>
  <c r="I61" i="19" s="1"/>
  <c r="I71" i="19" s="1"/>
  <c r="I81" i="19" s="1"/>
  <c r="C41" i="19"/>
  <c r="C51" i="19" s="1"/>
  <c r="C61" i="19" s="1"/>
  <c r="C71" i="19" s="1"/>
  <c r="C81" i="19" s="1"/>
  <c r="AR40" i="19"/>
  <c r="I40" i="19"/>
  <c r="I50" i="19" s="1"/>
  <c r="I60" i="19" s="1"/>
  <c r="I70" i="19" s="1"/>
  <c r="I80" i="19" s="1"/>
  <c r="B40" i="19"/>
  <c r="B50" i="19" s="1"/>
  <c r="B60" i="19" s="1"/>
  <c r="B70" i="19" s="1"/>
  <c r="B80" i="19" s="1"/>
  <c r="AR39" i="19"/>
  <c r="AR38" i="19"/>
  <c r="AK38" i="19"/>
  <c r="AK48" i="19" s="1"/>
  <c r="AK58" i="19" s="1"/>
  <c r="AK68" i="19" s="1"/>
  <c r="AK78" i="19" s="1"/>
  <c r="AK88" i="19" s="1"/>
  <c r="S38" i="19"/>
  <c r="S48" i="19" s="1"/>
  <c r="S58" i="19" s="1"/>
  <c r="S68" i="19" s="1"/>
  <c r="S78" i="19" s="1"/>
  <c r="S88" i="19" s="1"/>
  <c r="I38" i="19"/>
  <c r="I48" i="19" s="1"/>
  <c r="I58" i="19" s="1"/>
  <c r="I68" i="19" s="1"/>
  <c r="I78" i="19" s="1"/>
  <c r="I88" i="19" s="1"/>
  <c r="C38" i="19"/>
  <c r="C48" i="19" s="1"/>
  <c r="C58" i="19" s="1"/>
  <c r="C68" i="19" s="1"/>
  <c r="C78" i="19" s="1"/>
  <c r="C88" i="19" s="1"/>
  <c r="AR37" i="19"/>
  <c r="AK37" i="19"/>
  <c r="S37" i="19"/>
  <c r="S47" i="19" s="1"/>
  <c r="P37" i="19"/>
  <c r="P38" i="19" s="1"/>
  <c r="O37" i="19"/>
  <c r="O38" i="19" s="1"/>
  <c r="I37" i="19"/>
  <c r="I47" i="19" s="1"/>
  <c r="I57" i="19" s="1"/>
  <c r="I67" i="19" s="1"/>
  <c r="I77" i="19" s="1"/>
  <c r="I87" i="19" s="1"/>
  <c r="E37" i="19"/>
  <c r="E38" i="19" s="1"/>
  <c r="D37" i="19"/>
  <c r="D38" i="19" s="1"/>
  <c r="C37" i="19"/>
  <c r="C47" i="19" s="1"/>
  <c r="C57" i="19" s="1"/>
  <c r="C67" i="19" s="1"/>
  <c r="C77" i="19" s="1"/>
  <c r="C87" i="19" s="1"/>
  <c r="AR36" i="19"/>
  <c r="S36" i="19"/>
  <c r="I36" i="19"/>
  <c r="I46" i="19" s="1"/>
  <c r="C36" i="19"/>
  <c r="AR35" i="19"/>
  <c r="S35" i="19"/>
  <c r="S45" i="19" s="1"/>
  <c r="I35" i="19"/>
  <c r="I45" i="19" s="1"/>
  <c r="I55" i="19" s="1"/>
  <c r="I65" i="19" s="1"/>
  <c r="I75" i="19" s="1"/>
  <c r="I85" i="19" s="1"/>
  <c r="C35" i="19"/>
  <c r="C45" i="19" s="1"/>
  <c r="C55" i="19" s="1"/>
  <c r="C65" i="19" s="1"/>
  <c r="C75" i="19" s="1"/>
  <c r="C85" i="19" s="1"/>
  <c r="AR34" i="19"/>
  <c r="S34" i="19"/>
  <c r="S44" i="19" s="1"/>
  <c r="I34" i="19"/>
  <c r="I44" i="19" s="1"/>
  <c r="I54" i="19" s="1"/>
  <c r="I64" i="19" s="1"/>
  <c r="I74" i="19" s="1"/>
  <c r="I84" i="19" s="1"/>
  <c r="C34" i="19"/>
  <c r="C44" i="19" s="1"/>
  <c r="C54" i="19" s="1"/>
  <c r="C64" i="19" s="1"/>
  <c r="C74" i="19" s="1"/>
  <c r="C84" i="19" s="1"/>
  <c r="AR33" i="19"/>
  <c r="S33" i="19"/>
  <c r="S43" i="19" s="1"/>
  <c r="S53" i="19" s="1"/>
  <c r="S63" i="19" s="1"/>
  <c r="S73" i="19" s="1"/>
  <c r="S83" i="19" s="1"/>
  <c r="M33" i="19"/>
  <c r="M43" i="19" s="1"/>
  <c r="M53" i="19" s="1"/>
  <c r="M63" i="19" s="1"/>
  <c r="M73" i="19" s="1"/>
  <c r="M83" i="19" s="1"/>
  <c r="I33" i="19"/>
  <c r="I43" i="19" s="1"/>
  <c r="I53" i="19" s="1"/>
  <c r="I63" i="19" s="1"/>
  <c r="I73" i="19" s="1"/>
  <c r="I83" i="19" s="1"/>
  <c r="C33" i="19"/>
  <c r="C43" i="19" s="1"/>
  <c r="C53" i="19" s="1"/>
  <c r="C63" i="19" s="1"/>
  <c r="C73" i="19" s="1"/>
  <c r="C83" i="19" s="1"/>
  <c r="AR32" i="19"/>
  <c r="S32" i="19"/>
  <c r="S42" i="19" s="1"/>
  <c r="S52" i="19" s="1"/>
  <c r="S62" i="19" s="1"/>
  <c r="S72" i="19" s="1"/>
  <c r="S82" i="19" s="1"/>
  <c r="I32" i="19"/>
  <c r="I42" i="19" s="1"/>
  <c r="C32" i="19"/>
  <c r="C42" i="19" s="1"/>
  <c r="C52" i="19" s="1"/>
  <c r="C62" i="19" s="1"/>
  <c r="AR31" i="19"/>
  <c r="S31" i="19"/>
  <c r="I31" i="19"/>
  <c r="C31" i="19"/>
  <c r="AR30" i="19"/>
  <c r="S30" i="19"/>
  <c r="S40" i="19" s="1"/>
  <c r="S50" i="19" s="1"/>
  <c r="S60" i="19" s="1"/>
  <c r="S70" i="19" s="1"/>
  <c r="S80" i="19" s="1"/>
  <c r="I30" i="19"/>
  <c r="C30" i="19"/>
  <c r="C40" i="19" s="1"/>
  <c r="C50" i="19" s="1"/>
  <c r="C60" i="19" s="1"/>
  <c r="C70" i="19" s="1"/>
  <c r="C80" i="19" s="1"/>
  <c r="AR29" i="19"/>
  <c r="S29" i="19"/>
  <c r="S39" i="19" s="1"/>
  <c r="S49" i="19" s="1"/>
  <c r="S59" i="19" s="1"/>
  <c r="S69" i="19" s="1"/>
  <c r="S79" i="19" s="1"/>
  <c r="I29" i="19"/>
  <c r="I39" i="19" s="1"/>
  <c r="I49" i="19" s="1"/>
  <c r="I59" i="19" s="1"/>
  <c r="I69" i="19" s="1"/>
  <c r="I79" i="19" s="1"/>
  <c r="C29" i="19"/>
  <c r="C39" i="19" s="1"/>
  <c r="C49" i="19" s="1"/>
  <c r="C59" i="19" s="1"/>
  <c r="C69" i="19" s="1"/>
  <c r="C79" i="19" s="1"/>
  <c r="AR28" i="19"/>
  <c r="P28" i="19"/>
  <c r="O28" i="19"/>
  <c r="AR27" i="19"/>
  <c r="P27" i="19"/>
  <c r="O27" i="19"/>
  <c r="E27" i="19"/>
  <c r="E28" i="19" s="1"/>
  <c r="D27" i="19"/>
  <c r="D28" i="19" s="1"/>
  <c r="AR26" i="19"/>
  <c r="M26" i="19"/>
  <c r="M36" i="19" s="1"/>
  <c r="M37" i="19" s="1"/>
  <c r="M38" i="19" s="1"/>
  <c r="L26" i="19"/>
  <c r="AR25" i="19"/>
  <c r="L25" i="19"/>
  <c r="L35" i="19" s="1"/>
  <c r="AR24" i="19"/>
  <c r="M24" i="19"/>
  <c r="M34" i="19" s="1"/>
  <c r="M44" i="19" s="1"/>
  <c r="M54" i="19" s="1"/>
  <c r="M64" i="19" s="1"/>
  <c r="M74" i="19" s="1"/>
  <c r="M84" i="19" s="1"/>
  <c r="L24" i="19"/>
  <c r="B24" i="19"/>
  <c r="B34" i="19" s="1"/>
  <c r="B44" i="19" s="1"/>
  <c r="B54" i="19" s="1"/>
  <c r="B64" i="19" s="1"/>
  <c r="B74" i="19" s="1"/>
  <c r="B84" i="19" s="1"/>
  <c r="AR23" i="19"/>
  <c r="AR22" i="19"/>
  <c r="AR21" i="19"/>
  <c r="M21" i="19"/>
  <c r="M31" i="19" s="1"/>
  <c r="M41" i="19" s="1"/>
  <c r="M51" i="19" s="1"/>
  <c r="M61" i="19" s="1"/>
  <c r="M71" i="19" s="1"/>
  <c r="M81" i="19" s="1"/>
  <c r="L21" i="19"/>
  <c r="L31" i="19" s="1"/>
  <c r="AU20" i="19"/>
  <c r="AU21" i="19" s="1"/>
  <c r="AU22" i="19" s="1"/>
  <c r="AU23" i="19" s="1"/>
  <c r="AU24" i="19" s="1"/>
  <c r="AU25" i="19" s="1"/>
  <c r="AU26" i="19" s="1"/>
  <c r="AU27" i="19" s="1"/>
  <c r="AU28" i="19" s="1"/>
  <c r="AU29" i="19" s="1"/>
  <c r="AU30" i="19" s="1"/>
  <c r="AU31" i="19" s="1"/>
  <c r="AU32" i="19" s="1"/>
  <c r="AU33" i="19" s="1"/>
  <c r="AU34" i="19" s="1"/>
  <c r="AU35" i="19" s="1"/>
  <c r="AU36" i="19" s="1"/>
  <c r="AU37" i="19" s="1"/>
  <c r="AU38" i="19" s="1"/>
  <c r="AU39" i="19" s="1"/>
  <c r="AU40" i="19" s="1"/>
  <c r="AU41" i="19" s="1"/>
  <c r="AU42" i="19" s="1"/>
  <c r="AU43" i="19" s="1"/>
  <c r="AU44" i="19" s="1"/>
  <c r="AU45" i="19" s="1"/>
  <c r="AU46" i="19" s="1"/>
  <c r="AU47" i="19" s="1"/>
  <c r="AU48" i="19" s="1"/>
  <c r="AU49" i="19" s="1"/>
  <c r="AU50" i="19" s="1"/>
  <c r="AU51" i="19" s="1"/>
  <c r="AU52" i="19" s="1"/>
  <c r="AU53" i="19" s="1"/>
  <c r="AU54" i="19" s="1"/>
  <c r="AU55" i="19" s="1"/>
  <c r="AU56" i="19" s="1"/>
  <c r="AU57" i="19" s="1"/>
  <c r="AU58" i="19" s="1"/>
  <c r="AU59" i="19" s="1"/>
  <c r="AU60" i="19" s="1"/>
  <c r="AU61" i="19" s="1"/>
  <c r="AU62" i="19" s="1"/>
  <c r="AU63" i="19" s="1"/>
  <c r="AU64" i="19" s="1"/>
  <c r="AU65" i="19" s="1"/>
  <c r="AU66" i="19" s="1"/>
  <c r="AU67" i="19" s="1"/>
  <c r="AU68" i="19" s="1"/>
  <c r="AU69" i="19" s="1"/>
  <c r="AU70" i="19" s="1"/>
  <c r="AU71" i="19" s="1"/>
  <c r="AU72" i="19" s="1"/>
  <c r="AU73" i="19" s="1"/>
  <c r="AU74" i="19" s="1"/>
  <c r="AU75" i="19" s="1"/>
  <c r="AU76" i="19" s="1"/>
  <c r="AU77" i="19" s="1"/>
  <c r="AU78" i="19" s="1"/>
  <c r="AU79" i="19" s="1"/>
  <c r="AU80" i="19" s="1"/>
  <c r="AU81" i="19" s="1"/>
  <c r="AU82" i="19" s="1"/>
  <c r="AU83" i="19" s="1"/>
  <c r="AU84" i="19" s="1"/>
  <c r="AU85" i="19" s="1"/>
  <c r="AU86" i="19" s="1"/>
  <c r="AU87" i="19" s="1"/>
  <c r="AU88" i="19" s="1"/>
  <c r="AR20" i="19"/>
  <c r="B20" i="19"/>
  <c r="B30" i="19" s="1"/>
  <c r="A20" i="19"/>
  <c r="F20" i="19" s="1"/>
  <c r="AR19" i="19"/>
  <c r="N19" i="19"/>
  <c r="N29" i="19" s="1"/>
  <c r="N39" i="19" s="1"/>
  <c r="N49" i="19" s="1"/>
  <c r="N59" i="19" s="1"/>
  <c r="N69" i="19" s="1"/>
  <c r="N79" i="19" s="1"/>
  <c r="AR18" i="19"/>
  <c r="N18" i="19"/>
  <c r="N26" i="19" s="1"/>
  <c r="N36" i="19" s="1"/>
  <c r="M18" i="19"/>
  <c r="L18" i="19"/>
  <c r="B18" i="19"/>
  <c r="B26" i="19" s="1"/>
  <c r="B36" i="19" s="1"/>
  <c r="A18" i="19"/>
  <c r="F18" i="19" s="1"/>
  <c r="AR17" i="19"/>
  <c r="N17" i="19"/>
  <c r="N25" i="19" s="1"/>
  <c r="N35" i="19" s="1"/>
  <c r="N45" i="19" s="1"/>
  <c r="N55" i="19" s="1"/>
  <c r="N65" i="19" s="1"/>
  <c r="N75" i="19" s="1"/>
  <c r="N85" i="19" s="1"/>
  <c r="M17" i="19"/>
  <c r="M25" i="19" s="1"/>
  <c r="M35" i="19" s="1"/>
  <c r="M45" i="19" s="1"/>
  <c r="M55" i="19" s="1"/>
  <c r="M65" i="19" s="1"/>
  <c r="M75" i="19" s="1"/>
  <c r="M85" i="19" s="1"/>
  <c r="L17" i="19"/>
  <c r="B17" i="19"/>
  <c r="B25" i="19" s="1"/>
  <c r="B35" i="19" s="1"/>
  <c r="B45" i="19" s="1"/>
  <c r="B55" i="19" s="1"/>
  <c r="B65" i="19" s="1"/>
  <c r="B75" i="19" s="1"/>
  <c r="B85" i="19" s="1"/>
  <c r="A17" i="19"/>
  <c r="F17" i="19" s="1"/>
  <c r="AR16" i="19"/>
  <c r="AK16" i="19"/>
  <c r="AK18" i="19" s="1"/>
  <c r="AK20" i="19" s="1"/>
  <c r="N16" i="19"/>
  <c r="N24" i="19" s="1"/>
  <c r="N34" i="19" s="1"/>
  <c r="N44" i="19" s="1"/>
  <c r="N54" i="19" s="1"/>
  <c r="N64" i="19" s="1"/>
  <c r="N74" i="19" s="1"/>
  <c r="N84" i="19" s="1"/>
  <c r="M16" i="19"/>
  <c r="L16" i="19"/>
  <c r="B16" i="19"/>
  <c r="A16" i="19"/>
  <c r="AR15" i="19"/>
  <c r="N15" i="19"/>
  <c r="N23" i="19" s="1"/>
  <c r="N33" i="19" s="1"/>
  <c r="N43" i="19" s="1"/>
  <c r="N53" i="19" s="1"/>
  <c r="N63" i="19" s="1"/>
  <c r="N73" i="19" s="1"/>
  <c r="N83" i="19" s="1"/>
  <c r="M15" i="19"/>
  <c r="M23" i="19" s="1"/>
  <c r="L15" i="19"/>
  <c r="B15" i="19"/>
  <c r="B23" i="19" s="1"/>
  <c r="B33" i="19" s="1"/>
  <c r="B43" i="19" s="1"/>
  <c r="B53" i="19" s="1"/>
  <c r="B63" i="19" s="1"/>
  <c r="B73" i="19" s="1"/>
  <c r="B83" i="19" s="1"/>
  <c r="A15" i="19"/>
  <c r="A23" i="19" s="1"/>
  <c r="AR14" i="19"/>
  <c r="AK14" i="19"/>
  <c r="N14" i="19"/>
  <c r="N22" i="19" s="1"/>
  <c r="N32" i="19" s="1"/>
  <c r="N42" i="19" s="1"/>
  <c r="N52" i="19" s="1"/>
  <c r="N62" i="19" s="1"/>
  <c r="N72" i="19" s="1"/>
  <c r="N82" i="19" s="1"/>
  <c r="M14" i="19"/>
  <c r="M22" i="19" s="1"/>
  <c r="M32" i="19" s="1"/>
  <c r="M42" i="19" s="1"/>
  <c r="M52" i="19" s="1"/>
  <c r="M62" i="19" s="1"/>
  <c r="M72" i="19" s="1"/>
  <c r="M82" i="19" s="1"/>
  <c r="L14" i="19"/>
  <c r="L22" i="19" s="1"/>
  <c r="B14" i="19"/>
  <c r="B22" i="19" s="1"/>
  <c r="B32" i="19" s="1"/>
  <c r="B42" i="19" s="1"/>
  <c r="B52" i="19" s="1"/>
  <c r="B62" i="19" s="1"/>
  <c r="B72" i="19" s="1"/>
  <c r="B82" i="19" s="1"/>
  <c r="A14" i="19"/>
  <c r="AR13" i="19"/>
  <c r="AK13" i="19"/>
  <c r="AK15" i="19" s="1"/>
  <c r="AK17" i="19" s="1"/>
  <c r="AK19" i="19" s="1"/>
  <c r="N13" i="19"/>
  <c r="N21" i="19" s="1"/>
  <c r="N31" i="19" s="1"/>
  <c r="N41" i="19" s="1"/>
  <c r="N51" i="19" s="1"/>
  <c r="N61" i="19" s="1"/>
  <c r="N71" i="19" s="1"/>
  <c r="N81" i="19" s="1"/>
  <c r="M13" i="19"/>
  <c r="L13" i="19"/>
  <c r="F13" i="19"/>
  <c r="B13" i="19"/>
  <c r="B21" i="19" s="1"/>
  <c r="B31" i="19" s="1"/>
  <c r="B41" i="19" s="1"/>
  <c r="B51" i="19" s="1"/>
  <c r="B61" i="19" s="1"/>
  <c r="B71" i="19" s="1"/>
  <c r="B81" i="19" s="1"/>
  <c r="A13" i="19"/>
  <c r="A21" i="19" s="1"/>
  <c r="AR12" i="19"/>
  <c r="N12" i="19"/>
  <c r="N20" i="19" s="1"/>
  <c r="N30" i="19" s="1"/>
  <c r="N40" i="19" s="1"/>
  <c r="N50" i="19" s="1"/>
  <c r="N60" i="19" s="1"/>
  <c r="N70" i="19" s="1"/>
  <c r="N80" i="19" s="1"/>
  <c r="M12" i="19"/>
  <c r="M20" i="19" s="1"/>
  <c r="M30" i="19" s="1"/>
  <c r="M40" i="19" s="1"/>
  <c r="M50" i="19" s="1"/>
  <c r="M60" i="19" s="1"/>
  <c r="M70" i="19" s="1"/>
  <c r="M80" i="19" s="1"/>
  <c r="L12" i="19"/>
  <c r="B12" i="19"/>
  <c r="A12" i="19"/>
  <c r="F12" i="19" s="1"/>
  <c r="AR11" i="19"/>
  <c r="N11" i="19"/>
  <c r="M11" i="19"/>
  <c r="M19" i="19" s="1"/>
  <c r="M29" i="19" s="1"/>
  <c r="M39" i="19" s="1"/>
  <c r="M49" i="19" s="1"/>
  <c r="M59" i="19" s="1"/>
  <c r="M69" i="19" s="1"/>
  <c r="M79" i="19" s="1"/>
  <c r="L11" i="19"/>
  <c r="G11" i="19"/>
  <c r="F11" i="19"/>
  <c r="B11" i="19"/>
  <c r="B19" i="19" s="1"/>
  <c r="B29" i="19" s="1"/>
  <c r="B39" i="19" s="1"/>
  <c r="B49" i="19" s="1"/>
  <c r="B59" i="19" s="1"/>
  <c r="B69" i="19" s="1"/>
  <c r="B79" i="19" s="1"/>
  <c r="A11" i="19"/>
  <c r="A19" i="19" s="1"/>
  <c r="AR10" i="19"/>
  <c r="F10" i="19"/>
  <c r="AR9" i="19"/>
  <c r="F9" i="19"/>
  <c r="AR8" i="19"/>
  <c r="F8" i="19"/>
  <c r="AR7" i="19"/>
  <c r="F7" i="19"/>
  <c r="AR6" i="19"/>
  <c r="F6" i="19"/>
  <c r="AR5" i="19"/>
  <c r="F5" i="19"/>
  <c r="AR4" i="19"/>
  <c r="G4" i="19"/>
  <c r="F4" i="19"/>
  <c r="R3" i="19"/>
  <c r="F3" i="19"/>
  <c r="L49" i="26"/>
  <c r="L51" i="26" s="1"/>
  <c r="L53" i="26" s="1"/>
  <c r="L55" i="26" s="1"/>
  <c r="L57" i="26" s="1"/>
  <c r="L59" i="26" s="1"/>
  <c r="L61" i="26" s="1"/>
  <c r="L63" i="26" s="1"/>
  <c r="L65" i="26" s="1"/>
  <c r="L67" i="26" s="1"/>
  <c r="L69" i="26" s="1"/>
  <c r="L71" i="26" s="1"/>
  <c r="L73" i="26" s="1"/>
  <c r="L75" i="26" s="1"/>
  <c r="L77" i="26" s="1"/>
  <c r="L79" i="26" s="1"/>
  <c r="L81" i="26" s="1"/>
  <c r="L47" i="26"/>
  <c r="B45" i="26"/>
  <c r="B39" i="26"/>
  <c r="G37" i="26"/>
  <c r="F37" i="26"/>
  <c r="C37" i="26"/>
  <c r="B37" i="26"/>
  <c r="C36" i="26"/>
  <c r="C45" i="26" s="1"/>
  <c r="B36" i="26"/>
  <c r="C35" i="26"/>
  <c r="C44" i="26" s="1"/>
  <c r="B35" i="26"/>
  <c r="B44" i="26" s="1"/>
  <c r="C34" i="26"/>
  <c r="C43" i="26" s="1"/>
  <c r="B34" i="26"/>
  <c r="B43" i="26" s="1"/>
  <c r="C33" i="26"/>
  <c r="C42" i="26" s="1"/>
  <c r="B33" i="26"/>
  <c r="B42" i="26" s="1"/>
  <c r="C32" i="26"/>
  <c r="C41" i="26" s="1"/>
  <c r="B32" i="26"/>
  <c r="B41" i="26" s="1"/>
  <c r="C31" i="26"/>
  <c r="C40" i="26" s="1"/>
  <c r="B31" i="26"/>
  <c r="B40" i="26" s="1"/>
  <c r="C30" i="26"/>
  <c r="C39" i="26" s="1"/>
  <c r="B30" i="26"/>
  <c r="C29" i="26"/>
  <c r="C38" i="26" s="1"/>
  <c r="B29" i="26"/>
  <c r="B38" i="26" s="1"/>
  <c r="E28" i="26"/>
  <c r="C28" i="26"/>
  <c r="B28" i="26"/>
  <c r="L25" i="26"/>
  <c r="L27" i="26" s="1"/>
  <c r="L29" i="26" s="1"/>
  <c r="L31" i="26" s="1"/>
  <c r="L33" i="26" s="1"/>
  <c r="L35" i="26" s="1"/>
  <c r="L37" i="26" s="1"/>
  <c r="L39" i="26" s="1"/>
  <c r="L41" i="26" s="1"/>
  <c r="L43" i="26" s="1"/>
  <c r="L45" i="26" s="1"/>
  <c r="L24" i="26"/>
  <c r="M23" i="26"/>
  <c r="P23" i="26" s="1"/>
  <c r="Q22" i="26"/>
  <c r="P22" i="26"/>
  <c r="S22" i="26" s="1"/>
  <c r="O22" i="26"/>
  <c r="R22" i="26" s="1"/>
  <c r="N22" i="26"/>
  <c r="M22" i="26"/>
  <c r="H13" i="26"/>
  <c r="I13" i="26" s="1"/>
  <c r="H12" i="26"/>
  <c r="I12" i="26" s="1"/>
  <c r="H11" i="26"/>
  <c r="I11" i="26" s="1"/>
  <c r="H10" i="26"/>
  <c r="I10" i="26" s="1"/>
  <c r="H9" i="26"/>
  <c r="I9" i="26" s="1"/>
  <c r="G9" i="26"/>
  <c r="G10" i="26" s="1"/>
  <c r="G11" i="26" s="1"/>
  <c r="G12" i="26" s="1"/>
  <c r="G13" i="26" s="1"/>
  <c r="H8" i="26"/>
  <c r="I8" i="26" s="1"/>
  <c r="H7" i="26"/>
  <c r="I7" i="26" s="1"/>
  <c r="G7" i="26"/>
  <c r="G8" i="26" s="1"/>
  <c r="H6" i="26"/>
  <c r="I6" i="26" s="1"/>
  <c r="F6" i="26"/>
  <c r="F7" i="26" s="1"/>
  <c r="F8" i="26" s="1"/>
  <c r="F9" i="26" s="1"/>
  <c r="I5" i="26"/>
  <c r="J23" i="25"/>
  <c r="J22" i="25"/>
  <c r="J16" i="25"/>
  <c r="J10" i="25"/>
  <c r="J5" i="25"/>
  <c r="K5" i="25" s="1"/>
  <c r="K23" i="25" s="1"/>
  <c r="L4" i="25"/>
  <c r="L22" i="25" s="1"/>
  <c r="K4" i="25"/>
  <c r="R727" i="10"/>
  <c r="R1087" i="10" s="1"/>
  <c r="R422" i="10"/>
  <c r="R782" i="10" s="1"/>
  <c r="R1142" i="10" s="1"/>
  <c r="R421" i="10"/>
  <c r="R781" i="10" s="1"/>
  <c r="R1141" i="10" s="1"/>
  <c r="R420" i="10"/>
  <c r="R780" i="10" s="1"/>
  <c r="R1140" i="10" s="1"/>
  <c r="R419" i="10"/>
  <c r="R779" i="10" s="1"/>
  <c r="R1139" i="10" s="1"/>
  <c r="R418" i="10"/>
  <c r="R778" i="10" s="1"/>
  <c r="R1138" i="10" s="1"/>
  <c r="R417" i="10"/>
  <c r="R777" i="10" s="1"/>
  <c r="R1137" i="10" s="1"/>
  <c r="R416" i="10"/>
  <c r="R776" i="10" s="1"/>
  <c r="R1136" i="10" s="1"/>
  <c r="R415" i="10"/>
  <c r="R775" i="10" s="1"/>
  <c r="R1135" i="10" s="1"/>
  <c r="R414" i="10"/>
  <c r="R774" i="10" s="1"/>
  <c r="R1134" i="10" s="1"/>
  <c r="R413" i="10"/>
  <c r="R773" i="10" s="1"/>
  <c r="R1133" i="10" s="1"/>
  <c r="R412" i="10"/>
  <c r="R772" i="10" s="1"/>
  <c r="R1132" i="10" s="1"/>
  <c r="R411" i="10"/>
  <c r="R771" i="10" s="1"/>
  <c r="R1131" i="10" s="1"/>
  <c r="R410" i="10"/>
  <c r="R770" i="10" s="1"/>
  <c r="R1130" i="10" s="1"/>
  <c r="R409" i="10"/>
  <c r="R769" i="10" s="1"/>
  <c r="R1129" i="10" s="1"/>
  <c r="R408" i="10"/>
  <c r="R768" i="10" s="1"/>
  <c r="R1128" i="10" s="1"/>
  <c r="R407" i="10"/>
  <c r="R767" i="10" s="1"/>
  <c r="R1127" i="10" s="1"/>
  <c r="R406" i="10"/>
  <c r="R766" i="10" s="1"/>
  <c r="R1126" i="10" s="1"/>
  <c r="R405" i="10"/>
  <c r="R765" i="10" s="1"/>
  <c r="R1125" i="10" s="1"/>
  <c r="R404" i="10"/>
  <c r="R764" i="10" s="1"/>
  <c r="R1124" i="10" s="1"/>
  <c r="R403" i="10"/>
  <c r="R763" i="10" s="1"/>
  <c r="R1123" i="10" s="1"/>
  <c r="R402" i="10"/>
  <c r="R762" i="10" s="1"/>
  <c r="R1122" i="10" s="1"/>
  <c r="R401" i="10"/>
  <c r="R761" i="10" s="1"/>
  <c r="R1121" i="10" s="1"/>
  <c r="R400" i="10"/>
  <c r="R760" i="10" s="1"/>
  <c r="R1120" i="10" s="1"/>
  <c r="R399" i="10"/>
  <c r="R759" i="10" s="1"/>
  <c r="R1119" i="10" s="1"/>
  <c r="R398" i="10"/>
  <c r="R758" i="10" s="1"/>
  <c r="R1118" i="10" s="1"/>
  <c r="R397" i="10"/>
  <c r="R757" i="10" s="1"/>
  <c r="R1117" i="10" s="1"/>
  <c r="R396" i="10"/>
  <c r="R756" i="10" s="1"/>
  <c r="R1116" i="10" s="1"/>
  <c r="R395" i="10"/>
  <c r="R755" i="10" s="1"/>
  <c r="R1115" i="10" s="1"/>
  <c r="R394" i="10"/>
  <c r="R754" i="10" s="1"/>
  <c r="R1114" i="10" s="1"/>
  <c r="R393" i="10"/>
  <c r="R753" i="10" s="1"/>
  <c r="R1113" i="10" s="1"/>
  <c r="R392" i="10"/>
  <c r="R752" i="10" s="1"/>
  <c r="R1112" i="10" s="1"/>
  <c r="R391" i="10"/>
  <c r="R751" i="10" s="1"/>
  <c r="R1111" i="10" s="1"/>
  <c r="R390" i="10"/>
  <c r="R750" i="10" s="1"/>
  <c r="R1110" i="10" s="1"/>
  <c r="R389" i="10"/>
  <c r="R749" i="10" s="1"/>
  <c r="R1109" i="10" s="1"/>
  <c r="R388" i="10"/>
  <c r="R748" i="10" s="1"/>
  <c r="R1108" i="10" s="1"/>
  <c r="R387" i="10"/>
  <c r="R747" i="10" s="1"/>
  <c r="R1107" i="10" s="1"/>
  <c r="R386" i="10"/>
  <c r="R746" i="10" s="1"/>
  <c r="R1106" i="10" s="1"/>
  <c r="R385" i="10"/>
  <c r="R745" i="10" s="1"/>
  <c r="R1105" i="10" s="1"/>
  <c r="R384" i="10"/>
  <c r="R744" i="10" s="1"/>
  <c r="R1104" i="10" s="1"/>
  <c r="R383" i="10"/>
  <c r="R743" i="10" s="1"/>
  <c r="R1103" i="10" s="1"/>
  <c r="R382" i="10"/>
  <c r="R742" i="10" s="1"/>
  <c r="R1102" i="10" s="1"/>
  <c r="R381" i="10"/>
  <c r="R741" i="10" s="1"/>
  <c r="R1101" i="10" s="1"/>
  <c r="R380" i="10"/>
  <c r="R740" i="10" s="1"/>
  <c r="R1100" i="10" s="1"/>
  <c r="R379" i="10"/>
  <c r="R739" i="10" s="1"/>
  <c r="R1099" i="10" s="1"/>
  <c r="R378" i="10"/>
  <c r="R738" i="10" s="1"/>
  <c r="R1098" i="10" s="1"/>
  <c r="R377" i="10"/>
  <c r="R737" i="10" s="1"/>
  <c r="R1097" i="10" s="1"/>
  <c r="R376" i="10"/>
  <c r="R736" i="10" s="1"/>
  <c r="R1096" i="10" s="1"/>
  <c r="R375" i="10"/>
  <c r="R735" i="10" s="1"/>
  <c r="R1095" i="10" s="1"/>
  <c r="R374" i="10"/>
  <c r="R734" i="10" s="1"/>
  <c r="R1094" i="10" s="1"/>
  <c r="R373" i="10"/>
  <c r="R733" i="10" s="1"/>
  <c r="R1093" i="10" s="1"/>
  <c r="R372" i="10"/>
  <c r="R732" i="10" s="1"/>
  <c r="R1092" i="10" s="1"/>
  <c r="R371" i="10"/>
  <c r="R731" i="10" s="1"/>
  <c r="R1091" i="10" s="1"/>
  <c r="R370" i="10"/>
  <c r="R730" i="10" s="1"/>
  <c r="R1090" i="10" s="1"/>
  <c r="R369" i="10"/>
  <c r="R729" i="10" s="1"/>
  <c r="R1089" i="10" s="1"/>
  <c r="R368" i="10"/>
  <c r="R728" i="10" s="1"/>
  <c r="R1088" i="10" s="1"/>
  <c r="R367" i="10"/>
  <c r="R366" i="10"/>
  <c r="R726" i="10" s="1"/>
  <c r="R1086" i="10" s="1"/>
  <c r="R365" i="10"/>
  <c r="R725" i="10" s="1"/>
  <c r="R1085" i="10" s="1"/>
  <c r="R364" i="10"/>
  <c r="R724" i="10" s="1"/>
  <c r="R1084" i="10" s="1"/>
  <c r="R363" i="10"/>
  <c r="R723" i="10" s="1"/>
  <c r="R1083" i="10" s="1"/>
  <c r="S238" i="10"/>
  <c r="R177" i="10"/>
  <c r="R537" i="10" s="1"/>
  <c r="R897" i="10" s="1"/>
  <c r="R1257" i="10" s="1"/>
  <c r="S170" i="10"/>
  <c r="R161" i="10"/>
  <c r="R521" i="10" s="1"/>
  <c r="R881" i="10" s="1"/>
  <c r="R1241" i="10" s="1"/>
  <c r="R153" i="10"/>
  <c r="S146" i="10"/>
  <c r="S130" i="10"/>
  <c r="Q128" i="10"/>
  <c r="Q188" i="10" s="1"/>
  <c r="Q248" i="10" s="1"/>
  <c r="Q308" i="10" s="1"/>
  <c r="S122" i="10"/>
  <c r="R122" i="10"/>
  <c r="Q122" i="10"/>
  <c r="Q182" i="10" s="1"/>
  <c r="Q242" i="10" s="1"/>
  <c r="Q302" i="10" s="1"/>
  <c r="Q362" i="10" s="1"/>
  <c r="S121" i="10"/>
  <c r="S181" i="10" s="1"/>
  <c r="R121" i="10"/>
  <c r="Q121" i="10"/>
  <c r="Q181" i="10" s="1"/>
  <c r="Q241" i="10" s="1"/>
  <c r="Q301" i="10" s="1"/>
  <c r="Q361" i="10" s="1"/>
  <c r="S120" i="10"/>
  <c r="S180" i="10" s="1"/>
  <c r="R120" i="10"/>
  <c r="Q120" i="10"/>
  <c r="Q180" i="10" s="1"/>
  <c r="Q240" i="10" s="1"/>
  <c r="Q300" i="10" s="1"/>
  <c r="Q360" i="10" s="1"/>
  <c r="S119" i="10"/>
  <c r="R119" i="10"/>
  <c r="Q119" i="10"/>
  <c r="Q179" i="10" s="1"/>
  <c r="Q239" i="10" s="1"/>
  <c r="Q299" i="10" s="1"/>
  <c r="Q359" i="10" s="1"/>
  <c r="S118" i="10"/>
  <c r="S178" i="10" s="1"/>
  <c r="R118" i="10"/>
  <c r="R478" i="10" s="1"/>
  <c r="R838" i="10" s="1"/>
  <c r="R1198" i="10" s="1"/>
  <c r="Q118" i="10"/>
  <c r="Q178" i="10" s="1"/>
  <c r="Q238" i="10" s="1"/>
  <c r="Q298" i="10" s="1"/>
  <c r="Q358" i="10" s="1"/>
  <c r="S117" i="10"/>
  <c r="S177" i="10" s="1"/>
  <c r="R117" i="10"/>
  <c r="R477" i="10" s="1"/>
  <c r="R837" i="10" s="1"/>
  <c r="R1197" i="10" s="1"/>
  <c r="Q117" i="10"/>
  <c r="Q177" i="10" s="1"/>
  <c r="Q237" i="10" s="1"/>
  <c r="Q297" i="10" s="1"/>
  <c r="Q357" i="10" s="1"/>
  <c r="S116" i="10"/>
  <c r="S176" i="10" s="1"/>
  <c r="R116" i="10"/>
  <c r="Q116" i="10"/>
  <c r="Q176" i="10" s="1"/>
  <c r="Q236" i="10" s="1"/>
  <c r="Q296" i="10" s="1"/>
  <c r="Q356" i="10" s="1"/>
  <c r="S115" i="10"/>
  <c r="R115" i="10"/>
  <c r="R475" i="10" s="1"/>
  <c r="R835" i="10" s="1"/>
  <c r="R1195" i="10" s="1"/>
  <c r="Q115" i="10"/>
  <c r="Q175" i="10" s="1"/>
  <c r="Q235" i="10" s="1"/>
  <c r="Q295" i="10" s="1"/>
  <c r="Q355" i="10" s="1"/>
  <c r="S114" i="10"/>
  <c r="R114" i="10"/>
  <c r="R474" i="10" s="1"/>
  <c r="R834" i="10" s="1"/>
  <c r="R1194" i="10" s="1"/>
  <c r="Q114" i="10"/>
  <c r="Q174" i="10" s="1"/>
  <c r="Q234" i="10" s="1"/>
  <c r="Q294" i="10" s="1"/>
  <c r="Q354" i="10" s="1"/>
  <c r="S113" i="10"/>
  <c r="S173" i="10" s="1"/>
  <c r="R113" i="10"/>
  <c r="Q113" i="10"/>
  <c r="Q173" i="10" s="1"/>
  <c r="Q233" i="10" s="1"/>
  <c r="Q293" i="10" s="1"/>
  <c r="Q353" i="10" s="1"/>
  <c r="S112" i="10"/>
  <c r="S172" i="10" s="1"/>
  <c r="R112" i="10"/>
  <c r="R472" i="10" s="1"/>
  <c r="R832" i="10" s="1"/>
  <c r="R1192" i="10" s="1"/>
  <c r="Q112" i="10"/>
  <c r="Q172" i="10" s="1"/>
  <c r="Q232" i="10" s="1"/>
  <c r="Q292" i="10" s="1"/>
  <c r="Q352" i="10" s="1"/>
  <c r="S111" i="10"/>
  <c r="S171" i="10" s="1"/>
  <c r="R111" i="10"/>
  <c r="R471" i="10" s="1"/>
  <c r="R831" i="10" s="1"/>
  <c r="R1191" i="10" s="1"/>
  <c r="Q111" i="10"/>
  <c r="Q171" i="10" s="1"/>
  <c r="Q231" i="10" s="1"/>
  <c r="Q291" i="10" s="1"/>
  <c r="Q351" i="10" s="1"/>
  <c r="S110" i="10"/>
  <c r="R110" i="10"/>
  <c r="R470" i="10" s="1"/>
  <c r="R830" i="10" s="1"/>
  <c r="R1190" i="10" s="1"/>
  <c r="Q110" i="10"/>
  <c r="Q170" i="10" s="1"/>
  <c r="Q230" i="10" s="1"/>
  <c r="Q290" i="10" s="1"/>
  <c r="Q350" i="10" s="1"/>
  <c r="S109" i="10"/>
  <c r="R109" i="10"/>
  <c r="Q109" i="10"/>
  <c r="Q169" i="10" s="1"/>
  <c r="Q229" i="10" s="1"/>
  <c r="Q289" i="10" s="1"/>
  <c r="Q349" i="10" s="1"/>
  <c r="S108" i="10"/>
  <c r="R108" i="10"/>
  <c r="R468" i="10" s="1"/>
  <c r="R828" i="10" s="1"/>
  <c r="R1188" i="10" s="1"/>
  <c r="Q108" i="10"/>
  <c r="Q168" i="10" s="1"/>
  <c r="Q228" i="10" s="1"/>
  <c r="Q288" i="10" s="1"/>
  <c r="Q348" i="10" s="1"/>
  <c r="S107" i="10"/>
  <c r="R107" i="10"/>
  <c r="R467" i="10" s="1"/>
  <c r="R827" i="10" s="1"/>
  <c r="R1187" i="10" s="1"/>
  <c r="Q107" i="10"/>
  <c r="Q167" i="10" s="1"/>
  <c r="Q227" i="10" s="1"/>
  <c r="Q287" i="10" s="1"/>
  <c r="Q347" i="10" s="1"/>
  <c r="S106" i="10"/>
  <c r="R106" i="10"/>
  <c r="R466" i="10" s="1"/>
  <c r="R826" i="10" s="1"/>
  <c r="R1186" i="10" s="1"/>
  <c r="Q106" i="10"/>
  <c r="Q166" i="10" s="1"/>
  <c r="Q226" i="10" s="1"/>
  <c r="Q286" i="10" s="1"/>
  <c r="Q346" i="10" s="1"/>
  <c r="S105" i="10"/>
  <c r="S165" i="10" s="1"/>
  <c r="R105" i="10"/>
  <c r="Q105" i="10"/>
  <c r="Q165" i="10" s="1"/>
  <c r="Q225" i="10" s="1"/>
  <c r="Q285" i="10" s="1"/>
  <c r="Q345" i="10" s="1"/>
  <c r="S104" i="10"/>
  <c r="R104" i="10"/>
  <c r="R464" i="10" s="1"/>
  <c r="R824" i="10" s="1"/>
  <c r="R1184" i="10" s="1"/>
  <c r="Q104" i="10"/>
  <c r="Q164" i="10" s="1"/>
  <c r="Q224" i="10" s="1"/>
  <c r="Q284" i="10" s="1"/>
  <c r="Q344" i="10" s="1"/>
  <c r="S103" i="10"/>
  <c r="S163" i="10" s="1"/>
  <c r="R103" i="10"/>
  <c r="Q103" i="10"/>
  <c r="Q163" i="10" s="1"/>
  <c r="Q223" i="10" s="1"/>
  <c r="Q283" i="10" s="1"/>
  <c r="Q343" i="10" s="1"/>
  <c r="S102" i="10"/>
  <c r="S162" i="10" s="1"/>
  <c r="R102" i="10"/>
  <c r="R462" i="10" s="1"/>
  <c r="R822" i="10" s="1"/>
  <c r="R1182" i="10" s="1"/>
  <c r="Q102" i="10"/>
  <c r="Q162" i="10" s="1"/>
  <c r="Q222" i="10" s="1"/>
  <c r="Q282" i="10" s="1"/>
  <c r="Q342" i="10" s="1"/>
  <c r="S101" i="10"/>
  <c r="R101" i="10"/>
  <c r="R461" i="10" s="1"/>
  <c r="R821" i="10" s="1"/>
  <c r="R1181" i="10" s="1"/>
  <c r="Q101" i="10"/>
  <c r="Q161" i="10" s="1"/>
  <c r="Q221" i="10" s="1"/>
  <c r="Q281" i="10" s="1"/>
  <c r="Q341" i="10" s="1"/>
  <c r="S100" i="10"/>
  <c r="R100" i="10"/>
  <c r="R460" i="10" s="1"/>
  <c r="R820" i="10" s="1"/>
  <c r="R1180" i="10" s="1"/>
  <c r="Q100" i="10"/>
  <c r="Q160" i="10" s="1"/>
  <c r="Q220" i="10" s="1"/>
  <c r="Q280" i="10" s="1"/>
  <c r="Q340" i="10" s="1"/>
  <c r="S99" i="10"/>
  <c r="R99" i="10"/>
  <c r="R459" i="10" s="1"/>
  <c r="R819" i="10" s="1"/>
  <c r="R1179" i="10" s="1"/>
  <c r="Q99" i="10"/>
  <c r="Q159" i="10" s="1"/>
  <c r="Q219" i="10" s="1"/>
  <c r="Q279" i="10" s="1"/>
  <c r="Q339" i="10" s="1"/>
  <c r="S98" i="10"/>
  <c r="R98" i="10"/>
  <c r="R458" i="10" s="1"/>
  <c r="R818" i="10" s="1"/>
  <c r="R1178" i="10" s="1"/>
  <c r="Q98" i="10"/>
  <c r="Q158" i="10" s="1"/>
  <c r="Q218" i="10" s="1"/>
  <c r="Q278" i="10" s="1"/>
  <c r="Q338" i="10" s="1"/>
  <c r="S97" i="10"/>
  <c r="S157" i="10" s="1"/>
  <c r="R97" i="10"/>
  <c r="Q97" i="10"/>
  <c r="Q157" i="10" s="1"/>
  <c r="Q217" i="10" s="1"/>
  <c r="Q277" i="10" s="1"/>
  <c r="Q337" i="10" s="1"/>
  <c r="S96" i="10"/>
  <c r="R96" i="10"/>
  <c r="R456" i="10" s="1"/>
  <c r="R816" i="10" s="1"/>
  <c r="R1176" i="10" s="1"/>
  <c r="Q96" i="10"/>
  <c r="Q156" i="10" s="1"/>
  <c r="Q216" i="10" s="1"/>
  <c r="Q276" i="10" s="1"/>
  <c r="Q336" i="10" s="1"/>
  <c r="S95" i="10"/>
  <c r="S155" i="10" s="1"/>
  <c r="R95" i="10"/>
  <c r="Q95" i="10"/>
  <c r="Q155" i="10" s="1"/>
  <c r="Q215" i="10" s="1"/>
  <c r="Q275" i="10" s="1"/>
  <c r="Q335" i="10" s="1"/>
  <c r="S94" i="10"/>
  <c r="S154" i="10" s="1"/>
  <c r="S214" i="10" s="1"/>
  <c r="R94" i="10"/>
  <c r="R454" i="10" s="1"/>
  <c r="R814" i="10" s="1"/>
  <c r="R1174" i="10" s="1"/>
  <c r="Q94" i="10"/>
  <c r="Q154" i="10" s="1"/>
  <c r="Q214" i="10" s="1"/>
  <c r="Q274" i="10" s="1"/>
  <c r="Q334" i="10" s="1"/>
  <c r="S93" i="10"/>
  <c r="R93" i="10"/>
  <c r="R453" i="10" s="1"/>
  <c r="R813" i="10" s="1"/>
  <c r="R1173" i="10" s="1"/>
  <c r="Q93" i="10"/>
  <c r="Q153" i="10" s="1"/>
  <c r="Q213" i="10" s="1"/>
  <c r="Q273" i="10" s="1"/>
  <c r="Q333" i="10" s="1"/>
  <c r="S92" i="10"/>
  <c r="R92" i="10"/>
  <c r="R452" i="10" s="1"/>
  <c r="R812" i="10" s="1"/>
  <c r="R1172" i="10" s="1"/>
  <c r="Q92" i="10"/>
  <c r="Q152" i="10" s="1"/>
  <c r="Q212" i="10" s="1"/>
  <c r="Q272" i="10" s="1"/>
  <c r="Q332" i="10" s="1"/>
  <c r="S91" i="10"/>
  <c r="R91" i="10"/>
  <c r="Q91" i="10"/>
  <c r="Q151" i="10" s="1"/>
  <c r="Q211" i="10" s="1"/>
  <c r="Q271" i="10" s="1"/>
  <c r="Q331" i="10" s="1"/>
  <c r="S90" i="10"/>
  <c r="R90" i="10"/>
  <c r="Q90" i="10"/>
  <c r="Q150" i="10" s="1"/>
  <c r="Q210" i="10" s="1"/>
  <c r="Q270" i="10" s="1"/>
  <c r="Q330" i="10" s="1"/>
  <c r="S89" i="10"/>
  <c r="S149" i="10" s="1"/>
  <c r="R89" i="10"/>
  <c r="Q89" i="10"/>
  <c r="Q149" i="10" s="1"/>
  <c r="Q209" i="10" s="1"/>
  <c r="Q269" i="10" s="1"/>
  <c r="Q329" i="10" s="1"/>
  <c r="S88" i="10"/>
  <c r="R88" i="10"/>
  <c r="R448" i="10" s="1"/>
  <c r="R808" i="10" s="1"/>
  <c r="R1168" i="10" s="1"/>
  <c r="Q88" i="10"/>
  <c r="Q148" i="10" s="1"/>
  <c r="Q208" i="10" s="1"/>
  <c r="Q268" i="10" s="1"/>
  <c r="Q328" i="10" s="1"/>
  <c r="S87" i="10"/>
  <c r="R87" i="10"/>
  <c r="Q87" i="10"/>
  <c r="Q147" i="10" s="1"/>
  <c r="Q207" i="10" s="1"/>
  <c r="Q267" i="10" s="1"/>
  <c r="Q327" i="10" s="1"/>
  <c r="S86" i="10"/>
  <c r="R86" i="10"/>
  <c r="Q86" i="10"/>
  <c r="Q146" i="10" s="1"/>
  <c r="Q206" i="10" s="1"/>
  <c r="Q266" i="10" s="1"/>
  <c r="Q326" i="10" s="1"/>
  <c r="S85" i="10"/>
  <c r="R85" i="10"/>
  <c r="R445" i="10" s="1"/>
  <c r="R805" i="10" s="1"/>
  <c r="R1165" i="10" s="1"/>
  <c r="Q85" i="10"/>
  <c r="Q145" i="10" s="1"/>
  <c r="Q205" i="10" s="1"/>
  <c r="Q265" i="10" s="1"/>
  <c r="Q325" i="10" s="1"/>
  <c r="S84" i="10"/>
  <c r="R84" i="10"/>
  <c r="R444" i="10" s="1"/>
  <c r="R804" i="10" s="1"/>
  <c r="R1164" i="10" s="1"/>
  <c r="Q84" i="10"/>
  <c r="Q144" i="10" s="1"/>
  <c r="Q204" i="10" s="1"/>
  <c r="Q264" i="10" s="1"/>
  <c r="Q324" i="10" s="1"/>
  <c r="S83" i="10"/>
  <c r="R83" i="10"/>
  <c r="Q83" i="10"/>
  <c r="Q143" i="10" s="1"/>
  <c r="Q203" i="10" s="1"/>
  <c r="Q263" i="10" s="1"/>
  <c r="Q323" i="10" s="1"/>
  <c r="S82" i="10"/>
  <c r="R82" i="10"/>
  <c r="Q82" i="10"/>
  <c r="Q142" i="10" s="1"/>
  <c r="Q202" i="10" s="1"/>
  <c r="Q262" i="10" s="1"/>
  <c r="Q322" i="10" s="1"/>
  <c r="S81" i="10"/>
  <c r="S141" i="10" s="1"/>
  <c r="R81" i="10"/>
  <c r="Q81" i="10"/>
  <c r="Q141" i="10" s="1"/>
  <c r="Q201" i="10" s="1"/>
  <c r="Q261" i="10" s="1"/>
  <c r="Q321" i="10" s="1"/>
  <c r="S80" i="10"/>
  <c r="R80" i="10"/>
  <c r="R440" i="10" s="1"/>
  <c r="R800" i="10" s="1"/>
  <c r="R1160" i="10" s="1"/>
  <c r="Q80" i="10"/>
  <c r="Q140" i="10" s="1"/>
  <c r="Q200" i="10" s="1"/>
  <c r="Q260" i="10" s="1"/>
  <c r="Q320" i="10" s="1"/>
  <c r="S79" i="10"/>
  <c r="R79" i="10"/>
  <c r="Q79" i="10"/>
  <c r="Q139" i="10" s="1"/>
  <c r="Q199" i="10" s="1"/>
  <c r="Q259" i="10" s="1"/>
  <c r="Q319" i="10" s="1"/>
  <c r="S78" i="10"/>
  <c r="S138" i="10" s="1"/>
  <c r="R78" i="10"/>
  <c r="Q78" i="10"/>
  <c r="Q138" i="10" s="1"/>
  <c r="Q198" i="10" s="1"/>
  <c r="Q258" i="10" s="1"/>
  <c r="Q318" i="10" s="1"/>
  <c r="S77" i="10"/>
  <c r="R77" i="10"/>
  <c r="R437" i="10" s="1"/>
  <c r="R797" i="10" s="1"/>
  <c r="R1157" i="10" s="1"/>
  <c r="Q77" i="10"/>
  <c r="Q137" i="10" s="1"/>
  <c r="Q197" i="10" s="1"/>
  <c r="Q257" i="10" s="1"/>
  <c r="Q317" i="10" s="1"/>
  <c r="S76" i="10"/>
  <c r="R76" i="10"/>
  <c r="R436" i="10" s="1"/>
  <c r="R796" i="10" s="1"/>
  <c r="R1156" i="10" s="1"/>
  <c r="Q76" i="10"/>
  <c r="Q136" i="10" s="1"/>
  <c r="Q196" i="10" s="1"/>
  <c r="Q256" i="10" s="1"/>
  <c r="Q316" i="10" s="1"/>
  <c r="S75" i="10"/>
  <c r="R75" i="10"/>
  <c r="Q75" i="10"/>
  <c r="Q135" i="10" s="1"/>
  <c r="Q195" i="10" s="1"/>
  <c r="Q255" i="10" s="1"/>
  <c r="Q315" i="10" s="1"/>
  <c r="S74" i="10"/>
  <c r="R74" i="10"/>
  <c r="Q74" i="10"/>
  <c r="Q134" i="10" s="1"/>
  <c r="Q194" i="10" s="1"/>
  <c r="Q254" i="10" s="1"/>
  <c r="Q314" i="10" s="1"/>
  <c r="S73" i="10"/>
  <c r="S133" i="10" s="1"/>
  <c r="R73" i="10"/>
  <c r="Q73" i="10"/>
  <c r="Q133" i="10" s="1"/>
  <c r="Q193" i="10" s="1"/>
  <c r="Q253" i="10" s="1"/>
  <c r="Q313" i="10" s="1"/>
  <c r="S72" i="10"/>
  <c r="R72" i="10"/>
  <c r="R432" i="10" s="1"/>
  <c r="R792" i="10" s="1"/>
  <c r="R1152" i="10" s="1"/>
  <c r="Q72" i="10"/>
  <c r="Q132" i="10" s="1"/>
  <c r="Q192" i="10" s="1"/>
  <c r="Q252" i="10" s="1"/>
  <c r="Q312" i="10" s="1"/>
  <c r="S71" i="10"/>
  <c r="R71" i="10"/>
  <c r="Q71" i="10"/>
  <c r="Q131" i="10" s="1"/>
  <c r="Q191" i="10" s="1"/>
  <c r="Q251" i="10" s="1"/>
  <c r="Q311" i="10" s="1"/>
  <c r="S70" i="10"/>
  <c r="R70" i="10"/>
  <c r="Q70" i="10"/>
  <c r="Q130" i="10" s="1"/>
  <c r="Q190" i="10" s="1"/>
  <c r="Q250" i="10" s="1"/>
  <c r="Q310" i="10" s="1"/>
  <c r="S69" i="10"/>
  <c r="R69" i="10"/>
  <c r="Q69" i="10"/>
  <c r="Q129" i="10" s="1"/>
  <c r="Q189" i="10" s="1"/>
  <c r="Q249" i="10" s="1"/>
  <c r="Q309" i="10" s="1"/>
  <c r="S68" i="10"/>
  <c r="R68" i="10"/>
  <c r="R428" i="10" s="1"/>
  <c r="R788" i="10" s="1"/>
  <c r="R1148" i="10" s="1"/>
  <c r="Q68" i="10"/>
  <c r="S67" i="10"/>
  <c r="S127" i="10" s="1"/>
  <c r="R67" i="10"/>
  <c r="Q67" i="10"/>
  <c r="Q127" i="10" s="1"/>
  <c r="Q187" i="10" s="1"/>
  <c r="Q247" i="10" s="1"/>
  <c r="Q307" i="10" s="1"/>
  <c r="S66" i="10"/>
  <c r="S126" i="10" s="1"/>
  <c r="R66" i="10"/>
  <c r="Q66" i="10"/>
  <c r="Q126" i="10" s="1"/>
  <c r="Q186" i="10" s="1"/>
  <c r="Q246" i="10" s="1"/>
  <c r="Q306" i="10" s="1"/>
  <c r="S65" i="10"/>
  <c r="R65" i="10"/>
  <c r="Q65" i="10"/>
  <c r="Q125" i="10" s="1"/>
  <c r="Q185" i="10" s="1"/>
  <c r="Q245" i="10" s="1"/>
  <c r="Q305" i="10" s="1"/>
  <c r="S64" i="10"/>
  <c r="R64" i="10"/>
  <c r="R424" i="10" s="1"/>
  <c r="R784" i="10" s="1"/>
  <c r="R1144" i="10" s="1"/>
  <c r="Q64" i="10"/>
  <c r="Q124" i="10" s="1"/>
  <c r="Q184" i="10" s="1"/>
  <c r="Q244" i="10" s="1"/>
  <c r="Q304" i="10" s="1"/>
  <c r="S63" i="10"/>
  <c r="S123" i="10" s="1"/>
  <c r="R63" i="10"/>
  <c r="R423" i="10" s="1"/>
  <c r="R783" i="10" s="1"/>
  <c r="R1143" i="10" s="1"/>
  <c r="Q63" i="10"/>
  <c r="Q123" i="10" s="1"/>
  <c r="Q183" i="10" s="1"/>
  <c r="Q243" i="10" s="1"/>
  <c r="Q303" i="10" s="1"/>
  <c r="AF62" i="10"/>
  <c r="D46" i="10" s="1" a="1"/>
  <c r="D46" i="10" s="1"/>
  <c r="D22" i="10" s="1"/>
  <c r="T62" i="10" a="1"/>
  <c r="T62" i="10" s="1"/>
  <c r="AF61" i="10"/>
  <c r="T61" i="10" s="1" a="1"/>
  <c r="T61" i="10" s="1"/>
  <c r="AF60" i="10"/>
  <c r="T60" i="10" a="1"/>
  <c r="T60" i="10" s="1"/>
  <c r="AF59" i="10"/>
  <c r="AF58" i="10"/>
  <c r="T58" i="10" a="1"/>
  <c r="T58" i="10" s="1"/>
  <c r="AF57" i="10"/>
  <c r="T57" i="10" s="1" a="1"/>
  <c r="T57" i="10" s="1"/>
  <c r="AF56" i="10"/>
  <c r="T56" i="10" a="1"/>
  <c r="T56" i="10" s="1"/>
  <c r="AF55" i="10"/>
  <c r="AF54" i="10"/>
  <c r="T54" i="10" a="1"/>
  <c r="T54" i="10" s="1"/>
  <c r="AF53" i="10"/>
  <c r="T53" i="10" a="1"/>
  <c r="T53" i="10" s="1"/>
  <c r="AF52" i="10"/>
  <c r="T52" i="10" a="1"/>
  <c r="T52" i="10" s="1"/>
  <c r="B52" i="10"/>
  <c r="B56" i="10" s="1"/>
  <c r="B60" i="10" s="1"/>
  <c r="AN51" i="10"/>
  <c r="AB51" i="10" s="1" a="1"/>
  <c r="AB51" i="10" s="1"/>
  <c r="AF51" i="10"/>
  <c r="B51" i="10"/>
  <c r="B55" i="10" s="1"/>
  <c r="B59" i="10" s="1"/>
  <c r="B63" i="10" s="1"/>
  <c r="AN50" i="10"/>
  <c r="AF50" i="10"/>
  <c r="AB50" i="10" a="1"/>
  <c r="AB50" i="10" s="1"/>
  <c r="T50" i="10" a="1"/>
  <c r="T50" i="10" s="1"/>
  <c r="B50" i="10"/>
  <c r="B54" i="10" s="1"/>
  <c r="AN49" i="10"/>
  <c r="AF49" i="10"/>
  <c r="T49" i="10" a="1"/>
  <c r="T49" i="10" s="1"/>
  <c r="B49" i="10"/>
  <c r="B53" i="10" s="1"/>
  <c r="B57" i="10" s="1"/>
  <c r="B61" i="10" s="1"/>
  <c r="AO48" i="10"/>
  <c r="AY48" i="10" s="1"/>
  <c r="BI48" i="10" s="1"/>
  <c r="BS48" i="10" s="1"/>
  <c r="CC48" i="10" s="1"/>
  <c r="CM48" i="10" s="1"/>
  <c r="AN48" i="10"/>
  <c r="AF48" i="10"/>
  <c r="T48" i="10" s="1" a="1"/>
  <c r="T48" i="10" s="1"/>
  <c r="AC48" i="10" a="1"/>
  <c r="AC48" i="10" s="1"/>
  <c r="AB48" i="10" a="1"/>
  <c r="AB48" i="10" s="1"/>
  <c r="C48" i="10"/>
  <c r="C52" i="10" s="1"/>
  <c r="C56" i="10" s="1"/>
  <c r="C60" i="10" s="1"/>
  <c r="C64" i="10" s="1"/>
  <c r="C68" i="10" s="1"/>
  <c r="AN47" i="10"/>
  <c r="AF47" i="10"/>
  <c r="C47" i="10"/>
  <c r="AN46" i="10"/>
  <c r="AF46" i="10"/>
  <c r="AB46" i="10" a="1"/>
  <c r="AB46" i="10" s="1"/>
  <c r="T46" i="10" a="1"/>
  <c r="T46" i="10"/>
  <c r="L46" i="10" a="1"/>
  <c r="L46" i="10" s="1"/>
  <c r="C46" i="10"/>
  <c r="C50" i="10" s="1"/>
  <c r="C54" i="10" s="1"/>
  <c r="C58" i="10" s="1"/>
  <c r="C62" i="10" s="1"/>
  <c r="C66" i="10" s="1"/>
  <c r="AN45" i="10"/>
  <c r="AB45" i="10" s="1" a="1"/>
  <c r="AF45" i="10"/>
  <c r="T45" i="10" s="1" a="1"/>
  <c r="AB45" i="10"/>
  <c r="T45" i="10"/>
  <c r="C45" i="10"/>
  <c r="C49" i="10" s="1"/>
  <c r="C53" i="10" s="1"/>
  <c r="C57" i="10" s="1"/>
  <c r="C61" i="10" s="1"/>
  <c r="C65" i="10" s="1"/>
  <c r="AN44" i="10"/>
  <c r="AB44" i="10" s="1" a="1"/>
  <c r="AB44" i="10" s="1"/>
  <c r="AF44" i="10"/>
  <c r="T44" i="10" a="1"/>
  <c r="T44" i="10" s="1"/>
  <c r="AN43" i="10"/>
  <c r="AF43" i="10"/>
  <c r="AB43" i="10" a="1"/>
  <c r="AB43" i="10"/>
  <c r="T43" i="10" a="1"/>
  <c r="T43" i="10" s="1"/>
  <c r="AN42" i="10"/>
  <c r="AN62" i="10" s="1"/>
  <c r="AB62" i="10" s="1" a="1"/>
  <c r="AB62" i="10" s="1"/>
  <c r="AF42" i="10"/>
  <c r="AB42" i="10" a="1"/>
  <c r="AB42" i="10" s="1"/>
  <c r="T42" i="10" a="1"/>
  <c r="T42" i="10" s="1"/>
  <c r="AO41" i="10"/>
  <c r="AN41" i="10"/>
  <c r="AN61" i="10" s="1"/>
  <c r="AF41" i="10"/>
  <c r="T41" i="10" s="1" a="1"/>
  <c r="T41" i="10" s="1"/>
  <c r="AB41" i="10" a="1"/>
  <c r="AB41" i="10" s="1"/>
  <c r="AO40" i="10"/>
  <c r="AO60" i="10" s="1"/>
  <c r="AN40" i="10"/>
  <c r="AF40" i="10"/>
  <c r="AC40" i="10" a="1"/>
  <c r="AC40" i="10" s="1"/>
  <c r="AB40" i="10" a="1"/>
  <c r="AB40" i="10" s="1"/>
  <c r="AO39" i="10"/>
  <c r="AO59" i="10" s="1"/>
  <c r="AN39" i="10"/>
  <c r="AN59" i="10" s="1"/>
  <c r="AF39" i="10"/>
  <c r="T39" i="10" s="1" a="1"/>
  <c r="T39" i="10" s="1"/>
  <c r="AO38" i="10"/>
  <c r="AO58" i="10" s="1"/>
  <c r="AN38" i="10"/>
  <c r="AN58" i="10" s="1"/>
  <c r="AF38" i="10"/>
  <c r="T38" i="10" s="1" a="1"/>
  <c r="T38" i="10" s="1"/>
  <c r="AC38" i="10" a="1"/>
  <c r="AC38" i="10" s="1"/>
  <c r="AB38" i="10" a="1"/>
  <c r="AB38" i="10"/>
  <c r="AO37" i="10"/>
  <c r="AO57" i="10" s="1"/>
  <c r="AN37" i="10"/>
  <c r="AN57" i="10" s="1"/>
  <c r="AF37" i="10"/>
  <c r="AB37" i="10" a="1"/>
  <c r="AB37" i="10" s="1"/>
  <c r="T37" i="10" a="1"/>
  <c r="T37" i="10" s="1"/>
  <c r="AO36" i="10"/>
  <c r="AO56" i="10" s="1"/>
  <c r="AN36" i="10"/>
  <c r="AN56" i="10" s="1"/>
  <c r="AF36" i="10"/>
  <c r="T36" i="10" s="1" a="1"/>
  <c r="T36" i="10" s="1"/>
  <c r="AO35" i="10"/>
  <c r="AO55" i="10" s="1"/>
  <c r="AN35" i="10"/>
  <c r="AF35" i="10"/>
  <c r="T35" i="10" s="1" a="1"/>
  <c r="T35" i="10" s="1"/>
  <c r="AB35" i="10" a="1"/>
  <c r="AB35" i="10"/>
  <c r="AO34" i="10"/>
  <c r="AO54" i="10" s="1"/>
  <c r="AN34" i="10"/>
  <c r="AN54" i="10" s="1"/>
  <c r="AB54" i="10" s="1" a="1"/>
  <c r="AB54" i="10" s="1"/>
  <c r="AF34" i="10"/>
  <c r="T34" i="10" s="1" a="1"/>
  <c r="T34" i="10" s="1"/>
  <c r="AB34" i="10" a="1"/>
  <c r="AB34" i="10" s="1"/>
  <c r="AO33" i="10"/>
  <c r="AO53" i="10" s="1"/>
  <c r="AN33" i="10"/>
  <c r="AN53" i="10" s="1"/>
  <c r="AF33" i="10"/>
  <c r="AC33" i="10" a="1"/>
  <c r="AC33" i="10" s="1"/>
  <c r="T33" i="10" a="1"/>
  <c r="T33" i="10"/>
  <c r="AO32" i="10"/>
  <c r="AO52" i="10" s="1"/>
  <c r="AN32" i="10"/>
  <c r="AN52" i="10" s="1"/>
  <c r="AF32" i="10"/>
  <c r="AC32" i="10" a="1"/>
  <c r="AC32" i="10" s="1"/>
  <c r="AB32" i="10" a="1"/>
  <c r="AB32" i="10" s="1"/>
  <c r="T32" i="10" a="1"/>
  <c r="T32" i="10" s="1"/>
  <c r="AO31" i="10"/>
  <c r="AO51" i="10" s="1"/>
  <c r="AF31" i="10"/>
  <c r="T31" i="10" s="1" a="1"/>
  <c r="T31" i="10" s="1"/>
  <c r="AC31" i="10" a="1"/>
  <c r="AC31" i="10" s="1"/>
  <c r="AB31" i="10" a="1"/>
  <c r="AB31" i="10" s="1"/>
  <c r="AO30" i="10"/>
  <c r="AO50" i="10" s="1"/>
  <c r="AF30" i="10"/>
  <c r="AC30" i="10" a="1"/>
  <c r="AC30" i="10" s="1"/>
  <c r="AB30" i="10" a="1"/>
  <c r="AB30" i="10"/>
  <c r="T30" i="10" a="1"/>
  <c r="T30" i="10" s="1"/>
  <c r="AO29" i="10"/>
  <c r="AO49" i="10" s="1"/>
  <c r="AY49" i="10" s="1"/>
  <c r="BI49" i="10" s="1"/>
  <c r="BS49" i="10" s="1"/>
  <c r="CC49" i="10" s="1"/>
  <c r="CM49" i="10" s="1"/>
  <c r="AF29" i="10"/>
  <c r="AC29" i="10" a="1"/>
  <c r="AC29" i="10"/>
  <c r="AB29" i="10" a="1"/>
  <c r="AB29" i="10"/>
  <c r="T29" i="10" a="1"/>
  <c r="T29" i="10" s="1"/>
  <c r="B29" i="10"/>
  <c r="B33" i="10" s="1"/>
  <c r="B37" i="10" s="1"/>
  <c r="B41" i="10" s="1"/>
  <c r="AO28" i="10"/>
  <c r="AY28" i="10" s="1"/>
  <c r="BI28" i="10" s="1"/>
  <c r="BS28" i="10" s="1"/>
  <c r="CC28" i="10" s="1"/>
  <c r="CM28" i="10" s="1"/>
  <c r="AF28" i="10"/>
  <c r="AB28" i="10" a="1"/>
  <c r="AB28" i="10" s="1"/>
  <c r="T28" i="10" a="1"/>
  <c r="T28" i="10" s="1"/>
  <c r="C28" i="10"/>
  <c r="C32" i="10" s="1"/>
  <c r="C36" i="10" s="1"/>
  <c r="C40" i="10" s="1"/>
  <c r="C44" i="10" s="1"/>
  <c r="B28" i="10"/>
  <c r="B32" i="10" s="1"/>
  <c r="B36" i="10" s="1"/>
  <c r="B40" i="10" s="1"/>
  <c r="B44" i="10" s="1"/>
  <c r="AY27" i="10"/>
  <c r="BI27" i="10" s="1"/>
  <c r="BS27" i="10" s="1"/>
  <c r="CC27" i="10" s="1"/>
  <c r="CM27" i="10" s="1"/>
  <c r="AO27" i="10"/>
  <c r="AO47" i="10" s="1"/>
  <c r="AY47" i="10" s="1"/>
  <c r="BI47" i="10" s="1"/>
  <c r="BS47" i="10" s="1"/>
  <c r="CC47" i="10" s="1"/>
  <c r="CM47" i="10" s="1"/>
  <c r="AF27" i="10"/>
  <c r="AC27" i="10" a="1"/>
  <c r="AC27" i="10"/>
  <c r="AB27" i="10" a="1"/>
  <c r="AB27" i="10" s="1"/>
  <c r="T27" i="10" a="1"/>
  <c r="T27" i="10" s="1"/>
  <c r="C27" i="10"/>
  <c r="C31" i="10" s="1"/>
  <c r="C35" i="10" s="1"/>
  <c r="C39" i="10" s="1"/>
  <c r="C43" i="10" s="1"/>
  <c r="B27" i="10"/>
  <c r="B31" i="10" s="1"/>
  <c r="B35" i="10" s="1"/>
  <c r="B39" i="10" s="1"/>
  <c r="B43" i="10" s="1"/>
  <c r="AO26" i="10"/>
  <c r="AY26" i="10" s="1"/>
  <c r="BI26" i="10" s="1"/>
  <c r="BS26" i="10" s="1"/>
  <c r="CC26" i="10" s="1"/>
  <c r="CM26" i="10" s="1"/>
  <c r="AF26" i="10"/>
  <c r="AB26" i="10" a="1"/>
  <c r="AB26" i="10" s="1"/>
  <c r="C26" i="10"/>
  <c r="C30" i="10" s="1"/>
  <c r="C34" i="10" s="1"/>
  <c r="C38" i="10" s="1"/>
  <c r="C42" i="10" s="1"/>
  <c r="B26" i="10"/>
  <c r="B30" i="10" s="1"/>
  <c r="B34" i="10" s="1"/>
  <c r="B38" i="10" s="1"/>
  <c r="B42" i="10" s="1"/>
  <c r="AO25" i="10"/>
  <c r="AO45" i="10" s="1"/>
  <c r="AF25" i="10"/>
  <c r="T25" i="10" s="1" a="1"/>
  <c r="T25" i="10" s="1"/>
  <c r="AC25" i="10" a="1"/>
  <c r="AC25" i="10" s="1"/>
  <c r="AB25" i="10" a="1"/>
  <c r="AB25" i="10" s="1"/>
  <c r="C25" i="10"/>
  <c r="C29" i="10" s="1"/>
  <c r="C33" i="10" s="1"/>
  <c r="C37" i="10" s="1"/>
  <c r="C41" i="10" s="1"/>
  <c r="B25" i="10"/>
  <c r="AO24" i="10"/>
  <c r="AF24" i="10"/>
  <c r="T24" i="10" s="1" a="1"/>
  <c r="T24" i="10" s="1"/>
  <c r="AB24" i="10" a="1"/>
  <c r="AB24" i="10" s="1"/>
  <c r="AO23" i="10"/>
  <c r="AO43" i="10" s="1"/>
  <c r="AF23" i="10"/>
  <c r="T23" i="10" s="1" a="1"/>
  <c r="T23" i="10" s="1"/>
  <c r="AC23" i="10" a="1"/>
  <c r="AC23" i="10" s="1"/>
  <c r="AB23" i="10" a="1"/>
  <c r="AB23" i="10" s="1"/>
  <c r="AO22" i="10"/>
  <c r="AY22" i="10" s="1"/>
  <c r="BI22" i="10" s="1"/>
  <c r="BS22" i="10" s="1"/>
  <c r="CC22" i="10" s="1"/>
  <c r="CM22" i="10" s="1"/>
  <c r="AM22" i="10"/>
  <c r="AM32" i="10" s="1"/>
  <c r="AL22" i="10"/>
  <c r="Z22" i="10" s="1" a="1"/>
  <c r="Z22" i="10" s="1"/>
  <c r="AK22" i="10"/>
  <c r="AJ22" i="10"/>
  <c r="AF22" i="10"/>
  <c r="AC22" i="10" a="1"/>
  <c r="AC22" i="10" s="1"/>
  <c r="AB22" i="10" a="1"/>
  <c r="AB22" i="10" s="1"/>
  <c r="AF21" i="10"/>
  <c r="AC21" i="10" a="1"/>
  <c r="AC21" i="10" s="1"/>
  <c r="AB21" i="10" a="1"/>
  <c r="AB21" i="10"/>
  <c r="T21" i="10" a="1"/>
  <c r="T21" i="10"/>
  <c r="AF20" i="10"/>
  <c r="AC20" i="10" a="1"/>
  <c r="AC20" i="10" s="1"/>
  <c r="AB20" i="10" a="1"/>
  <c r="AB20" i="10"/>
  <c r="T20" i="10" a="1"/>
  <c r="T20" i="10"/>
  <c r="AF19" i="10"/>
  <c r="AC19" i="10" a="1"/>
  <c r="AC19" i="10" s="1"/>
  <c r="AB19" i="10" a="1"/>
  <c r="AB19" i="10" s="1"/>
  <c r="AF18" i="10"/>
  <c r="T18" i="10" s="1" a="1"/>
  <c r="T18" i="10" s="1"/>
  <c r="AC18" i="10" a="1"/>
  <c r="AC18" i="10"/>
  <c r="AB18" i="10" a="1"/>
  <c r="AB18" i="10"/>
  <c r="AF17" i="10"/>
  <c r="AC17" i="10" a="1"/>
  <c r="AC17" i="10" s="1"/>
  <c r="AB17" i="10" a="1"/>
  <c r="AB17" i="10"/>
  <c r="T17" i="10" a="1"/>
  <c r="T17" i="10"/>
  <c r="AF16" i="10"/>
  <c r="AC16" i="10" a="1"/>
  <c r="AC16" i="10" s="1"/>
  <c r="AB16" i="10" a="1"/>
  <c r="AB16" i="10" s="1"/>
  <c r="T16" i="10" a="1"/>
  <c r="T16" i="10" s="1"/>
  <c r="AF15" i="10"/>
  <c r="AC15" i="10" a="1"/>
  <c r="AC15" i="10"/>
  <c r="AB15" i="10" a="1"/>
  <c r="AB15" i="10"/>
  <c r="AX14" i="10"/>
  <c r="BH14" i="10" s="1"/>
  <c r="BR14" i="10" s="1"/>
  <c r="AF14" i="10"/>
  <c r="AC14" i="10" a="1"/>
  <c r="AC14" i="10" s="1"/>
  <c r="AB14" i="10" a="1"/>
  <c r="AB14" i="10" s="1"/>
  <c r="AX13" i="10"/>
  <c r="BH13" i="10" s="1"/>
  <c r="BR13" i="10" s="1"/>
  <c r="AM13" i="10"/>
  <c r="AM23" i="10" s="1"/>
  <c r="AL13" i="10"/>
  <c r="AK13" i="10"/>
  <c r="AJ13" i="10"/>
  <c r="AJ23" i="10" s="1"/>
  <c r="AF13" i="10"/>
  <c r="AC13" i="10" a="1"/>
  <c r="AC13" i="10" s="1"/>
  <c r="AB13" i="10" a="1"/>
  <c r="AB13" i="10" s="1"/>
  <c r="AF12" i="10"/>
  <c r="AC12" i="10" a="1"/>
  <c r="AC12" i="10"/>
  <c r="AB12" i="10" a="1"/>
  <c r="AB12" i="10" s="1"/>
  <c r="AA12" i="10" a="1"/>
  <c r="AA12" i="10" s="1"/>
  <c r="Z12" i="10" a="1"/>
  <c r="Z12" i="10" s="1"/>
  <c r="Y12" i="10" a="1"/>
  <c r="Y12" i="10"/>
  <c r="X12" i="10" a="1"/>
  <c r="X12" i="10" s="1"/>
  <c r="T12" i="10" a="1"/>
  <c r="T12" i="10" s="1"/>
  <c r="AF11" i="10"/>
  <c r="AC11" i="10" a="1"/>
  <c r="AC11" i="10" s="1"/>
  <c r="AB11" i="10" a="1"/>
  <c r="AB11" i="10"/>
  <c r="AA11" i="10" a="1"/>
  <c r="AA11" i="10"/>
  <c r="Z11" i="10" a="1"/>
  <c r="Z11" i="10" s="1"/>
  <c r="Y11" i="10" a="1"/>
  <c r="Y11" i="10" s="1"/>
  <c r="X11" i="10" a="1"/>
  <c r="X11" i="10" s="1"/>
  <c r="T11" i="10" a="1"/>
  <c r="T11" i="10" s="1"/>
  <c r="AF10" i="10"/>
  <c r="AC10" i="10" a="1"/>
  <c r="AC10" i="10" s="1"/>
  <c r="AB10" i="10" a="1"/>
  <c r="AB10" i="10" s="1"/>
  <c r="AA10" i="10" a="1"/>
  <c r="AA10" i="10" s="1"/>
  <c r="Z10" i="10" a="1"/>
  <c r="Z10" i="10" s="1"/>
  <c r="Y10" i="10" a="1"/>
  <c r="Y10" i="10"/>
  <c r="X10" i="10" a="1"/>
  <c r="X10" i="10" s="1"/>
  <c r="AF9" i="10"/>
  <c r="AC9" i="10" a="1"/>
  <c r="AC9" i="10" s="1"/>
  <c r="AB9" i="10" a="1"/>
  <c r="AB9" i="10" s="1"/>
  <c r="AA9" i="10" a="1"/>
  <c r="AA9" i="10"/>
  <c r="Z9" i="10" a="1"/>
  <c r="Z9" i="10" s="1"/>
  <c r="Y9" i="10" a="1"/>
  <c r="Y9" i="10" s="1"/>
  <c r="X9" i="10" a="1"/>
  <c r="X9" i="10" s="1"/>
  <c r="T9" i="10" a="1"/>
  <c r="T9" i="10" s="1"/>
  <c r="AF8" i="10"/>
  <c r="AC8" i="10" a="1"/>
  <c r="AC8" i="10" s="1"/>
  <c r="AB8" i="10" a="1"/>
  <c r="AB8" i="10" s="1"/>
  <c r="AA8" i="10" a="1"/>
  <c r="AA8" i="10" s="1"/>
  <c r="Z8" i="10" a="1"/>
  <c r="Z8" i="10" s="1"/>
  <c r="Y8" i="10" a="1"/>
  <c r="Y8" i="10" s="1"/>
  <c r="X8" i="10" a="1"/>
  <c r="X8" i="10" s="1"/>
  <c r="T8" i="10" a="1"/>
  <c r="T8" i="10" s="1"/>
  <c r="AG7" i="10"/>
  <c r="U7" i="10" s="1" a="1"/>
  <c r="U7" i="10" s="1"/>
  <c r="AF7" i="10"/>
  <c r="AC7" i="10" a="1"/>
  <c r="AC7" i="10" s="1"/>
  <c r="AB7" i="10" a="1"/>
  <c r="AB7" i="10" s="1"/>
  <c r="AA7" i="10" a="1"/>
  <c r="AA7" i="10" s="1"/>
  <c r="Z7" i="10" a="1"/>
  <c r="Z7" i="10" s="1"/>
  <c r="Y7" i="10" a="1"/>
  <c r="Y7" i="10" s="1"/>
  <c r="X7" i="10" a="1"/>
  <c r="X7" i="10" s="1"/>
  <c r="T7" i="10" a="1"/>
  <c r="T7" i="10" s="1"/>
  <c r="AI6" i="10"/>
  <c r="W6" i="10" s="1" a="1"/>
  <c r="W6" i="10" s="1"/>
  <c r="AF6" i="10"/>
  <c r="AC6" i="10" a="1"/>
  <c r="AC6" i="10" s="1"/>
  <c r="AB6" i="10" a="1"/>
  <c r="AB6" i="10" s="1"/>
  <c r="AA6" i="10" a="1"/>
  <c r="AA6" i="10" s="1"/>
  <c r="Z6" i="10" a="1"/>
  <c r="Z6" i="10" s="1"/>
  <c r="Y6" i="10" a="1"/>
  <c r="Y6" i="10" s="1"/>
  <c r="X6" i="10" a="1"/>
  <c r="X6" i="10" s="1"/>
  <c r="T6" i="10" a="1"/>
  <c r="T6" i="10" s="1"/>
  <c r="AI5" i="10"/>
  <c r="W5" i="10" s="1" a="1"/>
  <c r="W5" i="10" s="1"/>
  <c r="AF5" i="10"/>
  <c r="AC5" i="10" a="1"/>
  <c r="AC5" i="10" s="1"/>
  <c r="AB5" i="10" a="1"/>
  <c r="AB5" i="10" s="1"/>
  <c r="AA5" i="10" a="1"/>
  <c r="AA5" i="10" s="1"/>
  <c r="Z5" i="10" a="1"/>
  <c r="Z5" i="10" s="1"/>
  <c r="Y5" i="10" a="1"/>
  <c r="Y5" i="10" s="1"/>
  <c r="X5" i="10" a="1"/>
  <c r="X5" i="10" s="1"/>
  <c r="T5" i="10" a="1"/>
  <c r="T5" i="10" s="1"/>
  <c r="AF4" i="10"/>
  <c r="AC4" i="10" a="1"/>
  <c r="AC4" i="10" s="1"/>
  <c r="AB4" i="10" a="1"/>
  <c r="AB4" i="10" s="1"/>
  <c r="AA4" i="10" a="1"/>
  <c r="AA4" i="10" s="1"/>
  <c r="Z4" i="10" a="1"/>
  <c r="Z4" i="10" s="1"/>
  <c r="Y4" i="10" a="1"/>
  <c r="Y4" i="10" s="1"/>
  <c r="X4" i="10" a="1"/>
  <c r="X4" i="10" s="1"/>
  <c r="T4" i="10" a="1"/>
  <c r="T4" i="10" s="1"/>
  <c r="AI3" i="10"/>
  <c r="AH3" i="10"/>
  <c r="AH37" i="10" s="1"/>
  <c r="AG3" i="10"/>
  <c r="AG9" i="10" s="1"/>
  <c r="AC3" i="10" a="1"/>
  <c r="AC3" i="10"/>
  <c r="AB3" i="10" a="1"/>
  <c r="AB3" i="10"/>
  <c r="AA3" i="10" a="1"/>
  <c r="AA3" i="10" s="1"/>
  <c r="Z3" i="10" a="1"/>
  <c r="Z3" i="10"/>
  <c r="Y3" i="10" a="1"/>
  <c r="Y3" i="10"/>
  <c r="X3" i="10" a="1"/>
  <c r="X3" i="10"/>
  <c r="V3" i="10" a="1"/>
  <c r="V3" i="10"/>
  <c r="T3" i="10" a="1"/>
  <c r="T3" i="10" s="1"/>
  <c r="CB2" i="10"/>
  <c r="CL2" i="10" s="1"/>
  <c r="BH2" i="10"/>
  <c r="BR2" i="10" s="1"/>
  <c r="AX2" i="10"/>
  <c r="AW2" i="10"/>
  <c r="AV2" i="10"/>
  <c r="AU2" i="10"/>
  <c r="AT2" i="10"/>
  <c r="AS2" i="10"/>
  <c r="AR2" i="10"/>
  <c r="BB2" i="10" s="1"/>
  <c r="BL2" i="10" s="1"/>
  <c r="BV2" i="10" s="1"/>
  <c r="CF2" i="10" s="1"/>
  <c r="AQ2" i="10"/>
  <c r="BA2" i="10" s="1"/>
  <c r="BK2" i="10" s="1"/>
  <c r="BU2" i="10" s="1"/>
  <c r="CE2" i="10" s="1"/>
  <c r="AP2" i="10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Q30" i="28"/>
  <c r="Q35" i="28" s="1"/>
  <c r="A30" i="28"/>
  <c r="P29" i="28"/>
  <c r="P34" i="28" s="1"/>
  <c r="A29" i="28"/>
  <c r="A28" i="28"/>
  <c r="A27" i="28"/>
  <c r="A26" i="28"/>
  <c r="A25" i="28"/>
  <c r="A24" i="28"/>
  <c r="A23" i="28"/>
  <c r="Q22" i="28"/>
  <c r="Q27" i="28" s="1"/>
  <c r="Q32" i="28" s="1"/>
  <c r="Q37" i="28" s="1"/>
  <c r="A22" i="28"/>
  <c r="A21" i="28"/>
  <c r="Q20" i="28"/>
  <c r="Q25" i="28" s="1"/>
  <c r="P20" i="28"/>
  <c r="P25" i="28" s="1"/>
  <c r="P30" i="28" s="1"/>
  <c r="P35" i="28" s="1"/>
  <c r="A20" i="28"/>
  <c r="P19" i="28"/>
  <c r="P24" i="28" s="1"/>
  <c r="A19" i="28"/>
  <c r="Q18" i="28"/>
  <c r="Q23" i="28" s="1"/>
  <c r="Q28" i="28" s="1"/>
  <c r="Q33" i="28" s="1"/>
  <c r="P18" i="28"/>
  <c r="P23" i="28" s="1"/>
  <c r="P28" i="28" s="1"/>
  <c r="P33" i="28" s="1"/>
  <c r="A18" i="28"/>
  <c r="T17" i="28"/>
  <c r="Q17" i="28"/>
  <c r="P17" i="28"/>
  <c r="P22" i="28" s="1"/>
  <c r="P27" i="28" s="1"/>
  <c r="P32" i="28" s="1"/>
  <c r="P37" i="28" s="1"/>
  <c r="A17" i="28"/>
  <c r="Q16" i="28"/>
  <c r="Q21" i="28" s="1"/>
  <c r="Q26" i="28" s="1"/>
  <c r="Q31" i="28" s="1"/>
  <c r="Q36" i="28" s="1"/>
  <c r="P16" i="28"/>
  <c r="P21" i="28" s="1"/>
  <c r="P26" i="28" s="1"/>
  <c r="P31" i="28" s="1"/>
  <c r="P36" i="28" s="1"/>
  <c r="A16" i="28"/>
  <c r="Q15" i="28"/>
  <c r="P15" i="28"/>
  <c r="A15" i="28"/>
  <c r="Q14" i="28"/>
  <c r="Q19" i="28" s="1"/>
  <c r="Q24" i="28" s="1"/>
  <c r="Q29" i="28" s="1"/>
  <c r="Q34" i="28" s="1"/>
  <c r="P14" i="28"/>
  <c r="A14" i="28"/>
  <c r="Q13" i="28"/>
  <c r="P13" i="28"/>
  <c r="A13" i="28"/>
  <c r="T12" i="28"/>
  <c r="U12" i="28" s="1"/>
  <c r="R12" i="28"/>
  <c r="S12" i="28" s="1"/>
  <c r="A12" i="28"/>
  <c r="E12" i="28" s="1"/>
  <c r="T11" i="28"/>
  <c r="R11" i="28"/>
  <c r="R16" i="28" s="1"/>
  <c r="G11" i="28"/>
  <c r="A11" i="28"/>
  <c r="T10" i="28"/>
  <c r="S10" i="28"/>
  <c r="R10" i="28"/>
  <c r="G10" i="28"/>
  <c r="A10" i="28"/>
  <c r="T9" i="28"/>
  <c r="R9" i="28"/>
  <c r="G9" i="28"/>
  <c r="A9" i="28"/>
  <c r="U8" i="28"/>
  <c r="S8" i="28"/>
  <c r="G8" i="28"/>
  <c r="A8" i="28"/>
  <c r="G7" i="28"/>
  <c r="A7" i="28"/>
  <c r="E7" i="28" s="1"/>
  <c r="G6" i="28"/>
  <c r="A6" i="28"/>
  <c r="G5" i="28"/>
  <c r="A5" i="28"/>
  <c r="G4" i="28"/>
  <c r="A4" i="28"/>
  <c r="G3" i="28"/>
  <c r="E3" i="28"/>
  <c r="A3" i="28"/>
  <c r="C1" i="28"/>
  <c r="B1" i="28"/>
  <c r="A1" i="28"/>
  <c r="BE1226" i="22"/>
  <c r="BE1802" i="22" s="1"/>
  <c r="BD1226" i="22"/>
  <c r="BD1802" i="22" s="1"/>
  <c r="BE1225" i="22"/>
  <c r="BE1801" i="22" s="1"/>
  <c r="BD1225" i="22"/>
  <c r="BE1224" i="22"/>
  <c r="BE1800" i="22" s="1"/>
  <c r="BD1224" i="22"/>
  <c r="BD1800" i="22" s="1"/>
  <c r="BE1223" i="22"/>
  <c r="BE1799" i="22" s="1"/>
  <c r="BD1223" i="22"/>
  <c r="BD1799" i="22" s="1"/>
  <c r="BE1222" i="22"/>
  <c r="BE1798" i="22" s="1"/>
  <c r="BD1222" i="22"/>
  <c r="BD1798" i="22" s="1"/>
  <c r="BE1221" i="22"/>
  <c r="BE1797" i="22" s="1"/>
  <c r="BD1221" i="22"/>
  <c r="BD1797" i="22" s="1"/>
  <c r="BE1220" i="22"/>
  <c r="BE1796" i="22" s="1"/>
  <c r="BD1220" i="22"/>
  <c r="BD1796" i="22" s="1"/>
  <c r="BE1219" i="22"/>
  <c r="BE1795" i="22" s="1"/>
  <c r="BD1219" i="22"/>
  <c r="BD1795" i="22" s="1"/>
  <c r="BE1218" i="22"/>
  <c r="BE1794" i="22" s="1"/>
  <c r="BD1218" i="22"/>
  <c r="BD1794" i="22" s="1"/>
  <c r="BE1217" i="22"/>
  <c r="BE1793" i="22" s="1"/>
  <c r="BD1217" i="22"/>
  <c r="BD1793" i="22" s="1"/>
  <c r="BE1216" i="22"/>
  <c r="BE1792" i="22" s="1"/>
  <c r="BD1216" i="22"/>
  <c r="BD1792" i="22" s="1"/>
  <c r="BE1215" i="22"/>
  <c r="BE1791" i="22" s="1"/>
  <c r="BD1215" i="22"/>
  <c r="BD1791" i="22" s="1"/>
  <c r="BE1214" i="22"/>
  <c r="BE1790" i="22" s="1"/>
  <c r="BD1214" i="22"/>
  <c r="BD1790" i="22" s="1"/>
  <c r="BE1213" i="22"/>
  <c r="BE1789" i="22" s="1"/>
  <c r="BD1213" i="22"/>
  <c r="BD1789" i="22" s="1"/>
  <c r="BE1212" i="22"/>
  <c r="BE1788" i="22" s="1"/>
  <c r="BD1212" i="22"/>
  <c r="BE1211" i="22"/>
  <c r="BE1787" i="22" s="1"/>
  <c r="BD1211" i="22"/>
  <c r="BD1787" i="22" s="1"/>
  <c r="BE1210" i="22"/>
  <c r="BE1786" i="22" s="1"/>
  <c r="BD1210" i="22"/>
  <c r="BD1786" i="22" s="1"/>
  <c r="BE1209" i="22"/>
  <c r="BE1785" i="22" s="1"/>
  <c r="BD1209" i="22"/>
  <c r="BE1208" i="22"/>
  <c r="BE1784" i="22" s="1"/>
  <c r="BD1208" i="22"/>
  <c r="BD1784" i="22" s="1"/>
  <c r="BE1207" i="22"/>
  <c r="BE1783" i="22" s="1"/>
  <c r="BD1207" i="22"/>
  <c r="BD1783" i="22" s="1"/>
  <c r="BE1206" i="22"/>
  <c r="BE1782" i="22" s="1"/>
  <c r="BD1206" i="22"/>
  <c r="BD1782" i="22" s="1"/>
  <c r="BE1205" i="22"/>
  <c r="BE1781" i="22" s="1"/>
  <c r="BD1205" i="22"/>
  <c r="BD1781" i="22" s="1"/>
  <c r="BE1204" i="22"/>
  <c r="BE1780" i="22" s="1"/>
  <c r="BD1204" i="22"/>
  <c r="BD1780" i="22" s="1"/>
  <c r="BE1203" i="22"/>
  <c r="BE1779" i="22" s="1"/>
  <c r="BD1203" i="22"/>
  <c r="BD1779" i="22" s="1"/>
  <c r="BE1202" i="22"/>
  <c r="BE1778" i="22" s="1"/>
  <c r="BD1202" i="22"/>
  <c r="BD1778" i="22" s="1"/>
  <c r="BE1201" i="22"/>
  <c r="BE1777" i="22" s="1"/>
  <c r="BD1201" i="22"/>
  <c r="BD1777" i="22" s="1"/>
  <c r="BE1200" i="22"/>
  <c r="BE1776" i="22" s="1"/>
  <c r="BD1200" i="22"/>
  <c r="BD1776" i="22" s="1"/>
  <c r="BE1199" i="22"/>
  <c r="BE1775" i="22" s="1"/>
  <c r="BD1199" i="22"/>
  <c r="BD1775" i="22" s="1"/>
  <c r="BE1198" i="22"/>
  <c r="BE1774" i="22" s="1"/>
  <c r="BD1198" i="22"/>
  <c r="BD1774" i="22" s="1"/>
  <c r="BE1197" i="22"/>
  <c r="BE1773" i="22" s="1"/>
  <c r="BD1197" i="22"/>
  <c r="BD1773" i="22" s="1"/>
  <c r="BE1196" i="22"/>
  <c r="BE1772" i="22" s="1"/>
  <c r="BD1196" i="22"/>
  <c r="BE1195" i="22"/>
  <c r="BE1771" i="22" s="1"/>
  <c r="BD1195" i="22"/>
  <c r="BD1771" i="22" s="1"/>
  <c r="BE1194" i="22"/>
  <c r="BE1770" i="22" s="1"/>
  <c r="BD1194" i="22"/>
  <c r="BD1770" i="22" s="1"/>
  <c r="BE1193" i="22"/>
  <c r="BE1769" i="22" s="1"/>
  <c r="BD1193" i="22"/>
  <c r="BD1769" i="22" s="1"/>
  <c r="BE1192" i="22"/>
  <c r="BE1768" i="22" s="1"/>
  <c r="BD1192" i="22"/>
  <c r="BD1768" i="22" s="1"/>
  <c r="BE1191" i="22"/>
  <c r="BE1767" i="22" s="1"/>
  <c r="BD1191" i="22"/>
  <c r="BD1767" i="22" s="1"/>
  <c r="BE1190" i="22"/>
  <c r="BE1766" i="22" s="1"/>
  <c r="BD1190" i="22"/>
  <c r="BD1766" i="22" s="1"/>
  <c r="BE1189" i="22"/>
  <c r="BE1765" i="22" s="1"/>
  <c r="BD1189" i="22"/>
  <c r="BD1765" i="22" s="1"/>
  <c r="BE1188" i="22"/>
  <c r="BE1764" i="22" s="1"/>
  <c r="BD1188" i="22"/>
  <c r="BD1764" i="22" s="1"/>
  <c r="BE1187" i="22"/>
  <c r="BE1763" i="22" s="1"/>
  <c r="BD1187" i="22"/>
  <c r="BD1763" i="22" s="1"/>
  <c r="BE1186" i="22"/>
  <c r="BE1762" i="22" s="1"/>
  <c r="BD1186" i="22"/>
  <c r="BD1762" i="22" s="1"/>
  <c r="BE1185" i="22"/>
  <c r="BE1761" i="22" s="1"/>
  <c r="BD1185" i="22"/>
  <c r="BD1761" i="22" s="1"/>
  <c r="BE1184" i="22"/>
  <c r="BE1760" i="22" s="1"/>
  <c r="BD1184" i="22"/>
  <c r="BD1760" i="22" s="1"/>
  <c r="BE1183" i="22"/>
  <c r="BE1759" i="22" s="1"/>
  <c r="BD1183" i="22"/>
  <c r="BD1759" i="22" s="1"/>
  <c r="BE1182" i="22"/>
  <c r="BE1758" i="22" s="1"/>
  <c r="BD1182" i="22"/>
  <c r="BD1758" i="22" s="1"/>
  <c r="BE1181" i="22"/>
  <c r="BE1757" i="22" s="1"/>
  <c r="BD1181" i="22"/>
  <c r="BD1757" i="22" s="1"/>
  <c r="BE1180" i="22"/>
  <c r="BE1756" i="22" s="1"/>
  <c r="BD1180" i="22"/>
  <c r="BD1756" i="22" s="1"/>
  <c r="BE1179" i="22"/>
  <c r="BE1755" i="22" s="1"/>
  <c r="BD1179" i="22"/>
  <c r="BD1755" i="22" s="1"/>
  <c r="BE1178" i="22"/>
  <c r="BE1754" i="22" s="1"/>
  <c r="BD1178" i="22"/>
  <c r="BD1754" i="22" s="1"/>
  <c r="BE1177" i="22"/>
  <c r="BE1753" i="22" s="1"/>
  <c r="BD1177" i="22"/>
  <c r="BE1176" i="22"/>
  <c r="BE1752" i="22" s="1"/>
  <c r="BD1176" i="22"/>
  <c r="BD1752" i="22" s="1"/>
  <c r="BE1175" i="22"/>
  <c r="BE1751" i="22" s="1"/>
  <c r="BD1175" i="22"/>
  <c r="BD1751" i="22" s="1"/>
  <c r="BE1174" i="22"/>
  <c r="BE1750" i="22" s="1"/>
  <c r="BD1174" i="22"/>
  <c r="BD1750" i="22" s="1"/>
  <c r="BE1173" i="22"/>
  <c r="BE1749" i="22" s="1"/>
  <c r="BD1173" i="22"/>
  <c r="BD1749" i="22" s="1"/>
  <c r="BE1172" i="22"/>
  <c r="BE1748" i="22" s="1"/>
  <c r="BD1172" i="22"/>
  <c r="BD1748" i="22" s="1"/>
  <c r="BE1171" i="22"/>
  <c r="BE1747" i="22" s="1"/>
  <c r="BD1171" i="22"/>
  <c r="BD1747" i="22" s="1"/>
  <c r="BE1170" i="22"/>
  <c r="BE1746" i="22" s="1"/>
  <c r="BD1170" i="22"/>
  <c r="BD1746" i="22" s="1"/>
  <c r="BE1169" i="22"/>
  <c r="BE1745" i="22" s="1"/>
  <c r="BD1169" i="22"/>
  <c r="BD1745" i="22" s="1"/>
  <c r="BE1168" i="22"/>
  <c r="BE1744" i="22" s="1"/>
  <c r="BD1168" i="22"/>
  <c r="BD1744" i="22" s="1"/>
  <c r="BE1167" i="22"/>
  <c r="BE1743" i="22" s="1"/>
  <c r="BD1167" i="22"/>
  <c r="BD1743" i="22" s="1"/>
  <c r="BE1166" i="22"/>
  <c r="BE1742" i="22" s="1"/>
  <c r="BD1166" i="22"/>
  <c r="BD1742" i="22" s="1"/>
  <c r="BE1165" i="22"/>
  <c r="BE1741" i="22" s="1"/>
  <c r="BD1165" i="22"/>
  <c r="BD1741" i="22" s="1"/>
  <c r="BE1164" i="22"/>
  <c r="BE1740" i="22" s="1"/>
  <c r="BD1164" i="22"/>
  <c r="BE1163" i="22"/>
  <c r="BE1739" i="22" s="1"/>
  <c r="BD1163" i="22"/>
  <c r="BD1739" i="22" s="1"/>
  <c r="BE1162" i="22"/>
  <c r="BE1738" i="22" s="1"/>
  <c r="BD1162" i="22"/>
  <c r="BE1161" i="22"/>
  <c r="BE1737" i="22" s="1"/>
  <c r="BD1161" i="22"/>
  <c r="BE1160" i="22"/>
  <c r="BE1736" i="22" s="1"/>
  <c r="BD1160" i="22"/>
  <c r="BE1159" i="22"/>
  <c r="BE1735" i="22" s="1"/>
  <c r="BD1159" i="22"/>
  <c r="BD1735" i="22" s="1"/>
  <c r="BE1158" i="22"/>
  <c r="BE1734" i="22" s="1"/>
  <c r="BD1158" i="22"/>
  <c r="BE1157" i="22"/>
  <c r="BE1733" i="22" s="1"/>
  <c r="BD1157" i="22"/>
  <c r="BD1733" i="22" s="1"/>
  <c r="BE1156" i="22"/>
  <c r="BE1732" i="22" s="1"/>
  <c r="BD1156" i="22"/>
  <c r="BE1155" i="22"/>
  <c r="BE1731" i="22" s="1"/>
  <c r="BD1155" i="22"/>
  <c r="BD1731" i="22" s="1"/>
  <c r="BE1154" i="22"/>
  <c r="BE1730" i="22" s="1"/>
  <c r="BD1154" i="22"/>
  <c r="BE1153" i="22"/>
  <c r="BE1729" i="22" s="1"/>
  <c r="BD1153" i="22"/>
  <c r="BD1729" i="22" s="1"/>
  <c r="BE1152" i="22"/>
  <c r="BE1728" i="22" s="1"/>
  <c r="BD1152" i="22"/>
  <c r="BE1151" i="22"/>
  <c r="BE1727" i="22" s="1"/>
  <c r="BD1151" i="22"/>
  <c r="BD1727" i="22" s="1"/>
  <c r="BE1150" i="22"/>
  <c r="BE1726" i="22" s="1"/>
  <c r="BD1150" i="22"/>
  <c r="BE1149" i="22"/>
  <c r="BE1725" i="22" s="1"/>
  <c r="BD1149" i="22"/>
  <c r="BE1148" i="22"/>
  <c r="BE1724" i="22" s="1"/>
  <c r="BD1148" i="22"/>
  <c r="BE1147" i="22"/>
  <c r="BE1723" i="22" s="1"/>
  <c r="BD1147" i="22"/>
  <c r="BE1146" i="22"/>
  <c r="BE1722" i="22" s="1"/>
  <c r="BD1146" i="22"/>
  <c r="BE1145" i="22"/>
  <c r="BE1721" i="22" s="1"/>
  <c r="BD1145" i="22"/>
  <c r="BE1144" i="22"/>
  <c r="BE1720" i="22" s="1"/>
  <c r="BD1144" i="22"/>
  <c r="BE1143" i="22"/>
  <c r="BE1719" i="22" s="1"/>
  <c r="BD1143" i="22"/>
  <c r="BE1142" i="22"/>
  <c r="BE1718" i="22" s="1"/>
  <c r="BD1142" i="22"/>
  <c r="BE1141" i="22"/>
  <c r="BE1717" i="22" s="1"/>
  <c r="BD1141" i="22"/>
  <c r="BE1140" i="22"/>
  <c r="BE1716" i="22" s="1"/>
  <c r="BD1140" i="22"/>
  <c r="BE1139" i="22"/>
  <c r="BE1715" i="22" s="1"/>
  <c r="BD1139" i="22"/>
  <c r="BE1138" i="22"/>
  <c r="BE1714" i="22" s="1"/>
  <c r="BD1138" i="22"/>
  <c r="BE1137" i="22"/>
  <c r="BE1713" i="22" s="1"/>
  <c r="BD1137" i="22"/>
  <c r="BE1136" i="22"/>
  <c r="BE1712" i="22" s="1"/>
  <c r="BD1136" i="22"/>
  <c r="BE1135" i="22"/>
  <c r="BE1711" i="22" s="1"/>
  <c r="BD1135" i="22"/>
  <c r="BE1134" i="22"/>
  <c r="BE1710" i="22" s="1"/>
  <c r="BD1134" i="22"/>
  <c r="BE1133" i="22"/>
  <c r="BE1709" i="22" s="1"/>
  <c r="BD1133" i="22"/>
  <c r="BE1132" i="22"/>
  <c r="BE1708" i="22" s="1"/>
  <c r="BD1132" i="22"/>
  <c r="BE1131" i="22"/>
  <c r="BE1707" i="22" s="1"/>
  <c r="BD1131" i="22"/>
  <c r="BE1130" i="22"/>
  <c r="BE1706" i="22" s="1"/>
  <c r="BD1130" i="22"/>
  <c r="BE1129" i="22"/>
  <c r="BE1705" i="22" s="1"/>
  <c r="BD1129" i="22"/>
  <c r="BE1128" i="22"/>
  <c r="BE1704" i="22" s="1"/>
  <c r="BD1128" i="22"/>
  <c r="BE1127" i="22"/>
  <c r="BE1703" i="22" s="1"/>
  <c r="BD1127" i="22"/>
  <c r="BE1126" i="22"/>
  <c r="BE1702" i="22" s="1"/>
  <c r="BD1126" i="22"/>
  <c r="BE1125" i="22"/>
  <c r="BE1701" i="22" s="1"/>
  <c r="BD1125" i="22"/>
  <c r="BE1124" i="22"/>
  <c r="BE1700" i="22" s="1"/>
  <c r="BD1124" i="22"/>
  <c r="BE1123" i="22"/>
  <c r="BE1699" i="22" s="1"/>
  <c r="BD1123" i="22"/>
  <c r="BE1122" i="22"/>
  <c r="BE1698" i="22" s="1"/>
  <c r="BD1122" i="22"/>
  <c r="BE1121" i="22"/>
  <c r="BE1697" i="22" s="1"/>
  <c r="BD1121" i="22"/>
  <c r="BE1120" i="22"/>
  <c r="BE1696" i="22" s="1"/>
  <c r="BD1120" i="22"/>
  <c r="BE1119" i="22"/>
  <c r="BE1695" i="22" s="1"/>
  <c r="BD1119" i="22"/>
  <c r="BE1118" i="22"/>
  <c r="BE1694" i="22" s="1"/>
  <c r="BD1118" i="22"/>
  <c r="BE1117" i="22"/>
  <c r="BE1693" i="22" s="1"/>
  <c r="BD1117" i="22"/>
  <c r="BE1116" i="22"/>
  <c r="BE1692" i="22" s="1"/>
  <c r="BD1116" i="22"/>
  <c r="BE1115" i="22"/>
  <c r="BE1691" i="22" s="1"/>
  <c r="BD1115" i="22"/>
  <c r="BE1114" i="22"/>
  <c r="BE1690" i="22" s="1"/>
  <c r="BD1114" i="22"/>
  <c r="BE1113" i="22"/>
  <c r="BE1689" i="22" s="1"/>
  <c r="BD1113" i="22"/>
  <c r="BE1112" i="22"/>
  <c r="BE1688" i="22" s="1"/>
  <c r="BD1112" i="22"/>
  <c r="BE1111" i="22"/>
  <c r="BE1687" i="22" s="1"/>
  <c r="BD1111" i="22"/>
  <c r="BE1110" i="22"/>
  <c r="BE1686" i="22" s="1"/>
  <c r="BD1110" i="22"/>
  <c r="BE1109" i="22"/>
  <c r="BE1685" i="22" s="1"/>
  <c r="BD1109" i="22"/>
  <c r="BE1108" i="22"/>
  <c r="BE1684" i="22" s="1"/>
  <c r="BD1108" i="22"/>
  <c r="BE1107" i="22"/>
  <c r="BE1683" i="22" s="1"/>
  <c r="BD1107" i="22"/>
  <c r="BE1106" i="22"/>
  <c r="BE1682" i="22" s="1"/>
  <c r="BD1106" i="22"/>
  <c r="BE1105" i="22"/>
  <c r="BE1681" i="22" s="1"/>
  <c r="BD1105" i="22"/>
  <c r="BE1104" i="22"/>
  <c r="BE1680" i="22" s="1"/>
  <c r="BD1104" i="22"/>
  <c r="BE1103" i="22"/>
  <c r="BE1679" i="22" s="1"/>
  <c r="BD1103" i="22"/>
  <c r="BE1102" i="22"/>
  <c r="BE1678" i="22" s="1"/>
  <c r="BD1102" i="22"/>
  <c r="BE1101" i="22"/>
  <c r="BE1677" i="22" s="1"/>
  <c r="BD1101" i="22"/>
  <c r="BE1100" i="22"/>
  <c r="BE1676" i="22" s="1"/>
  <c r="BD1100" i="22"/>
  <c r="BE1099" i="22"/>
  <c r="BE1675" i="22" s="1"/>
  <c r="BD1099" i="22"/>
  <c r="BE1098" i="22"/>
  <c r="BE1674" i="22" s="1"/>
  <c r="BD1098" i="22"/>
  <c r="BE1097" i="22"/>
  <c r="BE1673" i="22" s="1"/>
  <c r="BD1097" i="22"/>
  <c r="BE1096" i="22"/>
  <c r="BE1672" i="22" s="1"/>
  <c r="BD1096" i="22"/>
  <c r="BE1095" i="22"/>
  <c r="BE1671" i="22" s="1"/>
  <c r="BD1095" i="22"/>
  <c r="BE1094" i="22"/>
  <c r="BE1670" i="22" s="1"/>
  <c r="BD1094" i="22"/>
  <c r="BE1093" i="22"/>
  <c r="BE1669" i="22" s="1"/>
  <c r="BD1093" i="22"/>
  <c r="BE1092" i="22"/>
  <c r="BE1668" i="22" s="1"/>
  <c r="BD1092" i="22"/>
  <c r="BE1091" i="22"/>
  <c r="BE1667" i="22" s="1"/>
  <c r="BD1091" i="22"/>
  <c r="BE1090" i="22"/>
  <c r="BE1666" i="22" s="1"/>
  <c r="BD1090" i="22"/>
  <c r="BE1089" i="22"/>
  <c r="BE1665" i="22" s="1"/>
  <c r="BD1089" i="22"/>
  <c r="BE1088" i="22"/>
  <c r="BE1664" i="22" s="1"/>
  <c r="BD1088" i="22"/>
  <c r="BE1087" i="22"/>
  <c r="BE1663" i="22" s="1"/>
  <c r="BD1087" i="22"/>
  <c r="BE1086" i="22"/>
  <c r="BE1662" i="22" s="1"/>
  <c r="BD1086" i="22"/>
  <c r="BE1085" i="22"/>
  <c r="BE1661" i="22" s="1"/>
  <c r="BD1085" i="22"/>
  <c r="BE1084" i="22"/>
  <c r="BE1660" i="22" s="1"/>
  <c r="BD1084" i="22"/>
  <c r="BE1083" i="22"/>
  <c r="BE1659" i="22" s="1"/>
  <c r="BD1083" i="22"/>
  <c r="BE1082" i="22"/>
  <c r="BE1658" i="22" s="1"/>
  <c r="BD1082" i="22"/>
  <c r="BE1081" i="22"/>
  <c r="BE1657" i="22" s="1"/>
  <c r="BD1081" i="22"/>
  <c r="BE1080" i="22"/>
  <c r="BE1656" i="22" s="1"/>
  <c r="BD1080" i="22"/>
  <c r="BE1079" i="22"/>
  <c r="BE1655" i="22" s="1"/>
  <c r="BD1079" i="22"/>
  <c r="BE1078" i="22"/>
  <c r="BE1654" i="22" s="1"/>
  <c r="BD1078" i="22"/>
  <c r="BE1077" i="22"/>
  <c r="BE1653" i="22" s="1"/>
  <c r="BD1077" i="22"/>
  <c r="BE1076" i="22"/>
  <c r="BE1652" i="22" s="1"/>
  <c r="BD1076" i="22"/>
  <c r="BE1075" i="22"/>
  <c r="BE1651" i="22" s="1"/>
  <c r="BD1075" i="22"/>
  <c r="BE1074" i="22"/>
  <c r="BE1650" i="22" s="1"/>
  <c r="BD1074" i="22"/>
  <c r="BE1073" i="22"/>
  <c r="BE1649" i="22" s="1"/>
  <c r="BD1073" i="22"/>
  <c r="BE1072" i="22"/>
  <c r="BE1648" i="22" s="1"/>
  <c r="BD1072" i="22"/>
  <c r="BE1071" i="22"/>
  <c r="BE1647" i="22" s="1"/>
  <c r="BD1071" i="22"/>
  <c r="BE1070" i="22"/>
  <c r="BE1646" i="22" s="1"/>
  <c r="BD1070" i="22"/>
  <c r="BE1069" i="22"/>
  <c r="BE1645" i="22" s="1"/>
  <c r="BD1069" i="22"/>
  <c r="BE1068" i="22"/>
  <c r="BE1644" i="22" s="1"/>
  <c r="BD1068" i="22"/>
  <c r="BE1067" i="22"/>
  <c r="BE1643" i="22" s="1"/>
  <c r="BD1067" i="22"/>
  <c r="BE1066" i="22"/>
  <c r="BE1642" i="22" s="1"/>
  <c r="BD1066" i="22"/>
  <c r="BE1065" i="22"/>
  <c r="BE1641" i="22" s="1"/>
  <c r="BD1065" i="22"/>
  <c r="BE1064" i="22"/>
  <c r="BE1640" i="22" s="1"/>
  <c r="BD1064" i="22"/>
  <c r="BE1063" i="22"/>
  <c r="BE1639" i="22" s="1"/>
  <c r="BD1063" i="22"/>
  <c r="BE1062" i="22"/>
  <c r="BE1638" i="22" s="1"/>
  <c r="BD1062" i="22"/>
  <c r="BE1061" i="22"/>
  <c r="BE1637" i="22" s="1"/>
  <c r="BD1061" i="22"/>
  <c r="BE1060" i="22"/>
  <c r="BE1636" i="22" s="1"/>
  <c r="BD1060" i="22"/>
  <c r="BE1059" i="22"/>
  <c r="BE1635" i="22" s="1"/>
  <c r="BD1059" i="22"/>
  <c r="BE1058" i="22"/>
  <c r="BE1634" i="22" s="1"/>
  <c r="BD1058" i="22"/>
  <c r="BE1057" i="22"/>
  <c r="BE1633" i="22" s="1"/>
  <c r="BD1057" i="22"/>
  <c r="BE1056" i="22"/>
  <c r="BE1632" i="22" s="1"/>
  <c r="BD1056" i="22"/>
  <c r="BE1055" i="22"/>
  <c r="BE1631" i="22" s="1"/>
  <c r="BD1055" i="22"/>
  <c r="BE1054" i="22"/>
  <c r="BE1630" i="22" s="1"/>
  <c r="BD1054" i="22"/>
  <c r="BE1053" i="22"/>
  <c r="BE1629" i="22" s="1"/>
  <c r="BD1053" i="22"/>
  <c r="BE1052" i="22"/>
  <c r="BE1628" i="22" s="1"/>
  <c r="BD1052" i="22"/>
  <c r="BE1051" i="22"/>
  <c r="BE1627" i="22" s="1"/>
  <c r="BD1051" i="22"/>
  <c r="BE1050" i="22"/>
  <c r="BE1626" i="22" s="1"/>
  <c r="BD1050" i="22"/>
  <c r="BE1049" i="22"/>
  <c r="BE1625" i="22" s="1"/>
  <c r="BD1049" i="22"/>
  <c r="BE1048" i="22"/>
  <c r="BE1624" i="22" s="1"/>
  <c r="BD1048" i="22"/>
  <c r="BE1047" i="22"/>
  <c r="BE1623" i="22" s="1"/>
  <c r="BD1047" i="22"/>
  <c r="BE1046" i="22"/>
  <c r="BE1622" i="22" s="1"/>
  <c r="BD1046" i="22"/>
  <c r="BE1045" i="22"/>
  <c r="BE1621" i="22" s="1"/>
  <c r="BD1045" i="22"/>
  <c r="BE1044" i="22"/>
  <c r="BE1620" i="22" s="1"/>
  <c r="BD1044" i="22"/>
  <c r="BE1043" i="22"/>
  <c r="BE1619" i="22" s="1"/>
  <c r="BD1043" i="22"/>
  <c r="BE1042" i="22"/>
  <c r="BE1618" i="22" s="1"/>
  <c r="BD1042" i="22"/>
  <c r="BE1041" i="22"/>
  <c r="BE1617" i="22" s="1"/>
  <c r="BD1041" i="22"/>
  <c r="BE1040" i="22"/>
  <c r="BE1616" i="22" s="1"/>
  <c r="BD1040" i="22"/>
  <c r="BE1039" i="22"/>
  <c r="BE1615" i="22" s="1"/>
  <c r="BD1039" i="22"/>
  <c r="BE1038" i="22"/>
  <c r="BE1614" i="22" s="1"/>
  <c r="BD1038" i="22"/>
  <c r="BE1037" i="22"/>
  <c r="BE1613" i="22" s="1"/>
  <c r="BD1037" i="22"/>
  <c r="BE1036" i="22"/>
  <c r="BE1612" i="22" s="1"/>
  <c r="BD1036" i="22"/>
  <c r="BE1035" i="22"/>
  <c r="BE1611" i="22" s="1"/>
  <c r="BD1035" i="22"/>
  <c r="BE1034" i="22"/>
  <c r="BE1610" i="22" s="1"/>
  <c r="BD1034" i="22"/>
  <c r="BE1033" i="22"/>
  <c r="BE1609" i="22" s="1"/>
  <c r="BD1033" i="22"/>
  <c r="BE1032" i="22"/>
  <c r="BE1608" i="22" s="1"/>
  <c r="BD1032" i="22"/>
  <c r="BE1031" i="22"/>
  <c r="BE1607" i="22" s="1"/>
  <c r="BD1031" i="22"/>
  <c r="BE1030" i="22"/>
  <c r="BE1606" i="22" s="1"/>
  <c r="BD1030" i="22"/>
  <c r="BE1029" i="22"/>
  <c r="BE1605" i="22" s="1"/>
  <c r="BD1029" i="22"/>
  <c r="BE1028" i="22"/>
  <c r="BE1604" i="22" s="1"/>
  <c r="BD1028" i="22"/>
  <c r="BE1027" i="22"/>
  <c r="BE1603" i="22" s="1"/>
  <c r="BD1027" i="22"/>
  <c r="BE1026" i="22"/>
  <c r="BE1602" i="22" s="1"/>
  <c r="BD1026" i="22"/>
  <c r="BE1025" i="22"/>
  <c r="BE1601" i="22" s="1"/>
  <c r="BD1025" i="22"/>
  <c r="BE1024" i="22"/>
  <c r="BE1600" i="22" s="1"/>
  <c r="BD1024" i="22"/>
  <c r="BE1023" i="22"/>
  <c r="BE1599" i="22" s="1"/>
  <c r="BD1023" i="22"/>
  <c r="BE1022" i="22"/>
  <c r="BE1598" i="22" s="1"/>
  <c r="BD1022" i="22"/>
  <c r="BE1021" i="22"/>
  <c r="BE1597" i="22" s="1"/>
  <c r="BD1021" i="22"/>
  <c r="BE1020" i="22"/>
  <c r="BE1596" i="22" s="1"/>
  <c r="BD1020" i="22"/>
  <c r="BE1019" i="22"/>
  <c r="BE1595" i="22" s="1"/>
  <c r="BD1019" i="22"/>
  <c r="BE1018" i="22"/>
  <c r="BE1594" i="22" s="1"/>
  <c r="BD1018" i="22"/>
  <c r="BE1017" i="22"/>
  <c r="BE1593" i="22" s="1"/>
  <c r="BD1017" i="22"/>
  <c r="BE1016" i="22"/>
  <c r="BE1592" i="22" s="1"/>
  <c r="BD1016" i="22"/>
  <c r="BE1015" i="22"/>
  <c r="BE1591" i="22" s="1"/>
  <c r="BD1015" i="22"/>
  <c r="BE1014" i="22"/>
  <c r="BE1590" i="22" s="1"/>
  <c r="BD1014" i="22"/>
  <c r="BE1013" i="22"/>
  <c r="BE1589" i="22" s="1"/>
  <c r="BD1013" i="22"/>
  <c r="BE1012" i="22"/>
  <c r="BE1588" i="22" s="1"/>
  <c r="BD1012" i="22"/>
  <c r="BE1011" i="22"/>
  <c r="BE1587" i="22" s="1"/>
  <c r="BD1011" i="22"/>
  <c r="BE1010" i="22"/>
  <c r="BE1586" i="22" s="1"/>
  <c r="BD1010" i="22"/>
  <c r="BE1009" i="22"/>
  <c r="BE1585" i="22" s="1"/>
  <c r="BD1009" i="22"/>
  <c r="BE1008" i="22"/>
  <c r="BE1584" i="22" s="1"/>
  <c r="BD1008" i="22"/>
  <c r="BE1007" i="22"/>
  <c r="BE1583" i="22" s="1"/>
  <c r="BD1007" i="22"/>
  <c r="BE1006" i="22"/>
  <c r="BE1582" i="22" s="1"/>
  <c r="BD1006" i="22"/>
  <c r="BE1005" i="22"/>
  <c r="BE1581" i="22" s="1"/>
  <c r="BD1005" i="22"/>
  <c r="BE1004" i="22"/>
  <c r="BE1580" i="22" s="1"/>
  <c r="BD1004" i="22"/>
  <c r="BE1003" i="22"/>
  <c r="BE1579" i="22" s="1"/>
  <c r="BD1003" i="22"/>
  <c r="BE1002" i="22"/>
  <c r="BE1578" i="22" s="1"/>
  <c r="BD1002" i="22"/>
  <c r="BE1001" i="22"/>
  <c r="BE1577" i="22" s="1"/>
  <c r="BD1001" i="22"/>
  <c r="BE1000" i="22"/>
  <c r="BE1576" i="22" s="1"/>
  <c r="BD1000" i="22"/>
  <c r="BE999" i="22"/>
  <c r="BE1575" i="22" s="1"/>
  <c r="BD999" i="22"/>
  <c r="BE998" i="22"/>
  <c r="BE1574" i="22" s="1"/>
  <c r="BD998" i="22"/>
  <c r="BE997" i="22"/>
  <c r="BE1573" i="22" s="1"/>
  <c r="BD997" i="22"/>
  <c r="BE996" i="22"/>
  <c r="BE1572" i="22" s="1"/>
  <c r="BD996" i="22"/>
  <c r="BE995" i="22"/>
  <c r="BE1571" i="22" s="1"/>
  <c r="BD995" i="22"/>
  <c r="BE994" i="22"/>
  <c r="BE1570" i="22" s="1"/>
  <c r="BD994" i="22"/>
  <c r="BE993" i="22"/>
  <c r="BE1569" i="22" s="1"/>
  <c r="BD993" i="22"/>
  <c r="BE992" i="22"/>
  <c r="BE1568" i="22" s="1"/>
  <c r="BD992" i="22"/>
  <c r="BE991" i="22"/>
  <c r="BE1567" i="22" s="1"/>
  <c r="BD991" i="22"/>
  <c r="BE990" i="22"/>
  <c r="BE1566" i="22" s="1"/>
  <c r="BD990" i="22"/>
  <c r="BE989" i="22"/>
  <c r="BE1565" i="22" s="1"/>
  <c r="BD989" i="22"/>
  <c r="BE988" i="22"/>
  <c r="BE1564" i="22" s="1"/>
  <c r="BD988" i="22"/>
  <c r="BE987" i="22"/>
  <c r="BE1563" i="22" s="1"/>
  <c r="BD987" i="22"/>
  <c r="BE986" i="22"/>
  <c r="BE1562" i="22" s="1"/>
  <c r="BD986" i="22"/>
  <c r="BE985" i="22"/>
  <c r="BE1561" i="22" s="1"/>
  <c r="BD985" i="22"/>
  <c r="BE984" i="22"/>
  <c r="BE1560" i="22" s="1"/>
  <c r="BD984" i="22"/>
  <c r="BE983" i="22"/>
  <c r="BE1559" i="22" s="1"/>
  <c r="BD983" i="22"/>
  <c r="BE982" i="22"/>
  <c r="BE1558" i="22" s="1"/>
  <c r="BD982" i="22"/>
  <c r="BE981" i="22"/>
  <c r="BE1557" i="22" s="1"/>
  <c r="BD981" i="22"/>
  <c r="BE980" i="22"/>
  <c r="BE1556" i="22" s="1"/>
  <c r="BD980" i="22"/>
  <c r="BE979" i="22"/>
  <c r="BE1555" i="22" s="1"/>
  <c r="BD979" i="22"/>
  <c r="BE978" i="22"/>
  <c r="BE1554" i="22" s="1"/>
  <c r="BD978" i="22"/>
  <c r="BE977" i="22"/>
  <c r="BE1553" i="22" s="1"/>
  <c r="BD977" i="22"/>
  <c r="BE976" i="22"/>
  <c r="BE1552" i="22" s="1"/>
  <c r="BD976" i="22"/>
  <c r="BE975" i="22"/>
  <c r="BE1551" i="22" s="1"/>
  <c r="BD975" i="22"/>
  <c r="BE974" i="22"/>
  <c r="BE1550" i="22" s="1"/>
  <c r="BD974" i="22"/>
  <c r="BE973" i="22"/>
  <c r="BE1549" i="22" s="1"/>
  <c r="BD973" i="22"/>
  <c r="BE972" i="22"/>
  <c r="BE1548" i="22" s="1"/>
  <c r="BD972" i="22"/>
  <c r="BE971" i="22"/>
  <c r="BE1547" i="22" s="1"/>
  <c r="BD971" i="22"/>
  <c r="BE970" i="22"/>
  <c r="BE1546" i="22" s="1"/>
  <c r="BD970" i="22"/>
  <c r="BE969" i="22"/>
  <c r="BE1545" i="22" s="1"/>
  <c r="BD969" i="22"/>
  <c r="BE968" i="22"/>
  <c r="BE1544" i="22" s="1"/>
  <c r="BD968" i="22"/>
  <c r="BE967" i="22"/>
  <c r="BE1543" i="22" s="1"/>
  <c r="BD967" i="22"/>
  <c r="BE966" i="22"/>
  <c r="BE1542" i="22" s="1"/>
  <c r="BD966" i="22"/>
  <c r="BE965" i="22"/>
  <c r="BE1541" i="22" s="1"/>
  <c r="BD965" i="22"/>
  <c r="BE964" i="22"/>
  <c r="BE1540" i="22" s="1"/>
  <c r="BD964" i="22"/>
  <c r="BE963" i="22"/>
  <c r="BE1539" i="22" s="1"/>
  <c r="BD963" i="22"/>
  <c r="BE962" i="22"/>
  <c r="BE1538" i="22" s="1"/>
  <c r="BD962" i="22"/>
  <c r="BE961" i="22"/>
  <c r="BE1537" i="22" s="1"/>
  <c r="BD961" i="22"/>
  <c r="BE960" i="22"/>
  <c r="BE1536" i="22" s="1"/>
  <c r="BD960" i="22"/>
  <c r="BE959" i="22"/>
  <c r="BE1535" i="22" s="1"/>
  <c r="BD959" i="22"/>
  <c r="BE958" i="22"/>
  <c r="BE1534" i="22" s="1"/>
  <c r="BD958" i="22"/>
  <c r="BE957" i="22"/>
  <c r="BE1533" i="22" s="1"/>
  <c r="BD957" i="22"/>
  <c r="BE956" i="22"/>
  <c r="BE1532" i="22" s="1"/>
  <c r="BD956" i="22"/>
  <c r="BE955" i="22"/>
  <c r="BE1531" i="22" s="1"/>
  <c r="BD955" i="22"/>
  <c r="BE954" i="22"/>
  <c r="BE1530" i="22" s="1"/>
  <c r="BD954" i="22"/>
  <c r="BE953" i="22"/>
  <c r="BE1529" i="22" s="1"/>
  <c r="BD953" i="22"/>
  <c r="BE952" i="22"/>
  <c r="BE1528" i="22" s="1"/>
  <c r="BD952" i="22"/>
  <c r="BE951" i="22"/>
  <c r="BE1527" i="22" s="1"/>
  <c r="BD951" i="22"/>
  <c r="BE950" i="22"/>
  <c r="BE1526" i="22" s="1"/>
  <c r="BD950" i="22"/>
  <c r="BE949" i="22"/>
  <c r="BE1525" i="22" s="1"/>
  <c r="BD949" i="22"/>
  <c r="BE948" i="22"/>
  <c r="BE1524" i="22" s="1"/>
  <c r="BD948" i="22"/>
  <c r="BE947" i="22"/>
  <c r="BE1523" i="22" s="1"/>
  <c r="BD947" i="22"/>
  <c r="BE946" i="22"/>
  <c r="BE1522" i="22" s="1"/>
  <c r="BD946" i="22"/>
  <c r="BE945" i="22"/>
  <c r="BE1521" i="22" s="1"/>
  <c r="BD945" i="22"/>
  <c r="BE944" i="22"/>
  <c r="BE1520" i="22" s="1"/>
  <c r="BD944" i="22"/>
  <c r="BE943" i="22"/>
  <c r="BE1519" i="22" s="1"/>
  <c r="BD943" i="22"/>
  <c r="BE942" i="22"/>
  <c r="BE1518" i="22" s="1"/>
  <c r="BD942" i="22"/>
  <c r="BE941" i="22"/>
  <c r="BE1517" i="22" s="1"/>
  <c r="BD941" i="22"/>
  <c r="BE940" i="22"/>
  <c r="BE1516" i="22" s="1"/>
  <c r="BD940" i="22"/>
  <c r="BE939" i="22"/>
  <c r="BE1515" i="22" s="1"/>
  <c r="BD939" i="22"/>
  <c r="BE938" i="22"/>
  <c r="BE1514" i="22" s="1"/>
  <c r="BD938" i="22"/>
  <c r="BE937" i="22"/>
  <c r="BE1513" i="22" s="1"/>
  <c r="BD937" i="22"/>
  <c r="BE936" i="22"/>
  <c r="BE1512" i="22" s="1"/>
  <c r="BD936" i="22"/>
  <c r="BE935" i="22"/>
  <c r="BE1511" i="22" s="1"/>
  <c r="BD935" i="22"/>
  <c r="BE934" i="22"/>
  <c r="BE1510" i="22" s="1"/>
  <c r="BD934" i="22"/>
  <c r="BE933" i="22"/>
  <c r="BE1509" i="22" s="1"/>
  <c r="BD933" i="22"/>
  <c r="BE932" i="22"/>
  <c r="BE1508" i="22" s="1"/>
  <c r="BD932" i="22"/>
  <c r="BE931" i="22"/>
  <c r="BE1507" i="22" s="1"/>
  <c r="BD931" i="22"/>
  <c r="BE930" i="22"/>
  <c r="BE1506" i="22" s="1"/>
  <c r="BD930" i="22"/>
  <c r="BE929" i="22"/>
  <c r="BE1505" i="22" s="1"/>
  <c r="BD929" i="22"/>
  <c r="BE928" i="22"/>
  <c r="BE1504" i="22" s="1"/>
  <c r="BD928" i="22"/>
  <c r="BE927" i="22"/>
  <c r="BE1503" i="22" s="1"/>
  <c r="BD927" i="22"/>
  <c r="BE926" i="22"/>
  <c r="BE1502" i="22" s="1"/>
  <c r="BD926" i="22"/>
  <c r="BE925" i="22"/>
  <c r="BE1501" i="22" s="1"/>
  <c r="BD925" i="22"/>
  <c r="BE924" i="22"/>
  <c r="BE1500" i="22" s="1"/>
  <c r="BD924" i="22"/>
  <c r="BE923" i="22"/>
  <c r="BE1499" i="22" s="1"/>
  <c r="BD923" i="22"/>
  <c r="BE922" i="22"/>
  <c r="BE1498" i="22" s="1"/>
  <c r="BD922" i="22"/>
  <c r="BE921" i="22"/>
  <c r="BE1497" i="22" s="1"/>
  <c r="BD921" i="22"/>
  <c r="BE920" i="22"/>
  <c r="BE1496" i="22" s="1"/>
  <c r="BD920" i="22"/>
  <c r="BE919" i="22"/>
  <c r="BE1495" i="22" s="1"/>
  <c r="BD919" i="22"/>
  <c r="BE918" i="22"/>
  <c r="BE1494" i="22" s="1"/>
  <c r="BD918" i="22"/>
  <c r="BE917" i="22"/>
  <c r="BE1493" i="22" s="1"/>
  <c r="BD917" i="22"/>
  <c r="BE916" i="22"/>
  <c r="BE1492" i="22" s="1"/>
  <c r="BD916" i="22"/>
  <c r="BE915" i="22"/>
  <c r="BE1491" i="22" s="1"/>
  <c r="BD915" i="22"/>
  <c r="BE914" i="22"/>
  <c r="BE1490" i="22" s="1"/>
  <c r="BD914" i="22"/>
  <c r="BE913" i="22"/>
  <c r="BE1489" i="22" s="1"/>
  <c r="BD913" i="22"/>
  <c r="BE912" i="22"/>
  <c r="BE1488" i="22" s="1"/>
  <c r="BD912" i="22"/>
  <c r="BE911" i="22"/>
  <c r="BE1487" i="22" s="1"/>
  <c r="BD911" i="22"/>
  <c r="BE910" i="22"/>
  <c r="BE1486" i="22" s="1"/>
  <c r="BD910" i="22"/>
  <c r="BE909" i="22"/>
  <c r="BE1485" i="22" s="1"/>
  <c r="BD909" i="22"/>
  <c r="BE908" i="22"/>
  <c r="BE1484" i="22" s="1"/>
  <c r="BD908" i="22"/>
  <c r="BE907" i="22"/>
  <c r="BE1483" i="22" s="1"/>
  <c r="BD907" i="22"/>
  <c r="BE906" i="22"/>
  <c r="BE1482" i="22" s="1"/>
  <c r="BD906" i="22"/>
  <c r="BE905" i="22"/>
  <c r="BE1481" i="22" s="1"/>
  <c r="BD905" i="22"/>
  <c r="BE904" i="22"/>
  <c r="BE1480" i="22" s="1"/>
  <c r="BD904" i="22"/>
  <c r="BE903" i="22"/>
  <c r="BE1479" i="22" s="1"/>
  <c r="BD903" i="22"/>
  <c r="BE902" i="22"/>
  <c r="BE1478" i="22" s="1"/>
  <c r="BD902" i="22"/>
  <c r="BE901" i="22"/>
  <c r="BE1477" i="22" s="1"/>
  <c r="BD901" i="22"/>
  <c r="BE900" i="22"/>
  <c r="BE1476" i="22" s="1"/>
  <c r="BD900" i="22"/>
  <c r="BE899" i="22"/>
  <c r="BE1475" i="22" s="1"/>
  <c r="BD899" i="22"/>
  <c r="BE898" i="22"/>
  <c r="BE1474" i="22" s="1"/>
  <c r="BD898" i="22"/>
  <c r="BE897" i="22"/>
  <c r="BE1473" i="22" s="1"/>
  <c r="BD897" i="22"/>
  <c r="BE896" i="22"/>
  <c r="BE1472" i="22" s="1"/>
  <c r="BD896" i="22"/>
  <c r="BE895" i="22"/>
  <c r="BE1471" i="22" s="1"/>
  <c r="BD895" i="22"/>
  <c r="BE894" i="22"/>
  <c r="BE1470" i="22" s="1"/>
  <c r="BD894" i="22"/>
  <c r="BE893" i="22"/>
  <c r="BE1469" i="22" s="1"/>
  <c r="BD893" i="22"/>
  <c r="BE892" i="22"/>
  <c r="BE1468" i="22" s="1"/>
  <c r="BD892" i="22"/>
  <c r="BD1468" i="22" s="1"/>
  <c r="BE891" i="22"/>
  <c r="BE1467" i="22" s="1"/>
  <c r="BD891" i="22"/>
  <c r="BD1467" i="22" s="1"/>
  <c r="BE890" i="22"/>
  <c r="BE1466" i="22" s="1"/>
  <c r="BD890" i="22"/>
  <c r="BD1466" i="22" s="1"/>
  <c r="BE889" i="22"/>
  <c r="BE1465" i="22" s="1"/>
  <c r="BD889" i="22"/>
  <c r="BD1465" i="22" s="1"/>
  <c r="BE888" i="22"/>
  <c r="BE1464" i="22" s="1"/>
  <c r="BD888" i="22"/>
  <c r="BD1464" i="22" s="1"/>
  <c r="BE887" i="22"/>
  <c r="BE1463" i="22" s="1"/>
  <c r="BD887" i="22"/>
  <c r="BD1463" i="22" s="1"/>
  <c r="BE886" i="22"/>
  <c r="BE1462" i="22" s="1"/>
  <c r="BD886" i="22"/>
  <c r="BD1462" i="22" s="1"/>
  <c r="BE885" i="22"/>
  <c r="BE1461" i="22" s="1"/>
  <c r="BD885" i="22"/>
  <c r="BD1461" i="22" s="1"/>
  <c r="BE884" i="22"/>
  <c r="BE1460" i="22" s="1"/>
  <c r="BD884" i="22"/>
  <c r="BD1460" i="22" s="1"/>
  <c r="BE883" i="22"/>
  <c r="BE1459" i="22" s="1"/>
  <c r="BD883" i="22"/>
  <c r="BD1459" i="22" s="1"/>
  <c r="BE882" i="22"/>
  <c r="BE1458" i="22" s="1"/>
  <c r="BD882" i="22"/>
  <c r="BD1458" i="22" s="1"/>
  <c r="BE881" i="22"/>
  <c r="BE1457" i="22" s="1"/>
  <c r="BD881" i="22"/>
  <c r="BD1457" i="22" s="1"/>
  <c r="BE880" i="22"/>
  <c r="BE1456" i="22" s="1"/>
  <c r="BD880" i="22"/>
  <c r="BD1456" i="22" s="1"/>
  <c r="BE879" i="22"/>
  <c r="BE1455" i="22" s="1"/>
  <c r="BD879" i="22"/>
  <c r="BD1455" i="22" s="1"/>
  <c r="BE878" i="22"/>
  <c r="BE1454" i="22" s="1"/>
  <c r="BD878" i="22"/>
  <c r="BD1454" i="22" s="1"/>
  <c r="BE877" i="22"/>
  <c r="BE1453" i="22" s="1"/>
  <c r="BD877" i="22"/>
  <c r="BD1453" i="22" s="1"/>
  <c r="BE876" i="22"/>
  <c r="BE1452" i="22" s="1"/>
  <c r="BD876" i="22"/>
  <c r="BD1452" i="22" s="1"/>
  <c r="BE875" i="22"/>
  <c r="BE1451" i="22" s="1"/>
  <c r="BD875" i="22"/>
  <c r="BD1451" i="22" s="1"/>
  <c r="BE874" i="22"/>
  <c r="BE1450" i="22" s="1"/>
  <c r="BD874" i="22"/>
  <c r="BD1450" i="22" s="1"/>
  <c r="BE873" i="22"/>
  <c r="BE1449" i="22" s="1"/>
  <c r="BD873" i="22"/>
  <c r="BD1449" i="22" s="1"/>
  <c r="BE872" i="22"/>
  <c r="BE1448" i="22" s="1"/>
  <c r="BD872" i="22"/>
  <c r="BD1448" i="22" s="1"/>
  <c r="BE871" i="22"/>
  <c r="BE1447" i="22" s="1"/>
  <c r="BD871" i="22"/>
  <c r="BD1447" i="22" s="1"/>
  <c r="BE870" i="22"/>
  <c r="BE1446" i="22" s="1"/>
  <c r="BD870" i="22"/>
  <c r="BD1446" i="22" s="1"/>
  <c r="BE869" i="22"/>
  <c r="BE1445" i="22" s="1"/>
  <c r="BD869" i="22"/>
  <c r="BD1445" i="22" s="1"/>
  <c r="BE868" i="22"/>
  <c r="BE1444" i="22" s="1"/>
  <c r="BD868" i="22"/>
  <c r="BD1444" i="22" s="1"/>
  <c r="BE867" i="22"/>
  <c r="BE1443" i="22" s="1"/>
  <c r="BD867" i="22"/>
  <c r="BD1443" i="22" s="1"/>
  <c r="BE866" i="22"/>
  <c r="BE1442" i="22" s="1"/>
  <c r="BD866" i="22"/>
  <c r="BD1442" i="22" s="1"/>
  <c r="BE865" i="22"/>
  <c r="BE1441" i="22" s="1"/>
  <c r="BD865" i="22"/>
  <c r="BD1441" i="22" s="1"/>
  <c r="BE864" i="22"/>
  <c r="BE1440" i="22" s="1"/>
  <c r="BD864" i="22"/>
  <c r="BD1440" i="22" s="1"/>
  <c r="BE863" i="22"/>
  <c r="BE1439" i="22" s="1"/>
  <c r="BD863" i="22"/>
  <c r="BD1439" i="22" s="1"/>
  <c r="BE862" i="22"/>
  <c r="BE1438" i="22" s="1"/>
  <c r="BD862" i="22"/>
  <c r="BD1438" i="22" s="1"/>
  <c r="BE861" i="22"/>
  <c r="BE1437" i="22" s="1"/>
  <c r="BD861" i="22"/>
  <c r="BD1437" i="22" s="1"/>
  <c r="BE860" i="22"/>
  <c r="BE1436" i="22" s="1"/>
  <c r="BD860" i="22"/>
  <c r="BD1436" i="22" s="1"/>
  <c r="BE859" i="22"/>
  <c r="BE1435" i="22" s="1"/>
  <c r="BD859" i="22"/>
  <c r="BD1435" i="22" s="1"/>
  <c r="BE858" i="22"/>
  <c r="BE1434" i="22" s="1"/>
  <c r="BD858" i="22"/>
  <c r="BD1434" i="22" s="1"/>
  <c r="BE857" i="22"/>
  <c r="BE1433" i="22" s="1"/>
  <c r="BD857" i="22"/>
  <c r="BD1433" i="22" s="1"/>
  <c r="BE856" i="22"/>
  <c r="BE1432" i="22" s="1"/>
  <c r="BD856" i="22"/>
  <c r="BD1432" i="22" s="1"/>
  <c r="BE855" i="22"/>
  <c r="BE1431" i="22" s="1"/>
  <c r="BD855" i="22"/>
  <c r="BD1431" i="22" s="1"/>
  <c r="BE854" i="22"/>
  <c r="BE1430" i="22" s="1"/>
  <c r="BD854" i="22"/>
  <c r="BD1430" i="22" s="1"/>
  <c r="BE853" i="22"/>
  <c r="BE1429" i="22" s="1"/>
  <c r="BD853" i="22"/>
  <c r="BD1429" i="22" s="1"/>
  <c r="BE852" i="22"/>
  <c r="BE1428" i="22" s="1"/>
  <c r="BD852" i="22"/>
  <c r="BD1428" i="22" s="1"/>
  <c r="BE851" i="22"/>
  <c r="BE1427" i="22" s="1"/>
  <c r="BD851" i="22"/>
  <c r="BD1427" i="22" s="1"/>
  <c r="BE850" i="22"/>
  <c r="BE1426" i="22" s="1"/>
  <c r="BD850" i="22"/>
  <c r="BD1426" i="22" s="1"/>
  <c r="BE849" i="22"/>
  <c r="BE1425" i="22" s="1"/>
  <c r="BD849" i="22"/>
  <c r="BD1425" i="22" s="1"/>
  <c r="BE848" i="22"/>
  <c r="BE1424" i="22" s="1"/>
  <c r="BD848" i="22"/>
  <c r="BD1424" i="22" s="1"/>
  <c r="BE847" i="22"/>
  <c r="BE1423" i="22" s="1"/>
  <c r="BD847" i="22"/>
  <c r="BD1423" i="22" s="1"/>
  <c r="BE846" i="22"/>
  <c r="BE1422" i="22" s="1"/>
  <c r="BD846" i="22"/>
  <c r="BD1422" i="22" s="1"/>
  <c r="BE845" i="22"/>
  <c r="BE1421" i="22" s="1"/>
  <c r="BD845" i="22"/>
  <c r="BD1421" i="22" s="1"/>
  <c r="BE844" i="22"/>
  <c r="BE1420" i="22" s="1"/>
  <c r="BD844" i="22"/>
  <c r="BD1420" i="22" s="1"/>
  <c r="BE843" i="22"/>
  <c r="BE1419" i="22" s="1"/>
  <c r="BD843" i="22"/>
  <c r="BD1419" i="22" s="1"/>
  <c r="BE842" i="22"/>
  <c r="BE1418" i="22" s="1"/>
  <c r="BD842" i="22"/>
  <c r="BD1418" i="22" s="1"/>
  <c r="BE841" i="22"/>
  <c r="BE1417" i="22" s="1"/>
  <c r="BD841" i="22"/>
  <c r="BD1417" i="22" s="1"/>
  <c r="BE840" i="22"/>
  <c r="BE1416" i="22" s="1"/>
  <c r="BD840" i="22"/>
  <c r="BD1416" i="22" s="1"/>
  <c r="BE839" i="22"/>
  <c r="BE1415" i="22" s="1"/>
  <c r="BD839" i="22"/>
  <c r="BD1415" i="22" s="1"/>
  <c r="BE838" i="22"/>
  <c r="BE1414" i="22" s="1"/>
  <c r="BD838" i="22"/>
  <c r="BD1414" i="22" s="1"/>
  <c r="BE837" i="22"/>
  <c r="BE1413" i="22" s="1"/>
  <c r="BD837" i="22"/>
  <c r="BD1413" i="22" s="1"/>
  <c r="BE836" i="22"/>
  <c r="BE1412" i="22" s="1"/>
  <c r="BD836" i="22"/>
  <c r="BD1412" i="22" s="1"/>
  <c r="BE835" i="22"/>
  <c r="BE1411" i="22" s="1"/>
  <c r="BD835" i="22"/>
  <c r="BD1411" i="22" s="1"/>
  <c r="BE834" i="22"/>
  <c r="BE1410" i="22" s="1"/>
  <c r="BD834" i="22"/>
  <c r="BD1410" i="22" s="1"/>
  <c r="BE833" i="22"/>
  <c r="BE1409" i="22" s="1"/>
  <c r="BD833" i="22"/>
  <c r="BD1409" i="22" s="1"/>
  <c r="BE832" i="22"/>
  <c r="BE1408" i="22" s="1"/>
  <c r="BD832" i="22"/>
  <c r="BD1408" i="22" s="1"/>
  <c r="BE831" i="22"/>
  <c r="BE1407" i="22" s="1"/>
  <c r="BD831" i="22"/>
  <c r="BD1407" i="22" s="1"/>
  <c r="BE830" i="22"/>
  <c r="BE1406" i="22" s="1"/>
  <c r="BD830" i="22"/>
  <c r="BD1406" i="22" s="1"/>
  <c r="BE829" i="22"/>
  <c r="BE1405" i="22" s="1"/>
  <c r="BD829" i="22"/>
  <c r="BD1405" i="22" s="1"/>
  <c r="BE828" i="22"/>
  <c r="BE1404" i="22" s="1"/>
  <c r="BD828" i="22"/>
  <c r="BD1404" i="22" s="1"/>
  <c r="BE827" i="22"/>
  <c r="BE1403" i="22" s="1"/>
  <c r="BD827" i="22"/>
  <c r="BD1403" i="22" s="1"/>
  <c r="BE826" i="22"/>
  <c r="BE1402" i="22" s="1"/>
  <c r="BD826" i="22"/>
  <c r="BD1402" i="22" s="1"/>
  <c r="BE825" i="22"/>
  <c r="BE1401" i="22" s="1"/>
  <c r="BD825" i="22"/>
  <c r="BD1401" i="22" s="1"/>
  <c r="BE824" i="22"/>
  <c r="BE1400" i="22" s="1"/>
  <c r="BD824" i="22"/>
  <c r="BD1400" i="22" s="1"/>
  <c r="BE823" i="22"/>
  <c r="BE1399" i="22" s="1"/>
  <c r="BD823" i="22"/>
  <c r="BD1399" i="22" s="1"/>
  <c r="BE822" i="22"/>
  <c r="BE1398" i="22" s="1"/>
  <c r="BD822" i="22"/>
  <c r="BD1398" i="22" s="1"/>
  <c r="BE821" i="22"/>
  <c r="BE1397" i="22" s="1"/>
  <c r="BD821" i="22"/>
  <c r="BD1397" i="22" s="1"/>
  <c r="BE820" i="22"/>
  <c r="BE1396" i="22" s="1"/>
  <c r="BD820" i="22"/>
  <c r="BD1396" i="22" s="1"/>
  <c r="BE819" i="22"/>
  <c r="BE1395" i="22" s="1"/>
  <c r="BD819" i="22"/>
  <c r="BD1395" i="22" s="1"/>
  <c r="BE818" i="22"/>
  <c r="BE1394" i="22" s="1"/>
  <c r="BD818" i="22"/>
  <c r="BD1394" i="22" s="1"/>
  <c r="BE817" i="22"/>
  <c r="BE1393" i="22" s="1"/>
  <c r="BD817" i="22"/>
  <c r="BD1393" i="22" s="1"/>
  <c r="BE816" i="22"/>
  <c r="BE1392" i="22" s="1"/>
  <c r="BD816" i="22"/>
  <c r="BD1392" i="22" s="1"/>
  <c r="BE815" i="22"/>
  <c r="BE1391" i="22" s="1"/>
  <c r="BD815" i="22"/>
  <c r="BD1391" i="22" s="1"/>
  <c r="BE814" i="22"/>
  <c r="BE1390" i="22" s="1"/>
  <c r="BD814" i="22"/>
  <c r="BD1390" i="22" s="1"/>
  <c r="BE813" i="22"/>
  <c r="BE1389" i="22" s="1"/>
  <c r="BD813" i="22"/>
  <c r="BD1389" i="22" s="1"/>
  <c r="BE812" i="22"/>
  <c r="BE1388" i="22" s="1"/>
  <c r="BD812" i="22"/>
  <c r="BD1388" i="22" s="1"/>
  <c r="BE811" i="22"/>
  <c r="BE1387" i="22" s="1"/>
  <c r="BD811" i="22"/>
  <c r="BD1387" i="22" s="1"/>
  <c r="BE810" i="22"/>
  <c r="BE1386" i="22" s="1"/>
  <c r="BD810" i="22"/>
  <c r="BD1386" i="22" s="1"/>
  <c r="BE809" i="22"/>
  <c r="BE1385" i="22" s="1"/>
  <c r="BD809" i="22"/>
  <c r="BD1385" i="22" s="1"/>
  <c r="BE808" i="22"/>
  <c r="BE1384" i="22" s="1"/>
  <c r="BD808" i="22"/>
  <c r="BD1384" i="22" s="1"/>
  <c r="BE807" i="22"/>
  <c r="BE1383" i="22" s="1"/>
  <c r="BD807" i="22"/>
  <c r="BD1383" i="22" s="1"/>
  <c r="BE806" i="22"/>
  <c r="BE1382" i="22" s="1"/>
  <c r="BD806" i="22"/>
  <c r="BD1382" i="22" s="1"/>
  <c r="BE805" i="22"/>
  <c r="BE1381" i="22" s="1"/>
  <c r="BD805" i="22"/>
  <c r="BD1381" i="22" s="1"/>
  <c r="BE804" i="22"/>
  <c r="BE1380" i="22" s="1"/>
  <c r="BD804" i="22"/>
  <c r="BD1380" i="22" s="1"/>
  <c r="BE803" i="22"/>
  <c r="BE1379" i="22" s="1"/>
  <c r="BD803" i="22"/>
  <c r="BD1379" i="22" s="1"/>
  <c r="BE802" i="22"/>
  <c r="BE1378" i="22" s="1"/>
  <c r="BD802" i="22"/>
  <c r="BD1378" i="22" s="1"/>
  <c r="BE801" i="22"/>
  <c r="BE1377" i="22" s="1"/>
  <c r="BD801" i="22"/>
  <c r="BD1377" i="22" s="1"/>
  <c r="BE800" i="22"/>
  <c r="BE1376" i="22" s="1"/>
  <c r="BD800" i="22"/>
  <c r="BD1376" i="22" s="1"/>
  <c r="BE799" i="22"/>
  <c r="BE1375" i="22" s="1"/>
  <c r="BD799" i="22"/>
  <c r="BD1375" i="22" s="1"/>
  <c r="BE798" i="22"/>
  <c r="BE1374" i="22" s="1"/>
  <c r="BD798" i="22"/>
  <c r="BD1374" i="22" s="1"/>
  <c r="BE797" i="22"/>
  <c r="BE1373" i="22" s="1"/>
  <c r="BD797" i="22"/>
  <c r="BD1373" i="22" s="1"/>
  <c r="BE796" i="22"/>
  <c r="BE1372" i="22" s="1"/>
  <c r="BD796" i="22"/>
  <c r="BD1372" i="22" s="1"/>
  <c r="BE795" i="22"/>
  <c r="BE1371" i="22" s="1"/>
  <c r="BD795" i="22"/>
  <c r="BD1371" i="22" s="1"/>
  <c r="BE794" i="22"/>
  <c r="BE1370" i="22" s="1"/>
  <c r="BE793" i="22"/>
  <c r="BE1369" i="22" s="1"/>
  <c r="BE792" i="22"/>
  <c r="BE1368" i="22" s="1"/>
  <c r="BE791" i="22"/>
  <c r="BE1367" i="22" s="1"/>
  <c r="BE790" i="22"/>
  <c r="BE1366" i="22" s="1"/>
  <c r="BE789" i="22"/>
  <c r="BE1365" i="22" s="1"/>
  <c r="BE788" i="22"/>
  <c r="BE1364" i="22" s="1"/>
  <c r="BE787" i="22"/>
  <c r="BE1363" i="22" s="1"/>
  <c r="BE786" i="22"/>
  <c r="BE1362" i="22" s="1"/>
  <c r="BE785" i="22"/>
  <c r="BE1361" i="22" s="1"/>
  <c r="BE784" i="22"/>
  <c r="BE1360" i="22" s="1"/>
  <c r="BE783" i="22"/>
  <c r="BE1359" i="22" s="1"/>
  <c r="BE782" i="22"/>
  <c r="BE1358" i="22" s="1"/>
  <c r="BE781" i="22"/>
  <c r="BE1357" i="22" s="1"/>
  <c r="BE780" i="22"/>
  <c r="BE1356" i="22" s="1"/>
  <c r="BE779" i="22"/>
  <c r="BE1355" i="22" s="1"/>
  <c r="BE778" i="22"/>
  <c r="BE1354" i="22" s="1"/>
  <c r="BE777" i="22"/>
  <c r="BE1353" i="22" s="1"/>
  <c r="BE776" i="22"/>
  <c r="BE1352" i="22" s="1"/>
  <c r="BE775" i="22"/>
  <c r="BE1351" i="22" s="1"/>
  <c r="BE774" i="22"/>
  <c r="BE1350" i="22" s="1"/>
  <c r="BE773" i="22"/>
  <c r="BE1349" i="22" s="1"/>
  <c r="BE772" i="22"/>
  <c r="BE1348" i="22" s="1"/>
  <c r="BE771" i="22"/>
  <c r="BE1347" i="22" s="1"/>
  <c r="BE770" i="22"/>
  <c r="BE1346" i="22" s="1"/>
  <c r="BE769" i="22"/>
  <c r="BE1345" i="22" s="1"/>
  <c r="BE768" i="22"/>
  <c r="BE1344" i="22" s="1"/>
  <c r="BE767" i="22"/>
  <c r="BE1343" i="22" s="1"/>
  <c r="BE766" i="22"/>
  <c r="BE1342" i="22" s="1"/>
  <c r="BE765" i="22"/>
  <c r="BE1341" i="22" s="1"/>
  <c r="BE764" i="22"/>
  <c r="BE1340" i="22" s="1"/>
  <c r="BE763" i="22"/>
  <c r="BE1339" i="22" s="1"/>
  <c r="BE762" i="22"/>
  <c r="BE1338" i="22" s="1"/>
  <c r="BE761" i="22"/>
  <c r="BE1337" i="22" s="1"/>
  <c r="BE760" i="22"/>
  <c r="BE1336" i="22" s="1"/>
  <c r="BE759" i="22"/>
  <c r="BE1335" i="22" s="1"/>
  <c r="BE758" i="22"/>
  <c r="BE1334" i="22" s="1"/>
  <c r="BE757" i="22"/>
  <c r="BE1333" i="22" s="1"/>
  <c r="BE756" i="22"/>
  <c r="BE1332" i="22" s="1"/>
  <c r="BE755" i="22"/>
  <c r="BE1331" i="22" s="1"/>
  <c r="BE754" i="22"/>
  <c r="BE1330" i="22" s="1"/>
  <c r="BE753" i="22"/>
  <c r="BE1329" i="22" s="1"/>
  <c r="BE752" i="22"/>
  <c r="BE1328" i="22" s="1"/>
  <c r="BE751" i="22"/>
  <c r="BE1327" i="22" s="1"/>
  <c r="BE750" i="22"/>
  <c r="BE1326" i="22" s="1"/>
  <c r="BE749" i="22"/>
  <c r="BE1325" i="22" s="1"/>
  <c r="BE748" i="22"/>
  <c r="BE1324" i="22" s="1"/>
  <c r="BE747" i="22"/>
  <c r="BE1323" i="22" s="1"/>
  <c r="BE746" i="22"/>
  <c r="BE1322" i="22" s="1"/>
  <c r="BE745" i="22"/>
  <c r="BE1321" i="22" s="1"/>
  <c r="BE744" i="22"/>
  <c r="BE1320" i="22" s="1"/>
  <c r="BE743" i="22"/>
  <c r="BE1319" i="22" s="1"/>
  <c r="BE742" i="22"/>
  <c r="BE1318" i="22" s="1"/>
  <c r="BE741" i="22"/>
  <c r="BE1317" i="22" s="1"/>
  <c r="BE740" i="22"/>
  <c r="BE1316" i="22" s="1"/>
  <c r="BE739" i="22"/>
  <c r="BE1315" i="22" s="1"/>
  <c r="BE738" i="22"/>
  <c r="BE1314" i="22" s="1"/>
  <c r="BE737" i="22"/>
  <c r="BE1313" i="22" s="1"/>
  <c r="BE736" i="22"/>
  <c r="BE1312" i="22" s="1"/>
  <c r="BE735" i="22"/>
  <c r="BE1311" i="22" s="1"/>
  <c r="BE734" i="22"/>
  <c r="BE1310" i="22" s="1"/>
  <c r="BE733" i="22"/>
  <c r="BE1309" i="22" s="1"/>
  <c r="BE732" i="22"/>
  <c r="BE1308" i="22" s="1"/>
  <c r="BE731" i="22"/>
  <c r="BE1307" i="22" s="1"/>
  <c r="BE730" i="22"/>
  <c r="BE1306" i="22" s="1"/>
  <c r="BE729" i="22"/>
  <c r="BE1305" i="22" s="1"/>
  <c r="BE728" i="22"/>
  <c r="BE1304" i="22" s="1"/>
  <c r="BE727" i="22"/>
  <c r="BE1303" i="22" s="1"/>
  <c r="BE726" i="22"/>
  <c r="BE1302" i="22" s="1"/>
  <c r="BE725" i="22"/>
  <c r="BE1301" i="22" s="1"/>
  <c r="BE724" i="22"/>
  <c r="BE1300" i="22" s="1"/>
  <c r="BE723" i="22"/>
  <c r="BE1299" i="22" s="1"/>
  <c r="BE722" i="22"/>
  <c r="BE1298" i="22" s="1"/>
  <c r="BE721" i="22"/>
  <c r="BE1297" i="22" s="1"/>
  <c r="BE720" i="22"/>
  <c r="BE1296" i="22" s="1"/>
  <c r="BE719" i="22"/>
  <c r="BE1295" i="22" s="1"/>
  <c r="BE718" i="22"/>
  <c r="BE1294" i="22" s="1"/>
  <c r="BE717" i="22"/>
  <c r="BE1293" i="22" s="1"/>
  <c r="BE716" i="22"/>
  <c r="BE1292" i="22" s="1"/>
  <c r="BE715" i="22"/>
  <c r="BE1291" i="22" s="1"/>
  <c r="BE714" i="22"/>
  <c r="BE1290" i="22" s="1"/>
  <c r="BE713" i="22"/>
  <c r="BE1289" i="22" s="1"/>
  <c r="BE712" i="22"/>
  <c r="BE1288" i="22" s="1"/>
  <c r="BE711" i="22"/>
  <c r="BE1287" i="22" s="1"/>
  <c r="BE710" i="22"/>
  <c r="BE1286" i="22" s="1"/>
  <c r="BE709" i="22"/>
  <c r="BE1285" i="22" s="1"/>
  <c r="BE708" i="22"/>
  <c r="BE1284" i="22" s="1"/>
  <c r="BE707" i="22"/>
  <c r="BE1283" i="22" s="1"/>
  <c r="BE706" i="22"/>
  <c r="BE1282" i="22" s="1"/>
  <c r="BE705" i="22"/>
  <c r="BE1281" i="22" s="1"/>
  <c r="BE704" i="22"/>
  <c r="BE1280" i="22" s="1"/>
  <c r="BE703" i="22"/>
  <c r="BE1279" i="22" s="1"/>
  <c r="BE702" i="22"/>
  <c r="BE1278" i="22" s="1"/>
  <c r="BE701" i="22"/>
  <c r="BE1277" i="22" s="1"/>
  <c r="BE700" i="22"/>
  <c r="BE1276" i="22" s="1"/>
  <c r="BE699" i="22"/>
  <c r="BE1275" i="22" s="1"/>
  <c r="BE698" i="22"/>
  <c r="BE1274" i="22" s="1"/>
  <c r="BE697" i="22"/>
  <c r="BE1273" i="22" s="1"/>
  <c r="BE696" i="22"/>
  <c r="BE1272" i="22" s="1"/>
  <c r="BE695" i="22"/>
  <c r="BE1271" i="22" s="1"/>
  <c r="BE694" i="22"/>
  <c r="BE1270" i="22" s="1"/>
  <c r="BE693" i="22"/>
  <c r="BE1269" i="22" s="1"/>
  <c r="BE692" i="22"/>
  <c r="BE1268" i="22" s="1"/>
  <c r="BE691" i="22"/>
  <c r="BE1267" i="22" s="1"/>
  <c r="BE690" i="22"/>
  <c r="BE1266" i="22" s="1"/>
  <c r="BE689" i="22"/>
  <c r="BE1265" i="22" s="1"/>
  <c r="BE688" i="22"/>
  <c r="BE1264" i="22" s="1"/>
  <c r="BE687" i="22"/>
  <c r="BE1263" i="22" s="1"/>
  <c r="BE686" i="22"/>
  <c r="BE1262" i="22" s="1"/>
  <c r="BE685" i="22"/>
  <c r="BE1261" i="22" s="1"/>
  <c r="BE684" i="22"/>
  <c r="BE1260" i="22" s="1"/>
  <c r="BE683" i="22"/>
  <c r="BE1259" i="22" s="1"/>
  <c r="BE682" i="22"/>
  <c r="BE1258" i="22" s="1"/>
  <c r="BE681" i="22"/>
  <c r="BE1257" i="22" s="1"/>
  <c r="BE680" i="22"/>
  <c r="BE1256" i="22" s="1"/>
  <c r="BE679" i="22"/>
  <c r="BE1255" i="22" s="1"/>
  <c r="BE678" i="22"/>
  <c r="BE1254" i="22" s="1"/>
  <c r="BE677" i="22"/>
  <c r="BE1253" i="22" s="1"/>
  <c r="BE676" i="22"/>
  <c r="BE1252" i="22" s="1"/>
  <c r="BE675" i="22"/>
  <c r="BE1251" i="22" s="1"/>
  <c r="BG674" i="22"/>
  <c r="BG1250" i="22" s="1"/>
  <c r="BF674" i="22"/>
  <c r="BF1250" i="22" s="1"/>
  <c r="BE674" i="22"/>
  <c r="BE1250" i="22" s="1"/>
  <c r="BD674" i="22"/>
  <c r="BD1250" i="22" s="1"/>
  <c r="BG673" i="22"/>
  <c r="BG1249" i="22" s="1"/>
  <c r="BF673" i="22"/>
  <c r="BF1249" i="22" s="1"/>
  <c r="BE673" i="22"/>
  <c r="BE1249" i="22" s="1"/>
  <c r="BD673" i="22"/>
  <c r="BD1249" i="22" s="1"/>
  <c r="BG672" i="22"/>
  <c r="BG1248" i="22" s="1"/>
  <c r="BF672" i="22"/>
  <c r="BF1248" i="22" s="1"/>
  <c r="BE672" i="22"/>
  <c r="BE1248" i="22" s="1"/>
  <c r="BD672" i="22"/>
  <c r="BD1248" i="22" s="1"/>
  <c r="BG671" i="22"/>
  <c r="BG1247" i="22" s="1"/>
  <c r="BF671" i="22"/>
  <c r="BF1247" i="22" s="1"/>
  <c r="BE671" i="22"/>
  <c r="BE1247" i="22" s="1"/>
  <c r="BD671" i="22"/>
  <c r="BG670" i="22"/>
  <c r="BG1246" i="22" s="1"/>
  <c r="BF670" i="22"/>
  <c r="BF1246" i="22" s="1"/>
  <c r="BE670" i="22"/>
  <c r="BE1246" i="22" s="1"/>
  <c r="BD670" i="22"/>
  <c r="BD1246" i="22" s="1"/>
  <c r="BG669" i="22"/>
  <c r="BG1245" i="22" s="1"/>
  <c r="BF669" i="22"/>
  <c r="BF1245" i="22" s="1"/>
  <c r="BE669" i="22"/>
  <c r="BE1245" i="22" s="1"/>
  <c r="BD669" i="22"/>
  <c r="BG668" i="22"/>
  <c r="BG1244" i="22" s="1"/>
  <c r="BF668" i="22"/>
  <c r="BF1244" i="22" s="1"/>
  <c r="BE668" i="22"/>
  <c r="BE1244" i="22" s="1"/>
  <c r="BD668" i="22"/>
  <c r="BD1244" i="22" s="1"/>
  <c r="BG667" i="22"/>
  <c r="BG1243" i="22" s="1"/>
  <c r="BF667" i="22"/>
  <c r="BF1243" i="22" s="1"/>
  <c r="BE667" i="22"/>
  <c r="BE1243" i="22" s="1"/>
  <c r="BD667" i="22"/>
  <c r="BG666" i="22"/>
  <c r="BG1242" i="22" s="1"/>
  <c r="BF666" i="22"/>
  <c r="BF1242" i="22" s="1"/>
  <c r="BE666" i="22"/>
  <c r="BE1242" i="22" s="1"/>
  <c r="BD666" i="22"/>
  <c r="BD1242" i="22" s="1"/>
  <c r="BG665" i="22"/>
  <c r="BG1241" i="22" s="1"/>
  <c r="BF665" i="22"/>
  <c r="BF1241" i="22" s="1"/>
  <c r="BE665" i="22"/>
  <c r="BE1241" i="22" s="1"/>
  <c r="BD665" i="22"/>
  <c r="BG664" i="22"/>
  <c r="BG1240" i="22" s="1"/>
  <c r="BF664" i="22"/>
  <c r="BF1240" i="22" s="1"/>
  <c r="BE664" i="22"/>
  <c r="BE1240" i="22" s="1"/>
  <c r="BD664" i="22"/>
  <c r="BD1240" i="22" s="1"/>
  <c r="BG663" i="22"/>
  <c r="BG1239" i="22" s="1"/>
  <c r="BF663" i="22"/>
  <c r="BF1239" i="22" s="1"/>
  <c r="BE663" i="22"/>
  <c r="BE1239" i="22" s="1"/>
  <c r="BD663" i="22"/>
  <c r="BG662" i="22"/>
  <c r="BG1238" i="22" s="1"/>
  <c r="BF662" i="22"/>
  <c r="BF1238" i="22" s="1"/>
  <c r="BE662" i="22"/>
  <c r="BE1238" i="22" s="1"/>
  <c r="BD662" i="22"/>
  <c r="BD1238" i="22" s="1"/>
  <c r="BG661" i="22"/>
  <c r="BG1237" i="22" s="1"/>
  <c r="BF661" i="22"/>
  <c r="BF1237" i="22" s="1"/>
  <c r="BE661" i="22"/>
  <c r="BE1237" i="22" s="1"/>
  <c r="BD661" i="22"/>
  <c r="BD1237" i="22" s="1"/>
  <c r="BG660" i="22"/>
  <c r="BG1236" i="22" s="1"/>
  <c r="BF660" i="22"/>
  <c r="BF1236" i="22" s="1"/>
  <c r="BE660" i="22"/>
  <c r="BE1236" i="22" s="1"/>
  <c r="BD660" i="22"/>
  <c r="BD1236" i="22" s="1"/>
  <c r="BG659" i="22"/>
  <c r="BG1235" i="22" s="1"/>
  <c r="BF659" i="22"/>
  <c r="BF1235" i="22" s="1"/>
  <c r="BE659" i="22"/>
  <c r="BE1235" i="22" s="1"/>
  <c r="BD659" i="22"/>
  <c r="BD1235" i="22" s="1"/>
  <c r="BG658" i="22"/>
  <c r="BG1234" i="22" s="1"/>
  <c r="BF658" i="22"/>
  <c r="BF1234" i="22" s="1"/>
  <c r="BE658" i="22"/>
  <c r="BE1234" i="22" s="1"/>
  <c r="BD658" i="22"/>
  <c r="BD1234" i="22" s="1"/>
  <c r="BG657" i="22"/>
  <c r="BG1233" i="22" s="1"/>
  <c r="BF657" i="22"/>
  <c r="BF1233" i="22" s="1"/>
  <c r="BE657" i="22"/>
  <c r="BE1233" i="22" s="1"/>
  <c r="BD657" i="22"/>
  <c r="BD1233" i="22" s="1"/>
  <c r="BG656" i="22"/>
  <c r="BG1232" i="22" s="1"/>
  <c r="BF656" i="22"/>
  <c r="BF1232" i="22" s="1"/>
  <c r="BE656" i="22"/>
  <c r="BE1232" i="22" s="1"/>
  <c r="BD656" i="22"/>
  <c r="BD1232" i="22" s="1"/>
  <c r="BG655" i="22"/>
  <c r="BG1231" i="22" s="1"/>
  <c r="BF655" i="22"/>
  <c r="BF1231" i="22" s="1"/>
  <c r="BE655" i="22"/>
  <c r="BE1231" i="22" s="1"/>
  <c r="BD655" i="22"/>
  <c r="BD1231" i="22" s="1"/>
  <c r="BG654" i="22"/>
  <c r="BG1230" i="22" s="1"/>
  <c r="BF654" i="22"/>
  <c r="BF1230" i="22" s="1"/>
  <c r="BE654" i="22"/>
  <c r="BE1230" i="22" s="1"/>
  <c r="BD654" i="22"/>
  <c r="BD1230" i="22" s="1"/>
  <c r="BG653" i="22"/>
  <c r="BG1229" i="22" s="1"/>
  <c r="BF653" i="22"/>
  <c r="BF1229" i="22" s="1"/>
  <c r="BE653" i="22"/>
  <c r="BE1229" i="22" s="1"/>
  <c r="BD653" i="22"/>
  <c r="BD1229" i="22" s="1"/>
  <c r="BG652" i="22"/>
  <c r="BG1228" i="22" s="1"/>
  <c r="BF652" i="22"/>
  <c r="BF1228" i="22" s="1"/>
  <c r="BE652" i="22"/>
  <c r="BE1228" i="22" s="1"/>
  <c r="BD652" i="22"/>
  <c r="BD1228" i="22" s="1"/>
  <c r="BG651" i="22"/>
  <c r="BG1227" i="22" s="1"/>
  <c r="BF651" i="22"/>
  <c r="BF1227" i="22" s="1"/>
  <c r="BE651" i="22"/>
  <c r="BE1227" i="22" s="1"/>
  <c r="BD651" i="22"/>
  <c r="BD1227" i="22" s="1"/>
  <c r="BF254" i="22"/>
  <c r="BF253" i="22"/>
  <c r="BF242" i="22"/>
  <c r="BF241" i="22"/>
  <c r="BF240" i="22"/>
  <c r="BF239" i="22"/>
  <c r="BF238" i="22"/>
  <c r="BF237" i="22"/>
  <c r="BF236" i="22"/>
  <c r="BF235" i="22"/>
  <c r="BF234" i="22"/>
  <c r="BF233" i="22"/>
  <c r="BF232" i="22"/>
  <c r="BF231" i="22"/>
  <c r="BF230" i="22"/>
  <c r="BF229" i="22"/>
  <c r="BF228" i="22"/>
  <c r="BF227" i="22"/>
  <c r="BF226" i="22"/>
  <c r="BF225" i="22"/>
  <c r="BF224" i="22"/>
  <c r="BF223" i="22"/>
  <c r="BF222" i="22"/>
  <c r="BF221" i="22"/>
  <c r="BF220" i="22"/>
  <c r="BF219" i="22"/>
  <c r="BU170" i="22"/>
  <c r="BU314" i="22" s="1"/>
  <c r="BU458" i="22" s="1"/>
  <c r="BU169" i="22"/>
  <c r="BU313" i="22" s="1"/>
  <c r="BU457" i="22" s="1"/>
  <c r="BU168" i="22"/>
  <c r="BU312" i="22" s="1"/>
  <c r="BU456" i="22" s="1"/>
  <c r="BU167" i="22"/>
  <c r="BU311" i="22" s="1"/>
  <c r="BU455" i="22" s="1"/>
  <c r="BU166" i="22"/>
  <c r="BU310" i="22" s="1"/>
  <c r="BU454" i="22" s="1"/>
  <c r="BU165" i="22"/>
  <c r="BU309" i="22" s="1"/>
  <c r="BU453" i="22" s="1"/>
  <c r="BU164" i="22"/>
  <c r="BU308" i="22" s="1"/>
  <c r="BU452" i="22" s="1"/>
  <c r="BU163" i="22"/>
  <c r="BU307" i="22" s="1"/>
  <c r="BU451" i="22" s="1"/>
  <c r="BU162" i="22"/>
  <c r="BU306" i="22" s="1"/>
  <c r="BU450" i="22" s="1"/>
  <c r="BU161" i="22"/>
  <c r="BU305" i="22" s="1"/>
  <c r="BU449" i="22" s="1"/>
  <c r="BU160" i="22"/>
  <c r="BU304" i="22" s="1"/>
  <c r="BU448" i="22" s="1"/>
  <c r="BU159" i="22"/>
  <c r="BU303" i="22" s="1"/>
  <c r="BU447" i="22" s="1"/>
  <c r="BU158" i="22"/>
  <c r="BU302" i="22" s="1"/>
  <c r="BU446" i="22" s="1"/>
  <c r="BU157" i="22"/>
  <c r="BU301" i="22" s="1"/>
  <c r="BU445" i="22" s="1"/>
  <c r="BU156" i="22"/>
  <c r="BU300" i="22" s="1"/>
  <c r="BU444" i="22" s="1"/>
  <c r="BU155" i="22"/>
  <c r="BU299" i="22" s="1"/>
  <c r="BU443" i="22" s="1"/>
  <c r="BU154" i="22"/>
  <c r="BU298" i="22" s="1"/>
  <c r="BU442" i="22" s="1"/>
  <c r="BU153" i="22"/>
  <c r="BU297" i="22" s="1"/>
  <c r="BU441" i="22" s="1"/>
  <c r="BU152" i="22"/>
  <c r="BU296" i="22" s="1"/>
  <c r="BU440" i="22" s="1"/>
  <c r="BU151" i="22"/>
  <c r="BU295" i="22" s="1"/>
  <c r="BU439" i="22" s="1"/>
  <c r="BU150" i="22"/>
  <c r="BU294" i="22" s="1"/>
  <c r="BU438" i="22" s="1"/>
  <c r="BU149" i="22"/>
  <c r="BU293" i="22" s="1"/>
  <c r="BU437" i="22" s="1"/>
  <c r="BU148" i="22"/>
  <c r="BU292" i="22" s="1"/>
  <c r="BU436" i="22" s="1"/>
  <c r="BU147" i="22"/>
  <c r="BU291" i="22" s="1"/>
  <c r="BU435" i="22" s="1"/>
  <c r="BD125" i="22"/>
  <c r="BD701" i="22" s="1"/>
  <c r="BG122" i="22"/>
  <c r="BG698" i="22" s="1"/>
  <c r="BG1274" i="22" s="1"/>
  <c r="BF122" i="22"/>
  <c r="BD122" i="22"/>
  <c r="BD698" i="22" s="1"/>
  <c r="BG121" i="22"/>
  <c r="BG697" i="22" s="1"/>
  <c r="BG1273" i="22" s="1"/>
  <c r="BF121" i="22"/>
  <c r="BD121" i="22"/>
  <c r="BD697" i="22" s="1"/>
  <c r="BG120" i="22"/>
  <c r="BG696" i="22" s="1"/>
  <c r="BG1272" i="22" s="1"/>
  <c r="BF120" i="22"/>
  <c r="BD120" i="22"/>
  <c r="BD696" i="22" s="1"/>
  <c r="BG119" i="22"/>
  <c r="BG695" i="22" s="1"/>
  <c r="BG1271" i="22" s="1"/>
  <c r="BF119" i="22"/>
  <c r="BD119" i="22"/>
  <c r="BD695" i="22" s="1"/>
  <c r="BG118" i="22"/>
  <c r="BG694" i="22" s="1"/>
  <c r="BG1270" i="22" s="1"/>
  <c r="BF118" i="22"/>
  <c r="BD118" i="22"/>
  <c r="BD694" i="22" s="1"/>
  <c r="BG117" i="22"/>
  <c r="BG693" i="22" s="1"/>
  <c r="BG1269" i="22" s="1"/>
  <c r="BF117" i="22"/>
  <c r="BD117" i="22"/>
  <c r="BD693" i="22" s="1"/>
  <c r="BG116" i="22"/>
  <c r="BG692" i="22" s="1"/>
  <c r="BG1268" i="22" s="1"/>
  <c r="BF116" i="22"/>
  <c r="BF692" i="22" s="1"/>
  <c r="BF1268" i="22" s="1"/>
  <c r="BD116" i="22"/>
  <c r="BD692" i="22" s="1"/>
  <c r="BG115" i="22"/>
  <c r="BG691" i="22" s="1"/>
  <c r="BG1267" i="22" s="1"/>
  <c r="BF115" i="22"/>
  <c r="BF691" i="22" s="1"/>
  <c r="BF1267" i="22" s="1"/>
  <c r="BD115" i="22"/>
  <c r="BD691" i="22" s="1"/>
  <c r="BG114" i="22"/>
  <c r="BG690" i="22" s="1"/>
  <c r="BG1266" i="22" s="1"/>
  <c r="BF114" i="22"/>
  <c r="BD114" i="22"/>
  <c r="BD690" i="22" s="1"/>
  <c r="BG113" i="22"/>
  <c r="BG689" i="22" s="1"/>
  <c r="BG1265" i="22" s="1"/>
  <c r="BF113" i="22"/>
  <c r="BD113" i="22"/>
  <c r="BD689" i="22" s="1"/>
  <c r="BG112" i="22"/>
  <c r="BG688" i="22" s="1"/>
  <c r="BG1264" i="22" s="1"/>
  <c r="BF112" i="22"/>
  <c r="BF688" i="22" s="1"/>
  <c r="BF1264" i="22" s="1"/>
  <c r="BD112" i="22"/>
  <c r="BD688" i="22" s="1"/>
  <c r="BG111" i="22"/>
  <c r="BG687" i="22" s="1"/>
  <c r="BG1263" i="22" s="1"/>
  <c r="BF111" i="22"/>
  <c r="BF687" i="22" s="1"/>
  <c r="BF1263" i="22" s="1"/>
  <c r="BD111" i="22"/>
  <c r="BD687" i="22" s="1"/>
  <c r="BG110" i="22"/>
  <c r="BG686" i="22" s="1"/>
  <c r="BG1262" i="22" s="1"/>
  <c r="BF110" i="22"/>
  <c r="BF686" i="22" s="1"/>
  <c r="BF1262" i="22" s="1"/>
  <c r="BD110" i="22"/>
  <c r="BD686" i="22" s="1"/>
  <c r="BG109" i="22"/>
  <c r="BG685" i="22" s="1"/>
  <c r="BG1261" i="22" s="1"/>
  <c r="BF109" i="22"/>
  <c r="BF685" i="22" s="1"/>
  <c r="BF1261" i="22" s="1"/>
  <c r="BD109" i="22"/>
  <c r="BD685" i="22" s="1"/>
  <c r="BG108" i="22"/>
  <c r="BG684" i="22" s="1"/>
  <c r="BG1260" i="22" s="1"/>
  <c r="BF108" i="22"/>
  <c r="BF684" i="22" s="1"/>
  <c r="BF1260" i="22" s="1"/>
  <c r="BD108" i="22"/>
  <c r="BD684" i="22" s="1"/>
  <c r="BG107" i="22"/>
  <c r="BG683" i="22" s="1"/>
  <c r="BG1259" i="22" s="1"/>
  <c r="BF107" i="22"/>
  <c r="BF683" i="22" s="1"/>
  <c r="BF1259" i="22" s="1"/>
  <c r="BD107" i="22"/>
  <c r="BD683" i="22" s="1"/>
  <c r="BG106" i="22"/>
  <c r="BG682" i="22" s="1"/>
  <c r="BG1258" i="22" s="1"/>
  <c r="BF106" i="22"/>
  <c r="BD106" i="22"/>
  <c r="BD682" i="22" s="1"/>
  <c r="BG105" i="22"/>
  <c r="BG681" i="22" s="1"/>
  <c r="BG1257" i="22" s="1"/>
  <c r="BF105" i="22"/>
  <c r="BD105" i="22"/>
  <c r="BD681" i="22" s="1"/>
  <c r="BG104" i="22"/>
  <c r="BG680" i="22" s="1"/>
  <c r="BG1256" i="22" s="1"/>
  <c r="BF104" i="22"/>
  <c r="BF680" i="22" s="1"/>
  <c r="BF1256" i="22" s="1"/>
  <c r="BD104" i="22"/>
  <c r="BD680" i="22" s="1"/>
  <c r="BG103" i="22"/>
  <c r="BG679" i="22" s="1"/>
  <c r="BG1255" i="22" s="1"/>
  <c r="BF103" i="22"/>
  <c r="BF679" i="22" s="1"/>
  <c r="BF1255" i="22" s="1"/>
  <c r="BD103" i="22"/>
  <c r="BD679" i="22" s="1"/>
  <c r="BG102" i="22"/>
  <c r="BG678" i="22" s="1"/>
  <c r="BG1254" i="22" s="1"/>
  <c r="BF102" i="22"/>
  <c r="BF678" i="22" s="1"/>
  <c r="BF1254" i="22" s="1"/>
  <c r="BD102" i="22"/>
  <c r="BD678" i="22" s="1"/>
  <c r="BG101" i="22"/>
  <c r="BG677" i="22" s="1"/>
  <c r="BG1253" i="22" s="1"/>
  <c r="BF101" i="22"/>
  <c r="BF677" i="22" s="1"/>
  <c r="BF1253" i="22" s="1"/>
  <c r="BD101" i="22"/>
  <c r="BD677" i="22" s="1"/>
  <c r="BG100" i="22"/>
  <c r="BG676" i="22" s="1"/>
  <c r="BG1252" i="22" s="1"/>
  <c r="BF100" i="22"/>
  <c r="BF676" i="22" s="1"/>
  <c r="BF1252" i="22" s="1"/>
  <c r="BD100" i="22"/>
  <c r="BD676" i="22" s="1"/>
  <c r="BG99" i="22"/>
  <c r="BG675" i="22" s="1"/>
  <c r="BG1251" i="22" s="1"/>
  <c r="BF99" i="22"/>
  <c r="BD99" i="22"/>
  <c r="BU73" i="22"/>
  <c r="BU217" i="22" s="1"/>
  <c r="BU361" i="22" s="1"/>
  <c r="BU505" i="22" s="1"/>
  <c r="BT68" i="22"/>
  <c r="BT92" i="22" s="1"/>
  <c r="BT116" i="22" s="1"/>
  <c r="BT140" i="22" s="1"/>
  <c r="BV54" i="22"/>
  <c r="BT54" i="22"/>
  <c r="BT78" i="22" s="1"/>
  <c r="BT102" i="22" s="1"/>
  <c r="BT126" i="22" s="1"/>
  <c r="C52" i="22"/>
  <c r="C56" i="22" s="1"/>
  <c r="C60" i="22" s="1"/>
  <c r="C64" i="22" s="1"/>
  <c r="C68" i="22" s="1"/>
  <c r="B52" i="22"/>
  <c r="B51" i="22"/>
  <c r="BV50" i="22"/>
  <c r="BV74" i="22" s="1"/>
  <c r="BU50" i="22"/>
  <c r="BU194" i="22" s="1"/>
  <c r="BU338" i="22" s="1"/>
  <c r="BU482" i="22" s="1"/>
  <c r="BT50" i="22"/>
  <c r="BT74" i="22" s="1"/>
  <c r="BT98" i="22" s="1"/>
  <c r="BT122" i="22" s="1"/>
  <c r="BT146" i="22" s="1"/>
  <c r="B50" i="22"/>
  <c r="B54" i="22" s="1"/>
  <c r="BV49" i="22"/>
  <c r="BU49" i="22"/>
  <c r="BU193" i="22" s="1"/>
  <c r="BU337" i="22" s="1"/>
  <c r="BU481" i="22" s="1"/>
  <c r="BT49" i="22"/>
  <c r="BT73" i="22" s="1"/>
  <c r="BT97" i="22" s="1"/>
  <c r="BT121" i="22" s="1"/>
  <c r="BT145" i="22" s="1"/>
  <c r="B49" i="22"/>
  <c r="B53" i="22" s="1"/>
  <c r="BV48" i="22"/>
  <c r="BU48" i="22"/>
  <c r="BU192" i="22" s="1"/>
  <c r="BU336" i="22" s="1"/>
  <c r="BU480" i="22" s="1"/>
  <c r="BT48" i="22"/>
  <c r="BT72" i="22" s="1"/>
  <c r="BT96" i="22" s="1"/>
  <c r="BT120" i="22" s="1"/>
  <c r="BT144" i="22" s="1"/>
  <c r="C48" i="22"/>
  <c r="BV47" i="22"/>
  <c r="BU47" i="22"/>
  <c r="BU191" i="22" s="1"/>
  <c r="BU335" i="22" s="1"/>
  <c r="BU479" i="22" s="1"/>
  <c r="BT47" i="22"/>
  <c r="BT71" i="22" s="1"/>
  <c r="BT95" i="22" s="1"/>
  <c r="BT119" i="22" s="1"/>
  <c r="BT143" i="22" s="1"/>
  <c r="C47" i="22"/>
  <c r="C51" i="22" s="1"/>
  <c r="C55" i="22" s="1"/>
  <c r="C59" i="22" s="1"/>
  <c r="C63" i="22" s="1"/>
  <c r="C67" i="22" s="1"/>
  <c r="BV46" i="22"/>
  <c r="BU46" i="22"/>
  <c r="BU190" i="22" s="1"/>
  <c r="BU334" i="22" s="1"/>
  <c r="BU478" i="22" s="1"/>
  <c r="BT46" i="22"/>
  <c r="BT70" i="22" s="1"/>
  <c r="BT94" i="22" s="1"/>
  <c r="BT118" i="22" s="1"/>
  <c r="BT142" i="22" s="1"/>
  <c r="C46" i="22"/>
  <c r="C50" i="22" s="1"/>
  <c r="C54" i="22" s="1"/>
  <c r="C58" i="22" s="1"/>
  <c r="C62" i="22" s="1"/>
  <c r="C66" i="22" s="1"/>
  <c r="BV45" i="22"/>
  <c r="BV69" i="22" s="1"/>
  <c r="BU45" i="22"/>
  <c r="BU69" i="22" s="1"/>
  <c r="BT45" i="22"/>
  <c r="BT69" i="22" s="1"/>
  <c r="BT93" i="22" s="1"/>
  <c r="BT117" i="22" s="1"/>
  <c r="BT141" i="22" s="1"/>
  <c r="C45" i="22"/>
  <c r="C49" i="22" s="1"/>
  <c r="C53" i="22" s="1"/>
  <c r="C57" i="22" s="1"/>
  <c r="C61" i="22" s="1"/>
  <c r="C65" i="22" s="1"/>
  <c r="BV44" i="22"/>
  <c r="BV68" i="22" s="1"/>
  <c r="BU44" i="22"/>
  <c r="BU188" i="22" s="1"/>
  <c r="BU332" i="22" s="1"/>
  <c r="BU476" i="22" s="1"/>
  <c r="BT44" i="22"/>
  <c r="BV43" i="22"/>
  <c r="BV67" i="22" s="1"/>
  <c r="BU43" i="22"/>
  <c r="BU67" i="22" s="1"/>
  <c r="BT43" i="22"/>
  <c r="BT67" i="22" s="1"/>
  <c r="BT91" i="22" s="1"/>
  <c r="BT115" i="22" s="1"/>
  <c r="BT139" i="22" s="1"/>
  <c r="BV42" i="22"/>
  <c r="BU42" i="22"/>
  <c r="BU66" i="22" s="1"/>
  <c r="BT42" i="22"/>
  <c r="BT66" i="22" s="1"/>
  <c r="BT90" i="22" s="1"/>
  <c r="BT114" i="22" s="1"/>
  <c r="BT138" i="22" s="1"/>
  <c r="BV41" i="22"/>
  <c r="BU41" i="22"/>
  <c r="BU185" i="22" s="1"/>
  <c r="BU329" i="22" s="1"/>
  <c r="BU473" i="22" s="1"/>
  <c r="BT41" i="22"/>
  <c r="BT65" i="22" s="1"/>
  <c r="BT89" i="22" s="1"/>
  <c r="BT113" i="22" s="1"/>
  <c r="BT137" i="22" s="1"/>
  <c r="BV40" i="22"/>
  <c r="BV64" i="22" s="1"/>
  <c r="BU40" i="22"/>
  <c r="BU184" i="22" s="1"/>
  <c r="BU328" i="22" s="1"/>
  <c r="BU472" i="22" s="1"/>
  <c r="BT40" i="22"/>
  <c r="BT64" i="22" s="1"/>
  <c r="BT88" i="22" s="1"/>
  <c r="BT112" i="22" s="1"/>
  <c r="BT136" i="22" s="1"/>
  <c r="BV39" i="22"/>
  <c r="BU39" i="22"/>
  <c r="BT39" i="22"/>
  <c r="BT63" i="22" s="1"/>
  <c r="BT87" i="22" s="1"/>
  <c r="BT111" i="22" s="1"/>
  <c r="BT135" i="22" s="1"/>
  <c r="BV38" i="22"/>
  <c r="BV62" i="22" s="1"/>
  <c r="BU38" i="22"/>
  <c r="BU182" i="22" s="1"/>
  <c r="BU326" i="22" s="1"/>
  <c r="BU470" i="22" s="1"/>
  <c r="BT38" i="22"/>
  <c r="BT62" i="22" s="1"/>
  <c r="BT86" i="22" s="1"/>
  <c r="BT110" i="22" s="1"/>
  <c r="BT134" i="22" s="1"/>
  <c r="BV37" i="22"/>
  <c r="BU37" i="22"/>
  <c r="BU181" i="22" s="1"/>
  <c r="BU325" i="22" s="1"/>
  <c r="BU469" i="22" s="1"/>
  <c r="BT37" i="22"/>
  <c r="BT61" i="22" s="1"/>
  <c r="BT85" i="22" s="1"/>
  <c r="BT109" i="22" s="1"/>
  <c r="BT133" i="22" s="1"/>
  <c r="BV36" i="22"/>
  <c r="BV60" i="22" s="1"/>
  <c r="BU36" i="22"/>
  <c r="BU180" i="22" s="1"/>
  <c r="BU324" i="22" s="1"/>
  <c r="BU468" i="22" s="1"/>
  <c r="BT36" i="22"/>
  <c r="BT60" i="22" s="1"/>
  <c r="BT84" i="22" s="1"/>
  <c r="BT108" i="22" s="1"/>
  <c r="BT132" i="22" s="1"/>
  <c r="BV35" i="22"/>
  <c r="BV59" i="22" s="1"/>
  <c r="BU35" i="22"/>
  <c r="BU59" i="22" s="1"/>
  <c r="BT35" i="22"/>
  <c r="BT59" i="22" s="1"/>
  <c r="BT83" i="22" s="1"/>
  <c r="BT107" i="22" s="1"/>
  <c r="BT131" i="22" s="1"/>
  <c r="BV34" i="22"/>
  <c r="BU34" i="22"/>
  <c r="BU58" i="22" s="1"/>
  <c r="BT34" i="22"/>
  <c r="BT58" i="22" s="1"/>
  <c r="BT82" i="22" s="1"/>
  <c r="BT106" i="22" s="1"/>
  <c r="BT130" i="22" s="1"/>
  <c r="C34" i="22"/>
  <c r="C38" i="22" s="1"/>
  <c r="C42" i="22" s="1"/>
  <c r="BV33" i="22"/>
  <c r="BU33" i="22"/>
  <c r="BU177" i="22" s="1"/>
  <c r="BU321" i="22" s="1"/>
  <c r="BU465" i="22" s="1"/>
  <c r="BT33" i="22"/>
  <c r="BT57" i="22" s="1"/>
  <c r="BT81" i="22" s="1"/>
  <c r="BT105" i="22" s="1"/>
  <c r="BT129" i="22" s="1"/>
  <c r="BV32" i="22"/>
  <c r="BV56" i="22" s="1"/>
  <c r="BU32" i="22"/>
  <c r="BT32" i="22"/>
  <c r="BT56" i="22" s="1"/>
  <c r="BT80" i="22" s="1"/>
  <c r="BT104" i="22" s="1"/>
  <c r="BT128" i="22" s="1"/>
  <c r="BV31" i="22"/>
  <c r="BU31" i="22"/>
  <c r="BU175" i="22" s="1"/>
  <c r="BU319" i="22" s="1"/>
  <c r="BU463" i="22" s="1"/>
  <c r="BT31" i="22"/>
  <c r="BT55" i="22" s="1"/>
  <c r="BT79" i="22" s="1"/>
  <c r="BT103" i="22" s="1"/>
  <c r="BT127" i="22" s="1"/>
  <c r="BV30" i="22"/>
  <c r="BU30" i="22"/>
  <c r="BU174" i="22" s="1"/>
  <c r="BU318" i="22" s="1"/>
  <c r="BU462" i="22" s="1"/>
  <c r="BT30" i="22"/>
  <c r="C30" i="22"/>
  <c r="BV29" i="22"/>
  <c r="BU29" i="22"/>
  <c r="BT29" i="22"/>
  <c r="BT53" i="22" s="1"/>
  <c r="BT77" i="22" s="1"/>
  <c r="BT101" i="22" s="1"/>
  <c r="BT125" i="22" s="1"/>
  <c r="BV28" i="22"/>
  <c r="BU28" i="22"/>
  <c r="BU172" i="22" s="1"/>
  <c r="BU316" i="22" s="1"/>
  <c r="BU460" i="22" s="1"/>
  <c r="BT28" i="22"/>
  <c r="BT52" i="22" s="1"/>
  <c r="BT76" i="22" s="1"/>
  <c r="BT100" i="22" s="1"/>
  <c r="BT124" i="22" s="1"/>
  <c r="C28" i="22"/>
  <c r="C32" i="22" s="1"/>
  <c r="C36" i="22" s="1"/>
  <c r="C40" i="22" s="1"/>
  <c r="C44" i="22" s="1"/>
  <c r="B28" i="22"/>
  <c r="B32" i="22" s="1"/>
  <c r="B36" i="22" s="1"/>
  <c r="B40" i="22" s="1"/>
  <c r="B44" i="22" s="1"/>
  <c r="BV27" i="22"/>
  <c r="BV51" i="22" s="1"/>
  <c r="BU27" i="22"/>
  <c r="BU51" i="22" s="1"/>
  <c r="BT27" i="22"/>
  <c r="BT51" i="22" s="1"/>
  <c r="BT75" i="22" s="1"/>
  <c r="BT99" i="22" s="1"/>
  <c r="BT123" i="22" s="1"/>
  <c r="T27" i="22"/>
  <c r="U27" i="22" s="1"/>
  <c r="V27" i="22" s="1"/>
  <c r="W27" i="22" s="1"/>
  <c r="S27" i="22"/>
  <c r="R27" i="22"/>
  <c r="C27" i="22"/>
  <c r="C31" i="22" s="1"/>
  <c r="C35" i="22" s="1"/>
  <c r="C39" i="22" s="1"/>
  <c r="C43" i="22" s="1"/>
  <c r="B27" i="22"/>
  <c r="B31" i="22" s="1"/>
  <c r="B35" i="22" s="1"/>
  <c r="B39" i="22" s="1"/>
  <c r="B43" i="22" s="1"/>
  <c r="CI26" i="22"/>
  <c r="R26" i="22"/>
  <c r="S26" i="22" s="1"/>
  <c r="T26" i="22" s="1"/>
  <c r="U26" i="22" s="1"/>
  <c r="V26" i="22" s="1"/>
  <c r="W26" i="22" s="1"/>
  <c r="C26" i="22"/>
  <c r="B26" i="22"/>
  <c r="B30" i="22" s="1"/>
  <c r="B34" i="22" s="1"/>
  <c r="B38" i="22" s="1"/>
  <c r="B42" i="22" s="1"/>
  <c r="CI25" i="22"/>
  <c r="BW25" i="22" s="1" a="1"/>
  <c r="BW25" i="22" s="1"/>
  <c r="U25" i="22"/>
  <c r="V25" i="22" s="1"/>
  <c r="W25" i="22" s="1"/>
  <c r="R25" i="22"/>
  <c r="S25" i="22" s="1"/>
  <c r="T25" i="22" s="1"/>
  <c r="C25" i="22"/>
  <c r="B25" i="22"/>
  <c r="B29" i="22" s="1"/>
  <c r="B33" i="22" s="1"/>
  <c r="B37" i="22" s="1"/>
  <c r="B41" i="22" s="1"/>
  <c r="CI24" i="22"/>
  <c r="BW24" i="22" a="1"/>
  <c r="BW24" i="22" s="1"/>
  <c r="S24" i="22"/>
  <c r="T24" i="22" s="1"/>
  <c r="U24" i="22" s="1"/>
  <c r="V24" i="22" s="1"/>
  <c r="W24" i="22" s="1"/>
  <c r="R24" i="22"/>
  <c r="CR23" i="22"/>
  <c r="CI23" i="22"/>
  <c r="BW23" i="22" s="1" a="1"/>
  <c r="BW23" i="22" s="1"/>
  <c r="T23" i="22"/>
  <c r="U23" i="22" s="1"/>
  <c r="V23" i="22" s="1"/>
  <c r="W23" i="22" s="1"/>
  <c r="S23" i="22"/>
  <c r="R23" i="22"/>
  <c r="CI22" i="22"/>
  <c r="BW22" i="22" s="1" a="1"/>
  <c r="BW22" i="22" s="1"/>
  <c r="V22" i="22"/>
  <c r="W22" i="22" s="1"/>
  <c r="R22" i="22"/>
  <c r="S22" i="22" s="1"/>
  <c r="T22" i="22" s="1"/>
  <c r="U22" i="22" s="1"/>
  <c r="CQ21" i="22"/>
  <c r="CI21" i="22"/>
  <c r="BW21" i="22" s="1" a="1"/>
  <c r="BW21" i="22" s="1"/>
  <c r="CE21" i="22" a="1"/>
  <c r="CE21" i="22" s="1"/>
  <c r="S21" i="22"/>
  <c r="T21" i="22" s="1"/>
  <c r="U21" i="22" s="1"/>
  <c r="V21" i="22" s="1"/>
  <c r="W21" i="22" s="1"/>
  <c r="R21" i="22"/>
  <c r="CQ20" i="22"/>
  <c r="CI20" i="22"/>
  <c r="CE20" i="22" a="1"/>
  <c r="CE20" i="22" s="1"/>
  <c r="BW20" i="22" a="1"/>
  <c r="BW20" i="22" s="1"/>
  <c r="S20" i="22"/>
  <c r="T20" i="22" s="1"/>
  <c r="U20" i="22" s="1"/>
  <c r="V20" i="22" s="1"/>
  <c r="W20" i="22" s="1"/>
  <c r="R20" i="22"/>
  <c r="CQ19" i="22"/>
  <c r="CE19" i="22" s="1" a="1"/>
  <c r="CE19" i="22" s="1"/>
  <c r="CI19" i="22"/>
  <c r="BW19" i="22" s="1" a="1"/>
  <c r="BW19" i="22" s="1"/>
  <c r="R19" i="22"/>
  <c r="S19" i="22" s="1"/>
  <c r="T19" i="22" s="1"/>
  <c r="U19" i="22" s="1"/>
  <c r="V19" i="22" s="1"/>
  <c r="W19" i="22" s="1"/>
  <c r="CQ18" i="22"/>
  <c r="CQ26" i="22" s="1"/>
  <c r="CI18" i="22"/>
  <c r="BW18" i="22" s="1" a="1"/>
  <c r="BW18" i="22" s="1"/>
  <c r="R18" i="22"/>
  <c r="S18" i="22" s="1"/>
  <c r="T18" i="22" s="1"/>
  <c r="U18" i="22" s="1"/>
  <c r="V18" i="22" s="1"/>
  <c r="W18" i="22" s="1"/>
  <c r="CR17" i="22"/>
  <c r="CQ17" i="22"/>
  <c r="CQ25" i="22" s="1"/>
  <c r="CI17" i="22"/>
  <c r="BW17" i="22" s="1" a="1"/>
  <c r="BW17" i="22" s="1"/>
  <c r="CF17" i="22" a="1"/>
  <c r="CF17" i="22" s="1"/>
  <c r="CE17" i="22" a="1"/>
  <c r="CE17" i="22" s="1"/>
  <c r="R17" i="22"/>
  <c r="S17" i="22" s="1"/>
  <c r="T17" i="22" s="1"/>
  <c r="U17" i="22" s="1"/>
  <c r="V17" i="22" s="1"/>
  <c r="W17" i="22" s="1"/>
  <c r="CR16" i="22"/>
  <c r="CR24" i="22" s="1"/>
  <c r="CQ16" i="22"/>
  <c r="CQ24" i="22" s="1"/>
  <c r="CI16" i="22"/>
  <c r="BW16" i="22" s="1" a="1"/>
  <c r="BW16" i="22" s="1"/>
  <c r="CF16" i="22" a="1"/>
  <c r="CF16" i="22" s="1"/>
  <c r="R16" i="22"/>
  <c r="S16" i="22" s="1"/>
  <c r="T16" i="22" s="1"/>
  <c r="U16" i="22" s="1"/>
  <c r="V16" i="22" s="1"/>
  <c r="W16" i="22" s="1"/>
  <c r="DL15" i="22"/>
  <c r="DV15" i="22" s="1"/>
  <c r="EF15" i="22" s="1"/>
  <c r="EP15" i="22" s="1"/>
  <c r="DB15" i="22"/>
  <c r="CR15" i="22"/>
  <c r="CQ15" i="22"/>
  <c r="CI15" i="22"/>
  <c r="BW15" i="22" s="1" a="1"/>
  <c r="BW15" i="22" s="1"/>
  <c r="CF15" i="22" a="1"/>
  <c r="CF15" i="22" s="1"/>
  <c r="Z15" i="22"/>
  <c r="R15" i="22"/>
  <c r="S15" i="22" s="1"/>
  <c r="T15" i="22" s="1"/>
  <c r="U15" i="22" s="1"/>
  <c r="V15" i="22" s="1"/>
  <c r="W15" i="22" s="1"/>
  <c r="CR14" i="22"/>
  <c r="CQ14" i="22"/>
  <c r="CQ22" i="22" s="1"/>
  <c r="CO14" i="22"/>
  <c r="CO18" i="22" s="1"/>
  <c r="CC18" i="22" s="1" a="1"/>
  <c r="CC18" i="22" s="1"/>
  <c r="CN14" i="22"/>
  <c r="CN18" i="22" s="1"/>
  <c r="CI14" i="22"/>
  <c r="BW14" i="22" s="1" a="1"/>
  <c r="BW14" i="22" s="1"/>
  <c r="CE14" i="22" a="1"/>
  <c r="CE14" i="22" s="1"/>
  <c r="CC14" i="22" a="1"/>
  <c r="CC14" i="22" s="1"/>
  <c r="Z14" i="22"/>
  <c r="S14" i="22"/>
  <c r="T14" i="22" s="1"/>
  <c r="U14" i="22" s="1"/>
  <c r="V14" i="22" s="1"/>
  <c r="W14" i="22" s="1"/>
  <c r="R14" i="22"/>
  <c r="CR13" i="22"/>
  <c r="CI13" i="22"/>
  <c r="CE13" i="22" a="1"/>
  <c r="CE13" i="22" s="1"/>
  <c r="S13" i="22"/>
  <c r="T13" i="22" s="1"/>
  <c r="U13" i="22" s="1"/>
  <c r="V13" i="22" s="1"/>
  <c r="W13" i="22" s="1"/>
  <c r="R13" i="22"/>
  <c r="CR12" i="22"/>
  <c r="CR20" i="22" s="1"/>
  <c r="CF20" i="22" s="1" a="1"/>
  <c r="CF20" i="22" s="1"/>
  <c r="CI12" i="22"/>
  <c r="BW12" i="22" s="1" a="1"/>
  <c r="CE12" i="22" a="1"/>
  <c r="CE12" i="22"/>
  <c r="BW12" i="22"/>
  <c r="R12" i="22"/>
  <c r="S12" i="22" s="1"/>
  <c r="T12" i="22" s="1"/>
  <c r="U12" i="22" s="1"/>
  <c r="V12" i="22" s="1"/>
  <c r="W12" i="22" s="1"/>
  <c r="CR11" i="22"/>
  <c r="CO11" i="22"/>
  <c r="CO15" i="22" s="1"/>
  <c r="CI11" i="22"/>
  <c r="CE11" i="22" a="1"/>
  <c r="CE11" i="22" s="1"/>
  <c r="BW11" i="22" a="1"/>
  <c r="BW11" i="22" s="1"/>
  <c r="R11" i="22"/>
  <c r="S11" i="22" s="1"/>
  <c r="T11" i="22" s="1"/>
  <c r="U11" i="22" s="1"/>
  <c r="V11" i="22" s="1"/>
  <c r="W11" i="22" s="1"/>
  <c r="CR10" i="22"/>
  <c r="CR18" i="22" s="1"/>
  <c r="CF18" i="22" s="1" a="1"/>
  <c r="CF18" i="22" s="1"/>
  <c r="CP10" i="22"/>
  <c r="CO10" i="22"/>
  <c r="CN10" i="22"/>
  <c r="CM10" i="22"/>
  <c r="CM14" i="22" s="1"/>
  <c r="CM18" i="22" s="1"/>
  <c r="CA18" i="22" s="1" a="1"/>
  <c r="CA18" i="22" s="1"/>
  <c r="CI10" i="22"/>
  <c r="BW10" i="22" s="1" a="1"/>
  <c r="BW10" i="22" s="1"/>
  <c r="CF10" i="22" a="1"/>
  <c r="CF10" i="22" s="1"/>
  <c r="CE10" i="22" a="1"/>
  <c r="CE10" i="22" s="1"/>
  <c r="CC10" i="22" a="1"/>
  <c r="CC10" i="22"/>
  <c r="CB10" i="22" a="1"/>
  <c r="CB10" i="22" s="1"/>
  <c r="CA10" i="22" a="1"/>
  <c r="CA10" i="22"/>
  <c r="R10" i="22"/>
  <c r="S10" i="22" s="1"/>
  <c r="T10" i="22" s="1"/>
  <c r="U10" i="22" s="1"/>
  <c r="V10" i="22" s="1"/>
  <c r="W10" i="22" s="1"/>
  <c r="CO9" i="22"/>
  <c r="CO13" i="22" s="1"/>
  <c r="CI9" i="22"/>
  <c r="BW9" i="22" s="1" a="1"/>
  <c r="BW9" i="22" s="1"/>
  <c r="CF9" i="22" a="1"/>
  <c r="CF9" i="22" s="1"/>
  <c r="CE9" i="22" a="1"/>
  <c r="CE9" i="22" s="1"/>
  <c r="S9" i="22"/>
  <c r="T9" i="22" s="1"/>
  <c r="U9" i="22" s="1"/>
  <c r="V9" i="22" s="1"/>
  <c r="W9" i="22" s="1"/>
  <c r="R9" i="22"/>
  <c r="CI8" i="22"/>
  <c r="BW8" i="22" s="1" a="1"/>
  <c r="BW8" i="22" s="1"/>
  <c r="CF8" i="22" a="1"/>
  <c r="CF8" i="22" s="1"/>
  <c r="CE8" i="22" a="1"/>
  <c r="CE8" i="22"/>
  <c r="R8" i="22"/>
  <c r="S8" i="22" s="1"/>
  <c r="T8" i="22" s="1"/>
  <c r="U8" i="22" s="1"/>
  <c r="V8" i="22" s="1"/>
  <c r="W8" i="22" s="1"/>
  <c r="CP7" i="22"/>
  <c r="CO7" i="22"/>
  <c r="CO8" i="22" s="1"/>
  <c r="CN7" i="22"/>
  <c r="CN8" i="22" s="1"/>
  <c r="CB8" i="22" s="1" a="1"/>
  <c r="CB8" i="22" s="1"/>
  <c r="CM7" i="22"/>
  <c r="CM11" i="22" s="1"/>
  <c r="CM15" i="22" s="1"/>
  <c r="CM19" i="22" s="1"/>
  <c r="CM23" i="22" s="1"/>
  <c r="CI7" i="22"/>
  <c r="BW7" i="22" s="1" a="1"/>
  <c r="CF7" i="22" a="1"/>
  <c r="CF7" i="22" s="1"/>
  <c r="CE7" i="22" a="1"/>
  <c r="CE7" i="22" s="1"/>
  <c r="CC7" i="22" a="1"/>
  <c r="CC7" i="22"/>
  <c r="BW7" i="22"/>
  <c r="CX6" i="22"/>
  <c r="CI6" i="22"/>
  <c r="BW6" i="22" s="1" a="1"/>
  <c r="BW6" i="22" s="1"/>
  <c r="CF6" i="22" a="1"/>
  <c r="CF6" i="22"/>
  <c r="CE6" i="22" a="1"/>
  <c r="CE6" i="22" s="1"/>
  <c r="CD6" i="22" a="1"/>
  <c r="CD6" i="22" s="1"/>
  <c r="CC6" i="22" a="1"/>
  <c r="CC6" i="22" s="1"/>
  <c r="CB6" i="22" a="1"/>
  <c r="CB6" i="22" s="1"/>
  <c r="CA6" i="22" a="1"/>
  <c r="CA6" i="22" s="1"/>
  <c r="CL5" i="22"/>
  <c r="CJ5" i="22"/>
  <c r="BX5" i="22" s="1" a="1"/>
  <c r="BX5" i="22" s="1"/>
  <c r="CI5" i="22"/>
  <c r="CF5" i="22" a="1"/>
  <c r="CF5" i="22" s="1"/>
  <c r="CE5" i="22" a="1"/>
  <c r="CE5" i="22" s="1"/>
  <c r="CD5" i="22" a="1"/>
  <c r="CD5" i="22" s="1"/>
  <c r="CC5" i="22" a="1"/>
  <c r="CC5" i="22" s="1"/>
  <c r="CB5" i="22" a="1"/>
  <c r="CB5" i="22" s="1"/>
  <c r="CA5" i="22" a="1"/>
  <c r="CA5" i="22" s="1"/>
  <c r="S5" i="22"/>
  <c r="T5" i="22" s="1"/>
  <c r="U5" i="22" s="1"/>
  <c r="V5" i="22" s="1"/>
  <c r="W5" i="22" s="1"/>
  <c r="R5" i="22"/>
  <c r="R6" i="22" s="1"/>
  <c r="CI4" i="22"/>
  <c r="CF4" i="22" a="1"/>
  <c r="CF4" i="22" s="1"/>
  <c r="CE4" i="22" a="1"/>
  <c r="CE4" i="22" s="1"/>
  <c r="CD4" i="22" a="1"/>
  <c r="CD4" i="22" s="1"/>
  <c r="CC4" i="22" a="1"/>
  <c r="CC4" i="22" s="1"/>
  <c r="CB4" i="22" a="1"/>
  <c r="CB4" i="22" s="1"/>
  <c r="CA4" i="22" a="1"/>
  <c r="CA4" i="22" s="1"/>
  <c r="BW4" i="22" a="1"/>
  <c r="BW4" i="22" s="1"/>
  <c r="S4" i="22"/>
  <c r="CL3" i="22"/>
  <c r="CL12" i="22" s="1"/>
  <c r="BZ12" i="22" s="1" a="1"/>
  <c r="BZ12" i="22" s="1"/>
  <c r="CK3" i="22"/>
  <c r="CJ3" i="22"/>
  <c r="CF3" i="22" a="1"/>
  <c r="CF3" i="22" s="1"/>
  <c r="CE3" i="22" a="1"/>
  <c r="CE3" i="22" s="1"/>
  <c r="CD3" i="22" a="1"/>
  <c r="CD3" i="22" s="1"/>
  <c r="CC3" i="22" a="1"/>
  <c r="CC3" i="22" s="1"/>
  <c r="CB3" i="22" a="1"/>
  <c r="CB3" i="22" s="1"/>
  <c r="CA3" i="22" a="1"/>
  <c r="CA3" i="22" s="1"/>
  <c r="BW3" i="22" a="1"/>
  <c r="BW3" i="22" s="1"/>
  <c r="DJ2" i="22"/>
  <c r="DT2" i="22" s="1"/>
  <c r="ED2" i="22" s="1"/>
  <c r="EN2" i="22" s="1"/>
  <c r="DA2" i="22"/>
  <c r="DA13" i="22" s="1"/>
  <c r="CZ2" i="22"/>
  <c r="CZ6" i="22" s="1"/>
  <c r="CY2" i="22"/>
  <c r="CY10" i="22" s="1"/>
  <c r="CX2" i="22"/>
  <c r="DH2" i="22" s="1"/>
  <c r="DR2" i="22" s="1"/>
  <c r="EB2" i="22" s="1"/>
  <c r="EL2" i="22" s="1"/>
  <c r="CW2" i="22"/>
  <c r="CW6" i="22" s="1"/>
  <c r="CV2" i="22"/>
  <c r="DF2" i="22" s="1"/>
  <c r="DP2" i="22" s="1"/>
  <c r="DZ2" i="22" s="1"/>
  <c r="EJ2" i="22" s="1"/>
  <c r="CU2" i="22"/>
  <c r="DE2" i="22" s="1"/>
  <c r="DO2" i="22" s="1"/>
  <c r="DY2" i="22" s="1"/>
  <c r="EI2" i="22" s="1"/>
  <c r="CT2" i="22"/>
  <c r="DD2" i="22" s="1"/>
  <c r="DN2" i="22" s="1"/>
  <c r="DX2" i="22" s="1"/>
  <c r="EH2" i="22" s="1"/>
  <c r="CS2" i="22"/>
  <c r="CS20" i="22" s="1"/>
  <c r="BT2" i="22"/>
  <c r="K38" i="24"/>
  <c r="K37" i="24"/>
  <c r="K29" i="24"/>
  <c r="K41" i="24" s="1"/>
  <c r="K28" i="24"/>
  <c r="K40" i="24" s="1"/>
  <c r="K27" i="24"/>
  <c r="K39" i="24" s="1"/>
  <c r="K26" i="24"/>
  <c r="K25" i="24"/>
  <c r="K24" i="24"/>
  <c r="K36" i="24" s="1"/>
  <c r="K23" i="24"/>
  <c r="K35" i="24" s="1"/>
  <c r="K22" i="24"/>
  <c r="K34" i="24" s="1"/>
  <c r="K21" i="24"/>
  <c r="K33" i="24" s="1"/>
  <c r="K20" i="24"/>
  <c r="K32" i="24" s="1"/>
  <c r="K19" i="24"/>
  <c r="K31" i="24" s="1"/>
  <c r="K18" i="24"/>
  <c r="K30" i="24" s="1"/>
  <c r="H83" i="16"/>
  <c r="H82" i="16"/>
  <c r="H79" i="16"/>
  <c r="H58" i="16"/>
  <c r="H55" i="16"/>
  <c r="H49" i="16"/>
  <c r="L43" i="16"/>
  <c r="L48" i="16" s="1"/>
  <c r="L53" i="16" s="1"/>
  <c r="L58" i="16" s="1"/>
  <c r="L63" i="16" s="1"/>
  <c r="L68" i="16" s="1"/>
  <c r="L73" i="16" s="1"/>
  <c r="L42" i="16"/>
  <c r="L47" i="16" s="1"/>
  <c r="L52" i="16" s="1"/>
  <c r="L57" i="16" s="1"/>
  <c r="L62" i="16" s="1"/>
  <c r="L67" i="16" s="1"/>
  <c r="L72" i="16" s="1"/>
  <c r="L41" i="16"/>
  <c r="L46" i="16" s="1"/>
  <c r="L51" i="16" s="1"/>
  <c r="L56" i="16" s="1"/>
  <c r="L61" i="16" s="1"/>
  <c r="L66" i="16" s="1"/>
  <c r="L71" i="16" s="1"/>
  <c r="L40" i="16"/>
  <c r="L45" i="16" s="1"/>
  <c r="L50" i="16" s="1"/>
  <c r="L55" i="16" s="1"/>
  <c r="L60" i="16" s="1"/>
  <c r="L65" i="16" s="1"/>
  <c r="L70" i="16" s="1"/>
  <c r="P39" i="16"/>
  <c r="L39" i="16"/>
  <c r="L44" i="16" s="1"/>
  <c r="L49" i="16" s="1"/>
  <c r="L54" i="16" s="1"/>
  <c r="L59" i="16" s="1"/>
  <c r="L64" i="16" s="1"/>
  <c r="L69" i="16" s="1"/>
  <c r="L74" i="16" s="1"/>
  <c r="P36" i="16"/>
  <c r="P48" i="16" s="1"/>
  <c r="P29" i="16"/>
  <c r="P41" i="16" s="1"/>
  <c r="P53" i="16" s="1"/>
  <c r="P28" i="16"/>
  <c r="P40" i="16" s="1"/>
  <c r="J28" i="16"/>
  <c r="J33" i="16" s="1"/>
  <c r="J38" i="16" s="1"/>
  <c r="J43" i="16" s="1"/>
  <c r="P27" i="16"/>
  <c r="P26" i="16"/>
  <c r="P38" i="16" s="1"/>
  <c r="J26" i="16"/>
  <c r="J31" i="16" s="1"/>
  <c r="J36" i="16" s="1"/>
  <c r="J41" i="16" s="1"/>
  <c r="J46" i="16" s="1"/>
  <c r="P25" i="16"/>
  <c r="P37" i="16" s="1"/>
  <c r="J25" i="16"/>
  <c r="J30" i="16" s="1"/>
  <c r="J35" i="16" s="1"/>
  <c r="J40" i="16" s="1"/>
  <c r="J45" i="16" s="1"/>
  <c r="H25" i="16"/>
  <c r="P24" i="16"/>
  <c r="J24" i="16"/>
  <c r="J29" i="16" s="1"/>
  <c r="J34" i="16" s="1"/>
  <c r="J39" i="16" s="1"/>
  <c r="J44" i="16" s="1"/>
  <c r="AF23" i="16"/>
  <c r="AD23" i="16"/>
  <c r="T17" i="16" s="1"/>
  <c r="P23" i="16"/>
  <c r="J23" i="16"/>
  <c r="P22" i="16"/>
  <c r="P34" i="16" s="1"/>
  <c r="J22" i="16"/>
  <c r="J27" i="16" s="1"/>
  <c r="J32" i="16" s="1"/>
  <c r="J37" i="16" s="1"/>
  <c r="J42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H22" i="16"/>
  <c r="P21" i="16"/>
  <c r="P33" i="16" s="1"/>
  <c r="P20" i="16"/>
  <c r="P19" i="16"/>
  <c r="H19" i="16"/>
  <c r="S18" i="16"/>
  <c r="S30" i="16" s="1"/>
  <c r="S42" i="16" s="1"/>
  <c r="P18" i="16"/>
  <c r="AI17" i="16"/>
  <c r="AJ17" i="16" s="1"/>
  <c r="AI16" i="16"/>
  <c r="AJ16" i="16" s="1"/>
  <c r="AF16" i="16"/>
  <c r="AE16" i="16"/>
  <c r="AD16" i="16"/>
  <c r="H16" i="16"/>
  <c r="AI15" i="16"/>
  <c r="AJ15" i="16" s="1"/>
  <c r="AF15" i="16"/>
  <c r="AD15" i="16"/>
  <c r="T15" i="16"/>
  <c r="H15" i="16"/>
  <c r="AJ14" i="16"/>
  <c r="AI14" i="16"/>
  <c r="AD14" i="16"/>
  <c r="AC14" i="16"/>
  <c r="AI13" i="16"/>
  <c r="AJ13" i="16" s="1"/>
  <c r="AF13" i="16"/>
  <c r="AD13" i="16"/>
  <c r="H13" i="16"/>
  <c r="AH12" i="16"/>
  <c r="AF12" i="16"/>
  <c r="AF17" i="16" s="1"/>
  <c r="AE12" i="16"/>
  <c r="AE17" i="16" s="1"/>
  <c r="AD12" i="16"/>
  <c r="AD17" i="16" s="1"/>
  <c r="AC12" i="16"/>
  <c r="AC17" i="16" s="1"/>
  <c r="V12" i="16"/>
  <c r="H12" i="16"/>
  <c r="AH11" i="16"/>
  <c r="AF11" i="16"/>
  <c r="AE11" i="16"/>
  <c r="AD11" i="16"/>
  <c r="AC11" i="16"/>
  <c r="AC16" i="16" s="1"/>
  <c r="T11" i="16"/>
  <c r="N11" i="16"/>
  <c r="AH10" i="16"/>
  <c r="AF10" i="16"/>
  <c r="AE10" i="16"/>
  <c r="AE15" i="16" s="1"/>
  <c r="AD10" i="16"/>
  <c r="AC10" i="16"/>
  <c r="AC15" i="16" s="1"/>
  <c r="V10" i="16"/>
  <c r="T10" i="16"/>
  <c r="N10" i="16"/>
  <c r="AH9" i="16"/>
  <c r="AF9" i="16"/>
  <c r="AF14" i="16" s="1"/>
  <c r="AE9" i="16"/>
  <c r="AE14" i="16" s="1"/>
  <c r="AD9" i="16"/>
  <c r="AC9" i="16"/>
  <c r="N9" i="16"/>
  <c r="AH8" i="16"/>
  <c r="AF8" i="16"/>
  <c r="AE8" i="16"/>
  <c r="AE13" i="16" s="1"/>
  <c r="AD8" i="16"/>
  <c r="AC8" i="16"/>
  <c r="AC13" i="16" s="1"/>
  <c r="T8" i="16"/>
  <c r="N8" i="16"/>
  <c r="T7" i="16"/>
  <c r="N7" i="16"/>
  <c r="N6" i="16"/>
  <c r="S5" i="16"/>
  <c r="S20" i="16" s="1"/>
  <c r="N5" i="16"/>
  <c r="V4" i="16"/>
  <c r="T4" i="16"/>
  <c r="S4" i="16"/>
  <c r="S19" i="16" s="1"/>
  <c r="S31" i="16" s="1"/>
  <c r="S43" i="16" s="1"/>
  <c r="N4" i="16"/>
  <c r="J4" i="16"/>
  <c r="J5" i="16" s="1"/>
  <c r="J6" i="16" s="1"/>
  <c r="X3" i="16"/>
  <c r="T3" i="16"/>
  <c r="U3" i="16" s="1"/>
  <c r="U4" i="16" s="1"/>
  <c r="N3" i="16"/>
  <c r="M17" i="8"/>
  <c r="A15" i="8"/>
  <c r="G14" i="8"/>
  <c r="G20" i="8" s="1"/>
  <c r="A14" i="8"/>
  <c r="A20" i="8" s="1"/>
  <c r="G13" i="8"/>
  <c r="G19" i="8" s="1"/>
  <c r="A13" i="8"/>
  <c r="A19" i="8" s="1"/>
  <c r="G12" i="8"/>
  <c r="G18" i="8" s="1"/>
  <c r="A12" i="8"/>
  <c r="A18" i="8" s="1"/>
  <c r="G11" i="8"/>
  <c r="G17" i="8" s="1"/>
  <c r="A11" i="8"/>
  <c r="A17" i="8" s="1"/>
  <c r="G10" i="8"/>
  <c r="G16" i="8" s="1"/>
  <c r="A10" i="8"/>
  <c r="G9" i="8"/>
  <c r="G15" i="8" s="1"/>
  <c r="A9" i="8"/>
  <c r="M6" i="8"/>
  <c r="M5" i="8"/>
  <c r="M4" i="8"/>
  <c r="F10" i="9"/>
  <c r="E10" i="9"/>
  <c r="E14" i="9" s="1"/>
  <c r="D10" i="9"/>
  <c r="N10" i="9" s="1"/>
  <c r="C10" i="9"/>
  <c r="C14" i="9" s="1"/>
  <c r="B10" i="9"/>
  <c r="B14" i="9" s="1"/>
  <c r="F9" i="9"/>
  <c r="E9" i="9"/>
  <c r="E13" i="9" s="1"/>
  <c r="D9" i="9"/>
  <c r="C9" i="9"/>
  <c r="C13" i="9" s="1"/>
  <c r="B9" i="9"/>
  <c r="B13" i="9" s="1"/>
  <c r="F8" i="9"/>
  <c r="F12" i="9" s="1"/>
  <c r="E8" i="9"/>
  <c r="E12" i="9" s="1"/>
  <c r="D8" i="9"/>
  <c r="C8" i="9"/>
  <c r="C12" i="9" s="1"/>
  <c r="B8" i="9"/>
  <c r="F7" i="9"/>
  <c r="F11" i="9" s="1"/>
  <c r="E7" i="9"/>
  <c r="Q7" i="9" s="1"/>
  <c r="D7" i="9"/>
  <c r="O7" i="9" s="1"/>
  <c r="C7" i="9"/>
  <c r="C11" i="9" s="1"/>
  <c r="B7" i="9"/>
  <c r="H7" i="9" s="1"/>
  <c r="U6" i="9"/>
  <c r="T6" i="9"/>
  <c r="S6" i="9"/>
  <c r="O6" i="9"/>
  <c r="N6" i="9"/>
  <c r="M6" i="9"/>
  <c r="L6" i="9"/>
  <c r="K6" i="9"/>
  <c r="J6" i="9"/>
  <c r="I6" i="9"/>
  <c r="H6" i="9"/>
  <c r="G6" i="9"/>
  <c r="BD5" i="9"/>
  <c r="BD6" i="9" s="1"/>
  <c r="BD7" i="9" s="1"/>
  <c r="BD8" i="9" s="1"/>
  <c r="BD9" i="9" s="1"/>
  <c r="BD10" i="9" s="1"/>
  <c r="BD11" i="9" s="1"/>
  <c r="BD12" i="9" s="1"/>
  <c r="BD13" i="9" s="1"/>
  <c r="BD14" i="9" s="1"/>
  <c r="BD15" i="9" s="1"/>
  <c r="BD16" i="9" s="1"/>
  <c r="BD17" i="9" s="1"/>
  <c r="BD18" i="9" s="1"/>
  <c r="BD19" i="9" s="1"/>
  <c r="BD20" i="9" s="1"/>
  <c r="BD21" i="9" s="1"/>
  <c r="BD22" i="9" s="1"/>
  <c r="BD23" i="9" s="1"/>
  <c r="BD24" i="9" s="1"/>
  <c r="BD25" i="9" s="1"/>
  <c r="BD26" i="9" s="1"/>
  <c r="BD27" i="9" s="1"/>
  <c r="BD28" i="9" s="1"/>
  <c r="AW5" i="9"/>
  <c r="AW6" i="9" s="1"/>
  <c r="AW7" i="9" s="1"/>
  <c r="AW8" i="9" s="1"/>
  <c r="AW9" i="9" s="1"/>
  <c r="AW10" i="9" s="1"/>
  <c r="AW11" i="9" s="1"/>
  <c r="AW12" i="9" s="1"/>
  <c r="AW13" i="9" s="1"/>
  <c r="AW14" i="9" s="1"/>
  <c r="AW15" i="9" s="1"/>
  <c r="AW16" i="9" s="1"/>
  <c r="AW17" i="9" s="1"/>
  <c r="AW18" i="9" s="1"/>
  <c r="AW19" i="9" s="1"/>
  <c r="AW20" i="9" s="1"/>
  <c r="AW21" i="9" s="1"/>
  <c r="AW22" i="9" s="1"/>
  <c r="AW23" i="9" s="1"/>
  <c r="AW24" i="9" s="1"/>
  <c r="AW25" i="9" s="1"/>
  <c r="AW26" i="9" s="1"/>
  <c r="AW27" i="9" s="1"/>
  <c r="AW28" i="9" s="1"/>
  <c r="AS5" i="9"/>
  <c r="AS6" i="9" s="1"/>
  <c r="AS7" i="9" s="1"/>
  <c r="AS8" i="9" s="1"/>
  <c r="AS9" i="9" s="1"/>
  <c r="AS10" i="9" s="1"/>
  <c r="AS11" i="9" s="1"/>
  <c r="AS12" i="9" s="1"/>
  <c r="AS13" i="9" s="1"/>
  <c r="AS14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O5" i="9"/>
  <c r="AO6" i="9" s="1"/>
  <c r="AO7" i="9" s="1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M5" i="9"/>
  <c r="AQ5" i="9" s="1"/>
  <c r="AU5" i="9" s="1"/>
  <c r="AK5" i="9"/>
  <c r="AK6" i="9" s="1"/>
  <c r="AK7" i="9" s="1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G5" i="9"/>
  <c r="AG6" i="9" s="1"/>
  <c r="AG7" i="9" s="1"/>
  <c r="AG8" i="9" s="1"/>
  <c r="AG9" i="9" s="1"/>
  <c r="AG10" i="9" s="1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AG27" i="9" s="1"/>
  <c r="AG28" i="9" s="1"/>
  <c r="U5" i="9"/>
  <c r="T5" i="9"/>
  <c r="S5" i="9"/>
  <c r="R5" i="9"/>
  <c r="Q5" i="9"/>
  <c r="P5" i="9"/>
  <c r="L5" i="9"/>
  <c r="K5" i="9"/>
  <c r="J5" i="9"/>
  <c r="I5" i="9"/>
  <c r="H5" i="9"/>
  <c r="G5" i="9"/>
  <c r="AN4" i="9"/>
  <c r="AR4" i="9" s="1"/>
  <c r="AM4" i="9"/>
  <c r="AQ4" i="9" s="1"/>
  <c r="N5" i="9" s="1"/>
  <c r="AL4" i="9"/>
  <c r="AP4" i="9" s="1"/>
  <c r="AJ4" i="9"/>
  <c r="U4" i="9"/>
  <c r="T4" i="9"/>
  <c r="S4" i="9"/>
  <c r="R4" i="9"/>
  <c r="Q4" i="9"/>
  <c r="P4" i="9"/>
  <c r="O4" i="9"/>
  <c r="N4" i="9"/>
  <c r="M4" i="9"/>
  <c r="I4" i="9"/>
  <c r="H4" i="9"/>
  <c r="G4" i="9"/>
  <c r="R3" i="9"/>
  <c r="Q3" i="9"/>
  <c r="P3" i="9"/>
  <c r="O3" i="9"/>
  <c r="N3" i="9"/>
  <c r="M3" i="9"/>
  <c r="L3" i="9"/>
  <c r="K3" i="9"/>
  <c r="J3" i="9"/>
  <c r="I3" i="9"/>
  <c r="H3" i="9"/>
  <c r="G3" i="9"/>
  <c r="L2" i="9"/>
  <c r="O2" i="9" s="1"/>
  <c r="R2" i="9" s="1"/>
  <c r="U2" i="9" s="1"/>
  <c r="K2" i="9"/>
  <c r="N2" i="9" s="1"/>
  <c r="Q2" i="9" s="1"/>
  <c r="T2" i="9" s="1"/>
  <c r="J2" i="9"/>
  <c r="M2" i="9" s="1"/>
  <c r="P2" i="9" s="1"/>
  <c r="S2" i="9" s="1"/>
  <c r="AS75" i="7"/>
  <c r="AR74" i="7"/>
  <c r="AQ74" i="7"/>
  <c r="AQ75" i="7" s="1"/>
  <c r="AP74" i="7"/>
  <c r="AO74" i="7"/>
  <c r="AO75" i="7" s="1"/>
  <c r="AN74" i="7"/>
  <c r="AM74" i="7"/>
  <c r="AL74" i="7"/>
  <c r="AK74" i="7"/>
  <c r="AJ74" i="7"/>
  <c r="AI74" i="7"/>
  <c r="AR73" i="7"/>
  <c r="AK51" i="7"/>
  <c r="AR50" i="7"/>
  <c r="AQ50" i="7"/>
  <c r="AP50" i="7"/>
  <c r="AO50" i="7"/>
  <c r="AN50" i="7"/>
  <c r="AM50" i="7"/>
  <c r="AL50" i="7"/>
  <c r="AK50" i="7"/>
  <c r="AJ50" i="7"/>
  <c r="AI50" i="7"/>
  <c r="AK29" i="7"/>
  <c r="AK30" i="7" s="1"/>
  <c r="AK31" i="7" s="1"/>
  <c r="AK32" i="7" s="1"/>
  <c r="AK33" i="7" s="1"/>
  <c r="AK34" i="7" s="1"/>
  <c r="AK35" i="7" s="1"/>
  <c r="AK36" i="7" s="1"/>
  <c r="AK37" i="7" s="1"/>
  <c r="AK38" i="7" s="1"/>
  <c r="AK39" i="7" s="1"/>
  <c r="AK40" i="7" s="1"/>
  <c r="AK41" i="7" s="1"/>
  <c r="AK42" i="7" s="1"/>
  <c r="AK43" i="7" s="1"/>
  <c r="AK44" i="7" s="1"/>
  <c r="AK45" i="7" s="1"/>
  <c r="AK46" i="7" s="1"/>
  <c r="AR28" i="7"/>
  <c r="AR29" i="7" s="1"/>
  <c r="AQ28" i="7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P28" i="7"/>
  <c r="AP29" i="7" s="1"/>
  <c r="AO28" i="7"/>
  <c r="AO29" i="7" s="1"/>
  <c r="AO30" i="7" s="1"/>
  <c r="AO31" i="7" s="1"/>
  <c r="AN28" i="7"/>
  <c r="AN29" i="7" s="1"/>
  <c r="AM28" i="7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L28" i="7"/>
  <c r="AL29" i="7" s="1"/>
  <c r="AK28" i="7"/>
  <c r="AJ28" i="7"/>
  <c r="AJ29" i="7" s="1"/>
  <c r="AI28" i="7"/>
  <c r="W27" i="7"/>
  <c r="V27" i="7"/>
  <c r="T27" i="7"/>
  <c r="S27" i="7"/>
  <c r="B14" i="7"/>
  <c r="L12" i="7"/>
  <c r="B12" i="7"/>
  <c r="O12" i="7" s="1"/>
  <c r="O11" i="7"/>
  <c r="K11" i="7"/>
  <c r="B11" i="7"/>
  <c r="N11" i="7" s="1"/>
  <c r="B10" i="7"/>
  <c r="B15" i="7" s="1"/>
  <c r="AN9" i="7"/>
  <c r="AK9" i="7"/>
  <c r="AK13" i="7" s="1"/>
  <c r="P9" i="7"/>
  <c r="O9" i="7"/>
  <c r="U8" i="11" s="1"/>
  <c r="M9" i="7"/>
  <c r="S8" i="11" s="1"/>
  <c r="K9" i="7"/>
  <c r="I9" i="7"/>
  <c r="E9" i="7"/>
  <c r="C9" i="7"/>
  <c r="B9" i="7"/>
  <c r="L9" i="7" s="1"/>
  <c r="AR8" i="7"/>
  <c r="AR12" i="7" s="1"/>
  <c r="P8" i="7"/>
  <c r="N8" i="7"/>
  <c r="F8" i="7"/>
  <c r="B8" i="7"/>
  <c r="K8" i="7" s="1"/>
  <c r="AR7" i="7"/>
  <c r="AQ7" i="7"/>
  <c r="AP7" i="7"/>
  <c r="AP11" i="7" s="1"/>
  <c r="AO7" i="7"/>
  <c r="AO11" i="7" s="1"/>
  <c r="AN7" i="7"/>
  <c r="AN11" i="7" s="1"/>
  <c r="AM7" i="7"/>
  <c r="AM11" i="7" s="1"/>
  <c r="AL7" i="7"/>
  <c r="AK7" i="7"/>
  <c r="AJ7" i="7"/>
  <c r="AI7" i="7"/>
  <c r="P7" i="7"/>
  <c r="O7" i="7"/>
  <c r="N7" i="7"/>
  <c r="M7" i="7"/>
  <c r="L7" i="7"/>
  <c r="K7" i="7"/>
  <c r="J7" i="7"/>
  <c r="I7" i="7"/>
  <c r="F7" i="7"/>
  <c r="E7" i="7"/>
  <c r="C7" i="7"/>
  <c r="AM6" i="7"/>
  <c r="AM10" i="7" s="1"/>
  <c r="AK6" i="7"/>
  <c r="AI6" i="7"/>
  <c r="AI10" i="7" s="1"/>
  <c r="BE5" i="7"/>
  <c r="BE6" i="7" s="1"/>
  <c r="BE7" i="7" s="1"/>
  <c r="BE8" i="7" s="1"/>
  <c r="BE9" i="7" s="1"/>
  <c r="BE10" i="7" s="1"/>
  <c r="BE11" i="7" s="1"/>
  <c r="BE12" i="7" s="1"/>
  <c r="BE13" i="7" s="1"/>
  <c r="BE14" i="7" s="1"/>
  <c r="BE15" i="7" s="1"/>
  <c r="BE16" i="7" s="1"/>
  <c r="BE17" i="7" s="1"/>
  <c r="BE18" i="7" s="1"/>
  <c r="BE19" i="7" s="1"/>
  <c r="BE20" i="7" s="1"/>
  <c r="BE21" i="7" s="1"/>
  <c r="BE22" i="7" s="1"/>
  <c r="BE23" i="7" s="1"/>
  <c r="BE24" i="7" s="1"/>
  <c r="BE25" i="7" s="1"/>
  <c r="BE26" i="7" s="1"/>
  <c r="BE27" i="7" s="1"/>
  <c r="BE28" i="7" s="1"/>
  <c r="BE29" i="7" s="1"/>
  <c r="BE30" i="7" s="1"/>
  <c r="BE31" i="7" s="1"/>
  <c r="BE32" i="7" s="1"/>
  <c r="BE33" i="7" s="1"/>
  <c r="BE34" i="7" s="1"/>
  <c r="BE35" i="7" s="1"/>
  <c r="BE36" i="7" s="1"/>
  <c r="BE37" i="7" s="1"/>
  <c r="BE38" i="7" s="1"/>
  <c r="BE39" i="7" s="1"/>
  <c r="BE40" i="7" s="1"/>
  <c r="BE41" i="7" s="1"/>
  <c r="BE42" i="7" s="1"/>
  <c r="BE43" i="7" s="1"/>
  <c r="BE44" i="7" s="1"/>
  <c r="BE45" i="7" s="1"/>
  <c r="BE46" i="7" s="1"/>
  <c r="BE47" i="7" s="1"/>
  <c r="BE48" i="7" s="1"/>
  <c r="BE49" i="7" s="1"/>
  <c r="BE50" i="7" s="1"/>
  <c r="BE51" i="7" s="1"/>
  <c r="BE52" i="7" s="1"/>
  <c r="BE53" i="7" s="1"/>
  <c r="BD5" i="7"/>
  <c r="AR5" i="7"/>
  <c r="AR9" i="7" s="1"/>
  <c r="AQ5" i="7"/>
  <c r="AQ52" i="7" s="1"/>
  <c r="AP5" i="7"/>
  <c r="AP9" i="7" s="1"/>
  <c r="AO5" i="7"/>
  <c r="AN5" i="7"/>
  <c r="AM5" i="7"/>
  <c r="AM9" i="7" s="1"/>
  <c r="AL5" i="7"/>
  <c r="AL9" i="7" s="1"/>
  <c r="AL13" i="7" s="1"/>
  <c r="AK5" i="7"/>
  <c r="AJ5" i="7"/>
  <c r="AJ9" i="7" s="1"/>
  <c r="AI5" i="7"/>
  <c r="S5" i="7"/>
  <c r="BD4" i="7"/>
  <c r="X9" i="14" s="1"/>
  <c r="Y9" i="14" s="1"/>
  <c r="AR4" i="7"/>
  <c r="AQ4" i="7"/>
  <c r="AQ6" i="7" s="1"/>
  <c r="AQ10" i="7" s="1"/>
  <c r="AP4" i="7"/>
  <c r="AP51" i="7" s="1"/>
  <c r="AO4" i="7"/>
  <c r="AN4" i="7"/>
  <c r="AN8" i="7" s="1"/>
  <c r="AM4" i="7"/>
  <c r="AL4" i="7"/>
  <c r="AK4" i="7"/>
  <c r="AK8" i="7" s="1"/>
  <c r="AK12" i="7" s="1"/>
  <c r="AJ4" i="7"/>
  <c r="AI4" i="7"/>
  <c r="AI8" i="7" s="1"/>
  <c r="S4" i="7"/>
  <c r="R28" i="7" s="1"/>
  <c r="X3" i="7"/>
  <c r="W3" i="7"/>
  <c r="G7" i="7" s="1"/>
  <c r="T3" i="7"/>
  <c r="D7" i="7" s="1"/>
  <c r="C3" i="7"/>
  <c r="E102" i="5"/>
  <c r="D102" i="5"/>
  <c r="B102" i="5"/>
  <c r="E101" i="5"/>
  <c r="D101" i="5"/>
  <c r="B101" i="5"/>
  <c r="E100" i="5"/>
  <c r="D100" i="5"/>
  <c r="C100" i="5"/>
  <c r="B100" i="5"/>
  <c r="E99" i="5"/>
  <c r="D99" i="5"/>
  <c r="B99" i="5"/>
  <c r="E98" i="5"/>
  <c r="D98" i="5"/>
  <c r="B98" i="5"/>
  <c r="E97" i="5"/>
  <c r="D97" i="5"/>
  <c r="B97" i="5"/>
  <c r="E96" i="5"/>
  <c r="D96" i="5"/>
  <c r="C96" i="5"/>
  <c r="B96" i="5"/>
  <c r="E95" i="5"/>
  <c r="D95" i="5"/>
  <c r="B95" i="5"/>
  <c r="E94" i="5"/>
  <c r="D94" i="5"/>
  <c r="B94" i="5"/>
  <c r="E93" i="5"/>
  <c r="D93" i="5"/>
  <c r="B93" i="5"/>
  <c r="E92" i="5"/>
  <c r="D92" i="5"/>
  <c r="B92" i="5"/>
  <c r="E91" i="5"/>
  <c r="D91" i="5"/>
  <c r="B91" i="5"/>
  <c r="E90" i="5"/>
  <c r="D90" i="5"/>
  <c r="B90" i="5"/>
  <c r="E89" i="5"/>
  <c r="D89" i="5"/>
  <c r="B89" i="5"/>
  <c r="E88" i="5"/>
  <c r="D88" i="5"/>
  <c r="C88" i="5"/>
  <c r="B88" i="5"/>
  <c r="E87" i="5"/>
  <c r="D87" i="5"/>
  <c r="B87" i="5"/>
  <c r="E86" i="5"/>
  <c r="D86" i="5"/>
  <c r="B86" i="5"/>
  <c r="E85" i="5"/>
  <c r="D85" i="5"/>
  <c r="B85" i="5"/>
  <c r="E84" i="5"/>
  <c r="D84" i="5"/>
  <c r="C84" i="5"/>
  <c r="B84" i="5"/>
  <c r="E83" i="5"/>
  <c r="D83" i="5"/>
  <c r="B83" i="5"/>
  <c r="E82" i="5"/>
  <c r="D82" i="5"/>
  <c r="B82" i="5"/>
  <c r="E81" i="5"/>
  <c r="D81" i="5"/>
  <c r="B81" i="5"/>
  <c r="E80" i="5"/>
  <c r="D80" i="5"/>
  <c r="B80" i="5"/>
  <c r="E79" i="5"/>
  <c r="D79" i="5"/>
  <c r="B79" i="5"/>
  <c r="E78" i="5"/>
  <c r="D78" i="5"/>
  <c r="B78" i="5"/>
  <c r="E77" i="5"/>
  <c r="D77" i="5"/>
  <c r="B77" i="5"/>
  <c r="E76" i="5"/>
  <c r="D76" i="5"/>
  <c r="B76" i="5"/>
  <c r="E75" i="5"/>
  <c r="D75" i="5"/>
  <c r="B75" i="5"/>
  <c r="E74" i="5"/>
  <c r="D74" i="5"/>
  <c r="B74" i="5"/>
  <c r="E73" i="5"/>
  <c r="D73" i="5"/>
  <c r="C73" i="5"/>
  <c r="B73" i="5"/>
  <c r="E72" i="5"/>
  <c r="D72" i="5"/>
  <c r="B72" i="5"/>
  <c r="E71" i="5"/>
  <c r="D71" i="5"/>
  <c r="B71" i="5"/>
  <c r="E70" i="5"/>
  <c r="D70" i="5"/>
  <c r="B70" i="5"/>
  <c r="E69" i="5"/>
  <c r="D69" i="5"/>
  <c r="B69" i="5"/>
  <c r="E68" i="5"/>
  <c r="D68" i="5"/>
  <c r="B68" i="5"/>
  <c r="E67" i="5"/>
  <c r="D67" i="5"/>
  <c r="B67" i="5"/>
  <c r="E66" i="5"/>
  <c r="D66" i="5"/>
  <c r="B66" i="5"/>
  <c r="E65" i="5"/>
  <c r="D65" i="5"/>
  <c r="C65" i="5"/>
  <c r="B65" i="5"/>
  <c r="E64" i="5"/>
  <c r="D64" i="5"/>
  <c r="B64" i="5"/>
  <c r="E63" i="5"/>
  <c r="D63" i="5"/>
  <c r="B63" i="5"/>
  <c r="E62" i="5"/>
  <c r="D62" i="5"/>
  <c r="B62" i="5"/>
  <c r="E61" i="5"/>
  <c r="D61" i="5"/>
  <c r="B61" i="5"/>
  <c r="E60" i="5"/>
  <c r="D60" i="5"/>
  <c r="B60" i="5"/>
  <c r="E59" i="5"/>
  <c r="D59" i="5"/>
  <c r="B59" i="5"/>
  <c r="E58" i="5"/>
  <c r="D58" i="5"/>
  <c r="B58" i="5"/>
  <c r="E57" i="5"/>
  <c r="D57" i="5"/>
  <c r="C57" i="5"/>
  <c r="B57" i="5"/>
  <c r="E56" i="5"/>
  <c r="D56" i="5"/>
  <c r="B56" i="5"/>
  <c r="E55" i="5"/>
  <c r="D55" i="5"/>
  <c r="B55" i="5"/>
  <c r="E54" i="5"/>
  <c r="D54" i="5"/>
  <c r="B54" i="5"/>
  <c r="E53" i="5"/>
  <c r="D53" i="5"/>
  <c r="B53" i="5"/>
  <c r="E52" i="5"/>
  <c r="D52" i="5"/>
  <c r="B52" i="5"/>
  <c r="E51" i="5"/>
  <c r="D51" i="5"/>
  <c r="B51" i="5"/>
  <c r="E50" i="5"/>
  <c r="D50" i="5"/>
  <c r="B50" i="5"/>
  <c r="E49" i="5"/>
  <c r="D49" i="5"/>
  <c r="C49" i="5"/>
  <c r="B49" i="5"/>
  <c r="E48" i="5"/>
  <c r="D48" i="5"/>
  <c r="B48" i="5"/>
  <c r="E47" i="5"/>
  <c r="D47" i="5"/>
  <c r="B47" i="5"/>
  <c r="E46" i="5"/>
  <c r="D46" i="5"/>
  <c r="B46" i="5"/>
  <c r="E45" i="5"/>
  <c r="D45" i="5"/>
  <c r="B45" i="5"/>
  <c r="E44" i="5"/>
  <c r="D44" i="5"/>
  <c r="B44" i="5"/>
  <c r="E43" i="5"/>
  <c r="D43" i="5"/>
  <c r="B43" i="5"/>
  <c r="E42" i="5"/>
  <c r="D42" i="5"/>
  <c r="B42" i="5"/>
  <c r="E41" i="5"/>
  <c r="D41" i="5"/>
  <c r="C41" i="5"/>
  <c r="B41" i="5"/>
  <c r="E40" i="5"/>
  <c r="D40" i="5"/>
  <c r="B40" i="5"/>
  <c r="E39" i="5"/>
  <c r="D39" i="5"/>
  <c r="B39" i="5"/>
  <c r="E38" i="5"/>
  <c r="D38" i="5"/>
  <c r="B38" i="5"/>
  <c r="E37" i="5"/>
  <c r="D37" i="5"/>
  <c r="B37" i="5"/>
  <c r="E36" i="5"/>
  <c r="D36" i="5"/>
  <c r="B36" i="5"/>
  <c r="E35" i="5"/>
  <c r="D35" i="5"/>
  <c r="B35" i="5"/>
  <c r="E34" i="5"/>
  <c r="D34" i="5"/>
  <c r="B34" i="5"/>
  <c r="E33" i="5"/>
  <c r="D33" i="5"/>
  <c r="B33" i="5"/>
  <c r="E32" i="5"/>
  <c r="D32" i="5"/>
  <c r="B32" i="5"/>
  <c r="E31" i="5"/>
  <c r="D31" i="5"/>
  <c r="B31" i="5"/>
  <c r="E30" i="5"/>
  <c r="D30" i="5"/>
  <c r="B30" i="5"/>
  <c r="E29" i="5"/>
  <c r="D29" i="5"/>
  <c r="B29" i="5"/>
  <c r="E28" i="5"/>
  <c r="D28" i="5"/>
  <c r="B28" i="5"/>
  <c r="E27" i="5"/>
  <c r="D27" i="5"/>
  <c r="B27" i="5"/>
  <c r="E26" i="5"/>
  <c r="D26" i="5"/>
  <c r="B26" i="5"/>
  <c r="E25" i="5"/>
  <c r="D25" i="5"/>
  <c r="B25" i="5"/>
  <c r="E24" i="5"/>
  <c r="D24" i="5"/>
  <c r="B24" i="5"/>
  <c r="E23" i="5"/>
  <c r="D23" i="5"/>
  <c r="B23" i="5"/>
  <c r="E22" i="5"/>
  <c r="D22" i="5"/>
  <c r="B22" i="5"/>
  <c r="E21" i="5"/>
  <c r="D21" i="5"/>
  <c r="B21" i="5"/>
  <c r="E20" i="5"/>
  <c r="D20" i="5"/>
  <c r="B20" i="5"/>
  <c r="E19" i="5"/>
  <c r="D19" i="5"/>
  <c r="B19" i="5"/>
  <c r="E18" i="5"/>
  <c r="D18" i="5"/>
  <c r="B18" i="5"/>
  <c r="E17" i="5"/>
  <c r="D17" i="5"/>
  <c r="B17" i="5"/>
  <c r="E16" i="5"/>
  <c r="D16" i="5"/>
  <c r="B16" i="5"/>
  <c r="E15" i="5"/>
  <c r="D15" i="5"/>
  <c r="B15" i="5"/>
  <c r="E14" i="5"/>
  <c r="D14" i="5"/>
  <c r="B14" i="5"/>
  <c r="E13" i="5"/>
  <c r="D13" i="5"/>
  <c r="B13" i="5"/>
  <c r="E12" i="5"/>
  <c r="D12" i="5"/>
  <c r="B12" i="5"/>
  <c r="E11" i="5"/>
  <c r="D11" i="5"/>
  <c r="B11" i="5"/>
  <c r="E10" i="5"/>
  <c r="D10" i="5"/>
  <c r="B10" i="5"/>
  <c r="E9" i="5"/>
  <c r="D9" i="5"/>
  <c r="B9" i="5"/>
  <c r="E8" i="5"/>
  <c r="D8" i="5"/>
  <c r="B8" i="5"/>
  <c r="E7" i="5"/>
  <c r="D7" i="5"/>
  <c r="B7" i="5"/>
  <c r="E6" i="5"/>
  <c r="D6" i="5"/>
  <c r="B6" i="5"/>
  <c r="E5" i="5"/>
  <c r="D5" i="5"/>
  <c r="B5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E4" i="5"/>
  <c r="D4" i="5"/>
  <c r="B4" i="5"/>
  <c r="F3" i="5"/>
  <c r="F4" i="5" s="1"/>
  <c r="C3" i="5"/>
  <c r="C78" i="5" s="1"/>
  <c r="C101" i="15" a="1"/>
  <c r="C101" i="15" s="1"/>
  <c r="C100" i="15" a="1"/>
  <c r="C100" i="15" s="1"/>
  <c r="C99" i="15" a="1"/>
  <c r="C99" i="15"/>
  <c r="C98" i="15" a="1"/>
  <c r="C98" i="15" s="1"/>
  <c r="C96" i="15" a="1"/>
  <c r="C96" i="15" s="1"/>
  <c r="C95" i="15" a="1"/>
  <c r="C95" i="15" s="1"/>
  <c r="C94" i="15" a="1"/>
  <c r="C94" i="15" s="1"/>
  <c r="C93" i="15" a="1"/>
  <c r="C93" i="15" s="1"/>
  <c r="C91" i="15" a="1"/>
  <c r="C91" i="15"/>
  <c r="C90" i="15" a="1"/>
  <c r="C90" i="15" s="1"/>
  <c r="C89" i="15" a="1"/>
  <c r="C89" i="15"/>
  <c r="C88" i="15" a="1"/>
  <c r="C88" i="15" s="1"/>
  <c r="C86" i="15" a="1"/>
  <c r="C86" i="15" s="1"/>
  <c r="C85" i="15" a="1"/>
  <c r="C85" i="15" s="1"/>
  <c r="C84" i="15" a="1"/>
  <c r="C84" i="15" s="1"/>
  <c r="C83" i="15" a="1"/>
  <c r="C83" i="15"/>
  <c r="C81" i="15" a="1"/>
  <c r="C81" i="15"/>
  <c r="C80" i="15" a="1"/>
  <c r="C80" i="15" s="1"/>
  <c r="C79" i="15" a="1"/>
  <c r="C79" i="15" s="1"/>
  <c r="C78" i="15" a="1"/>
  <c r="C78" i="15" s="1"/>
  <c r="C76" i="15" a="1"/>
  <c r="C76" i="15" s="1"/>
  <c r="C75" i="15" a="1"/>
  <c r="C75" i="15" s="1"/>
  <c r="C74" i="15" a="1"/>
  <c r="C74" i="15" s="1"/>
  <c r="C73" i="15" a="1"/>
  <c r="C73" i="15"/>
  <c r="C71" i="15" a="1"/>
  <c r="C71" i="15"/>
  <c r="C70" i="15" a="1"/>
  <c r="C70" i="15" s="1"/>
  <c r="C69" i="15" a="1"/>
  <c r="C69" i="15" s="1"/>
  <c r="C68" i="15" a="1"/>
  <c r="C68" i="15" s="1"/>
  <c r="C66" i="15" a="1"/>
  <c r="C66" i="15" s="1"/>
  <c r="C65" i="15" a="1"/>
  <c r="C65" i="15" s="1"/>
  <c r="C64" i="15" a="1"/>
  <c r="C64" i="15" s="1"/>
  <c r="C63" i="15" a="1"/>
  <c r="C63" i="15"/>
  <c r="C61" i="15" a="1"/>
  <c r="C61" i="15" s="1"/>
  <c r="C60" i="15" a="1"/>
  <c r="C60" i="15" s="1"/>
  <c r="C59" i="15" a="1"/>
  <c r="C59" i="15" s="1"/>
  <c r="C58" i="15" a="1"/>
  <c r="C58" i="15" s="1"/>
  <c r="C56" i="15" a="1"/>
  <c r="C56" i="15" s="1"/>
  <c r="C55" i="15" a="1"/>
  <c r="C55" i="15"/>
  <c r="C54" i="15" a="1"/>
  <c r="C54" i="15" s="1"/>
  <c r="C53" i="15" a="1"/>
  <c r="C53" i="15"/>
  <c r="C51" i="15" a="1"/>
  <c r="C51" i="15" s="1"/>
  <c r="C50" i="15" a="1"/>
  <c r="C50" i="15" s="1"/>
  <c r="C49" i="15" a="1"/>
  <c r="C49" i="15"/>
  <c r="C48" i="15" a="1"/>
  <c r="C48" i="15" s="1"/>
  <c r="C46" i="15" a="1"/>
  <c r="C46" i="15" s="1"/>
  <c r="C45" i="15" a="1"/>
  <c r="C45" i="15" s="1"/>
  <c r="C44" i="15" a="1"/>
  <c r="C44" i="15" s="1"/>
  <c r="C43" i="15" a="1"/>
  <c r="C43" i="15"/>
  <c r="C41" i="15" a="1"/>
  <c r="C41" i="15"/>
  <c r="C40" i="15" a="1"/>
  <c r="C40" i="15" s="1"/>
  <c r="C39" i="15" a="1"/>
  <c r="C39" i="15" s="1"/>
  <c r="C38" i="15" a="1"/>
  <c r="C38" i="15" s="1"/>
  <c r="C36" i="15" a="1"/>
  <c r="C36" i="15" s="1"/>
  <c r="C35" i="15" a="1"/>
  <c r="C35" i="15" s="1"/>
  <c r="C34" i="15" a="1"/>
  <c r="C34" i="15" s="1"/>
  <c r="C33" i="15" a="1"/>
  <c r="C33" i="15" s="1"/>
  <c r="C31" i="15" a="1"/>
  <c r="C31" i="15"/>
  <c r="C30" i="15" a="1"/>
  <c r="C30" i="15" s="1"/>
  <c r="C29" i="15" a="1"/>
  <c r="C29" i="15" s="1"/>
  <c r="C28" i="15" a="1"/>
  <c r="C28" i="15" s="1"/>
  <c r="C26" i="15" a="1"/>
  <c r="C26" i="15" s="1"/>
  <c r="C25" i="15" a="1"/>
  <c r="C25" i="15"/>
  <c r="C24" i="15" a="1"/>
  <c r="C24" i="15" s="1"/>
  <c r="C23" i="15" a="1"/>
  <c r="C23" i="15" s="1"/>
  <c r="C21" i="15" a="1"/>
  <c r="C21" i="15" s="1"/>
  <c r="C20" i="15" a="1"/>
  <c r="C20" i="15" s="1"/>
  <c r="C19" i="15" a="1"/>
  <c r="C19" i="15" s="1"/>
  <c r="C18" i="15" a="1"/>
  <c r="C18" i="15" s="1"/>
  <c r="C16" i="15" a="1"/>
  <c r="C16" i="15" s="1"/>
  <c r="C15" i="15" a="1"/>
  <c r="C15" i="15" s="1"/>
  <c r="C14" i="15" a="1"/>
  <c r="C14" i="15" s="1"/>
  <c r="C13" i="15" a="1"/>
  <c r="C13" i="15" s="1"/>
  <c r="N12" i="15"/>
  <c r="N11" i="15"/>
  <c r="C11" i="15" a="1"/>
  <c r="C11" i="15"/>
  <c r="N10" i="15"/>
  <c r="C10" i="15" a="1"/>
  <c r="C10" i="15" s="1"/>
  <c r="N9" i="15"/>
  <c r="C9" i="15" a="1"/>
  <c r="C9" i="15" s="1"/>
  <c r="N8" i="15"/>
  <c r="C8" i="15" a="1"/>
  <c r="C8" i="15" s="1"/>
  <c r="N7" i="15"/>
  <c r="N6" i="15"/>
  <c r="N5" i="15"/>
  <c r="N4" i="15"/>
  <c r="N3" i="15"/>
  <c r="I3" i="15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22" i="4"/>
  <c r="F21" i="4"/>
  <c r="F31" i="4" s="1"/>
  <c r="F41" i="4" s="1"/>
  <c r="F51" i="4" s="1"/>
  <c r="F61" i="4" s="1"/>
  <c r="F71" i="4" s="1"/>
  <c r="F81" i="4" s="1"/>
  <c r="F91" i="4" s="1"/>
  <c r="F101" i="4" s="1"/>
  <c r="F111" i="4" s="1"/>
  <c r="F121" i="4" s="1"/>
  <c r="F131" i="4" s="1"/>
  <c r="F141" i="4" s="1"/>
  <c r="F151" i="4" s="1"/>
  <c r="F161" i="4" s="1"/>
  <c r="F171" i="4" s="1"/>
  <c r="F181" i="4" s="1"/>
  <c r="F191" i="4" s="1"/>
  <c r="F201" i="4" s="1"/>
  <c r="F20" i="4"/>
  <c r="F30" i="4" s="1"/>
  <c r="F40" i="4" s="1"/>
  <c r="F50" i="4" s="1"/>
  <c r="F60" i="4" s="1"/>
  <c r="F70" i="4" s="1"/>
  <c r="F80" i="4" s="1"/>
  <c r="F90" i="4" s="1"/>
  <c r="F100" i="4" s="1"/>
  <c r="F110" i="4" s="1"/>
  <c r="F120" i="4" s="1"/>
  <c r="F130" i="4" s="1"/>
  <c r="F140" i="4" s="1"/>
  <c r="F150" i="4" s="1"/>
  <c r="F160" i="4" s="1"/>
  <c r="F170" i="4" s="1"/>
  <c r="F180" i="4" s="1"/>
  <c r="F190" i="4" s="1"/>
  <c r="F200" i="4" s="1"/>
  <c r="F19" i="4"/>
  <c r="F29" i="4" s="1"/>
  <c r="F39" i="4" s="1"/>
  <c r="F49" i="4" s="1"/>
  <c r="F59" i="4" s="1"/>
  <c r="F69" i="4" s="1"/>
  <c r="F79" i="4" s="1"/>
  <c r="F89" i="4" s="1"/>
  <c r="F99" i="4" s="1"/>
  <c r="F109" i="4" s="1"/>
  <c r="F119" i="4" s="1"/>
  <c r="F129" i="4" s="1"/>
  <c r="F139" i="4" s="1"/>
  <c r="F149" i="4" s="1"/>
  <c r="F159" i="4" s="1"/>
  <c r="F169" i="4" s="1"/>
  <c r="F179" i="4" s="1"/>
  <c r="F189" i="4" s="1"/>
  <c r="F199" i="4" s="1"/>
  <c r="F18" i="4"/>
  <c r="F28" i="4" s="1"/>
  <c r="F17" i="4"/>
  <c r="F27" i="4" s="1"/>
  <c r="F37" i="4" s="1"/>
  <c r="F47" i="4" s="1"/>
  <c r="F57" i="4" s="1"/>
  <c r="F67" i="4" s="1"/>
  <c r="F77" i="4" s="1"/>
  <c r="F87" i="4" s="1"/>
  <c r="F97" i="4" s="1"/>
  <c r="F107" i="4" s="1"/>
  <c r="F117" i="4" s="1"/>
  <c r="F127" i="4" s="1"/>
  <c r="F137" i="4" s="1"/>
  <c r="F147" i="4" s="1"/>
  <c r="F157" i="4" s="1"/>
  <c r="F167" i="4" s="1"/>
  <c r="F177" i="4" s="1"/>
  <c r="F187" i="4" s="1"/>
  <c r="F197" i="4" s="1"/>
  <c r="F16" i="4"/>
  <c r="F26" i="4" s="1"/>
  <c r="F36" i="4" s="1"/>
  <c r="F46" i="4" s="1"/>
  <c r="F56" i="4" s="1"/>
  <c r="F66" i="4" s="1"/>
  <c r="F76" i="4" s="1"/>
  <c r="F86" i="4" s="1"/>
  <c r="F96" i="4" s="1"/>
  <c r="F106" i="4" s="1"/>
  <c r="F116" i="4" s="1"/>
  <c r="F126" i="4" s="1"/>
  <c r="F136" i="4" s="1"/>
  <c r="F146" i="4" s="1"/>
  <c r="F156" i="4" s="1"/>
  <c r="F166" i="4" s="1"/>
  <c r="F176" i="4" s="1"/>
  <c r="F186" i="4" s="1"/>
  <c r="F196" i="4" s="1"/>
  <c r="F15" i="4"/>
  <c r="F25" i="4" s="1"/>
  <c r="F35" i="4" s="1"/>
  <c r="F45" i="4" s="1"/>
  <c r="F55" i="4" s="1"/>
  <c r="F65" i="4" s="1"/>
  <c r="F75" i="4" s="1"/>
  <c r="F85" i="4" s="1"/>
  <c r="F95" i="4" s="1"/>
  <c r="F105" i="4" s="1"/>
  <c r="F115" i="4" s="1"/>
  <c r="F125" i="4" s="1"/>
  <c r="F135" i="4" s="1"/>
  <c r="F145" i="4" s="1"/>
  <c r="F155" i="4" s="1"/>
  <c r="F165" i="4" s="1"/>
  <c r="F175" i="4" s="1"/>
  <c r="F185" i="4" s="1"/>
  <c r="F195" i="4" s="1"/>
  <c r="F14" i="4"/>
  <c r="F13" i="4"/>
  <c r="F23" i="4" s="1"/>
  <c r="F33" i="4" s="1"/>
  <c r="G12" i="4"/>
  <c r="G11" i="4"/>
  <c r="G10" i="4"/>
  <c r="G9" i="4"/>
  <c r="G8" i="4"/>
  <c r="G7" i="4"/>
  <c r="G6" i="4"/>
  <c r="G5" i="4"/>
  <c r="I4" i="4"/>
  <c r="I5" i="4" s="1"/>
  <c r="I6" i="4" s="1"/>
  <c r="B6" i="4" s="1"/>
  <c r="B6" i="1" s="1"/>
  <c r="G4" i="4"/>
  <c r="B4" i="4"/>
  <c r="B4" i="1" s="1"/>
  <c r="G3" i="4"/>
  <c r="B3" i="4"/>
  <c r="B3" i="1" s="1"/>
  <c r="C12" i="2"/>
  <c r="H11" i="2"/>
  <c r="C5" i="2"/>
  <c r="D112" i="27"/>
  <c r="D111" i="27"/>
  <c r="D110" i="27"/>
  <c r="D109" i="27"/>
  <c r="D108" i="27"/>
  <c r="D107" i="27"/>
  <c r="D106" i="27"/>
  <c r="D105" i="27"/>
  <c r="D104" i="27"/>
  <c r="D103" i="27"/>
  <c r="D102" i="27"/>
  <c r="D101" i="27"/>
  <c r="D100" i="27"/>
  <c r="D99" i="27"/>
  <c r="D98" i="27"/>
  <c r="D97" i="27"/>
  <c r="D96" i="27"/>
  <c r="D95" i="27"/>
  <c r="D94" i="27"/>
  <c r="D93" i="27"/>
  <c r="D92" i="27"/>
  <c r="D91" i="27"/>
  <c r="D90" i="27"/>
  <c r="D89" i="27"/>
  <c r="D88" i="27"/>
  <c r="D87" i="27"/>
  <c r="D86" i="27"/>
  <c r="D85" i="27"/>
  <c r="D84" i="27"/>
  <c r="D83" i="27"/>
  <c r="D82" i="27"/>
  <c r="D81" i="27"/>
  <c r="D80" i="27"/>
  <c r="D79" i="27"/>
  <c r="D78" i="27"/>
  <c r="D77" i="27"/>
  <c r="D76" i="27"/>
  <c r="D75" i="27"/>
  <c r="D74" i="27"/>
  <c r="D73" i="27"/>
  <c r="Z72" i="27"/>
  <c r="X72" i="27"/>
  <c r="AA72" i="27" s="1"/>
  <c r="T72" i="27"/>
  <c r="D72" i="27"/>
  <c r="Z71" i="27"/>
  <c r="X71" i="27"/>
  <c r="AA71" i="27" s="1"/>
  <c r="T71" i="27"/>
  <c r="D71" i="27"/>
  <c r="Z70" i="27"/>
  <c r="X70" i="27"/>
  <c r="AA70" i="27" s="1"/>
  <c r="T70" i="27"/>
  <c r="D70" i="27"/>
  <c r="Z69" i="27"/>
  <c r="X69" i="27"/>
  <c r="AA69" i="27" s="1"/>
  <c r="T69" i="27"/>
  <c r="D69" i="27"/>
  <c r="AA68" i="27"/>
  <c r="Z68" i="27"/>
  <c r="X68" i="27"/>
  <c r="T68" i="27"/>
  <c r="D68" i="27"/>
  <c r="Z67" i="27"/>
  <c r="X67" i="27"/>
  <c r="T67" i="27"/>
  <c r="D67" i="27"/>
  <c r="Z66" i="27"/>
  <c r="X66" i="27"/>
  <c r="AA66" i="27" s="1"/>
  <c r="T66" i="27"/>
  <c r="D66" i="27"/>
  <c r="D65" i="27"/>
  <c r="D64" i="27"/>
  <c r="D63" i="27"/>
  <c r="D62" i="27"/>
  <c r="D61" i="27"/>
  <c r="AA60" i="27"/>
  <c r="Z60" i="27"/>
  <c r="X60" i="27"/>
  <c r="T60" i="27"/>
  <c r="D60" i="27"/>
  <c r="Z59" i="27"/>
  <c r="X59" i="27"/>
  <c r="AA59" i="27" s="1"/>
  <c r="T59" i="27"/>
  <c r="D59" i="27"/>
  <c r="Z58" i="27"/>
  <c r="X58" i="27"/>
  <c r="AA58" i="27" s="1"/>
  <c r="T58" i="27"/>
  <c r="D58" i="27"/>
  <c r="AA57" i="27"/>
  <c r="Z57" i="27"/>
  <c r="X57" i="27"/>
  <c r="T57" i="27"/>
  <c r="D57" i="27"/>
  <c r="Z56" i="27"/>
  <c r="X56" i="27"/>
  <c r="AA56" i="27" s="1"/>
  <c r="T56" i="27"/>
  <c r="D56" i="27"/>
  <c r="Z55" i="27"/>
  <c r="X55" i="27"/>
  <c r="T55" i="27"/>
  <c r="D55" i="27"/>
  <c r="Z54" i="27"/>
  <c r="X54" i="27"/>
  <c r="AA54" i="27" s="1"/>
  <c r="T54" i="27"/>
  <c r="D54" i="27"/>
  <c r="D53" i="27"/>
  <c r="D52" i="27"/>
  <c r="D51" i="27"/>
  <c r="D50" i="27"/>
  <c r="D49" i="27"/>
  <c r="Z48" i="27"/>
  <c r="X48" i="27"/>
  <c r="AA48" i="27" s="1"/>
  <c r="T48" i="27"/>
  <c r="D48" i="27"/>
  <c r="AA47" i="27"/>
  <c r="Z47" i="27"/>
  <c r="X47" i="27"/>
  <c r="T47" i="27"/>
  <c r="D47" i="27"/>
  <c r="Z46" i="27"/>
  <c r="X46" i="27"/>
  <c r="AA46" i="27" s="1"/>
  <c r="T46" i="27"/>
  <c r="D46" i="27"/>
  <c r="Z45" i="27"/>
  <c r="X45" i="27"/>
  <c r="AA45" i="27" s="1"/>
  <c r="T45" i="27"/>
  <c r="D45" i="27"/>
  <c r="AA44" i="27"/>
  <c r="Z44" i="27"/>
  <c r="X44" i="27"/>
  <c r="T44" i="27"/>
  <c r="D44" i="27"/>
  <c r="AA43" i="27"/>
  <c r="Z43" i="27"/>
  <c r="X43" i="27"/>
  <c r="T43" i="27"/>
  <c r="D43" i="27"/>
  <c r="Z42" i="27"/>
  <c r="X42" i="27"/>
  <c r="T42" i="27"/>
  <c r="D42" i="27"/>
  <c r="D41" i="27"/>
  <c r="D40" i="27"/>
  <c r="D39" i="27"/>
  <c r="D38" i="27"/>
  <c r="D37" i="27"/>
  <c r="AA36" i="27"/>
  <c r="Z36" i="27"/>
  <c r="X36" i="27"/>
  <c r="T36" i="27"/>
  <c r="D36" i="27"/>
  <c r="Z35" i="27"/>
  <c r="X35" i="27"/>
  <c r="AA35" i="27" s="1"/>
  <c r="T35" i="27"/>
  <c r="D35" i="27"/>
  <c r="AA34" i="27"/>
  <c r="Z34" i="27"/>
  <c r="X34" i="27"/>
  <c r="T34" i="27"/>
  <c r="D34" i="27"/>
  <c r="AA33" i="27"/>
  <c r="Z33" i="27"/>
  <c r="X33" i="27"/>
  <c r="T33" i="27"/>
  <c r="D33" i="27"/>
  <c r="Z32" i="27"/>
  <c r="X32" i="27"/>
  <c r="AA32" i="27" s="1"/>
  <c r="T32" i="27"/>
  <c r="D32" i="27"/>
  <c r="Z31" i="27"/>
  <c r="X31" i="27"/>
  <c r="T31" i="27"/>
  <c r="D31" i="27"/>
  <c r="AA30" i="27"/>
  <c r="Z30" i="27"/>
  <c r="X30" i="27"/>
  <c r="T30" i="27"/>
  <c r="D30" i="27"/>
  <c r="D29" i="27"/>
  <c r="AA24" i="27"/>
  <c r="Z24" i="27"/>
  <c r="X24" i="27"/>
  <c r="T24" i="27"/>
  <c r="Z23" i="27"/>
  <c r="X23" i="27"/>
  <c r="AA23" i="27" s="1"/>
  <c r="T23" i="27"/>
  <c r="AA22" i="27"/>
  <c r="Z22" i="27"/>
  <c r="X22" i="27"/>
  <c r="T22" i="27"/>
  <c r="AA21" i="27"/>
  <c r="Z21" i="27"/>
  <c r="X21" i="27"/>
  <c r="T21" i="27"/>
  <c r="Z20" i="27"/>
  <c r="X20" i="27"/>
  <c r="AA20" i="27" s="1"/>
  <c r="T20" i="27"/>
  <c r="Z19" i="27"/>
  <c r="X19" i="27"/>
  <c r="AA19" i="27" s="1"/>
  <c r="T19" i="27"/>
  <c r="Z18" i="27"/>
  <c r="X18" i="27"/>
  <c r="T18" i="27"/>
  <c r="Z11" i="27"/>
  <c r="X11" i="27"/>
  <c r="AA11" i="27" s="1"/>
  <c r="T11" i="27"/>
  <c r="Z10" i="27"/>
  <c r="X10" i="27"/>
  <c r="AA10" i="27" s="1"/>
  <c r="T10" i="27"/>
  <c r="AA9" i="27"/>
  <c r="Z9" i="27"/>
  <c r="X9" i="27"/>
  <c r="T9" i="27"/>
  <c r="Z8" i="27"/>
  <c r="X8" i="27"/>
  <c r="AA8" i="27" s="1"/>
  <c r="T8" i="27"/>
  <c r="AA7" i="27"/>
  <c r="Z7" i="27"/>
  <c r="X7" i="27"/>
  <c r="T7" i="27"/>
  <c r="AA6" i="27"/>
  <c r="Z6" i="27"/>
  <c r="X6" i="27"/>
  <c r="T6" i="27"/>
  <c r="I6" i="27"/>
  <c r="D6" i="27"/>
  <c r="G6" i="27" s="1"/>
  <c r="Z5" i="27"/>
  <c r="X5" i="27"/>
  <c r="AA5" i="27" s="1"/>
  <c r="T5" i="27"/>
  <c r="I5" i="27"/>
  <c r="G5" i="27"/>
  <c r="D5" i="27"/>
  <c r="I4" i="27"/>
  <c r="D4" i="27"/>
  <c r="G4" i="27" s="1"/>
  <c r="I3" i="27"/>
  <c r="D3" i="27"/>
  <c r="G3" i="27" s="1"/>
  <c r="G8" i="27" s="1"/>
  <c r="BK101" i="6"/>
  <c r="BJ101" i="6"/>
  <c r="BL101" i="6" s="1"/>
  <c r="BM101" i="6" s="1"/>
  <c r="BA101" i="6"/>
  <c r="BC101" i="6" s="1"/>
  <c r="AR101" i="6"/>
  <c r="AT101" i="6" s="1"/>
  <c r="AJ101" i="6"/>
  <c r="AI101" i="6"/>
  <c r="AK101" i="6" s="1"/>
  <c r="AB101" i="6"/>
  <c r="AA101" i="6"/>
  <c r="AC101" i="6" s="1"/>
  <c r="AD101" i="6" s="1"/>
  <c r="AF101" i="6" s="1"/>
  <c r="X101" i="6"/>
  <c r="W101" i="6"/>
  <c r="V101" i="6"/>
  <c r="U101" i="6"/>
  <c r="T101" i="6"/>
  <c r="S101" i="6"/>
  <c r="F101" i="6"/>
  <c r="D101" i="6"/>
  <c r="E101" i="6" s="1"/>
  <c r="B101" i="6"/>
  <c r="C101" i="6" s="1"/>
  <c r="BJ100" i="6"/>
  <c r="BL100" i="6" s="1"/>
  <c r="BE100" i="6"/>
  <c r="BA100" i="6"/>
  <c r="BC100" i="6" s="1"/>
  <c r="BD100" i="6" s="1"/>
  <c r="AT100" i="6"/>
  <c r="AU100" i="6" s="1"/>
  <c r="AR100" i="6"/>
  <c r="AS100" i="6" s="1"/>
  <c r="AK100" i="6"/>
  <c r="AM100" i="6" s="1"/>
  <c r="AJ100" i="6"/>
  <c r="AB100" i="6"/>
  <c r="AA100" i="6"/>
  <c r="AC100" i="6" s="1"/>
  <c r="X100" i="6"/>
  <c r="W100" i="6"/>
  <c r="V100" i="6"/>
  <c r="S100" i="6"/>
  <c r="U100" i="6" s="1"/>
  <c r="B100" i="6"/>
  <c r="D100" i="6" s="1"/>
  <c r="BK99" i="6"/>
  <c r="BJ99" i="6"/>
  <c r="BL99" i="6" s="1"/>
  <c r="BM99" i="6" s="1"/>
  <c r="BD99" i="6"/>
  <c r="BC99" i="6"/>
  <c r="BE99" i="6" s="1"/>
  <c r="BA99" i="6"/>
  <c r="BB99" i="6" s="1"/>
  <c r="AR99" i="6"/>
  <c r="AT99" i="6" s="1"/>
  <c r="AU99" i="6" s="1"/>
  <c r="AJ99" i="6"/>
  <c r="AI99" i="6"/>
  <c r="AK99" i="6" s="1"/>
  <c r="AC99" i="6"/>
  <c r="AD99" i="6" s="1"/>
  <c r="AF99" i="6" s="1"/>
  <c r="AB99" i="6"/>
  <c r="AA99" i="6"/>
  <c r="U99" i="6"/>
  <c r="W99" i="6" s="1"/>
  <c r="T99" i="6"/>
  <c r="S99" i="6"/>
  <c r="B99" i="6"/>
  <c r="D99" i="6" s="1"/>
  <c r="BJ98" i="6"/>
  <c r="BK98" i="6" s="1"/>
  <c r="BD98" i="6"/>
  <c r="BC98" i="6"/>
  <c r="BE98" i="6" s="1"/>
  <c r="BA98" i="6"/>
  <c r="AR98" i="6"/>
  <c r="AT98" i="6" s="1"/>
  <c r="AU98" i="6" s="1"/>
  <c r="AJ98" i="6"/>
  <c r="AI98" i="6"/>
  <c r="AK98" i="6" s="1"/>
  <c r="AF98" i="6"/>
  <c r="AE98" i="6"/>
  <c r="AD98" i="6"/>
  <c r="AB98" i="6"/>
  <c r="AA98" i="6"/>
  <c r="AC98" i="6" s="1"/>
  <c r="T98" i="6"/>
  <c r="S98" i="6"/>
  <c r="U98" i="6" s="1"/>
  <c r="V98" i="6" s="1"/>
  <c r="X98" i="6" s="1"/>
  <c r="B98" i="6"/>
  <c r="D98" i="6" s="1"/>
  <c r="BJ97" i="6"/>
  <c r="BK97" i="6" s="1"/>
  <c r="BA97" i="6"/>
  <c r="BC97" i="6" s="1"/>
  <c r="BE97" i="6" s="1"/>
  <c r="AR97" i="6"/>
  <c r="AS97" i="6" s="1"/>
  <c r="AJ97" i="6"/>
  <c r="AI97" i="6"/>
  <c r="AK97" i="6" s="1"/>
  <c r="AC97" i="6"/>
  <c r="AE97" i="6" s="1"/>
  <c r="AB97" i="6"/>
  <c r="AA97" i="6"/>
  <c r="S97" i="6"/>
  <c r="T97" i="6" s="1"/>
  <c r="C97" i="6"/>
  <c r="B97" i="6"/>
  <c r="D97" i="6" s="1"/>
  <c r="BL96" i="6"/>
  <c r="BN96" i="6" s="1"/>
  <c r="BJ96" i="6"/>
  <c r="BA96" i="6"/>
  <c r="AR96" i="6"/>
  <c r="AT96" i="6" s="1"/>
  <c r="AN96" i="6"/>
  <c r="AM96" i="6"/>
  <c r="AL96" i="6"/>
  <c r="AJ96" i="6"/>
  <c r="AI96" i="6"/>
  <c r="AK96" i="6" s="1"/>
  <c r="AC96" i="6"/>
  <c r="AD96" i="6" s="1"/>
  <c r="AF96" i="6" s="1"/>
  <c r="AB96" i="6"/>
  <c r="AA96" i="6"/>
  <c r="S96" i="6"/>
  <c r="T96" i="6" s="1"/>
  <c r="B96" i="6"/>
  <c r="BJ95" i="6"/>
  <c r="BK95" i="6" s="1"/>
  <c r="BA95" i="6"/>
  <c r="BB95" i="6" s="1"/>
  <c r="AR95" i="6"/>
  <c r="AT95" i="6" s="1"/>
  <c r="AJ95" i="6"/>
  <c r="AI95" i="6"/>
  <c r="AK95" i="6" s="1"/>
  <c r="AB95" i="6"/>
  <c r="AA95" i="6"/>
  <c r="AC95" i="6" s="1"/>
  <c r="W95" i="6"/>
  <c r="V95" i="6"/>
  <c r="X95" i="6" s="1"/>
  <c r="U95" i="6"/>
  <c r="S95" i="6"/>
  <c r="T95" i="6" s="1"/>
  <c r="D95" i="6"/>
  <c r="F95" i="6" s="1"/>
  <c r="B95" i="6"/>
  <c r="C95" i="6" s="1"/>
  <c r="BJ94" i="6"/>
  <c r="BK94" i="6" s="1"/>
  <c r="BA94" i="6"/>
  <c r="BB94" i="6" s="1"/>
  <c r="AR94" i="6"/>
  <c r="AT94" i="6" s="1"/>
  <c r="AV94" i="6" s="1"/>
  <c r="AK94" i="6"/>
  <c r="AL94" i="6" s="1"/>
  <c r="AN94" i="6" s="1"/>
  <c r="AJ94" i="6"/>
  <c r="AI94" i="6"/>
  <c r="AB94" i="6"/>
  <c r="AA94" i="6"/>
  <c r="AC94" i="6" s="1"/>
  <c r="U94" i="6"/>
  <c r="W94" i="6" s="1"/>
  <c r="T94" i="6"/>
  <c r="S94" i="6"/>
  <c r="B94" i="6"/>
  <c r="C94" i="6" s="1"/>
  <c r="BJ93" i="6"/>
  <c r="BL93" i="6" s="1"/>
  <c r="BC93" i="6"/>
  <c r="BA93" i="6"/>
  <c r="BB93" i="6" s="1"/>
  <c r="AR93" i="6"/>
  <c r="AT93" i="6" s="1"/>
  <c r="AV93" i="6" s="1"/>
  <c r="AK93" i="6"/>
  <c r="AM93" i="6" s="1"/>
  <c r="AJ93" i="6"/>
  <c r="AC93" i="6"/>
  <c r="AD93" i="6" s="1"/>
  <c r="AF93" i="6" s="1"/>
  <c r="AB93" i="6"/>
  <c r="AA93" i="6"/>
  <c r="W93" i="6"/>
  <c r="V93" i="6"/>
  <c r="X93" i="6" s="1"/>
  <c r="U93" i="6"/>
  <c r="S93" i="6"/>
  <c r="T93" i="6" s="1"/>
  <c r="B93" i="6"/>
  <c r="D93" i="6" s="1"/>
  <c r="BJ92" i="6"/>
  <c r="BL92" i="6" s="1"/>
  <c r="BA92" i="6"/>
  <c r="AU92" i="6"/>
  <c r="AT92" i="6"/>
  <c r="AV92" i="6" s="1"/>
  <c r="AS92" i="6"/>
  <c r="AR92" i="6"/>
  <c r="AJ92" i="6"/>
  <c r="AI92" i="6"/>
  <c r="AK92" i="6" s="1"/>
  <c r="AM92" i="6" s="1"/>
  <c r="AB92" i="6"/>
  <c r="AA92" i="6"/>
  <c r="AC92" i="6" s="1"/>
  <c r="S92" i="6"/>
  <c r="U92" i="6" s="1"/>
  <c r="D92" i="6"/>
  <c r="B92" i="6"/>
  <c r="C92" i="6" s="1"/>
  <c r="BL91" i="6"/>
  <c r="BM91" i="6" s="1"/>
  <c r="BJ91" i="6"/>
  <c r="BK91" i="6" s="1"/>
  <c r="BA91" i="6"/>
  <c r="BC91" i="6" s="1"/>
  <c r="AR91" i="6"/>
  <c r="AS91" i="6" s="1"/>
  <c r="AJ91" i="6"/>
  <c r="AI91" i="6"/>
  <c r="AK91" i="6" s="1"/>
  <c r="AC91" i="6"/>
  <c r="AE91" i="6" s="1"/>
  <c r="AB91" i="6"/>
  <c r="AA91" i="6"/>
  <c r="U91" i="6"/>
  <c r="V91" i="6" s="1"/>
  <c r="X91" i="6" s="1"/>
  <c r="T91" i="6"/>
  <c r="S91" i="6"/>
  <c r="B91" i="6"/>
  <c r="D91" i="6" s="1"/>
  <c r="BN90" i="6"/>
  <c r="BM90" i="6"/>
  <c r="BL90" i="6"/>
  <c r="BJ90" i="6"/>
  <c r="BK90" i="6" s="1"/>
  <c r="BA90" i="6"/>
  <c r="BC90" i="6" s="1"/>
  <c r="BE90" i="6" s="1"/>
  <c r="AR90" i="6"/>
  <c r="AT90" i="6" s="1"/>
  <c r="AV90" i="6" s="1"/>
  <c r="AJ90" i="6"/>
  <c r="AI90" i="6"/>
  <c r="AK90" i="6" s="1"/>
  <c r="AB90" i="6"/>
  <c r="AA90" i="6"/>
  <c r="AC90" i="6" s="1"/>
  <c r="X90" i="6"/>
  <c r="W90" i="6"/>
  <c r="T90" i="6"/>
  <c r="S90" i="6"/>
  <c r="U90" i="6" s="1"/>
  <c r="V90" i="6" s="1"/>
  <c r="D90" i="6"/>
  <c r="E90" i="6" s="1"/>
  <c r="C90" i="6"/>
  <c r="B90" i="6"/>
  <c r="BJ89" i="6"/>
  <c r="BK89" i="6" s="1"/>
  <c r="BA89" i="6"/>
  <c r="BC89" i="6" s="1"/>
  <c r="AS89" i="6"/>
  <c r="AR89" i="6"/>
  <c r="AJ89" i="6"/>
  <c r="AI89" i="6"/>
  <c r="AK89" i="6" s="1"/>
  <c r="AC89" i="6"/>
  <c r="AD89" i="6" s="1"/>
  <c r="AF89" i="6" s="1"/>
  <c r="AB89" i="6"/>
  <c r="AA89" i="6"/>
  <c r="S89" i="6"/>
  <c r="T89" i="6" s="1"/>
  <c r="F89" i="6"/>
  <c r="E89" i="6"/>
  <c r="D89" i="6"/>
  <c r="C89" i="6"/>
  <c r="B89" i="6"/>
  <c r="BJ88" i="6"/>
  <c r="BB88" i="6"/>
  <c r="BA88" i="6"/>
  <c r="BC88" i="6" s="1"/>
  <c r="BD88" i="6" s="1"/>
  <c r="AR88" i="6"/>
  <c r="AT88" i="6" s="1"/>
  <c r="AJ88" i="6"/>
  <c r="AI88" i="6"/>
  <c r="AK88" i="6" s="1"/>
  <c r="AB88" i="6"/>
  <c r="AA88" i="6"/>
  <c r="AC88" i="6" s="1"/>
  <c r="S88" i="6"/>
  <c r="U88" i="6" s="1"/>
  <c r="W88" i="6" s="1"/>
  <c r="B88" i="6"/>
  <c r="C88" i="6" s="1"/>
  <c r="BJ87" i="6"/>
  <c r="BD87" i="6"/>
  <c r="BB87" i="6"/>
  <c r="BA87" i="6"/>
  <c r="BC87" i="6" s="1"/>
  <c r="BE87" i="6" s="1"/>
  <c r="AT87" i="6"/>
  <c r="AV87" i="6" s="1"/>
  <c r="AR87" i="6"/>
  <c r="AJ87" i="6"/>
  <c r="AI87" i="6"/>
  <c r="AK87" i="6" s="1"/>
  <c r="AL87" i="6" s="1"/>
  <c r="AN87" i="6" s="1"/>
  <c r="AB87" i="6"/>
  <c r="AA87" i="6"/>
  <c r="AC87" i="6" s="1"/>
  <c r="W87" i="6"/>
  <c r="U87" i="6"/>
  <c r="V87" i="6" s="1"/>
  <c r="X87" i="6" s="1"/>
  <c r="T87" i="6"/>
  <c r="S87" i="6"/>
  <c r="B87" i="6"/>
  <c r="BJ86" i="6"/>
  <c r="BL86" i="6" s="1"/>
  <c r="BA86" i="6"/>
  <c r="BB86" i="6" s="1"/>
  <c r="AR86" i="6"/>
  <c r="AT86" i="6" s="1"/>
  <c r="AN86" i="6"/>
  <c r="AM86" i="6"/>
  <c r="AL86" i="6"/>
  <c r="AK86" i="6"/>
  <c r="AJ86" i="6"/>
  <c r="AB86" i="6"/>
  <c r="AA86" i="6"/>
  <c r="AC86" i="6" s="1"/>
  <c r="AD86" i="6" s="1"/>
  <c r="AF86" i="6" s="1"/>
  <c r="S86" i="6"/>
  <c r="T86" i="6" s="1"/>
  <c r="F86" i="6"/>
  <c r="E86" i="6"/>
  <c r="D86" i="6"/>
  <c r="C86" i="6"/>
  <c r="B86" i="6"/>
  <c r="BK85" i="6"/>
  <c r="BJ85" i="6"/>
  <c r="BA85" i="6"/>
  <c r="BB85" i="6" s="1"/>
  <c r="AR85" i="6"/>
  <c r="AT85" i="6" s="1"/>
  <c r="AJ85" i="6"/>
  <c r="AI85" i="6"/>
  <c r="AK85" i="6" s="1"/>
  <c r="AC85" i="6"/>
  <c r="AB85" i="6"/>
  <c r="AA85" i="6"/>
  <c r="S85" i="6"/>
  <c r="U85" i="6" s="1"/>
  <c r="W85" i="6" s="1"/>
  <c r="B85" i="6"/>
  <c r="C85" i="6" s="1"/>
  <c r="BN84" i="6"/>
  <c r="BL84" i="6"/>
  <c r="BM84" i="6" s="1"/>
  <c r="BJ84" i="6"/>
  <c r="BK84" i="6" s="1"/>
  <c r="BO84" i="6" s="1"/>
  <c r="BB84" i="6"/>
  <c r="BA84" i="6"/>
  <c r="BC84" i="6" s="1"/>
  <c r="BE84" i="6" s="1"/>
  <c r="BF84" i="6" s="1"/>
  <c r="AV84" i="6"/>
  <c r="AR84" i="6"/>
  <c r="AT84" i="6" s="1"/>
  <c r="AU84" i="6" s="1"/>
  <c r="AJ84" i="6"/>
  <c r="AI84" i="6"/>
  <c r="AK84" i="6" s="1"/>
  <c r="AL84" i="6" s="1"/>
  <c r="AN84" i="6" s="1"/>
  <c r="AB84" i="6"/>
  <c r="AA84" i="6"/>
  <c r="AC84" i="6" s="1"/>
  <c r="S84" i="6"/>
  <c r="U84" i="6" s="1"/>
  <c r="D84" i="6"/>
  <c r="F84" i="6" s="1"/>
  <c r="C84" i="6"/>
  <c r="B84" i="6"/>
  <c r="BJ83" i="6"/>
  <c r="BL83" i="6" s="1"/>
  <c r="BA83" i="6"/>
  <c r="BB83" i="6" s="1"/>
  <c r="AR83" i="6"/>
  <c r="AT83" i="6" s="1"/>
  <c r="AJ83" i="6"/>
  <c r="AI83" i="6"/>
  <c r="AK83" i="6" s="1"/>
  <c r="AL83" i="6" s="1"/>
  <c r="AN83" i="6" s="1"/>
  <c r="AC83" i="6"/>
  <c r="AE83" i="6" s="1"/>
  <c r="AB83" i="6"/>
  <c r="AA83" i="6"/>
  <c r="S83" i="6"/>
  <c r="U83" i="6" s="1"/>
  <c r="F83" i="6"/>
  <c r="D83" i="6"/>
  <c r="E83" i="6" s="1"/>
  <c r="C83" i="6"/>
  <c r="B83" i="6"/>
  <c r="BN82" i="6"/>
  <c r="BM82" i="6"/>
  <c r="BL82" i="6"/>
  <c r="BJ82" i="6"/>
  <c r="BB82" i="6"/>
  <c r="BA82" i="6"/>
  <c r="BC82" i="6" s="1"/>
  <c r="BE82" i="6" s="1"/>
  <c r="AT82" i="6"/>
  <c r="AU82" i="6" s="1"/>
  <c r="AS82" i="6"/>
  <c r="AR82" i="6"/>
  <c r="AJ82" i="6"/>
  <c r="AI82" i="6"/>
  <c r="AK82" i="6" s="1"/>
  <c r="AB82" i="6"/>
  <c r="AA82" i="6"/>
  <c r="AC82" i="6" s="1"/>
  <c r="U82" i="6"/>
  <c r="W82" i="6" s="1"/>
  <c r="S82" i="6"/>
  <c r="T82" i="6" s="1"/>
  <c r="B82" i="6"/>
  <c r="D82" i="6" s="1"/>
  <c r="BJ81" i="6"/>
  <c r="BL81" i="6" s="1"/>
  <c r="BB81" i="6"/>
  <c r="BA81" i="6"/>
  <c r="BC81" i="6" s="1"/>
  <c r="AR81" i="6"/>
  <c r="AJ81" i="6"/>
  <c r="AI81" i="6"/>
  <c r="AK81" i="6" s="1"/>
  <c r="AM81" i="6" s="1"/>
  <c r="AB81" i="6"/>
  <c r="AA81" i="6"/>
  <c r="AC81" i="6" s="1"/>
  <c r="S81" i="6"/>
  <c r="U81" i="6" s="1"/>
  <c r="D81" i="6"/>
  <c r="B81" i="6"/>
  <c r="C81" i="6" s="1"/>
  <c r="BL80" i="6"/>
  <c r="BM80" i="6" s="1"/>
  <c r="BK80" i="6"/>
  <c r="BJ80" i="6"/>
  <c r="BA80" i="6"/>
  <c r="BC80" i="6" s="1"/>
  <c r="AR80" i="6"/>
  <c r="AS80" i="6" s="1"/>
  <c r="AJ80" i="6"/>
  <c r="AI80" i="6"/>
  <c r="AK80" i="6" s="1"/>
  <c r="AB80" i="6"/>
  <c r="AA80" i="6"/>
  <c r="AC80" i="6" s="1"/>
  <c r="AE80" i="6" s="1"/>
  <c r="S80" i="6"/>
  <c r="T80" i="6" s="1"/>
  <c r="B80" i="6"/>
  <c r="D80" i="6" s="1"/>
  <c r="BJ79" i="6"/>
  <c r="BE79" i="6"/>
  <c r="BD79" i="6"/>
  <c r="BC79" i="6"/>
  <c r="BA79" i="6"/>
  <c r="AR79" i="6"/>
  <c r="AK79" i="6"/>
  <c r="AM79" i="6" s="1"/>
  <c r="AJ79" i="6"/>
  <c r="AB79" i="6"/>
  <c r="AA79" i="6"/>
  <c r="AC79" i="6" s="1"/>
  <c r="S79" i="6"/>
  <c r="T79" i="6" s="1"/>
  <c r="B79" i="6"/>
  <c r="D79" i="6" s="1"/>
  <c r="BJ78" i="6"/>
  <c r="BL78" i="6" s="1"/>
  <c r="BF78" i="6"/>
  <c r="BE78" i="6"/>
  <c r="BC78" i="6"/>
  <c r="BD78" i="6" s="1"/>
  <c r="BB78" i="6"/>
  <c r="BA78" i="6"/>
  <c r="AS78" i="6"/>
  <c r="AR78" i="6"/>
  <c r="AT78" i="6" s="1"/>
  <c r="AK78" i="6"/>
  <c r="AM78" i="6" s="1"/>
  <c r="AJ78" i="6"/>
  <c r="AI78" i="6"/>
  <c r="AB78" i="6"/>
  <c r="AA78" i="6"/>
  <c r="AC78" i="6" s="1"/>
  <c r="S78" i="6"/>
  <c r="U78" i="6" s="1"/>
  <c r="B78" i="6"/>
  <c r="C78" i="6" s="1"/>
  <c r="BL77" i="6"/>
  <c r="BM77" i="6" s="1"/>
  <c r="BJ77" i="6"/>
  <c r="BK77" i="6" s="1"/>
  <c r="BA77" i="6"/>
  <c r="BC77" i="6" s="1"/>
  <c r="AR77" i="6"/>
  <c r="AS77" i="6" s="1"/>
  <c r="AJ77" i="6"/>
  <c r="AI77" i="6"/>
  <c r="AK77" i="6" s="1"/>
  <c r="AC77" i="6"/>
  <c r="AD77" i="6" s="1"/>
  <c r="AF77" i="6" s="1"/>
  <c r="AB77" i="6"/>
  <c r="AA77" i="6"/>
  <c r="U77" i="6"/>
  <c r="V77" i="6" s="1"/>
  <c r="X77" i="6" s="1"/>
  <c r="T77" i="6"/>
  <c r="S77" i="6"/>
  <c r="B77" i="6"/>
  <c r="D77" i="6" s="1"/>
  <c r="BJ76" i="6"/>
  <c r="BL76" i="6" s="1"/>
  <c r="BE76" i="6"/>
  <c r="BA76" i="6"/>
  <c r="BC76" i="6" s="1"/>
  <c r="BD76" i="6" s="1"/>
  <c r="AT76" i="6"/>
  <c r="AV76" i="6" s="1"/>
  <c r="AR76" i="6"/>
  <c r="AJ76" i="6"/>
  <c r="AI76" i="6"/>
  <c r="AK76" i="6" s="1"/>
  <c r="AB76" i="6"/>
  <c r="AA76" i="6"/>
  <c r="AC76" i="6" s="1"/>
  <c r="U76" i="6"/>
  <c r="V76" i="6" s="1"/>
  <c r="X76" i="6" s="1"/>
  <c r="S76" i="6"/>
  <c r="T76" i="6" s="1"/>
  <c r="D76" i="6"/>
  <c r="E76" i="6" s="1"/>
  <c r="B76" i="6"/>
  <c r="C76" i="6" s="1"/>
  <c r="BJ75" i="6"/>
  <c r="BK75" i="6" s="1"/>
  <c r="BA75" i="6"/>
  <c r="BC75" i="6" s="1"/>
  <c r="AV75" i="6"/>
  <c r="AT75" i="6"/>
  <c r="AU75" i="6" s="1"/>
  <c r="AS75" i="6"/>
  <c r="AR75" i="6"/>
  <c r="AK75" i="6"/>
  <c r="AJ75" i="6"/>
  <c r="AI75" i="6"/>
  <c r="AB75" i="6"/>
  <c r="AA75" i="6"/>
  <c r="AC75" i="6" s="1"/>
  <c r="AD75" i="6" s="1"/>
  <c r="AF75" i="6" s="1"/>
  <c r="S75" i="6"/>
  <c r="T75" i="6" s="1"/>
  <c r="D75" i="6"/>
  <c r="F75" i="6" s="1"/>
  <c r="C75" i="6"/>
  <c r="B75" i="6"/>
  <c r="BJ74" i="6"/>
  <c r="BC74" i="6"/>
  <c r="BD74" i="6" s="1"/>
  <c r="BB74" i="6"/>
  <c r="BA74" i="6"/>
  <c r="AR74" i="6"/>
  <c r="AT74" i="6" s="1"/>
  <c r="AJ74" i="6"/>
  <c r="AI74" i="6"/>
  <c r="AK74" i="6" s="1"/>
  <c r="AC74" i="6"/>
  <c r="AD74" i="6" s="1"/>
  <c r="AF74" i="6" s="1"/>
  <c r="AB74" i="6"/>
  <c r="AA74" i="6"/>
  <c r="T74" i="6"/>
  <c r="S74" i="6"/>
  <c r="U74" i="6" s="1"/>
  <c r="W74" i="6" s="1"/>
  <c r="B74" i="6"/>
  <c r="C74" i="6" s="1"/>
  <c r="BJ73" i="6"/>
  <c r="BL73" i="6" s="1"/>
  <c r="BE73" i="6"/>
  <c r="BF73" i="6" s="1"/>
  <c r="BD73" i="6"/>
  <c r="BC73" i="6"/>
  <c r="BB73" i="6"/>
  <c r="BA73" i="6"/>
  <c r="AR73" i="6"/>
  <c r="AT73" i="6" s="1"/>
  <c r="AJ73" i="6"/>
  <c r="AI73" i="6"/>
  <c r="AK73" i="6" s="1"/>
  <c r="AL73" i="6" s="1"/>
  <c r="AN73" i="6" s="1"/>
  <c r="AB73" i="6"/>
  <c r="AA73" i="6"/>
  <c r="AC73" i="6" s="1"/>
  <c r="U73" i="6"/>
  <c r="V73" i="6" s="1"/>
  <c r="X73" i="6" s="1"/>
  <c r="T73" i="6"/>
  <c r="S73" i="6"/>
  <c r="D73" i="6"/>
  <c r="F73" i="6" s="1"/>
  <c r="C73" i="6"/>
  <c r="B73" i="6"/>
  <c r="BJ72" i="6"/>
  <c r="BL72" i="6" s="1"/>
  <c r="BA72" i="6"/>
  <c r="BB72" i="6" s="1"/>
  <c r="AR72" i="6"/>
  <c r="AT72" i="6" s="1"/>
  <c r="AN72" i="6"/>
  <c r="AL72" i="6"/>
  <c r="AK72" i="6"/>
  <c r="AM72" i="6" s="1"/>
  <c r="AJ72" i="6"/>
  <c r="AB72" i="6"/>
  <c r="AA72" i="6"/>
  <c r="AC72" i="6" s="1"/>
  <c r="AD72" i="6" s="1"/>
  <c r="AF72" i="6" s="1"/>
  <c r="S72" i="6"/>
  <c r="T72" i="6" s="1"/>
  <c r="F72" i="6"/>
  <c r="E72" i="6"/>
  <c r="D72" i="6"/>
  <c r="C72" i="6"/>
  <c r="B72" i="6"/>
  <c r="BJ71" i="6"/>
  <c r="BC71" i="6"/>
  <c r="BD71" i="6" s="1"/>
  <c r="BB71" i="6"/>
  <c r="BA71" i="6"/>
  <c r="AR71" i="6"/>
  <c r="AT71" i="6" s="1"/>
  <c r="AJ71" i="6"/>
  <c r="AI71" i="6"/>
  <c r="AK71" i="6" s="1"/>
  <c r="AB71" i="6"/>
  <c r="AA71" i="6"/>
  <c r="AC71" i="6" s="1"/>
  <c r="S71" i="6"/>
  <c r="U71" i="6" s="1"/>
  <c r="W71" i="6" s="1"/>
  <c r="B71" i="6"/>
  <c r="C71" i="6" s="1"/>
  <c r="BL70" i="6"/>
  <c r="BM70" i="6" s="1"/>
  <c r="BK70" i="6"/>
  <c r="BJ70" i="6"/>
  <c r="BE70" i="6"/>
  <c r="BF70" i="6" s="1"/>
  <c r="BD70" i="6"/>
  <c r="BC70" i="6"/>
  <c r="BB70" i="6"/>
  <c r="BA70" i="6"/>
  <c r="AT70" i="6"/>
  <c r="AR70" i="6"/>
  <c r="AK70" i="6"/>
  <c r="AL70" i="6" s="1"/>
  <c r="AN70" i="6" s="1"/>
  <c r="AJ70" i="6"/>
  <c r="AI70" i="6"/>
  <c r="AB70" i="6"/>
  <c r="AA70" i="6"/>
  <c r="AC70" i="6" s="1"/>
  <c r="T70" i="6"/>
  <c r="S70" i="6"/>
  <c r="U70" i="6" s="1"/>
  <c r="D70" i="6"/>
  <c r="F70" i="6" s="1"/>
  <c r="C70" i="6"/>
  <c r="B70" i="6"/>
  <c r="BJ69" i="6"/>
  <c r="BL69" i="6" s="1"/>
  <c r="BA69" i="6"/>
  <c r="BB69" i="6" s="1"/>
  <c r="AR69" i="6"/>
  <c r="AT69" i="6" s="1"/>
  <c r="AJ69" i="6"/>
  <c r="AI69" i="6"/>
  <c r="AK69" i="6" s="1"/>
  <c r="AB69" i="6"/>
  <c r="AA69" i="6"/>
  <c r="AC69" i="6" s="1"/>
  <c r="AE69" i="6" s="1"/>
  <c r="S69" i="6"/>
  <c r="U69" i="6" s="1"/>
  <c r="B69" i="6"/>
  <c r="D69" i="6" s="1"/>
  <c r="BJ68" i="6"/>
  <c r="BL68" i="6" s="1"/>
  <c r="BM68" i="6" s="1"/>
  <c r="BB68" i="6"/>
  <c r="BA68" i="6"/>
  <c r="BC68" i="6" s="1"/>
  <c r="BE68" i="6" s="1"/>
  <c r="AT68" i="6"/>
  <c r="AU68" i="6" s="1"/>
  <c r="AS68" i="6"/>
  <c r="AR68" i="6"/>
  <c r="AJ68" i="6"/>
  <c r="AI68" i="6"/>
  <c r="AK68" i="6" s="1"/>
  <c r="AB68" i="6"/>
  <c r="AA68" i="6"/>
  <c r="AC68" i="6" s="1"/>
  <c r="S68" i="6"/>
  <c r="T68" i="6" s="1"/>
  <c r="B68" i="6"/>
  <c r="D68" i="6" s="1"/>
  <c r="BJ67" i="6"/>
  <c r="BL67" i="6" s="1"/>
  <c r="BE67" i="6"/>
  <c r="BC67" i="6"/>
  <c r="BD67" i="6" s="1"/>
  <c r="BA67" i="6"/>
  <c r="BB67" i="6" s="1"/>
  <c r="BF67" i="6" s="1"/>
  <c r="AU67" i="6"/>
  <c r="AT67" i="6"/>
  <c r="AV67" i="6" s="1"/>
  <c r="AW67" i="6" s="1"/>
  <c r="AS67" i="6"/>
  <c r="AR67" i="6"/>
  <c r="AJ67" i="6"/>
  <c r="AI67" i="6"/>
  <c r="AK67" i="6" s="1"/>
  <c r="AM67" i="6" s="1"/>
  <c r="AB67" i="6"/>
  <c r="AA67" i="6"/>
  <c r="AC67" i="6" s="1"/>
  <c r="S67" i="6"/>
  <c r="U67" i="6" s="1"/>
  <c r="D67" i="6"/>
  <c r="F67" i="6" s="1"/>
  <c r="B67" i="6"/>
  <c r="C67" i="6" s="1"/>
  <c r="BL66" i="6"/>
  <c r="BM66" i="6" s="1"/>
  <c r="BK66" i="6"/>
  <c r="BJ66" i="6"/>
  <c r="BA66" i="6"/>
  <c r="BC66" i="6" s="1"/>
  <c r="AR66" i="6"/>
  <c r="AS66" i="6" s="1"/>
  <c r="AK66" i="6"/>
  <c r="AL66" i="6" s="1"/>
  <c r="AN66" i="6" s="1"/>
  <c r="AJ66" i="6"/>
  <c r="AI66" i="6"/>
  <c r="AB66" i="6"/>
  <c r="AA66" i="6"/>
  <c r="AC66" i="6" s="1"/>
  <c r="S66" i="6"/>
  <c r="B66" i="6"/>
  <c r="D66" i="6" s="1"/>
  <c r="BJ65" i="6"/>
  <c r="BL65" i="6" s="1"/>
  <c r="BA65" i="6"/>
  <c r="BC65" i="6" s="1"/>
  <c r="AT65" i="6"/>
  <c r="AV65" i="6" s="1"/>
  <c r="AS65" i="6"/>
  <c r="AR65" i="6"/>
  <c r="AK65" i="6"/>
  <c r="AM65" i="6" s="1"/>
  <c r="AJ65" i="6"/>
  <c r="AC65" i="6"/>
  <c r="AD65" i="6" s="1"/>
  <c r="AF65" i="6" s="1"/>
  <c r="AB65" i="6"/>
  <c r="AA65" i="6"/>
  <c r="S65" i="6"/>
  <c r="T65" i="6" s="1"/>
  <c r="B65" i="6"/>
  <c r="D65" i="6" s="1"/>
  <c r="BJ64" i="6"/>
  <c r="BL64" i="6" s="1"/>
  <c r="BC64" i="6"/>
  <c r="BD64" i="6" s="1"/>
  <c r="BA64" i="6"/>
  <c r="AV64" i="6"/>
  <c r="AW64" i="6" s="1"/>
  <c r="AT64" i="6"/>
  <c r="AU64" i="6" s="1"/>
  <c r="AS64" i="6"/>
  <c r="AR64" i="6"/>
  <c r="AK64" i="6"/>
  <c r="AM64" i="6" s="1"/>
  <c r="AJ64" i="6"/>
  <c r="AI64" i="6"/>
  <c r="AB64" i="6"/>
  <c r="AA64" i="6"/>
  <c r="AC64" i="6" s="1"/>
  <c r="S64" i="6"/>
  <c r="U64" i="6" s="1"/>
  <c r="D64" i="6"/>
  <c r="F64" i="6" s="1"/>
  <c r="B64" i="6"/>
  <c r="C64" i="6" s="1"/>
  <c r="BJ63" i="6"/>
  <c r="BL63" i="6" s="1"/>
  <c r="BM63" i="6" s="1"/>
  <c r="BA63" i="6"/>
  <c r="BC63" i="6" s="1"/>
  <c r="AR63" i="6"/>
  <c r="AS63" i="6" s="1"/>
  <c r="AM63" i="6"/>
  <c r="AK63" i="6"/>
  <c r="AL63" i="6" s="1"/>
  <c r="AN63" i="6" s="1"/>
  <c r="AJ63" i="6"/>
  <c r="AI63" i="6"/>
  <c r="AE63" i="6"/>
  <c r="AC63" i="6"/>
  <c r="AD63" i="6" s="1"/>
  <c r="AF63" i="6" s="1"/>
  <c r="AB63" i="6"/>
  <c r="AA63" i="6"/>
  <c r="S63" i="6"/>
  <c r="U63" i="6" s="1"/>
  <c r="V63" i="6" s="1"/>
  <c r="X63" i="6" s="1"/>
  <c r="B63" i="6"/>
  <c r="D63" i="6" s="1"/>
  <c r="BJ62" i="6"/>
  <c r="BL62" i="6" s="1"/>
  <c r="BC62" i="6"/>
  <c r="BE62" i="6" s="1"/>
  <c r="BA62" i="6"/>
  <c r="AT62" i="6"/>
  <c r="AV62" i="6" s="1"/>
  <c r="AS62" i="6"/>
  <c r="AR62" i="6"/>
  <c r="AJ62" i="6"/>
  <c r="AI62" i="6"/>
  <c r="AK62" i="6" s="1"/>
  <c r="AB62" i="6"/>
  <c r="AA62" i="6"/>
  <c r="AC62" i="6" s="1"/>
  <c r="U62" i="6"/>
  <c r="W62" i="6" s="1"/>
  <c r="T62" i="6"/>
  <c r="S62" i="6"/>
  <c r="D62" i="6"/>
  <c r="E62" i="6" s="1"/>
  <c r="C62" i="6"/>
  <c r="B62" i="6"/>
  <c r="BJ61" i="6"/>
  <c r="BK61" i="6" s="1"/>
  <c r="BA61" i="6"/>
  <c r="BC61" i="6" s="1"/>
  <c r="AV61" i="6"/>
  <c r="AW61" i="6" s="1"/>
  <c r="AT61" i="6"/>
  <c r="AU61" i="6" s="1"/>
  <c r="AS61" i="6"/>
  <c r="AR61" i="6"/>
  <c r="AJ61" i="6"/>
  <c r="AI61" i="6"/>
  <c r="AK61" i="6" s="1"/>
  <c r="AB61" i="6"/>
  <c r="AA61" i="6"/>
  <c r="AC61" i="6" s="1"/>
  <c r="AD61" i="6" s="1"/>
  <c r="AF61" i="6" s="1"/>
  <c r="S61" i="6"/>
  <c r="T61" i="6" s="1"/>
  <c r="D61" i="6"/>
  <c r="F61" i="6" s="1"/>
  <c r="C61" i="6"/>
  <c r="B61" i="6"/>
  <c r="BL60" i="6"/>
  <c r="BN60" i="6" s="1"/>
  <c r="BK60" i="6"/>
  <c r="BJ60" i="6"/>
  <c r="BC60" i="6"/>
  <c r="BD60" i="6" s="1"/>
  <c r="BB60" i="6"/>
  <c r="BA60" i="6"/>
  <c r="AR60" i="6"/>
  <c r="AT60" i="6" s="1"/>
  <c r="AJ60" i="6"/>
  <c r="AI60" i="6"/>
  <c r="AK60" i="6" s="1"/>
  <c r="AD60" i="6"/>
  <c r="AF60" i="6" s="1"/>
  <c r="AB60" i="6"/>
  <c r="AA60" i="6"/>
  <c r="AC60" i="6" s="1"/>
  <c r="AE60" i="6" s="1"/>
  <c r="S60" i="6"/>
  <c r="U60" i="6" s="1"/>
  <c r="W60" i="6" s="1"/>
  <c r="B60" i="6"/>
  <c r="C60" i="6" s="1"/>
  <c r="BL59" i="6"/>
  <c r="BM59" i="6" s="1"/>
  <c r="BJ59" i="6"/>
  <c r="BE59" i="6"/>
  <c r="BF59" i="6" s="1"/>
  <c r="BD59" i="6"/>
  <c r="BC59" i="6"/>
  <c r="BB59" i="6"/>
  <c r="BA59" i="6"/>
  <c r="AR59" i="6"/>
  <c r="AT59" i="6" s="1"/>
  <c r="AJ59" i="6"/>
  <c r="AI59" i="6"/>
  <c r="AK59" i="6" s="1"/>
  <c r="AL59" i="6" s="1"/>
  <c r="AN59" i="6" s="1"/>
  <c r="AB59" i="6"/>
  <c r="AA59" i="6"/>
  <c r="AC59" i="6" s="1"/>
  <c r="S59" i="6"/>
  <c r="U59" i="6" s="1"/>
  <c r="B59" i="6"/>
  <c r="D59" i="6" s="1"/>
  <c r="F59" i="6" s="1"/>
  <c r="BJ58" i="6"/>
  <c r="BL58" i="6" s="1"/>
  <c r="BA58" i="6"/>
  <c r="BB58" i="6" s="1"/>
  <c r="AR58" i="6"/>
  <c r="AT58" i="6" s="1"/>
  <c r="AL58" i="6"/>
  <c r="AN58" i="6" s="1"/>
  <c r="AK58" i="6"/>
  <c r="AM58" i="6" s="1"/>
  <c r="AJ58" i="6"/>
  <c r="AB58" i="6"/>
  <c r="AA58" i="6"/>
  <c r="AC58" i="6" s="1"/>
  <c r="AD58" i="6" s="1"/>
  <c r="AF58" i="6" s="1"/>
  <c r="S58" i="6"/>
  <c r="T58" i="6" s="1"/>
  <c r="F58" i="6"/>
  <c r="D58" i="6"/>
  <c r="E58" i="6" s="1"/>
  <c r="C58" i="6"/>
  <c r="B58" i="6"/>
  <c r="BJ57" i="6"/>
  <c r="BA57" i="6"/>
  <c r="BC57" i="6" s="1"/>
  <c r="BD57" i="6" s="1"/>
  <c r="AR57" i="6"/>
  <c r="AT57" i="6" s="1"/>
  <c r="AJ57" i="6"/>
  <c r="AI57" i="6"/>
  <c r="AK57" i="6" s="1"/>
  <c r="AB57" i="6"/>
  <c r="AA57" i="6"/>
  <c r="AC57" i="6" s="1"/>
  <c r="T57" i="6"/>
  <c r="S57" i="6"/>
  <c r="U57" i="6" s="1"/>
  <c r="W57" i="6" s="1"/>
  <c r="B57" i="6"/>
  <c r="C57" i="6" s="1"/>
  <c r="BN56" i="6"/>
  <c r="BM56" i="6"/>
  <c r="BL56" i="6"/>
  <c r="BJ56" i="6"/>
  <c r="BK56" i="6" s="1"/>
  <c r="BO56" i="6" s="1"/>
  <c r="BE56" i="6"/>
  <c r="BB56" i="6"/>
  <c r="BA56" i="6"/>
  <c r="BC56" i="6" s="1"/>
  <c r="BD56" i="6" s="1"/>
  <c r="AR56" i="6"/>
  <c r="AJ56" i="6"/>
  <c r="AI56" i="6"/>
  <c r="AK56" i="6" s="1"/>
  <c r="AL56" i="6" s="1"/>
  <c r="AN56" i="6" s="1"/>
  <c r="AB56" i="6"/>
  <c r="AA56" i="6"/>
  <c r="AC56" i="6" s="1"/>
  <c r="U56" i="6"/>
  <c r="W56" i="6" s="1"/>
  <c r="T56" i="6"/>
  <c r="S56" i="6"/>
  <c r="B56" i="6"/>
  <c r="BJ55" i="6"/>
  <c r="BL55" i="6" s="1"/>
  <c r="BA55" i="6"/>
  <c r="BB55" i="6" s="1"/>
  <c r="AR55" i="6"/>
  <c r="AT55" i="6" s="1"/>
  <c r="AJ55" i="6"/>
  <c r="AI55" i="6"/>
  <c r="AK55" i="6" s="1"/>
  <c r="AB55" i="6"/>
  <c r="AA55" i="6"/>
  <c r="AC55" i="6" s="1"/>
  <c r="AE55" i="6" s="1"/>
  <c r="S55" i="6"/>
  <c r="U55" i="6" s="1"/>
  <c r="O55" i="6"/>
  <c r="N55" i="6"/>
  <c r="M55" i="6"/>
  <c r="B55" i="6"/>
  <c r="D55" i="6" s="1"/>
  <c r="BJ54" i="6"/>
  <c r="BL54" i="6" s="1"/>
  <c r="BC54" i="6"/>
  <c r="BE54" i="6" s="1"/>
  <c r="BB54" i="6"/>
  <c r="BA54" i="6"/>
  <c r="AR54" i="6"/>
  <c r="AJ54" i="6"/>
  <c r="AI54" i="6"/>
  <c r="AK54" i="6" s="1"/>
  <c r="AM54" i="6" s="1"/>
  <c r="AB54" i="6"/>
  <c r="AA54" i="6"/>
  <c r="AC54" i="6" s="1"/>
  <c r="S54" i="6"/>
  <c r="U54" i="6" s="1"/>
  <c r="N54" i="6"/>
  <c r="O54" i="6" s="1"/>
  <c r="M54" i="6"/>
  <c r="B54" i="6"/>
  <c r="D54" i="6" s="1"/>
  <c r="BL53" i="6"/>
  <c r="BN53" i="6" s="1"/>
  <c r="BJ53" i="6"/>
  <c r="BK53" i="6" s="1"/>
  <c r="BE53" i="6"/>
  <c r="BD53" i="6"/>
  <c r="BC53" i="6"/>
  <c r="BA53" i="6"/>
  <c r="AS53" i="6"/>
  <c r="AR53" i="6"/>
  <c r="AJ53" i="6"/>
  <c r="AI53" i="6"/>
  <c r="AK53" i="6" s="1"/>
  <c r="AB53" i="6"/>
  <c r="AA53" i="6"/>
  <c r="AC53" i="6" s="1"/>
  <c r="S53" i="6"/>
  <c r="U53" i="6" s="1"/>
  <c r="V53" i="6" s="1"/>
  <c r="X53" i="6" s="1"/>
  <c r="N53" i="6"/>
  <c r="O53" i="6" s="1"/>
  <c r="M53" i="6"/>
  <c r="F53" i="6"/>
  <c r="E53" i="6"/>
  <c r="D53" i="6"/>
  <c r="C53" i="6"/>
  <c r="B53" i="6"/>
  <c r="BK52" i="6"/>
  <c r="BJ52" i="6"/>
  <c r="BL52" i="6" s="1"/>
  <c r="BN52" i="6" s="1"/>
  <c r="BA52" i="6"/>
  <c r="BB52" i="6" s="1"/>
  <c r="AR52" i="6"/>
  <c r="AT52" i="6" s="1"/>
  <c r="AJ52" i="6"/>
  <c r="AI52" i="6"/>
  <c r="AK52" i="6" s="1"/>
  <c r="AC52" i="6"/>
  <c r="AE52" i="6" s="1"/>
  <c r="AB52" i="6"/>
  <c r="AA52" i="6"/>
  <c r="S52" i="6"/>
  <c r="U52" i="6" s="1"/>
  <c r="W52" i="6" s="1"/>
  <c r="B52" i="6"/>
  <c r="C52" i="6" s="1"/>
  <c r="BK51" i="6"/>
  <c r="BJ51" i="6"/>
  <c r="BL51" i="6" s="1"/>
  <c r="BC51" i="6"/>
  <c r="BD51" i="6" s="1"/>
  <c r="BB51" i="6"/>
  <c r="BA51" i="6"/>
  <c r="AT51" i="6"/>
  <c r="AV51" i="6" s="1"/>
  <c r="AS51" i="6"/>
  <c r="AR51" i="6"/>
  <c r="AK51" i="6"/>
  <c r="AL51" i="6" s="1"/>
  <c r="AN51" i="6" s="1"/>
  <c r="AJ51" i="6"/>
  <c r="AB51" i="6"/>
  <c r="AA51" i="6"/>
  <c r="AC51" i="6" s="1"/>
  <c r="X51" i="6"/>
  <c r="W51" i="6"/>
  <c r="V51" i="6"/>
  <c r="U51" i="6"/>
  <c r="S51" i="6"/>
  <c r="T51" i="6" s="1"/>
  <c r="C51" i="6"/>
  <c r="B51" i="6"/>
  <c r="D51" i="6" s="1"/>
  <c r="E51" i="6" s="1"/>
  <c r="BJ50" i="6"/>
  <c r="BK50" i="6" s="1"/>
  <c r="BA50" i="6"/>
  <c r="BC50" i="6" s="1"/>
  <c r="AR50" i="6"/>
  <c r="AM50" i="6"/>
  <c r="AK50" i="6"/>
  <c r="AL50" i="6" s="1"/>
  <c r="AN50" i="6" s="1"/>
  <c r="AJ50" i="6"/>
  <c r="AI50" i="6"/>
  <c r="AC50" i="6"/>
  <c r="AD50" i="6" s="1"/>
  <c r="AF50" i="6" s="1"/>
  <c r="AB50" i="6"/>
  <c r="AA50" i="6"/>
  <c r="S50" i="6"/>
  <c r="T50" i="6" s="1"/>
  <c r="D50" i="6"/>
  <c r="C50" i="6"/>
  <c r="B50" i="6"/>
  <c r="BK49" i="6"/>
  <c r="BJ49" i="6"/>
  <c r="BC49" i="6"/>
  <c r="BD49" i="6" s="1"/>
  <c r="BB49" i="6"/>
  <c r="BA49" i="6"/>
  <c r="AR49" i="6"/>
  <c r="AT49" i="6" s="1"/>
  <c r="AJ49" i="6"/>
  <c r="AI49" i="6"/>
  <c r="AK49" i="6" s="1"/>
  <c r="AC49" i="6"/>
  <c r="AE49" i="6" s="1"/>
  <c r="AB49" i="6"/>
  <c r="AA49" i="6"/>
  <c r="T49" i="6"/>
  <c r="S49" i="6"/>
  <c r="U49" i="6" s="1"/>
  <c r="W49" i="6" s="1"/>
  <c r="B49" i="6"/>
  <c r="C49" i="6" s="1"/>
  <c r="BJ48" i="6"/>
  <c r="BL48" i="6" s="1"/>
  <c r="BE48" i="6"/>
  <c r="BF48" i="6" s="1"/>
  <c r="BC48" i="6"/>
  <c r="BD48" i="6" s="1"/>
  <c r="BB48" i="6"/>
  <c r="BA48" i="6"/>
  <c r="AS48" i="6"/>
  <c r="AR48" i="6"/>
  <c r="AK48" i="6"/>
  <c r="AL48" i="6" s="1"/>
  <c r="AN48" i="6" s="1"/>
  <c r="AJ48" i="6"/>
  <c r="AI48" i="6"/>
  <c r="AB48" i="6"/>
  <c r="AA48" i="6"/>
  <c r="AC48" i="6" s="1"/>
  <c r="T48" i="6"/>
  <c r="S48" i="6"/>
  <c r="U48" i="6" s="1"/>
  <c r="D48" i="6"/>
  <c r="F48" i="6" s="1"/>
  <c r="C48" i="6"/>
  <c r="B48" i="6"/>
  <c r="BJ47" i="6"/>
  <c r="BL47" i="6" s="1"/>
  <c r="BA47" i="6"/>
  <c r="BB47" i="6" s="1"/>
  <c r="AR47" i="6"/>
  <c r="AT47" i="6" s="1"/>
  <c r="AK47" i="6"/>
  <c r="AM47" i="6" s="1"/>
  <c r="AJ47" i="6"/>
  <c r="AI47" i="6"/>
  <c r="AB47" i="6"/>
  <c r="AA47" i="6"/>
  <c r="AC47" i="6" s="1"/>
  <c r="AE47" i="6" s="1"/>
  <c r="S47" i="6"/>
  <c r="U47" i="6" s="1"/>
  <c r="B47" i="6"/>
  <c r="D47" i="6" s="1"/>
  <c r="BL46" i="6"/>
  <c r="BN46" i="6" s="1"/>
  <c r="BJ46" i="6"/>
  <c r="BA46" i="6"/>
  <c r="AT46" i="6"/>
  <c r="AU46" i="6" s="1"/>
  <c r="AS46" i="6"/>
  <c r="AR46" i="6"/>
  <c r="AJ46" i="6"/>
  <c r="AI46" i="6"/>
  <c r="AK46" i="6" s="1"/>
  <c r="AC46" i="6"/>
  <c r="AD46" i="6" s="1"/>
  <c r="AF46" i="6" s="1"/>
  <c r="AB46" i="6"/>
  <c r="AA46" i="6"/>
  <c r="S46" i="6"/>
  <c r="U46" i="6" s="1"/>
  <c r="B46" i="6"/>
  <c r="D46" i="6" s="1"/>
  <c r="BJ45" i="6"/>
  <c r="BL45" i="6" s="1"/>
  <c r="BE45" i="6"/>
  <c r="BF45" i="6" s="1"/>
  <c r="BD45" i="6"/>
  <c r="BC45" i="6"/>
  <c r="BB45" i="6"/>
  <c r="BA45" i="6"/>
  <c r="AS45" i="6"/>
  <c r="AR45" i="6"/>
  <c r="AT45" i="6" s="1"/>
  <c r="AK45" i="6"/>
  <c r="AM45" i="6" s="1"/>
  <c r="AJ45" i="6"/>
  <c r="AI45" i="6"/>
  <c r="AB45" i="6"/>
  <c r="AA45" i="6"/>
  <c r="AC45" i="6" s="1"/>
  <c r="S45" i="6"/>
  <c r="U45" i="6" s="1"/>
  <c r="B45" i="6"/>
  <c r="C45" i="6" s="1"/>
  <c r="BL44" i="6"/>
  <c r="BM44" i="6" s="1"/>
  <c r="BK44" i="6"/>
  <c r="BJ44" i="6"/>
  <c r="BA44" i="6"/>
  <c r="BC44" i="6" s="1"/>
  <c r="AR44" i="6"/>
  <c r="AS44" i="6" s="1"/>
  <c r="AL44" i="6"/>
  <c r="AN44" i="6" s="1"/>
  <c r="AK44" i="6"/>
  <c r="AM44" i="6" s="1"/>
  <c r="AJ44" i="6"/>
  <c r="AB44" i="6"/>
  <c r="AA44" i="6"/>
  <c r="AC44" i="6" s="1"/>
  <c r="AE44" i="6" s="1"/>
  <c r="S44" i="6"/>
  <c r="U44" i="6" s="1"/>
  <c r="B44" i="6"/>
  <c r="D44" i="6" s="1"/>
  <c r="BL43" i="6"/>
  <c r="BM43" i="6" s="1"/>
  <c r="BK43" i="6"/>
  <c r="BJ43" i="6"/>
  <c r="BB43" i="6"/>
  <c r="BA43" i="6"/>
  <c r="BC43" i="6" s="1"/>
  <c r="BE43" i="6" s="1"/>
  <c r="AR43" i="6"/>
  <c r="AJ43" i="6"/>
  <c r="AI43" i="6"/>
  <c r="AK43" i="6" s="1"/>
  <c r="AC43" i="6"/>
  <c r="AE43" i="6" s="1"/>
  <c r="AB43" i="6"/>
  <c r="AA43" i="6"/>
  <c r="U43" i="6"/>
  <c r="W43" i="6" s="1"/>
  <c r="T43" i="6"/>
  <c r="S43" i="6"/>
  <c r="B43" i="6"/>
  <c r="D43" i="6" s="1"/>
  <c r="BJ42" i="6"/>
  <c r="BL42" i="6" s="1"/>
  <c r="BB42" i="6"/>
  <c r="BA42" i="6"/>
  <c r="AT42" i="6"/>
  <c r="AV42" i="6" s="1"/>
  <c r="AS42" i="6"/>
  <c r="AR42" i="6"/>
  <c r="AJ42" i="6"/>
  <c r="AI42" i="6"/>
  <c r="AK42" i="6" s="1"/>
  <c r="AM42" i="6" s="1"/>
  <c r="AB42" i="6"/>
  <c r="AA42" i="6"/>
  <c r="AC42" i="6" s="1"/>
  <c r="S42" i="6"/>
  <c r="U42" i="6" s="1"/>
  <c r="C42" i="6"/>
  <c r="B42" i="6"/>
  <c r="D42" i="6" s="1"/>
  <c r="BJ41" i="6"/>
  <c r="BK41" i="6" s="1"/>
  <c r="BA41" i="6"/>
  <c r="BC41" i="6" s="1"/>
  <c r="AR41" i="6"/>
  <c r="AS41" i="6" s="1"/>
  <c r="AJ41" i="6"/>
  <c r="AI41" i="6"/>
  <c r="AK41" i="6" s="1"/>
  <c r="AC41" i="6"/>
  <c r="AE41" i="6" s="1"/>
  <c r="AB41" i="6"/>
  <c r="AA41" i="6"/>
  <c r="U41" i="6"/>
  <c r="V41" i="6" s="1"/>
  <c r="X41" i="6" s="1"/>
  <c r="S41" i="6"/>
  <c r="T41" i="6" s="1"/>
  <c r="B41" i="6"/>
  <c r="D41" i="6" s="1"/>
  <c r="BJ40" i="6"/>
  <c r="BL40" i="6" s="1"/>
  <c r="BE40" i="6"/>
  <c r="BC40" i="6"/>
  <c r="BD40" i="6" s="1"/>
  <c r="BB40" i="6"/>
  <c r="BA40" i="6"/>
  <c r="AS40" i="6"/>
  <c r="AR40" i="6"/>
  <c r="AT40" i="6" s="1"/>
  <c r="AV40" i="6" s="1"/>
  <c r="AJ40" i="6"/>
  <c r="AI40" i="6"/>
  <c r="AK40" i="6" s="1"/>
  <c r="AB40" i="6"/>
  <c r="AA40" i="6"/>
  <c r="AC40" i="6" s="1"/>
  <c r="U40" i="6"/>
  <c r="S40" i="6"/>
  <c r="T40" i="6" s="1"/>
  <c r="B40" i="6"/>
  <c r="D40" i="6" s="1"/>
  <c r="E40" i="6" s="1"/>
  <c r="BJ39" i="6"/>
  <c r="BK39" i="6" s="1"/>
  <c r="BA39" i="6"/>
  <c r="BC39" i="6" s="1"/>
  <c r="AV39" i="6"/>
  <c r="AT39" i="6"/>
  <c r="AU39" i="6" s="1"/>
  <c r="AS39" i="6"/>
  <c r="AW39" i="6" s="1"/>
  <c r="AR39" i="6"/>
  <c r="AM39" i="6"/>
  <c r="AL39" i="6"/>
  <c r="AN39" i="6" s="1"/>
  <c r="AK39" i="6"/>
  <c r="AJ39" i="6"/>
  <c r="AI39" i="6"/>
  <c r="AB39" i="6"/>
  <c r="AA39" i="6"/>
  <c r="AC39" i="6" s="1"/>
  <c r="AD39" i="6" s="1"/>
  <c r="AF39" i="6" s="1"/>
  <c r="S39" i="6"/>
  <c r="T39" i="6" s="1"/>
  <c r="B39" i="6"/>
  <c r="D39" i="6" s="1"/>
  <c r="BJ38" i="6"/>
  <c r="BK38" i="6" s="1"/>
  <c r="BA38" i="6"/>
  <c r="BC38" i="6" s="1"/>
  <c r="BD38" i="6" s="1"/>
  <c r="AR38" i="6"/>
  <c r="AT38" i="6" s="1"/>
  <c r="AJ38" i="6"/>
  <c r="AI38" i="6"/>
  <c r="AK38" i="6" s="1"/>
  <c r="AC38" i="6"/>
  <c r="AB38" i="6"/>
  <c r="AA38" i="6"/>
  <c r="U38" i="6"/>
  <c r="W38" i="6" s="1"/>
  <c r="S38" i="6"/>
  <c r="T38" i="6" s="1"/>
  <c r="B38" i="6"/>
  <c r="C38" i="6" s="1"/>
  <c r="BJ37" i="6"/>
  <c r="BE37" i="6"/>
  <c r="BF37" i="6" s="1"/>
  <c r="BD37" i="6"/>
  <c r="BC37" i="6"/>
  <c r="BB37" i="6"/>
  <c r="BA37" i="6"/>
  <c r="AR37" i="6"/>
  <c r="AK37" i="6"/>
  <c r="AL37" i="6" s="1"/>
  <c r="AN37" i="6" s="1"/>
  <c r="AJ37" i="6"/>
  <c r="AB37" i="6"/>
  <c r="AA37" i="6"/>
  <c r="AC37" i="6" s="1"/>
  <c r="S37" i="6"/>
  <c r="U37" i="6" s="1"/>
  <c r="V37" i="6" s="1"/>
  <c r="X37" i="6" s="1"/>
  <c r="D37" i="6"/>
  <c r="E37" i="6" s="1"/>
  <c r="C37" i="6"/>
  <c r="B37" i="6"/>
  <c r="BJ36" i="6"/>
  <c r="BK36" i="6" s="1"/>
  <c r="BA36" i="6"/>
  <c r="BC36" i="6" s="1"/>
  <c r="AS36" i="6"/>
  <c r="AR36" i="6"/>
  <c r="AJ36" i="6"/>
  <c r="AI36" i="6"/>
  <c r="AK36" i="6" s="1"/>
  <c r="AB36" i="6"/>
  <c r="AA36" i="6"/>
  <c r="AC36" i="6" s="1"/>
  <c r="AD36" i="6" s="1"/>
  <c r="AF36" i="6" s="1"/>
  <c r="S36" i="6"/>
  <c r="T36" i="6" s="1"/>
  <c r="F36" i="6"/>
  <c r="E36" i="6"/>
  <c r="D36" i="6"/>
  <c r="C36" i="6"/>
  <c r="B36" i="6"/>
  <c r="BJ35" i="6"/>
  <c r="BB35" i="6"/>
  <c r="BA35" i="6"/>
  <c r="BC35" i="6" s="1"/>
  <c r="BD35" i="6" s="1"/>
  <c r="AR35" i="6"/>
  <c r="AT35" i="6" s="1"/>
  <c r="AJ35" i="6"/>
  <c r="AI35" i="6"/>
  <c r="AK35" i="6" s="1"/>
  <c r="AE35" i="6"/>
  <c r="AC35" i="6"/>
  <c r="AD35" i="6" s="1"/>
  <c r="AF35" i="6" s="1"/>
  <c r="AB35" i="6"/>
  <c r="AA35" i="6"/>
  <c r="U35" i="6"/>
  <c r="W35" i="6" s="1"/>
  <c r="T35" i="6"/>
  <c r="S35" i="6"/>
  <c r="B35" i="6"/>
  <c r="C35" i="6" s="1"/>
  <c r="BJ34" i="6"/>
  <c r="BC34" i="6"/>
  <c r="BE34" i="6" s="1"/>
  <c r="BF34" i="6" s="1"/>
  <c r="BB34" i="6"/>
  <c r="BA34" i="6"/>
  <c r="AR34" i="6"/>
  <c r="AK34" i="6"/>
  <c r="AL34" i="6" s="1"/>
  <c r="AN34" i="6" s="1"/>
  <c r="AJ34" i="6"/>
  <c r="AI34" i="6"/>
  <c r="AB34" i="6"/>
  <c r="AA34" i="6"/>
  <c r="AC34" i="6" s="1"/>
  <c r="V34" i="6"/>
  <c r="X34" i="6" s="1"/>
  <c r="T34" i="6"/>
  <c r="S34" i="6"/>
  <c r="U34" i="6" s="1"/>
  <c r="W34" i="6" s="1"/>
  <c r="B34" i="6"/>
  <c r="D34" i="6" s="1"/>
  <c r="F34" i="6" s="1"/>
  <c r="BJ33" i="6"/>
  <c r="BL33" i="6" s="1"/>
  <c r="BA33" i="6"/>
  <c r="BB33" i="6" s="1"/>
  <c r="AR33" i="6"/>
  <c r="AT33" i="6" s="1"/>
  <c r="AM33" i="6"/>
  <c r="AL33" i="6"/>
  <c r="AN33" i="6" s="1"/>
  <c r="AK33" i="6"/>
  <c r="AJ33" i="6"/>
  <c r="AI33" i="6"/>
  <c r="AC33" i="6"/>
  <c r="AE33" i="6" s="1"/>
  <c r="AB33" i="6"/>
  <c r="AA33" i="6"/>
  <c r="S33" i="6"/>
  <c r="U33" i="6" s="1"/>
  <c r="F33" i="6"/>
  <c r="D33" i="6"/>
  <c r="E33" i="6" s="1"/>
  <c r="C33" i="6"/>
  <c r="B33" i="6"/>
  <c r="BJ32" i="6"/>
  <c r="BL32" i="6" s="1"/>
  <c r="BC32" i="6"/>
  <c r="BE32" i="6" s="1"/>
  <c r="BA32" i="6"/>
  <c r="AT32" i="6"/>
  <c r="AU32" i="6" s="1"/>
  <c r="AS32" i="6"/>
  <c r="AR32" i="6"/>
  <c r="AJ32" i="6"/>
  <c r="AI32" i="6"/>
  <c r="AK32" i="6" s="1"/>
  <c r="AB32" i="6"/>
  <c r="AA32" i="6"/>
  <c r="AC32" i="6" s="1"/>
  <c r="AE32" i="6" s="1"/>
  <c r="W32" i="6"/>
  <c r="V32" i="6"/>
  <c r="X32" i="6" s="1"/>
  <c r="U32" i="6"/>
  <c r="S32" i="6"/>
  <c r="T32" i="6" s="1"/>
  <c r="B32" i="6"/>
  <c r="D32" i="6" s="1"/>
  <c r="BJ31" i="6"/>
  <c r="BL31" i="6" s="1"/>
  <c r="BE31" i="6"/>
  <c r="BF31" i="6" s="1"/>
  <c r="BD31" i="6"/>
  <c r="BC31" i="6"/>
  <c r="BB31" i="6"/>
  <c r="BA31" i="6"/>
  <c r="AS31" i="6"/>
  <c r="AR31" i="6"/>
  <c r="AT31" i="6" s="1"/>
  <c r="AJ31" i="6"/>
  <c r="AI31" i="6"/>
  <c r="AK31" i="6" s="1"/>
  <c r="AM31" i="6" s="1"/>
  <c r="AB31" i="6"/>
  <c r="AA31" i="6"/>
  <c r="AC31" i="6" s="1"/>
  <c r="S31" i="6"/>
  <c r="U31" i="6" s="1"/>
  <c r="F31" i="6"/>
  <c r="B31" i="6"/>
  <c r="D31" i="6" s="1"/>
  <c r="E31" i="6" s="1"/>
  <c r="BL30" i="6"/>
  <c r="BM30" i="6" s="1"/>
  <c r="BK30" i="6"/>
  <c r="BJ30" i="6"/>
  <c r="BA30" i="6"/>
  <c r="BC30" i="6" s="1"/>
  <c r="AR30" i="6"/>
  <c r="AS30" i="6" s="1"/>
  <c r="AL30" i="6"/>
  <c r="AN30" i="6" s="1"/>
  <c r="AK30" i="6"/>
  <c r="AM30" i="6" s="1"/>
  <c r="AJ30" i="6"/>
  <c r="AB30" i="6"/>
  <c r="AA30" i="6"/>
  <c r="AC30" i="6" s="1"/>
  <c r="AE30" i="6" s="1"/>
  <c r="S30" i="6"/>
  <c r="U30" i="6" s="1"/>
  <c r="F30" i="6"/>
  <c r="E30" i="6"/>
  <c r="D30" i="6"/>
  <c r="C30" i="6"/>
  <c r="B30" i="6"/>
  <c r="BL29" i="6"/>
  <c r="BN29" i="6" s="1"/>
  <c r="BK29" i="6"/>
  <c r="BJ29" i="6"/>
  <c r="BB29" i="6"/>
  <c r="BA29" i="6"/>
  <c r="BC29" i="6" s="1"/>
  <c r="BE29" i="6" s="1"/>
  <c r="AR29" i="6"/>
  <c r="AS29" i="6" s="1"/>
  <c r="AJ29" i="6"/>
  <c r="AI29" i="6"/>
  <c r="AK29" i="6" s="1"/>
  <c r="AB29" i="6"/>
  <c r="AA29" i="6"/>
  <c r="AC29" i="6" s="1"/>
  <c r="W29" i="6"/>
  <c r="V29" i="6"/>
  <c r="X29" i="6" s="1"/>
  <c r="U29" i="6"/>
  <c r="T29" i="6"/>
  <c r="S29" i="6"/>
  <c r="B29" i="6"/>
  <c r="D29" i="6" s="1"/>
  <c r="BJ28" i="6"/>
  <c r="BL28" i="6" s="1"/>
  <c r="BA28" i="6"/>
  <c r="BB28" i="6" s="1"/>
  <c r="AR28" i="6"/>
  <c r="AT28" i="6" s="1"/>
  <c r="AJ28" i="6"/>
  <c r="AI28" i="6"/>
  <c r="AK28" i="6" s="1"/>
  <c r="AM28" i="6" s="1"/>
  <c r="AB28" i="6"/>
  <c r="AA28" i="6"/>
  <c r="AC28" i="6" s="1"/>
  <c r="S28" i="6"/>
  <c r="U28" i="6" s="1"/>
  <c r="C28" i="6"/>
  <c r="B28" i="6"/>
  <c r="D28" i="6" s="1"/>
  <c r="BJ27" i="6"/>
  <c r="BK27" i="6" s="1"/>
  <c r="BA27" i="6"/>
  <c r="BC27" i="6" s="1"/>
  <c r="AR27" i="6"/>
  <c r="AS27" i="6" s="1"/>
  <c r="AJ27" i="6"/>
  <c r="AI27" i="6"/>
  <c r="AK27" i="6" s="1"/>
  <c r="AC27" i="6"/>
  <c r="AB27" i="6"/>
  <c r="AA27" i="6"/>
  <c r="U27" i="6"/>
  <c r="V27" i="6" s="1"/>
  <c r="X27" i="6" s="1"/>
  <c r="S27" i="6"/>
  <c r="T27" i="6" s="1"/>
  <c r="B27" i="6"/>
  <c r="D27" i="6" s="1"/>
  <c r="BN26" i="6"/>
  <c r="BO26" i="6" s="1"/>
  <c r="BL26" i="6"/>
  <c r="BM26" i="6" s="1"/>
  <c r="BJ26" i="6"/>
  <c r="BK26" i="6" s="1"/>
  <c r="BA26" i="6"/>
  <c r="BC26" i="6" s="1"/>
  <c r="AR26" i="6"/>
  <c r="AT26" i="6" s="1"/>
  <c r="AV26" i="6" s="1"/>
  <c r="AJ26" i="6"/>
  <c r="AI26" i="6"/>
  <c r="AK26" i="6" s="1"/>
  <c r="AB26" i="6"/>
  <c r="AA26" i="6"/>
  <c r="AC26" i="6" s="1"/>
  <c r="S26" i="6"/>
  <c r="T26" i="6" s="1"/>
  <c r="D26" i="6"/>
  <c r="E26" i="6" s="1"/>
  <c r="B26" i="6"/>
  <c r="C26" i="6" s="1"/>
  <c r="BJ25" i="6"/>
  <c r="BK25" i="6" s="1"/>
  <c r="BA25" i="6"/>
  <c r="BC25" i="6" s="1"/>
  <c r="AR25" i="6"/>
  <c r="AS25" i="6" s="1"/>
  <c r="AM25" i="6"/>
  <c r="AL25" i="6"/>
  <c r="AN25" i="6" s="1"/>
  <c r="AK25" i="6"/>
  <c r="AJ25" i="6"/>
  <c r="AI25" i="6"/>
  <c r="AB25" i="6"/>
  <c r="AA25" i="6"/>
  <c r="AC25" i="6" s="1"/>
  <c r="AD25" i="6" s="1"/>
  <c r="AF25" i="6" s="1"/>
  <c r="S25" i="6"/>
  <c r="T25" i="6" s="1"/>
  <c r="F25" i="6"/>
  <c r="E25" i="6"/>
  <c r="D25" i="6"/>
  <c r="C25" i="6"/>
  <c r="B25" i="6"/>
  <c r="BJ24" i="6"/>
  <c r="BL24" i="6" s="1"/>
  <c r="BN24" i="6" s="1"/>
  <c r="BA24" i="6"/>
  <c r="BC24" i="6" s="1"/>
  <c r="BD24" i="6" s="1"/>
  <c r="AR24" i="6"/>
  <c r="AT24" i="6" s="1"/>
  <c r="AJ24" i="6"/>
  <c r="AI24" i="6"/>
  <c r="AK24" i="6" s="1"/>
  <c r="AB24" i="6"/>
  <c r="AA24" i="6"/>
  <c r="AC24" i="6" s="1"/>
  <c r="S24" i="6"/>
  <c r="T24" i="6" s="1"/>
  <c r="B24" i="6"/>
  <c r="C24" i="6" s="1"/>
  <c r="BN23" i="6"/>
  <c r="BO23" i="6" s="1"/>
  <c r="BM23" i="6"/>
  <c r="BL23" i="6"/>
  <c r="BJ23" i="6"/>
  <c r="BK23" i="6" s="1"/>
  <c r="BD23" i="6"/>
  <c r="BC23" i="6"/>
  <c r="BE23" i="6" s="1"/>
  <c r="BF23" i="6" s="1"/>
  <c r="BB23" i="6"/>
  <c r="BA23" i="6"/>
  <c r="AR23" i="6"/>
  <c r="AK23" i="6"/>
  <c r="AL23" i="6" s="1"/>
  <c r="AN23" i="6" s="1"/>
  <c r="AJ23" i="6"/>
  <c r="AB23" i="6"/>
  <c r="AA23" i="6"/>
  <c r="AC23" i="6" s="1"/>
  <c r="S23" i="6"/>
  <c r="U23" i="6" s="1"/>
  <c r="D23" i="6"/>
  <c r="E23" i="6" s="1"/>
  <c r="B23" i="6"/>
  <c r="C23" i="6" s="1"/>
  <c r="BJ22" i="6"/>
  <c r="BK22" i="6" s="1"/>
  <c r="BA22" i="6"/>
  <c r="BC22" i="6" s="1"/>
  <c r="AR22" i="6"/>
  <c r="AJ22" i="6"/>
  <c r="AI22" i="6"/>
  <c r="AK22" i="6" s="1"/>
  <c r="AB22" i="6"/>
  <c r="AA22" i="6"/>
  <c r="AC22" i="6" s="1"/>
  <c r="AD22" i="6" s="1"/>
  <c r="AF22" i="6" s="1"/>
  <c r="S22" i="6"/>
  <c r="T22" i="6" s="1"/>
  <c r="D22" i="6"/>
  <c r="F22" i="6" s="1"/>
  <c r="C22" i="6"/>
  <c r="B22" i="6"/>
  <c r="BJ21" i="6"/>
  <c r="BA21" i="6"/>
  <c r="BC21" i="6" s="1"/>
  <c r="BD21" i="6" s="1"/>
  <c r="AR21" i="6"/>
  <c r="AT21" i="6" s="1"/>
  <c r="AJ21" i="6"/>
  <c r="AI21" i="6"/>
  <c r="AK21" i="6" s="1"/>
  <c r="AB21" i="6"/>
  <c r="AA21" i="6"/>
  <c r="AC21" i="6" s="1"/>
  <c r="S21" i="6"/>
  <c r="U21" i="6" s="1"/>
  <c r="W21" i="6" s="1"/>
  <c r="B21" i="6"/>
  <c r="C21" i="6" s="1"/>
  <c r="BL20" i="6"/>
  <c r="BJ20" i="6"/>
  <c r="BA20" i="6"/>
  <c r="BC20" i="6" s="1"/>
  <c r="AT20" i="6"/>
  <c r="AU20" i="6" s="1"/>
  <c r="AR20" i="6"/>
  <c r="AJ20" i="6"/>
  <c r="AI20" i="6"/>
  <c r="AK20" i="6" s="1"/>
  <c r="AL20" i="6" s="1"/>
  <c r="AN20" i="6" s="1"/>
  <c r="AB20" i="6"/>
  <c r="AA20" i="6"/>
  <c r="AC20" i="6" s="1"/>
  <c r="S20" i="6"/>
  <c r="U20" i="6" s="1"/>
  <c r="W20" i="6" s="1"/>
  <c r="D20" i="6"/>
  <c r="F20" i="6" s="1"/>
  <c r="C20" i="6"/>
  <c r="B20" i="6"/>
  <c r="BJ19" i="6"/>
  <c r="BL19" i="6" s="1"/>
  <c r="BA19" i="6"/>
  <c r="BB19" i="6" s="1"/>
  <c r="AR19" i="6"/>
  <c r="AT19" i="6" s="1"/>
  <c r="AK19" i="6"/>
  <c r="AM19" i="6" s="1"/>
  <c r="AJ19" i="6"/>
  <c r="AI19" i="6"/>
  <c r="AB19" i="6"/>
  <c r="AA19" i="6"/>
  <c r="AC19" i="6" s="1"/>
  <c r="T19" i="6"/>
  <c r="S19" i="6"/>
  <c r="U19" i="6" s="1"/>
  <c r="C19" i="6"/>
  <c r="B19" i="6"/>
  <c r="D19" i="6" s="1"/>
  <c r="BJ18" i="6"/>
  <c r="BA18" i="6"/>
  <c r="BB18" i="6" s="1"/>
  <c r="AT18" i="6"/>
  <c r="AU18" i="6" s="1"/>
  <c r="AR18" i="6"/>
  <c r="AS18" i="6" s="1"/>
  <c r="AJ18" i="6"/>
  <c r="AI18" i="6"/>
  <c r="AK18" i="6" s="1"/>
  <c r="AC18" i="6"/>
  <c r="AE18" i="6" s="1"/>
  <c r="AB18" i="6"/>
  <c r="AA18" i="6"/>
  <c r="U18" i="6"/>
  <c r="W18" i="6" s="1"/>
  <c r="T18" i="6"/>
  <c r="S18" i="6"/>
  <c r="B18" i="6"/>
  <c r="D18" i="6" s="1"/>
  <c r="BJ17" i="6"/>
  <c r="BL17" i="6" s="1"/>
  <c r="BA17" i="6"/>
  <c r="AV17" i="6"/>
  <c r="AT17" i="6"/>
  <c r="AU17" i="6" s="1"/>
  <c r="AS17" i="6"/>
  <c r="AR17" i="6"/>
  <c r="AJ17" i="6"/>
  <c r="AI17" i="6"/>
  <c r="AK17" i="6" s="1"/>
  <c r="AB17" i="6"/>
  <c r="AA17" i="6"/>
  <c r="AC17" i="6" s="1"/>
  <c r="S17" i="6"/>
  <c r="U17" i="6" s="1"/>
  <c r="F17" i="6"/>
  <c r="E17" i="6"/>
  <c r="D17" i="6"/>
  <c r="B17" i="6"/>
  <c r="C17" i="6" s="1"/>
  <c r="BJ16" i="6"/>
  <c r="BL16" i="6" s="1"/>
  <c r="BM16" i="6" s="1"/>
  <c r="BA16" i="6"/>
  <c r="BC16" i="6" s="1"/>
  <c r="AR16" i="6"/>
  <c r="AS16" i="6" s="1"/>
  <c r="AM16" i="6"/>
  <c r="AL16" i="6"/>
  <c r="AN16" i="6" s="1"/>
  <c r="AK16" i="6"/>
  <c r="AJ16" i="6"/>
  <c r="AC16" i="6"/>
  <c r="AE16" i="6" s="1"/>
  <c r="AB16" i="6"/>
  <c r="AA16" i="6"/>
  <c r="S16" i="6"/>
  <c r="U16" i="6" s="1"/>
  <c r="B16" i="6"/>
  <c r="BJ15" i="6"/>
  <c r="BC15" i="6"/>
  <c r="BE15" i="6" s="1"/>
  <c r="BB15" i="6"/>
  <c r="BA15" i="6"/>
  <c r="AT15" i="6"/>
  <c r="AU15" i="6" s="1"/>
  <c r="AS15" i="6"/>
  <c r="AR15" i="6"/>
  <c r="AJ15" i="6"/>
  <c r="AI15" i="6"/>
  <c r="AK15" i="6" s="1"/>
  <c r="AB15" i="6"/>
  <c r="AA15" i="6"/>
  <c r="AC15" i="6" s="1"/>
  <c r="U15" i="6"/>
  <c r="W15" i="6" s="1"/>
  <c r="T15" i="6"/>
  <c r="S15" i="6"/>
  <c r="B15" i="6"/>
  <c r="D15" i="6" s="1"/>
  <c r="BJ14" i="6"/>
  <c r="BL14" i="6" s="1"/>
  <c r="BA14" i="6"/>
  <c r="AR14" i="6"/>
  <c r="AJ14" i="6"/>
  <c r="AI14" i="6"/>
  <c r="AK14" i="6" s="1"/>
  <c r="AB14" i="6"/>
  <c r="AA14" i="6"/>
  <c r="AC14" i="6" s="1"/>
  <c r="S14" i="6"/>
  <c r="U14" i="6" s="1"/>
  <c r="B14" i="6"/>
  <c r="D14" i="6" s="1"/>
  <c r="BJ13" i="6"/>
  <c r="BB13" i="6"/>
  <c r="BA13" i="6"/>
  <c r="BC13" i="6" s="1"/>
  <c r="AR13" i="6"/>
  <c r="AS13" i="6" s="1"/>
  <c r="AK13" i="6"/>
  <c r="AJ13" i="6"/>
  <c r="AI13" i="6"/>
  <c r="AE13" i="6"/>
  <c r="AD13" i="6"/>
  <c r="AF13" i="6" s="1"/>
  <c r="AC13" i="6"/>
  <c r="AB13" i="6"/>
  <c r="AA13" i="6"/>
  <c r="S13" i="6"/>
  <c r="U13" i="6" s="1"/>
  <c r="V13" i="6" s="1"/>
  <c r="X13" i="6" s="1"/>
  <c r="B13" i="6"/>
  <c r="D13" i="6" s="1"/>
  <c r="BN12" i="6"/>
  <c r="BM12" i="6"/>
  <c r="BJ12" i="6"/>
  <c r="BL12" i="6" s="1"/>
  <c r="BA12" i="6"/>
  <c r="AR12" i="6"/>
  <c r="AT12" i="6" s="1"/>
  <c r="AJ12" i="6"/>
  <c r="AI12" i="6"/>
  <c r="AK12" i="6" s="1"/>
  <c r="AB12" i="6"/>
  <c r="AA12" i="6"/>
  <c r="AC12" i="6" s="1"/>
  <c r="V12" i="6"/>
  <c r="X12" i="6" s="1"/>
  <c r="U12" i="6"/>
  <c r="W12" i="6" s="1"/>
  <c r="S12" i="6"/>
  <c r="T12" i="6" s="1"/>
  <c r="C12" i="6"/>
  <c r="B12" i="6"/>
  <c r="D12" i="6" s="1"/>
  <c r="E12" i="6" s="1"/>
  <c r="BJ11" i="6"/>
  <c r="BK11" i="6" s="1"/>
  <c r="BA11" i="6"/>
  <c r="BC11" i="6" s="1"/>
  <c r="AR11" i="6"/>
  <c r="AS11" i="6" s="1"/>
  <c r="AK11" i="6"/>
  <c r="AM11" i="6" s="1"/>
  <c r="AJ11" i="6"/>
  <c r="AI11" i="6"/>
  <c r="AC11" i="6"/>
  <c r="AD11" i="6" s="1"/>
  <c r="AF11" i="6" s="1"/>
  <c r="AB11" i="6"/>
  <c r="AA11" i="6"/>
  <c r="S11" i="6"/>
  <c r="T11" i="6" s="1"/>
  <c r="D11" i="6"/>
  <c r="B11" i="6"/>
  <c r="C11" i="6" s="1"/>
  <c r="BK10" i="6"/>
  <c r="BJ10" i="6"/>
  <c r="BL10" i="6" s="1"/>
  <c r="BC10" i="6"/>
  <c r="BD10" i="6" s="1"/>
  <c r="BB10" i="6"/>
  <c r="BA10" i="6"/>
  <c r="AS10" i="6"/>
  <c r="AR10" i="6"/>
  <c r="AT10" i="6" s="1"/>
  <c r="AJ10" i="6"/>
  <c r="AI10" i="6"/>
  <c r="AK10" i="6" s="1"/>
  <c r="AB10" i="6"/>
  <c r="AA10" i="6"/>
  <c r="AC10" i="6" s="1"/>
  <c r="AD10" i="6" s="1"/>
  <c r="AF10" i="6" s="1"/>
  <c r="U10" i="6"/>
  <c r="W10" i="6" s="1"/>
  <c r="T10" i="6"/>
  <c r="S10" i="6"/>
  <c r="B10" i="6"/>
  <c r="C10" i="6" s="1"/>
  <c r="BL9" i="6"/>
  <c r="BN9" i="6" s="1"/>
  <c r="BK9" i="6"/>
  <c r="BJ9" i="6"/>
  <c r="BE9" i="6"/>
  <c r="BF9" i="6" s="1"/>
  <c r="BC9" i="6"/>
  <c r="BD9" i="6" s="1"/>
  <c r="BB9" i="6"/>
  <c r="BA9" i="6"/>
  <c r="AR9" i="6"/>
  <c r="AS9" i="6" s="1"/>
  <c r="AK9" i="6"/>
  <c r="AL9" i="6" s="1"/>
  <c r="AN9" i="6" s="1"/>
  <c r="AJ9" i="6"/>
  <c r="AB9" i="6"/>
  <c r="AA9" i="6"/>
  <c r="AC9" i="6" s="1"/>
  <c r="U9" i="6"/>
  <c r="T9" i="6"/>
  <c r="S9" i="6"/>
  <c r="B9" i="6"/>
  <c r="D9" i="6" s="1"/>
  <c r="E9" i="6" s="1"/>
  <c r="BJ8" i="6"/>
  <c r="BK8" i="6" s="1"/>
  <c r="BA8" i="6"/>
  <c r="BC8" i="6" s="1"/>
  <c r="AR8" i="6"/>
  <c r="AK8" i="6"/>
  <c r="AM8" i="6" s="1"/>
  <c r="AJ8" i="6"/>
  <c r="AI8" i="6"/>
  <c r="AC8" i="6"/>
  <c r="AD8" i="6" s="1"/>
  <c r="AF8" i="6" s="1"/>
  <c r="AB8" i="6"/>
  <c r="AA8" i="6"/>
  <c r="S8" i="6"/>
  <c r="T8" i="6" s="1"/>
  <c r="D8" i="6"/>
  <c r="E8" i="6" s="1"/>
  <c r="C8" i="6"/>
  <c r="B8" i="6"/>
  <c r="BK7" i="6"/>
  <c r="BJ7" i="6"/>
  <c r="BC7" i="6"/>
  <c r="BD7" i="6" s="1"/>
  <c r="BA7" i="6"/>
  <c r="BB7" i="6" s="1"/>
  <c r="AR7" i="6"/>
  <c r="AT7" i="6" s="1"/>
  <c r="AJ7" i="6"/>
  <c r="AI7" i="6"/>
  <c r="AK7" i="6" s="1"/>
  <c r="AB7" i="6"/>
  <c r="AA7" i="6"/>
  <c r="AC7" i="6" s="1"/>
  <c r="U7" i="6"/>
  <c r="W7" i="6" s="1"/>
  <c r="S7" i="6"/>
  <c r="T7" i="6" s="1"/>
  <c r="B7" i="6"/>
  <c r="C7" i="6" s="1"/>
  <c r="BN6" i="6"/>
  <c r="BM6" i="6"/>
  <c r="BL6" i="6"/>
  <c r="BJ6" i="6"/>
  <c r="BK6" i="6" s="1"/>
  <c r="BO6" i="6" s="1"/>
  <c r="BC6" i="6"/>
  <c r="BE6" i="6" s="1"/>
  <c r="BB6" i="6"/>
  <c r="BA6" i="6"/>
  <c r="AS6" i="6"/>
  <c r="AR6" i="6"/>
  <c r="AJ6" i="6"/>
  <c r="AI6" i="6"/>
  <c r="AK6" i="6" s="1"/>
  <c r="AL6" i="6" s="1"/>
  <c r="AN6" i="6" s="1"/>
  <c r="AB6" i="6"/>
  <c r="AA6" i="6"/>
  <c r="AC6" i="6" s="1"/>
  <c r="X6" i="6"/>
  <c r="W6" i="6"/>
  <c r="S6" i="6"/>
  <c r="U6" i="6" s="1"/>
  <c r="V6" i="6" s="1"/>
  <c r="B6" i="6"/>
  <c r="BJ5" i="6"/>
  <c r="BL5" i="6" s="1"/>
  <c r="BA5" i="6"/>
  <c r="BB5" i="6" s="1"/>
  <c r="AR5" i="6"/>
  <c r="AT5" i="6" s="1"/>
  <c r="AJ5" i="6"/>
  <c r="AI5" i="6"/>
  <c r="AK5" i="6" s="1"/>
  <c r="AC5" i="6"/>
  <c r="AE5" i="6" s="1"/>
  <c r="AB5" i="6"/>
  <c r="AA5" i="6"/>
  <c r="T5" i="6"/>
  <c r="S5" i="6"/>
  <c r="U5" i="6" s="1"/>
  <c r="C5" i="6"/>
  <c r="B5" i="6"/>
  <c r="D5" i="6" s="1"/>
  <c r="BN4" i="6"/>
  <c r="BM4" i="6"/>
  <c r="BL4" i="6"/>
  <c r="BK4" i="6"/>
  <c r="BJ4" i="6"/>
  <c r="BA4" i="6"/>
  <c r="AT4" i="6"/>
  <c r="AU4" i="6" s="1"/>
  <c r="AR4" i="6"/>
  <c r="AS4" i="6" s="1"/>
  <c r="AJ4" i="6"/>
  <c r="AI4" i="6"/>
  <c r="AK4" i="6" s="1"/>
  <c r="AF4" i="6"/>
  <c r="AB4" i="6"/>
  <c r="AA4" i="6"/>
  <c r="AC4" i="6" s="1"/>
  <c r="AD4" i="6" s="1"/>
  <c r="U4" i="6"/>
  <c r="W4" i="6" s="1"/>
  <c r="T4" i="6"/>
  <c r="S4" i="6"/>
  <c r="B4" i="6"/>
  <c r="D4" i="6" s="1"/>
  <c r="BJ3" i="6"/>
  <c r="BL3" i="6" s="1"/>
  <c r="BE3" i="6"/>
  <c r="BC3" i="6"/>
  <c r="BD3" i="6" s="1"/>
  <c r="BB3" i="6"/>
  <c r="BA3" i="6"/>
  <c r="AV3" i="6"/>
  <c r="AW3" i="6" s="1"/>
  <c r="AU3" i="6"/>
  <c r="AT3" i="6"/>
  <c r="AR3" i="6"/>
  <c r="AS3" i="6" s="1"/>
  <c r="AJ3" i="6"/>
  <c r="AI3" i="6"/>
  <c r="AK3" i="6" s="1"/>
  <c r="AB3" i="6"/>
  <c r="AA3" i="6"/>
  <c r="AC3" i="6" s="1"/>
  <c r="S3" i="6"/>
  <c r="U3" i="6" s="1"/>
  <c r="C3" i="6"/>
  <c r="B3" i="6"/>
  <c r="D3" i="6" s="1"/>
  <c r="BL2" i="6"/>
  <c r="BM2" i="6" s="1"/>
  <c r="BK2" i="6"/>
  <c r="BF2" i="6"/>
  <c r="BE2" i="6"/>
  <c r="BD2" i="6"/>
  <c r="BC2" i="6"/>
  <c r="BB2" i="6"/>
  <c r="AU2" i="6"/>
  <c r="AT2" i="6"/>
  <c r="AV2" i="6" s="1"/>
  <c r="AS2" i="6"/>
  <c r="AL2" i="6"/>
  <c r="AN2" i="6" s="1"/>
  <c r="AK2" i="6"/>
  <c r="AM2" i="6" s="1"/>
  <c r="AJ2" i="6"/>
  <c r="AD2" i="6"/>
  <c r="AF2" i="6" s="1"/>
  <c r="AC2" i="6"/>
  <c r="AE2" i="6" s="1"/>
  <c r="AB2" i="6"/>
  <c r="V2" i="6"/>
  <c r="X2" i="6" s="1"/>
  <c r="U2" i="6"/>
  <c r="W2" i="6" s="1"/>
  <c r="T2" i="6"/>
  <c r="D2" i="6"/>
  <c r="F2" i="6" s="1"/>
  <c r="C2" i="6"/>
  <c r="U11" i="11"/>
  <c r="N11" i="11"/>
  <c r="U10" i="11"/>
  <c r="T10" i="11"/>
  <c r="V8" i="11"/>
  <c r="N8" i="11"/>
  <c r="V7" i="11"/>
  <c r="T7" i="11"/>
  <c r="V6" i="11"/>
  <c r="U6" i="11"/>
  <c r="T6" i="11"/>
  <c r="S6" i="11"/>
  <c r="N6" i="11"/>
  <c r="AC5" i="11"/>
  <c r="V5" i="11"/>
  <c r="U5" i="11"/>
  <c r="T5" i="11"/>
  <c r="S5" i="11"/>
  <c r="N5" i="11"/>
  <c r="V4" i="11"/>
  <c r="U4" i="11"/>
  <c r="T4" i="11"/>
  <c r="S4" i="11"/>
  <c r="N4" i="11"/>
  <c r="V3" i="11"/>
  <c r="U3" i="11"/>
  <c r="T3" i="11"/>
  <c r="S3" i="11"/>
  <c r="N3" i="11"/>
  <c r="V2" i="11"/>
  <c r="U2" i="11"/>
  <c r="T2" i="11"/>
  <c r="S2" i="11"/>
  <c r="O2" i="11"/>
  <c r="N2" i="11"/>
  <c r="M2" i="11"/>
  <c r="L2" i="11"/>
  <c r="K2" i="11"/>
  <c r="H2" i="11"/>
  <c r="G2" i="11"/>
  <c r="Z34" i="17"/>
  <c r="U34" i="17"/>
  <c r="Z33" i="17"/>
  <c r="U33" i="17"/>
  <c r="Z32" i="17"/>
  <c r="U32" i="17"/>
  <c r="Z31" i="17"/>
  <c r="U31" i="17"/>
  <c r="Z30" i="17"/>
  <c r="U30" i="17"/>
  <c r="Z29" i="17"/>
  <c r="U29" i="17"/>
  <c r="Z28" i="17"/>
  <c r="U28" i="17"/>
  <c r="Z27" i="17"/>
  <c r="U27" i="17"/>
  <c r="Z26" i="17"/>
  <c r="U26" i="17"/>
  <c r="S26" i="17"/>
  <c r="AI25" i="17"/>
  <c r="Z25" i="17"/>
  <c r="U25" i="17"/>
  <c r="S25" i="17"/>
  <c r="Z24" i="17"/>
  <c r="U24" i="17"/>
  <c r="S24" i="17"/>
  <c r="AI23" i="17"/>
  <c r="Z23" i="17"/>
  <c r="U23" i="17"/>
  <c r="S23" i="17"/>
  <c r="Z22" i="17"/>
  <c r="U22" i="17"/>
  <c r="S22" i="17"/>
  <c r="AI21" i="17"/>
  <c r="Z21" i="17"/>
  <c r="U21" i="17"/>
  <c r="S21" i="17"/>
  <c r="Z20" i="17"/>
  <c r="U20" i="17"/>
  <c r="S20" i="17"/>
  <c r="AI19" i="17"/>
  <c r="Z19" i="17"/>
  <c r="U19" i="17"/>
  <c r="S19" i="17"/>
  <c r="Z18" i="17"/>
  <c r="U18" i="17"/>
  <c r="S18" i="17"/>
  <c r="G18" i="17"/>
  <c r="G19" i="17" s="1"/>
  <c r="G20" i="17" s="1"/>
  <c r="G21" i="17" s="1"/>
  <c r="G22" i="17" s="1"/>
  <c r="G23" i="17" s="1"/>
  <c r="G24" i="17" s="1"/>
  <c r="G25" i="17" s="1"/>
  <c r="AI17" i="17"/>
  <c r="Z17" i="17"/>
  <c r="U17" i="17"/>
  <c r="S17" i="17"/>
  <c r="Z16" i="17"/>
  <c r="U16" i="17"/>
  <c r="S16" i="17"/>
  <c r="AI15" i="17"/>
  <c r="Z15" i="17"/>
  <c r="U15" i="17"/>
  <c r="S15" i="17"/>
  <c r="Z14" i="17"/>
  <c r="U14" i="17"/>
  <c r="S14" i="17"/>
  <c r="AI13" i="17"/>
  <c r="Z13" i="17"/>
  <c r="U13" i="17"/>
  <c r="S13" i="17"/>
  <c r="Z12" i="17"/>
  <c r="U12" i="17"/>
  <c r="S12" i="17"/>
  <c r="AI11" i="17"/>
  <c r="Z11" i="17"/>
  <c r="U11" i="17"/>
  <c r="S11" i="17"/>
  <c r="Z10" i="17"/>
  <c r="U10" i="17"/>
  <c r="S10" i="17"/>
  <c r="AI9" i="17"/>
  <c r="Z9" i="17"/>
  <c r="U9" i="17"/>
  <c r="S9" i="17"/>
  <c r="Z8" i="17"/>
  <c r="U8" i="17"/>
  <c r="S8" i="17"/>
  <c r="G8" i="17"/>
  <c r="G9" i="17" s="1"/>
  <c r="G10" i="17" s="1"/>
  <c r="G11" i="17" s="1"/>
  <c r="G12" i="17" s="1"/>
  <c r="G13" i="17" s="1"/>
  <c r="G14" i="17" s="1"/>
  <c r="G15" i="17" s="1"/>
  <c r="G16" i="17" s="1"/>
  <c r="G17" i="17" s="1"/>
  <c r="Z7" i="17"/>
  <c r="U7" i="17"/>
  <c r="S7" i="17"/>
  <c r="Z6" i="17"/>
  <c r="U6" i="17"/>
  <c r="S6" i="17"/>
  <c r="AD5" i="17"/>
  <c r="Z5" i="17"/>
  <c r="U5" i="17"/>
  <c r="S5" i="17"/>
  <c r="Z4" i="17"/>
  <c r="U4" i="17"/>
  <c r="S4" i="17"/>
  <c r="G4" i="17"/>
  <c r="Z3" i="17"/>
  <c r="U3" i="17"/>
  <c r="S3" i="17"/>
  <c r="C3" i="17"/>
  <c r="C4" i="17" s="1"/>
  <c r="C5" i="17" s="1"/>
  <c r="C6" i="17" s="1"/>
  <c r="C7" i="17" s="1"/>
  <c r="C8" i="17" s="1"/>
  <c r="C9" i="17" s="1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AI34" i="21"/>
  <c r="AD34" i="21"/>
  <c r="AI33" i="21"/>
  <c r="AD33" i="21"/>
  <c r="AI32" i="21"/>
  <c r="AD32" i="21"/>
  <c r="AI31" i="21"/>
  <c r="AD31" i="21"/>
  <c r="AI30" i="21"/>
  <c r="AD30" i="21"/>
  <c r="AI29" i="21"/>
  <c r="AD29" i="21"/>
  <c r="AI28" i="21"/>
  <c r="AD28" i="21"/>
  <c r="AI27" i="21"/>
  <c r="AD27" i="21"/>
  <c r="AI26" i="21"/>
  <c r="AD26" i="21"/>
  <c r="AB26" i="21"/>
  <c r="AR25" i="21"/>
  <c r="AI25" i="21"/>
  <c r="AD25" i="21"/>
  <c r="AB25" i="21"/>
  <c r="AI24" i="21"/>
  <c r="AD24" i="21"/>
  <c r="AB24" i="21"/>
  <c r="AR23" i="21"/>
  <c r="AI23" i="21"/>
  <c r="AD23" i="21"/>
  <c r="AB23" i="21"/>
  <c r="AI22" i="21"/>
  <c r="AD22" i="21"/>
  <c r="AB22" i="21"/>
  <c r="AR21" i="21"/>
  <c r="AI21" i="21"/>
  <c r="AD21" i="21"/>
  <c r="AB21" i="21"/>
  <c r="AI20" i="21"/>
  <c r="AD20" i="21"/>
  <c r="AB20" i="21"/>
  <c r="AR19" i="21"/>
  <c r="AI19" i="21"/>
  <c r="AD19" i="21"/>
  <c r="AB19" i="21"/>
  <c r="G19" i="21"/>
  <c r="G20" i="21" s="1"/>
  <c r="G21" i="21" s="1"/>
  <c r="G22" i="21" s="1"/>
  <c r="G23" i="21" s="1"/>
  <c r="G24" i="21" s="1"/>
  <c r="G25" i="21" s="1"/>
  <c r="AI18" i="21"/>
  <c r="AD18" i="21"/>
  <c r="AB18" i="21"/>
  <c r="G18" i="21"/>
  <c r="AR17" i="21"/>
  <c r="AI17" i="21"/>
  <c r="AD17" i="21"/>
  <c r="AB17" i="21"/>
  <c r="AI16" i="21"/>
  <c r="AD16" i="21"/>
  <c r="AB16" i="21"/>
  <c r="AR15" i="21"/>
  <c r="AI15" i="21"/>
  <c r="AD15" i="21"/>
  <c r="AB15" i="21"/>
  <c r="AI14" i="21"/>
  <c r="AD14" i="21"/>
  <c r="AB14" i="21"/>
  <c r="AR13" i="21"/>
  <c r="AI13" i="21"/>
  <c r="AD13" i="21"/>
  <c r="AB13" i="21"/>
  <c r="AI12" i="21"/>
  <c r="AD12" i="21"/>
  <c r="AB12" i="21"/>
  <c r="AR11" i="21"/>
  <c r="AI11" i="21"/>
  <c r="AD11" i="21"/>
  <c r="AB11" i="21"/>
  <c r="AI10" i="21"/>
  <c r="AD10" i="21"/>
  <c r="AB10" i="21"/>
  <c r="AR9" i="21"/>
  <c r="AI9" i="21"/>
  <c r="AD9" i="21"/>
  <c r="AB9" i="21"/>
  <c r="AI8" i="21"/>
  <c r="AD8" i="21"/>
  <c r="AB8" i="21"/>
  <c r="G8" i="21"/>
  <c r="G9" i="21" s="1"/>
  <c r="G10" i="21" s="1"/>
  <c r="G11" i="21" s="1"/>
  <c r="G12" i="21" s="1"/>
  <c r="G13" i="21" s="1"/>
  <c r="G14" i="21" s="1"/>
  <c r="G15" i="21" s="1"/>
  <c r="G16" i="21" s="1"/>
  <c r="G17" i="21" s="1"/>
  <c r="AI7" i="21"/>
  <c r="AD7" i="21"/>
  <c r="AB7" i="21"/>
  <c r="AI6" i="21"/>
  <c r="AD6" i="21"/>
  <c r="AB6" i="21"/>
  <c r="AM5" i="21"/>
  <c r="AI5" i="21"/>
  <c r="AD5" i="21"/>
  <c r="AB5" i="21"/>
  <c r="AI4" i="21"/>
  <c r="AD4" i="21"/>
  <c r="AB4" i="21"/>
  <c r="G4" i="21"/>
  <c r="G5" i="21" s="1"/>
  <c r="G6" i="21" s="1"/>
  <c r="G7" i="21" s="1"/>
  <c r="AI3" i="21"/>
  <c r="AD3" i="21"/>
  <c r="AB3" i="21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E34" i="21" s="1"/>
  <c r="G49" i="4" l="1"/>
  <c r="G22" i="4"/>
  <c r="H22" i="4" s="1"/>
  <c r="G45" i="4"/>
  <c r="I49" i="33"/>
  <c r="B48" i="33"/>
  <c r="G28" i="4"/>
  <c r="G18" i="4"/>
  <c r="G20" i="4"/>
  <c r="H20" i="4" s="1"/>
  <c r="AM14" i="6"/>
  <c r="AL14" i="6"/>
  <c r="AN14" i="6" s="1"/>
  <c r="F19" i="6"/>
  <c r="E19" i="6"/>
  <c r="AE29" i="6"/>
  <c r="AD29" i="6"/>
  <c r="AF29" i="6" s="1"/>
  <c r="W23" i="6"/>
  <c r="V23" i="6"/>
  <c r="X23" i="6" s="1"/>
  <c r="AL91" i="6"/>
  <c r="AN91" i="6" s="1"/>
  <c r="AM91" i="6"/>
  <c r="BE65" i="6"/>
  <c r="BD65" i="6"/>
  <c r="AM17" i="6"/>
  <c r="AL17" i="6"/>
  <c r="AN17" i="6" s="1"/>
  <c r="AM36" i="6"/>
  <c r="AL36" i="6"/>
  <c r="AN36" i="6" s="1"/>
  <c r="F3" i="6"/>
  <c r="E3" i="6"/>
  <c r="AV12" i="6"/>
  <c r="AW12" i="6" s="1"/>
  <c r="AX12" i="6" s="1"/>
  <c r="AU12" i="6"/>
  <c r="AD82" i="6"/>
  <c r="AF82" i="6" s="1"/>
  <c r="AE82" i="6"/>
  <c r="T16" i="6"/>
  <c r="W37" i="6"/>
  <c r="AD41" i="6"/>
  <c r="AF41" i="6" s="1"/>
  <c r="F44" i="6"/>
  <c r="E44" i="6"/>
  <c r="AV45" i="6"/>
  <c r="AW45" i="6" s="1"/>
  <c r="AU45" i="6"/>
  <c r="AD49" i="6"/>
  <c r="AF49" i="6" s="1"/>
  <c r="BE64" i="6"/>
  <c r="T88" i="6"/>
  <c r="BL97" i="6"/>
  <c r="AM101" i="6"/>
  <c r="AL101" i="6"/>
  <c r="AN101" i="6" s="1"/>
  <c r="AI29" i="7"/>
  <c r="AI51" i="7"/>
  <c r="BO9" i="6"/>
  <c r="BG9" i="6" s="1"/>
  <c r="F11" i="6"/>
  <c r="E11" i="6"/>
  <c r="AU51" i="6"/>
  <c r="BN68" i="6"/>
  <c r="V84" i="6"/>
  <c r="X84" i="6" s="1"/>
  <c r="W84" i="6"/>
  <c r="G9" i="7"/>
  <c r="V15" i="6"/>
  <c r="X15" i="6" s="1"/>
  <c r="AT6" i="6"/>
  <c r="C9" i="6"/>
  <c r="V20" i="6"/>
  <c r="X20" i="6" s="1"/>
  <c r="U24" i="6"/>
  <c r="W24" i="6" s="1"/>
  <c r="F39" i="6"/>
  <c r="E39" i="6"/>
  <c r="AP26" i="10"/>
  <c r="AZ26" i="10" s="1"/>
  <c r="BJ26" i="10" s="1"/>
  <c r="BT26" i="10" s="1"/>
  <c r="CD26" i="10" s="1"/>
  <c r="AM89" i="6"/>
  <c r="AL89" i="6"/>
  <c r="AN89" i="6" s="1"/>
  <c r="F47" i="6"/>
  <c r="E47" i="6"/>
  <c r="BL71" i="6"/>
  <c r="BN71" i="6" s="1"/>
  <c r="BK71" i="6"/>
  <c r="BO71" i="6" s="1"/>
  <c r="P32" i="16"/>
  <c r="V20" i="16"/>
  <c r="AE15" i="6"/>
  <c r="AD15" i="6"/>
  <c r="AF15" i="6" s="1"/>
  <c r="AS37" i="6"/>
  <c r="AT37" i="6"/>
  <c r="D56" i="6"/>
  <c r="F56" i="6" s="1"/>
  <c r="C56" i="6"/>
  <c r="AO3" i="29"/>
  <c r="AP3" i="29" s="1"/>
  <c r="AJ51" i="7"/>
  <c r="AJ8" i="7"/>
  <c r="AJ12" i="7" s="1"/>
  <c r="AJ59" i="7" s="1"/>
  <c r="AP7" i="10"/>
  <c r="T67" i="10" s="1" a="1"/>
  <c r="T67" i="10" s="1"/>
  <c r="AP5" i="10"/>
  <c r="AZ5" i="10" s="1"/>
  <c r="BJ5" i="10" s="1"/>
  <c r="BT5" i="10" s="1"/>
  <c r="CD5" i="10" s="1"/>
  <c r="AP3" i="10"/>
  <c r="AZ2" i="10"/>
  <c r="BJ2" i="10" s="1"/>
  <c r="BT2" i="10" s="1"/>
  <c r="CD2" i="10" s="1"/>
  <c r="AP11" i="10"/>
  <c r="BF6" i="6"/>
  <c r="BG6" i="6" s="1"/>
  <c r="BL7" i="6"/>
  <c r="AS12" i="6"/>
  <c r="BK13" i="6"/>
  <c r="BL13" i="6"/>
  <c r="BM13" i="6" s="1"/>
  <c r="AT48" i="6"/>
  <c r="BD62" i="6"/>
  <c r="AM69" i="6"/>
  <c r="AL69" i="6"/>
  <c r="AN69" i="6" s="1"/>
  <c r="AW92" i="6"/>
  <c r="AO4" i="29"/>
  <c r="AE24" i="6"/>
  <c r="AD24" i="6"/>
  <c r="AF24" i="6" s="1"/>
  <c r="V82" i="6"/>
  <c r="X82" i="6" s="1"/>
  <c r="BC2" i="10"/>
  <c r="BM2" i="10" s="1"/>
  <c r="BW2" i="10" s="1"/>
  <c r="CG2" i="10" s="1"/>
  <c r="AS3" i="10"/>
  <c r="BK63" i="6"/>
  <c r="AV70" i="6"/>
  <c r="AU70" i="6"/>
  <c r="D87" i="6"/>
  <c r="F87" i="6" s="1"/>
  <c r="C87" i="6"/>
  <c r="BM9" i="6"/>
  <c r="AD16" i="6"/>
  <c r="AF16" i="6" s="1"/>
  <c r="T20" i="6"/>
  <c r="AD32" i="6"/>
  <c r="AF32" i="6" s="1"/>
  <c r="AV78" i="6"/>
  <c r="AW78" i="6" s="1"/>
  <c r="AU78" i="6"/>
  <c r="D27" i="27"/>
  <c r="M44" i="27" s="1"/>
  <c r="F14" i="6"/>
  <c r="E14" i="6"/>
  <c r="AE27" i="6"/>
  <c r="AD27" i="6"/>
  <c r="AF27" i="6" s="1"/>
  <c r="AT54" i="6"/>
  <c r="AS54" i="6"/>
  <c r="AE57" i="6"/>
  <c r="AD57" i="6"/>
  <c r="AF57" i="6" s="1"/>
  <c r="AM95" i="6"/>
  <c r="AL95" i="6"/>
  <c r="AN95" i="6" s="1"/>
  <c r="W9" i="6"/>
  <c r="V9" i="6"/>
  <c r="X9" i="6" s="1"/>
  <c r="AL11" i="6"/>
  <c r="AN11" i="6" s="1"/>
  <c r="E22" i="6"/>
  <c r="AM27" i="6"/>
  <c r="AL27" i="6"/>
  <c r="AN27" i="6" s="1"/>
  <c r="AD43" i="6"/>
  <c r="AF43" i="6" s="1"/>
  <c r="W46" i="6"/>
  <c r="V46" i="6"/>
  <c r="X46" i="6" s="1"/>
  <c r="AL47" i="6"/>
  <c r="AN47" i="6" s="1"/>
  <c r="BN62" i="6"/>
  <c r="BO62" i="6" s="1"/>
  <c r="BM62" i="6"/>
  <c r="AD91" i="6"/>
  <c r="AF91" i="6" s="1"/>
  <c r="BB92" i="6"/>
  <c r="AE4" i="6"/>
  <c r="AD5" i="6"/>
  <c r="AF5" i="6" s="1"/>
  <c r="BC12" i="6"/>
  <c r="BB12" i="6"/>
  <c r="V56" i="6"/>
  <c r="X56" i="6" s="1"/>
  <c r="V59" i="6"/>
  <c r="X59" i="6" s="1"/>
  <c r="W59" i="6"/>
  <c r="U68" i="6"/>
  <c r="AE77" i="6"/>
  <c r="BC92" i="6"/>
  <c r="V94" i="6"/>
  <c r="X94" i="6" s="1"/>
  <c r="AT12" i="10"/>
  <c r="BD2" i="10"/>
  <c r="BN2" i="10" s="1"/>
  <c r="BX2" i="10" s="1"/>
  <c r="CH2" i="10" s="1"/>
  <c r="AV28" i="6"/>
  <c r="AW28" i="6" s="1"/>
  <c r="AU28" i="6"/>
  <c r="AM41" i="6"/>
  <c r="AL41" i="6"/>
  <c r="AN41" i="6" s="1"/>
  <c r="AE88" i="6"/>
  <c r="AD88" i="6"/>
  <c r="AF88" i="6" s="1"/>
  <c r="F5" i="6"/>
  <c r="E5" i="6"/>
  <c r="AT50" i="6"/>
  <c r="G14" i="4"/>
  <c r="F24" i="4"/>
  <c r="G24" i="4" s="1"/>
  <c r="AD68" i="6"/>
  <c r="AF68" i="6" s="1"/>
  <c r="AE68" i="6"/>
  <c r="V18" i="6"/>
  <c r="X18" i="6" s="1"/>
  <c r="BN32" i="6"/>
  <c r="BM32" i="6"/>
  <c r="E67" i="6"/>
  <c r="BU183" i="22"/>
  <c r="BU327" i="22" s="1"/>
  <c r="BU471" i="22" s="1"/>
  <c r="BU63" i="22"/>
  <c r="BU207" i="22" s="1"/>
  <c r="BU351" i="22" s="1"/>
  <c r="BU495" i="22" s="1"/>
  <c r="F8" i="6"/>
  <c r="AT11" i="6"/>
  <c r="BK20" i="6"/>
  <c r="BO20" i="6" s="1"/>
  <c r="U26" i="6"/>
  <c r="BM40" i="6"/>
  <c r="BN40" i="6"/>
  <c r="AE46" i="6"/>
  <c r="BN48" i="6"/>
  <c r="BM48" i="6"/>
  <c r="E75" i="6"/>
  <c r="W76" i="6"/>
  <c r="AL97" i="6"/>
  <c r="AN97" i="6" s="1"/>
  <c r="AM97" i="6"/>
  <c r="AS76" i="7"/>
  <c r="AP76" i="7" s="1"/>
  <c r="AK75" i="7"/>
  <c r="AI75" i="7"/>
  <c r="BN76" i="6"/>
  <c r="BM76" i="6"/>
  <c r="AM5" i="6"/>
  <c r="AL5" i="6"/>
  <c r="AN5" i="6" s="1"/>
  <c r="AL77" i="6"/>
  <c r="AN77" i="6" s="1"/>
  <c r="AM77" i="6"/>
  <c r="AD52" i="6"/>
  <c r="AF52" i="6" s="1"/>
  <c r="C9" i="8"/>
  <c r="M18" i="8"/>
  <c r="C10" i="8" s="1"/>
  <c r="C3" i="8"/>
  <c r="U17" i="28"/>
  <c r="T22" i="28"/>
  <c r="BN20" i="6"/>
  <c r="BM20" i="6"/>
  <c r="AS43" i="6"/>
  <c r="AT43" i="6"/>
  <c r="AU43" i="6" s="1"/>
  <c r="AD71" i="6"/>
  <c r="AF71" i="6" s="1"/>
  <c r="AE71" i="6"/>
  <c r="BM73" i="6"/>
  <c r="BN73" i="6"/>
  <c r="AD79" i="6"/>
  <c r="AF79" i="6" s="1"/>
  <c r="AE79" i="6"/>
  <c r="BN99" i="6"/>
  <c r="AW2" i="6"/>
  <c r="AM22" i="6"/>
  <c r="AL22" i="6"/>
  <c r="AN22" i="6" s="1"/>
  <c r="BG23" i="6"/>
  <c r="AV59" i="6"/>
  <c r="AU59" i="6"/>
  <c r="BK73" i="6"/>
  <c r="X15" i="16"/>
  <c r="Z15" i="16" s="1"/>
  <c r="AA15" i="16" s="1"/>
  <c r="X17" i="16"/>
  <c r="X9" i="16"/>
  <c r="Z9" i="16" s="1"/>
  <c r="AA9" i="16" s="1"/>
  <c r="X5" i="16"/>
  <c r="Z5" i="16" s="1"/>
  <c r="AA5" i="16" s="1"/>
  <c r="X4" i="16"/>
  <c r="Z4" i="16" s="1"/>
  <c r="AA4" i="16" s="1"/>
  <c r="Z3" i="16"/>
  <c r="AA3" i="16" s="1"/>
  <c r="Y3" i="16"/>
  <c r="Y4" i="16" s="1"/>
  <c r="X13" i="16"/>
  <c r="Z13" i="16" s="1"/>
  <c r="AA13" i="16" s="1"/>
  <c r="X8" i="16"/>
  <c r="Z8" i="16" s="1"/>
  <c r="AA8" i="16" s="1"/>
  <c r="X7" i="16"/>
  <c r="Z7" i="16" s="1"/>
  <c r="AA7" i="16" s="1"/>
  <c r="X6" i="16"/>
  <c r="Z6" i="16" s="1"/>
  <c r="AA6" i="16" s="1"/>
  <c r="X10" i="16"/>
  <c r="Z10" i="16" s="1"/>
  <c r="AA10" i="16" s="1"/>
  <c r="X16" i="16"/>
  <c r="Z16" i="16" s="1"/>
  <c r="AA16" i="16" s="1"/>
  <c r="X12" i="16"/>
  <c r="Z12" i="16" s="1"/>
  <c r="AA12" i="16" s="1"/>
  <c r="W40" i="6"/>
  <c r="V40" i="6"/>
  <c r="X40" i="6" s="1"/>
  <c r="E69" i="6"/>
  <c r="F69" i="6"/>
  <c r="AM13" i="6"/>
  <c r="AL13" i="6"/>
  <c r="AN13" i="6" s="1"/>
  <c r="T23" i="6"/>
  <c r="BL79" i="6"/>
  <c r="BK79" i="6"/>
  <c r="BC85" i="6"/>
  <c r="BD85" i="6" s="1"/>
  <c r="BD54" i="6"/>
  <c r="BN65" i="6"/>
  <c r="BM65" i="6"/>
  <c r="F81" i="6"/>
  <c r="E81" i="6"/>
  <c r="CP11" i="22"/>
  <c r="CP15" i="22" s="1"/>
  <c r="CP8" i="22"/>
  <c r="CP9" i="22" s="1"/>
  <c r="CZ9" i="22" s="1"/>
  <c r="DJ9" i="22" s="1"/>
  <c r="DT9" i="22" s="1"/>
  <c r="ED9" i="22" s="1"/>
  <c r="EN9" i="22" s="1"/>
  <c r="CD7" i="22" a="1"/>
  <c r="CD7" i="22" s="1"/>
  <c r="CZ7" i="22"/>
  <c r="DJ7" i="22" s="1"/>
  <c r="DT7" i="22" s="1"/>
  <c r="ED7" i="22" s="1"/>
  <c r="EN7" i="22" s="1"/>
  <c r="AE7" i="6"/>
  <c r="AD7" i="6"/>
  <c r="AF7" i="6" s="1"/>
  <c r="C69" i="6"/>
  <c r="AO6" i="29"/>
  <c r="AM3" i="6"/>
  <c r="AL3" i="6"/>
  <c r="AN3" i="6" s="1"/>
  <c r="BE20" i="6"/>
  <c r="BD20" i="6"/>
  <c r="BC4" i="6"/>
  <c r="BB4" i="6"/>
  <c r="C6" i="6"/>
  <c r="D6" i="6"/>
  <c r="AD18" i="6"/>
  <c r="AF18" i="6" s="1"/>
  <c r="T21" i="6"/>
  <c r="AW42" i="6"/>
  <c r="BC52" i="6"/>
  <c r="BD52" i="6" s="1"/>
  <c r="BF64" i="6"/>
  <c r="BK65" i="6"/>
  <c r="BL87" i="6"/>
  <c r="BK87" i="6"/>
  <c r="BB97" i="6"/>
  <c r="BF97" i="6" s="1"/>
  <c r="BL98" i="6"/>
  <c r="CV3" i="22"/>
  <c r="DF3" i="22" s="1"/>
  <c r="CV5" i="22"/>
  <c r="DF5" i="22" s="1"/>
  <c r="BZ5" i="22" a="1"/>
  <c r="BZ5" i="22" s="1"/>
  <c r="AE21" i="6"/>
  <c r="AD21" i="6"/>
  <c r="AF21" i="6" s="1"/>
  <c r="BE26" i="6"/>
  <c r="BD26" i="6"/>
  <c r="AE38" i="6"/>
  <c r="AD38" i="6"/>
  <c r="AF38" i="6" s="1"/>
  <c r="AS50" i="6"/>
  <c r="BE93" i="6"/>
  <c r="BF93" i="6" s="1"/>
  <c r="BD93" i="6"/>
  <c r="BF3" i="6"/>
  <c r="V7" i="6"/>
  <c r="X7" i="6" s="1"/>
  <c r="BN10" i="6"/>
  <c r="BM10" i="6"/>
  <c r="D16" i="6"/>
  <c r="C16" i="6"/>
  <c r="AT34" i="6"/>
  <c r="AS34" i="6"/>
  <c r="AU42" i="6"/>
  <c r="V48" i="6"/>
  <c r="X48" i="6" s="1"/>
  <c r="W48" i="6"/>
  <c r="AW51" i="6"/>
  <c r="BB64" i="6"/>
  <c r="AW79" i="6"/>
  <c r="AT79" i="6"/>
  <c r="AV79" i="6" s="1"/>
  <c r="AS79" i="6"/>
  <c r="AE85" i="6"/>
  <c r="AD85" i="6"/>
  <c r="AF85" i="6" s="1"/>
  <c r="BD97" i="6"/>
  <c r="H7" i="7"/>
  <c r="H8" i="7"/>
  <c r="T15" i="28"/>
  <c r="U10" i="28"/>
  <c r="AV22" i="10"/>
  <c r="BF2" i="10"/>
  <c r="BP2" i="10" s="1"/>
  <c r="BZ2" i="10" s="1"/>
  <c r="CJ2" i="10" s="1"/>
  <c r="AT14" i="6"/>
  <c r="AS14" i="6"/>
  <c r="AV31" i="6"/>
  <c r="AW31" i="6" s="1"/>
  <c r="AU31" i="6"/>
  <c r="AL6" i="7"/>
  <c r="AL8" i="7"/>
  <c r="AP10" i="10"/>
  <c r="AZ10" i="10" s="1"/>
  <c r="BJ10" i="10" s="1"/>
  <c r="BT10" i="10" s="1"/>
  <c r="CD10" i="10" s="1"/>
  <c r="T10" i="10" a="1"/>
  <c r="T10" i="10" s="1"/>
  <c r="AW17" i="6"/>
  <c r="AE19" i="6"/>
  <c r="AD19" i="6"/>
  <c r="AF19" i="6" s="1"/>
  <c r="AS28" i="6"/>
  <c r="AT36" i="6"/>
  <c r="BF40" i="6"/>
  <c r="BC42" i="6"/>
  <c r="BB46" i="6"/>
  <c r="BF46" i="6" s="1"/>
  <c r="BG46" i="6" s="1"/>
  <c r="BO60" i="6"/>
  <c r="BK62" i="6"/>
  <c r="AS90" i="6"/>
  <c r="BK96" i="6"/>
  <c r="BO96" i="6" s="1"/>
  <c r="G16" i="4"/>
  <c r="H16" i="4" s="1"/>
  <c r="AM8" i="7"/>
  <c r="AM12" i="7" s="1"/>
  <c r="AM51" i="7"/>
  <c r="V14" i="16"/>
  <c r="V6" i="16"/>
  <c r="AF24" i="16"/>
  <c r="AF25" i="16" s="1"/>
  <c r="AF26" i="16" s="1"/>
  <c r="V8" i="16"/>
  <c r="BF693" i="22"/>
  <c r="BF1269" i="22" s="1"/>
  <c r="BF261" i="22"/>
  <c r="BF837" i="22" s="1"/>
  <c r="BG84" i="6"/>
  <c r="BC46" i="6"/>
  <c r="BE46" i="6" s="1"/>
  <c r="AM83" i="6"/>
  <c r="BD84" i="6"/>
  <c r="AS26" i="6"/>
  <c r="BB14" i="6"/>
  <c r="AW20" i="6"/>
  <c r="AS23" i="6"/>
  <c r="BB38" i="6"/>
  <c r="BO46" i="6"/>
  <c r="BE51" i="6"/>
  <c r="BF51" i="6" s="1"/>
  <c r="E64" i="6"/>
  <c r="W73" i="6"/>
  <c r="AM75" i="6"/>
  <c r="AL75" i="6"/>
  <c r="AN75" i="6" s="1"/>
  <c r="BD90" i="6"/>
  <c r="F97" i="6"/>
  <c r="E97" i="6"/>
  <c r="AO8" i="7"/>
  <c r="AO51" i="7"/>
  <c r="AO6" i="7"/>
  <c r="AO10" i="7" s="1"/>
  <c r="DH6" i="22"/>
  <c r="G5" i="17"/>
  <c r="G6" i="17" s="1"/>
  <c r="G7" i="17" s="1"/>
  <c r="BK5" i="6"/>
  <c r="BC14" i="6"/>
  <c r="BF15" i="6"/>
  <c r="AS20" i="6"/>
  <c r="AT23" i="6"/>
  <c r="AT29" i="6"/>
  <c r="AU29" i="6" s="1"/>
  <c r="BB32" i="6"/>
  <c r="BF32" i="6" s="1"/>
  <c r="BG32" i="6" s="1"/>
  <c r="BK46" i="6"/>
  <c r="BL49" i="6"/>
  <c r="BN49" i="6" s="1"/>
  <c r="BO49" i="6" s="1"/>
  <c r="BN51" i="6"/>
  <c r="BO51" i="6" s="1"/>
  <c r="BM51" i="6"/>
  <c r="BK59" i="6"/>
  <c r="BO59" i="6" s="1"/>
  <c r="BG59" i="6" s="1"/>
  <c r="U65" i="6"/>
  <c r="BN70" i="6"/>
  <c r="BO70" i="6" s="1"/>
  <c r="BG70" i="6" s="1"/>
  <c r="AE74" i="6"/>
  <c r="BU173" i="22"/>
  <c r="BU317" i="22" s="1"/>
  <c r="BU461" i="22" s="1"/>
  <c r="BU53" i="22"/>
  <c r="BU77" i="22" s="1"/>
  <c r="BF694" i="22"/>
  <c r="BF1270" i="22" s="1"/>
  <c r="BF262" i="22"/>
  <c r="R17" i="28"/>
  <c r="T13" i="28"/>
  <c r="R13" i="28"/>
  <c r="A22" i="19"/>
  <c r="F22" i="19" s="1"/>
  <c r="F14" i="19"/>
  <c r="D25" i="20"/>
  <c r="D40" i="20" s="1"/>
  <c r="D55" i="20" s="1"/>
  <c r="D70" i="20" s="1"/>
  <c r="D85" i="20" s="1"/>
  <c r="D100" i="20" s="1"/>
  <c r="D115" i="20" s="1"/>
  <c r="D130" i="20" s="1"/>
  <c r="D145" i="20" s="1"/>
  <c r="D160" i="20" s="1"/>
  <c r="D175" i="20" s="1"/>
  <c r="D190" i="20" s="1"/>
  <c r="D205" i="20" s="1"/>
  <c r="D220" i="20" s="1"/>
  <c r="D235" i="20" s="1"/>
  <c r="D250" i="20" s="1"/>
  <c r="D265" i="20" s="1"/>
  <c r="D280" i="20" s="1"/>
  <c r="D295" i="20" s="1"/>
  <c r="D310" i="20" s="1"/>
  <c r="D325" i="20" s="1"/>
  <c r="D340" i="20" s="1"/>
  <c r="D355" i="20" s="1"/>
  <c r="D370" i="20" s="1"/>
  <c r="D385" i="20" s="1"/>
  <c r="D400" i="20" s="1"/>
  <c r="D415" i="20" s="1"/>
  <c r="D430" i="20" s="1"/>
  <c r="D445" i="20" s="1"/>
  <c r="D460" i="20" s="1"/>
  <c r="D475" i="20" s="1"/>
  <c r="D490" i="20" s="1"/>
  <c r="D505" i="20" s="1"/>
  <c r="D520" i="20" s="1"/>
  <c r="D535" i="20" s="1"/>
  <c r="D550" i="20" s="1"/>
  <c r="D565" i="20" s="1"/>
  <c r="D580" i="20" s="1"/>
  <c r="D595" i="20" s="1"/>
  <c r="D610" i="20" s="1"/>
  <c r="D625" i="20" s="1"/>
  <c r="D640" i="20" s="1"/>
  <c r="D655" i="20" s="1"/>
  <c r="D670" i="20" s="1"/>
  <c r="D685" i="20" s="1"/>
  <c r="D700" i="20" s="1"/>
  <c r="D715" i="20" s="1"/>
  <c r="D730" i="20" s="1"/>
  <c r="D745" i="20" s="1"/>
  <c r="D760" i="20" s="1"/>
  <c r="D775" i="20" s="1"/>
  <c r="D790" i="20" s="1"/>
  <c r="D805" i="20" s="1"/>
  <c r="D820" i="20" s="1"/>
  <c r="D835" i="20" s="1"/>
  <c r="D850" i="20" s="1"/>
  <c r="D865" i="20" s="1"/>
  <c r="D880" i="20" s="1"/>
  <c r="D895" i="20" s="1"/>
  <c r="D910" i="20" s="1"/>
  <c r="D925" i="20" s="1"/>
  <c r="D940" i="20" s="1"/>
  <c r="D955" i="20" s="1"/>
  <c r="D970" i="20" s="1"/>
  <c r="D985" i="20" s="1"/>
  <c r="D1000" i="20" s="1"/>
  <c r="D15" i="20"/>
  <c r="D30" i="20" s="1"/>
  <c r="D45" i="20" s="1"/>
  <c r="D60" i="20" s="1"/>
  <c r="D75" i="20" s="1"/>
  <c r="D90" i="20" s="1"/>
  <c r="D105" i="20" s="1"/>
  <c r="D120" i="20" s="1"/>
  <c r="D135" i="20" s="1"/>
  <c r="D150" i="20" s="1"/>
  <c r="D165" i="20" s="1"/>
  <c r="D180" i="20" s="1"/>
  <c r="D195" i="20" s="1"/>
  <c r="D210" i="20" s="1"/>
  <c r="D225" i="20" s="1"/>
  <c r="D240" i="20" s="1"/>
  <c r="D255" i="20" s="1"/>
  <c r="D270" i="20" s="1"/>
  <c r="D285" i="20" s="1"/>
  <c r="D300" i="20" s="1"/>
  <c r="D315" i="20" s="1"/>
  <c r="D330" i="20" s="1"/>
  <c r="D345" i="20" s="1"/>
  <c r="D360" i="20" s="1"/>
  <c r="D375" i="20" s="1"/>
  <c r="D390" i="20" s="1"/>
  <c r="D405" i="20" s="1"/>
  <c r="D420" i="20" s="1"/>
  <c r="D435" i="20" s="1"/>
  <c r="D450" i="20" s="1"/>
  <c r="D465" i="20" s="1"/>
  <c r="D480" i="20" s="1"/>
  <c r="D495" i="20" s="1"/>
  <c r="D510" i="20" s="1"/>
  <c r="D525" i="20" s="1"/>
  <c r="D540" i="20" s="1"/>
  <c r="D555" i="20" s="1"/>
  <c r="D570" i="20" s="1"/>
  <c r="D585" i="20" s="1"/>
  <c r="D600" i="20" s="1"/>
  <c r="D615" i="20" s="1"/>
  <c r="D630" i="20" s="1"/>
  <c r="D645" i="20" s="1"/>
  <c r="D660" i="20" s="1"/>
  <c r="D675" i="20" s="1"/>
  <c r="D690" i="20" s="1"/>
  <c r="D705" i="20" s="1"/>
  <c r="D720" i="20" s="1"/>
  <c r="D735" i="20" s="1"/>
  <c r="D750" i="20" s="1"/>
  <c r="D765" i="20" s="1"/>
  <c r="D780" i="20" s="1"/>
  <c r="D795" i="20" s="1"/>
  <c r="D810" i="20" s="1"/>
  <c r="D825" i="20" s="1"/>
  <c r="D840" i="20" s="1"/>
  <c r="D855" i="20" s="1"/>
  <c r="D870" i="20" s="1"/>
  <c r="D885" i="20" s="1"/>
  <c r="D900" i="20" s="1"/>
  <c r="D915" i="20" s="1"/>
  <c r="D930" i="20" s="1"/>
  <c r="D945" i="20" s="1"/>
  <c r="D960" i="20" s="1"/>
  <c r="D975" i="20" s="1"/>
  <c r="D990" i="20" s="1"/>
  <c r="D1005" i="20" s="1"/>
  <c r="AE66" i="6"/>
  <c r="AD66" i="6"/>
  <c r="AF66" i="6" s="1"/>
  <c r="CS14" i="22"/>
  <c r="AL19" i="6"/>
  <c r="AN19" i="6" s="1"/>
  <c r="BM46" i="6"/>
  <c r="BM53" i="6"/>
  <c r="V4" i="6"/>
  <c r="X4" i="6" s="1"/>
  <c r="BD6" i="6"/>
  <c r="AL8" i="6"/>
  <c r="AN8" i="6" s="1"/>
  <c r="V10" i="6"/>
  <c r="X10" i="6" s="1"/>
  <c r="BD15" i="6"/>
  <c r="BB16" i="6"/>
  <c r="BC18" i="6"/>
  <c r="AV20" i="6"/>
  <c r="BB24" i="6"/>
  <c r="AT25" i="6"/>
  <c r="BK32" i="6"/>
  <c r="BO32" i="6" s="1"/>
  <c r="BD34" i="6"/>
  <c r="BK37" i="6"/>
  <c r="BL38" i="6"/>
  <c r="BN38" i="6" s="1"/>
  <c r="BK40" i="6"/>
  <c r="BL41" i="6"/>
  <c r="BM41" i="6" s="1"/>
  <c r="BN43" i="6"/>
  <c r="D45" i="6"/>
  <c r="T46" i="6"/>
  <c r="BK48" i="6"/>
  <c r="BB57" i="6"/>
  <c r="C59" i="6"/>
  <c r="E61" i="6"/>
  <c r="V62" i="6"/>
  <c r="X62" i="6" s="1"/>
  <c r="T63" i="6"/>
  <c r="V70" i="6"/>
  <c r="X70" i="6" s="1"/>
  <c r="W70" i="6"/>
  <c r="T71" i="6"/>
  <c r="BK76" i="6"/>
  <c r="D78" i="6"/>
  <c r="U80" i="6"/>
  <c r="V80" i="6" s="1"/>
  <c r="X80" i="6" s="1"/>
  <c r="AT81" i="6"/>
  <c r="AS81" i="6"/>
  <c r="BO90" i="6"/>
  <c r="AE93" i="6"/>
  <c r="AU94" i="6"/>
  <c r="BC95" i="6"/>
  <c r="M18" i="27"/>
  <c r="BO53" i="6"/>
  <c r="AQ8" i="7"/>
  <c r="AQ51" i="7"/>
  <c r="BN59" i="6"/>
  <c r="AE99" i="6"/>
  <c r="BL37" i="6"/>
  <c r="F42" i="6"/>
  <c r="E42" i="6"/>
  <c r="F50" i="6"/>
  <c r="E50" i="6"/>
  <c r="AV73" i="6"/>
  <c r="AU73" i="6"/>
  <c r="BC28" i="6"/>
  <c r="R11" i="19"/>
  <c r="G19" i="19"/>
  <c r="AT56" i="6"/>
  <c r="AS56" i="6"/>
  <c r="M66" i="27"/>
  <c r="BK15" i="6"/>
  <c r="BK16" i="6"/>
  <c r="BB20" i="6"/>
  <c r="BB21" i="6"/>
  <c r="C34" i="6"/>
  <c r="BK34" i="6"/>
  <c r="C39" i="6"/>
  <c r="V43" i="6"/>
  <c r="X43" i="6" s="1"/>
  <c r="C44" i="6"/>
  <c r="C47" i="6"/>
  <c r="T52" i="6"/>
  <c r="BF56" i="6"/>
  <c r="BG56" i="6" s="1"/>
  <c r="BO57" i="6"/>
  <c r="BD81" i="6"/>
  <c r="BE81" i="6"/>
  <c r="BF81" i="6" s="1"/>
  <c r="T85" i="6"/>
  <c r="AU87" i="6"/>
  <c r="BO88" i="6"/>
  <c r="BL88" i="6"/>
  <c r="BN88" i="6" s="1"/>
  <c r="BK88" i="6"/>
  <c r="BC94" i="6"/>
  <c r="BD94" i="6" s="1"/>
  <c r="AV100" i="6"/>
  <c r="I14" i="7"/>
  <c r="L14" i="7"/>
  <c r="N13" i="11" s="1"/>
  <c r="F14" i="7"/>
  <c r="D45" i="10" a="1"/>
  <c r="D45" i="10" s="1"/>
  <c r="D21" i="10" s="1"/>
  <c r="AT22" i="6"/>
  <c r="F92" i="6"/>
  <c r="E92" i="6"/>
  <c r="AS22" i="6"/>
  <c r="BO48" i="6"/>
  <c r="BG48" i="6" s="1"/>
  <c r="U79" i="6"/>
  <c r="C14" i="6"/>
  <c r="T6" i="6"/>
  <c r="AS8" i="6"/>
  <c r="AT9" i="6"/>
  <c r="AE10" i="6"/>
  <c r="T13" i="6"/>
  <c r="C15" i="6"/>
  <c r="BL15" i="6"/>
  <c r="C18" i="6"/>
  <c r="BK18" i="6"/>
  <c r="BL21" i="6"/>
  <c r="BN21" i="6" s="1"/>
  <c r="BK21" i="6"/>
  <c r="BO21" i="6" s="1"/>
  <c r="BK24" i="6"/>
  <c r="BM29" i="6"/>
  <c r="C31" i="6"/>
  <c r="BL34" i="6"/>
  <c r="T37" i="6"/>
  <c r="C40" i="6"/>
  <c r="T53" i="6"/>
  <c r="AM55" i="6"/>
  <c r="AL55" i="6"/>
  <c r="AN55" i="6" s="1"/>
  <c r="BK57" i="6"/>
  <c r="T59" i="6"/>
  <c r="T60" i="6"/>
  <c r="AM66" i="6"/>
  <c r="AD80" i="6"/>
  <c r="AF80" i="6" s="1"/>
  <c r="T84" i="6"/>
  <c r="AS98" i="6"/>
  <c r="AS99" i="6"/>
  <c r="AW100" i="6"/>
  <c r="N14" i="7"/>
  <c r="T13" i="11" s="1"/>
  <c r="CJ26" i="22"/>
  <c r="E47" i="22" s="1" a="1"/>
  <c r="E47" i="22" s="1"/>
  <c r="E23" i="22" s="1"/>
  <c r="BX3" i="22" a="1"/>
  <c r="BX3" i="22" s="1"/>
  <c r="CJ4" i="22"/>
  <c r="L45" i="10" a="1"/>
  <c r="L45" i="10" s="1"/>
  <c r="AS7" i="6"/>
  <c r="AT8" i="6"/>
  <c r="BL18" i="6"/>
  <c r="BL27" i="6"/>
  <c r="BM27" i="6" s="1"/>
  <c r="W53" i="6"/>
  <c r="BL57" i="6"/>
  <c r="BN57" i="6" s="1"/>
  <c r="BL74" i="6"/>
  <c r="BN74" i="6" s="1"/>
  <c r="BO74" i="6" s="1"/>
  <c r="BK74" i="6"/>
  <c r="AL80" i="6"/>
  <c r="AN80" i="6" s="1"/>
  <c r="AM80" i="6"/>
  <c r="BF87" i="6"/>
  <c r="AS93" i="6"/>
  <c r="AW93" i="6" s="1"/>
  <c r="AA18" i="27"/>
  <c r="P14" i="7"/>
  <c r="V13" i="11" s="1"/>
  <c r="F15" i="8"/>
  <c r="E15" i="8"/>
  <c r="C15" i="8"/>
  <c r="CK20" i="22"/>
  <c r="BY3" i="22" a="1"/>
  <c r="BY3" i="22" s="1"/>
  <c r="AP22" i="10"/>
  <c r="AZ22" i="10" s="1"/>
  <c r="BJ22" i="10" s="1"/>
  <c r="BC17" i="6"/>
  <c r="BB17" i="6"/>
  <c r="BB26" i="6"/>
  <c r="BF26" i="6" s="1"/>
  <c r="BG26" i="6" s="1"/>
  <c r="BL35" i="6"/>
  <c r="BN35" i="6" s="1"/>
  <c r="BK35" i="6"/>
  <c r="BO35" i="6" s="1"/>
  <c r="F28" i="6"/>
  <c r="E28" i="6"/>
  <c r="AM61" i="6"/>
  <c r="AL61" i="6"/>
  <c r="AN61" i="6" s="1"/>
  <c r="BF99" i="6"/>
  <c r="CL20" i="22"/>
  <c r="BZ20" i="22" s="1" a="1"/>
  <c r="BZ20" i="22" s="1"/>
  <c r="CL4" i="22"/>
  <c r="CL7" i="22"/>
  <c r="BZ3" i="22" a="1"/>
  <c r="BZ3" i="22" s="1"/>
  <c r="CL6" i="22"/>
  <c r="CO12" i="22"/>
  <c r="CC8" i="22" a="1"/>
  <c r="CC8" i="22" s="1"/>
  <c r="BF690" i="22"/>
  <c r="BF1266" i="22" s="1"/>
  <c r="BF258" i="22"/>
  <c r="AP9" i="10"/>
  <c r="AZ9" i="10" s="1"/>
  <c r="BJ9" i="10" s="1"/>
  <c r="BT9" i="10" s="1"/>
  <c r="CD9" i="10" s="1"/>
  <c r="AJ32" i="10"/>
  <c r="X32" i="10" s="1" a="1"/>
  <c r="X32" i="10" s="1"/>
  <c r="X22" i="10" a="1"/>
  <c r="X22" i="10" s="1"/>
  <c r="AK32" i="10"/>
  <c r="Y22" i="10" a="1"/>
  <c r="Y22" i="10" s="1"/>
  <c r="AP19" i="10"/>
  <c r="T19" i="10" a="1"/>
  <c r="T19" i="10" s="1"/>
  <c r="AP15" i="10"/>
  <c r="T75" i="10" s="1" a="1"/>
  <c r="T75" i="10" s="1"/>
  <c r="T15" i="10" a="1"/>
  <c r="T15" i="10" s="1"/>
  <c r="E13" i="28"/>
  <c r="E14" i="28" s="1"/>
  <c r="E15" i="28" s="1"/>
  <c r="E16" i="28" s="1"/>
  <c r="AO61" i="10"/>
  <c r="AC41" i="10" a="1"/>
  <c r="AC41" i="10" s="1"/>
  <c r="B13" i="20"/>
  <c r="U66" i="6"/>
  <c r="V66" i="6" s="1"/>
  <c r="X66" i="6" s="1"/>
  <c r="T66" i="6"/>
  <c r="AT89" i="6"/>
  <c r="M5" i="27"/>
  <c r="M42" i="27"/>
  <c r="AR51" i="7"/>
  <c r="E9" i="8"/>
  <c r="E3" i="8"/>
  <c r="DJ6" i="22"/>
  <c r="DT6" i="22" s="1"/>
  <c r="ED6" i="22" s="1"/>
  <c r="EN6" i="22" s="1"/>
  <c r="BF681" i="22"/>
  <c r="BF1257" i="22" s="1"/>
  <c r="BF249" i="22"/>
  <c r="AA67" i="27"/>
  <c r="BD675" i="22"/>
  <c r="BD1251" i="22" s="1"/>
  <c r="BD123" i="22"/>
  <c r="BD699" i="22" s="1"/>
  <c r="AT53" i="6"/>
  <c r="AV53" i="6" s="1"/>
  <c r="AW53" i="6" s="1"/>
  <c r="AX53" i="6" s="1"/>
  <c r="BO85" i="6"/>
  <c r="E99" i="6"/>
  <c r="F99" i="6"/>
  <c r="X5" i="7"/>
  <c r="Y29" i="7" s="1"/>
  <c r="W5" i="7"/>
  <c r="X29" i="7" s="1"/>
  <c r="BF675" i="22"/>
  <c r="BF1251" i="22" s="1"/>
  <c r="BF123" i="22"/>
  <c r="AP8" i="10"/>
  <c r="AZ8" i="10" s="1"/>
  <c r="BJ8" i="10" s="1"/>
  <c r="C4" i="6"/>
  <c r="BK12" i="6"/>
  <c r="BO12" i="6" s="1"/>
  <c r="AW76" i="6"/>
  <c r="CQ23" i="22"/>
  <c r="CE15" i="22" a="1"/>
  <c r="CE15" i="22" s="1"/>
  <c r="BF682" i="22"/>
  <c r="BF1258" i="22" s="1"/>
  <c r="BF250" i="22"/>
  <c r="BF826" i="22" s="1"/>
  <c r="AP13" i="10"/>
  <c r="AZ13" i="10" s="1"/>
  <c r="BJ13" i="10" s="1"/>
  <c r="BT13" i="10" s="1"/>
  <c r="CD13" i="10" s="1"/>
  <c r="AO44" i="10"/>
  <c r="AY44" i="10" s="1"/>
  <c r="AC24" i="10" a="1"/>
  <c r="AC24" i="10" s="1"/>
  <c r="BO4" i="6"/>
  <c r="BB53" i="6"/>
  <c r="BF53" i="6" s="1"/>
  <c r="BG53" i="6" s="1"/>
  <c r="AE65" i="6"/>
  <c r="AW75" i="6"/>
  <c r="AS76" i="6"/>
  <c r="BL85" i="6"/>
  <c r="BN85" i="6" s="1"/>
  <c r="BF689" i="22"/>
  <c r="BF1265" i="22" s="1"/>
  <c r="BF257" i="22"/>
  <c r="AP6" i="10"/>
  <c r="AZ6" i="10" s="1"/>
  <c r="BJ6" i="10" s="1"/>
  <c r="AY24" i="10"/>
  <c r="BI24" i="10" s="1"/>
  <c r="BS24" i="10" s="1"/>
  <c r="CC24" i="10" s="1"/>
  <c r="CM24" i="10" s="1"/>
  <c r="B69" i="20"/>
  <c r="B74" i="20" s="1"/>
  <c r="B79" i="20" s="1"/>
  <c r="B84" i="20" s="1"/>
  <c r="B89" i="20" s="1"/>
  <c r="B94" i="20" s="1"/>
  <c r="B99" i="20" s="1"/>
  <c r="B104" i="20" s="1"/>
  <c r="H17" i="16"/>
  <c r="H23" i="16"/>
  <c r="H14" i="16"/>
  <c r="H67" i="16"/>
  <c r="BO29" i="6"/>
  <c r="BO43" i="6"/>
  <c r="C96" i="6"/>
  <c r="D96" i="6"/>
  <c r="AK52" i="7"/>
  <c r="V27" i="16"/>
  <c r="CR21" i="22"/>
  <c r="CF13" i="22" a="1"/>
  <c r="CF13" i="22" s="1"/>
  <c r="AK23" i="10"/>
  <c r="Y13" i="10" a="1"/>
  <c r="Y13" i="10" s="1"/>
  <c r="AK14" i="10"/>
  <c r="R429" i="10"/>
  <c r="R789" i="10" s="1"/>
  <c r="R1149" i="10" s="1"/>
  <c r="R129" i="10"/>
  <c r="R489" i="10" s="1"/>
  <c r="R849" i="10" s="1"/>
  <c r="R1209" i="10" s="1"/>
  <c r="R469" i="10"/>
  <c r="R829" i="10" s="1"/>
  <c r="R1189" i="10" s="1"/>
  <c r="R169" i="10"/>
  <c r="BF54" i="6"/>
  <c r="R7" i="22"/>
  <c r="S7" i="22" s="1"/>
  <c r="T7" i="22" s="1"/>
  <c r="U7" i="22" s="1"/>
  <c r="V7" i="22" s="1"/>
  <c r="W7" i="22" s="1"/>
  <c r="S6" i="22"/>
  <c r="T6" i="22" s="1"/>
  <c r="U6" i="22" s="1"/>
  <c r="V6" i="22" s="1"/>
  <c r="W6" i="22" s="1"/>
  <c r="AL23" i="10"/>
  <c r="Z13" i="10" a="1"/>
  <c r="Z13" i="10" s="1"/>
  <c r="AP16" i="10"/>
  <c r="AZ16" i="10" s="1"/>
  <c r="BJ16" i="10" s="1"/>
  <c r="BT16" i="10" s="1"/>
  <c r="CD16" i="10" s="1"/>
  <c r="F10" i="26"/>
  <c r="F11" i="26" s="1"/>
  <c r="F12" i="26" s="1"/>
  <c r="F13" i="26" s="1"/>
  <c r="A25" i="19"/>
  <c r="F25" i="19" s="1"/>
  <c r="AY38" i="10"/>
  <c r="BI38" i="10" s="1"/>
  <c r="BS38" i="10" s="1"/>
  <c r="CC38" i="10" s="1"/>
  <c r="CM38" i="10" s="1"/>
  <c r="N23" i="26"/>
  <c r="Q23" i="26" s="1"/>
  <c r="AP4" i="10"/>
  <c r="AP29" i="10"/>
  <c r="AP32" i="10"/>
  <c r="R137" i="10"/>
  <c r="O23" i="26"/>
  <c r="R23" i="26" s="1"/>
  <c r="Q14" i="14"/>
  <c r="Q18" i="14" s="1"/>
  <c r="Q22" i="14" s="1"/>
  <c r="Q26" i="14" s="1"/>
  <c r="Z16" i="22"/>
  <c r="BF246" i="22"/>
  <c r="BF822" i="22" s="1"/>
  <c r="AX45" i="10"/>
  <c r="AG4" i="10"/>
  <c r="AP20" i="10"/>
  <c r="AP27" i="10"/>
  <c r="AZ27" i="10" s="1"/>
  <c r="BJ27" i="10" s="1"/>
  <c r="AB36" i="10" a="1"/>
  <c r="AB36" i="10" s="1"/>
  <c r="AB39" i="10" a="1"/>
  <c r="AB39" i="10" s="1"/>
  <c r="L5" i="25"/>
  <c r="L17" i="25" s="1"/>
  <c r="A26" i="19"/>
  <c r="F26" i="19" s="1"/>
  <c r="R14" i="14"/>
  <c r="R18" i="14" s="1"/>
  <c r="R22" i="14" s="1"/>
  <c r="R26" i="14" s="1"/>
  <c r="C14" i="5"/>
  <c r="AI52" i="7"/>
  <c r="CS5" i="22"/>
  <c r="BW29" i="22" s="1" a="1"/>
  <c r="BW29" i="22" s="1"/>
  <c r="CF12" i="22" a="1"/>
  <c r="CF12" i="22" s="1"/>
  <c r="CE16" i="22" a="1"/>
  <c r="CE16" i="22" s="1"/>
  <c r="AP14" i="10"/>
  <c r="AC39" i="10" a="1"/>
  <c r="AC39" i="10" s="1"/>
  <c r="J6" i="25"/>
  <c r="AP12" i="10"/>
  <c r="AZ12" i="10" s="1"/>
  <c r="BJ12" i="10" s="1"/>
  <c r="AP17" i="10"/>
  <c r="AZ17" i="10" s="1"/>
  <c r="BJ17" i="10" s="1"/>
  <c r="R145" i="10"/>
  <c r="R205" i="10" s="1"/>
  <c r="M24" i="26"/>
  <c r="S11" i="28"/>
  <c r="AM14" i="10"/>
  <c r="AM15" i="10" s="1"/>
  <c r="AP25" i="10"/>
  <c r="B16" i="7"/>
  <c r="M16" i="7" s="1"/>
  <c r="S15" i="11" s="1"/>
  <c r="AJ75" i="7"/>
  <c r="F3" i="8"/>
  <c r="BU55" i="22"/>
  <c r="BU199" i="22" s="1"/>
  <c r="BU343" i="22" s="1"/>
  <c r="BU487" i="22" s="1"/>
  <c r="AP23" i="10"/>
  <c r="T83" i="10" s="1" a="1"/>
  <c r="T83" i="10" s="1"/>
  <c r="F15" i="19"/>
  <c r="C92" i="5"/>
  <c r="T4" i="7"/>
  <c r="AM52" i="7"/>
  <c r="C11" i="7"/>
  <c r="DB12" i="22"/>
  <c r="DL12" i="22" s="1"/>
  <c r="DV12" i="22" s="1"/>
  <c r="EF12" i="22" s="1"/>
  <c r="EP12" i="22" s="1"/>
  <c r="AY25" i="10"/>
  <c r="BI25" i="10" s="1"/>
  <c r="BS25" i="10" s="1"/>
  <c r="CC25" i="10" s="1"/>
  <c r="CM25" i="10" s="1"/>
  <c r="AY39" i="10"/>
  <c r="BI39" i="10" s="1"/>
  <c r="BS39" i="10" s="1"/>
  <c r="CC39" i="10" s="1"/>
  <c r="CM39" i="10" s="1"/>
  <c r="J11" i="25"/>
  <c r="C22" i="5"/>
  <c r="C80" i="5"/>
  <c r="W4" i="7"/>
  <c r="X28" i="7" s="1"/>
  <c r="E11" i="7"/>
  <c r="AL75" i="7"/>
  <c r="AL76" i="7" s="1"/>
  <c r="T14" i="16"/>
  <c r="DB16" i="22"/>
  <c r="DL16" i="22" s="1"/>
  <c r="DV16" i="22" s="1"/>
  <c r="EF16" i="22" s="1"/>
  <c r="EP16" i="22" s="1"/>
  <c r="AY23" i="10"/>
  <c r="BI23" i="10" s="1"/>
  <c r="BS23" i="10" s="1"/>
  <c r="CC23" i="10" s="1"/>
  <c r="CM23" i="10" s="1"/>
  <c r="AP30" i="10"/>
  <c r="AZ30" i="10" s="1"/>
  <c r="BJ30" i="10" s="1"/>
  <c r="BT30" i="10" s="1"/>
  <c r="CD30" i="10" s="1"/>
  <c r="AP37" i="10"/>
  <c r="AZ37" i="10" s="1"/>
  <c r="BJ37" i="10" s="1"/>
  <c r="K11" i="25"/>
  <c r="N27" i="19"/>
  <c r="N28" i="19" s="1"/>
  <c r="M54" i="27"/>
  <c r="J3" i="5"/>
  <c r="K3" i="5" s="1"/>
  <c r="X4" i="7"/>
  <c r="Y28" i="7" s="1"/>
  <c r="AO52" i="7"/>
  <c r="G11" i="7"/>
  <c r="T6" i="16"/>
  <c r="V23" i="16"/>
  <c r="D46" i="22" a="1"/>
  <c r="D46" i="22" s="1"/>
  <c r="D22" i="22" s="1"/>
  <c r="BH9" i="22" s="1" a="1"/>
  <c r="BH9" i="22" s="1"/>
  <c r="BU61" i="22"/>
  <c r="BU85" i="22" s="1"/>
  <c r="AA13" i="10" a="1"/>
  <c r="AA13" i="10" s="1"/>
  <c r="AP21" i="10"/>
  <c r="AC28" i="10" a="1"/>
  <c r="AC28" i="10" s="1"/>
  <c r="M30" i="27"/>
  <c r="C10" i="5"/>
  <c r="I11" i="7"/>
  <c r="AN75" i="7"/>
  <c r="AN76" i="7" s="1"/>
  <c r="M26" i="8"/>
  <c r="CS7" i="22"/>
  <c r="BW31" i="22" s="1" a="1"/>
  <c r="BW31" i="22" s="1"/>
  <c r="AY33" i="10"/>
  <c r="BI33" i="10" s="1"/>
  <c r="BS33" i="10" s="1"/>
  <c r="CC33" i="10" s="1"/>
  <c r="CM33" i="10" s="1"/>
  <c r="J17" i="25"/>
  <c r="AQ7" i="10"/>
  <c r="BA7" i="10" s="1"/>
  <c r="BK7" i="10" s="1"/>
  <c r="BU7" i="10" s="1"/>
  <c r="AP18" i="10"/>
  <c r="AZ18" i="10" s="1"/>
  <c r="BJ18" i="10" s="1"/>
  <c r="K17" i="25"/>
  <c r="M11" i="7"/>
  <c r="S10" i="11" s="1"/>
  <c r="AP75" i="7"/>
  <c r="T12" i="16"/>
  <c r="BF124" i="22"/>
  <c r="BF148" i="22" s="1"/>
  <c r="AG11" i="10"/>
  <c r="AC26" i="10" a="1"/>
  <c r="AC26" i="10" s="1"/>
  <c r="D20" i="26"/>
  <c r="F38" i="26" s="1"/>
  <c r="D13" i="20"/>
  <c r="D28" i="20" s="1"/>
  <c r="D43" i="20" s="1"/>
  <c r="D58" i="20" s="1"/>
  <c r="D73" i="20" s="1"/>
  <c r="D88" i="20" s="1"/>
  <c r="D103" i="20" s="1"/>
  <c r="D118" i="20" s="1"/>
  <c r="D133" i="20" s="1"/>
  <c r="D148" i="20" s="1"/>
  <c r="D163" i="20" s="1"/>
  <c r="D178" i="20" s="1"/>
  <c r="D193" i="20" s="1"/>
  <c r="D208" i="20" s="1"/>
  <c r="D223" i="20" s="1"/>
  <c r="D238" i="20" s="1"/>
  <c r="D253" i="20" s="1"/>
  <c r="D268" i="20" s="1"/>
  <c r="D283" i="20" s="1"/>
  <c r="D298" i="20" s="1"/>
  <c r="D313" i="20" s="1"/>
  <c r="D328" i="20" s="1"/>
  <c r="D343" i="20" s="1"/>
  <c r="D358" i="20" s="1"/>
  <c r="D373" i="20" s="1"/>
  <c r="D388" i="20" s="1"/>
  <c r="D403" i="20" s="1"/>
  <c r="D418" i="20" s="1"/>
  <c r="D433" i="20" s="1"/>
  <c r="D448" i="20" s="1"/>
  <c r="D463" i="20" s="1"/>
  <c r="D478" i="20" s="1"/>
  <c r="D493" i="20" s="1"/>
  <c r="D508" i="20" s="1"/>
  <c r="D523" i="20" s="1"/>
  <c r="D538" i="20" s="1"/>
  <c r="D553" i="20" s="1"/>
  <c r="D568" i="20" s="1"/>
  <c r="D583" i="20" s="1"/>
  <c r="D598" i="20" s="1"/>
  <c r="D613" i="20" s="1"/>
  <c r="D628" i="20" s="1"/>
  <c r="D643" i="20" s="1"/>
  <c r="D658" i="20" s="1"/>
  <c r="D673" i="20" s="1"/>
  <c r="D688" i="20" s="1"/>
  <c r="D703" i="20" s="1"/>
  <c r="D718" i="20" s="1"/>
  <c r="D733" i="20" s="1"/>
  <c r="D748" i="20" s="1"/>
  <c r="D763" i="20" s="1"/>
  <c r="D778" i="20" s="1"/>
  <c r="D793" i="20" s="1"/>
  <c r="D808" i="20" s="1"/>
  <c r="D823" i="20" s="1"/>
  <c r="D838" i="20" s="1"/>
  <c r="D853" i="20" s="1"/>
  <c r="D868" i="20" s="1"/>
  <c r="D883" i="20" s="1"/>
  <c r="D898" i="20" s="1"/>
  <c r="D913" i="20" s="1"/>
  <c r="D928" i="20" s="1"/>
  <c r="D943" i="20" s="1"/>
  <c r="D958" i="20" s="1"/>
  <c r="D973" i="20" s="1"/>
  <c r="D988" i="20" s="1"/>
  <c r="D1003" i="20" s="1"/>
  <c r="AD2062" i="25"/>
  <c r="AE47" i="25"/>
  <c r="AG47" i="25" s="1"/>
  <c r="AF47" i="25"/>
  <c r="K4" i="9"/>
  <c r="Y4" i="9" s="1"/>
  <c r="R7" i="9"/>
  <c r="J9" i="9"/>
  <c r="P8" i="9"/>
  <c r="L9" i="9"/>
  <c r="S10" i="9"/>
  <c r="R8" i="9"/>
  <c r="P9" i="9"/>
  <c r="J10" i="9"/>
  <c r="Q9" i="9"/>
  <c r="L10" i="9"/>
  <c r="J7" i="9"/>
  <c r="G8" i="9"/>
  <c r="R9" i="9"/>
  <c r="L7" i="9"/>
  <c r="N7" i="9"/>
  <c r="O8" i="9"/>
  <c r="P7" i="9"/>
  <c r="U9" i="9"/>
  <c r="O10" i="9"/>
  <c r="AL5" i="9"/>
  <c r="AP5" i="9" s="1"/>
  <c r="AT5" i="9" s="1"/>
  <c r="AX5" i="9" s="1"/>
  <c r="S7" i="9" s="1"/>
  <c r="Y5" i="9"/>
  <c r="H102" i="16"/>
  <c r="H94" i="16"/>
  <c r="H86" i="16"/>
  <c r="H95" i="16"/>
  <c r="H101" i="16"/>
  <c r="H93" i="16"/>
  <c r="H85" i="16"/>
  <c r="H100" i="16"/>
  <c r="H92" i="16"/>
  <c r="H84" i="16"/>
  <c r="H99" i="16"/>
  <c r="H91" i="16"/>
  <c r="H88" i="16"/>
  <c r="H98" i="16"/>
  <c r="H90" i="16"/>
  <c r="H96" i="16"/>
  <c r="H87" i="16"/>
  <c r="H97" i="16"/>
  <c r="H89" i="16"/>
  <c r="H18" i="20"/>
  <c r="H18" i="16"/>
  <c r="BE8" i="6"/>
  <c r="BD8" i="6"/>
  <c r="F18" i="6"/>
  <c r="E18" i="6"/>
  <c r="AE20" i="6"/>
  <c r="AD20" i="6"/>
  <c r="AF20" i="6" s="1"/>
  <c r="AE28" i="6"/>
  <c r="AD28" i="6"/>
  <c r="AF28" i="6" s="1"/>
  <c r="BN42" i="6"/>
  <c r="BM42" i="6"/>
  <c r="AE48" i="6"/>
  <c r="AD48" i="6"/>
  <c r="AF48" i="6" s="1"/>
  <c r="AE54" i="6"/>
  <c r="AD54" i="6"/>
  <c r="AF54" i="6" s="1"/>
  <c r="AM60" i="6"/>
  <c r="AL60" i="6"/>
  <c r="AN60" i="6" s="1"/>
  <c r="AM7" i="6"/>
  <c r="AL7" i="6"/>
  <c r="AN7" i="6" s="1"/>
  <c r="AV21" i="6"/>
  <c r="AU21" i="6"/>
  <c r="AW26" i="6"/>
  <c r="AX26" i="6" s="1"/>
  <c r="F29" i="6"/>
  <c r="E29" i="6"/>
  <c r="BE30" i="6"/>
  <c r="BD30" i="6"/>
  <c r="AV35" i="6"/>
  <c r="AU35" i="6"/>
  <c r="AW40" i="6"/>
  <c r="F43" i="6"/>
  <c r="E43" i="6"/>
  <c r="BE44" i="6"/>
  <c r="BD44" i="6"/>
  <c r="AV49" i="6"/>
  <c r="AU49" i="6"/>
  <c r="AM62" i="6"/>
  <c r="AL62" i="6"/>
  <c r="AN62" i="6" s="1"/>
  <c r="AW65" i="6"/>
  <c r="AE70" i="6"/>
  <c r="AD70" i="6"/>
  <c r="AF70" i="6" s="1"/>
  <c r="BE77" i="6"/>
  <c r="BD77" i="6"/>
  <c r="W78" i="6"/>
  <c r="V78" i="6"/>
  <c r="X78" i="6" s="1"/>
  <c r="F80" i="6"/>
  <c r="E80" i="6"/>
  <c r="W83" i="6"/>
  <c r="V83" i="6"/>
  <c r="X83" i="6" s="1"/>
  <c r="W3" i="6"/>
  <c r="V3" i="6"/>
  <c r="X3" i="6" s="1"/>
  <c r="AV5" i="6"/>
  <c r="AU5" i="6"/>
  <c r="BO10" i="6"/>
  <c r="BE11" i="6"/>
  <c r="BD11" i="6"/>
  <c r="W14" i="6"/>
  <c r="V14" i="6"/>
  <c r="X14" i="6" s="1"/>
  <c r="BE16" i="6"/>
  <c r="BD16" i="6"/>
  <c r="BE25" i="6"/>
  <c r="BD25" i="6"/>
  <c r="BF29" i="6"/>
  <c r="W31" i="6"/>
  <c r="V31" i="6"/>
  <c r="X31" i="6" s="1"/>
  <c r="W33" i="6"/>
  <c r="V33" i="6"/>
  <c r="X33" i="6" s="1"/>
  <c r="BE39" i="6"/>
  <c r="BD39" i="6"/>
  <c r="BF43" i="6"/>
  <c r="BO44" i="6"/>
  <c r="W45" i="6"/>
  <c r="V45" i="6"/>
  <c r="X45" i="6" s="1"/>
  <c r="W47" i="6"/>
  <c r="V47" i="6"/>
  <c r="X47" i="6" s="1"/>
  <c r="AM57" i="6"/>
  <c r="AL57" i="6"/>
  <c r="AN57" i="6" s="1"/>
  <c r="AV60" i="6"/>
  <c r="AU60" i="6"/>
  <c r="BF68" i="6"/>
  <c r="AE78" i="6"/>
  <c r="AD78" i="6"/>
  <c r="AF78" i="6" s="1"/>
  <c r="F79" i="6"/>
  <c r="E79" i="6"/>
  <c r="AM85" i="6"/>
  <c r="AL85" i="6"/>
  <c r="AN85" i="6" s="1"/>
  <c r="AV88" i="6"/>
  <c r="AU88" i="6"/>
  <c r="BM100" i="6"/>
  <c r="BN100" i="6"/>
  <c r="W17" i="6"/>
  <c r="V17" i="6"/>
  <c r="X17" i="6" s="1"/>
  <c r="AE3" i="6"/>
  <c r="AD3" i="6"/>
  <c r="AF3" i="6" s="1"/>
  <c r="AM4" i="6"/>
  <c r="AL4" i="6"/>
  <c r="AN4" i="6" s="1"/>
  <c r="AV7" i="6"/>
  <c r="AU7" i="6"/>
  <c r="AE9" i="6"/>
  <c r="AD9" i="6"/>
  <c r="AF9" i="6" s="1"/>
  <c r="AM10" i="6"/>
  <c r="AL10" i="6"/>
  <c r="AN10" i="6" s="1"/>
  <c r="AE14" i="6"/>
  <c r="AD14" i="6"/>
  <c r="AF14" i="6" s="1"/>
  <c r="AM15" i="6"/>
  <c r="AL15" i="6"/>
  <c r="AN15" i="6" s="1"/>
  <c r="BO24" i="6"/>
  <c r="AE31" i="6"/>
  <c r="AD31" i="6"/>
  <c r="AF31" i="6" s="1"/>
  <c r="BN31" i="6"/>
  <c r="BM31" i="6"/>
  <c r="BO38" i="6"/>
  <c r="AE45" i="6"/>
  <c r="AD45" i="6"/>
  <c r="AF45" i="6" s="1"/>
  <c r="BN45" i="6"/>
  <c r="BM45" i="6"/>
  <c r="BO52" i="6"/>
  <c r="AE53" i="6"/>
  <c r="AD53" i="6"/>
  <c r="AF53" i="6" s="1"/>
  <c r="AE56" i="6"/>
  <c r="AD56" i="6"/>
  <c r="AF56" i="6" s="1"/>
  <c r="BN58" i="6"/>
  <c r="BM58" i="6"/>
  <c r="AE59" i="6"/>
  <c r="AD59" i="6"/>
  <c r="AF59" i="6" s="1"/>
  <c r="AW62" i="6"/>
  <c r="AX62" i="6" s="1"/>
  <c r="BE66" i="6"/>
  <c r="BD66" i="6"/>
  <c r="W67" i="6"/>
  <c r="V67" i="6"/>
  <c r="X67" i="6" s="1"/>
  <c r="BN67" i="6"/>
  <c r="BM67" i="6"/>
  <c r="AE76" i="6"/>
  <c r="AD76" i="6"/>
  <c r="AF76" i="6" s="1"/>
  <c r="F77" i="6"/>
  <c r="E77" i="6"/>
  <c r="AV83" i="6"/>
  <c r="AU83" i="6"/>
  <c r="BN86" i="6"/>
  <c r="BM86" i="6"/>
  <c r="AE87" i="6"/>
  <c r="AD87" i="6"/>
  <c r="AF87" i="6" s="1"/>
  <c r="AW90" i="6"/>
  <c r="AX90" i="6" s="1"/>
  <c r="AV95" i="6"/>
  <c r="AU95" i="6"/>
  <c r="F100" i="6"/>
  <c r="E100" i="6"/>
  <c r="AV101" i="6"/>
  <c r="AU101" i="6"/>
  <c r="BN5" i="6"/>
  <c r="BM5" i="6"/>
  <c r="AV19" i="6"/>
  <c r="AU19" i="6"/>
  <c r="BE22" i="6"/>
  <c r="BD22" i="6"/>
  <c r="F32" i="6"/>
  <c r="E32" i="6"/>
  <c r="AV33" i="6"/>
  <c r="AU33" i="6"/>
  <c r="BE36" i="6"/>
  <c r="BD36" i="6"/>
  <c r="F46" i="6"/>
  <c r="E46" i="6"/>
  <c r="AV47" i="6"/>
  <c r="AU47" i="6"/>
  <c r="BE50" i="6"/>
  <c r="BD50" i="6"/>
  <c r="F54" i="6"/>
  <c r="E54" i="6"/>
  <c r="AV57" i="6"/>
  <c r="AU57" i="6"/>
  <c r="BE61" i="6"/>
  <c r="BD61" i="6"/>
  <c r="AE67" i="6"/>
  <c r="AD67" i="6"/>
  <c r="AF67" i="6" s="1"/>
  <c r="F68" i="6"/>
  <c r="E68" i="6"/>
  <c r="AM74" i="6"/>
  <c r="AL74" i="6"/>
  <c r="AN74" i="6" s="1"/>
  <c r="AV85" i="6"/>
  <c r="AU85" i="6"/>
  <c r="BE89" i="6"/>
  <c r="BD89" i="6"/>
  <c r="AD95" i="6"/>
  <c r="AF95" i="6" s="1"/>
  <c r="AE95" i="6"/>
  <c r="BE101" i="6"/>
  <c r="BD101" i="6"/>
  <c r="BN3" i="6"/>
  <c r="BM3" i="6"/>
  <c r="AW4" i="6"/>
  <c r="AX4" i="6" s="1"/>
  <c r="AV10" i="6"/>
  <c r="AU10" i="6"/>
  <c r="AE12" i="6"/>
  <c r="AD12" i="6"/>
  <c r="AF12" i="6" s="1"/>
  <c r="BN14" i="6"/>
  <c r="BM14" i="6"/>
  <c r="AE17" i="6"/>
  <c r="AD17" i="6"/>
  <c r="AF17" i="6" s="1"/>
  <c r="AM18" i="6"/>
  <c r="AL18" i="6"/>
  <c r="AN18" i="6" s="1"/>
  <c r="AM24" i="6"/>
  <c r="AL24" i="6"/>
  <c r="AN24" i="6" s="1"/>
  <c r="AE26" i="6"/>
  <c r="AD26" i="6"/>
  <c r="AF26" i="6" s="1"/>
  <c r="AM29" i="6"/>
  <c r="AL29" i="6"/>
  <c r="AN29" i="6" s="1"/>
  <c r="AM38" i="6"/>
  <c r="AL38" i="6"/>
  <c r="AN38" i="6" s="1"/>
  <c r="AE40" i="6"/>
  <c r="AD40" i="6"/>
  <c r="AF40" i="6" s="1"/>
  <c r="AM43" i="6"/>
  <c r="AL43" i="6"/>
  <c r="AN43" i="6" s="1"/>
  <c r="AM52" i="6"/>
  <c r="AL52" i="6"/>
  <c r="AN52" i="6" s="1"/>
  <c r="AM53" i="6"/>
  <c r="AL53" i="6"/>
  <c r="AN53" i="6" s="1"/>
  <c r="W55" i="6"/>
  <c r="V55" i="6"/>
  <c r="X55" i="6" s="1"/>
  <c r="BE63" i="6"/>
  <c r="BD63" i="6"/>
  <c r="W64" i="6"/>
  <c r="V64" i="6"/>
  <c r="X64" i="6" s="1"/>
  <c r="BN64" i="6"/>
  <c r="BM64" i="6"/>
  <c r="F66" i="6"/>
  <c r="E66" i="6"/>
  <c r="AM68" i="6"/>
  <c r="AL68" i="6"/>
  <c r="AN68" i="6" s="1"/>
  <c r="W69" i="6"/>
  <c r="V69" i="6"/>
  <c r="X69" i="6" s="1"/>
  <c r="AV72" i="6"/>
  <c r="AU72" i="6"/>
  <c r="AM76" i="6"/>
  <c r="AL76" i="6"/>
  <c r="AN76" i="6" s="1"/>
  <c r="BN83" i="6"/>
  <c r="BM83" i="6"/>
  <c r="AE84" i="6"/>
  <c r="AD84" i="6"/>
  <c r="AF84" i="6" s="1"/>
  <c r="BE91" i="6"/>
  <c r="BD91" i="6"/>
  <c r="W92" i="6"/>
  <c r="V92" i="6"/>
  <c r="X92" i="6" s="1"/>
  <c r="BN92" i="6"/>
  <c r="BM92" i="6"/>
  <c r="F4" i="6"/>
  <c r="E4" i="6"/>
  <c r="W5" i="6"/>
  <c r="V5" i="6"/>
  <c r="X5" i="6" s="1"/>
  <c r="F15" i="6"/>
  <c r="E15" i="6"/>
  <c r="W16" i="6"/>
  <c r="V16" i="6"/>
  <c r="X16" i="6" s="1"/>
  <c r="BN19" i="6"/>
  <c r="BM19" i="6"/>
  <c r="F27" i="6"/>
  <c r="E27" i="6"/>
  <c r="BE27" i="6"/>
  <c r="BD27" i="6"/>
  <c r="BN33" i="6"/>
  <c r="BM33" i="6"/>
  <c r="F41" i="6"/>
  <c r="E41" i="6"/>
  <c r="BE41" i="6"/>
  <c r="BD41" i="6"/>
  <c r="BN47" i="6"/>
  <c r="BM47" i="6"/>
  <c r="BO63" i="6"/>
  <c r="AE64" i="6"/>
  <c r="AD64" i="6"/>
  <c r="AF64" i="6" s="1"/>
  <c r="F65" i="6"/>
  <c r="E65" i="6"/>
  <c r="AM71" i="6"/>
  <c r="AL71" i="6"/>
  <c r="AN71" i="6" s="1"/>
  <c r="AV74" i="6"/>
  <c r="AU74" i="6"/>
  <c r="BF82" i="6"/>
  <c r="AE92" i="6"/>
  <c r="AD92" i="6"/>
  <c r="AF92" i="6" s="1"/>
  <c r="F93" i="6"/>
  <c r="E93" i="6"/>
  <c r="AV96" i="6"/>
  <c r="AU96" i="6"/>
  <c r="AM12" i="6"/>
  <c r="AL12" i="6"/>
  <c r="AN12" i="6" s="1"/>
  <c r="BN17" i="6"/>
  <c r="BM17" i="6"/>
  <c r="AM21" i="6"/>
  <c r="AL21" i="6"/>
  <c r="AN21" i="6" s="1"/>
  <c r="AE23" i="6"/>
  <c r="AD23" i="6"/>
  <c r="AF23" i="6" s="1"/>
  <c r="AV24" i="6"/>
  <c r="AU24" i="6"/>
  <c r="AM26" i="6"/>
  <c r="AL26" i="6"/>
  <c r="AN26" i="6" s="1"/>
  <c r="W28" i="6"/>
  <c r="V28" i="6"/>
  <c r="X28" i="6" s="1"/>
  <c r="W30" i="6"/>
  <c r="V30" i="6"/>
  <c r="X30" i="6" s="1"/>
  <c r="AM35" i="6"/>
  <c r="AL35" i="6"/>
  <c r="AN35" i="6" s="1"/>
  <c r="AE37" i="6"/>
  <c r="AD37" i="6"/>
  <c r="AF37" i="6" s="1"/>
  <c r="AV38" i="6"/>
  <c r="AU38" i="6"/>
  <c r="AM40" i="6"/>
  <c r="AL40" i="6"/>
  <c r="AN40" i="6" s="1"/>
  <c r="W42" i="6"/>
  <c r="V42" i="6"/>
  <c r="X42" i="6" s="1"/>
  <c r="W44" i="6"/>
  <c r="V44" i="6"/>
  <c r="X44" i="6" s="1"/>
  <c r="AM49" i="6"/>
  <c r="AL49" i="6"/>
  <c r="AN49" i="6" s="1"/>
  <c r="AE51" i="6"/>
  <c r="AD51" i="6"/>
  <c r="AF51" i="6" s="1"/>
  <c r="AV52" i="6"/>
  <c r="AU52" i="6"/>
  <c r="W54" i="6"/>
  <c r="V54" i="6"/>
  <c r="X54" i="6" s="1"/>
  <c r="AV55" i="6"/>
  <c r="AU55" i="6"/>
  <c r="AE62" i="6"/>
  <c r="AD62" i="6"/>
  <c r="AF62" i="6" s="1"/>
  <c r="F63" i="6"/>
  <c r="E63" i="6"/>
  <c r="AV69" i="6"/>
  <c r="AU69" i="6"/>
  <c r="BN72" i="6"/>
  <c r="BM72" i="6"/>
  <c r="AE73" i="6"/>
  <c r="AD73" i="6"/>
  <c r="AF73" i="6" s="1"/>
  <c r="BE80" i="6"/>
  <c r="BD80" i="6"/>
  <c r="W81" i="6"/>
  <c r="V81" i="6"/>
  <c r="X81" i="6" s="1"/>
  <c r="BN81" i="6"/>
  <c r="BM81" i="6"/>
  <c r="AE90" i="6"/>
  <c r="AD90" i="6"/>
  <c r="AF90" i="6" s="1"/>
  <c r="F91" i="6"/>
  <c r="E91" i="6"/>
  <c r="F98" i="6"/>
  <c r="E98" i="6"/>
  <c r="AM99" i="6"/>
  <c r="AL99" i="6"/>
  <c r="AN99" i="6" s="1"/>
  <c r="AM46" i="6"/>
  <c r="AL46" i="6"/>
  <c r="AN46" i="6" s="1"/>
  <c r="AV71" i="6"/>
  <c r="AU71" i="6"/>
  <c r="BE75" i="6"/>
  <c r="BD75" i="6"/>
  <c r="AE81" i="6"/>
  <c r="AD81" i="6"/>
  <c r="AF81" i="6" s="1"/>
  <c r="AM88" i="6"/>
  <c r="AL88" i="6"/>
  <c r="AN88" i="6" s="1"/>
  <c r="AE94" i="6"/>
  <c r="AD94" i="6"/>
  <c r="AF94" i="6" s="1"/>
  <c r="AM98" i="6"/>
  <c r="AL98" i="6"/>
  <c r="AN98" i="6" s="1"/>
  <c r="AE100" i="6"/>
  <c r="AD100" i="6"/>
  <c r="AF100" i="6" s="1"/>
  <c r="D5" i="17"/>
  <c r="AE6" i="6"/>
  <c r="AD6" i="6"/>
  <c r="AF6" i="6" s="1"/>
  <c r="F13" i="6"/>
  <c r="E13" i="6"/>
  <c r="BE13" i="6"/>
  <c r="BD13" i="6"/>
  <c r="W19" i="6"/>
  <c r="V19" i="6"/>
  <c r="X19" i="6" s="1"/>
  <c r="BN28" i="6"/>
  <c r="BM28" i="6"/>
  <c r="AM32" i="6"/>
  <c r="AL32" i="6"/>
  <c r="AN32" i="6" s="1"/>
  <c r="AE34" i="6"/>
  <c r="AD34" i="6"/>
  <c r="AF34" i="6" s="1"/>
  <c r="AE42" i="6"/>
  <c r="AD42" i="6"/>
  <c r="AF42" i="6" s="1"/>
  <c r="BN54" i="6"/>
  <c r="BM54" i="6"/>
  <c r="F82" i="6"/>
  <c r="E82" i="6"/>
  <c r="AX28" i="6"/>
  <c r="F55" i="6"/>
  <c r="E55" i="6"/>
  <c r="BN55" i="6"/>
  <c r="BM55" i="6"/>
  <c r="AV58" i="6"/>
  <c r="AU58" i="6"/>
  <c r="BN69" i="6"/>
  <c r="BM69" i="6"/>
  <c r="BN78" i="6"/>
  <c r="BM78" i="6"/>
  <c r="AM82" i="6"/>
  <c r="AL82" i="6"/>
  <c r="AN82" i="6" s="1"/>
  <c r="AV86" i="6"/>
  <c r="AU86" i="6"/>
  <c r="AM90" i="6"/>
  <c r="AL90" i="6"/>
  <c r="AN90" i="6" s="1"/>
  <c r="BN93" i="6"/>
  <c r="BM93" i="6"/>
  <c r="E2" i="6"/>
  <c r="BN2" i="6"/>
  <c r="BO2" i="6" s="1"/>
  <c r="T3" i="6"/>
  <c r="BK3" i="6"/>
  <c r="AV4" i="6"/>
  <c r="AS5" i="6"/>
  <c r="BC5" i="6"/>
  <c r="AM6" i="6"/>
  <c r="D7" i="6"/>
  <c r="BE7" i="6"/>
  <c r="BF7" i="6" s="1"/>
  <c r="U8" i="6"/>
  <c r="AE8" i="6"/>
  <c r="BB8" i="6"/>
  <c r="BL8" i="6"/>
  <c r="F9" i="6"/>
  <c r="AM9" i="6"/>
  <c r="D10" i="6"/>
  <c r="BE10" i="6"/>
  <c r="BF10" i="6" s="1"/>
  <c r="U11" i="6"/>
  <c r="AE11" i="6"/>
  <c r="BB11" i="6"/>
  <c r="BL11" i="6"/>
  <c r="F12" i="6"/>
  <c r="C13" i="6"/>
  <c r="W13" i="6"/>
  <c r="AT13" i="6"/>
  <c r="BN13" i="6"/>
  <c r="T14" i="6"/>
  <c r="BK14" i="6"/>
  <c r="BO14" i="6" s="1"/>
  <c r="AV15" i="6"/>
  <c r="AW15" i="6" s="1"/>
  <c r="AT16" i="6"/>
  <c r="BN16" i="6"/>
  <c r="BO16" i="6" s="1"/>
  <c r="T17" i="6"/>
  <c r="BK17" i="6"/>
  <c r="AV18" i="6"/>
  <c r="AW18" i="6" s="1"/>
  <c r="AS19" i="6"/>
  <c r="BC19" i="6"/>
  <c r="AM20" i="6"/>
  <c r="D21" i="6"/>
  <c r="BE21" i="6"/>
  <c r="BF21" i="6" s="1"/>
  <c r="U22" i="6"/>
  <c r="AE22" i="6"/>
  <c r="BB22" i="6"/>
  <c r="BF22" i="6" s="1"/>
  <c r="BL22" i="6"/>
  <c r="F23" i="6"/>
  <c r="AM23" i="6"/>
  <c r="D24" i="6"/>
  <c r="BE24" i="6"/>
  <c r="U25" i="6"/>
  <c r="AE25" i="6"/>
  <c r="BB25" i="6"/>
  <c r="BF25" i="6" s="1"/>
  <c r="BL25" i="6"/>
  <c r="F26" i="6"/>
  <c r="C27" i="6"/>
  <c r="W27" i="6"/>
  <c r="AT27" i="6"/>
  <c r="T28" i="6"/>
  <c r="BK28" i="6"/>
  <c r="BO28" i="6" s="1"/>
  <c r="AV29" i="6"/>
  <c r="AW29" i="6" s="1"/>
  <c r="AX29" i="6" s="1"/>
  <c r="AT30" i="6"/>
  <c r="BN30" i="6"/>
  <c r="BO30" i="6" s="1"/>
  <c r="T31" i="6"/>
  <c r="BK31" i="6"/>
  <c r="AV32" i="6"/>
  <c r="AW32" i="6" s="1"/>
  <c r="AS33" i="6"/>
  <c r="AW33" i="6" s="1"/>
  <c r="BC33" i="6"/>
  <c r="AM34" i="6"/>
  <c r="D35" i="6"/>
  <c r="BE35" i="6"/>
  <c r="BF35" i="6" s="1"/>
  <c r="U36" i="6"/>
  <c r="AE36" i="6"/>
  <c r="BB36" i="6"/>
  <c r="BL36" i="6"/>
  <c r="F37" i="6"/>
  <c r="AM37" i="6"/>
  <c r="D38" i="6"/>
  <c r="BE38" i="6"/>
  <c r="BF38" i="6" s="1"/>
  <c r="U39" i="6"/>
  <c r="AE39" i="6"/>
  <c r="BB39" i="6"/>
  <c r="BL39" i="6"/>
  <c r="F40" i="6"/>
  <c r="C41" i="6"/>
  <c r="W41" i="6"/>
  <c r="AT41" i="6"/>
  <c r="T42" i="6"/>
  <c r="BK42" i="6"/>
  <c r="AV43" i="6"/>
  <c r="AW43" i="6" s="1"/>
  <c r="AT44" i="6"/>
  <c r="BN44" i="6"/>
  <c r="T45" i="6"/>
  <c r="BK45" i="6"/>
  <c r="BO45" i="6" s="1"/>
  <c r="BG45" i="6" s="1"/>
  <c r="AV46" i="6"/>
  <c r="AW46" i="6" s="1"/>
  <c r="AS47" i="6"/>
  <c r="AW47" i="6" s="1"/>
  <c r="BC47" i="6"/>
  <c r="AM48" i="6"/>
  <c r="D49" i="6"/>
  <c r="BE49" i="6"/>
  <c r="BF49" i="6" s="1"/>
  <c r="U50" i="6"/>
  <c r="AE50" i="6"/>
  <c r="BB50" i="6"/>
  <c r="BF50" i="6" s="1"/>
  <c r="BL50" i="6"/>
  <c r="F51" i="6"/>
  <c r="AM51" i="6"/>
  <c r="D52" i="6"/>
  <c r="C54" i="6"/>
  <c r="T54" i="6"/>
  <c r="BK54" i="6"/>
  <c r="AS55" i="6"/>
  <c r="BC55" i="6"/>
  <c r="AM56" i="6"/>
  <c r="D57" i="6"/>
  <c r="BE57" i="6"/>
  <c r="BF57" i="6" s="1"/>
  <c r="BG57" i="6" s="1"/>
  <c r="U58" i="6"/>
  <c r="AE58" i="6"/>
  <c r="AS58" i="6"/>
  <c r="AW58" i="6" s="1"/>
  <c r="BC58" i="6"/>
  <c r="AM59" i="6"/>
  <c r="D60" i="6"/>
  <c r="BE60" i="6"/>
  <c r="BF60" i="6" s="1"/>
  <c r="BG60" i="6" s="1"/>
  <c r="U61" i="6"/>
  <c r="AE61" i="6"/>
  <c r="BB61" i="6"/>
  <c r="BL61" i="6"/>
  <c r="F62" i="6"/>
  <c r="C63" i="6"/>
  <c r="W63" i="6"/>
  <c r="AT63" i="6"/>
  <c r="BN63" i="6"/>
  <c r="T64" i="6"/>
  <c r="BK64" i="6"/>
  <c r="AL65" i="6"/>
  <c r="AN65" i="6" s="1"/>
  <c r="C66" i="6"/>
  <c r="AT66" i="6"/>
  <c r="BN66" i="6"/>
  <c r="BO66" i="6" s="1"/>
  <c r="T67" i="6"/>
  <c r="BK67" i="6"/>
  <c r="AV68" i="6"/>
  <c r="AW68" i="6" s="1"/>
  <c r="AS69" i="6"/>
  <c r="AW69" i="6" s="1"/>
  <c r="BC69" i="6"/>
  <c r="AM70" i="6"/>
  <c r="D71" i="6"/>
  <c r="BE71" i="6"/>
  <c r="BF71" i="6" s="1"/>
  <c r="U72" i="6"/>
  <c r="AE72" i="6"/>
  <c r="AS72" i="6"/>
  <c r="AW72" i="6" s="1"/>
  <c r="BC72" i="6"/>
  <c r="AM73" i="6"/>
  <c r="D74" i="6"/>
  <c r="BE74" i="6"/>
  <c r="BF74" i="6" s="1"/>
  <c r="U75" i="6"/>
  <c r="AE75" i="6"/>
  <c r="BB75" i="6"/>
  <c r="BL75" i="6"/>
  <c r="F76" i="6"/>
  <c r="C77" i="6"/>
  <c r="W77" i="6"/>
  <c r="AT77" i="6"/>
  <c r="BN77" i="6"/>
  <c r="BO77" i="6" s="1"/>
  <c r="T78" i="6"/>
  <c r="BK78" i="6"/>
  <c r="AL79" i="6"/>
  <c r="AN79" i="6" s="1"/>
  <c r="C80" i="6"/>
  <c r="AT80" i="6"/>
  <c r="BN80" i="6"/>
  <c r="BO80" i="6" s="1"/>
  <c r="T81" i="6"/>
  <c r="BK81" i="6"/>
  <c r="AV82" i="6"/>
  <c r="AW82" i="6" s="1"/>
  <c r="AS83" i="6"/>
  <c r="AW83" i="6" s="1"/>
  <c r="BC83" i="6"/>
  <c r="AM84" i="6"/>
  <c r="D85" i="6"/>
  <c r="BE85" i="6"/>
  <c r="BF85" i="6" s="1"/>
  <c r="U86" i="6"/>
  <c r="AE86" i="6"/>
  <c r="AS86" i="6"/>
  <c r="BC86" i="6"/>
  <c r="AM87" i="6"/>
  <c r="D88" i="6"/>
  <c r="BE88" i="6"/>
  <c r="BF88" i="6" s="1"/>
  <c r="BG88" i="6" s="1"/>
  <c r="U89" i="6"/>
  <c r="AE89" i="6"/>
  <c r="BB89" i="6"/>
  <c r="BL89" i="6"/>
  <c r="F90" i="6"/>
  <c r="C91" i="6"/>
  <c r="W91" i="6"/>
  <c r="AT91" i="6"/>
  <c r="BN91" i="6"/>
  <c r="BO91" i="6" s="1"/>
  <c r="T92" i="6"/>
  <c r="BK92" i="6"/>
  <c r="AL93" i="6"/>
  <c r="AN93" i="6" s="1"/>
  <c r="BK93" i="6"/>
  <c r="AM94" i="6"/>
  <c r="BL94" i="6"/>
  <c r="AS95" i="6"/>
  <c r="AW95" i="6" s="1"/>
  <c r="U96" i="6"/>
  <c r="AE96" i="6"/>
  <c r="AS96" i="6"/>
  <c r="U97" i="6"/>
  <c r="C98" i="6"/>
  <c r="W98" i="6"/>
  <c r="AV98" i="6"/>
  <c r="C99" i="6"/>
  <c r="BO99" i="6"/>
  <c r="BG99" i="6" s="1"/>
  <c r="BB100" i="6"/>
  <c r="BF100" i="6" s="1"/>
  <c r="AE101" i="6"/>
  <c r="AS101" i="6"/>
  <c r="BN101" i="6"/>
  <c r="BO101" i="6" s="1"/>
  <c r="AA42" i="27"/>
  <c r="AA55" i="27"/>
  <c r="J4" i="5"/>
  <c r="K4" i="5" s="1"/>
  <c r="F5" i="5"/>
  <c r="AO12" i="7"/>
  <c r="AJ13" i="7"/>
  <c r="AR13" i="7"/>
  <c r="AL6" i="9"/>
  <c r="AP6" i="9" s="1"/>
  <c r="AT6" i="9" s="1"/>
  <c r="AX6" i="9" s="1"/>
  <c r="S11" i="9" s="1"/>
  <c r="B17" i="9"/>
  <c r="V37" i="16"/>
  <c r="P49" i="16"/>
  <c r="P52" i="16"/>
  <c r="V40" i="16"/>
  <c r="AA31" i="27"/>
  <c r="B5" i="4"/>
  <c r="G35" i="4"/>
  <c r="BD6" i="7"/>
  <c r="BD7" i="7" s="1"/>
  <c r="BD8" i="7" s="1"/>
  <c r="BD9" i="7" s="1"/>
  <c r="BD10" i="7" s="1"/>
  <c r="BD11" i="7" s="1"/>
  <c r="BD12" i="7" s="1"/>
  <c r="BD13" i="7" s="1"/>
  <c r="BD14" i="7" s="1"/>
  <c r="BD15" i="7" s="1"/>
  <c r="BD16" i="7" s="1"/>
  <c r="BD17" i="7" s="1"/>
  <c r="BD18" i="7" s="1"/>
  <c r="BD19" i="7" s="1"/>
  <c r="BD20" i="7" s="1"/>
  <c r="BD21" i="7" s="1"/>
  <c r="BD22" i="7" s="1"/>
  <c r="BD23" i="7" s="1"/>
  <c r="BD24" i="7" s="1"/>
  <c r="BD25" i="7" s="1"/>
  <c r="BD26" i="7" s="1"/>
  <c r="BD27" i="7" s="1"/>
  <c r="BD28" i="7" s="1"/>
  <c r="BD29" i="7" s="1"/>
  <c r="BD30" i="7" s="1"/>
  <c r="BD31" i="7" s="1"/>
  <c r="BD32" i="7" s="1"/>
  <c r="BD33" i="7" s="1"/>
  <c r="BD34" i="7" s="1"/>
  <c r="BD35" i="7" s="1"/>
  <c r="BD36" i="7" s="1"/>
  <c r="BD37" i="7" s="1"/>
  <c r="BD38" i="7" s="1"/>
  <c r="BD39" i="7" s="1"/>
  <c r="BD40" i="7" s="1"/>
  <c r="BD41" i="7" s="1"/>
  <c r="BD42" i="7" s="1"/>
  <c r="BD43" i="7" s="1"/>
  <c r="BD44" i="7" s="1"/>
  <c r="BD45" i="7" s="1"/>
  <c r="BD46" i="7" s="1"/>
  <c r="BD47" i="7" s="1"/>
  <c r="BD48" i="7" s="1"/>
  <c r="BD49" i="7" s="1"/>
  <c r="BD50" i="7" s="1"/>
  <c r="BD51" i="7" s="1"/>
  <c r="BD52" i="7" s="1"/>
  <c r="AK60" i="7"/>
  <c r="AK17" i="7"/>
  <c r="AP30" i="7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52" i="7"/>
  <c r="O5" i="9"/>
  <c r="G5" i="15" s="1"/>
  <c r="AV4" i="9"/>
  <c r="L13" i="9"/>
  <c r="C17" i="9"/>
  <c r="K13" i="9"/>
  <c r="J13" i="9"/>
  <c r="P45" i="16"/>
  <c r="V33" i="16"/>
  <c r="BO5" i="6"/>
  <c r="AW7" i="6"/>
  <c r="AW10" i="6"/>
  <c r="AX10" i="6" s="1"/>
  <c r="BF13" i="6"/>
  <c r="BF16" i="6"/>
  <c r="M56" i="27"/>
  <c r="G23" i="4"/>
  <c r="G15" i="4"/>
  <c r="H15" i="4" s="1"/>
  <c r="G27" i="4"/>
  <c r="G19" i="4"/>
  <c r="H19" i="4" s="1"/>
  <c r="G31" i="4"/>
  <c r="F32" i="4"/>
  <c r="AI12" i="7"/>
  <c r="AQ12" i="7"/>
  <c r="AL17" i="7"/>
  <c r="C16" i="9"/>
  <c r="B18" i="9"/>
  <c r="I14" i="9"/>
  <c r="H14" i="9"/>
  <c r="G14" i="9"/>
  <c r="CU20" i="22"/>
  <c r="DE20" i="22" s="1"/>
  <c r="DO20" i="22" s="1"/>
  <c r="DY20" i="22" s="1"/>
  <c r="EI20" i="22" s="1"/>
  <c r="BY20" i="22" a="1"/>
  <c r="BY20" i="22" s="1"/>
  <c r="AS59" i="6"/>
  <c r="BB62" i="6"/>
  <c r="BF62" i="6" s="1"/>
  <c r="BB65" i="6"/>
  <c r="BF65" i="6" s="1"/>
  <c r="BK68" i="6"/>
  <c r="BO68" i="6" s="1"/>
  <c r="AS70" i="6"/>
  <c r="AW70" i="6" s="1"/>
  <c r="AS73" i="6"/>
  <c r="BB76" i="6"/>
  <c r="BF76" i="6" s="1"/>
  <c r="BB79" i="6"/>
  <c r="BF79" i="6" s="1"/>
  <c r="BK82" i="6"/>
  <c r="BO82" i="6" s="1"/>
  <c r="AS84" i="6"/>
  <c r="AW84" i="6" s="1"/>
  <c r="AX84" i="6" s="1"/>
  <c r="AS87" i="6"/>
  <c r="AW87" i="6" s="1"/>
  <c r="BB90" i="6"/>
  <c r="BF90" i="6" s="1"/>
  <c r="BG90" i="6" s="1"/>
  <c r="AS94" i="6"/>
  <c r="AW94" i="6" s="1"/>
  <c r="BE94" i="6"/>
  <c r="BF94" i="6" s="1"/>
  <c r="BB98" i="6"/>
  <c r="BF98" i="6" s="1"/>
  <c r="T100" i="6"/>
  <c r="M32" i="27"/>
  <c r="B6" i="14"/>
  <c r="C6" i="14" s="1"/>
  <c r="B6" i="12"/>
  <c r="C6" i="12" s="1"/>
  <c r="B6" i="13"/>
  <c r="C6" i="13" s="1"/>
  <c r="AI14" i="7"/>
  <c r="AJ16" i="7"/>
  <c r="AJ30" i="7"/>
  <c r="AJ31" i="7" s="1"/>
  <c r="AJ32" i="7" s="1"/>
  <c r="AJ33" i="7" s="1"/>
  <c r="AJ34" i="7" s="1"/>
  <c r="AJ35" i="7" s="1"/>
  <c r="AJ36" i="7" s="1"/>
  <c r="AJ37" i="7" s="1"/>
  <c r="AJ38" i="7" s="1"/>
  <c r="AJ39" i="7" s="1"/>
  <c r="AJ40" i="7" s="1"/>
  <c r="AJ41" i="7" s="1"/>
  <c r="AJ42" i="7" s="1"/>
  <c r="AJ43" i="7" s="1"/>
  <c r="AJ44" i="7" s="1"/>
  <c r="AJ45" i="7" s="1"/>
  <c r="AJ46" i="7" s="1"/>
  <c r="AJ52" i="7"/>
  <c r="AR30" i="7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E17" i="9"/>
  <c r="R13" i="9"/>
  <c r="Q13" i="9"/>
  <c r="P13" i="9"/>
  <c r="C18" i="9"/>
  <c r="K14" i="9"/>
  <c r="J14" i="9"/>
  <c r="L14" i="9"/>
  <c r="P50" i="16"/>
  <c r="V38" i="16"/>
  <c r="F38" i="4"/>
  <c r="AK16" i="7"/>
  <c r="AY5" i="9"/>
  <c r="T7" i="9" s="1"/>
  <c r="Q10" i="9"/>
  <c r="L11" i="9"/>
  <c r="C15" i="9"/>
  <c r="K11" i="9"/>
  <c r="J11" i="9"/>
  <c r="E16" i="9"/>
  <c r="V34" i="16"/>
  <c r="P46" i="16"/>
  <c r="V48" i="16"/>
  <c r="DP3" i="22"/>
  <c r="DZ3" i="22" s="1"/>
  <c r="EJ3" i="22" s="1"/>
  <c r="CP19" i="22"/>
  <c r="CZ15" i="22"/>
  <c r="DJ15" i="22" s="1"/>
  <c r="DT15" i="22" s="1"/>
  <c r="ED15" i="22" s="1"/>
  <c r="EN15" i="22" s="1"/>
  <c r="CD15" i="22" a="1"/>
  <c r="CD15" i="22" s="1"/>
  <c r="AL10" i="7"/>
  <c r="AM14" i="7"/>
  <c r="AL55" i="7"/>
  <c r="J15" i="7"/>
  <c r="I15" i="7"/>
  <c r="P15" i="7"/>
  <c r="V14" i="11" s="1"/>
  <c r="H15" i="7"/>
  <c r="O15" i="7"/>
  <c r="U14" i="11" s="1"/>
  <c r="N15" i="7"/>
  <c r="T14" i="11" s="1"/>
  <c r="F15" i="7"/>
  <c r="B20" i="7"/>
  <c r="M15" i="7"/>
  <c r="S14" i="11" s="1"/>
  <c r="E15" i="7"/>
  <c r="L15" i="7"/>
  <c r="N14" i="11" s="1"/>
  <c r="D15" i="7"/>
  <c r="K15" i="7"/>
  <c r="C15" i="7"/>
  <c r="AL52" i="7"/>
  <c r="AL30" i="7"/>
  <c r="AL31" i="7" s="1"/>
  <c r="AL32" i="7" s="1"/>
  <c r="AL33" i="7" s="1"/>
  <c r="AL34" i="7" s="1"/>
  <c r="AL35" i="7" s="1"/>
  <c r="AL36" i="7" s="1"/>
  <c r="AL37" i="7" s="1"/>
  <c r="AL38" i="7" s="1"/>
  <c r="AL39" i="7" s="1"/>
  <c r="AL40" i="7" s="1"/>
  <c r="AL41" i="7" s="1"/>
  <c r="AL42" i="7" s="1"/>
  <c r="AL43" i="7" s="1"/>
  <c r="AL44" i="7" s="1"/>
  <c r="AL45" i="7" s="1"/>
  <c r="AL46" i="7" s="1"/>
  <c r="F16" i="9"/>
  <c r="U12" i="9"/>
  <c r="T12" i="9"/>
  <c r="S12" i="9"/>
  <c r="E18" i="9"/>
  <c r="S32" i="16"/>
  <c r="S44" i="16" s="1"/>
  <c r="X20" i="16"/>
  <c r="DR6" i="22"/>
  <c r="EB6" i="22" s="1"/>
  <c r="EL6" i="22" s="1"/>
  <c r="CC15" i="22" a="1"/>
  <c r="CC15" i="22" s="1"/>
  <c r="CY15" i="22"/>
  <c r="CO19" i="22"/>
  <c r="BK19" i="6"/>
  <c r="BO19" i="6" s="1"/>
  <c r="E20" i="6"/>
  <c r="V21" i="6"/>
  <c r="X21" i="6" s="1"/>
  <c r="AS21" i="6"/>
  <c r="AW21" i="6" s="1"/>
  <c r="AS24" i="6"/>
  <c r="AW24" i="6" s="1"/>
  <c r="BM24" i="6"/>
  <c r="AU26" i="6"/>
  <c r="BB27" i="6"/>
  <c r="BF27" i="6" s="1"/>
  <c r="AL28" i="6"/>
  <c r="AN28" i="6" s="1"/>
  <c r="C29" i="6"/>
  <c r="BD29" i="6"/>
  <c r="T30" i="6"/>
  <c r="AD30" i="6"/>
  <c r="AF30" i="6" s="1"/>
  <c r="BB30" i="6"/>
  <c r="BF30" i="6" s="1"/>
  <c r="BG30" i="6" s="1"/>
  <c r="AL31" i="6"/>
  <c r="AN31" i="6" s="1"/>
  <c r="C32" i="6"/>
  <c r="BD32" i="6"/>
  <c r="T33" i="6"/>
  <c r="AD33" i="6"/>
  <c r="AF33" i="6" s="1"/>
  <c r="BK33" i="6"/>
  <c r="E34" i="6"/>
  <c r="V35" i="6"/>
  <c r="X35" i="6" s="1"/>
  <c r="AS35" i="6"/>
  <c r="AW35" i="6" s="1"/>
  <c r="BM35" i="6"/>
  <c r="V38" i="6"/>
  <c r="X38" i="6" s="1"/>
  <c r="AS38" i="6"/>
  <c r="AU40" i="6"/>
  <c r="BB41" i="6"/>
  <c r="AL42" i="6"/>
  <c r="AN42" i="6" s="1"/>
  <c r="C43" i="6"/>
  <c r="BD43" i="6"/>
  <c r="T44" i="6"/>
  <c r="AD44" i="6"/>
  <c r="AF44" i="6" s="1"/>
  <c r="BB44" i="6"/>
  <c r="BF44" i="6" s="1"/>
  <c r="BG44" i="6" s="1"/>
  <c r="AL45" i="6"/>
  <c r="AN45" i="6" s="1"/>
  <c r="C46" i="6"/>
  <c r="T47" i="6"/>
  <c r="AD47" i="6"/>
  <c r="AF47" i="6" s="1"/>
  <c r="BK47" i="6"/>
  <c r="E48" i="6"/>
  <c r="V49" i="6"/>
  <c r="X49" i="6" s="1"/>
  <c r="AS49" i="6"/>
  <c r="V52" i="6"/>
  <c r="X52" i="6" s="1"/>
  <c r="AS52" i="6"/>
  <c r="BM52" i="6"/>
  <c r="AL54" i="6"/>
  <c r="AN54" i="6" s="1"/>
  <c r="C55" i="6"/>
  <c r="T55" i="6"/>
  <c r="AD55" i="6"/>
  <c r="AF55" i="6" s="1"/>
  <c r="BK55" i="6"/>
  <c r="BO55" i="6" s="1"/>
  <c r="E56" i="6"/>
  <c r="V57" i="6"/>
  <c r="X57" i="6" s="1"/>
  <c r="AS57" i="6"/>
  <c r="BK58" i="6"/>
  <c r="E59" i="6"/>
  <c r="V60" i="6"/>
  <c r="X60" i="6" s="1"/>
  <c r="AS60" i="6"/>
  <c r="AW60" i="6" s="1"/>
  <c r="AX60" i="6" s="1"/>
  <c r="BM60" i="6"/>
  <c r="AU62" i="6"/>
  <c r="BB63" i="6"/>
  <c r="BF63" i="6" s="1"/>
  <c r="AL64" i="6"/>
  <c r="AN64" i="6" s="1"/>
  <c r="C65" i="6"/>
  <c r="AU65" i="6"/>
  <c r="BB66" i="6"/>
  <c r="AL67" i="6"/>
  <c r="AN67" i="6" s="1"/>
  <c r="C68" i="6"/>
  <c r="BD68" i="6"/>
  <c r="T69" i="6"/>
  <c r="AD69" i="6"/>
  <c r="AF69" i="6" s="1"/>
  <c r="BK69" i="6"/>
  <c r="BO69" i="6" s="1"/>
  <c r="E70" i="6"/>
  <c r="V71" i="6"/>
  <c r="X71" i="6" s="1"/>
  <c r="AS71" i="6"/>
  <c r="AW71" i="6" s="1"/>
  <c r="BM71" i="6"/>
  <c r="BK72" i="6"/>
  <c r="E73" i="6"/>
  <c r="V74" i="6"/>
  <c r="X74" i="6" s="1"/>
  <c r="AS74" i="6"/>
  <c r="AW74" i="6" s="1"/>
  <c r="AU76" i="6"/>
  <c r="BB77" i="6"/>
  <c r="BF77" i="6" s="1"/>
  <c r="AL78" i="6"/>
  <c r="AN78" i="6" s="1"/>
  <c r="C79" i="6"/>
  <c r="AU79" i="6"/>
  <c r="BB80" i="6"/>
  <c r="BF80" i="6" s="1"/>
  <c r="BG80" i="6" s="1"/>
  <c r="AL81" i="6"/>
  <c r="AN81" i="6" s="1"/>
  <c r="C82" i="6"/>
  <c r="BD82" i="6"/>
  <c r="T83" i="6"/>
  <c r="AD83" i="6"/>
  <c r="AF83" i="6" s="1"/>
  <c r="BK83" i="6"/>
  <c r="BO83" i="6" s="1"/>
  <c r="E84" i="6"/>
  <c r="V85" i="6"/>
  <c r="X85" i="6" s="1"/>
  <c r="AS85" i="6"/>
  <c r="BM85" i="6"/>
  <c r="BK86" i="6"/>
  <c r="BO86" i="6" s="1"/>
  <c r="E87" i="6"/>
  <c r="V88" i="6"/>
  <c r="X88" i="6" s="1"/>
  <c r="AS88" i="6"/>
  <c r="BM88" i="6"/>
  <c r="AU90" i="6"/>
  <c r="BB91" i="6"/>
  <c r="AL92" i="6"/>
  <c r="AN92" i="6" s="1"/>
  <c r="C93" i="6"/>
  <c r="AU93" i="6"/>
  <c r="D94" i="6"/>
  <c r="E95" i="6"/>
  <c r="BL95" i="6"/>
  <c r="BB96" i="6"/>
  <c r="BM96" i="6"/>
  <c r="AD97" i="6"/>
  <c r="AF97" i="6" s="1"/>
  <c r="V99" i="6"/>
  <c r="X99" i="6" s="1"/>
  <c r="C100" i="6"/>
  <c r="AL100" i="6"/>
  <c r="AN100" i="6" s="1"/>
  <c r="BK100" i="6"/>
  <c r="BB101" i="6"/>
  <c r="G26" i="4"/>
  <c r="H26" i="4" s="1"/>
  <c r="G30" i="4"/>
  <c r="H30" i="4" s="1"/>
  <c r="R29" i="7"/>
  <c r="T28" i="7"/>
  <c r="S28" i="7"/>
  <c r="AP56" i="7"/>
  <c r="AP13" i="7"/>
  <c r="AO57" i="7"/>
  <c r="AO14" i="7"/>
  <c r="AK54" i="7"/>
  <c r="AM55" i="7"/>
  <c r="AM7" i="9"/>
  <c r="AQ7" i="9" s="1"/>
  <c r="AU7" i="9" s="1"/>
  <c r="AY7" i="9" s="1"/>
  <c r="P44" i="16"/>
  <c r="V32" i="16"/>
  <c r="V53" i="16"/>
  <c r="BC96" i="6"/>
  <c r="AT97" i="6"/>
  <c r="AV99" i="6"/>
  <c r="AW99" i="6" s="1"/>
  <c r="I7" i="4"/>
  <c r="G39" i="4"/>
  <c r="AN12" i="7"/>
  <c r="AQ14" i="7"/>
  <c r="AQ57" i="7"/>
  <c r="AL54" i="7"/>
  <c r="AR16" i="7"/>
  <c r="AN52" i="7"/>
  <c r="AN30" i="7"/>
  <c r="AN31" i="7" s="1"/>
  <c r="AO32" i="7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M5" i="9"/>
  <c r="V5" i="9" s="1"/>
  <c r="AT4" i="9"/>
  <c r="F15" i="9"/>
  <c r="DP5" i="22"/>
  <c r="DZ5" i="22" s="1"/>
  <c r="EJ5" i="22" s="1"/>
  <c r="CO16" i="22"/>
  <c r="CY12" i="22"/>
  <c r="CC12" i="22" a="1"/>
  <c r="CC12" i="22" s="1"/>
  <c r="CN22" i="22"/>
  <c r="CB18" i="22" a="1"/>
  <c r="CB18" i="22" s="1"/>
  <c r="CX18" i="22"/>
  <c r="DH18" i="22" s="1"/>
  <c r="DR18" i="22" s="1"/>
  <c r="EB18" i="22" s="1"/>
  <c r="EL18" i="22" s="1"/>
  <c r="C6" i="5"/>
  <c r="C18" i="5"/>
  <c r="C37" i="5"/>
  <c r="C45" i="5"/>
  <c r="C53" i="5"/>
  <c r="C61" i="5"/>
  <c r="C69" i="5"/>
  <c r="C77" i="5"/>
  <c r="C82" i="5"/>
  <c r="C86" i="5"/>
  <c r="C90" i="5"/>
  <c r="C94" i="5"/>
  <c r="C98" i="5"/>
  <c r="C102" i="5"/>
  <c r="S6" i="7"/>
  <c r="D8" i="7"/>
  <c r="L8" i="7"/>
  <c r="N7" i="11" s="1"/>
  <c r="AP8" i="7"/>
  <c r="AI9" i="7"/>
  <c r="AQ9" i="7"/>
  <c r="F10" i="7"/>
  <c r="N10" i="7"/>
  <c r="T9" i="11" s="1"/>
  <c r="AK11" i="7"/>
  <c r="H12" i="7"/>
  <c r="P12" i="7"/>
  <c r="V11" i="11" s="1"/>
  <c r="AL12" i="7"/>
  <c r="AM13" i="7"/>
  <c r="J14" i="7"/>
  <c r="AO15" i="7"/>
  <c r="AM75" i="7"/>
  <c r="AM6" i="9"/>
  <c r="AQ6" i="9" s="1"/>
  <c r="AU6" i="9" s="1"/>
  <c r="AY6" i="9" s="1"/>
  <c r="T11" i="9" s="1"/>
  <c r="H8" i="9"/>
  <c r="N9" i="9"/>
  <c r="T10" i="9"/>
  <c r="B11" i="9"/>
  <c r="F13" i="9"/>
  <c r="D14" i="9"/>
  <c r="C4" i="8"/>
  <c r="V7" i="16"/>
  <c r="V18" i="16"/>
  <c r="V39" i="16"/>
  <c r="P51" i="16"/>
  <c r="CS3" i="22"/>
  <c r="BW5" i="22" a="1"/>
  <c r="BW5" i="22" s="1"/>
  <c r="CT5" i="22"/>
  <c r="DD5" i="22" s="1"/>
  <c r="DN5" i="22" s="1"/>
  <c r="DX5" i="22" s="1"/>
  <c r="EH5" i="22" s="1"/>
  <c r="CJ6" i="22"/>
  <c r="CJ7" i="22"/>
  <c r="CM8" i="22"/>
  <c r="CY8" i="22"/>
  <c r="CC32" i="22" s="1" a="1"/>
  <c r="CC32" i="22" s="1"/>
  <c r="CC9" i="22" a="1"/>
  <c r="CC9" i="22" s="1"/>
  <c r="CK9" i="22"/>
  <c r="CZ10" i="22"/>
  <c r="DJ10" i="22" s="1"/>
  <c r="DT10" i="22" s="1"/>
  <c r="ED10" i="22" s="1"/>
  <c r="EN10" i="22" s="1"/>
  <c r="CK11" i="22"/>
  <c r="CW11" i="22"/>
  <c r="CA14" i="22" a="1"/>
  <c r="CA14" i="22" s="1"/>
  <c r="CL15" i="22"/>
  <c r="DA25" i="22"/>
  <c r="CE25" i="22" a="1"/>
  <c r="CE25" i="22" s="1"/>
  <c r="DA21" i="22"/>
  <c r="BU195" i="22"/>
  <c r="BU339" i="22" s="1"/>
  <c r="BU483" i="22" s="1"/>
  <c r="BU75" i="22"/>
  <c r="C9" i="5"/>
  <c r="C15" i="5"/>
  <c r="C23" i="5"/>
  <c r="C27" i="5"/>
  <c r="C31" i="5"/>
  <c r="C36" i="5"/>
  <c r="C44" i="5"/>
  <c r="C52" i="5"/>
  <c r="C60" i="5"/>
  <c r="C68" i="5"/>
  <c r="C76" i="5"/>
  <c r="T5" i="7"/>
  <c r="AN6" i="7"/>
  <c r="E8" i="7"/>
  <c r="M8" i="7"/>
  <c r="S7" i="11" s="1"/>
  <c r="F9" i="7"/>
  <c r="N9" i="7"/>
  <c r="T8" i="11" s="1"/>
  <c r="G10" i="7"/>
  <c r="O10" i="7"/>
  <c r="U9" i="11" s="1"/>
  <c r="AK10" i="7"/>
  <c r="H11" i="7"/>
  <c r="P11" i="7"/>
  <c r="V10" i="11" s="1"/>
  <c r="AL11" i="7"/>
  <c r="I12" i="7"/>
  <c r="B13" i="7"/>
  <c r="AN13" i="7"/>
  <c r="C14" i="7"/>
  <c r="K14" i="7"/>
  <c r="AP15" i="7"/>
  <c r="E16" i="7"/>
  <c r="B21" i="7"/>
  <c r="AL51" i="7"/>
  <c r="AU4" i="9"/>
  <c r="BC5" i="9"/>
  <c r="K7" i="9"/>
  <c r="I8" i="9"/>
  <c r="Q8" i="9"/>
  <c r="G9" i="9"/>
  <c r="M10" i="9"/>
  <c r="U10" i="9"/>
  <c r="D9" i="8"/>
  <c r="A16" i="8"/>
  <c r="T5" i="16"/>
  <c r="U5" i="16" s="1"/>
  <c r="U6" i="16" s="1"/>
  <c r="U7" i="16" s="1"/>
  <c r="U8" i="16" s="1"/>
  <c r="U9" i="16" s="1"/>
  <c r="U10" i="16" s="1"/>
  <c r="U11" i="16" s="1"/>
  <c r="U12" i="16" s="1"/>
  <c r="Y8" i="16"/>
  <c r="V9" i="16"/>
  <c r="X11" i="16"/>
  <c r="Z11" i="16" s="1"/>
  <c r="AA11" i="16" s="1"/>
  <c r="V13" i="16"/>
  <c r="X14" i="16"/>
  <c r="Z14" i="16" s="1"/>
  <c r="AA14" i="16" s="1"/>
  <c r="T16" i="16"/>
  <c r="V17" i="16"/>
  <c r="V19" i="16"/>
  <c r="AD24" i="16"/>
  <c r="V28" i="16"/>
  <c r="P30" i="16"/>
  <c r="V36" i="16"/>
  <c r="DI2" i="22"/>
  <c r="DS2" i="22" s="1"/>
  <c r="EC2" i="22" s="1"/>
  <c r="EM2" i="22" s="1"/>
  <c r="CT3" i="22"/>
  <c r="DD3" i="22" s="1"/>
  <c r="DN3" i="22" s="1"/>
  <c r="DX3" i="22" s="1"/>
  <c r="EH3" i="22" s="1"/>
  <c r="CK4" i="22"/>
  <c r="CK6" i="22"/>
  <c r="CY6" i="22"/>
  <c r="DI6" i="22" s="1"/>
  <c r="DS6" i="22" s="1"/>
  <c r="EC6" i="22" s="1"/>
  <c r="EM6" i="22" s="1"/>
  <c r="CK7" i="22"/>
  <c r="CZ8" i="22"/>
  <c r="DJ8" i="22" s="1"/>
  <c r="DT8" i="22" s="1"/>
  <c r="ED8" i="22" s="1"/>
  <c r="EN8" i="22" s="1"/>
  <c r="CL9" i="22"/>
  <c r="CY9" i="22"/>
  <c r="DI9" i="22" s="1"/>
  <c r="DS9" i="22" s="1"/>
  <c r="EC9" i="22" s="1"/>
  <c r="EM9" i="22" s="1"/>
  <c r="CP14" i="22"/>
  <c r="CD10" i="22" a="1"/>
  <c r="CD10" i="22" s="1"/>
  <c r="DA10" i="22"/>
  <c r="CE34" i="22" s="1" a="1"/>
  <c r="CE34" i="22" s="1"/>
  <c r="CC11" i="22" a="1"/>
  <c r="CC11" i="22" s="1"/>
  <c r="CL11" i="22"/>
  <c r="CS12" i="22"/>
  <c r="DB13" i="22"/>
  <c r="DL13" i="22" s="1"/>
  <c r="DV13" i="22" s="1"/>
  <c r="EF13" i="22" s="1"/>
  <c r="EP13" i="22" s="1"/>
  <c r="CJ14" i="22"/>
  <c r="CW15" i="22"/>
  <c r="CR25" i="22"/>
  <c r="DB17" i="22"/>
  <c r="DL17" i="22" s="1"/>
  <c r="DV17" i="22" s="1"/>
  <c r="EF17" i="22" s="1"/>
  <c r="EP17" i="22" s="1"/>
  <c r="CK18" i="22"/>
  <c r="DA19" i="22"/>
  <c r="CO22" i="22"/>
  <c r="BV75" i="22"/>
  <c r="BU93" i="22"/>
  <c r="BU213" i="22"/>
  <c r="BU357" i="22" s="1"/>
  <c r="BU501" i="22" s="1"/>
  <c r="C4" i="5"/>
  <c r="C12" i="5"/>
  <c r="C20" i="5"/>
  <c r="C35" i="5"/>
  <c r="C43" i="5"/>
  <c r="C51" i="5"/>
  <c r="C59" i="5"/>
  <c r="C67" i="5"/>
  <c r="C75" i="5"/>
  <c r="C81" i="5"/>
  <c r="C85" i="5"/>
  <c r="C89" i="5"/>
  <c r="C93" i="5"/>
  <c r="C97" i="5"/>
  <c r="C101" i="5"/>
  <c r="H10" i="7"/>
  <c r="P10" i="7"/>
  <c r="V9" i="11" s="1"/>
  <c r="J12" i="7"/>
  <c r="D14" i="7"/>
  <c r="AO53" i="7"/>
  <c r="AK56" i="7"/>
  <c r="H9" i="9"/>
  <c r="D11" i="9"/>
  <c r="B12" i="9"/>
  <c r="H13" i="9" s="1"/>
  <c r="F14" i="9"/>
  <c r="X18" i="16"/>
  <c r="CC39" i="22" a="1"/>
  <c r="CC39" i="22" s="1"/>
  <c r="CF37" i="22" a="1"/>
  <c r="CF37" i="22" s="1"/>
  <c r="CF29" i="22" a="1"/>
  <c r="CF29" i="22" s="1"/>
  <c r="CB29" i="22" a="1"/>
  <c r="CB29" i="22" s="1"/>
  <c r="BX29" i="22" a="1"/>
  <c r="BX29" i="22" s="1"/>
  <c r="CS25" i="22"/>
  <c r="CS22" i="22"/>
  <c r="CF30" i="22" a="1"/>
  <c r="CF30" i="22" s="1"/>
  <c r="CB30" i="22" a="1"/>
  <c r="CB30" i="22" s="1"/>
  <c r="CF39" i="22" a="1"/>
  <c r="CF39" i="22" s="1"/>
  <c r="CF31" i="22" a="1"/>
  <c r="CF31" i="22" s="1"/>
  <c r="CE45" i="22" a="1"/>
  <c r="CE45" i="22" s="1"/>
  <c r="BW38" i="22" a="1"/>
  <c r="BW38" i="22" s="1"/>
  <c r="CC34" i="22" a="1"/>
  <c r="CC34" i="22" s="1"/>
  <c r="CF32" i="22" a="1"/>
  <c r="CF32" i="22" s="1"/>
  <c r="CA39" i="22" a="1"/>
  <c r="CA39" i="22" s="1"/>
  <c r="CU3" i="22"/>
  <c r="DE3" i="22" s="1"/>
  <c r="DO3" i="22" s="1"/>
  <c r="DY3" i="22" s="1"/>
  <c r="EI3" i="22" s="1"/>
  <c r="DA6" i="22"/>
  <c r="DA8" i="22"/>
  <c r="CN9" i="22"/>
  <c r="DA9" i="22"/>
  <c r="DK9" i="22" s="1"/>
  <c r="DU9" i="22" s="1"/>
  <c r="EE9" i="22" s="1"/>
  <c r="EO9" i="22" s="1"/>
  <c r="DB10" i="22"/>
  <c r="DL10" i="22" s="1"/>
  <c r="DV10" i="22" s="1"/>
  <c r="EF10" i="22" s="1"/>
  <c r="EP10" i="22" s="1"/>
  <c r="CN11" i="22"/>
  <c r="CZ11" i="22"/>
  <c r="DJ11" i="22" s="1"/>
  <c r="DT11" i="22" s="1"/>
  <c r="ED11" i="22" s="1"/>
  <c r="EN11" i="22" s="1"/>
  <c r="CJ12" i="22"/>
  <c r="CF21" i="22" a="1"/>
  <c r="CF21" i="22" s="1"/>
  <c r="DB21" i="22"/>
  <c r="DL21" i="22" s="1"/>
  <c r="DV21" i="22" s="1"/>
  <c r="EF21" i="22" s="1"/>
  <c r="EP21" i="22" s="1"/>
  <c r="CK14" i="22"/>
  <c r="DA24" i="22"/>
  <c r="DK24" i="22" s="1"/>
  <c r="DU24" i="22" s="1"/>
  <c r="EE24" i="22" s="1"/>
  <c r="EO24" i="22" s="1"/>
  <c r="DA16" i="22"/>
  <c r="DK16" i="22" s="1"/>
  <c r="DU16" i="22" s="1"/>
  <c r="EE16" i="22" s="1"/>
  <c r="EO16" i="22" s="1"/>
  <c r="CS17" i="22"/>
  <c r="DC17" i="22" s="1"/>
  <c r="DM17" i="22" s="1"/>
  <c r="DW17" i="22" s="1"/>
  <c r="EG17" i="22" s="1"/>
  <c r="CL18" i="22"/>
  <c r="CY18" i="22"/>
  <c r="BU203" i="22"/>
  <c r="BU347" i="22" s="1"/>
  <c r="BU491" i="22" s="1"/>
  <c r="BU83" i="22"/>
  <c r="BU91" i="22"/>
  <c r="BU211" i="22"/>
  <c r="BU355" i="22" s="1"/>
  <c r="BU499" i="22" s="1"/>
  <c r="BV93" i="22"/>
  <c r="BU229" i="22"/>
  <c r="BU373" i="22" s="1"/>
  <c r="BU517" i="22" s="1"/>
  <c r="BU109" i="22"/>
  <c r="B3" i="13"/>
  <c r="C3" i="13" s="1"/>
  <c r="B3" i="14"/>
  <c r="C3" i="14" s="1"/>
  <c r="B3" i="12"/>
  <c r="C3" i="12" s="1"/>
  <c r="G13" i="4"/>
  <c r="G17" i="4"/>
  <c r="G21" i="4"/>
  <c r="G25" i="4"/>
  <c r="H25" i="4" s="1"/>
  <c r="G29" i="4"/>
  <c r="H29" i="4" s="1"/>
  <c r="C7" i="5"/>
  <c r="C17" i="5"/>
  <c r="C26" i="5"/>
  <c r="C30" i="5"/>
  <c r="C34" i="5"/>
  <c r="C42" i="5"/>
  <c r="C50" i="5"/>
  <c r="C58" i="5"/>
  <c r="C66" i="5"/>
  <c r="C74" i="5"/>
  <c r="AP6" i="7"/>
  <c r="G8" i="7"/>
  <c r="O8" i="7"/>
  <c r="U7" i="11" s="1"/>
  <c r="H9" i="7"/>
  <c r="I10" i="7"/>
  <c r="J11" i="7"/>
  <c r="C12" i="7"/>
  <c r="K12" i="7"/>
  <c r="E14" i="7"/>
  <c r="M14" i="7"/>
  <c r="S13" i="11" s="1"/>
  <c r="G16" i="7"/>
  <c r="O16" i="7"/>
  <c r="U15" i="11" s="1"/>
  <c r="B19" i="7"/>
  <c r="AN51" i="7"/>
  <c r="M7" i="9"/>
  <c r="K8" i="9"/>
  <c r="S8" i="9"/>
  <c r="I9" i="9"/>
  <c r="G10" i="9"/>
  <c r="E11" i="9"/>
  <c r="R12" i="9" s="1"/>
  <c r="F9" i="8"/>
  <c r="V5" i="16"/>
  <c r="V16" i="16"/>
  <c r="X19" i="16"/>
  <c r="V21" i="16"/>
  <c r="V24" i="16"/>
  <c r="V26" i="16"/>
  <c r="V29" i="16"/>
  <c r="P31" i="16"/>
  <c r="P35" i="16"/>
  <c r="DC2" i="22"/>
  <c r="DM2" i="22" s="1"/>
  <c r="DW2" i="22" s="1"/>
  <c r="EG2" i="22" s="1"/>
  <c r="DK2" i="22"/>
  <c r="DU2" i="22" s="1"/>
  <c r="EE2" i="22" s="1"/>
  <c r="EO2" i="22" s="1"/>
  <c r="CS4" i="22"/>
  <c r="CS6" i="22"/>
  <c r="DC6" i="22" s="1"/>
  <c r="DM6" i="22" s="1"/>
  <c r="DW6" i="22" s="1"/>
  <c r="EG6" i="22" s="1"/>
  <c r="CW23" i="22"/>
  <c r="CA23" i="22" a="1"/>
  <c r="CA23" i="22" s="1"/>
  <c r="CW7" i="22"/>
  <c r="CA31" i="22" s="1" a="1"/>
  <c r="CA31" i="22" s="1"/>
  <c r="CS8" i="22"/>
  <c r="DC8" i="22" s="1"/>
  <c r="DM8" i="22" s="1"/>
  <c r="DW8" i="22" s="1"/>
  <c r="EG8" i="22" s="1"/>
  <c r="CO17" i="22"/>
  <c r="CC13" i="22" a="1"/>
  <c r="CC13" i="22" s="1"/>
  <c r="CS10" i="22"/>
  <c r="DC10" i="22" s="1"/>
  <c r="DM10" i="22" s="1"/>
  <c r="DW10" i="22" s="1"/>
  <c r="EG10" i="22" s="1"/>
  <c r="CD11" i="22" a="1"/>
  <c r="CD11" i="22" s="1"/>
  <c r="CY11" i="22"/>
  <c r="DI11" i="22" s="1"/>
  <c r="DS11" i="22" s="1"/>
  <c r="EC11" i="22" s="1"/>
  <c r="EM11" i="22" s="1"/>
  <c r="DA11" i="22"/>
  <c r="DK11" i="22" s="1"/>
  <c r="DU11" i="22" s="1"/>
  <c r="EE11" i="22" s="1"/>
  <c r="EO11" i="22" s="1"/>
  <c r="CK12" i="22"/>
  <c r="CL14" i="22"/>
  <c r="CW14" i="22"/>
  <c r="CA38" i="22" s="1" a="1"/>
  <c r="CA38" i="22" s="1"/>
  <c r="CF24" i="22" a="1"/>
  <c r="CF24" i="22" s="1"/>
  <c r="DB24" i="22"/>
  <c r="DL24" i="22" s="1"/>
  <c r="DV24" i="22" s="1"/>
  <c r="EF24" i="22" s="1"/>
  <c r="EP24" i="22" s="1"/>
  <c r="CJ17" i="22"/>
  <c r="DA18" i="22"/>
  <c r="DK18" i="22" s="1"/>
  <c r="DU18" i="22" s="1"/>
  <c r="EE18" i="22" s="1"/>
  <c r="EO18" i="22" s="1"/>
  <c r="CD30" i="22" a="1"/>
  <c r="CD30" i="22" s="1"/>
  <c r="BV83" i="22"/>
  <c r="BV91" i="22"/>
  <c r="BU101" i="22"/>
  <c r="BU221" i="22"/>
  <c r="BU365" i="22" s="1"/>
  <c r="BU509" i="22" s="1"/>
  <c r="J10" i="7"/>
  <c r="T8" i="9"/>
  <c r="H10" i="9"/>
  <c r="D12" i="9"/>
  <c r="CN12" i="22"/>
  <c r="CX8" i="22"/>
  <c r="DH8" i="22" s="1"/>
  <c r="DR8" i="22" s="1"/>
  <c r="EB8" i="22" s="1"/>
  <c r="EL8" i="22" s="1"/>
  <c r="CX7" i="22"/>
  <c r="DH7" i="22" s="1"/>
  <c r="DR7" i="22" s="1"/>
  <c r="EB7" i="22" s="1"/>
  <c r="EL7" i="22" s="1"/>
  <c r="CS9" i="22"/>
  <c r="CJ10" i="22"/>
  <c r="CF11" i="22" a="1"/>
  <c r="CF11" i="22" s="1"/>
  <c r="CR19" i="22"/>
  <c r="DB11" i="22"/>
  <c r="DL11" i="22" s="1"/>
  <c r="DV11" i="22" s="1"/>
  <c r="EF11" i="22" s="1"/>
  <c r="EP11" i="22" s="1"/>
  <c r="CV12" i="22"/>
  <c r="DF12" i="22" s="1"/>
  <c r="DP12" i="22" s="1"/>
  <c r="DZ12" i="22" s="1"/>
  <c r="EJ12" i="22" s="1"/>
  <c r="CS13" i="22"/>
  <c r="DC13" i="22" s="1"/>
  <c r="DM13" i="22" s="1"/>
  <c r="DW13" i="22" s="1"/>
  <c r="EG13" i="22" s="1"/>
  <c r="CX14" i="22"/>
  <c r="DH14" i="22" s="1"/>
  <c r="DR14" i="22" s="1"/>
  <c r="EB14" i="22" s="1"/>
  <c r="EL14" i="22" s="1"/>
  <c r="CB14" i="22" a="1"/>
  <c r="CB14" i="22" s="1"/>
  <c r="CY14" i="22"/>
  <c r="DI14" i="22" s="1"/>
  <c r="DS14" i="22" s="1"/>
  <c r="EC14" i="22" s="1"/>
  <c r="EM14" i="22" s="1"/>
  <c r="CE23" i="22" a="1"/>
  <c r="CE23" i="22" s="1"/>
  <c r="DA23" i="22"/>
  <c r="DK23" i="22" s="1"/>
  <c r="DU23" i="22" s="1"/>
  <c r="EE23" i="22" s="1"/>
  <c r="EO23" i="22" s="1"/>
  <c r="DA15" i="22"/>
  <c r="DK15" i="22" s="1"/>
  <c r="DU15" i="22" s="1"/>
  <c r="EE15" i="22" s="1"/>
  <c r="EO15" i="22" s="1"/>
  <c r="CS16" i="22"/>
  <c r="DC16" i="22" s="1"/>
  <c r="DM16" i="22" s="1"/>
  <c r="DW16" i="22" s="1"/>
  <c r="EG16" i="22" s="1"/>
  <c r="CK17" i="22"/>
  <c r="DB18" i="22"/>
  <c r="DL18" i="22" s="1"/>
  <c r="DV18" i="22" s="1"/>
  <c r="EF18" i="22" s="1"/>
  <c r="EP18" i="22" s="1"/>
  <c r="CW19" i="22"/>
  <c r="DA20" i="22"/>
  <c r="DK20" i="22" s="1"/>
  <c r="DU20" i="22" s="1"/>
  <c r="EE20" i="22" s="1"/>
  <c r="EO20" i="22" s="1"/>
  <c r="CJ23" i="22"/>
  <c r="CE24" i="22" a="1"/>
  <c r="CE24" i="22" s="1"/>
  <c r="B4" i="14"/>
  <c r="C4" i="14" s="1"/>
  <c r="B4" i="12"/>
  <c r="C4" i="12" s="1"/>
  <c r="B4" i="13"/>
  <c r="C4" i="13" s="1"/>
  <c r="C5" i="5"/>
  <c r="C19" i="5"/>
  <c r="C25" i="5"/>
  <c r="C29" i="5"/>
  <c r="C33" i="5"/>
  <c r="C40" i="5"/>
  <c r="C48" i="5"/>
  <c r="C56" i="5"/>
  <c r="C64" i="5"/>
  <c r="C72" i="5"/>
  <c r="AJ6" i="7"/>
  <c r="AR6" i="7"/>
  <c r="I8" i="7"/>
  <c r="J9" i="7"/>
  <c r="C10" i="7"/>
  <c r="K10" i="7"/>
  <c r="D11" i="7"/>
  <c r="L11" i="7"/>
  <c r="N10" i="11" s="1"/>
  <c r="E12" i="7"/>
  <c r="M12" i="7"/>
  <c r="S11" i="11" s="1"/>
  <c r="O14" i="7"/>
  <c r="U13" i="11" s="1"/>
  <c r="B17" i="7"/>
  <c r="AI30" i="7"/>
  <c r="AI53" i="7" s="1"/>
  <c r="AR75" i="7"/>
  <c r="J4" i="9"/>
  <c r="V4" i="9" s="1"/>
  <c r="G7" i="9"/>
  <c r="M8" i="9"/>
  <c r="U8" i="9"/>
  <c r="K9" i="9"/>
  <c r="S9" i="9"/>
  <c r="I10" i="9"/>
  <c r="D3" i="8"/>
  <c r="D15" i="8"/>
  <c r="V3" i="16"/>
  <c r="W3" i="16" s="1"/>
  <c r="W4" i="16" s="1"/>
  <c r="V15" i="16"/>
  <c r="Z17" i="16"/>
  <c r="V22" i="16"/>
  <c r="T23" i="16"/>
  <c r="T25" i="16"/>
  <c r="T27" i="16"/>
  <c r="CJ24" i="22"/>
  <c r="CJ21" i="22"/>
  <c r="CJ16" i="22"/>
  <c r="CJ13" i="22"/>
  <c r="CJ19" i="22"/>
  <c r="CJ25" i="22"/>
  <c r="CJ22" i="22"/>
  <c r="CJ18" i="22"/>
  <c r="CJ15" i="22"/>
  <c r="CJ20" i="22"/>
  <c r="T4" i="22"/>
  <c r="CK5" i="22"/>
  <c r="CY7" i="22"/>
  <c r="DI7" i="22" s="1"/>
  <c r="DS7" i="22" s="1"/>
  <c r="EC7" i="22" s="1"/>
  <c r="EM7" i="22" s="1"/>
  <c r="CJ8" i="22"/>
  <c r="CK10" i="22"/>
  <c r="CS11" i="22"/>
  <c r="CK13" i="22"/>
  <c r="CA15" i="22" a="1"/>
  <c r="CA15" i="22" s="1"/>
  <c r="CK16" i="22"/>
  <c r="L46" i="22" a="1"/>
  <c r="L46" i="22" s="1"/>
  <c r="CE26" i="22" a="1"/>
  <c r="CE26" i="22" s="1"/>
  <c r="L47" i="22" a="1"/>
  <c r="L47" i="22" s="1"/>
  <c r="L48" i="22" a="1"/>
  <c r="L48" i="22" s="1"/>
  <c r="DA26" i="22"/>
  <c r="DK26" i="22" s="1"/>
  <c r="DU26" i="22" s="1"/>
  <c r="EE26" i="22" s="1"/>
  <c r="EO26" i="22" s="1"/>
  <c r="L45" i="22" a="1"/>
  <c r="L45" i="22" s="1"/>
  <c r="CS19" i="22"/>
  <c r="DC19" i="22" s="1"/>
  <c r="DM19" i="22" s="1"/>
  <c r="DW19" i="22" s="1"/>
  <c r="EG19" i="22" s="1"/>
  <c r="DB20" i="22"/>
  <c r="DL20" i="22" s="1"/>
  <c r="DV20" i="22" s="1"/>
  <c r="EF20" i="22" s="1"/>
  <c r="EP20" i="22" s="1"/>
  <c r="CS21" i="22"/>
  <c r="DC21" i="22" s="1"/>
  <c r="DM21" i="22" s="1"/>
  <c r="DW21" i="22" s="1"/>
  <c r="EG21" i="22" s="1"/>
  <c r="BH33" i="22" a="1"/>
  <c r="BH33" i="22" s="1"/>
  <c r="BH57" i="22" a="1"/>
  <c r="BH57" i="22" s="1"/>
  <c r="DB23" i="22"/>
  <c r="DL23" i="22" s="1"/>
  <c r="DV23" i="22" s="1"/>
  <c r="EF23" i="22" s="1"/>
  <c r="EP23" i="22" s="1"/>
  <c r="CF23" i="22" a="1"/>
  <c r="CF23" i="22" s="1"/>
  <c r="CS24" i="22"/>
  <c r="CR26" i="22"/>
  <c r="BV52" i="22"/>
  <c r="CF28" i="22" a="1"/>
  <c r="CF28" i="22" s="1"/>
  <c r="CB28" i="22" a="1"/>
  <c r="CB28" i="22" s="1"/>
  <c r="CE28" i="22" a="1"/>
  <c r="CE28" i="22" s="1"/>
  <c r="CA28" i="22" a="1"/>
  <c r="CA28" i="22" s="1"/>
  <c r="BW28" i="22" a="1"/>
  <c r="BW28" i="22" s="1"/>
  <c r="CC28" i="22" a="1"/>
  <c r="CC28" i="22" s="1"/>
  <c r="CA30" i="22" a="1"/>
  <c r="CA30" i="22" s="1"/>
  <c r="BF724" i="22"/>
  <c r="BF1300" i="22" s="1"/>
  <c r="BF292" i="22"/>
  <c r="BF172" i="22"/>
  <c r="C8" i="5"/>
  <c r="C16" i="5"/>
  <c r="C39" i="5"/>
  <c r="C47" i="5"/>
  <c r="C55" i="5"/>
  <c r="C63" i="5"/>
  <c r="C71" i="5"/>
  <c r="C79" i="5"/>
  <c r="C83" i="5"/>
  <c r="C87" i="5"/>
  <c r="C91" i="5"/>
  <c r="C95" i="5"/>
  <c r="C99" i="5"/>
  <c r="J8" i="7"/>
  <c r="AO9" i="7"/>
  <c r="D10" i="7"/>
  <c r="L10" i="7"/>
  <c r="N9" i="11" s="1"/>
  <c r="AI11" i="7"/>
  <c r="AQ11" i="7"/>
  <c r="F12" i="7"/>
  <c r="N12" i="7"/>
  <c r="T11" i="11" s="1"/>
  <c r="H14" i="7"/>
  <c r="AM15" i="7"/>
  <c r="N8" i="9"/>
  <c r="T9" i="9"/>
  <c r="D13" i="9"/>
  <c r="V41" i="16"/>
  <c r="CK24" i="22"/>
  <c r="CK21" i="22"/>
  <c r="CK19" i="22"/>
  <c r="CK25" i="22"/>
  <c r="CK22" i="22"/>
  <c r="CK26" i="22"/>
  <c r="CK23" i="22"/>
  <c r="CA7" i="22" a="1"/>
  <c r="CA7" i="22" s="1"/>
  <c r="DA7" i="22"/>
  <c r="DK7" i="22" s="1"/>
  <c r="DU7" i="22" s="1"/>
  <c r="EE7" i="22" s="1"/>
  <c r="EO7" i="22" s="1"/>
  <c r="CK8" i="22"/>
  <c r="CM22" i="22"/>
  <c r="CW18" i="22"/>
  <c r="CA42" i="22" s="1" a="1"/>
  <c r="CA42" i="22" s="1"/>
  <c r="CW10" i="22"/>
  <c r="CA34" i="22" s="1" a="1"/>
  <c r="CA34" i="22" s="1"/>
  <c r="CA11" i="22" a="1"/>
  <c r="CA11" i="22" s="1"/>
  <c r="BW13" i="22" a="1"/>
  <c r="BW13" i="22" s="1"/>
  <c r="CL13" i="22"/>
  <c r="DA22" i="22"/>
  <c r="DK22" i="22" s="1"/>
  <c r="DU22" i="22" s="1"/>
  <c r="EE22" i="22" s="1"/>
  <c r="EO22" i="22" s="1"/>
  <c r="CE22" i="22" a="1"/>
  <c r="CE22" i="22" s="1"/>
  <c r="DA14" i="22"/>
  <c r="DK14" i="22" s="1"/>
  <c r="DU14" i="22" s="1"/>
  <c r="EE14" i="22" s="1"/>
  <c r="EO14" i="22" s="1"/>
  <c r="CS15" i="22"/>
  <c r="CL16" i="22"/>
  <c r="CE18" i="22" a="1"/>
  <c r="CE18" i="22" s="1"/>
  <c r="CS18" i="22"/>
  <c r="DC18" i="22" s="1"/>
  <c r="DM18" i="22" s="1"/>
  <c r="DW18" i="22" s="1"/>
  <c r="EG18" i="22" s="1"/>
  <c r="CA19" i="22" a="1"/>
  <c r="CA19" i="22" s="1"/>
  <c r="CL19" i="22"/>
  <c r="C29" i="22"/>
  <c r="CE30" i="22" a="1"/>
  <c r="CE30" i="22" s="1"/>
  <c r="BV84" i="22"/>
  <c r="BV92" i="22"/>
  <c r="CF48" i="22" a="1"/>
  <c r="CF48" i="22" s="1"/>
  <c r="BV98" i="22"/>
  <c r="C11" i="5"/>
  <c r="C13" i="5"/>
  <c r="C21" i="5"/>
  <c r="C24" i="5"/>
  <c r="C28" i="5"/>
  <c r="C32" i="5"/>
  <c r="C38" i="5"/>
  <c r="C46" i="5"/>
  <c r="C54" i="5"/>
  <c r="C62" i="5"/>
  <c r="C70" i="5"/>
  <c r="C8" i="7"/>
  <c r="D9" i="7"/>
  <c r="E10" i="7"/>
  <c r="M10" i="7"/>
  <c r="S9" i="11" s="1"/>
  <c r="F11" i="7"/>
  <c r="AJ11" i="7"/>
  <c r="AR11" i="7"/>
  <c r="AN15" i="7"/>
  <c r="X10" i="14"/>
  <c r="Y10" i="14" s="1"/>
  <c r="L4" i="9"/>
  <c r="G4" i="15" s="1"/>
  <c r="K10" i="9"/>
  <c r="S6" i="16"/>
  <c r="T9" i="16"/>
  <c r="Y10" i="16"/>
  <c r="V11" i="16"/>
  <c r="T13" i="16"/>
  <c r="V25" i="16"/>
  <c r="T28" i="16"/>
  <c r="DG2" i="22"/>
  <c r="DQ2" i="22" s="1"/>
  <c r="EA2" i="22" s="1"/>
  <c r="EK2" i="22" s="1"/>
  <c r="CL25" i="22"/>
  <c r="CL22" i="22"/>
  <c r="CL26" i="22"/>
  <c r="CL23" i="22"/>
  <c r="CL17" i="22"/>
  <c r="CL10" i="22"/>
  <c r="CL24" i="22"/>
  <c r="CL21" i="22"/>
  <c r="R28" i="22"/>
  <c r="AD14" i="22" s="1"/>
  <c r="AE14" i="22" s="1"/>
  <c r="CB7" i="22" a="1"/>
  <c r="CB7" i="22" s="1"/>
  <c r="CL8" i="22"/>
  <c r="CJ9" i="22"/>
  <c r="CX10" i="22"/>
  <c r="DH10" i="22" s="1"/>
  <c r="DR10" i="22" s="1"/>
  <c r="EB10" i="22" s="1"/>
  <c r="EL10" i="22" s="1"/>
  <c r="CJ11" i="22"/>
  <c r="CP12" i="22"/>
  <c r="DA12" i="22"/>
  <c r="DK12" i="22" s="1"/>
  <c r="DU12" i="22" s="1"/>
  <c r="EE12" i="22" s="1"/>
  <c r="EO12" i="22" s="1"/>
  <c r="CY13" i="22"/>
  <c r="DI13" i="22" s="1"/>
  <c r="DS13" i="22" s="1"/>
  <c r="EC13" i="22" s="1"/>
  <c r="EM13" i="22" s="1"/>
  <c r="CF14" i="22" a="1"/>
  <c r="CF14" i="22" s="1"/>
  <c r="CR22" i="22"/>
  <c r="DB14" i="22"/>
  <c r="DL14" i="22" s="1"/>
  <c r="DV14" i="22" s="1"/>
  <c r="EF14" i="22" s="1"/>
  <c r="EP14" i="22" s="1"/>
  <c r="CK15" i="22"/>
  <c r="DA17" i="22"/>
  <c r="DK17" i="22" s="1"/>
  <c r="DU17" i="22" s="1"/>
  <c r="EE17" i="22" s="1"/>
  <c r="EO17" i="22" s="1"/>
  <c r="CD28" i="22" a="1"/>
  <c r="CD28" i="22" s="1"/>
  <c r="CC29" i="22" a="1"/>
  <c r="CC29" i="22" s="1"/>
  <c r="BU202" i="22"/>
  <c r="BU346" i="22" s="1"/>
  <c r="BU490" i="22" s="1"/>
  <c r="BU82" i="22"/>
  <c r="CD39" i="22" a="1"/>
  <c r="CD39" i="22" s="1"/>
  <c r="BU90" i="22"/>
  <c r="BU210" i="22"/>
  <c r="BU354" i="22" s="1"/>
  <c r="BU498" i="22" s="1"/>
  <c r="B57" i="22"/>
  <c r="L53" i="22" a="1"/>
  <c r="L53" i="22" s="1"/>
  <c r="BW32" i="22" a="1"/>
  <c r="BW32" i="22" s="1"/>
  <c r="CE32" i="22" a="1"/>
  <c r="CE32" i="22" s="1"/>
  <c r="CF34" i="22" a="1"/>
  <c r="CF34" i="22" s="1"/>
  <c r="CC36" i="22" a="1"/>
  <c r="CC36" i="22" s="1"/>
  <c r="CB42" i="22" a="1"/>
  <c r="CB42" i="22" s="1"/>
  <c r="BW46" i="22" a="1"/>
  <c r="BW46" i="22" s="1"/>
  <c r="CE46" i="22" a="1"/>
  <c r="CE46" i="22" s="1"/>
  <c r="CB54" i="22" a="1"/>
  <c r="CB54" i="22" s="1"/>
  <c r="B56" i="22"/>
  <c r="BU57" i="22"/>
  <c r="BV58" i="22"/>
  <c r="BU65" i="22"/>
  <c r="BV66" i="22"/>
  <c r="BV70" i="22"/>
  <c r="BU71" i="22"/>
  <c r="BV78" i="22"/>
  <c r="BV86" i="22"/>
  <c r="BU87" i="22"/>
  <c r="BF698" i="22"/>
  <c r="BF1274" i="22" s="1"/>
  <c r="BF266" i="22"/>
  <c r="BF126" i="22"/>
  <c r="BF130" i="22"/>
  <c r="BF134" i="22"/>
  <c r="BF138" i="22"/>
  <c r="BF142" i="22"/>
  <c r="BF146" i="22"/>
  <c r="BU176" i="22"/>
  <c r="BU320" i="22" s="1"/>
  <c r="BU464" i="22" s="1"/>
  <c r="BU186" i="22"/>
  <c r="BU330" i="22" s="1"/>
  <c r="BU474" i="22" s="1"/>
  <c r="BU205" i="22"/>
  <c r="BU349" i="22" s="1"/>
  <c r="BU493" i="22" s="1"/>
  <c r="CB27" i="22" a="1"/>
  <c r="CB27" i="22" s="1"/>
  <c r="CF27" i="22" a="1"/>
  <c r="CF27" i="22" s="1"/>
  <c r="BZ29" i="22" a="1"/>
  <c r="BZ29" i="22" s="1"/>
  <c r="CD29" i="22" a="1"/>
  <c r="CD29" i="22" s="1"/>
  <c r="CF33" i="22" a="1"/>
  <c r="CF33" i="22" s="1"/>
  <c r="CF41" i="22" a="1"/>
  <c r="CF41" i="22" s="1"/>
  <c r="D45" i="22" a="1"/>
  <c r="D45" i="22" s="1"/>
  <c r="D21" i="22" s="1"/>
  <c r="BH1233" i="22" s="1" a="1"/>
  <c r="BH1233" i="22" s="1"/>
  <c r="B55" i="22"/>
  <c r="BU56" i="22"/>
  <c r="BV57" i="22"/>
  <c r="BU64" i="22"/>
  <c r="BV65" i="22"/>
  <c r="BV71" i="22"/>
  <c r="BU72" i="22"/>
  <c r="BD1255" i="22"/>
  <c r="BD1259" i="22"/>
  <c r="BD1263" i="22"/>
  <c r="BD1267" i="22"/>
  <c r="BD1271" i="22"/>
  <c r="BD1275" i="22"/>
  <c r="BG126" i="22"/>
  <c r="BD127" i="22"/>
  <c r="BG130" i="22"/>
  <c r="BD131" i="22"/>
  <c r="BG134" i="22"/>
  <c r="BD135" i="22"/>
  <c r="BG138" i="22"/>
  <c r="BD139" i="22"/>
  <c r="BG142" i="22"/>
  <c r="BD143" i="22"/>
  <c r="BG146" i="22"/>
  <c r="BD147" i="22"/>
  <c r="BU187" i="22"/>
  <c r="BU331" i="22" s="1"/>
  <c r="BU475" i="22" s="1"/>
  <c r="BF795" i="22"/>
  <c r="BF1371" i="22" s="1"/>
  <c r="BF363" i="22"/>
  <c r="BF796" i="22"/>
  <c r="BF364" i="22"/>
  <c r="BF797" i="22"/>
  <c r="BF1373" i="22" s="1"/>
  <c r="BF365" i="22"/>
  <c r="BF798" i="22"/>
  <c r="BF366" i="22"/>
  <c r="BF799" i="22"/>
  <c r="BF1375" i="22" s="1"/>
  <c r="BF367" i="22"/>
  <c r="BF800" i="22"/>
  <c r="BF368" i="22"/>
  <c r="BF801" i="22"/>
  <c r="BF1377" i="22" s="1"/>
  <c r="BF369" i="22"/>
  <c r="BF802" i="22"/>
  <c r="BF370" i="22"/>
  <c r="BF804" i="22"/>
  <c r="BF372" i="22"/>
  <c r="BF806" i="22"/>
  <c r="BF374" i="22"/>
  <c r="BF808" i="22"/>
  <c r="BF376" i="22"/>
  <c r="BF810" i="22"/>
  <c r="BF378" i="22"/>
  <c r="BF812" i="22"/>
  <c r="BF380" i="22"/>
  <c r="BF814" i="22"/>
  <c r="BF382" i="22"/>
  <c r="BF816" i="22"/>
  <c r="BF384" i="22"/>
  <c r="BF818" i="22"/>
  <c r="BF386" i="22"/>
  <c r="BF244" i="22"/>
  <c r="BF248" i="22"/>
  <c r="BF252" i="22"/>
  <c r="BZ36" i="22" a="1"/>
  <c r="BZ36" i="22" s="1"/>
  <c r="BV72" i="22"/>
  <c r="BV80" i="22"/>
  <c r="BV88" i="22"/>
  <c r="BU97" i="22"/>
  <c r="BF695" i="22"/>
  <c r="BF1271" i="22" s="1"/>
  <c r="BF263" i="22"/>
  <c r="BF699" i="22"/>
  <c r="BF1275" i="22" s="1"/>
  <c r="BF267" i="22"/>
  <c r="BF127" i="22"/>
  <c r="BF131" i="22"/>
  <c r="BF135" i="22"/>
  <c r="BF139" i="22"/>
  <c r="BF143" i="22"/>
  <c r="BF147" i="22"/>
  <c r="BU178" i="22"/>
  <c r="BU322" i="22" s="1"/>
  <c r="BU466" i="22" s="1"/>
  <c r="BU189" i="22"/>
  <c r="BU333" i="22" s="1"/>
  <c r="BU477" i="22" s="1"/>
  <c r="CS23" i="22"/>
  <c r="DC23" i="22" s="1"/>
  <c r="DM23" i="22" s="1"/>
  <c r="DW23" i="22" s="1"/>
  <c r="EG23" i="22" s="1"/>
  <c r="CS26" i="22"/>
  <c r="DC26" i="22" s="1"/>
  <c r="DM26" i="22" s="1"/>
  <c r="DW26" i="22" s="1"/>
  <c r="EG26" i="22" s="1"/>
  <c r="BY27" i="22" a="1"/>
  <c r="BY27" i="22" s="1"/>
  <c r="CC27" i="22" a="1"/>
  <c r="CC27" i="22" s="1"/>
  <c r="CA29" i="22" a="1"/>
  <c r="CA29" i="22" s="1"/>
  <c r="CE29" i="22" a="1"/>
  <c r="CE29" i="22" s="1"/>
  <c r="CD35" i="22" a="1"/>
  <c r="CD35" i="22" s="1"/>
  <c r="BW37" i="22" a="1"/>
  <c r="BW37" i="22" s="1"/>
  <c r="CE37" i="22" a="1"/>
  <c r="CE37" i="22" s="1"/>
  <c r="D48" i="22" a="1"/>
  <c r="D48" i="22" s="1"/>
  <c r="D24" i="22" s="1"/>
  <c r="BW49" i="22" a="1"/>
  <c r="BW49" i="22" s="1"/>
  <c r="CE49" i="22" a="1"/>
  <c r="CE49" i="22" s="1"/>
  <c r="BU54" i="22"/>
  <c r="BV55" i="22"/>
  <c r="BU62" i="22"/>
  <c r="BV63" i="22"/>
  <c r="BV73" i="22"/>
  <c r="BU74" i="22"/>
  <c r="BD1253" i="22"/>
  <c r="BD1256" i="22"/>
  <c r="BD1260" i="22"/>
  <c r="BD1264" i="22"/>
  <c r="BD1268" i="22"/>
  <c r="BD1272" i="22"/>
  <c r="BG123" i="22"/>
  <c r="BD124" i="22"/>
  <c r="BG127" i="22"/>
  <c r="BD128" i="22"/>
  <c r="BG131" i="22"/>
  <c r="BD132" i="22"/>
  <c r="BG135" i="22"/>
  <c r="BD136" i="22"/>
  <c r="BG139" i="22"/>
  <c r="BD140" i="22"/>
  <c r="BG143" i="22"/>
  <c r="BD144" i="22"/>
  <c r="BD149" i="22"/>
  <c r="BU179" i="22"/>
  <c r="BU323" i="22" s="1"/>
  <c r="BU467" i="22" s="1"/>
  <c r="BW36" i="22" a="1"/>
  <c r="BW36" i="22" s="1"/>
  <c r="BW44" i="22" a="1"/>
  <c r="BW44" i="22" s="1"/>
  <c r="BW48" i="22" a="1"/>
  <c r="BW48" i="22" s="1"/>
  <c r="CD54" i="22" a="1"/>
  <c r="CD54" i="22" s="1"/>
  <c r="BW56" i="22" a="1"/>
  <c r="BW56" i="22" s="1"/>
  <c r="BF696" i="22"/>
  <c r="BF1272" i="22" s="1"/>
  <c r="BF264" i="22"/>
  <c r="BF128" i="22"/>
  <c r="BF132" i="22"/>
  <c r="BF136" i="22"/>
  <c r="BF140" i="22"/>
  <c r="BF144" i="22"/>
  <c r="BF829" i="22"/>
  <c r="BF397" i="22"/>
  <c r="BF830" i="22"/>
  <c r="BF398" i="22"/>
  <c r="BF255" i="22"/>
  <c r="BF256" i="22"/>
  <c r="BF833" i="22"/>
  <c r="BF1409" i="22" s="1"/>
  <c r="BF401" i="22"/>
  <c r="BF834" i="22"/>
  <c r="BF402" i="22"/>
  <c r="BF259" i="22"/>
  <c r="BF260" i="22"/>
  <c r="BF838" i="22"/>
  <c r="BF406" i="22"/>
  <c r="BZ27" i="22" a="1"/>
  <c r="BZ27" i="22" s="1"/>
  <c r="CD27" i="22" a="1"/>
  <c r="CD27" i="22" s="1"/>
  <c r="CD33" i="22" a="1"/>
  <c r="CD33" i="22" s="1"/>
  <c r="BW35" i="22" a="1"/>
  <c r="BW35" i="22" s="1"/>
  <c r="CA35" i="22" a="1"/>
  <c r="CA35" i="22" s="1"/>
  <c r="CA43" i="22" a="1"/>
  <c r="CA43" i="22" s="1"/>
  <c r="CE43" i="22" a="1"/>
  <c r="CE43" i="22" s="1"/>
  <c r="D47" i="22" a="1"/>
  <c r="D47" i="22" s="1"/>
  <c r="D23" i="22" s="1"/>
  <c r="BU52" i="22"/>
  <c r="BV53" i="22"/>
  <c r="D54" i="22" a="1"/>
  <c r="D54" i="22" s="1"/>
  <c r="D30" i="22" s="1"/>
  <c r="BU60" i="22"/>
  <c r="BV61" i="22"/>
  <c r="BU68" i="22"/>
  <c r="BD1257" i="22"/>
  <c r="BD1261" i="22"/>
  <c r="BD1265" i="22"/>
  <c r="BD1269" i="22"/>
  <c r="BD1273" i="22"/>
  <c r="BG124" i="22"/>
  <c r="BD1277" i="22"/>
  <c r="BG128" i="22"/>
  <c r="BD129" i="22"/>
  <c r="BG132" i="22"/>
  <c r="BD133" i="22"/>
  <c r="BG136" i="22"/>
  <c r="BD137" i="22"/>
  <c r="BG140" i="22"/>
  <c r="BD141" i="22"/>
  <c r="BG144" i="22"/>
  <c r="BD145" i="22"/>
  <c r="BU171" i="22"/>
  <c r="BU315" i="22" s="1"/>
  <c r="BU459" i="22" s="1"/>
  <c r="BU197" i="22"/>
  <c r="BU341" i="22" s="1"/>
  <c r="BU485" i="22" s="1"/>
  <c r="BF803" i="22"/>
  <c r="BF1379" i="22" s="1"/>
  <c r="BF371" i="22"/>
  <c r="BF805" i="22"/>
  <c r="BF1381" i="22" s="1"/>
  <c r="BF373" i="22"/>
  <c r="BF807" i="22"/>
  <c r="BF1383" i="22" s="1"/>
  <c r="BF375" i="22"/>
  <c r="BF809" i="22"/>
  <c r="BF1385" i="22" s="1"/>
  <c r="BF377" i="22"/>
  <c r="BF811" i="22"/>
  <c r="BF1387" i="22" s="1"/>
  <c r="BF379" i="22"/>
  <c r="BF813" i="22"/>
  <c r="BF1389" i="22" s="1"/>
  <c r="BF381" i="22"/>
  <c r="BF815" i="22"/>
  <c r="BF1391" i="22" s="1"/>
  <c r="BF383" i="22"/>
  <c r="BF817" i="22"/>
  <c r="BF1393" i="22" s="1"/>
  <c r="BF385" i="22"/>
  <c r="BF243" i="22"/>
  <c r="BF245" i="22"/>
  <c r="BF247" i="22"/>
  <c r="BF825" i="22"/>
  <c r="BF1401" i="22" s="1"/>
  <c r="BF393" i="22"/>
  <c r="BF251" i="22"/>
  <c r="BW26" i="22" a="1"/>
  <c r="BW26" i="22" s="1"/>
  <c r="BW34" i="22" a="1"/>
  <c r="BW34" i="22" s="1"/>
  <c r="CF36" i="22" a="1"/>
  <c r="CF36" i="22" s="1"/>
  <c r="CC38" i="22" a="1"/>
  <c r="CC38" i="22" s="1"/>
  <c r="BW47" i="22" a="1"/>
  <c r="BW47" i="22" s="1"/>
  <c r="CA47" i="22" a="1"/>
  <c r="CA47" i="22" s="1"/>
  <c r="BW54" i="22" a="1"/>
  <c r="BW54" i="22" s="1"/>
  <c r="B58" i="22"/>
  <c r="BF697" i="22"/>
  <c r="BF1273" i="22" s="1"/>
  <c r="BF265" i="22"/>
  <c r="BF125" i="22"/>
  <c r="BF129" i="22"/>
  <c r="BF133" i="22"/>
  <c r="BF137" i="22"/>
  <c r="BF141" i="22"/>
  <c r="BF145" i="22"/>
  <c r="BW27" i="22" a="1"/>
  <c r="BW27" i="22" s="1"/>
  <c r="CA27" i="22" a="1"/>
  <c r="CA27" i="22" s="1"/>
  <c r="CE27" i="22" a="1"/>
  <c r="CE27" i="22" s="1"/>
  <c r="BW33" i="22" a="1"/>
  <c r="BW33" i="22" s="1"/>
  <c r="CF35" i="22" a="1"/>
  <c r="CF35" i="22" s="1"/>
  <c r="BW41" i="22" a="1"/>
  <c r="BW41" i="22" s="1"/>
  <c r="D52" i="22" a="1"/>
  <c r="D52" i="22" s="1"/>
  <c r="D28" i="22" s="1"/>
  <c r="BH70" i="22" s="1" a="1"/>
  <c r="BH70" i="22" s="1"/>
  <c r="BU70" i="22"/>
  <c r="BD1252" i="22"/>
  <c r="BD1254" i="22"/>
  <c r="BD1258" i="22"/>
  <c r="BD1262" i="22"/>
  <c r="BD1266" i="22"/>
  <c r="BD1270" i="22"/>
  <c r="BD1274" i="22"/>
  <c r="BG125" i="22"/>
  <c r="BD126" i="22"/>
  <c r="BG129" i="22"/>
  <c r="BD130" i="22"/>
  <c r="BG133" i="22"/>
  <c r="BD134" i="22"/>
  <c r="BG137" i="22"/>
  <c r="BD138" i="22"/>
  <c r="BG141" i="22"/>
  <c r="BD142" i="22"/>
  <c r="BG145" i="22"/>
  <c r="BD146" i="22"/>
  <c r="BD1239" i="22"/>
  <c r="BD1241" i="22"/>
  <c r="BD1243" i="22"/>
  <c r="BD1245" i="22"/>
  <c r="BD1247" i="22"/>
  <c r="BD1481" i="22"/>
  <c r="BD1482" i="22"/>
  <c r="BD1497" i="22"/>
  <c r="BD1498" i="22"/>
  <c r="BD1513" i="22"/>
  <c r="BD1514" i="22"/>
  <c r="BD1524" i="22"/>
  <c r="BD1529" i="22"/>
  <c r="BD1540" i="22"/>
  <c r="BD1545" i="22"/>
  <c r="BD1556" i="22"/>
  <c r="BD1561" i="22"/>
  <c r="BD1572" i="22"/>
  <c r="BD1577" i="22"/>
  <c r="BD1588" i="22"/>
  <c r="BD1593" i="22"/>
  <c r="BD1604" i="22"/>
  <c r="BD1609" i="22"/>
  <c r="BD1620" i="22"/>
  <c r="BD1625" i="22"/>
  <c r="BD1636" i="22"/>
  <c r="BD1641" i="22"/>
  <c r="BD1652" i="22"/>
  <c r="BD1657" i="22"/>
  <c r="BD1668" i="22"/>
  <c r="BD1673" i="22"/>
  <c r="BD1684" i="22"/>
  <c r="BD1689" i="22"/>
  <c r="BD1700" i="22"/>
  <c r="BD1705" i="22"/>
  <c r="BD1716" i="22"/>
  <c r="BD1721" i="22"/>
  <c r="BD1730" i="22"/>
  <c r="BD1479" i="22"/>
  <c r="BD1480" i="22"/>
  <c r="BD1495" i="22"/>
  <c r="BD1496" i="22"/>
  <c r="BD1511" i="22"/>
  <c r="BD1512" i="22"/>
  <c r="BD1523" i="22"/>
  <c r="BD1534" i="22"/>
  <c r="BD1539" i="22"/>
  <c r="BD1550" i="22"/>
  <c r="BD1555" i="22"/>
  <c r="BD1566" i="22"/>
  <c r="BD1571" i="22"/>
  <c r="BD1582" i="22"/>
  <c r="BD1587" i="22"/>
  <c r="BD1598" i="22"/>
  <c r="BD1603" i="22"/>
  <c r="BD1614" i="22"/>
  <c r="BD1619" i="22"/>
  <c r="BD1630" i="22"/>
  <c r="BD1635" i="22"/>
  <c r="BD1646" i="22"/>
  <c r="BD1651" i="22"/>
  <c r="BD1662" i="22"/>
  <c r="BD1667" i="22"/>
  <c r="BD1678" i="22"/>
  <c r="BD1683" i="22"/>
  <c r="BD1694" i="22"/>
  <c r="BD1699" i="22"/>
  <c r="BD1710" i="22"/>
  <c r="BD1715" i="22"/>
  <c r="BD1726" i="22"/>
  <c r="BD1736" i="22"/>
  <c r="BD1477" i="22"/>
  <c r="BD1478" i="22"/>
  <c r="BD1493" i="22"/>
  <c r="BD1494" i="22"/>
  <c r="BD1509" i="22"/>
  <c r="BD1510" i="22"/>
  <c r="BD1528" i="22"/>
  <c r="BD1533" i="22"/>
  <c r="BD1544" i="22"/>
  <c r="BD1549" i="22"/>
  <c r="BD1560" i="22"/>
  <c r="BD1565" i="22"/>
  <c r="BD1576" i="22"/>
  <c r="BD1581" i="22"/>
  <c r="BD1592" i="22"/>
  <c r="BD1597" i="22"/>
  <c r="BD1608" i="22"/>
  <c r="BD1613" i="22"/>
  <c r="BD1624" i="22"/>
  <c r="BD1629" i="22"/>
  <c r="BD1640" i="22"/>
  <c r="BD1645" i="22"/>
  <c r="BD1656" i="22"/>
  <c r="BD1661" i="22"/>
  <c r="BD1672" i="22"/>
  <c r="BD1677" i="22"/>
  <c r="BD1688" i="22"/>
  <c r="BD1693" i="22"/>
  <c r="BD1704" i="22"/>
  <c r="BD1709" i="22"/>
  <c r="BD1720" i="22"/>
  <c r="BD1725" i="22"/>
  <c r="BD1475" i="22"/>
  <c r="BD1476" i="22"/>
  <c r="BD1491" i="22"/>
  <c r="BD1492" i="22"/>
  <c r="BD1507" i="22"/>
  <c r="BD1508" i="22"/>
  <c r="BD1522" i="22"/>
  <c r="BD1527" i="22"/>
  <c r="BD1538" i="22"/>
  <c r="BD1543" i="22"/>
  <c r="BD1554" i="22"/>
  <c r="BD1559" i="22"/>
  <c r="BD1570" i="22"/>
  <c r="BD1575" i="22"/>
  <c r="BD1586" i="22"/>
  <c r="BD1591" i="22"/>
  <c r="BD1602" i="22"/>
  <c r="BD1607" i="22"/>
  <c r="BD1618" i="22"/>
  <c r="BD1623" i="22"/>
  <c r="BD1634" i="22"/>
  <c r="BD1639" i="22"/>
  <c r="BD1650" i="22"/>
  <c r="BD1655" i="22"/>
  <c r="BD1666" i="22"/>
  <c r="BD1671" i="22"/>
  <c r="BD1682" i="22"/>
  <c r="BD1687" i="22"/>
  <c r="BD1698" i="22"/>
  <c r="BD1703" i="22"/>
  <c r="BD1714" i="22"/>
  <c r="BD1719" i="22"/>
  <c r="BD1732" i="22"/>
  <c r="BD1473" i="22"/>
  <c r="BD1474" i="22"/>
  <c r="BD1489" i="22"/>
  <c r="BD1490" i="22"/>
  <c r="BD1505" i="22"/>
  <c r="BD1506" i="22"/>
  <c r="BD1521" i="22"/>
  <c r="BD1532" i="22"/>
  <c r="BD1537" i="22"/>
  <c r="BD1548" i="22"/>
  <c r="BD1553" i="22"/>
  <c r="BD1564" i="22"/>
  <c r="BD1569" i="22"/>
  <c r="BD1580" i="22"/>
  <c r="BD1585" i="22"/>
  <c r="BD1596" i="22"/>
  <c r="BD1601" i="22"/>
  <c r="BD1612" i="22"/>
  <c r="BD1617" i="22"/>
  <c r="BD1628" i="22"/>
  <c r="BD1633" i="22"/>
  <c r="BD1644" i="22"/>
  <c r="BD1649" i="22"/>
  <c r="BD1660" i="22"/>
  <c r="BD1665" i="22"/>
  <c r="BD1676" i="22"/>
  <c r="BD1681" i="22"/>
  <c r="BD1692" i="22"/>
  <c r="BD1697" i="22"/>
  <c r="BD1708" i="22"/>
  <c r="BD1713" i="22"/>
  <c r="BD1724" i="22"/>
  <c r="BD1738" i="22"/>
  <c r="BD1471" i="22"/>
  <c r="BD1472" i="22"/>
  <c r="BD1487" i="22"/>
  <c r="BD1488" i="22"/>
  <c r="BD1503" i="22"/>
  <c r="BD1504" i="22"/>
  <c r="BD1519" i="22"/>
  <c r="BD1520" i="22"/>
  <c r="BD1526" i="22"/>
  <c r="BD1531" i="22"/>
  <c r="BD1542" i="22"/>
  <c r="BD1547" i="22"/>
  <c r="BD1558" i="22"/>
  <c r="BD1563" i="22"/>
  <c r="BD1574" i="22"/>
  <c r="BD1579" i="22"/>
  <c r="BD1590" i="22"/>
  <c r="BD1595" i="22"/>
  <c r="BD1606" i="22"/>
  <c r="BD1611" i="22"/>
  <c r="BD1622" i="22"/>
  <c r="BD1627" i="22"/>
  <c r="BD1638" i="22"/>
  <c r="BD1643" i="22"/>
  <c r="BD1654" i="22"/>
  <c r="BD1659" i="22"/>
  <c r="BD1670" i="22"/>
  <c r="BD1675" i="22"/>
  <c r="BD1686" i="22"/>
  <c r="BD1691" i="22"/>
  <c r="BD1702" i="22"/>
  <c r="BD1707" i="22"/>
  <c r="BD1718" i="22"/>
  <c r="BD1723" i="22"/>
  <c r="BD1728" i="22"/>
  <c r="BD1469" i="22"/>
  <c r="BD1470" i="22"/>
  <c r="BD1485" i="22"/>
  <c r="BD1486" i="22"/>
  <c r="BD1501" i="22"/>
  <c r="BD1502" i="22"/>
  <c r="BD1517" i="22"/>
  <c r="BD1518" i="22"/>
  <c r="BD1525" i="22"/>
  <c r="BD1536" i="22"/>
  <c r="BD1541" i="22"/>
  <c r="BD1552" i="22"/>
  <c r="BD1557" i="22"/>
  <c r="BD1568" i="22"/>
  <c r="BD1573" i="22"/>
  <c r="BD1584" i="22"/>
  <c r="BD1589" i="22"/>
  <c r="BD1600" i="22"/>
  <c r="BD1605" i="22"/>
  <c r="BD1616" i="22"/>
  <c r="BD1621" i="22"/>
  <c r="BD1632" i="22"/>
  <c r="BD1637" i="22"/>
  <c r="BD1648" i="22"/>
  <c r="BD1653" i="22"/>
  <c r="BD1664" i="22"/>
  <c r="BD1669" i="22"/>
  <c r="BD1680" i="22"/>
  <c r="BD1685" i="22"/>
  <c r="BD1696" i="22"/>
  <c r="BD1701" i="22"/>
  <c r="BD1712" i="22"/>
  <c r="BD1717" i="22"/>
  <c r="BD1734" i="22"/>
  <c r="BD1483" i="22"/>
  <c r="BD1484" i="22"/>
  <c r="BD1499" i="22"/>
  <c r="BD1500" i="22"/>
  <c r="BD1515" i="22"/>
  <c r="BD1516" i="22"/>
  <c r="BD1530" i="22"/>
  <c r="BD1535" i="22"/>
  <c r="BD1546" i="22"/>
  <c r="BD1551" i="22"/>
  <c r="BD1562" i="22"/>
  <c r="BD1567" i="22"/>
  <c r="BD1578" i="22"/>
  <c r="BD1583" i="22"/>
  <c r="BD1594" i="22"/>
  <c r="BD1599" i="22"/>
  <c r="BD1610" i="22"/>
  <c r="BD1615" i="22"/>
  <c r="BD1626" i="22"/>
  <c r="BD1631" i="22"/>
  <c r="BD1642" i="22"/>
  <c r="BD1647" i="22"/>
  <c r="BD1658" i="22"/>
  <c r="BD1663" i="22"/>
  <c r="BD1674" i="22"/>
  <c r="BD1679" i="22"/>
  <c r="BD1690" i="22"/>
  <c r="BD1695" i="22"/>
  <c r="BD1706" i="22"/>
  <c r="BD1711" i="22"/>
  <c r="BD1722" i="22"/>
  <c r="BD1740" i="22"/>
  <c r="BD1785" i="22"/>
  <c r="BD1772" i="22"/>
  <c r="BD1737" i="22"/>
  <c r="BD1801" i="22"/>
  <c r="BD1788" i="22"/>
  <c r="BD1753" i="22"/>
  <c r="S9" i="28"/>
  <c r="R14" i="28"/>
  <c r="R21" i="28"/>
  <c r="S16" i="28"/>
  <c r="R18" i="28"/>
  <c r="S13" i="28"/>
  <c r="CE7" i="10"/>
  <c r="T18" i="28"/>
  <c r="U13" i="28"/>
  <c r="BD12" i="10"/>
  <c r="BN12" i="10" s="1"/>
  <c r="BX12" i="10" s="1"/>
  <c r="CH12" i="10" s="1"/>
  <c r="U9" i="10" a="1"/>
  <c r="U9" i="10" s="1"/>
  <c r="AQ9" i="10"/>
  <c r="BA9" i="10" s="1"/>
  <c r="BK9" i="10" s="1"/>
  <c r="BU9" i="10" s="1"/>
  <c r="CE9" i="10" s="1"/>
  <c r="E4" i="28"/>
  <c r="U9" i="28"/>
  <c r="T14" i="28"/>
  <c r="R22" i="28"/>
  <c r="S17" i="28"/>
  <c r="T16" i="28"/>
  <c r="U11" i="28"/>
  <c r="BG2" i="10"/>
  <c r="BQ2" i="10" s="1"/>
  <c r="CA2" i="10" s="1"/>
  <c r="CK2" i="10" s="1"/>
  <c r="AW12" i="10"/>
  <c r="AI62" i="10"/>
  <c r="AI60" i="10"/>
  <c r="AI58" i="10"/>
  <c r="AI55" i="10"/>
  <c r="AI61" i="10"/>
  <c r="AI29" i="10"/>
  <c r="AI56" i="10"/>
  <c r="AI47" i="10"/>
  <c r="AI59" i="10"/>
  <c r="AI54" i="10"/>
  <c r="AI51" i="10"/>
  <c r="AI49" i="10"/>
  <c r="AI45" i="10"/>
  <c r="AI57" i="10"/>
  <c r="AI52" i="10"/>
  <c r="AI48" i="10"/>
  <c r="AI46" i="10"/>
  <c r="AI44" i="10"/>
  <c r="AI43" i="10"/>
  <c r="AI40" i="10"/>
  <c r="AI13" i="10"/>
  <c r="W3" i="10" a="1"/>
  <c r="W3" i="10" s="1"/>
  <c r="AI53" i="10"/>
  <c r="AI35" i="10"/>
  <c r="AI33" i="10"/>
  <c r="AI30" i="10"/>
  <c r="AI24" i="10"/>
  <c r="AI20" i="10"/>
  <c r="AI11" i="10"/>
  <c r="AI9" i="10"/>
  <c r="AI7" i="10"/>
  <c r="AI39" i="10"/>
  <c r="AI37" i="10"/>
  <c r="AI27" i="10"/>
  <c r="AI19" i="10"/>
  <c r="AI18" i="10"/>
  <c r="AI50" i="10"/>
  <c r="AI32" i="10"/>
  <c r="AI25" i="10"/>
  <c r="AI23" i="10"/>
  <c r="AI21" i="10"/>
  <c r="AI17" i="10"/>
  <c r="AI36" i="10"/>
  <c r="AI34" i="10"/>
  <c r="AI16" i="10"/>
  <c r="AI12" i="10"/>
  <c r="AI10" i="10"/>
  <c r="AI8" i="10"/>
  <c r="AI42" i="10"/>
  <c r="AI38" i="10"/>
  <c r="AI15" i="10"/>
  <c r="AI41" i="10"/>
  <c r="AI31" i="10"/>
  <c r="AI28" i="10"/>
  <c r="AI26" i="10"/>
  <c r="AI22" i="10"/>
  <c r="AI14" i="10"/>
  <c r="AI4" i="10"/>
  <c r="AZ11" i="10"/>
  <c r="BJ11" i="10" s="1"/>
  <c r="BT11" i="10" s="1"/>
  <c r="CD11" i="10" s="1"/>
  <c r="AJ33" i="10"/>
  <c r="AT23" i="10"/>
  <c r="BD23" i="10" s="1"/>
  <c r="BN23" i="10" s="1"/>
  <c r="BX23" i="10" s="1"/>
  <c r="CH23" i="10" s="1"/>
  <c r="X23" i="10" a="1"/>
  <c r="X23" i="10" s="1"/>
  <c r="AZ14" i="10"/>
  <c r="BJ14" i="10" s="1"/>
  <c r="BT14" i="10" s="1"/>
  <c r="CD14" i="10" s="1"/>
  <c r="AW32" i="10"/>
  <c r="BG32" i="10" s="1"/>
  <c r="BQ32" i="10" s="1"/>
  <c r="CA32" i="10" s="1"/>
  <c r="CK32" i="10" s="1"/>
  <c r="AM42" i="10"/>
  <c r="AA32" i="10" a="1"/>
  <c r="AA32" i="10" s="1"/>
  <c r="AC43" i="10" a="1"/>
  <c r="AC43" i="10" s="1"/>
  <c r="AY43" i="10"/>
  <c r="BI43" i="10" s="1"/>
  <c r="BS43" i="10" s="1"/>
  <c r="CC43" i="10" s="1"/>
  <c r="CM43" i="10" s="1"/>
  <c r="R15" i="28"/>
  <c r="BH45" i="10"/>
  <c r="BR45" i="10" s="1"/>
  <c r="CB45" i="10" s="1"/>
  <c r="CL45" i="10" s="1"/>
  <c r="AZ3" i="10"/>
  <c r="BJ3" i="10" s="1"/>
  <c r="BT3" i="10" s="1"/>
  <c r="CD3" i="10" s="1"/>
  <c r="AS6" i="10"/>
  <c r="W66" i="10" s="1" a="1"/>
  <c r="W66" i="10" s="1"/>
  <c r="Y23" i="10" a="1"/>
  <c r="Y23" i="10" s="1"/>
  <c r="AU23" i="10"/>
  <c r="AK33" i="10"/>
  <c r="AZ19" i="10"/>
  <c r="BJ19" i="10" s="1"/>
  <c r="BT19" i="10" s="1"/>
  <c r="CD19" i="10" s="1"/>
  <c r="AC44" i="10" a="1"/>
  <c r="AC44" i="10" s="1"/>
  <c r="AQ3" i="10"/>
  <c r="BA3" i="10" s="1"/>
  <c r="BK3" i="10" s="1"/>
  <c r="BU3" i="10" s="1"/>
  <c r="CE3" i="10" s="1"/>
  <c r="AS5" i="10"/>
  <c r="BC5" i="10" s="1"/>
  <c r="BM5" i="10" s="1"/>
  <c r="BW5" i="10" s="1"/>
  <c r="CG5" i="10" s="1"/>
  <c r="AL33" i="10"/>
  <c r="AV23" i="10"/>
  <c r="Z23" i="10" a="1"/>
  <c r="Z23" i="10" s="1"/>
  <c r="AM25" i="10"/>
  <c r="AM16" i="10"/>
  <c r="AW15" i="10"/>
  <c r="AA15" i="10" a="1"/>
  <c r="AA15" i="10" s="1"/>
  <c r="AZ25" i="10"/>
  <c r="BJ25" i="10" s="1"/>
  <c r="BT25" i="10" s="1"/>
  <c r="CD25" i="10" s="1"/>
  <c r="AZ32" i="10"/>
  <c r="BJ32" i="10" s="1"/>
  <c r="BT32" i="10" s="1"/>
  <c r="CD32" i="10" s="1"/>
  <c r="AA23" i="10" a="1"/>
  <c r="AA23" i="10" s="1"/>
  <c r="AM33" i="10"/>
  <c r="AW23" i="10"/>
  <c r="BG23" i="10" s="1"/>
  <c r="BQ23" i="10" s="1"/>
  <c r="CA23" i="10" s="1"/>
  <c r="CK23" i="10" s="1"/>
  <c r="CB14" i="10"/>
  <c r="CL14" i="10" s="1"/>
  <c r="AC45" i="10" a="1"/>
  <c r="AC45" i="10" s="1"/>
  <c r="AY45" i="10"/>
  <c r="BI45" i="10" s="1"/>
  <c r="BS45" i="10" s="1"/>
  <c r="CC45" i="10" s="1"/>
  <c r="CM45" i="10" s="1"/>
  <c r="BT27" i="10"/>
  <c r="CD27" i="10" s="1"/>
  <c r="BT8" i="10"/>
  <c r="CD8" i="10" s="1"/>
  <c r="CB13" i="10"/>
  <c r="CL13" i="10" s="1"/>
  <c r="BT18" i="10"/>
  <c r="CD18" i="10" s="1"/>
  <c r="BT22" i="10"/>
  <c r="CD22" i="10" s="1"/>
  <c r="AY52" i="10"/>
  <c r="BI52" i="10" s="1"/>
  <c r="BS52" i="10" s="1"/>
  <c r="CC52" i="10" s="1"/>
  <c r="CM52" i="10" s="1"/>
  <c r="AC52" i="10" a="1"/>
  <c r="AC52" i="10" s="1"/>
  <c r="B58" i="10"/>
  <c r="BT6" i="10"/>
  <c r="CD6" i="10" s="1"/>
  <c r="BT12" i="10"/>
  <c r="CD12" i="10" s="1"/>
  <c r="BT17" i="10"/>
  <c r="CD17" i="10" s="1"/>
  <c r="BT37" i="10"/>
  <c r="CD37" i="10" s="1"/>
  <c r="BE2" i="10"/>
  <c r="BO2" i="10" s="1"/>
  <c r="BY2" i="10" s="1"/>
  <c r="CI2" i="10" s="1"/>
  <c r="AU12" i="10"/>
  <c r="Y72" i="10" s="1" a="1"/>
  <c r="Y72" i="10" s="1"/>
  <c r="AG61" i="10"/>
  <c r="AG52" i="10"/>
  <c r="AG62" i="10"/>
  <c r="AG55" i="10"/>
  <c r="AG31" i="10"/>
  <c r="AG60" i="10"/>
  <c r="AG58" i="10"/>
  <c r="AG53" i="10"/>
  <c r="AG56" i="10"/>
  <c r="AG50" i="10"/>
  <c r="AG59" i="10"/>
  <c r="AG51" i="10"/>
  <c r="AG49" i="10"/>
  <c r="AG47" i="10"/>
  <c r="AG54" i="10"/>
  <c r="AG57" i="10"/>
  <c r="AG45" i="10"/>
  <c r="AG42" i="10"/>
  <c r="AG38" i="10"/>
  <c r="AG15" i="10"/>
  <c r="AG46" i="10"/>
  <c r="AG44" i="10"/>
  <c r="AG43" i="10"/>
  <c r="AG41" i="10"/>
  <c r="AG40" i="10"/>
  <c r="AG28" i="10"/>
  <c r="AG26" i="10"/>
  <c r="AG22" i="10"/>
  <c r="AG14" i="10"/>
  <c r="AG35" i="10"/>
  <c r="AG13" i="10"/>
  <c r="AG39" i="10"/>
  <c r="AG33" i="10"/>
  <c r="AG30" i="10"/>
  <c r="AG24" i="10"/>
  <c r="AG20" i="10"/>
  <c r="AG37" i="10"/>
  <c r="AG27" i="10"/>
  <c r="AG19" i="10"/>
  <c r="U3" i="10" a="1"/>
  <c r="U3" i="10" s="1"/>
  <c r="AG48" i="10"/>
  <c r="AG29" i="10"/>
  <c r="AG18" i="10"/>
  <c r="AG32" i="10"/>
  <c r="AG25" i="10"/>
  <c r="AG23" i="10"/>
  <c r="AG21" i="10"/>
  <c r="AG17" i="10"/>
  <c r="AG36" i="10"/>
  <c r="AG34" i="10"/>
  <c r="AG16" i="10"/>
  <c r="AG12" i="10"/>
  <c r="AG10" i="10"/>
  <c r="AG8" i="10"/>
  <c r="AZ4" i="10"/>
  <c r="BJ4" i="10" s="1"/>
  <c r="BT4" i="10" s="1"/>
  <c r="CD4" i="10" s="1"/>
  <c r="AG5" i="10"/>
  <c r="AG6" i="10"/>
  <c r="AZ21" i="10"/>
  <c r="BJ21" i="10" s="1"/>
  <c r="BT21" i="10" s="1"/>
  <c r="CD21" i="10" s="1"/>
  <c r="AU32" i="10"/>
  <c r="Y92" i="10" s="1" a="1"/>
  <c r="Y92" i="10" s="1"/>
  <c r="AK42" i="10"/>
  <c r="Y32" i="10" a="1"/>
  <c r="Y32" i="10" s="1"/>
  <c r="AZ29" i="10"/>
  <c r="BJ29" i="10" s="1"/>
  <c r="BT29" i="10" s="1"/>
  <c r="CD29" i="10" s="1"/>
  <c r="AY51" i="10"/>
  <c r="BI51" i="10" s="1"/>
  <c r="BS51" i="10" s="1"/>
  <c r="CC51" i="10" s="1"/>
  <c r="CM51" i="10" s="1"/>
  <c r="AC51" i="10" a="1"/>
  <c r="AC51" i="10" s="1"/>
  <c r="E8" i="28"/>
  <c r="AR37" i="10"/>
  <c r="BB37" i="10" s="1"/>
  <c r="BL37" i="10" s="1"/>
  <c r="BV37" i="10" s="1"/>
  <c r="CF37" i="10" s="1"/>
  <c r="V37" i="10" a="1"/>
  <c r="V37" i="10" s="1"/>
  <c r="U11" i="10" a="1"/>
  <c r="U11" i="10" s="1"/>
  <c r="AQ11" i="10"/>
  <c r="BA11" i="10" s="1"/>
  <c r="BK11" i="10" s="1"/>
  <c r="BU11" i="10" s="1"/>
  <c r="CE11" i="10" s="1"/>
  <c r="AZ20" i="10"/>
  <c r="BJ20" i="10" s="1"/>
  <c r="BT20" i="10" s="1"/>
  <c r="CD20" i="10" s="1"/>
  <c r="AT13" i="10"/>
  <c r="BD13" i="10" s="1"/>
  <c r="BN13" i="10" s="1"/>
  <c r="BX13" i="10" s="1"/>
  <c r="CH13" i="10" s="1"/>
  <c r="AA14" i="10" a="1"/>
  <c r="AA14" i="10" s="1"/>
  <c r="AH15" i="10"/>
  <c r="AX17" i="10"/>
  <c r="BH17" i="10" s="1"/>
  <c r="BR17" i="10" s="1"/>
  <c r="CB17" i="10" s="1"/>
  <c r="CL17" i="10" s="1"/>
  <c r="AX21" i="10"/>
  <c r="BH21" i="10" s="1"/>
  <c r="BR21" i="10" s="1"/>
  <c r="CB21" i="10" s="1"/>
  <c r="CL21" i="10" s="1"/>
  <c r="AA22" i="10" a="1"/>
  <c r="AA22" i="10" s="1"/>
  <c r="AK24" i="10"/>
  <c r="AX29" i="10"/>
  <c r="BH29" i="10" s="1"/>
  <c r="BR29" i="10" s="1"/>
  <c r="CB29" i="10" s="1"/>
  <c r="CL29" i="10" s="1"/>
  <c r="AX32" i="10"/>
  <c r="BH32" i="10" s="1"/>
  <c r="BR32" i="10" s="1"/>
  <c r="CB32" i="10" s="1"/>
  <c r="CL32" i="10" s="1"/>
  <c r="AY54" i="10"/>
  <c r="BI54" i="10" s="1"/>
  <c r="BS54" i="10" s="1"/>
  <c r="CC54" i="10" s="1"/>
  <c r="CM54" i="10" s="1"/>
  <c r="AC54" i="10" a="1"/>
  <c r="AC54" i="10" s="1"/>
  <c r="AX34" i="10"/>
  <c r="BH34" i="10" s="1"/>
  <c r="BR34" i="10" s="1"/>
  <c r="CB34" i="10" s="1"/>
  <c r="CL34" i="10" s="1"/>
  <c r="AP36" i="10"/>
  <c r="AZ36" i="10" s="1"/>
  <c r="BJ36" i="10" s="1"/>
  <c r="BT36" i="10" s="1"/>
  <c r="CD36" i="10" s="1"/>
  <c r="AY36" i="10"/>
  <c r="BI36" i="10" s="1"/>
  <c r="BS36" i="10" s="1"/>
  <c r="CC36" i="10" s="1"/>
  <c r="CM36" i="10" s="1"/>
  <c r="AH38" i="10"/>
  <c r="AP38" i="10"/>
  <c r="AZ38" i="10" s="1"/>
  <c r="BJ38" i="10" s="1"/>
  <c r="BT38" i="10" s="1"/>
  <c r="CD38" i="10" s="1"/>
  <c r="AH42" i="10"/>
  <c r="AH45" i="10"/>
  <c r="D48" i="10" a="1"/>
  <c r="D48" i="10" s="1"/>
  <c r="D24" i="10" s="1"/>
  <c r="X70" i="10" a="1"/>
  <c r="X70" i="10" s="1"/>
  <c r="AR3" i="10"/>
  <c r="BB3" i="10" s="1"/>
  <c r="BL3" i="10" s="1"/>
  <c r="BV3" i="10" s="1"/>
  <c r="CF3" i="10" s="1"/>
  <c r="AH4" i="10"/>
  <c r="AH6" i="10"/>
  <c r="AH8" i="10"/>
  <c r="AH10" i="10"/>
  <c r="AH12" i="10"/>
  <c r="AV12" i="10"/>
  <c r="BF12" i="10" s="1"/>
  <c r="BP12" i="10" s="1"/>
  <c r="BZ12" i="10" s="1"/>
  <c r="CJ12" i="10" s="1"/>
  <c r="T13" i="10" a="1"/>
  <c r="T13" i="10" s="1"/>
  <c r="X13" i="10" a="1"/>
  <c r="X13" i="10" s="1"/>
  <c r="AU13" i="10"/>
  <c r="BE13" i="10" s="1"/>
  <c r="BO13" i="10" s="1"/>
  <c r="BY13" i="10" s="1"/>
  <c r="CI13" i="10" s="1"/>
  <c r="AJ14" i="10"/>
  <c r="AH16" i="10"/>
  <c r="AX18" i="10"/>
  <c r="BH18" i="10" s="1"/>
  <c r="BR18" i="10" s="1"/>
  <c r="CB18" i="10" s="1"/>
  <c r="CL18" i="10" s="1"/>
  <c r="AX23" i="10"/>
  <c r="BH23" i="10" s="1"/>
  <c r="BR23" i="10" s="1"/>
  <c r="CB23" i="10" s="1"/>
  <c r="CL23" i="10" s="1"/>
  <c r="AX25" i="10"/>
  <c r="BH25" i="10" s="1"/>
  <c r="BR25" i="10" s="1"/>
  <c r="CB25" i="10" s="1"/>
  <c r="CL25" i="10" s="1"/>
  <c r="AX27" i="10"/>
  <c r="BH27" i="10" s="1"/>
  <c r="BR27" i="10" s="1"/>
  <c r="CB27" i="10" s="1"/>
  <c r="CL27" i="10" s="1"/>
  <c r="AY29" i="10"/>
  <c r="BI29" i="10" s="1"/>
  <c r="BS29" i="10" s="1"/>
  <c r="CC29" i="10" s="1"/>
  <c r="CM29" i="10" s="1"/>
  <c r="AY32" i="10"/>
  <c r="BI32" i="10" s="1"/>
  <c r="BS32" i="10" s="1"/>
  <c r="CC32" i="10" s="1"/>
  <c r="CM32" i="10" s="1"/>
  <c r="AB33" i="10" a="1"/>
  <c r="AB33" i="10" s="1"/>
  <c r="AH34" i="10"/>
  <c r="AP34" i="10"/>
  <c r="AZ34" i="10" s="1"/>
  <c r="BJ34" i="10" s="1"/>
  <c r="BT34" i="10" s="1"/>
  <c r="CD34" i="10" s="1"/>
  <c r="AY34" i="10"/>
  <c r="BI34" i="10" s="1"/>
  <c r="BS34" i="10" s="1"/>
  <c r="CC34" i="10" s="1"/>
  <c r="CM34" i="10" s="1"/>
  <c r="AH36" i="10"/>
  <c r="AC37" i="10" a="1"/>
  <c r="AC37" i="10" s="1"/>
  <c r="AX57" i="10"/>
  <c r="BH57" i="10" s="1"/>
  <c r="BR57" i="10" s="1"/>
  <c r="CB57" i="10" s="1"/>
  <c r="CL57" i="10" s="1"/>
  <c r="AB57" i="10" a="1"/>
  <c r="AB57" i="10" s="1"/>
  <c r="AC47" i="10" a="1"/>
  <c r="AC47" i="10" s="1"/>
  <c r="AX48" i="10"/>
  <c r="BH48" i="10" s="1"/>
  <c r="BR48" i="10" s="1"/>
  <c r="CB48" i="10" s="1"/>
  <c r="CL48" i="10" s="1"/>
  <c r="AC65" i="10" a="1"/>
  <c r="AC65" i="10" s="1"/>
  <c r="S274" i="10"/>
  <c r="AV13" i="10"/>
  <c r="T14" i="10" a="1"/>
  <c r="T14" i="10" s="1"/>
  <c r="AU14" i="10"/>
  <c r="AH17" i="10"/>
  <c r="AX19" i="10"/>
  <c r="BH19" i="10" s="1"/>
  <c r="BR19" i="10" s="1"/>
  <c r="CB19" i="10" s="1"/>
  <c r="CL19" i="10" s="1"/>
  <c r="AH21" i="10"/>
  <c r="T22" i="10" a="1"/>
  <c r="T22" i="10" s="1"/>
  <c r="AT22" i="10"/>
  <c r="BD22" i="10" s="1"/>
  <c r="BN22" i="10" s="1"/>
  <c r="BX22" i="10" s="1"/>
  <c r="CH22" i="10" s="1"/>
  <c r="AH23" i="10"/>
  <c r="AM24" i="10"/>
  <c r="AH25" i="10"/>
  <c r="T26" i="10" a="1"/>
  <c r="T26" i="10" s="1"/>
  <c r="AY50" i="10"/>
  <c r="BI50" i="10" s="1"/>
  <c r="BS50" i="10" s="1"/>
  <c r="CC50" i="10" s="1"/>
  <c r="CM50" i="10" s="1"/>
  <c r="AC50" i="10" a="1"/>
  <c r="AC50" i="10" s="1"/>
  <c r="AX30" i="10"/>
  <c r="BH30" i="10" s="1"/>
  <c r="BR30" i="10" s="1"/>
  <c r="CB30" i="10" s="1"/>
  <c r="CL30" i="10" s="1"/>
  <c r="AH32" i="10"/>
  <c r="AX53" i="10"/>
  <c r="BH53" i="10" s="1"/>
  <c r="BR53" i="10" s="1"/>
  <c r="CB53" i="10" s="1"/>
  <c r="CL53" i="10" s="1"/>
  <c r="AB53" i="10" a="1"/>
  <c r="AB53" i="10" s="1"/>
  <c r="AC57" i="10" a="1"/>
  <c r="AC57" i="10" s="1"/>
  <c r="AY57" i="10"/>
  <c r="BI57" i="10" s="1"/>
  <c r="BS57" i="10" s="1"/>
  <c r="CC57" i="10" s="1"/>
  <c r="CM57" i="10" s="1"/>
  <c r="AX37" i="10"/>
  <c r="BH37" i="10" s="1"/>
  <c r="BR37" i="10" s="1"/>
  <c r="CB37" i="10" s="1"/>
  <c r="CL37" i="10" s="1"/>
  <c r="AX59" i="10"/>
  <c r="BH59" i="10" s="1"/>
  <c r="BR59" i="10" s="1"/>
  <c r="CB59" i="10" s="1"/>
  <c r="CL59" i="10" s="1"/>
  <c r="AB59" i="10" a="1"/>
  <c r="AB59" i="10" s="1"/>
  <c r="AJ42" i="10"/>
  <c r="AX46" i="10"/>
  <c r="BH46" i="10" s="1"/>
  <c r="BR46" i="10" s="1"/>
  <c r="CB46" i="10" s="1"/>
  <c r="CL46" i="10" s="1"/>
  <c r="T47" i="10" a="1"/>
  <c r="T47" i="10" s="1"/>
  <c r="AP47" i="10"/>
  <c r="AZ47" i="10" s="1"/>
  <c r="BJ47" i="10" s="1"/>
  <c r="BT47" i="10" s="1"/>
  <c r="CD47" i="10" s="1"/>
  <c r="AX49" i="10"/>
  <c r="BH49" i="10" s="1"/>
  <c r="BR49" i="10" s="1"/>
  <c r="CB49" i="10" s="1"/>
  <c r="CL49" i="10" s="1"/>
  <c r="AB49" i="10" a="1"/>
  <c r="AB49" i="10" s="1"/>
  <c r="AH52" i="10"/>
  <c r="AB118" i="10" a="1"/>
  <c r="AB118" i="10" s="1"/>
  <c r="T118" i="10" a="1"/>
  <c r="T118" i="10" s="1"/>
  <c r="AB110" i="10" a="1"/>
  <c r="AB110" i="10" s="1"/>
  <c r="AB102" i="10" a="1"/>
  <c r="AB102" i="10" s="1"/>
  <c r="T102" i="10" a="1"/>
  <c r="T102" i="10" s="1"/>
  <c r="AC78" i="10" a="1"/>
  <c r="AC78" i="10" s="1"/>
  <c r="AC76" i="10" a="1"/>
  <c r="AC76" i="10" s="1"/>
  <c r="AC75" i="10" a="1"/>
  <c r="AC75" i="10" s="1"/>
  <c r="AB63" i="10" a="1"/>
  <c r="AB63" i="10" s="1"/>
  <c r="AP52" i="10"/>
  <c r="AZ52" i="10" s="1"/>
  <c r="BJ52" i="10" s="1"/>
  <c r="BT52" i="10" s="1"/>
  <c r="CD52" i="10" s="1"/>
  <c r="AC80" i="10" a="1"/>
  <c r="AC80" i="10" s="1"/>
  <c r="AB78" i="10" a="1"/>
  <c r="AB78" i="10" s="1"/>
  <c r="Z73" i="10" a="1"/>
  <c r="Z73" i="10" s="1"/>
  <c r="X69" i="10" a="1"/>
  <c r="X69" i="10" s="1"/>
  <c r="X68" i="10" a="1"/>
  <c r="X68" i="10" s="1"/>
  <c r="AC64" i="10" a="1"/>
  <c r="AC64" i="10" s="1"/>
  <c r="Z63" i="10" a="1"/>
  <c r="Z63" i="10" s="1"/>
  <c r="T63" i="10" a="1"/>
  <c r="T63" i="10" s="1"/>
  <c r="AC108" i="10" a="1"/>
  <c r="AC108" i="10" s="1"/>
  <c r="AC100" i="10" a="1"/>
  <c r="AC100" i="10" s="1"/>
  <c r="T77" i="10" a="1"/>
  <c r="T77" i="10" s="1"/>
  <c r="AP62" i="10"/>
  <c r="AZ62" i="10" s="1"/>
  <c r="BJ62" i="10" s="1"/>
  <c r="BT62" i="10" s="1"/>
  <c r="CD62" i="10" s="1"/>
  <c r="AP58" i="10"/>
  <c r="AZ58" i="10" s="1"/>
  <c r="BJ58" i="10" s="1"/>
  <c r="BT58" i="10" s="1"/>
  <c r="CD58" i="10" s="1"/>
  <c r="L52" i="10" a="1"/>
  <c r="L52" i="10" s="1"/>
  <c r="D51" i="10" a="1"/>
  <c r="D51" i="10" s="1"/>
  <c r="D27" i="10" s="1"/>
  <c r="AC68" i="10" a="1"/>
  <c r="AC68" i="10" s="1"/>
  <c r="Y66" i="10" a="1"/>
  <c r="Y66" i="10" s="1"/>
  <c r="AP60" i="10"/>
  <c r="AZ60" i="10" s="1"/>
  <c r="BJ60" i="10" s="1"/>
  <c r="BT60" i="10" s="1"/>
  <c r="CD60" i="10" s="1"/>
  <c r="AP50" i="10"/>
  <c r="AZ50" i="10" s="1"/>
  <c r="BJ50" i="10" s="1"/>
  <c r="BT50" i="10" s="1"/>
  <c r="CD50" i="10" s="1"/>
  <c r="AB85" i="10" a="1"/>
  <c r="AB85" i="10" s="1"/>
  <c r="AB84" i="10" a="1"/>
  <c r="AB84" i="10" s="1"/>
  <c r="AB69" i="10" a="1"/>
  <c r="AB69" i="10" s="1"/>
  <c r="AB68" i="10" a="1"/>
  <c r="AB68" i="10" s="1"/>
  <c r="X63" i="10" a="1"/>
  <c r="X63" i="10" s="1"/>
  <c r="AP56" i="10"/>
  <c r="AZ56" i="10" s="1"/>
  <c r="BJ56" i="10" s="1"/>
  <c r="BT56" i="10" s="1"/>
  <c r="CD56" i="10" s="1"/>
  <c r="X66" i="10" a="1"/>
  <c r="X66" i="10" s="1"/>
  <c r="T85" i="10" a="1"/>
  <c r="T85" i="10" s="1"/>
  <c r="T84" i="10" a="1"/>
  <c r="T84" i="10" s="1"/>
  <c r="T82" i="10" a="1"/>
  <c r="T82" i="10" s="1"/>
  <c r="AB73" i="10" a="1"/>
  <c r="AB73" i="10" s="1"/>
  <c r="Z69" i="10" a="1"/>
  <c r="Z69" i="10" s="1"/>
  <c r="AA68" i="10" a="1"/>
  <c r="AA68" i="10" s="1"/>
  <c r="T68" i="10" a="1"/>
  <c r="T68" i="10" s="1"/>
  <c r="AC66" i="10" a="1"/>
  <c r="AC66" i="10" s="1"/>
  <c r="AA65" i="10" a="1"/>
  <c r="AA65" i="10" s="1"/>
  <c r="Y64" i="10" a="1"/>
  <c r="Y64" i="10" s="1"/>
  <c r="AX31" i="10"/>
  <c r="BH31" i="10" s="1"/>
  <c r="BR31" i="10" s="1"/>
  <c r="CB31" i="10" s="1"/>
  <c r="CL31" i="10" s="1"/>
  <c r="AX50" i="10"/>
  <c r="BH50" i="10" s="1"/>
  <c r="BR50" i="10" s="1"/>
  <c r="CB50" i="10" s="1"/>
  <c r="CL50" i="10" s="1"/>
  <c r="AX12" i="10"/>
  <c r="BH12" i="10" s="1"/>
  <c r="BR12" i="10" s="1"/>
  <c r="CB12" i="10" s="1"/>
  <c r="CL12" i="10" s="1"/>
  <c r="AW13" i="10"/>
  <c r="BG13" i="10" s="1"/>
  <c r="BQ13" i="10" s="1"/>
  <c r="CA13" i="10" s="1"/>
  <c r="CK13" i="10" s="1"/>
  <c r="AL14" i="10"/>
  <c r="AH18" i="10"/>
  <c r="AX20" i="10"/>
  <c r="BH20" i="10" s="1"/>
  <c r="BR20" i="10" s="1"/>
  <c r="CB20" i="10" s="1"/>
  <c r="CL20" i="10" s="1"/>
  <c r="AU22" i="10"/>
  <c r="AH29" i="10"/>
  <c r="AY30" i="10"/>
  <c r="BI30" i="10" s="1"/>
  <c r="BS30" i="10" s="1"/>
  <c r="CC30" i="10" s="1"/>
  <c r="CM30" i="10" s="1"/>
  <c r="AC53" i="10" a="1"/>
  <c r="AC53" i="10" s="1"/>
  <c r="AY53" i="10"/>
  <c r="BI53" i="10" s="1"/>
  <c r="BS53" i="10" s="1"/>
  <c r="CC53" i="10" s="1"/>
  <c r="CM53" i="10" s="1"/>
  <c r="AX33" i="10"/>
  <c r="BH33" i="10" s="1"/>
  <c r="BR33" i="10" s="1"/>
  <c r="CB33" i="10" s="1"/>
  <c r="CL33" i="10" s="1"/>
  <c r="AC35" i="10" a="1"/>
  <c r="AC35" i="10" s="1"/>
  <c r="AX35" i="10"/>
  <c r="BH35" i="10" s="1"/>
  <c r="BR35" i="10" s="1"/>
  <c r="CB35" i="10" s="1"/>
  <c r="CL35" i="10" s="1"/>
  <c r="AN55" i="10"/>
  <c r="AY37" i="10"/>
  <c r="BI37" i="10" s="1"/>
  <c r="BS37" i="10" s="1"/>
  <c r="CC37" i="10" s="1"/>
  <c r="CM37" i="10" s="1"/>
  <c r="AP39" i="10"/>
  <c r="AZ39" i="10" s="1"/>
  <c r="BJ39" i="10" s="1"/>
  <c r="BT39" i="10" s="1"/>
  <c r="CD39" i="10" s="1"/>
  <c r="AY59" i="10"/>
  <c r="BI59" i="10" s="1"/>
  <c r="BS59" i="10" s="1"/>
  <c r="CC59" i="10" s="1"/>
  <c r="CM59" i="10" s="1"/>
  <c r="AC59" i="10" a="1"/>
  <c r="AC59" i="10" s="1"/>
  <c r="AN60" i="10"/>
  <c r="AX40" i="10"/>
  <c r="BH40" i="10" s="1"/>
  <c r="BR40" i="10" s="1"/>
  <c r="CB40" i="10" s="1"/>
  <c r="CL40" i="10" s="1"/>
  <c r="AY40" i="10"/>
  <c r="BI40" i="10" s="1"/>
  <c r="BS40" i="10" s="1"/>
  <c r="CC40" i="10" s="1"/>
  <c r="CM40" i="10" s="1"/>
  <c r="AX61" i="10"/>
  <c r="BH61" i="10" s="1"/>
  <c r="BR61" i="10" s="1"/>
  <c r="CB61" i="10" s="1"/>
  <c r="CL61" i="10" s="1"/>
  <c r="AB61" i="10" a="1"/>
  <c r="AB61" i="10" s="1"/>
  <c r="AX41" i="10"/>
  <c r="BH41" i="10" s="1"/>
  <c r="BR41" i="10" s="1"/>
  <c r="CB41" i="10" s="1"/>
  <c r="CL41" i="10" s="1"/>
  <c r="AX43" i="10"/>
  <c r="BH43" i="10" s="1"/>
  <c r="BR43" i="10" s="1"/>
  <c r="CB43" i="10" s="1"/>
  <c r="CL43" i="10" s="1"/>
  <c r="AX44" i="10"/>
  <c r="BH44" i="10" s="1"/>
  <c r="BR44" i="10" s="1"/>
  <c r="CB44" i="10" s="1"/>
  <c r="CL44" i="10" s="1"/>
  <c r="AO46" i="10"/>
  <c r="AH48" i="10"/>
  <c r="AP54" i="10"/>
  <c r="AZ54" i="10" s="1"/>
  <c r="BJ54" i="10" s="1"/>
  <c r="BT54" i="10" s="1"/>
  <c r="CD54" i="10" s="1"/>
  <c r="AW14" i="10"/>
  <c r="AH19" i="10"/>
  <c r="AP24" i="10"/>
  <c r="AZ24" i="10" s="1"/>
  <c r="BJ24" i="10" s="1"/>
  <c r="BT24" i="10" s="1"/>
  <c r="CD24" i="10" s="1"/>
  <c r="AX24" i="10"/>
  <c r="BH24" i="10" s="1"/>
  <c r="BR24" i="10" s="1"/>
  <c r="CB24" i="10" s="1"/>
  <c r="CL24" i="10" s="1"/>
  <c r="AH27" i="10"/>
  <c r="AT32" i="10"/>
  <c r="BD32" i="10" s="1"/>
  <c r="BN32" i="10" s="1"/>
  <c r="BX32" i="10" s="1"/>
  <c r="CH32" i="10" s="1"/>
  <c r="AP33" i="10"/>
  <c r="AZ33" i="10" s="1"/>
  <c r="BJ33" i="10" s="1"/>
  <c r="BT33" i="10" s="1"/>
  <c r="CD33" i="10" s="1"/>
  <c r="AP35" i="10"/>
  <c r="AZ35" i="10" s="1"/>
  <c r="BJ35" i="10" s="1"/>
  <c r="BT35" i="10" s="1"/>
  <c r="CD35" i="10" s="1"/>
  <c r="AC55" i="10" a="1"/>
  <c r="AC55" i="10" s="1"/>
  <c r="AY55" i="10"/>
  <c r="BI55" i="10" s="1"/>
  <c r="BS55" i="10" s="1"/>
  <c r="CC55" i="10" s="1"/>
  <c r="CM55" i="10" s="1"/>
  <c r="AY35" i="10"/>
  <c r="BI35" i="10" s="1"/>
  <c r="BS35" i="10" s="1"/>
  <c r="CC35" i="10" s="1"/>
  <c r="CM35" i="10" s="1"/>
  <c r="AC60" i="10" a="1"/>
  <c r="AC60" i="10" s="1"/>
  <c r="AY60" i="10"/>
  <c r="BI60" i="10" s="1"/>
  <c r="BS60" i="10" s="1"/>
  <c r="CC60" i="10" s="1"/>
  <c r="CM60" i="10" s="1"/>
  <c r="AC61" i="10" a="1"/>
  <c r="AC61" i="10" s="1"/>
  <c r="AY61" i="10"/>
  <c r="BI61" i="10" s="1"/>
  <c r="BS61" i="10" s="1"/>
  <c r="CC61" i="10" s="1"/>
  <c r="CM61" i="10" s="1"/>
  <c r="AY41" i="10"/>
  <c r="BI41" i="10" s="1"/>
  <c r="BS41" i="10" s="1"/>
  <c r="CC41" i="10" s="1"/>
  <c r="CM41" i="10" s="1"/>
  <c r="AH61" i="10"/>
  <c r="AH57" i="10"/>
  <c r="AH53" i="10"/>
  <c r="AH49" i="10"/>
  <c r="AH59" i="10"/>
  <c r="AH55" i="10"/>
  <c r="AH51" i="10"/>
  <c r="AH62" i="10"/>
  <c r="AH60" i="10"/>
  <c r="AH58" i="10"/>
  <c r="AH46" i="10"/>
  <c r="AH43" i="10"/>
  <c r="AH39" i="10"/>
  <c r="AH35" i="10"/>
  <c r="AH56" i="10"/>
  <c r="AH50" i="10"/>
  <c r="AH44" i="10"/>
  <c r="AH40" i="10"/>
  <c r="AH47" i="10"/>
  <c r="AH54" i="10"/>
  <c r="AH5" i="10"/>
  <c r="AH7" i="10"/>
  <c r="AH9" i="10"/>
  <c r="AH11" i="10"/>
  <c r="AH20" i="10"/>
  <c r="AW22" i="10"/>
  <c r="AH24" i="10"/>
  <c r="AX28" i="10"/>
  <c r="BH28" i="10" s="1"/>
  <c r="BR28" i="10" s="1"/>
  <c r="CB28" i="10" s="1"/>
  <c r="CL28" i="10" s="1"/>
  <c r="AH30" i="10"/>
  <c r="AY31" i="10"/>
  <c r="BI31" i="10" s="1"/>
  <c r="BS31" i="10" s="1"/>
  <c r="CC31" i="10" s="1"/>
  <c r="CM31" i="10" s="1"/>
  <c r="AL32" i="10"/>
  <c r="AH33" i="10"/>
  <c r="AP40" i="10"/>
  <c r="AZ40" i="10" s="1"/>
  <c r="BJ40" i="10" s="1"/>
  <c r="BT40" i="10" s="1"/>
  <c r="CD40" i="10" s="1"/>
  <c r="AP41" i="10"/>
  <c r="AZ41" i="10" s="1"/>
  <c r="BJ41" i="10" s="1"/>
  <c r="BT41" i="10" s="1"/>
  <c r="CD41" i="10" s="1"/>
  <c r="AX42" i="10"/>
  <c r="BH42" i="10" s="1"/>
  <c r="BR42" i="10" s="1"/>
  <c r="CB42" i="10" s="1"/>
  <c r="CL42" i="10" s="1"/>
  <c r="AP43" i="10"/>
  <c r="AZ43" i="10" s="1"/>
  <c r="BJ43" i="10" s="1"/>
  <c r="BT43" i="10" s="1"/>
  <c r="CD43" i="10" s="1"/>
  <c r="AP44" i="10"/>
  <c r="AZ44" i="10" s="1"/>
  <c r="BJ44" i="10" s="1"/>
  <c r="BT44" i="10" s="1"/>
  <c r="CD44" i="10" s="1"/>
  <c r="AP45" i="10"/>
  <c r="AZ45" i="10" s="1"/>
  <c r="BJ45" i="10" s="1"/>
  <c r="BT45" i="10" s="1"/>
  <c r="CD45" i="10" s="1"/>
  <c r="AP46" i="10"/>
  <c r="AZ46" i="10" s="1"/>
  <c r="BJ46" i="10" s="1"/>
  <c r="BT46" i="10" s="1"/>
  <c r="CD46" i="10" s="1"/>
  <c r="C51" i="10"/>
  <c r="C55" i="10" s="1"/>
  <c r="C59" i="10" s="1"/>
  <c r="C63" i="10" s="1"/>
  <c r="C67" i="10" s="1"/>
  <c r="L47" i="10" a="1"/>
  <c r="L47" i="10" s="1"/>
  <c r="D47" i="10" a="1"/>
  <c r="D47" i="10" s="1"/>
  <c r="D23" i="10" s="1"/>
  <c r="AB106" i="10" a="1"/>
  <c r="AB106" i="10" s="1"/>
  <c r="AH13" i="10"/>
  <c r="AX15" i="10"/>
  <c r="BH15" i="10" s="1"/>
  <c r="BR15" i="10" s="1"/>
  <c r="CB15" i="10" s="1"/>
  <c r="CL15" i="10" s="1"/>
  <c r="AX22" i="10"/>
  <c r="BH22" i="10" s="1"/>
  <c r="BR22" i="10" s="1"/>
  <c r="CB22" i="10" s="1"/>
  <c r="CL22" i="10" s="1"/>
  <c r="AX26" i="10"/>
  <c r="BH26" i="10" s="1"/>
  <c r="BR26" i="10" s="1"/>
  <c r="CB26" i="10" s="1"/>
  <c r="CL26" i="10" s="1"/>
  <c r="AP28" i="10"/>
  <c r="AZ28" i="10" s="1"/>
  <c r="BJ28" i="10" s="1"/>
  <c r="BT28" i="10" s="1"/>
  <c r="CD28" i="10" s="1"/>
  <c r="AP31" i="10"/>
  <c r="AZ31" i="10" s="1"/>
  <c r="BJ31" i="10" s="1"/>
  <c r="BT31" i="10" s="1"/>
  <c r="CD31" i="10" s="1"/>
  <c r="AC34" i="10" a="1"/>
  <c r="AC34" i="10" s="1"/>
  <c r="AC36" i="10" a="1"/>
  <c r="AC36" i="10" s="1"/>
  <c r="AB56" i="10" a="1"/>
  <c r="AB56" i="10" s="1"/>
  <c r="AX56" i="10"/>
  <c r="BH56" i="10" s="1"/>
  <c r="BR56" i="10" s="1"/>
  <c r="CB56" i="10" s="1"/>
  <c r="CL56" i="10" s="1"/>
  <c r="AX58" i="10"/>
  <c r="BH58" i="10" s="1"/>
  <c r="BR58" i="10" s="1"/>
  <c r="CB58" i="10" s="1"/>
  <c r="CL58" i="10" s="1"/>
  <c r="T40" i="10" a="1"/>
  <c r="T40" i="10" s="1"/>
  <c r="AO42" i="10"/>
  <c r="AB47" i="10" a="1"/>
  <c r="AB47" i="10" s="1"/>
  <c r="AX47" i="10"/>
  <c r="BH47" i="10" s="1"/>
  <c r="BR47" i="10" s="1"/>
  <c r="CB47" i="10" s="1"/>
  <c r="CL47" i="10" s="1"/>
  <c r="L48" i="10" a="1"/>
  <c r="L48" i="10" s="1"/>
  <c r="AC49" i="10" a="1"/>
  <c r="AC49" i="10" s="1"/>
  <c r="B64" i="10"/>
  <c r="AH14" i="10"/>
  <c r="AX16" i="10"/>
  <c r="BH16" i="10" s="1"/>
  <c r="BR16" i="10" s="1"/>
  <c r="CB16" i="10" s="1"/>
  <c r="CL16" i="10" s="1"/>
  <c r="AH22" i="10"/>
  <c r="AH26" i="10"/>
  <c r="AH28" i="10"/>
  <c r="AH31" i="10"/>
  <c r="AX52" i="10"/>
  <c r="BH52" i="10" s="1"/>
  <c r="BR52" i="10" s="1"/>
  <c r="CB52" i="10" s="1"/>
  <c r="CL52" i="10" s="1"/>
  <c r="AB52" i="10" a="1"/>
  <c r="AB52" i="10" s="1"/>
  <c r="AX54" i="10"/>
  <c r="BH54" i="10" s="1"/>
  <c r="BR54" i="10" s="1"/>
  <c r="CB54" i="10" s="1"/>
  <c r="CL54" i="10" s="1"/>
  <c r="AY56" i="10"/>
  <c r="BI56" i="10" s="1"/>
  <c r="BS56" i="10" s="1"/>
  <c r="CC56" i="10" s="1"/>
  <c r="CM56" i="10" s="1"/>
  <c r="AC56" i="10" a="1"/>
  <c r="AC56" i="10" s="1"/>
  <c r="AX36" i="10"/>
  <c r="BH36" i="10" s="1"/>
  <c r="BR36" i="10" s="1"/>
  <c r="CB36" i="10" s="1"/>
  <c r="CL36" i="10" s="1"/>
  <c r="AY58" i="10"/>
  <c r="BI58" i="10" s="1"/>
  <c r="BS58" i="10" s="1"/>
  <c r="CC58" i="10" s="1"/>
  <c r="CM58" i="10" s="1"/>
  <c r="AC58" i="10" a="1"/>
  <c r="AC58" i="10" s="1"/>
  <c r="AX38" i="10"/>
  <c r="BH38" i="10" s="1"/>
  <c r="BR38" i="10" s="1"/>
  <c r="CB38" i="10" s="1"/>
  <c r="CL38" i="10" s="1"/>
  <c r="AH41" i="10"/>
  <c r="AP42" i="10"/>
  <c r="AZ42" i="10" s="1"/>
  <c r="BJ42" i="10" s="1"/>
  <c r="BT42" i="10" s="1"/>
  <c r="CD42" i="10" s="1"/>
  <c r="AP48" i="10"/>
  <c r="AZ48" i="10" s="1"/>
  <c r="BJ48" i="10" s="1"/>
  <c r="BT48" i="10" s="1"/>
  <c r="CD48" i="10" s="1"/>
  <c r="AB67" i="10" a="1"/>
  <c r="AB67" i="10" s="1"/>
  <c r="S187" i="10"/>
  <c r="AA71" i="10" a="1"/>
  <c r="AA71" i="10" s="1"/>
  <c r="S201" i="10"/>
  <c r="AP49" i="10"/>
  <c r="AZ49" i="10" s="1"/>
  <c r="BJ49" i="10" s="1"/>
  <c r="BT49" i="10" s="1"/>
  <c r="CD49" i="10" s="1"/>
  <c r="B67" i="10"/>
  <c r="AP51" i="10"/>
  <c r="AZ51" i="10" s="1"/>
  <c r="BJ51" i="10" s="1"/>
  <c r="BT51" i="10" s="1"/>
  <c r="CD51" i="10" s="1"/>
  <c r="AB58" i="10" a="1"/>
  <c r="AB58" i="10" s="1"/>
  <c r="AP59" i="10"/>
  <c r="AZ59" i="10" s="1"/>
  <c r="BJ59" i="10" s="1"/>
  <c r="BT59" i="10" s="1"/>
  <c r="CD59" i="10" s="1"/>
  <c r="AX62" i="10"/>
  <c r="BH62" i="10" s="1"/>
  <c r="BR62" i="10" s="1"/>
  <c r="CB62" i="10" s="1"/>
  <c r="CL62" i="10" s="1"/>
  <c r="S124" i="10"/>
  <c r="AB64" i="10" a="1"/>
  <c r="AB64" i="10" s="1"/>
  <c r="X64" i="10" a="1"/>
  <c r="X64" i="10" s="1"/>
  <c r="T64" i="10" a="1"/>
  <c r="T64" i="10" s="1"/>
  <c r="Z67" i="10" a="1"/>
  <c r="Z67" i="10" s="1"/>
  <c r="AB70" i="10" a="1"/>
  <c r="AB70" i="10" s="1"/>
  <c r="AC72" i="10" a="1"/>
  <c r="AC72" i="10" s="1"/>
  <c r="R435" i="10"/>
  <c r="R795" i="10" s="1"/>
  <c r="R1155" i="10" s="1"/>
  <c r="R135" i="10"/>
  <c r="R438" i="10"/>
  <c r="R798" i="10" s="1"/>
  <c r="R1158" i="10" s="1"/>
  <c r="R138" i="10"/>
  <c r="R439" i="10"/>
  <c r="R799" i="10" s="1"/>
  <c r="R1159" i="10" s="1"/>
  <c r="R139" i="10"/>
  <c r="S140" i="10"/>
  <c r="T80" i="10" a="1"/>
  <c r="T80" i="10" s="1"/>
  <c r="AC88" i="10" a="1"/>
  <c r="AC88" i="10" s="1"/>
  <c r="R451" i="10"/>
  <c r="R811" i="10" s="1"/>
  <c r="R1171" i="10" s="1"/>
  <c r="R151" i="10"/>
  <c r="AC119" i="10" a="1"/>
  <c r="AC119" i="10" s="1"/>
  <c r="R513" i="10"/>
  <c r="R873" i="10" s="1"/>
  <c r="R1233" i="10" s="1"/>
  <c r="R213" i="10"/>
  <c r="Z64" i="10" a="1"/>
  <c r="Z64" i="10" s="1"/>
  <c r="R426" i="10"/>
  <c r="R786" i="10" s="1"/>
  <c r="R1146" i="10" s="1"/>
  <c r="R126" i="10"/>
  <c r="AB126" i="10" s="1" a="1"/>
  <c r="AB126" i="10" s="1"/>
  <c r="AC71" i="10" a="1"/>
  <c r="AC71" i="10" s="1"/>
  <c r="R434" i="10"/>
  <c r="R794" i="10" s="1"/>
  <c r="R1154" i="10" s="1"/>
  <c r="R134" i="10"/>
  <c r="S135" i="10"/>
  <c r="AB75" i="10" a="1"/>
  <c r="AB75" i="10" s="1"/>
  <c r="S136" i="10"/>
  <c r="S139" i="10"/>
  <c r="AB79" i="10" a="1"/>
  <c r="AB79" i="10" s="1"/>
  <c r="T79" i="10" a="1"/>
  <c r="T79" i="10" s="1"/>
  <c r="T81" i="10" a="1"/>
  <c r="T81" i="10" s="1"/>
  <c r="AB82" i="10" a="1"/>
  <c r="AB82" i="10" s="1"/>
  <c r="AC87" i="10" a="1"/>
  <c r="AC87" i="10" s="1"/>
  <c r="R450" i="10"/>
  <c r="R810" i="10" s="1"/>
  <c r="R1170" i="10" s="1"/>
  <c r="R150" i="10"/>
  <c r="S151" i="10"/>
  <c r="AB91" i="10" a="1"/>
  <c r="AB91" i="10" s="1"/>
  <c r="T91" i="10" a="1"/>
  <c r="T91" i="10" s="1"/>
  <c r="S152" i="10"/>
  <c r="S232" i="10"/>
  <c r="R481" i="10"/>
  <c r="R841" i="10" s="1"/>
  <c r="R1201" i="10" s="1"/>
  <c r="R181" i="10"/>
  <c r="R505" i="10"/>
  <c r="R865" i="10" s="1"/>
  <c r="R1225" i="10" s="1"/>
  <c r="S230" i="10"/>
  <c r="S182" i="10"/>
  <c r="T51" i="10" a="1"/>
  <c r="T51" i="10" s="1"/>
  <c r="AP53" i="10"/>
  <c r="AZ53" i="10" s="1"/>
  <c r="BJ53" i="10" s="1"/>
  <c r="BT53" i="10" s="1"/>
  <c r="CD53" i="10" s="1"/>
  <c r="T59" i="10" a="1"/>
  <c r="T59" i="10" s="1"/>
  <c r="S183" i="10"/>
  <c r="Y123" i="10" a="1"/>
  <c r="Y123" i="10" s="1"/>
  <c r="AA64" i="10" a="1"/>
  <c r="AA64" i="10" s="1"/>
  <c r="S186" i="10"/>
  <c r="T126" i="10" a="1"/>
  <c r="T126" i="10" s="1"/>
  <c r="AC70" i="10" a="1"/>
  <c r="AC70" i="10" s="1"/>
  <c r="R433" i="10"/>
  <c r="R793" i="10" s="1"/>
  <c r="R1153" i="10" s="1"/>
  <c r="AC73" i="10" a="1"/>
  <c r="AC73" i="10" s="1"/>
  <c r="R133" i="10"/>
  <c r="T133" i="10" s="1" a="1"/>
  <c r="T133" i="10" s="1"/>
  <c r="X73" i="10" a="1"/>
  <c r="X73" i="10" s="1"/>
  <c r="S134" i="10"/>
  <c r="AC74" i="10" a="1"/>
  <c r="AC74" i="10" s="1"/>
  <c r="Y74" i="10" a="1"/>
  <c r="Y74" i="10" s="1"/>
  <c r="T78" i="10" a="1"/>
  <c r="T78" i="10" s="1"/>
  <c r="AC86" i="10" a="1"/>
  <c r="AC86" i="10" s="1"/>
  <c r="R449" i="10"/>
  <c r="R809" i="10" s="1"/>
  <c r="R1169" i="10" s="1"/>
  <c r="R149" i="10"/>
  <c r="S150" i="10"/>
  <c r="R497" i="10"/>
  <c r="R857" i="10" s="1"/>
  <c r="R1217" i="10" s="1"/>
  <c r="R197" i="10"/>
  <c r="S222" i="10"/>
  <c r="T66" i="10" a="1"/>
  <c r="T66" i="10" s="1"/>
  <c r="Z66" i="10" a="1"/>
  <c r="Z66" i="10" s="1"/>
  <c r="S193" i="10"/>
  <c r="AA133" i="10" a="1"/>
  <c r="AA133" i="10" s="1"/>
  <c r="T74" i="10" a="1"/>
  <c r="T74" i="10" s="1"/>
  <c r="AA75" i="10" a="1"/>
  <c r="AA75" i="10" s="1"/>
  <c r="S209" i="10"/>
  <c r="T92" i="10" a="1"/>
  <c r="T92" i="10" s="1"/>
  <c r="R457" i="10"/>
  <c r="R817" i="10" s="1"/>
  <c r="R1177" i="10" s="1"/>
  <c r="V97" i="10" a="1"/>
  <c r="V97" i="10" s="1"/>
  <c r="AC97" i="10" a="1"/>
  <c r="AC97" i="10" s="1"/>
  <c r="R157" i="10"/>
  <c r="AB97" i="10" a="1"/>
  <c r="AB97" i="10" s="1"/>
  <c r="T97" i="10" a="1"/>
  <c r="T97" i="10" s="1"/>
  <c r="R465" i="10"/>
  <c r="R825" i="10" s="1"/>
  <c r="R1185" i="10" s="1"/>
  <c r="AC105" i="10" a="1"/>
  <c r="AC105" i="10" s="1"/>
  <c r="R165" i="10"/>
  <c r="AB165" i="10" s="1" a="1"/>
  <c r="AB165" i="10" s="1"/>
  <c r="AB105" i="10" a="1"/>
  <c r="AB105" i="10" s="1"/>
  <c r="S174" i="10"/>
  <c r="AC114" i="10" a="1"/>
  <c r="AC114" i="10" s="1"/>
  <c r="AP55" i="10"/>
  <c r="AZ55" i="10" s="1"/>
  <c r="BJ55" i="10" s="1"/>
  <c r="BT55" i="10" s="1"/>
  <c r="CD55" i="10" s="1"/>
  <c r="AP61" i="10"/>
  <c r="AZ61" i="10" s="1"/>
  <c r="BJ61" i="10" s="1"/>
  <c r="BT61" i="10" s="1"/>
  <c r="CD61" i="10" s="1"/>
  <c r="R425" i="10"/>
  <c r="R785" i="10" s="1"/>
  <c r="R1145" i="10" s="1"/>
  <c r="R125" i="10"/>
  <c r="R430" i="10"/>
  <c r="R790" i="10" s="1"/>
  <c r="R1150" i="10" s="1"/>
  <c r="R130" i="10"/>
  <c r="R431" i="10"/>
  <c r="R791" i="10" s="1"/>
  <c r="R1151" i="10" s="1"/>
  <c r="R131" i="10"/>
  <c r="Y71" i="10" a="1"/>
  <c r="Y71" i="10" s="1"/>
  <c r="S132" i="10"/>
  <c r="AB72" i="10" a="1"/>
  <c r="AB72" i="10" s="1"/>
  <c r="X72" i="10" a="1"/>
  <c r="X72" i="10" s="1"/>
  <c r="T72" i="10" a="1"/>
  <c r="T72" i="10" s="1"/>
  <c r="R443" i="10"/>
  <c r="R803" i="10" s="1"/>
  <c r="R1163" i="10" s="1"/>
  <c r="R143" i="10"/>
  <c r="R446" i="10"/>
  <c r="R806" i="10" s="1"/>
  <c r="R1166" i="10" s="1"/>
  <c r="R146" i="10"/>
  <c r="R447" i="10"/>
  <c r="R807" i="10" s="1"/>
  <c r="R1167" i="10" s="1"/>
  <c r="R147" i="10"/>
  <c r="S148" i="10"/>
  <c r="AB88" i="10" a="1"/>
  <c r="AB88" i="10" s="1"/>
  <c r="T88" i="10" a="1"/>
  <c r="T88" i="10" s="1"/>
  <c r="S217" i="10"/>
  <c r="S158" i="10"/>
  <c r="S225" i="10"/>
  <c r="S166" i="10"/>
  <c r="S231" i="10"/>
  <c r="S206" i="10"/>
  <c r="AX39" i="10"/>
  <c r="BH39" i="10" s="1"/>
  <c r="BR39" i="10" s="1"/>
  <c r="CB39" i="10" s="1"/>
  <c r="CL39" i="10" s="1"/>
  <c r="D53" i="10" a="1"/>
  <c r="D53" i="10" s="1"/>
  <c r="D29" i="10" s="1"/>
  <c r="L57" i="10" a="1"/>
  <c r="L57" i="10" s="1"/>
  <c r="B65" i="10"/>
  <c r="S125" i="10"/>
  <c r="Z65" i="10" a="1"/>
  <c r="Z65" i="10" s="1"/>
  <c r="AB65" i="10" a="1"/>
  <c r="AB65" i="10" s="1"/>
  <c r="X65" i="10" a="1"/>
  <c r="X65" i="10" s="1"/>
  <c r="Y65" i="10" a="1"/>
  <c r="Y65" i="10" s="1"/>
  <c r="AB66" i="10" a="1"/>
  <c r="AB66" i="10" s="1"/>
  <c r="Z68" i="10" a="1"/>
  <c r="Z68" i="10" s="1"/>
  <c r="S128" i="10"/>
  <c r="Y68" i="10" a="1"/>
  <c r="Y68" i="10" s="1"/>
  <c r="AA69" i="10" a="1"/>
  <c r="AA69" i="10" s="1"/>
  <c r="AA70" i="10" a="1"/>
  <c r="AA70" i="10" s="1"/>
  <c r="Y70" i="10" a="1"/>
  <c r="Y70" i="10" s="1"/>
  <c r="S131" i="10"/>
  <c r="AB71" i="10" a="1"/>
  <c r="AB71" i="10" s="1"/>
  <c r="X71" i="10" a="1"/>
  <c r="X71" i="10" s="1"/>
  <c r="T71" i="10" a="1"/>
  <c r="T71" i="10" s="1"/>
  <c r="Z71" i="10" a="1"/>
  <c r="Z71" i="10" s="1"/>
  <c r="T73" i="10" a="1"/>
  <c r="T73" i="10" s="1"/>
  <c r="AB74" i="10" a="1"/>
  <c r="AB74" i="10" s="1"/>
  <c r="AC79" i="10" a="1"/>
  <c r="AC79" i="10" s="1"/>
  <c r="R442" i="10"/>
  <c r="R802" i="10" s="1"/>
  <c r="R1162" i="10" s="1"/>
  <c r="R142" i="10"/>
  <c r="Z83" i="10" a="1"/>
  <c r="Z83" i="10" s="1"/>
  <c r="S143" i="10"/>
  <c r="AB83" i="10" a="1"/>
  <c r="AB83" i="10" s="1"/>
  <c r="Y83" i="10" a="1"/>
  <c r="Y83" i="10" s="1"/>
  <c r="S144" i="10"/>
  <c r="S147" i="10"/>
  <c r="AB87" i="10" a="1"/>
  <c r="AB87" i="10" s="1"/>
  <c r="T87" i="10" a="1"/>
  <c r="T87" i="10" s="1"/>
  <c r="T89" i="10" a="1"/>
  <c r="T89" i="10" s="1"/>
  <c r="AB90" i="10" a="1"/>
  <c r="AB90" i="10" s="1"/>
  <c r="R455" i="10"/>
  <c r="R815" i="10" s="1"/>
  <c r="R1175" i="10" s="1"/>
  <c r="R155" i="10"/>
  <c r="T155" i="10" s="1" a="1"/>
  <c r="T155" i="10" s="1"/>
  <c r="S156" i="10"/>
  <c r="AC96" i="10" a="1"/>
  <c r="AC96" i="10" s="1"/>
  <c r="T96" i="10" a="1"/>
  <c r="T96" i="10" s="1"/>
  <c r="T98" i="10" a="1"/>
  <c r="T98" i="10" s="1"/>
  <c r="R463" i="10"/>
  <c r="R823" i="10" s="1"/>
  <c r="R1183" i="10" s="1"/>
  <c r="R163" i="10"/>
  <c r="S164" i="10"/>
  <c r="R473" i="10"/>
  <c r="R833" i="10" s="1"/>
  <c r="R1193" i="10" s="1"/>
  <c r="R173" i="10"/>
  <c r="T113" i="10" a="1"/>
  <c r="T113" i="10" s="1"/>
  <c r="S198" i="10"/>
  <c r="T138" i="10" a="1"/>
  <c r="T138" i="10" s="1"/>
  <c r="R221" i="10"/>
  <c r="AX51" i="10"/>
  <c r="BH51" i="10" s="1"/>
  <c r="BR51" i="10" s="1"/>
  <c r="CB51" i="10" s="1"/>
  <c r="CL51" i="10" s="1"/>
  <c r="T55" i="10" a="1"/>
  <c r="T55" i="10" s="1"/>
  <c r="AP57" i="10"/>
  <c r="AZ57" i="10" s="1"/>
  <c r="BJ57" i="10" s="1"/>
  <c r="BT57" i="10" s="1"/>
  <c r="CD57" i="10" s="1"/>
  <c r="R427" i="10"/>
  <c r="R787" i="10" s="1"/>
  <c r="R1147" i="10" s="1"/>
  <c r="AC67" i="10" a="1"/>
  <c r="AC67" i="10" s="1"/>
  <c r="Y67" i="10" a="1"/>
  <c r="Y67" i="10" s="1"/>
  <c r="U67" i="10" a="1"/>
  <c r="U67" i="10" s="1"/>
  <c r="R127" i="10"/>
  <c r="X67" i="10" a="1"/>
  <c r="X67" i="10" s="1"/>
  <c r="Z70" i="10" a="1"/>
  <c r="Z70" i="10" s="1"/>
  <c r="R441" i="10"/>
  <c r="R801" i="10" s="1"/>
  <c r="R1161" i="10" s="1"/>
  <c r="AC81" i="10" a="1"/>
  <c r="AC81" i="10" s="1"/>
  <c r="R141" i="10"/>
  <c r="T141" i="10" s="1" a="1"/>
  <c r="T141" i="10" s="1"/>
  <c r="S142" i="10"/>
  <c r="AC82" i="10" a="1"/>
  <c r="AC82" i="10" s="1"/>
  <c r="Z82" i="10" a="1"/>
  <c r="Z82" i="10" s="1"/>
  <c r="T86" i="10" a="1"/>
  <c r="T86" i="10" s="1"/>
  <c r="S215" i="10"/>
  <c r="AB155" i="10" a="1"/>
  <c r="AB155" i="10" s="1"/>
  <c r="S223" i="10"/>
  <c r="S233" i="10"/>
  <c r="S236" i="10"/>
  <c r="S190" i="10"/>
  <c r="R529" i="10"/>
  <c r="R889" i="10" s="1"/>
  <c r="R1249" i="10" s="1"/>
  <c r="R229" i="10"/>
  <c r="R189" i="10"/>
  <c r="Y63" i="10" a="1"/>
  <c r="Y63" i="10" s="1"/>
  <c r="AC63" i="10" a="1"/>
  <c r="AC63" i="10" s="1"/>
  <c r="AA67" i="10" a="1"/>
  <c r="AA67" i="10" s="1"/>
  <c r="U69" i="10" a="1"/>
  <c r="U69" i="10" s="1"/>
  <c r="Y69" i="10" a="1"/>
  <c r="Y69" i="10" s="1"/>
  <c r="AC69" i="10" a="1"/>
  <c r="AC69" i="10" s="1"/>
  <c r="AC77" i="10" a="1"/>
  <c r="AC77" i="10" s="1"/>
  <c r="AC85" i="10" a="1"/>
  <c r="AC85" i="10" s="1"/>
  <c r="T107" i="10" a="1"/>
  <c r="T107" i="10" s="1"/>
  <c r="AC109" i="10" a="1"/>
  <c r="AC109" i="10" s="1"/>
  <c r="T115" i="10" a="1"/>
  <c r="T115" i="10" s="1"/>
  <c r="R480" i="10"/>
  <c r="R840" i="10" s="1"/>
  <c r="R1200" i="10" s="1"/>
  <c r="R180" i="10"/>
  <c r="T180" i="10" s="1" a="1"/>
  <c r="T180" i="10" s="1"/>
  <c r="S241" i="10"/>
  <c r="R128" i="10"/>
  <c r="S129" i="10"/>
  <c r="R136" i="10"/>
  <c r="S137" i="10"/>
  <c r="R144" i="10"/>
  <c r="S145" i="10"/>
  <c r="R152" i="10"/>
  <c r="S153" i="10"/>
  <c r="R160" i="10"/>
  <c r="S161" i="10"/>
  <c r="R168" i="10"/>
  <c r="S169" i="10"/>
  <c r="R479" i="10"/>
  <c r="R839" i="10" s="1"/>
  <c r="R1199" i="10" s="1"/>
  <c r="R179" i="10"/>
  <c r="S240" i="10"/>
  <c r="R159" i="10"/>
  <c r="S160" i="10"/>
  <c r="R167" i="10"/>
  <c r="S168" i="10"/>
  <c r="R175" i="10"/>
  <c r="S298" i="10"/>
  <c r="AC99" i="10" a="1"/>
  <c r="AC99" i="10" s="1"/>
  <c r="AC107" i="10" a="1"/>
  <c r="AC107" i="10" s="1"/>
  <c r="R158" i="10"/>
  <c r="S159" i="10"/>
  <c r="R166" i="10"/>
  <c r="S167" i="10"/>
  <c r="R174" i="10"/>
  <c r="S175" i="10"/>
  <c r="AA66" i="10" a="1"/>
  <c r="AA66" i="10" s="1"/>
  <c r="T112" i="10" a="1"/>
  <c r="T112" i="10" s="1"/>
  <c r="AB112" i="10" a="1"/>
  <c r="AB112" i="10" s="1"/>
  <c r="R178" i="10"/>
  <c r="R237" i="10"/>
  <c r="W63" i="10" a="1"/>
  <c r="W63" i="10" s="1"/>
  <c r="AA63" i="10" a="1"/>
  <c r="AA63" i="10" s="1"/>
  <c r="T95" i="10" a="1"/>
  <c r="T95" i="10" s="1"/>
  <c r="AB95" i="10" a="1"/>
  <c r="AB95" i="10" s="1"/>
  <c r="T103" i="10" a="1"/>
  <c r="T103" i="10" s="1"/>
  <c r="AB103" i="10" a="1"/>
  <c r="AB103" i="10" s="1"/>
  <c r="R476" i="10"/>
  <c r="R836" i="10" s="1"/>
  <c r="R1196" i="10" s="1"/>
  <c r="R176" i="10"/>
  <c r="S237" i="10"/>
  <c r="R124" i="10"/>
  <c r="R132" i="10"/>
  <c r="R140" i="10"/>
  <c r="R148" i="10"/>
  <c r="R156" i="10"/>
  <c r="R164" i="10"/>
  <c r="R172" i="10"/>
  <c r="S179" i="10"/>
  <c r="AC112" i="10" a="1"/>
  <c r="AC112" i="10" s="1"/>
  <c r="R123" i="10"/>
  <c r="AB123" i="10" s="1" a="1"/>
  <c r="AB123" i="10" s="1"/>
  <c r="R171" i="10"/>
  <c r="AB171" i="10" s="1" a="1"/>
  <c r="AB171" i="10" s="1"/>
  <c r="AC95" i="10" a="1"/>
  <c r="AC95" i="10" s="1"/>
  <c r="AC103" i="10" a="1"/>
  <c r="AC103" i="10" s="1"/>
  <c r="R482" i="10"/>
  <c r="R842" i="10" s="1"/>
  <c r="R1202" i="10" s="1"/>
  <c r="R182" i="10"/>
  <c r="R154" i="10"/>
  <c r="T154" i="10" s="1" a="1"/>
  <c r="T154" i="10" s="1"/>
  <c r="R162" i="10"/>
  <c r="R170" i="10"/>
  <c r="K10" i="25"/>
  <c r="K22" i="25"/>
  <c r="K16" i="25"/>
  <c r="L16" i="25"/>
  <c r="L10" i="25"/>
  <c r="L23" i="25"/>
  <c r="L26" i="26"/>
  <c r="L28" i="26" s="1"/>
  <c r="L30" i="26" s="1"/>
  <c r="L32" i="26" s="1"/>
  <c r="L34" i="26" s="1"/>
  <c r="L36" i="26" s="1"/>
  <c r="L38" i="26" s="1"/>
  <c r="L40" i="26" s="1"/>
  <c r="L42" i="26" s="1"/>
  <c r="L44" i="26" s="1"/>
  <c r="L46" i="26" s="1"/>
  <c r="L48" i="26" s="1"/>
  <c r="L50" i="26" s="1"/>
  <c r="L52" i="26" s="1"/>
  <c r="L54" i="26" s="1"/>
  <c r="L56" i="26" s="1"/>
  <c r="L58" i="26" s="1"/>
  <c r="L60" i="26" s="1"/>
  <c r="L62" i="26" s="1"/>
  <c r="L64" i="26" s="1"/>
  <c r="L66" i="26" s="1"/>
  <c r="L68" i="26" s="1"/>
  <c r="L70" i="26" s="1"/>
  <c r="L72" i="26" s="1"/>
  <c r="L74" i="26" s="1"/>
  <c r="L76" i="26" s="1"/>
  <c r="L78" i="26" s="1"/>
  <c r="L80" i="26" s="1"/>
  <c r="L82" i="26" s="1"/>
  <c r="L83" i="26" s="1"/>
  <c r="L84" i="26" s="1"/>
  <c r="L85" i="26" s="1"/>
  <c r="L86" i="26" s="1"/>
  <c r="L87" i="26" s="1"/>
  <c r="L88" i="26" s="1"/>
  <c r="L89" i="26" s="1"/>
  <c r="L90" i="26" s="1"/>
  <c r="L91" i="26" s="1"/>
  <c r="L92" i="26" s="1"/>
  <c r="L93" i="26" s="1"/>
  <c r="L94" i="26" s="1"/>
  <c r="L95" i="26" s="1"/>
  <c r="L96" i="26" s="1"/>
  <c r="L97" i="26" s="1"/>
  <c r="L98" i="26" s="1"/>
  <c r="L99" i="26" s="1"/>
  <c r="L100" i="26" s="1"/>
  <c r="L101" i="26" s="1"/>
  <c r="L102" i="26" s="1"/>
  <c r="N24" i="26"/>
  <c r="Q24" i="26" s="1"/>
  <c r="M25" i="26"/>
  <c r="P24" i="26"/>
  <c r="O24" i="26"/>
  <c r="R24" i="26" s="1"/>
  <c r="J18" i="25"/>
  <c r="J7" i="25"/>
  <c r="J12" i="25"/>
  <c r="T22" i="26"/>
  <c r="L23" i="19"/>
  <c r="D21" i="26"/>
  <c r="E29" i="26"/>
  <c r="G38" i="26"/>
  <c r="L20" i="19"/>
  <c r="L34" i="19"/>
  <c r="R4" i="19"/>
  <c r="G12" i="19"/>
  <c r="G5" i="19"/>
  <c r="M46" i="19"/>
  <c r="L19" i="19"/>
  <c r="AK29" i="19"/>
  <c r="AK39" i="19" s="1"/>
  <c r="AK49" i="19" s="1"/>
  <c r="AK59" i="19" s="1"/>
  <c r="AK69" i="19" s="1"/>
  <c r="AK79" i="19" s="1"/>
  <c r="AK21" i="19"/>
  <c r="F21" i="19"/>
  <c r="A31" i="19"/>
  <c r="A33" i="19"/>
  <c r="F23" i="19"/>
  <c r="F16" i="19"/>
  <c r="A24" i="19"/>
  <c r="B46" i="19"/>
  <c r="B37" i="19"/>
  <c r="B38" i="19" s="1"/>
  <c r="AK30" i="19"/>
  <c r="AK40" i="19" s="1"/>
  <c r="AK50" i="19" s="1"/>
  <c r="AK60" i="19" s="1"/>
  <c r="AK70" i="19" s="1"/>
  <c r="AK80" i="19" s="1"/>
  <c r="AK22" i="19"/>
  <c r="L45" i="19"/>
  <c r="N37" i="19"/>
  <c r="N38" i="19" s="1"/>
  <c r="N46" i="19"/>
  <c r="T23" i="26"/>
  <c r="S23" i="26"/>
  <c r="L32" i="19"/>
  <c r="B27" i="19"/>
  <c r="B28" i="19" s="1"/>
  <c r="A35" i="19"/>
  <c r="A30" i="19"/>
  <c r="L41" i="19"/>
  <c r="L27" i="19"/>
  <c r="F19" i="19"/>
  <c r="A29" i="19"/>
  <c r="E19" i="28" s="1"/>
  <c r="M27" i="19"/>
  <c r="M28" i="19" s="1"/>
  <c r="L36" i="19"/>
  <c r="S12" i="14"/>
  <c r="S16" i="14" s="1"/>
  <c r="S20" i="14" s="1"/>
  <c r="S24" i="14" s="1"/>
  <c r="S28" i="14" s="1"/>
  <c r="S14" i="14"/>
  <c r="S18" i="14" s="1"/>
  <c r="S22" i="14" s="1"/>
  <c r="S26" i="14" s="1"/>
  <c r="T14" i="14"/>
  <c r="T18" i="14" s="1"/>
  <c r="T22" i="14" s="1"/>
  <c r="T26" i="14" s="1"/>
  <c r="T12" i="14"/>
  <c r="T16" i="14" s="1"/>
  <c r="T20" i="14" s="1"/>
  <c r="T24" i="14" s="1"/>
  <c r="T28" i="14" s="1"/>
  <c r="O12" i="14"/>
  <c r="O16" i="14" s="1"/>
  <c r="O20" i="14" s="1"/>
  <c r="O24" i="14" s="1"/>
  <c r="O28" i="14" s="1"/>
  <c r="V14" i="14"/>
  <c r="V18" i="14" s="1"/>
  <c r="V22" i="14" s="1"/>
  <c r="V26" i="14" s="1"/>
  <c r="D17" i="14"/>
  <c r="W14" i="14"/>
  <c r="W18" i="14" s="1"/>
  <c r="W22" i="14" s="1"/>
  <c r="W26" i="14" s="1"/>
  <c r="P12" i="14"/>
  <c r="P16" i="14" s="1"/>
  <c r="P20" i="14" s="1"/>
  <c r="P24" i="14" s="1"/>
  <c r="P28" i="14" s="1"/>
  <c r="P14" i="14"/>
  <c r="P18" i="14" s="1"/>
  <c r="P22" i="14" s="1"/>
  <c r="P26" i="14" s="1"/>
  <c r="N37" i="14"/>
  <c r="D26" i="20"/>
  <c r="D41" i="20" s="1"/>
  <c r="D56" i="20" s="1"/>
  <c r="D71" i="20" s="1"/>
  <c r="D86" i="20" s="1"/>
  <c r="D101" i="20" s="1"/>
  <c r="D116" i="20" s="1"/>
  <c r="D131" i="20" s="1"/>
  <c r="D146" i="20" s="1"/>
  <c r="D161" i="20" s="1"/>
  <c r="D176" i="20" s="1"/>
  <c r="D191" i="20" s="1"/>
  <c r="D206" i="20" s="1"/>
  <c r="D221" i="20" s="1"/>
  <c r="D236" i="20" s="1"/>
  <c r="D251" i="20" s="1"/>
  <c r="D266" i="20" s="1"/>
  <c r="D281" i="20" s="1"/>
  <c r="D296" i="20" s="1"/>
  <c r="D311" i="20" s="1"/>
  <c r="D326" i="20" s="1"/>
  <c r="D341" i="20" s="1"/>
  <c r="D356" i="20" s="1"/>
  <c r="D371" i="20" s="1"/>
  <c r="D386" i="20" s="1"/>
  <c r="D401" i="20" s="1"/>
  <c r="D416" i="20" s="1"/>
  <c r="D431" i="20" s="1"/>
  <c r="D446" i="20" s="1"/>
  <c r="D461" i="20" s="1"/>
  <c r="D476" i="20" s="1"/>
  <c r="D491" i="20" s="1"/>
  <c r="D506" i="20" s="1"/>
  <c r="D521" i="20" s="1"/>
  <c r="D536" i="20" s="1"/>
  <c r="D551" i="20" s="1"/>
  <c r="D566" i="20" s="1"/>
  <c r="D581" i="20" s="1"/>
  <c r="D596" i="20" s="1"/>
  <c r="D611" i="20" s="1"/>
  <c r="D626" i="20" s="1"/>
  <c r="D641" i="20" s="1"/>
  <c r="D656" i="20" s="1"/>
  <c r="D671" i="20" s="1"/>
  <c r="D686" i="20" s="1"/>
  <c r="D701" i="20" s="1"/>
  <c r="D716" i="20" s="1"/>
  <c r="D731" i="20" s="1"/>
  <c r="D746" i="20" s="1"/>
  <c r="D761" i="20" s="1"/>
  <c r="D776" i="20" s="1"/>
  <c r="D791" i="20" s="1"/>
  <c r="D806" i="20" s="1"/>
  <c r="D821" i="20" s="1"/>
  <c r="D836" i="20" s="1"/>
  <c r="D851" i="20" s="1"/>
  <c r="D866" i="20" s="1"/>
  <c r="D881" i="20" s="1"/>
  <c r="D896" i="20" s="1"/>
  <c r="D911" i="20" s="1"/>
  <c r="D926" i="20" s="1"/>
  <c r="D941" i="20" s="1"/>
  <c r="D956" i="20" s="1"/>
  <c r="D971" i="20" s="1"/>
  <c r="D986" i="20" s="1"/>
  <c r="D1001" i="20" s="1"/>
  <c r="D16" i="20"/>
  <c r="D31" i="20" s="1"/>
  <c r="D46" i="20" s="1"/>
  <c r="D61" i="20" s="1"/>
  <c r="D76" i="20" s="1"/>
  <c r="D91" i="20" s="1"/>
  <c r="D106" i="20" s="1"/>
  <c r="D121" i="20" s="1"/>
  <c r="D136" i="20" s="1"/>
  <c r="D151" i="20" s="1"/>
  <c r="D166" i="20" s="1"/>
  <c r="D181" i="20" s="1"/>
  <c r="D196" i="20" s="1"/>
  <c r="D211" i="20" s="1"/>
  <c r="D226" i="20" s="1"/>
  <c r="D241" i="20" s="1"/>
  <c r="D256" i="20" s="1"/>
  <c r="D271" i="20" s="1"/>
  <c r="D286" i="20" s="1"/>
  <c r="D301" i="20" s="1"/>
  <c r="D316" i="20" s="1"/>
  <c r="D331" i="20" s="1"/>
  <c r="D346" i="20" s="1"/>
  <c r="D361" i="20" s="1"/>
  <c r="D376" i="20" s="1"/>
  <c r="D391" i="20" s="1"/>
  <c r="D406" i="20" s="1"/>
  <c r="D421" i="20" s="1"/>
  <c r="D436" i="20" s="1"/>
  <c r="D451" i="20" s="1"/>
  <c r="D466" i="20" s="1"/>
  <c r="D481" i="20" s="1"/>
  <c r="D496" i="20" s="1"/>
  <c r="D511" i="20" s="1"/>
  <c r="D526" i="20" s="1"/>
  <c r="D541" i="20" s="1"/>
  <c r="D556" i="20" s="1"/>
  <c r="D571" i="20" s="1"/>
  <c r="D586" i="20" s="1"/>
  <c r="D601" i="20" s="1"/>
  <c r="D616" i="20" s="1"/>
  <c r="D631" i="20" s="1"/>
  <c r="D646" i="20" s="1"/>
  <c r="D661" i="20" s="1"/>
  <c r="D676" i="20" s="1"/>
  <c r="D691" i="20" s="1"/>
  <c r="D706" i="20" s="1"/>
  <c r="D721" i="20" s="1"/>
  <c r="D736" i="20" s="1"/>
  <c r="D751" i="20" s="1"/>
  <c r="D766" i="20" s="1"/>
  <c r="D781" i="20" s="1"/>
  <c r="D796" i="20" s="1"/>
  <c r="D811" i="20" s="1"/>
  <c r="D826" i="20" s="1"/>
  <c r="D841" i="20" s="1"/>
  <c r="D856" i="20" s="1"/>
  <c r="D871" i="20" s="1"/>
  <c r="D886" i="20" s="1"/>
  <c r="D901" i="20" s="1"/>
  <c r="D916" i="20" s="1"/>
  <c r="D931" i="20" s="1"/>
  <c r="D946" i="20" s="1"/>
  <c r="D961" i="20" s="1"/>
  <c r="D976" i="20" s="1"/>
  <c r="D991" i="20" s="1"/>
  <c r="D1006" i="20" s="1"/>
  <c r="H23" i="4" l="1"/>
  <c r="H28" i="4"/>
  <c r="H27" i="4"/>
  <c r="H24" i="4"/>
  <c r="H31" i="4"/>
  <c r="G38" i="4"/>
  <c r="F48" i="4"/>
  <c r="G36" i="4"/>
  <c r="G41" i="4"/>
  <c r="G37" i="4"/>
  <c r="G55" i="4"/>
  <c r="G59" i="4"/>
  <c r="G40" i="4"/>
  <c r="G33" i="4"/>
  <c r="I50" i="33"/>
  <c r="B49" i="33"/>
  <c r="AW6" i="22"/>
  <c r="F34" i="4"/>
  <c r="D4" i="17"/>
  <c r="N3" i="5"/>
  <c r="P3" i="5" s="1"/>
  <c r="BI44" i="10"/>
  <c r="BS44" i="10" s="1"/>
  <c r="CC44" i="10" s="1"/>
  <c r="CM44" i="10" s="1"/>
  <c r="AC104" i="10" a="1"/>
  <c r="AC104" i="10" s="1"/>
  <c r="BG49" i="6"/>
  <c r="W79" i="6"/>
  <c r="V79" i="6"/>
  <c r="X79" i="6" s="1"/>
  <c r="W65" i="6"/>
  <c r="V65" i="6"/>
  <c r="X65" i="6" s="1"/>
  <c r="AV14" i="6"/>
  <c r="AW14" i="6" s="1"/>
  <c r="AU14" i="6"/>
  <c r="AC155" i="10" a="1"/>
  <c r="AC155" i="10" s="1"/>
  <c r="BN34" i="6"/>
  <c r="BO34" i="6" s="1"/>
  <c r="BG34" i="6" s="1"/>
  <c r="BM34" i="6"/>
  <c r="G29" i="19"/>
  <c r="R19" i="19"/>
  <c r="BE42" i="6"/>
  <c r="BF42" i="6" s="1"/>
  <c r="BD42" i="6"/>
  <c r="BO40" i="6"/>
  <c r="T105" i="10" a="1"/>
  <c r="T105" i="10" s="1"/>
  <c r="Z123" i="10" a="1"/>
  <c r="Z123" i="10" s="1"/>
  <c r="D57" i="10" a="1"/>
  <c r="D57" i="10" s="1"/>
  <c r="D33" i="10" s="1"/>
  <c r="L49" i="10" a="1"/>
  <c r="L49" i="10" s="1"/>
  <c r="D50" i="10" a="1"/>
  <c r="D50" i="10" s="1"/>
  <c r="D26" i="10" s="1"/>
  <c r="BE22" i="10"/>
  <c r="BO22" i="10" s="1"/>
  <c r="BY22" i="10" s="1"/>
  <c r="CI22" i="10" s="1"/>
  <c r="AA83" i="10" a="1"/>
  <c r="AA83" i="10" s="1"/>
  <c r="T100" i="10" a="1"/>
  <c r="T100" i="10" s="1"/>
  <c r="BH1229" i="22" a="1"/>
  <c r="BH1229" i="22" s="1"/>
  <c r="CB56" i="22" a="1"/>
  <c r="CB56" i="22" s="1"/>
  <c r="CC35" i="22" a="1"/>
  <c r="CC35" i="22" s="1"/>
  <c r="BU79" i="22"/>
  <c r="BW40" i="22" a="1"/>
  <c r="BW40" i="22" s="1"/>
  <c r="S28" i="22"/>
  <c r="CF40" i="22" a="1"/>
  <c r="CF40" i="22" s="1"/>
  <c r="BF39" i="6"/>
  <c r="F16" i="6"/>
  <c r="E16" i="6"/>
  <c r="BM87" i="6"/>
  <c r="BN87" i="6"/>
  <c r="BO87" i="6" s="1"/>
  <c r="AV54" i="6"/>
  <c r="AW54" i="6" s="1"/>
  <c r="AU54" i="6"/>
  <c r="V123" i="10" a="1"/>
  <c r="V123" i="10" s="1"/>
  <c r="BG12" i="10"/>
  <c r="BQ12" i="10" s="1"/>
  <c r="CA12" i="10" s="1"/>
  <c r="CK12" i="10" s="1"/>
  <c r="BH1246" i="22" a="1"/>
  <c r="BH1246" i="22" s="1"/>
  <c r="CF44" i="22" a="1"/>
  <c r="CF44" i="22" s="1"/>
  <c r="BW43" i="22" a="1"/>
  <c r="BW43" i="22" s="1"/>
  <c r="CC33" i="22" a="1"/>
  <c r="CC33" i="22" s="1"/>
  <c r="CD31" i="22" a="1"/>
  <c r="CD31" i="22" s="1"/>
  <c r="Y7" i="16"/>
  <c r="X11" i="14"/>
  <c r="U13" i="16"/>
  <c r="U14" i="16" s="1"/>
  <c r="U15" i="16" s="1"/>
  <c r="U16" i="16" s="1"/>
  <c r="U17" i="16" s="1"/>
  <c r="BF66" i="6"/>
  <c r="AU53" i="6"/>
  <c r="BF41" i="6"/>
  <c r="AR54" i="7"/>
  <c r="AJ76" i="7"/>
  <c r="W66" i="6"/>
  <c r="BN27" i="6"/>
  <c r="BO27" i="6" s="1"/>
  <c r="M58" i="27" a="1"/>
  <c r="M58" i="27" s="1"/>
  <c r="B109" i="20"/>
  <c r="B114" i="20" s="1"/>
  <c r="B119" i="20" s="1"/>
  <c r="H70" i="16"/>
  <c r="F78" i="6"/>
  <c r="E78" i="6"/>
  <c r="AV25" i="6"/>
  <c r="AW25" i="6" s="1"/>
  <c r="AU25" i="6"/>
  <c r="BG51" i="6"/>
  <c r="AV11" i="6"/>
  <c r="AW11" i="6" s="1"/>
  <c r="AU11" i="6"/>
  <c r="BH655" i="22" a="1"/>
  <c r="BH655" i="22" s="1"/>
  <c r="E96" i="6"/>
  <c r="F96" i="6"/>
  <c r="BE28" i="6"/>
  <c r="BF28" i="6" s="1"/>
  <c r="BD28" i="6"/>
  <c r="AJ54" i="7"/>
  <c r="AR52" i="7"/>
  <c r="BX26" i="22" a="1"/>
  <c r="BX26" i="22" s="1"/>
  <c r="BG43" i="6"/>
  <c r="K16" i="7"/>
  <c r="P16" i="7"/>
  <c r="V15" i="11" s="1"/>
  <c r="N16" i="7"/>
  <c r="T15" i="11" s="1"/>
  <c r="F16" i="7"/>
  <c r="AV37" i="6"/>
  <c r="AW37" i="6" s="1"/>
  <c r="AU37" i="6"/>
  <c r="B18" i="20"/>
  <c r="L53" i="10" a="1"/>
  <c r="L53" i="10" s="1"/>
  <c r="U63" i="10" a="1"/>
  <c r="U63" i="10" s="1"/>
  <c r="BG38" i="6"/>
  <c r="BH669" i="22" a="1"/>
  <c r="BH669" i="22" s="1"/>
  <c r="AC180" i="10" a="1"/>
  <c r="AC180" i="10" s="1"/>
  <c r="AB173" i="10" a="1"/>
  <c r="AB173" i="10" s="1"/>
  <c r="AC165" i="10" a="1"/>
  <c r="AC165" i="10" s="1"/>
  <c r="D56" i="10" a="1"/>
  <c r="D56" i="10" s="1"/>
  <c r="D32" i="10" s="1"/>
  <c r="AB109" i="10" a="1"/>
  <c r="AB109" i="10" s="1"/>
  <c r="AZ7" i="10"/>
  <c r="BJ7" i="10" s="1"/>
  <c r="BT7" i="10" s="1"/>
  <c r="CD7" i="10" s="1"/>
  <c r="BH673" i="22" a="1"/>
  <c r="BH673" i="22" s="1"/>
  <c r="BH1242" i="22" a="1"/>
  <c r="BH1242" i="22" s="1"/>
  <c r="BW42" i="22" a="1"/>
  <c r="BW42" i="22" s="1"/>
  <c r="BX27" i="22" a="1"/>
  <c r="BX27" i="22" s="1"/>
  <c r="CB62" i="22" a="1"/>
  <c r="CB62" i="22" s="1"/>
  <c r="M19" i="8"/>
  <c r="CD32" i="22" a="1"/>
  <c r="CD32" i="22" s="1"/>
  <c r="F10" i="8"/>
  <c r="M20" i="27"/>
  <c r="BF91" i="6"/>
  <c r="BG91" i="6" s="1"/>
  <c r="AW52" i="6"/>
  <c r="AX52" i="6" s="1"/>
  <c r="BM38" i="6"/>
  <c r="AM57" i="7"/>
  <c r="AX87" i="6"/>
  <c r="E46" i="22" a="1"/>
  <c r="E46" i="22" s="1"/>
  <c r="E22" i="22" s="1"/>
  <c r="AX46" i="6"/>
  <c r="AX40" i="6"/>
  <c r="BO76" i="6"/>
  <c r="BG76" i="6" s="1"/>
  <c r="AV6" i="6"/>
  <c r="AW6" i="6" s="1"/>
  <c r="AX6" i="6" s="1"/>
  <c r="AU6" i="6"/>
  <c r="AC117" i="10" a="1"/>
  <c r="AC117" i="10" s="1"/>
  <c r="BH1240" i="22" a="1"/>
  <c r="BH1240" i="22" s="1"/>
  <c r="BH667" i="22" a="1"/>
  <c r="BH667" i="22" s="1"/>
  <c r="CD34" i="22" a="1"/>
  <c r="CD34" i="22" s="1"/>
  <c r="D53" i="22" a="1"/>
  <c r="D53" i="22" s="1"/>
  <c r="D29" i="22" s="1"/>
  <c r="H16" i="7"/>
  <c r="AR55" i="7"/>
  <c r="M7" i="27"/>
  <c r="BG77" i="6"/>
  <c r="AW38" i="6"/>
  <c r="AX38" i="6" s="1"/>
  <c r="AQ55" i="7"/>
  <c r="E45" i="22" a="1"/>
  <c r="E45" i="22" s="1"/>
  <c r="E21" i="22" s="1"/>
  <c r="AW101" i="6"/>
  <c r="BG74" i="6"/>
  <c r="BO64" i="6"/>
  <c r="BG64" i="6" s="1"/>
  <c r="BO17" i="6"/>
  <c r="M70" i="27" a="1"/>
  <c r="M70" i="27" s="1"/>
  <c r="BE18" i="6"/>
  <c r="BF18" i="6" s="1"/>
  <c r="BD18" i="6"/>
  <c r="AV23" i="6"/>
  <c r="AW23" i="6" s="1"/>
  <c r="AX23" i="6" s="1"/>
  <c r="AU23" i="6"/>
  <c r="W26" i="6"/>
  <c r="V26" i="6"/>
  <c r="X26" i="6" s="1"/>
  <c r="AC126" i="10" a="1"/>
  <c r="AC126" i="10" s="1"/>
  <c r="X130" i="10" a="1"/>
  <c r="X130" i="10" s="1"/>
  <c r="L56" i="10" a="1"/>
  <c r="L56" i="10" s="1"/>
  <c r="L50" i="10" a="1"/>
  <c r="L50" i="10" s="1"/>
  <c r="BE23" i="10"/>
  <c r="BO23" i="10" s="1"/>
  <c r="BY23" i="10" s="1"/>
  <c r="CI23" i="10" s="1"/>
  <c r="BH1249" i="22" a="1"/>
  <c r="BH1249" i="22" s="1"/>
  <c r="CD56" i="22" a="1"/>
  <c r="CD56" i="22" s="1"/>
  <c r="F4" i="8"/>
  <c r="D4" i="8"/>
  <c r="AJ55" i="7"/>
  <c r="AX99" i="6"/>
  <c r="BG63" i="6"/>
  <c r="BM49" i="6"/>
  <c r="AX24" i="6"/>
  <c r="AK59" i="7"/>
  <c r="CT26" i="22"/>
  <c r="M9" i="27" a="1"/>
  <c r="M9" i="27" s="1"/>
  <c r="BF36" i="6"/>
  <c r="AQ4" i="10"/>
  <c r="U4" i="10" a="1"/>
  <c r="U4" i="10" s="1"/>
  <c r="M46" i="27" a="1"/>
  <c r="M46" i="27" s="1"/>
  <c r="AI76" i="7"/>
  <c r="AI77" i="7" s="1"/>
  <c r="AI78" i="7" s="1"/>
  <c r="AI79" i="7" s="1"/>
  <c r="AI80" i="7" s="1"/>
  <c r="AI81" i="7" s="1"/>
  <c r="AI82" i="7" s="1"/>
  <c r="AI83" i="7" s="1"/>
  <c r="AI84" i="7" s="1"/>
  <c r="AI85" i="7" s="1"/>
  <c r="AI86" i="7" s="1"/>
  <c r="AI87" i="7" s="1"/>
  <c r="AI88" i="7" s="1"/>
  <c r="AI89" i="7" s="1"/>
  <c r="AI90" i="7" s="1"/>
  <c r="AI91" i="7" s="1"/>
  <c r="AI92" i="7" s="1"/>
  <c r="AV48" i="6"/>
  <c r="AW48" i="6" s="1"/>
  <c r="AX48" i="6" s="1"/>
  <c r="AU48" i="6"/>
  <c r="BH1250" i="22" a="1"/>
  <c r="BH1250" i="22" s="1"/>
  <c r="AU81" i="6"/>
  <c r="AV81" i="6"/>
  <c r="AW81" i="6" s="1"/>
  <c r="CE35" i="22" a="1"/>
  <c r="CE35" i="22" s="1"/>
  <c r="Y130" i="10" a="1"/>
  <c r="Y130" i="10" s="1"/>
  <c r="AZ23" i="10"/>
  <c r="BJ23" i="10" s="1"/>
  <c r="BT23" i="10" s="1"/>
  <c r="CD23" i="10" s="1"/>
  <c r="BH1238" i="22" a="1"/>
  <c r="BH1238" i="22" s="1"/>
  <c r="AC170" i="10" a="1"/>
  <c r="AC170" i="10" s="1"/>
  <c r="AC121" i="10" a="1"/>
  <c r="AC121" i="10" s="1"/>
  <c r="AC130" i="10" a="1"/>
  <c r="AC130" i="10" s="1"/>
  <c r="T70" i="10" a="1"/>
  <c r="T70" i="10" s="1"/>
  <c r="T104" i="10" a="1"/>
  <c r="T104" i="10" s="1"/>
  <c r="AC98" i="10" a="1"/>
  <c r="AC98" i="10" s="1"/>
  <c r="AA126" i="10" a="1"/>
  <c r="AA126" i="10" s="1"/>
  <c r="AB80" i="10" a="1"/>
  <c r="AB80" i="10" s="1"/>
  <c r="L59" i="10" a="1"/>
  <c r="L59" i="10" s="1"/>
  <c r="BH1236" i="22" a="1"/>
  <c r="BH1236" i="22" s="1"/>
  <c r="CD8" i="22" a="1"/>
  <c r="CD8" i="22" s="1"/>
  <c r="CD9" i="22" a="1"/>
  <c r="CD9" i="22" s="1"/>
  <c r="AM53" i="7"/>
  <c r="AW88" i="6"/>
  <c r="AX88" i="6" s="1"/>
  <c r="BM74" i="6"/>
  <c r="AW49" i="6"/>
  <c r="AX49" i="6" s="1"/>
  <c r="V24" i="6"/>
  <c r="X24" i="6" s="1"/>
  <c r="AL53" i="7"/>
  <c r="AQ54" i="7"/>
  <c r="AM56" i="7"/>
  <c r="E48" i="22" a="1"/>
  <c r="E48" i="22" s="1"/>
  <c r="E24" i="22" s="1"/>
  <c r="AW55" i="6"/>
  <c r="H71" i="16"/>
  <c r="BN15" i="6"/>
  <c r="BO15" i="6" s="1"/>
  <c r="BG15" i="6" s="1"/>
  <c r="BM15" i="6"/>
  <c r="M22" i="27" a="1"/>
  <c r="M22" i="27" s="1"/>
  <c r="BN37" i="6"/>
  <c r="BO37" i="6" s="1"/>
  <c r="BG37" i="6" s="1"/>
  <c r="BM37" i="6"/>
  <c r="F6" i="6"/>
  <c r="E6" i="6"/>
  <c r="AK76" i="7"/>
  <c r="AK77" i="7" s="1"/>
  <c r="AK78" i="7" s="1"/>
  <c r="AK79" i="7" s="1"/>
  <c r="AK80" i="7" s="1"/>
  <c r="AK81" i="7" s="1"/>
  <c r="AK82" i="7" s="1"/>
  <c r="AK83" i="7" s="1"/>
  <c r="AK84" i="7" s="1"/>
  <c r="AK85" i="7" s="1"/>
  <c r="AK86" i="7" s="1"/>
  <c r="AK87" i="7" s="1"/>
  <c r="AK88" i="7" s="1"/>
  <c r="AK89" i="7" s="1"/>
  <c r="AK90" i="7" s="1"/>
  <c r="AK91" i="7" s="1"/>
  <c r="AK92" i="7" s="1"/>
  <c r="BD92" i="6"/>
  <c r="BE92" i="6"/>
  <c r="BF92" i="6" s="1"/>
  <c r="BH651" i="22" a="1"/>
  <c r="BH651" i="22" s="1"/>
  <c r="BG85" i="6"/>
  <c r="L55" i="10" a="1"/>
  <c r="L55" i="10" s="1"/>
  <c r="T106" i="10" a="1"/>
  <c r="T106" i="10" s="1"/>
  <c r="V63" i="10" a="1"/>
  <c r="V63" i="10" s="1"/>
  <c r="BH1234" i="22" a="1"/>
  <c r="BH1234" i="22" s="1"/>
  <c r="BE14" i="6"/>
  <c r="BF14" i="6" s="1"/>
  <c r="BG14" i="6" s="1"/>
  <c r="BD14" i="6"/>
  <c r="Y12" i="16"/>
  <c r="Y17" i="16"/>
  <c r="Y14" i="16"/>
  <c r="Y9" i="16"/>
  <c r="Y5" i="16"/>
  <c r="Y16" i="16"/>
  <c r="Y13" i="16"/>
  <c r="Y11" i="16"/>
  <c r="D54" i="10" a="1"/>
  <c r="D54" i="10" s="1"/>
  <c r="D30" i="10" s="1"/>
  <c r="BH1232" i="22" a="1"/>
  <c r="BH1232" i="22" s="1"/>
  <c r="BH1235" i="22" a="1"/>
  <c r="BH1235" i="22" s="1"/>
  <c r="CC30" i="22" a="1"/>
  <c r="CC30" i="22" s="1"/>
  <c r="L51" i="22" a="1"/>
  <c r="L51" i="22" s="1"/>
  <c r="D16" i="7"/>
  <c r="AS77" i="7"/>
  <c r="AS78" i="7" s="1"/>
  <c r="AS79" i="7" s="1"/>
  <c r="AS80" i="7" s="1"/>
  <c r="AS81" i="7" s="1"/>
  <c r="AS82" i="7" s="1"/>
  <c r="AS83" i="7" s="1"/>
  <c r="AS84" i="7" s="1"/>
  <c r="AS85" i="7" s="1"/>
  <c r="AS86" i="7" s="1"/>
  <c r="AS87" i="7" s="1"/>
  <c r="AS88" i="7" s="1"/>
  <c r="AS89" i="7" s="1"/>
  <c r="AS90" i="7" s="1"/>
  <c r="AS91" i="7" s="1"/>
  <c r="AS92" i="7" s="1"/>
  <c r="M68" i="27"/>
  <c r="AX21" i="6"/>
  <c r="AW73" i="6"/>
  <c r="AX73" i="6" s="1"/>
  <c r="AX43" i="6"/>
  <c r="BG35" i="6"/>
  <c r="BG7" i="6"/>
  <c r="BE17" i="6"/>
  <c r="BF17" i="6" s="1"/>
  <c r="BD17" i="6"/>
  <c r="BM18" i="6"/>
  <c r="BN18" i="6"/>
  <c r="BO18" i="6" s="1"/>
  <c r="AX18" i="6" s="1"/>
  <c r="W68" i="6"/>
  <c r="V68" i="6"/>
  <c r="X68" i="6" s="1"/>
  <c r="CE40" i="22" a="1"/>
  <c r="CE40" i="22" s="1"/>
  <c r="CE48" i="22" a="1"/>
  <c r="CE48" i="22" s="1"/>
  <c r="BG40" i="6"/>
  <c r="Y126" i="10" a="1"/>
  <c r="Y126" i="10" s="1"/>
  <c r="BH663" i="22" a="1"/>
  <c r="BH663" i="22" s="1"/>
  <c r="BH671" i="22" a="1"/>
  <c r="BH671" i="22" s="1"/>
  <c r="BM97" i="6"/>
  <c r="BN97" i="6"/>
  <c r="BO97" i="6" s="1"/>
  <c r="BG97" i="6" s="1"/>
  <c r="A32" i="19"/>
  <c r="AZ15" i="10"/>
  <c r="BJ15" i="10" s="1"/>
  <c r="BT15" i="10" s="1"/>
  <c r="CD15" i="10" s="1"/>
  <c r="AK53" i="7"/>
  <c r="AX76" i="6"/>
  <c r="BO65" i="6"/>
  <c r="BG65" i="6" s="1"/>
  <c r="A27" i="19"/>
  <c r="X126" i="10" a="1"/>
  <c r="X126" i="10" s="1"/>
  <c r="AB141" i="10" a="1"/>
  <c r="AB141" i="10" s="1"/>
  <c r="AB116" i="10" a="1"/>
  <c r="AB116" i="10" s="1"/>
  <c r="A36" i="19"/>
  <c r="T99" i="10" a="1"/>
  <c r="T99" i="10" s="1"/>
  <c r="AC173" i="10" a="1"/>
  <c r="AC173" i="10" s="1"/>
  <c r="T65" i="10" a="1"/>
  <c r="T65" i="10" s="1"/>
  <c r="AC90" i="10" a="1"/>
  <c r="AC90" i="10" s="1"/>
  <c r="T121" i="10" a="1"/>
  <c r="T121" i="10" s="1"/>
  <c r="BG15" i="10"/>
  <c r="BQ15" i="10" s="1"/>
  <c r="CA15" i="10" s="1"/>
  <c r="CK15" i="10" s="1"/>
  <c r="BH1230" i="22" a="1"/>
  <c r="BH1230" i="22" s="1"/>
  <c r="BH657" i="22" a="1"/>
  <c r="BH657" i="22" s="1"/>
  <c r="BF268" i="22"/>
  <c r="BF394" i="22"/>
  <c r="D51" i="22" a="1"/>
  <c r="D51" i="22" s="1"/>
  <c r="D27" i="22" s="1"/>
  <c r="BH16" i="22" s="1" a="1"/>
  <c r="BH16" i="22" s="1"/>
  <c r="Y11" i="14"/>
  <c r="DC11" i="22"/>
  <c r="DM11" i="22" s="1"/>
  <c r="DW11" i="22" s="1"/>
  <c r="EG11" i="22" s="1"/>
  <c r="G14" i="7"/>
  <c r="DC4" i="22"/>
  <c r="DM4" i="22" s="1"/>
  <c r="DW4" i="22" s="1"/>
  <c r="EG4" i="22" s="1"/>
  <c r="AO76" i="7"/>
  <c r="BF101" i="6"/>
  <c r="BO47" i="6"/>
  <c r="CV20" i="22"/>
  <c r="AP54" i="7"/>
  <c r="AX70" i="6"/>
  <c r="AW98" i="6"/>
  <c r="AX98" i="6" s="1"/>
  <c r="BO42" i="6"/>
  <c r="BG42" i="6" s="1"/>
  <c r="BG29" i="6"/>
  <c r="H73" i="16"/>
  <c r="AV8" i="6"/>
  <c r="AW8" i="6" s="1"/>
  <c r="AU8" i="6"/>
  <c r="AX51" i="6"/>
  <c r="BE4" i="6"/>
  <c r="BF4" i="6" s="1"/>
  <c r="BG4" i="6" s="1"/>
  <c r="BD4" i="6"/>
  <c r="BN7" i="6"/>
  <c r="BO7" i="6" s="1"/>
  <c r="BM7" i="6"/>
  <c r="BG98" i="6"/>
  <c r="BG28" i="6"/>
  <c r="BO93" i="6"/>
  <c r="BG93" i="6" s="1"/>
  <c r="AB170" i="10" a="1"/>
  <c r="AB170" i="10" s="1"/>
  <c r="D61" i="10" a="1"/>
  <c r="D61" i="10" s="1"/>
  <c r="D37" i="10" s="1"/>
  <c r="T119" i="10" a="1"/>
  <c r="T119" i="10" s="1"/>
  <c r="L16" i="7"/>
  <c r="N15" i="11" s="1"/>
  <c r="AB99" i="10" a="1"/>
  <c r="AB99" i="10" s="1"/>
  <c r="AB177" i="10" a="1"/>
  <c r="AB177" i="10" s="1"/>
  <c r="AC93" i="10" a="1"/>
  <c r="AC93" i="10" s="1"/>
  <c r="T173" i="10" a="1"/>
  <c r="T173" i="10" s="1"/>
  <c r="D63" i="10" a="1"/>
  <c r="D63" i="10" s="1"/>
  <c r="D39" i="10" s="1"/>
  <c r="T90" i="10" a="1"/>
  <c r="T90" i="10" s="1"/>
  <c r="AB138" i="10" a="1"/>
  <c r="AB138" i="10" s="1"/>
  <c r="X82" i="10" a="1"/>
  <c r="X82" i="10" s="1"/>
  <c r="BH1228" i="22" a="1"/>
  <c r="BH1228" i="22" s="1"/>
  <c r="BH1231" i="22" a="1"/>
  <c r="BH1231" i="22" s="1"/>
  <c r="BF405" i="22"/>
  <c r="BF700" i="22"/>
  <c r="BF1276" i="22" s="1"/>
  <c r="CF47" i="22" a="1"/>
  <c r="CF47" i="22" s="1"/>
  <c r="C16" i="7"/>
  <c r="DC15" i="22"/>
  <c r="DM15" i="22" s="1"/>
  <c r="DW15" i="22" s="1"/>
  <c r="EG15" i="22" s="1"/>
  <c r="BO100" i="6"/>
  <c r="AX100" i="6" s="1"/>
  <c r="BO72" i="6"/>
  <c r="BO33" i="6"/>
  <c r="BF89" i="6"/>
  <c r="W80" i="6"/>
  <c r="BE52" i="6"/>
  <c r="BF52" i="6" s="1"/>
  <c r="BF24" i="6"/>
  <c r="BG24" i="6" s="1"/>
  <c r="L6" i="25"/>
  <c r="K6" i="25"/>
  <c r="J24" i="25"/>
  <c r="AK15" i="10"/>
  <c r="Y14" i="10" a="1"/>
  <c r="Y14" i="10" s="1"/>
  <c r="AV9" i="6"/>
  <c r="AW9" i="6" s="1"/>
  <c r="AX9" i="6" s="1"/>
  <c r="AU9" i="6"/>
  <c r="CV4" i="22"/>
  <c r="BZ4" i="22" a="1"/>
  <c r="BZ4" i="22" s="1"/>
  <c r="AB92" i="10" a="1"/>
  <c r="AB92" i="10" s="1"/>
  <c r="W123" i="10" a="1"/>
  <c r="W123" i="10" s="1"/>
  <c r="AV36" i="6"/>
  <c r="AW36" i="6" s="1"/>
  <c r="AU36" i="6"/>
  <c r="AP4" i="29"/>
  <c r="AQ3" i="29"/>
  <c r="AB3" i="9" s="1"/>
  <c r="AR3" i="29"/>
  <c r="AC3" i="9" s="1"/>
  <c r="D59" i="10" a="1"/>
  <c r="D59" i="10" s="1"/>
  <c r="D35" i="10" s="1"/>
  <c r="AC157" i="10" a="1"/>
  <c r="AC157" i="10" s="1"/>
  <c r="AB107" i="10" a="1"/>
  <c r="AB107" i="10" s="1"/>
  <c r="AC101" i="10" a="1"/>
  <c r="AC101" i="10" s="1"/>
  <c r="BC6" i="10"/>
  <c r="BM6" i="10" s="1"/>
  <c r="BW6" i="10" s="1"/>
  <c r="CG6" i="10" s="1"/>
  <c r="BH661" i="22" a="1"/>
  <c r="BH661" i="22" s="1"/>
  <c r="AB127" i="10" a="1"/>
  <c r="AB127" i="10" s="1"/>
  <c r="V157" i="10" a="1"/>
  <c r="V157" i="10" s="1"/>
  <c r="AB117" i="10" a="1"/>
  <c r="AB117" i="10" s="1"/>
  <c r="AC149" i="10" a="1"/>
  <c r="AC149" i="10" s="1"/>
  <c r="T149" i="10" a="1"/>
  <c r="T149" i="10" s="1"/>
  <c r="BG22" i="10"/>
  <c r="BQ22" i="10" s="1"/>
  <c r="CA22" i="10" s="1"/>
  <c r="CK22" i="10" s="1"/>
  <c r="H3" i="28"/>
  <c r="I3" i="28" s="1"/>
  <c r="BH653" i="22" a="1"/>
  <c r="BH653" i="22" s="1"/>
  <c r="CF62" i="22" a="1"/>
  <c r="CF62" i="22" s="1"/>
  <c r="AO54" i="7"/>
  <c r="AW85" i="6"/>
  <c r="AX85" i="6" s="1"/>
  <c r="BO58" i="6"/>
  <c r="BG71" i="6"/>
  <c r="BN41" i="6"/>
  <c r="BO41" i="6" s="1"/>
  <c r="BO13" i="6"/>
  <c r="D10" i="8"/>
  <c r="BG21" i="6"/>
  <c r="AX7" i="6"/>
  <c r="T20" i="28"/>
  <c r="U15" i="28"/>
  <c r="CE44" i="22" a="1"/>
  <c r="CE44" i="22" s="1"/>
  <c r="N4" i="5"/>
  <c r="O35" i="5" s="1"/>
  <c r="BG87" i="6"/>
  <c r="AV22" i="6"/>
  <c r="AW22" i="6" s="1"/>
  <c r="AU22" i="6"/>
  <c r="AQ53" i="7"/>
  <c r="X83" i="10" a="1"/>
  <c r="X83" i="10" s="1"/>
  <c r="AC110" i="10" a="1"/>
  <c r="AC110" i="10" s="1"/>
  <c r="AX74" i="6"/>
  <c r="BM21" i="6"/>
  <c r="BO54" i="6"/>
  <c r="BG54" i="6" s="1"/>
  <c r="AX20" i="6"/>
  <c r="AC111" i="10" a="1"/>
  <c r="AC111" i="10" s="1"/>
  <c r="AC163" i="10" a="1"/>
  <c r="AC163" i="10" s="1"/>
  <c r="AC89" i="10" a="1"/>
  <c r="AC89" i="10" s="1"/>
  <c r="U127" i="10" a="1"/>
  <c r="U127" i="10" s="1"/>
  <c r="T94" i="10" a="1"/>
  <c r="T94" i="10" s="1"/>
  <c r="BE14" i="10"/>
  <c r="BO14" i="10" s="1"/>
  <c r="BY14" i="10" s="1"/>
  <c r="CI14" i="10" s="1"/>
  <c r="BH1237" i="22" a="1"/>
  <c r="BH1237" i="22" s="1"/>
  <c r="BF390" i="22"/>
  <c r="G12" i="7"/>
  <c r="DC24" i="22"/>
  <c r="DM24" i="22" s="1"/>
  <c r="DW24" i="22" s="1"/>
  <c r="EG24" i="22" s="1"/>
  <c r="Y6" i="16"/>
  <c r="AL56" i="7"/>
  <c r="DI18" i="22"/>
  <c r="DS18" i="22" s="1"/>
  <c r="EC18" i="22" s="1"/>
  <c r="EM18" i="22" s="1"/>
  <c r="Y15" i="16"/>
  <c r="AQ76" i="7"/>
  <c r="AX71" i="6"/>
  <c r="BM57" i="6"/>
  <c r="BD46" i="6"/>
  <c r="BG62" i="6"/>
  <c r="BF61" i="6"/>
  <c r="AW5" i="6"/>
  <c r="CV6" i="22"/>
  <c r="BZ6" i="22" a="1"/>
  <c r="BZ6" i="22" s="1"/>
  <c r="BF20" i="6"/>
  <c r="BG20" i="6" s="1"/>
  <c r="BN79" i="6"/>
  <c r="BO79" i="6" s="1"/>
  <c r="AX79" i="6" s="1"/>
  <c r="BM79" i="6"/>
  <c r="U22" i="28"/>
  <c r="T27" i="28"/>
  <c r="X133" i="10" a="1"/>
  <c r="X133" i="10" s="1"/>
  <c r="BH1248" i="22" a="1"/>
  <c r="BH1248" i="22" s="1"/>
  <c r="BG10" i="6"/>
  <c r="L11" i="25"/>
  <c r="BH1244" i="22" a="1"/>
  <c r="BH1244" i="22" s="1"/>
  <c r="CE36" i="22" a="1"/>
  <c r="CE36" i="22" s="1"/>
  <c r="BG27" i="6"/>
  <c r="Z126" i="10" a="1"/>
  <c r="Z126" i="10" s="1"/>
  <c r="T122" i="10" a="1"/>
  <c r="T122" i="10" s="1"/>
  <c r="I16" i="7"/>
  <c r="AX35" i="6"/>
  <c r="AC177" i="10" a="1"/>
  <c r="AC177" i="10" s="1"/>
  <c r="AA92" i="10" a="1"/>
  <c r="AA92" i="10" s="1"/>
  <c r="AB111" i="10" a="1"/>
  <c r="AB111" i="10" s="1"/>
  <c r="AC115" i="10" a="1"/>
  <c r="AC115" i="10" s="1"/>
  <c r="AA73" i="10" a="1"/>
  <c r="AA73" i="10" s="1"/>
  <c r="L63" i="10" a="1"/>
  <c r="L63" i="10" s="1"/>
  <c r="AB96" i="10" a="1"/>
  <c r="AB96" i="10" s="1"/>
  <c r="T76" i="10" a="1"/>
  <c r="T76" i="10" s="1"/>
  <c r="T123" i="10" a="1"/>
  <c r="T123" i="10" s="1"/>
  <c r="AC83" i="10" a="1"/>
  <c r="AC83" i="10" s="1"/>
  <c r="BG14" i="10"/>
  <c r="BQ14" i="10" s="1"/>
  <c r="CA14" i="10" s="1"/>
  <c r="CK14" i="10" s="1"/>
  <c r="T69" i="10" a="1"/>
  <c r="T69" i="10" s="1"/>
  <c r="AC84" i="10" a="1"/>
  <c r="AC84" i="10" s="1"/>
  <c r="BF23" i="10"/>
  <c r="BP23" i="10" s="1"/>
  <c r="BZ23" i="10" s="1"/>
  <c r="CJ23" i="10" s="1"/>
  <c r="BH659" i="22" a="1"/>
  <c r="BH659" i="22" s="1"/>
  <c r="BH1227" i="22" a="1"/>
  <c r="BH1227" i="22" s="1"/>
  <c r="CE64" i="22" a="1"/>
  <c r="CE64" i="22" s="1"/>
  <c r="BY44" i="22" a="1"/>
  <c r="BY44" i="22" s="1"/>
  <c r="W5" i="16"/>
  <c r="W6" i="16" s="1"/>
  <c r="W7" i="16" s="1"/>
  <c r="W8" i="16" s="1"/>
  <c r="W9" i="16" s="1"/>
  <c r="W10" i="16" s="1"/>
  <c r="BW30" i="22" a="1"/>
  <c r="BW30" i="22" s="1"/>
  <c r="DC9" i="22"/>
  <c r="DM9" i="22" s="1"/>
  <c r="DW9" i="22" s="1"/>
  <c r="EG9" i="22" s="1"/>
  <c r="CP13" i="22"/>
  <c r="AW57" i="6"/>
  <c r="AX57" i="6" s="1"/>
  <c r="AW59" i="6"/>
  <c r="AX59" i="6" s="1"/>
  <c r="AX32" i="6"/>
  <c r="D7" i="17"/>
  <c r="F45" i="6"/>
  <c r="E45" i="6"/>
  <c r="AV50" i="6"/>
  <c r="AW50" i="6" s="1"/>
  <c r="AU50" i="6"/>
  <c r="BE12" i="6"/>
  <c r="BF12" i="6" s="1"/>
  <c r="BG12" i="6" s="1"/>
  <c r="BD12" i="6"/>
  <c r="BH665" i="22" a="1"/>
  <c r="BH665" i="22" s="1"/>
  <c r="AB113" i="10" a="1"/>
  <c r="AB113" i="10" s="1"/>
  <c r="T111" i="10" a="1"/>
  <c r="T111" i="10" s="1"/>
  <c r="AB114" i="10" a="1"/>
  <c r="AB114" i="10" s="1"/>
  <c r="U123" i="10" a="1"/>
  <c r="U123" i="10" s="1"/>
  <c r="D60" i="10" a="1"/>
  <c r="D60" i="10" s="1"/>
  <c r="D36" i="10" s="1"/>
  <c r="AB100" i="10" a="1"/>
  <c r="AB100" i="10" s="1"/>
  <c r="BF13" i="10"/>
  <c r="BP13" i="10" s="1"/>
  <c r="BZ13" i="10" s="1"/>
  <c r="CJ13" i="10" s="1"/>
  <c r="BF22" i="10"/>
  <c r="BP22" i="10" s="1"/>
  <c r="BZ22" i="10" s="1"/>
  <c r="CJ22" i="10" s="1"/>
  <c r="L54" i="22" a="1"/>
  <c r="L54" i="22" s="1"/>
  <c r="BW64" i="22" a="1"/>
  <c r="BW64" i="22" s="1"/>
  <c r="CF42" i="22" a="1"/>
  <c r="CF42" i="22" s="1"/>
  <c r="J16" i="7"/>
  <c r="E4" i="8"/>
  <c r="AK55" i="7"/>
  <c r="E10" i="8"/>
  <c r="AM58" i="7"/>
  <c r="G15" i="7"/>
  <c r="AW4" i="22"/>
  <c r="AX4" i="22" s="1"/>
  <c r="BO31" i="6"/>
  <c r="BG31" i="6" s="1"/>
  <c r="N6" i="5"/>
  <c r="O37" i="5" s="1"/>
  <c r="U28" i="7"/>
  <c r="U29" i="7" s="1"/>
  <c r="D12" i="7"/>
  <c r="AU89" i="6"/>
  <c r="AV89" i="6"/>
  <c r="AW89" i="6" s="1"/>
  <c r="CV7" i="22"/>
  <c r="BZ7" i="22" a="1"/>
  <c r="BZ7" i="22" s="1"/>
  <c r="BX4" i="22" a="1"/>
  <c r="BX4" i="22" s="1"/>
  <c r="BI652" i="22" s="1" a="1"/>
  <c r="BI652" i="22" s="1"/>
  <c r="CT4" i="22"/>
  <c r="AV56" i="6"/>
  <c r="AW56" i="6" s="1"/>
  <c r="AX56" i="6" s="1"/>
  <c r="AU56" i="6"/>
  <c r="BE95" i="6"/>
  <c r="BF95" i="6" s="1"/>
  <c r="BD95" i="6"/>
  <c r="M34" i="27" a="1"/>
  <c r="M34" i="27" s="1"/>
  <c r="AV34" i="6"/>
  <c r="AW34" i="6" s="1"/>
  <c r="AX34" i="6" s="1"/>
  <c r="AU34" i="6"/>
  <c r="BM98" i="6"/>
  <c r="BN98" i="6"/>
  <c r="BO98" i="6" s="1"/>
  <c r="BO73" i="6"/>
  <c r="BG73" i="6" s="1"/>
  <c r="BC3" i="10"/>
  <c r="BM3" i="10" s="1"/>
  <c r="BW3" i="10" s="1"/>
  <c r="CG3" i="10" s="1"/>
  <c r="AD2063" i="25"/>
  <c r="AF48" i="25"/>
  <c r="AE48" i="25"/>
  <c r="AG48" i="25" s="1"/>
  <c r="P10" i="9"/>
  <c r="V10" i="9" s="1"/>
  <c r="J8" i="9"/>
  <c r="V8" i="9" s="1"/>
  <c r="M9" i="9"/>
  <c r="V9" i="9" s="1"/>
  <c r="Y8" i="9"/>
  <c r="Y7" i="9"/>
  <c r="Y9" i="9"/>
  <c r="V7" i="9"/>
  <c r="Y10" i="9"/>
  <c r="P14" i="9"/>
  <c r="J12" i="9"/>
  <c r="H23" i="20"/>
  <c r="H21" i="16"/>
  <c r="E20" i="28"/>
  <c r="BG66" i="6"/>
  <c r="BG41" i="6"/>
  <c r="AX68" i="6"/>
  <c r="AX82" i="6"/>
  <c r="E17" i="28"/>
  <c r="BG101" i="6"/>
  <c r="AX2" i="6"/>
  <c r="BG2" i="6"/>
  <c r="AR21" i="10"/>
  <c r="V21" i="10" a="1"/>
  <c r="V21" i="10" s="1"/>
  <c r="AR4" i="10"/>
  <c r="V4" i="10" a="1"/>
  <c r="V4" i="10" s="1"/>
  <c r="L28" i="19"/>
  <c r="AB181" i="10" a="1"/>
  <c r="AB181" i="10" s="1"/>
  <c r="T178" i="10" a="1"/>
  <c r="T178" i="10" s="1"/>
  <c r="R484" i="10"/>
  <c r="R844" i="10" s="1"/>
  <c r="R1204" i="10" s="1"/>
  <c r="R184" i="10"/>
  <c r="R536" i="10"/>
  <c r="R896" i="10" s="1"/>
  <c r="R1256" i="10" s="1"/>
  <c r="R236" i="10"/>
  <c r="AB236" i="10" s="1" a="1"/>
  <c r="AB236" i="10" s="1"/>
  <c r="AC175" i="10" a="1"/>
  <c r="AC175" i="10" s="1"/>
  <c r="T175" i="10" a="1"/>
  <c r="T175" i="10" s="1"/>
  <c r="S235" i="10"/>
  <c r="R235" i="10"/>
  <c r="R535" i="10"/>
  <c r="R895" i="10" s="1"/>
  <c r="R1255" i="10" s="1"/>
  <c r="R539" i="10"/>
  <c r="R899" i="10" s="1"/>
  <c r="R1259" i="10" s="1"/>
  <c r="R239" i="10"/>
  <c r="R520" i="10"/>
  <c r="R880" i="10" s="1"/>
  <c r="R1240" i="10" s="1"/>
  <c r="R220" i="10"/>
  <c r="R488" i="10"/>
  <c r="R848" i="10" s="1"/>
  <c r="R1208" i="10" s="1"/>
  <c r="R188" i="10"/>
  <c r="AB241" i="10" a="1"/>
  <c r="AB241" i="10" s="1"/>
  <c r="T241" i="10" a="1"/>
  <c r="T241" i="10" s="1"/>
  <c r="S301" i="10"/>
  <c r="T130" i="10" a="1"/>
  <c r="T130" i="10" s="1"/>
  <c r="S250" i="10"/>
  <c r="AC176" i="10" a="1"/>
  <c r="AC176" i="10" s="1"/>
  <c r="T163" i="10" a="1"/>
  <c r="T163" i="10" s="1"/>
  <c r="S275" i="10"/>
  <c r="AA72" i="10" a="1"/>
  <c r="AA72" i="10" s="1"/>
  <c r="S204" i="10"/>
  <c r="AC144" i="10" a="1"/>
  <c r="AC144" i="10" s="1"/>
  <c r="AB144" i="10" a="1"/>
  <c r="AB144" i="10" s="1"/>
  <c r="T144" i="10" a="1"/>
  <c r="T144" i="10" s="1"/>
  <c r="S277" i="10"/>
  <c r="S192" i="10"/>
  <c r="AA132" i="10" a="1"/>
  <c r="AA132" i="10" s="1"/>
  <c r="Z132" i="10" a="1"/>
  <c r="Z132" i="10" s="1"/>
  <c r="AC132" i="10" a="1"/>
  <c r="AC132" i="10" s="1"/>
  <c r="AB132" i="10" a="1"/>
  <c r="AB132" i="10" s="1"/>
  <c r="X132" i="10" a="1"/>
  <c r="X132" i="10" s="1"/>
  <c r="T132" i="10" a="1"/>
  <c r="T132" i="10" s="1"/>
  <c r="AC133" i="10" a="1"/>
  <c r="AC133" i="10" s="1"/>
  <c r="S253" i="10"/>
  <c r="T176" i="10" a="1"/>
  <c r="T176" i="10" s="1"/>
  <c r="S243" i="10"/>
  <c r="R541" i="10"/>
  <c r="R901" i="10" s="1"/>
  <c r="R1261" i="10" s="1"/>
  <c r="R241" i="10"/>
  <c r="AC241" i="10" s="1" a="1"/>
  <c r="AC241" i="10" s="1"/>
  <c r="AA82" i="10" a="1"/>
  <c r="AA82" i="10" s="1"/>
  <c r="L67" i="10" a="1"/>
  <c r="L67" i="10" s="1"/>
  <c r="D67" i="10" a="1"/>
  <c r="D67" i="10" s="1"/>
  <c r="D43" i="10" s="1"/>
  <c r="AC127" i="10" a="1"/>
  <c r="AC127" i="10" s="1"/>
  <c r="V26" i="10" a="1"/>
  <c r="V26" i="10" s="1"/>
  <c r="AR26" i="10"/>
  <c r="AR33" i="10"/>
  <c r="V33" i="10" a="1"/>
  <c r="V33" i="10" s="1"/>
  <c r="AR11" i="10"/>
  <c r="V11" i="10" a="1"/>
  <c r="V11" i="10" s="1"/>
  <c r="AR50" i="10"/>
  <c r="V50" i="10" a="1"/>
  <c r="V50" i="10" s="1"/>
  <c r="AR62" i="10"/>
  <c r="F47" i="10" a="1"/>
  <c r="F47" i="10" s="1"/>
  <c r="F23" i="10" s="1"/>
  <c r="F45" i="10" a="1"/>
  <c r="F45" i="10" s="1"/>
  <c r="F21" i="10" s="1"/>
  <c r="V62" i="10" a="1"/>
  <c r="V62" i="10" s="1"/>
  <c r="F48" i="10" a="1"/>
  <c r="F48" i="10" s="1"/>
  <c r="F24" i="10" s="1"/>
  <c r="F46" i="10" a="1"/>
  <c r="F46" i="10" s="1"/>
  <c r="F22" i="10" s="1"/>
  <c r="L51" i="10" a="1"/>
  <c r="L51" i="10" s="1"/>
  <c r="AR48" i="10"/>
  <c r="V48" i="10" a="1"/>
  <c r="V48" i="10" s="1"/>
  <c r="AR18" i="10"/>
  <c r="V18" i="10" a="1"/>
  <c r="V18" i="10" s="1"/>
  <c r="T116" i="10" a="1"/>
  <c r="T116" i="10" s="1"/>
  <c r="AC116" i="10" a="1"/>
  <c r="AC116" i="10" s="1"/>
  <c r="T101" i="10" a="1"/>
  <c r="T101" i="10" s="1"/>
  <c r="AR17" i="10"/>
  <c r="V17" i="10" a="1"/>
  <c r="V17" i="10" s="1"/>
  <c r="AA130" i="10" a="1"/>
  <c r="AA130" i="10" s="1"/>
  <c r="AR45" i="10"/>
  <c r="V45" i="10" a="1"/>
  <c r="V45" i="10" s="1"/>
  <c r="U21" i="10" a="1"/>
  <c r="U21" i="10" s="1"/>
  <c r="AQ21" i="10"/>
  <c r="AQ19" i="10"/>
  <c r="U19" i="10" a="1"/>
  <c r="U19" i="10" s="1"/>
  <c r="AQ13" i="10"/>
  <c r="U13" i="10" a="1"/>
  <c r="U13" i="10" s="1"/>
  <c r="AQ43" i="10"/>
  <c r="U43" i="10" a="1"/>
  <c r="U43" i="10" s="1"/>
  <c r="U54" i="10" a="1"/>
  <c r="U54" i="10" s="1"/>
  <c r="AQ54" i="10"/>
  <c r="U58" i="10" a="1"/>
  <c r="U58" i="10" s="1"/>
  <c r="AQ58" i="10"/>
  <c r="AA33" i="10" a="1"/>
  <c r="AA33" i="10" s="1"/>
  <c r="AM43" i="10"/>
  <c r="AW33" i="10"/>
  <c r="S15" i="28"/>
  <c r="R20" i="28"/>
  <c r="AS28" i="10"/>
  <c r="W28" i="10" a="1"/>
  <c r="W28" i="10" s="1"/>
  <c r="AS12" i="10"/>
  <c r="W12" i="10" a="1"/>
  <c r="W12" i="10" s="1"/>
  <c r="W32" i="10" a="1"/>
  <c r="W32" i="10" s="1"/>
  <c r="AS32" i="10"/>
  <c r="W9" i="10" a="1"/>
  <c r="W9" i="10" s="1"/>
  <c r="AS9" i="10"/>
  <c r="W57" i="10" a="1"/>
  <c r="W57" i="10" s="1"/>
  <c r="AS57" i="10"/>
  <c r="W29" i="10" a="1"/>
  <c r="W29" i="10" s="1"/>
  <c r="AS29" i="10"/>
  <c r="T19" i="28"/>
  <c r="U14" i="28"/>
  <c r="R19" i="28"/>
  <c r="S14" i="28"/>
  <c r="BD710" i="22"/>
  <c r="BD158" i="22"/>
  <c r="BF705" i="22"/>
  <c r="BF1281" i="22" s="1"/>
  <c r="BF273" i="22"/>
  <c r="BF153" i="22"/>
  <c r="B62" i="22"/>
  <c r="L58" i="22" a="1"/>
  <c r="L58" i="22" s="1"/>
  <c r="D58" i="22" a="1"/>
  <c r="D58" i="22" s="1"/>
  <c r="D34" i="22" s="1"/>
  <c r="BF961" i="22"/>
  <c r="BF529" i="22"/>
  <c r="BF949" i="22"/>
  <c r="BF517" i="22"/>
  <c r="BD721" i="22"/>
  <c r="BD169" i="22"/>
  <c r="BD705" i="22"/>
  <c r="BD153" i="22"/>
  <c r="BG700" i="22"/>
  <c r="BG1276" i="22" s="1"/>
  <c r="BG148" i="22"/>
  <c r="BF832" i="22"/>
  <c r="BF400" i="22"/>
  <c r="BF704" i="22"/>
  <c r="BF1280" i="22" s="1"/>
  <c r="BF272" i="22"/>
  <c r="BF152" i="22"/>
  <c r="BD725" i="22"/>
  <c r="BD173" i="22"/>
  <c r="BG707" i="22"/>
  <c r="BG1283" i="22" s="1"/>
  <c r="BG155" i="22"/>
  <c r="BF719" i="22"/>
  <c r="BF1295" i="22" s="1"/>
  <c r="BF287" i="22"/>
  <c r="BF167" i="22"/>
  <c r="BF1398" i="22"/>
  <c r="BF960" i="22"/>
  <c r="BF528" i="22"/>
  <c r="BF952" i="22"/>
  <c r="BF520" i="22"/>
  <c r="BF948" i="22"/>
  <c r="BF516" i="22"/>
  <c r="BF945" i="22"/>
  <c r="BF513" i="22"/>
  <c r="BF943" i="22"/>
  <c r="BF511" i="22"/>
  <c r="BF941" i="22"/>
  <c r="BF509" i="22"/>
  <c r="BF939" i="22"/>
  <c r="BF507" i="22"/>
  <c r="BG714" i="22"/>
  <c r="BG1290" i="22" s="1"/>
  <c r="BG162" i="22"/>
  <c r="CF65" i="22" a="1"/>
  <c r="CF65" i="22" s="1"/>
  <c r="BV89" i="22"/>
  <c r="CE65" i="22" a="1"/>
  <c r="CE65" i="22" s="1"/>
  <c r="BW65" i="22" a="1"/>
  <c r="BW65" i="22" s="1"/>
  <c r="BU209" i="22"/>
  <c r="BU353" i="22" s="1"/>
  <c r="BU497" i="22" s="1"/>
  <c r="BU89" i="22"/>
  <c r="BU226" i="22"/>
  <c r="BU370" i="22" s="1"/>
  <c r="BU514" i="22" s="1"/>
  <c r="BU106" i="22"/>
  <c r="BX9" i="22" a="1"/>
  <c r="BX9" i="22" s="1"/>
  <c r="BI1233" i="22" s="1" a="1"/>
  <c r="BI1233" i="22" s="1"/>
  <c r="CT9" i="22"/>
  <c r="BZ17" i="22" a="1"/>
  <c r="BZ17" i="22" s="1"/>
  <c r="CV17" i="22"/>
  <c r="CF60" i="22" a="1"/>
  <c r="CF60" i="22" s="1"/>
  <c r="BH35" i="22" a="1"/>
  <c r="BH35" i="22" s="1"/>
  <c r="BH40" i="22" a="1"/>
  <c r="BH40" i="22" s="1"/>
  <c r="BY8" i="22" a="1"/>
  <c r="BY8" i="22" s="1"/>
  <c r="CU8" i="22"/>
  <c r="BY21" i="22" a="1"/>
  <c r="BY21" i="22" s="1"/>
  <c r="CU21" i="22"/>
  <c r="M13" i="9"/>
  <c r="D17" i="9"/>
  <c r="N13" i="9"/>
  <c r="AQ58" i="7"/>
  <c r="AQ15" i="7"/>
  <c r="BX19" i="22" a="1"/>
  <c r="BX19" i="22" s="1"/>
  <c r="BI667" i="22" s="1" a="1"/>
  <c r="BI667" i="22" s="1"/>
  <c r="CT19" i="22"/>
  <c r="X12" i="14"/>
  <c r="AI31" i="7"/>
  <c r="CE33" i="22" a="1"/>
  <c r="CE33" i="22" s="1"/>
  <c r="CU17" i="22"/>
  <c r="BY17" i="22" a="1"/>
  <c r="BY17" i="22" s="1"/>
  <c r="BW59" i="22" a="1"/>
  <c r="BW59" i="22" s="1"/>
  <c r="CE83" i="22" a="1"/>
  <c r="CE83" i="22" s="1"/>
  <c r="BW83" i="22" a="1"/>
  <c r="BW83" i="22" s="1"/>
  <c r="BV107" i="22"/>
  <c r="CD83" i="22" a="1"/>
  <c r="CD83" i="22" s="1"/>
  <c r="CC83" i="22" a="1"/>
  <c r="CC83" i="22" s="1"/>
  <c r="CF83" i="22" a="1"/>
  <c r="CF83" i="22" s="1"/>
  <c r="DG14" i="22"/>
  <c r="CO21" i="22"/>
  <c r="CY17" i="22"/>
  <c r="CC17" i="22" a="1"/>
  <c r="CC17" i="22" s="1"/>
  <c r="AP10" i="7"/>
  <c r="AP53" i="7"/>
  <c r="BW69" i="22" a="1"/>
  <c r="BW69" i="22" s="1"/>
  <c r="BH141" i="22" s="1" a="1"/>
  <c r="BH141" i="22" s="1"/>
  <c r="BX12" i="22" a="1"/>
  <c r="BX12" i="22" s="1"/>
  <c r="BI1236" i="22" s="1" a="1"/>
  <c r="BI1236" i="22" s="1"/>
  <c r="CT12" i="22"/>
  <c r="DK6" i="22"/>
  <c r="DU6" i="22" s="1"/>
  <c r="EE6" i="22" s="1"/>
  <c r="EO6" i="22" s="1"/>
  <c r="D50" i="22" a="1"/>
  <c r="D50" i="22" s="1"/>
  <c r="D26" i="22" s="1"/>
  <c r="BW45" i="22" a="1"/>
  <c r="BW45" i="22" s="1"/>
  <c r="D49" i="22" a="1"/>
  <c r="D49" i="22" s="1"/>
  <c r="D25" i="22" s="1"/>
  <c r="BH1264" i="22" s="1" a="1"/>
  <c r="BH1264" i="22" s="1"/>
  <c r="CC37" i="22" a="1"/>
  <c r="CC37" i="22" s="1"/>
  <c r="BY51" i="22" a="1"/>
  <c r="BY51" i="22" s="1"/>
  <c r="DK19" i="22"/>
  <c r="DU19" i="22" s="1"/>
  <c r="EE19" i="22" s="1"/>
  <c r="EO19" i="22" s="1"/>
  <c r="DC12" i="22"/>
  <c r="DM12" i="22" s="1"/>
  <c r="DW12" i="22" s="1"/>
  <c r="EG12" i="22" s="1"/>
  <c r="P42" i="16"/>
  <c r="V30" i="16"/>
  <c r="BC6" i="9"/>
  <c r="AN5" i="9"/>
  <c r="AJ5" i="9"/>
  <c r="I7" i="9" s="1"/>
  <c r="AN10" i="7"/>
  <c r="AN53" i="7"/>
  <c r="CE42" i="22" a="1"/>
  <c r="CE42" i="22" s="1"/>
  <c r="CU9" i="22"/>
  <c r="BY9" i="22" a="1"/>
  <c r="BY9" i="22" s="1"/>
  <c r="DC3" i="22"/>
  <c r="DM3" i="22" s="1"/>
  <c r="DW3" i="22" s="1"/>
  <c r="EG3" i="22" s="1"/>
  <c r="H11" i="9"/>
  <c r="G11" i="9"/>
  <c r="B15" i="9"/>
  <c r="AO77" i="7"/>
  <c r="AO78" i="7" s="1"/>
  <c r="AO79" i="7" s="1"/>
  <c r="AO80" i="7" s="1"/>
  <c r="AO81" i="7" s="1"/>
  <c r="AO82" i="7" s="1"/>
  <c r="AO83" i="7" s="1"/>
  <c r="AO84" i="7" s="1"/>
  <c r="AO85" i="7" s="1"/>
  <c r="AO86" i="7" s="1"/>
  <c r="AO87" i="7" s="1"/>
  <c r="AO88" i="7" s="1"/>
  <c r="AO89" i="7" s="1"/>
  <c r="AO90" i="7" s="1"/>
  <c r="AO91" i="7" s="1"/>
  <c r="AO92" i="7" s="1"/>
  <c r="B7" i="4"/>
  <c r="AN77" i="7"/>
  <c r="AN78" i="7" s="1"/>
  <c r="AN79" i="7" s="1"/>
  <c r="AN80" i="7" s="1"/>
  <c r="AN81" i="7" s="1"/>
  <c r="AN82" i="7" s="1"/>
  <c r="AN83" i="7" s="1"/>
  <c r="AN84" i="7" s="1"/>
  <c r="AN85" i="7" s="1"/>
  <c r="AN86" i="7" s="1"/>
  <c r="AN87" i="7" s="1"/>
  <c r="AN88" i="7" s="1"/>
  <c r="AN89" i="7" s="1"/>
  <c r="AN90" i="7" s="1"/>
  <c r="AN91" i="7" s="1"/>
  <c r="AN92" i="7" s="1"/>
  <c r="BM95" i="6"/>
  <c r="BN95" i="6"/>
  <c r="BO95" i="6" s="1"/>
  <c r="Q18" i="9"/>
  <c r="E22" i="9"/>
  <c r="O20" i="7"/>
  <c r="U19" i="11" s="1"/>
  <c r="G20" i="7"/>
  <c r="N20" i="7"/>
  <c r="T19" i="11" s="1"/>
  <c r="F20" i="7"/>
  <c r="M20" i="7"/>
  <c r="S19" i="11" s="1"/>
  <c r="E20" i="7"/>
  <c r="L20" i="7"/>
  <c r="N19" i="11" s="1"/>
  <c r="D20" i="7"/>
  <c r="K20" i="7"/>
  <c r="C20" i="7"/>
  <c r="J20" i="7"/>
  <c r="B25" i="7"/>
  <c r="I20" i="7"/>
  <c r="P20" i="7"/>
  <c r="V19" i="11" s="1"/>
  <c r="H20" i="7"/>
  <c r="Q12" i="9"/>
  <c r="E21" i="9"/>
  <c r="R17" i="9"/>
  <c r="Q17" i="9"/>
  <c r="P17" i="9"/>
  <c r="AL21" i="7"/>
  <c r="AL68" i="7" s="1"/>
  <c r="AL64" i="7"/>
  <c r="BI33" i="22" a="1"/>
  <c r="BI33" i="22" s="1"/>
  <c r="BI57" i="22" a="1"/>
  <c r="BI57" i="22" s="1"/>
  <c r="BI9" i="22" a="1"/>
  <c r="BI9" i="22" s="1"/>
  <c r="V45" i="16"/>
  <c r="DI10" i="22"/>
  <c r="DS10" i="22" s="1"/>
  <c r="EC10" i="22" s="1"/>
  <c r="EM10" i="22" s="1"/>
  <c r="AO58" i="7"/>
  <c r="F6" i="5"/>
  <c r="J5" i="5"/>
  <c r="BG100" i="6"/>
  <c r="AW96" i="6"/>
  <c r="AX96" i="6" s="1"/>
  <c r="BO92" i="6"/>
  <c r="BO81" i="6"/>
  <c r="W72" i="6"/>
  <c r="V72" i="6"/>
  <c r="X72" i="6" s="1"/>
  <c r="W61" i="6"/>
  <c r="V61" i="6"/>
  <c r="X61" i="6" s="1"/>
  <c r="BN25" i="6"/>
  <c r="BO25" i="6" s="1"/>
  <c r="AX25" i="6" s="1"/>
  <c r="BM25" i="6"/>
  <c r="BN22" i="6"/>
  <c r="BO22" i="6" s="1"/>
  <c r="AX22" i="6" s="1"/>
  <c r="BM22" i="6"/>
  <c r="AW19" i="6"/>
  <c r="AX19" i="6" s="1"/>
  <c r="BO3" i="6"/>
  <c r="AX14" i="6"/>
  <c r="AX31" i="6"/>
  <c r="BG68" i="6"/>
  <c r="AC135" i="10" a="1"/>
  <c r="AC135" i="10" s="1"/>
  <c r="AB135" i="10" a="1"/>
  <c r="AB135" i="10" s="1"/>
  <c r="T135" i="10" a="1"/>
  <c r="T135" i="10" s="1"/>
  <c r="S195" i="10"/>
  <c r="AA135" i="10" a="1"/>
  <c r="AA135" i="10" s="1"/>
  <c r="S213" i="10"/>
  <c r="AC153" i="10" a="1"/>
  <c r="AC153" i="10" s="1"/>
  <c r="AB153" i="10" a="1"/>
  <c r="AB153" i="10" s="1"/>
  <c r="T153" i="10" a="1"/>
  <c r="T153" i="10" s="1"/>
  <c r="S296" i="10"/>
  <c r="AC236" i="10" a="1"/>
  <c r="AC236" i="10" s="1"/>
  <c r="S191" i="10"/>
  <c r="AA131" i="10" a="1"/>
  <c r="AA131" i="10" s="1"/>
  <c r="Z131" i="10" a="1"/>
  <c r="Z131" i="10" s="1"/>
  <c r="AC131" i="10" a="1"/>
  <c r="AC131" i="10" s="1"/>
  <c r="Y131" i="10" a="1"/>
  <c r="Y131" i="10" s="1"/>
  <c r="U131" i="10" a="1"/>
  <c r="U131" i="10" s="1"/>
  <c r="AB131" i="10" a="1"/>
  <c r="AB131" i="10" s="1"/>
  <c r="X131" i="10" a="1"/>
  <c r="X131" i="10" s="1"/>
  <c r="T131" i="10" a="1"/>
  <c r="T131" i="10" s="1"/>
  <c r="R506" i="10"/>
  <c r="R866" i="10" s="1"/>
  <c r="R1226" i="10" s="1"/>
  <c r="R206" i="10"/>
  <c r="R517" i="10"/>
  <c r="R877" i="10" s="1"/>
  <c r="R1237" i="10" s="1"/>
  <c r="R217" i="10"/>
  <c r="AB217" i="10" s="1" a="1"/>
  <c r="AB217" i="10" s="1"/>
  <c r="S211" i="10"/>
  <c r="AC151" i="10" a="1"/>
  <c r="AC151" i="10" s="1"/>
  <c r="AB151" i="10" a="1"/>
  <c r="AB151" i="10" s="1"/>
  <c r="T151" i="10" a="1"/>
  <c r="T151" i="10" s="1"/>
  <c r="R494" i="10"/>
  <c r="R854" i="10" s="1"/>
  <c r="R1214" i="10" s="1"/>
  <c r="R194" i="10"/>
  <c r="R511" i="10"/>
  <c r="R871" i="10" s="1"/>
  <c r="R1231" i="10" s="1"/>
  <c r="R211" i="10"/>
  <c r="R498" i="10"/>
  <c r="R858" i="10" s="1"/>
  <c r="R1218" i="10" s="1"/>
  <c r="R198" i="10"/>
  <c r="AB198" i="10" s="1" a="1"/>
  <c r="AB198" i="10" s="1"/>
  <c r="AA127" i="10" a="1"/>
  <c r="AA127" i="10" s="1"/>
  <c r="V22" i="10" a="1"/>
  <c r="V22" i="10" s="1"/>
  <c r="AR22" i="10"/>
  <c r="AR13" i="10"/>
  <c r="V13" i="10" a="1"/>
  <c r="V13" i="10" s="1"/>
  <c r="AL42" i="10"/>
  <c r="AV32" i="10"/>
  <c r="Z32" i="10" a="1"/>
  <c r="Z32" i="10" s="1"/>
  <c r="AR9" i="10"/>
  <c r="V9" i="10" a="1"/>
  <c r="V9" i="10" s="1"/>
  <c r="AR56" i="10"/>
  <c r="V56" i="10" a="1"/>
  <c r="V56" i="10" s="1"/>
  <c r="V51" i="10" a="1"/>
  <c r="V51" i="10" s="1"/>
  <c r="AR51" i="10"/>
  <c r="AR19" i="10"/>
  <c r="V19" i="10" a="1"/>
  <c r="V19" i="10" s="1"/>
  <c r="AC46" i="10" a="1"/>
  <c r="AC46" i="10" s="1"/>
  <c r="AY46" i="10"/>
  <c r="AB60" i="10" a="1"/>
  <c r="AB60" i="10" s="1"/>
  <c r="AX60" i="10"/>
  <c r="Z14" i="10" a="1"/>
  <c r="Z14" i="10" s="1"/>
  <c r="AL15" i="10"/>
  <c r="AV14" i="10"/>
  <c r="AL24" i="10"/>
  <c r="AB77" i="10" a="1"/>
  <c r="AB77" i="10" s="1"/>
  <c r="AR25" i="10"/>
  <c r="V25" i="10" a="1"/>
  <c r="V25" i="10" s="1"/>
  <c r="AR36" i="10"/>
  <c r="V36" i="10" a="1"/>
  <c r="V36" i="10" s="1"/>
  <c r="V42" i="10" a="1"/>
  <c r="V42" i="10" s="1"/>
  <c r="AR42" i="10"/>
  <c r="U8" i="10" a="1"/>
  <c r="U8" i="10" s="1"/>
  <c r="AQ8" i="10"/>
  <c r="U23" i="10" a="1"/>
  <c r="U23" i="10" s="1"/>
  <c r="AQ23" i="10"/>
  <c r="AQ27" i="10"/>
  <c r="U27" i="10" a="1"/>
  <c r="U27" i="10" s="1"/>
  <c r="AQ35" i="10"/>
  <c r="U35" i="10" a="1"/>
  <c r="U35" i="10" s="1"/>
  <c r="AQ44" i="10"/>
  <c r="U44" i="10" a="1"/>
  <c r="U44" i="10" s="1"/>
  <c r="AQ47" i="10"/>
  <c r="U47" i="10" a="1"/>
  <c r="U47" i="10" s="1"/>
  <c r="AQ60" i="10"/>
  <c r="U60" i="10" a="1"/>
  <c r="U60" i="10" s="1"/>
  <c r="AM17" i="10"/>
  <c r="AW16" i="10"/>
  <c r="AM26" i="10"/>
  <c r="AA16" i="10" a="1"/>
  <c r="AA16" i="10" s="1"/>
  <c r="AT33" i="10"/>
  <c r="X33" i="10" a="1"/>
  <c r="X33" i="10" s="1"/>
  <c r="AJ43" i="10"/>
  <c r="W31" i="10" a="1"/>
  <c r="W31" i="10" s="1"/>
  <c r="AS31" i="10"/>
  <c r="AS16" i="10"/>
  <c r="W16" i="10" a="1"/>
  <c r="W16" i="10" s="1"/>
  <c r="AS50" i="10"/>
  <c r="W50" i="10" a="1"/>
  <c r="W50" i="10" s="1"/>
  <c r="W11" i="10" a="1"/>
  <c r="W11" i="10" s="1"/>
  <c r="AS11" i="10"/>
  <c r="AS13" i="10"/>
  <c r="W13" i="10" a="1"/>
  <c r="W13" i="10" s="1"/>
  <c r="AS45" i="10"/>
  <c r="W45" i="10" a="1"/>
  <c r="W45" i="10" s="1"/>
  <c r="AS61" i="10"/>
  <c r="W61" i="10" a="1"/>
  <c r="W61" i="10" s="1"/>
  <c r="BH1239" i="22" a="1"/>
  <c r="BH1239" i="22" s="1"/>
  <c r="BG709" i="22"/>
  <c r="BG1285" i="22" s="1"/>
  <c r="BG157" i="22"/>
  <c r="BH1252" i="22" a="1"/>
  <c r="BH1252" i="22" s="1"/>
  <c r="BF701" i="22"/>
  <c r="BF269" i="22"/>
  <c r="BF149" i="22"/>
  <c r="BF969" i="22"/>
  <c r="BF537" i="22"/>
  <c r="BG720" i="22"/>
  <c r="BG1296" i="22" s="1"/>
  <c r="BG168" i="22"/>
  <c r="BG704" i="22"/>
  <c r="BG1280" i="22" s="1"/>
  <c r="BG152" i="22"/>
  <c r="BF978" i="22"/>
  <c r="BF546" i="22"/>
  <c r="BF831" i="22"/>
  <c r="BF399" i="22"/>
  <c r="BF844" i="22"/>
  <c r="BF412" i="22"/>
  <c r="BD720" i="22"/>
  <c r="BD168" i="22"/>
  <c r="BD704" i="22"/>
  <c r="BH128" i="22" a="1"/>
  <c r="BH128" i="22" s="1"/>
  <c r="BD152" i="22"/>
  <c r="BH1260" i="22" a="1"/>
  <c r="BH1260" i="22" s="1"/>
  <c r="BH1251" i="22" a="1"/>
  <c r="BH1251" i="22" s="1"/>
  <c r="BF715" i="22"/>
  <c r="BF1291" i="22" s="1"/>
  <c r="BF283" i="22"/>
  <c r="BF163" i="22"/>
  <c r="BU241" i="22"/>
  <c r="BU385" i="22" s="1"/>
  <c r="BU529" i="22" s="1"/>
  <c r="BU121" i="22"/>
  <c r="BF820" i="22"/>
  <c r="BF388" i="22"/>
  <c r="BF1392" i="22"/>
  <c r="BF1388" i="22"/>
  <c r="BF1384" i="22"/>
  <c r="BF1380" i="22"/>
  <c r="BD711" i="22"/>
  <c r="BD159" i="22"/>
  <c r="BU208" i="22"/>
  <c r="BU352" i="22" s="1"/>
  <c r="BU496" i="22" s="1"/>
  <c r="BU88" i="22"/>
  <c r="BF722" i="22"/>
  <c r="BF1298" i="22" s="1"/>
  <c r="BF290" i="22"/>
  <c r="BF170" i="22"/>
  <c r="BU231" i="22"/>
  <c r="BU375" i="22" s="1"/>
  <c r="BU519" i="22" s="1"/>
  <c r="BU111" i="22"/>
  <c r="DB22" i="22"/>
  <c r="CF22" i="22" a="1"/>
  <c r="CF22" i="22" s="1"/>
  <c r="CV8" i="22"/>
  <c r="BZ8" i="22" a="1"/>
  <c r="BZ8" i="22" s="1"/>
  <c r="CV23" i="22"/>
  <c r="BZ23" i="22" a="1"/>
  <c r="BZ23" i="22" s="1"/>
  <c r="CF64" i="22" a="1"/>
  <c r="CF64" i="22" s="1"/>
  <c r="BH22" i="22" a="1"/>
  <c r="BH22" i="22" s="1"/>
  <c r="BH64" i="22" a="1"/>
  <c r="BH64" i="22" s="1"/>
  <c r="BZ19" i="22" a="1"/>
  <c r="BZ19" i="22" s="1"/>
  <c r="CV19" i="22"/>
  <c r="BY24" i="22" a="1"/>
  <c r="BY24" i="22" s="1"/>
  <c r="CU24" i="22"/>
  <c r="AI15" i="7"/>
  <c r="BV76" i="22"/>
  <c r="CD52" i="22" a="1"/>
  <c r="CD52" i="22" s="1"/>
  <c r="CC52" i="22" a="1"/>
  <c r="CC52" i="22" s="1"/>
  <c r="CF52" i="22" a="1"/>
  <c r="CF52" i="22" s="1"/>
  <c r="CB52" i="22" a="1"/>
  <c r="CB52" i="22" s="1"/>
  <c r="CE52" i="22" a="1"/>
  <c r="CE52" i="22" s="1"/>
  <c r="CA52" i="22" a="1"/>
  <c r="CA52" i="22" s="1"/>
  <c r="BW52" i="22" a="1"/>
  <c r="BW52" i="22" s="1"/>
  <c r="BH124" i="22" s="1" a="1"/>
  <c r="BH124" i="22" s="1"/>
  <c r="BY5" i="22" a="1"/>
  <c r="BY5" i="22" s="1"/>
  <c r="CU5" i="22"/>
  <c r="BX13" i="22" a="1"/>
  <c r="BX13" i="22" s="1"/>
  <c r="BI1237" i="22" s="1" a="1"/>
  <c r="BI1237" i="22" s="1"/>
  <c r="CT13" i="22"/>
  <c r="W11" i="16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L17" i="7"/>
  <c r="N16" i="11" s="1"/>
  <c r="D17" i="7"/>
  <c r="K17" i="7"/>
  <c r="C17" i="7"/>
  <c r="J17" i="7"/>
  <c r="I17" i="7"/>
  <c r="P17" i="7"/>
  <c r="V16" i="11" s="1"/>
  <c r="H17" i="7"/>
  <c r="O17" i="7"/>
  <c r="U16" i="11" s="1"/>
  <c r="G17" i="7"/>
  <c r="N17" i="7"/>
  <c r="T16" i="11" s="1"/>
  <c r="F17" i="7"/>
  <c r="B22" i="7"/>
  <c r="M17" i="7"/>
  <c r="S16" i="11" s="1"/>
  <c r="E17" i="7"/>
  <c r="BZ14" i="22" a="1"/>
  <c r="BZ14" i="22" s="1"/>
  <c r="CV14" i="22"/>
  <c r="V35" i="16"/>
  <c r="P47" i="16"/>
  <c r="CV18" i="22"/>
  <c r="BZ18" i="22" a="1"/>
  <c r="BZ18" i="22" s="1"/>
  <c r="CC51" i="22" a="1"/>
  <c r="CC51" i="22" s="1"/>
  <c r="CU18" i="22"/>
  <c r="BY18" i="22" a="1"/>
  <c r="BY18" i="22" s="1"/>
  <c r="CV11" i="22"/>
  <c r="BZ11" i="22" a="1"/>
  <c r="BZ11" i="22" s="1"/>
  <c r="BY7" i="22" a="1"/>
  <c r="BY7" i="22" s="1"/>
  <c r="CU7" i="22"/>
  <c r="F16" i="8"/>
  <c r="E16" i="8"/>
  <c r="D16" i="8"/>
  <c r="C16" i="8"/>
  <c r="Q6" i="9"/>
  <c r="Y6" i="9" s="1"/>
  <c r="AY4" i="9"/>
  <c r="T3" i="9" s="1"/>
  <c r="Y3" i="9" s="1"/>
  <c r="Z3" i="9" s="1"/>
  <c r="AK14" i="7"/>
  <c r="AK57" i="7"/>
  <c r="V51" i="16"/>
  <c r="AK58" i="7"/>
  <c r="AK15" i="7"/>
  <c r="S7" i="7"/>
  <c r="R30" i="7"/>
  <c r="X6" i="7"/>
  <c r="Y30" i="7" s="1"/>
  <c r="W6" i="7"/>
  <c r="X30" i="7" s="1"/>
  <c r="T6" i="7"/>
  <c r="B22" i="9"/>
  <c r="I18" i="9"/>
  <c r="H18" i="9"/>
  <c r="G18" i="9"/>
  <c r="AL60" i="7"/>
  <c r="BG16" i="6"/>
  <c r="BI674" i="22" a="1"/>
  <c r="BI674" i="22" s="1"/>
  <c r="BI661" i="22" a="1"/>
  <c r="BI661" i="22" s="1"/>
  <c r="BI660" i="22" a="1"/>
  <c r="BI660" i="22" s="1"/>
  <c r="BI76" i="22" a="1"/>
  <c r="BI76" i="22" s="1"/>
  <c r="BI75" i="22" a="1"/>
  <c r="BI75" i="22" s="1"/>
  <c r="BI27" i="22" a="1"/>
  <c r="BI27" i="22" s="1"/>
  <c r="BI98" i="22" a="1"/>
  <c r="BI98" i="22" s="1"/>
  <c r="BI81" i="22" a="1"/>
  <c r="BI81" i="22" s="1"/>
  <c r="BI85" i="22" a="1"/>
  <c r="BI85" i="22" s="1"/>
  <c r="BI77" i="22" a="1"/>
  <c r="BI77" i="22" s="1"/>
  <c r="BI51" i="22" a="1"/>
  <c r="BI51" i="22" s="1"/>
  <c r="BI3" i="22" a="1"/>
  <c r="BI3" i="22" s="1"/>
  <c r="B5" i="13"/>
  <c r="C5" i="13" s="1"/>
  <c r="B5" i="14"/>
  <c r="C5" i="14" s="1"/>
  <c r="B5" i="12"/>
  <c r="C5" i="12" s="1"/>
  <c r="B5" i="1"/>
  <c r="G13" i="9"/>
  <c r="AM54" i="7"/>
  <c r="W86" i="6"/>
  <c r="V86" i="6"/>
  <c r="X86" i="6" s="1"/>
  <c r="W75" i="6"/>
  <c r="V75" i="6"/>
  <c r="X75" i="6" s="1"/>
  <c r="AV63" i="6"/>
  <c r="AW63" i="6" s="1"/>
  <c r="AX63" i="6" s="1"/>
  <c r="AU63" i="6"/>
  <c r="F57" i="6"/>
  <c r="E57" i="6"/>
  <c r="F52" i="6"/>
  <c r="E52" i="6"/>
  <c r="F49" i="6"/>
  <c r="E49" i="6"/>
  <c r="AV44" i="6"/>
  <c r="AW44" i="6" s="1"/>
  <c r="AX44" i="6" s="1"/>
  <c r="AU44" i="6"/>
  <c r="BE33" i="6"/>
  <c r="BF33" i="6" s="1"/>
  <c r="BG33" i="6" s="1"/>
  <c r="BD33" i="6"/>
  <c r="BG22" i="6"/>
  <c r="W11" i="6"/>
  <c r="V11" i="6"/>
  <c r="X11" i="6" s="1"/>
  <c r="W8" i="6"/>
  <c r="V8" i="6"/>
  <c r="X8" i="6" s="1"/>
  <c r="BG82" i="6"/>
  <c r="AX45" i="6"/>
  <c r="AX54" i="6"/>
  <c r="R522" i="10"/>
  <c r="R882" i="10" s="1"/>
  <c r="R1242" i="10" s="1"/>
  <c r="R222" i="10"/>
  <c r="AB222" i="10" s="1" a="1"/>
  <c r="AB222" i="10" s="1"/>
  <c r="R531" i="10"/>
  <c r="R891" i="10" s="1"/>
  <c r="R1251" i="10" s="1"/>
  <c r="R231" i="10"/>
  <c r="AC167" i="10" a="1"/>
  <c r="AC167" i="10" s="1"/>
  <c r="AB167" i="10" a="1"/>
  <c r="AB167" i="10" s="1"/>
  <c r="T167" i="10" a="1"/>
  <c r="T167" i="10" s="1"/>
  <c r="S227" i="10"/>
  <c r="AB130" i="10" a="1"/>
  <c r="AB130" i="10" s="1"/>
  <c r="AB163" i="10" a="1"/>
  <c r="AB163" i="10" s="1"/>
  <c r="S283" i="10"/>
  <c r="L65" i="10" a="1"/>
  <c r="L65" i="10" s="1"/>
  <c r="D65" i="10" a="1"/>
  <c r="D65" i="10" s="1"/>
  <c r="D41" i="10" s="1"/>
  <c r="Z133" i="10" a="1"/>
  <c r="Z133" i="10" s="1"/>
  <c r="T162" i="10" a="1"/>
  <c r="T162" i="10" s="1"/>
  <c r="S282" i="10"/>
  <c r="S246" i="10"/>
  <c r="S242" i="10"/>
  <c r="AB182" i="10" a="1"/>
  <c r="AB182" i="10" s="1"/>
  <c r="T182" i="10" a="1"/>
  <c r="T182" i="10" s="1"/>
  <c r="S290" i="10"/>
  <c r="AC172" i="10" a="1"/>
  <c r="AC172" i="10" s="1"/>
  <c r="S212" i="10"/>
  <c r="AC152" i="10" a="1"/>
  <c r="AC152" i="10" s="1"/>
  <c r="AB152" i="10" a="1"/>
  <c r="AB152" i="10" s="1"/>
  <c r="X152" i="10" a="1"/>
  <c r="X152" i="10" s="1"/>
  <c r="T152" i="10" a="1"/>
  <c r="T152" i="10" s="1"/>
  <c r="AA152" i="10" a="1"/>
  <c r="AA152" i="10" s="1"/>
  <c r="S199" i="10"/>
  <c r="AC139" i="10" a="1"/>
  <c r="AC139" i="10" s="1"/>
  <c r="AB139" i="10" a="1"/>
  <c r="AB139" i="10" s="1"/>
  <c r="T139" i="10" a="1"/>
  <c r="T139" i="10" s="1"/>
  <c r="R573" i="10"/>
  <c r="R933" i="10" s="1"/>
  <c r="R1293" i="10" s="1"/>
  <c r="R273" i="10"/>
  <c r="T127" i="10" a="1"/>
  <c r="T127" i="10" s="1"/>
  <c r="AR7" i="10"/>
  <c r="V7" i="10" a="1"/>
  <c r="V7" i="10" s="1"/>
  <c r="V35" i="10" a="1"/>
  <c r="V35" i="10" s="1"/>
  <c r="AR35" i="10"/>
  <c r="AR55" i="10"/>
  <c r="V55" i="10" a="1"/>
  <c r="V55" i="10" s="1"/>
  <c r="T108" i="10" a="1"/>
  <c r="T108" i="10" s="1"/>
  <c r="AB101" i="10" a="1"/>
  <c r="AB101" i="10" s="1"/>
  <c r="AM34" i="10"/>
  <c r="AA24" i="10" a="1"/>
  <c r="AA24" i="10" s="1"/>
  <c r="AW24" i="10"/>
  <c r="AR12" i="10"/>
  <c r="V12" i="10" a="1"/>
  <c r="V12" i="10" s="1"/>
  <c r="AK52" i="10"/>
  <c r="Y42" i="10" a="1"/>
  <c r="Y42" i="10" s="1"/>
  <c r="AU42" i="10"/>
  <c r="U10" i="10" a="1"/>
  <c r="U10" i="10" s="1"/>
  <c r="AQ10" i="10"/>
  <c r="U25" i="10" a="1"/>
  <c r="U25" i="10" s="1"/>
  <c r="AQ25" i="10"/>
  <c r="AQ37" i="10"/>
  <c r="U37" i="10" a="1"/>
  <c r="U37" i="10" s="1"/>
  <c r="AQ14" i="10"/>
  <c r="U14" i="10" a="1"/>
  <c r="U14" i="10" s="1"/>
  <c r="AQ46" i="10"/>
  <c r="U46" i="10" a="1"/>
  <c r="U46" i="10" s="1"/>
  <c r="AQ49" i="10"/>
  <c r="U49" i="10" a="1"/>
  <c r="U49" i="10" s="1"/>
  <c r="U31" i="10" a="1"/>
  <c r="U31" i="10" s="1"/>
  <c r="AQ31" i="10"/>
  <c r="D58" i="10" a="1"/>
  <c r="D58" i="10" s="1"/>
  <c r="D34" i="10" s="1"/>
  <c r="B62" i="10"/>
  <c r="L58" i="10" a="1"/>
  <c r="L58" i="10" s="1"/>
  <c r="AA25" i="10" a="1"/>
  <c r="AA25" i="10" s="1"/>
  <c r="AM35" i="10"/>
  <c r="AW25" i="10"/>
  <c r="AS41" i="10"/>
  <c r="W41" i="10" a="1"/>
  <c r="W41" i="10" s="1"/>
  <c r="AS34" i="10"/>
  <c r="W34" i="10" a="1"/>
  <c r="W34" i="10" s="1"/>
  <c r="AS18" i="10"/>
  <c r="W18" i="10" a="1"/>
  <c r="W18" i="10" s="1"/>
  <c r="AS20" i="10"/>
  <c r="W20" i="10" a="1"/>
  <c r="W20" i="10" s="1"/>
  <c r="AS40" i="10"/>
  <c r="W40" i="10" a="1"/>
  <c r="W40" i="10" s="1"/>
  <c r="AS49" i="10"/>
  <c r="W49" i="10" a="1"/>
  <c r="W49" i="10" s="1"/>
  <c r="AS55" i="10"/>
  <c r="W55" i="10" a="1"/>
  <c r="W55" i="10" s="1"/>
  <c r="H4" i="28"/>
  <c r="E5" i="28"/>
  <c r="BH1245" i="22" a="1"/>
  <c r="BH1245" i="22" s="1"/>
  <c r="BH1241" i="22" a="1"/>
  <c r="BH1241" i="22" s="1"/>
  <c r="BD722" i="22"/>
  <c r="BD170" i="22"/>
  <c r="BD706" i="22"/>
  <c r="BD154" i="22"/>
  <c r="BH1254" i="22" a="1"/>
  <c r="BH1254" i="22" s="1"/>
  <c r="BF841" i="22"/>
  <c r="BF409" i="22"/>
  <c r="BD717" i="22"/>
  <c r="BD165" i="22"/>
  <c r="BF981" i="22"/>
  <c r="BF549" i="22"/>
  <c r="BF1410" i="22"/>
  <c r="BF973" i="22"/>
  <c r="BF541" i="22"/>
  <c r="BG719" i="22"/>
  <c r="BG1295" i="22" s="1"/>
  <c r="BG167" i="22"/>
  <c r="BG703" i="22"/>
  <c r="BG1279" i="22" s="1"/>
  <c r="BG151" i="22"/>
  <c r="BH1256" i="22" a="1"/>
  <c r="BH1256" i="22" s="1"/>
  <c r="BH1253" i="22" a="1"/>
  <c r="BH1253" i="22" s="1"/>
  <c r="BU218" i="22"/>
  <c r="BU362" i="22" s="1"/>
  <c r="BU506" i="22" s="1"/>
  <c r="BU98" i="22"/>
  <c r="BH45" i="22" a="1"/>
  <c r="BH45" i="22" s="1"/>
  <c r="BH69" i="22" a="1"/>
  <c r="BH69" i="22" s="1"/>
  <c r="BH21" i="22" a="1"/>
  <c r="BH21" i="22" s="1"/>
  <c r="BF711" i="22"/>
  <c r="BF1287" i="22" s="1"/>
  <c r="BF279" i="22"/>
  <c r="BF159" i="22"/>
  <c r="CF88" i="22" a="1"/>
  <c r="CF88" i="22" s="1"/>
  <c r="CE88" i="22" a="1"/>
  <c r="CE88" i="22" s="1"/>
  <c r="BW88" i="22" a="1"/>
  <c r="BW88" i="22" s="1"/>
  <c r="BV112" i="22"/>
  <c r="BF970" i="22"/>
  <c r="BF538" i="22"/>
  <c r="BG710" i="22"/>
  <c r="BG1286" i="22" s="1"/>
  <c r="BG158" i="22"/>
  <c r="CC57" i="22" a="1"/>
  <c r="CC57" i="22" s="1"/>
  <c r="CF57" i="22" a="1"/>
  <c r="CF57" i="22" s="1"/>
  <c r="BV81" i="22"/>
  <c r="CE57" i="22" a="1"/>
  <c r="CE57" i="22" s="1"/>
  <c r="BW57" i="22" a="1"/>
  <c r="BW57" i="22" s="1"/>
  <c r="BH129" i="22" s="1" a="1"/>
  <c r="BH129" i="22" s="1"/>
  <c r="CD57" i="22" a="1"/>
  <c r="CD57" i="22" s="1"/>
  <c r="BF718" i="22"/>
  <c r="BF1294" i="22" s="1"/>
  <c r="BF166" i="22"/>
  <c r="BF286" i="22"/>
  <c r="BV110" i="22"/>
  <c r="B60" i="22"/>
  <c r="L56" i="22" a="1"/>
  <c r="L56" i="22" s="1"/>
  <c r="D56" i="22" a="1"/>
  <c r="D56" i="22" s="1"/>
  <c r="D32" i="22" s="1"/>
  <c r="BH71" i="22" s="1" a="1"/>
  <c r="BH71" i="22" s="1"/>
  <c r="G45" i="22" a="1"/>
  <c r="G45" i="22" s="1"/>
  <c r="G21" i="22" s="1"/>
  <c r="BK1241" i="22" s="1" a="1"/>
  <c r="BK1241" i="22" s="1"/>
  <c r="CV26" i="22"/>
  <c r="G46" i="22" a="1"/>
  <c r="G46" i="22" s="1"/>
  <c r="G22" i="22" s="1"/>
  <c r="BZ26" i="22" a="1"/>
  <c r="BZ26" i="22" s="1"/>
  <c r="G47" i="22" a="1"/>
  <c r="G47" i="22" s="1"/>
  <c r="G23" i="22" s="1"/>
  <c r="G48" i="22" a="1"/>
  <c r="G48" i="22" s="1"/>
  <c r="G24" i="22" s="1"/>
  <c r="CE54" i="22" a="1"/>
  <c r="CE54" i="22" s="1"/>
  <c r="CE98" i="22" a="1"/>
  <c r="CE98" i="22" s="1"/>
  <c r="BV122" i="22"/>
  <c r="CE68" i="22" a="1"/>
  <c r="CE68" i="22" s="1"/>
  <c r="BV116" i="22"/>
  <c r="BH53" i="22" a="1"/>
  <c r="BH53" i="22" s="1"/>
  <c r="BH59" i="22" a="1"/>
  <c r="BH59" i="22" s="1"/>
  <c r="CV13" i="22"/>
  <c r="BZ13" i="22" a="1"/>
  <c r="BZ13" i="22" s="1"/>
  <c r="M47" i="22" a="1"/>
  <c r="M47" i="22" s="1"/>
  <c r="M48" i="22" a="1"/>
  <c r="M48" i="22" s="1"/>
  <c r="DB26" i="22"/>
  <c r="M45" i="22" a="1"/>
  <c r="M45" i="22" s="1"/>
  <c r="M46" i="22" a="1"/>
  <c r="M46" i="22" s="1"/>
  <c r="CF26" i="22" a="1"/>
  <c r="CF26" i="22" s="1"/>
  <c r="BY16" i="22" a="1"/>
  <c r="BY16" i="22" s="1"/>
  <c r="CU16" i="22"/>
  <c r="T28" i="22"/>
  <c r="U4" i="22"/>
  <c r="BX16" i="22" a="1"/>
  <c r="BX16" i="22" s="1"/>
  <c r="BI1240" i="22" s="1" a="1"/>
  <c r="BI1240" i="22" s="1"/>
  <c r="CT16" i="22"/>
  <c r="CX12" i="22"/>
  <c r="CB12" i="22" a="1"/>
  <c r="CB12" i="22" s="1"/>
  <c r="CN16" i="22"/>
  <c r="O12" i="9"/>
  <c r="N12" i="9"/>
  <c r="M12" i="9"/>
  <c r="D16" i="9"/>
  <c r="CE59" i="22" a="1"/>
  <c r="CE59" i="22" s="1"/>
  <c r="CD59" i="22" a="1"/>
  <c r="CD59" i="22" s="1"/>
  <c r="BY12" i="22" a="1"/>
  <c r="BY12" i="22" s="1"/>
  <c r="CU12" i="22"/>
  <c r="DG7" i="22"/>
  <c r="DQ7" i="22" s="1"/>
  <c r="EA7" i="22" s="1"/>
  <c r="EK7" i="22" s="1"/>
  <c r="V31" i="16"/>
  <c r="P43" i="16"/>
  <c r="CF93" i="22" a="1"/>
  <c r="CF93" i="22" s="1"/>
  <c r="BV117" i="22"/>
  <c r="BW93" i="22" a="1"/>
  <c r="BW93" i="22" s="1"/>
  <c r="CB11" i="22" a="1"/>
  <c r="CB11" i="22" s="1"/>
  <c r="CN15" i="22"/>
  <c r="CX11" i="22"/>
  <c r="L50" i="22" a="1"/>
  <c r="L50" i="22" s="1"/>
  <c r="CE38" i="22" a="1"/>
  <c r="CE38" i="22" s="1"/>
  <c r="L49" i="22" a="1"/>
  <c r="L49" i="22" s="1"/>
  <c r="CB31" i="22" a="1"/>
  <c r="CB31" i="22" s="1"/>
  <c r="S14" i="9"/>
  <c r="F18" i="9"/>
  <c r="U14" i="9"/>
  <c r="T14" i="9"/>
  <c r="CE75" i="22" a="1"/>
  <c r="CE75" i="22" s="1"/>
  <c r="CA75" i="22" a="1"/>
  <c r="CA75" i="22" s="1"/>
  <c r="CD75" i="22" a="1"/>
  <c r="CD75" i="22" s="1"/>
  <c r="BZ75" i="22" a="1"/>
  <c r="BZ75" i="22" s="1"/>
  <c r="CC75" i="22" a="1"/>
  <c r="CC75" i="22" s="1"/>
  <c r="BY75" i="22" a="1"/>
  <c r="BY75" i="22" s="1"/>
  <c r="CF75" i="22" a="1"/>
  <c r="CF75" i="22" s="1"/>
  <c r="CB75" i="22" a="1"/>
  <c r="CB75" i="22" s="1"/>
  <c r="BX75" i="22" a="1"/>
  <c r="BX75" i="22" s="1"/>
  <c r="BV99" i="22"/>
  <c r="AN17" i="7"/>
  <c r="DK25" i="22"/>
  <c r="DU25" i="22" s="1"/>
  <c r="EE25" i="22" s="1"/>
  <c r="EO25" i="22" s="1"/>
  <c r="DI8" i="22"/>
  <c r="AQ18" i="7"/>
  <c r="AQ61" i="7"/>
  <c r="T29" i="7"/>
  <c r="S29" i="7"/>
  <c r="E94" i="6"/>
  <c r="F94" i="6"/>
  <c r="Q14" i="9"/>
  <c r="V46" i="16"/>
  <c r="E20" i="9"/>
  <c r="AL77" i="7"/>
  <c r="AL78" i="7" s="1"/>
  <c r="AL79" i="7" s="1"/>
  <c r="AL80" i="7" s="1"/>
  <c r="AL81" i="7" s="1"/>
  <c r="AL82" i="7" s="1"/>
  <c r="AL83" i="7" s="1"/>
  <c r="AL84" i="7" s="1"/>
  <c r="AL85" i="7" s="1"/>
  <c r="AL86" i="7" s="1"/>
  <c r="AL87" i="7" s="1"/>
  <c r="AL88" i="7" s="1"/>
  <c r="AL89" i="7" s="1"/>
  <c r="AL90" i="7" s="1"/>
  <c r="AL91" i="7" s="1"/>
  <c r="AL92" i="7" s="1"/>
  <c r="AJ20" i="7"/>
  <c r="AJ67" i="7" s="1"/>
  <c r="AJ63" i="7"/>
  <c r="DK13" i="22"/>
  <c r="DU13" i="22" s="1"/>
  <c r="EE13" i="22" s="1"/>
  <c r="EO13" i="22" s="1"/>
  <c r="AQ59" i="7"/>
  <c r="AQ16" i="7"/>
  <c r="BG13" i="6"/>
  <c r="AP58" i="7"/>
  <c r="AR56" i="7"/>
  <c r="W96" i="6"/>
  <c r="V96" i="6"/>
  <c r="X96" i="6" s="1"/>
  <c r="W89" i="6"/>
  <c r="V89" i="6"/>
  <c r="X89" i="6" s="1"/>
  <c r="AV77" i="6"/>
  <c r="AW77" i="6" s="1"/>
  <c r="AX77" i="6" s="1"/>
  <c r="AU77" i="6"/>
  <c r="F71" i="6"/>
  <c r="E71" i="6"/>
  <c r="AV66" i="6"/>
  <c r="AW66" i="6" s="1"/>
  <c r="AX66" i="6" s="1"/>
  <c r="AU66" i="6"/>
  <c r="F60" i="6"/>
  <c r="E60" i="6"/>
  <c r="BN39" i="6"/>
  <c r="BO39" i="6" s="1"/>
  <c r="AX39" i="6" s="1"/>
  <c r="BM39" i="6"/>
  <c r="BN36" i="6"/>
  <c r="BO36" i="6" s="1"/>
  <c r="AX36" i="6" s="1"/>
  <c r="BM36" i="6"/>
  <c r="AX33" i="6"/>
  <c r="AV13" i="6"/>
  <c r="AW13" i="6" s="1"/>
  <c r="AX13" i="6" s="1"/>
  <c r="AU13" i="6"/>
  <c r="AX42" i="6"/>
  <c r="N56" i="19"/>
  <c r="N47" i="19"/>
  <c r="N48" i="19" s="1"/>
  <c r="F24" i="19"/>
  <c r="A34" i="19"/>
  <c r="AK31" i="19"/>
  <c r="AK41" i="19" s="1"/>
  <c r="AK51" i="19" s="1"/>
  <c r="AK61" i="19" s="1"/>
  <c r="AK71" i="19" s="1"/>
  <c r="AK81" i="19" s="1"/>
  <c r="AK23" i="19"/>
  <c r="S285" i="10"/>
  <c r="V31" i="10" a="1"/>
  <c r="V31" i="10" s="1"/>
  <c r="AR31" i="10"/>
  <c r="AR27" i="10"/>
  <c r="V27" i="10" a="1"/>
  <c r="V27" i="10" s="1"/>
  <c r="AX55" i="10"/>
  <c r="AB55" i="10" a="1"/>
  <c r="AB55" i="10" s="1"/>
  <c r="L55" i="19"/>
  <c r="F33" i="19"/>
  <c r="A43" i="19"/>
  <c r="L30" i="19"/>
  <c r="S24" i="26"/>
  <c r="T24" i="26"/>
  <c r="R530" i="10"/>
  <c r="R890" i="10" s="1"/>
  <c r="R1250" i="10" s="1"/>
  <c r="R230" i="10"/>
  <c r="R534" i="10"/>
  <c r="R894" i="10" s="1"/>
  <c r="R1254" i="10" s="1"/>
  <c r="R234" i="10"/>
  <c r="S228" i="10"/>
  <c r="AC168" i="10" a="1"/>
  <c r="AC168" i="10" s="1"/>
  <c r="AB168" i="10" a="1"/>
  <c r="AB168" i="10" s="1"/>
  <c r="T168" i="10" a="1"/>
  <c r="T168" i="10" s="1"/>
  <c r="S202" i="10"/>
  <c r="AB142" i="10" a="1"/>
  <c r="AB142" i="10" s="1"/>
  <c r="X142" i="10" a="1"/>
  <c r="X142" i="10" s="1"/>
  <c r="T142" i="10" a="1"/>
  <c r="T142" i="10" s="1"/>
  <c r="AA142" i="10" a="1"/>
  <c r="AA142" i="10" s="1"/>
  <c r="Z142" i="10" a="1"/>
  <c r="Z142" i="10" s="1"/>
  <c r="AC142" i="10" a="1"/>
  <c r="AC142" i="10" s="1"/>
  <c r="Y142" i="10" a="1"/>
  <c r="Y142" i="10" s="1"/>
  <c r="S185" i="10"/>
  <c r="AB125" i="10" a="1"/>
  <c r="AB125" i="10" s="1"/>
  <c r="X125" i="10" a="1"/>
  <c r="X125" i="10" s="1"/>
  <c r="T125" i="10" a="1"/>
  <c r="T125" i="10" s="1"/>
  <c r="AA125" i="10" a="1"/>
  <c r="AA125" i="10" s="1"/>
  <c r="W125" i="10" a="1"/>
  <c r="W125" i="10" s="1"/>
  <c r="Z125" i="10" a="1"/>
  <c r="Z125" i="10" s="1"/>
  <c r="AC125" i="10" a="1"/>
  <c r="AC125" i="10" s="1"/>
  <c r="Y125" i="10" a="1"/>
  <c r="Y125" i="10" s="1"/>
  <c r="AB146" i="10" a="1"/>
  <c r="AB146" i="10" s="1"/>
  <c r="S226" i="10"/>
  <c r="AB166" i="10" a="1"/>
  <c r="AB166" i="10" s="1"/>
  <c r="T166" i="10" a="1"/>
  <c r="T166" i="10" s="1"/>
  <c r="S234" i="10"/>
  <c r="AB174" i="10" a="1"/>
  <c r="AB174" i="10" s="1"/>
  <c r="T174" i="10" a="1"/>
  <c r="T174" i="10" s="1"/>
  <c r="AC174" i="10" a="1"/>
  <c r="AC174" i="10" s="1"/>
  <c r="D22" i="14"/>
  <c r="L51" i="19"/>
  <c r="L42" i="19"/>
  <c r="AK24" i="19"/>
  <c r="AK32" i="19"/>
  <c r="AK42" i="19" s="1"/>
  <c r="AK52" i="19" s="1"/>
  <c r="AK62" i="19" s="1"/>
  <c r="AK72" i="19" s="1"/>
  <c r="AK82" i="19" s="1"/>
  <c r="A41" i="19"/>
  <c r="F31" i="19"/>
  <c r="M56" i="19"/>
  <c r="M47" i="19"/>
  <c r="M48" i="19" s="1"/>
  <c r="P25" i="26"/>
  <c r="N25" i="26"/>
  <c r="Q25" i="26" s="1"/>
  <c r="O25" i="26"/>
  <c r="R25" i="26" s="1"/>
  <c r="M26" i="26"/>
  <c r="R532" i="10"/>
  <c r="R892" i="10" s="1"/>
  <c r="R1252" i="10" s="1"/>
  <c r="R232" i="10"/>
  <c r="AB119" i="10" a="1"/>
  <c r="AB119" i="10" s="1"/>
  <c r="S297" i="10"/>
  <c r="AC237" i="10" a="1"/>
  <c r="AC237" i="10" s="1"/>
  <c r="T237" i="10" a="1"/>
  <c r="T237" i="10" s="1"/>
  <c r="AB237" i="10" a="1"/>
  <c r="AB237" i="10" s="1"/>
  <c r="R597" i="10"/>
  <c r="R957" i="10" s="1"/>
  <c r="R1317" i="10" s="1"/>
  <c r="R297" i="10"/>
  <c r="R527" i="10"/>
  <c r="R887" i="10" s="1"/>
  <c r="R1247" i="10" s="1"/>
  <c r="R227" i="10"/>
  <c r="R512" i="10"/>
  <c r="R872" i="10" s="1"/>
  <c r="R1232" i="10" s="1"/>
  <c r="R212" i="10"/>
  <c r="R502" i="10"/>
  <c r="R862" i="10" s="1"/>
  <c r="R1222" i="10" s="1"/>
  <c r="R202" i="10"/>
  <c r="S266" i="10"/>
  <c r="AC206" i="10" a="1"/>
  <c r="AC206" i="10" s="1"/>
  <c r="AB206" i="10" a="1"/>
  <c r="AB206" i="10" s="1"/>
  <c r="T206" i="10" a="1"/>
  <c r="T206" i="10" s="1"/>
  <c r="T171" i="10" a="1"/>
  <c r="T171" i="10" s="1"/>
  <c r="R491" i="10"/>
  <c r="R851" i="10" s="1"/>
  <c r="R1211" i="10" s="1"/>
  <c r="R191" i="10"/>
  <c r="S210" i="10"/>
  <c r="AB150" i="10" a="1"/>
  <c r="AB150" i="10" s="1"/>
  <c r="T150" i="10" a="1"/>
  <c r="T150" i="10" s="1"/>
  <c r="AC150" i="10" a="1"/>
  <c r="AC150" i="10" s="1"/>
  <c r="G6" i="19"/>
  <c r="G13" i="19"/>
  <c r="R5" i="19"/>
  <c r="J25" i="25"/>
  <c r="J19" i="25"/>
  <c r="J8" i="25"/>
  <c r="J13" i="25"/>
  <c r="L7" i="25"/>
  <c r="K7" i="25"/>
  <c r="R514" i="10"/>
  <c r="R874" i="10" s="1"/>
  <c r="R1234" i="10" s="1"/>
  <c r="R214" i="10"/>
  <c r="R483" i="10"/>
  <c r="R843" i="10" s="1"/>
  <c r="R1203" i="10" s="1"/>
  <c r="R183" i="10"/>
  <c r="W183" i="10" s="1" a="1"/>
  <c r="W183" i="10" s="1"/>
  <c r="R524" i="10"/>
  <c r="R884" i="10" s="1"/>
  <c r="R1244" i="10" s="1"/>
  <c r="R224" i="10"/>
  <c r="AC178" i="10" a="1"/>
  <c r="AC178" i="10" s="1"/>
  <c r="R526" i="10"/>
  <c r="R886" i="10" s="1"/>
  <c r="R1246" i="10" s="1"/>
  <c r="R226" i="10"/>
  <c r="S220" i="10"/>
  <c r="AC160" i="10" a="1"/>
  <c r="AC160" i="10" s="1"/>
  <c r="AB160" i="10" a="1"/>
  <c r="AB160" i="10" s="1"/>
  <c r="T160" i="10" a="1"/>
  <c r="T160" i="10" s="1"/>
  <c r="S205" i="10"/>
  <c r="AC145" i="10" a="1"/>
  <c r="AC145" i="10" s="1"/>
  <c r="AB145" i="10" a="1"/>
  <c r="AB145" i="10" s="1"/>
  <c r="T145" i="10" a="1"/>
  <c r="T145" i="10" s="1"/>
  <c r="R540" i="10"/>
  <c r="R900" i="10" s="1"/>
  <c r="R1260" i="10" s="1"/>
  <c r="R240" i="10"/>
  <c r="R501" i="10"/>
  <c r="R861" i="10" s="1"/>
  <c r="R1221" i="10" s="1"/>
  <c r="R201" i="10"/>
  <c r="AC201" i="10" s="1" a="1"/>
  <c r="AC201" i="10" s="1"/>
  <c r="R581" i="10"/>
  <c r="R941" i="10" s="1"/>
  <c r="R1301" i="10" s="1"/>
  <c r="R281" i="10"/>
  <c r="AC138" i="10" a="1"/>
  <c r="AC138" i="10" s="1"/>
  <c r="S224" i="10"/>
  <c r="AC164" i="10" a="1"/>
  <c r="AC164" i="10" s="1"/>
  <c r="AB164" i="10" a="1"/>
  <c r="AB164" i="10" s="1"/>
  <c r="T164" i="10" a="1"/>
  <c r="T164" i="10" s="1"/>
  <c r="S207" i="10"/>
  <c r="AC147" i="10" a="1"/>
  <c r="AC147" i="10" s="1"/>
  <c r="AB147" i="10" a="1"/>
  <c r="AB147" i="10" s="1"/>
  <c r="T147" i="10" a="1"/>
  <c r="T147" i="10" s="1"/>
  <c r="Z72" i="10" a="1"/>
  <c r="Z72" i="10" s="1"/>
  <c r="T165" i="10" a="1"/>
  <c r="T165" i="10" s="1"/>
  <c r="S218" i="10"/>
  <c r="AB158" i="10" a="1"/>
  <c r="AB158" i="10" s="1"/>
  <c r="T158" i="10" a="1"/>
  <c r="T158" i="10" s="1"/>
  <c r="AC158" i="10" a="1"/>
  <c r="AC158" i="10" s="1"/>
  <c r="R503" i="10"/>
  <c r="R863" i="10" s="1"/>
  <c r="R1223" i="10" s="1"/>
  <c r="R203" i="10"/>
  <c r="T114" i="10" a="1"/>
  <c r="T114" i="10" s="1"/>
  <c r="R557" i="10"/>
  <c r="R917" i="10" s="1"/>
  <c r="R1277" i="10" s="1"/>
  <c r="R257" i="10"/>
  <c r="S194" i="10"/>
  <c r="AB134" i="10" a="1"/>
  <c r="AB134" i="10" s="1"/>
  <c r="T134" i="10" a="1"/>
  <c r="T134" i="10" s="1"/>
  <c r="AC134" i="10" a="1"/>
  <c r="AC134" i="10" s="1"/>
  <c r="Y134" i="10" a="1"/>
  <c r="Y134" i="10" s="1"/>
  <c r="W65" i="10" a="1"/>
  <c r="W65" i="10" s="1"/>
  <c r="AC123" i="10" a="1"/>
  <c r="AC123" i="10" s="1"/>
  <c r="AB172" i="10" a="1"/>
  <c r="AB172" i="10" s="1"/>
  <c r="AB121" i="10" a="1"/>
  <c r="AB121" i="10" s="1"/>
  <c r="R495" i="10"/>
  <c r="R855" i="10" s="1"/>
  <c r="R1215" i="10" s="1"/>
  <c r="R195" i="10"/>
  <c r="AC141" i="10" a="1"/>
  <c r="AC141" i="10" s="1"/>
  <c r="T201" i="10" a="1"/>
  <c r="T201" i="10" s="1"/>
  <c r="S261" i="10"/>
  <c r="X127" i="10" a="1"/>
  <c r="X127" i="10" s="1"/>
  <c r="AR14" i="10"/>
  <c r="V14" i="10" a="1"/>
  <c r="V14" i="10" s="1"/>
  <c r="L60" i="10" a="1"/>
  <c r="L60" i="10" s="1"/>
  <c r="AB98" i="10" a="1"/>
  <c r="AB98" i="10" s="1"/>
  <c r="V30" i="10" a="1"/>
  <c r="V30" i="10" s="1"/>
  <c r="AR30" i="10"/>
  <c r="AR5" i="10"/>
  <c r="V5" i="10" a="1"/>
  <c r="V5" i="10" s="1"/>
  <c r="V39" i="10" a="1"/>
  <c r="V39" i="10" s="1"/>
  <c r="AR39" i="10"/>
  <c r="V59" i="10" a="1"/>
  <c r="V59" i="10" s="1"/>
  <c r="AR59" i="10"/>
  <c r="AB176" i="10" a="1"/>
  <c r="AB176" i="10" s="1"/>
  <c r="AC118" i="10" a="1"/>
  <c r="AC118" i="10" s="1"/>
  <c r="AC91" i="10" a="1"/>
  <c r="AC91" i="10" s="1"/>
  <c r="AB94" i="10" a="1"/>
  <c r="AB94" i="10" s="1"/>
  <c r="T109" i="10" a="1"/>
  <c r="T109" i="10" s="1"/>
  <c r="AR23" i="10"/>
  <c r="V23" i="10" a="1"/>
  <c r="V23" i="10" s="1"/>
  <c r="D49" i="10" a="1"/>
  <c r="D49" i="10" s="1"/>
  <c r="D25" i="10" s="1"/>
  <c r="AR10" i="10"/>
  <c r="V10" i="10" a="1"/>
  <c r="V10" i="10" s="1"/>
  <c r="D55" i="10" a="1"/>
  <c r="D55" i="10" s="1"/>
  <c r="D31" i="10" s="1"/>
  <c r="AR38" i="10"/>
  <c r="V38" i="10" a="1"/>
  <c r="V38" i="10" s="1"/>
  <c r="AK34" i="10"/>
  <c r="Y24" i="10" a="1"/>
  <c r="Y24" i="10" s="1"/>
  <c r="AU24" i="10"/>
  <c r="BE32" i="10"/>
  <c r="BO32" i="10" s="1"/>
  <c r="BY32" i="10" s="1"/>
  <c r="CI32" i="10" s="1"/>
  <c r="U12" i="10" a="1"/>
  <c r="U12" i="10" s="1"/>
  <c r="AQ12" i="10"/>
  <c r="AQ32" i="10"/>
  <c r="U32" i="10" a="1"/>
  <c r="U32" i="10" s="1"/>
  <c r="AQ20" i="10"/>
  <c r="U20" i="10" a="1"/>
  <c r="U20" i="10" s="1"/>
  <c r="AQ22" i="10"/>
  <c r="U22" i="10" a="1"/>
  <c r="U22" i="10" s="1"/>
  <c r="AQ15" i="10"/>
  <c r="U15" i="10" a="1"/>
  <c r="U15" i="10" s="1"/>
  <c r="U51" i="10" a="1"/>
  <c r="U51" i="10" s="1"/>
  <c r="AQ51" i="10"/>
  <c r="AQ55" i="10"/>
  <c r="U55" i="10" a="1"/>
  <c r="U55" i="10" s="1"/>
  <c r="L54" i="10" a="1"/>
  <c r="L54" i="10" s="1"/>
  <c r="AS15" i="10"/>
  <c r="W15" i="10" a="1"/>
  <c r="W15" i="10" s="1"/>
  <c r="W36" i="10" a="1"/>
  <c r="W36" i="10" s="1"/>
  <c r="AS36" i="10"/>
  <c r="AS19" i="10"/>
  <c r="W19" i="10" a="1"/>
  <c r="W19" i="10" s="1"/>
  <c r="AS24" i="10"/>
  <c r="W24" i="10" a="1"/>
  <c r="W24" i="10" s="1"/>
  <c r="AS43" i="10"/>
  <c r="W43" i="10" a="1"/>
  <c r="W43" i="10" s="1"/>
  <c r="W51" i="10" a="1"/>
  <c r="W51" i="10" s="1"/>
  <c r="AS51" i="10"/>
  <c r="AS58" i="10"/>
  <c r="W58" i="10" a="1"/>
  <c r="W58" i="10" s="1"/>
  <c r="BG721" i="22"/>
  <c r="BG1297" i="22" s="1"/>
  <c r="BG169" i="22"/>
  <c r="BG705" i="22"/>
  <c r="BG1281" i="22" s="1"/>
  <c r="BG153" i="22"/>
  <c r="BU214" i="22"/>
  <c r="BU358" i="22" s="1"/>
  <c r="BU502" i="22" s="1"/>
  <c r="BU94" i="22"/>
  <c r="BF823" i="22"/>
  <c r="BF391" i="22"/>
  <c r="BF955" i="22"/>
  <c r="BF523" i="22"/>
  <c r="BG716" i="22"/>
  <c r="BG1292" i="22" s="1"/>
  <c r="BG164" i="22"/>
  <c r="BH1257" i="22" a="1"/>
  <c r="BH1257" i="22" s="1"/>
  <c r="BV77" i="22"/>
  <c r="CE53" i="22" a="1"/>
  <c r="CE53" i="22" s="1"/>
  <c r="CA53" i="22" a="1"/>
  <c r="CA53" i="22" s="1"/>
  <c r="CD53" i="22" a="1"/>
  <c r="CD53" i="22" s="1"/>
  <c r="BZ53" i="22" a="1"/>
  <c r="BZ53" i="22" s="1"/>
  <c r="CC53" i="22" a="1"/>
  <c r="CC53" i="22" s="1"/>
  <c r="CF53" i="22" a="1"/>
  <c r="CF53" i="22" s="1"/>
  <c r="CB53" i="22" a="1"/>
  <c r="CB53" i="22" s="1"/>
  <c r="BX53" i="22" a="1"/>
  <c r="BX53" i="22" s="1"/>
  <c r="BF1413" i="22"/>
  <c r="BF1405" i="22"/>
  <c r="BF840" i="22"/>
  <c r="BF408" i="22"/>
  <c r="BD716" i="22"/>
  <c r="BD164" i="22"/>
  <c r="BH696" i="22" a="1"/>
  <c r="BH696" i="22" s="1"/>
  <c r="CE73" i="22" a="1"/>
  <c r="CE73" i="22" s="1"/>
  <c r="BV97" i="22"/>
  <c r="BF707" i="22"/>
  <c r="BF1283" i="22" s="1"/>
  <c r="BF275" i="22"/>
  <c r="BF155" i="22"/>
  <c r="CF80" i="22" a="1"/>
  <c r="CF80" i="22" s="1"/>
  <c r="BV104" i="22"/>
  <c r="BF1402" i="22"/>
  <c r="BF954" i="22"/>
  <c r="BF522" i="22"/>
  <c r="BD723" i="22"/>
  <c r="BD171" i="22"/>
  <c r="BD707" i="22"/>
  <c r="BH131" i="22" a="1"/>
  <c r="BH131" i="22" s="1"/>
  <c r="BD155" i="22"/>
  <c r="BH695" i="22" a="1"/>
  <c r="BH695" i="22" s="1"/>
  <c r="BU200" i="22"/>
  <c r="BU344" i="22" s="1"/>
  <c r="BU488" i="22" s="1"/>
  <c r="BU80" i="22"/>
  <c r="CB80" i="22" s="1" a="1"/>
  <c r="CB80" i="22" s="1"/>
  <c r="BF714" i="22"/>
  <c r="BF1290" i="22" s="1"/>
  <c r="BF282" i="22"/>
  <c r="BF162" i="22"/>
  <c r="BU223" i="22"/>
  <c r="BU367" i="22" s="1"/>
  <c r="BU511" i="22" s="1"/>
  <c r="BU103" i="22"/>
  <c r="CF54" i="22" a="1"/>
  <c r="CF54" i="22" s="1"/>
  <c r="CB34" i="22" a="1"/>
  <c r="CB34" i="22" s="1"/>
  <c r="BZ22" i="22" a="1"/>
  <c r="BZ22" i="22" s="1"/>
  <c r="CV22" i="22"/>
  <c r="BW74" i="22" a="1"/>
  <c r="BW74" i="22" s="1"/>
  <c r="BH146" i="22" s="1" a="1"/>
  <c r="BH146" i="22" s="1"/>
  <c r="BZ60" i="22" a="1"/>
  <c r="BZ60" i="22" s="1"/>
  <c r="BH46" i="22" a="1"/>
  <c r="BH46" i="22" s="1"/>
  <c r="CU23" i="22"/>
  <c r="BY23" i="22" a="1"/>
  <c r="BY23" i="22" s="1"/>
  <c r="BF748" i="22"/>
  <c r="BF1324" i="22" s="1"/>
  <c r="BF316" i="22"/>
  <c r="BF196" i="22"/>
  <c r="BX20" i="22" a="1"/>
  <c r="BX20" i="22" s="1"/>
  <c r="BI1244" i="22" s="1" a="1"/>
  <c r="BI1244" i="22" s="1"/>
  <c r="CT20" i="22"/>
  <c r="BX21" i="22" a="1"/>
  <c r="BX21" i="22" s="1"/>
  <c r="BI669" i="22" s="1" a="1"/>
  <c r="BI669" i="22" s="1"/>
  <c r="CT21" i="22"/>
  <c r="BU245" i="22"/>
  <c r="BU389" i="22" s="1"/>
  <c r="BU533" i="22" s="1"/>
  <c r="BU125" i="22"/>
  <c r="BU269" i="22" s="1"/>
  <c r="BU413" i="22" s="1"/>
  <c r="BU557" i="22" s="1"/>
  <c r="Q11" i="9"/>
  <c r="P11" i="9"/>
  <c r="E15" i="9"/>
  <c r="R16" i="9" s="1"/>
  <c r="R11" i="9"/>
  <c r="BW50" i="22" a="1"/>
  <c r="BW50" i="22" s="1"/>
  <c r="CB38" i="22" a="1"/>
  <c r="CB38" i="22" s="1"/>
  <c r="G12" i="9"/>
  <c r="B16" i="9"/>
  <c r="I17" i="9" s="1"/>
  <c r="I12" i="9"/>
  <c r="H12" i="9"/>
  <c r="CA51" i="22" a="1"/>
  <c r="CA51" i="22" s="1"/>
  <c r="BZ51" i="22" a="1"/>
  <c r="BZ51" i="22" s="1"/>
  <c r="DB25" i="22"/>
  <c r="CF25" i="22" a="1"/>
  <c r="CF25" i="22" s="1"/>
  <c r="DK10" i="22"/>
  <c r="DU10" i="22" s="1"/>
  <c r="EE10" i="22" s="1"/>
  <c r="EO10" i="22" s="1"/>
  <c r="CU6" i="22"/>
  <c r="BY6" i="22" a="1"/>
  <c r="BY6" i="22" s="1"/>
  <c r="P13" i="7"/>
  <c r="V12" i="11" s="1"/>
  <c r="H13" i="7"/>
  <c r="O13" i="7"/>
  <c r="U12" i="11" s="1"/>
  <c r="G13" i="7"/>
  <c r="N13" i="7"/>
  <c r="T12" i="11" s="1"/>
  <c r="F13" i="7"/>
  <c r="B18" i="7"/>
  <c r="M13" i="7"/>
  <c r="S12" i="11" s="1"/>
  <c r="E13" i="7"/>
  <c r="L13" i="7"/>
  <c r="N12" i="11" s="1"/>
  <c r="D13" i="7"/>
  <c r="K13" i="7"/>
  <c r="C13" i="7"/>
  <c r="J13" i="7"/>
  <c r="I13" i="7"/>
  <c r="BU99" i="22"/>
  <c r="BU219" i="22"/>
  <c r="BU363" i="22" s="1"/>
  <c r="BU507" i="22" s="1"/>
  <c r="BZ15" i="22" a="1"/>
  <c r="BZ15" i="22" s="1"/>
  <c r="CV15" i="22"/>
  <c r="CM9" i="22"/>
  <c r="CA8" i="22" a="1"/>
  <c r="CA8" i="22" s="1"/>
  <c r="CW8" i="22"/>
  <c r="CM12" i="22"/>
  <c r="AO62" i="7"/>
  <c r="AO19" i="7"/>
  <c r="AO66" i="7" s="1"/>
  <c r="CN26" i="22"/>
  <c r="CB22" i="22" a="1"/>
  <c r="CB22" i="22" s="1"/>
  <c r="CX22" i="22"/>
  <c r="AN54" i="7"/>
  <c r="AN32" i="7"/>
  <c r="AN16" i="7"/>
  <c r="V44" i="16"/>
  <c r="CO23" i="22"/>
  <c r="CY19" i="22"/>
  <c r="CC19" i="22" a="1"/>
  <c r="CC19" i="22" s="1"/>
  <c r="C17" i="8"/>
  <c r="DC20" i="22"/>
  <c r="DM20" i="22" s="1"/>
  <c r="DW20" i="22" s="1"/>
  <c r="EG20" i="22" s="1"/>
  <c r="K12" i="9"/>
  <c r="BI45" i="22" a="1"/>
  <c r="BI45" i="22" s="1"/>
  <c r="BI69" i="22" a="1"/>
  <c r="BI69" i="22" s="1"/>
  <c r="BI21" i="22" a="1"/>
  <c r="BI21" i="22" s="1"/>
  <c r="AK21" i="7"/>
  <c r="AK68" i="7" s="1"/>
  <c r="AK64" i="7"/>
  <c r="V52" i="16"/>
  <c r="I13" i="9"/>
  <c r="AR60" i="7"/>
  <c r="AR17" i="7"/>
  <c r="AX95" i="6"/>
  <c r="AV91" i="6"/>
  <c r="AW91" i="6" s="1"/>
  <c r="AX91" i="6" s="1"/>
  <c r="AU91" i="6"/>
  <c r="F85" i="6"/>
  <c r="E85" i="6"/>
  <c r="AV80" i="6"/>
  <c r="AW80" i="6" s="1"/>
  <c r="AX80" i="6" s="1"/>
  <c r="AU80" i="6"/>
  <c r="F74" i="6"/>
  <c r="E74" i="6"/>
  <c r="BE55" i="6"/>
  <c r="BF55" i="6" s="1"/>
  <c r="BG55" i="6" s="1"/>
  <c r="BD55" i="6"/>
  <c r="BE47" i="6"/>
  <c r="BF47" i="6" s="1"/>
  <c r="BG47" i="6" s="1"/>
  <c r="BD47" i="6"/>
  <c r="BG39" i="6"/>
  <c r="BG36" i="6"/>
  <c r="W25" i="6"/>
  <c r="V25" i="6"/>
  <c r="X25" i="6" s="1"/>
  <c r="W22" i="6"/>
  <c r="V22" i="6"/>
  <c r="X22" i="6" s="1"/>
  <c r="F10" i="6"/>
  <c r="E10" i="6"/>
  <c r="F7" i="6"/>
  <c r="E7" i="6"/>
  <c r="F29" i="19"/>
  <c r="A39" i="19"/>
  <c r="G26" i="21"/>
  <c r="G27" i="21" s="1"/>
  <c r="G28" i="21" s="1"/>
  <c r="G29" i="21" s="1"/>
  <c r="G30" i="21" s="1"/>
  <c r="G31" i="21" s="1"/>
  <c r="G32" i="21" s="1"/>
  <c r="G33" i="21" s="1"/>
  <c r="G34" i="21" s="1"/>
  <c r="G26" i="17"/>
  <c r="G27" i="17" s="1"/>
  <c r="G28" i="17" s="1"/>
  <c r="G29" i="17" s="1"/>
  <c r="G30" i="17" s="1"/>
  <c r="G31" i="17" s="1"/>
  <c r="G32" i="17" s="1"/>
  <c r="S216" i="10"/>
  <c r="AC156" i="10" a="1"/>
  <c r="AC156" i="10" s="1"/>
  <c r="AB156" i="10" a="1"/>
  <c r="AB156" i="10" s="1"/>
  <c r="T156" i="10" a="1"/>
  <c r="T156" i="10" s="1"/>
  <c r="R485" i="10"/>
  <c r="R845" i="10" s="1"/>
  <c r="R1205" i="10" s="1"/>
  <c r="R185" i="10"/>
  <c r="S269" i="10"/>
  <c r="A40" i="19"/>
  <c r="F30" i="19"/>
  <c r="L29" i="19"/>
  <c r="G20" i="19"/>
  <c r="R12" i="19"/>
  <c r="F39" i="26"/>
  <c r="G39" i="26"/>
  <c r="E30" i="26"/>
  <c r="D22" i="26"/>
  <c r="R542" i="10"/>
  <c r="R902" i="10" s="1"/>
  <c r="R1262" i="10" s="1"/>
  <c r="R242" i="10"/>
  <c r="AC120" i="10" a="1"/>
  <c r="AC120" i="10" s="1"/>
  <c r="R516" i="10"/>
  <c r="R876" i="10" s="1"/>
  <c r="R1236" i="10" s="1"/>
  <c r="R216" i="10"/>
  <c r="R538" i="10"/>
  <c r="R898" i="10" s="1"/>
  <c r="R1258" i="10" s="1"/>
  <c r="R238" i="10"/>
  <c r="AC159" i="10" a="1"/>
  <c r="AC159" i="10" s="1"/>
  <c r="S219" i="10"/>
  <c r="AB159" i="10" a="1"/>
  <c r="AB159" i="10" s="1"/>
  <c r="T159" i="10" a="1"/>
  <c r="T159" i="10" s="1"/>
  <c r="R519" i="10"/>
  <c r="R879" i="10" s="1"/>
  <c r="R1239" i="10" s="1"/>
  <c r="R219" i="10"/>
  <c r="R504" i="10"/>
  <c r="R864" i="10" s="1"/>
  <c r="R1224" i="10" s="1"/>
  <c r="R204" i="10"/>
  <c r="R549" i="10"/>
  <c r="R909" i="10" s="1"/>
  <c r="R1269" i="10" s="1"/>
  <c r="R249" i="10"/>
  <c r="S293" i="10"/>
  <c r="S258" i="10"/>
  <c r="AC198" i="10" a="1"/>
  <c r="AC198" i="10" s="1"/>
  <c r="R533" i="10"/>
  <c r="R893" i="10" s="1"/>
  <c r="R1253" i="10" s="1"/>
  <c r="R233" i="10"/>
  <c r="AB233" i="10" s="1" a="1"/>
  <c r="AB233" i="10" s="1"/>
  <c r="R523" i="10"/>
  <c r="R883" i="10" s="1"/>
  <c r="R1243" i="10" s="1"/>
  <c r="R223" i="10"/>
  <c r="AB223" i="10" s="1" a="1"/>
  <c r="AB223" i="10" s="1"/>
  <c r="S291" i="10"/>
  <c r="AB231" i="10" a="1"/>
  <c r="AB231" i="10" s="1"/>
  <c r="T231" i="10" a="1"/>
  <c r="T231" i="10" s="1"/>
  <c r="AC231" i="10" a="1"/>
  <c r="AC231" i="10" s="1"/>
  <c r="R490" i="10"/>
  <c r="R850" i="10" s="1"/>
  <c r="R1210" i="10" s="1"/>
  <c r="R190" i="10"/>
  <c r="AB154" i="10" a="1"/>
  <c r="AB154" i="10" s="1"/>
  <c r="AB162" i="10" a="1"/>
  <c r="AB162" i="10" s="1"/>
  <c r="R509" i="10"/>
  <c r="R869" i="10" s="1"/>
  <c r="R1229" i="10" s="1"/>
  <c r="R209" i="10"/>
  <c r="AB209" i="10" s="1" a="1"/>
  <c r="AB209" i="10" s="1"/>
  <c r="T170" i="10" a="1"/>
  <c r="T170" i="10" s="1"/>
  <c r="R510" i="10"/>
  <c r="R870" i="10" s="1"/>
  <c r="R1230" i="10" s="1"/>
  <c r="R210" i="10"/>
  <c r="T172" i="10" a="1"/>
  <c r="T172" i="10" s="1"/>
  <c r="AR41" i="10"/>
  <c r="V41" i="10" a="1"/>
  <c r="V41" i="10" s="1"/>
  <c r="AR54" i="10"/>
  <c r="V54" i="10" a="1"/>
  <c r="V54" i="10" s="1"/>
  <c r="AR43" i="10"/>
  <c r="V43" i="10" a="1"/>
  <c r="V43" i="10" s="1"/>
  <c r="V49" i="10" a="1"/>
  <c r="V49" i="10" s="1"/>
  <c r="AR49" i="10"/>
  <c r="AJ52" i="10"/>
  <c r="AT42" i="10"/>
  <c r="X42" i="10" a="1"/>
  <c r="X42" i="10" s="1"/>
  <c r="AR32" i="10"/>
  <c r="V32" i="10" a="1"/>
  <c r="V32" i="10" s="1"/>
  <c r="S334" i="10"/>
  <c r="AR34" i="10"/>
  <c r="V34" i="10" a="1"/>
  <c r="V34" i="10" s="1"/>
  <c r="AR16" i="10"/>
  <c r="V16" i="10" a="1"/>
  <c r="V16" i="10" s="1"/>
  <c r="AR8" i="10"/>
  <c r="V8" i="10" a="1"/>
  <c r="V8" i="10" s="1"/>
  <c r="U16" i="10" a="1"/>
  <c r="U16" i="10" s="1"/>
  <c r="AQ16" i="10"/>
  <c r="AQ18" i="10"/>
  <c r="U18" i="10" a="1"/>
  <c r="U18" i="10" s="1"/>
  <c r="AQ24" i="10"/>
  <c r="U24" i="10" a="1"/>
  <c r="U24" i="10" s="1"/>
  <c r="AQ26" i="10"/>
  <c r="U26" i="10" a="1"/>
  <c r="U26" i="10" s="1"/>
  <c r="U38" i="10" a="1"/>
  <c r="U38" i="10" s="1"/>
  <c r="AQ38" i="10"/>
  <c r="U59" i="10" a="1"/>
  <c r="U59" i="10" s="1"/>
  <c r="AQ59" i="10"/>
  <c r="AQ62" i="10"/>
  <c r="E47" i="10" a="1"/>
  <c r="E47" i="10" s="1"/>
  <c r="E23" i="10" s="1"/>
  <c r="U62" i="10" a="1"/>
  <c r="U62" i="10" s="1"/>
  <c r="E45" i="10" a="1"/>
  <c r="E45" i="10" s="1"/>
  <c r="E21" i="10" s="1"/>
  <c r="E48" i="10" a="1"/>
  <c r="E48" i="10" s="1"/>
  <c r="E24" i="10" s="1"/>
  <c r="E46" i="10" a="1"/>
  <c r="E46" i="10" s="1"/>
  <c r="E22" i="10" s="1"/>
  <c r="Y33" i="10" a="1"/>
  <c r="Y33" i="10" s="1"/>
  <c r="AK43" i="10"/>
  <c r="AU33" i="10"/>
  <c r="AM52" i="10"/>
  <c r="AW42" i="10"/>
  <c r="AA42" i="10" a="1"/>
  <c r="AA42" i="10" s="1"/>
  <c r="W4" i="10" a="1"/>
  <c r="W4" i="10" s="1"/>
  <c r="AS4" i="10"/>
  <c r="AS38" i="10"/>
  <c r="W38" i="10" a="1"/>
  <c r="W38" i="10" s="1"/>
  <c r="AS17" i="10"/>
  <c r="W17" i="10" a="1"/>
  <c r="W17" i="10" s="1"/>
  <c r="AS27" i="10"/>
  <c r="W27" i="10" a="1"/>
  <c r="W27" i="10" s="1"/>
  <c r="AS30" i="10"/>
  <c r="W30" i="10" a="1"/>
  <c r="W30" i="10" s="1"/>
  <c r="AS44" i="10"/>
  <c r="W44" i="10" a="1"/>
  <c r="W44" i="10" s="1"/>
  <c r="W54" i="10" a="1"/>
  <c r="W54" i="10" s="1"/>
  <c r="AS54" i="10"/>
  <c r="AS60" i="10"/>
  <c r="W60" i="10" a="1"/>
  <c r="W60" i="10" s="1"/>
  <c r="U16" i="28"/>
  <c r="T21" i="28"/>
  <c r="R27" i="28"/>
  <c r="S22" i="28"/>
  <c r="R23" i="28"/>
  <c r="S18" i="28"/>
  <c r="BD718" i="22"/>
  <c r="BD166" i="22"/>
  <c r="BD702" i="22"/>
  <c r="BD150" i="22"/>
  <c r="BH126" i="22" a="1"/>
  <c r="BH126" i="22" s="1"/>
  <c r="BF721" i="22"/>
  <c r="BF1297" i="22" s="1"/>
  <c r="BF289" i="22"/>
  <c r="BF169" i="22"/>
  <c r="BF821" i="22"/>
  <c r="BF389" i="22"/>
  <c r="BF959" i="22"/>
  <c r="BF527" i="22"/>
  <c r="BF951" i="22"/>
  <c r="BF519" i="22"/>
  <c r="BF947" i="22"/>
  <c r="BF515" i="22"/>
  <c r="BD713" i="22"/>
  <c r="BD161" i="22"/>
  <c r="BH137" i="22" a="1"/>
  <c r="BH137" i="22" s="1"/>
  <c r="BH1261" i="22" a="1"/>
  <c r="BH1261" i="22" s="1"/>
  <c r="BU196" i="22"/>
  <c r="BU340" i="22" s="1"/>
  <c r="BU484" i="22" s="1"/>
  <c r="BU76" i="22"/>
  <c r="BF836" i="22"/>
  <c r="BF404" i="22"/>
  <c r="BF720" i="22"/>
  <c r="BF1296" i="22" s="1"/>
  <c r="BF288" i="22"/>
  <c r="BF168" i="22"/>
  <c r="BG715" i="22"/>
  <c r="BG1291" i="22" s="1"/>
  <c r="BG163" i="22"/>
  <c r="BD700" i="22"/>
  <c r="BD148" i="22"/>
  <c r="CF63" i="22" a="1"/>
  <c r="CF63" i="22" s="1"/>
  <c r="CE63" i="22" a="1"/>
  <c r="CE63" i="22" s="1"/>
  <c r="BW63" i="22" a="1"/>
  <c r="BW63" i="22" s="1"/>
  <c r="BH135" i="22" s="1" a="1"/>
  <c r="BH135" i="22" s="1"/>
  <c r="CD63" i="22" a="1"/>
  <c r="CD63" i="22" s="1"/>
  <c r="BV87" i="22"/>
  <c r="BF703" i="22"/>
  <c r="BF1279" i="22" s="1"/>
  <c r="BF271" i="22"/>
  <c r="BF151" i="22"/>
  <c r="CF72" i="22" a="1"/>
  <c r="CF72" i="22" s="1"/>
  <c r="CE72" i="22" a="1"/>
  <c r="CE72" i="22" s="1"/>
  <c r="BW72" i="22" a="1"/>
  <c r="BW72" i="22" s="1"/>
  <c r="BH144" i="22" s="1" a="1"/>
  <c r="BH144" i="22" s="1"/>
  <c r="BV96" i="22"/>
  <c r="BF824" i="22"/>
  <c r="BF392" i="22"/>
  <c r="BF962" i="22"/>
  <c r="BF530" i="22"/>
  <c r="BF958" i="22"/>
  <c r="BF526" i="22"/>
  <c r="BF950" i="22"/>
  <c r="BF518" i="22"/>
  <c r="BF946" i="22"/>
  <c r="BF514" i="22"/>
  <c r="BF944" i="22"/>
  <c r="BF512" i="22"/>
  <c r="BF942" i="22"/>
  <c r="BF510" i="22"/>
  <c r="BF940" i="22"/>
  <c r="BF508" i="22"/>
  <c r="BG722" i="22"/>
  <c r="BG1298" i="22" s="1"/>
  <c r="BG170" i="22"/>
  <c r="BG706" i="22"/>
  <c r="BG1282" i="22" s="1"/>
  <c r="BG154" i="22"/>
  <c r="BH1271" i="22" a="1"/>
  <c r="BH1271" i="22" s="1"/>
  <c r="BH1267" i="22" a="1"/>
  <c r="BH1267" i="22" s="1"/>
  <c r="BH1259" i="22" a="1"/>
  <c r="BH1259" i="22" s="1"/>
  <c r="BH1255" i="22" a="1"/>
  <c r="BH1255" i="22" s="1"/>
  <c r="B59" i="22"/>
  <c r="L55" i="22" a="1"/>
  <c r="L55" i="22" s="1"/>
  <c r="D55" i="22" a="1"/>
  <c r="D55" i="22" s="1"/>
  <c r="D31" i="22" s="1"/>
  <c r="BH65" i="22" s="1" a="1"/>
  <c r="BH65" i="22" s="1"/>
  <c r="BH674" i="22" a="1"/>
  <c r="BH674" i="22" s="1"/>
  <c r="BH672" i="22" a="1"/>
  <c r="BH672" i="22" s="1"/>
  <c r="BH670" i="22" a="1"/>
  <c r="BH670" i="22" s="1"/>
  <c r="BH668" i="22" a="1"/>
  <c r="BH668" i="22" s="1"/>
  <c r="BH666" i="22" a="1"/>
  <c r="BH666" i="22" s="1"/>
  <c r="BH664" i="22" a="1"/>
  <c r="BH664" i="22" s="1"/>
  <c r="BH662" i="22" a="1"/>
  <c r="BH662" i="22" s="1"/>
  <c r="BH658" i="22" a="1"/>
  <c r="BH658" i="22" s="1"/>
  <c r="BH654" i="22" a="1"/>
  <c r="BH654" i="22" s="1"/>
  <c r="BH660" i="22" a="1"/>
  <c r="BH660" i="22" s="1"/>
  <c r="BH656" i="22" a="1"/>
  <c r="BH656" i="22" s="1"/>
  <c r="BH652" i="22" a="1"/>
  <c r="BH652" i="22" s="1"/>
  <c r="BH94" i="22" a="1"/>
  <c r="BH94" i="22" s="1"/>
  <c r="BH86" i="22" a="1"/>
  <c r="BH86" i="22" s="1"/>
  <c r="BH78" i="22" a="1"/>
  <c r="BH78" i="22" s="1"/>
  <c r="BH93" i="22" a="1"/>
  <c r="BH93" i="22" s="1"/>
  <c r="BH85" i="22" a="1"/>
  <c r="BH85" i="22" s="1"/>
  <c r="BH77" i="22" a="1"/>
  <c r="BH77" i="22" s="1"/>
  <c r="BH51" i="22" a="1"/>
  <c r="BH51" i="22" s="1"/>
  <c r="BH92" i="22" a="1"/>
  <c r="BH92" i="22" s="1"/>
  <c r="BH84" i="22" a="1"/>
  <c r="BH84" i="22" s="1"/>
  <c r="BH76" i="22" a="1"/>
  <c r="BH76" i="22" s="1"/>
  <c r="BH91" i="22" a="1"/>
  <c r="BH91" i="22" s="1"/>
  <c r="BH83" i="22" a="1"/>
  <c r="BH83" i="22" s="1"/>
  <c r="BH75" i="22" a="1"/>
  <c r="BH75" i="22" s="1"/>
  <c r="BH27" i="22" a="1"/>
  <c r="BH27" i="22" s="1"/>
  <c r="BH98" i="22" a="1"/>
  <c r="BH98" i="22" s="1"/>
  <c r="BH90" i="22" a="1"/>
  <c r="BH90" i="22" s="1"/>
  <c r="BH82" i="22" a="1"/>
  <c r="BH82" i="22" s="1"/>
  <c r="BH97" i="22" a="1"/>
  <c r="BH97" i="22" s="1"/>
  <c r="BH89" i="22" a="1"/>
  <c r="BH89" i="22" s="1"/>
  <c r="BH81" i="22" a="1"/>
  <c r="BH81" i="22" s="1"/>
  <c r="BH96" i="22" a="1"/>
  <c r="BH96" i="22" s="1"/>
  <c r="BH88" i="22" a="1"/>
  <c r="BH88" i="22" s="1"/>
  <c r="BH80" i="22" a="1"/>
  <c r="BH80" i="22" s="1"/>
  <c r="BH95" i="22" a="1"/>
  <c r="BH95" i="22" s="1"/>
  <c r="BH87" i="22" a="1"/>
  <c r="BH87" i="22" s="1"/>
  <c r="BH79" i="22" a="1"/>
  <c r="BH79" i="22" s="1"/>
  <c r="BH3" i="22" a="1"/>
  <c r="BH3" i="22" s="1"/>
  <c r="BF710" i="22"/>
  <c r="BF1286" i="22" s="1"/>
  <c r="BF278" i="22"/>
  <c r="BF158" i="22"/>
  <c r="BV102" i="22"/>
  <c r="B61" i="22"/>
  <c r="L57" i="22" a="1"/>
  <c r="L57" i="22" s="1"/>
  <c r="D57" i="22" a="1"/>
  <c r="D57" i="22" s="1"/>
  <c r="D33" i="22" s="1"/>
  <c r="BZ25" i="22" a="1"/>
  <c r="BZ25" i="22" s="1"/>
  <c r="CV25" i="22"/>
  <c r="AN19" i="7"/>
  <c r="F48" i="22" a="1"/>
  <c r="F48" i="22" s="1"/>
  <c r="F24" i="22" s="1"/>
  <c r="F45" i="22" a="1"/>
  <c r="F45" i="22" s="1"/>
  <c r="F21" i="22" s="1"/>
  <c r="BJ1241" i="22" s="1" a="1"/>
  <c r="BJ1241" i="22" s="1"/>
  <c r="CU26" i="22"/>
  <c r="F46" i="22" a="1"/>
  <c r="F46" i="22" s="1"/>
  <c r="F22" i="22" s="1"/>
  <c r="F47" i="22" a="1"/>
  <c r="F47" i="22" s="1"/>
  <c r="F23" i="22" s="1"/>
  <c r="BY26" i="22" a="1"/>
  <c r="BY26" i="22" s="1"/>
  <c r="AM62" i="7"/>
  <c r="AM19" i="7"/>
  <c r="AM66" i="7" s="1"/>
  <c r="AO56" i="7"/>
  <c r="AO13" i="7"/>
  <c r="BF868" i="22"/>
  <c r="BF436" i="22"/>
  <c r="BY13" i="22" a="1"/>
  <c r="BY13" i="22" s="1"/>
  <c r="CU13" i="22"/>
  <c r="CT15" i="22"/>
  <c r="BX15" i="22" a="1"/>
  <c r="BX15" i="22" s="1"/>
  <c r="BI663" i="22" s="1" a="1"/>
  <c r="BI663" i="22" s="1"/>
  <c r="BX24" i="22" a="1"/>
  <c r="BX24" i="22" s="1"/>
  <c r="BI1248" i="22" s="1" a="1"/>
  <c r="BI1248" i="22" s="1"/>
  <c r="CT24" i="22"/>
  <c r="CT23" i="22"/>
  <c r="BX23" i="22" a="1"/>
  <c r="BX23" i="22" s="1"/>
  <c r="BI671" i="22" s="1" a="1"/>
  <c r="BI671" i="22" s="1"/>
  <c r="CF19" i="22" a="1"/>
  <c r="CF19" i="22" s="1"/>
  <c r="DB19" i="22"/>
  <c r="DG23" i="22"/>
  <c r="DQ23" i="22" s="1"/>
  <c r="EA23" i="22" s="1"/>
  <c r="EK23" i="22" s="1"/>
  <c r="N19" i="7"/>
  <c r="T18" i="11" s="1"/>
  <c r="F19" i="7"/>
  <c r="M19" i="7"/>
  <c r="S18" i="11" s="1"/>
  <c r="E19" i="7"/>
  <c r="L19" i="7"/>
  <c r="N18" i="11" s="1"/>
  <c r="D19" i="7"/>
  <c r="K19" i="7"/>
  <c r="C19" i="7"/>
  <c r="J19" i="7"/>
  <c r="I19" i="7"/>
  <c r="P19" i="7"/>
  <c r="V18" i="11" s="1"/>
  <c r="H19" i="7"/>
  <c r="B24" i="7"/>
  <c r="O19" i="7"/>
  <c r="U18" i="11" s="1"/>
  <c r="G19" i="7"/>
  <c r="BU253" i="22"/>
  <c r="BU397" i="22" s="1"/>
  <c r="BU541" i="22" s="1"/>
  <c r="BU133" i="22"/>
  <c r="BU277" i="22" s="1"/>
  <c r="BU421" i="22" s="1"/>
  <c r="BU565" i="22" s="1"/>
  <c r="BU235" i="22"/>
  <c r="BU379" i="22" s="1"/>
  <c r="BU523" i="22" s="1"/>
  <c r="BU115" i="22"/>
  <c r="CE31" i="22" a="1"/>
  <c r="CE31" i="22" s="1"/>
  <c r="CB32" i="22" a="1"/>
  <c r="CB32" i="22" s="1"/>
  <c r="CF38" i="22" a="1"/>
  <c r="CF38" i="22" s="1"/>
  <c r="CC31" i="22" a="1"/>
  <c r="CC31" i="22" s="1"/>
  <c r="O11" i="9"/>
  <c r="N11" i="9"/>
  <c r="M11" i="9"/>
  <c r="D15" i="9"/>
  <c r="CE51" i="22" a="1"/>
  <c r="CE51" i="22" s="1"/>
  <c r="CD51" i="22" a="1"/>
  <c r="CD51" i="22" s="1"/>
  <c r="DG15" i="22"/>
  <c r="DQ15" i="22" s="1"/>
  <c r="EA15" i="22" s="1"/>
  <c r="EK15" i="22" s="1"/>
  <c r="CU4" i="22"/>
  <c r="BY4" i="22" a="1"/>
  <c r="BY4" i="22" s="1"/>
  <c r="AD25" i="16"/>
  <c r="T22" i="16"/>
  <c r="T29" i="16"/>
  <c r="T26" i="16"/>
  <c r="T24" i="16"/>
  <c r="T21" i="16"/>
  <c r="P21" i="7"/>
  <c r="V20" i="11" s="1"/>
  <c r="H21" i="7"/>
  <c r="O21" i="7"/>
  <c r="U20" i="11" s="1"/>
  <c r="G21" i="7"/>
  <c r="N21" i="7"/>
  <c r="T20" i="11" s="1"/>
  <c r="F21" i="7"/>
  <c r="M21" i="7"/>
  <c r="S20" i="11" s="1"/>
  <c r="E21" i="7"/>
  <c r="L21" i="7"/>
  <c r="N20" i="11" s="1"/>
  <c r="D21" i="7"/>
  <c r="B26" i="7"/>
  <c r="K21" i="7"/>
  <c r="C21" i="7"/>
  <c r="J21" i="7"/>
  <c r="I21" i="7"/>
  <c r="AM59" i="7"/>
  <c r="AM16" i="7"/>
  <c r="CT7" i="22"/>
  <c r="BX7" i="22" a="1"/>
  <c r="BX7" i="22" s="1"/>
  <c r="BI79" i="22" s="1" a="1"/>
  <c r="BI79" i="22" s="1"/>
  <c r="T20" i="16"/>
  <c r="F5" i="8"/>
  <c r="AQ13" i="7"/>
  <c r="AQ56" i="7"/>
  <c r="F19" i="9"/>
  <c r="T15" i="9"/>
  <c r="AV97" i="6"/>
  <c r="AW97" i="6" s="1"/>
  <c r="AX97" i="6" s="1"/>
  <c r="AU97" i="6"/>
  <c r="AO18" i="7"/>
  <c r="AO61" i="7"/>
  <c r="DI15" i="22"/>
  <c r="DS15" i="22" s="1"/>
  <c r="EC15" i="22" s="1"/>
  <c r="EM15" i="22" s="1"/>
  <c r="CZ19" i="22"/>
  <c r="CP23" i="22"/>
  <c r="CD19" i="22" a="1"/>
  <c r="CD19" i="22" s="1"/>
  <c r="AK20" i="7"/>
  <c r="AK67" i="7" s="1"/>
  <c r="AK63" i="7"/>
  <c r="C22" i="9"/>
  <c r="K18" i="9"/>
  <c r="J18" i="9"/>
  <c r="L18" i="9"/>
  <c r="C20" i="9"/>
  <c r="K16" i="9"/>
  <c r="AI16" i="7"/>
  <c r="BI63" i="22" a="1"/>
  <c r="BI63" i="22" s="1"/>
  <c r="BI39" i="22" a="1"/>
  <c r="BI39" i="22" s="1"/>
  <c r="BI15" i="22" a="1"/>
  <c r="BI15" i="22" s="1"/>
  <c r="L17" i="9"/>
  <c r="C21" i="9"/>
  <c r="K17" i="9"/>
  <c r="J17" i="9"/>
  <c r="B21" i="9"/>
  <c r="G17" i="9"/>
  <c r="AJ56" i="7"/>
  <c r="BN94" i="6"/>
  <c r="BO94" i="6" s="1"/>
  <c r="BG94" i="6" s="1"/>
  <c r="BM94" i="6"/>
  <c r="F88" i="6"/>
  <c r="E88" i="6"/>
  <c r="BE69" i="6"/>
  <c r="BF69" i="6" s="1"/>
  <c r="BG69" i="6" s="1"/>
  <c r="BD69" i="6"/>
  <c r="BE58" i="6"/>
  <c r="BF58" i="6" s="1"/>
  <c r="BG58" i="6" s="1"/>
  <c r="BD58" i="6"/>
  <c r="AX55" i="6"/>
  <c r="BN50" i="6"/>
  <c r="BO50" i="6" s="1"/>
  <c r="BM50" i="6"/>
  <c r="AX47" i="6"/>
  <c r="AV27" i="6"/>
  <c r="AW27" i="6" s="1"/>
  <c r="AX27" i="6" s="1"/>
  <c r="AU27" i="6"/>
  <c r="AX64" i="6"/>
  <c r="F32" i="19"/>
  <c r="A42" i="19"/>
  <c r="B56" i="19"/>
  <c r="B47" i="19"/>
  <c r="B48" i="19" s="1"/>
  <c r="A28" i="19"/>
  <c r="F28" i="19" s="1"/>
  <c r="F27" i="19"/>
  <c r="R508" i="10"/>
  <c r="R868" i="10" s="1"/>
  <c r="R1228" i="10" s="1"/>
  <c r="R208" i="10"/>
  <c r="T177" i="10" a="1"/>
  <c r="T177" i="10" s="1"/>
  <c r="R518" i="10"/>
  <c r="R878" i="10" s="1"/>
  <c r="R1238" i="10" s="1"/>
  <c r="R218" i="10"/>
  <c r="S358" i="10"/>
  <c r="S229" i="10"/>
  <c r="AC169" i="10" a="1"/>
  <c r="AC169" i="10" s="1"/>
  <c r="AB169" i="10" a="1"/>
  <c r="AB169" i="10" s="1"/>
  <c r="T169" i="10" a="1"/>
  <c r="T169" i="10" s="1"/>
  <c r="S197" i="10"/>
  <c r="AC137" i="10" a="1"/>
  <c r="AC137" i="10" s="1"/>
  <c r="AB137" i="10" a="1"/>
  <c r="AB137" i="10" s="1"/>
  <c r="T137" i="10" a="1"/>
  <c r="T137" i="10" s="1"/>
  <c r="R589" i="10"/>
  <c r="R949" i="10" s="1"/>
  <c r="R1309" i="10" s="1"/>
  <c r="R289" i="10"/>
  <c r="R487" i="10"/>
  <c r="R847" i="10" s="1"/>
  <c r="R1207" i="10" s="1"/>
  <c r="R187" i="10"/>
  <c r="Y187" i="10" s="1" a="1"/>
  <c r="Y187" i="10" s="1"/>
  <c r="AC146" i="10" a="1"/>
  <c r="AC146" i="10" s="1"/>
  <c r="T157" i="10" a="1"/>
  <c r="T157" i="10" s="1"/>
  <c r="S208" i="10"/>
  <c r="AC148" i="10" a="1"/>
  <c r="AC148" i="10" s="1"/>
  <c r="AB148" i="10" a="1"/>
  <c r="AB148" i="10" s="1"/>
  <c r="T148" i="10" a="1"/>
  <c r="T148" i="10" s="1"/>
  <c r="AB149" i="10" a="1"/>
  <c r="AB149" i="10" s="1"/>
  <c r="AB178" i="10" a="1"/>
  <c r="AB178" i="10" s="1"/>
  <c r="R493" i="10"/>
  <c r="R853" i="10" s="1"/>
  <c r="R1213" i="10" s="1"/>
  <c r="R193" i="10"/>
  <c r="AA193" i="10" s="1" a="1"/>
  <c r="AA193" i="10" s="1"/>
  <c r="R565" i="10"/>
  <c r="R925" i="10" s="1"/>
  <c r="R1285" i="10" s="1"/>
  <c r="R265" i="10"/>
  <c r="AB86" i="10" a="1"/>
  <c r="AB86" i="10" s="1"/>
  <c r="S200" i="10"/>
  <c r="AC140" i="10" a="1"/>
  <c r="AC140" i="10" s="1"/>
  <c r="AB140" i="10" a="1"/>
  <c r="AB140" i="10" s="1"/>
  <c r="T140" i="10" a="1"/>
  <c r="T140" i="10" s="1"/>
  <c r="U71" i="10" a="1"/>
  <c r="U71" i="10" s="1"/>
  <c r="S247" i="10"/>
  <c r="X187" i="10" a="1"/>
  <c r="X187" i="10" s="1"/>
  <c r="AO62" i="10"/>
  <c r="AY42" i="10"/>
  <c r="AC42" i="10" a="1"/>
  <c r="AC42" i="10" s="1"/>
  <c r="AR24" i="10"/>
  <c r="V24" i="10" a="1"/>
  <c r="V24" i="10" s="1"/>
  <c r="V47" i="10" a="1"/>
  <c r="V47" i="10" s="1"/>
  <c r="AR47" i="10"/>
  <c r="AR46" i="10"/>
  <c r="V46" i="10" a="1"/>
  <c r="V46" i="10" s="1"/>
  <c r="AR53" i="10"/>
  <c r="V53" i="10" a="1"/>
  <c r="V53" i="10" s="1"/>
  <c r="AR29" i="10"/>
  <c r="V29" i="10" a="1"/>
  <c r="V29" i="10" s="1"/>
  <c r="X92" i="10" a="1"/>
  <c r="X92" i="10" s="1"/>
  <c r="AC92" i="10" a="1"/>
  <c r="AC92" i="10" s="1"/>
  <c r="T93" i="10" a="1"/>
  <c r="T93" i="10" s="1"/>
  <c r="AR52" i="10"/>
  <c r="V52" i="10" a="1"/>
  <c r="V52" i="10" s="1"/>
  <c r="AJ24" i="10"/>
  <c r="AJ15" i="10"/>
  <c r="X14" i="10" a="1"/>
  <c r="X14" i="10" s="1"/>
  <c r="AT14" i="10"/>
  <c r="AR6" i="10"/>
  <c r="V6" i="10" a="1"/>
  <c r="V6" i="10" s="1"/>
  <c r="D52" i="10" a="1"/>
  <c r="D52" i="10" s="1"/>
  <c r="D28" i="10" s="1"/>
  <c r="E9" i="28"/>
  <c r="AQ34" i="10"/>
  <c r="U34" i="10" a="1"/>
  <c r="U34" i="10" s="1"/>
  <c r="AQ29" i="10"/>
  <c r="U29" i="10" a="1"/>
  <c r="U29" i="10" s="1"/>
  <c r="AQ30" i="10"/>
  <c r="U30" i="10" a="1"/>
  <c r="U30" i="10" s="1"/>
  <c r="AQ28" i="10"/>
  <c r="U28" i="10" a="1"/>
  <c r="U28" i="10" s="1"/>
  <c r="U42" i="10" a="1"/>
  <c r="U42" i="10" s="1"/>
  <c r="AQ42" i="10"/>
  <c r="AQ50" i="10"/>
  <c r="U50" i="10" a="1"/>
  <c r="U50" i="10" s="1"/>
  <c r="AQ52" i="10"/>
  <c r="U52" i="10" a="1"/>
  <c r="U52" i="10" s="1"/>
  <c r="AL43" i="10"/>
  <c r="Z33" i="10" a="1"/>
  <c r="Z33" i="10" s="1"/>
  <c r="AV33" i="10"/>
  <c r="AS14" i="10"/>
  <c r="W14" i="10" a="1"/>
  <c r="W14" i="10" s="1"/>
  <c r="W42" i="10" a="1"/>
  <c r="W42" i="10" s="1"/>
  <c r="AS42" i="10"/>
  <c r="AS21" i="10"/>
  <c r="W21" i="10" a="1"/>
  <c r="W21" i="10" s="1"/>
  <c r="W37" i="10" a="1"/>
  <c r="W37" i="10" s="1"/>
  <c r="AS37" i="10"/>
  <c r="AS33" i="10"/>
  <c r="W33" i="10" a="1"/>
  <c r="W33" i="10" s="1"/>
  <c r="AS46" i="10"/>
  <c r="W46" i="10" a="1"/>
  <c r="W46" i="10" s="1"/>
  <c r="W59" i="10" a="1"/>
  <c r="W59" i="10" s="1"/>
  <c r="AS59" i="10"/>
  <c r="W62" i="10" a="1"/>
  <c r="W62" i="10" s="1"/>
  <c r="G45" i="10" a="1"/>
  <c r="G45" i="10" s="1"/>
  <c r="G21" i="10" s="1"/>
  <c r="AS62" i="10"/>
  <c r="G48" i="10" a="1"/>
  <c r="G48" i="10" s="1"/>
  <c r="G24" i="10" s="1"/>
  <c r="G47" i="10" a="1"/>
  <c r="G47" i="10" s="1"/>
  <c r="G23" i="10" s="1"/>
  <c r="G46" i="10" a="1"/>
  <c r="G46" i="10" s="1"/>
  <c r="G22" i="10" s="1"/>
  <c r="T23" i="28"/>
  <c r="U18" i="28"/>
  <c r="BH1243" i="22" a="1"/>
  <c r="BH1243" i="22" s="1"/>
  <c r="BK1243" i="22" a="1"/>
  <c r="BK1243" i="22" s="1"/>
  <c r="BI1243" i="22" a="1"/>
  <c r="BI1243" i="22" s="1"/>
  <c r="BG717" i="22"/>
  <c r="BG1293" i="22" s="1"/>
  <c r="BG165" i="22"/>
  <c r="BH1274" i="22" a="1"/>
  <c r="BH1274" i="22" s="1"/>
  <c r="BF717" i="22"/>
  <c r="BF1293" i="22" s="1"/>
  <c r="BF285" i="22"/>
  <c r="BF165" i="22"/>
  <c r="BF819" i="22"/>
  <c r="BF387" i="22"/>
  <c r="BG712" i="22"/>
  <c r="BG1288" i="22" s="1"/>
  <c r="BG160" i="22"/>
  <c r="BH1265" i="22" a="1"/>
  <c r="BH1265" i="22" s="1"/>
  <c r="BU212" i="22"/>
  <c r="BU356" i="22" s="1"/>
  <c r="BU500" i="22" s="1"/>
  <c r="BU92" i="22"/>
  <c r="BH39" i="22" a="1"/>
  <c r="BH39" i="22" s="1"/>
  <c r="BH63" i="22" a="1"/>
  <c r="BH63" i="22" s="1"/>
  <c r="BH15" i="22" a="1"/>
  <c r="BH15" i="22" s="1"/>
  <c r="BF982" i="22"/>
  <c r="BF550" i="22"/>
  <c r="BF835" i="22"/>
  <c r="BF403" i="22"/>
  <c r="BF974" i="22"/>
  <c r="BF542" i="22"/>
  <c r="BF716" i="22"/>
  <c r="BF1292" i="22" s="1"/>
  <c r="BF284" i="22"/>
  <c r="BF164" i="22"/>
  <c r="BD712" i="22"/>
  <c r="BH136" i="22" a="1"/>
  <c r="BH136" i="22" s="1"/>
  <c r="BD160" i="22"/>
  <c r="BU206" i="22"/>
  <c r="BU350" i="22" s="1"/>
  <c r="BU494" i="22" s="1"/>
  <c r="BU86" i="22"/>
  <c r="CE86" i="22" s="1" a="1"/>
  <c r="CE86" i="22" s="1"/>
  <c r="CC62" i="22" a="1"/>
  <c r="CC62" i="22" s="1"/>
  <c r="BF843" i="22"/>
  <c r="BF411" i="22"/>
  <c r="BF1394" i="22"/>
  <c r="BF1390" i="22"/>
  <c r="BF1386" i="22"/>
  <c r="BF1382" i="22"/>
  <c r="BF1378" i="22"/>
  <c r="BF1376" i="22"/>
  <c r="BF1374" i="22"/>
  <c r="BF1372" i="22"/>
  <c r="BD719" i="22"/>
  <c r="BD167" i="22"/>
  <c r="BD703" i="22"/>
  <c r="BD151" i="22"/>
  <c r="BF706" i="22"/>
  <c r="BF1282" i="22" s="1"/>
  <c r="BF274" i="22"/>
  <c r="BF154" i="22"/>
  <c r="BU215" i="22"/>
  <c r="BU359" i="22" s="1"/>
  <c r="BU503" i="22" s="1"/>
  <c r="BU95" i="22"/>
  <c r="CZ12" i="22"/>
  <c r="CD12" i="22" a="1"/>
  <c r="CD12" i="22" s="1"/>
  <c r="CP16" i="22"/>
  <c r="BZ21" i="22" a="1"/>
  <c r="BZ21" i="22" s="1"/>
  <c r="CV21" i="22"/>
  <c r="S7" i="16"/>
  <c r="S21" i="16"/>
  <c r="Z21" i="16" s="1"/>
  <c r="CE74" i="22" a="1"/>
  <c r="CE74" i="22" s="1"/>
  <c r="CF68" i="22" a="1"/>
  <c r="CF68" i="22" s="1"/>
  <c r="CE60" i="22" a="1"/>
  <c r="CE60" i="22" s="1"/>
  <c r="BV108" i="22"/>
  <c r="BH23" i="22" a="1"/>
  <c r="BH23" i="22" s="1"/>
  <c r="CV16" i="22"/>
  <c r="BZ16" i="22" a="1"/>
  <c r="BZ16" i="22" s="1"/>
  <c r="DG10" i="22"/>
  <c r="DQ10" i="22" s="1"/>
  <c r="EA10" i="22" s="1"/>
  <c r="EK10" i="22" s="1"/>
  <c r="CU22" i="22"/>
  <c r="BY22" i="22" a="1"/>
  <c r="BY22" i="22" s="1"/>
  <c r="CT18" i="22"/>
  <c r="BX18" i="22" a="1"/>
  <c r="BX18" i="22" s="1"/>
  <c r="BI1242" i="22" s="1" a="1"/>
  <c r="BI1242" i="22" s="1"/>
  <c r="AR53" i="7"/>
  <c r="AR10" i="7"/>
  <c r="CE62" i="22" a="1"/>
  <c r="CE62" i="22" s="1"/>
  <c r="BW67" i="22" a="1"/>
  <c r="BW67" i="22" s="1"/>
  <c r="CE91" i="22" a="1"/>
  <c r="CE91" i="22" s="1"/>
  <c r="BW91" i="22" a="1"/>
  <c r="BW91" i="22" s="1"/>
  <c r="BV115" i="22"/>
  <c r="CF59" i="22" a="1"/>
  <c r="CF59" i="22" s="1"/>
  <c r="CT17" i="22"/>
  <c r="BX17" i="22" a="1"/>
  <c r="BX17" i="22" s="1"/>
  <c r="BI665" i="22" s="1" a="1"/>
  <c r="BI665" i="22" s="1"/>
  <c r="E11" i="8"/>
  <c r="C5" i="8"/>
  <c r="C11" i="8"/>
  <c r="M20" i="8"/>
  <c r="CF69" i="22" a="1"/>
  <c r="CF69" i="22" s="1"/>
  <c r="CU14" i="22"/>
  <c r="BY14" i="22" a="1"/>
  <c r="BY14" i="22" s="1"/>
  <c r="CB9" i="22" a="1"/>
  <c r="CB9" i="22" s="1"/>
  <c r="CN13" i="22"/>
  <c r="CX9" i="22"/>
  <c r="BW39" i="22" a="1"/>
  <c r="BW39" i="22" s="1"/>
  <c r="BH1263" i="22" s="1" a="1"/>
  <c r="BH1263" i="22" s="1"/>
  <c r="CE50" i="22" a="1"/>
  <c r="CE50" i="22" s="1"/>
  <c r="BX51" i="22" a="1"/>
  <c r="BX51" i="22" s="1"/>
  <c r="BX14" i="22" a="1"/>
  <c r="BX14" i="22" s="1"/>
  <c r="BI1238" i="22" s="1" a="1"/>
  <c r="BI1238" i="22" s="1"/>
  <c r="CT14" i="22"/>
  <c r="CZ14" i="22"/>
  <c r="CD14" i="22" a="1"/>
  <c r="CD14" i="22" s="1"/>
  <c r="CP18" i="22"/>
  <c r="DG11" i="22"/>
  <c r="DQ11" i="22" s="1"/>
  <c r="EA11" i="22" s="1"/>
  <c r="EK11" i="22" s="1"/>
  <c r="BX6" i="22" a="1"/>
  <c r="BX6" i="22" s="1"/>
  <c r="BI1230" i="22" s="1" a="1"/>
  <c r="BI1230" i="22" s="1"/>
  <c r="CT6" i="22"/>
  <c r="AM76" i="7"/>
  <c r="AM17" i="7"/>
  <c r="AM60" i="7"/>
  <c r="AI13" i="7"/>
  <c r="DI12" i="22"/>
  <c r="DS12" i="22" s="1"/>
  <c r="EC12" i="22" s="1"/>
  <c r="EM12" i="22" s="1"/>
  <c r="P6" i="9"/>
  <c r="V6" i="9" s="1"/>
  <c r="AX4" i="9"/>
  <c r="S3" i="9" s="1"/>
  <c r="V3" i="9" s="1"/>
  <c r="W3" i="9" s="1"/>
  <c r="BE96" i="6"/>
  <c r="BF96" i="6" s="1"/>
  <c r="BG96" i="6" s="1"/>
  <c r="BD96" i="6"/>
  <c r="AM8" i="9"/>
  <c r="AQ8" i="9" s="1"/>
  <c r="AU8" i="9" s="1"/>
  <c r="AY8" i="9" s="1"/>
  <c r="E17" i="8"/>
  <c r="AM18" i="7"/>
  <c r="AM61" i="7"/>
  <c r="L15" i="9"/>
  <c r="C19" i="9"/>
  <c r="K15" i="9"/>
  <c r="J15" i="9"/>
  <c r="V49" i="16"/>
  <c r="AL7" i="9"/>
  <c r="AP7" i="9" s="1"/>
  <c r="AT7" i="9" s="1"/>
  <c r="AX7" i="9" s="1"/>
  <c r="S15" i="9" s="1"/>
  <c r="AJ60" i="7"/>
  <c r="AJ17" i="7"/>
  <c r="BE83" i="6"/>
  <c r="BF83" i="6" s="1"/>
  <c r="BG83" i="6" s="1"/>
  <c r="BD83" i="6"/>
  <c r="BE72" i="6"/>
  <c r="BF72" i="6" s="1"/>
  <c r="BG72" i="6" s="1"/>
  <c r="BD72" i="6"/>
  <c r="AX69" i="6"/>
  <c r="BN61" i="6"/>
  <c r="BO61" i="6" s="1"/>
  <c r="AX61" i="6" s="1"/>
  <c r="BM61" i="6"/>
  <c r="AX58" i="6"/>
  <c r="BG50" i="6"/>
  <c r="W39" i="6"/>
  <c r="V39" i="6"/>
  <c r="X39" i="6" s="1"/>
  <c r="W36" i="6"/>
  <c r="V36" i="6"/>
  <c r="X36" i="6" s="1"/>
  <c r="F24" i="6"/>
  <c r="E24" i="6"/>
  <c r="F21" i="6"/>
  <c r="E21" i="6"/>
  <c r="AV16" i="6"/>
  <c r="AW16" i="6" s="1"/>
  <c r="AX16" i="6" s="1"/>
  <c r="AU16" i="6"/>
  <c r="BE5" i="6"/>
  <c r="BF5" i="6" s="1"/>
  <c r="BG5" i="6" s="1"/>
  <c r="BD5" i="6"/>
  <c r="BD714" i="22"/>
  <c r="BD162" i="22"/>
  <c r="BG701" i="22"/>
  <c r="BG1277" i="22" s="1"/>
  <c r="BG149" i="22"/>
  <c r="BH1270" i="22" a="1"/>
  <c r="BH1270" i="22" s="1"/>
  <c r="BF713" i="22"/>
  <c r="BF1289" i="22" s="1"/>
  <c r="BF281" i="22"/>
  <c r="BF161" i="22"/>
  <c r="BF827" i="22"/>
  <c r="BF395" i="22"/>
  <c r="BD709" i="22"/>
  <c r="BD157" i="22"/>
  <c r="BH1269" i="22" a="1"/>
  <c r="BH1269" i="22" s="1"/>
  <c r="BV85" i="22"/>
  <c r="CE61" i="22" a="1"/>
  <c r="CE61" i="22" s="1"/>
  <c r="BW61" i="22" a="1"/>
  <c r="BW61" i="22" s="1"/>
  <c r="BH133" i="22" s="1" a="1"/>
  <c r="BH133" i="22" s="1"/>
  <c r="CC61" i="22" a="1"/>
  <c r="CC61" i="22" s="1"/>
  <c r="CF61" i="22" a="1"/>
  <c r="CF61" i="22" s="1"/>
  <c r="BF1414" i="22"/>
  <c r="BF977" i="22"/>
  <c r="BF545" i="22"/>
  <c r="BF1406" i="22"/>
  <c r="BF712" i="22"/>
  <c r="BF1288" i="22" s="1"/>
  <c r="BF280" i="22"/>
  <c r="BF160" i="22"/>
  <c r="BG711" i="22"/>
  <c r="BG1287" i="22" s="1"/>
  <c r="BG159" i="22"/>
  <c r="BG699" i="22"/>
  <c r="BG1275" i="22" s="1"/>
  <c r="BG147" i="22"/>
  <c r="BH1272" i="22" a="1"/>
  <c r="BH1272" i="22" s="1"/>
  <c r="CF55" i="22" a="1"/>
  <c r="CF55" i="22" s="1"/>
  <c r="CB55" i="22" a="1"/>
  <c r="CB55" i="22" s="1"/>
  <c r="CE55" i="22" a="1"/>
  <c r="CE55" i="22" s="1"/>
  <c r="CA55" i="22" a="1"/>
  <c r="CA55" i="22" s="1"/>
  <c r="CD55" i="22" a="1"/>
  <c r="CD55" i="22" s="1"/>
  <c r="BV79" i="22"/>
  <c r="CC55" i="22" a="1"/>
  <c r="CC55" i="22" s="1"/>
  <c r="BG718" i="22"/>
  <c r="BG1294" i="22" s="1"/>
  <c r="BG166" i="22"/>
  <c r="BG702" i="22"/>
  <c r="BG1278" i="22" s="1"/>
  <c r="BG150" i="22"/>
  <c r="BU216" i="22"/>
  <c r="BU360" i="22" s="1"/>
  <c r="BU504" i="22" s="1"/>
  <c r="BU96" i="22"/>
  <c r="BF702" i="22"/>
  <c r="BF1278" i="22" s="1"/>
  <c r="BF270" i="22"/>
  <c r="BF150" i="22"/>
  <c r="CE70" i="22" a="1"/>
  <c r="CE70" i="22" s="1"/>
  <c r="BW70" i="22" a="1"/>
  <c r="BW70" i="22" s="1"/>
  <c r="BH142" i="22" s="1" a="1"/>
  <c r="BH142" i="22" s="1"/>
  <c r="BV94" i="22"/>
  <c r="CC58" i="22" a="1"/>
  <c r="CC58" i="22" s="1"/>
  <c r="BV82" i="22"/>
  <c r="CF58" i="22" a="1"/>
  <c r="CF58" i="22" s="1"/>
  <c r="CB58" i="22" a="1"/>
  <c r="CB58" i="22" s="1"/>
  <c r="BW58" i="22" a="1"/>
  <c r="BW58" i="22" s="1"/>
  <c r="BH130" i="22" s="1" a="1"/>
  <c r="BH130" i="22" s="1"/>
  <c r="CD58" i="22" a="1"/>
  <c r="CD58" i="22" s="1"/>
  <c r="BU234" i="22"/>
  <c r="BU378" i="22" s="1"/>
  <c r="BU522" i="22" s="1"/>
  <c r="BU114" i="22"/>
  <c r="BX11" i="22" a="1"/>
  <c r="BX11" i="22" s="1"/>
  <c r="BI83" i="22" s="1" a="1"/>
  <c r="BI83" i="22" s="1"/>
  <c r="CT11" i="22"/>
  <c r="BZ24" i="22" a="1"/>
  <c r="BZ24" i="22" s="1"/>
  <c r="CV24" i="22"/>
  <c r="AR58" i="7"/>
  <c r="AR15" i="7"/>
  <c r="BY68" i="22" a="1"/>
  <c r="BY68" i="22" s="1"/>
  <c r="C33" i="22"/>
  <c r="BH11" i="22" a="1"/>
  <c r="BH11" i="22" s="1"/>
  <c r="BH5" i="22" a="1"/>
  <c r="BH5" i="22" s="1"/>
  <c r="DG18" i="22"/>
  <c r="DQ18" i="22" s="1"/>
  <c r="EA18" i="22" s="1"/>
  <c r="EK18" i="22" s="1"/>
  <c r="CU25" i="22"/>
  <c r="BY25" i="22" a="1"/>
  <c r="BY25" i="22" s="1"/>
  <c r="CE41" i="22" a="1"/>
  <c r="CE41" i="22" s="1"/>
  <c r="CU10" i="22"/>
  <c r="BY10" i="22" a="1"/>
  <c r="BY10" i="22" s="1"/>
  <c r="CT22" i="22"/>
  <c r="BX22" i="22" a="1"/>
  <c r="BX22" i="22" s="1"/>
  <c r="BI1246" i="22" s="1" a="1"/>
  <c r="BI1246" i="22" s="1"/>
  <c r="Z20" i="16"/>
  <c r="AA17" i="16"/>
  <c r="Z19" i="16"/>
  <c r="Z18" i="16"/>
  <c r="AJ53" i="7"/>
  <c r="AJ10" i="7"/>
  <c r="DG19" i="22"/>
  <c r="DQ19" i="22" s="1"/>
  <c r="EA19" i="22" s="1"/>
  <c r="EK19" i="22" s="1"/>
  <c r="BX10" i="22" a="1"/>
  <c r="BX10" i="22" s="1"/>
  <c r="BI1234" i="22" s="1" a="1"/>
  <c r="BI1234" i="22" s="1"/>
  <c r="CT10" i="22"/>
  <c r="BU227" i="22"/>
  <c r="BU371" i="22" s="1"/>
  <c r="BU515" i="22" s="1"/>
  <c r="BU107" i="22"/>
  <c r="DC22" i="22"/>
  <c r="DM22" i="22" s="1"/>
  <c r="DW22" i="22" s="1"/>
  <c r="EG22" i="22" s="1"/>
  <c r="CB51" i="22" a="1"/>
  <c r="CB51" i="22" s="1"/>
  <c r="CO26" i="22"/>
  <c r="CC22" i="22" a="1"/>
  <c r="CC22" i="22" s="1"/>
  <c r="CY22" i="22"/>
  <c r="AL58" i="7"/>
  <c r="AL15" i="7"/>
  <c r="CF56" i="22" a="1"/>
  <c r="CF56" i="22" s="1"/>
  <c r="CU11" i="22"/>
  <c r="BY11" i="22" a="1"/>
  <c r="BY11" i="22" s="1"/>
  <c r="O14" i="9"/>
  <c r="N14" i="9"/>
  <c r="M14" i="9"/>
  <c r="D18" i="9"/>
  <c r="AL59" i="7"/>
  <c r="AL16" i="7"/>
  <c r="AP55" i="7"/>
  <c r="AP12" i="7"/>
  <c r="CC16" i="22" a="1"/>
  <c r="CC16" i="22" s="1"/>
  <c r="CO20" i="22"/>
  <c r="CY16" i="22"/>
  <c r="AR20" i="7"/>
  <c r="AR67" i="7" s="1"/>
  <c r="AR63" i="7"/>
  <c r="DC14" i="22"/>
  <c r="AP17" i="7"/>
  <c r="AP60" i="7"/>
  <c r="F17" i="8"/>
  <c r="AL14" i="7"/>
  <c r="AL57" i="7"/>
  <c r="DC5" i="22"/>
  <c r="DM5" i="22" s="1"/>
  <c r="DW5" i="22" s="1"/>
  <c r="EG5" i="22" s="1"/>
  <c r="D5" i="8"/>
  <c r="V50" i="16"/>
  <c r="AI18" i="7"/>
  <c r="G32" i="4"/>
  <c r="H32" i="4" s="1"/>
  <c r="F42" i="4"/>
  <c r="R6" i="9"/>
  <c r="G6" i="15" s="1"/>
  <c r="AZ4" i="9"/>
  <c r="U3" i="9" s="1"/>
  <c r="G3" i="15" s="1"/>
  <c r="H3" i="15" s="1"/>
  <c r="H4" i="15" s="1"/>
  <c r="H5" i="15" s="1"/>
  <c r="K5" i="5"/>
  <c r="AO16" i="7"/>
  <c r="AO59" i="7"/>
  <c r="AX101" i="6"/>
  <c r="BE86" i="6"/>
  <c r="BF86" i="6" s="1"/>
  <c r="BG86" i="6" s="1"/>
  <c r="BD86" i="6"/>
  <c r="AX83" i="6"/>
  <c r="BN75" i="6"/>
  <c r="BO75" i="6" s="1"/>
  <c r="AX75" i="6" s="1"/>
  <c r="BM75" i="6"/>
  <c r="AX72" i="6"/>
  <c r="BG61" i="6"/>
  <c r="AV41" i="6"/>
  <c r="AW41" i="6" s="1"/>
  <c r="AX41" i="6" s="1"/>
  <c r="AU41" i="6"/>
  <c r="BN11" i="6"/>
  <c r="BO11" i="6" s="1"/>
  <c r="AX11" i="6" s="1"/>
  <c r="BM11" i="6"/>
  <c r="BN8" i="6"/>
  <c r="BO8" i="6" s="1"/>
  <c r="BM8" i="6"/>
  <c r="AX5" i="6"/>
  <c r="L44" i="19"/>
  <c r="F36" i="19"/>
  <c r="A37" i="19"/>
  <c r="A46" i="19"/>
  <c r="R500" i="10"/>
  <c r="R860" i="10" s="1"/>
  <c r="R1220" i="10" s="1"/>
  <c r="R200" i="10"/>
  <c r="R528" i="10"/>
  <c r="R888" i="10" s="1"/>
  <c r="R1248" i="10" s="1"/>
  <c r="R228" i="10"/>
  <c r="R496" i="10"/>
  <c r="R856" i="10" s="1"/>
  <c r="R1216" i="10" s="1"/>
  <c r="R196" i="10"/>
  <c r="S188" i="10"/>
  <c r="AC128" i="10" a="1"/>
  <c r="AC128" i="10" s="1"/>
  <c r="Y128" i="10" a="1"/>
  <c r="Y128" i="10" s="1"/>
  <c r="AB128" i="10" a="1"/>
  <c r="AB128" i="10" s="1"/>
  <c r="X128" i="10" a="1"/>
  <c r="X128" i="10" s="1"/>
  <c r="T128" i="10" a="1"/>
  <c r="T128" i="10" s="1"/>
  <c r="AA128" i="10" a="1"/>
  <c r="AA128" i="10" s="1"/>
  <c r="Z128" i="10" a="1"/>
  <c r="Z128" i="10" s="1"/>
  <c r="S184" i="10"/>
  <c r="AA124" i="10" a="1"/>
  <c r="AA124" i="10" s="1"/>
  <c r="Z124" i="10" a="1"/>
  <c r="Z124" i="10" s="1"/>
  <c r="AC124" i="10" a="1"/>
  <c r="AC124" i="10" s="1"/>
  <c r="Y124" i="10" a="1"/>
  <c r="Y124" i="10" s="1"/>
  <c r="X124" i="10" a="1"/>
  <c r="X124" i="10" s="1"/>
  <c r="T124" i="10" a="1"/>
  <c r="T124" i="10" s="1"/>
  <c r="AB124" i="10" a="1"/>
  <c r="AB124" i="10" s="1"/>
  <c r="AR40" i="10"/>
  <c r="V40" i="10" a="1"/>
  <c r="V40" i="10" s="1"/>
  <c r="AR58" i="10"/>
  <c r="V58" i="10" a="1"/>
  <c r="V58" i="10" s="1"/>
  <c r="V57" i="10" a="1"/>
  <c r="V57" i="10" s="1"/>
  <c r="AR57" i="10"/>
  <c r="T117" i="10" a="1"/>
  <c r="T117" i="10" s="1"/>
  <c r="AQ6" i="10"/>
  <c r="U6" i="10" a="1"/>
  <c r="U6" i="10" s="1"/>
  <c r="AQ36" i="10"/>
  <c r="U36" i="10" a="1"/>
  <c r="U36" i="10" s="1"/>
  <c r="AQ48" i="10"/>
  <c r="U48" i="10" a="1"/>
  <c r="U48" i="10" s="1"/>
  <c r="AQ33" i="10"/>
  <c r="U33" i="10" a="1"/>
  <c r="U33" i="10" s="1"/>
  <c r="AQ40" i="10"/>
  <c r="U40" i="10" a="1"/>
  <c r="U40" i="10" s="1"/>
  <c r="U45" i="10" a="1"/>
  <c r="U45" i="10" s="1"/>
  <c r="AQ45" i="10"/>
  <c r="U56" i="10" a="1"/>
  <c r="U56" i="10" s="1"/>
  <c r="AQ56" i="10"/>
  <c r="AQ61" i="10"/>
  <c r="U61" i="10" a="1"/>
  <c r="U61" i="10" s="1"/>
  <c r="AS22" i="10"/>
  <c r="W22" i="10" a="1"/>
  <c r="W22" i="10" s="1"/>
  <c r="AS8" i="10"/>
  <c r="W8" i="10" a="1"/>
  <c r="W8" i="10" s="1"/>
  <c r="AS23" i="10"/>
  <c r="W23" i="10" a="1"/>
  <c r="W23" i="10" s="1"/>
  <c r="W39" i="10" a="1"/>
  <c r="W39" i="10" s="1"/>
  <c r="AS39" i="10"/>
  <c r="AS35" i="10"/>
  <c r="W35" i="10" a="1"/>
  <c r="W35" i="10" s="1"/>
  <c r="AS48" i="10"/>
  <c r="W48" i="10" a="1"/>
  <c r="W48" i="10" s="1"/>
  <c r="AS47" i="10"/>
  <c r="W47" i="10" a="1"/>
  <c r="W47" i="10" s="1"/>
  <c r="L46" i="19"/>
  <c r="L37" i="19"/>
  <c r="F35" i="19"/>
  <c r="A45" i="19"/>
  <c r="L33" i="19"/>
  <c r="S239" i="10"/>
  <c r="AC179" i="10" a="1"/>
  <c r="AC179" i="10" s="1"/>
  <c r="AB179" i="10" a="1"/>
  <c r="AB179" i="10" s="1"/>
  <c r="T179" i="10" a="1"/>
  <c r="T179" i="10" s="1"/>
  <c r="R492" i="10"/>
  <c r="R852" i="10" s="1"/>
  <c r="R1212" i="10" s="1"/>
  <c r="R192" i="10"/>
  <c r="T120" i="10" a="1"/>
  <c r="T120" i="10" s="1"/>
  <c r="T181" i="10" a="1"/>
  <c r="T181" i="10" s="1"/>
  <c r="S300" i="10"/>
  <c r="AC240" i="10" a="1"/>
  <c r="AC240" i="10" s="1"/>
  <c r="T240" i="10" a="1"/>
  <c r="T240" i="10" s="1"/>
  <c r="S221" i="10"/>
  <c r="AC161" i="10" a="1"/>
  <c r="AC161" i="10" s="1"/>
  <c r="AB161" i="10" a="1"/>
  <c r="AB161" i="10" s="1"/>
  <c r="T161" i="10" a="1"/>
  <c r="T161" i="10" s="1"/>
  <c r="S189" i="10"/>
  <c r="Z129" i="10" a="1"/>
  <c r="Z129" i="10" s="1"/>
  <c r="AC129" i="10" a="1"/>
  <c r="AC129" i="10" s="1"/>
  <c r="Y129" i="10" a="1"/>
  <c r="Y129" i="10" s="1"/>
  <c r="U129" i="10" a="1"/>
  <c r="U129" i="10" s="1"/>
  <c r="AB129" i="10" a="1"/>
  <c r="AB129" i="10" s="1"/>
  <c r="X129" i="10" a="1"/>
  <c r="X129" i="10" s="1"/>
  <c r="T129" i="10" a="1"/>
  <c r="T129" i="10" s="1"/>
  <c r="AA129" i="10" a="1"/>
  <c r="AA129" i="10" s="1"/>
  <c r="AC181" i="10" a="1"/>
  <c r="AC181" i="10" s="1"/>
  <c r="Z130" i="10" a="1"/>
  <c r="Z130" i="10" s="1"/>
  <c r="Y82" i="10" a="1"/>
  <c r="Y82" i="10" s="1"/>
  <c r="AC113" i="10" a="1"/>
  <c r="AC113" i="10" s="1"/>
  <c r="AB104" i="10" a="1"/>
  <c r="AB104" i="10" s="1"/>
  <c r="R515" i="10"/>
  <c r="R875" i="10" s="1"/>
  <c r="R1235" i="10" s="1"/>
  <c r="R215" i="10"/>
  <c r="AC143" i="10" a="1"/>
  <c r="AC143" i="10" s="1"/>
  <c r="Y143" i="10" a="1"/>
  <c r="Y143" i="10" s="1"/>
  <c r="AB143" i="10" a="1"/>
  <c r="AB143" i="10" s="1"/>
  <c r="X143" i="10" a="1"/>
  <c r="X143" i="10" s="1"/>
  <c r="T143" i="10" a="1"/>
  <c r="T143" i="10" s="1"/>
  <c r="AA143" i="10" a="1"/>
  <c r="AA143" i="10" s="1"/>
  <c r="S203" i="10"/>
  <c r="Z143" i="10" a="1"/>
  <c r="Z143" i="10" s="1"/>
  <c r="AB76" i="10" a="1"/>
  <c r="AB76" i="10" s="1"/>
  <c r="T146" i="10" a="1"/>
  <c r="T146" i="10" s="1"/>
  <c r="AC171" i="10" a="1"/>
  <c r="AC171" i="10" s="1"/>
  <c r="AB157" i="10" a="1"/>
  <c r="AB157" i="10" s="1"/>
  <c r="R507" i="10"/>
  <c r="R867" i="10" s="1"/>
  <c r="R1227" i="10" s="1"/>
  <c r="R207" i="10"/>
  <c r="AC154" i="10" a="1"/>
  <c r="AC154" i="10" s="1"/>
  <c r="R525" i="10"/>
  <c r="R885" i="10" s="1"/>
  <c r="R1245" i="10" s="1"/>
  <c r="R225" i="10"/>
  <c r="AB225" i="10" s="1" a="1"/>
  <c r="AB225" i="10" s="1"/>
  <c r="Y133" i="10" a="1"/>
  <c r="Y133" i="10" s="1"/>
  <c r="AB133" i="10" a="1"/>
  <c r="AB133" i="10" s="1"/>
  <c r="L61" i="10" a="1"/>
  <c r="L61" i="10" s="1"/>
  <c r="Y73" i="10" a="1"/>
  <c r="Y73" i="10" s="1"/>
  <c r="X123" i="10" a="1"/>
  <c r="X123" i="10" s="1"/>
  <c r="AA123" i="10" a="1"/>
  <c r="AA123" i="10" s="1"/>
  <c r="S292" i="10"/>
  <c r="AC232" i="10" a="1"/>
  <c r="AC232" i="10" s="1"/>
  <c r="AB232" i="10" a="1"/>
  <c r="AB232" i="10" s="1"/>
  <c r="T232" i="10" a="1"/>
  <c r="T232" i="10" s="1"/>
  <c r="S196" i="10"/>
  <c r="AC136" i="10" a="1"/>
  <c r="AC136" i="10" s="1"/>
  <c r="AB136" i="10" a="1"/>
  <c r="AB136" i="10" s="1"/>
  <c r="T136" i="10" a="1"/>
  <c r="T136" i="10" s="1"/>
  <c r="R486" i="10"/>
  <c r="R846" i="10" s="1"/>
  <c r="R1206" i="10" s="1"/>
  <c r="R186" i="10"/>
  <c r="X186" i="10" s="1" a="1"/>
  <c r="X186" i="10" s="1"/>
  <c r="R499" i="10"/>
  <c r="R859" i="10" s="1"/>
  <c r="R1219" i="10" s="1"/>
  <c r="R199" i="10"/>
  <c r="AB122" i="10" a="1"/>
  <c r="AB122" i="10" s="1"/>
  <c r="Z127" i="10" a="1"/>
  <c r="Z127" i="10" s="1"/>
  <c r="Y127" i="10" a="1"/>
  <c r="Y127" i="10" s="1"/>
  <c r="V28" i="10" a="1"/>
  <c r="V28" i="10" s="1"/>
  <c r="AR28" i="10"/>
  <c r="L64" i="10" a="1"/>
  <c r="L64" i="10" s="1"/>
  <c r="D64" i="10" a="1"/>
  <c r="D64" i="10" s="1"/>
  <c r="D40" i="10" s="1"/>
  <c r="B68" i="10"/>
  <c r="AR20" i="10"/>
  <c r="V20" i="10" a="1"/>
  <c r="V20" i="10" s="1"/>
  <c r="AR44" i="10"/>
  <c r="V44" i="10" a="1"/>
  <c r="V44" i="10" s="1"/>
  <c r="AR60" i="10"/>
  <c r="V60" i="10" a="1"/>
  <c r="V60" i="10" s="1"/>
  <c r="V61" i="10" a="1"/>
  <c r="V61" i="10" s="1"/>
  <c r="AR61" i="10"/>
  <c r="AB89" i="10" a="1"/>
  <c r="AB89" i="10" s="1"/>
  <c r="AB108" i="10" a="1"/>
  <c r="AB108" i="10" s="1"/>
  <c r="AC94" i="10" a="1"/>
  <c r="AC94" i="10" s="1"/>
  <c r="AA74" i="10" a="1"/>
  <c r="AA74" i="10" s="1"/>
  <c r="T110" i="10" a="1"/>
  <c r="T110" i="10" s="1"/>
  <c r="AB93" i="10" a="1"/>
  <c r="AB93" i="10" s="1"/>
  <c r="AB81" i="10" a="1"/>
  <c r="AB81" i="10" s="1"/>
  <c r="V15" i="10" a="1"/>
  <c r="V15" i="10" s="1"/>
  <c r="AR15" i="10"/>
  <c r="AQ5" i="10"/>
  <c r="U5" i="10" a="1"/>
  <c r="U5" i="10" s="1"/>
  <c r="U17" i="10" a="1"/>
  <c r="U17" i="10" s="1"/>
  <c r="AQ17" i="10"/>
  <c r="AQ39" i="10"/>
  <c r="U39" i="10" a="1"/>
  <c r="U39" i="10" s="1"/>
  <c r="AQ41" i="10"/>
  <c r="U41" i="10" a="1"/>
  <c r="U41" i="10" s="1"/>
  <c r="AQ57" i="10"/>
  <c r="U57" i="10" a="1"/>
  <c r="U57" i="10" s="1"/>
  <c r="U53" i="10" a="1"/>
  <c r="U53" i="10" s="1"/>
  <c r="AQ53" i="10"/>
  <c r="BE12" i="10"/>
  <c r="BO12" i="10" s="1"/>
  <c r="BY12" i="10" s="1"/>
  <c r="CI12" i="10" s="1"/>
  <c r="AS26" i="10"/>
  <c r="W26" i="10" a="1"/>
  <c r="W26" i="10" s="1"/>
  <c r="AS10" i="10"/>
  <c r="W10" i="10" a="1"/>
  <c r="W10" i="10" s="1"/>
  <c r="AS25" i="10"/>
  <c r="W25" i="10" a="1"/>
  <c r="W25" i="10" s="1"/>
  <c r="AS7" i="10"/>
  <c r="W7" i="10" a="1"/>
  <c r="W7" i="10" s="1"/>
  <c r="W53" i="10" a="1"/>
  <c r="W53" i="10" s="1"/>
  <c r="AS53" i="10"/>
  <c r="W52" i="10" a="1"/>
  <c r="W52" i="10" s="1"/>
  <c r="AS52" i="10"/>
  <c r="AS56" i="10"/>
  <c r="W56" i="10" a="1"/>
  <c r="W56" i="10" s="1"/>
  <c r="R26" i="28"/>
  <c r="S21" i="28"/>
  <c r="BH1247" i="22" a="1"/>
  <c r="BH1247" i="22" s="1"/>
  <c r="BK1247" i="22" a="1"/>
  <c r="BK1247" i="22" s="1"/>
  <c r="BG713" i="22"/>
  <c r="BG1289" i="22" s="1"/>
  <c r="BG161" i="22"/>
  <c r="BH1266" i="22" a="1"/>
  <c r="BH1266" i="22" s="1"/>
  <c r="BF709" i="22"/>
  <c r="BF1285" i="22" s="1"/>
  <c r="BF277" i="22"/>
  <c r="BF157" i="22"/>
  <c r="BF957" i="22"/>
  <c r="BF525" i="22"/>
  <c r="BF953" i="22"/>
  <c r="BF521" i="22"/>
  <c r="BG708" i="22"/>
  <c r="BG1284" i="22" s="1"/>
  <c r="BG156" i="22"/>
  <c r="BH1273" i="22" a="1"/>
  <c r="BH1273" i="22" s="1"/>
  <c r="BU204" i="22"/>
  <c r="BU348" i="22" s="1"/>
  <c r="BU492" i="22" s="1"/>
  <c r="BU84" i="22"/>
  <c r="BF708" i="22"/>
  <c r="BF1284" i="22" s="1"/>
  <c r="BF276" i="22"/>
  <c r="BF156" i="22"/>
  <c r="BD708" i="22"/>
  <c r="BD156" i="22"/>
  <c r="BH1268" i="22" a="1"/>
  <c r="BH1268" i="22" s="1"/>
  <c r="BU198" i="22"/>
  <c r="BU342" i="22" s="1"/>
  <c r="BU486" i="22" s="1"/>
  <c r="BU78" i="22"/>
  <c r="CB78" i="22" s="1" a="1"/>
  <c r="CB78" i="22" s="1"/>
  <c r="CC54" i="22" a="1"/>
  <c r="CC54" i="22" s="1"/>
  <c r="BF723" i="22"/>
  <c r="BF1299" i="22" s="1"/>
  <c r="BF291" i="22"/>
  <c r="BF171" i="22"/>
  <c r="BF839" i="22"/>
  <c r="BF407" i="22"/>
  <c r="BF828" i="22"/>
  <c r="BF396" i="22"/>
  <c r="BF966" i="22"/>
  <c r="BF534" i="22"/>
  <c r="BF956" i="22"/>
  <c r="BF524" i="22"/>
  <c r="BD715" i="22"/>
  <c r="BH139" i="22" a="1"/>
  <c r="BH139" i="22" s="1"/>
  <c r="BD163" i="22"/>
  <c r="CF71" i="22" a="1"/>
  <c r="CF71" i="22" s="1"/>
  <c r="CE71" i="22" a="1"/>
  <c r="CE71" i="22" s="1"/>
  <c r="CA71" i="22" a="1"/>
  <c r="CA71" i="22" s="1"/>
  <c r="BW71" i="22" a="1"/>
  <c r="BW71" i="22" s="1"/>
  <c r="BH143" i="22" s="1" a="1"/>
  <c r="BH143" i="22" s="1"/>
  <c r="BV95" i="22"/>
  <c r="BF842" i="22"/>
  <c r="BF410" i="22"/>
  <c r="CC66" i="22" a="1"/>
  <c r="CC66" i="22" s="1"/>
  <c r="BV90" i="22"/>
  <c r="CF66" i="22" a="1"/>
  <c r="CF66" i="22" s="1"/>
  <c r="CB66" i="22" a="1"/>
  <c r="CB66" i="22" s="1"/>
  <c r="CE66" i="22" a="1"/>
  <c r="CE66" i="22" s="1"/>
  <c r="BW66" i="22" a="1"/>
  <c r="BW66" i="22" s="1"/>
  <c r="BH138" i="22" s="1" a="1"/>
  <c r="BH138" i="22" s="1"/>
  <c r="BU201" i="22"/>
  <c r="BU345" i="22" s="1"/>
  <c r="BU489" i="22" s="1"/>
  <c r="BU81" i="22"/>
  <c r="CU15" i="22"/>
  <c r="BY15" i="22" a="1"/>
  <c r="BY15" i="22" s="1"/>
  <c r="BZ10" i="22" a="1"/>
  <c r="BZ10" i="22" s="1"/>
  <c r="CV10" i="22"/>
  <c r="AJ58" i="7"/>
  <c r="AJ15" i="7"/>
  <c r="BH29" i="22" a="1"/>
  <c r="BH29" i="22" s="1"/>
  <c r="BH47" i="22" a="1"/>
  <c r="BH47" i="22" s="1"/>
  <c r="BH41" i="22" a="1"/>
  <c r="BH41" i="22" s="1"/>
  <c r="CM26" i="22"/>
  <c r="CA22" i="22" a="1"/>
  <c r="CA22" i="22" s="1"/>
  <c r="CW22" i="22"/>
  <c r="CU19" i="22"/>
  <c r="BY19" i="22" a="1"/>
  <c r="BY19" i="22" s="1"/>
  <c r="CT8" i="22"/>
  <c r="BX8" i="22" a="1"/>
  <c r="BX8" i="22" s="1"/>
  <c r="BI1232" i="22" s="1" a="1"/>
  <c r="BI1232" i="22" s="1"/>
  <c r="CT25" i="22"/>
  <c r="BX25" i="22" a="1"/>
  <c r="BX25" i="22" s="1"/>
  <c r="BI1249" i="22" s="1" a="1"/>
  <c r="BI1249" i="22" s="1"/>
  <c r="CE67" i="22" a="1"/>
  <c r="CE67" i="22" s="1"/>
  <c r="CC59" i="22" a="1"/>
  <c r="CC59" i="22" s="1"/>
  <c r="CE47" i="22" a="1"/>
  <c r="CE47" i="22" s="1"/>
  <c r="DK8" i="22"/>
  <c r="CE39" i="22" a="1"/>
  <c r="CE39" i="22" s="1"/>
  <c r="CC42" i="22" a="1"/>
  <c r="CC42" i="22" s="1"/>
  <c r="CF45" i="22" a="1"/>
  <c r="CF45" i="22" s="1"/>
  <c r="DC25" i="22"/>
  <c r="DM25" i="22" s="1"/>
  <c r="DW25" i="22" s="1"/>
  <c r="EG25" i="22" s="1"/>
  <c r="BU237" i="22"/>
  <c r="BU381" i="22" s="1"/>
  <c r="BU525" i="22" s="1"/>
  <c r="BU117" i="22"/>
  <c r="CF51" i="22" a="1"/>
  <c r="CF51" i="22" s="1"/>
  <c r="CP17" i="22"/>
  <c r="CZ13" i="22"/>
  <c r="CD13" i="22" a="1"/>
  <c r="CD13" i="22" s="1"/>
  <c r="CV9" i="22"/>
  <c r="BZ9" i="22" a="1"/>
  <c r="BZ9" i="22" s="1"/>
  <c r="AP62" i="7"/>
  <c r="AP19" i="7"/>
  <c r="AP66" i="7" s="1"/>
  <c r="L52" i="22" a="1"/>
  <c r="L52" i="22" s="1"/>
  <c r="DK21" i="22"/>
  <c r="DU21" i="22" s="1"/>
  <c r="EE21" i="22" s="1"/>
  <c r="EO21" i="22" s="1"/>
  <c r="U13" i="9"/>
  <c r="T13" i="9"/>
  <c r="S13" i="9"/>
  <c r="F17" i="9"/>
  <c r="DC7" i="22"/>
  <c r="DM7" i="22" s="1"/>
  <c r="DW7" i="22" s="1"/>
  <c r="EG7" i="22" s="1"/>
  <c r="AR59" i="7"/>
  <c r="DG6" i="22"/>
  <c r="AR76" i="7"/>
  <c r="AQ77" i="7"/>
  <c r="E5" i="8"/>
  <c r="F20" i="9"/>
  <c r="U16" i="9"/>
  <c r="T16" i="9"/>
  <c r="S16" i="9"/>
  <c r="P12" i="9"/>
  <c r="T19" i="16"/>
  <c r="AJ77" i="7"/>
  <c r="AJ78" i="7" s="1"/>
  <c r="AJ79" i="7" s="1"/>
  <c r="AJ80" i="7" s="1"/>
  <c r="AJ81" i="7" s="1"/>
  <c r="AJ82" i="7" s="1"/>
  <c r="AJ83" i="7" s="1"/>
  <c r="AJ84" i="7" s="1"/>
  <c r="AJ85" i="7" s="1"/>
  <c r="AJ86" i="7" s="1"/>
  <c r="AJ87" i="7" s="1"/>
  <c r="AJ88" i="7" s="1"/>
  <c r="AJ89" i="7" s="1"/>
  <c r="AJ90" i="7" s="1"/>
  <c r="AJ91" i="7" s="1"/>
  <c r="AJ92" i="7" s="1"/>
  <c r="T18" i="16"/>
  <c r="U18" i="16" s="1"/>
  <c r="U19" i="16" s="1"/>
  <c r="AP77" i="7"/>
  <c r="AP78" i="7" s="1"/>
  <c r="AP79" i="7" s="1"/>
  <c r="AP80" i="7" s="1"/>
  <c r="AP81" i="7" s="1"/>
  <c r="AP82" i="7" s="1"/>
  <c r="AP83" i="7" s="1"/>
  <c r="AP84" i="7" s="1"/>
  <c r="AP85" i="7" s="1"/>
  <c r="AP86" i="7" s="1"/>
  <c r="AP87" i="7" s="1"/>
  <c r="AP88" i="7" s="1"/>
  <c r="AP89" i="7" s="1"/>
  <c r="AP90" i="7" s="1"/>
  <c r="AP91" i="7" s="1"/>
  <c r="AP92" i="7" s="1"/>
  <c r="AO55" i="7"/>
  <c r="V97" i="6"/>
  <c r="X97" i="6" s="1"/>
  <c r="W97" i="6"/>
  <c r="BN89" i="6"/>
  <c r="BO89" i="6" s="1"/>
  <c r="AX89" i="6" s="1"/>
  <c r="BM89" i="6"/>
  <c r="AW86" i="6"/>
  <c r="AX86" i="6" s="1"/>
  <c r="BO78" i="6"/>
  <c r="BF75" i="6"/>
  <c r="BO67" i="6"/>
  <c r="W58" i="6"/>
  <c r="V58" i="6"/>
  <c r="X58" i="6" s="1"/>
  <c r="W50" i="6"/>
  <c r="V50" i="6"/>
  <c r="X50" i="6" s="1"/>
  <c r="F38" i="6"/>
  <c r="E38" i="6"/>
  <c r="F35" i="6"/>
  <c r="E35" i="6"/>
  <c r="AV30" i="6"/>
  <c r="AW30" i="6" s="1"/>
  <c r="AX30" i="6" s="1"/>
  <c r="AU30" i="6"/>
  <c r="BE19" i="6"/>
  <c r="BF19" i="6" s="1"/>
  <c r="BG19" i="6" s="1"/>
  <c r="BD19" i="6"/>
  <c r="BF11" i="6"/>
  <c r="BG11" i="6" s="1"/>
  <c r="BF8" i="6"/>
  <c r="BG52" i="6"/>
  <c r="H38" i="4" l="1"/>
  <c r="H37" i="4"/>
  <c r="H33" i="4"/>
  <c r="H34" i="4"/>
  <c r="H41" i="4"/>
  <c r="H35" i="4"/>
  <c r="H39" i="4"/>
  <c r="H40" i="4"/>
  <c r="H36" i="4"/>
  <c r="F58" i="4"/>
  <c r="G48" i="4"/>
  <c r="G34" i="4"/>
  <c r="F44" i="4"/>
  <c r="G42" i="4"/>
  <c r="H42" i="4" s="1"/>
  <c r="F52" i="4"/>
  <c r="O34" i="5"/>
  <c r="AO5" i="29"/>
  <c r="AP5" i="29" s="1"/>
  <c r="G50" i="4"/>
  <c r="G69" i="4"/>
  <c r="G65" i="4"/>
  <c r="G47" i="4"/>
  <c r="G51" i="4"/>
  <c r="G46" i="4"/>
  <c r="G43" i="4"/>
  <c r="I51" i="33"/>
  <c r="B50" i="33"/>
  <c r="W29" i="7"/>
  <c r="V29" i="7"/>
  <c r="DF20" i="22"/>
  <c r="BZ44" i="22" a="1"/>
  <c r="BZ44" i="22" s="1"/>
  <c r="AQ4" i="29"/>
  <c r="AB4" i="9" s="1"/>
  <c r="AR4" i="29"/>
  <c r="AC4" i="9" s="1"/>
  <c r="BW80" i="22" a="1"/>
  <c r="BW80" i="22" s="1"/>
  <c r="B23" i="20"/>
  <c r="H20" i="16"/>
  <c r="BG75" i="6"/>
  <c r="BG25" i="6"/>
  <c r="W126" i="10" a="1"/>
  <c r="W126" i="10" s="1"/>
  <c r="D17" i="8"/>
  <c r="F11" i="8"/>
  <c r="D11" i="8"/>
  <c r="BA4" i="10"/>
  <c r="U64" i="10" a="1"/>
  <c r="U64" i="10" s="1"/>
  <c r="AX37" i="6"/>
  <c r="Y19" i="16"/>
  <c r="Y20" i="16"/>
  <c r="Y18" i="16"/>
  <c r="AX15" i="6"/>
  <c r="T236" i="10" a="1"/>
  <c r="T236" i="10" s="1"/>
  <c r="T32" i="28"/>
  <c r="U27" i="28"/>
  <c r="DF4" i="22"/>
  <c r="BZ28" i="22" a="1"/>
  <c r="BZ28" i="22" s="1"/>
  <c r="DD26" i="22"/>
  <c r="E52" i="22" a="1"/>
  <c r="E52" i="22" s="1"/>
  <c r="E28" i="22" s="1"/>
  <c r="E50" i="22" a="1"/>
  <c r="E50" i="22" s="1"/>
  <c r="E26" i="22" s="1"/>
  <c r="E51" i="22" a="1"/>
  <c r="E51" i="22" s="1"/>
  <c r="E27" i="22" s="1"/>
  <c r="BX50" i="22" a="1"/>
  <c r="BX50" i="22" s="1"/>
  <c r="E49" i="22" a="1"/>
  <c r="E49" i="22" s="1"/>
  <c r="E25" i="22" s="1"/>
  <c r="Z187" i="10" a="1"/>
  <c r="Z187" i="10" s="1"/>
  <c r="DD4" i="22"/>
  <c r="BX28" i="22" a="1"/>
  <c r="BX28" i="22" s="1"/>
  <c r="BG18" i="6"/>
  <c r="U30" i="7"/>
  <c r="BG79" i="6"/>
  <c r="BH1258" i="22" a="1"/>
  <c r="BH1258" i="22" s="1"/>
  <c r="BG95" i="6"/>
  <c r="AX93" i="6"/>
  <c r="DF7" i="22"/>
  <c r="BZ31" i="22" a="1"/>
  <c r="BZ31" i="22" s="1"/>
  <c r="T25" i="28"/>
  <c r="U20" i="28"/>
  <c r="BG17" i="6"/>
  <c r="T198" i="10" a="1"/>
  <c r="T198" i="10" s="1"/>
  <c r="BW75" i="22" a="1"/>
  <c r="BW75" i="22" s="1"/>
  <c r="Y15" i="10" a="1"/>
  <c r="Y15" i="10" s="1"/>
  <c r="AU15" i="10"/>
  <c r="AK25" i="10"/>
  <c r="AK16" i="10"/>
  <c r="DF6" i="22"/>
  <c r="BZ30" i="22" a="1"/>
  <c r="BZ30" i="22" s="1"/>
  <c r="AX17" i="6"/>
  <c r="AA134" i="10" a="1"/>
  <c r="AA134" i="10" s="1"/>
  <c r="BI91" i="22" a="1"/>
  <c r="BI91" i="22" s="1"/>
  <c r="K12" i="25"/>
  <c r="K24" i="25"/>
  <c r="K18" i="25"/>
  <c r="R29" i="19"/>
  <c r="G39" i="19"/>
  <c r="AC187" i="10" a="1"/>
  <c r="AC187" i="10" s="1"/>
  <c r="CA58" i="22" a="1"/>
  <c r="CA58" i="22" s="1"/>
  <c r="BW51" i="22" a="1"/>
  <c r="BW51" i="22" s="1"/>
  <c r="BH123" i="22" s="1" a="1"/>
  <c r="BH123" i="22" s="1"/>
  <c r="W30" i="16"/>
  <c r="L12" i="25"/>
  <c r="L18" i="25"/>
  <c r="L24" i="25"/>
  <c r="BI1227" i="22" a="1"/>
  <c r="BI1227" i="22" s="1"/>
  <c r="BI1228" i="22" a="1"/>
  <c r="BI1228" i="22" s="1"/>
  <c r="BI1250" i="22" a="1"/>
  <c r="BI1250" i="22" s="1"/>
  <c r="BI651" i="22" a="1"/>
  <c r="BI651" i="22" s="1"/>
  <c r="BI1229" i="22" a="1"/>
  <c r="BI1229" i="22" s="1"/>
  <c r="AX8" i="6"/>
  <c r="CE58" i="22" a="1"/>
  <c r="CE58" i="22" s="1"/>
  <c r="AC233" i="10" a="1"/>
  <c r="AC233" i="10" s="1"/>
  <c r="BI84" i="22" a="1"/>
  <c r="BI84" i="22" s="1"/>
  <c r="W28" i="7"/>
  <c r="V28" i="7"/>
  <c r="BJ1247" i="22" a="1"/>
  <c r="BJ1247" i="22" s="1"/>
  <c r="CA67" i="22" a="1"/>
  <c r="CA67" i="22" s="1"/>
  <c r="T222" i="10" a="1"/>
  <c r="T222" i="10" s="1"/>
  <c r="CA91" i="22" a="1"/>
  <c r="CA91" i="22" s="1"/>
  <c r="U20" i="16"/>
  <c r="U21" i="16" s="1"/>
  <c r="U22" i="16" s="1"/>
  <c r="U23" i="16" s="1"/>
  <c r="U24" i="16" s="1"/>
  <c r="U25" i="16" s="1"/>
  <c r="U26" i="16" s="1"/>
  <c r="U27" i="16" s="1"/>
  <c r="U28" i="16" s="1"/>
  <c r="U29" i="16" s="1"/>
  <c r="BH17" i="22" a="1"/>
  <c r="BH17" i="22" s="1"/>
  <c r="T233" i="10" a="1"/>
  <c r="T233" i="10" s="1"/>
  <c r="BW60" i="22" a="1"/>
  <c r="BW60" i="22" s="1"/>
  <c r="BH132" i="22" s="1" a="1"/>
  <c r="BH132" i="22" s="1"/>
  <c r="BI653" i="22" a="1"/>
  <c r="BI653" i="22" s="1"/>
  <c r="AX65" i="6"/>
  <c r="BG8" i="6"/>
  <c r="AX50" i="6"/>
  <c r="BI657" i="22" a="1"/>
  <c r="BI657" i="22" s="1"/>
  <c r="Y12" i="14"/>
  <c r="AD2064" i="25"/>
  <c r="AF49" i="25"/>
  <c r="AE49" i="25"/>
  <c r="AG49" i="25" s="1"/>
  <c r="W4" i="9"/>
  <c r="X3" i="9"/>
  <c r="Z4" i="9"/>
  <c r="AA3" i="9"/>
  <c r="V14" i="9"/>
  <c r="H17" i="9"/>
  <c r="Y14" i="9"/>
  <c r="Y13" i="9"/>
  <c r="Y12" i="9"/>
  <c r="V11" i="9"/>
  <c r="Y11" i="9"/>
  <c r="V12" i="9"/>
  <c r="V13" i="9"/>
  <c r="H28" i="20"/>
  <c r="H24" i="16"/>
  <c r="U17" i="9"/>
  <c r="T17" i="9"/>
  <c r="S17" i="9"/>
  <c r="F21" i="9"/>
  <c r="BC39" i="10"/>
  <c r="W99" i="10" a="1"/>
  <c r="W99" i="10" s="1"/>
  <c r="AL18" i="7"/>
  <c r="AL61" i="7"/>
  <c r="AA184" i="10" a="1"/>
  <c r="AA184" i="10" s="1"/>
  <c r="Z184" i="10" a="1"/>
  <c r="Z184" i="10" s="1"/>
  <c r="S244" i="10"/>
  <c r="AC184" i="10" a="1"/>
  <c r="AC184" i="10" s="1"/>
  <c r="Y184" i="10" a="1"/>
  <c r="Y184" i="10" s="1"/>
  <c r="X184" i="10" a="1"/>
  <c r="X184" i="10" s="1"/>
  <c r="T184" i="10" a="1"/>
  <c r="T184" i="10" s="1"/>
  <c r="AB184" i="10" a="1"/>
  <c r="AB184" i="10" s="1"/>
  <c r="AA20" i="16"/>
  <c r="AA19" i="16"/>
  <c r="AA18" i="16"/>
  <c r="AA21" i="16"/>
  <c r="CP20" i="22"/>
  <c r="CZ16" i="22"/>
  <c r="CD16" i="22" a="1"/>
  <c r="CD16" i="22" s="1"/>
  <c r="BF850" i="22"/>
  <c r="BF418" i="22"/>
  <c r="BD743" i="22"/>
  <c r="BD191" i="22"/>
  <c r="DD25" i="22"/>
  <c r="BX49" i="22" a="1"/>
  <c r="BX49" i="22" s="1"/>
  <c r="DG22" i="22"/>
  <c r="CA46" i="22" a="1"/>
  <c r="CA46" i="22" s="1"/>
  <c r="BD1291" i="22"/>
  <c r="BH715" i="22" a="1"/>
  <c r="BH715" i="22" s="1"/>
  <c r="BF1415" i="22"/>
  <c r="BA57" i="10"/>
  <c r="U117" i="10" a="1"/>
  <c r="U117" i="10" s="1"/>
  <c r="BU240" i="22"/>
  <c r="BU384" i="22" s="1"/>
  <c r="BU528" i="22" s="1"/>
  <c r="BU120" i="22"/>
  <c r="CC79" i="22" a="1"/>
  <c r="CC79" i="22" s="1"/>
  <c r="BV103" i="22"/>
  <c r="CF79" i="22" a="1"/>
  <c r="CF79" i="22" s="1"/>
  <c r="CB79" i="22" a="1"/>
  <c r="CB79" i="22" s="1"/>
  <c r="CE79" i="22" a="1"/>
  <c r="CE79" i="22" s="1"/>
  <c r="CA79" i="22" a="1"/>
  <c r="CA79" i="22" s="1"/>
  <c r="BW79" i="22" a="1"/>
  <c r="BW79" i="22" s="1"/>
  <c r="CD79" i="22" a="1"/>
  <c r="CD79" i="22" s="1"/>
  <c r="CC85" i="22" a="1"/>
  <c r="CC85" i="22" s="1"/>
  <c r="CF85" i="22" a="1"/>
  <c r="CF85" i="22" s="1"/>
  <c r="BV109" i="22"/>
  <c r="CE85" i="22" a="1"/>
  <c r="CE85" i="22" s="1"/>
  <c r="BW85" i="22" a="1"/>
  <c r="BW85" i="22" s="1"/>
  <c r="F24" i="9"/>
  <c r="U20" i="9"/>
  <c r="T20" i="9"/>
  <c r="S20" i="9"/>
  <c r="BF1404" i="22"/>
  <c r="BF867" i="22"/>
  <c r="BF435" i="22"/>
  <c r="BF732" i="22"/>
  <c r="BF1308" i="22" s="1"/>
  <c r="BF300" i="22"/>
  <c r="BF180" i="22"/>
  <c r="BC26" i="10"/>
  <c r="W86" i="10" a="1"/>
  <c r="W86" i="10" s="1"/>
  <c r="BA41" i="10"/>
  <c r="U101" i="10" a="1"/>
  <c r="U101" i="10" s="1"/>
  <c r="S263" i="10"/>
  <c r="AC203" i="10" a="1"/>
  <c r="AC203" i="10" s="1"/>
  <c r="Y203" i="10" a="1"/>
  <c r="Y203" i="10" s="1"/>
  <c r="AB203" i="10" a="1"/>
  <c r="AB203" i="10" s="1"/>
  <c r="X203" i="10" a="1"/>
  <c r="X203" i="10" s="1"/>
  <c r="T203" i="10" a="1"/>
  <c r="T203" i="10" s="1"/>
  <c r="Z203" i="10" a="1"/>
  <c r="Z203" i="10" s="1"/>
  <c r="AA203" i="10" a="1"/>
  <c r="AA203" i="10" s="1"/>
  <c r="BC48" i="10"/>
  <c r="W108" i="10" a="1"/>
  <c r="W108" i="10" s="1"/>
  <c r="BC8" i="10"/>
  <c r="W68" i="10" a="1"/>
  <c r="W68" i="10" s="1"/>
  <c r="BA36" i="10"/>
  <c r="U96" i="10" a="1"/>
  <c r="U96" i="10" s="1"/>
  <c r="R556" i="10"/>
  <c r="R916" i="10" s="1"/>
  <c r="R1276" i="10" s="1"/>
  <c r="R256" i="10"/>
  <c r="AP64" i="7"/>
  <c r="AP21" i="7"/>
  <c r="AP68" i="7" s="1"/>
  <c r="BU251" i="22"/>
  <c r="BU395" i="22" s="1"/>
  <c r="BU539" i="22" s="1"/>
  <c r="BU131" i="22"/>
  <c r="BU275" i="22" s="1"/>
  <c r="BU419" i="22" s="1"/>
  <c r="BU563" i="22" s="1"/>
  <c r="C37" i="22"/>
  <c r="BG726" i="22"/>
  <c r="BG1302" i="22" s="1"/>
  <c r="BG174" i="22"/>
  <c r="BF856" i="22"/>
  <c r="BF424" i="22"/>
  <c r="BF1121" i="22"/>
  <c r="BD1285" i="22"/>
  <c r="BH709" i="22" a="1"/>
  <c r="BH709" i="22" s="1"/>
  <c r="BF857" i="22"/>
  <c r="BF425" i="22"/>
  <c r="AL8" i="9"/>
  <c r="AP8" i="9" s="1"/>
  <c r="AT8" i="9" s="1"/>
  <c r="AX8" i="9" s="1"/>
  <c r="S19" i="9" s="1"/>
  <c r="L19" i="9"/>
  <c r="C23" i="9"/>
  <c r="K19" i="9"/>
  <c r="J19" i="9"/>
  <c r="AI17" i="7"/>
  <c r="DJ14" i="22"/>
  <c r="CD38" i="22" a="1"/>
  <c r="CD38" i="22" s="1"/>
  <c r="BV139" i="22"/>
  <c r="CE115" i="22" a="1"/>
  <c r="CE115" i="22" s="1"/>
  <c r="CA115" i="22" a="1"/>
  <c r="CA115" i="22" s="1"/>
  <c r="BW115" i="22" a="1"/>
  <c r="BW115" i="22" s="1"/>
  <c r="AR14" i="7"/>
  <c r="AR57" i="7"/>
  <c r="DE22" i="22"/>
  <c r="BY46" i="22" a="1"/>
  <c r="BY46" i="22" s="1"/>
  <c r="BZ84" i="22" a="1"/>
  <c r="BZ84" i="22" s="1"/>
  <c r="S33" i="16"/>
  <c r="S45" i="16" s="1"/>
  <c r="Y21" i="16"/>
  <c r="X21" i="16"/>
  <c r="BF1118" i="22"/>
  <c r="BF861" i="22"/>
  <c r="BF429" i="22"/>
  <c r="BC42" i="10"/>
  <c r="W102" i="10" a="1"/>
  <c r="W102" i="10" s="1"/>
  <c r="BA52" i="10"/>
  <c r="U112" i="10" a="1"/>
  <c r="U112" i="10" s="1"/>
  <c r="BA30" i="10"/>
  <c r="U90" i="10" a="1"/>
  <c r="U90" i="10" s="1"/>
  <c r="BB52" i="10"/>
  <c r="V112" i="10" a="1"/>
  <c r="V112" i="10" s="1"/>
  <c r="AY62" i="10"/>
  <c r="AC62" i="10" a="1"/>
  <c r="AC62" i="10" s="1"/>
  <c r="M47" i="10" a="1"/>
  <c r="M47" i="10" s="1"/>
  <c r="M45" i="10" a="1"/>
  <c r="M45" i="10" s="1"/>
  <c r="M48" i="10" a="1"/>
  <c r="M48" i="10" s="1"/>
  <c r="M46" i="10" a="1"/>
  <c r="M46" i="10" s="1"/>
  <c r="U187" i="10" a="1"/>
  <c r="U187" i="10" s="1"/>
  <c r="S257" i="10"/>
  <c r="AC197" i="10" a="1"/>
  <c r="AC197" i="10" s="1"/>
  <c r="T197" i="10" a="1"/>
  <c r="T197" i="10" s="1"/>
  <c r="AB197" i="10" a="1"/>
  <c r="AB197" i="10" s="1"/>
  <c r="A52" i="19"/>
  <c r="F42" i="19"/>
  <c r="L21" i="9"/>
  <c r="C25" i="9"/>
  <c r="K21" i="9"/>
  <c r="J21" i="9"/>
  <c r="J16" i="9"/>
  <c r="AO65" i="7"/>
  <c r="AO22" i="7"/>
  <c r="AO69" i="7" s="1"/>
  <c r="O26" i="7"/>
  <c r="U25" i="11" s="1"/>
  <c r="G26" i="7"/>
  <c r="N26" i="7"/>
  <c r="T25" i="11" s="1"/>
  <c r="F26" i="7"/>
  <c r="M26" i="7"/>
  <c r="S25" i="11" s="1"/>
  <c r="E26" i="7"/>
  <c r="L26" i="7"/>
  <c r="N25" i="11" s="1"/>
  <c r="D26" i="7"/>
  <c r="K26" i="7"/>
  <c r="C26" i="7"/>
  <c r="J26" i="7"/>
  <c r="B31" i="7"/>
  <c r="I26" i="7"/>
  <c r="P26" i="7"/>
  <c r="V25" i="11" s="1"/>
  <c r="H26" i="7"/>
  <c r="T41" i="16"/>
  <c r="AD26" i="16"/>
  <c r="T33" i="16"/>
  <c r="T36" i="16"/>
  <c r="T39" i="16"/>
  <c r="T37" i="16"/>
  <c r="T38" i="16"/>
  <c r="T32" i="16"/>
  <c r="T34" i="16"/>
  <c r="T40" i="16"/>
  <c r="BV126" i="22"/>
  <c r="BF1522" i="22"/>
  <c r="BF1400" i="22"/>
  <c r="CC63" i="22" a="1"/>
  <c r="CC63" i="22" s="1"/>
  <c r="BD1276" i="22"/>
  <c r="BH700" i="22" a="1"/>
  <c r="BH700" i="22" s="1"/>
  <c r="BF1103" i="22"/>
  <c r="BF745" i="22"/>
  <c r="BF1321" i="22" s="1"/>
  <c r="BF313" i="22"/>
  <c r="BF193" i="22"/>
  <c r="BD1278" i="22"/>
  <c r="BH702" i="22" a="1"/>
  <c r="BH702" i="22" s="1"/>
  <c r="BC30" i="10"/>
  <c r="W90" i="10" a="1"/>
  <c r="W90" i="10" s="1"/>
  <c r="R570" i="10"/>
  <c r="R930" i="10" s="1"/>
  <c r="R1290" i="10" s="1"/>
  <c r="R270" i="10"/>
  <c r="R579" i="10"/>
  <c r="R939" i="10" s="1"/>
  <c r="R1299" i="10" s="1"/>
  <c r="R279" i="10"/>
  <c r="F40" i="19"/>
  <c r="A50" i="19"/>
  <c r="S276" i="10"/>
  <c r="AC216" i="10" a="1"/>
  <c r="AC216" i="10" s="1"/>
  <c r="T216" i="10" a="1"/>
  <c r="T216" i="10" s="1"/>
  <c r="AB216" i="10" a="1"/>
  <c r="AB216" i="10" s="1"/>
  <c r="CY23" i="22"/>
  <c r="CC23" i="22" a="1"/>
  <c r="CC23" i="22" s="1"/>
  <c r="DG8" i="22"/>
  <c r="CA32" i="22" a="1"/>
  <c r="CA32" i="22" s="1"/>
  <c r="BF892" i="22"/>
  <c r="BF460" i="22"/>
  <c r="BF858" i="22"/>
  <c r="BF426" i="22"/>
  <c r="BF984" i="22"/>
  <c r="BF552" i="22"/>
  <c r="BW53" i="22" a="1"/>
  <c r="BW53" i="22" s="1"/>
  <c r="BH125" i="22" s="1" a="1"/>
  <c r="BH125" i="22" s="1"/>
  <c r="BF1531" i="22"/>
  <c r="BC24" i="10"/>
  <c r="W84" i="10" a="1"/>
  <c r="W84" i="10" s="1"/>
  <c r="BA15" i="10"/>
  <c r="U75" i="10" a="1"/>
  <c r="U75" i="10" s="1"/>
  <c r="BB5" i="10"/>
  <c r="V65" i="10" a="1"/>
  <c r="V65" i="10" s="1"/>
  <c r="R617" i="10"/>
  <c r="R977" i="10" s="1"/>
  <c r="R1337" i="10" s="1"/>
  <c r="R317" i="10"/>
  <c r="R677" i="10" s="1"/>
  <c r="R1037" i="10" s="1"/>
  <c r="R1397" i="10" s="1"/>
  <c r="K13" i="25"/>
  <c r="K19" i="25"/>
  <c r="K25" i="25"/>
  <c r="G14" i="19"/>
  <c r="R6" i="19"/>
  <c r="G7" i="19"/>
  <c r="AB210" i="10" a="1"/>
  <c r="AB210" i="10" s="1"/>
  <c r="T210" i="10" a="1"/>
  <c r="T210" i="10" s="1"/>
  <c r="AC210" i="10" a="1"/>
  <c r="AC210" i="10" s="1"/>
  <c r="S270" i="10"/>
  <c r="F41" i="19"/>
  <c r="A51" i="19"/>
  <c r="D27" i="14"/>
  <c r="S288" i="10"/>
  <c r="AC228" i="10" a="1"/>
  <c r="AC228" i="10" s="1"/>
  <c r="AB228" i="10" a="1"/>
  <c r="AB228" i="10" s="1"/>
  <c r="T228" i="10" a="1"/>
  <c r="T228" i="10" s="1"/>
  <c r="L40" i="19"/>
  <c r="CF117" i="22" a="1"/>
  <c r="CF117" i="22" s="1"/>
  <c r="CE117" i="22" a="1"/>
  <c r="CE117" i="22" s="1"/>
  <c r="BW117" i="22" a="1"/>
  <c r="BW117" i="22" s="1"/>
  <c r="BV141" i="22"/>
  <c r="CE69" i="22" a="1"/>
  <c r="CE69" i="22" s="1"/>
  <c r="DE12" i="22"/>
  <c r="BY36" i="22" a="1"/>
  <c r="BY36" i="22" s="1"/>
  <c r="DD16" i="22"/>
  <c r="BX40" i="22" a="1"/>
  <c r="BX40" i="22" s="1"/>
  <c r="CE92" i="22" a="1"/>
  <c r="CE92" i="22" s="1"/>
  <c r="BK45" i="22" a="1"/>
  <c r="BK45" i="22" s="1"/>
  <c r="BK69" i="22" a="1"/>
  <c r="BK69" i="22" s="1"/>
  <c r="BK21" i="22" a="1"/>
  <c r="BK21" i="22" s="1"/>
  <c r="CB86" i="22" a="1"/>
  <c r="CB86" i="22" s="1"/>
  <c r="BF735" i="22"/>
  <c r="BF1311" i="22" s="1"/>
  <c r="BF303" i="22"/>
  <c r="BF183" i="22"/>
  <c r="BF1417" i="22"/>
  <c r="BD1298" i="22"/>
  <c r="BH722" i="22" a="1"/>
  <c r="BH722" i="22" s="1"/>
  <c r="BC40" i="10"/>
  <c r="W100" i="10" a="1"/>
  <c r="W100" i="10" s="1"/>
  <c r="BC41" i="10"/>
  <c r="W101" i="10" a="1"/>
  <c r="W101" i="10" s="1"/>
  <c r="B66" i="10"/>
  <c r="L62" i="10" a="1"/>
  <c r="L62" i="10" s="1"/>
  <c r="D62" i="10" a="1"/>
  <c r="D62" i="10" s="1"/>
  <c r="D38" i="10" s="1"/>
  <c r="BA37" i="10"/>
  <c r="U97" i="10" a="1"/>
  <c r="U97" i="10" s="1"/>
  <c r="R633" i="10"/>
  <c r="R993" i="10" s="1"/>
  <c r="R1353" i="10" s="1"/>
  <c r="R333" i="10"/>
  <c r="R693" i="10" s="1"/>
  <c r="R1053" i="10" s="1"/>
  <c r="R1413" i="10" s="1"/>
  <c r="AC230" i="10" a="1"/>
  <c r="AC230" i="10" s="1"/>
  <c r="Z246" i="10" a="1"/>
  <c r="Z246" i="10" s="1"/>
  <c r="S306" i="10"/>
  <c r="R582" i="10"/>
  <c r="R942" i="10" s="1"/>
  <c r="R1302" i="10" s="1"/>
  <c r="R282" i="10"/>
  <c r="BI86" i="22" a="1"/>
  <c r="BI86" i="22" s="1"/>
  <c r="BI664" i="22" a="1"/>
  <c r="BI664" i="22" s="1"/>
  <c r="DE24" i="22"/>
  <c r="BY48" i="22" a="1"/>
  <c r="BY48" i="22" s="1"/>
  <c r="BU255" i="22"/>
  <c r="BU399" i="22" s="1"/>
  <c r="BU543" i="22" s="1"/>
  <c r="BU135" i="22"/>
  <c r="BU279" i="22" s="1"/>
  <c r="BU423" i="22" s="1"/>
  <c r="BU567" i="22" s="1"/>
  <c r="BF859" i="22"/>
  <c r="BF427" i="22"/>
  <c r="BF975" i="22"/>
  <c r="BF543" i="22"/>
  <c r="BG728" i="22"/>
  <c r="BG1304" i="22" s="1"/>
  <c r="BG176" i="22"/>
  <c r="BF1113" i="22"/>
  <c r="BJ1239" i="22" a="1"/>
  <c r="BJ1239" i="22" s="1"/>
  <c r="BC61" i="10"/>
  <c r="W121" i="10" a="1"/>
  <c r="W121" i="10" s="1"/>
  <c r="BC50" i="10"/>
  <c r="W110" i="10" a="1"/>
  <c r="W110" i="10" s="1"/>
  <c r="T30" i="16"/>
  <c r="U30" i="16" s="1"/>
  <c r="DQ14" i="22"/>
  <c r="EA14" i="22" s="1"/>
  <c r="EK14" i="22" s="1"/>
  <c r="CA62" i="22" a="1"/>
  <c r="CA62" i="22" s="1"/>
  <c r="BV131" i="22"/>
  <c r="CD107" i="22" a="1"/>
  <c r="CD107" i="22" s="1"/>
  <c r="CC107" i="22" a="1"/>
  <c r="CC107" i="22" s="1"/>
  <c r="CF107" i="22" a="1"/>
  <c r="CF107" i="22" s="1"/>
  <c r="CE107" i="22" a="1"/>
  <c r="CE107" i="22" s="1"/>
  <c r="CA107" i="22" a="1"/>
  <c r="CA107" i="22" s="1"/>
  <c r="BW107" i="22" a="1"/>
  <c r="BW107" i="22" s="1"/>
  <c r="DE21" i="22"/>
  <c r="BY45" i="22" a="1"/>
  <c r="BY45" i="22" s="1"/>
  <c r="DD9" i="22"/>
  <c r="BX33" i="22" a="1"/>
  <c r="BX33" i="22" s="1"/>
  <c r="BF1083" i="22"/>
  <c r="BF1092" i="22"/>
  <c r="BD1301" i="22"/>
  <c r="BF976" i="22"/>
  <c r="BF544" i="22"/>
  <c r="BD729" i="22"/>
  <c r="BD177" i="22"/>
  <c r="BF849" i="22"/>
  <c r="BF417" i="22"/>
  <c r="BD734" i="22"/>
  <c r="BD182" i="22"/>
  <c r="BC9" i="10"/>
  <c r="W69" i="10" a="1"/>
  <c r="W69" i="10" s="1"/>
  <c r="S20" i="28"/>
  <c r="R25" i="28"/>
  <c r="BA19" i="10"/>
  <c r="U79" i="10" a="1"/>
  <c r="U79" i="10" s="1"/>
  <c r="BB17" i="10"/>
  <c r="V77" i="10" a="1"/>
  <c r="V77" i="10" s="1"/>
  <c r="BB48" i="10"/>
  <c r="V108" i="10" a="1"/>
  <c r="V108" i="10" s="1"/>
  <c r="V183" i="10" a="1"/>
  <c r="V183" i="10" s="1"/>
  <c r="Y193" i="10" a="1"/>
  <c r="Y193" i="10" s="1"/>
  <c r="S335" i="10"/>
  <c r="AB190" i="10" a="1"/>
  <c r="AB190" i="10" s="1"/>
  <c r="R544" i="10"/>
  <c r="R904" i="10" s="1"/>
  <c r="R1264" i="10" s="1"/>
  <c r="R244" i="10"/>
  <c r="BA53" i="10"/>
  <c r="U113" i="10" a="1"/>
  <c r="U113" i="10" s="1"/>
  <c r="BB20" i="10"/>
  <c r="V80" i="10" a="1"/>
  <c r="V80" i="10" s="1"/>
  <c r="R585" i="10"/>
  <c r="R945" i="10" s="1"/>
  <c r="R1305" i="10" s="1"/>
  <c r="R285" i="10"/>
  <c r="AC285" i="10" s="1" a="1"/>
  <c r="AC285" i="10" s="1"/>
  <c r="AO63" i="7"/>
  <c r="AO20" i="7"/>
  <c r="AO67" i="7" s="1"/>
  <c r="AL63" i="7"/>
  <c r="AL20" i="7"/>
  <c r="AL67" i="7" s="1"/>
  <c r="BG723" i="22"/>
  <c r="BG1299" i="22" s="1"/>
  <c r="BG171" i="22"/>
  <c r="BF1418" i="22"/>
  <c r="BF1419" i="22"/>
  <c r="BF1126" i="22"/>
  <c r="DJ13" i="22"/>
  <c r="CD37" i="22" a="1"/>
  <c r="CD37" i="22" s="1"/>
  <c r="CP21" i="22"/>
  <c r="CD17" i="22" a="1"/>
  <c r="CD17" i="22" s="1"/>
  <c r="CZ17" i="22"/>
  <c r="DD8" i="22"/>
  <c r="BX32" i="22" a="1"/>
  <c r="BX32" i="22" s="1"/>
  <c r="H46" i="22" a="1"/>
  <c r="H46" i="22" s="1"/>
  <c r="CW26" i="22"/>
  <c r="CA26" i="22" a="1"/>
  <c r="CA26" i="22" s="1"/>
  <c r="H47" i="22" a="1"/>
  <c r="H47" i="22" s="1"/>
  <c r="H48" i="22" a="1"/>
  <c r="H48" i="22" s="1"/>
  <c r="H45" i="22" a="1"/>
  <c r="H45" i="22" s="1"/>
  <c r="BI1247" i="22" a="1"/>
  <c r="BI1247" i="22" s="1"/>
  <c r="DE15" i="22"/>
  <c r="BY39" i="22" a="1"/>
  <c r="BY39" i="22" s="1"/>
  <c r="BF1110" i="22"/>
  <c r="BF852" i="22"/>
  <c r="BF420" i="22"/>
  <c r="BF1101" i="22"/>
  <c r="BB44" i="10"/>
  <c r="V104" i="10" a="1"/>
  <c r="V104" i="10" s="1"/>
  <c r="R546" i="10"/>
  <c r="R906" i="10" s="1"/>
  <c r="R1266" i="10" s="1"/>
  <c r="R246" i="10"/>
  <c r="Y246" i="10" s="1" a="1"/>
  <c r="Y246" i="10" s="1"/>
  <c r="R575" i="10"/>
  <c r="R935" i="10" s="1"/>
  <c r="R1295" i="10" s="1"/>
  <c r="R275" i="10"/>
  <c r="S360" i="10"/>
  <c r="R552" i="10"/>
  <c r="R912" i="10" s="1"/>
  <c r="R1272" i="10" s="1"/>
  <c r="R252" i="10"/>
  <c r="BB40" i="10"/>
  <c r="V100" i="10" a="1"/>
  <c r="V100" i="10" s="1"/>
  <c r="L54" i="19"/>
  <c r="DM14" i="22"/>
  <c r="DW14" i="22" s="1"/>
  <c r="EG14" i="22" s="1"/>
  <c r="BW62" i="22" a="1"/>
  <c r="BW62" i="22" s="1"/>
  <c r="BH134" i="22" s="1" a="1"/>
  <c r="BH134" i="22" s="1"/>
  <c r="AP59" i="7"/>
  <c r="AP16" i="7"/>
  <c r="DI22" i="22"/>
  <c r="CC46" i="22" a="1"/>
  <c r="CC46" i="22" s="1"/>
  <c r="BH6" i="22" a="1"/>
  <c r="BH6" i="22" s="1"/>
  <c r="DD11" i="22"/>
  <c r="BX35" i="22" a="1"/>
  <c r="BX35" i="22" s="1"/>
  <c r="BW55" i="22" a="1"/>
  <c r="BW55" i="22" s="1"/>
  <c r="BH127" i="22" s="1" a="1"/>
  <c r="BH127" i="22" s="1"/>
  <c r="BF1553" i="22"/>
  <c r="DD14" i="22"/>
  <c r="BX38" i="22" a="1"/>
  <c r="BX38" i="22" s="1"/>
  <c r="DH9" i="22"/>
  <c r="CB33" i="22" a="1"/>
  <c r="CB33" i="22" s="1"/>
  <c r="CE84" i="22" a="1"/>
  <c r="CE84" i="22" s="1"/>
  <c r="S8" i="16"/>
  <c r="S22" i="16"/>
  <c r="BU239" i="22"/>
  <c r="BU383" i="22" s="1"/>
  <c r="BU527" i="22" s="1"/>
  <c r="BU119" i="22"/>
  <c r="BF740" i="22"/>
  <c r="BF1316" i="22" s="1"/>
  <c r="BF308" i="22"/>
  <c r="BF188" i="22"/>
  <c r="BF1550" i="22"/>
  <c r="BU236" i="22"/>
  <c r="BU380" i="22" s="1"/>
  <c r="BU524" i="22" s="1"/>
  <c r="BU116" i="22"/>
  <c r="BY116" i="22" s="1" a="1"/>
  <c r="BY116" i="22" s="1"/>
  <c r="BC46" i="10"/>
  <c r="W106" i="10" a="1"/>
  <c r="W106" i="10" s="1"/>
  <c r="BB46" i="10"/>
  <c r="V106" i="10" a="1"/>
  <c r="V106" i="10" s="1"/>
  <c r="AA187" i="10" a="1"/>
  <c r="AA187" i="10" s="1"/>
  <c r="O15" i="9"/>
  <c r="N15" i="9"/>
  <c r="M15" i="9"/>
  <c r="D19" i="9"/>
  <c r="BU259" i="22"/>
  <c r="BU403" i="22" s="1"/>
  <c r="BU547" i="22" s="1"/>
  <c r="BU139" i="22"/>
  <c r="BU283" i="22" s="1"/>
  <c r="BU427" i="22" s="1"/>
  <c r="BU571" i="22" s="1"/>
  <c r="DD24" i="22"/>
  <c r="BX48" i="22" a="1"/>
  <c r="BX48" i="22" s="1"/>
  <c r="CD78" i="22" a="1"/>
  <c r="CD78" i="22" s="1"/>
  <c r="BF1088" i="22"/>
  <c r="BF1106" i="22"/>
  <c r="CC87" i="22" a="1"/>
  <c r="CC87" i="22" s="1"/>
  <c r="BV111" i="22"/>
  <c r="CF87" i="22" a="1"/>
  <c r="CF87" i="22" s="1"/>
  <c r="CE87" i="22" a="1"/>
  <c r="CE87" i="22" s="1"/>
  <c r="CA87" i="22" a="1"/>
  <c r="CA87" i="22" s="1"/>
  <c r="BW87" i="22" a="1"/>
  <c r="BW87" i="22" s="1"/>
  <c r="CD87" i="22" a="1"/>
  <c r="CD87" i="22" s="1"/>
  <c r="BG739" i="22"/>
  <c r="BG1315" i="22" s="1"/>
  <c r="BG187" i="22"/>
  <c r="BF1535" i="22"/>
  <c r="BF865" i="22"/>
  <c r="BF433" i="22"/>
  <c r="BD742" i="22"/>
  <c r="BD190" i="22"/>
  <c r="S394" i="10"/>
  <c r="R583" i="10"/>
  <c r="R943" i="10" s="1"/>
  <c r="R1303" i="10" s="1"/>
  <c r="R283" i="10"/>
  <c r="AC283" i="10" s="1" a="1"/>
  <c r="AC283" i="10" s="1"/>
  <c r="S279" i="10"/>
  <c r="AC219" i="10" a="1"/>
  <c r="AC219" i="10" s="1"/>
  <c r="AB219" i="10" a="1"/>
  <c r="AB219" i="10" s="1"/>
  <c r="T219" i="10" a="1"/>
  <c r="T219" i="10" s="1"/>
  <c r="R576" i="10"/>
  <c r="R936" i="10" s="1"/>
  <c r="R1296" i="10" s="1"/>
  <c r="R276" i="10"/>
  <c r="T209" i="10" a="1"/>
  <c r="T209" i="10" s="1"/>
  <c r="I47" i="22" a="1"/>
  <c r="I47" i="22" s="1"/>
  <c r="I48" i="22" a="1"/>
  <c r="I48" i="22" s="1"/>
  <c r="I45" i="22" a="1"/>
  <c r="I45" i="22" s="1"/>
  <c r="I46" i="22" a="1"/>
  <c r="I46" i="22" s="1"/>
  <c r="CX26" i="22"/>
  <c r="CB26" i="22" a="1"/>
  <c r="CB26" i="22" s="1"/>
  <c r="BH54" i="22" a="1"/>
  <c r="BH54" i="22" s="1"/>
  <c r="DF22" i="22"/>
  <c r="BZ46" i="22" a="1"/>
  <c r="BZ46" i="22" s="1"/>
  <c r="BD1299" i="22"/>
  <c r="BH723" i="22" a="1"/>
  <c r="BH723" i="22" s="1"/>
  <c r="BD740" i="22"/>
  <c r="BD188" i="22"/>
  <c r="BF1416" i="22"/>
  <c r="BG740" i="22"/>
  <c r="BG1316" i="22" s="1"/>
  <c r="BG188" i="22"/>
  <c r="BG729" i="22"/>
  <c r="BG1305" i="22" s="1"/>
  <c r="BG177" i="22"/>
  <c r="BB10" i="10"/>
  <c r="V70" i="10" a="1"/>
  <c r="V70" i="10" s="1"/>
  <c r="BB30" i="10"/>
  <c r="V90" i="10" a="1"/>
  <c r="V90" i="10" s="1"/>
  <c r="R561" i="10"/>
  <c r="R921" i="10" s="1"/>
  <c r="R1281" i="10" s="1"/>
  <c r="R261" i="10"/>
  <c r="R584" i="10"/>
  <c r="R944" i="10" s="1"/>
  <c r="R1304" i="10" s="1"/>
  <c r="R284" i="10"/>
  <c r="T34" i="25"/>
  <c r="L19" i="25"/>
  <c r="T39" i="25"/>
  <c r="T31" i="25"/>
  <c r="T33" i="25"/>
  <c r="T35" i="25"/>
  <c r="T30" i="25"/>
  <c r="L25" i="25"/>
  <c r="T38" i="25"/>
  <c r="T32" i="25"/>
  <c r="T37" i="25"/>
  <c r="L13" i="25"/>
  <c r="T36" i="25"/>
  <c r="R562" i="10"/>
  <c r="R922" i="10" s="1"/>
  <c r="R1282" i="10" s="1"/>
  <c r="R262" i="10"/>
  <c r="R657" i="10"/>
  <c r="R1017" i="10" s="1"/>
  <c r="R1377" i="10" s="1"/>
  <c r="R357" i="10"/>
  <c r="R717" i="10" s="1"/>
  <c r="R1077" i="10" s="1"/>
  <c r="R1437" i="10" s="1"/>
  <c r="M27" i="26"/>
  <c r="O26" i="26"/>
  <c r="R26" i="26" s="1"/>
  <c r="N26" i="26"/>
  <c r="Q26" i="26" s="1"/>
  <c r="P26" i="26"/>
  <c r="R594" i="10"/>
  <c r="R954" i="10" s="1"/>
  <c r="R1314" i="10" s="1"/>
  <c r="R294" i="10"/>
  <c r="BH55" i="10"/>
  <c r="AB115" i="10" a="1"/>
  <c r="AB115" i="10" s="1"/>
  <c r="AK33" i="19"/>
  <c r="AK43" i="19" s="1"/>
  <c r="AK53" i="19" s="1"/>
  <c r="AK63" i="19" s="1"/>
  <c r="AK73" i="19" s="1"/>
  <c r="AK83" i="19" s="1"/>
  <c r="AK25" i="19"/>
  <c r="AK35" i="19" s="1"/>
  <c r="AK45" i="19" s="1"/>
  <c r="AK55" i="19" s="1"/>
  <c r="AK65" i="19" s="1"/>
  <c r="AK75" i="19" s="1"/>
  <c r="AK85" i="19" s="1"/>
  <c r="F34" i="19"/>
  <c r="A44" i="19"/>
  <c r="E24" i="9"/>
  <c r="CN20" i="22"/>
  <c r="CB16" i="22" a="1"/>
  <c r="CB16" i="22" s="1"/>
  <c r="CX16" i="22"/>
  <c r="DL26" i="22"/>
  <c r="M52" i="22" a="1"/>
  <c r="M52" i="22" s="1"/>
  <c r="CF50" i="22" a="1"/>
  <c r="CF50" i="22" s="1"/>
  <c r="M50" i="22" a="1"/>
  <c r="M50" i="22" s="1"/>
  <c r="M49" i="22" a="1"/>
  <c r="M49" i="22" s="1"/>
  <c r="M51" i="22" a="1"/>
  <c r="M51" i="22" s="1"/>
  <c r="BH36" i="22" a="1"/>
  <c r="BH36" i="22" s="1"/>
  <c r="CE116" i="22" a="1"/>
  <c r="CE116" i="22" s="1"/>
  <c r="BW116" i="22" a="1"/>
  <c r="BW116" i="22" s="1"/>
  <c r="BV140" i="22"/>
  <c r="BV146" i="22"/>
  <c r="BK39" i="22" a="1"/>
  <c r="BK39" i="22" s="1"/>
  <c r="BK63" i="22" a="1"/>
  <c r="BK63" i="22" s="1"/>
  <c r="BK15" i="22" a="1"/>
  <c r="BK15" i="22" s="1"/>
  <c r="CF86" i="22" a="1"/>
  <c r="CF86" i="22" s="1"/>
  <c r="BF855" i="22"/>
  <c r="BF423" i="22"/>
  <c r="BG727" i="22"/>
  <c r="BG1303" i="22" s="1"/>
  <c r="BG175" i="22"/>
  <c r="BF1117" i="22"/>
  <c r="BD741" i="22"/>
  <c r="BH165" i="22" a="1"/>
  <c r="BH165" i="22" s="1"/>
  <c r="BD189" i="22"/>
  <c r="BI1241" i="22" a="1"/>
  <c r="BI1241" i="22" s="1"/>
  <c r="H5" i="28"/>
  <c r="E6" i="28"/>
  <c r="H6" i="28" s="1"/>
  <c r="BG25" i="10"/>
  <c r="AA85" i="10" a="1"/>
  <c r="AA85" i="10" s="1"/>
  <c r="BA25" i="10"/>
  <c r="U85" i="10" a="1"/>
  <c r="U85" i="10" s="1"/>
  <c r="S350" i="10"/>
  <c r="Y186" i="10" a="1"/>
  <c r="Y186" i="10" s="1"/>
  <c r="AB186" i="10" a="1"/>
  <c r="AB186" i="10" s="1"/>
  <c r="BI94" i="22" a="1"/>
  <c r="BI94" i="22" s="1"/>
  <c r="BI89" i="22" a="1"/>
  <c r="BI89" i="22" s="1"/>
  <c r="BI673" i="22" a="1"/>
  <c r="BI673" i="22" s="1"/>
  <c r="DE18" i="22"/>
  <c r="BY42" i="22" a="1"/>
  <c r="BY42" i="22" s="1"/>
  <c r="CA59" i="22" a="1"/>
  <c r="CA59" i="22" s="1"/>
  <c r="BD744" i="22"/>
  <c r="BD192" i="22"/>
  <c r="BF1407" i="22"/>
  <c r="BF1545" i="22"/>
  <c r="BK1239" i="22" a="1"/>
  <c r="BK1239" i="22" s="1"/>
  <c r="BA60" i="10"/>
  <c r="U120" i="10" a="1"/>
  <c r="U120" i="10" s="1"/>
  <c r="BA27" i="10"/>
  <c r="U87" i="10" a="1"/>
  <c r="U87" i="10" s="1"/>
  <c r="BB36" i="10"/>
  <c r="V96" i="10" a="1"/>
  <c r="V96" i="10" s="1"/>
  <c r="BH60" i="10"/>
  <c r="AB120" i="10" a="1"/>
  <c r="AB120" i="10" s="1"/>
  <c r="BB13" i="10"/>
  <c r="V73" i="10" a="1"/>
  <c r="V73" i="10" s="1"/>
  <c r="R571" i="10"/>
  <c r="R931" i="10" s="1"/>
  <c r="R1291" i="10" s="1"/>
  <c r="R271" i="10"/>
  <c r="R577" i="10"/>
  <c r="R937" i="10" s="1"/>
  <c r="R1297" i="10" s="1"/>
  <c r="R277" i="10"/>
  <c r="AX81" i="6"/>
  <c r="BG81" i="6"/>
  <c r="B7" i="13"/>
  <c r="C7" i="13" s="1"/>
  <c r="B7" i="12"/>
  <c r="C7" i="12" s="1"/>
  <c r="B7" i="14"/>
  <c r="C7" i="14" s="1"/>
  <c r="B7" i="1"/>
  <c r="BH4" i="22" a="1"/>
  <c r="BH4" i="22" s="1"/>
  <c r="BH52" i="22" a="1"/>
  <c r="BH52" i="22" s="1"/>
  <c r="BH684" i="22" a="1"/>
  <c r="BH684" i="22" s="1"/>
  <c r="BH122" i="22" a="1"/>
  <c r="BH122" i="22" s="1"/>
  <c r="BH115" i="22" a="1"/>
  <c r="BH115" i="22" s="1"/>
  <c r="BH676" i="22" a="1"/>
  <c r="BH676" i="22" s="1"/>
  <c r="BH682" i="22" a="1"/>
  <c r="BH682" i="22" s="1"/>
  <c r="BH120" i="22" a="1"/>
  <c r="BH120" i="22" s="1"/>
  <c r="BH28" i="22" a="1"/>
  <c r="BH28" i="22" s="1"/>
  <c r="BH121" i="22" a="1"/>
  <c r="BH121" i="22" s="1"/>
  <c r="BH688" i="22" a="1"/>
  <c r="BH688" i="22" s="1"/>
  <c r="BH111" i="22" a="1"/>
  <c r="BH111" i="22" s="1"/>
  <c r="BH697" i="22" a="1"/>
  <c r="BH697" i="22" s="1"/>
  <c r="BH686" i="22" a="1"/>
  <c r="BH686" i="22" s="1"/>
  <c r="BH105" i="22" a="1"/>
  <c r="BH105" i="22" s="1"/>
  <c r="BH109" i="22" a="1"/>
  <c r="BH109" i="22" s="1"/>
  <c r="BH113" i="22" a="1"/>
  <c r="BH113" i="22" s="1"/>
  <c r="BH117" i="22" a="1"/>
  <c r="BH117" i="22" s="1"/>
  <c r="BH107" i="22" a="1"/>
  <c r="BH107" i="22" s="1"/>
  <c r="BH693" i="22" a="1"/>
  <c r="BH693" i="22" s="1"/>
  <c r="BH102" i="22" a="1"/>
  <c r="BH102" i="22" s="1"/>
  <c r="BH692" i="22" a="1"/>
  <c r="BH692" i="22" s="1"/>
  <c r="BH103" i="22" a="1"/>
  <c r="BH103" i="22" s="1"/>
  <c r="BH689" i="22" a="1"/>
  <c r="BH689" i="22" s="1"/>
  <c r="BH690" i="22" a="1"/>
  <c r="BH690" i="22" s="1"/>
  <c r="BH679" i="22" a="1"/>
  <c r="BH679" i="22" s="1"/>
  <c r="BH683" i="22" a="1"/>
  <c r="BH683" i="22" s="1"/>
  <c r="BH687" i="22" a="1"/>
  <c r="BH687" i="22" s="1"/>
  <c r="BH691" i="22" a="1"/>
  <c r="BH691" i="22" s="1"/>
  <c r="BH100" i="22" a="1"/>
  <c r="BH100" i="22" s="1"/>
  <c r="BH106" i="22" a="1"/>
  <c r="BH106" i="22" s="1"/>
  <c r="BH685" i="22" a="1"/>
  <c r="BH685" i="22" s="1"/>
  <c r="BH101" i="22" a="1"/>
  <c r="BH101" i="22" s="1"/>
  <c r="BH104" i="22" a="1"/>
  <c r="BH104" i="22" s="1"/>
  <c r="BH694" i="22" a="1"/>
  <c r="BH694" i="22" s="1"/>
  <c r="BH110" i="22" a="1"/>
  <c r="BH110" i="22" s="1"/>
  <c r="BH681" i="22" a="1"/>
  <c r="BH681" i="22" s="1"/>
  <c r="BH99" i="22" a="1"/>
  <c r="BH99" i="22" s="1"/>
  <c r="BH108" i="22" a="1"/>
  <c r="BH108" i="22" s="1"/>
  <c r="BH698" i="22" a="1"/>
  <c r="BH698" i="22" s="1"/>
  <c r="BH677" i="22" a="1"/>
  <c r="BH677" i="22" s="1"/>
  <c r="BH114" i="22" a="1"/>
  <c r="BH114" i="22" s="1"/>
  <c r="BH112" i="22" a="1"/>
  <c r="BH112" i="22" s="1"/>
  <c r="BH675" i="22" a="1"/>
  <c r="BH675" i="22" s="1"/>
  <c r="BH680" i="22" a="1"/>
  <c r="BH680" i="22" s="1"/>
  <c r="BH118" i="22" a="1"/>
  <c r="BH118" i="22" s="1"/>
  <c r="BH119" i="22" a="1"/>
  <c r="BH119" i="22" s="1"/>
  <c r="BH678" i="22" a="1"/>
  <c r="BH678" i="22" s="1"/>
  <c r="BH116" i="22" a="1"/>
  <c r="BH116" i="22" s="1"/>
  <c r="BW68" i="22" a="1"/>
  <c r="BW68" i="22" s="1"/>
  <c r="BH140" i="22" s="1" a="1"/>
  <c r="BH140" i="22" s="1"/>
  <c r="BF1515" i="22"/>
  <c r="BF1524" i="22"/>
  <c r="BG731" i="22"/>
  <c r="BG1307" i="22" s="1"/>
  <c r="BG179" i="22"/>
  <c r="BF728" i="22"/>
  <c r="BF1304" i="22" s="1"/>
  <c r="BF296" i="22"/>
  <c r="BF176" i="22"/>
  <c r="BF1408" i="22"/>
  <c r="BD1281" i="22"/>
  <c r="BH705" i="22" a="1"/>
  <c r="BH705" i="22" s="1"/>
  <c r="R24" i="28"/>
  <c r="S19" i="28"/>
  <c r="BA54" i="10"/>
  <c r="U114" i="10" a="1"/>
  <c r="U114" i="10" s="1"/>
  <c r="BA21" i="10"/>
  <c r="U81" i="10" a="1"/>
  <c r="U81" i="10" s="1"/>
  <c r="BB50" i="10"/>
  <c r="V110" i="10" a="1"/>
  <c r="V110" i="10" s="1"/>
  <c r="Y183" i="10" a="1"/>
  <c r="Y183" i="10" s="1"/>
  <c r="Z183" i="10" a="1"/>
  <c r="Z183" i="10" s="1"/>
  <c r="AC193" i="10" a="1"/>
  <c r="AC193" i="10" s="1"/>
  <c r="T215" i="10" a="1"/>
  <c r="T215" i="10" s="1"/>
  <c r="BU261" i="22"/>
  <c r="BU405" i="22" s="1"/>
  <c r="BU549" i="22" s="1"/>
  <c r="BU141" i="22"/>
  <c r="BU285" i="22" s="1"/>
  <c r="BU429" i="22" s="1"/>
  <c r="BU573" i="22" s="1"/>
  <c r="DU8" i="22"/>
  <c r="EE8" i="22" s="1"/>
  <c r="EO8" i="22" s="1"/>
  <c r="CE56" i="22" a="1"/>
  <c r="CE56" i="22" s="1"/>
  <c r="R31" i="28"/>
  <c r="S26" i="28"/>
  <c r="BC7" i="10"/>
  <c r="W67" i="10" a="1"/>
  <c r="W67" i="10" s="1"/>
  <c r="BA39" i="10"/>
  <c r="U99" i="10" a="1"/>
  <c r="U99" i="10" s="1"/>
  <c r="S281" i="10"/>
  <c r="AC221" i="10" a="1"/>
  <c r="AC221" i="10" s="1"/>
  <c r="AB221" i="10" a="1"/>
  <c r="AB221" i="10" s="1"/>
  <c r="T221" i="10" a="1"/>
  <c r="T221" i="10" s="1"/>
  <c r="F45" i="19"/>
  <c r="A55" i="19"/>
  <c r="BC35" i="10"/>
  <c r="W95" i="10" a="1"/>
  <c r="W95" i="10" s="1"/>
  <c r="BC22" i="10"/>
  <c r="W82" i="10" a="1"/>
  <c r="W82" i="10" s="1"/>
  <c r="BA40" i="10"/>
  <c r="U100" i="10" a="1"/>
  <c r="U100" i="10" s="1"/>
  <c r="BA6" i="10"/>
  <c r="U66" i="10" a="1"/>
  <c r="U66" i="10" s="1"/>
  <c r="R588" i="10"/>
  <c r="R948" i="10" s="1"/>
  <c r="R1308" i="10" s="1"/>
  <c r="R288" i="10"/>
  <c r="DE11" i="22"/>
  <c r="BY35" i="22" a="1"/>
  <c r="BY35" i="22" s="1"/>
  <c r="AJ14" i="7"/>
  <c r="AJ57" i="7"/>
  <c r="DE25" i="22"/>
  <c r="BY49" i="22" a="1"/>
  <c r="BY49" i="22" s="1"/>
  <c r="BI1235" i="22" a="1"/>
  <c r="BI1235" i="22" s="1"/>
  <c r="BI659" i="22" a="1"/>
  <c r="BI659" i="22" s="1"/>
  <c r="BV118" i="22"/>
  <c r="CE94" i="22" a="1"/>
  <c r="CE94" i="22" s="1"/>
  <c r="BW94" i="22" a="1"/>
  <c r="BW94" i="22" s="1"/>
  <c r="BH166" i="22" s="1" a="1"/>
  <c r="BH166" i="22" s="1"/>
  <c r="BG742" i="22"/>
  <c r="BG1318" i="22" s="1"/>
  <c r="BG190" i="22"/>
  <c r="BD738" i="22"/>
  <c r="BD186" i="22"/>
  <c r="AM64" i="7"/>
  <c r="AM21" i="7"/>
  <c r="AM68" i="7" s="1"/>
  <c r="CX13" i="22"/>
  <c r="CN17" i="22"/>
  <c r="CB13" i="22" a="1"/>
  <c r="CB13" i="22" s="1"/>
  <c r="E12" i="8"/>
  <c r="E6" i="8"/>
  <c r="M21" i="8"/>
  <c r="F18" i="8"/>
  <c r="C12" i="8"/>
  <c r="C6" i="8"/>
  <c r="D12" i="8"/>
  <c r="F6" i="8"/>
  <c r="C18" i="8"/>
  <c r="F12" i="8"/>
  <c r="D18" i="8"/>
  <c r="D6" i="8"/>
  <c r="E18" i="8"/>
  <c r="BV132" i="22"/>
  <c r="DF21" i="22"/>
  <c r="BZ45" i="22" a="1"/>
  <c r="BZ45" i="22" s="1"/>
  <c r="BF860" i="22"/>
  <c r="BF428" i="22"/>
  <c r="BJ1243" i="22" a="1"/>
  <c r="BJ1243" i="22" s="1"/>
  <c r="BA50" i="10"/>
  <c r="U110" i="10" a="1"/>
  <c r="U110" i="10" s="1"/>
  <c r="BA29" i="10"/>
  <c r="U89" i="10" a="1"/>
  <c r="U89" i="10" s="1"/>
  <c r="BB6" i="10"/>
  <c r="V66" i="10" a="1"/>
  <c r="V66" i="10" s="1"/>
  <c r="BB47" i="10"/>
  <c r="V107" i="10" a="1"/>
  <c r="V107" i="10" s="1"/>
  <c r="R625" i="10"/>
  <c r="R985" i="10" s="1"/>
  <c r="R1345" i="10" s="1"/>
  <c r="R325" i="10"/>
  <c r="R685" i="10" s="1"/>
  <c r="R1045" i="10" s="1"/>
  <c r="R1405" i="10" s="1"/>
  <c r="R547" i="10"/>
  <c r="R907" i="10" s="1"/>
  <c r="R1267" i="10" s="1"/>
  <c r="R247" i="10"/>
  <c r="AA247" i="10" s="1" a="1"/>
  <c r="AA247" i="10" s="1"/>
  <c r="R568" i="10"/>
  <c r="R928" i="10" s="1"/>
  <c r="R1288" i="10" s="1"/>
  <c r="R268" i="10"/>
  <c r="C24" i="9"/>
  <c r="K20" i="9"/>
  <c r="AQ60" i="7"/>
  <c r="AQ17" i="7"/>
  <c r="AM63" i="7"/>
  <c r="AM20" i="7"/>
  <c r="AM67" i="7" s="1"/>
  <c r="DE4" i="22"/>
  <c r="BY28" i="22" a="1"/>
  <c r="BY28" i="22" s="1"/>
  <c r="I24" i="7"/>
  <c r="P24" i="7"/>
  <c r="V23" i="11" s="1"/>
  <c r="H24" i="7"/>
  <c r="O24" i="7"/>
  <c r="U23" i="11" s="1"/>
  <c r="G24" i="7"/>
  <c r="N24" i="7"/>
  <c r="T23" i="11" s="1"/>
  <c r="F24" i="7"/>
  <c r="B29" i="7"/>
  <c r="M24" i="7"/>
  <c r="S23" i="11" s="1"/>
  <c r="E24" i="7"/>
  <c r="L24" i="7"/>
  <c r="N23" i="11" s="1"/>
  <c r="D24" i="7"/>
  <c r="K24" i="7"/>
  <c r="C24" i="7"/>
  <c r="J24" i="7"/>
  <c r="DL19" i="22"/>
  <c r="CF43" i="22" a="1"/>
  <c r="CF43" i="22" s="1"/>
  <c r="B65" i="22"/>
  <c r="L61" i="22" a="1"/>
  <c r="L61" i="22" s="1"/>
  <c r="D61" i="22" a="1"/>
  <c r="D61" i="22" s="1"/>
  <c r="D37" i="22" s="1"/>
  <c r="BW78" i="22" a="1"/>
  <c r="BW78" i="22" s="1"/>
  <c r="CC78" i="22" a="1"/>
  <c r="CC78" i="22" s="1"/>
  <c r="BF1520" i="22"/>
  <c r="BF1538" i="22"/>
  <c r="BF980" i="22"/>
  <c r="BF548" i="22"/>
  <c r="BF1095" i="22"/>
  <c r="I4" i="28"/>
  <c r="BC60" i="10"/>
  <c r="W120" i="10" a="1"/>
  <c r="W120" i="10" s="1"/>
  <c r="BC27" i="10"/>
  <c r="W87" i="10" a="1"/>
  <c r="W87" i="10" s="1"/>
  <c r="BG42" i="10"/>
  <c r="AA102" i="10" a="1"/>
  <c r="AA102" i="10" s="1"/>
  <c r="BA26" i="10"/>
  <c r="U86" i="10" a="1"/>
  <c r="U86" i="10" s="1"/>
  <c r="BB8" i="10"/>
  <c r="V68" i="10" a="1"/>
  <c r="V68" i="10" s="1"/>
  <c r="BB43" i="10"/>
  <c r="V103" i="10" a="1"/>
  <c r="V103" i="10" s="1"/>
  <c r="R550" i="10"/>
  <c r="R910" i="10" s="1"/>
  <c r="R1270" i="10" s="1"/>
  <c r="R250" i="10"/>
  <c r="AB250" i="10" s="1" a="1"/>
  <c r="AB250" i="10" s="1"/>
  <c r="AX94" i="6"/>
  <c r="CW9" i="22"/>
  <c r="CM13" i="22"/>
  <c r="CA9" i="22" a="1"/>
  <c r="CA9" i="22" s="1"/>
  <c r="B23" i="7"/>
  <c r="M18" i="7"/>
  <c r="S17" i="11" s="1"/>
  <c r="E18" i="7"/>
  <c r="L18" i="7"/>
  <c r="N17" i="11" s="1"/>
  <c r="D18" i="7"/>
  <c r="K18" i="7"/>
  <c r="C18" i="7"/>
  <c r="J18" i="7"/>
  <c r="I18" i="7"/>
  <c r="P18" i="7"/>
  <c r="V17" i="11" s="1"/>
  <c r="H18" i="7"/>
  <c r="O18" i="7"/>
  <c r="U17" i="11" s="1"/>
  <c r="G18" i="7"/>
  <c r="N18" i="7"/>
  <c r="T17" i="11" s="1"/>
  <c r="F18" i="7"/>
  <c r="DE6" i="22"/>
  <c r="BY30" i="22" a="1"/>
  <c r="BY30" i="22" s="1"/>
  <c r="BU104" i="22"/>
  <c r="CD104" i="22" s="1" a="1"/>
  <c r="CD104" i="22" s="1"/>
  <c r="BU224" i="22"/>
  <c r="BU368" i="22" s="1"/>
  <c r="BU512" i="22" s="1"/>
  <c r="CE80" i="22" a="1"/>
  <c r="CE80" i="22" s="1"/>
  <c r="BC58" i="10"/>
  <c r="W118" i="10" a="1"/>
  <c r="W118" i="10" s="1"/>
  <c r="BC19" i="10"/>
  <c r="W79" i="10" a="1"/>
  <c r="W79" i="10" s="1"/>
  <c r="BA22" i="10"/>
  <c r="U82" i="10" a="1"/>
  <c r="U82" i="10" s="1"/>
  <c r="BE24" i="10"/>
  <c r="Y84" i="10" a="1"/>
  <c r="Y84" i="10" s="1"/>
  <c r="AB201" i="10" a="1"/>
  <c r="AB201" i="10" s="1"/>
  <c r="AB218" i="10" a="1"/>
  <c r="AB218" i="10" s="1"/>
  <c r="T218" i="10" a="1"/>
  <c r="T218" i="10" s="1"/>
  <c r="AC218" i="10" a="1"/>
  <c r="AC218" i="10" s="1"/>
  <c r="S278" i="10"/>
  <c r="AB207" i="10" a="1"/>
  <c r="AB207" i="10" s="1"/>
  <c r="T207" i="10" a="1"/>
  <c r="T207" i="10" s="1"/>
  <c r="AC207" i="10" a="1"/>
  <c r="AC207" i="10" s="1"/>
  <c r="S267" i="10"/>
  <c r="S265" i="10"/>
  <c r="AC205" i="10" a="1"/>
  <c r="AC205" i="10" s="1"/>
  <c r="T205" i="10" a="1"/>
  <c r="T205" i="10" s="1"/>
  <c r="AB205" i="10" a="1"/>
  <c r="AB205" i="10" s="1"/>
  <c r="R551" i="10"/>
  <c r="R911" i="10" s="1"/>
  <c r="R1271" i="10" s="1"/>
  <c r="R251" i="10"/>
  <c r="AK26" i="19"/>
  <c r="AK36" i="19" s="1"/>
  <c r="AK46" i="19" s="1"/>
  <c r="AK56" i="19" s="1"/>
  <c r="AK66" i="19" s="1"/>
  <c r="AK76" i="19" s="1"/>
  <c r="AK86" i="19" s="1"/>
  <c r="AK34" i="19"/>
  <c r="AK44" i="19" s="1"/>
  <c r="AK54" i="19" s="1"/>
  <c r="AK64" i="19" s="1"/>
  <c r="AK74" i="19" s="1"/>
  <c r="AK84" i="19" s="1"/>
  <c r="AB185" i="10" a="1"/>
  <c r="AB185" i="10" s="1"/>
  <c r="X185" i="10" a="1"/>
  <c r="X185" i="10" s="1"/>
  <c r="T185" i="10" a="1"/>
  <c r="T185" i="10" s="1"/>
  <c r="AA185" i="10" a="1"/>
  <c r="AA185" i="10" s="1"/>
  <c r="W185" i="10" a="1"/>
  <c r="W185" i="10" s="1"/>
  <c r="S245" i="10"/>
  <c r="AC185" i="10" a="1"/>
  <c r="AC185" i="10" s="1"/>
  <c r="Y185" i="10" a="1"/>
  <c r="Y185" i="10" s="1"/>
  <c r="Z185" i="10" a="1"/>
  <c r="Z185" i="10" s="1"/>
  <c r="F43" i="19"/>
  <c r="A53" i="19"/>
  <c r="AC225" i="10" a="1"/>
  <c r="AC225" i="10" s="1"/>
  <c r="DH11" i="22"/>
  <c r="CB35" i="22" a="1"/>
  <c r="CB35" i="22" s="1"/>
  <c r="U28" i="22"/>
  <c r="V4" i="22"/>
  <c r="BW98" i="22" a="1"/>
  <c r="BW98" i="22" s="1"/>
  <c r="BV134" i="22"/>
  <c r="BF1549" i="22"/>
  <c r="BF1125" i="22"/>
  <c r="BD1293" i="22"/>
  <c r="BH717" i="22" a="1"/>
  <c r="BH717" i="22" s="1"/>
  <c r="BD1282" i="22"/>
  <c r="BH706" i="22" a="1"/>
  <c r="BH706" i="22" s="1"/>
  <c r="BC20" i="10"/>
  <c r="W80" i="10" a="1"/>
  <c r="W80" i="10" s="1"/>
  <c r="AM45" i="10"/>
  <c r="AA35" i="10" a="1"/>
  <c r="AA35" i="10" s="1"/>
  <c r="AW35" i="10"/>
  <c r="BA49" i="10"/>
  <c r="U109" i="10" a="1"/>
  <c r="U109" i="10" s="1"/>
  <c r="BB12" i="10"/>
  <c r="V72" i="10" a="1"/>
  <c r="V72" i="10" s="1"/>
  <c r="BB55" i="10"/>
  <c r="V115" i="10" a="1"/>
  <c r="V115" i="10" s="1"/>
  <c r="AC186" i="10" a="1"/>
  <c r="AC186" i="10" s="1"/>
  <c r="AB282" i="10" a="1"/>
  <c r="AB282" i="10" s="1"/>
  <c r="T282" i="10" a="1"/>
  <c r="T282" i="10" s="1"/>
  <c r="S342" i="10"/>
  <c r="AC223" i="10" a="1"/>
  <c r="AC223" i="10" s="1"/>
  <c r="BI97" i="22" a="1"/>
  <c r="BI97" i="22" s="1"/>
  <c r="BI666" i="22" a="1"/>
  <c r="BI666" i="22" s="1"/>
  <c r="T30" i="7"/>
  <c r="S30" i="7"/>
  <c r="DF19" i="22"/>
  <c r="BZ43" i="22" a="1"/>
  <c r="BZ43" i="22" s="1"/>
  <c r="DF23" i="22"/>
  <c r="BZ47" i="22" a="1"/>
  <c r="BZ47" i="22" s="1"/>
  <c r="BF746" i="22"/>
  <c r="BF1322" i="22" s="1"/>
  <c r="BF314" i="22"/>
  <c r="BF194" i="22"/>
  <c r="BF988" i="22"/>
  <c r="BF556" i="22"/>
  <c r="BG744" i="22"/>
  <c r="BG1320" i="22" s="1"/>
  <c r="BG192" i="22"/>
  <c r="BF725" i="22"/>
  <c r="BF1301" i="22" s="1"/>
  <c r="BF293" i="22"/>
  <c r="BF173" i="22"/>
  <c r="BC45" i="10"/>
  <c r="W105" i="10" a="1"/>
  <c r="W105" i="10" s="1"/>
  <c r="BC16" i="10"/>
  <c r="W76" i="10" a="1"/>
  <c r="W76" i="10" s="1"/>
  <c r="BA23" i="10"/>
  <c r="U83" i="10" a="1"/>
  <c r="U83" i="10" s="1"/>
  <c r="BB56" i="10"/>
  <c r="V116" i="10" a="1"/>
  <c r="V116" i="10" s="1"/>
  <c r="BB22" i="10"/>
  <c r="V82" i="10" a="1"/>
  <c r="V82" i="10" s="1"/>
  <c r="S356" i="10"/>
  <c r="BG89" i="6"/>
  <c r="Q22" i="9"/>
  <c r="E26" i="9"/>
  <c r="B8" i="4"/>
  <c r="I9" i="4"/>
  <c r="AN14" i="7"/>
  <c r="T42" i="16"/>
  <c r="V42" i="16"/>
  <c r="CA83" i="22" a="1"/>
  <c r="CA83" i="22" s="1"/>
  <c r="AQ62" i="7"/>
  <c r="AQ19" i="7"/>
  <c r="AQ66" i="7" s="1"/>
  <c r="DE8" i="22"/>
  <c r="BY32" i="22" a="1"/>
  <c r="BY32" i="22" s="1"/>
  <c r="BU250" i="22"/>
  <c r="BU394" i="22" s="1"/>
  <c r="BU538" i="22" s="1"/>
  <c r="BU130" i="22"/>
  <c r="BU274" i="22" s="1"/>
  <c r="BU418" i="22" s="1"/>
  <c r="BU562" i="22" s="1"/>
  <c r="BG738" i="22"/>
  <c r="BG1314" i="22" s="1"/>
  <c r="BG186" i="22"/>
  <c r="BF1089" i="22"/>
  <c r="BF743" i="22"/>
  <c r="BF1319" i="22" s="1"/>
  <c r="BF311" i="22"/>
  <c r="BF191" i="22"/>
  <c r="BF848" i="22"/>
  <c r="BF416" i="22"/>
  <c r="BG724" i="22"/>
  <c r="BG1300" i="22" s="1"/>
  <c r="BG172" i="22"/>
  <c r="BF1105" i="22"/>
  <c r="BC32" i="10"/>
  <c r="W92" i="10" a="1"/>
  <c r="W92" i="10" s="1"/>
  <c r="AC183" i="10" a="1"/>
  <c r="AC183" i="10" s="1"/>
  <c r="S313" i="10"/>
  <c r="AC217" i="10" a="1"/>
  <c r="AC217" i="10" s="1"/>
  <c r="Y190" i="10" a="1"/>
  <c r="Y190" i="10" s="1"/>
  <c r="R595" i="10"/>
  <c r="R955" i="10" s="1"/>
  <c r="R1315" i="10" s="1"/>
  <c r="R295" i="10"/>
  <c r="BU228" i="22"/>
  <c r="BU372" i="22" s="1"/>
  <c r="BU516" i="22" s="1"/>
  <c r="BU108" i="22"/>
  <c r="CF108" i="22" s="1" a="1"/>
  <c r="CF108" i="22" s="1"/>
  <c r="BF733" i="22"/>
  <c r="BF1309" i="22" s="1"/>
  <c r="BF301" i="22"/>
  <c r="BF181" i="22"/>
  <c r="AM22" i="7"/>
  <c r="AM69" i="7" s="1"/>
  <c r="AM65" i="7"/>
  <c r="DD18" i="22"/>
  <c r="BX42" i="22" a="1"/>
  <c r="BX42" i="22" s="1"/>
  <c r="DF16" i="22"/>
  <c r="BZ40" i="22" a="1"/>
  <c r="BZ40" i="22" s="1"/>
  <c r="BF730" i="22"/>
  <c r="BF1306" i="22" s="1"/>
  <c r="BF298" i="22"/>
  <c r="BF178" i="22"/>
  <c r="BF987" i="22"/>
  <c r="BF555" i="22"/>
  <c r="BC62" i="10"/>
  <c r="G50" i="10" a="1"/>
  <c r="G50" i="10" s="1"/>
  <c r="G26" i="10" s="1"/>
  <c r="W122" i="10" a="1"/>
  <c r="W122" i="10" s="1"/>
  <c r="G49" i="10" a="1"/>
  <c r="G49" i="10" s="1"/>
  <c r="G25" i="10" s="1"/>
  <c r="G52" i="10" a="1"/>
  <c r="G52" i="10" s="1"/>
  <c r="G28" i="10" s="1"/>
  <c r="G51" i="10" a="1"/>
  <c r="G51" i="10" s="1"/>
  <c r="G27" i="10" s="1"/>
  <c r="BC33" i="10"/>
  <c r="W93" i="10" a="1"/>
  <c r="W93" i="10" s="1"/>
  <c r="BC14" i="10"/>
  <c r="W74" i="10" a="1"/>
  <c r="W74" i="10" s="1"/>
  <c r="BA42" i="10"/>
  <c r="U102" i="10" a="1"/>
  <c r="U102" i="10" s="1"/>
  <c r="BD14" i="10"/>
  <c r="X74" i="10" a="1"/>
  <c r="X74" i="10" s="1"/>
  <c r="Z247" i="10" a="1"/>
  <c r="Z247" i="10" s="1"/>
  <c r="S307" i="10"/>
  <c r="AB247" i="10" a="1"/>
  <c r="AB247" i="10" s="1"/>
  <c r="X247" i="10" a="1"/>
  <c r="X247" i="10" s="1"/>
  <c r="T247" i="10" a="1"/>
  <c r="T247" i="10" s="1"/>
  <c r="AC247" i="10" a="1"/>
  <c r="AC247" i="10" s="1"/>
  <c r="Y247" i="10" a="1"/>
  <c r="Y247" i="10" s="1"/>
  <c r="S289" i="10"/>
  <c r="AC229" i="10" a="1"/>
  <c r="AC229" i="10" s="1"/>
  <c r="T229" i="10" a="1"/>
  <c r="T229" i="10" s="1"/>
  <c r="AB229" i="10" a="1"/>
  <c r="AB229" i="10" s="1"/>
  <c r="CD23" i="22" a="1"/>
  <c r="CD23" i="22" s="1"/>
  <c r="CZ23" i="22"/>
  <c r="BF1012" i="22"/>
  <c r="BF580" i="22"/>
  <c r="BJ63" i="22" a="1"/>
  <c r="BJ63" i="22" s="1"/>
  <c r="BJ15" i="22" a="1"/>
  <c r="BJ15" i="22" s="1"/>
  <c r="BJ39" i="22" a="1"/>
  <c r="BJ39" i="22" s="1"/>
  <c r="DF25" i="22"/>
  <c r="BZ49" i="22" a="1"/>
  <c r="BZ49" i="22" s="1"/>
  <c r="BF734" i="22"/>
  <c r="BF1310" i="22" s="1"/>
  <c r="BF182" i="22"/>
  <c r="BF302" i="22"/>
  <c r="BF1086" i="22"/>
  <c r="BF1102" i="22"/>
  <c r="BF744" i="22"/>
  <c r="BF1320" i="22" s="1"/>
  <c r="BF312" i="22"/>
  <c r="BF192" i="22"/>
  <c r="BF1412" i="22"/>
  <c r="BF1527" i="22"/>
  <c r="BC54" i="10"/>
  <c r="W114" i="10" a="1"/>
  <c r="W114" i="10" s="1"/>
  <c r="AW52" i="10"/>
  <c r="AM62" i="10"/>
  <c r="AA52" i="10" a="1"/>
  <c r="AA52" i="10" s="1"/>
  <c r="BB32" i="10"/>
  <c r="V92" i="10" a="1"/>
  <c r="V92" i="10" s="1"/>
  <c r="S351" i="10"/>
  <c r="R593" i="10"/>
  <c r="R953" i="10" s="1"/>
  <c r="R1313" i="10" s="1"/>
  <c r="R293" i="10"/>
  <c r="R609" i="10"/>
  <c r="R969" i="10" s="1"/>
  <c r="R1329" i="10" s="1"/>
  <c r="R309" i="10"/>
  <c r="R669" i="10" s="1"/>
  <c r="R1029" i="10" s="1"/>
  <c r="R1389" i="10" s="1"/>
  <c r="A49" i="19"/>
  <c r="F39" i="19"/>
  <c r="E26" i="28"/>
  <c r="G35" i="21"/>
  <c r="G36" i="21" s="1"/>
  <c r="G37" i="21" s="1"/>
  <c r="G38" i="21" s="1"/>
  <c r="G39" i="21" s="1"/>
  <c r="G40" i="21" s="1"/>
  <c r="G41" i="21" s="1"/>
  <c r="G33" i="17"/>
  <c r="G34" i="17" s="1"/>
  <c r="G35" i="17" s="1"/>
  <c r="G36" i="17" s="1"/>
  <c r="G37" i="17" s="1"/>
  <c r="G38" i="17" s="1"/>
  <c r="G39" i="17" s="1"/>
  <c r="DF15" i="22"/>
  <c r="BZ39" i="22" a="1"/>
  <c r="BZ39" i="22" s="1"/>
  <c r="DD21" i="22"/>
  <c r="BX45" i="22" a="1"/>
  <c r="BX45" i="22" s="1"/>
  <c r="BD1283" i="22"/>
  <c r="BH707" i="22" a="1"/>
  <c r="BH707" i="22" s="1"/>
  <c r="BD1292" i="22"/>
  <c r="BH716" i="22" a="1"/>
  <c r="BH716" i="22" s="1"/>
  <c r="CD77" i="22" a="1"/>
  <c r="CD77" i="22" s="1"/>
  <c r="BZ77" i="22" a="1"/>
  <c r="BZ77" i="22" s="1"/>
  <c r="CC77" i="22" a="1"/>
  <c r="CC77" i="22" s="1"/>
  <c r="CF77" i="22" a="1"/>
  <c r="CF77" i="22" s="1"/>
  <c r="CB77" i="22" a="1"/>
  <c r="CB77" i="22" s="1"/>
  <c r="BX77" i="22" a="1"/>
  <c r="BX77" i="22" s="1"/>
  <c r="CE77" i="22" a="1"/>
  <c r="CE77" i="22" s="1"/>
  <c r="CA77" i="22" a="1"/>
  <c r="CA77" i="22" s="1"/>
  <c r="BW77" i="22" a="1"/>
  <c r="BW77" i="22" s="1"/>
  <c r="BV101" i="22"/>
  <c r="BG745" i="22"/>
  <c r="BG1321" i="22" s="1"/>
  <c r="BG193" i="22"/>
  <c r="BC51" i="10"/>
  <c r="W111" i="10" a="1"/>
  <c r="W111" i="10" s="1"/>
  <c r="BC36" i="10"/>
  <c r="W96" i="10" a="1"/>
  <c r="W96" i="10" s="1"/>
  <c r="BB59" i="10"/>
  <c r="V119" i="10" a="1"/>
  <c r="V119" i="10" s="1"/>
  <c r="R543" i="10"/>
  <c r="R903" i="10" s="1"/>
  <c r="R1263" i="10" s="1"/>
  <c r="R243" i="10"/>
  <c r="Y243" i="10" s="1" a="1"/>
  <c r="Y243" i="10" s="1"/>
  <c r="J26" i="25"/>
  <c r="L8" i="25"/>
  <c r="J14" i="25"/>
  <c r="J20" i="25"/>
  <c r="J9" i="25"/>
  <c r="K8" i="25"/>
  <c r="S357" i="10"/>
  <c r="AB297" i="10" a="1"/>
  <c r="AB297" i="10" s="1"/>
  <c r="T297" i="10" a="1"/>
  <c r="T297" i="10" s="1"/>
  <c r="AC297" i="10" a="1"/>
  <c r="AC297" i="10" s="1"/>
  <c r="L52" i="19"/>
  <c r="AB234" i="10" a="1"/>
  <c r="AB234" i="10" s="1"/>
  <c r="T234" i="10" a="1"/>
  <c r="T234" i="10" s="1"/>
  <c r="S294" i="10"/>
  <c r="AC234" i="10" a="1"/>
  <c r="AC234" i="10" s="1"/>
  <c r="R590" i="10"/>
  <c r="R950" i="10" s="1"/>
  <c r="R1310" i="10" s="1"/>
  <c r="R290" i="10"/>
  <c r="BB27" i="10"/>
  <c r="V87" i="10" a="1"/>
  <c r="V87" i="10" s="1"/>
  <c r="S345" i="10"/>
  <c r="AQ22" i="7"/>
  <c r="AQ69" i="7" s="1"/>
  <c r="AQ65" i="7"/>
  <c r="AN21" i="7"/>
  <c r="CN19" i="22"/>
  <c r="CB15" i="22" a="1"/>
  <c r="CB15" i="22" s="1"/>
  <c r="CX15" i="22"/>
  <c r="DH12" i="22"/>
  <c r="CB36" i="22" a="1"/>
  <c r="CB36" i="22" s="1"/>
  <c r="BK57" i="22" a="1"/>
  <c r="BK57" i="22" s="1"/>
  <c r="BK33" i="22" a="1"/>
  <c r="BK33" i="22" s="1"/>
  <c r="BK9" i="22" a="1"/>
  <c r="BK9" i="22" s="1"/>
  <c r="L60" i="22" a="1"/>
  <c r="L60" i="22" s="1"/>
  <c r="D60" i="22" a="1"/>
  <c r="D60" i="22" s="1"/>
  <c r="D36" i="22" s="1"/>
  <c r="BH24" i="22" s="1" a="1"/>
  <c r="BH24" i="22" s="1"/>
  <c r="B64" i="22"/>
  <c r="BF1114" i="22"/>
  <c r="BG743" i="22"/>
  <c r="BG1319" i="22" s="1"/>
  <c r="BG191" i="22"/>
  <c r="BF1557" i="22"/>
  <c r="BA10" i="10"/>
  <c r="U70" i="10" a="1"/>
  <c r="U70" i="10" s="1"/>
  <c r="BG24" i="10"/>
  <c r="AA84" i="10" a="1"/>
  <c r="AA84" i="10" s="1"/>
  <c r="BB35" i="10"/>
  <c r="V95" i="10" a="1"/>
  <c r="V95" i="10" s="1"/>
  <c r="T230" i="10" a="1"/>
  <c r="T230" i="10" s="1"/>
  <c r="BI87" i="22" a="1"/>
  <c r="BI87" i="22" s="1"/>
  <c r="BI82" i="22" a="1"/>
  <c r="BI82" i="22" s="1"/>
  <c r="BI668" i="22" a="1"/>
  <c r="BI668" i="22" s="1"/>
  <c r="BI662" i="22" a="1"/>
  <c r="BI662" i="22" s="1"/>
  <c r="T7" i="7"/>
  <c r="U31" i="7" s="1"/>
  <c r="S8" i="7"/>
  <c r="X7" i="7"/>
  <c r="Y31" i="7" s="1"/>
  <c r="R31" i="7"/>
  <c r="W7" i="7"/>
  <c r="X31" i="7" s="1"/>
  <c r="CD76" i="22" a="1"/>
  <c r="CD76" i="22" s="1"/>
  <c r="BV100" i="22"/>
  <c r="CC76" i="22" a="1"/>
  <c r="CC76" i="22" s="1"/>
  <c r="CF76" i="22" a="1"/>
  <c r="CF76" i="22" s="1"/>
  <c r="CB76" i="22" a="1"/>
  <c r="CB76" i="22" s="1"/>
  <c r="CE76" i="22" a="1"/>
  <c r="CE76" i="22" s="1"/>
  <c r="CA76" i="22" a="1"/>
  <c r="CA76" i="22" s="1"/>
  <c r="BW76" i="22" a="1"/>
  <c r="BW76" i="22" s="1"/>
  <c r="BF866" i="22"/>
  <c r="BF434" i="22"/>
  <c r="BF964" i="22"/>
  <c r="BF532" i="22"/>
  <c r="BF1420" i="22"/>
  <c r="BF845" i="22"/>
  <c r="BF413" i="22"/>
  <c r="BC31" i="10"/>
  <c r="W91" i="10" a="1"/>
  <c r="W91" i="10" s="1"/>
  <c r="BA47" i="10"/>
  <c r="U107" i="10" a="1"/>
  <c r="U107" i="10" s="1"/>
  <c r="BB25" i="10"/>
  <c r="V85" i="10" a="1"/>
  <c r="V85" i="10" s="1"/>
  <c r="BI46" i="10"/>
  <c r="AC106" i="10" a="1"/>
  <c r="AC106" i="10" s="1"/>
  <c r="R554" i="10"/>
  <c r="R914" i="10" s="1"/>
  <c r="R1274" i="10" s="1"/>
  <c r="R254" i="10"/>
  <c r="R566" i="10"/>
  <c r="R926" i="10" s="1"/>
  <c r="R1286" i="10" s="1"/>
  <c r="R266" i="10"/>
  <c r="BG92" i="6"/>
  <c r="AX92" i="6"/>
  <c r="P18" i="9"/>
  <c r="BH10" i="22" a="1"/>
  <c r="BH10" i="22" s="1"/>
  <c r="BH58" i="22" a="1"/>
  <c r="BH58" i="22" s="1"/>
  <c r="BH34" i="22" a="1"/>
  <c r="BH34" i="22" s="1"/>
  <c r="AP14" i="7"/>
  <c r="AP57" i="7"/>
  <c r="X13" i="14"/>
  <c r="Y13" i="14" s="1"/>
  <c r="AI32" i="7"/>
  <c r="AI54" i="7"/>
  <c r="CF89" i="22" a="1"/>
  <c r="CF89" i="22" s="1"/>
  <c r="CE89" i="22" a="1"/>
  <c r="CE89" i="22" s="1"/>
  <c r="BW89" i="22" a="1"/>
  <c r="BW89" i="22" s="1"/>
  <c r="BV113" i="22"/>
  <c r="BF1521" i="22"/>
  <c r="BF863" i="22"/>
  <c r="BF431" i="22"/>
  <c r="BF1537" i="22"/>
  <c r="BD1286" i="22"/>
  <c r="T24" i="28"/>
  <c r="U19" i="28"/>
  <c r="BG33" i="10"/>
  <c r="AA93" i="10" a="1"/>
  <c r="AA93" i="10" s="1"/>
  <c r="BB11" i="10"/>
  <c r="V71" i="10" a="1"/>
  <c r="V71" i="10" s="1"/>
  <c r="U183" i="10" a="1"/>
  <c r="U183" i="10" s="1"/>
  <c r="AA183" i="10" a="1"/>
  <c r="AA183" i="10" s="1"/>
  <c r="V277" i="10" a="1"/>
  <c r="V277" i="10" s="1"/>
  <c r="S337" i="10"/>
  <c r="AC277" i="10" a="1"/>
  <c r="AC277" i="10" s="1"/>
  <c r="AB277" i="10" a="1"/>
  <c r="AB277" i="10" s="1"/>
  <c r="T277" i="10" a="1"/>
  <c r="T277" i="10" s="1"/>
  <c r="S264" i="10"/>
  <c r="AC204" i="10" a="1"/>
  <c r="AC204" i="10" s="1"/>
  <c r="AB204" i="10" a="1"/>
  <c r="AB204" i="10" s="1"/>
  <c r="T204" i="10" a="1"/>
  <c r="T204" i="10" s="1"/>
  <c r="AB215" i="10" a="1"/>
  <c r="AB215" i="10" s="1"/>
  <c r="AC190" i="10" a="1"/>
  <c r="AC190" i="10" s="1"/>
  <c r="R548" i="10"/>
  <c r="R908" i="10" s="1"/>
  <c r="R1268" i="10" s="1"/>
  <c r="R248" i="10"/>
  <c r="E18" i="28"/>
  <c r="AX67" i="6"/>
  <c r="BG67" i="6"/>
  <c r="BF1533" i="22"/>
  <c r="BA17" i="10"/>
  <c r="U77" i="10" a="1"/>
  <c r="U77" i="10" s="1"/>
  <c r="J48" i="22" a="1"/>
  <c r="J48" i="22" s="1"/>
  <c r="J45" i="22" a="1"/>
  <c r="J45" i="22" s="1"/>
  <c r="J46" i="22" a="1"/>
  <c r="J46" i="22" s="1"/>
  <c r="J47" i="22" a="1"/>
  <c r="J47" i="22" s="1"/>
  <c r="CY26" i="22"/>
  <c r="CC26" i="22" a="1"/>
  <c r="CC26" i="22" s="1"/>
  <c r="DD22" i="22"/>
  <c r="BX46" i="22" a="1"/>
  <c r="BX46" i="22" s="1"/>
  <c r="BU258" i="22"/>
  <c r="BU402" i="22" s="1"/>
  <c r="BU546" i="22" s="1"/>
  <c r="BU138" i="22"/>
  <c r="BU282" i="22" s="1"/>
  <c r="BU426" i="22" s="1"/>
  <c r="BU570" i="22" s="1"/>
  <c r="CE90" i="22" a="1"/>
  <c r="CE90" i="22" s="1"/>
  <c r="CA90" i="22" a="1"/>
  <c r="CA90" i="22" s="1"/>
  <c r="BW90" i="22" a="1"/>
  <c r="BW90" i="22" s="1"/>
  <c r="BH162" i="22" s="1" a="1"/>
  <c r="BH162" i="22" s="1"/>
  <c r="BV114" i="22"/>
  <c r="CC90" i="22" a="1"/>
  <c r="CC90" i="22" s="1"/>
  <c r="CF90" i="22" a="1"/>
  <c r="CF90" i="22" s="1"/>
  <c r="CB90" i="22" a="1"/>
  <c r="CB90" i="22" s="1"/>
  <c r="BF853" i="22"/>
  <c r="BF421" i="22"/>
  <c r="BC56" i="10"/>
  <c r="W116" i="10" a="1"/>
  <c r="W116" i="10" s="1"/>
  <c r="BC25" i="10"/>
  <c r="W85" i="10" a="1"/>
  <c r="W85" i="10" s="1"/>
  <c r="BA61" i="10"/>
  <c r="U121" i="10" a="1"/>
  <c r="U121" i="10" s="1"/>
  <c r="BA33" i="10"/>
  <c r="U93" i="10" a="1"/>
  <c r="U93" i="10" s="1"/>
  <c r="BB57" i="10"/>
  <c r="V117" i="10" a="1"/>
  <c r="V117" i="10" s="1"/>
  <c r="BF846" i="22"/>
  <c r="BF414" i="22"/>
  <c r="BC37" i="10"/>
  <c r="W97" i="10" a="1"/>
  <c r="W97" i="10" s="1"/>
  <c r="BA34" i="10"/>
  <c r="U94" i="10" a="1"/>
  <c r="U94" i="10" s="1"/>
  <c r="R649" i="10"/>
  <c r="R1009" i="10" s="1"/>
  <c r="R1369" i="10" s="1"/>
  <c r="R349" i="10"/>
  <c r="R709" i="10" s="1"/>
  <c r="R1069" i="10" s="1"/>
  <c r="R1429" i="10" s="1"/>
  <c r="DJ19" i="22"/>
  <c r="CD43" i="22" a="1"/>
  <c r="CD43" i="22" s="1"/>
  <c r="DD15" i="22"/>
  <c r="BX39" i="22" a="1"/>
  <c r="BX39" i="22" s="1"/>
  <c r="BF1444" i="22"/>
  <c r="BJ57" i="22" a="1"/>
  <c r="BJ57" i="22" s="1"/>
  <c r="BJ33" i="22" a="1"/>
  <c r="BJ33" i="22" s="1"/>
  <c r="BJ9" i="22" a="1"/>
  <c r="BJ9" i="22" s="1"/>
  <c r="CE78" i="22" a="1"/>
  <c r="CE78" i="22" s="1"/>
  <c r="BF854" i="22"/>
  <c r="BF422" i="22"/>
  <c r="B63" i="22"/>
  <c r="L59" i="22" a="1"/>
  <c r="L59" i="22" s="1"/>
  <c r="D59" i="22" a="1"/>
  <c r="D59" i="22" s="1"/>
  <c r="D35" i="22" s="1"/>
  <c r="BH66" i="22" s="1" a="1"/>
  <c r="BH66" i="22" s="1"/>
  <c r="BF1518" i="22"/>
  <c r="BF1534" i="22"/>
  <c r="BF727" i="22"/>
  <c r="BF1303" i="22" s="1"/>
  <c r="BF295" i="22"/>
  <c r="BF175" i="22"/>
  <c r="BD724" i="22"/>
  <c r="BH148" i="22" a="1"/>
  <c r="BH148" i="22" s="1"/>
  <c r="BD172" i="22"/>
  <c r="BF864" i="22"/>
  <c r="BF432" i="22"/>
  <c r="BU220" i="22"/>
  <c r="BU364" i="22" s="1"/>
  <c r="BU508" i="22" s="1"/>
  <c r="BU100" i="22"/>
  <c r="BF1091" i="22"/>
  <c r="R28" i="28"/>
  <c r="S23" i="28"/>
  <c r="BC17" i="10"/>
  <c r="W77" i="10" a="1"/>
  <c r="W77" i="10" s="1"/>
  <c r="BE33" i="10"/>
  <c r="Y93" i="10" a="1"/>
  <c r="Y93" i="10" s="1"/>
  <c r="BA62" i="10"/>
  <c r="E51" i="10" a="1"/>
  <c r="E51" i="10" s="1"/>
  <c r="E27" i="10" s="1"/>
  <c r="E50" i="10" a="1"/>
  <c r="E50" i="10" s="1"/>
  <c r="E26" i="10" s="1"/>
  <c r="E49" i="10" a="1"/>
  <c r="E49" i="10" s="1"/>
  <c r="E25" i="10" s="1"/>
  <c r="E52" i="10" a="1"/>
  <c r="E52" i="10" s="1"/>
  <c r="E28" i="10" s="1"/>
  <c r="U122" i="10" a="1"/>
  <c r="U122" i="10" s="1"/>
  <c r="BA24" i="10"/>
  <c r="U84" i="10" a="1"/>
  <c r="U84" i="10" s="1"/>
  <c r="BB16" i="10"/>
  <c r="V76" i="10" a="1"/>
  <c r="V76" i="10" s="1"/>
  <c r="BB54" i="10"/>
  <c r="V114" i="10" a="1"/>
  <c r="V114" i="10" s="1"/>
  <c r="R602" i="10"/>
  <c r="R962" i="10" s="1"/>
  <c r="R1322" i="10" s="1"/>
  <c r="R302" i="10"/>
  <c r="G30" i="19"/>
  <c r="R20" i="19"/>
  <c r="R545" i="10"/>
  <c r="R905" i="10" s="1"/>
  <c r="R1265" i="10" s="1"/>
  <c r="R245" i="10"/>
  <c r="AR21" i="7"/>
  <c r="AR68" i="7" s="1"/>
  <c r="AR64" i="7"/>
  <c r="AN20" i="7"/>
  <c r="Q15" i="9"/>
  <c r="P15" i="9"/>
  <c r="E19" i="9"/>
  <c r="P20" i="9" s="1"/>
  <c r="R15" i="9"/>
  <c r="BH60" i="22" a="1"/>
  <c r="BH60" i="22" s="1"/>
  <c r="BA55" i="10"/>
  <c r="U115" i="10" a="1"/>
  <c r="U115" i="10" s="1"/>
  <c r="BA20" i="10"/>
  <c r="U80" i="10" a="1"/>
  <c r="U80" i="10" s="1"/>
  <c r="Y34" i="10" a="1"/>
  <c r="Y34" i="10" s="1"/>
  <c r="AU34" i="10"/>
  <c r="AK44" i="10"/>
  <c r="BB23" i="10"/>
  <c r="V83" i="10" a="1"/>
  <c r="V83" i="10" s="1"/>
  <c r="R572" i="10"/>
  <c r="R932" i="10" s="1"/>
  <c r="R1292" i="10" s="1"/>
  <c r="R272" i="10"/>
  <c r="T25" i="26"/>
  <c r="S25" i="26"/>
  <c r="BB31" i="10"/>
  <c r="V91" i="10" a="1"/>
  <c r="V91" i="10" s="1"/>
  <c r="N57" i="19"/>
  <c r="N58" i="19" s="1"/>
  <c r="N66" i="19"/>
  <c r="BV123" i="22"/>
  <c r="CC99" i="22" a="1"/>
  <c r="CC99" i="22" s="1"/>
  <c r="BY99" i="22" a="1"/>
  <c r="BY99" i="22" s="1"/>
  <c r="CF99" i="22" a="1"/>
  <c r="CF99" i="22" s="1"/>
  <c r="CB99" i="22" a="1"/>
  <c r="CB99" i="22" s="1"/>
  <c r="BX99" i="22" a="1"/>
  <c r="BX99" i="22" s="1"/>
  <c r="CE99" i="22" a="1"/>
  <c r="CE99" i="22" s="1"/>
  <c r="CA99" i="22" a="1"/>
  <c r="CA99" i="22" s="1"/>
  <c r="BW99" i="22" a="1"/>
  <c r="BW99" i="22" s="1"/>
  <c r="CD99" i="22" a="1"/>
  <c r="CD99" i="22" s="1"/>
  <c r="BZ99" i="22" a="1"/>
  <c r="BZ99" i="22" s="1"/>
  <c r="S18" i="9"/>
  <c r="F22" i="9"/>
  <c r="U18" i="9"/>
  <c r="T18" i="9"/>
  <c r="V43" i="16"/>
  <c r="T43" i="16"/>
  <c r="DE16" i="22"/>
  <c r="BY40" i="22" a="1"/>
  <c r="BY40" i="22" s="1"/>
  <c r="BH31" i="22" a="1"/>
  <c r="BH31" i="22" s="1"/>
  <c r="CF92" i="22" a="1"/>
  <c r="CF92" i="22" s="1"/>
  <c r="DF26" i="22"/>
  <c r="G52" i="22" a="1"/>
  <c r="G52" i="22" s="1"/>
  <c r="G28" i="22" s="1"/>
  <c r="G51" i="22" a="1"/>
  <c r="G51" i="22" s="1"/>
  <c r="G27" i="22" s="1"/>
  <c r="G49" i="22" a="1"/>
  <c r="G49" i="22" s="1"/>
  <c r="G25" i="22" s="1"/>
  <c r="BZ50" i="22" a="1"/>
  <c r="BZ50" i="22" s="1"/>
  <c r="G50" i="22" a="1"/>
  <c r="G50" i="22" s="1"/>
  <c r="G26" i="22" s="1"/>
  <c r="BW86" i="22" a="1"/>
  <c r="BW86" i="22" s="1"/>
  <c r="BH158" i="22" s="1" a="1"/>
  <c r="BH158" i="22" s="1"/>
  <c r="CC86" i="22" a="1"/>
  <c r="CC86" i="22" s="1"/>
  <c r="BF1546" i="22"/>
  <c r="BC55" i="10"/>
  <c r="W115" i="10" a="1"/>
  <c r="W115" i="10" s="1"/>
  <c r="BC18" i="10"/>
  <c r="W78" i="10" a="1"/>
  <c r="W78" i="10" s="1"/>
  <c r="BA46" i="10"/>
  <c r="U106" i="10" a="1"/>
  <c r="U106" i="10" s="1"/>
  <c r="AB199" i="10" a="1"/>
  <c r="AB199" i="10" s="1"/>
  <c r="T199" i="10" a="1"/>
  <c r="T199" i="10" s="1"/>
  <c r="AC199" i="10" a="1"/>
  <c r="AC199" i="10" s="1"/>
  <c r="S259" i="10"/>
  <c r="AB242" i="10" a="1"/>
  <c r="AB242" i="10" s="1"/>
  <c r="T242" i="10" a="1"/>
  <c r="T242" i="10" s="1"/>
  <c r="S302" i="10"/>
  <c r="Z186" i="10" a="1"/>
  <c r="Z186" i="10" s="1"/>
  <c r="S343" i="10"/>
  <c r="BI95" i="22" a="1"/>
  <c r="BI95" i="22" s="1"/>
  <c r="BI90" i="22" a="1"/>
  <c r="BI90" i="22" s="1"/>
  <c r="BI92" i="22" a="1"/>
  <c r="BI92" i="22" s="1"/>
  <c r="BI670" i="22" a="1"/>
  <c r="BI670" i="22" s="1"/>
  <c r="B26" i="9"/>
  <c r="I22" i="9"/>
  <c r="H22" i="9"/>
  <c r="G22" i="9"/>
  <c r="AK62" i="7"/>
  <c r="AK19" i="7"/>
  <c r="AK66" i="7" s="1"/>
  <c r="AK61" i="7"/>
  <c r="AK18" i="7"/>
  <c r="DE7" i="22"/>
  <c r="BY31" i="22" a="1"/>
  <c r="BY31" i="22" s="1"/>
  <c r="T47" i="16"/>
  <c r="V47" i="16"/>
  <c r="W31" i="16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BH12" i="22" a="1"/>
  <c r="BH12" i="22" s="1"/>
  <c r="DF8" i="22"/>
  <c r="BZ32" i="22" a="1"/>
  <c r="BZ32" i="22" s="1"/>
  <c r="BD735" i="22"/>
  <c r="BD183" i="22"/>
  <c r="BH159" i="22" a="1"/>
  <c r="BH159" i="22" s="1"/>
  <c r="BF1396" i="22"/>
  <c r="BF1277" i="22"/>
  <c r="BH701" i="22" a="1"/>
  <c r="BH701" i="22" s="1"/>
  <c r="BC13" i="10"/>
  <c r="W73" i="10" a="1"/>
  <c r="W73" i="10" s="1"/>
  <c r="BA8" i="10"/>
  <c r="U68" i="10" a="1"/>
  <c r="U68" i="10" s="1"/>
  <c r="BB9" i="10"/>
  <c r="V69" i="10" a="1"/>
  <c r="V69" i="10" s="1"/>
  <c r="S255" i="10"/>
  <c r="AC195" i="10" a="1"/>
  <c r="AC195" i="10" s="1"/>
  <c r="AB195" i="10" a="1"/>
  <c r="AB195" i="10" s="1"/>
  <c r="T195" i="10" a="1"/>
  <c r="T195" i="10" s="1"/>
  <c r="AA195" i="10" a="1"/>
  <c r="AA195" i="10" s="1"/>
  <c r="BU233" i="22"/>
  <c r="BU377" i="22" s="1"/>
  <c r="BU521" i="22" s="1"/>
  <c r="BU113" i="22"/>
  <c r="BF1087" i="22"/>
  <c r="BF1104" i="22"/>
  <c r="BF1093" i="22"/>
  <c r="BH1262" i="22" a="1"/>
  <c r="BH1262" i="22" s="1"/>
  <c r="BC29" i="10"/>
  <c r="W89" i="10" a="1"/>
  <c r="W89" i="10" s="1"/>
  <c r="AM53" i="10"/>
  <c r="AW43" i="10"/>
  <c r="AA43" i="10" a="1"/>
  <c r="AA43" i="10" s="1"/>
  <c r="BA43" i="10"/>
  <c r="U103" i="10" a="1"/>
  <c r="U103" i="10" s="1"/>
  <c r="BB45" i="10"/>
  <c r="V105" i="10" a="1"/>
  <c r="V105" i="10" s="1"/>
  <c r="S303" i="10"/>
  <c r="AC243" i="10" a="1"/>
  <c r="AC243" i="10" s="1"/>
  <c r="Z243" i="10" a="1"/>
  <c r="Z243" i="10" s="1"/>
  <c r="V243" i="10" a="1"/>
  <c r="V243" i="10" s="1"/>
  <c r="AA243" i="10" a="1"/>
  <c r="AA243" i="10" s="1"/>
  <c r="W243" i="10" a="1"/>
  <c r="W243" i="10" s="1"/>
  <c r="Z250" i="10" a="1"/>
  <c r="Z250" i="10" s="1"/>
  <c r="S310" i="10"/>
  <c r="AC250" i="10" a="1"/>
  <c r="AC250" i="10" s="1"/>
  <c r="Y250" i="10" a="1"/>
  <c r="Y250" i="10" s="1"/>
  <c r="BB4" i="10"/>
  <c r="V64" i="10" a="1"/>
  <c r="V64" i="10" s="1"/>
  <c r="BF1542" i="22"/>
  <c r="BF986" i="22"/>
  <c r="BF554" i="22"/>
  <c r="BD739" i="22"/>
  <c r="BH163" i="22" a="1"/>
  <c r="BH163" i="22" s="1"/>
  <c r="BD187" i="22"/>
  <c r="BF1100" i="22"/>
  <c r="BD732" i="22"/>
  <c r="BD180" i="22"/>
  <c r="BG737" i="22"/>
  <c r="BG1313" i="22" s="1"/>
  <c r="BG185" i="22"/>
  <c r="BF1532" i="22"/>
  <c r="BF33" i="10"/>
  <c r="Z93" i="10" a="1"/>
  <c r="Z93" i="10" s="1"/>
  <c r="DF9" i="22"/>
  <c r="BZ33" i="22" a="1"/>
  <c r="BZ33" i="22" s="1"/>
  <c r="DE19" i="22"/>
  <c r="BY43" i="22" a="1"/>
  <c r="BY43" i="22" s="1"/>
  <c r="BF983" i="22"/>
  <c r="BF551" i="22"/>
  <c r="BG732" i="22"/>
  <c r="BG1308" i="22" s="1"/>
  <c r="BG180" i="22"/>
  <c r="BC52" i="10"/>
  <c r="W112" i="10" a="1"/>
  <c r="W112" i="10" s="1"/>
  <c r="S256" i="10"/>
  <c r="AC196" i="10" a="1"/>
  <c r="AC196" i="10" s="1"/>
  <c r="AB196" i="10" a="1"/>
  <c r="AB196" i="10" s="1"/>
  <c r="T196" i="10" a="1"/>
  <c r="T196" i="10" s="1"/>
  <c r="S299" i="10"/>
  <c r="AB239" i="10" a="1"/>
  <c r="AB239" i="10" s="1"/>
  <c r="T239" i="10" a="1"/>
  <c r="T239" i="10" s="1"/>
  <c r="AC239" i="10" a="1"/>
  <c r="AC239" i="10" s="1"/>
  <c r="L38" i="19"/>
  <c r="BA56" i="10"/>
  <c r="U116" i="10" a="1"/>
  <c r="U116" i="10" s="1"/>
  <c r="H6" i="15"/>
  <c r="AI22" i="7"/>
  <c r="CY20" i="22"/>
  <c r="CO24" i="22"/>
  <c r="CC20" i="22" a="1"/>
  <c r="CC20" i="22" s="1"/>
  <c r="O18" i="9"/>
  <c r="N18" i="9"/>
  <c r="M18" i="9"/>
  <c r="D22" i="9"/>
  <c r="DD10" i="22"/>
  <c r="BX34" i="22" a="1"/>
  <c r="BX34" i="22" s="1"/>
  <c r="DE10" i="22"/>
  <c r="BY34" i="22" a="1"/>
  <c r="BY34" i="22" s="1"/>
  <c r="AR62" i="7"/>
  <c r="AR19" i="7"/>
  <c r="AR66" i="7" s="1"/>
  <c r="CE82" i="22" a="1"/>
  <c r="CE82" i="22" s="1"/>
  <c r="CA82" i="22" a="1"/>
  <c r="CA82" i="22" s="1"/>
  <c r="BW82" i="22" a="1"/>
  <c r="BW82" i="22" s="1"/>
  <c r="BV106" i="22"/>
  <c r="CD82" i="22" a="1"/>
  <c r="CD82" i="22" s="1"/>
  <c r="CC82" i="22" a="1"/>
  <c r="CC82" i="22" s="1"/>
  <c r="CF82" i="22" a="1"/>
  <c r="CF82" i="22" s="1"/>
  <c r="CB82" i="22" a="1"/>
  <c r="CB82" i="22" s="1"/>
  <c r="BG735" i="22"/>
  <c r="BG1311" i="22" s="1"/>
  <c r="BG183" i="22"/>
  <c r="BD733" i="22"/>
  <c r="BH157" i="22" a="1"/>
  <c r="BH157" i="22" s="1"/>
  <c r="BD181" i="22"/>
  <c r="BF971" i="22"/>
  <c r="BF539" i="22"/>
  <c r="BD1290" i="22"/>
  <c r="BH714" i="22" a="1"/>
  <c r="BH714" i="22" s="1"/>
  <c r="AJ21" i="7"/>
  <c r="AJ68" i="7" s="1"/>
  <c r="AJ64" i="7"/>
  <c r="DE14" i="22"/>
  <c r="BY38" i="22" a="1"/>
  <c r="BY38" i="22" s="1"/>
  <c r="CF84" i="22" a="1"/>
  <c r="CF84" i="22" s="1"/>
  <c r="BD727" i="22"/>
  <c r="BD175" i="22"/>
  <c r="BH151" i="22" a="1"/>
  <c r="BH151" i="22" s="1"/>
  <c r="BD1295" i="22"/>
  <c r="BH719" i="22" a="1"/>
  <c r="BH719" i="22" s="1"/>
  <c r="BD736" i="22"/>
  <c r="BD184" i="22"/>
  <c r="BH160" i="22" a="1"/>
  <c r="BH160" i="22" s="1"/>
  <c r="BF1558" i="22"/>
  <c r="BF963" i="22"/>
  <c r="BF531" i="22"/>
  <c r="E10" i="28"/>
  <c r="AJ25" i="10"/>
  <c r="AJ16" i="10"/>
  <c r="X15" i="10" a="1"/>
  <c r="X15" i="10" s="1"/>
  <c r="AT15" i="10"/>
  <c r="BB29" i="10"/>
  <c r="V89" i="10" a="1"/>
  <c r="V89" i="10" s="1"/>
  <c r="BB24" i="10"/>
  <c r="V84" i="10" a="1"/>
  <c r="V84" i="10" s="1"/>
  <c r="T187" i="10" a="1"/>
  <c r="T187" i="10" s="1"/>
  <c r="R553" i="10"/>
  <c r="R913" i="10" s="1"/>
  <c r="R1273" i="10" s="1"/>
  <c r="R253" i="10"/>
  <c r="T253" i="10" s="1" a="1"/>
  <c r="T253" i="10" s="1"/>
  <c r="S268" i="10"/>
  <c r="AC208" i="10" a="1"/>
  <c r="AC208" i="10" s="1"/>
  <c r="T208" i="10" a="1"/>
  <c r="T208" i="10" s="1"/>
  <c r="AB208" i="10" a="1"/>
  <c r="AB208" i="10" s="1"/>
  <c r="B25" i="9"/>
  <c r="AI20" i="7"/>
  <c r="DD23" i="22"/>
  <c r="BX47" i="22" a="1"/>
  <c r="BX47" i="22" s="1"/>
  <c r="DE13" i="22"/>
  <c r="BY37" i="22" a="1"/>
  <c r="BY37" i="22" s="1"/>
  <c r="DE26" i="22"/>
  <c r="F50" i="22" a="1"/>
  <c r="F50" i="22" s="1"/>
  <c r="F26" i="22" s="1"/>
  <c r="BY50" i="22" a="1"/>
  <c r="BY50" i="22" s="1"/>
  <c r="F52" i="22" a="1"/>
  <c r="F52" i="22" s="1"/>
  <c r="F28" i="22" s="1"/>
  <c r="F49" i="22" a="1"/>
  <c r="F49" i="22" s="1"/>
  <c r="F25" i="22" s="1"/>
  <c r="F51" i="22" a="1"/>
  <c r="F51" i="22" s="1"/>
  <c r="F27" i="22" s="1"/>
  <c r="BH42" i="22" a="1"/>
  <c r="BH42" i="22" s="1"/>
  <c r="BG730" i="22"/>
  <c r="BG1306" i="22" s="1"/>
  <c r="BG178" i="22"/>
  <c r="BF1084" i="22"/>
  <c r="BF1094" i="22"/>
  <c r="CF96" i="22" a="1"/>
  <c r="CF96" i="22" s="1"/>
  <c r="CE96" i="22" a="1"/>
  <c r="CE96" i="22" s="1"/>
  <c r="BW96" i="22" a="1"/>
  <c r="BW96" i="22" s="1"/>
  <c r="BH168" i="22" s="1" a="1"/>
  <c r="BH168" i="22" s="1"/>
  <c r="BV120" i="22"/>
  <c r="BF847" i="22"/>
  <c r="BF415" i="22"/>
  <c r="CA63" i="22" a="1"/>
  <c r="CA63" i="22" s="1"/>
  <c r="BF1523" i="22"/>
  <c r="BD726" i="22"/>
  <c r="BD174" i="22"/>
  <c r="BH150" i="22" a="1"/>
  <c r="BH150" i="22" s="1"/>
  <c r="AK53" i="10"/>
  <c r="Y43" i="10" a="1"/>
  <c r="Y43" i="10" s="1"/>
  <c r="AU43" i="10"/>
  <c r="BA59" i="10"/>
  <c r="U119" i="10" a="1"/>
  <c r="U119" i="10" s="1"/>
  <c r="BD42" i="10"/>
  <c r="X102" i="10" a="1"/>
  <c r="X102" i="10" s="1"/>
  <c r="R569" i="10"/>
  <c r="R929" i="10" s="1"/>
  <c r="R1289" i="10" s="1"/>
  <c r="R269" i="10"/>
  <c r="S318" i="10"/>
  <c r="S353" i="10"/>
  <c r="AC293" i="10" a="1"/>
  <c r="AC293" i="10" s="1"/>
  <c r="AB293" i="10" a="1"/>
  <c r="AB293" i="10" s="1"/>
  <c r="T293" i="10" a="1"/>
  <c r="T293" i="10" s="1"/>
  <c r="R564" i="10"/>
  <c r="R924" i="10" s="1"/>
  <c r="R1284" i="10" s="1"/>
  <c r="R264" i="10"/>
  <c r="AC209" i="10" a="1"/>
  <c r="AC209" i="10" s="1"/>
  <c r="AN33" i="7"/>
  <c r="AN55" i="7"/>
  <c r="DL25" i="22"/>
  <c r="CF49" i="22" a="1"/>
  <c r="CF49" i="22" s="1"/>
  <c r="G16" i="9"/>
  <c r="B20" i="9"/>
  <c r="G21" i="9" s="1"/>
  <c r="I16" i="9"/>
  <c r="H16" i="9"/>
  <c r="DD20" i="22"/>
  <c r="BX44" i="22" a="1"/>
  <c r="BX44" i="22" s="1"/>
  <c r="BU247" i="22"/>
  <c r="BU391" i="22" s="1"/>
  <c r="BU535" i="22" s="1"/>
  <c r="BU127" i="22"/>
  <c r="BU271" i="22" s="1"/>
  <c r="BU415" i="22" s="1"/>
  <c r="BU559" i="22" s="1"/>
  <c r="CF104" i="22" a="1"/>
  <c r="CF104" i="22" s="1"/>
  <c r="CB104" i="22" a="1"/>
  <c r="CB104" i="22" s="1"/>
  <c r="CE104" i="22" a="1"/>
  <c r="CE104" i="22" s="1"/>
  <c r="BW104" i="22" a="1"/>
  <c r="BW104" i="22" s="1"/>
  <c r="BV128" i="22"/>
  <c r="CE97" i="22" a="1"/>
  <c r="CE97" i="22" s="1"/>
  <c r="BW97" i="22" a="1"/>
  <c r="BW97" i="22" s="1"/>
  <c r="BV121" i="22"/>
  <c r="BF967" i="22"/>
  <c r="BF535" i="22"/>
  <c r="BA51" i="10"/>
  <c r="U111" i="10" a="1"/>
  <c r="U111" i="10" s="1"/>
  <c r="BB39" i="10"/>
  <c r="V99" i="10" a="1"/>
  <c r="V99" i="10" s="1"/>
  <c r="S321" i="10"/>
  <c r="AC261" i="10" a="1"/>
  <c r="AC261" i="10" s="1"/>
  <c r="T261" i="10" a="1"/>
  <c r="T261" i="10" s="1"/>
  <c r="AB261" i="10" a="1"/>
  <c r="AB261" i="10" s="1"/>
  <c r="R555" i="10"/>
  <c r="R915" i="10" s="1"/>
  <c r="R1275" i="10" s="1"/>
  <c r="R255" i="10"/>
  <c r="R563" i="10"/>
  <c r="R923" i="10" s="1"/>
  <c r="R1283" i="10" s="1"/>
  <c r="R263" i="10"/>
  <c r="S284" i="10"/>
  <c r="AC224" i="10" a="1"/>
  <c r="AC224" i="10" s="1"/>
  <c r="AB224" i="10" a="1"/>
  <c r="AB224" i="10" s="1"/>
  <c r="T224" i="10" a="1"/>
  <c r="T224" i="10" s="1"/>
  <c r="S280" i="10"/>
  <c r="AC220" i="10" a="1"/>
  <c r="AC220" i="10" s="1"/>
  <c r="AB220" i="10" a="1"/>
  <c r="AB220" i="10" s="1"/>
  <c r="T220" i="10" a="1"/>
  <c r="T220" i="10" s="1"/>
  <c r="L61" i="19"/>
  <c r="AB202" i="10" a="1"/>
  <c r="AB202" i="10" s="1"/>
  <c r="X202" i="10" a="1"/>
  <c r="X202" i="10" s="1"/>
  <c r="T202" i="10" a="1"/>
  <c r="T202" i="10" s="1"/>
  <c r="AA202" i="10" a="1"/>
  <c r="AA202" i="10" s="1"/>
  <c r="Z202" i="10" a="1"/>
  <c r="Z202" i="10" s="1"/>
  <c r="Y202" i="10" a="1"/>
  <c r="Y202" i="10" s="1"/>
  <c r="S262" i="10"/>
  <c r="AC202" i="10" a="1"/>
  <c r="AC202" i="10" s="1"/>
  <c r="L65" i="19"/>
  <c r="Z17" i="22"/>
  <c r="AQ63" i="7"/>
  <c r="AQ20" i="7"/>
  <c r="AQ67" i="7" s="1"/>
  <c r="T31" i="16"/>
  <c r="O16" i="9"/>
  <c r="N16" i="9"/>
  <c r="M16" i="9"/>
  <c r="D20" i="9"/>
  <c r="CC60" i="22" a="1"/>
  <c r="CC60" i="22" s="1"/>
  <c r="BY92" i="22" a="1"/>
  <c r="BY92" i="22" s="1"/>
  <c r="BK660" i="22" a="1"/>
  <c r="BK660" i="22" s="1"/>
  <c r="BK656" i="22" a="1"/>
  <c r="BK656" i="22" s="1"/>
  <c r="BK652" i="22" a="1"/>
  <c r="BK652" i="22" s="1"/>
  <c r="BK672" i="22" a="1"/>
  <c r="BK672" i="22" s="1"/>
  <c r="BK671" i="22" a="1"/>
  <c r="BK671" i="22" s="1"/>
  <c r="BK670" i="22" a="1"/>
  <c r="BK670" i="22" s="1"/>
  <c r="BK669" i="22" a="1"/>
  <c r="BK669" i="22" s="1"/>
  <c r="BK668" i="22" a="1"/>
  <c r="BK668" i="22" s="1"/>
  <c r="BK667" i="22" a="1"/>
  <c r="BK667" i="22" s="1"/>
  <c r="BK666" i="22" a="1"/>
  <c r="BK666" i="22" s="1"/>
  <c r="BK659" i="22" a="1"/>
  <c r="BK659" i="22" s="1"/>
  <c r="BK655" i="22" a="1"/>
  <c r="BK655" i="22" s="1"/>
  <c r="BK664" i="22" a="1"/>
  <c r="BK664" i="22" s="1"/>
  <c r="BK673" i="22" a="1"/>
  <c r="BK673" i="22" s="1"/>
  <c r="BK658" i="22" a="1"/>
  <c r="BK658" i="22" s="1"/>
  <c r="BK654" i="22" a="1"/>
  <c r="BK654" i="22" s="1"/>
  <c r="BK662" i="22" a="1"/>
  <c r="BK662" i="22" s="1"/>
  <c r="BK674" i="22" a="1"/>
  <c r="BK674" i="22" s="1"/>
  <c r="BK651" i="22" a="1"/>
  <c r="BK651" i="22" s="1"/>
  <c r="BK96" i="22" a="1"/>
  <c r="BK96" i="22" s="1"/>
  <c r="BK88" i="22" a="1"/>
  <c r="BK88" i="22" s="1"/>
  <c r="BK80" i="22" a="1"/>
  <c r="BK80" i="22" s="1"/>
  <c r="BK95" i="22" a="1"/>
  <c r="BK95" i="22" s="1"/>
  <c r="BK87" i="22" a="1"/>
  <c r="BK87" i="22" s="1"/>
  <c r="BK79" i="22" a="1"/>
  <c r="BK79" i="22" s="1"/>
  <c r="BK94" i="22" a="1"/>
  <c r="BK94" i="22" s="1"/>
  <c r="BK86" i="22" a="1"/>
  <c r="BK86" i="22" s="1"/>
  <c r="BK78" i="22" a="1"/>
  <c r="BK78" i="22" s="1"/>
  <c r="BK93" i="22" a="1"/>
  <c r="BK93" i="22" s="1"/>
  <c r="BK85" i="22" a="1"/>
  <c r="BK85" i="22" s="1"/>
  <c r="BK77" i="22" a="1"/>
  <c r="BK77" i="22" s="1"/>
  <c r="BK51" i="22" a="1"/>
  <c r="BK51" i="22" s="1"/>
  <c r="BK92" i="22" a="1"/>
  <c r="BK92" i="22" s="1"/>
  <c r="BK84" i="22" a="1"/>
  <c r="BK84" i="22" s="1"/>
  <c r="BK76" i="22" a="1"/>
  <c r="BK76" i="22" s="1"/>
  <c r="BK91" i="22" a="1"/>
  <c r="BK91" i="22" s="1"/>
  <c r="BK83" i="22" a="1"/>
  <c r="BK83" i="22" s="1"/>
  <c r="BK75" i="22" a="1"/>
  <c r="BK75" i="22" s="1"/>
  <c r="BK98" i="22" a="1"/>
  <c r="BK98" i="22" s="1"/>
  <c r="BK90" i="22" a="1"/>
  <c r="BK90" i="22" s="1"/>
  <c r="BK82" i="22" a="1"/>
  <c r="BK82" i="22" s="1"/>
  <c r="BK97" i="22" a="1"/>
  <c r="BK97" i="22" s="1"/>
  <c r="BK89" i="22" a="1"/>
  <c r="BK89" i="22" s="1"/>
  <c r="BK81" i="22" a="1"/>
  <c r="BK81" i="22" s="1"/>
  <c r="BK27" i="22" a="1"/>
  <c r="BK27" i="22" s="1"/>
  <c r="BK3" i="22" a="1"/>
  <c r="BK3" i="22" s="1"/>
  <c r="BK661" i="22" a="1"/>
  <c r="BK661" i="22" s="1"/>
  <c r="BK663" i="22" a="1"/>
  <c r="BK663" i="22" s="1"/>
  <c r="BK1246" i="22" a="1"/>
  <c r="BK1246" i="22" s="1"/>
  <c r="BK1235" i="22" a="1"/>
  <c r="BK1235" i="22" s="1"/>
  <c r="BK1229" i="22" a="1"/>
  <c r="BK1229" i="22" s="1"/>
  <c r="BK1250" i="22" a="1"/>
  <c r="BK1250" i="22" s="1"/>
  <c r="BK1230" i="22" a="1"/>
  <c r="BK1230" i="22" s="1"/>
  <c r="BK1234" i="22" a="1"/>
  <c r="BK1234" i="22" s="1"/>
  <c r="BK1238" i="22" a="1"/>
  <c r="BK1238" i="22" s="1"/>
  <c r="BK1242" i="22" a="1"/>
  <c r="BK1242" i="22" s="1"/>
  <c r="BK653" i="22" a="1"/>
  <c r="BK653" i="22" s="1"/>
  <c r="BK1231" i="22" a="1"/>
  <c r="BK1231" i="22" s="1"/>
  <c r="BK1237" i="22" a="1"/>
  <c r="BK1237" i="22" s="1"/>
  <c r="BK1248" i="22" a="1"/>
  <c r="BK1248" i="22" s="1"/>
  <c r="BK657" i="22" a="1"/>
  <c r="BK657" i="22" s="1"/>
  <c r="BK1227" i="22" a="1"/>
  <c r="BK1227" i="22" s="1"/>
  <c r="BK665" i="22" a="1"/>
  <c r="BK665" i="22" s="1"/>
  <c r="BK1233" i="22" a="1"/>
  <c r="BK1233" i="22" s="1"/>
  <c r="BK1249" i="22" a="1"/>
  <c r="BK1249" i="22" s="1"/>
  <c r="BK1228" i="22" a="1"/>
  <c r="BK1228" i="22" s="1"/>
  <c r="BK1232" i="22" a="1"/>
  <c r="BK1232" i="22" s="1"/>
  <c r="BK1236" i="22" a="1"/>
  <c r="BK1236" i="22" s="1"/>
  <c r="BK1240" i="22" a="1"/>
  <c r="BK1240" i="22" s="1"/>
  <c r="BK1244" i="22" a="1"/>
  <c r="BK1244" i="22" s="1"/>
  <c r="CA86" i="22" a="1"/>
  <c r="CA86" i="22" s="1"/>
  <c r="BF862" i="22"/>
  <c r="BF430" i="22"/>
  <c r="CF81" i="22" a="1"/>
  <c r="CF81" i="22" s="1"/>
  <c r="CE81" i="22" a="1"/>
  <c r="CE81" i="22" s="1"/>
  <c r="BW81" i="22" a="1"/>
  <c r="BW81" i="22" s="1"/>
  <c r="BH153" i="22" s="1" a="1"/>
  <c r="BH153" i="22" s="1"/>
  <c r="CD81" i="22" a="1"/>
  <c r="CD81" i="22" s="1"/>
  <c r="BV105" i="22"/>
  <c r="CC81" i="22" a="1"/>
  <c r="CC81" i="22" s="1"/>
  <c r="BG734" i="22"/>
  <c r="BG1310" i="22" s="1"/>
  <c r="BG182" i="22"/>
  <c r="BD730" i="22"/>
  <c r="BH154" i="22" a="1"/>
  <c r="BH154" i="22" s="1"/>
  <c r="BD178" i="22"/>
  <c r="BD746" i="22"/>
  <c r="BD194" i="22"/>
  <c r="BH170" i="22" a="1"/>
  <c r="BH170" i="22" s="1"/>
  <c r="BI1245" i="22" a="1"/>
  <c r="BI1245" i="22" s="1"/>
  <c r="BE42" i="10"/>
  <c r="Y102" i="10" a="1"/>
  <c r="Y102" i="10" s="1"/>
  <c r="AW34" i="10"/>
  <c r="AM44" i="10"/>
  <c r="AA34" i="10" a="1"/>
  <c r="AA34" i="10" s="1"/>
  <c r="Y152" i="10" a="1"/>
  <c r="Y152" i="10" s="1"/>
  <c r="AB230" i="10" a="1"/>
  <c r="AB230" i="10" s="1"/>
  <c r="W186" i="10" a="1"/>
  <c r="W186" i="10" s="1"/>
  <c r="R591" i="10"/>
  <c r="R951" i="10" s="1"/>
  <c r="R1311" i="10" s="1"/>
  <c r="R291" i="10"/>
  <c r="BI80" i="22" a="1"/>
  <c r="BI80" i="22" s="1"/>
  <c r="BI672" i="22" a="1"/>
  <c r="BI672" i="22" s="1"/>
  <c r="T35" i="16"/>
  <c r="DD13" i="22"/>
  <c r="BX37" i="22" a="1"/>
  <c r="BX37" i="22" s="1"/>
  <c r="BU232" i="22"/>
  <c r="BU376" i="22" s="1"/>
  <c r="BU520" i="22" s="1"/>
  <c r="BU112" i="22"/>
  <c r="BU265" i="22"/>
  <c r="BU409" i="22" s="1"/>
  <c r="BU553" i="22" s="1"/>
  <c r="BU145" i="22"/>
  <c r="BU289" i="22" s="1"/>
  <c r="BU433" i="22" s="1"/>
  <c r="BU577" i="22" s="1"/>
  <c r="BD728" i="22"/>
  <c r="BH152" i="22" a="1"/>
  <c r="BH152" i="22" s="1"/>
  <c r="BD176" i="22"/>
  <c r="BD1296" i="22"/>
  <c r="BH720" i="22" a="1"/>
  <c r="BH720" i="22" s="1"/>
  <c r="BG733" i="22"/>
  <c r="BG1309" i="22" s="1"/>
  <c r="BG181" i="22"/>
  <c r="BC11" i="10"/>
  <c r="W71" i="10" a="1"/>
  <c r="W71" i="10" s="1"/>
  <c r="AJ53" i="10"/>
  <c r="AT43" i="10"/>
  <c r="X43" i="10" a="1"/>
  <c r="X43" i="10" s="1"/>
  <c r="AM36" i="10"/>
  <c r="AW26" i="10"/>
  <c r="AA26" i="10" a="1"/>
  <c r="AA26" i="10" s="1"/>
  <c r="BA44" i="10"/>
  <c r="U104" i="10" a="1"/>
  <c r="U104" i="10" s="1"/>
  <c r="AL34" i="10"/>
  <c r="Z24" i="10" a="1"/>
  <c r="Z24" i="10" s="1"/>
  <c r="AV24" i="10"/>
  <c r="S273" i="10"/>
  <c r="AC213" i="10" a="1"/>
  <c r="AC213" i="10" s="1"/>
  <c r="AB213" i="10" a="1"/>
  <c r="AB213" i="10" s="1"/>
  <c r="T213" i="10" a="1"/>
  <c r="T213" i="10" s="1"/>
  <c r="DE9" i="22"/>
  <c r="BY33" i="22" a="1"/>
  <c r="BY33" i="22" s="1"/>
  <c r="DD12" i="22"/>
  <c r="BX36" i="22" a="1"/>
  <c r="BX36" i="22" s="1"/>
  <c r="BF1519" i="22"/>
  <c r="BF1536" i="22"/>
  <c r="BF1525" i="22"/>
  <c r="BC12" i="10"/>
  <c r="W72" i="10" a="1"/>
  <c r="W72" i="10" s="1"/>
  <c r="BB33" i="10"/>
  <c r="V93" i="10" a="1"/>
  <c r="V93" i="10" s="1"/>
  <c r="T183" i="10" a="1"/>
  <c r="T183" i="10" s="1"/>
  <c r="T193" i="10" a="1"/>
  <c r="T193" i="10" s="1"/>
  <c r="AA192" i="10" a="1"/>
  <c r="AA192" i="10" s="1"/>
  <c r="Z192" i="10" a="1"/>
  <c r="Z192" i="10" s="1"/>
  <c r="S252" i="10"/>
  <c r="AC192" i="10" a="1"/>
  <c r="AC192" i="10" s="1"/>
  <c r="Y192" i="10" a="1"/>
  <c r="Y192" i="10" s="1"/>
  <c r="AB192" i="10" a="1"/>
  <c r="AB192" i="10" s="1"/>
  <c r="X192" i="10" a="1"/>
  <c r="X192" i="10" s="1"/>
  <c r="T192" i="10" a="1"/>
  <c r="T192" i="10" s="1"/>
  <c r="AA190" i="10" a="1"/>
  <c r="AA190" i="10" s="1"/>
  <c r="S361" i="10"/>
  <c r="R580" i="10"/>
  <c r="R940" i="10" s="1"/>
  <c r="R1300" i="10" s="1"/>
  <c r="R280" i="10"/>
  <c r="S295" i="10"/>
  <c r="AC235" i="10" a="1"/>
  <c r="AC235" i="10" s="1"/>
  <c r="T235" i="10" a="1"/>
  <c r="T235" i="10" s="1"/>
  <c r="E21" i="28"/>
  <c r="DF10" i="22"/>
  <c r="BZ34" i="22" a="1"/>
  <c r="BZ34" i="22" s="1"/>
  <c r="BC10" i="10"/>
  <c r="W70" i="10" a="1"/>
  <c r="W70" i="10" s="1"/>
  <c r="BA5" i="10"/>
  <c r="U65" i="10" a="1"/>
  <c r="U65" i="10" s="1"/>
  <c r="R559" i="10"/>
  <c r="R919" i="10" s="1"/>
  <c r="R1279" i="10" s="1"/>
  <c r="R259" i="10"/>
  <c r="R567" i="10"/>
  <c r="R927" i="10" s="1"/>
  <c r="R1287" i="10" s="1"/>
  <c r="R267" i="10"/>
  <c r="L47" i="19"/>
  <c r="L56" i="19"/>
  <c r="BC47" i="10"/>
  <c r="W107" i="10" a="1"/>
  <c r="W107" i="10" s="1"/>
  <c r="BC23" i="10"/>
  <c r="W83" i="10" a="1"/>
  <c r="W83" i="10" s="1"/>
  <c r="BA48" i="10"/>
  <c r="U108" i="10" a="1"/>
  <c r="U108" i="10" s="1"/>
  <c r="A56" i="19"/>
  <c r="A47" i="19"/>
  <c r="F46" i="19"/>
  <c r="BF1403" i="22"/>
  <c r="BG725" i="22"/>
  <c r="BG1301" i="22" s="1"/>
  <c r="BG173" i="22"/>
  <c r="AM9" i="9"/>
  <c r="AQ9" i="9" s="1"/>
  <c r="AU9" i="9" s="1"/>
  <c r="AY9" i="9" s="1"/>
  <c r="AM77" i="7"/>
  <c r="AM78" i="7" s="1"/>
  <c r="AM79" i="7" s="1"/>
  <c r="AM80" i="7" s="1"/>
  <c r="AM81" i="7" s="1"/>
  <c r="AM82" i="7" s="1"/>
  <c r="AM83" i="7" s="1"/>
  <c r="AM84" i="7" s="1"/>
  <c r="AM85" i="7" s="1"/>
  <c r="AM86" i="7" s="1"/>
  <c r="AM87" i="7" s="1"/>
  <c r="AM88" i="7" s="1"/>
  <c r="AM89" i="7" s="1"/>
  <c r="AM90" i="7" s="1"/>
  <c r="AM91" i="7" s="1"/>
  <c r="AM92" i="7" s="1"/>
  <c r="CZ18" i="22"/>
  <c r="CD18" i="22" a="1"/>
  <c r="CD18" i="22" s="1"/>
  <c r="CP22" i="22"/>
  <c r="DJ12" i="22"/>
  <c r="CD36" i="22" a="1"/>
  <c r="CD36" i="22" s="1"/>
  <c r="BF979" i="22"/>
  <c r="BF547" i="22"/>
  <c r="BF1395" i="22"/>
  <c r="BC59" i="10"/>
  <c r="W119" i="10" a="1"/>
  <c r="W119" i="10" s="1"/>
  <c r="AL53" i="10"/>
  <c r="AV43" i="10"/>
  <c r="Z43" i="10" a="1"/>
  <c r="Z43" i="10" s="1"/>
  <c r="BA28" i="10"/>
  <c r="U88" i="10" a="1"/>
  <c r="U88" i="10" s="1"/>
  <c r="AJ34" i="10"/>
  <c r="AT24" i="10"/>
  <c r="X24" i="10" a="1"/>
  <c r="X24" i="10" s="1"/>
  <c r="S418" i="10"/>
  <c r="F23" i="9"/>
  <c r="T19" i="9"/>
  <c r="BI655" i="22" a="1"/>
  <c r="BI655" i="22" s="1"/>
  <c r="BI1231" i="22" a="1"/>
  <c r="BI1231" i="22" s="1"/>
  <c r="AO17" i="7"/>
  <c r="AO60" i="7"/>
  <c r="BJ674" i="22" a="1"/>
  <c r="BJ674" i="22" s="1"/>
  <c r="BJ672" i="22" a="1"/>
  <c r="BJ672" i="22" s="1"/>
  <c r="BJ670" i="22" a="1"/>
  <c r="BJ670" i="22" s="1"/>
  <c r="BJ668" i="22" a="1"/>
  <c r="BJ668" i="22" s="1"/>
  <c r="BJ666" i="22" a="1"/>
  <c r="BJ666" i="22" s="1"/>
  <c r="BJ660" i="22" a="1"/>
  <c r="BJ660" i="22" s="1"/>
  <c r="BJ656" i="22" a="1"/>
  <c r="BJ656" i="22" s="1"/>
  <c r="BJ652" i="22" a="1"/>
  <c r="BJ652" i="22" s="1"/>
  <c r="BJ664" i="22" a="1"/>
  <c r="BJ664" i="22" s="1"/>
  <c r="BJ659" i="22" a="1"/>
  <c r="BJ659" i="22" s="1"/>
  <c r="BJ655" i="22" a="1"/>
  <c r="BJ655" i="22" s="1"/>
  <c r="BJ651" i="22" a="1"/>
  <c r="BJ651" i="22" s="1"/>
  <c r="BJ658" i="22" a="1"/>
  <c r="BJ658" i="22" s="1"/>
  <c r="BJ654" i="22" a="1"/>
  <c r="BJ654" i="22" s="1"/>
  <c r="BJ662" i="22" a="1"/>
  <c r="BJ662" i="22" s="1"/>
  <c r="BJ98" i="22" a="1"/>
  <c r="BJ98" i="22" s="1"/>
  <c r="BJ90" i="22" a="1"/>
  <c r="BJ90" i="22" s="1"/>
  <c r="BJ82" i="22" a="1"/>
  <c r="BJ82" i="22" s="1"/>
  <c r="BJ97" i="22" a="1"/>
  <c r="BJ97" i="22" s="1"/>
  <c r="BJ89" i="22" a="1"/>
  <c r="BJ89" i="22" s="1"/>
  <c r="BJ81" i="22" a="1"/>
  <c r="BJ81" i="22" s="1"/>
  <c r="BJ96" i="22" a="1"/>
  <c r="BJ96" i="22" s="1"/>
  <c r="BJ88" i="22" a="1"/>
  <c r="BJ88" i="22" s="1"/>
  <c r="BJ80" i="22" a="1"/>
  <c r="BJ80" i="22" s="1"/>
  <c r="BJ95" i="22" a="1"/>
  <c r="BJ95" i="22" s="1"/>
  <c r="BJ87" i="22" a="1"/>
  <c r="BJ87" i="22" s="1"/>
  <c r="BJ79" i="22" a="1"/>
  <c r="BJ79" i="22" s="1"/>
  <c r="BJ94" i="22" a="1"/>
  <c r="BJ94" i="22" s="1"/>
  <c r="BJ86" i="22" a="1"/>
  <c r="BJ86" i="22" s="1"/>
  <c r="BJ78" i="22" a="1"/>
  <c r="BJ78" i="22" s="1"/>
  <c r="BJ93" i="22" a="1"/>
  <c r="BJ93" i="22" s="1"/>
  <c r="BJ85" i="22" a="1"/>
  <c r="BJ85" i="22" s="1"/>
  <c r="BJ77" i="22" a="1"/>
  <c r="BJ77" i="22" s="1"/>
  <c r="BJ51" i="22" a="1"/>
  <c r="BJ51" i="22" s="1"/>
  <c r="BJ92" i="22" a="1"/>
  <c r="BJ92" i="22" s="1"/>
  <c r="BJ84" i="22" a="1"/>
  <c r="BJ84" i="22" s="1"/>
  <c r="BJ76" i="22" a="1"/>
  <c r="BJ76" i="22" s="1"/>
  <c r="BJ91" i="22" a="1"/>
  <c r="BJ91" i="22" s="1"/>
  <c r="BJ83" i="22" a="1"/>
  <c r="BJ83" i="22" s="1"/>
  <c r="BJ75" i="22" a="1"/>
  <c r="BJ75" i="22" s="1"/>
  <c r="BJ27" i="22" a="1"/>
  <c r="BJ27" i="22" s="1"/>
  <c r="BJ3" i="22" a="1"/>
  <c r="BJ3" i="22" s="1"/>
  <c r="BJ1227" i="22" a="1"/>
  <c r="BJ1227" i="22" s="1"/>
  <c r="BJ1233" i="22" a="1"/>
  <c r="BJ1233" i="22" s="1"/>
  <c r="BJ1249" i="22" a="1"/>
  <c r="BJ1249" i="22" s="1"/>
  <c r="BJ1230" i="22" a="1"/>
  <c r="BJ1230" i="22" s="1"/>
  <c r="BJ1234" i="22" a="1"/>
  <c r="BJ1234" i="22" s="1"/>
  <c r="BJ1238" i="22" a="1"/>
  <c r="BJ1238" i="22" s="1"/>
  <c r="BJ1242" i="22" a="1"/>
  <c r="BJ1242" i="22" s="1"/>
  <c r="BJ1246" i="22" a="1"/>
  <c r="BJ1246" i="22" s="1"/>
  <c r="BJ1235" i="22" a="1"/>
  <c r="BJ1235" i="22" s="1"/>
  <c r="BJ671" i="22" a="1"/>
  <c r="BJ671" i="22" s="1"/>
  <c r="BJ653" i="22" a="1"/>
  <c r="BJ653" i="22" s="1"/>
  <c r="BJ1229" i="22" a="1"/>
  <c r="BJ1229" i="22" s="1"/>
  <c r="BJ1250" i="22" a="1"/>
  <c r="BJ1250" i="22" s="1"/>
  <c r="BJ667" i="22" a="1"/>
  <c r="BJ667" i="22" s="1"/>
  <c r="BJ657" i="22" a="1"/>
  <c r="BJ657" i="22" s="1"/>
  <c r="BJ1228" i="22" a="1"/>
  <c r="BJ1228" i="22" s="1"/>
  <c r="BJ1232" i="22" a="1"/>
  <c r="BJ1232" i="22" s="1"/>
  <c r="BJ1236" i="22" a="1"/>
  <c r="BJ1236" i="22" s="1"/>
  <c r="BJ1240" i="22" a="1"/>
  <c r="BJ1240" i="22" s="1"/>
  <c r="BJ1244" i="22" a="1"/>
  <c r="BJ1244" i="22" s="1"/>
  <c r="BJ1231" i="22" a="1"/>
  <c r="BJ1231" i="22" s="1"/>
  <c r="BJ661" i="22" a="1"/>
  <c r="BJ661" i="22" s="1"/>
  <c r="BJ1237" i="22" a="1"/>
  <c r="BJ1237" i="22" s="1"/>
  <c r="BJ665" i="22" a="1"/>
  <c r="BJ665" i="22" s="1"/>
  <c r="BJ1248" i="22" a="1"/>
  <c r="BJ1248" i="22" s="1"/>
  <c r="BJ663" i="22" a="1"/>
  <c r="BJ663" i="22" s="1"/>
  <c r="BJ669" i="22" a="1"/>
  <c r="BJ669" i="22" s="1"/>
  <c r="BJ673" i="22" a="1"/>
  <c r="BJ673" i="22" s="1"/>
  <c r="BF1516" i="22"/>
  <c r="BF1526" i="22"/>
  <c r="BD737" i="22"/>
  <c r="BD185" i="22"/>
  <c r="BH161" i="22" a="1"/>
  <c r="BH161" i="22" s="1"/>
  <c r="BF965" i="22"/>
  <c r="BF533" i="22"/>
  <c r="BD1294" i="22"/>
  <c r="BH718" i="22" a="1"/>
  <c r="BH718" i="22" s="1"/>
  <c r="R32" i="28"/>
  <c r="S27" i="28"/>
  <c r="BC44" i="10"/>
  <c r="W104" i="10" a="1"/>
  <c r="W104" i="10" s="1"/>
  <c r="BC38" i="10"/>
  <c r="W98" i="10" a="1"/>
  <c r="W98" i="10" s="1"/>
  <c r="BA18" i="10"/>
  <c r="U78" i="10" a="1"/>
  <c r="U78" i="10" s="1"/>
  <c r="BB34" i="10"/>
  <c r="V94" i="10" a="1"/>
  <c r="V94" i="10" s="1"/>
  <c r="AJ62" i="10"/>
  <c r="AT52" i="10"/>
  <c r="X52" i="10" a="1"/>
  <c r="X52" i="10" s="1"/>
  <c r="BB41" i="10"/>
  <c r="V101" i="10" a="1"/>
  <c r="V101" i="10" s="1"/>
  <c r="L39" i="19"/>
  <c r="S329" i="10"/>
  <c r="AC269" i="10" a="1"/>
  <c r="AC269" i="10" s="1"/>
  <c r="T269" i="10" a="1"/>
  <c r="T269" i="10" s="1"/>
  <c r="AB269" i="10" a="1"/>
  <c r="AB269" i="10" s="1"/>
  <c r="BU243" i="22"/>
  <c r="BU387" i="22" s="1"/>
  <c r="BU531" i="22" s="1"/>
  <c r="BU123" i="22"/>
  <c r="BU267" i="22" s="1"/>
  <c r="BU411" i="22" s="1"/>
  <c r="BU555" i="22" s="1"/>
  <c r="DE23" i="22"/>
  <c r="BY47" i="22" a="1"/>
  <c r="BY47" i="22" s="1"/>
  <c r="BD747" i="22"/>
  <c r="BH171" i="22" a="1"/>
  <c r="BH171" i="22" s="1"/>
  <c r="BD195" i="22"/>
  <c r="BF1098" i="22"/>
  <c r="BF731" i="22"/>
  <c r="BF1307" i="22" s="1"/>
  <c r="BF299" i="22"/>
  <c r="BF179" i="22"/>
  <c r="BW73" i="22" a="1"/>
  <c r="BW73" i="22" s="1"/>
  <c r="BH145" i="22" s="1" a="1"/>
  <c r="BH145" i="22" s="1"/>
  <c r="BF1399" i="22"/>
  <c r="BC43" i="10"/>
  <c r="W103" i="10" a="1"/>
  <c r="W103" i="10" s="1"/>
  <c r="BC15" i="10"/>
  <c r="W75" i="10" a="1"/>
  <c r="W75" i="10" s="1"/>
  <c r="BA32" i="10"/>
  <c r="U92" i="10" a="1"/>
  <c r="U92" i="10" s="1"/>
  <c r="BB38" i="10"/>
  <c r="V98" i="10" a="1"/>
  <c r="V98" i="10" s="1"/>
  <c r="BB14" i="10"/>
  <c r="V74" i="10" a="1"/>
  <c r="V74" i="10" s="1"/>
  <c r="R600" i="10"/>
  <c r="R960" i="10" s="1"/>
  <c r="R1320" i="10" s="1"/>
  <c r="R300" i="10"/>
  <c r="T300" i="10" s="1" a="1"/>
  <c r="T300" i="10" s="1"/>
  <c r="R586" i="10"/>
  <c r="R946" i="10" s="1"/>
  <c r="R1306" i="10" s="1"/>
  <c r="R286" i="10"/>
  <c r="R574" i="10"/>
  <c r="R934" i="10" s="1"/>
  <c r="R1294" i="10" s="1"/>
  <c r="R274" i="10"/>
  <c r="T214" i="10" a="1"/>
  <c r="T214" i="10" s="1"/>
  <c r="AC214" i="10" a="1"/>
  <c r="AC214" i="10" s="1"/>
  <c r="AB214" i="10" a="1"/>
  <c r="AB214" i="10" s="1"/>
  <c r="AB266" i="10" a="1"/>
  <c r="AB266" i="10" s="1"/>
  <c r="T266" i="10" a="1"/>
  <c r="T266" i="10" s="1"/>
  <c r="S326" i="10"/>
  <c r="AC266" i="10" a="1"/>
  <c r="AC266" i="10" s="1"/>
  <c r="R587" i="10"/>
  <c r="R947" i="10" s="1"/>
  <c r="R1307" i="10" s="1"/>
  <c r="R287" i="10"/>
  <c r="M57" i="19"/>
  <c r="M58" i="19" s="1"/>
  <c r="M66" i="19"/>
  <c r="AB226" i="10" a="1"/>
  <c r="AB226" i="10" s="1"/>
  <c r="T226" i="10" a="1"/>
  <c r="T226" i="10" s="1"/>
  <c r="S286" i="10"/>
  <c r="T225" i="10" a="1"/>
  <c r="T225" i="10" s="1"/>
  <c r="P16" i="9"/>
  <c r="DS8" i="22"/>
  <c r="CC56" i="22" a="1"/>
  <c r="CC56" i="22" s="1"/>
  <c r="BW92" i="22" a="1"/>
  <c r="BW92" i="22" s="1"/>
  <c r="BH164" i="22" s="1" a="1"/>
  <c r="BH164" i="22" s="1"/>
  <c r="BF742" i="22"/>
  <c r="BF1318" i="22" s="1"/>
  <c r="BF190" i="22"/>
  <c r="BF310" i="22"/>
  <c r="BU242" i="22"/>
  <c r="BU386" i="22" s="1"/>
  <c r="BU530" i="22" s="1"/>
  <c r="BU122" i="22"/>
  <c r="BW122" i="22" s="1" a="1"/>
  <c r="BW122" i="22" s="1"/>
  <c r="BJ1245" i="22" a="1"/>
  <c r="BJ1245" i="22" s="1"/>
  <c r="BC49" i="10"/>
  <c r="W109" i="10" a="1"/>
  <c r="W109" i="10" s="1"/>
  <c r="BC34" i="10"/>
  <c r="W94" i="10" a="1"/>
  <c r="W94" i="10" s="1"/>
  <c r="BA14" i="10"/>
  <c r="U74" i="10" a="1"/>
  <c r="U74" i="10" s="1"/>
  <c r="BB7" i="10"/>
  <c r="V67" i="10" a="1"/>
  <c r="V67" i="10" s="1"/>
  <c r="AA186" i="10" a="1"/>
  <c r="AA186" i="10" s="1"/>
  <c r="T223" i="10" a="1"/>
  <c r="T223" i="10" s="1"/>
  <c r="S287" i="10"/>
  <c r="AC227" i="10" a="1"/>
  <c r="AC227" i="10" s="1"/>
  <c r="AB227" i="10" a="1"/>
  <c r="AB227" i="10" s="1"/>
  <c r="T227" i="10" a="1"/>
  <c r="T227" i="10" s="1"/>
  <c r="N5" i="5"/>
  <c r="O36" i="5" s="1"/>
  <c r="D6" i="17"/>
  <c r="BI93" i="22" a="1"/>
  <c r="BI93" i="22" s="1"/>
  <c r="BI88" i="22" a="1"/>
  <c r="BI88" i="22" s="1"/>
  <c r="BI654" i="22" a="1"/>
  <c r="BI654" i="22" s="1"/>
  <c r="DF18" i="22"/>
  <c r="BZ42" i="22" a="1"/>
  <c r="BZ42" i="22" s="1"/>
  <c r="AI19" i="7"/>
  <c r="BH30" i="22" a="1"/>
  <c r="BH30" i="22" s="1"/>
  <c r="DL22" i="22"/>
  <c r="CF46" i="22" a="1"/>
  <c r="CF46" i="22" s="1"/>
  <c r="BD1287" i="22"/>
  <c r="BH711" i="22" a="1"/>
  <c r="BH711" i="22" s="1"/>
  <c r="BF1122" i="22"/>
  <c r="BG16" i="10"/>
  <c r="AA76" i="10" a="1"/>
  <c r="AA76" i="10" s="1"/>
  <c r="BB42" i="10"/>
  <c r="V102" i="10" a="1"/>
  <c r="V102" i="10" s="1"/>
  <c r="BF14" i="10"/>
  <c r="Z74" i="10" a="1"/>
  <c r="Z74" i="10" s="1"/>
  <c r="BB19" i="10"/>
  <c r="V79" i="10" a="1"/>
  <c r="V79" i="10" s="1"/>
  <c r="BF32" i="10"/>
  <c r="Z92" i="10" a="1"/>
  <c r="Z92" i="10" s="1"/>
  <c r="P25" i="7"/>
  <c r="V24" i="11" s="1"/>
  <c r="H25" i="7"/>
  <c r="B30" i="7"/>
  <c r="O25" i="7"/>
  <c r="U24" i="11" s="1"/>
  <c r="G25" i="7"/>
  <c r="N25" i="7"/>
  <c r="T24" i="11" s="1"/>
  <c r="F25" i="7"/>
  <c r="M25" i="7"/>
  <c r="S24" i="11" s="1"/>
  <c r="E25" i="7"/>
  <c r="L25" i="7"/>
  <c r="N24" i="11" s="1"/>
  <c r="D25" i="7"/>
  <c r="K25" i="7"/>
  <c r="C25" i="7"/>
  <c r="J25" i="7"/>
  <c r="I25" i="7"/>
  <c r="L8" i="9"/>
  <c r="G8" i="15" s="1"/>
  <c r="AR5" i="9"/>
  <c r="DI17" i="22"/>
  <c r="CC41" i="22" a="1"/>
  <c r="CC41" i="22" s="1"/>
  <c r="DD19" i="22"/>
  <c r="BX43" i="22" a="1"/>
  <c r="BX43" i="22" s="1"/>
  <c r="M17" i="9"/>
  <c r="V17" i="9" s="1"/>
  <c r="D21" i="9"/>
  <c r="N17" i="9"/>
  <c r="DF17" i="22"/>
  <c r="BZ41" i="22" a="1"/>
  <c r="BZ41" i="22" s="1"/>
  <c r="BF1085" i="22"/>
  <c r="BF1096" i="22"/>
  <c r="BD749" i="22"/>
  <c r="BD197" i="22"/>
  <c r="BD745" i="22"/>
  <c r="BD193" i="22"/>
  <c r="BH169" i="22" a="1"/>
  <c r="BH169" i="22" s="1"/>
  <c r="BC57" i="10"/>
  <c r="W117" i="10" a="1"/>
  <c r="W117" i="10" s="1"/>
  <c r="BA13" i="10"/>
  <c r="U73" i="10" a="1"/>
  <c r="U73" i="10" s="1"/>
  <c r="BB18" i="10"/>
  <c r="V78" i="10" a="1"/>
  <c r="V78" i="10" s="1"/>
  <c r="BB26" i="10"/>
  <c r="V86" i="10" a="1"/>
  <c r="V86" i="10" s="1"/>
  <c r="R601" i="10"/>
  <c r="R961" i="10" s="1"/>
  <c r="R1321" i="10" s="1"/>
  <c r="R301" i="10"/>
  <c r="AB301" i="10" s="1" a="1"/>
  <c r="AB301" i="10" s="1"/>
  <c r="X183" i="10" a="1"/>
  <c r="X183" i="10" s="1"/>
  <c r="Z193" i="10" a="1"/>
  <c r="Z193" i="10" s="1"/>
  <c r="X193" i="10" a="1"/>
  <c r="X193" i="10" s="1"/>
  <c r="V217" i="10" a="1"/>
  <c r="V217" i="10" s="1"/>
  <c r="T217" i="10" a="1"/>
  <c r="T217" i="10" s="1"/>
  <c r="AC215" i="10" a="1"/>
  <c r="AC215" i="10" s="1"/>
  <c r="T190" i="10" a="1"/>
  <c r="T190" i="10" s="1"/>
  <c r="Z190" i="10" a="1"/>
  <c r="Z190" i="10" s="1"/>
  <c r="R596" i="10"/>
  <c r="R956" i="10" s="1"/>
  <c r="R1316" i="10" s="1"/>
  <c r="R296" i="10"/>
  <c r="BB21" i="10"/>
  <c r="V81" i="10" a="1"/>
  <c r="V81" i="10" s="1"/>
  <c r="AQ78" i="7"/>
  <c r="AR77" i="7"/>
  <c r="BU225" i="22"/>
  <c r="BU369" i="22" s="1"/>
  <c r="BU513" i="22" s="1"/>
  <c r="BU105" i="22"/>
  <c r="BF1097" i="22"/>
  <c r="BF726" i="22"/>
  <c r="BF1302" i="22" s="1"/>
  <c r="BF174" i="22"/>
  <c r="BF294" i="22"/>
  <c r="BG78" i="6"/>
  <c r="AX78" i="6"/>
  <c r="DQ6" i="22"/>
  <c r="EA6" i="22" s="1"/>
  <c r="EK6" i="22" s="1"/>
  <c r="CA54" i="22" a="1"/>
  <c r="CA54" i="22" s="1"/>
  <c r="AJ62" i="7"/>
  <c r="AJ19" i="7"/>
  <c r="AJ66" i="7" s="1"/>
  <c r="BU222" i="22"/>
  <c r="BU366" i="22" s="1"/>
  <c r="BU510" i="22" s="1"/>
  <c r="BU102" i="22"/>
  <c r="CD102" i="22" s="1" a="1"/>
  <c r="CD102" i="22" s="1"/>
  <c r="BF1529" i="22"/>
  <c r="BB61" i="10"/>
  <c r="V121" i="10" a="1"/>
  <c r="V121" i="10" s="1"/>
  <c r="S352" i="10"/>
  <c r="R560" i="10"/>
  <c r="R920" i="10" s="1"/>
  <c r="R1280" i="10" s="1"/>
  <c r="R260" i="10"/>
  <c r="DI16" i="22"/>
  <c r="CC40" i="22" a="1"/>
  <c r="CC40" i="22" s="1"/>
  <c r="AL62" i="7"/>
  <c r="AL19" i="7"/>
  <c r="AL66" i="7" s="1"/>
  <c r="CA66" i="22" a="1"/>
  <c r="CA66" i="22" s="1"/>
  <c r="BV119" i="22"/>
  <c r="CF95" i="22" a="1"/>
  <c r="CF95" i="22" s="1"/>
  <c r="CE95" i="22" a="1"/>
  <c r="CE95" i="22" s="1"/>
  <c r="CA95" i="22" a="1"/>
  <c r="CA95" i="22" s="1"/>
  <c r="BW95" i="22" a="1"/>
  <c r="BW95" i="22" s="1"/>
  <c r="BH167" i="22" s="1" a="1"/>
  <c r="BH167" i="22" s="1"/>
  <c r="BF972" i="22"/>
  <c r="BF540" i="22"/>
  <c r="BF747" i="22"/>
  <c r="BF1323" i="22" s="1"/>
  <c r="BF315" i="22"/>
  <c r="BF195" i="22"/>
  <c r="BD1284" i="22"/>
  <c r="BH708" i="22" a="1"/>
  <c r="BH708" i="22" s="1"/>
  <c r="BC53" i="10"/>
  <c r="W113" i="10" a="1"/>
  <c r="W113" i="10" s="1"/>
  <c r="BB15" i="10"/>
  <c r="V75" i="10" a="1"/>
  <c r="V75" i="10" s="1"/>
  <c r="BB60" i="10"/>
  <c r="V120" i="10" a="1"/>
  <c r="V120" i="10" s="1"/>
  <c r="L68" i="10" a="1"/>
  <c r="L68" i="10" s="1"/>
  <c r="D68" i="10" a="1"/>
  <c r="D68" i="10" s="1"/>
  <c r="D44" i="10" s="1"/>
  <c r="BB28" i="10"/>
  <c r="V88" i="10" a="1"/>
  <c r="V88" i="10" s="1"/>
  <c r="Z189" i="10" a="1"/>
  <c r="Z189" i="10" s="1"/>
  <c r="S249" i="10"/>
  <c r="AC189" i="10" a="1"/>
  <c r="AC189" i="10" s="1"/>
  <c r="Y189" i="10" a="1"/>
  <c r="Y189" i="10" s="1"/>
  <c r="U189" i="10" a="1"/>
  <c r="U189" i="10" s="1"/>
  <c r="AA189" i="10" a="1"/>
  <c r="AA189" i="10" s="1"/>
  <c r="AB189" i="10" a="1"/>
  <c r="AB189" i="10" s="1"/>
  <c r="X189" i="10" a="1"/>
  <c r="X189" i="10" s="1"/>
  <c r="T189" i="10" a="1"/>
  <c r="T189" i="10" s="1"/>
  <c r="L43" i="19"/>
  <c r="BA45" i="10"/>
  <c r="U105" i="10" a="1"/>
  <c r="U105" i="10" s="1"/>
  <c r="BB58" i="10"/>
  <c r="V118" i="10" a="1"/>
  <c r="V118" i="10" s="1"/>
  <c r="S248" i="10"/>
  <c r="AC188" i="10" a="1"/>
  <c r="AC188" i="10" s="1"/>
  <c r="Y188" i="10" a="1"/>
  <c r="Y188" i="10" s="1"/>
  <c r="AB188" i="10" a="1"/>
  <c r="AB188" i="10" s="1"/>
  <c r="X188" i="10" a="1"/>
  <c r="X188" i="10" s="1"/>
  <c r="T188" i="10" a="1"/>
  <c r="T188" i="10" s="1"/>
  <c r="AA188" i="10" a="1"/>
  <c r="AA188" i="10" s="1"/>
  <c r="Z188" i="10" a="1"/>
  <c r="Z188" i="10" s="1"/>
  <c r="F37" i="19"/>
  <c r="A38" i="19"/>
  <c r="F38" i="19" s="1"/>
  <c r="BH7" i="22" a="1"/>
  <c r="BH7" i="22" s="1"/>
  <c r="DF24" i="22"/>
  <c r="BZ48" i="22" a="1"/>
  <c r="BZ48" i="22" s="1"/>
  <c r="BF736" i="22"/>
  <c r="BF1312" i="22" s="1"/>
  <c r="BF304" i="22"/>
  <c r="BF184" i="22"/>
  <c r="BF737" i="22"/>
  <c r="BF1313" i="22" s="1"/>
  <c r="BF305" i="22"/>
  <c r="BF185" i="22"/>
  <c r="P4" i="5"/>
  <c r="Q3" i="5"/>
  <c r="DD6" i="22"/>
  <c r="BX30" i="22" a="1"/>
  <c r="BX30" i="22" s="1"/>
  <c r="DD17" i="22"/>
  <c r="BX41" i="22" a="1"/>
  <c r="BX41" i="22" s="1"/>
  <c r="BW84" i="22" a="1"/>
  <c r="BW84" i="22" s="1"/>
  <c r="BH156" i="22" s="1" a="1"/>
  <c r="BH156" i="22" s="1"/>
  <c r="CC84" i="22" a="1"/>
  <c r="CC84" i="22" s="1"/>
  <c r="BH18" i="22" a="1"/>
  <c r="BH18" i="22" s="1"/>
  <c r="BD1279" i="22"/>
  <c r="BH703" i="22" a="1"/>
  <c r="BH703" i="22" s="1"/>
  <c r="BU230" i="22"/>
  <c r="BU374" i="22" s="1"/>
  <c r="BU518" i="22" s="1"/>
  <c r="BU110" i="22"/>
  <c r="BW110" i="22" s="1" a="1"/>
  <c r="BW110" i="22" s="1"/>
  <c r="BD1288" i="22"/>
  <c r="BH712" i="22" a="1"/>
  <c r="BH712" i="22" s="1"/>
  <c r="BF1411" i="22"/>
  <c r="BG736" i="22"/>
  <c r="BG1312" i="22" s="1"/>
  <c r="BG184" i="22"/>
  <c r="BF741" i="22"/>
  <c r="BF1317" i="22" s="1"/>
  <c r="BF309" i="22"/>
  <c r="BF189" i="22"/>
  <c r="BG741" i="22"/>
  <c r="BG1317" i="22" s="1"/>
  <c r="BG189" i="22"/>
  <c r="T28" i="28"/>
  <c r="U23" i="28"/>
  <c r="BC21" i="10"/>
  <c r="W81" i="10" a="1"/>
  <c r="W81" i="10" s="1"/>
  <c r="BB53" i="10"/>
  <c r="V113" i="10" a="1"/>
  <c r="V113" i="10" s="1"/>
  <c r="BI42" i="10"/>
  <c r="AC102" i="10" a="1"/>
  <c r="AC102" i="10" s="1"/>
  <c r="AB187" i="10" a="1"/>
  <c r="AB187" i="10" s="1"/>
  <c r="S260" i="10"/>
  <c r="AC200" i="10" a="1"/>
  <c r="AC200" i="10" s="1"/>
  <c r="AB200" i="10" a="1"/>
  <c r="AB200" i="10" s="1"/>
  <c r="T200" i="10" a="1"/>
  <c r="T200" i="10" s="1"/>
  <c r="R578" i="10"/>
  <c r="R938" i="10" s="1"/>
  <c r="R1298" i="10" s="1"/>
  <c r="R278" i="10"/>
  <c r="B57" i="19"/>
  <c r="B58" i="19" s="1"/>
  <c r="B66" i="19"/>
  <c r="C26" i="9"/>
  <c r="K22" i="9"/>
  <c r="J22" i="9"/>
  <c r="L22" i="9"/>
  <c r="DD7" i="22"/>
  <c r="BX31" i="22" a="1"/>
  <c r="BX31" i="22" s="1"/>
  <c r="BJ21" i="22" a="1"/>
  <c r="BJ21" i="22" s="1"/>
  <c r="BJ45" i="22" a="1"/>
  <c r="BJ45" i="22" s="1"/>
  <c r="BJ69" i="22" a="1"/>
  <c r="BJ69" i="22" s="1"/>
  <c r="CF78" i="22" a="1"/>
  <c r="CF78" i="22" s="1"/>
  <c r="BG746" i="22"/>
  <c r="BG1322" i="22" s="1"/>
  <c r="BG194" i="22"/>
  <c r="BF1090" i="22"/>
  <c r="BF968" i="22"/>
  <c r="BF536" i="22"/>
  <c r="BD1289" i="22"/>
  <c r="BH713" i="22" a="1"/>
  <c r="BH713" i="22" s="1"/>
  <c r="BF1397" i="22"/>
  <c r="T26" i="28"/>
  <c r="U21" i="28"/>
  <c r="BC4" i="10"/>
  <c r="W64" i="10" a="1"/>
  <c r="W64" i="10" s="1"/>
  <c r="BA38" i="10"/>
  <c r="U98" i="10" a="1"/>
  <c r="U98" i="10" s="1"/>
  <c r="BA16" i="10"/>
  <c r="U76" i="10" a="1"/>
  <c r="U76" i="10" s="1"/>
  <c r="BB49" i="10"/>
  <c r="V109" i="10" a="1"/>
  <c r="V109" i="10" s="1"/>
  <c r="R598" i="10"/>
  <c r="R958" i="10" s="1"/>
  <c r="R1318" i="10" s="1"/>
  <c r="R298" i="10"/>
  <c r="T238" i="10" a="1"/>
  <c r="T238" i="10" s="1"/>
  <c r="AC238" i="10" a="1"/>
  <c r="AC238" i="10" s="1"/>
  <c r="AB238" i="10" a="1"/>
  <c r="AB238" i="10" s="1"/>
  <c r="D23" i="26"/>
  <c r="F40" i="26"/>
  <c r="G40" i="26"/>
  <c r="E31" i="26"/>
  <c r="DI19" i="22"/>
  <c r="CC43" i="22" a="1"/>
  <c r="CC43" i="22" s="1"/>
  <c r="DH22" i="22"/>
  <c r="CB46" i="22" a="1"/>
  <c r="CB46" i="22" s="1"/>
  <c r="CW12" i="22"/>
  <c r="CA12" i="22" a="1"/>
  <c r="CA12" i="22" s="1"/>
  <c r="CM16" i="22"/>
  <c r="BF772" i="22"/>
  <c r="BF1348" i="22" s="1"/>
  <c r="BF340" i="22"/>
  <c r="BF738" i="22"/>
  <c r="BF1314" i="22" s="1"/>
  <c r="BF306" i="22"/>
  <c r="BF186" i="22"/>
  <c r="BD731" i="22"/>
  <c r="BH155" i="22" a="1"/>
  <c r="BH155" i="22" s="1"/>
  <c r="BD179" i="22"/>
  <c r="BH147" i="22" a="1"/>
  <c r="BH147" i="22" s="1"/>
  <c r="BF1530" i="22"/>
  <c r="CD80" i="22" a="1"/>
  <c r="CD80" i="22" s="1"/>
  <c r="BF851" i="22"/>
  <c r="BF419" i="22"/>
  <c r="BF1099" i="22"/>
  <c r="BU238" i="22"/>
  <c r="BU382" i="22" s="1"/>
  <c r="BU526" i="22" s="1"/>
  <c r="BU118" i="22"/>
  <c r="BA12" i="10"/>
  <c r="U72" i="10" a="1"/>
  <c r="U72" i="10" s="1"/>
  <c r="AB194" i="10" a="1"/>
  <c r="AB194" i="10" s="1"/>
  <c r="T194" i="10" a="1"/>
  <c r="T194" i="10" s="1"/>
  <c r="AA194" i="10" a="1"/>
  <c r="AA194" i="10" s="1"/>
  <c r="S254" i="10"/>
  <c r="AC194" i="10" a="1"/>
  <c r="AC194" i="10" s="1"/>
  <c r="Y194" i="10" a="1"/>
  <c r="Y194" i="10" s="1"/>
  <c r="R641" i="10"/>
  <c r="R1001" i="10" s="1"/>
  <c r="R1361" i="10" s="1"/>
  <c r="R341" i="10"/>
  <c r="R701" i="10" s="1"/>
  <c r="R1061" i="10" s="1"/>
  <c r="R1421" i="10" s="1"/>
  <c r="G21" i="19"/>
  <c r="R13" i="19"/>
  <c r="R592" i="10"/>
  <c r="R952" i="10" s="1"/>
  <c r="R1312" i="10" s="1"/>
  <c r="R292" i="10"/>
  <c r="Q16" i="9"/>
  <c r="CE93" i="22" a="1"/>
  <c r="CE93" i="22" s="1"/>
  <c r="DF13" i="22"/>
  <c r="BZ37" i="22" a="1"/>
  <c r="BZ37" i="22" s="1"/>
  <c r="CF112" i="22" a="1"/>
  <c r="CF112" i="22" s="1"/>
  <c r="CE112" i="22" a="1"/>
  <c r="CE112" i="22" s="1"/>
  <c r="BW112" i="22" a="1"/>
  <c r="BW112" i="22" s="1"/>
  <c r="BV136" i="22"/>
  <c r="BF985" i="22"/>
  <c r="BF553" i="22"/>
  <c r="BK1245" i="22" a="1"/>
  <c r="BK1245" i="22" s="1"/>
  <c r="BA31" i="10"/>
  <c r="U91" i="10" a="1"/>
  <c r="U91" i="10" s="1"/>
  <c r="Y52" i="10" a="1"/>
  <c r="Y52" i="10" s="1"/>
  <c r="AU52" i="10"/>
  <c r="AK62" i="10"/>
  <c r="S272" i="10"/>
  <c r="AC212" i="10" a="1"/>
  <c r="AC212" i="10" s="1"/>
  <c r="Y212" i="10" a="1"/>
  <c r="Y212" i="10" s="1"/>
  <c r="AB212" i="10" a="1"/>
  <c r="AB212" i="10" s="1"/>
  <c r="X212" i="10" a="1"/>
  <c r="X212" i="10" s="1"/>
  <c r="T212" i="10" a="1"/>
  <c r="T212" i="10" s="1"/>
  <c r="AA212" i="10" a="1"/>
  <c r="AA212" i="10" s="1"/>
  <c r="T186" i="10" a="1"/>
  <c r="T186" i="10" s="1"/>
  <c r="BI78" i="22" a="1"/>
  <c r="BI78" i="22" s="1"/>
  <c r="BI96" i="22" a="1"/>
  <c r="BI96" i="22" s="1"/>
  <c r="BI658" i="22" a="1"/>
  <c r="BI658" i="22" s="1"/>
  <c r="BI656" i="22" a="1"/>
  <c r="BI656" i="22" s="1"/>
  <c r="W30" i="7"/>
  <c r="V30" i="7"/>
  <c r="DF11" i="22"/>
  <c r="BZ35" i="22" a="1"/>
  <c r="BZ35" i="22" s="1"/>
  <c r="DF14" i="22"/>
  <c r="BZ38" i="22" a="1"/>
  <c r="BZ38" i="22" s="1"/>
  <c r="I22" i="7"/>
  <c r="P22" i="7"/>
  <c r="V21" i="11" s="1"/>
  <c r="H22" i="7"/>
  <c r="O22" i="7"/>
  <c r="U21" i="11" s="1"/>
  <c r="G22" i="7"/>
  <c r="N22" i="7"/>
  <c r="T21" i="11" s="1"/>
  <c r="F22" i="7"/>
  <c r="B27" i="7"/>
  <c r="M22" i="7"/>
  <c r="S21" i="11" s="1"/>
  <c r="E22" i="7"/>
  <c r="L22" i="7"/>
  <c r="N21" i="11" s="1"/>
  <c r="D22" i="7"/>
  <c r="K22" i="7"/>
  <c r="C22" i="7"/>
  <c r="J22" i="7"/>
  <c r="DE5" i="22"/>
  <c r="BY29" i="22" a="1"/>
  <c r="BY29" i="22" s="1"/>
  <c r="BF739" i="22"/>
  <c r="BF1315" i="22" s="1"/>
  <c r="BF307" i="22"/>
  <c r="BF187" i="22"/>
  <c r="BD1280" i="22"/>
  <c r="BH704" i="22" a="1"/>
  <c r="BH704" i="22" s="1"/>
  <c r="BF1554" i="22"/>
  <c r="BI1239" i="22" a="1"/>
  <c r="BI1239" i="22" s="1"/>
  <c r="BD33" i="10"/>
  <c r="X93" i="10" a="1"/>
  <c r="X93" i="10" s="1"/>
  <c r="AW17" i="10"/>
  <c r="AA17" i="10" a="1"/>
  <c r="AA17" i="10" s="1"/>
  <c r="AM27" i="10"/>
  <c r="AM18" i="10"/>
  <c r="BA35" i="10"/>
  <c r="U95" i="10" a="1"/>
  <c r="U95" i="10" s="1"/>
  <c r="Z15" i="10" a="1"/>
  <c r="Z15" i="10" s="1"/>
  <c r="AL25" i="10"/>
  <c r="AL16" i="10"/>
  <c r="AV15" i="10"/>
  <c r="BB51" i="10"/>
  <c r="V111" i="10" a="1"/>
  <c r="V111" i="10" s="1"/>
  <c r="AV42" i="10"/>
  <c r="AL52" i="10"/>
  <c r="Z42" i="10" a="1"/>
  <c r="Z42" i="10" s="1"/>
  <c r="R558" i="10"/>
  <c r="R918" i="10" s="1"/>
  <c r="R1278" i="10" s="1"/>
  <c r="R258" i="10"/>
  <c r="S271" i="10"/>
  <c r="AC211" i="10" a="1"/>
  <c r="AC211" i="10" s="1"/>
  <c r="AB211" i="10" a="1"/>
  <c r="AB211" i="10" s="1"/>
  <c r="T211" i="10" a="1"/>
  <c r="T211" i="10" s="1"/>
  <c r="AA191" i="10" a="1"/>
  <c r="AA191" i="10" s="1"/>
  <c r="Z191" i="10" a="1"/>
  <c r="Z191" i="10" s="1"/>
  <c r="AB191" i="10" a="1"/>
  <c r="AB191" i="10" s="1"/>
  <c r="X191" i="10" a="1"/>
  <c r="X191" i="10" s="1"/>
  <c r="T191" i="10" a="1"/>
  <c r="T191" i="10" s="1"/>
  <c r="Y191" i="10" a="1"/>
  <c r="Y191" i="10" s="1"/>
  <c r="S251" i="10"/>
  <c r="U191" i="10" a="1"/>
  <c r="U191" i="10" s="1"/>
  <c r="AC191" i="10" a="1"/>
  <c r="AC191" i="10" s="1"/>
  <c r="BG3" i="6"/>
  <c r="AX3" i="6"/>
  <c r="F7" i="5"/>
  <c r="J6" i="5"/>
  <c r="K6" i="5" s="1"/>
  <c r="E25" i="9"/>
  <c r="R21" i="9"/>
  <c r="Q21" i="9"/>
  <c r="P21" i="9"/>
  <c r="H15" i="9"/>
  <c r="G15" i="9"/>
  <c r="B19" i="9"/>
  <c r="AJ6" i="9"/>
  <c r="I11" i="9" s="1"/>
  <c r="AN6" i="9"/>
  <c r="BC7" i="9"/>
  <c r="CC21" i="22" a="1"/>
  <c r="CC21" i="22" s="1"/>
  <c r="CY21" i="22"/>
  <c r="CO25" i="22"/>
  <c r="DE17" i="22"/>
  <c r="BY41" i="22" a="1"/>
  <c r="BY41" i="22" s="1"/>
  <c r="BF1517" i="22"/>
  <c r="BF1528" i="22"/>
  <c r="BH149" i="22" a="1"/>
  <c r="BH149" i="22" s="1"/>
  <c r="BD1297" i="22"/>
  <c r="BH721" i="22" a="1"/>
  <c r="BH721" i="22" s="1"/>
  <c r="B66" i="22"/>
  <c r="L62" i="22" a="1"/>
  <c r="L62" i="22" s="1"/>
  <c r="D62" i="22" a="1"/>
  <c r="D62" i="22" s="1"/>
  <c r="D38" i="22" s="1"/>
  <c r="BH37" i="22" s="1" a="1"/>
  <c r="BH37" i="22" s="1"/>
  <c r="BF729" i="22"/>
  <c r="BF1305" i="22" s="1"/>
  <c r="BF297" i="22"/>
  <c r="BF177" i="22"/>
  <c r="BC28" i="10"/>
  <c r="W88" i="10" a="1"/>
  <c r="W88" i="10" s="1"/>
  <c r="BA58" i="10"/>
  <c r="U118" i="10" a="1"/>
  <c r="U118" i="10" s="1"/>
  <c r="BB62" i="10"/>
  <c r="F49" i="10" a="1"/>
  <c r="F49" i="10" s="1"/>
  <c r="F25" i="10" s="1"/>
  <c r="F51" i="10" a="1"/>
  <c r="F51" i="10" s="1"/>
  <c r="F27" i="10" s="1"/>
  <c r="F50" i="10" a="1"/>
  <c r="F50" i="10" s="1"/>
  <c r="F26" i="10" s="1"/>
  <c r="V122" i="10" a="1"/>
  <c r="V122" i="10" s="1"/>
  <c r="F52" i="10" a="1"/>
  <c r="F52" i="10" s="1"/>
  <c r="F28" i="10" s="1"/>
  <c r="AB183" i="10" a="1"/>
  <c r="AB183" i="10" s="1"/>
  <c r="AB193" i="10" a="1"/>
  <c r="AB193" i="10" s="1"/>
  <c r="Y132" i="10" a="1"/>
  <c r="Y132" i="10" s="1"/>
  <c r="X190" i="10" a="1"/>
  <c r="X190" i="10" s="1"/>
  <c r="R599" i="10"/>
  <c r="R959" i="10" s="1"/>
  <c r="R1319" i="10" s="1"/>
  <c r="R299" i="10"/>
  <c r="H51" i="4" l="1"/>
  <c r="H44" i="4"/>
  <c r="H47" i="4"/>
  <c r="H48" i="4"/>
  <c r="H43" i="4"/>
  <c r="H45" i="4"/>
  <c r="H49" i="4"/>
  <c r="H46" i="4"/>
  <c r="H50" i="4"/>
  <c r="AW5" i="22"/>
  <c r="AX5" i="22" s="1"/>
  <c r="AX6" i="22" s="1"/>
  <c r="F68" i="4"/>
  <c r="G58" i="4"/>
  <c r="F54" i="4"/>
  <c r="G44" i="4"/>
  <c r="F62" i="4"/>
  <c r="G52" i="4"/>
  <c r="H52" i="4" s="1"/>
  <c r="AO7" i="29"/>
  <c r="G56" i="4"/>
  <c r="G61" i="4"/>
  <c r="G57" i="4"/>
  <c r="G75" i="4"/>
  <c r="G79" i="4"/>
  <c r="G60" i="4"/>
  <c r="G53" i="4"/>
  <c r="I52" i="33"/>
  <c r="B51" i="33"/>
  <c r="W42" i="16"/>
  <c r="BI4" i="22" a="1"/>
  <c r="BI4" i="22" s="1"/>
  <c r="BI28" i="22" a="1"/>
  <c r="BI28" i="22" s="1"/>
  <c r="BI99" i="22" a="1"/>
  <c r="BI99" i="22" s="1"/>
  <c r="BI101" i="22" a="1"/>
  <c r="BI101" i="22" s="1"/>
  <c r="BI122" i="22" a="1"/>
  <c r="BI122" i="22" s="1"/>
  <c r="BI52" i="22" a="1"/>
  <c r="BI52" i="22" s="1"/>
  <c r="BI677" i="22" a="1"/>
  <c r="BI677" i="22" s="1"/>
  <c r="BI676" i="22" a="1"/>
  <c r="BI676" i="22" s="1"/>
  <c r="BI100" i="22" a="1"/>
  <c r="BI100" i="22" s="1"/>
  <c r="BI1274" i="22" a="1"/>
  <c r="BI1274" i="22" s="1"/>
  <c r="BI698" i="22" a="1"/>
  <c r="BI698" i="22" s="1"/>
  <c r="BI1252" i="22" a="1"/>
  <c r="BI1252" i="22" s="1"/>
  <c r="BI1251" i="22" a="1"/>
  <c r="BI1251" i="22" s="1"/>
  <c r="BI1253" i="22" a="1"/>
  <c r="BI1253" i="22" s="1"/>
  <c r="BI675" i="22" a="1"/>
  <c r="BI675" i="22" s="1"/>
  <c r="BK4" i="10"/>
  <c r="U124" i="10" a="1"/>
  <c r="U124" i="10" s="1"/>
  <c r="DP6" i="22"/>
  <c r="BZ54" i="22" a="1"/>
  <c r="BZ54" i="22" s="1"/>
  <c r="BI16" i="22" a="1"/>
  <c r="BI16" i="22" s="1"/>
  <c r="BI40" i="22" a="1"/>
  <c r="BI40" i="22" s="1"/>
  <c r="BI64" i="22" a="1"/>
  <c r="BI64" i="22" s="1"/>
  <c r="Y16" i="10" a="1"/>
  <c r="Y16" i="10" s="1"/>
  <c r="AK17" i="10"/>
  <c r="AU16" i="10"/>
  <c r="AK26" i="10"/>
  <c r="BI10" i="22" a="1"/>
  <c r="BI10" i="22" s="1"/>
  <c r="BI58" i="22" a="1"/>
  <c r="BI58" i="22" s="1"/>
  <c r="BI34" i="22" a="1"/>
  <c r="BI34" i="22" s="1"/>
  <c r="Y25" i="10" a="1"/>
  <c r="Y25" i="10" s="1"/>
  <c r="AU25" i="10"/>
  <c r="AK35" i="10"/>
  <c r="BI22" i="22" a="1"/>
  <c r="BI22" i="22" s="1"/>
  <c r="BI46" i="22" a="1"/>
  <c r="BI46" i="22" s="1"/>
  <c r="BI70" i="22" a="1"/>
  <c r="BI70" i="22" s="1"/>
  <c r="AA250" i="10" a="1"/>
  <c r="AA250" i="10" s="1"/>
  <c r="G49" i="19"/>
  <c r="R39" i="19"/>
  <c r="Y75" i="10" a="1"/>
  <c r="Y75" i="10" s="1"/>
  <c r="BE15" i="10"/>
  <c r="DN26" i="22"/>
  <c r="E54" i="22" a="1"/>
  <c r="E54" i="22" s="1"/>
  <c r="E30" i="22" s="1"/>
  <c r="E53" i="22" a="1"/>
  <c r="E53" i="22" s="1"/>
  <c r="E29" i="22" s="1"/>
  <c r="E55" i="22" a="1"/>
  <c r="E55" i="22" s="1"/>
  <c r="E31" i="22" s="1"/>
  <c r="E56" i="22" a="1"/>
  <c r="E56" i="22" s="1"/>
  <c r="E32" i="22" s="1"/>
  <c r="BX74" i="22" a="1"/>
  <c r="BX74" i="22" s="1"/>
  <c r="T250" i="10" a="1"/>
  <c r="T250" i="10" s="1"/>
  <c r="BH699" i="22" a="1"/>
  <c r="BH699" i="22" s="1"/>
  <c r="BH710" i="22" a="1"/>
  <c r="BH710" i="22" s="1"/>
  <c r="X250" i="10" a="1"/>
  <c r="X250" i="10" s="1"/>
  <c r="DP4" i="22"/>
  <c r="BZ52" i="22" a="1"/>
  <c r="BZ52" i="22" s="1"/>
  <c r="E9" i="16"/>
  <c r="B6" i="16"/>
  <c r="B11" i="16"/>
  <c r="C6" i="16"/>
  <c r="C11" i="16"/>
  <c r="D6" i="16"/>
  <c r="D11" i="16"/>
  <c r="D7" i="16"/>
  <c r="E3" i="16"/>
  <c r="J2" i="11" s="1"/>
  <c r="E6" i="16"/>
  <c r="B7" i="16"/>
  <c r="C7" i="16"/>
  <c r="E11" i="16"/>
  <c r="D3" i="16"/>
  <c r="I2" i="11" s="1"/>
  <c r="C3" i="16"/>
  <c r="F2" i="11" s="1"/>
  <c r="B5" i="16"/>
  <c r="C5" i="16"/>
  <c r="C9" i="16"/>
  <c r="D5" i="16"/>
  <c r="B10" i="16"/>
  <c r="E7" i="16"/>
  <c r="D8" i="16"/>
  <c r="E5" i="16"/>
  <c r="C10" i="16"/>
  <c r="B4" i="16"/>
  <c r="E4" i="16"/>
  <c r="C8" i="16"/>
  <c r="D10" i="16"/>
  <c r="C4" i="16"/>
  <c r="B8" i="16"/>
  <c r="E10" i="16"/>
  <c r="D4" i="16"/>
  <c r="B3" i="16"/>
  <c r="E2" i="11" s="1"/>
  <c r="B9" i="16"/>
  <c r="E8" i="16"/>
  <c r="D9" i="16"/>
  <c r="T37" i="28"/>
  <c r="U37" i="28" s="1"/>
  <c r="U32" i="28"/>
  <c r="B28" i="20"/>
  <c r="BZ108" i="22" a="1"/>
  <c r="BZ108" i="22" s="1"/>
  <c r="T243" i="10" a="1"/>
  <c r="T243" i="10" s="1"/>
  <c r="T285" i="10" a="1"/>
  <c r="T285" i="10" s="1"/>
  <c r="W246" i="10" a="1"/>
  <c r="W246" i="10" s="1"/>
  <c r="AP6" i="29"/>
  <c r="AQ5" i="29"/>
  <c r="AB5" i="9" s="1"/>
  <c r="AR5" i="29"/>
  <c r="AC5" i="9" s="1"/>
  <c r="X243" i="10" a="1"/>
  <c r="X243" i="10" s="1"/>
  <c r="AB285" i="10" a="1"/>
  <c r="AB285" i="10" s="1"/>
  <c r="CE108" i="22" a="1"/>
  <c r="CE108" i="22" s="1"/>
  <c r="AA246" i="10" a="1"/>
  <c r="AA246" i="10" s="1"/>
  <c r="DN4" i="22"/>
  <c r="BX52" i="22" a="1"/>
  <c r="BX52" i="22" s="1"/>
  <c r="BH1275" i="22" a="1"/>
  <c r="BH1275" i="22" s="1"/>
  <c r="AB243" i="10" a="1"/>
  <c r="AB243" i="10" s="1"/>
  <c r="T283" i="10" a="1"/>
  <c r="T283" i="10" s="1"/>
  <c r="T246" i="10" a="1"/>
  <c r="T246" i="10" s="1"/>
  <c r="T30" i="28"/>
  <c r="U25" i="28"/>
  <c r="DP20" i="22"/>
  <c r="BZ68" i="22" a="1"/>
  <c r="BZ68" i="22" s="1"/>
  <c r="U243" i="10" a="1"/>
  <c r="U243" i="10" s="1"/>
  <c r="AB283" i="10" a="1"/>
  <c r="AB283" i="10" s="1"/>
  <c r="AB246" i="10" a="1"/>
  <c r="AB246" i="10" s="1"/>
  <c r="AC246" i="10" a="1"/>
  <c r="AC246" i="10" s="1"/>
  <c r="DP7" i="22"/>
  <c r="BZ55" i="22" a="1"/>
  <c r="BZ55" i="22" s="1"/>
  <c r="AD2065" i="25"/>
  <c r="AE50" i="25"/>
  <c r="AG50" i="25" s="1"/>
  <c r="AF50" i="25"/>
  <c r="Z5" i="9"/>
  <c r="AA4" i="9"/>
  <c r="W5" i="9"/>
  <c r="X4" i="9"/>
  <c r="Y17" i="9"/>
  <c r="V15" i="9"/>
  <c r="I21" i="9"/>
  <c r="V18" i="9"/>
  <c r="Y18" i="9"/>
  <c r="V16" i="9"/>
  <c r="Y15" i="9"/>
  <c r="P22" i="9"/>
  <c r="J20" i="9"/>
  <c r="Y16" i="9"/>
  <c r="H33" i="20"/>
  <c r="H27" i="16"/>
  <c r="U31" i="16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BK12" i="10"/>
  <c r="U132" i="10" a="1"/>
  <c r="U132" i="10" s="1"/>
  <c r="BF1544" i="22"/>
  <c r="BH1284" i="22" a="1"/>
  <c r="BH1284" i="22" s="1"/>
  <c r="BF1116" i="22"/>
  <c r="S346" i="10"/>
  <c r="AB286" i="10" a="1"/>
  <c r="AB286" i="10" s="1"/>
  <c r="T286" i="10" a="1"/>
  <c r="T286" i="10" s="1"/>
  <c r="DO17" i="22"/>
  <c r="BY65" i="22" a="1"/>
  <c r="BY65" i="22" s="1"/>
  <c r="AM28" i="10"/>
  <c r="AA18" i="10" a="1"/>
  <c r="AA18" i="10" s="1"/>
  <c r="AM19" i="10"/>
  <c r="AW18" i="10"/>
  <c r="BH1280" i="22" a="1"/>
  <c r="BH1280" i="22" s="1"/>
  <c r="BK31" i="10"/>
  <c r="U151" i="10" a="1"/>
  <c r="U151" i="10" s="1"/>
  <c r="BF1675" i="22"/>
  <c r="BH1289" i="22" a="1"/>
  <c r="BH1289" i="22" s="1"/>
  <c r="T33" i="28"/>
  <c r="U33" i="28" s="1"/>
  <c r="U28" i="28"/>
  <c r="BH1279" i="22" a="1"/>
  <c r="BH1279" i="22" s="1"/>
  <c r="DN6" i="22"/>
  <c r="BX54" i="22" a="1"/>
  <c r="BX54" i="22" s="1"/>
  <c r="BL58" i="10"/>
  <c r="V178" i="10" a="1"/>
  <c r="V178" i="10" s="1"/>
  <c r="BF891" i="22"/>
  <c r="BF459" i="22"/>
  <c r="BV143" i="22"/>
  <c r="CF119" i="22" a="1"/>
  <c r="CF119" i="22" s="1"/>
  <c r="CE119" i="22" a="1"/>
  <c r="CE119" i="22" s="1"/>
  <c r="CA119" i="22" a="1"/>
  <c r="CA119" i="22" s="1"/>
  <c r="BW119" i="22" a="1"/>
  <c r="BW119" i="22" s="1"/>
  <c r="T292" i="10" a="1"/>
  <c r="T292" i="10" s="1"/>
  <c r="BF1673" i="22"/>
  <c r="BL26" i="10"/>
  <c r="V146" i="10" a="1"/>
  <c r="V146" i="10" s="1"/>
  <c r="BD773" i="22"/>
  <c r="BI115" i="22" a="1"/>
  <c r="BI115" i="22" s="1"/>
  <c r="BI691" i="22" a="1"/>
  <c r="BI691" i="22" s="1"/>
  <c r="BI1267" i="22" a="1"/>
  <c r="BI1267" i="22" s="1"/>
  <c r="BF766" i="22"/>
  <c r="BF1342" i="22" s="1"/>
  <c r="BF334" i="22"/>
  <c r="BF214" i="22"/>
  <c r="M76" i="19"/>
  <c r="M67" i="19"/>
  <c r="M68" i="19" s="1"/>
  <c r="BL14" i="10"/>
  <c r="V134" i="10" a="1"/>
  <c r="V134" i="10" s="1"/>
  <c r="BM43" i="10"/>
  <c r="W163" i="10" a="1"/>
  <c r="W163" i="10" s="1"/>
  <c r="BF875" i="22"/>
  <c r="BF443" i="22"/>
  <c r="DO23" i="22"/>
  <c r="BY71" i="22" a="1"/>
  <c r="BY71" i="22" s="1"/>
  <c r="BL34" i="10"/>
  <c r="V154" i="10" a="1"/>
  <c r="V154" i="10" s="1"/>
  <c r="R37" i="28"/>
  <c r="S37" i="28" s="1"/>
  <c r="S32" i="28"/>
  <c r="BF43" i="10"/>
  <c r="Z103" i="10" a="1"/>
  <c r="Z103" i="10" s="1"/>
  <c r="BM23" i="10"/>
  <c r="W143" i="10" a="1"/>
  <c r="W143" i="10" s="1"/>
  <c r="R619" i="10"/>
  <c r="R979" i="10" s="1"/>
  <c r="R1339" i="10" s="1"/>
  <c r="R319" i="10"/>
  <c r="R679" i="10" s="1"/>
  <c r="R1039" i="10" s="1"/>
  <c r="R1399" i="10" s="1"/>
  <c r="E22" i="28"/>
  <c r="BM12" i="10"/>
  <c r="W132" i="10" a="1"/>
  <c r="W132" i="10" s="1"/>
  <c r="BD43" i="10"/>
  <c r="X103" i="10" a="1"/>
  <c r="X103" i="10" s="1"/>
  <c r="BD1304" i="22"/>
  <c r="BH728" i="22" a="1"/>
  <c r="BH728" i="22" s="1"/>
  <c r="BI109" i="22" a="1"/>
  <c r="BI109" i="22" s="1"/>
  <c r="BI685" i="22" a="1"/>
  <c r="BI685" i="22" s="1"/>
  <c r="BI1261" i="22" a="1"/>
  <c r="BI1261" i="22" s="1"/>
  <c r="BO42" i="10"/>
  <c r="Y162" i="10" a="1"/>
  <c r="Y162" i="10" s="1"/>
  <c r="L75" i="19"/>
  <c r="S344" i="10"/>
  <c r="AC284" i="10" a="1"/>
  <c r="AC284" i="10" s="1"/>
  <c r="AB284" i="10" a="1"/>
  <c r="AB284" i="10" s="1"/>
  <c r="T284" i="10" a="1"/>
  <c r="T284" i="10" s="1"/>
  <c r="BK51" i="10"/>
  <c r="U171" i="10" a="1"/>
  <c r="U171" i="10" s="1"/>
  <c r="BV152" i="22"/>
  <c r="AN34" i="7"/>
  <c r="AN56" i="7"/>
  <c r="T258" i="10" a="1"/>
  <c r="T258" i="10" s="1"/>
  <c r="BK59" i="10"/>
  <c r="U179" i="10" a="1"/>
  <c r="U179" i="10" s="1"/>
  <c r="BD750" i="22"/>
  <c r="BD198" i="22"/>
  <c r="CF120" i="22" a="1"/>
  <c r="CF120" i="22" s="1"/>
  <c r="CE120" i="22" a="1"/>
  <c r="CE120" i="22" s="1"/>
  <c r="BW120" i="22" a="1"/>
  <c r="BW120" i="22" s="1"/>
  <c r="BV144" i="22"/>
  <c r="BJ64" i="22" a="1"/>
  <c r="BJ64" i="22" s="1"/>
  <c r="BJ40" i="22" a="1"/>
  <c r="BJ40" i="22" s="1"/>
  <c r="BJ16" i="22" a="1"/>
  <c r="BJ16" i="22" s="1"/>
  <c r="BI119" i="22" a="1"/>
  <c r="BI119" i="22" s="1"/>
  <c r="BI1271" i="22" a="1"/>
  <c r="BI1271" i="22" s="1"/>
  <c r="BI695" i="22" a="1"/>
  <c r="BI695" i="22" s="1"/>
  <c r="AJ17" i="10"/>
  <c r="X16" i="10" a="1"/>
  <c r="X16" i="10" s="1"/>
  <c r="AT16" i="10"/>
  <c r="AJ26" i="10"/>
  <c r="BF1107" i="22"/>
  <c r="BD1309" i="22"/>
  <c r="BH733" i="22" a="1"/>
  <c r="BH733" i="22" s="1"/>
  <c r="DN10" i="22"/>
  <c r="BX58" i="22" a="1"/>
  <c r="BX58" i="22" s="1"/>
  <c r="BI1282" i="22" s="1" a="1"/>
  <c r="BI1282" i="22" s="1"/>
  <c r="DO19" i="22"/>
  <c r="BY67" i="22" a="1"/>
  <c r="BY67" i="22" s="1"/>
  <c r="S370" i="10"/>
  <c r="BF1663" i="22"/>
  <c r="BM55" i="10"/>
  <c r="W175" i="10" a="1"/>
  <c r="W175" i="10" s="1"/>
  <c r="BK58" i="22" a="1"/>
  <c r="BK58" i="22" s="1"/>
  <c r="BK34" i="22" a="1"/>
  <c r="BK34" i="22" s="1"/>
  <c r="BK10" i="22" a="1"/>
  <c r="BK10" i="22" s="1"/>
  <c r="BL16" i="10"/>
  <c r="V136" i="10" a="1"/>
  <c r="V136" i="10" s="1"/>
  <c r="BK62" i="10"/>
  <c r="E53" i="10" a="1"/>
  <c r="E53" i="10" s="1"/>
  <c r="E29" i="10" s="1"/>
  <c r="E55" i="10" a="1"/>
  <c r="E55" i="10" s="1"/>
  <c r="E31" i="10" s="1"/>
  <c r="E54" i="10" a="1"/>
  <c r="E54" i="10" s="1"/>
  <c r="E30" i="10" s="1"/>
  <c r="E56" i="10" a="1"/>
  <c r="E56" i="10" s="1"/>
  <c r="E32" i="10" s="1"/>
  <c r="U182" i="10" a="1"/>
  <c r="U182" i="10" s="1"/>
  <c r="BD748" i="22"/>
  <c r="BD196" i="22"/>
  <c r="BF998" i="22"/>
  <c r="BF566" i="22"/>
  <c r="BK33" i="10"/>
  <c r="U153" i="10" a="1"/>
  <c r="U153" i="10" s="1"/>
  <c r="BF1439" i="22"/>
  <c r="R626" i="10"/>
  <c r="R986" i="10" s="1"/>
  <c r="R1346" i="10" s="1"/>
  <c r="R326" i="10"/>
  <c r="R686" i="10" s="1"/>
  <c r="R1046" i="10" s="1"/>
  <c r="R1406" i="10" s="1"/>
  <c r="BF989" i="22"/>
  <c r="BF557" i="22"/>
  <c r="BK10" i="10"/>
  <c r="U130" i="10" a="1"/>
  <c r="U130" i="10" s="1"/>
  <c r="R650" i="10"/>
  <c r="R1010" i="10" s="1"/>
  <c r="R1370" i="10" s="1"/>
  <c r="R350" i="10"/>
  <c r="R710" i="10" s="1"/>
  <c r="R1070" i="10" s="1"/>
  <c r="R1430" i="10" s="1"/>
  <c r="T95" i="25"/>
  <c r="T87" i="25"/>
  <c r="T79" i="25"/>
  <c r="T71" i="25"/>
  <c r="T100" i="25"/>
  <c r="T98" i="25"/>
  <c r="T89" i="25"/>
  <c r="T78" i="25"/>
  <c r="T67" i="25"/>
  <c r="T59" i="25"/>
  <c r="T51" i="25"/>
  <c r="T43" i="25"/>
  <c r="T97" i="25"/>
  <c r="T86" i="25"/>
  <c r="T75" i="25"/>
  <c r="T66" i="25"/>
  <c r="T58" i="25"/>
  <c r="T50" i="25"/>
  <c r="T42" i="25"/>
  <c r="T99" i="25"/>
  <c r="T94" i="25"/>
  <c r="T77" i="25"/>
  <c r="T72" i="25"/>
  <c r="T65" i="25"/>
  <c r="T63" i="25"/>
  <c r="T48" i="25"/>
  <c r="T101" i="25"/>
  <c r="T96" i="25"/>
  <c r="T84" i="25"/>
  <c r="T74" i="25"/>
  <c r="T54" i="25"/>
  <c r="T52" i="25"/>
  <c r="T93" i="25"/>
  <c r="T81" i="25"/>
  <c r="T76" i="25"/>
  <c r="T62" i="25"/>
  <c r="T60" i="25"/>
  <c r="T45" i="25"/>
  <c r="T90" i="25"/>
  <c r="T85" i="25"/>
  <c r="T73" i="25"/>
  <c r="T53" i="25"/>
  <c r="T69" i="25"/>
  <c r="T56" i="25"/>
  <c r="L20" i="25"/>
  <c r="L14" i="25"/>
  <c r="T88" i="25"/>
  <c r="T83" i="25"/>
  <c r="T64" i="25"/>
  <c r="T47" i="25"/>
  <c r="T102" i="25"/>
  <c r="AH5" i="11" s="1"/>
  <c r="T68" i="25"/>
  <c r="T55" i="25"/>
  <c r="T92" i="25"/>
  <c r="T82" i="25"/>
  <c r="T46" i="25"/>
  <c r="T91" i="25"/>
  <c r="T41" i="25"/>
  <c r="T49" i="25"/>
  <c r="L26" i="25"/>
  <c r="T80" i="25"/>
  <c r="T57" i="25"/>
  <c r="T40" i="25"/>
  <c r="T44" i="25"/>
  <c r="T70" i="25"/>
  <c r="T61" i="25"/>
  <c r="BM36" i="10"/>
  <c r="W156" i="10" a="1"/>
  <c r="W156" i="10" s="1"/>
  <c r="S411" i="10"/>
  <c r="BF768" i="22"/>
  <c r="BF1344" i="22" s="1"/>
  <c r="BF336" i="22"/>
  <c r="BF216" i="22"/>
  <c r="U247" i="10" a="1"/>
  <c r="U247" i="10" s="1"/>
  <c r="BM33" i="10"/>
  <c r="W153" i="10" a="1"/>
  <c r="W153" i="10" s="1"/>
  <c r="AB253" i="10" a="1"/>
  <c r="AB253" i="10" s="1"/>
  <c r="Z253" i="10" a="1"/>
  <c r="Z253" i="10" s="1"/>
  <c r="BF1681" i="22"/>
  <c r="BF1424" i="22"/>
  <c r="DO8" i="22"/>
  <c r="BY56" i="22" a="1"/>
  <c r="BY56" i="22" s="1"/>
  <c r="I10" i="4"/>
  <c r="B9" i="4"/>
  <c r="BG35" i="10"/>
  <c r="AA95" i="10" a="1"/>
  <c r="AA95" i="10" s="1"/>
  <c r="BV158" i="22"/>
  <c r="DR11" i="22"/>
  <c r="CB59" i="22" a="1"/>
  <c r="CB59" i="22" s="1"/>
  <c r="S327" i="10"/>
  <c r="AC267" i="10" a="1"/>
  <c r="AC267" i="10" s="1"/>
  <c r="AB267" i="10" a="1"/>
  <c r="AB267" i="10" s="1"/>
  <c r="T267" i="10" a="1"/>
  <c r="T267" i="10" s="1"/>
  <c r="BO24" i="10"/>
  <c r="Y144" i="10" a="1"/>
  <c r="Y144" i="10" s="1"/>
  <c r="BK26" i="10"/>
  <c r="U146" i="10" a="1"/>
  <c r="U146" i="10" s="1"/>
  <c r="BF1556" i="22"/>
  <c r="BL6" i="10"/>
  <c r="V126" i="10" a="1"/>
  <c r="V126" i="10" s="1"/>
  <c r="BV156" i="22"/>
  <c r="CC108" i="22" a="1"/>
  <c r="CC108" i="22" s="1"/>
  <c r="DH13" i="22"/>
  <c r="CB37" i="22" a="1"/>
  <c r="CB37" i="22" s="1"/>
  <c r="BD1314" i="22"/>
  <c r="BH738" i="22" a="1"/>
  <c r="BH738" i="22" s="1"/>
  <c r="BM35" i="10"/>
  <c r="W155" i="10" a="1"/>
  <c r="W155" i="10" s="1"/>
  <c r="BG751" i="22"/>
  <c r="BG1327" i="22" s="1"/>
  <c r="BG199" i="22"/>
  <c r="E28" i="9"/>
  <c r="BL10" i="10"/>
  <c r="V130" i="10" a="1"/>
  <c r="V130" i="10" s="1"/>
  <c r="S454" i="10"/>
  <c r="AC394" i="10" a="1"/>
  <c r="AC394" i="10" s="1"/>
  <c r="U394" i="10" a="1"/>
  <c r="U394" i="10" s="1"/>
  <c r="AB394" i="10" a="1"/>
  <c r="AB394" i="10" s="1"/>
  <c r="T394" i="10" a="1"/>
  <c r="T394" i="10" s="1"/>
  <c r="AA394" i="10" a="1"/>
  <c r="AA394" i="10" s="1"/>
  <c r="Z394" i="10" a="1"/>
  <c r="Z394" i="10" s="1"/>
  <c r="Y394" i="10" a="1"/>
  <c r="Y394" i="10" s="1"/>
  <c r="X394" i="10" a="1"/>
  <c r="X394" i="10" s="1"/>
  <c r="W394" i="10" a="1"/>
  <c r="W394" i="10" s="1"/>
  <c r="V394" i="10" a="1"/>
  <c r="V394" i="10" s="1"/>
  <c r="BD1318" i="22"/>
  <c r="BH742" i="22" a="1"/>
  <c r="BH742" i="22" s="1"/>
  <c r="BM46" i="10"/>
  <c r="W166" i="10" a="1"/>
  <c r="W166" i="10" s="1"/>
  <c r="BF764" i="22"/>
  <c r="BF1340" i="22" s="1"/>
  <c r="BF332" i="22"/>
  <c r="BF212" i="22"/>
  <c r="BH72" i="22" a="1"/>
  <c r="BH72" i="22" s="1"/>
  <c r="BH13" i="22" a="1"/>
  <c r="BH13" i="22" s="1"/>
  <c r="BL44" i="10"/>
  <c r="V164" i="10" a="1"/>
  <c r="V164" i="10" s="1"/>
  <c r="BF1686" i="22"/>
  <c r="DG26" i="22"/>
  <c r="H51" i="22" a="1"/>
  <c r="H51" i="22" s="1"/>
  <c r="H52" i="22" a="1"/>
  <c r="H52" i="22" s="1"/>
  <c r="CA50" i="22" a="1"/>
  <c r="CA50" i="22" s="1"/>
  <c r="H49" i="22" a="1"/>
  <c r="H49" i="22" s="1"/>
  <c r="H50" i="22" a="1"/>
  <c r="H50" i="22" s="1"/>
  <c r="DT13" i="22"/>
  <c r="CD61" i="22" a="1"/>
  <c r="CD61" i="22" s="1"/>
  <c r="R604" i="10"/>
  <c r="R964" i="10" s="1"/>
  <c r="R1324" i="10" s="1"/>
  <c r="R304" i="10"/>
  <c r="R664" i="10" s="1"/>
  <c r="R1024" i="10" s="1"/>
  <c r="R1384" i="10" s="1"/>
  <c r="BD1310" i="22"/>
  <c r="BH734" i="22" a="1"/>
  <c r="BH734" i="22" s="1"/>
  <c r="BH1301" i="22" a="1"/>
  <c r="BH1301" i="22" s="1"/>
  <c r="DO21" i="22"/>
  <c r="BY69" i="22" a="1"/>
  <c r="BY69" i="22" s="1"/>
  <c r="R642" i="10"/>
  <c r="R1002" i="10" s="1"/>
  <c r="R1362" i="10" s="1"/>
  <c r="R342" i="10"/>
  <c r="R702" i="10" s="1"/>
  <c r="R1062" i="10" s="1"/>
  <c r="R1422" i="10" s="1"/>
  <c r="BM24" i="10"/>
  <c r="W144" i="10" a="1"/>
  <c r="W144" i="10" s="1"/>
  <c r="BF1560" i="22"/>
  <c r="A60" i="19"/>
  <c r="F50" i="19"/>
  <c r="F52" i="19"/>
  <c r="A62" i="19"/>
  <c r="BK52" i="10"/>
  <c r="U172" i="10" a="1"/>
  <c r="U172" i="10" s="1"/>
  <c r="BF1437" i="22"/>
  <c r="DO22" i="22"/>
  <c r="BY70" i="22" a="1"/>
  <c r="BY70" i="22" s="1"/>
  <c r="AI21" i="7"/>
  <c r="R616" i="10"/>
  <c r="R976" i="10" s="1"/>
  <c r="R1336" i="10" s="1"/>
  <c r="R316" i="10"/>
  <c r="R676" i="10" s="1"/>
  <c r="R1036" i="10" s="1"/>
  <c r="R1396" i="10" s="1"/>
  <c r="BF876" i="22"/>
  <c r="BF444" i="22"/>
  <c r="BU264" i="22"/>
  <c r="BU408" i="22" s="1"/>
  <c r="BU552" i="22" s="1"/>
  <c r="BU144" i="22"/>
  <c r="BU288" i="22" s="1"/>
  <c r="BU432" i="22" s="1"/>
  <c r="BU576" i="22" s="1"/>
  <c r="BI121" i="22" a="1"/>
  <c r="BI121" i="22" s="1"/>
  <c r="BI697" i="22" a="1"/>
  <c r="BI697" i="22" s="1"/>
  <c r="BI1273" i="22" a="1"/>
  <c r="BI1273" i="22" s="1"/>
  <c r="CP24" i="22"/>
  <c r="CZ20" i="22"/>
  <c r="CD20" i="22" a="1"/>
  <c r="CD20" i="22" s="1"/>
  <c r="BM39" i="10"/>
  <c r="W159" i="10" a="1"/>
  <c r="W159" i="10" s="1"/>
  <c r="AA272" i="10" a="1"/>
  <c r="AA272" i="10" s="1"/>
  <c r="S332" i="10"/>
  <c r="AC272" i="10" a="1"/>
  <c r="AC272" i="10" s="1"/>
  <c r="Y272" i="10" a="1"/>
  <c r="Y272" i="10" s="1"/>
  <c r="T272" i="10" a="1"/>
  <c r="T272" i="10" s="1"/>
  <c r="AB272" i="10" a="1"/>
  <c r="AB272" i="10" s="1"/>
  <c r="X272" i="10" a="1"/>
  <c r="X272" i="10" s="1"/>
  <c r="BD1307" i="22"/>
  <c r="BH731" i="22" a="1"/>
  <c r="BH731" i="22" s="1"/>
  <c r="BF761" i="22"/>
  <c r="BF1337" i="22" s="1"/>
  <c r="BF329" i="22"/>
  <c r="BF209" i="22"/>
  <c r="BL41" i="10"/>
  <c r="V161" i="10" a="1"/>
  <c r="V161" i="10" s="1"/>
  <c r="L66" i="22" a="1"/>
  <c r="L66" i="22" s="1"/>
  <c r="D66" i="22" a="1"/>
  <c r="D66" i="22" s="1"/>
  <c r="D42" i="22" s="1"/>
  <c r="BK58" i="10"/>
  <c r="U178" i="10" a="1"/>
  <c r="U178" i="10" s="1"/>
  <c r="CC25" i="22" a="1"/>
  <c r="CC25" i="22" s="1"/>
  <c r="CY25" i="22"/>
  <c r="F8" i="5"/>
  <c r="J7" i="5"/>
  <c r="K7" i="5" s="1"/>
  <c r="BL51" i="10"/>
  <c r="V171" i="10" a="1"/>
  <c r="V171" i="10" s="1"/>
  <c r="AA27" i="10" a="1"/>
  <c r="AA27" i="10" s="1"/>
  <c r="AM37" i="10"/>
  <c r="AW27" i="10"/>
  <c r="BF763" i="22"/>
  <c r="BF1339" i="22" s="1"/>
  <c r="BF331" i="22"/>
  <c r="BF211" i="22"/>
  <c r="DO5" i="22"/>
  <c r="BY53" i="22" a="1"/>
  <c r="BY53" i="22" s="1"/>
  <c r="DR22" i="22"/>
  <c r="CB70" i="22" a="1"/>
  <c r="CB70" i="22" s="1"/>
  <c r="D24" i="26"/>
  <c r="G41" i="26"/>
  <c r="E32" i="26"/>
  <c r="F41" i="26"/>
  <c r="BK16" i="10"/>
  <c r="U136" i="10" a="1"/>
  <c r="U136" i="10" s="1"/>
  <c r="B67" i="19"/>
  <c r="B68" i="19" s="1"/>
  <c r="B76" i="19"/>
  <c r="BG765" i="22"/>
  <c r="BG1341" i="22" s="1"/>
  <c r="BG213" i="22"/>
  <c r="BH1288" i="22" a="1"/>
  <c r="BH1288" i="22" s="1"/>
  <c r="BL28" i="10"/>
  <c r="V148" i="10" a="1"/>
  <c r="V148" i="10" s="1"/>
  <c r="BM53" i="10"/>
  <c r="W173" i="10" a="1"/>
  <c r="W173" i="10" s="1"/>
  <c r="R620" i="10"/>
  <c r="R980" i="10" s="1"/>
  <c r="R1340" i="10" s="1"/>
  <c r="R320" i="10"/>
  <c r="R680" i="10" s="1"/>
  <c r="R1040" i="10" s="1"/>
  <c r="R1400" i="10" s="1"/>
  <c r="BF870" i="22"/>
  <c r="BF438" i="22"/>
  <c r="BU249" i="22"/>
  <c r="BU393" i="22" s="1"/>
  <c r="BU537" i="22" s="1"/>
  <c r="BU129" i="22"/>
  <c r="BU273" i="22" s="1"/>
  <c r="BU417" i="22" s="1"/>
  <c r="BU561" i="22" s="1"/>
  <c r="R656" i="10"/>
  <c r="R1016" i="10" s="1"/>
  <c r="R1376" i="10" s="1"/>
  <c r="R356" i="10"/>
  <c r="R716" i="10" s="1"/>
  <c r="R1076" i="10" s="1"/>
  <c r="R1436" i="10" s="1"/>
  <c r="BF1672" i="22"/>
  <c r="DP17" i="22"/>
  <c r="BZ65" i="22" a="1"/>
  <c r="BZ65" i="22" s="1"/>
  <c r="DN19" i="22"/>
  <c r="BX67" i="22" a="1"/>
  <c r="BX67" i="22" s="1"/>
  <c r="BP32" i="10"/>
  <c r="Z152" i="10" a="1"/>
  <c r="Z152" i="10" s="1"/>
  <c r="BQ16" i="10"/>
  <c r="AA136" i="10" a="1"/>
  <c r="AA136" i="10" s="1"/>
  <c r="BM34" i="10"/>
  <c r="W154" i="10" a="1"/>
  <c r="W154" i="10" s="1"/>
  <c r="R634" i="10"/>
  <c r="R994" i="10" s="1"/>
  <c r="R1354" i="10" s="1"/>
  <c r="R334" i="10"/>
  <c r="T274" i="10" a="1"/>
  <c r="T274" i="10" s="1"/>
  <c r="AC274" i="10" a="1"/>
  <c r="AC274" i="10" s="1"/>
  <c r="AB274" i="10" a="1"/>
  <c r="AB274" i="10" s="1"/>
  <c r="BD771" i="22"/>
  <c r="L49" i="19"/>
  <c r="BD1313" i="22"/>
  <c r="BH737" i="22" a="1"/>
  <c r="BH737" i="22" s="1"/>
  <c r="AV53" i="10"/>
  <c r="Z53" i="10" a="1"/>
  <c r="Z53" i="10" s="1"/>
  <c r="DT12" i="22"/>
  <c r="CD60" i="22" a="1"/>
  <c r="CD60" i="22" s="1"/>
  <c r="AM10" i="9"/>
  <c r="AQ10" i="9" s="1"/>
  <c r="AU10" i="9" s="1"/>
  <c r="AY10" i="9" s="1"/>
  <c r="T301" i="10" a="1"/>
  <c r="T301" i="10" s="1"/>
  <c r="S421" i="10"/>
  <c r="AV34" i="10"/>
  <c r="AL44" i="10"/>
  <c r="Z34" i="10" a="1"/>
  <c r="Z34" i="10" s="1"/>
  <c r="AT53" i="10"/>
  <c r="X53" i="10" a="1"/>
  <c r="X53" i="10" s="1"/>
  <c r="DN13" i="22"/>
  <c r="BX61" i="22" a="1"/>
  <c r="BX61" i="22" s="1"/>
  <c r="BD754" i="22"/>
  <c r="BD202" i="22"/>
  <c r="S340" i="10"/>
  <c r="AC280" i="10" a="1"/>
  <c r="AC280" i="10" s="1"/>
  <c r="T280" i="10" a="1"/>
  <c r="T280" i="10" s="1"/>
  <c r="AB280" i="10" a="1"/>
  <c r="AB280" i="10" s="1"/>
  <c r="S381" i="10"/>
  <c r="G20" i="9"/>
  <c r="B24" i="9"/>
  <c r="I25" i="9" s="1"/>
  <c r="I20" i="9"/>
  <c r="H20" i="9"/>
  <c r="AC258" i="10" a="1"/>
  <c r="AC258" i="10" s="1"/>
  <c r="BE43" i="10"/>
  <c r="Y103" i="10" a="1"/>
  <c r="Y103" i="10" s="1"/>
  <c r="BD1302" i="22"/>
  <c r="BH726" i="22" a="1"/>
  <c r="BH726" i="22" s="1"/>
  <c r="BJ4" i="22" a="1"/>
  <c r="BJ4" i="22" s="1"/>
  <c r="BJ103" i="22" a="1"/>
  <c r="BJ103" i="22" s="1"/>
  <c r="BJ107" i="22" a="1"/>
  <c r="BJ107" i="22" s="1"/>
  <c r="BJ111" i="22" a="1"/>
  <c r="BJ111" i="22" s="1"/>
  <c r="BJ115" i="22" a="1"/>
  <c r="BJ115" i="22" s="1"/>
  <c r="BJ119" i="22" a="1"/>
  <c r="BJ119" i="22" s="1"/>
  <c r="BJ675" i="22" a="1"/>
  <c r="BJ675" i="22" s="1"/>
  <c r="BJ688" i="22" a="1"/>
  <c r="BJ688" i="22" s="1"/>
  <c r="BJ109" i="22" a="1"/>
  <c r="BJ109" i="22" s="1"/>
  <c r="BJ686" i="22" a="1"/>
  <c r="BJ686" i="22" s="1"/>
  <c r="BJ692" i="22" a="1"/>
  <c r="BJ692" i="22" s="1"/>
  <c r="BJ105" i="22" a="1"/>
  <c r="BJ105" i="22" s="1"/>
  <c r="BJ690" i="22" a="1"/>
  <c r="BJ690" i="22" s="1"/>
  <c r="BJ101" i="22" a="1"/>
  <c r="BJ101" i="22" s="1"/>
  <c r="BJ104" i="22" a="1"/>
  <c r="BJ104" i="22" s="1"/>
  <c r="BJ102" i="22" a="1"/>
  <c r="BJ102" i="22" s="1"/>
  <c r="BJ694" i="22" a="1"/>
  <c r="BJ694" i="22" s="1"/>
  <c r="BJ99" i="22" a="1"/>
  <c r="BJ99" i="22" s="1"/>
  <c r="BJ108" i="22" a="1"/>
  <c r="BJ108" i="22" s="1"/>
  <c r="BJ697" i="22" a="1"/>
  <c r="BJ697" i="22" s="1"/>
  <c r="BJ100" i="22" a="1"/>
  <c r="BJ100" i="22" s="1"/>
  <c r="BJ106" i="22" a="1"/>
  <c r="BJ106" i="22" s="1"/>
  <c r="BJ698" i="22" a="1"/>
  <c r="BJ698" i="22" s="1"/>
  <c r="BJ52" i="22" a="1"/>
  <c r="BJ52" i="22" s="1"/>
  <c r="BJ112" i="22" a="1"/>
  <c r="BJ112" i="22" s="1"/>
  <c r="BJ689" i="22" a="1"/>
  <c r="BJ689" i="22" s="1"/>
  <c r="BJ693" i="22" a="1"/>
  <c r="BJ693" i="22" s="1"/>
  <c r="BJ110" i="22" a="1"/>
  <c r="BJ110" i="22" s="1"/>
  <c r="BJ28" i="22" a="1"/>
  <c r="BJ28" i="22" s="1"/>
  <c r="BJ679" i="22" a="1"/>
  <c r="BJ679" i="22" s="1"/>
  <c r="BJ683" i="22" a="1"/>
  <c r="BJ683" i="22" s="1"/>
  <c r="BJ687" i="22" a="1"/>
  <c r="BJ687" i="22" s="1"/>
  <c r="BJ116" i="22" a="1"/>
  <c r="BJ116" i="22" s="1"/>
  <c r="BJ685" i="22" a="1"/>
  <c r="BJ685" i="22" s="1"/>
  <c r="BJ121" i="22" a="1"/>
  <c r="BJ121" i="22" s="1"/>
  <c r="BJ114" i="22" a="1"/>
  <c r="BJ114" i="22" s="1"/>
  <c r="BJ691" i="22" a="1"/>
  <c r="BJ691" i="22" s="1"/>
  <c r="BJ680" i="22" a="1"/>
  <c r="BJ680" i="22" s="1"/>
  <c r="BJ120" i="22" a="1"/>
  <c r="BJ120" i="22" s="1"/>
  <c r="BJ681" i="22" a="1"/>
  <c r="BJ681" i="22" s="1"/>
  <c r="BJ117" i="22" a="1"/>
  <c r="BJ117" i="22" s="1"/>
  <c r="BJ678" i="22" a="1"/>
  <c r="BJ678" i="22" s="1"/>
  <c r="BJ118" i="22" a="1"/>
  <c r="BJ118" i="22" s="1"/>
  <c r="BJ677" i="22" a="1"/>
  <c r="BJ677" i="22" s="1"/>
  <c r="BJ684" i="22" a="1"/>
  <c r="BJ684" i="22" s="1"/>
  <c r="BJ113" i="22" a="1"/>
  <c r="BJ113" i="22" s="1"/>
  <c r="BJ676" i="22" a="1"/>
  <c r="BJ676" i="22" s="1"/>
  <c r="BJ682" i="22" a="1"/>
  <c r="BJ682" i="22" s="1"/>
  <c r="BJ122" i="22" a="1"/>
  <c r="BJ122" i="22" s="1"/>
  <c r="BJ1252" i="22" a="1"/>
  <c r="BJ1252" i="22" s="1"/>
  <c r="BJ695" i="22" a="1"/>
  <c r="BJ695" i="22" s="1"/>
  <c r="BJ1273" i="22" a="1"/>
  <c r="BJ1273" i="22" s="1"/>
  <c r="BJ1264" i="22" a="1"/>
  <c r="BJ1264" i="22" s="1"/>
  <c r="BJ1257" i="22" a="1"/>
  <c r="BJ1257" i="22" s="1"/>
  <c r="BJ1267" i="22" a="1"/>
  <c r="BJ1267" i="22" s="1"/>
  <c r="BJ1259" i="22" a="1"/>
  <c r="BJ1259" i="22" s="1"/>
  <c r="BJ1256" i="22" a="1"/>
  <c r="BJ1256" i="22" s="1"/>
  <c r="BJ1265" i="22" a="1"/>
  <c r="BJ1265" i="22" s="1"/>
  <c r="BJ1274" i="22" a="1"/>
  <c r="BJ1274" i="22" s="1"/>
  <c r="BJ1258" i="22" a="1"/>
  <c r="BJ1258" i="22" s="1"/>
  <c r="BJ1251" i="22" a="1"/>
  <c r="BJ1251" i="22" s="1"/>
  <c r="BJ1253" i="22" a="1"/>
  <c r="BJ1253" i="22" s="1"/>
  <c r="BJ1262" i="22" a="1"/>
  <c r="BJ1262" i="22" s="1"/>
  <c r="BJ1270" i="22" a="1"/>
  <c r="BJ1270" i="22" s="1"/>
  <c r="BJ1269" i="22" a="1"/>
  <c r="BJ1269" i="22" s="1"/>
  <c r="BJ1254" i="22" a="1"/>
  <c r="BJ1254" i="22" s="1"/>
  <c r="BJ1261" i="22" a="1"/>
  <c r="BJ1261" i="22" s="1"/>
  <c r="BJ696" i="22" a="1"/>
  <c r="BJ696" i="22" s="1"/>
  <c r="BJ1260" i="22" a="1"/>
  <c r="BJ1260" i="22" s="1"/>
  <c r="BJ1271" i="22" a="1"/>
  <c r="BJ1271" i="22" s="1"/>
  <c r="BJ1263" i="22" a="1"/>
  <c r="BJ1263" i="22" s="1"/>
  <c r="BJ1255" i="22" a="1"/>
  <c r="BJ1255" i="22" s="1"/>
  <c r="BJ1272" i="22" a="1"/>
  <c r="BJ1272" i="22" s="1"/>
  <c r="BJ1266" i="22" a="1"/>
  <c r="BJ1266" i="22" s="1"/>
  <c r="BJ1268" i="22" a="1"/>
  <c r="BJ1268" i="22" s="1"/>
  <c r="DN23" i="22"/>
  <c r="BX71" i="22" a="1"/>
  <c r="BX71" i="22" s="1"/>
  <c r="H21" i="9"/>
  <c r="AJ35" i="10"/>
  <c r="AT25" i="10"/>
  <c r="X25" i="10" a="1"/>
  <c r="X25" i="10" s="1"/>
  <c r="BF1539" i="22"/>
  <c r="BI1295" i="22" a="1"/>
  <c r="BI1295" i="22" s="1"/>
  <c r="BH1295" i="22" a="1"/>
  <c r="BH1295" i="22" s="1"/>
  <c r="BF1115" i="22"/>
  <c r="BG759" i="22"/>
  <c r="BG1335" i="22" s="1"/>
  <c r="BG207" i="22"/>
  <c r="O22" i="9"/>
  <c r="N22" i="9"/>
  <c r="M22" i="9"/>
  <c r="D26" i="9"/>
  <c r="BD1308" i="22"/>
  <c r="BH732" i="22" a="1"/>
  <c r="BH732" i="22" s="1"/>
  <c r="BF1130" i="22"/>
  <c r="BK43" i="10"/>
  <c r="U163" i="10" a="1"/>
  <c r="U163" i="10" s="1"/>
  <c r="AA255" i="10" a="1"/>
  <c r="AA255" i="10" s="1"/>
  <c r="S315" i="10"/>
  <c r="AB255" i="10" a="1"/>
  <c r="AB255" i="10" s="1"/>
  <c r="T255" i="10" a="1"/>
  <c r="T255" i="10" s="1"/>
  <c r="AC255" i="10" a="1"/>
  <c r="AC255" i="10" s="1"/>
  <c r="DP8" i="22"/>
  <c r="BZ56" i="22" a="1"/>
  <c r="BZ56" i="22" s="1"/>
  <c r="S319" i="10"/>
  <c r="AC259" i="10" a="1"/>
  <c r="AC259" i="10" s="1"/>
  <c r="AB259" i="10" a="1"/>
  <c r="AB259" i="10" s="1"/>
  <c r="T259" i="10" a="1"/>
  <c r="T259" i="10" s="1"/>
  <c r="DO16" i="22"/>
  <c r="BY64" i="22" a="1"/>
  <c r="BY64" i="22" s="1"/>
  <c r="BK55" i="10"/>
  <c r="U175" i="10" a="1"/>
  <c r="U175" i="10" s="1"/>
  <c r="BF1430" i="22"/>
  <c r="AP18" i="7"/>
  <c r="AP61" i="7"/>
  <c r="BK47" i="10"/>
  <c r="U167" i="10" a="1"/>
  <c r="U167" i="10" s="1"/>
  <c r="BF1421" i="22"/>
  <c r="AC357" i="10" a="1"/>
  <c r="AC357" i="10" s="1"/>
  <c r="AB357" i="10" a="1"/>
  <c r="AB357" i="10" s="1"/>
  <c r="T357" i="10" a="1"/>
  <c r="T357" i="10" s="1"/>
  <c r="S417" i="10"/>
  <c r="BF888" i="22"/>
  <c r="BF456" i="22"/>
  <c r="CA78" i="22" a="1"/>
  <c r="CA78" i="22" s="1"/>
  <c r="DJ23" i="22"/>
  <c r="CD47" i="22" a="1"/>
  <c r="CD47" i="22" s="1"/>
  <c r="BF757" i="22"/>
  <c r="BF1333" i="22" s="1"/>
  <c r="BF325" i="22"/>
  <c r="BF205" i="22"/>
  <c r="R655" i="10"/>
  <c r="R1015" i="10" s="1"/>
  <c r="R1375" i="10" s="1"/>
  <c r="R355" i="10"/>
  <c r="R715" i="10" s="1"/>
  <c r="R1075" i="10" s="1"/>
  <c r="R1435" i="10" s="1"/>
  <c r="BG748" i="22"/>
  <c r="BG1324" i="22" s="1"/>
  <c r="BG196" i="22"/>
  <c r="BF767" i="22"/>
  <c r="BF1343" i="22" s="1"/>
  <c r="BF335" i="22"/>
  <c r="BF215" i="22"/>
  <c r="BF1665" i="22"/>
  <c r="B8" i="14"/>
  <c r="C8" i="14" s="1"/>
  <c r="B8" i="13"/>
  <c r="C8" i="13" s="1"/>
  <c r="B8" i="12"/>
  <c r="C8" i="12" s="1"/>
  <c r="B8" i="1"/>
  <c r="BK23" i="10"/>
  <c r="U143" i="10" a="1"/>
  <c r="U143" i="10" s="1"/>
  <c r="BM45" i="10"/>
  <c r="W165" i="10" a="1"/>
  <c r="W165" i="10" s="1"/>
  <c r="DP23" i="22"/>
  <c r="BZ71" i="22" a="1"/>
  <c r="BZ71" i="22" s="1"/>
  <c r="BH1282" i="22" a="1"/>
  <c r="BH1282" i="22" s="1"/>
  <c r="Z245" i="10" a="1"/>
  <c r="Z245" i="10" s="1"/>
  <c r="S305" i="10"/>
  <c r="AC245" i="10" a="1"/>
  <c r="AC245" i="10" s="1"/>
  <c r="Y245" i="10" a="1"/>
  <c r="Y245" i="10" s="1"/>
  <c r="AA245" i="10" a="1"/>
  <c r="AA245" i="10" s="1"/>
  <c r="W245" i="10" a="1"/>
  <c r="W245" i="10" s="1"/>
  <c r="AB245" i="10" a="1"/>
  <c r="AB245" i="10" s="1"/>
  <c r="X245" i="10" a="1"/>
  <c r="X245" i="10" s="1"/>
  <c r="T245" i="10" a="1"/>
  <c r="T245" i="10" s="1"/>
  <c r="R611" i="10"/>
  <c r="R971" i="10" s="1"/>
  <c r="R1331" i="10" s="1"/>
  <c r="R311" i="10"/>
  <c r="R671" i="10" s="1"/>
  <c r="R1031" i="10" s="1"/>
  <c r="R1391" i="10" s="1"/>
  <c r="J23" i="7"/>
  <c r="I23" i="7"/>
  <c r="P23" i="7"/>
  <c r="V22" i="11" s="1"/>
  <c r="H23" i="7"/>
  <c r="O23" i="7"/>
  <c r="U22" i="11" s="1"/>
  <c r="G23" i="7"/>
  <c r="N23" i="7"/>
  <c r="T22" i="11" s="1"/>
  <c r="F23" i="7"/>
  <c r="M23" i="7"/>
  <c r="S22" i="11" s="1"/>
  <c r="E23" i="7"/>
  <c r="L23" i="7"/>
  <c r="N22" i="11" s="1"/>
  <c r="D23" i="7"/>
  <c r="B28" i="7"/>
  <c r="K23" i="7"/>
  <c r="C23" i="7"/>
  <c r="R610" i="10"/>
  <c r="R970" i="10" s="1"/>
  <c r="R1330" i="10" s="1"/>
  <c r="R310" i="10"/>
  <c r="R670" i="10" s="1"/>
  <c r="R1030" i="10" s="1"/>
  <c r="R1390" i="10" s="1"/>
  <c r="AQ21" i="7"/>
  <c r="AQ68" i="7" s="1"/>
  <c r="AQ64" i="7"/>
  <c r="R607" i="10"/>
  <c r="R967" i="10" s="1"/>
  <c r="R1327" i="10" s="1"/>
  <c r="R307" i="10"/>
  <c r="R667" i="10" s="1"/>
  <c r="R1027" i="10" s="1"/>
  <c r="R1387" i="10" s="1"/>
  <c r="BW108" i="22" a="1"/>
  <c r="BW108" i="22" s="1"/>
  <c r="BG766" i="22"/>
  <c r="BG1342" i="22" s="1"/>
  <c r="BG214" i="22"/>
  <c r="DO25" i="22"/>
  <c r="BY73" i="22" a="1"/>
  <c r="BY73" i="22" s="1"/>
  <c r="A65" i="19"/>
  <c r="F55" i="19"/>
  <c r="BM7" i="10"/>
  <c r="W127" i="10" a="1"/>
  <c r="W127" i="10" s="1"/>
  <c r="BK21" i="10"/>
  <c r="U141" i="10" a="1"/>
  <c r="U141" i="10" s="1"/>
  <c r="BF752" i="22"/>
  <c r="BF1328" i="22" s="1"/>
  <c r="BF320" i="22"/>
  <c r="BF200" i="22"/>
  <c r="BR60" i="10"/>
  <c r="AB180" i="10" a="1"/>
  <c r="AB180" i="10" s="1"/>
  <c r="BD768" i="22"/>
  <c r="BH192" i="22" a="1"/>
  <c r="BH192" i="22" s="1"/>
  <c r="BD216" i="22"/>
  <c r="BQ25" i="10"/>
  <c r="AA145" i="10" a="1"/>
  <c r="AA145" i="10" s="1"/>
  <c r="BV164" i="22"/>
  <c r="CE140" i="22" a="1"/>
  <c r="CE140" i="22" s="1"/>
  <c r="DV26" i="22"/>
  <c r="M53" i="22" a="1"/>
  <c r="M53" i="22" s="1"/>
  <c r="M55" i="22" a="1"/>
  <c r="M55" i="22" s="1"/>
  <c r="M56" i="22" a="1"/>
  <c r="M56" i="22" s="1"/>
  <c r="CF74" i="22" a="1"/>
  <c r="CF74" i="22" s="1"/>
  <c r="M54" i="22" a="1"/>
  <c r="M54" i="22" s="1"/>
  <c r="F44" i="19"/>
  <c r="A54" i="19"/>
  <c r="R654" i="10"/>
  <c r="R1014" i="10" s="1"/>
  <c r="R1374" i="10" s="1"/>
  <c r="R354" i="10"/>
  <c r="R714" i="10" s="1"/>
  <c r="R1074" i="10" s="1"/>
  <c r="R1434" i="10" s="1"/>
  <c r="R622" i="10"/>
  <c r="R982" i="10" s="1"/>
  <c r="R1342" i="10" s="1"/>
  <c r="R322" i="10"/>
  <c r="R682" i="10" s="1"/>
  <c r="R1042" i="10" s="1"/>
  <c r="R1402" i="10" s="1"/>
  <c r="R644" i="10"/>
  <c r="R1004" i="10" s="1"/>
  <c r="R1364" i="10" s="1"/>
  <c r="R344" i="10"/>
  <c r="R704" i="10" s="1"/>
  <c r="R1064" i="10" s="1"/>
  <c r="R1424" i="10" s="1"/>
  <c r="BG753" i="22"/>
  <c r="BG1329" i="22" s="1"/>
  <c r="BG201" i="22"/>
  <c r="R636" i="10"/>
  <c r="R996" i="10" s="1"/>
  <c r="R1356" i="10" s="1"/>
  <c r="R336" i="10"/>
  <c r="R696" i="10" s="1"/>
  <c r="R1056" i="10" s="1"/>
  <c r="R1416" i="10" s="1"/>
  <c r="BU260" i="22"/>
  <c r="BU404" i="22" s="1"/>
  <c r="BU548" i="22" s="1"/>
  <c r="BU140" i="22"/>
  <c r="BU284" i="22" s="1"/>
  <c r="BU428" i="22" s="1"/>
  <c r="BU572" i="22" s="1"/>
  <c r="BF884" i="22"/>
  <c r="BF452" i="22"/>
  <c r="AC300" i="10" a="1"/>
  <c r="AC300" i="10" s="1"/>
  <c r="R645" i="10"/>
  <c r="R1005" i="10" s="1"/>
  <c r="R1365" i="10" s="1"/>
  <c r="R345" i="10"/>
  <c r="R705" i="10" s="1"/>
  <c r="R1065" i="10" s="1"/>
  <c r="R1425" i="10" s="1"/>
  <c r="AB275" i="10" a="1"/>
  <c r="AB275" i="10" s="1"/>
  <c r="BM40" i="10"/>
  <c r="W160" i="10" a="1"/>
  <c r="W160" i="10" s="1"/>
  <c r="DO12" i="22"/>
  <c r="BY60" i="22" a="1"/>
  <c r="BY60" i="22" s="1"/>
  <c r="L50" i="19"/>
  <c r="R7" i="19"/>
  <c r="G15" i="19"/>
  <c r="G8" i="19"/>
  <c r="DQ8" i="22"/>
  <c r="CA56" i="22" a="1"/>
  <c r="CA56" i="22" s="1"/>
  <c r="BI1276" i="22" a="1"/>
  <c r="BI1276" i="22" s="1"/>
  <c r="BH1276" i="22" a="1"/>
  <c r="BH1276" i="22" s="1"/>
  <c r="CC102" i="22" a="1"/>
  <c r="CC102" i="22" s="1"/>
  <c r="AB257" i="10" a="1"/>
  <c r="AB257" i="10" s="1"/>
  <c r="T257" i="10" a="1"/>
  <c r="T257" i="10" s="1"/>
  <c r="S317" i="10"/>
  <c r="AC257" i="10" a="1"/>
  <c r="AC257" i="10" s="1"/>
  <c r="F28" i="9"/>
  <c r="U24" i="9"/>
  <c r="T24" i="9"/>
  <c r="S24" i="9"/>
  <c r="DN25" i="22"/>
  <c r="BX73" i="22" a="1"/>
  <c r="BX73" i="22" s="1"/>
  <c r="U21" i="9"/>
  <c r="T21" i="9"/>
  <c r="S21" i="9"/>
  <c r="F25" i="9"/>
  <c r="DI21" i="22"/>
  <c r="CC45" i="22" a="1"/>
  <c r="CC45" i="22" s="1"/>
  <c r="S331" i="10"/>
  <c r="AB271" i="10" a="1"/>
  <c r="AB271" i="10" s="1"/>
  <c r="T271" i="10" a="1"/>
  <c r="T271" i="10" s="1"/>
  <c r="AC271" i="10" a="1"/>
  <c r="AC271" i="10" s="1"/>
  <c r="BF15" i="10"/>
  <c r="Z75" i="10" a="1"/>
  <c r="Z75" i="10" s="1"/>
  <c r="BF883" i="22"/>
  <c r="BF451" i="22"/>
  <c r="N27" i="7"/>
  <c r="T26" i="11" s="1"/>
  <c r="F27" i="7"/>
  <c r="M27" i="7"/>
  <c r="S26" i="11" s="1"/>
  <c r="E27" i="7"/>
  <c r="L27" i="7"/>
  <c r="N26" i="11" s="1"/>
  <c r="D27" i="7"/>
  <c r="B32" i="7"/>
  <c r="K27" i="7"/>
  <c r="C27" i="7"/>
  <c r="J27" i="7"/>
  <c r="I27" i="7"/>
  <c r="P27" i="7"/>
  <c r="V26" i="11" s="1"/>
  <c r="H27" i="7"/>
  <c r="O27" i="7"/>
  <c r="U26" i="11" s="1"/>
  <c r="G27" i="7"/>
  <c r="BV160" i="22"/>
  <c r="DP13" i="22"/>
  <c r="BZ61" i="22" a="1"/>
  <c r="BZ61" i="22" s="1"/>
  <c r="BU262" i="22"/>
  <c r="BU406" i="22" s="1"/>
  <c r="BU550" i="22" s="1"/>
  <c r="BU142" i="22"/>
  <c r="BU286" i="22" s="1"/>
  <c r="BU430" i="22" s="1"/>
  <c r="BU574" i="22" s="1"/>
  <c r="BF916" i="22"/>
  <c r="BF484" i="22"/>
  <c r="BI103" i="22" a="1"/>
  <c r="BI103" i="22" s="1"/>
  <c r="BI679" i="22" a="1"/>
  <c r="BI679" i="22" s="1"/>
  <c r="BI1255" i="22" a="1"/>
  <c r="BI1255" i="22" s="1"/>
  <c r="BS42" i="10"/>
  <c r="AC162" i="10" a="1"/>
  <c r="AC162" i="10" s="1"/>
  <c r="BU254" i="22"/>
  <c r="BU398" i="22" s="1"/>
  <c r="BU542" i="22" s="1"/>
  <c r="BU134" i="22"/>
  <c r="BU278" i="22" s="1"/>
  <c r="BU422" i="22" s="1"/>
  <c r="BU566" i="22" s="1"/>
  <c r="P5" i="5"/>
  <c r="Q4" i="5"/>
  <c r="DP24" i="22"/>
  <c r="BZ72" i="22" a="1"/>
  <c r="BZ72" i="22" s="1"/>
  <c r="BK45" i="10"/>
  <c r="U165" i="10" a="1"/>
  <c r="U165" i="10" s="1"/>
  <c r="AB292" i="10" a="1"/>
  <c r="AB292" i="10" s="1"/>
  <c r="BF750" i="22"/>
  <c r="BF1326" i="22" s="1"/>
  <c r="BF318" i="22"/>
  <c r="BF198" i="22"/>
  <c r="BL18" i="10"/>
  <c r="V138" i="10" a="1"/>
  <c r="V138" i="10" s="1"/>
  <c r="R647" i="10"/>
  <c r="R1007" i="10" s="1"/>
  <c r="R1367" i="10" s="1"/>
  <c r="R347" i="10"/>
  <c r="R707" i="10" s="1"/>
  <c r="R1067" i="10" s="1"/>
  <c r="R1427" i="10" s="1"/>
  <c r="BL38" i="10"/>
  <c r="V158" i="10" a="1"/>
  <c r="V158" i="10" s="1"/>
  <c r="BK18" i="10"/>
  <c r="U138" i="10" a="1"/>
  <c r="U138" i="10" s="1"/>
  <c r="BF1109" i="22"/>
  <c r="BM47" i="10"/>
  <c r="W167" i="10" a="1"/>
  <c r="W167" i="10" s="1"/>
  <c r="DO9" i="22"/>
  <c r="BY57" i="22" a="1"/>
  <c r="BY57" i="22" s="1"/>
  <c r="BH1296" i="22" a="1"/>
  <c r="BH1296" i="22" s="1"/>
  <c r="BG758" i="22"/>
  <c r="BG1334" i="22" s="1"/>
  <c r="BG206" i="22"/>
  <c r="AB258" i="10" a="1"/>
  <c r="AB258" i="10" s="1"/>
  <c r="BJ46" i="22" a="1"/>
  <c r="BJ46" i="22" s="1"/>
  <c r="BJ22" i="22" a="1"/>
  <c r="BJ22" i="22" s="1"/>
  <c r="BJ70" i="22" a="1"/>
  <c r="BJ70" i="22" s="1"/>
  <c r="S328" i="10"/>
  <c r="AC268" i="10" a="1"/>
  <c r="AC268" i="10" s="1"/>
  <c r="AB268" i="10" a="1"/>
  <c r="AB268" i="10" s="1"/>
  <c r="T268" i="10" a="1"/>
  <c r="T268" i="10" s="1"/>
  <c r="E11" i="28"/>
  <c r="BF1547" i="22"/>
  <c r="CE106" i="22" a="1"/>
  <c r="CE106" i="22" s="1"/>
  <c r="CA106" i="22" a="1"/>
  <c r="CA106" i="22" s="1"/>
  <c r="BW106" i="22" a="1"/>
  <c r="BW106" i="22" s="1"/>
  <c r="BH178" i="22" s="1" a="1"/>
  <c r="BH178" i="22" s="1"/>
  <c r="BV130" i="22"/>
  <c r="CD106" i="22" a="1"/>
  <c r="CD106" i="22" s="1"/>
  <c r="CC106" i="22" a="1"/>
  <c r="CC106" i="22" s="1"/>
  <c r="CF106" i="22" a="1"/>
  <c r="CF106" i="22" s="1"/>
  <c r="CB106" i="22" a="1"/>
  <c r="CB106" i="22" s="1"/>
  <c r="DP9" i="22"/>
  <c r="BZ57" i="22" a="1"/>
  <c r="BZ57" i="22" s="1"/>
  <c r="BG761" i="22"/>
  <c r="BG1337" i="22" s="1"/>
  <c r="BG209" i="22"/>
  <c r="BF1562" i="22"/>
  <c r="BF1680" i="22"/>
  <c r="BU257" i="22"/>
  <c r="BU401" i="22" s="1"/>
  <c r="BU545" i="22" s="1"/>
  <c r="BU137" i="22"/>
  <c r="BU281" i="22" s="1"/>
  <c r="BU425" i="22" s="1"/>
  <c r="BU569" i="22" s="1"/>
  <c r="DO7" i="22"/>
  <c r="BY55" i="22" a="1"/>
  <c r="BY55" i="22" s="1"/>
  <c r="I26" i="9"/>
  <c r="H26" i="9"/>
  <c r="G26" i="9"/>
  <c r="B30" i="9"/>
  <c r="S403" i="10"/>
  <c r="BK4" i="22" a="1"/>
  <c r="BK4" i="22" s="1"/>
  <c r="BK120" i="22" a="1"/>
  <c r="BK120" i="22" s="1"/>
  <c r="BK104" i="22" a="1"/>
  <c r="BK104" i="22" s="1"/>
  <c r="BK677" i="22" a="1"/>
  <c r="BK677" i="22" s="1"/>
  <c r="BK680" i="22" a="1"/>
  <c r="BK680" i="22" s="1"/>
  <c r="BK119" i="22" a="1"/>
  <c r="BK119" i="22" s="1"/>
  <c r="BK681" i="22" a="1"/>
  <c r="BK681" i="22" s="1"/>
  <c r="BK117" i="22" a="1"/>
  <c r="BK117" i="22" s="1"/>
  <c r="BK122" i="22" a="1"/>
  <c r="BK122" i="22" s="1"/>
  <c r="BK675" i="22" a="1"/>
  <c r="BK675" i="22" s="1"/>
  <c r="BK684" i="22" a="1"/>
  <c r="BK684" i="22" s="1"/>
  <c r="BK678" i="22" a="1"/>
  <c r="BK678" i="22" s="1"/>
  <c r="BK682" i="22" a="1"/>
  <c r="BK682" i="22" s="1"/>
  <c r="BK121" i="22" a="1"/>
  <c r="BK121" i="22" s="1"/>
  <c r="BK116" i="22" a="1"/>
  <c r="BK116" i="22" s="1"/>
  <c r="BK101" i="22" a="1"/>
  <c r="BK101" i="22" s="1"/>
  <c r="BK118" i="22" a="1"/>
  <c r="BK118" i="22" s="1"/>
  <c r="BK688" i="22" a="1"/>
  <c r="BK688" i="22" s="1"/>
  <c r="BK697" i="22" a="1"/>
  <c r="BK697" i="22" s="1"/>
  <c r="BK676" i="22" a="1"/>
  <c r="BK676" i="22" s="1"/>
  <c r="BK686" i="22" a="1"/>
  <c r="BK686" i="22" s="1"/>
  <c r="BK114" i="22" a="1"/>
  <c r="BK114" i="22" s="1"/>
  <c r="BK693" i="22" a="1"/>
  <c r="BK693" i="22" s="1"/>
  <c r="BK112" i="22" a="1"/>
  <c r="BK112" i="22" s="1"/>
  <c r="BK99" i="22" a="1"/>
  <c r="BK99" i="22" s="1"/>
  <c r="BK110" i="22" a="1"/>
  <c r="BK110" i="22" s="1"/>
  <c r="BK103" i="22" a="1"/>
  <c r="BK103" i="22" s="1"/>
  <c r="BK692" i="22" a="1"/>
  <c r="BK692" i="22" s="1"/>
  <c r="BK690" i="22" a="1"/>
  <c r="BK690" i="22" s="1"/>
  <c r="BK52" i="22" a="1"/>
  <c r="BK52" i="22" s="1"/>
  <c r="BK106" i="22" a="1"/>
  <c r="BK106" i="22" s="1"/>
  <c r="BK691" i="22" a="1"/>
  <c r="BK691" i="22" s="1"/>
  <c r="BK107" i="22" a="1"/>
  <c r="BK107" i="22" s="1"/>
  <c r="BK105" i="22" a="1"/>
  <c r="BK105" i="22" s="1"/>
  <c r="BK694" i="22" a="1"/>
  <c r="BK694" i="22" s="1"/>
  <c r="BK108" i="22" a="1"/>
  <c r="BK108" i="22" s="1"/>
  <c r="BK102" i="22" a="1"/>
  <c r="BK102" i="22" s="1"/>
  <c r="BK679" i="22" a="1"/>
  <c r="BK679" i="22" s="1"/>
  <c r="BK111" i="22" a="1"/>
  <c r="BK111" i="22" s="1"/>
  <c r="BK689" i="22" a="1"/>
  <c r="BK689" i="22" s="1"/>
  <c r="BK109" i="22" a="1"/>
  <c r="BK109" i="22" s="1"/>
  <c r="BK698" i="22" a="1"/>
  <c r="BK698" i="22" s="1"/>
  <c r="BK28" i="22" a="1"/>
  <c r="BK28" i="22" s="1"/>
  <c r="BK100" i="22" a="1"/>
  <c r="BK100" i="22" s="1"/>
  <c r="BK683" i="22" a="1"/>
  <c r="BK683" i="22" s="1"/>
  <c r="BK687" i="22" a="1"/>
  <c r="BK687" i="22" s="1"/>
  <c r="BK115" i="22" a="1"/>
  <c r="BK115" i="22" s="1"/>
  <c r="BK685" i="22" a="1"/>
  <c r="BK685" i="22" s="1"/>
  <c r="BK113" i="22" a="1"/>
  <c r="BK113" i="22" s="1"/>
  <c r="BK1264" i="22" a="1"/>
  <c r="BK1264" i="22" s="1"/>
  <c r="BK1257" i="22" a="1"/>
  <c r="BK1257" i="22" s="1"/>
  <c r="BK1267" i="22" a="1"/>
  <c r="BK1267" i="22" s="1"/>
  <c r="BK1259" i="22" a="1"/>
  <c r="BK1259" i="22" s="1"/>
  <c r="BK1269" i="22" a="1"/>
  <c r="BK1269" i="22" s="1"/>
  <c r="BK1256" i="22" a="1"/>
  <c r="BK1256" i="22" s="1"/>
  <c r="BK1261" i="22" a="1"/>
  <c r="BK1261" i="22" s="1"/>
  <c r="BK1265" i="22" a="1"/>
  <c r="BK1265" i="22" s="1"/>
  <c r="BK1274" i="22" a="1"/>
  <c r="BK1274" i="22" s="1"/>
  <c r="BK1258" i="22" a="1"/>
  <c r="BK1258" i="22" s="1"/>
  <c r="BK1251" i="22" a="1"/>
  <c r="BK1251" i="22" s="1"/>
  <c r="BK1262" i="22" a="1"/>
  <c r="BK1262" i="22" s="1"/>
  <c r="BK695" i="22" a="1"/>
  <c r="BK695" i="22" s="1"/>
  <c r="BK1270" i="22" a="1"/>
  <c r="BK1270" i="22" s="1"/>
  <c r="BK1254" i="22" a="1"/>
  <c r="BK1254" i="22" s="1"/>
  <c r="BK1260" i="22" a="1"/>
  <c r="BK1260" i="22" s="1"/>
  <c r="BK1271" i="22" a="1"/>
  <c r="BK1271" i="22" s="1"/>
  <c r="BK1263" i="22" a="1"/>
  <c r="BK1263" i="22" s="1"/>
  <c r="BK1255" i="22" a="1"/>
  <c r="BK1255" i="22" s="1"/>
  <c r="BK1272" i="22" a="1"/>
  <c r="BK1272" i="22" s="1"/>
  <c r="BK1266" i="22" a="1"/>
  <c r="BK1266" i="22" s="1"/>
  <c r="BK1268" i="22" a="1"/>
  <c r="BK1268" i="22" s="1"/>
  <c r="BK1252" i="22" a="1"/>
  <c r="BK1252" i="22" s="1"/>
  <c r="BK696" i="22" a="1"/>
  <c r="BK696" i="22" s="1"/>
  <c r="BK1253" i="22" a="1"/>
  <c r="BK1253" i="22" s="1"/>
  <c r="BK1273" i="22" a="1"/>
  <c r="BK1273" i="22" s="1"/>
  <c r="BL31" i="10"/>
  <c r="V151" i="10" a="1"/>
  <c r="V151" i="10" s="1"/>
  <c r="BL23" i="10"/>
  <c r="V143" i="10" a="1"/>
  <c r="V143" i="10" s="1"/>
  <c r="G40" i="19"/>
  <c r="R30" i="19"/>
  <c r="BK24" i="10"/>
  <c r="U144" i="10" a="1"/>
  <c r="U144" i="10" s="1"/>
  <c r="BO33" i="10"/>
  <c r="Y153" i="10" a="1"/>
  <c r="Y153" i="10" s="1"/>
  <c r="BD1300" i="22"/>
  <c r="BH724" i="22" a="1"/>
  <c r="BH724" i="22" s="1"/>
  <c r="BK61" i="10"/>
  <c r="U181" i="10" a="1"/>
  <c r="U181" i="10" s="1"/>
  <c r="BI118" i="22" a="1"/>
  <c r="BI118" i="22" s="1"/>
  <c r="BI694" i="22" a="1"/>
  <c r="BI694" i="22" s="1"/>
  <c r="BI1270" i="22" a="1"/>
  <c r="BI1270" i="22" s="1"/>
  <c r="R614" i="10"/>
  <c r="R974" i="10" s="1"/>
  <c r="R1334" i="10" s="1"/>
  <c r="R314" i="10"/>
  <c r="R674" i="10" s="1"/>
  <c r="R1034" i="10" s="1"/>
  <c r="R1394" i="10" s="1"/>
  <c r="DR12" i="22"/>
  <c r="CB60" i="22" a="1"/>
  <c r="CB60" i="22" s="1"/>
  <c r="R603" i="10"/>
  <c r="R963" i="10" s="1"/>
  <c r="R1323" i="10" s="1"/>
  <c r="R303" i="10"/>
  <c r="R663" i="10" s="1"/>
  <c r="R1023" i="10" s="1"/>
  <c r="R1383" i="10" s="1"/>
  <c r="BM51" i="10"/>
  <c r="W171" i="10" a="1"/>
  <c r="W171" i="10" s="1"/>
  <c r="DP15" i="22"/>
  <c r="BZ63" i="22" a="1"/>
  <c r="BZ63" i="22" s="1"/>
  <c r="T291" i="10" a="1"/>
  <c r="T291" i="10" s="1"/>
  <c r="BL32" i="10"/>
  <c r="V152" i="10" a="1"/>
  <c r="V152" i="10" s="1"/>
  <c r="BN14" i="10"/>
  <c r="X134" i="10" a="1"/>
  <c r="X134" i="10" s="1"/>
  <c r="DP16" i="22"/>
  <c r="BZ64" i="22" a="1"/>
  <c r="BZ64" i="22" s="1"/>
  <c r="BF877" i="22"/>
  <c r="BF445" i="22"/>
  <c r="AA253" i="10" a="1"/>
  <c r="AA253" i="10" s="1"/>
  <c r="BF887" i="22"/>
  <c r="BF455" i="22"/>
  <c r="Q26" i="9"/>
  <c r="E30" i="9"/>
  <c r="AB296" i="10" a="1"/>
  <c r="AB296" i="10" s="1"/>
  <c r="BF749" i="22"/>
  <c r="BF1325" i="22" s="1"/>
  <c r="BF317" i="22"/>
  <c r="BF197" i="22"/>
  <c r="AM55" i="10"/>
  <c r="AA45" i="10" a="1"/>
  <c r="AA45" i="10" s="1"/>
  <c r="AW45" i="10"/>
  <c r="CB110" i="22" a="1"/>
  <c r="CB110" i="22" s="1"/>
  <c r="CA110" i="22" a="1"/>
  <c r="CA110" i="22" s="1"/>
  <c r="A63" i="19"/>
  <c r="F53" i="19"/>
  <c r="BK22" i="10"/>
  <c r="U142" i="10" a="1"/>
  <c r="U142" i="10" s="1"/>
  <c r="DO6" i="22"/>
  <c r="BY54" i="22" a="1"/>
  <c r="BY54" i="22" s="1"/>
  <c r="BQ42" i="10"/>
  <c r="AA162" i="10" a="1"/>
  <c r="AA162" i="10" s="1"/>
  <c r="BF1671" i="22"/>
  <c r="BK29" i="10"/>
  <c r="U149" i="10" a="1"/>
  <c r="U149" i="10" s="1"/>
  <c r="BF1004" i="22"/>
  <c r="BF572" i="22"/>
  <c r="BK6" i="10"/>
  <c r="U126" i="10" a="1"/>
  <c r="U126" i="10" s="1"/>
  <c r="BF872" i="22"/>
  <c r="BF440" i="22"/>
  <c r="J7" i="14"/>
  <c r="I7" i="14"/>
  <c r="E7" i="14"/>
  <c r="H7" i="14"/>
  <c r="F7" i="14"/>
  <c r="G7" i="14"/>
  <c r="R637" i="10"/>
  <c r="R997" i="10" s="1"/>
  <c r="R1357" i="10" s="1"/>
  <c r="R337" i="10"/>
  <c r="R697" i="10" s="1"/>
  <c r="R1057" i="10" s="1"/>
  <c r="R1417" i="10" s="1"/>
  <c r="BD1320" i="22"/>
  <c r="BH744" i="22" a="1"/>
  <c r="BH744" i="22" s="1"/>
  <c r="DO18" i="22"/>
  <c r="BY66" i="22" a="1"/>
  <c r="BY66" i="22" s="1"/>
  <c r="AC290" i="10" a="1"/>
  <c r="AC290" i="10" s="1"/>
  <c r="T290" i="10" a="1"/>
  <c r="T290" i="10" s="1"/>
  <c r="BD1317" i="22"/>
  <c r="BH741" i="22" a="1"/>
  <c r="BH741" i="22" s="1"/>
  <c r="DH16" i="22"/>
  <c r="CB40" i="22" a="1"/>
  <c r="CB40" i="22" s="1"/>
  <c r="DH26" i="22"/>
  <c r="I51" i="22" a="1"/>
  <c r="I51" i="22" s="1"/>
  <c r="I50" i="22" a="1"/>
  <c r="I50" i="22" s="1"/>
  <c r="CB50" i="22" a="1"/>
  <c r="CB50" i="22" s="1"/>
  <c r="I49" i="22" a="1"/>
  <c r="I49" i="22" s="1"/>
  <c r="I52" i="22" a="1"/>
  <c r="I52" i="22" s="1"/>
  <c r="DR9" i="22"/>
  <c r="CB57" i="22" a="1"/>
  <c r="CB57" i="22" s="1"/>
  <c r="S420" i="10"/>
  <c r="BF996" i="22"/>
  <c r="BF564" i="22"/>
  <c r="DO15" i="22"/>
  <c r="BY63" i="22" a="1"/>
  <c r="BY63" i="22" s="1"/>
  <c r="BI104" i="22" a="1"/>
  <c r="BI104" i="22" s="1"/>
  <c r="BI680" i="22" a="1"/>
  <c r="BI680" i="22" s="1"/>
  <c r="BI1256" i="22" a="1"/>
  <c r="BI1256" i="22" s="1"/>
  <c r="BL48" i="10"/>
  <c r="V168" i="10" a="1"/>
  <c r="V168" i="10" s="1"/>
  <c r="BM9" i="10"/>
  <c r="W129" i="10" a="1"/>
  <c r="W129" i="10" s="1"/>
  <c r="BF1120" i="22"/>
  <c r="BF1003" i="22"/>
  <c r="BF571" i="22"/>
  <c r="DO24" i="22"/>
  <c r="BY72" i="22" a="1"/>
  <c r="BY72" i="22" s="1"/>
  <c r="S366" i="10"/>
  <c r="BK37" i="10"/>
  <c r="U157" i="10" a="1"/>
  <c r="U157" i="10" s="1"/>
  <c r="BL5" i="10"/>
  <c r="V125" i="10" a="1"/>
  <c r="V125" i="10" s="1"/>
  <c r="S336" i="10"/>
  <c r="AC276" i="10" a="1"/>
  <c r="AC276" i="10" s="1"/>
  <c r="AB276" i="10" a="1"/>
  <c r="AB276" i="10" s="1"/>
  <c r="T276" i="10" a="1"/>
  <c r="T276" i="10" s="1"/>
  <c r="R639" i="10"/>
  <c r="R999" i="10" s="1"/>
  <c r="R1359" i="10" s="1"/>
  <c r="R339" i="10"/>
  <c r="R699" i="10" s="1"/>
  <c r="R1059" i="10" s="1"/>
  <c r="R1419" i="10" s="1"/>
  <c r="BI62" i="10"/>
  <c r="M50" i="10" a="1"/>
  <c r="M50" i="10" s="1"/>
  <c r="M49" i="10" a="1"/>
  <c r="M49" i="10" s="1"/>
  <c r="M51" i="10" a="1"/>
  <c r="M51" i="10" s="1"/>
  <c r="AC122" i="10" a="1"/>
  <c r="AC122" i="10" s="1"/>
  <c r="M52" i="10" a="1"/>
  <c r="M52" i="10" s="1"/>
  <c r="BM42" i="10"/>
  <c r="W162" i="10" a="1"/>
  <c r="W162" i="10" s="1"/>
  <c r="AR61" i="7"/>
  <c r="AR18" i="7"/>
  <c r="BI1285" i="22" a="1"/>
  <c r="BI1285" i="22" s="1"/>
  <c r="BH1285" i="22" a="1"/>
  <c r="BH1285" i="22" s="1"/>
  <c r="AA263" i="10" a="1"/>
  <c r="AA263" i="10" s="1"/>
  <c r="Z263" i="10" a="1"/>
  <c r="Z263" i="10" s="1"/>
  <c r="S323" i="10"/>
  <c r="AB263" i="10" a="1"/>
  <c r="AB263" i="10" s="1"/>
  <c r="X263" i="10" a="1"/>
  <c r="X263" i="10" s="1"/>
  <c r="T263" i="10" a="1"/>
  <c r="T263" i="10" s="1"/>
  <c r="AC263" i="10" a="1"/>
  <c r="AC263" i="10" s="1"/>
  <c r="Y263" i="10" a="1"/>
  <c r="Y263" i="10" s="1"/>
  <c r="BM28" i="10"/>
  <c r="W148" i="10" a="1"/>
  <c r="W148" i="10" s="1"/>
  <c r="BD769" i="22"/>
  <c r="BD217" i="22"/>
  <c r="DS17" i="22"/>
  <c r="CC65" i="22" a="1"/>
  <c r="CC65" i="22" s="1"/>
  <c r="BD24" i="10"/>
  <c r="X84" i="10" a="1"/>
  <c r="X84" i="10" s="1"/>
  <c r="BM59" i="10"/>
  <c r="W179" i="10" a="1"/>
  <c r="W179" i="10" s="1"/>
  <c r="CD22" i="22" a="1"/>
  <c r="CD22" i="22" s="1"/>
  <c r="CZ22" i="22"/>
  <c r="CP26" i="22"/>
  <c r="BG749" i="22"/>
  <c r="BG1325" i="22" s="1"/>
  <c r="BG197" i="22"/>
  <c r="A48" i="19"/>
  <c r="F47" i="19"/>
  <c r="L57" i="19"/>
  <c r="L66" i="19"/>
  <c r="BK5" i="10"/>
  <c r="U125" i="10" a="1"/>
  <c r="U125" i="10" s="1"/>
  <c r="BK44" i="10"/>
  <c r="U164" i="10" a="1"/>
  <c r="U164" i="10" s="1"/>
  <c r="BM11" i="10"/>
  <c r="W131" i="10" a="1"/>
  <c r="W131" i="10" s="1"/>
  <c r="BF1006" i="22"/>
  <c r="BF574" i="22"/>
  <c r="R624" i="10"/>
  <c r="R984" i="10" s="1"/>
  <c r="R1344" i="10" s="1"/>
  <c r="R324" i="10"/>
  <c r="R684" i="10" s="1"/>
  <c r="R1044" i="10" s="1"/>
  <c r="R1404" i="10" s="1"/>
  <c r="S378" i="10"/>
  <c r="R629" i="10"/>
  <c r="R989" i="10" s="1"/>
  <c r="R1349" i="10" s="1"/>
  <c r="R329" i="10"/>
  <c r="R689" i="10" s="1"/>
  <c r="R1049" i="10" s="1"/>
  <c r="R1409" i="10" s="1"/>
  <c r="AU53" i="10"/>
  <c r="Y53" i="10" a="1"/>
  <c r="Y53" i="10" s="1"/>
  <c r="BF1660" i="22"/>
  <c r="B29" i="9"/>
  <c r="BL24" i="10"/>
  <c r="V144" i="10" a="1"/>
  <c r="V144" i="10" s="1"/>
  <c r="BD760" i="22"/>
  <c r="BD208" i="22"/>
  <c r="BH184" i="22" a="1"/>
  <c r="BH184" i="22" s="1"/>
  <c r="BL4" i="10"/>
  <c r="V124" i="10" a="1"/>
  <c r="V124" i="10" s="1"/>
  <c r="BG43" i="10"/>
  <c r="AA103" i="10" a="1"/>
  <c r="AA103" i="10" s="1"/>
  <c r="BL9" i="10"/>
  <c r="V129" i="10" a="1"/>
  <c r="V129" i="10" s="1"/>
  <c r="AK22" i="7"/>
  <c r="AK69" i="7" s="1"/>
  <c r="AK65" i="7"/>
  <c r="BK16" i="22" a="1"/>
  <c r="BK16" i="22" s="1"/>
  <c r="BK64" i="22" a="1"/>
  <c r="BK64" i="22" s="1"/>
  <c r="BK40" i="22" a="1"/>
  <c r="BK40" i="22" s="1"/>
  <c r="CD123" i="22" a="1"/>
  <c r="CD123" i="22" s="1"/>
  <c r="BZ123" i="22" a="1"/>
  <c r="BZ123" i="22" s="1"/>
  <c r="BV147" i="22"/>
  <c r="CC123" i="22" a="1"/>
  <c r="CC123" i="22" s="1"/>
  <c r="BY123" i="22" a="1"/>
  <c r="BY123" i="22" s="1"/>
  <c r="CF123" i="22" a="1"/>
  <c r="CF123" i="22" s="1"/>
  <c r="CB123" i="22" a="1"/>
  <c r="CB123" i="22" s="1"/>
  <c r="BX123" i="22" a="1"/>
  <c r="BX123" i="22" s="1"/>
  <c r="CE123" i="22" a="1"/>
  <c r="CE123" i="22" s="1"/>
  <c r="CA123" i="22" a="1"/>
  <c r="CA123" i="22" s="1"/>
  <c r="BW123" i="22" a="1"/>
  <c r="BW123" i="22" s="1"/>
  <c r="AK54" i="10"/>
  <c r="Y44" i="10" a="1"/>
  <c r="Y44" i="10" s="1"/>
  <c r="AU44" i="10"/>
  <c r="R662" i="10"/>
  <c r="R1022" i="10" s="1"/>
  <c r="R1382" i="10" s="1"/>
  <c r="R362" i="10"/>
  <c r="R722" i="10" s="1"/>
  <c r="R1082" i="10" s="1"/>
  <c r="R1442" i="10" s="1"/>
  <c r="BF1008" i="22"/>
  <c r="BF576" i="22"/>
  <c r="BF751" i="22"/>
  <c r="BF1327" i="22" s="1"/>
  <c r="BF319" i="22"/>
  <c r="BF199" i="22"/>
  <c r="BI111" i="22" a="1"/>
  <c r="BI111" i="22" s="1"/>
  <c r="BI687" i="22" a="1"/>
  <c r="BI687" i="22" s="1"/>
  <c r="BI1263" i="22" a="1"/>
  <c r="BI1263" i="22" s="1"/>
  <c r="BF990" i="22"/>
  <c r="BF558" i="22"/>
  <c r="BF997" i="22"/>
  <c r="BF565" i="22"/>
  <c r="DN22" i="22"/>
  <c r="BX70" i="22" a="1"/>
  <c r="BX70" i="22" s="1"/>
  <c r="BK17" i="10"/>
  <c r="U137" i="10" a="1"/>
  <c r="U137" i="10" s="1"/>
  <c r="S324" i="10"/>
  <c r="AC264" i="10" a="1"/>
  <c r="AC264" i="10" s="1"/>
  <c r="AB264" i="10" a="1"/>
  <c r="AB264" i="10" s="1"/>
  <c r="T264" i="10" a="1"/>
  <c r="T264" i="10" s="1"/>
  <c r="BL11" i="10"/>
  <c r="V131" i="10" a="1"/>
  <c r="V131" i="10" s="1"/>
  <c r="CF113" i="22" a="1"/>
  <c r="CF113" i="22" s="1"/>
  <c r="CE113" i="22" a="1"/>
  <c r="CE113" i="22" s="1"/>
  <c r="BW113" i="22" a="1"/>
  <c r="BW113" i="22" s="1"/>
  <c r="BV137" i="22"/>
  <c r="BM31" i="10"/>
  <c r="W151" i="10" a="1"/>
  <c r="W151" i="10" s="1"/>
  <c r="BF1108" i="22"/>
  <c r="BF1010" i="22"/>
  <c r="BF578" i="22"/>
  <c r="T31" i="7"/>
  <c r="S31" i="7"/>
  <c r="DH15" i="22"/>
  <c r="CB39" i="22" a="1"/>
  <c r="CB39" i="22" s="1"/>
  <c r="AB345" i="10" a="1"/>
  <c r="AB345" i="10" s="1"/>
  <c r="T345" i="10" a="1"/>
  <c r="T345" i="10" s="1"/>
  <c r="S405" i="10"/>
  <c r="AC345" i="10" a="1"/>
  <c r="AC345" i="10" s="1"/>
  <c r="AC294" i="10" a="1"/>
  <c r="AC294" i="10" s="1"/>
  <c r="AB294" i="10" a="1"/>
  <c r="AB294" i="10" s="1"/>
  <c r="T294" i="10" a="1"/>
  <c r="T294" i="10" s="1"/>
  <c r="S354" i="10"/>
  <c r="BG769" i="22"/>
  <c r="BG1345" i="22" s="1"/>
  <c r="BG217" i="22"/>
  <c r="DP25" i="22"/>
  <c r="BZ73" i="22" a="1"/>
  <c r="BZ73" i="22" s="1"/>
  <c r="AB289" i="10" a="1"/>
  <c r="AB289" i="10" s="1"/>
  <c r="T289" i="10" a="1"/>
  <c r="T289" i="10" s="1"/>
  <c r="S349" i="10"/>
  <c r="AC289" i="10" a="1"/>
  <c r="AC289" i="10" s="1"/>
  <c r="BF1131" i="22"/>
  <c r="BI690" i="22" a="1"/>
  <c r="BI690" i="22" s="1"/>
  <c r="BI114" i="22" a="1"/>
  <c r="BI114" i="22" s="1"/>
  <c r="BI1266" i="22" a="1"/>
  <c r="BI1266" i="22" s="1"/>
  <c r="BM32" i="10"/>
  <c r="W152" i="10" a="1"/>
  <c r="W152" i="10" s="1"/>
  <c r="BG762" i="22"/>
  <c r="BG1338" i="22" s="1"/>
  <c r="BG210" i="22"/>
  <c r="S416" i="10"/>
  <c r="AC356" i="10" a="1"/>
  <c r="AC356" i="10" s="1"/>
  <c r="AB356" i="10" a="1"/>
  <c r="AB356" i="10" s="1"/>
  <c r="T356" i="10" a="1"/>
  <c r="T356" i="10" s="1"/>
  <c r="BF869" i="22"/>
  <c r="BF437" i="22"/>
  <c r="BF1132" i="22"/>
  <c r="BL55" i="10"/>
  <c r="V175" i="10" a="1"/>
  <c r="V175" i="10" s="1"/>
  <c r="BF1701" i="22"/>
  <c r="CF110" i="22" a="1"/>
  <c r="CF110" i="22" s="1"/>
  <c r="CE110" i="22" a="1"/>
  <c r="CE110" i="22" s="1"/>
  <c r="S338" i="10"/>
  <c r="AC278" i="10" a="1"/>
  <c r="AC278" i="10" s="1"/>
  <c r="AB278" i="10" a="1"/>
  <c r="AB278" i="10" s="1"/>
  <c r="T278" i="10" a="1"/>
  <c r="T278" i="10" s="1"/>
  <c r="BF1436" i="22"/>
  <c r="C7" i="8"/>
  <c r="C19" i="8"/>
  <c r="M22" i="8"/>
  <c r="E13" i="8"/>
  <c r="F7" i="8"/>
  <c r="E19" i="8"/>
  <c r="C13" i="8"/>
  <c r="F19" i="8"/>
  <c r="E7" i="8"/>
  <c r="F13" i="8"/>
  <c r="D19" i="8"/>
  <c r="D7" i="8"/>
  <c r="D13" i="8"/>
  <c r="CE118" i="22" a="1"/>
  <c r="CE118" i="22" s="1"/>
  <c r="BW118" i="22" a="1"/>
  <c r="BW118" i="22" s="1"/>
  <c r="BH190" i="22" s="1" a="1"/>
  <c r="BH190" i="22" s="1"/>
  <c r="BV142" i="22"/>
  <c r="AJ61" i="7"/>
  <c r="AJ18" i="7"/>
  <c r="AB281" i="10" a="1"/>
  <c r="AB281" i="10" s="1"/>
  <c r="T281" i="10" a="1"/>
  <c r="T281" i="10" s="1"/>
  <c r="S341" i="10"/>
  <c r="AC281" i="10" a="1"/>
  <c r="AC281" i="10" s="1"/>
  <c r="R36" i="28"/>
  <c r="S36" i="28" s="1"/>
  <c r="S31" i="28"/>
  <c r="BK54" i="10"/>
  <c r="U174" i="10" a="1"/>
  <c r="U174" i="10" s="1"/>
  <c r="BH1281" i="22" a="1"/>
  <c r="BH1281" i="22" s="1"/>
  <c r="BL36" i="10"/>
  <c r="V156" i="10" a="1"/>
  <c r="V156" i="10" s="1"/>
  <c r="S410" i="10"/>
  <c r="AC350" i="10" a="1"/>
  <c r="AC350" i="10" s="1"/>
  <c r="AB350" i="10" a="1"/>
  <c r="AB350" i="10" s="1"/>
  <c r="T350" i="10" a="1"/>
  <c r="T350" i="10" s="1"/>
  <c r="BV170" i="22"/>
  <c r="T26" i="26"/>
  <c r="S26" i="26"/>
  <c r="R621" i="10"/>
  <c r="R981" i="10" s="1"/>
  <c r="R1341" i="10" s="1"/>
  <c r="R321" i="10"/>
  <c r="R681" i="10" s="1"/>
  <c r="R1041" i="10" s="1"/>
  <c r="R1401" i="10" s="1"/>
  <c r="BG764" i="22"/>
  <c r="BG1340" i="22" s="1"/>
  <c r="BG212" i="22"/>
  <c r="BI120" i="22" a="1"/>
  <c r="BI120" i="22" s="1"/>
  <c r="BI1272" i="22" a="1"/>
  <c r="BI1272" i="22" s="1"/>
  <c r="BI696" i="22" a="1"/>
  <c r="BI696" i="22" s="1"/>
  <c r="BU263" i="22"/>
  <c r="BU407" i="22" s="1"/>
  <c r="BU551" i="22" s="1"/>
  <c r="BU143" i="22"/>
  <c r="BU287" i="22" s="1"/>
  <c r="BU431" i="22" s="1"/>
  <c r="BU575" i="22" s="1"/>
  <c r="BI686" i="22" a="1"/>
  <c r="BI686" i="22" s="1"/>
  <c r="BI110" i="22" a="1"/>
  <c r="BI110" i="22" s="1"/>
  <c r="BI1262" i="22" a="1"/>
  <c r="BI1262" i="22" s="1"/>
  <c r="BI107" i="22" a="1"/>
  <c r="BI107" i="22" s="1"/>
  <c r="BI683" i="22" a="1"/>
  <c r="BI683" i="22" s="1"/>
  <c r="BI1259" i="22" a="1"/>
  <c r="BI1259" i="22" s="1"/>
  <c r="L64" i="19"/>
  <c r="R635" i="10"/>
  <c r="R995" i="10" s="1"/>
  <c r="R1355" i="10" s="1"/>
  <c r="R335" i="10"/>
  <c r="R695" i="10" s="1"/>
  <c r="R1055" i="10" s="1"/>
  <c r="R1415" i="10" s="1"/>
  <c r="BF1428" i="22"/>
  <c r="DN8" i="22"/>
  <c r="BX56" i="22" a="1"/>
  <c r="BX56" i="22" s="1"/>
  <c r="BG747" i="22"/>
  <c r="BG1323" i="22" s="1"/>
  <c r="BG195" i="22"/>
  <c r="BF1552" i="22"/>
  <c r="BF1659" i="22"/>
  <c r="CD131" i="22" a="1"/>
  <c r="CD131" i="22" s="1"/>
  <c r="BV155" i="22"/>
  <c r="CC131" i="22" a="1"/>
  <c r="CC131" i="22" s="1"/>
  <c r="CF131" i="22" a="1"/>
  <c r="CF131" i="22" s="1"/>
  <c r="CE131" i="22" a="1"/>
  <c r="CE131" i="22" s="1"/>
  <c r="CA131" i="22" a="1"/>
  <c r="CA131" i="22" s="1"/>
  <c r="BW131" i="22" a="1"/>
  <c r="BW131" i="22" s="1"/>
  <c r="BF1435" i="22"/>
  <c r="D32" i="14"/>
  <c r="R14" i="19"/>
  <c r="G22" i="19"/>
  <c r="DI23" i="22"/>
  <c r="CC47" i="22" a="1"/>
  <c r="CC47" i="22" s="1"/>
  <c r="C41" i="22"/>
  <c r="BH62" i="22" s="1" a="1"/>
  <c r="BH62" i="22" s="1"/>
  <c r="BH61" i="22" a="1"/>
  <c r="BH61" i="22" s="1"/>
  <c r="BH55" i="22" a="1"/>
  <c r="BH55" i="22" s="1"/>
  <c r="BK36" i="10"/>
  <c r="U156" i="10" a="1"/>
  <c r="U156" i="10" s="1"/>
  <c r="BK57" i="10"/>
  <c r="U177" i="10" a="1"/>
  <c r="U177" i="10" s="1"/>
  <c r="DS19" i="22"/>
  <c r="CC67" i="22" a="1"/>
  <c r="CC67" i="22" s="1"/>
  <c r="BD1325" i="22"/>
  <c r="BL19" i="10"/>
  <c r="V139" i="10" a="1"/>
  <c r="V139" i="10" s="1"/>
  <c r="BF1541" i="22"/>
  <c r="AJ7" i="9"/>
  <c r="I15" i="9" s="1"/>
  <c r="AN7" i="9"/>
  <c r="BC8" i="9"/>
  <c r="AV25" i="10"/>
  <c r="AL35" i="10"/>
  <c r="Z25" i="10" a="1"/>
  <c r="Z25" i="10" s="1"/>
  <c r="AU62" i="10"/>
  <c r="Y62" i="10" a="1"/>
  <c r="Y62" i="10" s="1"/>
  <c r="I47" i="10" a="1"/>
  <c r="I47" i="10" s="1"/>
  <c r="I45" i="10" a="1"/>
  <c r="I45" i="10" s="1"/>
  <c r="I48" i="10" a="1"/>
  <c r="I48" i="10" s="1"/>
  <c r="I46" i="10" a="1"/>
  <c r="I46" i="10" s="1"/>
  <c r="R658" i="10"/>
  <c r="R1018" i="10" s="1"/>
  <c r="R1378" i="10" s="1"/>
  <c r="R358" i="10"/>
  <c r="AC298" i="10" a="1"/>
  <c r="AC298" i="10" s="1"/>
  <c r="AB298" i="10" a="1"/>
  <c r="AB298" i="10" s="1"/>
  <c r="T298" i="10" a="1"/>
  <c r="T298" i="10" s="1"/>
  <c r="BF881" i="22"/>
  <c r="BF449" i="22"/>
  <c r="AQ79" i="7"/>
  <c r="AR78" i="7"/>
  <c r="AV5" i="9"/>
  <c r="O9" i="9"/>
  <c r="G9" i="15" s="1"/>
  <c r="K30" i="7"/>
  <c r="C30" i="7"/>
  <c r="J30" i="7"/>
  <c r="B35" i="7"/>
  <c r="I30" i="7"/>
  <c r="P30" i="7"/>
  <c r="V29" i="11" s="1"/>
  <c r="H30" i="7"/>
  <c r="O30" i="7"/>
  <c r="U29" i="11" s="1"/>
  <c r="G30" i="7"/>
  <c r="N30" i="7"/>
  <c r="T29" i="11" s="1"/>
  <c r="F30" i="7"/>
  <c r="M30" i="7"/>
  <c r="S29" i="11" s="1"/>
  <c r="E30" i="7"/>
  <c r="L30" i="7"/>
  <c r="N29" i="11" s="1"/>
  <c r="D30" i="7"/>
  <c r="BL7" i="10"/>
  <c r="V127" i="10" a="1"/>
  <c r="V127" i="10" s="1"/>
  <c r="BK32" i="10"/>
  <c r="U152" i="10" a="1"/>
  <c r="U152" i="10" s="1"/>
  <c r="BD1323" i="22"/>
  <c r="BH747" i="22" a="1"/>
  <c r="BH747" i="22" s="1"/>
  <c r="BM38" i="10"/>
  <c r="W158" i="10" a="1"/>
  <c r="W158" i="10" s="1"/>
  <c r="AJ44" i="10"/>
  <c r="AT34" i="10"/>
  <c r="X34" i="10" a="1"/>
  <c r="X34" i="10" s="1"/>
  <c r="A57" i="19"/>
  <c r="F56" i="19"/>
  <c r="A66" i="19"/>
  <c r="L48" i="19"/>
  <c r="S355" i="10"/>
  <c r="AC295" i="10" a="1"/>
  <c r="AC295" i="10" s="1"/>
  <c r="T295" i="10" a="1"/>
  <c r="T295" i="10" s="1"/>
  <c r="AB273" i="10" a="1"/>
  <c r="AB273" i="10" s="1"/>
  <c r="T273" i="10" a="1"/>
  <c r="T273" i="10" s="1"/>
  <c r="S333" i="10"/>
  <c r="AC273" i="10" a="1"/>
  <c r="AC273" i="10" s="1"/>
  <c r="BG757" i="22"/>
  <c r="BG1333" i="22" s="1"/>
  <c r="BG205" i="22"/>
  <c r="BD752" i="22"/>
  <c r="BD200" i="22"/>
  <c r="BH176" i="22" a="1"/>
  <c r="BH176" i="22" s="1"/>
  <c r="BF1438" i="22"/>
  <c r="Z262" i="10" a="1"/>
  <c r="Z262" i="10" s="1"/>
  <c r="S322" i="10"/>
  <c r="AC262" i="10" a="1"/>
  <c r="AC262" i="10" s="1"/>
  <c r="Y262" i="10" a="1"/>
  <c r="Y262" i="10" s="1"/>
  <c r="AB262" i="10" a="1"/>
  <c r="AB262" i="10" s="1"/>
  <c r="X262" i="10" a="1"/>
  <c r="X262" i="10" s="1"/>
  <c r="T262" i="10" a="1"/>
  <c r="T262" i="10" s="1"/>
  <c r="AA262" i="10" a="1"/>
  <c r="AA262" i="10" s="1"/>
  <c r="DV25" i="22"/>
  <c r="CF73" i="22" a="1"/>
  <c r="CF73" i="22" s="1"/>
  <c r="BF991" i="22"/>
  <c r="BF559" i="22"/>
  <c r="BG754" i="22"/>
  <c r="BG1330" i="22" s="1"/>
  <c r="BG202" i="22"/>
  <c r="BJ10" i="22" a="1"/>
  <c r="BJ10" i="22" s="1"/>
  <c r="BJ58" i="22" a="1"/>
  <c r="BJ58" i="22" s="1"/>
  <c r="BJ34" i="22" a="1"/>
  <c r="BJ34" i="22" s="1"/>
  <c r="BD1312" i="22"/>
  <c r="BH736" i="22" a="1"/>
  <c r="BH736" i="22" s="1"/>
  <c r="DO14" i="22"/>
  <c r="BY62" i="22" a="1"/>
  <c r="BY62" i="22" s="1"/>
  <c r="BH1290" i="22" a="1"/>
  <c r="BH1290" i="22" s="1"/>
  <c r="BK56" i="10"/>
  <c r="U176" i="10" a="1"/>
  <c r="U176" i="10" s="1"/>
  <c r="S316" i="10"/>
  <c r="AC256" i="10" a="1"/>
  <c r="AC256" i="10" s="1"/>
  <c r="AB256" i="10" a="1"/>
  <c r="AB256" i="10" s="1"/>
  <c r="T256" i="10" a="1"/>
  <c r="T256" i="10" s="1"/>
  <c r="BP33" i="10"/>
  <c r="Z153" i="10" a="1"/>
  <c r="Z153" i="10" s="1"/>
  <c r="BD1315" i="22"/>
  <c r="BH739" i="22" a="1"/>
  <c r="BH739" i="22" s="1"/>
  <c r="AA53" i="10" a="1"/>
  <c r="AA53" i="10" s="1"/>
  <c r="AW53" i="10"/>
  <c r="BF1669" i="22"/>
  <c r="BI1277" i="22" a="1"/>
  <c r="BI1277" i="22" s="1"/>
  <c r="BH1277" i="22" a="1"/>
  <c r="BH1277" i="22" s="1"/>
  <c r="S362" i="10"/>
  <c r="AB302" i="10" a="1"/>
  <c r="AB302" i="10" s="1"/>
  <c r="T302" i="10" a="1"/>
  <c r="T302" i="10" s="1"/>
  <c r="BK46" i="10"/>
  <c r="U166" i="10" a="1"/>
  <c r="U166" i="10" s="1"/>
  <c r="BK46" i="22" a="1"/>
  <c r="BK46" i="22" s="1"/>
  <c r="BK22" i="22" a="1"/>
  <c r="BK22" i="22" s="1"/>
  <c r="BK70" i="22" a="1"/>
  <c r="BK70" i="22" s="1"/>
  <c r="BE34" i="10"/>
  <c r="Y94" i="10" a="1"/>
  <c r="Y94" i="10" s="1"/>
  <c r="BM17" i="10"/>
  <c r="W137" i="10" a="1"/>
  <c r="W137" i="10" s="1"/>
  <c r="BF1667" i="22"/>
  <c r="BF1440" i="22"/>
  <c r="BF871" i="22"/>
  <c r="BF439" i="22"/>
  <c r="B67" i="22"/>
  <c r="L63" i="22" a="1"/>
  <c r="L63" i="22" s="1"/>
  <c r="D63" i="22" a="1"/>
  <c r="D63" i="22" s="1"/>
  <c r="D39" i="22" s="1"/>
  <c r="BH43" i="22" s="1" a="1"/>
  <c r="BH43" i="22" s="1"/>
  <c r="DN15" i="22"/>
  <c r="BX63" i="22" a="1"/>
  <c r="BX63" i="22" s="1"/>
  <c r="BK34" i="10"/>
  <c r="U154" i="10" a="1"/>
  <c r="U154" i="10" s="1"/>
  <c r="BF1422" i="22"/>
  <c r="BM25" i="10"/>
  <c r="W145" i="10" a="1"/>
  <c r="W145" i="10" s="1"/>
  <c r="BF1429" i="22"/>
  <c r="CE114" i="22" a="1"/>
  <c r="CE114" i="22" s="1"/>
  <c r="CA114" i="22" a="1"/>
  <c r="CA114" i="22" s="1"/>
  <c r="BW114" i="22" a="1"/>
  <c r="BW114" i="22" s="1"/>
  <c r="BH186" i="22" s="1" a="1"/>
  <c r="BH186" i="22" s="1"/>
  <c r="BV138" i="22"/>
  <c r="CC114" i="22" a="1"/>
  <c r="CC114" i="22" s="1"/>
  <c r="CF114" i="22" a="1"/>
  <c r="CF114" i="22" s="1"/>
  <c r="CB114" i="22" a="1"/>
  <c r="CB114" i="22" s="1"/>
  <c r="AB337" i="10" a="1"/>
  <c r="AB337" i="10" s="1"/>
  <c r="T337" i="10" a="1"/>
  <c r="T337" i="10" s="1"/>
  <c r="V337" i="10" a="1"/>
  <c r="V337" i="10" s="1"/>
  <c r="S397" i="10"/>
  <c r="AC337" i="10" a="1"/>
  <c r="AC337" i="10" s="1"/>
  <c r="BH1286" i="22" a="1"/>
  <c r="BH1286" i="22" s="1"/>
  <c r="BF1540" i="22"/>
  <c r="BF1442" i="22"/>
  <c r="BL35" i="10"/>
  <c r="V155" i="10" a="1"/>
  <c r="V155" i="10" s="1"/>
  <c r="BF1690" i="22"/>
  <c r="K20" i="25"/>
  <c r="K14" i="25"/>
  <c r="K26" i="25"/>
  <c r="BH1283" i="22" a="1"/>
  <c r="BH1283" i="22" s="1"/>
  <c r="R653" i="10"/>
  <c r="R1013" i="10" s="1"/>
  <c r="R1373" i="10" s="1"/>
  <c r="R353" i="10"/>
  <c r="R713" i="10" s="1"/>
  <c r="R1073" i="10" s="1"/>
  <c r="R1433" i="10" s="1"/>
  <c r="AB291" i="10" a="1"/>
  <c r="AB291" i="10" s="1"/>
  <c r="AA62" i="10" a="1"/>
  <c r="AA62" i="10" s="1"/>
  <c r="K45" i="10" a="1"/>
  <c r="K45" i="10" s="1"/>
  <c r="AW62" i="10"/>
  <c r="K46" i="10" a="1"/>
  <c r="K46" i="10" s="1"/>
  <c r="K48" i="10" a="1"/>
  <c r="K48" i="10" s="1"/>
  <c r="K47" i="10" a="1"/>
  <c r="K47" i="10" s="1"/>
  <c r="BF1156" i="22"/>
  <c r="AC307" i="10" a="1"/>
  <c r="AC307" i="10" s="1"/>
  <c r="Y307" i="10" a="1"/>
  <c r="Y307" i="10" s="1"/>
  <c r="U307" i="10" a="1"/>
  <c r="U307" i="10" s="1"/>
  <c r="AB307" i="10" a="1"/>
  <c r="AB307" i="10" s="1"/>
  <c r="X307" i="10" a="1"/>
  <c r="X307" i="10" s="1"/>
  <c r="T307" i="10" a="1"/>
  <c r="T307" i="10" s="1"/>
  <c r="AA307" i="10" a="1"/>
  <c r="AA307" i="10" s="1"/>
  <c r="S367" i="10"/>
  <c r="Z307" i="10" a="1"/>
  <c r="Z307" i="10" s="1"/>
  <c r="BK42" i="10"/>
  <c r="U162" i="10" a="1"/>
  <c r="U162" i="10" s="1"/>
  <c r="BF1563" i="22"/>
  <c r="DN18" i="22"/>
  <c r="BX66" i="22" a="1"/>
  <c r="BX66" i="22" s="1"/>
  <c r="BI1290" i="22" s="1" a="1"/>
  <c r="BI1290" i="22" s="1"/>
  <c r="BU252" i="22"/>
  <c r="BU396" i="22" s="1"/>
  <c r="BU540" i="22" s="1"/>
  <c r="BU132" i="22"/>
  <c r="BU276" i="22" s="1"/>
  <c r="BU420" i="22" s="1"/>
  <c r="BU564" i="22" s="1"/>
  <c r="Y253" i="10" a="1"/>
  <c r="Y253" i="10" s="1"/>
  <c r="T296" i="10" a="1"/>
  <c r="T296" i="10" s="1"/>
  <c r="BF1564" i="22"/>
  <c r="DP19" i="22"/>
  <c r="BZ67" i="22" a="1"/>
  <c r="BZ67" i="22" s="1"/>
  <c r="BM20" i="10"/>
  <c r="W140" i="10" a="1"/>
  <c r="W140" i="10" s="1"/>
  <c r="AB265" i="10" a="1"/>
  <c r="AB265" i="10" s="1"/>
  <c r="T265" i="10" a="1"/>
  <c r="T265" i="10" s="1"/>
  <c r="S325" i="10"/>
  <c r="AC265" i="10" a="1"/>
  <c r="AC265" i="10" s="1"/>
  <c r="BM19" i="10"/>
  <c r="W139" i="10" a="1"/>
  <c r="W139" i="10" s="1"/>
  <c r="CW13" i="22"/>
  <c r="CM17" i="22"/>
  <c r="CA13" i="22" a="1"/>
  <c r="CA13" i="22" s="1"/>
  <c r="BL43" i="10"/>
  <c r="V163" i="10" a="1"/>
  <c r="V163" i="10" s="1"/>
  <c r="BM27" i="10"/>
  <c r="W147" i="10" a="1"/>
  <c r="W147" i="10" s="1"/>
  <c r="BK50" i="10"/>
  <c r="U170" i="10" a="1"/>
  <c r="U170" i="10" s="1"/>
  <c r="BK40" i="10"/>
  <c r="U160" i="10" a="1"/>
  <c r="U160" i="10" s="1"/>
  <c r="BG755" i="22"/>
  <c r="BG1331" i="22" s="1"/>
  <c r="BG203" i="22"/>
  <c r="R631" i="10"/>
  <c r="R991" i="10" s="1"/>
  <c r="R1351" i="10" s="1"/>
  <c r="R331" i="10"/>
  <c r="R691" i="10" s="1"/>
  <c r="R1051" i="10" s="1"/>
  <c r="R1411" i="10" s="1"/>
  <c r="AB290" i="10" a="1"/>
  <c r="AB290" i="10" s="1"/>
  <c r="CX20" i="22"/>
  <c r="CB20" i="22" a="1"/>
  <c r="CB20" i="22" s="1"/>
  <c r="CN24" i="22"/>
  <c r="BD764" i="22"/>
  <c r="BD212" i="22"/>
  <c r="BH188" i="22" a="1"/>
  <c r="BH188" i="22" s="1"/>
  <c r="BH1299" i="22" a="1"/>
  <c r="BH1299" i="22" s="1"/>
  <c r="BD766" i="22"/>
  <c r="BD214" i="22"/>
  <c r="BF1664" i="22"/>
  <c r="DN24" i="22"/>
  <c r="BX72" i="22" a="1"/>
  <c r="BX72" i="22" s="1"/>
  <c r="BI1296" i="22" s="1" a="1"/>
  <c r="BI1296" i="22" s="1"/>
  <c r="DN14" i="22"/>
  <c r="BX62" i="22" a="1"/>
  <c r="BX62" i="22" s="1"/>
  <c r="BI1286" i="22" s="1" a="1"/>
  <c r="BI1286" i="22" s="1"/>
  <c r="DN11" i="22"/>
  <c r="BX59" i="22" a="1"/>
  <c r="BX59" i="22" s="1"/>
  <c r="DS22" i="22"/>
  <c r="CC70" i="22" a="1"/>
  <c r="CC70" i="22" s="1"/>
  <c r="DJ17" i="22"/>
  <c r="CD41" i="22" a="1"/>
  <c r="CD41" i="22" s="1"/>
  <c r="BL20" i="10"/>
  <c r="V140" i="10" a="1"/>
  <c r="V140" i="10" s="1"/>
  <c r="AC275" i="10" a="1"/>
  <c r="AC275" i="10" s="1"/>
  <c r="BL17" i="10"/>
  <c r="V137" i="10" a="1"/>
  <c r="V137" i="10" s="1"/>
  <c r="BD753" i="22"/>
  <c r="BD201" i="22"/>
  <c r="BI105" i="22" a="1"/>
  <c r="BI105" i="22" s="1"/>
  <c r="BI681" i="22" a="1"/>
  <c r="BI681" i="22" s="1"/>
  <c r="BI1257" i="22" a="1"/>
  <c r="BI1257" i="22" s="1"/>
  <c r="BF1119" i="22"/>
  <c r="BF759" i="22"/>
  <c r="BF1335" i="22" s="1"/>
  <c r="BF327" i="22"/>
  <c r="BF207" i="22"/>
  <c r="F51" i="19"/>
  <c r="A61" i="19"/>
  <c r="BK15" i="10"/>
  <c r="U135" i="10" a="1"/>
  <c r="U135" i="10" s="1"/>
  <c r="R630" i="10"/>
  <c r="R990" i="10" s="1"/>
  <c r="R1350" i="10" s="1"/>
  <c r="R330" i="10"/>
  <c r="R690" i="10" s="1"/>
  <c r="R1050" i="10" s="1"/>
  <c r="R1410" i="10" s="1"/>
  <c r="BI1278" i="22" a="1"/>
  <c r="BI1278" i="22" s="1"/>
  <c r="BH1278" i="22" a="1"/>
  <c r="BH1278" i="22" s="1"/>
  <c r="BF1679" i="22"/>
  <c r="BV150" i="22"/>
  <c r="P31" i="7"/>
  <c r="V30" i="11" s="1"/>
  <c r="H31" i="7"/>
  <c r="O31" i="7"/>
  <c r="U30" i="11" s="1"/>
  <c r="G31" i="7"/>
  <c r="N31" i="7"/>
  <c r="T30" i="11" s="1"/>
  <c r="F31" i="7"/>
  <c r="M31" i="7"/>
  <c r="S30" i="11" s="1"/>
  <c r="E31" i="7"/>
  <c r="L31" i="7"/>
  <c r="N30" i="11" s="1"/>
  <c r="D31" i="7"/>
  <c r="K31" i="7"/>
  <c r="C31" i="7"/>
  <c r="J31" i="7"/>
  <c r="B36" i="7"/>
  <c r="I31" i="7"/>
  <c r="BL52" i="10"/>
  <c r="V172" i="10" a="1"/>
  <c r="V172" i="10" s="1"/>
  <c r="L23" i="9"/>
  <c r="C27" i="9"/>
  <c r="K23" i="9"/>
  <c r="J23" i="9"/>
  <c r="BF1001" i="22"/>
  <c r="BF569" i="22"/>
  <c r="BF1000" i="22"/>
  <c r="BF568" i="22"/>
  <c r="BK41" i="10"/>
  <c r="U161" i="10" a="1"/>
  <c r="U161" i="10" s="1"/>
  <c r="BF994" i="22"/>
  <c r="BF562" i="22"/>
  <c r="S304" i="10"/>
  <c r="AC244" i="10" a="1"/>
  <c r="AC244" i="10" s="1"/>
  <c r="Y244" i="10" a="1"/>
  <c r="Y244" i="10" s="1"/>
  <c r="AB244" i="10" a="1"/>
  <c r="AB244" i="10" s="1"/>
  <c r="X244" i="10" a="1"/>
  <c r="X244" i="10" s="1"/>
  <c r="T244" i="10" a="1"/>
  <c r="T244" i="10" s="1"/>
  <c r="AA244" i="10" a="1"/>
  <c r="AA244" i="10" s="1"/>
  <c r="Z244" i="10" a="1"/>
  <c r="Z244" i="10" s="1"/>
  <c r="BM49" i="10"/>
  <c r="W169" i="10" a="1"/>
  <c r="W169" i="10" s="1"/>
  <c r="R646" i="10"/>
  <c r="R1006" i="10" s="1"/>
  <c r="R1366" i="10" s="1"/>
  <c r="R346" i="10"/>
  <c r="R706" i="10" s="1"/>
  <c r="R1066" i="10" s="1"/>
  <c r="R1426" i="10" s="1"/>
  <c r="BF753" i="22"/>
  <c r="BF1329" i="22" s="1"/>
  <c r="BF321" i="22"/>
  <c r="BF201" i="22"/>
  <c r="R652" i="10"/>
  <c r="R1012" i="10" s="1"/>
  <c r="R1372" i="10" s="1"/>
  <c r="R352" i="10"/>
  <c r="R712" i="10" s="1"/>
  <c r="R1072" i="10" s="1"/>
  <c r="R1432" i="10" s="1"/>
  <c r="BF762" i="22"/>
  <c r="BF1338" i="22" s="1"/>
  <c r="BF330" i="22"/>
  <c r="BF210" i="22"/>
  <c r="BL53" i="10"/>
  <c r="V173" i="10" a="1"/>
  <c r="V173" i="10" s="1"/>
  <c r="BF885" i="22"/>
  <c r="BF453" i="22"/>
  <c r="BF873" i="22"/>
  <c r="BF441" i="22"/>
  <c r="AR6" i="9"/>
  <c r="L12" i="9"/>
  <c r="G12" i="15" s="1"/>
  <c r="BN33" i="10"/>
  <c r="X153" i="10" a="1"/>
  <c r="X153" i="10" s="1"/>
  <c r="DP11" i="22"/>
  <c r="BZ59" i="22" a="1"/>
  <c r="BZ59" i="22" s="1"/>
  <c r="BE52" i="10"/>
  <c r="Y112" i="10" a="1"/>
  <c r="Y112" i="10" s="1"/>
  <c r="S314" i="10"/>
  <c r="AC254" i="10" a="1"/>
  <c r="AC254" i="10" s="1"/>
  <c r="Y254" i="10" a="1"/>
  <c r="Y254" i="10" s="1"/>
  <c r="AB254" i="10" a="1"/>
  <c r="AB254" i="10" s="1"/>
  <c r="T254" i="10" a="1"/>
  <c r="T254" i="10" s="1"/>
  <c r="AA254" i="10" a="1"/>
  <c r="AA254" i="10" s="1"/>
  <c r="BF995" i="22"/>
  <c r="BF563" i="22"/>
  <c r="BF882" i="22"/>
  <c r="BF450" i="22"/>
  <c r="CM20" i="22"/>
  <c r="CW16" i="22"/>
  <c r="CA16" i="22" a="1"/>
  <c r="CA16" i="22" s="1"/>
  <c r="BM4" i="10"/>
  <c r="W124" i="10" a="1"/>
  <c r="W124" i="10" s="1"/>
  <c r="BF1112" i="22"/>
  <c r="BF1666" i="22"/>
  <c r="BI113" i="22" a="1"/>
  <c r="BI113" i="22" s="1"/>
  <c r="BI689" i="22" a="1"/>
  <c r="BI689" i="22" s="1"/>
  <c r="BI1265" i="22" a="1"/>
  <c r="BI1265" i="22" s="1"/>
  <c r="AB249" i="10" a="1"/>
  <c r="AB249" i="10" s="1"/>
  <c r="X249" i="10" a="1"/>
  <c r="X249" i="10" s="1"/>
  <c r="T249" i="10" a="1"/>
  <c r="T249" i="10" s="1"/>
  <c r="AA249" i="10" a="1"/>
  <c r="AA249" i="10" s="1"/>
  <c r="S309" i="10"/>
  <c r="AC249" i="10" a="1"/>
  <c r="AC249" i="10" s="1"/>
  <c r="Y249" i="10" a="1"/>
  <c r="Y249" i="10" s="1"/>
  <c r="U249" i="10" a="1"/>
  <c r="U249" i="10" s="1"/>
  <c r="Z249" i="10" a="1"/>
  <c r="Z249" i="10" s="1"/>
  <c r="BL60" i="10"/>
  <c r="V180" i="10" a="1"/>
  <c r="V180" i="10" s="1"/>
  <c r="AC292" i="10" a="1"/>
  <c r="AC292" i="10" s="1"/>
  <c r="BU246" i="22"/>
  <c r="BU390" i="22" s="1"/>
  <c r="BU534" i="22" s="1"/>
  <c r="BU126" i="22"/>
  <c r="BU270" i="22" s="1"/>
  <c r="BU414" i="22" s="1"/>
  <c r="BU558" i="22" s="1"/>
  <c r="R661" i="10"/>
  <c r="R1021" i="10" s="1"/>
  <c r="R1381" i="10" s="1"/>
  <c r="R361" i="10"/>
  <c r="R721" i="10" s="1"/>
  <c r="R1081" i="10" s="1"/>
  <c r="R1441" i="10" s="1"/>
  <c r="BK13" i="10"/>
  <c r="U133" i="10" a="1"/>
  <c r="U133" i="10" s="1"/>
  <c r="BD1321" i="22"/>
  <c r="BH745" i="22" a="1"/>
  <c r="BH745" i="22" s="1"/>
  <c r="BP14" i="10"/>
  <c r="Z134" i="10" a="1"/>
  <c r="Z134" i="10" s="1"/>
  <c r="DV22" i="22"/>
  <c r="CF70" i="22" a="1"/>
  <c r="CF70" i="22" s="1"/>
  <c r="DP18" i="22"/>
  <c r="BZ66" i="22" a="1"/>
  <c r="BZ66" i="22" s="1"/>
  <c r="BU266" i="22"/>
  <c r="BU410" i="22" s="1"/>
  <c r="BU554" i="22" s="1"/>
  <c r="BU146" i="22"/>
  <c r="BU290" i="22" s="1"/>
  <c r="BU434" i="22" s="1"/>
  <c r="BU578" i="22" s="1"/>
  <c r="R660" i="10"/>
  <c r="R1020" i="10" s="1"/>
  <c r="R1380" i="10" s="1"/>
  <c r="R360" i="10"/>
  <c r="R720" i="10" s="1"/>
  <c r="R1080" i="10" s="1"/>
  <c r="R1440" i="10" s="1"/>
  <c r="AB329" i="10" a="1"/>
  <c r="AB329" i="10" s="1"/>
  <c r="T329" i="10" a="1"/>
  <c r="T329" i="10" s="1"/>
  <c r="S389" i="10"/>
  <c r="AC329" i="10" a="1"/>
  <c r="AC329" i="10" s="1"/>
  <c r="BD52" i="10"/>
  <c r="X112" i="10" a="1"/>
  <c r="X112" i="10" s="1"/>
  <c r="BI1294" i="22" a="1"/>
  <c r="BI1294" i="22" s="1"/>
  <c r="BH1294" i="22" a="1"/>
  <c r="BH1294" i="22" s="1"/>
  <c r="BJ1294" i="22" a="1"/>
  <c r="BJ1294" i="22" s="1"/>
  <c r="AO64" i="7"/>
  <c r="AO21" i="7"/>
  <c r="AO68" i="7" s="1"/>
  <c r="F27" i="9"/>
  <c r="T23" i="9"/>
  <c r="BF1123" i="22"/>
  <c r="DJ18" i="22"/>
  <c r="CD42" i="22" a="1"/>
  <c r="CD42" i="22" s="1"/>
  <c r="BM10" i="10"/>
  <c r="W130" i="10" a="1"/>
  <c r="W130" i="10" s="1"/>
  <c r="R640" i="10"/>
  <c r="R1000" i="10" s="1"/>
  <c r="R1360" i="10" s="1"/>
  <c r="R340" i="10"/>
  <c r="R700" i="10" s="1"/>
  <c r="R1060" i="10" s="1"/>
  <c r="R1420" i="10" s="1"/>
  <c r="S312" i="10"/>
  <c r="AC252" i="10" a="1"/>
  <c r="AC252" i="10" s="1"/>
  <c r="Y252" i="10" a="1"/>
  <c r="Y252" i="10" s="1"/>
  <c r="AB252" i="10" a="1"/>
  <c r="AB252" i="10" s="1"/>
  <c r="X252" i="10" a="1"/>
  <c r="X252" i="10" s="1"/>
  <c r="T252" i="10" a="1"/>
  <c r="T252" i="10" s="1"/>
  <c r="AA252" i="10" a="1"/>
  <c r="AA252" i="10" s="1"/>
  <c r="Z252" i="10" a="1"/>
  <c r="Z252" i="10" s="1"/>
  <c r="BG26" i="10"/>
  <c r="AA86" i="10" a="1"/>
  <c r="AA86" i="10" s="1"/>
  <c r="BU256" i="22"/>
  <c r="BU400" i="22" s="1"/>
  <c r="BU544" i="22" s="1"/>
  <c r="BU136" i="22"/>
  <c r="BU280" i="22" s="1"/>
  <c r="BU424" i="22" s="1"/>
  <c r="BU568" i="22" s="1"/>
  <c r="AM54" i="10"/>
  <c r="AW44" i="10"/>
  <c r="AA44" i="10" a="1"/>
  <c r="AA44" i="10" s="1"/>
  <c r="BD1306" i="22"/>
  <c r="BH730" i="22" a="1"/>
  <c r="BH730" i="22" s="1"/>
  <c r="R623" i="10"/>
  <c r="R983" i="10" s="1"/>
  <c r="R1343" i="10" s="1"/>
  <c r="R323" i="10"/>
  <c r="R683" i="10" s="1"/>
  <c r="R1043" i="10" s="1"/>
  <c r="R1403" i="10" s="1"/>
  <c r="BL39" i="10"/>
  <c r="V159" i="10" a="1"/>
  <c r="V159" i="10" s="1"/>
  <c r="BF1111" i="22"/>
  <c r="CE121" i="22" a="1"/>
  <c r="CE121" i="22" s="1"/>
  <c r="BW121" i="22" a="1"/>
  <c r="BW121" i="22" s="1"/>
  <c r="BH193" i="22" s="1" a="1"/>
  <c r="BH193" i="22" s="1"/>
  <c r="BV145" i="22"/>
  <c r="BI116" i="22" a="1"/>
  <c r="BI116" i="22" s="1"/>
  <c r="BI692" i="22" a="1"/>
  <c r="BI692" i="22" s="1"/>
  <c r="BI1268" i="22" a="1"/>
  <c r="BI1268" i="22" s="1"/>
  <c r="BF1423" i="22"/>
  <c r="BF1670" i="22"/>
  <c r="DO26" i="22"/>
  <c r="F54" i="22" a="1"/>
  <c r="F54" i="22" s="1"/>
  <c r="F30" i="22" s="1"/>
  <c r="F53" i="22" a="1"/>
  <c r="F53" i="22" s="1"/>
  <c r="F29" i="22" s="1"/>
  <c r="BJ1289" i="22" s="1" a="1"/>
  <c r="BJ1289" i="22" s="1"/>
  <c r="F56" i="22" a="1"/>
  <c r="F56" i="22" s="1"/>
  <c r="F32" i="22" s="1"/>
  <c r="F55" i="22" a="1"/>
  <c r="F55" i="22" s="1"/>
  <c r="F31" i="22" s="1"/>
  <c r="BY74" i="22" a="1"/>
  <c r="BY74" i="22" s="1"/>
  <c r="BL29" i="10"/>
  <c r="V149" i="10" a="1"/>
  <c r="V149" i="10" s="1"/>
  <c r="BD757" i="22"/>
  <c r="BD205" i="22"/>
  <c r="S359" i="10"/>
  <c r="AC299" i="10" a="1"/>
  <c r="AC299" i="10" s="1"/>
  <c r="AB299" i="10" a="1"/>
  <c r="AB299" i="10" s="1"/>
  <c r="T299" i="10" a="1"/>
  <c r="T299" i="10" s="1"/>
  <c r="BF1127" i="22"/>
  <c r="W303" i="10" a="1"/>
  <c r="W303" i="10" s="1"/>
  <c r="Z303" i="10" a="1"/>
  <c r="Z303" i="10" s="1"/>
  <c r="V303" i="10" a="1"/>
  <c r="V303" i="10" s="1"/>
  <c r="AC303" i="10" a="1"/>
  <c r="AC303" i="10" s="1"/>
  <c r="S363" i="10"/>
  <c r="AB303" i="10" a="1"/>
  <c r="AB303" i="10" s="1"/>
  <c r="BK8" i="10"/>
  <c r="U128" i="10" a="1"/>
  <c r="U128" i="10" s="1"/>
  <c r="W43" i="16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DP26" i="22"/>
  <c r="G53" i="22" a="1"/>
  <c r="G53" i="22" s="1"/>
  <c r="G29" i="22" s="1"/>
  <c r="BK1285" i="22" s="1" a="1"/>
  <c r="BK1285" i="22" s="1"/>
  <c r="G54" i="22" a="1"/>
  <c r="G54" i="22" s="1"/>
  <c r="G30" i="22" s="1"/>
  <c r="G55" i="22" a="1"/>
  <c r="G55" i="22" s="1"/>
  <c r="G31" i="22" s="1"/>
  <c r="G56" i="22" a="1"/>
  <c r="G56" i="22" s="1"/>
  <c r="G32" i="22" s="1"/>
  <c r="BZ74" i="22" a="1"/>
  <c r="BZ74" i="22" s="1"/>
  <c r="N67" i="19"/>
  <c r="N68" i="19" s="1"/>
  <c r="N76" i="19"/>
  <c r="BU244" i="22"/>
  <c r="BU388" i="22" s="1"/>
  <c r="BU532" i="22" s="1"/>
  <c r="BU124" i="22"/>
  <c r="BU268" i="22" s="1"/>
  <c r="BU412" i="22" s="1"/>
  <c r="BU556" i="22" s="1"/>
  <c r="DI26" i="22"/>
  <c r="J51" i="22" a="1"/>
  <c r="J51" i="22" s="1"/>
  <c r="J50" i="22" a="1"/>
  <c r="J50" i="22" s="1"/>
  <c r="CC50" i="22" a="1"/>
  <c r="CC50" i="22" s="1"/>
  <c r="J49" i="22" a="1"/>
  <c r="J49" i="22" s="1"/>
  <c r="J52" i="22" a="1"/>
  <c r="J52" i="22" s="1"/>
  <c r="R608" i="10"/>
  <c r="R968" i="10" s="1"/>
  <c r="R1328" i="10" s="1"/>
  <c r="R308" i="10"/>
  <c r="R668" i="10" s="1"/>
  <c r="R1028" i="10" s="1"/>
  <c r="R1388" i="10" s="1"/>
  <c r="BQ33" i="10"/>
  <c r="AA153" i="10" a="1"/>
  <c r="AA153" i="10" s="1"/>
  <c r="BS46" i="10"/>
  <c r="AC166" i="10" a="1"/>
  <c r="AC166" i="10" s="1"/>
  <c r="W8" i="7"/>
  <c r="X32" i="7" s="1"/>
  <c r="T8" i="7"/>
  <c r="U32" i="7" s="1"/>
  <c r="S9" i="7"/>
  <c r="R32" i="7"/>
  <c r="X8" i="7"/>
  <c r="Y32" i="7" s="1"/>
  <c r="CN23" i="22"/>
  <c r="CX19" i="22"/>
  <c r="CB19" i="22" a="1"/>
  <c r="CB19" i="22" s="1"/>
  <c r="L62" i="19"/>
  <c r="J21" i="25"/>
  <c r="L9" i="25"/>
  <c r="K9" i="25"/>
  <c r="J27" i="25"/>
  <c r="J15" i="25"/>
  <c r="BJ1292" i="22" a="1"/>
  <c r="BJ1292" i="22" s="1"/>
  <c r="BH1292" i="22" a="1"/>
  <c r="BH1292" i="22" s="1"/>
  <c r="BI693" i="22" a="1"/>
  <c r="BI693" i="22" s="1"/>
  <c r="BI117" i="22" a="1"/>
  <c r="BI117" i="22" s="1"/>
  <c r="BI1269" i="22" a="1"/>
  <c r="BI1269" i="22" s="1"/>
  <c r="E27" i="28"/>
  <c r="BG52" i="10"/>
  <c r="AA112" i="10" a="1"/>
  <c r="AA112" i="10" s="1"/>
  <c r="BF1662" i="22"/>
  <c r="BF1588" i="22"/>
  <c r="BF754" i="22"/>
  <c r="BF1330" i="22" s="1"/>
  <c r="BF322" i="22"/>
  <c r="BF202" i="22"/>
  <c r="AC253" i="10" a="1"/>
  <c r="AC253" i="10" s="1"/>
  <c r="BL22" i="10"/>
  <c r="V142" i="10" a="1"/>
  <c r="V142" i="10" s="1"/>
  <c r="BG768" i="22"/>
  <c r="BG1344" i="22" s="1"/>
  <c r="BG216" i="22"/>
  <c r="BF770" i="22"/>
  <c r="BF1346" i="22" s="1"/>
  <c r="BF338" i="22"/>
  <c r="BF218" i="22"/>
  <c r="BL12" i="10"/>
  <c r="V132" i="10" a="1"/>
  <c r="V132" i="10" s="1"/>
  <c r="CC110" i="22" a="1"/>
  <c r="CC110" i="22" s="1"/>
  <c r="V28" i="22"/>
  <c r="W4" i="22"/>
  <c r="AD15" i="22" s="1"/>
  <c r="AE15" i="22" s="1"/>
  <c r="DG9" i="22"/>
  <c r="CA33" i="22" a="1"/>
  <c r="CA33" i="22" s="1"/>
  <c r="I5" i="28"/>
  <c r="DV19" i="22"/>
  <c r="CF67" i="22" a="1"/>
  <c r="CF67" i="22" s="1"/>
  <c r="N29" i="7"/>
  <c r="T28" i="11" s="1"/>
  <c r="F29" i="7"/>
  <c r="M29" i="7"/>
  <c r="S28" i="11" s="1"/>
  <c r="E29" i="7"/>
  <c r="L29" i="7"/>
  <c r="N28" i="11" s="1"/>
  <c r="D29" i="7"/>
  <c r="K29" i="7"/>
  <c r="C29" i="7"/>
  <c r="J29" i="7"/>
  <c r="B34" i="7"/>
  <c r="I29" i="7"/>
  <c r="P29" i="7"/>
  <c r="V28" i="11" s="1"/>
  <c r="H29" i="7"/>
  <c r="O29" i="7"/>
  <c r="U28" i="11" s="1"/>
  <c r="G29" i="7"/>
  <c r="C28" i="9"/>
  <c r="K24" i="9"/>
  <c r="DP21" i="22"/>
  <c r="BZ69" i="22" a="1"/>
  <c r="BZ69" i="22" s="1"/>
  <c r="DO11" i="22"/>
  <c r="BY59" i="22" a="1"/>
  <c r="BY59" i="22" s="1"/>
  <c r="R29" i="28"/>
  <c r="S24" i="28"/>
  <c r="BK27" i="10"/>
  <c r="U147" i="10" a="1"/>
  <c r="U147" i="10" s="1"/>
  <c r="BD765" i="22"/>
  <c r="BH189" i="22" a="1"/>
  <c r="BH189" i="22" s="1"/>
  <c r="BD213" i="22"/>
  <c r="S339" i="10"/>
  <c r="AB279" i="10" a="1"/>
  <c r="AB279" i="10" s="1"/>
  <c r="T279" i="10" a="1"/>
  <c r="T279" i="10" s="1"/>
  <c r="AC279" i="10" a="1"/>
  <c r="AC279" i="10" s="1"/>
  <c r="BF1009" i="22"/>
  <c r="BF577" i="22"/>
  <c r="BG763" i="22"/>
  <c r="BG1339" i="22" s="1"/>
  <c r="BG211" i="22"/>
  <c r="S34" i="16"/>
  <c r="S46" i="16" s="1"/>
  <c r="Y22" i="16"/>
  <c r="X22" i="16"/>
  <c r="Z22" i="16"/>
  <c r="AP63" i="7"/>
  <c r="AP20" i="7"/>
  <c r="AP67" i="7" s="1"/>
  <c r="BL40" i="10"/>
  <c r="V160" i="10" a="1"/>
  <c r="V160" i="10" s="1"/>
  <c r="R606" i="10"/>
  <c r="R966" i="10" s="1"/>
  <c r="R1326" i="10" s="1"/>
  <c r="R306" i="10"/>
  <c r="R666" i="10" s="1"/>
  <c r="R1026" i="10" s="1"/>
  <c r="R1386" i="10" s="1"/>
  <c r="BF1677" i="22"/>
  <c r="S395" i="10"/>
  <c r="AB335" i="10" a="1"/>
  <c r="AB335" i="10" s="1"/>
  <c r="BF993" i="22"/>
  <c r="BF561" i="22"/>
  <c r="BD1305" i="22"/>
  <c r="BH729" i="22" a="1"/>
  <c r="BH729" i="22" s="1"/>
  <c r="BF1668" i="22"/>
  <c r="DN9" i="22"/>
  <c r="BX57" i="22" a="1"/>
  <c r="BX57" i="22" s="1"/>
  <c r="BI1281" i="22" s="1" a="1"/>
  <c r="BI1281" i="22" s="1"/>
  <c r="BM50" i="10"/>
  <c r="W170" i="10" a="1"/>
  <c r="W170" i="10" s="1"/>
  <c r="BF1689" i="22"/>
  <c r="BF1551" i="22"/>
  <c r="X246" i="10" a="1"/>
  <c r="X246" i="10" s="1"/>
  <c r="L66" i="10" a="1"/>
  <c r="L66" i="10" s="1"/>
  <c r="D66" i="10" a="1"/>
  <c r="D66" i="10" s="1"/>
  <c r="D42" i="10" s="1"/>
  <c r="BF879" i="22"/>
  <c r="BF447" i="22"/>
  <c r="S348" i="10"/>
  <c r="AC288" i="10" a="1"/>
  <c r="AC288" i="10" s="1"/>
  <c r="AB288" i="10" a="1"/>
  <c r="AB288" i="10" s="1"/>
  <c r="T288" i="10" a="1"/>
  <c r="T288" i="10" s="1"/>
  <c r="BF1036" i="22"/>
  <c r="BF604" i="22"/>
  <c r="BF769" i="22"/>
  <c r="BF1345" i="22" s="1"/>
  <c r="BF337" i="22"/>
  <c r="BF217" i="22"/>
  <c r="BW102" i="22" a="1"/>
  <c r="BW102" i="22" s="1"/>
  <c r="BH174" i="22" s="1" a="1"/>
  <c r="BH174" i="22" s="1"/>
  <c r="L25" i="9"/>
  <c r="C29" i="9"/>
  <c r="K25" i="9"/>
  <c r="J25" i="9"/>
  <c r="BF1694" i="22"/>
  <c r="BV163" i="22"/>
  <c r="CE139" i="22" a="1"/>
  <c r="CE139" i="22" s="1"/>
  <c r="CA139" i="22" a="1"/>
  <c r="CA139" i="22" s="1"/>
  <c r="BW139" i="22" a="1"/>
  <c r="BW139" i="22" s="1"/>
  <c r="BF1433" i="22"/>
  <c r="BF1432" i="22"/>
  <c r="BM8" i="10"/>
  <c r="W128" i="10" a="1"/>
  <c r="W128" i="10" s="1"/>
  <c r="CF109" i="22" a="1"/>
  <c r="CF109" i="22" s="1"/>
  <c r="CE109" i="22" a="1"/>
  <c r="CE109" i="22" s="1"/>
  <c r="BW109" i="22" a="1"/>
  <c r="BW109" i="22" s="1"/>
  <c r="BH181" i="22" s="1" a="1"/>
  <c r="BH181" i="22" s="1"/>
  <c r="BV133" i="22"/>
  <c r="CC109" i="22" a="1"/>
  <c r="CC109" i="22" s="1"/>
  <c r="BV127" i="22"/>
  <c r="CD103" i="22" a="1"/>
  <c r="CD103" i="22" s="1"/>
  <c r="CC103" i="22" a="1"/>
  <c r="CC103" i="22" s="1"/>
  <c r="CF103" i="22" a="1"/>
  <c r="CF103" i="22" s="1"/>
  <c r="CB103" i="22" a="1"/>
  <c r="CB103" i="22" s="1"/>
  <c r="CE103" i="22" a="1"/>
  <c r="CE103" i="22" s="1"/>
  <c r="CA103" i="22" a="1"/>
  <c r="CA103" i="22" s="1"/>
  <c r="BW103" i="22" a="1"/>
  <c r="BW103" i="22" s="1"/>
  <c r="BJ1291" i="22" a="1"/>
  <c r="BJ1291" i="22" s="1"/>
  <c r="BI1291" i="22" a="1"/>
  <c r="BI1291" i="22" s="1"/>
  <c r="BH1291" i="22" a="1"/>
  <c r="BH1291" i="22" s="1"/>
  <c r="BF1426" i="22"/>
  <c r="R618" i="10"/>
  <c r="R978" i="10" s="1"/>
  <c r="R1338" i="10" s="1"/>
  <c r="R318" i="10"/>
  <c r="R678" i="10" s="1"/>
  <c r="R1038" i="10" s="1"/>
  <c r="R1398" i="10" s="1"/>
  <c r="AL17" i="10"/>
  <c r="AV16" i="10"/>
  <c r="AL26" i="10"/>
  <c r="Z16" i="10" a="1"/>
  <c r="Z16" i="10" s="1"/>
  <c r="BG17" i="10"/>
  <c r="AA77" i="10" a="1"/>
  <c r="AA77" i="10" s="1"/>
  <c r="DP14" i="22"/>
  <c r="BZ62" i="22" a="1"/>
  <c r="BZ62" i="22" s="1"/>
  <c r="L53" i="19"/>
  <c r="BI1287" i="22" a="1"/>
  <c r="BI1287" i="22" s="1"/>
  <c r="BH1287" i="22" a="1"/>
  <c r="BH1287" i="22" s="1"/>
  <c r="AV52" i="10"/>
  <c r="AL62" i="10"/>
  <c r="Z52" i="10" a="1"/>
  <c r="Z52" i="10" s="1"/>
  <c r="DN17" i="22"/>
  <c r="BX65" i="22" a="1"/>
  <c r="BX65" i="22" s="1"/>
  <c r="BI1289" i="22" s="1" a="1"/>
  <c r="BI1289" i="22" s="1"/>
  <c r="BF760" i="22"/>
  <c r="BF1336" i="22" s="1"/>
  <c r="BF328" i="22"/>
  <c r="BF208" i="22"/>
  <c r="BF1674" i="22"/>
  <c r="AT62" i="10"/>
  <c r="X62" i="10" a="1"/>
  <c r="X62" i="10" s="1"/>
  <c r="H47" i="10" a="1"/>
  <c r="H47" i="10" s="1"/>
  <c r="H48" i="10" a="1"/>
  <c r="H48" i="10" s="1"/>
  <c r="H45" i="10" a="1"/>
  <c r="H45" i="10" s="1"/>
  <c r="H46" i="10" a="1"/>
  <c r="H46" i="10" s="1"/>
  <c r="BM44" i="10"/>
  <c r="W164" i="10" a="1"/>
  <c r="W164" i="10" s="1"/>
  <c r="BK28" i="10"/>
  <c r="U148" i="10" a="1"/>
  <c r="U148" i="10" s="1"/>
  <c r="BF1555" i="22"/>
  <c r="BK48" i="10"/>
  <c r="U168" i="10" a="1"/>
  <c r="U168" i="10" s="1"/>
  <c r="R627" i="10"/>
  <c r="R987" i="10" s="1"/>
  <c r="R1347" i="10" s="1"/>
  <c r="R327" i="10"/>
  <c r="R687" i="10" s="1"/>
  <c r="R1047" i="10" s="1"/>
  <c r="R1407" i="10" s="1"/>
  <c r="AC301" i="10" a="1"/>
  <c r="AC301" i="10" s="1"/>
  <c r="BL33" i="10"/>
  <c r="V153" i="10" a="1"/>
  <c r="V153" i="10" s="1"/>
  <c r="BI108" i="22" a="1"/>
  <c r="BI108" i="22" s="1"/>
  <c r="BI684" i="22" a="1"/>
  <c r="BI684" i="22" s="1"/>
  <c r="BI1260" i="22" a="1"/>
  <c r="BI1260" i="22" s="1"/>
  <c r="AM46" i="10"/>
  <c r="AW36" i="10"/>
  <c r="AA36" i="10" a="1"/>
  <c r="AA36" i="10" s="1"/>
  <c r="R651" i="10"/>
  <c r="R1011" i="10" s="1"/>
  <c r="R1371" i="10" s="1"/>
  <c r="R351" i="10"/>
  <c r="R711" i="10" s="1"/>
  <c r="R1071" i="10" s="1"/>
  <c r="R1431" i="10" s="1"/>
  <c r="BG34" i="10"/>
  <c r="AA94" i="10" a="1"/>
  <c r="AA94" i="10" s="1"/>
  <c r="BD770" i="22"/>
  <c r="BD218" i="22"/>
  <c r="BH194" i="22" a="1"/>
  <c r="BH194" i="22" s="1"/>
  <c r="CF105" i="22" a="1"/>
  <c r="CF105" i="22" s="1"/>
  <c r="CE105" i="22" a="1"/>
  <c r="CE105" i="22" s="1"/>
  <c r="BW105" i="22" a="1"/>
  <c r="BW105" i="22" s="1"/>
  <c r="BH177" i="22" s="1" a="1"/>
  <c r="BH177" i="22" s="1"/>
  <c r="BV129" i="22"/>
  <c r="CD105" i="22" a="1"/>
  <c r="CD105" i="22" s="1"/>
  <c r="CC105" i="22" a="1"/>
  <c r="CC105" i="22" s="1"/>
  <c r="L71" i="19"/>
  <c r="BF1543" i="22"/>
  <c r="DN20" i="22"/>
  <c r="BX68" i="22" a="1"/>
  <c r="BX68" i="22" s="1"/>
  <c r="BN42" i="10"/>
  <c r="X162" i="10" a="1"/>
  <c r="X162" i="10" s="1"/>
  <c r="BD15" i="10"/>
  <c r="X75" i="10" a="1"/>
  <c r="X75" i="10" s="1"/>
  <c r="BD751" i="22"/>
  <c r="BD199" i="22"/>
  <c r="BH175" i="22" a="1"/>
  <c r="BH175" i="22" s="1"/>
  <c r="DO10" i="22"/>
  <c r="BY58" i="22" a="1"/>
  <c r="BY58" i="22" s="1"/>
  <c r="CC24" i="22" a="1"/>
  <c r="CC24" i="22" s="1"/>
  <c r="CY24" i="22"/>
  <c r="BM52" i="10"/>
  <c r="W172" i="10" a="1"/>
  <c r="W172" i="10" s="1"/>
  <c r="BF1559" i="22"/>
  <c r="BD756" i="22"/>
  <c r="BD204" i="22"/>
  <c r="BH180" i="22" a="1"/>
  <c r="BH180" i="22" s="1"/>
  <c r="BF1676" i="22"/>
  <c r="BM29" i="10"/>
  <c r="W149" i="10" a="1"/>
  <c r="W149" i="10" s="1"/>
  <c r="BD759" i="22"/>
  <c r="BD207" i="22"/>
  <c r="BM18" i="10"/>
  <c r="W138" i="10" a="1"/>
  <c r="W138" i="10" s="1"/>
  <c r="Q19" i="9"/>
  <c r="P19" i="9"/>
  <c r="E23" i="9"/>
  <c r="R24" i="9" s="1"/>
  <c r="R19" i="9"/>
  <c r="BL54" i="10"/>
  <c r="V174" i="10" a="1"/>
  <c r="V174" i="10" s="1"/>
  <c r="R33" i="28"/>
  <c r="S33" i="28" s="1"/>
  <c r="S28" i="28"/>
  <c r="BM37" i="10"/>
  <c r="W157" i="10" a="1"/>
  <c r="W157" i="10" s="1"/>
  <c r="BL57" i="10"/>
  <c r="V177" i="10" a="1"/>
  <c r="V177" i="10" s="1"/>
  <c r="BM56" i="10"/>
  <c r="W176" i="10" a="1"/>
  <c r="W176" i="10" s="1"/>
  <c r="X14" i="14"/>
  <c r="Y14" i="14" s="1"/>
  <c r="AI33" i="7"/>
  <c r="AI55" i="7"/>
  <c r="W31" i="7"/>
  <c r="V31" i="7"/>
  <c r="BQ24" i="10"/>
  <c r="AA144" i="10" a="1"/>
  <c r="AA144" i="10" s="1"/>
  <c r="BG767" i="22"/>
  <c r="BG1343" i="22" s="1"/>
  <c r="BG215" i="22"/>
  <c r="BL59" i="10"/>
  <c r="V179" i="10" a="1"/>
  <c r="V179" i="10" s="1"/>
  <c r="CC101" i="22" a="1"/>
  <c r="CC101" i="22" s="1"/>
  <c r="CF101" i="22" a="1"/>
  <c r="CF101" i="22" s="1"/>
  <c r="CB101" i="22" a="1"/>
  <c r="CB101" i="22" s="1"/>
  <c r="BX101" i="22" a="1"/>
  <c r="BX101" i="22" s="1"/>
  <c r="BV125" i="22"/>
  <c r="CE101" i="22" a="1"/>
  <c r="CE101" i="22" s="1"/>
  <c r="CA101" i="22" a="1"/>
  <c r="CA101" i="22" s="1"/>
  <c r="BW101" i="22" a="1"/>
  <c r="BW101" i="22" s="1"/>
  <c r="CD101" i="22" a="1"/>
  <c r="CD101" i="22" s="1"/>
  <c r="BZ101" i="22" a="1"/>
  <c r="BZ101" i="22" s="1"/>
  <c r="DN21" i="22"/>
  <c r="BX69" i="22" a="1"/>
  <c r="BX69" i="22" s="1"/>
  <c r="BF878" i="22"/>
  <c r="BF446" i="22"/>
  <c r="BM14" i="10"/>
  <c r="W134" i="10" a="1"/>
  <c r="W134" i="10" s="1"/>
  <c r="BM62" i="10"/>
  <c r="G56" i="10" a="1"/>
  <c r="G56" i="10" s="1"/>
  <c r="G32" i="10" s="1"/>
  <c r="G54" i="10" a="1"/>
  <c r="G54" i="10" s="1"/>
  <c r="G30" i="10" s="1"/>
  <c r="G55" i="10" a="1"/>
  <c r="G55" i="10" s="1"/>
  <c r="G31" i="10" s="1"/>
  <c r="G53" i="10" a="1"/>
  <c r="G53" i="10" s="1"/>
  <c r="G29" i="10" s="1"/>
  <c r="W182" i="10" a="1"/>
  <c r="W182" i="10" s="1"/>
  <c r="BF874" i="22"/>
  <c r="BF442" i="22"/>
  <c r="S373" i="10"/>
  <c r="AN18" i="7"/>
  <c r="BF890" i="22"/>
  <c r="BF458" i="22"/>
  <c r="BJ1293" i="22" a="1"/>
  <c r="BJ1293" i="22" s="1"/>
  <c r="BI1293" i="22" a="1"/>
  <c r="BI1293" i="22" s="1"/>
  <c r="BH1293" i="22" a="1"/>
  <c r="BH1293" i="22" s="1"/>
  <c r="BM58" i="10"/>
  <c r="W178" i="10" a="1"/>
  <c r="W178" i="10" s="1"/>
  <c r="BU248" i="22"/>
  <c r="BU392" i="22" s="1"/>
  <c r="BU536" i="22" s="1"/>
  <c r="BU128" i="22"/>
  <c r="BU272" i="22" s="1"/>
  <c r="BU416" i="22" s="1"/>
  <c r="BU560" i="22" s="1"/>
  <c r="BL8" i="10"/>
  <c r="V128" i="10" a="1"/>
  <c r="V128" i="10" s="1"/>
  <c r="BM60" i="10"/>
  <c r="W180" i="10" a="1"/>
  <c r="W180" i="10" s="1"/>
  <c r="DO4" i="22"/>
  <c r="BY52" i="22" a="1"/>
  <c r="BY52" i="22" s="1"/>
  <c r="BL47" i="10"/>
  <c r="V167" i="10" a="1"/>
  <c r="V167" i="10" s="1"/>
  <c r="BM22" i="10"/>
  <c r="W142" i="10" a="1"/>
  <c r="W142" i="10" s="1"/>
  <c r="BF999" i="22"/>
  <c r="BF567" i="22"/>
  <c r="CE122" i="22" a="1"/>
  <c r="CE122" i="22" s="1"/>
  <c r="Q20" i="9"/>
  <c r="M28" i="26"/>
  <c r="P27" i="26"/>
  <c r="N27" i="26"/>
  <c r="Q27" i="26" s="1"/>
  <c r="O27" i="26"/>
  <c r="R27" i="26" s="1"/>
  <c r="BL30" i="10"/>
  <c r="V150" i="10" a="1"/>
  <c r="V150" i="10" s="1"/>
  <c r="DP22" i="22"/>
  <c r="BZ70" i="22" a="1"/>
  <c r="BZ70" i="22" s="1"/>
  <c r="R643" i="10"/>
  <c r="R1003" i="10" s="1"/>
  <c r="R1363" i="10" s="1"/>
  <c r="R343" i="10"/>
  <c r="R703" i="10" s="1"/>
  <c r="R1063" i="10" s="1"/>
  <c r="R1423" i="10" s="1"/>
  <c r="BF1441" i="22"/>
  <c r="BF1682" i="22"/>
  <c r="BL46" i="10"/>
  <c r="V166" i="10" a="1"/>
  <c r="V166" i="10" s="1"/>
  <c r="S9" i="16"/>
  <c r="S23" i="16"/>
  <c r="R612" i="10"/>
  <c r="R972" i="10" s="1"/>
  <c r="R1332" i="10" s="1"/>
  <c r="R312" i="10"/>
  <c r="R672" i="10" s="1"/>
  <c r="R1032" i="10" s="1"/>
  <c r="R1392" i="10" s="1"/>
  <c r="CZ21" i="22"/>
  <c r="CD21" i="22" a="1"/>
  <c r="CD21" i="22" s="1"/>
  <c r="CP25" i="22"/>
  <c r="BF1702" i="22"/>
  <c r="BK53" i="10"/>
  <c r="U173" i="10" a="1"/>
  <c r="U173" i="10" s="1"/>
  <c r="BK19" i="10"/>
  <c r="U139" i="10" a="1"/>
  <c r="U139" i="10" s="1"/>
  <c r="BD758" i="22"/>
  <c r="BH182" i="22" a="1"/>
  <c r="BH182" i="22" s="1"/>
  <c r="BD206" i="22"/>
  <c r="BF1425" i="22"/>
  <c r="BG752" i="22"/>
  <c r="BG1328" i="22" s="1"/>
  <c r="BG200" i="22"/>
  <c r="BJ1298" i="22" a="1"/>
  <c r="BJ1298" i="22" s="1"/>
  <c r="BI1298" i="22" a="1"/>
  <c r="BI1298" i="22" s="1"/>
  <c r="BH1298" i="22" a="1"/>
  <c r="BH1298" i="22" s="1"/>
  <c r="BI112" i="22" a="1"/>
  <c r="BI112" i="22" s="1"/>
  <c r="BI688" i="22" a="1"/>
  <c r="BI688" i="22" s="1"/>
  <c r="BI1264" i="22" a="1"/>
  <c r="BI1264" i="22" s="1"/>
  <c r="BF1002" i="22"/>
  <c r="BF570" i="22"/>
  <c r="BF1468" i="22"/>
  <c r="BF889" i="22"/>
  <c r="BF457" i="22"/>
  <c r="CB102" i="22" a="1"/>
  <c r="CB102" i="22" s="1"/>
  <c r="CA102" i="22" a="1"/>
  <c r="CA102" i="22" s="1"/>
  <c r="BK30" i="10"/>
  <c r="U150" i="10" a="1"/>
  <c r="U150" i="10" s="1"/>
  <c r="AL9" i="9"/>
  <c r="AP9" i="9" s="1"/>
  <c r="AT9" i="9" s="1"/>
  <c r="AX9" i="9" s="1"/>
  <c r="S23" i="9" s="1"/>
  <c r="BG750" i="22"/>
  <c r="BG1326" i="22" s="1"/>
  <c r="BG198" i="22"/>
  <c r="BM26" i="10"/>
  <c r="W146" i="10" a="1"/>
  <c r="W146" i="10" s="1"/>
  <c r="BF1011" i="22"/>
  <c r="BF579" i="22"/>
  <c r="BD767" i="22"/>
  <c r="BD215" i="22"/>
  <c r="BH191" i="22" a="1"/>
  <c r="BH191" i="22" s="1"/>
  <c r="AA22" i="16"/>
  <c r="AL22" i="7"/>
  <c r="AL69" i="7" s="1"/>
  <c r="AL65" i="7"/>
  <c r="BK38" i="10"/>
  <c r="U158" i="10" a="1"/>
  <c r="U158" i="10" s="1"/>
  <c r="DN7" i="22"/>
  <c r="BX55" i="22" a="1"/>
  <c r="BX55" i="22" s="1"/>
  <c r="R638" i="10"/>
  <c r="R998" i="10" s="1"/>
  <c r="R1358" i="10" s="1"/>
  <c r="R338" i="10"/>
  <c r="R698" i="10" s="1"/>
  <c r="R1058" i="10" s="1"/>
  <c r="R1418" i="10" s="1"/>
  <c r="S320" i="10"/>
  <c r="AC260" i="10" a="1"/>
  <c r="AC260" i="10" s="1"/>
  <c r="AB260" i="10" a="1"/>
  <c r="AB260" i="10" s="1"/>
  <c r="T260" i="10" a="1"/>
  <c r="T260" i="10" s="1"/>
  <c r="BF765" i="22"/>
  <c r="BF1341" i="22" s="1"/>
  <c r="BF333" i="22"/>
  <c r="BF213" i="22"/>
  <c r="BF1129" i="22"/>
  <c r="BF1427" i="22"/>
  <c r="BM21" i="10"/>
  <c r="W141" i="10" a="1"/>
  <c r="W141" i="10" s="1"/>
  <c r="BG760" i="22"/>
  <c r="BG1336" i="22" s="1"/>
  <c r="BG208" i="22"/>
  <c r="AA248" i="10" a="1"/>
  <c r="AA248" i="10" s="1"/>
  <c r="Z248" i="10" a="1"/>
  <c r="Z248" i="10" s="1"/>
  <c r="S308" i="10"/>
  <c r="AC248" i="10" a="1"/>
  <c r="AC248" i="10" s="1"/>
  <c r="Y248" i="10" a="1"/>
  <c r="Y248" i="10" s="1"/>
  <c r="X248" i="10" a="1"/>
  <c r="X248" i="10" s="1"/>
  <c r="T248" i="10" a="1"/>
  <c r="T248" i="10" s="1"/>
  <c r="AB248" i="10" a="1"/>
  <c r="AB248" i="10" s="1"/>
  <c r="M21" i="9"/>
  <c r="D25" i="9"/>
  <c r="N21" i="9"/>
  <c r="BF1698" i="22"/>
  <c r="EC8" i="22"/>
  <c r="CC80" i="22" a="1"/>
  <c r="CC80" i="22" s="1"/>
  <c r="S386" i="10"/>
  <c r="AC326" i="10" a="1"/>
  <c r="AC326" i="10" s="1"/>
  <c r="AB326" i="10" a="1"/>
  <c r="AB326" i="10" s="1"/>
  <c r="T326" i="10" a="1"/>
  <c r="T326" i="10" s="1"/>
  <c r="BM15" i="10"/>
  <c r="W135" i="10" a="1"/>
  <c r="W135" i="10" s="1"/>
  <c r="R659" i="10"/>
  <c r="R1019" i="10" s="1"/>
  <c r="R1379" i="10" s="1"/>
  <c r="R359" i="10"/>
  <c r="R719" i="10" s="1"/>
  <c r="R1079" i="10" s="1"/>
  <c r="R1439" i="10" s="1"/>
  <c r="BL62" i="10"/>
  <c r="F56" i="10" a="1"/>
  <c r="F56" i="10" s="1"/>
  <c r="F32" i="10" s="1"/>
  <c r="F55" i="10" a="1"/>
  <c r="F55" i="10" s="1"/>
  <c r="F31" i="10" s="1"/>
  <c r="F54" i="10" a="1"/>
  <c r="F54" i="10" s="1"/>
  <c r="F30" i="10" s="1"/>
  <c r="F53" i="10" a="1"/>
  <c r="F53" i="10" s="1"/>
  <c r="F29" i="10" s="1"/>
  <c r="V182" i="10" a="1"/>
  <c r="V182" i="10" s="1"/>
  <c r="BJ1297" i="22" a="1"/>
  <c r="BJ1297" i="22" s="1"/>
  <c r="BI1297" i="22" a="1"/>
  <c r="BI1297" i="22" s="1"/>
  <c r="BH1297" i="22" a="1"/>
  <c r="BH1297" i="22" s="1"/>
  <c r="H19" i="9"/>
  <c r="G19" i="9"/>
  <c r="B23" i="9"/>
  <c r="E29" i="9"/>
  <c r="R25" i="9"/>
  <c r="Q25" i="9"/>
  <c r="P25" i="9"/>
  <c r="S311" i="10"/>
  <c r="AC251" i="10" a="1"/>
  <c r="AC251" i="10" s="1"/>
  <c r="Y251" i="10" a="1"/>
  <c r="Y251" i="10" s="1"/>
  <c r="U251" i="10" a="1"/>
  <c r="U251" i="10" s="1"/>
  <c r="AB251" i="10" a="1"/>
  <c r="AB251" i="10" s="1"/>
  <c r="X251" i="10" a="1"/>
  <c r="X251" i="10" s="1"/>
  <c r="T251" i="10" a="1"/>
  <c r="T251" i="10" s="1"/>
  <c r="Z251" i="10" a="1"/>
  <c r="Z251" i="10" s="1"/>
  <c r="AA251" i="10" a="1"/>
  <c r="AA251" i="10" s="1"/>
  <c r="BF42" i="10"/>
  <c r="Z102" i="10" a="1"/>
  <c r="Z102" i="10" s="1"/>
  <c r="BK35" i="10"/>
  <c r="U155" i="10" a="1"/>
  <c r="U155" i="10" s="1"/>
  <c r="BF1561" i="22"/>
  <c r="G31" i="19"/>
  <c r="R21" i="19"/>
  <c r="BD755" i="22"/>
  <c r="BH179" i="22" a="1"/>
  <c r="BH179" i="22" s="1"/>
  <c r="BD203" i="22"/>
  <c r="DG12" i="22"/>
  <c r="CA36" i="22" a="1"/>
  <c r="CA36" i="22" s="1"/>
  <c r="BL49" i="10"/>
  <c r="V169" i="10" a="1"/>
  <c r="V169" i="10" s="1"/>
  <c r="U26" i="28"/>
  <c r="T31" i="28"/>
  <c r="BG770" i="22"/>
  <c r="BG1346" i="22" s="1"/>
  <c r="BG218" i="22"/>
  <c r="K26" i="9"/>
  <c r="J26" i="9"/>
  <c r="C30" i="9"/>
  <c r="L26" i="9"/>
  <c r="BI678" i="22" a="1"/>
  <c r="BI678" i="22" s="1"/>
  <c r="BI102" i="22" a="1"/>
  <c r="BI102" i="22" s="1"/>
  <c r="BI1254" i="22" a="1"/>
  <c r="BI1254" i="22" s="1"/>
  <c r="BF880" i="22"/>
  <c r="BF448" i="22"/>
  <c r="BL15" i="10"/>
  <c r="V135" i="10" a="1"/>
  <c r="V135" i="10" s="1"/>
  <c r="BF771" i="22"/>
  <c r="BF1347" i="22" s="1"/>
  <c r="BF339" i="22"/>
  <c r="BF1548" i="22"/>
  <c r="DS16" i="22"/>
  <c r="CC64" i="22" a="1"/>
  <c r="CC64" i="22" s="1"/>
  <c r="S412" i="10"/>
  <c r="AC352" i="10" a="1"/>
  <c r="AC352" i="10" s="1"/>
  <c r="AB352" i="10" a="1"/>
  <c r="AB352" i="10" s="1"/>
  <c r="BL61" i="10"/>
  <c r="V181" i="10" a="1"/>
  <c r="V181" i="10" s="1"/>
  <c r="BL21" i="10"/>
  <c r="V141" i="10" a="1"/>
  <c r="V141" i="10" s="1"/>
  <c r="BM57" i="10"/>
  <c r="W177" i="10" a="1"/>
  <c r="W177" i="10" s="1"/>
  <c r="BF1661" i="22"/>
  <c r="BL42" i="10"/>
  <c r="V162" i="10" a="1"/>
  <c r="V162" i="10" s="1"/>
  <c r="S347" i="10"/>
  <c r="AC287" i="10" a="1"/>
  <c r="AC287" i="10" s="1"/>
  <c r="AB287" i="10" a="1"/>
  <c r="AB287" i="10" s="1"/>
  <c r="T287" i="10" a="1"/>
  <c r="T287" i="10" s="1"/>
  <c r="BK14" i="10"/>
  <c r="U134" i="10" a="1"/>
  <c r="U134" i="10" s="1"/>
  <c r="BF886" i="22"/>
  <c r="BF454" i="22"/>
  <c r="BF755" i="22"/>
  <c r="BF1331" i="22" s="1"/>
  <c r="BF203" i="22"/>
  <c r="BF323" i="22"/>
  <c r="BD761" i="22"/>
  <c r="BD209" i="22"/>
  <c r="BH185" i="22" a="1"/>
  <c r="BH185" i="22" s="1"/>
  <c r="S478" i="10"/>
  <c r="AC418" i="10" a="1"/>
  <c r="AC418" i="10" s="1"/>
  <c r="U418" i="10" a="1"/>
  <c r="U418" i="10" s="1"/>
  <c r="AB418" i="10" a="1"/>
  <c r="AB418" i="10" s="1"/>
  <c r="T418" i="10" a="1"/>
  <c r="T418" i="10" s="1"/>
  <c r="W418" i="10" a="1"/>
  <c r="W418" i="10" s="1"/>
  <c r="V418" i="10" a="1"/>
  <c r="V418" i="10" s="1"/>
  <c r="DP10" i="22"/>
  <c r="BZ58" i="22" a="1"/>
  <c r="BZ58" i="22" s="1"/>
  <c r="DN12" i="22"/>
  <c r="BX60" i="22" a="1"/>
  <c r="BX60" i="22" s="1"/>
  <c r="BF24" i="10"/>
  <c r="Z84" i="10" a="1"/>
  <c r="Z84" i="10" s="1"/>
  <c r="BD1322" i="22"/>
  <c r="BH746" i="22" a="1"/>
  <c r="BH746" i="22" s="1"/>
  <c r="O20" i="9"/>
  <c r="N20" i="9"/>
  <c r="M20" i="9"/>
  <c r="D24" i="9"/>
  <c r="R615" i="10"/>
  <c r="R975" i="10" s="1"/>
  <c r="R1335" i="10" s="1"/>
  <c r="R315" i="10"/>
  <c r="R675" i="10" s="1"/>
  <c r="R1035" i="10" s="1"/>
  <c r="R1395" i="10" s="1"/>
  <c r="AC353" i="10" a="1"/>
  <c r="AC353" i="10" s="1"/>
  <c r="AB353" i="10" a="1"/>
  <c r="AB353" i="10" s="1"/>
  <c r="T353" i="10" a="1"/>
  <c r="T353" i="10" s="1"/>
  <c r="S413" i="10"/>
  <c r="DO13" i="22"/>
  <c r="BY61" i="22" a="1"/>
  <c r="BY61" i="22" s="1"/>
  <c r="BJ1285" i="22" s="1" a="1"/>
  <c r="BJ1285" i="22" s="1"/>
  <c r="R613" i="10"/>
  <c r="R973" i="10" s="1"/>
  <c r="R1333" i="10" s="1"/>
  <c r="R313" i="10"/>
  <c r="R673" i="10" s="1"/>
  <c r="R1033" i="10" s="1"/>
  <c r="R1393" i="10" s="1"/>
  <c r="BD1303" i="22"/>
  <c r="BH727" i="22" a="1"/>
  <c r="BH727" i="22" s="1"/>
  <c r="BI682" i="22" a="1"/>
  <c r="BI682" i="22" s="1"/>
  <c r="BI106" i="22" a="1"/>
  <c r="BI106" i="22" s="1"/>
  <c r="BI1258" i="22" a="1"/>
  <c r="BI1258" i="22" s="1"/>
  <c r="DI20" i="22"/>
  <c r="CC44" i="22" a="1"/>
  <c r="CC44" i="22" s="1"/>
  <c r="BG756" i="22"/>
  <c r="BG1332" i="22" s="1"/>
  <c r="BG204" i="22"/>
  <c r="BD763" i="22"/>
  <c r="BH187" i="22" a="1"/>
  <c r="BH187" i="22" s="1"/>
  <c r="BD211" i="22"/>
  <c r="BL45" i="10"/>
  <c r="V165" i="10" a="1"/>
  <c r="V165" i="10" s="1"/>
  <c r="BM13" i="10"/>
  <c r="W133" i="10" a="1"/>
  <c r="W133" i="10" s="1"/>
  <c r="BD1311" i="22"/>
  <c r="BH735" i="22" a="1"/>
  <c r="BH735" i="22" s="1"/>
  <c r="S22" i="9"/>
  <c r="F26" i="9"/>
  <c r="U22" i="9"/>
  <c r="T22" i="9"/>
  <c r="Z18" i="22"/>
  <c r="R632" i="10"/>
  <c r="R992" i="10" s="1"/>
  <c r="R1352" i="10" s="1"/>
  <c r="R332" i="10"/>
  <c r="R692" i="10" s="1"/>
  <c r="R1052" i="10" s="1"/>
  <c r="R1412" i="10" s="1"/>
  <c r="BK20" i="10"/>
  <c r="U140" i="10" a="1"/>
  <c r="U140" i="10" s="1"/>
  <c r="R605" i="10"/>
  <c r="R965" i="10" s="1"/>
  <c r="R1325" i="10" s="1"/>
  <c r="R305" i="10"/>
  <c r="R665" i="10" s="1"/>
  <c r="R1025" i="10" s="1"/>
  <c r="R1385" i="10" s="1"/>
  <c r="DT19" i="22"/>
  <c r="CD67" i="22" a="1"/>
  <c r="CD67" i="22" s="1"/>
  <c r="T29" i="28"/>
  <c r="U24" i="28"/>
  <c r="BF1007" i="22"/>
  <c r="BF575" i="22"/>
  <c r="BL25" i="10"/>
  <c r="V145" i="10" a="1"/>
  <c r="V145" i="10" s="1"/>
  <c r="CE100" i="22" a="1"/>
  <c r="CE100" i="22" s="1"/>
  <c r="CA100" i="22" a="1"/>
  <c r="CA100" i="22" s="1"/>
  <c r="BW100" i="22" a="1"/>
  <c r="BW100" i="22" s="1"/>
  <c r="BH172" i="22" s="1" a="1"/>
  <c r="BH172" i="22" s="1"/>
  <c r="CD100" i="22" a="1"/>
  <c r="CD100" i="22" s="1"/>
  <c r="CC100" i="22" a="1"/>
  <c r="CC100" i="22" s="1"/>
  <c r="BV124" i="22"/>
  <c r="CF100" i="22" a="1"/>
  <c r="CF100" i="22" s="1"/>
  <c r="CB100" i="22" a="1"/>
  <c r="CB100" i="22" s="1"/>
  <c r="B68" i="22"/>
  <c r="L64" i="22" a="1"/>
  <c r="L64" i="22" s="1"/>
  <c r="D64" i="22" a="1"/>
  <c r="D64" i="22" s="1"/>
  <c r="D40" i="22" s="1"/>
  <c r="BH25" i="22" s="1" a="1"/>
  <c r="BH25" i="22" s="1"/>
  <c r="BL27" i="10"/>
  <c r="V147" i="10" a="1"/>
  <c r="V147" i="10" s="1"/>
  <c r="A59" i="19"/>
  <c r="F49" i="19"/>
  <c r="G40" i="17"/>
  <c r="G41" i="17" s="1"/>
  <c r="G42" i="17" s="1"/>
  <c r="G43" i="17" s="1"/>
  <c r="G44" i="17" s="1"/>
  <c r="G45" i="17" s="1"/>
  <c r="G46" i="17" s="1"/>
  <c r="G42" i="21"/>
  <c r="G43" i="21" s="1"/>
  <c r="G44" i="21" s="1"/>
  <c r="G45" i="21" s="1"/>
  <c r="G46" i="21" s="1"/>
  <c r="G47" i="21" s="1"/>
  <c r="G48" i="21" s="1"/>
  <c r="E33" i="28"/>
  <c r="AC291" i="10" a="1"/>
  <c r="AC291" i="10" s="1"/>
  <c r="BM54" i="10"/>
  <c r="W174" i="10" a="1"/>
  <c r="W174" i="10" s="1"/>
  <c r="BF1678" i="22"/>
  <c r="BF758" i="22"/>
  <c r="BF1334" i="22" s="1"/>
  <c r="BF206" i="22"/>
  <c r="BF326" i="22"/>
  <c r="X253" i="10" a="1"/>
  <c r="X253" i="10" s="1"/>
  <c r="BF992" i="22"/>
  <c r="BF560" i="22"/>
  <c r="AC296" i="10" a="1"/>
  <c r="AC296" i="10" s="1"/>
  <c r="BL56" i="10"/>
  <c r="V176" i="10" a="1"/>
  <c r="V176" i="10" s="1"/>
  <c r="BM16" i="10"/>
  <c r="W136" i="10" a="1"/>
  <c r="W136" i="10" s="1"/>
  <c r="S402" i="10"/>
  <c r="AB342" i="10" a="1"/>
  <c r="AB342" i="10" s="1"/>
  <c r="T342" i="10" a="1"/>
  <c r="T342" i="10" s="1"/>
  <c r="BK49" i="10"/>
  <c r="U169" i="10" a="1"/>
  <c r="U169" i="10" s="1"/>
  <c r="BF1124" i="22"/>
  <c r="L65" i="22" a="1"/>
  <c r="L65" i="22" s="1"/>
  <c r="D65" i="22" a="1"/>
  <c r="D65" i="22" s="1"/>
  <c r="D41" i="22" s="1"/>
  <c r="BH56" i="22" s="1" a="1"/>
  <c r="BH56" i="22" s="1"/>
  <c r="R628" i="10"/>
  <c r="R988" i="10" s="1"/>
  <c r="R1348" i="10" s="1"/>
  <c r="R328" i="10"/>
  <c r="R688" i="10" s="1"/>
  <c r="R1048" i="10" s="1"/>
  <c r="R1408" i="10" s="1"/>
  <c r="CN21" i="22"/>
  <c r="CX17" i="22"/>
  <c r="CB17" i="22" a="1"/>
  <c r="CB17" i="22" s="1"/>
  <c r="BD762" i="22"/>
  <c r="BD210" i="22"/>
  <c r="R648" i="10"/>
  <c r="R1008" i="10" s="1"/>
  <c r="R1368" i="10" s="1"/>
  <c r="R348" i="10"/>
  <c r="R708" i="10" s="1"/>
  <c r="R1068" i="10" s="1"/>
  <c r="R1428" i="10" s="1"/>
  <c r="BK39" i="10"/>
  <c r="U159" i="10" a="1"/>
  <c r="U159" i="10" s="1"/>
  <c r="BL50" i="10"/>
  <c r="V170" i="10" a="1"/>
  <c r="V170" i="10" s="1"/>
  <c r="BL13" i="10"/>
  <c r="V133" i="10" a="1"/>
  <c r="V133" i="10" s="1"/>
  <c r="BK60" i="10"/>
  <c r="U180" i="10" a="1"/>
  <c r="U180" i="10" s="1"/>
  <c r="BK25" i="10"/>
  <c r="U145" i="10" a="1"/>
  <c r="U145" i="10" s="1"/>
  <c r="BF1693" i="22"/>
  <c r="BF1431" i="22"/>
  <c r="CF116" i="22" a="1"/>
  <c r="CF116" i="22" s="1"/>
  <c r="R20" i="9"/>
  <c r="BR55" i="10"/>
  <c r="AB175" i="10" a="1"/>
  <c r="AB175" i="10" s="1"/>
  <c r="BD1316" i="22"/>
  <c r="BH740" i="22" a="1"/>
  <c r="BH740" i="22" s="1"/>
  <c r="BV135" i="22"/>
  <c r="CD111" i="22" a="1"/>
  <c r="CD111" i="22" s="1"/>
  <c r="CC111" i="22" a="1"/>
  <c r="CC111" i="22" s="1"/>
  <c r="CF111" i="22" a="1"/>
  <c r="CF111" i="22" s="1"/>
  <c r="CE111" i="22" a="1"/>
  <c r="CE111" i="22" s="1"/>
  <c r="CA111" i="22" a="1"/>
  <c r="CA111" i="22" s="1"/>
  <c r="BW111" i="22" a="1"/>
  <c r="BW111" i="22" s="1"/>
  <c r="BH183" i="22" s="1" a="1"/>
  <c r="BH183" i="22" s="1"/>
  <c r="O19" i="9"/>
  <c r="N19" i="9"/>
  <c r="M19" i="9"/>
  <c r="D23" i="9"/>
  <c r="T275" i="10" a="1"/>
  <c r="T275" i="10" s="1"/>
  <c r="R30" i="28"/>
  <c r="S25" i="28"/>
  <c r="BH725" i="22" a="1"/>
  <c r="BH725" i="22" s="1"/>
  <c r="BM61" i="10"/>
  <c r="W181" i="10" a="1"/>
  <c r="W181" i="10" s="1"/>
  <c r="BH48" i="22" a="1"/>
  <c r="BH48" i="22" s="1"/>
  <c r="BM41" i="10"/>
  <c r="W161" i="10" a="1"/>
  <c r="W161" i="10" s="1"/>
  <c r="DN16" i="22"/>
  <c r="BX64" i="22" a="1"/>
  <c r="BX64" i="22" s="1"/>
  <c r="BV165" i="22"/>
  <c r="CF141" i="22" a="1"/>
  <c r="CF141" i="22" s="1"/>
  <c r="CE141" i="22" a="1"/>
  <c r="CE141" i="22" s="1"/>
  <c r="BW141" i="22" a="1"/>
  <c r="BW141" i="22" s="1"/>
  <c r="S330" i="10"/>
  <c r="AC270" i="10" a="1"/>
  <c r="AC270" i="10" s="1"/>
  <c r="AB270" i="10" a="1"/>
  <c r="AB270" i="10" s="1"/>
  <c r="T270" i="10" a="1"/>
  <c r="T270" i="10" s="1"/>
  <c r="BF1128" i="22"/>
  <c r="BF1434" i="22"/>
  <c r="BM30" i="10"/>
  <c r="W150" i="10" a="1"/>
  <c r="W150" i="10" s="1"/>
  <c r="CF102" i="22" a="1"/>
  <c r="CF102" i="22" s="1"/>
  <c r="CE102" i="22" a="1"/>
  <c r="CE102" i="22" s="1"/>
  <c r="T48" i="16"/>
  <c r="T53" i="16"/>
  <c r="T52" i="16"/>
  <c r="T50" i="16"/>
  <c r="T51" i="16"/>
  <c r="T45" i="16"/>
  <c r="T46" i="16"/>
  <c r="T44" i="16"/>
  <c r="T49" i="16"/>
  <c r="BF1005" i="22"/>
  <c r="BF573" i="22"/>
  <c r="DT14" i="22"/>
  <c r="CD62" i="22" a="1"/>
  <c r="CD62" i="22" s="1"/>
  <c r="BF1697" i="22"/>
  <c r="BM48" i="10"/>
  <c r="W168" i="10" a="1"/>
  <c r="W168" i="10" s="1"/>
  <c r="BF756" i="22"/>
  <c r="BF1332" i="22" s="1"/>
  <c r="BF324" i="22"/>
  <c r="BF204" i="22"/>
  <c r="BF1443" i="22"/>
  <c r="DQ22" i="22"/>
  <c r="CA70" i="22" a="1"/>
  <c r="CA70" i="22" s="1"/>
  <c r="BD1319" i="22"/>
  <c r="BH743" i="22" a="1"/>
  <c r="BH743" i="22" s="1"/>
  <c r="DJ16" i="22"/>
  <c r="CD40" i="22" a="1"/>
  <c r="CD40" i="22" s="1"/>
  <c r="H53" i="4" l="1"/>
  <c r="H54" i="4"/>
  <c r="H61" i="4"/>
  <c r="H58" i="4"/>
  <c r="H57" i="4"/>
  <c r="H59" i="4"/>
  <c r="H55" i="4"/>
  <c r="H60" i="4"/>
  <c r="H56" i="4"/>
  <c r="F78" i="4"/>
  <c r="G68" i="4"/>
  <c r="F64" i="4"/>
  <c r="G54" i="4"/>
  <c r="F72" i="4"/>
  <c r="G62" i="4"/>
  <c r="H62" i="4" s="1"/>
  <c r="AW7" i="22"/>
  <c r="AX7" i="22" s="1"/>
  <c r="H7" i="28"/>
  <c r="D8" i="17"/>
  <c r="N7" i="5"/>
  <c r="O38" i="5" s="1"/>
  <c r="AO8" i="29"/>
  <c r="G70" i="4"/>
  <c r="G89" i="4"/>
  <c r="G85" i="4"/>
  <c r="G67" i="4"/>
  <c r="G71" i="4"/>
  <c r="G66" i="4"/>
  <c r="G63" i="4"/>
  <c r="I53" i="33"/>
  <c r="B52" i="33"/>
  <c r="DZ6" i="22"/>
  <c r="BZ78" i="22" a="1"/>
  <c r="BZ78" i="22" s="1"/>
  <c r="R49" i="19"/>
  <c r="G59" i="19"/>
  <c r="AP7" i="29"/>
  <c r="AQ6" i="29"/>
  <c r="AB6" i="9" s="1"/>
  <c r="AR6" i="29"/>
  <c r="AC6" i="9" s="1"/>
  <c r="BU4" i="10"/>
  <c r="U184" i="10" a="1"/>
  <c r="U184" i="10" s="1"/>
  <c r="BK1293" i="22" a="1"/>
  <c r="BK1293" i="22" s="1"/>
  <c r="AD16" i="22"/>
  <c r="AE16" i="22" s="1"/>
  <c r="AA303" i="10" a="1"/>
  <c r="AA303" i="10" s="1"/>
  <c r="BW140" i="22" a="1"/>
  <c r="BW140" i="22" s="1"/>
  <c r="CC126" i="22" a="1"/>
  <c r="CC126" i="22" s="1"/>
  <c r="BW126" i="22" a="1"/>
  <c r="BW126" i="22" s="1"/>
  <c r="DZ20" i="22"/>
  <c r="BZ92" i="22" a="1"/>
  <c r="BZ92" i="22" s="1"/>
  <c r="AU35" i="10"/>
  <c r="AK45" i="10"/>
  <c r="Y35" i="10" a="1"/>
  <c r="Y35" i="10" s="1"/>
  <c r="BH749" i="22" a="1"/>
  <c r="BH749" i="22" s="1"/>
  <c r="T335" i="10" a="1"/>
  <c r="T335" i="10" s="1"/>
  <c r="B33" i="20"/>
  <c r="H29" i="16"/>
  <c r="H26" i="16"/>
  <c r="H28" i="16"/>
  <c r="DZ4" i="22"/>
  <c r="BZ76" i="22" a="1"/>
  <c r="BZ76" i="22" s="1"/>
  <c r="Y85" i="10" a="1"/>
  <c r="Y85" i="10" s="1"/>
  <c r="BE25" i="10"/>
  <c r="T35" i="28"/>
  <c r="U35" i="28" s="1"/>
  <c r="U30" i="28"/>
  <c r="BI146" i="22" a="1"/>
  <c r="BI146" i="22" s="1"/>
  <c r="Y26" i="10" a="1"/>
  <c r="Y26" i="10" s="1"/>
  <c r="AK36" i="10"/>
  <c r="AU26" i="10"/>
  <c r="BK1292" i="22" a="1"/>
  <c r="BK1292" i="22" s="1"/>
  <c r="T303" i="10" a="1"/>
  <c r="T303" i="10" s="1"/>
  <c r="BI71" i="22" a="1"/>
  <c r="BI71" i="22" s="1"/>
  <c r="BI47" i="22" a="1"/>
  <c r="BI47" i="22" s="1"/>
  <c r="BI23" i="22" a="1"/>
  <c r="BI23" i="22" s="1"/>
  <c r="BE16" i="10"/>
  <c r="Y76" i="10" a="1"/>
  <c r="Y76" i="10" s="1"/>
  <c r="BK1298" i="22" a="1"/>
  <c r="BK1298" i="22" s="1"/>
  <c r="BK1297" i="22" a="1"/>
  <c r="BK1297" i="22" s="1"/>
  <c r="BK1291" i="22" a="1"/>
  <c r="BK1291" i="22" s="1"/>
  <c r="T352" i="10" a="1"/>
  <c r="T352" i="10" s="1"/>
  <c r="X303" i="10" a="1"/>
  <c r="X303" i="10" s="1"/>
  <c r="BI65" i="22" a="1"/>
  <c r="BI65" i="22" s="1"/>
  <c r="BI41" i="22" a="1"/>
  <c r="BI41" i="22" s="1"/>
  <c r="BI17" i="22" a="1"/>
  <c r="BI17" i="22" s="1"/>
  <c r="AK27" i="10"/>
  <c r="Y17" i="10" a="1"/>
  <c r="Y17" i="10" s="1"/>
  <c r="AK18" i="10"/>
  <c r="AU17" i="10"/>
  <c r="AC335" i="10" a="1"/>
  <c r="AC335" i="10" s="1"/>
  <c r="DX4" i="22"/>
  <c r="BX76" i="22" a="1"/>
  <c r="BX76" i="22" s="1"/>
  <c r="BI5" i="22" a="1"/>
  <c r="BI5" i="22" s="1"/>
  <c r="BI124" i="22" a="1"/>
  <c r="BI124" i="22" s="1"/>
  <c r="BI29" i="22" a="1"/>
  <c r="BI29" i="22" s="1"/>
  <c r="BI53" i="22" a="1"/>
  <c r="BI53" i="22" s="1"/>
  <c r="BI125" i="22" a="1"/>
  <c r="BI125" i="22" s="1"/>
  <c r="BI123" i="22" a="1"/>
  <c r="BI123" i="22" s="1"/>
  <c r="BI700" i="22" a="1"/>
  <c r="BI700" i="22" s="1"/>
  <c r="BI722" i="22" a="1"/>
  <c r="BI722" i="22" s="1"/>
  <c r="BI701" i="22" a="1"/>
  <c r="BI701" i="22" s="1"/>
  <c r="BI1275" i="22" a="1"/>
  <c r="BI1275" i="22" s="1"/>
  <c r="BI699" i="22" a="1"/>
  <c r="BI699" i="22" s="1"/>
  <c r="BK1287" i="22" a="1"/>
  <c r="BK1287" i="22" s="1"/>
  <c r="BH14" i="22" a="1"/>
  <c r="BH14" i="22" s="1"/>
  <c r="BI11" i="22" a="1"/>
  <c r="BI11" i="22" s="1"/>
  <c r="BI35" i="22" a="1"/>
  <c r="BI35" i="22" s="1"/>
  <c r="BI59" i="22" a="1"/>
  <c r="BI59" i="22" s="1"/>
  <c r="BJ1283" i="22" a="1"/>
  <c r="BJ1283" i="22" s="1"/>
  <c r="U303" i="10" a="1"/>
  <c r="U303" i="10" s="1"/>
  <c r="W306" i="10" a="1"/>
  <c r="W306" i="10" s="1"/>
  <c r="DX26" i="22"/>
  <c r="E58" i="22" a="1"/>
  <c r="E58" i="22" s="1"/>
  <c r="E34" i="22" s="1"/>
  <c r="E57" i="22" a="1"/>
  <c r="E57" i="22" s="1"/>
  <c r="E33" i="22" s="1"/>
  <c r="BX98" i="22" a="1"/>
  <c r="BX98" i="22" s="1"/>
  <c r="E59" i="22" a="1"/>
  <c r="E59" i="22" s="1"/>
  <c r="E35" i="22" s="1"/>
  <c r="E60" i="22" a="1"/>
  <c r="E60" i="22" s="1"/>
  <c r="E36" i="22" s="1"/>
  <c r="Y303" i="10" a="1"/>
  <c r="Y303" i="10" s="1"/>
  <c r="BK1286" i="22" a="1"/>
  <c r="BK1286" i="22" s="1"/>
  <c r="DZ7" i="22"/>
  <c r="BZ79" i="22" a="1"/>
  <c r="BZ79" i="22" s="1"/>
  <c r="BO15" i="10"/>
  <c r="Y135" i="10" a="1"/>
  <c r="Y135" i="10" s="1"/>
  <c r="AD2066" i="25"/>
  <c r="AE51" i="25"/>
  <c r="AG51" i="25" s="1"/>
  <c r="AF51" i="25"/>
  <c r="W6" i="9"/>
  <c r="X5" i="9"/>
  <c r="Z6" i="9"/>
  <c r="AA5" i="9"/>
  <c r="G25" i="9"/>
  <c r="H25" i="9"/>
  <c r="V21" i="9"/>
  <c r="V22" i="9"/>
  <c r="Y20" i="9"/>
  <c r="Y22" i="9"/>
  <c r="Y19" i="9"/>
  <c r="V20" i="9"/>
  <c r="V19" i="9"/>
  <c r="Y21" i="9"/>
  <c r="H38" i="20"/>
  <c r="H30" i="16"/>
  <c r="BF1023" i="22"/>
  <c r="BF591" i="22"/>
  <c r="BW4" i="10"/>
  <c r="W184" i="10" a="1"/>
  <c r="W184" i="10" s="1"/>
  <c r="BF1026" i="22"/>
  <c r="BF594" i="22"/>
  <c r="BV53" i="10"/>
  <c r="V233" i="10" a="1"/>
  <c r="V233" i="10" s="1"/>
  <c r="BF1577" i="22"/>
  <c r="BI136" i="22" a="1"/>
  <c r="BI136" i="22" s="1"/>
  <c r="BI712" i="22" a="1"/>
  <c r="BI712" i="22" s="1"/>
  <c r="BU60" i="10"/>
  <c r="U240" i="10" a="1"/>
  <c r="U240" i="10" s="1"/>
  <c r="T34" i="28"/>
  <c r="U34" i="28" s="1"/>
  <c r="U29" i="28"/>
  <c r="S26" i="9"/>
  <c r="F30" i="9"/>
  <c r="U26" i="9"/>
  <c r="T26" i="9"/>
  <c r="BW13" i="10"/>
  <c r="W193" i="10" a="1"/>
  <c r="W193" i="10" s="1"/>
  <c r="Y413" i="10" a="1"/>
  <c r="Y413" i="10" s="1"/>
  <c r="S473" i="10"/>
  <c r="X413" i="10" a="1"/>
  <c r="X413" i="10" s="1"/>
  <c r="W413" i="10" a="1"/>
  <c r="W413" i="10" s="1"/>
  <c r="V413" i="10" a="1"/>
  <c r="V413" i="10" s="1"/>
  <c r="AC413" i="10" a="1"/>
  <c r="AC413" i="10" s="1"/>
  <c r="U413" i="10" a="1"/>
  <c r="U413" i="10" s="1"/>
  <c r="AB413" i="10" a="1"/>
  <c r="AB413" i="10" s="1"/>
  <c r="T413" i="10" a="1"/>
  <c r="T413" i="10" s="1"/>
  <c r="AA413" i="10" a="1"/>
  <c r="AA413" i="10" s="1"/>
  <c r="Z413" i="10" a="1"/>
  <c r="Z413" i="10" s="1"/>
  <c r="BI132" i="22" a="1"/>
  <c r="BI132" i="22" s="1"/>
  <c r="BI708" i="22" a="1"/>
  <c r="BI708" i="22" s="1"/>
  <c r="BF899" i="22"/>
  <c r="BF467" i="22"/>
  <c r="BF1030" i="22"/>
  <c r="BF598" i="22"/>
  <c r="BV42" i="10"/>
  <c r="V222" i="10" a="1"/>
  <c r="V222" i="10" s="1"/>
  <c r="BW57" i="10"/>
  <c r="W237" i="10" a="1"/>
  <c r="W237" i="10" s="1"/>
  <c r="BF1456" i="22"/>
  <c r="BG794" i="22"/>
  <c r="BG1370" i="22" s="1"/>
  <c r="BG242" i="22"/>
  <c r="BV62" i="10"/>
  <c r="F59" i="10" a="1"/>
  <c r="F59" i="10" s="1"/>
  <c r="F35" i="10" s="1"/>
  <c r="F60" i="10" a="1"/>
  <c r="F60" i="10" s="1"/>
  <c r="F36" i="10" s="1"/>
  <c r="F57" i="10" a="1"/>
  <c r="F57" i="10" s="1"/>
  <c r="F33" i="10" s="1"/>
  <c r="F58" i="10" a="1"/>
  <c r="F58" i="10" s="1"/>
  <c r="F34" i="10" s="1"/>
  <c r="V242" i="10" a="1"/>
  <c r="V242" i="10" s="1"/>
  <c r="BG784" i="22"/>
  <c r="BG1360" i="22" s="1"/>
  <c r="BG232" i="22"/>
  <c r="BF789" i="22"/>
  <c r="BF1365" i="22" s="1"/>
  <c r="BF357" i="22"/>
  <c r="BI127" i="22" a="1"/>
  <c r="BI127" i="22" s="1"/>
  <c r="BI703" i="22" a="1"/>
  <c r="BI703" i="22" s="1"/>
  <c r="BF1146" i="22"/>
  <c r="DJ21" i="22"/>
  <c r="CD45" i="22" a="1"/>
  <c r="CD45" i="22" s="1"/>
  <c r="BV46" i="10"/>
  <c r="V226" i="10" a="1"/>
  <c r="V226" i="10" s="1"/>
  <c r="BW62" i="10"/>
  <c r="G57" i="10" a="1"/>
  <c r="G57" i="10" s="1"/>
  <c r="G33" i="10" s="1"/>
  <c r="G60" i="10" a="1"/>
  <c r="G60" i="10" s="1"/>
  <c r="G36" i="10" s="1"/>
  <c r="G59" i="10" a="1"/>
  <c r="G59" i="10" s="1"/>
  <c r="G35" i="10" s="1"/>
  <c r="G58" i="10" a="1"/>
  <c r="G58" i="10" s="1"/>
  <c r="G34" i="10" s="1"/>
  <c r="W242" i="10" a="1"/>
  <c r="W242" i="10" s="1"/>
  <c r="BF1454" i="22"/>
  <c r="CA24" i="10"/>
  <c r="AA204" i="10" a="1"/>
  <c r="AA204" i="10" s="1"/>
  <c r="X15" i="14"/>
  <c r="Y15" i="14" s="1"/>
  <c r="AI34" i="7"/>
  <c r="AI56" i="7"/>
  <c r="DY10" i="22"/>
  <c r="BY82" i="22" a="1"/>
  <c r="BY82" i="22" s="1"/>
  <c r="BU48" i="10"/>
  <c r="U228" i="10" a="1"/>
  <c r="U228" i="10" s="1"/>
  <c r="BF52" i="10"/>
  <c r="Z112" i="10" a="1"/>
  <c r="Z112" i="10" s="1"/>
  <c r="AL27" i="10"/>
  <c r="AL18" i="10"/>
  <c r="AV17" i="10"/>
  <c r="Z17" i="10" a="1"/>
  <c r="Z17" i="10" s="1"/>
  <c r="BF793" i="22"/>
  <c r="BF1369" i="22" s="1"/>
  <c r="BF361" i="22"/>
  <c r="BF1612" i="22"/>
  <c r="BI129" i="22" a="1"/>
  <c r="BI129" i="22" s="1"/>
  <c r="BI705" i="22" a="1"/>
  <c r="BI705" i="22" s="1"/>
  <c r="BF1153" i="22"/>
  <c r="AC339" i="10" a="1"/>
  <c r="AC339" i="10" s="1"/>
  <c r="AB339" i="10" a="1"/>
  <c r="AB339" i="10" s="1"/>
  <c r="T339" i="10" a="1"/>
  <c r="T339" i="10" s="1"/>
  <c r="S399" i="10"/>
  <c r="BF794" i="22"/>
  <c r="BF1370" i="22" s="1"/>
  <c r="BF362" i="22"/>
  <c r="L21" i="25"/>
  <c r="L27" i="25"/>
  <c r="L15" i="25"/>
  <c r="Y363" i="10" a="1"/>
  <c r="Y363" i="10" s="1"/>
  <c r="X363" i="10" a="1"/>
  <c r="X363" i="10" s="1"/>
  <c r="W363" i="10" a="1"/>
  <c r="W363" i="10" s="1"/>
  <c r="V363" i="10" a="1"/>
  <c r="V363" i="10" s="1"/>
  <c r="AC363" i="10" a="1"/>
  <c r="AC363" i="10" s="1"/>
  <c r="U363" i="10" a="1"/>
  <c r="U363" i="10" s="1"/>
  <c r="AB363" i="10" a="1"/>
  <c r="AB363" i="10" s="1"/>
  <c r="T363" i="10" a="1"/>
  <c r="T363" i="10" s="1"/>
  <c r="AA363" i="10" a="1"/>
  <c r="AA363" i="10" s="1"/>
  <c r="S423" i="10"/>
  <c r="Z363" i="10" a="1"/>
  <c r="Z363" i="10" s="1"/>
  <c r="AC359" i="10" a="1"/>
  <c r="AC359" i="10" s="1"/>
  <c r="AB359" i="10" a="1"/>
  <c r="AB359" i="10" s="1"/>
  <c r="T359" i="10" a="1"/>
  <c r="T359" i="10" s="1"/>
  <c r="S419" i="10"/>
  <c r="BD781" i="22"/>
  <c r="DZ18" i="22"/>
  <c r="BZ90" i="22" a="1"/>
  <c r="BZ90" i="22" s="1"/>
  <c r="DG16" i="22"/>
  <c r="CA40" i="22" a="1"/>
  <c r="CA40" i="22" s="1"/>
  <c r="BF1017" i="22"/>
  <c r="BF585" i="22"/>
  <c r="BF786" i="22"/>
  <c r="BF1362" i="22" s="1"/>
  <c r="BF354" i="22"/>
  <c r="BW49" i="10"/>
  <c r="W229" i="10" a="1"/>
  <c r="W229" i="10" s="1"/>
  <c r="BF1576" i="22"/>
  <c r="B41" i="7"/>
  <c r="I36" i="7"/>
  <c r="P36" i="7"/>
  <c r="V35" i="11" s="1"/>
  <c r="H36" i="7"/>
  <c r="O36" i="7"/>
  <c r="U35" i="11" s="1"/>
  <c r="G36" i="7"/>
  <c r="N36" i="7"/>
  <c r="T35" i="11" s="1"/>
  <c r="F36" i="7"/>
  <c r="M36" i="7"/>
  <c r="S35" i="11" s="1"/>
  <c r="E36" i="7"/>
  <c r="L36" i="7"/>
  <c r="N35" i="11" s="1"/>
  <c r="D36" i="7"/>
  <c r="K36" i="7"/>
  <c r="C36" i="7"/>
  <c r="J36" i="7"/>
  <c r="CF126" i="22" a="1"/>
  <c r="CF126" i="22" s="1"/>
  <c r="CE126" i="22" a="1"/>
  <c r="CE126" i="22" s="1"/>
  <c r="DX24" i="22"/>
  <c r="BX96" i="22" a="1"/>
  <c r="BX96" i="22" s="1"/>
  <c r="DH20" i="22"/>
  <c r="CB44" i="22" a="1"/>
  <c r="CB44" i="22" s="1"/>
  <c r="BW27" i="10"/>
  <c r="W207" i="10" a="1"/>
  <c r="W207" i="10" s="1"/>
  <c r="BW19" i="10"/>
  <c r="W199" i="10" a="1"/>
  <c r="W199" i="10" s="1"/>
  <c r="DZ19" i="22"/>
  <c r="BZ91" i="22" a="1"/>
  <c r="BZ91" i="22" s="1"/>
  <c r="BG53" i="10"/>
  <c r="AA113" i="10" a="1"/>
  <c r="AA113" i="10" s="1"/>
  <c r="AC316" i="10" a="1"/>
  <c r="AC316" i="10" s="1"/>
  <c r="S376" i="10"/>
  <c r="AB316" i="10" a="1"/>
  <c r="AB316" i="10" s="1"/>
  <c r="T316" i="10" a="1"/>
  <c r="T316" i="10" s="1"/>
  <c r="BG778" i="22"/>
  <c r="BG1354" i="22" s="1"/>
  <c r="BG226" i="22"/>
  <c r="BD1328" i="22"/>
  <c r="BH752" i="22" a="1"/>
  <c r="BH752" i="22" s="1"/>
  <c r="AC333" i="10" a="1"/>
  <c r="AC333" i="10" s="1"/>
  <c r="AB333" i="10" a="1"/>
  <c r="AB333" i="10" s="1"/>
  <c r="T333" i="10" a="1"/>
  <c r="T333" i="10" s="1"/>
  <c r="S393" i="10"/>
  <c r="T355" i="10" a="1"/>
  <c r="T355" i="10" s="1"/>
  <c r="AC355" i="10" a="1"/>
  <c r="AC355" i="10" s="1"/>
  <c r="S415" i="10"/>
  <c r="AJ54" i="10"/>
  <c r="AT44" i="10"/>
  <c r="X44" i="10" a="1"/>
  <c r="X44" i="10" s="1"/>
  <c r="BF25" i="10"/>
  <c r="Z85" i="10" a="1"/>
  <c r="Z85" i="10" s="1"/>
  <c r="BH1325" i="22" a="1"/>
  <c r="BH1325" i="22" s="1"/>
  <c r="BH32" i="22" a="1"/>
  <c r="BH32" i="22" s="1"/>
  <c r="BH38" i="22" a="1"/>
  <c r="BH38" i="22" s="1"/>
  <c r="BI128" i="22" a="1"/>
  <c r="BI128" i="22" s="1"/>
  <c r="BI704" i="22" a="1"/>
  <c r="BI704" i="22" s="1"/>
  <c r="BK1281" i="22" a="1"/>
  <c r="BK1281" i="22" s="1"/>
  <c r="C14" i="8"/>
  <c r="E8" i="8"/>
  <c r="C8" i="8"/>
  <c r="E14" i="8"/>
  <c r="F8" i="8"/>
  <c r="D20" i="8"/>
  <c r="E20" i="8"/>
  <c r="F14" i="8"/>
  <c r="C20" i="8"/>
  <c r="AE5" i="11" s="1"/>
  <c r="D8" i="8"/>
  <c r="D14" i="8"/>
  <c r="F20" i="8"/>
  <c r="S476" i="10"/>
  <c r="AC416" i="10" a="1"/>
  <c r="AC416" i="10" s="1"/>
  <c r="U416" i="10" a="1"/>
  <c r="U416" i="10" s="1"/>
  <c r="AB416" i="10" a="1"/>
  <c r="AB416" i="10" s="1"/>
  <c r="T416" i="10" a="1"/>
  <c r="T416" i="10" s="1"/>
  <c r="W416" i="10" a="1"/>
  <c r="W416" i="10" s="1"/>
  <c r="V416" i="10" a="1"/>
  <c r="V416" i="10" s="1"/>
  <c r="Y405" i="10" a="1"/>
  <c r="Y405" i="10" s="1"/>
  <c r="W405" i="10" a="1"/>
  <c r="W405" i="10" s="1"/>
  <c r="V405" i="10" a="1"/>
  <c r="V405" i="10" s="1"/>
  <c r="AC405" i="10" a="1"/>
  <c r="AC405" i="10" s="1"/>
  <c r="U405" i="10" a="1"/>
  <c r="U405" i="10" s="1"/>
  <c r="AB405" i="10" a="1"/>
  <c r="AB405" i="10" s="1"/>
  <c r="T405" i="10" a="1"/>
  <c r="T405" i="10" s="1"/>
  <c r="AA405" i="10" a="1"/>
  <c r="AA405" i="10" s="1"/>
  <c r="S465" i="10"/>
  <c r="BF1154" i="22"/>
  <c r="BW31" i="10"/>
  <c r="W211" i="10" a="1"/>
  <c r="W211" i="10" s="1"/>
  <c r="BF1134" i="22"/>
  <c r="AC318" i="10" a="1"/>
  <c r="AC318" i="10" s="1"/>
  <c r="L58" i="19"/>
  <c r="S396" i="10"/>
  <c r="AC336" i="10" a="1"/>
  <c r="AC336" i="10" s="1"/>
  <c r="AB336" i="10" a="1"/>
  <c r="AB336" i="10" s="1"/>
  <c r="T336" i="10" a="1"/>
  <c r="T336" i="10" s="1"/>
  <c r="BU37" i="10"/>
  <c r="U217" i="10" a="1"/>
  <c r="U217" i="10" s="1"/>
  <c r="AC366" i="10" a="1"/>
  <c r="AC366" i="10" s="1"/>
  <c r="U366" i="10" a="1"/>
  <c r="U366" i="10" s="1"/>
  <c r="AB366" i="10" a="1"/>
  <c r="AB366" i="10" s="1"/>
  <c r="T366" i="10" a="1"/>
  <c r="T366" i="10" s="1"/>
  <c r="AA366" i="10" a="1"/>
  <c r="AA366" i="10" s="1"/>
  <c r="Z366" i="10" a="1"/>
  <c r="Z366" i="10" s="1"/>
  <c r="Y366" i="10" a="1"/>
  <c r="Y366" i="10" s="1"/>
  <c r="X366" i="10" a="1"/>
  <c r="X366" i="10" s="1"/>
  <c r="S426" i="10"/>
  <c r="W366" i="10" a="1"/>
  <c r="W366" i="10" s="1"/>
  <c r="V366" i="10" a="1"/>
  <c r="V366" i="10" s="1"/>
  <c r="BV48" i="10"/>
  <c r="V228" i="10" a="1"/>
  <c r="V228" i="10" s="1"/>
  <c r="BF1572" i="22"/>
  <c r="S480" i="10"/>
  <c r="AC420" i="10" a="1"/>
  <c r="AC420" i="10" s="1"/>
  <c r="U420" i="10" a="1"/>
  <c r="U420" i="10" s="1"/>
  <c r="AB420" i="10" a="1"/>
  <c r="AB420" i="10" s="1"/>
  <c r="T420" i="10" a="1"/>
  <c r="T420" i="10" s="1"/>
  <c r="W420" i="10" a="1"/>
  <c r="W420" i="10" s="1"/>
  <c r="V420" i="10" a="1"/>
  <c r="V420" i="10" s="1"/>
  <c r="AW55" i="10"/>
  <c r="AA55" i="10" a="1"/>
  <c r="AA55" i="10" s="1"/>
  <c r="BF1021" i="22"/>
  <c r="BF589" i="22"/>
  <c r="AC343" i="10" a="1"/>
  <c r="AC343" i="10" s="1"/>
  <c r="S388" i="10"/>
  <c r="AC328" i="10" a="1"/>
  <c r="AC328" i="10" s="1"/>
  <c r="AB328" i="10" a="1"/>
  <c r="AB328" i="10" s="1"/>
  <c r="T328" i="10" a="1"/>
  <c r="T328" i="10" s="1"/>
  <c r="BG782" i="22"/>
  <c r="BG1358" i="22" s="1"/>
  <c r="BG230" i="22"/>
  <c r="BF1027" i="22"/>
  <c r="BF595" i="22"/>
  <c r="DS21" i="22"/>
  <c r="CC69" i="22" a="1"/>
  <c r="CC69" i="22" s="1"/>
  <c r="EA8" i="22"/>
  <c r="CA80" i="22" a="1"/>
  <c r="CA80" i="22" s="1"/>
  <c r="BF1028" i="22"/>
  <c r="BF596" i="22"/>
  <c r="BW7" i="10"/>
  <c r="W187" i="10" a="1"/>
  <c r="W187" i="10" s="1"/>
  <c r="BK1282" i="22" a="1"/>
  <c r="BK1282" i="22" s="1"/>
  <c r="DY16" i="22"/>
  <c r="BY88" i="22" a="1"/>
  <c r="BY88" i="22" s="1"/>
  <c r="BU43" i="10"/>
  <c r="U223" i="10" a="1"/>
  <c r="U223" i="10" s="1"/>
  <c r="O26" i="9"/>
  <c r="D30" i="9"/>
  <c r="N26" i="9"/>
  <c r="M26" i="9"/>
  <c r="BI143" i="22" a="1"/>
  <c r="BI143" i="22" s="1"/>
  <c r="BI719" i="22" a="1"/>
  <c r="BI719" i="22" s="1"/>
  <c r="G24" i="9"/>
  <c r="B28" i="9"/>
  <c r="I29" i="9" s="1"/>
  <c r="I24" i="9"/>
  <c r="H24" i="9"/>
  <c r="DX13" i="22"/>
  <c r="BX85" i="22" a="1"/>
  <c r="BX85" i="22" s="1"/>
  <c r="BI1309" i="22" s="1" a="1"/>
  <c r="BI1309" i="22" s="1"/>
  <c r="AC361" i="10" a="1"/>
  <c r="AC361" i="10" s="1"/>
  <c r="BW53" i="10"/>
  <c r="W233" i="10" a="1"/>
  <c r="W233" i="10" s="1"/>
  <c r="G42" i="26"/>
  <c r="F42" i="26"/>
  <c r="D25" i="26"/>
  <c r="E33" i="26"/>
  <c r="F60" i="19"/>
  <c r="A70" i="19"/>
  <c r="BW24" i="10"/>
  <c r="W204" i="10" a="1"/>
  <c r="W204" i="10" s="1"/>
  <c r="BF788" i="22"/>
  <c r="BF1364" i="22" s="1"/>
  <c r="BF356" i="22"/>
  <c r="EB11" i="22"/>
  <c r="CB83" i="22" a="1"/>
  <c r="CB83" i="22" s="1"/>
  <c r="BF792" i="22"/>
  <c r="BF1368" i="22" s="1"/>
  <c r="BF360" i="22"/>
  <c r="BW36" i="10"/>
  <c r="W216" i="10" a="1"/>
  <c r="W216" i="10" s="1"/>
  <c r="AB310" i="10" a="1"/>
  <c r="AB310" i="10" s="1"/>
  <c r="BD16" i="10"/>
  <c r="X76" i="10" a="1"/>
  <c r="X76" i="10" s="1"/>
  <c r="AN35" i="7"/>
  <c r="AN57" i="7"/>
  <c r="BN43" i="10"/>
  <c r="X163" i="10" a="1"/>
  <c r="X163" i="10" s="1"/>
  <c r="BP43" i="10"/>
  <c r="Z163" i="10" a="1"/>
  <c r="Z163" i="10" s="1"/>
  <c r="BJ1279" i="22" a="1"/>
  <c r="BJ1279" i="22" s="1"/>
  <c r="BG18" i="10"/>
  <c r="AA78" i="10" a="1"/>
  <c r="AA78" i="10" s="1"/>
  <c r="BJ1284" i="22" a="1"/>
  <c r="BJ1284" i="22" s="1"/>
  <c r="BU12" i="10"/>
  <c r="U192" i="10" a="1"/>
  <c r="U192" i="10" s="1"/>
  <c r="U44" i="16"/>
  <c r="U45" i="16" s="1"/>
  <c r="U46" i="16" s="1"/>
  <c r="U47" i="16" s="1"/>
  <c r="U48" i="16" s="1"/>
  <c r="U49" i="16" s="1"/>
  <c r="U50" i="16" s="1"/>
  <c r="U51" i="16" s="1"/>
  <c r="U52" i="16" s="1"/>
  <c r="U53" i="16" s="1"/>
  <c r="BH173" i="22" a="1"/>
  <c r="BH173" i="22" s="1"/>
  <c r="BF1704" i="22"/>
  <c r="CD25" i="22" a="1"/>
  <c r="CD25" i="22" s="1"/>
  <c r="CZ25" i="22"/>
  <c r="DZ22" i="22"/>
  <c r="BZ94" i="22" a="1"/>
  <c r="BZ94" i="22" s="1"/>
  <c r="BF1575" i="22"/>
  <c r="DY4" i="22"/>
  <c r="BY76" i="22" a="1"/>
  <c r="BY76" i="22" s="1"/>
  <c r="BI140" i="22" a="1"/>
  <c r="BI140" i="22" s="1"/>
  <c r="BI716" i="22" a="1"/>
  <c r="BI716" i="22" s="1"/>
  <c r="L81" i="19"/>
  <c r="BD794" i="22"/>
  <c r="CX23" i="22"/>
  <c r="CB23" i="22" a="1"/>
  <c r="CB23" i="22" s="1"/>
  <c r="V32" i="7"/>
  <c r="W32" i="7"/>
  <c r="AB314" i="10" a="1"/>
  <c r="AB314" i="10" s="1"/>
  <c r="T314" i="10" a="1"/>
  <c r="T314" i="10" s="1"/>
  <c r="S374" i="10"/>
  <c r="AA314" i="10" a="1"/>
  <c r="AA314" i="10" s="1"/>
  <c r="AC314" i="10" a="1"/>
  <c r="AC314" i="10" s="1"/>
  <c r="Y314" i="10" a="1"/>
  <c r="Y314" i="10" s="1"/>
  <c r="BH1319" i="22" a="1"/>
  <c r="BH1319" i="22" s="1"/>
  <c r="BF780" i="22"/>
  <c r="BF1356" i="22" s="1"/>
  <c r="BF348" i="22"/>
  <c r="BF1149" i="22"/>
  <c r="DX16" i="22"/>
  <c r="BX88" i="22" a="1"/>
  <c r="BX88" i="22" s="1"/>
  <c r="CD135" i="22" a="1"/>
  <c r="CD135" i="22" s="1"/>
  <c r="CC135" i="22" a="1"/>
  <c r="CC135" i="22" s="1"/>
  <c r="CF135" i="22" a="1"/>
  <c r="CF135" i="22" s="1"/>
  <c r="BV159" i="22"/>
  <c r="CE135" i="22" a="1"/>
  <c r="CE135" i="22" s="1"/>
  <c r="CA135" i="22" a="1"/>
  <c r="CA135" i="22" s="1"/>
  <c r="BW135" i="22" a="1"/>
  <c r="BW135" i="22" s="1"/>
  <c r="CB55" i="10"/>
  <c r="AB235" i="10" a="1"/>
  <c r="AB235" i="10" s="1"/>
  <c r="BU25" i="10"/>
  <c r="U205" i="10" a="1"/>
  <c r="U205" i="10" s="1"/>
  <c r="DH17" i="22"/>
  <c r="CB41" i="22" a="1"/>
  <c r="CB41" i="22" s="1"/>
  <c r="BW16" i="10"/>
  <c r="W196" i="10" a="1"/>
  <c r="W196" i="10" s="1"/>
  <c r="BF1136" i="22"/>
  <c r="BD787" i="22"/>
  <c r="BH211" i="22" a="1"/>
  <c r="BH211" i="22" s="1"/>
  <c r="DS20" i="22"/>
  <c r="CC68" i="22" a="1"/>
  <c r="CC68" i="22" s="1"/>
  <c r="DX12" i="22"/>
  <c r="BX84" i="22" a="1"/>
  <c r="BX84" i="22" s="1"/>
  <c r="W478" i="10" a="1"/>
  <c r="W478" i="10" s="1"/>
  <c r="S538" i="10"/>
  <c r="V478" i="10" a="1"/>
  <c r="V478" i="10" s="1"/>
  <c r="AC478" i="10" a="1"/>
  <c r="AC478" i="10" s="1"/>
  <c r="U478" i="10" a="1"/>
  <c r="U478" i="10" s="1"/>
  <c r="AB478" i="10" a="1"/>
  <c r="AB478" i="10" s="1"/>
  <c r="T478" i="10" a="1"/>
  <c r="T478" i="10" s="1"/>
  <c r="BF779" i="22"/>
  <c r="BF1355" i="22" s="1"/>
  <c r="BF347" i="22"/>
  <c r="BF1462" i="22"/>
  <c r="EC16" i="22"/>
  <c r="CC88" i="22" a="1"/>
  <c r="CC88" i="22" s="1"/>
  <c r="BD779" i="22"/>
  <c r="BH203" i="22" a="1"/>
  <c r="BH203" i="22" s="1"/>
  <c r="G41" i="19"/>
  <c r="R31" i="19"/>
  <c r="BU35" i="10"/>
  <c r="U215" i="10" a="1"/>
  <c r="U215" i="10" s="1"/>
  <c r="EM8" i="22"/>
  <c r="CC104" i="22" a="1"/>
  <c r="CC104" i="22" s="1"/>
  <c r="BF909" i="22"/>
  <c r="BF477" i="22"/>
  <c r="DX7" i="22"/>
  <c r="BX79" i="22" a="1"/>
  <c r="BX79" i="22" s="1"/>
  <c r="AL10" i="9"/>
  <c r="AP10" i="9" s="1"/>
  <c r="AT10" i="9" s="1"/>
  <c r="AX10" i="9" s="1"/>
  <c r="S27" i="9" s="1"/>
  <c r="BF1578" i="22"/>
  <c r="BV30" i="10"/>
  <c r="V210" i="10" a="1"/>
  <c r="V210" i="10" s="1"/>
  <c r="BW22" i="10"/>
  <c r="W202" i="10" a="1"/>
  <c r="W202" i="10" s="1"/>
  <c r="BW58" i="10"/>
  <c r="W238" i="10" a="1"/>
  <c r="W238" i="10" s="1"/>
  <c r="AN22" i="7"/>
  <c r="AA313" i="10" a="1"/>
  <c r="AA313" i="10" s="1"/>
  <c r="BF1018" i="22"/>
  <c r="BF586" i="22"/>
  <c r="BW18" i="10"/>
  <c r="W198" i="10" a="1"/>
  <c r="W198" i="10" s="1"/>
  <c r="BW29" i="10"/>
  <c r="W209" i="10" a="1"/>
  <c r="W209" i="10" s="1"/>
  <c r="BQ34" i="10"/>
  <c r="AA154" i="10" a="1"/>
  <c r="AA154" i="10" s="1"/>
  <c r="BF784" i="22"/>
  <c r="BF1360" i="22" s="1"/>
  <c r="BF352" i="22"/>
  <c r="L63" i="19"/>
  <c r="BF913" i="22"/>
  <c r="BF481" i="22"/>
  <c r="DX9" i="22"/>
  <c r="BX81" i="22" a="1"/>
  <c r="BX81" i="22" s="1"/>
  <c r="BF1137" i="22"/>
  <c r="BF1585" i="22"/>
  <c r="BU27" i="10"/>
  <c r="U207" i="10" a="1"/>
  <c r="U207" i="10" s="1"/>
  <c r="BF914" i="22"/>
  <c r="BF482" i="22"/>
  <c r="BV22" i="10"/>
  <c r="V202" i="10" a="1"/>
  <c r="V202" i="10" s="1"/>
  <c r="CC46" i="10"/>
  <c r="AC226" i="10" a="1"/>
  <c r="AC226" i="10" s="1"/>
  <c r="BK71" i="22" a="1"/>
  <c r="BK71" i="22" s="1"/>
  <c r="BK47" i="22" a="1"/>
  <c r="BK47" i="22" s="1"/>
  <c r="BK23" i="22" a="1"/>
  <c r="BK23" i="22" s="1"/>
  <c r="BJ17" i="22" a="1"/>
  <c r="BJ17" i="22" s="1"/>
  <c r="BJ41" i="22" a="1"/>
  <c r="BJ41" i="22" s="1"/>
  <c r="BJ65" i="22" a="1"/>
  <c r="BJ65" i="22" s="1"/>
  <c r="CW20" i="22"/>
  <c r="CM24" i="22"/>
  <c r="CA20" i="22" a="1"/>
  <c r="CA20" i="22" s="1"/>
  <c r="BX33" i="10"/>
  <c r="X213" i="10" a="1"/>
  <c r="X213" i="10" s="1"/>
  <c r="BF1449" i="22"/>
  <c r="BF906" i="22"/>
  <c r="BF474" i="22"/>
  <c r="BF777" i="22"/>
  <c r="BF1353" i="22" s="1"/>
  <c r="BF345" i="22"/>
  <c r="C31" i="9"/>
  <c r="L27" i="9"/>
  <c r="K27" i="9"/>
  <c r="J27" i="9"/>
  <c r="BV174" i="22"/>
  <c r="CC150" i="22" a="1"/>
  <c r="CC150" i="22" s="1"/>
  <c r="BY150" i="22" a="1"/>
  <c r="BY150" i="22" s="1"/>
  <c r="CF150" i="22" a="1"/>
  <c r="CF150" i="22" s="1"/>
  <c r="CB150" i="22" a="1"/>
  <c r="CB150" i="22" s="1"/>
  <c r="BX150" i="22" a="1"/>
  <c r="BX150" i="22" s="1"/>
  <c r="CE150" i="22" a="1"/>
  <c r="CE150" i="22" s="1"/>
  <c r="CA150" i="22" a="1"/>
  <c r="CA150" i="22" s="1"/>
  <c r="BW150" i="22" a="1"/>
  <c r="BW150" i="22" s="1"/>
  <c r="CD150" i="22" a="1"/>
  <c r="CD150" i="22" s="1"/>
  <c r="BZ150" i="22" a="1"/>
  <c r="BZ150" i="22" s="1"/>
  <c r="BV17" i="10"/>
  <c r="V197" i="10" a="1"/>
  <c r="V197" i="10" s="1"/>
  <c r="EC22" i="22"/>
  <c r="CC94" i="22" a="1"/>
  <c r="CC94" i="22" s="1"/>
  <c r="BJ1277" i="22" a="1"/>
  <c r="BJ1277" i="22" s="1"/>
  <c r="BZ33" i="10"/>
  <c r="Z213" i="10" a="1"/>
  <c r="Z213" i="10" s="1"/>
  <c r="BJ1290" i="22" a="1"/>
  <c r="BJ1290" i="22" s="1"/>
  <c r="BH1312" i="22" a="1"/>
  <c r="BH1312" i="22" s="1"/>
  <c r="BI1312" i="22" a="1"/>
  <c r="BI1312" i="22" s="1"/>
  <c r="BG781" i="22"/>
  <c r="BG1357" i="22" s="1"/>
  <c r="BG229" i="22"/>
  <c r="BU32" i="10"/>
  <c r="U212" i="10" a="1"/>
  <c r="U212" i="10" s="1"/>
  <c r="BF1025" i="22"/>
  <c r="BF593" i="22"/>
  <c r="D37" i="14"/>
  <c r="DX8" i="22"/>
  <c r="BX80" i="22" a="1"/>
  <c r="BX80" i="22" s="1"/>
  <c r="AJ22" i="7"/>
  <c r="AJ69" i="7" s="1"/>
  <c r="AJ65" i="7"/>
  <c r="BF1013" i="22"/>
  <c r="BF581" i="22"/>
  <c r="DR15" i="22"/>
  <c r="CB63" i="22" a="1"/>
  <c r="CB63" i="22" s="1"/>
  <c r="BF1586" i="22"/>
  <c r="BF1566" i="22"/>
  <c r="BE44" i="10"/>
  <c r="Y104" i="10" a="1"/>
  <c r="Y104" i="10" s="1"/>
  <c r="BQ43" i="10"/>
  <c r="AA163" i="10" a="1"/>
  <c r="AA163" i="10" s="1"/>
  <c r="BD1336" i="22"/>
  <c r="BH760" i="22" a="1"/>
  <c r="BH760" i="22" s="1"/>
  <c r="S438" i="10"/>
  <c r="AC378" i="10" a="1"/>
  <c r="AC378" i="10" s="1"/>
  <c r="U378" i="10" a="1"/>
  <c r="U378" i="10" s="1"/>
  <c r="AB378" i="10" a="1"/>
  <c r="AB378" i="10" s="1"/>
  <c r="T378" i="10" a="1"/>
  <c r="T378" i="10" s="1"/>
  <c r="AA378" i="10" a="1"/>
  <c r="AA378" i="10" s="1"/>
  <c r="Z378" i="10" a="1"/>
  <c r="Z378" i="10" s="1"/>
  <c r="Y378" i="10" a="1"/>
  <c r="Y378" i="10" s="1"/>
  <c r="W378" i="10" a="1"/>
  <c r="W378" i="10" s="1"/>
  <c r="V378" i="10" a="1"/>
  <c r="V378" i="10" s="1"/>
  <c r="BW59" i="10"/>
  <c r="W239" i="10" a="1"/>
  <c r="W239" i="10" s="1"/>
  <c r="BD793" i="22"/>
  <c r="BS62" i="10"/>
  <c r="M54" i="10" a="1"/>
  <c r="M54" i="10" s="1"/>
  <c r="M55" i="10" a="1"/>
  <c r="M55" i="10" s="1"/>
  <c r="M56" i="10" a="1"/>
  <c r="M56" i="10" s="1"/>
  <c r="M53" i="10" a="1"/>
  <c r="M53" i="10" s="1"/>
  <c r="AC182" i="10" a="1"/>
  <c r="AC182" i="10" s="1"/>
  <c r="T306" i="10" a="1"/>
  <c r="T306" i="10" s="1"/>
  <c r="DY18" i="22"/>
  <c r="BY90" i="22" a="1"/>
  <c r="BY90" i="22" s="1"/>
  <c r="BU22" i="10"/>
  <c r="U202" i="10" a="1"/>
  <c r="U202" i="10" s="1"/>
  <c r="Q30" i="9"/>
  <c r="E34" i="9"/>
  <c r="BF1031" i="22"/>
  <c r="BF599" i="22"/>
  <c r="BF1453" i="22"/>
  <c r="BW51" i="10"/>
  <c r="W231" i="10" a="1"/>
  <c r="W231" i="10" s="1"/>
  <c r="G50" i="19"/>
  <c r="R40" i="19"/>
  <c r="BU18" i="10"/>
  <c r="U198" i="10" a="1"/>
  <c r="U198" i="10" s="1"/>
  <c r="BV18" i="10"/>
  <c r="V198" i="10" a="1"/>
  <c r="V198" i="10" s="1"/>
  <c r="DZ24" i="22"/>
  <c r="BZ96" i="22" a="1"/>
  <c r="BZ96" i="22" s="1"/>
  <c r="DZ13" i="22"/>
  <c r="BZ85" i="22" a="1"/>
  <c r="BZ85" i="22" s="1"/>
  <c r="BF1459" i="22"/>
  <c r="U25" i="9"/>
  <c r="T25" i="9"/>
  <c r="S25" i="9"/>
  <c r="F29" i="9"/>
  <c r="DY12" i="22"/>
  <c r="BY84" i="22" a="1"/>
  <c r="BY84" i="22" s="1"/>
  <c r="BF1460" i="22"/>
  <c r="EF26" i="22"/>
  <c r="M57" i="22" a="1"/>
  <c r="M57" i="22" s="1"/>
  <c r="CF98" i="22" a="1"/>
  <c r="CF98" i="22" s="1"/>
  <c r="M58" i="22" a="1"/>
  <c r="M58" i="22" s="1"/>
  <c r="M59" i="22" a="1"/>
  <c r="M59" i="22" s="1"/>
  <c r="M60" i="22" a="1"/>
  <c r="M60" i="22" s="1"/>
  <c r="CF140" i="22" a="1"/>
  <c r="CF140" i="22" s="1"/>
  <c r="BD792" i="22"/>
  <c r="BF776" i="22"/>
  <c r="BF1352" i="22" s="1"/>
  <c r="BF344" i="22"/>
  <c r="B33" i="7"/>
  <c r="I28" i="7"/>
  <c r="P28" i="7"/>
  <c r="V27" i="11" s="1"/>
  <c r="H28" i="7"/>
  <c r="O28" i="7"/>
  <c r="U27" i="11" s="1"/>
  <c r="G28" i="7"/>
  <c r="N28" i="7"/>
  <c r="T27" i="11" s="1"/>
  <c r="F28" i="7"/>
  <c r="M28" i="7"/>
  <c r="S27" i="11" s="1"/>
  <c r="E28" i="7"/>
  <c r="L28" i="7"/>
  <c r="N27" i="11" s="1"/>
  <c r="D28" i="7"/>
  <c r="K28" i="7"/>
  <c r="C28" i="7"/>
  <c r="J28" i="7"/>
  <c r="AB305" i="10" a="1"/>
  <c r="AB305" i="10" s="1"/>
  <c r="X305" i="10" a="1"/>
  <c r="X305" i="10" s="1"/>
  <c r="T305" i="10" a="1"/>
  <c r="T305" i="10" s="1"/>
  <c r="AA305" i="10" a="1"/>
  <c r="AA305" i="10" s="1"/>
  <c r="W305" i="10" a="1"/>
  <c r="W305" i="10" s="1"/>
  <c r="Z305" i="10" a="1"/>
  <c r="Z305" i="10" s="1"/>
  <c r="S365" i="10"/>
  <c r="AC305" i="10" a="1"/>
  <c r="AC305" i="10" s="1"/>
  <c r="Y305" i="10" a="1"/>
  <c r="Y305" i="10" s="1"/>
  <c r="BU47" i="10"/>
  <c r="U227" i="10" a="1"/>
  <c r="U227" i="10" s="1"/>
  <c r="DX23" i="22"/>
  <c r="BX95" i="22" a="1"/>
  <c r="BX95" i="22" s="1"/>
  <c r="BH1302" i="22" a="1"/>
  <c r="BH1302" i="22" s="1"/>
  <c r="BW34" i="10"/>
  <c r="W214" i="10" a="1"/>
  <c r="W214" i="10" s="1"/>
  <c r="BI139" i="22" a="1"/>
  <c r="BI139" i="22" s="1"/>
  <c r="BI715" i="22" a="1"/>
  <c r="BI715" i="22" s="1"/>
  <c r="B86" i="19"/>
  <c r="B87" i="19" s="1"/>
  <c r="B88" i="19" s="1"/>
  <c r="B77" i="19"/>
  <c r="B78" i="19" s="1"/>
  <c r="DY5" i="22"/>
  <c r="BY77" i="22" a="1"/>
  <c r="BY77" i="22" s="1"/>
  <c r="BV51" i="10"/>
  <c r="V231" i="10" a="1"/>
  <c r="V231" i="10" s="1"/>
  <c r="BF908" i="22"/>
  <c r="BF476" i="22"/>
  <c r="BH1318" i="22" a="1"/>
  <c r="BH1318" i="22" s="1"/>
  <c r="P24" i="9"/>
  <c r="DR13" i="22"/>
  <c r="CB61" i="22" a="1"/>
  <c r="CB61" i="22" s="1"/>
  <c r="BU26" i="10"/>
  <c r="U206" i="10" a="1"/>
  <c r="U206" i="10" s="1"/>
  <c r="BW134" i="22" a="1"/>
  <c r="BW134" i="22" s="1"/>
  <c r="BQ35" i="10"/>
  <c r="AA155" i="10" a="1"/>
  <c r="AA155" i="10" s="1"/>
  <c r="BF912" i="22"/>
  <c r="BF480" i="22"/>
  <c r="BU33" i="10"/>
  <c r="U213" i="10" a="1"/>
  <c r="U213" i="10" s="1"/>
  <c r="BH1309" i="22" a="1"/>
  <c r="BH1309" i="22" s="1"/>
  <c r="CB128" i="22" a="1"/>
  <c r="CB128" i="22" s="1"/>
  <c r="BV14" i="10"/>
  <c r="V194" i="10" a="1"/>
  <c r="V194" i="10" s="1"/>
  <c r="BD1349" i="22"/>
  <c r="BK1279" i="22" a="1"/>
  <c r="BK1279" i="22" s="1"/>
  <c r="BU31" i="10"/>
  <c r="U211" i="10" a="1"/>
  <c r="U211" i="10" s="1"/>
  <c r="AM29" i="10"/>
  <c r="AA19" i="10" a="1"/>
  <c r="AA19" i="10" s="1"/>
  <c r="AM20" i="10"/>
  <c r="AW19" i="10"/>
  <c r="BK1284" i="22" a="1"/>
  <c r="BK1284" i="22" s="1"/>
  <c r="AA311" i="10" a="1"/>
  <c r="AA311" i="10" s="1"/>
  <c r="Z311" i="10" a="1"/>
  <c r="Z311" i="10" s="1"/>
  <c r="AC311" i="10" a="1"/>
  <c r="AC311" i="10" s="1"/>
  <c r="Y311" i="10" a="1"/>
  <c r="Y311" i="10" s="1"/>
  <c r="U311" i="10" a="1"/>
  <c r="U311" i="10" s="1"/>
  <c r="S371" i="10"/>
  <c r="AB311" i="10" a="1"/>
  <c r="AB311" i="10" s="1"/>
  <c r="X311" i="10" a="1"/>
  <c r="X311" i="10" s="1"/>
  <c r="T311" i="10" a="1"/>
  <c r="T311" i="10" s="1"/>
  <c r="EA22" i="22"/>
  <c r="CA94" i="22" a="1"/>
  <c r="CA94" i="22" s="1"/>
  <c r="BF900" i="22"/>
  <c r="BF468" i="22"/>
  <c r="BF1581" i="22"/>
  <c r="BV13" i="10"/>
  <c r="V193" i="10" a="1"/>
  <c r="V193" i="10" s="1"/>
  <c r="F59" i="19"/>
  <c r="A69" i="19"/>
  <c r="E40" i="28"/>
  <c r="G47" i="17"/>
  <c r="G48" i="17" s="1"/>
  <c r="G49" i="17" s="1"/>
  <c r="G49" i="21"/>
  <c r="G50" i="21" s="1"/>
  <c r="G51" i="21" s="1"/>
  <c r="ED19" i="22"/>
  <c r="CD91" i="22" a="1"/>
  <c r="CD91" i="22" s="1"/>
  <c r="BU20" i="10"/>
  <c r="U200" i="10" a="1"/>
  <c r="U200" i="10" s="1"/>
  <c r="BV45" i="10"/>
  <c r="V225" i="10" a="1"/>
  <c r="V225" i="10" s="1"/>
  <c r="BI1303" i="22" a="1"/>
  <c r="BI1303" i="22" s="1"/>
  <c r="BH1303" i="22" a="1"/>
  <c r="BH1303" i="22" s="1"/>
  <c r="AC347" i="10" a="1"/>
  <c r="AC347" i="10" s="1"/>
  <c r="AB347" i="10" a="1"/>
  <c r="AB347" i="10" s="1"/>
  <c r="T347" i="10" a="1"/>
  <c r="T347" i="10" s="1"/>
  <c r="S407" i="10"/>
  <c r="BV21" i="10"/>
  <c r="V201" i="10" a="1"/>
  <c r="V201" i="10" s="1"/>
  <c r="BV15" i="10"/>
  <c r="V195" i="10" a="1"/>
  <c r="V195" i="10" s="1"/>
  <c r="T36" i="28"/>
  <c r="U36" i="28" s="1"/>
  <c r="U31" i="28"/>
  <c r="E33" i="9"/>
  <c r="R29" i="9"/>
  <c r="Q29" i="9"/>
  <c r="P29" i="9"/>
  <c r="M25" i="9"/>
  <c r="D29" i="9"/>
  <c r="N25" i="9"/>
  <c r="BF1155" i="22"/>
  <c r="BD1334" i="22"/>
  <c r="BH758" i="22" a="1"/>
  <c r="BH758" i="22" s="1"/>
  <c r="T313" i="10" a="1"/>
  <c r="T313" i="10" s="1"/>
  <c r="BF1450" i="22"/>
  <c r="BW14" i="10"/>
  <c r="W194" i="10" a="1"/>
  <c r="W194" i="10" s="1"/>
  <c r="BV59" i="10"/>
  <c r="V239" i="10" a="1"/>
  <c r="V239" i="10" s="1"/>
  <c r="BF904" i="22"/>
  <c r="BF472" i="22"/>
  <c r="BV187" i="22"/>
  <c r="CD163" i="22" a="1"/>
  <c r="CD163" i="22" s="1"/>
  <c r="BZ163" i="22" a="1"/>
  <c r="BZ163" i="22" s="1"/>
  <c r="CE163" i="22" a="1"/>
  <c r="CE163" i="22" s="1"/>
  <c r="CA163" i="22" a="1"/>
  <c r="CA163" i="22" s="1"/>
  <c r="BW163" i="22" a="1"/>
  <c r="BW163" i="22" s="1"/>
  <c r="CB163" i="22" a="1"/>
  <c r="CB163" i="22" s="1"/>
  <c r="CF163" i="22" a="1"/>
  <c r="CF163" i="22" s="1"/>
  <c r="BY163" i="22" a="1"/>
  <c r="BY163" i="22" s="1"/>
  <c r="CC163" i="22" a="1"/>
  <c r="CC163" i="22" s="1"/>
  <c r="BX163" i="22" a="1"/>
  <c r="BX163" i="22" s="1"/>
  <c r="L29" i="9"/>
  <c r="C33" i="9"/>
  <c r="K29" i="9"/>
  <c r="J29" i="9"/>
  <c r="BF1569" i="22"/>
  <c r="BG787" i="22"/>
  <c r="BG1363" i="22" s="1"/>
  <c r="BG235" i="22"/>
  <c r="BD789" i="22"/>
  <c r="BH213" i="22" a="1"/>
  <c r="BH213" i="22" s="1"/>
  <c r="DZ21" i="22"/>
  <c r="BZ93" i="22" a="1"/>
  <c r="BZ93" i="22" s="1"/>
  <c r="W28" i="22"/>
  <c r="AD20" i="22"/>
  <c r="AD23" i="22"/>
  <c r="AD17" i="22"/>
  <c r="BI1292" i="22" a="1"/>
  <c r="BI1292" i="22" s="1"/>
  <c r="BK41" i="22" a="1"/>
  <c r="BK41" i="22" s="1"/>
  <c r="BK17" i="22" a="1"/>
  <c r="BK17" i="22" s="1"/>
  <c r="BK65" i="22" a="1"/>
  <c r="BK65" i="22" s="1"/>
  <c r="BJ23" i="22" a="1"/>
  <c r="BJ23" i="22" s="1"/>
  <c r="BJ71" i="22" a="1"/>
  <c r="BJ71" i="22" s="1"/>
  <c r="BJ47" i="22" a="1"/>
  <c r="BJ47" i="22" s="1"/>
  <c r="BF1687" i="22"/>
  <c r="AA312" i="10" a="1"/>
  <c r="AA312" i="10" s="1"/>
  <c r="S372" i="10"/>
  <c r="Z312" i="10" a="1"/>
  <c r="Z312" i="10" s="1"/>
  <c r="AC312" i="10" a="1"/>
  <c r="AC312" i="10" s="1"/>
  <c r="Y312" i="10" a="1"/>
  <c r="Y312" i="10" s="1"/>
  <c r="AB312" i="10" a="1"/>
  <c r="AB312" i="10" s="1"/>
  <c r="X312" i="10" a="1"/>
  <c r="X312" i="10" s="1"/>
  <c r="T312" i="10" a="1"/>
  <c r="T312" i="10" s="1"/>
  <c r="DT18" i="22"/>
  <c r="CD66" i="22" a="1"/>
  <c r="CD66" i="22" s="1"/>
  <c r="EF22" i="22"/>
  <c r="CF94" i="22" a="1"/>
  <c r="CF94" i="22" s="1"/>
  <c r="BH1321" i="22" a="1"/>
  <c r="BH1321" i="22" s="1"/>
  <c r="Z309" i="10" a="1"/>
  <c r="Z309" i="10" s="1"/>
  <c r="AC309" i="10" a="1"/>
  <c r="AC309" i="10" s="1"/>
  <c r="Y309" i="10" a="1"/>
  <c r="Y309" i="10" s="1"/>
  <c r="U309" i="10" a="1"/>
  <c r="U309" i="10" s="1"/>
  <c r="AB309" i="10" a="1"/>
  <c r="AB309" i="10" s="1"/>
  <c r="X309" i="10" a="1"/>
  <c r="X309" i="10" s="1"/>
  <c r="T309" i="10" a="1"/>
  <c r="T309" i="10" s="1"/>
  <c r="S369" i="10"/>
  <c r="AA309" i="10" a="1"/>
  <c r="AA309" i="10" s="1"/>
  <c r="BF897" i="22"/>
  <c r="BF465" i="22"/>
  <c r="BF1138" i="22"/>
  <c r="BU41" i="10"/>
  <c r="U221" i="10" a="1"/>
  <c r="U221" i="10" s="1"/>
  <c r="BU15" i="10"/>
  <c r="U195" i="10" a="1"/>
  <c r="U195" i="10" s="1"/>
  <c r="BI131" i="22" a="1"/>
  <c r="BI131" i="22" s="1"/>
  <c r="BI707" i="22" a="1"/>
  <c r="BI707" i="22" s="1"/>
  <c r="BD790" i="22"/>
  <c r="BH214" i="22" a="1"/>
  <c r="BH214" i="22" s="1"/>
  <c r="BU40" i="10"/>
  <c r="U220" i="10" a="1"/>
  <c r="U220" i="10" s="1"/>
  <c r="BV43" i="10"/>
  <c r="V223" i="10" a="1"/>
  <c r="V223" i="10" s="1"/>
  <c r="BI138" i="22" a="1"/>
  <c r="BI138" i="22" s="1"/>
  <c r="BI714" i="22" a="1"/>
  <c r="BI714" i="22" s="1"/>
  <c r="BU42" i="10"/>
  <c r="U222" i="10" a="1"/>
  <c r="U222" i="10" s="1"/>
  <c r="BF1732" i="22"/>
  <c r="BV35" i="10"/>
  <c r="V215" i="10" a="1"/>
  <c r="V215" i="10" s="1"/>
  <c r="BK1290" i="22" a="1"/>
  <c r="BK1290" i="22" s="1"/>
  <c r="EF25" i="22"/>
  <c r="CF97" i="22" a="1"/>
  <c r="CF97" i="22" s="1"/>
  <c r="BW38" i="10"/>
  <c r="W218" i="10" a="1"/>
  <c r="W218" i="10" s="1"/>
  <c r="BF1457" i="22"/>
  <c r="AN8" i="9"/>
  <c r="BC9" i="9"/>
  <c r="AJ8" i="9"/>
  <c r="I19" i="9" s="1"/>
  <c r="EC19" i="22"/>
  <c r="CC91" i="22" a="1"/>
  <c r="CC91" i="22" s="1"/>
  <c r="BH8" i="22" a="1"/>
  <c r="BH8" i="22" s="1"/>
  <c r="BG771" i="22"/>
  <c r="BG1347" i="22" s="1"/>
  <c r="BG219" i="22"/>
  <c r="L74" i="19"/>
  <c r="CC170" i="22" a="1"/>
  <c r="CC170" i="22" s="1"/>
  <c r="BX170" i="22" a="1"/>
  <c r="BX170" i="22" s="1"/>
  <c r="BW170" i="22" a="1"/>
  <c r="BW170" i="22" s="1"/>
  <c r="CB170" i="22" a="1"/>
  <c r="CB170" i="22" s="1"/>
  <c r="CA170" i="22" a="1"/>
  <c r="CA170" i="22" s="1"/>
  <c r="CF170" i="22" a="1"/>
  <c r="CF170" i="22" s="1"/>
  <c r="BZ170" i="22" a="1"/>
  <c r="BZ170" i="22" s="1"/>
  <c r="CE170" i="22" a="1"/>
  <c r="CE170" i="22" s="1"/>
  <c r="CD170" i="22" a="1"/>
  <c r="CD170" i="22" s="1"/>
  <c r="BY170" i="22" a="1"/>
  <c r="BY170" i="22" s="1"/>
  <c r="BV194" i="22"/>
  <c r="BU54" i="10"/>
  <c r="U234" i="10" a="1"/>
  <c r="U234" i="10" s="1"/>
  <c r="CE142" i="22" a="1"/>
  <c r="CE142" i="22" s="1"/>
  <c r="BW142" i="22" a="1"/>
  <c r="BW142" i="22" s="1"/>
  <c r="BV166" i="22"/>
  <c r="BF1445" i="22"/>
  <c r="BF1141" i="22"/>
  <c r="BF1150" i="22"/>
  <c r="F48" i="19"/>
  <c r="Y306" i="10" a="1"/>
  <c r="Y306" i="10" s="1"/>
  <c r="X306" i="10" a="1"/>
  <c r="X306" i="10" s="1"/>
  <c r="BF1147" i="22"/>
  <c r="DY15" i="22"/>
  <c r="BY87" i="22" a="1"/>
  <c r="BY87" i="22" s="1"/>
  <c r="AC360" i="10" a="1"/>
  <c r="AC360" i="10" s="1"/>
  <c r="T360" i="10" a="1"/>
  <c r="T360" i="10" s="1"/>
  <c r="BF773" i="22"/>
  <c r="BF1349" i="22" s="1"/>
  <c r="BF341" i="22"/>
  <c r="P26" i="9"/>
  <c r="BF1463" i="22"/>
  <c r="T343" i="10" a="1"/>
  <c r="T343" i="10" s="1"/>
  <c r="DY7" i="22"/>
  <c r="BY79" i="22" a="1"/>
  <c r="BY79" i="22" s="1"/>
  <c r="DZ9" i="22"/>
  <c r="BZ81" i="22" a="1"/>
  <c r="BZ81" i="22" s="1"/>
  <c r="BW47" i="10"/>
  <c r="W227" i="10" a="1"/>
  <c r="W227" i="10" s="1"/>
  <c r="BF774" i="22"/>
  <c r="BF1350" i="22" s="1"/>
  <c r="BF342" i="22"/>
  <c r="CF136" i="22" a="1"/>
  <c r="CF136" i="22" s="1"/>
  <c r="AC331" i="10" a="1"/>
  <c r="AC331" i="10" s="1"/>
  <c r="AB331" i="10" a="1"/>
  <c r="AB331" i="10" s="1"/>
  <c r="T331" i="10" a="1"/>
  <c r="T331" i="10" s="1"/>
  <c r="S391" i="10"/>
  <c r="BG777" i="22"/>
  <c r="BG1353" i="22" s="1"/>
  <c r="BG225" i="22"/>
  <c r="A64" i="19"/>
  <c r="F54" i="19"/>
  <c r="BY140" i="22" a="1"/>
  <c r="BY140" i="22" s="1"/>
  <c r="CB60" i="10"/>
  <c r="AB240" i="10" a="1"/>
  <c r="AB240" i="10" s="1"/>
  <c r="BF896" i="22"/>
  <c r="BF464" i="22"/>
  <c r="F65" i="19"/>
  <c r="A75" i="19"/>
  <c r="DZ23" i="22"/>
  <c r="BZ95" i="22" a="1"/>
  <c r="BZ95" i="22" s="1"/>
  <c r="BF791" i="22"/>
  <c r="BF1367" i="22" s="1"/>
  <c r="BF359" i="22"/>
  <c r="BF781" i="22"/>
  <c r="BF1357" i="22" s="1"/>
  <c r="BF349" i="22"/>
  <c r="AC315" i="10" a="1"/>
  <c r="AC315" i="10" s="1"/>
  <c r="AB315" i="10" a="1"/>
  <c r="AB315" i="10" s="1"/>
  <c r="T315" i="10" a="1"/>
  <c r="T315" i="10" s="1"/>
  <c r="AA315" i="10" a="1"/>
  <c r="AA315" i="10" s="1"/>
  <c r="S375" i="10"/>
  <c r="BI1308" i="22" a="1"/>
  <c r="BI1308" i="22" s="1"/>
  <c r="BH1308" i="22" a="1"/>
  <c r="BH1308" i="22" s="1"/>
  <c r="BF1691" i="22"/>
  <c r="T321" i="10" a="1"/>
  <c r="T321" i="10" s="1"/>
  <c r="BD53" i="10"/>
  <c r="X113" i="10" a="1"/>
  <c r="X113" i="10" s="1"/>
  <c r="W421" i="10" a="1"/>
  <c r="W421" i="10" s="1"/>
  <c r="S481" i="10"/>
  <c r="V421" i="10" a="1"/>
  <c r="V421" i="10" s="1"/>
  <c r="AC421" i="10" a="1"/>
  <c r="AC421" i="10" s="1"/>
  <c r="U421" i="10" a="1"/>
  <c r="U421" i="10" s="1"/>
  <c r="AB421" i="10" a="1"/>
  <c r="AB421" i="10" s="1"/>
  <c r="T421" i="10" a="1"/>
  <c r="T421" i="10" s="1"/>
  <c r="BH195" i="22" a="1"/>
  <c r="BH195" i="22" s="1"/>
  <c r="DX19" i="22"/>
  <c r="BX91" i="22" a="1"/>
  <c r="BX91" i="22" s="1"/>
  <c r="BF1014" i="22"/>
  <c r="BF582" i="22"/>
  <c r="BV28" i="10"/>
  <c r="V208" i="10" a="1"/>
  <c r="V208" i="10" s="1"/>
  <c r="EB22" i="22"/>
  <c r="CB94" i="22" a="1"/>
  <c r="CB94" i="22" s="1"/>
  <c r="BF787" i="22"/>
  <c r="BF1363" i="22" s="1"/>
  <c r="BF355" i="22"/>
  <c r="BW39" i="10"/>
  <c r="W219" i="10" a="1"/>
  <c r="W219" i="10" s="1"/>
  <c r="BU52" i="10"/>
  <c r="U232" i="10" a="1"/>
  <c r="U232" i="10" s="1"/>
  <c r="BV44" i="10"/>
  <c r="V224" i="10" a="1"/>
  <c r="V224" i="10" s="1"/>
  <c r="Q24" i="9"/>
  <c r="BW35" i="10"/>
  <c r="W215" i="10" a="1"/>
  <c r="W215" i="10" s="1"/>
  <c r="CF132" i="22" a="1"/>
  <c r="CF132" i="22" s="1"/>
  <c r="CB134" i="22" a="1"/>
  <c r="CB134" i="22" s="1"/>
  <c r="CA134" i="22" a="1"/>
  <c r="CA134" i="22" s="1"/>
  <c r="B9" i="13"/>
  <c r="C9" i="13" s="1"/>
  <c r="B9" i="14"/>
  <c r="C9" i="14" s="1"/>
  <c r="B9" i="12"/>
  <c r="C9" i="12" s="1"/>
  <c r="B9" i="1"/>
  <c r="BD772" i="22"/>
  <c r="Y310" i="10" a="1"/>
  <c r="Y310" i="10" s="1"/>
  <c r="DY19" i="22"/>
  <c r="BY91" i="22" a="1"/>
  <c r="BY91" i="22" s="1"/>
  <c r="AJ27" i="10"/>
  <c r="AJ18" i="10"/>
  <c r="X378" i="10" s="1" a="1"/>
  <c r="X378" i="10" s="1"/>
  <c r="X17" i="10" a="1"/>
  <c r="X17" i="10" s="1"/>
  <c r="AT17" i="10"/>
  <c r="BD1326" i="22"/>
  <c r="BH750" i="22" a="1"/>
  <c r="BH750" i="22" s="1"/>
  <c r="CF128" i="22" a="1"/>
  <c r="CF128" i="22" s="1"/>
  <c r="S404" i="10"/>
  <c r="AC344" i="10" a="1"/>
  <c r="AC344" i="10" s="1"/>
  <c r="AB344" i="10" a="1"/>
  <c r="AB344" i="10" s="1"/>
  <c r="T344" i="10" a="1"/>
  <c r="T344" i="10" s="1"/>
  <c r="BW12" i="10"/>
  <c r="W192" i="10" a="1"/>
  <c r="W192" i="10" s="1"/>
  <c r="BW23" i="10"/>
  <c r="W203" i="10" a="1"/>
  <c r="W203" i="10" s="1"/>
  <c r="BF1035" i="22"/>
  <c r="BF603" i="22"/>
  <c r="BK1289" i="22" a="1"/>
  <c r="BK1289" i="22" s="1"/>
  <c r="BD786" i="22"/>
  <c r="BG780" i="22"/>
  <c r="BG1356" i="22" s="1"/>
  <c r="BG228" i="22"/>
  <c r="R35" i="28"/>
  <c r="S35" i="28" s="1"/>
  <c r="S30" i="28"/>
  <c r="L68" i="22" a="1"/>
  <c r="L68" i="22" s="1"/>
  <c r="D68" i="22" a="1"/>
  <c r="D68" i="22" s="1"/>
  <c r="D44" i="22" s="1"/>
  <c r="BH74" i="22" s="1" a="1"/>
  <c r="BH74" i="22" s="1"/>
  <c r="BW41" i="10"/>
  <c r="W221" i="10" a="1"/>
  <c r="W221" i="10" s="1"/>
  <c r="O23" i="9"/>
  <c r="N23" i="9"/>
  <c r="M23" i="9"/>
  <c r="D27" i="9"/>
  <c r="BP42" i="10"/>
  <c r="Z162" i="10" a="1"/>
  <c r="Z162" i="10" s="1"/>
  <c r="AC308" i="10" a="1"/>
  <c r="AC308" i="10" s="1"/>
  <c r="Y308" i="10" a="1"/>
  <c r="Y308" i="10" s="1"/>
  <c r="S368" i="10"/>
  <c r="AB308" i="10" a="1"/>
  <c r="AB308" i="10" s="1"/>
  <c r="X308" i="10" a="1"/>
  <c r="X308" i="10" s="1"/>
  <c r="T308" i="10" a="1"/>
  <c r="T308" i="10" s="1"/>
  <c r="AA308" i="10" a="1"/>
  <c r="AA308" i="10" s="1"/>
  <c r="Z308" i="10" a="1"/>
  <c r="Z308" i="10" s="1"/>
  <c r="BW21" i="10"/>
  <c r="W201" i="10" a="1"/>
  <c r="W201" i="10" s="1"/>
  <c r="BW60" i="10"/>
  <c r="W240" i="10" a="1"/>
  <c r="W240" i="10" s="1"/>
  <c r="Y313" i="10" a="1"/>
  <c r="Y313" i="10" s="1"/>
  <c r="X313" i="10" a="1"/>
  <c r="X313" i="10" s="1"/>
  <c r="BV149" i="22"/>
  <c r="CF125" i="22" a="1"/>
  <c r="CF125" i="22" s="1"/>
  <c r="CB125" i="22" a="1"/>
  <c r="CB125" i="22" s="1"/>
  <c r="BX125" i="22" a="1"/>
  <c r="BX125" i="22" s="1"/>
  <c r="CE125" i="22" a="1"/>
  <c r="CE125" i="22" s="1"/>
  <c r="CA125" i="22" a="1"/>
  <c r="CA125" i="22" s="1"/>
  <c r="BW125" i="22" a="1"/>
  <c r="BW125" i="22" s="1"/>
  <c r="CD125" i="22" a="1"/>
  <c r="CD125" i="22" s="1"/>
  <c r="BZ125" i="22" a="1"/>
  <c r="BZ125" i="22" s="1"/>
  <c r="CC125" i="22" a="1"/>
  <c r="CC125" i="22" s="1"/>
  <c r="BW56" i="10"/>
  <c r="W236" i="10" a="1"/>
  <c r="W236" i="10" s="1"/>
  <c r="BV54" i="10"/>
  <c r="V234" i="10" a="1"/>
  <c r="V234" i="10" s="1"/>
  <c r="BD780" i="22"/>
  <c r="BW52" i="10"/>
  <c r="W232" i="10" a="1"/>
  <c r="W232" i="10" s="1"/>
  <c r="CF129" i="22" a="1"/>
  <c r="CF129" i="22" s="1"/>
  <c r="CE129" i="22" a="1"/>
  <c r="CE129" i="22" s="1"/>
  <c r="BW129" i="22" a="1"/>
  <c r="BW129" i="22" s="1"/>
  <c r="BV153" i="22"/>
  <c r="CD129" i="22" a="1"/>
  <c r="CD129" i="22" s="1"/>
  <c r="CC129" i="22" a="1"/>
  <c r="CC129" i="22" s="1"/>
  <c r="BV33" i="10"/>
  <c r="V213" i="10" a="1"/>
  <c r="V213" i="10" s="1"/>
  <c r="BD62" i="10"/>
  <c r="H51" i="10" a="1"/>
  <c r="H51" i="10" s="1"/>
  <c r="H50" i="10" a="1"/>
  <c r="H50" i="10" s="1"/>
  <c r="H49" i="10" a="1"/>
  <c r="H49" i="10" s="1"/>
  <c r="H52" i="10" a="1"/>
  <c r="H52" i="10" s="1"/>
  <c r="X122" i="10" a="1"/>
  <c r="X122" i="10" s="1"/>
  <c r="BV40" i="10"/>
  <c r="V220" i="10" a="1"/>
  <c r="V220" i="10" s="1"/>
  <c r="J24" i="9"/>
  <c r="I6" i="28"/>
  <c r="BG792" i="22"/>
  <c r="BG1368" i="22" s="1"/>
  <c r="BG240" i="22"/>
  <c r="BQ52" i="10"/>
  <c r="AA172" i="10" a="1"/>
  <c r="AA172" i="10" s="1"/>
  <c r="L72" i="19"/>
  <c r="CA33" i="10"/>
  <c r="AA213" i="10" a="1"/>
  <c r="AA213" i="10" s="1"/>
  <c r="DS26" i="22"/>
  <c r="J53" i="22" a="1"/>
  <c r="J53" i="22" s="1"/>
  <c r="J54" i="22" a="1"/>
  <c r="J54" i="22" s="1"/>
  <c r="J55" i="22" a="1"/>
  <c r="J55" i="22" s="1"/>
  <c r="CC74" i="22" a="1"/>
  <c r="CC74" i="22" s="1"/>
  <c r="J56" i="22" a="1"/>
  <c r="J56" i="22" s="1"/>
  <c r="BK35" i="22" a="1"/>
  <c r="BK35" i="22" s="1"/>
  <c r="BK59" i="22" a="1"/>
  <c r="BK59" i="22" s="1"/>
  <c r="BK11" i="22" a="1"/>
  <c r="BK11" i="22" s="1"/>
  <c r="BD1333" i="22"/>
  <c r="BH757" i="22" a="1"/>
  <c r="BH757" i="22" s="1"/>
  <c r="BJ123" i="22" a="1"/>
  <c r="BJ123" i="22" s="1"/>
  <c r="BJ146" i="22" a="1"/>
  <c r="BJ146" i="22" s="1"/>
  <c r="BJ141" i="22" a="1"/>
  <c r="BJ141" i="22" s="1"/>
  <c r="BJ140" i="22" a="1"/>
  <c r="BJ140" i="22" s="1"/>
  <c r="BJ126" i="22" a="1"/>
  <c r="BJ126" i="22" s="1"/>
  <c r="BJ129" i="22" a="1"/>
  <c r="BJ129" i="22" s="1"/>
  <c r="BJ131" i="22" a="1"/>
  <c r="BJ131" i="22" s="1"/>
  <c r="BJ133" i="22" a="1"/>
  <c r="BJ133" i="22" s="1"/>
  <c r="BJ142" i="22" a="1"/>
  <c r="BJ142" i="22" s="1"/>
  <c r="BJ124" i="22" a="1"/>
  <c r="BJ124" i="22" s="1"/>
  <c r="BJ145" i="22" a="1"/>
  <c r="BJ145" i="22" s="1"/>
  <c r="BJ125" i="22" a="1"/>
  <c r="BJ125" i="22" s="1"/>
  <c r="BJ699" i="22" a="1"/>
  <c r="BJ699" i="22" s="1"/>
  <c r="BJ137" i="22" a="1"/>
  <c r="BJ137" i="22" s="1"/>
  <c r="BJ53" i="22" a="1"/>
  <c r="BJ53" i="22" s="1"/>
  <c r="BJ132" i="22" a="1"/>
  <c r="BJ132" i="22" s="1"/>
  <c r="BJ128" i="22" a="1"/>
  <c r="BJ128" i="22" s="1"/>
  <c r="BJ136" i="22" a="1"/>
  <c r="BJ136" i="22" s="1"/>
  <c r="BJ134" i="22" a="1"/>
  <c r="BJ134" i="22" s="1"/>
  <c r="BJ144" i="22" a="1"/>
  <c r="BJ144" i="22" s="1"/>
  <c r="BJ127" i="22" a="1"/>
  <c r="BJ127" i="22" s="1"/>
  <c r="BJ135" i="22" a="1"/>
  <c r="BJ135" i="22" s="1"/>
  <c r="BJ130" i="22" a="1"/>
  <c r="BJ130" i="22" s="1"/>
  <c r="BJ139" i="22" a="1"/>
  <c r="BJ139" i="22" s="1"/>
  <c r="BJ29" i="22" a="1"/>
  <c r="BJ29" i="22" s="1"/>
  <c r="BJ143" i="22" a="1"/>
  <c r="BJ143" i="22" s="1"/>
  <c r="BJ1275" i="22" a="1"/>
  <c r="BJ1275" i="22" s="1"/>
  <c r="BJ5" i="22" a="1"/>
  <c r="BJ5" i="22" s="1"/>
  <c r="BJ138" i="22" a="1"/>
  <c r="BJ138" i="22" s="1"/>
  <c r="BJ709" i="22" a="1"/>
  <c r="BJ709" i="22" s="1"/>
  <c r="BJ704" i="22" a="1"/>
  <c r="BJ704" i="22" s="1"/>
  <c r="BJ719" i="22" a="1"/>
  <c r="BJ719" i="22" s="1"/>
  <c r="BJ722" i="22" a="1"/>
  <c r="BJ722" i="22" s="1"/>
  <c r="BJ708" i="22" a="1"/>
  <c r="BJ708" i="22" s="1"/>
  <c r="BJ703" i="22" a="1"/>
  <c r="BJ703" i="22" s="1"/>
  <c r="BJ713" i="22" a="1"/>
  <c r="BJ713" i="22" s="1"/>
  <c r="BJ716" i="22" a="1"/>
  <c r="BJ716" i="22" s="1"/>
  <c r="BJ718" i="22" a="1"/>
  <c r="BJ718" i="22" s="1"/>
  <c r="BJ721" i="22" a="1"/>
  <c r="BJ721" i="22" s="1"/>
  <c r="BJ702" i="22" a="1"/>
  <c r="BJ702" i="22" s="1"/>
  <c r="BJ717" i="22" a="1"/>
  <c r="BJ717" i="22" s="1"/>
  <c r="BJ710" i="22" a="1"/>
  <c r="BJ710" i="22" s="1"/>
  <c r="BJ714" i="22" a="1"/>
  <c r="BJ714" i="22" s="1"/>
  <c r="BJ715" i="22" a="1"/>
  <c r="BJ715" i="22" s="1"/>
  <c r="BJ707" i="22" a="1"/>
  <c r="BJ707" i="22" s="1"/>
  <c r="BJ701" i="22" a="1"/>
  <c r="BJ701" i="22" s="1"/>
  <c r="BJ720" i="22" a="1"/>
  <c r="BJ720" i="22" s="1"/>
  <c r="BJ700" i="22" a="1"/>
  <c r="BJ700" i="22" s="1"/>
  <c r="BJ705" i="22" a="1"/>
  <c r="BJ705" i="22" s="1"/>
  <c r="BJ706" i="22" a="1"/>
  <c r="BJ706" i="22" s="1"/>
  <c r="BJ711" i="22" a="1"/>
  <c r="BJ711" i="22" s="1"/>
  <c r="BJ712" i="22" a="1"/>
  <c r="BJ712" i="22" s="1"/>
  <c r="BQ26" i="10"/>
  <c r="AA146" i="10" a="1"/>
  <c r="AA146" i="10" s="1"/>
  <c r="T27" i="9"/>
  <c r="F31" i="9"/>
  <c r="BN52" i="10"/>
  <c r="X172" i="10" a="1"/>
  <c r="X172" i="10" s="1"/>
  <c r="BO52" i="10"/>
  <c r="Y172" i="10" a="1"/>
  <c r="Y172" i="10" s="1"/>
  <c r="AV6" i="9"/>
  <c r="O13" i="9"/>
  <c r="G13" i="15" s="1"/>
  <c r="BF1029" i="22"/>
  <c r="BF597" i="22"/>
  <c r="BF1570" i="22"/>
  <c r="BJ1278" i="22" a="1"/>
  <c r="BJ1278" i="22" s="1"/>
  <c r="A71" i="19"/>
  <c r="F61" i="19"/>
  <c r="DX11" i="22"/>
  <c r="BX83" i="22" a="1"/>
  <c r="BX83" i="22" s="1"/>
  <c r="BD1342" i="22"/>
  <c r="BH766" i="22" a="1"/>
  <c r="BH766" i="22" s="1"/>
  <c r="DX18" i="22"/>
  <c r="BX90" i="22" a="1"/>
  <c r="BX90" i="22" s="1"/>
  <c r="CE138" i="22" a="1"/>
  <c r="CE138" i="22" s="1"/>
  <c r="CA138" i="22" a="1"/>
  <c r="CA138" i="22" s="1"/>
  <c r="BW138" i="22" a="1"/>
  <c r="BW138" i="22" s="1"/>
  <c r="BH210" i="22" s="1" a="1"/>
  <c r="BH210" i="22" s="1"/>
  <c r="BV162" i="22"/>
  <c r="CC138" i="22" a="1"/>
  <c r="CC138" i="22" s="1"/>
  <c r="CF138" i="22" a="1"/>
  <c r="CF138" i="22" s="1"/>
  <c r="CB138" i="22" a="1"/>
  <c r="CB138" i="22" s="1"/>
  <c r="BW17" i="10"/>
  <c r="W197" i="10" a="1"/>
  <c r="W197" i="10" s="1"/>
  <c r="BU46" i="10"/>
  <c r="U226" i="10" a="1"/>
  <c r="U226" i="10" s="1"/>
  <c r="AB322" i="10" a="1"/>
  <c r="AB322" i="10" s="1"/>
  <c r="X322" i="10" a="1"/>
  <c r="X322" i="10" s="1"/>
  <c r="T322" i="10" a="1"/>
  <c r="T322" i="10" s="1"/>
  <c r="S382" i="10"/>
  <c r="AA322" i="10" a="1"/>
  <c r="AA322" i="10" s="1"/>
  <c r="Z322" i="10" a="1"/>
  <c r="Z322" i="10" s="1"/>
  <c r="AC322" i="10" a="1"/>
  <c r="AC322" i="10" s="1"/>
  <c r="Y322" i="10" a="1"/>
  <c r="Y322" i="10" s="1"/>
  <c r="F66" i="19"/>
  <c r="A67" i="19"/>
  <c r="A76" i="19"/>
  <c r="BV7" i="10"/>
  <c r="V187" i="10" a="1"/>
  <c r="V187" i="10" s="1"/>
  <c r="AR7" i="9"/>
  <c r="L16" i="9"/>
  <c r="G16" i="15" s="1"/>
  <c r="BV19" i="10"/>
  <c r="V199" i="10" a="1"/>
  <c r="V199" i="10" s="1"/>
  <c r="BV179" i="22"/>
  <c r="CE155" i="22" a="1"/>
  <c r="CE155" i="22" s="1"/>
  <c r="CA155" i="22" a="1"/>
  <c r="CA155" i="22" s="1"/>
  <c r="BW155" i="22" a="1"/>
  <c r="BW155" i="22" s="1"/>
  <c r="CD155" i="22" a="1"/>
  <c r="CD155" i="22" s="1"/>
  <c r="BZ155" i="22" a="1"/>
  <c r="BZ155" i="22" s="1"/>
  <c r="CC155" i="22" a="1"/>
  <c r="CC155" i="22" s="1"/>
  <c r="BY155" i="22" a="1"/>
  <c r="BY155" i="22" s="1"/>
  <c r="CF155" i="22" a="1"/>
  <c r="CF155" i="22" s="1"/>
  <c r="CB155" i="22" a="1"/>
  <c r="CB155" i="22" s="1"/>
  <c r="BX155" i="22" a="1"/>
  <c r="BX155" i="22" s="1"/>
  <c r="BW146" i="22" a="1"/>
  <c r="BW146" i="22" s="1"/>
  <c r="BH218" i="22" s="1" a="1"/>
  <c r="BH218" i="22" s="1"/>
  <c r="AC341" i="10" a="1"/>
  <c r="AC341" i="10" s="1"/>
  <c r="AB341" i="10" a="1"/>
  <c r="AB341" i="10" s="1"/>
  <c r="T341" i="10" a="1"/>
  <c r="T341" i="10" s="1"/>
  <c r="S401" i="10"/>
  <c r="AB338" i="10" a="1"/>
  <c r="AB338" i="10" s="1"/>
  <c r="T338" i="10" a="1"/>
  <c r="T338" i="10" s="1"/>
  <c r="S398" i="10"/>
  <c r="AC338" i="10" a="1"/>
  <c r="AC338" i="10" s="1"/>
  <c r="BG786" i="22"/>
  <c r="BG1362" i="22" s="1"/>
  <c r="BG234" i="22"/>
  <c r="AC349" i="10" a="1"/>
  <c r="AC349" i="10" s="1"/>
  <c r="AB349" i="10" a="1"/>
  <c r="AB349" i="10" s="1"/>
  <c r="T349" i="10" a="1"/>
  <c r="T349" i="10" s="1"/>
  <c r="S409" i="10"/>
  <c r="BU17" i="10"/>
  <c r="U197" i="10" a="1"/>
  <c r="U197" i="10" s="1"/>
  <c r="BF1573" i="22"/>
  <c r="AU54" i="10"/>
  <c r="Y54" i="10" a="1"/>
  <c r="Y54" i="10" s="1"/>
  <c r="BV4" i="10"/>
  <c r="V184" i="10" a="1"/>
  <c r="V184" i="10" s="1"/>
  <c r="BV24" i="10"/>
  <c r="V204" i="10" a="1"/>
  <c r="V204" i="10" s="1"/>
  <c r="T318" i="10" a="1"/>
  <c r="T318" i="10" s="1"/>
  <c r="BF1582" i="22"/>
  <c r="BG773" i="22"/>
  <c r="BG1349" i="22" s="1"/>
  <c r="BG221" i="22"/>
  <c r="BN24" i="10"/>
  <c r="X144" i="10" a="1"/>
  <c r="X144" i="10" s="1"/>
  <c r="BD1345" i="22"/>
  <c r="BH769" i="22" a="1"/>
  <c r="BH769" i="22" s="1"/>
  <c r="BW42" i="10"/>
  <c r="W222" i="10" a="1"/>
  <c r="W222" i="10" s="1"/>
  <c r="AC306" i="10" a="1"/>
  <c r="AC306" i="10" s="1"/>
  <c r="AB306" i="10" a="1"/>
  <c r="AB306" i="10" s="1"/>
  <c r="BF1579" i="22"/>
  <c r="BF1016" i="22"/>
  <c r="BF584" i="22"/>
  <c r="CA42" i="10"/>
  <c r="AA222" i="10" a="1"/>
  <c r="AA222" i="10" s="1"/>
  <c r="A73" i="19"/>
  <c r="F63" i="19"/>
  <c r="BF893" i="22"/>
  <c r="BF461" i="22"/>
  <c r="DZ16" i="22"/>
  <c r="BZ88" i="22" a="1"/>
  <c r="BZ88" i="22" s="1"/>
  <c r="BI1300" i="22" a="1"/>
  <c r="BI1300" i="22" s="1"/>
  <c r="BH1300" i="22" a="1"/>
  <c r="BH1300" i="22" s="1"/>
  <c r="BV23" i="10"/>
  <c r="V203" i="10" a="1"/>
  <c r="V203" i="10" s="1"/>
  <c r="CE130" i="22" a="1"/>
  <c r="CE130" i="22" s="1"/>
  <c r="CA130" i="22" a="1"/>
  <c r="CA130" i="22" s="1"/>
  <c r="BW130" i="22" a="1"/>
  <c r="BW130" i="22" s="1"/>
  <c r="BV154" i="22"/>
  <c r="CD130" i="22" a="1"/>
  <c r="CD130" i="22" s="1"/>
  <c r="CC130" i="22" a="1"/>
  <c r="CC130" i="22" s="1"/>
  <c r="CF130" i="22" a="1"/>
  <c r="CF130" i="22" s="1"/>
  <c r="CB130" i="22" a="1"/>
  <c r="CB130" i="22" s="1"/>
  <c r="BJ1296" i="22" a="1"/>
  <c r="BJ1296" i="22" s="1"/>
  <c r="BV38" i="10"/>
  <c r="V218" i="10" a="1"/>
  <c r="V218" i="10" s="1"/>
  <c r="BF894" i="22"/>
  <c r="BF462" i="22"/>
  <c r="Q5" i="5"/>
  <c r="P6" i="5"/>
  <c r="BF1060" i="22"/>
  <c r="BF628" i="22"/>
  <c r="BP15" i="10"/>
  <c r="Z135" i="10" a="1"/>
  <c r="Z135" i="10" s="1"/>
  <c r="U28" i="9"/>
  <c r="F32" i="9"/>
  <c r="T28" i="9"/>
  <c r="S28" i="9"/>
  <c r="AC317" i="10" a="1"/>
  <c r="AC317" i="10" s="1"/>
  <c r="AB317" i="10" a="1"/>
  <c r="AB317" i="10" s="1"/>
  <c r="T317" i="10" a="1"/>
  <c r="T317" i="10" s="1"/>
  <c r="S377" i="10"/>
  <c r="G16" i="19"/>
  <c r="G9" i="19"/>
  <c r="R8" i="19"/>
  <c r="BF911" i="22"/>
  <c r="BF479" i="22"/>
  <c r="BF901" i="22"/>
  <c r="BF469" i="22"/>
  <c r="AP22" i="7"/>
  <c r="AP69" i="7" s="1"/>
  <c r="AP65" i="7"/>
  <c r="BJ1295" i="22" a="1"/>
  <c r="BJ1295" i="22" s="1"/>
  <c r="BO43" i="10"/>
  <c r="Y163" i="10" a="1"/>
  <c r="Y163" i="10" s="1"/>
  <c r="AC340" i="10" a="1"/>
  <c r="AC340" i="10" s="1"/>
  <c r="S400" i="10"/>
  <c r="AB340" i="10" a="1"/>
  <c r="AB340" i="10" s="1"/>
  <c r="T340" i="10" a="1"/>
  <c r="T340" i="10" s="1"/>
  <c r="T361" i="10" a="1"/>
  <c r="T361" i="10" s="1"/>
  <c r="AM11" i="9"/>
  <c r="AQ11" i="9" s="1"/>
  <c r="AU11" i="9" s="1"/>
  <c r="AY11" i="9" s="1"/>
  <c r="BD1347" i="22"/>
  <c r="BH771" i="22" a="1"/>
  <c r="BH771" i="22" s="1"/>
  <c r="BF1446" i="22"/>
  <c r="BI1288" i="22" a="1"/>
  <c r="BI1288" i="22" s="1"/>
  <c r="BF907" i="22"/>
  <c r="BF475" i="22"/>
  <c r="F9" i="5"/>
  <c r="J8" i="5"/>
  <c r="K8" i="5" s="1"/>
  <c r="BF1020" i="22"/>
  <c r="BF588" i="22"/>
  <c r="DY22" i="22"/>
  <c r="BY94" i="22" a="1"/>
  <c r="BY94" i="22" s="1"/>
  <c r="A72" i="19"/>
  <c r="F62" i="19"/>
  <c r="DQ26" i="22"/>
  <c r="H53" i="22" a="1"/>
  <c r="H53" i="22" s="1"/>
  <c r="H54" i="22" a="1"/>
  <c r="H54" i="22" s="1"/>
  <c r="CA74" i="22" a="1"/>
  <c r="CA74" i="22" s="1"/>
  <c r="H55" i="22" a="1"/>
  <c r="H55" i="22" s="1"/>
  <c r="H56" i="22" a="1"/>
  <c r="H56" i="22" s="1"/>
  <c r="BZ132" i="22" a="1"/>
  <c r="BZ132" i="22" s="1"/>
  <c r="BY24" i="10"/>
  <c r="Y204" i="10" a="1"/>
  <c r="Y204" i="10" s="1"/>
  <c r="CF134" i="22" a="1"/>
  <c r="CF134" i="22" s="1"/>
  <c r="CE134" i="22" a="1"/>
  <c r="CE134" i="22" s="1"/>
  <c r="B10" i="4"/>
  <c r="I11" i="4"/>
  <c r="T351" i="10" a="1"/>
  <c r="T351" i="10" s="1"/>
  <c r="BF1133" i="22"/>
  <c r="BU62" i="10"/>
  <c r="E57" i="10" a="1"/>
  <c r="E57" i="10" s="1"/>
  <c r="E33" i="10" s="1"/>
  <c r="E59" i="10" a="1"/>
  <c r="E59" i="10" s="1"/>
  <c r="E35" i="10" s="1"/>
  <c r="E60" i="10" a="1"/>
  <c r="E60" i="10" s="1"/>
  <c r="E36" i="10" s="1"/>
  <c r="E58" i="10" a="1"/>
  <c r="E58" i="10" s="1"/>
  <c r="E34" i="10" s="1"/>
  <c r="U242" i="10" a="1"/>
  <c r="U242" i="10" s="1"/>
  <c r="AC310" i="10" a="1"/>
  <c r="AC310" i="10" s="1"/>
  <c r="BI130" i="22" a="1"/>
  <c r="BI130" i="22" s="1"/>
  <c r="BI706" i="22" a="1"/>
  <c r="BI706" i="22" s="1"/>
  <c r="CD128" i="22" a="1"/>
  <c r="CD128" i="22" s="1"/>
  <c r="L85" i="19"/>
  <c r="M86" i="19"/>
  <c r="M87" i="19" s="1"/>
  <c r="M88" i="19" s="1"/>
  <c r="M77" i="19"/>
  <c r="M78" i="19" s="1"/>
  <c r="BV26" i="10"/>
  <c r="V206" i="10" a="1"/>
  <c r="V206" i="10" s="1"/>
  <c r="BF1467" i="22"/>
  <c r="BI1279" i="22" a="1"/>
  <c r="BI1279" i="22" s="1"/>
  <c r="AW28" i="10"/>
  <c r="AM38" i="10"/>
  <c r="AA28" i="10" a="1"/>
  <c r="AA28" i="10" s="1"/>
  <c r="D2" i="11"/>
  <c r="B2" i="11"/>
  <c r="C2" i="11" s="1"/>
  <c r="CX21" i="22"/>
  <c r="CB21" i="22" a="1"/>
  <c r="CB21" i="22" s="1"/>
  <c r="CN25" i="22"/>
  <c r="DT16" i="22"/>
  <c r="CD64" i="22" a="1"/>
  <c r="CD64" i="22" s="1"/>
  <c r="BV56" i="10"/>
  <c r="V236" i="10" a="1"/>
  <c r="V236" i="10" s="1"/>
  <c r="BU14" i="10"/>
  <c r="U194" i="10" a="1"/>
  <c r="U194" i="10" s="1"/>
  <c r="H23" i="9"/>
  <c r="G23" i="9"/>
  <c r="B27" i="9"/>
  <c r="BU38" i="10"/>
  <c r="U218" i="10" a="1"/>
  <c r="U218" i="10" s="1"/>
  <c r="BF1587" i="22"/>
  <c r="BU49" i="10"/>
  <c r="U229" i="10" a="1"/>
  <c r="U229" i="10" s="1"/>
  <c r="BV25" i="10"/>
  <c r="V205" i="10" a="1"/>
  <c r="V205" i="10" s="1"/>
  <c r="BW15" i="10"/>
  <c r="W195" i="10" a="1"/>
  <c r="W195" i="10" s="1"/>
  <c r="BU19" i="10"/>
  <c r="U199" i="10" a="1"/>
  <c r="U199" i="10" s="1"/>
  <c r="T27" i="26"/>
  <c r="S27" i="26"/>
  <c r="BV47" i="10"/>
  <c r="V227" i="10" a="1"/>
  <c r="V227" i="10" s="1"/>
  <c r="BI141" i="22" a="1"/>
  <c r="BI141" i="22" s="1"/>
  <c r="BI717" i="22" a="1"/>
  <c r="BI717" i="22" s="1"/>
  <c r="BX42" i="10"/>
  <c r="X222" i="10" a="1"/>
  <c r="X222" i="10" s="1"/>
  <c r="BV157" i="22"/>
  <c r="CF133" i="22" a="1"/>
  <c r="CF133" i="22" s="1"/>
  <c r="CE133" i="22" a="1"/>
  <c r="CE133" i="22" s="1"/>
  <c r="BW133" i="22" a="1"/>
  <c r="BW133" i="22" s="1"/>
  <c r="BH205" i="22" s="1" a="1"/>
  <c r="BH205" i="22" s="1"/>
  <c r="CC133" i="22" a="1"/>
  <c r="CC133" i="22" s="1"/>
  <c r="BI1305" i="22" a="1"/>
  <c r="BI1305" i="22" s="1"/>
  <c r="BH1305" i="22" a="1"/>
  <c r="BH1305" i="22" s="1"/>
  <c r="S29" i="28"/>
  <c r="R34" i="28"/>
  <c r="S34" i="28" s="1"/>
  <c r="O34" i="7"/>
  <c r="U33" i="11" s="1"/>
  <c r="G34" i="7"/>
  <c r="N34" i="7"/>
  <c r="T33" i="11" s="1"/>
  <c r="F34" i="7"/>
  <c r="M34" i="7"/>
  <c r="S33" i="11" s="1"/>
  <c r="E34" i="7"/>
  <c r="L34" i="7"/>
  <c r="N33" i="11" s="1"/>
  <c r="D34" i="7"/>
  <c r="K34" i="7"/>
  <c r="C34" i="7"/>
  <c r="J34" i="7"/>
  <c r="B39" i="7"/>
  <c r="I34" i="7"/>
  <c r="P34" i="7"/>
  <c r="V33" i="11" s="1"/>
  <c r="H34" i="7"/>
  <c r="E28" i="28"/>
  <c r="T32" i="7"/>
  <c r="S32" i="7"/>
  <c r="BK123" i="22" a="1"/>
  <c r="BK123" i="22" s="1"/>
  <c r="BK129" i="22" a="1"/>
  <c r="BK129" i="22" s="1"/>
  <c r="BK133" i="22" a="1"/>
  <c r="BK133" i="22" s="1"/>
  <c r="BK139" i="22" a="1"/>
  <c r="BK139" i="22" s="1"/>
  <c r="BK134" i="22" a="1"/>
  <c r="BK134" i="22" s="1"/>
  <c r="BK130" i="22" a="1"/>
  <c r="BK130" i="22" s="1"/>
  <c r="BK124" i="22" a="1"/>
  <c r="BK124" i="22" s="1"/>
  <c r="BK125" i="22" a="1"/>
  <c r="BK125" i="22" s="1"/>
  <c r="BK145" i="22" a="1"/>
  <c r="BK145" i="22" s="1"/>
  <c r="BK699" i="22" a="1"/>
  <c r="BK699" i="22" s="1"/>
  <c r="BK137" i="22" a="1"/>
  <c r="BK137" i="22" s="1"/>
  <c r="BK132" i="22" a="1"/>
  <c r="BK132" i="22" s="1"/>
  <c r="BK128" i="22" a="1"/>
  <c r="BK128" i="22" s="1"/>
  <c r="BK144" i="22" a="1"/>
  <c r="BK144" i="22" s="1"/>
  <c r="BK146" i="22" a="1"/>
  <c r="BK146" i="22" s="1"/>
  <c r="BK126" i="22" a="1"/>
  <c r="BK126" i="22" s="1"/>
  <c r="BK127" i="22" a="1"/>
  <c r="BK127" i="22" s="1"/>
  <c r="BK135" i="22" a="1"/>
  <c r="BK135" i="22" s="1"/>
  <c r="BK142" i="22" a="1"/>
  <c r="BK142" i="22" s="1"/>
  <c r="BK5" i="22" a="1"/>
  <c r="BK5" i="22" s="1"/>
  <c r="BK143" i="22" a="1"/>
  <c r="BK143" i="22" s="1"/>
  <c r="BK1275" i="22" a="1"/>
  <c r="BK1275" i="22" s="1"/>
  <c r="BK136" i="22" a="1"/>
  <c r="BK136" i="22" s="1"/>
  <c r="BK29" i="22" a="1"/>
  <c r="BK29" i="22" s="1"/>
  <c r="BK141" i="22" a="1"/>
  <c r="BK141" i="22" s="1"/>
  <c r="BK140" i="22" a="1"/>
  <c r="BK140" i="22" s="1"/>
  <c r="BK131" i="22" a="1"/>
  <c r="BK131" i="22" s="1"/>
  <c r="BK53" i="22" a="1"/>
  <c r="BK53" i="22" s="1"/>
  <c r="BK138" i="22" a="1"/>
  <c r="BK138" i="22" s="1"/>
  <c r="BK719" i="22" a="1"/>
  <c r="BK719" i="22" s="1"/>
  <c r="BK720" i="22" a="1"/>
  <c r="BK720" i="22" s="1"/>
  <c r="BK700" i="22" a="1"/>
  <c r="BK700" i="22" s="1"/>
  <c r="BK706" i="22" a="1"/>
  <c r="BK706" i="22" s="1"/>
  <c r="BK712" i="22" a="1"/>
  <c r="BK712" i="22" s="1"/>
  <c r="BK721" i="22" a="1"/>
  <c r="BK721" i="22" s="1"/>
  <c r="BK717" i="22" a="1"/>
  <c r="BK717" i="22" s="1"/>
  <c r="BK704" i="22" a="1"/>
  <c r="BK704" i="22" s="1"/>
  <c r="BK715" i="22" a="1"/>
  <c r="BK715" i="22" s="1"/>
  <c r="BK722" i="22" a="1"/>
  <c r="BK722" i="22" s="1"/>
  <c r="BK707" i="22" a="1"/>
  <c r="BK707" i="22" s="1"/>
  <c r="BK701" i="22" a="1"/>
  <c r="BK701" i="22" s="1"/>
  <c r="BK708" i="22" a="1"/>
  <c r="BK708" i="22" s="1"/>
  <c r="BK705" i="22" a="1"/>
  <c r="BK705" i="22" s="1"/>
  <c r="BK716" i="22" a="1"/>
  <c r="BK716" i="22" s="1"/>
  <c r="BK718" i="22" a="1"/>
  <c r="BK718" i="22" s="1"/>
  <c r="BK711" i="22" a="1"/>
  <c r="BK711" i="22" s="1"/>
  <c r="BK709" i="22" a="1"/>
  <c r="BK709" i="22" s="1"/>
  <c r="BK702" i="22" a="1"/>
  <c r="BK702" i="22" s="1"/>
  <c r="BK710" i="22" a="1"/>
  <c r="BK710" i="22" s="1"/>
  <c r="BK714" i="22" a="1"/>
  <c r="BK714" i="22" s="1"/>
  <c r="BK703" i="22" a="1"/>
  <c r="BK703" i="22" s="1"/>
  <c r="BK713" i="22" a="1"/>
  <c r="BK713" i="22" s="1"/>
  <c r="BU8" i="10"/>
  <c r="U188" i="10" a="1"/>
  <c r="U188" i="10" s="1"/>
  <c r="BJ35" i="22" a="1"/>
  <c r="BJ35" i="22" s="1"/>
  <c r="BJ59" i="22" a="1"/>
  <c r="BJ59" i="22" s="1"/>
  <c r="BJ11" i="22" a="1"/>
  <c r="BJ11" i="22" s="1"/>
  <c r="BV39" i="10"/>
  <c r="V219" i="10" a="1"/>
  <c r="V219" i="10" s="1"/>
  <c r="BH1306" i="22" a="1"/>
  <c r="BH1306" i="22" s="1"/>
  <c r="BZ14" i="10"/>
  <c r="Z194" i="10" a="1"/>
  <c r="Z194" i="10" s="1"/>
  <c r="BU13" i="10"/>
  <c r="U193" i="10" a="1"/>
  <c r="U193" i="10" s="1"/>
  <c r="BV60" i="10"/>
  <c r="V240" i="10" a="1"/>
  <c r="V240" i="10" s="1"/>
  <c r="BF1688" i="22"/>
  <c r="BF1139" i="22"/>
  <c r="BF1461" i="22"/>
  <c r="BK1278" i="22" a="1"/>
  <c r="BK1278" i="22" s="1"/>
  <c r="BF1695" i="22"/>
  <c r="BI134" i="22" a="1"/>
  <c r="BI134" i="22" s="1"/>
  <c r="BI710" i="22" a="1"/>
  <c r="BI710" i="22" s="1"/>
  <c r="BD788" i="22"/>
  <c r="BH212" i="22" a="1"/>
  <c r="BH212" i="22" s="1"/>
  <c r="CW17" i="22"/>
  <c r="CM21" i="22"/>
  <c r="CA17" i="22" a="1"/>
  <c r="CA17" i="22" s="1"/>
  <c r="W397" i="10" a="1"/>
  <c r="W397" i="10" s="1"/>
  <c r="V397" i="10" a="1"/>
  <c r="V397" i="10" s="1"/>
  <c r="AC397" i="10" a="1"/>
  <c r="AC397" i="10" s="1"/>
  <c r="U397" i="10" a="1"/>
  <c r="U397" i="10" s="1"/>
  <c r="S457" i="10"/>
  <c r="AB397" i="10" a="1"/>
  <c r="AB397" i="10" s="1"/>
  <c r="T397" i="10" a="1"/>
  <c r="T397" i="10" s="1"/>
  <c r="AA397" i="10" a="1"/>
  <c r="AA397" i="10" s="1"/>
  <c r="BU34" i="10"/>
  <c r="U214" i="10" a="1"/>
  <c r="U214" i="10" s="1"/>
  <c r="AB362" i="10" a="1"/>
  <c r="AB362" i="10" s="1"/>
  <c r="T362" i="10" a="1"/>
  <c r="T362" i="10" s="1"/>
  <c r="S422" i="10"/>
  <c r="DY14" i="22"/>
  <c r="BY86" i="22" a="1"/>
  <c r="BY86" i="22" s="1"/>
  <c r="BD776" i="22"/>
  <c r="BE62" i="10"/>
  <c r="I52" i="10" a="1"/>
  <c r="I52" i="10" s="1"/>
  <c r="I49" i="10" a="1"/>
  <c r="I49" i="10" s="1"/>
  <c r="I51" i="10" a="1"/>
  <c r="I51" i="10" s="1"/>
  <c r="Y122" i="10" a="1"/>
  <c r="Y122" i="10" s="1"/>
  <c r="I50" i="10" a="1"/>
  <c r="I50" i="10" s="1"/>
  <c r="BU57" i="10"/>
  <c r="U237" i="10" a="1"/>
  <c r="U237" i="10" s="1"/>
  <c r="DS23" i="22"/>
  <c r="CC71" i="22" a="1"/>
  <c r="CC71" i="22" s="1"/>
  <c r="BG788" i="22"/>
  <c r="BG1364" i="22" s="1"/>
  <c r="BG236" i="22"/>
  <c r="BV36" i="10"/>
  <c r="V216" i="10" a="1"/>
  <c r="V216" i="10" s="1"/>
  <c r="BF1708" i="22"/>
  <c r="DZ25" i="22"/>
  <c r="BZ97" i="22" a="1"/>
  <c r="BZ97" i="22" s="1"/>
  <c r="S414" i="10"/>
  <c r="AC354" i="10" a="1"/>
  <c r="AC354" i="10" s="1"/>
  <c r="AB354" i="10" a="1"/>
  <c r="AB354" i="10" s="1"/>
  <c r="T354" i="10" a="1"/>
  <c r="T354" i="10" s="1"/>
  <c r="AC324" i="10" a="1"/>
  <c r="AC324" i="10" s="1"/>
  <c r="S384" i="10"/>
  <c r="AB324" i="10" a="1"/>
  <c r="AB324" i="10" s="1"/>
  <c r="T324" i="10" a="1"/>
  <c r="T324" i="10" s="1"/>
  <c r="BI142" i="22" a="1"/>
  <c r="BI142" i="22" s="1"/>
  <c r="BI718" i="22" a="1"/>
  <c r="BI718" i="22" s="1"/>
  <c r="BF1152" i="22"/>
  <c r="BV5" i="10"/>
  <c r="V185" i="10" a="1"/>
  <c r="V185" i="10" s="1"/>
  <c r="BF1696" i="22"/>
  <c r="BF1448" i="22"/>
  <c r="BF1148" i="22"/>
  <c r="BV32" i="10"/>
  <c r="V212" i="10" a="1"/>
  <c r="V212" i="10" s="1"/>
  <c r="Z19" i="22"/>
  <c r="AB343" i="10" a="1"/>
  <c r="AB343" i="10" s="1"/>
  <c r="BK1296" i="22" a="1"/>
  <c r="BK1296" i="22" s="1"/>
  <c r="BF1492" i="22"/>
  <c r="BV184" i="22"/>
  <c r="BZ160" i="22" a="1"/>
  <c r="BZ160" i="22" s="1"/>
  <c r="CD160" i="22" a="1"/>
  <c r="CD160" i="22" s="1"/>
  <c r="BY160" i="22" a="1"/>
  <c r="BY160" i="22" s="1"/>
  <c r="CC160" i="22" a="1"/>
  <c r="CC160" i="22" s="1"/>
  <c r="BX160" i="22" a="1"/>
  <c r="BX160" i="22" s="1"/>
  <c r="CB160" i="22" a="1"/>
  <c r="CB160" i="22" s="1"/>
  <c r="CF160" i="22" a="1"/>
  <c r="CF160" i="22" s="1"/>
  <c r="BW160" i="22" a="1"/>
  <c r="BW160" i="22" s="1"/>
  <c r="CA160" i="22" a="1"/>
  <c r="CA160" i="22" s="1"/>
  <c r="CE160" i="22" a="1"/>
  <c r="CE160" i="22" s="1"/>
  <c r="G23" i="19"/>
  <c r="R15" i="19"/>
  <c r="BW40" i="10"/>
  <c r="W220" i="10" a="1"/>
  <c r="W220" i="10" s="1"/>
  <c r="CF164" i="22" a="1"/>
  <c r="CF164" i="22" s="1"/>
  <c r="CA164" i="22" a="1"/>
  <c r="CA164" i="22" s="1"/>
  <c r="BZ164" i="22" a="1"/>
  <c r="BZ164" i="22" s="1"/>
  <c r="CE164" i="22" a="1"/>
  <c r="CE164" i="22" s="1"/>
  <c r="BY164" i="22" a="1"/>
  <c r="BY164" i="22" s="1"/>
  <c r="CD164" i="22" a="1"/>
  <c r="CD164" i="22" s="1"/>
  <c r="BV188" i="22"/>
  <c r="CC164" i="22" a="1"/>
  <c r="CC164" i="22" s="1"/>
  <c r="BX164" i="22" a="1"/>
  <c r="BX164" i="22" s="1"/>
  <c r="CB164" i="22" a="1"/>
  <c r="CB164" i="22" s="1"/>
  <c r="BW164" i="22" a="1"/>
  <c r="BW164" i="22" s="1"/>
  <c r="DY25" i="22"/>
  <c r="BY97" i="22" a="1"/>
  <c r="BY97" i="22" s="1"/>
  <c r="BW45" i="10"/>
  <c r="W225" i="10" a="1"/>
  <c r="W225" i="10" s="1"/>
  <c r="H8" i="14"/>
  <c r="G8" i="14"/>
  <c r="I8" i="14"/>
  <c r="F8" i="14"/>
  <c r="J8" i="14"/>
  <c r="E8" i="14"/>
  <c r="BF1032" i="22"/>
  <c r="BF600" i="22"/>
  <c r="AC319" i="10" a="1"/>
  <c r="AC319" i="10" s="1"/>
  <c r="S379" i="10"/>
  <c r="AB319" i="10" a="1"/>
  <c r="AB319" i="10" s="1"/>
  <c r="T319" i="10" a="1"/>
  <c r="T319" i="10" s="1"/>
  <c r="BG783" i="22"/>
  <c r="BG1359" i="22" s="1"/>
  <c r="BG231" i="22"/>
  <c r="BK1295" i="22" a="1"/>
  <c r="BK1295" i="22" s="1"/>
  <c r="AC321" i="10" a="1"/>
  <c r="AC321" i="10" s="1"/>
  <c r="AB321" i="10" a="1"/>
  <c r="AB321" i="10" s="1"/>
  <c r="AL54" i="10"/>
  <c r="AV44" i="10"/>
  <c r="Z44" i="10" a="1"/>
  <c r="Z44" i="10" s="1"/>
  <c r="BI1313" i="22" a="1"/>
  <c r="BI1313" i="22" s="1"/>
  <c r="BH1313" i="22" a="1"/>
  <c r="BH1313" i="22" s="1"/>
  <c r="DZ17" i="22"/>
  <c r="BZ89" i="22" a="1"/>
  <c r="BZ89" i="22" s="1"/>
  <c r="BJ1288" i="22" a="1"/>
  <c r="BJ1288" i="22" s="1"/>
  <c r="BU16" i="10"/>
  <c r="U196" i="10" a="1"/>
  <c r="U196" i="10" s="1"/>
  <c r="DI25" i="22"/>
  <c r="CC49" i="22" a="1"/>
  <c r="CC49" i="22" s="1"/>
  <c r="BV41" i="10"/>
  <c r="V221" i="10" a="1"/>
  <c r="V221" i="10" s="1"/>
  <c r="AC332" i="10" a="1"/>
  <c r="AC332" i="10" s="1"/>
  <c r="Y332" i="10" a="1"/>
  <c r="Y332" i="10" s="1"/>
  <c r="S392" i="10"/>
  <c r="AB332" i="10" a="1"/>
  <c r="AB332" i="10" s="1"/>
  <c r="X332" i="10" a="1"/>
  <c r="X332" i="10" s="1"/>
  <c r="T332" i="10" a="1"/>
  <c r="T332" i="10" s="1"/>
  <c r="AA332" i="10" a="1"/>
  <c r="AA332" i="10" s="1"/>
  <c r="DJ20" i="22"/>
  <c r="CD44" i="22" a="1"/>
  <c r="CD44" i="22" s="1"/>
  <c r="BF1452" i="22"/>
  <c r="BW46" i="10"/>
  <c r="W226" i="10" a="1"/>
  <c r="W226" i="10" s="1"/>
  <c r="S514" i="10"/>
  <c r="AA454" i="10" a="1"/>
  <c r="AA454" i="10" s="1"/>
  <c r="W454" i="10" a="1"/>
  <c r="W454" i="10" s="1"/>
  <c r="Z454" i="10" a="1"/>
  <c r="Z454" i="10" s="1"/>
  <c r="V454" i="10" a="1"/>
  <c r="V454" i="10" s="1"/>
  <c r="AC454" i="10" a="1"/>
  <c r="AC454" i="10" s="1"/>
  <c r="Y454" i="10" a="1"/>
  <c r="Y454" i="10" s="1"/>
  <c r="U454" i="10" a="1"/>
  <c r="U454" i="10" s="1"/>
  <c r="AB454" i="10" a="1"/>
  <c r="AB454" i="10" s="1"/>
  <c r="X454" i="10" a="1"/>
  <c r="X454" i="10" s="1"/>
  <c r="T454" i="10" a="1"/>
  <c r="T454" i="10" s="1"/>
  <c r="E32" i="9"/>
  <c r="CC132" i="22" a="1"/>
  <c r="CC132" i="22" s="1"/>
  <c r="CC158" i="22" a="1"/>
  <c r="CC158" i="22" s="1"/>
  <c r="BY158" i="22" a="1"/>
  <c r="BY158" i="22" s="1"/>
  <c r="BV182" i="22"/>
  <c r="CF158" i="22" a="1"/>
  <c r="CF158" i="22" s="1"/>
  <c r="CB158" i="22" a="1"/>
  <c r="CB158" i="22" s="1"/>
  <c r="BX158" i="22" a="1"/>
  <c r="BX158" i="22" s="1"/>
  <c r="CE158" i="22" a="1"/>
  <c r="CE158" i="22" s="1"/>
  <c r="CA158" i="22" a="1"/>
  <c r="CA158" i="22" s="1"/>
  <c r="BW158" i="22" a="1"/>
  <c r="BW158" i="22" s="1"/>
  <c r="CD158" i="22" a="1"/>
  <c r="CD158" i="22" s="1"/>
  <c r="BZ158" i="22" a="1"/>
  <c r="BZ158" i="22" s="1"/>
  <c r="AB351" i="10" a="1"/>
  <c r="AB351" i="10" s="1"/>
  <c r="BF1565" i="22"/>
  <c r="AC370" i="10" a="1"/>
  <c r="AC370" i="10" s="1"/>
  <c r="U370" i="10" a="1"/>
  <c r="U370" i="10" s="1"/>
  <c r="AB370" i="10" a="1"/>
  <c r="AB370" i="10" s="1"/>
  <c r="T370" i="10" a="1"/>
  <c r="T370" i="10" s="1"/>
  <c r="AA370" i="10" a="1"/>
  <c r="AA370" i="10" s="1"/>
  <c r="Z370" i="10" a="1"/>
  <c r="Z370" i="10" s="1"/>
  <c r="Y370" i="10" a="1"/>
  <c r="Y370" i="10" s="1"/>
  <c r="S430" i="10"/>
  <c r="X370" i="10" a="1"/>
  <c r="X370" i="10" s="1"/>
  <c r="W370" i="10" a="1"/>
  <c r="W370" i="10" s="1"/>
  <c r="V370" i="10" a="1"/>
  <c r="V370" i="10" s="1"/>
  <c r="DX10" i="22"/>
  <c r="BX82" i="22" a="1"/>
  <c r="BX82" i="22" s="1"/>
  <c r="BI1306" i="22" s="1" a="1"/>
  <c r="BI1306" i="22" s="1"/>
  <c r="CF144" i="22" a="1"/>
  <c r="CF144" i="22" s="1"/>
  <c r="BV168" i="22"/>
  <c r="CE144" i="22" a="1"/>
  <c r="CE144" i="22" s="1"/>
  <c r="BW144" i="22" a="1"/>
  <c r="BW144" i="22" s="1"/>
  <c r="BH216" i="22" s="1" a="1"/>
  <c r="BH216" i="22" s="1"/>
  <c r="BU59" i="10"/>
  <c r="U239" i="10" a="1"/>
  <c r="U239" i="10" s="1"/>
  <c r="BW128" i="22" a="1"/>
  <c r="BW128" i="22" s="1"/>
  <c r="BH200" i="22" s="1" a="1"/>
  <c r="BH200" i="22" s="1"/>
  <c r="CC128" i="22" a="1"/>
  <c r="CC128" i="22" s="1"/>
  <c r="BV34" i="10"/>
  <c r="V214" i="10" a="1"/>
  <c r="V214" i="10" s="1"/>
  <c r="BF1019" i="22"/>
  <c r="BF587" i="22"/>
  <c r="BI1280" i="22" a="1"/>
  <c r="BI1280" i="22" s="1"/>
  <c r="BH1316" i="22" a="1"/>
  <c r="BH1316" i="22" s="1"/>
  <c r="BF1700" i="22"/>
  <c r="BF902" i="22"/>
  <c r="BF470" i="22"/>
  <c r="E34" i="28"/>
  <c r="BH1311" i="22" a="1"/>
  <c r="BH1311" i="22" s="1"/>
  <c r="BF1568" i="22"/>
  <c r="BW54" i="10"/>
  <c r="W234" i="10" a="1"/>
  <c r="W234" i="10" s="1"/>
  <c r="BV148" i="22"/>
  <c r="CC124" i="22" a="1"/>
  <c r="CC124" i="22" s="1"/>
  <c r="CF124" i="22" a="1"/>
  <c r="CF124" i="22" s="1"/>
  <c r="CB124" i="22" a="1"/>
  <c r="CB124" i="22" s="1"/>
  <c r="CE124" i="22" a="1"/>
  <c r="CE124" i="22" s="1"/>
  <c r="CA124" i="22" a="1"/>
  <c r="CA124" i="22" s="1"/>
  <c r="BW124" i="22" a="1"/>
  <c r="BW124" i="22" s="1"/>
  <c r="BH196" i="22" s="1" a="1"/>
  <c r="BH196" i="22" s="1"/>
  <c r="CD124" i="22" a="1"/>
  <c r="CD124" i="22" s="1"/>
  <c r="ED14" i="22"/>
  <c r="CD86" i="22" a="1"/>
  <c r="CD86" i="22" s="1"/>
  <c r="BW30" i="10"/>
  <c r="W210" i="10" a="1"/>
  <c r="W210" i="10" s="1"/>
  <c r="BV27" i="10"/>
  <c r="V207" i="10" a="1"/>
  <c r="V207" i="10" s="1"/>
  <c r="BV61" i="10"/>
  <c r="V241" i="10" a="1"/>
  <c r="V241" i="10" s="1"/>
  <c r="BD791" i="22"/>
  <c r="BH215" i="22" a="1"/>
  <c r="BH215" i="22" s="1"/>
  <c r="BU30" i="10"/>
  <c r="U210" i="10" a="1"/>
  <c r="U210" i="10" s="1"/>
  <c r="BF1034" i="22"/>
  <c r="BF602" i="22"/>
  <c r="AC313" i="10" a="1"/>
  <c r="AC313" i="10" s="1"/>
  <c r="AB313" i="10" a="1"/>
  <c r="AB313" i="10" s="1"/>
  <c r="BD1332" i="22"/>
  <c r="BH756" i="22" a="1"/>
  <c r="BH756" i="22" s="1"/>
  <c r="BI137" i="22" a="1"/>
  <c r="BI137" i="22" s="1"/>
  <c r="BI713" i="22" a="1"/>
  <c r="BI713" i="22" s="1"/>
  <c r="DZ14" i="22"/>
  <c r="BZ86" i="22" a="1"/>
  <c r="BZ86" i="22" s="1"/>
  <c r="BQ17" i="10"/>
  <c r="AA137" i="10" a="1"/>
  <c r="AA137" i="10" s="1"/>
  <c r="BW48" i="10"/>
  <c r="W228" i="10" a="1"/>
  <c r="W228" i="10" s="1"/>
  <c r="BV50" i="10"/>
  <c r="V230" i="10" a="1"/>
  <c r="V230" i="10" s="1"/>
  <c r="S462" i="10"/>
  <c r="AC402" i="10" a="1"/>
  <c r="AC402" i="10" s="1"/>
  <c r="U402" i="10" a="1"/>
  <c r="U402" i="10" s="1"/>
  <c r="AB402" i="10" a="1"/>
  <c r="AB402" i="10" s="1"/>
  <c r="T402" i="10" a="1"/>
  <c r="T402" i="10" s="1"/>
  <c r="AA402" i="10" a="1"/>
  <c r="AA402" i="10" s="1"/>
  <c r="Z402" i="10" a="1"/>
  <c r="Z402" i="10" s="1"/>
  <c r="Y402" i="10" a="1"/>
  <c r="Y402" i="10" s="1"/>
  <c r="X402" i="10" a="1"/>
  <c r="X402" i="10" s="1"/>
  <c r="W402" i="10" a="1"/>
  <c r="W402" i="10" s="1"/>
  <c r="V402" i="10" a="1"/>
  <c r="V402" i="10" s="1"/>
  <c r="BF1151" i="22"/>
  <c r="AI24" i="22"/>
  <c r="AI21" i="22"/>
  <c r="AJ25" i="22"/>
  <c r="AJ22" i="22"/>
  <c r="AI19" i="22"/>
  <c r="AI25" i="22"/>
  <c r="AI22" i="22"/>
  <c r="AJ26" i="22"/>
  <c r="AJ23" i="22"/>
  <c r="AI26" i="22"/>
  <c r="AI23" i="22"/>
  <c r="AJ17" i="22"/>
  <c r="AJ10" i="22"/>
  <c r="AJ24" i="22"/>
  <c r="AJ21" i="22"/>
  <c r="AI20" i="22"/>
  <c r="AJ18" i="22"/>
  <c r="AI12" i="22"/>
  <c r="AJ11" i="22"/>
  <c r="AU8" i="22"/>
  <c r="AU6" i="22"/>
  <c r="AV6" i="22" s="1"/>
  <c r="I6" i="15" s="1"/>
  <c r="AU4" i="22"/>
  <c r="AI3" i="22"/>
  <c r="AI18" i="22"/>
  <c r="AJ15" i="22"/>
  <c r="AU11" i="22"/>
  <c r="AV11" i="22" s="1"/>
  <c r="I11" i="15" s="1"/>
  <c r="AI11" i="22"/>
  <c r="AJ5" i="22"/>
  <c r="AI15" i="22"/>
  <c r="AJ8" i="22"/>
  <c r="AI5" i="22"/>
  <c r="AJ19" i="22"/>
  <c r="AJ16" i="22"/>
  <c r="AJ13" i="22"/>
  <c r="AU9" i="22"/>
  <c r="AI8" i="22"/>
  <c r="AI16" i="22"/>
  <c r="AI13" i="22"/>
  <c r="AU10" i="22"/>
  <c r="AI10" i="22"/>
  <c r="AU7" i="22"/>
  <c r="AU5" i="22"/>
  <c r="AJ9" i="22"/>
  <c r="AJ6" i="22"/>
  <c r="AJ4" i="22"/>
  <c r="AJ14" i="22"/>
  <c r="AI9" i="22"/>
  <c r="AJ7" i="22"/>
  <c r="AI6" i="22"/>
  <c r="AI4" i="22"/>
  <c r="AJ20" i="22"/>
  <c r="AI17" i="22"/>
  <c r="AI14" i="22"/>
  <c r="AJ12" i="22"/>
  <c r="AI7" i="22"/>
  <c r="AJ3" i="22"/>
  <c r="BD1339" i="22"/>
  <c r="BH763" i="22" a="1"/>
  <c r="BH763" i="22" s="1"/>
  <c r="O24" i="9"/>
  <c r="N24" i="9"/>
  <c r="M24" i="9"/>
  <c r="D28" i="9"/>
  <c r="BI1322" i="22" a="1"/>
  <c r="BI1322" i="22" s="1"/>
  <c r="BH1322" i="22" a="1"/>
  <c r="BH1322" i="22" s="1"/>
  <c r="DZ10" i="22"/>
  <c r="BZ82" i="22" a="1"/>
  <c r="BZ82" i="22" s="1"/>
  <c r="BD785" i="22"/>
  <c r="BH209" i="22" a="1"/>
  <c r="BH209" i="22" s="1"/>
  <c r="S472" i="10"/>
  <c r="AC412" i="10" a="1"/>
  <c r="AC412" i="10" s="1"/>
  <c r="U412" i="10" a="1"/>
  <c r="U412" i="10" s="1"/>
  <c r="AB412" i="10" a="1"/>
  <c r="AB412" i="10" s="1"/>
  <c r="T412" i="10" a="1"/>
  <c r="T412" i="10" s="1"/>
  <c r="AA412" i="10" a="1"/>
  <c r="AA412" i="10" s="1"/>
  <c r="Z412" i="10" a="1"/>
  <c r="Z412" i="10" s="1"/>
  <c r="Y412" i="10" a="1"/>
  <c r="Y412" i="10" s="1"/>
  <c r="X412" i="10" a="1"/>
  <c r="X412" i="10" s="1"/>
  <c r="W412" i="10" a="1"/>
  <c r="W412" i="10" s="1"/>
  <c r="V412" i="10" a="1"/>
  <c r="V412" i="10" s="1"/>
  <c r="L30" i="9"/>
  <c r="C34" i="9"/>
  <c r="K30" i="9"/>
  <c r="J30" i="9"/>
  <c r="BV49" i="10"/>
  <c r="V229" i="10" a="1"/>
  <c r="V229" i="10" s="1"/>
  <c r="BD1331" i="22"/>
  <c r="BH755" i="22" a="1"/>
  <c r="BH755" i="22" s="1"/>
  <c r="S446" i="10"/>
  <c r="AC386" i="10" a="1"/>
  <c r="AC386" i="10" s="1"/>
  <c r="U386" i="10" a="1"/>
  <c r="U386" i="10" s="1"/>
  <c r="AB386" i="10" a="1"/>
  <c r="AB386" i="10" s="1"/>
  <c r="T386" i="10" a="1"/>
  <c r="T386" i="10" s="1"/>
  <c r="AA386" i="10" a="1"/>
  <c r="AA386" i="10" s="1"/>
  <c r="Z386" i="10" a="1"/>
  <c r="Z386" i="10" s="1"/>
  <c r="Y386" i="10" a="1"/>
  <c r="Y386" i="10" s="1"/>
  <c r="X386" i="10" a="1"/>
  <c r="X386" i="10" s="1"/>
  <c r="W386" i="10" a="1"/>
  <c r="W386" i="10" s="1"/>
  <c r="V386" i="10" a="1"/>
  <c r="V386" i="10" s="1"/>
  <c r="BF1705" i="22"/>
  <c r="S380" i="10"/>
  <c r="AC320" i="10" a="1"/>
  <c r="AC320" i="10" s="1"/>
  <c r="AB320" i="10" a="1"/>
  <c r="AB320" i="10" s="1"/>
  <c r="T320" i="10" a="1"/>
  <c r="T320" i="10" s="1"/>
  <c r="BD1343" i="22"/>
  <c r="BH767" i="22" a="1"/>
  <c r="BH767" i="22" s="1"/>
  <c r="BW26" i="10"/>
  <c r="W206" i="10" a="1"/>
  <c r="W206" i="10" s="1"/>
  <c r="BF1033" i="22"/>
  <c r="BF601" i="22"/>
  <c r="BG776" i="22"/>
  <c r="BG1352" i="22" s="1"/>
  <c r="BG224" i="22"/>
  <c r="S35" i="16"/>
  <c r="S47" i="16" s="1"/>
  <c r="Y23" i="16"/>
  <c r="X23" i="16"/>
  <c r="Z23" i="16"/>
  <c r="AA23" i="16"/>
  <c r="M29" i="26"/>
  <c r="P28" i="26"/>
  <c r="O28" i="26"/>
  <c r="R28" i="26" s="1"/>
  <c r="N28" i="26"/>
  <c r="Q28" i="26" s="1"/>
  <c r="BF1143" i="22"/>
  <c r="BV8" i="10"/>
  <c r="V188" i="10" a="1"/>
  <c r="V188" i="10" s="1"/>
  <c r="BF1466" i="22"/>
  <c r="Y373" i="10" a="1"/>
  <c r="Y373" i="10" s="1"/>
  <c r="X373" i="10" a="1"/>
  <c r="X373" i="10" s="1"/>
  <c r="W373" i="10" a="1"/>
  <c r="W373" i="10" s="1"/>
  <c r="V373" i="10" a="1"/>
  <c r="V373" i="10" s="1"/>
  <c r="AC373" i="10" a="1"/>
  <c r="AC373" i="10" s="1"/>
  <c r="U373" i="10" a="1"/>
  <c r="U373" i="10" s="1"/>
  <c r="AB373" i="10" a="1"/>
  <c r="AB373" i="10" s="1"/>
  <c r="T373" i="10" a="1"/>
  <c r="T373" i="10" s="1"/>
  <c r="AA373" i="10" a="1"/>
  <c r="AA373" i="10" s="1"/>
  <c r="Z373" i="10" a="1"/>
  <c r="Z373" i="10" s="1"/>
  <c r="S433" i="10"/>
  <c r="DX21" i="22"/>
  <c r="BX93" i="22" a="1"/>
  <c r="BX93" i="22" s="1"/>
  <c r="BG791" i="22"/>
  <c r="BG1367" i="22" s="1"/>
  <c r="BG239" i="22"/>
  <c r="BV57" i="10"/>
  <c r="V237" i="10" a="1"/>
  <c r="V237" i="10" s="1"/>
  <c r="Q23" i="9"/>
  <c r="P23" i="9"/>
  <c r="E27" i="9"/>
  <c r="R28" i="9" s="1"/>
  <c r="R23" i="9"/>
  <c r="DI24" i="22"/>
  <c r="CC48" i="22" a="1"/>
  <c r="CC48" i="22" s="1"/>
  <c r="BD775" i="22"/>
  <c r="BN15" i="10"/>
  <c r="X135" i="10" a="1"/>
  <c r="X135" i="10" s="1"/>
  <c r="BG36" i="10"/>
  <c r="AA96" i="10" a="1"/>
  <c r="AA96" i="10" s="1"/>
  <c r="BW44" i="10"/>
  <c r="W224" i="10" a="1"/>
  <c r="W224" i="10" s="1"/>
  <c r="DX17" i="22"/>
  <c r="BX89" i="22" a="1"/>
  <c r="BX89" i="22" s="1"/>
  <c r="BJ1287" i="22" a="1"/>
  <c r="BJ1287" i="22" s="1"/>
  <c r="BW8" i="10"/>
  <c r="W188" i="10" a="1"/>
  <c r="W188" i="10" s="1"/>
  <c r="AC348" i="10" a="1"/>
  <c r="AC348" i="10" s="1"/>
  <c r="S408" i="10"/>
  <c r="AB348" i="10" a="1"/>
  <c r="AB348" i="10" s="1"/>
  <c r="T348" i="10" a="1"/>
  <c r="T348" i="10" s="1"/>
  <c r="BD1341" i="22"/>
  <c r="BH765" i="22" a="1"/>
  <c r="BH765" i="22" s="1"/>
  <c r="K28" i="9"/>
  <c r="C32" i="9"/>
  <c r="DQ9" i="22"/>
  <c r="CA57" i="22" a="1"/>
  <c r="CA57" i="22" s="1"/>
  <c r="BF778" i="22"/>
  <c r="BF1354" i="22" s="1"/>
  <c r="BF346" i="22"/>
  <c r="DH19" i="22"/>
  <c r="CB43" i="22" a="1"/>
  <c r="CB43" i="22" s="1"/>
  <c r="X9" i="7"/>
  <c r="Y33" i="7" s="1"/>
  <c r="R33" i="7"/>
  <c r="W9" i="7"/>
  <c r="X33" i="7" s="1"/>
  <c r="T9" i="7"/>
  <c r="U33" i="7" s="1"/>
  <c r="S10" i="7"/>
  <c r="DZ26" i="22"/>
  <c r="G58" i="22" a="1"/>
  <c r="G58" i="22" s="1"/>
  <c r="G34" i="22" s="1"/>
  <c r="G57" i="22" a="1"/>
  <c r="G57" i="22" s="1"/>
  <c r="G33" i="22" s="1"/>
  <c r="BK1312" i="22" s="1" a="1"/>
  <c r="BK1312" i="22" s="1"/>
  <c r="G60" i="22" a="1"/>
  <c r="G60" i="22" s="1"/>
  <c r="G36" i="22" s="1"/>
  <c r="BZ98" i="22" a="1"/>
  <c r="BZ98" i="22" s="1"/>
  <c r="G59" i="22" a="1"/>
  <c r="G59" i="22" s="1"/>
  <c r="G35" i="22" s="1"/>
  <c r="BF1703" i="22"/>
  <c r="DY26" i="22"/>
  <c r="F57" i="22" a="1"/>
  <c r="F57" i="22" s="1"/>
  <c r="F33" i="22" s="1"/>
  <c r="BY98" i="22" a="1"/>
  <c r="BY98" i="22" s="1"/>
  <c r="F58" i="22" a="1"/>
  <c r="F58" i="22" s="1"/>
  <c r="F34" i="22" s="1"/>
  <c r="F60" i="22" a="1"/>
  <c r="F60" i="22" s="1"/>
  <c r="F36" i="22" s="1"/>
  <c r="F59" i="22" a="1"/>
  <c r="F59" i="22" s="1"/>
  <c r="F35" i="22" s="1"/>
  <c r="BF1571" i="22"/>
  <c r="DZ11" i="22"/>
  <c r="BZ83" i="22" a="1"/>
  <c r="BZ83" i="22" s="1"/>
  <c r="AA304" i="10" a="1"/>
  <c r="AA304" i="10" s="1"/>
  <c r="S364" i="10"/>
  <c r="Z304" i="10" a="1"/>
  <c r="Z304" i="10" s="1"/>
  <c r="AC304" i="10" a="1"/>
  <c r="AC304" i="10" s="1"/>
  <c r="Y304" i="10" a="1"/>
  <c r="Y304" i="10" s="1"/>
  <c r="X304" i="10" a="1"/>
  <c r="X304" i="10" s="1"/>
  <c r="T304" i="10" a="1"/>
  <c r="T304" i="10" s="1"/>
  <c r="AB304" i="10" a="1"/>
  <c r="AB304" i="10" s="1"/>
  <c r="BF1145" i="22"/>
  <c r="BV52" i="10"/>
  <c r="V232" i="10" a="1"/>
  <c r="V232" i="10" s="1"/>
  <c r="CD126" i="22" a="1"/>
  <c r="CD126" i="22" s="1"/>
  <c r="BF783" i="22"/>
  <c r="BF1359" i="22" s="1"/>
  <c r="BF351" i="22"/>
  <c r="BD777" i="22"/>
  <c r="BH201" i="22" a="1"/>
  <c r="BH201" i="22" s="1"/>
  <c r="BV20" i="10"/>
  <c r="V200" i="10" a="1"/>
  <c r="V200" i="10" s="1"/>
  <c r="DX14" i="22"/>
  <c r="BX86" i="22" a="1"/>
  <c r="BX86" i="22" s="1"/>
  <c r="BD1340" i="22"/>
  <c r="BH764" i="22" a="1"/>
  <c r="BH764" i="22" s="1"/>
  <c r="BU50" i="10"/>
  <c r="U230" i="10" a="1"/>
  <c r="U230" i="10" s="1"/>
  <c r="DG13" i="22"/>
  <c r="CA37" i="22" a="1"/>
  <c r="CA37" i="22" s="1"/>
  <c r="Y367" i="10" a="1"/>
  <c r="Y367" i="10" s="1"/>
  <c r="X367" i="10" a="1"/>
  <c r="X367" i="10" s="1"/>
  <c r="W367" i="10" a="1"/>
  <c r="W367" i="10" s="1"/>
  <c r="S427" i="10"/>
  <c r="V367" i="10" a="1"/>
  <c r="V367" i="10" s="1"/>
  <c r="AC367" i="10" a="1"/>
  <c r="AC367" i="10" s="1"/>
  <c r="U367" i="10" a="1"/>
  <c r="U367" i="10" s="1"/>
  <c r="AB367" i="10" a="1"/>
  <c r="AB367" i="10" s="1"/>
  <c r="T367" i="10" a="1"/>
  <c r="T367" i="10" s="1"/>
  <c r="AA367" i="10" a="1"/>
  <c r="AA367" i="10" s="1"/>
  <c r="Z367" i="10" a="1"/>
  <c r="Z367" i="10" s="1"/>
  <c r="BI1283" i="22" a="1"/>
  <c r="BI1283" i="22" s="1"/>
  <c r="BJ1286" i="22" a="1"/>
  <c r="BJ1286" i="22" s="1"/>
  <c r="BW25" i="10"/>
  <c r="W205" i="10" a="1"/>
  <c r="W205" i="10" s="1"/>
  <c r="BI135" i="22" a="1"/>
  <c r="BI135" i="22" s="1"/>
  <c r="BI711" i="22" a="1"/>
  <c r="BI711" i="22" s="1"/>
  <c r="BO34" i="10"/>
  <c r="Y154" i="10" a="1"/>
  <c r="Y154" i="10" s="1"/>
  <c r="A58" i="19"/>
  <c r="F57" i="19"/>
  <c r="R10" i="9"/>
  <c r="G10" i="15" s="1"/>
  <c r="AZ5" i="9"/>
  <c r="U7" i="9" s="1"/>
  <c r="G7" i="15" s="1"/>
  <c r="H7" i="15" s="1"/>
  <c r="H8" i="15" s="1"/>
  <c r="H9" i="15" s="1"/>
  <c r="R718" i="10"/>
  <c r="R1078" i="10" s="1"/>
  <c r="R1438" i="10" s="1"/>
  <c r="T358" i="10" a="1"/>
  <c r="T358" i="10" s="1"/>
  <c r="AC358" i="10" a="1"/>
  <c r="AC358" i="10" s="1"/>
  <c r="AB358" i="10" a="1"/>
  <c r="AB358" i="10" s="1"/>
  <c r="BH19" i="22" a="1"/>
  <c r="BH19" i="22" s="1"/>
  <c r="R22" i="19"/>
  <c r="G32" i="19"/>
  <c r="CE146" i="22" a="1"/>
  <c r="CE146" i="22" s="1"/>
  <c r="CF137" i="22" a="1"/>
  <c r="CF137" i="22" s="1"/>
  <c r="BV161" i="22"/>
  <c r="CE137" i="22" a="1"/>
  <c r="CE137" i="22" s="1"/>
  <c r="BW137" i="22" a="1"/>
  <c r="BW137" i="22" s="1"/>
  <c r="BV11" i="10"/>
  <c r="V191" i="10" a="1"/>
  <c r="V191" i="10" s="1"/>
  <c r="DX22" i="22"/>
  <c r="BX94" i="22" a="1"/>
  <c r="BX94" i="22" s="1"/>
  <c r="BI1318" i="22" s="1" a="1"/>
  <c r="BI1318" i="22" s="1"/>
  <c r="BF775" i="22"/>
  <c r="BF1351" i="22" s="1"/>
  <c r="BF343" i="22"/>
  <c r="BF1584" i="22"/>
  <c r="BV171" i="22"/>
  <c r="CE147" i="22" a="1"/>
  <c r="CE147" i="22" s="1"/>
  <c r="CA147" i="22" a="1"/>
  <c r="CA147" i="22" s="1"/>
  <c r="BW147" i="22" a="1"/>
  <c r="BW147" i="22" s="1"/>
  <c r="CD147" i="22" a="1"/>
  <c r="CD147" i="22" s="1"/>
  <c r="BZ147" i="22" a="1"/>
  <c r="BZ147" i="22" s="1"/>
  <c r="CC147" i="22" a="1"/>
  <c r="CC147" i="22" s="1"/>
  <c r="BY147" i="22" a="1"/>
  <c r="BY147" i="22" s="1"/>
  <c r="CF147" i="22" a="1"/>
  <c r="CF147" i="22" s="1"/>
  <c r="CB147" i="22" a="1"/>
  <c r="CB147" i="22" s="1"/>
  <c r="BX147" i="22" a="1"/>
  <c r="BX147" i="22" s="1"/>
  <c r="AB318" i="10" a="1"/>
  <c r="AB318" i="10" s="1"/>
  <c r="BW11" i="10"/>
  <c r="W191" i="10" a="1"/>
  <c r="W191" i="10" s="1"/>
  <c r="BU5" i="10"/>
  <c r="U185" i="10" a="1"/>
  <c r="U185" i="10" s="1"/>
  <c r="K45" i="22" a="1"/>
  <c r="K45" i="22" s="1"/>
  <c r="K46" i="22" a="1"/>
  <c r="K46" i="22" s="1"/>
  <c r="CD26" i="22" a="1"/>
  <c r="CD26" i="22" s="1"/>
  <c r="K47" i="22" a="1"/>
  <c r="K47" i="22" s="1"/>
  <c r="K48" i="22" a="1"/>
  <c r="K48" i="22" s="1"/>
  <c r="CZ26" i="22"/>
  <c r="EC17" i="22"/>
  <c r="CC89" i="22" a="1"/>
  <c r="CC89" i="22" s="1"/>
  <c r="BW28" i="10"/>
  <c r="W208" i="10" a="1"/>
  <c r="W208" i="10" s="1"/>
  <c r="Z306" i="10" a="1"/>
  <c r="Z306" i="10" s="1"/>
  <c r="DY24" i="22"/>
  <c r="BY96" i="22" a="1"/>
  <c r="BY96" i="22" s="1"/>
  <c r="DR26" i="22"/>
  <c r="I54" i="22" a="1"/>
  <c r="I54" i="22" s="1"/>
  <c r="I53" i="22" a="1"/>
  <c r="I53" i="22" s="1"/>
  <c r="I55" i="22" a="1"/>
  <c r="I55" i="22" s="1"/>
  <c r="CB74" i="22" a="1"/>
  <c r="CB74" i="22" s="1"/>
  <c r="I56" i="22" a="1"/>
  <c r="I56" i="22" s="1"/>
  <c r="BI1317" i="22" a="1"/>
  <c r="BI1317" i="22" s="1"/>
  <c r="BH1317" i="22" a="1"/>
  <c r="BH1317" i="22" s="1"/>
  <c r="BK1317" i="22" a="1"/>
  <c r="BK1317" i="22" s="1"/>
  <c r="BF1580" i="22"/>
  <c r="BX14" i="10"/>
  <c r="X194" i="10" a="1"/>
  <c r="X194" i="10" s="1"/>
  <c r="BY33" i="10"/>
  <c r="Y213" i="10" a="1"/>
  <c r="Y213" i="10" s="1"/>
  <c r="BV31" i="10"/>
  <c r="V211" i="10" a="1"/>
  <c r="V211" i="10" s="1"/>
  <c r="S463" i="10"/>
  <c r="Y403" i="10" a="1"/>
  <c r="Y403" i="10" s="1"/>
  <c r="X403" i="10" a="1"/>
  <c r="X403" i="10" s="1"/>
  <c r="W403" i="10" a="1"/>
  <c r="W403" i="10" s="1"/>
  <c r="V403" i="10" a="1"/>
  <c r="V403" i="10" s="1"/>
  <c r="AC403" i="10" a="1"/>
  <c r="AC403" i="10" s="1"/>
  <c r="U403" i="10" a="1"/>
  <c r="U403" i="10" s="1"/>
  <c r="AB403" i="10" a="1"/>
  <c r="AB403" i="10" s="1"/>
  <c r="T403" i="10" a="1"/>
  <c r="T403" i="10" s="1"/>
  <c r="AA403" i="10" a="1"/>
  <c r="AA403" i="10" s="1"/>
  <c r="Z403" i="10" a="1"/>
  <c r="Z403" i="10" s="1"/>
  <c r="I30" i="9"/>
  <c r="H30" i="9"/>
  <c r="G30" i="9"/>
  <c r="B34" i="9"/>
  <c r="BW136" i="22" a="1"/>
  <c r="BW136" i="22" s="1"/>
  <c r="M32" i="7"/>
  <c r="S31" i="11" s="1"/>
  <c r="E32" i="7"/>
  <c r="L32" i="7"/>
  <c r="N31" i="11" s="1"/>
  <c r="D32" i="7"/>
  <c r="K32" i="7"/>
  <c r="C32" i="7"/>
  <c r="J32" i="7"/>
  <c r="B37" i="7"/>
  <c r="I32" i="7"/>
  <c r="P32" i="7"/>
  <c r="V31" i="11" s="1"/>
  <c r="H32" i="7"/>
  <c r="O32" i="7"/>
  <c r="U31" i="11" s="1"/>
  <c r="G32" i="7"/>
  <c r="N32" i="7"/>
  <c r="T31" i="11" s="1"/>
  <c r="F32" i="7"/>
  <c r="BJ1276" i="22" a="1"/>
  <c r="BJ1276" i="22" s="1"/>
  <c r="BU21" i="10"/>
  <c r="U201" i="10" a="1"/>
  <c r="U201" i="10" s="1"/>
  <c r="BG790" i="22"/>
  <c r="BG1366" i="22" s="1"/>
  <c r="BG238" i="22"/>
  <c r="BG772" i="22"/>
  <c r="BG1348" i="22" s="1"/>
  <c r="BG220" i="22"/>
  <c r="BF1464" i="22"/>
  <c r="BF1706" i="22"/>
  <c r="BD25" i="10"/>
  <c r="X85" i="10" a="1"/>
  <c r="X85" i="10" s="1"/>
  <c r="S441" i="10"/>
  <c r="W381" i="10" a="1"/>
  <c r="W381" i="10" s="1"/>
  <c r="V381" i="10" a="1"/>
  <c r="V381" i="10" s="1"/>
  <c r="AC381" i="10" a="1"/>
  <c r="AC381" i="10" s="1"/>
  <c r="U381" i="10" a="1"/>
  <c r="U381" i="10" s="1"/>
  <c r="AB381" i="10" a="1"/>
  <c r="AB381" i="10" s="1"/>
  <c r="T381" i="10" a="1"/>
  <c r="T381" i="10" s="1"/>
  <c r="BD778" i="22"/>
  <c r="BH202" i="22" a="1"/>
  <c r="BH202" i="22" s="1"/>
  <c r="BF34" i="10"/>
  <c r="Z94" i="10" a="1"/>
  <c r="Z94" i="10" s="1"/>
  <c r="AB361" i="10" a="1"/>
  <c r="AB361" i="10" s="1"/>
  <c r="ED12" i="22"/>
  <c r="CD84" i="22" a="1"/>
  <c r="CD84" i="22" s="1"/>
  <c r="CA16" i="10"/>
  <c r="AA196" i="10" a="1"/>
  <c r="AA196" i="10" s="1"/>
  <c r="BK1288" i="22" a="1"/>
  <c r="BK1288" i="22" s="1"/>
  <c r="BG27" i="10"/>
  <c r="AA87" i="10" a="1"/>
  <c r="AA87" i="10" s="1"/>
  <c r="BI1307" i="22" a="1"/>
  <c r="BI1307" i="22" s="1"/>
  <c r="BH1307" i="22" a="1"/>
  <c r="BH1307" i="22" s="1"/>
  <c r="CZ24" i="22"/>
  <c r="CD24" i="22" a="1"/>
  <c r="CD24" i="22" s="1"/>
  <c r="DY21" i="22"/>
  <c r="BY93" i="22" a="1"/>
  <c r="BY93" i="22" s="1"/>
  <c r="ED13" i="22"/>
  <c r="CD85" i="22" a="1"/>
  <c r="CD85" i="22" s="1"/>
  <c r="BW132" i="22" a="1"/>
  <c r="BW132" i="22" s="1"/>
  <c r="BH204" i="22" s="1" a="1"/>
  <c r="BH204" i="22" s="1"/>
  <c r="CD156" i="22" a="1"/>
  <c r="CD156" i="22" s="1"/>
  <c r="BZ156" i="22" a="1"/>
  <c r="BZ156" i="22" s="1"/>
  <c r="BV180" i="22"/>
  <c r="CC156" i="22" a="1"/>
  <c r="CC156" i="22" s="1"/>
  <c r="BY156" i="22" a="1"/>
  <c r="BY156" i="22" s="1"/>
  <c r="CF156" i="22" a="1"/>
  <c r="CF156" i="22" s="1"/>
  <c r="CB156" i="22" a="1"/>
  <c r="CB156" i="22" s="1"/>
  <c r="BX156" i="22" a="1"/>
  <c r="BX156" i="22" s="1"/>
  <c r="CE156" i="22" a="1"/>
  <c r="CE156" i="22" s="1"/>
  <c r="CA156" i="22" a="1"/>
  <c r="CA156" i="22" s="1"/>
  <c r="BW156" i="22" a="1"/>
  <c r="BW156" i="22" s="1"/>
  <c r="DY8" i="22"/>
  <c r="BY80" i="22" a="1"/>
  <c r="BY80" i="22" s="1"/>
  <c r="BW33" i="10"/>
  <c r="W213" i="10" a="1"/>
  <c r="W213" i="10" s="1"/>
  <c r="S471" i="10"/>
  <c r="W411" i="10" a="1"/>
  <c r="W411" i="10" s="1"/>
  <c r="V411" i="10" a="1"/>
  <c r="V411" i="10" s="1"/>
  <c r="AC411" i="10" a="1"/>
  <c r="AC411" i="10" s="1"/>
  <c r="U411" i="10" a="1"/>
  <c r="U411" i="10" s="1"/>
  <c r="AB411" i="10" a="1"/>
  <c r="AB411" i="10" s="1"/>
  <c r="T411" i="10" a="1"/>
  <c r="T411" i="10" s="1"/>
  <c r="AC351" i="10" a="1"/>
  <c r="AC351" i="10" s="1"/>
  <c r="U98" i="25"/>
  <c r="U90" i="25"/>
  <c r="U82" i="25"/>
  <c r="U74" i="25"/>
  <c r="U96" i="25"/>
  <c r="U87" i="25"/>
  <c r="U85" i="25"/>
  <c r="U76" i="25"/>
  <c r="U62" i="25"/>
  <c r="U54" i="25"/>
  <c r="U46" i="25"/>
  <c r="U95" i="25"/>
  <c r="U93" i="25"/>
  <c r="U84" i="25"/>
  <c r="U73" i="25"/>
  <c r="U61" i="25"/>
  <c r="U53" i="25"/>
  <c r="U45" i="25"/>
  <c r="U101" i="25"/>
  <c r="U89" i="25"/>
  <c r="U67" i="25"/>
  <c r="U52" i="25"/>
  <c r="U50" i="25"/>
  <c r="U91" i="25"/>
  <c r="U79" i="25"/>
  <c r="U69" i="25"/>
  <c r="U56" i="25"/>
  <c r="U41" i="25"/>
  <c r="U88" i="25"/>
  <c r="U83" i="25"/>
  <c r="U71" i="25"/>
  <c r="U64" i="25"/>
  <c r="U49" i="25"/>
  <c r="U47" i="25"/>
  <c r="U102" i="25"/>
  <c r="U80" i="25"/>
  <c r="U68" i="25"/>
  <c r="U57" i="25"/>
  <c r="U55" i="25"/>
  <c r="U40" i="25"/>
  <c r="U60" i="25"/>
  <c r="U43" i="25"/>
  <c r="U78" i="25"/>
  <c r="U51" i="25"/>
  <c r="U97" i="25"/>
  <c r="U92" i="25"/>
  <c r="U59" i="25"/>
  <c r="U42" i="25"/>
  <c r="U77" i="25"/>
  <c r="U72" i="25"/>
  <c r="U63" i="25"/>
  <c r="U86" i="25"/>
  <c r="U81" i="25"/>
  <c r="U58" i="25"/>
  <c r="U100" i="25"/>
  <c r="U66" i="25"/>
  <c r="U75" i="25"/>
  <c r="U70" i="25"/>
  <c r="U44" i="25"/>
  <c r="U65" i="25"/>
  <c r="U99" i="25"/>
  <c r="U94" i="25"/>
  <c r="U48" i="25"/>
  <c r="BD1324" i="22"/>
  <c r="BH748" i="22" a="1"/>
  <c r="BH748" i="22" s="1"/>
  <c r="BV16" i="10"/>
  <c r="V196" i="10" a="1"/>
  <c r="V196" i="10" s="1"/>
  <c r="BW55" i="10"/>
  <c r="W235" i="10" a="1"/>
  <c r="W235" i="10" s="1"/>
  <c r="AA310" i="10" a="1"/>
  <c r="AA310" i="10" s="1"/>
  <c r="E23" i="28"/>
  <c r="BF1451" i="22"/>
  <c r="BF790" i="22"/>
  <c r="BF1366" i="22" s="1"/>
  <c r="BF358" i="22"/>
  <c r="BV167" i="22"/>
  <c r="CF143" i="22" a="1"/>
  <c r="CF143" i="22" s="1"/>
  <c r="CE143" i="22" a="1"/>
  <c r="CE143" i="22" s="1"/>
  <c r="CA143" i="22" a="1"/>
  <c r="CA143" i="22" s="1"/>
  <c r="BW143" i="22" a="1"/>
  <c r="BW143" i="22" s="1"/>
  <c r="BV58" i="10"/>
  <c r="V238" i="10" a="1"/>
  <c r="V238" i="10" s="1"/>
  <c r="BJ1280" i="22" a="1"/>
  <c r="BJ1280" i="22" s="1"/>
  <c r="DY17" i="22"/>
  <c r="BY89" i="22" a="1"/>
  <c r="BY89" i="22" s="1"/>
  <c r="BF1692" i="22"/>
  <c r="DY13" i="22"/>
  <c r="BY85" i="22" a="1"/>
  <c r="BY85" i="22" s="1"/>
  <c r="BG774" i="22"/>
  <c r="BG1350" i="22" s="1"/>
  <c r="BG222" i="22"/>
  <c r="BF1465" i="22"/>
  <c r="S10" i="16"/>
  <c r="S24" i="16"/>
  <c r="BD783" i="22"/>
  <c r="BH207" i="22" a="1"/>
  <c r="BH207" i="22" s="1"/>
  <c r="AM56" i="10"/>
  <c r="AA416" i="10" s="1" a="1"/>
  <c r="AA416" i="10" s="1"/>
  <c r="AW46" i="10"/>
  <c r="AA46" i="10" a="1"/>
  <c r="AA46" i="10" s="1"/>
  <c r="BF1180" i="22"/>
  <c r="S455" i="10"/>
  <c r="Y395" i="10" a="1"/>
  <c r="Y395" i="10" s="1"/>
  <c r="X395" i="10" a="1"/>
  <c r="X395" i="10" s="1"/>
  <c r="W395" i="10" a="1"/>
  <c r="W395" i="10" s="1"/>
  <c r="V395" i="10" a="1"/>
  <c r="V395" i="10" s="1"/>
  <c r="AC395" i="10" a="1"/>
  <c r="AC395" i="10" s="1"/>
  <c r="U395" i="10" a="1"/>
  <c r="U395" i="10" s="1"/>
  <c r="AB395" i="10" a="1"/>
  <c r="AB395" i="10" s="1"/>
  <c r="T395" i="10" a="1"/>
  <c r="T395" i="10" s="1"/>
  <c r="AA395" i="10" a="1"/>
  <c r="AA395" i="10" s="1"/>
  <c r="Z395" i="10" a="1"/>
  <c r="Z395" i="10" s="1"/>
  <c r="BF898" i="22"/>
  <c r="BF466" i="22"/>
  <c r="N86" i="19"/>
  <c r="N87" i="19" s="1"/>
  <c r="N88" i="19" s="1"/>
  <c r="N77" i="19"/>
  <c r="N78" i="19" s="1"/>
  <c r="BG44" i="10"/>
  <c r="AA104" i="10" a="1"/>
  <c r="AA104" i="10" s="1"/>
  <c r="CX24" i="22"/>
  <c r="CB24" i="22" a="1"/>
  <c r="CB24" i="22" s="1"/>
  <c r="AC325" i="10" a="1"/>
  <c r="AC325" i="10" s="1"/>
  <c r="AB325" i="10" a="1"/>
  <c r="AB325" i="10" s="1"/>
  <c r="T325" i="10" a="1"/>
  <c r="T325" i="10" s="1"/>
  <c r="S385" i="10"/>
  <c r="BW20" i="10"/>
  <c r="W200" i="10" a="1"/>
  <c r="W200" i="10" s="1"/>
  <c r="BG62" i="10"/>
  <c r="K51" i="10" a="1"/>
  <c r="K51" i="10" s="1"/>
  <c r="K49" i="10" a="1"/>
  <c r="K49" i="10" s="1"/>
  <c r="AA122" i="10" a="1"/>
  <c r="AA122" i="10" s="1"/>
  <c r="K50" i="10" a="1"/>
  <c r="K50" i="10" s="1"/>
  <c r="K52" i="10" a="1"/>
  <c r="K52" i="10" s="1"/>
  <c r="BU56" i="10"/>
  <c r="U236" i="10" a="1"/>
  <c r="U236" i="10" s="1"/>
  <c r="BU36" i="10"/>
  <c r="U216" i="10" a="1"/>
  <c r="U216" i="10" s="1"/>
  <c r="BW32" i="10"/>
  <c r="W212" i="10" a="1"/>
  <c r="W212" i="10" s="1"/>
  <c r="BG793" i="22"/>
  <c r="BG1369" i="22" s="1"/>
  <c r="BG241" i="22"/>
  <c r="BF1684" i="22"/>
  <c r="BF895" i="22"/>
  <c r="BF463" i="22"/>
  <c r="BE53" i="10"/>
  <c r="Y113" i="10" a="1"/>
  <c r="Y113" i="10" s="1"/>
  <c r="DJ22" i="22"/>
  <c r="CD46" i="22" a="1"/>
  <c r="CD46" i="22" s="1"/>
  <c r="AC323" i="10" a="1"/>
  <c r="AC323" i="10" s="1"/>
  <c r="Y323" i="10" a="1"/>
  <c r="Y323" i="10" s="1"/>
  <c r="AB323" i="10" a="1"/>
  <c r="AB323" i="10" s="1"/>
  <c r="X323" i="10" a="1"/>
  <c r="X323" i="10" s="1"/>
  <c r="T323" i="10" a="1"/>
  <c r="T323" i="10" s="1"/>
  <c r="AA323" i="10" a="1"/>
  <c r="AA323" i="10" s="1"/>
  <c r="S383" i="10"/>
  <c r="Z323" i="10" a="1"/>
  <c r="Z323" i="10" s="1"/>
  <c r="BW9" i="10"/>
  <c r="W189" i="10" a="1"/>
  <c r="W189" i="10" s="1"/>
  <c r="BH1320" i="22" a="1"/>
  <c r="BH1320" i="22" s="1"/>
  <c r="BI1320" i="22" a="1"/>
  <c r="BI1320" i="22" s="1"/>
  <c r="DY6" i="22"/>
  <c r="BY78" i="22" a="1"/>
  <c r="BY78" i="22" s="1"/>
  <c r="BG45" i="10"/>
  <c r="AA105" i="10" a="1"/>
  <c r="AA105" i="10" s="1"/>
  <c r="EB12" i="22"/>
  <c r="CB84" i="22" a="1"/>
  <c r="CB84" i="22" s="1"/>
  <c r="BU61" i="10"/>
  <c r="U241" i="10" a="1"/>
  <c r="U241" i="10" s="1"/>
  <c r="BI145" i="22" a="1"/>
  <c r="BI145" i="22" s="1"/>
  <c r="BI721" i="22" a="1"/>
  <c r="BI721" i="22" s="1"/>
  <c r="BK1276" i="22" a="1"/>
  <c r="BK1276" i="22" s="1"/>
  <c r="BD1344" i="22"/>
  <c r="BH768" i="22" a="1"/>
  <c r="BH768" i="22" s="1"/>
  <c r="BU23" i="10"/>
  <c r="U203" i="10" a="1"/>
  <c r="U203" i="10" s="1"/>
  <c r="DT23" i="22"/>
  <c r="CD71" i="22" a="1"/>
  <c r="CD71" i="22" s="1"/>
  <c r="BU55" i="10"/>
  <c r="U235" i="10" a="1"/>
  <c r="U235" i="10" s="1"/>
  <c r="X35" i="10" a="1"/>
  <c r="X35" i="10" s="1"/>
  <c r="AJ45" i="10"/>
  <c r="AT35" i="10"/>
  <c r="BD1330" i="22"/>
  <c r="BH754" i="22" a="1"/>
  <c r="BH754" i="22" s="1"/>
  <c r="L59" i="19"/>
  <c r="R694" i="10"/>
  <c r="R1054" i="10" s="1"/>
  <c r="R1414" i="10" s="1"/>
  <c r="AC334" i="10" a="1"/>
  <c r="AC334" i="10" s="1"/>
  <c r="AB334" i="10" a="1"/>
  <c r="AB334" i="10" s="1"/>
  <c r="T334" i="10" a="1"/>
  <c r="T334" i="10" s="1"/>
  <c r="AA37" i="10" a="1"/>
  <c r="AA37" i="10" s="1"/>
  <c r="AM47" i="10"/>
  <c r="AW37" i="10"/>
  <c r="BF785" i="22"/>
  <c r="BF1361" i="22" s="1"/>
  <c r="BF353" i="22"/>
  <c r="AC327" i="10" a="1"/>
  <c r="AC327" i="10" s="1"/>
  <c r="S387" i="10"/>
  <c r="AB327" i="10" a="1"/>
  <c r="AB327" i="10" s="1"/>
  <c r="T327" i="10" a="1"/>
  <c r="T327" i="10" s="1"/>
  <c r="CC134" i="22" a="1"/>
  <c r="CC134" i="22" s="1"/>
  <c r="BU10" i="10"/>
  <c r="U190" i="10" a="1"/>
  <c r="U190" i="10" s="1"/>
  <c r="BF1142" i="22"/>
  <c r="T310" i="10" a="1"/>
  <c r="T310" i="10" s="1"/>
  <c r="Z310" i="10" a="1"/>
  <c r="Z310" i="10" s="1"/>
  <c r="BF1683" i="22"/>
  <c r="CE128" i="22" a="1"/>
  <c r="CE128" i="22" s="1"/>
  <c r="BY42" i="10"/>
  <c r="Y222" i="10" a="1"/>
  <c r="Y222" i="10" s="1"/>
  <c r="BH1304" i="22" a="1"/>
  <c r="BH1304" i="22" s="1"/>
  <c r="BJ1304" i="22" a="1"/>
  <c r="BJ1304" i="22" s="1"/>
  <c r="BI1304" i="22" a="1"/>
  <c r="BI1304" i="22" s="1"/>
  <c r="BF910" i="22"/>
  <c r="BF478" i="22"/>
  <c r="BI126" i="22" a="1"/>
  <c r="BI126" i="22" s="1"/>
  <c r="BI702" i="22" a="1"/>
  <c r="BI702" i="22" s="1"/>
  <c r="BK1280" i="22" a="1"/>
  <c r="BK1280" i="22" s="1"/>
  <c r="AB346" i="10" a="1"/>
  <c r="AB346" i="10" s="1"/>
  <c r="T346" i="10" a="1"/>
  <c r="T346" i="10" s="1"/>
  <c r="S406" i="10"/>
  <c r="BF1583" i="22"/>
  <c r="BD1327" i="22"/>
  <c r="BH751" i="22" a="1"/>
  <c r="BH751" i="22" s="1"/>
  <c r="Z26" i="10" a="1"/>
  <c r="Z26" i="10" s="1"/>
  <c r="AL36" i="10"/>
  <c r="AV26" i="10"/>
  <c r="BF903" i="22"/>
  <c r="BF471" i="22"/>
  <c r="DX15" i="22"/>
  <c r="BX87" i="22" a="1"/>
  <c r="BX87" i="22" s="1"/>
  <c r="BI1311" i="22" s="1" a="1"/>
  <c r="BI1311" i="22" s="1"/>
  <c r="L67" i="22" a="1"/>
  <c r="L67" i="22" s="1"/>
  <c r="D67" i="22" a="1"/>
  <c r="D67" i="22" s="1"/>
  <c r="D43" i="22" s="1"/>
  <c r="BF1015" i="22"/>
  <c r="BF583" i="22"/>
  <c r="BF1135" i="22"/>
  <c r="AB330" i="10" a="1"/>
  <c r="AB330" i="10" s="1"/>
  <c r="T330" i="10" a="1"/>
  <c r="T330" i="10" s="1"/>
  <c r="S390" i="10"/>
  <c r="AC330" i="10" a="1"/>
  <c r="AC330" i="10" s="1"/>
  <c r="CC165" i="22" a="1"/>
  <c r="CC165" i="22" s="1"/>
  <c r="BY165" i="22" a="1"/>
  <c r="BY165" i="22" s="1"/>
  <c r="BV189" i="22"/>
  <c r="CD165" i="22" a="1"/>
  <c r="CD165" i="22" s="1"/>
  <c r="BZ165" i="22" a="1"/>
  <c r="BZ165" i="22" s="1"/>
  <c r="CF165" i="22" a="1"/>
  <c r="CF165" i="22" s="1"/>
  <c r="CA165" i="22" a="1"/>
  <c r="CA165" i="22" s="1"/>
  <c r="CE165" i="22" a="1"/>
  <c r="CE165" i="22" s="1"/>
  <c r="BX165" i="22" a="1"/>
  <c r="BX165" i="22" s="1"/>
  <c r="CB165" i="22" a="1"/>
  <c r="CB165" i="22" s="1"/>
  <c r="BW165" i="22" a="1"/>
  <c r="BW165" i="22" s="1"/>
  <c r="BW61" i="10"/>
  <c r="W241" i="10" a="1"/>
  <c r="W241" i="10" s="1"/>
  <c r="BU39" i="10"/>
  <c r="U219" i="10" a="1"/>
  <c r="U219" i="10" s="1"/>
  <c r="BD1338" i="22"/>
  <c r="BH762" i="22" a="1"/>
  <c r="BH762" i="22" s="1"/>
  <c r="BF782" i="22"/>
  <c r="BF1358" i="22" s="1"/>
  <c r="BF350" i="22"/>
  <c r="BH73" i="22" a="1"/>
  <c r="BH73" i="22" s="1"/>
  <c r="BH49" i="22" a="1"/>
  <c r="BH49" i="22" s="1"/>
  <c r="BP24" i="10"/>
  <c r="Z144" i="10" a="1"/>
  <c r="Z144" i="10" s="1"/>
  <c r="BD1337" i="22"/>
  <c r="BH761" i="22" a="1"/>
  <c r="BH761" i="22" s="1"/>
  <c r="BF915" i="22"/>
  <c r="BF483" i="22"/>
  <c r="BF1024" i="22"/>
  <c r="BF592" i="22"/>
  <c r="DQ12" i="22"/>
  <c r="CA60" i="22" a="1"/>
  <c r="CA60" i="22" s="1"/>
  <c r="BD782" i="22"/>
  <c r="BH206" i="22" a="1"/>
  <c r="BH206" i="22" s="1"/>
  <c r="BU53" i="10"/>
  <c r="U233" i="10" a="1"/>
  <c r="U233" i="10" s="1"/>
  <c r="Z313" i="10" a="1"/>
  <c r="Z313" i="10" s="1"/>
  <c r="BF1022" i="22"/>
  <c r="BF590" i="22"/>
  <c r="BW37" i="10"/>
  <c r="W217" i="10" a="1"/>
  <c r="W217" i="10" s="1"/>
  <c r="BD1335" i="22"/>
  <c r="BH759" i="22" a="1"/>
  <c r="BH759" i="22" s="1"/>
  <c r="DX20" i="22"/>
  <c r="BX92" i="22" a="1"/>
  <c r="BX92" i="22" s="1"/>
  <c r="BD1346" i="22"/>
  <c r="BH770" i="22" a="1"/>
  <c r="BH770" i="22" s="1"/>
  <c r="BU28" i="10"/>
  <c r="U208" i="10" a="1"/>
  <c r="U208" i="10" s="1"/>
  <c r="AV62" i="10"/>
  <c r="J47" i="10" a="1"/>
  <c r="J47" i="10" s="1"/>
  <c r="J45" i="10" a="1"/>
  <c r="J45" i="10" s="1"/>
  <c r="J48" i="10" a="1"/>
  <c r="J48" i="10" s="1"/>
  <c r="Z62" i="10" a="1"/>
  <c r="Z62" i="10" s="1"/>
  <c r="J46" i="10" a="1"/>
  <c r="J46" i="10" s="1"/>
  <c r="BF16" i="10"/>
  <c r="Z76" i="10" a="1"/>
  <c r="Z76" i="10" s="1"/>
  <c r="CD127" i="22" a="1"/>
  <c r="CD127" i="22" s="1"/>
  <c r="CC127" i="22" a="1"/>
  <c r="CC127" i="22" s="1"/>
  <c r="CF127" i="22" a="1"/>
  <c r="CF127" i="22" s="1"/>
  <c r="CB127" i="22" a="1"/>
  <c r="CB127" i="22" s="1"/>
  <c r="BV151" i="22"/>
  <c r="CE127" i="22" a="1"/>
  <c r="CE127" i="22" s="1"/>
  <c r="CA127" i="22" a="1"/>
  <c r="CA127" i="22" s="1"/>
  <c r="BW127" i="22" a="1"/>
  <c r="BW127" i="22" s="1"/>
  <c r="BH199" i="22" s="1" a="1"/>
  <c r="BH199" i="22" s="1"/>
  <c r="BF1455" i="22"/>
  <c r="BW50" i="10"/>
  <c r="W230" i="10" a="1"/>
  <c r="W230" i="10" s="1"/>
  <c r="DY11" i="22"/>
  <c r="BY83" i="22" a="1"/>
  <c r="BY83" i="22" s="1"/>
  <c r="EF19" i="22"/>
  <c r="CF91" i="22" a="1"/>
  <c r="CF91" i="22" s="1"/>
  <c r="BV12" i="10"/>
  <c r="V192" i="10" a="1"/>
  <c r="V192" i="10" s="1"/>
  <c r="K21" i="25"/>
  <c r="K27" i="25"/>
  <c r="K15" i="25"/>
  <c r="BV29" i="10"/>
  <c r="V209" i="10" a="1"/>
  <c r="V209" i="10" s="1"/>
  <c r="BV169" i="22"/>
  <c r="CE145" i="22" a="1"/>
  <c r="CE145" i="22" s="1"/>
  <c r="BW145" i="22" a="1"/>
  <c r="BW145" i="22" s="1"/>
  <c r="BH217" i="22" s="1" a="1"/>
  <c r="BH217" i="22" s="1"/>
  <c r="AW54" i="10"/>
  <c r="AA54" i="10" a="1"/>
  <c r="AA54" i="10" s="1"/>
  <c r="BW10" i="10"/>
  <c r="W190" i="10" a="1"/>
  <c r="W190" i="10" s="1"/>
  <c r="BF1699" i="22"/>
  <c r="BK1294" i="22" a="1"/>
  <c r="BK1294" i="22" s="1"/>
  <c r="W389" i="10" a="1"/>
  <c r="W389" i="10" s="1"/>
  <c r="S449" i="10"/>
  <c r="V389" i="10" a="1"/>
  <c r="V389" i="10" s="1"/>
  <c r="AC389" i="10" a="1"/>
  <c r="AC389" i="10" s="1"/>
  <c r="U389" i="10" a="1"/>
  <c r="U389" i="10" s="1"/>
  <c r="AB389" i="10" a="1"/>
  <c r="AB389" i="10" s="1"/>
  <c r="T389" i="10" a="1"/>
  <c r="T389" i="10" s="1"/>
  <c r="AA389" i="10" a="1"/>
  <c r="AA389" i="10" s="1"/>
  <c r="BF1458" i="22"/>
  <c r="BF1144" i="22"/>
  <c r="CB126" i="22" a="1"/>
  <c r="CB126" i="22" s="1"/>
  <c r="CA126" i="22" a="1"/>
  <c r="CA126" i="22" s="1"/>
  <c r="BD1329" i="22"/>
  <c r="BH753" i="22" a="1"/>
  <c r="BH753" i="22" s="1"/>
  <c r="DT17" i="22"/>
  <c r="CD65" i="22" a="1"/>
  <c r="CD65" i="22" s="1"/>
  <c r="BI144" i="22" a="1"/>
  <c r="BI144" i="22" s="1"/>
  <c r="BI720" i="22" a="1"/>
  <c r="BI720" i="22" s="1"/>
  <c r="BG779" i="22"/>
  <c r="BG1355" i="22" s="1"/>
  <c r="BG227" i="22"/>
  <c r="BK1283" i="22" a="1"/>
  <c r="BK1283" i="22" s="1"/>
  <c r="BF1447" i="22"/>
  <c r="BK1277" i="22" a="1"/>
  <c r="BK1277" i="22" s="1"/>
  <c r="BK1315" i="22" a="1"/>
  <c r="BK1315" i="22" s="1"/>
  <c r="BI1315" i="22" a="1"/>
  <c r="BI1315" i="22" s="1"/>
  <c r="BH1315" i="22" a="1"/>
  <c r="BH1315" i="22" s="1"/>
  <c r="BF1567" i="22"/>
  <c r="BD34" i="10"/>
  <c r="X94" i="10" a="1"/>
  <c r="X94" i="10" s="1"/>
  <c r="BH1323" i="22" a="1"/>
  <c r="BH1323" i="22" s="1"/>
  <c r="L35" i="7"/>
  <c r="N34" i="11" s="1"/>
  <c r="D35" i="7"/>
  <c r="K35" i="7"/>
  <c r="C35" i="7"/>
  <c r="J35" i="7"/>
  <c r="B40" i="7"/>
  <c r="I35" i="7"/>
  <c r="P35" i="7"/>
  <c r="V34" i="11" s="1"/>
  <c r="H35" i="7"/>
  <c r="O35" i="7"/>
  <c r="U34" i="11" s="1"/>
  <c r="G35" i="7"/>
  <c r="N35" i="7"/>
  <c r="T34" i="11" s="1"/>
  <c r="F35" i="7"/>
  <c r="M35" i="7"/>
  <c r="S34" i="11" s="1"/>
  <c r="E35" i="7"/>
  <c r="AQ80" i="7"/>
  <c r="AR79" i="7"/>
  <c r="Z35" i="10" a="1"/>
  <c r="Z35" i="10" s="1"/>
  <c r="AL45" i="10"/>
  <c r="AV35" i="10"/>
  <c r="BH67" i="22" a="1"/>
  <c r="BH67" i="22" s="1"/>
  <c r="S470" i="10"/>
  <c r="AC410" i="10" a="1"/>
  <c r="AC410" i="10" s="1"/>
  <c r="U410" i="10" a="1"/>
  <c r="U410" i="10" s="1"/>
  <c r="AB410" i="10" a="1"/>
  <c r="AB410" i="10" s="1"/>
  <c r="T410" i="10" a="1"/>
  <c r="T410" i="10" s="1"/>
  <c r="W410" i="10" a="1"/>
  <c r="W410" i="10" s="1"/>
  <c r="V410" i="10" a="1"/>
  <c r="V410" i="10" s="1"/>
  <c r="BJ1281" i="22" a="1"/>
  <c r="BJ1281" i="22" s="1"/>
  <c r="BV55" i="10"/>
  <c r="V235" i="10" a="1"/>
  <c r="V235" i="10" s="1"/>
  <c r="BF1707" i="22"/>
  <c r="BV9" i="10"/>
  <c r="V189" i="10" a="1"/>
  <c r="V189" i="10" s="1"/>
  <c r="BD784" i="22"/>
  <c r="BH208" i="22" a="1"/>
  <c r="BH208" i="22" s="1"/>
  <c r="B33" i="9"/>
  <c r="BU44" i="10"/>
  <c r="U224" i="10" a="1"/>
  <c r="U224" i="10" s="1"/>
  <c r="L67" i="19"/>
  <c r="L76" i="19"/>
  <c r="AR22" i="7"/>
  <c r="AR69" i="7" s="1"/>
  <c r="AR65" i="7"/>
  <c r="AA306" i="10" a="1"/>
  <c r="AA306" i="10" s="1"/>
  <c r="BF1140" i="22"/>
  <c r="EB9" i="22"/>
  <c r="CB81" i="22" a="1"/>
  <c r="CB81" i="22" s="1"/>
  <c r="DR16" i="22"/>
  <c r="CB64" i="22" a="1"/>
  <c r="CB64" i="22" s="1"/>
  <c r="BU6" i="10"/>
  <c r="U186" i="10" a="1"/>
  <c r="U186" i="10" s="1"/>
  <c r="BU29" i="10"/>
  <c r="U209" i="10" a="1"/>
  <c r="U209" i="10" s="1"/>
  <c r="DZ15" i="22"/>
  <c r="BZ87" i="22" a="1"/>
  <c r="BZ87" i="22" s="1"/>
  <c r="BU24" i="10"/>
  <c r="U204" i="10" a="1"/>
  <c r="U204" i="10" s="1"/>
  <c r="BG785" i="22"/>
  <c r="BG1361" i="22" s="1"/>
  <c r="BG233" i="22"/>
  <c r="DY9" i="22"/>
  <c r="BY81" i="22" a="1"/>
  <c r="BY81" i="22" s="1"/>
  <c r="BF1685" i="22"/>
  <c r="BU45" i="10"/>
  <c r="U225" i="10" a="1"/>
  <c r="U225" i="10" s="1"/>
  <c r="CC42" i="10"/>
  <c r="AC222" i="10" a="1"/>
  <c r="AC222" i="10" s="1"/>
  <c r="CE136" i="22" a="1"/>
  <c r="CE136" i="22" s="1"/>
  <c r="DX25" i="22"/>
  <c r="BX97" i="22" a="1"/>
  <c r="BX97" i="22" s="1"/>
  <c r="L60" i="19"/>
  <c r="CA25" i="10"/>
  <c r="AA205" i="10" a="1"/>
  <c r="AA205" i="10" s="1"/>
  <c r="BJ1282" i="22" a="1"/>
  <c r="BJ1282" i="22" s="1"/>
  <c r="W417" i="10" a="1"/>
  <c r="W417" i="10" s="1"/>
  <c r="V417" i="10" a="1"/>
  <c r="V417" i="10" s="1"/>
  <c r="AC417" i="10" a="1"/>
  <c r="AC417" i="10" s="1"/>
  <c r="U417" i="10" a="1"/>
  <c r="U417" i="10" s="1"/>
  <c r="AB417" i="10" a="1"/>
  <c r="AB417" i="10" s="1"/>
  <c r="T417" i="10" a="1"/>
  <c r="T417" i="10" s="1"/>
  <c r="S477" i="10"/>
  <c r="DZ8" i="22"/>
  <c r="BZ80" i="22" a="1"/>
  <c r="BZ80" i="22" s="1"/>
  <c r="BI133" i="22" a="1"/>
  <c r="BI133" i="22" s="1"/>
  <c r="BI709" i="22" a="1"/>
  <c r="BI709" i="22" s="1"/>
  <c r="BF53" i="10"/>
  <c r="Z113" i="10" a="1"/>
  <c r="Z113" i="10" s="1"/>
  <c r="BZ32" i="10"/>
  <c r="Z212" i="10" a="1"/>
  <c r="Z212" i="10" s="1"/>
  <c r="BG789" i="22"/>
  <c r="BG1365" i="22" s="1"/>
  <c r="BG237" i="22"/>
  <c r="BU58" i="10"/>
  <c r="U238" i="10" a="1"/>
  <c r="U238" i="10" s="1"/>
  <c r="BF905" i="22"/>
  <c r="BF473" i="22"/>
  <c r="BI1310" i="22" a="1"/>
  <c r="BI1310" i="22" s="1"/>
  <c r="BH1310" i="22" a="1"/>
  <c r="BH1310" i="22" s="1"/>
  <c r="BK1310" i="22" a="1"/>
  <c r="BK1310" i="22" s="1"/>
  <c r="BJ1310" i="22" a="1"/>
  <c r="BJ1310" i="22" s="1"/>
  <c r="BV10" i="10"/>
  <c r="V190" i="10" a="1"/>
  <c r="V190" i="10" s="1"/>
  <c r="BG775" i="22"/>
  <c r="BG1351" i="22" s="1"/>
  <c r="BG223" i="22"/>
  <c r="BK1314" i="22" a="1"/>
  <c r="BK1314" i="22" s="1"/>
  <c r="BI1314" i="22" a="1"/>
  <c r="BI1314" i="22" s="1"/>
  <c r="BH1314" i="22" a="1"/>
  <c r="BH1314" i="22" s="1"/>
  <c r="CE132" i="22" a="1"/>
  <c r="CE132" i="22" s="1"/>
  <c r="BV6" i="10"/>
  <c r="V186" i="10" a="1"/>
  <c r="V186" i="10" s="1"/>
  <c r="BF1574" i="22"/>
  <c r="X310" i="10" a="1"/>
  <c r="X310" i="10" s="1"/>
  <c r="AJ36" i="10"/>
  <c r="AT26" i="10"/>
  <c r="X26" i="10" a="1"/>
  <c r="X26" i="10" s="1"/>
  <c r="BD774" i="22"/>
  <c r="BH198" i="22" a="1"/>
  <c r="BH198" i="22" s="1"/>
  <c r="CF152" i="22" a="1"/>
  <c r="CF152" i="22" s="1"/>
  <c r="CB152" i="22" a="1"/>
  <c r="CB152" i="22" s="1"/>
  <c r="BX152" i="22" a="1"/>
  <c r="BX152" i="22" s="1"/>
  <c r="CE152" i="22" a="1"/>
  <c r="CE152" i="22" s="1"/>
  <c r="CA152" i="22" a="1"/>
  <c r="CA152" i="22" s="1"/>
  <c r="BW152" i="22" a="1"/>
  <c r="BW152" i="22" s="1"/>
  <c r="CD152" i="22" a="1"/>
  <c r="CD152" i="22" s="1"/>
  <c r="BZ152" i="22" a="1"/>
  <c r="BZ152" i="22" s="1"/>
  <c r="BV176" i="22"/>
  <c r="CC152" i="22" a="1"/>
  <c r="CC152" i="22" s="1"/>
  <c r="BY152" i="22" a="1"/>
  <c r="BY152" i="22" s="1"/>
  <c r="BU51" i="10"/>
  <c r="U231" i="10" a="1"/>
  <c r="U231" i="10" s="1"/>
  <c r="DY23" i="22"/>
  <c r="BY95" i="22" a="1"/>
  <c r="BY95" i="22" s="1"/>
  <c r="BW43" i="10"/>
  <c r="W223" i="10" a="1"/>
  <c r="W223" i="10" s="1"/>
  <c r="BH197" i="22" a="1"/>
  <c r="BH197" i="22" s="1"/>
  <c r="DX6" i="22"/>
  <c r="BX78" i="22" a="1"/>
  <c r="BX78" i="22" s="1"/>
  <c r="BI1302" i="22" s="1" a="1"/>
  <c r="BI1302" i="22" s="1"/>
  <c r="BI1284" i="22" a="1"/>
  <c r="BI1284" i="22" s="1"/>
  <c r="H63" i="4" l="1"/>
  <c r="H64" i="4"/>
  <c r="H67" i="4"/>
  <c r="H71" i="4"/>
  <c r="H68" i="4"/>
  <c r="H65" i="4"/>
  <c r="H69" i="4"/>
  <c r="H66" i="4"/>
  <c r="H70" i="4"/>
  <c r="H8" i="28"/>
  <c r="D10" i="17"/>
  <c r="F88" i="4"/>
  <c r="G78" i="4"/>
  <c r="F74" i="4"/>
  <c r="G64" i="4"/>
  <c r="F82" i="4"/>
  <c r="G72" i="4"/>
  <c r="H72" i="4" s="1"/>
  <c r="AW8" i="22"/>
  <c r="AX8" i="22" s="1"/>
  <c r="N8" i="5"/>
  <c r="O39" i="5" s="1"/>
  <c r="AO9" i="29"/>
  <c r="G76" i="4"/>
  <c r="G81" i="4"/>
  <c r="G77" i="4"/>
  <c r="G95" i="4"/>
  <c r="G99" i="4"/>
  <c r="G80" i="4"/>
  <c r="G73" i="4"/>
  <c r="B53" i="33"/>
  <c r="I54" i="33"/>
  <c r="AU14" i="22"/>
  <c r="AU13" i="22"/>
  <c r="AV13" i="22" s="1"/>
  <c r="I13" i="15" s="1"/>
  <c r="AU15" i="22"/>
  <c r="AU12" i="22"/>
  <c r="AU18" i="22"/>
  <c r="AV18" i="22" s="1"/>
  <c r="I18" i="15" s="1"/>
  <c r="AU17" i="22"/>
  <c r="AU16" i="22"/>
  <c r="BI18" i="22" a="1"/>
  <c r="BI18" i="22" s="1"/>
  <c r="BI42" i="22" a="1"/>
  <c r="BI42" i="22" s="1"/>
  <c r="BI66" i="22" a="1"/>
  <c r="BI66" i="22" s="1"/>
  <c r="BJ1305" i="22" a="1"/>
  <c r="BJ1305" i="22" s="1"/>
  <c r="BI6" i="22" a="1"/>
  <c r="BI6" i="22" s="1"/>
  <c r="BI30" i="22" a="1"/>
  <c r="BI30" i="22" s="1"/>
  <c r="BI170" i="22" a="1"/>
  <c r="BI170" i="22" s="1"/>
  <c r="BI149" i="22" a="1"/>
  <c r="BI149" i="22" s="1"/>
  <c r="BI147" i="22" a="1"/>
  <c r="BI147" i="22" s="1"/>
  <c r="BI54" i="22" a="1"/>
  <c r="BI54" i="22" s="1"/>
  <c r="BI746" i="22" a="1"/>
  <c r="BI746" i="22" s="1"/>
  <c r="BI723" i="22" a="1"/>
  <c r="BI723" i="22" s="1"/>
  <c r="BI1299" i="22" a="1"/>
  <c r="BI1299" i="22" s="1"/>
  <c r="BI724" i="22" a="1"/>
  <c r="BI724" i="22" s="1"/>
  <c r="BI725" i="22" a="1"/>
  <c r="BI725" i="22" s="1"/>
  <c r="BI1301" i="22" a="1"/>
  <c r="BI1301" i="22" s="1"/>
  <c r="BI60" i="22" a="1"/>
  <c r="BI60" i="22" s="1"/>
  <c r="BI12" i="22" a="1"/>
  <c r="BI12" i="22" s="1"/>
  <c r="BI36" i="22" a="1"/>
  <c r="BI36" i="22" s="1"/>
  <c r="EH26" i="22"/>
  <c r="E62" i="22" a="1"/>
  <c r="E62" i="22" s="1"/>
  <c r="E38" i="22" s="1"/>
  <c r="E61" i="22" a="1"/>
  <c r="E61" i="22" s="1"/>
  <c r="E37" i="22" s="1"/>
  <c r="E64" i="22" a="1"/>
  <c r="E64" i="22" s="1"/>
  <c r="E40" i="22" s="1"/>
  <c r="BX122" i="22" a="1"/>
  <c r="BX122" i="22" s="1"/>
  <c r="E63" i="22" a="1"/>
  <c r="E63" i="22" s="1"/>
  <c r="E39" i="22" s="1"/>
  <c r="BJ1317" i="22" a="1"/>
  <c r="BJ1317" i="22" s="1"/>
  <c r="BJ1322" i="22" a="1"/>
  <c r="BJ1322" i="22" s="1"/>
  <c r="CE4" i="10"/>
  <c r="U304" i="10" s="1" a="1"/>
  <c r="U304" i="10" s="1"/>
  <c r="U244" i="10" a="1"/>
  <c r="U244" i="10" s="1"/>
  <c r="BO25" i="10"/>
  <c r="Y145" i="10" a="1"/>
  <c r="Y145" i="10" s="1"/>
  <c r="AV7" i="22"/>
  <c r="I7" i="15" s="1"/>
  <c r="EJ4" i="22"/>
  <c r="BZ124" i="22" s="1" a="1"/>
  <c r="BZ124" i="22" s="1"/>
  <c r="BZ100" i="22" a="1"/>
  <c r="BZ100" i="22" s="1"/>
  <c r="B38" i="20"/>
  <c r="BY15" i="10"/>
  <c r="Y195" i="10" a="1"/>
  <c r="Y195" i="10" s="1"/>
  <c r="BO16" i="10"/>
  <c r="Y136" i="10" a="1"/>
  <c r="Y136" i="10" s="1"/>
  <c r="AP8" i="29"/>
  <c r="AR7" i="29"/>
  <c r="AC7" i="9" s="1"/>
  <c r="AQ7" i="29"/>
  <c r="AB7" i="9" s="1"/>
  <c r="BJ1306" i="22" a="1"/>
  <c r="BJ1306" i="22" s="1"/>
  <c r="BI148" i="22" a="1"/>
  <c r="BI148" i="22" s="1"/>
  <c r="G69" i="19"/>
  <c r="R59" i="19"/>
  <c r="BJ1315" i="22" a="1"/>
  <c r="BJ1315" i="22" s="1"/>
  <c r="EH4" i="22"/>
  <c r="BX124" i="22" s="1" a="1"/>
  <c r="BX124" i="22" s="1"/>
  <c r="BX100" i="22" a="1"/>
  <c r="BX100" i="22" s="1"/>
  <c r="BI172" i="22" s="1" a="1"/>
  <c r="BI172" i="22" s="1"/>
  <c r="BJ1320" i="22" a="1"/>
  <c r="BJ1320" i="22" s="1"/>
  <c r="AU45" i="10"/>
  <c r="Y45" i="10" a="1"/>
  <c r="Y45" i="10" s="1"/>
  <c r="AK55" i="10"/>
  <c r="AV8" i="22"/>
  <c r="I8" i="15" s="1"/>
  <c r="AE17" i="22"/>
  <c r="BE17" i="10"/>
  <c r="Y77" i="10" a="1"/>
  <c r="Y77" i="10" s="1"/>
  <c r="BE35" i="10"/>
  <c r="Y95" i="10" a="1"/>
  <c r="Y95" i="10" s="1"/>
  <c r="EJ6" i="22"/>
  <c r="BZ126" i="22" s="1" a="1"/>
  <c r="BZ126" i="22" s="1"/>
  <c r="BZ102" i="22" a="1"/>
  <c r="BZ102" i="22" s="1"/>
  <c r="BJ1314" i="22" a="1"/>
  <c r="BJ1314" i="22" s="1"/>
  <c r="AV9" i="22"/>
  <c r="I9" i="15" s="1"/>
  <c r="EJ7" i="22"/>
  <c r="BZ127" i="22" s="1" a="1"/>
  <c r="BZ127" i="22" s="1"/>
  <c r="BZ103" i="22" a="1"/>
  <c r="BZ103" i="22" s="1"/>
  <c r="AK19" i="10"/>
  <c r="AU18" i="10"/>
  <c r="AK28" i="10"/>
  <c r="Y18" i="10" a="1"/>
  <c r="Y18" i="10" s="1"/>
  <c r="BE26" i="10"/>
  <c r="Y86" i="10" a="1"/>
  <c r="Y86" i="10" s="1"/>
  <c r="EJ20" i="22"/>
  <c r="BZ140" i="22" s="1" a="1"/>
  <c r="BZ140" i="22" s="1"/>
  <c r="BZ116" i="22" a="1"/>
  <c r="BZ116" i="22" s="1"/>
  <c r="AU27" i="10"/>
  <c r="AK37" i="10"/>
  <c r="Y27" i="10" a="1"/>
  <c r="Y27" i="10" s="1"/>
  <c r="Y36" i="10" a="1"/>
  <c r="Y36" i="10" s="1"/>
  <c r="AU36" i="10"/>
  <c r="AK46" i="10"/>
  <c r="BJ1307" i="22" a="1"/>
  <c r="BJ1307" i="22" s="1"/>
  <c r="BI72" i="22" a="1"/>
  <c r="BI72" i="22" s="1"/>
  <c r="BI48" i="22" a="1"/>
  <c r="BI48" i="22" s="1"/>
  <c r="BI24" i="22" a="1"/>
  <c r="BI24" i="22" s="1"/>
  <c r="AD2067" i="25"/>
  <c r="AE52" i="25"/>
  <c r="AG52" i="25" s="1"/>
  <c r="AF52" i="25"/>
  <c r="AA6" i="9"/>
  <c r="Z7" i="9"/>
  <c r="X6" i="9"/>
  <c r="W7" i="9"/>
  <c r="J28" i="9"/>
  <c r="Y25" i="9"/>
  <c r="G29" i="9"/>
  <c r="H29" i="9"/>
  <c r="P28" i="9"/>
  <c r="V26" i="9"/>
  <c r="V25" i="9"/>
  <c r="V24" i="9"/>
  <c r="Y26" i="9"/>
  <c r="V23" i="9"/>
  <c r="Y23" i="9"/>
  <c r="Y24" i="9"/>
  <c r="P30" i="9"/>
  <c r="H10" i="15"/>
  <c r="H43" i="20"/>
  <c r="EH6" i="22"/>
  <c r="BX126" i="22" s="1" a="1"/>
  <c r="BX126" i="22" s="1"/>
  <c r="BX102" i="22" a="1"/>
  <c r="BX102" i="22" s="1"/>
  <c r="BP53" i="10"/>
  <c r="Z173" i="10" a="1"/>
  <c r="Z173" i="10" s="1"/>
  <c r="BH1324" i="22" a="1"/>
  <c r="BH1324" i="22" s="1"/>
  <c r="CE21" i="10"/>
  <c r="U321" i="10" s="1" a="1"/>
  <c r="U321" i="10" s="1"/>
  <c r="U261" i="10" a="1"/>
  <c r="U261" i="10" s="1"/>
  <c r="EI24" i="22"/>
  <c r="BY144" i="22" s="1" a="1"/>
  <c r="BY144" i="22" s="1"/>
  <c r="BY120" i="22" a="1"/>
  <c r="BY120" i="22" s="1"/>
  <c r="CG11" i="10"/>
  <c r="W311" i="10" s="1" a="1"/>
  <c r="W311" i="10" s="1"/>
  <c r="W251" i="10" a="1"/>
  <c r="W251" i="10" s="1"/>
  <c r="BG799" i="22"/>
  <c r="BG247" i="22"/>
  <c r="BI223" i="22" a="1"/>
  <c r="BI223" i="22" s="1"/>
  <c r="BJ223" i="22" a="1"/>
  <c r="BJ223" i="22" s="1"/>
  <c r="CF29" i="10"/>
  <c r="V329" i="10" s="1" a="1"/>
  <c r="V329" i="10" s="1"/>
  <c r="V269" i="10" a="1"/>
  <c r="V269" i="10" s="1"/>
  <c r="CF12" i="10"/>
  <c r="V312" i="10" s="1" a="1"/>
  <c r="V312" i="10" s="1"/>
  <c r="V252" i="10" a="1"/>
  <c r="V252" i="10" s="1"/>
  <c r="CC151" i="22" a="1"/>
  <c r="CC151" i="22" s="1"/>
  <c r="BY151" i="22" a="1"/>
  <c r="BY151" i="22" s="1"/>
  <c r="CF151" i="22" a="1"/>
  <c r="CF151" i="22" s="1"/>
  <c r="CB151" i="22" a="1"/>
  <c r="CB151" i="22" s="1"/>
  <c r="BX151" i="22" a="1"/>
  <c r="BX151" i="22" s="1"/>
  <c r="CE151" i="22" a="1"/>
  <c r="CE151" i="22" s="1"/>
  <c r="CA151" i="22" a="1"/>
  <c r="CA151" i="22" s="1"/>
  <c r="BW151" i="22" a="1"/>
  <c r="BW151" i="22" s="1"/>
  <c r="BH223" i="22" s="1" a="1"/>
  <c r="BH223" i="22" s="1"/>
  <c r="CD151" i="22" a="1"/>
  <c r="CD151" i="22" s="1"/>
  <c r="BZ151" i="22" a="1"/>
  <c r="BZ151" i="22" s="1"/>
  <c r="BK223" i="22" s="1" a="1"/>
  <c r="BK223" i="22" s="1"/>
  <c r="BV175" i="22"/>
  <c r="EH20" i="22"/>
  <c r="BX140" i="22" s="1" a="1"/>
  <c r="BX140" i="22" s="1"/>
  <c r="BX116" i="22" a="1"/>
  <c r="BX116" i="22" s="1"/>
  <c r="BF1600" i="22"/>
  <c r="BF926" i="22"/>
  <c r="BF494" i="22"/>
  <c r="CE39" i="10"/>
  <c r="U339" i="10" s="1" a="1"/>
  <c r="U339" i="10" s="1"/>
  <c r="U279" i="10" a="1"/>
  <c r="U279" i="10" s="1"/>
  <c r="BH68" i="22" a="1"/>
  <c r="BH68" i="22" s="1"/>
  <c r="BH44" i="22" a="1"/>
  <c r="BH44" i="22" s="1"/>
  <c r="BF1047" i="22"/>
  <c r="BF615" i="22"/>
  <c r="BQ45" i="10"/>
  <c r="AA165" i="10" a="1"/>
  <c r="AA165" i="10" s="1"/>
  <c r="BG817" i="22"/>
  <c r="BG265" i="22"/>
  <c r="BQ44" i="10"/>
  <c r="AA164" i="10" a="1"/>
  <c r="AA164" i="10" s="1"/>
  <c r="BF1474" i="22"/>
  <c r="S36" i="16"/>
  <c r="S48" i="16" s="1"/>
  <c r="Y24" i="16"/>
  <c r="X24" i="16"/>
  <c r="Z24" i="16"/>
  <c r="AA24" i="16"/>
  <c r="CF167" i="22" a="1"/>
  <c r="CF167" i="22" s="1"/>
  <c r="CB167" i="22" a="1"/>
  <c r="CB167" i="22" s="1"/>
  <c r="BX167" i="22" a="1"/>
  <c r="BX167" i="22" s="1"/>
  <c r="CC167" i="22" a="1"/>
  <c r="CC167" i="22" s="1"/>
  <c r="BY167" i="22" a="1"/>
  <c r="BY167" i="22" s="1"/>
  <c r="CD167" i="22" a="1"/>
  <c r="CD167" i="22" s="1"/>
  <c r="BW167" i="22" a="1"/>
  <c r="BW167" i="22" s="1"/>
  <c r="CA167" i="22" a="1"/>
  <c r="CA167" i="22" s="1"/>
  <c r="BV191" i="22"/>
  <c r="CE167" i="22" a="1"/>
  <c r="CE167" i="22" s="1"/>
  <c r="BZ167" i="22" a="1"/>
  <c r="BZ167" i="22" s="1"/>
  <c r="BP34" i="10"/>
  <c r="Z154" i="10" a="1"/>
  <c r="Z154" i="10" s="1"/>
  <c r="BG814" i="22"/>
  <c r="BG262" i="22"/>
  <c r="EH22" i="22"/>
  <c r="BX142" i="22" s="1" a="1"/>
  <c r="BX142" i="22" s="1"/>
  <c r="BX118" i="22" a="1"/>
  <c r="BX118" i="22" s="1"/>
  <c r="R32" i="19"/>
  <c r="G42" i="19"/>
  <c r="BI158" i="22" a="1"/>
  <c r="BI158" i="22" s="1"/>
  <c r="BI734" i="22" a="1"/>
  <c r="BI734" i="22" s="1"/>
  <c r="BD1353" i="22"/>
  <c r="BH777" i="22" a="1"/>
  <c r="BH777" i="22" s="1"/>
  <c r="W33" i="7"/>
  <c r="V33" i="7"/>
  <c r="C36" i="9"/>
  <c r="K32" i="9"/>
  <c r="CG44" i="10"/>
  <c r="W344" i="10" s="1" a="1"/>
  <c r="W344" i="10" s="1"/>
  <c r="W284" i="10" a="1"/>
  <c r="W284" i="10" s="1"/>
  <c r="DS24" i="22"/>
  <c r="CC72" i="22" a="1"/>
  <c r="CC72" i="22" s="1"/>
  <c r="L34" i="9"/>
  <c r="C38" i="9"/>
  <c r="K34" i="9"/>
  <c r="J34" i="9"/>
  <c r="O28" i="9"/>
  <c r="N28" i="9"/>
  <c r="M28" i="9"/>
  <c r="D32" i="9"/>
  <c r="BH1339" i="22" a="1"/>
  <c r="BH1339" i="22" s="1"/>
  <c r="Q4" i="25"/>
  <c r="B4" i="28"/>
  <c r="R9" i="25"/>
  <c r="C9" i="28"/>
  <c r="Q8" i="25"/>
  <c r="B8" i="28"/>
  <c r="Q5" i="25"/>
  <c r="B5" i="28"/>
  <c r="Q18" i="25"/>
  <c r="B18" i="28"/>
  <c r="Q20" i="25"/>
  <c r="B20" i="28"/>
  <c r="R10" i="25"/>
  <c r="C10" i="28"/>
  <c r="BF1727" i="22"/>
  <c r="BF1478" i="22"/>
  <c r="BJ1316" i="22" a="1"/>
  <c r="BJ1316" i="22" s="1"/>
  <c r="CE59" i="10"/>
  <c r="U359" i="10" s="1" a="1"/>
  <c r="U359" i="10" s="1"/>
  <c r="U299" i="10" a="1"/>
  <c r="U299" i="10" s="1"/>
  <c r="S474" i="10"/>
  <c r="AC414" i="10" a="1"/>
  <c r="AC414" i="10" s="1"/>
  <c r="U414" i="10" a="1"/>
  <c r="U414" i="10" s="1"/>
  <c r="AB414" i="10" a="1"/>
  <c r="AB414" i="10" s="1"/>
  <c r="T414" i="10" a="1"/>
  <c r="T414" i="10" s="1"/>
  <c r="AA414" i="10" a="1"/>
  <c r="AA414" i="10" s="1"/>
  <c r="Z414" i="10" a="1"/>
  <c r="Z414" i="10" s="1"/>
  <c r="Y414" i="10" a="1"/>
  <c r="Y414" i="10" s="1"/>
  <c r="X414" i="10" a="1"/>
  <c r="X414" i="10" s="1"/>
  <c r="W414" i="10" a="1"/>
  <c r="W414" i="10" s="1"/>
  <c r="V414" i="10" a="1"/>
  <c r="V414" i="10" s="1"/>
  <c r="EI14" i="22"/>
  <c r="BY134" i="22" s="1" a="1"/>
  <c r="BY134" i="22" s="1"/>
  <c r="BY110" i="22" a="1"/>
  <c r="BY110" i="22" s="1"/>
  <c r="CJ14" i="10"/>
  <c r="Z314" i="10" s="1" a="1"/>
  <c r="Z314" i="10" s="1"/>
  <c r="Z254" i="10" a="1"/>
  <c r="Z254" i="10" s="1"/>
  <c r="P39" i="7"/>
  <c r="V38" i="11" s="1"/>
  <c r="H39" i="7"/>
  <c r="O39" i="7"/>
  <c r="U38" i="11" s="1"/>
  <c r="G39" i="7"/>
  <c r="N39" i="7"/>
  <c r="T38" i="11" s="1"/>
  <c r="F39" i="7"/>
  <c r="M39" i="7"/>
  <c r="S38" i="11" s="1"/>
  <c r="E39" i="7"/>
  <c r="L39" i="7"/>
  <c r="N38" i="11" s="1"/>
  <c r="D39" i="7"/>
  <c r="K39" i="7"/>
  <c r="C39" i="7"/>
  <c r="J39" i="7"/>
  <c r="B44" i="7"/>
  <c r="I39" i="7"/>
  <c r="CG15" i="10"/>
  <c r="W315" i="10" s="1" a="1"/>
  <c r="W315" i="10" s="1"/>
  <c r="W255" i="10" a="1"/>
  <c r="W255" i="10" s="1"/>
  <c r="H27" i="9"/>
  <c r="G27" i="9"/>
  <c r="B31" i="9"/>
  <c r="BG28" i="10"/>
  <c r="AA88" i="10" a="1"/>
  <c r="AA88" i="10" s="1"/>
  <c r="CF26" i="10"/>
  <c r="V326" i="10" s="1" a="1"/>
  <c r="V326" i="10" s="1"/>
  <c r="V266" i="10" a="1"/>
  <c r="V266" i="10" s="1"/>
  <c r="A82" i="19"/>
  <c r="F82" i="19" s="1"/>
  <c r="F72" i="19"/>
  <c r="BF1596" i="22"/>
  <c r="BF1483" i="22"/>
  <c r="BY43" i="10"/>
  <c r="Y223" i="10" a="1"/>
  <c r="Y223" i="10" s="1"/>
  <c r="BZ15" i="10"/>
  <c r="Z195" i="10" a="1"/>
  <c r="Z195" i="10" s="1"/>
  <c r="BF1204" i="22"/>
  <c r="BF1038" i="22"/>
  <c r="BF606" i="22"/>
  <c r="CE154" i="22" a="1"/>
  <c r="CE154" i="22" s="1"/>
  <c r="CA154" i="22" a="1"/>
  <c r="CA154" i="22" s="1"/>
  <c r="BW154" i="22" a="1"/>
  <c r="BW154" i="22" s="1"/>
  <c r="CD154" i="22" a="1"/>
  <c r="CD154" i="22" s="1"/>
  <c r="BZ154" i="22" a="1"/>
  <c r="BZ154" i="22" s="1"/>
  <c r="BV178" i="22"/>
  <c r="CC154" i="22" a="1"/>
  <c r="CC154" i="22" s="1"/>
  <c r="BY154" i="22" a="1"/>
  <c r="BY154" i="22" s="1"/>
  <c r="CF154" i="22" a="1"/>
  <c r="CF154" i="22" s="1"/>
  <c r="CB154" i="22" a="1"/>
  <c r="CB154" i="22" s="1"/>
  <c r="BX154" i="22" a="1"/>
  <c r="BX154" i="22" s="1"/>
  <c r="BE54" i="10"/>
  <c r="Y114" i="10" a="1"/>
  <c r="Y114" i="10" s="1"/>
  <c r="CE17" i="10"/>
  <c r="U317" i="10" s="1" a="1"/>
  <c r="U317" i="10" s="1"/>
  <c r="U257" i="10" a="1"/>
  <c r="U257" i="10" s="1"/>
  <c r="CF19" i="10"/>
  <c r="V319" i="10" s="1" a="1"/>
  <c r="V319" i="10" s="1"/>
  <c r="V259" i="10" a="1"/>
  <c r="V259" i="10" s="1"/>
  <c r="EH18" i="22"/>
  <c r="BX138" i="22" s="1" a="1"/>
  <c r="BX138" i="22" s="1"/>
  <c r="BX114" i="22" a="1"/>
  <c r="BX114" i="22" s="1"/>
  <c r="AZ6" i="9"/>
  <c r="U11" i="9" s="1"/>
  <c r="G11" i="15" s="1"/>
  <c r="R14" i="9"/>
  <c r="G14" i="15" s="1"/>
  <c r="CF153" i="22" a="1"/>
  <c r="CF153" i="22" s="1"/>
  <c r="CB153" i="22" a="1"/>
  <c r="CB153" i="22" s="1"/>
  <c r="BX153" i="22" a="1"/>
  <c r="BX153" i="22" s="1"/>
  <c r="CE153" i="22" a="1"/>
  <c r="CE153" i="22" s="1"/>
  <c r="CA153" i="22" a="1"/>
  <c r="CA153" i="22" s="1"/>
  <c r="BW153" i="22" a="1"/>
  <c r="BW153" i="22" s="1"/>
  <c r="CD153" i="22" a="1"/>
  <c r="CD153" i="22" s="1"/>
  <c r="BZ153" i="22" a="1"/>
  <c r="BZ153" i="22" s="1"/>
  <c r="BV177" i="22"/>
  <c r="CC153" i="22" a="1"/>
  <c r="CC153" i="22" s="1"/>
  <c r="BY153" i="22" a="1"/>
  <c r="BY153" i="22" s="1"/>
  <c r="CG52" i="10"/>
  <c r="W352" i="10" s="1" a="1"/>
  <c r="W352" i="10" s="1"/>
  <c r="W292" i="10" a="1"/>
  <c r="W292" i="10" s="1"/>
  <c r="CG60" i="10"/>
  <c r="W360" i="10" s="1" a="1"/>
  <c r="W360" i="10" s="1"/>
  <c r="W300" i="10" a="1"/>
  <c r="W300" i="10" s="1"/>
  <c r="D31" i="9"/>
  <c r="O27" i="9"/>
  <c r="N27" i="9"/>
  <c r="M27" i="9"/>
  <c r="BD1362" i="22"/>
  <c r="BH786" i="22" a="1"/>
  <c r="BH786" i="22" s="1"/>
  <c r="BF1179" i="22"/>
  <c r="BI1326" i="22" a="1"/>
  <c r="BI1326" i="22" s="1"/>
  <c r="BH1326" i="22" a="1"/>
  <c r="BH1326" i="22" s="1"/>
  <c r="CE52" i="10"/>
  <c r="U352" i="10" s="1" a="1"/>
  <c r="U352" i="10" s="1"/>
  <c r="U292" i="10" a="1"/>
  <c r="U292" i="10" s="1"/>
  <c r="CF28" i="10"/>
  <c r="V328" i="10" s="1" a="1"/>
  <c r="V328" i="10" s="1"/>
  <c r="V268" i="10" a="1"/>
  <c r="V268" i="10" s="1"/>
  <c r="EH19" i="22"/>
  <c r="BX139" i="22" s="1" a="1"/>
  <c r="BX139" i="22" s="1"/>
  <c r="BX115" i="22" a="1"/>
  <c r="BX115" i="22" s="1"/>
  <c r="BF935" i="22"/>
  <c r="BF503" i="22"/>
  <c r="S451" i="10"/>
  <c r="W391" i="10" a="1"/>
  <c r="W391" i="10" s="1"/>
  <c r="V391" i="10" a="1"/>
  <c r="V391" i="10" s="1"/>
  <c r="AC391" i="10" a="1"/>
  <c r="AC391" i="10" s="1"/>
  <c r="U391" i="10" a="1"/>
  <c r="U391" i="10" s="1"/>
  <c r="AB391" i="10" a="1"/>
  <c r="AB391" i="10" s="1"/>
  <c r="T391" i="10" a="1"/>
  <c r="T391" i="10" s="1"/>
  <c r="AN9" i="9"/>
  <c r="BC10" i="9"/>
  <c r="AJ9" i="9"/>
  <c r="I23" i="9" s="1"/>
  <c r="CE40" i="10"/>
  <c r="U340" i="10" s="1" a="1"/>
  <c r="U340" i="10" s="1"/>
  <c r="U280" i="10" a="1"/>
  <c r="U280" i="10" s="1"/>
  <c r="BF1714" i="22"/>
  <c r="BD1365" i="22"/>
  <c r="BH789" i="22" a="1"/>
  <c r="BH789" i="22" s="1"/>
  <c r="BF1480" i="22"/>
  <c r="CF21" i="10"/>
  <c r="V321" i="10" s="1" a="1"/>
  <c r="V321" i="10" s="1"/>
  <c r="V261" i="10" a="1"/>
  <c r="V261" i="10" s="1"/>
  <c r="E41" i="28"/>
  <c r="CA35" i="10"/>
  <c r="AA215" i="10" a="1"/>
  <c r="AA215" i="10" s="1"/>
  <c r="EI5" i="22"/>
  <c r="BY125" i="22" s="1" a="1"/>
  <c r="BY125" i="22" s="1"/>
  <c r="BY101" i="22" a="1"/>
  <c r="BY101" i="22" s="1"/>
  <c r="BD1368" i="22"/>
  <c r="BH792" i="22" a="1"/>
  <c r="BH792" i="22" s="1"/>
  <c r="CF18" i="10"/>
  <c r="V318" i="10" s="1" a="1"/>
  <c r="V318" i="10" s="1"/>
  <c r="V258" i="10" a="1"/>
  <c r="V258" i="10" s="1"/>
  <c r="Q34" i="9"/>
  <c r="E38" i="9"/>
  <c r="BH1336" i="22" a="1"/>
  <c r="BH1336" i="22" s="1"/>
  <c r="BF1589" i="22"/>
  <c r="BG805" i="22"/>
  <c r="BG253" i="22"/>
  <c r="CJ33" i="10"/>
  <c r="Z333" i="10" s="1" a="1"/>
  <c r="Z333" i="10" s="1"/>
  <c r="Z273" i="10" a="1"/>
  <c r="Z273" i="10" s="1"/>
  <c r="DG20" i="22"/>
  <c r="CA44" i="22" a="1"/>
  <c r="CA44" i="22" s="1"/>
  <c r="BF1057" i="22"/>
  <c r="BF625" i="22"/>
  <c r="BD1355" i="22"/>
  <c r="BH779" i="22" a="1"/>
  <c r="BH779" i="22" s="1"/>
  <c r="BF923" i="22"/>
  <c r="BF491" i="22"/>
  <c r="EC20" i="22"/>
  <c r="CC92" i="22" a="1"/>
  <c r="CC92" i="22" s="1"/>
  <c r="CE25" i="10"/>
  <c r="U325" i="10" s="1" a="1"/>
  <c r="U325" i="10" s="1"/>
  <c r="U265" i="10" a="1"/>
  <c r="U265" i="10" s="1"/>
  <c r="BF1725" i="22"/>
  <c r="BK1319" i="22" a="1"/>
  <c r="BK1319" i="22" s="1"/>
  <c r="BI157" i="22" a="1"/>
  <c r="BI157" i="22" s="1"/>
  <c r="BI733" i="22" a="1"/>
  <c r="BI733" i="22" s="1"/>
  <c r="BF1171" i="22"/>
  <c r="BF1165" i="22"/>
  <c r="S486" i="10"/>
  <c r="Y426" i="10" a="1"/>
  <c r="Y426" i="10" s="1"/>
  <c r="X426" i="10" a="1"/>
  <c r="X426" i="10" s="1"/>
  <c r="W426" i="10" a="1"/>
  <c r="W426" i="10" s="1"/>
  <c r="V426" i="10" a="1"/>
  <c r="V426" i="10" s="1"/>
  <c r="AC426" i="10" a="1"/>
  <c r="AC426" i="10" s="1"/>
  <c r="U426" i="10" a="1"/>
  <c r="U426" i="10" s="1"/>
  <c r="AB426" i="10" a="1"/>
  <c r="AB426" i="10" s="1"/>
  <c r="T426" i="10" a="1"/>
  <c r="T426" i="10" s="1"/>
  <c r="AA426" i="10" a="1"/>
  <c r="AA426" i="10" s="1"/>
  <c r="Z426" i="10" a="1"/>
  <c r="Z426" i="10" s="1"/>
  <c r="BQ53" i="10"/>
  <c r="AA173" i="10" a="1"/>
  <c r="AA173" i="10" s="1"/>
  <c r="CG19" i="10"/>
  <c r="W319" i="10" s="1" a="1"/>
  <c r="W319" i="10" s="1"/>
  <c r="W259" i="10" a="1"/>
  <c r="W259" i="10" s="1"/>
  <c r="J41" i="7"/>
  <c r="B46" i="7"/>
  <c r="I41" i="7"/>
  <c r="P41" i="7"/>
  <c r="V40" i="11" s="1"/>
  <c r="H41" i="7"/>
  <c r="O41" i="7"/>
  <c r="U40" i="11" s="1"/>
  <c r="G41" i="7"/>
  <c r="N41" i="7"/>
  <c r="T40" i="11" s="1"/>
  <c r="F41" i="7"/>
  <c r="M41" i="7"/>
  <c r="S40" i="11" s="1"/>
  <c r="E41" i="7"/>
  <c r="L41" i="7"/>
  <c r="N40" i="11" s="1"/>
  <c r="D41" i="7"/>
  <c r="K41" i="7"/>
  <c r="C41" i="7"/>
  <c r="BF930" i="22"/>
  <c r="BF498" i="22"/>
  <c r="BD1357" i="22"/>
  <c r="BH781" i="22" a="1"/>
  <c r="BH781" i="22" s="1"/>
  <c r="BF1170" i="22"/>
  <c r="BF929" i="22"/>
  <c r="BF497" i="22"/>
  <c r="CG32" i="10"/>
  <c r="W332" i="10" s="1" a="1"/>
  <c r="W332" i="10" s="1"/>
  <c r="W272" i="10" a="1"/>
  <c r="W272" i="10" s="1"/>
  <c r="EI8" i="22"/>
  <c r="BY128" i="22" s="1" a="1"/>
  <c r="BY128" i="22" s="1"/>
  <c r="BY104" i="22" a="1"/>
  <c r="BY104" i="22" s="1"/>
  <c r="CF34" i="10"/>
  <c r="V334" i="10" s="1" a="1"/>
  <c r="V334" i="10" s="1"/>
  <c r="V274" i="10" a="1"/>
  <c r="V274" i="10" s="1"/>
  <c r="BG809" i="22"/>
  <c r="BG257" i="22"/>
  <c r="CE29" i="10"/>
  <c r="U329" i="10" s="1" a="1"/>
  <c r="U329" i="10" s="1"/>
  <c r="U269" i="10" a="1"/>
  <c r="U269" i="10" s="1"/>
  <c r="AR80" i="7"/>
  <c r="AQ81" i="7"/>
  <c r="CE10" i="10"/>
  <c r="U310" i="10" s="1" a="1"/>
  <c r="U310" i="10" s="1"/>
  <c r="U250" i="10" a="1"/>
  <c r="U250" i="10" s="1"/>
  <c r="L69" i="19"/>
  <c r="ED23" i="22"/>
  <c r="CD95" i="22" a="1"/>
  <c r="CD95" i="22" s="1"/>
  <c r="CJ32" i="10"/>
  <c r="Z332" i="10" s="1" a="1"/>
  <c r="Z332" i="10" s="1"/>
  <c r="Z272" i="10" a="1"/>
  <c r="Z272" i="10" s="1"/>
  <c r="BF1049" i="22"/>
  <c r="BF617" i="22"/>
  <c r="S537" i="10"/>
  <c r="V477" i="10" a="1"/>
  <c r="V477" i="10" s="1"/>
  <c r="AC477" i="10" a="1"/>
  <c r="AC477" i="10" s="1"/>
  <c r="U477" i="10" a="1"/>
  <c r="U477" i="10" s="1"/>
  <c r="AB477" i="10" a="1"/>
  <c r="AB477" i="10" s="1"/>
  <c r="T477" i="10" a="1"/>
  <c r="T477" i="10" s="1"/>
  <c r="W477" i="10" a="1"/>
  <c r="W477" i="10" s="1"/>
  <c r="CM42" i="10"/>
  <c r="AC342" i="10" s="1" a="1"/>
  <c r="AC342" i="10" s="1"/>
  <c r="AC282" i="10" a="1"/>
  <c r="AC282" i="10" s="1"/>
  <c r="CE44" i="10"/>
  <c r="U344" i="10" s="1" a="1"/>
  <c r="U344" i="10" s="1"/>
  <c r="U284" i="10" a="1"/>
  <c r="U284" i="10" s="1"/>
  <c r="AL55" i="10"/>
  <c r="Z45" i="10" a="1"/>
  <c r="Z45" i="10" s="1"/>
  <c r="AV45" i="10"/>
  <c r="BN34" i="10"/>
  <c r="X154" i="10" a="1"/>
  <c r="X154" i="10" s="1"/>
  <c r="V449" i="10" a="1"/>
  <c r="V449" i="10" s="1"/>
  <c r="AC449" i="10" a="1"/>
  <c r="AC449" i="10" s="1"/>
  <c r="U449" i="10" a="1"/>
  <c r="U449" i="10" s="1"/>
  <c r="AB449" i="10" a="1"/>
  <c r="AB449" i="10" s="1"/>
  <c r="T449" i="10" a="1"/>
  <c r="T449" i="10" s="1"/>
  <c r="W449" i="10" a="1"/>
  <c r="W449" i="10" s="1"/>
  <c r="S509" i="10"/>
  <c r="BP16" i="10"/>
  <c r="Z136" i="10" a="1"/>
  <c r="Z136" i="10" s="1"/>
  <c r="CE28" i="10"/>
  <c r="U328" i="10" s="1" a="1"/>
  <c r="U328" i="10" s="1"/>
  <c r="U268" i="10" a="1"/>
  <c r="U268" i="10" s="1"/>
  <c r="CE53" i="10"/>
  <c r="U353" i="10" s="1" a="1"/>
  <c r="U353" i="10" s="1"/>
  <c r="U293" i="10" a="1"/>
  <c r="U293" i="10" s="1"/>
  <c r="S450" i="10"/>
  <c r="AC390" i="10" a="1"/>
  <c r="AC390" i="10" s="1"/>
  <c r="U390" i="10" a="1"/>
  <c r="U390" i="10" s="1"/>
  <c r="AB390" i="10" a="1"/>
  <c r="AB390" i="10" s="1"/>
  <c r="T390" i="10" a="1"/>
  <c r="T390" i="10" s="1"/>
  <c r="W390" i="10" a="1"/>
  <c r="W390" i="10" s="1"/>
  <c r="V390" i="10" a="1"/>
  <c r="V390" i="10" s="1"/>
  <c r="BF1711" i="22"/>
  <c r="BF1479" i="22"/>
  <c r="S466" i="10"/>
  <c r="AC406" i="10" a="1"/>
  <c r="AC406" i="10" s="1"/>
  <c r="U406" i="10" a="1"/>
  <c r="U406" i="10" s="1"/>
  <c r="AB406" i="10" a="1"/>
  <c r="AB406" i="10" s="1"/>
  <c r="T406" i="10" a="1"/>
  <c r="T406" i="10" s="1"/>
  <c r="AA406" i="10" a="1"/>
  <c r="AA406" i="10" s="1"/>
  <c r="Y406" i="10" a="1"/>
  <c r="Y406" i="10" s="1"/>
  <c r="W406" i="10" a="1"/>
  <c r="W406" i="10" s="1"/>
  <c r="V406" i="10" a="1"/>
  <c r="V406" i="10" s="1"/>
  <c r="CE55" i="10"/>
  <c r="U355" i="10" s="1" a="1"/>
  <c r="U355" i="10" s="1"/>
  <c r="U295" i="10" a="1"/>
  <c r="U295" i="10" s="1"/>
  <c r="DT22" i="22"/>
  <c r="CD70" i="22" a="1"/>
  <c r="CD70" i="22" s="1"/>
  <c r="BF1039" i="22"/>
  <c r="BF607" i="22"/>
  <c r="CE56" i="10"/>
  <c r="U356" i="10" s="1" a="1"/>
  <c r="U356" i="10" s="1"/>
  <c r="U296" i="10" a="1"/>
  <c r="U296" i="10" s="1"/>
  <c r="CG20" i="10"/>
  <c r="W320" i="10" s="1" a="1"/>
  <c r="W320" i="10" s="1"/>
  <c r="W260" i="10" a="1"/>
  <c r="W260" i="10" s="1"/>
  <c r="S25" i="16"/>
  <c r="S11" i="16"/>
  <c r="CF58" i="10"/>
  <c r="V358" i="10" s="1" a="1"/>
  <c r="V358" i="10" s="1"/>
  <c r="V298" i="10" a="1"/>
  <c r="V298" i="10" s="1"/>
  <c r="CG33" i="10"/>
  <c r="W333" i="10" s="1" a="1"/>
  <c r="W333" i="10" s="1"/>
  <c r="W273" i="10" a="1"/>
  <c r="W273" i="10" s="1"/>
  <c r="CI33" i="10"/>
  <c r="Y333" i="10" s="1" a="1"/>
  <c r="Y333" i="10" s="1"/>
  <c r="Y273" i="10" a="1"/>
  <c r="Y273" i="10" s="1"/>
  <c r="EM17" i="22"/>
  <c r="CC137" i="22" s="1" a="1"/>
  <c r="CC137" i="22" s="1"/>
  <c r="CC113" i="22" a="1"/>
  <c r="CC113" i="22" s="1"/>
  <c r="CE5" i="10"/>
  <c r="U305" i="10" s="1" a="1"/>
  <c r="U305" i="10" s="1"/>
  <c r="U245" i="10" a="1"/>
  <c r="U245" i="10" s="1"/>
  <c r="F58" i="19"/>
  <c r="Z20" i="22"/>
  <c r="EH14" i="22"/>
  <c r="BX134" i="22" s="1" a="1"/>
  <c r="BX134" i="22" s="1"/>
  <c r="BX110" i="22" a="1"/>
  <c r="BX110" i="22" s="1"/>
  <c r="BF927" i="22"/>
  <c r="BF495" i="22"/>
  <c r="BJ54" i="22" a="1"/>
  <c r="BJ54" i="22" s="1"/>
  <c r="BJ6" i="22" a="1"/>
  <c r="BJ6" i="22" s="1"/>
  <c r="BJ165" i="22" a="1"/>
  <c r="BJ165" i="22" s="1"/>
  <c r="BJ152" i="22" a="1"/>
  <c r="BJ152" i="22" s="1"/>
  <c r="BJ30" i="22" a="1"/>
  <c r="BJ30" i="22" s="1"/>
  <c r="BJ166" i="22" a="1"/>
  <c r="BJ166" i="22" s="1"/>
  <c r="BJ148" i="22" a="1"/>
  <c r="BJ148" i="22" s="1"/>
  <c r="BJ150" i="22" a="1"/>
  <c r="BJ150" i="22" s="1"/>
  <c r="BJ161" i="22" a="1"/>
  <c r="BJ161" i="22" s="1"/>
  <c r="BJ167" i="22" a="1"/>
  <c r="BJ167" i="22" s="1"/>
  <c r="BJ158" i="22" a="1"/>
  <c r="BJ158" i="22" s="1"/>
  <c r="BJ164" i="22" a="1"/>
  <c r="BJ164" i="22" s="1"/>
  <c r="BJ168" i="22" a="1"/>
  <c r="BJ168" i="22" s="1"/>
  <c r="BJ149" i="22" a="1"/>
  <c r="BJ149" i="22" s="1"/>
  <c r="BJ156" i="22" a="1"/>
  <c r="BJ156" i="22" s="1"/>
  <c r="BJ162" i="22" a="1"/>
  <c r="BJ162" i="22" s="1"/>
  <c r="BJ159" i="22" a="1"/>
  <c r="BJ159" i="22" s="1"/>
  <c r="BJ157" i="22" a="1"/>
  <c r="BJ157" i="22" s="1"/>
  <c r="BJ151" i="22" a="1"/>
  <c r="BJ151" i="22" s="1"/>
  <c r="BJ153" i="22" a="1"/>
  <c r="BJ153" i="22" s="1"/>
  <c r="BJ170" i="22" a="1"/>
  <c r="BJ170" i="22" s="1"/>
  <c r="BJ147" i="22" a="1"/>
  <c r="BJ147" i="22" s="1"/>
  <c r="BJ169" i="22" a="1"/>
  <c r="BJ169" i="22" s="1"/>
  <c r="BJ723" i="22" a="1"/>
  <c r="BJ723" i="22" s="1"/>
  <c r="BJ160" i="22" a="1"/>
  <c r="BJ160" i="22" s="1"/>
  <c r="BJ163" i="22" a="1"/>
  <c r="BJ163" i="22" s="1"/>
  <c r="BJ154" i="22" a="1"/>
  <c r="BJ154" i="22" s="1"/>
  <c r="BJ155" i="22" a="1"/>
  <c r="BJ155" i="22" s="1"/>
  <c r="BJ745" i="22" a="1"/>
  <c r="BJ745" i="22" s="1"/>
  <c r="BJ725" i="22" a="1"/>
  <c r="BJ725" i="22" s="1"/>
  <c r="BJ727" i="22" a="1"/>
  <c r="BJ727" i="22" s="1"/>
  <c r="BJ733" i="22" a="1"/>
  <c r="BJ733" i="22" s="1"/>
  <c r="BJ738" i="22" a="1"/>
  <c r="BJ738" i="22" s="1"/>
  <c r="BJ734" i="22" a="1"/>
  <c r="BJ734" i="22" s="1"/>
  <c r="BJ1299" i="22" a="1"/>
  <c r="BJ1299" i="22" s="1"/>
  <c r="BJ728" i="22" a="1"/>
  <c r="BJ728" i="22" s="1"/>
  <c r="BJ744" i="22" a="1"/>
  <c r="BJ744" i="22" s="1"/>
  <c r="BJ740" i="22" a="1"/>
  <c r="BJ740" i="22" s="1"/>
  <c r="BJ743" i="22" a="1"/>
  <c r="BJ743" i="22" s="1"/>
  <c r="BJ746" i="22" a="1"/>
  <c r="BJ746" i="22" s="1"/>
  <c r="BJ735" i="22" a="1"/>
  <c r="BJ735" i="22" s="1"/>
  <c r="BJ739" i="22" a="1"/>
  <c r="BJ739" i="22" s="1"/>
  <c r="BJ730" i="22" a="1"/>
  <c r="BJ730" i="22" s="1"/>
  <c r="BJ731" i="22" a="1"/>
  <c r="BJ731" i="22" s="1"/>
  <c r="BJ724" i="22" a="1"/>
  <c r="BJ724" i="22" s="1"/>
  <c r="BJ741" i="22" a="1"/>
  <c r="BJ741" i="22" s="1"/>
  <c r="BJ1301" i="22" a="1"/>
  <c r="BJ1301" i="22" s="1"/>
  <c r="BJ737" i="22" a="1"/>
  <c r="BJ737" i="22" s="1"/>
  <c r="BJ732" i="22" a="1"/>
  <c r="BJ732" i="22" s="1"/>
  <c r="BJ729" i="22" a="1"/>
  <c r="BJ729" i="22" s="1"/>
  <c r="BJ742" i="22" a="1"/>
  <c r="BJ742" i="22" s="1"/>
  <c r="BJ726" i="22" a="1"/>
  <c r="BJ726" i="22" s="1"/>
  <c r="BJ736" i="22" a="1"/>
  <c r="BJ736" i="22" s="1"/>
  <c r="BK42" i="22" a="1"/>
  <c r="BK42" i="22" s="1"/>
  <c r="BK18" i="22" a="1"/>
  <c r="BK18" i="22" s="1"/>
  <c r="BK66" i="22" a="1"/>
  <c r="BK66" i="22" s="1"/>
  <c r="EA9" i="22"/>
  <c r="CA81" i="22" a="1"/>
  <c r="CA81" i="22" s="1"/>
  <c r="BH1341" i="22" a="1"/>
  <c r="BH1341" i="22" s="1"/>
  <c r="BX15" i="10"/>
  <c r="X195" i="10" a="1"/>
  <c r="X195" i="10" s="1"/>
  <c r="BI165" i="22" a="1"/>
  <c r="BI165" i="22" s="1"/>
  <c r="BI741" i="22" a="1"/>
  <c r="BI741" i="22" s="1"/>
  <c r="BF1719" i="22"/>
  <c r="BD1361" i="22"/>
  <c r="BH785" i="22" a="1"/>
  <c r="BH785" i="22" s="1"/>
  <c r="R3" i="25"/>
  <c r="C3" i="28"/>
  <c r="Q6" i="25"/>
  <c r="B6" i="28"/>
  <c r="R8" i="25"/>
  <c r="C8" i="28"/>
  <c r="Q3" i="25"/>
  <c r="B3" i="28"/>
  <c r="R17" i="25"/>
  <c r="C17" i="28"/>
  <c r="CF50" i="10"/>
  <c r="V350" i="10" s="1" a="1"/>
  <c r="V350" i="10" s="1"/>
  <c r="V290" i="10" a="1"/>
  <c r="V290" i="10" s="1"/>
  <c r="CF61" i="10"/>
  <c r="V361" i="10" s="1" a="1"/>
  <c r="V361" i="10" s="1"/>
  <c r="V301" i="10" a="1"/>
  <c r="V301" i="10" s="1"/>
  <c r="BK1316" i="22" a="1"/>
  <c r="BK1316" i="22" s="1"/>
  <c r="BF1595" i="22"/>
  <c r="S490" i="10"/>
  <c r="AC430" i="10" a="1"/>
  <c r="AC430" i="10" s="1"/>
  <c r="Y430" i="10" a="1"/>
  <c r="Y430" i="10" s="1"/>
  <c r="U430" i="10" a="1"/>
  <c r="U430" i="10" s="1"/>
  <c r="Z430" i="10" a="1"/>
  <c r="Z430" i="10" s="1"/>
  <c r="X430" i="10" a="1"/>
  <c r="X430" i="10" s="1"/>
  <c r="W430" i="10" a="1"/>
  <c r="W430" i="10" s="1"/>
  <c r="V430" i="10" a="1"/>
  <c r="V430" i="10" s="1"/>
  <c r="T430" i="10" a="1"/>
  <c r="T430" i="10" s="1"/>
  <c r="AB430" i="10" a="1"/>
  <c r="AB430" i="10" s="1"/>
  <c r="AA430" i="10" a="1"/>
  <c r="AA430" i="10" s="1"/>
  <c r="BV206" i="22"/>
  <c r="CB182" i="22" a="1"/>
  <c r="CB182" i="22" s="1"/>
  <c r="BW182" i="22" a="1"/>
  <c r="BW182" i="22" s="1"/>
  <c r="CF182" i="22" a="1"/>
  <c r="CF182" i="22" s="1"/>
  <c r="CA182" i="22" a="1"/>
  <c r="CA182" i="22" s="1"/>
  <c r="CE182" i="22" a="1"/>
  <c r="CE182" i="22" s="1"/>
  <c r="BZ182" i="22" a="1"/>
  <c r="BZ182" i="22" s="1"/>
  <c r="BY182" i="22" a="1"/>
  <c r="BY182" i="22" s="1"/>
  <c r="CD182" i="22" a="1"/>
  <c r="CD182" i="22" s="1"/>
  <c r="BX182" i="22" a="1"/>
  <c r="BX182" i="22" s="1"/>
  <c r="CC182" i="22" a="1"/>
  <c r="CC182" i="22" s="1"/>
  <c r="E36" i="9"/>
  <c r="EI25" i="22"/>
  <c r="BY145" i="22" s="1" a="1"/>
  <c r="BY145" i="22" s="1"/>
  <c r="BY121" i="22" a="1"/>
  <c r="BY121" i="22" s="1"/>
  <c r="G33" i="19"/>
  <c r="R23" i="19"/>
  <c r="BG812" i="22"/>
  <c r="BG260" i="22"/>
  <c r="BH236" i="22" a="1"/>
  <c r="BH236" i="22" s="1"/>
  <c r="BI236" i="22" a="1"/>
  <c r="BI236" i="22" s="1"/>
  <c r="BK236" i="22" a="1"/>
  <c r="BK236" i="22" s="1"/>
  <c r="BJ236" i="22" a="1"/>
  <c r="BJ236" i="22" s="1"/>
  <c r="CE34" i="10"/>
  <c r="U334" i="10" s="1" a="1"/>
  <c r="U334" i="10" s="1"/>
  <c r="U274" i="10" a="1"/>
  <c r="U274" i="10" s="1"/>
  <c r="BD1364" i="22"/>
  <c r="BH788" i="22" a="1"/>
  <c r="BH788" i="22" s="1"/>
  <c r="BK1305" i="22" a="1"/>
  <c r="BK1305" i="22" s="1"/>
  <c r="ED16" i="22"/>
  <c r="CD88" i="22" a="1"/>
  <c r="CD88" i="22" s="1"/>
  <c r="I12" i="4"/>
  <c r="B11" i="4"/>
  <c r="S460" i="10"/>
  <c r="AC400" i="10" a="1"/>
  <c r="AC400" i="10" s="1"/>
  <c r="U400" i="10" a="1"/>
  <c r="U400" i="10" s="1"/>
  <c r="AB400" i="10" a="1"/>
  <c r="AB400" i="10" s="1"/>
  <c r="T400" i="10" a="1"/>
  <c r="T400" i="10" s="1"/>
  <c r="W400" i="10" a="1"/>
  <c r="W400" i="10" s="1"/>
  <c r="V400" i="10" a="1"/>
  <c r="V400" i="10" s="1"/>
  <c r="BF1636" i="22"/>
  <c r="BF1470" i="22"/>
  <c r="BX24" i="10"/>
  <c r="X204" i="10" a="1"/>
  <c r="X204" i="10" s="1"/>
  <c r="A81" i="19"/>
  <c r="F81" i="19" s="1"/>
  <c r="F71" i="19"/>
  <c r="CK33" i="10"/>
  <c r="AA333" i="10" s="1" a="1"/>
  <c r="AA333" i="10" s="1"/>
  <c r="AA273" i="10" a="1"/>
  <c r="AA273" i="10" s="1"/>
  <c r="CF40" i="10"/>
  <c r="V340" i="10" s="1" a="1"/>
  <c r="V340" i="10" s="1"/>
  <c r="V280" i="10" a="1"/>
  <c r="V280" i="10" s="1"/>
  <c r="BN62" i="10"/>
  <c r="H56" i="10" a="1"/>
  <c r="H56" i="10" s="1"/>
  <c r="H54" i="10" a="1"/>
  <c r="H54" i="10" s="1"/>
  <c r="H53" i="10" a="1"/>
  <c r="H53" i="10" s="1"/>
  <c r="H55" i="10" a="1"/>
  <c r="H55" i="10" s="1"/>
  <c r="X182" i="10" a="1"/>
  <c r="X182" i="10" s="1"/>
  <c r="CG56" i="10"/>
  <c r="W356" i="10" s="1" a="1"/>
  <c r="W356" i="10" s="1"/>
  <c r="W296" i="10" a="1"/>
  <c r="W296" i="10" s="1"/>
  <c r="BD17" i="10"/>
  <c r="X77" i="10" a="1"/>
  <c r="X77" i="10" s="1"/>
  <c r="BJ1308" i="22" a="1"/>
  <c r="BJ1308" i="22" s="1"/>
  <c r="CG47" i="10"/>
  <c r="W347" i="10" s="1" a="1"/>
  <c r="W347" i="10" s="1"/>
  <c r="W287" i="10" a="1"/>
  <c r="W287" i="10" s="1"/>
  <c r="BF1723" i="22"/>
  <c r="BF1717" i="22"/>
  <c r="BG795" i="22"/>
  <c r="BG243" i="22"/>
  <c r="BH219" i="22" a="1"/>
  <c r="BH219" i="22" s="1"/>
  <c r="BI219" i="22" a="1"/>
  <c r="BI219" i="22" s="1"/>
  <c r="BJ219" i="22" a="1"/>
  <c r="BJ219" i="22" s="1"/>
  <c r="BK219" i="22" a="1"/>
  <c r="BK219" i="22" s="1"/>
  <c r="AR8" i="9"/>
  <c r="L20" i="9"/>
  <c r="G20" i="15" s="1"/>
  <c r="EP25" i="22"/>
  <c r="CF145" i="22" s="1" a="1"/>
  <c r="CF145" i="22" s="1"/>
  <c r="CF121" i="22" a="1"/>
  <c r="CF121" i="22" s="1"/>
  <c r="CE42" i="10"/>
  <c r="U342" i="10" s="1" a="1"/>
  <c r="U342" i="10" s="1"/>
  <c r="U282" i="10" a="1"/>
  <c r="U282" i="10" s="1"/>
  <c r="CE15" i="10"/>
  <c r="U315" i="10" s="1" a="1"/>
  <c r="U315" i="10" s="1"/>
  <c r="U255" i="10" a="1"/>
  <c r="U255" i="10" s="1"/>
  <c r="Y369" i="10" a="1"/>
  <c r="Y369" i="10" s="1"/>
  <c r="X369" i="10" a="1"/>
  <c r="X369" i="10" s="1"/>
  <c r="W369" i="10" a="1"/>
  <c r="W369" i="10" s="1"/>
  <c r="V369" i="10" a="1"/>
  <c r="V369" i="10" s="1"/>
  <c r="AC369" i="10" a="1"/>
  <c r="AC369" i="10" s="1"/>
  <c r="U369" i="10" a="1"/>
  <c r="U369" i="10" s="1"/>
  <c r="S429" i="10"/>
  <c r="AB369" i="10" a="1"/>
  <c r="AB369" i="10" s="1"/>
  <c r="T369" i="10" a="1"/>
  <c r="T369" i="10" s="1"/>
  <c r="AA369" i="10" a="1"/>
  <c r="AA369" i="10" s="1"/>
  <c r="Z369" i="10" a="1"/>
  <c r="Z369" i="10" s="1"/>
  <c r="ED18" i="22"/>
  <c r="CD90" i="22" a="1"/>
  <c r="CD90" i="22" s="1"/>
  <c r="BG811" i="22"/>
  <c r="BG259" i="22"/>
  <c r="BH235" i="22" a="1"/>
  <c r="BH235" i="22" s="1"/>
  <c r="BI235" i="22" a="1"/>
  <c r="BI235" i="22" s="1"/>
  <c r="BJ235" i="22" a="1"/>
  <c r="BJ235" i="22" s="1"/>
  <c r="BK235" i="22" a="1"/>
  <c r="BK235" i="22" s="1"/>
  <c r="CF45" i="10"/>
  <c r="V345" i="10" s="1" a="1"/>
  <c r="V345" i="10" s="1"/>
  <c r="V285" i="10" a="1"/>
  <c r="V285" i="10" s="1"/>
  <c r="A79" i="19"/>
  <c r="F69" i="19"/>
  <c r="E47" i="28"/>
  <c r="EK22" i="22"/>
  <c r="CA142" i="22" s="1" a="1"/>
  <c r="CA142" i="22" s="1"/>
  <c r="CA118" i="22" a="1"/>
  <c r="CA118" i="22" s="1"/>
  <c r="AA29" i="10" a="1"/>
  <c r="AA29" i="10" s="1"/>
  <c r="AW29" i="10"/>
  <c r="AM39" i="10"/>
  <c r="BK1309" i="22" a="1"/>
  <c r="BK1309" i="22" s="1"/>
  <c r="BJ1318" i="22" a="1"/>
  <c r="BJ1318" i="22" s="1"/>
  <c r="BF1052" i="22"/>
  <c r="BF620" i="22"/>
  <c r="J33" i="7"/>
  <c r="B38" i="7"/>
  <c r="I33" i="7"/>
  <c r="P33" i="7"/>
  <c r="V32" i="11" s="1"/>
  <c r="H33" i="7"/>
  <c r="O33" i="7"/>
  <c r="U32" i="11" s="1"/>
  <c r="G33" i="7"/>
  <c r="N33" i="7"/>
  <c r="T32" i="11" s="1"/>
  <c r="F33" i="7"/>
  <c r="M33" i="7"/>
  <c r="S32" i="11" s="1"/>
  <c r="E33" i="7"/>
  <c r="L33" i="7"/>
  <c r="N32" i="11" s="1"/>
  <c r="D33" i="7"/>
  <c r="K33" i="7"/>
  <c r="C33" i="7"/>
  <c r="G60" i="19"/>
  <c r="R50" i="19"/>
  <c r="BH20" i="22" a="1"/>
  <c r="BH20" i="22" s="1"/>
  <c r="EM22" i="22"/>
  <c r="CC142" i="22" s="1" a="1"/>
  <c r="CC142" i="22" s="1"/>
  <c r="CC118" i="22" a="1"/>
  <c r="CC118" i="22" s="1"/>
  <c r="CF22" i="10"/>
  <c r="V322" i="10" s="1" a="1"/>
  <c r="V322" i="10" s="1"/>
  <c r="V262" i="10" a="1"/>
  <c r="V262" i="10" s="1"/>
  <c r="BF1713" i="22"/>
  <c r="BF1489" i="22"/>
  <c r="CE35" i="10"/>
  <c r="U335" i="10" s="1" a="1"/>
  <c r="U335" i="10" s="1"/>
  <c r="U275" i="10" a="1"/>
  <c r="U275" i="10" s="1"/>
  <c r="BF924" i="22"/>
  <c r="BF492" i="22"/>
  <c r="DH23" i="22"/>
  <c r="CB47" i="22" a="1"/>
  <c r="CB47" i="22" s="1"/>
  <c r="BF936" i="22"/>
  <c r="BF504" i="22"/>
  <c r="CG24" i="10"/>
  <c r="W324" i="10" s="1" a="1"/>
  <c r="W324" i="10" s="1"/>
  <c r="W264" i="10" a="1"/>
  <c r="W264" i="10" s="1"/>
  <c r="D26" i="26"/>
  <c r="G43" i="26"/>
  <c r="E34" i="26"/>
  <c r="F43" i="26"/>
  <c r="EH13" i="22"/>
  <c r="BX133" i="22" s="1" a="1"/>
  <c r="BX133" i="22" s="1"/>
  <c r="BX109" i="22" a="1"/>
  <c r="BX109" i="22" s="1"/>
  <c r="EI16" i="22"/>
  <c r="BY136" i="22" s="1" a="1"/>
  <c r="BY136" i="22" s="1"/>
  <c r="BY112" i="22" a="1"/>
  <c r="BY112" i="22" s="1"/>
  <c r="EK8" i="22"/>
  <c r="CA128" i="22" s="1" a="1"/>
  <c r="CA128" i="22" s="1"/>
  <c r="CA104" i="22" a="1"/>
  <c r="CA104" i="22" s="1"/>
  <c r="BF1603" i="22"/>
  <c r="BF1597" i="22"/>
  <c r="BP25" i="10"/>
  <c r="Z145" i="10" a="1"/>
  <c r="Z145" i="10" s="1"/>
  <c r="BH1328" i="22" a="1"/>
  <c r="BH1328" i="22" s="1"/>
  <c r="DQ16" i="22"/>
  <c r="CA64" i="22" a="1"/>
  <c r="CA64" i="22" s="1"/>
  <c r="S479" i="10"/>
  <c r="W419" i="10" a="1"/>
  <c r="W419" i="10" s="1"/>
  <c r="V419" i="10" a="1"/>
  <c r="V419" i="10" s="1"/>
  <c r="AC419" i="10" a="1"/>
  <c r="AC419" i="10" s="1"/>
  <c r="U419" i="10" a="1"/>
  <c r="U419" i="10" s="1"/>
  <c r="AB419" i="10" a="1"/>
  <c r="AB419" i="10" s="1"/>
  <c r="T419" i="10" a="1"/>
  <c r="T419" i="10" s="1"/>
  <c r="BP52" i="10"/>
  <c r="Z172" i="10" a="1"/>
  <c r="Z172" i="10" s="1"/>
  <c r="EI10" i="22"/>
  <c r="BY130" i="22" s="1" a="1"/>
  <c r="BY130" i="22" s="1"/>
  <c r="BY106" i="22" a="1"/>
  <c r="BY106" i="22" s="1"/>
  <c r="CG62" i="10"/>
  <c r="G61" i="10" a="1"/>
  <c r="G61" i="10" s="1"/>
  <c r="G37" i="10" s="1"/>
  <c r="G63" i="10" a="1"/>
  <c r="G63" i="10" s="1"/>
  <c r="G39" i="10" s="1"/>
  <c r="G64" i="10" a="1"/>
  <c r="G64" i="10" s="1"/>
  <c r="G40" i="10" s="1"/>
  <c r="G62" i="10" a="1"/>
  <c r="G62" i="10" s="1"/>
  <c r="G38" i="10" s="1"/>
  <c r="W302" i="10" a="1"/>
  <c r="W302" i="10" s="1"/>
  <c r="BF1043" i="22"/>
  <c r="BF611" i="22"/>
  <c r="CG13" i="10"/>
  <c r="W313" i="10" s="1" a="1"/>
  <c r="W313" i="10" s="1"/>
  <c r="W253" i="10" a="1"/>
  <c r="W253" i="10" s="1"/>
  <c r="CE60" i="10"/>
  <c r="U360" i="10" s="1" a="1"/>
  <c r="U360" i="10" s="1"/>
  <c r="U300" i="10" a="1"/>
  <c r="U300" i="10" s="1"/>
  <c r="BF1602" i="22"/>
  <c r="BH1337" i="22" a="1"/>
  <c r="BH1337" i="22" s="1"/>
  <c r="Z433" i="10" a="1"/>
  <c r="Z433" i="10" s="1"/>
  <c r="V433" i="10" a="1"/>
  <c r="V433" i="10" s="1"/>
  <c r="AC433" i="10" a="1"/>
  <c r="AC433" i="10" s="1"/>
  <c r="Y433" i="10" a="1"/>
  <c r="Y433" i="10" s="1"/>
  <c r="U433" i="10" a="1"/>
  <c r="U433" i="10" s="1"/>
  <c r="AB433" i="10" a="1"/>
  <c r="AB433" i="10" s="1"/>
  <c r="X433" i="10" a="1"/>
  <c r="X433" i="10" s="1"/>
  <c r="T433" i="10" a="1"/>
  <c r="T433" i="10" s="1"/>
  <c r="S493" i="10"/>
  <c r="AA433" i="10" a="1"/>
  <c r="AA433" i="10" s="1"/>
  <c r="W433" i="10" a="1"/>
  <c r="W433" i="10" s="1"/>
  <c r="BG800" i="22"/>
  <c r="BG248" i="22"/>
  <c r="BH224" i="22" a="1"/>
  <c r="BH224" i="22" s="1"/>
  <c r="BI224" i="22" a="1"/>
  <c r="BI224" i="22" s="1"/>
  <c r="BK224" i="22" a="1"/>
  <c r="BK224" i="22" s="1"/>
  <c r="BJ224" i="22" a="1"/>
  <c r="BJ224" i="22" s="1"/>
  <c r="BF1609" i="22"/>
  <c r="BH1331" i="22" a="1"/>
  <c r="BH1331" i="22" s="1"/>
  <c r="CE58" i="10"/>
  <c r="U358" i="10" s="1" a="1"/>
  <c r="U358" i="10" s="1"/>
  <c r="U298" i="10" a="1"/>
  <c r="U298" i="10" s="1"/>
  <c r="EI23" i="22"/>
  <c r="BY143" i="22" s="1" a="1"/>
  <c r="BY143" i="22" s="1"/>
  <c r="BY119" i="22" a="1"/>
  <c r="BY119" i="22" s="1"/>
  <c r="L70" i="19"/>
  <c r="CE24" i="10"/>
  <c r="U324" i="10" s="1" a="1"/>
  <c r="U324" i="10" s="1"/>
  <c r="U264" i="10" a="1"/>
  <c r="U264" i="10" s="1"/>
  <c r="EB16" i="22"/>
  <c r="CB88" i="22" a="1"/>
  <c r="CB88" i="22" s="1"/>
  <c r="BF1716" i="22"/>
  <c r="CF55" i="10"/>
  <c r="V355" i="10" s="1" a="1"/>
  <c r="V355" i="10" s="1"/>
  <c r="V295" i="10" a="1"/>
  <c r="V295" i="10" s="1"/>
  <c r="S530" i="10"/>
  <c r="W470" i="10" a="1"/>
  <c r="W470" i="10" s="1"/>
  <c r="V470" i="10" a="1"/>
  <c r="V470" i="10" s="1"/>
  <c r="AC470" i="10" a="1"/>
  <c r="AC470" i="10" s="1"/>
  <c r="U470" i="10" a="1"/>
  <c r="U470" i="10" s="1"/>
  <c r="T470" i="10" a="1"/>
  <c r="T470" i="10" s="1"/>
  <c r="AB470" i="10" a="1"/>
  <c r="AB470" i="10" s="1"/>
  <c r="BF35" i="10"/>
  <c r="Z95" i="10" a="1"/>
  <c r="Z95" i="10" s="1"/>
  <c r="BI150" i="22" a="1"/>
  <c r="BI150" i="22" s="1"/>
  <c r="BI726" i="22" a="1"/>
  <c r="BI726" i="22" s="1"/>
  <c r="CE51" i="10"/>
  <c r="U351" i="10" s="1" a="1"/>
  <c r="U351" i="10" s="1"/>
  <c r="U291" i="10" a="1"/>
  <c r="U291" i="10" s="1"/>
  <c r="BD1350" i="22"/>
  <c r="BH774" i="22" a="1"/>
  <c r="BH774" i="22" s="1"/>
  <c r="BF1481" i="22"/>
  <c r="EJ8" i="22"/>
  <c r="BZ128" i="22" s="1" a="1"/>
  <c r="BZ128" i="22" s="1"/>
  <c r="BZ104" i="22" a="1"/>
  <c r="BZ104" i="22" s="1"/>
  <c r="BI169" i="22" a="1"/>
  <c r="BI169" i="22" s="1"/>
  <c r="BI745" i="22" a="1"/>
  <c r="BI745" i="22" s="1"/>
  <c r="EI9" i="22"/>
  <c r="BY129" i="22" s="1" a="1"/>
  <c r="BY129" i="22" s="1"/>
  <c r="BY105" i="22" a="1"/>
  <c r="BY105" i="22" s="1"/>
  <c r="EJ15" i="22"/>
  <c r="BZ135" i="22" s="1" a="1"/>
  <c r="BZ135" i="22" s="1"/>
  <c r="BZ111" i="22" a="1"/>
  <c r="BZ111" i="22" s="1"/>
  <c r="EL9" i="22"/>
  <c r="CB129" i="22" s="1" a="1"/>
  <c r="CB129" i="22" s="1"/>
  <c r="CB105" i="22" a="1"/>
  <c r="CB105" i="22" s="1"/>
  <c r="ED17" i="22"/>
  <c r="CD89" i="22" a="1"/>
  <c r="CD89" i="22" s="1"/>
  <c r="EA12" i="22"/>
  <c r="CA84" i="22" a="1"/>
  <c r="CA84" i="22" s="1"/>
  <c r="BI159" i="22" a="1"/>
  <c r="BI159" i="22" s="1"/>
  <c r="BI735" i="22" a="1"/>
  <c r="BI735" i="22" s="1"/>
  <c r="BK1304" i="22" a="1"/>
  <c r="BK1304" i="22" s="1"/>
  <c r="BF1718" i="22"/>
  <c r="S447" i="10"/>
  <c r="Y387" i="10" a="1"/>
  <c r="Y387" i="10" s="1"/>
  <c r="X387" i="10" a="1"/>
  <c r="X387" i="10" s="1"/>
  <c r="W387" i="10" a="1"/>
  <c r="W387" i="10" s="1"/>
  <c r="V387" i="10" a="1"/>
  <c r="V387" i="10" s="1"/>
  <c r="AC387" i="10" a="1"/>
  <c r="AC387" i="10" s="1"/>
  <c r="U387" i="10" a="1"/>
  <c r="U387" i="10" s="1"/>
  <c r="AB387" i="10" a="1"/>
  <c r="AB387" i="10" s="1"/>
  <c r="T387" i="10" a="1"/>
  <c r="T387" i="10" s="1"/>
  <c r="AA387" i="10" a="1"/>
  <c r="AA387" i="10" s="1"/>
  <c r="Z387" i="10" a="1"/>
  <c r="Z387" i="10" s="1"/>
  <c r="CE61" i="10"/>
  <c r="U361" i="10" s="1" a="1"/>
  <c r="U361" i="10" s="1"/>
  <c r="U301" i="10" a="1"/>
  <c r="U301" i="10" s="1"/>
  <c r="EI6" i="22"/>
  <c r="BY126" i="22" s="1" a="1"/>
  <c r="BY126" i="22" s="1"/>
  <c r="BY102" i="22" a="1"/>
  <c r="BY102" i="22" s="1"/>
  <c r="CG9" i="10"/>
  <c r="W309" i="10" s="1" a="1"/>
  <c r="W309" i="10" s="1"/>
  <c r="W249" i="10" a="1"/>
  <c r="W249" i="10" s="1"/>
  <c r="BF1471" i="22"/>
  <c r="EN13" i="22"/>
  <c r="CD133" i="22" s="1" a="1"/>
  <c r="CD133" i="22" s="1"/>
  <c r="CD109" i="22" a="1"/>
  <c r="CD109" i="22" s="1"/>
  <c r="BK1307" i="22" a="1"/>
  <c r="BK1307" i="22" s="1"/>
  <c r="CK16" i="10"/>
  <c r="AA316" i="10" s="1" a="1"/>
  <c r="AA316" i="10" s="1"/>
  <c r="AA256" i="10" a="1"/>
  <c r="AA256" i="10" s="1"/>
  <c r="BN25" i="10"/>
  <c r="X145" i="10" a="1"/>
  <c r="X145" i="10" s="1"/>
  <c r="DJ26" i="22"/>
  <c r="K50" i="22" a="1"/>
  <c r="K50" i="22" s="1"/>
  <c r="K49" i="22" a="1"/>
  <c r="K49" i="22" s="1"/>
  <c r="K51" i="22" a="1"/>
  <c r="K51" i="22" s="1"/>
  <c r="CD50" i="22" a="1"/>
  <c r="CD50" i="22" s="1"/>
  <c r="K52" i="22" a="1"/>
  <c r="K52" i="22" s="1"/>
  <c r="CF11" i="10"/>
  <c r="V311" i="10" s="1" a="1"/>
  <c r="V311" i="10" s="1"/>
  <c r="V251" i="10" a="1"/>
  <c r="V251" i="10" s="1"/>
  <c r="CE161" i="22" a="1"/>
  <c r="CE161" i="22" s="1"/>
  <c r="CA161" i="22" a="1"/>
  <c r="CA161" i="22" s="1"/>
  <c r="BW161" i="22" a="1"/>
  <c r="BW161" i="22" s="1"/>
  <c r="BH233" i="22" s="1" a="1"/>
  <c r="BH233" i="22" s="1"/>
  <c r="CF161" i="22" a="1"/>
  <c r="CF161" i="22" s="1"/>
  <c r="CB161" i="22" a="1"/>
  <c r="CB161" i="22" s="1"/>
  <c r="BX161" i="22" a="1"/>
  <c r="BX161" i="22" s="1"/>
  <c r="BI233" i="22" s="1" a="1"/>
  <c r="BI233" i="22" s="1"/>
  <c r="CC161" i="22" a="1"/>
  <c r="CC161" i="22" s="1"/>
  <c r="BZ161" i="22" a="1"/>
  <c r="BZ161" i="22" s="1"/>
  <c r="BK233" i="22" s="1" a="1"/>
  <c r="BK233" i="22" s="1"/>
  <c r="BV185" i="22"/>
  <c r="CD161" i="22" a="1"/>
  <c r="CD161" i="22" s="1"/>
  <c r="BY161" i="22" a="1"/>
  <c r="BY161" i="22" s="1"/>
  <c r="BJ233" i="22" s="1" a="1"/>
  <c r="BJ233" i="22" s="1"/>
  <c r="S487" i="10"/>
  <c r="V427" i="10" a="1"/>
  <c r="V427" i="10" s="1"/>
  <c r="AC427" i="10" a="1"/>
  <c r="AC427" i="10" s="1"/>
  <c r="U427" i="10" a="1"/>
  <c r="U427" i="10" s="1"/>
  <c r="AB427" i="10" a="1"/>
  <c r="AB427" i="10" s="1"/>
  <c r="T427" i="10" a="1"/>
  <c r="T427" i="10" s="1"/>
  <c r="AA427" i="10" a="1"/>
  <c r="AA427" i="10" s="1"/>
  <c r="Z427" i="10" a="1"/>
  <c r="Z427" i="10" s="1"/>
  <c r="Y427" i="10" a="1"/>
  <c r="Y427" i="10" s="1"/>
  <c r="X427" i="10" a="1"/>
  <c r="X427" i="10" s="1"/>
  <c r="W427" i="10" a="1"/>
  <c r="W427" i="10" s="1"/>
  <c r="BF1721" i="22"/>
  <c r="EI26" i="22"/>
  <c r="F62" i="22" a="1"/>
  <c r="F62" i="22" s="1"/>
  <c r="F38" i="22" s="1"/>
  <c r="F61" i="22" a="1"/>
  <c r="F61" i="22" s="1"/>
  <c r="F37" i="22" s="1"/>
  <c r="F63" i="22" a="1"/>
  <c r="F63" i="22" s="1"/>
  <c r="F39" i="22" s="1"/>
  <c r="F64" i="22" a="1"/>
  <c r="F64" i="22" s="1"/>
  <c r="F40" i="22" s="1"/>
  <c r="BY122" i="22" a="1"/>
  <c r="BY122" i="22" s="1"/>
  <c r="S33" i="7"/>
  <c r="T33" i="7"/>
  <c r="E31" i="9"/>
  <c r="R32" i="9" s="1"/>
  <c r="Q27" i="9"/>
  <c r="P27" i="9"/>
  <c r="R27" i="9"/>
  <c r="EH21" i="22"/>
  <c r="BX141" i="22" s="1" a="1"/>
  <c r="BX141" i="22" s="1"/>
  <c r="BX117" i="22" a="1"/>
  <c r="BX117" i="22" s="1"/>
  <c r="BI1341" i="22" s="1" a="1"/>
  <c r="BI1341" i="22" s="1"/>
  <c r="BF1177" i="22"/>
  <c r="BH1343" i="22" a="1"/>
  <c r="BH1343" i="22" s="1"/>
  <c r="BJ1343" i="22" a="1"/>
  <c r="BJ1343" i="22" s="1"/>
  <c r="Q7" i="25"/>
  <c r="B7" i="28"/>
  <c r="R7" i="25"/>
  <c r="C7" i="28"/>
  <c r="AV5" i="22"/>
  <c r="I5" i="15" s="1"/>
  <c r="R13" i="25"/>
  <c r="C13" i="28"/>
  <c r="Q15" i="25"/>
  <c r="B15" i="28"/>
  <c r="AV4" i="22"/>
  <c r="I4" i="15" s="1"/>
  <c r="AV17" i="22"/>
  <c r="I17" i="15" s="1"/>
  <c r="CE30" i="10"/>
  <c r="U330" i="10" s="1" a="1"/>
  <c r="U330" i="10" s="1"/>
  <c r="U270" i="10" a="1"/>
  <c r="U270" i="10" s="1"/>
  <c r="BV172" i="22"/>
  <c r="CD148" i="22" a="1"/>
  <c r="CD148" i="22" s="1"/>
  <c r="BZ148" i="22" a="1"/>
  <c r="BZ148" i="22" s="1"/>
  <c r="CC148" i="22" a="1"/>
  <c r="CC148" i="22" s="1"/>
  <c r="BY148" i="22" a="1"/>
  <c r="BY148" i="22" s="1"/>
  <c r="CF148" i="22" a="1"/>
  <c r="CF148" i="22" s="1"/>
  <c r="CB148" i="22" a="1"/>
  <c r="CB148" i="22" s="1"/>
  <c r="BX148" i="22" a="1"/>
  <c r="BX148" i="22" s="1"/>
  <c r="CE148" i="22" a="1"/>
  <c r="CE148" i="22" s="1"/>
  <c r="CA148" i="22" a="1"/>
  <c r="CA148" i="22" s="1"/>
  <c r="BW148" i="22" a="1"/>
  <c r="BW148" i="22" s="1"/>
  <c r="E35" i="28"/>
  <c r="EJ17" i="22"/>
  <c r="BZ137" i="22" s="1" a="1"/>
  <c r="BZ137" i="22" s="1"/>
  <c r="BZ113" i="22" a="1"/>
  <c r="BZ113" i="22" s="1"/>
  <c r="BF44" i="10"/>
  <c r="Z104" i="10" a="1"/>
  <c r="Z104" i="10" s="1"/>
  <c r="CF32" i="10"/>
  <c r="V332" i="10" s="1" a="1"/>
  <c r="V332" i="10" s="1"/>
  <c r="V272" i="10" a="1"/>
  <c r="V272" i="10" s="1"/>
  <c r="BF1728" i="22"/>
  <c r="CH42" i="10"/>
  <c r="X342" i="10" s="1" a="1"/>
  <c r="X342" i="10" s="1"/>
  <c r="X282" i="10" a="1"/>
  <c r="X282" i="10" s="1"/>
  <c r="CE19" i="10"/>
  <c r="U319" i="10" s="1" a="1"/>
  <c r="U319" i="10" s="1"/>
  <c r="U259" i="10" a="1"/>
  <c r="U259" i="10" s="1"/>
  <c r="CF25" i="10"/>
  <c r="V325" i="10" s="1" a="1"/>
  <c r="V325" i="10" s="1"/>
  <c r="V265" i="10" a="1"/>
  <c r="V265" i="10" s="1"/>
  <c r="CB25" i="22" a="1"/>
  <c r="CB25" i="22" s="1"/>
  <c r="CX25" i="22"/>
  <c r="B10" i="14"/>
  <c r="C10" i="14" s="1"/>
  <c r="B10" i="12"/>
  <c r="C10" i="12" s="1"/>
  <c r="B10" i="13"/>
  <c r="C10" i="13" s="1"/>
  <c r="B10" i="1"/>
  <c r="EI22" i="22"/>
  <c r="BY142" i="22" s="1" a="1"/>
  <c r="BY142" i="22" s="1"/>
  <c r="BY118" i="22" a="1"/>
  <c r="BY118" i="22" s="1"/>
  <c r="F10" i="5"/>
  <c r="J9" i="5"/>
  <c r="K9" i="5" s="1"/>
  <c r="Y377" i="10" a="1"/>
  <c r="Y377" i="10" s="1"/>
  <c r="X377" i="10" a="1"/>
  <c r="X377" i="10" s="1"/>
  <c r="W377" i="10" a="1"/>
  <c r="W377" i="10" s="1"/>
  <c r="V377" i="10" a="1"/>
  <c r="V377" i="10" s="1"/>
  <c r="S437" i="10"/>
  <c r="AC377" i="10" a="1"/>
  <c r="AC377" i="10" s="1"/>
  <c r="U377" i="10" a="1"/>
  <c r="U377" i="10" s="1"/>
  <c r="AB377" i="10" a="1"/>
  <c r="AB377" i="10" s="1"/>
  <c r="T377" i="10" a="1"/>
  <c r="T377" i="10" s="1"/>
  <c r="AA377" i="10" a="1"/>
  <c r="AA377" i="10" s="1"/>
  <c r="Z377" i="10" a="1"/>
  <c r="Z377" i="10" s="1"/>
  <c r="P7" i="5"/>
  <c r="Q6" i="5"/>
  <c r="BJ1300" i="22" a="1"/>
  <c r="BJ1300" i="22" s="1"/>
  <c r="BF1037" i="22"/>
  <c r="BF605" i="22"/>
  <c r="CG42" i="10"/>
  <c r="W342" i="10" s="1" a="1"/>
  <c r="W342" i="10" s="1"/>
  <c r="W282" i="10" a="1"/>
  <c r="W282" i="10" s="1"/>
  <c r="BG797" i="22"/>
  <c r="BG245" i="22"/>
  <c r="AV7" i="9"/>
  <c r="O17" i="9"/>
  <c r="G17" i="15" s="1"/>
  <c r="BY52" i="10"/>
  <c r="Y232" i="10" a="1"/>
  <c r="Y232" i="10" s="1"/>
  <c r="CA26" i="10"/>
  <c r="AA206" i="10" a="1"/>
  <c r="AA206" i="10" s="1"/>
  <c r="L82" i="19"/>
  <c r="CG21" i="10"/>
  <c r="W321" i="10" s="1" a="1"/>
  <c r="W321" i="10" s="1"/>
  <c r="W261" i="10" a="1"/>
  <c r="W261" i="10" s="1"/>
  <c r="S428" i="10"/>
  <c r="AC368" i="10" a="1"/>
  <c r="AC368" i="10" s="1"/>
  <c r="U368" i="10" a="1"/>
  <c r="U368" i="10" s="1"/>
  <c r="AB368" i="10" a="1"/>
  <c r="AB368" i="10" s="1"/>
  <c r="T368" i="10" a="1"/>
  <c r="T368" i="10" s="1"/>
  <c r="AA368" i="10" a="1"/>
  <c r="AA368" i="10" s="1"/>
  <c r="Z368" i="10" a="1"/>
  <c r="Z368" i="10" s="1"/>
  <c r="Y368" i="10" a="1"/>
  <c r="Y368" i="10" s="1"/>
  <c r="X368" i="10" a="1"/>
  <c r="X368" i="10" s="1"/>
  <c r="W368" i="10" a="1"/>
  <c r="W368" i="10" s="1"/>
  <c r="V368" i="10" a="1"/>
  <c r="V368" i="10" s="1"/>
  <c r="BG804" i="22"/>
  <c r="BG252" i="22"/>
  <c r="BI228" i="22" a="1"/>
  <c r="BI228" i="22" s="1"/>
  <c r="BH228" i="22" a="1"/>
  <c r="BH228" i="22" s="1"/>
  <c r="BJ228" i="22" a="1"/>
  <c r="BJ228" i="22" s="1"/>
  <c r="BK228" i="22" a="1"/>
  <c r="BK228" i="22" s="1"/>
  <c r="BF1611" i="22"/>
  <c r="CG39" i="10"/>
  <c r="W339" i="10" s="1" a="1"/>
  <c r="W339" i="10" s="1"/>
  <c r="W279" i="10" a="1"/>
  <c r="W279" i="10" s="1"/>
  <c r="V481" i="10" a="1"/>
  <c r="V481" i="10" s="1"/>
  <c r="S541" i="10"/>
  <c r="AC481" i="10" a="1"/>
  <c r="AC481" i="10" s="1"/>
  <c r="U481" i="10" a="1"/>
  <c r="U481" i="10" s="1"/>
  <c r="AB481" i="10" a="1"/>
  <c r="AB481" i="10" s="1"/>
  <c r="T481" i="10" a="1"/>
  <c r="T481" i="10" s="1"/>
  <c r="W481" i="10" a="1"/>
  <c r="W481" i="10" s="1"/>
  <c r="BK1308" i="22" a="1"/>
  <c r="BK1308" i="22" s="1"/>
  <c r="BF1726" i="22"/>
  <c r="CE166" i="22" a="1"/>
  <c r="CE166" i="22" s="1"/>
  <c r="BZ166" i="22" a="1"/>
  <c r="BZ166" i="22" s="1"/>
  <c r="BK238" i="22" s="1" a="1"/>
  <c r="BK238" i="22" s="1"/>
  <c r="BY166" i="22" a="1"/>
  <c r="BY166" i="22" s="1"/>
  <c r="BJ238" i="22" s="1" a="1"/>
  <c r="BJ238" i="22" s="1"/>
  <c r="CD166" i="22" a="1"/>
  <c r="CD166" i="22" s="1"/>
  <c r="BX166" i="22" a="1"/>
  <c r="BX166" i="22" s="1"/>
  <c r="BI238" i="22" s="1" a="1"/>
  <c r="BI238" i="22" s="1"/>
  <c r="CC166" i="22" a="1"/>
  <c r="CC166" i="22" s="1"/>
  <c r="BV190" i="22"/>
  <c r="CB166" i="22" a="1"/>
  <c r="CB166" i="22" s="1"/>
  <c r="BW166" i="22" a="1"/>
  <c r="BW166" i="22" s="1"/>
  <c r="BH238" i="22" s="1" a="1"/>
  <c r="BH238" i="22" s="1"/>
  <c r="CF166" i="22" a="1"/>
  <c r="CF166" i="22" s="1"/>
  <c r="CA166" i="22" a="1"/>
  <c r="CA166" i="22" s="1"/>
  <c r="CG38" i="10"/>
  <c r="W338" i="10" s="1" a="1"/>
  <c r="W338" i="10" s="1"/>
  <c r="W278" i="10" a="1"/>
  <c r="W278" i="10" s="1"/>
  <c r="CF35" i="10"/>
  <c r="V335" i="10" s="1" a="1"/>
  <c r="V335" i="10" s="1"/>
  <c r="V275" i="10" a="1"/>
  <c r="V275" i="10" s="1"/>
  <c r="S432" i="10"/>
  <c r="AC372" i="10" a="1"/>
  <c r="AC372" i="10" s="1"/>
  <c r="U372" i="10" a="1"/>
  <c r="U372" i="10" s="1"/>
  <c r="AB372" i="10" a="1"/>
  <c r="AB372" i="10" s="1"/>
  <c r="T372" i="10" a="1"/>
  <c r="T372" i="10" s="1"/>
  <c r="AA372" i="10" a="1"/>
  <c r="AA372" i="10" s="1"/>
  <c r="Z372" i="10" a="1"/>
  <c r="Z372" i="10" s="1"/>
  <c r="Y372" i="10" a="1"/>
  <c r="Y372" i="10" s="1"/>
  <c r="X372" i="10" a="1"/>
  <c r="X372" i="10" s="1"/>
  <c r="W372" i="10" a="1"/>
  <c r="W372" i="10" s="1"/>
  <c r="V372" i="10" a="1"/>
  <c r="V372" i="10" s="1"/>
  <c r="L33" i="9"/>
  <c r="C37" i="9"/>
  <c r="K33" i="9"/>
  <c r="J33" i="9"/>
  <c r="CF59" i="10"/>
  <c r="V359" i="10" s="1" a="1"/>
  <c r="V359" i="10" s="1"/>
  <c r="V299" i="10" a="1"/>
  <c r="V299" i="10" s="1"/>
  <c r="BF1731" i="22"/>
  <c r="E37" i="9"/>
  <c r="R33" i="9"/>
  <c r="Q33" i="9"/>
  <c r="P33" i="9"/>
  <c r="BK1318" i="22" a="1"/>
  <c r="BK1318" i="22" s="1"/>
  <c r="BF1484" i="22"/>
  <c r="CG34" i="10"/>
  <c r="W334" i="10" s="1" a="1"/>
  <c r="W334" i="10" s="1"/>
  <c r="W274" i="10" a="1"/>
  <c r="W274" i="10" s="1"/>
  <c r="BI167" i="22" a="1"/>
  <c r="BI167" i="22" s="1"/>
  <c r="BI743" i="22" a="1"/>
  <c r="BI743" i="22" s="1"/>
  <c r="BF920" i="22"/>
  <c r="BF488" i="22"/>
  <c r="CE18" i="10"/>
  <c r="U318" i="10" s="1" a="1"/>
  <c r="U318" i="10" s="1"/>
  <c r="U258" i="10" a="1"/>
  <c r="U258" i="10" s="1"/>
  <c r="S498" i="10"/>
  <c r="AA438" i="10" a="1"/>
  <c r="AA438" i="10" s="1"/>
  <c r="W438" i="10" a="1"/>
  <c r="W438" i="10" s="1"/>
  <c r="V438" i="10" a="1"/>
  <c r="V438" i="10" s="1"/>
  <c r="AC438" i="10" a="1"/>
  <c r="AC438" i="10" s="1"/>
  <c r="Y438" i="10" a="1"/>
  <c r="Y438" i="10" s="1"/>
  <c r="U438" i="10" a="1"/>
  <c r="U438" i="10" s="1"/>
  <c r="T438" i="10" a="1"/>
  <c r="T438" i="10" s="1"/>
  <c r="AB438" i="10" a="1"/>
  <c r="AB438" i="10" s="1"/>
  <c r="CA43" i="10"/>
  <c r="AA223" i="10" a="1"/>
  <c r="AA223" i="10" s="1"/>
  <c r="EB15" i="22"/>
  <c r="CB87" i="22" a="1"/>
  <c r="CB87" i="22" s="1"/>
  <c r="BF1169" i="22"/>
  <c r="BI153" i="22" a="1"/>
  <c r="BI153" i="22" s="1"/>
  <c r="BI729" i="22" a="1"/>
  <c r="BI729" i="22" s="1"/>
  <c r="CG58" i="10"/>
  <c r="W358" i="10" s="1" a="1"/>
  <c r="W358" i="10" s="1"/>
  <c r="W298" i="10" a="1"/>
  <c r="W298" i="10" s="1"/>
  <c r="EM16" i="22"/>
  <c r="CC136" i="22" s="1" a="1"/>
  <c r="CC136" i="22" s="1"/>
  <c r="CC112" i="22" a="1"/>
  <c r="CC112" i="22" s="1"/>
  <c r="AB538" i="10" a="1"/>
  <c r="AB538" i="10" s="1"/>
  <c r="U538" i="10" a="1"/>
  <c r="U538" i="10" s="1"/>
  <c r="S598" i="10"/>
  <c r="T538" i="10" a="1"/>
  <c r="T538" i="10" s="1"/>
  <c r="W538" i="10" a="1"/>
  <c r="W538" i="10" s="1"/>
  <c r="AC538" i="10" a="1"/>
  <c r="AC538" i="10" s="1"/>
  <c r="V538" i="10" a="1"/>
  <c r="V538" i="10" s="1"/>
  <c r="BF1712" i="22"/>
  <c r="CL55" i="10"/>
  <c r="AB355" i="10" s="1" a="1"/>
  <c r="AB355" i="10" s="1"/>
  <c r="AB295" i="10" a="1"/>
  <c r="AB295" i="10" s="1"/>
  <c r="BI1319" i="22" a="1"/>
  <c r="BI1319" i="22" s="1"/>
  <c r="S434" i="10"/>
  <c r="AC374" i="10" a="1"/>
  <c r="AC374" i="10" s="1"/>
  <c r="U374" i="10" a="1"/>
  <c r="U374" i="10" s="1"/>
  <c r="AB374" i="10" a="1"/>
  <c r="AB374" i="10" s="1"/>
  <c r="T374" i="10" a="1"/>
  <c r="T374" i="10" s="1"/>
  <c r="AA374" i="10" a="1"/>
  <c r="AA374" i="10" s="1"/>
  <c r="Z374" i="10" a="1"/>
  <c r="Z374" i="10" s="1"/>
  <c r="Y374" i="10" a="1"/>
  <c r="Y374" i="10" s="1"/>
  <c r="X374" i="10" a="1"/>
  <c r="X374" i="10" s="1"/>
  <c r="W374" i="10" a="1"/>
  <c r="W374" i="10" s="1"/>
  <c r="V374" i="10" a="1"/>
  <c r="V374" i="10" s="1"/>
  <c r="BQ18" i="10"/>
  <c r="AA138" i="10" a="1"/>
  <c r="AA138" i="10" s="1"/>
  <c r="AN36" i="7"/>
  <c r="AN58" i="7"/>
  <c r="BF932" i="22"/>
  <c r="BF500" i="22"/>
  <c r="A80" i="19"/>
  <c r="F80" i="19" s="1"/>
  <c r="F70" i="19"/>
  <c r="CE37" i="10"/>
  <c r="U337" i="10" s="1" a="1"/>
  <c r="U337" i="10" s="1"/>
  <c r="U277" i="10" a="1"/>
  <c r="U277" i="10" s="1"/>
  <c r="AC476" i="10" a="1"/>
  <c r="AC476" i="10" s="1"/>
  <c r="U476" i="10" a="1"/>
  <c r="U476" i="10" s="1"/>
  <c r="AB476" i="10" a="1"/>
  <c r="AB476" i="10" s="1"/>
  <c r="T476" i="10" a="1"/>
  <c r="T476" i="10" s="1"/>
  <c r="W476" i="10" a="1"/>
  <c r="W476" i="10" s="1"/>
  <c r="V476" i="10" a="1"/>
  <c r="V476" i="10" s="1"/>
  <c r="S536" i="10"/>
  <c r="BH26" i="22" a="1"/>
  <c r="BH26" i="22" s="1"/>
  <c r="BG802" i="22"/>
  <c r="BG250" i="22"/>
  <c r="BH226" i="22" a="1"/>
  <c r="BH226" i="22" s="1"/>
  <c r="BI226" i="22" a="1"/>
  <c r="BI226" i="22" s="1"/>
  <c r="BK226" i="22" a="1"/>
  <c r="BK226" i="22" s="1"/>
  <c r="BJ226" i="22" a="1"/>
  <c r="BJ226" i="22" s="1"/>
  <c r="CG27" i="10"/>
  <c r="W327" i="10" s="1" a="1"/>
  <c r="W327" i="10" s="1"/>
  <c r="W267" i="10" a="1"/>
  <c r="W267" i="10" s="1"/>
  <c r="BF938" i="22"/>
  <c r="BF506" i="22"/>
  <c r="BF1729" i="22"/>
  <c r="BF1475" i="22"/>
  <c r="BF1167" i="22"/>
  <c r="CF20" i="10"/>
  <c r="V320" i="10" s="1" a="1"/>
  <c r="V320" i="10" s="1"/>
  <c r="V260" i="10" a="1"/>
  <c r="V260" i="10" s="1"/>
  <c r="Q22" i="25"/>
  <c r="B22" i="28"/>
  <c r="BF1176" i="22"/>
  <c r="CM25" i="22"/>
  <c r="CW21" i="22"/>
  <c r="CA21" i="22" a="1"/>
  <c r="CA21" i="22" s="1"/>
  <c r="CE62" i="10"/>
  <c r="E61" i="10" a="1"/>
  <c r="E61" i="10" s="1"/>
  <c r="E37" i="10" s="1"/>
  <c r="E63" i="10" a="1"/>
  <c r="E63" i="10" s="1"/>
  <c r="E39" i="10" s="1"/>
  <c r="E64" i="10" a="1"/>
  <c r="E64" i="10" s="1"/>
  <c r="E40" i="10" s="1"/>
  <c r="E62" i="10" a="1"/>
  <c r="E62" i="10" s="1"/>
  <c r="E38" i="10" s="1"/>
  <c r="U302" i="10" a="1"/>
  <c r="U302" i="10" s="1"/>
  <c r="BF1055" i="22"/>
  <c r="BF623" i="22"/>
  <c r="CF38" i="10"/>
  <c r="V338" i="10" s="1" a="1"/>
  <c r="V338" i="10" s="1"/>
  <c r="V278" i="10" a="1"/>
  <c r="V278" i="10" s="1"/>
  <c r="BK1300" i="22" a="1"/>
  <c r="BK1300" i="22" s="1"/>
  <c r="BF1469" i="22"/>
  <c r="W409" i="10" a="1"/>
  <c r="W409" i="10" s="1"/>
  <c r="V409" i="10" a="1"/>
  <c r="V409" i="10" s="1"/>
  <c r="S469" i="10"/>
  <c r="AC409" i="10" a="1"/>
  <c r="AC409" i="10" s="1"/>
  <c r="U409" i="10" a="1"/>
  <c r="U409" i="10" s="1"/>
  <c r="AB409" i="10" a="1"/>
  <c r="AB409" i="10" s="1"/>
  <c r="T409" i="10" a="1"/>
  <c r="T409" i="10" s="1"/>
  <c r="CC162" i="22" a="1"/>
  <c r="CC162" i="22" s="1"/>
  <c r="BX162" i="22" a="1"/>
  <c r="BX162" i="22" s="1"/>
  <c r="BW162" i="22" a="1"/>
  <c r="BW162" i="22" s="1"/>
  <c r="CB162" i="22" a="1"/>
  <c r="CB162" i="22" s="1"/>
  <c r="CA162" i="22" a="1"/>
  <c r="CA162" i="22" s="1"/>
  <c r="CF162" i="22" a="1"/>
  <c r="CF162" i="22" s="1"/>
  <c r="BZ162" i="22" a="1"/>
  <c r="BZ162" i="22" s="1"/>
  <c r="CE162" i="22" a="1"/>
  <c r="CE162" i="22" s="1"/>
  <c r="BV186" i="22"/>
  <c r="CD162" i="22" a="1"/>
  <c r="CD162" i="22" s="1"/>
  <c r="BY162" i="22" a="1"/>
  <c r="BY162" i="22" s="1"/>
  <c r="CF33" i="10"/>
  <c r="V333" i="10" s="1" a="1"/>
  <c r="V333" i="10" s="1"/>
  <c r="V273" i="10" a="1"/>
  <c r="V273" i="10" s="1"/>
  <c r="AJ19" i="10"/>
  <c r="X18" i="10" a="1"/>
  <c r="X18" i="10" s="1"/>
  <c r="AT18" i="10"/>
  <c r="AJ28" i="10"/>
  <c r="CG35" i="10"/>
  <c r="W335" i="10" s="1" a="1"/>
  <c r="W335" i="10" s="1"/>
  <c r="W275" i="10" a="1"/>
  <c r="W275" i="10" s="1"/>
  <c r="BF931" i="22"/>
  <c r="BF499" i="22"/>
  <c r="EJ23" i="22"/>
  <c r="BZ143" i="22" s="1" a="1"/>
  <c r="BZ143" i="22" s="1"/>
  <c r="BZ119" i="22" a="1"/>
  <c r="BZ119" i="22" s="1"/>
  <c r="A74" i="19"/>
  <c r="F64" i="19"/>
  <c r="EJ9" i="22"/>
  <c r="BZ129" i="22" s="1" a="1"/>
  <c r="BZ129" i="22" s="1"/>
  <c r="BZ105" i="22" a="1"/>
  <c r="BZ105" i="22" s="1"/>
  <c r="CE54" i="10"/>
  <c r="U354" i="10" s="1" a="1"/>
  <c r="U354" i="10" s="1"/>
  <c r="U294" i="10" a="1"/>
  <c r="U294" i="10" s="1"/>
  <c r="CE41" i="10"/>
  <c r="U341" i="10" s="1" a="1"/>
  <c r="U341" i="10" s="1"/>
  <c r="U281" i="10" a="1"/>
  <c r="U281" i="10" s="1"/>
  <c r="BI1321" i="22" a="1"/>
  <c r="BI1321" i="22" s="1"/>
  <c r="EJ21" i="22"/>
  <c r="BZ141" i="22" s="1" a="1"/>
  <c r="BZ141" i="22" s="1"/>
  <c r="BZ117" i="22" a="1"/>
  <c r="BZ117" i="22" s="1"/>
  <c r="S467" i="10"/>
  <c r="W407" i="10" a="1"/>
  <c r="W407" i="10" s="1"/>
  <c r="V407" i="10" a="1"/>
  <c r="V407" i="10" s="1"/>
  <c r="AC407" i="10" a="1"/>
  <c r="AC407" i="10" s="1"/>
  <c r="U407" i="10" a="1"/>
  <c r="U407" i="10" s="1"/>
  <c r="AB407" i="10" a="1"/>
  <c r="AB407" i="10" s="1"/>
  <c r="T407" i="10" a="1"/>
  <c r="T407" i="10" s="1"/>
  <c r="AA407" i="10" a="1"/>
  <c r="AA407" i="10" s="1"/>
  <c r="CE20" i="10"/>
  <c r="U320" i="10" s="1" a="1"/>
  <c r="U320" i="10" s="1"/>
  <c r="U260" i="10" a="1"/>
  <c r="U260" i="10" s="1"/>
  <c r="CE31" i="10"/>
  <c r="U331" i="10" s="1" a="1"/>
  <c r="U331" i="10" s="1"/>
  <c r="U271" i="10" a="1"/>
  <c r="U271" i="10" s="1"/>
  <c r="EH23" i="22"/>
  <c r="BX143" i="22" s="1" a="1"/>
  <c r="BX143" i="22" s="1"/>
  <c r="BX119" i="22" a="1"/>
  <c r="BX119" i="22" s="1"/>
  <c r="Y365" i="10" a="1"/>
  <c r="Y365" i="10" s="1"/>
  <c r="S425" i="10"/>
  <c r="X365" i="10" a="1"/>
  <c r="X365" i="10" s="1"/>
  <c r="W365" i="10" a="1"/>
  <c r="W365" i="10" s="1"/>
  <c r="V365" i="10" a="1"/>
  <c r="V365" i="10" s="1"/>
  <c r="AC365" i="10" a="1"/>
  <c r="AC365" i="10" s="1"/>
  <c r="U365" i="10" a="1"/>
  <c r="U365" i="10" s="1"/>
  <c r="AB365" i="10" a="1"/>
  <c r="AB365" i="10" s="1"/>
  <c r="T365" i="10" a="1"/>
  <c r="T365" i="10" s="1"/>
  <c r="AA365" i="10" a="1"/>
  <c r="AA365" i="10" s="1"/>
  <c r="Z365" i="10" a="1"/>
  <c r="Z365" i="10" s="1"/>
  <c r="EJ13" i="22"/>
  <c r="BZ133" i="22" s="1" a="1"/>
  <c r="BZ133" i="22" s="1"/>
  <c r="BZ109" i="22" a="1"/>
  <c r="BZ109" i="22" s="1"/>
  <c r="CG51" i="10"/>
  <c r="W351" i="10" s="1" a="1"/>
  <c r="W351" i="10" s="1"/>
  <c r="W291" i="10" a="1"/>
  <c r="W291" i="10" s="1"/>
  <c r="BF1601" i="22"/>
  <c r="BJ1312" i="22" a="1"/>
  <c r="BJ1312" i="22" s="1"/>
  <c r="CF17" i="10"/>
  <c r="V317" i="10" s="1" a="1"/>
  <c r="V317" i="10" s="1"/>
  <c r="V257" i="10" a="1"/>
  <c r="V257" i="10" s="1"/>
  <c r="L31" i="9"/>
  <c r="C35" i="9"/>
  <c r="K31" i="9"/>
  <c r="J31" i="9"/>
  <c r="BF1050" i="22"/>
  <c r="BF618" i="22"/>
  <c r="CH33" i="10"/>
  <c r="X333" i="10" s="1" a="1"/>
  <c r="X333" i="10" s="1"/>
  <c r="X273" i="10" a="1"/>
  <c r="X273" i="10" s="1"/>
  <c r="CM46" i="10"/>
  <c r="AC346" i="10" s="1" a="1"/>
  <c r="AC346" i="10" s="1"/>
  <c r="AC286" i="10" a="1"/>
  <c r="AC286" i="10" s="1"/>
  <c r="EH9" i="22"/>
  <c r="BX129" i="22" s="1" a="1"/>
  <c r="BX129" i="22" s="1"/>
  <c r="BX105" i="22" a="1"/>
  <c r="BX105" i="22" s="1"/>
  <c r="L73" i="19"/>
  <c r="G51" i="19"/>
  <c r="R41" i="19"/>
  <c r="EJ22" i="22"/>
  <c r="BZ142" i="22" s="1" a="1"/>
  <c r="BZ142" i="22" s="1"/>
  <c r="BZ118" i="22" a="1"/>
  <c r="BZ118" i="22" s="1"/>
  <c r="EC21" i="22"/>
  <c r="CC93" i="22" a="1"/>
  <c r="CC93" i="22" s="1"/>
  <c r="BG55" i="10"/>
  <c r="AA115" i="10" a="1"/>
  <c r="AA115" i="10" s="1"/>
  <c r="S456" i="10"/>
  <c r="AC396" i="10" a="1"/>
  <c r="AC396" i="10" s="1"/>
  <c r="U396" i="10" a="1"/>
  <c r="U396" i="10" s="1"/>
  <c r="AB396" i="10" a="1"/>
  <c r="AB396" i="10" s="1"/>
  <c r="T396" i="10" a="1"/>
  <c r="T396" i="10" s="1"/>
  <c r="AA396" i="10" a="1"/>
  <c r="AA396" i="10" s="1"/>
  <c r="Z396" i="10" a="1"/>
  <c r="Z396" i="10" s="1"/>
  <c r="Y396" i="10" a="1"/>
  <c r="Y396" i="10" s="1"/>
  <c r="X396" i="10" a="1"/>
  <c r="X396" i="10" s="1"/>
  <c r="W396" i="10" a="1"/>
  <c r="W396" i="10" s="1"/>
  <c r="V396" i="10" a="1"/>
  <c r="V396" i="10" s="1"/>
  <c r="S436" i="10"/>
  <c r="AC376" i="10" a="1"/>
  <c r="AC376" i="10" s="1"/>
  <c r="U376" i="10" a="1"/>
  <c r="U376" i="10" s="1"/>
  <c r="AB376" i="10" a="1"/>
  <c r="AB376" i="10" s="1"/>
  <c r="T376" i="10" a="1"/>
  <c r="T376" i="10" s="1"/>
  <c r="AA376" i="10" a="1"/>
  <c r="AA376" i="10" s="1"/>
  <c r="Z376" i="10" a="1"/>
  <c r="Z376" i="10" s="1"/>
  <c r="Y376" i="10" a="1"/>
  <c r="Y376" i="10" s="1"/>
  <c r="X376" i="10" a="1"/>
  <c r="X376" i="10" s="1"/>
  <c r="W376" i="10" a="1"/>
  <c r="W376" i="10" s="1"/>
  <c r="V376" i="10" a="1"/>
  <c r="V376" i="10" s="1"/>
  <c r="EJ18" i="22"/>
  <c r="BZ138" i="22" s="1" a="1"/>
  <c r="BZ138" i="22" s="1"/>
  <c r="BZ114" i="22" a="1"/>
  <c r="BZ114" i="22" s="1"/>
  <c r="X16" i="14"/>
  <c r="Y16" i="14" s="1"/>
  <c r="AI35" i="7"/>
  <c r="AI57" i="7"/>
  <c r="BF1722" i="22"/>
  <c r="CF62" i="10"/>
  <c r="F61" i="10" a="1"/>
  <c r="F61" i="10" s="1"/>
  <c r="F37" i="10" s="1"/>
  <c r="F63" i="10" a="1"/>
  <c r="F63" i="10" s="1"/>
  <c r="F39" i="10" s="1"/>
  <c r="F64" i="10" a="1"/>
  <c r="F64" i="10" s="1"/>
  <c r="F40" i="10" s="1"/>
  <c r="F62" i="10" a="1"/>
  <c r="F62" i="10" s="1"/>
  <c r="F38" i="10" s="1"/>
  <c r="V302" i="10" a="1"/>
  <c r="V302" i="10" s="1"/>
  <c r="BF1174" i="22"/>
  <c r="CF53" i="10"/>
  <c r="V353" i="10" s="1" a="1"/>
  <c r="V353" i="10" s="1"/>
  <c r="V293" i="10" a="1"/>
  <c r="V293" i="10" s="1"/>
  <c r="CG4" i="10"/>
  <c r="W304" i="10" s="1" a="1"/>
  <c r="W304" i="10" s="1"/>
  <c r="W244" i="10" a="1"/>
  <c r="W244" i="10" s="1"/>
  <c r="AV54" i="10"/>
  <c r="Z54" i="10" a="1"/>
  <c r="Z54" i="10" s="1"/>
  <c r="BD26" i="10"/>
  <c r="X86" i="10" a="1"/>
  <c r="X86" i="10" s="1"/>
  <c r="BD1360" i="22"/>
  <c r="BH784" i="22" a="1"/>
  <c r="BH784" i="22" s="1"/>
  <c r="EI21" i="22"/>
  <c r="BY141" i="22" s="1" a="1"/>
  <c r="BY141" i="22" s="1"/>
  <c r="BY117" i="22" a="1"/>
  <c r="BY117" i="22" s="1"/>
  <c r="EB26" i="22"/>
  <c r="I57" i="22" a="1"/>
  <c r="I57" i="22" s="1"/>
  <c r="I58" i="22" a="1"/>
  <c r="I58" i="22" s="1"/>
  <c r="I59" i="22" a="1"/>
  <c r="I59" i="22" s="1"/>
  <c r="CB98" i="22" a="1"/>
  <c r="CB98" i="22" s="1"/>
  <c r="I60" i="22" a="1"/>
  <c r="I60" i="22" s="1"/>
  <c r="CF8" i="10"/>
  <c r="V308" i="10" s="1" a="1"/>
  <c r="V308" i="10" s="1"/>
  <c r="V248" i="10" a="1"/>
  <c r="V248" i="10" s="1"/>
  <c r="T28" i="26"/>
  <c r="S28" i="26"/>
  <c r="AC472" i="10" a="1"/>
  <c r="AC472" i="10" s="1"/>
  <c r="Y472" i="10" a="1"/>
  <c r="Y472" i="10" s="1"/>
  <c r="U472" i="10" a="1"/>
  <c r="U472" i="10" s="1"/>
  <c r="AB472" i="10" a="1"/>
  <c r="AB472" i="10" s="1"/>
  <c r="X472" i="10" a="1"/>
  <c r="X472" i="10" s="1"/>
  <c r="T472" i="10" a="1"/>
  <c r="T472" i="10" s="1"/>
  <c r="S532" i="10"/>
  <c r="AA472" i="10" a="1"/>
  <c r="AA472" i="10" s="1"/>
  <c r="W472" i="10" a="1"/>
  <c r="W472" i="10" s="1"/>
  <c r="Z472" i="10" a="1"/>
  <c r="Z472" i="10" s="1"/>
  <c r="V472" i="10" a="1"/>
  <c r="V472" i="10" s="1"/>
  <c r="Q14" i="25"/>
  <c r="B14" i="28"/>
  <c r="R14" i="25"/>
  <c r="C14" i="28"/>
  <c r="Q10" i="25"/>
  <c r="B10" i="28"/>
  <c r="R16" i="25"/>
  <c r="C16" i="28"/>
  <c r="Q11" i="25"/>
  <c r="B11" i="28"/>
  <c r="R24" i="25"/>
  <c r="C24" i="28"/>
  <c r="D24" i="28" s="1"/>
  <c r="R26" i="25"/>
  <c r="C26" i="28"/>
  <c r="D26" i="28" s="1"/>
  <c r="Q19" i="25"/>
  <c r="B19" i="28"/>
  <c r="BI154" i="22" a="1"/>
  <c r="BI154" i="22" s="1"/>
  <c r="BI730" i="22" a="1"/>
  <c r="BI730" i="22" s="1"/>
  <c r="AA514" i="10" a="1"/>
  <c r="AA514" i="10" s="1"/>
  <c r="W514" i="10" a="1"/>
  <c r="W514" i="10" s="1"/>
  <c r="Z514" i="10" a="1"/>
  <c r="Z514" i="10" s="1"/>
  <c r="V514" i="10" a="1"/>
  <c r="V514" i="10" s="1"/>
  <c r="S574" i="10"/>
  <c r="AC514" i="10" a="1"/>
  <c r="AC514" i="10" s="1"/>
  <c r="Y514" i="10" a="1"/>
  <c r="Y514" i="10" s="1"/>
  <c r="U514" i="10" a="1"/>
  <c r="U514" i="10" s="1"/>
  <c r="T514" i="10" a="1"/>
  <c r="T514" i="10" s="1"/>
  <c r="AB514" i="10" a="1"/>
  <c r="AB514" i="10" s="1"/>
  <c r="X514" i="10" a="1"/>
  <c r="X514" i="10" s="1"/>
  <c r="S439" i="10"/>
  <c r="Y379" i="10" a="1"/>
  <c r="Y379" i="10" s="1"/>
  <c r="X379" i="10" a="1"/>
  <c r="X379" i="10" s="1"/>
  <c r="W379" i="10" a="1"/>
  <c r="W379" i="10" s="1"/>
  <c r="V379" i="10" a="1"/>
  <c r="V379" i="10" s="1"/>
  <c r="AC379" i="10" a="1"/>
  <c r="AC379" i="10" s="1"/>
  <c r="U379" i="10" a="1"/>
  <c r="U379" i="10" s="1"/>
  <c r="AB379" i="10" a="1"/>
  <c r="AB379" i="10" s="1"/>
  <c r="T379" i="10" a="1"/>
  <c r="T379" i="10" s="1"/>
  <c r="AA379" i="10" a="1"/>
  <c r="AA379" i="10" s="1"/>
  <c r="S444" i="10"/>
  <c r="AC384" i="10" a="1"/>
  <c r="AC384" i="10" s="1"/>
  <c r="U384" i="10" a="1"/>
  <c r="U384" i="10" s="1"/>
  <c r="AB384" i="10" a="1"/>
  <c r="AB384" i="10" s="1"/>
  <c r="T384" i="10" a="1"/>
  <c r="T384" i="10" s="1"/>
  <c r="AA384" i="10" a="1"/>
  <c r="AA384" i="10" s="1"/>
  <c r="Z384" i="10" a="1"/>
  <c r="Z384" i="10" s="1"/>
  <c r="Y384" i="10" a="1"/>
  <c r="Y384" i="10" s="1"/>
  <c r="X384" i="10" a="1"/>
  <c r="X384" i="10" s="1"/>
  <c r="W384" i="10" a="1"/>
  <c r="W384" i="10" s="1"/>
  <c r="V384" i="10" a="1"/>
  <c r="V384" i="10" s="1"/>
  <c r="EJ25" i="22"/>
  <c r="BZ145" i="22" s="1" a="1"/>
  <c r="BZ145" i="22" s="1"/>
  <c r="BZ121" i="22" a="1"/>
  <c r="BZ121" i="22" s="1"/>
  <c r="DG17" i="22"/>
  <c r="CA41" i="22" a="1"/>
  <c r="CA41" i="22" s="1"/>
  <c r="CF60" i="10"/>
  <c r="V360" i="10" s="1" a="1"/>
  <c r="V360" i="10" s="1"/>
  <c r="V300" i="10" a="1"/>
  <c r="V300" i="10" s="1"/>
  <c r="BK1306" i="22" a="1"/>
  <c r="BK1306" i="22" s="1"/>
  <c r="BV181" i="22"/>
  <c r="CD157" i="22" a="1"/>
  <c r="CD157" i="22" s="1"/>
  <c r="BZ157" i="22" a="1"/>
  <c r="BZ157" i="22" s="1"/>
  <c r="BK229" i="22" s="1" a="1"/>
  <c r="BK229" i="22" s="1"/>
  <c r="CC157" i="22" a="1"/>
  <c r="CC157" i="22" s="1"/>
  <c r="BY157" i="22" a="1"/>
  <c r="BY157" i="22" s="1"/>
  <c r="BJ229" i="22" s="1" a="1"/>
  <c r="BJ229" i="22" s="1"/>
  <c r="CF157" i="22" a="1"/>
  <c r="CF157" i="22" s="1"/>
  <c r="CB157" i="22" a="1"/>
  <c r="CB157" i="22" s="1"/>
  <c r="BX157" i="22" a="1"/>
  <c r="BX157" i="22" s="1"/>
  <c r="BI229" i="22" s="1" a="1"/>
  <c r="BI229" i="22" s="1"/>
  <c r="CE157" i="22" a="1"/>
  <c r="CE157" i="22" s="1"/>
  <c r="CA157" i="22" a="1"/>
  <c r="CA157" i="22" s="1"/>
  <c r="BW157" i="22" a="1"/>
  <c r="BW157" i="22" s="1"/>
  <c r="BH229" i="22" s="1" a="1"/>
  <c r="BH229" i="22" s="1"/>
  <c r="CE49" i="10"/>
  <c r="U349" i="10" s="1" a="1"/>
  <c r="U349" i="10" s="1"/>
  <c r="U289" i="10" a="1"/>
  <c r="U289" i="10" s="1"/>
  <c r="DH21" i="22"/>
  <c r="CB45" i="22" a="1"/>
  <c r="CB45" i="22" s="1"/>
  <c r="BF1487" i="22"/>
  <c r="BF1160" i="22"/>
  <c r="CF24" i="10"/>
  <c r="V324" i="10" s="1" a="1"/>
  <c r="V324" i="10" s="1"/>
  <c r="V264" i="10" a="1"/>
  <c r="V264" i="10" s="1"/>
  <c r="CF7" i="10"/>
  <c r="V307" i="10" s="1" a="1"/>
  <c r="V307" i="10" s="1"/>
  <c r="V247" i="10" a="1"/>
  <c r="V247" i="10" s="1"/>
  <c r="BX52" i="10"/>
  <c r="X232" i="10" a="1"/>
  <c r="X232" i="10" s="1"/>
  <c r="BI1333" i="22" a="1"/>
  <c r="BI1333" i="22" s="1"/>
  <c r="BH1333" i="22" a="1"/>
  <c r="BH1333" i="22" s="1"/>
  <c r="BV173" i="22"/>
  <c r="CD149" i="22" a="1"/>
  <c r="CD149" i="22" s="1"/>
  <c r="BZ149" i="22" a="1"/>
  <c r="BZ149" i="22" s="1"/>
  <c r="BK221" i="22" s="1" a="1"/>
  <c r="BK221" i="22" s="1"/>
  <c r="CC149" i="22" a="1"/>
  <c r="CC149" i="22" s="1"/>
  <c r="BY149" i="22" a="1"/>
  <c r="BY149" i="22" s="1"/>
  <c r="BJ221" i="22" s="1" a="1"/>
  <c r="BJ221" i="22" s="1"/>
  <c r="CF149" i="22" a="1"/>
  <c r="CF149" i="22" s="1"/>
  <c r="CB149" i="22" a="1"/>
  <c r="CB149" i="22" s="1"/>
  <c r="BX149" i="22" a="1"/>
  <c r="BX149" i="22" s="1"/>
  <c r="BI221" i="22" s="1" a="1"/>
  <c r="BI221" i="22" s="1"/>
  <c r="CE149" i="22" a="1"/>
  <c r="CE149" i="22" s="1"/>
  <c r="CA149" i="22" a="1"/>
  <c r="CA149" i="22" s="1"/>
  <c r="BW149" i="22" a="1"/>
  <c r="BW149" i="22" s="1"/>
  <c r="BH221" i="22" s="1" a="1"/>
  <c r="BH221" i="22" s="1"/>
  <c r="CG23" i="10"/>
  <c r="W323" i="10" s="1" a="1"/>
  <c r="W323" i="10" s="1"/>
  <c r="W263" i="10" a="1"/>
  <c r="W263" i="10" s="1"/>
  <c r="AT27" i="10"/>
  <c r="X27" i="10" a="1"/>
  <c r="X27" i="10" s="1"/>
  <c r="AJ37" i="10"/>
  <c r="BD1348" i="22"/>
  <c r="BH772" i="22" a="1"/>
  <c r="BH772" i="22" s="1"/>
  <c r="BF1040" i="22"/>
  <c r="BF608" i="22"/>
  <c r="BG801" i="22"/>
  <c r="BG249" i="22"/>
  <c r="BH225" i="22" a="1"/>
  <c r="BH225" i="22" s="1"/>
  <c r="BI225" i="22" a="1"/>
  <c r="BI225" i="22" s="1"/>
  <c r="BK225" i="22" a="1"/>
  <c r="BK225" i="22" s="1"/>
  <c r="BJ225" i="22" a="1"/>
  <c r="BJ225" i="22" s="1"/>
  <c r="EI15" i="22"/>
  <c r="BY135" i="22" s="1" a="1"/>
  <c r="BY135" i="22" s="1"/>
  <c r="BY111" i="22" a="1"/>
  <c r="BY111" i="22" s="1"/>
  <c r="CF194" i="22" a="1"/>
  <c r="CF194" i="22" s="1"/>
  <c r="CB194" i="22" a="1"/>
  <c r="CB194" i="22" s="1"/>
  <c r="BX194" i="22" a="1"/>
  <c r="BX194" i="22" s="1"/>
  <c r="BV218" i="22"/>
  <c r="CA194" i="22" a="1"/>
  <c r="CA194" i="22" s="1"/>
  <c r="BZ194" i="22" a="1"/>
  <c r="BZ194" i="22" s="1"/>
  <c r="CE194" i="22" a="1"/>
  <c r="CE194" i="22" s="1"/>
  <c r="BY194" i="22" a="1"/>
  <c r="BY194" i="22" s="1"/>
  <c r="CD194" i="22" a="1"/>
  <c r="CD194" i="22" s="1"/>
  <c r="BW194" i="22" a="1"/>
  <c r="BW194" i="22" s="1"/>
  <c r="CC194" i="22" a="1"/>
  <c r="CC194" i="22" s="1"/>
  <c r="BJ1321" i="22" a="1"/>
  <c r="BJ1321" i="22" s="1"/>
  <c r="CG14" i="10"/>
  <c r="W314" i="10" s="1" a="1"/>
  <c r="W314" i="10" s="1"/>
  <c r="W254" i="10" a="1"/>
  <c r="W254" i="10" s="1"/>
  <c r="BJ1303" i="22" a="1"/>
  <c r="BJ1303" i="22" s="1"/>
  <c r="CF13" i="10"/>
  <c r="V313" i="10" s="1" a="1"/>
  <c r="V313" i="10" s="1"/>
  <c r="V253" i="10" a="1"/>
  <c r="V253" i="10" s="1"/>
  <c r="BH773" i="22" a="1"/>
  <c r="BH773" i="22" s="1"/>
  <c r="BJ1309" i="22" a="1"/>
  <c r="BJ1309" i="22" s="1"/>
  <c r="CE26" i="10"/>
  <c r="U326" i="10" s="1" a="1"/>
  <c r="U326" i="10" s="1"/>
  <c r="U266" i="10" a="1"/>
  <c r="U266" i="10" s="1"/>
  <c r="BF1175" i="22"/>
  <c r="CE22" i="10"/>
  <c r="U322" i="10" s="1" a="1"/>
  <c r="U322" i="10" s="1"/>
  <c r="U262" i="10" a="1"/>
  <c r="U262" i="10" s="1"/>
  <c r="EI18" i="22"/>
  <c r="BY138" i="22" s="1" a="1"/>
  <c r="BY138" i="22" s="1"/>
  <c r="BY114" i="22" a="1"/>
  <c r="BY114" i="22" s="1"/>
  <c r="BD1369" i="22"/>
  <c r="BH793" i="22" a="1"/>
  <c r="BH793" i="22" s="1"/>
  <c r="BO44" i="10"/>
  <c r="Y164" i="10" a="1"/>
  <c r="Y164" i="10" s="1"/>
  <c r="BI152" i="22" a="1"/>
  <c r="BI152" i="22" s="1"/>
  <c r="BI728" i="22" a="1"/>
  <c r="BI728" i="22" s="1"/>
  <c r="BF1482" i="22"/>
  <c r="BF928" i="22"/>
  <c r="BF496" i="22"/>
  <c r="BF1162" i="22"/>
  <c r="CG22" i="10"/>
  <c r="W322" i="10" s="1" a="1"/>
  <c r="W322" i="10" s="1"/>
  <c r="W262" i="10" a="1"/>
  <c r="W262" i="10" s="1"/>
  <c r="AL11" i="9"/>
  <c r="AP11" i="9" s="1"/>
  <c r="AT11" i="9" s="1"/>
  <c r="AX11" i="9" s="1"/>
  <c r="S31" i="9" s="1"/>
  <c r="BF1053" i="22"/>
  <c r="BF621" i="22"/>
  <c r="CG16" i="10"/>
  <c r="W316" i="10" s="1" a="1"/>
  <c r="W316" i="10" s="1"/>
  <c r="W256" i="10" a="1"/>
  <c r="W256" i="10" s="1"/>
  <c r="EI4" i="22"/>
  <c r="BY124" i="22" s="1" a="1"/>
  <c r="BY124" i="22" s="1"/>
  <c r="BY100" i="22" a="1"/>
  <c r="BY100" i="22" s="1"/>
  <c r="DJ25" i="22"/>
  <c r="CD49" i="22" a="1"/>
  <c r="CD49" i="22" s="1"/>
  <c r="BN16" i="10"/>
  <c r="X136" i="10" a="1"/>
  <c r="X136" i="10" s="1"/>
  <c r="O30" i="9"/>
  <c r="N30" i="9"/>
  <c r="M30" i="9"/>
  <c r="D34" i="9"/>
  <c r="BF1730" i="22"/>
  <c r="S453" i="10"/>
  <c r="Y393" i="10" a="1"/>
  <c r="Y393" i="10" s="1"/>
  <c r="X393" i="10" a="1"/>
  <c r="X393" i="10" s="1"/>
  <c r="W393" i="10" a="1"/>
  <c r="W393" i="10" s="1"/>
  <c r="V393" i="10" a="1"/>
  <c r="V393" i="10" s="1"/>
  <c r="AC393" i="10" a="1"/>
  <c r="AC393" i="10" s="1"/>
  <c r="U393" i="10" a="1"/>
  <c r="U393" i="10" s="1"/>
  <c r="AB393" i="10" a="1"/>
  <c r="AB393" i="10" s="1"/>
  <c r="T393" i="10" a="1"/>
  <c r="T393" i="10" s="1"/>
  <c r="AA393" i="10" a="1"/>
  <c r="AA393" i="10" s="1"/>
  <c r="Z393" i="10" a="1"/>
  <c r="Z393" i="10" s="1"/>
  <c r="DR20" i="22"/>
  <c r="CB68" i="22" a="1"/>
  <c r="CB68" i="22" s="1"/>
  <c r="CF46" i="10"/>
  <c r="V346" i="10" s="1" a="1"/>
  <c r="V346" i="10" s="1"/>
  <c r="V286" i="10" a="1"/>
  <c r="V286" i="10" s="1"/>
  <c r="BG808" i="22"/>
  <c r="BG256" i="22"/>
  <c r="BI232" i="22" a="1"/>
  <c r="BI232" i="22" s="1"/>
  <c r="BH232" i="22" a="1"/>
  <c r="BH232" i="22" s="1"/>
  <c r="BJ232" i="22" a="1"/>
  <c r="BJ232" i="22" s="1"/>
  <c r="BK232" i="22" a="1"/>
  <c r="BK232" i="22" s="1"/>
  <c r="BG818" i="22"/>
  <c r="BG266" i="22"/>
  <c r="BH242" i="22" a="1"/>
  <c r="BH242" i="22" s="1"/>
  <c r="BI242" i="22" a="1"/>
  <c r="BI242" i="22" s="1"/>
  <c r="BJ242" i="22" a="1"/>
  <c r="BJ242" i="22" s="1"/>
  <c r="BK242" i="22" a="1"/>
  <c r="BK242" i="22" s="1"/>
  <c r="CG57" i="10"/>
  <c r="W357" i="10" s="1" a="1"/>
  <c r="W357" i="10" s="1"/>
  <c r="W297" i="10" a="1"/>
  <c r="W297" i="10" s="1"/>
  <c r="BF1606" i="22"/>
  <c r="F34" i="9"/>
  <c r="U30" i="9"/>
  <c r="T30" i="9"/>
  <c r="S30" i="9"/>
  <c r="EH25" i="22"/>
  <c r="BX145" i="22" s="1" a="1"/>
  <c r="BX145" i="22" s="1"/>
  <c r="BX121" i="22" a="1"/>
  <c r="BX121" i="22" s="1"/>
  <c r="CE45" i="10"/>
  <c r="U345" i="10" s="1" a="1"/>
  <c r="U345" i="10" s="1"/>
  <c r="U285" i="10" a="1"/>
  <c r="U285" i="10" s="1"/>
  <c r="CH14" i="10"/>
  <c r="X314" i="10" s="1" a="1"/>
  <c r="X314" i="10" s="1"/>
  <c r="X254" i="10" a="1"/>
  <c r="X254" i="10" s="1"/>
  <c r="BY34" i="10"/>
  <c r="Y214" i="10" a="1"/>
  <c r="Y214" i="10" s="1"/>
  <c r="BJ1340" i="22" a="1"/>
  <c r="BJ1340" i="22" s="1"/>
  <c r="BI1340" i="22" a="1"/>
  <c r="BI1340" i="22" s="1"/>
  <c r="BH1340" i="22" a="1"/>
  <c r="BH1340" i="22" s="1"/>
  <c r="BK72" i="22" a="1"/>
  <c r="BK72" i="22" s="1"/>
  <c r="BK24" i="22" a="1"/>
  <c r="BK24" i="22" s="1"/>
  <c r="BK48" i="22" a="1"/>
  <c r="BK48" i="22" s="1"/>
  <c r="CG8" i="10"/>
  <c r="W308" i="10" s="1" a="1"/>
  <c r="W308" i="10" s="1"/>
  <c r="W248" i="10" a="1"/>
  <c r="W248" i="10" s="1"/>
  <c r="BF1166" i="22"/>
  <c r="EL12" i="22"/>
  <c r="CB132" i="22" s="1" a="1"/>
  <c r="CB132" i="22" s="1"/>
  <c r="CB108" i="22" a="1"/>
  <c r="CB108" i="22" s="1"/>
  <c r="Y385" i="10" a="1"/>
  <c r="Y385" i="10" s="1"/>
  <c r="X385" i="10" a="1"/>
  <c r="X385" i="10" s="1"/>
  <c r="W385" i="10" a="1"/>
  <c r="W385" i="10" s="1"/>
  <c r="V385" i="10" a="1"/>
  <c r="V385" i="10" s="1"/>
  <c r="AC385" i="10" a="1"/>
  <c r="AC385" i="10" s="1"/>
  <c r="U385" i="10" a="1"/>
  <c r="U385" i="10" s="1"/>
  <c r="AB385" i="10" a="1"/>
  <c r="AB385" i="10" s="1"/>
  <c r="T385" i="10" a="1"/>
  <c r="T385" i="10" s="1"/>
  <c r="S445" i="10"/>
  <c r="AA385" i="10" a="1"/>
  <c r="AA385" i="10" s="1"/>
  <c r="Z385" i="10" a="1"/>
  <c r="Z385" i="10" s="1"/>
  <c r="CG55" i="10"/>
  <c r="W355" i="10" s="1" a="1"/>
  <c r="W355" i="10" s="1"/>
  <c r="W295" i="10" a="1"/>
  <c r="W295" i="10" s="1"/>
  <c r="DQ13" i="22"/>
  <c r="CA61" i="22" a="1"/>
  <c r="CA61" i="22" s="1"/>
  <c r="BK158" i="22" a="1"/>
  <c r="BK158" i="22" s="1"/>
  <c r="BK6" i="22" a="1"/>
  <c r="BK6" i="22" s="1"/>
  <c r="BK166" i="22" a="1"/>
  <c r="BK166" i="22" s="1"/>
  <c r="BK148" i="22" a="1"/>
  <c r="BK148" i="22" s="1"/>
  <c r="BK156" i="22" a="1"/>
  <c r="BK156" i="22" s="1"/>
  <c r="BK150" i="22" a="1"/>
  <c r="BK150" i="22" s="1"/>
  <c r="BK164" i="22" a="1"/>
  <c r="BK164" i="22" s="1"/>
  <c r="BK168" i="22" a="1"/>
  <c r="BK168" i="22" s="1"/>
  <c r="BK157" i="22" a="1"/>
  <c r="BK157" i="22" s="1"/>
  <c r="BK149" i="22" a="1"/>
  <c r="BK149" i="22" s="1"/>
  <c r="BK30" i="22" a="1"/>
  <c r="BK30" i="22" s="1"/>
  <c r="BK162" i="22" a="1"/>
  <c r="BK162" i="22" s="1"/>
  <c r="BK159" i="22" a="1"/>
  <c r="BK159" i="22" s="1"/>
  <c r="BK151" i="22" a="1"/>
  <c r="BK151" i="22" s="1"/>
  <c r="BK167" i="22" a="1"/>
  <c r="BK167" i="22" s="1"/>
  <c r="BK170" i="22" a="1"/>
  <c r="BK170" i="22" s="1"/>
  <c r="BK161" i="22" a="1"/>
  <c r="BK161" i="22" s="1"/>
  <c r="BK152" i="22" a="1"/>
  <c r="BK152" i="22" s="1"/>
  <c r="BK723" i="22" a="1"/>
  <c r="BK723" i="22" s="1"/>
  <c r="BK160" i="22" a="1"/>
  <c r="BK160" i="22" s="1"/>
  <c r="BK154" i="22" a="1"/>
  <c r="BK154" i="22" s="1"/>
  <c r="BK165" i="22" a="1"/>
  <c r="BK165" i="22" s="1"/>
  <c r="BK163" i="22" a="1"/>
  <c r="BK163" i="22" s="1"/>
  <c r="BK147" i="22" a="1"/>
  <c r="BK147" i="22" s="1"/>
  <c r="BK153" i="22" a="1"/>
  <c r="BK153" i="22" s="1"/>
  <c r="BK54" i="22" a="1"/>
  <c r="BK54" i="22" s="1"/>
  <c r="BK169" i="22" a="1"/>
  <c r="BK169" i="22" s="1"/>
  <c r="BK155" i="22" a="1"/>
  <c r="BK155" i="22" s="1"/>
  <c r="BK733" i="22" a="1"/>
  <c r="BK733" i="22" s="1"/>
  <c r="BK724" i="22" a="1"/>
  <c r="BK724" i="22" s="1"/>
  <c r="BK1299" i="22" a="1"/>
  <c r="BK1299" i="22" s="1"/>
  <c r="BK725" i="22" a="1"/>
  <c r="BK725" i="22" s="1"/>
  <c r="BK1301" i="22" a="1"/>
  <c r="BK1301" i="22" s="1"/>
  <c r="BK732" i="22" a="1"/>
  <c r="BK732" i="22" s="1"/>
  <c r="BK742" i="22" a="1"/>
  <c r="BK742" i="22" s="1"/>
  <c r="BK726" i="22" a="1"/>
  <c r="BK726" i="22" s="1"/>
  <c r="BK736" i="22" a="1"/>
  <c r="BK736" i="22" s="1"/>
  <c r="BK739" i="22" a="1"/>
  <c r="BK739" i="22" s="1"/>
  <c r="BK735" i="22" a="1"/>
  <c r="BK735" i="22" s="1"/>
  <c r="BK738" i="22" a="1"/>
  <c r="BK738" i="22" s="1"/>
  <c r="BK734" i="22" a="1"/>
  <c r="BK734" i="22" s="1"/>
  <c r="BK731" i="22" a="1"/>
  <c r="BK731" i="22" s="1"/>
  <c r="BK741" i="22" a="1"/>
  <c r="BK741" i="22" s="1"/>
  <c r="BK743" i="22" a="1"/>
  <c r="BK743" i="22" s="1"/>
  <c r="BK728" i="22" a="1"/>
  <c r="BK728" i="22" s="1"/>
  <c r="BK737" i="22" a="1"/>
  <c r="BK737" i="22" s="1"/>
  <c r="BK744" i="22" a="1"/>
  <c r="BK744" i="22" s="1"/>
  <c r="BK729" i="22" a="1"/>
  <c r="BK729" i="22" s="1"/>
  <c r="BK740" i="22" a="1"/>
  <c r="BK740" i="22" s="1"/>
  <c r="BK746" i="22" a="1"/>
  <c r="BK746" i="22" s="1"/>
  <c r="BK745" i="22" a="1"/>
  <c r="BK745" i="22" s="1"/>
  <c r="BK730" i="22" a="1"/>
  <c r="BK730" i="22" s="1"/>
  <c r="BK727" i="22" a="1"/>
  <c r="BK727" i="22" s="1"/>
  <c r="CE176" i="22" a="1"/>
  <c r="CE176" i="22" s="1"/>
  <c r="BZ176" i="22" a="1"/>
  <c r="BZ176" i="22" s="1"/>
  <c r="CD176" i="22" a="1"/>
  <c r="CD176" i="22" s="1"/>
  <c r="BY176" i="22" a="1"/>
  <c r="BY176" i="22" s="1"/>
  <c r="BX176" i="22" a="1"/>
  <c r="BX176" i="22" s="1"/>
  <c r="BV200" i="22"/>
  <c r="CC176" i="22" a="1"/>
  <c r="CC176" i="22" s="1"/>
  <c r="BW176" i="22" a="1"/>
  <c r="BW176" i="22" s="1"/>
  <c r="CB176" i="22" a="1"/>
  <c r="CB176" i="22" s="1"/>
  <c r="CA176" i="22" a="1"/>
  <c r="CA176" i="22" s="1"/>
  <c r="CF176" i="22" a="1"/>
  <c r="CF176" i="22" s="1"/>
  <c r="X36" i="10" a="1"/>
  <c r="X36" i="10" s="1"/>
  <c r="AT36" i="10"/>
  <c r="AJ46" i="10"/>
  <c r="X406" i="10" s="1" a="1"/>
  <c r="X406" i="10" s="1"/>
  <c r="BG813" i="22"/>
  <c r="BG261" i="22"/>
  <c r="BH237" i="22" a="1"/>
  <c r="BH237" i="22" s="1"/>
  <c r="BI237" i="22" a="1"/>
  <c r="BI237" i="22" s="1"/>
  <c r="BK237" i="22" a="1"/>
  <c r="BK237" i="22" s="1"/>
  <c r="BJ237" i="22" a="1"/>
  <c r="BJ237" i="22" s="1"/>
  <c r="CK25" i="10"/>
  <c r="AA325" i="10" s="1" a="1"/>
  <c r="AA325" i="10" s="1"/>
  <c r="AA265" i="10" a="1"/>
  <c r="AA265" i="10" s="1"/>
  <c r="L86" i="19"/>
  <c r="L77" i="19"/>
  <c r="BG803" i="22"/>
  <c r="BG251" i="22"/>
  <c r="BH227" i="22" a="1"/>
  <c r="BH227" i="22" s="1"/>
  <c r="BI227" i="22" a="1"/>
  <c r="BI227" i="22" s="1"/>
  <c r="BJ227" i="22" a="1"/>
  <c r="BJ227" i="22" s="1"/>
  <c r="BK227" i="22" a="1"/>
  <c r="BK227" i="22" s="1"/>
  <c r="BH1335" i="22" a="1"/>
  <c r="BH1335" i="22" s="1"/>
  <c r="BJ1335" i="22" a="1"/>
  <c r="BJ1335" i="22" s="1"/>
  <c r="BF1598" i="22"/>
  <c r="BF1168" i="22"/>
  <c r="BF1059" i="22"/>
  <c r="BF627" i="22"/>
  <c r="BZ24" i="10"/>
  <c r="Z204" i="10" a="1"/>
  <c r="Z204" i="10" s="1"/>
  <c r="BF1159" i="22"/>
  <c r="BH1327" i="22" a="1"/>
  <c r="BH1327" i="22" s="1"/>
  <c r="CI42" i="10"/>
  <c r="Y342" i="10" s="1" a="1"/>
  <c r="Y342" i="10" s="1"/>
  <c r="Y282" i="10" a="1"/>
  <c r="Y282" i="10" s="1"/>
  <c r="BG37" i="10"/>
  <c r="AA97" i="10" a="1"/>
  <c r="AA97" i="10" s="1"/>
  <c r="BD35" i="10"/>
  <c r="X95" i="10" a="1"/>
  <c r="X95" i="10" s="1"/>
  <c r="BH1344" i="22" a="1"/>
  <c r="BH1344" i="22" s="1"/>
  <c r="BJ1344" i="22" a="1"/>
  <c r="BJ1344" i="22" s="1"/>
  <c r="CE36" i="10"/>
  <c r="U336" i="10" s="1" a="1"/>
  <c r="U336" i="10" s="1"/>
  <c r="U276" i="10" a="1"/>
  <c r="U276" i="10" s="1"/>
  <c r="BG46" i="10"/>
  <c r="AA106" i="10" a="1"/>
  <c r="AA106" i="10" s="1"/>
  <c r="CC180" i="22" a="1"/>
  <c r="CC180" i="22" s="1"/>
  <c r="BX180" i="22" a="1"/>
  <c r="BX180" i="22" s="1"/>
  <c r="CB180" i="22" a="1"/>
  <c r="CB180" i="22" s="1"/>
  <c r="BW180" i="22" a="1"/>
  <c r="BW180" i="22" s="1"/>
  <c r="CF180" i="22" a="1"/>
  <c r="CF180" i="22" s="1"/>
  <c r="CA180" i="22" a="1"/>
  <c r="CA180" i="22" s="1"/>
  <c r="BZ180" i="22" a="1"/>
  <c r="BZ180" i="22" s="1"/>
  <c r="CE180" i="22" a="1"/>
  <c r="CE180" i="22" s="1"/>
  <c r="BY180" i="22" a="1"/>
  <c r="BY180" i="22" s="1"/>
  <c r="BV204" i="22"/>
  <c r="CD180" i="22" a="1"/>
  <c r="CD180" i="22" s="1"/>
  <c r="BQ27" i="10"/>
  <c r="AA147" i="10" a="1"/>
  <c r="AA147" i="10" s="1"/>
  <c r="EN12" i="22"/>
  <c r="CD132" i="22" s="1" a="1"/>
  <c r="CD132" i="22" s="1"/>
  <c r="CD108" i="22" a="1"/>
  <c r="CD108" i="22" s="1"/>
  <c r="BD1354" i="22"/>
  <c r="BH778" i="22" a="1"/>
  <c r="BH778" i="22" s="1"/>
  <c r="BG796" i="22"/>
  <c r="BG244" i="22"/>
  <c r="BH220" i="22" a="1"/>
  <c r="BH220" i="22" s="1"/>
  <c r="BI220" i="22" a="1"/>
  <c r="BI220" i="22" s="1"/>
  <c r="BJ220" i="22" a="1"/>
  <c r="BJ220" i="22" s="1"/>
  <c r="BK220" i="22" a="1"/>
  <c r="BK220" i="22" s="1"/>
  <c r="N37" i="7"/>
  <c r="T36" i="11" s="1"/>
  <c r="F37" i="7"/>
  <c r="M37" i="7"/>
  <c r="S36" i="11" s="1"/>
  <c r="E37" i="7"/>
  <c r="L37" i="7"/>
  <c r="N36" i="11" s="1"/>
  <c r="D37" i="7"/>
  <c r="K37" i="7"/>
  <c r="C37" i="7"/>
  <c r="J37" i="7"/>
  <c r="B42" i="7"/>
  <c r="I37" i="7"/>
  <c r="P37" i="7"/>
  <c r="V36" i="11" s="1"/>
  <c r="H37" i="7"/>
  <c r="O37" i="7"/>
  <c r="U36" i="11" s="1"/>
  <c r="G37" i="7"/>
  <c r="AB463" i="10" a="1"/>
  <c r="AB463" i="10" s="1"/>
  <c r="X463" i="10" a="1"/>
  <c r="X463" i="10" s="1"/>
  <c r="T463" i="10" a="1"/>
  <c r="T463" i="10" s="1"/>
  <c r="S523" i="10"/>
  <c r="AA463" i="10" a="1"/>
  <c r="AA463" i="10" s="1"/>
  <c r="W463" i="10" a="1"/>
  <c r="W463" i="10" s="1"/>
  <c r="Z463" i="10" a="1"/>
  <c r="Z463" i="10" s="1"/>
  <c r="V463" i="10" a="1"/>
  <c r="V463" i="10" s="1"/>
  <c r="AC463" i="10" a="1"/>
  <c r="AC463" i="10" s="1"/>
  <c r="Y463" i="10" a="1"/>
  <c r="Y463" i="10" s="1"/>
  <c r="U463" i="10" a="1"/>
  <c r="U463" i="10" s="1"/>
  <c r="BF919" i="22"/>
  <c r="BF487" i="22"/>
  <c r="CF52" i="10"/>
  <c r="V352" i="10" s="1" a="1"/>
  <c r="V352" i="10" s="1"/>
  <c r="V292" i="10" a="1"/>
  <c r="V292" i="10" s="1"/>
  <c r="BJ42" i="22" a="1"/>
  <c r="BJ42" i="22" s="1"/>
  <c r="BJ18" i="22" a="1"/>
  <c r="BJ18" i="22" s="1"/>
  <c r="BJ66" i="22" a="1"/>
  <c r="BJ66" i="22" s="1"/>
  <c r="BK60" i="22" a="1"/>
  <c r="BK60" i="22" s="1"/>
  <c r="BK12" i="22" a="1"/>
  <c r="BK12" i="22" s="1"/>
  <c r="BK36" i="22" a="1"/>
  <c r="BK36" i="22" s="1"/>
  <c r="DR19" i="22"/>
  <c r="CB67" i="22" a="1"/>
  <c r="CB67" i="22" s="1"/>
  <c r="S468" i="10"/>
  <c r="AC408" i="10" a="1"/>
  <c r="AC408" i="10" s="1"/>
  <c r="U408" i="10" a="1"/>
  <c r="U408" i="10" s="1"/>
  <c r="AB408" i="10" a="1"/>
  <c r="AB408" i="10" s="1"/>
  <c r="T408" i="10" a="1"/>
  <c r="T408" i="10" s="1"/>
  <c r="W408" i="10" a="1"/>
  <c r="W408" i="10" s="1"/>
  <c r="V408" i="10" a="1"/>
  <c r="V408" i="10" s="1"/>
  <c r="BI161" i="22" a="1"/>
  <c r="BI161" i="22" s="1"/>
  <c r="BI737" i="22" a="1"/>
  <c r="BI737" i="22" s="1"/>
  <c r="P29" i="26"/>
  <c r="O29" i="26"/>
  <c r="R29" i="26" s="1"/>
  <c r="M30" i="26"/>
  <c r="N29" i="26"/>
  <c r="Q29" i="26" s="1"/>
  <c r="CG26" i="10"/>
  <c r="W326" i="10" s="1" a="1"/>
  <c r="W326" i="10" s="1"/>
  <c r="W266" i="10" a="1"/>
  <c r="W266" i="10" s="1"/>
  <c r="CF49" i="10"/>
  <c r="V349" i="10" s="1" a="1"/>
  <c r="V349" i="10" s="1"/>
  <c r="V289" i="10" a="1"/>
  <c r="V289" i="10" s="1"/>
  <c r="AV14" i="22"/>
  <c r="I14" i="15" s="1"/>
  <c r="AV10" i="22"/>
  <c r="I10" i="15" s="1"/>
  <c r="AV16" i="22"/>
  <c r="I16" i="15" s="1"/>
  <c r="R11" i="25"/>
  <c r="C11" i="28"/>
  <c r="Q26" i="25"/>
  <c r="B26" i="28"/>
  <c r="F26" i="28" s="1" a="1"/>
  <c r="F26" i="28" s="1"/>
  <c r="Q25" i="25"/>
  <c r="B25" i="28"/>
  <c r="R22" i="25"/>
  <c r="C22" i="28"/>
  <c r="D22" i="28" s="1"/>
  <c r="CA17" i="10"/>
  <c r="AA197" i="10" a="1"/>
  <c r="AA197" i="10" s="1"/>
  <c r="BF1178" i="22"/>
  <c r="CG30" i="10"/>
  <c r="W330" i="10" s="1" a="1"/>
  <c r="W330" i="10" s="1"/>
  <c r="W270" i="10" a="1"/>
  <c r="W270" i="10" s="1"/>
  <c r="BJ1311" i="22" a="1"/>
  <c r="BJ1311" i="22" s="1"/>
  <c r="EH10" i="22"/>
  <c r="BX130" i="22" s="1" a="1"/>
  <c r="BX130" i="22" s="1"/>
  <c r="BX106" i="22" a="1"/>
  <c r="BX106" i="22" s="1"/>
  <c r="BI1330" i="22" s="1" a="1"/>
  <c r="BI1330" i="22" s="1"/>
  <c r="DS25" i="22"/>
  <c r="CC73" i="22" a="1"/>
  <c r="CC73" i="22" s="1"/>
  <c r="BJ1313" i="22" a="1"/>
  <c r="BJ1313" i="22" s="1"/>
  <c r="BF1608" i="22"/>
  <c r="CG45" i="10"/>
  <c r="W345" i="10" s="1" a="1"/>
  <c r="W345" i="10" s="1"/>
  <c r="W285" i="10" a="1"/>
  <c r="W285" i="10" s="1"/>
  <c r="EC23" i="22"/>
  <c r="CC95" i="22" a="1"/>
  <c r="CC95" i="22" s="1"/>
  <c r="BD1352" i="22"/>
  <c r="BH776" i="22" a="1"/>
  <c r="BH776" i="22" s="1"/>
  <c r="BF1715" i="22"/>
  <c r="E29" i="28"/>
  <c r="CE14" i="10"/>
  <c r="U314" i="10" s="1" a="1"/>
  <c r="U314" i="10" s="1"/>
  <c r="U254" i="10" a="1"/>
  <c r="U254" i="10" s="1"/>
  <c r="BF1709" i="22"/>
  <c r="BH1347" i="22" a="1"/>
  <c r="BH1347" i="22" s="1"/>
  <c r="BF1045" i="22"/>
  <c r="BF613" i="22"/>
  <c r="F36" i="9"/>
  <c r="U32" i="9"/>
  <c r="T32" i="9"/>
  <c r="S32" i="9"/>
  <c r="EJ16" i="22"/>
  <c r="BZ136" i="22" s="1" a="1"/>
  <c r="BZ136" i="22" s="1"/>
  <c r="BZ112" i="22" a="1"/>
  <c r="BZ112" i="22" s="1"/>
  <c r="A83" i="19"/>
  <c r="F83" i="19" s="1"/>
  <c r="F73" i="19"/>
  <c r="BG810" i="22"/>
  <c r="BG258" i="22"/>
  <c r="BH234" i="22" a="1"/>
  <c r="BH234" i="22" s="1"/>
  <c r="BI234" i="22" a="1"/>
  <c r="BI234" i="22" s="1"/>
  <c r="BK234" i="22" a="1"/>
  <c r="BK234" i="22" s="1"/>
  <c r="BJ234" i="22" a="1"/>
  <c r="BJ234" i="22" s="1"/>
  <c r="A86" i="19"/>
  <c r="F76" i="19"/>
  <c r="A77" i="19"/>
  <c r="CE46" i="10"/>
  <c r="U346" i="10" s="1" a="1"/>
  <c r="U346" i="10" s="1"/>
  <c r="U286" i="10" a="1"/>
  <c r="U286" i="10" s="1"/>
  <c r="BI1342" i="22" a="1"/>
  <c r="BI1342" i="22" s="1"/>
  <c r="BH1342" i="22" a="1"/>
  <c r="BH1342" i="22" s="1"/>
  <c r="BJ1342" i="22" a="1"/>
  <c r="BJ1342" i="22" s="1"/>
  <c r="BF1173" i="22"/>
  <c r="T31" i="9"/>
  <c r="F35" i="9"/>
  <c r="CA52" i="10"/>
  <c r="AA232" i="10" a="1"/>
  <c r="AA232" i="10" s="1"/>
  <c r="I7" i="28"/>
  <c r="BD1356" i="22"/>
  <c r="BH780" i="22" a="1"/>
  <c r="BH780" i="22" s="1"/>
  <c r="CG41" i="10"/>
  <c r="W341" i="10" s="1" a="1"/>
  <c r="W341" i="10" s="1"/>
  <c r="W281" i="10" a="1"/>
  <c r="W281" i="10" s="1"/>
  <c r="E9" i="14"/>
  <c r="H9" i="14"/>
  <c r="F9" i="14"/>
  <c r="J9" i="14"/>
  <c r="I9" i="14"/>
  <c r="G9" i="14"/>
  <c r="BF1158" i="22"/>
  <c r="S435" i="10"/>
  <c r="Y375" i="10" a="1"/>
  <c r="Y375" i="10" s="1"/>
  <c r="X375" i="10" a="1"/>
  <c r="X375" i="10" s="1"/>
  <c r="W375" i="10" a="1"/>
  <c r="W375" i="10" s="1"/>
  <c r="V375" i="10" a="1"/>
  <c r="V375" i="10" s="1"/>
  <c r="AC375" i="10" a="1"/>
  <c r="AC375" i="10" s="1"/>
  <c r="U375" i="10" a="1"/>
  <c r="U375" i="10" s="1"/>
  <c r="AB375" i="10" a="1"/>
  <c r="AB375" i="10" s="1"/>
  <c r="T375" i="10" a="1"/>
  <c r="T375" i="10" s="1"/>
  <c r="AA375" i="10" a="1"/>
  <c r="AA375" i="10" s="1"/>
  <c r="Z375" i="10" a="1"/>
  <c r="Z375" i="10" s="1"/>
  <c r="BF1472" i="22"/>
  <c r="EI7" i="22"/>
  <c r="BY127" i="22" s="1" a="1"/>
  <c r="BY127" i="22" s="1"/>
  <c r="BY103" i="22" a="1"/>
  <c r="BY103" i="22" s="1"/>
  <c r="BJ1327" i="22" s="1" a="1"/>
  <c r="BJ1327" i="22" s="1"/>
  <c r="BD1366" i="22"/>
  <c r="BH790" i="22" a="1"/>
  <c r="BH790" i="22" s="1"/>
  <c r="BF1041" i="22"/>
  <c r="BF609" i="22"/>
  <c r="BK1321" i="22" a="1"/>
  <c r="BK1321" i="22" s="1"/>
  <c r="BI1334" i="22" a="1"/>
  <c r="BI1334" i="22" s="1"/>
  <c r="BH1334" i="22" a="1"/>
  <c r="BH1334" i="22" s="1"/>
  <c r="BJ1334" i="22" a="1"/>
  <c r="BJ1334" i="22" s="1"/>
  <c r="M29" i="9"/>
  <c r="D33" i="9"/>
  <c r="N29" i="9"/>
  <c r="BK1303" i="22" a="1"/>
  <c r="BK1303" i="22" s="1"/>
  <c r="EN19" i="22"/>
  <c r="CD139" i="22" s="1" a="1"/>
  <c r="CD139" i="22" s="1"/>
  <c r="CD115" i="22" a="1"/>
  <c r="CD115" i="22" s="1"/>
  <c r="Y371" i="10" a="1"/>
  <c r="Y371" i="10" s="1"/>
  <c r="X371" i="10" a="1"/>
  <c r="X371" i="10" s="1"/>
  <c r="W371" i="10" a="1"/>
  <c r="W371" i="10" s="1"/>
  <c r="V371" i="10" a="1"/>
  <c r="V371" i="10" s="1"/>
  <c r="AC371" i="10" a="1"/>
  <c r="AC371" i="10" s="1"/>
  <c r="U371" i="10" a="1"/>
  <c r="U371" i="10" s="1"/>
  <c r="S431" i="10"/>
  <c r="AB371" i="10" a="1"/>
  <c r="AB371" i="10" s="1"/>
  <c r="T371" i="10" a="1"/>
  <c r="T371" i="10" s="1"/>
  <c r="AA371" i="10" a="1"/>
  <c r="AA371" i="10" s="1"/>
  <c r="Z371" i="10" a="1"/>
  <c r="Z371" i="10" s="1"/>
  <c r="BH1349" i="22" a="1"/>
  <c r="BH1349" i="22" s="1"/>
  <c r="BF1056" i="22"/>
  <c r="BF624" i="22"/>
  <c r="EH8" i="22"/>
  <c r="BX128" i="22" s="1" a="1"/>
  <c r="BX128" i="22" s="1"/>
  <c r="BX104" i="22" a="1"/>
  <c r="BX104" i="22" s="1"/>
  <c r="BI1328" i="22" s="1" a="1"/>
  <c r="BI1328" i="22" s="1"/>
  <c r="BF921" i="22"/>
  <c r="BF489" i="22"/>
  <c r="CG29" i="10"/>
  <c r="W329" i="10" s="1" a="1"/>
  <c r="W329" i="10" s="1"/>
  <c r="W269" i="10" a="1"/>
  <c r="W269" i="10" s="1"/>
  <c r="BF1594" i="22"/>
  <c r="BF1485" i="22"/>
  <c r="BI156" i="22" a="1"/>
  <c r="BI156" i="22" s="1"/>
  <c r="BI732" i="22" a="1"/>
  <c r="BI732" i="22" s="1"/>
  <c r="BD1363" i="22"/>
  <c r="BH787" i="22" a="1"/>
  <c r="BH787" i="22" s="1"/>
  <c r="BZ43" i="10"/>
  <c r="Z223" i="10" a="1"/>
  <c r="Z223" i="10" s="1"/>
  <c r="CG53" i="10"/>
  <c r="W353" i="10" s="1" a="1"/>
  <c r="W353" i="10" s="1"/>
  <c r="W293" i="10" a="1"/>
  <c r="W293" i="10" s="1"/>
  <c r="BG806" i="22"/>
  <c r="BG254" i="22"/>
  <c r="BI230" i="22" a="1"/>
  <c r="BI230" i="22" s="1"/>
  <c r="BH230" i="22" a="1"/>
  <c r="BH230" i="22" s="1"/>
  <c r="BK230" i="22" a="1"/>
  <c r="BK230" i="22" s="1"/>
  <c r="BJ230" i="22" a="1"/>
  <c r="BJ230" i="22" s="1"/>
  <c r="CF48" i="10"/>
  <c r="V348" i="10" s="1" a="1"/>
  <c r="V348" i="10" s="1"/>
  <c r="V288" i="10" a="1"/>
  <c r="V288" i="10" s="1"/>
  <c r="BF1710" i="22"/>
  <c r="Z405" i="10" a="1"/>
  <c r="Z405" i="10" s="1"/>
  <c r="BD44" i="10"/>
  <c r="X104" i="10" a="1"/>
  <c r="X104" i="10" s="1"/>
  <c r="BI168" i="22" a="1"/>
  <c r="BI168" i="22" s="1"/>
  <c r="BI744" i="22" a="1"/>
  <c r="BI744" i="22" s="1"/>
  <c r="S483" i="10"/>
  <c r="Z423" i="10" a="1"/>
  <c r="Z423" i="10" s="1"/>
  <c r="Y423" i="10" a="1"/>
  <c r="Y423" i="10" s="1"/>
  <c r="X423" i="10" a="1"/>
  <c r="X423" i="10" s="1"/>
  <c r="W423" i="10" a="1"/>
  <c r="W423" i="10" s="1"/>
  <c r="V423" i="10" a="1"/>
  <c r="V423" i="10" s="1"/>
  <c r="AC423" i="10" a="1"/>
  <c r="AC423" i="10" s="1"/>
  <c r="U423" i="10" a="1"/>
  <c r="U423" i="10" s="1"/>
  <c r="AB423" i="10" a="1"/>
  <c r="AB423" i="10" s="1"/>
  <c r="T423" i="10" a="1"/>
  <c r="T423" i="10" s="1"/>
  <c r="AA423" i="10" a="1"/>
  <c r="AA423" i="10" s="1"/>
  <c r="S459" i="10"/>
  <c r="W399" i="10" a="1"/>
  <c r="W399" i="10" s="1"/>
  <c r="V399" i="10" a="1"/>
  <c r="V399" i="10" s="1"/>
  <c r="AC399" i="10" a="1"/>
  <c r="AC399" i="10" s="1"/>
  <c r="U399" i="10" a="1"/>
  <c r="U399" i="10" s="1"/>
  <c r="AB399" i="10" a="1"/>
  <c r="AB399" i="10" s="1"/>
  <c r="T399" i="10" a="1"/>
  <c r="T399" i="10" s="1"/>
  <c r="AA399" i="10" a="1"/>
  <c r="AA399" i="10" s="1"/>
  <c r="BF17" i="10"/>
  <c r="Z77" i="10" a="1"/>
  <c r="Z77" i="10" s="1"/>
  <c r="BF1599" i="22"/>
  <c r="EI11" i="22"/>
  <c r="BY131" i="22" s="1" a="1"/>
  <c r="BY131" i="22" s="1"/>
  <c r="BY107" i="22" a="1"/>
  <c r="BY107" i="22" s="1"/>
  <c r="CF27" i="10"/>
  <c r="V327" i="10" s="1" a="1"/>
  <c r="V327" i="10" s="1"/>
  <c r="V267" i="10" a="1"/>
  <c r="V267" i="10" s="1"/>
  <c r="CF41" i="10"/>
  <c r="V341" i="10" s="1" a="1"/>
  <c r="V341" i="10" s="1"/>
  <c r="V281" i="10" a="1"/>
  <c r="V281" i="10" s="1"/>
  <c r="CG43" i="10"/>
  <c r="W343" i="10" s="1" a="1"/>
  <c r="W343" i="10" s="1"/>
  <c r="W283" i="10" a="1"/>
  <c r="W283" i="10" s="1"/>
  <c r="CF6" i="10"/>
  <c r="V306" i="10" s="1" a="1"/>
  <c r="V306" i="10" s="1"/>
  <c r="V246" i="10" a="1"/>
  <c r="V246" i="10" s="1"/>
  <c r="BG54" i="10"/>
  <c r="AA114" i="10" a="1"/>
  <c r="AA114" i="10" s="1"/>
  <c r="BJ1346" i="22" a="1"/>
  <c r="BJ1346" i="22" s="1"/>
  <c r="BI1346" i="22" a="1"/>
  <c r="BI1346" i="22" s="1"/>
  <c r="BH1346" i="22" a="1"/>
  <c r="BH1346" i="22" s="1"/>
  <c r="BF1054" i="22"/>
  <c r="BF622" i="22"/>
  <c r="AM57" i="10"/>
  <c r="AA47" i="10" a="1"/>
  <c r="AA47" i="10" s="1"/>
  <c r="AW47" i="10"/>
  <c r="X45" i="10" a="1"/>
  <c r="X45" i="10" s="1"/>
  <c r="AT45" i="10"/>
  <c r="AJ55" i="10"/>
  <c r="CE23" i="10"/>
  <c r="U323" i="10" s="1" a="1"/>
  <c r="U323" i="10" s="1"/>
  <c r="U263" i="10" a="1"/>
  <c r="U263" i="10" s="1"/>
  <c r="EI13" i="22"/>
  <c r="BY133" i="22" s="1" a="1"/>
  <c r="BY133" i="22" s="1"/>
  <c r="BY109" i="22" a="1"/>
  <c r="BY109" i="22" s="1"/>
  <c r="BJ1333" i="22" s="1" a="1"/>
  <c r="BJ1333" i="22" s="1"/>
  <c r="EI17" i="22"/>
  <c r="BY137" i="22" s="1" a="1"/>
  <c r="BY137" i="22" s="1"/>
  <c r="BY113" i="22" a="1"/>
  <c r="BY113" i="22" s="1"/>
  <c r="DJ24" i="22"/>
  <c r="CD48" i="22" a="1"/>
  <c r="CD48" i="22" s="1"/>
  <c r="CE50" i="10"/>
  <c r="U350" i="10" s="1" a="1"/>
  <c r="U350" i="10" s="1"/>
  <c r="U290" i="10" a="1"/>
  <c r="U290" i="10" s="1"/>
  <c r="BJ48" i="22" a="1"/>
  <c r="BJ48" i="22" s="1"/>
  <c r="BJ72" i="22" a="1"/>
  <c r="BJ72" i="22" s="1"/>
  <c r="BJ24" i="22" a="1"/>
  <c r="BJ24" i="22" s="1"/>
  <c r="EH17" i="22"/>
  <c r="BX137" i="22" s="1" a="1"/>
  <c r="BX137" i="22" s="1"/>
  <c r="BX113" i="22" a="1"/>
  <c r="BX113" i="22" s="1"/>
  <c r="BI1337" i="22" s="1" a="1"/>
  <c r="BI1337" i="22" s="1"/>
  <c r="BQ36" i="10"/>
  <c r="AA156" i="10" a="1"/>
  <c r="AA156" i="10" s="1"/>
  <c r="BD1351" i="22"/>
  <c r="BH775" i="22" a="1"/>
  <c r="BH775" i="22" s="1"/>
  <c r="CF57" i="10"/>
  <c r="V357" i="10" s="1" a="1"/>
  <c r="V357" i="10" s="1"/>
  <c r="V297" i="10" a="1"/>
  <c r="V297" i="10" s="1"/>
  <c r="Q17" i="25"/>
  <c r="B17" i="28"/>
  <c r="R4" i="25"/>
  <c r="C4" i="28"/>
  <c r="Q13" i="25"/>
  <c r="B13" i="28"/>
  <c r="R15" i="25"/>
  <c r="C15" i="28"/>
  <c r="Q12" i="25"/>
  <c r="B12" i="28"/>
  <c r="F12" i="28" s="1" a="1"/>
  <c r="F12" i="28" s="1"/>
  <c r="R25" i="25"/>
  <c r="C25" i="28"/>
  <c r="D25" i="28" s="1"/>
  <c r="Q21" i="25"/>
  <c r="B21" i="28"/>
  <c r="BJ1332" i="22" a="1"/>
  <c r="BJ1332" i="22" s="1"/>
  <c r="BH1332" i="22" a="1"/>
  <c r="BH1332" i="22" s="1"/>
  <c r="BF1610" i="22"/>
  <c r="BK1311" i="22" a="1"/>
  <c r="BK1311" i="22" s="1"/>
  <c r="CD168" i="22" a="1"/>
  <c r="CD168" i="22" s="1"/>
  <c r="BY168" i="22" a="1"/>
  <c r="BY168" i="22" s="1"/>
  <c r="BV192" i="22"/>
  <c r="BX168" i="22" a="1"/>
  <c r="BX168" i="22" s="1"/>
  <c r="BI240" i="22" s="1" a="1"/>
  <c r="BI240" i="22" s="1"/>
  <c r="CC168" i="22" a="1"/>
  <c r="CC168" i="22" s="1"/>
  <c r="BW168" i="22" a="1"/>
  <c r="BW168" i="22" s="1"/>
  <c r="CB168" i="22" a="1"/>
  <c r="CB168" i="22" s="1"/>
  <c r="CA168" i="22" a="1"/>
  <c r="CA168" i="22" s="1"/>
  <c r="CF168" i="22" a="1"/>
  <c r="CF168" i="22" s="1"/>
  <c r="CE168" i="22" a="1"/>
  <c r="CE168" i="22" s="1"/>
  <c r="BZ168" i="22" a="1"/>
  <c r="BZ168" i="22" s="1"/>
  <c r="BK240" i="22" s="1" a="1"/>
  <c r="BK240" i="22" s="1"/>
  <c r="CG46" i="10"/>
  <c r="W346" i="10" s="1" a="1"/>
  <c r="W346" i="10" s="1"/>
  <c r="W286" i="10" a="1"/>
  <c r="W286" i="10" s="1"/>
  <c r="DT20" i="22"/>
  <c r="CD68" i="22" a="1"/>
  <c r="CD68" i="22" s="1"/>
  <c r="S452" i="10"/>
  <c r="AC392" i="10" a="1"/>
  <c r="AC392" i="10" s="1"/>
  <c r="U392" i="10" a="1"/>
  <c r="U392" i="10" s="1"/>
  <c r="AB392" i="10" a="1"/>
  <c r="AB392" i="10" s="1"/>
  <c r="T392" i="10" a="1"/>
  <c r="T392" i="10" s="1"/>
  <c r="AA392" i="10" a="1"/>
  <c r="AA392" i="10" s="1"/>
  <c r="Z392" i="10" a="1"/>
  <c r="Z392" i="10" s="1"/>
  <c r="Y392" i="10" a="1"/>
  <c r="Y392" i="10" s="1"/>
  <c r="X392" i="10" a="1"/>
  <c r="X392" i="10" s="1"/>
  <c r="W392" i="10" a="1"/>
  <c r="W392" i="10" s="1"/>
  <c r="V392" i="10" a="1"/>
  <c r="V392" i="10" s="1"/>
  <c r="BK1313" i="22" a="1"/>
  <c r="BK1313" i="22" s="1"/>
  <c r="CE188" i="22" a="1"/>
  <c r="CE188" i="22" s="1"/>
  <c r="BY188" i="22" a="1"/>
  <c r="BY188" i="22" s="1"/>
  <c r="CD188" i="22" a="1"/>
  <c r="CD188" i="22" s="1"/>
  <c r="CC188" i="22" a="1"/>
  <c r="CC188" i="22" s="1"/>
  <c r="BX188" i="22" a="1"/>
  <c r="BX188" i="22" s="1"/>
  <c r="BV212" i="22"/>
  <c r="CB188" i="22" a="1"/>
  <c r="CB188" i="22" s="1"/>
  <c r="BW188" i="22" a="1"/>
  <c r="BW188" i="22" s="1"/>
  <c r="CF188" i="22" a="1"/>
  <c r="CF188" i="22" s="1"/>
  <c r="CA188" i="22" a="1"/>
  <c r="CA188" i="22" s="1"/>
  <c r="BZ188" i="22" a="1"/>
  <c r="BZ188" i="22" s="1"/>
  <c r="BV208" i="22"/>
  <c r="CA184" i="22" a="1"/>
  <c r="CA184" i="22" s="1"/>
  <c r="CF184" i="22" a="1"/>
  <c r="CF184" i="22" s="1"/>
  <c r="CE184" i="22" a="1"/>
  <c r="CE184" i="22" s="1"/>
  <c r="BZ184" i="22" a="1"/>
  <c r="BZ184" i="22" s="1"/>
  <c r="CD184" i="22" a="1"/>
  <c r="CD184" i="22" s="1"/>
  <c r="BY184" i="22" a="1"/>
  <c r="BY184" i="22" s="1"/>
  <c r="BX184" i="22" a="1"/>
  <c r="BX184" i="22" s="1"/>
  <c r="CC184" i="22" a="1"/>
  <c r="CC184" i="22" s="1"/>
  <c r="BW184" i="22" a="1"/>
  <c r="BW184" i="22" s="1"/>
  <c r="CB184" i="22" a="1"/>
  <c r="CB184" i="22" s="1"/>
  <c r="CF36" i="10"/>
  <c r="V336" i="10" s="1" a="1"/>
  <c r="V336" i="10" s="1"/>
  <c r="V276" i="10" a="1"/>
  <c r="V276" i="10" s="1"/>
  <c r="BO62" i="10"/>
  <c r="I55" i="10" a="1"/>
  <c r="I55" i="10" s="1"/>
  <c r="I56" i="10" a="1"/>
  <c r="I56" i="10" s="1"/>
  <c r="Y182" i="10" a="1"/>
  <c r="Y182" i="10" s="1"/>
  <c r="I53" i="10" a="1"/>
  <c r="I53" i="10" s="1"/>
  <c r="I54" i="10" a="1"/>
  <c r="I54" i="10" s="1"/>
  <c r="V457" i="10" a="1"/>
  <c r="V457" i="10" s="1"/>
  <c r="AC457" i="10" a="1"/>
  <c r="AC457" i="10" s="1"/>
  <c r="U457" i="10" a="1"/>
  <c r="U457" i="10" s="1"/>
  <c r="AB457" i="10" a="1"/>
  <c r="AB457" i="10" s="1"/>
  <c r="T457" i="10" a="1"/>
  <c r="T457" i="10" s="1"/>
  <c r="S517" i="10"/>
  <c r="AA457" i="10" a="1"/>
  <c r="AA457" i="10" s="1"/>
  <c r="W457" i="10" a="1"/>
  <c r="W457" i="10" s="1"/>
  <c r="CE13" i="10"/>
  <c r="U313" i="10" s="1" a="1"/>
  <c r="U313" i="10" s="1"/>
  <c r="U253" i="10" a="1"/>
  <c r="U253" i="10" s="1"/>
  <c r="CF39" i="10"/>
  <c r="V339" i="10" s="1" a="1"/>
  <c r="V339" i="10" s="1"/>
  <c r="V279" i="10" a="1"/>
  <c r="V279" i="10" s="1"/>
  <c r="CE8" i="10"/>
  <c r="U308" i="10" s="1" a="1"/>
  <c r="U308" i="10" s="1"/>
  <c r="U248" i="10" a="1"/>
  <c r="U248" i="10" s="1"/>
  <c r="CF47" i="10"/>
  <c r="V347" i="10" s="1" a="1"/>
  <c r="V347" i="10" s="1"/>
  <c r="V287" i="10" a="1"/>
  <c r="V287" i="10" s="1"/>
  <c r="CI24" i="10"/>
  <c r="Y324" i="10" s="1" a="1"/>
  <c r="Y324" i="10" s="1"/>
  <c r="Y264" i="10" a="1"/>
  <c r="Y264" i="10" s="1"/>
  <c r="EA26" i="22"/>
  <c r="H58" i="22" a="1"/>
  <c r="H58" i="22" s="1"/>
  <c r="H57" i="22" a="1"/>
  <c r="H57" i="22" s="1"/>
  <c r="H59" i="22" a="1"/>
  <c r="H59" i="22" s="1"/>
  <c r="CA98" i="22" a="1"/>
  <c r="CA98" i="22" s="1"/>
  <c r="H60" i="22" a="1"/>
  <c r="H60" i="22" s="1"/>
  <c r="BF1164" i="22"/>
  <c r="AM12" i="9"/>
  <c r="AQ12" i="9" s="1"/>
  <c r="AU12" i="9" s="1"/>
  <c r="AY12" i="9" s="1"/>
  <c r="BF1477" i="22"/>
  <c r="G17" i="19"/>
  <c r="G10" i="19"/>
  <c r="R9" i="19"/>
  <c r="BF1592" i="22"/>
  <c r="CF4" i="10"/>
  <c r="V304" i="10" s="1" a="1"/>
  <c r="V304" i="10" s="1"/>
  <c r="V244" i="10" a="1"/>
  <c r="V244" i="10" s="1"/>
  <c r="S461" i="10"/>
  <c r="W401" i="10" a="1"/>
  <c r="W401" i="10" s="1"/>
  <c r="V401" i="10" a="1"/>
  <c r="V401" i="10" s="1"/>
  <c r="AC401" i="10" a="1"/>
  <c r="AC401" i="10" s="1"/>
  <c r="U401" i="10" a="1"/>
  <c r="U401" i="10" s="1"/>
  <c r="AB401" i="10" a="1"/>
  <c r="AB401" i="10" s="1"/>
  <c r="T401" i="10" a="1"/>
  <c r="T401" i="10" s="1"/>
  <c r="BV203" i="22"/>
  <c r="CD179" i="22" a="1"/>
  <c r="CD179" i="22" s="1"/>
  <c r="BZ179" i="22" a="1"/>
  <c r="BZ179" i="22" s="1"/>
  <c r="CE179" i="22" a="1"/>
  <c r="CE179" i="22" s="1"/>
  <c r="CA179" i="22" a="1"/>
  <c r="CA179" i="22" s="1"/>
  <c r="BW179" i="22" a="1"/>
  <c r="BW179" i="22" s="1"/>
  <c r="CC179" i="22" a="1"/>
  <c r="CC179" i="22" s="1"/>
  <c r="BX179" i="22" a="1"/>
  <c r="BX179" i="22" s="1"/>
  <c r="CB179" i="22" a="1"/>
  <c r="CB179" i="22" s="1"/>
  <c r="CF179" i="22" a="1"/>
  <c r="CF179" i="22" s="1"/>
  <c r="BY179" i="22" a="1"/>
  <c r="BY179" i="22" s="1"/>
  <c r="A68" i="19"/>
  <c r="F67" i="19"/>
  <c r="BI155" i="22" a="1"/>
  <c r="BI155" i="22" s="1"/>
  <c r="BI731" i="22" a="1"/>
  <c r="BI731" i="22" s="1"/>
  <c r="BF1605" i="22"/>
  <c r="BG816" i="22"/>
  <c r="BG264" i="22"/>
  <c r="BH240" i="22" a="1"/>
  <c r="BH240" i="22" s="1"/>
  <c r="BJ240" i="22" a="1"/>
  <c r="BJ240" i="22" s="1"/>
  <c r="CG12" i="10"/>
  <c r="W312" i="10" s="1" a="1"/>
  <c r="W312" i="10" s="1"/>
  <c r="W252" i="10" a="1"/>
  <c r="W252" i="10" s="1"/>
  <c r="EI19" i="22"/>
  <c r="BY139" i="22" s="1" a="1"/>
  <c r="BY139" i="22" s="1"/>
  <c r="BY115" i="22" a="1"/>
  <c r="BY115" i="22" s="1"/>
  <c r="CF44" i="10"/>
  <c r="V344" i="10" s="1" a="1"/>
  <c r="V344" i="10" s="1"/>
  <c r="V284" i="10" a="1"/>
  <c r="V284" i="10" s="1"/>
  <c r="EL22" i="22"/>
  <c r="CB142" i="22" s="1" a="1"/>
  <c r="CB142" i="22" s="1"/>
  <c r="CB118" i="22" a="1"/>
  <c r="CB118" i="22" s="1"/>
  <c r="BF1590" i="22"/>
  <c r="BF925" i="22"/>
  <c r="BF493" i="22"/>
  <c r="F75" i="19"/>
  <c r="A85" i="19"/>
  <c r="F85" i="19" s="1"/>
  <c r="BF918" i="22"/>
  <c r="BF486" i="22"/>
  <c r="BF917" i="22"/>
  <c r="BF485" i="22"/>
  <c r="EM19" i="22"/>
  <c r="CC139" i="22" s="1" a="1"/>
  <c r="CC139" i="22" s="1"/>
  <c r="CC115" i="22" a="1"/>
  <c r="CC115" i="22" s="1"/>
  <c r="CF43" i="10"/>
  <c r="V343" i="10" s="1" a="1"/>
  <c r="V343" i="10" s="1"/>
  <c r="V283" i="10" a="1"/>
  <c r="V283" i="10" s="1"/>
  <c r="BF1473" i="22"/>
  <c r="BV211" i="22"/>
  <c r="CD187" i="22" a="1"/>
  <c r="CD187" i="22" s="1"/>
  <c r="BZ187" i="22" a="1"/>
  <c r="BZ187" i="22" s="1"/>
  <c r="CE187" i="22" a="1"/>
  <c r="CE187" i="22" s="1"/>
  <c r="CA187" i="22" a="1"/>
  <c r="CA187" i="22" s="1"/>
  <c r="BW187" i="22" a="1"/>
  <c r="BW187" i="22" s="1"/>
  <c r="BY187" i="22" a="1"/>
  <c r="BY187" i="22" s="1"/>
  <c r="CC187" i="22" a="1"/>
  <c r="CC187" i="22" s="1"/>
  <c r="BX187" i="22" a="1"/>
  <c r="BX187" i="22" s="1"/>
  <c r="CB187" i="22" a="1"/>
  <c r="CB187" i="22" s="1"/>
  <c r="CF187" i="22" a="1"/>
  <c r="CF187" i="22" s="1"/>
  <c r="CF15" i="10"/>
  <c r="V315" i="10" s="1" a="1"/>
  <c r="V315" i="10" s="1"/>
  <c r="V255" i="10" a="1"/>
  <c r="V255" i="10" s="1"/>
  <c r="BF1044" i="22"/>
  <c r="BF612" i="22"/>
  <c r="BG19" i="10"/>
  <c r="AA79" i="10" a="1"/>
  <c r="AA79" i="10" s="1"/>
  <c r="BF1488" i="22"/>
  <c r="CF51" i="10"/>
  <c r="V351" i="10" s="1" a="1"/>
  <c r="V351" i="10" s="1"/>
  <c r="V291" i="10" a="1"/>
  <c r="V291" i="10" s="1"/>
  <c r="BJ1302" i="22" a="1"/>
  <c r="BJ1302" i="22" s="1"/>
  <c r="CE47" i="10"/>
  <c r="U347" i="10" s="1" a="1"/>
  <c r="U347" i="10" s="1"/>
  <c r="U287" i="10" a="1"/>
  <c r="U287" i="10" s="1"/>
  <c r="EI12" i="22"/>
  <c r="BY132" i="22" s="1" a="1"/>
  <c r="BY132" i="22" s="1"/>
  <c r="BY108" i="22" a="1"/>
  <c r="BY108" i="22" s="1"/>
  <c r="EJ24" i="22"/>
  <c r="BZ144" i="22" s="1" a="1"/>
  <c r="BZ144" i="22" s="1"/>
  <c r="BZ120" i="22" a="1"/>
  <c r="BZ120" i="22" s="1"/>
  <c r="BF1607" i="22"/>
  <c r="CG59" i="10"/>
  <c r="W359" i="10" s="1" a="1"/>
  <c r="W359" i="10" s="1"/>
  <c r="W299" i="10" a="1"/>
  <c r="W299" i="10" s="1"/>
  <c r="D42" i="14"/>
  <c r="CE32" i="10"/>
  <c r="U332" i="10" s="1" a="1"/>
  <c r="U332" i="10" s="1"/>
  <c r="U272" i="10" a="1"/>
  <c r="U272" i="10" s="1"/>
  <c r="BV198" i="22"/>
  <c r="CF174" i="22" a="1"/>
  <c r="CF174" i="22" s="1"/>
  <c r="CA174" i="22" a="1"/>
  <c r="CA174" i="22" s="1"/>
  <c r="CE174" i="22" a="1"/>
  <c r="CE174" i="22" s="1"/>
  <c r="BZ174" i="22" a="1"/>
  <c r="BZ174" i="22" s="1"/>
  <c r="BY174" i="22" a="1"/>
  <c r="BY174" i="22" s="1"/>
  <c r="CD174" i="22" a="1"/>
  <c r="CD174" i="22" s="1"/>
  <c r="BX174" i="22" a="1"/>
  <c r="BX174" i="22" s="1"/>
  <c r="CC174" i="22" a="1"/>
  <c r="CC174" i="22" s="1"/>
  <c r="CB174" i="22" a="1"/>
  <c r="CB174" i="22" s="1"/>
  <c r="BW174" i="22" a="1"/>
  <c r="BW174" i="22" s="1"/>
  <c r="BF1058" i="22"/>
  <c r="BF626" i="22"/>
  <c r="CF30" i="10"/>
  <c r="V330" i="10" s="1" a="1"/>
  <c r="V330" i="10" s="1"/>
  <c r="V270" i="10" a="1"/>
  <c r="V270" i="10" s="1"/>
  <c r="BI151" i="22" a="1"/>
  <c r="BI151" i="22" s="1"/>
  <c r="BI727" i="22" a="1"/>
  <c r="BI727" i="22" s="1"/>
  <c r="EH12" i="22"/>
  <c r="BX132" i="22" s="1" a="1"/>
  <c r="BX132" i="22" s="1"/>
  <c r="BX108" i="22" a="1"/>
  <c r="BX108" i="22" s="1"/>
  <c r="DR17" i="22"/>
  <c r="CB65" i="22" a="1"/>
  <c r="CB65" i="22" s="1"/>
  <c r="CC159" i="22" a="1"/>
  <c r="CC159" i="22" s="1"/>
  <c r="BY159" i="22" a="1"/>
  <c r="BY159" i="22" s="1"/>
  <c r="BV183" i="22"/>
  <c r="CF159" i="22" a="1"/>
  <c r="CF159" i="22" s="1"/>
  <c r="CB159" i="22" a="1"/>
  <c r="CB159" i="22" s="1"/>
  <c r="BX159" i="22" a="1"/>
  <c r="BX159" i="22" s="1"/>
  <c r="CE159" i="22" a="1"/>
  <c r="CE159" i="22" s="1"/>
  <c r="CA159" i="22" a="1"/>
  <c r="CA159" i="22" s="1"/>
  <c r="BW159" i="22" a="1"/>
  <c r="BW159" i="22" s="1"/>
  <c r="CD159" i="22" a="1"/>
  <c r="CD159" i="22" s="1"/>
  <c r="BZ159" i="22" a="1"/>
  <c r="BZ159" i="22" s="1"/>
  <c r="BI160" i="22" a="1"/>
  <c r="BI160" i="22" s="1"/>
  <c r="BI736" i="22" a="1"/>
  <c r="BI736" i="22" s="1"/>
  <c r="BD1370" i="22"/>
  <c r="BH794" i="22" a="1"/>
  <c r="BH794" i="22" s="1"/>
  <c r="EL11" i="22"/>
  <c r="CB131" i="22" s="1" a="1"/>
  <c r="CB131" i="22" s="1"/>
  <c r="CB107" i="22" a="1"/>
  <c r="CB107" i="22" s="1"/>
  <c r="G28" i="9"/>
  <c r="I28" i="9"/>
  <c r="B32" i="9"/>
  <c r="I33" i="9" s="1"/>
  <c r="H28" i="9"/>
  <c r="BF1172" i="22"/>
  <c r="S540" i="10"/>
  <c r="AC480" i="10" a="1"/>
  <c r="AC480" i="10" s="1"/>
  <c r="U480" i="10" a="1"/>
  <c r="U480" i="10" s="1"/>
  <c r="AB480" i="10" a="1"/>
  <c r="AB480" i="10" s="1"/>
  <c r="T480" i="10" a="1"/>
  <c r="T480" i="10" s="1"/>
  <c r="W480" i="10" a="1"/>
  <c r="W480" i="10" s="1"/>
  <c r="V480" i="10" a="1"/>
  <c r="V480" i="10" s="1"/>
  <c r="Z465" i="10" a="1"/>
  <c r="Z465" i="10" s="1"/>
  <c r="V465" i="10" a="1"/>
  <c r="V465" i="10" s="1"/>
  <c r="AC465" i="10" a="1"/>
  <c r="AC465" i="10" s="1"/>
  <c r="Y465" i="10" a="1"/>
  <c r="Y465" i="10" s="1"/>
  <c r="U465" i="10" a="1"/>
  <c r="U465" i="10" s="1"/>
  <c r="AB465" i="10" a="1"/>
  <c r="AB465" i="10" s="1"/>
  <c r="X465" i="10" a="1"/>
  <c r="X465" i="10" s="1"/>
  <c r="T465" i="10" a="1"/>
  <c r="T465" i="10" s="1"/>
  <c r="S525" i="10"/>
  <c r="AA465" i="10" a="1"/>
  <c r="AA465" i="10" s="1"/>
  <c r="W465" i="10" a="1"/>
  <c r="W465" i="10" s="1"/>
  <c r="X405" i="10" a="1"/>
  <c r="X405" i="10" s="1"/>
  <c r="BH50" i="22" a="1"/>
  <c r="BH50" i="22" s="1"/>
  <c r="X54" i="10" a="1"/>
  <c r="X54" i="10" s="1"/>
  <c r="AT54" i="10"/>
  <c r="EJ19" i="22"/>
  <c r="BZ139" i="22" s="1" a="1"/>
  <c r="BZ139" i="22" s="1"/>
  <c r="BZ115" i="22" a="1"/>
  <c r="BZ115" i="22" s="1"/>
  <c r="EH24" i="22"/>
  <c r="BX144" i="22" s="1" a="1"/>
  <c r="BX144" i="22" s="1"/>
  <c r="BX120" i="22" a="1"/>
  <c r="BX120" i="22" s="1"/>
  <c r="BI1344" i="22" s="1" a="1"/>
  <c r="BI1344" i="22" s="1"/>
  <c r="BF1161" i="22"/>
  <c r="BF937" i="22"/>
  <c r="BF505" i="22"/>
  <c r="AV18" i="10"/>
  <c r="AL28" i="10"/>
  <c r="Z388" i="10" s="1" a="1"/>
  <c r="Z388" i="10" s="1"/>
  <c r="Z18" i="10" a="1"/>
  <c r="Z18" i="10" s="1"/>
  <c r="AL19" i="10"/>
  <c r="CK24" i="10"/>
  <c r="AA324" i="10" s="1" a="1"/>
  <c r="AA324" i="10" s="1"/>
  <c r="AA264" i="10" a="1"/>
  <c r="AA264" i="10" s="1"/>
  <c r="DT21" i="22"/>
  <c r="CD69" i="22" a="1"/>
  <c r="CD69" i="22" s="1"/>
  <c r="BF933" i="22"/>
  <c r="BF501" i="22"/>
  <c r="CF42" i="10"/>
  <c r="V342" i="10" s="1" a="1"/>
  <c r="V342" i="10" s="1"/>
  <c r="V282" i="10" a="1"/>
  <c r="V282" i="10" s="1"/>
  <c r="Z473" i="10" a="1"/>
  <c r="Z473" i="10" s="1"/>
  <c r="V473" i="10" a="1"/>
  <c r="V473" i="10" s="1"/>
  <c r="AC473" i="10" a="1"/>
  <c r="AC473" i="10" s="1"/>
  <c r="Y473" i="10" a="1"/>
  <c r="Y473" i="10" s="1"/>
  <c r="U473" i="10" a="1"/>
  <c r="U473" i="10" s="1"/>
  <c r="AB473" i="10" a="1"/>
  <c r="AB473" i="10" s="1"/>
  <c r="X473" i="10" a="1"/>
  <c r="X473" i="10" s="1"/>
  <c r="T473" i="10" a="1"/>
  <c r="T473" i="10" s="1"/>
  <c r="W473" i="10" a="1"/>
  <c r="W473" i="10" s="1"/>
  <c r="S533" i="10"/>
  <c r="AA473" i="10" a="1"/>
  <c r="AA473" i="10" s="1"/>
  <c r="EH15" i="22"/>
  <c r="BX135" i="22" s="1" a="1"/>
  <c r="BX135" i="22" s="1"/>
  <c r="BX111" i="22" a="1"/>
  <c r="BX111" i="22" s="1"/>
  <c r="BJ1330" i="22" a="1"/>
  <c r="BJ1330" i="22" s="1"/>
  <c r="BH1330" i="22" a="1"/>
  <c r="BH1330" i="22" s="1"/>
  <c r="BO53" i="10"/>
  <c r="Y173" i="10" a="1"/>
  <c r="Y173" i="10" s="1"/>
  <c r="BF1756" i="22"/>
  <c r="AC364" i="10" a="1"/>
  <c r="AC364" i="10" s="1"/>
  <c r="U364" i="10" a="1"/>
  <c r="U364" i="10" s="1"/>
  <c r="AB364" i="10" a="1"/>
  <c r="AB364" i="10" s="1"/>
  <c r="T364" i="10" a="1"/>
  <c r="T364" i="10" s="1"/>
  <c r="AA364" i="10" a="1"/>
  <c r="AA364" i="10" s="1"/>
  <c r="Z364" i="10" a="1"/>
  <c r="Z364" i="10" s="1"/>
  <c r="S424" i="10"/>
  <c r="Y364" i="10" a="1"/>
  <c r="Y364" i="10" s="1"/>
  <c r="X364" i="10" a="1"/>
  <c r="X364" i="10" s="1"/>
  <c r="W364" i="10" a="1"/>
  <c r="W364" i="10" s="1"/>
  <c r="V364" i="10" a="1"/>
  <c r="V364" i="10" s="1"/>
  <c r="S440" i="10"/>
  <c r="AC380" i="10" a="1"/>
  <c r="AC380" i="10" s="1"/>
  <c r="U380" i="10" a="1"/>
  <c r="U380" i="10" s="1"/>
  <c r="AB380" i="10" a="1"/>
  <c r="AB380" i="10" s="1"/>
  <c r="T380" i="10" a="1"/>
  <c r="T380" i="10" s="1"/>
  <c r="AA380" i="10" a="1"/>
  <c r="AA380" i="10" s="1"/>
  <c r="W380" i="10" a="1"/>
  <c r="W380" i="10" s="1"/>
  <c r="V380" i="10" a="1"/>
  <c r="V380" i="10" s="1"/>
  <c r="EJ10" i="22"/>
  <c r="BZ130" i="22" s="1" a="1"/>
  <c r="BZ130" i="22" s="1"/>
  <c r="BZ106" i="22" a="1"/>
  <c r="BZ106" i="22" s="1"/>
  <c r="R12" i="25"/>
  <c r="C12" i="28"/>
  <c r="Q9" i="25"/>
  <c r="B9" i="28"/>
  <c r="R5" i="25"/>
  <c r="C5" i="28"/>
  <c r="R21" i="25"/>
  <c r="C21" i="28"/>
  <c r="D21" i="28" s="1"/>
  <c r="Q23" i="25"/>
  <c r="B23" i="28"/>
  <c r="R23" i="25"/>
  <c r="C23" i="28"/>
  <c r="D23" i="28" s="1"/>
  <c r="AV12" i="22"/>
  <c r="I12" i="15" s="1"/>
  <c r="CG48" i="10"/>
  <c r="W348" i="10" s="1" a="1"/>
  <c r="W348" i="10" s="1"/>
  <c r="W288" i="10" a="1"/>
  <c r="W288" i="10" s="1"/>
  <c r="CG10" i="10"/>
  <c r="W310" i="10" s="1" a="1"/>
  <c r="W310" i="10" s="1"/>
  <c r="W250" i="10" a="1"/>
  <c r="W250" i="10" s="1"/>
  <c r="CE6" i="10"/>
  <c r="U306" i="10" s="1" a="1"/>
  <c r="U306" i="10" s="1"/>
  <c r="U246" i="10" a="1"/>
  <c r="U246" i="10" s="1"/>
  <c r="L68" i="19"/>
  <c r="CF9" i="10"/>
  <c r="V309" i="10" s="1" a="1"/>
  <c r="V309" i="10" s="1"/>
  <c r="V249" i="10" a="1"/>
  <c r="V249" i="10" s="1"/>
  <c r="M40" i="7"/>
  <c r="S39" i="11" s="1"/>
  <c r="E40" i="7"/>
  <c r="L40" i="7"/>
  <c r="N39" i="11" s="1"/>
  <c r="D40" i="7"/>
  <c r="K40" i="7"/>
  <c r="C40" i="7"/>
  <c r="J40" i="7"/>
  <c r="B45" i="7"/>
  <c r="I40" i="7"/>
  <c r="P40" i="7"/>
  <c r="V39" i="11" s="1"/>
  <c r="H40" i="7"/>
  <c r="O40" i="7"/>
  <c r="U39" i="11" s="1"/>
  <c r="G40" i="7"/>
  <c r="N40" i="7"/>
  <c r="T39" i="11" s="1"/>
  <c r="F40" i="7"/>
  <c r="CG50" i="10"/>
  <c r="W350" i="10" s="1" a="1"/>
  <c r="W350" i="10" s="1"/>
  <c r="W290" i="10" a="1"/>
  <c r="W290" i="10" s="1"/>
  <c r="BD1358" i="22"/>
  <c r="BH782" i="22" a="1"/>
  <c r="BH782" i="22" s="1"/>
  <c r="BF1491" i="22"/>
  <c r="BJ1338" i="22" a="1"/>
  <c r="BJ1338" i="22" s="1"/>
  <c r="BI1338" i="22" a="1"/>
  <c r="BI1338" i="22" s="1"/>
  <c r="BH1338" i="22" a="1"/>
  <c r="BH1338" i="22" s="1"/>
  <c r="CG61" i="10"/>
  <c r="W361" i="10" s="1" a="1"/>
  <c r="W361" i="10" s="1"/>
  <c r="W301" i="10" a="1"/>
  <c r="W301" i="10" s="1"/>
  <c r="BF26" i="10"/>
  <c r="Z86" i="10" a="1"/>
  <c r="Z86" i="10" s="1"/>
  <c r="DH24" i="22"/>
  <c r="CB48" i="22" a="1"/>
  <c r="CB48" i="22" s="1"/>
  <c r="AB455" i="10" a="1"/>
  <c r="AB455" i="10" s="1"/>
  <c r="X455" i="10" a="1"/>
  <c r="X455" i="10" s="1"/>
  <c r="T455" i="10" a="1"/>
  <c r="T455" i="10" s="1"/>
  <c r="S515" i="10"/>
  <c r="AA455" i="10" a="1"/>
  <c r="AA455" i="10" s="1"/>
  <c r="W455" i="10" a="1"/>
  <c r="W455" i="10" s="1"/>
  <c r="Z455" i="10" a="1"/>
  <c r="Z455" i="10" s="1"/>
  <c r="V455" i="10" a="1"/>
  <c r="V455" i="10" s="1"/>
  <c r="AC455" i="10" a="1"/>
  <c r="AC455" i="10" s="1"/>
  <c r="Y455" i="10" a="1"/>
  <c r="Y455" i="10" s="1"/>
  <c r="U455" i="10" a="1"/>
  <c r="U455" i="10" s="1"/>
  <c r="AW56" i="10"/>
  <c r="AA56" i="10" a="1"/>
  <c r="AA56" i="10" s="1"/>
  <c r="BF934" i="22"/>
  <c r="BF502" i="22"/>
  <c r="E24" i="28"/>
  <c r="CF16" i="10"/>
  <c r="V316" i="10" s="1" a="1"/>
  <c r="V316" i="10" s="1"/>
  <c r="V256" i="10" a="1"/>
  <c r="V256" i="10" s="1"/>
  <c r="EJ26" i="22"/>
  <c r="G61" i="22" a="1"/>
  <c r="G61" i="22" s="1"/>
  <c r="G37" i="22" s="1"/>
  <c r="G62" i="22" a="1"/>
  <c r="G62" i="22" s="1"/>
  <c r="G38" i="22" s="1"/>
  <c r="BZ122" i="22" a="1"/>
  <c r="BZ122" i="22" s="1"/>
  <c r="G64" i="22" a="1"/>
  <c r="G64" i="22" s="1"/>
  <c r="G40" i="22" s="1"/>
  <c r="G63" i="22" a="1"/>
  <c r="G63" i="22" s="1"/>
  <c r="G39" i="22" s="1"/>
  <c r="BF922" i="22"/>
  <c r="BF490" i="22"/>
  <c r="S506" i="10"/>
  <c r="AA446" i="10" a="1"/>
  <c r="AA446" i="10" s="1"/>
  <c r="W446" i="10" a="1"/>
  <c r="W446" i="10" s="1"/>
  <c r="Z446" i="10" a="1"/>
  <c r="Z446" i="10" s="1"/>
  <c r="V446" i="10" a="1"/>
  <c r="V446" i="10" s="1"/>
  <c r="AC446" i="10" a="1"/>
  <c r="AC446" i="10" s="1"/>
  <c r="Y446" i="10" a="1"/>
  <c r="Y446" i="10" s="1"/>
  <c r="U446" i="10" a="1"/>
  <c r="U446" i="10" s="1"/>
  <c r="AB446" i="10" a="1"/>
  <c r="AB446" i="10" s="1"/>
  <c r="X446" i="10" a="1"/>
  <c r="X446" i="10" s="1"/>
  <c r="T446" i="10" a="1"/>
  <c r="T446" i="10" s="1"/>
  <c r="CF10" i="10"/>
  <c r="V310" i="10" s="1" a="1"/>
  <c r="V310" i="10" s="1"/>
  <c r="V250" i="10" a="1"/>
  <c r="V250" i="10" s="1"/>
  <c r="B37" i="9"/>
  <c r="BJ1329" i="22" a="1"/>
  <c r="BJ1329" i="22" s="1"/>
  <c r="BI1329" i="22" a="1"/>
  <c r="BI1329" i="22" s="1"/>
  <c r="BH1329" i="22" a="1"/>
  <c r="BH1329" i="22" s="1"/>
  <c r="BF1720" i="22"/>
  <c r="CE169" i="22" a="1"/>
  <c r="CE169" i="22" s="1"/>
  <c r="CA169" i="22" a="1"/>
  <c r="CA169" i="22" s="1"/>
  <c r="BW169" i="22" a="1"/>
  <c r="BW169" i="22" s="1"/>
  <c r="BH241" i="22" s="1" a="1"/>
  <c r="BH241" i="22" s="1"/>
  <c r="CF169" i="22" a="1"/>
  <c r="CF169" i="22" s="1"/>
  <c r="CB169" i="22" a="1"/>
  <c r="CB169" i="22" s="1"/>
  <c r="BX169" i="22" a="1"/>
  <c r="BX169" i="22" s="1"/>
  <c r="BI241" i="22" s="1" a="1"/>
  <c r="BI241" i="22" s="1"/>
  <c r="CC169" i="22" a="1"/>
  <c r="CC169" i="22" s="1"/>
  <c r="BV193" i="22"/>
  <c r="BZ169" i="22" a="1"/>
  <c r="BZ169" i="22" s="1"/>
  <c r="BK241" i="22" s="1" a="1"/>
  <c r="BK241" i="22" s="1"/>
  <c r="CD169" i="22" a="1"/>
  <c r="CD169" i="22" s="1"/>
  <c r="BY169" i="22" a="1"/>
  <c r="BY169" i="22" s="1"/>
  <c r="BJ241" i="22" s="1" a="1"/>
  <c r="BJ241" i="22" s="1"/>
  <c r="EP19" i="22"/>
  <c r="CF139" i="22" s="1" a="1"/>
  <c r="CF139" i="22" s="1"/>
  <c r="CF115" i="22" a="1"/>
  <c r="CF115" i="22" s="1"/>
  <c r="BF62" i="10"/>
  <c r="J51" i="10" a="1"/>
  <c r="J51" i="10" s="1"/>
  <c r="J52" i="10" a="1"/>
  <c r="J52" i="10" s="1"/>
  <c r="Z122" i="10" a="1"/>
  <c r="Z122" i="10" s="1"/>
  <c r="J50" i="10" a="1"/>
  <c r="J50" i="10" s="1"/>
  <c r="J49" i="10" a="1"/>
  <c r="J49" i="10" s="1"/>
  <c r="BI164" i="22" a="1"/>
  <c r="BI164" i="22" s="1"/>
  <c r="BI740" i="22" a="1"/>
  <c r="BI740" i="22" s="1"/>
  <c r="CG37" i="10"/>
  <c r="W337" i="10" s="1" a="1"/>
  <c r="W337" i="10" s="1"/>
  <c r="W277" i="10" a="1"/>
  <c r="W277" i="10" s="1"/>
  <c r="CC189" i="22" a="1"/>
  <c r="CC189" i="22" s="1"/>
  <c r="BY189" i="22" a="1"/>
  <c r="BY189" i="22" s="1"/>
  <c r="BV213" i="22"/>
  <c r="CD189" i="22" a="1"/>
  <c r="CD189" i="22" s="1"/>
  <c r="BZ189" i="22" a="1"/>
  <c r="BZ189" i="22" s="1"/>
  <c r="BX189" i="22" a="1"/>
  <c r="BX189" i="22" s="1"/>
  <c r="CB189" i="22" a="1"/>
  <c r="CB189" i="22" s="1"/>
  <c r="BW189" i="22" a="1"/>
  <c r="BW189" i="22" s="1"/>
  <c r="CF189" i="22" a="1"/>
  <c r="CF189" i="22" s="1"/>
  <c r="CA189" i="22" a="1"/>
  <c r="CA189" i="22" s="1"/>
  <c r="CE189" i="22" a="1"/>
  <c r="CE189" i="22" s="1"/>
  <c r="BF1591" i="22"/>
  <c r="AL46" i="10"/>
  <c r="AV36" i="10"/>
  <c r="Z36" i="10" a="1"/>
  <c r="Z36" i="10" s="1"/>
  <c r="BF1486" i="22"/>
  <c r="BK1320" i="22" a="1"/>
  <c r="BK1320" i="22" s="1"/>
  <c r="S443" i="10"/>
  <c r="Y383" i="10" a="1"/>
  <c r="Y383" i="10" s="1"/>
  <c r="X383" i="10" a="1"/>
  <c r="X383" i="10" s="1"/>
  <c r="W383" i="10" a="1"/>
  <c r="W383" i="10" s="1"/>
  <c r="V383" i="10" a="1"/>
  <c r="V383" i="10" s="1"/>
  <c r="AC383" i="10" a="1"/>
  <c r="AC383" i="10" s="1"/>
  <c r="U383" i="10" a="1"/>
  <c r="U383" i="10" s="1"/>
  <c r="AB383" i="10" a="1"/>
  <c r="AB383" i="10" s="1"/>
  <c r="T383" i="10" a="1"/>
  <c r="T383" i="10" s="1"/>
  <c r="AA383" i="10" a="1"/>
  <c r="AA383" i="10" s="1"/>
  <c r="Z383" i="10" a="1"/>
  <c r="Z383" i="10" s="1"/>
  <c r="BQ62" i="10"/>
  <c r="K54" i="10" a="1"/>
  <c r="K54" i="10" s="1"/>
  <c r="K53" i="10" a="1"/>
  <c r="K53" i="10" s="1"/>
  <c r="K56" i="10" a="1"/>
  <c r="K56" i="10" s="1"/>
  <c r="AA182" i="10" a="1"/>
  <c r="AA182" i="10" s="1"/>
  <c r="K55" i="10" a="1"/>
  <c r="K55" i="10" s="1"/>
  <c r="BF1042" i="22"/>
  <c r="BF610" i="22"/>
  <c r="BD1359" i="22"/>
  <c r="BH783" i="22" a="1"/>
  <c r="BH783" i="22" s="1"/>
  <c r="BG798" i="22"/>
  <c r="BG246" i="22"/>
  <c r="BH222" i="22" a="1"/>
  <c r="BH222" i="22" s="1"/>
  <c r="BI222" i="22" a="1"/>
  <c r="BI222" i="22" s="1"/>
  <c r="BK222" i="22" a="1"/>
  <c r="BK222" i="22" s="1"/>
  <c r="BJ222" i="22" a="1"/>
  <c r="BJ222" i="22" s="1"/>
  <c r="AB471" i="10" a="1"/>
  <c r="AB471" i="10" s="1"/>
  <c r="T471" i="10" a="1"/>
  <c r="T471" i="10" s="1"/>
  <c r="S531" i="10"/>
  <c r="W471" i="10" a="1"/>
  <c r="W471" i="10" s="1"/>
  <c r="V471" i="10" a="1"/>
  <c r="V471" i="10" s="1"/>
  <c r="AC471" i="10" a="1"/>
  <c r="AC471" i="10" s="1"/>
  <c r="U471" i="10" a="1"/>
  <c r="U471" i="10" s="1"/>
  <c r="V441" i="10" a="1"/>
  <c r="V441" i="10" s="1"/>
  <c r="AC441" i="10" a="1"/>
  <c r="AC441" i="10" s="1"/>
  <c r="U441" i="10" a="1"/>
  <c r="U441" i="10" s="1"/>
  <c r="AB441" i="10" a="1"/>
  <c r="AB441" i="10" s="1"/>
  <c r="T441" i="10" a="1"/>
  <c r="T441" i="10" s="1"/>
  <c r="W441" i="10" a="1"/>
  <c r="W441" i="10" s="1"/>
  <c r="S501" i="10"/>
  <c r="I34" i="9"/>
  <c r="H34" i="9"/>
  <c r="G34" i="9"/>
  <c r="B38" i="9"/>
  <c r="CF31" i="10"/>
  <c r="V331" i="10" s="1" a="1"/>
  <c r="V331" i="10" s="1"/>
  <c r="V271" i="10" a="1"/>
  <c r="V271" i="10" s="1"/>
  <c r="CG28" i="10"/>
  <c r="W328" i="10" s="1" a="1"/>
  <c r="W328" i="10" s="1"/>
  <c r="W268" i="10" a="1"/>
  <c r="W268" i="10" s="1"/>
  <c r="BV195" i="22"/>
  <c r="CD171" i="22" a="1"/>
  <c r="CD171" i="22" s="1"/>
  <c r="BZ171" i="22" a="1"/>
  <c r="BZ171" i="22" s="1"/>
  <c r="CE171" i="22" a="1"/>
  <c r="CE171" i="22" s="1"/>
  <c r="CA171" i="22" a="1"/>
  <c r="CA171" i="22" s="1"/>
  <c r="BW171" i="22" a="1"/>
  <c r="BW171" i="22" s="1"/>
  <c r="CB171" i="22" a="1"/>
  <c r="CB171" i="22" s="1"/>
  <c r="CF171" i="22" a="1"/>
  <c r="CF171" i="22" s="1"/>
  <c r="BY171" i="22" a="1"/>
  <c r="BY171" i="22" s="1"/>
  <c r="CC171" i="22" a="1"/>
  <c r="CC171" i="22" s="1"/>
  <c r="BX171" i="22" a="1"/>
  <c r="BX171" i="22" s="1"/>
  <c r="BI166" i="22" a="1"/>
  <c r="BI166" i="22" s="1"/>
  <c r="BI742" i="22" a="1"/>
  <c r="BI742" i="22" s="1"/>
  <c r="CG25" i="10"/>
  <c r="W325" i="10" s="1" a="1"/>
  <c r="W325" i="10" s="1"/>
  <c r="W265" i="10" a="1"/>
  <c r="W265" i="10" s="1"/>
  <c r="EJ11" i="22"/>
  <c r="BZ131" i="22" s="1" a="1"/>
  <c r="BZ131" i="22" s="1"/>
  <c r="BZ107" i="22" a="1"/>
  <c r="BZ107" i="22" s="1"/>
  <c r="BJ12" i="22" a="1"/>
  <c r="BJ12" i="22" s="1"/>
  <c r="BJ60" i="22" a="1"/>
  <c r="BJ60" i="22" s="1"/>
  <c r="BJ36" i="22" a="1"/>
  <c r="BJ36" i="22" s="1"/>
  <c r="X10" i="7"/>
  <c r="Y34" i="7" s="1"/>
  <c r="W10" i="7"/>
  <c r="X34" i="7" s="1"/>
  <c r="T10" i="7"/>
  <c r="U34" i="7" s="1"/>
  <c r="S11" i="7"/>
  <c r="R34" i="7"/>
  <c r="BG815" i="22"/>
  <c r="BG263" i="22"/>
  <c r="BH239" i="22" a="1"/>
  <c r="BH239" i="22" s="1"/>
  <c r="BI239" i="22" a="1"/>
  <c r="BI239" i="22" s="1"/>
  <c r="BK239" i="22" a="1"/>
  <c r="BK239" i="22" s="1"/>
  <c r="BJ239" i="22" a="1"/>
  <c r="BJ239" i="22" s="1"/>
  <c r="BK1322" i="22" a="1"/>
  <c r="BK1322" i="22" s="1"/>
  <c r="R20" i="25"/>
  <c r="C20" i="28"/>
  <c r="D20" i="28" s="1"/>
  <c r="R6" i="25"/>
  <c r="C6" i="28"/>
  <c r="Q16" i="25"/>
  <c r="B16" i="28"/>
  <c r="R19" i="25"/>
  <c r="C19" i="28"/>
  <c r="D19" i="28" s="1"/>
  <c r="AV15" i="22"/>
  <c r="I15" i="15" s="1"/>
  <c r="R18" i="25"/>
  <c r="C18" i="28"/>
  <c r="Q24" i="25"/>
  <c r="B24" i="28"/>
  <c r="S522" i="10"/>
  <c r="AA462" i="10" a="1"/>
  <c r="AA462" i="10" s="1"/>
  <c r="W462" i="10" a="1"/>
  <c r="W462" i="10" s="1"/>
  <c r="Z462" i="10" a="1"/>
  <c r="Z462" i="10" s="1"/>
  <c r="V462" i="10" a="1"/>
  <c r="V462" i="10" s="1"/>
  <c r="AC462" i="10" a="1"/>
  <c r="AC462" i="10" s="1"/>
  <c r="Y462" i="10" a="1"/>
  <c r="Y462" i="10" s="1"/>
  <c r="U462" i="10" a="1"/>
  <c r="U462" i="10" s="1"/>
  <c r="AB462" i="10" a="1"/>
  <c r="AB462" i="10" s="1"/>
  <c r="X462" i="10" a="1"/>
  <c r="X462" i="10" s="1"/>
  <c r="T462" i="10" a="1"/>
  <c r="T462" i="10" s="1"/>
  <c r="EJ14" i="22"/>
  <c r="BZ134" i="22" s="1" a="1"/>
  <c r="BZ134" i="22" s="1"/>
  <c r="BZ110" i="22" a="1"/>
  <c r="BZ110" i="22" s="1"/>
  <c r="BD1367" i="22"/>
  <c r="BH791" i="22" a="1"/>
  <c r="BH791" i="22" s="1"/>
  <c r="EN14" i="22"/>
  <c r="CD134" i="22" s="1" a="1"/>
  <c r="CD134" i="22" s="1"/>
  <c r="CD110" i="22" a="1"/>
  <c r="CD110" i="22" s="1"/>
  <c r="CG54" i="10"/>
  <c r="W354" i="10" s="1" a="1"/>
  <c r="W354" i="10" s="1"/>
  <c r="W294" i="10" a="1"/>
  <c r="W294" i="10" s="1"/>
  <c r="BF1046" i="22"/>
  <c r="BF614" i="22"/>
  <c r="BI1316" i="22" a="1"/>
  <c r="BI1316" i="22" s="1"/>
  <c r="BF1163" i="22"/>
  <c r="Q28" i="9"/>
  <c r="CE16" i="10"/>
  <c r="U316" i="10" s="1" a="1"/>
  <c r="U316" i="10" s="1"/>
  <c r="U256" i="10" a="1"/>
  <c r="U256" i="10" s="1"/>
  <c r="BG807" i="22"/>
  <c r="BG255" i="22"/>
  <c r="BI231" i="22" a="1"/>
  <c r="BI231" i="22" s="1"/>
  <c r="BH231" i="22" a="1"/>
  <c r="BH231" i="22" s="1"/>
  <c r="BJ231" i="22" a="1"/>
  <c r="BJ231" i="22" s="1"/>
  <c r="BK231" i="22" a="1"/>
  <c r="BK231" i="22" s="1"/>
  <c r="CG40" i="10"/>
  <c r="W340" i="10" s="1" a="1"/>
  <c r="W340" i="10" s="1"/>
  <c r="W280" i="10" a="1"/>
  <c r="W280" i="10" s="1"/>
  <c r="BF1724" i="22"/>
  <c r="CF5" i="10"/>
  <c r="V305" i="10" s="1" a="1"/>
  <c r="V305" i="10" s="1"/>
  <c r="V245" i="10" a="1"/>
  <c r="V245" i="10" s="1"/>
  <c r="CE57" i="10"/>
  <c r="U357" i="10" s="1" a="1"/>
  <c r="U357" i="10" s="1"/>
  <c r="U297" i="10" a="1"/>
  <c r="U297" i="10" s="1"/>
  <c r="S482" i="10"/>
  <c r="AC422" i="10" a="1"/>
  <c r="AC422" i="10" s="1"/>
  <c r="U422" i="10" a="1"/>
  <c r="U422" i="10" s="1"/>
  <c r="AB422" i="10" a="1"/>
  <c r="AB422" i="10" s="1"/>
  <c r="T422" i="10" a="1"/>
  <c r="T422" i="10" s="1"/>
  <c r="AA422" i="10" a="1"/>
  <c r="AA422" i="10" s="1"/>
  <c r="Z422" i="10" a="1"/>
  <c r="Z422" i="10" s="1"/>
  <c r="Y422" i="10" a="1"/>
  <c r="Y422" i="10" s="1"/>
  <c r="X422" i="10" a="1"/>
  <c r="X422" i="10" s="1"/>
  <c r="W422" i="10" a="1"/>
  <c r="W422" i="10" s="1"/>
  <c r="V422" i="10" a="1"/>
  <c r="V422" i="10" s="1"/>
  <c r="CE38" i="10"/>
  <c r="U338" i="10" s="1" a="1"/>
  <c r="U338" i="10" s="1"/>
  <c r="U278" i="10" a="1"/>
  <c r="U278" i="10" s="1"/>
  <c r="CF56" i="10"/>
  <c r="V356" i="10" s="1" a="1"/>
  <c r="V356" i="10" s="1"/>
  <c r="V296" i="10" a="1"/>
  <c r="V296" i="10" s="1"/>
  <c r="AW38" i="10"/>
  <c r="AM48" i="10"/>
  <c r="AA38" i="10" a="1"/>
  <c r="AA38" i="10" s="1"/>
  <c r="BF1051" i="22"/>
  <c r="BF619" i="22"/>
  <c r="G24" i="19"/>
  <c r="R16" i="19"/>
  <c r="CF23" i="10"/>
  <c r="V323" i="10" s="1" a="1"/>
  <c r="V323" i="10" s="1"/>
  <c r="V263" i="10" a="1"/>
  <c r="V263" i="10" s="1"/>
  <c r="CK42" i="10"/>
  <c r="AA342" i="10" s="1" a="1"/>
  <c r="AA342" i="10" s="1"/>
  <c r="AA282" i="10" a="1"/>
  <c r="AA282" i="10" s="1"/>
  <c r="BJ1345" i="22" a="1"/>
  <c r="BJ1345" i="22" s="1"/>
  <c r="BI1345" i="22" a="1"/>
  <c r="BI1345" i="22" s="1"/>
  <c r="BH1345" i="22" a="1"/>
  <c r="BH1345" i="22" s="1"/>
  <c r="S458" i="10"/>
  <c r="AC398" i="10" a="1"/>
  <c r="AC398" i="10" s="1"/>
  <c r="U398" i="10" a="1"/>
  <c r="U398" i="10" s="1"/>
  <c r="AB398" i="10" a="1"/>
  <c r="AB398" i="10" s="1"/>
  <c r="T398" i="10" a="1"/>
  <c r="T398" i="10" s="1"/>
  <c r="AA398" i="10" a="1"/>
  <c r="AA398" i="10" s="1"/>
  <c r="W398" i="10" a="1"/>
  <c r="W398" i="10" s="1"/>
  <c r="V398" i="10" a="1"/>
  <c r="V398" i="10" s="1"/>
  <c r="S442" i="10"/>
  <c r="AC382" i="10" a="1"/>
  <c r="AC382" i="10" s="1"/>
  <c r="U382" i="10" a="1"/>
  <c r="U382" i="10" s="1"/>
  <c r="AB382" i="10" a="1"/>
  <c r="AB382" i="10" s="1"/>
  <c r="T382" i="10" a="1"/>
  <c r="T382" i="10" s="1"/>
  <c r="AA382" i="10" a="1"/>
  <c r="AA382" i="10" s="1"/>
  <c r="Z382" i="10" a="1"/>
  <c r="Z382" i="10" s="1"/>
  <c r="Y382" i="10" a="1"/>
  <c r="Y382" i="10" s="1"/>
  <c r="X382" i="10" a="1"/>
  <c r="X382" i="10" s="1"/>
  <c r="W382" i="10" a="1"/>
  <c r="W382" i="10" s="1"/>
  <c r="V382" i="10" a="1"/>
  <c r="V382" i="10" s="1"/>
  <c r="CG17" i="10"/>
  <c r="W317" i="10" s="1" a="1"/>
  <c r="W317" i="10" s="1"/>
  <c r="W257" i="10" a="1"/>
  <c r="W257" i="10" s="1"/>
  <c r="BI162" i="22" a="1"/>
  <c r="BI162" i="22" s="1"/>
  <c r="BI738" i="22" a="1"/>
  <c r="BI738" i="22" s="1"/>
  <c r="EH11" i="22"/>
  <c r="BX131" i="22" s="1" a="1"/>
  <c r="BX131" i="22" s="1"/>
  <c r="BX107" i="22" a="1"/>
  <c r="BX107" i="22" s="1"/>
  <c r="BI1331" i="22" s="1" a="1"/>
  <c r="BI1331" i="22" s="1"/>
  <c r="EC26" i="22"/>
  <c r="J57" i="22" a="1"/>
  <c r="J57" i="22" s="1"/>
  <c r="CC98" i="22" a="1"/>
  <c r="CC98" i="22" s="1"/>
  <c r="J58" i="22" a="1"/>
  <c r="J58" i="22" s="1"/>
  <c r="J60" i="22" a="1"/>
  <c r="J60" i="22" s="1"/>
  <c r="J59" i="22" a="1"/>
  <c r="J59" i="22" s="1"/>
  <c r="CF54" i="10"/>
  <c r="V354" i="10" s="1" a="1"/>
  <c r="V354" i="10" s="1"/>
  <c r="V294" i="10" a="1"/>
  <c r="V294" i="10" s="1"/>
  <c r="BZ42" i="10"/>
  <c r="Z222" i="10" a="1"/>
  <c r="Z222" i="10" s="1"/>
  <c r="S464" i="10"/>
  <c r="AC404" i="10" a="1"/>
  <c r="AC404" i="10" s="1"/>
  <c r="U404" i="10" a="1"/>
  <c r="U404" i="10" s="1"/>
  <c r="AB404" i="10" a="1"/>
  <c r="AB404" i="10" s="1"/>
  <c r="T404" i="10" a="1"/>
  <c r="T404" i="10" s="1"/>
  <c r="AA404" i="10" a="1"/>
  <c r="AA404" i="10" s="1"/>
  <c r="Z404" i="10" a="1"/>
  <c r="Z404" i="10" s="1"/>
  <c r="Y404" i="10" a="1"/>
  <c r="Y404" i="10" s="1"/>
  <c r="X404" i="10" a="1"/>
  <c r="X404" i="10" s="1"/>
  <c r="W404" i="10" a="1"/>
  <c r="W404" i="10" s="1"/>
  <c r="V404" i="10" a="1"/>
  <c r="V404" i="10" s="1"/>
  <c r="BI163" i="22" a="1"/>
  <c r="BI163" i="22" s="1"/>
  <c r="BI739" i="22" a="1"/>
  <c r="BI739" i="22" s="1"/>
  <c r="BN53" i="10"/>
  <c r="X173" i="10" a="1"/>
  <c r="X173" i="10" s="1"/>
  <c r="CL60" i="10"/>
  <c r="AB360" i="10" s="1" a="1"/>
  <c r="AB360" i="10" s="1"/>
  <c r="AB300" i="10" a="1"/>
  <c r="AB300" i="10" s="1"/>
  <c r="L84" i="19"/>
  <c r="EP22" i="22"/>
  <c r="CF142" i="22" s="1" a="1"/>
  <c r="CF142" i="22" s="1"/>
  <c r="CF118" i="22" a="1"/>
  <c r="CF118" i="22" s="1"/>
  <c r="BF1048" i="22"/>
  <c r="BF616" i="22"/>
  <c r="BF1476" i="22"/>
  <c r="AM21" i="10"/>
  <c r="AA20" i="10" a="1"/>
  <c r="AA20" i="10" s="1"/>
  <c r="AW20" i="10"/>
  <c r="AM30" i="10"/>
  <c r="CF14" i="10"/>
  <c r="V314" i="10" s="1" a="1"/>
  <c r="V314" i="10" s="1"/>
  <c r="V254" i="10" a="1"/>
  <c r="V254" i="10" s="1"/>
  <c r="CE33" i="10"/>
  <c r="U333" i="10" s="1" a="1"/>
  <c r="U333" i="10" s="1"/>
  <c r="U273" i="10" a="1"/>
  <c r="U273" i="10" s="1"/>
  <c r="EB13" i="22"/>
  <c r="CB85" i="22" a="1"/>
  <c r="CB85" i="22" s="1"/>
  <c r="BK1302" i="22" a="1"/>
  <c r="BK1302" i="22" s="1"/>
  <c r="EP26" i="22"/>
  <c r="M61" i="22" a="1"/>
  <c r="M61" i="22" s="1"/>
  <c r="M62" i="22" a="1"/>
  <c r="M62" i="22" s="1"/>
  <c r="M64" i="22" a="1"/>
  <c r="M64" i="22" s="1"/>
  <c r="M63" i="22" a="1"/>
  <c r="M63" i="22" s="1"/>
  <c r="CF122" i="22" a="1"/>
  <c r="CF122" i="22" s="1"/>
  <c r="U29" i="9"/>
  <c r="T29" i="9"/>
  <c r="S29" i="9"/>
  <c r="F33" i="9"/>
  <c r="CC62" i="10"/>
  <c r="M57" i="10" a="1"/>
  <c r="M57" i="10" s="1"/>
  <c r="M60" i="10" a="1"/>
  <c r="M60" i="10" s="1"/>
  <c r="M59" i="10" a="1"/>
  <c r="M59" i="10" s="1"/>
  <c r="M58" i="10" a="1"/>
  <c r="M58" i="10" s="1"/>
  <c r="AC242" i="10" a="1"/>
  <c r="AC242" i="10" s="1"/>
  <c r="BF1157" i="22"/>
  <c r="CW24" i="22"/>
  <c r="CA24" i="22" a="1"/>
  <c r="CA24" i="22" s="1"/>
  <c r="BF1490" i="22"/>
  <c r="CE27" i="10"/>
  <c r="U327" i="10" s="1" a="1"/>
  <c r="U327" i="10" s="1"/>
  <c r="U267" i="10" a="1"/>
  <c r="U267" i="10" s="1"/>
  <c r="CA34" i="10"/>
  <c r="AA214" i="10" a="1"/>
  <c r="AA214" i="10" s="1"/>
  <c r="CG18" i="10"/>
  <c r="W318" i="10" s="1" a="1"/>
  <c r="W318" i="10" s="1"/>
  <c r="W258" i="10" a="1"/>
  <c r="W258" i="10" s="1"/>
  <c r="EH7" i="22"/>
  <c r="BX127" i="22" s="1" a="1"/>
  <c r="BX127" i="22" s="1"/>
  <c r="BX103" i="22" a="1"/>
  <c r="BX103" i="22" s="1"/>
  <c r="EH16" i="22"/>
  <c r="BX136" i="22" s="1" a="1"/>
  <c r="BX136" i="22" s="1"/>
  <c r="BX112" i="22" a="1"/>
  <c r="BX112" i="22" s="1"/>
  <c r="BI1336" i="22" s="1" a="1"/>
  <c r="BI1336" i="22" s="1"/>
  <c r="BJ1319" i="22" a="1"/>
  <c r="BJ1319" i="22" s="1"/>
  <c r="CE12" i="10"/>
  <c r="U312" i="10" s="1" a="1"/>
  <c r="U312" i="10" s="1"/>
  <c r="U252" i="10" a="1"/>
  <c r="U252" i="10" s="1"/>
  <c r="BX43" i="10"/>
  <c r="X223" i="10" a="1"/>
  <c r="X223" i="10" s="1"/>
  <c r="CG36" i="10"/>
  <c r="W336" i="10" s="1" a="1"/>
  <c r="W336" i="10" s="1"/>
  <c r="W276" i="10" a="1"/>
  <c r="W276" i="10" s="1"/>
  <c r="CE43" i="10"/>
  <c r="U343" i="10" s="1" a="1"/>
  <c r="U343" i="10" s="1"/>
  <c r="U283" i="10" a="1"/>
  <c r="U283" i="10" s="1"/>
  <c r="CG7" i="10"/>
  <c r="W307" i="10" s="1" a="1"/>
  <c r="W307" i="10" s="1"/>
  <c r="W247" i="10" a="1"/>
  <c r="W247" i="10" s="1"/>
  <c r="BF1604" i="22"/>
  <c r="S448" i="10"/>
  <c r="AC388" i="10" a="1"/>
  <c r="AC388" i="10" s="1"/>
  <c r="U388" i="10" a="1"/>
  <c r="U388" i="10" s="1"/>
  <c r="AB388" i="10" a="1"/>
  <c r="AB388" i="10" s="1"/>
  <c r="T388" i="10" a="1"/>
  <c r="T388" i="10" s="1"/>
  <c r="AA388" i="10" a="1"/>
  <c r="AA388" i="10" s="1"/>
  <c r="Y388" i="10" a="1"/>
  <c r="Y388" i="10" s="1"/>
  <c r="X388" i="10" a="1"/>
  <c r="X388" i="10" s="1"/>
  <c r="W388" i="10" a="1"/>
  <c r="W388" i="10" s="1"/>
  <c r="V388" i="10" a="1"/>
  <c r="V388" i="10" s="1"/>
  <c r="CG31" i="10"/>
  <c r="W331" i="10" s="1" a="1"/>
  <c r="W331" i="10" s="1"/>
  <c r="W271" i="10" a="1"/>
  <c r="W271" i="10" s="1"/>
  <c r="S475" i="10"/>
  <c r="Y415" i="10" a="1"/>
  <c r="Y415" i="10" s="1"/>
  <c r="X415" i="10" a="1"/>
  <c r="X415" i="10" s="1"/>
  <c r="W415" i="10" a="1"/>
  <c r="W415" i="10" s="1"/>
  <c r="V415" i="10" a="1"/>
  <c r="V415" i="10" s="1"/>
  <c r="AC415" i="10" a="1"/>
  <c r="AC415" i="10" s="1"/>
  <c r="U415" i="10" a="1"/>
  <c r="U415" i="10" s="1"/>
  <c r="AB415" i="10" a="1"/>
  <c r="AB415" i="10" s="1"/>
  <c r="T415" i="10" a="1"/>
  <c r="T415" i="10" s="1"/>
  <c r="AA415" i="10" a="1"/>
  <c r="AA415" i="10" s="1"/>
  <c r="Z415" i="10" a="1"/>
  <c r="Z415" i="10" s="1"/>
  <c r="CG49" i="10"/>
  <c r="W349" i="10" s="1" a="1"/>
  <c r="W349" i="10" s="1"/>
  <c r="W289" i="10" a="1"/>
  <c r="W289" i="10" s="1"/>
  <c r="BF1593" i="22"/>
  <c r="AL37" i="10"/>
  <c r="AV27" i="10"/>
  <c r="Z27" i="10" a="1"/>
  <c r="Z27" i="10" s="1"/>
  <c r="CE48" i="10"/>
  <c r="U348" i="10" s="1" a="1"/>
  <c r="U348" i="10" s="1"/>
  <c r="U288" i="10" a="1"/>
  <c r="U288" i="10" s="1"/>
  <c r="H73" i="4" l="1"/>
  <c r="H74" i="4"/>
  <c r="H78" i="4"/>
  <c r="H82" i="4"/>
  <c r="H81" i="4"/>
  <c r="H77" i="4"/>
  <c r="H79" i="4"/>
  <c r="H75" i="4"/>
  <c r="H80" i="4"/>
  <c r="H76" i="4"/>
  <c r="D12" i="17"/>
  <c r="H9" i="28"/>
  <c r="AW9" i="22"/>
  <c r="AX9" i="22" s="1"/>
  <c r="N9" i="5"/>
  <c r="O40" i="5" s="1"/>
  <c r="F98" i="4"/>
  <c r="G88" i="4"/>
  <c r="F84" i="4"/>
  <c r="G74" i="4"/>
  <c r="F92" i="4"/>
  <c r="G82" i="4"/>
  <c r="AO10" i="29"/>
  <c r="G90" i="4"/>
  <c r="H90" i="4" s="1"/>
  <c r="G109" i="4"/>
  <c r="G105" i="4"/>
  <c r="G87" i="4"/>
  <c r="G91" i="4"/>
  <c r="G86" i="4"/>
  <c r="G83" i="4"/>
  <c r="B54" i="33"/>
  <c r="I55" i="33"/>
  <c r="BE27" i="10"/>
  <c r="Y87" i="10" a="1"/>
  <c r="Y87" i="10" s="1"/>
  <c r="BY25" i="10"/>
  <c r="Y205" i="10" a="1"/>
  <c r="Y205" i="10" s="1"/>
  <c r="Y155" i="10" a="1"/>
  <c r="Y155" i="10" s="1"/>
  <c r="BO35" i="10"/>
  <c r="G79" i="19"/>
  <c r="R79" i="19" s="1"/>
  <c r="R69" i="19"/>
  <c r="BK1331" i="22" a="1"/>
  <c r="BK1331" i="22" s="1"/>
  <c r="Y146" i="10" a="1"/>
  <c r="Y146" i="10" s="1"/>
  <c r="BO26" i="10"/>
  <c r="BO17" i="10"/>
  <c r="Y137" i="10" a="1"/>
  <c r="Y137" i="10" s="1"/>
  <c r="BI67" i="22" a="1"/>
  <c r="BI67" i="22" s="1"/>
  <c r="BI43" i="22" a="1"/>
  <c r="BI43" i="22" s="1"/>
  <c r="BI19" i="22" a="1"/>
  <c r="BI19" i="22" s="1"/>
  <c r="AE18" i="22"/>
  <c r="AU24" i="22"/>
  <c r="AV24" i="22" s="1"/>
  <c r="I24" i="15" s="1"/>
  <c r="AU21" i="22"/>
  <c r="AV21" i="22" s="1"/>
  <c r="I21" i="15" s="1"/>
  <c r="AU25" i="22"/>
  <c r="AV25" i="22" s="1"/>
  <c r="I25" i="15" s="1"/>
  <c r="AU22" i="22"/>
  <c r="AV22" i="22" s="1"/>
  <c r="I22" i="15" s="1"/>
  <c r="AU19" i="22"/>
  <c r="AV19" i="22" s="1"/>
  <c r="I19" i="15" s="1"/>
  <c r="AU23" i="22"/>
  <c r="AV23" i="22" s="1"/>
  <c r="I23" i="15" s="1"/>
  <c r="AU20" i="22"/>
  <c r="AV20" i="22" s="1"/>
  <c r="I20" i="15" s="1"/>
  <c r="AP9" i="29"/>
  <c r="AQ8" i="29"/>
  <c r="AB8" i="9" s="1"/>
  <c r="AR8" i="29"/>
  <c r="AC8" i="9" s="1"/>
  <c r="BI25" i="22" a="1"/>
  <c r="BI25" i="22" s="1"/>
  <c r="BI73" i="22" a="1"/>
  <c r="BI73" i="22" s="1"/>
  <c r="BI49" i="22" a="1"/>
  <c r="BI49" i="22" s="1"/>
  <c r="BI171" i="22" a="1"/>
  <c r="BI171" i="22" s="1"/>
  <c r="BI55" i="22" a="1"/>
  <c r="BI55" i="22" s="1"/>
  <c r="BI31" i="22" a="1"/>
  <c r="BI31" i="22" s="1"/>
  <c r="BI194" i="22" a="1"/>
  <c r="BI194" i="22" s="1"/>
  <c r="BI7" i="22" a="1"/>
  <c r="BI7" i="22" s="1"/>
  <c r="BI173" i="22" a="1"/>
  <c r="BI173" i="22" s="1"/>
  <c r="BI747" i="22" a="1"/>
  <c r="BI747" i="22" s="1"/>
  <c r="BI748" i="22" a="1"/>
  <c r="BI748" i="22" s="1"/>
  <c r="BI1325" i="22" a="1"/>
  <c r="BI1325" i="22" s="1"/>
  <c r="BI1323" i="22" a="1"/>
  <c r="BI1323" i="22" s="1"/>
  <c r="BI749" i="22" a="1"/>
  <c r="BI749" i="22" s="1"/>
  <c r="BI770" i="22" a="1"/>
  <c r="BI770" i="22" s="1"/>
  <c r="Y55" i="10" a="1"/>
  <c r="Y55" i="10" s="1"/>
  <c r="AU55" i="10"/>
  <c r="Y196" i="10" a="1"/>
  <c r="Y196" i="10" s="1"/>
  <c r="BY16" i="10"/>
  <c r="BI13" i="22" a="1"/>
  <c r="BI13" i="22" s="1"/>
  <c r="BI37" i="22" a="1"/>
  <c r="BI37" i="22" s="1"/>
  <c r="BI61" i="22" a="1"/>
  <c r="BI61" i="22" s="1"/>
  <c r="E66" i="22" a="1"/>
  <c r="E66" i="22" s="1"/>
  <c r="E42" i="22" s="1"/>
  <c r="E65" i="22" a="1"/>
  <c r="E65" i="22" s="1"/>
  <c r="E41" i="22" s="1"/>
  <c r="BI196" i="22" s="1" a="1"/>
  <c r="BI196" i="22" s="1"/>
  <c r="E67" i="22" a="1"/>
  <c r="E67" i="22" s="1"/>
  <c r="E43" i="22" s="1"/>
  <c r="E68" i="22" a="1"/>
  <c r="E68" i="22" s="1"/>
  <c r="E44" i="22" s="1"/>
  <c r="BX146" i="22" a="1"/>
  <c r="BX146" i="22" s="1"/>
  <c r="BI218" i="22" s="1" a="1"/>
  <c r="BI218" i="22" s="1"/>
  <c r="Y28" i="10" a="1"/>
  <c r="Y28" i="10" s="1"/>
  <c r="AK38" i="10"/>
  <c r="AU28" i="10"/>
  <c r="BE45" i="10"/>
  <c r="Y105" i="10" a="1"/>
  <c r="Y105" i="10" s="1"/>
  <c r="CI15" i="10"/>
  <c r="Y315" i="10" s="1" a="1"/>
  <c r="Y315" i="10" s="1"/>
  <c r="Y255" i="10" a="1"/>
  <c r="Y255" i="10" s="1"/>
  <c r="BI1324" i="22" a="1"/>
  <c r="BI1324" i="22" s="1"/>
  <c r="BE18" i="10"/>
  <c r="Y78" i="10" a="1"/>
  <c r="Y78" i="10" s="1"/>
  <c r="B43" i="20"/>
  <c r="BI199" i="22" a="1"/>
  <c r="BI199" i="22" s="1"/>
  <c r="AK56" i="10"/>
  <c r="AU46" i="10"/>
  <c r="Y46" i="10" a="1"/>
  <c r="Y46" i="10" s="1"/>
  <c r="AK20" i="10"/>
  <c r="AK29" i="10"/>
  <c r="AU19" i="10"/>
  <c r="Y19" i="10" a="1"/>
  <c r="Y19" i="10" s="1"/>
  <c r="BE36" i="10"/>
  <c r="Y96" i="10" a="1"/>
  <c r="Y96" i="10" s="1"/>
  <c r="BI216" i="22" a="1"/>
  <c r="BI216" i="22" s="1"/>
  <c r="BI201" i="22" a="1"/>
  <c r="BI201" i="22" s="1"/>
  <c r="BI198" i="22" a="1"/>
  <c r="BI198" i="22" s="1"/>
  <c r="AK47" i="10"/>
  <c r="AU37" i="10"/>
  <c r="Y397" i="10" a="1"/>
  <c r="Y397" i="10" s="1"/>
  <c r="Y37" i="10" a="1"/>
  <c r="Y37" i="10" s="1"/>
  <c r="AD2068" i="25"/>
  <c r="AE53" i="25"/>
  <c r="AG53" i="25" s="1"/>
  <c r="AF53" i="25"/>
  <c r="X7" i="9"/>
  <c r="W8" i="9"/>
  <c r="Z8" i="9"/>
  <c r="AA7" i="9"/>
  <c r="G33" i="9"/>
  <c r="V30" i="9"/>
  <c r="V29" i="9"/>
  <c r="V28" i="9"/>
  <c r="Y29" i="9"/>
  <c r="Y30" i="9"/>
  <c r="Y27" i="9"/>
  <c r="Y28" i="9"/>
  <c r="H11" i="15"/>
  <c r="H12" i="15" s="1"/>
  <c r="H13" i="15" s="1"/>
  <c r="H14" i="15" s="1"/>
  <c r="V27" i="9"/>
  <c r="H48" i="20"/>
  <c r="BG1391" i="22"/>
  <c r="BI815" i="22" a="1"/>
  <c r="BI815" i="22" s="1"/>
  <c r="BH815" i="22" a="1"/>
  <c r="BH815" i="22" s="1"/>
  <c r="BJ815" i="22" a="1"/>
  <c r="BJ815" i="22" s="1"/>
  <c r="BK815" i="22" a="1"/>
  <c r="BK815" i="22" s="1"/>
  <c r="BK61" i="22" a="1"/>
  <c r="BK61" i="22" s="1"/>
  <c r="BK13" i="22" a="1"/>
  <c r="BK13" i="22" s="1"/>
  <c r="BK37" i="22" a="1"/>
  <c r="BK37" i="22" s="1"/>
  <c r="AC440" i="10" a="1"/>
  <c r="AC440" i="10" s="1"/>
  <c r="U440" i="10" a="1"/>
  <c r="U440" i="10" s="1"/>
  <c r="AB440" i="10" a="1"/>
  <c r="AB440" i="10" s="1"/>
  <c r="T440" i="10" a="1"/>
  <c r="T440" i="10" s="1"/>
  <c r="S500" i="10"/>
  <c r="AA440" i="10" a="1"/>
  <c r="AA440" i="10" s="1"/>
  <c r="W440" i="10" a="1"/>
  <c r="W440" i="10" s="1"/>
  <c r="V440" i="10" a="1"/>
  <c r="V440" i="10" s="1"/>
  <c r="BQ19" i="10"/>
  <c r="AA139" i="10" a="1"/>
  <c r="AA139" i="10" s="1"/>
  <c r="G13" i="28"/>
  <c r="G16" i="28"/>
  <c r="G12" i="28"/>
  <c r="G17" i="28"/>
  <c r="G14" i="28"/>
  <c r="G18" i="28"/>
  <c r="G15" i="28"/>
  <c r="BG1383" i="22"/>
  <c r="BH807" i="22" a="1"/>
  <c r="BH807" i="22" s="1"/>
  <c r="BI807" i="22" a="1"/>
  <c r="BI807" i="22" s="1"/>
  <c r="BK807" i="22" a="1"/>
  <c r="BK807" i="22" s="1"/>
  <c r="BJ807" i="22" a="1"/>
  <c r="BJ807" i="22" s="1"/>
  <c r="BF27" i="10"/>
  <c r="Z87" i="10" a="1"/>
  <c r="Z87" i="10" s="1"/>
  <c r="CD195" i="22" a="1"/>
  <c r="CD195" i="22" s="1"/>
  <c r="BZ195" i="22" a="1"/>
  <c r="BZ195" i="22" s="1"/>
  <c r="CE195" i="22" a="1"/>
  <c r="CE195" i="22" s="1"/>
  <c r="CA195" i="22" a="1"/>
  <c r="CA195" i="22" s="1"/>
  <c r="BW195" i="22" a="1"/>
  <c r="BW195" i="22" s="1"/>
  <c r="BV219" i="22"/>
  <c r="BX195" i="22" a="1"/>
  <c r="BX195" i="22" s="1"/>
  <c r="CC195" i="22" a="1"/>
  <c r="CC195" i="22" s="1"/>
  <c r="CB195" i="22" a="1"/>
  <c r="CB195" i="22" s="1"/>
  <c r="CF195" i="22" a="1"/>
  <c r="CF195" i="22" s="1"/>
  <c r="BY195" i="22" a="1"/>
  <c r="BY195" i="22" s="1"/>
  <c r="BI1359" i="22" a="1"/>
  <c r="BI1359" i="22" s="1"/>
  <c r="BH1359" i="22" a="1"/>
  <c r="BH1359" i="22" s="1"/>
  <c r="BP62" i="10"/>
  <c r="J56" i="10" a="1"/>
  <c r="J56" i="10" s="1"/>
  <c r="J55" i="10" a="1"/>
  <c r="J55" i="10" s="1"/>
  <c r="J53" i="10" a="1"/>
  <c r="J53" i="10" s="1"/>
  <c r="J54" i="10" a="1"/>
  <c r="J54" i="10" s="1"/>
  <c r="Z182" i="10" a="1"/>
  <c r="Z182" i="10" s="1"/>
  <c r="BK19" i="22" a="1"/>
  <c r="BK19" i="22" s="1"/>
  <c r="BK67" i="22" a="1"/>
  <c r="BK67" i="22" s="1"/>
  <c r="BK43" i="22" a="1"/>
  <c r="BK43" i="22" s="1"/>
  <c r="BF1510" i="22"/>
  <c r="BY53" i="10"/>
  <c r="Y233" i="10" a="1"/>
  <c r="Y233" i="10" s="1"/>
  <c r="Z533" i="10" a="1"/>
  <c r="Z533" i="10" s="1"/>
  <c r="V533" i="10" a="1"/>
  <c r="V533" i="10" s="1"/>
  <c r="AC533" i="10" a="1"/>
  <c r="AC533" i="10" s="1"/>
  <c r="Y533" i="10" a="1"/>
  <c r="Y533" i="10" s="1"/>
  <c r="U533" i="10" a="1"/>
  <c r="U533" i="10" s="1"/>
  <c r="AB533" i="10" a="1"/>
  <c r="AB533" i="10" s="1"/>
  <c r="X533" i="10" a="1"/>
  <c r="X533" i="10" s="1"/>
  <c r="T533" i="10" a="1"/>
  <c r="T533" i="10" s="1"/>
  <c r="AA533" i="10" a="1"/>
  <c r="AA533" i="10" s="1"/>
  <c r="S593" i="10"/>
  <c r="W533" i="10" a="1"/>
  <c r="W533" i="10" s="1"/>
  <c r="BF1077" i="22"/>
  <c r="BF645" i="22"/>
  <c r="Z28" i="10" a="1"/>
  <c r="Z28" i="10" s="1"/>
  <c r="AL38" i="10"/>
  <c r="AV28" i="10"/>
  <c r="V525" i="10" a="1"/>
  <c r="V525" i="10" s="1"/>
  <c r="AC525" i="10" a="1"/>
  <c r="AC525" i="10" s="1"/>
  <c r="Y525" i="10" a="1"/>
  <c r="Y525" i="10" s="1"/>
  <c r="U525" i="10" a="1"/>
  <c r="U525" i="10" s="1"/>
  <c r="S585" i="10"/>
  <c r="AB525" i="10" a="1"/>
  <c r="AB525" i="10" s="1"/>
  <c r="T525" i="10" a="1"/>
  <c r="T525" i="10" s="1"/>
  <c r="AA525" i="10" a="1"/>
  <c r="AA525" i="10" s="1"/>
  <c r="W525" i="10" a="1"/>
  <c r="W525" i="10" s="1"/>
  <c r="CF183" i="22" a="1"/>
  <c r="CF183" i="22" s="1"/>
  <c r="CB183" i="22" a="1"/>
  <c r="CB183" i="22" s="1"/>
  <c r="BX183" i="22" a="1"/>
  <c r="BX183" i="22" s="1"/>
  <c r="CC183" i="22" a="1"/>
  <c r="CC183" i="22" s="1"/>
  <c r="BY183" i="22" a="1"/>
  <c r="BY183" i="22" s="1"/>
  <c r="CA183" i="22" a="1"/>
  <c r="CA183" i="22" s="1"/>
  <c r="CE183" i="22" a="1"/>
  <c r="CE183" i="22" s="1"/>
  <c r="BZ183" i="22" a="1"/>
  <c r="BZ183" i="22" s="1"/>
  <c r="CD183" i="22" a="1"/>
  <c r="CD183" i="22" s="1"/>
  <c r="BV207" i="22"/>
  <c r="BW183" i="22" a="1"/>
  <c r="BW183" i="22" s="1"/>
  <c r="BF1634" i="22"/>
  <c r="BF1494" i="22"/>
  <c r="BF1501" i="22"/>
  <c r="BG1392" i="22"/>
  <c r="BH816" i="22" a="1"/>
  <c r="BH816" i="22" s="1"/>
  <c r="BI816" i="22" a="1"/>
  <c r="BI816" i="22" s="1"/>
  <c r="BK816" i="22" a="1"/>
  <c r="BK816" i="22" s="1"/>
  <c r="BJ816" i="22" a="1"/>
  <c r="BJ816" i="22" s="1"/>
  <c r="G18" i="19"/>
  <c r="R10" i="19"/>
  <c r="K6" i="15"/>
  <c r="K4" i="15"/>
  <c r="K3" i="15"/>
  <c r="K5" i="15"/>
  <c r="DT24" i="22"/>
  <c r="CD72" i="22" a="1"/>
  <c r="CD72" i="22" s="1"/>
  <c r="BK1346" i="22" a="1"/>
  <c r="BK1346" i="22" s="1"/>
  <c r="BI1363" i="22" a="1"/>
  <c r="BI1363" i="22" s="1"/>
  <c r="BH1363" i="22" a="1"/>
  <c r="BH1363" i="22" s="1"/>
  <c r="BF1632" i="22"/>
  <c r="BG834" i="22"/>
  <c r="BG282" i="22"/>
  <c r="BF1621" i="22"/>
  <c r="BF1063" i="22"/>
  <c r="BF631" i="22"/>
  <c r="BK1344" i="22" a="1"/>
  <c r="BK1344" i="22" s="1"/>
  <c r="BF1203" i="22"/>
  <c r="BK1340" i="22" a="1"/>
  <c r="BK1340" i="22" s="1"/>
  <c r="BG825" i="22"/>
  <c r="BG273" i="22"/>
  <c r="BD27" i="10"/>
  <c r="X87" i="10" a="1"/>
  <c r="X87" i="10" s="1"/>
  <c r="DR21" i="22"/>
  <c r="CB69" i="22" a="1"/>
  <c r="CB69" i="22" s="1"/>
  <c r="AB439" i="10" a="1"/>
  <c r="AB439" i="10" s="1"/>
  <c r="T439" i="10" a="1"/>
  <c r="T439" i="10" s="1"/>
  <c r="S499" i="10"/>
  <c r="AA439" i="10" a="1"/>
  <c r="AA439" i="10" s="1"/>
  <c r="W439" i="10" a="1"/>
  <c r="W439" i="10" s="1"/>
  <c r="V439" i="10" a="1"/>
  <c r="V439" i="10" s="1"/>
  <c r="AC439" i="10" a="1"/>
  <c r="AC439" i="10" s="1"/>
  <c r="Y439" i="10" a="1"/>
  <c r="Y439" i="10" s="1"/>
  <c r="U439" i="10" a="1"/>
  <c r="U439" i="10" s="1"/>
  <c r="BF54" i="10"/>
  <c r="Z114" i="10" a="1"/>
  <c r="Z114" i="10" s="1"/>
  <c r="AC456" i="10" a="1"/>
  <c r="AC456" i="10" s="1"/>
  <c r="Y456" i="10" a="1"/>
  <c r="Y456" i="10" s="1"/>
  <c r="U456" i="10" a="1"/>
  <c r="U456" i="10" s="1"/>
  <c r="AB456" i="10" a="1"/>
  <c r="AB456" i="10" s="1"/>
  <c r="X456" i="10" a="1"/>
  <c r="X456" i="10" s="1"/>
  <c r="T456" i="10" a="1"/>
  <c r="T456" i="10" s="1"/>
  <c r="S516" i="10"/>
  <c r="AA456" i="10" a="1"/>
  <c r="AA456" i="10" s="1"/>
  <c r="W456" i="10" a="1"/>
  <c r="W456" i="10" s="1"/>
  <c r="Z456" i="10" a="1"/>
  <c r="Z456" i="10" s="1"/>
  <c r="V456" i="10" a="1"/>
  <c r="V456" i="10" s="1"/>
  <c r="EM21" i="22"/>
  <c r="CC141" i="22" s="1" a="1"/>
  <c r="CC141" i="22" s="1"/>
  <c r="CC117" i="22" a="1"/>
  <c r="CC117" i="22" s="1"/>
  <c r="BI191" i="22" a="1"/>
  <c r="BI191" i="22" s="1"/>
  <c r="BI767" i="22" a="1"/>
  <c r="BI767" i="22" s="1"/>
  <c r="AB467" i="10" a="1"/>
  <c r="AB467" i="10" s="1"/>
  <c r="T467" i="10" a="1"/>
  <c r="T467" i="10" s="1"/>
  <c r="S527" i="10"/>
  <c r="AA467" i="10" a="1"/>
  <c r="AA467" i="10" s="1"/>
  <c r="W467" i="10" a="1"/>
  <c r="W467" i="10" s="1"/>
  <c r="V467" i="10" a="1"/>
  <c r="V467" i="10" s="1"/>
  <c r="U467" i="10" a="1"/>
  <c r="U467" i="10" s="1"/>
  <c r="AC467" i="10" a="1"/>
  <c r="AC467" i="10" s="1"/>
  <c r="BF1631" i="22"/>
  <c r="BG1378" i="22"/>
  <c r="BH802" i="22" a="1"/>
  <c r="BH802" i="22" s="1"/>
  <c r="BJ802" i="22" a="1"/>
  <c r="BJ802" i="22" s="1"/>
  <c r="BI802" i="22" a="1"/>
  <c r="BI802" i="22" s="1"/>
  <c r="BK802" i="22" a="1"/>
  <c r="BK802" i="22" s="1"/>
  <c r="BF1508" i="22"/>
  <c r="BF1496" i="22"/>
  <c r="E41" i="9"/>
  <c r="R37" i="9"/>
  <c r="Q37" i="9"/>
  <c r="P37" i="9"/>
  <c r="BV214" i="22"/>
  <c r="CD190" i="22" a="1"/>
  <c r="CD190" i="22" s="1"/>
  <c r="BX190" i="22" a="1"/>
  <c r="BX190" i="22" s="1"/>
  <c r="CC190" i="22" a="1"/>
  <c r="CC190" i="22" s="1"/>
  <c r="CB190" i="22" a="1"/>
  <c r="CB190" i="22" s="1"/>
  <c r="BW190" i="22" a="1"/>
  <c r="BW190" i="22" s="1"/>
  <c r="CA190" i="22" a="1"/>
  <c r="CA190" i="22" s="1"/>
  <c r="CF190" i="22" a="1"/>
  <c r="CF190" i="22" s="1"/>
  <c r="BZ190" i="22" a="1"/>
  <c r="BZ190" i="22" s="1"/>
  <c r="CE190" i="22" a="1"/>
  <c r="CE190" i="22" s="1"/>
  <c r="BY190" i="22" a="1"/>
  <c r="BY190" i="22" s="1"/>
  <c r="S488" i="10"/>
  <c r="AA428" i="10" a="1"/>
  <c r="AA428" i="10" s="1"/>
  <c r="Z428" i="10" a="1"/>
  <c r="Z428" i="10" s="1"/>
  <c r="Y428" i="10" a="1"/>
  <c r="Y428" i="10" s="1"/>
  <c r="X428" i="10" a="1"/>
  <c r="X428" i="10" s="1"/>
  <c r="W428" i="10" a="1"/>
  <c r="W428" i="10" s="1"/>
  <c r="V428" i="10" a="1"/>
  <c r="V428" i="10" s="1"/>
  <c r="AC428" i="10" a="1"/>
  <c r="AC428" i="10" s="1"/>
  <c r="U428" i="10" a="1"/>
  <c r="U428" i="10" s="1"/>
  <c r="AB428" i="10" a="1"/>
  <c r="AB428" i="10" s="1"/>
  <c r="T428" i="10" a="1"/>
  <c r="T428" i="10" s="1"/>
  <c r="CI52" i="10"/>
  <c r="Y352" i="10" s="1" a="1"/>
  <c r="Y352" i="10" s="1"/>
  <c r="Y292" i="10" a="1"/>
  <c r="Y292" i="10" s="1"/>
  <c r="BF1753" i="22"/>
  <c r="BJ171" i="22" a="1"/>
  <c r="BJ171" i="22" s="1"/>
  <c r="BJ173" i="22" a="1"/>
  <c r="BJ173" i="22" s="1"/>
  <c r="BJ55" i="22" a="1"/>
  <c r="BJ55" i="22" s="1"/>
  <c r="BJ7" i="22" a="1"/>
  <c r="BJ7" i="22" s="1"/>
  <c r="BJ181" i="22" a="1"/>
  <c r="BJ181" i="22" s="1"/>
  <c r="BJ180" i="22" a="1"/>
  <c r="BJ180" i="22" s="1"/>
  <c r="BJ176" i="22" a="1"/>
  <c r="BJ176" i="22" s="1"/>
  <c r="BJ184" i="22" a="1"/>
  <c r="BJ184" i="22" s="1"/>
  <c r="BJ749" i="22" a="1"/>
  <c r="BJ749" i="22" s="1"/>
  <c r="BJ194" i="22" a="1"/>
  <c r="BJ194" i="22" s="1"/>
  <c r="BJ183" i="22" a="1"/>
  <c r="BJ183" i="22" s="1"/>
  <c r="BJ175" i="22" a="1"/>
  <c r="BJ175" i="22" s="1"/>
  <c r="BJ185" i="22" a="1"/>
  <c r="BJ185" i="22" s="1"/>
  <c r="BJ178" i="22" a="1"/>
  <c r="BJ178" i="22" s="1"/>
  <c r="BJ192" i="22" a="1"/>
  <c r="BJ192" i="22" s="1"/>
  <c r="BJ747" i="22" a="1"/>
  <c r="BJ747" i="22" s="1"/>
  <c r="BJ177" i="22" a="1"/>
  <c r="BJ177" i="22" s="1"/>
  <c r="BJ186" i="22" a="1"/>
  <c r="BJ186" i="22" s="1"/>
  <c r="BJ191" i="22" a="1"/>
  <c r="BJ191" i="22" s="1"/>
  <c r="BJ172" i="22" a="1"/>
  <c r="BJ172" i="22" s="1"/>
  <c r="BJ188" i="22" a="1"/>
  <c r="BJ188" i="22" s="1"/>
  <c r="BJ31" i="22" a="1"/>
  <c r="BJ31" i="22" s="1"/>
  <c r="BJ187" i="22" a="1"/>
  <c r="BJ187" i="22" s="1"/>
  <c r="BJ190" i="22" a="1"/>
  <c r="BJ190" i="22" s="1"/>
  <c r="BJ182" i="22" a="1"/>
  <c r="BJ182" i="22" s="1"/>
  <c r="BJ174" i="22" a="1"/>
  <c r="BJ174" i="22" s="1"/>
  <c r="BJ193" i="22" a="1"/>
  <c r="BJ193" i="22" s="1"/>
  <c r="BJ189" i="22" a="1"/>
  <c r="BJ189" i="22" s="1"/>
  <c r="BJ179" i="22" a="1"/>
  <c r="BJ179" i="22" s="1"/>
  <c r="BJ1325" i="22" a="1"/>
  <c r="BJ1325" i="22" s="1"/>
  <c r="BJ760" i="22" a="1"/>
  <c r="BJ760" i="22" s="1"/>
  <c r="BJ750" i="22" a="1"/>
  <c r="BJ750" i="22" s="1"/>
  <c r="BJ767" i="22" a="1"/>
  <c r="BJ767" i="22" s="1"/>
  <c r="BJ1323" i="22" a="1"/>
  <c r="BJ1323" i="22" s="1"/>
  <c r="BJ753" i="22" a="1"/>
  <c r="BJ753" i="22" s="1"/>
  <c r="BJ765" i="22" a="1"/>
  <c r="BJ765" i="22" s="1"/>
  <c r="BJ756" i="22" a="1"/>
  <c r="BJ756" i="22" s="1"/>
  <c r="BJ763" i="22" a="1"/>
  <c r="BJ763" i="22" s="1"/>
  <c r="BJ762" i="22" a="1"/>
  <c r="BJ762" i="22" s="1"/>
  <c r="BJ770" i="22" a="1"/>
  <c r="BJ770" i="22" s="1"/>
  <c r="BJ768" i="22" a="1"/>
  <c r="BJ768" i="22" s="1"/>
  <c r="BJ758" i="22" a="1"/>
  <c r="BJ758" i="22" s="1"/>
  <c r="BJ766" i="22" a="1"/>
  <c r="BJ766" i="22" s="1"/>
  <c r="BJ769" i="22" a="1"/>
  <c r="BJ769" i="22" s="1"/>
  <c r="BJ764" i="22" a="1"/>
  <c r="BJ764" i="22" s="1"/>
  <c r="BJ748" i="22" a="1"/>
  <c r="BJ748" i="22" s="1"/>
  <c r="BJ754" i="22" a="1"/>
  <c r="BJ754" i="22" s="1"/>
  <c r="BJ751" i="22" a="1"/>
  <c r="BJ751" i="22" s="1"/>
  <c r="BJ759" i="22" a="1"/>
  <c r="BJ759" i="22" s="1"/>
  <c r="BJ757" i="22" a="1"/>
  <c r="BJ757" i="22" s="1"/>
  <c r="BJ752" i="22" a="1"/>
  <c r="BJ752" i="22" s="1"/>
  <c r="BJ755" i="22" a="1"/>
  <c r="BJ755" i="22" s="1"/>
  <c r="BJ761" i="22" a="1"/>
  <c r="BJ761" i="22" s="1"/>
  <c r="BF1187" i="22"/>
  <c r="BZ25" i="10"/>
  <c r="Z205" i="10" a="1"/>
  <c r="Z205" i="10" s="1"/>
  <c r="BG29" i="10"/>
  <c r="AA89" i="10" a="1"/>
  <c r="AA89" i="10" s="1"/>
  <c r="EN16" i="22"/>
  <c r="CD136" i="22" s="1" a="1"/>
  <c r="CD136" i="22" s="1"/>
  <c r="CD112" i="22" a="1"/>
  <c r="CD112" i="22" s="1"/>
  <c r="BI1364" i="22" a="1"/>
  <c r="BI1364" i="22" s="1"/>
  <c r="BH1364" i="22" a="1"/>
  <c r="BH1364" i="22" s="1"/>
  <c r="BG1388" i="22"/>
  <c r="BH812" i="22" a="1"/>
  <c r="BH812" i="22" s="1"/>
  <c r="BI812" i="22" a="1"/>
  <c r="BI812" i="22" s="1"/>
  <c r="BJ812" i="22" a="1"/>
  <c r="BJ812" i="22" s="1"/>
  <c r="BK812" i="22" a="1"/>
  <c r="BK812" i="22" s="1"/>
  <c r="CH15" i="10"/>
  <c r="X315" i="10" s="1" a="1"/>
  <c r="X315" i="10" s="1"/>
  <c r="X255" i="10" a="1"/>
  <c r="X255" i="10" s="1"/>
  <c r="BI182" i="22" a="1"/>
  <c r="BI182" i="22" s="1"/>
  <c r="BI758" i="22" a="1"/>
  <c r="BI758" i="22" s="1"/>
  <c r="S510" i="10"/>
  <c r="W450" i="10" a="1"/>
  <c r="W450" i="10" s="1"/>
  <c r="V450" i="10" a="1"/>
  <c r="V450" i="10" s="1"/>
  <c r="AC450" i="10" a="1"/>
  <c r="AC450" i="10" s="1"/>
  <c r="U450" i="10" a="1"/>
  <c r="U450" i="10" s="1"/>
  <c r="T450" i="10" a="1"/>
  <c r="T450" i="10" s="1"/>
  <c r="AB450" i="10" a="1"/>
  <c r="AB450" i="10" s="1"/>
  <c r="AV55" i="10"/>
  <c r="Z55" i="10" a="1"/>
  <c r="Z55" i="10" s="1"/>
  <c r="S597" i="10"/>
  <c r="T537" i="10" a="1"/>
  <c r="T537" i="10" s="1"/>
  <c r="AC537" i="10" a="1"/>
  <c r="AC537" i="10" s="1"/>
  <c r="W537" i="10" a="1"/>
  <c r="W537" i="10" s="1"/>
  <c r="V537" i="10" a="1"/>
  <c r="V537" i="10" s="1"/>
  <c r="AB537" i="10" a="1"/>
  <c r="AB537" i="10" s="1"/>
  <c r="U537" i="10" a="1"/>
  <c r="U537" i="10" s="1"/>
  <c r="BG1385" i="22"/>
  <c r="BH809" i="22" a="1"/>
  <c r="BH809" i="22" s="1"/>
  <c r="BI809" i="22" a="1"/>
  <c r="BI809" i="22" s="1"/>
  <c r="BJ809" i="22" a="1"/>
  <c r="BJ809" i="22" s="1"/>
  <c r="BK809" i="22" a="1"/>
  <c r="BK809" i="22" s="1"/>
  <c r="EM20" i="22"/>
  <c r="CC140" i="22" s="1" a="1"/>
  <c r="CC140" i="22" s="1"/>
  <c r="CC116" i="22" a="1"/>
  <c r="CC116" i="22" s="1"/>
  <c r="BF1201" i="22"/>
  <c r="CI43" i="10"/>
  <c r="Y343" i="10" s="1" a="1"/>
  <c r="Y343" i="10" s="1"/>
  <c r="Y283" i="10" a="1"/>
  <c r="Y283" i="10" s="1"/>
  <c r="BK1339" i="22" a="1"/>
  <c r="BK1339" i="22" s="1"/>
  <c r="BG838" i="22"/>
  <c r="BG286" i="22"/>
  <c r="BI262" i="22" a="1"/>
  <c r="BI262" i="22" s="1"/>
  <c r="BH262" i="22" a="1"/>
  <c r="BH262" i="22" s="1"/>
  <c r="BJ262" i="22" a="1"/>
  <c r="BJ262" i="22" s="1"/>
  <c r="BK262" i="22" a="1"/>
  <c r="BK262" i="22" s="1"/>
  <c r="BG1393" i="22"/>
  <c r="BI817" i="22" a="1"/>
  <c r="BI817" i="22" s="1"/>
  <c r="BH817" i="22" a="1"/>
  <c r="BH817" i="22" s="1"/>
  <c r="BJ817" i="22" a="1"/>
  <c r="BJ817" i="22" s="1"/>
  <c r="BK817" i="22" a="1"/>
  <c r="BK817" i="22" s="1"/>
  <c r="BG823" i="22"/>
  <c r="BG271" i="22"/>
  <c r="DG24" i="22"/>
  <c r="CA48" i="22" a="1"/>
  <c r="CA48" i="22" s="1"/>
  <c r="BX53" i="10"/>
  <c r="X233" i="10" a="1"/>
  <c r="X233" i="10" s="1"/>
  <c r="BI184" i="22" a="1"/>
  <c r="BI184" i="22" s="1"/>
  <c r="BI760" i="22" a="1"/>
  <c r="BI760" i="22" s="1"/>
  <c r="AA482" i="10" a="1"/>
  <c r="AA482" i="10" s="1"/>
  <c r="W482" i="10" a="1"/>
  <c r="W482" i="10" s="1"/>
  <c r="Z482" i="10" a="1"/>
  <c r="Z482" i="10" s="1"/>
  <c r="V482" i="10" a="1"/>
  <c r="V482" i="10" s="1"/>
  <c r="S542" i="10"/>
  <c r="AC482" i="10" a="1"/>
  <c r="AC482" i="10" s="1"/>
  <c r="Y482" i="10" a="1"/>
  <c r="Y482" i="10" s="1"/>
  <c r="U482" i="10" a="1"/>
  <c r="U482" i="10" s="1"/>
  <c r="T482" i="10" a="1"/>
  <c r="T482" i="10" s="1"/>
  <c r="AB482" i="10" a="1"/>
  <c r="AB482" i="10" s="1"/>
  <c r="X482" i="10" a="1"/>
  <c r="X482" i="10" s="1"/>
  <c r="BF1622" i="22"/>
  <c r="AL56" i="10"/>
  <c r="AV46" i="10"/>
  <c r="Z46" i="10" a="1"/>
  <c r="Z46" i="10" s="1"/>
  <c r="AL29" i="10"/>
  <c r="Z19" i="10" a="1"/>
  <c r="Z19" i="10" s="1"/>
  <c r="AL20" i="10"/>
  <c r="AV19" i="10"/>
  <c r="BF1081" i="22"/>
  <c r="BF649" i="22"/>
  <c r="AW57" i="10"/>
  <c r="AA57" i="10" a="1"/>
  <c r="AA57" i="10" s="1"/>
  <c r="AA417" i="10" a="1"/>
  <c r="AA417" i="10" s="1"/>
  <c r="W34" i="7"/>
  <c r="V34" i="7"/>
  <c r="V501" i="10" a="1"/>
  <c r="V501" i="10" s="1"/>
  <c r="AC501" i="10" a="1"/>
  <c r="AC501" i="10" s="1"/>
  <c r="U501" i="10" a="1"/>
  <c r="U501" i="10" s="1"/>
  <c r="AB501" i="10" a="1"/>
  <c r="AB501" i="10" s="1"/>
  <c r="T501" i="10" a="1"/>
  <c r="T501" i="10" s="1"/>
  <c r="S561" i="10"/>
  <c r="W501" i="10" a="1"/>
  <c r="W501" i="10" s="1"/>
  <c r="U33" i="9"/>
  <c r="T33" i="9"/>
  <c r="S33" i="9"/>
  <c r="F37" i="9"/>
  <c r="BF1624" i="22"/>
  <c r="AC464" i="10" a="1"/>
  <c r="AC464" i="10" s="1"/>
  <c r="Y464" i="10" a="1"/>
  <c r="Y464" i="10" s="1"/>
  <c r="U464" i="10" a="1"/>
  <c r="U464" i="10" s="1"/>
  <c r="AB464" i="10" a="1"/>
  <c r="AB464" i="10" s="1"/>
  <c r="X464" i="10" a="1"/>
  <c r="X464" i="10" s="1"/>
  <c r="T464" i="10" a="1"/>
  <c r="T464" i="10" s="1"/>
  <c r="S524" i="10"/>
  <c r="AA464" i="10" a="1"/>
  <c r="AA464" i="10" s="1"/>
  <c r="W464" i="10" a="1"/>
  <c r="W464" i="10" s="1"/>
  <c r="Z464" i="10" a="1"/>
  <c r="Z464" i="10" s="1"/>
  <c r="V464" i="10" a="1"/>
  <c r="V464" i="10" s="1"/>
  <c r="AL47" i="10"/>
  <c r="Z37" i="10" a="1"/>
  <c r="Z37" i="10" s="1"/>
  <c r="AV37" i="10"/>
  <c r="Z397" i="10" a="1"/>
  <c r="Z397" i="10" s="1"/>
  <c r="CH43" i="10"/>
  <c r="X343" i="10" s="1" a="1"/>
  <c r="X343" i="10" s="1"/>
  <c r="X283" i="10" a="1"/>
  <c r="X283" i="10" s="1"/>
  <c r="M65" i="22" a="1"/>
  <c r="M65" i="22" s="1"/>
  <c r="M66" i="22" a="1"/>
  <c r="M66" i="22" s="1"/>
  <c r="CF146" i="22" a="1"/>
  <c r="CF146" i="22" s="1"/>
  <c r="M67" i="22" a="1"/>
  <c r="M67" i="22" s="1"/>
  <c r="M68" i="22" a="1"/>
  <c r="M68" i="22" s="1"/>
  <c r="AA30" i="10" a="1"/>
  <c r="AA30" i="10" s="1"/>
  <c r="AM40" i="10"/>
  <c r="AW30" i="10"/>
  <c r="AA450" i="10" s="1" a="1"/>
  <c r="AA450" i="10" s="1"/>
  <c r="S518" i="10"/>
  <c r="AA458" i="10" a="1"/>
  <c r="AA458" i="10" s="1"/>
  <c r="W458" i="10" a="1"/>
  <c r="W458" i="10" s="1"/>
  <c r="V458" i="10" a="1"/>
  <c r="V458" i="10" s="1"/>
  <c r="AC458" i="10" a="1"/>
  <c r="AC458" i="10" s="1"/>
  <c r="U458" i="10" a="1"/>
  <c r="U458" i="10" s="1"/>
  <c r="AB458" i="10" a="1"/>
  <c r="AB458" i="10" s="1"/>
  <c r="T458" i="10" a="1"/>
  <c r="T458" i="10" s="1"/>
  <c r="BF1627" i="22"/>
  <c r="B41" i="9"/>
  <c r="AA506" i="10" a="1"/>
  <c r="AA506" i="10" s="1"/>
  <c r="W506" i="10" a="1"/>
  <c r="W506" i="10" s="1"/>
  <c r="S566" i="10"/>
  <c r="Z506" i="10" a="1"/>
  <c r="Z506" i="10" s="1"/>
  <c r="V506" i="10" a="1"/>
  <c r="V506" i="10" s="1"/>
  <c r="AC506" i="10" a="1"/>
  <c r="AC506" i="10" s="1"/>
  <c r="Y506" i="10" a="1"/>
  <c r="Y506" i="10" s="1"/>
  <c r="U506" i="10" a="1"/>
  <c r="U506" i="10" s="1"/>
  <c r="AB506" i="10" a="1"/>
  <c r="AB506" i="10" s="1"/>
  <c r="X506" i="10" a="1"/>
  <c r="X506" i="10" s="1"/>
  <c r="T506" i="10" a="1"/>
  <c r="T506" i="10" s="1"/>
  <c r="BK25" i="22" a="1"/>
  <c r="BK25" i="22" s="1"/>
  <c r="BK49" i="22" a="1"/>
  <c r="BK49" i="22" s="1"/>
  <c r="BK73" i="22" a="1"/>
  <c r="BK73" i="22" s="1"/>
  <c r="E25" i="28"/>
  <c r="BP26" i="10"/>
  <c r="Z146" i="10" a="1"/>
  <c r="Z146" i="10" s="1"/>
  <c r="BH1358" i="22" a="1"/>
  <c r="BH1358" i="22" s="1"/>
  <c r="BI1358" i="22" a="1"/>
  <c r="BI1358" i="22" s="1"/>
  <c r="BF1509" i="22"/>
  <c r="BF18" i="10"/>
  <c r="Z78" i="10" a="1"/>
  <c r="Z78" i="10" s="1"/>
  <c r="BF1748" i="22"/>
  <c r="BF1061" i="22"/>
  <c r="BF629" i="22"/>
  <c r="F68" i="19"/>
  <c r="G25" i="19"/>
  <c r="R17" i="19"/>
  <c r="CF212" i="22" a="1"/>
  <c r="CF212" i="22" s="1"/>
  <c r="CB212" i="22" a="1"/>
  <c r="CB212" i="22" s="1"/>
  <c r="BX212" i="22" a="1"/>
  <c r="BX212" i="22" s="1"/>
  <c r="CE212" i="22" a="1"/>
  <c r="CE212" i="22" s="1"/>
  <c r="CA212" i="22" a="1"/>
  <c r="CA212" i="22" s="1"/>
  <c r="BW212" i="22" a="1"/>
  <c r="BW212" i="22" s="1"/>
  <c r="BY212" i="22" a="1"/>
  <c r="BY212" i="22" s="1"/>
  <c r="BV236" i="22"/>
  <c r="CD212" i="22" a="1"/>
  <c r="CD212" i="22" s="1"/>
  <c r="CC212" i="22" a="1"/>
  <c r="CC212" i="22" s="1"/>
  <c r="BZ212" i="22" a="1"/>
  <c r="BZ212" i="22" s="1"/>
  <c r="AT55" i="10"/>
  <c r="X55" i="10" a="1"/>
  <c r="X55" i="10" s="1"/>
  <c r="S491" i="10"/>
  <c r="Z431" i="10" a="1"/>
  <c r="Z431" i="10" s="1"/>
  <c r="V431" i="10" a="1"/>
  <c r="V431" i="10" s="1"/>
  <c r="Y431" i="10" a="1"/>
  <c r="Y431" i="10" s="1"/>
  <c r="X431" i="10" a="1"/>
  <c r="X431" i="10" s="1"/>
  <c r="W431" i="10" a="1"/>
  <c r="W431" i="10" s="1"/>
  <c r="U431" i="10" a="1"/>
  <c r="U431" i="10" s="1"/>
  <c r="T431" i="10" a="1"/>
  <c r="T431" i="10" s="1"/>
  <c r="AC431" i="10" a="1"/>
  <c r="AC431" i="10" s="1"/>
  <c r="AB431" i="10" a="1"/>
  <c r="AB431" i="10" s="1"/>
  <c r="AA431" i="10" a="1"/>
  <c r="AA431" i="10" s="1"/>
  <c r="M33" i="9"/>
  <c r="D37" i="9"/>
  <c r="N33" i="9"/>
  <c r="BH1356" i="22" a="1"/>
  <c r="BH1356" i="22" s="1"/>
  <c r="BI1356" i="22" a="1"/>
  <c r="BI1356" i="22" s="1"/>
  <c r="CK52" i="10"/>
  <c r="AA352" i="10" s="1" a="1"/>
  <c r="AA352" i="10" s="1"/>
  <c r="AA292" i="10" a="1"/>
  <c r="AA292" i="10" s="1"/>
  <c r="F77" i="19"/>
  <c r="A78" i="19"/>
  <c r="F78" i="19" s="1"/>
  <c r="BG1386" i="22"/>
  <c r="BH810" i="22" a="1"/>
  <c r="BH810" i="22" s="1"/>
  <c r="BI810" i="22" a="1"/>
  <c r="BI810" i="22" s="1"/>
  <c r="BK810" i="22" a="1"/>
  <c r="BK810" i="22" s="1"/>
  <c r="BJ810" i="22" a="1"/>
  <c r="BJ810" i="22" s="1"/>
  <c r="BF1495" i="22"/>
  <c r="BI1354" i="22" a="1"/>
  <c r="BI1354" i="22" s="1"/>
  <c r="BH1354" i="22" a="1"/>
  <c r="BH1354" i="22" s="1"/>
  <c r="BF1735" i="22"/>
  <c r="BF1635" i="22"/>
  <c r="F38" i="9"/>
  <c r="U34" i="9"/>
  <c r="T34" i="9"/>
  <c r="S34" i="9"/>
  <c r="EB20" i="22"/>
  <c r="CB92" i="22" a="1"/>
  <c r="CB92" i="22" s="1"/>
  <c r="DT25" i="22"/>
  <c r="CD73" i="22" a="1"/>
  <c r="CD73" i="22" s="1"/>
  <c r="BY44" i="10"/>
  <c r="Y224" i="10" a="1"/>
  <c r="Y224" i="10" s="1"/>
  <c r="CC218" i="22" a="1"/>
  <c r="CC218" i="22" s="1"/>
  <c r="BY218" i="22" a="1"/>
  <c r="BY218" i="22" s="1"/>
  <c r="CF218" i="22" a="1"/>
  <c r="CF218" i="22" s="1"/>
  <c r="CB218" i="22" a="1"/>
  <c r="CB218" i="22" s="1"/>
  <c r="BX218" i="22" a="1"/>
  <c r="BX218" i="22" s="1"/>
  <c r="CD218" i="22" a="1"/>
  <c r="CD218" i="22" s="1"/>
  <c r="BV242" i="22"/>
  <c r="CA218" i="22" a="1"/>
  <c r="CA218" i="22" s="1"/>
  <c r="BZ218" i="22" a="1"/>
  <c r="BZ218" i="22" s="1"/>
  <c r="CE218" i="22" a="1"/>
  <c r="CE218" i="22" s="1"/>
  <c r="BW218" i="22" a="1"/>
  <c r="BW218" i="22" s="1"/>
  <c r="BG1377" i="22"/>
  <c r="BI801" i="22" a="1"/>
  <c r="BI801" i="22" s="1"/>
  <c r="BH801" i="22" a="1"/>
  <c r="BH801" i="22" s="1"/>
  <c r="BJ801" i="22" a="1"/>
  <c r="BJ801" i="22" s="1"/>
  <c r="BK801" i="22" a="1"/>
  <c r="BK801" i="22" s="1"/>
  <c r="BF1750" i="22"/>
  <c r="BF1194" i="22"/>
  <c r="AJ20" i="10"/>
  <c r="X19" i="10" a="1"/>
  <c r="X19" i="10" s="1"/>
  <c r="AT19" i="10"/>
  <c r="AJ29" i="10"/>
  <c r="BG821" i="22"/>
  <c r="BG269" i="22"/>
  <c r="G10" i="14"/>
  <c r="F10" i="14"/>
  <c r="J10" i="14"/>
  <c r="I10" i="14"/>
  <c r="H10" i="14"/>
  <c r="E10" i="14"/>
  <c r="CB172" i="22" a="1"/>
  <c r="CB172" i="22" s="1"/>
  <c r="BW172" i="22" a="1"/>
  <c r="BW172" i="22" s="1"/>
  <c r="CF172" i="22" a="1"/>
  <c r="CF172" i="22" s="1"/>
  <c r="CA172" i="22" a="1"/>
  <c r="CA172" i="22" s="1"/>
  <c r="BZ172" i="22" a="1"/>
  <c r="BZ172" i="22" s="1"/>
  <c r="CE172" i="22" a="1"/>
  <c r="CE172" i="22" s="1"/>
  <c r="BY172" i="22" a="1"/>
  <c r="BY172" i="22" s="1"/>
  <c r="BJ244" i="22" s="1" a="1"/>
  <c r="BJ244" i="22" s="1"/>
  <c r="CD172" i="22" a="1"/>
  <c r="CD172" i="22" s="1"/>
  <c r="BV196" i="22"/>
  <c r="CC172" i="22" a="1"/>
  <c r="CC172" i="22" s="1"/>
  <c r="BX172" i="22" a="1"/>
  <c r="BX172" i="22" s="1"/>
  <c r="BK1343" i="22" a="1"/>
  <c r="BK1343" i="22" s="1"/>
  <c r="BJ13" i="22" a="1"/>
  <c r="BJ13" i="22" s="1"/>
  <c r="BJ61" i="22" a="1"/>
  <c r="BJ61" i="22" s="1"/>
  <c r="BJ37" i="22" a="1"/>
  <c r="BJ37" i="22" s="1"/>
  <c r="BX25" i="10"/>
  <c r="X205" i="10" a="1"/>
  <c r="X205" i="10" s="1"/>
  <c r="Z493" i="10" a="1"/>
  <c r="Z493" i="10" s="1"/>
  <c r="V493" i="10" a="1"/>
  <c r="V493" i="10" s="1"/>
  <c r="AC493" i="10" a="1"/>
  <c r="AC493" i="10" s="1"/>
  <c r="Y493" i="10" a="1"/>
  <c r="Y493" i="10" s="1"/>
  <c r="U493" i="10" a="1"/>
  <c r="U493" i="10" s="1"/>
  <c r="S553" i="10"/>
  <c r="AB493" i="10" a="1"/>
  <c r="AB493" i="10" s="1"/>
  <c r="X493" i="10" a="1"/>
  <c r="X493" i="10" s="1"/>
  <c r="T493" i="10" a="1"/>
  <c r="T493" i="10" s="1"/>
  <c r="AA493" i="10" a="1"/>
  <c r="AA493" i="10" s="1"/>
  <c r="W493" i="10" a="1"/>
  <c r="W493" i="10" s="1"/>
  <c r="BF1619" i="22"/>
  <c r="EA16" i="22"/>
  <c r="CA88" i="22" a="1"/>
  <c r="CA88" i="22" s="1"/>
  <c r="BF1196" i="22"/>
  <c r="E40" i="9"/>
  <c r="AA490" i="10" a="1"/>
  <c r="AA490" i="10" s="1"/>
  <c r="W490" i="10" a="1"/>
  <c r="W490" i="10" s="1"/>
  <c r="Z490" i="10" a="1"/>
  <c r="Z490" i="10" s="1"/>
  <c r="V490" i="10" a="1"/>
  <c r="V490" i="10" s="1"/>
  <c r="AC490" i="10" a="1"/>
  <c r="AC490" i="10" s="1"/>
  <c r="Y490" i="10" a="1"/>
  <c r="Y490" i="10" s="1"/>
  <c r="U490" i="10" a="1"/>
  <c r="U490" i="10" s="1"/>
  <c r="S550" i="10"/>
  <c r="AB490" i="10" a="1"/>
  <c r="AB490" i="10" s="1"/>
  <c r="X490" i="10" a="1"/>
  <c r="X490" i="10" s="1"/>
  <c r="T490" i="10" a="1"/>
  <c r="T490" i="10" s="1"/>
  <c r="BK1341" i="22" a="1"/>
  <c r="BK1341" i="22" s="1"/>
  <c r="S12" i="16"/>
  <c r="S26" i="16"/>
  <c r="BF1183" i="22"/>
  <c r="AA449" i="10" a="1"/>
  <c r="AA449" i="10" s="1"/>
  <c r="BI781" i="22" a="1"/>
  <c r="BI781" i="22" s="1"/>
  <c r="B51" i="7"/>
  <c r="K46" i="7"/>
  <c r="C46" i="7"/>
  <c r="J46" i="7"/>
  <c r="I46" i="7"/>
  <c r="P46" i="7"/>
  <c r="V45" i="11" s="1"/>
  <c r="H46" i="7"/>
  <c r="O46" i="7"/>
  <c r="U45" i="11" s="1"/>
  <c r="G46" i="7"/>
  <c r="N46" i="7"/>
  <c r="T45" i="11" s="1"/>
  <c r="F46" i="7"/>
  <c r="M46" i="7"/>
  <c r="S45" i="11" s="1"/>
  <c r="E46" i="7"/>
  <c r="L46" i="7"/>
  <c r="N45" i="11" s="1"/>
  <c r="D46" i="7"/>
  <c r="AA486" i="10" a="1"/>
  <c r="AA486" i="10" s="1"/>
  <c r="W486" i="10" a="1"/>
  <c r="W486" i="10" s="1"/>
  <c r="Z486" i="10" a="1"/>
  <c r="Z486" i="10" s="1"/>
  <c r="V486" i="10" a="1"/>
  <c r="V486" i="10" s="1"/>
  <c r="S546" i="10"/>
  <c r="AC486" i="10" a="1"/>
  <c r="AC486" i="10" s="1"/>
  <c r="Y486" i="10" a="1"/>
  <c r="Y486" i="10" s="1"/>
  <c r="U486" i="10" a="1"/>
  <c r="U486" i="10" s="1"/>
  <c r="AB486" i="10" a="1"/>
  <c r="AB486" i="10" s="1"/>
  <c r="X486" i="10" a="1"/>
  <c r="X486" i="10" s="1"/>
  <c r="T486" i="10" a="1"/>
  <c r="T486" i="10" s="1"/>
  <c r="BF1633" i="22"/>
  <c r="BJ1336" i="22" a="1"/>
  <c r="BJ1336" i="22" s="1"/>
  <c r="BI792" i="22" a="1"/>
  <c r="BI792" i="22" s="1"/>
  <c r="CK35" i="10"/>
  <c r="AA335" i="10" s="1" a="1"/>
  <c r="AA335" i="10" s="1"/>
  <c r="AA275" i="10" a="1"/>
  <c r="AA275" i="10" s="1"/>
  <c r="AJ10" i="9"/>
  <c r="I27" i="9" s="1"/>
  <c r="AN10" i="9"/>
  <c r="BC11" i="9"/>
  <c r="BI1362" i="22" a="1"/>
  <c r="BI1362" i="22" s="1"/>
  <c r="BH1362" i="22" a="1"/>
  <c r="BH1362" i="22" s="1"/>
  <c r="S534" i="10"/>
  <c r="AA474" i="10" a="1"/>
  <c r="AA474" i="10" s="1"/>
  <c r="W474" i="10" a="1"/>
  <c r="W474" i="10" s="1"/>
  <c r="Z474" i="10" a="1"/>
  <c r="Z474" i="10" s="1"/>
  <c r="V474" i="10" a="1"/>
  <c r="V474" i="10" s="1"/>
  <c r="AC474" i="10" a="1"/>
  <c r="AC474" i="10" s="1"/>
  <c r="Y474" i="10" a="1"/>
  <c r="Y474" i="10" s="1"/>
  <c r="U474" i="10" a="1"/>
  <c r="U474" i="10" s="1"/>
  <c r="AB474" i="10" a="1"/>
  <c r="AB474" i="10" s="1"/>
  <c r="X474" i="10" a="1"/>
  <c r="X474" i="10" s="1"/>
  <c r="T474" i="10" a="1"/>
  <c r="T474" i="10" s="1"/>
  <c r="O32" i="9"/>
  <c r="N32" i="9"/>
  <c r="M32" i="9"/>
  <c r="D36" i="9"/>
  <c r="BG1390" i="22"/>
  <c r="BH814" i="22" a="1"/>
  <c r="BH814" i="22" s="1"/>
  <c r="BI814" i="22" a="1"/>
  <c r="BI814" i="22" s="1"/>
  <c r="BK814" i="22" a="1"/>
  <c r="BK814" i="22" s="1"/>
  <c r="BJ814" i="22" a="1"/>
  <c r="BJ814" i="22" s="1"/>
  <c r="BF1623" i="22"/>
  <c r="BG1375" i="22"/>
  <c r="BI799" i="22" a="1"/>
  <c r="BI799" i="22" s="1"/>
  <c r="BH799" i="22" a="1"/>
  <c r="BH799" i="22" s="1"/>
  <c r="BK799" i="22" a="1"/>
  <c r="BK799" i="22" s="1"/>
  <c r="BJ799" i="22" a="1"/>
  <c r="BJ799" i="22" s="1"/>
  <c r="BG1374" i="22"/>
  <c r="BH798" i="22" a="1"/>
  <c r="BH798" i="22" s="1"/>
  <c r="BI798" i="22" a="1"/>
  <c r="BI798" i="22" s="1"/>
  <c r="BK798" i="22" a="1"/>
  <c r="BK798" i="22" s="1"/>
  <c r="BJ798" i="22" a="1"/>
  <c r="BJ798" i="22" s="1"/>
  <c r="N45" i="7"/>
  <c r="T44" i="11" s="1"/>
  <c r="F45" i="7"/>
  <c r="M45" i="7"/>
  <c r="S44" i="11" s="1"/>
  <c r="E45" i="7"/>
  <c r="L45" i="7"/>
  <c r="N44" i="11" s="1"/>
  <c r="D45" i="7"/>
  <c r="B50" i="7"/>
  <c r="K45" i="7"/>
  <c r="C45" i="7"/>
  <c r="J45" i="7"/>
  <c r="I45" i="7"/>
  <c r="P45" i="7"/>
  <c r="V44" i="11" s="1"/>
  <c r="H45" i="7"/>
  <c r="O45" i="7"/>
  <c r="U44" i="11" s="1"/>
  <c r="G45" i="7"/>
  <c r="BF1192" i="22"/>
  <c r="X11" i="7"/>
  <c r="Y35" i="7" s="1"/>
  <c r="R35" i="7"/>
  <c r="W11" i="7"/>
  <c r="X35" i="7" s="1"/>
  <c r="T11" i="7"/>
  <c r="U35" i="7" s="1"/>
  <c r="S12" i="7"/>
  <c r="BF1739" i="22"/>
  <c r="CK34" i="10"/>
  <c r="AA334" i="10" s="1" a="1"/>
  <c r="AA334" i="10" s="1"/>
  <c r="AA274" i="10" a="1"/>
  <c r="AA274" i="10" s="1"/>
  <c r="CM62" i="10"/>
  <c r="M63" i="10" a="1"/>
  <c r="M63" i="10" s="1"/>
  <c r="M61" i="10" a="1"/>
  <c r="M61" i="10" s="1"/>
  <c r="M64" i="10" a="1"/>
  <c r="M64" i="10" s="1"/>
  <c r="M62" i="10" a="1"/>
  <c r="M62" i="10" s="1"/>
  <c r="AC302" i="10" a="1"/>
  <c r="AC302" i="10" s="1"/>
  <c r="BG20" i="10"/>
  <c r="AA80" i="10" a="1"/>
  <c r="AA80" i="10" s="1"/>
  <c r="CJ42" i="10"/>
  <c r="Z342" i="10" s="1" a="1"/>
  <c r="Z342" i="10" s="1"/>
  <c r="Z282" i="10" a="1"/>
  <c r="Z282" i="10" s="1"/>
  <c r="BG839" i="22"/>
  <c r="BG287" i="22"/>
  <c r="AB531" i="10" a="1"/>
  <c r="AB531" i="10" s="1"/>
  <c r="T531" i="10" a="1"/>
  <c r="T531" i="10" s="1"/>
  <c r="S591" i="10"/>
  <c r="W531" i="10" a="1"/>
  <c r="W531" i="10" s="1"/>
  <c r="V531" i="10" a="1"/>
  <c r="V531" i="10" s="1"/>
  <c r="U531" i="10" a="1"/>
  <c r="U531" i="10" s="1"/>
  <c r="AC531" i="10" a="1"/>
  <c r="AC531" i="10" s="1"/>
  <c r="BG822" i="22"/>
  <c r="BG270" i="22"/>
  <c r="BI246" i="22" a="1"/>
  <c r="BI246" i="22" s="1"/>
  <c r="BH246" i="22" a="1"/>
  <c r="BH246" i="22" s="1"/>
  <c r="BK246" i="22" a="1"/>
  <c r="BK246" i="22" s="1"/>
  <c r="BJ246" i="22" a="1"/>
  <c r="BJ246" i="22" s="1"/>
  <c r="BG56" i="10"/>
  <c r="AA116" i="10" a="1"/>
  <c r="AA116" i="10" s="1"/>
  <c r="AB515" i="10" a="1"/>
  <c r="AB515" i="10" s="1"/>
  <c r="X515" i="10" a="1"/>
  <c r="X515" i="10" s="1"/>
  <c r="T515" i="10" a="1"/>
  <c r="T515" i="10" s="1"/>
  <c r="AA515" i="10" a="1"/>
  <c r="AA515" i="10" s="1"/>
  <c r="W515" i="10" a="1"/>
  <c r="W515" i="10" s="1"/>
  <c r="Z515" i="10" a="1"/>
  <c r="Z515" i="10" s="1"/>
  <c r="V515" i="10" a="1"/>
  <c r="V515" i="10" s="1"/>
  <c r="S575" i="10"/>
  <c r="AC515" i="10" a="1"/>
  <c r="AC515" i="10" s="1"/>
  <c r="Y515" i="10" a="1"/>
  <c r="Y515" i="10" s="1"/>
  <c r="U515" i="10" a="1"/>
  <c r="U515" i="10" s="1"/>
  <c r="BD54" i="10"/>
  <c r="X114" i="10" a="1"/>
  <c r="X114" i="10" s="1"/>
  <c r="BF1493" i="22"/>
  <c r="AC452" i="10" a="1"/>
  <c r="AC452" i="10" s="1"/>
  <c r="Y452" i="10" a="1"/>
  <c r="Y452" i="10" s="1"/>
  <c r="U452" i="10" a="1"/>
  <c r="U452" i="10" s="1"/>
  <c r="AB452" i="10" a="1"/>
  <c r="AB452" i="10" s="1"/>
  <c r="X452" i="10" a="1"/>
  <c r="X452" i="10" s="1"/>
  <c r="T452" i="10" a="1"/>
  <c r="T452" i="10" s="1"/>
  <c r="S512" i="10"/>
  <c r="AA452" i="10" a="1"/>
  <c r="AA452" i="10" s="1"/>
  <c r="W452" i="10" a="1"/>
  <c r="W452" i="10" s="1"/>
  <c r="Z452" i="10" a="1"/>
  <c r="Z452" i="10" s="1"/>
  <c r="V452" i="10" a="1"/>
  <c r="V452" i="10" s="1"/>
  <c r="BI1351" i="22" a="1"/>
  <c r="BI1351" i="22" s="1"/>
  <c r="BH1351" i="22" a="1"/>
  <c r="BH1351" i="22" s="1"/>
  <c r="BD45" i="10"/>
  <c r="X525" i="10" s="1" a="1"/>
  <c r="X525" i="10" s="1"/>
  <c r="X105" i="10" a="1"/>
  <c r="X105" i="10" s="1"/>
  <c r="AB483" i="10" a="1"/>
  <c r="AB483" i="10" s="1"/>
  <c r="X483" i="10" a="1"/>
  <c r="X483" i="10" s="1"/>
  <c r="T483" i="10" a="1"/>
  <c r="T483" i="10" s="1"/>
  <c r="AA483" i="10" a="1"/>
  <c r="AA483" i="10" s="1"/>
  <c r="W483" i="10" a="1"/>
  <c r="W483" i="10" s="1"/>
  <c r="Z483" i="10" a="1"/>
  <c r="Z483" i="10" s="1"/>
  <c r="V483" i="10" a="1"/>
  <c r="V483" i="10" s="1"/>
  <c r="S543" i="10"/>
  <c r="AC483" i="10" a="1"/>
  <c r="AC483" i="10" s="1"/>
  <c r="Y483" i="10" a="1"/>
  <c r="Y483" i="10" s="1"/>
  <c r="U483" i="10" a="1"/>
  <c r="U483" i="10" s="1"/>
  <c r="T35" i="9"/>
  <c r="F39" i="9"/>
  <c r="BF1749" i="22"/>
  <c r="F40" i="9"/>
  <c r="U36" i="9"/>
  <c r="T36" i="9"/>
  <c r="S36" i="9"/>
  <c r="E30" i="28"/>
  <c r="BK1327" i="22" a="1"/>
  <c r="BK1327" i="22" s="1"/>
  <c r="BG827" i="22"/>
  <c r="BG275" i="22"/>
  <c r="BI251" i="22" a="1"/>
  <c r="BI251" i="22" s="1"/>
  <c r="BH251" i="22" a="1"/>
  <c r="BH251" i="22" s="1"/>
  <c r="BJ251" i="22" a="1"/>
  <c r="BJ251" i="22" s="1"/>
  <c r="BK251" i="22" a="1"/>
  <c r="BK251" i="22" s="1"/>
  <c r="CI34" i="10"/>
  <c r="Y334" i="10" s="1" a="1"/>
  <c r="Y334" i="10" s="1"/>
  <c r="Y274" i="10" a="1"/>
  <c r="Y274" i="10" s="1"/>
  <c r="O34" i="9"/>
  <c r="N34" i="9"/>
  <c r="M34" i="9"/>
  <c r="D38" i="9"/>
  <c r="BF1072" i="22"/>
  <c r="BF640" i="22"/>
  <c r="BI793" i="22" a="1"/>
  <c r="BI793" i="22" s="1"/>
  <c r="BI784" i="22" a="1"/>
  <c r="BI784" i="22" s="1"/>
  <c r="X17" i="14"/>
  <c r="Y17" i="14" s="1"/>
  <c r="AI36" i="7"/>
  <c r="AI58" i="7"/>
  <c r="BF1626" i="22"/>
  <c r="BF1743" i="22"/>
  <c r="AN37" i="7"/>
  <c r="AN59" i="7"/>
  <c r="L37" i="9"/>
  <c r="C41" i="9"/>
  <c r="K37" i="9"/>
  <c r="J37" i="9"/>
  <c r="BG1373" i="22"/>
  <c r="BI797" i="22" a="1"/>
  <c r="BI797" i="22" s="1"/>
  <c r="BH797" i="22" a="1"/>
  <c r="BH797" i="22" s="1"/>
  <c r="BJ797" i="22" a="1"/>
  <c r="BJ797" i="22" s="1"/>
  <c r="BK797" i="22" a="1"/>
  <c r="BK797" i="22" s="1"/>
  <c r="BF1181" i="22"/>
  <c r="DH25" i="22"/>
  <c r="CB49" i="22" a="1"/>
  <c r="CB49" i="22" s="1"/>
  <c r="BP44" i="10"/>
  <c r="Z164" i="10" a="1"/>
  <c r="Z164" i="10" s="1"/>
  <c r="E35" i="9"/>
  <c r="Q36" i="9" s="1"/>
  <c r="R31" i="9"/>
  <c r="Q31" i="9"/>
  <c r="P31" i="9"/>
  <c r="F66" i="22" a="1"/>
  <c r="F66" i="22" s="1"/>
  <c r="F42" i="22" s="1"/>
  <c r="BY146" i="22" a="1"/>
  <c r="BY146" i="22" s="1"/>
  <c r="F65" i="22" a="1"/>
  <c r="F65" i="22" s="1"/>
  <c r="F41" i="22" s="1"/>
  <c r="F67" i="22" a="1"/>
  <c r="F67" i="22" s="1"/>
  <c r="F43" i="22" s="1"/>
  <c r="F68" i="22" a="1"/>
  <c r="F68" i="22" s="1"/>
  <c r="F44" i="22" s="1"/>
  <c r="AB487" i="10" a="1"/>
  <c r="AB487" i="10" s="1"/>
  <c r="X487" i="10" a="1"/>
  <c r="X487" i="10" s="1"/>
  <c r="T487" i="10" a="1"/>
  <c r="T487" i="10" s="1"/>
  <c r="AA487" i="10" a="1"/>
  <c r="AA487" i="10" s="1"/>
  <c r="W487" i="10" a="1"/>
  <c r="W487" i="10" s="1"/>
  <c r="Z487" i="10" a="1"/>
  <c r="Z487" i="10" s="1"/>
  <c r="V487" i="10" a="1"/>
  <c r="V487" i="10" s="1"/>
  <c r="AC487" i="10" a="1"/>
  <c r="AC487" i="10" s="1"/>
  <c r="Y487" i="10" a="1"/>
  <c r="Y487" i="10" s="1"/>
  <c r="S547" i="10"/>
  <c r="U487" i="10" a="1"/>
  <c r="U487" i="10" s="1"/>
  <c r="EN17" i="22"/>
  <c r="CD137" i="22" s="1" a="1"/>
  <c r="CD137" i="22" s="1"/>
  <c r="CD113" i="22" a="1"/>
  <c r="CD113" i="22" s="1"/>
  <c r="S590" i="10"/>
  <c r="W530" i="10" a="1"/>
  <c r="W530" i="10" s="1"/>
  <c r="V530" i="10" a="1"/>
  <c r="V530" i="10" s="1"/>
  <c r="AC530" i="10" a="1"/>
  <c r="AC530" i="10" s="1"/>
  <c r="U530" i="10" a="1"/>
  <c r="U530" i="10" s="1"/>
  <c r="AB530" i="10" a="1"/>
  <c r="AB530" i="10" s="1"/>
  <c r="T530" i="10" a="1"/>
  <c r="T530" i="10" s="1"/>
  <c r="BJ1331" i="22" a="1"/>
  <c r="BJ1331" i="22" s="1"/>
  <c r="BI181" i="22" a="1"/>
  <c r="BI181" i="22" s="1"/>
  <c r="BI757" i="22" a="1"/>
  <c r="BI757" i="22" s="1"/>
  <c r="BF1068" i="22"/>
  <c r="BF636" i="22"/>
  <c r="BG835" i="22"/>
  <c r="BG283" i="22"/>
  <c r="BH259" i="22" a="1"/>
  <c r="BH259" i="22" s="1"/>
  <c r="BI259" i="22" a="1"/>
  <c r="BI259" i="22" s="1"/>
  <c r="BJ259" i="22" a="1"/>
  <c r="BJ259" i="22" s="1"/>
  <c r="BK259" i="22" a="1"/>
  <c r="BK259" i="22" s="1"/>
  <c r="EN18" i="22"/>
  <c r="CD138" i="22" s="1" a="1"/>
  <c r="CD138" i="22" s="1"/>
  <c r="CD114" i="22" a="1"/>
  <c r="CD114" i="22" s="1"/>
  <c r="BG819" i="22"/>
  <c r="BG267" i="22"/>
  <c r="BI243" i="22" a="1"/>
  <c r="BI243" i="22" s="1"/>
  <c r="BH243" i="22" a="1"/>
  <c r="BH243" i="22" s="1"/>
  <c r="BK243" i="22" a="1"/>
  <c r="BK243" i="22" s="1"/>
  <c r="BJ243" i="22" a="1"/>
  <c r="BJ243" i="22" s="1"/>
  <c r="BN17" i="10"/>
  <c r="X137" i="10" a="1"/>
  <c r="X137" i="10" s="1"/>
  <c r="BX62" i="10"/>
  <c r="H60" i="10" a="1"/>
  <c r="H60" i="10" s="1"/>
  <c r="H59" i="10" a="1"/>
  <c r="H59" i="10" s="1"/>
  <c r="H58" i="10" a="1"/>
  <c r="H58" i="10" s="1"/>
  <c r="H57" i="10" a="1"/>
  <c r="H57" i="10" s="1"/>
  <c r="X242" i="10" a="1"/>
  <c r="X242" i="10" s="1"/>
  <c r="AC460" i="10" a="1"/>
  <c r="AC460" i="10" s="1"/>
  <c r="U460" i="10" a="1"/>
  <c r="U460" i="10" s="1"/>
  <c r="AB460" i="10" a="1"/>
  <c r="AB460" i="10" s="1"/>
  <c r="T460" i="10" a="1"/>
  <c r="T460" i="10" s="1"/>
  <c r="S520" i="10"/>
  <c r="W460" i="10" a="1"/>
  <c r="W460" i="10" s="1"/>
  <c r="V460" i="10" a="1"/>
  <c r="V460" i="10" s="1"/>
  <c r="P32" i="9"/>
  <c r="BI785" i="22" a="1"/>
  <c r="BI785" i="22" s="1"/>
  <c r="S37" i="16"/>
  <c r="S49" i="16" s="1"/>
  <c r="Y25" i="16"/>
  <c r="X25" i="16"/>
  <c r="Z25" i="16"/>
  <c r="AA25" i="16"/>
  <c r="EN23" i="22"/>
  <c r="CD143" i="22" s="1" a="1"/>
  <c r="CD143" i="22" s="1"/>
  <c r="CD119" i="22" a="1"/>
  <c r="CD119" i="22" s="1"/>
  <c r="BF1074" i="22"/>
  <c r="BF642" i="22"/>
  <c r="BK1336" i="22" a="1"/>
  <c r="BK1336" i="22" s="1"/>
  <c r="E42" i="28"/>
  <c r="AR9" i="9"/>
  <c r="L24" i="9"/>
  <c r="G24" i="15" s="1"/>
  <c r="BO54" i="10"/>
  <c r="Y174" i="10" a="1"/>
  <c r="Y174" i="10" s="1"/>
  <c r="EC24" i="22"/>
  <c r="CC96" i="22" a="1"/>
  <c r="CC96" i="22" s="1"/>
  <c r="BI190" i="22" a="1"/>
  <c r="BI190" i="22" s="1"/>
  <c r="BI766" i="22" a="1"/>
  <c r="BI766" i="22" s="1"/>
  <c r="CA44" i="10"/>
  <c r="AA224" i="10" a="1"/>
  <c r="AA224" i="10" s="1"/>
  <c r="CA45" i="10"/>
  <c r="AA225" i="10" a="1"/>
  <c r="AA225" i="10" s="1"/>
  <c r="BF1070" i="22"/>
  <c r="BF638" i="22"/>
  <c r="S484" i="10"/>
  <c r="W424" i="10" a="1"/>
  <c r="W424" i="10" s="1"/>
  <c r="V424" i="10" a="1"/>
  <c r="V424" i="10" s="1"/>
  <c r="AC424" i="10" a="1"/>
  <c r="AC424" i="10" s="1"/>
  <c r="U424" i="10" a="1"/>
  <c r="U424" i="10" s="1"/>
  <c r="AB424" i="10" a="1"/>
  <c r="AB424" i="10" s="1"/>
  <c r="T424" i="10" a="1"/>
  <c r="T424" i="10" s="1"/>
  <c r="AA424" i="10" a="1"/>
  <c r="AA424" i="10" s="1"/>
  <c r="Z424" i="10" a="1"/>
  <c r="Z424" i="10" s="1"/>
  <c r="Y424" i="10" a="1"/>
  <c r="Y424" i="10" s="1"/>
  <c r="X424" i="10" a="1"/>
  <c r="X424" i="10" s="1"/>
  <c r="ED21" i="22"/>
  <c r="CD93" i="22" a="1"/>
  <c r="CD93" i="22" s="1"/>
  <c r="I32" i="9"/>
  <c r="H32" i="9"/>
  <c r="G32" i="9"/>
  <c r="B36" i="9"/>
  <c r="I37" i="9" s="1"/>
  <c r="BF1188" i="22"/>
  <c r="CD211" i="22" a="1"/>
  <c r="CD211" i="22" s="1"/>
  <c r="BZ211" i="22" a="1"/>
  <c r="BZ211" i="22" s="1"/>
  <c r="CE211" i="22" a="1"/>
  <c r="CE211" i="22" s="1"/>
  <c r="CA211" i="22" a="1"/>
  <c r="CA211" i="22" s="1"/>
  <c r="BW211" i="22" a="1"/>
  <c r="BW211" i="22" s="1"/>
  <c r="BY211" i="22" a="1"/>
  <c r="BY211" i="22" s="1"/>
  <c r="CF211" i="22" a="1"/>
  <c r="CF211" i="22" s="1"/>
  <c r="BX211" i="22" a="1"/>
  <c r="BX211" i="22" s="1"/>
  <c r="CC211" i="22" a="1"/>
  <c r="CC211" i="22" s="1"/>
  <c r="BV235" i="22"/>
  <c r="CB211" i="22" a="1"/>
  <c r="CB211" i="22" s="1"/>
  <c r="EK26" i="22"/>
  <c r="H61" i="22" a="1"/>
  <c r="H61" i="22" s="1"/>
  <c r="H62" i="22" a="1"/>
  <c r="H62" i="22" s="1"/>
  <c r="CA122" i="22" a="1"/>
  <c r="CA122" i="22" s="1"/>
  <c r="H63" i="22" a="1"/>
  <c r="H63" i="22" s="1"/>
  <c r="H64" i="22" a="1"/>
  <c r="H64" i="22" s="1"/>
  <c r="BY62" i="10"/>
  <c r="I60" i="10" a="1"/>
  <c r="I60" i="10" s="1"/>
  <c r="I59" i="10" a="1"/>
  <c r="I59" i="10" s="1"/>
  <c r="I58" i="10" a="1"/>
  <c r="I58" i="10" s="1"/>
  <c r="I57" i="10" a="1"/>
  <c r="I57" i="10" s="1"/>
  <c r="Y242" i="10" a="1"/>
  <c r="Y242" i="10" s="1"/>
  <c r="CD208" i="22" a="1"/>
  <c r="CD208" i="22" s="1"/>
  <c r="BZ208" i="22" a="1"/>
  <c r="BZ208" i="22" s="1"/>
  <c r="CC208" i="22" a="1"/>
  <c r="CC208" i="22" s="1"/>
  <c r="BY208" i="22" a="1"/>
  <c r="BY208" i="22" s="1"/>
  <c r="CA208" i="22" a="1"/>
  <c r="CA208" i="22" s="1"/>
  <c r="BV232" i="22"/>
  <c r="CF208" i="22" a="1"/>
  <c r="CF208" i="22" s="1"/>
  <c r="BX208" i="22" a="1"/>
  <c r="BX208" i="22" s="1"/>
  <c r="CE208" i="22" a="1"/>
  <c r="CE208" i="22" s="1"/>
  <c r="BW208" i="22" a="1"/>
  <c r="BW208" i="22" s="1"/>
  <c r="CB208" i="22" a="1"/>
  <c r="CB208" i="22" s="1"/>
  <c r="BV216" i="22"/>
  <c r="CC192" i="22" a="1"/>
  <c r="CC192" i="22" s="1"/>
  <c r="BY192" i="22" a="1"/>
  <c r="BY192" i="22" s="1"/>
  <c r="CB192" i="22" a="1"/>
  <c r="CB192" i="22" s="1"/>
  <c r="CA192" i="22" a="1"/>
  <c r="CA192" i="22" s="1"/>
  <c r="CF192" i="22" a="1"/>
  <c r="CF192" i="22" s="1"/>
  <c r="BZ192" i="22" a="1"/>
  <c r="BZ192" i="22" s="1"/>
  <c r="CE192" i="22" a="1"/>
  <c r="CE192" i="22" s="1"/>
  <c r="BX192" i="22" a="1"/>
  <c r="BX192" i="22" s="1"/>
  <c r="CD192" i="22" a="1"/>
  <c r="CD192" i="22" s="1"/>
  <c r="BW192" i="22" a="1"/>
  <c r="BW192" i="22" s="1"/>
  <c r="BF1198" i="22"/>
  <c r="BG830" i="22"/>
  <c r="BG278" i="22"/>
  <c r="BI254" i="22" a="1"/>
  <c r="BI254" i="22" s="1"/>
  <c r="BH254" i="22" a="1"/>
  <c r="BH254" i="22" s="1"/>
  <c r="BK254" i="22" a="1"/>
  <c r="BK254" i="22" s="1"/>
  <c r="BJ254" i="22" a="1"/>
  <c r="BJ254" i="22" s="1"/>
  <c r="CJ43" i="10"/>
  <c r="Z343" i="10" s="1" a="1"/>
  <c r="Z343" i="10" s="1"/>
  <c r="Z283" i="10" a="1"/>
  <c r="Z283" i="10" s="1"/>
  <c r="BF1065" i="22"/>
  <c r="BF633" i="22"/>
  <c r="BI1366" i="22" a="1"/>
  <c r="BI1366" i="22" s="1"/>
  <c r="BH1366" i="22" a="1"/>
  <c r="BH1366" i="22" s="1"/>
  <c r="F86" i="19"/>
  <c r="A87" i="19"/>
  <c r="BI776" i="22" a="1"/>
  <c r="BI776" i="22" s="1"/>
  <c r="BF1754" i="22"/>
  <c r="AC468" i="10" a="1"/>
  <c r="AC468" i="10" s="1"/>
  <c r="U468" i="10" a="1"/>
  <c r="U468" i="10" s="1"/>
  <c r="AB468" i="10" a="1"/>
  <c r="AB468" i="10" s="1"/>
  <c r="T468" i="10" a="1"/>
  <c r="T468" i="10" s="1"/>
  <c r="S528" i="10"/>
  <c r="W468" i="10" a="1"/>
  <c r="W468" i="10" s="1"/>
  <c r="V468" i="10" a="1"/>
  <c r="V468" i="10" s="1"/>
  <c r="S583" i="10"/>
  <c r="AB523" i="10" a="1"/>
  <c r="AB523" i="10" s="1"/>
  <c r="X523" i="10" a="1"/>
  <c r="X523" i="10" s="1"/>
  <c r="T523" i="10" a="1"/>
  <c r="T523" i="10" s="1"/>
  <c r="AA523" i="10" a="1"/>
  <c r="AA523" i="10" s="1"/>
  <c r="W523" i="10" a="1"/>
  <c r="W523" i="10" s="1"/>
  <c r="Z523" i="10" a="1"/>
  <c r="Z523" i="10" s="1"/>
  <c r="V523" i="10" a="1"/>
  <c r="V523" i="10" s="1"/>
  <c r="AC523" i="10" a="1"/>
  <c r="AC523" i="10" s="1"/>
  <c r="Y523" i="10" a="1"/>
  <c r="Y523" i="10" s="1"/>
  <c r="U523" i="10" a="1"/>
  <c r="U523" i="10" s="1"/>
  <c r="BG820" i="22"/>
  <c r="BG268" i="22"/>
  <c r="BH244" i="22" a="1"/>
  <c r="BH244" i="22" s="1"/>
  <c r="BI244" i="22" a="1"/>
  <c r="BI244" i="22" s="1"/>
  <c r="BK244" i="22" a="1"/>
  <c r="BK244" i="22" s="1"/>
  <c r="BQ46" i="10"/>
  <c r="AA166" i="10" a="1"/>
  <c r="AA166" i="10" s="1"/>
  <c r="BN35" i="10"/>
  <c r="X155" i="10" a="1"/>
  <c r="X155" i="10" s="1"/>
  <c r="CJ24" i="10"/>
  <c r="Z324" i="10" s="1" a="1"/>
  <c r="Z324" i="10" s="1"/>
  <c r="Z264" i="10" a="1"/>
  <c r="Z264" i="10" s="1"/>
  <c r="BG1379" i="22"/>
  <c r="BI803" i="22" a="1"/>
  <c r="BI803" i="22" s="1"/>
  <c r="BH803" i="22" a="1"/>
  <c r="BH803" i="22" s="1"/>
  <c r="BJ803" i="22" a="1"/>
  <c r="BJ803" i="22" s="1"/>
  <c r="BK803" i="22" a="1"/>
  <c r="BK803" i="22" s="1"/>
  <c r="L78" i="19"/>
  <c r="BG837" i="22"/>
  <c r="BG285" i="22"/>
  <c r="BI261" i="22" a="1"/>
  <c r="BI261" i="22" s="1"/>
  <c r="BH261" i="22" a="1"/>
  <c r="BH261" i="22" s="1"/>
  <c r="BJ261" i="22" a="1"/>
  <c r="BJ261" i="22" s="1"/>
  <c r="BK261" i="22" a="1"/>
  <c r="BK261" i="22" s="1"/>
  <c r="Z445" i="10" a="1"/>
  <c r="Z445" i="10" s="1"/>
  <c r="V445" i="10" a="1"/>
  <c r="V445" i="10" s="1"/>
  <c r="AC445" i="10" a="1"/>
  <c r="AC445" i="10" s="1"/>
  <c r="Y445" i="10" a="1"/>
  <c r="Y445" i="10" s="1"/>
  <c r="U445" i="10" a="1"/>
  <c r="U445" i="10" s="1"/>
  <c r="AB445" i="10" a="1"/>
  <c r="AB445" i="10" s="1"/>
  <c r="X445" i="10" a="1"/>
  <c r="X445" i="10" s="1"/>
  <c r="T445" i="10" a="1"/>
  <c r="T445" i="10" s="1"/>
  <c r="S505" i="10"/>
  <c r="AA445" i="10" a="1"/>
  <c r="AA445" i="10" s="1"/>
  <c r="W445" i="10" a="1"/>
  <c r="W445" i="10" s="1"/>
  <c r="BI193" i="22" a="1"/>
  <c r="BI193" i="22" s="1"/>
  <c r="BI769" i="22" a="1"/>
  <c r="BI769" i="22" s="1"/>
  <c r="BG832" i="22"/>
  <c r="BG280" i="22"/>
  <c r="BI256" i="22" a="1"/>
  <c r="BI256" i="22" s="1"/>
  <c r="BH256" i="22" a="1"/>
  <c r="BH256" i="22" s="1"/>
  <c r="BK256" i="22" a="1"/>
  <c r="BK256" i="22" s="1"/>
  <c r="BJ256" i="22" a="1"/>
  <c r="BJ256" i="22" s="1"/>
  <c r="BF1197" i="22"/>
  <c r="BF1504" i="22"/>
  <c r="CH52" i="10"/>
  <c r="X352" i="10" s="1" a="1"/>
  <c r="X352" i="10" s="1"/>
  <c r="X292" i="10" a="1"/>
  <c r="X292" i="10" s="1"/>
  <c r="S634" i="10"/>
  <c r="AC574" i="10" a="1"/>
  <c r="AC574" i="10" s="1"/>
  <c r="V574" i="10" a="1"/>
  <c r="V574" i="10" s="1"/>
  <c r="AB574" i="10" a="1"/>
  <c r="AB574" i="10" s="1"/>
  <c r="AA574" i="10" a="1"/>
  <c r="AA574" i="10" s="1"/>
  <c r="U574" i="10" a="1"/>
  <c r="U574" i="10" s="1"/>
  <c r="Z574" i="10" a="1"/>
  <c r="Z574" i="10" s="1"/>
  <c r="T574" i="10" a="1"/>
  <c r="T574" i="10" s="1"/>
  <c r="Y574" i="10" a="1"/>
  <c r="Y574" i="10" s="1"/>
  <c r="X574" i="10" a="1"/>
  <c r="X574" i="10" s="1"/>
  <c r="W574" i="10" a="1"/>
  <c r="W574" i="10" s="1"/>
  <c r="AC436" i="10" a="1"/>
  <c r="AC436" i="10" s="1"/>
  <c r="Y436" i="10" a="1"/>
  <c r="Y436" i="10" s="1"/>
  <c r="U436" i="10" a="1"/>
  <c r="U436" i="10" s="1"/>
  <c r="AB436" i="10" a="1"/>
  <c r="AB436" i="10" s="1"/>
  <c r="X436" i="10" a="1"/>
  <c r="X436" i="10" s="1"/>
  <c r="T436" i="10" a="1"/>
  <c r="T436" i="10" s="1"/>
  <c r="S496" i="10"/>
  <c r="AA436" i="10" a="1"/>
  <c r="AA436" i="10" s="1"/>
  <c r="W436" i="10" a="1"/>
  <c r="W436" i="10" s="1"/>
  <c r="Z436" i="10" a="1"/>
  <c r="Z436" i="10" s="1"/>
  <c r="V436" i="10" a="1"/>
  <c r="V436" i="10" s="1"/>
  <c r="DG21" i="22"/>
  <c r="CA45" i="22" a="1"/>
  <c r="CA45" i="22" s="1"/>
  <c r="S494" i="10"/>
  <c r="AA434" i="10" a="1"/>
  <c r="AA434" i="10" s="1"/>
  <c r="W434" i="10" a="1"/>
  <c r="W434" i="10" s="1"/>
  <c r="Z434" i="10" a="1"/>
  <c r="Z434" i="10" s="1"/>
  <c r="V434" i="10" a="1"/>
  <c r="V434" i="10" s="1"/>
  <c r="AC434" i="10" a="1"/>
  <c r="AC434" i="10" s="1"/>
  <c r="Y434" i="10" a="1"/>
  <c r="Y434" i="10" s="1"/>
  <c r="U434" i="10" a="1"/>
  <c r="U434" i="10" s="1"/>
  <c r="AB434" i="10" a="1"/>
  <c r="AB434" i="10" s="1"/>
  <c r="X434" i="10" a="1"/>
  <c r="X434" i="10" s="1"/>
  <c r="T434" i="10" a="1"/>
  <c r="T434" i="10" s="1"/>
  <c r="S658" i="10"/>
  <c r="U598" i="10" a="1"/>
  <c r="U598" i="10" s="1"/>
  <c r="T598" i="10" a="1"/>
  <c r="T598" i="10" s="1"/>
  <c r="W598" i="10" a="1"/>
  <c r="W598" i="10" s="1"/>
  <c r="AC598" i="10" a="1"/>
  <c r="AC598" i="10" s="1"/>
  <c r="V598" i="10" a="1"/>
  <c r="V598" i="10" s="1"/>
  <c r="AB598" i="10" a="1"/>
  <c r="AB598" i="10" s="1"/>
  <c r="BF1745" i="22"/>
  <c r="AZ7" i="9"/>
  <c r="U15" i="9" s="1"/>
  <c r="G15" i="15" s="1"/>
  <c r="R18" i="9"/>
  <c r="G18" i="15" s="1"/>
  <c r="BF1613" i="22"/>
  <c r="F11" i="5"/>
  <c r="J10" i="5"/>
  <c r="K10" i="5" s="1"/>
  <c r="BI1343" i="22" a="1"/>
  <c r="BI1343" i="22" s="1"/>
  <c r="EL16" i="22"/>
  <c r="CB136" i="22" s="1" a="1"/>
  <c r="CB136" i="22" s="1"/>
  <c r="CB112" i="22" a="1"/>
  <c r="CB112" i="22" s="1"/>
  <c r="L80" i="19"/>
  <c r="BZ52" i="10"/>
  <c r="Z232" i="10" a="1"/>
  <c r="Z232" i="10" s="1"/>
  <c r="BF1500" i="22"/>
  <c r="BF1628" i="22"/>
  <c r="BG1387" i="22"/>
  <c r="BH811" i="22" a="1"/>
  <c r="BH811" i="22" s="1"/>
  <c r="BI811" i="22" a="1"/>
  <c r="BI811" i="22" s="1"/>
  <c r="BJ811" i="22" a="1"/>
  <c r="BJ811" i="22" s="1"/>
  <c r="BK811" i="22" a="1"/>
  <c r="BK811" i="22" s="1"/>
  <c r="BG1371" i="22"/>
  <c r="BH795" i="22" a="1"/>
  <c r="BH795" i="22" s="1"/>
  <c r="BI795" i="22" a="1"/>
  <c r="BI795" i="22" s="1"/>
  <c r="BK795" i="22" a="1"/>
  <c r="BK795" i="22" s="1"/>
  <c r="BJ795" i="22" a="1"/>
  <c r="BJ795" i="22" s="1"/>
  <c r="G43" i="19"/>
  <c r="R33" i="19"/>
  <c r="Q32" i="9"/>
  <c r="S526" i="10"/>
  <c r="AA466" i="10" a="1"/>
  <c r="AA466" i="10" s="1"/>
  <c r="W466" i="10" a="1"/>
  <c r="W466" i="10" s="1"/>
  <c r="Z466" i="10" a="1"/>
  <c r="Z466" i="10" s="1"/>
  <c r="V466" i="10" a="1"/>
  <c r="V466" i="10" s="1"/>
  <c r="AC466" i="10" a="1"/>
  <c r="AC466" i="10" s="1"/>
  <c r="Y466" i="10" a="1"/>
  <c r="Y466" i="10" s="1"/>
  <c r="U466" i="10" a="1"/>
  <c r="U466" i="10" s="1"/>
  <c r="AB466" i="10" a="1"/>
  <c r="AB466" i="10" s="1"/>
  <c r="T466" i="10" a="1"/>
  <c r="T466" i="10" s="1"/>
  <c r="AA390" i="10" a="1"/>
  <c r="AA390" i="10" s="1"/>
  <c r="BX34" i="10"/>
  <c r="X214" i="10" a="1"/>
  <c r="X214" i="10" s="1"/>
  <c r="BF1073" i="22"/>
  <c r="BF641" i="22"/>
  <c r="BF1506" i="22"/>
  <c r="BF1747" i="22"/>
  <c r="BI1355" i="22" a="1"/>
  <c r="BI1355" i="22" s="1"/>
  <c r="BJ1355" i="22" a="1"/>
  <c r="BJ1355" i="22" s="1"/>
  <c r="BH1355" i="22" a="1"/>
  <c r="BH1355" i="22" s="1"/>
  <c r="BI1368" i="22" a="1"/>
  <c r="BI1368" i="22" s="1"/>
  <c r="BH1368" i="22" a="1"/>
  <c r="BH1368" i="22" s="1"/>
  <c r="BI789" i="22" a="1"/>
  <c r="BI789" i="22" s="1"/>
  <c r="BI186" i="22" a="1"/>
  <c r="BI186" i="22" s="1"/>
  <c r="BI762" i="22" a="1"/>
  <c r="BI762" i="22" s="1"/>
  <c r="BI1353" i="22" a="1"/>
  <c r="BI1353" i="22" s="1"/>
  <c r="BH1353" i="22" a="1"/>
  <c r="BH1353" i="22" s="1"/>
  <c r="BZ34" i="10"/>
  <c r="Z214" i="10" a="1"/>
  <c r="Z214" i="10" s="1"/>
  <c r="BF1502" i="22"/>
  <c r="BI188" i="22" a="1"/>
  <c r="BI188" i="22" s="1"/>
  <c r="BI764" i="22" a="1"/>
  <c r="BI764" i="22" s="1"/>
  <c r="BJ1324" i="22" a="1"/>
  <c r="BJ1324" i="22" s="1"/>
  <c r="BI174" i="22" a="1"/>
  <c r="BI174" i="22" s="1"/>
  <c r="BI750" i="22" a="1"/>
  <c r="BI750" i="22" s="1"/>
  <c r="BI175" i="22" a="1"/>
  <c r="BI175" i="22" s="1"/>
  <c r="BI751" i="22" a="1"/>
  <c r="BI751" i="22" s="1"/>
  <c r="BF1733" i="22"/>
  <c r="EL13" i="22"/>
  <c r="CB133" i="22" s="1" a="1"/>
  <c r="CB133" i="22" s="1"/>
  <c r="CB109" i="22" a="1"/>
  <c r="CB109" i="22" s="1"/>
  <c r="AW21" i="10"/>
  <c r="AM31" i="10"/>
  <c r="AA21" i="10" a="1"/>
  <c r="AA21" i="10" s="1"/>
  <c r="AA381" i="10" a="1"/>
  <c r="AA381" i="10" s="1"/>
  <c r="AW48" i="10"/>
  <c r="AA468" i="10" s="1" a="1"/>
  <c r="AA468" i="10" s="1"/>
  <c r="AM58" i="10"/>
  <c r="AA48" i="10" a="1"/>
  <c r="AA48" i="10" s="1"/>
  <c r="BK173" i="22" a="1"/>
  <c r="BK173" i="22" s="1"/>
  <c r="BK31" i="22" a="1"/>
  <c r="BK31" i="22" s="1"/>
  <c r="BK171" i="22" a="1"/>
  <c r="BK171" i="22" s="1"/>
  <c r="BK176" i="22" a="1"/>
  <c r="BK176" i="22" s="1"/>
  <c r="BK190" i="22" a="1"/>
  <c r="BK190" i="22" s="1"/>
  <c r="BK193" i="22" a="1"/>
  <c r="BK193" i="22" s="1"/>
  <c r="BK7" i="22" a="1"/>
  <c r="BK7" i="22" s="1"/>
  <c r="BK749" i="22" a="1"/>
  <c r="BK749" i="22" s="1"/>
  <c r="BK192" i="22" a="1"/>
  <c r="BK192" i="22" s="1"/>
  <c r="BK747" i="22" a="1"/>
  <c r="BK747" i="22" s="1"/>
  <c r="BK186" i="22" a="1"/>
  <c r="BK186" i="22" s="1"/>
  <c r="BK183" i="22" a="1"/>
  <c r="BK183" i="22" s="1"/>
  <c r="BK172" i="22" a="1"/>
  <c r="BK172" i="22" s="1"/>
  <c r="BK55" i="22" a="1"/>
  <c r="BK55" i="22" s="1"/>
  <c r="BK189" i="22" a="1"/>
  <c r="BK189" i="22" s="1"/>
  <c r="BK194" i="22" a="1"/>
  <c r="BK194" i="22" s="1"/>
  <c r="BK185" i="22" a="1"/>
  <c r="BK185" i="22" s="1"/>
  <c r="BK175" i="22" a="1"/>
  <c r="BK175" i="22" s="1"/>
  <c r="BK177" i="22" a="1"/>
  <c r="BK177" i="22" s="1"/>
  <c r="BK181" i="22" a="1"/>
  <c r="BK181" i="22" s="1"/>
  <c r="BK191" i="22" a="1"/>
  <c r="BK191" i="22" s="1"/>
  <c r="BK179" i="22" a="1"/>
  <c r="BK179" i="22" s="1"/>
  <c r="BK174" i="22" a="1"/>
  <c r="BK174" i="22" s="1"/>
  <c r="BK178" i="22" a="1"/>
  <c r="BK178" i="22" s="1"/>
  <c r="BK184" i="22" a="1"/>
  <c r="BK184" i="22" s="1"/>
  <c r="BK188" i="22" a="1"/>
  <c r="BK188" i="22" s="1"/>
  <c r="BK180" i="22" a="1"/>
  <c r="BK180" i="22" s="1"/>
  <c r="BK182" i="22" a="1"/>
  <c r="BK182" i="22" s="1"/>
  <c r="BK187" i="22" a="1"/>
  <c r="BK187" i="22" s="1"/>
  <c r="BK765" i="22" a="1"/>
  <c r="BK765" i="22" s="1"/>
  <c r="BK764" i="22" a="1"/>
  <c r="BK764" i="22" s="1"/>
  <c r="BK748" i="22" a="1"/>
  <c r="BK748" i="22" s="1"/>
  <c r="BK754" i="22" a="1"/>
  <c r="BK754" i="22" s="1"/>
  <c r="BK1323" i="22" a="1"/>
  <c r="BK1323" i="22" s="1"/>
  <c r="BK763" i="22" a="1"/>
  <c r="BK763" i="22" s="1"/>
  <c r="BK752" i="22" a="1"/>
  <c r="BK752" i="22" s="1"/>
  <c r="BK769" i="22" a="1"/>
  <c r="BK769" i="22" s="1"/>
  <c r="BK753" i="22" a="1"/>
  <c r="BK753" i="22" s="1"/>
  <c r="BK1325" i="22" a="1"/>
  <c r="BK1325" i="22" s="1"/>
  <c r="BK760" i="22" a="1"/>
  <c r="BK760" i="22" s="1"/>
  <c r="BK750" i="22" a="1"/>
  <c r="BK750" i="22" s="1"/>
  <c r="BK757" i="22" a="1"/>
  <c r="BK757" i="22" s="1"/>
  <c r="BK756" i="22" a="1"/>
  <c r="BK756" i="22" s="1"/>
  <c r="BK762" i="22" a="1"/>
  <c r="BK762" i="22" s="1"/>
  <c r="BK770" i="22" a="1"/>
  <c r="BK770" i="22" s="1"/>
  <c r="BK758" i="22" a="1"/>
  <c r="BK758" i="22" s="1"/>
  <c r="BK766" i="22" a="1"/>
  <c r="BK766" i="22" s="1"/>
  <c r="BK755" i="22" a="1"/>
  <c r="BK755" i="22" s="1"/>
  <c r="BK768" i="22" a="1"/>
  <c r="BK768" i="22" s="1"/>
  <c r="BK761" i="22" a="1"/>
  <c r="BK761" i="22" s="1"/>
  <c r="BK751" i="22" a="1"/>
  <c r="BK751" i="22" s="1"/>
  <c r="BK759" i="22" a="1"/>
  <c r="BK759" i="22" s="1"/>
  <c r="BK767" i="22" a="1"/>
  <c r="BK767" i="22" s="1"/>
  <c r="BK1330" i="22" a="1"/>
  <c r="BK1330" i="22" s="1"/>
  <c r="EB17" i="22"/>
  <c r="CB89" i="22" a="1"/>
  <c r="CB89" i="22" s="1"/>
  <c r="D47" i="14"/>
  <c r="BF1620" i="22"/>
  <c r="ED20" i="22"/>
  <c r="CD92" i="22" a="1"/>
  <c r="CD92" i="22" s="1"/>
  <c r="CA36" i="10"/>
  <c r="AA216" i="10" a="1"/>
  <c r="AA216" i="10" s="1"/>
  <c r="BG47" i="10"/>
  <c r="AA107" i="10" a="1"/>
  <c r="AA107" i="10" s="1"/>
  <c r="BF1630" i="22"/>
  <c r="BG1382" i="22"/>
  <c r="BH806" i="22" a="1"/>
  <c r="BH806" i="22" s="1"/>
  <c r="BI806" i="22" a="1"/>
  <c r="BI806" i="22" s="1"/>
  <c r="BK806" i="22" a="1"/>
  <c r="BK806" i="22" s="1"/>
  <c r="BJ806" i="22" a="1"/>
  <c r="BJ806" i="22" s="1"/>
  <c r="BF1497" i="22"/>
  <c r="BK1334" i="22" a="1"/>
  <c r="BK1334" i="22" s="1"/>
  <c r="BF1734" i="22"/>
  <c r="BK1342" i="22" a="1"/>
  <c r="BK1342" i="22" s="1"/>
  <c r="EC25" i="22"/>
  <c r="CC97" i="22" a="1"/>
  <c r="CC97" i="22" s="1"/>
  <c r="M31" i="26"/>
  <c r="P30" i="26"/>
  <c r="O30" i="26"/>
  <c r="R30" i="26" s="1"/>
  <c r="N30" i="26"/>
  <c r="Q30" i="26" s="1"/>
  <c r="O42" i="7"/>
  <c r="U41" i="11" s="1"/>
  <c r="G42" i="7"/>
  <c r="N42" i="7"/>
  <c r="T41" i="11" s="1"/>
  <c r="F42" i="7"/>
  <c r="M42" i="7"/>
  <c r="S41" i="11" s="1"/>
  <c r="E42" i="7"/>
  <c r="L42" i="7"/>
  <c r="N41" i="11" s="1"/>
  <c r="D42" i="7"/>
  <c r="K42" i="7"/>
  <c r="C42" i="7"/>
  <c r="J42" i="7"/>
  <c r="B47" i="7"/>
  <c r="I42" i="7"/>
  <c r="P42" i="7"/>
  <c r="V41" i="11" s="1"/>
  <c r="H42" i="7"/>
  <c r="BG1372" i="22"/>
  <c r="BH796" i="22" a="1"/>
  <c r="BH796" i="22" s="1"/>
  <c r="BI796" i="22" a="1"/>
  <c r="BI796" i="22" s="1"/>
  <c r="BK796" i="22" a="1"/>
  <c r="BK796" i="22" s="1"/>
  <c r="BJ796" i="22" a="1"/>
  <c r="BJ796" i="22" s="1"/>
  <c r="BI1327" i="22" a="1"/>
  <c r="BI1327" i="22" s="1"/>
  <c r="L87" i="19"/>
  <c r="BG1389" i="22"/>
  <c r="BI813" i="22" a="1"/>
  <c r="BI813" i="22" s="1"/>
  <c r="BH813" i="22" a="1"/>
  <c r="BH813" i="22" s="1"/>
  <c r="BJ813" i="22" a="1"/>
  <c r="BJ813" i="22" s="1"/>
  <c r="BK813" i="22" a="1"/>
  <c r="BK813" i="22" s="1"/>
  <c r="BG1384" i="22"/>
  <c r="BH808" i="22" a="1"/>
  <c r="BH808" i="22" s="1"/>
  <c r="BI808" i="22" a="1"/>
  <c r="BI808" i="22" s="1"/>
  <c r="BK808" i="22" a="1"/>
  <c r="BK808" i="22" s="1"/>
  <c r="BJ808" i="22" a="1"/>
  <c r="BJ808" i="22" s="1"/>
  <c r="Z453" i="10" a="1"/>
  <c r="Z453" i="10" s="1"/>
  <c r="V453" i="10" a="1"/>
  <c r="V453" i="10" s="1"/>
  <c r="AC453" i="10" a="1"/>
  <c r="AC453" i="10" s="1"/>
  <c r="Y453" i="10" a="1"/>
  <c r="Y453" i="10" s="1"/>
  <c r="U453" i="10" a="1"/>
  <c r="U453" i="10" s="1"/>
  <c r="AB453" i="10" a="1"/>
  <c r="AB453" i="10" s="1"/>
  <c r="X453" i="10" a="1"/>
  <c r="X453" i="10" s="1"/>
  <c r="T453" i="10" a="1"/>
  <c r="T453" i="10" s="1"/>
  <c r="S513" i="10"/>
  <c r="AA453" i="10" a="1"/>
  <c r="AA453" i="10" s="1"/>
  <c r="W453" i="10" a="1"/>
  <c r="W453" i="10" s="1"/>
  <c r="BF1629" i="22"/>
  <c r="BF1184" i="22"/>
  <c r="DQ17" i="22"/>
  <c r="CA65" i="22" a="1"/>
  <c r="CA65" i="22" s="1"/>
  <c r="AC532" i="10" a="1"/>
  <c r="AC532" i="10" s="1"/>
  <c r="Y532" i="10" a="1"/>
  <c r="Y532" i="10" s="1"/>
  <c r="U532" i="10" a="1"/>
  <c r="U532" i="10" s="1"/>
  <c r="AB532" i="10" a="1"/>
  <c r="AB532" i="10" s="1"/>
  <c r="X532" i="10" a="1"/>
  <c r="X532" i="10" s="1"/>
  <c r="T532" i="10" a="1"/>
  <c r="T532" i="10" s="1"/>
  <c r="S592" i="10"/>
  <c r="AA532" i="10" a="1"/>
  <c r="AA532" i="10" s="1"/>
  <c r="W532" i="10" a="1"/>
  <c r="W532" i="10" s="1"/>
  <c r="Z532" i="10" a="1"/>
  <c r="Z532" i="10" s="1"/>
  <c r="V532" i="10" a="1"/>
  <c r="V532" i="10" s="1"/>
  <c r="EL26" i="22"/>
  <c r="I61" i="22" a="1"/>
  <c r="I61" i="22" s="1"/>
  <c r="I62" i="22" a="1"/>
  <c r="I62" i="22" s="1"/>
  <c r="CB122" i="22" a="1"/>
  <c r="CB122" i="22" s="1"/>
  <c r="I64" i="22" a="1"/>
  <c r="I64" i="22" s="1"/>
  <c r="I63" i="22" a="1"/>
  <c r="I63" i="22" s="1"/>
  <c r="BI1360" i="22" a="1"/>
  <c r="BI1360" i="22" s="1"/>
  <c r="BH1360" i="22" a="1"/>
  <c r="BH1360" i="22" s="1"/>
  <c r="BJ1360" i="22" a="1"/>
  <c r="BJ1360" i="22" s="1"/>
  <c r="L83" i="19"/>
  <c r="CW25" i="22"/>
  <c r="CA193" i="22" s="1" a="1"/>
  <c r="CA193" i="22" s="1"/>
  <c r="CA25" i="22" a="1"/>
  <c r="CA25" i="22" s="1"/>
  <c r="AC536" i="10" a="1"/>
  <c r="AC536" i="10" s="1"/>
  <c r="W536" i="10" a="1"/>
  <c r="W536" i="10" s="1"/>
  <c r="AB536" i="10" a="1"/>
  <c r="AB536" i="10" s="1"/>
  <c r="V536" i="10" a="1"/>
  <c r="V536" i="10" s="1"/>
  <c r="U536" i="10" a="1"/>
  <c r="U536" i="10" s="1"/>
  <c r="AA536" i="10" a="1"/>
  <c r="AA536" i="10" s="1"/>
  <c r="T536" i="10" a="1"/>
  <c r="T536" i="10" s="1"/>
  <c r="S596" i="10"/>
  <c r="CA18" i="10"/>
  <c r="AA198" i="10" a="1"/>
  <c r="AA198" i="10" s="1"/>
  <c r="CK43" i="10"/>
  <c r="AA343" i="10" s="1" a="1"/>
  <c r="AA343" i="10" s="1"/>
  <c r="AA283" i="10" a="1"/>
  <c r="AA283" i="10" s="1"/>
  <c r="Z438" i="10" a="1"/>
  <c r="Z438" i="10" s="1"/>
  <c r="BG828" i="22"/>
  <c r="BG276" i="22"/>
  <c r="BI252" i="22" a="1"/>
  <c r="BI252" i="22" s="1"/>
  <c r="BH252" i="22" a="1"/>
  <c r="BH252" i="22" s="1"/>
  <c r="BK252" i="22" a="1"/>
  <c r="BK252" i="22" s="1"/>
  <c r="BJ252" i="22" a="1"/>
  <c r="BJ252" i="22" s="1"/>
  <c r="EK12" i="22"/>
  <c r="CA132" i="22" s="1" a="1"/>
  <c r="CA132" i="22" s="1"/>
  <c r="CA108" i="22" a="1"/>
  <c r="CA108" i="22" s="1"/>
  <c r="BJ1337" i="22" a="1"/>
  <c r="BJ1337" i="22" s="1"/>
  <c r="BJ1328" i="22" a="1"/>
  <c r="BJ1328" i="22" s="1"/>
  <c r="K38" i="7"/>
  <c r="C38" i="7"/>
  <c r="J38" i="7"/>
  <c r="B43" i="7"/>
  <c r="I38" i="7"/>
  <c r="P38" i="7"/>
  <c r="V37" i="11" s="1"/>
  <c r="H38" i="7"/>
  <c r="O38" i="7"/>
  <c r="U37" i="11" s="1"/>
  <c r="G38" i="7"/>
  <c r="N38" i="7"/>
  <c r="T37" i="11" s="1"/>
  <c r="F38" i="7"/>
  <c r="M38" i="7"/>
  <c r="S37" i="11" s="1"/>
  <c r="E38" i="7"/>
  <c r="L38" i="7"/>
  <c r="N37" i="11" s="1"/>
  <c r="D38" i="7"/>
  <c r="E48" i="28"/>
  <c r="BJ1341" i="22" a="1"/>
  <c r="BJ1341" i="22" s="1"/>
  <c r="BF1615" i="22"/>
  <c r="L79" i="19"/>
  <c r="BF1505" i="22"/>
  <c r="BF1746" i="22"/>
  <c r="DQ20" i="22"/>
  <c r="CA68" i="22" a="1"/>
  <c r="CA68" i="22" s="1"/>
  <c r="BG829" i="22"/>
  <c r="BG277" i="22"/>
  <c r="BF1079" i="22"/>
  <c r="BF647" i="22"/>
  <c r="BJ1326" i="22" a="1"/>
  <c r="BJ1326" i="22" s="1"/>
  <c r="BF1755" i="22"/>
  <c r="CE177" i="22" a="1"/>
  <c r="CE177" i="22" s="1"/>
  <c r="CA177" i="22" a="1"/>
  <c r="CA177" i="22" s="1"/>
  <c r="BW177" i="22" a="1"/>
  <c r="BW177" i="22" s="1"/>
  <c r="BH249" i="22" s="1" a="1"/>
  <c r="BH249" i="22" s="1"/>
  <c r="CF177" i="22" a="1"/>
  <c r="CF177" i="22" s="1"/>
  <c r="CB177" i="22" a="1"/>
  <c r="CB177" i="22" s="1"/>
  <c r="BX177" i="22" a="1"/>
  <c r="BX177" i="22" s="1"/>
  <c r="BI249" i="22" s="1" a="1"/>
  <c r="BI249" i="22" s="1"/>
  <c r="CD177" i="22" a="1"/>
  <c r="CD177" i="22" s="1"/>
  <c r="BY177" i="22" a="1"/>
  <c r="BY177" i="22" s="1"/>
  <c r="BJ249" i="22" s="1" a="1"/>
  <c r="BJ249" i="22" s="1"/>
  <c r="CC177" i="22" a="1"/>
  <c r="CC177" i="22" s="1"/>
  <c r="BV201" i="22"/>
  <c r="BZ177" i="22" a="1"/>
  <c r="BZ177" i="22" s="1"/>
  <c r="BK249" i="22" s="1" a="1"/>
  <c r="BK249" i="22" s="1"/>
  <c r="CD178" i="22" a="1"/>
  <c r="CD178" i="22" s="1"/>
  <c r="BY178" i="22" a="1"/>
  <c r="BY178" i="22" s="1"/>
  <c r="BV202" i="22"/>
  <c r="CC178" i="22" a="1"/>
  <c r="CC178" i="22" s="1"/>
  <c r="BX178" i="22" a="1"/>
  <c r="BX178" i="22" s="1"/>
  <c r="BW178" i="22" a="1"/>
  <c r="BW178" i="22" s="1"/>
  <c r="BH250" i="22" s="1" a="1"/>
  <c r="BH250" i="22" s="1"/>
  <c r="CB178" i="22" a="1"/>
  <c r="CB178" i="22" s="1"/>
  <c r="CA178" i="22" a="1"/>
  <c r="CA178" i="22" s="1"/>
  <c r="CF178" i="22" a="1"/>
  <c r="CF178" i="22" s="1"/>
  <c r="BZ178" i="22" a="1"/>
  <c r="BZ178" i="22" s="1"/>
  <c r="CE178" i="22" a="1"/>
  <c r="CE178" i="22" s="1"/>
  <c r="BF1780" i="22"/>
  <c r="BQ28" i="10"/>
  <c r="AA148" i="10" a="1"/>
  <c r="AA148" i="10" s="1"/>
  <c r="BK1324" i="22" a="1"/>
  <c r="BK1324" i="22" s="1"/>
  <c r="AC448" i="10" a="1"/>
  <c r="AC448" i="10" s="1"/>
  <c r="Y448" i="10" a="1"/>
  <c r="Y448" i="10" s="1"/>
  <c r="U448" i="10" a="1"/>
  <c r="U448" i="10" s="1"/>
  <c r="AB448" i="10" a="1"/>
  <c r="AB448" i="10" s="1"/>
  <c r="T448" i="10" a="1"/>
  <c r="T448" i="10" s="1"/>
  <c r="S508" i="10"/>
  <c r="AA448" i="10" a="1"/>
  <c r="AA448" i="10" s="1"/>
  <c r="W448" i="10" a="1"/>
  <c r="W448" i="10" s="1"/>
  <c r="Z448" i="10" a="1"/>
  <c r="Z448" i="10" s="1"/>
  <c r="V448" i="10" a="1"/>
  <c r="V448" i="10" s="1"/>
  <c r="EM26" i="22"/>
  <c r="J61" i="22" a="1"/>
  <c r="J61" i="22" s="1"/>
  <c r="J62" i="22" a="1"/>
  <c r="J62" i="22" s="1"/>
  <c r="J64" i="22" a="1"/>
  <c r="J64" i="22" s="1"/>
  <c r="CC122" i="22" a="1"/>
  <c r="CC122" i="22" s="1"/>
  <c r="J63" i="22" a="1"/>
  <c r="J63" i="22" s="1"/>
  <c r="AA522" i="10" a="1"/>
  <c r="AA522" i="10" s="1"/>
  <c r="W522" i="10" a="1"/>
  <c r="W522" i="10" s="1"/>
  <c r="Z522" i="10" a="1"/>
  <c r="Z522" i="10" s="1"/>
  <c r="V522" i="10" a="1"/>
  <c r="V522" i="10" s="1"/>
  <c r="AC522" i="10" a="1"/>
  <c r="AC522" i="10" s="1"/>
  <c r="Y522" i="10" a="1"/>
  <c r="Y522" i="10" s="1"/>
  <c r="U522" i="10" a="1"/>
  <c r="U522" i="10" s="1"/>
  <c r="S582" i="10"/>
  <c r="AB522" i="10" a="1"/>
  <c r="AB522" i="10" s="1"/>
  <c r="X522" i="10" a="1"/>
  <c r="X522" i="10" s="1"/>
  <c r="T522" i="10" a="1"/>
  <c r="T522" i="10" s="1"/>
  <c r="BI783" i="22" a="1"/>
  <c r="BI783" i="22" s="1"/>
  <c r="CA62" i="10"/>
  <c r="K59" i="10" a="1"/>
  <c r="K59" i="10" s="1"/>
  <c r="K57" i="10" a="1"/>
  <c r="K57" i="10" s="1"/>
  <c r="K60" i="10" a="1"/>
  <c r="K60" i="10" s="1"/>
  <c r="K58" i="10" a="1"/>
  <c r="K58" i="10" s="1"/>
  <c r="AA242" i="10" a="1"/>
  <c r="AA242" i="10" s="1"/>
  <c r="CC213" i="22" a="1"/>
  <c r="CC213" i="22" s="1"/>
  <c r="BY213" i="22" a="1"/>
  <c r="BY213" i="22" s="1"/>
  <c r="CD213" i="22" a="1"/>
  <c r="CD213" i="22" s="1"/>
  <c r="BZ213" i="22" a="1"/>
  <c r="BZ213" i="22" s="1"/>
  <c r="CF213" i="22" a="1"/>
  <c r="CF213" i="22" s="1"/>
  <c r="BX213" i="22" a="1"/>
  <c r="BX213" i="22" s="1"/>
  <c r="CE213" i="22" a="1"/>
  <c r="CE213" i="22" s="1"/>
  <c r="BW213" i="22" a="1"/>
  <c r="BW213" i="22" s="1"/>
  <c r="CB213" i="22" a="1"/>
  <c r="CB213" i="22" s="1"/>
  <c r="BV237" i="22"/>
  <c r="CA213" i="22" a="1"/>
  <c r="CA213" i="22" s="1"/>
  <c r="AC540" i="10" a="1"/>
  <c r="AC540" i="10" s="1"/>
  <c r="W540" i="10" a="1"/>
  <c r="W540" i="10" s="1"/>
  <c r="AB540" i="10" a="1"/>
  <c r="AB540" i="10" s="1"/>
  <c r="V540" i="10" a="1"/>
  <c r="V540" i="10" s="1"/>
  <c r="U540" i="10" a="1"/>
  <c r="U540" i="10" s="1"/>
  <c r="T540" i="10" a="1"/>
  <c r="T540" i="10" s="1"/>
  <c r="S600" i="10"/>
  <c r="BJ1370" i="22" a="1"/>
  <c r="BJ1370" i="22" s="1"/>
  <c r="BI1370" i="22" a="1"/>
  <c r="BI1370" i="22" s="1"/>
  <c r="BH1370" i="22" a="1"/>
  <c r="BH1370" i="22" s="1"/>
  <c r="CD203" i="22" a="1"/>
  <c r="CD203" i="22" s="1"/>
  <c r="BZ203" i="22" a="1"/>
  <c r="BZ203" i="22" s="1"/>
  <c r="CE203" i="22" a="1"/>
  <c r="CE203" i="22" s="1"/>
  <c r="CA203" i="22" a="1"/>
  <c r="CA203" i="22" s="1"/>
  <c r="BW203" i="22" a="1"/>
  <c r="BW203" i="22" s="1"/>
  <c r="CC203" i="22" a="1"/>
  <c r="CC203" i="22" s="1"/>
  <c r="CB203" i="22" a="1"/>
  <c r="CB203" i="22" s="1"/>
  <c r="BY203" i="22" a="1"/>
  <c r="BY203" i="22" s="1"/>
  <c r="BV227" i="22"/>
  <c r="CF203" i="22" a="1"/>
  <c r="CF203" i="22" s="1"/>
  <c r="BX203" i="22" a="1"/>
  <c r="BX203" i="22" s="1"/>
  <c r="BI179" i="22" a="1"/>
  <c r="BI179" i="22" s="1"/>
  <c r="BI755" i="22" a="1"/>
  <c r="BI755" i="22" s="1"/>
  <c r="S502" i="10"/>
  <c r="AA442" i="10" a="1"/>
  <c r="AA442" i="10" s="1"/>
  <c r="W442" i="10" a="1"/>
  <c r="W442" i="10" s="1"/>
  <c r="Z442" i="10" a="1"/>
  <c r="Z442" i="10" s="1"/>
  <c r="V442" i="10" a="1"/>
  <c r="V442" i="10" s="1"/>
  <c r="AC442" i="10" a="1"/>
  <c r="AC442" i="10" s="1"/>
  <c r="Y442" i="10" a="1"/>
  <c r="Y442" i="10" s="1"/>
  <c r="U442" i="10" a="1"/>
  <c r="U442" i="10" s="1"/>
  <c r="AB442" i="10" a="1"/>
  <c r="AB442" i="10" s="1"/>
  <c r="X442" i="10" a="1"/>
  <c r="X442" i="10" s="1"/>
  <c r="T442" i="10" a="1"/>
  <c r="T442" i="10" s="1"/>
  <c r="BK1345" i="22" a="1"/>
  <c r="BK1345" i="22" s="1"/>
  <c r="BG38" i="10"/>
  <c r="AA98" i="10" a="1"/>
  <c r="AA98" i="10" s="1"/>
  <c r="BF1190" i="22"/>
  <c r="T34" i="7"/>
  <c r="S34" i="7"/>
  <c r="I38" i="9"/>
  <c r="H38" i="9"/>
  <c r="G38" i="9"/>
  <c r="B42" i="9"/>
  <c r="BF1186" i="22"/>
  <c r="AB443" i="10" a="1"/>
  <c r="AB443" i="10" s="1"/>
  <c r="X443" i="10" a="1"/>
  <c r="X443" i="10" s="1"/>
  <c r="T443" i="10" a="1"/>
  <c r="T443" i="10" s="1"/>
  <c r="S503" i="10"/>
  <c r="AA443" i="10" a="1"/>
  <c r="AA443" i="10" s="1"/>
  <c r="W443" i="10" a="1"/>
  <c r="W443" i="10" s="1"/>
  <c r="Z443" i="10" a="1"/>
  <c r="Z443" i="10" s="1"/>
  <c r="V443" i="10" a="1"/>
  <c r="V443" i="10" s="1"/>
  <c r="AC443" i="10" a="1"/>
  <c r="AC443" i="10" s="1"/>
  <c r="Y443" i="10" a="1"/>
  <c r="Y443" i="10" s="1"/>
  <c r="U443" i="10" a="1"/>
  <c r="U443" i="10" s="1"/>
  <c r="BF36" i="10"/>
  <c r="Z96" i="10" a="1"/>
  <c r="Z96" i="10" s="1"/>
  <c r="G66" i="22" a="1"/>
  <c r="G66" i="22" s="1"/>
  <c r="G42" i="22" s="1"/>
  <c r="G65" i="22" a="1"/>
  <c r="G65" i="22" s="1"/>
  <c r="G41" i="22" s="1"/>
  <c r="BK1354" i="22" s="1" a="1"/>
  <c r="BK1354" i="22" s="1"/>
  <c r="G68" i="22" a="1"/>
  <c r="G68" i="22" s="1"/>
  <c r="G44" i="22" s="1"/>
  <c r="BZ146" i="22" a="1"/>
  <c r="BZ146" i="22" s="1"/>
  <c r="G67" i="22" a="1"/>
  <c r="G67" i="22" s="1"/>
  <c r="G43" i="22" s="1"/>
  <c r="BI183" i="22" a="1"/>
  <c r="BI183" i="22" s="1"/>
  <c r="BI759" i="22" a="1"/>
  <c r="BI759" i="22" s="1"/>
  <c r="BF1737" i="22"/>
  <c r="BI180" i="22" a="1"/>
  <c r="BI180" i="22" s="1"/>
  <c r="BI756" i="22" a="1"/>
  <c r="BI756" i="22" s="1"/>
  <c r="CD198" i="22" a="1"/>
  <c r="CD198" i="22" s="1"/>
  <c r="BZ198" i="22" a="1"/>
  <c r="BZ198" i="22" s="1"/>
  <c r="BV222" i="22"/>
  <c r="CF198" i="22" a="1"/>
  <c r="CF198" i="22" s="1"/>
  <c r="BY198" i="22" a="1"/>
  <c r="BY198" i="22" s="1"/>
  <c r="CE198" i="22" a="1"/>
  <c r="CE198" i="22" s="1"/>
  <c r="BX198" i="22" a="1"/>
  <c r="BX198" i="22" s="1"/>
  <c r="CC198" i="22" a="1"/>
  <c r="CC198" i="22" s="1"/>
  <c r="BW198" i="22" a="1"/>
  <c r="BW198" i="22" s="1"/>
  <c r="CB198" i="22" a="1"/>
  <c r="CB198" i="22" s="1"/>
  <c r="CA198" i="22" a="1"/>
  <c r="CA198" i="22" s="1"/>
  <c r="V461" i="10" a="1"/>
  <c r="V461" i="10" s="1"/>
  <c r="AC461" i="10" a="1"/>
  <c r="AC461" i="10" s="1"/>
  <c r="U461" i="10" a="1"/>
  <c r="U461" i="10" s="1"/>
  <c r="AB461" i="10" a="1"/>
  <c r="AB461" i="10" s="1"/>
  <c r="T461" i="10" a="1"/>
  <c r="T461" i="10" s="1"/>
  <c r="W461" i="10" a="1"/>
  <c r="W461" i="10" s="1"/>
  <c r="S521" i="10"/>
  <c r="BF1740" i="22"/>
  <c r="V517" i="10" a="1"/>
  <c r="V517" i="10" s="1"/>
  <c r="S577" i="10"/>
  <c r="AC517" i="10" a="1"/>
  <c r="AC517" i="10" s="1"/>
  <c r="U517" i="10" a="1"/>
  <c r="U517" i="10" s="1"/>
  <c r="AB517" i="10" a="1"/>
  <c r="AB517" i="10" s="1"/>
  <c r="T517" i="10" a="1"/>
  <c r="T517" i="10" s="1"/>
  <c r="AA517" i="10" a="1"/>
  <c r="AA517" i="10" s="1"/>
  <c r="W517" i="10" a="1"/>
  <c r="W517" i="10" s="1"/>
  <c r="BI1332" i="22" a="1"/>
  <c r="BI1332" i="22" s="1"/>
  <c r="BI185" i="22" a="1"/>
  <c r="BI185" i="22" s="1"/>
  <c r="BI761" i="22" a="1"/>
  <c r="BI761" i="22" s="1"/>
  <c r="BQ54" i="10"/>
  <c r="AA174" i="10" a="1"/>
  <c r="AA174" i="10" s="1"/>
  <c r="BN44" i="10"/>
  <c r="X164" i="10" a="1"/>
  <c r="X164" i="10" s="1"/>
  <c r="BI176" i="22" a="1"/>
  <c r="BI176" i="22" s="1"/>
  <c r="BI752" i="22" a="1"/>
  <c r="BI752" i="22" s="1"/>
  <c r="BF1200" i="22"/>
  <c r="BF1185" i="22"/>
  <c r="BH1352" i="22" a="1"/>
  <c r="BH1352" i="22" s="1"/>
  <c r="BJ1352" i="22" a="1"/>
  <c r="BJ1352" i="22" s="1"/>
  <c r="BI1352" i="22" a="1"/>
  <c r="BI1352" i="22" s="1"/>
  <c r="BI178" i="22" a="1"/>
  <c r="BI178" i="22" s="1"/>
  <c r="BI754" i="22" a="1"/>
  <c r="BI754" i="22" s="1"/>
  <c r="CK17" i="10"/>
  <c r="AA317" i="10" s="1" a="1"/>
  <c r="AA317" i="10" s="1"/>
  <c r="AA257" i="10" a="1"/>
  <c r="AA257" i="10" s="1"/>
  <c r="EB19" i="22"/>
  <c r="CB91" i="22" a="1"/>
  <c r="CB91" i="22" s="1"/>
  <c r="CA27" i="10"/>
  <c r="AA207" i="10" a="1"/>
  <c r="AA207" i="10" s="1"/>
  <c r="BK1335" i="22" a="1"/>
  <c r="BK1335" i="22" s="1"/>
  <c r="AJ56" i="10"/>
  <c r="AT46" i="10"/>
  <c r="X46" i="10" a="1"/>
  <c r="X46" i="10" s="1"/>
  <c r="CC200" i="22" a="1"/>
  <c r="CC200" i="22" s="1"/>
  <c r="BY200" i="22" a="1"/>
  <c r="BY200" i="22" s="1"/>
  <c r="BV224" i="22"/>
  <c r="CE200" i="22" a="1"/>
  <c r="CE200" i="22" s="1"/>
  <c r="BX200" i="22" a="1"/>
  <c r="BX200" i="22" s="1"/>
  <c r="CD200" i="22" a="1"/>
  <c r="CD200" i="22" s="1"/>
  <c r="BW200" i="22" a="1"/>
  <c r="BW200" i="22" s="1"/>
  <c r="CB200" i="22" a="1"/>
  <c r="CB200" i="22" s="1"/>
  <c r="CA200" i="22" a="1"/>
  <c r="CA200" i="22" s="1"/>
  <c r="CF200" i="22" a="1"/>
  <c r="CF200" i="22" s="1"/>
  <c r="BZ200" i="22" a="1"/>
  <c r="BZ200" i="22" s="1"/>
  <c r="BG842" i="22"/>
  <c r="BG290" i="22"/>
  <c r="BI266" i="22" a="1"/>
  <c r="BI266" i="22" s="1"/>
  <c r="BH266" i="22" a="1"/>
  <c r="BH266" i="22" s="1"/>
  <c r="BJ266" i="22" a="1"/>
  <c r="BJ266" i="22" s="1"/>
  <c r="BK266" i="22" a="1"/>
  <c r="BK266" i="22" s="1"/>
  <c r="BF1738" i="22"/>
  <c r="Z21" i="22"/>
  <c r="BJ1348" i="22" a="1"/>
  <c r="BJ1348" i="22" s="1"/>
  <c r="BI1348" i="22" a="1"/>
  <c r="BI1348" i="22" s="1"/>
  <c r="BH1348" i="22" a="1"/>
  <c r="BH1348" i="22" s="1"/>
  <c r="CC173" i="22" a="1"/>
  <c r="CC173" i="22" s="1"/>
  <c r="BY173" i="22" a="1"/>
  <c r="BY173" i="22" s="1"/>
  <c r="BJ245" i="22" s="1" a="1"/>
  <c r="BJ245" i="22" s="1"/>
  <c r="BV197" i="22"/>
  <c r="CD173" i="22" a="1"/>
  <c r="CD173" i="22" s="1"/>
  <c r="BZ173" i="22" a="1"/>
  <c r="BZ173" i="22" s="1"/>
  <c r="BK245" i="22" s="1" a="1"/>
  <c r="BK245" i="22" s="1"/>
  <c r="CF173" i="22" a="1"/>
  <c r="CF173" i="22" s="1"/>
  <c r="CA173" i="22" a="1"/>
  <c r="CA173" i="22" s="1"/>
  <c r="CE173" i="22" a="1"/>
  <c r="CE173" i="22" s="1"/>
  <c r="BX173" i="22" a="1"/>
  <c r="BX173" i="22" s="1"/>
  <c r="BI245" i="22" s="1" a="1"/>
  <c r="BI245" i="22" s="1"/>
  <c r="CB173" i="22" a="1"/>
  <c r="CB173" i="22" s="1"/>
  <c r="BW173" i="22" a="1"/>
  <c r="BW173" i="22" s="1"/>
  <c r="BH245" i="22" s="1" a="1"/>
  <c r="BH245" i="22" s="1"/>
  <c r="BF1736" i="22"/>
  <c r="CC181" i="22" a="1"/>
  <c r="CC181" i="22" s="1"/>
  <c r="BY181" i="22" a="1"/>
  <c r="BY181" i="22" s="1"/>
  <c r="BJ253" i="22" s="1" a="1"/>
  <c r="BJ253" i="22" s="1"/>
  <c r="BV205" i="22"/>
  <c r="CD181" i="22" a="1"/>
  <c r="CD181" i="22" s="1"/>
  <c r="BZ181" i="22" a="1"/>
  <c r="BZ181" i="22" s="1"/>
  <c r="BK253" i="22" s="1" a="1"/>
  <c r="BK253" i="22" s="1"/>
  <c r="CB181" i="22" a="1"/>
  <c r="CB181" i="22" s="1"/>
  <c r="BW181" i="22" a="1"/>
  <c r="BW181" i="22" s="1"/>
  <c r="BH253" i="22" s="1" a="1"/>
  <c r="BH253" i="22" s="1"/>
  <c r="CF181" i="22" a="1"/>
  <c r="CF181" i="22" s="1"/>
  <c r="CA181" i="22" a="1"/>
  <c r="CA181" i="22" s="1"/>
  <c r="CE181" i="22" a="1"/>
  <c r="CE181" i="22" s="1"/>
  <c r="BX181" i="22" a="1"/>
  <c r="BX181" i="22" s="1"/>
  <c r="BI253" i="22" s="1" a="1"/>
  <c r="BI253" i="22" s="1"/>
  <c r="AC444" i="10" a="1"/>
  <c r="AC444" i="10" s="1"/>
  <c r="Y444" i="10" a="1"/>
  <c r="Y444" i="10" s="1"/>
  <c r="U444" i="10" a="1"/>
  <c r="U444" i="10" s="1"/>
  <c r="AB444" i="10" a="1"/>
  <c r="AB444" i="10" s="1"/>
  <c r="X444" i="10" a="1"/>
  <c r="X444" i="10" s="1"/>
  <c r="T444" i="10" a="1"/>
  <c r="T444" i="10" s="1"/>
  <c r="S504" i="10"/>
  <c r="AA444" i="10" a="1"/>
  <c r="AA444" i="10" s="1"/>
  <c r="W444" i="10" a="1"/>
  <c r="W444" i="10" s="1"/>
  <c r="V444" i="10" a="1"/>
  <c r="V444" i="10" s="1"/>
  <c r="Z444" i="10" a="1"/>
  <c r="Z444" i="10" s="1"/>
  <c r="L35" i="9"/>
  <c r="C39" i="9"/>
  <c r="K35" i="9"/>
  <c r="J35" i="9"/>
  <c r="BF1075" i="22"/>
  <c r="BF643" i="22"/>
  <c r="BF1199" i="22"/>
  <c r="BF1752" i="22"/>
  <c r="S601" i="10"/>
  <c r="T541" i="10" a="1"/>
  <c r="T541" i="10" s="1"/>
  <c r="AC541" i="10" a="1"/>
  <c r="AC541" i="10" s="1"/>
  <c r="W541" i="10" a="1"/>
  <c r="W541" i="10" s="1"/>
  <c r="V541" i="10" a="1"/>
  <c r="V541" i="10" s="1"/>
  <c r="AB541" i="10" a="1"/>
  <c r="AB541" i="10" s="1"/>
  <c r="U541" i="10" a="1"/>
  <c r="U541" i="10" s="1"/>
  <c r="BG1380" i="22"/>
  <c r="BH804" i="22" a="1"/>
  <c r="BH804" i="22" s="1"/>
  <c r="BI804" i="22" a="1"/>
  <c r="BI804" i="22" s="1"/>
  <c r="BK804" i="22" a="1"/>
  <c r="BK804" i="22" s="1"/>
  <c r="BJ804" i="22" a="1"/>
  <c r="BJ804" i="22" s="1"/>
  <c r="Z437" i="10" a="1"/>
  <c r="Z437" i="10" s="1"/>
  <c r="V437" i="10" a="1"/>
  <c r="V437" i="10" s="1"/>
  <c r="AC437" i="10" a="1"/>
  <c r="AC437" i="10" s="1"/>
  <c r="Y437" i="10" a="1"/>
  <c r="Y437" i="10" s="1"/>
  <c r="U437" i="10" a="1"/>
  <c r="U437" i="10" s="1"/>
  <c r="AB437" i="10" a="1"/>
  <c r="AB437" i="10" s="1"/>
  <c r="X437" i="10" a="1"/>
  <c r="X437" i="10" s="1"/>
  <c r="T437" i="10" a="1"/>
  <c r="T437" i="10" s="1"/>
  <c r="AA437" i="10" a="1"/>
  <c r="AA437" i="10" s="1"/>
  <c r="W437" i="10" a="1"/>
  <c r="W437" i="10" s="1"/>
  <c r="S497" i="10"/>
  <c r="E36" i="28"/>
  <c r="BI189" i="22" a="1"/>
  <c r="BI189" i="22" s="1"/>
  <c r="BI765" i="22" a="1"/>
  <c r="BI765" i="22" s="1"/>
  <c r="CE185" i="22" a="1"/>
  <c r="CE185" i="22" s="1"/>
  <c r="CA185" i="22" a="1"/>
  <c r="CA185" i="22" s="1"/>
  <c r="BW185" i="22" a="1"/>
  <c r="BW185" i="22" s="1"/>
  <c r="CF185" i="22" a="1"/>
  <c r="CF185" i="22" s="1"/>
  <c r="CB185" i="22" a="1"/>
  <c r="CB185" i="22" s="1"/>
  <c r="BX185" i="22" a="1"/>
  <c r="BX185" i="22" s="1"/>
  <c r="BZ185" i="22" a="1"/>
  <c r="BZ185" i="22" s="1"/>
  <c r="BK257" i="22" s="1" a="1"/>
  <c r="BK257" i="22" s="1"/>
  <c r="CD185" i="22" a="1"/>
  <c r="CD185" i="22" s="1"/>
  <c r="BY185" i="22" a="1"/>
  <c r="BY185" i="22" s="1"/>
  <c r="BJ257" i="22" s="1" a="1"/>
  <c r="BJ257" i="22" s="1"/>
  <c r="BV209" i="22"/>
  <c r="CC185" i="22" a="1"/>
  <c r="CC185" i="22" s="1"/>
  <c r="DT26" i="22"/>
  <c r="K53" i="22" a="1"/>
  <c r="K53" i="22" s="1"/>
  <c r="K54" i="22" a="1"/>
  <c r="K54" i="22" s="1"/>
  <c r="CD74" i="22" a="1"/>
  <c r="CD74" i="22" s="1"/>
  <c r="K56" i="22" a="1"/>
  <c r="K56" i="22" s="1"/>
  <c r="K55" i="22" a="1"/>
  <c r="K55" i="22" s="1"/>
  <c r="BG824" i="22"/>
  <c r="BG272" i="22"/>
  <c r="BI248" i="22" a="1"/>
  <c r="BI248" i="22" s="1"/>
  <c r="BH248" i="22" a="1"/>
  <c r="BH248" i="22" s="1"/>
  <c r="BJ248" i="22" a="1"/>
  <c r="BJ248" i="22" s="1"/>
  <c r="BK248" i="22" a="1"/>
  <c r="BK248" i="22" s="1"/>
  <c r="BK1337" i="22" a="1"/>
  <c r="BK1337" i="22" s="1"/>
  <c r="BK1328" i="22" a="1"/>
  <c r="BK1328" i="22" s="1"/>
  <c r="DR23" i="22"/>
  <c r="CB71" i="22" a="1"/>
  <c r="CB71" i="22" s="1"/>
  <c r="AV8" i="9"/>
  <c r="O21" i="9"/>
  <c r="G21" i="15" s="1"/>
  <c r="CH24" i="10"/>
  <c r="X324" i="10" s="1" a="1"/>
  <c r="X324" i="10" s="1"/>
  <c r="X264" i="10" a="1"/>
  <c r="X264" i="10" s="1"/>
  <c r="B11" i="13"/>
  <c r="C11" i="13" s="1"/>
  <c r="B11" i="12"/>
  <c r="C11" i="12" s="1"/>
  <c r="B11" i="14"/>
  <c r="C11" i="14" s="1"/>
  <c r="B11" i="1"/>
  <c r="AR8" i="22" a="1"/>
  <c r="AR8" i="22" s="1"/>
  <c r="L7" i="11" s="1"/>
  <c r="Z406" i="10" a="1"/>
  <c r="Z406" i="10" s="1"/>
  <c r="BF1193" i="22"/>
  <c r="BI1357" i="22" a="1"/>
  <c r="BI1357" i="22" s="1"/>
  <c r="BH1357" i="22" a="1"/>
  <c r="BH1357" i="22" s="1"/>
  <c r="BJ1357" i="22" a="1"/>
  <c r="BJ1357" i="22" s="1"/>
  <c r="BF1067" i="22"/>
  <c r="BF635" i="22"/>
  <c r="BG1381" i="22"/>
  <c r="BI805" i="22" a="1"/>
  <c r="BI805" i="22" s="1"/>
  <c r="BH805" i="22" a="1"/>
  <c r="BH805" i="22" s="1"/>
  <c r="BJ805" i="22" a="1"/>
  <c r="BJ805" i="22" s="1"/>
  <c r="BK805" i="22" a="1"/>
  <c r="BK805" i="22" s="1"/>
  <c r="Q38" i="9"/>
  <c r="E42" i="9"/>
  <c r="BF1511" i="22"/>
  <c r="BK1326" i="22" a="1"/>
  <c r="BK1326" i="22" s="1"/>
  <c r="M31" i="9"/>
  <c r="D35" i="9"/>
  <c r="O31" i="9"/>
  <c r="N31" i="9"/>
  <c r="B35" i="9"/>
  <c r="H31" i="9"/>
  <c r="G31" i="9"/>
  <c r="I44" i="7"/>
  <c r="P44" i="7"/>
  <c r="V43" i="11" s="1"/>
  <c r="H44" i="7"/>
  <c r="O44" i="7"/>
  <c r="U43" i="11" s="1"/>
  <c r="G44" i="7"/>
  <c r="N44" i="7"/>
  <c r="T43" i="11" s="1"/>
  <c r="F44" i="7"/>
  <c r="B49" i="7"/>
  <c r="M44" i="7"/>
  <c r="S43" i="11" s="1"/>
  <c r="E44" i="7"/>
  <c r="L44" i="7"/>
  <c r="N43" i="11" s="1"/>
  <c r="D44" i="7"/>
  <c r="K44" i="7"/>
  <c r="C44" i="7"/>
  <c r="J44" i="7"/>
  <c r="AO10" i="22" a="1"/>
  <c r="AO10" i="22" s="1"/>
  <c r="G9" i="11" s="1"/>
  <c r="J32" i="9"/>
  <c r="CF175" i="22" a="1"/>
  <c r="CF175" i="22" s="1"/>
  <c r="CB175" i="22" a="1"/>
  <c r="CB175" i="22" s="1"/>
  <c r="BX175" i="22" a="1"/>
  <c r="BX175" i="22" s="1"/>
  <c r="BI247" i="22" s="1" a="1"/>
  <c r="BI247" i="22" s="1"/>
  <c r="CC175" i="22" a="1"/>
  <c r="CC175" i="22" s="1"/>
  <c r="BY175" i="22" a="1"/>
  <c r="BY175" i="22" s="1"/>
  <c r="BJ247" i="22" s="1" a="1"/>
  <c r="BJ247" i="22" s="1"/>
  <c r="BV199" i="22"/>
  <c r="CE175" i="22" a="1"/>
  <c r="CE175" i="22" s="1"/>
  <c r="BZ175" i="22" a="1"/>
  <c r="BZ175" i="22" s="1"/>
  <c r="BK247" i="22" s="1" a="1"/>
  <c r="BK247" i="22" s="1"/>
  <c r="CD175" i="22" a="1"/>
  <c r="CD175" i="22" s="1"/>
  <c r="BW175" i="22" a="1"/>
  <c r="BW175" i="22" s="1"/>
  <c r="BH247" i="22" s="1" a="1"/>
  <c r="BH247" i="22" s="1"/>
  <c r="CA175" i="22" a="1"/>
  <c r="CA175" i="22" s="1"/>
  <c r="G34" i="19"/>
  <c r="R24" i="19"/>
  <c r="AB475" i="10" a="1"/>
  <c r="AB475" i="10" s="1"/>
  <c r="X475" i="10" a="1"/>
  <c r="X475" i="10" s="1"/>
  <c r="T475" i="10" a="1"/>
  <c r="T475" i="10" s="1"/>
  <c r="AA475" i="10" a="1"/>
  <c r="AA475" i="10" s="1"/>
  <c r="W475" i="10" a="1"/>
  <c r="W475" i="10" s="1"/>
  <c r="Z475" i="10" a="1"/>
  <c r="Z475" i="10" s="1"/>
  <c r="V475" i="10" a="1"/>
  <c r="V475" i="10" s="1"/>
  <c r="S535" i="10"/>
  <c r="AC475" i="10" a="1"/>
  <c r="AC475" i="10" s="1"/>
  <c r="Y475" i="10" a="1"/>
  <c r="Y475" i="10" s="1"/>
  <c r="U475" i="10" a="1"/>
  <c r="U475" i="10" s="1"/>
  <c r="AO18" i="22" a="1"/>
  <c r="AO18" i="22" s="1"/>
  <c r="G17" i="11" s="1"/>
  <c r="BF1066" i="22"/>
  <c r="BF634" i="22"/>
  <c r="AB459" i="10" a="1"/>
  <c r="AB459" i="10" s="1"/>
  <c r="T459" i="10" a="1"/>
  <c r="T459" i="10" s="1"/>
  <c r="S519" i="10"/>
  <c r="W459" i="10" a="1"/>
  <c r="W459" i="10" s="1"/>
  <c r="V459" i="10" a="1"/>
  <c r="V459" i="10" s="1"/>
  <c r="AC459" i="10" a="1"/>
  <c r="AC459" i="10" s="1"/>
  <c r="U459" i="10" a="1"/>
  <c r="U459" i="10" s="1"/>
  <c r="BF1617" i="22"/>
  <c r="AL11" i="22" a="1"/>
  <c r="AL11" i="22" s="1"/>
  <c r="F10" i="11" s="1"/>
  <c r="T29" i="26"/>
  <c r="S29" i="26"/>
  <c r="AA408" i="10" a="1"/>
  <c r="AA408" i="10" s="1"/>
  <c r="BQ37" i="10"/>
  <c r="AA157" i="10" a="1"/>
  <c r="AA157" i="10" s="1"/>
  <c r="BF1744" i="22"/>
  <c r="BD36" i="10"/>
  <c r="X96" i="10" a="1"/>
  <c r="X96" i="10" s="1"/>
  <c r="EA13" i="22"/>
  <c r="CA85" i="22" a="1"/>
  <c r="CA85" i="22" s="1"/>
  <c r="BF1742" i="22"/>
  <c r="BG1394" i="22"/>
  <c r="BH818" i="22" a="1"/>
  <c r="BH818" i="22" s="1"/>
  <c r="BI818" i="22" a="1"/>
  <c r="BI818" i="22" s="1"/>
  <c r="BK818" i="22" a="1"/>
  <c r="BK818" i="22" s="1"/>
  <c r="BJ818" i="22" a="1"/>
  <c r="BJ818" i="22" s="1"/>
  <c r="AL12" i="9"/>
  <c r="AP12" i="9" s="1"/>
  <c r="AT12" i="9" s="1"/>
  <c r="AX12" i="9" s="1"/>
  <c r="S35" i="9" s="1"/>
  <c r="BI1369" i="22" a="1"/>
  <c r="BI1369" i="22" s="1"/>
  <c r="BJ1369" i="22" a="1"/>
  <c r="BJ1369" i="22" s="1"/>
  <c r="BH1369" i="22" a="1"/>
  <c r="BH1369" i="22" s="1"/>
  <c r="AT37" i="10"/>
  <c r="AJ47" i="10"/>
  <c r="X37" i="10" a="1"/>
  <c r="X37" i="10" s="1"/>
  <c r="X397" i="10" a="1"/>
  <c r="X397" i="10" s="1"/>
  <c r="BK1333" i="22" a="1"/>
  <c r="BK1333" i="22" s="1"/>
  <c r="Z379" i="10" a="1"/>
  <c r="Z379" i="10" s="1"/>
  <c r="BN26" i="10"/>
  <c r="X146" i="10" a="1"/>
  <c r="X146" i="10" s="1"/>
  <c r="BQ55" i="10"/>
  <c r="AA175" i="10" a="1"/>
  <c r="AA175" i="10" s="1"/>
  <c r="G61" i="19"/>
  <c r="R51" i="19"/>
  <c r="BI177" i="22" a="1"/>
  <c r="BI177" i="22" s="1"/>
  <c r="BI753" i="22" a="1"/>
  <c r="BI753" i="22" s="1"/>
  <c r="S485" i="10"/>
  <c r="AB425" i="10" a="1"/>
  <c r="AB425" i="10" s="1"/>
  <c r="T425" i="10" a="1"/>
  <c r="T425" i="10" s="1"/>
  <c r="AA425" i="10" a="1"/>
  <c r="AA425" i="10" s="1"/>
  <c r="Z425" i="10" a="1"/>
  <c r="Z425" i="10" s="1"/>
  <c r="Y425" i="10" a="1"/>
  <c r="Y425" i="10" s="1"/>
  <c r="X425" i="10" a="1"/>
  <c r="X425" i="10" s="1"/>
  <c r="W425" i="10" a="1"/>
  <c r="W425" i="10" s="1"/>
  <c r="V425" i="10" a="1"/>
  <c r="V425" i="10" s="1"/>
  <c r="AC425" i="10" a="1"/>
  <c r="AC425" i="10" s="1"/>
  <c r="U425" i="10" a="1"/>
  <c r="U425" i="10" s="1"/>
  <c r="F74" i="19"/>
  <c r="A84" i="19"/>
  <c r="F84" i="19" s="1"/>
  <c r="BF1507" i="22"/>
  <c r="X28" i="10" a="1"/>
  <c r="X28" i="10" s="1"/>
  <c r="AJ38" i="10"/>
  <c r="AT28" i="10"/>
  <c r="X448" i="10" s="1" a="1"/>
  <c r="X448" i="10" s="1"/>
  <c r="V469" i="10" a="1"/>
  <c r="V469" i="10" s="1"/>
  <c r="AC469" i="10" a="1"/>
  <c r="AC469" i="10" s="1"/>
  <c r="U469" i="10" a="1"/>
  <c r="U469" i="10" s="1"/>
  <c r="AB469" i="10" a="1"/>
  <c r="AB469" i="10" s="1"/>
  <c r="T469" i="10" a="1"/>
  <c r="T469" i="10" s="1"/>
  <c r="W469" i="10" a="1"/>
  <c r="W469" i="10" s="1"/>
  <c r="S529" i="10"/>
  <c r="E65" i="10" a="1"/>
  <c r="E65" i="10" s="1"/>
  <c r="E41" i="10" s="1"/>
  <c r="E67" i="10" a="1"/>
  <c r="E67" i="10" s="1"/>
  <c r="E43" i="10" s="1"/>
  <c r="E68" i="10" a="1"/>
  <c r="E68" i="10" s="1"/>
  <c r="E44" i="10" s="1"/>
  <c r="E66" i="10" a="1"/>
  <c r="E66" i="10" s="1"/>
  <c r="E42" i="10" s="1"/>
  <c r="U362" i="10" a="1"/>
  <c r="U362" i="10" s="1"/>
  <c r="BF1082" i="22"/>
  <c r="BF650" i="22"/>
  <c r="EL15" i="22"/>
  <c r="CB135" i="22" s="1" a="1"/>
  <c r="CB135" i="22" s="1"/>
  <c r="CB111" i="22" a="1"/>
  <c r="CB111" i="22" s="1"/>
  <c r="CK26" i="10"/>
  <c r="AA326" i="10" s="1" a="1"/>
  <c r="AA326" i="10" s="1"/>
  <c r="AA266" i="10" a="1"/>
  <c r="AA266" i="10" s="1"/>
  <c r="P8" i="5"/>
  <c r="Q7" i="5"/>
  <c r="BJ25" i="22" a="1"/>
  <c r="BJ25" i="22" s="1"/>
  <c r="BJ49" i="22" a="1"/>
  <c r="BJ49" i="22" s="1"/>
  <c r="BJ73" i="22" a="1"/>
  <c r="BJ73" i="22" s="1"/>
  <c r="AB447" i="10" a="1"/>
  <c r="AB447" i="10" s="1"/>
  <c r="X447" i="10" a="1"/>
  <c r="X447" i="10" s="1"/>
  <c r="T447" i="10" a="1"/>
  <c r="T447" i="10" s="1"/>
  <c r="S507" i="10"/>
  <c r="AA447" i="10" a="1"/>
  <c r="AA447" i="10" s="1"/>
  <c r="W447" i="10" a="1"/>
  <c r="W447" i="10" s="1"/>
  <c r="Z447" i="10" a="1"/>
  <c r="Z447" i="10" s="1"/>
  <c r="V447" i="10" a="1"/>
  <c r="V447" i="10" s="1"/>
  <c r="U447" i="10" a="1"/>
  <c r="U447" i="10" s="1"/>
  <c r="AC447" i="10" a="1"/>
  <c r="AC447" i="10" s="1"/>
  <c r="Y447" i="10" a="1"/>
  <c r="Y447" i="10" s="1"/>
  <c r="BG1376" i="22"/>
  <c r="BH800" i="22" a="1"/>
  <c r="BH800" i="22" s="1"/>
  <c r="BI800" i="22" a="1"/>
  <c r="BI800" i="22" s="1"/>
  <c r="BK800" i="22" a="1"/>
  <c r="BK800" i="22" s="1"/>
  <c r="BJ800" i="22" a="1"/>
  <c r="BJ800" i="22" s="1"/>
  <c r="BF1080" i="22"/>
  <c r="BF648" i="22"/>
  <c r="G70" i="19"/>
  <c r="R60" i="19"/>
  <c r="F79" i="19"/>
  <c r="E54" i="28"/>
  <c r="I13" i="4"/>
  <c r="B12" i="4"/>
  <c r="CE206" i="22" a="1"/>
  <c r="CE206" i="22" s="1"/>
  <c r="CA206" i="22" a="1"/>
  <c r="CA206" i="22" s="1"/>
  <c r="BW206" i="22" a="1"/>
  <c r="BW206" i="22" s="1"/>
  <c r="CD206" i="22" a="1"/>
  <c r="CD206" i="22" s="1"/>
  <c r="BZ206" i="22" a="1"/>
  <c r="BZ206" i="22" s="1"/>
  <c r="CB206" i="22" a="1"/>
  <c r="CB206" i="22" s="1"/>
  <c r="BV230" i="22"/>
  <c r="BY206" i="22" a="1"/>
  <c r="BY206" i="22" s="1"/>
  <c r="CF206" i="22" a="1"/>
  <c r="CF206" i="22" s="1"/>
  <c r="BX206" i="22" a="1"/>
  <c r="BX206" i="22" s="1"/>
  <c r="CC206" i="22" a="1"/>
  <c r="CC206" i="22" s="1"/>
  <c r="BI1361" i="22" a="1"/>
  <c r="BI1361" i="22" s="1"/>
  <c r="BJ1361" i="22" a="1"/>
  <c r="BJ1361" i="22" s="1"/>
  <c r="BH1361" i="22" a="1"/>
  <c r="BH1361" i="22" s="1"/>
  <c r="EK9" i="22"/>
  <c r="CA129" i="22" s="1" a="1"/>
  <c r="CA129" i="22" s="1"/>
  <c r="CA105" i="22" a="1"/>
  <c r="CA105" i="22" s="1"/>
  <c r="BF1071" i="22"/>
  <c r="BF639" i="22"/>
  <c r="ED22" i="22"/>
  <c r="CD94" i="22" a="1"/>
  <c r="CD94" i="22" s="1"/>
  <c r="BZ16" i="10"/>
  <c r="Z196" i="10" a="1"/>
  <c r="Z196" i="10" s="1"/>
  <c r="BF45" i="10"/>
  <c r="Z105" i="10" a="1"/>
  <c r="Z105" i="10" s="1"/>
  <c r="BF1625" i="22"/>
  <c r="CA53" i="10"/>
  <c r="AA233" i="10" a="1"/>
  <c r="AA233" i="10" s="1"/>
  <c r="BF1741" i="22"/>
  <c r="BF1499" i="22"/>
  <c r="P34" i="9"/>
  <c r="BI187" i="22" a="1"/>
  <c r="BI187" i="22" s="1"/>
  <c r="BI763" i="22" a="1"/>
  <c r="BI763" i="22" s="1"/>
  <c r="BF1182" i="22"/>
  <c r="CJ15" i="10"/>
  <c r="Z315" i="10" s="1" a="1"/>
  <c r="Z315" i="10" s="1"/>
  <c r="Z255" i="10" a="1"/>
  <c r="Z255" i="10" s="1"/>
  <c r="BI1339" i="22" a="1"/>
  <c r="BI1339" i="22" s="1"/>
  <c r="G52" i="19"/>
  <c r="R42" i="19"/>
  <c r="CF191" i="22" a="1"/>
  <c r="CF191" i="22" s="1"/>
  <c r="CB191" i="22" a="1"/>
  <c r="CB191" i="22" s="1"/>
  <c r="BX191" i="22" a="1"/>
  <c r="BX191" i="22" s="1"/>
  <c r="BI263" i="22" s="1" a="1"/>
  <c r="BI263" i="22" s="1"/>
  <c r="CC191" i="22" a="1"/>
  <c r="CC191" i="22" s="1"/>
  <c r="BY191" i="22" a="1"/>
  <c r="BY191" i="22" s="1"/>
  <c r="BJ263" i="22" s="1" a="1"/>
  <c r="BJ263" i="22" s="1"/>
  <c r="BZ191" i="22" a="1"/>
  <c r="BZ191" i="22" s="1"/>
  <c r="BK263" i="22" s="1" a="1"/>
  <c r="BK263" i="22" s="1"/>
  <c r="BV215" i="22"/>
  <c r="CE191" i="22" a="1"/>
  <c r="CE191" i="22" s="1"/>
  <c r="CD191" i="22" a="1"/>
  <c r="CD191" i="22" s="1"/>
  <c r="BW191" i="22" a="1"/>
  <c r="BW191" i="22" s="1"/>
  <c r="BH263" i="22" s="1" a="1"/>
  <c r="BH263" i="22" s="1"/>
  <c r="CA191" i="22" a="1"/>
  <c r="CA191" i="22" s="1"/>
  <c r="BZ53" i="10"/>
  <c r="Z233" i="10" a="1"/>
  <c r="Z233" i="10" s="1"/>
  <c r="BG831" i="22"/>
  <c r="BG279" i="22"/>
  <c r="BH255" i="22" a="1"/>
  <c r="BH255" i="22" s="1"/>
  <c r="BI255" i="22" a="1"/>
  <c r="BI255" i="22" s="1"/>
  <c r="BK255" i="22" a="1"/>
  <c r="BK255" i="22" s="1"/>
  <c r="BJ255" i="22" a="1"/>
  <c r="BJ255" i="22" s="1"/>
  <c r="BF1618" i="22"/>
  <c r="CE193" i="22" a="1"/>
  <c r="CE193" i="22" s="1"/>
  <c r="BW193" i="22" a="1"/>
  <c r="BW193" i="22" s="1"/>
  <c r="CF193" i="22" a="1"/>
  <c r="CF193" i="22" s="1"/>
  <c r="CB193" i="22" a="1"/>
  <c r="CB193" i="22" s="1"/>
  <c r="BX193" i="22" a="1"/>
  <c r="BX193" i="22" s="1"/>
  <c r="BI265" i="22" s="1" a="1"/>
  <c r="BI265" i="22" s="1"/>
  <c r="BV217" i="22"/>
  <c r="BY193" i="22" a="1"/>
  <c r="BY193" i="22" s="1"/>
  <c r="BJ265" i="22" s="1" a="1"/>
  <c r="BJ265" i="22" s="1"/>
  <c r="CD193" i="22" a="1"/>
  <c r="CD193" i="22" s="1"/>
  <c r="CC193" i="22" a="1"/>
  <c r="CC193" i="22" s="1"/>
  <c r="BZ193" i="22" a="1"/>
  <c r="BZ193" i="22" s="1"/>
  <c r="BK265" i="22" s="1" a="1"/>
  <c r="BK265" i="22" s="1"/>
  <c r="BI192" i="22" a="1"/>
  <c r="BI192" i="22" s="1"/>
  <c r="BI768" i="22" a="1"/>
  <c r="BI768" i="22" s="1"/>
  <c r="AO25" i="22" a="1"/>
  <c r="AO25" i="22" s="1"/>
  <c r="G24" i="11" s="1"/>
  <c r="BF1195" i="22"/>
  <c r="BI1367" i="22" a="1"/>
  <c r="BI1367" i="22" s="1"/>
  <c r="BJ1367" i="22" a="1"/>
  <c r="BJ1367" i="22" s="1"/>
  <c r="BH1367" i="22" a="1"/>
  <c r="BH1367" i="22" s="1"/>
  <c r="BK1329" i="22" a="1"/>
  <c r="BK1329" i="22" s="1"/>
  <c r="H33" i="9"/>
  <c r="BF1498" i="22"/>
  <c r="BF1078" i="22"/>
  <c r="BF646" i="22"/>
  <c r="DR24" i="22"/>
  <c r="CB72" i="22" a="1"/>
  <c r="CB72" i="22" s="1"/>
  <c r="BK1338" i="22" a="1"/>
  <c r="BK1338" i="22" s="1"/>
  <c r="BF1513" i="22"/>
  <c r="BF1202" i="22"/>
  <c r="BF1062" i="22"/>
  <c r="BF630" i="22"/>
  <c r="BF1069" i="22"/>
  <c r="BF637" i="22"/>
  <c r="BG840" i="22"/>
  <c r="BG288" i="22"/>
  <c r="BH264" i="22" a="1"/>
  <c r="BH264" i="22" s="1"/>
  <c r="BI264" i="22" a="1"/>
  <c r="BI264" i="22" s="1"/>
  <c r="BK264" i="22" a="1"/>
  <c r="BK264" i="22" s="1"/>
  <c r="BJ264" i="22" a="1"/>
  <c r="BJ264" i="22" s="1"/>
  <c r="AM13" i="9"/>
  <c r="AQ13" i="9" s="1"/>
  <c r="AU13" i="9" s="1"/>
  <c r="AY13" i="9" s="1"/>
  <c r="BK1332" i="22" a="1"/>
  <c r="BK1332" i="22" s="1"/>
  <c r="AQ4" i="22" a="1"/>
  <c r="AQ4" i="22" s="1"/>
  <c r="K3" i="11" s="1"/>
  <c r="BP17" i="10"/>
  <c r="Z137" i="10" a="1"/>
  <c r="Z137" i="10" s="1"/>
  <c r="AB435" i="10" a="1"/>
  <c r="AB435" i="10" s="1"/>
  <c r="X435" i="10" a="1"/>
  <c r="X435" i="10" s="1"/>
  <c r="T435" i="10" a="1"/>
  <c r="T435" i="10" s="1"/>
  <c r="S495" i="10"/>
  <c r="AA435" i="10" a="1"/>
  <c r="AA435" i="10" s="1"/>
  <c r="W435" i="10" a="1"/>
  <c r="W435" i="10" s="1"/>
  <c r="Z435" i="10" a="1"/>
  <c r="Z435" i="10" s="1"/>
  <c r="V435" i="10" a="1"/>
  <c r="V435" i="10" s="1"/>
  <c r="Y435" i="10" a="1"/>
  <c r="Y435" i="10" s="1"/>
  <c r="U435" i="10" a="1"/>
  <c r="U435" i="10" s="1"/>
  <c r="AC435" i="10" a="1"/>
  <c r="AC435" i="10" s="1"/>
  <c r="BI780" i="22" a="1"/>
  <c r="BI780" i="22" s="1"/>
  <c r="I8" i="28"/>
  <c r="BF1189" i="22"/>
  <c r="EM23" i="22"/>
  <c r="CC143" i="22" s="1" a="1"/>
  <c r="CC143" i="22" s="1"/>
  <c r="CC119" i="22" a="1"/>
  <c r="CC119" i="22" s="1"/>
  <c r="AL22" i="22" a="1"/>
  <c r="AL22" i="22" s="1"/>
  <c r="BI778" i="22" a="1"/>
  <c r="BI778" i="22" s="1"/>
  <c r="CF204" i="22" a="1"/>
  <c r="CF204" i="22" s="1"/>
  <c r="CB204" i="22" a="1"/>
  <c r="CB204" i="22" s="1"/>
  <c r="BX204" i="22" a="1"/>
  <c r="BX204" i="22" s="1"/>
  <c r="CE204" i="22" a="1"/>
  <c r="CE204" i="22" s="1"/>
  <c r="CA204" i="22" a="1"/>
  <c r="CA204" i="22" s="1"/>
  <c r="BW204" i="22" a="1"/>
  <c r="BW204" i="22" s="1"/>
  <c r="CC204" i="22" a="1"/>
  <c r="CC204" i="22" s="1"/>
  <c r="BV228" i="22"/>
  <c r="BZ204" i="22" a="1"/>
  <c r="BZ204" i="22" s="1"/>
  <c r="BY204" i="22" a="1"/>
  <c r="BY204" i="22" s="1"/>
  <c r="CD204" i="22" a="1"/>
  <c r="CD204" i="22" s="1"/>
  <c r="BI1335" i="22" a="1"/>
  <c r="BI1335" i="22" s="1"/>
  <c r="BX16" i="10"/>
  <c r="X196" i="10" a="1"/>
  <c r="X196" i="10" s="1"/>
  <c r="BF1751" i="22"/>
  <c r="BF1616" i="22"/>
  <c r="F19" i="28" a="1"/>
  <c r="F19" i="28" s="1"/>
  <c r="AS14" i="22" a="1"/>
  <c r="AS14" i="22" s="1"/>
  <c r="M13" i="11" s="1"/>
  <c r="F67" i="10" a="1"/>
  <c r="F67" i="10" s="1"/>
  <c r="F43" i="10" s="1"/>
  <c r="F65" i="10" a="1"/>
  <c r="F65" i="10" s="1"/>
  <c r="F41" i="10" s="1"/>
  <c r="F68" i="10" a="1"/>
  <c r="F68" i="10" s="1"/>
  <c r="F44" i="10" s="1"/>
  <c r="F66" i="10" a="1"/>
  <c r="F66" i="10" s="1"/>
  <c r="F42" i="10" s="1"/>
  <c r="V362" i="10" a="1"/>
  <c r="V362" i="10" s="1"/>
  <c r="BD18" i="10"/>
  <c r="X498" i="10" s="1" a="1"/>
  <c r="X498" i="10" s="1"/>
  <c r="X78" i="10" a="1"/>
  <c r="X78" i="10" s="1"/>
  <c r="CF186" i="22" a="1"/>
  <c r="CF186" i="22" s="1"/>
  <c r="BZ186" i="22" a="1"/>
  <c r="BZ186" i="22" s="1"/>
  <c r="BK258" i="22" s="1" a="1"/>
  <c r="BK258" i="22" s="1"/>
  <c r="CE186" i="22" a="1"/>
  <c r="CE186" i="22" s="1"/>
  <c r="CD186" i="22" a="1"/>
  <c r="CD186" i="22" s="1"/>
  <c r="BY186" i="22" a="1"/>
  <c r="BY186" i="22" s="1"/>
  <c r="BJ258" i="22" s="1" a="1"/>
  <c r="BJ258" i="22" s="1"/>
  <c r="BV210" i="22"/>
  <c r="CC186" i="22" a="1"/>
  <c r="CC186" i="22" s="1"/>
  <c r="BX186" i="22" a="1"/>
  <c r="BX186" i="22" s="1"/>
  <c r="BI258" i="22" s="1" a="1"/>
  <c r="BI258" i="22" s="1"/>
  <c r="BW186" i="22" a="1"/>
  <c r="BW186" i="22" s="1"/>
  <c r="BH258" i="22" s="1" a="1"/>
  <c r="BH258" i="22" s="1"/>
  <c r="CB186" i="22" a="1"/>
  <c r="CB186" i="22" s="1"/>
  <c r="CA186" i="22" a="1"/>
  <c r="CA186" i="22" s="1"/>
  <c r="BF1514" i="22"/>
  <c r="BG826" i="22"/>
  <c r="BG274" i="22"/>
  <c r="BI250" i="22" a="1"/>
  <c r="BI250" i="22" s="1"/>
  <c r="BK250" i="22" a="1"/>
  <c r="BK250" i="22" s="1"/>
  <c r="BJ250" i="22" a="1"/>
  <c r="BJ250" i="22" s="1"/>
  <c r="AA476" i="10" a="1"/>
  <c r="AA476" i="10" s="1"/>
  <c r="BF1076" i="22"/>
  <c r="BF644" i="22"/>
  <c r="X438" i="10" a="1"/>
  <c r="X438" i="10" s="1"/>
  <c r="S558" i="10"/>
  <c r="AA498" i="10" a="1"/>
  <c r="AA498" i="10" s="1"/>
  <c r="W498" i="10" a="1"/>
  <c r="W498" i="10" s="1"/>
  <c r="Z498" i="10" a="1"/>
  <c r="Z498" i="10" s="1"/>
  <c r="V498" i="10" a="1"/>
  <c r="V498" i="10" s="1"/>
  <c r="AC498" i="10" a="1"/>
  <c r="AC498" i="10" s="1"/>
  <c r="Y498" i="10" a="1"/>
  <c r="Y498" i="10" s="1"/>
  <c r="U498" i="10" a="1"/>
  <c r="U498" i="10" s="1"/>
  <c r="AB498" i="10" a="1"/>
  <c r="AB498" i="10" s="1"/>
  <c r="T498" i="10" a="1"/>
  <c r="T498" i="10" s="1"/>
  <c r="BF1064" i="22"/>
  <c r="BF632" i="22"/>
  <c r="AC432" i="10" a="1"/>
  <c r="AC432" i="10" s="1"/>
  <c r="AB432" i="10" a="1"/>
  <c r="AB432" i="10" s="1"/>
  <c r="X432" i="10" a="1"/>
  <c r="X432" i="10" s="1"/>
  <c r="S492" i="10"/>
  <c r="AA432" i="10" a="1"/>
  <c r="AA432" i="10" s="1"/>
  <c r="W432" i="10" a="1"/>
  <c r="W432" i="10" s="1"/>
  <c r="Z432" i="10" a="1"/>
  <c r="Z432" i="10" s="1"/>
  <c r="Y432" i="10" a="1"/>
  <c r="Y432" i="10" s="1"/>
  <c r="V432" i="10" a="1"/>
  <c r="V432" i="10" s="1"/>
  <c r="U432" i="10" a="1"/>
  <c r="U432" i="10" s="1"/>
  <c r="T432" i="10" a="1"/>
  <c r="T432" i="10" s="1"/>
  <c r="BJ67" i="22" a="1"/>
  <c r="BJ67" i="22" s="1"/>
  <c r="BJ19" i="22" a="1"/>
  <c r="BJ19" i="22" s="1"/>
  <c r="BJ43" i="22" a="1"/>
  <c r="BJ43" i="22" s="1"/>
  <c r="BI1350" i="22" a="1"/>
  <c r="BI1350" i="22" s="1"/>
  <c r="BH1350" i="22" a="1"/>
  <c r="BH1350" i="22" s="1"/>
  <c r="BJ1350" i="22" a="1"/>
  <c r="BJ1350" i="22" s="1"/>
  <c r="BP35" i="10"/>
  <c r="Z155" i="10" a="1"/>
  <c r="Z155" i="10" s="1"/>
  <c r="G65" i="10" a="1"/>
  <c r="G65" i="10" s="1"/>
  <c r="G41" i="10" s="1"/>
  <c r="G67" i="10" a="1"/>
  <c r="G67" i="10" s="1"/>
  <c r="G43" i="10" s="1"/>
  <c r="G68" i="10" a="1"/>
  <c r="G68" i="10" s="1"/>
  <c r="G44" i="10" s="1"/>
  <c r="G66" i="10" a="1"/>
  <c r="G66" i="10" s="1"/>
  <c r="G42" i="10" s="1"/>
  <c r="W362" i="10" a="1"/>
  <c r="W362" i="10" s="1"/>
  <c r="AB479" i="10" a="1"/>
  <c r="AB479" i="10" s="1"/>
  <c r="T479" i="10" a="1"/>
  <c r="T479" i="10" s="1"/>
  <c r="W479" i="10" a="1"/>
  <c r="W479" i="10" s="1"/>
  <c r="S539" i="10"/>
  <c r="V479" i="10" a="1"/>
  <c r="V479" i="10" s="1"/>
  <c r="U479" i="10" a="1"/>
  <c r="U479" i="10" s="1"/>
  <c r="AC479" i="10" a="1"/>
  <c r="AC479" i="10" s="1"/>
  <c r="D27" i="26"/>
  <c r="F44" i="26"/>
  <c r="E35" i="26"/>
  <c r="G44" i="26"/>
  <c r="BF1512" i="22"/>
  <c r="AA39" i="10" a="1"/>
  <c r="AA39" i="10" s="1"/>
  <c r="AM49" i="10"/>
  <c r="AW39" i="10"/>
  <c r="AB429" i="10" a="1"/>
  <c r="AB429" i="10" s="1"/>
  <c r="X429" i="10" a="1"/>
  <c r="X429" i="10" s="1"/>
  <c r="T429" i="10" a="1"/>
  <c r="T429" i="10" s="1"/>
  <c r="Z429" i="10" a="1"/>
  <c r="Z429" i="10" s="1"/>
  <c r="Y429" i="10" a="1"/>
  <c r="Y429" i="10" s="1"/>
  <c r="W429" i="10" a="1"/>
  <c r="W429" i="10" s="1"/>
  <c r="V429" i="10" a="1"/>
  <c r="V429" i="10" s="1"/>
  <c r="U429" i="10" a="1"/>
  <c r="U429" i="10" s="1"/>
  <c r="S489" i="10"/>
  <c r="AC429" i="10" a="1"/>
  <c r="AC429" i="10" s="1"/>
  <c r="AA429" i="10" a="1"/>
  <c r="AA429" i="10" s="1"/>
  <c r="BG836" i="22"/>
  <c r="BG284" i="22"/>
  <c r="BI260" i="22" a="1"/>
  <c r="BI260" i="22" s="1"/>
  <c r="BH260" i="22" a="1"/>
  <c r="BH260" i="22" s="1"/>
  <c r="BJ260" i="22" a="1"/>
  <c r="BJ260" i="22" s="1"/>
  <c r="BK260" i="22" a="1"/>
  <c r="BK260" i="22" s="1"/>
  <c r="BF1503" i="22"/>
  <c r="S569" i="10"/>
  <c r="V509" i="10" a="1"/>
  <c r="V509" i="10" s="1"/>
  <c r="AC509" i="10" a="1"/>
  <c r="AC509" i="10" s="1"/>
  <c r="U509" i="10" a="1"/>
  <c r="U509" i="10" s="1"/>
  <c r="AB509" i="10" a="1"/>
  <c r="AB509" i="10" s="1"/>
  <c r="T509" i="10" a="1"/>
  <c r="T509" i="10" s="1"/>
  <c r="AA509" i="10" a="1"/>
  <c r="AA509" i="10" s="1"/>
  <c r="W509" i="10" a="1"/>
  <c r="W509" i="10" s="1"/>
  <c r="AQ82" i="7"/>
  <c r="AR81" i="7"/>
  <c r="BG833" i="22"/>
  <c r="BG281" i="22"/>
  <c r="BI257" i="22" a="1"/>
  <c r="BI257" i="22" s="1"/>
  <c r="BH257" i="22" a="1"/>
  <c r="BH257" i="22" s="1"/>
  <c r="BI779" i="22" a="1"/>
  <c r="BI779" i="22" s="1"/>
  <c r="BI1365" i="22" a="1"/>
  <c r="BI1365" i="22" s="1"/>
  <c r="BJ1365" i="22" a="1"/>
  <c r="BJ1365" i="22" s="1"/>
  <c r="BH1365" i="22" a="1"/>
  <c r="BH1365" i="22" s="1"/>
  <c r="AB451" i="10" a="1"/>
  <c r="AB451" i="10" s="1"/>
  <c r="T451" i="10" a="1"/>
  <c r="T451" i="10" s="1"/>
  <c r="S511" i="10"/>
  <c r="W451" i="10" a="1"/>
  <c r="W451" i="10" s="1"/>
  <c r="V451" i="10" a="1"/>
  <c r="V451" i="10" s="1"/>
  <c r="AC451" i="10" a="1"/>
  <c r="AC451" i="10" s="1"/>
  <c r="U451" i="10" a="1"/>
  <c r="U451" i="10" s="1"/>
  <c r="BI786" i="22" a="1"/>
  <c r="BI786" i="22" s="1"/>
  <c r="BF1614" i="22"/>
  <c r="AQ9" i="22" a="1"/>
  <c r="AQ9" i="22" s="1"/>
  <c r="K8" i="11" s="1"/>
  <c r="BJ1339" i="22" a="1"/>
  <c r="BJ1339" i="22" s="1"/>
  <c r="L38" i="9"/>
  <c r="C42" i="9"/>
  <c r="K38" i="9"/>
  <c r="J38" i="9"/>
  <c r="C40" i="9"/>
  <c r="K36" i="9"/>
  <c r="BI777" i="22" a="1"/>
  <c r="BI777" i="22" s="1"/>
  <c r="BG841" i="22"/>
  <c r="BG289" i="22"/>
  <c r="BH265" i="22" a="1"/>
  <c r="BH265" i="22" s="1"/>
  <c r="BF1191" i="22"/>
  <c r="H86" i="4" l="1"/>
  <c r="H87" i="4"/>
  <c r="H92" i="4"/>
  <c r="H91" i="4"/>
  <c r="H84" i="4"/>
  <c r="H83" i="4"/>
  <c r="H88" i="4"/>
  <c r="H85" i="4"/>
  <c r="H89" i="4"/>
  <c r="H10" i="28"/>
  <c r="AW10" i="22"/>
  <c r="AX10" i="22" s="1"/>
  <c r="D14" i="17"/>
  <c r="K10" i="15"/>
  <c r="N10" i="5"/>
  <c r="O41" i="5" s="1"/>
  <c r="F108" i="4"/>
  <c r="G98" i="4"/>
  <c r="F94" i="4"/>
  <c r="G84" i="4"/>
  <c r="F102" i="4"/>
  <c r="G92" i="4"/>
  <c r="AO11" i="29"/>
  <c r="G96" i="4"/>
  <c r="G101" i="4"/>
  <c r="G97" i="4"/>
  <c r="G115" i="4"/>
  <c r="G119" i="4"/>
  <c r="G100" i="4"/>
  <c r="H100" i="4" s="1"/>
  <c r="G93" i="4"/>
  <c r="B55" i="33"/>
  <c r="I56" i="33"/>
  <c r="AM20" i="22" a="1"/>
  <c r="AM20" i="22" s="1"/>
  <c r="Y389" i="10" a="1"/>
  <c r="Y389" i="10" s="1"/>
  <c r="AK39" i="10"/>
  <c r="AU29" i="10"/>
  <c r="Y29" i="10" a="1"/>
  <c r="Y29" i="10" s="1"/>
  <c r="B48" i="20"/>
  <c r="AK21" i="10"/>
  <c r="Y20" i="10" a="1"/>
  <c r="Y20" i="10" s="1"/>
  <c r="AK30" i="10"/>
  <c r="AU20" i="10"/>
  <c r="Y380" i="10" a="1"/>
  <c r="Y380" i="10" s="1"/>
  <c r="CI16" i="10"/>
  <c r="Y316" i="10" s="1" a="1"/>
  <c r="Y316" i="10" s="1"/>
  <c r="Y256" i="10" a="1"/>
  <c r="Y256" i="10" s="1"/>
  <c r="BY17" i="10"/>
  <c r="Y197" i="10" a="1"/>
  <c r="Y197" i="10" s="1"/>
  <c r="AK10" i="22" a="1"/>
  <c r="AK10" i="22" s="1"/>
  <c r="E9" i="11" s="1"/>
  <c r="AP19" i="22" a="1"/>
  <c r="AP19" i="22" s="1"/>
  <c r="H18" i="11" s="1"/>
  <c r="BO18" i="10"/>
  <c r="Y138" i="10" a="1"/>
  <c r="Y138" i="10" s="1"/>
  <c r="BY26" i="10"/>
  <c r="Y206" i="10" a="1"/>
  <c r="Y206" i="10" s="1"/>
  <c r="AR9" i="22" a="1"/>
  <c r="AR9" i="22" s="1"/>
  <c r="L8" i="11" s="1"/>
  <c r="AN23" i="22" a="1"/>
  <c r="AN23" i="22" s="1"/>
  <c r="BE46" i="10"/>
  <c r="Y106" i="10" a="1"/>
  <c r="Y106" i="10" s="1"/>
  <c r="Y115" i="10" a="1"/>
  <c r="Y115" i="10" s="1"/>
  <c r="BE55" i="10"/>
  <c r="AP10" i="29"/>
  <c r="AQ9" i="29"/>
  <c r="AB9" i="9" s="1"/>
  <c r="AR9" i="29"/>
  <c r="AC9" i="9" s="1"/>
  <c r="AU56" i="10"/>
  <c r="Y56" i="10" a="1"/>
  <c r="Y56" i="10" s="1"/>
  <c r="Y416" i="10" a="1"/>
  <c r="Y416" i="10" s="1"/>
  <c r="BI202" i="22" a="1"/>
  <c r="BI202" i="22" s="1"/>
  <c r="BI212" i="22" a="1"/>
  <c r="BI212" i="22" s="1"/>
  <c r="BI200" i="22" a="1"/>
  <c r="BI200" i="22" s="1"/>
  <c r="BK1367" i="22" a="1"/>
  <c r="BK1367" i="22" s="1"/>
  <c r="BK1352" i="22" a="1"/>
  <c r="BK1352" i="22" s="1"/>
  <c r="BI214" i="22" a="1"/>
  <c r="BI214" i="22" s="1"/>
  <c r="AT15" i="22" a="1"/>
  <c r="AT15" i="22" s="1"/>
  <c r="O14" i="11" s="1"/>
  <c r="AR14" i="22" a="1"/>
  <c r="AR14" i="22" s="1"/>
  <c r="L13" i="11" s="1"/>
  <c r="BO45" i="10"/>
  <c r="Y165" i="10" a="1"/>
  <c r="Y165" i="10" s="1"/>
  <c r="AP4" i="22" a="1"/>
  <c r="AP4" i="22" s="1"/>
  <c r="H3" i="11" s="1"/>
  <c r="BE37" i="10"/>
  <c r="Y97" i="10" a="1"/>
  <c r="Y97" i="10" s="1"/>
  <c r="Y457" i="10" a="1"/>
  <c r="Y457" i="10" s="1"/>
  <c r="BE28" i="10"/>
  <c r="Y88" i="10" a="1"/>
  <c r="Y88" i="10" s="1"/>
  <c r="BK1348" i="22" a="1"/>
  <c r="BK1348" i="22" s="1"/>
  <c r="AS16" i="22" a="1"/>
  <c r="AS16" i="22" s="1"/>
  <c r="M15" i="11" s="1"/>
  <c r="AM4" i="22" a="1"/>
  <c r="AM4" i="22" s="1"/>
  <c r="I3" i="11" s="1"/>
  <c r="AS24" i="22" a="1"/>
  <c r="AS24" i="22" s="1"/>
  <c r="M23" i="11" s="1"/>
  <c r="AN16" i="22" a="1"/>
  <c r="AN16" i="22" s="1"/>
  <c r="AK57" i="10"/>
  <c r="Y407" i="10" a="1"/>
  <c r="Y407" i="10" s="1"/>
  <c r="Y47" i="10" a="1"/>
  <c r="Y47" i="10" s="1"/>
  <c r="AU47" i="10"/>
  <c r="AK48" i="10"/>
  <c r="Y38" i="10" a="1"/>
  <c r="Y38" i="10" s="1"/>
  <c r="AU38" i="10"/>
  <c r="Y398" i="10" a="1"/>
  <c r="Y398" i="10" s="1"/>
  <c r="BY35" i="10"/>
  <c r="Y215" i="10" a="1"/>
  <c r="Y215" i="10" s="1"/>
  <c r="AE19" i="22"/>
  <c r="AE20" i="22" s="1"/>
  <c r="AE21" i="22" s="1"/>
  <c r="AE22" i="22" s="1"/>
  <c r="AE23" i="22" s="1"/>
  <c r="AU26" i="22"/>
  <c r="AV26" i="22" s="1"/>
  <c r="I26" i="15" s="1"/>
  <c r="BI208" i="22" a="1"/>
  <c r="BI208" i="22" s="1"/>
  <c r="BI210" i="22" a="1"/>
  <c r="BI210" i="22" s="1"/>
  <c r="BI213" i="22" a="1"/>
  <c r="BI213" i="22" s="1"/>
  <c r="BK1361" i="22" a="1"/>
  <c r="BK1361" i="22" s="1"/>
  <c r="BI206" i="22" a="1"/>
  <c r="BI206" i="22" s="1"/>
  <c r="BK1350" i="22" a="1"/>
  <c r="BK1350" i="22" s="1"/>
  <c r="BK1370" i="22" a="1"/>
  <c r="BK1370" i="22" s="1"/>
  <c r="BI211" i="22" a="1"/>
  <c r="BI211" i="22" s="1"/>
  <c r="BI74" i="22" a="1"/>
  <c r="BI74" i="22" s="1"/>
  <c r="BI26" i="22" a="1"/>
  <c r="BI26" i="22" s="1"/>
  <c r="BI50" i="22" a="1"/>
  <c r="BI50" i="22" s="1"/>
  <c r="BI215" i="22" a="1"/>
  <c r="BI215" i="22" s="1"/>
  <c r="CI25" i="10"/>
  <c r="Y325" i="10" s="1" a="1"/>
  <c r="Y325" i="10" s="1"/>
  <c r="Y265" i="10" a="1"/>
  <c r="Y265" i="10" s="1"/>
  <c r="AS23" i="22" a="1"/>
  <c r="AS23" i="22" s="1"/>
  <c r="M22" i="11" s="1"/>
  <c r="AM5" i="22" a="1"/>
  <c r="AM5" i="22" s="1"/>
  <c r="I4" i="11" s="1"/>
  <c r="AK24" i="22" a="1"/>
  <c r="AK24" i="22" s="1"/>
  <c r="AQ23" i="22" a="1"/>
  <c r="AQ23" i="22" s="1"/>
  <c r="K22" i="11" s="1"/>
  <c r="BK1357" i="22" a="1"/>
  <c r="BK1357" i="22" s="1"/>
  <c r="BI44" i="22" a="1"/>
  <c r="BI44" i="22" s="1"/>
  <c r="BI68" i="22" a="1"/>
  <c r="BI68" i="22" s="1"/>
  <c r="BI20" i="22" a="1"/>
  <c r="BI20" i="22" s="1"/>
  <c r="BI204" i="22" a="1"/>
  <c r="BI204" i="22" s="1"/>
  <c r="AT16" i="22" a="1"/>
  <c r="AT16" i="22" s="1"/>
  <c r="O15" i="11" s="1"/>
  <c r="BK1365" i="22" a="1"/>
  <c r="BK1365" i="22" s="1"/>
  <c r="AN7" i="22" a="1"/>
  <c r="AN7" i="22" s="1"/>
  <c r="J6" i="11" s="1"/>
  <c r="AQ21" i="22" a="1"/>
  <c r="AQ21" i="22" s="1"/>
  <c r="K20" i="11" s="1"/>
  <c r="BO36" i="10"/>
  <c r="Y156" i="10" a="1"/>
  <c r="Y156" i="10" s="1"/>
  <c r="BI195" i="22" a="1"/>
  <c r="BI195" i="22" s="1"/>
  <c r="BI8" i="22" a="1"/>
  <c r="BI8" i="22" s="1"/>
  <c r="BI56" i="22" a="1"/>
  <c r="BI56" i="22" s="1"/>
  <c r="BI32" i="22" a="1"/>
  <c r="BI32" i="22" s="1"/>
  <c r="BI197" i="22" a="1"/>
  <c r="BI197" i="22" s="1"/>
  <c r="BI771" i="22" a="1"/>
  <c r="BI771" i="22" s="1"/>
  <c r="BI782" i="22" a="1"/>
  <c r="BI782" i="22" s="1"/>
  <c r="BI772" i="22" a="1"/>
  <c r="BI772" i="22" s="1"/>
  <c r="BI790" i="22" a="1"/>
  <c r="BI790" i="22" s="1"/>
  <c r="BI787" i="22" a="1"/>
  <c r="BI787" i="22" s="1"/>
  <c r="BI774" i="22" a="1"/>
  <c r="BI774" i="22" s="1"/>
  <c r="BI1347" i="22" a="1"/>
  <c r="BI1347" i="22" s="1"/>
  <c r="BI1349" i="22" a="1"/>
  <c r="BI1349" i="22" s="1"/>
  <c r="BI788" i="22" a="1"/>
  <c r="BI788" i="22" s="1"/>
  <c r="BI791" i="22" a="1"/>
  <c r="BI791" i="22" s="1"/>
  <c r="BI775" i="22" a="1"/>
  <c r="BI775" i="22" s="1"/>
  <c r="BI773" i="22" a="1"/>
  <c r="BI773" i="22" s="1"/>
  <c r="BI794" i="22" a="1"/>
  <c r="BI794" i="22" s="1"/>
  <c r="BI203" i="22" a="1"/>
  <c r="BI203" i="22" s="1"/>
  <c r="AQ24" i="22" a="1"/>
  <c r="AQ24" i="22" s="1"/>
  <c r="K23" i="11" s="1"/>
  <c r="AT4" i="22" a="1"/>
  <c r="AT4" i="22" s="1"/>
  <c r="O3" i="11" s="1"/>
  <c r="AN8" i="22" a="1"/>
  <c r="AN8" i="22" s="1"/>
  <c r="J7" i="11" s="1"/>
  <c r="AP13" i="22" a="1"/>
  <c r="AP13" i="22" s="1"/>
  <c r="H12" i="11" s="1"/>
  <c r="BI217" i="22" a="1"/>
  <c r="BI217" i="22" s="1"/>
  <c r="BI14" i="22" a="1"/>
  <c r="BI14" i="22" s="1"/>
  <c r="BI62" i="22" a="1"/>
  <c r="BI62" i="22" s="1"/>
  <c r="BI38" i="22" a="1"/>
  <c r="BI38" i="22" s="1"/>
  <c r="BI209" i="22" a="1"/>
  <c r="BI209" i="22" s="1"/>
  <c r="BO27" i="10"/>
  <c r="Y147" i="10" a="1"/>
  <c r="Y147" i="10" s="1"/>
  <c r="BI205" i="22" a="1"/>
  <c r="BI205" i="22" s="1"/>
  <c r="AK13" i="22" a="1"/>
  <c r="AK13" i="22" s="1"/>
  <c r="AP15" i="22" a="1"/>
  <c r="AP15" i="22" s="1"/>
  <c r="H14" i="11" s="1"/>
  <c r="BK1369" i="22" a="1"/>
  <c r="BK1369" i="22" s="1"/>
  <c r="AQ22" i="22" a="1"/>
  <c r="AQ22" i="22" s="1"/>
  <c r="K21" i="11" s="1"/>
  <c r="AM22" i="22" a="1"/>
  <c r="AM22" i="22" s="1"/>
  <c r="AL20" i="22" a="1"/>
  <c r="AL20" i="22" s="1"/>
  <c r="BE19" i="10"/>
  <c r="Y79" i="10" a="1"/>
  <c r="Y79" i="10" s="1"/>
  <c r="BI207" i="22" a="1"/>
  <c r="BI207" i="22" s="1"/>
  <c r="AD2069" i="25"/>
  <c r="AF54" i="25"/>
  <c r="AE54" i="25"/>
  <c r="AG54" i="25" s="1"/>
  <c r="Z9" i="9"/>
  <c r="AA8" i="9"/>
  <c r="W9" i="9"/>
  <c r="X8" i="9"/>
  <c r="R36" i="9"/>
  <c r="J36" i="9"/>
  <c r="V34" i="9"/>
  <c r="Y34" i="9"/>
  <c r="V31" i="9"/>
  <c r="V33" i="9"/>
  <c r="P38" i="9"/>
  <c r="H15" i="15"/>
  <c r="H16" i="15" s="1"/>
  <c r="H17" i="15" s="1"/>
  <c r="H18" i="15" s="1"/>
  <c r="V32" i="9"/>
  <c r="Y32" i="9"/>
  <c r="Y33" i="9"/>
  <c r="Y31" i="9"/>
  <c r="H53" i="20"/>
  <c r="H39" i="16"/>
  <c r="S629" i="10"/>
  <c r="T569" i="10" a="1"/>
  <c r="T569" i="10" s="1"/>
  <c r="AC569" i="10" a="1"/>
  <c r="AC569" i="10" s="1"/>
  <c r="W569" i="10" a="1"/>
  <c r="W569" i="10" s="1"/>
  <c r="V569" i="10" a="1"/>
  <c r="V569" i="10" s="1"/>
  <c r="AB569" i="10" a="1"/>
  <c r="AB569" i="10" s="1"/>
  <c r="U569" i="10" a="1"/>
  <c r="U569" i="10" s="1"/>
  <c r="Y558" i="10" a="1"/>
  <c r="Y558" i="10" s="1"/>
  <c r="W558" i="10" a="1"/>
  <c r="W558" i="10" s="1"/>
  <c r="AC558" i="10" a="1"/>
  <c r="AC558" i="10" s="1"/>
  <c r="V558" i="10" a="1"/>
  <c r="V558" i="10" s="1"/>
  <c r="AB558" i="10" a="1"/>
  <c r="AB558" i="10" s="1"/>
  <c r="AA558" i="10" a="1"/>
  <c r="AA558" i="10" s="1"/>
  <c r="U558" i="10" a="1"/>
  <c r="U558" i="10" s="1"/>
  <c r="S618" i="10"/>
  <c r="T558" i="10" a="1"/>
  <c r="T558" i="10" s="1"/>
  <c r="Q8" i="5"/>
  <c r="P9" i="5"/>
  <c r="BG857" i="22"/>
  <c r="BG305" i="22"/>
  <c r="CC210" i="22" a="1"/>
  <c r="CC210" i="22" s="1"/>
  <c r="BY210" i="22" a="1"/>
  <c r="BY210" i="22" s="1"/>
  <c r="CF210" i="22" a="1"/>
  <c r="CF210" i="22" s="1"/>
  <c r="CB210" i="22" a="1"/>
  <c r="CB210" i="22" s="1"/>
  <c r="BX210" i="22" a="1"/>
  <c r="BX210" i="22" s="1"/>
  <c r="BZ210" i="22" a="1"/>
  <c r="BZ210" i="22" s="1"/>
  <c r="BV234" i="22"/>
  <c r="CE210" i="22" a="1"/>
  <c r="CE210" i="22" s="1"/>
  <c r="BW210" i="22" a="1"/>
  <c r="BW210" i="22" s="1"/>
  <c r="CD210" i="22" a="1"/>
  <c r="CD210" i="22" s="1"/>
  <c r="CA210" i="22" a="1"/>
  <c r="CA210" i="22" s="1"/>
  <c r="Z485" i="10" a="1"/>
  <c r="Z485" i="10" s="1"/>
  <c r="V485" i="10" a="1"/>
  <c r="V485" i="10" s="1"/>
  <c r="S545" i="10"/>
  <c r="AC485" i="10" a="1"/>
  <c r="AC485" i="10" s="1"/>
  <c r="Y485" i="10" a="1"/>
  <c r="Y485" i="10" s="1"/>
  <c r="U485" i="10" a="1"/>
  <c r="U485" i="10" s="1"/>
  <c r="AB485" i="10" a="1"/>
  <c r="AB485" i="10" s="1"/>
  <c r="X485" i="10" a="1"/>
  <c r="X485" i="10" s="1"/>
  <c r="T485" i="10" a="1"/>
  <c r="T485" i="10" s="1"/>
  <c r="AA485" i="10" a="1"/>
  <c r="AA485" i="10" s="1"/>
  <c r="W485" i="10" a="1"/>
  <c r="W485" i="10" s="1"/>
  <c r="G71" i="19"/>
  <c r="R61" i="19"/>
  <c r="BF1651" i="22"/>
  <c r="I42" i="9"/>
  <c r="H42" i="9"/>
  <c r="G42" i="9"/>
  <c r="B46" i="9"/>
  <c r="BG865" i="22"/>
  <c r="BG313" i="22"/>
  <c r="BG1417" i="22"/>
  <c r="BH841" i="22" a="1"/>
  <c r="BH841" i="22" s="1"/>
  <c r="BI841" i="22" a="1"/>
  <c r="BI841" i="22" s="1"/>
  <c r="BK841" i="22" a="1"/>
  <c r="BK841" i="22" s="1"/>
  <c r="BJ841" i="22" a="1"/>
  <c r="BJ841" i="22" s="1"/>
  <c r="BF1640" i="22"/>
  <c r="AP11" i="22" a="1"/>
  <c r="AP11" i="22" s="1"/>
  <c r="H10" i="11" s="1"/>
  <c r="BF1771" i="22"/>
  <c r="BG1407" i="22"/>
  <c r="BI831" i="22" a="1"/>
  <c r="BI831" i="22" s="1"/>
  <c r="BH831" i="22" a="1"/>
  <c r="BH831" i="22" s="1"/>
  <c r="BK831" i="22" a="1"/>
  <c r="BK831" i="22" s="1"/>
  <c r="BJ831" i="22" a="1"/>
  <c r="BJ831" i="22" s="1"/>
  <c r="CA55" i="10"/>
  <c r="AA235" i="10" a="1"/>
  <c r="AA235" i="10" s="1"/>
  <c r="AO13" i="22" a="1"/>
  <c r="AO13" i="22" s="1"/>
  <c r="G12" i="11" s="1"/>
  <c r="S661" i="10"/>
  <c r="T601" i="10" a="1"/>
  <c r="T601" i="10" s="1"/>
  <c r="AC601" i="10" a="1"/>
  <c r="AC601" i="10" s="1"/>
  <c r="W601" i="10" a="1"/>
  <c r="W601" i="10" s="1"/>
  <c r="V601" i="10" a="1"/>
  <c r="V601" i="10" s="1"/>
  <c r="AB601" i="10" a="1"/>
  <c r="AB601" i="10" s="1"/>
  <c r="U601" i="10" a="1"/>
  <c r="U601" i="10" s="1"/>
  <c r="BF1775" i="22"/>
  <c r="AP26" i="22" a="1"/>
  <c r="AP26" i="22" s="1"/>
  <c r="H25" i="11" s="1"/>
  <c r="AN18" i="22" a="1"/>
  <c r="AN18" i="22" s="1"/>
  <c r="AQ6" i="22" a="1"/>
  <c r="AQ6" i="22" s="1"/>
  <c r="K5" i="11" s="1"/>
  <c r="E49" i="28"/>
  <c r="AL7" i="22" a="1"/>
  <c r="AL7" i="22" s="1"/>
  <c r="F6" i="11" s="1"/>
  <c r="BG852" i="22"/>
  <c r="BG300" i="22"/>
  <c r="BI276" i="22" a="1"/>
  <c r="BI276" i="22" s="1"/>
  <c r="BH276" i="22" a="1"/>
  <c r="BH276" i="22" s="1"/>
  <c r="BJ276" i="22" a="1"/>
  <c r="BJ276" i="22" s="1"/>
  <c r="BK276" i="22" a="1"/>
  <c r="BK276" i="22" s="1"/>
  <c r="CK18" i="10"/>
  <c r="AA318" i="10" s="1" a="1"/>
  <c r="AA318" i="10" s="1"/>
  <c r="AA258" i="10" a="1"/>
  <c r="AA258" i="10" s="1"/>
  <c r="BK1360" i="22" a="1"/>
  <c r="BK1360" i="22" s="1"/>
  <c r="EA17" i="22"/>
  <c r="CA89" i="22" a="1"/>
  <c r="CA89" i="22" s="1"/>
  <c r="AS22" i="22" a="1"/>
  <c r="AS22" i="22" s="1"/>
  <c r="M21" i="11" s="1"/>
  <c r="CK36" i="10"/>
  <c r="AA336" i="10" s="1" a="1"/>
  <c r="AA336" i="10" s="1"/>
  <c r="AA276" i="10" a="1"/>
  <c r="AA276" i="10" s="1"/>
  <c r="AQ8" i="22" a="1"/>
  <c r="AQ8" i="22" s="1"/>
  <c r="K7" i="11" s="1"/>
  <c r="AC496" i="10" a="1"/>
  <c r="AC496" i="10" s="1"/>
  <c r="Y496" i="10" a="1"/>
  <c r="Y496" i="10" s="1"/>
  <c r="U496" i="10" a="1"/>
  <c r="U496" i="10" s="1"/>
  <c r="AB496" i="10" a="1"/>
  <c r="AB496" i="10" s="1"/>
  <c r="X496" i="10" a="1"/>
  <c r="X496" i="10" s="1"/>
  <c r="T496" i="10" a="1"/>
  <c r="T496" i="10" s="1"/>
  <c r="S556" i="10"/>
  <c r="AA496" i="10" a="1"/>
  <c r="AA496" i="10" s="1"/>
  <c r="W496" i="10" a="1"/>
  <c r="W496" i="10" s="1"/>
  <c r="Z496" i="10" a="1"/>
  <c r="Z496" i="10" s="1"/>
  <c r="V496" i="10" a="1"/>
  <c r="V496" i="10" s="1"/>
  <c r="AK14" i="22" a="1"/>
  <c r="AK14" i="22" s="1"/>
  <c r="BG1413" i="22"/>
  <c r="BI837" i="22" a="1"/>
  <c r="BI837" i="22" s="1"/>
  <c r="BH837" i="22" a="1"/>
  <c r="BH837" i="22" s="1"/>
  <c r="BK837" i="22" a="1"/>
  <c r="BK837" i="22" s="1"/>
  <c r="BJ837" i="22" a="1"/>
  <c r="BJ837" i="22" s="1"/>
  <c r="AS11" i="22" a="1"/>
  <c r="AS11" i="22" s="1"/>
  <c r="M10" i="11" s="1"/>
  <c r="F87" i="19"/>
  <c r="A88" i="19"/>
  <c r="AR21" i="22" a="1"/>
  <c r="AR21" i="22" s="1"/>
  <c r="L20" i="11" s="1"/>
  <c r="CK44" i="10"/>
  <c r="AA344" i="10" s="1" a="1"/>
  <c r="AA344" i="10" s="1"/>
  <c r="AA284" i="10" a="1"/>
  <c r="AA284" i="10" s="1"/>
  <c r="BG843" i="22"/>
  <c r="BG291" i="22"/>
  <c r="BI267" i="22" a="1"/>
  <c r="BI267" i="22" s="1"/>
  <c r="BH267" i="22" a="1"/>
  <c r="BH267" i="22" s="1"/>
  <c r="BK267" i="22" a="1"/>
  <c r="BK267" i="22" s="1"/>
  <c r="BJ267" i="22" a="1"/>
  <c r="BJ267" i="22" s="1"/>
  <c r="BG859" i="22"/>
  <c r="BG307" i="22"/>
  <c r="BI283" i="22" a="1"/>
  <c r="BI283" i="22" s="1"/>
  <c r="BH283" i="22" a="1"/>
  <c r="BH283" i="22" s="1"/>
  <c r="BK283" i="22" a="1"/>
  <c r="BK283" i="22" s="1"/>
  <c r="BJ283" i="22" a="1"/>
  <c r="BJ283" i="22" s="1"/>
  <c r="BF1644" i="22"/>
  <c r="DR25" i="22"/>
  <c r="CB73" i="22" a="1"/>
  <c r="CB73" i="22" s="1"/>
  <c r="X18" i="14"/>
  <c r="Y18" i="14" s="1"/>
  <c r="AI37" i="7"/>
  <c r="AI59" i="7"/>
  <c r="AM26" i="22" a="1"/>
  <c r="AM26" i="22" s="1"/>
  <c r="AN25" i="22" a="1"/>
  <c r="AN25" i="22" s="1"/>
  <c r="AN21" i="22" a="1"/>
  <c r="AN21" i="22" s="1"/>
  <c r="BQ56" i="10"/>
  <c r="AA176" i="10" a="1"/>
  <c r="AA176" i="10" s="1"/>
  <c r="M67" i="10" a="1"/>
  <c r="M67" i="10" s="1"/>
  <c r="M65" i="10" a="1"/>
  <c r="M65" i="10" s="1"/>
  <c r="M68" i="10" a="1"/>
  <c r="M68" i="10" s="1"/>
  <c r="M66" i="10" a="1"/>
  <c r="M66" i="10" s="1"/>
  <c r="AC362" i="10" a="1"/>
  <c r="AC362" i="10" s="1"/>
  <c r="BK1390" i="22" a="1"/>
  <c r="BK1390" i="22" s="1"/>
  <c r="BH1390" i="22" a="1"/>
  <c r="BH1390" i="22" s="1"/>
  <c r="BJ1390" i="22" a="1"/>
  <c r="BJ1390" i="22" s="1"/>
  <c r="BI1390" i="22" a="1"/>
  <c r="BI1390" i="22" s="1"/>
  <c r="AQ10" i="22" a="1"/>
  <c r="AQ10" i="22" s="1"/>
  <c r="K9" i="11" s="1"/>
  <c r="AC534" i="10" a="1"/>
  <c r="AC534" i="10" s="1"/>
  <c r="X534" i="10" a="1"/>
  <c r="X534" i="10" s="1"/>
  <c r="S594" i="10"/>
  <c r="AB534" i="10" a="1"/>
  <c r="AB534" i="10" s="1"/>
  <c r="W534" i="10" a="1"/>
  <c r="W534" i="10" s="1"/>
  <c r="AA534" i="10" a="1"/>
  <c r="AA534" i="10" s="1"/>
  <c r="V534" i="10" a="1"/>
  <c r="V534" i="10" s="1"/>
  <c r="Z534" i="10" a="1"/>
  <c r="Z534" i="10" s="1"/>
  <c r="U534" i="10" a="1"/>
  <c r="U534" i="10" s="1"/>
  <c r="Y534" i="10" a="1"/>
  <c r="Y534" i="10" s="1"/>
  <c r="T534" i="10" a="1"/>
  <c r="T534" i="10" s="1"/>
  <c r="BF1759" i="22"/>
  <c r="X29" i="10" a="1"/>
  <c r="X29" i="10" s="1"/>
  <c r="AJ39" i="10"/>
  <c r="AT29" i="10"/>
  <c r="X389" i="10" a="1"/>
  <c r="X389" i="10" s="1"/>
  <c r="BF1770" i="22"/>
  <c r="AN24" i="22" a="1"/>
  <c r="AN24" i="22" s="1"/>
  <c r="F42" i="9"/>
  <c r="U38" i="9"/>
  <c r="T38" i="9"/>
  <c r="S38" i="9"/>
  <c r="BJ1354" i="22" a="1"/>
  <c r="BJ1354" i="22" s="1"/>
  <c r="AM11" i="22" a="1"/>
  <c r="AM11" i="22" s="1"/>
  <c r="I10" i="11" s="1"/>
  <c r="M37" i="9"/>
  <c r="D41" i="9"/>
  <c r="N37" i="9"/>
  <c r="BD55" i="10"/>
  <c r="X115" i="10" a="1"/>
  <c r="X115" i="10" s="1"/>
  <c r="BV260" i="22"/>
  <c r="CC236" i="22" a="1"/>
  <c r="CC236" i="22" s="1"/>
  <c r="BY236" i="22" a="1"/>
  <c r="BY236" i="22" s="1"/>
  <c r="CF236" i="22" a="1"/>
  <c r="CF236" i="22" s="1"/>
  <c r="CB236" i="22" a="1"/>
  <c r="CB236" i="22" s="1"/>
  <c r="BX236" i="22" a="1"/>
  <c r="BX236" i="22" s="1"/>
  <c r="BW236" i="22" a="1"/>
  <c r="BW236" i="22" s="1"/>
  <c r="CE236" i="22" a="1"/>
  <c r="CE236" i="22" s="1"/>
  <c r="CD236" i="22" a="1"/>
  <c r="CD236" i="22" s="1"/>
  <c r="CA236" i="22" a="1"/>
  <c r="CA236" i="22" s="1"/>
  <c r="BZ236" i="22" a="1"/>
  <c r="BZ236" i="22" s="1"/>
  <c r="AO21" i="22" a="1"/>
  <c r="AO21" i="22" s="1"/>
  <c r="G20" i="11" s="1"/>
  <c r="BZ26" i="10"/>
  <c r="Z206" i="10" a="1"/>
  <c r="Z206" i="10" s="1"/>
  <c r="AQ19" i="22" a="1"/>
  <c r="AQ19" i="22" s="1"/>
  <c r="K18" i="11" s="1"/>
  <c r="AM50" i="10"/>
  <c r="AW40" i="10"/>
  <c r="AA40" i="10" a="1"/>
  <c r="AA40" i="10" s="1"/>
  <c r="AA400" i="10" a="1"/>
  <c r="AA400" i="10" s="1"/>
  <c r="BF1657" i="22"/>
  <c r="AT19" i="22" a="1"/>
  <c r="AT19" i="22" s="1"/>
  <c r="O18" i="11" s="1"/>
  <c r="BK1364" i="22" a="1"/>
  <c r="BK1364" i="22" s="1"/>
  <c r="BQ29" i="10"/>
  <c r="AA569" i="10" s="1" a="1"/>
  <c r="AA569" i="10" s="1"/>
  <c r="AA149" i="10" a="1"/>
  <c r="AA149" i="10" s="1"/>
  <c r="AO24" i="22" a="1"/>
  <c r="AO24" i="22" s="1"/>
  <c r="G23" i="11" s="1"/>
  <c r="BN27" i="10"/>
  <c r="X147" i="10" a="1"/>
  <c r="X147" i="10" s="1"/>
  <c r="AR22" i="22" a="1"/>
  <c r="AR22" i="22" s="1"/>
  <c r="L21" i="11" s="1"/>
  <c r="BG1410" i="22"/>
  <c r="BI834" i="22" a="1"/>
  <c r="BI834" i="22" s="1"/>
  <c r="BH834" i="22" a="1"/>
  <c r="BH834" i="22" s="1"/>
  <c r="BK834" i="22" a="1"/>
  <c r="BK834" i="22" s="1"/>
  <c r="BJ834" i="22" a="1"/>
  <c r="BJ834" i="22" s="1"/>
  <c r="AL15" i="22" a="1"/>
  <c r="AL15" i="22" s="1"/>
  <c r="BJ1392" i="22" a="1"/>
  <c r="BJ1392" i="22" s="1"/>
  <c r="BK1392" i="22" a="1"/>
  <c r="BK1392" i="22" s="1"/>
  <c r="BI1392" i="22" a="1"/>
  <c r="BI1392" i="22" s="1"/>
  <c r="BH1392" i="22" a="1"/>
  <c r="BH1392" i="22" s="1"/>
  <c r="CI53" i="10"/>
  <c r="Y353" i="10" s="1" a="1"/>
  <c r="Y353" i="10" s="1"/>
  <c r="Y293" i="10" a="1"/>
  <c r="Y293" i="10" s="1"/>
  <c r="G27" i="28"/>
  <c r="AC500" i="10" a="1"/>
  <c r="AC500" i="10" s="1"/>
  <c r="U500" i="10" a="1"/>
  <c r="U500" i="10" s="1"/>
  <c r="AB500" i="10" a="1"/>
  <c r="AB500" i="10" s="1"/>
  <c r="T500" i="10" a="1"/>
  <c r="T500" i="10" s="1"/>
  <c r="S560" i="10"/>
  <c r="AA500" i="10" a="1"/>
  <c r="AA500" i="10" s="1"/>
  <c r="W500" i="10" a="1"/>
  <c r="W500" i="10" s="1"/>
  <c r="V500" i="10" a="1"/>
  <c r="V500" i="10" s="1"/>
  <c r="AT21" i="22" a="1"/>
  <c r="AT21" i="22" s="1"/>
  <c r="O20" i="11" s="1"/>
  <c r="W539" i="10" a="1"/>
  <c r="W539" i="10" s="1"/>
  <c r="AC539" i="10" a="1"/>
  <c r="AC539" i="10" s="1"/>
  <c r="AB539" i="10" a="1"/>
  <c r="AB539" i="10" s="1"/>
  <c r="V539" i="10" a="1"/>
  <c r="V539" i="10" s="1"/>
  <c r="U539" i="10" a="1"/>
  <c r="U539" i="10" s="1"/>
  <c r="S599" i="10"/>
  <c r="T539" i="10" a="1"/>
  <c r="T539" i="10" s="1"/>
  <c r="BF1208" i="22"/>
  <c r="I9" i="28"/>
  <c r="BF1226" i="22"/>
  <c r="V529" i="10" a="1"/>
  <c r="V529" i="10" s="1"/>
  <c r="AC529" i="10" a="1"/>
  <c r="AC529" i="10" s="1"/>
  <c r="U529" i="10" a="1"/>
  <c r="U529" i="10" s="1"/>
  <c r="AB529" i="10" a="1"/>
  <c r="AB529" i="10" s="1"/>
  <c r="T529" i="10" a="1"/>
  <c r="T529" i="10" s="1"/>
  <c r="S589" i="10"/>
  <c r="W529" i="10" a="1"/>
  <c r="W529" i="10" s="1"/>
  <c r="BD37" i="10"/>
  <c r="X97" i="10" a="1"/>
  <c r="X97" i="10" s="1"/>
  <c r="X457" i="10" a="1"/>
  <c r="X457" i="10" s="1"/>
  <c r="CA37" i="10"/>
  <c r="AA217" i="10" a="1"/>
  <c r="AA217" i="10" s="1"/>
  <c r="AQ83" i="7"/>
  <c r="AR82" i="7"/>
  <c r="Z489" i="10" a="1"/>
  <c r="Z489" i="10" s="1"/>
  <c r="V489" i="10" a="1"/>
  <c r="V489" i="10" s="1"/>
  <c r="AC489" i="10" a="1"/>
  <c r="AC489" i="10" s="1"/>
  <c r="Y489" i="10" a="1"/>
  <c r="Y489" i="10" s="1"/>
  <c r="U489" i="10" a="1"/>
  <c r="U489" i="10" s="1"/>
  <c r="S549" i="10"/>
  <c r="AB489" i="10" a="1"/>
  <c r="AB489" i="10" s="1"/>
  <c r="X489" i="10" a="1"/>
  <c r="X489" i="10" s="1"/>
  <c r="T489" i="10" a="1"/>
  <c r="T489" i="10" s="1"/>
  <c r="AA489" i="10" a="1"/>
  <c r="AA489" i="10" s="1"/>
  <c r="W489" i="10" a="1"/>
  <c r="W489" i="10" s="1"/>
  <c r="BG1416" i="22"/>
  <c r="BI840" i="22" a="1"/>
  <c r="BI840" i="22" s="1"/>
  <c r="BH840" i="22" a="1"/>
  <c r="BH840" i="22" s="1"/>
  <c r="BJ840" i="22" a="1"/>
  <c r="BJ840" i="22" s="1"/>
  <c r="BK840" i="22" a="1"/>
  <c r="BK840" i="22" s="1"/>
  <c r="AQ12" i="22" a="1"/>
  <c r="AQ12" i="22" s="1"/>
  <c r="K11" i="11" s="1"/>
  <c r="EB24" i="22"/>
  <c r="CB96" i="22" a="1"/>
  <c r="CB96" i="22" s="1"/>
  <c r="E55" i="28"/>
  <c r="L42" i="9"/>
  <c r="C46" i="9"/>
  <c r="K42" i="9"/>
  <c r="J42" i="9"/>
  <c r="AT8" i="22" a="1"/>
  <c r="AT8" i="22" s="1"/>
  <c r="O7" i="11" s="1"/>
  <c r="BG39" i="10"/>
  <c r="AA99" i="10" a="1"/>
  <c r="AA99" i="10" s="1"/>
  <c r="AR7" i="22" a="1"/>
  <c r="AR7" i="22" s="1"/>
  <c r="L6" i="11" s="1"/>
  <c r="BF1220" i="22"/>
  <c r="BG1402" i="22"/>
  <c r="BI826" i="22" a="1"/>
  <c r="BI826" i="22" s="1"/>
  <c r="BH826" i="22" a="1"/>
  <c r="BH826" i="22" s="1"/>
  <c r="BK826" i="22" a="1"/>
  <c r="BK826" i="22" s="1"/>
  <c r="BJ826" i="22" a="1"/>
  <c r="BJ826" i="22" s="1"/>
  <c r="AK11" i="22" a="1"/>
  <c r="AK11" i="22" s="1"/>
  <c r="E10" i="11" s="1"/>
  <c r="S555" i="10"/>
  <c r="AB495" i="10" a="1"/>
  <c r="AB495" i="10" s="1"/>
  <c r="X495" i="10" a="1"/>
  <c r="X495" i="10" s="1"/>
  <c r="T495" i="10" a="1"/>
  <c r="T495" i="10" s="1"/>
  <c r="AA495" i="10" a="1"/>
  <c r="AA495" i="10" s="1"/>
  <c r="W495" i="10" a="1"/>
  <c r="W495" i="10" s="1"/>
  <c r="Z495" i="10" a="1"/>
  <c r="Z495" i="10" s="1"/>
  <c r="V495" i="10" a="1"/>
  <c r="V495" i="10" s="1"/>
  <c r="AC495" i="10" a="1"/>
  <c r="AC495" i="10" s="1"/>
  <c r="Y495" i="10" a="1"/>
  <c r="Y495" i="10" s="1"/>
  <c r="U495" i="10" a="1"/>
  <c r="U495" i="10" s="1"/>
  <c r="AM14" i="9"/>
  <c r="AQ14" i="9" s="1"/>
  <c r="AU14" i="9" s="1"/>
  <c r="AY14" i="9" s="1"/>
  <c r="BF1778" i="22"/>
  <c r="AQ5" i="22" a="1"/>
  <c r="AQ5" i="22" s="1"/>
  <c r="K4" i="11" s="1"/>
  <c r="AL9" i="22" a="1"/>
  <c r="AL9" i="22" s="1"/>
  <c r="F8" i="11" s="1"/>
  <c r="CK53" i="10"/>
  <c r="AA353" i="10" s="1" a="1"/>
  <c r="AA353" i="10" s="1"/>
  <c r="AA293" i="10" a="1"/>
  <c r="AA293" i="10" s="1"/>
  <c r="BF1656" i="22"/>
  <c r="BD28" i="10"/>
  <c r="X508" i="10" s="1" a="1"/>
  <c r="X508" i="10" s="1"/>
  <c r="X88" i="10" a="1"/>
  <c r="X88" i="10" s="1"/>
  <c r="BF1643" i="22"/>
  <c r="ED26" i="22"/>
  <c r="K58" i="22" a="1"/>
  <c r="K58" i="22" s="1"/>
  <c r="K57" i="22" a="1"/>
  <c r="K57" i="22" s="1"/>
  <c r="CD98" i="22" a="1"/>
  <c r="CD98" i="22" s="1"/>
  <c r="K60" i="22" a="1"/>
  <c r="K60" i="22" s="1"/>
  <c r="K59" i="22" a="1"/>
  <c r="K59" i="22" s="1"/>
  <c r="E37" i="28"/>
  <c r="L39" i="9"/>
  <c r="C43" i="9"/>
  <c r="K39" i="9"/>
  <c r="J39" i="9"/>
  <c r="BG866" i="22"/>
  <c r="BG314" i="22"/>
  <c r="BI290" i="22" a="1"/>
  <c r="BI290" i="22" s="1"/>
  <c r="BH290" i="22" a="1"/>
  <c r="BH290" i="22" s="1"/>
  <c r="BJ290" i="22" a="1"/>
  <c r="BJ290" i="22" s="1"/>
  <c r="BK290" i="22" a="1"/>
  <c r="BK290" i="22" s="1"/>
  <c r="EL19" i="22"/>
  <c r="CB139" i="22" s="1" a="1"/>
  <c r="CB139" i="22" s="1"/>
  <c r="CB115" i="22" a="1"/>
  <c r="CB115" i="22" s="1"/>
  <c r="BF1761" i="22"/>
  <c r="AK12" i="22" a="1"/>
  <c r="AK12" i="22" s="1"/>
  <c r="BK50" i="22" a="1"/>
  <c r="BK50" i="22" s="1"/>
  <c r="BK74" i="22" a="1"/>
  <c r="BK74" i="22" s="1"/>
  <c r="BK26" i="22" a="1"/>
  <c r="BK26" i="22" s="1"/>
  <c r="BJ26" i="22" a="1"/>
  <c r="BJ26" i="22" s="1"/>
  <c r="CC227" i="22" a="1"/>
  <c r="CC227" i="22" s="1"/>
  <c r="BY227" i="22" a="1"/>
  <c r="BY227" i="22" s="1"/>
  <c r="CF227" i="22" a="1"/>
  <c r="CF227" i="22" s="1"/>
  <c r="CB227" i="22" a="1"/>
  <c r="CB227" i="22" s="1"/>
  <c r="BX227" i="22" a="1"/>
  <c r="BX227" i="22" s="1"/>
  <c r="CD227" i="22" a="1"/>
  <c r="CD227" i="22" s="1"/>
  <c r="CA227" i="22" a="1"/>
  <c r="CA227" i="22" s="1"/>
  <c r="BZ227" i="22" a="1"/>
  <c r="BZ227" i="22" s="1"/>
  <c r="BW227" i="22" a="1"/>
  <c r="BW227" i="22" s="1"/>
  <c r="BV251" i="22"/>
  <c r="CE227" i="22" a="1"/>
  <c r="CE227" i="22" s="1"/>
  <c r="AL19" i="22" a="1"/>
  <c r="AL19" i="22" s="1"/>
  <c r="AC508" i="10" a="1"/>
  <c r="AC508" i="10" s="1"/>
  <c r="Y508" i="10" a="1"/>
  <c r="Y508" i="10" s="1"/>
  <c r="U508" i="10" a="1"/>
  <c r="U508" i="10" s="1"/>
  <c r="AB508" i="10" a="1"/>
  <c r="AB508" i="10" s="1"/>
  <c r="T508" i="10" a="1"/>
  <c r="T508" i="10" s="1"/>
  <c r="AA508" i="10" a="1"/>
  <c r="AA508" i="10" s="1"/>
  <c r="W508" i="10" a="1"/>
  <c r="W508" i="10" s="1"/>
  <c r="V508" i="10" a="1"/>
  <c r="V508" i="10" s="1"/>
  <c r="S568" i="10"/>
  <c r="AT9" i="22" a="1"/>
  <c r="AT9" i="22" s="1"/>
  <c r="O8" i="11" s="1"/>
  <c r="BG853" i="22"/>
  <c r="BG301" i="22"/>
  <c r="AT13" i="22" a="1"/>
  <c r="AT13" i="22" s="1"/>
  <c r="O12" i="11" s="1"/>
  <c r="BG1404" i="22"/>
  <c r="BI828" i="22" a="1"/>
  <c r="BI828" i="22" s="1"/>
  <c r="BH828" i="22" a="1"/>
  <c r="BH828" i="22" s="1"/>
  <c r="BK828" i="22" a="1"/>
  <c r="BK828" i="22" s="1"/>
  <c r="BJ828" i="22" a="1"/>
  <c r="BJ828" i="22" s="1"/>
  <c r="BH1389" i="22" a="1"/>
  <c r="BH1389" i="22" s="1"/>
  <c r="BI1389" i="22" a="1"/>
  <c r="BI1389" i="22" s="1"/>
  <c r="BJ1389" i="22" a="1"/>
  <c r="BJ1389" i="22" s="1"/>
  <c r="BK1389" i="22" a="1"/>
  <c r="BK1389" i="22" s="1"/>
  <c r="AS4" i="22" a="1"/>
  <c r="AS4" i="22" s="1"/>
  <c r="M3" i="11" s="1"/>
  <c r="EL17" i="22"/>
  <c r="CB137" i="22" s="1" a="1"/>
  <c r="CB137" i="22" s="1"/>
  <c r="CB113" i="22" a="1"/>
  <c r="CB113" i="22" s="1"/>
  <c r="AW31" i="10"/>
  <c r="AM41" i="10"/>
  <c r="AA31" i="10" a="1"/>
  <c r="AA31" i="10" s="1"/>
  <c r="AA391" i="10" a="1"/>
  <c r="AA391" i="10" s="1"/>
  <c r="BJ1353" i="22" a="1"/>
  <c r="BJ1353" i="22" s="1"/>
  <c r="CH34" i="10"/>
  <c r="X334" i="10" s="1" a="1"/>
  <c r="X334" i="10" s="1"/>
  <c r="X274" i="10" a="1"/>
  <c r="X274" i="10" s="1"/>
  <c r="AO17" i="22" a="1"/>
  <c r="AO17" i="22" s="1"/>
  <c r="G16" i="11" s="1"/>
  <c r="BI1371" i="22" a="1"/>
  <c r="BI1371" i="22" s="1"/>
  <c r="BH1371" i="22" a="1"/>
  <c r="BH1371" i="22" s="1"/>
  <c r="BK1371" i="22" a="1"/>
  <c r="BK1371" i="22" s="1"/>
  <c r="BJ1371" i="22" a="1"/>
  <c r="BJ1371" i="22" s="1"/>
  <c r="AA494" i="10" a="1"/>
  <c r="AA494" i="10" s="1"/>
  <c r="W494" i="10" a="1"/>
  <c r="W494" i="10" s="1"/>
  <c r="Z494" i="10" a="1"/>
  <c r="Z494" i="10" s="1"/>
  <c r="V494" i="10" a="1"/>
  <c r="V494" i="10" s="1"/>
  <c r="AC494" i="10" a="1"/>
  <c r="AC494" i="10" s="1"/>
  <c r="Y494" i="10" a="1"/>
  <c r="Y494" i="10" s="1"/>
  <c r="U494" i="10" a="1"/>
  <c r="U494" i="10" s="1"/>
  <c r="AB494" i="10" a="1"/>
  <c r="AB494" i="10" s="1"/>
  <c r="S554" i="10"/>
  <c r="X494" i="10" a="1"/>
  <c r="X494" i="10" s="1"/>
  <c r="T494" i="10" a="1"/>
  <c r="T494" i="10" s="1"/>
  <c r="AL16" i="22" a="1"/>
  <c r="AL16" i="22" s="1"/>
  <c r="CA46" i="10"/>
  <c r="AA226" i="10" a="1"/>
  <c r="AA226" i="10" s="1"/>
  <c r="AC528" i="10" a="1"/>
  <c r="AC528" i="10" s="1"/>
  <c r="U528" i="10" a="1"/>
  <c r="U528" i="10" s="1"/>
  <c r="AB528" i="10" a="1"/>
  <c r="AB528" i="10" s="1"/>
  <c r="T528" i="10" a="1"/>
  <c r="T528" i="10" s="1"/>
  <c r="S588" i="10"/>
  <c r="W528" i="10" a="1"/>
  <c r="W528" i="10" s="1"/>
  <c r="V528" i="10" a="1"/>
  <c r="V528" i="10" s="1"/>
  <c r="AO22" i="22" a="1"/>
  <c r="AO22" i="22" s="1"/>
  <c r="G21" i="11" s="1"/>
  <c r="AO8" i="22" a="1"/>
  <c r="AO8" i="22" s="1"/>
  <c r="G7" i="11" s="1"/>
  <c r="AC520" i="10" a="1"/>
  <c r="AC520" i="10" s="1"/>
  <c r="U520" i="10" a="1"/>
  <c r="U520" i="10" s="1"/>
  <c r="S580" i="10"/>
  <c r="AB520" i="10" a="1"/>
  <c r="AB520" i="10" s="1"/>
  <c r="T520" i="10" a="1"/>
  <c r="T520" i="10" s="1"/>
  <c r="W520" i="10" a="1"/>
  <c r="W520" i="10" s="1"/>
  <c r="V520" i="10" a="1"/>
  <c r="V520" i="10" s="1"/>
  <c r="CH62" i="10"/>
  <c r="H63" i="10" a="1"/>
  <c r="H63" i="10" s="1"/>
  <c r="H61" i="10" a="1"/>
  <c r="H61" i="10" s="1"/>
  <c r="H64" i="10" a="1"/>
  <c r="H64" i="10" s="1"/>
  <c r="H62" i="10" a="1"/>
  <c r="H62" i="10" s="1"/>
  <c r="X302" i="10" a="1"/>
  <c r="X302" i="10" s="1"/>
  <c r="BG1395" i="22"/>
  <c r="BJ819" i="22" a="1"/>
  <c r="BJ819" i="22" s="1"/>
  <c r="BI819" i="22" a="1"/>
  <c r="BI819" i="22" s="1"/>
  <c r="BK819" i="22" a="1"/>
  <c r="BK819" i="22" s="1"/>
  <c r="BH819" i="22" a="1"/>
  <c r="BH819" i="22" s="1"/>
  <c r="BG1411" i="22"/>
  <c r="BK835" i="22" a="1"/>
  <c r="BK835" i="22" s="1"/>
  <c r="BH835" i="22" a="1"/>
  <c r="BH835" i="22" s="1"/>
  <c r="BJ835" i="22" a="1"/>
  <c r="BJ835" i="22" s="1"/>
  <c r="BI835" i="22" a="1"/>
  <c r="BI835" i="22" s="1"/>
  <c r="BJ50" i="22" a="1"/>
  <c r="BJ50" i="22" s="1"/>
  <c r="BJ74" i="22" a="1"/>
  <c r="BJ74" i="22" s="1"/>
  <c r="E39" i="9"/>
  <c r="Q40" i="9" s="1"/>
  <c r="R35" i="9"/>
  <c r="Q35" i="9"/>
  <c r="P35" i="9"/>
  <c r="BF1648" i="22"/>
  <c r="AL25" i="22" a="1"/>
  <c r="AL25" i="22" s="1"/>
  <c r="AT23" i="22" a="1"/>
  <c r="AT23" i="22" s="1"/>
  <c r="O22" i="11" s="1"/>
  <c r="BG863" i="22"/>
  <c r="BG311" i="22"/>
  <c r="BK1374" i="22" a="1"/>
  <c r="BK1374" i="22" s="1"/>
  <c r="BH1374" i="22" a="1"/>
  <c r="BH1374" i="22" s="1"/>
  <c r="BJ1374" i="22" a="1"/>
  <c r="BJ1374" i="22" s="1"/>
  <c r="BI1374" i="22" a="1"/>
  <c r="BI1374" i="22" s="1"/>
  <c r="BJ1362" i="22" a="1"/>
  <c r="BJ1362" i="22" s="1"/>
  <c r="J51" i="7"/>
  <c r="I51" i="7"/>
  <c r="P51" i="7"/>
  <c r="V50" i="11" s="1"/>
  <c r="H51" i="7"/>
  <c r="O51" i="7"/>
  <c r="U50" i="11" s="1"/>
  <c r="G51" i="7"/>
  <c r="N51" i="7"/>
  <c r="T50" i="11" s="1"/>
  <c r="F51" i="7"/>
  <c r="M51" i="7"/>
  <c r="S50" i="11" s="1"/>
  <c r="E51" i="7"/>
  <c r="B56" i="7"/>
  <c r="L51" i="7"/>
  <c r="N50" i="11" s="1"/>
  <c r="D51" i="7"/>
  <c r="K51" i="7"/>
  <c r="C51" i="7"/>
  <c r="S38" i="16"/>
  <c r="S50" i="16" s="1"/>
  <c r="X26" i="16"/>
  <c r="Y26" i="16"/>
  <c r="Z26" i="16"/>
  <c r="AA26" i="16"/>
  <c r="CH25" i="10"/>
  <c r="X325" i="10" s="1" a="1"/>
  <c r="X325" i="10" s="1"/>
  <c r="X265" i="10" a="1"/>
  <c r="X265" i="10" s="1"/>
  <c r="AT7" i="22" a="1"/>
  <c r="AT7" i="22" s="1"/>
  <c r="O6" i="11" s="1"/>
  <c r="BD19" i="10"/>
  <c r="X499" i="10" s="1" a="1"/>
  <c r="X499" i="10" s="1"/>
  <c r="X79" i="10" a="1"/>
  <c r="X79" i="10" s="1"/>
  <c r="AK26" i="22" a="1"/>
  <c r="AK26" i="22" s="1"/>
  <c r="AT22" i="22" a="1"/>
  <c r="AT22" i="22" s="1"/>
  <c r="O21" i="11" s="1"/>
  <c r="AR4" i="22" a="1"/>
  <c r="AR4" i="22" s="1"/>
  <c r="L3" i="11" s="1"/>
  <c r="R25" i="19"/>
  <c r="G35" i="19"/>
  <c r="AP23" i="22" a="1"/>
  <c r="AP23" i="22" s="1"/>
  <c r="H22" i="11" s="1"/>
  <c r="AQ18" i="22" a="1"/>
  <c r="AQ18" i="22" s="1"/>
  <c r="K17" i="11" s="1"/>
  <c r="BF19" i="10"/>
  <c r="Z79" i="10" a="1"/>
  <c r="Z79" i="10" s="1"/>
  <c r="DQ24" i="22"/>
  <c r="CA72" i="22" a="1"/>
  <c r="CA72" i="22" s="1"/>
  <c r="BH1393" i="22" a="1"/>
  <c r="BH1393" i="22" s="1"/>
  <c r="BI1393" i="22" a="1"/>
  <c r="BI1393" i="22" s="1"/>
  <c r="BK1393" i="22" a="1"/>
  <c r="BK1393" i="22" s="1"/>
  <c r="BJ1393" i="22" a="1"/>
  <c r="BJ1393" i="22" s="1"/>
  <c r="BF55" i="10"/>
  <c r="Z115" i="10" a="1"/>
  <c r="Z115" i="10" s="1"/>
  <c r="AR26" i="22" a="1"/>
  <c r="AR26" i="22" s="1"/>
  <c r="L25" i="11" s="1"/>
  <c r="AB499" i="10" a="1"/>
  <c r="AB499" i="10" s="1"/>
  <c r="T499" i="10" a="1"/>
  <c r="T499" i="10" s="1"/>
  <c r="S559" i="10"/>
  <c r="AA499" i="10" a="1"/>
  <c r="AA499" i="10" s="1"/>
  <c r="W499" i="10" a="1"/>
  <c r="W499" i="10" s="1"/>
  <c r="Z499" i="10" a="1"/>
  <c r="Z499" i="10" s="1"/>
  <c r="V499" i="10" a="1"/>
  <c r="V499" i="10" s="1"/>
  <c r="Y499" i="10" a="1"/>
  <c r="Y499" i="10" s="1"/>
  <c r="U499" i="10" a="1"/>
  <c r="U499" i="10" s="1"/>
  <c r="AC499" i="10" a="1"/>
  <c r="AC499" i="10" s="1"/>
  <c r="AP22" i="22" a="1"/>
  <c r="AP22" i="22" s="1"/>
  <c r="H21" i="11" s="1"/>
  <c r="BJ1363" i="22" a="1"/>
  <c r="BJ1363" i="22" s="1"/>
  <c r="AM25" i="22" a="1"/>
  <c r="AM25" i="22" s="1"/>
  <c r="AL12" i="22" a="1"/>
  <c r="AL12" i="22" s="1"/>
  <c r="BZ62" i="10"/>
  <c r="J59" i="10" a="1"/>
  <c r="J59" i="10" s="1"/>
  <c r="J57" i="10" a="1"/>
  <c r="J57" i="10" s="1"/>
  <c r="J60" i="10" a="1"/>
  <c r="J60" i="10" s="1"/>
  <c r="J58" i="10" a="1"/>
  <c r="J58" i="10" s="1"/>
  <c r="Z242" i="10" a="1"/>
  <c r="Z242" i="10" s="1"/>
  <c r="G30" i="28"/>
  <c r="G35" i="28"/>
  <c r="G19" i="28"/>
  <c r="G33" i="28"/>
  <c r="AM23" i="22" a="1"/>
  <c r="AM23" i="22" s="1"/>
  <c r="CH16" i="10"/>
  <c r="X316" i="10" s="1" a="1"/>
  <c r="X316" i="10" s="1"/>
  <c r="X256" i="10" a="1"/>
  <c r="X256" i="10" s="1"/>
  <c r="BV254" i="22"/>
  <c r="CC230" i="22" a="1"/>
  <c r="CC230" i="22" s="1"/>
  <c r="BY230" i="22" a="1"/>
  <c r="BY230" i="22" s="1"/>
  <c r="CF230" i="22" a="1"/>
  <c r="CF230" i="22" s="1"/>
  <c r="CB230" i="22" a="1"/>
  <c r="CB230" i="22" s="1"/>
  <c r="BX230" i="22" a="1"/>
  <c r="BX230" i="22" s="1"/>
  <c r="BW230" i="22" a="1"/>
  <c r="BW230" i="22" s="1"/>
  <c r="CE230" i="22" a="1"/>
  <c r="CE230" i="22" s="1"/>
  <c r="CD230" i="22" a="1"/>
  <c r="CD230" i="22" s="1"/>
  <c r="CA230" i="22" a="1"/>
  <c r="CA230" i="22" s="1"/>
  <c r="BZ230" i="22" a="1"/>
  <c r="BZ230" i="22" s="1"/>
  <c r="I14" i="4"/>
  <c r="B13" i="4"/>
  <c r="EB23" i="22"/>
  <c r="CB95" i="22" a="1"/>
  <c r="CB95" i="22" s="1"/>
  <c r="BG848" i="22"/>
  <c r="BG296" i="22"/>
  <c r="BI272" i="22" a="1"/>
  <c r="BI272" i="22" s="1"/>
  <c r="BH272" i="22" a="1"/>
  <c r="BH272" i="22" s="1"/>
  <c r="BK272" i="22" a="1"/>
  <c r="BK272" i="22" s="1"/>
  <c r="BJ272" i="22" a="1"/>
  <c r="BJ272" i="22" s="1"/>
  <c r="BG1412" i="22"/>
  <c r="BI836" i="22" a="1"/>
  <c r="BI836" i="22" s="1"/>
  <c r="BH836" i="22" a="1"/>
  <c r="BH836" i="22" s="1"/>
  <c r="BK836" i="22" a="1"/>
  <c r="BK836" i="22" s="1"/>
  <c r="BJ836" i="22" a="1"/>
  <c r="BJ836" i="22" s="1"/>
  <c r="BG850" i="22"/>
  <c r="BG298" i="22"/>
  <c r="BF1767" i="22"/>
  <c r="AL17" i="22" a="1"/>
  <c r="AL17" i="22" s="1"/>
  <c r="AM59" i="10"/>
  <c r="AA49" i="10" a="1"/>
  <c r="AA49" i="10" s="1"/>
  <c r="AW49" i="10"/>
  <c r="AA409" i="10" a="1"/>
  <c r="AA409" i="10" s="1"/>
  <c r="BZ35" i="10"/>
  <c r="Z215" i="10" a="1"/>
  <c r="Z215" i="10" s="1"/>
  <c r="AS7" i="22" a="1"/>
  <c r="AS7" i="22" s="1"/>
  <c r="M6" i="11" s="1"/>
  <c r="BF1652" i="22"/>
  <c r="AN22" i="22" a="1"/>
  <c r="AN22" i="22" s="1"/>
  <c r="BF1765" i="22"/>
  <c r="AK21" i="22" a="1"/>
  <c r="AK21" i="22" s="1"/>
  <c r="CJ53" i="10"/>
  <c r="Z353" i="10" s="1" a="1"/>
  <c r="Z353" i="10" s="1"/>
  <c r="Z293" i="10" a="1"/>
  <c r="Z293" i="10" s="1"/>
  <c r="AP10" i="22" a="1"/>
  <c r="AP10" i="22" s="1"/>
  <c r="H9" i="11" s="1"/>
  <c r="BP45" i="10"/>
  <c r="Z165" i="10" a="1"/>
  <c r="Z165" i="10" s="1"/>
  <c r="BF1215" i="22"/>
  <c r="BK1376" i="22" a="1"/>
  <c r="BK1376" i="22" s="1"/>
  <c r="BI1376" i="22" a="1"/>
  <c r="BI1376" i="22" s="1"/>
  <c r="BH1376" i="22" a="1"/>
  <c r="BH1376" i="22" s="1"/>
  <c r="BJ1376" i="22" a="1"/>
  <c r="BJ1376" i="22" s="1"/>
  <c r="AB507" i="10" a="1"/>
  <c r="AB507" i="10" s="1"/>
  <c r="X507" i="10" a="1"/>
  <c r="X507" i="10" s="1"/>
  <c r="T507" i="10" a="1"/>
  <c r="T507" i="10" s="1"/>
  <c r="AA507" i="10" a="1"/>
  <c r="AA507" i="10" s="1"/>
  <c r="W507" i="10" a="1"/>
  <c r="W507" i="10" s="1"/>
  <c r="S567" i="10"/>
  <c r="Z507" i="10" a="1"/>
  <c r="Z507" i="10" s="1"/>
  <c r="V507" i="10" a="1"/>
  <c r="V507" i="10" s="1"/>
  <c r="AC507" i="10" a="1"/>
  <c r="AC507" i="10" s="1"/>
  <c r="Y507" i="10" a="1"/>
  <c r="Y507" i="10" s="1"/>
  <c r="U507" i="10" a="1"/>
  <c r="U507" i="10" s="1"/>
  <c r="AM7" i="22" a="1"/>
  <c r="AM7" i="22" s="1"/>
  <c r="I6" i="11" s="1"/>
  <c r="AJ48" i="10"/>
  <c r="AT38" i="10"/>
  <c r="X38" i="10" a="1"/>
  <c r="X38" i="10" s="1"/>
  <c r="X398" i="10" a="1"/>
  <c r="X398" i="10" s="1"/>
  <c r="BX26" i="10"/>
  <c r="X206" i="10" a="1"/>
  <c r="X206" i="10" s="1"/>
  <c r="BJ1394" i="22" a="1"/>
  <c r="BJ1394" i="22" s="1"/>
  <c r="BI1394" i="22" a="1"/>
  <c r="BI1394" i="22" s="1"/>
  <c r="BH1394" i="22" a="1"/>
  <c r="BH1394" i="22" s="1"/>
  <c r="BK1394" i="22" a="1"/>
  <c r="BK1394" i="22" s="1"/>
  <c r="AA459" i="10" a="1"/>
  <c r="AA459" i="10" s="1"/>
  <c r="B39" i="9"/>
  <c r="H35" i="9"/>
  <c r="G35" i="9"/>
  <c r="BH1381" i="22" a="1"/>
  <c r="BH1381" i="22" s="1"/>
  <c r="BI1381" i="22" a="1"/>
  <c r="BI1381" i="22" s="1"/>
  <c r="BJ1381" i="22" a="1"/>
  <c r="BJ1381" i="22" s="1"/>
  <c r="BK1381" i="22" a="1"/>
  <c r="BK1381" i="22" s="1"/>
  <c r="AZ8" i="9"/>
  <c r="U19" i="9" s="1"/>
  <c r="G19" i="15" s="1"/>
  <c r="R22" i="9"/>
  <c r="G22" i="15" s="1"/>
  <c r="BG1418" i="22"/>
  <c r="BI842" i="22" a="1"/>
  <c r="BI842" i="22" s="1"/>
  <c r="BH842" i="22" a="1"/>
  <c r="BH842" i="22" s="1"/>
  <c r="BJ842" i="22" a="1"/>
  <c r="BJ842" i="22" s="1"/>
  <c r="BK842" i="22" a="1"/>
  <c r="BK842" i="22" s="1"/>
  <c r="BD46" i="10"/>
  <c r="X106" i="10" a="1"/>
  <c r="X106" i="10" s="1"/>
  <c r="AO11" i="22" a="1"/>
  <c r="AO11" i="22" s="1"/>
  <c r="G10" i="11" s="1"/>
  <c r="BX44" i="10"/>
  <c r="X224" i="10" a="1"/>
  <c r="X224" i="10" s="1"/>
  <c r="AL4" i="22" a="1"/>
  <c r="AL4" i="22" s="1"/>
  <c r="F3" i="11" s="1"/>
  <c r="AT5" i="22" a="1"/>
  <c r="AT5" i="22" s="1"/>
  <c r="O4" i="11" s="1"/>
  <c r="BK32" i="22" a="1"/>
  <c r="BK32" i="22" s="1"/>
  <c r="BK56" i="22" a="1"/>
  <c r="BK56" i="22" s="1"/>
  <c r="BK8" i="22" a="1"/>
  <c r="BK8" i="22" s="1"/>
  <c r="BK205" i="22" a="1"/>
  <c r="BK205" i="22" s="1"/>
  <c r="BK213" i="22" a="1"/>
  <c r="BK213" i="22" s="1"/>
  <c r="BK210" i="22" a="1"/>
  <c r="BK210" i="22" s="1"/>
  <c r="BK198" i="22" a="1"/>
  <c r="BK198" i="22" s="1"/>
  <c r="BK202" i="22" a="1"/>
  <c r="BK202" i="22" s="1"/>
  <c r="BK195" i="22" a="1"/>
  <c r="BK195" i="22" s="1"/>
  <c r="BK216" i="22" a="1"/>
  <c r="BK216" i="22" s="1"/>
  <c r="BK212" i="22" a="1"/>
  <c r="BK212" i="22" s="1"/>
  <c r="BK218" i="22" a="1"/>
  <c r="BK218" i="22" s="1"/>
  <c r="BK203" i="22" a="1"/>
  <c r="BK203" i="22" s="1"/>
  <c r="BK215" i="22" a="1"/>
  <c r="BK215" i="22" s="1"/>
  <c r="BK209" i="22" a="1"/>
  <c r="BK209" i="22" s="1"/>
  <c r="BK201" i="22" a="1"/>
  <c r="BK201" i="22" s="1"/>
  <c r="BK207" i="22" a="1"/>
  <c r="BK207" i="22" s="1"/>
  <c r="BK200" i="22" a="1"/>
  <c r="BK200" i="22" s="1"/>
  <c r="BK199" i="22" a="1"/>
  <c r="BK199" i="22" s="1"/>
  <c r="BK197" i="22" a="1"/>
  <c r="BK197" i="22" s="1"/>
  <c r="BK773" i="22" a="1"/>
  <c r="BK773" i="22" s="1"/>
  <c r="BK771" i="22" a="1"/>
  <c r="BK771" i="22" s="1"/>
  <c r="BK211" i="22" a="1"/>
  <c r="BK211" i="22" s="1"/>
  <c r="BK214" i="22" a="1"/>
  <c r="BK214" i="22" s="1"/>
  <c r="BK204" i="22" a="1"/>
  <c r="BK204" i="22" s="1"/>
  <c r="BK206" i="22" a="1"/>
  <c r="BK206" i="22" s="1"/>
  <c r="BK208" i="22" a="1"/>
  <c r="BK208" i="22" s="1"/>
  <c r="BK217" i="22" a="1"/>
  <c r="BK217" i="22" s="1"/>
  <c r="BK196" i="22" a="1"/>
  <c r="BK196" i="22" s="1"/>
  <c r="BK792" i="22" a="1"/>
  <c r="BK792" i="22" s="1"/>
  <c r="BK790" i="22" a="1"/>
  <c r="BK790" i="22" s="1"/>
  <c r="BK783" i="22" a="1"/>
  <c r="BK783" i="22" s="1"/>
  <c r="BK787" i="22" a="1"/>
  <c r="BK787" i="22" s="1"/>
  <c r="BK786" i="22" a="1"/>
  <c r="BK786" i="22" s="1"/>
  <c r="BK789" i="22" a="1"/>
  <c r="BK789" i="22" s="1"/>
  <c r="BK778" i="22" a="1"/>
  <c r="BK778" i="22" s="1"/>
  <c r="BK780" i="22" a="1"/>
  <c r="BK780" i="22" s="1"/>
  <c r="BK782" i="22" a="1"/>
  <c r="BK782" i="22" s="1"/>
  <c r="BK791" i="22" a="1"/>
  <c r="BK791" i="22" s="1"/>
  <c r="BK785" i="22" a="1"/>
  <c r="BK785" i="22" s="1"/>
  <c r="BK788" i="22" a="1"/>
  <c r="BK788" i="22" s="1"/>
  <c r="BK793" i="22" a="1"/>
  <c r="BK793" i="22" s="1"/>
  <c r="BK1347" i="22" a="1"/>
  <c r="BK1347" i="22" s="1"/>
  <c r="BK781" i="22" a="1"/>
  <c r="BK781" i="22" s="1"/>
  <c r="BK774" i="22" a="1"/>
  <c r="BK774" i="22" s="1"/>
  <c r="BK777" i="22" a="1"/>
  <c r="BK777" i="22" s="1"/>
  <c r="BK779" i="22" a="1"/>
  <c r="BK779" i="22" s="1"/>
  <c r="BK772" i="22" a="1"/>
  <c r="BK772" i="22" s="1"/>
  <c r="BK776" i="22" a="1"/>
  <c r="BK776" i="22" s="1"/>
  <c r="BK1349" i="22" a="1"/>
  <c r="BK1349" i="22" s="1"/>
  <c r="BK784" i="22" a="1"/>
  <c r="BK784" i="22" s="1"/>
  <c r="BK775" i="22" a="1"/>
  <c r="BK775" i="22" s="1"/>
  <c r="BK794" i="22" a="1"/>
  <c r="BK794" i="22" s="1"/>
  <c r="AT12" i="22" a="1"/>
  <c r="AT12" i="22" s="1"/>
  <c r="O11" i="11" s="1"/>
  <c r="AT18" i="22" a="1"/>
  <c r="AT18" i="22" s="1"/>
  <c r="O17" i="11" s="1"/>
  <c r="AT10" i="22" a="1"/>
  <c r="AT10" i="22" s="1"/>
  <c r="O9" i="11" s="1"/>
  <c r="BF1223" i="22"/>
  <c r="BG1405" i="22"/>
  <c r="BI829" i="22" a="1"/>
  <c r="BI829" i="22" s="1"/>
  <c r="BH829" i="22" a="1"/>
  <c r="BH829" i="22" s="1"/>
  <c r="BK829" i="22" a="1"/>
  <c r="BK829" i="22" s="1"/>
  <c r="BJ829" i="22" a="1"/>
  <c r="BJ829" i="22" s="1"/>
  <c r="AQ14" i="22" a="1"/>
  <c r="AQ14" i="22" s="1"/>
  <c r="K13" i="11" s="1"/>
  <c r="BK1384" i="22" a="1"/>
  <c r="BK1384" i="22" s="1"/>
  <c r="BH1384" i="22" a="1"/>
  <c r="BH1384" i="22" s="1"/>
  <c r="BJ1384" i="22" a="1"/>
  <c r="BJ1384" i="22" s="1"/>
  <c r="BI1384" i="22" a="1"/>
  <c r="BI1384" i="22" s="1"/>
  <c r="BI1372" i="22" a="1"/>
  <c r="BI1372" i="22" s="1"/>
  <c r="BK1372" i="22" a="1"/>
  <c r="BK1372" i="22" s="1"/>
  <c r="BH1372" i="22" a="1"/>
  <c r="BH1372" i="22" s="1"/>
  <c r="BJ1372" i="22" a="1"/>
  <c r="BJ1372" i="22" s="1"/>
  <c r="EM25" i="22"/>
  <c r="CC145" i="22" s="1" a="1"/>
  <c r="CC145" i="22" s="1"/>
  <c r="CC121" i="22" a="1"/>
  <c r="CC121" i="22" s="1"/>
  <c r="AO15" i="22" a="1"/>
  <c r="AO15" i="22" s="1"/>
  <c r="G14" i="11" s="1"/>
  <c r="BG21" i="10"/>
  <c r="AA81" i="10" a="1"/>
  <c r="AA81" i="10" s="1"/>
  <c r="AA441" i="10" a="1"/>
  <c r="AA441" i="10" s="1"/>
  <c r="BK1353" i="22" a="1"/>
  <c r="BK1353" i="22" s="1"/>
  <c r="AP7" i="22" a="1"/>
  <c r="AP7" i="22" s="1"/>
  <c r="H6" i="11" s="1"/>
  <c r="AC658" i="10" a="1"/>
  <c r="AC658" i="10" s="1"/>
  <c r="U658" i="10" a="1"/>
  <c r="U658" i="10" s="1"/>
  <c r="AB658" i="10" a="1"/>
  <c r="AB658" i="10" s="1"/>
  <c r="T658" i="10" a="1"/>
  <c r="T658" i="10" s="1"/>
  <c r="S718" i="10"/>
  <c r="W658" i="10" a="1"/>
  <c r="W658" i="10" s="1"/>
  <c r="V658" i="10" a="1"/>
  <c r="V658" i="10" s="1"/>
  <c r="AL24" i="22" a="1"/>
  <c r="AL24" i="22" s="1"/>
  <c r="S565" i="10"/>
  <c r="Z505" i="10" a="1"/>
  <c r="Z505" i="10" s="1"/>
  <c r="V505" i="10" a="1"/>
  <c r="V505" i="10" s="1"/>
  <c r="AC505" i="10" a="1"/>
  <c r="AC505" i="10" s="1"/>
  <c r="Y505" i="10" a="1"/>
  <c r="Y505" i="10" s="1"/>
  <c r="U505" i="10" a="1"/>
  <c r="U505" i="10" s="1"/>
  <c r="AB505" i="10" a="1"/>
  <c r="AB505" i="10" s="1"/>
  <c r="X505" i="10" a="1"/>
  <c r="X505" i="10" s="1"/>
  <c r="T505" i="10" a="1"/>
  <c r="T505" i="10" s="1"/>
  <c r="W505" i="10" a="1"/>
  <c r="W505" i="10" s="1"/>
  <c r="AA505" i="10" a="1"/>
  <c r="AA505" i="10" s="1"/>
  <c r="BF1209" i="22"/>
  <c r="BG854" i="22"/>
  <c r="BG302" i="22"/>
  <c r="BI278" i="22" a="1"/>
  <c r="BI278" i="22" s="1"/>
  <c r="BH278" i="22" a="1"/>
  <c r="BH278" i="22" s="1"/>
  <c r="BJ278" i="22" a="1"/>
  <c r="BJ278" i="22" s="1"/>
  <c r="BK278" i="22" a="1"/>
  <c r="BK278" i="22" s="1"/>
  <c r="EN21" i="22"/>
  <c r="CD141" i="22" s="1" a="1"/>
  <c r="CD141" i="22" s="1"/>
  <c r="CD117" i="22" a="1"/>
  <c r="CD117" i="22" s="1"/>
  <c r="AL8" i="22" a="1"/>
  <c r="AL8" i="22" s="1"/>
  <c r="F7" i="11" s="1"/>
  <c r="BJ44" i="22" a="1"/>
  <c r="BJ44" i="22" s="1"/>
  <c r="BJ68" i="22" a="1"/>
  <c r="BJ68" i="22" s="1"/>
  <c r="BJ20" i="22" a="1"/>
  <c r="BJ20" i="22" s="1"/>
  <c r="AK7" i="22" a="1"/>
  <c r="AK7" i="22" s="1"/>
  <c r="E6" i="11" s="1"/>
  <c r="BH1373" i="22" a="1"/>
  <c r="BH1373" i="22" s="1"/>
  <c r="BI1373" i="22" a="1"/>
  <c r="BI1373" i="22" s="1"/>
  <c r="BJ1373" i="22" a="1"/>
  <c r="BJ1373" i="22" s="1"/>
  <c r="BK1373" i="22" a="1"/>
  <c r="BK1373" i="22" s="1"/>
  <c r="BJ1351" i="22" a="1"/>
  <c r="BJ1351" i="22" s="1"/>
  <c r="BG1415" i="22"/>
  <c r="BI839" i="22" a="1"/>
  <c r="BI839" i="22" s="1"/>
  <c r="BH839" i="22" a="1"/>
  <c r="BH839" i="22" s="1"/>
  <c r="BJ839" i="22" a="1"/>
  <c r="BJ839" i="22" s="1"/>
  <c r="BK839" i="22" a="1"/>
  <c r="BK839" i="22" s="1"/>
  <c r="BQ20" i="10"/>
  <c r="AA140" i="10" a="1"/>
  <c r="AA140" i="10" s="1"/>
  <c r="BK1362" i="22" a="1"/>
  <c r="BK1362" i="22" s="1"/>
  <c r="S13" i="16"/>
  <c r="S27" i="16"/>
  <c r="EK16" i="22"/>
  <c r="CA136" i="22" s="1" a="1"/>
  <c r="CA136" i="22" s="1"/>
  <c r="CA112" i="22" a="1"/>
  <c r="CA112" i="22" s="1"/>
  <c r="AM13" i="22" a="1"/>
  <c r="AM13" i="22" s="1"/>
  <c r="BG845" i="22"/>
  <c r="BG293" i="22"/>
  <c r="AQ15" i="22" a="1"/>
  <c r="AQ15" i="22" s="1"/>
  <c r="K14" i="11" s="1"/>
  <c r="G37" i="9"/>
  <c r="AL18" i="22" a="1"/>
  <c r="AL18" i="22" s="1"/>
  <c r="AA518" i="10" a="1"/>
  <c r="AA518" i="10" s="1"/>
  <c r="W518" i="10" a="1"/>
  <c r="W518" i="10" s="1"/>
  <c r="V518" i="10" a="1"/>
  <c r="V518" i="10" s="1"/>
  <c r="S578" i="10"/>
  <c r="AC518" i="10" a="1"/>
  <c r="AC518" i="10" s="1"/>
  <c r="U518" i="10" a="1"/>
  <c r="U518" i="10" s="1"/>
  <c r="AB518" i="10" a="1"/>
  <c r="AB518" i="10" s="1"/>
  <c r="T518" i="10" a="1"/>
  <c r="T518" i="10" s="1"/>
  <c r="BF37" i="10"/>
  <c r="Z97" i="10" a="1"/>
  <c r="Z97" i="10" s="1"/>
  <c r="Z457" i="10" a="1"/>
  <c r="Z457" i="10" s="1"/>
  <c r="AL30" i="10"/>
  <c r="AL21" i="10"/>
  <c r="Z20" i="10" a="1"/>
  <c r="Z20" i="10" s="1"/>
  <c r="AV20" i="10"/>
  <c r="Z380" i="10" a="1"/>
  <c r="Z380" i="10" s="1"/>
  <c r="BG862" i="22"/>
  <c r="BG310" i="22"/>
  <c r="BF1777" i="22"/>
  <c r="E45" i="9"/>
  <c r="R41" i="9"/>
  <c r="Q41" i="9"/>
  <c r="P41" i="9"/>
  <c r="BJ1378" i="22" a="1"/>
  <c r="BJ1378" i="22" s="1"/>
  <c r="BI1378" i="22" a="1"/>
  <c r="BI1378" i="22" s="1"/>
  <c r="BH1378" i="22" a="1"/>
  <c r="BH1378" i="22" s="1"/>
  <c r="BK1378" i="22" a="1"/>
  <c r="BK1378" i="22" s="1"/>
  <c r="Z525" i="10" a="1"/>
  <c r="Z525" i="10" s="1"/>
  <c r="BF1221" i="22"/>
  <c r="AN5" i="22" a="1"/>
  <c r="AN5" i="22" s="1"/>
  <c r="J4" i="11" s="1"/>
  <c r="BJ1359" i="22" a="1"/>
  <c r="BJ1359" i="22" s="1"/>
  <c r="AT20" i="22" a="1"/>
  <c r="AT20" i="22" s="1"/>
  <c r="O19" i="11" s="1"/>
  <c r="G37" i="28"/>
  <c r="G28" i="28"/>
  <c r="G32" i="28"/>
  <c r="G38" i="28"/>
  <c r="BF1769" i="22"/>
  <c r="CE209" i="22" a="1"/>
  <c r="CE209" i="22" s="1"/>
  <c r="CA209" i="22" a="1"/>
  <c r="CA209" i="22" s="1"/>
  <c r="BW209" i="22" a="1"/>
  <c r="BW209" i="22" s="1"/>
  <c r="BH281" i="22" s="1" a="1"/>
  <c r="BH281" i="22" s="1"/>
  <c r="CF209" i="22" a="1"/>
  <c r="CF209" i="22" s="1"/>
  <c r="CB209" i="22" a="1"/>
  <c r="CB209" i="22" s="1"/>
  <c r="BX209" i="22" a="1"/>
  <c r="BX209" i="22" s="1"/>
  <c r="BI281" i="22" s="1" a="1"/>
  <c r="BI281" i="22" s="1"/>
  <c r="BZ209" i="22" a="1"/>
  <c r="BZ209" i="22" s="1"/>
  <c r="BK281" i="22" s="1" a="1"/>
  <c r="BK281" i="22" s="1"/>
  <c r="BY209" i="22" a="1"/>
  <c r="BY209" i="22" s="1"/>
  <c r="BJ281" i="22" s="1" a="1"/>
  <c r="BJ281" i="22" s="1"/>
  <c r="CD209" i="22" a="1"/>
  <c r="CD209" i="22" s="1"/>
  <c r="BV233" i="22"/>
  <c r="CC209" i="22" a="1"/>
  <c r="CC209" i="22" s="1"/>
  <c r="AJ44" i="22"/>
  <c r="AI28" i="22"/>
  <c r="AJ30" i="22"/>
  <c r="AJ31" i="22"/>
  <c r="AI31" i="22"/>
  <c r="AU38" i="22"/>
  <c r="AJ42" i="22"/>
  <c r="AJ35" i="22"/>
  <c r="AI35" i="22"/>
  <c r="AJ37" i="22"/>
  <c r="AU43" i="22"/>
  <c r="AU44" i="22"/>
  <c r="AJ40" i="22"/>
  <c r="AI46" i="22"/>
  <c r="AI33" i="22"/>
  <c r="AI43" i="22"/>
  <c r="AI29" i="22"/>
  <c r="AI30" i="22"/>
  <c r="AU29" i="22"/>
  <c r="AJ33" i="22"/>
  <c r="AI41" i="22"/>
  <c r="AI34" i="22"/>
  <c r="AU41" i="22"/>
  <c r="AI44" i="22"/>
  <c r="AU28" i="22"/>
  <c r="AI32" i="22"/>
  <c r="AU39" i="22"/>
  <c r="AV39" i="22" s="1"/>
  <c r="I39" i="15" s="1"/>
  <c r="AU32" i="22"/>
  <c r="AJ36" i="22"/>
  <c r="AU42" i="22"/>
  <c r="AJ45" i="22"/>
  <c r="AI45" i="22"/>
  <c r="AJ46" i="22"/>
  <c r="AJ34" i="22"/>
  <c r="AU46" i="22"/>
  <c r="AV46" i="22" s="1"/>
  <c r="I46" i="15" s="1"/>
  <c r="AU33" i="22"/>
  <c r="AI36" i="22"/>
  <c r="AJ38" i="22"/>
  <c r="AJ39" i="22"/>
  <c r="AI39" i="22"/>
  <c r="AU45" i="22"/>
  <c r="AU31" i="22"/>
  <c r="AJ43" i="22"/>
  <c r="AJ28" i="22"/>
  <c r="AU34" i="22"/>
  <c r="AI37" i="22"/>
  <c r="AI38" i="22"/>
  <c r="AU37" i="22"/>
  <c r="AJ41" i="22"/>
  <c r="AI27" i="22"/>
  <c r="AI42" i="22"/>
  <c r="AU30" i="22"/>
  <c r="AJ27" i="22"/>
  <c r="AU27" i="22"/>
  <c r="AV27" i="22" s="1"/>
  <c r="I27" i="15" s="1"/>
  <c r="AJ29" i="22"/>
  <c r="AU35" i="22"/>
  <c r="AV35" i="22" s="1"/>
  <c r="I35" i="15" s="1"/>
  <c r="AU36" i="22"/>
  <c r="AJ32" i="22"/>
  <c r="AI40" i="22"/>
  <c r="AU40" i="22"/>
  <c r="AT56" i="10"/>
  <c r="X56" i="10" a="1"/>
  <c r="X56" i="10" s="1"/>
  <c r="X416" i="10" a="1"/>
  <c r="X416" i="10" s="1"/>
  <c r="BK38" i="22" a="1"/>
  <c r="BK38" i="22" s="1"/>
  <c r="BK14" i="22" a="1"/>
  <c r="BK14" i="22" s="1"/>
  <c r="BK62" i="22" a="1"/>
  <c r="BK62" i="22" s="1"/>
  <c r="S562" i="10"/>
  <c r="AA502" i="10" a="1"/>
  <c r="AA502" i="10" s="1"/>
  <c r="W502" i="10" a="1"/>
  <c r="W502" i="10" s="1"/>
  <c r="Z502" i="10" a="1"/>
  <c r="Z502" i="10" s="1"/>
  <c r="V502" i="10" a="1"/>
  <c r="V502" i="10" s="1"/>
  <c r="AC502" i="10" a="1"/>
  <c r="AC502" i="10" s="1"/>
  <c r="Y502" i="10" a="1"/>
  <c r="Y502" i="10" s="1"/>
  <c r="U502" i="10" a="1"/>
  <c r="U502" i="10" s="1"/>
  <c r="X502" i="10" a="1"/>
  <c r="X502" i="10" s="1"/>
  <c r="T502" i="10" a="1"/>
  <c r="T502" i="10" s="1"/>
  <c r="AB502" i="10" a="1"/>
  <c r="AB502" i="10" s="1"/>
  <c r="AM21" i="22" a="1"/>
  <c r="AM21" i="22" s="1"/>
  <c r="CK62" i="10"/>
  <c r="K61" i="10" a="1"/>
  <c r="K61" i="10" s="1"/>
  <c r="K63" i="10" a="1"/>
  <c r="K63" i="10" s="1"/>
  <c r="K64" i="10" a="1"/>
  <c r="K64" i="10" s="1"/>
  <c r="K62" i="10" a="1"/>
  <c r="K62" i="10" s="1"/>
  <c r="AA302" i="10" a="1"/>
  <c r="AA302" i="10" s="1"/>
  <c r="J65" i="22" a="1"/>
  <c r="J65" i="22" s="1"/>
  <c r="J66" i="22" a="1"/>
  <c r="J66" i="22" s="1"/>
  <c r="J67" i="22" a="1"/>
  <c r="J67" i="22" s="1"/>
  <c r="J68" i="22" a="1"/>
  <c r="J68" i="22" s="1"/>
  <c r="CC146" i="22" a="1"/>
  <c r="CC146" i="22" s="1"/>
  <c r="CF202" i="22" a="1"/>
  <c r="CF202" i="22" s="1"/>
  <c r="CB202" i="22" a="1"/>
  <c r="CB202" i="22" s="1"/>
  <c r="BX202" i="22" a="1"/>
  <c r="BX202" i="22" s="1"/>
  <c r="BI274" i="22" s="1" a="1"/>
  <c r="BI274" i="22" s="1"/>
  <c r="CD202" i="22" a="1"/>
  <c r="CD202" i="22" s="1"/>
  <c r="BW202" i="22" a="1"/>
  <c r="BW202" i="22" s="1"/>
  <c r="BH274" i="22" s="1" a="1"/>
  <c r="BH274" i="22" s="1"/>
  <c r="BV226" i="22"/>
  <c r="CC202" i="22" a="1"/>
  <c r="CC202" i="22" s="1"/>
  <c r="CA202" i="22" a="1"/>
  <c r="CA202" i="22" s="1"/>
  <c r="BZ202" i="22" a="1"/>
  <c r="BZ202" i="22" s="1"/>
  <c r="BK274" i="22" s="1" a="1"/>
  <c r="BK274" i="22" s="1"/>
  <c r="CE202" i="22" a="1"/>
  <c r="CE202" i="22" s="1"/>
  <c r="BY202" i="22" a="1"/>
  <c r="BY202" i="22" s="1"/>
  <c r="BJ274" i="22" s="1" a="1"/>
  <c r="BJ274" i="22" s="1"/>
  <c r="AM8" i="22" a="1"/>
  <c r="AM8" i="22" s="1"/>
  <c r="I7" i="11" s="1"/>
  <c r="S656" i="10"/>
  <c r="AC596" i="10" a="1"/>
  <c r="AC596" i="10" s="1"/>
  <c r="W596" i="10" a="1"/>
  <c r="W596" i="10" s="1"/>
  <c r="AB596" i="10" a="1"/>
  <c r="AB596" i="10" s="1"/>
  <c r="V596" i="10" a="1"/>
  <c r="V596" i="10" s="1"/>
  <c r="U596" i="10" a="1"/>
  <c r="U596" i="10" s="1"/>
  <c r="AA596" i="10" a="1"/>
  <c r="AA596" i="10" s="1"/>
  <c r="T596" i="10" a="1"/>
  <c r="T596" i="10" s="1"/>
  <c r="S652" i="10"/>
  <c r="AC592" i="10" a="1"/>
  <c r="AC592" i="10" s="1"/>
  <c r="W592" i="10" a="1"/>
  <c r="W592" i="10" s="1"/>
  <c r="AB592" i="10" a="1"/>
  <c r="AB592" i="10" s="1"/>
  <c r="V592" i="10" a="1"/>
  <c r="V592" i="10" s="1"/>
  <c r="U592" i="10" a="1"/>
  <c r="U592" i="10" s="1"/>
  <c r="AA592" i="10" a="1"/>
  <c r="AA592" i="10" s="1"/>
  <c r="T592" i="10" a="1"/>
  <c r="T592" i="10" s="1"/>
  <c r="Z592" i="10" a="1"/>
  <c r="Z592" i="10" s="1"/>
  <c r="Y592" i="10" a="1"/>
  <c r="Y592" i="10" s="1"/>
  <c r="X592" i="10" a="1"/>
  <c r="X592" i="10" s="1"/>
  <c r="AM16" i="22" a="1"/>
  <c r="AM16" i="22" s="1"/>
  <c r="L88" i="19"/>
  <c r="Q69" i="19" s="1"/>
  <c r="BH1382" i="22" a="1"/>
  <c r="BH1382" i="22" s="1"/>
  <c r="BK1382" i="22" a="1"/>
  <c r="BK1382" i="22" s="1"/>
  <c r="BJ1382" i="22" a="1"/>
  <c r="BJ1382" i="22" s="1"/>
  <c r="BI1382" i="22" a="1"/>
  <c r="BI1382" i="22" s="1"/>
  <c r="AT25" i="22" a="1"/>
  <c r="AT25" i="22" s="1"/>
  <c r="O24" i="11" s="1"/>
  <c r="AP5" i="22" a="1"/>
  <c r="AP5" i="22" s="1"/>
  <c r="H4" i="11" s="1"/>
  <c r="AK9" i="22" a="1"/>
  <c r="AK9" i="22" s="1"/>
  <c r="E8" i="11" s="1"/>
  <c r="AS13" i="22" a="1"/>
  <c r="AS13" i="22" s="1"/>
  <c r="M12" i="11" s="1"/>
  <c r="DQ21" i="22"/>
  <c r="CA69" i="22" a="1"/>
  <c r="CA69" i="22" s="1"/>
  <c r="AS26" i="22" a="1"/>
  <c r="AS26" i="22" s="1"/>
  <c r="M25" i="11" s="1"/>
  <c r="S643" i="10"/>
  <c r="Z583" i="10" a="1"/>
  <c r="Z583" i="10" s="1"/>
  <c r="Y583" i="10" a="1"/>
  <c r="Y583" i="10" s="1"/>
  <c r="X583" i="10" a="1"/>
  <c r="X583" i="10" s="1"/>
  <c r="W583" i="10" a="1"/>
  <c r="W583" i="10" s="1"/>
  <c r="AC583" i="10" a="1"/>
  <c r="AC583" i="10" s="1"/>
  <c r="AB583" i="10" a="1"/>
  <c r="AB583" i="10" s="1"/>
  <c r="V583" i="10" a="1"/>
  <c r="V583" i="10" s="1"/>
  <c r="AA583" i="10" a="1"/>
  <c r="AA583" i="10" s="1"/>
  <c r="U583" i="10" a="1"/>
  <c r="U583" i="10" s="1"/>
  <c r="T583" i="10" a="1"/>
  <c r="T583" i="10" s="1"/>
  <c r="BF1641" i="22"/>
  <c r="BG1406" i="22"/>
  <c r="BI830" i="22" a="1"/>
  <c r="BI830" i="22" s="1"/>
  <c r="BH830" i="22" a="1"/>
  <c r="BH830" i="22" s="1"/>
  <c r="BK830" i="22" a="1"/>
  <c r="BK830" i="22" s="1"/>
  <c r="BJ830" i="22" a="1"/>
  <c r="BJ830" i="22" s="1"/>
  <c r="AO4" i="22" a="1"/>
  <c r="AO4" i="22" s="1"/>
  <c r="G3" i="11" s="1"/>
  <c r="BV256" i="22"/>
  <c r="CC232" i="22" a="1"/>
  <c r="CC232" i="22" s="1"/>
  <c r="BY232" i="22" a="1"/>
  <c r="BY232" i="22" s="1"/>
  <c r="CF232" i="22" a="1"/>
  <c r="CF232" i="22" s="1"/>
  <c r="CB232" i="22" a="1"/>
  <c r="CB232" i="22" s="1"/>
  <c r="BX232" i="22" a="1"/>
  <c r="BX232" i="22" s="1"/>
  <c r="BW232" i="22" a="1"/>
  <c r="BW232" i="22" s="1"/>
  <c r="CE232" i="22" a="1"/>
  <c r="CE232" i="22" s="1"/>
  <c r="CD232" i="22" a="1"/>
  <c r="CD232" i="22" s="1"/>
  <c r="CA232" i="22" a="1"/>
  <c r="CA232" i="22" s="1"/>
  <c r="BZ232" i="22" a="1"/>
  <c r="BZ232" i="22" s="1"/>
  <c r="BF1214" i="22"/>
  <c r="AT17" i="22" a="1"/>
  <c r="AT17" i="22" s="1"/>
  <c r="O16" i="11" s="1"/>
  <c r="BX17" i="10"/>
  <c r="X197" i="10" a="1"/>
  <c r="X197" i="10" s="1"/>
  <c r="BJ209" i="22" a="1"/>
  <c r="BJ209" i="22" s="1"/>
  <c r="BJ201" i="22" a="1"/>
  <c r="BJ201" i="22" s="1"/>
  <c r="BJ8" i="22" a="1"/>
  <c r="BJ8" i="22" s="1"/>
  <c r="BJ210" i="22" a="1"/>
  <c r="BJ210" i="22" s="1"/>
  <c r="BJ215" i="22" a="1"/>
  <c r="BJ215" i="22" s="1"/>
  <c r="BJ207" i="22" a="1"/>
  <c r="BJ207" i="22" s="1"/>
  <c r="BJ198" i="22" a="1"/>
  <c r="BJ198" i="22" s="1"/>
  <c r="BJ205" i="22" a="1"/>
  <c r="BJ205" i="22" s="1"/>
  <c r="BJ216" i="22" a="1"/>
  <c r="BJ216" i="22" s="1"/>
  <c r="BJ213" i="22" a="1"/>
  <c r="BJ213" i="22" s="1"/>
  <c r="BJ199" i="22" a="1"/>
  <c r="BJ199" i="22" s="1"/>
  <c r="BJ202" i="22" a="1"/>
  <c r="BJ202" i="22" s="1"/>
  <c r="BJ56" i="22" a="1"/>
  <c r="BJ56" i="22" s="1"/>
  <c r="BJ218" i="22" a="1"/>
  <c r="BJ218" i="22" s="1"/>
  <c r="BJ203" i="22" a="1"/>
  <c r="BJ203" i="22" s="1"/>
  <c r="BJ204" i="22" a="1"/>
  <c r="BJ204" i="22" s="1"/>
  <c r="BJ217" i="22" a="1"/>
  <c r="BJ217" i="22" s="1"/>
  <c r="BJ196" i="22" a="1"/>
  <c r="BJ196" i="22" s="1"/>
  <c r="BJ771" i="22" a="1"/>
  <c r="BJ771" i="22" s="1"/>
  <c r="BJ200" i="22" a="1"/>
  <c r="BJ200" i="22" s="1"/>
  <c r="BJ208" i="22" a="1"/>
  <c r="BJ208" i="22" s="1"/>
  <c r="BJ206" i="22" a="1"/>
  <c r="BJ206" i="22" s="1"/>
  <c r="BJ32" i="22" a="1"/>
  <c r="BJ32" i="22" s="1"/>
  <c r="BJ211" i="22" a="1"/>
  <c r="BJ211" i="22" s="1"/>
  <c r="BJ214" i="22" a="1"/>
  <c r="BJ214" i="22" s="1"/>
  <c r="BJ197" i="22" a="1"/>
  <c r="BJ197" i="22" s="1"/>
  <c r="BJ195" i="22" a="1"/>
  <c r="BJ195" i="22" s="1"/>
  <c r="BJ212" i="22" a="1"/>
  <c r="BJ212" i="22" s="1"/>
  <c r="BJ788" i="22" a="1"/>
  <c r="BJ788" i="22" s="1"/>
  <c r="BJ775" i="22" a="1"/>
  <c r="BJ775" i="22" s="1"/>
  <c r="BJ774" i="22" a="1"/>
  <c r="BJ774" i="22" s="1"/>
  <c r="AS18" i="22" a="1"/>
  <c r="AS18" i="22" s="1"/>
  <c r="M17" i="11" s="1"/>
  <c r="BJ787" i="22" a="1"/>
  <c r="BJ787" i="22" s="1"/>
  <c r="BJ783" i="22" a="1"/>
  <c r="BJ783" i="22" s="1"/>
  <c r="AP6" i="22" a="1"/>
  <c r="AP6" i="22" s="1"/>
  <c r="H5" i="11" s="1"/>
  <c r="BJ789" i="22" a="1"/>
  <c r="BJ789" i="22" s="1"/>
  <c r="BJ773" i="22" a="1"/>
  <c r="BJ773" i="22" s="1"/>
  <c r="BJ772" i="22" a="1"/>
  <c r="BJ772" i="22" s="1"/>
  <c r="BJ776" i="22" a="1"/>
  <c r="BJ776" i="22" s="1"/>
  <c r="BJ1349" i="22" a="1"/>
  <c r="BJ1349" i="22" s="1"/>
  <c r="BJ791" i="22" a="1"/>
  <c r="BJ791" i="22" s="1"/>
  <c r="AS19" i="22" a="1"/>
  <c r="AS19" i="22" s="1"/>
  <c r="M18" i="11" s="1"/>
  <c r="BJ785" i="22" a="1"/>
  <c r="BJ785" i="22" s="1"/>
  <c r="BJ784" i="22" a="1"/>
  <c r="BJ784" i="22" s="1"/>
  <c r="BJ793" i="22" a="1"/>
  <c r="BJ793" i="22" s="1"/>
  <c r="BJ1347" i="22" a="1"/>
  <c r="BJ1347" i="22" s="1"/>
  <c r="BJ794" i="22" a="1"/>
  <c r="BJ794" i="22" s="1"/>
  <c r="BJ792" i="22" a="1"/>
  <c r="BJ792" i="22" s="1"/>
  <c r="BJ781" i="22" a="1"/>
  <c r="BJ781" i="22" s="1"/>
  <c r="BJ790" i="22" a="1"/>
  <c r="BJ790" i="22" s="1"/>
  <c r="AM6" i="22" a="1"/>
  <c r="AM6" i="22" s="1"/>
  <c r="I5" i="11" s="1"/>
  <c r="BJ777" i="22" a="1"/>
  <c r="BJ777" i="22" s="1"/>
  <c r="BJ786" i="22" a="1"/>
  <c r="BJ786" i="22" s="1"/>
  <c r="BJ779" i="22" a="1"/>
  <c r="BJ779" i="22" s="1"/>
  <c r="BJ778" i="22" a="1"/>
  <c r="BJ778" i="22" s="1"/>
  <c r="BJ780" i="22" a="1"/>
  <c r="BJ780" i="22" s="1"/>
  <c r="BJ782" i="22" a="1"/>
  <c r="BJ782" i="22" s="1"/>
  <c r="AS20" i="22" a="1"/>
  <c r="AS20" i="22" s="1"/>
  <c r="M19" i="11" s="1"/>
  <c r="AQ13" i="22" a="1"/>
  <c r="AQ13" i="22" s="1"/>
  <c r="K12" i="11" s="1"/>
  <c r="AP14" i="22" a="1"/>
  <c r="AP14" i="22" s="1"/>
  <c r="H13" i="11" s="1"/>
  <c r="O38" i="9"/>
  <c r="N38" i="9"/>
  <c r="M38" i="9"/>
  <c r="D42" i="9"/>
  <c r="AR11" i="22" a="1"/>
  <c r="AR11" i="22" s="1"/>
  <c r="L10" i="11" s="1"/>
  <c r="BK1351" i="22" a="1"/>
  <c r="BK1351" i="22" s="1"/>
  <c r="AR20" i="22" a="1"/>
  <c r="AR20" i="22" s="1"/>
  <c r="L19" i="11" s="1"/>
  <c r="R36" i="7"/>
  <c r="X12" i="7"/>
  <c r="Y36" i="7" s="1"/>
  <c r="W12" i="7"/>
  <c r="X36" i="7" s="1"/>
  <c r="T12" i="7"/>
  <c r="U36" i="7" s="1"/>
  <c r="S13" i="7"/>
  <c r="O36" i="9"/>
  <c r="N36" i="9"/>
  <c r="M36" i="9"/>
  <c r="D40" i="9"/>
  <c r="X550" i="10" a="1"/>
  <c r="X550" i="10" s="1"/>
  <c r="W550" i="10" a="1"/>
  <c r="W550" i="10" s="1"/>
  <c r="AC550" i="10" a="1"/>
  <c r="AC550" i="10" s="1"/>
  <c r="V550" i="10" a="1"/>
  <c r="V550" i="10" s="1"/>
  <c r="S610" i="10"/>
  <c r="AB550" i="10" a="1"/>
  <c r="AB550" i="10" s="1"/>
  <c r="AA550" i="10" a="1"/>
  <c r="AA550" i="10" s="1"/>
  <c r="U550" i="10" a="1"/>
  <c r="U550" i="10" s="1"/>
  <c r="Z550" i="10" a="1"/>
  <c r="Z550" i="10" s="1"/>
  <c r="T550" i="10" a="1"/>
  <c r="T550" i="10" s="1"/>
  <c r="Y550" i="10" a="1"/>
  <c r="Y550" i="10" s="1"/>
  <c r="AR13" i="22" a="1"/>
  <c r="AR13" i="22" s="1"/>
  <c r="L12" i="11" s="1"/>
  <c r="BG1397" i="22"/>
  <c r="BK821" i="22" a="1"/>
  <c r="BK821" i="22" s="1"/>
  <c r="BH821" i="22" a="1"/>
  <c r="BH821" i="22" s="1"/>
  <c r="BJ821" i="22" a="1"/>
  <c r="BJ821" i="22" s="1"/>
  <c r="BI821" i="22" a="1"/>
  <c r="BI821" i="22" s="1"/>
  <c r="AJ30" i="10"/>
  <c r="AT20" i="10"/>
  <c r="AJ21" i="10"/>
  <c r="X20" i="10" a="1"/>
  <c r="X20" i="10" s="1"/>
  <c r="X380" i="10" a="1"/>
  <c r="X380" i="10" s="1"/>
  <c r="BV266" i="22"/>
  <c r="CC242" i="22" a="1"/>
  <c r="CC242" i="22" s="1"/>
  <c r="BY242" i="22" a="1"/>
  <c r="BY242" i="22" s="1"/>
  <c r="CF242" i="22" a="1"/>
  <c r="CF242" i="22" s="1"/>
  <c r="CB242" i="22" a="1"/>
  <c r="CB242" i="22" s="1"/>
  <c r="BX242" i="22" a="1"/>
  <c r="BX242" i="22" s="1"/>
  <c r="BW242" i="22" a="1"/>
  <c r="BW242" i="22" s="1"/>
  <c r="CE242" i="22" a="1"/>
  <c r="CE242" i="22" s="1"/>
  <c r="CD242" i="22" a="1"/>
  <c r="CD242" i="22" s="1"/>
  <c r="CA242" i="22" a="1"/>
  <c r="CA242" i="22" s="1"/>
  <c r="BZ242" i="22" a="1"/>
  <c r="BZ242" i="22" s="1"/>
  <c r="CI44" i="10"/>
  <c r="Y344" i="10" s="1" a="1"/>
  <c r="Y344" i="10" s="1"/>
  <c r="Y284" i="10" a="1"/>
  <c r="Y284" i="10" s="1"/>
  <c r="BJ1356" i="22" a="1"/>
  <c r="BJ1356" i="22" s="1"/>
  <c r="AR15" i="22" a="1"/>
  <c r="AR15" i="22" s="1"/>
  <c r="L14" i="11" s="1"/>
  <c r="H37" i="9"/>
  <c r="AC524" i="10" a="1"/>
  <c r="AC524" i="10" s="1"/>
  <c r="Y524" i="10" a="1"/>
  <c r="Y524" i="10" s="1"/>
  <c r="U524" i="10" a="1"/>
  <c r="U524" i="10" s="1"/>
  <c r="S584" i="10"/>
  <c r="AB524" i="10" a="1"/>
  <c r="AB524" i="10" s="1"/>
  <c r="X524" i="10" a="1"/>
  <c r="X524" i="10" s="1"/>
  <c r="T524" i="10" a="1"/>
  <c r="T524" i="10" s="1"/>
  <c r="AA524" i="10" a="1"/>
  <c r="AA524" i="10" s="1"/>
  <c r="W524" i="10" a="1"/>
  <c r="W524" i="10" s="1"/>
  <c r="Z524" i="10" a="1"/>
  <c r="Z524" i="10" s="1"/>
  <c r="V524" i="10" a="1"/>
  <c r="V524" i="10" s="1"/>
  <c r="BG1414" i="22"/>
  <c r="BI838" i="22" a="1"/>
  <c r="BI838" i="22" s="1"/>
  <c r="BH838" i="22" a="1"/>
  <c r="BH838" i="22" s="1"/>
  <c r="BK838" i="22" a="1"/>
  <c r="BK838" i="22" s="1"/>
  <c r="BJ838" i="22" a="1"/>
  <c r="BJ838" i="22" s="1"/>
  <c r="AC488" i="10" a="1"/>
  <c r="AC488" i="10" s="1"/>
  <c r="Y488" i="10" a="1"/>
  <c r="Y488" i="10" s="1"/>
  <c r="U488" i="10" a="1"/>
  <c r="U488" i="10" s="1"/>
  <c r="S548" i="10"/>
  <c r="AB488" i="10" a="1"/>
  <c r="AB488" i="10" s="1"/>
  <c r="X488" i="10" a="1"/>
  <c r="X488" i="10" s="1"/>
  <c r="T488" i="10" a="1"/>
  <c r="T488" i="10" s="1"/>
  <c r="AA488" i="10" a="1"/>
  <c r="AA488" i="10" s="1"/>
  <c r="W488" i="10" a="1"/>
  <c r="W488" i="10" s="1"/>
  <c r="Z488" i="10" a="1"/>
  <c r="Z488" i="10" s="1"/>
  <c r="V488" i="10" a="1"/>
  <c r="V488" i="10" s="1"/>
  <c r="X439" i="10" a="1"/>
  <c r="X439" i="10" s="1"/>
  <c r="BF1207" i="22"/>
  <c r="R18" i="19"/>
  <c r="G26" i="19"/>
  <c r="K7" i="15"/>
  <c r="K8" i="15"/>
  <c r="K9" i="15"/>
  <c r="BF28" i="10"/>
  <c r="Z508" i="10" s="1" a="1"/>
  <c r="Z508" i="10" s="1"/>
  <c r="Z88" i="10" a="1"/>
  <c r="Z88" i="10" s="1"/>
  <c r="BF1653" i="22"/>
  <c r="AK5" i="22" a="1"/>
  <c r="AK5" i="22" s="1"/>
  <c r="E4" i="11" s="1"/>
  <c r="BK1359" i="22" a="1"/>
  <c r="BK1359" i="22" s="1"/>
  <c r="AN20" i="22" a="1"/>
  <c r="AN20" i="22" s="1"/>
  <c r="G36" i="28"/>
  <c r="G22" i="28"/>
  <c r="CA19" i="10"/>
  <c r="AA199" i="10" a="1"/>
  <c r="AA199" i="10" s="1"/>
  <c r="AR6" i="22" a="1"/>
  <c r="AR6" i="22" s="1"/>
  <c r="L5" i="11" s="1"/>
  <c r="BZ17" i="10"/>
  <c r="Z197" i="10" a="1"/>
  <c r="Z197" i="10" s="1"/>
  <c r="BF1206" i="22"/>
  <c r="AB519" i="10" a="1"/>
  <c r="AB519" i="10" s="1"/>
  <c r="T519" i="10" a="1"/>
  <c r="T519" i="10" s="1"/>
  <c r="AA519" i="10" a="1"/>
  <c r="AA519" i="10" s="1"/>
  <c r="W519" i="10" a="1"/>
  <c r="W519" i="10" s="1"/>
  <c r="V519" i="10" a="1"/>
  <c r="V519" i="10" s="1"/>
  <c r="AC519" i="10" a="1"/>
  <c r="AC519" i="10" s="1"/>
  <c r="U519" i="10" a="1"/>
  <c r="U519" i="10" s="1"/>
  <c r="S579" i="10"/>
  <c r="CF199" i="22" a="1"/>
  <c r="CF199" i="22" s="1"/>
  <c r="CB199" i="22" a="1"/>
  <c r="CB199" i="22" s="1"/>
  <c r="BX199" i="22" a="1"/>
  <c r="BX199" i="22" s="1"/>
  <c r="BI271" i="22" s="1" a="1"/>
  <c r="BI271" i="22" s="1"/>
  <c r="CC199" i="22" a="1"/>
  <c r="CC199" i="22" s="1"/>
  <c r="BY199" i="22" a="1"/>
  <c r="BY199" i="22" s="1"/>
  <c r="BV223" i="22"/>
  <c r="CA199" i="22" a="1"/>
  <c r="CA199" i="22" s="1"/>
  <c r="BZ199" i="22" a="1"/>
  <c r="BZ199" i="22" s="1"/>
  <c r="CE199" i="22" a="1"/>
  <c r="CE199" i="22" s="1"/>
  <c r="CD199" i="22" a="1"/>
  <c r="CD199" i="22" s="1"/>
  <c r="BW199" i="22" a="1"/>
  <c r="BW199" i="22" s="1"/>
  <c r="Q42" i="9"/>
  <c r="E46" i="9"/>
  <c r="AL13" i="9"/>
  <c r="AP13" i="9" s="1"/>
  <c r="AT13" i="9" s="1"/>
  <c r="AX13" i="9" s="1"/>
  <c r="S39" i="9" s="1"/>
  <c r="BF1210" i="22"/>
  <c r="AR17" i="22" a="1"/>
  <c r="AR17" i="22" s="1"/>
  <c r="L16" i="11" s="1"/>
  <c r="AM14" i="22" a="1"/>
  <c r="AM14" i="22" s="1"/>
  <c r="CC205" i="22" a="1"/>
  <c r="CC205" i="22" s="1"/>
  <c r="BY205" i="22" a="1"/>
  <c r="BY205" i="22" s="1"/>
  <c r="BJ277" i="22" s="1" a="1"/>
  <c r="BJ277" i="22" s="1"/>
  <c r="CD205" i="22" a="1"/>
  <c r="CD205" i="22" s="1"/>
  <c r="BZ205" i="22" a="1"/>
  <c r="BZ205" i="22" s="1"/>
  <c r="BK277" i="22" s="1" a="1"/>
  <c r="BK277" i="22" s="1"/>
  <c r="CB205" i="22" a="1"/>
  <c r="CB205" i="22" s="1"/>
  <c r="CA205" i="22" a="1"/>
  <c r="CA205" i="22" s="1"/>
  <c r="CF205" i="22" a="1"/>
  <c r="CF205" i="22" s="1"/>
  <c r="BX205" i="22" a="1"/>
  <c r="BX205" i="22" s="1"/>
  <c r="BI277" i="22" s="1" a="1"/>
  <c r="BI277" i="22" s="1"/>
  <c r="BV229" i="22"/>
  <c r="CE205" i="22" a="1"/>
  <c r="CE205" i="22" s="1"/>
  <c r="BW205" i="22" a="1"/>
  <c r="BW205" i="22" s="1"/>
  <c r="BH277" i="22" s="1" a="1"/>
  <c r="BH277" i="22" s="1"/>
  <c r="CC197" i="22" a="1"/>
  <c r="CC197" i="22" s="1"/>
  <c r="BY197" i="22" a="1"/>
  <c r="BY197" i="22" s="1"/>
  <c r="BJ269" i="22" s="1" a="1"/>
  <c r="BJ269" i="22" s="1"/>
  <c r="CD197" i="22" a="1"/>
  <c r="CD197" i="22" s="1"/>
  <c r="BZ197" i="22" a="1"/>
  <c r="BZ197" i="22" s="1"/>
  <c r="BK269" i="22" s="1" a="1"/>
  <c r="BK269" i="22" s="1"/>
  <c r="BV221" i="22"/>
  <c r="BW197" i="22" a="1"/>
  <c r="BW197" i="22" s="1"/>
  <c r="BH269" i="22" s="1" a="1"/>
  <c r="BH269" i="22" s="1"/>
  <c r="CB197" i="22" a="1"/>
  <c r="CB197" i="22" s="1"/>
  <c r="CA197" i="22" a="1"/>
  <c r="CA197" i="22" s="1"/>
  <c r="CF197" i="22" a="1"/>
  <c r="CF197" i="22" s="1"/>
  <c r="CE197" i="22" a="1"/>
  <c r="CE197" i="22" s="1"/>
  <c r="BX197" i="22" a="1"/>
  <c r="BX197" i="22" s="1"/>
  <c r="BI269" i="22" s="1" a="1"/>
  <c r="BI269" i="22" s="1"/>
  <c r="AK25" i="22" a="1"/>
  <c r="AK25" i="22" s="1"/>
  <c r="AS21" i="22" a="1"/>
  <c r="AS21" i="22" s="1"/>
  <c r="M20" i="11" s="1"/>
  <c r="AQ20" i="22" a="1"/>
  <c r="AQ20" i="22" s="1"/>
  <c r="K19" i="11" s="1"/>
  <c r="AR23" i="22" a="1"/>
  <c r="AR23" i="22" s="1"/>
  <c r="L22" i="11" s="1"/>
  <c r="BV261" i="22"/>
  <c r="CC237" i="22" a="1"/>
  <c r="CC237" i="22" s="1"/>
  <c r="BY237" i="22" a="1"/>
  <c r="BY237" i="22" s="1"/>
  <c r="CF237" i="22" a="1"/>
  <c r="CF237" i="22" s="1"/>
  <c r="CB237" i="22" a="1"/>
  <c r="CB237" i="22" s="1"/>
  <c r="BX237" i="22" a="1"/>
  <c r="BX237" i="22" s="1"/>
  <c r="CD237" i="22" a="1"/>
  <c r="CD237" i="22" s="1"/>
  <c r="CA237" i="22" a="1"/>
  <c r="CA237" i="22" s="1"/>
  <c r="BZ237" i="22" a="1"/>
  <c r="BZ237" i="22" s="1"/>
  <c r="BW237" i="22" a="1"/>
  <c r="BW237" i="22" s="1"/>
  <c r="CE237" i="22" a="1"/>
  <c r="CE237" i="22" s="1"/>
  <c r="BF1655" i="22"/>
  <c r="EA20" i="22"/>
  <c r="CA92" i="22" a="1"/>
  <c r="CA92" i="22" s="1"/>
  <c r="AN17" i="22" a="1"/>
  <c r="AN17" i="22" s="1"/>
  <c r="AR16" i="22" a="1"/>
  <c r="AR16" i="22" s="1"/>
  <c r="L15" i="11" s="1"/>
  <c r="AP21" i="22" a="1"/>
  <c r="AP21" i="22" s="1"/>
  <c r="H20" i="11" s="1"/>
  <c r="AR10" i="22" a="1"/>
  <c r="AR10" i="22" s="1"/>
  <c r="L9" i="11" s="1"/>
  <c r="X466" i="10" a="1"/>
  <c r="X466" i="10" s="1"/>
  <c r="G53" i="19"/>
  <c r="R43" i="19"/>
  <c r="CJ52" i="10"/>
  <c r="Z352" i="10" s="1" a="1"/>
  <c r="Z352" i="10" s="1"/>
  <c r="Z292" i="10" a="1"/>
  <c r="Z292" i="10" s="1"/>
  <c r="AQ26" i="22" a="1"/>
  <c r="AQ26" i="22" s="1"/>
  <c r="K25" i="11" s="1"/>
  <c r="BG856" i="22"/>
  <c r="BG304" i="22"/>
  <c r="BI280" i="22" a="1"/>
  <c r="BI280" i="22" s="1"/>
  <c r="BH280" i="22" a="1"/>
  <c r="BH280" i="22" s="1"/>
  <c r="BK280" i="22" a="1"/>
  <c r="BK280" i="22" s="1"/>
  <c r="BJ280" i="22" a="1"/>
  <c r="BJ280" i="22" s="1"/>
  <c r="BJ1366" i="22" a="1"/>
  <c r="BJ1366" i="22" s="1"/>
  <c r="AN15" i="22" a="1"/>
  <c r="AN15" i="22" s="1"/>
  <c r="H65" i="22" a="1"/>
  <c r="H65" i="22" s="1"/>
  <c r="H66" i="22" a="1"/>
  <c r="H66" i="22" s="1"/>
  <c r="CA146" i="22" a="1"/>
  <c r="CA146" i="22" s="1"/>
  <c r="H68" i="22" a="1"/>
  <c r="H68" i="22" s="1"/>
  <c r="H67" i="22" a="1"/>
  <c r="H67" i="22" s="1"/>
  <c r="BF1764" i="22"/>
  <c r="BF1646" i="22"/>
  <c r="EM24" i="22"/>
  <c r="CC144" i="22" s="1" a="1"/>
  <c r="CC144" i="22" s="1"/>
  <c r="CC120" i="22" a="1"/>
  <c r="CC120" i="22" s="1"/>
  <c r="E43" i="28"/>
  <c r="AN13" i="22" a="1"/>
  <c r="AN13" i="22" s="1"/>
  <c r="AN38" i="7"/>
  <c r="AN60" i="7"/>
  <c r="AO14" i="22" a="1"/>
  <c r="AO14" i="22" s="1"/>
  <c r="G13" i="11" s="1"/>
  <c r="AK22" i="22" a="1"/>
  <c r="AK22" i="22" s="1"/>
  <c r="T39" i="9"/>
  <c r="F43" i="9"/>
  <c r="AL6" i="22" a="1"/>
  <c r="AL6" i="22" s="1"/>
  <c r="F5" i="11" s="1"/>
  <c r="AP20" i="22" a="1"/>
  <c r="AP20" i="22" s="1"/>
  <c r="H19" i="11" s="1"/>
  <c r="W35" i="7"/>
  <c r="V35" i="7"/>
  <c r="BF1768" i="22"/>
  <c r="AJ11" i="9"/>
  <c r="I31" i="9" s="1"/>
  <c r="AN11" i="9"/>
  <c r="BC12" i="9"/>
  <c r="E44" i="9"/>
  <c r="BF1772" i="22"/>
  <c r="EL20" i="22"/>
  <c r="CB140" i="22" s="1" a="1"/>
  <c r="CB140" i="22" s="1"/>
  <c r="CB116" i="22" a="1"/>
  <c r="CB116" i="22" s="1"/>
  <c r="BK1386" i="22" a="1"/>
  <c r="BK1386" i="22" s="1"/>
  <c r="BJ1386" i="22" a="1"/>
  <c r="BJ1386" i="22" s="1"/>
  <c r="BI1386" i="22" a="1"/>
  <c r="BI1386" i="22" s="1"/>
  <c r="BH1386" i="22" a="1"/>
  <c r="BH1386" i="22" s="1"/>
  <c r="S551" i="10"/>
  <c r="AB491" i="10" a="1"/>
  <c r="AB491" i="10" s="1"/>
  <c r="X491" i="10" a="1"/>
  <c r="X491" i="10" s="1"/>
  <c r="T491" i="10" a="1"/>
  <c r="T491" i="10" s="1"/>
  <c r="AA491" i="10" a="1"/>
  <c r="AA491" i="10" s="1"/>
  <c r="W491" i="10" a="1"/>
  <c r="W491" i="10" s="1"/>
  <c r="Z491" i="10" a="1"/>
  <c r="Z491" i="10" s="1"/>
  <c r="V491" i="10" a="1"/>
  <c r="V491" i="10" s="1"/>
  <c r="AC491" i="10" a="1"/>
  <c r="AC491" i="10" s="1"/>
  <c r="Y491" i="10" a="1"/>
  <c r="Y491" i="10" s="1"/>
  <c r="U491" i="10" a="1"/>
  <c r="U491" i="10" s="1"/>
  <c r="AQ25" i="22" a="1"/>
  <c r="AQ25" i="22" s="1"/>
  <c r="K24" i="11" s="1"/>
  <c r="BF1205" i="22"/>
  <c r="BJ1358" i="22" a="1"/>
  <c r="BJ1358" i="22" s="1"/>
  <c r="AL57" i="10"/>
  <c r="Z47" i="10" a="1"/>
  <c r="Z47" i="10" s="1"/>
  <c r="AV47" i="10"/>
  <c r="Z407" i="10" a="1"/>
  <c r="Z407" i="10" s="1"/>
  <c r="AV29" i="10"/>
  <c r="Z29" i="10" a="1"/>
  <c r="Z29" i="10" s="1"/>
  <c r="AL39" i="10"/>
  <c r="Z389" i="10" a="1"/>
  <c r="Z389" i="10" s="1"/>
  <c r="AC542" i="10" a="1"/>
  <c r="AC542" i="10" s="1"/>
  <c r="V542" i="10" a="1"/>
  <c r="V542" i="10" s="1"/>
  <c r="AB542" i="10" a="1"/>
  <c r="AB542" i="10" s="1"/>
  <c r="AA542" i="10" a="1"/>
  <c r="AA542" i="10" s="1"/>
  <c r="U542" i="10" a="1"/>
  <c r="U542" i="10" s="1"/>
  <c r="S602" i="10"/>
  <c r="Z542" i="10" a="1"/>
  <c r="Z542" i="10" s="1"/>
  <c r="T542" i="10" a="1"/>
  <c r="T542" i="10" s="1"/>
  <c r="Y542" i="10" a="1"/>
  <c r="Y542" i="10" s="1"/>
  <c r="X542" i="10" a="1"/>
  <c r="X542" i="10" s="1"/>
  <c r="W542" i="10" a="1"/>
  <c r="W542" i="10" s="1"/>
  <c r="BH1385" i="22" a="1"/>
  <c r="BH1385" i="22" s="1"/>
  <c r="BI1385" i="22" a="1"/>
  <c r="BI1385" i="22" s="1"/>
  <c r="BK1385" i="22" a="1"/>
  <c r="BK1385" i="22" s="1"/>
  <c r="BJ1385" i="22" a="1"/>
  <c r="BJ1385" i="22" s="1"/>
  <c r="W510" i="10" a="1"/>
  <c r="W510" i="10" s="1"/>
  <c r="S570" i="10"/>
  <c r="V510" i="10" a="1"/>
  <c r="V510" i="10" s="1"/>
  <c r="AC510" i="10" a="1"/>
  <c r="AC510" i="10" s="1"/>
  <c r="U510" i="10" a="1"/>
  <c r="U510" i="10" s="1"/>
  <c r="AB510" i="10" a="1"/>
  <c r="AB510" i="10" s="1"/>
  <c r="T510" i="10" a="1"/>
  <c r="T510" i="10" s="1"/>
  <c r="BH1388" i="22" a="1"/>
  <c r="BH1388" i="22" s="1"/>
  <c r="BJ1388" i="22" a="1"/>
  <c r="BJ1388" i="22" s="1"/>
  <c r="BI1388" i="22" a="1"/>
  <c r="BI1388" i="22" s="1"/>
  <c r="BK1388" i="22" a="1"/>
  <c r="BK1388" i="22" s="1"/>
  <c r="BF1763" i="22"/>
  <c r="AV38" i="10"/>
  <c r="AL48" i="10"/>
  <c r="Z38" i="10" a="1"/>
  <c r="Z38" i="10" s="1"/>
  <c r="Z398" i="10" a="1"/>
  <c r="Z398" i="10" s="1"/>
  <c r="AL21" i="22" a="1"/>
  <c r="AL21" i="22" s="1"/>
  <c r="CC219" i="22" a="1"/>
  <c r="CC219" i="22" s="1"/>
  <c r="BY219" i="22" a="1"/>
  <c r="BY219" i="22" s="1"/>
  <c r="CF219" i="22" a="1"/>
  <c r="CF219" i="22" s="1"/>
  <c r="CB219" i="22" a="1"/>
  <c r="CB219" i="22" s="1"/>
  <c r="BX219" i="22" a="1"/>
  <c r="BX219" i="22" s="1"/>
  <c r="CD219" i="22" a="1"/>
  <c r="CD219" i="22" s="1"/>
  <c r="CA219" i="22" a="1"/>
  <c r="CA219" i="22" s="1"/>
  <c r="BZ219" i="22" a="1"/>
  <c r="BZ219" i="22" s="1"/>
  <c r="BV243" i="22"/>
  <c r="CE219" i="22" a="1"/>
  <c r="CE219" i="22" s="1"/>
  <c r="BW219" i="22" a="1"/>
  <c r="BW219" i="22" s="1"/>
  <c r="AK19" i="22" a="1"/>
  <c r="AK19" i="22" s="1"/>
  <c r="BI1383" i="22" a="1"/>
  <c r="BI1383" i="22" s="1"/>
  <c r="BH1383" i="22" a="1"/>
  <c r="BH1383" i="22" s="1"/>
  <c r="BK1383" i="22" a="1"/>
  <c r="BK1383" i="22" s="1"/>
  <c r="BJ1383" i="22" a="1"/>
  <c r="BJ1383" i="22" s="1"/>
  <c r="G20" i="28"/>
  <c r="G29" i="28"/>
  <c r="G25" i="28"/>
  <c r="AN19" i="22" a="1"/>
  <c r="AN19" i="22" s="1"/>
  <c r="AC535" i="10" a="1"/>
  <c r="AC535" i="10" s="1"/>
  <c r="W535" i="10" a="1"/>
  <c r="W535" i="10" s="1"/>
  <c r="AB535" i="10" a="1"/>
  <c r="AB535" i="10" s="1"/>
  <c r="AA535" i="10" a="1"/>
  <c r="AA535" i="10" s="1"/>
  <c r="V535" i="10" a="1"/>
  <c r="V535" i="10" s="1"/>
  <c r="S595" i="10"/>
  <c r="Z535" i="10" a="1"/>
  <c r="Z535" i="10" s="1"/>
  <c r="U535" i="10" a="1"/>
  <c r="U535" i="10" s="1"/>
  <c r="T535" i="10" a="1"/>
  <c r="T535" i="10" s="1"/>
  <c r="Y535" i="10" a="1"/>
  <c r="Y535" i="10" s="1"/>
  <c r="X535" i="10" a="1"/>
  <c r="X535" i="10" s="1"/>
  <c r="C44" i="9"/>
  <c r="K40" i="9"/>
  <c r="BN18" i="10"/>
  <c r="X138" i="10" a="1"/>
  <c r="X138" i="10" s="1"/>
  <c r="CC228" i="22" a="1"/>
  <c r="CC228" i="22" s="1"/>
  <c r="BY228" i="22" a="1"/>
  <c r="BY228" i="22" s="1"/>
  <c r="CF228" i="22" a="1"/>
  <c r="CF228" i="22" s="1"/>
  <c r="CB228" i="22" a="1"/>
  <c r="CB228" i="22" s="1"/>
  <c r="BX228" i="22" a="1"/>
  <c r="BX228" i="22" s="1"/>
  <c r="BW228" i="22" a="1"/>
  <c r="BW228" i="22" s="1"/>
  <c r="BV252" i="22"/>
  <c r="CE228" i="22" a="1"/>
  <c r="CE228" i="22" s="1"/>
  <c r="CD228" i="22" a="1"/>
  <c r="CD228" i="22" s="1"/>
  <c r="CA228" i="22" a="1"/>
  <c r="CA228" i="22" s="1"/>
  <c r="BZ228" i="22" a="1"/>
  <c r="BZ228" i="22" s="1"/>
  <c r="BF1213" i="22"/>
  <c r="BF1222" i="22"/>
  <c r="AK15" i="22" a="1"/>
  <c r="AK15" i="22" s="1"/>
  <c r="AO12" i="22" a="1"/>
  <c r="AO12" i="22" s="1"/>
  <c r="G11" i="11" s="1"/>
  <c r="CE217" i="22" a="1"/>
  <c r="CE217" i="22" s="1"/>
  <c r="BW217" i="22" a="1"/>
  <c r="BW217" i="22" s="1"/>
  <c r="BH289" i="22" s="1" a="1"/>
  <c r="BH289" i="22" s="1"/>
  <c r="CF217" i="22" a="1"/>
  <c r="CF217" i="22" s="1"/>
  <c r="CB217" i="22" a="1"/>
  <c r="CB217" i="22" s="1"/>
  <c r="BX217" i="22" a="1"/>
  <c r="BX217" i="22" s="1"/>
  <c r="BI289" i="22" s="1" a="1"/>
  <c r="BI289" i="22" s="1"/>
  <c r="CD217" i="22" a="1"/>
  <c r="CD217" i="22" s="1"/>
  <c r="CC217" i="22" a="1"/>
  <c r="CC217" i="22" s="1"/>
  <c r="BZ217" i="22" a="1"/>
  <c r="BZ217" i="22" s="1"/>
  <c r="BK289" i="22" s="1" a="1"/>
  <c r="BK289" i="22" s="1"/>
  <c r="BV241" i="22"/>
  <c r="BY217" i="22" a="1"/>
  <c r="BY217" i="22" s="1"/>
  <c r="BJ289" i="22" s="1" a="1"/>
  <c r="BJ289" i="22" s="1"/>
  <c r="CJ16" i="10"/>
  <c r="Z316" i="10" s="1" a="1"/>
  <c r="Z316" i="10" s="1"/>
  <c r="Z256" i="10" a="1"/>
  <c r="Z256" i="10" s="1"/>
  <c r="BF1647" i="22"/>
  <c r="AK17" i="22" a="1"/>
  <c r="AK17" i="22" s="1"/>
  <c r="B12" i="13"/>
  <c r="C12" i="13" s="1"/>
  <c r="E12" i="13" s="1"/>
  <c r="B12" i="12"/>
  <c r="C12" i="12" s="1"/>
  <c r="L12" i="5" s="1"/>
  <c r="M12" i="5" s="1"/>
  <c r="B12" i="14"/>
  <c r="C12" i="14" s="1"/>
  <c r="B12" i="1"/>
  <c r="AM24" i="22" a="1"/>
  <c r="AM24" i="22" s="1"/>
  <c r="X47" i="10" a="1"/>
  <c r="X47" i="10" s="1"/>
  <c r="AJ57" i="10"/>
  <c r="AT47" i="10"/>
  <c r="X407" i="10" a="1"/>
  <c r="X407" i="10" s="1"/>
  <c r="EK13" i="22"/>
  <c r="CA133" i="22" s="1" a="1"/>
  <c r="CA133" i="22" s="1"/>
  <c r="CA109" i="22" a="1"/>
  <c r="CA109" i="22" s="1"/>
  <c r="BF1642" i="22"/>
  <c r="G44" i="19"/>
  <c r="R34" i="19"/>
  <c r="AP9" i="22" a="1"/>
  <c r="AP9" i="22" s="1"/>
  <c r="H8" i="11" s="1"/>
  <c r="AQ17" i="22" a="1"/>
  <c r="AQ17" i="22" s="1"/>
  <c r="K16" i="11" s="1"/>
  <c r="BF1219" i="22"/>
  <c r="AQ16" i="22" a="1"/>
  <c r="AQ16" i="22" s="1"/>
  <c r="K15" i="11" s="1"/>
  <c r="AC504" i="10" a="1"/>
  <c r="AC504" i="10" s="1"/>
  <c r="Y504" i="10" a="1"/>
  <c r="Y504" i="10" s="1"/>
  <c r="U504" i="10" a="1"/>
  <c r="U504" i="10" s="1"/>
  <c r="AB504" i="10" a="1"/>
  <c r="AB504" i="10" s="1"/>
  <c r="X504" i="10" a="1"/>
  <c r="X504" i="10" s="1"/>
  <c r="T504" i="10" a="1"/>
  <c r="T504" i="10" s="1"/>
  <c r="AA504" i="10" a="1"/>
  <c r="AA504" i="10" s="1"/>
  <c r="W504" i="10" a="1"/>
  <c r="W504" i="10" s="1"/>
  <c r="S564" i="10"/>
  <c r="Z504" i="10" a="1"/>
  <c r="Z504" i="10" s="1"/>
  <c r="V504" i="10" a="1"/>
  <c r="V504" i="10" s="1"/>
  <c r="CA54" i="10"/>
  <c r="AA234" i="10" a="1"/>
  <c r="AA234" i="10" s="1"/>
  <c r="CC222" i="22" a="1"/>
  <c r="CC222" i="22" s="1"/>
  <c r="BY222" i="22" a="1"/>
  <c r="BY222" i="22" s="1"/>
  <c r="CF222" i="22" a="1"/>
  <c r="CF222" i="22" s="1"/>
  <c r="CB222" i="22" a="1"/>
  <c r="CB222" i="22" s="1"/>
  <c r="BX222" i="22" a="1"/>
  <c r="BX222" i="22" s="1"/>
  <c r="CD222" i="22" a="1"/>
  <c r="CD222" i="22" s="1"/>
  <c r="BV246" i="22"/>
  <c r="CA222" i="22" a="1"/>
  <c r="CA222" i="22" s="1"/>
  <c r="BZ222" i="22" a="1"/>
  <c r="BZ222" i="22" s="1"/>
  <c r="CE222" i="22" a="1"/>
  <c r="CE222" i="22" s="1"/>
  <c r="BW222" i="22" a="1"/>
  <c r="BW222" i="22" s="1"/>
  <c r="AK23" i="22" a="1"/>
  <c r="AK23" i="22" s="1"/>
  <c r="BP36" i="10"/>
  <c r="Z156" i="10" a="1"/>
  <c r="Z156" i="10" s="1"/>
  <c r="AB503" i="10" a="1"/>
  <c r="AB503" i="10" s="1"/>
  <c r="X503" i="10" a="1"/>
  <c r="X503" i="10" s="1"/>
  <c r="T503" i="10" a="1"/>
  <c r="T503" i="10" s="1"/>
  <c r="S563" i="10"/>
  <c r="AA503" i="10" a="1"/>
  <c r="AA503" i="10" s="1"/>
  <c r="W503" i="10" a="1"/>
  <c r="W503" i="10" s="1"/>
  <c r="Z503" i="10" a="1"/>
  <c r="Z503" i="10" s="1"/>
  <c r="V503" i="10" a="1"/>
  <c r="V503" i="10" s="1"/>
  <c r="AC503" i="10" a="1"/>
  <c r="AC503" i="10" s="1"/>
  <c r="Y503" i="10" a="1"/>
  <c r="Y503" i="10" s="1"/>
  <c r="U503" i="10" a="1"/>
  <c r="U503" i="10" s="1"/>
  <c r="BF1762" i="22"/>
  <c r="AN6" i="22" a="1"/>
  <c r="AN6" i="22" s="1"/>
  <c r="J5" i="11" s="1"/>
  <c r="BF1766" i="22"/>
  <c r="Q61" i="19"/>
  <c r="CA28" i="10"/>
  <c r="AA208" i="10" a="1"/>
  <c r="AA208" i="10" s="1"/>
  <c r="AP17" i="22" a="1"/>
  <c r="AP17" i="22" s="1"/>
  <c r="H16" i="11" s="1"/>
  <c r="L43" i="7"/>
  <c r="N42" i="11" s="1"/>
  <c r="D43" i="7"/>
  <c r="K43" i="7"/>
  <c r="C43" i="7"/>
  <c r="J43" i="7"/>
  <c r="I43" i="7"/>
  <c r="P43" i="7"/>
  <c r="V42" i="11" s="1"/>
  <c r="H43" i="7"/>
  <c r="B48" i="7"/>
  <c r="O43" i="7"/>
  <c r="U42" i="11" s="1"/>
  <c r="G43" i="7"/>
  <c r="N43" i="7"/>
  <c r="T42" i="11" s="1"/>
  <c r="F43" i="7"/>
  <c r="M43" i="7"/>
  <c r="S42" i="11" s="1"/>
  <c r="E43" i="7"/>
  <c r="DG25" i="22"/>
  <c r="CA217" i="22" s="1" a="1"/>
  <c r="CA217" i="22" s="1"/>
  <c r="CA49" i="22" a="1"/>
  <c r="CA49" i="22" s="1"/>
  <c r="AP24" i="22" a="1"/>
  <c r="AP24" i="22" s="1"/>
  <c r="H23" i="11" s="1"/>
  <c r="BF1760" i="22"/>
  <c r="Z513" i="10" a="1"/>
  <c r="Z513" i="10" s="1"/>
  <c r="V513" i="10" a="1"/>
  <c r="V513" i="10" s="1"/>
  <c r="S573" i="10"/>
  <c r="AC513" i="10" a="1"/>
  <c r="AC513" i="10" s="1"/>
  <c r="Y513" i="10" a="1"/>
  <c r="Y513" i="10" s="1"/>
  <c r="U513" i="10" a="1"/>
  <c r="U513" i="10" s="1"/>
  <c r="AB513" i="10" a="1"/>
  <c r="AB513" i="10" s="1"/>
  <c r="X513" i="10" a="1"/>
  <c r="X513" i="10" s="1"/>
  <c r="T513" i="10" a="1"/>
  <c r="T513" i="10" s="1"/>
  <c r="AA513" i="10" a="1"/>
  <c r="AA513" i="10" s="1"/>
  <c r="W513" i="10" a="1"/>
  <c r="W513" i="10" s="1"/>
  <c r="T30" i="26"/>
  <c r="S30" i="26"/>
  <c r="EN20" i="22"/>
  <c r="CD140" i="22" s="1" a="1"/>
  <c r="CD140" i="22" s="1"/>
  <c r="CD116" i="22" a="1"/>
  <c r="CD116" i="22" s="1"/>
  <c r="AW58" i="10"/>
  <c r="AA58" i="10" a="1"/>
  <c r="AA58" i="10" s="1"/>
  <c r="AA418" i="10" a="1"/>
  <c r="AA418" i="10" s="1"/>
  <c r="AS10" i="22" a="1"/>
  <c r="AS10" i="22" s="1"/>
  <c r="M9" i="11" s="1"/>
  <c r="BJ1368" i="22" a="1"/>
  <c r="BJ1368" i="22" s="1"/>
  <c r="BK1355" i="22" a="1"/>
  <c r="BK1355" i="22" s="1"/>
  <c r="BF1217" i="22"/>
  <c r="AA526" i="10" a="1"/>
  <c r="AA526" i="10" s="1"/>
  <c r="W526" i="10" a="1"/>
  <c r="W526" i="10" s="1"/>
  <c r="V526" i="10" a="1"/>
  <c r="V526" i="10" s="1"/>
  <c r="AC526" i="10" a="1"/>
  <c r="AC526" i="10" s="1"/>
  <c r="Y526" i="10" a="1"/>
  <c r="Y526" i="10" s="1"/>
  <c r="U526" i="10" a="1"/>
  <c r="U526" i="10" s="1"/>
  <c r="AB526" i="10" a="1"/>
  <c r="AB526" i="10" s="1"/>
  <c r="X526" i="10" a="1"/>
  <c r="X526" i="10" s="1"/>
  <c r="T526" i="10" a="1"/>
  <c r="T526" i="10" s="1"/>
  <c r="S586" i="10"/>
  <c r="F12" i="5"/>
  <c r="J11" i="5"/>
  <c r="K11" i="5" s="1"/>
  <c r="BG1408" i="22"/>
  <c r="BH832" i="22" a="1"/>
  <c r="BH832" i="22" s="1"/>
  <c r="BI832" i="22" a="1"/>
  <c r="BI832" i="22" s="1"/>
  <c r="BK832" i="22" a="1"/>
  <c r="BK832" i="22" s="1"/>
  <c r="BJ832" i="22" a="1"/>
  <c r="BJ832" i="22" s="1"/>
  <c r="BK1366" i="22" a="1"/>
  <c r="BK1366" i="22" s="1"/>
  <c r="AR25" i="22" a="1"/>
  <c r="AR25" i="22" s="1"/>
  <c r="L24" i="11" s="1"/>
  <c r="CD216" i="22" a="1"/>
  <c r="CD216" i="22" s="1"/>
  <c r="BZ216" i="22" a="1"/>
  <c r="BZ216" i="22" s="1"/>
  <c r="CC216" i="22" a="1"/>
  <c r="CC216" i="22" s="1"/>
  <c r="BY216" i="22" a="1"/>
  <c r="BY216" i="22" s="1"/>
  <c r="CE216" i="22" a="1"/>
  <c r="CE216" i="22" s="1"/>
  <c r="BW216" i="22" a="1"/>
  <c r="BW216" i="22" s="1"/>
  <c r="BV240" i="22"/>
  <c r="CB216" i="22" a="1"/>
  <c r="CB216" i="22" s="1"/>
  <c r="CA216" i="22" a="1"/>
  <c r="CA216" i="22" s="1"/>
  <c r="CF216" i="22" a="1"/>
  <c r="CF216" i="22" s="1"/>
  <c r="BX216" i="22" a="1"/>
  <c r="BX216" i="22" s="1"/>
  <c r="I36" i="9"/>
  <c r="H36" i="9"/>
  <c r="G36" i="9"/>
  <c r="B40" i="9"/>
  <c r="G41" i="9" s="1"/>
  <c r="S544" i="10"/>
  <c r="AC484" i="10" a="1"/>
  <c r="AC484" i="10" s="1"/>
  <c r="Y484" i="10" a="1"/>
  <c r="Y484" i="10" s="1"/>
  <c r="U484" i="10" a="1"/>
  <c r="U484" i="10" s="1"/>
  <c r="AB484" i="10" a="1"/>
  <c r="AB484" i="10" s="1"/>
  <c r="X484" i="10" a="1"/>
  <c r="X484" i="10" s="1"/>
  <c r="T484" i="10" a="1"/>
  <c r="T484" i="10" s="1"/>
  <c r="AA484" i="10" a="1"/>
  <c r="AA484" i="10" s="1"/>
  <c r="W484" i="10" a="1"/>
  <c r="W484" i="10" s="1"/>
  <c r="Z484" i="10" a="1"/>
  <c r="Z484" i="10" s="1"/>
  <c r="V484" i="10" a="1"/>
  <c r="V484" i="10" s="1"/>
  <c r="AO9" i="22" a="1"/>
  <c r="AO9" i="22" s="1"/>
  <c r="G8" i="11" s="1"/>
  <c r="BY54" i="10"/>
  <c r="Y234" i="10" a="1"/>
  <c r="Y234" i="10" s="1"/>
  <c r="BJ38" i="22" a="1"/>
  <c r="BJ38" i="22" s="1"/>
  <c r="BJ14" i="22" a="1"/>
  <c r="BJ14" i="22" s="1"/>
  <c r="BJ62" i="22" a="1"/>
  <c r="BJ62" i="22" s="1"/>
  <c r="BF1757" i="22"/>
  <c r="L41" i="9"/>
  <c r="C45" i="9"/>
  <c r="K41" i="9"/>
  <c r="J41" i="9"/>
  <c r="AK16" i="22" a="1"/>
  <c r="AK16" i="22" s="1"/>
  <c r="X543" i="10" a="1"/>
  <c r="X543" i="10" s="1"/>
  <c r="W543" i="10" a="1"/>
  <c r="W543" i="10" s="1"/>
  <c r="AC543" i="10" a="1"/>
  <c r="AC543" i="10" s="1"/>
  <c r="AB543" i="10" a="1"/>
  <c r="AB543" i="10" s="1"/>
  <c r="V543" i="10" a="1"/>
  <c r="V543" i="10" s="1"/>
  <c r="AA543" i="10" a="1"/>
  <c r="AA543" i="10" s="1"/>
  <c r="U543" i="10" a="1"/>
  <c r="U543" i="10" s="1"/>
  <c r="S603" i="10"/>
  <c r="T543" i="10" a="1"/>
  <c r="T543" i="10" s="1"/>
  <c r="Z543" i="10" a="1"/>
  <c r="Z543" i="10" s="1"/>
  <c r="Y543" i="10" a="1"/>
  <c r="Y543" i="10" s="1"/>
  <c r="BN54" i="10"/>
  <c r="X174" i="10" a="1"/>
  <c r="X174" i="10" s="1"/>
  <c r="AR19" i="22" a="1"/>
  <c r="AR19" i="22" s="1"/>
  <c r="L18" i="11" s="1"/>
  <c r="AK20" i="22" a="1"/>
  <c r="AK20" i="22" s="1"/>
  <c r="AR10" i="9"/>
  <c r="L28" i="9"/>
  <c r="G28" i="15" s="1"/>
  <c r="P36" i="9"/>
  <c r="S613" i="10"/>
  <c r="AC553" i="10" a="1"/>
  <c r="AC553" i="10" s="1"/>
  <c r="W553" i="10" a="1"/>
  <c r="W553" i="10" s="1"/>
  <c r="V553" i="10" a="1"/>
  <c r="V553" i="10" s="1"/>
  <c r="AB553" i="10" a="1"/>
  <c r="AB553" i="10" s="1"/>
  <c r="U553" i="10" a="1"/>
  <c r="U553" i="10" s="1"/>
  <c r="AA553" i="10" a="1"/>
  <c r="AA553" i="10" s="1"/>
  <c r="Z553" i="10" a="1"/>
  <c r="Z553" i="10" s="1"/>
  <c r="T553" i="10" a="1"/>
  <c r="T553" i="10" s="1"/>
  <c r="Y553" i="10" a="1"/>
  <c r="Y553" i="10" s="1"/>
  <c r="X553" i="10" a="1"/>
  <c r="X553" i="10" s="1"/>
  <c r="BK1356" i="22" a="1"/>
  <c r="BK1356" i="22" s="1"/>
  <c r="BF1637" i="22"/>
  <c r="AM12" i="22" a="1"/>
  <c r="AM12" i="22" s="1"/>
  <c r="B45" i="9"/>
  <c r="AO6" i="22" a="1"/>
  <c r="AO6" i="22" s="1"/>
  <c r="G5" i="11" s="1"/>
  <c r="S621" i="10"/>
  <c r="AC561" i="10" a="1"/>
  <c r="AC561" i="10" s="1"/>
  <c r="W561" i="10" a="1"/>
  <c r="W561" i="10" s="1"/>
  <c r="V561" i="10" a="1"/>
  <c r="V561" i="10" s="1"/>
  <c r="AB561" i="10" a="1"/>
  <c r="AB561" i="10" s="1"/>
  <c r="U561" i="10" a="1"/>
  <c r="U561" i="10" s="1"/>
  <c r="T561" i="10" a="1"/>
  <c r="T561" i="10" s="1"/>
  <c r="AM9" i="22" a="1"/>
  <c r="AM9" i="22" s="1"/>
  <c r="I8" i="11" s="1"/>
  <c r="AO7" i="22" a="1"/>
  <c r="AO7" i="22" s="1"/>
  <c r="G6" i="11" s="1"/>
  <c r="S576" i="10"/>
  <c r="AC516" i="10" a="1"/>
  <c r="AC516" i="10" s="1"/>
  <c r="Y516" i="10" a="1"/>
  <c r="Y516" i="10" s="1"/>
  <c r="U516" i="10" a="1"/>
  <c r="U516" i="10" s="1"/>
  <c r="AB516" i="10" a="1"/>
  <c r="AB516" i="10" s="1"/>
  <c r="X516" i="10" a="1"/>
  <c r="X516" i="10" s="1"/>
  <c r="T516" i="10" a="1"/>
  <c r="T516" i="10" s="1"/>
  <c r="AA516" i="10" a="1"/>
  <c r="AA516" i="10" s="1"/>
  <c r="W516" i="10" a="1"/>
  <c r="W516" i="10" s="1"/>
  <c r="Z516" i="10" a="1"/>
  <c r="Z516" i="10" s="1"/>
  <c r="V516" i="10" a="1"/>
  <c r="V516" i="10" s="1"/>
  <c r="BP54" i="10"/>
  <c r="Z174" i="10" a="1"/>
  <c r="Z174" i="10" s="1"/>
  <c r="BG849" i="22"/>
  <c r="BG297" i="22"/>
  <c r="BK273" i="22" a="1"/>
  <c r="BK273" i="22" s="1"/>
  <c r="BF1779" i="22"/>
  <c r="BF1639" i="22"/>
  <c r="ED24" i="22"/>
  <c r="CD96" i="22" a="1"/>
  <c r="CD96" i="22" s="1"/>
  <c r="S645" i="10"/>
  <c r="AC585" i="10" a="1"/>
  <c r="AC585" i="10" s="1"/>
  <c r="W585" i="10" a="1"/>
  <c r="W585" i="10" s="1"/>
  <c r="V585" i="10" a="1"/>
  <c r="V585" i="10" s="1"/>
  <c r="AB585" i="10" a="1"/>
  <c r="AB585" i="10" s="1"/>
  <c r="U585" i="10" a="1"/>
  <c r="U585" i="10" s="1"/>
  <c r="AA585" i="10" a="1"/>
  <c r="AA585" i="10" s="1"/>
  <c r="Z585" i="10" a="1"/>
  <c r="Z585" i="10" s="1"/>
  <c r="T585" i="10" a="1"/>
  <c r="T585" i="10" s="1"/>
  <c r="Y585" i="10" a="1"/>
  <c r="Y585" i="10" s="1"/>
  <c r="S653" i="10"/>
  <c r="X593" i="10" a="1"/>
  <c r="X593" i="10" s="1"/>
  <c r="AC593" i="10" a="1"/>
  <c r="AC593" i="10" s="1"/>
  <c r="W593" i="10" a="1"/>
  <c r="W593" i="10" s="1"/>
  <c r="V593" i="10" a="1"/>
  <c r="V593" i="10" s="1"/>
  <c r="AB593" i="10" a="1"/>
  <c r="AB593" i="10" s="1"/>
  <c r="U593" i="10" a="1"/>
  <c r="U593" i="10" s="1"/>
  <c r="AA593" i="10" a="1"/>
  <c r="AA593" i="10" s="1"/>
  <c r="Z593" i="10" a="1"/>
  <c r="Z593" i="10" s="1"/>
  <c r="T593" i="10" a="1"/>
  <c r="T593" i="10" s="1"/>
  <c r="Y593" i="10" a="1"/>
  <c r="Y593" i="10" s="1"/>
  <c r="AL23" i="22" a="1"/>
  <c r="AL23" i="22" s="1"/>
  <c r="AK18" i="22" a="1"/>
  <c r="AK18" i="22" s="1"/>
  <c r="G31" i="28"/>
  <c r="G34" i="28"/>
  <c r="AB511" i="10" a="1"/>
  <c r="AB511" i="10" s="1"/>
  <c r="T511" i="10" a="1"/>
  <c r="T511" i="10" s="1"/>
  <c r="W511" i="10" a="1"/>
  <c r="W511" i="10" s="1"/>
  <c r="S571" i="10"/>
  <c r="V511" i="10" a="1"/>
  <c r="V511" i="10" s="1"/>
  <c r="U511" i="10" a="1"/>
  <c r="U511" i="10" s="1"/>
  <c r="AC511" i="10" a="1"/>
  <c r="AC511" i="10" s="1"/>
  <c r="BF1654" i="22"/>
  <c r="N11" i="5"/>
  <c r="O42" i="5" s="1"/>
  <c r="K11" i="15"/>
  <c r="D16" i="17"/>
  <c r="AW11" i="22"/>
  <c r="H11" i="28"/>
  <c r="BK1380" i="22" a="1"/>
  <c r="BK1380" i="22" s="1"/>
  <c r="BJ1380" i="22" a="1"/>
  <c r="BJ1380" i="22" s="1"/>
  <c r="BI1380" i="22" a="1"/>
  <c r="BI1380" i="22" s="1"/>
  <c r="BH1380" i="22" a="1"/>
  <c r="BH1380" i="22" s="1"/>
  <c r="CC224" i="22" a="1"/>
  <c r="CC224" i="22" s="1"/>
  <c r="BY224" i="22" a="1"/>
  <c r="BY224" i="22" s="1"/>
  <c r="CF224" i="22" a="1"/>
  <c r="CF224" i="22" s="1"/>
  <c r="CB224" i="22" a="1"/>
  <c r="CB224" i="22" s="1"/>
  <c r="BX224" i="22" a="1"/>
  <c r="BX224" i="22" s="1"/>
  <c r="CD224" i="22" a="1"/>
  <c r="CD224" i="22" s="1"/>
  <c r="BV248" i="22"/>
  <c r="CA224" i="22" a="1"/>
  <c r="CA224" i="22" s="1"/>
  <c r="BZ224" i="22" a="1"/>
  <c r="BZ224" i="22" s="1"/>
  <c r="CE224" i="22" a="1"/>
  <c r="CE224" i="22" s="1"/>
  <c r="BW224" i="22" a="1"/>
  <c r="BW224" i="22" s="1"/>
  <c r="CK27" i="10"/>
  <c r="AA327" i="10" s="1" a="1"/>
  <c r="AA327" i="10" s="1"/>
  <c r="AA267" i="10" a="1"/>
  <c r="AA267" i="10" s="1"/>
  <c r="I66" i="22" a="1"/>
  <c r="I66" i="22" s="1"/>
  <c r="I65" i="22" a="1"/>
  <c r="I65" i="22" s="1"/>
  <c r="I68" i="22" a="1"/>
  <c r="I68" i="22" s="1"/>
  <c r="I67" i="22" a="1"/>
  <c r="I67" i="22" s="1"/>
  <c r="CB146" i="22" a="1"/>
  <c r="CB146" i="22" s="1"/>
  <c r="AL26" i="22" a="1"/>
  <c r="AL26" i="22" s="1"/>
  <c r="O31" i="26"/>
  <c r="R31" i="26" s="1"/>
  <c r="N31" i="26"/>
  <c r="Q31" i="26" s="1"/>
  <c r="P31" i="26"/>
  <c r="M32" i="26"/>
  <c r="BQ47" i="10"/>
  <c r="AA167" i="10" a="1"/>
  <c r="AA167" i="10" s="1"/>
  <c r="BG48" i="10"/>
  <c r="AA528" i="10" s="1" a="1"/>
  <c r="AA528" i="10" s="1"/>
  <c r="AA108" i="10" a="1"/>
  <c r="AA108" i="10" s="1"/>
  <c r="CJ34" i="10"/>
  <c r="Z334" i="10" s="1" a="1"/>
  <c r="Z334" i="10" s="1"/>
  <c r="Z274" i="10" a="1"/>
  <c r="Z274" i="10" s="1"/>
  <c r="BK1368" i="22" a="1"/>
  <c r="BK1368" i="22" s="1"/>
  <c r="BF1649" i="22"/>
  <c r="BI1387" i="22" a="1"/>
  <c r="BI1387" i="22" s="1"/>
  <c r="BH1387" i="22" a="1"/>
  <c r="BH1387" i="22" s="1"/>
  <c r="BK1387" i="22" a="1"/>
  <c r="BK1387" i="22" s="1"/>
  <c r="BJ1387" i="22" a="1"/>
  <c r="BJ1387" i="22" s="1"/>
  <c r="BG844" i="22"/>
  <c r="BG292" i="22"/>
  <c r="AP25" i="22" a="1"/>
  <c r="AP25" i="22" s="1"/>
  <c r="H24" i="11" s="1"/>
  <c r="CI62" i="10"/>
  <c r="I61" i="10" a="1"/>
  <c r="I61" i="10" s="1"/>
  <c r="I63" i="10" a="1"/>
  <c r="I63" i="10" s="1"/>
  <c r="I64" i="10" a="1"/>
  <c r="I64" i="10" s="1"/>
  <c r="I62" i="10" a="1"/>
  <c r="I62" i="10" s="1"/>
  <c r="Y302" i="10" a="1"/>
  <c r="Y302" i="10" s="1"/>
  <c r="BV259" i="22"/>
  <c r="CC235" i="22" a="1"/>
  <c r="CC235" i="22" s="1"/>
  <c r="BY235" i="22" a="1"/>
  <c r="BY235" i="22" s="1"/>
  <c r="CF235" i="22" a="1"/>
  <c r="CF235" i="22" s="1"/>
  <c r="CB235" i="22" a="1"/>
  <c r="CB235" i="22" s="1"/>
  <c r="BX235" i="22" a="1"/>
  <c r="BX235" i="22" s="1"/>
  <c r="CD235" i="22" a="1"/>
  <c r="CD235" i="22" s="1"/>
  <c r="CA235" i="22" a="1"/>
  <c r="CA235" i="22" s="1"/>
  <c r="BZ235" i="22" a="1"/>
  <c r="BZ235" i="22" s="1"/>
  <c r="BW235" i="22" a="1"/>
  <c r="BW235" i="22" s="1"/>
  <c r="CE235" i="22" a="1"/>
  <c r="CE235" i="22" s="1"/>
  <c r="AN12" i="22" a="1"/>
  <c r="AN12" i="22" s="1"/>
  <c r="CK45" i="10"/>
  <c r="AA345" i="10" s="1" a="1"/>
  <c r="AA345" i="10" s="1"/>
  <c r="AA285" i="10" a="1"/>
  <c r="AA285" i="10" s="1"/>
  <c r="AN10" i="22" a="1"/>
  <c r="AN10" i="22" s="1"/>
  <c r="J9" i="11" s="1"/>
  <c r="BF1218" i="22"/>
  <c r="BF1212" i="22"/>
  <c r="BZ44" i="10"/>
  <c r="Z224" i="10" a="1"/>
  <c r="Z224" i="10" s="1"/>
  <c r="AR24" i="22" a="1"/>
  <c r="AR24" i="22" s="1"/>
  <c r="L23" i="11" s="1"/>
  <c r="BF1216" i="22"/>
  <c r="BG851" i="22"/>
  <c r="BG299" i="22"/>
  <c r="BI275" i="22" a="1"/>
  <c r="BI275" i="22" s="1"/>
  <c r="BH275" i="22" a="1"/>
  <c r="BH275" i="22" s="1"/>
  <c r="BK275" i="22" a="1"/>
  <c r="BK275" i="22" s="1"/>
  <c r="BJ275" i="22" a="1"/>
  <c r="BJ275" i="22" s="1"/>
  <c r="E31" i="28"/>
  <c r="F44" i="9"/>
  <c r="U40" i="9"/>
  <c r="T40" i="9"/>
  <c r="S40" i="9"/>
  <c r="AK4" i="22" a="1"/>
  <c r="AK4" i="22" s="1"/>
  <c r="E3" i="11" s="1"/>
  <c r="S572" i="10"/>
  <c r="AC512" i="10" a="1"/>
  <c r="AC512" i="10" s="1"/>
  <c r="Y512" i="10" a="1"/>
  <c r="Y512" i="10" s="1"/>
  <c r="U512" i="10" a="1"/>
  <c r="U512" i="10" s="1"/>
  <c r="AB512" i="10" a="1"/>
  <c r="AB512" i="10" s="1"/>
  <c r="X512" i="10" a="1"/>
  <c r="X512" i="10" s="1"/>
  <c r="T512" i="10" a="1"/>
  <c r="T512" i="10" s="1"/>
  <c r="AA512" i="10" a="1"/>
  <c r="AA512" i="10" s="1"/>
  <c r="W512" i="10" a="1"/>
  <c r="W512" i="10" s="1"/>
  <c r="Z512" i="10" a="1"/>
  <c r="Z512" i="10" s="1"/>
  <c r="V512" i="10" a="1"/>
  <c r="V512" i="10" s="1"/>
  <c r="AR12" i="22" a="1"/>
  <c r="AR12" i="22" s="1"/>
  <c r="L11" i="11" s="1"/>
  <c r="BG846" i="22"/>
  <c r="BG294" i="22"/>
  <c r="BI270" i="22" a="1"/>
  <c r="BI270" i="22" s="1"/>
  <c r="BH270" i="22" a="1"/>
  <c r="BH270" i="22" s="1"/>
  <c r="BK270" i="22" a="1"/>
  <c r="BK270" i="22" s="1"/>
  <c r="BJ270" i="22" a="1"/>
  <c r="BJ270" i="22" s="1"/>
  <c r="AR18" i="22" a="1"/>
  <c r="AR18" i="22" s="1"/>
  <c r="L17" i="11" s="1"/>
  <c r="AK6" i="22" a="1"/>
  <c r="AK6" i="22" s="1"/>
  <c r="E5" i="11" s="1"/>
  <c r="T35" i="7"/>
  <c r="S35" i="7"/>
  <c r="M50" i="7"/>
  <c r="S49" i="11" s="1"/>
  <c r="E50" i="7"/>
  <c r="L50" i="7"/>
  <c r="N49" i="11" s="1"/>
  <c r="D50" i="7"/>
  <c r="K50" i="7"/>
  <c r="C50" i="7"/>
  <c r="J50" i="7"/>
  <c r="I50" i="7"/>
  <c r="P50" i="7"/>
  <c r="V49" i="11" s="1"/>
  <c r="H50" i="7"/>
  <c r="O50" i="7"/>
  <c r="U49" i="11" s="1"/>
  <c r="G50" i="7"/>
  <c r="B55" i="7"/>
  <c r="N50" i="7"/>
  <c r="T49" i="11" s="1"/>
  <c r="F50" i="7"/>
  <c r="BI1375" i="22" a="1"/>
  <c r="BI1375" i="22" s="1"/>
  <c r="BH1375" i="22" a="1"/>
  <c r="BH1375" i="22" s="1"/>
  <c r="BJ1375" i="22" a="1"/>
  <c r="BJ1375" i="22" s="1"/>
  <c r="BK1375" i="22" a="1"/>
  <c r="BK1375" i="22" s="1"/>
  <c r="W546" i="10" a="1"/>
  <c r="W546" i="10" s="1"/>
  <c r="AC546" i="10" a="1"/>
  <c r="AC546" i="10" s="1"/>
  <c r="V546" i="10" a="1"/>
  <c r="V546" i="10" s="1"/>
  <c r="AB546" i="10" a="1"/>
  <c r="AB546" i="10" s="1"/>
  <c r="AA546" i="10" a="1"/>
  <c r="AA546" i="10" s="1"/>
  <c r="U546" i="10" a="1"/>
  <c r="U546" i="10" s="1"/>
  <c r="S606" i="10"/>
  <c r="Z546" i="10" a="1"/>
  <c r="Z546" i="10" s="1"/>
  <c r="T546" i="10" a="1"/>
  <c r="T546" i="10" s="1"/>
  <c r="Y546" i="10" a="1"/>
  <c r="Y546" i="10" s="1"/>
  <c r="X546" i="10" a="1"/>
  <c r="X546" i="10" s="1"/>
  <c r="AK8" i="22" a="1"/>
  <c r="AK8" i="22" s="1"/>
  <c r="E7" i="11" s="1"/>
  <c r="CE196" i="22" a="1"/>
  <c r="CE196" i="22" s="1"/>
  <c r="CA196" i="22" a="1"/>
  <c r="CA196" i="22" s="1"/>
  <c r="BW196" i="22" a="1"/>
  <c r="BW196" i="22" s="1"/>
  <c r="BH268" i="22" s="1" a="1"/>
  <c r="BH268" i="22" s="1"/>
  <c r="BV220" i="22"/>
  <c r="BZ196" i="22" a="1"/>
  <c r="BZ196" i="22" s="1"/>
  <c r="BK268" i="22" s="1" a="1"/>
  <c r="BK268" i="22" s="1"/>
  <c r="CF196" i="22" a="1"/>
  <c r="CF196" i="22" s="1"/>
  <c r="BY196" i="22" a="1"/>
  <c r="BY196" i="22" s="1"/>
  <c r="BJ268" i="22" s="1" a="1"/>
  <c r="BJ268" i="22" s="1"/>
  <c r="CD196" i="22" a="1"/>
  <c r="CD196" i="22" s="1"/>
  <c r="BX196" i="22" a="1"/>
  <c r="BX196" i="22" s="1"/>
  <c r="BI268" i="22" s="1" a="1"/>
  <c r="BI268" i="22" s="1"/>
  <c r="CC196" i="22" a="1"/>
  <c r="CC196" i="22" s="1"/>
  <c r="CB196" i="22" a="1"/>
  <c r="CB196" i="22" s="1"/>
  <c r="AL14" i="22" a="1"/>
  <c r="AL14" i="22" s="1"/>
  <c r="BH1377" i="22" a="1"/>
  <c r="BH1377" i="22" s="1"/>
  <c r="BI1377" i="22" a="1"/>
  <c r="BI1377" i="22" s="1"/>
  <c r="BJ1377" i="22" a="1"/>
  <c r="BJ1377" i="22" s="1"/>
  <c r="BK1377" i="22" a="1"/>
  <c r="BK1377" i="22" s="1"/>
  <c r="ED25" i="22"/>
  <c r="CD97" i="22" a="1"/>
  <c r="CD97" i="22" s="1"/>
  <c r="AR5" i="22" a="1"/>
  <c r="AR5" i="22" s="1"/>
  <c r="L4" i="11" s="1"/>
  <c r="BK1358" i="22" a="1"/>
  <c r="BK1358" i="22" s="1"/>
  <c r="AO20" i="22" a="1"/>
  <c r="AO20" i="22" s="1"/>
  <c r="G19" i="11" s="1"/>
  <c r="AM18" i="22" a="1"/>
  <c r="AM18" i="22" s="1"/>
  <c r="BF46" i="10"/>
  <c r="Z526" i="10" s="1" a="1"/>
  <c r="Z526" i="10" s="1"/>
  <c r="Z106" i="10" a="1"/>
  <c r="Z106" i="10" s="1"/>
  <c r="BG847" i="22"/>
  <c r="BG295" i="22"/>
  <c r="BH271" i="22" a="1"/>
  <c r="BH271" i="22" s="1"/>
  <c r="BJ271" i="22" a="1"/>
  <c r="BJ271" i="22" s="1"/>
  <c r="BK271" i="22" a="1"/>
  <c r="BK271" i="22" s="1"/>
  <c r="AN9" i="22" a="1"/>
  <c r="AN9" i="22" s="1"/>
  <c r="J8" i="11" s="1"/>
  <c r="AP8" i="22" a="1"/>
  <c r="AP8" i="22" s="1"/>
  <c r="H7" i="11" s="1"/>
  <c r="AL13" i="22" a="1"/>
  <c r="AL13" i="22" s="1"/>
  <c r="CE214" i="22" a="1"/>
  <c r="CE214" i="22" s="1"/>
  <c r="CA214" i="22" a="1"/>
  <c r="CA214" i="22" s="1"/>
  <c r="BW214" i="22" a="1"/>
  <c r="BW214" i="22" s="1"/>
  <c r="BH286" i="22" s="1" a="1"/>
  <c r="BH286" i="22" s="1"/>
  <c r="CD214" i="22" a="1"/>
  <c r="CD214" i="22" s="1"/>
  <c r="BZ214" i="22" a="1"/>
  <c r="BZ214" i="22" s="1"/>
  <c r="BK286" i="22" s="1" a="1"/>
  <c r="BK286" i="22" s="1"/>
  <c r="CF214" i="22" a="1"/>
  <c r="CF214" i="22" s="1"/>
  <c r="BX214" i="22" a="1"/>
  <c r="BX214" i="22" s="1"/>
  <c r="BI286" i="22" s="1" a="1"/>
  <c r="BI286" i="22" s="1"/>
  <c r="BV238" i="22"/>
  <c r="CC214" i="22" a="1"/>
  <c r="CC214" i="22" s="1"/>
  <c r="CB214" i="22" a="1"/>
  <c r="CB214" i="22" s="1"/>
  <c r="BY214" i="22" a="1"/>
  <c r="BY214" i="22" s="1"/>
  <c r="BJ286" i="22" s="1" a="1"/>
  <c r="BJ286" i="22" s="1"/>
  <c r="AN14" i="22" a="1"/>
  <c r="AN14" i="22" s="1"/>
  <c r="Z439" i="10" a="1"/>
  <c r="Z439" i="10" s="1"/>
  <c r="EB21" i="22"/>
  <c r="CB93" i="22" a="1"/>
  <c r="CB93" i="22" s="1"/>
  <c r="BG1401" i="22"/>
  <c r="BI825" i="22" a="1"/>
  <c r="BI825" i="22" s="1"/>
  <c r="BH825" i="22" a="1"/>
  <c r="BH825" i="22" s="1"/>
  <c r="BK825" i="22" a="1"/>
  <c r="BK825" i="22" s="1"/>
  <c r="BJ825" i="22" a="1"/>
  <c r="BJ825" i="22" s="1"/>
  <c r="AT11" i="22" a="1"/>
  <c r="AT11" i="22" s="1"/>
  <c r="O10" i="11" s="1"/>
  <c r="AN4" i="22" a="1"/>
  <c r="AN4" i="22" s="1"/>
  <c r="J3" i="11" s="1"/>
  <c r="CF207" i="22" a="1"/>
  <c r="CF207" i="22" s="1"/>
  <c r="CB207" i="22" a="1"/>
  <c r="CB207" i="22" s="1"/>
  <c r="BX207" i="22" a="1"/>
  <c r="BX207" i="22" s="1"/>
  <c r="CC207" i="22" a="1"/>
  <c r="CC207" i="22" s="1"/>
  <c r="BY207" i="22" a="1"/>
  <c r="BY207" i="22" s="1"/>
  <c r="CA207" i="22" a="1"/>
  <c r="CA207" i="22" s="1"/>
  <c r="BZ207" i="22" a="1"/>
  <c r="BZ207" i="22" s="1"/>
  <c r="BK279" i="22" s="1" a="1"/>
  <c r="BK279" i="22" s="1"/>
  <c r="CE207" i="22" a="1"/>
  <c r="CE207" i="22" s="1"/>
  <c r="BW207" i="22" a="1"/>
  <c r="BW207" i="22" s="1"/>
  <c r="BH279" i="22" s="1" a="1"/>
  <c r="BH279" i="22" s="1"/>
  <c r="BV231" i="22"/>
  <c r="CD207" i="22" a="1"/>
  <c r="CD207" i="22" s="1"/>
  <c r="G23" i="28"/>
  <c r="G39" i="28"/>
  <c r="G21" i="28"/>
  <c r="R70" i="19"/>
  <c r="G80" i="19"/>
  <c r="R80" i="19" s="1"/>
  <c r="BF1638" i="22"/>
  <c r="BG1409" i="22"/>
  <c r="BI833" i="22" a="1"/>
  <c r="BI833" i="22" s="1"/>
  <c r="BH833" i="22" a="1"/>
  <c r="BH833" i="22" s="1"/>
  <c r="BJ833" i="22" a="1"/>
  <c r="BJ833" i="22" s="1"/>
  <c r="BK833" i="22" a="1"/>
  <c r="BK833" i="22" s="1"/>
  <c r="BF1645" i="22"/>
  <c r="M35" i="9"/>
  <c r="D39" i="9"/>
  <c r="O35" i="9"/>
  <c r="N35" i="9"/>
  <c r="BF1776" i="22"/>
  <c r="S637" i="10"/>
  <c r="AB577" i="10" a="1"/>
  <c r="AB577" i="10" s="1"/>
  <c r="U577" i="10" a="1"/>
  <c r="U577" i="10" s="1"/>
  <c r="AA577" i="10" a="1"/>
  <c r="AA577" i="10" s="1"/>
  <c r="T577" i="10" a="1"/>
  <c r="T577" i="10" s="1"/>
  <c r="AC577" i="10" a="1"/>
  <c r="AC577" i="10" s="1"/>
  <c r="W577" i="10" a="1"/>
  <c r="W577" i="10" s="1"/>
  <c r="V577" i="10" a="1"/>
  <c r="V577" i="10" s="1"/>
  <c r="V521" i="10" a="1"/>
  <c r="V521" i="10" s="1"/>
  <c r="AC521" i="10" a="1"/>
  <c r="AC521" i="10" s="1"/>
  <c r="U521" i="10" a="1"/>
  <c r="U521" i="10" s="1"/>
  <c r="S581" i="10"/>
  <c r="AB521" i="10" a="1"/>
  <c r="AB521" i="10" s="1"/>
  <c r="T521" i="10" a="1"/>
  <c r="T521" i="10" s="1"/>
  <c r="W521" i="10" a="1"/>
  <c r="W521" i="10" s="1"/>
  <c r="S642" i="10"/>
  <c r="X582" i="10" a="1"/>
  <c r="X582" i="10" s="1"/>
  <c r="W582" i="10" a="1"/>
  <c r="W582" i="10" s="1"/>
  <c r="AC582" i="10" a="1"/>
  <c r="AC582" i="10" s="1"/>
  <c r="V582" i="10" a="1"/>
  <c r="V582" i="10" s="1"/>
  <c r="AB582" i="10" a="1"/>
  <c r="AB582" i="10" s="1"/>
  <c r="AA582" i="10" a="1"/>
  <c r="AA582" i="10" s="1"/>
  <c r="U582" i="10" a="1"/>
  <c r="U582" i="10" s="1"/>
  <c r="Z582" i="10" a="1"/>
  <c r="Z582" i="10" s="1"/>
  <c r="T582" i="10" a="1"/>
  <c r="T582" i="10" s="1"/>
  <c r="Y582" i="10" a="1"/>
  <c r="Y582" i="10" s="1"/>
  <c r="BG860" i="22"/>
  <c r="BG308" i="22"/>
  <c r="BI284" i="22" a="1"/>
  <c r="BI284" i="22" s="1"/>
  <c r="BH284" i="22" a="1"/>
  <c r="BH284" i="22" s="1"/>
  <c r="BJ284" i="22" a="1"/>
  <c r="BJ284" i="22" s="1"/>
  <c r="BK284" i="22" a="1"/>
  <c r="BK284" i="22" s="1"/>
  <c r="G45" i="26"/>
  <c r="F45" i="26"/>
  <c r="E36" i="26"/>
  <c r="AC492" i="10" a="1"/>
  <c r="AC492" i="10" s="1"/>
  <c r="Y492" i="10" a="1"/>
  <c r="Y492" i="10" s="1"/>
  <c r="U492" i="10" a="1"/>
  <c r="U492" i="10" s="1"/>
  <c r="S552" i="10"/>
  <c r="AB492" i="10" a="1"/>
  <c r="AB492" i="10" s="1"/>
  <c r="X492" i="10" a="1"/>
  <c r="X492" i="10" s="1"/>
  <c r="T492" i="10" a="1"/>
  <c r="T492" i="10" s="1"/>
  <c r="AA492" i="10" a="1"/>
  <c r="AA492" i="10" s="1"/>
  <c r="W492" i="10" a="1"/>
  <c r="W492" i="10" s="1"/>
  <c r="Z492" i="10" a="1"/>
  <c r="Z492" i="10" s="1"/>
  <c r="V492" i="10" a="1"/>
  <c r="V492" i="10" s="1"/>
  <c r="AN26" i="22" a="1"/>
  <c r="AN26" i="22" s="1"/>
  <c r="AS25" i="22" a="1"/>
  <c r="AS25" i="22" s="1"/>
  <c r="M24" i="11" s="1"/>
  <c r="BG864" i="22"/>
  <c r="BG312" i="22"/>
  <c r="BI288" i="22" a="1"/>
  <c r="BI288" i="22" s="1"/>
  <c r="BH288" i="22" a="1"/>
  <c r="BH288" i="22" s="1"/>
  <c r="BK288" i="22" a="1"/>
  <c r="BK288" i="22" s="1"/>
  <c r="BJ288" i="22" a="1"/>
  <c r="BJ288" i="22" s="1"/>
  <c r="AS12" i="22" a="1"/>
  <c r="AS12" i="22" s="1"/>
  <c r="M11" i="11" s="1"/>
  <c r="AP18" i="22" a="1"/>
  <c r="AP18" i="22" s="1"/>
  <c r="H17" i="11" s="1"/>
  <c r="AO23" i="22" a="1"/>
  <c r="AO23" i="22" s="1"/>
  <c r="G22" i="11" s="1"/>
  <c r="BG855" i="22"/>
  <c r="BG303" i="22"/>
  <c r="BI279" i="22" a="1"/>
  <c r="BI279" i="22" s="1"/>
  <c r="BJ279" i="22" a="1"/>
  <c r="BJ279" i="22" s="1"/>
  <c r="CF215" i="22" a="1"/>
  <c r="CF215" i="22" s="1"/>
  <c r="CB215" i="22" a="1"/>
  <c r="CB215" i="22" s="1"/>
  <c r="BX215" i="22" a="1"/>
  <c r="BX215" i="22" s="1"/>
  <c r="BI287" i="22" s="1" a="1"/>
  <c r="BI287" i="22" s="1"/>
  <c r="CC215" i="22" a="1"/>
  <c r="CC215" i="22" s="1"/>
  <c r="BY215" i="22" a="1"/>
  <c r="BY215" i="22" s="1"/>
  <c r="BJ287" i="22" s="1" a="1"/>
  <c r="BJ287" i="22" s="1"/>
  <c r="CE215" i="22" a="1"/>
  <c r="CE215" i="22" s="1"/>
  <c r="BW215" i="22" a="1"/>
  <c r="BW215" i="22" s="1"/>
  <c r="BH287" i="22" s="1" a="1"/>
  <c r="BH287" i="22" s="1"/>
  <c r="CD215" i="22" a="1"/>
  <c r="CD215" i="22" s="1"/>
  <c r="CA215" i="22" a="1"/>
  <c r="CA215" i="22" s="1"/>
  <c r="BV239" i="22"/>
  <c r="BZ215" i="22" a="1"/>
  <c r="BZ215" i="22" s="1"/>
  <c r="BK287" i="22" s="1" a="1"/>
  <c r="BK287" i="22" s="1"/>
  <c r="R52" i="19"/>
  <c r="G62" i="19"/>
  <c r="BF1758" i="22"/>
  <c r="EN22" i="22"/>
  <c r="CD142" i="22" s="1" a="1"/>
  <c r="CD142" i="22" s="1"/>
  <c r="CD118" i="22" a="1"/>
  <c r="CD118" i="22" s="1"/>
  <c r="BF1224" i="22"/>
  <c r="BF1658" i="22"/>
  <c r="AT26" i="22" a="1"/>
  <c r="AT26" i="22" s="1"/>
  <c r="O25" i="11" s="1"/>
  <c r="BN36" i="10"/>
  <c r="X156" i="10" a="1"/>
  <c r="X156" i="10" s="1"/>
  <c r="Q52" i="19"/>
  <c r="B54" i="7"/>
  <c r="N49" i="7"/>
  <c r="T48" i="11" s="1"/>
  <c r="F49" i="7"/>
  <c r="M49" i="7"/>
  <c r="S48" i="11" s="1"/>
  <c r="E49" i="7"/>
  <c r="L49" i="7"/>
  <c r="N48" i="11" s="1"/>
  <c r="D49" i="7"/>
  <c r="K49" i="7"/>
  <c r="C49" i="7"/>
  <c r="J49" i="7"/>
  <c r="I49" i="7"/>
  <c r="P49" i="7"/>
  <c r="V48" i="11" s="1"/>
  <c r="H49" i="7"/>
  <c r="O49" i="7"/>
  <c r="U48" i="11" s="1"/>
  <c r="G49" i="7"/>
  <c r="BF1211" i="22"/>
  <c r="G11" i="14"/>
  <c r="F11" i="14"/>
  <c r="J11" i="14"/>
  <c r="I11" i="14"/>
  <c r="H11" i="14"/>
  <c r="E11" i="14"/>
  <c r="BG1400" i="22"/>
  <c r="BH824" i="22" a="1"/>
  <c r="BH824" i="22" s="1"/>
  <c r="BI824" i="22" a="1"/>
  <c r="BI824" i="22" s="1"/>
  <c r="BK824" i="22" a="1"/>
  <c r="BK824" i="22" s="1"/>
  <c r="BJ824" i="22" a="1"/>
  <c r="BJ824" i="22" s="1"/>
  <c r="AQ7" i="22" a="1"/>
  <c r="AQ7" i="22" s="1"/>
  <c r="K6" i="11" s="1"/>
  <c r="Z497" i="10" a="1"/>
  <c r="Z497" i="10" s="1"/>
  <c r="V497" i="10" a="1"/>
  <c r="V497" i="10" s="1"/>
  <c r="AC497" i="10" a="1"/>
  <c r="AC497" i="10" s="1"/>
  <c r="Y497" i="10" a="1"/>
  <c r="Y497" i="10" s="1"/>
  <c r="U497" i="10" a="1"/>
  <c r="U497" i="10" s="1"/>
  <c r="AB497" i="10" a="1"/>
  <c r="AB497" i="10" s="1"/>
  <c r="X497" i="10" a="1"/>
  <c r="X497" i="10" s="1"/>
  <c r="T497" i="10" a="1"/>
  <c r="T497" i="10" s="1"/>
  <c r="S557" i="10"/>
  <c r="AA497" i="10" a="1"/>
  <c r="AA497" i="10" s="1"/>
  <c r="W497" i="10" a="1"/>
  <c r="W497" i="10" s="1"/>
  <c r="AT24" i="22" a="1"/>
  <c r="AT24" i="22" s="1"/>
  <c r="O23" i="11" s="1"/>
  <c r="BK44" i="22" a="1"/>
  <c r="BK44" i="22" s="1"/>
  <c r="BK20" i="22" a="1"/>
  <c r="BK20" i="22" s="1"/>
  <c r="BK68" i="22" a="1"/>
  <c r="BK68" i="22" s="1"/>
  <c r="AM19" i="22" a="1"/>
  <c r="AM19" i="22" s="1"/>
  <c r="BQ38" i="10"/>
  <c r="AA158" i="10" a="1"/>
  <c r="AA158" i="10" s="1"/>
  <c r="S660" i="10"/>
  <c r="AC600" i="10" a="1"/>
  <c r="AC600" i="10" s="1"/>
  <c r="W600" i="10" a="1"/>
  <c r="W600" i="10" s="1"/>
  <c r="AB600" i="10" a="1"/>
  <c r="AB600" i="10" s="1"/>
  <c r="V600" i="10" a="1"/>
  <c r="V600" i="10" s="1"/>
  <c r="U600" i="10" a="1"/>
  <c r="U600" i="10" s="1"/>
  <c r="T600" i="10" a="1"/>
  <c r="T600" i="10" s="1"/>
  <c r="AT6" i="22" a="1"/>
  <c r="AT6" i="22" s="1"/>
  <c r="O5" i="11" s="1"/>
  <c r="CE201" i="22" a="1"/>
  <c r="CE201" i="22" s="1"/>
  <c r="CA201" i="22" a="1"/>
  <c r="CA201" i="22" s="1"/>
  <c r="BW201" i="22" a="1"/>
  <c r="BW201" i="22" s="1"/>
  <c r="BH273" i="22" s="1" a="1"/>
  <c r="BH273" i="22" s="1"/>
  <c r="CF201" i="22" a="1"/>
  <c r="CF201" i="22" s="1"/>
  <c r="CB201" i="22" a="1"/>
  <c r="CB201" i="22" s="1"/>
  <c r="BX201" i="22" a="1"/>
  <c r="BX201" i="22" s="1"/>
  <c r="BI273" i="22" s="1" a="1"/>
  <c r="BI273" i="22" s="1"/>
  <c r="BV225" i="22"/>
  <c r="BZ201" i="22" a="1"/>
  <c r="BZ201" i="22" s="1"/>
  <c r="BY201" i="22" a="1"/>
  <c r="BY201" i="22" s="1"/>
  <c r="BJ273" i="22" s="1" a="1"/>
  <c r="BJ273" i="22" s="1"/>
  <c r="CD201" i="22" a="1"/>
  <c r="CD201" i="22" s="1"/>
  <c r="CC201" i="22" a="1"/>
  <c r="CC201" i="22" s="1"/>
  <c r="P47" i="7"/>
  <c r="V46" i="11" s="1"/>
  <c r="H47" i="7"/>
  <c r="O47" i="7"/>
  <c r="U46" i="11" s="1"/>
  <c r="G47" i="7"/>
  <c r="N47" i="7"/>
  <c r="T46" i="11" s="1"/>
  <c r="F47" i="7"/>
  <c r="M47" i="7"/>
  <c r="S46" i="11" s="1"/>
  <c r="E47" i="7"/>
  <c r="L47" i="7"/>
  <c r="N46" i="11" s="1"/>
  <c r="D47" i="7"/>
  <c r="B52" i="7"/>
  <c r="K47" i="7"/>
  <c r="C47" i="7"/>
  <c r="J47" i="7"/>
  <c r="I47" i="7"/>
  <c r="AN11" i="22" a="1"/>
  <c r="AN11" i="22" s="1"/>
  <c r="J10" i="11" s="1"/>
  <c r="D52" i="14"/>
  <c r="AS8" i="22" a="1"/>
  <c r="AS8" i="22" s="1"/>
  <c r="M7" i="11" s="1"/>
  <c r="AT14" i="22" a="1"/>
  <c r="AT14" i="22" s="1"/>
  <c r="O13" i="11" s="1"/>
  <c r="AC634" i="10" a="1"/>
  <c r="AC634" i="10" s="1"/>
  <c r="Y634" i="10" a="1"/>
  <c r="Y634" i="10" s="1"/>
  <c r="U634" i="10" a="1"/>
  <c r="U634" i="10" s="1"/>
  <c r="AB634" i="10" a="1"/>
  <c r="AB634" i="10" s="1"/>
  <c r="X634" i="10" a="1"/>
  <c r="X634" i="10" s="1"/>
  <c r="T634" i="10" a="1"/>
  <c r="T634" i="10" s="1"/>
  <c r="S694" i="10"/>
  <c r="AA634" i="10" a="1"/>
  <c r="AA634" i="10" s="1"/>
  <c r="W634" i="10" a="1"/>
  <c r="W634" i="10" s="1"/>
  <c r="Z634" i="10" a="1"/>
  <c r="Z634" i="10" s="1"/>
  <c r="V634" i="10" a="1"/>
  <c r="V634" i="10" s="1"/>
  <c r="BF1773" i="22"/>
  <c r="BG861" i="22"/>
  <c r="BG309" i="22"/>
  <c r="BI285" i="22" a="1"/>
  <c r="BI285" i="22" s="1"/>
  <c r="BH285" i="22" a="1"/>
  <c r="BH285" i="22" s="1"/>
  <c r="BK285" i="22" a="1"/>
  <c r="BK285" i="22" s="1"/>
  <c r="BJ285" i="22" a="1"/>
  <c r="BJ285" i="22" s="1"/>
  <c r="BI1379" i="22" a="1"/>
  <c r="BI1379" i="22" s="1"/>
  <c r="BH1379" i="22" a="1"/>
  <c r="BH1379" i="22" s="1"/>
  <c r="BK1379" i="22" a="1"/>
  <c r="BK1379" i="22" s="1"/>
  <c r="BJ1379" i="22" a="1"/>
  <c r="BJ1379" i="22" s="1"/>
  <c r="BX35" i="10"/>
  <c r="X215" i="10" a="1"/>
  <c r="X215" i="10" s="1"/>
  <c r="BG1396" i="22"/>
  <c r="BI820" i="22" a="1"/>
  <c r="BI820" i="22" s="1"/>
  <c r="BK820" i="22" a="1"/>
  <c r="BK820" i="22" s="1"/>
  <c r="BH820" i="22" a="1"/>
  <c r="BH820" i="22" s="1"/>
  <c r="BJ820" i="22" a="1"/>
  <c r="BJ820" i="22" s="1"/>
  <c r="BF1774" i="22"/>
  <c r="AL5" i="22" a="1"/>
  <c r="AL5" i="22" s="1"/>
  <c r="F4" i="11" s="1"/>
  <c r="AM10" i="22" a="1"/>
  <c r="AM10" i="22" s="1"/>
  <c r="I9" i="11" s="1"/>
  <c r="AV9" i="9"/>
  <c r="O25" i="9"/>
  <c r="G25" i="15" s="1"/>
  <c r="BF1650" i="22"/>
  <c r="S650" i="10"/>
  <c r="W590" i="10" a="1"/>
  <c r="W590" i="10" s="1"/>
  <c r="AC590" i="10" a="1"/>
  <c r="AC590" i="10" s="1"/>
  <c r="V590" i="10" a="1"/>
  <c r="V590" i="10" s="1"/>
  <c r="AB590" i="10" a="1"/>
  <c r="AB590" i="10" s="1"/>
  <c r="U590" i="10" a="1"/>
  <c r="U590" i="10" s="1"/>
  <c r="T590" i="10" a="1"/>
  <c r="T590" i="10" s="1"/>
  <c r="Y547" i="10" a="1"/>
  <c r="Y547" i="10" s="1"/>
  <c r="X547" i="10" a="1"/>
  <c r="X547" i="10" s="1"/>
  <c r="W547" i="10" a="1"/>
  <c r="W547" i="10" s="1"/>
  <c r="AC547" i="10" a="1"/>
  <c r="AC547" i="10" s="1"/>
  <c r="AB547" i="10" a="1"/>
  <c r="AB547" i="10" s="1"/>
  <c r="V547" i="10" a="1"/>
  <c r="V547" i="10" s="1"/>
  <c r="AA547" i="10" a="1"/>
  <c r="AA547" i="10" s="1"/>
  <c r="U547" i="10" a="1"/>
  <c r="U547" i="10" s="1"/>
  <c r="S607" i="10"/>
  <c r="T547" i="10" a="1"/>
  <c r="T547" i="10" s="1"/>
  <c r="Z547" i="10" a="1"/>
  <c r="Z547" i="10" s="1"/>
  <c r="AO26" i="22" a="1"/>
  <c r="AO26" i="22" s="1"/>
  <c r="G25" i="11" s="1"/>
  <c r="BG1403" i="22"/>
  <c r="BK827" i="22" a="1"/>
  <c r="BK827" i="22" s="1"/>
  <c r="BI827" i="22" a="1"/>
  <c r="BI827" i="22" s="1"/>
  <c r="BH827" i="22" a="1"/>
  <c r="BH827" i="22" s="1"/>
  <c r="BJ827" i="22" a="1"/>
  <c r="BJ827" i="22" s="1"/>
  <c r="BN45" i="10"/>
  <c r="X585" i="10" s="1" a="1"/>
  <c r="X585" i="10" s="1"/>
  <c r="X165" i="10" a="1"/>
  <c r="X165" i="10" s="1"/>
  <c r="AS15" i="22" a="1"/>
  <c r="AS15" i="22" s="1"/>
  <c r="M14" i="11" s="1"/>
  <c r="AS5" i="22" a="1"/>
  <c r="AS5" i="22" s="1"/>
  <c r="M4" i="11" s="1"/>
  <c r="S635" i="10"/>
  <c r="X575" i="10" a="1"/>
  <c r="X575" i="10" s="1"/>
  <c r="W575" i="10" a="1"/>
  <c r="W575" i="10" s="1"/>
  <c r="AC575" i="10" a="1"/>
  <c r="AC575" i="10" s="1"/>
  <c r="AB575" i="10" a="1"/>
  <c r="AB575" i="10" s="1"/>
  <c r="V575" i="10" a="1"/>
  <c r="V575" i="10" s="1"/>
  <c r="AA575" i="10" a="1"/>
  <c r="AA575" i="10" s="1"/>
  <c r="U575" i="10" a="1"/>
  <c r="U575" i="10" s="1"/>
  <c r="T575" i="10" a="1"/>
  <c r="T575" i="10" s="1"/>
  <c r="Z575" i="10" a="1"/>
  <c r="Z575" i="10" s="1"/>
  <c r="Y575" i="10" a="1"/>
  <c r="Y575" i="10" s="1"/>
  <c r="BG1398" i="22"/>
  <c r="BI822" i="22" a="1"/>
  <c r="BI822" i="22" s="1"/>
  <c r="BH822" i="22" a="1"/>
  <c r="BH822" i="22" s="1"/>
  <c r="BJ822" i="22" a="1"/>
  <c r="BJ822" i="22" s="1"/>
  <c r="BK822" i="22" a="1"/>
  <c r="BK822" i="22" s="1"/>
  <c r="S651" i="10"/>
  <c r="U591" i="10" a="1"/>
  <c r="U591" i="10" s="1"/>
  <c r="T591" i="10" a="1"/>
  <c r="T591" i="10" s="1"/>
  <c r="W591" i="10" a="1"/>
  <c r="W591" i="10" s="1"/>
  <c r="AC591" i="10" a="1"/>
  <c r="AC591" i="10" s="1"/>
  <c r="AB591" i="10" a="1"/>
  <c r="AB591" i="10" s="1"/>
  <c r="V591" i="10" a="1"/>
  <c r="V591" i="10" s="1"/>
  <c r="AO19" i="22" a="1"/>
  <c r="AO19" i="22" s="1"/>
  <c r="G18" i="11" s="1"/>
  <c r="AS9" i="22" a="1"/>
  <c r="AS9" i="22" s="1"/>
  <c r="M8" i="11" s="1"/>
  <c r="AS17" i="22" a="1"/>
  <c r="AS17" i="22" s="1"/>
  <c r="M16" i="11" s="1"/>
  <c r="AP16" i="22" a="1"/>
  <c r="AP16" i="22" s="1"/>
  <c r="H15" i="11" s="1"/>
  <c r="BP18" i="10"/>
  <c r="Z138" i="10" a="1"/>
  <c r="Z138" i="10" s="1"/>
  <c r="AO5" i="22" a="1"/>
  <c r="AO5" i="22" s="1"/>
  <c r="G4" i="11" s="1"/>
  <c r="AA566" i="10" a="1"/>
  <c r="AA566" i="10" s="1"/>
  <c r="U566" i="10" a="1"/>
  <c r="U566" i="10" s="1"/>
  <c r="Z566" i="10" a="1"/>
  <c r="Z566" i="10" s="1"/>
  <c r="T566" i="10" a="1"/>
  <c r="T566" i="10" s="1"/>
  <c r="S626" i="10"/>
  <c r="Y566" i="10" a="1"/>
  <c r="Y566" i="10" s="1"/>
  <c r="X566" i="10" a="1"/>
  <c r="X566" i="10" s="1"/>
  <c r="W566" i="10" a="1"/>
  <c r="W566" i="10" s="1"/>
  <c r="AC566" i="10" a="1"/>
  <c r="AC566" i="10" s="1"/>
  <c r="V566" i="10" a="1"/>
  <c r="V566" i="10" s="1"/>
  <c r="AB566" i="10" a="1"/>
  <c r="AB566" i="10" s="1"/>
  <c r="AS6" i="22" a="1"/>
  <c r="AS6" i="22" s="1"/>
  <c r="M5" i="11" s="1"/>
  <c r="BG30" i="10"/>
  <c r="AA510" i="10" s="1" a="1"/>
  <c r="AA510" i="10" s="1"/>
  <c r="AA90" i="10" a="1"/>
  <c r="AA90" i="10" s="1"/>
  <c r="U37" i="9"/>
  <c r="T37" i="9"/>
  <c r="S37" i="9"/>
  <c r="F41" i="9"/>
  <c r="BG57" i="10"/>
  <c r="AA117" i="10" a="1"/>
  <c r="AA117" i="10" s="1"/>
  <c r="AA477" i="10" a="1"/>
  <c r="AA477" i="10" s="1"/>
  <c r="BF1225" i="22"/>
  <c r="AV56" i="10"/>
  <c r="Z56" i="10" a="1"/>
  <c r="Z56" i="10" s="1"/>
  <c r="Z416" i="10" a="1"/>
  <c r="Z416" i="10" s="1"/>
  <c r="CH53" i="10"/>
  <c r="X353" i="10" s="1" a="1"/>
  <c r="X353" i="10" s="1"/>
  <c r="X293" i="10" a="1"/>
  <c r="X293" i="10" s="1"/>
  <c r="BG1399" i="22"/>
  <c r="BI823" i="22" a="1"/>
  <c r="BI823" i="22" s="1"/>
  <c r="BJ823" i="22" a="1"/>
  <c r="BJ823" i="22" s="1"/>
  <c r="BH823" i="22" a="1"/>
  <c r="BH823" i="22" s="1"/>
  <c r="BK823" i="22" a="1"/>
  <c r="BK823" i="22" s="1"/>
  <c r="AL10" i="22" a="1"/>
  <c r="AL10" i="22" s="1"/>
  <c r="F9" i="11" s="1"/>
  <c r="S657" i="10"/>
  <c r="AC597" i="10" a="1"/>
  <c r="AC597" i="10" s="1"/>
  <c r="W597" i="10" a="1"/>
  <c r="W597" i="10" s="1"/>
  <c r="V597" i="10" a="1"/>
  <c r="V597" i="10" s="1"/>
  <c r="AB597" i="10" a="1"/>
  <c r="AB597" i="10" s="1"/>
  <c r="U597" i="10" a="1"/>
  <c r="U597" i="10" s="1"/>
  <c r="T597" i="10" a="1"/>
  <c r="T597" i="10" s="1"/>
  <c r="AM17" i="22" a="1"/>
  <c r="AM17" i="22" s="1"/>
  <c r="BJ1364" i="22" a="1"/>
  <c r="BJ1364" i="22" s="1"/>
  <c r="CJ25" i="10"/>
  <c r="Z325" i="10" s="1" a="1"/>
  <c r="Z325" i="10" s="1"/>
  <c r="Z265" i="10" a="1"/>
  <c r="Z265" i="10" s="1"/>
  <c r="S587" i="10"/>
  <c r="AB527" i="10" a="1"/>
  <c r="AB527" i="10" s="1"/>
  <c r="T527" i="10" a="1"/>
  <c r="T527" i="10" s="1"/>
  <c r="AA527" i="10" a="1"/>
  <c r="AA527" i="10" s="1"/>
  <c r="W527" i="10" a="1"/>
  <c r="W527" i="10" s="1"/>
  <c r="V527" i="10" a="1"/>
  <c r="V527" i="10" s="1"/>
  <c r="AC527" i="10" a="1"/>
  <c r="AC527" i="10" s="1"/>
  <c r="U527" i="10" a="1"/>
  <c r="U527" i="10" s="1"/>
  <c r="AO16" i="22" a="1"/>
  <c r="AO16" i="22" s="1"/>
  <c r="G15" i="11" s="1"/>
  <c r="AQ11" i="22" a="1"/>
  <c r="AQ11" i="22" s="1"/>
  <c r="K10" i="11" s="1"/>
  <c r="BG858" i="22"/>
  <c r="BG306" i="22"/>
  <c r="BI282" i="22" a="1"/>
  <c r="BI282" i="22" s="1"/>
  <c r="BH282" i="22" a="1"/>
  <c r="BH282" i="22" s="1"/>
  <c r="BJ282" i="22" a="1"/>
  <c r="BJ282" i="22" s="1"/>
  <c r="BK282" i="22" a="1"/>
  <c r="BK282" i="22" s="1"/>
  <c r="BK1363" i="22" a="1"/>
  <c r="BK1363" i="22" s="1"/>
  <c r="AM15" i="22" a="1"/>
  <c r="AM15" i="22" s="1"/>
  <c r="BP27" i="10"/>
  <c r="Z147" i="10" a="1"/>
  <c r="Z147" i="10" s="1"/>
  <c r="G26" i="28"/>
  <c r="G24" i="28"/>
  <c r="AP12" i="22" a="1"/>
  <c r="AP12" i="22" s="1"/>
  <c r="H11" i="11" s="1"/>
  <c r="BI1391" i="22" a="1"/>
  <c r="BI1391" i="22" s="1"/>
  <c r="BH1391" i="22" a="1"/>
  <c r="BH1391" i="22" s="1"/>
  <c r="BJ1391" i="22" a="1"/>
  <c r="BJ1391" i="22" s="1"/>
  <c r="BK1391" i="22" a="1"/>
  <c r="BK1391" i="22" s="1"/>
  <c r="AX11" i="22" l="1"/>
  <c r="H97" i="4"/>
  <c r="H101" i="4"/>
  <c r="H98" i="4"/>
  <c r="H93" i="4"/>
  <c r="H94" i="4"/>
  <c r="H99" i="4"/>
  <c r="H95" i="4"/>
  <c r="H96" i="4"/>
  <c r="F118" i="4"/>
  <c r="G108" i="4"/>
  <c r="F104" i="4"/>
  <c r="G94" i="4"/>
  <c r="F112" i="4"/>
  <c r="G102" i="4"/>
  <c r="H102" i="4" s="1"/>
  <c r="AO12" i="29"/>
  <c r="G110" i="4"/>
  <c r="G129" i="4"/>
  <c r="G125" i="4"/>
  <c r="G107" i="4"/>
  <c r="G111" i="4"/>
  <c r="G106" i="4"/>
  <c r="G103" i="4"/>
  <c r="I57" i="33"/>
  <c r="B56" i="33"/>
  <c r="CI26" i="10"/>
  <c r="Y326" i="10" s="1" a="1"/>
  <c r="Y326" i="10" s="1"/>
  <c r="Y266" i="10" a="1"/>
  <c r="Y266" i="10" s="1"/>
  <c r="AU57" i="10"/>
  <c r="Y57" i="10" a="1"/>
  <c r="Y57" i="10" s="1"/>
  <c r="Y417" i="10" a="1"/>
  <c r="Y417" i="10" s="1"/>
  <c r="AV41" i="22"/>
  <c r="I41" i="15" s="1"/>
  <c r="Q67" i="19"/>
  <c r="BY18" i="10"/>
  <c r="Y198" i="10" a="1"/>
  <c r="Y198" i="10" s="1"/>
  <c r="Q64" i="19"/>
  <c r="Q57" i="19"/>
  <c r="AV31" i="22"/>
  <c r="I31" i="15" s="1"/>
  <c r="BY27" i="10"/>
  <c r="Y207" i="10" a="1"/>
  <c r="Y207" i="10" s="1"/>
  <c r="AV45" i="22"/>
  <c r="I45" i="15" s="1"/>
  <c r="Q49" i="19"/>
  <c r="AV40" i="22"/>
  <c r="I40" i="15" s="1"/>
  <c r="Q80" i="19"/>
  <c r="Q53" i="19"/>
  <c r="Q83" i="19"/>
  <c r="Q58" i="19"/>
  <c r="Q42" i="19"/>
  <c r="AV29" i="22"/>
  <c r="I29" i="15" s="1"/>
  <c r="Q23" i="19"/>
  <c r="Y257" i="10" a="1"/>
  <c r="Y257" i="10" s="1"/>
  <c r="CI17" i="10"/>
  <c r="Y317" i="10" s="1" a="1"/>
  <c r="Y317" i="10" s="1"/>
  <c r="Q59" i="19"/>
  <c r="BO28" i="10"/>
  <c r="Y148" i="10" a="1"/>
  <c r="Y148" i="10" s="1"/>
  <c r="Y476" i="10" a="1"/>
  <c r="Y476" i="10" s="1"/>
  <c r="Y116" i="10" a="1"/>
  <c r="Y116" i="10" s="1"/>
  <c r="BE56" i="10"/>
  <c r="Q62" i="19"/>
  <c r="CI35" i="10"/>
  <c r="Y335" i="10" s="1" a="1"/>
  <c r="Y335" i="10" s="1"/>
  <c r="Y275" i="10" a="1"/>
  <c r="Y275" i="10" s="1"/>
  <c r="AP11" i="29"/>
  <c r="AQ10" i="29"/>
  <c r="AB10" i="9" s="1"/>
  <c r="AR10" i="29"/>
  <c r="AC10" i="9" s="1"/>
  <c r="Y440" i="10" a="1"/>
  <c r="Y440" i="10" s="1"/>
  <c r="BE20" i="10"/>
  <c r="Y80" i="10" a="1"/>
  <c r="Y80" i="10" s="1"/>
  <c r="Q79" i="19"/>
  <c r="Q28" i="19"/>
  <c r="Q60" i="19"/>
  <c r="BO19" i="10"/>
  <c r="Y139" i="10" a="1"/>
  <c r="Y139" i="10" s="1"/>
  <c r="BO55" i="10"/>
  <c r="Y175" i="10" a="1"/>
  <c r="Y175" i="10" s="1"/>
  <c r="Y390" i="10" a="1"/>
  <c r="Y390" i="10" s="1"/>
  <c r="AU30" i="10"/>
  <c r="AK40" i="10"/>
  <c r="Y30" i="10" a="1"/>
  <c r="Y30" i="10" s="1"/>
  <c r="BE38" i="10"/>
  <c r="Y98" i="10" a="1"/>
  <c r="Y98" i="10" s="1"/>
  <c r="Y458" i="10" a="1"/>
  <c r="Y458" i="10" s="1"/>
  <c r="BO37" i="10"/>
  <c r="Y157" i="10" a="1"/>
  <c r="Y157" i="10" s="1"/>
  <c r="Y517" i="10" a="1"/>
  <c r="Y517" i="10" s="1"/>
  <c r="B53" i="20"/>
  <c r="H42" i="16" s="1"/>
  <c r="H43" i="16"/>
  <c r="H41" i="16"/>
  <c r="H40" i="16"/>
  <c r="H34" i="16"/>
  <c r="H38" i="16"/>
  <c r="H37" i="16"/>
  <c r="H47" i="16"/>
  <c r="H46" i="16"/>
  <c r="H31" i="16"/>
  <c r="H35" i="16"/>
  <c r="H32" i="16"/>
  <c r="H33" i="16"/>
  <c r="H36" i="16"/>
  <c r="Y381" i="10" a="1"/>
  <c r="Y381" i="10" s="1"/>
  <c r="Y21" i="10" a="1"/>
  <c r="Y21" i="10" s="1"/>
  <c r="AU21" i="10"/>
  <c r="AK31" i="10"/>
  <c r="BY36" i="10"/>
  <c r="Y216" i="10" a="1"/>
  <c r="Y216" i="10" s="1"/>
  <c r="Y408" i="10" a="1"/>
  <c r="Y408" i="10" s="1"/>
  <c r="AK58" i="10"/>
  <c r="Y48" i="10" a="1"/>
  <c r="Y48" i="10" s="1"/>
  <c r="AU48" i="10"/>
  <c r="BE29" i="10"/>
  <c r="Y89" i="10" a="1"/>
  <c r="Y89" i="10" s="1"/>
  <c r="Y449" i="10" a="1"/>
  <c r="Y449" i="10" s="1"/>
  <c r="BY45" i="10"/>
  <c r="Y225" i="10" a="1"/>
  <c r="Y225" i="10" s="1"/>
  <c r="Y166" i="10" a="1"/>
  <c r="Y166" i="10" s="1"/>
  <c r="BO46" i="10"/>
  <c r="Y399" i="10" a="1"/>
  <c r="Y399" i="10" s="1"/>
  <c r="Y39" i="10" a="1"/>
  <c r="Y39" i="10" s="1"/>
  <c r="AK49" i="10"/>
  <c r="AU39" i="10"/>
  <c r="Q71" i="19"/>
  <c r="AV37" i="22"/>
  <c r="I37" i="15" s="1"/>
  <c r="BE47" i="10"/>
  <c r="Y107" i="10" a="1"/>
  <c r="Y107" i="10" s="1"/>
  <c r="Y467" i="10" a="1"/>
  <c r="Y467" i="10" s="1"/>
  <c r="AD2070" i="25"/>
  <c r="AF55" i="25"/>
  <c r="AE55" i="25"/>
  <c r="AG55" i="25" s="1"/>
  <c r="W10" i="9"/>
  <c r="X9" i="9"/>
  <c r="Z10" i="9"/>
  <c r="AA9" i="9"/>
  <c r="I41" i="9"/>
  <c r="R40" i="9"/>
  <c r="P40" i="9"/>
  <c r="V38" i="9"/>
  <c r="J40" i="9"/>
  <c r="Y36" i="9"/>
  <c r="Y38" i="9"/>
  <c r="Y35" i="9"/>
  <c r="Y37" i="9"/>
  <c r="V36" i="9"/>
  <c r="H19" i="15"/>
  <c r="H20" i="15" s="1"/>
  <c r="H21" i="15" s="1"/>
  <c r="H22" i="15" s="1"/>
  <c r="V35" i="9"/>
  <c r="V37" i="9"/>
  <c r="D9" i="11"/>
  <c r="H58" i="20"/>
  <c r="B9" i="11"/>
  <c r="C9" i="11" s="1"/>
  <c r="BZ27" i="10"/>
  <c r="Z207" i="10" a="1"/>
  <c r="Z207" i="10" s="1"/>
  <c r="BH1399" i="22" a="1"/>
  <c r="BH1399" i="22" s="1"/>
  <c r="BI1399" i="22" a="1"/>
  <c r="BI1399" i="22" s="1"/>
  <c r="BK1399" i="22" a="1"/>
  <c r="BK1399" i="22" s="1"/>
  <c r="BJ1399" i="22" a="1"/>
  <c r="BJ1399" i="22" s="1"/>
  <c r="BX36" i="10"/>
  <c r="X216" i="10" a="1"/>
  <c r="X216" i="10" s="1"/>
  <c r="BG879" i="22"/>
  <c r="BG327" i="22"/>
  <c r="BI303" i="22" a="1"/>
  <c r="BI303" i="22" s="1"/>
  <c r="BG1436" i="22"/>
  <c r="BJ860" i="22" a="1"/>
  <c r="BJ860" i="22" s="1"/>
  <c r="BI860" i="22" a="1"/>
  <c r="BI860" i="22" s="1"/>
  <c r="BH860" i="22" a="1"/>
  <c r="BH860" i="22" s="1"/>
  <c r="BK860" i="22" a="1"/>
  <c r="BK860" i="22" s="1"/>
  <c r="EL21" i="22"/>
  <c r="CB141" i="22" s="1" a="1"/>
  <c r="CB141" i="22" s="1"/>
  <c r="CB117" i="22" a="1"/>
  <c r="CB117" i="22" s="1"/>
  <c r="BJ1403" i="22" a="1"/>
  <c r="BJ1403" i="22" s="1"/>
  <c r="BH1403" i="22" a="1"/>
  <c r="BH1403" i="22" s="1"/>
  <c r="BI1403" i="22" a="1"/>
  <c r="BI1403" i="22" s="1"/>
  <c r="BK1403" i="22" a="1"/>
  <c r="BK1403" i="22" s="1"/>
  <c r="BI1400" i="22" a="1"/>
  <c r="BI1400" i="22" s="1"/>
  <c r="BH1400" i="22" a="1"/>
  <c r="BH1400" i="22" s="1"/>
  <c r="BK1400" i="22" a="1"/>
  <c r="BK1400" i="22" s="1"/>
  <c r="BJ1400" i="22" a="1"/>
  <c r="BJ1400" i="22" s="1"/>
  <c r="BV263" i="22"/>
  <c r="CC239" i="22" a="1"/>
  <c r="CC239" i="22" s="1"/>
  <c r="BY239" i="22" a="1"/>
  <c r="BY239" i="22" s="1"/>
  <c r="CF239" i="22" a="1"/>
  <c r="CF239" i="22" s="1"/>
  <c r="CB239" i="22" a="1"/>
  <c r="CB239" i="22" s="1"/>
  <c r="BX239" i="22" a="1"/>
  <c r="BX239" i="22" s="1"/>
  <c r="CD239" i="22" a="1"/>
  <c r="CD239" i="22" s="1"/>
  <c r="CA239" i="22" a="1"/>
  <c r="CA239" i="22" s="1"/>
  <c r="BZ239" i="22" a="1"/>
  <c r="BZ239" i="22" s="1"/>
  <c r="BW239" i="22" a="1"/>
  <c r="BW239" i="22" s="1"/>
  <c r="CE239" i="22" a="1"/>
  <c r="CE239" i="22" s="1"/>
  <c r="BG888" i="22"/>
  <c r="BG336" i="22"/>
  <c r="BV255" i="22"/>
  <c r="CC231" i="22" a="1"/>
  <c r="CC231" i="22" s="1"/>
  <c r="BY231" i="22" a="1"/>
  <c r="BY231" i="22" s="1"/>
  <c r="BJ303" i="22" s="1" a="1"/>
  <c r="BJ303" i="22" s="1"/>
  <c r="CF231" i="22" a="1"/>
  <c r="CF231" i="22" s="1"/>
  <c r="CB231" i="22" a="1"/>
  <c r="CB231" i="22" s="1"/>
  <c r="BX231" i="22" a="1"/>
  <c r="BX231" i="22" s="1"/>
  <c r="CD231" i="22" a="1"/>
  <c r="CD231" i="22" s="1"/>
  <c r="CA231" i="22" a="1"/>
  <c r="CA231" i="22" s="1"/>
  <c r="BZ231" i="22" a="1"/>
  <c r="BZ231" i="22" s="1"/>
  <c r="BK303" i="22" s="1" a="1"/>
  <c r="BK303" i="22" s="1"/>
  <c r="BW231" i="22" a="1"/>
  <c r="BW231" i="22" s="1"/>
  <c r="BH303" i="22" s="1" a="1"/>
  <c r="BH303" i="22" s="1"/>
  <c r="CE231" i="22" a="1"/>
  <c r="CE231" i="22" s="1"/>
  <c r="BG1422" i="22"/>
  <c r="BJ846" i="22" a="1"/>
  <c r="BJ846" i="22" s="1"/>
  <c r="BI846" i="22" a="1"/>
  <c r="BI846" i="22" s="1"/>
  <c r="BH846" i="22" a="1"/>
  <c r="BH846" i="22" s="1"/>
  <c r="BK846" i="22" a="1"/>
  <c r="BK846" i="22" s="1"/>
  <c r="BG875" i="22"/>
  <c r="BG323" i="22"/>
  <c r="BI299" i="22" a="1"/>
  <c r="BI299" i="22" s="1"/>
  <c r="BH299" i="22" a="1"/>
  <c r="BH299" i="22" s="1"/>
  <c r="BJ299" i="22" a="1"/>
  <c r="BJ299" i="22" s="1"/>
  <c r="BK299" i="22" a="1"/>
  <c r="BK299" i="22" s="1"/>
  <c r="M33" i="26"/>
  <c r="P32" i="26"/>
  <c r="O32" i="26"/>
  <c r="R32" i="26" s="1"/>
  <c r="N32" i="26"/>
  <c r="Q32" i="26" s="1"/>
  <c r="S636" i="10"/>
  <c r="Z576" i="10" a="1"/>
  <c r="Z576" i="10" s="1"/>
  <c r="Y576" i="10" a="1"/>
  <c r="Y576" i="10" s="1"/>
  <c r="X576" i="10" a="1"/>
  <c r="X576" i="10" s="1"/>
  <c r="AC576" i="10" a="1"/>
  <c r="AC576" i="10" s="1"/>
  <c r="W576" i="10" a="1"/>
  <c r="W576" i="10" s="1"/>
  <c r="AB576" i="10" a="1"/>
  <c r="AB576" i="10" s="1"/>
  <c r="V576" i="10" a="1"/>
  <c r="V576" i="10" s="1"/>
  <c r="U576" i="10" a="1"/>
  <c r="U576" i="10" s="1"/>
  <c r="T576" i="10" a="1"/>
  <c r="T576" i="10" s="1"/>
  <c r="AA576" i="10" a="1"/>
  <c r="AA576" i="10" s="1"/>
  <c r="L45" i="9"/>
  <c r="C49" i="9"/>
  <c r="K45" i="9"/>
  <c r="J45" i="9"/>
  <c r="BZ36" i="10"/>
  <c r="Z216" i="10" a="1"/>
  <c r="Z216" i="10" s="1"/>
  <c r="AT57" i="10"/>
  <c r="X57" i="10" a="1"/>
  <c r="X57" i="10" s="1"/>
  <c r="X417" i="10" a="1"/>
  <c r="X417" i="10" s="1"/>
  <c r="S662" i="10"/>
  <c r="AB602" i="10" a="1"/>
  <c r="AB602" i="10" s="1"/>
  <c r="AA602" i="10" a="1"/>
  <c r="AA602" i="10" s="1"/>
  <c r="U602" i="10" a="1"/>
  <c r="U602" i="10" s="1"/>
  <c r="Z602" i="10" a="1"/>
  <c r="Z602" i="10" s="1"/>
  <c r="T602" i="10" a="1"/>
  <c r="T602" i="10" s="1"/>
  <c r="Y602" i="10" a="1"/>
  <c r="Y602" i="10" s="1"/>
  <c r="X602" i="10" a="1"/>
  <c r="X602" i="10" s="1"/>
  <c r="W602" i="10" a="1"/>
  <c r="W602" i="10" s="1"/>
  <c r="AC602" i="10" a="1"/>
  <c r="AC602" i="10" s="1"/>
  <c r="V602" i="10" a="1"/>
  <c r="V602" i="10" s="1"/>
  <c r="S611" i="10"/>
  <c r="Z551" i="10" a="1"/>
  <c r="Z551" i="10" s="1"/>
  <c r="Y551" i="10" a="1"/>
  <c r="Y551" i="10" s="1"/>
  <c r="X551" i="10" a="1"/>
  <c r="X551" i="10" s="1"/>
  <c r="W551" i="10" a="1"/>
  <c r="W551" i="10" s="1"/>
  <c r="AC551" i="10" a="1"/>
  <c r="AC551" i="10" s="1"/>
  <c r="AB551" i="10" a="1"/>
  <c r="AB551" i="10" s="1"/>
  <c r="V551" i="10" a="1"/>
  <c r="V551" i="10" s="1"/>
  <c r="AA551" i="10" a="1"/>
  <c r="AA551" i="10" s="1"/>
  <c r="U551" i="10" a="1"/>
  <c r="U551" i="10" s="1"/>
  <c r="T551" i="10" a="1"/>
  <c r="T551" i="10" s="1"/>
  <c r="AR11" i="9"/>
  <c r="L32" i="9"/>
  <c r="G32" i="15" s="1"/>
  <c r="O40" i="9"/>
  <c r="N40" i="9"/>
  <c r="M40" i="9"/>
  <c r="D44" i="9"/>
  <c r="CH17" i="10"/>
  <c r="X317" i="10" s="1" a="1"/>
  <c r="X317" i="10" s="1"/>
  <c r="X257" i="10" a="1"/>
  <c r="X257" i="10" s="1"/>
  <c r="Q88" i="19"/>
  <c r="Q31" i="19"/>
  <c r="Q14" i="19"/>
  <c r="Q4" i="19"/>
  <c r="Q12" i="19"/>
  <c r="Q17" i="19"/>
  <c r="Q8" i="19"/>
  <c r="Q7" i="19"/>
  <c r="Q15" i="19"/>
  <c r="Q11" i="19"/>
  <c r="Q22" i="19"/>
  <c r="Q9" i="19"/>
  <c r="Q16" i="19"/>
  <c r="Q26" i="19"/>
  <c r="Q20" i="19"/>
  <c r="Q27" i="19"/>
  <c r="Q5" i="19"/>
  <c r="Q18" i="19"/>
  <c r="Q24" i="19"/>
  <c r="Q33" i="19"/>
  <c r="Q10" i="19"/>
  <c r="Q13" i="19"/>
  <c r="Q46" i="19"/>
  <c r="Q45" i="19"/>
  <c r="Q21" i="19"/>
  <c r="Q3" i="19"/>
  <c r="Q35" i="19"/>
  <c r="Q25" i="19"/>
  <c r="Q6" i="19"/>
  <c r="Q36" i="19"/>
  <c r="Q19" i="19"/>
  <c r="Q32" i="19"/>
  <c r="Q55" i="19"/>
  <c r="Q29" i="19"/>
  <c r="Q41" i="19"/>
  <c r="Q44" i="19"/>
  <c r="Q50" i="19"/>
  <c r="Q75" i="19"/>
  <c r="Q63" i="19"/>
  <c r="Q30" i="19"/>
  <c r="Q34" i="19"/>
  <c r="Q51" i="19"/>
  <c r="Q48" i="19"/>
  <c r="S716" i="10"/>
  <c r="W656" i="10" a="1"/>
  <c r="W656" i="10" s="1"/>
  <c r="V656" i="10" a="1"/>
  <c r="V656" i="10" s="1"/>
  <c r="AC656" i="10" a="1"/>
  <c r="AC656" i="10" s="1"/>
  <c r="U656" i="10" a="1"/>
  <c r="U656" i="10" s="1"/>
  <c r="AB656" i="10" a="1"/>
  <c r="AB656" i="10" s="1"/>
  <c r="T656" i="10" a="1"/>
  <c r="T656" i="10" s="1"/>
  <c r="CC226" i="22" a="1"/>
  <c r="CC226" i="22" s="1"/>
  <c r="BY226" i="22" a="1"/>
  <c r="BY226" i="22" s="1"/>
  <c r="CF226" i="22" a="1"/>
  <c r="CF226" i="22" s="1"/>
  <c r="CB226" i="22" a="1"/>
  <c r="CB226" i="22" s="1"/>
  <c r="BX226" i="22" a="1"/>
  <c r="BX226" i="22" s="1"/>
  <c r="BW226" i="22" a="1"/>
  <c r="BW226" i="22" s="1"/>
  <c r="BV250" i="22"/>
  <c r="CE226" i="22" a="1"/>
  <c r="CE226" i="22" s="1"/>
  <c r="CD226" i="22" a="1"/>
  <c r="CD226" i="22" s="1"/>
  <c r="CA226" i="22" a="1"/>
  <c r="CA226" i="22" s="1"/>
  <c r="BZ226" i="22" a="1"/>
  <c r="BZ226" i="22" s="1"/>
  <c r="K67" i="10" a="1"/>
  <c r="K67" i="10" s="1"/>
  <c r="K65" i="10" a="1"/>
  <c r="K65" i="10" s="1"/>
  <c r="K68" i="10" a="1"/>
  <c r="K68" i="10" s="1"/>
  <c r="K66" i="10" a="1"/>
  <c r="K66" i="10" s="1"/>
  <c r="AA362" i="10" a="1"/>
  <c r="AA362" i="10" s="1"/>
  <c r="Q40" i="25"/>
  <c r="B40" i="28"/>
  <c r="AV30" i="22"/>
  <c r="I30" i="15" s="1"/>
  <c r="R41" i="25"/>
  <c r="S41" i="25" s="1"/>
  <c r="C41" i="28"/>
  <c r="D41" i="28" s="1"/>
  <c r="AT41" i="22" a="1"/>
  <c r="AT41" i="22" s="1"/>
  <c r="O40" i="11" s="1"/>
  <c r="AP41" i="22" a="1"/>
  <c r="AP41" i="22" s="1"/>
  <c r="H40" i="11" s="1"/>
  <c r="AL41" i="22" a="1"/>
  <c r="AL41" i="22" s="1"/>
  <c r="AS41" i="22" a="1"/>
  <c r="AS41" i="22" s="1"/>
  <c r="M40" i="11" s="1"/>
  <c r="AO41" i="22" a="1"/>
  <c r="AO41" i="22" s="1"/>
  <c r="G40" i="11" s="1"/>
  <c r="AK41" i="22" a="1"/>
  <c r="AK41" i="22" s="1"/>
  <c r="AR41" i="22" a="1"/>
  <c r="AR41" i="22" s="1"/>
  <c r="L40" i="11" s="1"/>
  <c r="AN41" i="22" a="1"/>
  <c r="AN41" i="22" s="1"/>
  <c r="AQ41" i="22" a="1"/>
  <c r="AQ41" i="22" s="1"/>
  <c r="K40" i="11" s="1"/>
  <c r="AM41" i="22" a="1"/>
  <c r="AM41" i="22" s="1"/>
  <c r="R38" i="25"/>
  <c r="S38" i="25" s="1"/>
  <c r="C38" i="28"/>
  <c r="D38" i="28" s="1"/>
  <c r="AS38" i="22" a="1"/>
  <c r="AS38" i="22" s="1"/>
  <c r="M37" i="11" s="1"/>
  <c r="AO38" i="22" a="1"/>
  <c r="AO38" i="22" s="1"/>
  <c r="G37" i="11" s="1"/>
  <c r="AK38" i="22" a="1"/>
  <c r="AK38" i="22" s="1"/>
  <c r="AR38" i="22" a="1"/>
  <c r="AR38" i="22" s="1"/>
  <c r="L37" i="11" s="1"/>
  <c r="AN38" i="22" a="1"/>
  <c r="AN38" i="22" s="1"/>
  <c r="AQ38" i="22" a="1"/>
  <c r="AQ38" i="22" s="1"/>
  <c r="K37" i="11" s="1"/>
  <c r="AM38" i="22" a="1"/>
  <c r="AM38" i="22" s="1"/>
  <c r="AT38" i="22" a="1"/>
  <c r="AT38" i="22" s="1"/>
  <c r="O37" i="11" s="1"/>
  <c r="AP38" i="22" a="1"/>
  <c r="AP38" i="22" s="1"/>
  <c r="H37" i="11" s="1"/>
  <c r="AL38" i="22" a="1"/>
  <c r="AL38" i="22" s="1"/>
  <c r="AV33" i="22"/>
  <c r="I33" i="15" s="1"/>
  <c r="AV28" i="22"/>
  <c r="I28" i="15" s="1"/>
  <c r="Q29" i="25"/>
  <c r="B29" i="28"/>
  <c r="BF1797" i="22"/>
  <c r="BG886" i="22"/>
  <c r="BG334" i="22"/>
  <c r="Q54" i="19"/>
  <c r="BN46" i="10"/>
  <c r="X166" i="10" a="1"/>
  <c r="X166" i="10" s="1"/>
  <c r="B43" i="9"/>
  <c r="H39" i="9"/>
  <c r="G39" i="9"/>
  <c r="BD38" i="10"/>
  <c r="X98" i="10" a="1"/>
  <c r="X98" i="10" s="1"/>
  <c r="X458" i="10" a="1"/>
  <c r="X458" i="10" s="1"/>
  <c r="S627" i="10"/>
  <c r="AC567" i="10" a="1"/>
  <c r="AC567" i="10" s="1"/>
  <c r="AB567" i="10" a="1"/>
  <c r="AB567" i="10" s="1"/>
  <c r="V567" i="10" a="1"/>
  <c r="V567" i="10" s="1"/>
  <c r="AA567" i="10" a="1"/>
  <c r="AA567" i="10" s="1"/>
  <c r="U567" i="10" a="1"/>
  <c r="U567" i="10" s="1"/>
  <c r="T567" i="10" a="1"/>
  <c r="T567" i="10" s="1"/>
  <c r="Z567" i="10" a="1"/>
  <c r="Z567" i="10" s="1"/>
  <c r="Y567" i="10" a="1"/>
  <c r="Y567" i="10" s="1"/>
  <c r="X567" i="10" a="1"/>
  <c r="X567" i="10" s="1"/>
  <c r="W567" i="10" a="1"/>
  <c r="W567" i="10" s="1"/>
  <c r="BZ45" i="10"/>
  <c r="Z225" i="10" a="1"/>
  <c r="Z225" i="10" s="1"/>
  <c r="EL23" i="22"/>
  <c r="CB143" i="22" s="1" a="1"/>
  <c r="CB143" i="22" s="1"/>
  <c r="CB119" i="22" a="1"/>
  <c r="CB119" i="22" s="1"/>
  <c r="CJ62" i="10"/>
  <c r="J61" i="10" a="1"/>
  <c r="J61" i="10" s="1"/>
  <c r="J63" i="10" a="1"/>
  <c r="J63" i="10" s="1"/>
  <c r="J64" i="10" a="1"/>
  <c r="J64" i="10" s="1"/>
  <c r="J62" i="10" a="1"/>
  <c r="J62" i="10" s="1"/>
  <c r="Z302" i="10" a="1"/>
  <c r="Z302" i="10" s="1"/>
  <c r="S619" i="10"/>
  <c r="AA559" i="10" a="1"/>
  <c r="AA559" i="10" s="1"/>
  <c r="U559" i="10" a="1"/>
  <c r="U559" i="10" s="1"/>
  <c r="T559" i="10" a="1"/>
  <c r="T559" i="10" s="1"/>
  <c r="Y559" i="10" a="1"/>
  <c r="Y559" i="10" s="1"/>
  <c r="W559" i="10" a="1"/>
  <c r="W559" i="10" s="1"/>
  <c r="AC559" i="10" a="1"/>
  <c r="AC559" i="10" s="1"/>
  <c r="AB559" i="10" a="1"/>
  <c r="AB559" i="10" s="1"/>
  <c r="V559" i="10" a="1"/>
  <c r="V559" i="10" s="1"/>
  <c r="Q74" i="19"/>
  <c r="AM15" i="9"/>
  <c r="AQ15" i="9" s="1"/>
  <c r="AU15" i="9" s="1"/>
  <c r="AY15" i="9" s="1"/>
  <c r="L46" i="9"/>
  <c r="C50" i="9"/>
  <c r="K46" i="9"/>
  <c r="J46" i="9"/>
  <c r="AQ84" i="7"/>
  <c r="AR83" i="7"/>
  <c r="S649" i="10"/>
  <c r="AC589" i="10" a="1"/>
  <c r="AC589" i="10" s="1"/>
  <c r="W589" i="10" a="1"/>
  <c r="W589" i="10" s="1"/>
  <c r="V589" i="10" a="1"/>
  <c r="V589" i="10" s="1"/>
  <c r="AB589" i="10" a="1"/>
  <c r="AB589" i="10" s="1"/>
  <c r="U589" i="10" a="1"/>
  <c r="U589" i="10" s="1"/>
  <c r="T589" i="10" a="1"/>
  <c r="T589" i="10" s="1"/>
  <c r="BN55" i="10"/>
  <c r="X175" i="10" a="1"/>
  <c r="X175" i="10" s="1"/>
  <c r="EK17" i="22"/>
  <c r="CA137" i="22" s="1" a="1"/>
  <c r="CA137" i="22" s="1"/>
  <c r="CA113" i="22" a="1"/>
  <c r="CA113" i="22" s="1"/>
  <c r="G81" i="19"/>
  <c r="R81" i="19" s="1"/>
  <c r="R71" i="19"/>
  <c r="BV258" i="22"/>
  <c r="CC234" i="22" a="1"/>
  <c r="CC234" i="22" s="1"/>
  <c r="BY234" i="22" a="1"/>
  <c r="BY234" i="22" s="1"/>
  <c r="CF234" i="22" a="1"/>
  <c r="CF234" i="22" s="1"/>
  <c r="CB234" i="22" a="1"/>
  <c r="CB234" i="22" s="1"/>
  <c r="BX234" i="22" a="1"/>
  <c r="BX234" i="22" s="1"/>
  <c r="BI306" i="22" s="1" a="1"/>
  <c r="BI306" i="22" s="1"/>
  <c r="BW234" i="22" a="1"/>
  <c r="BW234" i="22" s="1"/>
  <c r="CE234" i="22" a="1"/>
  <c r="CE234" i="22" s="1"/>
  <c r="CD234" i="22" a="1"/>
  <c r="CD234" i="22" s="1"/>
  <c r="CA234" i="22" a="1"/>
  <c r="CA234" i="22" s="1"/>
  <c r="BZ234" i="22" a="1"/>
  <c r="BZ234" i="22" s="1"/>
  <c r="BG1433" i="22"/>
  <c r="BK857" i="22" a="1"/>
  <c r="BK857" i="22" s="1"/>
  <c r="BH857" i="22" a="1"/>
  <c r="BH857" i="22" s="1"/>
  <c r="BI857" i="22" a="1"/>
  <c r="BI857" i="22" s="1"/>
  <c r="BJ857" i="22" a="1"/>
  <c r="BJ857" i="22" s="1"/>
  <c r="BG882" i="22"/>
  <c r="BG330" i="22"/>
  <c r="BH306" i="22" a="1"/>
  <c r="BH306" i="22" s="1"/>
  <c r="BK306" i="22" a="1"/>
  <c r="BK306" i="22" s="1"/>
  <c r="BJ306" i="22" a="1"/>
  <c r="BJ306" i="22" s="1"/>
  <c r="BF56" i="10"/>
  <c r="Z116" i="10" a="1"/>
  <c r="Z116" i="10" s="1"/>
  <c r="Z476" i="10" a="1"/>
  <c r="Z476" i="10" s="1"/>
  <c r="BQ57" i="10"/>
  <c r="AA177" i="10" a="1"/>
  <c r="AA177" i="10" s="1"/>
  <c r="AA537" i="10" a="1"/>
  <c r="AA537" i="10" s="1"/>
  <c r="AC694" i="10" a="1"/>
  <c r="AC694" i="10" s="1"/>
  <c r="Y694" i="10" a="1"/>
  <c r="Y694" i="10" s="1"/>
  <c r="U694" i="10" a="1"/>
  <c r="U694" i="10" s="1"/>
  <c r="S754" i="10"/>
  <c r="AB694" i="10" a="1"/>
  <c r="AB694" i="10" s="1"/>
  <c r="X694" i="10" a="1"/>
  <c r="X694" i="10" s="1"/>
  <c r="T694" i="10" a="1"/>
  <c r="T694" i="10" s="1"/>
  <c r="AA694" i="10" a="1"/>
  <c r="AA694" i="10" s="1"/>
  <c r="W694" i="10" a="1"/>
  <c r="W694" i="10" s="1"/>
  <c r="Z694" i="10" a="1"/>
  <c r="Z694" i="10" s="1"/>
  <c r="V694" i="10" a="1"/>
  <c r="V694" i="10" s="1"/>
  <c r="BF1800" i="22"/>
  <c r="BG1440" i="22"/>
  <c r="BH864" i="22" a="1"/>
  <c r="BH864" i="22" s="1"/>
  <c r="BI864" i="22" a="1"/>
  <c r="BI864" i="22" s="1"/>
  <c r="BK864" i="22" a="1"/>
  <c r="BK864" i="22" s="1"/>
  <c r="BJ864" i="22" a="1"/>
  <c r="BJ864" i="22" s="1"/>
  <c r="S612" i="10"/>
  <c r="U552" i="10" a="1"/>
  <c r="U552" i="10" s="1"/>
  <c r="AA552" i="10" a="1"/>
  <c r="AA552" i="10" s="1"/>
  <c r="T552" i="10" a="1"/>
  <c r="T552" i="10" s="1"/>
  <c r="Z552" i="10" a="1"/>
  <c r="Z552" i="10" s="1"/>
  <c r="Y552" i="10" a="1"/>
  <c r="Y552" i="10" s="1"/>
  <c r="X552" i="10" a="1"/>
  <c r="X552" i="10" s="1"/>
  <c r="AC552" i="10" a="1"/>
  <c r="AC552" i="10" s="1"/>
  <c r="W552" i="10" a="1"/>
  <c r="W552" i="10" s="1"/>
  <c r="AB552" i="10" a="1"/>
  <c r="AB552" i="10" s="1"/>
  <c r="V552" i="10" a="1"/>
  <c r="V552" i="10" s="1"/>
  <c r="AC642" i="10" a="1"/>
  <c r="AC642" i="10" s="1"/>
  <c r="Y642" i="10" a="1"/>
  <c r="Y642" i="10" s="1"/>
  <c r="U642" i="10" a="1"/>
  <c r="U642" i="10" s="1"/>
  <c r="AB642" i="10" a="1"/>
  <c r="AB642" i="10" s="1"/>
  <c r="X642" i="10" a="1"/>
  <c r="X642" i="10" s="1"/>
  <c r="T642" i="10" a="1"/>
  <c r="T642" i="10" s="1"/>
  <c r="S702" i="10"/>
  <c r="AA642" i="10" a="1"/>
  <c r="AA642" i="10" s="1"/>
  <c r="W642" i="10" a="1"/>
  <c r="W642" i="10" s="1"/>
  <c r="Z642" i="10" a="1"/>
  <c r="Z642" i="10" s="1"/>
  <c r="V642" i="10" a="1"/>
  <c r="V642" i="10" s="1"/>
  <c r="CC220" i="22" a="1"/>
  <c r="CC220" i="22" s="1"/>
  <c r="BY220" i="22" a="1"/>
  <c r="BY220" i="22" s="1"/>
  <c r="CF220" i="22" a="1"/>
  <c r="CF220" i="22" s="1"/>
  <c r="CB220" i="22" a="1"/>
  <c r="CB220" i="22" s="1"/>
  <c r="BX220" i="22" a="1"/>
  <c r="BX220" i="22" s="1"/>
  <c r="CD220" i="22" a="1"/>
  <c r="CD220" i="22" s="1"/>
  <c r="BV244" i="22"/>
  <c r="CA220" i="22" a="1"/>
  <c r="CA220" i="22" s="1"/>
  <c r="BZ220" i="22" a="1"/>
  <c r="BZ220" i="22" s="1"/>
  <c r="CE220" i="22" a="1"/>
  <c r="CE220" i="22" s="1"/>
  <c r="BW220" i="22" a="1"/>
  <c r="BW220" i="22" s="1"/>
  <c r="I55" i="7"/>
  <c r="P55" i="7"/>
  <c r="V54" i="11" s="1"/>
  <c r="H55" i="7"/>
  <c r="B60" i="7"/>
  <c r="O55" i="7"/>
  <c r="U54" i="11" s="1"/>
  <c r="G55" i="7"/>
  <c r="N55" i="7"/>
  <c r="T54" i="11" s="1"/>
  <c r="F55" i="7"/>
  <c r="M55" i="7"/>
  <c r="S54" i="11" s="1"/>
  <c r="E55" i="7"/>
  <c r="L55" i="7"/>
  <c r="N54" i="11" s="1"/>
  <c r="D55" i="7"/>
  <c r="K55" i="7"/>
  <c r="C55" i="7"/>
  <c r="J55" i="7"/>
  <c r="B5" i="11"/>
  <c r="C5" i="11" s="1"/>
  <c r="D5" i="11"/>
  <c r="F48" i="9"/>
  <c r="U44" i="9"/>
  <c r="T44" i="9"/>
  <c r="S44" i="9"/>
  <c r="BG1427" i="22"/>
  <c r="BI851" i="22" a="1"/>
  <c r="BI851" i="22" s="1"/>
  <c r="BH851" i="22" a="1"/>
  <c r="BH851" i="22" s="1"/>
  <c r="BK851" i="22" a="1"/>
  <c r="BK851" i="22" s="1"/>
  <c r="BJ851" i="22" a="1"/>
  <c r="BJ851" i="22" s="1"/>
  <c r="T31" i="26"/>
  <c r="S31" i="26"/>
  <c r="BX54" i="10"/>
  <c r="X234" i="10" a="1"/>
  <c r="X234" i="10" s="1"/>
  <c r="BJ1408" i="22" a="1"/>
  <c r="BJ1408" i="22" s="1"/>
  <c r="BK1408" i="22" a="1"/>
  <c r="BK1408" i="22" s="1"/>
  <c r="BI1408" i="22" a="1"/>
  <c r="BI1408" i="22" s="1"/>
  <c r="BH1408" i="22" a="1"/>
  <c r="BH1408" i="22" s="1"/>
  <c r="BF29" i="10"/>
  <c r="Z89" i="10" a="1"/>
  <c r="Z89" i="10" s="1"/>
  <c r="Z449" i="10" a="1"/>
  <c r="Z449" i="10" s="1"/>
  <c r="AN39" i="7"/>
  <c r="AN61" i="7"/>
  <c r="AL14" i="9"/>
  <c r="AP14" i="9" s="1"/>
  <c r="AT14" i="9" s="1"/>
  <c r="AX14" i="9" s="1"/>
  <c r="S43" i="9" s="1"/>
  <c r="CK19" i="10"/>
  <c r="AA319" i="10" s="1" a="1"/>
  <c r="AA319" i="10" s="1"/>
  <c r="AA259" i="10" a="1"/>
  <c r="AA259" i="10" s="1"/>
  <c r="G36" i="19"/>
  <c r="G27" i="19"/>
  <c r="R26" i="19"/>
  <c r="R27" i="19" s="1"/>
  <c r="R28" i="19" s="1"/>
  <c r="S608" i="10"/>
  <c r="AA548" i="10" a="1"/>
  <c r="AA548" i="10" s="1"/>
  <c r="T548" i="10" a="1"/>
  <c r="T548" i="10" s="1"/>
  <c r="Z548" i="10" a="1"/>
  <c r="Z548" i="10" s="1"/>
  <c r="Y548" i="10" a="1"/>
  <c r="Y548" i="10" s="1"/>
  <c r="X548" i="10" a="1"/>
  <c r="X548" i="10" s="1"/>
  <c r="AC548" i="10" a="1"/>
  <c r="AC548" i="10" s="1"/>
  <c r="W548" i="10" a="1"/>
  <c r="W548" i="10" s="1"/>
  <c r="AB548" i="10" a="1"/>
  <c r="AB548" i="10" s="1"/>
  <c r="V548" i="10" a="1"/>
  <c r="V548" i="10" s="1"/>
  <c r="U548" i="10" a="1"/>
  <c r="U548" i="10" s="1"/>
  <c r="BI1414" i="22" a="1"/>
  <c r="BI1414" i="22" s="1"/>
  <c r="BH1414" i="22" a="1"/>
  <c r="BH1414" i="22" s="1"/>
  <c r="BK1414" i="22" a="1"/>
  <c r="BK1414" i="22" s="1"/>
  <c r="BJ1414" i="22" a="1"/>
  <c r="BJ1414" i="22" s="1"/>
  <c r="S644" i="10"/>
  <c r="U584" i="10" a="1"/>
  <c r="U584" i="10" s="1"/>
  <c r="AA584" i="10" a="1"/>
  <c r="AA584" i="10" s="1"/>
  <c r="T584" i="10" a="1"/>
  <c r="T584" i="10" s="1"/>
  <c r="Z584" i="10" a="1"/>
  <c r="Z584" i="10" s="1"/>
  <c r="Y584" i="10" a="1"/>
  <c r="Y584" i="10" s="1"/>
  <c r="X584" i="10" a="1"/>
  <c r="X584" i="10" s="1"/>
  <c r="AC584" i="10" a="1"/>
  <c r="AC584" i="10" s="1"/>
  <c r="W584" i="10" a="1"/>
  <c r="W584" i="10" s="1"/>
  <c r="AB584" i="10" a="1"/>
  <c r="AB584" i="10" s="1"/>
  <c r="V584" i="10" a="1"/>
  <c r="V584" i="10" s="1"/>
  <c r="BK1397" i="22" a="1"/>
  <c r="BK1397" i="22" s="1"/>
  <c r="BJ1397" i="22" a="1"/>
  <c r="BJ1397" i="22" s="1"/>
  <c r="BH1397" i="22" a="1"/>
  <c r="BH1397" i="22" s="1"/>
  <c r="BI1397" i="22" a="1"/>
  <c r="BI1397" i="22" s="1"/>
  <c r="AC610" i="10" a="1"/>
  <c r="AC610" i="10" s="1"/>
  <c r="Y610" i="10" a="1"/>
  <c r="Y610" i="10" s="1"/>
  <c r="U610" i="10" a="1"/>
  <c r="U610" i="10" s="1"/>
  <c r="AB610" i="10" a="1"/>
  <c r="AB610" i="10" s="1"/>
  <c r="X610" i="10" a="1"/>
  <c r="X610" i="10" s="1"/>
  <c r="T610" i="10" a="1"/>
  <c r="T610" i="10" s="1"/>
  <c r="S670" i="10"/>
  <c r="Z610" i="10" a="1"/>
  <c r="Z610" i="10" s="1"/>
  <c r="V610" i="10" a="1"/>
  <c r="V610" i="10" s="1"/>
  <c r="W610" i="10" a="1"/>
  <c r="W610" i="10" s="1"/>
  <c r="AA610" i="10" a="1"/>
  <c r="AA610" i="10" s="1"/>
  <c r="BV280" i="22"/>
  <c r="CD256" i="22" a="1"/>
  <c r="CD256" i="22" s="1"/>
  <c r="BZ256" i="22" a="1"/>
  <c r="BZ256" i="22" s="1"/>
  <c r="CC256" i="22" a="1"/>
  <c r="CC256" i="22" s="1"/>
  <c r="BY256" i="22" a="1"/>
  <c r="BY256" i="22" s="1"/>
  <c r="CF256" i="22" a="1"/>
  <c r="CF256" i="22" s="1"/>
  <c r="CB256" i="22" a="1"/>
  <c r="CB256" i="22" s="1"/>
  <c r="BX256" i="22" a="1"/>
  <c r="BX256" i="22" s="1"/>
  <c r="BW256" i="22" a="1"/>
  <c r="BW256" i="22" s="1"/>
  <c r="CE256" i="22" a="1"/>
  <c r="CE256" i="22" s="1"/>
  <c r="CA256" i="22" a="1"/>
  <c r="CA256" i="22" s="1"/>
  <c r="Q87" i="19"/>
  <c r="Q72" i="19"/>
  <c r="Q42" i="25"/>
  <c r="B42" i="28"/>
  <c r="Q39" i="25"/>
  <c r="B39" i="28"/>
  <c r="R46" i="25"/>
  <c r="S46" i="25" s="1"/>
  <c r="C46" i="28"/>
  <c r="D46" i="28" s="1"/>
  <c r="AT46" i="22" a="1"/>
  <c r="AT46" i="22" s="1"/>
  <c r="O45" i="11" s="1"/>
  <c r="AP46" i="22" a="1"/>
  <c r="AP46" i="22" s="1"/>
  <c r="H45" i="11" s="1"/>
  <c r="AL46" i="22" a="1"/>
  <c r="AL46" i="22" s="1"/>
  <c r="AS46" i="22" a="1"/>
  <c r="AS46" i="22" s="1"/>
  <c r="M45" i="11" s="1"/>
  <c r="AO46" i="22" a="1"/>
  <c r="AO46" i="22" s="1"/>
  <c r="G45" i="11" s="1"/>
  <c r="AK46" i="22" a="1"/>
  <c r="AK46" i="22" s="1"/>
  <c r="AR46" i="22" a="1"/>
  <c r="AR46" i="22" s="1"/>
  <c r="L45" i="11" s="1"/>
  <c r="AN46" i="22" a="1"/>
  <c r="AN46" i="22" s="1"/>
  <c r="AQ46" i="22" a="1"/>
  <c r="AQ46" i="22" s="1"/>
  <c r="K45" i="11" s="1"/>
  <c r="AM46" i="22" a="1"/>
  <c r="AM46" i="22" s="1"/>
  <c r="Q32" i="25"/>
  <c r="B32" i="28"/>
  <c r="Q41" i="25"/>
  <c r="B41" i="28"/>
  <c r="R40" i="25"/>
  <c r="S40" i="25" s="1"/>
  <c r="C40" i="28"/>
  <c r="D40" i="28" s="1"/>
  <c r="AT40" i="22" a="1"/>
  <c r="AT40" i="22" s="1"/>
  <c r="O39" i="11" s="1"/>
  <c r="AP40" i="22" a="1"/>
  <c r="AP40" i="22" s="1"/>
  <c r="H39" i="11" s="1"/>
  <c r="AL40" i="22" a="1"/>
  <c r="AL40" i="22" s="1"/>
  <c r="AS40" i="22" a="1"/>
  <c r="AS40" i="22" s="1"/>
  <c r="M39" i="11" s="1"/>
  <c r="AO40" i="22" a="1"/>
  <c r="AO40" i="22" s="1"/>
  <c r="G39" i="11" s="1"/>
  <c r="AK40" i="22" a="1"/>
  <c r="AK40" i="22" s="1"/>
  <c r="AR40" i="22" a="1"/>
  <c r="AR40" i="22" s="1"/>
  <c r="L39" i="11" s="1"/>
  <c r="AN40" i="22" a="1"/>
  <c r="AN40" i="22" s="1"/>
  <c r="AQ40" i="22" a="1"/>
  <c r="AQ40" i="22" s="1"/>
  <c r="K39" i="11" s="1"/>
  <c r="AM40" i="22" a="1"/>
  <c r="AM40" i="22" s="1"/>
  <c r="R35" i="25"/>
  <c r="S35" i="25" s="1"/>
  <c r="C35" i="28"/>
  <c r="D35" i="28" s="1"/>
  <c r="AQ35" i="22" a="1"/>
  <c r="AQ35" i="22" s="1"/>
  <c r="K34" i="11" s="1"/>
  <c r="AM35" i="22" a="1"/>
  <c r="AM35" i="22" s="1"/>
  <c r="AT35" i="22" a="1"/>
  <c r="AT35" i="22" s="1"/>
  <c r="O34" i="11" s="1"/>
  <c r="AP35" i="22" a="1"/>
  <c r="AP35" i="22" s="1"/>
  <c r="H34" i="11" s="1"/>
  <c r="AL35" i="22" a="1"/>
  <c r="AL35" i="22" s="1"/>
  <c r="AS35" i="22" a="1"/>
  <c r="AS35" i="22" s="1"/>
  <c r="M34" i="11" s="1"/>
  <c r="AO35" i="22" a="1"/>
  <c r="AO35" i="22" s="1"/>
  <c r="G34" i="11" s="1"/>
  <c r="AK35" i="22" a="1"/>
  <c r="AK35" i="22" s="1"/>
  <c r="AR35" i="22" a="1"/>
  <c r="AR35" i="22" s="1"/>
  <c r="L34" i="11" s="1"/>
  <c r="AN35" i="22" a="1"/>
  <c r="AN35" i="22" s="1"/>
  <c r="BG1438" i="22"/>
  <c r="BK862" i="22" a="1"/>
  <c r="BK862" i="22" s="1"/>
  <c r="BI862" i="22" a="1"/>
  <c r="BI862" i="22" s="1"/>
  <c r="BH862" i="22" a="1"/>
  <c r="BH862" i="22" s="1"/>
  <c r="BJ862" i="22" a="1"/>
  <c r="BJ862" i="22" s="1"/>
  <c r="BG869" i="22"/>
  <c r="BG317" i="22"/>
  <c r="B6" i="11"/>
  <c r="C6" i="11" s="1"/>
  <c r="D6" i="11"/>
  <c r="BF1785" i="22"/>
  <c r="BQ21" i="10"/>
  <c r="AA141" i="10" a="1"/>
  <c r="AA141" i="10" s="1"/>
  <c r="AA501" i="10" a="1"/>
  <c r="AA501" i="10" s="1"/>
  <c r="AJ58" i="10"/>
  <c r="AT48" i="10"/>
  <c r="X48" i="10" a="1"/>
  <c r="X48" i="10" s="1"/>
  <c r="X408" i="10" a="1"/>
  <c r="X408" i="10" s="1"/>
  <c r="Q81" i="19"/>
  <c r="BG49" i="10"/>
  <c r="AA109" i="10" a="1"/>
  <c r="AA109" i="10" s="1"/>
  <c r="AA469" i="10" a="1"/>
  <c r="AA469" i="10" s="1"/>
  <c r="B13" i="14"/>
  <c r="C13" i="14" s="1"/>
  <c r="B13" i="13"/>
  <c r="C13" i="13" s="1"/>
  <c r="E13" i="13" s="1"/>
  <c r="N14" i="15" s="1"/>
  <c r="B13" i="12"/>
  <c r="C13" i="12" s="1"/>
  <c r="L13" i="5" s="1"/>
  <c r="M13" i="5" s="1"/>
  <c r="B13" i="1"/>
  <c r="D13" i="1" s="1"/>
  <c r="Q76" i="19"/>
  <c r="S648" i="10"/>
  <c r="AB588" i="10" a="1"/>
  <c r="AB588" i="10" s="1"/>
  <c r="V588" i="10" a="1"/>
  <c r="V588" i="10" s="1"/>
  <c r="U588" i="10" a="1"/>
  <c r="U588" i="10" s="1"/>
  <c r="T588" i="10" a="1"/>
  <c r="T588" i="10" s="1"/>
  <c r="AC588" i="10" a="1"/>
  <c r="AC588" i="10" s="1"/>
  <c r="W588" i="10" a="1"/>
  <c r="W588" i="10" s="1"/>
  <c r="CK46" i="10"/>
  <c r="AA346" i="10" s="1" a="1"/>
  <c r="AA346" i="10" s="1"/>
  <c r="AA286" i="10" a="1"/>
  <c r="AA286" i="10" s="1"/>
  <c r="Y554" i="10" a="1"/>
  <c r="Y554" i="10" s="1"/>
  <c r="X554" i="10" a="1"/>
  <c r="X554" i="10" s="1"/>
  <c r="W554" i="10" a="1"/>
  <c r="W554" i="10" s="1"/>
  <c r="AC554" i="10" a="1"/>
  <c r="AC554" i="10" s="1"/>
  <c r="V554" i="10" a="1"/>
  <c r="V554" i="10" s="1"/>
  <c r="AB554" i="10" a="1"/>
  <c r="AB554" i="10" s="1"/>
  <c r="S614" i="10"/>
  <c r="AA554" i="10" a="1"/>
  <c r="AA554" i="10" s="1"/>
  <c r="U554" i="10" a="1"/>
  <c r="U554" i="10" s="1"/>
  <c r="Z554" i="10" a="1"/>
  <c r="Z554" i="10" s="1"/>
  <c r="T554" i="10" a="1"/>
  <c r="T554" i="10" s="1"/>
  <c r="BG877" i="22"/>
  <c r="BG325" i="22"/>
  <c r="BV275" i="22"/>
  <c r="CC251" i="22" a="1"/>
  <c r="CC251" i="22" s="1"/>
  <c r="BY251" i="22" a="1"/>
  <c r="BY251" i="22" s="1"/>
  <c r="CF251" i="22" a="1"/>
  <c r="CF251" i="22" s="1"/>
  <c r="CB251" i="22" a="1"/>
  <c r="CB251" i="22" s="1"/>
  <c r="BX251" i="22" a="1"/>
  <c r="BX251" i="22" s="1"/>
  <c r="CD251" i="22" a="1"/>
  <c r="CD251" i="22" s="1"/>
  <c r="CA251" i="22" a="1"/>
  <c r="CA251" i="22" s="1"/>
  <c r="BZ251" i="22" a="1"/>
  <c r="BZ251" i="22" s="1"/>
  <c r="BW251" i="22" a="1"/>
  <c r="BW251" i="22" s="1"/>
  <c r="CE251" i="22" a="1"/>
  <c r="CE251" i="22" s="1"/>
  <c r="L43" i="9"/>
  <c r="C47" i="9"/>
  <c r="K43" i="9"/>
  <c r="J43" i="9"/>
  <c r="Q85" i="19"/>
  <c r="BF1796" i="22"/>
  <c r="S609" i="10"/>
  <c r="V549" i="10" a="1"/>
  <c r="V549" i="10" s="1"/>
  <c r="AB549" i="10" a="1"/>
  <c r="AB549" i="10" s="1"/>
  <c r="U549" i="10" a="1"/>
  <c r="U549" i="10" s="1"/>
  <c r="AA549" i="10" a="1"/>
  <c r="AA549" i="10" s="1"/>
  <c r="Z549" i="10" a="1"/>
  <c r="Z549" i="10" s="1"/>
  <c r="T549" i="10" a="1"/>
  <c r="T549" i="10" s="1"/>
  <c r="Y549" i="10" a="1"/>
  <c r="Y549" i="10" s="1"/>
  <c r="X549" i="10" a="1"/>
  <c r="X549" i="10" s="1"/>
  <c r="AC549" i="10" a="1"/>
  <c r="AC549" i="10" s="1"/>
  <c r="W549" i="10" a="1"/>
  <c r="W549" i="10" s="1"/>
  <c r="S659" i="10"/>
  <c r="AC599" i="10" a="1"/>
  <c r="AC599" i="10" s="1"/>
  <c r="AB599" i="10" a="1"/>
  <c r="AB599" i="10" s="1"/>
  <c r="V599" i="10" a="1"/>
  <c r="V599" i="10" s="1"/>
  <c r="U599" i="10" a="1"/>
  <c r="U599" i="10" s="1"/>
  <c r="T599" i="10" a="1"/>
  <c r="T599" i="10" s="1"/>
  <c r="W599" i="10" a="1"/>
  <c r="W599" i="10" s="1"/>
  <c r="CJ26" i="10"/>
  <c r="Z326" i="10" s="1" a="1"/>
  <c r="Z326" i="10" s="1"/>
  <c r="Z266" i="10" a="1"/>
  <c r="Z266" i="10" s="1"/>
  <c r="X19" i="14"/>
  <c r="Y19" i="14" s="1"/>
  <c r="AI38" i="7"/>
  <c r="AI60" i="7"/>
  <c r="S616" i="10"/>
  <c r="AB556" i="10" a="1"/>
  <c r="AB556" i="10" s="1"/>
  <c r="V556" i="10" a="1"/>
  <c r="V556" i="10" s="1"/>
  <c r="U556" i="10" a="1"/>
  <c r="U556" i="10" s="1"/>
  <c r="AA556" i="10" a="1"/>
  <c r="AA556" i="10" s="1"/>
  <c r="T556" i="10" a="1"/>
  <c r="T556" i="10" s="1"/>
  <c r="Z556" i="10" a="1"/>
  <c r="Z556" i="10" s="1"/>
  <c r="Y556" i="10" a="1"/>
  <c r="Y556" i="10" s="1"/>
  <c r="X556" i="10" a="1"/>
  <c r="X556" i="10" s="1"/>
  <c r="AC556" i="10" a="1"/>
  <c r="AC556" i="10" s="1"/>
  <c r="W556" i="10" a="1"/>
  <c r="W556" i="10" s="1"/>
  <c r="BG876" i="22"/>
  <c r="BG324" i="22"/>
  <c r="BI300" i="22" a="1"/>
  <c r="BI300" i="22" s="1"/>
  <c r="BH300" i="22" a="1"/>
  <c r="BH300" i="22" s="1"/>
  <c r="BJ300" i="22" a="1"/>
  <c r="BJ300" i="22" s="1"/>
  <c r="BK300" i="22" a="1"/>
  <c r="BK300" i="22" s="1"/>
  <c r="AB545" i="10" a="1"/>
  <c r="AB545" i="10" s="1"/>
  <c r="U545" i="10" a="1"/>
  <c r="U545" i="10" s="1"/>
  <c r="AA545" i="10" a="1"/>
  <c r="AA545" i="10" s="1"/>
  <c r="S605" i="10"/>
  <c r="Z545" i="10" a="1"/>
  <c r="Z545" i="10" s="1"/>
  <c r="T545" i="10" a="1"/>
  <c r="T545" i="10" s="1"/>
  <c r="Y545" i="10" a="1"/>
  <c r="Y545" i="10" s="1"/>
  <c r="X545" i="10" a="1"/>
  <c r="X545" i="10" s="1"/>
  <c r="AC545" i="10" a="1"/>
  <c r="AC545" i="10" s="1"/>
  <c r="W545" i="10" a="1"/>
  <c r="W545" i="10" s="1"/>
  <c r="V545" i="10" a="1"/>
  <c r="V545" i="10" s="1"/>
  <c r="P10" i="5"/>
  <c r="Q9" i="5"/>
  <c r="BF1801" i="22"/>
  <c r="Z635" i="10" a="1"/>
  <c r="Z635" i="10" s="1"/>
  <c r="V635" i="10" a="1"/>
  <c r="V635" i="10" s="1"/>
  <c r="AC635" i="10" a="1"/>
  <c r="AC635" i="10" s="1"/>
  <c r="Y635" i="10" a="1"/>
  <c r="Y635" i="10" s="1"/>
  <c r="U635" i="10" a="1"/>
  <c r="U635" i="10" s="1"/>
  <c r="AB635" i="10" a="1"/>
  <c r="AB635" i="10" s="1"/>
  <c r="X635" i="10" a="1"/>
  <c r="X635" i="10" s="1"/>
  <c r="T635" i="10" a="1"/>
  <c r="T635" i="10" s="1"/>
  <c r="S695" i="10"/>
  <c r="AA635" i="10" a="1"/>
  <c r="AA635" i="10" s="1"/>
  <c r="W635" i="10" a="1"/>
  <c r="W635" i="10" s="1"/>
  <c r="BG1434" i="22"/>
  <c r="BJ858" i="22" a="1"/>
  <c r="BJ858" i="22" s="1"/>
  <c r="BK858" i="22" a="1"/>
  <c r="BK858" i="22" s="1"/>
  <c r="BH858" i="22" a="1"/>
  <c r="BH858" i="22" s="1"/>
  <c r="BI858" i="22" a="1"/>
  <c r="BI858" i="22" s="1"/>
  <c r="U41" i="9"/>
  <c r="T41" i="9"/>
  <c r="S41" i="9"/>
  <c r="F45" i="9"/>
  <c r="BZ18" i="10"/>
  <c r="Z198" i="10" a="1"/>
  <c r="Z198" i="10" s="1"/>
  <c r="S617" i="10"/>
  <c r="X557" i="10" a="1"/>
  <c r="X557" i="10" s="1"/>
  <c r="AC557" i="10" a="1"/>
  <c r="AC557" i="10" s="1"/>
  <c r="W557" i="10" a="1"/>
  <c r="W557" i="10" s="1"/>
  <c r="V557" i="10" a="1"/>
  <c r="V557" i="10" s="1"/>
  <c r="AB557" i="10" a="1"/>
  <c r="AB557" i="10" s="1"/>
  <c r="U557" i="10" a="1"/>
  <c r="U557" i="10" s="1"/>
  <c r="AA557" i="10" a="1"/>
  <c r="AA557" i="10" s="1"/>
  <c r="Z557" i="10" a="1"/>
  <c r="Z557" i="10" s="1"/>
  <c r="T557" i="10" a="1"/>
  <c r="T557" i="10" s="1"/>
  <c r="Y557" i="10" a="1"/>
  <c r="Y557" i="10" s="1"/>
  <c r="J54" i="7"/>
  <c r="I54" i="7"/>
  <c r="P54" i="7"/>
  <c r="V53" i="11" s="1"/>
  <c r="H54" i="7"/>
  <c r="B59" i="7"/>
  <c r="O54" i="7"/>
  <c r="U53" i="11" s="1"/>
  <c r="G54" i="7"/>
  <c r="N54" i="7"/>
  <c r="T53" i="11" s="1"/>
  <c r="F54" i="7"/>
  <c r="M54" i="7"/>
  <c r="S53" i="11" s="1"/>
  <c r="E54" i="7"/>
  <c r="L54" i="7"/>
  <c r="N53" i="11" s="1"/>
  <c r="D54" i="7"/>
  <c r="K54" i="7"/>
  <c r="C54" i="7"/>
  <c r="E32" i="28"/>
  <c r="BF1788" i="22"/>
  <c r="AB653" i="10" a="1"/>
  <c r="AB653" i="10" s="1"/>
  <c r="X653" i="10" a="1"/>
  <c r="X653" i="10" s="1"/>
  <c r="T653" i="10" a="1"/>
  <c r="T653" i="10" s="1"/>
  <c r="S713" i="10"/>
  <c r="AA653" i="10" a="1"/>
  <c r="AA653" i="10" s="1"/>
  <c r="W653" i="10" a="1"/>
  <c r="W653" i="10" s="1"/>
  <c r="Z653" i="10" a="1"/>
  <c r="Z653" i="10" s="1"/>
  <c r="V653" i="10" a="1"/>
  <c r="V653" i="10" s="1"/>
  <c r="AC653" i="10" a="1"/>
  <c r="AC653" i="10" s="1"/>
  <c r="Y653" i="10" a="1"/>
  <c r="Y653" i="10" s="1"/>
  <c r="U653" i="10" a="1"/>
  <c r="U653" i="10" s="1"/>
  <c r="BG873" i="22"/>
  <c r="BG321" i="22"/>
  <c r="AB621" i="10" a="1"/>
  <c r="AB621" i="10" s="1"/>
  <c r="T621" i="10" a="1"/>
  <c r="T621" i="10" s="1"/>
  <c r="S681" i="10"/>
  <c r="W621" i="10" a="1"/>
  <c r="W621" i="10" s="1"/>
  <c r="AC621" i="10" a="1"/>
  <c r="AC621" i="10" s="1"/>
  <c r="U621" i="10" a="1"/>
  <c r="U621" i="10" s="1"/>
  <c r="V621" i="10" a="1"/>
  <c r="V621" i="10" s="1"/>
  <c r="S633" i="10"/>
  <c r="AA573" i="10" a="1"/>
  <c r="AA573" i="10" s="1"/>
  <c r="Z573" i="10" a="1"/>
  <c r="Z573" i="10" s="1"/>
  <c r="T573" i="10" a="1"/>
  <c r="T573" i="10" s="1"/>
  <c r="Y573" i="10" a="1"/>
  <c r="Y573" i="10" s="1"/>
  <c r="X573" i="10" a="1"/>
  <c r="X573" i="10" s="1"/>
  <c r="AC573" i="10" a="1"/>
  <c r="AC573" i="10" s="1"/>
  <c r="W573" i="10" a="1"/>
  <c r="W573" i="10" s="1"/>
  <c r="V573" i="10" a="1"/>
  <c r="V573" i="10" s="1"/>
  <c r="AB573" i="10" a="1"/>
  <c r="AB573" i="10" s="1"/>
  <c r="U573" i="10" a="1"/>
  <c r="U573" i="10" s="1"/>
  <c r="CK54" i="10"/>
  <c r="AA354" i="10" s="1" a="1"/>
  <c r="AA354" i="10" s="1"/>
  <c r="AA294" i="10" a="1"/>
  <c r="AA294" i="10" s="1"/>
  <c r="BV265" i="22"/>
  <c r="CC241" i="22" a="1"/>
  <c r="CC241" i="22" s="1"/>
  <c r="BY241" i="22" a="1"/>
  <c r="BY241" i="22" s="1"/>
  <c r="CF241" i="22" a="1"/>
  <c r="CF241" i="22" s="1"/>
  <c r="CB241" i="22" a="1"/>
  <c r="CB241" i="22" s="1"/>
  <c r="BX241" i="22" a="1"/>
  <c r="BX241" i="22" s="1"/>
  <c r="CD241" i="22" a="1"/>
  <c r="CD241" i="22" s="1"/>
  <c r="BZ241" i="22" a="1"/>
  <c r="BZ241" i="22" s="1"/>
  <c r="BW241" i="22" a="1"/>
  <c r="BW241" i="22" s="1"/>
  <c r="BH313" i="22" s="1" a="1"/>
  <c r="BH313" i="22" s="1"/>
  <c r="CE241" i="22" a="1"/>
  <c r="CE241" i="22" s="1"/>
  <c r="BF1798" i="22"/>
  <c r="BV267" i="22"/>
  <c r="CC243" i="22" a="1"/>
  <c r="CC243" i="22" s="1"/>
  <c r="BY243" i="22" a="1"/>
  <c r="BY243" i="22" s="1"/>
  <c r="CF243" i="22" a="1"/>
  <c r="CF243" i="22" s="1"/>
  <c r="CB243" i="22" a="1"/>
  <c r="CB243" i="22" s="1"/>
  <c r="BX243" i="22" a="1"/>
  <c r="BX243" i="22" s="1"/>
  <c r="CD243" i="22" a="1"/>
  <c r="CD243" i="22" s="1"/>
  <c r="CA243" i="22" a="1"/>
  <c r="CA243" i="22" s="1"/>
  <c r="BZ243" i="22" a="1"/>
  <c r="BZ243" i="22" s="1"/>
  <c r="BW243" i="22" a="1"/>
  <c r="BW243" i="22" s="1"/>
  <c r="CE243" i="22" a="1"/>
  <c r="CE243" i="22" s="1"/>
  <c r="E48" i="9"/>
  <c r="T43" i="9"/>
  <c r="F47" i="9"/>
  <c r="X21" i="10" a="1"/>
  <c r="X21" i="10" s="1"/>
  <c r="AT21" i="10"/>
  <c r="AJ31" i="10"/>
  <c r="X381" i="10" a="1"/>
  <c r="X381" i="10" s="1"/>
  <c r="S14" i="7"/>
  <c r="X13" i="7"/>
  <c r="Y37" i="7" s="1"/>
  <c r="R37" i="7"/>
  <c r="W13" i="7"/>
  <c r="X37" i="7" s="1"/>
  <c r="T13" i="7"/>
  <c r="U37" i="7" s="1"/>
  <c r="EA21" i="22"/>
  <c r="CA93" i="22" a="1"/>
  <c r="CA93" i="22" s="1"/>
  <c r="R34" i="25"/>
  <c r="S34" i="25" s="1"/>
  <c r="C34" i="28"/>
  <c r="D34" i="28" s="1"/>
  <c r="AQ34" i="22" a="1"/>
  <c r="AQ34" i="22" s="1"/>
  <c r="K33" i="11" s="1"/>
  <c r="AM34" i="22" a="1"/>
  <c r="AM34" i="22" s="1"/>
  <c r="AT34" i="22" a="1"/>
  <c r="AT34" i="22" s="1"/>
  <c r="O33" i="11" s="1"/>
  <c r="AP34" i="22" a="1"/>
  <c r="AP34" i="22" s="1"/>
  <c r="H33" i="11" s="1"/>
  <c r="AL34" i="22" a="1"/>
  <c r="AL34" i="22" s="1"/>
  <c r="AS34" i="22" a="1"/>
  <c r="AS34" i="22" s="1"/>
  <c r="M33" i="11" s="1"/>
  <c r="AO34" i="22" a="1"/>
  <c r="AO34" i="22" s="1"/>
  <c r="G33" i="11" s="1"/>
  <c r="AK34" i="22" a="1"/>
  <c r="AK34" i="22" s="1"/>
  <c r="AR34" i="22" a="1"/>
  <c r="AR34" i="22" s="1"/>
  <c r="L33" i="11" s="1"/>
  <c r="AN34" i="22" a="1"/>
  <c r="AN34" i="22" s="1"/>
  <c r="AV42" i="22"/>
  <c r="I42" i="15" s="1"/>
  <c r="AV32" i="22"/>
  <c r="I32" i="15" s="1"/>
  <c r="R37" i="25"/>
  <c r="S37" i="25" s="1"/>
  <c r="C37" i="28"/>
  <c r="D37" i="28" s="1"/>
  <c r="AR37" i="22" a="1"/>
  <c r="AR37" i="22" s="1"/>
  <c r="L36" i="11" s="1"/>
  <c r="AN37" i="22" a="1"/>
  <c r="AN37" i="22" s="1"/>
  <c r="AQ37" i="22" a="1"/>
  <c r="AQ37" i="22" s="1"/>
  <c r="K36" i="11" s="1"/>
  <c r="AM37" i="22" a="1"/>
  <c r="AM37" i="22" s="1"/>
  <c r="AT37" i="22" a="1"/>
  <c r="AT37" i="22" s="1"/>
  <c r="O36" i="11" s="1"/>
  <c r="AP37" i="22" a="1"/>
  <c r="AP37" i="22" s="1"/>
  <c r="H36" i="11" s="1"/>
  <c r="AL37" i="22" a="1"/>
  <c r="AL37" i="22" s="1"/>
  <c r="AS37" i="22" a="1"/>
  <c r="AS37" i="22" s="1"/>
  <c r="M36" i="11" s="1"/>
  <c r="AO37" i="22" a="1"/>
  <c r="AO37" i="22" s="1"/>
  <c r="G36" i="11" s="1"/>
  <c r="AK37" i="22" a="1"/>
  <c r="AK37" i="22" s="1"/>
  <c r="S638" i="10"/>
  <c r="W578" i="10" a="1"/>
  <c r="W578" i="10" s="1"/>
  <c r="AC578" i="10" a="1"/>
  <c r="AC578" i="10" s="1"/>
  <c r="V578" i="10" a="1"/>
  <c r="V578" i="10" s="1"/>
  <c r="AB578" i="10" a="1"/>
  <c r="AB578" i="10" s="1"/>
  <c r="AA578" i="10" a="1"/>
  <c r="AA578" i="10" s="1"/>
  <c r="U578" i="10" a="1"/>
  <c r="U578" i="10" s="1"/>
  <c r="T578" i="10" a="1"/>
  <c r="T578" i="10" s="1"/>
  <c r="BG1421" i="22"/>
  <c r="BH845" i="22" a="1"/>
  <c r="BH845" i="22" s="1"/>
  <c r="BI845" i="22" a="1"/>
  <c r="BI845" i="22" s="1"/>
  <c r="BJ845" i="22" a="1"/>
  <c r="BJ845" i="22" s="1"/>
  <c r="BK845" i="22" a="1"/>
  <c r="BK845" i="22" s="1"/>
  <c r="BI1415" i="22" a="1"/>
  <c r="BI1415" i="22" s="1"/>
  <c r="BK1415" i="22" a="1"/>
  <c r="BK1415" i="22" s="1"/>
  <c r="BJ1415" i="22" a="1"/>
  <c r="BJ1415" i="22" s="1"/>
  <c r="BH1415" i="22" a="1"/>
  <c r="BH1415" i="22" s="1"/>
  <c r="Q77" i="19"/>
  <c r="I15" i="4"/>
  <c r="B14" i="4"/>
  <c r="BN19" i="10"/>
  <c r="X559" i="10" s="1" a="1"/>
  <c r="X559" i="10" s="1"/>
  <c r="X139" i="10" a="1"/>
  <c r="X139" i="10" s="1"/>
  <c r="H65" i="10" a="1"/>
  <c r="H65" i="10" s="1"/>
  <c r="H67" i="10" a="1"/>
  <c r="H67" i="10" s="1"/>
  <c r="H68" i="10" a="1"/>
  <c r="H68" i="10" s="1"/>
  <c r="H66" i="10" a="1"/>
  <c r="H66" i="10" s="1"/>
  <c r="X362" i="10" a="1"/>
  <c r="X362" i="10" s="1"/>
  <c r="S640" i="10"/>
  <c r="T580" i="10" a="1"/>
  <c r="T580" i="10" s="1"/>
  <c r="AC580" i="10" a="1"/>
  <c r="AC580" i="10" s="1"/>
  <c r="W580" i="10" a="1"/>
  <c r="W580" i="10" s="1"/>
  <c r="AB580" i="10" a="1"/>
  <c r="AB580" i="10" s="1"/>
  <c r="V580" i="10" a="1"/>
  <c r="V580" i="10" s="1"/>
  <c r="U580" i="10" a="1"/>
  <c r="U580" i="10" s="1"/>
  <c r="Q56" i="19"/>
  <c r="Q70" i="19"/>
  <c r="AM51" i="10"/>
  <c r="AW41" i="10"/>
  <c r="AA41" i="10" a="1"/>
  <c r="AA41" i="10" s="1"/>
  <c r="AA401" i="10" a="1"/>
  <c r="AA401" i="10" s="1"/>
  <c r="BI1404" i="22" a="1"/>
  <c r="BI1404" i="22" s="1"/>
  <c r="BH1404" i="22" a="1"/>
  <c r="BH1404" i="22" s="1"/>
  <c r="BJ1404" i="22" a="1"/>
  <c r="BJ1404" i="22" s="1"/>
  <c r="BK1404" i="22" a="1"/>
  <c r="BK1404" i="22" s="1"/>
  <c r="BG1429" i="22"/>
  <c r="BH853" i="22" a="1"/>
  <c r="BH853" i="22" s="1"/>
  <c r="BI853" i="22" a="1"/>
  <c r="BI853" i="22" s="1"/>
  <c r="BK853" i="22" a="1"/>
  <c r="BK853" i="22" s="1"/>
  <c r="BJ853" i="22" a="1"/>
  <c r="BJ853" i="22" s="1"/>
  <c r="EN26" i="22"/>
  <c r="K61" i="22" a="1"/>
  <c r="K61" i="22" s="1"/>
  <c r="K62" i="22" a="1"/>
  <c r="K62" i="22" s="1"/>
  <c r="K64" i="22" a="1"/>
  <c r="K64" i="22" s="1"/>
  <c r="K63" i="22" a="1"/>
  <c r="K63" i="22" s="1"/>
  <c r="CD122" i="22" a="1"/>
  <c r="CD122" i="22" s="1"/>
  <c r="E56" i="28"/>
  <c r="CK37" i="10"/>
  <c r="AA337" i="10" s="1" a="1"/>
  <c r="AA337" i="10" s="1"/>
  <c r="AA277" i="10" a="1"/>
  <c r="AA277" i="10" s="1"/>
  <c r="CA29" i="10"/>
  <c r="AA629" i="10" s="1" a="1"/>
  <c r="AA629" i="10" s="1"/>
  <c r="AA209" i="10" a="1"/>
  <c r="AA209" i="10" s="1"/>
  <c r="Q37" i="19"/>
  <c r="F46" i="9"/>
  <c r="U42" i="9"/>
  <c r="T42" i="9"/>
  <c r="S42" i="9"/>
  <c r="BD29" i="10"/>
  <c r="X89" i="10" a="1"/>
  <c r="X89" i="10" s="1"/>
  <c r="X449" i="10" a="1"/>
  <c r="X449" i="10" s="1"/>
  <c r="CA56" i="10"/>
  <c r="AA656" i="10" s="1" a="1"/>
  <c r="AA656" i="10" s="1"/>
  <c r="AA236" i="10" a="1"/>
  <c r="AA236" i="10" s="1"/>
  <c r="Q73" i="19"/>
  <c r="BG1428" i="22"/>
  <c r="BI852" i="22" a="1"/>
  <c r="BI852" i="22" s="1"/>
  <c r="BH852" i="22" a="1"/>
  <c r="BH852" i="22" s="1"/>
  <c r="BJ852" i="22" a="1"/>
  <c r="BJ852" i="22" s="1"/>
  <c r="BK852" i="22" a="1"/>
  <c r="BK852" i="22" s="1"/>
  <c r="AB661" i="10" a="1"/>
  <c r="AB661" i="10" s="1"/>
  <c r="T661" i="10" a="1"/>
  <c r="T661" i="10" s="1"/>
  <c r="S721" i="10"/>
  <c r="W661" i="10" a="1"/>
  <c r="W661" i="10" s="1"/>
  <c r="V661" i="10" a="1"/>
  <c r="V661" i="10" s="1"/>
  <c r="AC661" i="10" a="1"/>
  <c r="AC661" i="10" s="1"/>
  <c r="U661" i="10" a="1"/>
  <c r="U661" i="10" s="1"/>
  <c r="AB629" i="10" a="1"/>
  <c r="AB629" i="10" s="1"/>
  <c r="T629" i="10" a="1"/>
  <c r="T629" i="10" s="1"/>
  <c r="S689" i="10"/>
  <c r="W629" i="10" a="1"/>
  <c r="W629" i="10" s="1"/>
  <c r="V629" i="10" a="1"/>
  <c r="V629" i="10" s="1"/>
  <c r="AC629" i="10" a="1"/>
  <c r="AC629" i="10" s="1"/>
  <c r="U629" i="10" a="1"/>
  <c r="U629" i="10" s="1"/>
  <c r="AC626" i="10" a="1"/>
  <c r="AC626" i="10" s="1"/>
  <c r="Y626" i="10" a="1"/>
  <c r="Y626" i="10" s="1"/>
  <c r="U626" i="10" a="1"/>
  <c r="U626" i="10" s="1"/>
  <c r="AB626" i="10" a="1"/>
  <c r="AB626" i="10" s="1"/>
  <c r="X626" i="10" a="1"/>
  <c r="X626" i="10" s="1"/>
  <c r="T626" i="10" a="1"/>
  <c r="T626" i="10" s="1"/>
  <c r="S686" i="10"/>
  <c r="Z626" i="10" a="1"/>
  <c r="Z626" i="10" s="1"/>
  <c r="V626" i="10" a="1"/>
  <c r="V626" i="10" s="1"/>
  <c r="W626" i="10" a="1"/>
  <c r="W626" i="10" s="1"/>
  <c r="AA626" i="10" a="1"/>
  <c r="AA626" i="10" s="1"/>
  <c r="BF1787" i="22"/>
  <c r="S641" i="10"/>
  <c r="V581" i="10" a="1"/>
  <c r="V581" i="10" s="1"/>
  <c r="AB581" i="10" a="1"/>
  <c r="AB581" i="10" s="1"/>
  <c r="U581" i="10" a="1"/>
  <c r="U581" i="10" s="1"/>
  <c r="T581" i="10" a="1"/>
  <c r="T581" i="10" s="1"/>
  <c r="AC581" i="10" a="1"/>
  <c r="AC581" i="10" s="1"/>
  <c r="W581" i="10" a="1"/>
  <c r="W581" i="10" s="1"/>
  <c r="AB637" i="10" a="1"/>
  <c r="AB637" i="10" s="1"/>
  <c r="T637" i="10" a="1"/>
  <c r="T637" i="10" s="1"/>
  <c r="S697" i="10"/>
  <c r="AA637" i="10" a="1"/>
  <c r="AA637" i="10" s="1"/>
  <c r="W637" i="10" a="1"/>
  <c r="W637" i="10" s="1"/>
  <c r="V637" i="10" a="1"/>
  <c r="V637" i="10" s="1"/>
  <c r="AC637" i="10" a="1"/>
  <c r="AC637" i="10" s="1"/>
  <c r="U637" i="10" a="1"/>
  <c r="U637" i="10" s="1"/>
  <c r="M39" i="9"/>
  <c r="D43" i="9"/>
  <c r="O39" i="9"/>
  <c r="N39" i="9"/>
  <c r="S666" i="10"/>
  <c r="AC606" i="10" a="1"/>
  <c r="AC606" i="10" s="1"/>
  <c r="V606" i="10" a="1"/>
  <c r="V606" i="10" s="1"/>
  <c r="AB606" i="10" a="1"/>
  <c r="AB606" i="10" s="1"/>
  <c r="AA606" i="10" a="1"/>
  <c r="AA606" i="10" s="1"/>
  <c r="U606" i="10" a="1"/>
  <c r="U606" i="10" s="1"/>
  <c r="Z606" i="10" a="1"/>
  <c r="Z606" i="10" s="1"/>
  <c r="T606" i="10" a="1"/>
  <c r="T606" i="10" s="1"/>
  <c r="Y606" i="10" a="1"/>
  <c r="Y606" i="10" s="1"/>
  <c r="X606" i="10" a="1"/>
  <c r="X606" i="10" s="1"/>
  <c r="W606" i="10" a="1"/>
  <c r="W606" i="10" s="1"/>
  <c r="BG1425" i="22"/>
  <c r="BJ849" i="22" a="1"/>
  <c r="BJ849" i="22" s="1"/>
  <c r="BI849" i="22" a="1"/>
  <c r="BI849" i="22" s="1"/>
  <c r="BK849" i="22" a="1"/>
  <c r="BK849" i="22" s="1"/>
  <c r="BH849" i="22" a="1"/>
  <c r="BH849" i="22" s="1"/>
  <c r="S604" i="10"/>
  <c r="Z544" i="10" a="1"/>
  <c r="Z544" i="10" s="1"/>
  <c r="Y544" i="10" a="1"/>
  <c r="Y544" i="10" s="1"/>
  <c r="X544" i="10" a="1"/>
  <c r="X544" i="10" s="1"/>
  <c r="AC544" i="10" a="1"/>
  <c r="AC544" i="10" s="1"/>
  <c r="W544" i="10" a="1"/>
  <c r="W544" i="10" s="1"/>
  <c r="AB544" i="10" a="1"/>
  <c r="AB544" i="10" s="1"/>
  <c r="V544" i="10" a="1"/>
  <c r="V544" i="10" s="1"/>
  <c r="U544" i="10" a="1"/>
  <c r="U544" i="10" s="1"/>
  <c r="AA544" i="10" a="1"/>
  <c r="AA544" i="10" s="1"/>
  <c r="T544" i="10" a="1"/>
  <c r="T544" i="10" s="1"/>
  <c r="J12" i="5"/>
  <c r="K12" i="5" s="1"/>
  <c r="F13" i="5"/>
  <c r="BF1793" i="22"/>
  <c r="BG58" i="10"/>
  <c r="AA118" i="10" a="1"/>
  <c r="AA118" i="10" s="1"/>
  <c r="AA478" i="10" a="1"/>
  <c r="AA478" i="10" s="1"/>
  <c r="O48" i="7"/>
  <c r="U47" i="11" s="1"/>
  <c r="G48" i="7"/>
  <c r="N48" i="7"/>
  <c r="T47" i="11" s="1"/>
  <c r="F48" i="7"/>
  <c r="B53" i="7"/>
  <c r="M48" i="7"/>
  <c r="S47" i="11" s="1"/>
  <c r="E48" i="7"/>
  <c r="L48" i="7"/>
  <c r="N47" i="11" s="1"/>
  <c r="D48" i="7"/>
  <c r="K48" i="7"/>
  <c r="C48" i="7"/>
  <c r="J48" i="7"/>
  <c r="I48" i="7"/>
  <c r="P48" i="7"/>
  <c r="V47" i="11" s="1"/>
  <c r="H48" i="7"/>
  <c r="S623" i="10"/>
  <c r="AB563" i="10" a="1"/>
  <c r="AB563" i="10" s="1"/>
  <c r="V563" i="10" a="1"/>
  <c r="V563" i="10" s="1"/>
  <c r="AA563" i="10" a="1"/>
  <c r="AA563" i="10" s="1"/>
  <c r="U563" i="10" a="1"/>
  <c r="U563" i="10" s="1"/>
  <c r="T563" i="10" a="1"/>
  <c r="T563" i="10" s="1"/>
  <c r="Z563" i="10" a="1"/>
  <c r="Z563" i="10" s="1"/>
  <c r="Y563" i="10" a="1"/>
  <c r="Y563" i="10" s="1"/>
  <c r="X563" i="10" a="1"/>
  <c r="X563" i="10" s="1"/>
  <c r="W563" i="10" a="1"/>
  <c r="W563" i="10" s="1"/>
  <c r="AC563" i="10" a="1"/>
  <c r="AC563" i="10" s="1"/>
  <c r="I12" i="16"/>
  <c r="M12" i="15"/>
  <c r="N12" i="5"/>
  <c r="O43" i="5" s="1"/>
  <c r="D18" i="17"/>
  <c r="H12" i="28"/>
  <c r="AW12" i="22"/>
  <c r="AX12" i="22" s="1"/>
  <c r="BX18" i="10"/>
  <c r="X198" i="10" a="1"/>
  <c r="X198" i="10" s="1"/>
  <c r="R53" i="19"/>
  <c r="G63" i="19"/>
  <c r="BD20" i="10"/>
  <c r="X80" i="10" a="1"/>
  <c r="X80" i="10" s="1"/>
  <c r="X440" i="10" a="1"/>
  <c r="X440" i="10" s="1"/>
  <c r="W36" i="7"/>
  <c r="V36" i="7"/>
  <c r="R32" i="25"/>
  <c r="S32" i="25" s="1"/>
  <c r="C32" i="28"/>
  <c r="D32" i="28" s="1"/>
  <c r="AT32" i="22" a="1"/>
  <c r="AT32" i="22" s="1"/>
  <c r="O31" i="11" s="1"/>
  <c r="AP32" i="22" a="1"/>
  <c r="AP32" i="22" s="1"/>
  <c r="H31" i="11" s="1"/>
  <c r="AL32" i="22" a="1"/>
  <c r="AL32" i="22" s="1"/>
  <c r="AS32" i="22" a="1"/>
  <c r="AS32" i="22" s="1"/>
  <c r="M31" i="11" s="1"/>
  <c r="AO32" i="22" a="1"/>
  <c r="AO32" i="22" s="1"/>
  <c r="G31" i="11" s="1"/>
  <c r="AK32" i="22" a="1"/>
  <c r="AK32" i="22" s="1"/>
  <c r="AR32" i="22" a="1"/>
  <c r="AR32" i="22" s="1"/>
  <c r="L31" i="11" s="1"/>
  <c r="AN32" i="22" a="1"/>
  <c r="AN32" i="22" s="1"/>
  <c r="AQ32" i="22" a="1"/>
  <c r="AQ32" i="22" s="1"/>
  <c r="K31" i="11" s="1"/>
  <c r="AM32" i="22" a="1"/>
  <c r="AM32" i="22" s="1"/>
  <c r="Q37" i="25"/>
  <c r="B37" i="28"/>
  <c r="R28" i="25"/>
  <c r="C28" i="28"/>
  <c r="D28" i="28" s="1"/>
  <c r="AR28" i="22" a="1"/>
  <c r="AR28" i="22" s="1"/>
  <c r="L27" i="11" s="1"/>
  <c r="AN28" i="22" a="1"/>
  <c r="AN28" i="22" s="1"/>
  <c r="AQ28" i="22" a="1"/>
  <c r="AQ28" i="22" s="1"/>
  <c r="K27" i="11" s="1"/>
  <c r="AM28" i="22" a="1"/>
  <c r="AM28" i="22" s="1"/>
  <c r="AT28" i="22" a="1"/>
  <c r="AT28" i="22" s="1"/>
  <c r="O27" i="11" s="1"/>
  <c r="AP28" i="22" a="1"/>
  <c r="AP28" i="22" s="1"/>
  <c r="H27" i="11" s="1"/>
  <c r="AL28" i="22" a="1"/>
  <c r="AL28" i="22" s="1"/>
  <c r="AS28" i="22" a="1"/>
  <c r="AS28" i="22" s="1"/>
  <c r="M27" i="11" s="1"/>
  <c r="AO28" i="22" a="1"/>
  <c r="AO28" i="22" s="1"/>
  <c r="G27" i="11" s="1"/>
  <c r="AK28" i="22" a="1"/>
  <c r="AK28" i="22" s="1"/>
  <c r="Q31" i="25"/>
  <c r="B31" i="28"/>
  <c r="R30" i="25"/>
  <c r="S30" i="25" s="1"/>
  <c r="C30" i="28"/>
  <c r="D30" i="28" s="1"/>
  <c r="AS30" i="22" a="1"/>
  <c r="AS30" i="22" s="1"/>
  <c r="M29" i="11" s="1"/>
  <c r="AO30" i="22" a="1"/>
  <c r="AO30" i="22" s="1"/>
  <c r="G29" i="11" s="1"/>
  <c r="AK30" i="22" a="1"/>
  <c r="AK30" i="22" s="1"/>
  <c r="AR30" i="22" a="1"/>
  <c r="AR30" i="22" s="1"/>
  <c r="L29" i="11" s="1"/>
  <c r="AN30" i="22" a="1"/>
  <c r="AN30" i="22" s="1"/>
  <c r="AQ30" i="22" a="1"/>
  <c r="AQ30" i="22" s="1"/>
  <c r="K29" i="11" s="1"/>
  <c r="AM30" i="22" a="1"/>
  <c r="AM30" i="22" s="1"/>
  <c r="AT30" i="22" a="1"/>
  <c r="AT30" i="22" s="1"/>
  <c r="O29" i="11" s="1"/>
  <c r="AP30" i="22" a="1"/>
  <c r="AP30" i="22" s="1"/>
  <c r="H29" i="11" s="1"/>
  <c r="AL30" i="22" a="1"/>
  <c r="AL30" i="22" s="1"/>
  <c r="R44" i="25"/>
  <c r="S44" i="25" s="1"/>
  <c r="C44" i="28"/>
  <c r="D44" i="28" s="1"/>
  <c r="AR44" i="22" a="1"/>
  <c r="AR44" i="22" s="1"/>
  <c r="L43" i="11" s="1"/>
  <c r="AN44" i="22" a="1"/>
  <c r="AN44" i="22" s="1"/>
  <c r="AQ44" i="22" a="1"/>
  <c r="AQ44" i="22" s="1"/>
  <c r="K43" i="11" s="1"/>
  <c r="AM44" i="22" a="1"/>
  <c r="AM44" i="22" s="1"/>
  <c r="AT44" i="22" a="1"/>
  <c r="AT44" i="22" s="1"/>
  <c r="O43" i="11" s="1"/>
  <c r="AP44" i="22" a="1"/>
  <c r="AP44" i="22" s="1"/>
  <c r="H43" i="11" s="1"/>
  <c r="AL44" i="22" a="1"/>
  <c r="AL44" i="22" s="1"/>
  <c r="AS44" i="22" a="1"/>
  <c r="AS44" i="22" s="1"/>
  <c r="M43" i="11" s="1"/>
  <c r="AO44" i="22" a="1"/>
  <c r="AO44" i="22" s="1"/>
  <c r="G43" i="11" s="1"/>
  <c r="AK44" i="22" a="1"/>
  <c r="AK44" i="22" s="1"/>
  <c r="BF20" i="10"/>
  <c r="Z80" i="10" a="1"/>
  <c r="Z80" i="10" s="1"/>
  <c r="Z440" i="10" a="1"/>
  <c r="Z440" i="10" s="1"/>
  <c r="BP37" i="10"/>
  <c r="Z157" i="10" a="1"/>
  <c r="Z157" i="10" s="1"/>
  <c r="Z517" i="10" a="1"/>
  <c r="Z517" i="10" s="1"/>
  <c r="BG878" i="22"/>
  <c r="BG326" i="22"/>
  <c r="BI302" i="22" a="1"/>
  <c r="BI302" i="22" s="1"/>
  <c r="BH302" i="22" a="1"/>
  <c r="BH302" i="22" s="1"/>
  <c r="BJ302" i="22" a="1"/>
  <c r="BJ302" i="22" s="1"/>
  <c r="BK302" i="22" a="1"/>
  <c r="BK302" i="22" s="1"/>
  <c r="AW59" i="10"/>
  <c r="AA59" i="10" a="1"/>
  <c r="AA59" i="10" s="1"/>
  <c r="AA419" i="10" a="1"/>
  <c r="AA419" i="10" s="1"/>
  <c r="G45" i="19"/>
  <c r="R35" i="19"/>
  <c r="Q43" i="19"/>
  <c r="Q38" i="19"/>
  <c r="BG31" i="10"/>
  <c r="AA91" i="10" a="1"/>
  <c r="AA91" i="10" s="1"/>
  <c r="AA451" i="10" a="1"/>
  <c r="AA451" i="10" s="1"/>
  <c r="E38" i="28"/>
  <c r="BN28" i="10"/>
  <c r="X568" i="10" s="1" a="1"/>
  <c r="X568" i="10" s="1"/>
  <c r="X148" i="10" a="1"/>
  <c r="X148" i="10" s="1"/>
  <c r="S615" i="10"/>
  <c r="T555" i="10" a="1"/>
  <c r="T555" i="10" s="1"/>
  <c r="Z555" i="10" a="1"/>
  <c r="Z555" i="10" s="1"/>
  <c r="Y555" i="10" a="1"/>
  <c r="Y555" i="10" s="1"/>
  <c r="X555" i="10" a="1"/>
  <c r="X555" i="10" s="1"/>
  <c r="W555" i="10" a="1"/>
  <c r="W555" i="10" s="1"/>
  <c r="AC555" i="10" a="1"/>
  <c r="AC555" i="10" s="1"/>
  <c r="AB555" i="10" a="1"/>
  <c r="AB555" i="10" s="1"/>
  <c r="V555" i="10" a="1"/>
  <c r="V555" i="10" s="1"/>
  <c r="AA555" i="10" a="1"/>
  <c r="AA555" i="10" s="1"/>
  <c r="U555" i="10" a="1"/>
  <c r="U555" i="10" s="1"/>
  <c r="BJ1416" i="22" a="1"/>
  <c r="BJ1416" i="22" s="1"/>
  <c r="BI1416" i="22" a="1"/>
  <c r="BI1416" i="22" s="1"/>
  <c r="BH1416" i="22" a="1"/>
  <c r="BH1416" i="22" s="1"/>
  <c r="BK1416" i="22" a="1"/>
  <c r="BK1416" i="22" s="1"/>
  <c r="BI1410" i="22" a="1"/>
  <c r="BI1410" i="22" s="1"/>
  <c r="BH1410" i="22" a="1"/>
  <c r="BH1410" i="22" s="1"/>
  <c r="BK1410" i="22" a="1"/>
  <c r="BK1410" i="22" s="1"/>
  <c r="BJ1410" i="22" a="1"/>
  <c r="BJ1410" i="22" s="1"/>
  <c r="M41" i="9"/>
  <c r="D45" i="9"/>
  <c r="N41" i="9"/>
  <c r="AJ49" i="10"/>
  <c r="AT39" i="10"/>
  <c r="X39" i="10" a="1"/>
  <c r="X39" i="10" s="1"/>
  <c r="X399" i="10" a="1"/>
  <c r="X399" i="10" s="1"/>
  <c r="S654" i="10"/>
  <c r="Z594" i="10" a="1"/>
  <c r="Z594" i="10" s="1"/>
  <c r="T594" i="10" a="1"/>
  <c r="T594" i="10" s="1"/>
  <c r="Y594" i="10" a="1"/>
  <c r="Y594" i="10" s="1"/>
  <c r="X594" i="10" a="1"/>
  <c r="X594" i="10" s="1"/>
  <c r="W594" i="10" a="1"/>
  <c r="W594" i="10" s="1"/>
  <c r="AC594" i="10" a="1"/>
  <c r="AC594" i="10" s="1"/>
  <c r="V594" i="10" a="1"/>
  <c r="V594" i="10" s="1"/>
  <c r="AB594" i="10" a="1"/>
  <c r="AB594" i="10" s="1"/>
  <c r="AA594" i="10" a="1"/>
  <c r="AA594" i="10" s="1"/>
  <c r="U594" i="10" a="1"/>
  <c r="U594" i="10" s="1"/>
  <c r="BI1413" i="22" a="1"/>
  <c r="BI1413" i="22" s="1"/>
  <c r="BH1413" i="22" a="1"/>
  <c r="BH1413" i="22" s="1"/>
  <c r="BJ1413" i="22" a="1"/>
  <c r="BJ1413" i="22" s="1"/>
  <c r="BK1413" i="22" a="1"/>
  <c r="BK1413" i="22" s="1"/>
  <c r="EN24" i="22"/>
  <c r="CD144" i="22" s="1" a="1"/>
  <c r="CD144" i="22" s="1"/>
  <c r="CD120" i="22" a="1"/>
  <c r="CD120" i="22" s="1"/>
  <c r="Z607" i="10" a="1"/>
  <c r="Z607" i="10" s="1"/>
  <c r="AC607" i="10" a="1"/>
  <c r="AC607" i="10" s="1"/>
  <c r="Y607" i="10" a="1"/>
  <c r="Y607" i="10" s="1"/>
  <c r="S667" i="10"/>
  <c r="AA607" i="10" a="1"/>
  <c r="AA607" i="10" s="1"/>
  <c r="W607" i="10" a="1"/>
  <c r="W607" i="10" s="1"/>
  <c r="X607" i="10" a="1"/>
  <c r="X607" i="10" s="1"/>
  <c r="V607" i="10" a="1"/>
  <c r="V607" i="10" s="1"/>
  <c r="U607" i="10" a="1"/>
  <c r="U607" i="10" s="1"/>
  <c r="T607" i="10" a="1"/>
  <c r="T607" i="10" s="1"/>
  <c r="AB607" i="10" a="1"/>
  <c r="AB607" i="10" s="1"/>
  <c r="BI1409" i="22" a="1"/>
  <c r="BI1409" i="22" s="1"/>
  <c r="BH1409" i="22" a="1"/>
  <c r="BH1409" i="22" s="1"/>
  <c r="BJ1409" i="22" a="1"/>
  <c r="BJ1409" i="22" s="1"/>
  <c r="BK1409" i="22" a="1"/>
  <c r="BK1409" i="22" s="1"/>
  <c r="BI1401" i="22" a="1"/>
  <c r="BI1401" i="22" s="1"/>
  <c r="BH1401" i="22" a="1"/>
  <c r="BH1401" i="22" s="1"/>
  <c r="BJ1401" i="22" a="1"/>
  <c r="BJ1401" i="22" s="1"/>
  <c r="BK1401" i="22" a="1"/>
  <c r="BK1401" i="22" s="1"/>
  <c r="BV262" i="22"/>
  <c r="CC238" i="22" a="1"/>
  <c r="CC238" i="22" s="1"/>
  <c r="BY238" i="22" a="1"/>
  <c r="BY238" i="22" s="1"/>
  <c r="BJ310" i="22" s="1" a="1"/>
  <c r="BJ310" i="22" s="1"/>
  <c r="CF238" i="22" a="1"/>
  <c r="CF238" i="22" s="1"/>
  <c r="CB238" i="22" a="1"/>
  <c r="CB238" i="22" s="1"/>
  <c r="BX238" i="22" a="1"/>
  <c r="BX238" i="22" s="1"/>
  <c r="BI310" i="22" s="1" a="1"/>
  <c r="BI310" i="22" s="1"/>
  <c r="BW238" i="22" a="1"/>
  <c r="BW238" i="22" s="1"/>
  <c r="BH310" i="22" s="1" a="1"/>
  <c r="BH310" i="22" s="1"/>
  <c r="CE238" i="22" a="1"/>
  <c r="CE238" i="22" s="1"/>
  <c r="CD238" i="22" a="1"/>
  <c r="CD238" i="22" s="1"/>
  <c r="CA238" i="22" a="1"/>
  <c r="CA238" i="22" s="1"/>
  <c r="BZ238" i="22" a="1"/>
  <c r="BZ238" i="22" s="1"/>
  <c r="BK310" i="22" s="1" a="1"/>
  <c r="BK310" i="22" s="1"/>
  <c r="BG871" i="22"/>
  <c r="BG319" i="22"/>
  <c r="EN25" i="22"/>
  <c r="CD145" i="22" s="1" a="1"/>
  <c r="CD145" i="22" s="1"/>
  <c r="CD121" i="22" a="1"/>
  <c r="CD121" i="22" s="1"/>
  <c r="S632" i="10"/>
  <c r="Y572" i="10" a="1"/>
  <c r="Y572" i="10" s="1"/>
  <c r="X572" i="10" a="1"/>
  <c r="X572" i="10" s="1"/>
  <c r="AC572" i="10" a="1"/>
  <c r="AC572" i="10" s="1"/>
  <c r="W572" i="10" a="1"/>
  <c r="W572" i="10" s="1"/>
  <c r="AB572" i="10" a="1"/>
  <c r="AB572" i="10" s="1"/>
  <c r="V572" i="10" a="1"/>
  <c r="V572" i="10" s="1"/>
  <c r="U572" i="10" a="1"/>
  <c r="U572" i="10" s="1"/>
  <c r="AA572" i="10" a="1"/>
  <c r="AA572" i="10" s="1"/>
  <c r="T572" i="10" a="1"/>
  <c r="T572" i="10" s="1"/>
  <c r="Z572" i="10" a="1"/>
  <c r="Z572" i="10" s="1"/>
  <c r="I67" i="10" a="1"/>
  <c r="I67" i="10" s="1"/>
  <c r="I65" i="10" a="1"/>
  <c r="I65" i="10" s="1"/>
  <c r="I68" i="10" a="1"/>
  <c r="I68" i="10" s="1"/>
  <c r="I66" i="10" a="1"/>
  <c r="I66" i="10" s="1"/>
  <c r="Y362" i="10" a="1"/>
  <c r="Y362" i="10" s="1"/>
  <c r="AV10" i="9"/>
  <c r="O29" i="9"/>
  <c r="G29" i="15" s="1"/>
  <c r="I40" i="9"/>
  <c r="H40" i="9"/>
  <c r="G40" i="9"/>
  <c r="B44" i="9"/>
  <c r="I45" i="9" s="1"/>
  <c r="BV264" i="22"/>
  <c r="CC240" i="22" a="1"/>
  <c r="CC240" i="22" s="1"/>
  <c r="BY240" i="22" a="1"/>
  <c r="BY240" i="22" s="1"/>
  <c r="BJ312" i="22" s="1" a="1"/>
  <c r="BJ312" i="22" s="1"/>
  <c r="CF240" i="22" a="1"/>
  <c r="CF240" i="22" s="1"/>
  <c r="CB240" i="22" a="1"/>
  <c r="CB240" i="22" s="1"/>
  <c r="BX240" i="22" a="1"/>
  <c r="BX240" i="22" s="1"/>
  <c r="BI312" i="22" s="1" a="1"/>
  <c r="BI312" i="22" s="1"/>
  <c r="BW240" i="22" a="1"/>
  <c r="BW240" i="22" s="1"/>
  <c r="BH312" i="22" s="1" a="1"/>
  <c r="BH312" i="22" s="1"/>
  <c r="CE240" i="22" a="1"/>
  <c r="CE240" i="22" s="1"/>
  <c r="CD240" i="22" a="1"/>
  <c r="CD240" i="22" s="1"/>
  <c r="CA240" i="22" a="1"/>
  <c r="CA240" i="22" s="1"/>
  <c r="BZ240" i="22" a="1"/>
  <c r="BZ240" i="22" s="1"/>
  <c r="BK312" i="22" s="1" a="1"/>
  <c r="BK312" i="22" s="1"/>
  <c r="S646" i="10"/>
  <c r="Y586" i="10" a="1"/>
  <c r="Y586" i="10" s="1"/>
  <c r="X586" i="10" a="1"/>
  <c r="X586" i="10" s="1"/>
  <c r="W586" i="10" a="1"/>
  <c r="W586" i="10" s="1"/>
  <c r="AC586" i="10" a="1"/>
  <c r="AC586" i="10" s="1"/>
  <c r="V586" i="10" a="1"/>
  <c r="V586" i="10" s="1"/>
  <c r="AB586" i="10" a="1"/>
  <c r="AB586" i="10" s="1"/>
  <c r="AA586" i="10" a="1"/>
  <c r="AA586" i="10" s="1"/>
  <c r="U586" i="10" a="1"/>
  <c r="U586" i="10" s="1"/>
  <c r="T586" i="10" a="1"/>
  <c r="T586" i="10" s="1"/>
  <c r="DQ25" i="22"/>
  <c r="CA241" i="22" s="1" a="1"/>
  <c r="CA241" i="22" s="1"/>
  <c r="CA73" i="22" a="1"/>
  <c r="CA73" i="22" s="1"/>
  <c r="F12" i="14"/>
  <c r="E12" i="14"/>
  <c r="I12" i="14"/>
  <c r="J12" i="14"/>
  <c r="H12" i="14"/>
  <c r="G12" i="14"/>
  <c r="S630" i="10"/>
  <c r="AB570" i="10" a="1"/>
  <c r="AB570" i="10" s="1"/>
  <c r="U570" i="10" a="1"/>
  <c r="U570" i="10" s="1"/>
  <c r="T570" i="10" a="1"/>
  <c r="T570" i="10" s="1"/>
  <c r="W570" i="10" a="1"/>
  <c r="W570" i="10" s="1"/>
  <c r="AC570" i="10" a="1"/>
  <c r="AC570" i="10" s="1"/>
  <c r="V570" i="10" a="1"/>
  <c r="V570" i="10" s="1"/>
  <c r="BF47" i="10"/>
  <c r="Z107" i="10" a="1"/>
  <c r="Z107" i="10" s="1"/>
  <c r="Z467" i="10" a="1"/>
  <c r="Z467" i="10" s="1"/>
  <c r="BF1781" i="22"/>
  <c r="EK20" i="22"/>
  <c r="CA140" i="22" s="1" a="1"/>
  <c r="CA140" i="22" s="1"/>
  <c r="CA116" i="22" a="1"/>
  <c r="CA116" i="22" s="1"/>
  <c r="BV253" i="22"/>
  <c r="CC229" i="22" a="1"/>
  <c r="CC229" i="22" s="1"/>
  <c r="BY229" i="22" a="1"/>
  <c r="BY229" i="22" s="1"/>
  <c r="BJ301" i="22" s="1" a="1"/>
  <c r="BJ301" i="22" s="1"/>
  <c r="CF229" i="22" a="1"/>
  <c r="CF229" i="22" s="1"/>
  <c r="CB229" i="22" a="1"/>
  <c r="CB229" i="22" s="1"/>
  <c r="BX229" i="22" a="1"/>
  <c r="BX229" i="22" s="1"/>
  <c r="BI301" i="22" s="1" a="1"/>
  <c r="BI301" i="22" s="1"/>
  <c r="CD229" i="22" a="1"/>
  <c r="CD229" i="22" s="1"/>
  <c r="CA229" i="22" a="1"/>
  <c r="CA229" i="22" s="1"/>
  <c r="BZ229" i="22" a="1"/>
  <c r="BZ229" i="22" s="1"/>
  <c r="BK301" i="22" s="1" a="1"/>
  <c r="BK301" i="22" s="1"/>
  <c r="BW229" i="22" a="1"/>
  <c r="BW229" i="22" s="1"/>
  <c r="BH301" i="22" s="1" a="1"/>
  <c r="BH301" i="22" s="1"/>
  <c r="CE229" i="22" a="1"/>
  <c r="CE229" i="22" s="1"/>
  <c r="BF1786" i="22"/>
  <c r="Q46" i="9"/>
  <c r="E50" i="9"/>
  <c r="BF1782" i="22"/>
  <c r="AJ40" i="10"/>
  <c r="AT30" i="10"/>
  <c r="X30" i="10" a="1"/>
  <c r="X30" i="10" s="1"/>
  <c r="X390" i="10" a="1"/>
  <c r="X390" i="10" s="1"/>
  <c r="D8" i="11"/>
  <c r="B8" i="11"/>
  <c r="C8" i="11" s="1"/>
  <c r="Z562" i="10" a="1"/>
  <c r="Z562" i="10" s="1"/>
  <c r="T562" i="10" a="1"/>
  <c r="T562" i="10" s="1"/>
  <c r="S622" i="10"/>
  <c r="Y562" i="10" a="1"/>
  <c r="Y562" i="10" s="1"/>
  <c r="X562" i="10" a="1"/>
  <c r="X562" i="10" s="1"/>
  <c r="W562" i="10" a="1"/>
  <c r="W562" i="10" s="1"/>
  <c r="AC562" i="10" a="1"/>
  <c r="AC562" i="10" s="1"/>
  <c r="V562" i="10" a="1"/>
  <c r="V562" i="10" s="1"/>
  <c r="AB562" i="10" a="1"/>
  <c r="AB562" i="10" s="1"/>
  <c r="U562" i="10" a="1"/>
  <c r="U562" i="10" s="1"/>
  <c r="AA562" i="10" a="1"/>
  <c r="AA562" i="10" s="1"/>
  <c r="Q27" i="25"/>
  <c r="B27" i="28"/>
  <c r="Q36" i="25"/>
  <c r="B36" i="28"/>
  <c r="Q45" i="25"/>
  <c r="B45" i="28"/>
  <c r="R33" i="25"/>
  <c r="S33" i="25" s="1"/>
  <c r="C33" i="28"/>
  <c r="D33" i="28" s="1"/>
  <c r="AT33" i="22" a="1"/>
  <c r="AT33" i="22" s="1"/>
  <c r="O32" i="11" s="1"/>
  <c r="AP33" i="22" a="1"/>
  <c r="AP33" i="22" s="1"/>
  <c r="H32" i="11" s="1"/>
  <c r="AL33" i="22" a="1"/>
  <c r="AL33" i="22" s="1"/>
  <c r="AS33" i="22" a="1"/>
  <c r="AS33" i="22" s="1"/>
  <c r="M32" i="11" s="1"/>
  <c r="AO33" i="22" a="1"/>
  <c r="AO33" i="22" s="1"/>
  <c r="G32" i="11" s="1"/>
  <c r="AK33" i="22" a="1"/>
  <c r="AK33" i="22" s="1"/>
  <c r="AR33" i="22" a="1"/>
  <c r="AR33" i="22" s="1"/>
  <c r="L32" i="11" s="1"/>
  <c r="AN33" i="22" a="1"/>
  <c r="AN33" i="22" s="1"/>
  <c r="AQ33" i="22" a="1"/>
  <c r="AQ33" i="22" s="1"/>
  <c r="K32" i="11" s="1"/>
  <c r="AM33" i="22" a="1"/>
  <c r="AM33" i="22" s="1"/>
  <c r="Q30" i="25"/>
  <c r="B30" i="28"/>
  <c r="Q33" i="25"/>
  <c r="B33" i="28"/>
  <c r="AV44" i="22"/>
  <c r="I44" i="15" s="1"/>
  <c r="R42" i="25"/>
  <c r="S42" i="25" s="1"/>
  <c r="C42" i="28"/>
  <c r="D42" i="28" s="1"/>
  <c r="AQ42" i="22" a="1"/>
  <c r="AQ42" i="22" s="1"/>
  <c r="K41" i="11" s="1"/>
  <c r="AM42" i="22" a="1"/>
  <c r="AM42" i="22" s="1"/>
  <c r="AT42" i="22" a="1"/>
  <c r="AT42" i="22" s="1"/>
  <c r="O41" i="11" s="1"/>
  <c r="AP42" i="22" a="1"/>
  <c r="AP42" i="22" s="1"/>
  <c r="H41" i="11" s="1"/>
  <c r="AL42" i="22" a="1"/>
  <c r="AL42" i="22" s="1"/>
  <c r="AS42" i="22" a="1"/>
  <c r="AS42" i="22" s="1"/>
  <c r="M41" i="11" s="1"/>
  <c r="AO42" i="22" a="1"/>
  <c r="AO42" i="22" s="1"/>
  <c r="G41" i="11" s="1"/>
  <c r="AK42" i="22" a="1"/>
  <c r="AK42" i="22" s="1"/>
  <c r="AR42" i="22" a="1"/>
  <c r="AR42" i="22" s="1"/>
  <c r="L41" i="11" s="1"/>
  <c r="AN42" i="22" a="1"/>
  <c r="AN42" i="22" s="1"/>
  <c r="E49" i="9"/>
  <c r="R45" i="9"/>
  <c r="Q45" i="9"/>
  <c r="P45" i="9"/>
  <c r="BG1430" i="22"/>
  <c r="BI854" i="22" a="1"/>
  <c r="BI854" i="22" s="1"/>
  <c r="BH854" i="22" a="1"/>
  <c r="BH854" i="22" s="1"/>
  <c r="BJ854" i="22" a="1"/>
  <c r="BJ854" i="22" s="1"/>
  <c r="BK854" i="22" a="1"/>
  <c r="BK854" i="22" s="1"/>
  <c r="BF1799" i="22"/>
  <c r="BI1412" i="22" a="1"/>
  <c r="BI1412" i="22" s="1"/>
  <c r="BH1412" i="22" a="1"/>
  <c r="BH1412" i="22" s="1"/>
  <c r="BK1412" i="22" a="1"/>
  <c r="BK1412" i="22" s="1"/>
  <c r="BJ1412" i="22" a="1"/>
  <c r="BJ1412" i="22" s="1"/>
  <c r="EA24" i="22"/>
  <c r="CA96" i="22" a="1"/>
  <c r="CA96" i="22" s="1"/>
  <c r="BI1395" i="22" a="1"/>
  <c r="BI1395" i="22" s="1"/>
  <c r="BJ1395" i="22" a="1"/>
  <c r="BJ1395" i="22" s="1"/>
  <c r="BH1395" i="22" a="1"/>
  <c r="BH1395" i="22" s="1"/>
  <c r="BK1395" i="22" a="1"/>
  <c r="BK1395" i="22" s="1"/>
  <c r="Q78" i="19"/>
  <c r="BK1402" i="22" a="1"/>
  <c r="BK1402" i="22" s="1"/>
  <c r="BI1402" i="22" a="1"/>
  <c r="BI1402" i="22" s="1"/>
  <c r="BH1402" i="22" a="1"/>
  <c r="BH1402" i="22" s="1"/>
  <c r="BJ1402" i="22" a="1"/>
  <c r="BJ1402" i="22" s="1"/>
  <c r="BQ39" i="10"/>
  <c r="AA159" i="10" a="1"/>
  <c r="AA159" i="10" s="1"/>
  <c r="BF1784" i="22"/>
  <c r="EB25" i="22"/>
  <c r="CB97" i="22" a="1"/>
  <c r="CB97" i="22" s="1"/>
  <c r="BG867" i="22"/>
  <c r="BG315" i="22"/>
  <c r="BI291" i="22" a="1"/>
  <c r="BI291" i="22" s="1"/>
  <c r="BH291" i="22" a="1"/>
  <c r="BH291" i="22" s="1"/>
  <c r="BK291" i="22" a="1"/>
  <c r="BK291" i="22" s="1"/>
  <c r="BJ291" i="22" a="1"/>
  <c r="BJ291" i="22" s="1"/>
  <c r="F88" i="19"/>
  <c r="Z22" i="22"/>
  <c r="BH1407" i="22" a="1"/>
  <c r="BH1407" i="22" s="1"/>
  <c r="BJ1407" i="22" a="1"/>
  <c r="BJ1407" i="22" s="1"/>
  <c r="BK1407" i="22" a="1"/>
  <c r="BK1407" i="22" s="1"/>
  <c r="BI1407" i="22" a="1"/>
  <c r="BI1407" i="22" s="1"/>
  <c r="BG889" i="22"/>
  <c r="BG337" i="22"/>
  <c r="BI313" i="22" a="1"/>
  <c r="BI313" i="22" s="1"/>
  <c r="BJ313" i="22" a="1"/>
  <c r="BJ313" i="22" s="1"/>
  <c r="BK313" i="22" a="1"/>
  <c r="BK313" i="22" s="1"/>
  <c r="Z558" i="10" a="1"/>
  <c r="Z558" i="10" s="1"/>
  <c r="X558" i="10" a="1"/>
  <c r="X558" i="10" s="1"/>
  <c r="Q40" i="19"/>
  <c r="O52" i="7"/>
  <c r="U51" i="11" s="1"/>
  <c r="G52" i="7"/>
  <c r="N52" i="7"/>
  <c r="T51" i="11" s="1"/>
  <c r="F52" i="7"/>
  <c r="M52" i="7"/>
  <c r="S51" i="11" s="1"/>
  <c r="E52" i="7"/>
  <c r="L52" i="7"/>
  <c r="N51" i="11" s="1"/>
  <c r="D52" i="7"/>
  <c r="K52" i="7"/>
  <c r="C52" i="7"/>
  <c r="B57" i="7"/>
  <c r="J52" i="7"/>
  <c r="I52" i="7"/>
  <c r="P52" i="7"/>
  <c r="V51" i="11" s="1"/>
  <c r="H52" i="7"/>
  <c r="Z9" i="14"/>
  <c r="CH35" i="10"/>
  <c r="X335" i="10" s="1" a="1"/>
  <c r="X335" i="10" s="1"/>
  <c r="X275" i="10" a="1"/>
  <c r="X275" i="10" s="1"/>
  <c r="D57" i="14"/>
  <c r="D62" i="14" s="1"/>
  <c r="D67" i="14" s="1"/>
  <c r="D72" i="14" s="1"/>
  <c r="D77" i="14" s="1"/>
  <c r="D82" i="14" s="1"/>
  <c r="D87" i="14" s="1"/>
  <c r="D92" i="14" s="1"/>
  <c r="D97" i="14" s="1"/>
  <c r="D102" i="14" s="1"/>
  <c r="S720" i="10"/>
  <c r="W660" i="10" a="1"/>
  <c r="W660" i="10" s="1"/>
  <c r="V660" i="10" a="1"/>
  <c r="V660" i="10" s="1"/>
  <c r="AC660" i="10" a="1"/>
  <c r="AC660" i="10" s="1"/>
  <c r="U660" i="10" a="1"/>
  <c r="U660" i="10" s="1"/>
  <c r="AB660" i="10" a="1"/>
  <c r="AB660" i="10" s="1"/>
  <c r="T660" i="10" a="1"/>
  <c r="T660" i="10" s="1"/>
  <c r="R62" i="19"/>
  <c r="G72" i="19"/>
  <c r="BG884" i="22"/>
  <c r="BG332" i="22"/>
  <c r="BI308" i="22" a="1"/>
  <c r="BI308" i="22" s="1"/>
  <c r="BH308" i="22" a="1"/>
  <c r="BH308" i="22" s="1"/>
  <c r="BK308" i="22" a="1"/>
  <c r="BK308" i="22" s="1"/>
  <c r="BJ308" i="22" a="1"/>
  <c r="BJ308" i="22" s="1"/>
  <c r="BG1423" i="22"/>
  <c r="BI847" i="22" a="1"/>
  <c r="BI847" i="22" s="1"/>
  <c r="BH847" i="22" a="1"/>
  <c r="BH847" i="22" s="1"/>
  <c r="BJ847" i="22" a="1"/>
  <c r="BJ847" i="22" s="1"/>
  <c r="BK847" i="22" a="1"/>
  <c r="BK847" i="22" s="1"/>
  <c r="D7" i="11"/>
  <c r="B7" i="11"/>
  <c r="C7" i="11" s="1"/>
  <c r="D3" i="11"/>
  <c r="B3" i="11"/>
  <c r="C3" i="11" s="1"/>
  <c r="CJ44" i="10"/>
  <c r="Z344" i="10" s="1" a="1"/>
  <c r="Z344" i="10" s="1"/>
  <c r="Z284" i="10" a="1"/>
  <c r="Z284" i="10" s="1"/>
  <c r="BQ48" i="10"/>
  <c r="AA588" i="10" s="1" a="1"/>
  <c r="AA588" i="10" s="1"/>
  <c r="AA168" i="10" a="1"/>
  <c r="AA168" i="10" s="1"/>
  <c r="BV272" i="22"/>
  <c r="CC248" i="22" a="1"/>
  <c r="CC248" i="22" s="1"/>
  <c r="BY248" i="22" a="1"/>
  <c r="BY248" i="22" s="1"/>
  <c r="CF248" i="22" a="1"/>
  <c r="CF248" i="22" s="1"/>
  <c r="CB248" i="22" a="1"/>
  <c r="CB248" i="22" s="1"/>
  <c r="BX248" i="22" a="1"/>
  <c r="BX248" i="22" s="1"/>
  <c r="BW248" i="22" a="1"/>
  <c r="BW248" i="22" s="1"/>
  <c r="CE248" i="22" a="1"/>
  <c r="CE248" i="22" s="1"/>
  <c r="CD248" i="22" a="1"/>
  <c r="CD248" i="22" s="1"/>
  <c r="CA248" i="22" a="1"/>
  <c r="CA248" i="22" s="1"/>
  <c r="BZ248" i="22" a="1"/>
  <c r="BZ248" i="22" s="1"/>
  <c r="AB645" i="10" a="1"/>
  <c r="AB645" i="10" s="1"/>
  <c r="T645" i="10" a="1"/>
  <c r="T645" i="10" s="1"/>
  <c r="S705" i="10"/>
  <c r="AA645" i="10" a="1"/>
  <c r="AA645" i="10" s="1"/>
  <c r="W645" i="10" a="1"/>
  <c r="W645" i="10" s="1"/>
  <c r="Z645" i="10" a="1"/>
  <c r="Z645" i="10" s="1"/>
  <c r="V645" i="10" a="1"/>
  <c r="V645" i="10" s="1"/>
  <c r="AC645" i="10" a="1"/>
  <c r="AC645" i="10" s="1"/>
  <c r="U645" i="10" a="1"/>
  <c r="U645" i="10" s="1"/>
  <c r="BZ54" i="10"/>
  <c r="Z234" i="10" a="1"/>
  <c r="Z234" i="10" s="1"/>
  <c r="H41" i="9"/>
  <c r="S663" i="10"/>
  <c r="W603" i="10" a="1"/>
  <c r="W603" i="10" s="1"/>
  <c r="AC603" i="10" a="1"/>
  <c r="AC603" i="10" s="1"/>
  <c r="AB603" i="10" a="1"/>
  <c r="AB603" i="10" s="1"/>
  <c r="V603" i="10" a="1"/>
  <c r="V603" i="10" s="1"/>
  <c r="AA603" i="10" a="1"/>
  <c r="AA603" i="10" s="1"/>
  <c r="U603" i="10" a="1"/>
  <c r="U603" i="10" s="1"/>
  <c r="T603" i="10" a="1"/>
  <c r="T603" i="10" s="1"/>
  <c r="Z603" i="10" a="1"/>
  <c r="Z603" i="10" s="1"/>
  <c r="Y603" i="10" a="1"/>
  <c r="Y603" i="10" s="1"/>
  <c r="X603" i="10" a="1"/>
  <c r="X603" i="10" s="1"/>
  <c r="BF1795" i="22"/>
  <c r="S655" i="10"/>
  <c r="AB595" i="10" a="1"/>
  <c r="AB595" i="10" s="1"/>
  <c r="V595" i="10" a="1"/>
  <c r="V595" i="10" s="1"/>
  <c r="AA595" i="10" a="1"/>
  <c r="AA595" i="10" s="1"/>
  <c r="U595" i="10" a="1"/>
  <c r="U595" i="10" s="1"/>
  <c r="T595" i="10" a="1"/>
  <c r="T595" i="10" s="1"/>
  <c r="Y595" i="10" a="1"/>
  <c r="Y595" i="10" s="1"/>
  <c r="X595" i="10" a="1"/>
  <c r="X595" i="10" s="1"/>
  <c r="W595" i="10" a="1"/>
  <c r="W595" i="10" s="1"/>
  <c r="AC595" i="10" a="1"/>
  <c r="AC595" i="10" s="1"/>
  <c r="E44" i="28"/>
  <c r="BG880" i="22"/>
  <c r="BG328" i="22"/>
  <c r="BI304" i="22" a="1"/>
  <c r="BI304" i="22" s="1"/>
  <c r="BH304" i="22" a="1"/>
  <c r="BH304" i="22" s="1"/>
  <c r="BJ304" i="22" a="1"/>
  <c r="BJ304" i="22" s="1"/>
  <c r="BK304" i="22" a="1"/>
  <c r="BK304" i="22" s="1"/>
  <c r="BV285" i="22"/>
  <c r="CD261" i="22" a="1"/>
  <c r="CD261" i="22" s="1"/>
  <c r="BZ261" i="22" a="1"/>
  <c r="BZ261" i="22" s="1"/>
  <c r="CC261" i="22" a="1"/>
  <c r="CC261" i="22" s="1"/>
  <c r="BY261" i="22" a="1"/>
  <c r="BY261" i="22" s="1"/>
  <c r="CF261" i="22" a="1"/>
  <c r="CF261" i="22" s="1"/>
  <c r="CB261" i="22" a="1"/>
  <c r="CB261" i="22" s="1"/>
  <c r="BX261" i="22" a="1"/>
  <c r="BX261" i="22" s="1"/>
  <c r="BW261" i="22" a="1"/>
  <c r="BW261" i="22" s="1"/>
  <c r="CE261" i="22" a="1"/>
  <c r="CE261" i="22" s="1"/>
  <c r="CA261" i="22" a="1"/>
  <c r="CA261" i="22" s="1"/>
  <c r="CC221" i="22" a="1"/>
  <c r="CC221" i="22" s="1"/>
  <c r="BY221" i="22" a="1"/>
  <c r="BY221" i="22" s="1"/>
  <c r="BJ293" i="22" s="1" a="1"/>
  <c r="BJ293" i="22" s="1"/>
  <c r="CF221" i="22" a="1"/>
  <c r="CF221" i="22" s="1"/>
  <c r="CB221" i="22" a="1"/>
  <c r="CB221" i="22" s="1"/>
  <c r="BX221" i="22" a="1"/>
  <c r="BX221" i="22" s="1"/>
  <c r="BI293" i="22" s="1" a="1"/>
  <c r="BI293" i="22" s="1"/>
  <c r="CD221" i="22" a="1"/>
  <c r="CD221" i="22" s="1"/>
  <c r="CA221" i="22" a="1"/>
  <c r="CA221" i="22" s="1"/>
  <c r="BZ221" i="22" a="1"/>
  <c r="BZ221" i="22" s="1"/>
  <c r="BK293" i="22" s="1" a="1"/>
  <c r="BK293" i="22" s="1"/>
  <c r="BV245" i="22"/>
  <c r="CE221" i="22" a="1"/>
  <c r="CE221" i="22" s="1"/>
  <c r="BW221" i="22" a="1"/>
  <c r="BW221" i="22" s="1"/>
  <c r="BH293" i="22" s="1" a="1"/>
  <c r="BH293" i="22" s="1"/>
  <c r="P42" i="9"/>
  <c r="S639" i="10"/>
  <c r="W579" i="10" a="1"/>
  <c r="W579" i="10" s="1"/>
  <c r="AC579" i="10" a="1"/>
  <c r="AC579" i="10" s="1"/>
  <c r="AB579" i="10" a="1"/>
  <c r="AB579" i="10" s="1"/>
  <c r="V579" i="10" a="1"/>
  <c r="V579" i="10" s="1"/>
  <c r="U579" i="10" a="1"/>
  <c r="U579" i="10" s="1"/>
  <c r="T579" i="10" a="1"/>
  <c r="T579" i="10" s="1"/>
  <c r="BP28" i="10"/>
  <c r="Z148" i="10" a="1"/>
  <c r="Z148" i="10" s="1"/>
  <c r="S712" i="10"/>
  <c r="AA652" i="10" a="1"/>
  <c r="AA652" i="10" s="1"/>
  <c r="W652" i="10" a="1"/>
  <c r="W652" i="10" s="1"/>
  <c r="Z652" i="10" a="1"/>
  <c r="Z652" i="10" s="1"/>
  <c r="V652" i="10" a="1"/>
  <c r="V652" i="10" s="1"/>
  <c r="AC652" i="10" a="1"/>
  <c r="AC652" i="10" s="1"/>
  <c r="Y652" i="10" a="1"/>
  <c r="Y652" i="10" s="1"/>
  <c r="U652" i="10" a="1"/>
  <c r="U652" i="10" s="1"/>
  <c r="AB652" i="10" a="1"/>
  <c r="AB652" i="10" s="1"/>
  <c r="X652" i="10" a="1"/>
  <c r="X652" i="10" s="1"/>
  <c r="T652" i="10" a="1"/>
  <c r="T652" i="10" s="1"/>
  <c r="BD56" i="10"/>
  <c r="X116" i="10" a="1"/>
  <c r="X116" i="10" s="1"/>
  <c r="X476" i="10" a="1"/>
  <c r="X476" i="10" s="1"/>
  <c r="R39" i="25"/>
  <c r="S39" i="25" s="1"/>
  <c r="C39" i="28"/>
  <c r="D39" i="28" s="1"/>
  <c r="AS39" i="22" a="1"/>
  <c r="AS39" i="22" s="1"/>
  <c r="M38" i="11" s="1"/>
  <c r="AO39" i="22" a="1"/>
  <c r="AO39" i="22" s="1"/>
  <c r="G38" i="11" s="1"/>
  <c r="AK39" i="22" a="1"/>
  <c r="AK39" i="22" s="1"/>
  <c r="AR39" i="22" a="1"/>
  <c r="AR39" i="22" s="1"/>
  <c r="L38" i="11" s="1"/>
  <c r="AN39" i="22" a="1"/>
  <c r="AN39" i="22" s="1"/>
  <c r="AQ39" i="22" a="1"/>
  <c r="AQ39" i="22" s="1"/>
  <c r="K38" i="11" s="1"/>
  <c r="AM39" i="22" a="1"/>
  <c r="AM39" i="22" s="1"/>
  <c r="AT39" i="22" a="1"/>
  <c r="AT39" i="22" s="1"/>
  <c r="O38" i="11" s="1"/>
  <c r="AP39" i="22" a="1"/>
  <c r="AP39" i="22" s="1"/>
  <c r="H38" i="11" s="1"/>
  <c r="AL39" i="22" a="1"/>
  <c r="AL39" i="22" s="1"/>
  <c r="Q34" i="25"/>
  <c r="B34" i="28"/>
  <c r="AV21" i="10"/>
  <c r="AL31" i="10"/>
  <c r="Z21" i="10" a="1"/>
  <c r="Z21" i="10" s="1"/>
  <c r="Z381" i="10" a="1"/>
  <c r="Z381" i="10" s="1"/>
  <c r="CA20" i="10"/>
  <c r="AA200" i="10" a="1"/>
  <c r="AA200" i="10" s="1"/>
  <c r="S625" i="10"/>
  <c r="Y565" i="10" a="1"/>
  <c r="Y565" i="10" s="1"/>
  <c r="X565" i="10" a="1"/>
  <c r="X565" i="10" s="1"/>
  <c r="AC565" i="10" a="1"/>
  <c r="AC565" i="10" s="1"/>
  <c r="W565" i="10" a="1"/>
  <c r="W565" i="10" s="1"/>
  <c r="V565" i="10" a="1"/>
  <c r="V565" i="10" s="1"/>
  <c r="AB565" i="10" a="1"/>
  <c r="AB565" i="10" s="1"/>
  <c r="U565" i="10" a="1"/>
  <c r="U565" i="10" s="1"/>
  <c r="AA565" i="10" a="1"/>
  <c r="AA565" i="10" s="1"/>
  <c r="Z565" i="10" a="1"/>
  <c r="Z565" i="10" s="1"/>
  <c r="T565" i="10" a="1"/>
  <c r="T565" i="10" s="1"/>
  <c r="Q68" i="19"/>
  <c r="CH44" i="10"/>
  <c r="X344" i="10" s="1" a="1"/>
  <c r="X344" i="10" s="1"/>
  <c r="X284" i="10" a="1"/>
  <c r="X284" i="10" s="1"/>
  <c r="BK1418" i="22" a="1"/>
  <c r="BK1418" i="22" s="1"/>
  <c r="BJ1418" i="22" a="1"/>
  <c r="BJ1418" i="22" s="1"/>
  <c r="BI1418" i="22" a="1"/>
  <c r="BI1418" i="22" s="1"/>
  <c r="BH1418" i="22" a="1"/>
  <c r="BH1418" i="22" s="1"/>
  <c r="CH26" i="10"/>
  <c r="X326" i="10" s="1" a="1"/>
  <c r="X326" i="10" s="1"/>
  <c r="X266" i="10" a="1"/>
  <c r="X266" i="10" s="1"/>
  <c r="BG872" i="22"/>
  <c r="BG320" i="22"/>
  <c r="BI296" i="22" a="1"/>
  <c r="BI296" i="22" s="1"/>
  <c r="BH296" i="22" a="1"/>
  <c r="BH296" i="22" s="1"/>
  <c r="BK296" i="22" a="1"/>
  <c r="BK296" i="22" s="1"/>
  <c r="BJ296" i="22" a="1"/>
  <c r="BJ296" i="22" s="1"/>
  <c r="BV278" i="22"/>
  <c r="CD254" i="22" a="1"/>
  <c r="CD254" i="22" s="1"/>
  <c r="BZ254" i="22" a="1"/>
  <c r="BZ254" i="22" s="1"/>
  <c r="CC254" i="22" a="1"/>
  <c r="CC254" i="22" s="1"/>
  <c r="BY254" i="22" a="1"/>
  <c r="BY254" i="22" s="1"/>
  <c r="CF254" i="22" a="1"/>
  <c r="CF254" i="22" s="1"/>
  <c r="CB254" i="22" a="1"/>
  <c r="CB254" i="22" s="1"/>
  <c r="BX254" i="22" a="1"/>
  <c r="BX254" i="22" s="1"/>
  <c r="BW254" i="22" a="1"/>
  <c r="BW254" i="22" s="1"/>
  <c r="CE254" i="22" a="1"/>
  <c r="CE254" i="22" s="1"/>
  <c r="CA254" i="22" a="1"/>
  <c r="CA254" i="22" s="1"/>
  <c r="Q84" i="19"/>
  <c r="BG887" i="22"/>
  <c r="BG335" i="22"/>
  <c r="BH311" i="22" a="1"/>
  <c r="BH311" i="22" s="1"/>
  <c r="BI311" i="22" a="1"/>
  <c r="BI311" i="22" s="1"/>
  <c r="BJ311" i="22" a="1"/>
  <c r="BJ311" i="22" s="1"/>
  <c r="BK311" i="22" a="1"/>
  <c r="BK311" i="22" s="1"/>
  <c r="S628" i="10"/>
  <c r="AC568" i="10" a="1"/>
  <c r="AC568" i="10" s="1"/>
  <c r="W568" i="10" a="1"/>
  <c r="W568" i="10" s="1"/>
  <c r="AB568" i="10" a="1"/>
  <c r="AB568" i="10" s="1"/>
  <c r="V568" i="10" a="1"/>
  <c r="V568" i="10" s="1"/>
  <c r="U568" i="10" a="1"/>
  <c r="U568" i="10" s="1"/>
  <c r="AA568" i="10" a="1"/>
  <c r="AA568" i="10" s="1"/>
  <c r="T568" i="10" a="1"/>
  <c r="T568" i="10" s="1"/>
  <c r="Y568" i="10" a="1"/>
  <c r="Y568" i="10" s="1"/>
  <c r="BG890" i="22"/>
  <c r="BG338" i="22"/>
  <c r="BI314" i="22" a="1"/>
  <c r="BI314" i="22" s="1"/>
  <c r="BH314" i="22" a="1"/>
  <c r="BH314" i="22" s="1"/>
  <c r="BJ314" i="22" a="1"/>
  <c r="BJ314" i="22" s="1"/>
  <c r="BK314" i="22" a="1"/>
  <c r="BK314" i="22" s="1"/>
  <c r="EL24" i="22"/>
  <c r="CB144" i="22" s="1" a="1"/>
  <c r="CB144" i="22" s="1"/>
  <c r="CB120" i="22" a="1"/>
  <c r="CB120" i="22" s="1"/>
  <c r="BN37" i="10"/>
  <c r="X157" i="10" a="1"/>
  <c r="X157" i="10" s="1"/>
  <c r="X517" i="10" a="1"/>
  <c r="X517" i="10" s="1"/>
  <c r="BF1802" i="22"/>
  <c r="I10" i="28"/>
  <c r="S620" i="10"/>
  <c r="AC560" i="10" a="1"/>
  <c r="AC560" i="10" s="1"/>
  <c r="W560" i="10" a="1"/>
  <c r="W560" i="10" s="1"/>
  <c r="AB560" i="10" a="1"/>
  <c r="AB560" i="10" s="1"/>
  <c r="V560" i="10" a="1"/>
  <c r="V560" i="10" s="1"/>
  <c r="U560" i="10" a="1"/>
  <c r="U560" i="10" s="1"/>
  <c r="AA560" i="10" a="1"/>
  <c r="AA560" i="10" s="1"/>
  <c r="T560" i="10" a="1"/>
  <c r="T560" i="10" s="1"/>
  <c r="BG40" i="10"/>
  <c r="AA100" i="10" a="1"/>
  <c r="AA100" i="10" s="1"/>
  <c r="AA460" i="10" a="1"/>
  <c r="AA460" i="10" s="1"/>
  <c r="BG1419" i="22"/>
  <c r="BI843" i="22" a="1"/>
  <c r="BI843" i="22" s="1"/>
  <c r="BH843" i="22" a="1"/>
  <c r="BH843" i="22" s="1"/>
  <c r="BJ843" i="22" a="1"/>
  <c r="BJ843" i="22" s="1"/>
  <c r="BK843" i="22" a="1"/>
  <c r="BK843" i="22" s="1"/>
  <c r="BG1441" i="22"/>
  <c r="BH865" i="22" a="1"/>
  <c r="BH865" i="22" s="1"/>
  <c r="BK865" i="22" a="1"/>
  <c r="BK865" i="22" s="1"/>
  <c r="BI865" i="22" a="1"/>
  <c r="BI865" i="22" s="1"/>
  <c r="BJ865" i="22" a="1"/>
  <c r="BJ865" i="22" s="1"/>
  <c r="AC618" i="10" a="1"/>
  <c r="AC618" i="10" s="1"/>
  <c r="Y618" i="10" a="1"/>
  <c r="Y618" i="10" s="1"/>
  <c r="U618" i="10" a="1"/>
  <c r="U618" i="10" s="1"/>
  <c r="AB618" i="10" a="1"/>
  <c r="AB618" i="10" s="1"/>
  <c r="X618" i="10" a="1"/>
  <c r="X618" i="10" s="1"/>
  <c r="T618" i="10" a="1"/>
  <c r="T618" i="10" s="1"/>
  <c r="S678" i="10"/>
  <c r="Z618" i="10" a="1"/>
  <c r="Z618" i="10" s="1"/>
  <c r="V618" i="10" a="1"/>
  <c r="V618" i="10" s="1"/>
  <c r="AA618" i="10" a="1"/>
  <c r="AA618" i="10" s="1"/>
  <c r="W618" i="10" a="1"/>
  <c r="W618" i="10" s="1"/>
  <c r="Q82" i="19"/>
  <c r="BI1398" i="22" a="1"/>
  <c r="BI1398" i="22" s="1"/>
  <c r="BH1398" i="22" a="1"/>
  <c r="BH1398" i="22" s="1"/>
  <c r="BJ1398" i="22" a="1"/>
  <c r="BJ1398" i="22" s="1"/>
  <c r="BK1398" i="22" a="1"/>
  <c r="BK1398" i="22" s="1"/>
  <c r="BG885" i="22"/>
  <c r="BG333" i="22"/>
  <c r="BI309" i="22" a="1"/>
  <c r="BI309" i="22" s="1"/>
  <c r="BH309" i="22" a="1"/>
  <c r="BH309" i="22" s="1"/>
  <c r="BK309" i="22" a="1"/>
  <c r="BK309" i="22" s="1"/>
  <c r="BJ309" i="22" a="1"/>
  <c r="BJ309" i="22" s="1"/>
  <c r="BV270" i="22"/>
  <c r="CC246" i="22" a="1"/>
  <c r="CC246" i="22" s="1"/>
  <c r="BY246" i="22" a="1"/>
  <c r="BY246" i="22" s="1"/>
  <c r="CF246" i="22" a="1"/>
  <c r="CF246" i="22" s="1"/>
  <c r="CB246" i="22" a="1"/>
  <c r="CB246" i="22" s="1"/>
  <c r="BX246" i="22" a="1"/>
  <c r="BX246" i="22" s="1"/>
  <c r="BW246" i="22" a="1"/>
  <c r="BW246" i="22" s="1"/>
  <c r="CE246" i="22" a="1"/>
  <c r="CE246" i="22" s="1"/>
  <c r="CD246" i="22" a="1"/>
  <c r="CD246" i="22" s="1"/>
  <c r="CA246" i="22" a="1"/>
  <c r="CA246" i="22" s="1"/>
  <c r="BZ246" i="22" a="1"/>
  <c r="BZ246" i="22" s="1"/>
  <c r="G54" i="19"/>
  <c r="R44" i="19"/>
  <c r="F12" i="13"/>
  <c r="N13" i="15"/>
  <c r="C48" i="9"/>
  <c r="K44" i="9"/>
  <c r="AV48" i="10"/>
  <c r="AL58" i="10"/>
  <c r="Z48" i="10" a="1"/>
  <c r="Z48" i="10" s="1"/>
  <c r="Z408" i="10" a="1"/>
  <c r="Z408" i="10" s="1"/>
  <c r="AV57" i="10"/>
  <c r="Z57" i="10" a="1"/>
  <c r="Z57" i="10" s="1"/>
  <c r="Z417" i="10" a="1"/>
  <c r="Z417" i="10" s="1"/>
  <c r="BG1432" i="22"/>
  <c r="BI856" i="22" a="1"/>
  <c r="BI856" i="22" s="1"/>
  <c r="BH856" i="22" a="1"/>
  <c r="BH856" i="22" s="1"/>
  <c r="BK856" i="22" a="1"/>
  <c r="BK856" i="22" s="1"/>
  <c r="BJ856" i="22" a="1"/>
  <c r="BJ856" i="22" s="1"/>
  <c r="CJ17" i="10"/>
  <c r="Z317" i="10" s="1" a="1"/>
  <c r="Z317" i="10" s="1"/>
  <c r="Z257" i="10" a="1"/>
  <c r="Z257" i="10" s="1"/>
  <c r="D4" i="11"/>
  <c r="B4" i="11"/>
  <c r="C4" i="11" s="1"/>
  <c r="T36" i="7"/>
  <c r="S36" i="7"/>
  <c r="BF1790" i="22"/>
  <c r="R36" i="25"/>
  <c r="S36" i="25" s="1"/>
  <c r="C36" i="28"/>
  <c r="D36" i="28" s="1"/>
  <c r="AR36" i="22" a="1"/>
  <c r="AR36" i="22" s="1"/>
  <c r="L35" i="11" s="1"/>
  <c r="AN36" i="22" a="1"/>
  <c r="AN36" i="22" s="1"/>
  <c r="AQ36" i="22" a="1"/>
  <c r="AQ36" i="22" s="1"/>
  <c r="K35" i="11" s="1"/>
  <c r="AM36" i="22" a="1"/>
  <c r="AM36" i="22" s="1"/>
  <c r="AT36" i="22" a="1"/>
  <c r="AT36" i="22" s="1"/>
  <c r="O35" i="11" s="1"/>
  <c r="AP36" i="22" a="1"/>
  <c r="AP36" i="22" s="1"/>
  <c r="H35" i="11" s="1"/>
  <c r="AL36" i="22" a="1"/>
  <c r="AL36" i="22" s="1"/>
  <c r="AS36" i="22" a="1"/>
  <c r="AS36" i="22" s="1"/>
  <c r="M35" i="11" s="1"/>
  <c r="AO36" i="22" a="1"/>
  <c r="AO36" i="22" s="1"/>
  <c r="G35" i="11" s="1"/>
  <c r="AK36" i="22" a="1"/>
  <c r="AK36" i="22" s="1"/>
  <c r="Q35" i="25"/>
  <c r="B35" i="28"/>
  <c r="Z30" i="10" a="1"/>
  <c r="Z30" i="10" s="1"/>
  <c r="AL40" i="10"/>
  <c r="AV30" i="10"/>
  <c r="Z390" i="10" a="1"/>
  <c r="Z390" i="10" s="1"/>
  <c r="S39" i="16"/>
  <c r="S51" i="16" s="1"/>
  <c r="Y27" i="16"/>
  <c r="X27" i="16"/>
  <c r="Z27" i="16"/>
  <c r="AA27" i="16"/>
  <c r="Q47" i="19"/>
  <c r="Q86" i="19"/>
  <c r="BF1791" i="22"/>
  <c r="BG874" i="22"/>
  <c r="BG322" i="22"/>
  <c r="BH298" i="22" a="1"/>
  <c r="BH298" i="22" s="1"/>
  <c r="BI298" i="22" a="1"/>
  <c r="BI298" i="22" s="1"/>
  <c r="BK298" i="22" a="1"/>
  <c r="BK298" i="22" s="1"/>
  <c r="BJ298" i="22" a="1"/>
  <c r="BJ298" i="22" s="1"/>
  <c r="BG1424" i="22"/>
  <c r="BI848" i="22" a="1"/>
  <c r="BI848" i="22" s="1"/>
  <c r="BH848" i="22" a="1"/>
  <c r="BH848" i="22" s="1"/>
  <c r="BK848" i="22" a="1"/>
  <c r="BK848" i="22" s="1"/>
  <c r="BJ848" i="22" a="1"/>
  <c r="BJ848" i="22" s="1"/>
  <c r="BP55" i="10"/>
  <c r="Z175" i="10" a="1"/>
  <c r="Z175" i="10" s="1"/>
  <c r="BG1439" i="22"/>
  <c r="BI863" i="22" a="1"/>
  <c r="BI863" i="22" s="1"/>
  <c r="BH863" i="22" a="1"/>
  <c r="BH863" i="22" s="1"/>
  <c r="BJ863" i="22" a="1"/>
  <c r="BJ863" i="22" s="1"/>
  <c r="BK863" i="22" a="1"/>
  <c r="BK863" i="22" s="1"/>
  <c r="BG1442" i="22"/>
  <c r="BI866" i="22" a="1"/>
  <c r="BI866" i="22" s="1"/>
  <c r="BH866" i="22" a="1"/>
  <c r="BH866" i="22" s="1"/>
  <c r="BK866" i="22" a="1"/>
  <c r="BK866" i="22" s="1"/>
  <c r="BJ866" i="22" a="1"/>
  <c r="BJ866" i="22" s="1"/>
  <c r="BX27" i="10"/>
  <c r="X207" i="10" a="1"/>
  <c r="X207" i="10" s="1"/>
  <c r="AM60" i="10"/>
  <c r="AA50" i="10" a="1"/>
  <c r="AA50" i="10" s="1"/>
  <c r="AW50" i="10"/>
  <c r="AA410" i="10" a="1"/>
  <c r="AA410" i="10" s="1"/>
  <c r="BV284" i="22"/>
  <c r="CD260" i="22" a="1"/>
  <c r="CD260" i="22" s="1"/>
  <c r="BZ260" i="22" a="1"/>
  <c r="BZ260" i="22" s="1"/>
  <c r="CC260" i="22" a="1"/>
  <c r="CC260" i="22" s="1"/>
  <c r="BY260" i="22" a="1"/>
  <c r="BY260" i="22" s="1"/>
  <c r="CF260" i="22" a="1"/>
  <c r="CF260" i="22" s="1"/>
  <c r="CB260" i="22" a="1"/>
  <c r="CB260" i="22" s="1"/>
  <c r="BX260" i="22" a="1"/>
  <c r="BX260" i="22" s="1"/>
  <c r="BW260" i="22" a="1"/>
  <c r="BW260" i="22" s="1"/>
  <c r="CE260" i="22" a="1"/>
  <c r="CE260" i="22" s="1"/>
  <c r="CA260" i="22" a="1"/>
  <c r="CA260" i="22" s="1"/>
  <c r="BG883" i="22"/>
  <c r="BG331" i="22"/>
  <c r="BI307" i="22" a="1"/>
  <c r="BI307" i="22" s="1"/>
  <c r="BH307" i="22" a="1"/>
  <c r="BH307" i="22" s="1"/>
  <c r="BK307" i="22" a="1"/>
  <c r="BK307" i="22" s="1"/>
  <c r="BJ307" i="22" a="1"/>
  <c r="BJ307" i="22" s="1"/>
  <c r="Q39" i="19"/>
  <c r="E50" i="28"/>
  <c r="I46" i="9"/>
  <c r="H46" i="9"/>
  <c r="G46" i="9"/>
  <c r="B50" i="9"/>
  <c r="BX45" i="10"/>
  <c r="X645" i="10" s="1" a="1"/>
  <c r="X645" i="10" s="1"/>
  <c r="X225" i="10" a="1"/>
  <c r="X225" i="10" s="1"/>
  <c r="BK1396" i="22" a="1"/>
  <c r="BK1396" i="22" s="1"/>
  <c r="BJ1396" i="22" a="1"/>
  <c r="BJ1396" i="22" s="1"/>
  <c r="BI1396" i="22" a="1"/>
  <c r="BI1396" i="22" s="1"/>
  <c r="BH1396" i="22" a="1"/>
  <c r="BH1396" i="22" s="1"/>
  <c r="CC225" i="22" a="1"/>
  <c r="CC225" i="22" s="1"/>
  <c r="BY225" i="22" a="1"/>
  <c r="BY225" i="22" s="1"/>
  <c r="BJ297" i="22" s="1" a="1"/>
  <c r="BJ297" i="22" s="1"/>
  <c r="CF225" i="22" a="1"/>
  <c r="CF225" i="22" s="1"/>
  <c r="CB225" i="22" a="1"/>
  <c r="CB225" i="22" s="1"/>
  <c r="BX225" i="22" a="1"/>
  <c r="BX225" i="22" s="1"/>
  <c r="BI297" i="22" s="1" a="1"/>
  <c r="BI297" i="22" s="1"/>
  <c r="CD225" i="22" a="1"/>
  <c r="CD225" i="22" s="1"/>
  <c r="CA225" i="22" a="1"/>
  <c r="CA225" i="22" s="1"/>
  <c r="BZ225" i="22" a="1"/>
  <c r="BZ225" i="22" s="1"/>
  <c r="BK297" i="22" s="1" a="1"/>
  <c r="BK297" i="22" s="1"/>
  <c r="BV249" i="22"/>
  <c r="CE225" i="22" a="1"/>
  <c r="CE225" i="22" s="1"/>
  <c r="BW225" i="22" a="1"/>
  <c r="BW225" i="22" s="1"/>
  <c r="BH297" i="22" s="1" a="1"/>
  <c r="BH297" i="22" s="1"/>
  <c r="AB657" i="10" a="1"/>
  <c r="AB657" i="10" s="1"/>
  <c r="T657" i="10" a="1"/>
  <c r="T657" i="10" s="1"/>
  <c r="S717" i="10"/>
  <c r="W657" i="10" a="1"/>
  <c r="W657" i="10" s="1"/>
  <c r="V657" i="10" a="1"/>
  <c r="V657" i="10" s="1"/>
  <c r="AC657" i="10" a="1"/>
  <c r="AC657" i="10" s="1"/>
  <c r="U657" i="10" a="1"/>
  <c r="U657" i="10" s="1"/>
  <c r="V651" i="10" a="1"/>
  <c r="V651" i="10" s="1"/>
  <c r="AC651" i="10" a="1"/>
  <c r="AC651" i="10" s="1"/>
  <c r="U651" i="10" a="1"/>
  <c r="U651" i="10" s="1"/>
  <c r="AB651" i="10" a="1"/>
  <c r="AB651" i="10" s="1"/>
  <c r="T651" i="10" a="1"/>
  <c r="T651" i="10" s="1"/>
  <c r="S711" i="10"/>
  <c r="W651" i="10" a="1"/>
  <c r="W651" i="10" s="1"/>
  <c r="BF1792" i="22"/>
  <c r="BV283" i="22"/>
  <c r="CD259" i="22" a="1"/>
  <c r="CD259" i="22" s="1"/>
  <c r="BZ259" i="22" a="1"/>
  <c r="BZ259" i="22" s="1"/>
  <c r="CC259" i="22" a="1"/>
  <c r="CC259" i="22" s="1"/>
  <c r="BY259" i="22" a="1"/>
  <c r="BY259" i="22" s="1"/>
  <c r="CF259" i="22" a="1"/>
  <c r="CF259" i="22" s="1"/>
  <c r="CB259" i="22" a="1"/>
  <c r="CB259" i="22" s="1"/>
  <c r="BX259" i="22" a="1"/>
  <c r="BX259" i="22" s="1"/>
  <c r="BW259" i="22" a="1"/>
  <c r="BW259" i="22" s="1"/>
  <c r="CE259" i="22" a="1"/>
  <c r="CE259" i="22" s="1"/>
  <c r="CA259" i="22" a="1"/>
  <c r="CA259" i="22" s="1"/>
  <c r="BG868" i="22"/>
  <c r="BG316" i="22"/>
  <c r="BI292" i="22" a="1"/>
  <c r="BI292" i="22" s="1"/>
  <c r="BH292" i="22" a="1"/>
  <c r="BH292" i="22" s="1"/>
  <c r="BJ292" i="22" a="1"/>
  <c r="BJ292" i="22" s="1"/>
  <c r="BK292" i="22" a="1"/>
  <c r="BK292" i="22" s="1"/>
  <c r="S647" i="10"/>
  <c r="T587" i="10" a="1"/>
  <c r="T587" i="10" s="1"/>
  <c r="W587" i="10" a="1"/>
  <c r="W587" i="10" s="1"/>
  <c r="AC587" i="10" a="1"/>
  <c r="AC587" i="10" s="1"/>
  <c r="AB587" i="10" a="1"/>
  <c r="AB587" i="10" s="1"/>
  <c r="V587" i="10" a="1"/>
  <c r="V587" i="10" s="1"/>
  <c r="AA587" i="10" a="1"/>
  <c r="AA587" i="10" s="1"/>
  <c r="U587" i="10" a="1"/>
  <c r="U587" i="10" s="1"/>
  <c r="BQ30" i="10"/>
  <c r="AA150" i="10" a="1"/>
  <c r="AA150" i="10" s="1"/>
  <c r="AC650" i="10" a="1"/>
  <c r="AC650" i="10" s="1"/>
  <c r="U650" i="10" a="1"/>
  <c r="U650" i="10" s="1"/>
  <c r="AB650" i="10" a="1"/>
  <c r="AB650" i="10" s="1"/>
  <c r="T650" i="10" a="1"/>
  <c r="T650" i="10" s="1"/>
  <c r="S710" i="10"/>
  <c r="W650" i="10" a="1"/>
  <c r="W650" i="10" s="1"/>
  <c r="V650" i="10" a="1"/>
  <c r="V650" i="10" s="1"/>
  <c r="AZ9" i="9"/>
  <c r="U23" i="9" s="1"/>
  <c r="G23" i="15" s="1"/>
  <c r="R26" i="9"/>
  <c r="G26" i="15" s="1"/>
  <c r="BG1437" i="22"/>
  <c r="BI861" i="22" a="1"/>
  <c r="BI861" i="22" s="1"/>
  <c r="BH861" i="22" a="1"/>
  <c r="BH861" i="22" s="1"/>
  <c r="BK861" i="22" a="1"/>
  <c r="BK861" i="22" s="1"/>
  <c r="BJ861" i="22" a="1"/>
  <c r="BJ861" i="22" s="1"/>
  <c r="CA38" i="10"/>
  <c r="AA218" i="10" a="1"/>
  <c r="AA218" i="10" s="1"/>
  <c r="BG1431" i="22"/>
  <c r="BH855" i="22" a="1"/>
  <c r="BH855" i="22" s="1"/>
  <c r="BK855" i="22" a="1"/>
  <c r="BK855" i="22" s="1"/>
  <c r="BJ855" i="22" a="1"/>
  <c r="BJ855" i="22" s="1"/>
  <c r="BI855" i="22" a="1"/>
  <c r="BI855" i="22" s="1"/>
  <c r="BP46" i="10"/>
  <c r="Z166" i="10" a="1"/>
  <c r="Z166" i="10" s="1"/>
  <c r="BG870" i="22"/>
  <c r="BG318" i="22"/>
  <c r="BI294" i="22" a="1"/>
  <c r="BI294" i="22" s="1"/>
  <c r="BH294" i="22" a="1"/>
  <c r="BH294" i="22" s="1"/>
  <c r="BK294" i="22" a="1"/>
  <c r="BK294" i="22" s="1"/>
  <c r="BJ294" i="22" a="1"/>
  <c r="BJ294" i="22" s="1"/>
  <c r="BF1794" i="22"/>
  <c r="BG1420" i="22"/>
  <c r="BI844" i="22" a="1"/>
  <c r="BI844" i="22" s="1"/>
  <c r="BH844" i="22" a="1"/>
  <c r="BH844" i="22" s="1"/>
  <c r="BK844" i="22" a="1"/>
  <c r="BK844" i="22" s="1"/>
  <c r="BJ844" i="22" a="1"/>
  <c r="BJ844" i="22" s="1"/>
  <c r="CA47" i="10"/>
  <c r="AA227" i="10" a="1"/>
  <c r="AA227" i="10" s="1"/>
  <c r="S631" i="10"/>
  <c r="W571" i="10" a="1"/>
  <c r="W571" i="10" s="1"/>
  <c r="AC571" i="10" a="1"/>
  <c r="AC571" i="10" s="1"/>
  <c r="AB571" i="10" a="1"/>
  <c r="AB571" i="10" s="1"/>
  <c r="V571" i="10" a="1"/>
  <c r="V571" i="10" s="1"/>
  <c r="U571" i="10" a="1"/>
  <c r="U571" i="10" s="1"/>
  <c r="T571" i="10" a="1"/>
  <c r="T571" i="10" s="1"/>
  <c r="B49" i="9"/>
  <c r="AB613" i="10" a="1"/>
  <c r="AB613" i="10" s="1"/>
  <c r="X613" i="10" a="1"/>
  <c r="X613" i="10" s="1"/>
  <c r="T613" i="10" a="1"/>
  <c r="T613" i="10" s="1"/>
  <c r="S673" i="10"/>
  <c r="AA613" i="10" a="1"/>
  <c r="AA613" i="10" s="1"/>
  <c r="W613" i="10" a="1"/>
  <c r="W613" i="10" s="1"/>
  <c r="AC613" i="10" a="1"/>
  <c r="AC613" i="10" s="1"/>
  <c r="Y613" i="10" a="1"/>
  <c r="Y613" i="10" s="1"/>
  <c r="U613" i="10" a="1"/>
  <c r="U613" i="10" s="1"/>
  <c r="V613" i="10" a="1"/>
  <c r="V613" i="10" s="1"/>
  <c r="Z613" i="10" a="1"/>
  <c r="Z613" i="10" s="1"/>
  <c r="CI54" i="10"/>
  <c r="Y354" i="10" s="1" a="1"/>
  <c r="Y354" i="10" s="1"/>
  <c r="Y294" i="10" a="1"/>
  <c r="Y294" i="10" s="1"/>
  <c r="CK28" i="10"/>
  <c r="AA328" i="10" s="1" a="1"/>
  <c r="AA328" i="10" s="1"/>
  <c r="AA268" i="10" a="1"/>
  <c r="AA268" i="10" s="1"/>
  <c r="S624" i="10"/>
  <c r="AC564" i="10" a="1"/>
  <c r="AC564" i="10" s="1"/>
  <c r="W564" i="10" a="1"/>
  <c r="W564" i="10" s="1"/>
  <c r="AB564" i="10" a="1"/>
  <c r="AB564" i="10" s="1"/>
  <c r="V564" i="10" a="1"/>
  <c r="V564" i="10" s="1"/>
  <c r="U564" i="10" a="1"/>
  <c r="U564" i="10" s="1"/>
  <c r="AA564" i="10" a="1"/>
  <c r="AA564" i="10" s="1"/>
  <c r="T564" i="10" a="1"/>
  <c r="T564" i="10" s="1"/>
  <c r="Z564" i="10" a="1"/>
  <c r="Z564" i="10" s="1"/>
  <c r="Y564" i="10" a="1"/>
  <c r="Y564" i="10" s="1"/>
  <c r="X564" i="10" a="1"/>
  <c r="X564" i="10" s="1"/>
  <c r="BD47" i="10"/>
  <c r="X107" i="10" a="1"/>
  <c r="X107" i="10" s="1"/>
  <c r="X467" i="10" a="1"/>
  <c r="X467" i="10" s="1"/>
  <c r="BF1789" i="22"/>
  <c r="BV276" i="22"/>
  <c r="CD252" i="22" a="1"/>
  <c r="CD252" i="22" s="1"/>
  <c r="CC252" i="22" a="1"/>
  <c r="CC252" i="22" s="1"/>
  <c r="BY252" i="22" a="1"/>
  <c r="BY252" i="22" s="1"/>
  <c r="CF252" i="22" a="1"/>
  <c r="CF252" i="22" s="1"/>
  <c r="CB252" i="22" a="1"/>
  <c r="CB252" i="22" s="1"/>
  <c r="BX252" i="22" a="1"/>
  <c r="BX252" i="22" s="1"/>
  <c r="BW252" i="22" a="1"/>
  <c r="BW252" i="22" s="1"/>
  <c r="CE252" i="22" a="1"/>
  <c r="CE252" i="22" s="1"/>
  <c r="CA252" i="22" a="1"/>
  <c r="CA252" i="22" s="1"/>
  <c r="BZ252" i="22" a="1"/>
  <c r="BZ252" i="22" s="1"/>
  <c r="BF38" i="10"/>
  <c r="Z98" i="10" a="1"/>
  <c r="Z98" i="10" s="1"/>
  <c r="Z458" i="10" a="1"/>
  <c r="Z458" i="10" s="1"/>
  <c r="AL49" i="10"/>
  <c r="AV39" i="10"/>
  <c r="Z39" i="10" a="1"/>
  <c r="Z39" i="10" s="1"/>
  <c r="Z399" i="10" a="1"/>
  <c r="Z399" i="10" s="1"/>
  <c r="AN12" i="9"/>
  <c r="BC13" i="9"/>
  <c r="AJ12" i="9"/>
  <c r="I35" i="9" s="1"/>
  <c r="CC223" i="22" a="1"/>
  <c r="CC223" i="22" s="1"/>
  <c r="BY223" i="22" a="1"/>
  <c r="BY223" i="22" s="1"/>
  <c r="BJ295" i="22" s="1" a="1"/>
  <c r="BJ295" i="22" s="1"/>
  <c r="CF223" i="22" a="1"/>
  <c r="CF223" i="22" s="1"/>
  <c r="CB223" i="22" a="1"/>
  <c r="CB223" i="22" s="1"/>
  <c r="BX223" i="22" a="1"/>
  <c r="BX223" i="22" s="1"/>
  <c r="BI295" i="22" s="1" a="1"/>
  <c r="BI295" i="22" s="1"/>
  <c r="CD223" i="22" a="1"/>
  <c r="CD223" i="22" s="1"/>
  <c r="CA223" i="22" a="1"/>
  <c r="CA223" i="22" s="1"/>
  <c r="BZ223" i="22" a="1"/>
  <c r="BZ223" i="22" s="1"/>
  <c r="BK295" i="22" s="1" a="1"/>
  <c r="BK295" i="22" s="1"/>
  <c r="BV247" i="22"/>
  <c r="CE223" i="22" a="1"/>
  <c r="CE223" i="22" s="1"/>
  <c r="BW223" i="22" a="1"/>
  <c r="BW223" i="22" s="1"/>
  <c r="BH295" i="22" s="1" a="1"/>
  <c r="BH295" i="22" s="1"/>
  <c r="BF1783" i="22"/>
  <c r="BV290" i="22"/>
  <c r="CD266" i="22" a="1"/>
  <c r="CD266" i="22" s="1"/>
  <c r="BZ266" i="22" a="1"/>
  <c r="BZ266" i="22" s="1"/>
  <c r="CC266" i="22" a="1"/>
  <c r="CC266" i="22" s="1"/>
  <c r="BY266" i="22" a="1"/>
  <c r="BY266" i="22" s="1"/>
  <c r="CF266" i="22" a="1"/>
  <c r="CF266" i="22" s="1"/>
  <c r="CB266" i="22" a="1"/>
  <c r="CB266" i="22" s="1"/>
  <c r="BX266" i="22" a="1"/>
  <c r="BX266" i="22" s="1"/>
  <c r="CE266" i="22" a="1"/>
  <c r="CE266" i="22" s="1"/>
  <c r="CA266" i="22" a="1"/>
  <c r="CA266" i="22" s="1"/>
  <c r="BW266" i="22" a="1"/>
  <c r="BW266" i="22" s="1"/>
  <c r="O42" i="9"/>
  <c r="N42" i="9"/>
  <c r="M42" i="9"/>
  <c r="D46" i="9"/>
  <c r="BH1406" i="22" a="1"/>
  <c r="BH1406" i="22" s="1"/>
  <c r="BI1406" i="22" a="1"/>
  <c r="BI1406" i="22" s="1"/>
  <c r="BJ1406" i="22" a="1"/>
  <c r="BJ1406" i="22" s="1"/>
  <c r="BK1406" i="22" a="1"/>
  <c r="BK1406" i="22" s="1"/>
  <c r="Z643" i="10" a="1"/>
  <c r="Z643" i="10" s="1"/>
  <c r="V643" i="10" a="1"/>
  <c r="V643" i="10" s="1"/>
  <c r="AC643" i="10" a="1"/>
  <c r="AC643" i="10" s="1"/>
  <c r="Y643" i="10" a="1"/>
  <c r="Y643" i="10" s="1"/>
  <c r="U643" i="10" a="1"/>
  <c r="U643" i="10" s="1"/>
  <c r="AB643" i="10" a="1"/>
  <c r="AB643" i="10" s="1"/>
  <c r="X643" i="10" a="1"/>
  <c r="X643" i="10" s="1"/>
  <c r="T643" i="10" a="1"/>
  <c r="T643" i="10" s="1"/>
  <c r="S703" i="10"/>
  <c r="AA643" i="10" a="1"/>
  <c r="AA643" i="10" s="1"/>
  <c r="W643" i="10" a="1"/>
  <c r="W643" i="10" s="1"/>
  <c r="AV36" i="22"/>
  <c r="I36" i="15" s="1"/>
  <c r="R29" i="25"/>
  <c r="C29" i="28"/>
  <c r="D29" i="28" s="1"/>
  <c r="AR29" i="22" a="1"/>
  <c r="AR29" i="22" s="1"/>
  <c r="L28" i="11" s="1"/>
  <c r="AN29" i="22" a="1"/>
  <c r="AN29" i="22" s="1"/>
  <c r="AQ29" i="22" a="1"/>
  <c r="AQ29" i="22" s="1"/>
  <c r="K28" i="11" s="1"/>
  <c r="AM29" i="22" a="1"/>
  <c r="AM29" i="22" s="1"/>
  <c r="AS29" i="22" a="1"/>
  <c r="AS29" i="22" s="1"/>
  <c r="M28" i="11" s="1"/>
  <c r="AO29" i="22" a="1"/>
  <c r="AO29" i="22" s="1"/>
  <c r="G28" i="11" s="1"/>
  <c r="AK29" i="22" a="1"/>
  <c r="AK29" i="22" s="1"/>
  <c r="AT29" i="22" a="1"/>
  <c r="AT29" i="22" s="1"/>
  <c r="O28" i="11" s="1"/>
  <c r="AP29" i="22" a="1"/>
  <c r="AP29" i="22" s="1"/>
  <c r="H28" i="11" s="1"/>
  <c r="AL29" i="22" a="1"/>
  <c r="AL29" i="22" s="1"/>
  <c r="R27" i="25"/>
  <c r="C27" i="28"/>
  <c r="D27" i="28" s="1"/>
  <c r="AT27" i="22" a="1"/>
  <c r="AT27" i="22" s="1"/>
  <c r="O26" i="11" s="1"/>
  <c r="AP27" i="22" a="1"/>
  <c r="AP27" i="22" s="1"/>
  <c r="H26" i="11" s="1"/>
  <c r="AL27" i="22" a="1"/>
  <c r="AL27" i="22" s="1"/>
  <c r="AS27" i="22" a="1"/>
  <c r="AS27" i="22" s="1"/>
  <c r="M26" i="11" s="1"/>
  <c r="AO27" i="22" a="1"/>
  <c r="AO27" i="22" s="1"/>
  <c r="G26" i="11" s="1"/>
  <c r="AK27" i="22" a="1"/>
  <c r="AK27" i="22" s="1"/>
  <c r="AQ27" i="22" a="1"/>
  <c r="AQ27" i="22" s="1"/>
  <c r="K26" i="11" s="1"/>
  <c r="AM27" i="22" a="1"/>
  <c r="AM27" i="22" s="1"/>
  <c r="AR27" i="22" a="1"/>
  <c r="AR27" i="22" s="1"/>
  <c r="L26" i="11" s="1"/>
  <c r="AN27" i="22" a="1"/>
  <c r="AN27" i="22" s="1"/>
  <c r="Q38" i="25"/>
  <c r="B38" i="28"/>
  <c r="AV34" i="22"/>
  <c r="I34" i="15" s="1"/>
  <c r="R43" i="25"/>
  <c r="S43" i="25" s="1"/>
  <c r="C43" i="28"/>
  <c r="D43" i="28" s="1"/>
  <c r="AQ43" i="22" a="1"/>
  <c r="AQ43" i="22" s="1"/>
  <c r="K42" i="11" s="1"/>
  <c r="AM43" i="22" a="1"/>
  <c r="AM43" i="22" s="1"/>
  <c r="AT43" i="22" a="1"/>
  <c r="AT43" i="22" s="1"/>
  <c r="O42" i="11" s="1"/>
  <c r="AP43" i="22" a="1"/>
  <c r="AP43" i="22" s="1"/>
  <c r="H42" i="11" s="1"/>
  <c r="AL43" i="22" a="1"/>
  <c r="AL43" i="22" s="1"/>
  <c r="AS43" i="22" a="1"/>
  <c r="AS43" i="22" s="1"/>
  <c r="M42" i="11" s="1"/>
  <c r="AO43" i="22" a="1"/>
  <c r="AO43" i="22" s="1"/>
  <c r="G42" i="11" s="1"/>
  <c r="AK43" i="22" a="1"/>
  <c r="AK43" i="22" s="1"/>
  <c r="AR43" i="22" a="1"/>
  <c r="AR43" i="22" s="1"/>
  <c r="L42" i="11" s="1"/>
  <c r="AN43" i="22" a="1"/>
  <c r="AN43" i="22" s="1"/>
  <c r="R45" i="25"/>
  <c r="S45" i="25" s="1"/>
  <c r="C45" i="28"/>
  <c r="D45" i="28" s="1"/>
  <c r="AS45" i="22" a="1"/>
  <c r="AS45" i="22" s="1"/>
  <c r="M44" i="11" s="1"/>
  <c r="AO45" i="22" a="1"/>
  <c r="AO45" i="22" s="1"/>
  <c r="G44" i="11" s="1"/>
  <c r="AK45" i="22" a="1"/>
  <c r="AK45" i="22" s="1"/>
  <c r="AR45" i="22" a="1"/>
  <c r="AR45" i="22" s="1"/>
  <c r="L44" i="11" s="1"/>
  <c r="AN45" i="22" a="1"/>
  <c r="AN45" i="22" s="1"/>
  <c r="AQ45" i="22" a="1"/>
  <c r="AQ45" i="22" s="1"/>
  <c r="K44" i="11" s="1"/>
  <c r="AM45" i="22" a="1"/>
  <c r="AM45" i="22" s="1"/>
  <c r="AT45" i="22" a="1"/>
  <c r="AT45" i="22" s="1"/>
  <c r="O44" i="11" s="1"/>
  <c r="AP45" i="22" a="1"/>
  <c r="AP45" i="22" s="1"/>
  <c r="H44" i="11" s="1"/>
  <c r="AL45" i="22" a="1"/>
  <c r="AL45" i="22" s="1"/>
  <c r="Q44" i="25"/>
  <c r="B44" i="28"/>
  <c r="Q43" i="25"/>
  <c r="B43" i="28"/>
  <c r="Q46" i="25"/>
  <c r="B46" i="28"/>
  <c r="AV43" i="22"/>
  <c r="I43" i="15" s="1"/>
  <c r="AV38" i="22"/>
  <c r="I38" i="15" s="1"/>
  <c r="R31" i="25"/>
  <c r="S31" i="25" s="1"/>
  <c r="C31" i="28"/>
  <c r="D31" i="28" s="1"/>
  <c r="AS31" i="22" a="1"/>
  <c r="AS31" i="22" s="1"/>
  <c r="M30" i="11" s="1"/>
  <c r="AO31" i="22" a="1"/>
  <c r="AO31" i="22" s="1"/>
  <c r="G30" i="11" s="1"/>
  <c r="AK31" i="22" a="1"/>
  <c r="AK31" i="22" s="1"/>
  <c r="AR31" i="22" a="1"/>
  <c r="AR31" i="22" s="1"/>
  <c r="L30" i="11" s="1"/>
  <c r="AN31" i="22" a="1"/>
  <c r="AN31" i="22" s="1"/>
  <c r="AT31" i="22" a="1"/>
  <c r="AT31" i="22" s="1"/>
  <c r="O30" i="11" s="1"/>
  <c r="AP31" i="22" a="1"/>
  <c r="AP31" i="22" s="1"/>
  <c r="H30" i="11" s="1"/>
  <c r="AL31" i="22" a="1"/>
  <c r="AL31" i="22" s="1"/>
  <c r="AQ31" i="22" a="1"/>
  <c r="AQ31" i="22" s="1"/>
  <c r="K30" i="11" s="1"/>
  <c r="AM31" i="22" a="1"/>
  <c r="AM31" i="22" s="1"/>
  <c r="Q28" i="25"/>
  <c r="B28" i="28"/>
  <c r="BV257" i="22"/>
  <c r="CC233" i="22" a="1"/>
  <c r="CC233" i="22" s="1"/>
  <c r="BY233" i="22" a="1"/>
  <c r="BY233" i="22" s="1"/>
  <c r="BJ305" i="22" s="1" a="1"/>
  <c r="BJ305" i="22" s="1"/>
  <c r="CF233" i="22" a="1"/>
  <c r="CF233" i="22" s="1"/>
  <c r="CB233" i="22" a="1"/>
  <c r="CB233" i="22" s="1"/>
  <c r="BX233" i="22" a="1"/>
  <c r="BX233" i="22" s="1"/>
  <c r="BI305" i="22" s="1" a="1"/>
  <c r="BI305" i="22" s="1"/>
  <c r="CD233" i="22" a="1"/>
  <c r="CD233" i="22" s="1"/>
  <c r="CA233" i="22" a="1"/>
  <c r="CA233" i="22" s="1"/>
  <c r="BZ233" i="22" a="1"/>
  <c r="BZ233" i="22" s="1"/>
  <c r="BK305" i="22" s="1" a="1"/>
  <c r="BK305" i="22" s="1"/>
  <c r="BW233" i="22" a="1"/>
  <c r="BW233" i="22" s="1"/>
  <c r="BH305" i="22" s="1" a="1"/>
  <c r="BH305" i="22" s="1"/>
  <c r="CE233" i="22" a="1"/>
  <c r="CE233" i="22" s="1"/>
  <c r="S28" i="16"/>
  <c r="S14" i="16"/>
  <c r="S778" i="10"/>
  <c r="AC718" i="10" a="1"/>
  <c r="AC718" i="10" s="1"/>
  <c r="U718" i="10" a="1"/>
  <c r="U718" i="10" s="1"/>
  <c r="AB718" i="10" a="1"/>
  <c r="AB718" i="10" s="1"/>
  <c r="T718" i="10" a="1"/>
  <c r="T718" i="10" s="1"/>
  <c r="W718" i="10" a="1"/>
  <c r="W718" i="10" s="1"/>
  <c r="V718" i="10" a="1"/>
  <c r="V718" i="10" s="1"/>
  <c r="BI1405" i="22" a="1"/>
  <c r="BI1405" i="22" s="1"/>
  <c r="BH1405" i="22" a="1"/>
  <c r="BH1405" i="22" s="1"/>
  <c r="BK1405" i="22" a="1"/>
  <c r="BK1405" i="22" s="1"/>
  <c r="BJ1405" i="22" a="1"/>
  <c r="BJ1405" i="22" s="1"/>
  <c r="CJ35" i="10"/>
  <c r="Z335" i="10" s="1" a="1"/>
  <c r="Z335" i="10" s="1"/>
  <c r="Z275" i="10" a="1"/>
  <c r="Z275" i="10" s="1"/>
  <c r="BG1426" i="22"/>
  <c r="BH850" i="22" a="1"/>
  <c r="BH850" i="22" s="1"/>
  <c r="BI850" i="22" a="1"/>
  <c r="BI850" i="22" s="1"/>
  <c r="BK850" i="22" a="1"/>
  <c r="BK850" i="22" s="1"/>
  <c r="BJ850" i="22" a="1"/>
  <c r="BJ850" i="22" s="1"/>
  <c r="BP19" i="10"/>
  <c r="Z559" i="10" s="1" a="1"/>
  <c r="Z559" i="10" s="1"/>
  <c r="Z139" i="10" a="1"/>
  <c r="Z139" i="10" s="1"/>
  <c r="P56" i="7"/>
  <c r="V55" i="11" s="1"/>
  <c r="H56" i="7"/>
  <c r="B61" i="7"/>
  <c r="O56" i="7"/>
  <c r="U55" i="11" s="1"/>
  <c r="G56" i="7"/>
  <c r="N56" i="7"/>
  <c r="T55" i="11" s="1"/>
  <c r="F56" i="7"/>
  <c r="M56" i="7"/>
  <c r="S55" i="11" s="1"/>
  <c r="E56" i="7"/>
  <c r="L56" i="7"/>
  <c r="N55" i="11" s="1"/>
  <c r="D56" i="7"/>
  <c r="K56" i="7"/>
  <c r="C56" i="7"/>
  <c r="J56" i="7"/>
  <c r="I56" i="7"/>
  <c r="Q66" i="19"/>
  <c r="Q65" i="19"/>
  <c r="E43" i="9"/>
  <c r="P44" i="9" s="1"/>
  <c r="R39" i="9"/>
  <c r="Q39" i="9"/>
  <c r="P39" i="9"/>
  <c r="BI1411" i="22" a="1"/>
  <c r="BI1411" i="22" s="1"/>
  <c r="BJ1411" i="22" a="1"/>
  <c r="BJ1411" i="22" s="1"/>
  <c r="BH1411" i="22" a="1"/>
  <c r="BH1411" i="22" s="1"/>
  <c r="BK1411" i="22" a="1"/>
  <c r="BK1411" i="22" s="1"/>
  <c r="B10" i="11"/>
  <c r="C10" i="11" s="1"/>
  <c r="D10" i="11"/>
  <c r="BG1435" i="22"/>
  <c r="BH859" i="22" a="1"/>
  <c r="BH859" i="22" s="1"/>
  <c r="BJ859" i="22" a="1"/>
  <c r="BJ859" i="22" s="1"/>
  <c r="BI859" i="22" a="1"/>
  <c r="BI859" i="22" s="1"/>
  <c r="BK859" i="22" a="1"/>
  <c r="BK859" i="22" s="1"/>
  <c r="CK55" i="10"/>
  <c r="AA355" i="10" s="1" a="1"/>
  <c r="AA355" i="10" s="1"/>
  <c r="AA295" i="10" a="1"/>
  <c r="AA295" i="10" s="1"/>
  <c r="BH1417" i="22" a="1"/>
  <c r="BH1417" i="22" s="1"/>
  <c r="BI1417" i="22" a="1"/>
  <c r="BI1417" i="22" s="1"/>
  <c r="BK1417" i="22" a="1"/>
  <c r="BK1417" i="22" s="1"/>
  <c r="BJ1417" i="22" a="1"/>
  <c r="BJ1417" i="22" s="1"/>
  <c r="BG881" i="22"/>
  <c r="BG329" i="22"/>
  <c r="H108" i="4" l="1"/>
  <c r="H103" i="4"/>
  <c r="H107" i="4"/>
  <c r="H104" i="4"/>
  <c r="H111" i="4"/>
  <c r="H105" i="4"/>
  <c r="H109" i="4"/>
  <c r="H110" i="4"/>
  <c r="H106" i="4"/>
  <c r="F128" i="4"/>
  <c r="G118" i="4"/>
  <c r="F114" i="4"/>
  <c r="G104" i="4"/>
  <c r="F122" i="4"/>
  <c r="G112" i="4"/>
  <c r="H112" i="4" s="1"/>
  <c r="G116" i="4"/>
  <c r="G121" i="4"/>
  <c r="G117" i="4"/>
  <c r="G135" i="4"/>
  <c r="G139" i="4"/>
  <c r="G120" i="4"/>
  <c r="AO13" i="29"/>
  <c r="G113" i="4"/>
  <c r="I58" i="33"/>
  <c r="B57" i="33"/>
  <c r="F13" i="13"/>
  <c r="Y140" i="10" a="1"/>
  <c r="Y140" i="10" s="1"/>
  <c r="Y500" i="10" a="1"/>
  <c r="Y500" i="10" s="1"/>
  <c r="BO20" i="10"/>
  <c r="H45" i="9"/>
  <c r="CI45" i="10"/>
  <c r="Y345" i="10" s="1" a="1"/>
  <c r="Y345" i="10" s="1"/>
  <c r="Y285" i="10" a="1"/>
  <c r="Y285" i="10" s="1"/>
  <c r="Y509" i="10" a="1"/>
  <c r="Y509" i="10" s="1"/>
  <c r="BO29" i="10"/>
  <c r="Y149" i="10" a="1"/>
  <c r="Y149" i="10" s="1"/>
  <c r="Y577" i="10" a="1"/>
  <c r="Y577" i="10" s="1"/>
  <c r="BY37" i="10"/>
  <c r="Y217" i="10" a="1"/>
  <c r="Y217" i="10" s="1"/>
  <c r="AP12" i="29"/>
  <c r="AQ11" i="29"/>
  <c r="AB11" i="9" s="1"/>
  <c r="AR11" i="29"/>
  <c r="AC11" i="9" s="1"/>
  <c r="Y468" i="10" a="1"/>
  <c r="Y468" i="10" s="1"/>
  <c r="BE48" i="10"/>
  <c r="Y108" i="10" a="1"/>
  <c r="Y108" i="10" s="1"/>
  <c r="B58" i="20"/>
  <c r="Y645" i="10" a="1"/>
  <c r="Y645" i="10" s="1"/>
  <c r="Y58" i="10" a="1"/>
  <c r="Y58" i="10" s="1"/>
  <c r="AU58" i="10"/>
  <c r="Y418" i="10" a="1"/>
  <c r="Y418" i="10" s="1"/>
  <c r="Y518" i="10" a="1"/>
  <c r="Y518" i="10" s="1"/>
  <c r="BO38" i="10"/>
  <c r="Y158" i="10" a="1"/>
  <c r="Y158" i="10" s="1"/>
  <c r="CI27" i="10"/>
  <c r="Y327" i="10" s="1" a="1"/>
  <c r="Y327" i="10" s="1"/>
  <c r="Y267" i="10" a="1"/>
  <c r="Y267" i="10" s="1"/>
  <c r="Y536" i="10" a="1"/>
  <c r="Y536" i="10" s="1"/>
  <c r="BO56" i="10"/>
  <c r="Y176" i="10" a="1"/>
  <c r="Y176" i="10" s="1"/>
  <c r="AK50" i="10"/>
  <c r="Y40" i="10" a="1"/>
  <c r="Y40" i="10" s="1"/>
  <c r="AU40" i="10"/>
  <c r="Y400" i="10" a="1"/>
  <c r="Y400" i="10" s="1"/>
  <c r="CI36" i="10"/>
  <c r="Y336" i="10" s="1" a="1"/>
  <c r="Y336" i="10" s="1"/>
  <c r="Y276" i="10" a="1"/>
  <c r="Y276" i="10" s="1"/>
  <c r="Y450" i="10" a="1"/>
  <c r="Y450" i="10" s="1"/>
  <c r="BE30" i="10"/>
  <c r="Y90" i="10" a="1"/>
  <c r="Y90" i="10" s="1"/>
  <c r="Y527" i="10" a="1"/>
  <c r="Y527" i="10" s="1"/>
  <c r="BO47" i="10"/>
  <c r="Y167" i="10" a="1"/>
  <c r="Y167" i="10" s="1"/>
  <c r="Y31" i="10" a="1"/>
  <c r="Y31" i="10" s="1"/>
  <c r="AU31" i="10"/>
  <c r="AK41" i="10"/>
  <c r="Y391" i="10" a="1"/>
  <c r="Y391" i="10" s="1"/>
  <c r="BE21" i="10"/>
  <c r="Y81" i="10" a="1"/>
  <c r="Y81" i="10" s="1"/>
  <c r="Y441" i="10" a="1"/>
  <c r="Y441" i="10" s="1"/>
  <c r="BY28" i="10"/>
  <c r="Y208" i="10" a="1"/>
  <c r="Y208" i="10" s="1"/>
  <c r="CI18" i="10"/>
  <c r="Y318" i="10" s="1" a="1"/>
  <c r="Y318" i="10" s="1"/>
  <c r="Y258" i="10" a="1"/>
  <c r="Y258" i="10" s="1"/>
  <c r="BY55" i="10"/>
  <c r="Y235" i="10" a="1"/>
  <c r="Y235" i="10" s="1"/>
  <c r="Y459" i="10" a="1"/>
  <c r="Y459" i="10" s="1"/>
  <c r="BE39" i="10"/>
  <c r="Y99" i="10" a="1"/>
  <c r="Y99" i="10" s="1"/>
  <c r="AU49" i="10"/>
  <c r="AK59" i="10"/>
  <c r="Y49" i="10" a="1"/>
  <c r="Y49" i="10" s="1"/>
  <c r="Y409" i="10" a="1"/>
  <c r="Y409" i="10" s="1"/>
  <c r="BY19" i="10"/>
  <c r="Y199" i="10" a="1"/>
  <c r="Y199" i="10" s="1"/>
  <c r="BE57" i="10"/>
  <c r="Y117" i="10" a="1"/>
  <c r="Y117" i="10" s="1"/>
  <c r="Y477" i="10" a="1"/>
  <c r="Y477" i="10" s="1"/>
  <c r="BY46" i="10"/>
  <c r="Y226" i="10" a="1"/>
  <c r="Y226" i="10" s="1"/>
  <c r="AD2071" i="25"/>
  <c r="AE56" i="25"/>
  <c r="AG56" i="25" s="1"/>
  <c r="AF56" i="25"/>
  <c r="AA10" i="9"/>
  <c r="Z11" i="9"/>
  <c r="X10" i="9"/>
  <c r="W11" i="9"/>
  <c r="G45" i="9"/>
  <c r="V42" i="9"/>
  <c r="J44" i="9"/>
  <c r="P46" i="9"/>
  <c r="V41" i="9"/>
  <c r="Y42" i="9"/>
  <c r="V40" i="9"/>
  <c r="H23" i="15"/>
  <c r="H24" i="15" s="1"/>
  <c r="H25" i="15" s="1"/>
  <c r="H26" i="15" s="1"/>
  <c r="Y41" i="9"/>
  <c r="Y39" i="9"/>
  <c r="V39" i="9"/>
  <c r="Y40" i="9"/>
  <c r="H63" i="20"/>
  <c r="H45" i="16"/>
  <c r="BN47" i="10"/>
  <c r="X167" i="10" a="1"/>
  <c r="X167" i="10" s="1"/>
  <c r="X527" i="10" a="1"/>
  <c r="X527" i="10" s="1"/>
  <c r="S15" i="16"/>
  <c r="S16" i="16" s="1"/>
  <c r="S17" i="16" s="1"/>
  <c r="S29" i="16"/>
  <c r="AN13" i="9"/>
  <c r="BC14" i="9"/>
  <c r="AJ13" i="9"/>
  <c r="I39" i="9" s="1"/>
  <c r="BG894" i="22"/>
  <c r="BG342" i="22"/>
  <c r="BI318" i="22" a="1"/>
  <c r="BI318" i="22" s="1"/>
  <c r="BH318" i="22" a="1"/>
  <c r="BH318" i="22" s="1"/>
  <c r="BJ318" i="22" a="1"/>
  <c r="BJ318" i="22" s="1"/>
  <c r="BK318" i="22" a="1"/>
  <c r="BK318" i="22" s="1"/>
  <c r="AL41" i="10"/>
  <c r="Z31" i="10" a="1"/>
  <c r="Z31" i="10" s="1"/>
  <c r="AV31" i="10"/>
  <c r="Z391" i="10" a="1"/>
  <c r="Z391" i="10" s="1"/>
  <c r="V655" i="10" a="1"/>
  <c r="V655" i="10" s="1"/>
  <c r="AC655" i="10" a="1"/>
  <c r="AC655" i="10" s="1"/>
  <c r="Y655" i="10" a="1"/>
  <c r="Y655" i="10" s="1"/>
  <c r="U655" i="10" a="1"/>
  <c r="U655" i="10" s="1"/>
  <c r="AB655" i="10" a="1"/>
  <c r="AB655" i="10" s="1"/>
  <c r="T655" i="10" a="1"/>
  <c r="T655" i="10" s="1"/>
  <c r="S715" i="10"/>
  <c r="AA655" i="10" a="1"/>
  <c r="AA655" i="10" s="1"/>
  <c r="W655" i="10" a="1"/>
  <c r="W655" i="10" s="1"/>
  <c r="S780" i="10"/>
  <c r="W720" i="10" a="1"/>
  <c r="W720" i="10" s="1"/>
  <c r="V720" i="10" a="1"/>
  <c r="V720" i="10" s="1"/>
  <c r="AC720" i="10" a="1"/>
  <c r="AC720" i="10" s="1"/>
  <c r="U720" i="10" a="1"/>
  <c r="U720" i="10" s="1"/>
  <c r="AB720" i="10" a="1"/>
  <c r="AB720" i="10" s="1"/>
  <c r="T720" i="10" a="1"/>
  <c r="T720" i="10" s="1"/>
  <c r="B62" i="7"/>
  <c r="O57" i="7"/>
  <c r="U56" i="11" s="1"/>
  <c r="G57" i="7"/>
  <c r="N57" i="7"/>
  <c r="T56" i="11" s="1"/>
  <c r="F57" i="7"/>
  <c r="M57" i="7"/>
  <c r="S56" i="11" s="1"/>
  <c r="E57" i="7"/>
  <c r="L57" i="7"/>
  <c r="N56" i="11" s="1"/>
  <c r="D57" i="7"/>
  <c r="K57" i="7"/>
  <c r="C57" i="7"/>
  <c r="J57" i="7"/>
  <c r="I57" i="7"/>
  <c r="P57" i="7"/>
  <c r="V56" i="11" s="1"/>
  <c r="H57" i="7"/>
  <c r="AZ10" i="9"/>
  <c r="U27" i="9" s="1"/>
  <c r="G27" i="15" s="1"/>
  <c r="R30" i="9"/>
  <c r="G30" i="15" s="1"/>
  <c r="AC654" i="10" a="1"/>
  <c r="AC654" i="10" s="1"/>
  <c r="Y654" i="10" a="1"/>
  <c r="Y654" i="10" s="1"/>
  <c r="U654" i="10" a="1"/>
  <c r="U654" i="10" s="1"/>
  <c r="AB654" i="10" a="1"/>
  <c r="AB654" i="10" s="1"/>
  <c r="X654" i="10" a="1"/>
  <c r="X654" i="10" s="1"/>
  <c r="T654" i="10" a="1"/>
  <c r="T654" i="10" s="1"/>
  <c r="S714" i="10"/>
  <c r="AA654" i="10" a="1"/>
  <c r="AA654" i="10" s="1"/>
  <c r="W654" i="10" a="1"/>
  <c r="W654" i="10" s="1"/>
  <c r="Z654" i="10" a="1"/>
  <c r="Z654" i="10" s="1"/>
  <c r="V654" i="10" a="1"/>
  <c r="V654" i="10" s="1"/>
  <c r="BG1454" i="22"/>
  <c r="BI878" i="22" a="1"/>
  <c r="BI878" i="22" s="1"/>
  <c r="BH878" i="22" a="1"/>
  <c r="BH878" i="22" s="1"/>
  <c r="BK878" i="22" a="1"/>
  <c r="BK878" i="22" s="1"/>
  <c r="BJ878" i="22" a="1"/>
  <c r="BJ878" i="22" s="1"/>
  <c r="G73" i="19"/>
  <c r="R63" i="19"/>
  <c r="L53" i="7"/>
  <c r="N52" i="11" s="1"/>
  <c r="D53" i="7"/>
  <c r="K53" i="7"/>
  <c r="C53" i="7"/>
  <c r="J53" i="7"/>
  <c r="I53" i="7"/>
  <c r="B58" i="7"/>
  <c r="P53" i="7"/>
  <c r="V52" i="11" s="1"/>
  <c r="H53" i="7"/>
  <c r="O53" i="7"/>
  <c r="U52" i="11" s="1"/>
  <c r="G53" i="7"/>
  <c r="N53" i="7"/>
  <c r="T52" i="11" s="1"/>
  <c r="F53" i="7"/>
  <c r="M53" i="7"/>
  <c r="S52" i="11" s="1"/>
  <c r="E53" i="7"/>
  <c r="CK29" i="10"/>
  <c r="AA329" i="10" s="1" a="1"/>
  <c r="AA329" i="10" s="1"/>
  <c r="AA269" i="10" a="1"/>
  <c r="AA269" i="10" s="1"/>
  <c r="B14" i="14"/>
  <c r="C14" i="14" s="1"/>
  <c r="B14" i="13"/>
  <c r="C14" i="13" s="1"/>
  <c r="E14" i="13" s="1"/>
  <c r="N15" i="15" s="1"/>
  <c r="B14" i="12"/>
  <c r="C14" i="12" s="1"/>
  <c r="L14" i="5" s="1"/>
  <c r="M14" i="5" s="1"/>
  <c r="B14" i="1"/>
  <c r="D14" i="1" s="1"/>
  <c r="BV291" i="22"/>
  <c r="CD267" i="22" a="1"/>
  <c r="CD267" i="22" s="1"/>
  <c r="BZ267" i="22" a="1"/>
  <c r="BZ267" i="22" s="1"/>
  <c r="CC267" i="22" a="1"/>
  <c r="CC267" i="22" s="1"/>
  <c r="BY267" i="22" a="1"/>
  <c r="BY267" i="22" s="1"/>
  <c r="CF267" i="22" a="1"/>
  <c r="CF267" i="22" s="1"/>
  <c r="CB267" i="22" a="1"/>
  <c r="CB267" i="22" s="1"/>
  <c r="BX267" i="22" a="1"/>
  <c r="BX267" i="22" s="1"/>
  <c r="CE267" i="22" a="1"/>
  <c r="CE267" i="22" s="1"/>
  <c r="CA267" i="22" a="1"/>
  <c r="CA267" i="22" s="1"/>
  <c r="BW267" i="22" a="1"/>
  <c r="BW267" i="22" s="1"/>
  <c r="BV289" i="22"/>
  <c r="CD265" i="22" a="1"/>
  <c r="CD265" i="22" s="1"/>
  <c r="BZ265" i="22" a="1"/>
  <c r="BZ265" i="22" s="1"/>
  <c r="BK337" i="22" s="1" a="1"/>
  <c r="BK337" i="22" s="1"/>
  <c r="CC265" i="22" a="1"/>
  <c r="CC265" i="22" s="1"/>
  <c r="BY265" i="22" a="1"/>
  <c r="BY265" i="22" s="1"/>
  <c r="CF265" i="22" a="1"/>
  <c r="CF265" i="22" s="1"/>
  <c r="CB265" i="22" a="1"/>
  <c r="CB265" i="22" s="1"/>
  <c r="BX265" i="22" a="1"/>
  <c r="BX265" i="22" s="1"/>
  <c r="CE265" i="22" a="1"/>
  <c r="CE265" i="22" s="1"/>
  <c r="BW265" i="22" a="1"/>
  <c r="BW265" i="22" s="1"/>
  <c r="BG900" i="22"/>
  <c r="BG348" i="22"/>
  <c r="BH324" i="22" a="1"/>
  <c r="BH324" i="22" s="1"/>
  <c r="BI324" i="22" a="1"/>
  <c r="BI324" i="22" s="1"/>
  <c r="BK324" i="22" a="1"/>
  <c r="BK324" i="22" s="1"/>
  <c r="BJ324" i="22" a="1"/>
  <c r="BJ324" i="22" s="1"/>
  <c r="V659" i="10" a="1"/>
  <c r="V659" i="10" s="1"/>
  <c r="AC659" i="10" a="1"/>
  <c r="AC659" i="10" s="1"/>
  <c r="U659" i="10" a="1"/>
  <c r="U659" i="10" s="1"/>
  <c r="AB659" i="10" a="1"/>
  <c r="AB659" i="10" s="1"/>
  <c r="T659" i="10" a="1"/>
  <c r="T659" i="10" s="1"/>
  <c r="S719" i="10"/>
  <c r="W659" i="10" a="1"/>
  <c r="W659" i="10" s="1"/>
  <c r="BG1453" i="22"/>
  <c r="BH877" i="22" a="1"/>
  <c r="BH877" i="22" s="1"/>
  <c r="BI877" i="22" a="1"/>
  <c r="BI877" i="22" s="1"/>
  <c r="BJ877" i="22" a="1"/>
  <c r="BJ877" i="22" s="1"/>
  <c r="BK877" i="22" a="1"/>
  <c r="BK877" i="22" s="1"/>
  <c r="S708" i="10"/>
  <c r="W648" i="10" a="1"/>
  <c r="W648" i="10" s="1"/>
  <c r="V648" i="10" a="1"/>
  <c r="V648" i="10" s="1"/>
  <c r="AC648" i="10" a="1"/>
  <c r="AC648" i="10" s="1"/>
  <c r="U648" i="10" a="1"/>
  <c r="U648" i="10" s="1"/>
  <c r="AB648" i="10" a="1"/>
  <c r="AB648" i="10" s="1"/>
  <c r="T648" i="10" a="1"/>
  <c r="T648" i="10" s="1"/>
  <c r="BQ49" i="10"/>
  <c r="AA169" i="10" a="1"/>
  <c r="AA169" i="10" s="1"/>
  <c r="AA529" i="10" a="1"/>
  <c r="AA529" i="10" s="1"/>
  <c r="BK1438" i="22" a="1"/>
  <c r="BK1438" i="22" s="1"/>
  <c r="BH1438" i="22" a="1"/>
  <c r="BH1438" i="22" s="1"/>
  <c r="BJ1438" i="22" a="1"/>
  <c r="BJ1438" i="22" s="1"/>
  <c r="BI1438" i="22" a="1"/>
  <c r="BI1438" i="22" s="1"/>
  <c r="G28" i="19"/>
  <c r="G37" i="19"/>
  <c r="G47" i="19" s="1"/>
  <c r="G57" i="19" s="1"/>
  <c r="G67" i="19" s="1"/>
  <c r="G77" i="19" s="1"/>
  <c r="G87" i="19" s="1"/>
  <c r="BI1427" i="22" a="1"/>
  <c r="BI1427" i="22" s="1"/>
  <c r="BJ1427" i="22" a="1"/>
  <c r="BJ1427" i="22" s="1"/>
  <c r="BH1427" i="22" a="1"/>
  <c r="BH1427" i="22" s="1"/>
  <c r="BK1427" i="22" a="1"/>
  <c r="BK1427" i="22" s="1"/>
  <c r="CA57" i="10"/>
  <c r="AA237" i="10" a="1"/>
  <c r="AA237" i="10" s="1"/>
  <c r="AA597" i="10" a="1"/>
  <c r="AA597" i="10" s="1"/>
  <c r="BG906" i="22"/>
  <c r="BG354" i="22"/>
  <c r="BJ1433" i="22" a="1"/>
  <c r="BJ1433" i="22" s="1"/>
  <c r="BH1433" i="22" a="1"/>
  <c r="BH1433" i="22" s="1"/>
  <c r="BK1433" i="22" a="1"/>
  <c r="BK1433" i="22" s="1"/>
  <c r="BI1433" i="22" a="1"/>
  <c r="BI1433" i="22" s="1"/>
  <c r="AB649" i="10" a="1"/>
  <c r="AB649" i="10" s="1"/>
  <c r="T649" i="10" a="1"/>
  <c r="T649" i="10" s="1"/>
  <c r="S709" i="10"/>
  <c r="W649" i="10" a="1"/>
  <c r="W649" i="10" s="1"/>
  <c r="V649" i="10" a="1"/>
  <c r="V649" i="10" s="1"/>
  <c r="AC649" i="10" a="1"/>
  <c r="AC649" i="10" s="1"/>
  <c r="U649" i="10" a="1"/>
  <c r="U649" i="10" s="1"/>
  <c r="B47" i="9"/>
  <c r="H43" i="9"/>
  <c r="G43" i="9"/>
  <c r="O44" i="9"/>
  <c r="N44" i="9"/>
  <c r="M44" i="9"/>
  <c r="D48" i="9"/>
  <c r="BG1451" i="22"/>
  <c r="BI875" i="22" a="1"/>
  <c r="BI875" i="22" s="1"/>
  <c r="BJ875" i="22" a="1"/>
  <c r="BJ875" i="22" s="1"/>
  <c r="BK875" i="22" a="1"/>
  <c r="BK875" i="22" s="1"/>
  <c r="BH875" i="22" a="1"/>
  <c r="BH875" i="22" s="1"/>
  <c r="BG1457" i="22"/>
  <c r="BI881" i="22" a="1"/>
  <c r="BI881" i="22" s="1"/>
  <c r="BH881" i="22" a="1"/>
  <c r="BH881" i="22" s="1"/>
  <c r="BK881" i="22" a="1"/>
  <c r="BK881" i="22" s="1"/>
  <c r="BJ881" i="22" a="1"/>
  <c r="BJ881" i="22" s="1"/>
  <c r="BZ19" i="10"/>
  <c r="Z199" i="10" a="1"/>
  <c r="Z199" i="10" s="1"/>
  <c r="S40" i="16"/>
  <c r="S52" i="16" s="1"/>
  <c r="Y28" i="16"/>
  <c r="X28" i="16"/>
  <c r="Z28" i="16"/>
  <c r="AA28" i="16"/>
  <c r="AR12" i="9"/>
  <c r="L36" i="9"/>
  <c r="G36" i="15" s="1"/>
  <c r="CE276" i="22" a="1"/>
  <c r="CE276" i="22" s="1"/>
  <c r="CA276" i="22" a="1"/>
  <c r="CA276" i="22" s="1"/>
  <c r="BW276" i="22" a="1"/>
  <c r="BW276" i="22" s="1"/>
  <c r="BV300" i="22"/>
  <c r="CD276" i="22" a="1"/>
  <c r="CD276" i="22" s="1"/>
  <c r="BZ276" i="22" a="1"/>
  <c r="BZ276" i="22" s="1"/>
  <c r="CC276" i="22" a="1"/>
  <c r="CC276" i="22" s="1"/>
  <c r="BY276" i="22" a="1"/>
  <c r="BY276" i="22" s="1"/>
  <c r="CF276" i="22" a="1"/>
  <c r="CF276" i="22" s="1"/>
  <c r="CB276" i="22" a="1"/>
  <c r="CB276" i="22" s="1"/>
  <c r="BX276" i="22" a="1"/>
  <c r="BX276" i="22" s="1"/>
  <c r="CK47" i="10"/>
  <c r="AA347" i="10" s="1" a="1"/>
  <c r="AA347" i="10" s="1"/>
  <c r="AA287" i="10" a="1"/>
  <c r="AA287" i="10" s="1"/>
  <c r="BG1446" i="22"/>
  <c r="BI870" i="22" a="1"/>
  <c r="BI870" i="22" s="1"/>
  <c r="BH870" i="22" a="1"/>
  <c r="BH870" i="22" s="1"/>
  <c r="BK870" i="22" a="1"/>
  <c r="BK870" i="22" s="1"/>
  <c r="BJ870" i="22" a="1"/>
  <c r="BJ870" i="22" s="1"/>
  <c r="AC710" i="10" a="1"/>
  <c r="AC710" i="10" s="1"/>
  <c r="U710" i="10" a="1"/>
  <c r="U710" i="10" s="1"/>
  <c r="AB710" i="10" a="1"/>
  <c r="AB710" i="10" s="1"/>
  <c r="T710" i="10" a="1"/>
  <c r="T710" i="10" s="1"/>
  <c r="W710" i="10" a="1"/>
  <c r="W710" i="10" s="1"/>
  <c r="V710" i="10" a="1"/>
  <c r="V710" i="10" s="1"/>
  <c r="S770" i="10"/>
  <c r="CA30" i="10"/>
  <c r="AA210" i="10" a="1"/>
  <c r="AA210" i="10" s="1"/>
  <c r="BG892" i="22"/>
  <c r="BG340" i="22"/>
  <c r="S771" i="10"/>
  <c r="V711" i="10" a="1"/>
  <c r="V711" i="10" s="1"/>
  <c r="AC711" i="10" a="1"/>
  <c r="AC711" i="10" s="1"/>
  <c r="U711" i="10" a="1"/>
  <c r="U711" i="10" s="1"/>
  <c r="AB711" i="10" a="1"/>
  <c r="AB711" i="10" s="1"/>
  <c r="T711" i="10" a="1"/>
  <c r="T711" i="10" s="1"/>
  <c r="W711" i="10" a="1"/>
  <c r="W711" i="10" s="1"/>
  <c r="AB717" i="10" a="1"/>
  <c r="AB717" i="10" s="1"/>
  <c r="T717" i="10" a="1"/>
  <c r="T717" i="10" s="1"/>
  <c r="W717" i="10" a="1"/>
  <c r="W717" i="10" s="1"/>
  <c r="V717" i="10" a="1"/>
  <c r="V717" i="10" s="1"/>
  <c r="S777" i="10"/>
  <c r="AC717" i="10" a="1"/>
  <c r="AC717" i="10" s="1"/>
  <c r="U717" i="10" a="1"/>
  <c r="U717" i="10" s="1"/>
  <c r="CE284" i="22" a="1"/>
  <c r="CE284" i="22" s="1"/>
  <c r="CA284" i="22" a="1"/>
  <c r="CA284" i="22" s="1"/>
  <c r="BW284" i="22" a="1"/>
  <c r="BW284" i="22" s="1"/>
  <c r="BV308" i="22"/>
  <c r="CD284" i="22" a="1"/>
  <c r="CD284" i="22" s="1"/>
  <c r="BZ284" i="22" a="1"/>
  <c r="BZ284" i="22" s="1"/>
  <c r="CC284" i="22" a="1"/>
  <c r="CC284" i="22" s="1"/>
  <c r="BY284" i="22" a="1"/>
  <c r="BY284" i="22" s="1"/>
  <c r="CF284" i="22" a="1"/>
  <c r="CF284" i="22" s="1"/>
  <c r="CB284" i="22" a="1"/>
  <c r="CB284" i="22" s="1"/>
  <c r="BX284" i="22" a="1"/>
  <c r="BX284" i="22" s="1"/>
  <c r="BK1442" i="22" a="1"/>
  <c r="BK1442" i="22" s="1"/>
  <c r="BI1442" i="22" a="1"/>
  <c r="BI1442" i="22" s="1"/>
  <c r="BJ1442" i="22" a="1"/>
  <c r="BJ1442" i="22" s="1"/>
  <c r="BH1442" i="22" a="1"/>
  <c r="BH1442" i="22" s="1"/>
  <c r="BZ55" i="10"/>
  <c r="Z235" i="10" a="1"/>
  <c r="Z235" i="10" s="1"/>
  <c r="CE278" i="22" a="1"/>
  <c r="CE278" i="22" s="1"/>
  <c r="CA278" i="22" a="1"/>
  <c r="CA278" i="22" s="1"/>
  <c r="BW278" i="22" a="1"/>
  <c r="BW278" i="22" s="1"/>
  <c r="BV302" i="22"/>
  <c r="CD278" i="22" a="1"/>
  <c r="CD278" i="22" s="1"/>
  <c r="BZ278" i="22" a="1"/>
  <c r="BZ278" i="22" s="1"/>
  <c r="CC278" i="22" a="1"/>
  <c r="CC278" i="22" s="1"/>
  <c r="BY278" i="22" a="1"/>
  <c r="BY278" i="22" s="1"/>
  <c r="CF278" i="22" a="1"/>
  <c r="CF278" i="22" s="1"/>
  <c r="CB278" i="22" a="1"/>
  <c r="CB278" i="22" s="1"/>
  <c r="BX278" i="22" a="1"/>
  <c r="BX278" i="22" s="1"/>
  <c r="BF21" i="10"/>
  <c r="Z81" i="10" a="1"/>
  <c r="Z81" i="10" s="1"/>
  <c r="Z441" i="10" a="1"/>
  <c r="Z441" i="10" s="1"/>
  <c r="S772" i="10"/>
  <c r="AA712" i="10" a="1"/>
  <c r="AA712" i="10" s="1"/>
  <c r="W712" i="10" a="1"/>
  <c r="W712" i="10" s="1"/>
  <c r="Z712" i="10" a="1"/>
  <c r="Z712" i="10" s="1"/>
  <c r="V712" i="10" a="1"/>
  <c r="V712" i="10" s="1"/>
  <c r="AC712" i="10" a="1"/>
  <c r="AC712" i="10" s="1"/>
  <c r="Y712" i="10" a="1"/>
  <c r="Y712" i="10" s="1"/>
  <c r="U712" i="10" a="1"/>
  <c r="U712" i="10" s="1"/>
  <c r="AB712" i="10" a="1"/>
  <c r="AB712" i="10" s="1"/>
  <c r="X712" i="10" a="1"/>
  <c r="X712" i="10" s="1"/>
  <c r="T712" i="10" a="1"/>
  <c r="T712" i="10" s="1"/>
  <c r="BI1423" i="22" a="1"/>
  <c r="BI1423" i="22" s="1"/>
  <c r="BJ1423" i="22" a="1"/>
  <c r="BJ1423" i="22" s="1"/>
  <c r="BH1423" i="22" a="1"/>
  <c r="BH1423" i="22" s="1"/>
  <c r="BK1423" i="22" a="1"/>
  <c r="BK1423" i="22" s="1"/>
  <c r="BV286" i="22"/>
  <c r="CD262" i="22" a="1"/>
  <c r="CD262" i="22" s="1"/>
  <c r="BZ262" i="22" a="1"/>
  <c r="BZ262" i="22" s="1"/>
  <c r="CC262" i="22" a="1"/>
  <c r="CC262" i="22" s="1"/>
  <c r="BY262" i="22" a="1"/>
  <c r="BY262" i="22" s="1"/>
  <c r="CF262" i="22" a="1"/>
  <c r="CF262" i="22" s="1"/>
  <c r="CB262" i="22" a="1"/>
  <c r="CB262" i="22" s="1"/>
  <c r="BX262" i="22" a="1"/>
  <c r="BX262" i="22" s="1"/>
  <c r="BI334" i="22" s="1" a="1"/>
  <c r="BI334" i="22" s="1"/>
  <c r="BW262" i="22" a="1"/>
  <c r="BW262" i="22" s="1"/>
  <c r="BH334" i="22" s="1" a="1"/>
  <c r="BH334" i="22" s="1"/>
  <c r="CE262" i="22" a="1"/>
  <c r="CE262" i="22" s="1"/>
  <c r="CA262" i="22" a="1"/>
  <c r="CA262" i="22" s="1"/>
  <c r="Z667" i="10" a="1"/>
  <c r="Z667" i="10" s="1"/>
  <c r="V667" i="10" a="1"/>
  <c r="V667" i="10" s="1"/>
  <c r="AC667" i="10" a="1"/>
  <c r="AC667" i="10" s="1"/>
  <c r="Y667" i="10" a="1"/>
  <c r="Y667" i="10" s="1"/>
  <c r="U667" i="10" a="1"/>
  <c r="U667" i="10" s="1"/>
  <c r="AB667" i="10" a="1"/>
  <c r="AB667" i="10" s="1"/>
  <c r="X667" i="10" a="1"/>
  <c r="X667" i="10" s="1"/>
  <c r="T667" i="10" a="1"/>
  <c r="T667" i="10" s="1"/>
  <c r="S727" i="10"/>
  <c r="AA667" i="10" a="1"/>
  <c r="AA667" i="10" s="1"/>
  <c r="W667" i="10" a="1"/>
  <c r="W667" i="10" s="1"/>
  <c r="Z623" i="10" a="1"/>
  <c r="Z623" i="10" s="1"/>
  <c r="V623" i="10" a="1"/>
  <c r="V623" i="10" s="1"/>
  <c r="AC623" i="10" a="1"/>
  <c r="AC623" i="10" s="1"/>
  <c r="Y623" i="10" a="1"/>
  <c r="Y623" i="10" s="1"/>
  <c r="U623" i="10" a="1"/>
  <c r="U623" i="10" s="1"/>
  <c r="S683" i="10"/>
  <c r="AA623" i="10" a="1"/>
  <c r="AA623" i="10" s="1"/>
  <c r="W623" i="10" a="1"/>
  <c r="W623" i="10" s="1"/>
  <c r="X623" i="10" a="1"/>
  <c r="X623" i="10" s="1"/>
  <c r="T623" i="10" a="1"/>
  <c r="T623" i="10" s="1"/>
  <c r="AB623" i="10" a="1"/>
  <c r="AB623" i="10" s="1"/>
  <c r="S664" i="10"/>
  <c r="Y604" i="10" a="1"/>
  <c r="Y604" i="10" s="1"/>
  <c r="X604" i="10" a="1"/>
  <c r="X604" i="10" s="1"/>
  <c r="AC604" i="10" a="1"/>
  <c r="AC604" i="10" s="1"/>
  <c r="W604" i="10" a="1"/>
  <c r="W604" i="10" s="1"/>
  <c r="AB604" i="10" a="1"/>
  <c r="AB604" i="10" s="1"/>
  <c r="V604" i="10" a="1"/>
  <c r="V604" i="10" s="1"/>
  <c r="U604" i="10" a="1"/>
  <c r="U604" i="10" s="1"/>
  <c r="AA604" i="10" a="1"/>
  <c r="AA604" i="10" s="1"/>
  <c r="T604" i="10" a="1"/>
  <c r="T604" i="10" s="1"/>
  <c r="Z604" i="10" a="1"/>
  <c r="Z604" i="10" s="1"/>
  <c r="AC666" i="10" a="1"/>
  <c r="AC666" i="10" s="1"/>
  <c r="Y666" i="10" a="1"/>
  <c r="Y666" i="10" s="1"/>
  <c r="U666" i="10" a="1"/>
  <c r="U666" i="10" s="1"/>
  <c r="AB666" i="10" a="1"/>
  <c r="AB666" i="10" s="1"/>
  <c r="X666" i="10" a="1"/>
  <c r="X666" i="10" s="1"/>
  <c r="T666" i="10" a="1"/>
  <c r="T666" i="10" s="1"/>
  <c r="S726" i="10"/>
  <c r="AA666" i="10" a="1"/>
  <c r="AA666" i="10" s="1"/>
  <c r="W666" i="10" a="1"/>
  <c r="W666" i="10" s="1"/>
  <c r="Z666" i="10" a="1"/>
  <c r="Z666" i="10" s="1"/>
  <c r="V666" i="10" a="1"/>
  <c r="V666" i="10" s="1"/>
  <c r="BN29" i="10"/>
  <c r="X149" i="10" a="1"/>
  <c r="X149" i="10" s="1"/>
  <c r="X509" i="10" a="1"/>
  <c r="X509" i="10" s="1"/>
  <c r="I16" i="4"/>
  <c r="B15" i="4"/>
  <c r="AJ41" i="10"/>
  <c r="X31" i="10" a="1"/>
  <c r="X31" i="10" s="1"/>
  <c r="AT31" i="10"/>
  <c r="X391" i="10" a="1"/>
  <c r="X391" i="10" s="1"/>
  <c r="CJ18" i="10"/>
  <c r="Z318" i="10" s="1" a="1"/>
  <c r="Z318" i="10" s="1"/>
  <c r="Z258" i="10" a="1"/>
  <c r="Z258" i="10" s="1"/>
  <c r="BG1452" i="22"/>
  <c r="BJ876" i="22" a="1"/>
  <c r="BJ876" i="22" s="1"/>
  <c r="BI876" i="22" a="1"/>
  <c r="BI876" i="22" s="1"/>
  <c r="BH876" i="22" a="1"/>
  <c r="BH876" i="22" s="1"/>
  <c r="BK876" i="22" a="1"/>
  <c r="BK876" i="22" s="1"/>
  <c r="G13" i="14"/>
  <c r="H13" i="14"/>
  <c r="F13" i="14"/>
  <c r="E13" i="14"/>
  <c r="J13" i="14"/>
  <c r="I13" i="14"/>
  <c r="G46" i="19"/>
  <c r="R36" i="19"/>
  <c r="R37" i="19" s="1"/>
  <c r="R38" i="19" s="1"/>
  <c r="BG1458" i="22"/>
  <c r="BJ882" i="22" a="1"/>
  <c r="BJ882" i="22" s="1"/>
  <c r="BH882" i="22" a="1"/>
  <c r="BH882" i="22" s="1"/>
  <c r="BK882" i="22" a="1"/>
  <c r="BK882" i="22" s="1"/>
  <c r="BI882" i="22" a="1"/>
  <c r="BI882" i="22" s="1"/>
  <c r="Z627" i="10" a="1"/>
  <c r="Z627" i="10" s="1"/>
  <c r="V627" i="10" a="1"/>
  <c r="V627" i="10" s="1"/>
  <c r="AC627" i="10" a="1"/>
  <c r="AC627" i="10" s="1"/>
  <c r="Y627" i="10" a="1"/>
  <c r="Y627" i="10" s="1"/>
  <c r="U627" i="10" a="1"/>
  <c r="U627" i="10" s="1"/>
  <c r="S687" i="10"/>
  <c r="AA627" i="10" a="1"/>
  <c r="AA627" i="10" s="1"/>
  <c r="W627" i="10" a="1"/>
  <c r="W627" i="10" s="1"/>
  <c r="AB627" i="10" a="1"/>
  <c r="AB627" i="10" s="1"/>
  <c r="X627" i="10" a="1"/>
  <c r="X627" i="10" s="1"/>
  <c r="T627" i="10" a="1"/>
  <c r="T627" i="10" s="1"/>
  <c r="BV274" i="22"/>
  <c r="CC250" i="22" a="1"/>
  <c r="CC250" i="22" s="1"/>
  <c r="BY250" i="22" a="1"/>
  <c r="BY250" i="22" s="1"/>
  <c r="CF250" i="22" a="1"/>
  <c r="CF250" i="22" s="1"/>
  <c r="CB250" i="22" a="1"/>
  <c r="CB250" i="22" s="1"/>
  <c r="BX250" i="22" a="1"/>
  <c r="BX250" i="22" s="1"/>
  <c r="BW250" i="22" a="1"/>
  <c r="BW250" i="22" s="1"/>
  <c r="CE250" i="22" a="1"/>
  <c r="CE250" i="22" s="1"/>
  <c r="CD250" i="22" a="1"/>
  <c r="CD250" i="22" s="1"/>
  <c r="CA250" i="22" a="1"/>
  <c r="CA250" i="22" s="1"/>
  <c r="BZ250" i="22" a="1"/>
  <c r="BZ250" i="22" s="1"/>
  <c r="BV279" i="22"/>
  <c r="CD255" i="22" a="1"/>
  <c r="CD255" i="22" s="1"/>
  <c r="BZ255" i="22" a="1"/>
  <c r="BZ255" i="22" s="1"/>
  <c r="BK327" i="22" s="1" a="1"/>
  <c r="BK327" i="22" s="1"/>
  <c r="CC255" i="22" a="1"/>
  <c r="CC255" i="22" s="1"/>
  <c r="BY255" i="22" a="1"/>
  <c r="BY255" i="22" s="1"/>
  <c r="CF255" i="22" a="1"/>
  <c r="CF255" i="22" s="1"/>
  <c r="CB255" i="22" a="1"/>
  <c r="CB255" i="22" s="1"/>
  <c r="BX255" i="22" a="1"/>
  <c r="BX255" i="22" s="1"/>
  <c r="BI327" i="22" s="1" a="1"/>
  <c r="BI327" i="22" s="1"/>
  <c r="BW255" i="22" a="1"/>
  <c r="BW255" i="22" s="1"/>
  <c r="BH327" i="22" s="1" a="1"/>
  <c r="BH327" i="22" s="1"/>
  <c r="CE255" i="22" a="1"/>
  <c r="CE255" i="22" s="1"/>
  <c r="CA255" i="22" a="1"/>
  <c r="CA255" i="22" s="1"/>
  <c r="BV287" i="22"/>
  <c r="CD263" i="22" a="1"/>
  <c r="CD263" i="22" s="1"/>
  <c r="BZ263" i="22" a="1"/>
  <c r="BZ263" i="22" s="1"/>
  <c r="CC263" i="22" a="1"/>
  <c r="CC263" i="22" s="1"/>
  <c r="BY263" i="22" a="1"/>
  <c r="BY263" i="22" s="1"/>
  <c r="CF263" i="22" a="1"/>
  <c r="CF263" i="22" s="1"/>
  <c r="CB263" i="22" a="1"/>
  <c r="CB263" i="22" s="1"/>
  <c r="BX263" i="22" a="1"/>
  <c r="BX263" i="22" s="1"/>
  <c r="CE263" i="22" a="1"/>
  <c r="CE263" i="22" s="1"/>
  <c r="CA263" i="22" a="1"/>
  <c r="CA263" i="22" s="1"/>
  <c r="BW263" i="22" a="1"/>
  <c r="BW263" i="22" s="1"/>
  <c r="BG903" i="22"/>
  <c r="BG351" i="22"/>
  <c r="BJ327" i="22" a="1"/>
  <c r="BJ327" i="22" s="1"/>
  <c r="BV281" i="22"/>
  <c r="CD257" i="22" a="1"/>
  <c r="CD257" i="22" s="1"/>
  <c r="BZ257" i="22" a="1"/>
  <c r="BZ257" i="22" s="1"/>
  <c r="CC257" i="22" a="1"/>
  <c r="CC257" i="22" s="1"/>
  <c r="BY257" i="22" a="1"/>
  <c r="BY257" i="22" s="1"/>
  <c r="CF257" i="22" a="1"/>
  <c r="CF257" i="22" s="1"/>
  <c r="CB257" i="22" a="1"/>
  <c r="CB257" i="22" s="1"/>
  <c r="BX257" i="22" a="1"/>
  <c r="BX257" i="22" s="1"/>
  <c r="BW257" i="22" a="1"/>
  <c r="BW257" i="22" s="1"/>
  <c r="CE257" i="22" a="1"/>
  <c r="CE257" i="22" s="1"/>
  <c r="CA257" i="22" a="1"/>
  <c r="CA257" i="22" s="1"/>
  <c r="S684" i="10"/>
  <c r="AA624" i="10" a="1"/>
  <c r="AA624" i="10" s="1"/>
  <c r="W624" i="10" a="1"/>
  <c r="W624" i="10" s="1"/>
  <c r="Z624" i="10" a="1"/>
  <c r="Z624" i="10" s="1"/>
  <c r="V624" i="10" a="1"/>
  <c r="V624" i="10" s="1"/>
  <c r="AB624" i="10" a="1"/>
  <c r="AB624" i="10" s="1"/>
  <c r="X624" i="10" a="1"/>
  <c r="X624" i="10" s="1"/>
  <c r="T624" i="10" a="1"/>
  <c r="T624" i="10" s="1"/>
  <c r="AC624" i="10" a="1"/>
  <c r="AC624" i="10" s="1"/>
  <c r="Y624" i="10" a="1"/>
  <c r="Y624" i="10" s="1"/>
  <c r="U624" i="10" a="1"/>
  <c r="U624" i="10" s="1"/>
  <c r="BK1420" i="22" a="1"/>
  <c r="BK1420" i="22" s="1"/>
  <c r="BH1420" i="22" a="1"/>
  <c r="BH1420" i="22" s="1"/>
  <c r="BJ1420" i="22" a="1"/>
  <c r="BJ1420" i="22" s="1"/>
  <c r="BI1420" i="22" a="1"/>
  <c r="BI1420" i="22" s="1"/>
  <c r="CE290" i="22" a="1"/>
  <c r="CE290" i="22" s="1"/>
  <c r="CA290" i="22" a="1"/>
  <c r="CA290" i="22" s="1"/>
  <c r="BW290" i="22" a="1"/>
  <c r="BW290" i="22" s="1"/>
  <c r="BV314" i="22"/>
  <c r="CD290" i="22" a="1"/>
  <c r="CD290" i="22" s="1"/>
  <c r="BZ290" i="22" a="1"/>
  <c r="BZ290" i="22" s="1"/>
  <c r="CC290" i="22" a="1"/>
  <c r="CC290" i="22" s="1"/>
  <c r="BY290" i="22" a="1"/>
  <c r="BY290" i="22" s="1"/>
  <c r="CF290" i="22" a="1"/>
  <c r="CF290" i="22" s="1"/>
  <c r="CB290" i="22" a="1"/>
  <c r="CB290" i="22" s="1"/>
  <c r="BX290" i="22" a="1"/>
  <c r="BX290" i="22" s="1"/>
  <c r="BV271" i="22"/>
  <c r="CC247" i="22" a="1"/>
  <c r="CC247" i="22" s="1"/>
  <c r="BY247" i="22" a="1"/>
  <c r="BY247" i="22" s="1"/>
  <c r="CF247" i="22" a="1"/>
  <c r="CF247" i="22" s="1"/>
  <c r="CB247" i="22" a="1"/>
  <c r="CB247" i="22" s="1"/>
  <c r="BX247" i="22" a="1"/>
  <c r="BX247" i="22" s="1"/>
  <c r="CD247" i="22" a="1"/>
  <c r="CD247" i="22" s="1"/>
  <c r="CA247" i="22" a="1"/>
  <c r="CA247" i="22" s="1"/>
  <c r="BZ247" i="22" a="1"/>
  <c r="BZ247" i="22" s="1"/>
  <c r="BW247" i="22" a="1"/>
  <c r="BW247" i="22" s="1"/>
  <c r="CE247" i="22" a="1"/>
  <c r="CE247" i="22" s="1"/>
  <c r="BK1431" i="22" a="1"/>
  <c r="BK1431" i="22" s="1"/>
  <c r="BJ1431" i="22" a="1"/>
  <c r="BJ1431" i="22" s="1"/>
  <c r="BH1431" i="22" a="1"/>
  <c r="BH1431" i="22" s="1"/>
  <c r="BI1431" i="22" a="1"/>
  <c r="BI1431" i="22" s="1"/>
  <c r="BH1437" i="22" a="1"/>
  <c r="BH1437" i="22" s="1"/>
  <c r="BK1437" i="22" a="1"/>
  <c r="BK1437" i="22" s="1"/>
  <c r="BJ1437" i="22" a="1"/>
  <c r="BJ1437" i="22" s="1"/>
  <c r="BI1437" i="22" a="1"/>
  <c r="BI1437" i="22" s="1"/>
  <c r="BG1444" i="22"/>
  <c r="BH868" i="22" a="1"/>
  <c r="BH868" i="22" s="1"/>
  <c r="BI868" i="22" a="1"/>
  <c r="BI868" i="22" s="1"/>
  <c r="BJ868" i="22" a="1"/>
  <c r="BJ868" i="22" s="1"/>
  <c r="BK868" i="22" a="1"/>
  <c r="BK868" i="22" s="1"/>
  <c r="I50" i="9"/>
  <c r="H50" i="9"/>
  <c r="G50" i="9"/>
  <c r="B54" i="9"/>
  <c r="AV58" i="10"/>
  <c r="Z58" i="10" a="1"/>
  <c r="Z58" i="10" s="1"/>
  <c r="Z418" i="10" a="1"/>
  <c r="Z418" i="10" s="1"/>
  <c r="BJ1441" i="22" a="1"/>
  <c r="BJ1441" i="22" s="1"/>
  <c r="BH1441" i="22" a="1"/>
  <c r="BH1441" i="22" s="1"/>
  <c r="BK1441" i="22" a="1"/>
  <c r="BK1441" i="22" s="1"/>
  <c r="BI1441" i="22" a="1"/>
  <c r="BI1441" i="22" s="1"/>
  <c r="BQ40" i="10"/>
  <c r="AA160" i="10" a="1"/>
  <c r="AA160" i="10" s="1"/>
  <c r="AA520" i="10" a="1"/>
  <c r="AA520" i="10" s="1"/>
  <c r="BG914" i="22"/>
  <c r="BG362" i="22"/>
  <c r="BI338" i="22" a="1"/>
  <c r="BI338" i="22" s="1"/>
  <c r="BH338" i="22" a="1"/>
  <c r="BH338" i="22" s="1"/>
  <c r="BK338" i="22" a="1"/>
  <c r="BK338" i="22" s="1"/>
  <c r="BJ338" i="22" a="1"/>
  <c r="BJ338" i="22" s="1"/>
  <c r="BV269" i="22"/>
  <c r="CC245" i="22" a="1"/>
  <c r="CC245" i="22" s="1"/>
  <c r="BY245" i="22" a="1"/>
  <c r="BY245" i="22" s="1"/>
  <c r="CF245" i="22" a="1"/>
  <c r="CF245" i="22" s="1"/>
  <c r="CB245" i="22" a="1"/>
  <c r="CB245" i="22" s="1"/>
  <c r="BX245" i="22" a="1"/>
  <c r="BX245" i="22" s="1"/>
  <c r="CD245" i="22" a="1"/>
  <c r="CD245" i="22" s="1"/>
  <c r="CA245" i="22" a="1"/>
  <c r="CA245" i="22" s="1"/>
  <c r="BZ245" i="22" a="1"/>
  <c r="BZ245" i="22" s="1"/>
  <c r="BK317" i="22" s="1" a="1"/>
  <c r="BK317" i="22" s="1"/>
  <c r="BW245" i="22" a="1"/>
  <c r="BW245" i="22" s="1"/>
  <c r="BH317" i="22" s="1" a="1"/>
  <c r="BH317" i="22" s="1"/>
  <c r="CE245" i="22" a="1"/>
  <c r="CE245" i="22" s="1"/>
  <c r="BG904" i="22"/>
  <c r="BG352" i="22"/>
  <c r="BH328" i="22" a="1"/>
  <c r="BH328" i="22" s="1"/>
  <c r="BI328" i="22" a="1"/>
  <c r="BI328" i="22" s="1"/>
  <c r="BK328" i="22" a="1"/>
  <c r="BK328" i="22" s="1"/>
  <c r="BJ328" i="22" a="1"/>
  <c r="BJ328" i="22" s="1"/>
  <c r="Z595" i="10" a="1"/>
  <c r="Z595" i="10" s="1"/>
  <c r="BG908" i="22"/>
  <c r="BG356" i="22"/>
  <c r="BI332" i="22" a="1"/>
  <c r="BI332" i="22" s="1"/>
  <c r="BH332" i="22" a="1"/>
  <c r="BH332" i="22" s="1"/>
  <c r="BJ332" i="22" a="1"/>
  <c r="BJ332" i="22" s="1"/>
  <c r="BK332" i="22" a="1"/>
  <c r="BK332" i="22" s="1"/>
  <c r="BD30" i="10"/>
  <c r="X90" i="10" a="1"/>
  <c r="X90" i="10" s="1"/>
  <c r="X450" i="10" a="1"/>
  <c r="X450" i="10" s="1"/>
  <c r="Q50" i="9"/>
  <c r="E54" i="9"/>
  <c r="BP47" i="10"/>
  <c r="Z167" i="10" a="1"/>
  <c r="Z167" i="10" s="1"/>
  <c r="Z527" i="10" a="1"/>
  <c r="Z527" i="10" s="1"/>
  <c r="BV288" i="22"/>
  <c r="CD264" i="22" a="1"/>
  <c r="CD264" i="22" s="1"/>
  <c r="BZ264" i="22" a="1"/>
  <c r="BZ264" i="22" s="1"/>
  <c r="CC264" i="22" a="1"/>
  <c r="CC264" i="22" s="1"/>
  <c r="BY264" i="22" a="1"/>
  <c r="BY264" i="22" s="1"/>
  <c r="CF264" i="22" a="1"/>
  <c r="CF264" i="22" s="1"/>
  <c r="CB264" i="22" a="1"/>
  <c r="CB264" i="22" s="1"/>
  <c r="BX264" i="22" a="1"/>
  <c r="BX264" i="22" s="1"/>
  <c r="CE264" i="22" a="1"/>
  <c r="CE264" i="22" s="1"/>
  <c r="CA264" i="22" a="1"/>
  <c r="CA264" i="22" s="1"/>
  <c r="BW264" i="22" a="1"/>
  <c r="BW264" i="22" s="1"/>
  <c r="BQ31" i="10"/>
  <c r="AA151" i="10" a="1"/>
  <c r="AA151" i="10" s="1"/>
  <c r="AA511" i="10" a="1"/>
  <c r="AA511" i="10" s="1"/>
  <c r="BG59" i="10"/>
  <c r="AA119" i="10" a="1"/>
  <c r="AA119" i="10" s="1"/>
  <c r="AA479" i="10" a="1"/>
  <c r="AA479" i="10" s="1"/>
  <c r="N12" i="16"/>
  <c r="K66" i="22" a="1"/>
  <c r="K66" i="22" s="1"/>
  <c r="K65" i="22" a="1"/>
  <c r="K65" i="22" s="1"/>
  <c r="K68" i="22" a="1"/>
  <c r="K68" i="22" s="1"/>
  <c r="CD146" i="22" a="1"/>
  <c r="CD146" i="22" s="1"/>
  <c r="K67" i="22" a="1"/>
  <c r="K67" i="22" s="1"/>
  <c r="EK21" i="22"/>
  <c r="CA141" i="22" s="1" a="1"/>
  <c r="CA141" i="22" s="1"/>
  <c r="CA117" i="22" a="1"/>
  <c r="CA117" i="22" s="1"/>
  <c r="BD21" i="10"/>
  <c r="X81" i="10" a="1"/>
  <c r="X81" i="10" s="1"/>
  <c r="X441" i="10" a="1"/>
  <c r="X441" i="10" s="1"/>
  <c r="R44" i="9"/>
  <c r="U45" i="9"/>
  <c r="T45" i="9"/>
  <c r="S45" i="9"/>
  <c r="F49" i="9"/>
  <c r="BK1434" i="22" a="1"/>
  <c r="BK1434" i="22" s="1"/>
  <c r="BJ1434" i="22" a="1"/>
  <c r="BJ1434" i="22" s="1"/>
  <c r="BI1434" i="22" a="1"/>
  <c r="BI1434" i="22" s="1"/>
  <c r="BH1434" i="22" a="1"/>
  <c r="BH1434" i="22" s="1"/>
  <c r="Z695" i="10" a="1"/>
  <c r="Z695" i="10" s="1"/>
  <c r="V695" i="10" a="1"/>
  <c r="V695" i="10" s="1"/>
  <c r="AC695" i="10" a="1"/>
  <c r="AC695" i="10" s="1"/>
  <c r="Y695" i="10" a="1"/>
  <c r="Y695" i="10" s="1"/>
  <c r="U695" i="10" a="1"/>
  <c r="U695" i="10" s="1"/>
  <c r="S755" i="10"/>
  <c r="AB695" i="10" a="1"/>
  <c r="AB695" i="10" s="1"/>
  <c r="X695" i="10" a="1"/>
  <c r="X695" i="10" s="1"/>
  <c r="T695" i="10" a="1"/>
  <c r="T695" i="10" s="1"/>
  <c r="AA695" i="10" a="1"/>
  <c r="AA695" i="10" s="1"/>
  <c r="W695" i="10" a="1"/>
  <c r="W695" i="10" s="1"/>
  <c r="X20" i="14"/>
  <c r="Y20" i="14" s="1"/>
  <c r="AI39" i="7"/>
  <c r="AI61" i="7"/>
  <c r="CE275" i="22" a="1"/>
  <c r="CE275" i="22" s="1"/>
  <c r="CA275" i="22" a="1"/>
  <c r="CA275" i="22" s="1"/>
  <c r="BW275" i="22" a="1"/>
  <c r="BW275" i="22" s="1"/>
  <c r="BV299" i="22"/>
  <c r="CD275" i="22" a="1"/>
  <c r="CD275" i="22" s="1"/>
  <c r="BZ275" i="22" a="1"/>
  <c r="BZ275" i="22" s="1"/>
  <c r="CC275" i="22" a="1"/>
  <c r="CC275" i="22" s="1"/>
  <c r="BY275" i="22" a="1"/>
  <c r="BY275" i="22" s="1"/>
  <c r="CF275" i="22" a="1"/>
  <c r="CF275" i="22" s="1"/>
  <c r="CB275" i="22" a="1"/>
  <c r="CB275" i="22" s="1"/>
  <c r="BX275" i="22" a="1"/>
  <c r="BX275" i="22" s="1"/>
  <c r="BD48" i="10"/>
  <c r="X108" i="10" a="1"/>
  <c r="X108" i="10" s="1"/>
  <c r="X468" i="10" a="1"/>
  <c r="X468" i="10" s="1"/>
  <c r="BG893" i="22"/>
  <c r="BG341" i="22"/>
  <c r="BI317" i="22" a="1"/>
  <c r="BI317" i="22" s="1"/>
  <c r="BJ317" i="22" a="1"/>
  <c r="BJ317" i="22" s="1"/>
  <c r="AC670" i="10" a="1"/>
  <c r="AC670" i="10" s="1"/>
  <c r="Y670" i="10" a="1"/>
  <c r="Y670" i="10" s="1"/>
  <c r="U670" i="10" a="1"/>
  <c r="U670" i="10" s="1"/>
  <c r="AB670" i="10" a="1"/>
  <c r="AB670" i="10" s="1"/>
  <c r="X670" i="10" a="1"/>
  <c r="X670" i="10" s="1"/>
  <c r="T670" i="10" a="1"/>
  <c r="T670" i="10" s="1"/>
  <c r="S730" i="10"/>
  <c r="AA670" i="10" a="1"/>
  <c r="AA670" i="10" s="1"/>
  <c r="W670" i="10" a="1"/>
  <c r="W670" i="10" s="1"/>
  <c r="Z670" i="10" a="1"/>
  <c r="Z670" i="10" s="1"/>
  <c r="V670" i="10" a="1"/>
  <c r="V670" i="10" s="1"/>
  <c r="BJ1440" i="22" a="1"/>
  <c r="BJ1440" i="22" s="1"/>
  <c r="BK1440" i="22" a="1"/>
  <c r="BK1440" i="22" s="1"/>
  <c r="BI1440" i="22" a="1"/>
  <c r="BI1440" i="22" s="1"/>
  <c r="BH1440" i="22" a="1"/>
  <c r="BH1440" i="22" s="1"/>
  <c r="S814" i="10"/>
  <c r="AA754" i="10" a="1"/>
  <c r="AA754" i="10" s="1"/>
  <c r="U754" i="10" a="1"/>
  <c r="U754" i="10" s="1"/>
  <c r="Z754" i="10" a="1"/>
  <c r="Z754" i="10" s="1"/>
  <c r="T754" i="10" a="1"/>
  <c r="T754" i="10" s="1"/>
  <c r="Y754" i="10" a="1"/>
  <c r="Y754" i="10" s="1"/>
  <c r="X754" i="10" a="1"/>
  <c r="X754" i="10" s="1"/>
  <c r="W754" i="10" a="1"/>
  <c r="W754" i="10" s="1"/>
  <c r="AC754" i="10" a="1"/>
  <c r="AC754" i="10" s="1"/>
  <c r="V754" i="10" a="1"/>
  <c r="V754" i="10" s="1"/>
  <c r="AB754" i="10" a="1"/>
  <c r="AB754" i="10" s="1"/>
  <c r="AR84" i="7"/>
  <c r="AQ85" i="7"/>
  <c r="J65" i="10" a="1"/>
  <c r="J65" i="10" s="1"/>
  <c r="J67" i="10" a="1"/>
  <c r="J67" i="10" s="1"/>
  <c r="J68" i="10" a="1"/>
  <c r="J68" i="10" s="1"/>
  <c r="J66" i="10" a="1"/>
  <c r="J66" i="10" s="1"/>
  <c r="Z362" i="10" a="1"/>
  <c r="Z362" i="10" s="1"/>
  <c r="BX46" i="10"/>
  <c r="X226" i="10" a="1"/>
  <c r="X226" i="10" s="1"/>
  <c r="BG910" i="22"/>
  <c r="BG358" i="22"/>
  <c r="BK334" i="22" a="1"/>
  <c r="BK334" i="22" s="1"/>
  <c r="BJ334" i="22" a="1"/>
  <c r="BJ334" i="22" s="1"/>
  <c r="S776" i="10"/>
  <c r="W716" i="10" a="1"/>
  <c r="W716" i="10" s="1"/>
  <c r="V716" i="10" a="1"/>
  <c r="V716" i="10" s="1"/>
  <c r="AC716" i="10" a="1"/>
  <c r="AC716" i="10" s="1"/>
  <c r="U716" i="10" a="1"/>
  <c r="U716" i="10" s="1"/>
  <c r="AB716" i="10" a="1"/>
  <c r="AB716" i="10" s="1"/>
  <c r="T716" i="10" a="1"/>
  <c r="T716" i="10" s="1"/>
  <c r="L49" i="9"/>
  <c r="C53" i="9"/>
  <c r="K49" i="9"/>
  <c r="J49" i="9"/>
  <c r="BG1455" i="22"/>
  <c r="BK879" i="22" a="1"/>
  <c r="BK879" i="22" s="1"/>
  <c r="BJ879" i="22" a="1"/>
  <c r="BJ879" i="22" s="1"/>
  <c r="BI879" i="22" a="1"/>
  <c r="BI879" i="22" s="1"/>
  <c r="BH879" i="22" a="1"/>
  <c r="BH879" i="22" s="1"/>
  <c r="CJ27" i="10"/>
  <c r="Z327" i="10" s="1" a="1"/>
  <c r="Z327" i="10" s="1"/>
  <c r="Z267" i="10" a="1"/>
  <c r="Z267" i="10" s="1"/>
  <c r="BG50" i="10"/>
  <c r="AA110" i="10" a="1"/>
  <c r="AA110" i="10" s="1"/>
  <c r="AA470" i="10" a="1"/>
  <c r="AA470" i="10" s="1"/>
  <c r="BG898" i="22"/>
  <c r="BG346" i="22"/>
  <c r="BI322" i="22" a="1"/>
  <c r="BI322" i="22" s="1"/>
  <c r="BH322" i="22" a="1"/>
  <c r="BH322" i="22" s="1"/>
  <c r="BK322" i="22" a="1"/>
  <c r="BK322" i="22" s="1"/>
  <c r="BJ322" i="22" a="1"/>
  <c r="BJ322" i="22" s="1"/>
  <c r="BF48" i="10"/>
  <c r="Z108" i="10" a="1"/>
  <c r="Z108" i="10" s="1"/>
  <c r="Z468" i="10" a="1"/>
  <c r="Z468" i="10" s="1"/>
  <c r="G64" i="19"/>
  <c r="R54" i="19"/>
  <c r="BG909" i="22"/>
  <c r="BG357" i="22"/>
  <c r="BI333" i="22" a="1"/>
  <c r="BI333" i="22" s="1"/>
  <c r="BH333" i="22" a="1"/>
  <c r="BH333" i="22" s="1"/>
  <c r="BK333" i="22" a="1"/>
  <c r="BK333" i="22" s="1"/>
  <c r="BJ333" i="22" a="1"/>
  <c r="BJ333" i="22" s="1"/>
  <c r="I11" i="28"/>
  <c r="I12" i="28" s="1"/>
  <c r="BX37" i="10"/>
  <c r="X217" i="10" a="1"/>
  <c r="X217" i="10" s="1"/>
  <c r="X577" i="10" a="1"/>
  <c r="X577" i="10" s="1"/>
  <c r="BG1466" i="22"/>
  <c r="BI890" i="22" a="1"/>
  <c r="BI890" i="22" s="1"/>
  <c r="BH890" i="22" a="1"/>
  <c r="BH890" i="22" s="1"/>
  <c r="BJ890" i="22" a="1"/>
  <c r="BJ890" i="22" s="1"/>
  <c r="BK890" i="22" a="1"/>
  <c r="BK890" i="22" s="1"/>
  <c r="BG911" i="22"/>
  <c r="BG359" i="22"/>
  <c r="BI335" i="22" a="1"/>
  <c r="BI335" i="22" s="1"/>
  <c r="BH335" i="22" a="1"/>
  <c r="BH335" i="22" s="1"/>
  <c r="BJ335" i="22" a="1"/>
  <c r="BJ335" i="22" s="1"/>
  <c r="BK335" i="22" a="1"/>
  <c r="BK335" i="22" s="1"/>
  <c r="AB625" i="10" a="1"/>
  <c r="AB625" i="10" s="1"/>
  <c r="X625" i="10" a="1"/>
  <c r="X625" i="10" s="1"/>
  <c r="T625" i="10" a="1"/>
  <c r="T625" i="10" s="1"/>
  <c r="S685" i="10"/>
  <c r="AA625" i="10" a="1"/>
  <c r="AA625" i="10" s="1"/>
  <c r="W625" i="10" a="1"/>
  <c r="W625" i="10" s="1"/>
  <c r="AC625" i="10" a="1"/>
  <c r="AC625" i="10" s="1"/>
  <c r="Y625" i="10" a="1"/>
  <c r="Y625" i="10" s="1"/>
  <c r="U625" i="10" a="1"/>
  <c r="U625" i="10" s="1"/>
  <c r="Z625" i="10" a="1"/>
  <c r="Z625" i="10" s="1"/>
  <c r="V625" i="10" a="1"/>
  <c r="V625" i="10" s="1"/>
  <c r="BZ28" i="10"/>
  <c r="Z628" i="10" s="1" a="1"/>
  <c r="Z628" i="10" s="1"/>
  <c r="Z208" i="10" a="1"/>
  <c r="Z208" i="10" s="1"/>
  <c r="BG1456" i="22"/>
  <c r="BI880" i="22" a="1"/>
  <c r="BI880" i="22" s="1"/>
  <c r="BH880" i="22" a="1"/>
  <c r="BH880" i="22" s="1"/>
  <c r="BK880" i="22" a="1"/>
  <c r="BK880" i="22" s="1"/>
  <c r="BJ880" i="22" a="1"/>
  <c r="BJ880" i="22" s="1"/>
  <c r="Z663" i="10" a="1"/>
  <c r="Z663" i="10" s="1"/>
  <c r="V663" i="10" a="1"/>
  <c r="V663" i="10" s="1"/>
  <c r="AC663" i="10" a="1"/>
  <c r="AC663" i="10" s="1"/>
  <c r="Y663" i="10" a="1"/>
  <c r="Y663" i="10" s="1"/>
  <c r="U663" i="10" a="1"/>
  <c r="U663" i="10" s="1"/>
  <c r="AB663" i="10" a="1"/>
  <c r="AB663" i="10" s="1"/>
  <c r="X663" i="10" a="1"/>
  <c r="X663" i="10" s="1"/>
  <c r="T663" i="10" a="1"/>
  <c r="T663" i="10" s="1"/>
  <c r="S723" i="10"/>
  <c r="AA663" i="10" a="1"/>
  <c r="AA663" i="10" s="1"/>
  <c r="W663" i="10" a="1"/>
  <c r="W663" i="10" s="1"/>
  <c r="BG1460" i="22"/>
  <c r="BI884" i="22" a="1"/>
  <c r="BI884" i="22" s="1"/>
  <c r="BH884" i="22" a="1"/>
  <c r="BH884" i="22" s="1"/>
  <c r="BK884" i="22" a="1"/>
  <c r="BK884" i="22" s="1"/>
  <c r="BJ884" i="22" a="1"/>
  <c r="BJ884" i="22" s="1"/>
  <c r="EK24" i="22"/>
  <c r="CA144" i="22" s="1" a="1"/>
  <c r="CA144" i="22" s="1"/>
  <c r="CA120" i="22" a="1"/>
  <c r="CA120" i="22" s="1"/>
  <c r="E53" i="9"/>
  <c r="R49" i="9"/>
  <c r="Q49" i="9"/>
  <c r="P49" i="9"/>
  <c r="AJ50" i="10"/>
  <c r="AT40" i="10"/>
  <c r="X40" i="10" a="1"/>
  <c r="X40" i="10" s="1"/>
  <c r="X400" i="10" a="1"/>
  <c r="X400" i="10" s="1"/>
  <c r="AA570" i="10" a="1"/>
  <c r="AA570" i="10" s="1"/>
  <c r="I44" i="9"/>
  <c r="H44" i="9"/>
  <c r="G44" i="9"/>
  <c r="B48" i="9"/>
  <c r="I49" i="9" s="1"/>
  <c r="BD39" i="10"/>
  <c r="X99" i="10" a="1"/>
  <c r="X99" i="10" s="1"/>
  <c r="X459" i="10" a="1"/>
  <c r="X459" i="10" s="1"/>
  <c r="Z615" i="10" a="1"/>
  <c r="Z615" i="10" s="1"/>
  <c r="V615" i="10" a="1"/>
  <c r="V615" i="10" s="1"/>
  <c r="AC615" i="10" a="1"/>
  <c r="AC615" i="10" s="1"/>
  <c r="Y615" i="10" a="1"/>
  <c r="Y615" i="10" s="1"/>
  <c r="U615" i="10" a="1"/>
  <c r="U615" i="10" s="1"/>
  <c r="S675" i="10"/>
  <c r="AA615" i="10" a="1"/>
  <c r="AA615" i="10" s="1"/>
  <c r="W615" i="10" a="1"/>
  <c r="W615" i="10" s="1"/>
  <c r="AB615" i="10" a="1"/>
  <c r="AB615" i="10" s="1"/>
  <c r="X615" i="10" a="1"/>
  <c r="X615" i="10" s="1"/>
  <c r="T615" i="10" a="1"/>
  <c r="T615" i="10" s="1"/>
  <c r="BZ37" i="10"/>
  <c r="Z217" i="10" a="1"/>
  <c r="Z217" i="10" s="1"/>
  <c r="Z577" i="10" a="1"/>
  <c r="Z577" i="10" s="1"/>
  <c r="BN20" i="10"/>
  <c r="X140" i="10" a="1"/>
  <c r="X140" i="10" s="1"/>
  <c r="X500" i="10" a="1"/>
  <c r="X500" i="10" s="1"/>
  <c r="CH18" i="10"/>
  <c r="X318" i="10" s="1" a="1"/>
  <c r="X318" i="10" s="1"/>
  <c r="X258" i="10" a="1"/>
  <c r="X258" i="10" s="1"/>
  <c r="AB641" i="10" a="1"/>
  <c r="AB641" i="10" s="1"/>
  <c r="T641" i="10" a="1"/>
  <c r="T641" i="10" s="1"/>
  <c r="S701" i="10"/>
  <c r="W641" i="10" a="1"/>
  <c r="W641" i="10" s="1"/>
  <c r="V641" i="10" a="1"/>
  <c r="V641" i="10" s="1"/>
  <c r="AC641" i="10" a="1"/>
  <c r="AC641" i="10" s="1"/>
  <c r="U641" i="10" a="1"/>
  <c r="U641" i="10" s="1"/>
  <c r="AB721" i="10" a="1"/>
  <c r="AB721" i="10" s="1"/>
  <c r="T721" i="10" a="1"/>
  <c r="T721" i="10" s="1"/>
  <c r="W721" i="10" a="1"/>
  <c r="W721" i="10" s="1"/>
  <c r="V721" i="10" a="1"/>
  <c r="V721" i="10" s="1"/>
  <c r="AC721" i="10" a="1"/>
  <c r="AC721" i="10" s="1"/>
  <c r="U721" i="10" a="1"/>
  <c r="U721" i="10" s="1"/>
  <c r="S781" i="10"/>
  <c r="BH1428" i="22" a="1"/>
  <c r="BH1428" i="22" s="1"/>
  <c r="BK1428" i="22" a="1"/>
  <c r="BK1428" i="22" s="1"/>
  <c r="BJ1428" i="22" a="1"/>
  <c r="BJ1428" i="22" s="1"/>
  <c r="BI1428" i="22" a="1"/>
  <c r="BI1428" i="22" s="1"/>
  <c r="E57" i="28"/>
  <c r="BH1421" i="22" a="1"/>
  <c r="BH1421" i="22" s="1"/>
  <c r="BI1421" i="22" a="1"/>
  <c r="BI1421" i="22" s="1"/>
  <c r="BK1421" i="22" a="1"/>
  <c r="BK1421" i="22" s="1"/>
  <c r="BJ1421" i="22" a="1"/>
  <c r="BJ1421" i="22" s="1"/>
  <c r="W37" i="7"/>
  <c r="V37" i="7"/>
  <c r="E52" i="9"/>
  <c r="P11" i="5"/>
  <c r="Q10" i="5"/>
  <c r="S665" i="10"/>
  <c r="AA605" i="10" a="1"/>
  <c r="AA605" i="10" s="1"/>
  <c r="Z605" i="10" a="1"/>
  <c r="Z605" i="10" s="1"/>
  <c r="T605" i="10" a="1"/>
  <c r="T605" i="10" s="1"/>
  <c r="Y605" i="10" a="1"/>
  <c r="Y605" i="10" s="1"/>
  <c r="X605" i="10" a="1"/>
  <c r="X605" i="10" s="1"/>
  <c r="AC605" i="10" a="1"/>
  <c r="AC605" i="10" s="1"/>
  <c r="W605" i="10" a="1"/>
  <c r="W605" i="10" s="1"/>
  <c r="V605" i="10" a="1"/>
  <c r="V605" i="10" s="1"/>
  <c r="AB605" i="10" a="1"/>
  <c r="AB605" i="10" s="1"/>
  <c r="U605" i="10" a="1"/>
  <c r="U605" i="10" s="1"/>
  <c r="AB609" i="10" a="1"/>
  <c r="AB609" i="10" s="1"/>
  <c r="X609" i="10" a="1"/>
  <c r="X609" i="10" s="1"/>
  <c r="T609" i="10" a="1"/>
  <c r="T609" i="10" s="1"/>
  <c r="S669" i="10"/>
  <c r="AA609" i="10" a="1"/>
  <c r="AA609" i="10" s="1"/>
  <c r="W609" i="10" a="1"/>
  <c r="W609" i="10" s="1"/>
  <c r="AC609" i="10" a="1"/>
  <c r="AC609" i="10" s="1"/>
  <c r="Y609" i="10" a="1"/>
  <c r="Y609" i="10" s="1"/>
  <c r="U609" i="10" a="1"/>
  <c r="U609" i="10" s="1"/>
  <c r="Z609" i="10" a="1"/>
  <c r="Z609" i="10" s="1"/>
  <c r="V609" i="10" a="1"/>
  <c r="V609" i="10" s="1"/>
  <c r="AT58" i="10"/>
  <c r="X58" i="10" a="1"/>
  <c r="X58" i="10" s="1"/>
  <c r="X418" i="10" a="1"/>
  <c r="X418" i="10" s="1"/>
  <c r="BG1445" i="22"/>
  <c r="BH869" i="22" a="1"/>
  <c r="BH869" i="22" s="1"/>
  <c r="BI869" i="22" a="1"/>
  <c r="BI869" i="22" s="1"/>
  <c r="BJ869" i="22" a="1"/>
  <c r="BJ869" i="22" s="1"/>
  <c r="BK869" i="22" a="1"/>
  <c r="BK869" i="22" s="1"/>
  <c r="AN40" i="7"/>
  <c r="AN62" i="7"/>
  <c r="L60" i="7"/>
  <c r="N59" i="11" s="1"/>
  <c r="D60" i="7"/>
  <c r="K60" i="7"/>
  <c r="C60" i="7"/>
  <c r="J60" i="7"/>
  <c r="I60" i="7"/>
  <c r="P60" i="7"/>
  <c r="V59" i="11" s="1"/>
  <c r="H60" i="7"/>
  <c r="B65" i="7"/>
  <c r="O60" i="7"/>
  <c r="U59" i="11" s="1"/>
  <c r="G60" i="7"/>
  <c r="N60" i="7"/>
  <c r="T59" i="11" s="1"/>
  <c r="F60" i="7"/>
  <c r="M60" i="7"/>
  <c r="S59" i="11" s="1"/>
  <c r="E60" i="7"/>
  <c r="BV268" i="22"/>
  <c r="CC244" i="22" a="1"/>
  <c r="CC244" i="22" s="1"/>
  <c r="BY244" i="22" a="1"/>
  <c r="BY244" i="22" s="1"/>
  <c r="BJ316" i="22" s="1" a="1"/>
  <c r="BJ316" i="22" s="1"/>
  <c r="CF244" i="22" a="1"/>
  <c r="CF244" i="22" s="1"/>
  <c r="CB244" i="22" a="1"/>
  <c r="CB244" i="22" s="1"/>
  <c r="BX244" i="22" a="1"/>
  <c r="BX244" i="22" s="1"/>
  <c r="BI316" i="22" s="1" a="1"/>
  <c r="BI316" i="22" s="1"/>
  <c r="BW244" i="22" a="1"/>
  <c r="BW244" i="22" s="1"/>
  <c r="BH316" i="22" s="1" a="1"/>
  <c r="BH316" i="22" s="1"/>
  <c r="CE244" i="22" a="1"/>
  <c r="CE244" i="22" s="1"/>
  <c r="CD244" i="22" a="1"/>
  <c r="CD244" i="22" s="1"/>
  <c r="CA244" i="22" a="1"/>
  <c r="CA244" i="22" s="1"/>
  <c r="BZ244" i="22" a="1"/>
  <c r="BZ244" i="22" s="1"/>
  <c r="BK316" i="22" s="1" a="1"/>
  <c r="BK316" i="22" s="1"/>
  <c r="BP56" i="10"/>
  <c r="Z176" i="10" a="1"/>
  <c r="Z176" i="10" s="1"/>
  <c r="Z536" i="10" a="1"/>
  <c r="Z536" i="10" s="1"/>
  <c r="BV282" i="22"/>
  <c r="CD258" i="22" a="1"/>
  <c r="CD258" i="22" s="1"/>
  <c r="BZ258" i="22" a="1"/>
  <c r="BZ258" i="22" s="1"/>
  <c r="BK330" i="22" s="1" a="1"/>
  <c r="BK330" i="22" s="1"/>
  <c r="CC258" i="22" a="1"/>
  <c r="CC258" i="22" s="1"/>
  <c r="BY258" i="22" a="1"/>
  <c r="BY258" i="22" s="1"/>
  <c r="BJ330" i="22" s="1" a="1"/>
  <c r="BJ330" i="22" s="1"/>
  <c r="CF258" i="22" a="1"/>
  <c r="CF258" i="22" s="1"/>
  <c r="CB258" i="22" a="1"/>
  <c r="CB258" i="22" s="1"/>
  <c r="BX258" i="22" a="1"/>
  <c r="BX258" i="22" s="1"/>
  <c r="BI330" i="22" s="1" a="1"/>
  <c r="BI330" i="22" s="1"/>
  <c r="BW258" i="22" a="1"/>
  <c r="BW258" i="22" s="1"/>
  <c r="BH330" i="22" s="1" a="1"/>
  <c r="BH330" i="22" s="1"/>
  <c r="CE258" i="22" a="1"/>
  <c r="CE258" i="22" s="1"/>
  <c r="CA258" i="22" a="1"/>
  <c r="CA258" i="22" s="1"/>
  <c r="BG1462" i="22"/>
  <c r="BI886" i="22" a="1"/>
  <c r="BI886" i="22" s="1"/>
  <c r="BH886" i="22" a="1"/>
  <c r="BH886" i="22" s="1"/>
  <c r="BJ886" i="22" a="1"/>
  <c r="BJ886" i="22" s="1"/>
  <c r="BK886" i="22" a="1"/>
  <c r="BK886" i="22" s="1"/>
  <c r="O46" i="9"/>
  <c r="N46" i="9"/>
  <c r="M46" i="9"/>
  <c r="D50" i="9"/>
  <c r="BG1450" i="22"/>
  <c r="BI874" i="22" a="1"/>
  <c r="BI874" i="22" s="1"/>
  <c r="BH874" i="22" a="1"/>
  <c r="BH874" i="22" s="1"/>
  <c r="BJ874" i="22" a="1"/>
  <c r="BJ874" i="22" s="1"/>
  <c r="BK874" i="22" a="1"/>
  <c r="BK874" i="22" s="1"/>
  <c r="BF57" i="10"/>
  <c r="Z117" i="10" a="1"/>
  <c r="Z117" i="10" s="1"/>
  <c r="Z477" i="10" a="1"/>
  <c r="Z477" i="10" s="1"/>
  <c r="BG1461" i="22"/>
  <c r="BI885" i="22" a="1"/>
  <c r="BI885" i="22" s="1"/>
  <c r="BH885" i="22" a="1"/>
  <c r="BH885" i="22" s="1"/>
  <c r="BK885" i="22" a="1"/>
  <c r="BK885" i="22" s="1"/>
  <c r="BJ885" i="22" a="1"/>
  <c r="BJ885" i="22" s="1"/>
  <c r="BG1463" i="22"/>
  <c r="BI887" i="22" a="1"/>
  <c r="BI887" i="22" s="1"/>
  <c r="BH887" i="22" a="1"/>
  <c r="BH887" i="22" s="1"/>
  <c r="BK887" i="22" a="1"/>
  <c r="BK887" i="22" s="1"/>
  <c r="BJ887" i="22" a="1"/>
  <c r="BJ887" i="22" s="1"/>
  <c r="E45" i="28"/>
  <c r="CE272" i="22" a="1"/>
  <c r="CE272" i="22" s="1"/>
  <c r="CA272" i="22" a="1"/>
  <c r="CA272" i="22" s="1"/>
  <c r="BW272" i="22" a="1"/>
  <c r="BW272" i="22" s="1"/>
  <c r="BV296" i="22"/>
  <c r="CD272" i="22" a="1"/>
  <c r="CD272" i="22" s="1"/>
  <c r="BZ272" i="22" a="1"/>
  <c r="BZ272" i="22" s="1"/>
  <c r="CC272" i="22" a="1"/>
  <c r="CC272" i="22" s="1"/>
  <c r="BY272" i="22" a="1"/>
  <c r="BY272" i="22" s="1"/>
  <c r="CF272" i="22" a="1"/>
  <c r="CF272" i="22" s="1"/>
  <c r="CB272" i="22" a="1"/>
  <c r="CB272" i="22" s="1"/>
  <c r="BX272" i="22" a="1"/>
  <c r="BX272" i="22" s="1"/>
  <c r="G82" i="19"/>
  <c r="R82" i="19" s="1"/>
  <c r="R72" i="19"/>
  <c r="BG891" i="22"/>
  <c r="BG339" i="22"/>
  <c r="BI315" i="22" a="1"/>
  <c r="BI315" i="22" s="1"/>
  <c r="BH315" i="22" a="1"/>
  <c r="BH315" i="22" s="1"/>
  <c r="BJ315" i="22" a="1"/>
  <c r="BJ315" i="22" s="1"/>
  <c r="BK315" i="22" a="1"/>
  <c r="BK315" i="22" s="1"/>
  <c r="BV277" i="22"/>
  <c r="CD253" i="22" a="1"/>
  <c r="CD253" i="22" s="1"/>
  <c r="BZ253" i="22" a="1"/>
  <c r="BZ253" i="22" s="1"/>
  <c r="CC253" i="22" a="1"/>
  <c r="CC253" i="22" s="1"/>
  <c r="BY253" i="22" a="1"/>
  <c r="BY253" i="22" s="1"/>
  <c r="BJ325" i="22" s="1" a="1"/>
  <c r="BJ325" i="22" s="1"/>
  <c r="CF253" i="22" a="1"/>
  <c r="CF253" i="22" s="1"/>
  <c r="CB253" i="22" a="1"/>
  <c r="CB253" i="22" s="1"/>
  <c r="BX253" i="22" a="1"/>
  <c r="BX253" i="22" s="1"/>
  <c r="BW253" i="22" a="1"/>
  <c r="BW253" i="22" s="1"/>
  <c r="CE253" i="22" a="1"/>
  <c r="CE253" i="22" s="1"/>
  <c r="CA253" i="22" a="1"/>
  <c r="CA253" i="22" s="1"/>
  <c r="EA25" i="22"/>
  <c r="CA97" i="22" a="1"/>
  <c r="CA97" i="22" s="1"/>
  <c r="S692" i="10"/>
  <c r="AA632" i="10" a="1"/>
  <c r="AA632" i="10" s="1"/>
  <c r="W632" i="10" a="1"/>
  <c r="W632" i="10" s="1"/>
  <c r="Z632" i="10" a="1"/>
  <c r="Z632" i="10" s="1"/>
  <c r="V632" i="10" a="1"/>
  <c r="V632" i="10" s="1"/>
  <c r="AC632" i="10" a="1"/>
  <c r="AC632" i="10" s="1"/>
  <c r="Y632" i="10" a="1"/>
  <c r="Y632" i="10" s="1"/>
  <c r="U632" i="10" a="1"/>
  <c r="U632" i="10" s="1"/>
  <c r="AB632" i="10" a="1"/>
  <c r="AB632" i="10" s="1"/>
  <c r="X632" i="10" a="1"/>
  <c r="X632" i="10" s="1"/>
  <c r="T632" i="10" a="1"/>
  <c r="T632" i="10" s="1"/>
  <c r="AJ59" i="10"/>
  <c r="AT49" i="10"/>
  <c r="X49" i="10" a="1"/>
  <c r="X49" i="10" s="1"/>
  <c r="X409" i="10" a="1"/>
  <c r="X409" i="10" s="1"/>
  <c r="M43" i="9"/>
  <c r="D47" i="9"/>
  <c r="O43" i="9"/>
  <c r="N43" i="9"/>
  <c r="AB689" i="10" a="1"/>
  <c r="AB689" i="10" s="1"/>
  <c r="T689" i="10" a="1"/>
  <c r="T689" i="10" s="1"/>
  <c r="AA689" i="10" a="1"/>
  <c r="AA689" i="10" s="1"/>
  <c r="W689" i="10" a="1"/>
  <c r="W689" i="10" s="1"/>
  <c r="V689" i="10" a="1"/>
  <c r="V689" i="10" s="1"/>
  <c r="AC689" i="10" a="1"/>
  <c r="AC689" i="10" s="1"/>
  <c r="U689" i="10" a="1"/>
  <c r="U689" i="10" s="1"/>
  <c r="S749" i="10"/>
  <c r="M59" i="7"/>
  <c r="S58" i="11" s="1"/>
  <c r="E59" i="7"/>
  <c r="L59" i="7"/>
  <c r="N58" i="11" s="1"/>
  <c r="D59" i="7"/>
  <c r="K59" i="7"/>
  <c r="C59" i="7"/>
  <c r="J59" i="7"/>
  <c r="I59" i="7"/>
  <c r="P59" i="7"/>
  <c r="V58" i="11" s="1"/>
  <c r="H59" i="7"/>
  <c r="B64" i="7"/>
  <c r="O59" i="7"/>
  <c r="U58" i="11" s="1"/>
  <c r="G59" i="7"/>
  <c r="N59" i="7"/>
  <c r="T58" i="11" s="1"/>
  <c r="F59" i="7"/>
  <c r="AB617" i="10" a="1"/>
  <c r="AB617" i="10" s="1"/>
  <c r="X617" i="10" a="1"/>
  <c r="X617" i="10" s="1"/>
  <c r="T617" i="10" a="1"/>
  <c r="T617" i="10" s="1"/>
  <c r="S677" i="10"/>
  <c r="AA617" i="10" a="1"/>
  <c r="AA617" i="10" s="1"/>
  <c r="W617" i="10" a="1"/>
  <c r="W617" i="10" s="1"/>
  <c r="AC617" i="10" a="1"/>
  <c r="AC617" i="10" s="1"/>
  <c r="Y617" i="10" a="1"/>
  <c r="Y617" i="10" s="1"/>
  <c r="U617" i="10" a="1"/>
  <c r="U617" i="10" s="1"/>
  <c r="Z617" i="10" a="1"/>
  <c r="Z617" i="10" s="1"/>
  <c r="V617" i="10" a="1"/>
  <c r="V617" i="10" s="1"/>
  <c r="S676" i="10"/>
  <c r="AA616" i="10" a="1"/>
  <c r="AA616" i="10" s="1"/>
  <c r="W616" i="10" a="1"/>
  <c r="W616" i="10" s="1"/>
  <c r="Z616" i="10" a="1"/>
  <c r="Z616" i="10" s="1"/>
  <c r="V616" i="10" a="1"/>
  <c r="V616" i="10" s="1"/>
  <c r="AB616" i="10" a="1"/>
  <c r="AB616" i="10" s="1"/>
  <c r="X616" i="10" a="1"/>
  <c r="X616" i="10" s="1"/>
  <c r="T616" i="10" a="1"/>
  <c r="T616" i="10" s="1"/>
  <c r="U616" i="10" a="1"/>
  <c r="U616" i="10" s="1"/>
  <c r="AC616" i="10" a="1"/>
  <c r="AC616" i="10" s="1"/>
  <c r="Y616" i="10" a="1"/>
  <c r="Y616" i="10" s="1"/>
  <c r="L47" i="9"/>
  <c r="C51" i="9"/>
  <c r="K47" i="9"/>
  <c r="J47" i="9"/>
  <c r="F52" i="9"/>
  <c r="U48" i="9"/>
  <c r="T48" i="9"/>
  <c r="S48" i="9"/>
  <c r="AC702" i="10" a="1"/>
  <c r="AC702" i="10" s="1"/>
  <c r="Y702" i="10" a="1"/>
  <c r="Y702" i="10" s="1"/>
  <c r="U702" i="10" a="1"/>
  <c r="U702" i="10" s="1"/>
  <c r="AB702" i="10" a="1"/>
  <c r="AB702" i="10" s="1"/>
  <c r="X702" i="10" a="1"/>
  <c r="X702" i="10" s="1"/>
  <c r="T702" i="10" a="1"/>
  <c r="T702" i="10" s="1"/>
  <c r="S762" i="10"/>
  <c r="AA702" i="10" a="1"/>
  <c r="AA702" i="10" s="1"/>
  <c r="W702" i="10" a="1"/>
  <c r="W702" i="10" s="1"/>
  <c r="Z702" i="10" a="1"/>
  <c r="Z702" i="10" s="1"/>
  <c r="V702" i="10" a="1"/>
  <c r="V702" i="10" s="1"/>
  <c r="Z619" i="10" a="1"/>
  <c r="Z619" i="10" s="1"/>
  <c r="V619" i="10" a="1"/>
  <c r="V619" i="10" s="1"/>
  <c r="AC619" i="10" a="1"/>
  <c r="AC619" i="10" s="1"/>
  <c r="Y619" i="10" a="1"/>
  <c r="Y619" i="10" s="1"/>
  <c r="U619" i="10" a="1"/>
  <c r="U619" i="10" s="1"/>
  <c r="S679" i="10"/>
  <c r="AA619" i="10" a="1"/>
  <c r="AA619" i="10" s="1"/>
  <c r="W619" i="10" a="1"/>
  <c r="W619" i="10" s="1"/>
  <c r="T619" i="10" a="1"/>
  <c r="T619" i="10" s="1"/>
  <c r="AB619" i="10" a="1"/>
  <c r="AB619" i="10" s="1"/>
  <c r="BN38" i="10"/>
  <c r="X158" i="10" a="1"/>
  <c r="X158" i="10" s="1"/>
  <c r="X518" i="10" a="1"/>
  <c r="X518" i="10" s="1"/>
  <c r="Z611" i="10" a="1"/>
  <c r="Z611" i="10" s="1"/>
  <c r="V611" i="10" a="1"/>
  <c r="V611" i="10" s="1"/>
  <c r="AC611" i="10" a="1"/>
  <c r="AC611" i="10" s="1"/>
  <c r="Y611" i="10" a="1"/>
  <c r="Y611" i="10" s="1"/>
  <c r="U611" i="10" a="1"/>
  <c r="U611" i="10" s="1"/>
  <c r="S671" i="10"/>
  <c r="AA611" i="10" a="1"/>
  <c r="AA611" i="10" s="1"/>
  <c r="W611" i="10" a="1"/>
  <c r="W611" i="10" s="1"/>
  <c r="AB611" i="10" a="1"/>
  <c r="AB611" i="10" s="1"/>
  <c r="X611" i="10" a="1"/>
  <c r="X611" i="10" s="1"/>
  <c r="T611" i="10" a="1"/>
  <c r="T611" i="10" s="1"/>
  <c r="BD57" i="10"/>
  <c r="X117" i="10" a="1"/>
  <c r="X117" i="10" s="1"/>
  <c r="X477" i="10" a="1"/>
  <c r="X477" i="10" s="1"/>
  <c r="BK1436" i="22" a="1"/>
  <c r="BK1436" i="22" s="1"/>
  <c r="BJ1436" i="22" a="1"/>
  <c r="BJ1436" i="22" s="1"/>
  <c r="BI1436" i="22" a="1"/>
  <c r="BI1436" i="22" s="1"/>
  <c r="BH1436" i="22" a="1"/>
  <c r="BH1436" i="22" s="1"/>
  <c r="CH36" i="10"/>
  <c r="X336" i="10" s="1" a="1"/>
  <c r="X336" i="10" s="1"/>
  <c r="X276" i="10" a="1"/>
  <c r="X276" i="10" s="1"/>
  <c r="E47" i="9"/>
  <c r="P48" i="9" s="1"/>
  <c r="R43" i="9"/>
  <c r="Q43" i="9"/>
  <c r="P43" i="9"/>
  <c r="BF39" i="10"/>
  <c r="Z99" i="10" a="1"/>
  <c r="Z99" i="10" s="1"/>
  <c r="Z459" i="10" a="1"/>
  <c r="Z459" i="10" s="1"/>
  <c r="BP38" i="10"/>
  <c r="Z158" i="10" a="1"/>
  <c r="Z158" i="10" s="1"/>
  <c r="Z518" i="10" a="1"/>
  <c r="Z518" i="10" s="1"/>
  <c r="B53" i="9"/>
  <c r="CK38" i="10"/>
  <c r="AA338" i="10" s="1" a="1"/>
  <c r="AA338" i="10" s="1"/>
  <c r="AA278" i="10" a="1"/>
  <c r="AA278" i="10" s="1"/>
  <c r="V647" i="10" a="1"/>
  <c r="V647" i="10" s="1"/>
  <c r="AC647" i="10" a="1"/>
  <c r="AC647" i="10" s="1"/>
  <c r="U647" i="10" a="1"/>
  <c r="U647" i="10" s="1"/>
  <c r="AB647" i="10" a="1"/>
  <c r="AB647" i="10" s="1"/>
  <c r="T647" i="10" a="1"/>
  <c r="T647" i="10" s="1"/>
  <c r="S707" i="10"/>
  <c r="AA647" i="10" a="1"/>
  <c r="AA647" i="10" s="1"/>
  <c r="W647" i="10" a="1"/>
  <c r="W647" i="10" s="1"/>
  <c r="CH45" i="10"/>
  <c r="X345" i="10" s="1" a="1"/>
  <c r="X345" i="10" s="1"/>
  <c r="X285" i="10" a="1"/>
  <c r="X285" i="10" s="1"/>
  <c r="BG905" i="22"/>
  <c r="BG353" i="22"/>
  <c r="BI329" i="22" a="1"/>
  <c r="BI329" i="22" s="1"/>
  <c r="BH329" i="22" a="1"/>
  <c r="BH329" i="22" s="1"/>
  <c r="BK329" i="22" a="1"/>
  <c r="BK329" i="22" s="1"/>
  <c r="BJ329" i="22" a="1"/>
  <c r="BJ329" i="22" s="1"/>
  <c r="BH1435" i="22" a="1"/>
  <c r="BH1435" i="22" s="1"/>
  <c r="BI1435" i="22" a="1"/>
  <c r="BI1435" i="22" s="1"/>
  <c r="BK1435" i="22" a="1"/>
  <c r="BK1435" i="22" s="1"/>
  <c r="BJ1435" i="22" a="1"/>
  <c r="BJ1435" i="22" s="1"/>
  <c r="K61" i="7"/>
  <c r="C61" i="7"/>
  <c r="J61" i="7"/>
  <c r="I61" i="7"/>
  <c r="P61" i="7"/>
  <c r="V60" i="11" s="1"/>
  <c r="H61" i="7"/>
  <c r="B66" i="7"/>
  <c r="O61" i="7"/>
  <c r="U60" i="11" s="1"/>
  <c r="G61" i="7"/>
  <c r="N61" i="7"/>
  <c r="T60" i="11" s="1"/>
  <c r="F61" i="7"/>
  <c r="M61" i="7"/>
  <c r="S60" i="11" s="1"/>
  <c r="E61" i="7"/>
  <c r="L61" i="7"/>
  <c r="N60" i="11" s="1"/>
  <c r="D61" i="7"/>
  <c r="AL59" i="10"/>
  <c r="Z49" i="10" a="1"/>
  <c r="Z49" i="10" s="1"/>
  <c r="AV49" i="10"/>
  <c r="Z409" i="10" a="1"/>
  <c r="Z409" i="10" s="1"/>
  <c r="AB673" i="10" a="1"/>
  <c r="AB673" i="10" s="1"/>
  <c r="X673" i="10" a="1"/>
  <c r="X673" i="10" s="1"/>
  <c r="T673" i="10" a="1"/>
  <c r="T673" i="10" s="1"/>
  <c r="S733" i="10"/>
  <c r="AA673" i="10" a="1"/>
  <c r="AA673" i="10" s="1"/>
  <c r="W673" i="10" a="1"/>
  <c r="W673" i="10" s="1"/>
  <c r="Z673" i="10" a="1"/>
  <c r="Z673" i="10" s="1"/>
  <c r="V673" i="10" a="1"/>
  <c r="V673" i="10" s="1"/>
  <c r="AC673" i="10" a="1"/>
  <c r="AC673" i="10" s="1"/>
  <c r="Y673" i="10" a="1"/>
  <c r="Y673" i="10" s="1"/>
  <c r="U673" i="10" a="1"/>
  <c r="U673" i="10" s="1"/>
  <c r="BZ46" i="10"/>
  <c r="Z226" i="10" a="1"/>
  <c r="Z226" i="10" s="1"/>
  <c r="CE283" i="22" a="1"/>
  <c r="CE283" i="22" s="1"/>
  <c r="CA283" i="22" a="1"/>
  <c r="CA283" i="22" s="1"/>
  <c r="BW283" i="22" a="1"/>
  <c r="BW283" i="22" s="1"/>
  <c r="BV307" i="22"/>
  <c r="CD283" i="22" a="1"/>
  <c r="CD283" i="22" s="1"/>
  <c r="BZ283" i="22" a="1"/>
  <c r="BZ283" i="22" s="1"/>
  <c r="CC283" i="22" a="1"/>
  <c r="CC283" i="22" s="1"/>
  <c r="BY283" i="22" a="1"/>
  <c r="BY283" i="22" s="1"/>
  <c r="CF283" i="22" a="1"/>
  <c r="CF283" i="22" s="1"/>
  <c r="CB283" i="22" a="1"/>
  <c r="CB283" i="22" s="1"/>
  <c r="BX283" i="22" a="1"/>
  <c r="BX283" i="22" s="1"/>
  <c r="BG907" i="22"/>
  <c r="BG355" i="22"/>
  <c r="BH331" i="22" a="1"/>
  <c r="BH331" i="22" s="1"/>
  <c r="BI331" i="22" a="1"/>
  <c r="BI331" i="22" s="1"/>
  <c r="BK331" i="22" a="1"/>
  <c r="BK331" i="22" s="1"/>
  <c r="BJ331" i="22" a="1"/>
  <c r="BJ331" i="22" s="1"/>
  <c r="AW60" i="10"/>
  <c r="AA60" i="10" a="1"/>
  <c r="AA60" i="10" s="1"/>
  <c r="AA420" i="10" a="1"/>
  <c r="AA420" i="10" s="1"/>
  <c r="BF30" i="10"/>
  <c r="Z90" i="10" a="1"/>
  <c r="Z90" i="10" s="1"/>
  <c r="Z450" i="10" a="1"/>
  <c r="Z450" i="10" s="1"/>
  <c r="BI1432" i="22" a="1"/>
  <c r="BI1432" i="22" s="1"/>
  <c r="BH1432" i="22" a="1"/>
  <c r="BH1432" i="22" s="1"/>
  <c r="BK1432" i="22" a="1"/>
  <c r="BK1432" i="22" s="1"/>
  <c r="BJ1432" i="22" a="1"/>
  <c r="BJ1432" i="22" s="1"/>
  <c r="S680" i="10"/>
  <c r="AA620" i="10" a="1"/>
  <c r="AA620" i="10" s="1"/>
  <c r="W620" i="10" a="1"/>
  <c r="W620" i="10" s="1"/>
  <c r="V620" i="10" a="1"/>
  <c r="V620" i="10" s="1"/>
  <c r="AB620" i="10" a="1"/>
  <c r="AB620" i="10" s="1"/>
  <c r="T620" i="10" a="1"/>
  <c r="T620" i="10" s="1"/>
  <c r="U620" i="10" a="1"/>
  <c r="U620" i="10" s="1"/>
  <c r="AC620" i="10" a="1"/>
  <c r="AC620" i="10" s="1"/>
  <c r="Z568" i="10" a="1"/>
  <c r="Z568" i="10" s="1"/>
  <c r="CK20" i="10"/>
  <c r="AA320" i="10" s="1" a="1"/>
  <c r="AA320" i="10" s="1"/>
  <c r="AA260" i="10" a="1"/>
  <c r="AA260" i="10" s="1"/>
  <c r="CE285" i="22" a="1"/>
  <c r="CE285" i="22" s="1"/>
  <c r="BW285" i="22" a="1"/>
  <c r="BW285" i="22" s="1"/>
  <c r="BV309" i="22"/>
  <c r="CD285" i="22" a="1"/>
  <c r="CD285" i="22" s="1"/>
  <c r="BZ285" i="22" a="1"/>
  <c r="BZ285" i="22" s="1"/>
  <c r="CC285" i="22" a="1"/>
  <c r="CC285" i="22" s="1"/>
  <c r="BY285" i="22" a="1"/>
  <c r="BY285" i="22" s="1"/>
  <c r="CF285" i="22" a="1"/>
  <c r="CF285" i="22" s="1"/>
  <c r="CB285" i="22" a="1"/>
  <c r="CB285" i="22" s="1"/>
  <c r="BX285" i="22" a="1"/>
  <c r="BX285" i="22" s="1"/>
  <c r="BG1443" i="22"/>
  <c r="BH867" i="22" a="1"/>
  <c r="BH867" i="22" s="1"/>
  <c r="BI867" i="22" a="1"/>
  <c r="BI867" i="22" s="1"/>
  <c r="BK867" i="22" a="1"/>
  <c r="BK867" i="22" s="1"/>
  <c r="BJ867" i="22" a="1"/>
  <c r="BJ867" i="22" s="1"/>
  <c r="BK1430" i="22" a="1"/>
  <c r="BK1430" i="22" s="1"/>
  <c r="BJ1430" i="22" a="1"/>
  <c r="BJ1430" i="22" s="1"/>
  <c r="BI1430" i="22" a="1"/>
  <c r="BI1430" i="22" s="1"/>
  <c r="BH1430" i="22" a="1"/>
  <c r="BH1430" i="22" s="1"/>
  <c r="AC630" i="10" a="1"/>
  <c r="AC630" i="10" s="1"/>
  <c r="U630" i="10" a="1"/>
  <c r="U630" i="10" s="1"/>
  <c r="AB630" i="10" a="1"/>
  <c r="AB630" i="10" s="1"/>
  <c r="T630" i="10" a="1"/>
  <c r="T630" i="10" s="1"/>
  <c r="S690" i="10"/>
  <c r="AA630" i="10" a="1"/>
  <c r="AA630" i="10" s="1"/>
  <c r="W630" i="10" a="1"/>
  <c r="W630" i="10" s="1"/>
  <c r="V630" i="10" a="1"/>
  <c r="V630" i="10" s="1"/>
  <c r="BG895" i="22"/>
  <c r="BG343" i="22"/>
  <c r="BH319" i="22" a="1"/>
  <c r="BH319" i="22" s="1"/>
  <c r="BI319" i="22" a="1"/>
  <c r="BI319" i="22" s="1"/>
  <c r="BK319" i="22" a="1"/>
  <c r="BK319" i="22" s="1"/>
  <c r="BJ319" i="22" a="1"/>
  <c r="BJ319" i="22" s="1"/>
  <c r="BX28" i="10"/>
  <c r="X208" i="10" a="1"/>
  <c r="X208" i="10" s="1"/>
  <c r="F14" i="5"/>
  <c r="J13" i="5"/>
  <c r="K13" i="5" s="1"/>
  <c r="AB697" i="10" a="1"/>
  <c r="AB697" i="10" s="1"/>
  <c r="T697" i="10" a="1"/>
  <c r="T697" i="10" s="1"/>
  <c r="S757" i="10"/>
  <c r="AA697" i="10" a="1"/>
  <c r="AA697" i="10" s="1"/>
  <c r="W697" i="10" a="1"/>
  <c r="W697" i="10" s="1"/>
  <c r="V697" i="10" a="1"/>
  <c r="V697" i="10" s="1"/>
  <c r="AC697" i="10" a="1"/>
  <c r="AC697" i="10" s="1"/>
  <c r="U697" i="10" a="1"/>
  <c r="U697" i="10" s="1"/>
  <c r="F50" i="9"/>
  <c r="U46" i="9"/>
  <c r="T46" i="9"/>
  <c r="S46" i="9"/>
  <c r="T37" i="7"/>
  <c r="S37" i="7"/>
  <c r="Q44" i="9"/>
  <c r="AC614" i="10" a="1"/>
  <c r="AC614" i="10" s="1"/>
  <c r="Y614" i="10" a="1"/>
  <c r="Y614" i="10" s="1"/>
  <c r="U614" i="10" a="1"/>
  <c r="U614" i="10" s="1"/>
  <c r="AB614" i="10" a="1"/>
  <c r="AB614" i="10" s="1"/>
  <c r="X614" i="10" a="1"/>
  <c r="X614" i="10" s="1"/>
  <c r="T614" i="10" a="1"/>
  <c r="T614" i="10" s="1"/>
  <c r="S674" i="10"/>
  <c r="Z614" i="10" a="1"/>
  <c r="Z614" i="10" s="1"/>
  <c r="V614" i="10" a="1"/>
  <c r="V614" i="10" s="1"/>
  <c r="AA614" i="10" a="1"/>
  <c r="AA614" i="10" s="1"/>
  <c r="W614" i="10" a="1"/>
  <c r="W614" i="10" s="1"/>
  <c r="CE280" i="22" a="1"/>
  <c r="CE280" i="22" s="1"/>
  <c r="CA280" i="22" a="1"/>
  <c r="CA280" i="22" s="1"/>
  <c r="BW280" i="22" a="1"/>
  <c r="BW280" i="22" s="1"/>
  <c r="BV304" i="22"/>
  <c r="CD280" i="22" a="1"/>
  <c r="CD280" i="22" s="1"/>
  <c r="BZ280" i="22" a="1"/>
  <c r="BZ280" i="22" s="1"/>
  <c r="CC280" i="22" a="1"/>
  <c r="CC280" i="22" s="1"/>
  <c r="BY280" i="22" a="1"/>
  <c r="BY280" i="22" s="1"/>
  <c r="CF280" i="22" a="1"/>
  <c r="CF280" i="22" s="1"/>
  <c r="CB280" i="22" a="1"/>
  <c r="CB280" i="22" s="1"/>
  <c r="BX280" i="22" a="1"/>
  <c r="BX280" i="22" s="1"/>
  <c r="CH54" i="10"/>
  <c r="X354" i="10" s="1" a="1"/>
  <c r="X354" i="10" s="1"/>
  <c r="X294" i="10" a="1"/>
  <c r="X294" i="10" s="1"/>
  <c r="S672" i="10"/>
  <c r="AA612" i="10" a="1"/>
  <c r="AA612" i="10" s="1"/>
  <c r="W612" i="10" a="1"/>
  <c r="W612" i="10" s="1"/>
  <c r="Z612" i="10" a="1"/>
  <c r="Z612" i="10" s="1"/>
  <c r="V612" i="10" a="1"/>
  <c r="V612" i="10" s="1"/>
  <c r="AB612" i="10" a="1"/>
  <c r="AB612" i="10" s="1"/>
  <c r="X612" i="10" a="1"/>
  <c r="X612" i="10" s="1"/>
  <c r="T612" i="10" a="1"/>
  <c r="T612" i="10" s="1"/>
  <c r="AC612" i="10" a="1"/>
  <c r="AC612" i="10" s="1"/>
  <c r="Y612" i="10" a="1"/>
  <c r="Y612" i="10" s="1"/>
  <c r="U612" i="10" a="1"/>
  <c r="U612" i="10" s="1"/>
  <c r="BX55" i="10"/>
  <c r="X655" i="10" s="1" a="1"/>
  <c r="X655" i="10" s="1"/>
  <c r="X235" i="10" a="1"/>
  <c r="X235" i="10" s="1"/>
  <c r="L50" i="9"/>
  <c r="C54" i="9"/>
  <c r="K50" i="9"/>
  <c r="J50" i="9"/>
  <c r="AV11" i="9"/>
  <c r="O33" i="9"/>
  <c r="G33" i="15" s="1"/>
  <c r="T32" i="26"/>
  <c r="S32" i="26"/>
  <c r="BI1422" i="22" a="1"/>
  <c r="BI1422" i="22" s="1"/>
  <c r="BK1422" i="22" a="1"/>
  <c r="BK1422" i="22" s="1"/>
  <c r="BH1422" i="22" a="1"/>
  <c r="BH1422" i="22" s="1"/>
  <c r="BJ1422" i="22" a="1"/>
  <c r="BJ1422" i="22" s="1"/>
  <c r="BG912" i="22"/>
  <c r="BG360" i="22"/>
  <c r="BI336" i="22" a="1"/>
  <c r="BI336" i="22" s="1"/>
  <c r="BH336" i="22" a="1"/>
  <c r="BH336" i="22" s="1"/>
  <c r="BJ336" i="22" a="1"/>
  <c r="BJ336" i="22" s="1"/>
  <c r="BK336" i="22" a="1"/>
  <c r="BK336" i="22" s="1"/>
  <c r="BH1439" i="22" a="1"/>
  <c r="BH1439" i="22" s="1"/>
  <c r="BK1439" i="22" a="1"/>
  <c r="BK1439" i="22" s="1"/>
  <c r="BJ1439" i="22" a="1"/>
  <c r="BJ1439" i="22" s="1"/>
  <c r="BI1439" i="22" a="1"/>
  <c r="BI1439" i="22" s="1"/>
  <c r="BH1424" i="22" a="1"/>
  <c r="BH1424" i="22" s="1"/>
  <c r="BJ1424" i="22" a="1"/>
  <c r="BJ1424" i="22" s="1"/>
  <c r="BK1424" i="22" a="1"/>
  <c r="BK1424" i="22" s="1"/>
  <c r="BI1424" i="22" a="1"/>
  <c r="BI1424" i="22" s="1"/>
  <c r="AL50" i="10"/>
  <c r="AV40" i="10"/>
  <c r="Z40" i="10" a="1"/>
  <c r="Z40" i="10" s="1"/>
  <c r="Z400" i="10" a="1"/>
  <c r="Z400" i="10" s="1"/>
  <c r="C52" i="9"/>
  <c r="K48" i="9"/>
  <c r="CE270" i="22" a="1"/>
  <c r="CE270" i="22" s="1"/>
  <c r="CA270" i="22" a="1"/>
  <c r="CA270" i="22" s="1"/>
  <c r="BW270" i="22" a="1"/>
  <c r="BW270" i="22" s="1"/>
  <c r="BV294" i="22"/>
  <c r="CD270" i="22" a="1"/>
  <c r="CD270" i="22" s="1"/>
  <c r="BZ270" i="22" a="1"/>
  <c r="BZ270" i="22" s="1"/>
  <c r="CC270" i="22" a="1"/>
  <c r="CC270" i="22" s="1"/>
  <c r="BY270" i="22" a="1"/>
  <c r="BY270" i="22" s="1"/>
  <c r="CF270" i="22" a="1"/>
  <c r="CF270" i="22" s="1"/>
  <c r="CB270" i="22" a="1"/>
  <c r="CB270" i="22" s="1"/>
  <c r="BX270" i="22" a="1"/>
  <c r="BX270" i="22" s="1"/>
  <c r="S688" i="10"/>
  <c r="AA628" i="10" a="1"/>
  <c r="AA628" i="10" s="1"/>
  <c r="W628" i="10" a="1"/>
  <c r="W628" i="10" s="1"/>
  <c r="V628" i="10" a="1"/>
  <c r="V628" i="10" s="1"/>
  <c r="AC628" i="10" a="1"/>
  <c r="AC628" i="10" s="1"/>
  <c r="Y628" i="10" a="1"/>
  <c r="Y628" i="10" s="1"/>
  <c r="AB628" i="10" a="1"/>
  <c r="AB628" i="10" s="1"/>
  <c r="X628" i="10" a="1"/>
  <c r="X628" i="10" s="1"/>
  <c r="T628" i="10" a="1"/>
  <c r="T628" i="10" s="1"/>
  <c r="U628" i="10" a="1"/>
  <c r="U628" i="10" s="1"/>
  <c r="BG896" i="22"/>
  <c r="BG344" i="22"/>
  <c r="BI320" i="22" a="1"/>
  <c r="BI320" i="22" s="1"/>
  <c r="BH320" i="22" a="1"/>
  <c r="BH320" i="22" s="1"/>
  <c r="BK320" i="22" a="1"/>
  <c r="BK320" i="22" s="1"/>
  <c r="BJ320" i="22" a="1"/>
  <c r="BJ320" i="22" s="1"/>
  <c r="BN56" i="10"/>
  <c r="X176" i="10" a="1"/>
  <c r="X176" i="10" s="1"/>
  <c r="X536" i="10" a="1"/>
  <c r="X536" i="10" s="1"/>
  <c r="V639" i="10" a="1"/>
  <c r="V639" i="10" s="1"/>
  <c r="AC639" i="10" a="1"/>
  <c r="AC639" i="10" s="1"/>
  <c r="U639" i="10" a="1"/>
  <c r="U639" i="10" s="1"/>
  <c r="AB639" i="10" a="1"/>
  <c r="AB639" i="10" s="1"/>
  <c r="T639" i="10" a="1"/>
  <c r="T639" i="10" s="1"/>
  <c r="S699" i="10"/>
  <c r="W639" i="10" a="1"/>
  <c r="W639" i="10" s="1"/>
  <c r="CJ54" i="10"/>
  <c r="Z354" i="10" s="1" a="1"/>
  <c r="Z354" i="10" s="1"/>
  <c r="Z294" i="10" a="1"/>
  <c r="Z294" i="10" s="1"/>
  <c r="AB705" i="10" a="1"/>
  <c r="AB705" i="10" s="1"/>
  <c r="X705" i="10" a="1"/>
  <c r="X705" i="10" s="1"/>
  <c r="T705" i="10" a="1"/>
  <c r="T705" i="10" s="1"/>
  <c r="AA705" i="10" a="1"/>
  <c r="AA705" i="10" s="1"/>
  <c r="W705" i="10" a="1"/>
  <c r="W705" i="10" s="1"/>
  <c r="S765" i="10"/>
  <c r="Z705" i="10" a="1"/>
  <c r="Z705" i="10" s="1"/>
  <c r="V705" i="10" a="1"/>
  <c r="V705" i="10" s="1"/>
  <c r="AC705" i="10" a="1"/>
  <c r="AC705" i="10" s="1"/>
  <c r="Y705" i="10" a="1"/>
  <c r="Y705" i="10" s="1"/>
  <c r="U705" i="10" a="1"/>
  <c r="U705" i="10" s="1"/>
  <c r="CA48" i="10"/>
  <c r="AA648" i="10" s="1" a="1"/>
  <c r="AA648" i="10" s="1"/>
  <c r="AA228" i="10" a="1"/>
  <c r="AA228" i="10" s="1"/>
  <c r="BG913" i="22"/>
  <c r="BG361" i="22"/>
  <c r="BI337" i="22" a="1"/>
  <c r="BI337" i="22" s="1"/>
  <c r="BH337" i="22" a="1"/>
  <c r="BH337" i="22" s="1"/>
  <c r="BJ337" i="22" a="1"/>
  <c r="BJ337" i="22" s="1"/>
  <c r="AJ56" i="22"/>
  <c r="AU88" i="22"/>
  <c r="AJ99" i="22"/>
  <c r="AU76" i="22"/>
  <c r="AU87" i="22"/>
  <c r="AI61" i="22"/>
  <c r="AU61" i="22"/>
  <c r="AU70" i="22"/>
  <c r="AI47" i="22"/>
  <c r="AU98" i="22"/>
  <c r="AI78" i="22"/>
  <c r="AU66" i="22"/>
  <c r="AV66" i="22" s="1"/>
  <c r="I66" i="15" s="1"/>
  <c r="AU93" i="22"/>
  <c r="AI91" i="22"/>
  <c r="AI95" i="22"/>
  <c r="AI93" i="22"/>
  <c r="AJ90" i="22"/>
  <c r="AU80" i="22"/>
  <c r="AI99" i="22"/>
  <c r="AI88" i="22"/>
  <c r="AJ69" i="22"/>
  <c r="AI76" i="22"/>
  <c r="AI54" i="22"/>
  <c r="AU89" i="22"/>
  <c r="AJ68" i="22"/>
  <c r="AJ85" i="22"/>
  <c r="AU50" i="22"/>
  <c r="AJ91" i="22"/>
  <c r="AJ79" i="22"/>
  <c r="AJ59" i="22"/>
  <c r="AI97" i="22"/>
  <c r="AI100" i="22"/>
  <c r="AU100" i="22"/>
  <c r="AJ74" i="22"/>
  <c r="AJ96" i="22"/>
  <c r="AU97" i="22"/>
  <c r="AU95" i="22"/>
  <c r="AU69" i="22"/>
  <c r="AU91" i="22"/>
  <c r="AU73" i="22"/>
  <c r="AU71" i="22"/>
  <c r="AU67" i="22"/>
  <c r="AJ100" i="22"/>
  <c r="AU64" i="22"/>
  <c r="AU77" i="22"/>
  <c r="AJ65" i="22"/>
  <c r="AI50" i="22"/>
  <c r="AJ53" i="22"/>
  <c r="AJ70" i="22"/>
  <c r="AU49" i="22"/>
  <c r="AV49" i="22" s="1"/>
  <c r="I49" i="15" s="1"/>
  <c r="AJ97" i="22"/>
  <c r="AJ102" i="22"/>
  <c r="AI66" i="22"/>
  <c r="AI101" i="22"/>
  <c r="AJ54" i="22"/>
  <c r="AI56" i="22"/>
  <c r="AJ98" i="22"/>
  <c r="AU75" i="22"/>
  <c r="AI79" i="22"/>
  <c r="AI77" i="22"/>
  <c r="AU51" i="22"/>
  <c r="AI73" i="22"/>
  <c r="AJ78" i="22"/>
  <c r="AJ76" i="22"/>
  <c r="AJ47" i="22"/>
  <c r="AJ72" i="22"/>
  <c r="AU55" i="22"/>
  <c r="AJ52" i="22"/>
  <c r="AI80" i="22"/>
  <c r="AU47" i="22"/>
  <c r="AJ88" i="22"/>
  <c r="AI49" i="22"/>
  <c r="AU94" i="22"/>
  <c r="AI74" i="22"/>
  <c r="AU82" i="22"/>
  <c r="AJ82" i="22"/>
  <c r="AU102" i="22"/>
  <c r="AI75" i="22"/>
  <c r="AU53" i="22"/>
  <c r="AJ58" i="22"/>
  <c r="AI59" i="22"/>
  <c r="AJ48" i="22"/>
  <c r="AI57" i="22"/>
  <c r="AU57" i="22"/>
  <c r="AI82" i="22"/>
  <c r="AJ81" i="22"/>
  <c r="AJ57" i="22"/>
  <c r="AJ84" i="22"/>
  <c r="AI90" i="22"/>
  <c r="AJ94" i="22"/>
  <c r="AJ92" i="22"/>
  <c r="AU85" i="22"/>
  <c r="AI63" i="22"/>
  <c r="AI86" i="22"/>
  <c r="AJ75" i="22"/>
  <c r="AU52" i="22"/>
  <c r="AU62" i="22"/>
  <c r="AI85" i="22"/>
  <c r="AU59" i="22"/>
  <c r="AU99" i="22"/>
  <c r="AI102" i="22"/>
  <c r="AU79" i="22"/>
  <c r="AI53" i="22"/>
  <c r="AU84" i="22"/>
  <c r="AU60" i="22"/>
  <c r="AU90" i="22"/>
  <c r="AJ93" i="22"/>
  <c r="AJ101" i="22"/>
  <c r="AJ55" i="22"/>
  <c r="AU65" i="22"/>
  <c r="AV65" i="22" s="1"/>
  <c r="I65" i="15" s="1"/>
  <c r="AU68" i="22"/>
  <c r="AI71" i="22"/>
  <c r="AI69" i="22"/>
  <c r="AJ62" i="22"/>
  <c r="AJ67" i="22"/>
  <c r="AI52" i="22"/>
  <c r="AI67" i="22"/>
  <c r="AJ80" i="22"/>
  <c r="AU81" i="22"/>
  <c r="AJ60" i="22"/>
  <c r="AI96" i="22"/>
  <c r="AU96" i="22"/>
  <c r="AI84" i="22"/>
  <c r="AI62" i="22"/>
  <c r="AJ95" i="22"/>
  <c r="AI94" i="22"/>
  <c r="AJ83" i="22"/>
  <c r="AJ71" i="22"/>
  <c r="AI70" i="22"/>
  <c r="AU78" i="22"/>
  <c r="AV78" i="22" s="1"/>
  <c r="I78" i="15" s="1"/>
  <c r="AJ86" i="22"/>
  <c r="AI89" i="22"/>
  <c r="AJ50" i="22"/>
  <c r="AI51" i="22"/>
  <c r="AJ87" i="22"/>
  <c r="AU48" i="22"/>
  <c r="AU101" i="22"/>
  <c r="AI87" i="22"/>
  <c r="AU92" i="22"/>
  <c r="AI55" i="22"/>
  <c r="AU63" i="22"/>
  <c r="AJ89" i="22"/>
  <c r="AU74" i="22"/>
  <c r="AJ77" i="22"/>
  <c r="AJ61" i="22"/>
  <c r="AI72" i="22"/>
  <c r="AU72" i="22"/>
  <c r="AV72" i="22" s="1"/>
  <c r="I72" i="15" s="1"/>
  <c r="AI60" i="22"/>
  <c r="AI48" i="22"/>
  <c r="AJ51" i="22"/>
  <c r="AU58" i="22"/>
  <c r="AV58" i="22" s="1"/>
  <c r="I58" i="15" s="1"/>
  <c r="AI81" i="22"/>
  <c r="AI65" i="22"/>
  <c r="AI68" i="22"/>
  <c r="AJ64" i="22"/>
  <c r="AI98" i="22"/>
  <c r="AI64" i="22"/>
  <c r="AI83" i="22"/>
  <c r="AU83" i="22"/>
  <c r="AJ66" i="22"/>
  <c r="AI92" i="22"/>
  <c r="AJ73" i="22"/>
  <c r="AU86" i="22"/>
  <c r="AJ63" i="22"/>
  <c r="AU54" i="22"/>
  <c r="AI58" i="22"/>
  <c r="AJ49" i="22"/>
  <c r="AU56" i="22"/>
  <c r="CA39" i="10"/>
  <c r="AA219" i="10" a="1"/>
  <c r="AA219" i="10" s="1"/>
  <c r="Z586" i="10" a="1"/>
  <c r="Z586" i="10" s="1"/>
  <c r="BG1447" i="22"/>
  <c r="BJ871" i="22" a="1"/>
  <c r="BJ871" i="22" s="1"/>
  <c r="BH871" i="22" a="1"/>
  <c r="BH871" i="22" s="1"/>
  <c r="BK871" i="22" a="1"/>
  <c r="BK871" i="22" s="1"/>
  <c r="BI871" i="22" a="1"/>
  <c r="BI871" i="22" s="1"/>
  <c r="BP20" i="10"/>
  <c r="Z140" i="10" a="1"/>
  <c r="Z140" i="10" s="1"/>
  <c r="Z500" i="10" a="1"/>
  <c r="Z500" i="10" s="1"/>
  <c r="BI1425" i="22" a="1"/>
  <c r="BI1425" i="22" s="1"/>
  <c r="BJ1425" i="22" a="1"/>
  <c r="BJ1425" i="22" s="1"/>
  <c r="BH1425" i="22" a="1"/>
  <c r="BH1425" i="22" s="1"/>
  <c r="BK1425" i="22" a="1"/>
  <c r="BK1425" i="22" s="1"/>
  <c r="S746" i="10"/>
  <c r="AC686" i="10" a="1"/>
  <c r="AC686" i="10" s="1"/>
  <c r="Y686" i="10" a="1"/>
  <c r="Y686" i="10" s="1"/>
  <c r="U686" i="10" a="1"/>
  <c r="U686" i="10" s="1"/>
  <c r="AB686" i="10" a="1"/>
  <c r="AB686" i="10" s="1"/>
  <c r="X686" i="10" a="1"/>
  <c r="X686" i="10" s="1"/>
  <c r="T686" i="10" a="1"/>
  <c r="T686" i="10" s="1"/>
  <c r="AA686" i="10" a="1"/>
  <c r="AA686" i="10" s="1"/>
  <c r="W686" i="10" a="1"/>
  <c r="W686" i="10" s="1"/>
  <c r="Z686" i="10" a="1"/>
  <c r="Z686" i="10" s="1"/>
  <c r="V686" i="10" a="1"/>
  <c r="V686" i="10" s="1"/>
  <c r="CK56" i="10"/>
  <c r="AA356" i="10" s="1" a="1"/>
  <c r="AA356" i="10" s="1"/>
  <c r="AA296" i="10" a="1"/>
  <c r="AA296" i="10" s="1"/>
  <c r="BG41" i="10"/>
  <c r="AA101" i="10" a="1"/>
  <c r="AA101" i="10" s="1"/>
  <c r="AA461" i="10" a="1"/>
  <c r="AA461" i="10" s="1"/>
  <c r="AC638" i="10" a="1"/>
  <c r="AC638" i="10" s="1"/>
  <c r="U638" i="10" a="1"/>
  <c r="U638" i="10" s="1"/>
  <c r="AB638" i="10" a="1"/>
  <c r="AB638" i="10" s="1"/>
  <c r="T638" i="10" a="1"/>
  <c r="T638" i="10" s="1"/>
  <c r="S698" i="10"/>
  <c r="AA638" i="10" a="1"/>
  <c r="AA638" i="10" s="1"/>
  <c r="W638" i="10" a="1"/>
  <c r="W638" i="10" s="1"/>
  <c r="V638" i="10" a="1"/>
  <c r="V638" i="10" s="1"/>
  <c r="T47" i="9"/>
  <c r="F51" i="9"/>
  <c r="AB633" i="10" a="1"/>
  <c r="AB633" i="10" s="1"/>
  <c r="X633" i="10" a="1"/>
  <c r="X633" i="10" s="1"/>
  <c r="T633" i="10" a="1"/>
  <c r="T633" i="10" s="1"/>
  <c r="S693" i="10"/>
  <c r="AA633" i="10" a="1"/>
  <c r="AA633" i="10" s="1"/>
  <c r="W633" i="10" a="1"/>
  <c r="W633" i="10" s="1"/>
  <c r="Z633" i="10" a="1"/>
  <c r="Z633" i="10" s="1"/>
  <c r="V633" i="10" a="1"/>
  <c r="V633" i="10" s="1"/>
  <c r="AC633" i="10" a="1"/>
  <c r="AC633" i="10" s="1"/>
  <c r="Y633" i="10" a="1"/>
  <c r="Y633" i="10" s="1"/>
  <c r="U633" i="10" a="1"/>
  <c r="U633" i="10" s="1"/>
  <c r="AB681" i="10" a="1"/>
  <c r="AB681" i="10" s="1"/>
  <c r="T681" i="10" a="1"/>
  <c r="T681" i="10" s="1"/>
  <c r="W681" i="10" a="1"/>
  <c r="W681" i="10" s="1"/>
  <c r="V681" i="10" a="1"/>
  <c r="V681" i="10" s="1"/>
  <c r="S741" i="10"/>
  <c r="AC681" i="10" a="1"/>
  <c r="AC681" i="10" s="1"/>
  <c r="U681" i="10" a="1"/>
  <c r="U681" i="10" s="1"/>
  <c r="BG897" i="22"/>
  <c r="BG345" i="22"/>
  <c r="BH321" i="22" a="1"/>
  <c r="BH321" i="22" s="1"/>
  <c r="BK321" i="22" a="1"/>
  <c r="BK321" i="22" s="1"/>
  <c r="CA21" i="10"/>
  <c r="AA201" i="10" a="1"/>
  <c r="AA201" i="10" s="1"/>
  <c r="AA561" i="10" a="1"/>
  <c r="AA561" i="10" s="1"/>
  <c r="S668" i="10"/>
  <c r="AA608" i="10" a="1"/>
  <c r="AA608" i="10" s="1"/>
  <c r="W608" i="10" a="1"/>
  <c r="W608" i="10" s="1"/>
  <c r="Z608" i="10" a="1"/>
  <c r="Z608" i="10" s="1"/>
  <c r="V608" i="10" a="1"/>
  <c r="V608" i="10" s="1"/>
  <c r="AB608" i="10" a="1"/>
  <c r="AB608" i="10" s="1"/>
  <c r="X608" i="10" a="1"/>
  <c r="X608" i="10" s="1"/>
  <c r="T608" i="10" a="1"/>
  <c r="T608" i="10" s="1"/>
  <c r="AC608" i="10" a="1"/>
  <c r="AC608" i="10" s="1"/>
  <c r="Y608" i="10" a="1"/>
  <c r="Y608" i="10" s="1"/>
  <c r="U608" i="10" a="1"/>
  <c r="U608" i="10" s="1"/>
  <c r="AL15" i="9"/>
  <c r="AP15" i="9" s="1"/>
  <c r="AT15" i="9" s="1"/>
  <c r="AX15" i="9" s="1"/>
  <c r="S47" i="9" s="1"/>
  <c r="CJ45" i="10"/>
  <c r="Z345" i="10" s="1" a="1"/>
  <c r="Z345" i="10" s="1"/>
  <c r="Z285" i="10" a="1"/>
  <c r="Z285" i="10" s="1"/>
  <c r="F40" i="28" a="1"/>
  <c r="F40" i="28" s="1"/>
  <c r="CJ36" i="10"/>
  <c r="Z336" i="10" s="1" a="1"/>
  <c r="Z336" i="10" s="1"/>
  <c r="Z276" i="10" a="1"/>
  <c r="Z276" i="10" s="1"/>
  <c r="S696" i="10"/>
  <c r="AA636" i="10" a="1"/>
  <c r="AA636" i="10" s="1"/>
  <c r="W636" i="10" a="1"/>
  <c r="W636" i="10" s="1"/>
  <c r="Z636" i="10" a="1"/>
  <c r="Z636" i="10" s="1"/>
  <c r="V636" i="10" a="1"/>
  <c r="V636" i="10" s="1"/>
  <c r="AC636" i="10" a="1"/>
  <c r="AC636" i="10" s="1"/>
  <c r="Y636" i="10" a="1"/>
  <c r="Y636" i="10" s="1"/>
  <c r="U636" i="10" a="1"/>
  <c r="U636" i="10" s="1"/>
  <c r="AB636" i="10" a="1"/>
  <c r="AB636" i="10" s="1"/>
  <c r="X636" i="10" a="1"/>
  <c r="X636" i="10" s="1"/>
  <c r="T636" i="10" a="1"/>
  <c r="T636" i="10" s="1"/>
  <c r="O33" i="26"/>
  <c r="R33" i="26" s="1"/>
  <c r="M34" i="26"/>
  <c r="P33" i="26"/>
  <c r="N33" i="26"/>
  <c r="Q33" i="26" s="1"/>
  <c r="BG1464" i="22"/>
  <c r="BK888" i="22" a="1"/>
  <c r="BK888" i="22" s="1"/>
  <c r="BJ888" i="22" a="1"/>
  <c r="BJ888" i="22" s="1"/>
  <c r="BI888" i="22" a="1"/>
  <c r="BI888" i="22" s="1"/>
  <c r="BH888" i="22" a="1"/>
  <c r="BH888" i="22" s="1"/>
  <c r="BK1426" i="22" a="1"/>
  <c r="BK1426" i="22" s="1"/>
  <c r="BJ1426" i="22" a="1"/>
  <c r="BJ1426" i="22" s="1"/>
  <c r="BI1426" i="22" a="1"/>
  <c r="BI1426" i="22" s="1"/>
  <c r="BH1426" i="22" a="1"/>
  <c r="BH1426" i="22" s="1"/>
  <c r="BV273" i="22"/>
  <c r="CC249" i="22" a="1"/>
  <c r="CC249" i="22" s="1"/>
  <c r="BY249" i="22" a="1"/>
  <c r="BY249" i="22" s="1"/>
  <c r="BJ321" i="22" s="1" a="1"/>
  <c r="BJ321" i="22" s="1"/>
  <c r="CF249" i="22" a="1"/>
  <c r="CF249" i="22" s="1"/>
  <c r="CB249" i="22" a="1"/>
  <c r="CB249" i="22" s="1"/>
  <c r="BX249" i="22" a="1"/>
  <c r="BX249" i="22" s="1"/>
  <c r="BI321" i="22" s="1" a="1"/>
  <c r="BI321" i="22" s="1"/>
  <c r="CD249" i="22" a="1"/>
  <c r="CD249" i="22" s="1"/>
  <c r="CA249" i="22" a="1"/>
  <c r="CA249" i="22" s="1"/>
  <c r="BZ249" i="22" a="1"/>
  <c r="BZ249" i="22" s="1"/>
  <c r="BW249" i="22" a="1"/>
  <c r="BW249" i="22" s="1"/>
  <c r="CE249" i="22" a="1"/>
  <c r="CE249" i="22" s="1"/>
  <c r="E51" i="28"/>
  <c r="BG1459" i="22"/>
  <c r="BI883" i="22" a="1"/>
  <c r="BI883" i="22" s="1"/>
  <c r="BH883" i="22" a="1"/>
  <c r="BH883" i="22" s="1"/>
  <c r="BK883" i="22" a="1"/>
  <c r="BK883" i="22" s="1"/>
  <c r="BJ883" i="22" a="1"/>
  <c r="BJ883" i="22" s="1"/>
  <c r="S838" i="10"/>
  <c r="AA778" i="10" a="1"/>
  <c r="AA778" i="10" s="1"/>
  <c r="W778" i="10" a="1"/>
  <c r="W778" i="10" s="1"/>
  <c r="Z778" i="10" a="1"/>
  <c r="Z778" i="10" s="1"/>
  <c r="V778" i="10" a="1"/>
  <c r="V778" i="10" s="1"/>
  <c r="AC778" i="10" a="1"/>
  <c r="AC778" i="10" s="1"/>
  <c r="Y778" i="10" a="1"/>
  <c r="Y778" i="10" s="1"/>
  <c r="U778" i="10" a="1"/>
  <c r="U778" i="10" s="1"/>
  <c r="AB778" i="10" a="1"/>
  <c r="AB778" i="10" s="1"/>
  <c r="X778" i="10" a="1"/>
  <c r="X778" i="10" s="1"/>
  <c r="T778" i="10" a="1"/>
  <c r="T778" i="10" s="1"/>
  <c r="Z703" i="10" a="1"/>
  <c r="Z703" i="10" s="1"/>
  <c r="V703" i="10" a="1"/>
  <c r="V703" i="10" s="1"/>
  <c r="AC703" i="10" a="1"/>
  <c r="AC703" i="10" s="1"/>
  <c r="Y703" i="10" a="1"/>
  <c r="Y703" i="10" s="1"/>
  <c r="U703" i="10" a="1"/>
  <c r="U703" i="10" s="1"/>
  <c r="AB703" i="10" a="1"/>
  <c r="AB703" i="10" s="1"/>
  <c r="X703" i="10" a="1"/>
  <c r="X703" i="10" s="1"/>
  <c r="T703" i="10" a="1"/>
  <c r="T703" i="10" s="1"/>
  <c r="S763" i="10"/>
  <c r="AA703" i="10" a="1"/>
  <c r="AA703" i="10" s="1"/>
  <c r="W703" i="10" a="1"/>
  <c r="W703" i="10" s="1"/>
  <c r="V631" i="10" a="1"/>
  <c r="V631" i="10" s="1"/>
  <c r="AC631" i="10" a="1"/>
  <c r="AC631" i="10" s="1"/>
  <c r="U631" i="10" a="1"/>
  <c r="U631" i="10" s="1"/>
  <c r="AB631" i="10" a="1"/>
  <c r="AB631" i="10" s="1"/>
  <c r="T631" i="10" a="1"/>
  <c r="T631" i="10" s="1"/>
  <c r="S691" i="10"/>
  <c r="W631" i="10" a="1"/>
  <c r="W631" i="10" s="1"/>
  <c r="CH27" i="10"/>
  <c r="X327" i="10" s="1" a="1"/>
  <c r="X327" i="10" s="1"/>
  <c r="X267" i="10" a="1"/>
  <c r="X267" i="10" s="1"/>
  <c r="AC678" i="10" a="1"/>
  <c r="AC678" i="10" s="1"/>
  <c r="Y678" i="10" a="1"/>
  <c r="Y678" i="10" s="1"/>
  <c r="U678" i="10" a="1"/>
  <c r="U678" i="10" s="1"/>
  <c r="AB678" i="10" a="1"/>
  <c r="AB678" i="10" s="1"/>
  <c r="X678" i="10" a="1"/>
  <c r="X678" i="10" s="1"/>
  <c r="T678" i="10" a="1"/>
  <c r="T678" i="10" s="1"/>
  <c r="AA678" i="10" a="1"/>
  <c r="AA678" i="10" s="1"/>
  <c r="W678" i="10" a="1"/>
  <c r="W678" i="10" s="1"/>
  <c r="S738" i="10"/>
  <c r="Z678" i="10" a="1"/>
  <c r="Z678" i="10" s="1"/>
  <c r="V678" i="10" a="1"/>
  <c r="V678" i="10" s="1"/>
  <c r="BH1419" i="22" a="1"/>
  <c r="BH1419" i="22" s="1"/>
  <c r="BI1419" i="22" a="1"/>
  <c r="BI1419" i="22" s="1"/>
  <c r="BJ1419" i="22" a="1"/>
  <c r="BJ1419" i="22" s="1"/>
  <c r="BK1419" i="22" a="1"/>
  <c r="BK1419" i="22" s="1"/>
  <c r="BG1448" i="22"/>
  <c r="BH872" i="22" a="1"/>
  <c r="BH872" i="22" s="1"/>
  <c r="BI872" i="22" a="1"/>
  <c r="BI872" i="22" s="1"/>
  <c r="BK872" i="22" a="1"/>
  <c r="BK872" i="22" s="1"/>
  <c r="BJ872" i="22" a="1"/>
  <c r="BJ872" i="22" s="1"/>
  <c r="AA579" i="10" a="1"/>
  <c r="AA579" i="10" s="1"/>
  <c r="BG1465" i="22"/>
  <c r="BI889" i="22" a="1"/>
  <c r="BI889" i="22" s="1"/>
  <c r="BJ889" i="22" a="1"/>
  <c r="BJ889" i="22" s="1"/>
  <c r="BK889" i="22" a="1"/>
  <c r="BK889" i="22" s="1"/>
  <c r="BH889" i="22" a="1"/>
  <c r="BH889" i="22" s="1"/>
  <c r="EL25" i="22"/>
  <c r="CB145" i="22" s="1" a="1"/>
  <c r="CB145" i="22" s="1"/>
  <c r="CB121" i="22" a="1"/>
  <c r="CB121" i="22" s="1"/>
  <c r="AC622" i="10" a="1"/>
  <c r="AC622" i="10" s="1"/>
  <c r="Y622" i="10" a="1"/>
  <c r="Y622" i="10" s="1"/>
  <c r="U622" i="10" a="1"/>
  <c r="U622" i="10" s="1"/>
  <c r="AB622" i="10" a="1"/>
  <c r="AB622" i="10" s="1"/>
  <c r="X622" i="10" a="1"/>
  <c r="X622" i="10" s="1"/>
  <c r="T622" i="10" a="1"/>
  <c r="T622" i="10" s="1"/>
  <c r="S682" i="10"/>
  <c r="Z622" i="10" a="1"/>
  <c r="Z622" i="10" s="1"/>
  <c r="V622" i="10" a="1"/>
  <c r="V622" i="10" s="1"/>
  <c r="AA622" i="10" a="1"/>
  <c r="AA622" i="10" s="1"/>
  <c r="W622" i="10" a="1"/>
  <c r="W622" i="10" s="1"/>
  <c r="AC646" i="10" a="1"/>
  <c r="AC646" i="10" s="1"/>
  <c r="Y646" i="10" a="1"/>
  <c r="Y646" i="10" s="1"/>
  <c r="U646" i="10" a="1"/>
  <c r="U646" i="10" s="1"/>
  <c r="AB646" i="10" a="1"/>
  <c r="AB646" i="10" s="1"/>
  <c r="X646" i="10" a="1"/>
  <c r="X646" i="10" s="1"/>
  <c r="T646" i="10" a="1"/>
  <c r="T646" i="10" s="1"/>
  <c r="S706" i="10"/>
  <c r="AA646" i="10" a="1"/>
  <c r="AA646" i="10" s="1"/>
  <c r="W646" i="10" a="1"/>
  <c r="W646" i="10" s="1"/>
  <c r="Z646" i="10" a="1"/>
  <c r="Z646" i="10" s="1"/>
  <c r="V646" i="10" a="1"/>
  <c r="V646" i="10" s="1"/>
  <c r="M45" i="9"/>
  <c r="D49" i="9"/>
  <c r="N45" i="9"/>
  <c r="E39" i="28"/>
  <c r="G55" i="19"/>
  <c r="R45" i="19"/>
  <c r="BG902" i="22"/>
  <c r="BG350" i="22"/>
  <c r="BH326" i="22" a="1"/>
  <c r="BH326" i="22" s="1"/>
  <c r="BI326" i="22" a="1"/>
  <c r="BI326" i="22" s="1"/>
  <c r="BK326" i="22" a="1"/>
  <c r="BK326" i="22" s="1"/>
  <c r="BJ326" i="22" a="1"/>
  <c r="BJ326" i="22" s="1"/>
  <c r="BQ58" i="10"/>
  <c r="AA178" i="10" a="1"/>
  <c r="AA178" i="10" s="1"/>
  <c r="AA538" i="10" a="1"/>
  <c r="AA538" i="10" s="1"/>
  <c r="BK1429" i="22" a="1"/>
  <c r="BK1429" i="22" s="1"/>
  <c r="BJ1429" i="22" a="1"/>
  <c r="BJ1429" i="22" s="1"/>
  <c r="BH1429" i="22" a="1"/>
  <c r="BH1429" i="22" s="1"/>
  <c r="BI1429" i="22" a="1"/>
  <c r="BI1429" i="22" s="1"/>
  <c r="AW51" i="10"/>
  <c r="AM61" i="10"/>
  <c r="AA51" i="10" a="1"/>
  <c r="AA51" i="10" s="1"/>
  <c r="AA411" i="10" a="1"/>
  <c r="AA411" i="10" s="1"/>
  <c r="S700" i="10"/>
  <c r="W640" i="10" a="1"/>
  <c r="W640" i="10" s="1"/>
  <c r="V640" i="10" a="1"/>
  <c r="V640" i="10" s="1"/>
  <c r="AC640" i="10" a="1"/>
  <c r="AC640" i="10" s="1"/>
  <c r="U640" i="10" a="1"/>
  <c r="U640" i="10" s="1"/>
  <c r="AB640" i="10" a="1"/>
  <c r="AB640" i="10" s="1"/>
  <c r="T640" i="10" a="1"/>
  <c r="T640" i="10" s="1"/>
  <c r="BX19" i="10"/>
  <c r="X199" i="10" a="1"/>
  <c r="X199" i="10" s="1"/>
  <c r="S15" i="7"/>
  <c r="R38" i="7"/>
  <c r="X14" i="7"/>
  <c r="Y38" i="7" s="1"/>
  <c r="W14" i="7"/>
  <c r="X38" i="7" s="1"/>
  <c r="T14" i="7"/>
  <c r="U38" i="7" s="1"/>
  <c r="BG1449" i="22"/>
  <c r="BI873" i="22" a="1"/>
  <c r="BI873" i="22" s="1"/>
  <c r="BH873" i="22" a="1"/>
  <c r="BH873" i="22" s="1"/>
  <c r="BJ873" i="22" a="1"/>
  <c r="BJ873" i="22" s="1"/>
  <c r="BK873" i="22" a="1"/>
  <c r="BK873" i="22" s="1"/>
  <c r="AB713" i="10" a="1"/>
  <c r="AB713" i="10" s="1"/>
  <c r="X713" i="10" a="1"/>
  <c r="X713" i="10" s="1"/>
  <c r="T713" i="10" a="1"/>
  <c r="T713" i="10" s="1"/>
  <c r="AA713" i="10" a="1"/>
  <c r="AA713" i="10" s="1"/>
  <c r="W713" i="10" a="1"/>
  <c r="W713" i="10" s="1"/>
  <c r="S773" i="10"/>
  <c r="Z713" i="10" a="1"/>
  <c r="Z713" i="10" s="1"/>
  <c r="V713" i="10" a="1"/>
  <c r="V713" i="10" s="1"/>
  <c r="AC713" i="10" a="1"/>
  <c r="AC713" i="10" s="1"/>
  <c r="Y713" i="10" a="1"/>
  <c r="Y713" i="10" s="1"/>
  <c r="U713" i="10" a="1"/>
  <c r="U713" i="10" s="1"/>
  <c r="BG901" i="22"/>
  <c r="BG349" i="22"/>
  <c r="BH325" i="22" a="1"/>
  <c r="BH325" i="22" s="1"/>
  <c r="BI325" i="22" a="1"/>
  <c r="BI325" i="22" s="1"/>
  <c r="BK325" i="22" a="1"/>
  <c r="BK325" i="22" s="1"/>
  <c r="S704" i="10"/>
  <c r="AA644" i="10" a="1"/>
  <c r="AA644" i="10" s="1"/>
  <c r="W644" i="10" a="1"/>
  <c r="W644" i="10" s="1"/>
  <c r="Z644" i="10" a="1"/>
  <c r="Z644" i="10" s="1"/>
  <c r="V644" i="10" a="1"/>
  <c r="V644" i="10" s="1"/>
  <c r="AC644" i="10" a="1"/>
  <c r="AC644" i="10" s="1"/>
  <c r="Y644" i="10" a="1"/>
  <c r="Y644" i="10" s="1"/>
  <c r="U644" i="10" a="1"/>
  <c r="U644" i="10" s="1"/>
  <c r="AB644" i="10" a="1"/>
  <c r="AB644" i="10" s="1"/>
  <c r="X644" i="10" a="1"/>
  <c r="X644" i="10" s="1"/>
  <c r="T644" i="10" a="1"/>
  <c r="T644" i="10" s="1"/>
  <c r="BP29" i="10"/>
  <c r="Z149" i="10" a="1"/>
  <c r="Z149" i="10" s="1"/>
  <c r="Z509" i="10" a="1"/>
  <c r="Z509" i="10" s="1"/>
  <c r="AM16" i="9"/>
  <c r="AQ16" i="9" s="1"/>
  <c r="AU16" i="9" s="1"/>
  <c r="AY16" i="9" s="1"/>
  <c r="AC662" i="10" a="1"/>
  <c r="AC662" i="10" s="1"/>
  <c r="Y662" i="10" a="1"/>
  <c r="Y662" i="10" s="1"/>
  <c r="U662" i="10" a="1"/>
  <c r="U662" i="10" s="1"/>
  <c r="AB662" i="10" a="1"/>
  <c r="AB662" i="10" s="1"/>
  <c r="X662" i="10" a="1"/>
  <c r="X662" i="10" s="1"/>
  <c r="T662" i="10" a="1"/>
  <c r="T662" i="10" s="1"/>
  <c r="S722" i="10"/>
  <c r="AA662" i="10" a="1"/>
  <c r="AA662" i="10" s="1"/>
  <c r="W662" i="10" a="1"/>
  <c r="W662" i="10" s="1"/>
  <c r="Z662" i="10" a="1"/>
  <c r="Z662" i="10" s="1"/>
  <c r="V662" i="10" a="1"/>
  <c r="V662" i="10" s="1"/>
  <c r="BG899" i="22"/>
  <c r="BG347" i="22"/>
  <c r="BH323" i="22" a="1"/>
  <c r="BH323" i="22" s="1"/>
  <c r="BI323" i="22" a="1"/>
  <c r="BI323" i="22" s="1"/>
  <c r="BJ323" i="22" a="1"/>
  <c r="BJ323" i="22" s="1"/>
  <c r="BK323" i="22" a="1"/>
  <c r="BK323" i="22" s="1"/>
  <c r="H117" i="4" l="1"/>
  <c r="H113" i="4"/>
  <c r="H118" i="4"/>
  <c r="H114" i="4"/>
  <c r="H121" i="4"/>
  <c r="H119" i="4"/>
  <c r="H115" i="4"/>
  <c r="H116" i="4"/>
  <c r="H120" i="4"/>
  <c r="F138" i="4"/>
  <c r="G128" i="4"/>
  <c r="F124" i="4"/>
  <c r="G114" i="4"/>
  <c r="F132" i="4"/>
  <c r="G122" i="4"/>
  <c r="H122" i="4" s="1"/>
  <c r="H13" i="28"/>
  <c r="I13" i="28" s="1"/>
  <c r="AW13" i="22"/>
  <c r="AX13" i="22" s="1"/>
  <c r="K13" i="15"/>
  <c r="M13" i="15"/>
  <c r="N13" i="5"/>
  <c r="O44" i="5" s="1"/>
  <c r="I13" i="16"/>
  <c r="N13" i="16" s="1"/>
  <c r="D20" i="17"/>
  <c r="G130" i="4"/>
  <c r="G149" i="4"/>
  <c r="G145" i="4"/>
  <c r="G127" i="4"/>
  <c r="G131" i="4"/>
  <c r="G126" i="4"/>
  <c r="G123" i="4"/>
  <c r="K14" i="15"/>
  <c r="I59" i="33"/>
  <c r="B58" i="33"/>
  <c r="F14" i="13"/>
  <c r="AU50" i="10"/>
  <c r="Y50" i="10" a="1"/>
  <c r="Y50" i="10" s="1"/>
  <c r="AK60" i="10"/>
  <c r="Y410" i="10" a="1"/>
  <c r="Y410" i="10" s="1"/>
  <c r="Y528" i="10" a="1"/>
  <c r="Y528" i="10" s="1"/>
  <c r="BO48" i="10"/>
  <c r="Y168" i="10" a="1"/>
  <c r="Y168" i="10" s="1"/>
  <c r="Y100" i="10" a="1"/>
  <c r="Y100" i="10" s="1"/>
  <c r="BE40" i="10"/>
  <c r="Y460" i="10" a="1"/>
  <c r="Y460" i="10" s="1"/>
  <c r="AV55" i="22"/>
  <c r="I55" i="15" s="1"/>
  <c r="AV50" i="22"/>
  <c r="I50" i="15" s="1"/>
  <c r="CI28" i="10"/>
  <c r="Y328" i="10" s="1" a="1"/>
  <c r="Y328" i="10" s="1"/>
  <c r="Y268" i="10" a="1"/>
  <c r="Y268" i="10" s="1"/>
  <c r="CA285" i="22" a="1"/>
  <c r="CA285" i="22" s="1"/>
  <c r="CI46" i="10"/>
  <c r="Y346" i="10" s="1" a="1"/>
  <c r="Y346" i="10" s="1"/>
  <c r="Y286" i="10" a="1"/>
  <c r="Y286" i="10" s="1"/>
  <c r="Y236" i="10" a="1"/>
  <c r="Y236" i="10" s="1"/>
  <c r="Y596" i="10" a="1"/>
  <c r="Y596" i="10" s="1"/>
  <c r="BY56" i="10"/>
  <c r="AV60" i="22"/>
  <c r="I60" i="15" s="1"/>
  <c r="AV77" i="22"/>
  <c r="I77" i="15" s="1"/>
  <c r="AV84" i="22"/>
  <c r="I84" i="15" s="1"/>
  <c r="AV57" i="22"/>
  <c r="I57" i="15" s="1"/>
  <c r="AV76" i="22"/>
  <c r="I76" i="15" s="1"/>
  <c r="Y501" i="10" a="1"/>
  <c r="Y501" i="10" s="1"/>
  <c r="BO21" i="10"/>
  <c r="Y141" i="10" a="1"/>
  <c r="Y141" i="10" s="1"/>
  <c r="AP13" i="29"/>
  <c r="AQ12" i="29"/>
  <c r="AB12" i="9" s="1"/>
  <c r="AR12" i="29"/>
  <c r="AC12" i="9" s="1"/>
  <c r="AV86" i="22"/>
  <c r="I86" i="15" s="1"/>
  <c r="BO57" i="10"/>
  <c r="Y177" i="10" a="1"/>
  <c r="Y177" i="10" s="1"/>
  <c r="Y537" i="10" a="1"/>
  <c r="Y537" i="10" s="1"/>
  <c r="Y401" i="10" a="1"/>
  <c r="Y401" i="10" s="1"/>
  <c r="AU41" i="10"/>
  <c r="Y41" i="10" a="1"/>
  <c r="Y41" i="10" s="1"/>
  <c r="AK51" i="10"/>
  <c r="Y637" i="10" a="1"/>
  <c r="Y637" i="10" s="1"/>
  <c r="CI37" i="10"/>
  <c r="Y277" i="10" a="1"/>
  <c r="Y277" i="10" s="1"/>
  <c r="CI19" i="10"/>
  <c r="Y319" i="10" s="1" a="1"/>
  <c r="Y319" i="10" s="1"/>
  <c r="Y259" i="10" a="1"/>
  <c r="Y259" i="10" s="1"/>
  <c r="BE31" i="10"/>
  <c r="Y91" i="10" a="1"/>
  <c r="Y91" i="10" s="1"/>
  <c r="Y451" i="10" a="1"/>
  <c r="Y451" i="10" s="1"/>
  <c r="Y218" i="10" a="1"/>
  <c r="Y218" i="10" s="1"/>
  <c r="Y578" i="10" a="1"/>
  <c r="Y578" i="10" s="1"/>
  <c r="BY38" i="10"/>
  <c r="H27" i="15"/>
  <c r="H28" i="15" s="1"/>
  <c r="H29" i="15" s="1"/>
  <c r="B63" i="20"/>
  <c r="B68" i="20" s="1"/>
  <c r="H44" i="16"/>
  <c r="AV71" i="22"/>
  <c r="I71" i="15" s="1"/>
  <c r="AV83" i="22"/>
  <c r="I83" i="15" s="1"/>
  <c r="AV92" i="22"/>
  <c r="I92" i="15" s="1"/>
  <c r="AV59" i="22"/>
  <c r="I59" i="15" s="1"/>
  <c r="AV53" i="22"/>
  <c r="I53" i="15" s="1"/>
  <c r="BY29" i="10"/>
  <c r="Y209" i="10" a="1"/>
  <c r="Y209" i="10" s="1"/>
  <c r="Y569" i="10" a="1"/>
  <c r="Y569" i="10" s="1"/>
  <c r="AV75" i="22"/>
  <c r="I75" i="15" s="1"/>
  <c r="AV69" i="22"/>
  <c r="I69" i="15" s="1"/>
  <c r="AV80" i="22"/>
  <c r="I80" i="15" s="1"/>
  <c r="AU59" i="10"/>
  <c r="Y59" i="10" a="1"/>
  <c r="Y59" i="10" s="1"/>
  <c r="Y419" i="10" a="1"/>
  <c r="Y419" i="10" s="1"/>
  <c r="Y587" i="10" a="1"/>
  <c r="Y587" i="10" s="1"/>
  <c r="BY47" i="10"/>
  <c r="Y227" i="10" a="1"/>
  <c r="Y227" i="10" s="1"/>
  <c r="BE58" i="10"/>
  <c r="Y118" i="10" a="1"/>
  <c r="Y118" i="10" s="1"/>
  <c r="Y478" i="10" a="1"/>
  <c r="Y478" i="10" s="1"/>
  <c r="AV79" i="22"/>
  <c r="I79" i="15" s="1"/>
  <c r="AV88" i="22"/>
  <c r="I88" i="15" s="1"/>
  <c r="AV101" i="22"/>
  <c r="I101" i="15" s="1"/>
  <c r="AV62" i="22"/>
  <c r="I62" i="15" s="1"/>
  <c r="BE49" i="10"/>
  <c r="Y109" i="10" a="1"/>
  <c r="Y109" i="10" s="1"/>
  <c r="Y469" i="10" a="1"/>
  <c r="Y469" i="10" s="1"/>
  <c r="AV82" i="22"/>
  <c r="I82" i="15" s="1"/>
  <c r="Y519" i="10" a="1"/>
  <c r="Y519" i="10" s="1"/>
  <c r="BO39" i="10"/>
  <c r="Y159" i="10" a="1"/>
  <c r="Y159" i="10" s="1"/>
  <c r="Y510" i="10" a="1"/>
  <c r="Y510" i="10" s="1"/>
  <c r="BO30" i="10"/>
  <c r="Y150" i="10" a="1"/>
  <c r="Y150" i="10" s="1"/>
  <c r="BY20" i="10"/>
  <c r="Y200" i="10" a="1"/>
  <c r="Y200" i="10" s="1"/>
  <c r="Y560" i="10" a="1"/>
  <c r="Y560" i="10" s="1"/>
  <c r="AV94" i="22"/>
  <c r="I94" i="15" s="1"/>
  <c r="CI55" i="10"/>
  <c r="Y355" i="10" s="1" a="1"/>
  <c r="Y355" i="10" s="1"/>
  <c r="Y295" i="10" a="1"/>
  <c r="Y295" i="10" s="1"/>
  <c r="AD2072" i="25"/>
  <c r="AF57" i="25"/>
  <c r="AE57" i="25"/>
  <c r="AG57" i="25" s="1"/>
  <c r="W12" i="9"/>
  <c r="X11" i="9"/>
  <c r="AA11" i="9"/>
  <c r="Z12" i="9"/>
  <c r="V44" i="9"/>
  <c r="G49" i="9"/>
  <c r="H49" i="9"/>
  <c r="V45" i="9"/>
  <c r="Y45" i="9"/>
  <c r="V43" i="9"/>
  <c r="V46" i="9"/>
  <c r="Y46" i="9"/>
  <c r="Y43" i="9"/>
  <c r="Y44" i="9"/>
  <c r="H68" i="20"/>
  <c r="H48" i="16"/>
  <c r="B12" i="16"/>
  <c r="E11" i="11" s="1"/>
  <c r="C12" i="16"/>
  <c r="F11" i="11" s="1"/>
  <c r="E12" i="16"/>
  <c r="J11" i="11" s="1"/>
  <c r="D12" i="16"/>
  <c r="I11" i="11" s="1"/>
  <c r="AC706" i="10" a="1"/>
  <c r="AC706" i="10" s="1"/>
  <c r="U706" i="10" a="1"/>
  <c r="U706" i="10" s="1"/>
  <c r="AB706" i="10" a="1"/>
  <c r="AB706" i="10" s="1"/>
  <c r="T706" i="10" a="1"/>
  <c r="T706" i="10" s="1"/>
  <c r="AA706" i="10" a="1"/>
  <c r="AA706" i="10" s="1"/>
  <c r="W706" i="10" a="1"/>
  <c r="W706" i="10" s="1"/>
  <c r="S766" i="10"/>
  <c r="V706" i="10" a="1"/>
  <c r="V706" i="10" s="1"/>
  <c r="AM17" i="9"/>
  <c r="AQ17" i="9" s="1"/>
  <c r="AU17" i="9" s="1"/>
  <c r="AY17" i="9" s="1"/>
  <c r="BG926" i="22"/>
  <c r="BG374" i="22"/>
  <c r="BI350" i="22" a="1"/>
  <c r="BI350" i="22" s="1"/>
  <c r="BH350" i="22" a="1"/>
  <c r="BH350" i="22" s="1"/>
  <c r="BJ350" i="22" a="1"/>
  <c r="BJ350" i="22" s="1"/>
  <c r="BK350" i="22" a="1"/>
  <c r="BK350" i="22" s="1"/>
  <c r="M49" i="9"/>
  <c r="D53" i="9"/>
  <c r="N49" i="9"/>
  <c r="T33" i="26"/>
  <c r="S33" i="26"/>
  <c r="G54" i="28"/>
  <c r="G43" i="28"/>
  <c r="G53" i="28"/>
  <c r="G57" i="28"/>
  <c r="G52" i="28"/>
  <c r="G48" i="28"/>
  <c r="G49" i="28"/>
  <c r="G45" i="28"/>
  <c r="G50" i="28"/>
  <c r="G58" i="28"/>
  <c r="G47" i="28"/>
  <c r="G55" i="28"/>
  <c r="G60" i="28"/>
  <c r="G56" i="28"/>
  <c r="G59" i="28"/>
  <c r="G41" i="28"/>
  <c r="G46" i="28"/>
  <c r="G44" i="28"/>
  <c r="G42" i="28"/>
  <c r="G51" i="28"/>
  <c r="G40" i="28"/>
  <c r="G61" i="28"/>
  <c r="S728" i="10"/>
  <c r="AA668" i="10" a="1"/>
  <c r="AA668" i="10" s="1"/>
  <c r="W668" i="10" a="1"/>
  <c r="W668" i="10" s="1"/>
  <c r="Z668" i="10" a="1"/>
  <c r="Z668" i="10" s="1"/>
  <c r="V668" i="10" a="1"/>
  <c r="V668" i="10" s="1"/>
  <c r="AC668" i="10" a="1"/>
  <c r="AC668" i="10" s="1"/>
  <c r="Y668" i="10" a="1"/>
  <c r="Y668" i="10" s="1"/>
  <c r="U668" i="10" a="1"/>
  <c r="U668" i="10" s="1"/>
  <c r="AB668" i="10" a="1"/>
  <c r="AB668" i="10" s="1"/>
  <c r="X668" i="10" a="1"/>
  <c r="X668" i="10" s="1"/>
  <c r="T668" i="10" a="1"/>
  <c r="T668" i="10" s="1"/>
  <c r="CK39" i="10"/>
  <c r="AA339" i="10" s="1" a="1"/>
  <c r="AA339" i="10" s="1"/>
  <c r="AA279" i="10" a="1"/>
  <c r="AA279" i="10" s="1"/>
  <c r="Q92" i="25"/>
  <c r="B92" i="28"/>
  <c r="Q65" i="25"/>
  <c r="B65" i="28"/>
  <c r="R61" i="25"/>
  <c r="S61" i="25" s="1"/>
  <c r="C61" i="28"/>
  <c r="D61" i="28" s="1"/>
  <c r="AT61" i="22" a="1"/>
  <c r="AT61" i="22" s="1"/>
  <c r="O60" i="11" s="1"/>
  <c r="AP61" i="22" a="1"/>
  <c r="AP61" i="22" s="1"/>
  <c r="AL61" i="22" a="1"/>
  <c r="AL61" i="22" s="1"/>
  <c r="AS61" i="22" a="1"/>
  <c r="AS61" i="22" s="1"/>
  <c r="AO61" i="22" a="1"/>
  <c r="AO61" i="22" s="1"/>
  <c r="AK61" i="22" a="1"/>
  <c r="AK61" i="22" s="1"/>
  <c r="AR61" i="22" a="1"/>
  <c r="AR61" i="22" s="1"/>
  <c r="AN61" i="22" a="1"/>
  <c r="AN61" i="22" s="1"/>
  <c r="AQ61" i="22" a="1"/>
  <c r="AQ61" i="22" s="1"/>
  <c r="AM61" i="22" a="1"/>
  <c r="AM61" i="22" s="1"/>
  <c r="Q70" i="25"/>
  <c r="B70" i="28"/>
  <c r="Q96" i="25"/>
  <c r="B96" i="28"/>
  <c r="Q69" i="25"/>
  <c r="B69" i="28"/>
  <c r="Q90" i="25"/>
  <c r="B90" i="28"/>
  <c r="Q59" i="25"/>
  <c r="B59" i="28"/>
  <c r="R47" i="25"/>
  <c r="S47" i="25" s="1"/>
  <c r="C47" i="28"/>
  <c r="D47" i="28" s="1"/>
  <c r="AQ47" i="22" a="1"/>
  <c r="AQ47" i="22" s="1"/>
  <c r="K46" i="11" s="1"/>
  <c r="AM47" i="22" a="1"/>
  <c r="AM47" i="22" s="1"/>
  <c r="AT47" i="22" a="1"/>
  <c r="AT47" i="22" s="1"/>
  <c r="O46" i="11" s="1"/>
  <c r="AP47" i="22" a="1"/>
  <c r="AP47" i="22" s="1"/>
  <c r="H46" i="11" s="1"/>
  <c r="AL47" i="22" a="1"/>
  <c r="AL47" i="22" s="1"/>
  <c r="AS47" i="22" a="1"/>
  <c r="AS47" i="22" s="1"/>
  <c r="M46" i="11" s="1"/>
  <c r="AO47" i="22" a="1"/>
  <c r="AO47" i="22" s="1"/>
  <c r="G46" i="11" s="1"/>
  <c r="AK47" i="22" a="1"/>
  <c r="AK47" i="22" s="1"/>
  <c r="AR47" i="22" a="1"/>
  <c r="AR47" i="22" s="1"/>
  <c r="L46" i="11" s="1"/>
  <c r="AN47" i="22" a="1"/>
  <c r="AN47" i="22" s="1"/>
  <c r="R98" i="25"/>
  <c r="S98" i="25" s="1"/>
  <c r="C98" i="28"/>
  <c r="D98" i="28" s="1"/>
  <c r="AQ98" i="22" a="1"/>
  <c r="AQ98" i="22" s="1"/>
  <c r="AM98" i="22" a="1"/>
  <c r="AM98" i="22" s="1"/>
  <c r="AT98" i="22" a="1"/>
  <c r="AT98" i="22" s="1"/>
  <c r="O97" i="11" s="1"/>
  <c r="AP98" i="22" a="1"/>
  <c r="AP98" i="22" s="1"/>
  <c r="AL98" i="22" a="1"/>
  <c r="AL98" i="22" s="1"/>
  <c r="AS98" i="22" a="1"/>
  <c r="AS98" i="22" s="1"/>
  <c r="AO98" i="22" a="1"/>
  <c r="AO98" i="22" s="1"/>
  <c r="AK98" i="22" a="1"/>
  <c r="AK98" i="22" s="1"/>
  <c r="AR98" i="22" a="1"/>
  <c r="AR98" i="22" s="1"/>
  <c r="AN98" i="22" a="1"/>
  <c r="AN98" i="22" s="1"/>
  <c r="R70" i="25"/>
  <c r="S70" i="25" s="1"/>
  <c r="C70" i="28"/>
  <c r="D70" i="28" s="1"/>
  <c r="AS70" i="22" a="1"/>
  <c r="AS70" i="22" s="1"/>
  <c r="AO70" i="22" a="1"/>
  <c r="AO70" i="22" s="1"/>
  <c r="AK70" i="22" a="1"/>
  <c r="AK70" i="22" s="1"/>
  <c r="AR70" i="22" a="1"/>
  <c r="AR70" i="22" s="1"/>
  <c r="AN70" i="22" a="1"/>
  <c r="AN70" i="22" s="1"/>
  <c r="AQ70" i="22" a="1"/>
  <c r="AQ70" i="22" s="1"/>
  <c r="AM70" i="22" a="1"/>
  <c r="AM70" i="22" s="1"/>
  <c r="AT70" i="22" a="1"/>
  <c r="AT70" i="22" s="1"/>
  <c r="O69" i="11" s="1"/>
  <c r="AP70" i="22" a="1"/>
  <c r="AP70" i="22" s="1"/>
  <c r="AL70" i="22" a="1"/>
  <c r="AL70" i="22" s="1"/>
  <c r="AV100" i="22"/>
  <c r="I100" i="15" s="1"/>
  <c r="R68" i="25"/>
  <c r="S68" i="25" s="1"/>
  <c r="C68" i="28"/>
  <c r="D68" i="28" s="1"/>
  <c r="AT68" i="22" a="1"/>
  <c r="AT68" i="22" s="1"/>
  <c r="O67" i="11" s="1"/>
  <c r="AP68" i="22" a="1"/>
  <c r="AP68" i="22" s="1"/>
  <c r="AL68" i="22" a="1"/>
  <c r="AL68" i="22" s="1"/>
  <c r="AS68" i="22" a="1"/>
  <c r="AS68" i="22" s="1"/>
  <c r="AO68" i="22" a="1"/>
  <c r="AO68" i="22" s="1"/>
  <c r="AK68" i="22" a="1"/>
  <c r="AK68" i="22" s="1"/>
  <c r="AR68" i="22" a="1"/>
  <c r="AR68" i="22" s="1"/>
  <c r="AN68" i="22" a="1"/>
  <c r="AN68" i="22" s="1"/>
  <c r="AQ68" i="22" a="1"/>
  <c r="AQ68" i="22" s="1"/>
  <c r="AM68" i="22" a="1"/>
  <c r="AM68" i="22" s="1"/>
  <c r="R90" i="25"/>
  <c r="S90" i="25" s="1"/>
  <c r="C90" i="28"/>
  <c r="D90" i="28" s="1"/>
  <c r="AQ90" i="22" a="1"/>
  <c r="AQ90" i="22" s="1"/>
  <c r="AM90" i="22" a="1"/>
  <c r="AM90" i="22" s="1"/>
  <c r="AT90" i="22" a="1"/>
  <c r="AT90" i="22" s="1"/>
  <c r="O89" i="11" s="1"/>
  <c r="AP90" i="22" a="1"/>
  <c r="AP90" i="22" s="1"/>
  <c r="AL90" i="22" a="1"/>
  <c r="AL90" i="22" s="1"/>
  <c r="AS90" i="22" a="1"/>
  <c r="AS90" i="22" s="1"/>
  <c r="AO90" i="22" a="1"/>
  <c r="AO90" i="22" s="1"/>
  <c r="AK90" i="22" a="1"/>
  <c r="AK90" i="22" s="1"/>
  <c r="AR90" i="22" a="1"/>
  <c r="AR90" i="22" s="1"/>
  <c r="AN90" i="22" a="1"/>
  <c r="AN90" i="22" s="1"/>
  <c r="Q47" i="25"/>
  <c r="B47" i="28"/>
  <c r="R56" i="25"/>
  <c r="S56" i="25" s="1"/>
  <c r="C56" i="28"/>
  <c r="D56" i="28" s="1"/>
  <c r="AR56" i="22" a="1"/>
  <c r="AR56" i="22" s="1"/>
  <c r="L55" i="11" s="1"/>
  <c r="AN56" i="22" a="1"/>
  <c r="AN56" i="22" s="1"/>
  <c r="AQ56" i="22" a="1"/>
  <c r="AQ56" i="22" s="1"/>
  <c r="K55" i="11" s="1"/>
  <c r="AM56" i="22" a="1"/>
  <c r="AM56" i="22" s="1"/>
  <c r="AT56" i="22" a="1"/>
  <c r="AT56" i="22" s="1"/>
  <c r="O55" i="11" s="1"/>
  <c r="AP56" i="22" a="1"/>
  <c r="AP56" i="22" s="1"/>
  <c r="H55" i="11" s="1"/>
  <c r="AL56" i="22" a="1"/>
  <c r="AL56" i="22" s="1"/>
  <c r="AS56" i="22" a="1"/>
  <c r="AS56" i="22" s="1"/>
  <c r="M55" i="11" s="1"/>
  <c r="AO56" i="22" a="1"/>
  <c r="AO56" i="22" s="1"/>
  <c r="G55" i="11" s="1"/>
  <c r="AK56" i="22" a="1"/>
  <c r="AK56" i="22" s="1"/>
  <c r="AA639" i="10" a="1"/>
  <c r="AA639" i="10" s="1"/>
  <c r="AV50" i="10"/>
  <c r="Z50" i="10" a="1"/>
  <c r="Z50" i="10" s="1"/>
  <c r="AL60" i="10"/>
  <c r="Z410" i="10" a="1"/>
  <c r="Z410" i="10" s="1"/>
  <c r="F15" i="5"/>
  <c r="J14" i="5"/>
  <c r="K14" i="5" s="1"/>
  <c r="S736" i="10"/>
  <c r="AA676" i="10" a="1"/>
  <c r="AA676" i="10" s="1"/>
  <c r="W676" i="10" a="1"/>
  <c r="W676" i="10" s="1"/>
  <c r="Z676" i="10" a="1"/>
  <c r="Z676" i="10" s="1"/>
  <c r="V676" i="10" a="1"/>
  <c r="V676" i="10" s="1"/>
  <c r="AC676" i="10" a="1"/>
  <c r="AC676" i="10" s="1"/>
  <c r="Y676" i="10" a="1"/>
  <c r="Y676" i="10" s="1"/>
  <c r="U676" i="10" a="1"/>
  <c r="U676" i="10" s="1"/>
  <c r="AB676" i="10" a="1"/>
  <c r="AB676" i="10" s="1"/>
  <c r="X676" i="10" a="1"/>
  <c r="X676" i="10" s="1"/>
  <c r="T676" i="10" a="1"/>
  <c r="T676" i="10" s="1"/>
  <c r="AB677" i="10" a="1"/>
  <c r="AB677" i="10" s="1"/>
  <c r="X677" i="10" a="1"/>
  <c r="X677" i="10" s="1"/>
  <c r="T677" i="10" a="1"/>
  <c r="T677" i="10" s="1"/>
  <c r="AA677" i="10" a="1"/>
  <c r="AA677" i="10" s="1"/>
  <c r="W677" i="10" a="1"/>
  <c r="W677" i="10" s="1"/>
  <c r="S737" i="10"/>
  <c r="Z677" i="10" a="1"/>
  <c r="Z677" i="10" s="1"/>
  <c r="V677" i="10" a="1"/>
  <c r="V677" i="10" s="1"/>
  <c r="AC677" i="10" a="1"/>
  <c r="AC677" i="10" s="1"/>
  <c r="Y677" i="10" a="1"/>
  <c r="Y677" i="10" s="1"/>
  <c r="U677" i="10" a="1"/>
  <c r="U677" i="10" s="1"/>
  <c r="P64" i="7"/>
  <c r="V63" i="11" s="1"/>
  <c r="H64" i="7"/>
  <c r="B69" i="7"/>
  <c r="O64" i="7"/>
  <c r="U63" i="11" s="1"/>
  <c r="G64" i="7"/>
  <c r="N64" i="7"/>
  <c r="T63" i="11" s="1"/>
  <c r="F64" i="7"/>
  <c r="H63" i="11" s="1"/>
  <c r="M64" i="7"/>
  <c r="S63" i="11" s="1"/>
  <c r="E64" i="7"/>
  <c r="L64" i="7"/>
  <c r="N63" i="11" s="1"/>
  <c r="D64" i="7"/>
  <c r="K64" i="7"/>
  <c r="C64" i="7"/>
  <c r="J64" i="7"/>
  <c r="I64" i="7"/>
  <c r="E46" i="28"/>
  <c r="BK1462" i="22" a="1"/>
  <c r="BK1462" i="22" s="1"/>
  <c r="BJ1462" i="22" a="1"/>
  <c r="BJ1462" i="22" s="1"/>
  <c r="BI1462" i="22" a="1"/>
  <c r="BI1462" i="22" s="1"/>
  <c r="BH1462" i="22" a="1"/>
  <c r="BH1462" i="22" s="1"/>
  <c r="E56" i="9"/>
  <c r="CJ37" i="10"/>
  <c r="Z277" i="10" a="1"/>
  <c r="Z277" i="10" s="1"/>
  <c r="Z637" i="10" a="1"/>
  <c r="Z637" i="10" s="1"/>
  <c r="CJ28" i="10"/>
  <c r="Z328" i="10" s="1" a="1"/>
  <c r="Z328" i="10" s="1"/>
  <c r="Z268" i="10" a="1"/>
  <c r="Z268" i="10" s="1"/>
  <c r="AA716" i="10" a="1"/>
  <c r="AA716" i="10" s="1"/>
  <c r="BG1486" i="22"/>
  <c r="BJ910" i="22" a="1"/>
  <c r="BJ910" i="22" s="1"/>
  <c r="BI910" i="22" a="1"/>
  <c r="BI910" i="22" s="1"/>
  <c r="BH910" i="22" a="1"/>
  <c r="BH910" i="22" s="1"/>
  <c r="BK910" i="22" a="1"/>
  <c r="BK910" i="22" s="1"/>
  <c r="AQ86" i="7"/>
  <c r="AR85" i="7"/>
  <c r="CA31" i="10"/>
  <c r="AA211" i="10" a="1"/>
  <c r="AA211" i="10" s="1"/>
  <c r="AA571" i="10" a="1"/>
  <c r="AA571" i="10" s="1"/>
  <c r="Q54" i="9"/>
  <c r="E58" i="9"/>
  <c r="CE274" i="22" a="1"/>
  <c r="CE274" i="22" s="1"/>
  <c r="CA274" i="22" a="1"/>
  <c r="CA274" i="22" s="1"/>
  <c r="BW274" i="22" a="1"/>
  <c r="BW274" i="22" s="1"/>
  <c r="BV298" i="22"/>
  <c r="CD274" i="22" a="1"/>
  <c r="CD274" i="22" s="1"/>
  <c r="BZ274" i="22" a="1"/>
  <c r="BZ274" i="22" s="1"/>
  <c r="CC274" i="22" a="1"/>
  <c r="CC274" i="22" s="1"/>
  <c r="BY274" i="22" a="1"/>
  <c r="BY274" i="22" s="1"/>
  <c r="CF274" i="22" a="1"/>
  <c r="CF274" i="22" s="1"/>
  <c r="CB274" i="22" a="1"/>
  <c r="CB274" i="22" s="1"/>
  <c r="BX274" i="22" a="1"/>
  <c r="BX274" i="22" s="1"/>
  <c r="I17" i="4"/>
  <c r="B16" i="4"/>
  <c r="S786" i="10"/>
  <c r="AC726" i="10" a="1"/>
  <c r="AC726" i="10" s="1"/>
  <c r="Y726" i="10" a="1"/>
  <c r="Y726" i="10" s="1"/>
  <c r="U726" i="10" a="1"/>
  <c r="U726" i="10" s="1"/>
  <c r="AB726" i="10" a="1"/>
  <c r="AB726" i="10" s="1"/>
  <c r="X726" i="10" a="1"/>
  <c r="X726" i="10" s="1"/>
  <c r="T726" i="10" a="1"/>
  <c r="T726" i="10" s="1"/>
  <c r="AA726" i="10" a="1"/>
  <c r="AA726" i="10" s="1"/>
  <c r="W726" i="10" a="1"/>
  <c r="W726" i="10" s="1"/>
  <c r="Z726" i="10" a="1"/>
  <c r="Z726" i="10" s="1"/>
  <c r="V726" i="10" a="1"/>
  <c r="V726" i="10" s="1"/>
  <c r="BV324" i="22"/>
  <c r="CE300" i="22" a="1"/>
  <c r="CE300" i="22" s="1"/>
  <c r="CA300" i="22" a="1"/>
  <c r="CA300" i="22" s="1"/>
  <c r="BW300" i="22" a="1"/>
  <c r="BW300" i="22" s="1"/>
  <c r="CD300" i="22" a="1"/>
  <c r="CD300" i="22" s="1"/>
  <c r="BZ300" i="22" a="1"/>
  <c r="BZ300" i="22" s="1"/>
  <c r="CC300" i="22" a="1"/>
  <c r="CC300" i="22" s="1"/>
  <c r="BY300" i="22" a="1"/>
  <c r="BY300" i="22" s="1"/>
  <c r="CF300" i="22" a="1"/>
  <c r="CF300" i="22" s="1"/>
  <c r="CB300" i="22" a="1"/>
  <c r="CB300" i="22" s="1"/>
  <c r="BX300" i="22" a="1"/>
  <c r="BX300" i="22" s="1"/>
  <c r="O48" i="9"/>
  <c r="N48" i="9"/>
  <c r="M48" i="9"/>
  <c r="D52" i="9"/>
  <c r="CE289" i="22" a="1"/>
  <c r="CE289" i="22" s="1"/>
  <c r="BW289" i="22" a="1"/>
  <c r="BW289" i="22" s="1"/>
  <c r="BV313" i="22"/>
  <c r="CD289" i="22" a="1"/>
  <c r="CD289" i="22" s="1"/>
  <c r="BZ289" i="22" a="1"/>
  <c r="BZ289" i="22" s="1"/>
  <c r="BK361" i="22" s="1" a="1"/>
  <c r="BK361" i="22" s="1"/>
  <c r="CC289" i="22" a="1"/>
  <c r="CC289" i="22" s="1"/>
  <c r="BY289" i="22" a="1"/>
  <c r="BY289" i="22" s="1"/>
  <c r="CF289" i="22" a="1"/>
  <c r="CF289" i="22" s="1"/>
  <c r="CB289" i="22" a="1"/>
  <c r="CB289" i="22" s="1"/>
  <c r="BX289" i="22" a="1"/>
  <c r="BX289" i="22" s="1"/>
  <c r="K56" i="11"/>
  <c r="S833" i="10"/>
  <c r="Z773" i="10" a="1"/>
  <c r="Z773" i="10" s="1"/>
  <c r="V773" i="10" a="1"/>
  <c r="V773" i="10" s="1"/>
  <c r="AC773" i="10" a="1"/>
  <c r="AC773" i="10" s="1"/>
  <c r="Y773" i="10" a="1"/>
  <c r="Y773" i="10" s="1"/>
  <c r="U773" i="10" a="1"/>
  <c r="U773" i="10" s="1"/>
  <c r="AB773" i="10" a="1"/>
  <c r="AB773" i="10" s="1"/>
  <c r="X773" i="10" a="1"/>
  <c r="X773" i="10" s="1"/>
  <c r="T773" i="10" a="1"/>
  <c r="T773" i="10" s="1"/>
  <c r="W773" i="10" a="1"/>
  <c r="W773" i="10" s="1"/>
  <c r="AA773" i="10" a="1"/>
  <c r="AA773" i="10" s="1"/>
  <c r="S798" i="10"/>
  <c r="X738" i="10" a="1"/>
  <c r="X738" i="10" s="1"/>
  <c r="W738" i="10" a="1"/>
  <c r="W738" i="10" s="1"/>
  <c r="AC738" i="10" a="1"/>
  <c r="AC738" i="10" s="1"/>
  <c r="V738" i="10" a="1"/>
  <c r="V738" i="10" s="1"/>
  <c r="AB738" i="10" a="1"/>
  <c r="AB738" i="10" s="1"/>
  <c r="AA738" i="10" a="1"/>
  <c r="AA738" i="10" s="1"/>
  <c r="U738" i="10" a="1"/>
  <c r="U738" i="10" s="1"/>
  <c r="Z738" i="10" a="1"/>
  <c r="Z738" i="10" s="1"/>
  <c r="T738" i="10" a="1"/>
  <c r="T738" i="10" s="1"/>
  <c r="Y738" i="10" a="1"/>
  <c r="Y738" i="10" s="1"/>
  <c r="V691" i="10" a="1"/>
  <c r="V691" i="10" s="1"/>
  <c r="AC691" i="10" a="1"/>
  <c r="AC691" i="10" s="1"/>
  <c r="U691" i="10" a="1"/>
  <c r="U691" i="10" s="1"/>
  <c r="S751" i="10"/>
  <c r="AB691" i="10" a="1"/>
  <c r="AB691" i="10" s="1"/>
  <c r="T691" i="10" a="1"/>
  <c r="T691" i="10" s="1"/>
  <c r="W691" i="10" a="1"/>
  <c r="W691" i="10" s="1"/>
  <c r="S823" i="10"/>
  <c r="X763" i="10" a="1"/>
  <c r="X763" i="10" s="1"/>
  <c r="W763" i="10" a="1"/>
  <c r="W763" i="10" s="1"/>
  <c r="AC763" i="10" a="1"/>
  <c r="AC763" i="10" s="1"/>
  <c r="AB763" i="10" a="1"/>
  <c r="AB763" i="10" s="1"/>
  <c r="V763" i="10" a="1"/>
  <c r="V763" i="10" s="1"/>
  <c r="AA763" i="10" a="1"/>
  <c r="AA763" i="10" s="1"/>
  <c r="U763" i="10" a="1"/>
  <c r="U763" i="10" s="1"/>
  <c r="T763" i="10" a="1"/>
  <c r="T763" i="10" s="1"/>
  <c r="Z763" i="10" a="1"/>
  <c r="Z763" i="10" s="1"/>
  <c r="Y763" i="10" a="1"/>
  <c r="Y763" i="10" s="1"/>
  <c r="S753" i="10"/>
  <c r="AB693" i="10" a="1"/>
  <c r="AB693" i="10" s="1"/>
  <c r="X693" i="10" a="1"/>
  <c r="X693" i="10" s="1"/>
  <c r="T693" i="10" a="1"/>
  <c r="T693" i="10" s="1"/>
  <c r="AA693" i="10" a="1"/>
  <c r="AA693" i="10" s="1"/>
  <c r="W693" i="10" a="1"/>
  <c r="W693" i="10" s="1"/>
  <c r="Z693" i="10" a="1"/>
  <c r="Z693" i="10" s="1"/>
  <c r="V693" i="10" a="1"/>
  <c r="V693" i="10" s="1"/>
  <c r="AC693" i="10" a="1"/>
  <c r="AC693" i="10" s="1"/>
  <c r="Y693" i="10" a="1"/>
  <c r="Y693" i="10" s="1"/>
  <c r="U693" i="10" a="1"/>
  <c r="U693" i="10" s="1"/>
  <c r="S782" i="10"/>
  <c r="AC722" i="10" a="1"/>
  <c r="AC722" i="10" s="1"/>
  <c r="Y722" i="10" a="1"/>
  <c r="Y722" i="10" s="1"/>
  <c r="U722" i="10" a="1"/>
  <c r="U722" i="10" s="1"/>
  <c r="AB722" i="10" a="1"/>
  <c r="AB722" i="10" s="1"/>
  <c r="X722" i="10" a="1"/>
  <c r="X722" i="10" s="1"/>
  <c r="T722" i="10" a="1"/>
  <c r="T722" i="10" s="1"/>
  <c r="AA722" i="10" a="1"/>
  <c r="AA722" i="10" s="1"/>
  <c r="W722" i="10" a="1"/>
  <c r="W722" i="10" s="1"/>
  <c r="Z722" i="10" a="1"/>
  <c r="Z722" i="10" s="1"/>
  <c r="V722" i="10" a="1"/>
  <c r="V722" i="10" s="1"/>
  <c r="BZ29" i="10"/>
  <c r="Z209" i="10" a="1"/>
  <c r="Z209" i="10" s="1"/>
  <c r="Z569" i="10" a="1"/>
  <c r="Z569" i="10" s="1"/>
  <c r="BI1449" i="22" a="1"/>
  <c r="BI1449" i="22" s="1"/>
  <c r="BK1449" i="22" a="1"/>
  <c r="BK1449" i="22" s="1"/>
  <c r="BJ1449" i="22" a="1"/>
  <c r="BJ1449" i="22" s="1"/>
  <c r="BH1449" i="22" a="1"/>
  <c r="BH1449" i="22" s="1"/>
  <c r="AW61" i="10"/>
  <c r="AA61" i="10" a="1"/>
  <c r="AA61" i="10" s="1"/>
  <c r="AA421" i="10" a="1"/>
  <c r="AA421" i="10" s="1"/>
  <c r="CA58" i="10"/>
  <c r="AA238" i="10" a="1"/>
  <c r="AA238" i="10" s="1"/>
  <c r="AA598" i="10" a="1"/>
  <c r="AA598" i="10" s="1"/>
  <c r="BG1478" i="22"/>
  <c r="BI902" i="22" a="1"/>
  <c r="BI902" i="22" s="1"/>
  <c r="BH902" i="22" a="1"/>
  <c r="BH902" i="22" s="1"/>
  <c r="BJ902" i="22" a="1"/>
  <c r="BJ902" i="22" s="1"/>
  <c r="BK902" i="22" a="1"/>
  <c r="BK902" i="22" s="1"/>
  <c r="M35" i="26"/>
  <c r="P34" i="26"/>
  <c r="O34" i="26"/>
  <c r="R34" i="26" s="1"/>
  <c r="N34" i="26"/>
  <c r="Q34" i="26" s="1"/>
  <c r="AC741" i="10" a="1"/>
  <c r="AC741" i="10" s="1"/>
  <c r="W741" i="10" a="1"/>
  <c r="W741" i="10" s="1"/>
  <c r="S801" i="10"/>
  <c r="V741" i="10" a="1"/>
  <c r="V741" i="10" s="1"/>
  <c r="AB741" i="10" a="1"/>
  <c r="AB741" i="10" s="1"/>
  <c r="U741" i="10" a="1"/>
  <c r="U741" i="10" s="1"/>
  <c r="AA741" i="10" a="1"/>
  <c r="AA741" i="10" s="1"/>
  <c r="Z741" i="10" a="1"/>
  <c r="Z741" i="10" s="1"/>
  <c r="T741" i="10" a="1"/>
  <c r="T741" i="10" s="1"/>
  <c r="Y741" i="10" a="1"/>
  <c r="Y741" i="10" s="1"/>
  <c r="X741" i="10" a="1"/>
  <c r="X741" i="10" s="1"/>
  <c r="AV56" i="22"/>
  <c r="I56" i="15" s="1"/>
  <c r="R66" i="25"/>
  <c r="S66" i="25" s="1"/>
  <c r="C66" i="28"/>
  <c r="D66" i="28" s="1"/>
  <c r="AS66" i="22" a="1"/>
  <c r="AS66" i="22" s="1"/>
  <c r="AO66" i="22" a="1"/>
  <c r="AO66" i="22" s="1"/>
  <c r="AK66" i="22" a="1"/>
  <c r="AK66" i="22" s="1"/>
  <c r="AR66" i="22" a="1"/>
  <c r="AR66" i="22" s="1"/>
  <c r="AN66" i="22" a="1"/>
  <c r="AN66" i="22" s="1"/>
  <c r="AQ66" i="22" a="1"/>
  <c r="AQ66" i="22" s="1"/>
  <c r="AM66" i="22" a="1"/>
  <c r="AM66" i="22" s="1"/>
  <c r="AT66" i="22" a="1"/>
  <c r="AT66" i="22" s="1"/>
  <c r="O65" i="11" s="1"/>
  <c r="AP66" i="22" a="1"/>
  <c r="AP66" i="22" s="1"/>
  <c r="AL66" i="22" a="1"/>
  <c r="AL66" i="22" s="1"/>
  <c r="Q81" i="25"/>
  <c r="B81" i="28"/>
  <c r="R77" i="25"/>
  <c r="S77" i="25" s="1"/>
  <c r="C77" i="28"/>
  <c r="D77" i="28" s="1"/>
  <c r="AS77" i="22" a="1"/>
  <c r="AS77" i="22" s="1"/>
  <c r="AO77" i="22" a="1"/>
  <c r="AO77" i="22" s="1"/>
  <c r="AK77" i="22" a="1"/>
  <c r="AK77" i="22" s="1"/>
  <c r="AR77" i="22" a="1"/>
  <c r="AR77" i="22" s="1"/>
  <c r="AN77" i="22" a="1"/>
  <c r="AN77" i="22" s="1"/>
  <c r="AQ77" i="22" a="1"/>
  <c r="AQ77" i="22" s="1"/>
  <c r="AM77" i="22" a="1"/>
  <c r="AM77" i="22" s="1"/>
  <c r="AT77" i="22" a="1"/>
  <c r="AT77" i="22" s="1"/>
  <c r="O76" i="11" s="1"/>
  <c r="AP77" i="22" a="1"/>
  <c r="AP77" i="22" s="1"/>
  <c r="AL77" i="22" a="1"/>
  <c r="AL77" i="22" s="1"/>
  <c r="AV48" i="22"/>
  <c r="I48" i="15" s="1"/>
  <c r="R71" i="25"/>
  <c r="S71" i="25" s="1"/>
  <c r="C71" i="28"/>
  <c r="D71" i="28" s="1"/>
  <c r="AR71" i="22" a="1"/>
  <c r="AR71" i="22" s="1"/>
  <c r="AN71" i="22" a="1"/>
  <c r="AN71" i="22" s="1"/>
  <c r="AQ71" i="22" a="1"/>
  <c r="AQ71" i="22" s="1"/>
  <c r="AM71" i="22" a="1"/>
  <c r="AM71" i="22" s="1"/>
  <c r="AT71" i="22" a="1"/>
  <c r="AT71" i="22" s="1"/>
  <c r="O70" i="11" s="1"/>
  <c r="AP71" i="22" a="1"/>
  <c r="AP71" i="22" s="1"/>
  <c r="AL71" i="22" a="1"/>
  <c r="AL71" i="22" s="1"/>
  <c r="AS71" i="22" a="1"/>
  <c r="AS71" i="22" s="1"/>
  <c r="AO71" i="22" a="1"/>
  <c r="AO71" i="22" s="1"/>
  <c r="AK71" i="22" a="1"/>
  <c r="AK71" i="22" s="1"/>
  <c r="R60" i="25"/>
  <c r="S60" i="25" s="1"/>
  <c r="C60" i="28"/>
  <c r="D60" i="28" s="1"/>
  <c r="AT60" i="22" a="1"/>
  <c r="AT60" i="22" s="1"/>
  <c r="O59" i="11" s="1"/>
  <c r="AP60" i="22" a="1"/>
  <c r="AP60" i="22" s="1"/>
  <c r="AL60" i="22" a="1"/>
  <c r="AL60" i="22" s="1"/>
  <c r="AS60" i="22" a="1"/>
  <c r="AS60" i="22" s="1"/>
  <c r="M59" i="11" s="1"/>
  <c r="AO60" i="22" a="1"/>
  <c r="AO60" i="22" s="1"/>
  <c r="AK60" i="22" a="1"/>
  <c r="AK60" i="22" s="1"/>
  <c r="AR60" i="22" a="1"/>
  <c r="AR60" i="22" s="1"/>
  <c r="AN60" i="22" a="1"/>
  <c r="AN60" i="22" s="1"/>
  <c r="AQ60" i="22" a="1"/>
  <c r="AQ60" i="22" s="1"/>
  <c r="AM60" i="22" a="1"/>
  <c r="AM60" i="22" s="1"/>
  <c r="Q71" i="25"/>
  <c r="B71" i="28"/>
  <c r="AV52" i="22"/>
  <c r="I52" i="15" s="1"/>
  <c r="R84" i="25"/>
  <c r="S84" i="25" s="1"/>
  <c r="C84" i="28"/>
  <c r="D84" i="28" s="1"/>
  <c r="AT84" i="22" a="1"/>
  <c r="AT84" i="22" s="1"/>
  <c r="O83" i="11" s="1"/>
  <c r="AP84" i="22" a="1"/>
  <c r="AP84" i="22" s="1"/>
  <c r="AL84" i="22" a="1"/>
  <c r="AL84" i="22" s="1"/>
  <c r="AS84" i="22" a="1"/>
  <c r="AS84" i="22" s="1"/>
  <c r="AO84" i="22" a="1"/>
  <c r="AO84" i="22" s="1"/>
  <c r="AK84" i="22" a="1"/>
  <c r="AK84" i="22" s="1"/>
  <c r="AR84" i="22" a="1"/>
  <c r="AR84" i="22" s="1"/>
  <c r="AN84" i="22" a="1"/>
  <c r="AN84" i="22" s="1"/>
  <c r="AQ84" i="22" a="1"/>
  <c r="AQ84" i="22" s="1"/>
  <c r="AM84" i="22" a="1"/>
  <c r="AM84" i="22" s="1"/>
  <c r="R58" i="25"/>
  <c r="S58" i="25" s="1"/>
  <c r="C58" i="28"/>
  <c r="D58" i="28" s="1"/>
  <c r="AS58" i="22" a="1"/>
  <c r="AS58" i="22" s="1"/>
  <c r="AO58" i="22" a="1"/>
  <c r="AO58" i="22" s="1"/>
  <c r="AK58" i="22" a="1"/>
  <c r="AK58" i="22" s="1"/>
  <c r="AR58" i="22" a="1"/>
  <c r="AR58" i="22" s="1"/>
  <c r="AN58" i="22" a="1"/>
  <c r="AN58" i="22" s="1"/>
  <c r="AQ58" i="22" a="1"/>
  <c r="AQ58" i="22" s="1"/>
  <c r="AM58" i="22" a="1"/>
  <c r="AM58" i="22" s="1"/>
  <c r="AT58" i="22" a="1"/>
  <c r="AT58" i="22" s="1"/>
  <c r="O57" i="11" s="1"/>
  <c r="AP58" i="22" a="1"/>
  <c r="AP58" i="22" s="1"/>
  <c r="AL58" i="22" a="1"/>
  <c r="AL58" i="22" s="1"/>
  <c r="Q49" i="25"/>
  <c r="B49" i="28"/>
  <c r="R76" i="25"/>
  <c r="S76" i="25" s="1"/>
  <c r="C76" i="28"/>
  <c r="D76" i="28" s="1"/>
  <c r="AT76" i="22" a="1"/>
  <c r="AT76" i="22" s="1"/>
  <c r="O75" i="11" s="1"/>
  <c r="AP76" i="22" a="1"/>
  <c r="AP76" i="22" s="1"/>
  <c r="AL76" i="22" a="1"/>
  <c r="AL76" i="22" s="1"/>
  <c r="AS76" i="22" a="1"/>
  <c r="AS76" i="22" s="1"/>
  <c r="AO76" i="22" a="1"/>
  <c r="AO76" i="22" s="1"/>
  <c r="AK76" i="22" a="1"/>
  <c r="AK76" i="22" s="1"/>
  <c r="AR76" i="22" a="1"/>
  <c r="AR76" i="22" s="1"/>
  <c r="AN76" i="22" a="1"/>
  <c r="AN76" i="22" s="1"/>
  <c r="AQ76" i="22" a="1"/>
  <c r="AQ76" i="22" s="1"/>
  <c r="AM76" i="22" a="1"/>
  <c r="AM76" i="22" s="1"/>
  <c r="Q56" i="25"/>
  <c r="B56" i="28"/>
  <c r="R53" i="25"/>
  <c r="S53" i="25" s="1"/>
  <c r="C53" i="28"/>
  <c r="D53" i="28" s="1"/>
  <c r="AT53" i="22" a="1"/>
  <c r="AT53" i="22" s="1"/>
  <c r="O52" i="11" s="1"/>
  <c r="AP53" i="22" a="1"/>
  <c r="AP53" i="22" s="1"/>
  <c r="H52" i="11" s="1"/>
  <c r="AL53" i="22" a="1"/>
  <c r="AL53" i="22" s="1"/>
  <c r="AS53" i="22" a="1"/>
  <c r="AS53" i="22" s="1"/>
  <c r="AO53" i="22" a="1"/>
  <c r="AO53" i="22" s="1"/>
  <c r="AK53" i="22" a="1"/>
  <c r="AK53" i="22" s="1"/>
  <c r="AR53" i="22" a="1"/>
  <c r="AR53" i="22" s="1"/>
  <c r="L52" i="11" s="1"/>
  <c r="AN53" i="22" a="1"/>
  <c r="AN53" i="22" s="1"/>
  <c r="AQ53" i="22" a="1"/>
  <c r="AQ53" i="22" s="1"/>
  <c r="AM53" i="22" a="1"/>
  <c r="AM53" i="22" s="1"/>
  <c r="AV73" i="22"/>
  <c r="I73" i="15" s="1"/>
  <c r="Q100" i="25"/>
  <c r="B100" i="28"/>
  <c r="AV89" i="22"/>
  <c r="I89" i="15" s="1"/>
  <c r="Q93" i="25"/>
  <c r="B93" i="28"/>
  <c r="AV70" i="22"/>
  <c r="I70" i="15" s="1"/>
  <c r="CK48" i="10"/>
  <c r="AA348" i="10" s="1" a="1"/>
  <c r="AA348" i="10" s="1"/>
  <c r="AA288" i="10" a="1"/>
  <c r="AA288" i="10" s="1"/>
  <c r="V699" i="10" a="1"/>
  <c r="V699" i="10" s="1"/>
  <c r="AC699" i="10" a="1"/>
  <c r="AC699" i="10" s="1"/>
  <c r="U699" i="10" a="1"/>
  <c r="U699" i="10" s="1"/>
  <c r="AB699" i="10" a="1"/>
  <c r="AB699" i="10" s="1"/>
  <c r="T699" i="10" a="1"/>
  <c r="T699" i="10" s="1"/>
  <c r="S759" i="10"/>
  <c r="W699" i="10" a="1"/>
  <c r="W699" i="10" s="1"/>
  <c r="BG920" i="22"/>
  <c r="BG368" i="22"/>
  <c r="BI344" i="22" a="1"/>
  <c r="BI344" i="22" s="1"/>
  <c r="BH344" i="22" a="1"/>
  <c r="BH344" i="22" s="1"/>
  <c r="BK344" i="22" a="1"/>
  <c r="BK344" i="22" s="1"/>
  <c r="BJ344" i="22" a="1"/>
  <c r="BJ344" i="22" s="1"/>
  <c r="J48" i="9"/>
  <c r="BG936" i="22"/>
  <c r="BG384" i="22"/>
  <c r="BI360" i="22" a="1"/>
  <c r="BI360" i="22" s="1"/>
  <c r="BH360" i="22" a="1"/>
  <c r="BH360" i="22" s="1"/>
  <c r="BK360" i="22" a="1"/>
  <c r="BK360" i="22" s="1"/>
  <c r="L54" i="9"/>
  <c r="C58" i="9"/>
  <c r="K54" i="9"/>
  <c r="J54" i="9"/>
  <c r="AC690" i="10" a="1"/>
  <c r="AC690" i="10" s="1"/>
  <c r="U690" i="10" a="1"/>
  <c r="U690" i="10" s="1"/>
  <c r="S750" i="10"/>
  <c r="AB690" i="10" a="1"/>
  <c r="AB690" i="10" s="1"/>
  <c r="T690" i="10" a="1"/>
  <c r="T690" i="10" s="1"/>
  <c r="W690" i="10" a="1"/>
  <c r="W690" i="10" s="1"/>
  <c r="V690" i="10" a="1"/>
  <c r="V690" i="10" s="1"/>
  <c r="BI1443" i="22" a="1"/>
  <c r="BI1443" i="22" s="1"/>
  <c r="BH1443" i="22" a="1"/>
  <c r="BH1443" i="22" s="1"/>
  <c r="BK1443" i="22" a="1"/>
  <c r="BK1443" i="22" s="1"/>
  <c r="BJ1443" i="22" a="1"/>
  <c r="BJ1443" i="22" s="1"/>
  <c r="BV333" i="22"/>
  <c r="CE309" i="22" a="1"/>
  <c r="CE309" i="22" s="1"/>
  <c r="CA309" i="22" a="1"/>
  <c r="CA309" i="22" s="1"/>
  <c r="BW309" i="22" a="1"/>
  <c r="BW309" i="22" s="1"/>
  <c r="CD309" i="22" a="1"/>
  <c r="CD309" i="22" s="1"/>
  <c r="BZ309" i="22" a="1"/>
  <c r="BZ309" i="22" s="1"/>
  <c r="CC309" i="22" a="1"/>
  <c r="CC309" i="22" s="1"/>
  <c r="BY309" i="22" a="1"/>
  <c r="BY309" i="22" s="1"/>
  <c r="CF309" i="22" a="1"/>
  <c r="CF309" i="22" s="1"/>
  <c r="CB309" i="22" a="1"/>
  <c r="CB309" i="22" s="1"/>
  <c r="BX309" i="22" a="1"/>
  <c r="BX309" i="22" s="1"/>
  <c r="AV59" i="10"/>
  <c r="Z59" i="10" a="1"/>
  <c r="Z59" i="10" s="1"/>
  <c r="Z419" i="10" a="1"/>
  <c r="Z419" i="10" s="1"/>
  <c r="M60" i="11"/>
  <c r="S767" i="10"/>
  <c r="V707" i="10" a="1"/>
  <c r="V707" i="10" s="1"/>
  <c r="AC707" i="10" a="1"/>
  <c r="AC707" i="10" s="1"/>
  <c r="U707" i="10" a="1"/>
  <c r="U707" i="10" s="1"/>
  <c r="AB707" i="10" a="1"/>
  <c r="AB707" i="10" s="1"/>
  <c r="T707" i="10" a="1"/>
  <c r="T707" i="10" s="1"/>
  <c r="AA707" i="10" a="1"/>
  <c r="AA707" i="10" s="1"/>
  <c r="W707" i="10" a="1"/>
  <c r="W707" i="10" s="1"/>
  <c r="AA692" i="10" a="1"/>
  <c r="AA692" i="10" s="1"/>
  <c r="W692" i="10" a="1"/>
  <c r="W692" i="10" s="1"/>
  <c r="Z692" i="10" a="1"/>
  <c r="Z692" i="10" s="1"/>
  <c r="V692" i="10" a="1"/>
  <c r="V692" i="10" s="1"/>
  <c r="AC692" i="10" a="1"/>
  <c r="AC692" i="10" s="1"/>
  <c r="Y692" i="10" a="1"/>
  <c r="Y692" i="10" s="1"/>
  <c r="U692" i="10" a="1"/>
  <c r="U692" i="10" s="1"/>
  <c r="S752" i="10"/>
  <c r="AB692" i="10" a="1"/>
  <c r="AB692" i="10" s="1"/>
  <c r="X692" i="10" a="1"/>
  <c r="X692" i="10" s="1"/>
  <c r="T692" i="10" a="1"/>
  <c r="T692" i="10" s="1"/>
  <c r="E58" i="28"/>
  <c r="AB701" i="10" a="1"/>
  <c r="AB701" i="10" s="1"/>
  <c r="T701" i="10" a="1"/>
  <c r="T701" i="10" s="1"/>
  <c r="S761" i="10"/>
  <c r="W701" i="10" a="1"/>
  <c r="W701" i="10" s="1"/>
  <c r="V701" i="10" a="1"/>
  <c r="V701" i="10" s="1"/>
  <c r="AC701" i="10" a="1"/>
  <c r="AC701" i="10" s="1"/>
  <c r="U701" i="10" a="1"/>
  <c r="U701" i="10" s="1"/>
  <c r="S783" i="10"/>
  <c r="Z723" i="10" a="1"/>
  <c r="Z723" i="10" s="1"/>
  <c r="V723" i="10" a="1"/>
  <c r="V723" i="10" s="1"/>
  <c r="AC723" i="10" a="1"/>
  <c r="AC723" i="10" s="1"/>
  <c r="Y723" i="10" a="1"/>
  <c r="Y723" i="10" s="1"/>
  <c r="U723" i="10" a="1"/>
  <c r="U723" i="10" s="1"/>
  <c r="AB723" i="10" a="1"/>
  <c r="AB723" i="10" s="1"/>
  <c r="X723" i="10" a="1"/>
  <c r="X723" i="10" s="1"/>
  <c r="T723" i="10" a="1"/>
  <c r="T723" i="10" s="1"/>
  <c r="AA723" i="10" a="1"/>
  <c r="AA723" i="10" s="1"/>
  <c r="W723" i="10" a="1"/>
  <c r="W723" i="10" s="1"/>
  <c r="AB685" i="10" a="1"/>
  <c r="AB685" i="10" s="1"/>
  <c r="X685" i="10" a="1"/>
  <c r="X685" i="10" s="1"/>
  <c r="T685" i="10" a="1"/>
  <c r="T685" i="10" s="1"/>
  <c r="AA685" i="10" a="1"/>
  <c r="AA685" i="10" s="1"/>
  <c r="W685" i="10" a="1"/>
  <c r="W685" i="10" s="1"/>
  <c r="Z685" i="10" a="1"/>
  <c r="Z685" i="10" s="1"/>
  <c r="V685" i="10" a="1"/>
  <c r="V685" i="10" s="1"/>
  <c r="S745" i="10"/>
  <c r="AC685" i="10" a="1"/>
  <c r="AC685" i="10" s="1"/>
  <c r="Y685" i="10" a="1"/>
  <c r="Y685" i="10" s="1"/>
  <c r="U685" i="10" a="1"/>
  <c r="U685" i="10" s="1"/>
  <c r="BG935" i="22"/>
  <c r="BG383" i="22"/>
  <c r="G74" i="19"/>
  <c r="R64" i="19"/>
  <c r="BG922" i="22"/>
  <c r="BG370" i="22"/>
  <c r="BI346" i="22" a="1"/>
  <c r="BI346" i="22" s="1"/>
  <c r="BH346" i="22" a="1"/>
  <c r="BH346" i="22" s="1"/>
  <c r="BJ346" i="22" a="1"/>
  <c r="BJ346" i="22" s="1"/>
  <c r="BK346" i="22" a="1"/>
  <c r="BK346" i="22" s="1"/>
  <c r="AC776" i="10" a="1"/>
  <c r="AC776" i="10" s="1"/>
  <c r="Y776" i="10" a="1"/>
  <c r="Y776" i="10" s="1"/>
  <c r="U776" i="10" a="1"/>
  <c r="U776" i="10" s="1"/>
  <c r="AB776" i="10" a="1"/>
  <c r="AB776" i="10" s="1"/>
  <c r="X776" i="10" a="1"/>
  <c r="X776" i="10" s="1"/>
  <c r="T776" i="10" a="1"/>
  <c r="T776" i="10" s="1"/>
  <c r="AA776" i="10" a="1"/>
  <c r="AA776" i="10" s="1"/>
  <c r="W776" i="10" a="1"/>
  <c r="W776" i="10" s="1"/>
  <c r="S836" i="10"/>
  <c r="V776" i="10" a="1"/>
  <c r="V776" i="10" s="1"/>
  <c r="Z776" i="10" a="1"/>
  <c r="Z776" i="10" s="1"/>
  <c r="BG917" i="22"/>
  <c r="BG365" i="22"/>
  <c r="S815" i="10"/>
  <c r="AC755" i="10" a="1"/>
  <c r="AC755" i="10" s="1"/>
  <c r="AB755" i="10" a="1"/>
  <c r="AB755" i="10" s="1"/>
  <c r="V755" i="10" a="1"/>
  <c r="V755" i="10" s="1"/>
  <c r="AA755" i="10" a="1"/>
  <c r="AA755" i="10" s="1"/>
  <c r="U755" i="10" a="1"/>
  <c r="U755" i="10" s="1"/>
  <c r="T755" i="10" a="1"/>
  <c r="T755" i="10" s="1"/>
  <c r="Z755" i="10" a="1"/>
  <c r="Z755" i="10" s="1"/>
  <c r="Y755" i="10" a="1"/>
  <c r="Y755" i="10" s="1"/>
  <c r="X755" i="10" a="1"/>
  <c r="X755" i="10" s="1"/>
  <c r="W755" i="10" a="1"/>
  <c r="W755" i="10" s="1"/>
  <c r="P50" i="9"/>
  <c r="AA684" i="10" a="1"/>
  <c r="AA684" i="10" s="1"/>
  <c r="W684" i="10" a="1"/>
  <c r="W684" i="10" s="1"/>
  <c r="Z684" i="10" a="1"/>
  <c r="Z684" i="10" s="1"/>
  <c r="V684" i="10" a="1"/>
  <c r="V684" i="10" s="1"/>
  <c r="S744" i="10"/>
  <c r="AC684" i="10" a="1"/>
  <c r="AC684" i="10" s="1"/>
  <c r="Y684" i="10" a="1"/>
  <c r="Y684" i="10" s="1"/>
  <c r="U684" i="10" a="1"/>
  <c r="U684" i="10" s="1"/>
  <c r="AB684" i="10" a="1"/>
  <c r="AB684" i="10" s="1"/>
  <c r="X684" i="10" a="1"/>
  <c r="X684" i="10" s="1"/>
  <c r="T684" i="10" a="1"/>
  <c r="T684" i="10" s="1"/>
  <c r="BK1458" i="22" a="1"/>
  <c r="BK1458" i="22" s="1"/>
  <c r="BJ1458" i="22" a="1"/>
  <c r="BJ1458" i="22" s="1"/>
  <c r="BI1458" i="22" a="1"/>
  <c r="BI1458" i="22" s="1"/>
  <c r="BH1458" i="22" a="1"/>
  <c r="BH1458" i="22" s="1"/>
  <c r="S724" i="10"/>
  <c r="AA664" i="10" a="1"/>
  <c r="AA664" i="10" s="1"/>
  <c r="W664" i="10" a="1"/>
  <c r="W664" i="10" s="1"/>
  <c r="Z664" i="10" a="1"/>
  <c r="Z664" i="10" s="1"/>
  <c r="V664" i="10" a="1"/>
  <c r="V664" i="10" s="1"/>
  <c r="AC664" i="10" a="1"/>
  <c r="AC664" i="10" s="1"/>
  <c r="Y664" i="10" a="1"/>
  <c r="Y664" i="10" s="1"/>
  <c r="U664" i="10" a="1"/>
  <c r="U664" i="10" s="1"/>
  <c r="AB664" i="10" a="1"/>
  <c r="AB664" i="10" s="1"/>
  <c r="X664" i="10" a="1"/>
  <c r="X664" i="10" s="1"/>
  <c r="T664" i="10" a="1"/>
  <c r="T664" i="10" s="1"/>
  <c r="Z683" i="10" a="1"/>
  <c r="Z683" i="10" s="1"/>
  <c r="V683" i="10" a="1"/>
  <c r="V683" i="10" s="1"/>
  <c r="S743" i="10"/>
  <c r="AC683" i="10" a="1"/>
  <c r="AC683" i="10" s="1"/>
  <c r="Y683" i="10" a="1"/>
  <c r="Y683" i="10" s="1"/>
  <c r="U683" i="10" a="1"/>
  <c r="U683" i="10" s="1"/>
  <c r="AB683" i="10" a="1"/>
  <c r="AB683" i="10" s="1"/>
  <c r="X683" i="10" a="1"/>
  <c r="X683" i="10" s="1"/>
  <c r="T683" i="10" a="1"/>
  <c r="T683" i="10" s="1"/>
  <c r="AA683" i="10" a="1"/>
  <c r="AA683" i="10" s="1"/>
  <c r="W683" i="10" a="1"/>
  <c r="W683" i="10" s="1"/>
  <c r="CJ55" i="10"/>
  <c r="Z355" i="10" s="1" a="1"/>
  <c r="Z355" i="10" s="1"/>
  <c r="Z295" i="10" a="1"/>
  <c r="Z295" i="10" s="1"/>
  <c r="BG930" i="22"/>
  <c r="BG378" i="22"/>
  <c r="BK354" i="22" a="1"/>
  <c r="BK354" i="22" s="1"/>
  <c r="S768" i="10"/>
  <c r="AA708" i="10" a="1"/>
  <c r="AA708" i="10" s="1"/>
  <c r="W708" i="10" a="1"/>
  <c r="W708" i="10" s="1"/>
  <c r="V708" i="10" a="1"/>
  <c r="V708" i="10" s="1"/>
  <c r="AC708" i="10" a="1"/>
  <c r="AC708" i="10" s="1"/>
  <c r="U708" i="10" a="1"/>
  <c r="U708" i="10" s="1"/>
  <c r="AB708" i="10" a="1"/>
  <c r="AB708" i="10" s="1"/>
  <c r="T708" i="10" a="1"/>
  <c r="T708" i="10" s="1"/>
  <c r="S774" i="10"/>
  <c r="AC714" i="10" a="1"/>
  <c r="AC714" i="10" s="1"/>
  <c r="Y714" i="10" a="1"/>
  <c r="Y714" i="10" s="1"/>
  <c r="U714" i="10" a="1"/>
  <c r="U714" i="10" s="1"/>
  <c r="AB714" i="10" a="1"/>
  <c r="AB714" i="10" s="1"/>
  <c r="X714" i="10" a="1"/>
  <c r="X714" i="10" s="1"/>
  <c r="T714" i="10" a="1"/>
  <c r="T714" i="10" s="1"/>
  <c r="AA714" i="10" a="1"/>
  <c r="AA714" i="10" s="1"/>
  <c r="W714" i="10" a="1"/>
  <c r="W714" i="10" s="1"/>
  <c r="Z714" i="10" a="1"/>
  <c r="Z714" i="10" s="1"/>
  <c r="V714" i="10" a="1"/>
  <c r="V714" i="10" s="1"/>
  <c r="BF31" i="10"/>
  <c r="Z91" i="10" a="1"/>
  <c r="Z91" i="10" s="1"/>
  <c r="Z451" i="10" a="1"/>
  <c r="Z451" i="10" s="1"/>
  <c r="BG918" i="22"/>
  <c r="BG366" i="22"/>
  <c r="BH342" i="22" a="1"/>
  <c r="BH342" i="22" s="1"/>
  <c r="BI342" i="22" a="1"/>
  <c r="BI342" i="22" s="1"/>
  <c r="BJ342" i="22" a="1"/>
  <c r="BJ342" i="22" s="1"/>
  <c r="BK342" i="22" a="1"/>
  <c r="BK342" i="22" s="1"/>
  <c r="S41" i="16"/>
  <c r="S53" i="16" s="1"/>
  <c r="X29" i="16"/>
  <c r="Y29" i="16"/>
  <c r="Z29" i="16"/>
  <c r="AA29" i="16"/>
  <c r="BH1464" i="22" a="1"/>
  <c r="BH1464" i="22" s="1"/>
  <c r="BK1464" i="22" a="1"/>
  <c r="BK1464" i="22" s="1"/>
  <c r="BJ1464" i="22" a="1"/>
  <c r="BJ1464" i="22" s="1"/>
  <c r="BI1464" i="22" a="1"/>
  <c r="BI1464" i="22" s="1"/>
  <c r="W38" i="7"/>
  <c r="V38" i="7"/>
  <c r="BG51" i="10"/>
  <c r="AA111" i="10" a="1"/>
  <c r="AA111" i="10" s="1"/>
  <c r="AA471" i="10" a="1"/>
  <c r="AA471" i="10" s="1"/>
  <c r="CE273" i="22" a="1"/>
  <c r="CE273" i="22" s="1"/>
  <c r="CA273" i="22" a="1"/>
  <c r="CA273" i="22" s="1"/>
  <c r="BW273" i="22" a="1"/>
  <c r="BW273" i="22" s="1"/>
  <c r="BV297" i="22"/>
  <c r="CD273" i="22" a="1"/>
  <c r="CD273" i="22" s="1"/>
  <c r="BZ273" i="22" a="1"/>
  <c r="BZ273" i="22" s="1"/>
  <c r="CC273" i="22" a="1"/>
  <c r="CC273" i="22" s="1"/>
  <c r="BY273" i="22" a="1"/>
  <c r="BY273" i="22" s="1"/>
  <c r="CF273" i="22" a="1"/>
  <c r="CF273" i="22" s="1"/>
  <c r="CB273" i="22" a="1"/>
  <c r="CB273" i="22" s="1"/>
  <c r="BX273" i="22" a="1"/>
  <c r="BX273" i="22" s="1"/>
  <c r="S806" i="10"/>
  <c r="Y746" i="10" a="1"/>
  <c r="Y746" i="10" s="1"/>
  <c r="X746" i="10" a="1"/>
  <c r="X746" i="10" s="1"/>
  <c r="W746" i="10" a="1"/>
  <c r="W746" i="10" s="1"/>
  <c r="AC746" i="10" a="1"/>
  <c r="AC746" i="10" s="1"/>
  <c r="V746" i="10" a="1"/>
  <c r="V746" i="10" s="1"/>
  <c r="AB746" i="10" a="1"/>
  <c r="AB746" i="10" s="1"/>
  <c r="AA746" i="10" a="1"/>
  <c r="AA746" i="10" s="1"/>
  <c r="U746" i="10" a="1"/>
  <c r="U746" i="10" s="1"/>
  <c r="Z746" i="10" a="1"/>
  <c r="Z746" i="10" s="1"/>
  <c r="T746" i="10" a="1"/>
  <c r="T746" i="10" s="1"/>
  <c r="R49" i="25"/>
  <c r="S49" i="25" s="1"/>
  <c r="C49" i="28"/>
  <c r="D49" i="28" s="1"/>
  <c r="AR49" i="22" a="1"/>
  <c r="AR49" i="22" s="1"/>
  <c r="L48" i="11" s="1"/>
  <c r="AN49" i="22" a="1"/>
  <c r="AN49" i="22" s="1"/>
  <c r="AQ49" i="22" a="1"/>
  <c r="AQ49" i="22" s="1"/>
  <c r="K48" i="11" s="1"/>
  <c r="AM49" i="22" a="1"/>
  <c r="AM49" i="22" s="1"/>
  <c r="AT49" i="22" a="1"/>
  <c r="AT49" i="22" s="1"/>
  <c r="O48" i="11" s="1"/>
  <c r="AP49" i="22" a="1"/>
  <c r="AP49" i="22" s="1"/>
  <c r="H48" i="11" s="1"/>
  <c r="AL49" i="22" a="1"/>
  <c r="AL49" i="22" s="1"/>
  <c r="AS49" i="22" a="1"/>
  <c r="AS49" i="22" s="1"/>
  <c r="M48" i="11" s="1"/>
  <c r="AO49" i="22" a="1"/>
  <c r="AO49" i="22" s="1"/>
  <c r="G48" i="11" s="1"/>
  <c r="AK49" i="22" a="1"/>
  <c r="AK49" i="22" s="1"/>
  <c r="AV74" i="22"/>
  <c r="I74" i="15" s="1"/>
  <c r="R87" i="25"/>
  <c r="S87" i="25" s="1"/>
  <c r="C87" i="28"/>
  <c r="D87" i="28" s="1"/>
  <c r="AR87" i="22" a="1"/>
  <c r="AR87" i="22" s="1"/>
  <c r="AN87" i="22" a="1"/>
  <c r="AN87" i="22" s="1"/>
  <c r="AQ87" i="22" a="1"/>
  <c r="AQ87" i="22" s="1"/>
  <c r="AM87" i="22" a="1"/>
  <c r="AM87" i="22" s="1"/>
  <c r="AT87" i="22" a="1"/>
  <c r="AT87" i="22" s="1"/>
  <c r="O86" i="11" s="1"/>
  <c r="AP87" i="22" a="1"/>
  <c r="AP87" i="22" s="1"/>
  <c r="AL87" i="22" a="1"/>
  <c r="AL87" i="22" s="1"/>
  <c r="AS87" i="22" a="1"/>
  <c r="AS87" i="22" s="1"/>
  <c r="AO87" i="22" a="1"/>
  <c r="AO87" i="22" s="1"/>
  <c r="AK87" i="22" a="1"/>
  <c r="AK87" i="22" s="1"/>
  <c r="R83" i="25"/>
  <c r="S83" i="25" s="1"/>
  <c r="C83" i="28"/>
  <c r="D83" i="28" s="1"/>
  <c r="AT83" i="22" a="1"/>
  <c r="AT83" i="22" s="1"/>
  <c r="O82" i="11" s="1"/>
  <c r="AP83" i="22" a="1"/>
  <c r="AP83" i="22" s="1"/>
  <c r="AL83" i="22" a="1"/>
  <c r="AL83" i="22" s="1"/>
  <c r="AS83" i="22" a="1"/>
  <c r="AS83" i="22" s="1"/>
  <c r="AO83" i="22" a="1"/>
  <c r="AO83" i="22" s="1"/>
  <c r="AK83" i="22" a="1"/>
  <c r="AK83" i="22" s="1"/>
  <c r="AR83" i="22" a="1"/>
  <c r="AR83" i="22" s="1"/>
  <c r="AN83" i="22" a="1"/>
  <c r="AN83" i="22" s="1"/>
  <c r="AQ83" i="22" a="1"/>
  <c r="AQ83" i="22" s="1"/>
  <c r="AM83" i="22" a="1"/>
  <c r="AM83" i="22" s="1"/>
  <c r="AV81" i="22"/>
  <c r="I81" i="15" s="1"/>
  <c r="AV68" i="22"/>
  <c r="I68" i="15" s="1"/>
  <c r="Q53" i="25"/>
  <c r="B53" i="28"/>
  <c r="R75" i="25"/>
  <c r="S75" i="25" s="1"/>
  <c r="C75" i="28"/>
  <c r="D75" i="28" s="1"/>
  <c r="AT75" i="22" a="1"/>
  <c r="AT75" i="22" s="1"/>
  <c r="O74" i="11" s="1"/>
  <c r="AP75" i="22" a="1"/>
  <c r="AP75" i="22" s="1"/>
  <c r="AL75" i="22" a="1"/>
  <c r="AL75" i="22" s="1"/>
  <c r="AS75" i="22" a="1"/>
  <c r="AS75" i="22" s="1"/>
  <c r="AO75" i="22" a="1"/>
  <c r="AO75" i="22" s="1"/>
  <c r="AK75" i="22" a="1"/>
  <c r="AK75" i="22" s="1"/>
  <c r="AR75" i="22" a="1"/>
  <c r="AR75" i="22" s="1"/>
  <c r="AN75" i="22" a="1"/>
  <c r="AN75" i="22" s="1"/>
  <c r="AQ75" i="22" a="1"/>
  <c r="AQ75" i="22" s="1"/>
  <c r="AM75" i="22" a="1"/>
  <c r="AM75" i="22" s="1"/>
  <c r="R57" i="25"/>
  <c r="S57" i="25" s="1"/>
  <c r="C57" i="28"/>
  <c r="D57" i="28" s="1"/>
  <c r="AR57" i="22" a="1"/>
  <c r="AR57" i="22" s="1"/>
  <c r="L56" i="11" s="1"/>
  <c r="AN57" i="22" a="1"/>
  <c r="AN57" i="22" s="1"/>
  <c r="AQ57" i="22" a="1"/>
  <c r="AQ57" i="22" s="1"/>
  <c r="AM57" i="22" a="1"/>
  <c r="AM57" i="22" s="1"/>
  <c r="AT57" i="22" a="1"/>
  <c r="AT57" i="22" s="1"/>
  <c r="O56" i="11" s="1"/>
  <c r="AP57" i="22" a="1"/>
  <c r="AP57" i="22" s="1"/>
  <c r="H56" i="11" s="1"/>
  <c r="AL57" i="22" a="1"/>
  <c r="AL57" i="22" s="1"/>
  <c r="AS57" i="22" a="1"/>
  <c r="AS57" i="22" s="1"/>
  <c r="AO57" i="22" a="1"/>
  <c r="AO57" i="22" s="1"/>
  <c r="AK57" i="22" a="1"/>
  <c r="AK57" i="22" s="1"/>
  <c r="R88" i="25"/>
  <c r="S88" i="25" s="1"/>
  <c r="C88" i="28"/>
  <c r="D88" i="28" s="1"/>
  <c r="AR88" i="22" a="1"/>
  <c r="AR88" i="22" s="1"/>
  <c r="AN88" i="22" a="1"/>
  <c r="AN88" i="22" s="1"/>
  <c r="AQ88" i="22" a="1"/>
  <c r="AQ88" i="22" s="1"/>
  <c r="AM88" i="22" a="1"/>
  <c r="AM88" i="22" s="1"/>
  <c r="AT88" i="22" a="1"/>
  <c r="AT88" i="22" s="1"/>
  <c r="O87" i="11" s="1"/>
  <c r="AP88" i="22" a="1"/>
  <c r="AP88" i="22" s="1"/>
  <c r="AL88" i="22" a="1"/>
  <c r="AL88" i="22" s="1"/>
  <c r="AS88" i="22" a="1"/>
  <c r="AS88" i="22" s="1"/>
  <c r="AO88" i="22" a="1"/>
  <c r="AO88" i="22" s="1"/>
  <c r="AK88" i="22" a="1"/>
  <c r="AK88" i="22" s="1"/>
  <c r="R78" i="25"/>
  <c r="S78" i="25" s="1"/>
  <c r="C78" i="28"/>
  <c r="D78" i="28" s="1"/>
  <c r="AS78" i="22" a="1"/>
  <c r="AS78" i="22" s="1"/>
  <c r="AO78" i="22" a="1"/>
  <c r="AO78" i="22" s="1"/>
  <c r="AK78" i="22" a="1"/>
  <c r="AK78" i="22" s="1"/>
  <c r="AR78" i="22" a="1"/>
  <c r="AR78" i="22" s="1"/>
  <c r="AN78" i="22" a="1"/>
  <c r="AN78" i="22" s="1"/>
  <c r="AQ78" i="22" a="1"/>
  <c r="AQ78" i="22" s="1"/>
  <c r="AM78" i="22" a="1"/>
  <c r="AM78" i="22" s="1"/>
  <c r="AT78" i="22" a="1"/>
  <c r="AT78" i="22" s="1"/>
  <c r="O77" i="11" s="1"/>
  <c r="AP78" i="22" a="1"/>
  <c r="AP78" i="22" s="1"/>
  <c r="AL78" i="22" a="1"/>
  <c r="AL78" i="22" s="1"/>
  <c r="R54" i="25"/>
  <c r="S54" i="25" s="1"/>
  <c r="C54" i="28"/>
  <c r="D54" i="28" s="1"/>
  <c r="AQ54" i="22" a="1"/>
  <c r="AQ54" i="22" s="1"/>
  <c r="K53" i="11" s="1"/>
  <c r="AM54" i="22" a="1"/>
  <c r="AM54" i="22" s="1"/>
  <c r="AT54" i="22" a="1"/>
  <c r="AT54" i="22" s="1"/>
  <c r="O53" i="11" s="1"/>
  <c r="AP54" i="22" a="1"/>
  <c r="AP54" i="22" s="1"/>
  <c r="H53" i="11" s="1"/>
  <c r="AL54" i="22" a="1"/>
  <c r="AL54" i="22" s="1"/>
  <c r="AS54" i="22" a="1"/>
  <c r="AS54" i="22" s="1"/>
  <c r="M53" i="11" s="1"/>
  <c r="AO54" i="22" a="1"/>
  <c r="AO54" i="22" s="1"/>
  <c r="G53" i="11" s="1"/>
  <c r="AK54" i="22" a="1"/>
  <c r="AK54" i="22" s="1"/>
  <c r="AR54" i="22" a="1"/>
  <c r="AR54" i="22" s="1"/>
  <c r="L53" i="11" s="1"/>
  <c r="AN54" i="22" a="1"/>
  <c r="AN54" i="22" s="1"/>
  <c r="Q50" i="25"/>
  <c r="B50" i="28"/>
  <c r="AV91" i="22"/>
  <c r="I91" i="15" s="1"/>
  <c r="Q97" i="25"/>
  <c r="B97" i="28"/>
  <c r="Q54" i="25"/>
  <c r="B54" i="28"/>
  <c r="Q95" i="25"/>
  <c r="B95" i="28"/>
  <c r="AV61" i="22"/>
  <c r="I61" i="15" s="1"/>
  <c r="BG1472" i="22"/>
  <c r="BH896" i="22" a="1"/>
  <c r="BH896" i="22" s="1"/>
  <c r="BJ896" i="22" a="1"/>
  <c r="BJ896" i="22" s="1"/>
  <c r="BI896" i="22" a="1"/>
  <c r="BI896" i="22" s="1"/>
  <c r="BK896" i="22" a="1"/>
  <c r="BK896" i="22" s="1"/>
  <c r="BG1488" i="22"/>
  <c r="BJ912" i="22" a="1"/>
  <c r="BJ912" i="22" s="1"/>
  <c r="BI912" i="22" a="1"/>
  <c r="BI912" i="22" s="1"/>
  <c r="BH912" i="22" a="1"/>
  <c r="BH912" i="22" s="1"/>
  <c r="BK912" i="22" a="1"/>
  <c r="BK912" i="22" s="1"/>
  <c r="AZ11" i="9"/>
  <c r="U31" i="9" s="1"/>
  <c r="G31" i="15" s="1"/>
  <c r="R34" i="9"/>
  <c r="G34" i="15" s="1"/>
  <c r="BV328" i="22"/>
  <c r="CE304" i="22" a="1"/>
  <c r="CE304" i="22" s="1"/>
  <c r="CA304" i="22" a="1"/>
  <c r="CA304" i="22" s="1"/>
  <c r="BW304" i="22" a="1"/>
  <c r="BW304" i="22" s="1"/>
  <c r="CD304" i="22" a="1"/>
  <c r="CD304" i="22" s="1"/>
  <c r="BZ304" i="22" a="1"/>
  <c r="BZ304" i="22" s="1"/>
  <c r="CC304" i="22" a="1"/>
  <c r="CC304" i="22" s="1"/>
  <c r="BY304" i="22" a="1"/>
  <c r="BY304" i="22" s="1"/>
  <c r="CF304" i="22" a="1"/>
  <c r="CF304" i="22" s="1"/>
  <c r="CB304" i="22" a="1"/>
  <c r="CB304" i="22" s="1"/>
  <c r="BX304" i="22" a="1"/>
  <c r="BX304" i="22" s="1"/>
  <c r="CJ46" i="10"/>
  <c r="Z346" i="10" s="1" a="1"/>
  <c r="Z346" i="10" s="1"/>
  <c r="Z286" i="10" a="1"/>
  <c r="Z286" i="10" s="1"/>
  <c r="AB733" i="10" a="1"/>
  <c r="AB733" i="10" s="1"/>
  <c r="X733" i="10" a="1"/>
  <c r="X733" i="10" s="1"/>
  <c r="T733" i="10" a="1"/>
  <c r="T733" i="10" s="1"/>
  <c r="AA733" i="10" a="1"/>
  <c r="AA733" i="10" s="1"/>
  <c r="W733" i="10" a="1"/>
  <c r="W733" i="10" s="1"/>
  <c r="Z733" i="10" a="1"/>
  <c r="Z733" i="10" s="1"/>
  <c r="V733" i="10" a="1"/>
  <c r="V733" i="10" s="1"/>
  <c r="S793" i="10"/>
  <c r="AC733" i="10" a="1"/>
  <c r="AC733" i="10" s="1"/>
  <c r="Y733" i="10" a="1"/>
  <c r="Y733" i="10" s="1"/>
  <c r="U733" i="10" a="1"/>
  <c r="U733" i="10" s="1"/>
  <c r="BZ38" i="10"/>
  <c r="Z218" i="10" a="1"/>
  <c r="Z218" i="10" s="1"/>
  <c r="Z578" i="10" a="1"/>
  <c r="Z578" i="10" s="1"/>
  <c r="E51" i="9"/>
  <c r="Q52" i="9" s="1"/>
  <c r="R47" i="9"/>
  <c r="Q47" i="9"/>
  <c r="P47" i="9"/>
  <c r="Z671" i="10" a="1"/>
  <c r="Z671" i="10" s="1"/>
  <c r="V671" i="10" a="1"/>
  <c r="V671" i="10" s="1"/>
  <c r="AC671" i="10" a="1"/>
  <c r="AC671" i="10" s="1"/>
  <c r="Y671" i="10" a="1"/>
  <c r="Y671" i="10" s="1"/>
  <c r="U671" i="10" a="1"/>
  <c r="U671" i="10" s="1"/>
  <c r="AB671" i="10" a="1"/>
  <c r="AB671" i="10" s="1"/>
  <c r="X671" i="10" a="1"/>
  <c r="X671" i="10" s="1"/>
  <c r="T671" i="10" a="1"/>
  <c r="T671" i="10" s="1"/>
  <c r="S731" i="10"/>
  <c r="AA671" i="10" a="1"/>
  <c r="AA671" i="10" s="1"/>
  <c r="W671" i="10" a="1"/>
  <c r="W671" i="10" s="1"/>
  <c r="S739" i="10"/>
  <c r="V679" i="10" a="1"/>
  <c r="V679" i="10" s="1"/>
  <c r="AC679" i="10" a="1"/>
  <c r="AC679" i="10" s="1"/>
  <c r="Y679" i="10" a="1"/>
  <c r="Y679" i="10" s="1"/>
  <c r="U679" i="10" a="1"/>
  <c r="U679" i="10" s="1"/>
  <c r="AB679" i="10" a="1"/>
  <c r="AB679" i="10" s="1"/>
  <c r="T679" i="10" a="1"/>
  <c r="T679" i="10" s="1"/>
  <c r="AA679" i="10" a="1"/>
  <c r="AA679" i="10" s="1"/>
  <c r="W679" i="10" a="1"/>
  <c r="W679" i="10" s="1"/>
  <c r="BG915" i="22"/>
  <c r="BG363" i="22"/>
  <c r="BI339" i="22" a="1"/>
  <c r="BI339" i="22" s="1"/>
  <c r="BH339" i="22" a="1"/>
  <c r="BH339" i="22" s="1"/>
  <c r="BK339" i="22" a="1"/>
  <c r="BK339" i="22" s="1"/>
  <c r="BJ339" i="22" a="1"/>
  <c r="BJ339" i="22" s="1"/>
  <c r="BV320" i="22"/>
  <c r="CE296" i="22" a="1"/>
  <c r="CE296" i="22" s="1"/>
  <c r="CA296" i="22" a="1"/>
  <c r="CA296" i="22" s="1"/>
  <c r="BW296" i="22" a="1"/>
  <c r="BW296" i="22" s="1"/>
  <c r="CD296" i="22" a="1"/>
  <c r="CD296" i="22" s="1"/>
  <c r="BZ296" i="22" a="1"/>
  <c r="BZ296" i="22" s="1"/>
  <c r="CC296" i="22" a="1"/>
  <c r="CC296" i="22" s="1"/>
  <c r="BY296" i="22" a="1"/>
  <c r="BY296" i="22" s="1"/>
  <c r="CF296" i="22" a="1"/>
  <c r="CF296" i="22" s="1"/>
  <c r="CB296" i="22" a="1"/>
  <c r="CB296" i="22" s="1"/>
  <c r="BX296" i="22" a="1"/>
  <c r="BX296" i="22" s="1"/>
  <c r="B70" i="7"/>
  <c r="O65" i="7"/>
  <c r="U64" i="11" s="1"/>
  <c r="G65" i="7"/>
  <c r="N65" i="7"/>
  <c r="T64" i="11" s="1"/>
  <c r="F65" i="7"/>
  <c r="M65" i="7"/>
  <c r="S64" i="11" s="1"/>
  <c r="E65" i="7"/>
  <c r="G64" i="11" s="1"/>
  <c r="L65" i="7"/>
  <c r="N64" i="11" s="1"/>
  <c r="D65" i="7"/>
  <c r="K65" i="7"/>
  <c r="C65" i="7"/>
  <c r="J65" i="7"/>
  <c r="I65" i="7"/>
  <c r="P65" i="7"/>
  <c r="V64" i="11" s="1"/>
  <c r="H65" i="7"/>
  <c r="BD58" i="10"/>
  <c r="X118" i="10" a="1"/>
  <c r="X118" i="10" s="1"/>
  <c r="X478" i="10" a="1"/>
  <c r="X478" i="10" s="1"/>
  <c r="Q48" i="9"/>
  <c r="BG1487" i="22"/>
  <c r="BJ911" i="22" a="1"/>
  <c r="BJ911" i="22" s="1"/>
  <c r="BI911" i="22" a="1"/>
  <c r="BI911" i="22" s="1"/>
  <c r="BH911" i="22" a="1"/>
  <c r="BH911" i="22" s="1"/>
  <c r="BK911" i="22" a="1"/>
  <c r="BK911" i="22" s="1"/>
  <c r="CH37" i="10"/>
  <c r="X277" i="10" a="1"/>
  <c r="X277" i="10" s="1"/>
  <c r="X637" i="10" a="1"/>
  <c r="X637" i="10" s="1"/>
  <c r="BG1474" i="22"/>
  <c r="BH898" i="22" a="1"/>
  <c r="BH898" i="22" s="1"/>
  <c r="BI898" i="22" a="1"/>
  <c r="BI898" i="22" s="1"/>
  <c r="BK898" i="22" a="1"/>
  <c r="BK898" i="22" s="1"/>
  <c r="BJ898" i="22" a="1"/>
  <c r="BJ898" i="22" s="1"/>
  <c r="BI1455" i="22" a="1"/>
  <c r="BI1455" i="22" s="1"/>
  <c r="BH1455" i="22" a="1"/>
  <c r="BH1455" i="22" s="1"/>
  <c r="BK1455" i="22" a="1"/>
  <c r="BK1455" i="22" s="1"/>
  <c r="BJ1455" i="22" a="1"/>
  <c r="BJ1455" i="22" s="1"/>
  <c r="CH46" i="10"/>
  <c r="X346" i="10" s="1" a="1"/>
  <c r="X346" i="10" s="1"/>
  <c r="X286" i="10" a="1"/>
  <c r="X286" i="10" s="1"/>
  <c r="BG1469" i="22"/>
  <c r="BJ893" i="22" a="1"/>
  <c r="BJ893" i="22" s="1"/>
  <c r="BH893" i="22" a="1"/>
  <c r="BH893" i="22" s="1"/>
  <c r="BI893" i="22" a="1"/>
  <c r="BI893" i="22" s="1"/>
  <c r="BK893" i="22" a="1"/>
  <c r="BK893" i="22" s="1"/>
  <c r="X21" i="14"/>
  <c r="Y21" i="14" s="1"/>
  <c r="AI40" i="7"/>
  <c r="AI62" i="7"/>
  <c r="BG928" i="22"/>
  <c r="BG376" i="22"/>
  <c r="BI352" i="22" a="1"/>
  <c r="BI352" i="22" s="1"/>
  <c r="BH352" i="22" a="1"/>
  <c r="BH352" i="22" s="1"/>
  <c r="BJ352" i="22" a="1"/>
  <c r="BJ352" i="22" s="1"/>
  <c r="BK352" i="22" a="1"/>
  <c r="BK352" i="22" s="1"/>
  <c r="BI1444" i="22" a="1"/>
  <c r="BI1444" i="22" s="1"/>
  <c r="BH1444" i="22" a="1"/>
  <c r="BH1444" i="22" s="1"/>
  <c r="BK1444" i="22" a="1"/>
  <c r="BK1444" i="22" s="1"/>
  <c r="BJ1444" i="22" a="1"/>
  <c r="BJ1444" i="22" s="1"/>
  <c r="CE287" i="22" a="1"/>
  <c r="CE287" i="22" s="1"/>
  <c r="CA287" i="22" a="1"/>
  <c r="CA287" i="22" s="1"/>
  <c r="BW287" i="22" a="1"/>
  <c r="BW287" i="22" s="1"/>
  <c r="BH359" i="22" s="1" a="1"/>
  <c r="BH359" i="22" s="1"/>
  <c r="BV311" i="22"/>
  <c r="CD287" i="22" a="1"/>
  <c r="CD287" i="22" s="1"/>
  <c r="BZ287" i="22" a="1"/>
  <c r="BZ287" i="22" s="1"/>
  <c r="BK359" i="22" s="1" a="1"/>
  <c r="BK359" i="22" s="1"/>
  <c r="CC287" i="22" a="1"/>
  <c r="CC287" i="22" s="1"/>
  <c r="BY287" i="22" a="1"/>
  <c r="BY287" i="22" s="1"/>
  <c r="BJ359" i="22" s="1" a="1"/>
  <c r="BJ359" i="22" s="1"/>
  <c r="CF287" i="22" a="1"/>
  <c r="CF287" i="22" s="1"/>
  <c r="CB287" i="22" a="1"/>
  <c r="CB287" i="22" s="1"/>
  <c r="BX287" i="22" a="1"/>
  <c r="BX287" i="22" s="1"/>
  <c r="BI359" i="22" s="1" a="1"/>
  <c r="BI359" i="22" s="1"/>
  <c r="S787" i="10"/>
  <c r="Z727" i="10" a="1"/>
  <c r="Z727" i="10" s="1"/>
  <c r="V727" i="10" a="1"/>
  <c r="V727" i="10" s="1"/>
  <c r="AC727" i="10" a="1"/>
  <c r="AC727" i="10" s="1"/>
  <c r="Y727" i="10" a="1"/>
  <c r="Y727" i="10" s="1"/>
  <c r="U727" i="10" a="1"/>
  <c r="U727" i="10" s="1"/>
  <c r="AB727" i="10" a="1"/>
  <c r="AB727" i="10" s="1"/>
  <c r="X727" i="10" a="1"/>
  <c r="X727" i="10" s="1"/>
  <c r="T727" i="10" a="1"/>
  <c r="T727" i="10" s="1"/>
  <c r="AA727" i="10" a="1"/>
  <c r="AA727" i="10" s="1"/>
  <c r="W727" i="10" a="1"/>
  <c r="W727" i="10" s="1"/>
  <c r="AC772" i="10" a="1"/>
  <c r="AC772" i="10" s="1"/>
  <c r="Y772" i="10" a="1"/>
  <c r="Y772" i="10" s="1"/>
  <c r="U772" i="10" a="1"/>
  <c r="U772" i="10" s="1"/>
  <c r="S832" i="10"/>
  <c r="AB772" i="10" a="1"/>
  <c r="AB772" i="10" s="1"/>
  <c r="X772" i="10" a="1"/>
  <c r="X772" i="10" s="1"/>
  <c r="T772" i="10" a="1"/>
  <c r="T772" i="10" s="1"/>
  <c r="AA772" i="10" a="1"/>
  <c r="AA772" i="10" s="1"/>
  <c r="W772" i="10" a="1"/>
  <c r="W772" i="10" s="1"/>
  <c r="Z772" i="10" a="1"/>
  <c r="Z772" i="10" s="1"/>
  <c r="V772" i="10" a="1"/>
  <c r="V772" i="10" s="1"/>
  <c r="BG1482" i="22"/>
  <c r="BJ906" i="22" a="1"/>
  <c r="BJ906" i="22" s="1"/>
  <c r="BI906" i="22" a="1"/>
  <c r="BI906" i="22" s="1"/>
  <c r="BH906" i="22" a="1"/>
  <c r="BH906" i="22" s="1"/>
  <c r="BK906" i="22" a="1"/>
  <c r="BK906" i="22" s="1"/>
  <c r="BG924" i="22"/>
  <c r="BG372" i="22"/>
  <c r="BI348" i="22" a="1"/>
  <c r="BI348" i="22" s="1"/>
  <c r="BH348" i="22" a="1"/>
  <c r="BH348" i="22" s="1"/>
  <c r="BJ348" i="22" a="1"/>
  <c r="BJ348" i="22" s="1"/>
  <c r="BK348" i="22" a="1"/>
  <c r="BK348" i="22" s="1"/>
  <c r="M52" i="11"/>
  <c r="BG1470" i="22"/>
  <c r="BH894" i="22" a="1"/>
  <c r="BH894" i="22" s="1"/>
  <c r="BI894" i="22" a="1"/>
  <c r="BI894" i="22" s="1"/>
  <c r="BJ894" i="22" a="1"/>
  <c r="BJ894" i="22" s="1"/>
  <c r="BK894" i="22" a="1"/>
  <c r="BK894" i="22" s="1"/>
  <c r="R64" i="25"/>
  <c r="S64" i="25" s="1"/>
  <c r="C64" i="28"/>
  <c r="D64" i="28" s="1"/>
  <c r="AR64" i="22" a="1"/>
  <c r="AR64" i="22" s="1"/>
  <c r="AN64" i="22" a="1"/>
  <c r="AN64" i="22" s="1"/>
  <c r="AQ64" i="22" a="1"/>
  <c r="AQ64" i="22" s="1"/>
  <c r="AM64" i="22" a="1"/>
  <c r="AM64" i="22" s="1"/>
  <c r="AT64" i="22" a="1"/>
  <c r="AT64" i="22" s="1"/>
  <c r="O63" i="11" s="1"/>
  <c r="AP64" i="22" a="1"/>
  <c r="AP64" i="22" s="1"/>
  <c r="AL64" i="22" a="1"/>
  <c r="AL64" i="22" s="1"/>
  <c r="AS64" i="22" a="1"/>
  <c r="AS64" i="22" s="1"/>
  <c r="AO64" i="22" a="1"/>
  <c r="AO64" i="22" s="1"/>
  <c r="AK64" i="22" a="1"/>
  <c r="AK64" i="22" s="1"/>
  <c r="Q84" i="25"/>
  <c r="B84" i="28"/>
  <c r="R92" i="25"/>
  <c r="S92" i="25" s="1"/>
  <c r="C92" i="28"/>
  <c r="D92" i="28" s="1"/>
  <c r="AT92" i="22" a="1"/>
  <c r="AT92" i="22" s="1"/>
  <c r="O91" i="11" s="1"/>
  <c r="AP92" i="22" a="1"/>
  <c r="AP92" i="22" s="1"/>
  <c r="AL92" i="22" a="1"/>
  <c r="AL92" i="22" s="1"/>
  <c r="AS92" i="22" a="1"/>
  <c r="AS92" i="22" s="1"/>
  <c r="AO92" i="22" a="1"/>
  <c r="AO92" i="22" s="1"/>
  <c r="AK92" i="22" a="1"/>
  <c r="AK92" i="22" s="1"/>
  <c r="AR92" i="22" a="1"/>
  <c r="AR92" i="22" s="1"/>
  <c r="AN92" i="22" a="1"/>
  <c r="AN92" i="22" s="1"/>
  <c r="AQ92" i="22" a="1"/>
  <c r="AQ92" i="22" s="1"/>
  <c r="AM92" i="22" a="1"/>
  <c r="AM92" i="22" s="1"/>
  <c r="Q57" i="25"/>
  <c r="B57" i="28"/>
  <c r="Q79" i="25"/>
  <c r="B79" i="28"/>
  <c r="R100" i="25"/>
  <c r="S100" i="25" s="1"/>
  <c r="C100" i="28"/>
  <c r="D100" i="28" s="1"/>
  <c r="AR100" i="22" a="1"/>
  <c r="AR100" i="22" s="1"/>
  <c r="AN100" i="22" a="1"/>
  <c r="AN100" i="22" s="1"/>
  <c r="AQ100" i="22" a="1"/>
  <c r="AQ100" i="22" s="1"/>
  <c r="AM100" i="22" a="1"/>
  <c r="AM100" i="22" s="1"/>
  <c r="AT100" i="22" a="1"/>
  <c r="AT100" i="22" s="1"/>
  <c r="O99" i="11" s="1"/>
  <c r="AP100" i="22" a="1"/>
  <c r="AP100" i="22" s="1"/>
  <c r="AL100" i="22" a="1"/>
  <c r="AL100" i="22" s="1"/>
  <c r="AS100" i="22" a="1"/>
  <c r="AS100" i="22" s="1"/>
  <c r="AO100" i="22" a="1"/>
  <c r="AO100" i="22" s="1"/>
  <c r="AK100" i="22" a="1"/>
  <c r="AK100" i="22" s="1"/>
  <c r="R96" i="25"/>
  <c r="S96" i="25" s="1"/>
  <c r="C96" i="28"/>
  <c r="D96" i="28" s="1"/>
  <c r="AR96" i="22" a="1"/>
  <c r="AR96" i="22" s="1"/>
  <c r="AN96" i="22" a="1"/>
  <c r="AN96" i="22" s="1"/>
  <c r="AQ96" i="22" a="1"/>
  <c r="AQ96" i="22" s="1"/>
  <c r="AM96" i="22" a="1"/>
  <c r="AM96" i="22" s="1"/>
  <c r="AT96" i="22" a="1"/>
  <c r="AT96" i="22" s="1"/>
  <c r="O95" i="11" s="1"/>
  <c r="AP96" i="22" a="1"/>
  <c r="AP96" i="22" s="1"/>
  <c r="AL96" i="22" a="1"/>
  <c r="AL96" i="22" s="1"/>
  <c r="AS96" i="22" a="1"/>
  <c r="AS96" i="22" s="1"/>
  <c r="AO96" i="22" a="1"/>
  <c r="AO96" i="22" s="1"/>
  <c r="AK96" i="22" a="1"/>
  <c r="AK96" i="22" s="1"/>
  <c r="Q99" i="25"/>
  <c r="B99" i="28"/>
  <c r="Q78" i="25"/>
  <c r="B78" i="28"/>
  <c r="R99" i="25"/>
  <c r="S99" i="25" s="1"/>
  <c r="C99" i="28"/>
  <c r="D99" i="28" s="1"/>
  <c r="AT99" i="22" a="1"/>
  <c r="AT99" i="22" s="1"/>
  <c r="O98" i="11" s="1"/>
  <c r="AP99" i="22" a="1"/>
  <c r="AP99" i="22" s="1"/>
  <c r="AL99" i="22" a="1"/>
  <c r="AL99" i="22" s="1"/>
  <c r="AS99" i="22" a="1"/>
  <c r="AS99" i="22" s="1"/>
  <c r="AO99" i="22" a="1"/>
  <c r="AO99" i="22" s="1"/>
  <c r="AK99" i="22" a="1"/>
  <c r="AK99" i="22" s="1"/>
  <c r="AR99" i="22" a="1"/>
  <c r="AR99" i="22" s="1"/>
  <c r="AN99" i="22" a="1"/>
  <c r="AN99" i="22" s="1"/>
  <c r="AQ99" i="22" a="1"/>
  <c r="AQ99" i="22" s="1"/>
  <c r="AM99" i="22" a="1"/>
  <c r="AM99" i="22" s="1"/>
  <c r="BG1489" i="22"/>
  <c r="BI913" i="22" a="1"/>
  <c r="BI913" i="22" s="1"/>
  <c r="BH913" i="22" a="1"/>
  <c r="BH913" i="22" s="1"/>
  <c r="BJ913" i="22" a="1"/>
  <c r="BJ913" i="22" s="1"/>
  <c r="BK913" i="22" a="1"/>
  <c r="BK913" i="22" s="1"/>
  <c r="BI1447" i="22" a="1"/>
  <c r="BI1447" i="22" s="1"/>
  <c r="BK1447" i="22" a="1"/>
  <c r="BK1447" i="22" s="1"/>
  <c r="BJ1447" i="22" a="1"/>
  <c r="BJ1447" i="22" s="1"/>
  <c r="BH1447" i="22" a="1"/>
  <c r="BH1447" i="22" s="1"/>
  <c r="Q58" i="25"/>
  <c r="B58" i="28"/>
  <c r="Q83" i="25"/>
  <c r="B83" i="28"/>
  <c r="R51" i="25"/>
  <c r="S51" i="25" s="1"/>
  <c r="C51" i="28"/>
  <c r="D51" i="28" s="1"/>
  <c r="AS51" i="22" a="1"/>
  <c r="AS51" i="22" s="1"/>
  <c r="M50" i="11" s="1"/>
  <c r="AO51" i="22" a="1"/>
  <c r="AO51" i="22" s="1"/>
  <c r="G50" i="11" s="1"/>
  <c r="AK51" i="22" a="1"/>
  <c r="AK51" i="22" s="1"/>
  <c r="AR51" i="22" a="1"/>
  <c r="AR51" i="22" s="1"/>
  <c r="L50" i="11" s="1"/>
  <c r="AN51" i="22" a="1"/>
  <c r="AN51" i="22" s="1"/>
  <c r="AQ51" i="22" a="1"/>
  <c r="AQ51" i="22" s="1"/>
  <c r="K50" i="11" s="1"/>
  <c r="AM51" i="22" a="1"/>
  <c r="AM51" i="22" s="1"/>
  <c r="AT51" i="22" a="1"/>
  <c r="AT51" i="22" s="1"/>
  <c r="O50" i="11" s="1"/>
  <c r="AP51" i="22" a="1"/>
  <c r="AP51" i="22" s="1"/>
  <c r="H50" i="11" s="1"/>
  <c r="AL51" i="22" a="1"/>
  <c r="AL51" i="22" s="1"/>
  <c r="R89" i="25"/>
  <c r="S89" i="25" s="1"/>
  <c r="C89" i="28"/>
  <c r="D89" i="28" s="1"/>
  <c r="AQ89" i="22" a="1"/>
  <c r="AQ89" i="22" s="1"/>
  <c r="AM89" i="22" a="1"/>
  <c r="AM89" i="22" s="1"/>
  <c r="AT89" i="22" a="1"/>
  <c r="AT89" i="22" s="1"/>
  <c r="O88" i="11" s="1"/>
  <c r="AP89" i="22" a="1"/>
  <c r="AP89" i="22" s="1"/>
  <c r="AL89" i="22" a="1"/>
  <c r="AL89" i="22" s="1"/>
  <c r="AS89" i="22" a="1"/>
  <c r="AS89" i="22" s="1"/>
  <c r="AO89" i="22" a="1"/>
  <c r="AO89" i="22" s="1"/>
  <c r="AK89" i="22" a="1"/>
  <c r="AK89" i="22" s="1"/>
  <c r="AR89" i="22" a="1"/>
  <c r="AR89" i="22" s="1"/>
  <c r="AN89" i="22" a="1"/>
  <c r="AN89" i="22" s="1"/>
  <c r="Q51" i="25"/>
  <c r="B51" i="28"/>
  <c r="Q94" i="25"/>
  <c r="B94" i="28"/>
  <c r="R80" i="25"/>
  <c r="S80" i="25" s="1"/>
  <c r="C80" i="28"/>
  <c r="D80" i="28" s="1"/>
  <c r="AR80" i="22" a="1"/>
  <c r="AR80" i="22" s="1"/>
  <c r="AN80" i="22" a="1"/>
  <c r="AN80" i="22" s="1"/>
  <c r="AQ80" i="22" a="1"/>
  <c r="AQ80" i="22" s="1"/>
  <c r="AM80" i="22" a="1"/>
  <c r="AM80" i="22" s="1"/>
  <c r="AT80" i="22" a="1"/>
  <c r="AT80" i="22" s="1"/>
  <c r="O79" i="11" s="1"/>
  <c r="AP80" i="22" a="1"/>
  <c r="AP80" i="22" s="1"/>
  <c r="AL80" i="22" a="1"/>
  <c r="AL80" i="22" s="1"/>
  <c r="AS80" i="22" a="1"/>
  <c r="AS80" i="22" s="1"/>
  <c r="AO80" i="22" a="1"/>
  <c r="AO80" i="22" s="1"/>
  <c r="AK80" i="22" a="1"/>
  <c r="AK80" i="22" s="1"/>
  <c r="Q86" i="25"/>
  <c r="B86" i="28"/>
  <c r="R81" i="25"/>
  <c r="S81" i="25" s="1"/>
  <c r="C81" i="28"/>
  <c r="D81" i="28" s="1"/>
  <c r="AQ81" i="22" a="1"/>
  <c r="AQ81" i="22" s="1"/>
  <c r="AM81" i="22" a="1"/>
  <c r="AM81" i="22" s="1"/>
  <c r="AT81" i="22" a="1"/>
  <c r="AT81" i="22" s="1"/>
  <c r="O80" i="11" s="1"/>
  <c r="AP81" i="22" a="1"/>
  <c r="AP81" i="22" s="1"/>
  <c r="AL81" i="22" a="1"/>
  <c r="AL81" i="22" s="1"/>
  <c r="AS81" i="22" a="1"/>
  <c r="AS81" i="22" s="1"/>
  <c r="AO81" i="22" a="1"/>
  <c r="AO81" i="22" s="1"/>
  <c r="AK81" i="22" a="1"/>
  <c r="AK81" i="22" s="1"/>
  <c r="AR81" i="22" a="1"/>
  <c r="AR81" i="22" s="1"/>
  <c r="AN81" i="22" a="1"/>
  <c r="AN81" i="22" s="1"/>
  <c r="Q75" i="25"/>
  <c r="B75" i="28"/>
  <c r="AV47" i="22"/>
  <c r="I47" i="15" s="1"/>
  <c r="Q73" i="25"/>
  <c r="B73" i="28"/>
  <c r="Q101" i="25"/>
  <c r="B101" i="28"/>
  <c r="R65" i="25"/>
  <c r="S65" i="25" s="1"/>
  <c r="C65" i="28"/>
  <c r="D65" i="28" s="1"/>
  <c r="AR65" i="22" a="1"/>
  <c r="AR65" i="22" s="1"/>
  <c r="AN65" i="22" a="1"/>
  <c r="AN65" i="22" s="1"/>
  <c r="AQ65" i="22" a="1"/>
  <c r="AQ65" i="22" s="1"/>
  <c r="AM65" i="22" a="1"/>
  <c r="AM65" i="22" s="1"/>
  <c r="AT65" i="22" a="1"/>
  <c r="AT65" i="22" s="1"/>
  <c r="O64" i="11" s="1"/>
  <c r="AP65" i="22" a="1"/>
  <c r="AP65" i="22" s="1"/>
  <c r="AL65" i="22" a="1"/>
  <c r="AL65" i="22" s="1"/>
  <c r="AS65" i="22" a="1"/>
  <c r="AS65" i="22" s="1"/>
  <c r="AO65" i="22" a="1"/>
  <c r="AO65" i="22" s="1"/>
  <c r="AK65" i="22" a="1"/>
  <c r="AK65" i="22" s="1"/>
  <c r="R59" i="25"/>
  <c r="S59" i="25" s="1"/>
  <c r="C59" i="28"/>
  <c r="D59" i="28" s="1"/>
  <c r="AS59" i="22" a="1"/>
  <c r="AS59" i="22" s="1"/>
  <c r="AO59" i="22" a="1"/>
  <c r="AO59" i="22" s="1"/>
  <c r="G58" i="11" s="1"/>
  <c r="AK59" i="22" a="1"/>
  <c r="AK59" i="22" s="1"/>
  <c r="AR59" i="22" a="1"/>
  <c r="AR59" i="22" s="1"/>
  <c r="AN59" i="22" a="1"/>
  <c r="AN59" i="22" s="1"/>
  <c r="AQ59" i="22" a="1"/>
  <c r="AQ59" i="22" s="1"/>
  <c r="K58" i="11" s="1"/>
  <c r="AM59" i="22" a="1"/>
  <c r="AM59" i="22" s="1"/>
  <c r="AT59" i="22" a="1"/>
  <c r="AT59" i="22" s="1"/>
  <c r="O58" i="11" s="1"/>
  <c r="AP59" i="22" a="1"/>
  <c r="AP59" i="22" s="1"/>
  <c r="AL59" i="22" a="1"/>
  <c r="AL59" i="22" s="1"/>
  <c r="Q76" i="25"/>
  <c r="B76" i="28"/>
  <c r="Q91" i="25"/>
  <c r="B91" i="28"/>
  <c r="Q61" i="25"/>
  <c r="B61" i="28"/>
  <c r="C56" i="9"/>
  <c r="K52" i="9"/>
  <c r="F54" i="9"/>
  <c r="U50" i="9"/>
  <c r="T50" i="9"/>
  <c r="S50" i="9"/>
  <c r="S817" i="10"/>
  <c r="Z757" i="10" a="1"/>
  <c r="Z757" i="10" s="1"/>
  <c r="T757" i="10" a="1"/>
  <c r="T757" i="10" s="1"/>
  <c r="Y757" i="10" a="1"/>
  <c r="Y757" i="10" s="1"/>
  <c r="X757" i="10" a="1"/>
  <c r="X757" i="10" s="1"/>
  <c r="AC757" i="10" a="1"/>
  <c r="AC757" i="10" s="1"/>
  <c r="W757" i="10" a="1"/>
  <c r="W757" i="10" s="1"/>
  <c r="V757" i="10" a="1"/>
  <c r="V757" i="10" s="1"/>
  <c r="AB757" i="10" a="1"/>
  <c r="AB757" i="10" s="1"/>
  <c r="U757" i="10" a="1"/>
  <c r="U757" i="10" s="1"/>
  <c r="AA757" i="10" a="1"/>
  <c r="AA757" i="10" s="1"/>
  <c r="BG919" i="22"/>
  <c r="BG367" i="22"/>
  <c r="AA680" i="10" a="1"/>
  <c r="AA680" i="10" s="1"/>
  <c r="W680" i="10" a="1"/>
  <c r="W680" i="10" s="1"/>
  <c r="V680" i="10" a="1"/>
  <c r="V680" i="10" s="1"/>
  <c r="S740" i="10"/>
  <c r="AC680" i="10" a="1"/>
  <c r="AC680" i="10" s="1"/>
  <c r="U680" i="10" a="1"/>
  <c r="U680" i="10" s="1"/>
  <c r="AB680" i="10" a="1"/>
  <c r="AB680" i="10" s="1"/>
  <c r="T680" i="10" a="1"/>
  <c r="T680" i="10" s="1"/>
  <c r="BP30" i="10"/>
  <c r="Z150" i="10" a="1"/>
  <c r="Z150" i="10" s="1"/>
  <c r="Z510" i="10" a="1"/>
  <c r="Z510" i="10" s="1"/>
  <c r="BG931" i="22"/>
  <c r="BG379" i="22"/>
  <c r="BI355" i="22" a="1"/>
  <c r="BI355" i="22" s="1"/>
  <c r="BH355" i="22" a="1"/>
  <c r="BH355" i="22" s="1"/>
  <c r="BK355" i="22" a="1"/>
  <c r="BK355" i="22" s="1"/>
  <c r="BJ355" i="22" a="1"/>
  <c r="BJ355" i="22" s="1"/>
  <c r="N66" i="7"/>
  <c r="T65" i="11" s="1"/>
  <c r="F66" i="7"/>
  <c r="H65" i="11" s="1"/>
  <c r="B71" i="7"/>
  <c r="M66" i="7"/>
  <c r="S65" i="11" s="1"/>
  <c r="E66" i="7"/>
  <c r="G65" i="11" s="1"/>
  <c r="L66" i="7"/>
  <c r="N65" i="11" s="1"/>
  <c r="D66" i="7"/>
  <c r="K66" i="7"/>
  <c r="M65" i="11" s="1"/>
  <c r="C66" i="7"/>
  <c r="J66" i="7"/>
  <c r="L65" i="11" s="1"/>
  <c r="I66" i="7"/>
  <c r="K65" i="11" s="1"/>
  <c r="P66" i="7"/>
  <c r="V65" i="11" s="1"/>
  <c r="H66" i="7"/>
  <c r="O66" i="7"/>
  <c r="U65" i="11" s="1"/>
  <c r="G66" i="7"/>
  <c r="BG929" i="22"/>
  <c r="BG377" i="22"/>
  <c r="EK25" i="22"/>
  <c r="CA145" i="22" s="1" a="1"/>
  <c r="CA145" i="22" s="1"/>
  <c r="CA121" i="22" a="1"/>
  <c r="CA121" i="22" s="1"/>
  <c r="BG1467" i="22"/>
  <c r="BI891" i="22" a="1"/>
  <c r="BI891" i="22" s="1"/>
  <c r="BH891" i="22" a="1"/>
  <c r="BH891" i="22" s="1"/>
  <c r="BJ891" i="22" a="1"/>
  <c r="BJ891" i="22" s="1"/>
  <c r="BK891" i="22" a="1"/>
  <c r="BK891" i="22" s="1"/>
  <c r="BJ1461" i="22" a="1"/>
  <c r="BJ1461" i="22" s="1"/>
  <c r="BH1461" i="22" a="1"/>
  <c r="BH1461" i="22" s="1"/>
  <c r="BI1461" i="22" a="1"/>
  <c r="BI1461" i="22" s="1"/>
  <c r="BK1461" i="22" a="1"/>
  <c r="BK1461" i="22" s="1"/>
  <c r="BK1450" i="22" a="1"/>
  <c r="BK1450" i="22" s="1"/>
  <c r="BJ1450" i="22" a="1"/>
  <c r="BJ1450" i="22" s="1"/>
  <c r="BI1450" i="22" a="1"/>
  <c r="BI1450" i="22" s="1"/>
  <c r="BH1450" i="22" a="1"/>
  <c r="BH1450" i="22" s="1"/>
  <c r="CE282" i="22" a="1"/>
  <c r="CE282" i="22" s="1"/>
  <c r="CA282" i="22" a="1"/>
  <c r="CA282" i="22" s="1"/>
  <c r="BW282" i="22" a="1"/>
  <c r="BW282" i="22" s="1"/>
  <c r="BH354" i="22" s="1" a="1"/>
  <c r="BH354" i="22" s="1"/>
  <c r="BV306" i="22"/>
  <c r="CD282" i="22" a="1"/>
  <c r="CD282" i="22" s="1"/>
  <c r="BZ282" i="22" a="1"/>
  <c r="BZ282" i="22" s="1"/>
  <c r="CC282" i="22" a="1"/>
  <c r="CC282" i="22" s="1"/>
  <c r="BY282" i="22" a="1"/>
  <c r="BY282" i="22" s="1"/>
  <c r="BJ354" i="22" s="1" a="1"/>
  <c r="BJ354" i="22" s="1"/>
  <c r="CF282" i="22" a="1"/>
  <c r="CF282" i="22" s="1"/>
  <c r="CB282" i="22" a="1"/>
  <c r="CB282" i="22" s="1"/>
  <c r="BX282" i="22" a="1"/>
  <c r="BX282" i="22" s="1"/>
  <c r="BI354" i="22" s="1" a="1"/>
  <c r="BI354" i="22" s="1"/>
  <c r="CE268" i="22" a="1"/>
  <c r="CE268" i="22" s="1"/>
  <c r="CA268" i="22" a="1"/>
  <c r="CA268" i="22" s="1"/>
  <c r="BW268" i="22" a="1"/>
  <c r="BW268" i="22" s="1"/>
  <c r="BV292" i="22"/>
  <c r="CD268" i="22" a="1"/>
  <c r="CD268" i="22" s="1"/>
  <c r="BZ268" i="22" a="1"/>
  <c r="BZ268" i="22" s="1"/>
  <c r="CC268" i="22" a="1"/>
  <c r="CC268" i="22" s="1"/>
  <c r="BY268" i="22" a="1"/>
  <c r="BY268" i="22" s="1"/>
  <c r="CF268" i="22" a="1"/>
  <c r="CF268" i="22" s="1"/>
  <c r="CB268" i="22" a="1"/>
  <c r="CB268" i="22" s="1"/>
  <c r="BX268" i="22" a="1"/>
  <c r="BX268" i="22" s="1"/>
  <c r="BK1445" i="22" a="1"/>
  <c r="BK1445" i="22" s="1"/>
  <c r="BJ1445" i="22" a="1"/>
  <c r="BJ1445" i="22" s="1"/>
  <c r="BH1445" i="22" a="1"/>
  <c r="BH1445" i="22" s="1"/>
  <c r="BI1445" i="22" a="1"/>
  <c r="BI1445" i="22" s="1"/>
  <c r="AB665" i="10" a="1"/>
  <c r="AB665" i="10" s="1"/>
  <c r="X665" i="10" a="1"/>
  <c r="X665" i="10" s="1"/>
  <c r="T665" i="10" a="1"/>
  <c r="T665" i="10" s="1"/>
  <c r="S725" i="10"/>
  <c r="AA665" i="10" a="1"/>
  <c r="AA665" i="10" s="1"/>
  <c r="W665" i="10" a="1"/>
  <c r="W665" i="10" s="1"/>
  <c r="Z665" i="10" a="1"/>
  <c r="Z665" i="10" s="1"/>
  <c r="V665" i="10" a="1"/>
  <c r="V665" i="10" s="1"/>
  <c r="AC665" i="10" a="1"/>
  <c r="AC665" i="10" s="1"/>
  <c r="Y665" i="10" a="1"/>
  <c r="Y665" i="10" s="1"/>
  <c r="U665" i="10" a="1"/>
  <c r="U665" i="10" s="1"/>
  <c r="BX20" i="10"/>
  <c r="X200" i="10" a="1"/>
  <c r="X200" i="10" s="1"/>
  <c r="X560" i="10" a="1"/>
  <c r="X560" i="10" s="1"/>
  <c r="E57" i="9"/>
  <c r="R53" i="9"/>
  <c r="Q53" i="9"/>
  <c r="P53" i="9"/>
  <c r="BK1460" i="22" a="1"/>
  <c r="BK1460" i="22" s="1"/>
  <c r="BJ1460" i="22" a="1"/>
  <c r="BJ1460" i="22" s="1"/>
  <c r="BI1460" i="22" a="1"/>
  <c r="BI1460" i="22" s="1"/>
  <c r="BH1460" i="22" a="1"/>
  <c r="BH1460" i="22" s="1"/>
  <c r="U49" i="9"/>
  <c r="T49" i="9"/>
  <c r="S49" i="9"/>
  <c r="F53" i="9"/>
  <c r="CE288" i="22" a="1"/>
  <c r="CE288" i="22" s="1"/>
  <c r="CA288" i="22" a="1"/>
  <c r="CA288" i="22" s="1"/>
  <c r="BW288" i="22" a="1"/>
  <c r="BW288" i="22" s="1"/>
  <c r="BV312" i="22"/>
  <c r="CD288" i="22" a="1"/>
  <c r="CD288" i="22" s="1"/>
  <c r="BZ288" i="22" a="1"/>
  <c r="BZ288" i="22" s="1"/>
  <c r="CC288" i="22" a="1"/>
  <c r="CC288" i="22" s="1"/>
  <c r="BY288" i="22" a="1"/>
  <c r="BY288" i="22" s="1"/>
  <c r="BJ360" i="22" s="1" a="1"/>
  <c r="BJ360" i="22" s="1"/>
  <c r="CF288" i="22" a="1"/>
  <c r="CF288" i="22" s="1"/>
  <c r="CB288" i="22" a="1"/>
  <c r="CB288" i="22" s="1"/>
  <c r="BX288" i="22" a="1"/>
  <c r="BX288" i="22" s="1"/>
  <c r="BG932" i="22"/>
  <c r="BG380" i="22"/>
  <c r="BI356" i="22" a="1"/>
  <c r="BI356" i="22" s="1"/>
  <c r="BH356" i="22" a="1"/>
  <c r="BH356" i="22" s="1"/>
  <c r="BK356" i="22" a="1"/>
  <c r="BK356" i="22" s="1"/>
  <c r="BJ356" i="22" a="1"/>
  <c r="BJ356" i="22" s="1"/>
  <c r="BG1480" i="22"/>
  <c r="BI904" i="22" a="1"/>
  <c r="BI904" i="22" s="1"/>
  <c r="BH904" i="22" a="1"/>
  <c r="BH904" i="22" s="1"/>
  <c r="BK904" i="22" a="1"/>
  <c r="BK904" i="22" s="1"/>
  <c r="BJ904" i="22" a="1"/>
  <c r="BJ904" i="22" s="1"/>
  <c r="BG938" i="22"/>
  <c r="BG386" i="22"/>
  <c r="BI362" i="22" a="1"/>
  <c r="BI362" i="22" s="1"/>
  <c r="BH362" i="22" a="1"/>
  <c r="BH362" i="22" s="1"/>
  <c r="BK362" i="22" a="1"/>
  <c r="BK362" i="22" s="1"/>
  <c r="BJ362" i="22" a="1"/>
  <c r="BJ362" i="22" s="1"/>
  <c r="BX29" i="10"/>
  <c r="X209" i="10" a="1"/>
  <c r="X209" i="10" s="1"/>
  <c r="X569" i="10" a="1"/>
  <c r="X569" i="10" s="1"/>
  <c r="BG916" i="22"/>
  <c r="BG364" i="22"/>
  <c r="BI340" i="22" a="1"/>
  <c r="BI340" i="22" s="1"/>
  <c r="BH340" i="22" a="1"/>
  <c r="BH340" i="22" s="1"/>
  <c r="BK340" i="22" a="1"/>
  <c r="BK340" i="22" s="1"/>
  <c r="BJ340" i="22" a="1"/>
  <c r="BJ340" i="22" s="1"/>
  <c r="BG1476" i="22"/>
  <c r="BH900" i="22" a="1"/>
  <c r="BH900" i="22" s="1"/>
  <c r="BI900" i="22" a="1"/>
  <c r="BI900" i="22" s="1"/>
  <c r="BJ900" i="22" a="1"/>
  <c r="BJ900" i="22" s="1"/>
  <c r="BK900" i="22" a="1"/>
  <c r="BK900" i="22" s="1"/>
  <c r="CE291" i="22" a="1"/>
  <c r="CE291" i="22" s="1"/>
  <c r="CA291" i="22" a="1"/>
  <c r="CA291" i="22" s="1"/>
  <c r="BW291" i="22" a="1"/>
  <c r="BW291" i="22" s="1"/>
  <c r="CD291" i="22" a="1"/>
  <c r="CD291" i="22" s="1"/>
  <c r="BZ291" i="22" a="1"/>
  <c r="BZ291" i="22" s="1"/>
  <c r="BV315" i="22"/>
  <c r="CC291" i="22" a="1"/>
  <c r="CC291" i="22" s="1"/>
  <c r="BY291" i="22" a="1"/>
  <c r="BY291" i="22" s="1"/>
  <c r="CF291" i="22" a="1"/>
  <c r="CF291" i="22" s="1"/>
  <c r="CB291" i="22" a="1"/>
  <c r="CB291" i="22" s="1"/>
  <c r="BX291" i="22" a="1"/>
  <c r="BX291" i="22" s="1"/>
  <c r="M56" i="11"/>
  <c r="AL51" i="10"/>
  <c r="Z771" i="10" s="1" a="1"/>
  <c r="Z771" i="10" s="1"/>
  <c r="AV41" i="10"/>
  <c r="Z41" i="10" a="1"/>
  <c r="Z41" i="10" s="1"/>
  <c r="Z401" i="10" a="1"/>
  <c r="Z401" i="10" s="1"/>
  <c r="BG923" i="22"/>
  <c r="BG371" i="22"/>
  <c r="BI347" i="22" a="1"/>
  <c r="BI347" i="22" s="1"/>
  <c r="BH347" i="22" a="1"/>
  <c r="BH347" i="22" s="1"/>
  <c r="BK347" i="22" a="1"/>
  <c r="BK347" i="22" s="1"/>
  <c r="BJ347" i="22" a="1"/>
  <c r="BJ347" i="22" s="1"/>
  <c r="BG925" i="22"/>
  <c r="BG373" i="22"/>
  <c r="BJ349" i="22" a="1"/>
  <c r="BJ349" i="22" s="1"/>
  <c r="CH19" i="10"/>
  <c r="X319" i="10" s="1" a="1"/>
  <c r="X319" i="10" s="1"/>
  <c r="X259" i="10" a="1"/>
  <c r="X259" i="10" s="1"/>
  <c r="BG1475" i="22"/>
  <c r="BH899" i="22" a="1"/>
  <c r="BH899" i="22" s="1"/>
  <c r="BJ899" i="22" a="1"/>
  <c r="BJ899" i="22" s="1"/>
  <c r="BI899" i="22" a="1"/>
  <c r="BI899" i="22" s="1"/>
  <c r="BK899" i="22" a="1"/>
  <c r="BK899" i="22" s="1"/>
  <c r="AA704" i="10" a="1"/>
  <c r="AA704" i="10" s="1"/>
  <c r="W704" i="10" a="1"/>
  <c r="W704" i="10" s="1"/>
  <c r="S764" i="10"/>
  <c r="Z704" i="10" a="1"/>
  <c r="Z704" i="10" s="1"/>
  <c r="V704" i="10" a="1"/>
  <c r="V704" i="10" s="1"/>
  <c r="AC704" i="10" a="1"/>
  <c r="AC704" i="10" s="1"/>
  <c r="Y704" i="10" a="1"/>
  <c r="Y704" i="10" s="1"/>
  <c r="U704" i="10" a="1"/>
  <c r="U704" i="10" s="1"/>
  <c r="AB704" i="10" a="1"/>
  <c r="AB704" i="10" s="1"/>
  <c r="X704" i="10" a="1"/>
  <c r="X704" i="10" s="1"/>
  <c r="T704" i="10" a="1"/>
  <c r="T704" i="10" s="1"/>
  <c r="BG1477" i="22"/>
  <c r="BI901" i="22" a="1"/>
  <c r="BI901" i="22" s="1"/>
  <c r="BJ901" i="22" a="1"/>
  <c r="BJ901" i="22" s="1"/>
  <c r="BH901" i="22" a="1"/>
  <c r="BH901" i="22" s="1"/>
  <c r="BK901" i="22" a="1"/>
  <c r="BK901" i="22" s="1"/>
  <c r="BK1465" i="22" a="1"/>
  <c r="BK1465" i="22" s="1"/>
  <c r="BJ1465" i="22" a="1"/>
  <c r="BJ1465" i="22" s="1"/>
  <c r="BH1465" i="22" a="1"/>
  <c r="BH1465" i="22" s="1"/>
  <c r="BI1465" i="22" a="1"/>
  <c r="BI1465" i="22" s="1"/>
  <c r="BG921" i="22"/>
  <c r="BG369" i="22"/>
  <c r="BI345" i="22" a="1"/>
  <c r="BI345" i="22" s="1"/>
  <c r="BH345" i="22" a="1"/>
  <c r="BH345" i="22" s="1"/>
  <c r="BK345" i="22" a="1"/>
  <c r="BK345" i="22" s="1"/>
  <c r="BJ345" i="22" a="1"/>
  <c r="BJ345" i="22" s="1"/>
  <c r="T51" i="9"/>
  <c r="F55" i="9"/>
  <c r="AC698" i="10" a="1"/>
  <c r="AC698" i="10" s="1"/>
  <c r="U698" i="10" a="1"/>
  <c r="U698" i="10" s="1"/>
  <c r="AB698" i="10" a="1"/>
  <c r="AB698" i="10" s="1"/>
  <c r="T698" i="10" a="1"/>
  <c r="T698" i="10" s="1"/>
  <c r="S758" i="10"/>
  <c r="AA698" i="10" a="1"/>
  <c r="AA698" i="10" s="1"/>
  <c r="W698" i="10" a="1"/>
  <c r="W698" i="10" s="1"/>
  <c r="V698" i="10" a="1"/>
  <c r="V698" i="10" s="1"/>
  <c r="AV54" i="22"/>
  <c r="I54" i="15" s="1"/>
  <c r="Q64" i="25"/>
  <c r="B64" i="28"/>
  <c r="Q48" i="25"/>
  <c r="B48" i="28"/>
  <c r="AV63" i="22"/>
  <c r="I63" i="15" s="1"/>
  <c r="R50" i="25"/>
  <c r="S50" i="25" s="1"/>
  <c r="C50" i="28"/>
  <c r="D50" i="28" s="1"/>
  <c r="AS50" i="22" a="1"/>
  <c r="AS50" i="22" s="1"/>
  <c r="M49" i="11" s="1"/>
  <c r="AO50" i="22" a="1"/>
  <c r="AO50" i="22" s="1"/>
  <c r="G49" i="11" s="1"/>
  <c r="AK50" i="22" a="1"/>
  <c r="AK50" i="22" s="1"/>
  <c r="AR50" i="22" a="1"/>
  <c r="AR50" i="22" s="1"/>
  <c r="L49" i="11" s="1"/>
  <c r="AN50" i="22" a="1"/>
  <c r="AN50" i="22" s="1"/>
  <c r="AQ50" i="22" a="1"/>
  <c r="AQ50" i="22" s="1"/>
  <c r="K49" i="11" s="1"/>
  <c r="AM50" i="22" a="1"/>
  <c r="AM50" i="22" s="1"/>
  <c r="AT50" i="22" a="1"/>
  <c r="AT50" i="22" s="1"/>
  <c r="O49" i="11" s="1"/>
  <c r="AP50" i="22" a="1"/>
  <c r="AP50" i="22" s="1"/>
  <c r="H49" i="11" s="1"/>
  <c r="AL50" i="22" a="1"/>
  <c r="AL50" i="22" s="1"/>
  <c r="R95" i="25"/>
  <c r="S95" i="25" s="1"/>
  <c r="C95" i="28"/>
  <c r="D95" i="28" s="1"/>
  <c r="AR95" i="22" a="1"/>
  <c r="AR95" i="22" s="1"/>
  <c r="AN95" i="22" a="1"/>
  <c r="AN95" i="22" s="1"/>
  <c r="AQ95" i="22" a="1"/>
  <c r="AQ95" i="22" s="1"/>
  <c r="AM95" i="22" a="1"/>
  <c r="AM95" i="22" s="1"/>
  <c r="AT95" i="22" a="1"/>
  <c r="AT95" i="22" s="1"/>
  <c r="O94" i="11" s="1"/>
  <c r="AP95" i="22" a="1"/>
  <c r="AP95" i="22" s="1"/>
  <c r="AL95" i="22" a="1"/>
  <c r="AL95" i="22" s="1"/>
  <c r="AS95" i="22" a="1"/>
  <c r="AS95" i="22" s="1"/>
  <c r="AO95" i="22" a="1"/>
  <c r="AO95" i="22" s="1"/>
  <c r="AK95" i="22" a="1"/>
  <c r="AK95" i="22" s="1"/>
  <c r="Q67" i="25"/>
  <c r="B67" i="28"/>
  <c r="R55" i="25"/>
  <c r="S55" i="25" s="1"/>
  <c r="C55" i="28"/>
  <c r="D55" i="28" s="1"/>
  <c r="AQ55" i="22" a="1"/>
  <c r="AQ55" i="22" s="1"/>
  <c r="K54" i="11" s="1"/>
  <c r="AM55" i="22" a="1"/>
  <c r="AM55" i="22" s="1"/>
  <c r="AT55" i="22" a="1"/>
  <c r="AT55" i="22" s="1"/>
  <c r="O54" i="11" s="1"/>
  <c r="AP55" i="22" a="1"/>
  <c r="AP55" i="22" s="1"/>
  <c r="H54" i="11" s="1"/>
  <c r="AL55" i="22" a="1"/>
  <c r="AL55" i="22" s="1"/>
  <c r="AS55" i="22" a="1"/>
  <c r="AS55" i="22" s="1"/>
  <c r="M54" i="11" s="1"/>
  <c r="AO55" i="22" a="1"/>
  <c r="AO55" i="22" s="1"/>
  <c r="G54" i="11" s="1"/>
  <c r="AK55" i="22" a="1"/>
  <c r="AK55" i="22" s="1"/>
  <c r="AR55" i="22" a="1"/>
  <c r="AR55" i="22" s="1"/>
  <c r="L54" i="11" s="1"/>
  <c r="AN55" i="22" a="1"/>
  <c r="AN55" i="22" s="1"/>
  <c r="Q102" i="25"/>
  <c r="B102" i="28"/>
  <c r="Q63" i="25"/>
  <c r="B63" i="28"/>
  <c r="Q82" i="25"/>
  <c r="B82" i="28"/>
  <c r="AV102" i="22"/>
  <c r="I102" i="15" s="1"/>
  <c r="Q80" i="25"/>
  <c r="B80" i="28"/>
  <c r="AV51" i="22"/>
  <c r="I51" i="15" s="1"/>
  <c r="Q66" i="25"/>
  <c r="B66" i="28"/>
  <c r="AV95" i="22"/>
  <c r="I95" i="15" s="1"/>
  <c r="R79" i="25"/>
  <c r="S79" i="25" s="1"/>
  <c r="C79" i="28"/>
  <c r="D79" i="28" s="1"/>
  <c r="AR79" i="22" a="1"/>
  <c r="AR79" i="22" s="1"/>
  <c r="AN79" i="22" a="1"/>
  <c r="AN79" i="22" s="1"/>
  <c r="AQ79" i="22" a="1"/>
  <c r="AQ79" i="22" s="1"/>
  <c r="AM79" i="22" a="1"/>
  <c r="AM79" i="22" s="1"/>
  <c r="AT79" i="22" a="1"/>
  <c r="AT79" i="22" s="1"/>
  <c r="O78" i="11" s="1"/>
  <c r="AP79" i="22" a="1"/>
  <c r="AP79" i="22" s="1"/>
  <c r="AL79" i="22" a="1"/>
  <c r="AL79" i="22" s="1"/>
  <c r="AS79" i="22" a="1"/>
  <c r="AS79" i="22" s="1"/>
  <c r="AO79" i="22" a="1"/>
  <c r="AO79" i="22" s="1"/>
  <c r="AK79" i="22" a="1"/>
  <c r="AK79" i="22" s="1"/>
  <c r="R69" i="25"/>
  <c r="S69" i="25" s="1"/>
  <c r="C69" i="28"/>
  <c r="D69" i="28" s="1"/>
  <c r="AS69" i="22" a="1"/>
  <c r="AS69" i="22" s="1"/>
  <c r="AO69" i="22" a="1"/>
  <c r="AO69" i="22" s="1"/>
  <c r="AK69" i="22" a="1"/>
  <c r="AK69" i="22" s="1"/>
  <c r="AR69" i="22" a="1"/>
  <c r="AR69" i="22" s="1"/>
  <c r="AN69" i="22" a="1"/>
  <c r="AN69" i="22" s="1"/>
  <c r="AQ69" i="22" a="1"/>
  <c r="AQ69" i="22" s="1"/>
  <c r="AM69" i="22" a="1"/>
  <c r="AM69" i="22" s="1"/>
  <c r="AT69" i="22" a="1"/>
  <c r="AT69" i="22" s="1"/>
  <c r="O68" i="11" s="1"/>
  <c r="AP69" i="22" a="1"/>
  <c r="AP69" i="22" s="1"/>
  <c r="AL69" i="22" a="1"/>
  <c r="AL69" i="22" s="1"/>
  <c r="AV93" i="22"/>
  <c r="I93" i="15" s="1"/>
  <c r="AV87" i="22"/>
  <c r="I87" i="15" s="1"/>
  <c r="BX56" i="10"/>
  <c r="X236" i="10" a="1"/>
  <c r="X236" i="10" s="1"/>
  <c r="X596" i="10" a="1"/>
  <c r="X596" i="10" s="1"/>
  <c r="CH55" i="10"/>
  <c r="X355" i="10" s="1" a="1"/>
  <c r="X355" i="10" s="1"/>
  <c r="X295" i="10" a="1"/>
  <c r="X295" i="10" s="1"/>
  <c r="AC674" i="10" a="1"/>
  <c r="AC674" i="10" s="1"/>
  <c r="Y674" i="10" a="1"/>
  <c r="Y674" i="10" s="1"/>
  <c r="U674" i="10" a="1"/>
  <c r="U674" i="10" s="1"/>
  <c r="AB674" i="10" a="1"/>
  <c r="AB674" i="10" s="1"/>
  <c r="X674" i="10" a="1"/>
  <c r="X674" i="10" s="1"/>
  <c r="T674" i="10" a="1"/>
  <c r="T674" i="10" s="1"/>
  <c r="S734" i="10"/>
  <c r="AA674" i="10" a="1"/>
  <c r="AA674" i="10" s="1"/>
  <c r="W674" i="10" a="1"/>
  <c r="W674" i="10" s="1"/>
  <c r="Z674" i="10" a="1"/>
  <c r="Z674" i="10" s="1"/>
  <c r="V674" i="10" a="1"/>
  <c r="V674" i="10" s="1"/>
  <c r="CH28" i="10"/>
  <c r="X328" i="10" s="1" a="1"/>
  <c r="X328" i="10" s="1"/>
  <c r="X268" i="10" a="1"/>
  <c r="X268" i="10" s="1"/>
  <c r="BG1471" i="22"/>
  <c r="BJ895" i="22" a="1"/>
  <c r="BJ895" i="22" s="1"/>
  <c r="BI895" i="22" a="1"/>
  <c r="BI895" i="22" s="1"/>
  <c r="BH895" i="22" a="1"/>
  <c r="BH895" i="22" s="1"/>
  <c r="BK895" i="22" a="1"/>
  <c r="BK895" i="22" s="1"/>
  <c r="BG1483" i="22"/>
  <c r="BH907" i="22" a="1"/>
  <c r="BH907" i="22" s="1"/>
  <c r="BI907" i="22" a="1"/>
  <c r="BI907" i="22" s="1"/>
  <c r="BK907" i="22" a="1"/>
  <c r="BK907" i="22" s="1"/>
  <c r="BJ907" i="22" a="1"/>
  <c r="BJ907" i="22" s="1"/>
  <c r="BG1481" i="22"/>
  <c r="BH905" i="22" a="1"/>
  <c r="BH905" i="22" s="1"/>
  <c r="BI905" i="22" a="1"/>
  <c r="BI905" i="22" s="1"/>
  <c r="BJ905" i="22" a="1"/>
  <c r="BJ905" i="22" s="1"/>
  <c r="BK905" i="22" a="1"/>
  <c r="BK905" i="22" s="1"/>
  <c r="BN57" i="10"/>
  <c r="X177" i="10" a="1"/>
  <c r="X177" i="10" s="1"/>
  <c r="X537" i="10" a="1"/>
  <c r="X537" i="10" s="1"/>
  <c r="BX38" i="10"/>
  <c r="X218" i="10" a="1"/>
  <c r="X218" i="10" s="1"/>
  <c r="X578" i="10" a="1"/>
  <c r="X578" i="10" s="1"/>
  <c r="S822" i="10"/>
  <c r="AC762" i="10" a="1"/>
  <c r="AC762" i="10" s="1"/>
  <c r="V762" i="10" a="1"/>
  <c r="V762" i="10" s="1"/>
  <c r="AB762" i="10" a="1"/>
  <c r="AB762" i="10" s="1"/>
  <c r="AA762" i="10" a="1"/>
  <c r="AA762" i="10" s="1"/>
  <c r="U762" i="10" a="1"/>
  <c r="U762" i="10" s="1"/>
  <c r="Z762" i="10" a="1"/>
  <c r="Z762" i="10" s="1"/>
  <c r="T762" i="10" a="1"/>
  <c r="T762" i="10" s="1"/>
  <c r="Y762" i="10" a="1"/>
  <c r="Y762" i="10" s="1"/>
  <c r="X762" i="10" a="1"/>
  <c r="X762" i="10" s="1"/>
  <c r="W762" i="10" a="1"/>
  <c r="W762" i="10" s="1"/>
  <c r="L51" i="9"/>
  <c r="C55" i="9"/>
  <c r="K51" i="9"/>
  <c r="J51" i="9"/>
  <c r="H58" i="11"/>
  <c r="L58" i="11"/>
  <c r="M47" i="9"/>
  <c r="D51" i="9"/>
  <c r="O47" i="9"/>
  <c r="N47" i="9"/>
  <c r="O50" i="9"/>
  <c r="N50" i="9"/>
  <c r="M50" i="9"/>
  <c r="D54" i="9"/>
  <c r="G59" i="11"/>
  <c r="BP48" i="10"/>
  <c r="Z168" i="10" a="1"/>
  <c r="Z168" i="10" s="1"/>
  <c r="Z528" i="10" a="1"/>
  <c r="Z528" i="10" s="1"/>
  <c r="AB814" i="10" a="1"/>
  <c r="AB814" i="10" s="1"/>
  <c r="T814" i="10" a="1"/>
  <c r="T814" i="10" s="1"/>
  <c r="AA814" i="10" a="1"/>
  <c r="AA814" i="10" s="1"/>
  <c r="Z814" i="10" a="1"/>
  <c r="Z814" i="10" s="1"/>
  <c r="Y814" i="10" a="1"/>
  <c r="Y814" i="10" s="1"/>
  <c r="S874" i="10"/>
  <c r="W814" i="10" a="1"/>
  <c r="W814" i="10" s="1"/>
  <c r="V814" i="10" a="1"/>
  <c r="V814" i="10" s="1"/>
  <c r="AC814" i="10" a="1"/>
  <c r="AC814" i="10" s="1"/>
  <c r="X814" i="10" a="1"/>
  <c r="X814" i="10" s="1"/>
  <c r="U814" i="10" a="1"/>
  <c r="U814" i="10" s="1"/>
  <c r="BG1484" i="22"/>
  <c r="BI908" i="22" a="1"/>
  <c r="BI908" i="22" s="1"/>
  <c r="BJ908" i="22" a="1"/>
  <c r="BJ908" i="22" s="1"/>
  <c r="BH908" i="22" a="1"/>
  <c r="BH908" i="22" s="1"/>
  <c r="BK908" i="22" a="1"/>
  <c r="BK908" i="22" s="1"/>
  <c r="BG1490" i="22"/>
  <c r="BI914" i="22" a="1"/>
  <c r="BI914" i="22" s="1"/>
  <c r="BH914" i="22" a="1"/>
  <c r="BH914" i="22" s="1"/>
  <c r="BJ914" i="22" a="1"/>
  <c r="BJ914" i="22" s="1"/>
  <c r="BK914" i="22" a="1"/>
  <c r="BK914" i="22" s="1"/>
  <c r="CE281" i="22" a="1"/>
  <c r="CE281" i="22" s="1"/>
  <c r="CA281" i="22" a="1"/>
  <c r="CA281" i="22" s="1"/>
  <c r="BW281" i="22" a="1"/>
  <c r="BW281" i="22" s="1"/>
  <c r="BH353" i="22" s="1" a="1"/>
  <c r="BH353" i="22" s="1"/>
  <c r="BV305" i="22"/>
  <c r="CD281" i="22" a="1"/>
  <c r="CD281" i="22" s="1"/>
  <c r="BZ281" i="22" a="1"/>
  <c r="BZ281" i="22" s="1"/>
  <c r="BK353" i="22" s="1" a="1"/>
  <c r="BK353" i="22" s="1"/>
  <c r="CC281" i="22" a="1"/>
  <c r="CC281" i="22" s="1"/>
  <c r="BY281" i="22" a="1"/>
  <c r="BY281" i="22" s="1"/>
  <c r="BJ353" i="22" s="1" a="1"/>
  <c r="BJ353" i="22" s="1"/>
  <c r="CF281" i="22" a="1"/>
  <c r="CF281" i="22" s="1"/>
  <c r="CB281" i="22" a="1"/>
  <c r="CB281" i="22" s="1"/>
  <c r="BX281" i="22" a="1"/>
  <c r="BX281" i="22" s="1"/>
  <c r="BI353" i="22" s="1" a="1"/>
  <c r="BI353" i="22" s="1"/>
  <c r="BK1452" i="22" a="1"/>
  <c r="BK1452" i="22" s="1"/>
  <c r="BH1452" i="22" a="1"/>
  <c r="BH1452" i="22" s="1"/>
  <c r="BJ1452" i="22" a="1"/>
  <c r="BJ1452" i="22" s="1"/>
  <c r="BI1452" i="22" a="1"/>
  <c r="BI1452" i="22" s="1"/>
  <c r="BD31" i="10"/>
  <c r="X91" i="10" a="1"/>
  <c r="X91" i="10" s="1"/>
  <c r="X451" i="10" a="1"/>
  <c r="X451" i="10" s="1"/>
  <c r="Z777" i="10" a="1"/>
  <c r="Z777" i="10" s="1"/>
  <c r="V777" i="10" a="1"/>
  <c r="V777" i="10" s="1"/>
  <c r="AC777" i="10" a="1"/>
  <c r="AC777" i="10" s="1"/>
  <c r="Y777" i="10" a="1"/>
  <c r="Y777" i="10" s="1"/>
  <c r="U777" i="10" a="1"/>
  <c r="U777" i="10" s="1"/>
  <c r="AB777" i="10" a="1"/>
  <c r="AB777" i="10" s="1"/>
  <c r="X777" i="10" a="1"/>
  <c r="X777" i="10" s="1"/>
  <c r="T777" i="10" a="1"/>
  <c r="T777" i="10" s="1"/>
  <c r="AA777" i="10" a="1"/>
  <c r="AA777" i="10" s="1"/>
  <c r="W777" i="10" a="1"/>
  <c r="W777" i="10" s="1"/>
  <c r="S837" i="10"/>
  <c r="BG1468" i="22"/>
  <c r="BH892" i="22" a="1"/>
  <c r="BH892" i="22" s="1"/>
  <c r="BI892" i="22" a="1"/>
  <c r="BI892" i="22" s="1"/>
  <c r="BK892" i="22" a="1"/>
  <c r="BK892" i="22" s="1"/>
  <c r="BJ892" i="22" a="1"/>
  <c r="BJ892" i="22" s="1"/>
  <c r="CJ19" i="10"/>
  <c r="Z319" i="10" s="1" a="1"/>
  <c r="Z319" i="10" s="1"/>
  <c r="Z259" i="10" a="1"/>
  <c r="Z259" i="10" s="1"/>
  <c r="G38" i="19"/>
  <c r="G48" i="19" s="1"/>
  <c r="G58" i="19" s="1"/>
  <c r="G68" i="19" s="1"/>
  <c r="G78" i="19" s="1"/>
  <c r="G88" i="19" s="1"/>
  <c r="K12" i="15"/>
  <c r="BK1454" i="22" a="1"/>
  <c r="BK1454" i="22" s="1"/>
  <c r="BH1454" i="22" a="1"/>
  <c r="BH1454" i="22" s="1"/>
  <c r="BJ1454" i="22" a="1"/>
  <c r="BJ1454" i="22" s="1"/>
  <c r="BI1454" i="22" a="1"/>
  <c r="BI1454" i="22" s="1"/>
  <c r="J62" i="7"/>
  <c r="I62" i="7"/>
  <c r="P62" i="7"/>
  <c r="V61" i="11" s="1"/>
  <c r="H62" i="7"/>
  <c r="B67" i="7"/>
  <c r="O62" i="7"/>
  <c r="U61" i="11" s="1"/>
  <c r="G62" i="7"/>
  <c r="N62" i="7"/>
  <c r="T61" i="11" s="1"/>
  <c r="F62" i="7"/>
  <c r="M62" i="7"/>
  <c r="S61" i="11" s="1"/>
  <c r="E62" i="7"/>
  <c r="L62" i="7"/>
  <c r="N61" i="11" s="1"/>
  <c r="D62" i="7"/>
  <c r="K62" i="7"/>
  <c r="C62" i="7"/>
  <c r="AJ14" i="9"/>
  <c r="I43" i="9" s="1"/>
  <c r="AN14" i="9"/>
  <c r="BC15" i="9"/>
  <c r="T15" i="7"/>
  <c r="U39" i="7" s="1"/>
  <c r="S16" i="7"/>
  <c r="X15" i="7"/>
  <c r="Y39" i="7" s="1"/>
  <c r="R39" i="7"/>
  <c r="W15" i="7"/>
  <c r="X39" i="7" s="1"/>
  <c r="S760" i="10"/>
  <c r="W700" i="10" a="1"/>
  <c r="W700" i="10" s="1"/>
  <c r="V700" i="10" a="1"/>
  <c r="V700" i="10" s="1"/>
  <c r="AC700" i="10" a="1"/>
  <c r="AC700" i="10" s="1"/>
  <c r="U700" i="10" a="1"/>
  <c r="U700" i="10" s="1"/>
  <c r="AB700" i="10" a="1"/>
  <c r="AB700" i="10" s="1"/>
  <c r="T700" i="10" a="1"/>
  <c r="T700" i="10" s="1"/>
  <c r="AC682" i="10" a="1"/>
  <c r="AC682" i="10" s="1"/>
  <c r="Y682" i="10" a="1"/>
  <c r="Y682" i="10" s="1"/>
  <c r="U682" i="10" a="1"/>
  <c r="U682" i="10" s="1"/>
  <c r="AB682" i="10" a="1"/>
  <c r="AB682" i="10" s="1"/>
  <c r="X682" i="10" a="1"/>
  <c r="X682" i="10" s="1"/>
  <c r="T682" i="10" a="1"/>
  <c r="T682" i="10" s="1"/>
  <c r="AA682" i="10" a="1"/>
  <c r="AA682" i="10" s="1"/>
  <c r="W682" i="10" a="1"/>
  <c r="W682" i="10" s="1"/>
  <c r="Z682" i="10" a="1"/>
  <c r="Z682" i="10" s="1"/>
  <c r="V682" i="10" a="1"/>
  <c r="V682" i="10" s="1"/>
  <c r="S742" i="10"/>
  <c r="BZ20" i="10"/>
  <c r="Z200" i="10" a="1"/>
  <c r="Z200" i="10" s="1"/>
  <c r="Z560" i="10" a="1"/>
  <c r="Z560" i="10" s="1"/>
  <c r="R86" i="25"/>
  <c r="S86" i="25" s="1"/>
  <c r="C86" i="28"/>
  <c r="D86" i="28" s="1"/>
  <c r="AS86" i="22" a="1"/>
  <c r="AS86" i="22" s="1"/>
  <c r="AO86" i="22" a="1"/>
  <c r="AO86" i="22" s="1"/>
  <c r="AK86" i="22" a="1"/>
  <c r="AK86" i="22" s="1"/>
  <c r="AR86" i="22" a="1"/>
  <c r="AR86" i="22" s="1"/>
  <c r="AN86" i="22" a="1"/>
  <c r="AN86" i="22" s="1"/>
  <c r="AQ86" i="22" a="1"/>
  <c r="AQ86" i="22" s="1"/>
  <c r="AM86" i="22" a="1"/>
  <c r="AM86" i="22" s="1"/>
  <c r="AT86" i="22" a="1"/>
  <c r="AT86" i="22" s="1"/>
  <c r="O85" i="11" s="1"/>
  <c r="AP86" i="22" a="1"/>
  <c r="AP86" i="22" s="1"/>
  <c r="AL86" i="22" a="1"/>
  <c r="AL86" i="22" s="1"/>
  <c r="R67" i="25"/>
  <c r="S67" i="25" s="1"/>
  <c r="C67" i="28"/>
  <c r="D67" i="28" s="1"/>
  <c r="AS67" i="22" a="1"/>
  <c r="AS67" i="22" s="1"/>
  <c r="AO67" i="22" a="1"/>
  <c r="AO67" i="22" s="1"/>
  <c r="AK67" i="22" a="1"/>
  <c r="AK67" i="22" s="1"/>
  <c r="AR67" i="22" a="1"/>
  <c r="AR67" i="22" s="1"/>
  <c r="AN67" i="22" a="1"/>
  <c r="AN67" i="22" s="1"/>
  <c r="AQ67" i="22" a="1"/>
  <c r="AQ67" i="22" s="1"/>
  <c r="AM67" i="22" a="1"/>
  <c r="AM67" i="22" s="1"/>
  <c r="AT67" i="22" a="1"/>
  <c r="AT67" i="22" s="1"/>
  <c r="O66" i="11" s="1"/>
  <c r="AP67" i="22" a="1"/>
  <c r="AP67" i="22" s="1"/>
  <c r="AL67" i="22" a="1"/>
  <c r="AL67" i="22" s="1"/>
  <c r="R93" i="25"/>
  <c r="S93" i="25" s="1"/>
  <c r="C93" i="28"/>
  <c r="D93" i="28" s="1"/>
  <c r="AS93" i="22" a="1"/>
  <c r="AS93" i="22" s="1"/>
  <c r="AO93" i="22" a="1"/>
  <c r="AO93" i="22" s="1"/>
  <c r="AK93" i="22" a="1"/>
  <c r="AK93" i="22" s="1"/>
  <c r="AR93" i="22" a="1"/>
  <c r="AR93" i="22" s="1"/>
  <c r="AN93" i="22" a="1"/>
  <c r="AN93" i="22" s="1"/>
  <c r="AQ93" i="22" a="1"/>
  <c r="AQ93" i="22" s="1"/>
  <c r="AM93" i="22" a="1"/>
  <c r="AM93" i="22" s="1"/>
  <c r="AT93" i="22" a="1"/>
  <c r="AT93" i="22" s="1"/>
  <c r="O92" i="11" s="1"/>
  <c r="AP93" i="22" a="1"/>
  <c r="AP93" i="22" s="1"/>
  <c r="AL93" i="22" a="1"/>
  <c r="AL93" i="22" s="1"/>
  <c r="R97" i="25"/>
  <c r="S97" i="25" s="1"/>
  <c r="C97" i="28"/>
  <c r="D97" i="28" s="1"/>
  <c r="AQ97" i="22" a="1"/>
  <c r="AQ97" i="22" s="1"/>
  <c r="AM97" i="22" a="1"/>
  <c r="AM97" i="22" s="1"/>
  <c r="AT97" i="22" a="1"/>
  <c r="AT97" i="22" s="1"/>
  <c r="O96" i="11" s="1"/>
  <c r="AP97" i="22" a="1"/>
  <c r="AP97" i="22" s="1"/>
  <c r="AL97" i="22" a="1"/>
  <c r="AL97" i="22" s="1"/>
  <c r="AS97" i="22" a="1"/>
  <c r="AS97" i="22" s="1"/>
  <c r="AO97" i="22" a="1"/>
  <c r="AO97" i="22" s="1"/>
  <c r="AK97" i="22" a="1"/>
  <c r="AK97" i="22" s="1"/>
  <c r="AR97" i="22" a="1"/>
  <c r="AR97" i="22" s="1"/>
  <c r="AN97" i="22" a="1"/>
  <c r="AN97" i="22" s="1"/>
  <c r="G65" i="19"/>
  <c r="R55" i="19"/>
  <c r="T38" i="7"/>
  <c r="S38" i="7"/>
  <c r="BH1448" i="22" a="1"/>
  <c r="BH1448" i="22" s="1"/>
  <c r="BK1448" i="22" a="1"/>
  <c r="BK1448" i="22" s="1"/>
  <c r="BJ1448" i="22" a="1"/>
  <c r="BJ1448" i="22" s="1"/>
  <c r="BI1448" i="22" a="1"/>
  <c r="BI1448" i="22" s="1"/>
  <c r="AB838" i="10" a="1"/>
  <c r="AB838" i="10" s="1"/>
  <c r="T838" i="10" a="1"/>
  <c r="T838" i="10" s="1"/>
  <c r="AA838" i="10" a="1"/>
  <c r="AA838" i="10" s="1"/>
  <c r="Z838" i="10" a="1"/>
  <c r="Z838" i="10" s="1"/>
  <c r="Y838" i="10" a="1"/>
  <c r="Y838" i="10" s="1"/>
  <c r="S898" i="10"/>
  <c r="W838" i="10" a="1"/>
  <c r="W838" i="10" s="1"/>
  <c r="V838" i="10" a="1"/>
  <c r="V838" i="10" s="1"/>
  <c r="AC838" i="10" a="1"/>
  <c r="AC838" i="10" s="1"/>
  <c r="X838" i="10" a="1"/>
  <c r="X838" i="10" s="1"/>
  <c r="U838" i="10" a="1"/>
  <c r="U838" i="10" s="1"/>
  <c r="BK1459" i="22" a="1"/>
  <c r="BK1459" i="22" s="1"/>
  <c r="BI1459" i="22" a="1"/>
  <c r="BI1459" i="22" s="1"/>
  <c r="BH1459" i="22" a="1"/>
  <c r="BH1459" i="22" s="1"/>
  <c r="BJ1459" i="22" a="1"/>
  <c r="BJ1459" i="22" s="1"/>
  <c r="AA696" i="10" a="1"/>
  <c r="AA696" i="10" s="1"/>
  <c r="W696" i="10" a="1"/>
  <c r="W696" i="10" s="1"/>
  <c r="Z696" i="10" a="1"/>
  <c r="Z696" i="10" s="1"/>
  <c r="V696" i="10" a="1"/>
  <c r="V696" i="10" s="1"/>
  <c r="AC696" i="10" a="1"/>
  <c r="AC696" i="10" s="1"/>
  <c r="Y696" i="10" a="1"/>
  <c r="Y696" i="10" s="1"/>
  <c r="U696" i="10" a="1"/>
  <c r="U696" i="10" s="1"/>
  <c r="AB696" i="10" a="1"/>
  <c r="AB696" i="10" s="1"/>
  <c r="X696" i="10" a="1"/>
  <c r="X696" i="10" s="1"/>
  <c r="T696" i="10" a="1"/>
  <c r="T696" i="10" s="1"/>
  <c r="S756" i="10"/>
  <c r="AL16" i="9"/>
  <c r="AP16" i="9" s="1"/>
  <c r="AT16" i="9" s="1"/>
  <c r="AX16" i="9" s="1"/>
  <c r="S51" i="9" s="1"/>
  <c r="BG1473" i="22"/>
  <c r="BJ897" i="22" a="1"/>
  <c r="BJ897" i="22" s="1"/>
  <c r="BH897" i="22" a="1"/>
  <c r="BH897" i="22" s="1"/>
  <c r="BI897" i="22" a="1"/>
  <c r="BI897" i="22" s="1"/>
  <c r="BK897" i="22" a="1"/>
  <c r="BK897" i="22" s="1"/>
  <c r="BQ41" i="10"/>
  <c r="AA161" i="10" a="1"/>
  <c r="AA161" i="10" s="1"/>
  <c r="AA521" i="10" a="1"/>
  <c r="AA521" i="10" s="1"/>
  <c r="R63" i="25"/>
  <c r="S63" i="25" s="1"/>
  <c r="C63" i="28"/>
  <c r="D63" i="28" s="1"/>
  <c r="AQ63" i="22" a="1"/>
  <c r="AQ63" i="22" s="1"/>
  <c r="AM63" i="22" a="1"/>
  <c r="AM63" i="22" s="1"/>
  <c r="AT63" i="22" a="1"/>
  <c r="AT63" i="22" s="1"/>
  <c r="O62" i="11" s="1"/>
  <c r="AP63" i="22" a="1"/>
  <c r="AP63" i="22" s="1"/>
  <c r="AL63" i="22" a="1"/>
  <c r="AL63" i="22" s="1"/>
  <c r="AS63" i="22" a="1"/>
  <c r="AS63" i="22" s="1"/>
  <c r="AO63" i="22" a="1"/>
  <c r="AO63" i="22" s="1"/>
  <c r="AK63" i="22" a="1"/>
  <c r="AK63" i="22" s="1"/>
  <c r="AR63" i="22" a="1"/>
  <c r="AR63" i="22" s="1"/>
  <c r="AN63" i="22" a="1"/>
  <c r="AN63" i="22" s="1"/>
  <c r="Q98" i="25"/>
  <c r="B98" i="28"/>
  <c r="Q60" i="25"/>
  <c r="B60" i="28"/>
  <c r="Q55" i="25"/>
  <c r="B55" i="28"/>
  <c r="Q89" i="25"/>
  <c r="B89" i="28"/>
  <c r="Q62" i="25"/>
  <c r="B62" i="28"/>
  <c r="Q52" i="25"/>
  <c r="B52" i="28"/>
  <c r="R101" i="25"/>
  <c r="S101" i="25" s="1"/>
  <c r="C101" i="28"/>
  <c r="D101" i="28" s="1"/>
  <c r="AT101" i="22" a="1"/>
  <c r="AT101" i="22" s="1"/>
  <c r="O100" i="11" s="1"/>
  <c r="AP101" i="22" a="1"/>
  <c r="AP101" i="22" s="1"/>
  <c r="AL101" i="22" a="1"/>
  <c r="AL101" i="22" s="1"/>
  <c r="AS101" i="22" a="1"/>
  <c r="AS101" i="22" s="1"/>
  <c r="AO101" i="22" a="1"/>
  <c r="AO101" i="22" s="1"/>
  <c r="AK101" i="22" a="1"/>
  <c r="AK101" i="22" s="1"/>
  <c r="AR101" i="22" a="1"/>
  <c r="AR101" i="22" s="1"/>
  <c r="AN101" i="22" a="1"/>
  <c r="AN101" i="22" s="1"/>
  <c r="AQ101" i="22" a="1"/>
  <c r="AQ101" i="22" s="1"/>
  <c r="AM101" i="22" a="1"/>
  <c r="AM101" i="22" s="1"/>
  <c r="AV99" i="22"/>
  <c r="I99" i="15" s="1"/>
  <c r="AV85" i="22"/>
  <c r="I85" i="15" s="1"/>
  <c r="R82" i="25"/>
  <c r="S82" i="25" s="1"/>
  <c r="C82" i="28"/>
  <c r="D82" i="28" s="1"/>
  <c r="AQ82" i="22" a="1"/>
  <c r="AQ82" i="22" s="1"/>
  <c r="AM82" i="22" a="1"/>
  <c r="AM82" i="22" s="1"/>
  <c r="AT82" i="22" a="1"/>
  <c r="AT82" i="22" s="1"/>
  <c r="O81" i="11" s="1"/>
  <c r="AP82" i="22" a="1"/>
  <c r="AP82" i="22" s="1"/>
  <c r="AL82" i="22" a="1"/>
  <c r="AL82" i="22" s="1"/>
  <c r="AS82" i="22" a="1"/>
  <c r="AS82" i="22" s="1"/>
  <c r="AO82" i="22" a="1"/>
  <c r="AO82" i="22" s="1"/>
  <c r="AK82" i="22" a="1"/>
  <c r="AK82" i="22" s="1"/>
  <c r="AR82" i="22" a="1"/>
  <c r="AR82" i="22" s="1"/>
  <c r="AN82" i="22" a="1"/>
  <c r="AN82" i="22" s="1"/>
  <c r="R52" i="25"/>
  <c r="S52" i="25" s="1"/>
  <c r="C52" i="28"/>
  <c r="D52" i="28" s="1"/>
  <c r="AT52" i="22" a="1"/>
  <c r="AT52" i="22" s="1"/>
  <c r="O51" i="11" s="1"/>
  <c r="AP52" i="22" a="1"/>
  <c r="AP52" i="22" s="1"/>
  <c r="H51" i="11" s="1"/>
  <c r="AL52" i="22" a="1"/>
  <c r="AL52" i="22" s="1"/>
  <c r="AS52" i="22" a="1"/>
  <c r="AS52" i="22" s="1"/>
  <c r="M51" i="11" s="1"/>
  <c r="AO52" i="22" a="1"/>
  <c r="AO52" i="22" s="1"/>
  <c r="G51" i="11" s="1"/>
  <c r="AK52" i="22" a="1"/>
  <c r="AK52" i="22" s="1"/>
  <c r="AR52" i="22" a="1"/>
  <c r="AR52" i="22" s="1"/>
  <c r="L51" i="11" s="1"/>
  <c r="AN52" i="22" a="1"/>
  <c r="AN52" i="22" s="1"/>
  <c r="AQ52" i="22" a="1"/>
  <c r="AQ52" i="22" s="1"/>
  <c r="K51" i="11" s="1"/>
  <c r="AM52" i="22" a="1"/>
  <c r="AM52" i="22" s="1"/>
  <c r="Q77" i="25"/>
  <c r="B77" i="28"/>
  <c r="R102" i="25"/>
  <c r="S102" i="25" s="1"/>
  <c r="C102" i="28"/>
  <c r="D102" i="28" s="1"/>
  <c r="AR102" i="22" a="1"/>
  <c r="AR102" i="22" s="1"/>
  <c r="AN102" i="22" a="1"/>
  <c r="AN102" i="22" s="1"/>
  <c r="AQ102" i="22" a="1"/>
  <c r="AQ102" i="22" s="1"/>
  <c r="AM102" i="22" a="1"/>
  <c r="AM102" i="22" s="1"/>
  <c r="AT102" i="22" a="1"/>
  <c r="AT102" i="22" s="1"/>
  <c r="O101" i="11" s="1"/>
  <c r="AP102" i="22" a="1"/>
  <c r="AP102" i="22" s="1"/>
  <c r="AL102" i="22" a="1"/>
  <c r="AL102" i="22" s="1"/>
  <c r="AS102" i="22" a="1"/>
  <c r="AS102" i="22" s="1"/>
  <c r="AO102" i="22" a="1"/>
  <c r="AO102" i="22" s="1"/>
  <c r="AK102" i="22" a="1"/>
  <c r="AK102" i="22" s="1"/>
  <c r="AV64" i="22"/>
  <c r="I64" i="15" s="1"/>
  <c r="AV97" i="22"/>
  <c r="I97" i="15" s="1"/>
  <c r="R91" i="25"/>
  <c r="S91" i="25" s="1"/>
  <c r="C91" i="28"/>
  <c r="D91" i="28" s="1"/>
  <c r="AT91" i="22" a="1"/>
  <c r="AT91" i="22" s="1"/>
  <c r="O90" i="11" s="1"/>
  <c r="AP91" i="22" a="1"/>
  <c r="AP91" i="22" s="1"/>
  <c r="AL91" i="22" a="1"/>
  <c r="AL91" i="22" s="1"/>
  <c r="AS91" i="22" a="1"/>
  <c r="AS91" i="22" s="1"/>
  <c r="AO91" i="22" a="1"/>
  <c r="AO91" i="22" s="1"/>
  <c r="AK91" i="22" a="1"/>
  <c r="AK91" i="22" s="1"/>
  <c r="AR91" i="22" a="1"/>
  <c r="AR91" i="22" s="1"/>
  <c r="AN91" i="22" a="1"/>
  <c r="AN91" i="22" s="1"/>
  <c r="AQ91" i="22" a="1"/>
  <c r="AQ91" i="22" s="1"/>
  <c r="AM91" i="22" a="1"/>
  <c r="AM91" i="22" s="1"/>
  <c r="Q88" i="25"/>
  <c r="B88" i="28"/>
  <c r="BG937" i="22"/>
  <c r="BG385" i="22"/>
  <c r="BI361" i="22" a="1"/>
  <c r="BI361" i="22" s="1"/>
  <c r="BH361" i="22" a="1"/>
  <c r="BH361" i="22" s="1"/>
  <c r="BJ361" i="22" a="1"/>
  <c r="BJ361" i="22" s="1"/>
  <c r="AA688" i="10" a="1"/>
  <c r="AA688" i="10" s="1"/>
  <c r="W688" i="10" a="1"/>
  <c r="W688" i="10" s="1"/>
  <c r="Z688" i="10" a="1"/>
  <c r="Z688" i="10" s="1"/>
  <c r="V688" i="10" a="1"/>
  <c r="V688" i="10" s="1"/>
  <c r="AC688" i="10" a="1"/>
  <c r="AC688" i="10" s="1"/>
  <c r="Y688" i="10" a="1"/>
  <c r="Y688" i="10" s="1"/>
  <c r="U688" i="10" a="1"/>
  <c r="U688" i="10" s="1"/>
  <c r="S748" i="10"/>
  <c r="AB688" i="10" a="1"/>
  <c r="AB688" i="10" s="1"/>
  <c r="T688" i="10" a="1"/>
  <c r="T688" i="10" s="1"/>
  <c r="BV318" i="22"/>
  <c r="CE294" i="22" a="1"/>
  <c r="CE294" i="22" s="1"/>
  <c r="CA294" i="22" a="1"/>
  <c r="CA294" i="22" s="1"/>
  <c r="BW294" i="22" a="1"/>
  <c r="BW294" i="22" s="1"/>
  <c r="CD294" i="22" a="1"/>
  <c r="CD294" i="22" s="1"/>
  <c r="BZ294" i="22" a="1"/>
  <c r="BZ294" i="22" s="1"/>
  <c r="CC294" i="22" a="1"/>
  <c r="CC294" i="22" s="1"/>
  <c r="BY294" i="22" a="1"/>
  <c r="BY294" i="22" s="1"/>
  <c r="CF294" i="22" a="1"/>
  <c r="CF294" i="22" s="1"/>
  <c r="CB294" i="22" a="1"/>
  <c r="CB294" i="22" s="1"/>
  <c r="BX294" i="22" a="1"/>
  <c r="BX294" i="22" s="1"/>
  <c r="BV331" i="22"/>
  <c r="CE307" i="22" a="1"/>
  <c r="CE307" i="22" s="1"/>
  <c r="CA307" i="22" a="1"/>
  <c r="CA307" i="22" s="1"/>
  <c r="BW307" i="22" a="1"/>
  <c r="BW307" i="22" s="1"/>
  <c r="CD307" i="22" a="1"/>
  <c r="CD307" i="22" s="1"/>
  <c r="BZ307" i="22" a="1"/>
  <c r="BZ307" i="22" s="1"/>
  <c r="CC307" i="22" a="1"/>
  <c r="CC307" i="22" s="1"/>
  <c r="BY307" i="22" a="1"/>
  <c r="BY307" i="22" s="1"/>
  <c r="CF307" i="22" a="1"/>
  <c r="CF307" i="22" s="1"/>
  <c r="CB307" i="22" a="1"/>
  <c r="CB307" i="22" s="1"/>
  <c r="BX307" i="22" a="1"/>
  <c r="BX307" i="22" s="1"/>
  <c r="G60" i="11"/>
  <c r="BP39" i="10"/>
  <c r="Z159" i="10" a="1"/>
  <c r="Z159" i="10" s="1"/>
  <c r="Z519" i="10" a="1"/>
  <c r="Z519" i="10" s="1"/>
  <c r="X619" i="10" a="1"/>
  <c r="X619" i="10" s="1"/>
  <c r="BD49" i="10"/>
  <c r="X109" i="10" a="1"/>
  <c r="X109" i="10" s="1"/>
  <c r="X469" i="10" a="1"/>
  <c r="X469" i="10" s="1"/>
  <c r="K59" i="11"/>
  <c r="AN41" i="7"/>
  <c r="AN63" i="7"/>
  <c r="AB669" i="10" a="1"/>
  <c r="AB669" i="10" s="1"/>
  <c r="X669" i="10" a="1"/>
  <c r="X669" i="10" s="1"/>
  <c r="T669" i="10" a="1"/>
  <c r="T669" i="10" s="1"/>
  <c r="S729" i="10"/>
  <c r="AA669" i="10" a="1"/>
  <c r="AA669" i="10" s="1"/>
  <c r="W669" i="10" a="1"/>
  <c r="W669" i="10" s="1"/>
  <c r="Z669" i="10" a="1"/>
  <c r="Z669" i="10" s="1"/>
  <c r="V669" i="10" a="1"/>
  <c r="V669" i="10" s="1"/>
  <c r="AC669" i="10" a="1"/>
  <c r="AC669" i="10" s="1"/>
  <c r="Y669" i="10" a="1"/>
  <c r="Y669" i="10" s="1"/>
  <c r="U669" i="10" a="1"/>
  <c r="U669" i="10" s="1"/>
  <c r="P12" i="5"/>
  <c r="Q11" i="5"/>
  <c r="BQ50" i="10"/>
  <c r="AA170" i="10" a="1"/>
  <c r="AA170" i="10" s="1"/>
  <c r="AA530" i="10" a="1"/>
  <c r="AA530" i="10" s="1"/>
  <c r="L53" i="9"/>
  <c r="C57" i="9"/>
  <c r="K53" i="9"/>
  <c r="J53" i="9"/>
  <c r="BN48" i="10"/>
  <c r="X168" i="10" a="1"/>
  <c r="X168" i="10" s="1"/>
  <c r="X528" i="10" a="1"/>
  <c r="X528" i="10" s="1"/>
  <c r="BV323" i="22"/>
  <c r="CE299" i="22" a="1"/>
  <c r="CE299" i="22" s="1"/>
  <c r="CA299" i="22" a="1"/>
  <c r="CA299" i="22" s="1"/>
  <c r="BW299" i="22" a="1"/>
  <c r="BW299" i="22" s="1"/>
  <c r="CD299" i="22" a="1"/>
  <c r="CD299" i="22" s="1"/>
  <c r="BZ299" i="22" a="1"/>
  <c r="BZ299" i="22" s="1"/>
  <c r="CC299" i="22" a="1"/>
  <c r="CC299" i="22" s="1"/>
  <c r="BY299" i="22" a="1"/>
  <c r="BY299" i="22" s="1"/>
  <c r="CF299" i="22" a="1"/>
  <c r="CF299" i="22" s="1"/>
  <c r="CB299" i="22" a="1"/>
  <c r="CB299" i="22" s="1"/>
  <c r="BX299" i="22" a="1"/>
  <c r="BX299" i="22" s="1"/>
  <c r="BN21" i="10"/>
  <c r="X141" i="10" a="1"/>
  <c r="X141" i="10" s="1"/>
  <c r="X501" i="10" a="1"/>
  <c r="X501" i="10" s="1"/>
  <c r="BQ59" i="10"/>
  <c r="AA179" i="10" a="1"/>
  <c r="AA179" i="10" s="1"/>
  <c r="AA539" i="10" a="1"/>
  <c r="AA539" i="10" s="1"/>
  <c r="BN30" i="10"/>
  <c r="X150" i="10" a="1"/>
  <c r="X150" i="10" s="1"/>
  <c r="X510" i="10" a="1"/>
  <c r="X510" i="10" s="1"/>
  <c r="I54" i="9"/>
  <c r="H54" i="9"/>
  <c r="G54" i="9"/>
  <c r="B58" i="9"/>
  <c r="CE271" i="22" a="1"/>
  <c r="CE271" i="22" s="1"/>
  <c r="CA271" i="22" a="1"/>
  <c r="CA271" i="22" s="1"/>
  <c r="BW271" i="22" a="1"/>
  <c r="BW271" i="22" s="1"/>
  <c r="BH343" i="22" s="1" a="1"/>
  <c r="BH343" i="22" s="1"/>
  <c r="BV295" i="22"/>
  <c r="CD271" i="22" a="1"/>
  <c r="CD271" i="22" s="1"/>
  <c r="BZ271" i="22" a="1"/>
  <c r="BZ271" i="22" s="1"/>
  <c r="BK343" i="22" s="1" a="1"/>
  <c r="BK343" i="22" s="1"/>
  <c r="CC271" i="22" a="1"/>
  <c r="CC271" i="22" s="1"/>
  <c r="BY271" i="22" a="1"/>
  <c r="BY271" i="22" s="1"/>
  <c r="BJ343" i="22" s="1" a="1"/>
  <c r="BJ343" i="22" s="1"/>
  <c r="CF271" i="22" a="1"/>
  <c r="CF271" i="22" s="1"/>
  <c r="CB271" i="22" a="1"/>
  <c r="CB271" i="22" s="1"/>
  <c r="BX271" i="22" a="1"/>
  <c r="BX271" i="22" s="1"/>
  <c r="BI343" i="22" s="1" a="1"/>
  <c r="BI343" i="22" s="1"/>
  <c r="BV338" i="22"/>
  <c r="CE314" i="22" a="1"/>
  <c r="CE314" i="22" s="1"/>
  <c r="CA314" i="22" a="1"/>
  <c r="CA314" i="22" s="1"/>
  <c r="BW314" i="22" a="1"/>
  <c r="BW314" i="22" s="1"/>
  <c r="CD314" i="22" a="1"/>
  <c r="CD314" i="22" s="1"/>
  <c r="BZ314" i="22" a="1"/>
  <c r="BZ314" i="22" s="1"/>
  <c r="CC314" i="22" a="1"/>
  <c r="CC314" i="22" s="1"/>
  <c r="BY314" i="22" a="1"/>
  <c r="BY314" i="22" s="1"/>
  <c r="CF314" i="22" a="1"/>
  <c r="CF314" i="22" s="1"/>
  <c r="CB314" i="22" a="1"/>
  <c r="CB314" i="22" s="1"/>
  <c r="BX314" i="22" a="1"/>
  <c r="BX314" i="22" s="1"/>
  <c r="CE279" i="22" a="1"/>
  <c r="CE279" i="22" s="1"/>
  <c r="CA279" i="22" a="1"/>
  <c r="CA279" i="22" s="1"/>
  <c r="BW279" i="22" a="1"/>
  <c r="BW279" i="22" s="1"/>
  <c r="BV303" i="22"/>
  <c r="CD279" i="22" a="1"/>
  <c r="CD279" i="22" s="1"/>
  <c r="BZ279" i="22" a="1"/>
  <c r="BZ279" i="22" s="1"/>
  <c r="BK351" i="22" s="1" a="1"/>
  <c r="BK351" i="22" s="1"/>
  <c r="CC279" i="22" a="1"/>
  <c r="CC279" i="22" s="1"/>
  <c r="BY279" i="22" a="1"/>
  <c r="BY279" i="22" s="1"/>
  <c r="BJ351" i="22" s="1" a="1"/>
  <c r="BJ351" i="22" s="1"/>
  <c r="CF279" i="22" a="1"/>
  <c r="CF279" i="22" s="1"/>
  <c r="CB279" i="22" a="1"/>
  <c r="CB279" i="22" s="1"/>
  <c r="BX279" i="22" a="1"/>
  <c r="BX279" i="22" s="1"/>
  <c r="G56" i="19"/>
  <c r="R46" i="19"/>
  <c r="R47" i="19" s="1"/>
  <c r="R48" i="19" s="1"/>
  <c r="CE286" i="22" a="1"/>
  <c r="CE286" i="22" s="1"/>
  <c r="CA286" i="22" a="1"/>
  <c r="CA286" i="22" s="1"/>
  <c r="BW286" i="22" a="1"/>
  <c r="BW286" i="22" s="1"/>
  <c r="BV310" i="22"/>
  <c r="CD286" i="22" a="1"/>
  <c r="CD286" i="22" s="1"/>
  <c r="BZ286" i="22" a="1"/>
  <c r="BZ286" i="22" s="1"/>
  <c r="BK358" i="22" s="1" a="1"/>
  <c r="BK358" i="22" s="1"/>
  <c r="CC286" i="22" a="1"/>
  <c r="CC286" i="22" s="1"/>
  <c r="BY286" i="22" a="1"/>
  <c r="BY286" i="22" s="1"/>
  <c r="CF286" i="22" a="1"/>
  <c r="CF286" i="22" s="1"/>
  <c r="CB286" i="22" a="1"/>
  <c r="CB286" i="22" s="1"/>
  <c r="BX286" i="22" a="1"/>
  <c r="BX286" i="22" s="1"/>
  <c r="BI358" i="22" s="1" a="1"/>
  <c r="BI358" i="22" s="1"/>
  <c r="BP21" i="10"/>
  <c r="Z141" i="10" a="1"/>
  <c r="Z141" i="10" s="1"/>
  <c r="Z501" i="10" a="1"/>
  <c r="Z501" i="10" s="1"/>
  <c r="BV326" i="22"/>
  <c r="CE302" i="22" a="1"/>
  <c r="CE302" i="22" s="1"/>
  <c r="CA302" i="22" a="1"/>
  <c r="CA302" i="22" s="1"/>
  <c r="BW302" i="22" a="1"/>
  <c r="BW302" i="22" s="1"/>
  <c r="CD302" i="22" a="1"/>
  <c r="CD302" i="22" s="1"/>
  <c r="BZ302" i="22" a="1"/>
  <c r="BZ302" i="22" s="1"/>
  <c r="CC302" i="22" a="1"/>
  <c r="CC302" i="22" s="1"/>
  <c r="BY302" i="22" a="1"/>
  <c r="BY302" i="22" s="1"/>
  <c r="CF302" i="22" a="1"/>
  <c r="CF302" i="22" s="1"/>
  <c r="CB302" i="22" a="1"/>
  <c r="CB302" i="22" s="1"/>
  <c r="BX302" i="22" a="1"/>
  <c r="BX302" i="22" s="1"/>
  <c r="BV332" i="22"/>
  <c r="CE308" i="22" a="1"/>
  <c r="CE308" i="22" s="1"/>
  <c r="CA308" i="22" a="1"/>
  <c r="CA308" i="22" s="1"/>
  <c r="BW308" i="22" a="1"/>
  <c r="BW308" i="22" s="1"/>
  <c r="CD308" i="22" a="1"/>
  <c r="CD308" i="22" s="1"/>
  <c r="BZ308" i="22" a="1"/>
  <c r="BZ308" i="22" s="1"/>
  <c r="CC308" i="22" a="1"/>
  <c r="CC308" i="22" s="1"/>
  <c r="BY308" i="22" a="1"/>
  <c r="BY308" i="22" s="1"/>
  <c r="CF308" i="22" a="1"/>
  <c r="CF308" i="22" s="1"/>
  <c r="CB308" i="22" a="1"/>
  <c r="CB308" i="22" s="1"/>
  <c r="BX308" i="22" a="1"/>
  <c r="BX308" i="22" s="1"/>
  <c r="AV12" i="9"/>
  <c r="O37" i="9"/>
  <c r="G37" i="15" s="1"/>
  <c r="B51" i="9"/>
  <c r="H47" i="9"/>
  <c r="G47" i="9"/>
  <c r="AB709" i="10" a="1"/>
  <c r="AB709" i="10" s="1"/>
  <c r="T709" i="10" a="1"/>
  <c r="T709" i="10" s="1"/>
  <c r="S769" i="10"/>
  <c r="W709" i="10" a="1"/>
  <c r="W709" i="10" s="1"/>
  <c r="V709" i="10" a="1"/>
  <c r="V709" i="10" s="1"/>
  <c r="AC709" i="10" a="1"/>
  <c r="AC709" i="10" s="1"/>
  <c r="U709" i="10" a="1"/>
  <c r="U709" i="10" s="1"/>
  <c r="CK57" i="10"/>
  <c r="AA297" i="10" a="1"/>
  <c r="AA297" i="10" s="1"/>
  <c r="AA657" i="10" a="1"/>
  <c r="AA657" i="10" s="1"/>
  <c r="S779" i="10"/>
  <c r="V719" i="10" a="1"/>
  <c r="V719" i="10" s="1"/>
  <c r="AC719" i="10" a="1"/>
  <c r="AC719" i="10" s="1"/>
  <c r="U719" i="10" a="1"/>
  <c r="U719" i="10" s="1"/>
  <c r="AB719" i="10" a="1"/>
  <c r="AB719" i="10" s="1"/>
  <c r="T719" i="10" a="1"/>
  <c r="T719" i="10" s="1"/>
  <c r="W719" i="10" a="1"/>
  <c r="W719" i="10" s="1"/>
  <c r="AR13" i="9"/>
  <c r="L40" i="9"/>
  <c r="G40" i="15" s="1"/>
  <c r="BX47" i="10"/>
  <c r="X227" i="10" a="1"/>
  <c r="X227" i="10" s="1"/>
  <c r="X587" i="10" a="1"/>
  <c r="X587" i="10" s="1"/>
  <c r="BG60" i="10"/>
  <c r="AA120" i="10" a="1"/>
  <c r="AA120" i="10" s="1"/>
  <c r="AA480" i="10" a="1"/>
  <c r="AA480" i="10" s="1"/>
  <c r="K60" i="11"/>
  <c r="M58" i="11"/>
  <c r="AT59" i="10"/>
  <c r="X59" i="10" a="1"/>
  <c r="X59" i="10" s="1"/>
  <c r="X419" i="10" a="1"/>
  <c r="X419" i="10" s="1"/>
  <c r="BI1463" i="22" a="1"/>
  <c r="BI1463" i="22" s="1"/>
  <c r="BK1463" i="22" a="1"/>
  <c r="BK1463" i="22" s="1"/>
  <c r="BJ1463" i="22" a="1"/>
  <c r="BJ1463" i="22" s="1"/>
  <c r="BH1463" i="22" a="1"/>
  <c r="BH1463" i="22" s="1"/>
  <c r="BP57" i="10"/>
  <c r="Z177" i="10" a="1"/>
  <c r="Z177" i="10" s="1"/>
  <c r="Z537" i="10" a="1"/>
  <c r="Z537" i="10" s="1"/>
  <c r="BZ56" i="10"/>
  <c r="Z236" i="10" a="1"/>
  <c r="Z236" i="10" s="1"/>
  <c r="Z596" i="10" a="1"/>
  <c r="Z596" i="10" s="1"/>
  <c r="H59" i="11"/>
  <c r="L59" i="11"/>
  <c r="Z675" i="10" a="1"/>
  <c r="Z675" i="10" s="1"/>
  <c r="V675" i="10" a="1"/>
  <c r="V675" i="10" s="1"/>
  <c r="AC675" i="10" a="1"/>
  <c r="AC675" i="10" s="1"/>
  <c r="Y675" i="10" a="1"/>
  <c r="Y675" i="10" s="1"/>
  <c r="U675" i="10" a="1"/>
  <c r="U675" i="10" s="1"/>
  <c r="AB675" i="10" a="1"/>
  <c r="AB675" i="10" s="1"/>
  <c r="X675" i="10" a="1"/>
  <c r="X675" i="10" s="1"/>
  <c r="T675" i="10" a="1"/>
  <c r="T675" i="10" s="1"/>
  <c r="S735" i="10"/>
  <c r="AA675" i="10" a="1"/>
  <c r="AA675" i="10" s="1"/>
  <c r="W675" i="10" a="1"/>
  <c r="W675" i="10" s="1"/>
  <c r="BN39" i="10"/>
  <c r="X159" i="10" a="1"/>
  <c r="X159" i="10" s="1"/>
  <c r="X519" i="10" a="1"/>
  <c r="X519" i="10" s="1"/>
  <c r="BD40" i="10"/>
  <c r="X100" i="10" a="1"/>
  <c r="X100" i="10" s="1"/>
  <c r="X460" i="10" a="1"/>
  <c r="X460" i="10" s="1"/>
  <c r="BJ1456" i="22" a="1"/>
  <c r="BJ1456" i="22" s="1"/>
  <c r="BK1456" i="22" a="1"/>
  <c r="BK1456" i="22" s="1"/>
  <c r="BI1456" i="22" a="1"/>
  <c r="BI1456" i="22" s="1"/>
  <c r="BH1456" i="22" a="1"/>
  <c r="BH1456" i="22" s="1"/>
  <c r="BG933" i="22"/>
  <c r="BG381" i="22"/>
  <c r="BI357" i="22" a="1"/>
  <c r="BI357" i="22" s="1"/>
  <c r="BH357" i="22" a="1"/>
  <c r="BH357" i="22" s="1"/>
  <c r="BK357" i="22" a="1"/>
  <c r="BK357" i="22" s="1"/>
  <c r="BJ357" i="22" a="1"/>
  <c r="BJ357" i="22" s="1"/>
  <c r="S790" i="10"/>
  <c r="AC730" i="10" a="1"/>
  <c r="AC730" i="10" s="1"/>
  <c r="Y730" i="10" a="1"/>
  <c r="Y730" i="10" s="1"/>
  <c r="U730" i="10" a="1"/>
  <c r="U730" i="10" s="1"/>
  <c r="AB730" i="10" a="1"/>
  <c r="AB730" i="10" s="1"/>
  <c r="X730" i="10" a="1"/>
  <c r="X730" i="10" s="1"/>
  <c r="T730" i="10" a="1"/>
  <c r="T730" i="10" s="1"/>
  <c r="AA730" i="10" a="1"/>
  <c r="AA730" i="10" s="1"/>
  <c r="W730" i="10" a="1"/>
  <c r="W730" i="10" s="1"/>
  <c r="Z730" i="10" a="1"/>
  <c r="Z730" i="10" s="1"/>
  <c r="V730" i="10" a="1"/>
  <c r="V730" i="10" s="1"/>
  <c r="BZ47" i="10"/>
  <c r="Z227" i="10" a="1"/>
  <c r="Z227" i="10" s="1"/>
  <c r="Z587" i="10" a="1"/>
  <c r="Z587" i="10" s="1"/>
  <c r="CE269" i="22" a="1"/>
  <c r="CE269" i="22" s="1"/>
  <c r="CA269" i="22" a="1"/>
  <c r="CA269" i="22" s="1"/>
  <c r="BW269" i="22" a="1"/>
  <c r="BW269" i="22" s="1"/>
  <c r="BH341" i="22" s="1" a="1"/>
  <c r="BH341" i="22" s="1"/>
  <c r="BV293" i="22"/>
  <c r="CD269" i="22" a="1"/>
  <c r="CD269" i="22" s="1"/>
  <c r="BZ269" i="22" a="1"/>
  <c r="BZ269" i="22" s="1"/>
  <c r="BK341" i="22" s="1" a="1"/>
  <c r="BK341" i="22" s="1"/>
  <c r="CC269" i="22" a="1"/>
  <c r="CC269" i="22" s="1"/>
  <c r="BY269" i="22" a="1"/>
  <c r="BY269" i="22" s="1"/>
  <c r="BJ341" i="22" s="1" a="1"/>
  <c r="BJ341" i="22" s="1"/>
  <c r="CF269" i="22" a="1"/>
  <c r="CF269" i="22" s="1"/>
  <c r="CB269" i="22" a="1"/>
  <c r="CB269" i="22" s="1"/>
  <c r="BX269" i="22" a="1"/>
  <c r="BX269" i="22" s="1"/>
  <c r="BI341" i="22" s="1" a="1"/>
  <c r="BI341" i="22" s="1"/>
  <c r="BF58" i="10"/>
  <c r="Z118" i="10" a="1"/>
  <c r="Z118" i="10" s="1"/>
  <c r="Z478" i="10" a="1"/>
  <c r="Z478" i="10" s="1"/>
  <c r="BG927" i="22"/>
  <c r="BG375" i="22"/>
  <c r="BI351" i="22" a="1"/>
  <c r="BI351" i="22" s="1"/>
  <c r="BH351" i="22" a="1"/>
  <c r="BH351" i="22" s="1"/>
  <c r="AT41" i="10"/>
  <c r="AJ51" i="10"/>
  <c r="X771" i="10" s="1" a="1"/>
  <c r="X771" i="10" s="1"/>
  <c r="X41" i="10" a="1"/>
  <c r="X41" i="10" s="1"/>
  <c r="X401" i="10" a="1"/>
  <c r="X401" i="10" s="1"/>
  <c r="AB771" i="10" a="1"/>
  <c r="AB771" i="10" s="1"/>
  <c r="T771" i="10" a="1"/>
  <c r="T771" i="10" s="1"/>
  <c r="AA771" i="10" a="1"/>
  <c r="AA771" i="10" s="1"/>
  <c r="W771" i="10" a="1"/>
  <c r="W771" i="10" s="1"/>
  <c r="V771" i="10" a="1"/>
  <c r="V771" i="10" s="1"/>
  <c r="S831" i="10"/>
  <c r="AC771" i="10" a="1"/>
  <c r="AC771" i="10" s="1"/>
  <c r="Y771" i="10" a="1"/>
  <c r="Y771" i="10" s="1"/>
  <c r="U771" i="10" a="1"/>
  <c r="U771" i="10" s="1"/>
  <c r="CK30" i="10"/>
  <c r="AA330" i="10" s="1" a="1"/>
  <c r="AA330" i="10" s="1"/>
  <c r="AA270" i="10" a="1"/>
  <c r="AA270" i="10" s="1"/>
  <c r="BJ1446" i="22" a="1"/>
  <c r="BJ1446" i="22" s="1"/>
  <c r="BI1446" i="22" a="1"/>
  <c r="BI1446" i="22" s="1"/>
  <c r="BH1446" i="22" a="1"/>
  <c r="BH1446" i="22" s="1"/>
  <c r="BK1446" i="22" a="1"/>
  <c r="BK1446" i="22" s="1"/>
  <c r="CA49" i="10"/>
  <c r="AA229" i="10" a="1"/>
  <c r="AA229" i="10" s="1"/>
  <c r="AA589" i="10" a="1"/>
  <c r="AA589" i="10" s="1"/>
  <c r="BH1453" i="22" a="1"/>
  <c r="BH1453" i="22" s="1"/>
  <c r="BK1453" i="22" a="1"/>
  <c r="BK1453" i="22" s="1"/>
  <c r="BJ1453" i="22" a="1"/>
  <c r="BJ1453" i="22" s="1"/>
  <c r="BI1453" i="22" a="1"/>
  <c r="BI1453" i="22" s="1"/>
  <c r="G52" i="11"/>
  <c r="N58" i="7"/>
  <c r="T57" i="11" s="1"/>
  <c r="F58" i="7"/>
  <c r="H57" i="11" s="1"/>
  <c r="M58" i="7"/>
  <c r="S57" i="11" s="1"/>
  <c r="E58" i="7"/>
  <c r="G57" i="11" s="1"/>
  <c r="L58" i="7"/>
  <c r="N57" i="11" s="1"/>
  <c r="D58" i="7"/>
  <c r="K58" i="7"/>
  <c r="M57" i="11" s="1"/>
  <c r="C58" i="7"/>
  <c r="J58" i="7"/>
  <c r="L57" i="11" s="1"/>
  <c r="I58" i="7"/>
  <c r="P58" i="7"/>
  <c r="V57" i="11" s="1"/>
  <c r="H58" i="7"/>
  <c r="B63" i="7"/>
  <c r="O58" i="7"/>
  <c r="U57" i="11" s="1"/>
  <c r="G58" i="7"/>
  <c r="G56" i="11"/>
  <c r="S775" i="10"/>
  <c r="Z715" i="10" a="1"/>
  <c r="Z715" i="10" s="1"/>
  <c r="V715" i="10" a="1"/>
  <c r="V715" i="10" s="1"/>
  <c r="AC715" i="10" a="1"/>
  <c r="AC715" i="10" s="1"/>
  <c r="Y715" i="10" a="1"/>
  <c r="Y715" i="10" s="1"/>
  <c r="U715" i="10" a="1"/>
  <c r="U715" i="10" s="1"/>
  <c r="AB715" i="10" a="1"/>
  <c r="AB715" i="10" s="1"/>
  <c r="X715" i="10" a="1"/>
  <c r="X715" i="10" s="1"/>
  <c r="T715" i="10" a="1"/>
  <c r="T715" i="10" s="1"/>
  <c r="AA715" i="10" a="1"/>
  <c r="AA715" i="10" s="1"/>
  <c r="W715" i="10" a="1"/>
  <c r="W715" i="10" s="1"/>
  <c r="Z655" i="10" a="1"/>
  <c r="Z655" i="10" s="1"/>
  <c r="E52" i="28"/>
  <c r="CK21" i="10"/>
  <c r="AA261" i="10" a="1"/>
  <c r="AA261" i="10" s="1"/>
  <c r="AA621" i="10" a="1"/>
  <c r="AA621" i="10" s="1"/>
  <c r="R73" i="25"/>
  <c r="S73" i="25" s="1"/>
  <c r="C73" i="28"/>
  <c r="D73" i="28" s="1"/>
  <c r="AQ73" i="22" a="1"/>
  <c r="AQ73" i="22" s="1"/>
  <c r="AM73" i="22" a="1"/>
  <c r="AM73" i="22" s="1"/>
  <c r="AT73" i="22" a="1"/>
  <c r="AT73" i="22" s="1"/>
  <c r="O72" i="11" s="1"/>
  <c r="AP73" i="22" a="1"/>
  <c r="AP73" i="22" s="1"/>
  <c r="AL73" i="22" a="1"/>
  <c r="AL73" i="22" s="1"/>
  <c r="AS73" i="22" a="1"/>
  <c r="AS73" i="22" s="1"/>
  <c r="AO73" i="22" a="1"/>
  <c r="AO73" i="22" s="1"/>
  <c r="AK73" i="22" a="1"/>
  <c r="AK73" i="22" s="1"/>
  <c r="AR73" i="22" a="1"/>
  <c r="AR73" i="22" s="1"/>
  <c r="AN73" i="22" a="1"/>
  <c r="AN73" i="22" s="1"/>
  <c r="Q68" i="25"/>
  <c r="B68" i="28"/>
  <c r="Q72" i="25"/>
  <c r="B72" i="28"/>
  <c r="Q87" i="25"/>
  <c r="B87" i="28"/>
  <c r="AV96" i="22"/>
  <c r="I96" i="15" s="1"/>
  <c r="R62" i="25"/>
  <c r="S62" i="25" s="1"/>
  <c r="C62" i="28"/>
  <c r="D62" i="28" s="1"/>
  <c r="AQ62" i="22" a="1"/>
  <c r="AQ62" i="22" s="1"/>
  <c r="AM62" i="22" a="1"/>
  <c r="AM62" i="22" s="1"/>
  <c r="AT62" i="22" a="1"/>
  <c r="AT62" i="22" s="1"/>
  <c r="O61" i="11" s="1"/>
  <c r="AP62" i="22" a="1"/>
  <c r="AP62" i="22" s="1"/>
  <c r="AL62" i="22" a="1"/>
  <c r="AL62" i="22" s="1"/>
  <c r="AS62" i="22" a="1"/>
  <c r="AS62" i="22" s="1"/>
  <c r="AO62" i="22" a="1"/>
  <c r="AO62" i="22" s="1"/>
  <c r="AK62" i="22" a="1"/>
  <c r="AK62" i="22" s="1"/>
  <c r="AR62" i="22" a="1"/>
  <c r="AR62" i="22" s="1"/>
  <c r="AN62" i="22" a="1"/>
  <c r="AN62" i="22" s="1"/>
  <c r="AV90" i="22"/>
  <c r="I90" i="15" s="1"/>
  <c r="Q85" i="25"/>
  <c r="B85" i="28"/>
  <c r="R94" i="25"/>
  <c r="S94" i="25" s="1"/>
  <c r="C94" i="28"/>
  <c r="D94" i="28" s="1"/>
  <c r="AS94" i="22" a="1"/>
  <c r="AS94" i="22" s="1"/>
  <c r="AO94" i="22" a="1"/>
  <c r="AO94" i="22" s="1"/>
  <c r="AK94" i="22" a="1"/>
  <c r="AK94" i="22" s="1"/>
  <c r="AR94" i="22" a="1"/>
  <c r="AR94" i="22" s="1"/>
  <c r="AN94" i="22" a="1"/>
  <c r="AN94" i="22" s="1"/>
  <c r="AQ94" i="22" a="1"/>
  <c r="AQ94" i="22" s="1"/>
  <c r="AM94" i="22" a="1"/>
  <c r="AM94" i="22" s="1"/>
  <c r="AT94" i="22" a="1"/>
  <c r="AT94" i="22" s="1"/>
  <c r="O93" i="11" s="1"/>
  <c r="AP94" i="22" a="1"/>
  <c r="AP94" i="22" s="1"/>
  <c r="AL94" i="22" a="1"/>
  <c r="AL94" i="22" s="1"/>
  <c r="R48" i="25"/>
  <c r="S48" i="25" s="1"/>
  <c r="C48" i="28"/>
  <c r="D48" i="28" s="1"/>
  <c r="AR48" i="22" a="1"/>
  <c r="AR48" i="22" s="1"/>
  <c r="L47" i="11" s="1"/>
  <c r="AN48" i="22" a="1"/>
  <c r="AN48" i="22" s="1"/>
  <c r="AQ48" i="22" a="1"/>
  <c r="AQ48" i="22" s="1"/>
  <c r="K47" i="11" s="1"/>
  <c r="AM48" i="22" a="1"/>
  <c r="AM48" i="22" s="1"/>
  <c r="AT48" i="22" a="1"/>
  <c r="AT48" i="22" s="1"/>
  <c r="O47" i="11" s="1"/>
  <c r="AP48" i="22" a="1"/>
  <c r="AP48" i="22" s="1"/>
  <c r="H47" i="11" s="1"/>
  <c r="AL48" i="22" a="1"/>
  <c r="AL48" i="22" s="1"/>
  <c r="AS48" i="22" a="1"/>
  <c r="AS48" i="22" s="1"/>
  <c r="M47" i="11" s="1"/>
  <c r="AO48" i="22" a="1"/>
  <c r="AO48" i="22" s="1"/>
  <c r="G47" i="11" s="1"/>
  <c r="AK48" i="22" a="1"/>
  <c r="AK48" i="22" s="1"/>
  <c r="Q74" i="25"/>
  <c r="B74" i="28"/>
  <c r="R72" i="25"/>
  <c r="S72" i="25" s="1"/>
  <c r="C72" i="28"/>
  <c r="D72" i="28" s="1"/>
  <c r="AR72" i="22" a="1"/>
  <c r="AR72" i="22" s="1"/>
  <c r="AN72" i="22" a="1"/>
  <c r="AN72" i="22" s="1"/>
  <c r="AQ72" i="22" a="1"/>
  <c r="AQ72" i="22" s="1"/>
  <c r="AM72" i="22" a="1"/>
  <c r="AM72" i="22" s="1"/>
  <c r="AT72" i="22" a="1"/>
  <c r="AT72" i="22" s="1"/>
  <c r="O71" i="11" s="1"/>
  <c r="AP72" i="22" a="1"/>
  <c r="AP72" i="22" s="1"/>
  <c r="AL72" i="22" a="1"/>
  <c r="AL72" i="22" s="1"/>
  <c r="AS72" i="22" a="1"/>
  <c r="AS72" i="22" s="1"/>
  <c r="AO72" i="22" a="1"/>
  <c r="AO72" i="22" s="1"/>
  <c r="AK72" i="22" a="1"/>
  <c r="AK72" i="22" s="1"/>
  <c r="AV67" i="22"/>
  <c r="I67" i="15" s="1"/>
  <c r="R74" i="25"/>
  <c r="S74" i="25" s="1"/>
  <c r="C74" i="28"/>
  <c r="D74" i="28" s="1"/>
  <c r="AQ74" i="22" a="1"/>
  <c r="AQ74" i="22" s="1"/>
  <c r="AM74" i="22" a="1"/>
  <c r="AM74" i="22" s="1"/>
  <c r="AT74" i="22" a="1"/>
  <c r="AT74" i="22" s="1"/>
  <c r="O73" i="11" s="1"/>
  <c r="AP74" i="22" a="1"/>
  <c r="AP74" i="22" s="1"/>
  <c r="AL74" i="22" a="1"/>
  <c r="AL74" i="22" s="1"/>
  <c r="AS74" i="22" a="1"/>
  <c r="AS74" i="22" s="1"/>
  <c r="AO74" i="22" a="1"/>
  <c r="AO74" i="22" s="1"/>
  <c r="AK74" i="22" a="1"/>
  <c r="AK74" i="22" s="1"/>
  <c r="AR74" i="22" a="1"/>
  <c r="AR74" i="22" s="1"/>
  <c r="AN74" i="22" a="1"/>
  <c r="AN74" i="22" s="1"/>
  <c r="R85" i="25"/>
  <c r="S85" i="25" s="1"/>
  <c r="C85" i="28"/>
  <c r="D85" i="28" s="1"/>
  <c r="AS85" i="22" a="1"/>
  <c r="AS85" i="22" s="1"/>
  <c r="AO85" i="22" a="1"/>
  <c r="AO85" i="22" s="1"/>
  <c r="AK85" i="22" a="1"/>
  <c r="AK85" i="22" s="1"/>
  <c r="AR85" i="22" a="1"/>
  <c r="AR85" i="22" s="1"/>
  <c r="AN85" i="22" a="1"/>
  <c r="AN85" i="22" s="1"/>
  <c r="AQ85" i="22" a="1"/>
  <c r="AQ85" i="22" s="1"/>
  <c r="AM85" i="22" a="1"/>
  <c r="AM85" i="22" s="1"/>
  <c r="AT85" i="22" a="1"/>
  <c r="AT85" i="22" s="1"/>
  <c r="O84" i="11" s="1"/>
  <c r="AP85" i="22" a="1"/>
  <c r="AP85" i="22" s="1"/>
  <c r="AL85" i="22" a="1"/>
  <c r="AL85" i="22" s="1"/>
  <c r="AV98" i="22"/>
  <c r="I98" i="15" s="1"/>
  <c r="S825" i="10"/>
  <c r="AB765" i="10" a="1"/>
  <c r="AB765" i="10" s="1"/>
  <c r="U765" i="10" a="1"/>
  <c r="U765" i="10" s="1"/>
  <c r="AA765" i="10" a="1"/>
  <c r="AA765" i="10" s="1"/>
  <c r="Z765" i="10" a="1"/>
  <c r="Z765" i="10" s="1"/>
  <c r="T765" i="10" a="1"/>
  <c r="T765" i="10" s="1"/>
  <c r="Y765" i="10" a="1"/>
  <c r="Y765" i="10" s="1"/>
  <c r="X765" i="10" a="1"/>
  <c r="X765" i="10" s="1"/>
  <c r="AC765" i="10" a="1"/>
  <c r="AC765" i="10" s="1"/>
  <c r="W765" i="10" a="1"/>
  <c r="W765" i="10" s="1"/>
  <c r="V765" i="10" a="1"/>
  <c r="V765" i="10" s="1"/>
  <c r="BF40" i="10"/>
  <c r="Z100" i="10" a="1"/>
  <c r="Z100" i="10" s="1"/>
  <c r="Z460" i="10" a="1"/>
  <c r="Z460" i="10" s="1"/>
  <c r="S732" i="10"/>
  <c r="AA672" i="10" a="1"/>
  <c r="AA672" i="10" s="1"/>
  <c r="W672" i="10" a="1"/>
  <c r="W672" i="10" s="1"/>
  <c r="Z672" i="10" a="1"/>
  <c r="Z672" i="10" s="1"/>
  <c r="V672" i="10" a="1"/>
  <c r="V672" i="10" s="1"/>
  <c r="AC672" i="10" a="1"/>
  <c r="AC672" i="10" s="1"/>
  <c r="Y672" i="10" a="1"/>
  <c r="Y672" i="10" s="1"/>
  <c r="U672" i="10" a="1"/>
  <c r="U672" i="10" s="1"/>
  <c r="AB672" i="10" a="1"/>
  <c r="AB672" i="10" s="1"/>
  <c r="X672" i="10" a="1"/>
  <c r="X672" i="10" s="1"/>
  <c r="T672" i="10" a="1"/>
  <c r="T672" i="10" s="1"/>
  <c r="BF49" i="10"/>
  <c r="Z109" i="10" a="1"/>
  <c r="Z109" i="10" s="1"/>
  <c r="Z469" i="10" a="1"/>
  <c r="Z469" i="10" s="1"/>
  <c r="H60" i="11"/>
  <c r="L60" i="11"/>
  <c r="B57" i="9"/>
  <c r="F56" i="9"/>
  <c r="U52" i="9"/>
  <c r="T52" i="9"/>
  <c r="S52" i="9"/>
  <c r="S809" i="10"/>
  <c r="X749" i="10" a="1"/>
  <c r="X749" i="10" s="1"/>
  <c r="AC749" i="10" a="1"/>
  <c r="AC749" i="10" s="1"/>
  <c r="W749" i="10" a="1"/>
  <c r="W749" i="10" s="1"/>
  <c r="V749" i="10" a="1"/>
  <c r="V749" i="10" s="1"/>
  <c r="AB749" i="10" a="1"/>
  <c r="AB749" i="10" s="1"/>
  <c r="U749" i="10" a="1"/>
  <c r="U749" i="10" s="1"/>
  <c r="AA749" i="10" a="1"/>
  <c r="AA749" i="10" s="1"/>
  <c r="Z749" i="10" a="1"/>
  <c r="Z749" i="10" s="1"/>
  <c r="T749" i="10" a="1"/>
  <c r="T749" i="10" s="1"/>
  <c r="Y749" i="10" a="1"/>
  <c r="Y749" i="10" s="1"/>
  <c r="CE277" i="22" a="1"/>
  <c r="CE277" i="22" s="1"/>
  <c r="CA277" i="22" a="1"/>
  <c r="CA277" i="22" s="1"/>
  <c r="BW277" i="22" a="1"/>
  <c r="BW277" i="22" s="1"/>
  <c r="BH349" i="22" s="1" a="1"/>
  <c r="BH349" i="22" s="1"/>
  <c r="BV301" i="22"/>
  <c r="CD277" i="22" a="1"/>
  <c r="CD277" i="22" s="1"/>
  <c r="BZ277" i="22" a="1"/>
  <c r="BZ277" i="22" s="1"/>
  <c r="BK349" i="22" s="1" a="1"/>
  <c r="BK349" i="22" s="1"/>
  <c r="CC277" i="22" a="1"/>
  <c r="CC277" i="22" s="1"/>
  <c r="BY277" i="22" a="1"/>
  <c r="BY277" i="22" s="1"/>
  <c r="CF277" i="22" a="1"/>
  <c r="CF277" i="22" s="1"/>
  <c r="CB277" i="22" a="1"/>
  <c r="CB277" i="22" s="1"/>
  <c r="BX277" i="22" a="1"/>
  <c r="BX277" i="22" s="1"/>
  <c r="BI349" i="22" s="1" a="1"/>
  <c r="BI349" i="22" s="1"/>
  <c r="R48" i="9"/>
  <c r="S841" i="10"/>
  <c r="V781" i="10" a="1"/>
  <c r="V781" i="10" s="1"/>
  <c r="AC781" i="10" a="1"/>
  <c r="AC781" i="10" s="1"/>
  <c r="U781" i="10" a="1"/>
  <c r="U781" i="10" s="1"/>
  <c r="AB781" i="10" a="1"/>
  <c r="AB781" i="10" s="1"/>
  <c r="T781" i="10" a="1"/>
  <c r="T781" i="10" s="1"/>
  <c r="AA781" i="10" a="1"/>
  <c r="AA781" i="10" s="1"/>
  <c r="W781" i="10" a="1"/>
  <c r="W781" i="10" s="1"/>
  <c r="I48" i="9"/>
  <c r="H48" i="9"/>
  <c r="G48" i="9"/>
  <c r="B52" i="9"/>
  <c r="I53" i="9" s="1"/>
  <c r="AJ60" i="10"/>
  <c r="AT50" i="10"/>
  <c r="X50" i="10" a="1"/>
  <c r="X50" i="10" s="1"/>
  <c r="X410" i="10" a="1"/>
  <c r="X410" i="10" s="1"/>
  <c r="BK1466" i="22" a="1"/>
  <c r="BK1466" i="22" s="1"/>
  <c r="BJ1466" i="22" a="1"/>
  <c r="BJ1466" i="22" s="1"/>
  <c r="BI1466" i="22" a="1"/>
  <c r="BI1466" i="22" s="1"/>
  <c r="BH1466" i="22" a="1"/>
  <c r="BH1466" i="22" s="1"/>
  <c r="BG1485" i="22"/>
  <c r="BJ909" i="22" a="1"/>
  <c r="BJ909" i="22" s="1"/>
  <c r="BH909" i="22" a="1"/>
  <c r="BH909" i="22" s="1"/>
  <c r="BI909" i="22" a="1"/>
  <c r="BI909" i="22" s="1"/>
  <c r="BK909" i="22" a="1"/>
  <c r="BK909" i="22" s="1"/>
  <c r="BG934" i="22"/>
  <c r="BG382" i="22"/>
  <c r="BH358" i="22" a="1"/>
  <c r="BH358" i="22" s="1"/>
  <c r="BJ358" i="22" a="1"/>
  <c r="BJ358" i="22" s="1"/>
  <c r="CA40" i="10"/>
  <c r="AA220" i="10" a="1"/>
  <c r="AA220" i="10" s="1"/>
  <c r="AA580" i="10" a="1"/>
  <c r="AA580" i="10" s="1"/>
  <c r="BG1479" i="22"/>
  <c r="BH903" i="22" a="1"/>
  <c r="BH903" i="22" s="1"/>
  <c r="BI903" i="22" a="1"/>
  <c r="BI903" i="22" s="1"/>
  <c r="BJ903" i="22" a="1"/>
  <c r="BJ903" i="22" s="1"/>
  <c r="BK903" i="22" a="1"/>
  <c r="BK903" i="22" s="1"/>
  <c r="Z687" i="10" a="1"/>
  <c r="Z687" i="10" s="1"/>
  <c r="V687" i="10" a="1"/>
  <c r="V687" i="10" s="1"/>
  <c r="S747" i="10"/>
  <c r="AC687" i="10" a="1"/>
  <c r="AC687" i="10" s="1"/>
  <c r="Y687" i="10" a="1"/>
  <c r="Y687" i="10" s="1"/>
  <c r="U687" i="10" a="1"/>
  <c r="U687" i="10" s="1"/>
  <c r="AB687" i="10" a="1"/>
  <c r="AB687" i="10" s="1"/>
  <c r="X687" i="10" a="1"/>
  <c r="X687" i="10" s="1"/>
  <c r="T687" i="10" a="1"/>
  <c r="T687" i="10" s="1"/>
  <c r="AA687" i="10" a="1"/>
  <c r="AA687" i="10" s="1"/>
  <c r="W687" i="10" a="1"/>
  <c r="W687" i="10" s="1"/>
  <c r="B15" i="12"/>
  <c r="C15" i="12" s="1"/>
  <c r="L15" i="5" s="1"/>
  <c r="M15" i="5" s="1"/>
  <c r="B15" i="14"/>
  <c r="C15" i="14" s="1"/>
  <c r="B15" i="13"/>
  <c r="C15" i="13" s="1"/>
  <c r="E15" i="13" s="1"/>
  <c r="N16" i="15" s="1"/>
  <c r="B15" i="1"/>
  <c r="D15" i="1" s="1"/>
  <c r="S830" i="10"/>
  <c r="AA770" i="10" a="1"/>
  <c r="AA770" i="10" s="1"/>
  <c r="AC770" i="10" a="1"/>
  <c r="AC770" i="10" s="1"/>
  <c r="Y770" i="10" a="1"/>
  <c r="Y770" i="10" s="1"/>
  <c r="U770" i="10" a="1"/>
  <c r="U770" i="10" s="1"/>
  <c r="Z770" i="10" a="1"/>
  <c r="Z770" i="10" s="1"/>
  <c r="X770" i="10" a="1"/>
  <c r="X770" i="10" s="1"/>
  <c r="W770" i="10" a="1"/>
  <c r="W770" i="10" s="1"/>
  <c r="V770" i="10" a="1"/>
  <c r="V770" i="10" s="1"/>
  <c r="T770" i="10" a="1"/>
  <c r="T770" i="10" s="1"/>
  <c r="AB770" i="10" a="1"/>
  <c r="AB770" i="10" s="1"/>
  <c r="BH1457" i="22" a="1"/>
  <c r="BH1457" i="22" s="1"/>
  <c r="BK1457" i="22" a="1"/>
  <c r="BK1457" i="22" s="1"/>
  <c r="BI1457" i="22" a="1"/>
  <c r="BI1457" i="22" s="1"/>
  <c r="BJ1457" i="22" a="1"/>
  <c r="BJ1457" i="22" s="1"/>
  <c r="BI1451" i="22" a="1"/>
  <c r="BI1451" i="22" s="1"/>
  <c r="BK1451" i="22" a="1"/>
  <c r="BK1451" i="22" s="1"/>
  <c r="BJ1451" i="22" a="1"/>
  <c r="BJ1451" i="22" s="1"/>
  <c r="BH1451" i="22" a="1"/>
  <c r="BH1451" i="22" s="1"/>
  <c r="CA265" i="22" a="1"/>
  <c r="CA265" i="22" s="1"/>
  <c r="J14" i="14"/>
  <c r="I14" i="14"/>
  <c r="E14" i="14"/>
  <c r="H14" i="14"/>
  <c r="G14" i="14"/>
  <c r="F14" i="14"/>
  <c r="K52" i="11"/>
  <c r="R73" i="19"/>
  <c r="G83" i="19"/>
  <c r="R83" i="19" s="1"/>
  <c r="AC780" i="10" a="1"/>
  <c r="AC780" i="10" s="1"/>
  <c r="Y780" i="10" a="1"/>
  <c r="Y780" i="10" s="1"/>
  <c r="U780" i="10" a="1"/>
  <c r="U780" i="10" s="1"/>
  <c r="S840" i="10"/>
  <c r="AB780" i="10" a="1"/>
  <c r="AB780" i="10" s="1"/>
  <c r="X780" i="10" a="1"/>
  <c r="X780" i="10" s="1"/>
  <c r="T780" i="10" a="1"/>
  <c r="T780" i="10" s="1"/>
  <c r="AA780" i="10" a="1"/>
  <c r="AA780" i="10" s="1"/>
  <c r="W780" i="10" a="1"/>
  <c r="W780" i="10" s="1"/>
  <c r="Z780" i="10" a="1"/>
  <c r="Z780" i="10" s="1"/>
  <c r="V780" i="10" a="1"/>
  <c r="V780" i="10" s="1"/>
  <c r="H30" i="15"/>
  <c r="H131" i="4" l="1"/>
  <c r="H128" i="4"/>
  <c r="H127" i="4"/>
  <c r="H124" i="4"/>
  <c r="H123" i="4"/>
  <c r="H129" i="4"/>
  <c r="H125" i="4"/>
  <c r="H126" i="4"/>
  <c r="H130" i="4"/>
  <c r="F148" i="4"/>
  <c r="G138" i="4"/>
  <c r="M14" i="15"/>
  <c r="I14" i="16"/>
  <c r="N14" i="16" s="1"/>
  <c r="B14" i="16" s="1"/>
  <c r="E13" i="11" s="1"/>
  <c r="F134" i="4"/>
  <c r="G124" i="4"/>
  <c r="F142" i="4"/>
  <c r="G132" i="4"/>
  <c r="H132" i="4" s="1"/>
  <c r="G136" i="4"/>
  <c r="G141" i="4"/>
  <c r="G137" i="4"/>
  <c r="G155" i="4"/>
  <c r="G159" i="4"/>
  <c r="G140" i="4"/>
  <c r="AW14" i="22"/>
  <c r="AX14" i="22" s="1"/>
  <c r="H14" i="28"/>
  <c r="I14" i="28" s="1"/>
  <c r="D21" i="17"/>
  <c r="AO14" i="29"/>
  <c r="AP14" i="29" s="1"/>
  <c r="N14" i="5"/>
  <c r="O45" i="5" s="1"/>
  <c r="M15" i="15"/>
  <c r="G133" i="4"/>
  <c r="I60" i="33"/>
  <c r="B59" i="33"/>
  <c r="Y629" i="10" a="1"/>
  <c r="Y629" i="10" s="1"/>
  <c r="Y269" i="10" a="1"/>
  <c r="Y269" i="10" s="1"/>
  <c r="CI29" i="10"/>
  <c r="AU51" i="10"/>
  <c r="Y51" i="10" a="1"/>
  <c r="Y51" i="10" s="1"/>
  <c r="AK61" i="10"/>
  <c r="Y411" i="10" a="1"/>
  <c r="Y411" i="10" s="1"/>
  <c r="G63" i="11"/>
  <c r="Y529" i="10" a="1"/>
  <c r="Y529" i="10" s="1"/>
  <c r="BO49" i="10"/>
  <c r="Y169" i="10" a="1"/>
  <c r="Y169" i="10" s="1"/>
  <c r="Y461" i="10" a="1"/>
  <c r="Y461" i="10" s="1"/>
  <c r="BE41" i="10"/>
  <c r="Y101" i="10" a="1"/>
  <c r="Y101" i="10" s="1"/>
  <c r="K57" i="11"/>
  <c r="X679" i="10" a="1"/>
  <c r="X679" i="10" s="1"/>
  <c r="M61" i="11"/>
  <c r="CA289" i="22" a="1"/>
  <c r="CA289" i="22" s="1"/>
  <c r="BY57" i="10"/>
  <c r="Y597" i="10" a="1"/>
  <c r="Y597" i="10" s="1"/>
  <c r="Y237" i="10" a="1"/>
  <c r="Y237" i="10" s="1"/>
  <c r="B73" i="20"/>
  <c r="B78" i="20" s="1"/>
  <c r="H50" i="16"/>
  <c r="H52" i="16"/>
  <c r="H53" i="16"/>
  <c r="K64" i="11"/>
  <c r="Z706" i="10" a="1"/>
  <c r="Z706" i="10" s="1"/>
  <c r="BO58" i="10"/>
  <c r="Y178" i="10" a="1"/>
  <c r="Y178" i="10" s="1"/>
  <c r="Y538" i="10" a="1"/>
  <c r="Y538" i="10" s="1"/>
  <c r="G61" i="11"/>
  <c r="L64" i="11"/>
  <c r="AA690" i="10" a="1"/>
  <c r="AA690" i="10" s="1"/>
  <c r="Y638" i="10" a="1"/>
  <c r="Y638" i="10" s="1"/>
  <c r="Y278" i="10" a="1"/>
  <c r="Y278" i="10" s="1"/>
  <c r="CI38" i="10"/>
  <c r="Z679" i="10" a="1"/>
  <c r="Z679" i="10" s="1"/>
  <c r="Y647" i="10" a="1"/>
  <c r="Y647" i="10" s="1"/>
  <c r="CI47" i="10"/>
  <c r="Y287" i="10" a="1"/>
  <c r="Y287" i="10" s="1"/>
  <c r="AQ13" i="29"/>
  <c r="AB13" i="9" s="1"/>
  <c r="AR13" i="29"/>
  <c r="AC13" i="9" s="1"/>
  <c r="BO40" i="10"/>
  <c r="Y160" i="10" a="1"/>
  <c r="Y160" i="10" s="1"/>
  <c r="Y520" i="10" a="1"/>
  <c r="Y520" i="10" s="1"/>
  <c r="H61" i="11"/>
  <c r="M64" i="11"/>
  <c r="F15" i="13"/>
  <c r="Y620" i="10" a="1"/>
  <c r="Y620" i="10" s="1"/>
  <c r="CI20" i="10"/>
  <c r="Y260" i="10" a="1"/>
  <c r="Y260" i="10" s="1"/>
  <c r="Y201" i="10" a="1"/>
  <c r="Y201" i="10" s="1"/>
  <c r="Y561" i="10" a="1"/>
  <c r="Y561" i="10" s="1"/>
  <c r="BY21" i="10"/>
  <c r="X706" i="10" a="1"/>
  <c r="X706" i="10" s="1"/>
  <c r="BY30" i="10"/>
  <c r="Y210" i="10" a="1"/>
  <c r="Y210" i="10" s="1"/>
  <c r="Y570" i="10" a="1"/>
  <c r="Y570" i="10" s="1"/>
  <c r="Y588" i="10" a="1"/>
  <c r="Y588" i="10" s="1"/>
  <c r="BY48" i="10"/>
  <c r="Y228" i="10" a="1"/>
  <c r="Y228" i="10" s="1"/>
  <c r="AA699" i="10" a="1"/>
  <c r="AA699" i="10" s="1"/>
  <c r="BE59" i="10"/>
  <c r="Y119" i="10" a="1"/>
  <c r="Y119" i="10" s="1"/>
  <c r="Y479" i="10" a="1"/>
  <c r="Y479" i="10" s="1"/>
  <c r="BO31" i="10"/>
  <c r="Y151" i="10" a="1"/>
  <c r="Y151" i="10" s="1"/>
  <c r="Y511" i="10" a="1"/>
  <c r="Y511" i="10" s="1"/>
  <c r="K63" i="11"/>
  <c r="H64" i="11"/>
  <c r="L63" i="11"/>
  <c r="Y706" i="10" a="1"/>
  <c r="Y706" i="10" s="1"/>
  <c r="Y579" i="10" a="1"/>
  <c r="Y579" i="10" s="1"/>
  <c r="BY39" i="10"/>
  <c r="Y219" i="10" a="1"/>
  <c r="Y219" i="10" s="1"/>
  <c r="AU60" i="10"/>
  <c r="Y60" i="10" a="1"/>
  <c r="Y60" i="10" s="1"/>
  <c r="Y420" i="10" a="1"/>
  <c r="Y420" i="10" s="1"/>
  <c r="X688" i="10" a="1"/>
  <c r="X688" i="10" s="1"/>
  <c r="K61" i="11"/>
  <c r="M63" i="11"/>
  <c r="Y337" i="10" a="1"/>
  <c r="Y337" i="10" s="1"/>
  <c r="Y697" i="10" a="1"/>
  <c r="Y697" i="10" s="1"/>
  <c r="Y110" i="10" a="1"/>
  <c r="Y110" i="10" s="1"/>
  <c r="Y470" i="10" a="1"/>
  <c r="Y470" i="10" s="1"/>
  <c r="BE50" i="10"/>
  <c r="L61" i="11"/>
  <c r="Y656" i="10" a="1"/>
  <c r="Y656" i="10" s="1"/>
  <c r="CI56" i="10"/>
  <c r="Y296" i="10" a="1"/>
  <c r="Y296" i="10" s="1"/>
  <c r="AD2073" i="25"/>
  <c r="AE58" i="25"/>
  <c r="AG58" i="25" s="1"/>
  <c r="AF58" i="25"/>
  <c r="Z13" i="9"/>
  <c r="AA12" i="9"/>
  <c r="W13" i="9"/>
  <c r="X12" i="9"/>
  <c r="Y50" i="9"/>
  <c r="V50" i="9"/>
  <c r="R52" i="9"/>
  <c r="G53" i="9"/>
  <c r="H53" i="9"/>
  <c r="P52" i="9"/>
  <c r="V49" i="9"/>
  <c r="H31" i="15"/>
  <c r="H32" i="15" s="1"/>
  <c r="H33" i="15" s="1"/>
  <c r="H34" i="15" s="1"/>
  <c r="Y49" i="9"/>
  <c r="V48" i="9"/>
  <c r="Y48" i="9"/>
  <c r="J52" i="9"/>
  <c r="V47" i="9"/>
  <c r="P54" i="9"/>
  <c r="Y47" i="9"/>
  <c r="B13" i="16"/>
  <c r="E12" i="11" s="1"/>
  <c r="C13" i="16"/>
  <c r="F12" i="11" s="1"/>
  <c r="D13" i="16"/>
  <c r="I12" i="11" s="1"/>
  <c r="E13" i="16"/>
  <c r="J12" i="11" s="1"/>
  <c r="D11" i="11"/>
  <c r="B11" i="11"/>
  <c r="C11" i="11" s="1"/>
  <c r="H73" i="20"/>
  <c r="H51" i="16"/>
  <c r="V840" i="10" a="1"/>
  <c r="V840" i="10" s="1"/>
  <c r="AC840" i="10" a="1"/>
  <c r="AC840" i="10" s="1"/>
  <c r="U840" i="10" a="1"/>
  <c r="U840" i="10" s="1"/>
  <c r="AB840" i="10" a="1"/>
  <c r="AB840" i="10" s="1"/>
  <c r="T840" i="10" a="1"/>
  <c r="T840" i="10" s="1"/>
  <c r="AA840" i="10" a="1"/>
  <c r="AA840" i="10" s="1"/>
  <c r="W840" i="10" a="1"/>
  <c r="W840" i="10" s="1"/>
  <c r="S900" i="10"/>
  <c r="AB830" i="10" a="1"/>
  <c r="AB830" i="10" s="1"/>
  <c r="T830" i="10" a="1"/>
  <c r="T830" i="10" s="1"/>
  <c r="AA830" i="10" a="1"/>
  <c r="AA830" i="10" s="1"/>
  <c r="Z830" i="10" a="1"/>
  <c r="Z830" i="10" s="1"/>
  <c r="Y830" i="10" a="1"/>
  <c r="Y830" i="10" s="1"/>
  <c r="S890" i="10"/>
  <c r="W830" i="10" a="1"/>
  <c r="W830" i="10" s="1"/>
  <c r="V830" i="10" a="1"/>
  <c r="V830" i="10" s="1"/>
  <c r="X830" i="10" a="1"/>
  <c r="X830" i="10" s="1"/>
  <c r="U830" i="10" a="1"/>
  <c r="U830" i="10" s="1"/>
  <c r="AC830" i="10" a="1"/>
  <c r="AC830" i="10" s="1"/>
  <c r="E15" i="14"/>
  <c r="J15" i="14"/>
  <c r="I15" i="14"/>
  <c r="H15" i="14"/>
  <c r="G15" i="14"/>
  <c r="F15" i="14"/>
  <c r="S807" i="10"/>
  <c r="AA747" i="10" a="1"/>
  <c r="AA747" i="10" s="1"/>
  <c r="U747" i="10" a="1"/>
  <c r="U747" i="10" s="1"/>
  <c r="T747" i="10" a="1"/>
  <c r="T747" i="10" s="1"/>
  <c r="Z747" i="10" a="1"/>
  <c r="Z747" i="10" s="1"/>
  <c r="Y747" i="10" a="1"/>
  <c r="Y747" i="10" s="1"/>
  <c r="X747" i="10" a="1"/>
  <c r="X747" i="10" s="1"/>
  <c r="W747" i="10" a="1"/>
  <c r="W747" i="10" s="1"/>
  <c r="AC747" i="10" a="1"/>
  <c r="AC747" i="10" s="1"/>
  <c r="AB747" i="10" a="1"/>
  <c r="AB747" i="10" s="1"/>
  <c r="V747" i="10" a="1"/>
  <c r="V747" i="10" s="1"/>
  <c r="BK1479" i="22" a="1"/>
  <c r="BK1479" i="22" s="1"/>
  <c r="BJ1479" i="22" a="1"/>
  <c r="BJ1479" i="22" s="1"/>
  <c r="BH1479" i="22" a="1"/>
  <c r="BH1479" i="22" s="1"/>
  <c r="BI1479" i="22" a="1"/>
  <c r="BI1479" i="22" s="1"/>
  <c r="CK40" i="10"/>
  <c r="AA280" i="10" a="1"/>
  <c r="AA280" i="10" s="1"/>
  <c r="AA640" i="10" a="1"/>
  <c r="AA640" i="10" s="1"/>
  <c r="BG958" i="22"/>
  <c r="BG406" i="22"/>
  <c r="BI382" i="22" a="1"/>
  <c r="BI382" i="22" s="1"/>
  <c r="BG1510" i="22"/>
  <c r="BH934" i="22" a="1"/>
  <c r="BH934" i="22" s="1"/>
  <c r="BI934" i="22" a="1"/>
  <c r="BI934" i="22" s="1"/>
  <c r="BJ934" i="22" a="1"/>
  <c r="BJ934" i="22" s="1"/>
  <c r="BK934" i="22" a="1"/>
  <c r="BK934" i="22" s="1"/>
  <c r="BH1485" i="22" a="1"/>
  <c r="BH1485" i="22" s="1"/>
  <c r="BK1485" i="22" a="1"/>
  <c r="BK1485" i="22" s="1"/>
  <c r="BJ1485" i="22" a="1"/>
  <c r="BJ1485" i="22" s="1"/>
  <c r="BI1485" i="22" a="1"/>
  <c r="BI1485" i="22" s="1"/>
  <c r="BD50" i="10"/>
  <c r="X110" i="10" a="1"/>
  <c r="X110" i="10" s="1"/>
  <c r="X470" i="10" a="1"/>
  <c r="X470" i="10" s="1"/>
  <c r="AT60" i="10"/>
  <c r="X840" i="10" s="1" a="1"/>
  <c r="X840" i="10" s="1"/>
  <c r="X60" i="10" a="1"/>
  <c r="X60" i="10" s="1"/>
  <c r="X420" i="10" a="1"/>
  <c r="X420" i="10" s="1"/>
  <c r="I52" i="9"/>
  <c r="H52" i="9"/>
  <c r="G52" i="9"/>
  <c r="B56" i="9"/>
  <c r="I57" i="9" s="1"/>
  <c r="AA841" i="10" a="1"/>
  <c r="AA841" i="10" s="1"/>
  <c r="S901" i="10"/>
  <c r="V841" i="10" a="1"/>
  <c r="V841" i="10" s="1"/>
  <c r="AC841" i="10" a="1"/>
  <c r="AC841" i="10" s="1"/>
  <c r="U841" i="10" a="1"/>
  <c r="U841" i="10" s="1"/>
  <c r="AB841" i="10" a="1"/>
  <c r="AB841" i="10" s="1"/>
  <c r="W841" i="10" a="1"/>
  <c r="W841" i="10" s="1"/>
  <c r="T841" i="10" a="1"/>
  <c r="T841" i="10" s="1"/>
  <c r="BV325" i="22"/>
  <c r="CE301" i="22" a="1"/>
  <c r="CE301" i="22" s="1"/>
  <c r="CA301" i="22" a="1"/>
  <c r="CA301" i="22" s="1"/>
  <c r="BW301" i="22" a="1"/>
  <c r="BW301" i="22" s="1"/>
  <c r="BH373" i="22" s="1" a="1"/>
  <c r="BH373" i="22" s="1"/>
  <c r="CD301" i="22" a="1"/>
  <c r="CD301" i="22" s="1"/>
  <c r="BZ301" i="22" a="1"/>
  <c r="BZ301" i="22" s="1"/>
  <c r="CC301" i="22" a="1"/>
  <c r="CC301" i="22" s="1"/>
  <c r="BY301" i="22" a="1"/>
  <c r="BY301" i="22" s="1"/>
  <c r="CF301" i="22" a="1"/>
  <c r="CF301" i="22" s="1"/>
  <c r="CB301" i="22" a="1"/>
  <c r="CB301" i="22" s="1"/>
  <c r="BX301" i="22" a="1"/>
  <c r="BX301" i="22" s="1"/>
  <c r="BI373" i="22" s="1" a="1"/>
  <c r="BI373" i="22" s="1"/>
  <c r="AA809" i="10" a="1"/>
  <c r="AA809" i="10" s="1"/>
  <c r="Z809" i="10" a="1"/>
  <c r="Z809" i="10" s="1"/>
  <c r="Y809" i="10" a="1"/>
  <c r="Y809" i="10" s="1"/>
  <c r="X809" i="10" a="1"/>
  <c r="X809" i="10" s="1"/>
  <c r="V809" i="10" a="1"/>
  <c r="V809" i="10" s="1"/>
  <c r="AC809" i="10" a="1"/>
  <c r="AC809" i="10" s="1"/>
  <c r="U809" i="10" a="1"/>
  <c r="U809" i="10" s="1"/>
  <c r="AB809" i="10" a="1"/>
  <c r="AB809" i="10" s="1"/>
  <c r="W809" i="10" a="1"/>
  <c r="W809" i="10" s="1"/>
  <c r="T809" i="10" a="1"/>
  <c r="T809" i="10" s="1"/>
  <c r="S869" i="10"/>
  <c r="F60" i="9"/>
  <c r="U56" i="9"/>
  <c r="T56" i="9"/>
  <c r="S56" i="9"/>
  <c r="B61" i="9"/>
  <c r="BP49" i="10"/>
  <c r="Z169" i="10" a="1"/>
  <c r="Z169" i="10" s="1"/>
  <c r="Z529" i="10" a="1"/>
  <c r="Z529" i="10" s="1"/>
  <c r="S792" i="10"/>
  <c r="AA732" i="10" a="1"/>
  <c r="AA732" i="10" s="1"/>
  <c r="W732" i="10" a="1"/>
  <c r="W732" i="10" s="1"/>
  <c r="Z732" i="10" a="1"/>
  <c r="Z732" i="10" s="1"/>
  <c r="V732" i="10" a="1"/>
  <c r="V732" i="10" s="1"/>
  <c r="AC732" i="10" a="1"/>
  <c r="AC732" i="10" s="1"/>
  <c r="Y732" i="10" a="1"/>
  <c r="Y732" i="10" s="1"/>
  <c r="U732" i="10" a="1"/>
  <c r="U732" i="10" s="1"/>
  <c r="AB732" i="10" a="1"/>
  <c r="AB732" i="10" s="1"/>
  <c r="X732" i="10" a="1"/>
  <c r="X732" i="10" s="1"/>
  <c r="T732" i="10" a="1"/>
  <c r="T732" i="10" s="1"/>
  <c r="BP40" i="10"/>
  <c r="Z160" i="10" a="1"/>
  <c r="Z160" i="10" s="1"/>
  <c r="Z520" i="10" a="1"/>
  <c r="Z520" i="10" s="1"/>
  <c r="AA825" i="10" a="1"/>
  <c r="AA825" i="10" s="1"/>
  <c r="Z825" i="10" a="1"/>
  <c r="Z825" i="10" s="1"/>
  <c r="Y825" i="10" a="1"/>
  <c r="Y825" i="10" s="1"/>
  <c r="X825" i="10" a="1"/>
  <c r="X825" i="10" s="1"/>
  <c r="V825" i="10" a="1"/>
  <c r="V825" i="10" s="1"/>
  <c r="AC825" i="10" a="1"/>
  <c r="AC825" i="10" s="1"/>
  <c r="U825" i="10" a="1"/>
  <c r="U825" i="10" s="1"/>
  <c r="S885" i="10"/>
  <c r="AB825" i="10" a="1"/>
  <c r="AB825" i="10" s="1"/>
  <c r="W825" i="10" a="1"/>
  <c r="W825" i="10" s="1"/>
  <c r="T825" i="10" a="1"/>
  <c r="T825" i="10" s="1"/>
  <c r="AA321" i="10" a="1"/>
  <c r="AA321" i="10" s="1"/>
  <c r="AA681" i="10" a="1"/>
  <c r="AA681" i="10" s="1"/>
  <c r="E53" i="28"/>
  <c r="AB775" i="10" a="1"/>
  <c r="AB775" i="10" s="1"/>
  <c r="X775" i="10" a="1"/>
  <c r="X775" i="10" s="1"/>
  <c r="T775" i="10" a="1"/>
  <c r="T775" i="10" s="1"/>
  <c r="S835" i="10"/>
  <c r="AA775" i="10" a="1"/>
  <c r="AA775" i="10" s="1"/>
  <c r="W775" i="10" a="1"/>
  <c r="W775" i="10" s="1"/>
  <c r="Z775" i="10" a="1"/>
  <c r="Z775" i="10" s="1"/>
  <c r="V775" i="10" a="1"/>
  <c r="V775" i="10" s="1"/>
  <c r="AC775" i="10" a="1"/>
  <c r="AC775" i="10" s="1"/>
  <c r="Y775" i="10" a="1"/>
  <c r="Y775" i="10" s="1"/>
  <c r="U775" i="10" a="1"/>
  <c r="U775" i="10" s="1"/>
  <c r="I63" i="7"/>
  <c r="K62" i="11" s="1"/>
  <c r="P63" i="7"/>
  <c r="V62" i="11" s="1"/>
  <c r="H63" i="7"/>
  <c r="B68" i="7"/>
  <c r="O63" i="7"/>
  <c r="U62" i="11" s="1"/>
  <c r="G63" i="7"/>
  <c r="N63" i="7"/>
  <c r="T62" i="11" s="1"/>
  <c r="F63" i="7"/>
  <c r="H62" i="11" s="1"/>
  <c r="M63" i="7"/>
  <c r="S62" i="11" s="1"/>
  <c r="E63" i="7"/>
  <c r="G62" i="11" s="1"/>
  <c r="L63" i="7"/>
  <c r="N62" i="11" s="1"/>
  <c r="D63" i="7"/>
  <c r="K63" i="7"/>
  <c r="M62" i="11" s="1"/>
  <c r="C63" i="7"/>
  <c r="J63" i="7"/>
  <c r="L62" i="11" s="1"/>
  <c r="CK49" i="10"/>
  <c r="AA289" i="10" a="1"/>
  <c r="AA289" i="10" s="1"/>
  <c r="AA649" i="10" a="1"/>
  <c r="AA649" i="10" s="1"/>
  <c r="Y831" i="10" a="1"/>
  <c r="Y831" i="10" s="1"/>
  <c r="S891" i="10"/>
  <c r="W831" i="10" a="1"/>
  <c r="W831" i="10" s="1"/>
  <c r="V831" i="10" a="1"/>
  <c r="V831" i="10" s="1"/>
  <c r="AB831" i="10" a="1"/>
  <c r="AB831" i="10" s="1"/>
  <c r="T831" i="10" a="1"/>
  <c r="T831" i="10" s="1"/>
  <c r="AA831" i="10" a="1"/>
  <c r="AA831" i="10" s="1"/>
  <c r="AC831" i="10" a="1"/>
  <c r="AC831" i="10" s="1"/>
  <c r="U831" i="10" a="1"/>
  <c r="U831" i="10" s="1"/>
  <c r="AT51" i="10"/>
  <c r="X831" i="10" s="1" a="1"/>
  <c r="X831" i="10" s="1"/>
  <c r="AJ61" i="10"/>
  <c r="X781" i="10" s="1" a="1"/>
  <c r="X781" i="10" s="1"/>
  <c r="X51" i="10" a="1"/>
  <c r="X51" i="10" s="1"/>
  <c r="X411" i="10" a="1"/>
  <c r="X411" i="10" s="1"/>
  <c r="BD41" i="10"/>
  <c r="X101" i="10" a="1"/>
  <c r="X101" i="10" s="1"/>
  <c r="X461" i="10" a="1"/>
  <c r="X461" i="10" s="1"/>
  <c r="BG951" i="22"/>
  <c r="BG399" i="22"/>
  <c r="BG1503" i="22"/>
  <c r="BK927" i="22" a="1"/>
  <c r="BK927" i="22" s="1"/>
  <c r="BJ927" i="22" a="1"/>
  <c r="BJ927" i="22" s="1"/>
  <c r="BH927" i="22" a="1"/>
  <c r="BH927" i="22" s="1"/>
  <c r="BI927" i="22" a="1"/>
  <c r="BI927" i="22" s="1"/>
  <c r="BP58" i="10"/>
  <c r="Z178" i="10" a="1"/>
  <c r="Z178" i="10" s="1"/>
  <c r="Z538" i="10" a="1"/>
  <c r="Z538" i="10" s="1"/>
  <c r="CE293" i="22" a="1"/>
  <c r="CE293" i="22" s="1"/>
  <c r="CA293" i="22" a="1"/>
  <c r="CA293" i="22" s="1"/>
  <c r="BW293" i="22" a="1"/>
  <c r="BW293" i="22" s="1"/>
  <c r="CD293" i="22" a="1"/>
  <c r="CD293" i="22" s="1"/>
  <c r="BZ293" i="22" a="1"/>
  <c r="BZ293" i="22" s="1"/>
  <c r="BV317" i="22"/>
  <c r="CC293" i="22" a="1"/>
  <c r="CC293" i="22" s="1"/>
  <c r="BY293" i="22" a="1"/>
  <c r="BY293" i="22" s="1"/>
  <c r="CF293" i="22" a="1"/>
  <c r="CF293" i="22" s="1"/>
  <c r="CB293" i="22" a="1"/>
  <c r="CB293" i="22" s="1"/>
  <c r="BX293" i="22" a="1"/>
  <c r="BX293" i="22" s="1"/>
  <c r="CJ47" i="10"/>
  <c r="Z287" i="10" a="1"/>
  <c r="Z287" i="10" s="1"/>
  <c r="Z647" i="10" a="1"/>
  <c r="Z647" i="10" s="1"/>
  <c r="AA790" i="10" a="1"/>
  <c r="AA790" i="10" s="1"/>
  <c r="W790" i="10" a="1"/>
  <c r="W790" i="10" s="1"/>
  <c r="Z790" i="10" a="1"/>
  <c r="Z790" i="10" s="1"/>
  <c r="V790" i="10" a="1"/>
  <c r="V790" i="10" s="1"/>
  <c r="S850" i="10"/>
  <c r="AC790" i="10" a="1"/>
  <c r="AC790" i="10" s="1"/>
  <c r="Y790" i="10" a="1"/>
  <c r="Y790" i="10" s="1"/>
  <c r="U790" i="10" a="1"/>
  <c r="U790" i="10" s="1"/>
  <c r="AB790" i="10" a="1"/>
  <c r="AB790" i="10" s="1"/>
  <c r="X790" i="10" a="1"/>
  <c r="X790" i="10" s="1"/>
  <c r="T790" i="10" a="1"/>
  <c r="T790" i="10" s="1"/>
  <c r="BG957" i="22"/>
  <c r="BG405" i="22"/>
  <c r="BI381" i="22" a="1"/>
  <c r="BI381" i="22" s="1"/>
  <c r="BJ381" i="22" a="1"/>
  <c r="BJ381" i="22" s="1"/>
  <c r="BK381" i="22" a="1"/>
  <c r="BK381" i="22" s="1"/>
  <c r="BH381" i="22" a="1"/>
  <c r="BH381" i="22" s="1"/>
  <c r="BG1509" i="22"/>
  <c r="BI933" i="22" a="1"/>
  <c r="BI933" i="22" s="1"/>
  <c r="BH933" i="22" a="1"/>
  <c r="BH933" i="22" s="1"/>
  <c r="BJ933" i="22" a="1"/>
  <c r="BJ933" i="22" s="1"/>
  <c r="BK933" i="22" a="1"/>
  <c r="BK933" i="22" s="1"/>
  <c r="BN40" i="10"/>
  <c r="X160" i="10" a="1"/>
  <c r="X160" i="10" s="1"/>
  <c r="X520" i="10" a="1"/>
  <c r="X520" i="10" s="1"/>
  <c r="BX39" i="10"/>
  <c r="X219" i="10" a="1"/>
  <c r="X219" i="10" s="1"/>
  <c r="X579" i="10" a="1"/>
  <c r="X579" i="10" s="1"/>
  <c r="S795" i="10"/>
  <c r="Z735" i="10" a="1"/>
  <c r="Z735" i="10" s="1"/>
  <c r="V735" i="10" a="1"/>
  <c r="V735" i="10" s="1"/>
  <c r="AC735" i="10" a="1"/>
  <c r="AC735" i="10" s="1"/>
  <c r="Y735" i="10" a="1"/>
  <c r="Y735" i="10" s="1"/>
  <c r="U735" i="10" a="1"/>
  <c r="U735" i="10" s="1"/>
  <c r="AB735" i="10" a="1"/>
  <c r="AB735" i="10" s="1"/>
  <c r="X735" i="10" a="1"/>
  <c r="X735" i="10" s="1"/>
  <c r="T735" i="10" a="1"/>
  <c r="T735" i="10" s="1"/>
  <c r="AA735" i="10" a="1"/>
  <c r="AA735" i="10" s="1"/>
  <c r="W735" i="10" a="1"/>
  <c r="W735" i="10" s="1"/>
  <c r="CJ56" i="10"/>
  <c r="Z296" i="10" a="1"/>
  <c r="Z296" i="10" s="1"/>
  <c r="Z656" i="10" a="1"/>
  <c r="Z656" i="10" s="1"/>
  <c r="BZ57" i="10"/>
  <c r="Z237" i="10" a="1"/>
  <c r="Z237" i="10" s="1"/>
  <c r="Z597" i="10" a="1"/>
  <c r="Z597" i="10" s="1"/>
  <c r="BD59" i="10"/>
  <c r="X119" i="10" a="1"/>
  <c r="X119" i="10" s="1"/>
  <c r="X479" i="10" a="1"/>
  <c r="X479" i="10" s="1"/>
  <c r="BQ60" i="10"/>
  <c r="AA180" i="10" a="1"/>
  <c r="AA180" i="10" s="1"/>
  <c r="AA540" i="10" a="1"/>
  <c r="AA540" i="10" s="1"/>
  <c r="CH47" i="10"/>
  <c r="X287" i="10" a="1"/>
  <c r="X287" i="10" s="1"/>
  <c r="X647" i="10" a="1"/>
  <c r="X647" i="10" s="1"/>
  <c r="AV13" i="9"/>
  <c r="O41" i="9"/>
  <c r="G41" i="15" s="1"/>
  <c r="AB779" i="10" a="1"/>
  <c r="AB779" i="10" s="1"/>
  <c r="X779" i="10" a="1"/>
  <c r="X779" i="10" s="1"/>
  <c r="T779" i="10" a="1"/>
  <c r="T779" i="10" s="1"/>
  <c r="AA779" i="10" a="1"/>
  <c r="AA779" i="10" s="1"/>
  <c r="W779" i="10" a="1"/>
  <c r="W779" i="10" s="1"/>
  <c r="Z779" i="10" a="1"/>
  <c r="Z779" i="10" s="1"/>
  <c r="V779" i="10" a="1"/>
  <c r="V779" i="10" s="1"/>
  <c r="S839" i="10"/>
  <c r="U779" i="10" a="1"/>
  <c r="U779" i="10" s="1"/>
  <c r="AC779" i="10" a="1"/>
  <c r="AC779" i="10" s="1"/>
  <c r="Y779" i="10" a="1"/>
  <c r="Y779" i="10" s="1"/>
  <c r="AA357" i="10" a="1"/>
  <c r="AA357" i="10" s="1"/>
  <c r="AA717" i="10" a="1"/>
  <c r="AA717" i="10" s="1"/>
  <c r="AB769" i="10" a="1"/>
  <c r="AB769" i="10" s="1"/>
  <c r="X769" i="10" a="1"/>
  <c r="X769" i="10" s="1"/>
  <c r="T769" i="10" a="1"/>
  <c r="T769" i="10" s="1"/>
  <c r="AC769" i="10" a="1"/>
  <c r="AC769" i="10" s="1"/>
  <c r="U769" i="10" a="1"/>
  <c r="U769" i="10" s="1"/>
  <c r="AA769" i="10" a="1"/>
  <c r="AA769" i="10" s="1"/>
  <c r="Z769" i="10" a="1"/>
  <c r="Z769" i="10" s="1"/>
  <c r="S829" i="10"/>
  <c r="Y769" i="10" a="1"/>
  <c r="Y769" i="10" s="1"/>
  <c r="W769" i="10" a="1"/>
  <c r="W769" i="10" s="1"/>
  <c r="V769" i="10" a="1"/>
  <c r="V769" i="10" s="1"/>
  <c r="B55" i="9"/>
  <c r="H51" i="9"/>
  <c r="G51" i="9"/>
  <c r="AZ12" i="9"/>
  <c r="U35" i="9" s="1"/>
  <c r="G35" i="15" s="1"/>
  <c r="R38" i="9"/>
  <c r="G38" i="15" s="1"/>
  <c r="BV356" i="22"/>
  <c r="CD332" i="22" a="1"/>
  <c r="CD332" i="22" s="1"/>
  <c r="BZ332" i="22" a="1"/>
  <c r="BZ332" i="22" s="1"/>
  <c r="CC332" i="22" a="1"/>
  <c r="CC332" i="22" s="1"/>
  <c r="BX332" i="22" a="1"/>
  <c r="BX332" i="22" s="1"/>
  <c r="CB332" i="22" a="1"/>
  <c r="CB332" i="22" s="1"/>
  <c r="BW332" i="22" a="1"/>
  <c r="BW332" i="22" s="1"/>
  <c r="CF332" i="22" a="1"/>
  <c r="CF332" i="22" s="1"/>
  <c r="CA332" i="22" a="1"/>
  <c r="CA332" i="22" s="1"/>
  <c r="CE332" i="22" a="1"/>
  <c r="CE332" i="22" s="1"/>
  <c r="BY332" i="22" a="1"/>
  <c r="BY332" i="22" s="1"/>
  <c r="BV350" i="22"/>
  <c r="CD326" i="22" a="1"/>
  <c r="CD326" i="22" s="1"/>
  <c r="BZ326" i="22" a="1"/>
  <c r="BZ326" i="22" s="1"/>
  <c r="CC326" i="22" a="1"/>
  <c r="CC326" i="22" s="1"/>
  <c r="BX326" i="22" a="1"/>
  <c r="BX326" i="22" s="1"/>
  <c r="CB326" i="22" a="1"/>
  <c r="CB326" i="22" s="1"/>
  <c r="BW326" i="22" a="1"/>
  <c r="BW326" i="22" s="1"/>
  <c r="CF326" i="22" a="1"/>
  <c r="CF326" i="22" s="1"/>
  <c r="CA326" i="22" a="1"/>
  <c r="CA326" i="22" s="1"/>
  <c r="CE326" i="22" a="1"/>
  <c r="CE326" i="22" s="1"/>
  <c r="BY326" i="22" a="1"/>
  <c r="BY326" i="22" s="1"/>
  <c r="BZ21" i="10"/>
  <c r="Z201" i="10" a="1"/>
  <c r="Z201" i="10" s="1"/>
  <c r="Z561" i="10" a="1"/>
  <c r="Z561" i="10" s="1"/>
  <c r="BV334" i="22"/>
  <c r="CE310" i="22" a="1"/>
  <c r="CE310" i="22" s="1"/>
  <c r="CA310" i="22" a="1"/>
  <c r="CA310" i="22" s="1"/>
  <c r="BW310" i="22" a="1"/>
  <c r="BW310" i="22" s="1"/>
  <c r="BH382" i="22" s="1" a="1"/>
  <c r="BH382" i="22" s="1"/>
  <c r="CD310" i="22" a="1"/>
  <c r="CD310" i="22" s="1"/>
  <c r="BZ310" i="22" a="1"/>
  <c r="BZ310" i="22" s="1"/>
  <c r="BK382" i="22" s="1" a="1"/>
  <c r="BK382" i="22" s="1"/>
  <c r="CC310" i="22" a="1"/>
  <c r="CC310" i="22" s="1"/>
  <c r="BY310" i="22" a="1"/>
  <c r="BY310" i="22" s="1"/>
  <c r="BJ382" i="22" s="1" a="1"/>
  <c r="BJ382" i="22" s="1"/>
  <c r="CF310" i="22" a="1"/>
  <c r="CF310" i="22" s="1"/>
  <c r="CB310" i="22" a="1"/>
  <c r="CB310" i="22" s="1"/>
  <c r="BX310" i="22" a="1"/>
  <c r="BX310" i="22" s="1"/>
  <c r="G66" i="19"/>
  <c r="R56" i="19"/>
  <c r="R57" i="19" s="1"/>
  <c r="R58" i="19" s="1"/>
  <c r="BV327" i="22"/>
  <c r="CE303" i="22" a="1"/>
  <c r="CE303" i="22" s="1"/>
  <c r="CA303" i="22" a="1"/>
  <c r="CA303" i="22" s="1"/>
  <c r="BW303" i="22" a="1"/>
  <c r="BW303" i="22" s="1"/>
  <c r="BH375" i="22" s="1" a="1"/>
  <c r="BH375" i="22" s="1"/>
  <c r="CD303" i="22" a="1"/>
  <c r="CD303" i="22" s="1"/>
  <c r="BZ303" i="22" a="1"/>
  <c r="BZ303" i="22" s="1"/>
  <c r="BK375" i="22" s="1" a="1"/>
  <c r="BK375" i="22" s="1"/>
  <c r="CC303" i="22" a="1"/>
  <c r="CC303" i="22" s="1"/>
  <c r="BY303" i="22" a="1"/>
  <c r="BY303" i="22" s="1"/>
  <c r="BJ375" i="22" s="1" a="1"/>
  <c r="BJ375" i="22" s="1"/>
  <c r="CF303" i="22" a="1"/>
  <c r="CF303" i="22" s="1"/>
  <c r="CB303" i="22" a="1"/>
  <c r="CB303" i="22" s="1"/>
  <c r="BX303" i="22" a="1"/>
  <c r="BX303" i="22" s="1"/>
  <c r="BI375" i="22" s="1" a="1"/>
  <c r="BI375" i="22" s="1"/>
  <c r="CE338" i="22" a="1"/>
  <c r="CE338" i="22" s="1"/>
  <c r="CA338" i="22" a="1"/>
  <c r="CA338" i="22" s="1"/>
  <c r="BW338" i="22" a="1"/>
  <c r="BW338" i="22" s="1"/>
  <c r="BV362" i="22"/>
  <c r="CD338" i="22" a="1"/>
  <c r="CD338" i="22" s="1"/>
  <c r="BZ338" i="22" a="1"/>
  <c r="BZ338" i="22" s="1"/>
  <c r="CC338" i="22" a="1"/>
  <c r="CC338" i="22" s="1"/>
  <c r="CB338" i="22" a="1"/>
  <c r="CB338" i="22" s="1"/>
  <c r="CF338" i="22" a="1"/>
  <c r="CF338" i="22" s="1"/>
  <c r="BY338" i="22" a="1"/>
  <c r="BY338" i="22" s="1"/>
  <c r="BX338" i="22" a="1"/>
  <c r="BX338" i="22" s="1"/>
  <c r="CE295" i="22" a="1"/>
  <c r="CE295" i="22" s="1"/>
  <c r="CA295" i="22" a="1"/>
  <c r="CA295" i="22" s="1"/>
  <c r="BW295" i="22" a="1"/>
  <c r="BW295" i="22" s="1"/>
  <c r="CD295" i="22" a="1"/>
  <c r="CD295" i="22" s="1"/>
  <c r="BZ295" i="22" a="1"/>
  <c r="BZ295" i="22" s="1"/>
  <c r="BV319" i="22"/>
  <c r="CC295" i="22" a="1"/>
  <c r="CC295" i="22" s="1"/>
  <c r="BY295" i="22" a="1"/>
  <c r="BY295" i="22" s="1"/>
  <c r="CF295" i="22" a="1"/>
  <c r="CF295" i="22" s="1"/>
  <c r="CB295" i="22" a="1"/>
  <c r="CB295" i="22" s="1"/>
  <c r="BX295" i="22" a="1"/>
  <c r="BX295" i="22" s="1"/>
  <c r="I58" i="9"/>
  <c r="H58" i="9"/>
  <c r="G58" i="9"/>
  <c r="B62" i="9"/>
  <c r="BX30" i="10"/>
  <c r="X210" i="10" a="1"/>
  <c r="X210" i="10" s="1"/>
  <c r="X570" i="10" a="1"/>
  <c r="X570" i="10" s="1"/>
  <c r="CA59" i="10"/>
  <c r="AA239" i="10" a="1"/>
  <c r="AA239" i="10" s="1"/>
  <c r="AA599" i="10" a="1"/>
  <c r="AA599" i="10" s="1"/>
  <c r="BX21" i="10"/>
  <c r="X201" i="10" a="1"/>
  <c r="X201" i="10" s="1"/>
  <c r="X561" i="10" a="1"/>
  <c r="X561" i="10" s="1"/>
  <c r="BV347" i="22"/>
  <c r="CD323" i="22" a="1"/>
  <c r="CD323" i="22" s="1"/>
  <c r="BZ323" i="22" a="1"/>
  <c r="BZ323" i="22" s="1"/>
  <c r="CC323" i="22" a="1"/>
  <c r="CC323" i="22" s="1"/>
  <c r="BX323" i="22" a="1"/>
  <c r="BX323" i="22" s="1"/>
  <c r="CB323" i="22" a="1"/>
  <c r="CB323" i="22" s="1"/>
  <c r="BW323" i="22" a="1"/>
  <c r="BW323" i="22" s="1"/>
  <c r="CF323" i="22" a="1"/>
  <c r="CF323" i="22" s="1"/>
  <c r="CA323" i="22" a="1"/>
  <c r="CA323" i="22" s="1"/>
  <c r="CE323" i="22" a="1"/>
  <c r="CE323" i="22" s="1"/>
  <c r="BY323" i="22" a="1"/>
  <c r="BY323" i="22" s="1"/>
  <c r="BX48" i="10"/>
  <c r="X228" i="10" a="1"/>
  <c r="X228" i="10" s="1"/>
  <c r="X588" i="10" a="1"/>
  <c r="X588" i="10" s="1"/>
  <c r="L57" i="9"/>
  <c r="C61" i="9"/>
  <c r="K57" i="9"/>
  <c r="J57" i="9"/>
  <c r="CA50" i="10"/>
  <c r="AA230" i="10" a="1"/>
  <c r="AA230" i="10" s="1"/>
  <c r="AA590" i="10" a="1"/>
  <c r="AA590" i="10" s="1"/>
  <c r="P13" i="5"/>
  <c r="Q12" i="5"/>
  <c r="AB729" i="10" a="1"/>
  <c r="AB729" i="10" s="1"/>
  <c r="X729" i="10" a="1"/>
  <c r="X729" i="10" s="1"/>
  <c r="T729" i="10" a="1"/>
  <c r="T729" i="10" s="1"/>
  <c r="AA729" i="10" a="1"/>
  <c r="AA729" i="10" s="1"/>
  <c r="W729" i="10" a="1"/>
  <c r="W729" i="10" s="1"/>
  <c r="S789" i="10"/>
  <c r="Z729" i="10" a="1"/>
  <c r="Z729" i="10" s="1"/>
  <c r="V729" i="10" a="1"/>
  <c r="V729" i="10" s="1"/>
  <c r="AC729" i="10" a="1"/>
  <c r="AC729" i="10" s="1"/>
  <c r="Y729" i="10" a="1"/>
  <c r="Y729" i="10" s="1"/>
  <c r="U729" i="10" a="1"/>
  <c r="U729" i="10" s="1"/>
  <c r="AN42" i="7"/>
  <c r="AN64" i="7"/>
  <c r="BN49" i="10"/>
  <c r="X169" i="10" a="1"/>
  <c r="X169" i="10" s="1"/>
  <c r="X529" i="10" a="1"/>
  <c r="X529" i="10" s="1"/>
  <c r="BZ39" i="10"/>
  <c r="Z219" i="10" a="1"/>
  <c r="Z219" i="10" s="1"/>
  <c r="Z579" i="10" a="1"/>
  <c r="Z579" i="10" s="1"/>
  <c r="BV355" i="22"/>
  <c r="CD331" i="22" a="1"/>
  <c r="CD331" i="22" s="1"/>
  <c r="BZ331" i="22" a="1"/>
  <c r="BZ331" i="22" s="1"/>
  <c r="CC331" i="22" a="1"/>
  <c r="CC331" i="22" s="1"/>
  <c r="BX331" i="22" a="1"/>
  <c r="BX331" i="22" s="1"/>
  <c r="CB331" i="22" a="1"/>
  <c r="CB331" i="22" s="1"/>
  <c r="BW331" i="22" a="1"/>
  <c r="BW331" i="22" s="1"/>
  <c r="CF331" i="22" a="1"/>
  <c r="CF331" i="22" s="1"/>
  <c r="CA331" i="22" a="1"/>
  <c r="CA331" i="22" s="1"/>
  <c r="CE331" i="22" a="1"/>
  <c r="CE331" i="22" s="1"/>
  <c r="BY331" i="22" a="1"/>
  <c r="BY331" i="22" s="1"/>
  <c r="BV342" i="22"/>
  <c r="CE318" i="22" a="1"/>
  <c r="CE318" i="22" s="1"/>
  <c r="BZ318" i="22" a="1"/>
  <c r="BZ318" i="22" s="1"/>
  <c r="CD318" i="22" a="1"/>
  <c r="CD318" i="22" s="1"/>
  <c r="BY318" i="22" a="1"/>
  <c r="BY318" i="22" s="1"/>
  <c r="CC318" i="22" a="1"/>
  <c r="CC318" i="22" s="1"/>
  <c r="BX318" i="22" a="1"/>
  <c r="BX318" i="22" s="1"/>
  <c r="CB318" i="22" a="1"/>
  <c r="CB318" i="22" s="1"/>
  <c r="CF318" i="22" a="1"/>
  <c r="CF318" i="22" s="1"/>
  <c r="BW318" i="22" a="1"/>
  <c r="BW318" i="22" s="1"/>
  <c r="CA318" i="22" a="1"/>
  <c r="CA318" i="22" s="1"/>
  <c r="S808" i="10"/>
  <c r="AC748" i="10" a="1"/>
  <c r="AC748" i="10" s="1"/>
  <c r="W748" i="10" a="1"/>
  <c r="W748" i="10" s="1"/>
  <c r="AB748" i="10" a="1"/>
  <c r="AB748" i="10" s="1"/>
  <c r="V748" i="10" a="1"/>
  <c r="V748" i="10" s="1"/>
  <c r="U748" i="10" a="1"/>
  <c r="U748" i="10" s="1"/>
  <c r="AA748" i="10" a="1"/>
  <c r="AA748" i="10" s="1"/>
  <c r="T748" i="10" a="1"/>
  <c r="T748" i="10" s="1"/>
  <c r="Z748" i="10" a="1"/>
  <c r="Z748" i="10" s="1"/>
  <c r="Y748" i="10" a="1"/>
  <c r="Y748" i="10" s="1"/>
  <c r="X748" i="10" a="1"/>
  <c r="X748" i="10" s="1"/>
  <c r="BG961" i="22"/>
  <c r="BG409" i="22"/>
  <c r="BG1513" i="22"/>
  <c r="BJ937" i="22" a="1"/>
  <c r="BJ937" i="22" s="1"/>
  <c r="BK937" i="22" a="1"/>
  <c r="BK937" i="22" s="1"/>
  <c r="BI937" i="22" a="1"/>
  <c r="BI937" i="22" s="1"/>
  <c r="BH937" i="22" a="1"/>
  <c r="BH937" i="22" s="1"/>
  <c r="J62" i="28" a="1"/>
  <c r="J62" i="28" s="1"/>
  <c r="F62" i="28" a="1"/>
  <c r="F62" i="28" s="1"/>
  <c r="CA41" i="10"/>
  <c r="AA221" i="10" a="1"/>
  <c r="AA221" i="10" s="1"/>
  <c r="AA581" i="10" a="1"/>
  <c r="AA581" i="10" s="1"/>
  <c r="BJ1473" i="22" a="1"/>
  <c r="BJ1473" i="22" s="1"/>
  <c r="BH1473" i="22" a="1"/>
  <c r="BH1473" i="22" s="1"/>
  <c r="BI1473" i="22" a="1"/>
  <c r="BI1473" i="22" s="1"/>
  <c r="BK1473" i="22" a="1"/>
  <c r="BK1473" i="22" s="1"/>
  <c r="AL17" i="9"/>
  <c r="AP17" i="9" s="1"/>
  <c r="AT17" i="9" s="1"/>
  <c r="AX17" i="9" s="1"/>
  <c r="S55" i="9" s="1"/>
  <c r="S816" i="10"/>
  <c r="X756" i="10" a="1"/>
  <c r="X756" i="10" s="1"/>
  <c r="AC756" i="10" a="1"/>
  <c r="AC756" i="10" s="1"/>
  <c r="W756" i="10" a="1"/>
  <c r="W756" i="10" s="1"/>
  <c r="AB756" i="10" a="1"/>
  <c r="AB756" i="10" s="1"/>
  <c r="V756" i="10" a="1"/>
  <c r="V756" i="10" s="1"/>
  <c r="U756" i="10" a="1"/>
  <c r="U756" i="10" s="1"/>
  <c r="AA756" i="10" a="1"/>
  <c r="AA756" i="10" s="1"/>
  <c r="T756" i="10" a="1"/>
  <c r="T756" i="10" s="1"/>
  <c r="Z756" i="10" a="1"/>
  <c r="Z756" i="10" s="1"/>
  <c r="Y756" i="10" a="1"/>
  <c r="Y756" i="10" s="1"/>
  <c r="S958" i="10"/>
  <c r="X898" i="10" a="1"/>
  <c r="X898" i="10" s="1"/>
  <c r="W898" i="10" a="1"/>
  <c r="W898" i="10" s="1"/>
  <c r="V898" i="10" a="1"/>
  <c r="V898" i="10" s="1"/>
  <c r="AC898" i="10" a="1"/>
  <c r="AC898" i="10" s="1"/>
  <c r="U898" i="10" a="1"/>
  <c r="U898" i="10" s="1"/>
  <c r="AB898" i="10" a="1"/>
  <c r="AB898" i="10" s="1"/>
  <c r="T898" i="10" a="1"/>
  <c r="T898" i="10" s="1"/>
  <c r="AA898" i="10" a="1"/>
  <c r="AA898" i="10" s="1"/>
  <c r="Z898" i="10" a="1"/>
  <c r="Z898" i="10" s="1"/>
  <c r="Y898" i="10" a="1"/>
  <c r="Y898" i="10" s="1"/>
  <c r="G75" i="19"/>
  <c r="R65" i="19"/>
  <c r="CJ20" i="10"/>
  <c r="Z260" i="10" a="1"/>
  <c r="Z260" i="10" s="1"/>
  <c r="Z620" i="10" a="1"/>
  <c r="Z620" i="10" s="1"/>
  <c r="S802" i="10"/>
  <c r="Y742" i="10" a="1"/>
  <c r="Y742" i="10" s="1"/>
  <c r="X742" i="10" a="1"/>
  <c r="X742" i="10" s="1"/>
  <c r="W742" i="10" a="1"/>
  <c r="W742" i="10" s="1"/>
  <c r="AC742" i="10" a="1"/>
  <c r="AC742" i="10" s="1"/>
  <c r="V742" i="10" a="1"/>
  <c r="V742" i="10" s="1"/>
  <c r="AB742" i="10" a="1"/>
  <c r="AB742" i="10" s="1"/>
  <c r="AA742" i="10" a="1"/>
  <c r="AA742" i="10" s="1"/>
  <c r="U742" i="10" a="1"/>
  <c r="U742" i="10" s="1"/>
  <c r="Z742" i="10" a="1"/>
  <c r="Z742" i="10" s="1"/>
  <c r="T742" i="10" a="1"/>
  <c r="T742" i="10" s="1"/>
  <c r="Y760" i="10" a="1"/>
  <c r="Y760" i="10" s="1"/>
  <c r="X760" i="10" a="1"/>
  <c r="X760" i="10" s="1"/>
  <c r="AC760" i="10" a="1"/>
  <c r="AC760" i="10" s="1"/>
  <c r="W760" i="10" a="1"/>
  <c r="W760" i="10" s="1"/>
  <c r="AB760" i="10" a="1"/>
  <c r="AB760" i="10" s="1"/>
  <c r="V760" i="10" a="1"/>
  <c r="V760" i="10" s="1"/>
  <c r="S820" i="10"/>
  <c r="U760" i="10" a="1"/>
  <c r="U760" i="10" s="1"/>
  <c r="AA760" i="10" a="1"/>
  <c r="AA760" i="10" s="1"/>
  <c r="T760" i="10" a="1"/>
  <c r="T760" i="10" s="1"/>
  <c r="Z760" i="10" a="1"/>
  <c r="Z760" i="10" s="1"/>
  <c r="T39" i="7"/>
  <c r="S39" i="7"/>
  <c r="W16" i="7"/>
  <c r="X40" i="7" s="1"/>
  <c r="T16" i="7"/>
  <c r="U40" i="7" s="1"/>
  <c r="S17" i="7"/>
  <c r="R40" i="7"/>
  <c r="X16" i="7"/>
  <c r="Y40" i="7" s="1"/>
  <c r="W39" i="7"/>
  <c r="V39" i="7"/>
  <c r="AJ15" i="9"/>
  <c r="I47" i="9" s="1"/>
  <c r="AN15" i="9"/>
  <c r="BC16" i="9"/>
  <c r="AR14" i="9"/>
  <c r="L44" i="9"/>
  <c r="G44" i="15" s="1"/>
  <c r="M67" i="7"/>
  <c r="S66" i="11" s="1"/>
  <c r="E67" i="7"/>
  <c r="G66" i="11" s="1"/>
  <c r="L67" i="7"/>
  <c r="N66" i="11" s="1"/>
  <c r="D67" i="7"/>
  <c r="B72" i="7"/>
  <c r="K67" i="7"/>
  <c r="M66" i="11" s="1"/>
  <c r="C67" i="7"/>
  <c r="J67" i="7"/>
  <c r="L66" i="11" s="1"/>
  <c r="I67" i="7"/>
  <c r="K66" i="11" s="1"/>
  <c r="P67" i="7"/>
  <c r="V66" i="11" s="1"/>
  <c r="H67" i="7"/>
  <c r="O67" i="7"/>
  <c r="U66" i="11" s="1"/>
  <c r="G67" i="7"/>
  <c r="N67" i="7"/>
  <c r="T66" i="11" s="1"/>
  <c r="F67" i="7"/>
  <c r="H66" i="11" s="1"/>
  <c r="BI1468" i="22" a="1"/>
  <c r="BI1468" i="22" s="1"/>
  <c r="BH1468" i="22" a="1"/>
  <c r="BH1468" i="22" s="1"/>
  <c r="BK1468" i="22" a="1"/>
  <c r="BK1468" i="22" s="1"/>
  <c r="BJ1468" i="22" a="1"/>
  <c r="BJ1468" i="22" s="1"/>
  <c r="S897" i="10"/>
  <c r="W837" i="10" a="1"/>
  <c r="W837" i="10" s="1"/>
  <c r="V837" i="10" a="1"/>
  <c r="V837" i="10" s="1"/>
  <c r="AC837" i="10" a="1"/>
  <c r="AC837" i="10" s="1"/>
  <c r="U837" i="10" a="1"/>
  <c r="U837" i="10" s="1"/>
  <c r="AB837" i="10" a="1"/>
  <c r="AB837" i="10" s="1"/>
  <c r="T837" i="10" a="1"/>
  <c r="T837" i="10" s="1"/>
  <c r="Z837" i="10" a="1"/>
  <c r="Z837" i="10" s="1"/>
  <c r="Y837" i="10" a="1"/>
  <c r="Y837" i="10" s="1"/>
  <c r="AA837" i="10" a="1"/>
  <c r="AA837" i="10" s="1"/>
  <c r="X837" i="10" a="1"/>
  <c r="X837" i="10" s="1"/>
  <c r="BN31" i="10"/>
  <c r="X151" i="10" a="1"/>
  <c r="X151" i="10" s="1"/>
  <c r="X511" i="10" a="1"/>
  <c r="X511" i="10" s="1"/>
  <c r="BV329" i="22"/>
  <c r="CE305" i="22" a="1"/>
  <c r="CE305" i="22" s="1"/>
  <c r="CA305" i="22" a="1"/>
  <c r="CA305" i="22" s="1"/>
  <c r="BW305" i="22" a="1"/>
  <c r="BW305" i="22" s="1"/>
  <c r="BH377" i="22" s="1" a="1"/>
  <c r="BH377" i="22" s="1"/>
  <c r="CD305" i="22" a="1"/>
  <c r="CD305" i="22" s="1"/>
  <c r="BZ305" i="22" a="1"/>
  <c r="BZ305" i="22" s="1"/>
  <c r="BK377" i="22" s="1" a="1"/>
  <c r="BK377" i="22" s="1"/>
  <c r="CC305" i="22" a="1"/>
  <c r="CC305" i="22" s="1"/>
  <c r="BY305" i="22" a="1"/>
  <c r="BY305" i="22" s="1"/>
  <c r="CF305" i="22" a="1"/>
  <c r="CF305" i="22" s="1"/>
  <c r="CB305" i="22" a="1"/>
  <c r="CB305" i="22" s="1"/>
  <c r="BX305" i="22" a="1"/>
  <c r="BX305" i="22" s="1"/>
  <c r="BI377" i="22" s="1" a="1"/>
  <c r="BI377" i="22" s="1"/>
  <c r="BH1490" i="22" a="1"/>
  <c r="BH1490" i="22" s="1"/>
  <c r="BK1490" i="22" a="1"/>
  <c r="BK1490" i="22" s="1"/>
  <c r="BJ1490" i="22" a="1"/>
  <c r="BJ1490" i="22" s="1"/>
  <c r="BI1490" i="22" a="1"/>
  <c r="BI1490" i="22" s="1"/>
  <c r="BJ1484" i="22" a="1"/>
  <c r="BJ1484" i="22" s="1"/>
  <c r="BI1484" i="22" a="1"/>
  <c r="BI1484" i="22" s="1"/>
  <c r="BK1484" i="22" a="1"/>
  <c r="BK1484" i="22" s="1"/>
  <c r="BH1484" i="22" a="1"/>
  <c r="BH1484" i="22" s="1"/>
  <c r="S934" i="10"/>
  <c r="X874" i="10" a="1"/>
  <c r="X874" i="10" s="1"/>
  <c r="W874" i="10" a="1"/>
  <c r="W874" i="10" s="1"/>
  <c r="V874" i="10" a="1"/>
  <c r="V874" i="10" s="1"/>
  <c r="AC874" i="10" a="1"/>
  <c r="AC874" i="10" s="1"/>
  <c r="U874" i="10" a="1"/>
  <c r="U874" i="10" s="1"/>
  <c r="AA874" i="10" a="1"/>
  <c r="AA874" i="10" s="1"/>
  <c r="Z874" i="10" a="1"/>
  <c r="Z874" i="10" s="1"/>
  <c r="T874" i="10" a="1"/>
  <c r="T874" i="10" s="1"/>
  <c r="AB874" i="10" a="1"/>
  <c r="AB874" i="10" s="1"/>
  <c r="Y874" i="10" a="1"/>
  <c r="Y874" i="10" s="1"/>
  <c r="BZ48" i="10"/>
  <c r="Z228" i="10" a="1"/>
  <c r="Z228" i="10" s="1"/>
  <c r="Z588" i="10" a="1"/>
  <c r="Z588" i="10" s="1"/>
  <c r="O54" i="9"/>
  <c r="N54" i="9"/>
  <c r="M54" i="9"/>
  <c r="D58" i="9"/>
  <c r="M51" i="9"/>
  <c r="D55" i="9"/>
  <c r="O51" i="9"/>
  <c r="N51" i="9"/>
  <c r="L55" i="9"/>
  <c r="C59" i="9"/>
  <c r="K55" i="9"/>
  <c r="J55" i="9"/>
  <c r="AB822" i="10" a="1"/>
  <c r="AB822" i="10" s="1"/>
  <c r="T822" i="10" a="1"/>
  <c r="T822" i="10" s="1"/>
  <c r="AA822" i="10" a="1"/>
  <c r="AA822" i="10" s="1"/>
  <c r="Z822" i="10" a="1"/>
  <c r="Z822" i="10" s="1"/>
  <c r="Y822" i="10" a="1"/>
  <c r="Y822" i="10" s="1"/>
  <c r="S882" i="10"/>
  <c r="W822" i="10" a="1"/>
  <c r="W822" i="10" s="1"/>
  <c r="V822" i="10" a="1"/>
  <c r="V822" i="10" s="1"/>
  <c r="AC822" i="10" a="1"/>
  <c r="AC822" i="10" s="1"/>
  <c r="X822" i="10" a="1"/>
  <c r="X822" i="10" s="1"/>
  <c r="U822" i="10" a="1"/>
  <c r="U822" i="10" s="1"/>
  <c r="CH38" i="10"/>
  <c r="X278" i="10" a="1"/>
  <c r="X278" i="10" s="1"/>
  <c r="X638" i="10" a="1"/>
  <c r="X638" i="10" s="1"/>
  <c r="BX57" i="10"/>
  <c r="X237" i="10" a="1"/>
  <c r="X237" i="10" s="1"/>
  <c r="X597" i="10" a="1"/>
  <c r="X597" i="10" s="1"/>
  <c r="BH1481" i="22" a="1"/>
  <c r="BH1481" i="22" s="1"/>
  <c r="BI1481" i="22" a="1"/>
  <c r="BI1481" i="22" s="1"/>
  <c r="BK1481" i="22" a="1"/>
  <c r="BK1481" i="22" s="1"/>
  <c r="BJ1481" i="22" a="1"/>
  <c r="BJ1481" i="22" s="1"/>
  <c r="BI1483" i="22" a="1"/>
  <c r="BI1483" i="22" s="1"/>
  <c r="BK1483" i="22" a="1"/>
  <c r="BK1483" i="22" s="1"/>
  <c r="BJ1483" i="22" a="1"/>
  <c r="BJ1483" i="22" s="1"/>
  <c r="BH1483" i="22" a="1"/>
  <c r="BH1483" i="22" s="1"/>
  <c r="BI1471" i="22" a="1"/>
  <c r="BI1471" i="22" s="1"/>
  <c r="BH1471" i="22" a="1"/>
  <c r="BH1471" i="22" s="1"/>
  <c r="BK1471" i="22" a="1"/>
  <c r="BK1471" i="22" s="1"/>
  <c r="BJ1471" i="22" a="1"/>
  <c r="BJ1471" i="22" s="1"/>
  <c r="S794" i="10"/>
  <c r="AC734" i="10" a="1"/>
  <c r="AC734" i="10" s="1"/>
  <c r="Y734" i="10" a="1"/>
  <c r="Y734" i="10" s="1"/>
  <c r="U734" i="10" a="1"/>
  <c r="U734" i="10" s="1"/>
  <c r="AB734" i="10" a="1"/>
  <c r="AB734" i="10" s="1"/>
  <c r="X734" i="10" a="1"/>
  <c r="X734" i="10" s="1"/>
  <c r="T734" i="10" a="1"/>
  <c r="T734" i="10" s="1"/>
  <c r="AA734" i="10" a="1"/>
  <c r="AA734" i="10" s="1"/>
  <c r="W734" i="10" a="1"/>
  <c r="W734" i="10" s="1"/>
  <c r="Z734" i="10" a="1"/>
  <c r="Z734" i="10" s="1"/>
  <c r="V734" i="10" a="1"/>
  <c r="V734" i="10" s="1"/>
  <c r="CH56" i="10"/>
  <c r="X296" i="10" a="1"/>
  <c r="X296" i="10" s="1"/>
  <c r="X656" i="10" a="1"/>
  <c r="X656" i="10" s="1"/>
  <c r="S818" i="10"/>
  <c r="AB758" i="10" a="1"/>
  <c r="AB758" i="10" s="1"/>
  <c r="AA758" i="10" a="1"/>
  <c r="AA758" i="10" s="1"/>
  <c r="U758" i="10" a="1"/>
  <c r="U758" i="10" s="1"/>
  <c r="Z758" i="10" a="1"/>
  <c r="Z758" i="10" s="1"/>
  <c r="T758" i="10" a="1"/>
  <c r="T758" i="10" s="1"/>
  <c r="Y758" i="10" a="1"/>
  <c r="Y758" i="10" s="1"/>
  <c r="X758" i="10" a="1"/>
  <c r="X758" i="10" s="1"/>
  <c r="W758" i="10" a="1"/>
  <c r="W758" i="10" s="1"/>
  <c r="AC758" i="10" a="1"/>
  <c r="AC758" i="10" s="1"/>
  <c r="V758" i="10" a="1"/>
  <c r="V758" i="10" s="1"/>
  <c r="T55" i="9"/>
  <c r="F59" i="9"/>
  <c r="BG945" i="22"/>
  <c r="BG393" i="22"/>
  <c r="BG1497" i="22"/>
  <c r="BH921" i="22" a="1"/>
  <c r="BH921" i="22" s="1"/>
  <c r="BI921" i="22" a="1"/>
  <c r="BI921" i="22" s="1"/>
  <c r="BJ921" i="22" a="1"/>
  <c r="BJ921" i="22" s="1"/>
  <c r="BK921" i="22" a="1"/>
  <c r="BK921" i="22" s="1"/>
  <c r="BK1477" i="22" a="1"/>
  <c r="BK1477" i="22" s="1"/>
  <c r="BI1477" i="22" a="1"/>
  <c r="BI1477" i="22" s="1"/>
  <c r="BJ1477" i="22" a="1"/>
  <c r="BJ1477" i="22" s="1"/>
  <c r="BH1477" i="22" a="1"/>
  <c r="BH1477" i="22" s="1"/>
  <c r="S824" i="10"/>
  <c r="Z764" i="10" a="1"/>
  <c r="Z764" i="10" s="1"/>
  <c r="Y764" i="10" a="1"/>
  <c r="Y764" i="10" s="1"/>
  <c r="X764" i="10" a="1"/>
  <c r="X764" i="10" s="1"/>
  <c r="AC764" i="10" a="1"/>
  <c r="AC764" i="10" s="1"/>
  <c r="W764" i="10" a="1"/>
  <c r="W764" i="10" s="1"/>
  <c r="AB764" i="10" a="1"/>
  <c r="AB764" i="10" s="1"/>
  <c r="V764" i="10" a="1"/>
  <c r="V764" i="10" s="1"/>
  <c r="U764" i="10" a="1"/>
  <c r="U764" i="10" s="1"/>
  <c r="AA764" i="10" a="1"/>
  <c r="AA764" i="10" s="1"/>
  <c r="T764" i="10" a="1"/>
  <c r="T764" i="10" s="1"/>
  <c r="BK1475" i="22" a="1"/>
  <c r="BK1475" i="22" s="1"/>
  <c r="BI1475" i="22" a="1"/>
  <c r="BI1475" i="22" s="1"/>
  <c r="BJ1475" i="22" a="1"/>
  <c r="BJ1475" i="22" s="1"/>
  <c r="BH1475" i="22" a="1"/>
  <c r="BH1475" i="22" s="1"/>
  <c r="BG949" i="22"/>
  <c r="BG397" i="22"/>
  <c r="BK373" i="22" a="1"/>
  <c r="BK373" i="22" s="1"/>
  <c r="BJ373" i="22" a="1"/>
  <c r="BJ373" i="22" s="1"/>
  <c r="BG1501" i="22"/>
  <c r="BH925" i="22" a="1"/>
  <c r="BH925" i="22" s="1"/>
  <c r="BI925" i="22" a="1"/>
  <c r="BI925" i="22" s="1"/>
  <c r="BJ925" i="22" a="1"/>
  <c r="BJ925" i="22" s="1"/>
  <c r="BK925" i="22" a="1"/>
  <c r="BK925" i="22" s="1"/>
  <c r="BG947" i="22"/>
  <c r="BG395" i="22"/>
  <c r="BI371" i="22" a="1"/>
  <c r="BI371" i="22" s="1"/>
  <c r="BH371" i="22" a="1"/>
  <c r="BH371" i="22" s="1"/>
  <c r="BK371" i="22" a="1"/>
  <c r="BK371" i="22" s="1"/>
  <c r="BJ371" i="22" a="1"/>
  <c r="BJ371" i="22" s="1"/>
  <c r="BG1499" i="22"/>
  <c r="BI923" i="22" a="1"/>
  <c r="BI923" i="22" s="1"/>
  <c r="BH923" i="22" a="1"/>
  <c r="BH923" i="22" s="1"/>
  <c r="BK923" i="22" a="1"/>
  <c r="BK923" i="22" s="1"/>
  <c r="BJ923" i="22" a="1"/>
  <c r="BJ923" i="22" s="1"/>
  <c r="BF41" i="10"/>
  <c r="Z101" i="10" a="1"/>
  <c r="Z101" i="10" s="1"/>
  <c r="Z461" i="10" a="1"/>
  <c r="Z461" i="10" s="1"/>
  <c r="AL61" i="10"/>
  <c r="Z781" i="10" s="1" a="1"/>
  <c r="Z781" i="10" s="1"/>
  <c r="Z51" i="10" a="1"/>
  <c r="Z51" i="10" s="1"/>
  <c r="AV51" i="10"/>
  <c r="Z831" i="10" s="1" a="1"/>
  <c r="Z831" i="10" s="1"/>
  <c r="Z411" i="10" a="1"/>
  <c r="Z411" i="10" s="1"/>
  <c r="BV339" i="22"/>
  <c r="BX315" i="22" a="1"/>
  <c r="BX315" i="22" s="1"/>
  <c r="CB315" i="22" a="1"/>
  <c r="CB315" i="22" s="1"/>
  <c r="CF315" i="22" a="1"/>
  <c r="CF315" i="22" s="1"/>
  <c r="BW315" i="22" a="1"/>
  <c r="BW315" i="22" s="1"/>
  <c r="CA315" i="22" a="1"/>
  <c r="CA315" i="22" s="1"/>
  <c r="CE315" i="22" a="1"/>
  <c r="CE315" i="22" s="1"/>
  <c r="BZ315" i="22" a="1"/>
  <c r="BZ315" i="22" s="1"/>
  <c r="CD315" i="22" a="1"/>
  <c r="CD315" i="22" s="1"/>
  <c r="BY315" i="22" a="1"/>
  <c r="BY315" i="22" s="1"/>
  <c r="CC315" i="22" a="1"/>
  <c r="CC315" i="22" s="1"/>
  <c r="BK1476" i="22" a="1"/>
  <c r="BK1476" i="22" s="1"/>
  <c r="BJ1476" i="22" a="1"/>
  <c r="BJ1476" i="22" s="1"/>
  <c r="BI1476" i="22" a="1"/>
  <c r="BI1476" i="22" s="1"/>
  <c r="BH1476" i="22" a="1"/>
  <c r="BH1476" i="22" s="1"/>
  <c r="BG940" i="22"/>
  <c r="BG388" i="22"/>
  <c r="BG1492" i="22"/>
  <c r="BI916" i="22" a="1"/>
  <c r="BI916" i="22" s="1"/>
  <c r="BH916" i="22" a="1"/>
  <c r="BH916" i="22" s="1"/>
  <c r="BJ916" i="22" a="1"/>
  <c r="BJ916" i="22" s="1"/>
  <c r="BK916" i="22" a="1"/>
  <c r="BK916" i="22" s="1"/>
  <c r="CH29" i="10"/>
  <c r="X269" i="10" a="1"/>
  <c r="X269" i="10" s="1"/>
  <c r="X629" i="10" a="1"/>
  <c r="X629" i="10" s="1"/>
  <c r="BG962" i="22"/>
  <c r="BG410" i="22"/>
  <c r="BI386" i="22" a="1"/>
  <c r="BI386" i="22" s="1"/>
  <c r="BH386" i="22" a="1"/>
  <c r="BH386" i="22" s="1"/>
  <c r="BK386" i="22" a="1"/>
  <c r="BK386" i="22" s="1"/>
  <c r="BJ386" i="22" a="1"/>
  <c r="BJ386" i="22" s="1"/>
  <c r="BG1514" i="22"/>
  <c r="BI938" i="22" a="1"/>
  <c r="BI938" i="22" s="1"/>
  <c r="BJ938" i="22" a="1"/>
  <c r="BJ938" i="22" s="1"/>
  <c r="BH938" i="22" a="1"/>
  <c r="BH938" i="22" s="1"/>
  <c r="BK938" i="22" a="1"/>
  <c r="BK938" i="22" s="1"/>
  <c r="BK1480" i="22" a="1"/>
  <c r="BK1480" i="22" s="1"/>
  <c r="BH1480" i="22" a="1"/>
  <c r="BH1480" i="22" s="1"/>
  <c r="BI1480" i="22" a="1"/>
  <c r="BI1480" i="22" s="1"/>
  <c r="BJ1480" i="22" a="1"/>
  <c r="BJ1480" i="22" s="1"/>
  <c r="BG956" i="22"/>
  <c r="BG404" i="22"/>
  <c r="BJ380" i="22" a="1"/>
  <c r="BJ380" i="22" s="1"/>
  <c r="BK380" i="22" a="1"/>
  <c r="BK380" i="22" s="1"/>
  <c r="BI380" i="22" a="1"/>
  <c r="BI380" i="22" s="1"/>
  <c r="BH380" i="22" a="1"/>
  <c r="BH380" i="22" s="1"/>
  <c r="BG1508" i="22"/>
  <c r="BI932" i="22" a="1"/>
  <c r="BI932" i="22" s="1"/>
  <c r="BH932" i="22" a="1"/>
  <c r="BH932" i="22" s="1"/>
  <c r="BK932" i="22" a="1"/>
  <c r="BK932" i="22" s="1"/>
  <c r="BJ932" i="22" a="1"/>
  <c r="BJ932" i="22" s="1"/>
  <c r="BV336" i="22"/>
  <c r="CE312" i="22" a="1"/>
  <c r="CE312" i="22" s="1"/>
  <c r="CA312" i="22" a="1"/>
  <c r="CA312" i="22" s="1"/>
  <c r="BW312" i="22" a="1"/>
  <c r="BW312" i="22" s="1"/>
  <c r="CD312" i="22" a="1"/>
  <c r="CD312" i="22" s="1"/>
  <c r="BZ312" i="22" a="1"/>
  <c r="BZ312" i="22" s="1"/>
  <c r="CC312" i="22" a="1"/>
  <c r="CC312" i="22" s="1"/>
  <c r="BY312" i="22" a="1"/>
  <c r="BY312" i="22" s="1"/>
  <c r="CF312" i="22" a="1"/>
  <c r="CF312" i="22" s="1"/>
  <c r="CB312" i="22" a="1"/>
  <c r="CB312" i="22" s="1"/>
  <c r="BX312" i="22" a="1"/>
  <c r="BX312" i="22" s="1"/>
  <c r="U53" i="9"/>
  <c r="T53" i="9"/>
  <c r="S53" i="9"/>
  <c r="F57" i="9"/>
  <c r="E61" i="9"/>
  <c r="R57" i="9"/>
  <c r="Q57" i="9"/>
  <c r="P57" i="9"/>
  <c r="CH20" i="10"/>
  <c r="X260" i="10" a="1"/>
  <c r="X260" i="10" s="1"/>
  <c r="X620" i="10" a="1"/>
  <c r="X620" i="10" s="1"/>
  <c r="AB725" i="10" a="1"/>
  <c r="AB725" i="10" s="1"/>
  <c r="X725" i="10" a="1"/>
  <c r="X725" i="10" s="1"/>
  <c r="T725" i="10" a="1"/>
  <c r="T725" i="10" s="1"/>
  <c r="S785" i="10"/>
  <c r="AA725" i="10" a="1"/>
  <c r="AA725" i="10" s="1"/>
  <c r="W725" i="10" a="1"/>
  <c r="W725" i="10" s="1"/>
  <c r="Z725" i="10" a="1"/>
  <c r="Z725" i="10" s="1"/>
  <c r="V725" i="10" a="1"/>
  <c r="V725" i="10" s="1"/>
  <c r="AC725" i="10" a="1"/>
  <c r="AC725" i="10" s="1"/>
  <c r="Y725" i="10" a="1"/>
  <c r="Y725" i="10" s="1"/>
  <c r="U725" i="10" a="1"/>
  <c r="U725" i="10" s="1"/>
  <c r="BV316" i="22"/>
  <c r="CE292" i="22" a="1"/>
  <c r="CE292" i="22" s="1"/>
  <c r="CA292" i="22" a="1"/>
  <c r="CA292" i="22" s="1"/>
  <c r="BW292" i="22" a="1"/>
  <c r="BW292" i="22" s="1"/>
  <c r="BH364" i="22" s="1" a="1"/>
  <c r="BH364" i="22" s="1"/>
  <c r="CD292" i="22" a="1"/>
  <c r="CD292" i="22" s="1"/>
  <c r="BZ292" i="22" a="1"/>
  <c r="BZ292" i="22" s="1"/>
  <c r="BK364" i="22" s="1" a="1"/>
  <c r="BK364" i="22" s="1"/>
  <c r="CC292" i="22" a="1"/>
  <c r="CC292" i="22" s="1"/>
  <c r="BY292" i="22" a="1"/>
  <c r="BY292" i="22" s="1"/>
  <c r="BJ364" i="22" s="1" a="1"/>
  <c r="BJ364" i="22" s="1"/>
  <c r="CF292" i="22" a="1"/>
  <c r="CF292" i="22" s="1"/>
  <c r="CB292" i="22" a="1"/>
  <c r="CB292" i="22" s="1"/>
  <c r="BX292" i="22" a="1"/>
  <c r="BX292" i="22" s="1"/>
  <c r="BI364" i="22" s="1" a="1"/>
  <c r="BI364" i="22" s="1"/>
  <c r="BV330" i="22"/>
  <c r="CE306" i="22" a="1"/>
  <c r="CE306" i="22" s="1"/>
  <c r="CA306" i="22" a="1"/>
  <c r="CA306" i="22" s="1"/>
  <c r="BW306" i="22" a="1"/>
  <c r="BW306" i="22" s="1"/>
  <c r="CD306" i="22" a="1"/>
  <c r="CD306" i="22" s="1"/>
  <c r="BZ306" i="22" a="1"/>
  <c r="BZ306" i="22" s="1"/>
  <c r="CC306" i="22" a="1"/>
  <c r="CC306" i="22" s="1"/>
  <c r="BY306" i="22" a="1"/>
  <c r="BY306" i="22" s="1"/>
  <c r="CF306" i="22" a="1"/>
  <c r="CF306" i="22" s="1"/>
  <c r="CB306" i="22" a="1"/>
  <c r="CB306" i="22" s="1"/>
  <c r="BX306" i="22" a="1"/>
  <c r="BX306" i="22" s="1"/>
  <c r="BJ1467" i="22" a="1"/>
  <c r="BJ1467" i="22" s="1"/>
  <c r="BH1467" i="22" a="1"/>
  <c r="BH1467" i="22" s="1"/>
  <c r="BI1467" i="22" a="1"/>
  <c r="BI1467" i="22" s="1"/>
  <c r="BK1467" i="22" a="1"/>
  <c r="BK1467" i="22" s="1"/>
  <c r="BG953" i="22"/>
  <c r="BG401" i="22"/>
  <c r="BJ377" i="22" a="1"/>
  <c r="BJ377" i="22" s="1"/>
  <c r="BG1505" i="22"/>
  <c r="BJ929" i="22" a="1"/>
  <c r="BJ929" i="22" s="1"/>
  <c r="BI929" i="22" a="1"/>
  <c r="BI929" i="22" s="1"/>
  <c r="BH929" i="22" a="1"/>
  <c r="BH929" i="22" s="1"/>
  <c r="BK929" i="22" a="1"/>
  <c r="BK929" i="22" s="1"/>
  <c r="B76" i="7"/>
  <c r="K71" i="7"/>
  <c r="M70" i="11" s="1"/>
  <c r="C71" i="7"/>
  <c r="J71" i="7"/>
  <c r="L70" i="11" s="1"/>
  <c r="I71" i="7"/>
  <c r="K70" i="11" s="1"/>
  <c r="P71" i="7"/>
  <c r="V70" i="11" s="1"/>
  <c r="H71" i="7"/>
  <c r="O71" i="7"/>
  <c r="U70" i="11" s="1"/>
  <c r="G71" i="7"/>
  <c r="N71" i="7"/>
  <c r="T70" i="11" s="1"/>
  <c r="F71" i="7"/>
  <c r="H70" i="11" s="1"/>
  <c r="M71" i="7"/>
  <c r="S70" i="11" s="1"/>
  <c r="E71" i="7"/>
  <c r="G70" i="11" s="1"/>
  <c r="L71" i="7"/>
  <c r="N70" i="11" s="1"/>
  <c r="D71" i="7"/>
  <c r="BG955" i="22"/>
  <c r="BG403" i="22"/>
  <c r="BK379" i="22" a="1"/>
  <c r="BK379" i="22" s="1"/>
  <c r="BI379" i="22" a="1"/>
  <c r="BI379" i="22" s="1"/>
  <c r="BH379" i="22" a="1"/>
  <c r="BH379" i="22" s="1"/>
  <c r="BJ379" i="22" a="1"/>
  <c r="BJ379" i="22" s="1"/>
  <c r="BG1507" i="22"/>
  <c r="BH931" i="22" a="1"/>
  <c r="BH931" i="22" s="1"/>
  <c r="BJ931" i="22" a="1"/>
  <c r="BJ931" i="22" s="1"/>
  <c r="BI931" i="22" a="1"/>
  <c r="BI931" i="22" s="1"/>
  <c r="BK931" i="22" a="1"/>
  <c r="BK931" i="22" s="1"/>
  <c r="BZ30" i="10"/>
  <c r="Z210" i="10" a="1"/>
  <c r="Z210" i="10" s="1"/>
  <c r="Z570" i="10" a="1"/>
  <c r="Z570" i="10" s="1"/>
  <c r="S800" i="10"/>
  <c r="U740" i="10" a="1"/>
  <c r="U740" i="10" s="1"/>
  <c r="AA740" i="10" a="1"/>
  <c r="AA740" i="10" s="1"/>
  <c r="T740" i="10" a="1"/>
  <c r="T740" i="10" s="1"/>
  <c r="Z740" i="10" a="1"/>
  <c r="Z740" i="10" s="1"/>
  <c r="Y740" i="10" a="1"/>
  <c r="Y740" i="10" s="1"/>
  <c r="X740" i="10" a="1"/>
  <c r="X740" i="10" s="1"/>
  <c r="AC740" i="10" a="1"/>
  <c r="AC740" i="10" s="1"/>
  <c r="W740" i="10" a="1"/>
  <c r="W740" i="10" s="1"/>
  <c r="AB740" i="10" a="1"/>
  <c r="AB740" i="10" s="1"/>
  <c r="V740" i="10" a="1"/>
  <c r="V740" i="10" s="1"/>
  <c r="BG943" i="22"/>
  <c r="BG391" i="22"/>
  <c r="BI367" i="22" a="1"/>
  <c r="BI367" i="22" s="1"/>
  <c r="BH367" i="22" a="1"/>
  <c r="BH367" i="22" s="1"/>
  <c r="BJ367" i="22" a="1"/>
  <c r="BJ367" i="22" s="1"/>
  <c r="BK367" i="22" a="1"/>
  <c r="BK367" i="22" s="1"/>
  <c r="BG1495" i="22"/>
  <c r="BH919" i="22" a="1"/>
  <c r="BH919" i="22" s="1"/>
  <c r="BI919" i="22" a="1"/>
  <c r="BI919" i="22" s="1"/>
  <c r="BK919" i="22" a="1"/>
  <c r="BK919" i="22" s="1"/>
  <c r="BJ919" i="22" a="1"/>
  <c r="BJ919" i="22" s="1"/>
  <c r="AA817" i="10" a="1"/>
  <c r="AA817" i="10" s="1"/>
  <c r="Z817" i="10" a="1"/>
  <c r="Z817" i="10" s="1"/>
  <c r="Y817" i="10" a="1"/>
  <c r="Y817" i="10" s="1"/>
  <c r="X817" i="10" a="1"/>
  <c r="X817" i="10" s="1"/>
  <c r="V817" i="10" a="1"/>
  <c r="V817" i="10" s="1"/>
  <c r="AC817" i="10" a="1"/>
  <c r="AC817" i="10" s="1"/>
  <c r="U817" i="10" a="1"/>
  <c r="U817" i="10" s="1"/>
  <c r="S877" i="10"/>
  <c r="AB817" i="10" a="1"/>
  <c r="AB817" i="10" s="1"/>
  <c r="W817" i="10" a="1"/>
  <c r="W817" i="10" s="1"/>
  <c r="T817" i="10" a="1"/>
  <c r="T817" i="10" s="1"/>
  <c r="F58" i="9"/>
  <c r="U54" i="9"/>
  <c r="T54" i="9"/>
  <c r="S54" i="9"/>
  <c r="C60" i="9"/>
  <c r="K56" i="9"/>
  <c r="BK1489" i="22" a="1"/>
  <c r="BK1489" i="22" s="1"/>
  <c r="BI1489" i="22" a="1"/>
  <c r="BI1489" i="22" s="1"/>
  <c r="BJ1489" i="22" a="1"/>
  <c r="BJ1489" i="22" s="1"/>
  <c r="BH1489" i="22" a="1"/>
  <c r="BH1489" i="22" s="1"/>
  <c r="BJ1470" i="22" a="1"/>
  <c r="BJ1470" i="22" s="1"/>
  <c r="BI1470" i="22" a="1"/>
  <c r="BI1470" i="22" s="1"/>
  <c r="BK1470" i="22" a="1"/>
  <c r="BK1470" i="22" s="1"/>
  <c r="BH1470" i="22" a="1"/>
  <c r="BH1470" i="22" s="1"/>
  <c r="BG948" i="22"/>
  <c r="BG396" i="22"/>
  <c r="BI372" i="22" a="1"/>
  <c r="BI372" i="22" s="1"/>
  <c r="BH372" i="22" a="1"/>
  <c r="BH372" i="22" s="1"/>
  <c r="BK372" i="22" a="1"/>
  <c r="BK372" i="22" s="1"/>
  <c r="BJ372" i="22" a="1"/>
  <c r="BJ372" i="22" s="1"/>
  <c r="BG1500" i="22"/>
  <c r="BJ924" i="22" a="1"/>
  <c r="BJ924" i="22" s="1"/>
  <c r="BH924" i="22" a="1"/>
  <c r="BH924" i="22" s="1"/>
  <c r="BI924" i="22" a="1"/>
  <c r="BI924" i="22" s="1"/>
  <c r="BK924" i="22" a="1"/>
  <c r="BK924" i="22" s="1"/>
  <c r="BK1482" i="22" a="1"/>
  <c r="BK1482" i="22" s="1"/>
  <c r="BI1482" i="22" a="1"/>
  <c r="BI1482" i="22" s="1"/>
  <c r="BH1482" i="22" a="1"/>
  <c r="BH1482" i="22" s="1"/>
  <c r="BJ1482" i="22" a="1"/>
  <c r="BJ1482" i="22" s="1"/>
  <c r="V832" i="10" a="1"/>
  <c r="V832" i="10" s="1"/>
  <c r="AC832" i="10" a="1"/>
  <c r="AC832" i="10" s="1"/>
  <c r="U832" i="10" a="1"/>
  <c r="U832" i="10" s="1"/>
  <c r="AB832" i="10" a="1"/>
  <c r="AB832" i="10" s="1"/>
  <c r="T832" i="10" a="1"/>
  <c r="T832" i="10" s="1"/>
  <c r="AA832" i="10" a="1"/>
  <c r="AA832" i="10" s="1"/>
  <c r="Y832" i="10" a="1"/>
  <c r="Y832" i="10" s="1"/>
  <c r="X832" i="10" a="1"/>
  <c r="X832" i="10" s="1"/>
  <c r="S892" i="10"/>
  <c r="Z832" i="10" a="1"/>
  <c r="Z832" i="10" s="1"/>
  <c r="W832" i="10" a="1"/>
  <c r="W832" i="10" s="1"/>
  <c r="AB787" i="10" a="1"/>
  <c r="AB787" i="10" s="1"/>
  <c r="X787" i="10" a="1"/>
  <c r="X787" i="10" s="1"/>
  <c r="T787" i="10" a="1"/>
  <c r="T787" i="10" s="1"/>
  <c r="AA787" i="10" a="1"/>
  <c r="AA787" i="10" s="1"/>
  <c r="W787" i="10" a="1"/>
  <c r="W787" i="10" s="1"/>
  <c r="Z787" i="10" a="1"/>
  <c r="Z787" i="10" s="1"/>
  <c r="V787" i="10" a="1"/>
  <c r="V787" i="10" s="1"/>
  <c r="S847" i="10"/>
  <c r="AC787" i="10" a="1"/>
  <c r="AC787" i="10" s="1"/>
  <c r="Y787" i="10" a="1"/>
  <c r="Y787" i="10" s="1"/>
  <c r="U787" i="10" a="1"/>
  <c r="U787" i="10" s="1"/>
  <c r="BV335" i="22"/>
  <c r="CE311" i="22" a="1"/>
  <c r="CE311" i="22" s="1"/>
  <c r="CA311" i="22" a="1"/>
  <c r="CA311" i="22" s="1"/>
  <c r="BW311" i="22" a="1"/>
  <c r="BW311" i="22" s="1"/>
  <c r="CD311" i="22" a="1"/>
  <c r="CD311" i="22" s="1"/>
  <c r="BZ311" i="22" a="1"/>
  <c r="BZ311" i="22" s="1"/>
  <c r="BK383" i="22" s="1" a="1"/>
  <c r="BK383" i="22" s="1"/>
  <c r="CC311" i="22" a="1"/>
  <c r="CC311" i="22" s="1"/>
  <c r="BY311" i="22" a="1"/>
  <c r="BY311" i="22" s="1"/>
  <c r="BJ383" i="22" s="1" a="1"/>
  <c r="BJ383" i="22" s="1"/>
  <c r="CF311" i="22" a="1"/>
  <c r="CF311" i="22" s="1"/>
  <c r="CB311" i="22" a="1"/>
  <c r="CB311" i="22" s="1"/>
  <c r="BX311" i="22" a="1"/>
  <c r="BX311" i="22" s="1"/>
  <c r="BG952" i="22"/>
  <c r="BG400" i="22"/>
  <c r="BI376" i="22" a="1"/>
  <c r="BI376" i="22" s="1"/>
  <c r="BH376" i="22" a="1"/>
  <c r="BH376" i="22" s="1"/>
  <c r="BJ376" i="22" a="1"/>
  <c r="BJ376" i="22" s="1"/>
  <c r="BK376" i="22" a="1"/>
  <c r="BK376" i="22" s="1"/>
  <c r="BG1504" i="22"/>
  <c r="BJ928" i="22" a="1"/>
  <c r="BJ928" i="22" s="1"/>
  <c r="BH928" i="22" a="1"/>
  <c r="BH928" i="22" s="1"/>
  <c r="BI928" i="22" a="1"/>
  <c r="BI928" i="22" s="1"/>
  <c r="BK928" i="22" a="1"/>
  <c r="BK928" i="22" s="1"/>
  <c r="X22" i="14"/>
  <c r="Y22" i="14" s="1"/>
  <c r="AI41" i="7"/>
  <c r="AI63" i="7"/>
  <c r="BH1469" i="22" a="1"/>
  <c r="BH1469" i="22" s="1"/>
  <c r="BK1469" i="22" a="1"/>
  <c r="BK1469" i="22" s="1"/>
  <c r="BJ1469" i="22" a="1"/>
  <c r="BJ1469" i="22" s="1"/>
  <c r="BI1469" i="22" a="1"/>
  <c r="BI1469" i="22" s="1"/>
  <c r="BK1474" i="22" a="1"/>
  <c r="BK1474" i="22" s="1"/>
  <c r="BJ1474" i="22" a="1"/>
  <c r="BJ1474" i="22" s="1"/>
  <c r="BI1474" i="22" a="1"/>
  <c r="BI1474" i="22" s="1"/>
  <c r="BH1474" i="22" a="1"/>
  <c r="BH1474" i="22" s="1"/>
  <c r="X337" i="10" a="1"/>
  <c r="X337" i="10" s="1"/>
  <c r="X697" i="10" a="1"/>
  <c r="X697" i="10" s="1"/>
  <c r="BH1487" i="22" a="1"/>
  <c r="BH1487" i="22" s="1"/>
  <c r="BI1487" i="22" a="1"/>
  <c r="BI1487" i="22" s="1"/>
  <c r="BK1487" i="22" a="1"/>
  <c r="BK1487" i="22" s="1"/>
  <c r="BJ1487" i="22" a="1"/>
  <c r="BJ1487" i="22" s="1"/>
  <c r="BN58" i="10"/>
  <c r="X178" i="10" a="1"/>
  <c r="X178" i="10" s="1"/>
  <c r="X538" i="10" a="1"/>
  <c r="X538" i="10" s="1"/>
  <c r="J70" i="7"/>
  <c r="L69" i="11" s="1"/>
  <c r="I70" i="7"/>
  <c r="K69" i="11" s="1"/>
  <c r="B75" i="7"/>
  <c r="P70" i="7"/>
  <c r="V69" i="11" s="1"/>
  <c r="H70" i="7"/>
  <c r="O70" i="7"/>
  <c r="U69" i="11" s="1"/>
  <c r="G70" i="7"/>
  <c r="N70" i="7"/>
  <c r="T69" i="11" s="1"/>
  <c r="F70" i="7"/>
  <c r="H69" i="11" s="1"/>
  <c r="M70" i="7"/>
  <c r="S69" i="11" s="1"/>
  <c r="E70" i="7"/>
  <c r="G69" i="11" s="1"/>
  <c r="L70" i="7"/>
  <c r="N69" i="11" s="1"/>
  <c r="D70" i="7"/>
  <c r="K70" i="7"/>
  <c r="M69" i="11" s="1"/>
  <c r="C70" i="7"/>
  <c r="BV344" i="22"/>
  <c r="CE320" i="22" a="1"/>
  <c r="CE320" i="22" s="1"/>
  <c r="BZ320" i="22" a="1"/>
  <c r="BZ320" i="22" s="1"/>
  <c r="CD320" i="22" a="1"/>
  <c r="CD320" i="22" s="1"/>
  <c r="BY320" i="22" a="1"/>
  <c r="BY320" i="22" s="1"/>
  <c r="CC320" i="22" a="1"/>
  <c r="CC320" i="22" s="1"/>
  <c r="BX320" i="22" a="1"/>
  <c r="BX320" i="22" s="1"/>
  <c r="CB320" i="22" a="1"/>
  <c r="CB320" i="22" s="1"/>
  <c r="CF320" i="22" a="1"/>
  <c r="CF320" i="22" s="1"/>
  <c r="BW320" i="22" a="1"/>
  <c r="BW320" i="22" s="1"/>
  <c r="CA320" i="22" a="1"/>
  <c r="CA320" i="22" s="1"/>
  <c r="BG939" i="22"/>
  <c r="BG387" i="22"/>
  <c r="BI363" i="22" a="1"/>
  <c r="BI363" i="22" s="1"/>
  <c r="BH363" i="22" a="1"/>
  <c r="BH363" i="22" s="1"/>
  <c r="BJ363" i="22" a="1"/>
  <c r="BJ363" i="22" s="1"/>
  <c r="BK363" i="22" a="1"/>
  <c r="BK363" i="22" s="1"/>
  <c r="BG1491" i="22"/>
  <c r="BI915" i="22" a="1"/>
  <c r="BI915" i="22" s="1"/>
  <c r="BH915" i="22" a="1"/>
  <c r="BH915" i="22" s="1"/>
  <c r="BK915" i="22" a="1"/>
  <c r="BK915" i="22" s="1"/>
  <c r="BJ915" i="22" a="1"/>
  <c r="BJ915" i="22" s="1"/>
  <c r="S799" i="10"/>
  <c r="Z739" i="10" a="1"/>
  <c r="Z739" i="10" s="1"/>
  <c r="Y739" i="10" a="1"/>
  <c r="Y739" i="10" s="1"/>
  <c r="X739" i="10" a="1"/>
  <c r="X739" i="10" s="1"/>
  <c r="W739" i="10" a="1"/>
  <c r="W739" i="10" s="1"/>
  <c r="AC739" i="10" a="1"/>
  <c r="AC739" i="10" s="1"/>
  <c r="AB739" i="10" a="1"/>
  <c r="AB739" i="10" s="1"/>
  <c r="V739" i="10" a="1"/>
  <c r="V739" i="10" s="1"/>
  <c r="AA739" i="10" a="1"/>
  <c r="AA739" i="10" s="1"/>
  <c r="U739" i="10" a="1"/>
  <c r="U739" i="10" s="1"/>
  <c r="T739" i="10" a="1"/>
  <c r="T739" i="10" s="1"/>
  <c r="S791" i="10"/>
  <c r="Z731" i="10" a="1"/>
  <c r="Z731" i="10" s="1"/>
  <c r="V731" i="10" a="1"/>
  <c r="V731" i="10" s="1"/>
  <c r="AC731" i="10" a="1"/>
  <c r="AC731" i="10" s="1"/>
  <c r="Y731" i="10" a="1"/>
  <c r="Y731" i="10" s="1"/>
  <c r="U731" i="10" a="1"/>
  <c r="U731" i="10" s="1"/>
  <c r="AB731" i="10" a="1"/>
  <c r="AB731" i="10" s="1"/>
  <c r="X731" i="10" a="1"/>
  <c r="X731" i="10" s="1"/>
  <c r="T731" i="10" a="1"/>
  <c r="T731" i="10" s="1"/>
  <c r="AA731" i="10" a="1"/>
  <c r="AA731" i="10" s="1"/>
  <c r="W731" i="10" a="1"/>
  <c r="W731" i="10" s="1"/>
  <c r="E55" i="9"/>
  <c r="R56" i="9" s="1"/>
  <c r="R51" i="9"/>
  <c r="Q51" i="9"/>
  <c r="P51" i="9"/>
  <c r="CJ38" i="10"/>
  <c r="Z278" i="10" a="1"/>
  <c r="Z278" i="10" s="1"/>
  <c r="Z638" i="10" a="1"/>
  <c r="Z638" i="10" s="1"/>
  <c r="Z793" i="10" a="1"/>
  <c r="Z793" i="10" s="1"/>
  <c r="V793" i="10" a="1"/>
  <c r="V793" i="10" s="1"/>
  <c r="AC793" i="10" a="1"/>
  <c r="AC793" i="10" s="1"/>
  <c r="Y793" i="10" a="1"/>
  <c r="Y793" i="10" s="1"/>
  <c r="U793" i="10" a="1"/>
  <c r="U793" i="10" s="1"/>
  <c r="AB793" i="10" a="1"/>
  <c r="AB793" i="10" s="1"/>
  <c r="X793" i="10" a="1"/>
  <c r="X793" i="10" s="1"/>
  <c r="T793" i="10" a="1"/>
  <c r="T793" i="10" s="1"/>
  <c r="AA793" i="10" a="1"/>
  <c r="AA793" i="10" s="1"/>
  <c r="S853" i="10"/>
  <c r="W793" i="10" a="1"/>
  <c r="W793" i="10" s="1"/>
  <c r="BV352" i="22"/>
  <c r="CD328" i="22" a="1"/>
  <c r="CD328" i="22" s="1"/>
  <c r="BZ328" i="22" a="1"/>
  <c r="BZ328" i="22" s="1"/>
  <c r="CC328" i="22" a="1"/>
  <c r="CC328" i="22" s="1"/>
  <c r="BX328" i="22" a="1"/>
  <c r="BX328" i="22" s="1"/>
  <c r="CB328" i="22" a="1"/>
  <c r="CB328" i="22" s="1"/>
  <c r="BW328" i="22" a="1"/>
  <c r="BW328" i="22" s="1"/>
  <c r="CF328" i="22" a="1"/>
  <c r="CF328" i="22" s="1"/>
  <c r="CA328" i="22" a="1"/>
  <c r="CA328" i="22" s="1"/>
  <c r="CE328" i="22" a="1"/>
  <c r="CE328" i="22" s="1"/>
  <c r="BY328" i="22" a="1"/>
  <c r="BY328" i="22" s="1"/>
  <c r="BK1488" i="22" a="1"/>
  <c r="BK1488" i="22" s="1"/>
  <c r="BI1488" i="22" a="1"/>
  <c r="BI1488" i="22" s="1"/>
  <c r="BH1488" i="22" a="1"/>
  <c r="BH1488" i="22" s="1"/>
  <c r="BJ1488" i="22" a="1"/>
  <c r="BJ1488" i="22" s="1"/>
  <c r="BI1472" i="22" a="1"/>
  <c r="BI1472" i="22" s="1"/>
  <c r="BH1472" i="22" a="1"/>
  <c r="BH1472" i="22" s="1"/>
  <c r="BJ1472" i="22" a="1"/>
  <c r="BJ1472" i="22" s="1"/>
  <c r="BK1472" i="22" a="1"/>
  <c r="BK1472" i="22" s="1"/>
  <c r="AB806" i="10" a="1"/>
  <c r="AB806" i="10" s="1"/>
  <c r="W806" i="10" a="1"/>
  <c r="W806" i="10" s="1"/>
  <c r="AA806" i="10" a="1"/>
  <c r="AA806" i="10" s="1"/>
  <c r="Z806" i="10" a="1"/>
  <c r="Z806" i="10" s="1"/>
  <c r="V806" i="10" a="1"/>
  <c r="V806" i="10" s="1"/>
  <c r="S866" i="10"/>
  <c r="Y806" i="10" a="1"/>
  <c r="Y806" i="10" s="1"/>
  <c r="U806" i="10" a="1"/>
  <c r="U806" i="10" s="1"/>
  <c r="AC806" i="10" a="1"/>
  <c r="AC806" i="10" s="1"/>
  <c r="X806" i="10" a="1"/>
  <c r="X806" i="10" s="1"/>
  <c r="T806" i="10" a="1"/>
  <c r="T806" i="10" s="1"/>
  <c r="CE297" i="22" a="1"/>
  <c r="CE297" i="22" s="1"/>
  <c r="CA297" i="22" a="1"/>
  <c r="CA297" i="22" s="1"/>
  <c r="BW297" i="22" a="1"/>
  <c r="BW297" i="22" s="1"/>
  <c r="BH369" i="22" s="1" a="1"/>
  <c r="BH369" i="22" s="1"/>
  <c r="CD297" i="22" a="1"/>
  <c r="CD297" i="22" s="1"/>
  <c r="BZ297" i="22" a="1"/>
  <c r="BZ297" i="22" s="1"/>
  <c r="BK369" i="22" s="1" a="1"/>
  <c r="BK369" i="22" s="1"/>
  <c r="BV321" i="22"/>
  <c r="CC297" i="22" a="1"/>
  <c r="CC297" i="22" s="1"/>
  <c r="BY297" i="22" a="1"/>
  <c r="BY297" i="22" s="1"/>
  <c r="BJ369" i="22" s="1" a="1"/>
  <c r="BJ369" i="22" s="1"/>
  <c r="CF297" i="22" a="1"/>
  <c r="CF297" i="22" s="1"/>
  <c r="CB297" i="22" a="1"/>
  <c r="CB297" i="22" s="1"/>
  <c r="BX297" i="22" a="1"/>
  <c r="BX297" i="22" s="1"/>
  <c r="BI369" i="22" s="1" a="1"/>
  <c r="BI369" i="22" s="1"/>
  <c r="BQ51" i="10"/>
  <c r="AA171" i="10" a="1"/>
  <c r="AA171" i="10" s="1"/>
  <c r="AA531" i="10" a="1"/>
  <c r="AA531" i="10" s="1"/>
  <c r="AA36" i="16"/>
  <c r="AA32" i="16"/>
  <c r="AA39" i="16"/>
  <c r="AA35" i="16"/>
  <c r="AA31" i="16"/>
  <c r="AA41" i="16"/>
  <c r="AA38" i="16"/>
  <c r="AA34" i="16"/>
  <c r="AA30" i="16"/>
  <c r="AA40" i="16"/>
  <c r="AA37" i="16"/>
  <c r="AA33" i="16"/>
  <c r="Z40" i="16"/>
  <c r="Z37" i="16"/>
  <c r="Z33" i="16"/>
  <c r="Z36" i="16"/>
  <c r="Z32" i="16"/>
  <c r="Z39" i="16"/>
  <c r="Z35" i="16"/>
  <c r="Z31" i="16"/>
  <c r="Z41" i="16"/>
  <c r="Z38" i="16"/>
  <c r="Z34" i="16"/>
  <c r="Z30" i="16"/>
  <c r="Y40" i="16"/>
  <c r="Y37" i="16"/>
  <c r="Y33" i="16"/>
  <c r="Y36" i="16"/>
  <c r="Y32" i="16"/>
  <c r="Y39" i="16"/>
  <c r="Y35" i="16"/>
  <c r="Y31" i="16"/>
  <c r="Y41" i="16"/>
  <c r="Y38" i="16"/>
  <c r="Y34" i="16"/>
  <c r="Y30" i="16"/>
  <c r="X38" i="16"/>
  <c r="X34" i="16"/>
  <c r="X30" i="16"/>
  <c r="X40" i="16"/>
  <c r="X37" i="16"/>
  <c r="X33" i="16"/>
  <c r="X36" i="16"/>
  <c r="X32" i="16"/>
  <c r="X39" i="16"/>
  <c r="X35" i="16"/>
  <c r="X31" i="16"/>
  <c r="X41" i="16"/>
  <c r="BG942" i="22"/>
  <c r="BG390" i="22"/>
  <c r="BI366" i="22" a="1"/>
  <c r="BI366" i="22" s="1"/>
  <c r="BH366" i="22" a="1"/>
  <c r="BH366" i="22" s="1"/>
  <c r="BK366" i="22" a="1"/>
  <c r="BK366" i="22" s="1"/>
  <c r="BJ366" i="22" a="1"/>
  <c r="BJ366" i="22" s="1"/>
  <c r="BG1494" i="22"/>
  <c r="BH918" i="22" a="1"/>
  <c r="BH918" i="22" s="1"/>
  <c r="BI918" i="22" a="1"/>
  <c r="BI918" i="22" s="1"/>
  <c r="BK918" i="22" a="1"/>
  <c r="BK918" i="22" s="1"/>
  <c r="BJ918" i="22" a="1"/>
  <c r="BJ918" i="22" s="1"/>
  <c r="BP31" i="10"/>
  <c r="Z151" i="10" a="1"/>
  <c r="Z151" i="10" s="1"/>
  <c r="Z511" i="10" a="1"/>
  <c r="Z511" i="10" s="1"/>
  <c r="AA774" i="10" a="1"/>
  <c r="AA774" i="10" s="1"/>
  <c r="W774" i="10" a="1"/>
  <c r="W774" i="10" s="1"/>
  <c r="Z774" i="10" a="1"/>
  <c r="Z774" i="10" s="1"/>
  <c r="V774" i="10" a="1"/>
  <c r="V774" i="10" s="1"/>
  <c r="S834" i="10"/>
  <c r="AC774" i="10" a="1"/>
  <c r="AC774" i="10" s="1"/>
  <c r="Y774" i="10" a="1"/>
  <c r="Y774" i="10" s="1"/>
  <c r="U774" i="10" a="1"/>
  <c r="U774" i="10" s="1"/>
  <c r="AB774" i="10" a="1"/>
  <c r="AB774" i="10" s="1"/>
  <c r="X774" i="10" a="1"/>
  <c r="X774" i="10" s="1"/>
  <c r="T774" i="10" a="1"/>
  <c r="T774" i="10" s="1"/>
  <c r="AA768" i="10" a="1"/>
  <c r="AA768" i="10" s="1"/>
  <c r="W768" i="10" a="1"/>
  <c r="W768" i="10" s="1"/>
  <c r="X768" i="10" a="1"/>
  <c r="X768" i="10" s="1"/>
  <c r="V768" i="10" a="1"/>
  <c r="V768" i="10" s="1"/>
  <c r="AC768" i="10" a="1"/>
  <c r="AC768" i="10" s="1"/>
  <c r="U768" i="10" a="1"/>
  <c r="U768" i="10" s="1"/>
  <c r="AB768" i="10" a="1"/>
  <c r="AB768" i="10" s="1"/>
  <c r="T768" i="10" a="1"/>
  <c r="T768" i="10" s="1"/>
  <c r="Z768" i="10" a="1"/>
  <c r="Z768" i="10" s="1"/>
  <c r="S828" i="10"/>
  <c r="Y768" i="10" a="1"/>
  <c r="Y768" i="10" s="1"/>
  <c r="BG954" i="22"/>
  <c r="BG402" i="22"/>
  <c r="BK378" i="22" a="1"/>
  <c r="BK378" i="22" s="1"/>
  <c r="BI378" i="22" a="1"/>
  <c r="BI378" i="22" s="1"/>
  <c r="BH378" i="22" a="1"/>
  <c r="BH378" i="22" s="1"/>
  <c r="BJ378" i="22" a="1"/>
  <c r="BJ378" i="22" s="1"/>
  <c r="BG1506" i="22"/>
  <c r="BJ930" i="22" a="1"/>
  <c r="BJ930" i="22" s="1"/>
  <c r="BI930" i="22" a="1"/>
  <c r="BI930" i="22" s="1"/>
  <c r="BH930" i="22" a="1"/>
  <c r="BH930" i="22" s="1"/>
  <c r="BK930" i="22" a="1"/>
  <c r="BK930" i="22" s="1"/>
  <c r="S803" i="10"/>
  <c r="T743" i="10" a="1"/>
  <c r="T743" i="10" s="1"/>
  <c r="Z743" i="10" a="1"/>
  <c r="Z743" i="10" s="1"/>
  <c r="Y743" i="10" a="1"/>
  <c r="Y743" i="10" s="1"/>
  <c r="X743" i="10" a="1"/>
  <c r="X743" i="10" s="1"/>
  <c r="W743" i="10" a="1"/>
  <c r="W743" i="10" s="1"/>
  <c r="AC743" i="10" a="1"/>
  <c r="AC743" i="10" s="1"/>
  <c r="AB743" i="10" a="1"/>
  <c r="AB743" i="10" s="1"/>
  <c r="V743" i="10" a="1"/>
  <c r="V743" i="10" s="1"/>
  <c r="AA743" i="10" a="1"/>
  <c r="AA743" i="10" s="1"/>
  <c r="U743" i="10" a="1"/>
  <c r="U743" i="10" s="1"/>
  <c r="S784" i="10"/>
  <c r="AA724" i="10" a="1"/>
  <c r="AA724" i="10" s="1"/>
  <c r="W724" i="10" a="1"/>
  <c r="W724" i="10" s="1"/>
  <c r="Z724" i="10" a="1"/>
  <c r="Z724" i="10" s="1"/>
  <c r="V724" i="10" a="1"/>
  <c r="V724" i="10" s="1"/>
  <c r="AC724" i="10" a="1"/>
  <c r="AC724" i="10" s="1"/>
  <c r="Y724" i="10" a="1"/>
  <c r="Y724" i="10" s="1"/>
  <c r="U724" i="10" a="1"/>
  <c r="U724" i="10" s="1"/>
  <c r="AB724" i="10" a="1"/>
  <c r="AB724" i="10" s="1"/>
  <c r="X724" i="10" a="1"/>
  <c r="X724" i="10" s="1"/>
  <c r="T724" i="10" a="1"/>
  <c r="T724" i="10" s="1"/>
  <c r="S804" i="10"/>
  <c r="AB744" i="10" a="1"/>
  <c r="AB744" i="10" s="1"/>
  <c r="V744" i="10" a="1"/>
  <c r="V744" i="10" s="1"/>
  <c r="U744" i="10" a="1"/>
  <c r="U744" i="10" s="1"/>
  <c r="AA744" i="10" a="1"/>
  <c r="AA744" i="10" s="1"/>
  <c r="T744" i="10" a="1"/>
  <c r="T744" i="10" s="1"/>
  <c r="Z744" i="10" a="1"/>
  <c r="Z744" i="10" s="1"/>
  <c r="Y744" i="10" a="1"/>
  <c r="Y744" i="10" s="1"/>
  <c r="X744" i="10" a="1"/>
  <c r="X744" i="10" s="1"/>
  <c r="AC744" i="10" a="1"/>
  <c r="AC744" i="10" s="1"/>
  <c r="W744" i="10" a="1"/>
  <c r="W744" i="10" s="1"/>
  <c r="Y815" i="10" a="1"/>
  <c r="Y815" i="10" s="1"/>
  <c r="X815" i="10" a="1"/>
  <c r="X815" i="10" s="1"/>
  <c r="S875" i="10"/>
  <c r="W815" i="10" a="1"/>
  <c r="W815" i="10" s="1"/>
  <c r="V815" i="10" a="1"/>
  <c r="V815" i="10" s="1"/>
  <c r="AB815" i="10" a="1"/>
  <c r="AB815" i="10" s="1"/>
  <c r="T815" i="10" a="1"/>
  <c r="T815" i="10" s="1"/>
  <c r="AA815" i="10" a="1"/>
  <c r="AA815" i="10" s="1"/>
  <c r="AC815" i="10" a="1"/>
  <c r="AC815" i="10" s="1"/>
  <c r="Z815" i="10" a="1"/>
  <c r="Z815" i="10" s="1"/>
  <c r="U815" i="10" a="1"/>
  <c r="U815" i="10" s="1"/>
  <c r="BG941" i="22"/>
  <c r="BG389" i="22"/>
  <c r="BI365" i="22" a="1"/>
  <c r="BI365" i="22" s="1"/>
  <c r="BH365" i="22" a="1"/>
  <c r="BH365" i="22" s="1"/>
  <c r="BK365" i="22" a="1"/>
  <c r="BK365" i="22" s="1"/>
  <c r="BJ365" i="22" a="1"/>
  <c r="BJ365" i="22" s="1"/>
  <c r="BG1493" i="22"/>
  <c r="BH917" i="22" a="1"/>
  <c r="BH917" i="22" s="1"/>
  <c r="BI917" i="22" a="1"/>
  <c r="BI917" i="22" s="1"/>
  <c r="BJ917" i="22" a="1"/>
  <c r="BJ917" i="22" s="1"/>
  <c r="BK917" i="22" a="1"/>
  <c r="BK917" i="22" s="1"/>
  <c r="Z836" i="10" a="1"/>
  <c r="Z836" i="10" s="1"/>
  <c r="Y836" i="10" a="1"/>
  <c r="Y836" i="10" s="1"/>
  <c r="X836" i="10" a="1"/>
  <c r="X836" i="10" s="1"/>
  <c r="S896" i="10"/>
  <c r="W836" i="10" a="1"/>
  <c r="W836" i="10" s="1"/>
  <c r="AC836" i="10" a="1"/>
  <c r="AC836" i="10" s="1"/>
  <c r="U836" i="10" a="1"/>
  <c r="U836" i="10" s="1"/>
  <c r="AB836" i="10" a="1"/>
  <c r="AB836" i="10" s="1"/>
  <c r="T836" i="10" a="1"/>
  <c r="T836" i="10" s="1"/>
  <c r="V836" i="10" a="1"/>
  <c r="V836" i="10" s="1"/>
  <c r="AA836" i="10" a="1"/>
  <c r="AA836" i="10" s="1"/>
  <c r="BG946" i="22"/>
  <c r="BG394" i="22"/>
  <c r="BI370" i="22" a="1"/>
  <c r="BI370" i="22" s="1"/>
  <c r="BG1498" i="22"/>
  <c r="BJ922" i="22" a="1"/>
  <c r="BJ922" i="22" s="1"/>
  <c r="BI922" i="22" a="1"/>
  <c r="BI922" i="22" s="1"/>
  <c r="BH922" i="22" a="1"/>
  <c r="BH922" i="22" s="1"/>
  <c r="BK922" i="22" a="1"/>
  <c r="BK922" i="22" s="1"/>
  <c r="G84" i="19"/>
  <c r="R84" i="19" s="1"/>
  <c r="R74" i="19"/>
  <c r="BG959" i="22"/>
  <c r="BG407" i="22"/>
  <c r="BI383" i="22" a="1"/>
  <c r="BI383" i="22" s="1"/>
  <c r="BH383" i="22" a="1"/>
  <c r="BH383" i="22" s="1"/>
  <c r="BG1511" i="22"/>
  <c r="BH935" i="22" a="1"/>
  <c r="BH935" i="22" s="1"/>
  <c r="BJ935" i="22" a="1"/>
  <c r="BJ935" i="22" s="1"/>
  <c r="BI935" i="22" a="1"/>
  <c r="BI935" i="22" s="1"/>
  <c r="BK935" i="22" a="1"/>
  <c r="BK935" i="22" s="1"/>
  <c r="X745" i="10" a="1"/>
  <c r="X745" i="10" s="1"/>
  <c r="AC745" i="10" a="1"/>
  <c r="AC745" i="10" s="1"/>
  <c r="W745" i="10" a="1"/>
  <c r="W745" i="10" s="1"/>
  <c r="V745" i="10" a="1"/>
  <c r="V745" i="10" s="1"/>
  <c r="S805" i="10"/>
  <c r="AB745" i="10" a="1"/>
  <c r="AB745" i="10" s="1"/>
  <c r="U745" i="10" a="1"/>
  <c r="U745" i="10" s="1"/>
  <c r="AA745" i="10" a="1"/>
  <c r="AA745" i="10" s="1"/>
  <c r="Z745" i="10" a="1"/>
  <c r="Z745" i="10" s="1"/>
  <c r="T745" i="10" a="1"/>
  <c r="T745" i="10" s="1"/>
  <c r="Y745" i="10" a="1"/>
  <c r="Y745" i="10" s="1"/>
  <c r="AB783" i="10" a="1"/>
  <c r="AB783" i="10" s="1"/>
  <c r="X783" i="10" a="1"/>
  <c r="X783" i="10" s="1"/>
  <c r="T783" i="10" a="1"/>
  <c r="T783" i="10" s="1"/>
  <c r="S843" i="10"/>
  <c r="AA783" i="10" a="1"/>
  <c r="AA783" i="10" s="1"/>
  <c r="W783" i="10" a="1"/>
  <c r="W783" i="10" s="1"/>
  <c r="Z783" i="10" a="1"/>
  <c r="Z783" i="10" s="1"/>
  <c r="V783" i="10" a="1"/>
  <c r="V783" i="10" s="1"/>
  <c r="Y783" i="10" a="1"/>
  <c r="Y783" i="10" s="1"/>
  <c r="U783" i="10" a="1"/>
  <c r="U783" i="10" s="1"/>
  <c r="AC783" i="10" a="1"/>
  <c r="AC783" i="10" s="1"/>
  <c r="AA761" i="10" a="1"/>
  <c r="AA761" i="10" s="1"/>
  <c r="Z761" i="10" a="1"/>
  <c r="Z761" i="10" s="1"/>
  <c r="T761" i="10" a="1"/>
  <c r="T761" i="10" s="1"/>
  <c r="S821" i="10"/>
  <c r="Y761" i="10" a="1"/>
  <c r="Y761" i="10" s="1"/>
  <c r="X761" i="10" a="1"/>
  <c r="X761" i="10" s="1"/>
  <c r="AC761" i="10" a="1"/>
  <c r="AC761" i="10" s="1"/>
  <c r="W761" i="10" a="1"/>
  <c r="W761" i="10" s="1"/>
  <c r="V761" i="10" a="1"/>
  <c r="V761" i="10" s="1"/>
  <c r="AB761" i="10" a="1"/>
  <c r="AB761" i="10" s="1"/>
  <c r="U761" i="10" a="1"/>
  <c r="U761" i="10" s="1"/>
  <c r="E59" i="28"/>
  <c r="AC752" i="10" a="1"/>
  <c r="AC752" i="10" s="1"/>
  <c r="W752" i="10" a="1"/>
  <c r="W752" i="10" s="1"/>
  <c r="AB752" i="10" a="1"/>
  <c r="AB752" i="10" s="1"/>
  <c r="V752" i="10" a="1"/>
  <c r="V752" i="10" s="1"/>
  <c r="S812" i="10"/>
  <c r="U752" i="10" a="1"/>
  <c r="U752" i="10" s="1"/>
  <c r="AA752" i="10" a="1"/>
  <c r="AA752" i="10" s="1"/>
  <c r="T752" i="10" a="1"/>
  <c r="T752" i="10" s="1"/>
  <c r="Z752" i="10" a="1"/>
  <c r="Z752" i="10" s="1"/>
  <c r="Y752" i="10" a="1"/>
  <c r="Y752" i="10" s="1"/>
  <c r="X752" i="10" a="1"/>
  <c r="X752" i="10" s="1"/>
  <c r="S827" i="10"/>
  <c r="Z767" i="10" a="1"/>
  <c r="Z767" i="10" s="1"/>
  <c r="V767" i="10" a="1"/>
  <c r="V767" i="10" s="1"/>
  <c r="AA767" i="10" a="1"/>
  <c r="AA767" i="10" s="1"/>
  <c r="Y767" i="10" a="1"/>
  <c r="Y767" i="10" s="1"/>
  <c r="X767" i="10" a="1"/>
  <c r="X767" i="10" s="1"/>
  <c r="W767" i="10" a="1"/>
  <c r="W767" i="10" s="1"/>
  <c r="AC767" i="10" a="1"/>
  <c r="AC767" i="10" s="1"/>
  <c r="U767" i="10" a="1"/>
  <c r="U767" i="10" s="1"/>
  <c r="T767" i="10" a="1"/>
  <c r="T767" i="10" s="1"/>
  <c r="AB767" i="10" a="1"/>
  <c r="AB767" i="10" s="1"/>
  <c r="BF59" i="10"/>
  <c r="Z119" i="10" a="1"/>
  <c r="Z119" i="10" s="1"/>
  <c r="Z479" i="10" a="1"/>
  <c r="Z479" i="10" s="1"/>
  <c r="CE333" i="22" a="1"/>
  <c r="CE333" i="22" s="1"/>
  <c r="CA333" i="22" a="1"/>
  <c r="CA333" i="22" s="1"/>
  <c r="BW333" i="22" a="1"/>
  <c r="BW333" i="22" s="1"/>
  <c r="BV357" i="22"/>
  <c r="CD333" i="22" a="1"/>
  <c r="CD333" i="22" s="1"/>
  <c r="BZ333" i="22" a="1"/>
  <c r="BZ333" i="22" s="1"/>
  <c r="CF333" i="22" a="1"/>
  <c r="CF333" i="22" s="1"/>
  <c r="BY333" i="22" a="1"/>
  <c r="BY333" i="22" s="1"/>
  <c r="BX333" i="22" a="1"/>
  <c r="BX333" i="22" s="1"/>
  <c r="CC333" i="22" a="1"/>
  <c r="CC333" i="22" s="1"/>
  <c r="CB333" i="22" a="1"/>
  <c r="CB333" i="22" s="1"/>
  <c r="S810" i="10"/>
  <c r="Z750" i="10" a="1"/>
  <c r="Z750" i="10" s="1"/>
  <c r="T750" i="10" a="1"/>
  <c r="T750" i="10" s="1"/>
  <c r="Y750" i="10" a="1"/>
  <c r="Y750" i="10" s="1"/>
  <c r="X750" i="10" a="1"/>
  <c r="X750" i="10" s="1"/>
  <c r="W750" i="10" a="1"/>
  <c r="W750" i="10" s="1"/>
  <c r="AC750" i="10" a="1"/>
  <c r="AC750" i="10" s="1"/>
  <c r="V750" i="10" a="1"/>
  <c r="V750" i="10" s="1"/>
  <c r="AB750" i="10" a="1"/>
  <c r="AB750" i="10" s="1"/>
  <c r="AA750" i="10" a="1"/>
  <c r="AA750" i="10" s="1"/>
  <c r="U750" i="10" a="1"/>
  <c r="U750" i="10" s="1"/>
  <c r="L58" i="9"/>
  <c r="C62" i="9"/>
  <c r="K58" i="9"/>
  <c r="J58" i="9"/>
  <c r="BG960" i="22"/>
  <c r="BG408" i="22"/>
  <c r="BI384" i="22" a="1"/>
  <c r="BI384" i="22" s="1"/>
  <c r="BH384" i="22" a="1"/>
  <c r="BH384" i="22" s="1"/>
  <c r="BK384" i="22" a="1"/>
  <c r="BK384" i="22" s="1"/>
  <c r="BJ384" i="22" a="1"/>
  <c r="BJ384" i="22" s="1"/>
  <c r="BG1512" i="22"/>
  <c r="BI936" i="22" a="1"/>
  <c r="BI936" i="22" s="1"/>
  <c r="BJ936" i="22" a="1"/>
  <c r="BJ936" i="22" s="1"/>
  <c r="BH936" i="22" a="1"/>
  <c r="BH936" i="22" s="1"/>
  <c r="BK936" i="22" a="1"/>
  <c r="BK936" i="22" s="1"/>
  <c r="BG944" i="22"/>
  <c r="BG392" i="22"/>
  <c r="BH368" i="22" a="1"/>
  <c r="BH368" i="22" s="1"/>
  <c r="BK368" i="22" a="1"/>
  <c r="BK368" i="22" s="1"/>
  <c r="BI368" i="22" a="1"/>
  <c r="BI368" i="22" s="1"/>
  <c r="BJ368" i="22" a="1"/>
  <c r="BJ368" i="22" s="1"/>
  <c r="BG1496" i="22"/>
  <c r="BI920" i="22" a="1"/>
  <c r="BI920" i="22" s="1"/>
  <c r="BH920" i="22" a="1"/>
  <c r="BH920" i="22" s="1"/>
  <c r="BK920" i="22" a="1"/>
  <c r="BK920" i="22" s="1"/>
  <c r="BJ920" i="22" a="1"/>
  <c r="BJ920" i="22" s="1"/>
  <c r="S819" i="10"/>
  <c r="W759" i="10" a="1"/>
  <c r="W759" i="10" s="1"/>
  <c r="AC759" i="10" a="1"/>
  <c r="AC759" i="10" s="1"/>
  <c r="AB759" i="10" a="1"/>
  <c r="AB759" i="10" s="1"/>
  <c r="V759" i="10" a="1"/>
  <c r="V759" i="10" s="1"/>
  <c r="AA759" i="10" a="1"/>
  <c r="AA759" i="10" s="1"/>
  <c r="U759" i="10" a="1"/>
  <c r="U759" i="10" s="1"/>
  <c r="T759" i="10" a="1"/>
  <c r="T759" i="10" s="1"/>
  <c r="Z759" i="10" a="1"/>
  <c r="Z759" i="10" s="1"/>
  <c r="Y759" i="10" a="1"/>
  <c r="Y759" i="10" s="1"/>
  <c r="X759" i="10" a="1"/>
  <c r="X759" i="10" s="1"/>
  <c r="Z801" i="10" a="1"/>
  <c r="Z801" i="10" s="1"/>
  <c r="V801" i="10" a="1"/>
  <c r="V801" i="10" s="1"/>
  <c r="AC801" i="10" a="1"/>
  <c r="AC801" i="10" s="1"/>
  <c r="Y801" i="10" a="1"/>
  <c r="Y801" i="10" s="1"/>
  <c r="U801" i="10" a="1"/>
  <c r="U801" i="10" s="1"/>
  <c r="AB801" i="10" a="1"/>
  <c r="AB801" i="10" s="1"/>
  <c r="X801" i="10" a="1"/>
  <c r="X801" i="10" s="1"/>
  <c r="T801" i="10" a="1"/>
  <c r="T801" i="10" s="1"/>
  <c r="S861" i="10"/>
  <c r="AA801" i="10" a="1"/>
  <c r="AA801" i="10" s="1"/>
  <c r="W801" i="10" a="1"/>
  <c r="W801" i="10" s="1"/>
  <c r="S34" i="26"/>
  <c r="T34" i="26"/>
  <c r="M36" i="26"/>
  <c r="P35" i="26"/>
  <c r="O35" i="26"/>
  <c r="R35" i="26" s="1"/>
  <c r="N35" i="26"/>
  <c r="Q35" i="26" s="1"/>
  <c r="BK1478" i="22" a="1"/>
  <c r="BK1478" i="22" s="1"/>
  <c r="BJ1478" i="22" a="1"/>
  <c r="BJ1478" i="22" s="1"/>
  <c r="BI1478" i="22" a="1"/>
  <c r="BI1478" i="22" s="1"/>
  <c r="BH1478" i="22" a="1"/>
  <c r="BH1478" i="22" s="1"/>
  <c r="CK58" i="10"/>
  <c r="AA298" i="10" a="1"/>
  <c r="AA298" i="10" s="1"/>
  <c r="AA658" i="10" a="1"/>
  <c r="AA658" i="10" s="1"/>
  <c r="BG61" i="10"/>
  <c r="AA121" i="10" a="1"/>
  <c r="AA121" i="10" s="1"/>
  <c r="AA481" i="10" a="1"/>
  <c r="AA481" i="10" s="1"/>
  <c r="CJ29" i="10"/>
  <c r="Z269" i="10" a="1"/>
  <c r="Z269" i="10" s="1"/>
  <c r="Z629" i="10" a="1"/>
  <c r="Z629" i="10" s="1"/>
  <c r="AA782" i="10" a="1"/>
  <c r="AA782" i="10" s="1"/>
  <c r="W782" i="10" a="1"/>
  <c r="W782" i="10" s="1"/>
  <c r="Z782" i="10" a="1"/>
  <c r="Z782" i="10" s="1"/>
  <c r="V782" i="10" a="1"/>
  <c r="V782" i="10" s="1"/>
  <c r="S842" i="10"/>
  <c r="AC782" i="10" a="1"/>
  <c r="AC782" i="10" s="1"/>
  <c r="Y782" i="10" a="1"/>
  <c r="Y782" i="10" s="1"/>
  <c r="U782" i="10" a="1"/>
  <c r="U782" i="10" s="1"/>
  <c r="T782" i="10" a="1"/>
  <c r="T782" i="10" s="1"/>
  <c r="AB782" i="10" a="1"/>
  <c r="AB782" i="10" s="1"/>
  <c r="X782" i="10" a="1"/>
  <c r="X782" i="10" s="1"/>
  <c r="S813" i="10"/>
  <c r="Y753" i="10" a="1"/>
  <c r="Y753" i="10" s="1"/>
  <c r="X753" i="10" a="1"/>
  <c r="X753" i="10" s="1"/>
  <c r="AC753" i="10" a="1"/>
  <c r="AC753" i="10" s="1"/>
  <c r="W753" i="10" a="1"/>
  <c r="W753" i="10" s="1"/>
  <c r="V753" i="10" a="1"/>
  <c r="V753" i="10" s="1"/>
  <c r="AB753" i="10" a="1"/>
  <c r="AB753" i="10" s="1"/>
  <c r="U753" i="10" a="1"/>
  <c r="U753" i="10" s="1"/>
  <c r="AA753" i="10" a="1"/>
  <c r="AA753" i="10" s="1"/>
  <c r="T753" i="10" a="1"/>
  <c r="T753" i="10" s="1"/>
  <c r="Z753" i="10" a="1"/>
  <c r="Z753" i="10" s="1"/>
  <c r="Y823" i="10" a="1"/>
  <c r="Y823" i="10" s="1"/>
  <c r="X823" i="10" a="1"/>
  <c r="X823" i="10" s="1"/>
  <c r="S883" i="10"/>
  <c r="W823" i="10" a="1"/>
  <c r="W823" i="10" s="1"/>
  <c r="V823" i="10" a="1"/>
  <c r="V823" i="10" s="1"/>
  <c r="AB823" i="10" a="1"/>
  <c r="AB823" i="10" s="1"/>
  <c r="T823" i="10" a="1"/>
  <c r="T823" i="10" s="1"/>
  <c r="AA823" i="10" a="1"/>
  <c r="AA823" i="10" s="1"/>
  <c r="AC823" i="10" a="1"/>
  <c r="AC823" i="10" s="1"/>
  <c r="Z823" i="10" a="1"/>
  <c r="Z823" i="10" s="1"/>
  <c r="U823" i="10" a="1"/>
  <c r="U823" i="10" s="1"/>
  <c r="S811" i="10"/>
  <c r="AB751" i="10" a="1"/>
  <c r="AB751" i="10" s="1"/>
  <c r="V751" i="10" a="1"/>
  <c r="V751" i="10" s="1"/>
  <c r="AA751" i="10" a="1"/>
  <c r="AA751" i="10" s="1"/>
  <c r="U751" i="10" a="1"/>
  <c r="U751" i="10" s="1"/>
  <c r="T751" i="10" a="1"/>
  <c r="T751" i="10" s="1"/>
  <c r="Z751" i="10" a="1"/>
  <c r="Z751" i="10" s="1"/>
  <c r="Y751" i="10" a="1"/>
  <c r="Y751" i="10" s="1"/>
  <c r="X751" i="10" a="1"/>
  <c r="X751" i="10" s="1"/>
  <c r="W751" i="10" a="1"/>
  <c r="W751" i="10" s="1"/>
  <c r="AC751" i="10" a="1"/>
  <c r="AC751" i="10" s="1"/>
  <c r="AA798" i="10" a="1"/>
  <c r="AA798" i="10" s="1"/>
  <c r="W798" i="10" a="1"/>
  <c r="W798" i="10" s="1"/>
  <c r="Z798" i="10" a="1"/>
  <c r="Z798" i="10" s="1"/>
  <c r="V798" i="10" a="1"/>
  <c r="V798" i="10" s="1"/>
  <c r="S858" i="10"/>
  <c r="AC798" i="10" a="1"/>
  <c r="AC798" i="10" s="1"/>
  <c r="Y798" i="10" a="1"/>
  <c r="Y798" i="10" s="1"/>
  <c r="U798" i="10" a="1"/>
  <c r="U798" i="10" s="1"/>
  <c r="T798" i="10" a="1"/>
  <c r="T798" i="10" s="1"/>
  <c r="AB798" i="10" a="1"/>
  <c r="AB798" i="10" s="1"/>
  <c r="X798" i="10" a="1"/>
  <c r="X798" i="10" s="1"/>
  <c r="AA833" i="10" a="1"/>
  <c r="AA833" i="10" s="1"/>
  <c r="Z833" i="10" a="1"/>
  <c r="Z833" i="10" s="1"/>
  <c r="Y833" i="10" a="1"/>
  <c r="Y833" i="10" s="1"/>
  <c r="X833" i="10" a="1"/>
  <c r="X833" i="10" s="1"/>
  <c r="S893" i="10"/>
  <c r="V833" i="10" a="1"/>
  <c r="V833" i="10" s="1"/>
  <c r="AC833" i="10" a="1"/>
  <c r="AC833" i="10" s="1"/>
  <c r="U833" i="10" a="1"/>
  <c r="U833" i="10" s="1"/>
  <c r="W833" i="10" a="1"/>
  <c r="W833" i="10" s="1"/>
  <c r="T833" i="10" a="1"/>
  <c r="T833" i="10" s="1"/>
  <c r="AB833" i="10" a="1"/>
  <c r="AB833" i="10" s="1"/>
  <c r="BV337" i="22"/>
  <c r="CE313" i="22" a="1"/>
  <c r="CE313" i="22" s="1"/>
  <c r="CA313" i="22" a="1"/>
  <c r="CA313" i="22" s="1"/>
  <c r="BW313" i="22" a="1"/>
  <c r="BW313" i="22" s="1"/>
  <c r="BH385" i="22" s="1" a="1"/>
  <c r="BH385" i="22" s="1"/>
  <c r="CD313" i="22" a="1"/>
  <c r="CD313" i="22" s="1"/>
  <c r="BZ313" i="22" a="1"/>
  <c r="BZ313" i="22" s="1"/>
  <c r="BK385" i="22" s="1" a="1"/>
  <c r="BK385" i="22" s="1"/>
  <c r="CC313" i="22" a="1"/>
  <c r="CC313" i="22" s="1"/>
  <c r="BY313" i="22" a="1"/>
  <c r="BY313" i="22" s="1"/>
  <c r="BJ385" i="22" s="1" a="1"/>
  <c r="BJ385" i="22" s="1"/>
  <c r="CF313" i="22" a="1"/>
  <c r="CF313" i="22" s="1"/>
  <c r="CB313" i="22" a="1"/>
  <c r="CB313" i="22" s="1"/>
  <c r="BX313" i="22" a="1"/>
  <c r="BX313" i="22" s="1"/>
  <c r="BI385" i="22" s="1" a="1"/>
  <c r="BI385" i="22" s="1"/>
  <c r="O52" i="9"/>
  <c r="N52" i="9"/>
  <c r="M52" i="9"/>
  <c r="D56" i="9"/>
  <c r="BV348" i="22"/>
  <c r="CD324" i="22" a="1"/>
  <c r="CD324" i="22" s="1"/>
  <c r="BZ324" i="22" a="1"/>
  <c r="BZ324" i="22" s="1"/>
  <c r="CC324" i="22" a="1"/>
  <c r="CC324" i="22" s="1"/>
  <c r="BX324" i="22" a="1"/>
  <c r="BX324" i="22" s="1"/>
  <c r="CB324" i="22" a="1"/>
  <c r="CB324" i="22" s="1"/>
  <c r="BW324" i="22" a="1"/>
  <c r="BW324" i="22" s="1"/>
  <c r="CF324" i="22" a="1"/>
  <c r="CF324" i="22" s="1"/>
  <c r="CA324" i="22" a="1"/>
  <c r="CA324" i="22" s="1"/>
  <c r="CE324" i="22" a="1"/>
  <c r="CE324" i="22" s="1"/>
  <c r="BY324" i="22" a="1"/>
  <c r="BY324" i="22" s="1"/>
  <c r="S846" i="10"/>
  <c r="AA786" i="10" a="1"/>
  <c r="AA786" i="10" s="1"/>
  <c r="W786" i="10" a="1"/>
  <c r="W786" i="10" s="1"/>
  <c r="Z786" i="10" a="1"/>
  <c r="Z786" i="10" s="1"/>
  <c r="V786" i="10" a="1"/>
  <c r="V786" i="10" s="1"/>
  <c r="AC786" i="10" a="1"/>
  <c r="AC786" i="10" s="1"/>
  <c r="Y786" i="10" a="1"/>
  <c r="Y786" i="10" s="1"/>
  <c r="U786" i="10" a="1"/>
  <c r="U786" i="10" s="1"/>
  <c r="X786" i="10" a="1"/>
  <c r="X786" i="10" s="1"/>
  <c r="T786" i="10" a="1"/>
  <c r="T786" i="10" s="1"/>
  <c r="AB786" i="10" a="1"/>
  <c r="AB786" i="10" s="1"/>
  <c r="B16" i="13"/>
  <c r="C16" i="13" s="1"/>
  <c r="E16" i="13" s="1"/>
  <c r="N17" i="15" s="1"/>
  <c r="B16" i="14"/>
  <c r="C16" i="14" s="1"/>
  <c r="B16" i="12"/>
  <c r="C16" i="12" s="1"/>
  <c r="L16" i="5" s="1"/>
  <c r="M16" i="5" s="1"/>
  <c r="B16" i="1"/>
  <c r="D16" i="1" s="1"/>
  <c r="I18" i="4"/>
  <c r="B17" i="4"/>
  <c r="BV322" i="22"/>
  <c r="CE298" i="22" a="1"/>
  <c r="CE298" i="22" s="1"/>
  <c r="CA298" i="22" a="1"/>
  <c r="CA298" i="22" s="1"/>
  <c r="BW298" i="22" a="1"/>
  <c r="BW298" i="22" s="1"/>
  <c r="BH370" i="22" s="1" a="1"/>
  <c r="BH370" i="22" s="1"/>
  <c r="CD298" i="22" a="1"/>
  <c r="CD298" i="22" s="1"/>
  <c r="BZ298" i="22" a="1"/>
  <c r="BZ298" i="22" s="1"/>
  <c r="BK370" i="22" s="1" a="1"/>
  <c r="BK370" i="22" s="1"/>
  <c r="CC298" i="22" a="1"/>
  <c r="CC298" i="22" s="1"/>
  <c r="BY298" i="22" a="1"/>
  <c r="BY298" i="22" s="1"/>
  <c r="BJ370" i="22" s="1" a="1"/>
  <c r="BJ370" i="22" s="1"/>
  <c r="CF298" i="22" a="1"/>
  <c r="CF298" i="22" s="1"/>
  <c r="CB298" i="22" a="1"/>
  <c r="CB298" i="22" s="1"/>
  <c r="BX298" i="22" a="1"/>
  <c r="BX298" i="22" s="1"/>
  <c r="Q58" i="9"/>
  <c r="E62" i="9"/>
  <c r="CK31" i="10"/>
  <c r="AA271" i="10" a="1"/>
  <c r="AA271" i="10" s="1"/>
  <c r="AA631" i="10" a="1"/>
  <c r="AA631" i="10" s="1"/>
  <c r="AQ87" i="7"/>
  <c r="AR86" i="7"/>
  <c r="BH1486" i="22" a="1"/>
  <c r="BH1486" i="22" s="1"/>
  <c r="BK1486" i="22" a="1"/>
  <c r="BK1486" i="22" s="1"/>
  <c r="BJ1486" i="22" a="1"/>
  <c r="BJ1486" i="22" s="1"/>
  <c r="BI1486" i="22" a="1"/>
  <c r="BI1486" i="22" s="1"/>
  <c r="Z337" i="10" a="1"/>
  <c r="Z337" i="10" s="1"/>
  <c r="Z697" i="10" a="1"/>
  <c r="Z697" i="10" s="1"/>
  <c r="Q56" i="9"/>
  <c r="P56" i="9"/>
  <c r="E60" i="9"/>
  <c r="K69" i="7"/>
  <c r="M68" i="11" s="1"/>
  <c r="C69" i="7"/>
  <c r="J69" i="7"/>
  <c r="L68" i="11" s="1"/>
  <c r="I69" i="7"/>
  <c r="K68" i="11" s="1"/>
  <c r="B74" i="7"/>
  <c r="P69" i="7"/>
  <c r="V68" i="11" s="1"/>
  <c r="H69" i="7"/>
  <c r="O69" i="7"/>
  <c r="U68" i="11" s="1"/>
  <c r="G69" i="7"/>
  <c r="N69" i="7"/>
  <c r="T68" i="11" s="1"/>
  <c r="F69" i="7"/>
  <c r="H68" i="11" s="1"/>
  <c r="M69" i="7"/>
  <c r="S68" i="11" s="1"/>
  <c r="E69" i="7"/>
  <c r="G68" i="11" s="1"/>
  <c r="L69" i="7"/>
  <c r="N68" i="11" s="1"/>
  <c r="D69" i="7"/>
  <c r="V737" i="10" a="1"/>
  <c r="V737" i="10" s="1"/>
  <c r="AB737" i="10" a="1"/>
  <c r="AB737" i="10" s="1"/>
  <c r="U737" i="10" a="1"/>
  <c r="U737" i="10" s="1"/>
  <c r="AA737" i="10" a="1"/>
  <c r="AA737" i="10" s="1"/>
  <c r="Z737" i="10" a="1"/>
  <c r="Z737" i="10" s="1"/>
  <c r="T737" i="10" a="1"/>
  <c r="T737" i="10" s="1"/>
  <c r="Y737" i="10" a="1"/>
  <c r="Y737" i="10" s="1"/>
  <c r="X737" i="10" a="1"/>
  <c r="X737" i="10" s="1"/>
  <c r="S797" i="10"/>
  <c r="AC737" i="10" a="1"/>
  <c r="AC737" i="10" s="1"/>
  <c r="W737" i="10" a="1"/>
  <c r="W737" i="10" s="1"/>
  <c r="S796" i="10"/>
  <c r="AA736" i="10" a="1"/>
  <c r="AA736" i="10" s="1"/>
  <c r="W736" i="10" a="1"/>
  <c r="W736" i="10" s="1"/>
  <c r="Z736" i="10" a="1"/>
  <c r="Z736" i="10" s="1"/>
  <c r="V736" i="10" a="1"/>
  <c r="V736" i="10" s="1"/>
  <c r="Y736" i="10" a="1"/>
  <c r="Y736" i="10" s="1"/>
  <c r="U736" i="10" a="1"/>
  <c r="U736" i="10" s="1"/>
  <c r="AC736" i="10" a="1"/>
  <c r="AC736" i="10" s="1"/>
  <c r="AB736" i="10" a="1"/>
  <c r="AB736" i="10" s="1"/>
  <c r="X736" i="10" a="1"/>
  <c r="X736" i="10" s="1"/>
  <c r="T736" i="10" a="1"/>
  <c r="T736" i="10" s="1"/>
  <c r="J15" i="5"/>
  <c r="K15" i="5" s="1"/>
  <c r="F16" i="5"/>
  <c r="AV60" i="10"/>
  <c r="Z840" i="10" s="1" a="1"/>
  <c r="Z840" i="10" s="1"/>
  <c r="Z60" i="10" a="1"/>
  <c r="Z60" i="10" s="1"/>
  <c r="Z420" i="10" a="1"/>
  <c r="Z420" i="10" s="1"/>
  <c r="BF50" i="10"/>
  <c r="Z110" i="10" a="1"/>
  <c r="Z110" i="10" s="1"/>
  <c r="Z470" i="10" a="1"/>
  <c r="Z470" i="10" s="1"/>
  <c r="S788" i="10"/>
  <c r="AA728" i="10" a="1"/>
  <c r="AA728" i="10" s="1"/>
  <c r="W728" i="10" a="1"/>
  <c r="W728" i="10" s="1"/>
  <c r="Z728" i="10" a="1"/>
  <c r="Z728" i="10" s="1"/>
  <c r="V728" i="10" a="1"/>
  <c r="V728" i="10" s="1"/>
  <c r="AC728" i="10" a="1"/>
  <c r="AC728" i="10" s="1"/>
  <c r="Y728" i="10" a="1"/>
  <c r="Y728" i="10" s="1"/>
  <c r="U728" i="10" a="1"/>
  <c r="U728" i="10" s="1"/>
  <c r="AB728" i="10" a="1"/>
  <c r="AB728" i="10" s="1"/>
  <c r="X728" i="10" a="1"/>
  <c r="X728" i="10" s="1"/>
  <c r="T728" i="10" a="1"/>
  <c r="T728" i="10" s="1"/>
  <c r="M53" i="9"/>
  <c r="D57" i="9"/>
  <c r="N53" i="9"/>
  <c r="BG950" i="22"/>
  <c r="BG398" i="22"/>
  <c r="BI374" i="22" a="1"/>
  <c r="BI374" i="22" s="1"/>
  <c r="BH374" i="22" a="1"/>
  <c r="BH374" i="22" s="1"/>
  <c r="BK374" i="22" a="1"/>
  <c r="BK374" i="22" s="1"/>
  <c r="BJ374" i="22" a="1"/>
  <c r="BJ374" i="22" s="1"/>
  <c r="BG1502" i="22"/>
  <c r="BJ926" i="22" a="1"/>
  <c r="BJ926" i="22" s="1"/>
  <c r="BI926" i="22" a="1"/>
  <c r="BI926" i="22" s="1"/>
  <c r="BH926" i="22" a="1"/>
  <c r="BH926" i="22" s="1"/>
  <c r="BK926" i="22" a="1"/>
  <c r="BK926" i="22" s="1"/>
  <c r="AM18" i="9"/>
  <c r="AQ18" i="9" s="1"/>
  <c r="AU18" i="9" s="1"/>
  <c r="AY18" i="9" s="1"/>
  <c r="S826" i="10"/>
  <c r="AC766" i="10" a="1"/>
  <c r="AC766" i="10" s="1"/>
  <c r="W766" i="10" a="1"/>
  <c r="W766" i="10" s="1"/>
  <c r="V766" i="10" a="1"/>
  <c r="V766" i="10" s="1"/>
  <c r="AB766" i="10" a="1"/>
  <c r="AB766" i="10" s="1"/>
  <c r="AA766" i="10" a="1"/>
  <c r="AA766" i="10" s="1"/>
  <c r="U766" i="10" a="1"/>
  <c r="U766" i="10" s="1"/>
  <c r="Z766" i="10" a="1"/>
  <c r="Z766" i="10" s="1"/>
  <c r="T766" i="10" a="1"/>
  <c r="T766" i="10" s="1"/>
  <c r="Y766" i="10" a="1"/>
  <c r="Y766" i="10" s="1"/>
  <c r="X766" i="10" a="1"/>
  <c r="X766" i="10" s="1"/>
  <c r="H133" i="4" l="1"/>
  <c r="H134" i="4"/>
  <c r="H138" i="4"/>
  <c r="H141" i="4"/>
  <c r="H142" i="4"/>
  <c r="H137" i="4"/>
  <c r="H139" i="4"/>
  <c r="H135" i="4"/>
  <c r="H140" i="4"/>
  <c r="H136" i="4"/>
  <c r="E14" i="16"/>
  <c r="J13" i="11" s="1"/>
  <c r="D14" i="16"/>
  <c r="I13" i="11" s="1"/>
  <c r="C14" i="16"/>
  <c r="F13" i="11" s="1"/>
  <c r="F158" i="4"/>
  <c r="G148" i="4"/>
  <c r="F144" i="4"/>
  <c r="G134" i="4"/>
  <c r="F152" i="4"/>
  <c r="G142" i="4"/>
  <c r="G150" i="4"/>
  <c r="G169" i="4"/>
  <c r="G165" i="4"/>
  <c r="G147" i="4"/>
  <c r="I15" i="16"/>
  <c r="N15" i="16" s="1"/>
  <c r="G151" i="4"/>
  <c r="G146" i="4"/>
  <c r="H146" i="4" s="1"/>
  <c r="AO15" i="29"/>
  <c r="AP15" i="29" s="1"/>
  <c r="AO16" i="29"/>
  <c r="H15" i="28"/>
  <c r="I15" i="28" s="1"/>
  <c r="AW15" i="22"/>
  <c r="AX15" i="22" s="1"/>
  <c r="D22" i="17"/>
  <c r="N15" i="5"/>
  <c r="O46" i="5" s="1"/>
  <c r="K15" i="15"/>
  <c r="G143" i="4"/>
  <c r="I61" i="33"/>
  <c r="B60" i="33"/>
  <c r="Y347" i="10" a="1"/>
  <c r="Y347" i="10" s="1"/>
  <c r="Y707" i="10" a="1"/>
  <c r="Y707" i="10" s="1"/>
  <c r="CI57" i="10"/>
  <c r="Y297" i="10" a="1"/>
  <c r="Y297" i="10" s="1"/>
  <c r="Y657" i="10" a="1"/>
  <c r="Y657" i="10" s="1"/>
  <c r="BE60" i="10"/>
  <c r="Y120" i="10" a="1"/>
  <c r="Y120" i="10" s="1"/>
  <c r="Y480" i="10" a="1"/>
  <c r="Y480" i="10" s="1"/>
  <c r="Y630" i="10" a="1"/>
  <c r="Y630" i="10" s="1"/>
  <c r="CI30" i="10"/>
  <c r="Y270" i="10" a="1"/>
  <c r="Y270" i="10" s="1"/>
  <c r="Y338" i="10" a="1"/>
  <c r="Y338" i="10" s="1"/>
  <c r="Y698" i="10" a="1"/>
  <c r="Y698" i="10" s="1"/>
  <c r="Y840" i="10" a="1"/>
  <c r="Y840" i="10" s="1"/>
  <c r="Y639" i="10" a="1"/>
  <c r="Y639" i="10" s="1"/>
  <c r="CI39" i="10"/>
  <c r="Y279" i="10" a="1"/>
  <c r="Y279" i="10" s="1"/>
  <c r="CI21" i="10"/>
  <c r="Y261" i="10" a="1"/>
  <c r="Y261" i="10" s="1"/>
  <c r="Y621" i="10" a="1"/>
  <c r="Y621" i="10" s="1"/>
  <c r="Y161" i="10" a="1"/>
  <c r="Y161" i="10" s="1"/>
  <c r="Y521" i="10" a="1"/>
  <c r="Y521" i="10" s="1"/>
  <c r="BO41" i="10"/>
  <c r="Y320" i="10" a="1"/>
  <c r="Y320" i="10" s="1"/>
  <c r="Y680" i="10" a="1"/>
  <c r="Y680" i="10" s="1"/>
  <c r="Y356" i="10" a="1"/>
  <c r="Y356" i="10" s="1"/>
  <c r="Y716" i="10" a="1"/>
  <c r="Y716" i="10" s="1"/>
  <c r="Y589" i="10" a="1"/>
  <c r="Y589" i="10" s="1"/>
  <c r="Y229" i="10" a="1"/>
  <c r="Y229" i="10" s="1"/>
  <c r="BY49" i="10"/>
  <c r="Y170" i="10" a="1"/>
  <c r="Y170" i="10" s="1"/>
  <c r="BO50" i="10"/>
  <c r="Y530" i="10" a="1"/>
  <c r="Y530" i="10" s="1"/>
  <c r="Y211" i="10" a="1"/>
  <c r="Y211" i="10" s="1"/>
  <c r="Y571" i="10" a="1"/>
  <c r="Y571" i="10" s="1"/>
  <c r="BY31" i="10"/>
  <c r="BY58" i="10"/>
  <c r="Y238" i="10" a="1"/>
  <c r="Y238" i="10" s="1"/>
  <c r="Y598" i="10" a="1"/>
  <c r="Y598" i="10" s="1"/>
  <c r="Y781" i="10" a="1"/>
  <c r="Y781" i="10" s="1"/>
  <c r="Y61" i="10" a="1"/>
  <c r="Y61" i="10" s="1"/>
  <c r="AU61" i="10"/>
  <c r="Y421" i="10" a="1"/>
  <c r="Y421" i="10" s="1"/>
  <c r="BO59" i="10"/>
  <c r="Y179" i="10" a="1"/>
  <c r="Y179" i="10" s="1"/>
  <c r="Y539" i="10" a="1"/>
  <c r="Y539" i="10" s="1"/>
  <c r="Y220" i="10" a="1"/>
  <c r="Y220" i="10" s="1"/>
  <c r="Y580" i="10" a="1"/>
  <c r="Y580" i="10" s="1"/>
  <c r="BY40" i="10"/>
  <c r="BE51" i="10"/>
  <c r="Y111" i="10" a="1"/>
  <c r="Y111" i="10" s="1"/>
  <c r="Y471" i="10" a="1"/>
  <c r="Y471" i="10" s="1"/>
  <c r="Y329" i="10" a="1"/>
  <c r="Y329" i="10" s="1"/>
  <c r="Y689" i="10" a="1"/>
  <c r="Y689" i="10" s="1"/>
  <c r="Y648" i="10" a="1"/>
  <c r="Y648" i="10" s="1"/>
  <c r="CI48" i="10"/>
  <c r="Y288" i="10" a="1"/>
  <c r="Y288" i="10" s="1"/>
  <c r="AQ14" i="29"/>
  <c r="AB14" i="9" s="1"/>
  <c r="AR14" i="29"/>
  <c r="AC14" i="9" s="1"/>
  <c r="B83" i="20"/>
  <c r="B88" i="20" s="1"/>
  <c r="H56" i="16"/>
  <c r="AD2074" i="25"/>
  <c r="AE59" i="25"/>
  <c r="AG59" i="25" s="1"/>
  <c r="AF59" i="25"/>
  <c r="W14" i="9"/>
  <c r="X13" i="9"/>
  <c r="Z14" i="9"/>
  <c r="AA13" i="9"/>
  <c r="Y53" i="9"/>
  <c r="P58" i="9"/>
  <c r="J56" i="9"/>
  <c r="G57" i="9"/>
  <c r="H57" i="9"/>
  <c r="H35" i="15"/>
  <c r="H36" i="15" s="1"/>
  <c r="H37" i="15" s="1"/>
  <c r="H38" i="15" s="1"/>
  <c r="Y52" i="9"/>
  <c r="V54" i="9"/>
  <c r="Y54" i="9"/>
  <c r="V53" i="9"/>
  <c r="Y51" i="9"/>
  <c r="V51" i="9"/>
  <c r="V52" i="9"/>
  <c r="H78" i="20"/>
  <c r="H54" i="16"/>
  <c r="D12" i="11"/>
  <c r="B12" i="11"/>
  <c r="C12" i="11" s="1"/>
  <c r="G62" i="28"/>
  <c r="G95" i="28"/>
  <c r="G71" i="28"/>
  <c r="G98" i="28"/>
  <c r="G80" i="28"/>
  <c r="G63" i="28"/>
  <c r="G64" i="28"/>
  <c r="G79" i="28"/>
  <c r="G76" i="28"/>
  <c r="G83" i="28"/>
  <c r="G70" i="28"/>
  <c r="G88" i="28"/>
  <c r="G87" i="28"/>
  <c r="G85" i="28"/>
  <c r="G96" i="28"/>
  <c r="G78" i="28"/>
  <c r="G89" i="28"/>
  <c r="G84" i="28"/>
  <c r="G67" i="28"/>
  <c r="G75" i="28"/>
  <c r="G86" i="28"/>
  <c r="G69" i="28"/>
  <c r="G92" i="28"/>
  <c r="G102" i="28"/>
  <c r="G81" i="28"/>
  <c r="G99" i="28"/>
  <c r="G65" i="28"/>
  <c r="G93" i="28"/>
  <c r="G91" i="28"/>
  <c r="G74" i="28"/>
  <c r="G94" i="28"/>
  <c r="G100" i="28"/>
  <c r="G66" i="28"/>
  <c r="G73" i="28"/>
  <c r="G97" i="28"/>
  <c r="G77" i="28"/>
  <c r="G82" i="28"/>
  <c r="G101" i="28"/>
  <c r="G90" i="28"/>
  <c r="G72" i="28"/>
  <c r="G68" i="28"/>
  <c r="AA331" i="10" a="1"/>
  <c r="AA331" i="10" s="1"/>
  <c r="AA691" i="10" a="1"/>
  <c r="AA691" i="10" s="1"/>
  <c r="Z347" i="10" a="1"/>
  <c r="Z347" i="10" s="1"/>
  <c r="Z707" i="10" a="1"/>
  <c r="Z707" i="10" s="1"/>
  <c r="Z338" i="10" a="1"/>
  <c r="Z338" i="10" s="1"/>
  <c r="Z698" i="10" a="1"/>
  <c r="Z698" i="10" s="1"/>
  <c r="Z320" i="10" a="1"/>
  <c r="Z320" i="10" s="1"/>
  <c r="Z680" i="10" a="1"/>
  <c r="Z680" i="10" s="1"/>
  <c r="X347" i="10" a="1"/>
  <c r="X347" i="10" s="1"/>
  <c r="X707" i="10" a="1"/>
  <c r="X707" i="10" s="1"/>
  <c r="X320" i="10" a="1"/>
  <c r="X320" i="10" s="1"/>
  <c r="X680" i="10" a="1"/>
  <c r="X680" i="10" s="1"/>
  <c r="X338" i="10" a="1"/>
  <c r="X338" i="10" s="1"/>
  <c r="X698" i="10" a="1"/>
  <c r="X698" i="10" s="1"/>
  <c r="AA340" i="10" a="1"/>
  <c r="AA340" i="10" s="1"/>
  <c r="AA700" i="10" a="1"/>
  <c r="AA700" i="10" s="1"/>
  <c r="F16" i="13"/>
  <c r="AA349" i="10" a="1"/>
  <c r="AA349" i="10" s="1"/>
  <c r="AA709" i="10" a="1"/>
  <c r="AA709" i="10" s="1"/>
  <c r="X826" i="10" a="1"/>
  <c r="X826" i="10" s="1"/>
  <c r="S886" i="10"/>
  <c r="W826" i="10" a="1"/>
  <c r="W826" i="10" s="1"/>
  <c r="V826" i="10" a="1"/>
  <c r="V826" i="10" s="1"/>
  <c r="AC826" i="10" a="1"/>
  <c r="AC826" i="10" s="1"/>
  <c r="U826" i="10" a="1"/>
  <c r="U826" i="10" s="1"/>
  <c r="AA826" i="10" a="1"/>
  <c r="AA826" i="10" s="1"/>
  <c r="Z826" i="10" a="1"/>
  <c r="Z826" i="10" s="1"/>
  <c r="AB826" i="10" a="1"/>
  <c r="AB826" i="10" s="1"/>
  <c r="Y826" i="10" a="1"/>
  <c r="Y826" i="10" s="1"/>
  <c r="T826" i="10" a="1"/>
  <c r="T826" i="10" s="1"/>
  <c r="AM19" i="9"/>
  <c r="AQ19" i="9" s="1"/>
  <c r="AU19" i="9" s="1"/>
  <c r="AY19" i="9" s="1"/>
  <c r="BI1502" i="22" a="1"/>
  <c r="BI1502" i="22" s="1"/>
  <c r="BK1502" i="22" a="1"/>
  <c r="BK1502" i="22" s="1"/>
  <c r="BH1502" i="22" a="1"/>
  <c r="BH1502" i="22" s="1"/>
  <c r="BJ1502" i="22" a="1"/>
  <c r="BJ1502" i="22" s="1"/>
  <c r="BG974" i="22"/>
  <c r="BG422" i="22"/>
  <c r="BI398" i="22" a="1"/>
  <c r="BI398" i="22" s="1"/>
  <c r="BH398" i="22" a="1"/>
  <c r="BH398" i="22" s="1"/>
  <c r="BK398" i="22" a="1"/>
  <c r="BK398" i="22" s="1"/>
  <c r="BJ398" i="22" a="1"/>
  <c r="BJ398" i="22" s="1"/>
  <c r="BG1526" i="22"/>
  <c r="BK950" i="22" a="1"/>
  <c r="BK950" i="22" s="1"/>
  <c r="BH950" i="22" a="1"/>
  <c r="BH950" i="22" s="1"/>
  <c r="BJ950" i="22" a="1"/>
  <c r="BJ950" i="22" s="1"/>
  <c r="BI950" i="22" a="1"/>
  <c r="BI950" i="22" s="1"/>
  <c r="M57" i="9"/>
  <c r="D61" i="9"/>
  <c r="N57" i="9"/>
  <c r="AC788" i="10" a="1"/>
  <c r="AC788" i="10" s="1"/>
  <c r="Y788" i="10" a="1"/>
  <c r="Y788" i="10" s="1"/>
  <c r="U788" i="10" a="1"/>
  <c r="U788" i="10" s="1"/>
  <c r="S848" i="10"/>
  <c r="AB788" i="10" a="1"/>
  <c r="AB788" i="10" s="1"/>
  <c r="X788" i="10" a="1"/>
  <c r="X788" i="10" s="1"/>
  <c r="T788" i="10" a="1"/>
  <c r="T788" i="10" s="1"/>
  <c r="AA788" i="10" a="1"/>
  <c r="AA788" i="10" s="1"/>
  <c r="W788" i="10" a="1"/>
  <c r="W788" i="10" s="1"/>
  <c r="Z788" i="10" a="1"/>
  <c r="Z788" i="10" s="1"/>
  <c r="V788" i="10" a="1"/>
  <c r="V788" i="10" s="1"/>
  <c r="BP50" i="10"/>
  <c r="Z170" i="10" a="1"/>
  <c r="Z170" i="10" s="1"/>
  <c r="Z530" i="10" a="1"/>
  <c r="Z530" i="10" s="1"/>
  <c r="BF60" i="10"/>
  <c r="Z120" i="10" a="1"/>
  <c r="Z120" i="10" s="1"/>
  <c r="Z480" i="10" a="1"/>
  <c r="Z480" i="10" s="1"/>
  <c r="F17" i="5"/>
  <c r="J16" i="5"/>
  <c r="K16" i="5" s="1"/>
  <c r="AC796" i="10" a="1"/>
  <c r="AC796" i="10" s="1"/>
  <c r="Y796" i="10" a="1"/>
  <c r="Y796" i="10" s="1"/>
  <c r="U796" i="10" a="1"/>
  <c r="U796" i="10" s="1"/>
  <c r="S856" i="10"/>
  <c r="AB796" i="10" a="1"/>
  <c r="AB796" i="10" s="1"/>
  <c r="X796" i="10" a="1"/>
  <c r="X796" i="10" s="1"/>
  <c r="T796" i="10" a="1"/>
  <c r="T796" i="10" s="1"/>
  <c r="AA796" i="10" a="1"/>
  <c r="AA796" i="10" s="1"/>
  <c r="W796" i="10" a="1"/>
  <c r="W796" i="10" s="1"/>
  <c r="Z796" i="10" a="1"/>
  <c r="Z796" i="10" s="1"/>
  <c r="V796" i="10" a="1"/>
  <c r="V796" i="10" s="1"/>
  <c r="S857" i="10"/>
  <c r="Z797" i="10" a="1"/>
  <c r="Z797" i="10" s="1"/>
  <c r="V797" i="10" a="1"/>
  <c r="V797" i="10" s="1"/>
  <c r="AC797" i="10" a="1"/>
  <c r="AC797" i="10" s="1"/>
  <c r="Y797" i="10" a="1"/>
  <c r="Y797" i="10" s="1"/>
  <c r="U797" i="10" a="1"/>
  <c r="U797" i="10" s="1"/>
  <c r="AB797" i="10" a="1"/>
  <c r="AB797" i="10" s="1"/>
  <c r="X797" i="10" a="1"/>
  <c r="X797" i="10" s="1"/>
  <c r="T797" i="10" a="1"/>
  <c r="T797" i="10" s="1"/>
  <c r="AA797" i="10" a="1"/>
  <c r="AA797" i="10" s="1"/>
  <c r="W797" i="10" a="1"/>
  <c r="W797" i="10" s="1"/>
  <c r="M74" i="7"/>
  <c r="S73" i="11" s="1"/>
  <c r="E74" i="7"/>
  <c r="G73" i="11" s="1"/>
  <c r="L74" i="7"/>
  <c r="N73" i="11" s="1"/>
  <c r="D74" i="7"/>
  <c r="B79" i="7"/>
  <c r="K74" i="7"/>
  <c r="M73" i="11" s="1"/>
  <c r="C74" i="7"/>
  <c r="J74" i="7"/>
  <c r="L73" i="11" s="1"/>
  <c r="I74" i="7"/>
  <c r="K73" i="11" s="1"/>
  <c r="P74" i="7"/>
  <c r="V73" i="11" s="1"/>
  <c r="H74" i="7"/>
  <c r="O74" i="7"/>
  <c r="U73" i="11" s="1"/>
  <c r="G74" i="7"/>
  <c r="N74" i="7"/>
  <c r="T73" i="11" s="1"/>
  <c r="F74" i="7"/>
  <c r="H73" i="11" s="1"/>
  <c r="E64" i="9"/>
  <c r="AQ88" i="7"/>
  <c r="AR87" i="7"/>
  <c r="Q62" i="9"/>
  <c r="E66" i="9"/>
  <c r="BV346" i="22"/>
  <c r="CE322" i="22" a="1"/>
  <c r="CE322" i="22" s="1"/>
  <c r="BZ322" i="22" a="1"/>
  <c r="BZ322" i="22" s="1"/>
  <c r="CD322" i="22" a="1"/>
  <c r="CD322" i="22" s="1"/>
  <c r="BY322" i="22" a="1"/>
  <c r="BY322" i="22" s="1"/>
  <c r="CC322" i="22" a="1"/>
  <c r="CC322" i="22" s="1"/>
  <c r="BX322" i="22" a="1"/>
  <c r="BX322" i="22" s="1"/>
  <c r="BI394" i="22" s="1" a="1"/>
  <c r="BI394" i="22" s="1"/>
  <c r="CB322" i="22" a="1"/>
  <c r="CB322" i="22" s="1"/>
  <c r="CF322" i="22" a="1"/>
  <c r="CF322" i="22" s="1"/>
  <c r="BW322" i="22" a="1"/>
  <c r="BW322" i="22" s="1"/>
  <c r="CA322" i="22" a="1"/>
  <c r="CA322" i="22" s="1"/>
  <c r="B17" i="14"/>
  <c r="C17" i="14" s="1"/>
  <c r="B17" i="12"/>
  <c r="C17" i="12" s="1"/>
  <c r="L17" i="5" s="1"/>
  <c r="M17" i="5" s="1"/>
  <c r="B17" i="13"/>
  <c r="C17" i="13" s="1"/>
  <c r="E17" i="13" s="1"/>
  <c r="N18" i="15" s="1"/>
  <c r="B17" i="1"/>
  <c r="D17" i="1" s="1"/>
  <c r="I19" i="4"/>
  <c r="B18" i="4"/>
  <c r="J16" i="14"/>
  <c r="Z10" i="14" s="1"/>
  <c r="F16" i="14"/>
  <c r="I16" i="14"/>
  <c r="H16" i="14"/>
  <c r="G16" i="14"/>
  <c r="E16" i="14"/>
  <c r="AB846" i="10" a="1"/>
  <c r="AB846" i="10" s="1"/>
  <c r="T846" i="10" a="1"/>
  <c r="T846" i="10" s="1"/>
  <c r="AA846" i="10" a="1"/>
  <c r="AA846" i="10" s="1"/>
  <c r="Z846" i="10" a="1"/>
  <c r="Z846" i="10" s="1"/>
  <c r="Y846" i="10" a="1"/>
  <c r="Y846" i="10" s="1"/>
  <c r="S906" i="10"/>
  <c r="W846" i="10" a="1"/>
  <c r="W846" i="10" s="1"/>
  <c r="V846" i="10" a="1"/>
  <c r="V846" i="10" s="1"/>
  <c r="AC846" i="10" a="1"/>
  <c r="AC846" i="10" s="1"/>
  <c r="X846" i="10" a="1"/>
  <c r="X846" i="10" s="1"/>
  <c r="U846" i="10" a="1"/>
  <c r="U846" i="10" s="1"/>
  <c r="CE348" i="22" a="1"/>
  <c r="CE348" i="22" s="1"/>
  <c r="CA348" i="22" a="1"/>
  <c r="CA348" i="22" s="1"/>
  <c r="BW348" i="22" a="1"/>
  <c r="BW348" i="22" s="1"/>
  <c r="BV372" i="22"/>
  <c r="CD348" i="22" a="1"/>
  <c r="CD348" i="22" s="1"/>
  <c r="BZ348" i="22" a="1"/>
  <c r="BZ348" i="22" s="1"/>
  <c r="CC348" i="22" a="1"/>
  <c r="CC348" i="22" s="1"/>
  <c r="CB348" i="22" a="1"/>
  <c r="CB348" i="22" s="1"/>
  <c r="CF348" i="22" a="1"/>
  <c r="CF348" i="22" s="1"/>
  <c r="BY348" i="22" a="1"/>
  <c r="BY348" i="22" s="1"/>
  <c r="BX348" i="22" a="1"/>
  <c r="BX348" i="22" s="1"/>
  <c r="O56" i="9"/>
  <c r="N56" i="9"/>
  <c r="M56" i="9"/>
  <c r="D60" i="9"/>
  <c r="CE337" i="22" a="1"/>
  <c r="CE337" i="22" s="1"/>
  <c r="CA337" i="22" a="1"/>
  <c r="CA337" i="22" s="1"/>
  <c r="BW337" i="22" a="1"/>
  <c r="BW337" i="22" s="1"/>
  <c r="BV361" i="22"/>
  <c r="CD337" i="22" a="1"/>
  <c r="CD337" i="22" s="1"/>
  <c r="BZ337" i="22" a="1"/>
  <c r="BZ337" i="22" s="1"/>
  <c r="CF337" i="22" a="1"/>
  <c r="CF337" i="22" s="1"/>
  <c r="BY337" i="22" a="1"/>
  <c r="BY337" i="22" s="1"/>
  <c r="BX337" i="22" a="1"/>
  <c r="BX337" i="22" s="1"/>
  <c r="CC337" i="22" a="1"/>
  <c r="CC337" i="22" s="1"/>
  <c r="CB337" i="22" a="1"/>
  <c r="CB337" i="22" s="1"/>
  <c r="W893" i="10" a="1"/>
  <c r="W893" i="10" s="1"/>
  <c r="V893" i="10" a="1"/>
  <c r="V893" i="10" s="1"/>
  <c r="AC893" i="10" a="1"/>
  <c r="AC893" i="10" s="1"/>
  <c r="U893" i="10" a="1"/>
  <c r="U893" i="10" s="1"/>
  <c r="AB893" i="10" a="1"/>
  <c r="AB893" i="10" s="1"/>
  <c r="T893" i="10" a="1"/>
  <c r="T893" i="10" s="1"/>
  <c r="AA893" i="10" a="1"/>
  <c r="AA893" i="10" s="1"/>
  <c r="S953" i="10"/>
  <c r="Z893" i="10" a="1"/>
  <c r="Z893" i="10" s="1"/>
  <c r="Y893" i="10" a="1"/>
  <c r="Y893" i="10" s="1"/>
  <c r="X893" i="10" a="1"/>
  <c r="X893" i="10" s="1"/>
  <c r="X858" i="10" a="1"/>
  <c r="X858" i="10" s="1"/>
  <c r="S918" i="10"/>
  <c r="W858" i="10" a="1"/>
  <c r="W858" i="10" s="1"/>
  <c r="V858" i="10" a="1"/>
  <c r="V858" i="10" s="1"/>
  <c r="AC858" i="10" a="1"/>
  <c r="AC858" i="10" s="1"/>
  <c r="U858" i="10" a="1"/>
  <c r="U858" i="10" s="1"/>
  <c r="AA858" i="10" a="1"/>
  <c r="AA858" i="10" s="1"/>
  <c r="Z858" i="10" a="1"/>
  <c r="Z858" i="10" s="1"/>
  <c r="AB858" i="10" a="1"/>
  <c r="AB858" i="10" s="1"/>
  <c r="Y858" i="10" a="1"/>
  <c r="Y858" i="10" s="1"/>
  <c r="T858" i="10" a="1"/>
  <c r="T858" i="10" s="1"/>
  <c r="AC811" i="10" a="1"/>
  <c r="AC811" i="10" s="1"/>
  <c r="U811" i="10" a="1"/>
  <c r="U811" i="10" s="1"/>
  <c r="AB811" i="10" a="1"/>
  <c r="AB811" i="10" s="1"/>
  <c r="T811" i="10" a="1"/>
  <c r="T811" i="10" s="1"/>
  <c r="AA811" i="10" a="1"/>
  <c r="AA811" i="10" s="1"/>
  <c r="Z811" i="10" a="1"/>
  <c r="Z811" i="10" s="1"/>
  <c r="X811" i="10" a="1"/>
  <c r="X811" i="10" s="1"/>
  <c r="S871" i="10"/>
  <c r="W811" i="10" a="1"/>
  <c r="W811" i="10" s="1"/>
  <c r="Y811" i="10" a="1"/>
  <c r="Y811" i="10" s="1"/>
  <c r="V811" i="10" a="1"/>
  <c r="V811" i="10" s="1"/>
  <c r="S943" i="10"/>
  <c r="AC883" i="10" a="1"/>
  <c r="AC883" i="10" s="1"/>
  <c r="U883" i="10" a="1"/>
  <c r="U883" i="10" s="1"/>
  <c r="AB883" i="10" a="1"/>
  <c r="AB883" i="10" s="1"/>
  <c r="T883" i="10" a="1"/>
  <c r="T883" i="10" s="1"/>
  <c r="AA883" i="10" a="1"/>
  <c r="AA883" i="10" s="1"/>
  <c r="Z883" i="10" a="1"/>
  <c r="Z883" i="10" s="1"/>
  <c r="X883" i="10" a="1"/>
  <c r="X883" i="10" s="1"/>
  <c r="W883" i="10" a="1"/>
  <c r="W883" i="10" s="1"/>
  <c r="Y883" i="10" a="1"/>
  <c r="Y883" i="10" s="1"/>
  <c r="V883" i="10" a="1"/>
  <c r="V883" i="10" s="1"/>
  <c r="S873" i="10"/>
  <c r="W813" i="10" a="1"/>
  <c r="W813" i="10" s="1"/>
  <c r="V813" i="10" a="1"/>
  <c r="V813" i="10" s="1"/>
  <c r="AC813" i="10" a="1"/>
  <c r="AC813" i="10" s="1"/>
  <c r="U813" i="10" a="1"/>
  <c r="U813" i="10" s="1"/>
  <c r="AB813" i="10" a="1"/>
  <c r="AB813" i="10" s="1"/>
  <c r="T813" i="10" a="1"/>
  <c r="T813" i="10" s="1"/>
  <c r="Z813" i="10" a="1"/>
  <c r="Z813" i="10" s="1"/>
  <c r="Y813" i="10" a="1"/>
  <c r="Y813" i="10" s="1"/>
  <c r="AA813" i="10" a="1"/>
  <c r="AA813" i="10" s="1"/>
  <c r="X813" i="10" a="1"/>
  <c r="X813" i="10" s="1"/>
  <c r="X842" i="10" a="1"/>
  <c r="X842" i="10" s="1"/>
  <c r="S902" i="10"/>
  <c r="W842" i="10" a="1"/>
  <c r="W842" i="10" s="1"/>
  <c r="V842" i="10" a="1"/>
  <c r="V842" i="10" s="1"/>
  <c r="AC842" i="10" a="1"/>
  <c r="AC842" i="10" s="1"/>
  <c r="U842" i="10" a="1"/>
  <c r="U842" i="10" s="1"/>
  <c r="AA842" i="10" a="1"/>
  <c r="AA842" i="10" s="1"/>
  <c r="Z842" i="10" a="1"/>
  <c r="Z842" i="10" s="1"/>
  <c r="T842" i="10" a="1"/>
  <c r="T842" i="10" s="1"/>
  <c r="AB842" i="10" a="1"/>
  <c r="AB842" i="10" s="1"/>
  <c r="Y842" i="10" a="1"/>
  <c r="Y842" i="10" s="1"/>
  <c r="Z329" i="10" a="1"/>
  <c r="Z329" i="10" s="1"/>
  <c r="Z689" i="10" a="1"/>
  <c r="Z689" i="10" s="1"/>
  <c r="BQ61" i="10"/>
  <c r="AA181" i="10" a="1"/>
  <c r="AA181" i="10" s="1"/>
  <c r="AA541" i="10" a="1"/>
  <c r="AA541" i="10" s="1"/>
  <c r="AA358" i="10" a="1"/>
  <c r="AA358" i="10" s="1"/>
  <c r="AA718" i="10" a="1"/>
  <c r="AA718" i="10" s="1"/>
  <c r="T35" i="26"/>
  <c r="S35" i="26"/>
  <c r="P36" i="26"/>
  <c r="N36" i="26"/>
  <c r="Q36" i="26" s="1"/>
  <c r="O36" i="26"/>
  <c r="R36" i="26" s="1"/>
  <c r="M37" i="26"/>
  <c r="S921" i="10"/>
  <c r="W861" i="10" a="1"/>
  <c r="W861" i="10" s="1"/>
  <c r="V861" i="10" a="1"/>
  <c r="V861" i="10" s="1"/>
  <c r="AC861" i="10" a="1"/>
  <c r="AC861" i="10" s="1"/>
  <c r="U861" i="10" a="1"/>
  <c r="U861" i="10" s="1"/>
  <c r="AB861" i="10" a="1"/>
  <c r="AB861" i="10" s="1"/>
  <c r="T861" i="10" a="1"/>
  <c r="T861" i="10" s="1"/>
  <c r="Z861" i="10" a="1"/>
  <c r="Z861" i="10" s="1"/>
  <c r="Y861" i="10" a="1"/>
  <c r="Y861" i="10" s="1"/>
  <c r="AA861" i="10" a="1"/>
  <c r="AA861" i="10" s="1"/>
  <c r="X861" i="10" a="1"/>
  <c r="X861" i="10" s="1"/>
  <c r="AC819" i="10" a="1"/>
  <c r="AC819" i="10" s="1"/>
  <c r="U819" i="10" a="1"/>
  <c r="U819" i="10" s="1"/>
  <c r="AB819" i="10" a="1"/>
  <c r="AB819" i="10" s="1"/>
  <c r="T819" i="10" a="1"/>
  <c r="T819" i="10" s="1"/>
  <c r="AA819" i="10" a="1"/>
  <c r="AA819" i="10" s="1"/>
  <c r="Z819" i="10" a="1"/>
  <c r="Z819" i="10" s="1"/>
  <c r="X819" i="10" a="1"/>
  <c r="X819" i="10" s="1"/>
  <c r="S879" i="10"/>
  <c r="W819" i="10" a="1"/>
  <c r="W819" i="10" s="1"/>
  <c r="Y819" i="10" a="1"/>
  <c r="Y819" i="10" s="1"/>
  <c r="V819" i="10" a="1"/>
  <c r="V819" i="10" s="1"/>
  <c r="BK1496" i="22" a="1"/>
  <c r="BK1496" i="22" s="1"/>
  <c r="BJ1496" i="22" a="1"/>
  <c r="BJ1496" i="22" s="1"/>
  <c r="BI1496" i="22" a="1"/>
  <c r="BI1496" i="22" s="1"/>
  <c r="BH1496" i="22" a="1"/>
  <c r="BH1496" i="22" s="1"/>
  <c r="BG968" i="22"/>
  <c r="BG416" i="22"/>
  <c r="BK392" i="22" a="1"/>
  <c r="BK392" i="22" s="1"/>
  <c r="BI392" i="22" a="1"/>
  <c r="BI392" i="22" s="1"/>
  <c r="BH392" i="22" a="1"/>
  <c r="BH392" i="22" s="1"/>
  <c r="BJ392" i="22" a="1"/>
  <c r="BJ392" i="22" s="1"/>
  <c r="BG1520" i="22"/>
  <c r="BK944" i="22" a="1"/>
  <c r="BK944" i="22" s="1"/>
  <c r="BJ944" i="22" a="1"/>
  <c r="BJ944" i="22" s="1"/>
  <c r="BI944" i="22" a="1"/>
  <c r="BI944" i="22" s="1"/>
  <c r="BH944" i="22" a="1"/>
  <c r="BH944" i="22" s="1"/>
  <c r="BK1512" i="22" a="1"/>
  <c r="BK1512" i="22" s="1"/>
  <c r="BH1512" i="22" a="1"/>
  <c r="BH1512" i="22" s="1"/>
  <c r="BI1512" i="22" a="1"/>
  <c r="BI1512" i="22" s="1"/>
  <c r="BJ1512" i="22" a="1"/>
  <c r="BJ1512" i="22" s="1"/>
  <c r="BG984" i="22"/>
  <c r="BG432" i="22"/>
  <c r="BG1536" i="22"/>
  <c r="BJ960" i="22" a="1"/>
  <c r="BJ960" i="22" s="1"/>
  <c r="BI960" i="22" a="1"/>
  <c r="BI960" i="22" s="1"/>
  <c r="BH960" i="22" a="1"/>
  <c r="BH960" i="22" s="1"/>
  <c r="BK960" i="22" a="1"/>
  <c r="BK960" i="22" s="1"/>
  <c r="L62" i="9"/>
  <c r="C66" i="9"/>
  <c r="K62" i="9"/>
  <c r="J62" i="9"/>
  <c r="X810" i="10" a="1"/>
  <c r="X810" i="10" s="1"/>
  <c r="S870" i="10"/>
  <c r="W810" i="10" a="1"/>
  <c r="W810" i="10" s="1"/>
  <c r="V810" i="10" a="1"/>
  <c r="V810" i="10" s="1"/>
  <c r="AC810" i="10" a="1"/>
  <c r="AC810" i="10" s="1"/>
  <c r="U810" i="10" a="1"/>
  <c r="U810" i="10" s="1"/>
  <c r="AA810" i="10" a="1"/>
  <c r="AA810" i="10" s="1"/>
  <c r="Z810" i="10" a="1"/>
  <c r="Z810" i="10" s="1"/>
  <c r="T810" i="10" a="1"/>
  <c r="T810" i="10" s="1"/>
  <c r="AB810" i="10" a="1"/>
  <c r="AB810" i="10" s="1"/>
  <c r="Y810" i="10" a="1"/>
  <c r="Y810" i="10" s="1"/>
  <c r="CE357" i="22" a="1"/>
  <c r="CE357" i="22" s="1"/>
  <c r="CA357" i="22" a="1"/>
  <c r="CA357" i="22" s="1"/>
  <c r="BW357" i="22" a="1"/>
  <c r="BW357" i="22" s="1"/>
  <c r="BV381" i="22"/>
  <c r="CD357" i="22" a="1"/>
  <c r="CD357" i="22" s="1"/>
  <c r="BZ357" i="22" a="1"/>
  <c r="BZ357" i="22" s="1"/>
  <c r="CF357" i="22" a="1"/>
  <c r="CF357" i="22" s="1"/>
  <c r="BY357" i="22" a="1"/>
  <c r="BY357" i="22" s="1"/>
  <c r="BX357" i="22" a="1"/>
  <c r="BX357" i="22" s="1"/>
  <c r="CC357" i="22" a="1"/>
  <c r="CC357" i="22" s="1"/>
  <c r="CB357" i="22" a="1"/>
  <c r="CB357" i="22" s="1"/>
  <c r="BP59" i="10"/>
  <c r="Z179" i="10" a="1"/>
  <c r="Z179" i="10" s="1"/>
  <c r="Z539" i="10" a="1"/>
  <c r="Z539" i="10" s="1"/>
  <c r="AC827" i="10" a="1"/>
  <c r="AC827" i="10" s="1"/>
  <c r="U827" i="10" a="1"/>
  <c r="U827" i="10" s="1"/>
  <c r="AB827" i="10" a="1"/>
  <c r="AB827" i="10" s="1"/>
  <c r="T827" i="10" a="1"/>
  <c r="T827" i="10" s="1"/>
  <c r="AA827" i="10" a="1"/>
  <c r="AA827" i="10" s="1"/>
  <c r="Z827" i="10" a="1"/>
  <c r="Z827" i="10" s="1"/>
  <c r="X827" i="10" a="1"/>
  <c r="X827" i="10" s="1"/>
  <c r="S887" i="10"/>
  <c r="W827" i="10" a="1"/>
  <c r="W827" i="10" s="1"/>
  <c r="Y827" i="10" a="1"/>
  <c r="Y827" i="10" s="1"/>
  <c r="V827" i="10" a="1"/>
  <c r="V827" i="10" s="1"/>
  <c r="Z812" i="10" a="1"/>
  <c r="Z812" i="10" s="1"/>
  <c r="Y812" i="10" a="1"/>
  <c r="Y812" i="10" s="1"/>
  <c r="X812" i="10" a="1"/>
  <c r="X812" i="10" s="1"/>
  <c r="S872" i="10"/>
  <c r="W812" i="10" a="1"/>
  <c r="W812" i="10" s="1"/>
  <c r="AC812" i="10" a="1"/>
  <c r="AC812" i="10" s="1"/>
  <c r="U812" i="10" a="1"/>
  <c r="U812" i="10" s="1"/>
  <c r="AB812" i="10" a="1"/>
  <c r="AB812" i="10" s="1"/>
  <c r="T812" i="10" a="1"/>
  <c r="T812" i="10" s="1"/>
  <c r="AA812" i="10" a="1"/>
  <c r="AA812" i="10" s="1"/>
  <c r="V812" i="10" a="1"/>
  <c r="V812" i="10" s="1"/>
  <c r="E60" i="28"/>
  <c r="S881" i="10"/>
  <c r="W821" i="10" a="1"/>
  <c r="W821" i="10" s="1"/>
  <c r="V821" i="10" a="1"/>
  <c r="V821" i="10" s="1"/>
  <c r="AC821" i="10" a="1"/>
  <c r="AC821" i="10" s="1"/>
  <c r="U821" i="10" a="1"/>
  <c r="U821" i="10" s="1"/>
  <c r="AB821" i="10" a="1"/>
  <c r="AB821" i="10" s="1"/>
  <c r="T821" i="10" a="1"/>
  <c r="T821" i="10" s="1"/>
  <c r="Z821" i="10" a="1"/>
  <c r="Z821" i="10" s="1"/>
  <c r="Y821" i="10" a="1"/>
  <c r="Y821" i="10" s="1"/>
  <c r="AA821" i="10" a="1"/>
  <c r="AA821" i="10" s="1"/>
  <c r="X821" i="10" a="1"/>
  <c r="X821" i="10" s="1"/>
  <c r="AC843" i="10" a="1"/>
  <c r="AC843" i="10" s="1"/>
  <c r="U843" i="10" a="1"/>
  <c r="U843" i="10" s="1"/>
  <c r="AB843" i="10" a="1"/>
  <c r="AB843" i="10" s="1"/>
  <c r="T843" i="10" a="1"/>
  <c r="T843" i="10" s="1"/>
  <c r="AA843" i="10" a="1"/>
  <c r="AA843" i="10" s="1"/>
  <c r="Z843" i="10" a="1"/>
  <c r="Z843" i="10" s="1"/>
  <c r="X843" i="10" a="1"/>
  <c r="X843" i="10" s="1"/>
  <c r="S903" i="10"/>
  <c r="W843" i="10" a="1"/>
  <c r="W843" i="10" s="1"/>
  <c r="Y843" i="10" a="1"/>
  <c r="Y843" i="10" s="1"/>
  <c r="V843" i="10" a="1"/>
  <c r="V843" i="10" s="1"/>
  <c r="S865" i="10"/>
  <c r="Z805" i="10" a="1"/>
  <c r="Z805" i="10" s="1"/>
  <c r="V805" i="10" a="1"/>
  <c r="V805" i="10" s="1"/>
  <c r="AC805" i="10" a="1"/>
  <c r="AC805" i="10" s="1"/>
  <c r="Y805" i="10" a="1"/>
  <c r="Y805" i="10" s="1"/>
  <c r="U805" i="10" a="1"/>
  <c r="U805" i="10" s="1"/>
  <c r="AB805" i="10" a="1"/>
  <c r="AB805" i="10" s="1"/>
  <c r="X805" i="10" a="1"/>
  <c r="X805" i="10" s="1"/>
  <c r="T805" i="10" a="1"/>
  <c r="T805" i="10" s="1"/>
  <c r="W805" i="10" a="1"/>
  <c r="W805" i="10" s="1"/>
  <c r="AA805" i="10" a="1"/>
  <c r="AA805" i="10" s="1"/>
  <c r="BK1511" i="22" a="1"/>
  <c r="BK1511" i="22" s="1"/>
  <c r="BJ1511" i="22" a="1"/>
  <c r="BJ1511" i="22" s="1"/>
  <c r="BH1511" i="22" a="1"/>
  <c r="BH1511" i="22" s="1"/>
  <c r="BI1511" i="22" a="1"/>
  <c r="BI1511" i="22" s="1"/>
  <c r="BG983" i="22"/>
  <c r="BG431" i="22"/>
  <c r="BG1535" i="22"/>
  <c r="BI959" i="22" a="1"/>
  <c r="BI959" i="22" s="1"/>
  <c r="BK959" i="22" a="1"/>
  <c r="BK959" i="22" s="1"/>
  <c r="BJ959" i="22" a="1"/>
  <c r="BJ959" i="22" s="1"/>
  <c r="BH959" i="22" a="1"/>
  <c r="BH959" i="22" s="1"/>
  <c r="BJ1498" i="22" a="1"/>
  <c r="BJ1498" i="22" s="1"/>
  <c r="BI1498" i="22" a="1"/>
  <c r="BI1498" i="22" s="1"/>
  <c r="BH1498" i="22" a="1"/>
  <c r="BH1498" i="22" s="1"/>
  <c r="BK1498" i="22" a="1"/>
  <c r="BK1498" i="22" s="1"/>
  <c r="BG970" i="22"/>
  <c r="BG418" i="22"/>
  <c r="BH394" i="22" a="1"/>
  <c r="BH394" i="22" s="1"/>
  <c r="BJ394" i="22" a="1"/>
  <c r="BJ394" i="22" s="1"/>
  <c r="BK394" i="22" a="1"/>
  <c r="BK394" i="22" s="1"/>
  <c r="BG1522" i="22"/>
  <c r="BI946" i="22" a="1"/>
  <c r="BI946" i="22" s="1"/>
  <c r="BH946" i="22" a="1"/>
  <c r="BH946" i="22" s="1"/>
  <c r="BJ946" i="22" a="1"/>
  <c r="BJ946" i="22" s="1"/>
  <c r="BK946" i="22" a="1"/>
  <c r="BK946" i="22" s="1"/>
  <c r="V896" i="10" a="1"/>
  <c r="V896" i="10" s="1"/>
  <c r="AC896" i="10" a="1"/>
  <c r="AC896" i="10" s="1"/>
  <c r="U896" i="10" a="1"/>
  <c r="U896" i="10" s="1"/>
  <c r="AB896" i="10" a="1"/>
  <c r="AB896" i="10" s="1"/>
  <c r="T896" i="10" a="1"/>
  <c r="T896" i="10" s="1"/>
  <c r="AA896" i="10" a="1"/>
  <c r="AA896" i="10" s="1"/>
  <c r="S956" i="10"/>
  <c r="Z896" i="10" a="1"/>
  <c r="Z896" i="10" s="1"/>
  <c r="Y896" i="10" a="1"/>
  <c r="Y896" i="10" s="1"/>
  <c r="X896" i="10" a="1"/>
  <c r="X896" i="10" s="1"/>
  <c r="W896" i="10" a="1"/>
  <c r="W896" i="10" s="1"/>
  <c r="BK1493" i="22" a="1"/>
  <c r="BK1493" i="22" s="1"/>
  <c r="BJ1493" i="22" a="1"/>
  <c r="BJ1493" i="22" s="1"/>
  <c r="BH1493" i="22" a="1"/>
  <c r="BH1493" i="22" s="1"/>
  <c r="BI1493" i="22" a="1"/>
  <c r="BI1493" i="22" s="1"/>
  <c r="BG965" i="22"/>
  <c r="BG413" i="22"/>
  <c r="BG1517" i="22"/>
  <c r="BK941" i="22" a="1"/>
  <c r="BK941" i="22" s="1"/>
  <c r="BJ941" i="22" a="1"/>
  <c r="BJ941" i="22" s="1"/>
  <c r="BH941" i="22" a="1"/>
  <c r="BH941" i="22" s="1"/>
  <c r="BI941" i="22" a="1"/>
  <c r="BI941" i="22" s="1"/>
  <c r="S935" i="10"/>
  <c r="AC875" i="10" a="1"/>
  <c r="AC875" i="10" s="1"/>
  <c r="U875" i="10" a="1"/>
  <c r="U875" i="10" s="1"/>
  <c r="AB875" i="10" a="1"/>
  <c r="AB875" i="10" s="1"/>
  <c r="T875" i="10" a="1"/>
  <c r="T875" i="10" s="1"/>
  <c r="AA875" i="10" a="1"/>
  <c r="AA875" i="10" s="1"/>
  <c r="Z875" i="10" a="1"/>
  <c r="Z875" i="10" s="1"/>
  <c r="X875" i="10" a="1"/>
  <c r="X875" i="10" s="1"/>
  <c r="W875" i="10" a="1"/>
  <c r="W875" i="10" s="1"/>
  <c r="Y875" i="10" a="1"/>
  <c r="Y875" i="10" s="1"/>
  <c r="V875" i="10" a="1"/>
  <c r="V875" i="10" s="1"/>
  <c r="AC804" i="10" a="1"/>
  <c r="AC804" i="10" s="1"/>
  <c r="Y804" i="10" a="1"/>
  <c r="Y804" i="10" s="1"/>
  <c r="U804" i="10" a="1"/>
  <c r="U804" i="10" s="1"/>
  <c r="S864" i="10"/>
  <c r="AB804" i="10" a="1"/>
  <c r="AB804" i="10" s="1"/>
  <c r="X804" i="10" a="1"/>
  <c r="X804" i="10" s="1"/>
  <c r="T804" i="10" a="1"/>
  <c r="T804" i="10" s="1"/>
  <c r="AA804" i="10" a="1"/>
  <c r="AA804" i="10" s="1"/>
  <c r="W804" i="10" a="1"/>
  <c r="W804" i="10" s="1"/>
  <c r="Z804" i="10" a="1"/>
  <c r="Z804" i="10" s="1"/>
  <c r="V804" i="10" a="1"/>
  <c r="V804" i="10" s="1"/>
  <c r="AC784" i="10" a="1"/>
  <c r="AC784" i="10" s="1"/>
  <c r="Y784" i="10" a="1"/>
  <c r="Y784" i="10" s="1"/>
  <c r="U784" i="10" a="1"/>
  <c r="U784" i="10" s="1"/>
  <c r="AB784" i="10" a="1"/>
  <c r="AB784" i="10" s="1"/>
  <c r="X784" i="10" a="1"/>
  <c r="X784" i="10" s="1"/>
  <c r="T784" i="10" a="1"/>
  <c r="T784" i="10" s="1"/>
  <c r="AA784" i="10" a="1"/>
  <c r="AA784" i="10" s="1"/>
  <c r="W784" i="10" a="1"/>
  <c r="W784" i="10" s="1"/>
  <c r="S844" i="10"/>
  <c r="Z784" i="10" a="1"/>
  <c r="Z784" i="10" s="1"/>
  <c r="V784" i="10" a="1"/>
  <c r="V784" i="10" s="1"/>
  <c r="AB803" i="10" a="1"/>
  <c r="AB803" i="10" s="1"/>
  <c r="X803" i="10" a="1"/>
  <c r="X803" i="10" s="1"/>
  <c r="T803" i="10" a="1"/>
  <c r="T803" i="10" s="1"/>
  <c r="AA803" i="10" a="1"/>
  <c r="AA803" i="10" s="1"/>
  <c r="W803" i="10" a="1"/>
  <c r="W803" i="10" s="1"/>
  <c r="Z803" i="10" a="1"/>
  <c r="Z803" i="10" s="1"/>
  <c r="V803" i="10" a="1"/>
  <c r="V803" i="10" s="1"/>
  <c r="S863" i="10"/>
  <c r="AC803" i="10" a="1"/>
  <c r="AC803" i="10" s="1"/>
  <c r="Y803" i="10" a="1"/>
  <c r="Y803" i="10" s="1"/>
  <c r="U803" i="10" a="1"/>
  <c r="U803" i="10" s="1"/>
  <c r="BH1506" i="22" a="1"/>
  <c r="BH1506" i="22" s="1"/>
  <c r="BJ1506" i="22" a="1"/>
  <c r="BJ1506" i="22" s="1"/>
  <c r="BK1506" i="22" a="1"/>
  <c r="BK1506" i="22" s="1"/>
  <c r="BI1506" i="22" a="1"/>
  <c r="BI1506" i="22" s="1"/>
  <c r="BG978" i="22"/>
  <c r="BG426" i="22"/>
  <c r="BG1530" i="22"/>
  <c r="BH954" i="22" a="1"/>
  <c r="BH954" i="22" s="1"/>
  <c r="BJ954" i="22" a="1"/>
  <c r="BJ954" i="22" s="1"/>
  <c r="BK954" i="22" a="1"/>
  <c r="BK954" i="22" s="1"/>
  <c r="BI954" i="22" a="1"/>
  <c r="BI954" i="22" s="1"/>
  <c r="Z828" i="10" a="1"/>
  <c r="Z828" i="10" s="1"/>
  <c r="Y828" i="10" a="1"/>
  <c r="Y828" i="10" s="1"/>
  <c r="X828" i="10" a="1"/>
  <c r="X828" i="10" s="1"/>
  <c r="S888" i="10"/>
  <c r="W828" i="10" a="1"/>
  <c r="W828" i="10" s="1"/>
  <c r="AC828" i="10" a="1"/>
  <c r="AC828" i="10" s="1"/>
  <c r="U828" i="10" a="1"/>
  <c r="U828" i="10" s="1"/>
  <c r="AB828" i="10" a="1"/>
  <c r="AB828" i="10" s="1"/>
  <c r="T828" i="10" a="1"/>
  <c r="T828" i="10" s="1"/>
  <c r="AA828" i="10" a="1"/>
  <c r="AA828" i="10" s="1"/>
  <c r="V828" i="10" a="1"/>
  <c r="V828" i="10" s="1"/>
  <c r="X834" i="10" a="1"/>
  <c r="X834" i="10" s="1"/>
  <c r="S894" i="10"/>
  <c r="W834" i="10" a="1"/>
  <c r="W834" i="10" s="1"/>
  <c r="V834" i="10" a="1"/>
  <c r="V834" i="10" s="1"/>
  <c r="AC834" i="10" a="1"/>
  <c r="AC834" i="10" s="1"/>
  <c r="U834" i="10" a="1"/>
  <c r="U834" i="10" s="1"/>
  <c r="AA834" i="10" a="1"/>
  <c r="AA834" i="10" s="1"/>
  <c r="Z834" i="10" a="1"/>
  <c r="Z834" i="10" s="1"/>
  <c r="AB834" i="10" a="1"/>
  <c r="AB834" i="10" s="1"/>
  <c r="Y834" i="10" a="1"/>
  <c r="Y834" i="10" s="1"/>
  <c r="T834" i="10" a="1"/>
  <c r="T834" i="10" s="1"/>
  <c r="BZ31" i="10"/>
  <c r="Z211" i="10" a="1"/>
  <c r="Z211" i="10" s="1"/>
  <c r="Z571" i="10" a="1"/>
  <c r="Z571" i="10" s="1"/>
  <c r="BK1494" i="22" a="1"/>
  <c r="BK1494" i="22" s="1"/>
  <c r="BJ1494" i="22" a="1"/>
  <c r="BJ1494" i="22" s="1"/>
  <c r="BI1494" i="22" a="1"/>
  <c r="BI1494" i="22" s="1"/>
  <c r="BH1494" i="22" a="1"/>
  <c r="BH1494" i="22" s="1"/>
  <c r="BG966" i="22"/>
  <c r="BG414" i="22"/>
  <c r="BI390" i="22" a="1"/>
  <c r="BI390" i="22" s="1"/>
  <c r="BH390" i="22" a="1"/>
  <c r="BH390" i="22" s="1"/>
  <c r="BJ390" i="22" a="1"/>
  <c r="BJ390" i="22" s="1"/>
  <c r="BK390" i="22" a="1"/>
  <c r="BK390" i="22" s="1"/>
  <c r="BG1518" i="22"/>
  <c r="BJ942" i="22" a="1"/>
  <c r="BJ942" i="22" s="1"/>
  <c r="BI942" i="22" a="1"/>
  <c r="BI942" i="22" s="1"/>
  <c r="BH942" i="22" a="1"/>
  <c r="BH942" i="22" s="1"/>
  <c r="BK942" i="22" a="1"/>
  <c r="BK942" i="22" s="1"/>
  <c r="X46" i="16"/>
  <c r="X51" i="16"/>
  <c r="X43" i="16"/>
  <c r="X48" i="16"/>
  <c r="X53" i="16"/>
  <c r="X45" i="16"/>
  <c r="X50" i="16"/>
  <c r="X42" i="16"/>
  <c r="X47" i="16"/>
  <c r="X52" i="16"/>
  <c r="X44" i="16"/>
  <c r="X49" i="16"/>
  <c r="Y51" i="16"/>
  <c r="Y43" i="16"/>
  <c r="Y48" i="16"/>
  <c r="Y53" i="16"/>
  <c r="Y45" i="16"/>
  <c r="Y50" i="16"/>
  <c r="Y42" i="16"/>
  <c r="Y47" i="16"/>
  <c r="Y52" i="16"/>
  <c r="Y44" i="16"/>
  <c r="Y49" i="16"/>
  <c r="Y46" i="16"/>
  <c r="Z48" i="16"/>
  <c r="Z53" i="16"/>
  <c r="Z45" i="16"/>
  <c r="Z50" i="16"/>
  <c r="Z42" i="16"/>
  <c r="Z47" i="16"/>
  <c r="Z52" i="16"/>
  <c r="Z44" i="16"/>
  <c r="Z49" i="16"/>
  <c r="Z46" i="16"/>
  <c r="Z51" i="16"/>
  <c r="Z43" i="16"/>
  <c r="AA53" i="16"/>
  <c r="AA45" i="16"/>
  <c r="AA50" i="16"/>
  <c r="AA42" i="16"/>
  <c r="AA47" i="16"/>
  <c r="AA52" i="16"/>
  <c r="AA44" i="16"/>
  <c r="AA49" i="16"/>
  <c r="AA46" i="16"/>
  <c r="AA51" i="16"/>
  <c r="AA43" i="16"/>
  <c r="AA48" i="16"/>
  <c r="CA51" i="10"/>
  <c r="AA231" i="10" a="1"/>
  <c r="AA231" i="10" s="1"/>
  <c r="AA591" i="10" a="1"/>
  <c r="AA591" i="10" s="1"/>
  <c r="BV345" i="22"/>
  <c r="BX321" i="22" a="1"/>
  <c r="BX321" i="22" s="1"/>
  <c r="CB321" i="22" a="1"/>
  <c r="CB321" i="22" s="1"/>
  <c r="CF321" i="22" a="1"/>
  <c r="CF321" i="22" s="1"/>
  <c r="BW321" i="22" a="1"/>
  <c r="BW321" i="22" s="1"/>
  <c r="CA321" i="22" a="1"/>
  <c r="CA321" i="22" s="1"/>
  <c r="CE321" i="22" a="1"/>
  <c r="CE321" i="22" s="1"/>
  <c r="BZ321" i="22" a="1"/>
  <c r="BZ321" i="22" s="1"/>
  <c r="BK393" i="22" s="1" a="1"/>
  <c r="BK393" i="22" s="1"/>
  <c r="CD321" i="22" a="1"/>
  <c r="CD321" i="22" s="1"/>
  <c r="BY321" i="22" a="1"/>
  <c r="BY321" i="22" s="1"/>
  <c r="CC321" i="22" a="1"/>
  <c r="CC321" i="22" s="1"/>
  <c r="S926" i="10"/>
  <c r="X866" i="10" a="1"/>
  <c r="X866" i="10" s="1"/>
  <c r="W866" i="10" a="1"/>
  <c r="W866" i="10" s="1"/>
  <c r="V866" i="10" a="1"/>
  <c r="V866" i="10" s="1"/>
  <c r="AC866" i="10" a="1"/>
  <c r="AC866" i="10" s="1"/>
  <c r="U866" i="10" a="1"/>
  <c r="U866" i="10" s="1"/>
  <c r="AA866" i="10" a="1"/>
  <c r="AA866" i="10" s="1"/>
  <c r="Z866" i="10" a="1"/>
  <c r="Z866" i="10" s="1"/>
  <c r="AB866" i="10" a="1"/>
  <c r="AB866" i="10" s="1"/>
  <c r="Y866" i="10" a="1"/>
  <c r="Y866" i="10" s="1"/>
  <c r="T866" i="10" a="1"/>
  <c r="T866" i="10" s="1"/>
  <c r="CE352" i="22" a="1"/>
  <c r="CE352" i="22" s="1"/>
  <c r="CA352" i="22" a="1"/>
  <c r="CA352" i="22" s="1"/>
  <c r="BW352" i="22" a="1"/>
  <c r="BW352" i="22" s="1"/>
  <c r="BV376" i="22"/>
  <c r="CD352" i="22" a="1"/>
  <c r="CD352" i="22" s="1"/>
  <c r="BZ352" i="22" a="1"/>
  <c r="BZ352" i="22" s="1"/>
  <c r="CC352" i="22" a="1"/>
  <c r="CC352" i="22" s="1"/>
  <c r="CB352" i="22" a="1"/>
  <c r="CB352" i="22" s="1"/>
  <c r="CF352" i="22" a="1"/>
  <c r="CF352" i="22" s="1"/>
  <c r="BY352" i="22" a="1"/>
  <c r="BY352" i="22" s="1"/>
  <c r="BX352" i="22" a="1"/>
  <c r="BX352" i="22" s="1"/>
  <c r="S913" i="10"/>
  <c r="W853" i="10" a="1"/>
  <c r="W853" i="10" s="1"/>
  <c r="V853" i="10" a="1"/>
  <c r="V853" i="10" s="1"/>
  <c r="AC853" i="10" a="1"/>
  <c r="AC853" i="10" s="1"/>
  <c r="U853" i="10" a="1"/>
  <c r="U853" i="10" s="1"/>
  <c r="AB853" i="10" a="1"/>
  <c r="AB853" i="10" s="1"/>
  <c r="T853" i="10" a="1"/>
  <c r="T853" i="10" s="1"/>
  <c r="Z853" i="10" a="1"/>
  <c r="Z853" i="10" s="1"/>
  <c r="Y853" i="10" a="1"/>
  <c r="Y853" i="10" s="1"/>
  <c r="AA853" i="10" a="1"/>
  <c r="AA853" i="10" s="1"/>
  <c r="X853" i="10" a="1"/>
  <c r="X853" i="10" s="1"/>
  <c r="E59" i="9"/>
  <c r="P60" i="9" s="1"/>
  <c r="R55" i="9"/>
  <c r="Q55" i="9"/>
  <c r="P55" i="9"/>
  <c r="AB791" i="10" a="1"/>
  <c r="AB791" i="10" s="1"/>
  <c r="X791" i="10" a="1"/>
  <c r="X791" i="10" s="1"/>
  <c r="T791" i="10" a="1"/>
  <c r="T791" i="10" s="1"/>
  <c r="S851" i="10"/>
  <c r="AA791" i="10" a="1"/>
  <c r="AA791" i="10" s="1"/>
  <c r="W791" i="10" a="1"/>
  <c r="W791" i="10" s="1"/>
  <c r="Z791" i="10" a="1"/>
  <c r="Z791" i="10" s="1"/>
  <c r="V791" i="10" a="1"/>
  <c r="V791" i="10" s="1"/>
  <c r="AC791" i="10" a="1"/>
  <c r="AC791" i="10" s="1"/>
  <c r="Y791" i="10" a="1"/>
  <c r="Y791" i="10" s="1"/>
  <c r="U791" i="10" a="1"/>
  <c r="U791" i="10" s="1"/>
  <c r="AB799" i="10" a="1"/>
  <c r="AB799" i="10" s="1"/>
  <c r="X799" i="10" a="1"/>
  <c r="X799" i="10" s="1"/>
  <c r="T799" i="10" a="1"/>
  <c r="T799" i="10" s="1"/>
  <c r="S859" i="10"/>
  <c r="AA799" i="10" a="1"/>
  <c r="AA799" i="10" s="1"/>
  <c r="W799" i="10" a="1"/>
  <c r="W799" i="10" s="1"/>
  <c r="Z799" i="10" a="1"/>
  <c r="Z799" i="10" s="1"/>
  <c r="V799" i="10" a="1"/>
  <c r="V799" i="10" s="1"/>
  <c r="Y799" i="10" a="1"/>
  <c r="Y799" i="10" s="1"/>
  <c r="U799" i="10" a="1"/>
  <c r="U799" i="10" s="1"/>
  <c r="AC799" i="10" a="1"/>
  <c r="AC799" i="10" s="1"/>
  <c r="BH1491" i="22" a="1"/>
  <c r="BH1491" i="22" s="1"/>
  <c r="BI1491" i="22" a="1"/>
  <c r="BI1491" i="22" s="1"/>
  <c r="BJ1491" i="22" a="1"/>
  <c r="BJ1491" i="22" s="1"/>
  <c r="BK1491" i="22" a="1"/>
  <c r="BK1491" i="22" s="1"/>
  <c r="BG963" i="22"/>
  <c r="BG411" i="22"/>
  <c r="BH387" i="22" a="1"/>
  <c r="BH387" i="22" s="1"/>
  <c r="BI387" i="22" a="1"/>
  <c r="BI387" i="22" s="1"/>
  <c r="BJ387" i="22" a="1"/>
  <c r="BJ387" i="22" s="1"/>
  <c r="BK387" i="22" a="1"/>
  <c r="BK387" i="22" s="1"/>
  <c r="BG1515" i="22"/>
  <c r="BJ939" i="22" a="1"/>
  <c r="BJ939" i="22" s="1"/>
  <c r="BK939" i="22" a="1"/>
  <c r="BK939" i="22" s="1"/>
  <c r="BI939" i="22" a="1"/>
  <c r="BI939" i="22" s="1"/>
  <c r="BH939" i="22" a="1"/>
  <c r="BH939" i="22" s="1"/>
  <c r="CE344" i="22" a="1"/>
  <c r="CE344" i="22" s="1"/>
  <c r="CA344" i="22" a="1"/>
  <c r="CA344" i="22" s="1"/>
  <c r="BW344" i="22" a="1"/>
  <c r="BW344" i="22" s="1"/>
  <c r="BV368" i="22"/>
  <c r="CD344" i="22" a="1"/>
  <c r="CD344" i="22" s="1"/>
  <c r="BZ344" i="22" a="1"/>
  <c r="BZ344" i="22" s="1"/>
  <c r="CC344" i="22" a="1"/>
  <c r="CC344" i="22" s="1"/>
  <c r="CB344" i="22" a="1"/>
  <c r="CB344" i="22" s="1"/>
  <c r="CF344" i="22" a="1"/>
  <c r="CF344" i="22" s="1"/>
  <c r="BY344" i="22" a="1"/>
  <c r="BY344" i="22" s="1"/>
  <c r="BX344" i="22" a="1"/>
  <c r="BX344" i="22" s="1"/>
  <c r="B80" i="7"/>
  <c r="L75" i="7"/>
  <c r="N74" i="11" s="1"/>
  <c r="D75" i="7"/>
  <c r="K75" i="7"/>
  <c r="M74" i="11" s="1"/>
  <c r="C75" i="7"/>
  <c r="J75" i="7"/>
  <c r="L74" i="11" s="1"/>
  <c r="I75" i="7"/>
  <c r="K74" i="11" s="1"/>
  <c r="P75" i="7"/>
  <c r="V74" i="11" s="1"/>
  <c r="H75" i="7"/>
  <c r="O75" i="7"/>
  <c r="U74" i="11" s="1"/>
  <c r="G75" i="7"/>
  <c r="N75" i="7"/>
  <c r="T74" i="11" s="1"/>
  <c r="F75" i="7"/>
  <c r="H74" i="11" s="1"/>
  <c r="M75" i="7"/>
  <c r="S74" i="11" s="1"/>
  <c r="E75" i="7"/>
  <c r="G74" i="11" s="1"/>
  <c r="BX58" i="10"/>
  <c r="X238" i="10" a="1"/>
  <c r="X238" i="10" s="1"/>
  <c r="X598" i="10" a="1"/>
  <c r="X598" i="10" s="1"/>
  <c r="X23" i="14"/>
  <c r="Y23" i="14" s="1"/>
  <c r="AI42" i="7"/>
  <c r="AI64" i="7"/>
  <c r="BH1504" i="22" a="1"/>
  <c r="BH1504" i="22" s="1"/>
  <c r="BJ1504" i="22" a="1"/>
  <c r="BJ1504" i="22" s="1"/>
  <c r="BK1504" i="22" a="1"/>
  <c r="BK1504" i="22" s="1"/>
  <c r="BI1504" i="22" a="1"/>
  <c r="BI1504" i="22" s="1"/>
  <c r="BG976" i="22"/>
  <c r="BG424" i="22"/>
  <c r="BI400" i="22" a="1"/>
  <c r="BI400" i="22" s="1"/>
  <c r="BH400" i="22" a="1"/>
  <c r="BH400" i="22" s="1"/>
  <c r="BJ400" i="22" a="1"/>
  <c r="BJ400" i="22" s="1"/>
  <c r="BK400" i="22" a="1"/>
  <c r="BK400" i="22" s="1"/>
  <c r="BG1528" i="22"/>
  <c r="BH952" i="22" a="1"/>
  <c r="BH952" i="22" s="1"/>
  <c r="BI952" i="22" a="1"/>
  <c r="BI952" i="22" s="1"/>
  <c r="BJ952" i="22" a="1"/>
  <c r="BJ952" i="22" s="1"/>
  <c r="BK952" i="22" a="1"/>
  <c r="BK952" i="22" s="1"/>
  <c r="CE335" i="22" a="1"/>
  <c r="CE335" i="22" s="1"/>
  <c r="CA335" i="22" a="1"/>
  <c r="CA335" i="22" s="1"/>
  <c r="BW335" i="22" a="1"/>
  <c r="BW335" i="22" s="1"/>
  <c r="BH407" i="22" s="1" a="1"/>
  <c r="BH407" i="22" s="1"/>
  <c r="BV359" i="22"/>
  <c r="CD335" i="22" a="1"/>
  <c r="CD335" i="22" s="1"/>
  <c r="BZ335" i="22" a="1"/>
  <c r="BZ335" i="22" s="1"/>
  <c r="BK407" i="22" s="1" a="1"/>
  <c r="BK407" i="22" s="1"/>
  <c r="CF335" i="22" a="1"/>
  <c r="CF335" i="22" s="1"/>
  <c r="BY335" i="22" a="1"/>
  <c r="BY335" i="22" s="1"/>
  <c r="BJ407" i="22" s="1" a="1"/>
  <c r="BJ407" i="22" s="1"/>
  <c r="BX335" i="22" a="1"/>
  <c r="BX335" i="22" s="1"/>
  <c r="BI407" i="22" s="1" a="1"/>
  <c r="BI407" i="22" s="1"/>
  <c r="CC335" i="22" a="1"/>
  <c r="CC335" i="22" s="1"/>
  <c r="CB335" i="22" a="1"/>
  <c r="CB335" i="22" s="1"/>
  <c r="Y847" i="10" a="1"/>
  <c r="Y847" i="10" s="1"/>
  <c r="X847" i="10" a="1"/>
  <c r="X847" i="10" s="1"/>
  <c r="S907" i="10"/>
  <c r="W847" i="10" a="1"/>
  <c r="W847" i="10" s="1"/>
  <c r="V847" i="10" a="1"/>
  <c r="V847" i="10" s="1"/>
  <c r="AB847" i="10" a="1"/>
  <c r="AB847" i="10" s="1"/>
  <c r="T847" i="10" a="1"/>
  <c r="T847" i="10" s="1"/>
  <c r="AA847" i="10" a="1"/>
  <c r="AA847" i="10" s="1"/>
  <c r="AC847" i="10" a="1"/>
  <c r="AC847" i="10" s="1"/>
  <c r="Z847" i="10" a="1"/>
  <c r="Z847" i="10" s="1"/>
  <c r="U847" i="10" a="1"/>
  <c r="U847" i="10" s="1"/>
  <c r="Z892" i="10" a="1"/>
  <c r="Z892" i="10" s="1"/>
  <c r="Y892" i="10" a="1"/>
  <c r="Y892" i="10" s="1"/>
  <c r="S952" i="10"/>
  <c r="X892" i="10" a="1"/>
  <c r="X892" i="10" s="1"/>
  <c r="W892" i="10" a="1"/>
  <c r="W892" i="10" s="1"/>
  <c r="V892" i="10" a="1"/>
  <c r="V892" i="10" s="1"/>
  <c r="AC892" i="10" a="1"/>
  <c r="AC892" i="10" s="1"/>
  <c r="U892" i="10" a="1"/>
  <c r="U892" i="10" s="1"/>
  <c r="AB892" i="10" a="1"/>
  <c r="AB892" i="10" s="1"/>
  <c r="T892" i="10" a="1"/>
  <c r="T892" i="10" s="1"/>
  <c r="AA892" i="10" a="1"/>
  <c r="AA892" i="10" s="1"/>
  <c r="BK1500" i="22" a="1"/>
  <c r="BK1500" i="22" s="1"/>
  <c r="BH1500" i="22" a="1"/>
  <c r="BH1500" i="22" s="1"/>
  <c r="BJ1500" i="22" a="1"/>
  <c r="BJ1500" i="22" s="1"/>
  <c r="BI1500" i="22" a="1"/>
  <c r="BI1500" i="22" s="1"/>
  <c r="BG972" i="22"/>
  <c r="BG420" i="22"/>
  <c r="BK396" i="22" a="1"/>
  <c r="BK396" i="22" s="1"/>
  <c r="BJ396" i="22" a="1"/>
  <c r="BJ396" i="22" s="1"/>
  <c r="BI396" i="22" a="1"/>
  <c r="BI396" i="22" s="1"/>
  <c r="BH396" i="22" a="1"/>
  <c r="BH396" i="22" s="1"/>
  <c r="BG1524" i="22"/>
  <c r="BI948" i="22" a="1"/>
  <c r="BI948" i="22" s="1"/>
  <c r="BH948" i="22" a="1"/>
  <c r="BH948" i="22" s="1"/>
  <c r="BK948" i="22" a="1"/>
  <c r="BK948" i="22" s="1"/>
  <c r="BJ948" i="22" a="1"/>
  <c r="BJ948" i="22" s="1"/>
  <c r="C64" i="9"/>
  <c r="K60" i="9"/>
  <c r="F62" i="9"/>
  <c r="U58" i="9"/>
  <c r="T58" i="9"/>
  <c r="S58" i="9"/>
  <c r="W877" i="10" a="1"/>
  <c r="W877" i="10" s="1"/>
  <c r="V877" i="10" a="1"/>
  <c r="V877" i="10" s="1"/>
  <c r="AC877" i="10" a="1"/>
  <c r="AC877" i="10" s="1"/>
  <c r="U877" i="10" a="1"/>
  <c r="U877" i="10" s="1"/>
  <c r="AB877" i="10" a="1"/>
  <c r="AB877" i="10" s="1"/>
  <c r="T877" i="10" a="1"/>
  <c r="T877" i="10" s="1"/>
  <c r="S937" i="10"/>
  <c r="Z877" i="10" a="1"/>
  <c r="Z877" i="10" s="1"/>
  <c r="Y877" i="10" a="1"/>
  <c r="Y877" i="10" s="1"/>
  <c r="AA877" i="10" a="1"/>
  <c r="AA877" i="10" s="1"/>
  <c r="X877" i="10" a="1"/>
  <c r="X877" i="10" s="1"/>
  <c r="BK1495" i="22" a="1"/>
  <c r="BK1495" i="22" s="1"/>
  <c r="BH1495" i="22" a="1"/>
  <c r="BH1495" i="22" s="1"/>
  <c r="BJ1495" i="22" a="1"/>
  <c r="BJ1495" i="22" s="1"/>
  <c r="BI1495" i="22" a="1"/>
  <c r="BI1495" i="22" s="1"/>
  <c r="BG967" i="22"/>
  <c r="BG415" i="22"/>
  <c r="BG1519" i="22"/>
  <c r="BJ943" i="22" a="1"/>
  <c r="BJ943" i="22" s="1"/>
  <c r="BI943" i="22" a="1"/>
  <c r="BI943" i="22" s="1"/>
  <c r="BH943" i="22" a="1"/>
  <c r="BH943" i="22" s="1"/>
  <c r="BK943" i="22" a="1"/>
  <c r="BK943" i="22" s="1"/>
  <c r="AC800" i="10" a="1"/>
  <c r="AC800" i="10" s="1"/>
  <c r="Y800" i="10" a="1"/>
  <c r="Y800" i="10" s="1"/>
  <c r="U800" i="10" a="1"/>
  <c r="U800" i="10" s="1"/>
  <c r="AB800" i="10" a="1"/>
  <c r="AB800" i="10" s="1"/>
  <c r="X800" i="10" a="1"/>
  <c r="X800" i="10" s="1"/>
  <c r="T800" i="10" a="1"/>
  <c r="T800" i="10" s="1"/>
  <c r="AA800" i="10" a="1"/>
  <c r="AA800" i="10" s="1"/>
  <c r="W800" i="10" a="1"/>
  <c r="W800" i="10" s="1"/>
  <c r="Z800" i="10" a="1"/>
  <c r="Z800" i="10" s="1"/>
  <c r="V800" i="10" a="1"/>
  <c r="V800" i="10" s="1"/>
  <c r="S860" i="10"/>
  <c r="CJ30" i="10"/>
  <c r="Z270" i="10" a="1"/>
  <c r="Z270" i="10" s="1"/>
  <c r="Z630" i="10" a="1"/>
  <c r="Z630" i="10" s="1"/>
  <c r="BI1507" i="22" a="1"/>
  <c r="BI1507" i="22" s="1"/>
  <c r="BK1507" i="22" a="1"/>
  <c r="BK1507" i="22" s="1"/>
  <c r="BJ1507" i="22" a="1"/>
  <c r="BJ1507" i="22" s="1"/>
  <c r="BH1507" i="22" a="1"/>
  <c r="BH1507" i="22" s="1"/>
  <c r="BG979" i="22"/>
  <c r="BG427" i="22"/>
  <c r="BH403" i="22" a="1"/>
  <c r="BH403" i="22" s="1"/>
  <c r="BK403" i="22" a="1"/>
  <c r="BK403" i="22" s="1"/>
  <c r="BJ403" i="22" a="1"/>
  <c r="BJ403" i="22" s="1"/>
  <c r="BI403" i="22" a="1"/>
  <c r="BI403" i="22" s="1"/>
  <c r="BG1531" i="22"/>
  <c r="BJ955" i="22" a="1"/>
  <c r="BJ955" i="22" s="1"/>
  <c r="BH955" i="22" a="1"/>
  <c r="BH955" i="22" s="1"/>
  <c r="BI955" i="22" a="1"/>
  <c r="BI955" i="22" s="1"/>
  <c r="BK955" i="22" a="1"/>
  <c r="BK955" i="22" s="1"/>
  <c r="J76" i="7"/>
  <c r="L75" i="11" s="1"/>
  <c r="I76" i="7"/>
  <c r="K75" i="11" s="1"/>
  <c r="P76" i="7"/>
  <c r="V75" i="11" s="1"/>
  <c r="H76" i="7"/>
  <c r="O76" i="7"/>
  <c r="U75" i="11" s="1"/>
  <c r="G76" i="7"/>
  <c r="N76" i="7"/>
  <c r="T75" i="11" s="1"/>
  <c r="F76" i="7"/>
  <c r="H75" i="11" s="1"/>
  <c r="M76" i="7"/>
  <c r="S75" i="11" s="1"/>
  <c r="E76" i="7"/>
  <c r="G75" i="11" s="1"/>
  <c r="B81" i="7"/>
  <c r="L76" i="7"/>
  <c r="N75" i="11" s="1"/>
  <c r="D76" i="7"/>
  <c r="K76" i="7"/>
  <c r="M75" i="11" s="1"/>
  <c r="C76" i="7"/>
  <c r="BK1505" i="22" a="1"/>
  <c r="BK1505" i="22" s="1"/>
  <c r="BH1505" i="22" a="1"/>
  <c r="BH1505" i="22" s="1"/>
  <c r="BI1505" i="22" a="1"/>
  <c r="BI1505" i="22" s="1"/>
  <c r="BJ1505" i="22" a="1"/>
  <c r="BJ1505" i="22" s="1"/>
  <c r="BG977" i="22"/>
  <c r="BG425" i="22"/>
  <c r="BJ401" i="22" a="1"/>
  <c r="BJ401" i="22" s="1"/>
  <c r="BG1529" i="22"/>
  <c r="BK953" i="22" a="1"/>
  <c r="BK953" i="22" s="1"/>
  <c r="BJ953" i="22" a="1"/>
  <c r="BJ953" i="22" s="1"/>
  <c r="BH953" i="22" a="1"/>
  <c r="BH953" i="22" s="1"/>
  <c r="BI953" i="22" a="1"/>
  <c r="BI953" i="22" s="1"/>
  <c r="BV354" i="22"/>
  <c r="CD330" i="22" a="1"/>
  <c r="CD330" i="22" s="1"/>
  <c r="BZ330" i="22" a="1"/>
  <c r="BZ330" i="22" s="1"/>
  <c r="BK402" i="22" s="1" a="1"/>
  <c r="BK402" i="22" s="1"/>
  <c r="CC330" i="22" a="1"/>
  <c r="CC330" i="22" s="1"/>
  <c r="BX330" i="22" a="1"/>
  <c r="BX330" i="22" s="1"/>
  <c r="BI402" i="22" s="1" a="1"/>
  <c r="BI402" i="22" s="1"/>
  <c r="CB330" i="22" a="1"/>
  <c r="CB330" i="22" s="1"/>
  <c r="BW330" i="22" a="1"/>
  <c r="BW330" i="22" s="1"/>
  <c r="BH402" i="22" s="1" a="1"/>
  <c r="BH402" i="22" s="1"/>
  <c r="CF330" i="22" a="1"/>
  <c r="CF330" i="22" s="1"/>
  <c r="CA330" i="22" a="1"/>
  <c r="CA330" i="22" s="1"/>
  <c r="CE330" i="22" a="1"/>
  <c r="CE330" i="22" s="1"/>
  <c r="BY330" i="22" a="1"/>
  <c r="BY330" i="22" s="1"/>
  <c r="BJ402" i="22" s="1" a="1"/>
  <c r="BJ402" i="22" s="1"/>
  <c r="BV340" i="22"/>
  <c r="CE316" i="22" a="1"/>
  <c r="CE316" i="22" s="1"/>
  <c r="BZ316" i="22" a="1"/>
  <c r="BZ316" i="22" s="1"/>
  <c r="BK388" i="22" s="1" a="1"/>
  <c r="BK388" i="22" s="1"/>
  <c r="CD316" i="22" a="1"/>
  <c r="CD316" i="22" s="1"/>
  <c r="BY316" i="22" a="1"/>
  <c r="BY316" i="22" s="1"/>
  <c r="BJ388" i="22" s="1" a="1"/>
  <c r="BJ388" i="22" s="1"/>
  <c r="CC316" i="22" a="1"/>
  <c r="CC316" i="22" s="1"/>
  <c r="BX316" i="22" a="1"/>
  <c r="BX316" i="22" s="1"/>
  <c r="BI388" i="22" s="1" a="1"/>
  <c r="BI388" i="22" s="1"/>
  <c r="CB316" i="22" a="1"/>
  <c r="CB316" i="22" s="1"/>
  <c r="CF316" i="22" a="1"/>
  <c r="CF316" i="22" s="1"/>
  <c r="BW316" i="22" a="1"/>
  <c r="BW316" i="22" s="1"/>
  <c r="BH388" i="22" s="1" a="1"/>
  <c r="BH388" i="22" s="1"/>
  <c r="CA316" i="22" a="1"/>
  <c r="CA316" i="22" s="1"/>
  <c r="Z785" i="10" a="1"/>
  <c r="Z785" i="10" s="1"/>
  <c r="V785" i="10" a="1"/>
  <c r="V785" i="10" s="1"/>
  <c r="AC785" i="10" a="1"/>
  <c r="AC785" i="10" s="1"/>
  <c r="Y785" i="10" a="1"/>
  <c r="Y785" i="10" s="1"/>
  <c r="U785" i="10" a="1"/>
  <c r="U785" i="10" s="1"/>
  <c r="AB785" i="10" a="1"/>
  <c r="AB785" i="10" s="1"/>
  <c r="X785" i="10" a="1"/>
  <c r="X785" i="10" s="1"/>
  <c r="T785" i="10" a="1"/>
  <c r="T785" i="10" s="1"/>
  <c r="S845" i="10"/>
  <c r="AA785" i="10" a="1"/>
  <c r="AA785" i="10" s="1"/>
  <c r="W785" i="10" a="1"/>
  <c r="W785" i="10" s="1"/>
  <c r="E65" i="9"/>
  <c r="R61" i="9"/>
  <c r="Q61" i="9"/>
  <c r="P61" i="9"/>
  <c r="U57" i="9"/>
  <c r="T57" i="9"/>
  <c r="S57" i="9"/>
  <c r="F61" i="9"/>
  <c r="CE336" i="22" a="1"/>
  <c r="CE336" i="22" s="1"/>
  <c r="CA336" i="22" a="1"/>
  <c r="CA336" i="22" s="1"/>
  <c r="BW336" i="22" a="1"/>
  <c r="BW336" i="22" s="1"/>
  <c r="BH408" i="22" s="1" a="1"/>
  <c r="BH408" i="22" s="1"/>
  <c r="BV360" i="22"/>
  <c r="CD336" i="22" a="1"/>
  <c r="CD336" i="22" s="1"/>
  <c r="BZ336" i="22" a="1"/>
  <c r="BZ336" i="22" s="1"/>
  <c r="BK408" i="22" s="1" a="1"/>
  <c r="BK408" i="22" s="1"/>
  <c r="CC336" i="22" a="1"/>
  <c r="CC336" i="22" s="1"/>
  <c r="CB336" i="22" a="1"/>
  <c r="CB336" i="22" s="1"/>
  <c r="CF336" i="22" a="1"/>
  <c r="CF336" i="22" s="1"/>
  <c r="BY336" i="22" a="1"/>
  <c r="BY336" i="22" s="1"/>
  <c r="BJ408" i="22" s="1" a="1"/>
  <c r="BJ408" i="22" s="1"/>
  <c r="BX336" i="22" a="1"/>
  <c r="BX336" i="22" s="1"/>
  <c r="BI408" i="22" s="1" a="1"/>
  <c r="BI408" i="22" s="1"/>
  <c r="BJ1508" i="22" a="1"/>
  <c r="BJ1508" i="22" s="1"/>
  <c r="BK1508" i="22" a="1"/>
  <c r="BK1508" i="22" s="1"/>
  <c r="BH1508" i="22" a="1"/>
  <c r="BH1508" i="22" s="1"/>
  <c r="BI1508" i="22" a="1"/>
  <c r="BI1508" i="22" s="1"/>
  <c r="BG980" i="22"/>
  <c r="BG428" i="22"/>
  <c r="BI404" i="22" a="1"/>
  <c r="BI404" i="22" s="1"/>
  <c r="BH404" i="22" a="1"/>
  <c r="BH404" i="22" s="1"/>
  <c r="BJ404" i="22" a="1"/>
  <c r="BJ404" i="22" s="1"/>
  <c r="BK404" i="22" a="1"/>
  <c r="BK404" i="22" s="1"/>
  <c r="BG1532" i="22"/>
  <c r="BJ956" i="22" a="1"/>
  <c r="BJ956" i="22" s="1"/>
  <c r="BK956" i="22" a="1"/>
  <c r="BK956" i="22" s="1"/>
  <c r="BH956" i="22" a="1"/>
  <c r="BH956" i="22" s="1"/>
  <c r="BI956" i="22" a="1"/>
  <c r="BI956" i="22" s="1"/>
  <c r="BH1514" i="22" a="1"/>
  <c r="BH1514" i="22" s="1"/>
  <c r="BJ1514" i="22" a="1"/>
  <c r="BJ1514" i="22" s="1"/>
  <c r="BK1514" i="22" a="1"/>
  <c r="BK1514" i="22" s="1"/>
  <c r="BI1514" i="22" a="1"/>
  <c r="BI1514" i="22" s="1"/>
  <c r="BG986" i="22"/>
  <c r="BG434" i="22"/>
  <c r="BI410" i="22" a="1"/>
  <c r="BI410" i="22" s="1"/>
  <c r="BH410" i="22" a="1"/>
  <c r="BH410" i="22" s="1"/>
  <c r="BJ410" i="22" a="1"/>
  <c r="BJ410" i="22" s="1"/>
  <c r="BK410" i="22" a="1"/>
  <c r="BK410" i="22" s="1"/>
  <c r="BG1538" i="22"/>
  <c r="BI962" i="22" a="1"/>
  <c r="BI962" i="22" s="1"/>
  <c r="BH962" i="22" a="1"/>
  <c r="BH962" i="22" s="1"/>
  <c r="BJ962" i="22" a="1"/>
  <c r="BJ962" i="22" s="1"/>
  <c r="BK962" i="22" a="1"/>
  <c r="BK962" i="22" s="1"/>
  <c r="X329" i="10" a="1"/>
  <c r="X329" i="10" s="1"/>
  <c r="X689" i="10" a="1"/>
  <c r="X689" i="10" s="1"/>
  <c r="BI1492" i="22" a="1"/>
  <c r="BI1492" i="22" s="1"/>
  <c r="BH1492" i="22" a="1"/>
  <c r="BH1492" i="22" s="1"/>
  <c r="BJ1492" i="22" a="1"/>
  <c r="BJ1492" i="22" s="1"/>
  <c r="BK1492" i="22" a="1"/>
  <c r="BK1492" i="22" s="1"/>
  <c r="BG964" i="22"/>
  <c r="BG412" i="22"/>
  <c r="BG1516" i="22"/>
  <c r="BI940" i="22" a="1"/>
  <c r="BI940" i="22" s="1"/>
  <c r="BJ940" i="22" a="1"/>
  <c r="BJ940" i="22" s="1"/>
  <c r="BH940" i="22" a="1"/>
  <c r="BH940" i="22" s="1"/>
  <c r="BK940" i="22" a="1"/>
  <c r="BK940" i="22" s="1"/>
  <c r="CE339" i="22" a="1"/>
  <c r="CE339" i="22" s="1"/>
  <c r="CA339" i="22" a="1"/>
  <c r="CA339" i="22" s="1"/>
  <c r="BW339" i="22" a="1"/>
  <c r="BW339" i="22" s="1"/>
  <c r="BV363" i="22"/>
  <c r="CD339" i="22" a="1"/>
  <c r="CD339" i="22" s="1"/>
  <c r="BZ339" i="22" a="1"/>
  <c r="BZ339" i="22" s="1"/>
  <c r="CF339" i="22" a="1"/>
  <c r="CF339" i="22" s="1"/>
  <c r="BY339" i="22" a="1"/>
  <c r="BY339" i="22" s="1"/>
  <c r="BX339" i="22" a="1"/>
  <c r="BX339" i="22" s="1"/>
  <c r="CC339" i="22" a="1"/>
  <c r="CC339" i="22" s="1"/>
  <c r="CB339" i="22" a="1"/>
  <c r="CB339" i="22" s="1"/>
  <c r="BF51" i="10"/>
  <c r="Z891" i="10" s="1" a="1"/>
  <c r="Z891" i="10" s="1"/>
  <c r="Z111" i="10" a="1"/>
  <c r="Z111" i="10" s="1"/>
  <c r="Z471" i="10" a="1"/>
  <c r="Z471" i="10" s="1"/>
  <c r="Z61" i="10" a="1"/>
  <c r="Z61" i="10" s="1"/>
  <c r="AV61" i="10"/>
  <c r="Z841" i="10" s="1" a="1"/>
  <c r="Z841" i="10" s="1"/>
  <c r="Z421" i="10" a="1"/>
  <c r="Z421" i="10" s="1"/>
  <c r="BP41" i="10"/>
  <c r="Z161" i="10" a="1"/>
  <c r="Z161" i="10" s="1"/>
  <c r="Z521" i="10" a="1"/>
  <c r="Z521" i="10" s="1"/>
  <c r="BH1499" i="22" a="1"/>
  <c r="BH1499" i="22" s="1"/>
  <c r="BI1499" i="22" a="1"/>
  <c r="BI1499" i="22" s="1"/>
  <c r="BK1499" i="22" a="1"/>
  <c r="BK1499" i="22" s="1"/>
  <c r="BJ1499" i="22" a="1"/>
  <c r="BJ1499" i="22" s="1"/>
  <c r="BG971" i="22"/>
  <c r="BG419" i="22"/>
  <c r="BJ395" i="22" a="1"/>
  <c r="BJ395" i="22" s="1"/>
  <c r="BI395" i="22" a="1"/>
  <c r="BI395" i="22" s="1"/>
  <c r="BH395" i="22" a="1"/>
  <c r="BH395" i="22" s="1"/>
  <c r="BK395" i="22" a="1"/>
  <c r="BK395" i="22" s="1"/>
  <c r="BG1523" i="22"/>
  <c r="BH947" i="22" a="1"/>
  <c r="BH947" i="22" s="1"/>
  <c r="BJ947" i="22" a="1"/>
  <c r="BJ947" i="22" s="1"/>
  <c r="BI947" i="22" a="1"/>
  <c r="BI947" i="22" s="1"/>
  <c r="BK947" i="22" a="1"/>
  <c r="BK947" i="22" s="1"/>
  <c r="BK1501" i="22" a="1"/>
  <c r="BK1501" i="22" s="1"/>
  <c r="BJ1501" i="22" a="1"/>
  <c r="BJ1501" i="22" s="1"/>
  <c r="BI1501" i="22" a="1"/>
  <c r="BI1501" i="22" s="1"/>
  <c r="BH1501" i="22" a="1"/>
  <c r="BH1501" i="22" s="1"/>
  <c r="BG973" i="22"/>
  <c r="BG421" i="22"/>
  <c r="BG1525" i="22"/>
  <c r="BK949" i="22" a="1"/>
  <c r="BK949" i="22" s="1"/>
  <c r="BJ949" i="22" a="1"/>
  <c r="BJ949" i="22" s="1"/>
  <c r="BH949" i="22" a="1"/>
  <c r="BH949" i="22" s="1"/>
  <c r="BI949" i="22" a="1"/>
  <c r="BI949" i="22" s="1"/>
  <c r="V824" i="10" a="1"/>
  <c r="V824" i="10" s="1"/>
  <c r="AC824" i="10" a="1"/>
  <c r="AC824" i="10" s="1"/>
  <c r="U824" i="10" a="1"/>
  <c r="U824" i="10" s="1"/>
  <c r="AB824" i="10" a="1"/>
  <c r="AB824" i="10" s="1"/>
  <c r="T824" i="10" a="1"/>
  <c r="T824" i="10" s="1"/>
  <c r="AA824" i="10" a="1"/>
  <c r="AA824" i="10" s="1"/>
  <c r="Y824" i="10" a="1"/>
  <c r="Y824" i="10" s="1"/>
  <c r="X824" i="10" a="1"/>
  <c r="X824" i="10" s="1"/>
  <c r="Z824" i="10" a="1"/>
  <c r="Z824" i="10" s="1"/>
  <c r="W824" i="10" a="1"/>
  <c r="W824" i="10" s="1"/>
  <c r="S884" i="10"/>
  <c r="BK1497" i="22" a="1"/>
  <c r="BK1497" i="22" s="1"/>
  <c r="BJ1497" i="22" a="1"/>
  <c r="BJ1497" i="22" s="1"/>
  <c r="BH1497" i="22" a="1"/>
  <c r="BH1497" i="22" s="1"/>
  <c r="BI1497" i="22" a="1"/>
  <c r="BI1497" i="22" s="1"/>
  <c r="BG969" i="22"/>
  <c r="BG417" i="22"/>
  <c r="BH393" i="22" a="1"/>
  <c r="BH393" i="22" s="1"/>
  <c r="BI393" i="22" a="1"/>
  <c r="BI393" i="22" s="1"/>
  <c r="BJ393" i="22" a="1"/>
  <c r="BJ393" i="22" s="1"/>
  <c r="BG1521" i="22"/>
  <c r="BK945" i="22" a="1"/>
  <c r="BK945" i="22" s="1"/>
  <c r="BH945" i="22" a="1"/>
  <c r="BH945" i="22" s="1"/>
  <c r="BJ945" i="22" a="1"/>
  <c r="BJ945" i="22" s="1"/>
  <c r="BI945" i="22" a="1"/>
  <c r="BI945" i="22" s="1"/>
  <c r="T59" i="9"/>
  <c r="F63" i="9"/>
  <c r="X818" i="10" a="1"/>
  <c r="X818" i="10" s="1"/>
  <c r="S878" i="10"/>
  <c r="W818" i="10" a="1"/>
  <c r="W818" i="10" s="1"/>
  <c r="V818" i="10" a="1"/>
  <c r="V818" i="10" s="1"/>
  <c r="AC818" i="10" a="1"/>
  <c r="AC818" i="10" s="1"/>
  <c r="U818" i="10" a="1"/>
  <c r="U818" i="10" s="1"/>
  <c r="AA818" i="10" a="1"/>
  <c r="AA818" i="10" s="1"/>
  <c r="Z818" i="10" a="1"/>
  <c r="Z818" i="10" s="1"/>
  <c r="AB818" i="10" a="1"/>
  <c r="AB818" i="10" s="1"/>
  <c r="Y818" i="10" a="1"/>
  <c r="Y818" i="10" s="1"/>
  <c r="T818" i="10" a="1"/>
  <c r="T818" i="10" s="1"/>
  <c r="X356" i="10" a="1"/>
  <c r="X356" i="10" s="1"/>
  <c r="X716" i="10" a="1"/>
  <c r="X716" i="10" s="1"/>
  <c r="S854" i="10"/>
  <c r="AA794" i="10" a="1"/>
  <c r="AA794" i="10" s="1"/>
  <c r="W794" i="10" a="1"/>
  <c r="W794" i="10" s="1"/>
  <c r="Z794" i="10" a="1"/>
  <c r="Z794" i="10" s="1"/>
  <c r="V794" i="10" a="1"/>
  <c r="V794" i="10" s="1"/>
  <c r="AC794" i="10" a="1"/>
  <c r="AC794" i="10" s="1"/>
  <c r="Y794" i="10" a="1"/>
  <c r="Y794" i="10" s="1"/>
  <c r="U794" i="10" a="1"/>
  <c r="U794" i="10" s="1"/>
  <c r="AB794" i="10" a="1"/>
  <c r="AB794" i="10" s="1"/>
  <c r="X794" i="10" a="1"/>
  <c r="X794" i="10" s="1"/>
  <c r="T794" i="10" a="1"/>
  <c r="T794" i="10" s="1"/>
  <c r="CH57" i="10"/>
  <c r="X297" i="10" a="1"/>
  <c r="X297" i="10" s="1"/>
  <c r="X657" i="10" a="1"/>
  <c r="X657" i="10" s="1"/>
  <c r="S942" i="10"/>
  <c r="X882" i="10" a="1"/>
  <c r="X882" i="10" s="1"/>
  <c r="W882" i="10" a="1"/>
  <c r="W882" i="10" s="1"/>
  <c r="V882" i="10" a="1"/>
  <c r="V882" i="10" s="1"/>
  <c r="AC882" i="10" a="1"/>
  <c r="AC882" i="10" s="1"/>
  <c r="U882" i="10" a="1"/>
  <c r="U882" i="10" s="1"/>
  <c r="AA882" i="10" a="1"/>
  <c r="AA882" i="10" s="1"/>
  <c r="Z882" i="10" a="1"/>
  <c r="Z882" i="10" s="1"/>
  <c r="AB882" i="10" a="1"/>
  <c r="AB882" i="10" s="1"/>
  <c r="Y882" i="10" a="1"/>
  <c r="Y882" i="10" s="1"/>
  <c r="T882" i="10" a="1"/>
  <c r="T882" i="10" s="1"/>
  <c r="L59" i="9"/>
  <c r="C63" i="9"/>
  <c r="K59" i="9"/>
  <c r="J59" i="9"/>
  <c r="M55" i="9"/>
  <c r="D59" i="9"/>
  <c r="O55" i="9"/>
  <c r="N55" i="9"/>
  <c r="O58" i="9"/>
  <c r="N58" i="9"/>
  <c r="M58" i="9"/>
  <c r="D62" i="9"/>
  <c r="CJ48" i="10"/>
  <c r="Z288" i="10" a="1"/>
  <c r="Z288" i="10" s="1"/>
  <c r="Z648" i="10" a="1"/>
  <c r="Z648" i="10" s="1"/>
  <c r="S994" i="10"/>
  <c r="AA934" i="10" a="1"/>
  <c r="AA934" i="10" s="1"/>
  <c r="W934" i="10" a="1"/>
  <c r="W934" i="10" s="1"/>
  <c r="Z934" i="10" a="1"/>
  <c r="Z934" i="10" s="1"/>
  <c r="V934" i="10" a="1"/>
  <c r="V934" i="10" s="1"/>
  <c r="AC934" i="10" a="1"/>
  <c r="AC934" i="10" s="1"/>
  <c r="AB934" i="10" a="1"/>
  <c r="AB934" i="10" s="1"/>
  <c r="Y934" i="10" a="1"/>
  <c r="Y934" i="10" s="1"/>
  <c r="X934" i="10" a="1"/>
  <c r="X934" i="10" s="1"/>
  <c r="U934" i="10" a="1"/>
  <c r="U934" i="10" s="1"/>
  <c r="T934" i="10" a="1"/>
  <c r="T934" i="10" s="1"/>
  <c r="BV353" i="22"/>
  <c r="CD329" i="22" a="1"/>
  <c r="CD329" i="22" s="1"/>
  <c r="BZ329" i="22" a="1"/>
  <c r="BZ329" i="22" s="1"/>
  <c r="BK401" i="22" s="1" a="1"/>
  <c r="BK401" i="22" s="1"/>
  <c r="CC329" i="22" a="1"/>
  <c r="CC329" i="22" s="1"/>
  <c r="BX329" i="22" a="1"/>
  <c r="BX329" i="22" s="1"/>
  <c r="BI401" i="22" s="1" a="1"/>
  <c r="BI401" i="22" s="1"/>
  <c r="CB329" i="22" a="1"/>
  <c r="CB329" i="22" s="1"/>
  <c r="BW329" i="22" a="1"/>
  <c r="BW329" i="22" s="1"/>
  <c r="BH401" i="22" s="1" a="1"/>
  <c r="BH401" i="22" s="1"/>
  <c r="CF329" i="22" a="1"/>
  <c r="CF329" i="22" s="1"/>
  <c r="CA329" i="22" a="1"/>
  <c r="CA329" i="22" s="1"/>
  <c r="CE329" i="22" a="1"/>
  <c r="CE329" i="22" s="1"/>
  <c r="BY329" i="22" a="1"/>
  <c r="BY329" i="22" s="1"/>
  <c r="BX31" i="10"/>
  <c r="X211" i="10" a="1"/>
  <c r="X211" i="10" s="1"/>
  <c r="X571" i="10" a="1"/>
  <c r="X571" i="10" s="1"/>
  <c r="AA897" i="10" a="1"/>
  <c r="AA897" i="10" s="1"/>
  <c r="Z897" i="10" a="1"/>
  <c r="Z897" i="10" s="1"/>
  <c r="Y897" i="10" a="1"/>
  <c r="Y897" i="10" s="1"/>
  <c r="X897" i="10" a="1"/>
  <c r="X897" i="10" s="1"/>
  <c r="W897" i="10" a="1"/>
  <c r="W897" i="10" s="1"/>
  <c r="V897" i="10" a="1"/>
  <c r="V897" i="10" s="1"/>
  <c r="AC897" i="10" a="1"/>
  <c r="AC897" i="10" s="1"/>
  <c r="U897" i="10" a="1"/>
  <c r="U897" i="10" s="1"/>
  <c r="AB897" i="10" a="1"/>
  <c r="AB897" i="10" s="1"/>
  <c r="T897" i="10" a="1"/>
  <c r="T897" i="10" s="1"/>
  <c r="S957" i="10"/>
  <c r="L72" i="7"/>
  <c r="N71" i="11" s="1"/>
  <c r="D72" i="7"/>
  <c r="K72" i="7"/>
  <c r="M71" i="11" s="1"/>
  <c r="C72" i="7"/>
  <c r="J72" i="7"/>
  <c r="L71" i="11" s="1"/>
  <c r="I72" i="7"/>
  <c r="K71" i="11" s="1"/>
  <c r="P72" i="7"/>
  <c r="V71" i="11" s="1"/>
  <c r="H72" i="7"/>
  <c r="O72" i="7"/>
  <c r="U71" i="11" s="1"/>
  <c r="G72" i="7"/>
  <c r="B77" i="7"/>
  <c r="N72" i="7"/>
  <c r="T71" i="11" s="1"/>
  <c r="F72" i="7"/>
  <c r="H71" i="11" s="1"/>
  <c r="M72" i="7"/>
  <c r="S71" i="11" s="1"/>
  <c r="E72" i="7"/>
  <c r="G71" i="11" s="1"/>
  <c r="AV14" i="9"/>
  <c r="O45" i="9"/>
  <c r="G45" i="15" s="1"/>
  <c r="AN16" i="9"/>
  <c r="BC17" i="9"/>
  <c r="AJ16" i="9"/>
  <c r="I51" i="9" s="1"/>
  <c r="AR15" i="9"/>
  <c r="L48" i="9"/>
  <c r="G48" i="15" s="1"/>
  <c r="T40" i="7"/>
  <c r="S40" i="7"/>
  <c r="X17" i="7"/>
  <c r="Y41" i="7" s="1"/>
  <c r="R41" i="7"/>
  <c r="W17" i="7"/>
  <c r="X41" i="7" s="1"/>
  <c r="T17" i="7"/>
  <c r="U41" i="7" s="1"/>
  <c r="S18" i="7"/>
  <c r="V40" i="7"/>
  <c r="W40" i="7"/>
  <c r="Z820" i="10" a="1"/>
  <c r="Z820" i="10" s="1"/>
  <c r="Y820" i="10" a="1"/>
  <c r="Y820" i="10" s="1"/>
  <c r="X820" i="10" a="1"/>
  <c r="X820" i="10" s="1"/>
  <c r="S880" i="10"/>
  <c r="W820" i="10" a="1"/>
  <c r="W820" i="10" s="1"/>
  <c r="AC820" i="10" a="1"/>
  <c r="AC820" i="10" s="1"/>
  <c r="U820" i="10" a="1"/>
  <c r="U820" i="10" s="1"/>
  <c r="AB820" i="10" a="1"/>
  <c r="AB820" i="10" s="1"/>
  <c r="T820" i="10" a="1"/>
  <c r="T820" i="10" s="1"/>
  <c r="AA820" i="10" a="1"/>
  <c r="AA820" i="10" s="1"/>
  <c r="V820" i="10" a="1"/>
  <c r="V820" i="10" s="1"/>
  <c r="S862" i="10"/>
  <c r="AA802" i="10" a="1"/>
  <c r="AA802" i="10" s="1"/>
  <c r="W802" i="10" a="1"/>
  <c r="W802" i="10" s="1"/>
  <c r="Z802" i="10" a="1"/>
  <c r="Z802" i="10" s="1"/>
  <c r="V802" i="10" a="1"/>
  <c r="V802" i="10" s="1"/>
  <c r="AC802" i="10" a="1"/>
  <c r="AC802" i="10" s="1"/>
  <c r="Y802" i="10" a="1"/>
  <c r="Y802" i="10" s="1"/>
  <c r="U802" i="10" a="1"/>
  <c r="U802" i="10" s="1"/>
  <c r="X802" i="10" a="1"/>
  <c r="X802" i="10" s="1"/>
  <c r="T802" i="10" a="1"/>
  <c r="T802" i="10" s="1"/>
  <c r="AB802" i="10" a="1"/>
  <c r="AB802" i="10" s="1"/>
  <c r="R75" i="19"/>
  <c r="G85" i="19"/>
  <c r="R85" i="19" s="1"/>
  <c r="S1018" i="10"/>
  <c r="AA958" i="10" a="1"/>
  <c r="AA958" i="10" s="1"/>
  <c r="W958" i="10" a="1"/>
  <c r="W958" i="10" s="1"/>
  <c r="Z958" i="10" a="1"/>
  <c r="Z958" i="10" s="1"/>
  <c r="V958" i="10" a="1"/>
  <c r="V958" i="10" s="1"/>
  <c r="U958" i="10" a="1"/>
  <c r="U958" i="10" s="1"/>
  <c r="T958" i="10" a="1"/>
  <c r="T958" i="10" s="1"/>
  <c r="AC958" i="10" a="1"/>
  <c r="AC958" i="10" s="1"/>
  <c r="AB958" i="10" a="1"/>
  <c r="AB958" i="10" s="1"/>
  <c r="Y958" i="10" a="1"/>
  <c r="Y958" i="10" s="1"/>
  <c r="X958" i="10" a="1"/>
  <c r="X958" i="10" s="1"/>
  <c r="V816" i="10" a="1"/>
  <c r="V816" i="10" s="1"/>
  <c r="AC816" i="10" a="1"/>
  <c r="AC816" i="10" s="1"/>
  <c r="U816" i="10" a="1"/>
  <c r="U816" i="10" s="1"/>
  <c r="AB816" i="10" a="1"/>
  <c r="AB816" i="10" s="1"/>
  <c r="T816" i="10" a="1"/>
  <c r="T816" i="10" s="1"/>
  <c r="AA816" i="10" a="1"/>
  <c r="AA816" i="10" s="1"/>
  <c r="Y816" i="10" a="1"/>
  <c r="Y816" i="10" s="1"/>
  <c r="X816" i="10" a="1"/>
  <c r="X816" i="10" s="1"/>
  <c r="S876" i="10"/>
  <c r="Z816" i="10" a="1"/>
  <c r="Z816" i="10" s="1"/>
  <c r="W816" i="10" a="1"/>
  <c r="W816" i="10" s="1"/>
  <c r="AL18" i="9"/>
  <c r="AP18" i="9" s="1"/>
  <c r="AT18" i="9" s="1"/>
  <c r="AX18" i="9" s="1"/>
  <c r="S59" i="9" s="1"/>
  <c r="CK41" i="10"/>
  <c r="AA281" i="10" a="1"/>
  <c r="AA281" i="10" s="1"/>
  <c r="AA641" i="10" a="1"/>
  <c r="AA641" i="10" s="1"/>
  <c r="BH1513" i="22" a="1"/>
  <c r="BH1513" i="22" s="1"/>
  <c r="BK1513" i="22" a="1"/>
  <c r="BK1513" i="22" s="1"/>
  <c r="BI1513" i="22" a="1"/>
  <c r="BI1513" i="22" s="1"/>
  <c r="BJ1513" i="22" a="1"/>
  <c r="BJ1513" i="22" s="1"/>
  <c r="BG985" i="22"/>
  <c r="BG433" i="22"/>
  <c r="BH409" i="22" a="1"/>
  <c r="BH409" i="22" s="1"/>
  <c r="BK409" i="22" a="1"/>
  <c r="BK409" i="22" s="1"/>
  <c r="BJ409" i="22" a="1"/>
  <c r="BJ409" i="22" s="1"/>
  <c r="BI409" i="22" a="1"/>
  <c r="BI409" i="22" s="1"/>
  <c r="BG1537" i="22"/>
  <c r="BJ961" i="22" a="1"/>
  <c r="BJ961" i="22" s="1"/>
  <c r="BH961" i="22" a="1"/>
  <c r="BH961" i="22" s="1"/>
  <c r="BI961" i="22" a="1"/>
  <c r="BI961" i="22" s="1"/>
  <c r="BK961" i="22" a="1"/>
  <c r="BK961" i="22" s="1"/>
  <c r="V808" i="10" a="1"/>
  <c r="V808" i="10" s="1"/>
  <c r="AC808" i="10" a="1"/>
  <c r="AC808" i="10" s="1"/>
  <c r="U808" i="10" a="1"/>
  <c r="U808" i="10" s="1"/>
  <c r="AB808" i="10" a="1"/>
  <c r="AB808" i="10" s="1"/>
  <c r="T808" i="10" a="1"/>
  <c r="T808" i="10" s="1"/>
  <c r="AA808" i="10" a="1"/>
  <c r="AA808" i="10" s="1"/>
  <c r="Y808" i="10" a="1"/>
  <c r="Y808" i="10" s="1"/>
  <c r="X808" i="10" a="1"/>
  <c r="X808" i="10" s="1"/>
  <c r="S868" i="10"/>
  <c r="Z808" i="10" a="1"/>
  <c r="Z808" i="10" s="1"/>
  <c r="W808" i="10" a="1"/>
  <c r="W808" i="10" s="1"/>
  <c r="CE342" i="22" a="1"/>
  <c r="CE342" i="22" s="1"/>
  <c r="CA342" i="22" a="1"/>
  <c r="CA342" i="22" s="1"/>
  <c r="BW342" i="22" a="1"/>
  <c r="BW342" i="22" s="1"/>
  <c r="BV366" i="22"/>
  <c r="CD342" i="22" a="1"/>
  <c r="CD342" i="22" s="1"/>
  <c r="BZ342" i="22" a="1"/>
  <c r="BZ342" i="22" s="1"/>
  <c r="CC342" i="22" a="1"/>
  <c r="CC342" i="22" s="1"/>
  <c r="CB342" i="22" a="1"/>
  <c r="CB342" i="22" s="1"/>
  <c r="CF342" i="22" a="1"/>
  <c r="CF342" i="22" s="1"/>
  <c r="BY342" i="22" a="1"/>
  <c r="BY342" i="22" s="1"/>
  <c r="BX342" i="22" a="1"/>
  <c r="BX342" i="22" s="1"/>
  <c r="CE355" i="22" a="1"/>
  <c r="CE355" i="22" s="1"/>
  <c r="CA355" i="22" a="1"/>
  <c r="CA355" i="22" s="1"/>
  <c r="BW355" i="22" a="1"/>
  <c r="BW355" i="22" s="1"/>
  <c r="BV379" i="22"/>
  <c r="CD355" i="22" a="1"/>
  <c r="CD355" i="22" s="1"/>
  <c r="BZ355" i="22" a="1"/>
  <c r="BZ355" i="22" s="1"/>
  <c r="CF355" i="22" a="1"/>
  <c r="CF355" i="22" s="1"/>
  <c r="BY355" i="22" a="1"/>
  <c r="BY355" i="22" s="1"/>
  <c r="BX355" i="22" a="1"/>
  <c r="BX355" i="22" s="1"/>
  <c r="CC355" i="22" a="1"/>
  <c r="CC355" i="22" s="1"/>
  <c r="CB355" i="22" a="1"/>
  <c r="CB355" i="22" s="1"/>
  <c r="CJ39" i="10"/>
  <c r="Z279" i="10" a="1"/>
  <c r="Z279" i="10" s="1"/>
  <c r="Z639" i="10" a="1"/>
  <c r="Z639" i="10" s="1"/>
  <c r="BX49" i="10"/>
  <c r="X229" i="10" a="1"/>
  <c r="X229" i="10" s="1"/>
  <c r="X589" i="10" a="1"/>
  <c r="X589" i="10" s="1"/>
  <c r="AN43" i="7"/>
  <c r="AN65" i="7"/>
  <c r="S849" i="10"/>
  <c r="Z789" i="10" a="1"/>
  <c r="Z789" i="10" s="1"/>
  <c r="V789" i="10" a="1"/>
  <c r="V789" i="10" s="1"/>
  <c r="AC789" i="10" a="1"/>
  <c r="AC789" i="10" s="1"/>
  <c r="Y789" i="10" a="1"/>
  <c r="Y789" i="10" s="1"/>
  <c r="U789" i="10" a="1"/>
  <c r="U789" i="10" s="1"/>
  <c r="AB789" i="10" a="1"/>
  <c r="AB789" i="10" s="1"/>
  <c r="X789" i="10" a="1"/>
  <c r="X789" i="10" s="1"/>
  <c r="T789" i="10" a="1"/>
  <c r="T789" i="10" s="1"/>
  <c r="W789" i="10" a="1"/>
  <c r="W789" i="10" s="1"/>
  <c r="AA789" i="10" a="1"/>
  <c r="AA789" i="10" s="1"/>
  <c r="P14" i="5"/>
  <c r="Q13" i="5"/>
  <c r="CK50" i="10"/>
  <c r="AA290" i="10" a="1"/>
  <c r="AA290" i="10" s="1"/>
  <c r="AA650" i="10" a="1"/>
  <c r="AA650" i="10" s="1"/>
  <c r="L61" i="9"/>
  <c r="C65" i="9"/>
  <c r="K61" i="9"/>
  <c r="J61" i="9"/>
  <c r="CH48" i="10"/>
  <c r="X288" i="10" a="1"/>
  <c r="X288" i="10" s="1"/>
  <c r="X648" i="10" a="1"/>
  <c r="X648" i="10" s="1"/>
  <c r="CE347" i="22" a="1"/>
  <c r="CE347" i="22" s="1"/>
  <c r="CA347" i="22" a="1"/>
  <c r="CA347" i="22" s="1"/>
  <c r="BW347" i="22" a="1"/>
  <c r="BW347" i="22" s="1"/>
  <c r="BV371" i="22"/>
  <c r="CD347" i="22" a="1"/>
  <c r="CD347" i="22" s="1"/>
  <c r="BZ347" i="22" a="1"/>
  <c r="BZ347" i="22" s="1"/>
  <c r="CF347" i="22" a="1"/>
  <c r="CF347" i="22" s="1"/>
  <c r="BY347" i="22" a="1"/>
  <c r="BY347" i="22" s="1"/>
  <c r="BX347" i="22" a="1"/>
  <c r="BX347" i="22" s="1"/>
  <c r="CC347" i="22" a="1"/>
  <c r="CC347" i="22" s="1"/>
  <c r="CB347" i="22" a="1"/>
  <c r="CB347" i="22" s="1"/>
  <c r="CH21" i="10"/>
  <c r="X261" i="10" a="1"/>
  <c r="X261" i="10" s="1"/>
  <c r="X621" i="10" a="1"/>
  <c r="X621" i="10" s="1"/>
  <c r="CK59" i="10"/>
  <c r="AA299" i="10" a="1"/>
  <c r="AA299" i="10" s="1"/>
  <c r="AA659" i="10" a="1"/>
  <c r="AA659" i="10" s="1"/>
  <c r="CH30" i="10"/>
  <c r="X270" i="10" a="1"/>
  <c r="X270" i="10" s="1"/>
  <c r="X630" i="10" a="1"/>
  <c r="X630" i="10" s="1"/>
  <c r="I62" i="9"/>
  <c r="H62" i="9"/>
  <c r="G62" i="9"/>
  <c r="B66" i="9"/>
  <c r="BV343" i="22"/>
  <c r="BX319" i="22" a="1"/>
  <c r="BX319" i="22" s="1"/>
  <c r="BI391" i="22" s="1" a="1"/>
  <c r="BI391" i="22" s="1"/>
  <c r="CB319" i="22" a="1"/>
  <c r="CB319" i="22" s="1"/>
  <c r="CF319" i="22" a="1"/>
  <c r="CF319" i="22" s="1"/>
  <c r="BW319" i="22" a="1"/>
  <c r="BW319" i="22" s="1"/>
  <c r="BH391" i="22" s="1" a="1"/>
  <c r="BH391" i="22" s="1"/>
  <c r="CA319" i="22" a="1"/>
  <c r="CA319" i="22" s="1"/>
  <c r="CE319" i="22" a="1"/>
  <c r="CE319" i="22" s="1"/>
  <c r="BZ319" i="22" a="1"/>
  <c r="BZ319" i="22" s="1"/>
  <c r="BK391" i="22" s="1" a="1"/>
  <c r="BK391" i="22" s="1"/>
  <c r="CD319" i="22" a="1"/>
  <c r="CD319" i="22" s="1"/>
  <c r="BY319" i="22" a="1"/>
  <c r="BY319" i="22" s="1"/>
  <c r="BJ391" i="22" s="1" a="1"/>
  <c r="BJ391" i="22" s="1"/>
  <c r="CC319" i="22" a="1"/>
  <c r="CC319" i="22" s="1"/>
  <c r="CE362" i="22" a="1"/>
  <c r="CE362" i="22" s="1"/>
  <c r="CA362" i="22" a="1"/>
  <c r="CA362" i="22" s="1"/>
  <c r="BW362" i="22" a="1"/>
  <c r="BW362" i="22" s="1"/>
  <c r="BV386" i="22"/>
  <c r="CD362" i="22" a="1"/>
  <c r="CD362" i="22" s="1"/>
  <c r="BZ362" i="22" a="1"/>
  <c r="BZ362" i="22" s="1"/>
  <c r="CC362" i="22" a="1"/>
  <c r="CC362" i="22" s="1"/>
  <c r="CB362" i="22" a="1"/>
  <c r="CB362" i="22" s="1"/>
  <c r="CF362" i="22" a="1"/>
  <c r="CF362" i="22" s="1"/>
  <c r="BY362" i="22" a="1"/>
  <c r="BY362" i="22" s="1"/>
  <c r="BX362" i="22" a="1"/>
  <c r="BX362" i="22" s="1"/>
  <c r="BV351" i="22"/>
  <c r="CD327" i="22" a="1"/>
  <c r="CD327" i="22" s="1"/>
  <c r="BZ327" i="22" a="1"/>
  <c r="BZ327" i="22" s="1"/>
  <c r="BK399" i="22" s="1" a="1"/>
  <c r="BK399" i="22" s="1"/>
  <c r="CC327" i="22" a="1"/>
  <c r="CC327" i="22" s="1"/>
  <c r="BX327" i="22" a="1"/>
  <c r="BX327" i="22" s="1"/>
  <c r="BI399" i="22" s="1" a="1"/>
  <c r="BI399" i="22" s="1"/>
  <c r="CB327" i="22" a="1"/>
  <c r="CB327" i="22" s="1"/>
  <c r="BW327" i="22" a="1"/>
  <c r="BW327" i="22" s="1"/>
  <c r="CF327" i="22" a="1"/>
  <c r="CF327" i="22" s="1"/>
  <c r="CA327" i="22" a="1"/>
  <c r="CA327" i="22" s="1"/>
  <c r="CE327" i="22" a="1"/>
  <c r="CE327" i="22" s="1"/>
  <c r="BY327" i="22" a="1"/>
  <c r="BY327" i="22" s="1"/>
  <c r="BJ399" i="22" s="1" a="1"/>
  <c r="BJ399" i="22" s="1"/>
  <c r="G76" i="19"/>
  <c r="R66" i="19"/>
  <c r="R67" i="19" s="1"/>
  <c r="R68" i="19" s="1"/>
  <c r="CE334" i="22" a="1"/>
  <c r="CE334" i="22" s="1"/>
  <c r="CA334" i="22" a="1"/>
  <c r="CA334" i="22" s="1"/>
  <c r="BW334" i="22" a="1"/>
  <c r="BW334" i="22" s="1"/>
  <c r="BH406" i="22" s="1" a="1"/>
  <c r="BH406" i="22" s="1"/>
  <c r="BV358" i="22"/>
  <c r="CD334" i="22" a="1"/>
  <c r="CD334" i="22" s="1"/>
  <c r="BZ334" i="22" a="1"/>
  <c r="BZ334" i="22" s="1"/>
  <c r="BK406" i="22" s="1" a="1"/>
  <c r="BK406" i="22" s="1"/>
  <c r="CC334" i="22" a="1"/>
  <c r="CC334" i="22" s="1"/>
  <c r="CB334" i="22" a="1"/>
  <c r="CB334" i="22" s="1"/>
  <c r="CF334" i="22" a="1"/>
  <c r="CF334" i="22" s="1"/>
  <c r="BY334" i="22" a="1"/>
  <c r="BY334" i="22" s="1"/>
  <c r="BX334" i="22" a="1"/>
  <c r="BX334" i="22" s="1"/>
  <c r="CJ21" i="10"/>
  <c r="Z261" i="10" a="1"/>
  <c r="Z261" i="10" s="1"/>
  <c r="Z621" i="10" a="1"/>
  <c r="Z621" i="10" s="1"/>
  <c r="CE350" i="22" a="1"/>
  <c r="CE350" i="22" s="1"/>
  <c r="CA350" i="22" a="1"/>
  <c r="CA350" i="22" s="1"/>
  <c r="BW350" i="22" a="1"/>
  <c r="BW350" i="22" s="1"/>
  <c r="BV374" i="22"/>
  <c r="CD350" i="22" a="1"/>
  <c r="CD350" i="22" s="1"/>
  <c r="BZ350" i="22" a="1"/>
  <c r="BZ350" i="22" s="1"/>
  <c r="CC350" i="22" a="1"/>
  <c r="CC350" i="22" s="1"/>
  <c r="CB350" i="22" a="1"/>
  <c r="CB350" i="22" s="1"/>
  <c r="CF350" i="22" a="1"/>
  <c r="CF350" i="22" s="1"/>
  <c r="BY350" i="22" a="1"/>
  <c r="BY350" i="22" s="1"/>
  <c r="BX350" i="22" a="1"/>
  <c r="BX350" i="22" s="1"/>
  <c r="CE356" i="22" a="1"/>
  <c r="CE356" i="22" s="1"/>
  <c r="CA356" i="22" a="1"/>
  <c r="CA356" i="22" s="1"/>
  <c r="BW356" i="22" a="1"/>
  <c r="BW356" i="22" s="1"/>
  <c r="BV380" i="22"/>
  <c r="CD356" i="22" a="1"/>
  <c r="CD356" i="22" s="1"/>
  <c r="BZ356" i="22" a="1"/>
  <c r="BZ356" i="22" s="1"/>
  <c r="CC356" i="22" a="1"/>
  <c r="CC356" i="22" s="1"/>
  <c r="CB356" i="22" a="1"/>
  <c r="CB356" i="22" s="1"/>
  <c r="CF356" i="22" a="1"/>
  <c r="CF356" i="22" s="1"/>
  <c r="BY356" i="22" a="1"/>
  <c r="BY356" i="22" s="1"/>
  <c r="BX356" i="22" a="1"/>
  <c r="BX356" i="22" s="1"/>
  <c r="B59" i="9"/>
  <c r="H55" i="9"/>
  <c r="G55" i="9"/>
  <c r="S889" i="10"/>
  <c r="W829" i="10" a="1"/>
  <c r="W829" i="10" s="1"/>
  <c r="V829" i="10" a="1"/>
  <c r="V829" i="10" s="1"/>
  <c r="AC829" i="10" a="1"/>
  <c r="AC829" i="10" s="1"/>
  <c r="U829" i="10" a="1"/>
  <c r="U829" i="10" s="1"/>
  <c r="AB829" i="10" a="1"/>
  <c r="AB829" i="10" s="1"/>
  <c r="T829" i="10" a="1"/>
  <c r="T829" i="10" s="1"/>
  <c r="Z829" i="10" a="1"/>
  <c r="Z829" i="10" s="1"/>
  <c r="Y829" i="10" a="1"/>
  <c r="Y829" i="10" s="1"/>
  <c r="AA829" i="10" a="1"/>
  <c r="AA829" i="10" s="1"/>
  <c r="X829" i="10" a="1"/>
  <c r="X829" i="10" s="1"/>
  <c r="Y839" i="10" a="1"/>
  <c r="Y839" i="10" s="1"/>
  <c r="X839" i="10" a="1"/>
  <c r="X839" i="10" s="1"/>
  <c r="S899" i="10"/>
  <c r="W839" i="10" a="1"/>
  <c r="W839" i="10" s="1"/>
  <c r="V839" i="10" a="1"/>
  <c r="V839" i="10" s="1"/>
  <c r="AB839" i="10" a="1"/>
  <c r="AB839" i="10" s="1"/>
  <c r="T839" i="10" a="1"/>
  <c r="T839" i="10" s="1"/>
  <c r="AA839" i="10" a="1"/>
  <c r="AA839" i="10" s="1"/>
  <c r="U839" i="10" a="1"/>
  <c r="U839" i="10" s="1"/>
  <c r="AC839" i="10" a="1"/>
  <c r="AC839" i="10" s="1"/>
  <c r="Z839" i="10" a="1"/>
  <c r="Z839" i="10" s="1"/>
  <c r="AZ13" i="9"/>
  <c r="U39" i="9" s="1"/>
  <c r="G39" i="15" s="1"/>
  <c r="R42" i="9"/>
  <c r="G42" i="15" s="1"/>
  <c r="CA60" i="10"/>
  <c r="AA240" i="10" a="1"/>
  <c r="AA240" i="10" s="1"/>
  <c r="AA600" i="10" a="1"/>
  <c r="AA600" i="10" s="1"/>
  <c r="BN59" i="10"/>
  <c r="X179" i="10" a="1"/>
  <c r="X179" i="10" s="1"/>
  <c r="X539" i="10" a="1"/>
  <c r="X539" i="10" s="1"/>
  <c r="CJ57" i="10"/>
  <c r="Z297" i="10" a="1"/>
  <c r="Z297" i="10" s="1"/>
  <c r="Z657" i="10" a="1"/>
  <c r="Z657" i="10" s="1"/>
  <c r="Z356" i="10" a="1"/>
  <c r="Z356" i="10" s="1"/>
  <c r="Z716" i="10" a="1"/>
  <c r="Z716" i="10" s="1"/>
  <c r="AB795" i="10" a="1"/>
  <c r="AB795" i="10" s="1"/>
  <c r="X795" i="10" a="1"/>
  <c r="X795" i="10" s="1"/>
  <c r="T795" i="10" a="1"/>
  <c r="T795" i="10" s="1"/>
  <c r="AA795" i="10" a="1"/>
  <c r="AA795" i="10" s="1"/>
  <c r="W795" i="10" a="1"/>
  <c r="W795" i="10" s="1"/>
  <c r="Z795" i="10" a="1"/>
  <c r="Z795" i="10" s="1"/>
  <c r="V795" i="10" a="1"/>
  <c r="V795" i="10" s="1"/>
  <c r="S855" i="10"/>
  <c r="U795" i="10" a="1"/>
  <c r="U795" i="10" s="1"/>
  <c r="AC795" i="10" a="1"/>
  <c r="AC795" i="10" s="1"/>
  <c r="Y795" i="10" a="1"/>
  <c r="Y795" i="10" s="1"/>
  <c r="CH39" i="10"/>
  <c r="X279" i="10" a="1"/>
  <c r="X279" i="10" s="1"/>
  <c r="X639" i="10" a="1"/>
  <c r="X639" i="10" s="1"/>
  <c r="BX40" i="10"/>
  <c r="X220" i="10" a="1"/>
  <c r="X220" i="10" s="1"/>
  <c r="X580" i="10" a="1"/>
  <c r="X580" i="10" s="1"/>
  <c r="BH1509" i="22" a="1"/>
  <c r="BH1509" i="22" s="1"/>
  <c r="BK1509" i="22" a="1"/>
  <c r="BK1509" i="22" s="1"/>
  <c r="BI1509" i="22" a="1"/>
  <c r="BI1509" i="22" s="1"/>
  <c r="BJ1509" i="22" a="1"/>
  <c r="BJ1509" i="22" s="1"/>
  <c r="BG981" i="22"/>
  <c r="BG429" i="22"/>
  <c r="BI405" i="22" a="1"/>
  <c r="BI405" i="22" s="1"/>
  <c r="BH405" i="22" a="1"/>
  <c r="BH405" i="22" s="1"/>
  <c r="BJ405" i="22" a="1"/>
  <c r="BJ405" i="22" s="1"/>
  <c r="BK405" i="22" a="1"/>
  <c r="BK405" i="22" s="1"/>
  <c r="BG1533" i="22"/>
  <c r="BH957" i="22" a="1"/>
  <c r="BH957" i="22" s="1"/>
  <c r="BI957" i="22" a="1"/>
  <c r="BI957" i="22" s="1"/>
  <c r="BJ957" i="22" a="1"/>
  <c r="BJ957" i="22" s="1"/>
  <c r="BK957" i="22" a="1"/>
  <c r="BK957" i="22" s="1"/>
  <c r="X850" i="10" a="1"/>
  <c r="X850" i="10" s="1"/>
  <c r="S910" i="10"/>
  <c r="W850" i="10" a="1"/>
  <c r="W850" i="10" s="1"/>
  <c r="V850" i="10" a="1"/>
  <c r="V850" i="10" s="1"/>
  <c r="AC850" i="10" a="1"/>
  <c r="AC850" i="10" s="1"/>
  <c r="U850" i="10" a="1"/>
  <c r="U850" i="10" s="1"/>
  <c r="AA850" i="10" a="1"/>
  <c r="AA850" i="10" s="1"/>
  <c r="Z850" i="10" a="1"/>
  <c r="Z850" i="10" s="1"/>
  <c r="AB850" i="10" a="1"/>
  <c r="AB850" i="10" s="1"/>
  <c r="Y850" i="10" a="1"/>
  <c r="Y850" i="10" s="1"/>
  <c r="T850" i="10" a="1"/>
  <c r="T850" i="10" s="1"/>
  <c r="BV341" i="22"/>
  <c r="BX317" i="22" a="1"/>
  <c r="BX317" i="22" s="1"/>
  <c r="BI389" i="22" s="1" a="1"/>
  <c r="BI389" i="22" s="1"/>
  <c r="CB317" i="22" a="1"/>
  <c r="CB317" i="22" s="1"/>
  <c r="CF317" i="22" a="1"/>
  <c r="CF317" i="22" s="1"/>
  <c r="BW317" i="22" a="1"/>
  <c r="BW317" i="22" s="1"/>
  <c r="BH389" i="22" s="1" a="1"/>
  <c r="BH389" i="22" s="1"/>
  <c r="CA317" i="22" a="1"/>
  <c r="CA317" i="22" s="1"/>
  <c r="CE317" i="22" a="1"/>
  <c r="CE317" i="22" s="1"/>
  <c r="BZ317" i="22" a="1"/>
  <c r="BZ317" i="22" s="1"/>
  <c r="BK389" i="22" s="1" a="1"/>
  <c r="BK389" i="22" s="1"/>
  <c r="CD317" i="22" a="1"/>
  <c r="CD317" i="22" s="1"/>
  <c r="BY317" i="22" a="1"/>
  <c r="BY317" i="22" s="1"/>
  <c r="BJ389" i="22" s="1" a="1"/>
  <c r="BJ389" i="22" s="1"/>
  <c r="CC317" i="22" a="1"/>
  <c r="CC317" i="22" s="1"/>
  <c r="BZ58" i="10"/>
  <c r="Z238" i="10" a="1"/>
  <c r="Z238" i="10" s="1"/>
  <c r="Z598" i="10" a="1"/>
  <c r="Z598" i="10" s="1"/>
  <c r="BH1503" i="22" a="1"/>
  <c r="BH1503" i="22" s="1"/>
  <c r="BK1503" i="22" a="1"/>
  <c r="BK1503" i="22" s="1"/>
  <c r="BJ1503" i="22" a="1"/>
  <c r="BJ1503" i="22" s="1"/>
  <c r="BI1503" i="22" a="1"/>
  <c r="BI1503" i="22" s="1"/>
  <c r="BG975" i="22"/>
  <c r="BG423" i="22"/>
  <c r="BH399" i="22" a="1"/>
  <c r="BH399" i="22" s="1"/>
  <c r="BG1527" i="22"/>
  <c r="BI951" i="22" a="1"/>
  <c r="BI951" i="22" s="1"/>
  <c r="BJ951" i="22" a="1"/>
  <c r="BJ951" i="22" s="1"/>
  <c r="BK951" i="22" a="1"/>
  <c r="BK951" i="22" s="1"/>
  <c r="BH951" i="22" a="1"/>
  <c r="BH951" i="22" s="1"/>
  <c r="BN41" i="10"/>
  <c r="X161" i="10" a="1"/>
  <c r="X161" i="10" s="1"/>
  <c r="X521" i="10" a="1"/>
  <c r="X521" i="10" s="1"/>
  <c r="AT61" i="10"/>
  <c r="X841" i="10" s="1" a="1"/>
  <c r="X841" i="10" s="1"/>
  <c r="X61" i="10" a="1"/>
  <c r="X61" i="10" s="1"/>
  <c r="X421" i="10" a="1"/>
  <c r="X421" i="10" s="1"/>
  <c r="BD51" i="10"/>
  <c r="X891" i="10" s="1" a="1"/>
  <c r="X891" i="10" s="1"/>
  <c r="X111" i="10" a="1"/>
  <c r="X111" i="10" s="1"/>
  <c r="X471" i="10" a="1"/>
  <c r="X471" i="10" s="1"/>
  <c r="S951" i="10"/>
  <c r="AC891" i="10" a="1"/>
  <c r="AC891" i="10" s="1"/>
  <c r="U891" i="10" a="1"/>
  <c r="U891" i="10" s="1"/>
  <c r="AB891" i="10" a="1"/>
  <c r="AB891" i="10" s="1"/>
  <c r="T891" i="10" a="1"/>
  <c r="T891" i="10" s="1"/>
  <c r="AA891" i="10" a="1"/>
  <c r="AA891" i="10" s="1"/>
  <c r="Y891" i="10" a="1"/>
  <c r="Y891" i="10" s="1"/>
  <c r="W891" i="10" a="1"/>
  <c r="W891" i="10" s="1"/>
  <c r="V891" i="10" a="1"/>
  <c r="V891" i="10" s="1"/>
  <c r="L68" i="7"/>
  <c r="N67" i="11" s="1"/>
  <c r="D68" i="7"/>
  <c r="K68" i="7"/>
  <c r="M67" i="11" s="1"/>
  <c r="C68" i="7"/>
  <c r="J68" i="7"/>
  <c r="L67" i="11" s="1"/>
  <c r="B73" i="7"/>
  <c r="I68" i="7"/>
  <c r="K67" i="11" s="1"/>
  <c r="P68" i="7"/>
  <c r="V67" i="11" s="1"/>
  <c r="H68" i="7"/>
  <c r="O68" i="7"/>
  <c r="U67" i="11" s="1"/>
  <c r="G68" i="7"/>
  <c r="N68" i="7"/>
  <c r="T67" i="11" s="1"/>
  <c r="F68" i="7"/>
  <c r="H67" i="11" s="1"/>
  <c r="M68" i="7"/>
  <c r="S67" i="11" s="1"/>
  <c r="E68" i="7"/>
  <c r="G67" i="11" s="1"/>
  <c r="AC835" i="10" a="1"/>
  <c r="AC835" i="10" s="1"/>
  <c r="U835" i="10" a="1"/>
  <c r="U835" i="10" s="1"/>
  <c r="AB835" i="10" a="1"/>
  <c r="AB835" i="10" s="1"/>
  <c r="T835" i="10" a="1"/>
  <c r="T835" i="10" s="1"/>
  <c r="AA835" i="10" a="1"/>
  <c r="AA835" i="10" s="1"/>
  <c r="Z835" i="10" a="1"/>
  <c r="Z835" i="10" s="1"/>
  <c r="X835" i="10" a="1"/>
  <c r="X835" i="10" s="1"/>
  <c r="S895" i="10"/>
  <c r="W835" i="10" a="1"/>
  <c r="W835" i="10" s="1"/>
  <c r="Y835" i="10" a="1"/>
  <c r="Y835" i="10" s="1"/>
  <c r="V835" i="10" a="1"/>
  <c r="V835" i="10" s="1"/>
  <c r="W885" i="10" a="1"/>
  <c r="W885" i="10" s="1"/>
  <c r="S945" i="10"/>
  <c r="V885" i="10" a="1"/>
  <c r="V885" i="10" s="1"/>
  <c r="AC885" i="10" a="1"/>
  <c r="AC885" i="10" s="1"/>
  <c r="U885" i="10" a="1"/>
  <c r="U885" i="10" s="1"/>
  <c r="AB885" i="10" a="1"/>
  <c r="AB885" i="10" s="1"/>
  <c r="T885" i="10" a="1"/>
  <c r="T885" i="10" s="1"/>
  <c r="Z885" i="10" a="1"/>
  <c r="Z885" i="10" s="1"/>
  <c r="Y885" i="10" a="1"/>
  <c r="Y885" i="10" s="1"/>
  <c r="AA885" i="10" a="1"/>
  <c r="AA885" i="10" s="1"/>
  <c r="X885" i="10" a="1"/>
  <c r="X885" i="10" s="1"/>
  <c r="BZ40" i="10"/>
  <c r="Z220" i="10" a="1"/>
  <c r="Z220" i="10" s="1"/>
  <c r="Z580" i="10" a="1"/>
  <c r="Z580" i="10" s="1"/>
  <c r="AC792" i="10" a="1"/>
  <c r="AC792" i="10" s="1"/>
  <c r="Y792" i="10" a="1"/>
  <c r="Y792" i="10" s="1"/>
  <c r="U792" i="10" a="1"/>
  <c r="U792" i="10" s="1"/>
  <c r="AB792" i="10" a="1"/>
  <c r="AB792" i="10" s="1"/>
  <c r="X792" i="10" a="1"/>
  <c r="X792" i="10" s="1"/>
  <c r="T792" i="10" a="1"/>
  <c r="T792" i="10" s="1"/>
  <c r="AA792" i="10" a="1"/>
  <c r="AA792" i="10" s="1"/>
  <c r="W792" i="10" a="1"/>
  <c r="W792" i="10" s="1"/>
  <c r="V792" i="10" a="1"/>
  <c r="V792" i="10" s="1"/>
  <c r="S852" i="10"/>
  <c r="Z792" i="10" a="1"/>
  <c r="Z792" i="10" s="1"/>
  <c r="BZ49" i="10"/>
  <c r="Z229" i="10" a="1"/>
  <c r="Z229" i="10" s="1"/>
  <c r="Z589" i="10" a="1"/>
  <c r="Z589" i="10" s="1"/>
  <c r="B65" i="9"/>
  <c r="F64" i="9"/>
  <c r="U60" i="9"/>
  <c r="T60" i="9"/>
  <c r="S60" i="9"/>
  <c r="W869" i="10" a="1"/>
  <c r="W869" i="10" s="1"/>
  <c r="S929" i="10"/>
  <c r="V869" i="10" a="1"/>
  <c r="V869" i="10" s="1"/>
  <c r="AC869" i="10" a="1"/>
  <c r="AC869" i="10" s="1"/>
  <c r="U869" i="10" a="1"/>
  <c r="U869" i="10" s="1"/>
  <c r="AB869" i="10" a="1"/>
  <c r="AB869" i="10" s="1"/>
  <c r="T869" i="10" a="1"/>
  <c r="T869" i="10" s="1"/>
  <c r="Z869" i="10" a="1"/>
  <c r="Z869" i="10" s="1"/>
  <c r="Y869" i="10" a="1"/>
  <c r="Y869" i="10" s="1"/>
  <c r="AA869" i="10" a="1"/>
  <c r="AA869" i="10" s="1"/>
  <c r="X869" i="10" a="1"/>
  <c r="X869" i="10" s="1"/>
  <c r="BV349" i="22"/>
  <c r="CD325" i="22" a="1"/>
  <c r="CD325" i="22" s="1"/>
  <c r="BZ325" i="22" a="1"/>
  <c r="BZ325" i="22" s="1"/>
  <c r="BK397" i="22" s="1" a="1"/>
  <c r="BK397" i="22" s="1"/>
  <c r="CC325" i="22" a="1"/>
  <c r="CC325" i="22" s="1"/>
  <c r="BX325" i="22" a="1"/>
  <c r="BX325" i="22" s="1"/>
  <c r="BI397" i="22" s="1" a="1"/>
  <c r="BI397" i="22" s="1"/>
  <c r="CB325" i="22" a="1"/>
  <c r="CB325" i="22" s="1"/>
  <c r="BW325" i="22" a="1"/>
  <c r="BW325" i="22" s="1"/>
  <c r="BH397" i="22" s="1" a="1"/>
  <c r="BH397" i="22" s="1"/>
  <c r="CF325" i="22" a="1"/>
  <c r="CF325" i="22" s="1"/>
  <c r="CA325" i="22" a="1"/>
  <c r="CA325" i="22" s="1"/>
  <c r="CE325" i="22" a="1"/>
  <c r="CE325" i="22" s="1"/>
  <c r="BY325" i="22" a="1"/>
  <c r="BY325" i="22" s="1"/>
  <c r="BJ397" i="22" s="1" a="1"/>
  <c r="BJ397" i="22" s="1"/>
  <c r="W901" i="10" a="1"/>
  <c r="W901" i="10" s="1"/>
  <c r="S961" i="10"/>
  <c r="V901" i="10" a="1"/>
  <c r="V901" i="10" s="1"/>
  <c r="AC901" i="10" a="1"/>
  <c r="AC901" i="10" s="1"/>
  <c r="U901" i="10" a="1"/>
  <c r="U901" i="10" s="1"/>
  <c r="AB901" i="10" a="1"/>
  <c r="AB901" i="10" s="1"/>
  <c r="T901" i="10" a="1"/>
  <c r="T901" i="10" s="1"/>
  <c r="AA901" i="10" a="1"/>
  <c r="AA901" i="10" s="1"/>
  <c r="I56" i="9"/>
  <c r="H56" i="9"/>
  <c r="G56" i="9"/>
  <c r="B60" i="9"/>
  <c r="I61" i="9" s="1"/>
  <c r="BD60" i="10"/>
  <c r="X120" i="10" a="1"/>
  <c r="X120" i="10" s="1"/>
  <c r="X480" i="10" a="1"/>
  <c r="X480" i="10" s="1"/>
  <c r="BN50" i="10"/>
  <c r="X170" i="10" a="1"/>
  <c r="X170" i="10" s="1"/>
  <c r="X530" i="10" a="1"/>
  <c r="X530" i="10" s="1"/>
  <c r="BH1510" i="22" a="1"/>
  <c r="BH1510" i="22" s="1"/>
  <c r="BI1510" i="22" a="1"/>
  <c r="BI1510" i="22" s="1"/>
  <c r="BJ1510" i="22" a="1"/>
  <c r="BJ1510" i="22" s="1"/>
  <c r="BK1510" i="22" a="1"/>
  <c r="BK1510" i="22" s="1"/>
  <c r="BG982" i="22"/>
  <c r="BG430" i="22"/>
  <c r="BI406" i="22" a="1"/>
  <c r="BI406" i="22" s="1"/>
  <c r="BJ406" i="22" a="1"/>
  <c r="BJ406" i="22" s="1"/>
  <c r="BG1534" i="22"/>
  <c r="BJ958" i="22" a="1"/>
  <c r="BJ958" i="22" s="1"/>
  <c r="BK958" i="22" a="1"/>
  <c r="BK958" i="22" s="1"/>
  <c r="BI958" i="22" a="1"/>
  <c r="BI958" i="22" s="1"/>
  <c r="BH958" i="22" a="1"/>
  <c r="BH958" i="22" s="1"/>
  <c r="Y807" i="10" a="1"/>
  <c r="Y807" i="10" s="1"/>
  <c r="X807" i="10" a="1"/>
  <c r="X807" i="10" s="1"/>
  <c r="S867" i="10"/>
  <c r="W807" i="10" a="1"/>
  <c r="W807" i="10" s="1"/>
  <c r="V807" i="10" a="1"/>
  <c r="V807" i="10" s="1"/>
  <c r="AB807" i="10" a="1"/>
  <c r="AB807" i="10" s="1"/>
  <c r="T807" i="10" a="1"/>
  <c r="T807" i="10" s="1"/>
  <c r="AA807" i="10" a="1"/>
  <c r="AA807" i="10" s="1"/>
  <c r="U807" i="10" a="1"/>
  <c r="U807" i="10" s="1"/>
  <c r="AC807" i="10" a="1"/>
  <c r="AC807" i="10" s="1"/>
  <c r="Z807" i="10" a="1"/>
  <c r="Z807" i="10" s="1"/>
  <c r="S950" i="10"/>
  <c r="X890" i="10" a="1"/>
  <c r="X890" i="10" s="1"/>
  <c r="W890" i="10" a="1"/>
  <c r="W890" i="10" s="1"/>
  <c r="V890" i="10" a="1"/>
  <c r="V890" i="10" s="1"/>
  <c r="AC890" i="10" a="1"/>
  <c r="AC890" i="10" s="1"/>
  <c r="U890" i="10" a="1"/>
  <c r="U890" i="10" s="1"/>
  <c r="AB890" i="10" a="1"/>
  <c r="AB890" i="10" s="1"/>
  <c r="AA890" i="10" a="1"/>
  <c r="AA890" i="10" s="1"/>
  <c r="Z890" i="10" a="1"/>
  <c r="Z890" i="10" s="1"/>
  <c r="Y890" i="10" a="1"/>
  <c r="Y890" i="10" s="1"/>
  <c r="T890" i="10" a="1"/>
  <c r="T890" i="10" s="1"/>
  <c r="Z900" i="10" a="1"/>
  <c r="Z900" i="10" s="1"/>
  <c r="Y900" i="10" a="1"/>
  <c r="Y900" i="10" s="1"/>
  <c r="X900" i="10" a="1"/>
  <c r="X900" i="10" s="1"/>
  <c r="W900" i="10" a="1"/>
  <c r="W900" i="10" s="1"/>
  <c r="V900" i="10" a="1"/>
  <c r="V900" i="10" s="1"/>
  <c r="AC900" i="10" a="1"/>
  <c r="AC900" i="10" s="1"/>
  <c r="U900" i="10" a="1"/>
  <c r="U900" i="10" s="1"/>
  <c r="S960" i="10"/>
  <c r="AB900" i="10" a="1"/>
  <c r="AB900" i="10" s="1"/>
  <c r="T900" i="10" a="1"/>
  <c r="T900" i="10" s="1"/>
  <c r="AA900" i="10" a="1"/>
  <c r="AA900" i="10" s="1"/>
  <c r="H151" i="4" l="1"/>
  <c r="H143" i="4"/>
  <c r="H147" i="4"/>
  <c r="H144" i="4"/>
  <c r="H148" i="4"/>
  <c r="H149" i="4"/>
  <c r="H145" i="4"/>
  <c r="H150" i="4"/>
  <c r="D13" i="11"/>
  <c r="B13" i="11"/>
  <c r="C13" i="11" s="1"/>
  <c r="F168" i="4"/>
  <c r="G158" i="4"/>
  <c r="F154" i="4"/>
  <c r="G144" i="4"/>
  <c r="F162" i="4"/>
  <c r="G152" i="4"/>
  <c r="H152" i="4" s="1"/>
  <c r="H16" i="28"/>
  <c r="I16" i="28" s="1"/>
  <c r="D23" i="17"/>
  <c r="AW16" i="22"/>
  <c r="AX16" i="22" s="1"/>
  <c r="K16" i="15"/>
  <c r="M16" i="15"/>
  <c r="I16" i="16"/>
  <c r="N16" i="16" s="1"/>
  <c r="N16" i="5"/>
  <c r="O47" i="5" s="1"/>
  <c r="G156" i="4"/>
  <c r="G161" i="4"/>
  <c r="G157" i="4"/>
  <c r="G175" i="4"/>
  <c r="G179" i="4"/>
  <c r="G160" i="4"/>
  <c r="G153" i="4"/>
  <c r="AO17" i="29"/>
  <c r="I62" i="33"/>
  <c r="B61" i="33"/>
  <c r="AP16" i="29"/>
  <c r="AQ15" i="29"/>
  <c r="AB15" i="9" s="1"/>
  <c r="AR15" i="29"/>
  <c r="AC15" i="9" s="1"/>
  <c r="Y321" i="10" a="1"/>
  <c r="Y321" i="10" s="1"/>
  <c r="Y681" i="10" a="1"/>
  <c r="Y681" i="10" s="1"/>
  <c r="Y298" i="10" a="1"/>
  <c r="Y298" i="10" s="1"/>
  <c r="CI58" i="10"/>
  <c r="Y658" i="10" a="1"/>
  <c r="Y658" i="10" s="1"/>
  <c r="Y348" i="10" a="1"/>
  <c r="Y348" i="10" s="1"/>
  <c r="Y708" i="10" a="1"/>
  <c r="Y708" i="10" s="1"/>
  <c r="CI31" i="10"/>
  <c r="Y271" i="10" a="1"/>
  <c r="Y271" i="10" s="1"/>
  <c r="Y631" i="10" a="1"/>
  <c r="Y631" i="10" s="1"/>
  <c r="Y339" i="10" a="1"/>
  <c r="Y339" i="10" s="1"/>
  <c r="Y699" i="10" a="1"/>
  <c r="Y699" i="10" s="1"/>
  <c r="Y590" i="10" a="1"/>
  <c r="Y590" i="10" s="1"/>
  <c r="BY50" i="10"/>
  <c r="Y230" i="10" a="1"/>
  <c r="Y230" i="10" s="1"/>
  <c r="Y171" i="10" a="1"/>
  <c r="Y171" i="10" s="1"/>
  <c r="Y531" i="10" a="1"/>
  <c r="Y531" i="10" s="1"/>
  <c r="BO51" i="10"/>
  <c r="CI49" i="10"/>
  <c r="Y289" i="10" a="1"/>
  <c r="Y289" i="10" s="1"/>
  <c r="Y649" i="10" a="1"/>
  <c r="Y649" i="10" s="1"/>
  <c r="Y330" i="10" a="1"/>
  <c r="Y330" i="10" s="1"/>
  <c r="Y690" i="10" a="1"/>
  <c r="Y690" i="10" s="1"/>
  <c r="Y640" i="10" a="1"/>
  <c r="Y640" i="10" s="1"/>
  <c r="CI40" i="10"/>
  <c r="Y280" i="10" a="1"/>
  <c r="Y280" i="10" s="1"/>
  <c r="Y540" i="10" a="1"/>
  <c r="Y540" i="10" s="1"/>
  <c r="Y180" i="10" a="1"/>
  <c r="Y180" i="10" s="1"/>
  <c r="BO60" i="10"/>
  <c r="BY59" i="10"/>
  <c r="Y239" i="10" a="1"/>
  <c r="Y239" i="10" s="1"/>
  <c r="Y599" i="10" a="1"/>
  <c r="Y599" i="10" s="1"/>
  <c r="BY41" i="10"/>
  <c r="Y221" i="10" a="1"/>
  <c r="Y221" i="10" s="1"/>
  <c r="Y581" i="10" a="1"/>
  <c r="Y581" i="10" s="1"/>
  <c r="Y357" i="10" a="1"/>
  <c r="Y357" i="10" s="1"/>
  <c r="Y717" i="10" a="1"/>
  <c r="Y717" i="10" s="1"/>
  <c r="Y841" i="10" a="1"/>
  <c r="Y841" i="10" s="1"/>
  <c r="BE61" i="10"/>
  <c r="Y121" i="10" a="1"/>
  <c r="Y121" i="10" s="1"/>
  <c r="Y481" i="10" a="1"/>
  <c r="Y481" i="10" s="1"/>
  <c r="B93" i="20"/>
  <c r="B98" i="20" s="1"/>
  <c r="H64" i="16"/>
  <c r="H62" i="16"/>
  <c r="H61" i="16"/>
  <c r="H59" i="16"/>
  <c r="H65" i="16"/>
  <c r="AD2075" i="25"/>
  <c r="AE60" i="25"/>
  <c r="AG60" i="25" s="1"/>
  <c r="AF60" i="25"/>
  <c r="AA14" i="9"/>
  <c r="Z15" i="9"/>
  <c r="X14" i="9"/>
  <c r="W15" i="9"/>
  <c r="V56" i="9"/>
  <c r="Y58" i="9"/>
  <c r="Y56" i="9"/>
  <c r="H39" i="15"/>
  <c r="H40" i="15" s="1"/>
  <c r="H41" i="15" s="1"/>
  <c r="H42" i="15" s="1"/>
  <c r="Q60" i="9"/>
  <c r="H61" i="9"/>
  <c r="G61" i="9"/>
  <c r="V58" i="9"/>
  <c r="Y57" i="9"/>
  <c r="V55" i="9"/>
  <c r="V57" i="9"/>
  <c r="Y55" i="9"/>
  <c r="B15" i="16"/>
  <c r="E14" i="11" s="1"/>
  <c r="C15" i="16"/>
  <c r="F14" i="11" s="1"/>
  <c r="D15" i="16"/>
  <c r="I14" i="11" s="1"/>
  <c r="E15" i="16"/>
  <c r="J14" i="11" s="1"/>
  <c r="H83" i="20"/>
  <c r="H57" i="16"/>
  <c r="P62" i="9"/>
  <c r="AA359" i="10" a="1"/>
  <c r="AA359" i="10" s="1"/>
  <c r="AA719" i="10" a="1"/>
  <c r="AA719" i="10" s="1"/>
  <c r="Z339" i="10" a="1"/>
  <c r="Z339" i="10" s="1"/>
  <c r="Z699" i="10" a="1"/>
  <c r="Z699" i="10" s="1"/>
  <c r="AV15" i="9"/>
  <c r="O49" i="9"/>
  <c r="G49" i="15" s="1"/>
  <c r="X348" i="10" a="1"/>
  <c r="X348" i="10" s="1"/>
  <c r="X708" i="10" a="1"/>
  <c r="X708" i="10" s="1"/>
  <c r="P15" i="5"/>
  <c r="Q14" i="5"/>
  <c r="Z330" i="10" a="1"/>
  <c r="Z330" i="10" s="1"/>
  <c r="Z690" i="10" a="1"/>
  <c r="Z690" i="10" s="1"/>
  <c r="F17" i="13"/>
  <c r="AA341" i="10" a="1"/>
  <c r="AA341" i="10" s="1"/>
  <c r="AA701" i="10" a="1"/>
  <c r="AA701" i="10" s="1"/>
  <c r="Z348" i="10" a="1"/>
  <c r="Z348" i="10" s="1"/>
  <c r="Z708" i="10" a="1"/>
  <c r="Z708" i="10" s="1"/>
  <c r="R60" i="9"/>
  <c r="AR16" i="9"/>
  <c r="L52" i="9"/>
  <c r="G52" i="15" s="1"/>
  <c r="J60" i="9"/>
  <c r="X339" i="10" a="1"/>
  <c r="X339" i="10" s="1"/>
  <c r="X699" i="10" a="1"/>
  <c r="X699" i="10" s="1"/>
  <c r="X330" i="10" a="1"/>
  <c r="X330" i="10" s="1"/>
  <c r="X690" i="10" a="1"/>
  <c r="X690" i="10" s="1"/>
  <c r="AC960" i="10" a="1"/>
  <c r="AC960" i="10" s="1"/>
  <c r="U960" i="10" a="1"/>
  <c r="U960" i="10" s="1"/>
  <c r="AB960" i="10" a="1"/>
  <c r="AB960" i="10" s="1"/>
  <c r="T960" i="10" a="1"/>
  <c r="T960" i="10" s="1"/>
  <c r="S1020" i="10"/>
  <c r="AA960" i="10" a="1"/>
  <c r="AA960" i="10" s="1"/>
  <c r="W960" i="10" a="1"/>
  <c r="W960" i="10" s="1"/>
  <c r="V960" i="10" a="1"/>
  <c r="V960" i="10" s="1"/>
  <c r="S1010" i="10"/>
  <c r="AA950" i="10" a="1"/>
  <c r="AA950" i="10" s="1"/>
  <c r="W950" i="10" a="1"/>
  <c r="W950" i="10" s="1"/>
  <c r="Z950" i="10" a="1"/>
  <c r="Z950" i="10" s="1"/>
  <c r="V950" i="10" a="1"/>
  <c r="V950" i="10" s="1"/>
  <c r="AC950" i="10" a="1"/>
  <c r="AC950" i="10" s="1"/>
  <c r="AB950" i="10" a="1"/>
  <c r="AB950" i="10" s="1"/>
  <c r="Y950" i="10" a="1"/>
  <c r="Y950" i="10" s="1"/>
  <c r="X950" i="10" a="1"/>
  <c r="X950" i="10" s="1"/>
  <c r="U950" i="10" a="1"/>
  <c r="U950" i="10" s="1"/>
  <c r="T950" i="10" a="1"/>
  <c r="T950" i="10" s="1"/>
  <c r="S927" i="10"/>
  <c r="AC867" i="10" a="1"/>
  <c r="AC867" i="10" s="1"/>
  <c r="U867" i="10" a="1"/>
  <c r="U867" i="10" s="1"/>
  <c r="AB867" i="10" a="1"/>
  <c r="AB867" i="10" s="1"/>
  <c r="T867" i="10" a="1"/>
  <c r="T867" i="10" s="1"/>
  <c r="AA867" i="10" a="1"/>
  <c r="AA867" i="10" s="1"/>
  <c r="Z867" i="10" a="1"/>
  <c r="Z867" i="10" s="1"/>
  <c r="X867" i="10" a="1"/>
  <c r="X867" i="10" s="1"/>
  <c r="W867" i="10" a="1"/>
  <c r="W867" i="10" s="1"/>
  <c r="Y867" i="10" a="1"/>
  <c r="Y867" i="10" s="1"/>
  <c r="V867" i="10" a="1"/>
  <c r="V867" i="10" s="1"/>
  <c r="BK1534" i="22" a="1"/>
  <c r="BK1534" i="22" s="1"/>
  <c r="BI1534" i="22" a="1"/>
  <c r="BI1534" i="22" s="1"/>
  <c r="BH1534" i="22" a="1"/>
  <c r="BH1534" i="22" s="1"/>
  <c r="BJ1534" i="22" a="1"/>
  <c r="BJ1534" i="22" s="1"/>
  <c r="BG1006" i="22"/>
  <c r="BG454" i="22"/>
  <c r="BG1558" i="22"/>
  <c r="BI982" i="22" a="1"/>
  <c r="BI982" i="22" s="1"/>
  <c r="BJ982" i="22" a="1"/>
  <c r="BJ982" i="22" s="1"/>
  <c r="BK982" i="22" a="1"/>
  <c r="BK982" i="22" s="1"/>
  <c r="BH982" i="22" a="1"/>
  <c r="BH982" i="22" s="1"/>
  <c r="BX50" i="10"/>
  <c r="X230" i="10" a="1"/>
  <c r="X230" i="10" s="1"/>
  <c r="X590" i="10" a="1"/>
  <c r="X590" i="10" s="1"/>
  <c r="BN60" i="10"/>
  <c r="X960" i="10" s="1" a="1"/>
  <c r="X960" i="10" s="1"/>
  <c r="X180" i="10" a="1"/>
  <c r="X180" i="10" s="1"/>
  <c r="X540" i="10" a="1"/>
  <c r="X540" i="10" s="1"/>
  <c r="I60" i="9"/>
  <c r="H60" i="9"/>
  <c r="G60" i="9"/>
  <c r="B64" i="9"/>
  <c r="I65" i="9" s="1"/>
  <c r="V961" i="10" a="1"/>
  <c r="V961" i="10" s="1"/>
  <c r="AC961" i="10" a="1"/>
  <c r="AC961" i="10" s="1"/>
  <c r="U961" i="10" a="1"/>
  <c r="U961" i="10" s="1"/>
  <c r="T961" i="10" a="1"/>
  <c r="T961" i="10" s="1"/>
  <c r="AB961" i="10" a="1"/>
  <c r="AB961" i="10" s="1"/>
  <c r="S1021" i="10"/>
  <c r="AA961" i="10" a="1"/>
  <c r="AA961" i="10" s="1"/>
  <c r="W961" i="10" a="1"/>
  <c r="W961" i="10" s="1"/>
  <c r="CE349" i="22" a="1"/>
  <c r="CE349" i="22" s="1"/>
  <c r="CA349" i="22" a="1"/>
  <c r="CA349" i="22" s="1"/>
  <c r="BW349" i="22" a="1"/>
  <c r="BW349" i="22" s="1"/>
  <c r="BV373" i="22"/>
  <c r="CD349" i="22" a="1"/>
  <c r="CD349" i="22" s="1"/>
  <c r="BZ349" i="22" a="1"/>
  <c r="BZ349" i="22" s="1"/>
  <c r="BK421" i="22" s="1" a="1"/>
  <c r="BK421" i="22" s="1"/>
  <c r="CF349" i="22" a="1"/>
  <c r="CF349" i="22" s="1"/>
  <c r="BY349" i="22" a="1"/>
  <c r="BY349" i="22" s="1"/>
  <c r="BX349" i="22" a="1"/>
  <c r="BX349" i="22" s="1"/>
  <c r="BI421" i="22" s="1" a="1"/>
  <c r="BI421" i="22" s="1"/>
  <c r="CC349" i="22" a="1"/>
  <c r="CC349" i="22" s="1"/>
  <c r="CB349" i="22" a="1"/>
  <c r="CB349" i="22" s="1"/>
  <c r="Z929" i="10" a="1"/>
  <c r="Z929" i="10" s="1"/>
  <c r="V929" i="10" a="1"/>
  <c r="V929" i="10" s="1"/>
  <c r="AC929" i="10" a="1"/>
  <c r="AC929" i="10" s="1"/>
  <c r="Y929" i="10" a="1"/>
  <c r="Y929" i="10" s="1"/>
  <c r="U929" i="10" a="1"/>
  <c r="U929" i="10" s="1"/>
  <c r="T929" i="10" a="1"/>
  <c r="T929" i="10" s="1"/>
  <c r="AB929" i="10" a="1"/>
  <c r="AB929" i="10" s="1"/>
  <c r="AA929" i="10" a="1"/>
  <c r="AA929" i="10" s="1"/>
  <c r="X929" i="10" a="1"/>
  <c r="X929" i="10" s="1"/>
  <c r="S989" i="10"/>
  <c r="W929" i="10" a="1"/>
  <c r="W929" i="10" s="1"/>
  <c r="F68" i="9"/>
  <c r="U64" i="9"/>
  <c r="T64" i="9"/>
  <c r="S64" i="9"/>
  <c r="B69" i="9"/>
  <c r="CJ49" i="10"/>
  <c r="Z289" i="10" a="1"/>
  <c r="Z289" i="10" s="1"/>
  <c r="Z649" i="10" a="1"/>
  <c r="Z649" i="10" s="1"/>
  <c r="Z852" i="10" a="1"/>
  <c r="Z852" i="10" s="1"/>
  <c r="Y852" i="10" a="1"/>
  <c r="Y852" i="10" s="1"/>
  <c r="X852" i="10" a="1"/>
  <c r="X852" i="10" s="1"/>
  <c r="S912" i="10"/>
  <c r="W852" i="10" a="1"/>
  <c r="W852" i="10" s="1"/>
  <c r="AC852" i="10" a="1"/>
  <c r="AC852" i="10" s="1"/>
  <c r="U852" i="10" a="1"/>
  <c r="U852" i="10" s="1"/>
  <c r="AB852" i="10" a="1"/>
  <c r="AB852" i="10" s="1"/>
  <c r="T852" i="10" a="1"/>
  <c r="T852" i="10" s="1"/>
  <c r="AA852" i="10" a="1"/>
  <c r="AA852" i="10" s="1"/>
  <c r="V852" i="10" a="1"/>
  <c r="V852" i="10" s="1"/>
  <c r="CJ40" i="10"/>
  <c r="Z280" i="10" a="1"/>
  <c r="Z280" i="10" s="1"/>
  <c r="Z640" i="10" a="1"/>
  <c r="Z640" i="10" s="1"/>
  <c r="Z945" i="10" a="1"/>
  <c r="Z945" i="10" s="1"/>
  <c r="V945" i="10" a="1"/>
  <c r="V945" i="10" s="1"/>
  <c r="AC945" i="10" a="1"/>
  <c r="AC945" i="10" s="1"/>
  <c r="Y945" i="10" a="1"/>
  <c r="Y945" i="10" s="1"/>
  <c r="U945" i="10" a="1"/>
  <c r="U945" i="10" s="1"/>
  <c r="T945" i="10" a="1"/>
  <c r="T945" i="10" s="1"/>
  <c r="AB945" i="10" a="1"/>
  <c r="AB945" i="10" s="1"/>
  <c r="AA945" i="10" a="1"/>
  <c r="AA945" i="10" s="1"/>
  <c r="X945" i="10" a="1"/>
  <c r="X945" i="10" s="1"/>
  <c r="S1005" i="10"/>
  <c r="W945" i="10" a="1"/>
  <c r="W945" i="10" s="1"/>
  <c r="S955" i="10"/>
  <c r="Y895" i="10" a="1"/>
  <c r="Y895" i="10" s="1"/>
  <c r="X895" i="10" a="1"/>
  <c r="X895" i="10" s="1"/>
  <c r="W895" i="10" a="1"/>
  <c r="W895" i="10" s="1"/>
  <c r="V895" i="10" a="1"/>
  <c r="V895" i="10" s="1"/>
  <c r="AC895" i="10" a="1"/>
  <c r="AC895" i="10" s="1"/>
  <c r="U895" i="10" a="1"/>
  <c r="U895" i="10" s="1"/>
  <c r="AB895" i="10" a="1"/>
  <c r="AB895" i="10" s="1"/>
  <c r="T895" i="10" a="1"/>
  <c r="T895" i="10" s="1"/>
  <c r="AA895" i="10" a="1"/>
  <c r="AA895" i="10" s="1"/>
  <c r="Z895" i="10" a="1"/>
  <c r="Z895" i="10" s="1"/>
  <c r="M73" i="7"/>
  <c r="S72" i="11" s="1"/>
  <c r="E73" i="7"/>
  <c r="G72" i="11" s="1"/>
  <c r="L73" i="7"/>
  <c r="N72" i="11" s="1"/>
  <c r="D73" i="7"/>
  <c r="K73" i="7"/>
  <c r="M72" i="11" s="1"/>
  <c r="C73" i="7"/>
  <c r="J73" i="7"/>
  <c r="L72" i="11" s="1"/>
  <c r="B78" i="7"/>
  <c r="I73" i="7"/>
  <c r="K72" i="11" s="1"/>
  <c r="P73" i="7"/>
  <c r="V72" i="11" s="1"/>
  <c r="H73" i="7"/>
  <c r="O73" i="7"/>
  <c r="U72" i="11" s="1"/>
  <c r="G73" i="7"/>
  <c r="N73" i="7"/>
  <c r="T72" i="11" s="1"/>
  <c r="F73" i="7"/>
  <c r="H72" i="11" s="1"/>
  <c r="AB951" i="10" a="1"/>
  <c r="AB951" i="10" s="1"/>
  <c r="T951" i="10" a="1"/>
  <c r="T951" i="10" s="1"/>
  <c r="S1011" i="10"/>
  <c r="AA951" i="10" a="1"/>
  <c r="AA951" i="10" s="1"/>
  <c r="W951" i="10" a="1"/>
  <c r="W951" i="10" s="1"/>
  <c r="AC951" i="10" a="1"/>
  <c r="AC951" i="10" s="1"/>
  <c r="Y951" i="10" a="1"/>
  <c r="Y951" i="10" s="1"/>
  <c r="V951" i="10" a="1"/>
  <c r="V951" i="10" s="1"/>
  <c r="U951" i="10" a="1"/>
  <c r="U951" i="10" s="1"/>
  <c r="BN51" i="10"/>
  <c r="X951" i="10" s="1" a="1"/>
  <c r="X951" i="10" s="1"/>
  <c r="X171" i="10" a="1"/>
  <c r="X171" i="10" s="1"/>
  <c r="X531" i="10" a="1"/>
  <c r="X531" i="10" s="1"/>
  <c r="BD61" i="10"/>
  <c r="X901" i="10" s="1" a="1"/>
  <c r="X901" i="10" s="1"/>
  <c r="X121" i="10" a="1"/>
  <c r="X121" i="10" s="1"/>
  <c r="X481" i="10" a="1"/>
  <c r="X481" i="10" s="1"/>
  <c r="BX41" i="10"/>
  <c r="X221" i="10" a="1"/>
  <c r="X221" i="10" s="1"/>
  <c r="X581" i="10" a="1"/>
  <c r="X581" i="10" s="1"/>
  <c r="BJ1527" i="22" a="1"/>
  <c r="BJ1527" i="22" s="1"/>
  <c r="BI1527" i="22" a="1"/>
  <c r="BI1527" i="22" s="1"/>
  <c r="BK1527" i="22" a="1"/>
  <c r="BK1527" i="22" s="1"/>
  <c r="BH1527" i="22" a="1"/>
  <c r="BH1527" i="22" s="1"/>
  <c r="BG999" i="22"/>
  <c r="BG447" i="22"/>
  <c r="BG1551" i="22"/>
  <c r="BK975" i="22" a="1"/>
  <c r="BK975" i="22" s="1"/>
  <c r="BJ975" i="22" a="1"/>
  <c r="BJ975" i="22" s="1"/>
  <c r="BH975" i="22" a="1"/>
  <c r="BH975" i="22" s="1"/>
  <c r="BI975" i="22" a="1"/>
  <c r="BI975" i="22" s="1"/>
  <c r="CJ58" i="10"/>
  <c r="Z298" i="10" a="1"/>
  <c r="Z298" i="10" s="1"/>
  <c r="Z658" i="10" a="1"/>
  <c r="Z658" i="10" s="1"/>
  <c r="CE341" i="22" a="1"/>
  <c r="CE341" i="22" s="1"/>
  <c r="CA341" i="22" a="1"/>
  <c r="CA341" i="22" s="1"/>
  <c r="BW341" i="22" a="1"/>
  <c r="BW341" i="22" s="1"/>
  <c r="BV365" i="22"/>
  <c r="CD341" i="22" a="1"/>
  <c r="CD341" i="22" s="1"/>
  <c r="BZ341" i="22" a="1"/>
  <c r="BZ341" i="22" s="1"/>
  <c r="CF341" i="22" a="1"/>
  <c r="CF341" i="22" s="1"/>
  <c r="BY341" i="22" a="1"/>
  <c r="BY341" i="22" s="1"/>
  <c r="BX341" i="22" a="1"/>
  <c r="BX341" i="22" s="1"/>
  <c r="CC341" i="22" a="1"/>
  <c r="CC341" i="22" s="1"/>
  <c r="CB341" i="22" a="1"/>
  <c r="CB341" i="22" s="1"/>
  <c r="S970" i="10"/>
  <c r="AB910" i="10" a="1"/>
  <c r="AB910" i="10" s="1"/>
  <c r="T910" i="10" a="1"/>
  <c r="T910" i="10" s="1"/>
  <c r="AA910" i="10" a="1"/>
  <c r="AA910" i="10" s="1"/>
  <c r="Z910" i="10" a="1"/>
  <c r="Z910" i="10" s="1"/>
  <c r="Y910" i="10" a="1"/>
  <c r="Y910" i="10" s="1"/>
  <c r="X910" i="10" a="1"/>
  <c r="X910" i="10" s="1"/>
  <c r="W910" i="10" a="1"/>
  <c r="W910" i="10" s="1"/>
  <c r="V910" i="10" a="1"/>
  <c r="V910" i="10" s="1"/>
  <c r="U910" i="10" a="1"/>
  <c r="U910" i="10" s="1"/>
  <c r="AC910" i="10" a="1"/>
  <c r="AC910" i="10" s="1"/>
  <c r="BI1533" i="22" a="1"/>
  <c r="BI1533" i="22" s="1"/>
  <c r="BJ1533" i="22" a="1"/>
  <c r="BJ1533" i="22" s="1"/>
  <c r="BH1533" i="22" a="1"/>
  <c r="BH1533" i="22" s="1"/>
  <c r="BK1533" i="22" a="1"/>
  <c r="BK1533" i="22" s="1"/>
  <c r="BG1005" i="22"/>
  <c r="BG453" i="22"/>
  <c r="BI429" i="22" a="1"/>
  <c r="BI429" i="22" s="1"/>
  <c r="BH429" i="22" a="1"/>
  <c r="BH429" i="22" s="1"/>
  <c r="BJ429" i="22" a="1"/>
  <c r="BJ429" i="22" s="1"/>
  <c r="BK429" i="22" a="1"/>
  <c r="BK429" i="22" s="1"/>
  <c r="BG1557" i="22"/>
  <c r="BJ981" i="22" a="1"/>
  <c r="BJ981" i="22" s="1"/>
  <c r="BH981" i="22" a="1"/>
  <c r="BH981" i="22" s="1"/>
  <c r="BI981" i="22" a="1"/>
  <c r="BI981" i="22" s="1"/>
  <c r="BK981" i="22" a="1"/>
  <c r="BK981" i="22" s="1"/>
  <c r="CH40" i="10"/>
  <c r="X280" i="10" a="1"/>
  <c r="X280" i="10" s="1"/>
  <c r="X640" i="10" a="1"/>
  <c r="X640" i="10" s="1"/>
  <c r="Y855" i="10" a="1"/>
  <c r="Y855" i="10" s="1"/>
  <c r="X855" i="10" a="1"/>
  <c r="X855" i="10" s="1"/>
  <c r="S915" i="10"/>
  <c r="W855" i="10" a="1"/>
  <c r="W855" i="10" s="1"/>
  <c r="V855" i="10" a="1"/>
  <c r="V855" i="10" s="1"/>
  <c r="AB855" i="10" a="1"/>
  <c r="AB855" i="10" s="1"/>
  <c r="T855" i="10" a="1"/>
  <c r="T855" i="10" s="1"/>
  <c r="AA855" i="10" a="1"/>
  <c r="AA855" i="10" s="1"/>
  <c r="AC855" i="10" a="1"/>
  <c r="AC855" i="10" s="1"/>
  <c r="Z855" i="10" a="1"/>
  <c r="Z855" i="10" s="1"/>
  <c r="U855" i="10" a="1"/>
  <c r="U855" i="10" s="1"/>
  <c r="Z357" i="10" a="1"/>
  <c r="Z357" i="10" s="1"/>
  <c r="Z717" i="10" a="1"/>
  <c r="Z717" i="10" s="1"/>
  <c r="BX59" i="10"/>
  <c r="X239" i="10" a="1"/>
  <c r="X239" i="10" s="1"/>
  <c r="X599" i="10" a="1"/>
  <c r="X599" i="10" s="1"/>
  <c r="CK60" i="10"/>
  <c r="AA300" i="10" a="1"/>
  <c r="AA300" i="10" s="1"/>
  <c r="AA660" i="10" a="1"/>
  <c r="AA660" i="10" s="1"/>
  <c r="S959" i="10"/>
  <c r="AC899" i="10" a="1"/>
  <c r="AC899" i="10" s="1"/>
  <c r="U899" i="10" a="1"/>
  <c r="U899" i="10" s="1"/>
  <c r="AB899" i="10" a="1"/>
  <c r="AB899" i="10" s="1"/>
  <c r="T899" i="10" a="1"/>
  <c r="T899" i="10" s="1"/>
  <c r="AA899" i="10" a="1"/>
  <c r="AA899" i="10" s="1"/>
  <c r="Z899" i="10" a="1"/>
  <c r="Z899" i="10" s="1"/>
  <c r="Y899" i="10" a="1"/>
  <c r="Y899" i="10" s="1"/>
  <c r="X899" i="10" a="1"/>
  <c r="X899" i="10" s="1"/>
  <c r="W899" i="10" a="1"/>
  <c r="W899" i="10" s="1"/>
  <c r="V899" i="10" a="1"/>
  <c r="V899" i="10" s="1"/>
  <c r="AA889" i="10" a="1"/>
  <c r="AA889" i="10" s="1"/>
  <c r="Z889" i="10" a="1"/>
  <c r="Z889" i="10" s="1"/>
  <c r="Y889" i="10" a="1"/>
  <c r="Y889" i="10" s="1"/>
  <c r="S949" i="10"/>
  <c r="X889" i="10" a="1"/>
  <c r="X889" i="10" s="1"/>
  <c r="V889" i="10" a="1"/>
  <c r="V889" i="10" s="1"/>
  <c r="AC889" i="10" a="1"/>
  <c r="AC889" i="10" s="1"/>
  <c r="U889" i="10" a="1"/>
  <c r="U889" i="10" s="1"/>
  <c r="AB889" i="10" a="1"/>
  <c r="AB889" i="10" s="1"/>
  <c r="W889" i="10" a="1"/>
  <c r="W889" i="10" s="1"/>
  <c r="T889" i="10" a="1"/>
  <c r="T889" i="10" s="1"/>
  <c r="B63" i="9"/>
  <c r="H59" i="9"/>
  <c r="G59" i="9"/>
  <c r="CC380" i="22" a="1"/>
  <c r="CC380" i="22" s="1"/>
  <c r="BY380" i="22" a="1"/>
  <c r="BY380" i="22" s="1"/>
  <c r="CE380" i="22" a="1"/>
  <c r="CE380" i="22" s="1"/>
  <c r="CA380" i="22" a="1"/>
  <c r="CA380" i="22" s="1"/>
  <c r="BW380" i="22" a="1"/>
  <c r="BW380" i="22" s="1"/>
  <c r="BV404" i="22"/>
  <c r="CD380" i="22" a="1"/>
  <c r="CD380" i="22" s="1"/>
  <c r="BZ380" i="22" a="1"/>
  <c r="BZ380" i="22" s="1"/>
  <c r="CB380" i="22" a="1"/>
  <c r="CB380" i="22" s="1"/>
  <c r="CF380" i="22" a="1"/>
  <c r="CF380" i="22" s="1"/>
  <c r="BX380" i="22" a="1"/>
  <c r="BX380" i="22" s="1"/>
  <c r="CE374" i="22" a="1"/>
  <c r="CE374" i="22" s="1"/>
  <c r="CA374" i="22" a="1"/>
  <c r="CA374" i="22" s="1"/>
  <c r="BW374" i="22" a="1"/>
  <c r="BW374" i="22" s="1"/>
  <c r="BV398" i="22"/>
  <c r="CD374" i="22" a="1"/>
  <c r="CD374" i="22" s="1"/>
  <c r="BZ374" i="22" a="1"/>
  <c r="BZ374" i="22" s="1"/>
  <c r="CC374" i="22" a="1"/>
  <c r="CC374" i="22" s="1"/>
  <c r="CB374" i="22" a="1"/>
  <c r="CB374" i="22" s="1"/>
  <c r="CF374" i="22" a="1"/>
  <c r="CF374" i="22" s="1"/>
  <c r="BY374" i="22" a="1"/>
  <c r="BY374" i="22" s="1"/>
  <c r="BX374" i="22" a="1"/>
  <c r="BX374" i="22" s="1"/>
  <c r="Z321" i="10" a="1"/>
  <c r="Z321" i="10" s="1"/>
  <c r="Z681" i="10" a="1"/>
  <c r="Z681" i="10" s="1"/>
  <c r="CE358" i="22" a="1"/>
  <c r="CE358" i="22" s="1"/>
  <c r="CA358" i="22" a="1"/>
  <c r="CA358" i="22" s="1"/>
  <c r="BW358" i="22" a="1"/>
  <c r="BW358" i="22" s="1"/>
  <c r="BH430" i="22" s="1" a="1"/>
  <c r="BH430" i="22" s="1"/>
  <c r="BV382" i="22"/>
  <c r="CD358" i="22" a="1"/>
  <c r="CD358" i="22" s="1"/>
  <c r="BZ358" i="22" a="1"/>
  <c r="BZ358" i="22" s="1"/>
  <c r="BK430" i="22" s="1" a="1"/>
  <c r="BK430" i="22" s="1"/>
  <c r="CC358" i="22" a="1"/>
  <c r="CC358" i="22" s="1"/>
  <c r="CB358" i="22" a="1"/>
  <c r="CB358" i="22" s="1"/>
  <c r="CF358" i="22" a="1"/>
  <c r="CF358" i="22" s="1"/>
  <c r="BY358" i="22" a="1"/>
  <c r="BY358" i="22" s="1"/>
  <c r="BJ430" i="22" s="1" a="1"/>
  <c r="BJ430" i="22" s="1"/>
  <c r="BX358" i="22" a="1"/>
  <c r="BX358" i="22" s="1"/>
  <c r="BI430" i="22" s="1" a="1"/>
  <c r="BI430" i="22" s="1"/>
  <c r="G86" i="19"/>
  <c r="R86" i="19" s="1"/>
  <c r="R87" i="19" s="1"/>
  <c r="R88" i="19" s="1"/>
  <c r="R76" i="19"/>
  <c r="R77" i="19" s="1"/>
  <c r="R78" i="19" s="1"/>
  <c r="CE351" i="22" a="1"/>
  <c r="CE351" i="22" s="1"/>
  <c r="CA351" i="22" a="1"/>
  <c r="CA351" i="22" s="1"/>
  <c r="BW351" i="22" a="1"/>
  <c r="BW351" i="22" s="1"/>
  <c r="BH423" i="22" s="1" a="1"/>
  <c r="BH423" i="22" s="1"/>
  <c r="BV375" i="22"/>
  <c r="CD351" i="22" a="1"/>
  <c r="CD351" i="22" s="1"/>
  <c r="BZ351" i="22" a="1"/>
  <c r="BZ351" i="22" s="1"/>
  <c r="BK423" i="22" s="1" a="1"/>
  <c r="BK423" i="22" s="1"/>
  <c r="CF351" i="22" a="1"/>
  <c r="CF351" i="22" s="1"/>
  <c r="BY351" i="22" a="1"/>
  <c r="BY351" i="22" s="1"/>
  <c r="BJ423" i="22" s="1" a="1"/>
  <c r="BJ423" i="22" s="1"/>
  <c r="BX351" i="22" a="1"/>
  <c r="BX351" i="22" s="1"/>
  <c r="BI423" i="22" s="1" a="1"/>
  <c r="BI423" i="22" s="1"/>
  <c r="CC351" i="22" a="1"/>
  <c r="CC351" i="22" s="1"/>
  <c r="CB351" i="22" a="1"/>
  <c r="CB351" i="22" s="1"/>
  <c r="CD386" i="22" a="1"/>
  <c r="CD386" i="22" s="1"/>
  <c r="BY386" i="22" a="1"/>
  <c r="BY386" i="22" s="1"/>
  <c r="CC386" i="22" a="1"/>
  <c r="CC386" i="22" s="1"/>
  <c r="CB386" i="22" a="1"/>
  <c r="CB386" i="22" s="1"/>
  <c r="BW386" i="22" a="1"/>
  <c r="BW386" i="22" s="1"/>
  <c r="BV410" i="22"/>
  <c r="CE386" i="22" a="1"/>
  <c r="CE386" i="22" s="1"/>
  <c r="BZ386" i="22" a="1"/>
  <c r="BZ386" i="22" s="1"/>
  <c r="BX386" i="22" a="1"/>
  <c r="BX386" i="22" s="1"/>
  <c r="CF386" i="22" a="1"/>
  <c r="CF386" i="22" s="1"/>
  <c r="CA386" i="22" a="1"/>
  <c r="CA386" i="22" s="1"/>
  <c r="CE343" i="22" a="1"/>
  <c r="CE343" i="22" s="1"/>
  <c r="CA343" i="22" a="1"/>
  <c r="CA343" i="22" s="1"/>
  <c r="BW343" i="22" a="1"/>
  <c r="BW343" i="22" s="1"/>
  <c r="BV367" i="22"/>
  <c r="CD343" i="22" a="1"/>
  <c r="CD343" i="22" s="1"/>
  <c r="BZ343" i="22" a="1"/>
  <c r="BZ343" i="22" s="1"/>
  <c r="CF343" i="22" a="1"/>
  <c r="CF343" i="22" s="1"/>
  <c r="BY343" i="22" a="1"/>
  <c r="BY343" i="22" s="1"/>
  <c r="BJ415" i="22" s="1" a="1"/>
  <c r="BJ415" i="22" s="1"/>
  <c r="BX343" i="22" a="1"/>
  <c r="BX343" i="22" s="1"/>
  <c r="CC343" i="22" a="1"/>
  <c r="CC343" i="22" s="1"/>
  <c r="CB343" i="22" a="1"/>
  <c r="CB343" i="22" s="1"/>
  <c r="I66" i="9"/>
  <c r="H66" i="9"/>
  <c r="G66" i="9"/>
  <c r="B70" i="9"/>
  <c r="X321" i="10" a="1"/>
  <c r="X321" i="10" s="1"/>
  <c r="X681" i="10" a="1"/>
  <c r="X681" i="10" s="1"/>
  <c r="BV395" i="22"/>
  <c r="CE371" i="22" a="1"/>
  <c r="CE371" i="22" s="1"/>
  <c r="CA371" i="22" a="1"/>
  <c r="CA371" i="22" s="1"/>
  <c r="BW371" i="22" a="1"/>
  <c r="BW371" i="22" s="1"/>
  <c r="CD371" i="22" a="1"/>
  <c r="CD371" i="22" s="1"/>
  <c r="BZ371" i="22" a="1"/>
  <c r="BZ371" i="22" s="1"/>
  <c r="CF371" i="22" a="1"/>
  <c r="CF371" i="22" s="1"/>
  <c r="BY371" i="22" a="1"/>
  <c r="BY371" i="22" s="1"/>
  <c r="BX371" i="22" a="1"/>
  <c r="BX371" i="22" s="1"/>
  <c r="CC371" i="22" a="1"/>
  <c r="CC371" i="22" s="1"/>
  <c r="CB371" i="22" a="1"/>
  <c r="CB371" i="22" s="1"/>
  <c r="L65" i="9"/>
  <c r="C69" i="9"/>
  <c r="K65" i="9"/>
  <c r="J65" i="9"/>
  <c r="AA350" i="10" a="1"/>
  <c r="AA350" i="10" s="1"/>
  <c r="AA710" i="10" a="1"/>
  <c r="AA710" i="10" s="1"/>
  <c r="AA849" i="10" a="1"/>
  <c r="AA849" i="10" s="1"/>
  <c r="Z849" i="10" a="1"/>
  <c r="Z849" i="10" s="1"/>
  <c r="Y849" i="10" a="1"/>
  <c r="Y849" i="10" s="1"/>
  <c r="X849" i="10" a="1"/>
  <c r="X849" i="10" s="1"/>
  <c r="S909" i="10"/>
  <c r="V849" i="10" a="1"/>
  <c r="V849" i="10" s="1"/>
  <c r="AC849" i="10" a="1"/>
  <c r="AC849" i="10" s="1"/>
  <c r="U849" i="10" a="1"/>
  <c r="U849" i="10" s="1"/>
  <c r="AB849" i="10" a="1"/>
  <c r="AB849" i="10" s="1"/>
  <c r="W849" i="10" a="1"/>
  <c r="W849" i="10" s="1"/>
  <c r="T849" i="10" a="1"/>
  <c r="T849" i="10" s="1"/>
  <c r="AN44" i="7"/>
  <c r="AN66" i="7"/>
  <c r="CH49" i="10"/>
  <c r="X289" i="10" a="1"/>
  <c r="X289" i="10" s="1"/>
  <c r="X649" i="10" a="1"/>
  <c r="X649" i="10" s="1"/>
  <c r="CC379" i="22" a="1"/>
  <c r="CC379" i="22" s="1"/>
  <c r="BY379" i="22" a="1"/>
  <c r="BY379" i="22" s="1"/>
  <c r="BV403" i="22"/>
  <c r="CE379" i="22" a="1"/>
  <c r="CE379" i="22" s="1"/>
  <c r="CA379" i="22" a="1"/>
  <c r="CA379" i="22" s="1"/>
  <c r="BW379" i="22" a="1"/>
  <c r="BW379" i="22" s="1"/>
  <c r="CD379" i="22" a="1"/>
  <c r="CD379" i="22" s="1"/>
  <c r="BZ379" i="22" a="1"/>
  <c r="BZ379" i="22" s="1"/>
  <c r="CB379" i="22" a="1"/>
  <c r="CB379" i="22" s="1"/>
  <c r="CF379" i="22" a="1"/>
  <c r="CF379" i="22" s="1"/>
  <c r="BX379" i="22" a="1"/>
  <c r="BX379" i="22" s="1"/>
  <c r="CE366" i="22" a="1"/>
  <c r="CE366" i="22" s="1"/>
  <c r="CA366" i="22" a="1"/>
  <c r="CA366" i="22" s="1"/>
  <c r="BW366" i="22" a="1"/>
  <c r="BW366" i="22" s="1"/>
  <c r="BV390" i="22"/>
  <c r="CD366" i="22" a="1"/>
  <c r="CD366" i="22" s="1"/>
  <c r="BZ366" i="22" a="1"/>
  <c r="BZ366" i="22" s="1"/>
  <c r="CC366" i="22" a="1"/>
  <c r="CC366" i="22" s="1"/>
  <c r="CB366" i="22" a="1"/>
  <c r="CB366" i="22" s="1"/>
  <c r="CF366" i="22" a="1"/>
  <c r="CF366" i="22" s="1"/>
  <c r="BY366" i="22" a="1"/>
  <c r="BY366" i="22" s="1"/>
  <c r="BX366" i="22" a="1"/>
  <c r="BX366" i="22" s="1"/>
  <c r="Z868" i="10" a="1"/>
  <c r="Z868" i="10" s="1"/>
  <c r="Y868" i="10" a="1"/>
  <c r="Y868" i="10" s="1"/>
  <c r="X868" i="10" a="1"/>
  <c r="X868" i="10" s="1"/>
  <c r="W868" i="10" a="1"/>
  <c r="W868" i="10" s="1"/>
  <c r="AC868" i="10" a="1"/>
  <c r="AC868" i="10" s="1"/>
  <c r="U868" i="10" a="1"/>
  <c r="U868" i="10" s="1"/>
  <c r="S928" i="10"/>
  <c r="AB868" i="10" a="1"/>
  <c r="AB868" i="10" s="1"/>
  <c r="T868" i="10" a="1"/>
  <c r="T868" i="10" s="1"/>
  <c r="V868" i="10" a="1"/>
  <c r="V868" i="10" s="1"/>
  <c r="AA868" i="10" a="1"/>
  <c r="AA868" i="10" s="1"/>
  <c r="BI1537" i="22" a="1"/>
  <c r="BI1537" i="22" s="1"/>
  <c r="BJ1537" i="22" a="1"/>
  <c r="BJ1537" i="22" s="1"/>
  <c r="BK1537" i="22" a="1"/>
  <c r="BK1537" i="22" s="1"/>
  <c r="BH1537" i="22" a="1"/>
  <c r="BH1537" i="22" s="1"/>
  <c r="BG1009" i="22"/>
  <c r="BG457" i="22"/>
  <c r="BG1561" i="22"/>
  <c r="BK985" i="22" a="1"/>
  <c r="BK985" i="22" s="1"/>
  <c r="BH985" i="22" a="1"/>
  <c r="BH985" i="22" s="1"/>
  <c r="BJ985" i="22" a="1"/>
  <c r="BJ985" i="22" s="1"/>
  <c r="BI985" i="22" a="1"/>
  <c r="BI985" i="22" s="1"/>
  <c r="AL19" i="9"/>
  <c r="AP19" i="9" s="1"/>
  <c r="AT19" i="9" s="1"/>
  <c r="AX19" i="9" s="1"/>
  <c r="Z876" i="10" a="1"/>
  <c r="Z876" i="10" s="1"/>
  <c r="Y876" i="10" a="1"/>
  <c r="Y876" i="10" s="1"/>
  <c r="S936" i="10"/>
  <c r="X876" i="10" a="1"/>
  <c r="X876" i="10" s="1"/>
  <c r="W876" i="10" a="1"/>
  <c r="W876" i="10" s="1"/>
  <c r="AC876" i="10" a="1"/>
  <c r="AC876" i="10" s="1"/>
  <c r="U876" i="10" a="1"/>
  <c r="U876" i="10" s="1"/>
  <c r="AB876" i="10" a="1"/>
  <c r="AB876" i="10" s="1"/>
  <c r="T876" i="10" a="1"/>
  <c r="T876" i="10" s="1"/>
  <c r="AA876" i="10" a="1"/>
  <c r="AA876" i="10" s="1"/>
  <c r="V876" i="10" a="1"/>
  <c r="V876" i="10" s="1"/>
  <c r="S1078" i="10"/>
  <c r="AA1018" i="10" a="1"/>
  <c r="AA1018" i="10" s="1"/>
  <c r="W1018" i="10" a="1"/>
  <c r="W1018" i="10" s="1"/>
  <c r="Z1018" i="10" a="1"/>
  <c r="Z1018" i="10" s="1"/>
  <c r="V1018" i="10" a="1"/>
  <c r="V1018" i="10" s="1"/>
  <c r="AC1018" i="10" a="1"/>
  <c r="AC1018" i="10" s="1"/>
  <c r="Y1018" i="10" a="1"/>
  <c r="Y1018" i="10" s="1"/>
  <c r="U1018" i="10" a="1"/>
  <c r="U1018" i="10" s="1"/>
  <c r="AB1018" i="10" a="1"/>
  <c r="AB1018" i="10" s="1"/>
  <c r="X1018" i="10" a="1"/>
  <c r="X1018" i="10" s="1"/>
  <c r="T1018" i="10" a="1"/>
  <c r="T1018" i="10" s="1"/>
  <c r="AB862" i="10" a="1"/>
  <c r="AB862" i="10" s="1"/>
  <c r="T862" i="10" a="1"/>
  <c r="T862" i="10" s="1"/>
  <c r="AA862" i="10" a="1"/>
  <c r="AA862" i="10" s="1"/>
  <c r="Z862" i="10" a="1"/>
  <c r="Z862" i="10" s="1"/>
  <c r="Y862" i="10" a="1"/>
  <c r="Y862" i="10" s="1"/>
  <c r="S922" i="10"/>
  <c r="W862" i="10" a="1"/>
  <c r="W862" i="10" s="1"/>
  <c r="V862" i="10" a="1"/>
  <c r="V862" i="10" s="1"/>
  <c r="X862" i="10" a="1"/>
  <c r="X862" i="10" s="1"/>
  <c r="U862" i="10" a="1"/>
  <c r="U862" i="10" s="1"/>
  <c r="AC862" i="10" a="1"/>
  <c r="AC862" i="10" s="1"/>
  <c r="V880" i="10" a="1"/>
  <c r="V880" i="10" s="1"/>
  <c r="AC880" i="10" a="1"/>
  <c r="AC880" i="10" s="1"/>
  <c r="U880" i="10" a="1"/>
  <c r="U880" i="10" s="1"/>
  <c r="AB880" i="10" a="1"/>
  <c r="AB880" i="10" s="1"/>
  <c r="T880" i="10" a="1"/>
  <c r="T880" i="10" s="1"/>
  <c r="AA880" i="10" a="1"/>
  <c r="AA880" i="10" s="1"/>
  <c r="S940" i="10"/>
  <c r="Y880" i="10" a="1"/>
  <c r="Y880" i="10" s="1"/>
  <c r="X880" i="10" a="1"/>
  <c r="X880" i="10" s="1"/>
  <c r="Z880" i="10" a="1"/>
  <c r="Z880" i="10" s="1"/>
  <c r="W880" i="10" a="1"/>
  <c r="W880" i="10" s="1"/>
  <c r="X18" i="7"/>
  <c r="Y42" i="7" s="1"/>
  <c r="W18" i="7"/>
  <c r="X42" i="7" s="1"/>
  <c r="T18" i="7"/>
  <c r="U42" i="7" s="1"/>
  <c r="S19" i="7"/>
  <c r="R42" i="7"/>
  <c r="W41" i="7"/>
  <c r="V41" i="7"/>
  <c r="S41" i="7"/>
  <c r="T41" i="7"/>
  <c r="AZ15" i="9"/>
  <c r="U47" i="9" s="1"/>
  <c r="G47" i="15" s="1"/>
  <c r="R50" i="9"/>
  <c r="G50" i="15" s="1"/>
  <c r="AN17" i="9"/>
  <c r="BC18" i="9"/>
  <c r="AJ17" i="9"/>
  <c r="I55" i="9" s="1"/>
  <c r="AZ14" i="9"/>
  <c r="U43" i="9" s="1"/>
  <c r="G43" i="15" s="1"/>
  <c r="R46" i="9"/>
  <c r="G46" i="15" s="1"/>
  <c r="P77" i="7"/>
  <c r="V76" i="11" s="1"/>
  <c r="H77" i="7"/>
  <c r="O77" i="7"/>
  <c r="U76" i="11" s="1"/>
  <c r="G77" i="7"/>
  <c r="N77" i="7"/>
  <c r="T76" i="11" s="1"/>
  <c r="F77" i="7"/>
  <c r="H76" i="11" s="1"/>
  <c r="M77" i="7"/>
  <c r="S76" i="11" s="1"/>
  <c r="E77" i="7"/>
  <c r="G76" i="11" s="1"/>
  <c r="B82" i="7"/>
  <c r="L77" i="7"/>
  <c r="N76" i="11" s="1"/>
  <c r="D77" i="7"/>
  <c r="K77" i="7"/>
  <c r="M76" i="11" s="1"/>
  <c r="C77" i="7"/>
  <c r="J77" i="7"/>
  <c r="L76" i="11" s="1"/>
  <c r="I77" i="7"/>
  <c r="K76" i="11" s="1"/>
  <c r="Z957" i="10" a="1"/>
  <c r="Z957" i="10" s="1"/>
  <c r="V957" i="10" a="1"/>
  <c r="V957" i="10" s="1"/>
  <c r="AC957" i="10" a="1"/>
  <c r="AC957" i="10" s="1"/>
  <c r="Y957" i="10" a="1"/>
  <c r="Y957" i="10" s="1"/>
  <c r="U957" i="10" a="1"/>
  <c r="U957" i="10" s="1"/>
  <c r="S1017" i="10"/>
  <c r="AB957" i="10" a="1"/>
  <c r="AB957" i="10" s="1"/>
  <c r="AA957" i="10" a="1"/>
  <c r="AA957" i="10" s="1"/>
  <c r="X957" i="10" a="1"/>
  <c r="X957" i="10" s="1"/>
  <c r="W957" i="10" a="1"/>
  <c r="W957" i="10" s="1"/>
  <c r="T957" i="10" a="1"/>
  <c r="T957" i="10" s="1"/>
  <c r="CH31" i="10"/>
  <c r="X271" i="10" a="1"/>
  <c r="X271" i="10" s="1"/>
  <c r="X631" i="10" a="1"/>
  <c r="X631" i="10" s="1"/>
  <c r="CE353" i="22" a="1"/>
  <c r="CE353" i="22" s="1"/>
  <c r="CA353" i="22" a="1"/>
  <c r="CA353" i="22" s="1"/>
  <c r="BW353" i="22" a="1"/>
  <c r="BW353" i="22" s="1"/>
  <c r="BV377" i="22"/>
  <c r="CD353" i="22" a="1"/>
  <c r="CD353" i="22" s="1"/>
  <c r="BZ353" i="22" a="1"/>
  <c r="BZ353" i="22" s="1"/>
  <c r="BK425" i="22" s="1" a="1"/>
  <c r="BK425" i="22" s="1"/>
  <c r="CF353" i="22" a="1"/>
  <c r="CF353" i="22" s="1"/>
  <c r="BY353" i="22" a="1"/>
  <c r="BY353" i="22" s="1"/>
  <c r="BX353" i="22" a="1"/>
  <c r="BX353" i="22" s="1"/>
  <c r="CC353" i="22" a="1"/>
  <c r="CC353" i="22" s="1"/>
  <c r="CB353" i="22" a="1"/>
  <c r="CB353" i="22" s="1"/>
  <c r="S1054" i="10"/>
  <c r="AA994" i="10" a="1"/>
  <c r="AA994" i="10" s="1"/>
  <c r="W994" i="10" a="1"/>
  <c r="W994" i="10" s="1"/>
  <c r="Z994" i="10" a="1"/>
  <c r="Z994" i="10" s="1"/>
  <c r="V994" i="10" a="1"/>
  <c r="V994" i="10" s="1"/>
  <c r="Y994" i="10" a="1"/>
  <c r="Y994" i="10" s="1"/>
  <c r="X994" i="10" a="1"/>
  <c r="X994" i="10" s="1"/>
  <c r="U994" i="10" a="1"/>
  <c r="U994" i="10" s="1"/>
  <c r="T994" i="10" a="1"/>
  <c r="T994" i="10" s="1"/>
  <c r="AC994" i="10" a="1"/>
  <c r="AC994" i="10" s="1"/>
  <c r="AB994" i="10" a="1"/>
  <c r="AB994" i="10" s="1"/>
  <c r="O62" i="9"/>
  <c r="N62" i="9"/>
  <c r="M62" i="9"/>
  <c r="D66" i="9"/>
  <c r="M59" i="9"/>
  <c r="D63" i="9"/>
  <c r="O59" i="9"/>
  <c r="N59" i="9"/>
  <c r="L63" i="9"/>
  <c r="C67" i="9"/>
  <c r="K63" i="9"/>
  <c r="J63" i="9"/>
  <c r="S1002" i="10"/>
  <c r="AA942" i="10" a="1"/>
  <c r="AA942" i="10" s="1"/>
  <c r="W942" i="10" a="1"/>
  <c r="W942" i="10" s="1"/>
  <c r="Z942" i="10" a="1"/>
  <c r="Z942" i="10" s="1"/>
  <c r="V942" i="10" a="1"/>
  <c r="V942" i="10" s="1"/>
  <c r="U942" i="10" a="1"/>
  <c r="U942" i="10" s="1"/>
  <c r="T942" i="10" a="1"/>
  <c r="T942" i="10" s="1"/>
  <c r="AC942" i="10" a="1"/>
  <c r="AC942" i="10" s="1"/>
  <c r="AB942" i="10" a="1"/>
  <c r="AB942" i="10" s="1"/>
  <c r="Y942" i="10" a="1"/>
  <c r="Y942" i="10" s="1"/>
  <c r="X942" i="10" a="1"/>
  <c r="X942" i="10" s="1"/>
  <c r="X357" i="10" a="1"/>
  <c r="X357" i="10" s="1"/>
  <c r="X717" i="10" a="1"/>
  <c r="X717" i="10" s="1"/>
  <c r="AB854" i="10" a="1"/>
  <c r="AB854" i="10" s="1"/>
  <c r="T854" i="10" a="1"/>
  <c r="T854" i="10" s="1"/>
  <c r="AA854" i="10" a="1"/>
  <c r="AA854" i="10" s="1"/>
  <c r="Z854" i="10" a="1"/>
  <c r="Z854" i="10" s="1"/>
  <c r="Y854" i="10" a="1"/>
  <c r="Y854" i="10" s="1"/>
  <c r="S914" i="10"/>
  <c r="W854" i="10" a="1"/>
  <c r="W854" i="10" s="1"/>
  <c r="V854" i="10" a="1"/>
  <c r="V854" i="10" s="1"/>
  <c r="AC854" i="10" a="1"/>
  <c r="AC854" i="10" s="1"/>
  <c r="X854" i="10" a="1"/>
  <c r="X854" i="10" s="1"/>
  <c r="U854" i="10" a="1"/>
  <c r="U854" i="10" s="1"/>
  <c r="S938" i="10"/>
  <c r="AB878" i="10" a="1"/>
  <c r="AB878" i="10" s="1"/>
  <c r="T878" i="10" a="1"/>
  <c r="T878" i="10" s="1"/>
  <c r="AA878" i="10" a="1"/>
  <c r="AA878" i="10" s="1"/>
  <c r="Z878" i="10" a="1"/>
  <c r="Z878" i="10" s="1"/>
  <c r="Y878" i="10" a="1"/>
  <c r="Y878" i="10" s="1"/>
  <c r="W878" i="10" a="1"/>
  <c r="W878" i="10" s="1"/>
  <c r="V878" i="10" a="1"/>
  <c r="V878" i="10" s="1"/>
  <c r="AC878" i="10" a="1"/>
  <c r="AC878" i="10" s="1"/>
  <c r="X878" i="10" a="1"/>
  <c r="X878" i="10" s="1"/>
  <c r="U878" i="10" a="1"/>
  <c r="U878" i="10" s="1"/>
  <c r="T63" i="9"/>
  <c r="S63" i="9"/>
  <c r="F67" i="9"/>
  <c r="BH1521" i="22" a="1"/>
  <c r="BH1521" i="22" s="1"/>
  <c r="BJ1521" i="22" a="1"/>
  <c r="BJ1521" i="22" s="1"/>
  <c r="BI1521" i="22" a="1"/>
  <c r="BI1521" i="22" s="1"/>
  <c r="BK1521" i="22" a="1"/>
  <c r="BK1521" i="22" s="1"/>
  <c r="BG993" i="22"/>
  <c r="BG441" i="22"/>
  <c r="BG1545" i="22"/>
  <c r="BH969" i="22" a="1"/>
  <c r="BH969" i="22" s="1"/>
  <c r="BI969" i="22" a="1"/>
  <c r="BI969" i="22" s="1"/>
  <c r="BJ969" i="22" a="1"/>
  <c r="BJ969" i="22" s="1"/>
  <c r="BK969" i="22" a="1"/>
  <c r="BK969" i="22" s="1"/>
  <c r="Z884" i="10" a="1"/>
  <c r="Z884" i="10" s="1"/>
  <c r="Y884" i="10" a="1"/>
  <c r="Y884" i="10" s="1"/>
  <c r="X884" i="10" a="1"/>
  <c r="X884" i="10" s="1"/>
  <c r="W884" i="10" a="1"/>
  <c r="W884" i="10" s="1"/>
  <c r="AC884" i="10" a="1"/>
  <c r="AC884" i="10" s="1"/>
  <c r="U884" i="10" a="1"/>
  <c r="U884" i="10" s="1"/>
  <c r="S944" i="10"/>
  <c r="AB884" i="10" a="1"/>
  <c r="AB884" i="10" s="1"/>
  <c r="T884" i="10" a="1"/>
  <c r="T884" i="10" s="1"/>
  <c r="AA884" i="10" a="1"/>
  <c r="AA884" i="10" s="1"/>
  <c r="V884" i="10" a="1"/>
  <c r="V884" i="10" s="1"/>
  <c r="BK1525" i="22" a="1"/>
  <c r="BK1525" i="22" s="1"/>
  <c r="BI1525" i="22" a="1"/>
  <c r="BI1525" i="22" s="1"/>
  <c r="BJ1525" i="22" a="1"/>
  <c r="BJ1525" i="22" s="1"/>
  <c r="BH1525" i="22" a="1"/>
  <c r="BH1525" i="22" s="1"/>
  <c r="BG997" i="22"/>
  <c r="BG445" i="22"/>
  <c r="BH421" i="22" a="1"/>
  <c r="BH421" i="22" s="1"/>
  <c r="BJ421" i="22" a="1"/>
  <c r="BJ421" i="22" s="1"/>
  <c r="BG1549" i="22"/>
  <c r="BI973" i="22" a="1"/>
  <c r="BI973" i="22" s="1"/>
  <c r="BH973" i="22" a="1"/>
  <c r="BH973" i="22" s="1"/>
  <c r="BJ973" i="22" a="1"/>
  <c r="BJ973" i="22" s="1"/>
  <c r="BK973" i="22" a="1"/>
  <c r="BK973" i="22" s="1"/>
  <c r="BJ1523" i="22" a="1"/>
  <c r="BJ1523" i="22" s="1"/>
  <c r="BH1523" i="22" a="1"/>
  <c r="BH1523" i="22" s="1"/>
  <c r="BI1523" i="22" a="1"/>
  <c r="BI1523" i="22" s="1"/>
  <c r="BK1523" i="22" a="1"/>
  <c r="BK1523" i="22" s="1"/>
  <c r="BG995" i="22"/>
  <c r="BG443" i="22"/>
  <c r="BK419" i="22" a="1"/>
  <c r="BK419" i="22" s="1"/>
  <c r="BI419" i="22" a="1"/>
  <c r="BI419" i="22" s="1"/>
  <c r="BH419" i="22" a="1"/>
  <c r="BH419" i="22" s="1"/>
  <c r="BJ419" i="22" a="1"/>
  <c r="BJ419" i="22" s="1"/>
  <c r="BG1547" i="22"/>
  <c r="BK971" i="22" a="1"/>
  <c r="BK971" i="22" s="1"/>
  <c r="BJ971" i="22" a="1"/>
  <c r="BJ971" i="22" s="1"/>
  <c r="BH971" i="22" a="1"/>
  <c r="BH971" i="22" s="1"/>
  <c r="BI971" i="22" a="1"/>
  <c r="BI971" i="22" s="1"/>
  <c r="BZ41" i="10"/>
  <c r="Z221" i="10" a="1"/>
  <c r="Z221" i="10" s="1"/>
  <c r="Z581" i="10" a="1"/>
  <c r="Z581" i="10" s="1"/>
  <c r="BF61" i="10"/>
  <c r="Z901" i="10" s="1" a="1"/>
  <c r="Z901" i="10" s="1"/>
  <c r="Z121" i="10" a="1"/>
  <c r="Z121" i="10" s="1"/>
  <c r="Z481" i="10" a="1"/>
  <c r="Z481" i="10" s="1"/>
  <c r="BP51" i="10"/>
  <c r="Z951" i="10" s="1" a="1"/>
  <c r="Z951" i="10" s="1"/>
  <c r="Z171" i="10" a="1"/>
  <c r="Z171" i="10" s="1"/>
  <c r="Z531" i="10" a="1"/>
  <c r="Z531" i="10" s="1"/>
  <c r="BV387" i="22"/>
  <c r="CE363" i="22" a="1"/>
  <c r="CE363" i="22" s="1"/>
  <c r="CA363" i="22" a="1"/>
  <c r="CA363" i="22" s="1"/>
  <c r="BW363" i="22" a="1"/>
  <c r="BW363" i="22" s="1"/>
  <c r="CD363" i="22" a="1"/>
  <c r="CD363" i="22" s="1"/>
  <c r="BZ363" i="22" a="1"/>
  <c r="BZ363" i="22" s="1"/>
  <c r="CF363" i="22" a="1"/>
  <c r="CF363" i="22" s="1"/>
  <c r="BY363" i="22" a="1"/>
  <c r="BY363" i="22" s="1"/>
  <c r="BX363" i="22" a="1"/>
  <c r="BX363" i="22" s="1"/>
  <c r="CC363" i="22" a="1"/>
  <c r="CC363" i="22" s="1"/>
  <c r="CB363" i="22" a="1"/>
  <c r="CB363" i="22" s="1"/>
  <c r="BK1516" i="22" a="1"/>
  <c r="BK1516" i="22" s="1"/>
  <c r="BH1516" i="22" a="1"/>
  <c r="BH1516" i="22" s="1"/>
  <c r="BI1516" i="22" a="1"/>
  <c r="BI1516" i="22" s="1"/>
  <c r="BJ1516" i="22" a="1"/>
  <c r="BJ1516" i="22" s="1"/>
  <c r="BG988" i="22"/>
  <c r="BG436" i="22"/>
  <c r="BG1540" i="22"/>
  <c r="BI964" i="22" a="1"/>
  <c r="BI964" i="22" s="1"/>
  <c r="BH964" i="22" a="1"/>
  <c r="BH964" i="22" s="1"/>
  <c r="BJ964" i="22" a="1"/>
  <c r="BJ964" i="22" s="1"/>
  <c r="BK964" i="22" a="1"/>
  <c r="BK964" i="22" s="1"/>
  <c r="BJ1538" i="22" a="1"/>
  <c r="BJ1538" i="22" s="1"/>
  <c r="BK1538" i="22" a="1"/>
  <c r="BK1538" i="22" s="1"/>
  <c r="BI1538" i="22" a="1"/>
  <c r="BI1538" i="22" s="1"/>
  <c r="BH1538" i="22" a="1"/>
  <c r="BH1538" i="22" s="1"/>
  <c r="BG1010" i="22"/>
  <c r="BG458" i="22"/>
  <c r="BI434" i="22" a="1"/>
  <c r="BI434" i="22" s="1"/>
  <c r="BH434" i="22" a="1"/>
  <c r="BH434" i="22" s="1"/>
  <c r="BJ434" i="22" a="1"/>
  <c r="BJ434" i="22" s="1"/>
  <c r="BK434" i="22" a="1"/>
  <c r="BK434" i="22" s="1"/>
  <c r="BG1562" i="22"/>
  <c r="BH986" i="22" a="1"/>
  <c r="BH986" i="22" s="1"/>
  <c r="BI986" i="22" a="1"/>
  <c r="BI986" i="22" s="1"/>
  <c r="BJ986" i="22" a="1"/>
  <c r="BJ986" i="22" s="1"/>
  <c r="BK986" i="22" a="1"/>
  <c r="BK986" i="22" s="1"/>
  <c r="BK1532" i="22" a="1"/>
  <c r="BK1532" i="22" s="1"/>
  <c r="BH1532" i="22" a="1"/>
  <c r="BH1532" i="22" s="1"/>
  <c r="BI1532" i="22" a="1"/>
  <c r="BI1532" i="22" s="1"/>
  <c r="BJ1532" i="22" a="1"/>
  <c r="BJ1532" i="22" s="1"/>
  <c r="BG1004" i="22"/>
  <c r="BG452" i="22"/>
  <c r="BI428" i="22" a="1"/>
  <c r="BI428" i="22" s="1"/>
  <c r="BH428" i="22" a="1"/>
  <c r="BH428" i="22" s="1"/>
  <c r="BJ428" i="22" a="1"/>
  <c r="BJ428" i="22" s="1"/>
  <c r="BK428" i="22" a="1"/>
  <c r="BK428" i="22" s="1"/>
  <c r="BG1556" i="22"/>
  <c r="BI980" i="22" a="1"/>
  <c r="BI980" i="22" s="1"/>
  <c r="BH980" i="22" a="1"/>
  <c r="BH980" i="22" s="1"/>
  <c r="BJ980" i="22" a="1"/>
  <c r="BJ980" i="22" s="1"/>
  <c r="BK980" i="22" a="1"/>
  <c r="BK980" i="22" s="1"/>
  <c r="CE360" i="22" a="1"/>
  <c r="CE360" i="22" s="1"/>
  <c r="CA360" i="22" a="1"/>
  <c r="CA360" i="22" s="1"/>
  <c r="BW360" i="22" a="1"/>
  <c r="BW360" i="22" s="1"/>
  <c r="BV384" i="22"/>
  <c r="CD360" i="22" a="1"/>
  <c r="CD360" i="22" s="1"/>
  <c r="BZ360" i="22" a="1"/>
  <c r="BZ360" i="22" s="1"/>
  <c r="CC360" i="22" a="1"/>
  <c r="CC360" i="22" s="1"/>
  <c r="CB360" i="22" a="1"/>
  <c r="CB360" i="22" s="1"/>
  <c r="CF360" i="22" a="1"/>
  <c r="CF360" i="22" s="1"/>
  <c r="BY360" i="22" a="1"/>
  <c r="BY360" i="22" s="1"/>
  <c r="BX360" i="22" a="1"/>
  <c r="BX360" i="22" s="1"/>
  <c r="U61" i="9"/>
  <c r="T61" i="9"/>
  <c r="S61" i="9"/>
  <c r="F65" i="9"/>
  <c r="E69" i="9"/>
  <c r="R65" i="9"/>
  <c r="Q65" i="9"/>
  <c r="P65" i="9"/>
  <c r="S905" i="10"/>
  <c r="W845" i="10" a="1"/>
  <c r="W845" i="10" s="1"/>
  <c r="V845" i="10" a="1"/>
  <c r="V845" i="10" s="1"/>
  <c r="AC845" i="10" a="1"/>
  <c r="AC845" i="10" s="1"/>
  <c r="U845" i="10" a="1"/>
  <c r="U845" i="10" s="1"/>
  <c r="AB845" i="10" a="1"/>
  <c r="AB845" i="10" s="1"/>
  <c r="T845" i="10" a="1"/>
  <c r="T845" i="10" s="1"/>
  <c r="Z845" i="10" a="1"/>
  <c r="Z845" i="10" s="1"/>
  <c r="Y845" i="10" a="1"/>
  <c r="Y845" i="10" s="1"/>
  <c r="AA845" i="10" a="1"/>
  <c r="AA845" i="10" s="1"/>
  <c r="X845" i="10" a="1"/>
  <c r="X845" i="10" s="1"/>
  <c r="CE340" i="22" a="1"/>
  <c r="CE340" i="22" s="1"/>
  <c r="CA340" i="22" a="1"/>
  <c r="CA340" i="22" s="1"/>
  <c r="BW340" i="22" a="1"/>
  <c r="BW340" i="22" s="1"/>
  <c r="BH412" i="22" s="1" a="1"/>
  <c r="BH412" i="22" s="1"/>
  <c r="BV364" i="22"/>
  <c r="CD340" i="22" a="1"/>
  <c r="CD340" i="22" s="1"/>
  <c r="BZ340" i="22" a="1"/>
  <c r="BZ340" i="22" s="1"/>
  <c r="BK412" i="22" s="1" a="1"/>
  <c r="BK412" i="22" s="1"/>
  <c r="CC340" i="22" a="1"/>
  <c r="CC340" i="22" s="1"/>
  <c r="CB340" i="22" a="1"/>
  <c r="CB340" i="22" s="1"/>
  <c r="CF340" i="22" a="1"/>
  <c r="CF340" i="22" s="1"/>
  <c r="BY340" i="22" a="1"/>
  <c r="BY340" i="22" s="1"/>
  <c r="BJ412" i="22" s="1" a="1"/>
  <c r="BJ412" i="22" s="1"/>
  <c r="BX340" i="22" a="1"/>
  <c r="BX340" i="22" s="1"/>
  <c r="BI412" i="22" s="1" a="1"/>
  <c r="BI412" i="22" s="1"/>
  <c r="CE354" i="22" a="1"/>
  <c r="CE354" i="22" s="1"/>
  <c r="CA354" i="22" a="1"/>
  <c r="CA354" i="22" s="1"/>
  <c r="BW354" i="22" a="1"/>
  <c r="BW354" i="22" s="1"/>
  <c r="BH426" i="22" s="1" a="1"/>
  <c r="BH426" i="22" s="1"/>
  <c r="BV378" i="22"/>
  <c r="CD354" i="22" a="1"/>
  <c r="CD354" i="22" s="1"/>
  <c r="BZ354" i="22" a="1"/>
  <c r="BZ354" i="22" s="1"/>
  <c r="CC354" i="22" a="1"/>
  <c r="CC354" i="22" s="1"/>
  <c r="CB354" i="22" a="1"/>
  <c r="CB354" i="22" s="1"/>
  <c r="CF354" i="22" a="1"/>
  <c r="CF354" i="22" s="1"/>
  <c r="BY354" i="22" a="1"/>
  <c r="BY354" i="22" s="1"/>
  <c r="BX354" i="22" a="1"/>
  <c r="BX354" i="22" s="1"/>
  <c r="BK1529" i="22" a="1"/>
  <c r="BK1529" i="22" s="1"/>
  <c r="BH1529" i="22" a="1"/>
  <c r="BH1529" i="22" s="1"/>
  <c r="BI1529" i="22" a="1"/>
  <c r="BI1529" i="22" s="1"/>
  <c r="BJ1529" i="22" a="1"/>
  <c r="BJ1529" i="22" s="1"/>
  <c r="BG1001" i="22"/>
  <c r="BG449" i="22"/>
  <c r="BI425" i="22" a="1"/>
  <c r="BI425" i="22" s="1"/>
  <c r="BH425" i="22" a="1"/>
  <c r="BH425" i="22" s="1"/>
  <c r="BJ425" i="22" a="1"/>
  <c r="BJ425" i="22" s="1"/>
  <c r="BG1553" i="22"/>
  <c r="BH977" i="22" a="1"/>
  <c r="BH977" i="22" s="1"/>
  <c r="BI977" i="22" a="1"/>
  <c r="BI977" i="22" s="1"/>
  <c r="BK977" i="22" a="1"/>
  <c r="BK977" i="22" s="1"/>
  <c r="BJ977" i="22" a="1"/>
  <c r="BJ977" i="22" s="1"/>
  <c r="P81" i="7"/>
  <c r="V80" i="11" s="1"/>
  <c r="H81" i="7"/>
  <c r="O81" i="7"/>
  <c r="U80" i="11" s="1"/>
  <c r="G81" i="7"/>
  <c r="N81" i="7"/>
  <c r="T80" i="11" s="1"/>
  <c r="F81" i="7"/>
  <c r="H80" i="11" s="1"/>
  <c r="M81" i="7"/>
  <c r="S80" i="11" s="1"/>
  <c r="E81" i="7"/>
  <c r="G80" i="11" s="1"/>
  <c r="B86" i="7"/>
  <c r="L81" i="7"/>
  <c r="N80" i="11" s="1"/>
  <c r="D81" i="7"/>
  <c r="K81" i="7"/>
  <c r="M80" i="11" s="1"/>
  <c r="C81" i="7"/>
  <c r="J81" i="7"/>
  <c r="L80" i="11" s="1"/>
  <c r="I81" i="7"/>
  <c r="K80" i="11" s="1"/>
  <c r="BJ1531" i="22" a="1"/>
  <c r="BJ1531" i="22" s="1"/>
  <c r="BH1531" i="22" a="1"/>
  <c r="BH1531" i="22" s="1"/>
  <c r="BI1531" i="22" a="1"/>
  <c r="BI1531" i="22" s="1"/>
  <c r="BK1531" i="22" a="1"/>
  <c r="BK1531" i="22" s="1"/>
  <c r="BG1003" i="22"/>
  <c r="BG451" i="22"/>
  <c r="BH427" i="22" a="1"/>
  <c r="BH427" i="22" s="1"/>
  <c r="BI427" i="22" a="1"/>
  <c r="BI427" i="22" s="1"/>
  <c r="BK427" i="22" a="1"/>
  <c r="BK427" i="22" s="1"/>
  <c r="BJ427" i="22" a="1"/>
  <c r="BJ427" i="22" s="1"/>
  <c r="BG1555" i="22"/>
  <c r="BK979" i="22" a="1"/>
  <c r="BK979" i="22" s="1"/>
  <c r="BJ979" i="22" a="1"/>
  <c r="BJ979" i="22" s="1"/>
  <c r="BH979" i="22" a="1"/>
  <c r="BH979" i="22" s="1"/>
  <c r="BI979" i="22" a="1"/>
  <c r="BI979" i="22" s="1"/>
  <c r="Z860" i="10" a="1"/>
  <c r="Z860" i="10" s="1"/>
  <c r="Y860" i="10" a="1"/>
  <c r="Y860" i="10" s="1"/>
  <c r="X860" i="10" a="1"/>
  <c r="X860" i="10" s="1"/>
  <c r="S920" i="10"/>
  <c r="W860" i="10" a="1"/>
  <c r="W860" i="10" s="1"/>
  <c r="AC860" i="10" a="1"/>
  <c r="AC860" i="10" s="1"/>
  <c r="U860" i="10" a="1"/>
  <c r="U860" i="10" s="1"/>
  <c r="AB860" i="10" a="1"/>
  <c r="AB860" i="10" s="1"/>
  <c r="T860" i="10" a="1"/>
  <c r="T860" i="10" s="1"/>
  <c r="AA860" i="10" a="1"/>
  <c r="AA860" i="10" s="1"/>
  <c r="V860" i="10" a="1"/>
  <c r="V860" i="10" s="1"/>
  <c r="BJ1519" i="22" a="1"/>
  <c r="BJ1519" i="22" s="1"/>
  <c r="BH1519" i="22" a="1"/>
  <c r="BH1519" i="22" s="1"/>
  <c r="BI1519" i="22" a="1"/>
  <c r="BI1519" i="22" s="1"/>
  <c r="BK1519" i="22" a="1"/>
  <c r="BK1519" i="22" s="1"/>
  <c r="BG991" i="22"/>
  <c r="BG439" i="22"/>
  <c r="BH415" i="22" a="1"/>
  <c r="BH415" i="22" s="1"/>
  <c r="BI415" i="22" a="1"/>
  <c r="BI415" i="22" s="1"/>
  <c r="BK415" i="22" a="1"/>
  <c r="BK415" i="22" s="1"/>
  <c r="BG1543" i="22"/>
  <c r="BK967" i="22" a="1"/>
  <c r="BK967" i="22" s="1"/>
  <c r="BI967" i="22" a="1"/>
  <c r="BI967" i="22" s="1"/>
  <c r="BJ967" i="22" a="1"/>
  <c r="BJ967" i="22" s="1"/>
  <c r="BH967" i="22" a="1"/>
  <c r="BH967" i="22" s="1"/>
  <c r="Z937" i="10" a="1"/>
  <c r="Z937" i="10" s="1"/>
  <c r="V937" i="10" a="1"/>
  <c r="V937" i="10" s="1"/>
  <c r="AC937" i="10" a="1"/>
  <c r="AC937" i="10" s="1"/>
  <c r="Y937" i="10" a="1"/>
  <c r="Y937" i="10" s="1"/>
  <c r="U937" i="10" a="1"/>
  <c r="U937" i="10" s="1"/>
  <c r="AB937" i="10" a="1"/>
  <c r="AB937" i="10" s="1"/>
  <c r="AA937" i="10" a="1"/>
  <c r="AA937" i="10" s="1"/>
  <c r="X937" i="10" a="1"/>
  <c r="X937" i="10" s="1"/>
  <c r="S997" i="10"/>
  <c r="W937" i="10" a="1"/>
  <c r="W937" i="10" s="1"/>
  <c r="T937" i="10" a="1"/>
  <c r="T937" i="10" s="1"/>
  <c r="F66" i="9"/>
  <c r="U62" i="9"/>
  <c r="T62" i="9"/>
  <c r="S62" i="9"/>
  <c r="C68" i="9"/>
  <c r="K64" i="9"/>
  <c r="BJ1524" i="22" a="1"/>
  <c r="BJ1524" i="22" s="1"/>
  <c r="BK1524" i="22" a="1"/>
  <c r="BK1524" i="22" s="1"/>
  <c r="BH1524" i="22" a="1"/>
  <c r="BH1524" i="22" s="1"/>
  <c r="BI1524" i="22" a="1"/>
  <c r="BI1524" i="22" s="1"/>
  <c r="BG996" i="22"/>
  <c r="BG444" i="22"/>
  <c r="BK420" i="22" a="1"/>
  <c r="BK420" i="22" s="1"/>
  <c r="BI420" i="22" a="1"/>
  <c r="BI420" i="22" s="1"/>
  <c r="BH420" i="22" a="1"/>
  <c r="BH420" i="22" s="1"/>
  <c r="BJ420" i="22" a="1"/>
  <c r="BJ420" i="22" s="1"/>
  <c r="BG1548" i="22"/>
  <c r="BK972" i="22" a="1"/>
  <c r="BK972" i="22" s="1"/>
  <c r="BI972" i="22" a="1"/>
  <c r="BI972" i="22" s="1"/>
  <c r="BH972" i="22" a="1"/>
  <c r="BH972" i="22" s="1"/>
  <c r="BJ972" i="22" a="1"/>
  <c r="BJ972" i="22" s="1"/>
  <c r="AC952" i="10" a="1"/>
  <c r="AC952" i="10" s="1"/>
  <c r="Y952" i="10" a="1"/>
  <c r="Y952" i="10" s="1"/>
  <c r="U952" i="10" a="1"/>
  <c r="U952" i="10" s="1"/>
  <c r="AB952" i="10" a="1"/>
  <c r="AB952" i="10" s="1"/>
  <c r="X952" i="10" a="1"/>
  <c r="X952" i="10" s="1"/>
  <c r="T952" i="10" a="1"/>
  <c r="T952" i="10" s="1"/>
  <c r="S1012" i="10"/>
  <c r="W952" i="10" a="1"/>
  <c r="W952" i="10" s="1"/>
  <c r="V952" i="10" a="1"/>
  <c r="V952" i="10" s="1"/>
  <c r="AA952" i="10" a="1"/>
  <c r="AA952" i="10" s="1"/>
  <c r="Z952" i="10" a="1"/>
  <c r="Z952" i="10" s="1"/>
  <c r="S967" i="10"/>
  <c r="AC907" i="10" a="1"/>
  <c r="AC907" i="10" s="1"/>
  <c r="U907" i="10" a="1"/>
  <c r="U907" i="10" s="1"/>
  <c r="AB907" i="10" a="1"/>
  <c r="AB907" i="10" s="1"/>
  <c r="T907" i="10" a="1"/>
  <c r="T907" i="10" s="1"/>
  <c r="AA907" i="10" a="1"/>
  <c r="AA907" i="10" s="1"/>
  <c r="Z907" i="10" a="1"/>
  <c r="Z907" i="10" s="1"/>
  <c r="Y907" i="10" a="1"/>
  <c r="Y907" i="10" s="1"/>
  <c r="X907" i="10" a="1"/>
  <c r="X907" i="10" s="1"/>
  <c r="W907" i="10" a="1"/>
  <c r="W907" i="10" s="1"/>
  <c r="V907" i="10" a="1"/>
  <c r="V907" i="10" s="1"/>
  <c r="CE359" i="22" a="1"/>
  <c r="CE359" i="22" s="1"/>
  <c r="CA359" i="22" a="1"/>
  <c r="CA359" i="22" s="1"/>
  <c r="BW359" i="22" a="1"/>
  <c r="BW359" i="22" s="1"/>
  <c r="BV383" i="22"/>
  <c r="CD359" i="22" a="1"/>
  <c r="CD359" i="22" s="1"/>
  <c r="BZ359" i="22" a="1"/>
  <c r="BZ359" i="22" s="1"/>
  <c r="CF359" i="22" a="1"/>
  <c r="CF359" i="22" s="1"/>
  <c r="BY359" i="22" a="1"/>
  <c r="BY359" i="22" s="1"/>
  <c r="BX359" i="22" a="1"/>
  <c r="BX359" i="22" s="1"/>
  <c r="CC359" i="22" a="1"/>
  <c r="CC359" i="22" s="1"/>
  <c r="CB359" i="22" a="1"/>
  <c r="CB359" i="22" s="1"/>
  <c r="BJ1528" i="22" a="1"/>
  <c r="BJ1528" i="22" s="1"/>
  <c r="BK1528" i="22" a="1"/>
  <c r="BK1528" i="22" s="1"/>
  <c r="BH1528" i="22" a="1"/>
  <c r="BH1528" i="22" s="1"/>
  <c r="BI1528" i="22" a="1"/>
  <c r="BI1528" i="22" s="1"/>
  <c r="BG1000" i="22"/>
  <c r="BG448" i="22"/>
  <c r="BI424" i="22" a="1"/>
  <c r="BI424" i="22" s="1"/>
  <c r="BJ424" i="22" a="1"/>
  <c r="BJ424" i="22" s="1"/>
  <c r="BH424" i="22" a="1"/>
  <c r="BH424" i="22" s="1"/>
  <c r="BK424" i="22" a="1"/>
  <c r="BK424" i="22" s="1"/>
  <c r="BG1552" i="22"/>
  <c r="BI976" i="22" a="1"/>
  <c r="BI976" i="22" s="1"/>
  <c r="BH976" i="22" a="1"/>
  <c r="BH976" i="22" s="1"/>
  <c r="BJ976" i="22" a="1"/>
  <c r="BJ976" i="22" s="1"/>
  <c r="BK976" i="22" a="1"/>
  <c r="BK976" i="22" s="1"/>
  <c r="X24" i="14"/>
  <c r="Y24" i="14" s="1"/>
  <c r="AI43" i="7"/>
  <c r="AI65" i="7"/>
  <c r="CH58" i="10"/>
  <c r="X298" i="10" a="1"/>
  <c r="X298" i="10" s="1"/>
  <c r="X658" i="10" a="1"/>
  <c r="X658" i="10" s="1"/>
  <c r="J80" i="7"/>
  <c r="L79" i="11" s="1"/>
  <c r="I80" i="7"/>
  <c r="K79" i="11" s="1"/>
  <c r="P80" i="7"/>
  <c r="V79" i="11" s="1"/>
  <c r="H80" i="7"/>
  <c r="O80" i="7"/>
  <c r="U79" i="11" s="1"/>
  <c r="G80" i="7"/>
  <c r="N80" i="7"/>
  <c r="T79" i="11" s="1"/>
  <c r="F80" i="7"/>
  <c r="H79" i="11" s="1"/>
  <c r="M80" i="7"/>
  <c r="S79" i="11" s="1"/>
  <c r="E80" i="7"/>
  <c r="G79" i="11" s="1"/>
  <c r="B85" i="7"/>
  <c r="L80" i="7"/>
  <c r="N79" i="11" s="1"/>
  <c r="D80" i="7"/>
  <c r="K80" i="7"/>
  <c r="M79" i="11" s="1"/>
  <c r="C80" i="7"/>
  <c r="CE368" i="22" a="1"/>
  <c r="CE368" i="22" s="1"/>
  <c r="CA368" i="22" a="1"/>
  <c r="CA368" i="22" s="1"/>
  <c r="BW368" i="22" a="1"/>
  <c r="BW368" i="22" s="1"/>
  <c r="BV392" i="22"/>
  <c r="CD368" i="22" a="1"/>
  <c r="CD368" i="22" s="1"/>
  <c r="BZ368" i="22" a="1"/>
  <c r="BZ368" i="22" s="1"/>
  <c r="CC368" i="22" a="1"/>
  <c r="CC368" i="22" s="1"/>
  <c r="CB368" i="22" a="1"/>
  <c r="CB368" i="22" s="1"/>
  <c r="CF368" i="22" a="1"/>
  <c r="CF368" i="22" s="1"/>
  <c r="BY368" i="22" a="1"/>
  <c r="BY368" i="22" s="1"/>
  <c r="BX368" i="22" a="1"/>
  <c r="BX368" i="22" s="1"/>
  <c r="BH1515" i="22" a="1"/>
  <c r="BH1515" i="22" s="1"/>
  <c r="BI1515" i="22" a="1"/>
  <c r="BI1515" i="22" s="1"/>
  <c r="BK1515" i="22" a="1"/>
  <c r="BK1515" i="22" s="1"/>
  <c r="BJ1515" i="22" a="1"/>
  <c r="BJ1515" i="22" s="1"/>
  <c r="BG987" i="22"/>
  <c r="BG435" i="22"/>
  <c r="BI411" i="22" a="1"/>
  <c r="BI411" i="22" s="1"/>
  <c r="BH411" i="22" a="1"/>
  <c r="BH411" i="22" s="1"/>
  <c r="BK411" i="22" a="1"/>
  <c r="BK411" i="22" s="1"/>
  <c r="BJ411" i="22" a="1"/>
  <c r="BJ411" i="22" s="1"/>
  <c r="BG1539" i="22"/>
  <c r="BK963" i="22" a="1"/>
  <c r="BK963" i="22" s="1"/>
  <c r="BI963" i="22" a="1"/>
  <c r="BI963" i="22" s="1"/>
  <c r="BJ963" i="22" a="1"/>
  <c r="BJ963" i="22" s="1"/>
  <c r="BH963" i="22" a="1"/>
  <c r="BH963" i="22" s="1"/>
  <c r="AC859" i="10" a="1"/>
  <c r="AC859" i="10" s="1"/>
  <c r="U859" i="10" a="1"/>
  <c r="U859" i="10" s="1"/>
  <c r="AB859" i="10" a="1"/>
  <c r="AB859" i="10" s="1"/>
  <c r="T859" i="10" a="1"/>
  <c r="T859" i="10" s="1"/>
  <c r="AA859" i="10" a="1"/>
  <c r="AA859" i="10" s="1"/>
  <c r="Z859" i="10" a="1"/>
  <c r="Z859" i="10" s="1"/>
  <c r="X859" i="10" a="1"/>
  <c r="X859" i="10" s="1"/>
  <c r="S919" i="10"/>
  <c r="W859" i="10" a="1"/>
  <c r="W859" i="10" s="1"/>
  <c r="Y859" i="10" a="1"/>
  <c r="Y859" i="10" s="1"/>
  <c r="V859" i="10" a="1"/>
  <c r="V859" i="10" s="1"/>
  <c r="AC851" i="10" a="1"/>
  <c r="AC851" i="10" s="1"/>
  <c r="U851" i="10" a="1"/>
  <c r="U851" i="10" s="1"/>
  <c r="AB851" i="10" a="1"/>
  <c r="AB851" i="10" s="1"/>
  <c r="T851" i="10" a="1"/>
  <c r="T851" i="10" s="1"/>
  <c r="AA851" i="10" a="1"/>
  <c r="AA851" i="10" s="1"/>
  <c r="Z851" i="10" a="1"/>
  <c r="Z851" i="10" s="1"/>
  <c r="X851" i="10" a="1"/>
  <c r="X851" i="10" s="1"/>
  <c r="S911" i="10"/>
  <c r="W851" i="10" a="1"/>
  <c r="W851" i="10" s="1"/>
  <c r="Y851" i="10" a="1"/>
  <c r="Y851" i="10" s="1"/>
  <c r="V851" i="10" a="1"/>
  <c r="V851" i="10" s="1"/>
  <c r="E63" i="9"/>
  <c r="P64" i="9" s="1"/>
  <c r="R59" i="9"/>
  <c r="Q59" i="9"/>
  <c r="P59" i="9"/>
  <c r="AA913" i="10" a="1"/>
  <c r="AA913" i="10" s="1"/>
  <c r="Z913" i="10" a="1"/>
  <c r="Z913" i="10" s="1"/>
  <c r="Y913" i="10" a="1"/>
  <c r="Y913" i="10" s="1"/>
  <c r="X913" i="10" a="1"/>
  <c r="X913" i="10" s="1"/>
  <c r="W913" i="10" a="1"/>
  <c r="W913" i="10" s="1"/>
  <c r="V913" i="10" a="1"/>
  <c r="V913" i="10" s="1"/>
  <c r="AC913" i="10" a="1"/>
  <c r="AC913" i="10" s="1"/>
  <c r="U913" i="10" a="1"/>
  <c r="U913" i="10" s="1"/>
  <c r="AB913" i="10" a="1"/>
  <c r="AB913" i="10" s="1"/>
  <c r="S973" i="10"/>
  <c r="T913" i="10" a="1"/>
  <c r="T913" i="10" s="1"/>
  <c r="CC376" i="22" a="1"/>
  <c r="CC376" i="22" s="1"/>
  <c r="CE376" i="22" a="1"/>
  <c r="CE376" i="22" s="1"/>
  <c r="CA376" i="22" a="1"/>
  <c r="CA376" i="22" s="1"/>
  <c r="BW376" i="22" a="1"/>
  <c r="BW376" i="22" s="1"/>
  <c r="BV400" i="22"/>
  <c r="CD376" i="22" a="1"/>
  <c r="CD376" i="22" s="1"/>
  <c r="BZ376" i="22" a="1"/>
  <c r="BZ376" i="22" s="1"/>
  <c r="CB376" i="22" a="1"/>
  <c r="CB376" i="22" s="1"/>
  <c r="BY376" i="22" a="1"/>
  <c r="BY376" i="22" s="1"/>
  <c r="CF376" i="22" a="1"/>
  <c r="CF376" i="22" s="1"/>
  <c r="BX376" i="22" a="1"/>
  <c r="BX376" i="22" s="1"/>
  <c r="S986" i="10"/>
  <c r="AA926" i="10" a="1"/>
  <c r="AA926" i="10" s="1"/>
  <c r="W926" i="10" a="1"/>
  <c r="W926" i="10" s="1"/>
  <c r="Z926" i="10" a="1"/>
  <c r="Z926" i="10" s="1"/>
  <c r="V926" i="10" a="1"/>
  <c r="V926" i="10" s="1"/>
  <c r="U926" i="10" a="1"/>
  <c r="U926" i="10" s="1"/>
  <c r="T926" i="10" a="1"/>
  <c r="T926" i="10" s="1"/>
  <c r="AC926" i="10" a="1"/>
  <c r="AC926" i="10" s="1"/>
  <c r="AB926" i="10" a="1"/>
  <c r="AB926" i="10" s="1"/>
  <c r="Y926" i="10" a="1"/>
  <c r="Y926" i="10" s="1"/>
  <c r="X926" i="10" a="1"/>
  <c r="X926" i="10" s="1"/>
  <c r="CE345" i="22" a="1"/>
  <c r="CE345" i="22" s="1"/>
  <c r="CA345" i="22" a="1"/>
  <c r="CA345" i="22" s="1"/>
  <c r="BW345" i="22" a="1"/>
  <c r="BW345" i="22" s="1"/>
  <c r="BH417" i="22" s="1" a="1"/>
  <c r="BH417" i="22" s="1"/>
  <c r="BV369" i="22"/>
  <c r="CD345" i="22" a="1"/>
  <c r="CD345" i="22" s="1"/>
  <c r="BZ345" i="22" a="1"/>
  <c r="BZ345" i="22" s="1"/>
  <c r="BK417" i="22" s="1" a="1"/>
  <c r="BK417" i="22" s="1"/>
  <c r="CF345" i="22" a="1"/>
  <c r="CF345" i="22" s="1"/>
  <c r="BY345" i="22" a="1"/>
  <c r="BY345" i="22" s="1"/>
  <c r="BJ417" i="22" s="1" a="1"/>
  <c r="BJ417" i="22" s="1"/>
  <c r="BX345" i="22" a="1"/>
  <c r="BX345" i="22" s="1"/>
  <c r="BI417" i="22" s="1" a="1"/>
  <c r="BI417" i="22" s="1"/>
  <c r="CC345" i="22" a="1"/>
  <c r="CC345" i="22" s="1"/>
  <c r="CB345" i="22" a="1"/>
  <c r="CB345" i="22" s="1"/>
  <c r="CK51" i="10"/>
  <c r="AA291" i="10" a="1"/>
  <c r="AA291" i="10" s="1"/>
  <c r="AA651" i="10" a="1"/>
  <c r="AA651" i="10" s="1"/>
  <c r="BK1518" i="22" a="1"/>
  <c r="BK1518" i="22" s="1"/>
  <c r="BJ1518" i="22" a="1"/>
  <c r="BJ1518" i="22" s="1"/>
  <c r="BI1518" i="22" a="1"/>
  <c r="BI1518" i="22" s="1"/>
  <c r="BH1518" i="22" a="1"/>
  <c r="BH1518" i="22" s="1"/>
  <c r="BG990" i="22"/>
  <c r="BG438" i="22"/>
  <c r="BJ414" i="22" a="1"/>
  <c r="BJ414" i="22" s="1"/>
  <c r="BI414" i="22" a="1"/>
  <c r="BI414" i="22" s="1"/>
  <c r="BH414" i="22" a="1"/>
  <c r="BH414" i="22" s="1"/>
  <c r="BK414" i="22" a="1"/>
  <c r="BK414" i="22" s="1"/>
  <c r="BG1542" i="22"/>
  <c r="BH966" i="22" a="1"/>
  <c r="BH966" i="22" s="1"/>
  <c r="BI966" i="22" a="1"/>
  <c r="BI966" i="22" s="1"/>
  <c r="BK966" i="22" a="1"/>
  <c r="BK966" i="22" s="1"/>
  <c r="BJ966" i="22" a="1"/>
  <c r="BJ966" i="22" s="1"/>
  <c r="CJ31" i="10"/>
  <c r="Z271" i="10" a="1"/>
  <c r="Z271" i="10" s="1"/>
  <c r="Z631" i="10" a="1"/>
  <c r="Z631" i="10" s="1"/>
  <c r="S954" i="10"/>
  <c r="AB894" i="10" a="1"/>
  <c r="AB894" i="10" s="1"/>
  <c r="T894" i="10" a="1"/>
  <c r="T894" i="10" s="1"/>
  <c r="AA894" i="10" a="1"/>
  <c r="AA894" i="10" s="1"/>
  <c r="Z894" i="10" a="1"/>
  <c r="Z894" i="10" s="1"/>
  <c r="Y894" i="10" a="1"/>
  <c r="Y894" i="10" s="1"/>
  <c r="X894" i="10" a="1"/>
  <c r="X894" i="10" s="1"/>
  <c r="W894" i="10" a="1"/>
  <c r="W894" i="10" s="1"/>
  <c r="V894" i="10" a="1"/>
  <c r="V894" i="10" s="1"/>
  <c r="AC894" i="10" a="1"/>
  <c r="AC894" i="10" s="1"/>
  <c r="U894" i="10" a="1"/>
  <c r="U894" i="10" s="1"/>
  <c r="S948" i="10"/>
  <c r="V888" i="10" a="1"/>
  <c r="V888" i="10" s="1"/>
  <c r="AC888" i="10" a="1"/>
  <c r="AC888" i="10" s="1"/>
  <c r="U888" i="10" a="1"/>
  <c r="U888" i="10" s="1"/>
  <c r="AB888" i="10" a="1"/>
  <c r="AB888" i="10" s="1"/>
  <c r="T888" i="10" a="1"/>
  <c r="T888" i="10" s="1"/>
  <c r="AA888" i="10" a="1"/>
  <c r="AA888" i="10" s="1"/>
  <c r="Y888" i="10" a="1"/>
  <c r="Y888" i="10" s="1"/>
  <c r="X888" i="10" a="1"/>
  <c r="X888" i="10" s="1"/>
  <c r="Z888" i="10" a="1"/>
  <c r="Z888" i="10" s="1"/>
  <c r="W888" i="10" a="1"/>
  <c r="W888" i="10" s="1"/>
  <c r="BK1530" i="22" a="1"/>
  <c r="BK1530" i="22" s="1"/>
  <c r="BI1530" i="22" a="1"/>
  <c r="BI1530" i="22" s="1"/>
  <c r="BH1530" i="22" a="1"/>
  <c r="BH1530" i="22" s="1"/>
  <c r="BJ1530" i="22" a="1"/>
  <c r="BJ1530" i="22" s="1"/>
  <c r="BG1002" i="22"/>
  <c r="BG450" i="22"/>
  <c r="BK426" i="22" a="1"/>
  <c r="BK426" i="22" s="1"/>
  <c r="BJ426" i="22" a="1"/>
  <c r="BJ426" i="22" s="1"/>
  <c r="BI426" i="22" a="1"/>
  <c r="BI426" i="22" s="1"/>
  <c r="BG1554" i="22"/>
  <c r="BK978" i="22" a="1"/>
  <c r="BK978" i="22" s="1"/>
  <c r="BI978" i="22" a="1"/>
  <c r="BI978" i="22" s="1"/>
  <c r="BJ978" i="22" a="1"/>
  <c r="BJ978" i="22" s="1"/>
  <c r="BH978" i="22" a="1"/>
  <c r="BH978" i="22" s="1"/>
  <c r="S923" i="10"/>
  <c r="Y863" i="10" a="1"/>
  <c r="Y863" i="10" s="1"/>
  <c r="X863" i="10" a="1"/>
  <c r="X863" i="10" s="1"/>
  <c r="W863" i="10" a="1"/>
  <c r="W863" i="10" s="1"/>
  <c r="V863" i="10" a="1"/>
  <c r="V863" i="10" s="1"/>
  <c r="AB863" i="10" a="1"/>
  <c r="AB863" i="10" s="1"/>
  <c r="T863" i="10" a="1"/>
  <c r="T863" i="10" s="1"/>
  <c r="AA863" i="10" a="1"/>
  <c r="AA863" i="10" s="1"/>
  <c r="AC863" i="10" a="1"/>
  <c r="AC863" i="10" s="1"/>
  <c r="Z863" i="10" a="1"/>
  <c r="Z863" i="10" s="1"/>
  <c r="U863" i="10" a="1"/>
  <c r="U863" i="10" s="1"/>
  <c r="Z844" i="10" a="1"/>
  <c r="Z844" i="10" s="1"/>
  <c r="Y844" i="10" a="1"/>
  <c r="Y844" i="10" s="1"/>
  <c r="X844" i="10" a="1"/>
  <c r="X844" i="10" s="1"/>
  <c r="S904" i="10"/>
  <c r="W844" i="10" a="1"/>
  <c r="W844" i="10" s="1"/>
  <c r="AC844" i="10" a="1"/>
  <c r="AC844" i="10" s="1"/>
  <c r="U844" i="10" a="1"/>
  <c r="U844" i="10" s="1"/>
  <c r="AB844" i="10" a="1"/>
  <c r="AB844" i="10" s="1"/>
  <c r="T844" i="10" a="1"/>
  <c r="T844" i="10" s="1"/>
  <c r="AA844" i="10" a="1"/>
  <c r="AA844" i="10" s="1"/>
  <c r="V844" i="10" a="1"/>
  <c r="V844" i="10" s="1"/>
  <c r="V864" i="10" a="1"/>
  <c r="V864" i="10" s="1"/>
  <c r="AC864" i="10" a="1"/>
  <c r="AC864" i="10" s="1"/>
  <c r="U864" i="10" a="1"/>
  <c r="U864" i="10" s="1"/>
  <c r="AB864" i="10" a="1"/>
  <c r="AB864" i="10" s="1"/>
  <c r="T864" i="10" a="1"/>
  <c r="T864" i="10" s="1"/>
  <c r="AA864" i="10" a="1"/>
  <c r="AA864" i="10" s="1"/>
  <c r="S924" i="10"/>
  <c r="Y864" i="10" a="1"/>
  <c r="Y864" i="10" s="1"/>
  <c r="X864" i="10" a="1"/>
  <c r="X864" i="10" s="1"/>
  <c r="Z864" i="10" a="1"/>
  <c r="Z864" i="10" s="1"/>
  <c r="W864" i="10" a="1"/>
  <c r="W864" i="10" s="1"/>
  <c r="AB935" i="10" a="1"/>
  <c r="AB935" i="10" s="1"/>
  <c r="X935" i="10" a="1"/>
  <c r="X935" i="10" s="1"/>
  <c r="T935" i="10" a="1"/>
  <c r="T935" i="10" s="1"/>
  <c r="S995" i="10"/>
  <c r="AA935" i="10" a="1"/>
  <c r="AA935" i="10" s="1"/>
  <c r="W935" i="10" a="1"/>
  <c r="W935" i="10" s="1"/>
  <c r="AC935" i="10" a="1"/>
  <c r="AC935" i="10" s="1"/>
  <c r="Z935" i="10" a="1"/>
  <c r="Z935" i="10" s="1"/>
  <c r="Y935" i="10" a="1"/>
  <c r="Y935" i="10" s="1"/>
  <c r="V935" i="10" a="1"/>
  <c r="V935" i="10" s="1"/>
  <c r="U935" i="10" a="1"/>
  <c r="U935" i="10" s="1"/>
  <c r="BJ1517" i="22" a="1"/>
  <c r="BJ1517" i="22" s="1"/>
  <c r="BK1517" i="22" a="1"/>
  <c r="BK1517" i="22" s="1"/>
  <c r="BH1517" i="22" a="1"/>
  <c r="BH1517" i="22" s="1"/>
  <c r="BI1517" i="22" a="1"/>
  <c r="BI1517" i="22" s="1"/>
  <c r="BG989" i="22"/>
  <c r="BG437" i="22"/>
  <c r="BI413" i="22" a="1"/>
  <c r="BI413" i="22" s="1"/>
  <c r="BH413" i="22" a="1"/>
  <c r="BH413" i="22" s="1"/>
  <c r="BJ413" i="22" a="1"/>
  <c r="BJ413" i="22" s="1"/>
  <c r="BK413" i="22" a="1"/>
  <c r="BK413" i="22" s="1"/>
  <c r="BG1541" i="22"/>
  <c r="BJ965" i="22" a="1"/>
  <c r="BJ965" i="22" s="1"/>
  <c r="BH965" i="22" a="1"/>
  <c r="BH965" i="22" s="1"/>
  <c r="BI965" i="22" a="1"/>
  <c r="BI965" i="22" s="1"/>
  <c r="BK965" i="22" a="1"/>
  <c r="BK965" i="22" s="1"/>
  <c r="AC956" i="10" a="1"/>
  <c r="AC956" i="10" s="1"/>
  <c r="Y956" i="10" a="1"/>
  <c r="Y956" i="10" s="1"/>
  <c r="U956" i="10" a="1"/>
  <c r="U956" i="10" s="1"/>
  <c r="AB956" i="10" a="1"/>
  <c r="AB956" i="10" s="1"/>
  <c r="X956" i="10" a="1"/>
  <c r="X956" i="10" s="1"/>
  <c r="T956" i="10" a="1"/>
  <c r="T956" i="10" s="1"/>
  <c r="S1016" i="10"/>
  <c r="AA956" i="10" a="1"/>
  <c r="AA956" i="10" s="1"/>
  <c r="Z956" i="10" a="1"/>
  <c r="Z956" i="10" s="1"/>
  <c r="W956" i="10" a="1"/>
  <c r="W956" i="10" s="1"/>
  <c r="V956" i="10" a="1"/>
  <c r="V956" i="10" s="1"/>
  <c r="BK1522" i="22" a="1"/>
  <c r="BK1522" i="22" s="1"/>
  <c r="BI1522" i="22" a="1"/>
  <c r="BI1522" i="22" s="1"/>
  <c r="BH1522" i="22" a="1"/>
  <c r="BH1522" i="22" s="1"/>
  <c r="BJ1522" i="22" a="1"/>
  <c r="BJ1522" i="22" s="1"/>
  <c r="BG994" i="22"/>
  <c r="BG442" i="22"/>
  <c r="BI418" i="22" a="1"/>
  <c r="BI418" i="22" s="1"/>
  <c r="BK418" i="22" a="1"/>
  <c r="BK418" i="22" s="1"/>
  <c r="BG1546" i="22"/>
  <c r="BH970" i="22" a="1"/>
  <c r="BH970" i="22" s="1"/>
  <c r="BI970" i="22" a="1"/>
  <c r="BI970" i="22" s="1"/>
  <c r="BK970" i="22" a="1"/>
  <c r="BK970" i="22" s="1"/>
  <c r="BJ970" i="22" a="1"/>
  <c r="BJ970" i="22" s="1"/>
  <c r="BI1535" i="22" a="1"/>
  <c r="BI1535" i="22" s="1"/>
  <c r="BK1535" i="22" a="1"/>
  <c r="BK1535" i="22" s="1"/>
  <c r="BJ1535" i="22" a="1"/>
  <c r="BJ1535" i="22" s="1"/>
  <c r="BH1535" i="22" a="1"/>
  <c r="BH1535" i="22" s="1"/>
  <c r="BG1007" i="22"/>
  <c r="BG455" i="22"/>
  <c r="BK431" i="22" a="1"/>
  <c r="BK431" i="22" s="1"/>
  <c r="BI431" i="22" a="1"/>
  <c r="BI431" i="22" s="1"/>
  <c r="BJ431" i="22" a="1"/>
  <c r="BJ431" i="22" s="1"/>
  <c r="BH431" i="22" a="1"/>
  <c r="BH431" i="22" s="1"/>
  <c r="BG1559" i="22"/>
  <c r="BJ983" i="22" a="1"/>
  <c r="BJ983" i="22" s="1"/>
  <c r="BI983" i="22" a="1"/>
  <c r="BI983" i="22" s="1"/>
  <c r="BH983" i="22" a="1"/>
  <c r="BH983" i="22" s="1"/>
  <c r="BK983" i="22" a="1"/>
  <c r="BK983" i="22" s="1"/>
  <c r="AA865" i="10" a="1"/>
  <c r="AA865" i="10" s="1"/>
  <c r="Z865" i="10" a="1"/>
  <c r="Z865" i="10" s="1"/>
  <c r="Y865" i="10" a="1"/>
  <c r="Y865" i="10" s="1"/>
  <c r="X865" i="10" a="1"/>
  <c r="X865" i="10" s="1"/>
  <c r="V865" i="10" a="1"/>
  <c r="V865" i="10" s="1"/>
  <c r="AC865" i="10" a="1"/>
  <c r="AC865" i="10" s="1"/>
  <c r="U865" i="10" a="1"/>
  <c r="U865" i="10" s="1"/>
  <c r="W865" i="10" a="1"/>
  <c r="W865" i="10" s="1"/>
  <c r="T865" i="10" a="1"/>
  <c r="T865" i="10" s="1"/>
  <c r="S925" i="10"/>
  <c r="AB865" i="10" a="1"/>
  <c r="AB865" i="10" s="1"/>
  <c r="S963" i="10"/>
  <c r="Y903" i="10" a="1"/>
  <c r="Y903" i="10" s="1"/>
  <c r="X903" i="10" a="1"/>
  <c r="X903" i="10" s="1"/>
  <c r="W903" i="10" a="1"/>
  <c r="W903" i="10" s="1"/>
  <c r="V903" i="10" a="1"/>
  <c r="V903" i="10" s="1"/>
  <c r="AC903" i="10" a="1"/>
  <c r="AC903" i="10" s="1"/>
  <c r="U903" i="10" a="1"/>
  <c r="U903" i="10" s="1"/>
  <c r="AB903" i="10" a="1"/>
  <c r="AB903" i="10" s="1"/>
  <c r="T903" i="10" a="1"/>
  <c r="T903" i="10" s="1"/>
  <c r="AA903" i="10" a="1"/>
  <c r="AA903" i="10" s="1"/>
  <c r="Z903" i="10" a="1"/>
  <c r="Z903" i="10" s="1"/>
  <c r="AA881" i="10" a="1"/>
  <c r="AA881" i="10" s="1"/>
  <c r="Z881" i="10" a="1"/>
  <c r="Z881" i="10" s="1"/>
  <c r="Y881" i="10" a="1"/>
  <c r="Y881" i="10" s="1"/>
  <c r="X881" i="10" a="1"/>
  <c r="X881" i="10" s="1"/>
  <c r="V881" i="10" a="1"/>
  <c r="V881" i="10" s="1"/>
  <c r="AC881" i="10" a="1"/>
  <c r="AC881" i="10" s="1"/>
  <c r="U881" i="10" a="1"/>
  <c r="U881" i="10" s="1"/>
  <c r="S941" i="10"/>
  <c r="AB881" i="10" a="1"/>
  <c r="AB881" i="10" s="1"/>
  <c r="W881" i="10" a="1"/>
  <c r="W881" i="10" s="1"/>
  <c r="T881" i="10" a="1"/>
  <c r="T881" i="10" s="1"/>
  <c r="E61" i="28"/>
  <c r="S932" i="10"/>
  <c r="V872" i="10" a="1"/>
  <c r="V872" i="10" s="1"/>
  <c r="AC872" i="10" a="1"/>
  <c r="AC872" i="10" s="1"/>
  <c r="U872" i="10" a="1"/>
  <c r="U872" i="10" s="1"/>
  <c r="AB872" i="10" a="1"/>
  <c r="AB872" i="10" s="1"/>
  <c r="T872" i="10" a="1"/>
  <c r="T872" i="10" s="1"/>
  <c r="AA872" i="10" a="1"/>
  <c r="AA872" i="10" s="1"/>
  <c r="Y872" i="10" a="1"/>
  <c r="Y872" i="10" s="1"/>
  <c r="X872" i="10" a="1"/>
  <c r="X872" i="10" s="1"/>
  <c r="Z872" i="10" a="1"/>
  <c r="Z872" i="10" s="1"/>
  <c r="W872" i="10" a="1"/>
  <c r="W872" i="10" s="1"/>
  <c r="S947" i="10"/>
  <c r="Y887" i="10" a="1"/>
  <c r="Y887" i="10" s="1"/>
  <c r="X887" i="10" a="1"/>
  <c r="X887" i="10" s="1"/>
  <c r="W887" i="10" a="1"/>
  <c r="W887" i="10" s="1"/>
  <c r="V887" i="10" a="1"/>
  <c r="V887" i="10" s="1"/>
  <c r="AB887" i="10" a="1"/>
  <c r="AB887" i="10" s="1"/>
  <c r="T887" i="10" a="1"/>
  <c r="T887" i="10" s="1"/>
  <c r="AA887" i="10" a="1"/>
  <c r="AA887" i="10" s="1"/>
  <c r="AC887" i="10" a="1"/>
  <c r="AC887" i="10" s="1"/>
  <c r="Z887" i="10" a="1"/>
  <c r="Z887" i="10" s="1"/>
  <c r="U887" i="10" a="1"/>
  <c r="U887" i="10" s="1"/>
  <c r="BZ59" i="10"/>
  <c r="Z239" i="10" a="1"/>
  <c r="Z239" i="10" s="1"/>
  <c r="Z599" i="10" a="1"/>
  <c r="Z599" i="10" s="1"/>
  <c r="CC381" i="22" a="1"/>
  <c r="CC381" i="22" s="1"/>
  <c r="BY381" i="22" a="1"/>
  <c r="BY381" i="22" s="1"/>
  <c r="BV405" i="22"/>
  <c r="CE381" i="22" a="1"/>
  <c r="CE381" i="22" s="1"/>
  <c r="CA381" i="22" a="1"/>
  <c r="CA381" i="22" s="1"/>
  <c r="BW381" i="22" a="1"/>
  <c r="BW381" i="22" s="1"/>
  <c r="CD381" i="22" a="1"/>
  <c r="CD381" i="22" s="1"/>
  <c r="BZ381" i="22" a="1"/>
  <c r="BZ381" i="22" s="1"/>
  <c r="CB381" i="22" a="1"/>
  <c r="CB381" i="22" s="1"/>
  <c r="BX381" i="22" a="1"/>
  <c r="BX381" i="22" s="1"/>
  <c r="CF381" i="22" a="1"/>
  <c r="CF381" i="22" s="1"/>
  <c r="S930" i="10"/>
  <c r="AB870" i="10" a="1"/>
  <c r="AB870" i="10" s="1"/>
  <c r="T870" i="10" a="1"/>
  <c r="T870" i="10" s="1"/>
  <c r="AA870" i="10" a="1"/>
  <c r="AA870" i="10" s="1"/>
  <c r="Z870" i="10" a="1"/>
  <c r="Z870" i="10" s="1"/>
  <c r="Y870" i="10" a="1"/>
  <c r="Y870" i="10" s="1"/>
  <c r="W870" i="10" a="1"/>
  <c r="W870" i="10" s="1"/>
  <c r="V870" i="10" a="1"/>
  <c r="V870" i="10" s="1"/>
  <c r="AC870" i="10" a="1"/>
  <c r="AC870" i="10" s="1"/>
  <c r="X870" i="10" a="1"/>
  <c r="X870" i="10" s="1"/>
  <c r="U870" i="10" a="1"/>
  <c r="U870" i="10" s="1"/>
  <c r="L66" i="9"/>
  <c r="C70" i="9"/>
  <c r="K66" i="9"/>
  <c r="J66" i="9"/>
  <c r="BI1536" i="22" a="1"/>
  <c r="BI1536" i="22" s="1"/>
  <c r="BJ1536" i="22" a="1"/>
  <c r="BJ1536" i="22" s="1"/>
  <c r="BK1536" i="22" a="1"/>
  <c r="BK1536" i="22" s="1"/>
  <c r="BH1536" i="22" a="1"/>
  <c r="BH1536" i="22" s="1"/>
  <c r="BG1008" i="22"/>
  <c r="BG456" i="22"/>
  <c r="BI432" i="22" a="1"/>
  <c r="BI432" i="22" s="1"/>
  <c r="BH432" i="22" a="1"/>
  <c r="BH432" i="22" s="1"/>
  <c r="BJ432" i="22" a="1"/>
  <c r="BJ432" i="22" s="1"/>
  <c r="BK432" i="22" a="1"/>
  <c r="BK432" i="22" s="1"/>
  <c r="BG1560" i="22"/>
  <c r="BJ984" i="22" a="1"/>
  <c r="BJ984" i="22" s="1"/>
  <c r="BK984" i="22" a="1"/>
  <c r="BK984" i="22" s="1"/>
  <c r="BH984" i="22" a="1"/>
  <c r="BH984" i="22" s="1"/>
  <c r="BI984" i="22" a="1"/>
  <c r="BI984" i="22" s="1"/>
  <c r="BK1520" i="22" a="1"/>
  <c r="BK1520" i="22" s="1"/>
  <c r="BH1520" i="22" a="1"/>
  <c r="BH1520" i="22" s="1"/>
  <c r="BI1520" i="22" a="1"/>
  <c r="BI1520" i="22" s="1"/>
  <c r="BJ1520" i="22" a="1"/>
  <c r="BJ1520" i="22" s="1"/>
  <c r="BG992" i="22"/>
  <c r="BG440" i="22"/>
  <c r="BI416" i="22" a="1"/>
  <c r="BI416" i="22" s="1"/>
  <c r="BH416" i="22" a="1"/>
  <c r="BH416" i="22" s="1"/>
  <c r="BJ416" i="22" a="1"/>
  <c r="BJ416" i="22" s="1"/>
  <c r="BK416" i="22" a="1"/>
  <c r="BK416" i="22" s="1"/>
  <c r="BG1544" i="22"/>
  <c r="BH968" i="22" a="1"/>
  <c r="BH968" i="22" s="1"/>
  <c r="BJ968" i="22" a="1"/>
  <c r="BJ968" i="22" s="1"/>
  <c r="BK968" i="22" a="1"/>
  <c r="BK968" i="22" s="1"/>
  <c r="BI968" i="22" a="1"/>
  <c r="BI968" i="22" s="1"/>
  <c r="S939" i="10"/>
  <c r="Y879" i="10" a="1"/>
  <c r="Y879" i="10" s="1"/>
  <c r="X879" i="10" a="1"/>
  <c r="X879" i="10" s="1"/>
  <c r="W879" i="10" a="1"/>
  <c r="W879" i="10" s="1"/>
  <c r="V879" i="10" a="1"/>
  <c r="V879" i="10" s="1"/>
  <c r="AB879" i="10" a="1"/>
  <c r="AB879" i="10" s="1"/>
  <c r="T879" i="10" a="1"/>
  <c r="T879" i="10" s="1"/>
  <c r="AA879" i="10" a="1"/>
  <c r="AA879" i="10" s="1"/>
  <c r="AC879" i="10" a="1"/>
  <c r="AC879" i="10" s="1"/>
  <c r="Z879" i="10" a="1"/>
  <c r="Z879" i="10" s="1"/>
  <c r="U879" i="10" a="1"/>
  <c r="U879" i="10" s="1"/>
  <c r="AA921" i="10" a="1"/>
  <c r="AA921" i="10" s="1"/>
  <c r="Z921" i="10" a="1"/>
  <c r="Z921" i="10" s="1"/>
  <c r="Y921" i="10" a="1"/>
  <c r="Y921" i="10" s="1"/>
  <c r="S981" i="10"/>
  <c r="X921" i="10" a="1"/>
  <c r="X921" i="10" s="1"/>
  <c r="W921" i="10" a="1"/>
  <c r="W921" i="10" s="1"/>
  <c r="V921" i="10" a="1"/>
  <c r="V921" i="10" s="1"/>
  <c r="AC921" i="10" a="1"/>
  <c r="AC921" i="10" s="1"/>
  <c r="U921" i="10" a="1"/>
  <c r="U921" i="10" s="1"/>
  <c r="AB921" i="10" a="1"/>
  <c r="AB921" i="10" s="1"/>
  <c r="T921" i="10" a="1"/>
  <c r="T921" i="10" s="1"/>
  <c r="O37" i="26"/>
  <c r="R37" i="26" s="1"/>
  <c r="P37" i="26"/>
  <c r="N37" i="26"/>
  <c r="Q37" i="26" s="1"/>
  <c r="M38" i="26"/>
  <c r="S36" i="26"/>
  <c r="T36" i="26"/>
  <c r="CA61" i="10"/>
  <c r="AA241" i="10" a="1"/>
  <c r="AA241" i="10" s="1"/>
  <c r="AA601" i="10" a="1"/>
  <c r="AA601" i="10" s="1"/>
  <c r="S962" i="10"/>
  <c r="AB902" i="10" a="1"/>
  <c r="AB902" i="10" s="1"/>
  <c r="T902" i="10" a="1"/>
  <c r="T902" i="10" s="1"/>
  <c r="AA902" i="10" a="1"/>
  <c r="AA902" i="10" s="1"/>
  <c r="Z902" i="10" a="1"/>
  <c r="Z902" i="10" s="1"/>
  <c r="Y902" i="10" a="1"/>
  <c r="Y902" i="10" s="1"/>
  <c r="X902" i="10" a="1"/>
  <c r="X902" i="10" s="1"/>
  <c r="W902" i="10" a="1"/>
  <c r="W902" i="10" s="1"/>
  <c r="V902" i="10" a="1"/>
  <c r="V902" i="10" s="1"/>
  <c r="AC902" i="10" a="1"/>
  <c r="AC902" i="10" s="1"/>
  <c r="U902" i="10" a="1"/>
  <c r="U902" i="10" s="1"/>
  <c r="AA873" i="10" a="1"/>
  <c r="AA873" i="10" s="1"/>
  <c r="Z873" i="10" a="1"/>
  <c r="Z873" i="10" s="1"/>
  <c r="Y873" i="10" a="1"/>
  <c r="Y873" i="10" s="1"/>
  <c r="S933" i="10"/>
  <c r="X873" i="10" a="1"/>
  <c r="X873" i="10" s="1"/>
  <c r="V873" i="10" a="1"/>
  <c r="V873" i="10" s="1"/>
  <c r="AC873" i="10" a="1"/>
  <c r="AC873" i="10" s="1"/>
  <c r="U873" i="10" a="1"/>
  <c r="U873" i="10" s="1"/>
  <c r="AB873" i="10" a="1"/>
  <c r="AB873" i="10" s="1"/>
  <c r="W873" i="10" a="1"/>
  <c r="W873" i="10" s="1"/>
  <c r="T873" i="10" a="1"/>
  <c r="T873" i="10" s="1"/>
  <c r="AB943" i="10" a="1"/>
  <c r="AB943" i="10" s="1"/>
  <c r="X943" i="10" a="1"/>
  <c r="X943" i="10" s="1"/>
  <c r="T943" i="10" a="1"/>
  <c r="T943" i="10" s="1"/>
  <c r="S1003" i="10"/>
  <c r="AA943" i="10" a="1"/>
  <c r="AA943" i="10" s="1"/>
  <c r="W943" i="10" a="1"/>
  <c r="W943" i="10" s="1"/>
  <c r="Z943" i="10" a="1"/>
  <c r="Z943" i="10" s="1"/>
  <c r="Y943" i="10" a="1"/>
  <c r="Y943" i="10" s="1"/>
  <c r="V943" i="10" a="1"/>
  <c r="V943" i="10" s="1"/>
  <c r="U943" i="10" a="1"/>
  <c r="U943" i="10" s="1"/>
  <c r="AC943" i="10" a="1"/>
  <c r="AC943" i="10" s="1"/>
  <c r="S931" i="10"/>
  <c r="Y871" i="10" a="1"/>
  <c r="Y871" i="10" s="1"/>
  <c r="X871" i="10" a="1"/>
  <c r="X871" i="10" s="1"/>
  <c r="W871" i="10" a="1"/>
  <c r="W871" i="10" s="1"/>
  <c r="V871" i="10" a="1"/>
  <c r="V871" i="10" s="1"/>
  <c r="AB871" i="10" a="1"/>
  <c r="AB871" i="10" s="1"/>
  <c r="T871" i="10" a="1"/>
  <c r="T871" i="10" s="1"/>
  <c r="AA871" i="10" a="1"/>
  <c r="AA871" i="10" s="1"/>
  <c r="U871" i="10" a="1"/>
  <c r="U871" i="10" s="1"/>
  <c r="AC871" i="10" a="1"/>
  <c r="AC871" i="10" s="1"/>
  <c r="Z871" i="10" a="1"/>
  <c r="Z871" i="10" s="1"/>
  <c r="S978" i="10"/>
  <c r="AB918" i="10" a="1"/>
  <c r="AB918" i="10" s="1"/>
  <c r="T918" i="10" a="1"/>
  <c r="T918" i="10" s="1"/>
  <c r="AA918" i="10" a="1"/>
  <c r="AA918" i="10" s="1"/>
  <c r="Z918" i="10" a="1"/>
  <c r="Z918" i="10" s="1"/>
  <c r="Y918" i="10" a="1"/>
  <c r="Y918" i="10" s="1"/>
  <c r="X918" i="10" a="1"/>
  <c r="X918" i="10" s="1"/>
  <c r="W918" i="10" a="1"/>
  <c r="W918" i="10" s="1"/>
  <c r="V918" i="10" a="1"/>
  <c r="V918" i="10" s="1"/>
  <c r="AC918" i="10" a="1"/>
  <c r="AC918" i="10" s="1"/>
  <c r="U918" i="10" a="1"/>
  <c r="U918" i="10" s="1"/>
  <c r="Z953" i="10" a="1"/>
  <c r="Z953" i="10" s="1"/>
  <c r="V953" i="10" a="1"/>
  <c r="V953" i="10" s="1"/>
  <c r="AC953" i="10" a="1"/>
  <c r="AC953" i="10" s="1"/>
  <c r="Y953" i="10" a="1"/>
  <c r="Y953" i="10" s="1"/>
  <c r="U953" i="10" a="1"/>
  <c r="U953" i="10" s="1"/>
  <c r="AB953" i="10" a="1"/>
  <c r="AB953" i="10" s="1"/>
  <c r="AA953" i="10" a="1"/>
  <c r="AA953" i="10" s="1"/>
  <c r="X953" i="10" a="1"/>
  <c r="X953" i="10" s="1"/>
  <c r="S1013" i="10"/>
  <c r="W953" i="10" a="1"/>
  <c r="W953" i="10" s="1"/>
  <c r="T953" i="10" a="1"/>
  <c r="T953" i="10" s="1"/>
  <c r="BV385" i="22"/>
  <c r="CE361" i="22" a="1"/>
  <c r="CE361" i="22" s="1"/>
  <c r="CA361" i="22" a="1"/>
  <c r="CA361" i="22" s="1"/>
  <c r="BW361" i="22" a="1"/>
  <c r="BW361" i="22" s="1"/>
  <c r="BH433" i="22" s="1" a="1"/>
  <c r="BH433" i="22" s="1"/>
  <c r="CD361" i="22" a="1"/>
  <c r="CD361" i="22" s="1"/>
  <c r="BZ361" i="22" a="1"/>
  <c r="BZ361" i="22" s="1"/>
  <c r="BK433" i="22" s="1" a="1"/>
  <c r="BK433" i="22" s="1"/>
  <c r="CF361" i="22" a="1"/>
  <c r="CF361" i="22" s="1"/>
  <c r="BY361" i="22" a="1"/>
  <c r="BY361" i="22" s="1"/>
  <c r="BJ433" i="22" s="1" a="1"/>
  <c r="BJ433" i="22" s="1"/>
  <c r="BX361" i="22" a="1"/>
  <c r="BX361" i="22" s="1"/>
  <c r="BI433" i="22" s="1" a="1"/>
  <c r="BI433" i="22" s="1"/>
  <c r="CC361" i="22" a="1"/>
  <c r="CC361" i="22" s="1"/>
  <c r="CB361" i="22" a="1"/>
  <c r="CB361" i="22" s="1"/>
  <c r="O60" i="9"/>
  <c r="N60" i="9"/>
  <c r="M60" i="9"/>
  <c r="D64" i="9"/>
  <c r="CE372" i="22" a="1"/>
  <c r="CE372" i="22" s="1"/>
  <c r="CA372" i="22" a="1"/>
  <c r="CA372" i="22" s="1"/>
  <c r="BW372" i="22" a="1"/>
  <c r="BW372" i="22" s="1"/>
  <c r="BV396" i="22"/>
  <c r="CD372" i="22" a="1"/>
  <c r="CD372" i="22" s="1"/>
  <c r="BZ372" i="22" a="1"/>
  <c r="BZ372" i="22" s="1"/>
  <c r="CC372" i="22" a="1"/>
  <c r="CC372" i="22" s="1"/>
  <c r="CB372" i="22" a="1"/>
  <c r="CB372" i="22" s="1"/>
  <c r="CF372" i="22" a="1"/>
  <c r="CF372" i="22" s="1"/>
  <c r="BY372" i="22" a="1"/>
  <c r="BY372" i="22" s="1"/>
  <c r="BX372" i="22" a="1"/>
  <c r="BX372" i="22" s="1"/>
  <c r="S966" i="10"/>
  <c r="X906" i="10" a="1"/>
  <c r="X906" i="10" s="1"/>
  <c r="W906" i="10" a="1"/>
  <c r="W906" i="10" s="1"/>
  <c r="V906" i="10" a="1"/>
  <c r="V906" i="10" s="1"/>
  <c r="AC906" i="10" a="1"/>
  <c r="AC906" i="10" s="1"/>
  <c r="U906" i="10" a="1"/>
  <c r="U906" i="10" s="1"/>
  <c r="AB906" i="10" a="1"/>
  <c r="AB906" i="10" s="1"/>
  <c r="T906" i="10" a="1"/>
  <c r="T906" i="10" s="1"/>
  <c r="AA906" i="10" a="1"/>
  <c r="AA906" i="10" s="1"/>
  <c r="Z906" i="10" a="1"/>
  <c r="Z906" i="10" s="1"/>
  <c r="Y906" i="10" a="1"/>
  <c r="Y906" i="10" s="1"/>
  <c r="B18" i="13"/>
  <c r="C18" i="13" s="1"/>
  <c r="E18" i="13" s="1"/>
  <c r="N19" i="15" s="1"/>
  <c r="B18" i="14"/>
  <c r="C18" i="14" s="1"/>
  <c r="B18" i="12"/>
  <c r="C18" i="12" s="1"/>
  <c r="L18" i="5" s="1"/>
  <c r="M18" i="5" s="1"/>
  <c r="B18" i="1"/>
  <c r="D18" i="1" s="1"/>
  <c r="I20" i="4"/>
  <c r="B19" i="4"/>
  <c r="J17" i="14"/>
  <c r="G17" i="14"/>
  <c r="I17" i="14"/>
  <c r="H17" i="14"/>
  <c r="F17" i="14"/>
  <c r="E17" i="14"/>
  <c r="CE346" i="22" a="1"/>
  <c r="CE346" i="22" s="1"/>
  <c r="CA346" i="22" a="1"/>
  <c r="CA346" i="22" s="1"/>
  <c r="BW346" i="22" a="1"/>
  <c r="BW346" i="22" s="1"/>
  <c r="BH418" i="22" s="1" a="1"/>
  <c r="BH418" i="22" s="1"/>
  <c r="BV370" i="22"/>
  <c r="CD346" i="22" a="1"/>
  <c r="CD346" i="22" s="1"/>
  <c r="BZ346" i="22" a="1"/>
  <c r="BZ346" i="22" s="1"/>
  <c r="CC346" i="22" a="1"/>
  <c r="CC346" i="22" s="1"/>
  <c r="CB346" i="22" a="1"/>
  <c r="CB346" i="22" s="1"/>
  <c r="CF346" i="22" a="1"/>
  <c r="CF346" i="22" s="1"/>
  <c r="BY346" i="22" a="1"/>
  <c r="BY346" i="22" s="1"/>
  <c r="BJ418" i="22" s="1" a="1"/>
  <c r="BJ418" i="22" s="1"/>
  <c r="BX346" i="22" a="1"/>
  <c r="BX346" i="22" s="1"/>
  <c r="Q66" i="9"/>
  <c r="E70" i="9"/>
  <c r="AR88" i="7"/>
  <c r="AQ89" i="7"/>
  <c r="E68" i="9"/>
  <c r="B84" i="7"/>
  <c r="L79" i="7"/>
  <c r="N78" i="11" s="1"/>
  <c r="D79" i="7"/>
  <c r="K79" i="7"/>
  <c r="M78" i="11" s="1"/>
  <c r="C79" i="7"/>
  <c r="J79" i="7"/>
  <c r="L78" i="11" s="1"/>
  <c r="I79" i="7"/>
  <c r="K78" i="11" s="1"/>
  <c r="P79" i="7"/>
  <c r="V78" i="11" s="1"/>
  <c r="H79" i="7"/>
  <c r="O79" i="7"/>
  <c r="U78" i="11" s="1"/>
  <c r="G79" i="7"/>
  <c r="N79" i="7"/>
  <c r="T78" i="11" s="1"/>
  <c r="F79" i="7"/>
  <c r="H78" i="11" s="1"/>
  <c r="M79" i="7"/>
  <c r="S78" i="11" s="1"/>
  <c r="E79" i="7"/>
  <c r="G78" i="11" s="1"/>
  <c r="AA857" i="10" a="1"/>
  <c r="AA857" i="10" s="1"/>
  <c r="Z857" i="10" a="1"/>
  <c r="Z857" i="10" s="1"/>
  <c r="Y857" i="10" a="1"/>
  <c r="Y857" i="10" s="1"/>
  <c r="X857" i="10" a="1"/>
  <c r="X857" i="10" s="1"/>
  <c r="S917" i="10"/>
  <c r="V857" i="10" a="1"/>
  <c r="V857" i="10" s="1"/>
  <c r="AC857" i="10" a="1"/>
  <c r="AC857" i="10" s="1"/>
  <c r="U857" i="10" a="1"/>
  <c r="U857" i="10" s="1"/>
  <c r="AB857" i="10" a="1"/>
  <c r="AB857" i="10" s="1"/>
  <c r="W857" i="10" a="1"/>
  <c r="W857" i="10" s="1"/>
  <c r="T857" i="10" a="1"/>
  <c r="T857" i="10" s="1"/>
  <c r="V856" i="10" a="1"/>
  <c r="V856" i="10" s="1"/>
  <c r="AC856" i="10" a="1"/>
  <c r="AC856" i="10" s="1"/>
  <c r="U856" i="10" a="1"/>
  <c r="U856" i="10" s="1"/>
  <c r="AB856" i="10" a="1"/>
  <c r="AB856" i="10" s="1"/>
  <c r="T856" i="10" a="1"/>
  <c r="T856" i="10" s="1"/>
  <c r="AA856" i="10" a="1"/>
  <c r="AA856" i="10" s="1"/>
  <c r="Y856" i="10" a="1"/>
  <c r="Y856" i="10" s="1"/>
  <c r="X856" i="10" a="1"/>
  <c r="X856" i="10" s="1"/>
  <c r="S916" i="10"/>
  <c r="Z856" i="10" a="1"/>
  <c r="Z856" i="10" s="1"/>
  <c r="W856" i="10" a="1"/>
  <c r="W856" i="10" s="1"/>
  <c r="F18" i="5"/>
  <c r="J17" i="5"/>
  <c r="K17" i="5" s="1"/>
  <c r="BP60" i="10"/>
  <c r="Z960" i="10" s="1" a="1"/>
  <c r="Z960" i="10" s="1"/>
  <c r="Z180" i="10" a="1"/>
  <c r="Z180" i="10" s="1"/>
  <c r="Z540" i="10" a="1"/>
  <c r="Z540" i="10" s="1"/>
  <c r="BZ50" i="10"/>
  <c r="Z230" i="10" a="1"/>
  <c r="Z230" i="10" s="1"/>
  <c r="Z590" i="10" a="1"/>
  <c r="Z590" i="10" s="1"/>
  <c r="V848" i="10" a="1"/>
  <c r="V848" i="10" s="1"/>
  <c r="AC848" i="10" a="1"/>
  <c r="AC848" i="10" s="1"/>
  <c r="U848" i="10" a="1"/>
  <c r="U848" i="10" s="1"/>
  <c r="AB848" i="10" a="1"/>
  <c r="AB848" i="10" s="1"/>
  <c r="T848" i="10" a="1"/>
  <c r="T848" i="10" s="1"/>
  <c r="AA848" i="10" a="1"/>
  <c r="AA848" i="10" s="1"/>
  <c r="Y848" i="10" a="1"/>
  <c r="Y848" i="10" s="1"/>
  <c r="X848" i="10" a="1"/>
  <c r="X848" i="10" s="1"/>
  <c r="S908" i="10"/>
  <c r="Z848" i="10" a="1"/>
  <c r="Z848" i="10" s="1"/>
  <c r="W848" i="10" a="1"/>
  <c r="W848" i="10" s="1"/>
  <c r="M61" i="9"/>
  <c r="D65" i="9"/>
  <c r="N61" i="9"/>
  <c r="BH1526" i="22" a="1"/>
  <c r="BH1526" i="22" s="1"/>
  <c r="BJ1526" i="22" a="1"/>
  <c r="BJ1526" i="22" s="1"/>
  <c r="BK1526" i="22" a="1"/>
  <c r="BK1526" i="22" s="1"/>
  <c r="BI1526" i="22" a="1"/>
  <c r="BI1526" i="22" s="1"/>
  <c r="BG998" i="22"/>
  <c r="BG446" i="22"/>
  <c r="BI422" i="22" a="1"/>
  <c r="BI422" i="22" s="1"/>
  <c r="BH422" i="22" a="1"/>
  <c r="BH422" i="22" s="1"/>
  <c r="BJ422" i="22" a="1"/>
  <c r="BJ422" i="22" s="1"/>
  <c r="BK422" i="22" a="1"/>
  <c r="BK422" i="22" s="1"/>
  <c r="BG1550" i="22"/>
  <c r="BI974" i="22" a="1"/>
  <c r="BI974" i="22" s="1"/>
  <c r="BH974" i="22" a="1"/>
  <c r="BH974" i="22" s="1"/>
  <c r="BJ974" i="22" a="1"/>
  <c r="BJ974" i="22" s="1"/>
  <c r="BK974" i="22" a="1"/>
  <c r="BK974" i="22" s="1"/>
  <c r="AM20" i="9"/>
  <c r="AQ20" i="9" s="1"/>
  <c r="AU20" i="9" s="1"/>
  <c r="AY20" i="9" s="1"/>
  <c r="S946" i="10"/>
  <c r="AB886" i="10" a="1"/>
  <c r="AB886" i="10" s="1"/>
  <c r="T886" i="10" a="1"/>
  <c r="T886" i="10" s="1"/>
  <c r="AA886" i="10" a="1"/>
  <c r="AA886" i="10" s="1"/>
  <c r="Z886" i="10" a="1"/>
  <c r="Z886" i="10" s="1"/>
  <c r="Y886" i="10" a="1"/>
  <c r="Y886" i="10" s="1"/>
  <c r="W886" i="10" a="1"/>
  <c r="W886" i="10" s="1"/>
  <c r="V886" i="10" a="1"/>
  <c r="V886" i="10" s="1"/>
  <c r="AC886" i="10" a="1"/>
  <c r="AC886" i="10" s="1"/>
  <c r="X886" i="10" a="1"/>
  <c r="X886" i="10" s="1"/>
  <c r="U886" i="10" a="1"/>
  <c r="U886" i="10" s="1"/>
  <c r="H157" i="4" l="1"/>
  <c r="H161" i="4"/>
  <c r="H153" i="4"/>
  <c r="H154" i="4"/>
  <c r="H158" i="4"/>
  <c r="H155" i="4"/>
  <c r="H159" i="4"/>
  <c r="H160" i="4"/>
  <c r="H156" i="4"/>
  <c r="F178" i="4"/>
  <c r="G168" i="4"/>
  <c r="F164" i="4"/>
  <c r="G154" i="4"/>
  <c r="F172" i="4"/>
  <c r="G162" i="4"/>
  <c r="H162" i="4" s="1"/>
  <c r="AW17" i="22"/>
  <c r="AX17" i="22" s="1"/>
  <c r="M17" i="15"/>
  <c r="H17" i="28"/>
  <c r="I17" i="28" s="1"/>
  <c r="N17" i="5"/>
  <c r="O48" i="5" s="1"/>
  <c r="D24" i="17"/>
  <c r="I17" i="16"/>
  <c r="N17" i="16" s="1"/>
  <c r="K17" i="15"/>
  <c r="G170" i="4"/>
  <c r="G199" i="4"/>
  <c r="G189" i="4"/>
  <c r="G195" i="4"/>
  <c r="G185" i="4"/>
  <c r="G167" i="4"/>
  <c r="G171" i="4"/>
  <c r="G166" i="4"/>
  <c r="AO18" i="29"/>
  <c r="G163" i="4"/>
  <c r="I63" i="33"/>
  <c r="B62" i="33"/>
  <c r="CI50" i="10"/>
  <c r="Y290" i="10" a="1"/>
  <c r="Y290" i="10" s="1"/>
  <c r="Y650" i="10" a="1"/>
  <c r="Y650" i="10" s="1"/>
  <c r="CI41" i="10"/>
  <c r="Y281" i="10" a="1"/>
  <c r="Y281" i="10" s="1"/>
  <c r="Y641" i="10" a="1"/>
  <c r="Y641" i="10" s="1"/>
  <c r="Y659" i="10" a="1"/>
  <c r="Y659" i="10" s="1"/>
  <c r="CI59" i="10"/>
  <c r="Y299" i="10" a="1"/>
  <c r="Y299" i="10" s="1"/>
  <c r="BY60" i="10"/>
  <c r="Y240" i="10" a="1"/>
  <c r="Y240" i="10" s="1"/>
  <c r="Y600" i="10" a="1"/>
  <c r="Y600" i="10" s="1"/>
  <c r="Y960" i="10" a="1"/>
  <c r="Y960" i="10" s="1"/>
  <c r="Y691" i="10" a="1"/>
  <c r="Y691" i="10" s="1"/>
  <c r="Y331" i="10" a="1"/>
  <c r="Y331" i="10" s="1"/>
  <c r="Y340" i="10" a="1"/>
  <c r="Y340" i="10" s="1"/>
  <c r="Y700" i="10" a="1"/>
  <c r="Y700" i="10" s="1"/>
  <c r="Y358" i="10" a="1"/>
  <c r="Y358" i="10" s="1"/>
  <c r="Y718" i="10" a="1"/>
  <c r="Y718" i="10" s="1"/>
  <c r="B103" i="20"/>
  <c r="B108" i="20" s="1"/>
  <c r="H68" i="16"/>
  <c r="BO61" i="10"/>
  <c r="Y181" i="10" a="1"/>
  <c r="Y181" i="10" s="1"/>
  <c r="Y541" i="10" a="1"/>
  <c r="Y541" i="10" s="1"/>
  <c r="Y901" i="10" a="1"/>
  <c r="Y901" i="10" s="1"/>
  <c r="Y349" i="10" a="1"/>
  <c r="Y349" i="10" s="1"/>
  <c r="Y709" i="10" a="1"/>
  <c r="Y709" i="10" s="1"/>
  <c r="G65" i="9"/>
  <c r="BY51" i="10"/>
  <c r="Y231" i="10" a="1"/>
  <c r="Y231" i="10" s="1"/>
  <c r="Y591" i="10" a="1"/>
  <c r="Y591" i="10" s="1"/>
  <c r="AP17" i="29"/>
  <c r="AR16" i="29"/>
  <c r="AC16" i="9" s="1"/>
  <c r="AQ16" i="29"/>
  <c r="AB16" i="9" s="1"/>
  <c r="AD2076" i="25"/>
  <c r="AE61" i="25"/>
  <c r="AG61" i="25" s="1"/>
  <c r="AF61" i="25"/>
  <c r="X15" i="9"/>
  <c r="W16" i="9"/>
  <c r="Z16" i="9"/>
  <c r="AA15" i="9"/>
  <c r="R64" i="9"/>
  <c r="Q64" i="9"/>
  <c r="Y61" i="9"/>
  <c r="V61" i="9"/>
  <c r="J64" i="9"/>
  <c r="P66" i="9"/>
  <c r="H43" i="15"/>
  <c r="H44" i="15" s="1"/>
  <c r="H45" i="15" s="1"/>
  <c r="H46" i="15" s="1"/>
  <c r="H47" i="15" s="1"/>
  <c r="H48" i="15" s="1"/>
  <c r="H49" i="15" s="1"/>
  <c r="H50" i="15" s="1"/>
  <c r="V62" i="9"/>
  <c r="Y62" i="9"/>
  <c r="V59" i="9"/>
  <c r="Y59" i="9"/>
  <c r="V60" i="9"/>
  <c r="Y60" i="9"/>
  <c r="B16" i="16"/>
  <c r="E15" i="11" s="1"/>
  <c r="C16" i="16"/>
  <c r="F15" i="11" s="1"/>
  <c r="E16" i="16"/>
  <c r="J15" i="11" s="1"/>
  <c r="D16" i="16"/>
  <c r="I15" i="11" s="1"/>
  <c r="D14" i="11"/>
  <c r="B14" i="11"/>
  <c r="C14" i="11" s="1"/>
  <c r="H88" i="20"/>
  <c r="H60" i="16"/>
  <c r="X331" i="10" a="1"/>
  <c r="X331" i="10" s="1"/>
  <c r="X691" i="10" a="1"/>
  <c r="X691" i="10" s="1"/>
  <c r="AR17" i="9"/>
  <c r="L56" i="9"/>
  <c r="G56" i="15" s="1"/>
  <c r="AV16" i="9"/>
  <c r="O53" i="9"/>
  <c r="G53" i="15" s="1"/>
  <c r="Z349" i="10" a="1"/>
  <c r="Z349" i="10" s="1"/>
  <c r="Z709" i="10" a="1"/>
  <c r="Z709" i="10" s="1"/>
  <c r="Z340" i="10" a="1"/>
  <c r="Z340" i="10" s="1"/>
  <c r="Z700" i="10" a="1"/>
  <c r="Z700" i="10" s="1"/>
  <c r="H65" i="9"/>
  <c r="Z331" i="10" a="1"/>
  <c r="Z331" i="10" s="1"/>
  <c r="Z691" i="10" a="1"/>
  <c r="Z691" i="10" s="1"/>
  <c r="X349" i="10" a="1"/>
  <c r="X349" i="10" s="1"/>
  <c r="X709" i="10" a="1"/>
  <c r="X709" i="10" s="1"/>
  <c r="F18" i="13"/>
  <c r="X340" i="10" a="1"/>
  <c r="X340" i="10" s="1"/>
  <c r="X700" i="10" a="1"/>
  <c r="X700" i="10" s="1"/>
  <c r="P16" i="5"/>
  <c r="Q15" i="5"/>
  <c r="S1006" i="10"/>
  <c r="AA946" i="10" a="1"/>
  <c r="AA946" i="10" s="1"/>
  <c r="W946" i="10" a="1"/>
  <c r="W946" i="10" s="1"/>
  <c r="Z946" i="10" a="1"/>
  <c r="Z946" i="10" s="1"/>
  <c r="V946" i="10" a="1"/>
  <c r="V946" i="10" s="1"/>
  <c r="Y946" i="10" a="1"/>
  <c r="Y946" i="10" s="1"/>
  <c r="X946" i="10" a="1"/>
  <c r="X946" i="10" s="1"/>
  <c r="U946" i="10" a="1"/>
  <c r="U946" i="10" s="1"/>
  <c r="T946" i="10" a="1"/>
  <c r="T946" i="10" s="1"/>
  <c r="AC946" i="10" a="1"/>
  <c r="AC946" i="10" s="1"/>
  <c r="AB946" i="10" a="1"/>
  <c r="AB946" i="10" s="1"/>
  <c r="AM21" i="9"/>
  <c r="AQ21" i="9" s="1"/>
  <c r="AU21" i="9" s="1"/>
  <c r="AY21" i="9" s="1"/>
  <c r="BK1550" i="22" a="1"/>
  <c r="BK1550" i="22" s="1"/>
  <c r="BJ1550" i="22" a="1"/>
  <c r="BJ1550" i="22" s="1"/>
  <c r="BI1550" i="22" a="1"/>
  <c r="BI1550" i="22" s="1"/>
  <c r="BH1550" i="22" a="1"/>
  <c r="BH1550" i="22" s="1"/>
  <c r="BG1022" i="22"/>
  <c r="BG470" i="22"/>
  <c r="BK446" i="22" a="1"/>
  <c r="BK446" i="22" s="1"/>
  <c r="BI446" i="22" a="1"/>
  <c r="BI446" i="22" s="1"/>
  <c r="BJ446" i="22" a="1"/>
  <c r="BJ446" i="22" s="1"/>
  <c r="BH446" i="22" a="1"/>
  <c r="BH446" i="22" s="1"/>
  <c r="BG1574" i="22"/>
  <c r="BH998" i="22" a="1"/>
  <c r="BH998" i="22" s="1"/>
  <c r="BI998" i="22" a="1"/>
  <c r="BI998" i="22" s="1"/>
  <c r="BJ998" i="22" a="1"/>
  <c r="BJ998" i="22" s="1"/>
  <c r="BK998" i="22" a="1"/>
  <c r="BK998" i="22" s="1"/>
  <c r="M65" i="9"/>
  <c r="D69" i="9"/>
  <c r="N65" i="9"/>
  <c r="Z908" i="10" a="1"/>
  <c r="Z908" i="10" s="1"/>
  <c r="Y908" i="10" a="1"/>
  <c r="Y908" i="10" s="1"/>
  <c r="S968" i="10"/>
  <c r="X908" i="10" a="1"/>
  <c r="X908" i="10" s="1"/>
  <c r="W908" i="10" a="1"/>
  <c r="W908" i="10" s="1"/>
  <c r="V908" i="10" a="1"/>
  <c r="V908" i="10" s="1"/>
  <c r="AC908" i="10" a="1"/>
  <c r="AC908" i="10" s="1"/>
  <c r="U908" i="10" a="1"/>
  <c r="U908" i="10" s="1"/>
  <c r="AB908" i="10" a="1"/>
  <c r="AB908" i="10" s="1"/>
  <c r="T908" i="10" a="1"/>
  <c r="T908" i="10" s="1"/>
  <c r="AA908" i="10" a="1"/>
  <c r="AA908" i="10" s="1"/>
  <c r="CJ50" i="10"/>
  <c r="Z290" i="10" a="1"/>
  <c r="Z290" i="10" s="1"/>
  <c r="Z650" i="10" a="1"/>
  <c r="Z650" i="10" s="1"/>
  <c r="BZ60" i="10"/>
  <c r="Z240" i="10" a="1"/>
  <c r="Z240" i="10" s="1"/>
  <c r="Z600" i="10" a="1"/>
  <c r="Z600" i="10" s="1"/>
  <c r="J18" i="5"/>
  <c r="K18" i="5" s="1"/>
  <c r="F19" i="5"/>
  <c r="Z916" i="10" a="1"/>
  <c r="Z916" i="10" s="1"/>
  <c r="Y916" i="10" a="1"/>
  <c r="Y916" i="10" s="1"/>
  <c r="X916" i="10" a="1"/>
  <c r="X916" i="10" s="1"/>
  <c r="W916" i="10" a="1"/>
  <c r="W916" i="10" s="1"/>
  <c r="V916" i="10" a="1"/>
  <c r="V916" i="10" s="1"/>
  <c r="AC916" i="10" a="1"/>
  <c r="AC916" i="10" s="1"/>
  <c r="U916" i="10" a="1"/>
  <c r="U916" i="10" s="1"/>
  <c r="S976" i="10"/>
  <c r="AB916" i="10" a="1"/>
  <c r="AB916" i="10" s="1"/>
  <c r="T916" i="10" a="1"/>
  <c r="T916" i="10" s="1"/>
  <c r="AA916" i="10" a="1"/>
  <c r="AA916" i="10" s="1"/>
  <c r="W917" i="10" a="1"/>
  <c r="W917" i="10" s="1"/>
  <c r="S977" i="10"/>
  <c r="V917" i="10" a="1"/>
  <c r="V917" i="10" s="1"/>
  <c r="AC917" i="10" a="1"/>
  <c r="AC917" i="10" s="1"/>
  <c r="U917" i="10" a="1"/>
  <c r="U917" i="10" s="1"/>
  <c r="AB917" i="10" a="1"/>
  <c r="AB917" i="10" s="1"/>
  <c r="T917" i="10" a="1"/>
  <c r="T917" i="10" s="1"/>
  <c r="AA917" i="10" a="1"/>
  <c r="AA917" i="10" s="1"/>
  <c r="Z917" i="10" a="1"/>
  <c r="Z917" i="10" s="1"/>
  <c r="Y917" i="10" a="1"/>
  <c r="Y917" i="10" s="1"/>
  <c r="X917" i="10" a="1"/>
  <c r="X917" i="10" s="1"/>
  <c r="J84" i="7"/>
  <c r="L83" i="11" s="1"/>
  <c r="I84" i="7"/>
  <c r="K83" i="11" s="1"/>
  <c r="P84" i="7"/>
  <c r="V83" i="11" s="1"/>
  <c r="H84" i="7"/>
  <c r="O84" i="7"/>
  <c r="U83" i="11" s="1"/>
  <c r="G84" i="7"/>
  <c r="N84" i="7"/>
  <c r="T83" i="11" s="1"/>
  <c r="F84" i="7"/>
  <c r="H83" i="11" s="1"/>
  <c r="M84" i="7"/>
  <c r="S83" i="11" s="1"/>
  <c r="E84" i="7"/>
  <c r="G83" i="11" s="1"/>
  <c r="B89" i="7"/>
  <c r="L84" i="7"/>
  <c r="N83" i="11" s="1"/>
  <c r="D84" i="7"/>
  <c r="K84" i="7"/>
  <c r="M83" i="11" s="1"/>
  <c r="C84" i="7"/>
  <c r="E72" i="9"/>
  <c r="AQ90" i="7"/>
  <c r="AR89" i="7"/>
  <c r="Q70" i="9"/>
  <c r="E74" i="9"/>
  <c r="CE370" i="22" a="1"/>
  <c r="CE370" i="22" s="1"/>
  <c r="CA370" i="22" a="1"/>
  <c r="CA370" i="22" s="1"/>
  <c r="BW370" i="22" a="1"/>
  <c r="BW370" i="22" s="1"/>
  <c r="BV394" i="22"/>
  <c r="CD370" i="22" a="1"/>
  <c r="CD370" i="22" s="1"/>
  <c r="BZ370" i="22" a="1"/>
  <c r="BZ370" i="22" s="1"/>
  <c r="CC370" i="22" a="1"/>
  <c r="CC370" i="22" s="1"/>
  <c r="CB370" i="22" a="1"/>
  <c r="CB370" i="22" s="1"/>
  <c r="CF370" i="22" a="1"/>
  <c r="CF370" i="22" s="1"/>
  <c r="BY370" i="22" a="1"/>
  <c r="BY370" i="22" s="1"/>
  <c r="BX370" i="22" a="1"/>
  <c r="BX370" i="22" s="1"/>
  <c r="B19" i="12"/>
  <c r="C19" i="12" s="1"/>
  <c r="L19" i="5" s="1"/>
  <c r="M19" i="5" s="1"/>
  <c r="B19" i="14"/>
  <c r="C19" i="14" s="1"/>
  <c r="B19" i="13"/>
  <c r="C19" i="13" s="1"/>
  <c r="E19" i="13" s="1"/>
  <c r="N20" i="15" s="1"/>
  <c r="B19" i="1"/>
  <c r="D19" i="1" s="1"/>
  <c r="I21" i="4"/>
  <c r="B20" i="4"/>
  <c r="H18" i="14"/>
  <c r="G18" i="14"/>
  <c r="J18" i="14"/>
  <c r="I18" i="14"/>
  <c r="F18" i="14"/>
  <c r="E18" i="14"/>
  <c r="S1026" i="10"/>
  <c r="AA966" i="10" a="1"/>
  <c r="AA966" i="10" s="1"/>
  <c r="W966" i="10" a="1"/>
  <c r="W966" i="10" s="1"/>
  <c r="Z966" i="10" a="1"/>
  <c r="Z966" i="10" s="1"/>
  <c r="V966" i="10" a="1"/>
  <c r="V966" i="10" s="1"/>
  <c r="AC966" i="10" a="1"/>
  <c r="AC966" i="10" s="1"/>
  <c r="AB966" i="10" a="1"/>
  <c r="AB966" i="10" s="1"/>
  <c r="Y966" i="10" a="1"/>
  <c r="Y966" i="10" s="1"/>
  <c r="X966" i="10" a="1"/>
  <c r="X966" i="10" s="1"/>
  <c r="U966" i="10" a="1"/>
  <c r="U966" i="10" s="1"/>
  <c r="T966" i="10" a="1"/>
  <c r="T966" i="10" s="1"/>
  <c r="CD396" i="22" a="1"/>
  <c r="CD396" i="22" s="1"/>
  <c r="BY396" i="22" a="1"/>
  <c r="BY396" i="22" s="1"/>
  <c r="CC396" i="22" a="1"/>
  <c r="CC396" i="22" s="1"/>
  <c r="CB396" i="22" a="1"/>
  <c r="CB396" i="22" s="1"/>
  <c r="BW396" i="22" a="1"/>
  <c r="BW396" i="22" s="1"/>
  <c r="CE396" i="22" a="1"/>
  <c r="CE396" i="22" s="1"/>
  <c r="BV420" i="22"/>
  <c r="BZ396" i="22" a="1"/>
  <c r="BZ396" i="22" s="1"/>
  <c r="CA396" i="22" a="1"/>
  <c r="CA396" i="22" s="1"/>
  <c r="BX396" i="22" a="1"/>
  <c r="BX396" i="22" s="1"/>
  <c r="CF396" i="22" a="1"/>
  <c r="CF396" i="22" s="1"/>
  <c r="O64" i="9"/>
  <c r="N64" i="9"/>
  <c r="M64" i="9"/>
  <c r="D68" i="9"/>
  <c r="CB385" i="22" a="1"/>
  <c r="CB385" i="22" s="1"/>
  <c r="BW385" i="22" a="1"/>
  <c r="BW385" i="22" s="1"/>
  <c r="CF385" i="22" a="1"/>
  <c r="CF385" i="22" s="1"/>
  <c r="CA385" i="22" a="1"/>
  <c r="CA385" i="22" s="1"/>
  <c r="BV409" i="22"/>
  <c r="CE385" i="22" a="1"/>
  <c r="CE385" i="22" s="1"/>
  <c r="CD385" i="22" a="1"/>
  <c r="CD385" i="22" s="1"/>
  <c r="CC385" i="22" a="1"/>
  <c r="CC385" i="22" s="1"/>
  <c r="BX385" i="22" a="1"/>
  <c r="BX385" i="22" s="1"/>
  <c r="BZ385" i="22" a="1"/>
  <c r="BZ385" i="22" s="1"/>
  <c r="BY385" i="22" a="1"/>
  <c r="BY385" i="22" s="1"/>
  <c r="S1073" i="10"/>
  <c r="Z1013" i="10" a="1"/>
  <c r="Z1013" i="10" s="1"/>
  <c r="V1013" i="10" a="1"/>
  <c r="V1013" i="10" s="1"/>
  <c r="AC1013" i="10" a="1"/>
  <c r="AC1013" i="10" s="1"/>
  <c r="Y1013" i="10" a="1"/>
  <c r="Y1013" i="10" s="1"/>
  <c r="U1013" i="10" a="1"/>
  <c r="U1013" i="10" s="1"/>
  <c r="AB1013" i="10" a="1"/>
  <c r="AB1013" i="10" s="1"/>
  <c r="X1013" i="10" a="1"/>
  <c r="X1013" i="10" s="1"/>
  <c r="T1013" i="10" a="1"/>
  <c r="T1013" i="10" s="1"/>
  <c r="AA1013" i="10" a="1"/>
  <c r="AA1013" i="10" s="1"/>
  <c r="W1013" i="10" a="1"/>
  <c r="W1013" i="10" s="1"/>
  <c r="AA978" i="10" a="1"/>
  <c r="AA978" i="10" s="1"/>
  <c r="W978" i="10" a="1"/>
  <c r="W978" i="10" s="1"/>
  <c r="Z978" i="10" a="1"/>
  <c r="Z978" i="10" s="1"/>
  <c r="V978" i="10" a="1"/>
  <c r="V978" i="10" s="1"/>
  <c r="S1038" i="10"/>
  <c r="Y978" i="10" a="1"/>
  <c r="Y978" i="10" s="1"/>
  <c r="X978" i="10" a="1"/>
  <c r="X978" i="10" s="1"/>
  <c r="U978" i="10" a="1"/>
  <c r="U978" i="10" s="1"/>
  <c r="T978" i="10" a="1"/>
  <c r="T978" i="10" s="1"/>
  <c r="AC978" i="10" a="1"/>
  <c r="AC978" i="10" s="1"/>
  <c r="AB978" i="10" a="1"/>
  <c r="AB978" i="10" s="1"/>
  <c r="AB931" i="10" a="1"/>
  <c r="AB931" i="10" s="1"/>
  <c r="X931" i="10" a="1"/>
  <c r="X931" i="10" s="1"/>
  <c r="T931" i="10" a="1"/>
  <c r="T931" i="10" s="1"/>
  <c r="S991" i="10"/>
  <c r="AA931" i="10" a="1"/>
  <c r="AA931" i="10" s="1"/>
  <c r="W931" i="10" a="1"/>
  <c r="W931" i="10" s="1"/>
  <c r="AC931" i="10" a="1"/>
  <c r="AC931" i="10" s="1"/>
  <c r="Z931" i="10" a="1"/>
  <c r="Z931" i="10" s="1"/>
  <c r="Y931" i="10" a="1"/>
  <c r="Y931" i="10" s="1"/>
  <c r="V931" i="10" a="1"/>
  <c r="V931" i="10" s="1"/>
  <c r="U931" i="10" a="1"/>
  <c r="U931" i="10" s="1"/>
  <c r="S1063" i="10"/>
  <c r="AB1003" i="10" a="1"/>
  <c r="AB1003" i="10" s="1"/>
  <c r="X1003" i="10" a="1"/>
  <c r="X1003" i="10" s="1"/>
  <c r="T1003" i="10" a="1"/>
  <c r="T1003" i="10" s="1"/>
  <c r="AA1003" i="10" a="1"/>
  <c r="AA1003" i="10" s="1"/>
  <c r="W1003" i="10" a="1"/>
  <c r="W1003" i="10" s="1"/>
  <c r="V1003" i="10" a="1"/>
  <c r="V1003" i="10" s="1"/>
  <c r="U1003" i="10" a="1"/>
  <c r="U1003" i="10" s="1"/>
  <c r="AC1003" i="10" a="1"/>
  <c r="AC1003" i="10" s="1"/>
  <c r="Z1003" i="10" a="1"/>
  <c r="Z1003" i="10" s="1"/>
  <c r="Y1003" i="10" a="1"/>
  <c r="Y1003" i="10" s="1"/>
  <c r="Z933" i="10" a="1"/>
  <c r="Z933" i="10" s="1"/>
  <c r="V933" i="10" a="1"/>
  <c r="V933" i="10" s="1"/>
  <c r="AC933" i="10" a="1"/>
  <c r="AC933" i="10" s="1"/>
  <c r="Y933" i="10" a="1"/>
  <c r="Y933" i="10" s="1"/>
  <c r="U933" i="10" a="1"/>
  <c r="U933" i="10" s="1"/>
  <c r="X933" i="10" a="1"/>
  <c r="X933" i="10" s="1"/>
  <c r="S993" i="10"/>
  <c r="W933" i="10" a="1"/>
  <c r="W933" i="10" s="1"/>
  <c r="T933" i="10" a="1"/>
  <c r="T933" i="10" s="1"/>
  <c r="AB933" i="10" a="1"/>
  <c r="AB933" i="10" s="1"/>
  <c r="AA933" i="10" a="1"/>
  <c r="AA933" i="10" s="1"/>
  <c r="S1022" i="10"/>
  <c r="AA962" i="10" a="1"/>
  <c r="AA962" i="10" s="1"/>
  <c r="W962" i="10" a="1"/>
  <c r="W962" i="10" s="1"/>
  <c r="Z962" i="10" a="1"/>
  <c r="Z962" i="10" s="1"/>
  <c r="V962" i="10" a="1"/>
  <c r="V962" i="10" s="1"/>
  <c r="Y962" i="10" a="1"/>
  <c r="Y962" i="10" s="1"/>
  <c r="X962" i="10" a="1"/>
  <c r="X962" i="10" s="1"/>
  <c r="U962" i="10" a="1"/>
  <c r="U962" i="10" s="1"/>
  <c r="T962" i="10" a="1"/>
  <c r="T962" i="10" s="1"/>
  <c r="AC962" i="10" a="1"/>
  <c r="AC962" i="10" s="1"/>
  <c r="AB962" i="10" a="1"/>
  <c r="AB962" i="10" s="1"/>
  <c r="CK61" i="10"/>
  <c r="AA301" i="10" a="1"/>
  <c r="AA301" i="10" s="1"/>
  <c r="AA661" i="10" a="1"/>
  <c r="AA661" i="10" s="1"/>
  <c r="O38" i="26"/>
  <c r="R38" i="26" s="1"/>
  <c r="N38" i="26"/>
  <c r="Q38" i="26" s="1"/>
  <c r="P38" i="26"/>
  <c r="M39" i="26"/>
  <c r="T37" i="26"/>
  <c r="S37" i="26"/>
  <c r="S1041" i="10"/>
  <c r="Z981" i="10" a="1"/>
  <c r="Z981" i="10" s="1"/>
  <c r="V981" i="10" a="1"/>
  <c r="V981" i="10" s="1"/>
  <c r="AC981" i="10" a="1"/>
  <c r="AC981" i="10" s="1"/>
  <c r="Y981" i="10" a="1"/>
  <c r="Y981" i="10" s="1"/>
  <c r="U981" i="10" a="1"/>
  <c r="U981" i="10" s="1"/>
  <c r="X981" i="10" a="1"/>
  <c r="X981" i="10" s="1"/>
  <c r="W981" i="10" a="1"/>
  <c r="W981" i="10" s="1"/>
  <c r="T981" i="10" a="1"/>
  <c r="T981" i="10" s="1"/>
  <c r="AB981" i="10" a="1"/>
  <c r="AB981" i="10" s="1"/>
  <c r="AA981" i="10" a="1"/>
  <c r="AA981" i="10" s="1"/>
  <c r="AB939" i="10" a="1"/>
  <c r="AB939" i="10" s="1"/>
  <c r="X939" i="10" a="1"/>
  <c r="X939" i="10" s="1"/>
  <c r="T939" i="10" a="1"/>
  <c r="T939" i="10" s="1"/>
  <c r="S999" i="10"/>
  <c r="AA939" i="10" a="1"/>
  <c r="AA939" i="10" s="1"/>
  <c r="W939" i="10" a="1"/>
  <c r="W939" i="10" s="1"/>
  <c r="V939" i="10" a="1"/>
  <c r="V939" i="10" s="1"/>
  <c r="U939" i="10" a="1"/>
  <c r="U939" i="10" s="1"/>
  <c r="AC939" i="10" a="1"/>
  <c r="AC939" i="10" s="1"/>
  <c r="Z939" i="10" a="1"/>
  <c r="Z939" i="10" s="1"/>
  <c r="Y939" i="10" a="1"/>
  <c r="Y939" i="10" s="1"/>
  <c r="BH1544" i="22" a="1"/>
  <c r="BH1544" i="22" s="1"/>
  <c r="BI1544" i="22" a="1"/>
  <c r="BI1544" i="22" s="1"/>
  <c r="BJ1544" i="22" a="1"/>
  <c r="BJ1544" i="22" s="1"/>
  <c r="BK1544" i="22" a="1"/>
  <c r="BK1544" i="22" s="1"/>
  <c r="BG1016" i="22"/>
  <c r="BG464" i="22"/>
  <c r="BI440" i="22" a="1"/>
  <c r="BI440" i="22" s="1"/>
  <c r="BH440" i="22" a="1"/>
  <c r="BH440" i="22" s="1"/>
  <c r="BJ440" i="22" a="1"/>
  <c r="BJ440" i="22" s="1"/>
  <c r="BK440" i="22" a="1"/>
  <c r="BK440" i="22" s="1"/>
  <c r="BG1568" i="22"/>
  <c r="BI992" i="22" a="1"/>
  <c r="BI992" i="22" s="1"/>
  <c r="BH992" i="22" a="1"/>
  <c r="BH992" i="22" s="1"/>
  <c r="BJ992" i="22" a="1"/>
  <c r="BJ992" i="22" s="1"/>
  <c r="BK992" i="22" a="1"/>
  <c r="BK992" i="22" s="1"/>
  <c r="BH1560" i="22" a="1"/>
  <c r="BH1560" i="22" s="1"/>
  <c r="BJ1560" i="22" a="1"/>
  <c r="BJ1560" i="22" s="1"/>
  <c r="BI1560" i="22" a="1"/>
  <c r="BI1560" i="22" s="1"/>
  <c r="BK1560" i="22" a="1"/>
  <c r="BK1560" i="22" s="1"/>
  <c r="BG1032" i="22"/>
  <c r="BG480" i="22"/>
  <c r="BG1584" i="22"/>
  <c r="BI1008" i="22" a="1"/>
  <c r="BI1008" i="22" s="1"/>
  <c r="BH1008" i="22" a="1"/>
  <c r="BH1008" i="22" s="1"/>
  <c r="BJ1008" i="22" a="1"/>
  <c r="BJ1008" i="22" s="1"/>
  <c r="BK1008" i="22" a="1"/>
  <c r="BK1008" i="22" s="1"/>
  <c r="L70" i="9"/>
  <c r="C74" i="9"/>
  <c r="K70" i="9"/>
  <c r="J70" i="9"/>
  <c r="S990" i="10"/>
  <c r="AA930" i="10" a="1"/>
  <c r="AA930" i="10" s="1"/>
  <c r="W930" i="10" a="1"/>
  <c r="W930" i="10" s="1"/>
  <c r="Z930" i="10" a="1"/>
  <c r="Z930" i="10" s="1"/>
  <c r="V930" i="10" a="1"/>
  <c r="V930" i="10" s="1"/>
  <c r="Y930" i="10" a="1"/>
  <c r="Y930" i="10" s="1"/>
  <c r="X930" i="10" a="1"/>
  <c r="X930" i="10" s="1"/>
  <c r="U930" i="10" a="1"/>
  <c r="U930" i="10" s="1"/>
  <c r="T930" i="10" a="1"/>
  <c r="T930" i="10" s="1"/>
  <c r="AC930" i="10" a="1"/>
  <c r="AC930" i="10" s="1"/>
  <c r="AB930" i="10" a="1"/>
  <c r="AB930" i="10" s="1"/>
  <c r="CB405" i="22" a="1"/>
  <c r="CB405" i="22" s="1"/>
  <c r="BW405" i="22" a="1"/>
  <c r="BW405" i="22" s="1"/>
  <c r="CF405" i="22" a="1"/>
  <c r="CF405" i="22" s="1"/>
  <c r="CA405" i="22" a="1"/>
  <c r="CA405" i="22" s="1"/>
  <c r="CE405" i="22" a="1"/>
  <c r="CE405" i="22" s="1"/>
  <c r="CD405" i="22" a="1"/>
  <c r="CD405" i="22" s="1"/>
  <c r="CC405" i="22" a="1"/>
  <c r="CC405" i="22" s="1"/>
  <c r="BV429" i="22"/>
  <c r="BX405" i="22" a="1"/>
  <c r="BX405" i="22" s="1"/>
  <c r="BZ405" i="22" a="1"/>
  <c r="BZ405" i="22" s="1"/>
  <c r="BY405" i="22" a="1"/>
  <c r="BY405" i="22" s="1"/>
  <c r="CJ59" i="10"/>
  <c r="Z299" i="10" a="1"/>
  <c r="Z299" i="10" s="1"/>
  <c r="Z659" i="10" a="1"/>
  <c r="Z659" i="10" s="1"/>
  <c r="AB947" i="10" a="1"/>
  <c r="AB947" i="10" s="1"/>
  <c r="X947" i="10" a="1"/>
  <c r="X947" i="10" s="1"/>
  <c r="T947" i="10" a="1"/>
  <c r="T947" i="10" s="1"/>
  <c r="S1007" i="10"/>
  <c r="AA947" i="10" a="1"/>
  <c r="AA947" i="10" s="1"/>
  <c r="W947" i="10" a="1"/>
  <c r="W947" i="10" s="1"/>
  <c r="AC947" i="10" a="1"/>
  <c r="AC947" i="10" s="1"/>
  <c r="Z947" i="10" a="1"/>
  <c r="Z947" i="10" s="1"/>
  <c r="Y947" i="10" a="1"/>
  <c r="Y947" i="10" s="1"/>
  <c r="V947" i="10" a="1"/>
  <c r="V947" i="10" s="1"/>
  <c r="U947" i="10" a="1"/>
  <c r="U947" i="10" s="1"/>
  <c r="AC932" i="10" a="1"/>
  <c r="AC932" i="10" s="1"/>
  <c r="Y932" i="10" a="1"/>
  <c r="Y932" i="10" s="1"/>
  <c r="U932" i="10" a="1"/>
  <c r="U932" i="10" s="1"/>
  <c r="AB932" i="10" a="1"/>
  <c r="AB932" i="10" s="1"/>
  <c r="X932" i="10" a="1"/>
  <c r="X932" i="10" s="1"/>
  <c r="T932" i="10" a="1"/>
  <c r="T932" i="10" s="1"/>
  <c r="AA932" i="10" a="1"/>
  <c r="AA932" i="10" s="1"/>
  <c r="Z932" i="10" a="1"/>
  <c r="Z932" i="10" s="1"/>
  <c r="S992" i="10"/>
  <c r="W932" i="10" a="1"/>
  <c r="W932" i="10" s="1"/>
  <c r="V932" i="10" a="1"/>
  <c r="V932" i="10" s="1"/>
  <c r="E62" i="28"/>
  <c r="Z941" i="10" a="1"/>
  <c r="Z941" i="10" s="1"/>
  <c r="V941" i="10" a="1"/>
  <c r="V941" i="10" s="1"/>
  <c r="AC941" i="10" a="1"/>
  <c r="AC941" i="10" s="1"/>
  <c r="Y941" i="10" a="1"/>
  <c r="Y941" i="10" s="1"/>
  <c r="U941" i="10" a="1"/>
  <c r="U941" i="10" s="1"/>
  <c r="AB941" i="10" a="1"/>
  <c r="AB941" i="10" s="1"/>
  <c r="AA941" i="10" a="1"/>
  <c r="AA941" i="10" s="1"/>
  <c r="X941" i="10" a="1"/>
  <c r="X941" i="10" s="1"/>
  <c r="S1001" i="10"/>
  <c r="W941" i="10" a="1"/>
  <c r="W941" i="10" s="1"/>
  <c r="T941" i="10" a="1"/>
  <c r="T941" i="10" s="1"/>
  <c r="AB963" i="10" a="1"/>
  <c r="AB963" i="10" s="1"/>
  <c r="X963" i="10" a="1"/>
  <c r="X963" i="10" s="1"/>
  <c r="T963" i="10" a="1"/>
  <c r="T963" i="10" s="1"/>
  <c r="S1023" i="10"/>
  <c r="AA963" i="10" a="1"/>
  <c r="AA963" i="10" s="1"/>
  <c r="W963" i="10" a="1"/>
  <c r="W963" i="10" s="1"/>
  <c r="AC963" i="10" a="1"/>
  <c r="AC963" i="10" s="1"/>
  <c r="Z963" i="10" a="1"/>
  <c r="Z963" i="10" s="1"/>
  <c r="Y963" i="10" a="1"/>
  <c r="Y963" i="10" s="1"/>
  <c r="V963" i="10" a="1"/>
  <c r="V963" i="10" s="1"/>
  <c r="U963" i="10" a="1"/>
  <c r="U963" i="10" s="1"/>
  <c r="Z925" i="10" a="1"/>
  <c r="Z925" i="10" s="1"/>
  <c r="V925" i="10" a="1"/>
  <c r="V925" i="10" s="1"/>
  <c r="AC925" i="10" a="1"/>
  <c r="AC925" i="10" s="1"/>
  <c r="Y925" i="10" a="1"/>
  <c r="Y925" i="10" s="1"/>
  <c r="U925" i="10" a="1"/>
  <c r="U925" i="10" s="1"/>
  <c r="AB925" i="10" a="1"/>
  <c r="AB925" i="10" s="1"/>
  <c r="AA925" i="10" a="1"/>
  <c r="AA925" i="10" s="1"/>
  <c r="X925" i="10" a="1"/>
  <c r="X925" i="10" s="1"/>
  <c r="S985" i="10"/>
  <c r="W925" i="10" a="1"/>
  <c r="W925" i="10" s="1"/>
  <c r="T925" i="10" a="1"/>
  <c r="T925" i="10" s="1"/>
  <c r="BJ1559" i="22" a="1"/>
  <c r="BJ1559" i="22" s="1"/>
  <c r="BK1559" i="22" a="1"/>
  <c r="BK1559" i="22" s="1"/>
  <c r="BI1559" i="22" a="1"/>
  <c r="BI1559" i="22" s="1"/>
  <c r="BH1559" i="22" a="1"/>
  <c r="BH1559" i="22" s="1"/>
  <c r="BG1031" i="22"/>
  <c r="BG479" i="22"/>
  <c r="BG1583" i="22"/>
  <c r="BH1007" i="22" a="1"/>
  <c r="BH1007" i="22" s="1"/>
  <c r="BI1007" i="22" a="1"/>
  <c r="BI1007" i="22" s="1"/>
  <c r="BK1007" i="22" a="1"/>
  <c r="BK1007" i="22" s="1"/>
  <c r="BJ1007" i="22" a="1"/>
  <c r="BJ1007" i="22" s="1"/>
  <c r="BI1546" i="22" a="1"/>
  <c r="BI1546" i="22" s="1"/>
  <c r="BK1546" i="22" a="1"/>
  <c r="BK1546" i="22" s="1"/>
  <c r="BH1546" i="22" a="1"/>
  <c r="BH1546" i="22" s="1"/>
  <c r="BJ1546" i="22" a="1"/>
  <c r="BJ1546" i="22" s="1"/>
  <c r="BG1018" i="22"/>
  <c r="BG466" i="22"/>
  <c r="BI442" i="22" a="1"/>
  <c r="BI442" i="22" s="1"/>
  <c r="BH442" i="22" a="1"/>
  <c r="BH442" i="22" s="1"/>
  <c r="BJ442" i="22" a="1"/>
  <c r="BJ442" i="22" s="1"/>
  <c r="BK442" i="22" a="1"/>
  <c r="BK442" i="22" s="1"/>
  <c r="BG1570" i="22"/>
  <c r="BI994" i="22" a="1"/>
  <c r="BI994" i="22" s="1"/>
  <c r="BJ994" i="22" a="1"/>
  <c r="BJ994" i="22" s="1"/>
  <c r="BK994" i="22" a="1"/>
  <c r="BK994" i="22" s="1"/>
  <c r="BH994" i="22" a="1"/>
  <c r="BH994" i="22" s="1"/>
  <c r="S1076" i="10"/>
  <c r="AC1016" i="10" a="1"/>
  <c r="AC1016" i="10" s="1"/>
  <c r="Y1016" i="10" a="1"/>
  <c r="Y1016" i="10" s="1"/>
  <c r="U1016" i="10" a="1"/>
  <c r="U1016" i="10" s="1"/>
  <c r="AB1016" i="10" a="1"/>
  <c r="AB1016" i="10" s="1"/>
  <c r="X1016" i="10" a="1"/>
  <c r="X1016" i="10" s="1"/>
  <c r="T1016" i="10" a="1"/>
  <c r="T1016" i="10" s="1"/>
  <c r="AA1016" i="10" a="1"/>
  <c r="AA1016" i="10" s="1"/>
  <c r="W1016" i="10" a="1"/>
  <c r="W1016" i="10" s="1"/>
  <c r="Z1016" i="10" a="1"/>
  <c r="Z1016" i="10" s="1"/>
  <c r="V1016" i="10" a="1"/>
  <c r="V1016" i="10" s="1"/>
  <c r="BH1541" i="22" a="1"/>
  <c r="BH1541" i="22" s="1"/>
  <c r="BI1541" i="22" a="1"/>
  <c r="BI1541" i="22" s="1"/>
  <c r="BJ1541" i="22" a="1"/>
  <c r="BJ1541" i="22" s="1"/>
  <c r="BK1541" i="22" a="1"/>
  <c r="BK1541" i="22" s="1"/>
  <c r="BG1013" i="22"/>
  <c r="BG461" i="22"/>
  <c r="BG1565" i="22"/>
  <c r="BJ989" i="22" a="1"/>
  <c r="BJ989" i="22" s="1"/>
  <c r="BK989" i="22" a="1"/>
  <c r="BK989" i="22" s="1"/>
  <c r="BH989" i="22" a="1"/>
  <c r="BH989" i="22" s="1"/>
  <c r="BI989" i="22" a="1"/>
  <c r="BI989" i="22" s="1"/>
  <c r="S1055" i="10"/>
  <c r="AB995" i="10" a="1"/>
  <c r="AB995" i="10" s="1"/>
  <c r="X995" i="10" a="1"/>
  <c r="X995" i="10" s="1"/>
  <c r="T995" i="10" a="1"/>
  <c r="T995" i="10" s="1"/>
  <c r="AA995" i="10" a="1"/>
  <c r="AA995" i="10" s="1"/>
  <c r="W995" i="10" a="1"/>
  <c r="W995" i="10" s="1"/>
  <c r="AC995" i="10" a="1"/>
  <c r="AC995" i="10" s="1"/>
  <c r="Z995" i="10" a="1"/>
  <c r="Z995" i="10" s="1"/>
  <c r="Y995" i="10" a="1"/>
  <c r="Y995" i="10" s="1"/>
  <c r="V995" i="10" a="1"/>
  <c r="V995" i="10" s="1"/>
  <c r="U995" i="10" a="1"/>
  <c r="U995" i="10" s="1"/>
  <c r="AC924" i="10" a="1"/>
  <c r="AC924" i="10" s="1"/>
  <c r="Y924" i="10" a="1"/>
  <c r="Y924" i="10" s="1"/>
  <c r="U924" i="10" a="1"/>
  <c r="U924" i="10" s="1"/>
  <c r="AB924" i="10" a="1"/>
  <c r="AB924" i="10" s="1"/>
  <c r="X924" i="10" a="1"/>
  <c r="X924" i="10" s="1"/>
  <c r="T924" i="10" a="1"/>
  <c r="T924" i="10" s="1"/>
  <c r="AA924" i="10" a="1"/>
  <c r="AA924" i="10" s="1"/>
  <c r="Z924" i="10" a="1"/>
  <c r="Z924" i="10" s="1"/>
  <c r="S984" i="10"/>
  <c r="W924" i="10" a="1"/>
  <c r="W924" i="10" s="1"/>
  <c r="V924" i="10" a="1"/>
  <c r="V924" i="10" s="1"/>
  <c r="S964" i="10"/>
  <c r="V904" i="10" a="1"/>
  <c r="V904" i="10" s="1"/>
  <c r="AC904" i="10" a="1"/>
  <c r="AC904" i="10" s="1"/>
  <c r="U904" i="10" a="1"/>
  <c r="U904" i="10" s="1"/>
  <c r="AB904" i="10" a="1"/>
  <c r="AB904" i="10" s="1"/>
  <c r="T904" i="10" a="1"/>
  <c r="T904" i="10" s="1"/>
  <c r="AA904" i="10" a="1"/>
  <c r="AA904" i="10" s="1"/>
  <c r="Z904" i="10" a="1"/>
  <c r="Z904" i="10" s="1"/>
  <c r="Y904" i="10" a="1"/>
  <c r="Y904" i="10" s="1"/>
  <c r="X904" i="10" a="1"/>
  <c r="X904" i="10" s="1"/>
  <c r="W904" i="10" a="1"/>
  <c r="W904" i="10" s="1"/>
  <c r="AB923" i="10" a="1"/>
  <c r="AB923" i="10" s="1"/>
  <c r="S983" i="10"/>
  <c r="AA923" i="10" a="1"/>
  <c r="AA923" i="10" s="1"/>
  <c r="W923" i="10" a="1"/>
  <c r="W923" i="10" s="1"/>
  <c r="X923" i="10" a="1"/>
  <c r="X923" i="10" s="1"/>
  <c r="V923" i="10" a="1"/>
  <c r="V923" i="10" s="1"/>
  <c r="U923" i="10" a="1"/>
  <c r="U923" i="10" s="1"/>
  <c r="T923" i="10" a="1"/>
  <c r="T923" i="10" s="1"/>
  <c r="AC923" i="10" a="1"/>
  <c r="AC923" i="10" s="1"/>
  <c r="Z923" i="10" a="1"/>
  <c r="Z923" i="10" s="1"/>
  <c r="Y923" i="10" a="1"/>
  <c r="Y923" i="10" s="1"/>
  <c r="BK1554" i="22" a="1"/>
  <c r="BK1554" i="22" s="1"/>
  <c r="BH1554" i="22" a="1"/>
  <c r="BH1554" i="22" s="1"/>
  <c r="BJ1554" i="22" a="1"/>
  <c r="BJ1554" i="22" s="1"/>
  <c r="BI1554" i="22" a="1"/>
  <c r="BI1554" i="22" s="1"/>
  <c r="BG1026" i="22"/>
  <c r="BG474" i="22"/>
  <c r="BG1578" i="22"/>
  <c r="BK1002" i="22" a="1"/>
  <c r="BK1002" i="22" s="1"/>
  <c r="BH1002" i="22" a="1"/>
  <c r="BH1002" i="22" s="1"/>
  <c r="BJ1002" i="22" a="1"/>
  <c r="BJ1002" i="22" s="1"/>
  <c r="BI1002" i="22" a="1"/>
  <c r="BI1002" i="22" s="1"/>
  <c r="AC948" i="10" a="1"/>
  <c r="AC948" i="10" s="1"/>
  <c r="Y948" i="10" a="1"/>
  <c r="Y948" i="10" s="1"/>
  <c r="U948" i="10" a="1"/>
  <c r="U948" i="10" s="1"/>
  <c r="AB948" i="10" a="1"/>
  <c r="AB948" i="10" s="1"/>
  <c r="X948" i="10" a="1"/>
  <c r="X948" i="10" s="1"/>
  <c r="T948" i="10" a="1"/>
  <c r="T948" i="10" s="1"/>
  <c r="S1008" i="10"/>
  <c r="AA948" i="10" a="1"/>
  <c r="AA948" i="10" s="1"/>
  <c r="Z948" i="10" a="1"/>
  <c r="Z948" i="10" s="1"/>
  <c r="W948" i="10" a="1"/>
  <c r="W948" i="10" s="1"/>
  <c r="V948" i="10" a="1"/>
  <c r="V948" i="10" s="1"/>
  <c r="S1014" i="10"/>
  <c r="AA954" i="10" a="1"/>
  <c r="AA954" i="10" s="1"/>
  <c r="W954" i="10" a="1"/>
  <c r="W954" i="10" s="1"/>
  <c r="Z954" i="10" a="1"/>
  <c r="Z954" i="10" s="1"/>
  <c r="V954" i="10" a="1"/>
  <c r="V954" i="10" s="1"/>
  <c r="AC954" i="10" a="1"/>
  <c r="AC954" i="10" s="1"/>
  <c r="AB954" i="10" a="1"/>
  <c r="AB954" i="10" s="1"/>
  <c r="Y954" i="10" a="1"/>
  <c r="Y954" i="10" s="1"/>
  <c r="X954" i="10" a="1"/>
  <c r="X954" i="10" s="1"/>
  <c r="U954" i="10" a="1"/>
  <c r="U954" i="10" s="1"/>
  <c r="T954" i="10" a="1"/>
  <c r="T954" i="10" s="1"/>
  <c r="BI1542" i="22" a="1"/>
  <c r="BI1542" i="22" s="1"/>
  <c r="BJ1542" i="22" a="1"/>
  <c r="BJ1542" i="22" s="1"/>
  <c r="BH1542" i="22" a="1"/>
  <c r="BH1542" i="22" s="1"/>
  <c r="BK1542" i="22" a="1"/>
  <c r="BK1542" i="22" s="1"/>
  <c r="BG1014" i="22"/>
  <c r="BG462" i="22"/>
  <c r="BI438" i="22" a="1"/>
  <c r="BI438" i="22" s="1"/>
  <c r="BH438" i="22" a="1"/>
  <c r="BH438" i="22" s="1"/>
  <c r="BJ438" i="22" a="1"/>
  <c r="BJ438" i="22" s="1"/>
  <c r="BK438" i="22" a="1"/>
  <c r="BK438" i="22" s="1"/>
  <c r="BG1566" i="22"/>
  <c r="BJ990" i="22" a="1"/>
  <c r="BJ990" i="22" s="1"/>
  <c r="BK990" i="22" a="1"/>
  <c r="BK990" i="22" s="1"/>
  <c r="BI990" i="22" a="1"/>
  <c r="BI990" i="22" s="1"/>
  <c r="BH990" i="22" a="1"/>
  <c r="BH990" i="22" s="1"/>
  <c r="AA351" i="10" a="1"/>
  <c r="AA351" i="10" s="1"/>
  <c r="AA711" i="10" a="1"/>
  <c r="AA711" i="10" s="1"/>
  <c r="BV393" i="22"/>
  <c r="CE369" i="22" a="1"/>
  <c r="CE369" i="22" s="1"/>
  <c r="CA369" i="22" a="1"/>
  <c r="CA369" i="22" s="1"/>
  <c r="BW369" i="22" a="1"/>
  <c r="BW369" i="22" s="1"/>
  <c r="CD369" i="22" a="1"/>
  <c r="CD369" i="22" s="1"/>
  <c r="BZ369" i="22" a="1"/>
  <c r="BZ369" i="22" s="1"/>
  <c r="CF369" i="22" a="1"/>
  <c r="CF369" i="22" s="1"/>
  <c r="BY369" i="22" a="1"/>
  <c r="BY369" i="22" s="1"/>
  <c r="BX369" i="22" a="1"/>
  <c r="BX369" i="22" s="1"/>
  <c r="CC369" i="22" a="1"/>
  <c r="CC369" i="22" s="1"/>
  <c r="CB369" i="22" a="1"/>
  <c r="CB369" i="22" s="1"/>
  <c r="S1046" i="10"/>
  <c r="AA986" i="10" a="1"/>
  <c r="AA986" i="10" s="1"/>
  <c r="W986" i="10" a="1"/>
  <c r="W986" i="10" s="1"/>
  <c r="Z986" i="10" a="1"/>
  <c r="Z986" i="10" s="1"/>
  <c r="V986" i="10" a="1"/>
  <c r="V986" i="10" s="1"/>
  <c r="AC986" i="10" a="1"/>
  <c r="AC986" i="10" s="1"/>
  <c r="AB986" i="10" a="1"/>
  <c r="AB986" i="10" s="1"/>
  <c r="Y986" i="10" a="1"/>
  <c r="Y986" i="10" s="1"/>
  <c r="X986" i="10" a="1"/>
  <c r="X986" i="10" s="1"/>
  <c r="U986" i="10" a="1"/>
  <c r="U986" i="10" s="1"/>
  <c r="T986" i="10" a="1"/>
  <c r="T986" i="10" s="1"/>
  <c r="CD400" i="22" a="1"/>
  <c r="CD400" i="22" s="1"/>
  <c r="BY400" i="22" a="1"/>
  <c r="BY400" i="22" s="1"/>
  <c r="CC400" i="22" a="1"/>
  <c r="CC400" i="22" s="1"/>
  <c r="CB400" i="22" a="1"/>
  <c r="CB400" i="22" s="1"/>
  <c r="BW400" i="22" a="1"/>
  <c r="BW400" i="22" s="1"/>
  <c r="CE400" i="22" a="1"/>
  <c r="CE400" i="22" s="1"/>
  <c r="BV424" i="22"/>
  <c r="BZ400" i="22" a="1"/>
  <c r="BZ400" i="22" s="1"/>
  <c r="CF400" i="22" a="1"/>
  <c r="CF400" i="22" s="1"/>
  <c r="CA400" i="22" a="1"/>
  <c r="CA400" i="22" s="1"/>
  <c r="BX400" i="22" a="1"/>
  <c r="BX400" i="22" s="1"/>
  <c r="Z973" i="10" a="1"/>
  <c r="Z973" i="10" s="1"/>
  <c r="V973" i="10" a="1"/>
  <c r="V973" i="10" s="1"/>
  <c r="AC973" i="10" a="1"/>
  <c r="AC973" i="10" s="1"/>
  <c r="Y973" i="10" a="1"/>
  <c r="Y973" i="10" s="1"/>
  <c r="U973" i="10" a="1"/>
  <c r="U973" i="10" s="1"/>
  <c r="AB973" i="10" a="1"/>
  <c r="AB973" i="10" s="1"/>
  <c r="AA973" i="10" a="1"/>
  <c r="AA973" i="10" s="1"/>
  <c r="S1033" i="10"/>
  <c r="X973" i="10" a="1"/>
  <c r="X973" i="10" s="1"/>
  <c r="W973" i="10" a="1"/>
  <c r="W973" i="10" s="1"/>
  <c r="T973" i="10" a="1"/>
  <c r="T973" i="10" s="1"/>
  <c r="E67" i="9"/>
  <c r="Q68" i="9" s="1"/>
  <c r="R63" i="9"/>
  <c r="Q63" i="9"/>
  <c r="P63" i="9"/>
  <c r="S971" i="10"/>
  <c r="Y911" i="10" a="1"/>
  <c r="Y911" i="10" s="1"/>
  <c r="X911" i="10" a="1"/>
  <c r="X911" i="10" s="1"/>
  <c r="W911" i="10" a="1"/>
  <c r="W911" i="10" s="1"/>
  <c r="V911" i="10" a="1"/>
  <c r="V911" i="10" s="1"/>
  <c r="AC911" i="10" a="1"/>
  <c r="AC911" i="10" s="1"/>
  <c r="U911" i="10" a="1"/>
  <c r="U911" i="10" s="1"/>
  <c r="AB911" i="10" a="1"/>
  <c r="AB911" i="10" s="1"/>
  <c r="T911" i="10" a="1"/>
  <c r="T911" i="10" s="1"/>
  <c r="AA911" i="10" a="1"/>
  <c r="AA911" i="10" s="1"/>
  <c r="Z911" i="10" a="1"/>
  <c r="Z911" i="10" s="1"/>
  <c r="S979" i="10"/>
  <c r="Y919" i="10" a="1"/>
  <c r="Y919" i="10" s="1"/>
  <c r="X919" i="10" a="1"/>
  <c r="X919" i="10" s="1"/>
  <c r="W919" i="10" a="1"/>
  <c r="W919" i="10" s="1"/>
  <c r="V919" i="10" a="1"/>
  <c r="V919" i="10" s="1"/>
  <c r="AC919" i="10" a="1"/>
  <c r="AC919" i="10" s="1"/>
  <c r="U919" i="10" a="1"/>
  <c r="U919" i="10" s="1"/>
  <c r="AB919" i="10" a="1"/>
  <c r="AB919" i="10" s="1"/>
  <c r="T919" i="10" a="1"/>
  <c r="T919" i="10" s="1"/>
  <c r="AA919" i="10" a="1"/>
  <c r="AA919" i="10" s="1"/>
  <c r="Z919" i="10" a="1"/>
  <c r="Z919" i="10" s="1"/>
  <c r="BI1539" i="22" a="1"/>
  <c r="BI1539" i="22" s="1"/>
  <c r="BH1539" i="22" a="1"/>
  <c r="BH1539" i="22" s="1"/>
  <c r="BK1539" i="22" a="1"/>
  <c r="BK1539" i="22" s="1"/>
  <c r="BJ1539" i="22" a="1"/>
  <c r="BJ1539" i="22" s="1"/>
  <c r="BG1011" i="22"/>
  <c r="BG459" i="22"/>
  <c r="BH435" i="22" a="1"/>
  <c r="BH435" i="22" s="1"/>
  <c r="BI435" i="22" a="1"/>
  <c r="BI435" i="22" s="1"/>
  <c r="BJ435" i="22" a="1"/>
  <c r="BJ435" i="22" s="1"/>
  <c r="BK435" i="22" a="1"/>
  <c r="BK435" i="22" s="1"/>
  <c r="BG1563" i="22"/>
  <c r="BI987" i="22" a="1"/>
  <c r="BI987" i="22" s="1"/>
  <c r="BH987" i="22" a="1"/>
  <c r="BH987" i="22" s="1"/>
  <c r="BK987" i="22" a="1"/>
  <c r="BK987" i="22" s="1"/>
  <c r="BJ987" i="22" a="1"/>
  <c r="BJ987" i="22" s="1"/>
  <c r="CD392" i="22" a="1"/>
  <c r="CD392" i="22" s="1"/>
  <c r="BY392" i="22" a="1"/>
  <c r="BY392" i="22" s="1"/>
  <c r="CC392" i="22" a="1"/>
  <c r="CC392" i="22" s="1"/>
  <c r="CB392" i="22" a="1"/>
  <c r="CB392" i="22" s="1"/>
  <c r="BW392" i="22" a="1"/>
  <c r="BW392" i="22" s="1"/>
  <c r="CE392" i="22" a="1"/>
  <c r="CE392" i="22" s="1"/>
  <c r="BV416" i="22"/>
  <c r="BZ392" i="22" a="1"/>
  <c r="BZ392" i="22" s="1"/>
  <c r="CF392" i="22" a="1"/>
  <c r="CF392" i="22" s="1"/>
  <c r="CA392" i="22" a="1"/>
  <c r="CA392" i="22" s="1"/>
  <c r="BX392" i="22" a="1"/>
  <c r="BX392" i="22" s="1"/>
  <c r="P85" i="7"/>
  <c r="V84" i="11" s="1"/>
  <c r="H85" i="7"/>
  <c r="O85" i="7"/>
  <c r="U84" i="11" s="1"/>
  <c r="G85" i="7"/>
  <c r="N85" i="7"/>
  <c r="T84" i="11" s="1"/>
  <c r="F85" i="7"/>
  <c r="H84" i="11" s="1"/>
  <c r="M85" i="7"/>
  <c r="S84" i="11" s="1"/>
  <c r="E85" i="7"/>
  <c r="G84" i="11" s="1"/>
  <c r="B90" i="7"/>
  <c r="L85" i="7"/>
  <c r="N84" i="11" s="1"/>
  <c r="D85" i="7"/>
  <c r="K85" i="7"/>
  <c r="M84" i="11" s="1"/>
  <c r="C85" i="7"/>
  <c r="J85" i="7"/>
  <c r="L84" i="11" s="1"/>
  <c r="I85" i="7"/>
  <c r="K84" i="11" s="1"/>
  <c r="X358" i="10" a="1"/>
  <c r="X358" i="10" s="1"/>
  <c r="X718" i="10" a="1"/>
  <c r="X718" i="10" s="1"/>
  <c r="X25" i="14"/>
  <c r="Y25" i="14" s="1"/>
  <c r="AI44" i="7"/>
  <c r="AI66" i="7"/>
  <c r="BJ1552" i="22" a="1"/>
  <c r="BJ1552" i="22" s="1"/>
  <c r="BI1552" i="22" a="1"/>
  <c r="BI1552" i="22" s="1"/>
  <c r="BK1552" i="22" a="1"/>
  <c r="BK1552" i="22" s="1"/>
  <c r="BH1552" i="22" a="1"/>
  <c r="BH1552" i="22" s="1"/>
  <c r="BG1024" i="22"/>
  <c r="BG472" i="22"/>
  <c r="BK448" i="22" a="1"/>
  <c r="BK448" i="22" s="1"/>
  <c r="BI448" i="22" a="1"/>
  <c r="BI448" i="22" s="1"/>
  <c r="BJ448" i="22" a="1"/>
  <c r="BJ448" i="22" s="1"/>
  <c r="BH448" i="22" a="1"/>
  <c r="BH448" i="22" s="1"/>
  <c r="BG1576" i="22"/>
  <c r="BJ1000" i="22" a="1"/>
  <c r="BJ1000" i="22" s="1"/>
  <c r="BI1000" i="22" a="1"/>
  <c r="BI1000" i="22" s="1"/>
  <c r="BK1000" i="22" a="1"/>
  <c r="BK1000" i="22" s="1"/>
  <c r="BH1000" i="22" a="1"/>
  <c r="BH1000" i="22" s="1"/>
  <c r="CC383" i="22" a="1"/>
  <c r="CC383" i="22" s="1"/>
  <c r="BY383" i="22" a="1"/>
  <c r="BY383" i="22" s="1"/>
  <c r="BJ455" i="22" s="1" a="1"/>
  <c r="BJ455" i="22" s="1"/>
  <c r="BV407" i="22"/>
  <c r="CF383" i="22" a="1"/>
  <c r="CF383" i="22" s="1"/>
  <c r="CB383" i="22" a="1"/>
  <c r="CB383" i="22" s="1"/>
  <c r="BX383" i="22" a="1"/>
  <c r="BX383" i="22" s="1"/>
  <c r="BI455" i="22" s="1" a="1"/>
  <c r="BI455" i="22" s="1"/>
  <c r="CE383" i="22" a="1"/>
  <c r="CE383" i="22" s="1"/>
  <c r="CA383" i="22" a="1"/>
  <c r="CA383" i="22" s="1"/>
  <c r="BW383" i="22" a="1"/>
  <c r="BW383" i="22" s="1"/>
  <c r="BH455" i="22" s="1" a="1"/>
  <c r="BH455" i="22" s="1"/>
  <c r="CD383" i="22" a="1"/>
  <c r="CD383" i="22" s="1"/>
  <c r="BZ383" i="22" a="1"/>
  <c r="BZ383" i="22" s="1"/>
  <c r="BK455" i="22" s="1" a="1"/>
  <c r="BK455" i="22" s="1"/>
  <c r="AB967" i="10" a="1"/>
  <c r="AB967" i="10" s="1"/>
  <c r="X967" i="10" a="1"/>
  <c r="X967" i="10" s="1"/>
  <c r="T967" i="10" a="1"/>
  <c r="T967" i="10" s="1"/>
  <c r="S1027" i="10"/>
  <c r="AA967" i="10" a="1"/>
  <c r="AA967" i="10" s="1"/>
  <c r="W967" i="10" a="1"/>
  <c r="W967" i="10" s="1"/>
  <c r="AC967" i="10" a="1"/>
  <c r="AC967" i="10" s="1"/>
  <c r="Z967" i="10" a="1"/>
  <c r="Z967" i="10" s="1"/>
  <c r="Y967" i="10" a="1"/>
  <c r="Y967" i="10" s="1"/>
  <c r="V967" i="10" a="1"/>
  <c r="V967" i="10" s="1"/>
  <c r="U967" i="10" a="1"/>
  <c r="U967" i="10" s="1"/>
  <c r="S1072" i="10"/>
  <c r="AC1012" i="10" a="1"/>
  <c r="AC1012" i="10" s="1"/>
  <c r="Y1012" i="10" a="1"/>
  <c r="Y1012" i="10" s="1"/>
  <c r="U1012" i="10" a="1"/>
  <c r="U1012" i="10" s="1"/>
  <c r="AB1012" i="10" a="1"/>
  <c r="AB1012" i="10" s="1"/>
  <c r="X1012" i="10" a="1"/>
  <c r="X1012" i="10" s="1"/>
  <c r="T1012" i="10" a="1"/>
  <c r="T1012" i="10" s="1"/>
  <c r="AA1012" i="10" a="1"/>
  <c r="AA1012" i="10" s="1"/>
  <c r="W1012" i="10" a="1"/>
  <c r="W1012" i="10" s="1"/>
  <c r="Z1012" i="10" a="1"/>
  <c r="Z1012" i="10" s="1"/>
  <c r="V1012" i="10" a="1"/>
  <c r="V1012" i="10" s="1"/>
  <c r="BH1548" i="22" a="1"/>
  <c r="BH1548" i="22" s="1"/>
  <c r="BI1548" i="22" a="1"/>
  <c r="BI1548" i="22" s="1"/>
  <c r="BJ1548" i="22" a="1"/>
  <c r="BJ1548" i="22" s="1"/>
  <c r="BK1548" i="22" a="1"/>
  <c r="BK1548" i="22" s="1"/>
  <c r="BG1020" i="22"/>
  <c r="BG468" i="22"/>
  <c r="BI444" i="22" a="1"/>
  <c r="BI444" i="22" s="1"/>
  <c r="BH444" i="22" a="1"/>
  <c r="BH444" i="22" s="1"/>
  <c r="BJ444" i="22" a="1"/>
  <c r="BJ444" i="22" s="1"/>
  <c r="BK444" i="22" a="1"/>
  <c r="BK444" i="22" s="1"/>
  <c r="BG1572" i="22"/>
  <c r="BK996" i="22" a="1"/>
  <c r="BK996" i="22" s="1"/>
  <c r="BI996" i="22" a="1"/>
  <c r="BI996" i="22" s="1"/>
  <c r="BH996" i="22" a="1"/>
  <c r="BH996" i="22" s="1"/>
  <c r="BJ996" i="22" a="1"/>
  <c r="BJ996" i="22" s="1"/>
  <c r="C72" i="9"/>
  <c r="K68" i="9"/>
  <c r="F70" i="9"/>
  <c r="U66" i="9"/>
  <c r="T66" i="9"/>
  <c r="S66" i="9"/>
  <c r="S1057" i="10"/>
  <c r="Z997" i="10" a="1"/>
  <c r="Z997" i="10" s="1"/>
  <c r="V997" i="10" a="1"/>
  <c r="V997" i="10" s="1"/>
  <c r="AC997" i="10" a="1"/>
  <c r="AC997" i="10" s="1"/>
  <c r="Y997" i="10" a="1"/>
  <c r="Y997" i="10" s="1"/>
  <c r="U997" i="10" a="1"/>
  <c r="U997" i="10" s="1"/>
  <c r="X997" i="10" a="1"/>
  <c r="X997" i="10" s="1"/>
  <c r="W997" i="10" a="1"/>
  <c r="W997" i="10" s="1"/>
  <c r="T997" i="10" a="1"/>
  <c r="T997" i="10" s="1"/>
  <c r="AB997" i="10" a="1"/>
  <c r="AB997" i="10" s="1"/>
  <c r="AA997" i="10" a="1"/>
  <c r="AA997" i="10" s="1"/>
  <c r="BI1543" i="22" a="1"/>
  <c r="BI1543" i="22" s="1"/>
  <c r="BK1543" i="22" a="1"/>
  <c r="BK1543" i="22" s="1"/>
  <c r="BJ1543" i="22" a="1"/>
  <c r="BJ1543" i="22" s="1"/>
  <c r="BH1543" i="22" a="1"/>
  <c r="BH1543" i="22" s="1"/>
  <c r="BG1015" i="22"/>
  <c r="BG463" i="22"/>
  <c r="BG1567" i="22"/>
  <c r="BK991" i="22" a="1"/>
  <c r="BK991" i="22" s="1"/>
  <c r="BJ991" i="22" a="1"/>
  <c r="BJ991" i="22" s="1"/>
  <c r="BI991" i="22" a="1"/>
  <c r="BI991" i="22" s="1"/>
  <c r="BH991" i="22" a="1"/>
  <c r="BH991" i="22" s="1"/>
  <c r="S980" i="10"/>
  <c r="V920" i="10" a="1"/>
  <c r="V920" i="10" s="1"/>
  <c r="AC920" i="10" a="1"/>
  <c r="AC920" i="10" s="1"/>
  <c r="U920" i="10" a="1"/>
  <c r="U920" i="10" s="1"/>
  <c r="AB920" i="10" a="1"/>
  <c r="AB920" i="10" s="1"/>
  <c r="T920" i="10" a="1"/>
  <c r="T920" i="10" s="1"/>
  <c r="AA920" i="10" a="1"/>
  <c r="AA920" i="10" s="1"/>
  <c r="Z920" i="10" a="1"/>
  <c r="Z920" i="10" s="1"/>
  <c r="Y920" i="10" a="1"/>
  <c r="Y920" i="10" s="1"/>
  <c r="X920" i="10" a="1"/>
  <c r="X920" i="10" s="1"/>
  <c r="W920" i="10" a="1"/>
  <c r="W920" i="10" s="1"/>
  <c r="BH1555" i="22" a="1"/>
  <c r="BH1555" i="22" s="1"/>
  <c r="BK1555" i="22" a="1"/>
  <c r="BK1555" i="22" s="1"/>
  <c r="BJ1555" i="22" a="1"/>
  <c r="BJ1555" i="22" s="1"/>
  <c r="BI1555" i="22" a="1"/>
  <c r="BI1555" i="22" s="1"/>
  <c r="BG1027" i="22"/>
  <c r="BG475" i="22"/>
  <c r="BI451" i="22" a="1"/>
  <c r="BI451" i="22" s="1"/>
  <c r="BH451" i="22" a="1"/>
  <c r="BH451" i="22" s="1"/>
  <c r="BJ451" i="22" a="1"/>
  <c r="BJ451" i="22" s="1"/>
  <c r="BK451" i="22" a="1"/>
  <c r="BK451" i="22" s="1"/>
  <c r="BG1579" i="22"/>
  <c r="BJ1003" i="22" a="1"/>
  <c r="BJ1003" i="22" s="1"/>
  <c r="BH1003" i="22" a="1"/>
  <c r="BH1003" i="22" s="1"/>
  <c r="BI1003" i="22" a="1"/>
  <c r="BI1003" i="22" s="1"/>
  <c r="BK1003" i="22" a="1"/>
  <c r="BK1003" i="22" s="1"/>
  <c r="N86" i="7"/>
  <c r="T85" i="11" s="1"/>
  <c r="F86" i="7"/>
  <c r="H85" i="11" s="1"/>
  <c r="M86" i="7"/>
  <c r="S85" i="11" s="1"/>
  <c r="E86" i="7"/>
  <c r="G85" i="11" s="1"/>
  <c r="B91" i="7"/>
  <c r="L86" i="7"/>
  <c r="N85" i="11" s="1"/>
  <c r="D86" i="7"/>
  <c r="K86" i="7"/>
  <c r="M85" i="11" s="1"/>
  <c r="C86" i="7"/>
  <c r="J86" i="7"/>
  <c r="L85" i="11" s="1"/>
  <c r="I86" i="7"/>
  <c r="K85" i="11" s="1"/>
  <c r="P86" i="7"/>
  <c r="V85" i="11" s="1"/>
  <c r="H86" i="7"/>
  <c r="O86" i="7"/>
  <c r="U85" i="11" s="1"/>
  <c r="G86" i="7"/>
  <c r="BJ1553" i="22" a="1"/>
  <c r="BJ1553" i="22" s="1"/>
  <c r="BK1553" i="22" a="1"/>
  <c r="BK1553" i="22" s="1"/>
  <c r="BH1553" i="22" a="1"/>
  <c r="BH1553" i="22" s="1"/>
  <c r="BI1553" i="22" a="1"/>
  <c r="BI1553" i="22" s="1"/>
  <c r="BG1025" i="22"/>
  <c r="BG473" i="22"/>
  <c r="BG1577" i="22"/>
  <c r="BJ1001" i="22" a="1"/>
  <c r="BJ1001" i="22" s="1"/>
  <c r="BH1001" i="22" a="1"/>
  <c r="BH1001" i="22" s="1"/>
  <c r="BI1001" i="22" a="1"/>
  <c r="BI1001" i="22" s="1"/>
  <c r="BK1001" i="22" a="1"/>
  <c r="BK1001" i="22" s="1"/>
  <c r="CC378" i="22" a="1"/>
  <c r="CC378" i="22" s="1"/>
  <c r="BY378" i="22" a="1"/>
  <c r="BY378" i="22" s="1"/>
  <c r="BJ450" i="22" s="1" a="1"/>
  <c r="BJ450" i="22" s="1"/>
  <c r="CE378" i="22" a="1"/>
  <c r="CE378" i="22" s="1"/>
  <c r="CA378" i="22" a="1"/>
  <c r="CA378" i="22" s="1"/>
  <c r="BW378" i="22" a="1"/>
  <c r="BW378" i="22" s="1"/>
  <c r="BH450" i="22" s="1" a="1"/>
  <c r="BH450" i="22" s="1"/>
  <c r="BV402" i="22"/>
  <c r="CD378" i="22" a="1"/>
  <c r="CD378" i="22" s="1"/>
  <c r="BZ378" i="22" a="1"/>
  <c r="BZ378" i="22" s="1"/>
  <c r="BK450" i="22" s="1" a="1"/>
  <c r="BK450" i="22" s="1"/>
  <c r="CB378" i="22" a="1"/>
  <c r="CB378" i="22" s="1"/>
  <c r="CF378" i="22" a="1"/>
  <c r="CF378" i="22" s="1"/>
  <c r="BX378" i="22" a="1"/>
  <c r="BX378" i="22" s="1"/>
  <c r="BI450" i="22" s="1" a="1"/>
  <c r="BI450" i="22" s="1"/>
  <c r="CE364" i="22" a="1"/>
  <c r="CE364" i="22" s="1"/>
  <c r="CA364" i="22" a="1"/>
  <c r="CA364" i="22" s="1"/>
  <c r="BW364" i="22" a="1"/>
  <c r="BW364" i="22" s="1"/>
  <c r="BH436" i="22" s="1" a="1"/>
  <c r="BH436" i="22" s="1"/>
  <c r="BV388" i="22"/>
  <c r="CD364" i="22" a="1"/>
  <c r="CD364" i="22" s="1"/>
  <c r="BZ364" i="22" a="1"/>
  <c r="BZ364" i="22" s="1"/>
  <c r="BK436" i="22" s="1" a="1"/>
  <c r="BK436" i="22" s="1"/>
  <c r="CC364" i="22" a="1"/>
  <c r="CC364" i="22" s="1"/>
  <c r="CB364" i="22" a="1"/>
  <c r="CB364" i="22" s="1"/>
  <c r="CF364" i="22" a="1"/>
  <c r="CF364" i="22" s="1"/>
  <c r="BY364" i="22" a="1"/>
  <c r="BY364" i="22" s="1"/>
  <c r="BX364" i="22" a="1"/>
  <c r="BX364" i="22" s="1"/>
  <c r="AA905" i="10" a="1"/>
  <c r="AA905" i="10" s="1"/>
  <c r="Z905" i="10" a="1"/>
  <c r="Z905" i="10" s="1"/>
  <c r="Y905" i="10" a="1"/>
  <c r="Y905" i="10" s="1"/>
  <c r="S965" i="10"/>
  <c r="X905" i="10" a="1"/>
  <c r="X905" i="10" s="1"/>
  <c r="W905" i="10" a="1"/>
  <c r="W905" i="10" s="1"/>
  <c r="V905" i="10" a="1"/>
  <c r="V905" i="10" s="1"/>
  <c r="AC905" i="10" a="1"/>
  <c r="AC905" i="10" s="1"/>
  <c r="U905" i="10" a="1"/>
  <c r="U905" i="10" s="1"/>
  <c r="AB905" i="10" a="1"/>
  <c r="AB905" i="10" s="1"/>
  <c r="T905" i="10" a="1"/>
  <c r="T905" i="10" s="1"/>
  <c r="E73" i="9"/>
  <c r="R69" i="9"/>
  <c r="Q69" i="9"/>
  <c r="P69" i="9"/>
  <c r="U65" i="9"/>
  <c r="T65" i="9"/>
  <c r="S65" i="9"/>
  <c r="F69" i="9"/>
  <c r="CD384" i="22" a="1"/>
  <c r="CD384" i="22" s="1"/>
  <c r="BY384" i="22" a="1"/>
  <c r="BY384" i="22" s="1"/>
  <c r="BJ456" i="22" s="1" a="1"/>
  <c r="BJ456" i="22" s="1"/>
  <c r="CC384" i="22" a="1"/>
  <c r="CC384" i="22" s="1"/>
  <c r="CB384" i="22" a="1"/>
  <c r="CB384" i="22" s="1"/>
  <c r="BW384" i="22" a="1"/>
  <c r="BW384" i="22" s="1"/>
  <c r="BH456" i="22" s="1" a="1"/>
  <c r="BH456" i="22" s="1"/>
  <c r="BV408" i="22"/>
  <c r="CE384" i="22" a="1"/>
  <c r="CE384" i="22" s="1"/>
  <c r="BZ384" i="22" a="1"/>
  <c r="BZ384" i="22" s="1"/>
  <c r="BK456" i="22" s="1" a="1"/>
  <c r="BK456" i="22" s="1"/>
  <c r="CF384" i="22" a="1"/>
  <c r="CF384" i="22" s="1"/>
  <c r="CA384" i="22" a="1"/>
  <c r="CA384" i="22" s="1"/>
  <c r="BX384" i="22" a="1"/>
  <c r="BX384" i="22" s="1"/>
  <c r="BI456" i="22" s="1" a="1"/>
  <c r="BI456" i="22" s="1"/>
  <c r="BH1556" i="22" a="1"/>
  <c r="BH1556" i="22" s="1"/>
  <c r="BK1556" i="22" a="1"/>
  <c r="BK1556" i="22" s="1"/>
  <c r="BJ1556" i="22" a="1"/>
  <c r="BJ1556" i="22" s="1"/>
  <c r="BI1556" i="22" a="1"/>
  <c r="BI1556" i="22" s="1"/>
  <c r="BG1028" i="22"/>
  <c r="BG476" i="22"/>
  <c r="BI452" i="22" a="1"/>
  <c r="BI452" i="22" s="1"/>
  <c r="BH452" i="22" a="1"/>
  <c r="BH452" i="22" s="1"/>
  <c r="BK452" i="22" a="1"/>
  <c r="BK452" i="22" s="1"/>
  <c r="BJ452" i="22" a="1"/>
  <c r="BJ452" i="22" s="1"/>
  <c r="BG1580" i="22"/>
  <c r="BI1004" i="22" a="1"/>
  <c r="BI1004" i="22" s="1"/>
  <c r="BJ1004" i="22" a="1"/>
  <c r="BJ1004" i="22" s="1"/>
  <c r="BK1004" i="22" a="1"/>
  <c r="BK1004" i="22" s="1"/>
  <c r="BH1004" i="22" a="1"/>
  <c r="BH1004" i="22" s="1"/>
  <c r="BH1562" i="22" a="1"/>
  <c r="BH1562" i="22" s="1"/>
  <c r="BI1562" i="22" a="1"/>
  <c r="BI1562" i="22" s="1"/>
  <c r="BK1562" i="22" a="1"/>
  <c r="BK1562" i="22" s="1"/>
  <c r="BJ1562" i="22" a="1"/>
  <c r="BJ1562" i="22" s="1"/>
  <c r="BG1034" i="22"/>
  <c r="BG482" i="22"/>
  <c r="BK458" i="22" a="1"/>
  <c r="BK458" i="22" s="1"/>
  <c r="BI458" i="22" a="1"/>
  <c r="BI458" i="22" s="1"/>
  <c r="BJ458" i="22" a="1"/>
  <c r="BJ458" i="22" s="1"/>
  <c r="BH458" i="22" a="1"/>
  <c r="BH458" i="22" s="1"/>
  <c r="BG1586" i="22"/>
  <c r="BI1010" i="22" a="1"/>
  <c r="BI1010" i="22" s="1"/>
  <c r="BH1010" i="22" a="1"/>
  <c r="BH1010" i="22" s="1"/>
  <c r="BJ1010" i="22" a="1"/>
  <c r="BJ1010" i="22" s="1"/>
  <c r="BK1010" i="22" a="1"/>
  <c r="BK1010" i="22" s="1"/>
  <c r="BH1540" i="22" a="1"/>
  <c r="BH1540" i="22" s="1"/>
  <c r="BI1540" i="22" a="1"/>
  <c r="BI1540" i="22" s="1"/>
  <c r="BJ1540" i="22" a="1"/>
  <c r="BJ1540" i="22" s="1"/>
  <c r="BK1540" i="22" a="1"/>
  <c r="BK1540" i="22" s="1"/>
  <c r="BG1012" i="22"/>
  <c r="BG460" i="22"/>
  <c r="BI436" i="22" a="1"/>
  <c r="BI436" i="22" s="1"/>
  <c r="BJ436" i="22" a="1"/>
  <c r="BJ436" i="22" s="1"/>
  <c r="BG1564" i="22"/>
  <c r="BI988" i="22" a="1"/>
  <c r="BI988" i="22" s="1"/>
  <c r="BH988" i="22" a="1"/>
  <c r="BH988" i="22" s="1"/>
  <c r="BK988" i="22" a="1"/>
  <c r="BK988" i="22" s="1"/>
  <c r="BJ988" i="22" a="1"/>
  <c r="BJ988" i="22" s="1"/>
  <c r="CB387" i="22" a="1"/>
  <c r="CB387" i="22" s="1"/>
  <c r="BW387" i="22" a="1"/>
  <c r="BW387" i="22" s="1"/>
  <c r="CF387" i="22" a="1"/>
  <c r="CF387" i="22" s="1"/>
  <c r="CA387" i="22" a="1"/>
  <c r="CA387" i="22" s="1"/>
  <c r="BV411" i="22"/>
  <c r="CE387" i="22" a="1"/>
  <c r="CE387" i="22" s="1"/>
  <c r="CD387" i="22" a="1"/>
  <c r="CD387" i="22" s="1"/>
  <c r="CC387" i="22" a="1"/>
  <c r="CC387" i="22" s="1"/>
  <c r="BX387" i="22" a="1"/>
  <c r="BX387" i="22" s="1"/>
  <c r="BZ387" i="22" a="1"/>
  <c r="BZ387" i="22" s="1"/>
  <c r="BY387" i="22" a="1"/>
  <c r="BY387" i="22" s="1"/>
  <c r="BZ51" i="10"/>
  <c r="Z231" i="10" a="1"/>
  <c r="Z231" i="10" s="1"/>
  <c r="Z591" i="10" a="1"/>
  <c r="Z591" i="10" s="1"/>
  <c r="BP61" i="10"/>
  <c r="Z961" i="10" s="1" a="1"/>
  <c r="Z961" i="10" s="1"/>
  <c r="Z181" i="10" a="1"/>
  <c r="Z181" i="10" s="1"/>
  <c r="Z541" i="10" a="1"/>
  <c r="Z541" i="10" s="1"/>
  <c r="CJ41" i="10"/>
  <c r="Z281" i="10" a="1"/>
  <c r="Z281" i="10" s="1"/>
  <c r="Z641" i="10" a="1"/>
  <c r="Z641" i="10" s="1"/>
  <c r="BI1547" i="22" a="1"/>
  <c r="BI1547" i="22" s="1"/>
  <c r="BK1547" i="22" a="1"/>
  <c r="BK1547" i="22" s="1"/>
  <c r="BJ1547" i="22" a="1"/>
  <c r="BJ1547" i="22" s="1"/>
  <c r="BH1547" i="22" a="1"/>
  <c r="BH1547" i="22" s="1"/>
  <c r="BG1019" i="22"/>
  <c r="BG467" i="22"/>
  <c r="BI443" i="22" a="1"/>
  <c r="BI443" i="22" s="1"/>
  <c r="BH443" i="22" a="1"/>
  <c r="BH443" i="22" s="1"/>
  <c r="BJ443" i="22" a="1"/>
  <c r="BJ443" i="22" s="1"/>
  <c r="BK443" i="22" a="1"/>
  <c r="BK443" i="22" s="1"/>
  <c r="BG1571" i="22"/>
  <c r="BK995" i="22" a="1"/>
  <c r="BK995" i="22" s="1"/>
  <c r="BH995" i="22" a="1"/>
  <c r="BH995" i="22" s="1"/>
  <c r="BJ995" i="22" a="1"/>
  <c r="BJ995" i="22" s="1"/>
  <c r="BI995" i="22" a="1"/>
  <c r="BI995" i="22" s="1"/>
  <c r="BH1549" i="22" a="1"/>
  <c r="BH1549" i="22" s="1"/>
  <c r="BI1549" i="22" a="1"/>
  <c r="BI1549" i="22" s="1"/>
  <c r="BJ1549" i="22" a="1"/>
  <c r="BJ1549" i="22" s="1"/>
  <c r="BK1549" i="22" a="1"/>
  <c r="BK1549" i="22" s="1"/>
  <c r="BG1021" i="22"/>
  <c r="BG469" i="22"/>
  <c r="BG1573" i="22"/>
  <c r="BK997" i="22" a="1"/>
  <c r="BK997" i="22" s="1"/>
  <c r="BJ997" i="22" a="1"/>
  <c r="BJ997" i="22" s="1"/>
  <c r="BH997" i="22" a="1"/>
  <c r="BH997" i="22" s="1"/>
  <c r="BI997" i="22" a="1"/>
  <c r="BI997" i="22" s="1"/>
  <c r="AC944" i="10" a="1"/>
  <c r="AC944" i="10" s="1"/>
  <c r="Y944" i="10" a="1"/>
  <c r="Y944" i="10" s="1"/>
  <c r="U944" i="10" a="1"/>
  <c r="U944" i="10" s="1"/>
  <c r="AB944" i="10" a="1"/>
  <c r="AB944" i="10" s="1"/>
  <c r="X944" i="10" a="1"/>
  <c r="X944" i="10" s="1"/>
  <c r="T944" i="10" a="1"/>
  <c r="T944" i="10" s="1"/>
  <c r="AA944" i="10" a="1"/>
  <c r="AA944" i="10" s="1"/>
  <c r="Z944" i="10" a="1"/>
  <c r="Z944" i="10" s="1"/>
  <c r="S1004" i="10"/>
  <c r="W944" i="10" a="1"/>
  <c r="W944" i="10" s="1"/>
  <c r="V944" i="10" a="1"/>
  <c r="V944" i="10" s="1"/>
  <c r="BI1545" i="22" a="1"/>
  <c r="BI1545" i="22" s="1"/>
  <c r="BH1545" i="22" a="1"/>
  <c r="BH1545" i="22" s="1"/>
  <c r="BJ1545" i="22" a="1"/>
  <c r="BJ1545" i="22" s="1"/>
  <c r="BK1545" i="22" a="1"/>
  <c r="BK1545" i="22" s="1"/>
  <c r="BG1017" i="22"/>
  <c r="BG465" i="22"/>
  <c r="BI441" i="22" a="1"/>
  <c r="BI441" i="22" s="1"/>
  <c r="BH441" i="22" a="1"/>
  <c r="BH441" i="22" s="1"/>
  <c r="BJ441" i="22" a="1"/>
  <c r="BJ441" i="22" s="1"/>
  <c r="BK441" i="22" a="1"/>
  <c r="BK441" i="22" s="1"/>
  <c r="BG1569" i="22"/>
  <c r="BK993" i="22" a="1"/>
  <c r="BK993" i="22" s="1"/>
  <c r="BH993" i="22" a="1"/>
  <c r="BH993" i="22" s="1"/>
  <c r="BI993" i="22" a="1"/>
  <c r="BI993" i="22" s="1"/>
  <c r="BJ993" i="22" a="1"/>
  <c r="BJ993" i="22" s="1"/>
  <c r="T67" i="9"/>
  <c r="F71" i="9"/>
  <c r="S998" i="10"/>
  <c r="AA938" i="10" a="1"/>
  <c r="AA938" i="10" s="1"/>
  <c r="W938" i="10" a="1"/>
  <c r="W938" i="10" s="1"/>
  <c r="Z938" i="10" a="1"/>
  <c r="Z938" i="10" s="1"/>
  <c r="V938" i="10" a="1"/>
  <c r="V938" i="10" s="1"/>
  <c r="AC938" i="10" a="1"/>
  <c r="AC938" i="10" s="1"/>
  <c r="AB938" i="10" a="1"/>
  <c r="AB938" i="10" s="1"/>
  <c r="Y938" i="10" a="1"/>
  <c r="Y938" i="10" s="1"/>
  <c r="X938" i="10" a="1"/>
  <c r="X938" i="10" s="1"/>
  <c r="U938" i="10" a="1"/>
  <c r="U938" i="10" s="1"/>
  <c r="T938" i="10" a="1"/>
  <c r="T938" i="10" s="1"/>
  <c r="S974" i="10"/>
  <c r="X914" i="10" a="1"/>
  <c r="X914" i="10" s="1"/>
  <c r="W914" i="10" a="1"/>
  <c r="W914" i="10" s="1"/>
  <c r="V914" i="10" a="1"/>
  <c r="V914" i="10" s="1"/>
  <c r="AC914" i="10" a="1"/>
  <c r="AC914" i="10" s="1"/>
  <c r="U914" i="10" a="1"/>
  <c r="U914" i="10" s="1"/>
  <c r="AB914" i="10" a="1"/>
  <c r="AB914" i="10" s="1"/>
  <c r="T914" i="10" a="1"/>
  <c r="T914" i="10" s="1"/>
  <c r="AA914" i="10" a="1"/>
  <c r="AA914" i="10" s="1"/>
  <c r="Z914" i="10" a="1"/>
  <c r="Z914" i="10" s="1"/>
  <c r="Y914" i="10" a="1"/>
  <c r="Y914" i="10" s="1"/>
  <c r="S1062" i="10"/>
  <c r="AA1002" i="10" a="1"/>
  <c r="AA1002" i="10" s="1"/>
  <c r="W1002" i="10" a="1"/>
  <c r="W1002" i="10" s="1"/>
  <c r="Z1002" i="10" a="1"/>
  <c r="Z1002" i="10" s="1"/>
  <c r="V1002" i="10" a="1"/>
  <c r="V1002" i="10" s="1"/>
  <c r="AC1002" i="10" a="1"/>
  <c r="AC1002" i="10" s="1"/>
  <c r="AB1002" i="10" a="1"/>
  <c r="AB1002" i="10" s="1"/>
  <c r="Y1002" i="10" a="1"/>
  <c r="Y1002" i="10" s="1"/>
  <c r="X1002" i="10" a="1"/>
  <c r="X1002" i="10" s="1"/>
  <c r="U1002" i="10" a="1"/>
  <c r="U1002" i="10" s="1"/>
  <c r="T1002" i="10" a="1"/>
  <c r="T1002" i="10" s="1"/>
  <c r="L67" i="9"/>
  <c r="C71" i="9"/>
  <c r="K67" i="9"/>
  <c r="J67" i="9"/>
  <c r="M63" i="9"/>
  <c r="D67" i="9"/>
  <c r="O63" i="9"/>
  <c r="N63" i="9"/>
  <c r="O66" i="9"/>
  <c r="N66" i="9"/>
  <c r="M66" i="9"/>
  <c r="D70" i="9"/>
  <c r="S1114" i="10"/>
  <c r="AB1054" i="10" a="1"/>
  <c r="AB1054" i="10" s="1"/>
  <c r="V1054" i="10" a="1"/>
  <c r="V1054" i="10" s="1"/>
  <c r="U1054" i="10" a="1"/>
  <c r="U1054" i="10" s="1"/>
  <c r="AA1054" i="10" a="1"/>
  <c r="AA1054" i="10" s="1"/>
  <c r="T1054" i="10" a="1"/>
  <c r="T1054" i="10" s="1"/>
  <c r="Z1054" i="10" a="1"/>
  <c r="Z1054" i="10" s="1"/>
  <c r="Y1054" i="10" a="1"/>
  <c r="Y1054" i="10" s="1"/>
  <c r="X1054" i="10" a="1"/>
  <c r="X1054" i="10" s="1"/>
  <c r="AC1054" i="10" a="1"/>
  <c r="AC1054" i="10" s="1"/>
  <c r="W1054" i="10" a="1"/>
  <c r="W1054" i="10" s="1"/>
  <c r="CC377" i="22" a="1"/>
  <c r="CC377" i="22" s="1"/>
  <c r="BY377" i="22" a="1"/>
  <c r="BY377" i="22" s="1"/>
  <c r="BJ449" i="22" s="1" a="1"/>
  <c r="BJ449" i="22" s="1"/>
  <c r="BV401" i="22"/>
  <c r="CE377" i="22" a="1"/>
  <c r="CE377" i="22" s="1"/>
  <c r="CA377" i="22" a="1"/>
  <c r="CA377" i="22" s="1"/>
  <c r="BW377" i="22" a="1"/>
  <c r="BW377" i="22" s="1"/>
  <c r="BH449" i="22" s="1" a="1"/>
  <c r="BH449" i="22" s="1"/>
  <c r="CD377" i="22" a="1"/>
  <c r="CD377" i="22" s="1"/>
  <c r="BZ377" i="22" a="1"/>
  <c r="BZ377" i="22" s="1"/>
  <c r="BK449" i="22" s="1" a="1"/>
  <c r="BK449" i="22" s="1"/>
  <c r="CB377" i="22" a="1"/>
  <c r="CB377" i="22" s="1"/>
  <c r="CF377" i="22" a="1"/>
  <c r="CF377" i="22" s="1"/>
  <c r="BX377" i="22" a="1"/>
  <c r="BX377" i="22" s="1"/>
  <c r="BI449" i="22" s="1" a="1"/>
  <c r="BI449" i="22" s="1"/>
  <c r="Z1017" i="10" a="1"/>
  <c r="Z1017" i="10" s="1"/>
  <c r="V1017" i="10" a="1"/>
  <c r="V1017" i="10" s="1"/>
  <c r="AC1017" i="10" a="1"/>
  <c r="AC1017" i="10" s="1"/>
  <c r="Y1017" i="10" a="1"/>
  <c r="Y1017" i="10" s="1"/>
  <c r="U1017" i="10" a="1"/>
  <c r="U1017" i="10" s="1"/>
  <c r="AB1017" i="10" a="1"/>
  <c r="AB1017" i="10" s="1"/>
  <c r="X1017" i="10" a="1"/>
  <c r="X1017" i="10" s="1"/>
  <c r="T1017" i="10" a="1"/>
  <c r="T1017" i="10" s="1"/>
  <c r="S1077" i="10"/>
  <c r="AA1017" i="10" a="1"/>
  <c r="AA1017" i="10" s="1"/>
  <c r="W1017" i="10" a="1"/>
  <c r="W1017" i="10" s="1"/>
  <c r="N82" i="7"/>
  <c r="T81" i="11" s="1"/>
  <c r="F82" i="7"/>
  <c r="H81" i="11" s="1"/>
  <c r="M82" i="7"/>
  <c r="S81" i="11" s="1"/>
  <c r="E82" i="7"/>
  <c r="G81" i="11" s="1"/>
  <c r="B87" i="7"/>
  <c r="L82" i="7"/>
  <c r="N81" i="11" s="1"/>
  <c r="D82" i="7"/>
  <c r="K82" i="7"/>
  <c r="M81" i="11" s="1"/>
  <c r="C82" i="7"/>
  <c r="J82" i="7"/>
  <c r="L81" i="11" s="1"/>
  <c r="I82" i="7"/>
  <c r="K81" i="11" s="1"/>
  <c r="P82" i="7"/>
  <c r="V81" i="11" s="1"/>
  <c r="H82" i="7"/>
  <c r="O82" i="7"/>
  <c r="U81" i="11" s="1"/>
  <c r="G82" i="7"/>
  <c r="AJ18" i="9"/>
  <c r="I59" i="9" s="1"/>
  <c r="AN18" i="9"/>
  <c r="BC19" i="9"/>
  <c r="T42" i="7"/>
  <c r="S42" i="7"/>
  <c r="X19" i="7"/>
  <c r="Y43" i="7" s="1"/>
  <c r="R43" i="7"/>
  <c r="W19" i="7"/>
  <c r="X43" i="7" s="1"/>
  <c r="T19" i="7"/>
  <c r="U43" i="7" s="1"/>
  <c r="S20" i="7"/>
  <c r="W42" i="7"/>
  <c r="V42" i="7"/>
  <c r="AC940" i="10" a="1"/>
  <c r="AC940" i="10" s="1"/>
  <c r="Y940" i="10" a="1"/>
  <c r="Y940" i="10" s="1"/>
  <c r="U940" i="10" a="1"/>
  <c r="U940" i="10" s="1"/>
  <c r="AB940" i="10" a="1"/>
  <c r="AB940" i="10" s="1"/>
  <c r="X940" i="10" a="1"/>
  <c r="X940" i="10" s="1"/>
  <c r="T940" i="10" a="1"/>
  <c r="T940" i="10" s="1"/>
  <c r="AA940" i="10" a="1"/>
  <c r="AA940" i="10" s="1"/>
  <c r="Z940" i="10" a="1"/>
  <c r="Z940" i="10" s="1"/>
  <c r="S1000" i="10"/>
  <c r="W940" i="10" a="1"/>
  <c r="W940" i="10" s="1"/>
  <c r="V940" i="10" a="1"/>
  <c r="V940" i="10" s="1"/>
  <c r="S982" i="10"/>
  <c r="Z922" i="10" a="1"/>
  <c r="Z922" i="10" s="1"/>
  <c r="X922" i="10" a="1"/>
  <c r="X922" i="10" s="1"/>
  <c r="W922" i="10" a="1"/>
  <c r="W922" i="10" s="1"/>
  <c r="V922" i="10" a="1"/>
  <c r="V922" i="10" s="1"/>
  <c r="U922" i="10" a="1"/>
  <c r="U922" i="10" s="1"/>
  <c r="AC922" i="10" a="1"/>
  <c r="AC922" i="10" s="1"/>
  <c r="T922" i="10" a="1"/>
  <c r="T922" i="10" s="1"/>
  <c r="AB922" i="10" a="1"/>
  <c r="AB922" i="10" s="1"/>
  <c r="AA922" i="10" a="1"/>
  <c r="AA922" i="10" s="1"/>
  <c r="Y922" i="10" a="1"/>
  <c r="Y922" i="10" s="1"/>
  <c r="AA1078" i="10" a="1"/>
  <c r="AA1078" i="10" s="1"/>
  <c r="T1078" i="10" a="1"/>
  <c r="T1078" i="10" s="1"/>
  <c r="Z1078" i="10" a="1"/>
  <c r="Z1078" i="10" s="1"/>
  <c r="Y1078" i="10" a="1"/>
  <c r="Y1078" i="10" s="1"/>
  <c r="X1078" i="10" a="1"/>
  <c r="X1078" i="10" s="1"/>
  <c r="AC1078" i="10" a="1"/>
  <c r="AC1078" i="10" s="1"/>
  <c r="W1078" i="10" a="1"/>
  <c r="W1078" i="10" s="1"/>
  <c r="S1138" i="10"/>
  <c r="AB1078" i="10" a="1"/>
  <c r="AB1078" i="10" s="1"/>
  <c r="V1078" i="10" a="1"/>
  <c r="V1078" i="10" s="1"/>
  <c r="U1078" i="10" a="1"/>
  <c r="U1078" i="10" s="1"/>
  <c r="AC936" i="10" a="1"/>
  <c r="AC936" i="10" s="1"/>
  <c r="Y936" i="10" a="1"/>
  <c r="Y936" i="10" s="1"/>
  <c r="U936" i="10" a="1"/>
  <c r="U936" i="10" s="1"/>
  <c r="AB936" i="10" a="1"/>
  <c r="AB936" i="10" s="1"/>
  <c r="X936" i="10" a="1"/>
  <c r="X936" i="10" s="1"/>
  <c r="T936" i="10" a="1"/>
  <c r="T936" i="10" s="1"/>
  <c r="S996" i="10"/>
  <c r="W936" i="10" a="1"/>
  <c r="W936" i="10" s="1"/>
  <c r="V936" i="10" a="1"/>
  <c r="V936" i="10" s="1"/>
  <c r="AA936" i="10" a="1"/>
  <c r="AA936" i="10" s="1"/>
  <c r="Z936" i="10" a="1"/>
  <c r="Z936" i="10" s="1"/>
  <c r="AL20" i="9"/>
  <c r="AP20" i="9" s="1"/>
  <c r="AT20" i="9" s="1"/>
  <c r="AX20" i="9" s="1"/>
  <c r="S67" i="9" s="1"/>
  <c r="BI1561" i="22" a="1"/>
  <c r="BI1561" i="22" s="1"/>
  <c r="BK1561" i="22" a="1"/>
  <c r="BK1561" i="22" s="1"/>
  <c r="BH1561" i="22" a="1"/>
  <c r="BH1561" i="22" s="1"/>
  <c r="BJ1561" i="22" a="1"/>
  <c r="BJ1561" i="22" s="1"/>
  <c r="BG1033" i="22"/>
  <c r="BG481" i="22"/>
  <c r="BH457" i="22" a="1"/>
  <c r="BH457" i="22" s="1"/>
  <c r="BI457" i="22" a="1"/>
  <c r="BI457" i="22" s="1"/>
  <c r="BK457" i="22" a="1"/>
  <c r="BK457" i="22" s="1"/>
  <c r="BJ457" i="22" a="1"/>
  <c r="BJ457" i="22" s="1"/>
  <c r="BG1585" i="22"/>
  <c r="BK1009" i="22" a="1"/>
  <c r="BK1009" i="22" s="1"/>
  <c r="BJ1009" i="22" a="1"/>
  <c r="BJ1009" i="22" s="1"/>
  <c r="BH1009" i="22" a="1"/>
  <c r="BH1009" i="22" s="1"/>
  <c r="BI1009" i="22" a="1"/>
  <c r="BI1009" i="22" s="1"/>
  <c r="AC928" i="10" a="1"/>
  <c r="AC928" i="10" s="1"/>
  <c r="Y928" i="10" a="1"/>
  <c r="Y928" i="10" s="1"/>
  <c r="U928" i="10" a="1"/>
  <c r="U928" i="10" s="1"/>
  <c r="AB928" i="10" a="1"/>
  <c r="AB928" i="10" s="1"/>
  <c r="X928" i="10" a="1"/>
  <c r="X928" i="10" s="1"/>
  <c r="T928" i="10" a="1"/>
  <c r="T928" i="10" s="1"/>
  <c r="AA928" i="10" a="1"/>
  <c r="AA928" i="10" s="1"/>
  <c r="Z928" i="10" a="1"/>
  <c r="Z928" i="10" s="1"/>
  <c r="S988" i="10"/>
  <c r="W928" i="10" a="1"/>
  <c r="W928" i="10" s="1"/>
  <c r="V928" i="10" a="1"/>
  <c r="V928" i="10" s="1"/>
  <c r="CD390" i="22" a="1"/>
  <c r="CD390" i="22" s="1"/>
  <c r="BY390" i="22" a="1"/>
  <c r="BY390" i="22" s="1"/>
  <c r="CC390" i="22" a="1"/>
  <c r="CC390" i="22" s="1"/>
  <c r="CB390" i="22" a="1"/>
  <c r="CB390" i="22" s="1"/>
  <c r="BW390" i="22" a="1"/>
  <c r="BW390" i="22" s="1"/>
  <c r="BV414" i="22"/>
  <c r="CE390" i="22" a="1"/>
  <c r="CE390" i="22" s="1"/>
  <c r="BZ390" i="22" a="1"/>
  <c r="BZ390" i="22" s="1"/>
  <c r="CF390" i="22" a="1"/>
  <c r="CF390" i="22" s="1"/>
  <c r="CA390" i="22" a="1"/>
  <c r="CA390" i="22" s="1"/>
  <c r="BX390" i="22" a="1"/>
  <c r="BX390" i="22" s="1"/>
  <c r="CB403" i="22" a="1"/>
  <c r="CB403" i="22" s="1"/>
  <c r="BW403" i="22" a="1"/>
  <c r="BW403" i="22" s="1"/>
  <c r="CF403" i="22" a="1"/>
  <c r="CF403" i="22" s="1"/>
  <c r="CA403" i="22" a="1"/>
  <c r="CA403" i="22" s="1"/>
  <c r="CE403" i="22" a="1"/>
  <c r="CE403" i="22" s="1"/>
  <c r="CD403" i="22" a="1"/>
  <c r="CD403" i="22" s="1"/>
  <c r="CC403" i="22" a="1"/>
  <c r="CC403" i="22" s="1"/>
  <c r="BV427" i="22"/>
  <c r="BX403" i="22" a="1"/>
  <c r="BX403" i="22" s="1"/>
  <c r="BZ403" i="22" a="1"/>
  <c r="BZ403" i="22" s="1"/>
  <c r="BY403" i="22" a="1"/>
  <c r="BY403" i="22" s="1"/>
  <c r="AN45" i="7"/>
  <c r="AN67" i="7"/>
  <c r="W909" i="10" a="1"/>
  <c r="W909" i="10" s="1"/>
  <c r="V909" i="10" a="1"/>
  <c r="V909" i="10" s="1"/>
  <c r="AC909" i="10" a="1"/>
  <c r="AC909" i="10" s="1"/>
  <c r="U909" i="10" a="1"/>
  <c r="U909" i="10" s="1"/>
  <c r="AB909" i="10" a="1"/>
  <c r="AB909" i="10" s="1"/>
  <c r="T909" i="10" a="1"/>
  <c r="T909" i="10" s="1"/>
  <c r="AA909" i="10" a="1"/>
  <c r="AA909" i="10" s="1"/>
  <c r="S969" i="10"/>
  <c r="Z909" i="10" a="1"/>
  <c r="Z909" i="10" s="1"/>
  <c r="Y909" i="10" a="1"/>
  <c r="Y909" i="10" s="1"/>
  <c r="X909" i="10" a="1"/>
  <c r="X909" i="10" s="1"/>
  <c r="L69" i="9"/>
  <c r="C73" i="9"/>
  <c r="K69" i="9"/>
  <c r="J69" i="9"/>
  <c r="CB395" i="22" a="1"/>
  <c r="CB395" i="22" s="1"/>
  <c r="BW395" i="22" a="1"/>
  <c r="BW395" i="22" s="1"/>
  <c r="CF395" i="22" a="1"/>
  <c r="CF395" i="22" s="1"/>
  <c r="CA395" i="22" a="1"/>
  <c r="CA395" i="22" s="1"/>
  <c r="CE395" i="22" a="1"/>
  <c r="CE395" i="22" s="1"/>
  <c r="CD395" i="22" a="1"/>
  <c r="CD395" i="22" s="1"/>
  <c r="CC395" i="22" a="1"/>
  <c r="CC395" i="22" s="1"/>
  <c r="BV419" i="22"/>
  <c r="BX395" i="22" a="1"/>
  <c r="BX395" i="22" s="1"/>
  <c r="BZ395" i="22" a="1"/>
  <c r="BZ395" i="22" s="1"/>
  <c r="BY395" i="22" a="1"/>
  <c r="BY395" i="22" s="1"/>
  <c r="I70" i="9"/>
  <c r="H70" i="9"/>
  <c r="G70" i="9"/>
  <c r="B74" i="9"/>
  <c r="BV391" i="22"/>
  <c r="CE367" i="22" a="1"/>
  <c r="CE367" i="22" s="1"/>
  <c r="CA367" i="22" a="1"/>
  <c r="CA367" i="22" s="1"/>
  <c r="BW367" i="22" a="1"/>
  <c r="BW367" i="22" s="1"/>
  <c r="BH439" i="22" s="1" a="1"/>
  <c r="BH439" i="22" s="1"/>
  <c r="CD367" i="22" a="1"/>
  <c r="CD367" i="22" s="1"/>
  <c r="BZ367" i="22" a="1"/>
  <c r="BZ367" i="22" s="1"/>
  <c r="BK439" i="22" s="1" a="1"/>
  <c r="BK439" i="22" s="1"/>
  <c r="CF367" i="22" a="1"/>
  <c r="CF367" i="22" s="1"/>
  <c r="BY367" i="22" a="1"/>
  <c r="BY367" i="22" s="1"/>
  <c r="BJ439" i="22" s="1" a="1"/>
  <c r="BJ439" i="22" s="1"/>
  <c r="BX367" i="22" a="1"/>
  <c r="BX367" i="22" s="1"/>
  <c r="BI439" i="22" s="1" a="1"/>
  <c r="BI439" i="22" s="1"/>
  <c r="CC367" i="22" a="1"/>
  <c r="CC367" i="22" s="1"/>
  <c r="CB367" i="22" a="1"/>
  <c r="CB367" i="22" s="1"/>
  <c r="CD410" i="22" a="1"/>
  <c r="CD410" i="22" s="1"/>
  <c r="BY410" i="22" a="1"/>
  <c r="BY410" i="22" s="1"/>
  <c r="CC410" i="22" a="1"/>
  <c r="CC410" i="22" s="1"/>
  <c r="CB410" i="22" a="1"/>
  <c r="CB410" i="22" s="1"/>
  <c r="BW410" i="22" a="1"/>
  <c r="BW410" i="22" s="1"/>
  <c r="CE410" i="22" a="1"/>
  <c r="CE410" i="22" s="1"/>
  <c r="BV434" i="22"/>
  <c r="BZ410" i="22" a="1"/>
  <c r="BZ410" i="22" s="1"/>
  <c r="BX410" i="22" a="1"/>
  <c r="BX410" i="22" s="1"/>
  <c r="CF410" i="22" a="1"/>
  <c r="CF410" i="22" s="1"/>
  <c r="CA410" i="22" a="1"/>
  <c r="CA410" i="22" s="1"/>
  <c r="BV399" i="22"/>
  <c r="CE375" i="22" a="1"/>
  <c r="CE375" i="22" s="1"/>
  <c r="CA375" i="22" a="1"/>
  <c r="CA375" i="22" s="1"/>
  <c r="BW375" i="22" a="1"/>
  <c r="BW375" i="22" s="1"/>
  <c r="BH447" i="22" s="1" a="1"/>
  <c r="BH447" i="22" s="1"/>
  <c r="CD375" i="22" a="1"/>
  <c r="CD375" i="22" s="1"/>
  <c r="BZ375" i="22" a="1"/>
  <c r="BZ375" i="22" s="1"/>
  <c r="BK447" i="22" s="1" a="1"/>
  <c r="BK447" i="22" s="1"/>
  <c r="CF375" i="22" a="1"/>
  <c r="CF375" i="22" s="1"/>
  <c r="BY375" i="22" a="1"/>
  <c r="BY375" i="22" s="1"/>
  <c r="BX375" i="22" a="1"/>
  <c r="BX375" i="22" s="1"/>
  <c r="CC375" i="22" a="1"/>
  <c r="CC375" i="22" s="1"/>
  <c r="CB375" i="22" a="1"/>
  <c r="CB375" i="22" s="1"/>
  <c r="CC382" i="22" a="1"/>
  <c r="CC382" i="22" s="1"/>
  <c r="BY382" i="22" a="1"/>
  <c r="BY382" i="22" s="1"/>
  <c r="BJ454" i="22" s="1" a="1"/>
  <c r="BJ454" i="22" s="1"/>
  <c r="CE382" i="22" a="1"/>
  <c r="CE382" i="22" s="1"/>
  <c r="CA382" i="22" a="1"/>
  <c r="CA382" i="22" s="1"/>
  <c r="BW382" i="22" a="1"/>
  <c r="BW382" i="22" s="1"/>
  <c r="BH454" i="22" s="1" a="1"/>
  <c r="BH454" i="22" s="1"/>
  <c r="BV406" i="22"/>
  <c r="CD382" i="22" a="1"/>
  <c r="CD382" i="22" s="1"/>
  <c r="BZ382" i="22" a="1"/>
  <c r="BZ382" i="22" s="1"/>
  <c r="BX382" i="22" a="1"/>
  <c r="BX382" i="22" s="1"/>
  <c r="CF382" i="22" a="1"/>
  <c r="CF382" i="22" s="1"/>
  <c r="CB382" i="22" a="1"/>
  <c r="CB382" i="22" s="1"/>
  <c r="CD398" i="22" a="1"/>
  <c r="CD398" i="22" s="1"/>
  <c r="BY398" i="22" a="1"/>
  <c r="BY398" i="22" s="1"/>
  <c r="CC398" i="22" a="1"/>
  <c r="CC398" i="22" s="1"/>
  <c r="CB398" i="22" a="1"/>
  <c r="CB398" i="22" s="1"/>
  <c r="BW398" i="22" a="1"/>
  <c r="BW398" i="22" s="1"/>
  <c r="CE398" i="22" a="1"/>
  <c r="CE398" i="22" s="1"/>
  <c r="BV422" i="22"/>
  <c r="BZ398" i="22" a="1"/>
  <c r="BZ398" i="22" s="1"/>
  <c r="CF398" i="22" a="1"/>
  <c r="CF398" i="22" s="1"/>
  <c r="CA398" i="22" a="1"/>
  <c r="CA398" i="22" s="1"/>
  <c r="BX398" i="22" a="1"/>
  <c r="BX398" i="22" s="1"/>
  <c r="CD404" i="22" a="1"/>
  <c r="CD404" i="22" s="1"/>
  <c r="BY404" i="22" a="1"/>
  <c r="BY404" i="22" s="1"/>
  <c r="CC404" i="22" a="1"/>
  <c r="CC404" i="22" s="1"/>
  <c r="CB404" i="22" a="1"/>
  <c r="CB404" i="22" s="1"/>
  <c r="BW404" i="22" a="1"/>
  <c r="BW404" i="22" s="1"/>
  <c r="CE404" i="22" a="1"/>
  <c r="CE404" i="22" s="1"/>
  <c r="BV428" i="22"/>
  <c r="BZ404" i="22" a="1"/>
  <c r="BZ404" i="22" s="1"/>
  <c r="CA404" i="22" a="1"/>
  <c r="CA404" i="22" s="1"/>
  <c r="BX404" i="22" a="1"/>
  <c r="BX404" i="22" s="1"/>
  <c r="CF404" i="22" a="1"/>
  <c r="CF404" i="22" s="1"/>
  <c r="B67" i="9"/>
  <c r="H63" i="9"/>
  <c r="G63" i="9"/>
  <c r="Z949" i="10" a="1"/>
  <c r="Z949" i="10" s="1"/>
  <c r="V949" i="10" a="1"/>
  <c r="V949" i="10" s="1"/>
  <c r="AC949" i="10" a="1"/>
  <c r="AC949" i="10" s="1"/>
  <c r="Y949" i="10" a="1"/>
  <c r="Y949" i="10" s="1"/>
  <c r="U949" i="10" a="1"/>
  <c r="U949" i="10" s="1"/>
  <c r="X949" i="10" a="1"/>
  <c r="X949" i="10" s="1"/>
  <c r="W949" i="10" a="1"/>
  <c r="W949" i="10" s="1"/>
  <c r="T949" i="10" a="1"/>
  <c r="T949" i="10" s="1"/>
  <c r="S1009" i="10"/>
  <c r="AB949" i="10" a="1"/>
  <c r="AB949" i="10" s="1"/>
  <c r="AA949" i="10" a="1"/>
  <c r="AA949" i="10" s="1"/>
  <c r="AB959" i="10" a="1"/>
  <c r="AB959" i="10" s="1"/>
  <c r="X959" i="10" a="1"/>
  <c r="X959" i="10" s="1"/>
  <c r="T959" i="10" a="1"/>
  <c r="T959" i="10" s="1"/>
  <c r="S1019" i="10"/>
  <c r="AA959" i="10" a="1"/>
  <c r="AA959" i="10" s="1"/>
  <c r="W959" i="10" a="1"/>
  <c r="W959" i="10" s="1"/>
  <c r="Z959" i="10" a="1"/>
  <c r="Z959" i="10" s="1"/>
  <c r="Y959" i="10" a="1"/>
  <c r="Y959" i="10" s="1"/>
  <c r="V959" i="10" a="1"/>
  <c r="V959" i="10" s="1"/>
  <c r="U959" i="10" a="1"/>
  <c r="U959" i="10" s="1"/>
  <c r="AC959" i="10" a="1"/>
  <c r="AC959" i="10" s="1"/>
  <c r="AA360" i="10" a="1"/>
  <c r="AA360" i="10" s="1"/>
  <c r="AA720" i="10" a="1"/>
  <c r="AA720" i="10" s="1"/>
  <c r="CH59" i="10"/>
  <c r="X299" i="10" a="1"/>
  <c r="X299" i="10" s="1"/>
  <c r="X659" i="10" a="1"/>
  <c r="X659" i="10" s="1"/>
  <c r="S975" i="10"/>
  <c r="AC915" i="10" a="1"/>
  <c r="AC915" i="10" s="1"/>
  <c r="U915" i="10" a="1"/>
  <c r="U915" i="10" s="1"/>
  <c r="AB915" i="10" a="1"/>
  <c r="AB915" i="10" s="1"/>
  <c r="T915" i="10" a="1"/>
  <c r="T915" i="10" s="1"/>
  <c r="AA915" i="10" a="1"/>
  <c r="AA915" i="10" s="1"/>
  <c r="Z915" i="10" a="1"/>
  <c r="Z915" i="10" s="1"/>
  <c r="Y915" i="10" a="1"/>
  <c r="Y915" i="10" s="1"/>
  <c r="X915" i="10" a="1"/>
  <c r="X915" i="10" s="1"/>
  <c r="W915" i="10" a="1"/>
  <c r="W915" i="10" s="1"/>
  <c r="V915" i="10" a="1"/>
  <c r="V915" i="10" s="1"/>
  <c r="BK1557" i="22" a="1"/>
  <c r="BK1557" i="22" s="1"/>
  <c r="BH1557" i="22" a="1"/>
  <c r="BH1557" i="22" s="1"/>
  <c r="BJ1557" i="22" a="1"/>
  <c r="BJ1557" i="22" s="1"/>
  <c r="BI1557" i="22" a="1"/>
  <c r="BI1557" i="22" s="1"/>
  <c r="BG1029" i="22"/>
  <c r="BG477" i="22"/>
  <c r="BI453" i="22" a="1"/>
  <c r="BI453" i="22" s="1"/>
  <c r="BH453" i="22" a="1"/>
  <c r="BH453" i="22" s="1"/>
  <c r="BK453" i="22" a="1"/>
  <c r="BK453" i="22" s="1"/>
  <c r="BJ453" i="22" a="1"/>
  <c r="BJ453" i="22" s="1"/>
  <c r="BG1581" i="22"/>
  <c r="BH1005" i="22" a="1"/>
  <c r="BH1005" i="22" s="1"/>
  <c r="BI1005" i="22" a="1"/>
  <c r="BI1005" i="22" s="1"/>
  <c r="BJ1005" i="22" a="1"/>
  <c r="BJ1005" i="22" s="1"/>
  <c r="BK1005" i="22" a="1"/>
  <c r="BK1005" i="22" s="1"/>
  <c r="S1030" i="10"/>
  <c r="AA970" i="10" a="1"/>
  <c r="AA970" i="10" s="1"/>
  <c r="W970" i="10" a="1"/>
  <c r="W970" i="10" s="1"/>
  <c r="Z970" i="10" a="1"/>
  <c r="Z970" i="10" s="1"/>
  <c r="V970" i="10" a="1"/>
  <c r="V970" i="10" s="1"/>
  <c r="AC970" i="10" a="1"/>
  <c r="AC970" i="10" s="1"/>
  <c r="AB970" i="10" a="1"/>
  <c r="AB970" i="10" s="1"/>
  <c r="Y970" i="10" a="1"/>
  <c r="Y970" i="10" s="1"/>
  <c r="X970" i="10" a="1"/>
  <c r="X970" i="10" s="1"/>
  <c r="U970" i="10" a="1"/>
  <c r="U970" i="10" s="1"/>
  <c r="T970" i="10" a="1"/>
  <c r="T970" i="10" s="1"/>
  <c r="BV389" i="22"/>
  <c r="CE365" i="22" a="1"/>
  <c r="CE365" i="22" s="1"/>
  <c r="CA365" i="22" a="1"/>
  <c r="CA365" i="22" s="1"/>
  <c r="BW365" i="22" a="1"/>
  <c r="BW365" i="22" s="1"/>
  <c r="BH437" i="22" s="1" a="1"/>
  <c r="BH437" i="22" s="1"/>
  <c r="CD365" i="22" a="1"/>
  <c r="CD365" i="22" s="1"/>
  <c r="BZ365" i="22" a="1"/>
  <c r="BZ365" i="22" s="1"/>
  <c r="BK437" i="22" s="1" a="1"/>
  <c r="BK437" i="22" s="1"/>
  <c r="CF365" i="22" a="1"/>
  <c r="CF365" i="22" s="1"/>
  <c r="BY365" i="22" a="1"/>
  <c r="BY365" i="22" s="1"/>
  <c r="BJ437" i="22" s="1" a="1"/>
  <c r="BJ437" i="22" s="1"/>
  <c r="BX365" i="22" a="1"/>
  <c r="BX365" i="22" s="1"/>
  <c r="BI437" i="22" s="1" a="1"/>
  <c r="BI437" i="22" s="1"/>
  <c r="CC365" i="22" a="1"/>
  <c r="CC365" i="22" s="1"/>
  <c r="CB365" i="22" a="1"/>
  <c r="CB365" i="22" s="1"/>
  <c r="Z358" i="10" a="1"/>
  <c r="Z358" i="10" s="1"/>
  <c r="Z718" i="10" a="1"/>
  <c r="Z718" i="10" s="1"/>
  <c r="BK1551" i="22" a="1"/>
  <c r="BK1551" i="22" s="1"/>
  <c r="BH1551" i="22" a="1"/>
  <c r="BH1551" i="22" s="1"/>
  <c r="BI1551" i="22" a="1"/>
  <c r="BI1551" i="22" s="1"/>
  <c r="BJ1551" i="22" a="1"/>
  <c r="BJ1551" i="22" s="1"/>
  <c r="BG1023" i="22"/>
  <c r="BG471" i="22"/>
  <c r="BI447" i="22" a="1"/>
  <c r="BI447" i="22" s="1"/>
  <c r="BJ447" i="22" a="1"/>
  <c r="BJ447" i="22" s="1"/>
  <c r="BG1575" i="22"/>
  <c r="BJ999" i="22" a="1"/>
  <c r="BJ999" i="22" s="1"/>
  <c r="BH999" i="22" a="1"/>
  <c r="BH999" i="22" s="1"/>
  <c r="BI999" i="22" a="1"/>
  <c r="BI999" i="22" s="1"/>
  <c r="BK999" i="22" a="1"/>
  <c r="BK999" i="22" s="1"/>
  <c r="CH41" i="10"/>
  <c r="X281" i="10" a="1"/>
  <c r="X281" i="10" s="1"/>
  <c r="X641" i="10" a="1"/>
  <c r="X641" i="10" s="1"/>
  <c r="BN61" i="10"/>
  <c r="X961" i="10" s="1" a="1"/>
  <c r="X961" i="10" s="1"/>
  <c r="X181" i="10" a="1"/>
  <c r="X181" i="10" s="1"/>
  <c r="X541" i="10" a="1"/>
  <c r="X541" i="10" s="1"/>
  <c r="BX51" i="10"/>
  <c r="X1011" i="10" s="1" a="1"/>
  <c r="X1011" i="10" s="1"/>
  <c r="X231" i="10" a="1"/>
  <c r="X231" i="10" s="1"/>
  <c r="X591" i="10" a="1"/>
  <c r="X591" i="10" s="1"/>
  <c r="S1071" i="10"/>
  <c r="AB1011" i="10" a="1"/>
  <c r="AB1011" i="10" s="1"/>
  <c r="T1011" i="10" a="1"/>
  <c r="T1011" i="10" s="1"/>
  <c r="AA1011" i="10" a="1"/>
  <c r="AA1011" i="10" s="1"/>
  <c r="W1011" i="10" a="1"/>
  <c r="W1011" i="10" s="1"/>
  <c r="Z1011" i="10" a="1"/>
  <c r="Z1011" i="10" s="1"/>
  <c r="V1011" i="10" a="1"/>
  <c r="V1011" i="10" s="1"/>
  <c r="U1011" i="10" a="1"/>
  <c r="U1011" i="10" s="1"/>
  <c r="AC1011" i="10" a="1"/>
  <c r="AC1011" i="10" s="1"/>
  <c r="Y1011" i="10" a="1"/>
  <c r="Y1011" i="10" s="1"/>
  <c r="N78" i="7"/>
  <c r="T77" i="11" s="1"/>
  <c r="F78" i="7"/>
  <c r="H77" i="11" s="1"/>
  <c r="M78" i="7"/>
  <c r="S77" i="11" s="1"/>
  <c r="E78" i="7"/>
  <c r="G77" i="11" s="1"/>
  <c r="B83" i="7"/>
  <c r="L78" i="7"/>
  <c r="N77" i="11" s="1"/>
  <c r="D78" i="7"/>
  <c r="K78" i="7"/>
  <c r="M77" i="11" s="1"/>
  <c r="C78" i="7"/>
  <c r="J78" i="7"/>
  <c r="L77" i="11" s="1"/>
  <c r="I78" i="7"/>
  <c r="K77" i="11" s="1"/>
  <c r="P78" i="7"/>
  <c r="V77" i="11" s="1"/>
  <c r="H78" i="7"/>
  <c r="O78" i="7"/>
  <c r="U77" i="11" s="1"/>
  <c r="G78" i="7"/>
  <c r="AB955" i="10" a="1"/>
  <c r="AB955" i="10" s="1"/>
  <c r="X955" i="10" a="1"/>
  <c r="X955" i="10" s="1"/>
  <c r="T955" i="10" a="1"/>
  <c r="T955" i="10" s="1"/>
  <c r="S1015" i="10"/>
  <c r="AA955" i="10" a="1"/>
  <c r="AA955" i="10" s="1"/>
  <c r="W955" i="10" a="1"/>
  <c r="W955" i="10" s="1"/>
  <c r="V955" i="10" a="1"/>
  <c r="V955" i="10" s="1"/>
  <c r="U955" i="10" a="1"/>
  <c r="U955" i="10" s="1"/>
  <c r="AC955" i="10" a="1"/>
  <c r="AC955" i="10" s="1"/>
  <c r="Z955" i="10" a="1"/>
  <c r="Z955" i="10" s="1"/>
  <c r="Y955" i="10" a="1"/>
  <c r="Y955" i="10" s="1"/>
  <c r="S1065" i="10"/>
  <c r="Z1005" i="10" a="1"/>
  <c r="Z1005" i="10" s="1"/>
  <c r="V1005" i="10" a="1"/>
  <c r="V1005" i="10" s="1"/>
  <c r="AC1005" i="10" a="1"/>
  <c r="AC1005" i="10" s="1"/>
  <c r="Y1005" i="10" a="1"/>
  <c r="Y1005" i="10" s="1"/>
  <c r="U1005" i="10" a="1"/>
  <c r="U1005" i="10" s="1"/>
  <c r="AB1005" i="10" a="1"/>
  <c r="AB1005" i="10" s="1"/>
  <c r="AA1005" i="10" a="1"/>
  <c r="AA1005" i="10" s="1"/>
  <c r="X1005" i="10" a="1"/>
  <c r="X1005" i="10" s="1"/>
  <c r="W1005" i="10" a="1"/>
  <c r="W1005" i="10" s="1"/>
  <c r="T1005" i="10" a="1"/>
  <c r="T1005" i="10" s="1"/>
  <c r="V912" i="10" a="1"/>
  <c r="V912" i="10" s="1"/>
  <c r="AC912" i="10" a="1"/>
  <c r="AC912" i="10" s="1"/>
  <c r="U912" i="10" a="1"/>
  <c r="U912" i="10" s="1"/>
  <c r="AB912" i="10" a="1"/>
  <c r="AB912" i="10" s="1"/>
  <c r="T912" i="10" a="1"/>
  <c r="T912" i="10" s="1"/>
  <c r="AA912" i="10" a="1"/>
  <c r="AA912" i="10" s="1"/>
  <c r="S972" i="10"/>
  <c r="Z912" i="10" a="1"/>
  <c r="Z912" i="10" s="1"/>
  <c r="Y912" i="10" a="1"/>
  <c r="Y912" i="10" s="1"/>
  <c r="X912" i="10" a="1"/>
  <c r="X912" i="10" s="1"/>
  <c r="W912" i="10" a="1"/>
  <c r="W912" i="10" s="1"/>
  <c r="B73" i="9"/>
  <c r="F72" i="9"/>
  <c r="U68" i="9"/>
  <c r="T68" i="9"/>
  <c r="S68" i="9"/>
  <c r="S1049" i="10"/>
  <c r="Z989" i="10" a="1"/>
  <c r="Z989" i="10" s="1"/>
  <c r="V989" i="10" a="1"/>
  <c r="V989" i="10" s="1"/>
  <c r="AC989" i="10" a="1"/>
  <c r="AC989" i="10" s="1"/>
  <c r="Y989" i="10" a="1"/>
  <c r="Y989" i="10" s="1"/>
  <c r="U989" i="10" a="1"/>
  <c r="U989" i="10" s="1"/>
  <c r="AB989" i="10" a="1"/>
  <c r="AB989" i="10" s="1"/>
  <c r="AA989" i="10" a="1"/>
  <c r="AA989" i="10" s="1"/>
  <c r="X989" i="10" a="1"/>
  <c r="X989" i="10" s="1"/>
  <c r="W989" i="10" a="1"/>
  <c r="W989" i="10" s="1"/>
  <c r="T989" i="10" a="1"/>
  <c r="T989" i="10" s="1"/>
  <c r="BV397" i="22"/>
  <c r="CE373" i="22" a="1"/>
  <c r="CE373" i="22" s="1"/>
  <c r="CA373" i="22" a="1"/>
  <c r="CA373" i="22" s="1"/>
  <c r="BW373" i="22" a="1"/>
  <c r="BW373" i="22" s="1"/>
  <c r="BH445" i="22" s="1" a="1"/>
  <c r="BH445" i="22" s="1"/>
  <c r="CD373" i="22" a="1"/>
  <c r="CD373" i="22" s="1"/>
  <c r="BZ373" i="22" a="1"/>
  <c r="BZ373" i="22" s="1"/>
  <c r="BK445" i="22" s="1" a="1"/>
  <c r="BK445" i="22" s="1"/>
  <c r="CF373" i="22" a="1"/>
  <c r="CF373" i="22" s="1"/>
  <c r="BY373" i="22" a="1"/>
  <c r="BY373" i="22" s="1"/>
  <c r="BJ445" i="22" s="1" a="1"/>
  <c r="BJ445" i="22" s="1"/>
  <c r="BX373" i="22" a="1"/>
  <c r="BX373" i="22" s="1"/>
  <c r="BI445" i="22" s="1" a="1"/>
  <c r="BI445" i="22" s="1"/>
  <c r="CC373" i="22" a="1"/>
  <c r="CC373" i="22" s="1"/>
  <c r="CB373" i="22" a="1"/>
  <c r="CB373" i="22" s="1"/>
  <c r="S1081" i="10"/>
  <c r="V1021" i="10" a="1"/>
  <c r="V1021" i="10" s="1"/>
  <c r="AC1021" i="10" a="1"/>
  <c r="AC1021" i="10" s="1"/>
  <c r="U1021" i="10" a="1"/>
  <c r="U1021" i="10" s="1"/>
  <c r="AB1021" i="10" a="1"/>
  <c r="AB1021" i="10" s="1"/>
  <c r="T1021" i="10" a="1"/>
  <c r="T1021" i="10" s="1"/>
  <c r="AA1021" i="10" a="1"/>
  <c r="AA1021" i="10" s="1"/>
  <c r="W1021" i="10" a="1"/>
  <c r="W1021" i="10" s="1"/>
  <c r="I64" i="9"/>
  <c r="H64" i="9"/>
  <c r="G64" i="9"/>
  <c r="B68" i="9"/>
  <c r="I69" i="9" s="1"/>
  <c r="BX60" i="10"/>
  <c r="X1020" i="10" s="1" a="1"/>
  <c r="X1020" i="10" s="1"/>
  <c r="X240" i="10" a="1"/>
  <c r="X240" i="10" s="1"/>
  <c r="X600" i="10" a="1"/>
  <c r="X600" i="10" s="1"/>
  <c r="CH50" i="10"/>
  <c r="X290" i="10" a="1"/>
  <c r="X290" i="10" s="1"/>
  <c r="X650" i="10" a="1"/>
  <c r="X650" i="10" s="1"/>
  <c r="BJ1558" i="22" a="1"/>
  <c r="BJ1558" i="22" s="1"/>
  <c r="BK1558" i="22" a="1"/>
  <c r="BK1558" i="22" s="1"/>
  <c r="BI1558" i="22" a="1"/>
  <c r="BI1558" i="22" s="1"/>
  <c r="BH1558" i="22" a="1"/>
  <c r="BH1558" i="22" s="1"/>
  <c r="BG1030" i="22"/>
  <c r="BG478" i="22"/>
  <c r="BI454" i="22" a="1"/>
  <c r="BI454" i="22" s="1"/>
  <c r="BK454" i="22" a="1"/>
  <c r="BK454" i="22" s="1"/>
  <c r="BG1582" i="22"/>
  <c r="BI1006" i="22" a="1"/>
  <c r="BI1006" i="22" s="1"/>
  <c r="BH1006" i="22" a="1"/>
  <c r="BH1006" i="22" s="1"/>
  <c r="BK1006" i="22" a="1"/>
  <c r="BK1006" i="22" s="1"/>
  <c r="BJ1006" i="22" a="1"/>
  <c r="BJ1006" i="22" s="1"/>
  <c r="AB927" i="10" a="1"/>
  <c r="AB927" i="10" s="1"/>
  <c r="X927" i="10" a="1"/>
  <c r="X927" i="10" s="1"/>
  <c r="T927" i="10" a="1"/>
  <c r="T927" i="10" s="1"/>
  <c r="S987" i="10"/>
  <c r="AA927" i="10" a="1"/>
  <c r="AA927" i="10" s="1"/>
  <c r="W927" i="10" a="1"/>
  <c r="W927" i="10" s="1"/>
  <c r="Z927" i="10" a="1"/>
  <c r="Z927" i="10" s="1"/>
  <c r="Y927" i="10" a="1"/>
  <c r="Y927" i="10" s="1"/>
  <c r="V927" i="10" a="1"/>
  <c r="V927" i="10" s="1"/>
  <c r="U927" i="10" a="1"/>
  <c r="U927" i="10" s="1"/>
  <c r="AC927" i="10" a="1"/>
  <c r="AC927" i="10" s="1"/>
  <c r="S1070" i="10"/>
  <c r="AA1010" i="10" a="1"/>
  <c r="AA1010" i="10" s="1"/>
  <c r="W1010" i="10" a="1"/>
  <c r="W1010" i="10" s="1"/>
  <c r="Z1010" i="10" a="1"/>
  <c r="Z1010" i="10" s="1"/>
  <c r="V1010" i="10" a="1"/>
  <c r="V1010" i="10" s="1"/>
  <c r="AC1010" i="10" a="1"/>
  <c r="AC1010" i="10" s="1"/>
  <c r="Y1010" i="10" a="1"/>
  <c r="Y1010" i="10" s="1"/>
  <c r="U1010" i="10" a="1"/>
  <c r="U1010" i="10" s="1"/>
  <c r="AB1010" i="10" a="1"/>
  <c r="AB1010" i="10" s="1"/>
  <c r="X1010" i="10" a="1"/>
  <c r="X1010" i="10" s="1"/>
  <c r="T1010" i="10" a="1"/>
  <c r="T1010" i="10" s="1"/>
  <c r="S1080" i="10"/>
  <c r="AC1020" i="10" a="1"/>
  <c r="AC1020" i="10" s="1"/>
  <c r="Y1020" i="10" a="1"/>
  <c r="Y1020" i="10" s="1"/>
  <c r="U1020" i="10" a="1"/>
  <c r="U1020" i="10" s="1"/>
  <c r="AB1020" i="10" a="1"/>
  <c r="AB1020" i="10" s="1"/>
  <c r="T1020" i="10" a="1"/>
  <c r="T1020" i="10" s="1"/>
  <c r="AA1020" i="10" a="1"/>
  <c r="AA1020" i="10" s="1"/>
  <c r="W1020" i="10" a="1"/>
  <c r="W1020" i="10" s="1"/>
  <c r="Z1020" i="10" a="1"/>
  <c r="Z1020" i="10" s="1"/>
  <c r="V1020" i="10" a="1"/>
  <c r="V1020" i="10" s="1"/>
  <c r="H167" i="4" l="1"/>
  <c r="H168" i="4"/>
  <c r="H164" i="4"/>
  <c r="H163" i="4"/>
  <c r="H171" i="4"/>
  <c r="H165" i="4"/>
  <c r="H169" i="4"/>
  <c r="H166" i="4"/>
  <c r="H170" i="4"/>
  <c r="F188" i="4"/>
  <c r="G178" i="4"/>
  <c r="F174" i="4"/>
  <c r="G164" i="4"/>
  <c r="F182" i="4"/>
  <c r="G172" i="4"/>
  <c r="H172" i="4" s="1"/>
  <c r="D25" i="17"/>
  <c r="H18" i="28"/>
  <c r="I18" i="28" s="1"/>
  <c r="AW18" i="22"/>
  <c r="AX18" i="22" s="1"/>
  <c r="M18" i="15"/>
  <c r="N18" i="5"/>
  <c r="O49" i="5" s="1"/>
  <c r="K18" i="15"/>
  <c r="I18" i="16"/>
  <c r="N18" i="16" s="1"/>
  <c r="G176" i="4"/>
  <c r="G181" i="4"/>
  <c r="G177" i="4"/>
  <c r="G180" i="4"/>
  <c r="G173" i="4"/>
  <c r="AO19" i="29"/>
  <c r="I64" i="33"/>
  <c r="B63" i="33"/>
  <c r="B113" i="20"/>
  <c r="B118" i="20" s="1"/>
  <c r="H76" i="16"/>
  <c r="H74" i="16"/>
  <c r="H77" i="16"/>
  <c r="AP18" i="29"/>
  <c r="AQ17" i="29"/>
  <c r="AB17" i="9" s="1"/>
  <c r="AR17" i="29"/>
  <c r="AC17" i="9" s="1"/>
  <c r="Y660" i="10" a="1"/>
  <c r="Y660" i="10" s="1"/>
  <c r="CI60" i="10"/>
  <c r="Y300" i="10" a="1"/>
  <c r="Y300" i="10" s="1"/>
  <c r="Y291" i="10" a="1"/>
  <c r="Y291" i="10" s="1"/>
  <c r="CI51" i="10"/>
  <c r="Y651" i="10" a="1"/>
  <c r="Y651" i="10" s="1"/>
  <c r="Y359" i="10" a="1"/>
  <c r="Y359" i="10" s="1"/>
  <c r="Y719" i="10" a="1"/>
  <c r="Y719" i="10" s="1"/>
  <c r="Y341" i="10" a="1"/>
  <c r="Y341" i="10" s="1"/>
  <c r="Y701" i="10" a="1"/>
  <c r="Y701" i="10" s="1"/>
  <c r="BY61" i="10"/>
  <c r="Y241" i="10" a="1"/>
  <c r="Y241" i="10" s="1"/>
  <c r="Y601" i="10" a="1"/>
  <c r="Y601" i="10" s="1"/>
  <c r="Y961" i="10" a="1"/>
  <c r="Y961" i="10" s="1"/>
  <c r="Y350" i="10" a="1"/>
  <c r="Y350" i="10" s="1"/>
  <c r="Y710" i="10" a="1"/>
  <c r="Y710" i="10" s="1"/>
  <c r="AD2077" i="25"/>
  <c r="AF62" i="25"/>
  <c r="AE62" i="25"/>
  <c r="AG62" i="25" s="1"/>
  <c r="Z17" i="9"/>
  <c r="AA16" i="9"/>
  <c r="W17" i="9"/>
  <c r="X16" i="9"/>
  <c r="Y64" i="9"/>
  <c r="V63" i="9"/>
  <c r="Y66" i="9"/>
  <c r="H69" i="9"/>
  <c r="G69" i="9"/>
  <c r="Y63" i="9"/>
  <c r="V66" i="9"/>
  <c r="V65" i="9"/>
  <c r="Y65" i="9"/>
  <c r="V64" i="9"/>
  <c r="B17" i="16"/>
  <c r="E16" i="11" s="1"/>
  <c r="C17" i="16"/>
  <c r="F16" i="11" s="1"/>
  <c r="D17" i="16"/>
  <c r="I16" i="11" s="1"/>
  <c r="E17" i="16"/>
  <c r="J16" i="11" s="1"/>
  <c r="H93" i="20"/>
  <c r="H63" i="16"/>
  <c r="B15" i="11"/>
  <c r="C15" i="11" s="1"/>
  <c r="D15" i="11"/>
  <c r="AR18" i="9"/>
  <c r="L60" i="9"/>
  <c r="G60" i="15" s="1"/>
  <c r="P70" i="9"/>
  <c r="P17" i="5"/>
  <c r="Q16" i="5"/>
  <c r="F19" i="13"/>
  <c r="X359" i="10" a="1"/>
  <c r="X359" i="10" s="1"/>
  <c r="X719" i="10" a="1"/>
  <c r="X719" i="10" s="1"/>
  <c r="AV17" i="9"/>
  <c r="O57" i="9"/>
  <c r="G57" i="15" s="1"/>
  <c r="J68" i="9"/>
  <c r="R68" i="9"/>
  <c r="X341" i="10" a="1"/>
  <c r="X341" i="10" s="1"/>
  <c r="X701" i="10" a="1"/>
  <c r="X701" i="10" s="1"/>
  <c r="P68" i="9"/>
  <c r="Z341" i="10" a="1"/>
  <c r="Z341" i="10" s="1"/>
  <c r="Z701" i="10" a="1"/>
  <c r="Z701" i="10" s="1"/>
  <c r="Z359" i="10" a="1"/>
  <c r="Z359" i="10" s="1"/>
  <c r="Z719" i="10" a="1"/>
  <c r="Z719" i="10" s="1"/>
  <c r="AZ16" i="9"/>
  <c r="U51" i="9" s="1"/>
  <c r="G51" i="15" s="1"/>
  <c r="H51" i="15" s="1"/>
  <c r="H52" i="15" s="1"/>
  <c r="H53" i="15" s="1"/>
  <c r="R54" i="9"/>
  <c r="G54" i="15" s="1"/>
  <c r="AC1080" i="10" a="1"/>
  <c r="AC1080" i="10" s="1"/>
  <c r="Y1080" i="10" a="1"/>
  <c r="Y1080" i="10" s="1"/>
  <c r="U1080" i="10" a="1"/>
  <c r="U1080" i="10" s="1"/>
  <c r="AB1080" i="10" a="1"/>
  <c r="AB1080" i="10" s="1"/>
  <c r="T1080" i="10" a="1"/>
  <c r="T1080" i="10" s="1"/>
  <c r="S1140" i="10"/>
  <c r="W1080" i="10" a="1"/>
  <c r="W1080" i="10" s="1"/>
  <c r="V1080" i="10" a="1"/>
  <c r="V1080" i="10" s="1"/>
  <c r="AA1080" i="10" a="1"/>
  <c r="AA1080" i="10" s="1"/>
  <c r="S1130" i="10"/>
  <c r="Y1070" i="10" a="1"/>
  <c r="Y1070" i="10" s="1"/>
  <c r="X1070" i="10" a="1"/>
  <c r="X1070" i="10" s="1"/>
  <c r="AC1070" i="10" a="1"/>
  <c r="AC1070" i="10" s="1"/>
  <c r="W1070" i="10" a="1"/>
  <c r="W1070" i="10" s="1"/>
  <c r="AB1070" i="10" a="1"/>
  <c r="AB1070" i="10" s="1"/>
  <c r="V1070" i="10" a="1"/>
  <c r="V1070" i="10" s="1"/>
  <c r="U1070" i="10" a="1"/>
  <c r="U1070" i="10" s="1"/>
  <c r="AA1070" i="10" a="1"/>
  <c r="AA1070" i="10" s="1"/>
  <c r="T1070" i="10" a="1"/>
  <c r="T1070" i="10" s="1"/>
  <c r="Z1070" i="10" a="1"/>
  <c r="Z1070" i="10" s="1"/>
  <c r="S1047" i="10"/>
  <c r="AB987" i="10" a="1"/>
  <c r="AB987" i="10" s="1"/>
  <c r="X987" i="10" a="1"/>
  <c r="X987" i="10" s="1"/>
  <c r="T987" i="10" a="1"/>
  <c r="T987" i="10" s="1"/>
  <c r="AA987" i="10" a="1"/>
  <c r="AA987" i="10" s="1"/>
  <c r="W987" i="10" a="1"/>
  <c r="W987" i="10" s="1"/>
  <c r="V987" i="10" a="1"/>
  <c r="V987" i="10" s="1"/>
  <c r="U987" i="10" a="1"/>
  <c r="U987" i="10" s="1"/>
  <c r="AC987" i="10" a="1"/>
  <c r="AC987" i="10" s="1"/>
  <c r="Z987" i="10" a="1"/>
  <c r="Z987" i="10" s="1"/>
  <c r="Y987" i="10" a="1"/>
  <c r="Y987" i="10" s="1"/>
  <c r="BH1582" i="22" a="1"/>
  <c r="BH1582" i="22" s="1"/>
  <c r="BK1582" i="22" a="1"/>
  <c r="BK1582" i="22" s="1"/>
  <c r="BJ1582" i="22" a="1"/>
  <c r="BJ1582" i="22" s="1"/>
  <c r="BI1582" i="22" a="1"/>
  <c r="BI1582" i="22" s="1"/>
  <c r="BG1054" i="22"/>
  <c r="BG502" i="22"/>
  <c r="BG1606" i="22"/>
  <c r="BJ1030" i="22" a="1"/>
  <c r="BJ1030" i="22" s="1"/>
  <c r="BK1030" i="22" a="1"/>
  <c r="BK1030" i="22" s="1"/>
  <c r="BH1030" i="22" a="1"/>
  <c r="BH1030" i="22" s="1"/>
  <c r="BI1030" i="22" a="1"/>
  <c r="BI1030" i="22" s="1"/>
  <c r="X350" i="10" a="1"/>
  <c r="X350" i="10" s="1"/>
  <c r="X710" i="10" a="1"/>
  <c r="X710" i="10" s="1"/>
  <c r="CH60" i="10"/>
  <c r="X1080" i="10" s="1" a="1"/>
  <c r="X1080" i="10" s="1"/>
  <c r="X300" i="10" a="1"/>
  <c r="X300" i="10" s="1"/>
  <c r="X660" i="10" a="1"/>
  <c r="X660" i="10" s="1"/>
  <c r="I68" i="9"/>
  <c r="H68" i="9"/>
  <c r="G68" i="9"/>
  <c r="B72" i="9"/>
  <c r="H73" i="9" s="1"/>
  <c r="S1141" i="10"/>
  <c r="V1081" i="10" a="1"/>
  <c r="V1081" i="10" s="1"/>
  <c r="AC1081" i="10" a="1"/>
  <c r="AC1081" i="10" s="1"/>
  <c r="U1081" i="10" a="1"/>
  <c r="U1081" i="10" s="1"/>
  <c r="W1081" i="10" a="1"/>
  <c r="W1081" i="10" s="1"/>
  <c r="T1081" i="10" a="1"/>
  <c r="T1081" i="10" s="1"/>
  <c r="AB1081" i="10" a="1"/>
  <c r="AB1081" i="10" s="1"/>
  <c r="AA1081" i="10" a="1"/>
  <c r="AA1081" i="10" s="1"/>
  <c r="CB397" i="22" a="1"/>
  <c r="CB397" i="22" s="1"/>
  <c r="BW397" i="22" a="1"/>
  <c r="BW397" i="22" s="1"/>
  <c r="CF397" i="22" a="1"/>
  <c r="CF397" i="22" s="1"/>
  <c r="CA397" i="22" a="1"/>
  <c r="CA397" i="22" s="1"/>
  <c r="CE397" i="22" a="1"/>
  <c r="CE397" i="22" s="1"/>
  <c r="CD397" i="22" a="1"/>
  <c r="CD397" i="22" s="1"/>
  <c r="CC397" i="22" a="1"/>
  <c r="CC397" i="22" s="1"/>
  <c r="BV421" i="22"/>
  <c r="BX397" i="22" a="1"/>
  <c r="BX397" i="22" s="1"/>
  <c r="BZ397" i="22" a="1"/>
  <c r="BZ397" i="22" s="1"/>
  <c r="BY397" i="22" a="1"/>
  <c r="BY397" i="22" s="1"/>
  <c r="Z1049" i="10" a="1"/>
  <c r="Z1049" i="10" s="1"/>
  <c r="Y1049" i="10" a="1"/>
  <c r="Y1049" i="10" s="1"/>
  <c r="X1049" i="10" a="1"/>
  <c r="X1049" i="10" s="1"/>
  <c r="W1049" i="10" a="1"/>
  <c r="W1049" i="10" s="1"/>
  <c r="AC1049" i="10" a="1"/>
  <c r="AC1049" i="10" s="1"/>
  <c r="S1109" i="10"/>
  <c r="AB1049" i="10" a="1"/>
  <c r="AB1049" i="10" s="1"/>
  <c r="V1049" i="10" a="1"/>
  <c r="V1049" i="10" s="1"/>
  <c r="AA1049" i="10" a="1"/>
  <c r="AA1049" i="10" s="1"/>
  <c r="U1049" i="10" a="1"/>
  <c r="U1049" i="10" s="1"/>
  <c r="T1049" i="10" a="1"/>
  <c r="T1049" i="10" s="1"/>
  <c r="F76" i="9"/>
  <c r="U72" i="9"/>
  <c r="T72" i="9"/>
  <c r="S72" i="9"/>
  <c r="B77" i="9"/>
  <c r="AC972" i="10" a="1"/>
  <c r="AC972" i="10" s="1"/>
  <c r="Y972" i="10" a="1"/>
  <c r="Y972" i="10" s="1"/>
  <c r="U972" i="10" a="1"/>
  <c r="U972" i="10" s="1"/>
  <c r="AB972" i="10" a="1"/>
  <c r="AB972" i="10" s="1"/>
  <c r="X972" i="10" a="1"/>
  <c r="X972" i="10" s="1"/>
  <c r="T972" i="10" a="1"/>
  <c r="T972" i="10" s="1"/>
  <c r="S1032" i="10"/>
  <c r="AA972" i="10" a="1"/>
  <c r="AA972" i="10" s="1"/>
  <c r="Z972" i="10" a="1"/>
  <c r="Z972" i="10" s="1"/>
  <c r="W972" i="10" a="1"/>
  <c r="W972" i="10" s="1"/>
  <c r="V972" i="10" a="1"/>
  <c r="V972" i="10" s="1"/>
  <c r="S1125" i="10"/>
  <c r="AC1065" i="10" a="1"/>
  <c r="AC1065" i="10" s="1"/>
  <c r="AB1065" i="10" a="1"/>
  <c r="AB1065" i="10" s="1"/>
  <c r="V1065" i="10" a="1"/>
  <c r="V1065" i="10" s="1"/>
  <c r="AA1065" i="10" a="1"/>
  <c r="AA1065" i="10" s="1"/>
  <c r="U1065" i="10" a="1"/>
  <c r="U1065" i="10" s="1"/>
  <c r="T1065" i="10" a="1"/>
  <c r="T1065" i="10" s="1"/>
  <c r="Z1065" i="10" a="1"/>
  <c r="Z1065" i="10" s="1"/>
  <c r="Y1065" i="10" a="1"/>
  <c r="Y1065" i="10" s="1"/>
  <c r="X1065" i="10" a="1"/>
  <c r="X1065" i="10" s="1"/>
  <c r="W1065" i="10" a="1"/>
  <c r="W1065" i="10" s="1"/>
  <c r="S1075" i="10"/>
  <c r="AB1015" i="10" a="1"/>
  <c r="AB1015" i="10" s="1"/>
  <c r="X1015" i="10" a="1"/>
  <c r="X1015" i="10" s="1"/>
  <c r="T1015" i="10" a="1"/>
  <c r="T1015" i="10" s="1"/>
  <c r="AA1015" i="10" a="1"/>
  <c r="AA1015" i="10" s="1"/>
  <c r="W1015" i="10" a="1"/>
  <c r="W1015" i="10" s="1"/>
  <c r="Z1015" i="10" a="1"/>
  <c r="Z1015" i="10" s="1"/>
  <c r="V1015" i="10" a="1"/>
  <c r="V1015" i="10" s="1"/>
  <c r="AC1015" i="10" a="1"/>
  <c r="AC1015" i="10" s="1"/>
  <c r="Y1015" i="10" a="1"/>
  <c r="Y1015" i="10" s="1"/>
  <c r="U1015" i="10" a="1"/>
  <c r="U1015" i="10" s="1"/>
  <c r="B88" i="7"/>
  <c r="L83" i="7"/>
  <c r="N82" i="11" s="1"/>
  <c r="D83" i="7"/>
  <c r="K83" i="7"/>
  <c r="M82" i="11" s="1"/>
  <c r="C83" i="7"/>
  <c r="J83" i="7"/>
  <c r="L82" i="11" s="1"/>
  <c r="I83" i="7"/>
  <c r="K82" i="11" s="1"/>
  <c r="P83" i="7"/>
  <c r="V82" i="11" s="1"/>
  <c r="H83" i="7"/>
  <c r="O83" i="7"/>
  <c r="U82" i="11" s="1"/>
  <c r="G83" i="7"/>
  <c r="N83" i="7"/>
  <c r="T82" i="11" s="1"/>
  <c r="F83" i="7"/>
  <c r="H82" i="11" s="1"/>
  <c r="M83" i="7"/>
  <c r="S82" i="11" s="1"/>
  <c r="E83" i="7"/>
  <c r="G82" i="11" s="1"/>
  <c r="S1131" i="10"/>
  <c r="AA1071" i="10" a="1"/>
  <c r="AA1071" i="10" s="1"/>
  <c r="T1071" i="10" a="1"/>
  <c r="T1071" i="10" s="1"/>
  <c r="Y1071" i="10" a="1"/>
  <c r="Y1071" i="10" s="1"/>
  <c r="AC1071" i="10" a="1"/>
  <c r="AC1071" i="10" s="1"/>
  <c r="W1071" i="10" a="1"/>
  <c r="W1071" i="10" s="1"/>
  <c r="V1071" i="10" a="1"/>
  <c r="V1071" i="10" s="1"/>
  <c r="AB1071" i="10" a="1"/>
  <c r="AB1071" i="10" s="1"/>
  <c r="U1071" i="10" a="1"/>
  <c r="U1071" i="10" s="1"/>
  <c r="CH51" i="10"/>
  <c r="X1071" i="10" s="1" a="1"/>
  <c r="X1071" i="10" s="1"/>
  <c r="X291" i="10" a="1"/>
  <c r="X291" i="10" s="1"/>
  <c r="X651" i="10" a="1"/>
  <c r="X651" i="10" s="1"/>
  <c r="BX61" i="10"/>
  <c r="X1021" i="10" s="1" a="1"/>
  <c r="X1021" i="10" s="1"/>
  <c r="X241" i="10" a="1"/>
  <c r="X241" i="10" s="1"/>
  <c r="X601" i="10" a="1"/>
  <c r="X601" i="10" s="1"/>
  <c r="BK1575" i="22" a="1"/>
  <c r="BK1575" i="22" s="1"/>
  <c r="BI1575" i="22" a="1"/>
  <c r="BI1575" i="22" s="1"/>
  <c r="BH1575" i="22" a="1"/>
  <c r="BH1575" i="22" s="1"/>
  <c r="BJ1575" i="22" a="1"/>
  <c r="BJ1575" i="22" s="1"/>
  <c r="BG1047" i="22"/>
  <c r="BG495" i="22"/>
  <c r="BG1599" i="22"/>
  <c r="BK1023" i="22" a="1"/>
  <c r="BK1023" i="22" s="1"/>
  <c r="BJ1023" i="22" a="1"/>
  <c r="BJ1023" i="22" s="1"/>
  <c r="BH1023" i="22" a="1"/>
  <c r="BH1023" i="22" s="1"/>
  <c r="BI1023" i="22" a="1"/>
  <c r="BI1023" i="22" s="1"/>
  <c r="CB389" i="22" a="1"/>
  <c r="CB389" i="22" s="1"/>
  <c r="BW389" i="22" a="1"/>
  <c r="BW389" i="22" s="1"/>
  <c r="CF389" i="22" a="1"/>
  <c r="CF389" i="22" s="1"/>
  <c r="CA389" i="22" a="1"/>
  <c r="CA389" i="22" s="1"/>
  <c r="BV413" i="22"/>
  <c r="CE389" i="22" a="1"/>
  <c r="CE389" i="22" s="1"/>
  <c r="CD389" i="22" a="1"/>
  <c r="CD389" i="22" s="1"/>
  <c r="CC389" i="22" a="1"/>
  <c r="CC389" i="22" s="1"/>
  <c r="BX389" i="22" a="1"/>
  <c r="BX389" i="22" s="1"/>
  <c r="BZ389" i="22" a="1"/>
  <c r="BZ389" i="22" s="1"/>
  <c r="BY389" i="22" a="1"/>
  <c r="BY389" i="22" s="1"/>
  <c r="S1090" i="10"/>
  <c r="AA1030" i="10" a="1"/>
  <c r="AA1030" i="10" s="1"/>
  <c r="W1030" i="10" a="1"/>
  <c r="W1030" i="10" s="1"/>
  <c r="Z1030" i="10" a="1"/>
  <c r="Z1030" i="10" s="1"/>
  <c r="V1030" i="10" a="1"/>
  <c r="V1030" i="10" s="1"/>
  <c r="AC1030" i="10" a="1"/>
  <c r="AC1030" i="10" s="1"/>
  <c r="Y1030" i="10" a="1"/>
  <c r="Y1030" i="10" s="1"/>
  <c r="U1030" i="10" a="1"/>
  <c r="U1030" i="10" s="1"/>
  <c r="AB1030" i="10" a="1"/>
  <c r="AB1030" i="10" s="1"/>
  <c r="X1030" i="10" a="1"/>
  <c r="X1030" i="10" s="1"/>
  <c r="T1030" i="10" a="1"/>
  <c r="T1030" i="10" s="1"/>
  <c r="BH1581" i="22" a="1"/>
  <c r="BH1581" i="22" s="1"/>
  <c r="BJ1581" i="22" a="1"/>
  <c r="BJ1581" i="22" s="1"/>
  <c r="BI1581" i="22" a="1"/>
  <c r="BI1581" i="22" s="1"/>
  <c r="BK1581" i="22" a="1"/>
  <c r="BK1581" i="22" s="1"/>
  <c r="BG1053" i="22"/>
  <c r="BG501" i="22"/>
  <c r="BH477" i="22" a="1"/>
  <c r="BH477" i="22" s="1"/>
  <c r="BI477" i="22" a="1"/>
  <c r="BI477" i="22" s="1"/>
  <c r="BJ477" i="22" a="1"/>
  <c r="BJ477" i="22" s="1"/>
  <c r="BK477" i="22" a="1"/>
  <c r="BK477" i="22" s="1"/>
  <c r="BG1605" i="22"/>
  <c r="BK1029" i="22" a="1"/>
  <c r="BK1029" i="22" s="1"/>
  <c r="BJ1029" i="22" a="1"/>
  <c r="BJ1029" i="22" s="1"/>
  <c r="BH1029" i="22" a="1"/>
  <c r="BH1029" i="22" s="1"/>
  <c r="BI1029" i="22" a="1"/>
  <c r="BI1029" i="22" s="1"/>
  <c r="AB975" i="10" a="1"/>
  <c r="AB975" i="10" s="1"/>
  <c r="X975" i="10" a="1"/>
  <c r="X975" i="10" s="1"/>
  <c r="T975" i="10" a="1"/>
  <c r="T975" i="10" s="1"/>
  <c r="S1035" i="10"/>
  <c r="AA975" i="10" a="1"/>
  <c r="AA975" i="10" s="1"/>
  <c r="W975" i="10" a="1"/>
  <c r="W975" i="10" s="1"/>
  <c r="Z975" i="10" a="1"/>
  <c r="Z975" i="10" s="1"/>
  <c r="Y975" i="10" a="1"/>
  <c r="Y975" i="10" s="1"/>
  <c r="V975" i="10" a="1"/>
  <c r="V975" i="10" s="1"/>
  <c r="U975" i="10" a="1"/>
  <c r="U975" i="10" s="1"/>
  <c r="AC975" i="10" a="1"/>
  <c r="AC975" i="10" s="1"/>
  <c r="S1079" i="10"/>
  <c r="AB1019" i="10" a="1"/>
  <c r="AB1019" i="10" s="1"/>
  <c r="X1019" i="10" a="1"/>
  <c r="X1019" i="10" s="1"/>
  <c r="T1019" i="10" a="1"/>
  <c r="T1019" i="10" s="1"/>
  <c r="AA1019" i="10" a="1"/>
  <c r="AA1019" i="10" s="1"/>
  <c r="W1019" i="10" a="1"/>
  <c r="W1019" i="10" s="1"/>
  <c r="Z1019" i="10" a="1"/>
  <c r="Z1019" i="10" s="1"/>
  <c r="V1019" i="10" a="1"/>
  <c r="V1019" i="10" s="1"/>
  <c r="AC1019" i="10" a="1"/>
  <c r="AC1019" i="10" s="1"/>
  <c r="Y1019" i="10" a="1"/>
  <c r="Y1019" i="10" s="1"/>
  <c r="U1019" i="10" a="1"/>
  <c r="U1019" i="10" s="1"/>
  <c r="S1069" i="10"/>
  <c r="Z1009" i="10" a="1"/>
  <c r="Z1009" i="10" s="1"/>
  <c r="V1009" i="10" a="1"/>
  <c r="V1009" i="10" s="1"/>
  <c r="AC1009" i="10" a="1"/>
  <c r="AC1009" i="10" s="1"/>
  <c r="Y1009" i="10" a="1"/>
  <c r="Y1009" i="10" s="1"/>
  <c r="U1009" i="10" a="1"/>
  <c r="U1009" i="10" s="1"/>
  <c r="AB1009" i="10" a="1"/>
  <c r="AB1009" i="10" s="1"/>
  <c r="X1009" i="10" a="1"/>
  <c r="X1009" i="10" s="1"/>
  <c r="T1009" i="10" a="1"/>
  <c r="T1009" i="10" s="1"/>
  <c r="AA1009" i="10" a="1"/>
  <c r="AA1009" i="10" s="1"/>
  <c r="W1009" i="10" a="1"/>
  <c r="W1009" i="10" s="1"/>
  <c r="B71" i="9"/>
  <c r="H67" i="9"/>
  <c r="G67" i="9"/>
  <c r="CA428" i="22" a="1"/>
  <c r="CA428" i="22" s="1"/>
  <c r="CF428" i="22" a="1"/>
  <c r="CF428" i="22" s="1"/>
  <c r="BZ428" i="22" a="1"/>
  <c r="BZ428" i="22" s="1"/>
  <c r="CE428" i="22" a="1"/>
  <c r="CE428" i="22" s="1"/>
  <c r="BW428" i="22" a="1"/>
  <c r="BW428" i="22" s="1"/>
  <c r="BV452" i="22"/>
  <c r="CB428" i="22" a="1"/>
  <c r="CB428" i="22" s="1"/>
  <c r="CD428" i="22" a="1"/>
  <c r="CD428" i="22" s="1"/>
  <c r="CC428" i="22" a="1"/>
  <c r="CC428" i="22" s="1"/>
  <c r="BY428" i="22" a="1"/>
  <c r="BY428" i="22" s="1"/>
  <c r="BX428" i="22" a="1"/>
  <c r="BX428" i="22" s="1"/>
  <c r="CA422" i="22" a="1"/>
  <c r="CA422" i="22" s="1"/>
  <c r="CF422" i="22" a="1"/>
  <c r="CF422" i="22" s="1"/>
  <c r="BZ422" i="22" a="1"/>
  <c r="BZ422" i="22" s="1"/>
  <c r="CE422" i="22" a="1"/>
  <c r="CE422" i="22" s="1"/>
  <c r="BW422" i="22" a="1"/>
  <c r="BW422" i="22" s="1"/>
  <c r="BV446" i="22"/>
  <c r="CB422" i="22" a="1"/>
  <c r="CB422" i="22" s="1"/>
  <c r="CD422" i="22" a="1"/>
  <c r="CD422" i="22" s="1"/>
  <c r="CC422" i="22" a="1"/>
  <c r="CC422" i="22" s="1"/>
  <c r="BY422" i="22" a="1"/>
  <c r="BY422" i="22" s="1"/>
  <c r="BX422" i="22" a="1"/>
  <c r="BX422" i="22" s="1"/>
  <c r="CD406" i="22" a="1"/>
  <c r="CD406" i="22" s="1"/>
  <c r="BY406" i="22" a="1"/>
  <c r="BY406" i="22" s="1"/>
  <c r="BJ478" i="22" s="1" a="1"/>
  <c r="BJ478" i="22" s="1"/>
  <c r="CC406" i="22" a="1"/>
  <c r="CC406" i="22" s="1"/>
  <c r="CB406" i="22" a="1"/>
  <c r="CB406" i="22" s="1"/>
  <c r="BW406" i="22" a="1"/>
  <c r="BW406" i="22" s="1"/>
  <c r="BH478" i="22" s="1" a="1"/>
  <c r="BH478" i="22" s="1"/>
  <c r="CE406" i="22" a="1"/>
  <c r="CE406" i="22" s="1"/>
  <c r="BV430" i="22"/>
  <c r="BZ406" i="22" a="1"/>
  <c r="BZ406" i="22" s="1"/>
  <c r="BK478" i="22" s="1" a="1"/>
  <c r="BK478" i="22" s="1"/>
  <c r="CF406" i="22" a="1"/>
  <c r="CF406" i="22" s="1"/>
  <c r="CA406" i="22" a="1"/>
  <c r="CA406" i="22" s="1"/>
  <c r="BX406" i="22" a="1"/>
  <c r="BX406" i="22" s="1"/>
  <c r="BI478" i="22" s="1" a="1"/>
  <c r="BI478" i="22" s="1"/>
  <c r="CB399" i="22" a="1"/>
  <c r="CB399" i="22" s="1"/>
  <c r="BW399" i="22" a="1"/>
  <c r="BW399" i="22" s="1"/>
  <c r="BH471" i="22" s="1" a="1"/>
  <c r="BH471" i="22" s="1"/>
  <c r="CF399" i="22" a="1"/>
  <c r="CF399" i="22" s="1"/>
  <c r="CA399" i="22" a="1"/>
  <c r="CA399" i="22" s="1"/>
  <c r="CE399" i="22" a="1"/>
  <c r="CE399" i="22" s="1"/>
  <c r="CD399" i="22" a="1"/>
  <c r="CD399" i="22" s="1"/>
  <c r="CC399" i="22" a="1"/>
  <c r="CC399" i="22" s="1"/>
  <c r="BV423" i="22"/>
  <c r="BX399" i="22" a="1"/>
  <c r="BX399" i="22" s="1"/>
  <c r="BI471" i="22" s="1" a="1"/>
  <c r="BI471" i="22" s="1"/>
  <c r="BZ399" i="22" a="1"/>
  <c r="BZ399" i="22" s="1"/>
  <c r="BK471" i="22" s="1" a="1"/>
  <c r="BK471" i="22" s="1"/>
  <c r="BY399" i="22" a="1"/>
  <c r="BY399" i="22" s="1"/>
  <c r="BJ471" i="22" s="1" a="1"/>
  <c r="BJ471" i="22" s="1"/>
  <c r="CA434" i="22" a="1"/>
  <c r="CA434" i="22" s="1"/>
  <c r="CF434" i="22" a="1"/>
  <c r="CF434" i="22" s="1"/>
  <c r="BZ434" i="22" a="1"/>
  <c r="BZ434" i="22" s="1"/>
  <c r="CE434" i="22" a="1"/>
  <c r="CE434" i="22" s="1"/>
  <c r="BW434" i="22" a="1"/>
  <c r="BW434" i="22" s="1"/>
  <c r="BV458" i="22"/>
  <c r="CB434" i="22" a="1"/>
  <c r="CB434" i="22" s="1"/>
  <c r="CD434" i="22" a="1"/>
  <c r="CD434" i="22" s="1"/>
  <c r="CC434" i="22" a="1"/>
  <c r="CC434" i="22" s="1"/>
  <c r="BY434" i="22" a="1"/>
  <c r="BY434" i="22" s="1"/>
  <c r="BX434" i="22" a="1"/>
  <c r="BX434" i="22" s="1"/>
  <c r="CB391" i="22" a="1"/>
  <c r="CB391" i="22" s="1"/>
  <c r="BW391" i="22" a="1"/>
  <c r="BW391" i="22" s="1"/>
  <c r="CF391" i="22" a="1"/>
  <c r="CF391" i="22" s="1"/>
  <c r="CA391" i="22" a="1"/>
  <c r="CA391" i="22" s="1"/>
  <c r="BV415" i="22"/>
  <c r="CE391" i="22" a="1"/>
  <c r="CE391" i="22" s="1"/>
  <c r="CD391" i="22" a="1"/>
  <c r="CD391" i="22" s="1"/>
  <c r="CC391" i="22" a="1"/>
  <c r="CC391" i="22" s="1"/>
  <c r="BX391" i="22" a="1"/>
  <c r="BX391" i="22" s="1"/>
  <c r="BZ391" i="22" a="1"/>
  <c r="BZ391" i="22" s="1"/>
  <c r="BY391" i="22" a="1"/>
  <c r="BY391" i="22" s="1"/>
  <c r="BJ463" i="22" s="1" a="1"/>
  <c r="BJ463" i="22" s="1"/>
  <c r="I74" i="9"/>
  <c r="H74" i="9"/>
  <c r="G74" i="9"/>
  <c r="B78" i="9"/>
  <c r="CA419" i="22" a="1"/>
  <c r="CA419" i="22" s="1"/>
  <c r="CF419" i="22" a="1"/>
  <c r="CF419" i="22" s="1"/>
  <c r="BZ419" i="22" a="1"/>
  <c r="BZ419" i="22" s="1"/>
  <c r="CE419" i="22" a="1"/>
  <c r="CE419" i="22" s="1"/>
  <c r="BW419" i="22" a="1"/>
  <c r="BW419" i="22" s="1"/>
  <c r="BV443" i="22"/>
  <c r="CB419" i="22" a="1"/>
  <c r="CB419" i="22" s="1"/>
  <c r="CD419" i="22" a="1"/>
  <c r="CD419" i="22" s="1"/>
  <c r="CC419" i="22" a="1"/>
  <c r="CC419" i="22" s="1"/>
  <c r="BY419" i="22" a="1"/>
  <c r="BY419" i="22" s="1"/>
  <c r="BX419" i="22" a="1"/>
  <c r="BX419" i="22" s="1"/>
  <c r="L73" i="9"/>
  <c r="C77" i="9"/>
  <c r="K73" i="9"/>
  <c r="J73" i="9"/>
  <c r="Z969" i="10" a="1"/>
  <c r="Z969" i="10" s="1"/>
  <c r="V969" i="10" a="1"/>
  <c r="V969" i="10" s="1"/>
  <c r="AC969" i="10" a="1"/>
  <c r="AC969" i="10" s="1"/>
  <c r="Y969" i="10" a="1"/>
  <c r="Y969" i="10" s="1"/>
  <c r="U969" i="10" a="1"/>
  <c r="U969" i="10" s="1"/>
  <c r="AB969" i="10" a="1"/>
  <c r="AB969" i="10" s="1"/>
  <c r="AA969" i="10" a="1"/>
  <c r="AA969" i="10" s="1"/>
  <c r="X969" i="10" a="1"/>
  <c r="X969" i="10" s="1"/>
  <c r="W969" i="10" a="1"/>
  <c r="W969" i="10" s="1"/>
  <c r="T969" i="10" a="1"/>
  <c r="T969" i="10" s="1"/>
  <c r="S1029" i="10"/>
  <c r="AN46" i="7"/>
  <c r="AN69" i="7" s="1"/>
  <c r="AN68" i="7"/>
  <c r="CA427" i="22" a="1"/>
  <c r="CA427" i="22" s="1"/>
  <c r="CF427" i="22" a="1"/>
  <c r="CF427" i="22" s="1"/>
  <c r="BZ427" i="22" a="1"/>
  <c r="BZ427" i="22" s="1"/>
  <c r="CE427" i="22" a="1"/>
  <c r="CE427" i="22" s="1"/>
  <c r="BW427" i="22" a="1"/>
  <c r="BW427" i="22" s="1"/>
  <c r="BV451" i="22"/>
  <c r="CB427" i="22" a="1"/>
  <c r="CB427" i="22" s="1"/>
  <c r="CD427" i="22" a="1"/>
  <c r="CD427" i="22" s="1"/>
  <c r="CC427" i="22" a="1"/>
  <c r="CC427" i="22" s="1"/>
  <c r="BY427" i="22" a="1"/>
  <c r="BY427" i="22" s="1"/>
  <c r="BX427" i="22" a="1"/>
  <c r="BX427" i="22" s="1"/>
  <c r="CD414" i="22" a="1"/>
  <c r="CD414" i="22" s="1"/>
  <c r="BY414" i="22" a="1"/>
  <c r="BY414" i="22" s="1"/>
  <c r="CC414" i="22" a="1"/>
  <c r="CC414" i="22" s="1"/>
  <c r="CB414" i="22" a="1"/>
  <c r="CB414" i="22" s="1"/>
  <c r="BW414" i="22" a="1"/>
  <c r="BW414" i="22" s="1"/>
  <c r="CE414" i="22" a="1"/>
  <c r="CE414" i="22" s="1"/>
  <c r="BV438" i="22"/>
  <c r="BZ414" i="22" a="1"/>
  <c r="BZ414" i="22" s="1"/>
  <c r="CF414" i="22" a="1"/>
  <c r="CF414" i="22" s="1"/>
  <c r="CA414" i="22" a="1"/>
  <c r="CA414" i="22" s="1"/>
  <c r="BX414" i="22" a="1"/>
  <c r="BX414" i="22" s="1"/>
  <c r="S1048" i="10"/>
  <c r="AC988" i="10" a="1"/>
  <c r="AC988" i="10" s="1"/>
  <c r="Y988" i="10" a="1"/>
  <c r="Y988" i="10" s="1"/>
  <c r="U988" i="10" a="1"/>
  <c r="U988" i="10" s="1"/>
  <c r="AB988" i="10" a="1"/>
  <c r="AB988" i="10" s="1"/>
  <c r="X988" i="10" a="1"/>
  <c r="X988" i="10" s="1"/>
  <c r="T988" i="10" a="1"/>
  <c r="T988" i="10" s="1"/>
  <c r="AA988" i="10" a="1"/>
  <c r="AA988" i="10" s="1"/>
  <c r="Z988" i="10" a="1"/>
  <c r="Z988" i="10" s="1"/>
  <c r="W988" i="10" a="1"/>
  <c r="W988" i="10" s="1"/>
  <c r="V988" i="10" a="1"/>
  <c r="V988" i="10" s="1"/>
  <c r="BI1585" i="22" a="1"/>
  <c r="BI1585" i="22" s="1"/>
  <c r="BJ1585" i="22" a="1"/>
  <c r="BJ1585" i="22" s="1"/>
  <c r="BK1585" i="22" a="1"/>
  <c r="BK1585" i="22" s="1"/>
  <c r="BH1585" i="22" a="1"/>
  <c r="BH1585" i="22" s="1"/>
  <c r="BG1057" i="22"/>
  <c r="BG505" i="22"/>
  <c r="BG1609" i="22"/>
  <c r="BK1033" i="22" a="1"/>
  <c r="BK1033" i="22" s="1"/>
  <c r="BJ1033" i="22" a="1"/>
  <c r="BJ1033" i="22" s="1"/>
  <c r="BH1033" i="22" a="1"/>
  <c r="BH1033" i="22" s="1"/>
  <c r="BI1033" i="22" a="1"/>
  <c r="BI1033" i="22" s="1"/>
  <c r="AL21" i="9"/>
  <c r="AP21" i="9" s="1"/>
  <c r="AT21" i="9" s="1"/>
  <c r="AX21" i="9" s="1"/>
  <c r="S71" i="9" s="1"/>
  <c r="S1056" i="10"/>
  <c r="AC996" i="10" a="1"/>
  <c r="AC996" i="10" s="1"/>
  <c r="Y996" i="10" a="1"/>
  <c r="Y996" i="10" s="1"/>
  <c r="U996" i="10" a="1"/>
  <c r="U996" i="10" s="1"/>
  <c r="AB996" i="10" a="1"/>
  <c r="AB996" i="10" s="1"/>
  <c r="X996" i="10" a="1"/>
  <c r="X996" i="10" s="1"/>
  <c r="T996" i="10" a="1"/>
  <c r="T996" i="10" s="1"/>
  <c r="AA996" i="10" a="1"/>
  <c r="AA996" i="10" s="1"/>
  <c r="Z996" i="10" a="1"/>
  <c r="Z996" i="10" s="1"/>
  <c r="W996" i="10" a="1"/>
  <c r="W996" i="10" s="1"/>
  <c r="V996" i="10" a="1"/>
  <c r="V996" i="10" s="1"/>
  <c r="Z1138" i="10" a="1"/>
  <c r="Z1138" i="10" s="1"/>
  <c r="S1198" i="10"/>
  <c r="AB1138" i="10" a="1"/>
  <c r="AB1138" i="10" s="1"/>
  <c r="W1138" i="10" a="1"/>
  <c r="W1138" i="10" s="1"/>
  <c r="AA1138" i="10" a="1"/>
  <c r="AA1138" i="10" s="1"/>
  <c r="V1138" i="10" a="1"/>
  <c r="V1138" i="10" s="1"/>
  <c r="Y1138" i="10" a="1"/>
  <c r="Y1138" i="10" s="1"/>
  <c r="T1138" i="10" a="1"/>
  <c r="T1138" i="10" s="1"/>
  <c r="AC1138" i="10" a="1"/>
  <c r="AC1138" i="10" s="1"/>
  <c r="X1138" i="10" a="1"/>
  <c r="X1138" i="10" s="1"/>
  <c r="U1138" i="10" a="1"/>
  <c r="U1138" i="10" s="1"/>
  <c r="S1042" i="10"/>
  <c r="AA982" i="10" a="1"/>
  <c r="AA982" i="10" s="1"/>
  <c r="W982" i="10" a="1"/>
  <c r="W982" i="10" s="1"/>
  <c r="Z982" i="10" a="1"/>
  <c r="Z982" i="10" s="1"/>
  <c r="V982" i="10" a="1"/>
  <c r="V982" i="10" s="1"/>
  <c r="AC982" i="10" a="1"/>
  <c r="AC982" i="10" s="1"/>
  <c r="AB982" i="10" a="1"/>
  <c r="AB982" i="10" s="1"/>
  <c r="Y982" i="10" a="1"/>
  <c r="Y982" i="10" s="1"/>
  <c r="X982" i="10" a="1"/>
  <c r="X982" i="10" s="1"/>
  <c r="U982" i="10" a="1"/>
  <c r="U982" i="10" s="1"/>
  <c r="T982" i="10" a="1"/>
  <c r="T982" i="10" s="1"/>
  <c r="S1060" i="10"/>
  <c r="AC1000" i="10" a="1"/>
  <c r="AC1000" i="10" s="1"/>
  <c r="Y1000" i="10" a="1"/>
  <c r="Y1000" i="10" s="1"/>
  <c r="U1000" i="10" a="1"/>
  <c r="U1000" i="10" s="1"/>
  <c r="AB1000" i="10" a="1"/>
  <c r="AB1000" i="10" s="1"/>
  <c r="X1000" i="10" a="1"/>
  <c r="X1000" i="10" s="1"/>
  <c r="T1000" i="10" a="1"/>
  <c r="T1000" i="10" s="1"/>
  <c r="W1000" i="10" a="1"/>
  <c r="W1000" i="10" s="1"/>
  <c r="V1000" i="10" a="1"/>
  <c r="V1000" i="10" s="1"/>
  <c r="AA1000" i="10" a="1"/>
  <c r="AA1000" i="10" s="1"/>
  <c r="Z1000" i="10" a="1"/>
  <c r="Z1000" i="10" s="1"/>
  <c r="R44" i="7"/>
  <c r="X20" i="7"/>
  <c r="Y44" i="7" s="1"/>
  <c r="W20" i="7"/>
  <c r="X44" i="7" s="1"/>
  <c r="T20" i="7"/>
  <c r="U44" i="7" s="1"/>
  <c r="S21" i="7"/>
  <c r="W43" i="7"/>
  <c r="V43" i="7"/>
  <c r="T43" i="7"/>
  <c r="S43" i="7"/>
  <c r="AJ19" i="9"/>
  <c r="I63" i="9" s="1"/>
  <c r="AN19" i="9"/>
  <c r="BC20" i="9"/>
  <c r="B92" i="7"/>
  <c r="L87" i="7"/>
  <c r="N86" i="11" s="1"/>
  <c r="D87" i="7"/>
  <c r="K87" i="7"/>
  <c r="M86" i="11" s="1"/>
  <c r="C87" i="7"/>
  <c r="J87" i="7"/>
  <c r="L86" i="11" s="1"/>
  <c r="I87" i="7"/>
  <c r="K86" i="11" s="1"/>
  <c r="P87" i="7"/>
  <c r="V86" i="11" s="1"/>
  <c r="H87" i="7"/>
  <c r="O87" i="7"/>
  <c r="U86" i="11" s="1"/>
  <c r="G87" i="7"/>
  <c r="N87" i="7"/>
  <c r="T86" i="11" s="1"/>
  <c r="F87" i="7"/>
  <c r="H86" i="11" s="1"/>
  <c r="M87" i="7"/>
  <c r="S86" i="11" s="1"/>
  <c r="E87" i="7"/>
  <c r="G86" i="11" s="1"/>
  <c r="S1137" i="10"/>
  <c r="Y1077" i="10" a="1"/>
  <c r="Y1077" i="10" s="1"/>
  <c r="X1077" i="10" a="1"/>
  <c r="X1077" i="10" s="1"/>
  <c r="W1077" i="10" a="1"/>
  <c r="W1077" i="10" s="1"/>
  <c r="AC1077" i="10" a="1"/>
  <c r="AC1077" i="10" s="1"/>
  <c r="AB1077" i="10" a="1"/>
  <c r="AB1077" i="10" s="1"/>
  <c r="V1077" i="10" a="1"/>
  <c r="V1077" i="10" s="1"/>
  <c r="AA1077" i="10" a="1"/>
  <c r="AA1077" i="10" s="1"/>
  <c r="U1077" i="10" a="1"/>
  <c r="U1077" i="10" s="1"/>
  <c r="T1077" i="10" a="1"/>
  <c r="T1077" i="10" s="1"/>
  <c r="Z1077" i="10" a="1"/>
  <c r="Z1077" i="10" s="1"/>
  <c r="CB401" i="22" a="1"/>
  <c r="CB401" i="22" s="1"/>
  <c r="BW401" i="22" a="1"/>
  <c r="BW401" i="22" s="1"/>
  <c r="CF401" i="22" a="1"/>
  <c r="CF401" i="22" s="1"/>
  <c r="CA401" i="22" a="1"/>
  <c r="CA401" i="22" s="1"/>
  <c r="CE401" i="22" a="1"/>
  <c r="CE401" i="22" s="1"/>
  <c r="CD401" i="22" a="1"/>
  <c r="CD401" i="22" s="1"/>
  <c r="CC401" i="22" a="1"/>
  <c r="CC401" i="22" s="1"/>
  <c r="BV425" i="22"/>
  <c r="BX401" i="22" a="1"/>
  <c r="BX401" i="22" s="1"/>
  <c r="BZ401" i="22" a="1"/>
  <c r="BZ401" i="22" s="1"/>
  <c r="BY401" i="22" a="1"/>
  <c r="BY401" i="22" s="1"/>
  <c r="S1174" i="10"/>
  <c r="AA1114" i="10" a="1"/>
  <c r="AA1114" i="10" s="1"/>
  <c r="W1114" i="10" a="1"/>
  <c r="W1114" i="10" s="1"/>
  <c r="Z1114" i="10" a="1"/>
  <c r="Z1114" i="10" s="1"/>
  <c r="V1114" i="10" a="1"/>
  <c r="V1114" i="10" s="1"/>
  <c r="X1114" i="10" a="1"/>
  <c r="X1114" i="10" s="1"/>
  <c r="U1114" i="10" a="1"/>
  <c r="U1114" i="10" s="1"/>
  <c r="T1114" i="10" a="1"/>
  <c r="T1114" i="10" s="1"/>
  <c r="AC1114" i="10" a="1"/>
  <c r="AC1114" i="10" s="1"/>
  <c r="AB1114" i="10" a="1"/>
  <c r="AB1114" i="10" s="1"/>
  <c r="Y1114" i="10" a="1"/>
  <c r="Y1114" i="10" s="1"/>
  <c r="O70" i="9"/>
  <c r="N70" i="9"/>
  <c r="M70" i="9"/>
  <c r="D74" i="9"/>
  <c r="M67" i="9"/>
  <c r="D71" i="9"/>
  <c r="O67" i="9"/>
  <c r="N67" i="9"/>
  <c r="L71" i="9"/>
  <c r="C75" i="9"/>
  <c r="K71" i="9"/>
  <c r="J71" i="9"/>
  <c r="S1122" i="10"/>
  <c r="AC1062" i="10" a="1"/>
  <c r="AC1062" i="10" s="1"/>
  <c r="W1062" i="10" a="1"/>
  <c r="W1062" i="10" s="1"/>
  <c r="AB1062" i="10" a="1"/>
  <c r="AB1062" i="10" s="1"/>
  <c r="V1062" i="10" a="1"/>
  <c r="V1062" i="10" s="1"/>
  <c r="U1062" i="10" a="1"/>
  <c r="U1062" i="10" s="1"/>
  <c r="AA1062" i="10" a="1"/>
  <c r="AA1062" i="10" s="1"/>
  <c r="T1062" i="10" a="1"/>
  <c r="T1062" i="10" s="1"/>
  <c r="Z1062" i="10" a="1"/>
  <c r="Z1062" i="10" s="1"/>
  <c r="Y1062" i="10" a="1"/>
  <c r="Y1062" i="10" s="1"/>
  <c r="X1062" i="10" a="1"/>
  <c r="X1062" i="10" s="1"/>
  <c r="S1034" i="10"/>
  <c r="AA974" i="10" a="1"/>
  <c r="AA974" i="10" s="1"/>
  <c r="W974" i="10" a="1"/>
  <c r="W974" i="10" s="1"/>
  <c r="Z974" i="10" a="1"/>
  <c r="Z974" i="10" s="1"/>
  <c r="V974" i="10" a="1"/>
  <c r="V974" i="10" s="1"/>
  <c r="U974" i="10" a="1"/>
  <c r="U974" i="10" s="1"/>
  <c r="T974" i="10" a="1"/>
  <c r="T974" i="10" s="1"/>
  <c r="AC974" i="10" a="1"/>
  <c r="AC974" i="10" s="1"/>
  <c r="AB974" i="10" a="1"/>
  <c r="AB974" i="10" s="1"/>
  <c r="Y974" i="10" a="1"/>
  <c r="Y974" i="10" s="1"/>
  <c r="X974" i="10" a="1"/>
  <c r="X974" i="10" s="1"/>
  <c r="S1058" i="10"/>
  <c r="AA998" i="10" a="1"/>
  <c r="AA998" i="10" s="1"/>
  <c r="W998" i="10" a="1"/>
  <c r="W998" i="10" s="1"/>
  <c r="Z998" i="10" a="1"/>
  <c r="Z998" i="10" s="1"/>
  <c r="V998" i="10" a="1"/>
  <c r="V998" i="10" s="1"/>
  <c r="AC998" i="10" a="1"/>
  <c r="AC998" i="10" s="1"/>
  <c r="AB998" i="10" a="1"/>
  <c r="AB998" i="10" s="1"/>
  <c r="Y998" i="10" a="1"/>
  <c r="Y998" i="10" s="1"/>
  <c r="X998" i="10" a="1"/>
  <c r="X998" i="10" s="1"/>
  <c r="U998" i="10" a="1"/>
  <c r="U998" i="10" s="1"/>
  <c r="T998" i="10" a="1"/>
  <c r="T998" i="10" s="1"/>
  <c r="T71" i="9"/>
  <c r="F75" i="9"/>
  <c r="BI1569" i="22" a="1"/>
  <c r="BI1569" i="22" s="1"/>
  <c r="BJ1569" i="22" a="1"/>
  <c r="BJ1569" i="22" s="1"/>
  <c r="BK1569" i="22" a="1"/>
  <c r="BK1569" i="22" s="1"/>
  <c r="BH1569" i="22" a="1"/>
  <c r="BH1569" i="22" s="1"/>
  <c r="BG1041" i="22"/>
  <c r="BG489" i="22"/>
  <c r="BG1593" i="22"/>
  <c r="BJ1017" i="22" a="1"/>
  <c r="BJ1017" i="22" s="1"/>
  <c r="BH1017" i="22" a="1"/>
  <c r="BH1017" i="22" s="1"/>
  <c r="BK1017" i="22" a="1"/>
  <c r="BK1017" i="22" s="1"/>
  <c r="BI1017" i="22" a="1"/>
  <c r="BI1017" i="22" s="1"/>
  <c r="S1064" i="10"/>
  <c r="AC1004" i="10" a="1"/>
  <c r="AC1004" i="10" s="1"/>
  <c r="Y1004" i="10" a="1"/>
  <c r="Y1004" i="10" s="1"/>
  <c r="U1004" i="10" a="1"/>
  <c r="U1004" i="10" s="1"/>
  <c r="AB1004" i="10" a="1"/>
  <c r="AB1004" i="10" s="1"/>
  <c r="X1004" i="10" a="1"/>
  <c r="X1004" i="10" s="1"/>
  <c r="T1004" i="10" a="1"/>
  <c r="T1004" i="10" s="1"/>
  <c r="AA1004" i="10" a="1"/>
  <c r="AA1004" i="10" s="1"/>
  <c r="Z1004" i="10" a="1"/>
  <c r="Z1004" i="10" s="1"/>
  <c r="W1004" i="10" a="1"/>
  <c r="W1004" i="10" s="1"/>
  <c r="V1004" i="10" a="1"/>
  <c r="V1004" i="10" s="1"/>
  <c r="BH1573" i="22" a="1"/>
  <c r="BH1573" i="22" s="1"/>
  <c r="BJ1573" i="22" a="1"/>
  <c r="BJ1573" i="22" s="1"/>
  <c r="BI1573" i="22" a="1"/>
  <c r="BI1573" i="22" s="1"/>
  <c r="BK1573" i="22" a="1"/>
  <c r="BK1573" i="22" s="1"/>
  <c r="BG1045" i="22"/>
  <c r="BG493" i="22"/>
  <c r="BK469" i="22" a="1"/>
  <c r="BK469" i="22" s="1"/>
  <c r="BI469" i="22" a="1"/>
  <c r="BI469" i="22" s="1"/>
  <c r="BJ469" i="22" a="1"/>
  <c r="BJ469" i="22" s="1"/>
  <c r="BH469" i="22" a="1"/>
  <c r="BH469" i="22" s="1"/>
  <c r="BG1597" i="22"/>
  <c r="BH1021" i="22" a="1"/>
  <c r="BH1021" i="22" s="1"/>
  <c r="BK1021" i="22" a="1"/>
  <c r="BK1021" i="22" s="1"/>
  <c r="BI1021" i="22" a="1"/>
  <c r="BI1021" i="22" s="1"/>
  <c r="BJ1021" i="22" a="1"/>
  <c r="BJ1021" i="22" s="1"/>
  <c r="BH1571" i="22" a="1"/>
  <c r="BH1571" i="22" s="1"/>
  <c r="BI1571" i="22" a="1"/>
  <c r="BI1571" i="22" s="1"/>
  <c r="BK1571" i="22" a="1"/>
  <c r="BK1571" i="22" s="1"/>
  <c r="BJ1571" i="22" a="1"/>
  <c r="BJ1571" i="22" s="1"/>
  <c r="BG1043" i="22"/>
  <c r="BG491" i="22"/>
  <c r="BI467" i="22" a="1"/>
  <c r="BI467" i="22" s="1"/>
  <c r="BH467" i="22" a="1"/>
  <c r="BH467" i="22" s="1"/>
  <c r="BJ467" i="22" a="1"/>
  <c r="BJ467" i="22" s="1"/>
  <c r="BK467" i="22" a="1"/>
  <c r="BK467" i="22" s="1"/>
  <c r="BG1595" i="22"/>
  <c r="BJ1019" i="22" a="1"/>
  <c r="BJ1019" i="22" s="1"/>
  <c r="BI1019" i="22" a="1"/>
  <c r="BI1019" i="22" s="1"/>
  <c r="BK1019" i="22" a="1"/>
  <c r="BK1019" i="22" s="1"/>
  <c r="BH1019" i="22" a="1"/>
  <c r="BH1019" i="22" s="1"/>
  <c r="BZ61" i="10"/>
  <c r="Z1021" i="10" s="1" a="1"/>
  <c r="Z1021" i="10" s="1"/>
  <c r="Z241" i="10" a="1"/>
  <c r="Z241" i="10" s="1"/>
  <c r="Z601" i="10" a="1"/>
  <c r="Z601" i="10" s="1"/>
  <c r="CJ51" i="10"/>
  <c r="Z1071" i="10" s="1" a="1"/>
  <c r="Z1071" i="10" s="1"/>
  <c r="Z291" i="10" a="1"/>
  <c r="Z291" i="10" s="1"/>
  <c r="Z651" i="10" a="1"/>
  <c r="Z651" i="10" s="1"/>
  <c r="CB411" i="22" a="1"/>
  <c r="CB411" i="22" s="1"/>
  <c r="BW411" i="22" a="1"/>
  <c r="BW411" i="22" s="1"/>
  <c r="CF411" i="22" a="1"/>
  <c r="CF411" i="22" s="1"/>
  <c r="CA411" i="22" a="1"/>
  <c r="CA411" i="22" s="1"/>
  <c r="CE411" i="22" a="1"/>
  <c r="CE411" i="22" s="1"/>
  <c r="CD411" i="22" a="1"/>
  <c r="CD411" i="22" s="1"/>
  <c r="CC411" i="22" a="1"/>
  <c r="CC411" i="22" s="1"/>
  <c r="BV435" i="22"/>
  <c r="BX411" i="22" a="1"/>
  <c r="BX411" i="22" s="1"/>
  <c r="BZ411" i="22" a="1"/>
  <c r="BZ411" i="22" s="1"/>
  <c r="BY411" i="22" a="1"/>
  <c r="BY411" i="22" s="1"/>
  <c r="BI1564" i="22" a="1"/>
  <c r="BI1564" i="22" s="1"/>
  <c r="BH1564" i="22" a="1"/>
  <c r="BH1564" i="22" s="1"/>
  <c r="BK1564" i="22" a="1"/>
  <c r="BK1564" i="22" s="1"/>
  <c r="BJ1564" i="22" a="1"/>
  <c r="BJ1564" i="22" s="1"/>
  <c r="BG1036" i="22"/>
  <c r="BG484" i="22"/>
  <c r="BG1588" i="22"/>
  <c r="BI1012" i="22" a="1"/>
  <c r="BI1012" i="22" s="1"/>
  <c r="BH1012" i="22" a="1"/>
  <c r="BH1012" i="22" s="1"/>
  <c r="BK1012" i="22" a="1"/>
  <c r="BK1012" i="22" s="1"/>
  <c r="BJ1012" i="22" a="1"/>
  <c r="BJ1012" i="22" s="1"/>
  <c r="BH1586" i="22" a="1"/>
  <c r="BH1586" i="22" s="1"/>
  <c r="BJ1586" i="22" a="1"/>
  <c r="BJ1586" i="22" s="1"/>
  <c r="BI1586" i="22" a="1"/>
  <c r="BI1586" i="22" s="1"/>
  <c r="BK1586" i="22" a="1"/>
  <c r="BK1586" i="22" s="1"/>
  <c r="BG1058" i="22"/>
  <c r="BG506" i="22"/>
  <c r="BI482" i="22" a="1"/>
  <c r="BI482" i="22" s="1"/>
  <c r="BJ482" i="22" a="1"/>
  <c r="BJ482" i="22" s="1"/>
  <c r="BH482" i="22" a="1"/>
  <c r="BH482" i="22" s="1"/>
  <c r="BK482" i="22" a="1"/>
  <c r="BK482" i="22" s="1"/>
  <c r="BG1610" i="22"/>
  <c r="BK1034" i="22" a="1"/>
  <c r="BK1034" i="22" s="1"/>
  <c r="BH1034" i="22" a="1"/>
  <c r="BH1034" i="22" s="1"/>
  <c r="BI1034" i="22" a="1"/>
  <c r="BI1034" i="22" s="1"/>
  <c r="BJ1034" i="22" a="1"/>
  <c r="BJ1034" i="22" s="1"/>
  <c r="BJ1580" i="22" a="1"/>
  <c r="BJ1580" i="22" s="1"/>
  <c r="BI1580" i="22" a="1"/>
  <c r="BI1580" i="22" s="1"/>
  <c r="BH1580" i="22" a="1"/>
  <c r="BH1580" i="22" s="1"/>
  <c r="BK1580" i="22" a="1"/>
  <c r="BK1580" i="22" s="1"/>
  <c r="BG1052" i="22"/>
  <c r="BG500" i="22"/>
  <c r="BH476" i="22" a="1"/>
  <c r="BH476" i="22" s="1"/>
  <c r="BI476" i="22" a="1"/>
  <c r="BI476" i="22" s="1"/>
  <c r="BJ476" i="22" a="1"/>
  <c r="BJ476" i="22" s="1"/>
  <c r="BK476" i="22" a="1"/>
  <c r="BK476" i="22" s="1"/>
  <c r="BG1604" i="22"/>
  <c r="BK1028" i="22" a="1"/>
  <c r="BK1028" i="22" s="1"/>
  <c r="BI1028" i="22" a="1"/>
  <c r="BI1028" i="22" s="1"/>
  <c r="BJ1028" i="22" a="1"/>
  <c r="BJ1028" i="22" s="1"/>
  <c r="BH1028" i="22" a="1"/>
  <c r="BH1028" i="22" s="1"/>
  <c r="CD408" i="22" a="1"/>
  <c r="CD408" i="22" s="1"/>
  <c r="BY408" i="22" a="1"/>
  <c r="BY408" i="22" s="1"/>
  <c r="CC408" i="22" a="1"/>
  <c r="CC408" i="22" s="1"/>
  <c r="CB408" i="22" a="1"/>
  <c r="CB408" i="22" s="1"/>
  <c r="BW408" i="22" a="1"/>
  <c r="BW408" i="22" s="1"/>
  <c r="BH480" i="22" s="1" a="1"/>
  <c r="BH480" i="22" s="1"/>
  <c r="CE408" i="22" a="1"/>
  <c r="CE408" i="22" s="1"/>
  <c r="BV432" i="22"/>
  <c r="BZ408" i="22" a="1"/>
  <c r="BZ408" i="22" s="1"/>
  <c r="CF408" i="22" a="1"/>
  <c r="CF408" i="22" s="1"/>
  <c r="CA408" i="22" a="1"/>
  <c r="CA408" i="22" s="1"/>
  <c r="BX408" i="22" a="1"/>
  <c r="BX408" i="22" s="1"/>
  <c r="U69" i="9"/>
  <c r="T69" i="9"/>
  <c r="S69" i="9"/>
  <c r="F73" i="9"/>
  <c r="E77" i="9"/>
  <c r="R73" i="9"/>
  <c r="Q73" i="9"/>
  <c r="P73" i="9"/>
  <c r="Z965" i="10" a="1"/>
  <c r="Z965" i="10" s="1"/>
  <c r="V965" i="10" a="1"/>
  <c r="V965" i="10" s="1"/>
  <c r="AC965" i="10" a="1"/>
  <c r="AC965" i="10" s="1"/>
  <c r="Y965" i="10" a="1"/>
  <c r="Y965" i="10" s="1"/>
  <c r="U965" i="10" a="1"/>
  <c r="U965" i="10" s="1"/>
  <c r="X965" i="10" a="1"/>
  <c r="X965" i="10" s="1"/>
  <c r="W965" i="10" a="1"/>
  <c r="W965" i="10" s="1"/>
  <c r="S1025" i="10"/>
  <c r="T965" i="10" a="1"/>
  <c r="T965" i="10" s="1"/>
  <c r="AB965" i="10" a="1"/>
  <c r="AB965" i="10" s="1"/>
  <c r="AA965" i="10" a="1"/>
  <c r="AA965" i="10" s="1"/>
  <c r="CD388" i="22" a="1"/>
  <c r="CD388" i="22" s="1"/>
  <c r="BY388" i="22" a="1"/>
  <c r="BY388" i="22" s="1"/>
  <c r="BJ460" i="22" s="1" a="1"/>
  <c r="BJ460" i="22" s="1"/>
  <c r="CC388" i="22" a="1"/>
  <c r="CC388" i="22" s="1"/>
  <c r="CB388" i="22" a="1"/>
  <c r="CB388" i="22" s="1"/>
  <c r="BW388" i="22" a="1"/>
  <c r="BW388" i="22" s="1"/>
  <c r="BH460" i="22" s="1" a="1"/>
  <c r="BH460" i="22" s="1"/>
  <c r="BV412" i="22"/>
  <c r="CE388" i="22" a="1"/>
  <c r="CE388" i="22" s="1"/>
  <c r="BZ388" i="22" a="1"/>
  <c r="BZ388" i="22" s="1"/>
  <c r="BK460" i="22" s="1" a="1"/>
  <c r="BK460" i="22" s="1"/>
  <c r="CA388" i="22" a="1"/>
  <c r="CA388" i="22" s="1"/>
  <c r="BX388" i="22" a="1"/>
  <c r="BX388" i="22" s="1"/>
  <c r="BI460" i="22" s="1" a="1"/>
  <c r="BI460" i="22" s="1"/>
  <c r="CF388" i="22" a="1"/>
  <c r="CF388" i="22" s="1"/>
  <c r="CD402" i="22" a="1"/>
  <c r="CD402" i="22" s="1"/>
  <c r="BY402" i="22" a="1"/>
  <c r="BY402" i="22" s="1"/>
  <c r="CC402" i="22" a="1"/>
  <c r="CC402" i="22" s="1"/>
  <c r="CB402" i="22" a="1"/>
  <c r="CB402" i="22" s="1"/>
  <c r="BW402" i="22" a="1"/>
  <c r="BW402" i="22" s="1"/>
  <c r="BH474" i="22" s="1" a="1"/>
  <c r="BH474" i="22" s="1"/>
  <c r="CE402" i="22" a="1"/>
  <c r="CE402" i="22" s="1"/>
  <c r="BV426" i="22"/>
  <c r="BZ402" i="22" a="1"/>
  <c r="BZ402" i="22" s="1"/>
  <c r="BX402" i="22" a="1"/>
  <c r="BX402" i="22" s="1"/>
  <c r="CF402" i="22" a="1"/>
  <c r="CF402" i="22" s="1"/>
  <c r="CA402" i="22" a="1"/>
  <c r="CA402" i="22" s="1"/>
  <c r="BI1577" i="22" a="1"/>
  <c r="BI1577" i="22" s="1"/>
  <c r="BJ1577" i="22" a="1"/>
  <c r="BJ1577" i="22" s="1"/>
  <c r="BK1577" i="22" a="1"/>
  <c r="BK1577" i="22" s="1"/>
  <c r="BH1577" i="22" a="1"/>
  <c r="BH1577" i="22" s="1"/>
  <c r="BG1049" i="22"/>
  <c r="BG497" i="22"/>
  <c r="BI473" i="22" a="1"/>
  <c r="BI473" i="22" s="1"/>
  <c r="BH473" i="22" a="1"/>
  <c r="BH473" i="22" s="1"/>
  <c r="BK473" i="22" a="1"/>
  <c r="BK473" i="22" s="1"/>
  <c r="BJ473" i="22" a="1"/>
  <c r="BJ473" i="22" s="1"/>
  <c r="BG1601" i="22"/>
  <c r="BK1025" i="22" a="1"/>
  <c r="BK1025" i="22" s="1"/>
  <c r="BJ1025" i="22" a="1"/>
  <c r="BJ1025" i="22" s="1"/>
  <c r="BH1025" i="22" a="1"/>
  <c r="BH1025" i="22" s="1"/>
  <c r="BI1025" i="22" a="1"/>
  <c r="BI1025" i="22" s="1"/>
  <c r="L91" i="7"/>
  <c r="N90" i="11" s="1"/>
  <c r="D91" i="7"/>
  <c r="B96" i="7"/>
  <c r="K91" i="7"/>
  <c r="M90" i="11" s="1"/>
  <c r="C91" i="7"/>
  <c r="J91" i="7"/>
  <c r="L90" i="11" s="1"/>
  <c r="I91" i="7"/>
  <c r="K90" i="11" s="1"/>
  <c r="P91" i="7"/>
  <c r="V90" i="11" s="1"/>
  <c r="H91" i="7"/>
  <c r="O91" i="7"/>
  <c r="U90" i="11" s="1"/>
  <c r="G91" i="7"/>
  <c r="N91" i="7"/>
  <c r="T90" i="11" s="1"/>
  <c r="F91" i="7"/>
  <c r="H90" i="11" s="1"/>
  <c r="M91" i="7"/>
  <c r="S90" i="11" s="1"/>
  <c r="E91" i="7"/>
  <c r="G90" i="11" s="1"/>
  <c r="BK1579" i="22" a="1"/>
  <c r="BK1579" i="22" s="1"/>
  <c r="BH1579" i="22" a="1"/>
  <c r="BH1579" i="22" s="1"/>
  <c r="BJ1579" i="22" a="1"/>
  <c r="BJ1579" i="22" s="1"/>
  <c r="BI1579" i="22" a="1"/>
  <c r="BI1579" i="22" s="1"/>
  <c r="BG1051" i="22"/>
  <c r="BG499" i="22"/>
  <c r="BI475" i="22" a="1"/>
  <c r="BI475" i="22" s="1"/>
  <c r="BJ475" i="22" a="1"/>
  <c r="BJ475" i="22" s="1"/>
  <c r="BH475" i="22" a="1"/>
  <c r="BH475" i="22" s="1"/>
  <c r="BK475" i="22" a="1"/>
  <c r="BK475" i="22" s="1"/>
  <c r="BG1603" i="22"/>
  <c r="BJ1027" i="22" a="1"/>
  <c r="BJ1027" i="22" s="1"/>
  <c r="BH1027" i="22" a="1"/>
  <c r="BH1027" i="22" s="1"/>
  <c r="BI1027" i="22" a="1"/>
  <c r="BI1027" i="22" s="1"/>
  <c r="BK1027" i="22" a="1"/>
  <c r="BK1027" i="22" s="1"/>
  <c r="S1040" i="10"/>
  <c r="AC980" i="10" a="1"/>
  <c r="AC980" i="10" s="1"/>
  <c r="Y980" i="10" a="1"/>
  <c r="Y980" i="10" s="1"/>
  <c r="U980" i="10" a="1"/>
  <c r="U980" i="10" s="1"/>
  <c r="AB980" i="10" a="1"/>
  <c r="AB980" i="10" s="1"/>
  <c r="X980" i="10" a="1"/>
  <c r="X980" i="10" s="1"/>
  <c r="T980" i="10" a="1"/>
  <c r="T980" i="10" s="1"/>
  <c r="AA980" i="10" a="1"/>
  <c r="AA980" i="10" s="1"/>
  <c r="Z980" i="10" a="1"/>
  <c r="Z980" i="10" s="1"/>
  <c r="W980" i="10" a="1"/>
  <c r="W980" i="10" s="1"/>
  <c r="V980" i="10" a="1"/>
  <c r="V980" i="10" s="1"/>
  <c r="BJ1567" i="22" a="1"/>
  <c r="BJ1567" i="22" s="1"/>
  <c r="BK1567" i="22" a="1"/>
  <c r="BK1567" i="22" s="1"/>
  <c r="BH1567" i="22" a="1"/>
  <c r="BH1567" i="22" s="1"/>
  <c r="BI1567" i="22" a="1"/>
  <c r="BI1567" i="22" s="1"/>
  <c r="BG1039" i="22"/>
  <c r="BG487" i="22"/>
  <c r="BH463" i="22" a="1"/>
  <c r="BH463" i="22" s="1"/>
  <c r="BI463" i="22" a="1"/>
  <c r="BI463" i="22" s="1"/>
  <c r="BK463" i="22" a="1"/>
  <c r="BK463" i="22" s="1"/>
  <c r="BG1591" i="22"/>
  <c r="BJ1015" i="22" a="1"/>
  <c r="BJ1015" i="22" s="1"/>
  <c r="BK1015" i="22" a="1"/>
  <c r="BK1015" i="22" s="1"/>
  <c r="BH1015" i="22" a="1"/>
  <c r="BH1015" i="22" s="1"/>
  <c r="BI1015" i="22" a="1"/>
  <c r="BI1015" i="22" s="1"/>
  <c r="S1117" i="10"/>
  <c r="AA1057" i="10" a="1"/>
  <c r="AA1057" i="10" s="1"/>
  <c r="U1057" i="10" a="1"/>
  <c r="U1057" i="10" s="1"/>
  <c r="T1057" i="10" a="1"/>
  <c r="T1057" i="10" s="1"/>
  <c r="Z1057" i="10" a="1"/>
  <c r="Z1057" i="10" s="1"/>
  <c r="Y1057" i="10" a="1"/>
  <c r="Y1057" i="10" s="1"/>
  <c r="X1057" i="10" a="1"/>
  <c r="X1057" i="10" s="1"/>
  <c r="W1057" i="10" a="1"/>
  <c r="W1057" i="10" s="1"/>
  <c r="AC1057" i="10" a="1"/>
  <c r="AC1057" i="10" s="1"/>
  <c r="AB1057" i="10" a="1"/>
  <c r="AB1057" i="10" s="1"/>
  <c r="V1057" i="10" a="1"/>
  <c r="V1057" i="10" s="1"/>
  <c r="F74" i="9"/>
  <c r="U70" i="9"/>
  <c r="T70" i="9"/>
  <c r="S70" i="9"/>
  <c r="C76" i="9"/>
  <c r="K72" i="9"/>
  <c r="BH1572" i="22" a="1"/>
  <c r="BH1572" i="22" s="1"/>
  <c r="BJ1572" i="22" a="1"/>
  <c r="BJ1572" i="22" s="1"/>
  <c r="BI1572" i="22" a="1"/>
  <c r="BI1572" i="22" s="1"/>
  <c r="BK1572" i="22" a="1"/>
  <c r="BK1572" i="22" s="1"/>
  <c r="BG1044" i="22"/>
  <c r="BG492" i="22"/>
  <c r="BH468" i="22" a="1"/>
  <c r="BH468" i="22" s="1"/>
  <c r="BI468" i="22" a="1"/>
  <c r="BI468" i="22" s="1"/>
  <c r="BJ468" i="22" a="1"/>
  <c r="BJ468" i="22" s="1"/>
  <c r="BK468" i="22" a="1"/>
  <c r="BK468" i="22" s="1"/>
  <c r="BG1596" i="22"/>
  <c r="BJ1020" i="22" a="1"/>
  <c r="BJ1020" i="22" s="1"/>
  <c r="BK1020" i="22" a="1"/>
  <c r="BK1020" i="22" s="1"/>
  <c r="BI1020" i="22" a="1"/>
  <c r="BI1020" i="22" s="1"/>
  <c r="BH1020" i="22" a="1"/>
  <c r="BH1020" i="22" s="1"/>
  <c r="S1132" i="10"/>
  <c r="AC1072" i="10" a="1"/>
  <c r="AC1072" i="10" s="1"/>
  <c r="V1072" i="10" a="1"/>
  <c r="V1072" i="10" s="1"/>
  <c r="AB1072" i="10" a="1"/>
  <c r="AB1072" i="10" s="1"/>
  <c r="AA1072" i="10" a="1"/>
  <c r="AA1072" i="10" s="1"/>
  <c r="U1072" i="10" a="1"/>
  <c r="U1072" i="10" s="1"/>
  <c r="Z1072" i="10" a="1"/>
  <c r="Z1072" i="10" s="1"/>
  <c r="T1072" i="10" a="1"/>
  <c r="T1072" i="10" s="1"/>
  <c r="Y1072" i="10" a="1"/>
  <c r="Y1072" i="10" s="1"/>
  <c r="X1072" i="10" a="1"/>
  <c r="X1072" i="10" s="1"/>
  <c r="W1072" i="10" a="1"/>
  <c r="W1072" i="10" s="1"/>
  <c r="S1087" i="10"/>
  <c r="AB1027" i="10" a="1"/>
  <c r="AB1027" i="10" s="1"/>
  <c r="X1027" i="10" a="1"/>
  <c r="X1027" i="10" s="1"/>
  <c r="T1027" i="10" a="1"/>
  <c r="T1027" i="10" s="1"/>
  <c r="AA1027" i="10" a="1"/>
  <c r="AA1027" i="10" s="1"/>
  <c r="W1027" i="10" a="1"/>
  <c r="W1027" i="10" s="1"/>
  <c r="Z1027" i="10" a="1"/>
  <c r="Z1027" i="10" s="1"/>
  <c r="V1027" i="10" a="1"/>
  <c r="V1027" i="10" s="1"/>
  <c r="AC1027" i="10" a="1"/>
  <c r="AC1027" i="10" s="1"/>
  <c r="Y1027" i="10" a="1"/>
  <c r="Y1027" i="10" s="1"/>
  <c r="U1027" i="10" a="1"/>
  <c r="U1027" i="10" s="1"/>
  <c r="CB407" i="22" a="1"/>
  <c r="CB407" i="22" s="1"/>
  <c r="BW407" i="22" a="1"/>
  <c r="BW407" i="22" s="1"/>
  <c r="CF407" i="22" a="1"/>
  <c r="CF407" i="22" s="1"/>
  <c r="CA407" i="22" a="1"/>
  <c r="CA407" i="22" s="1"/>
  <c r="CE407" i="22" a="1"/>
  <c r="CE407" i="22" s="1"/>
  <c r="CD407" i="22" a="1"/>
  <c r="CD407" i="22" s="1"/>
  <c r="CC407" i="22" a="1"/>
  <c r="CC407" i="22" s="1"/>
  <c r="BV431" i="22"/>
  <c r="BX407" i="22" a="1"/>
  <c r="BX407" i="22" s="1"/>
  <c r="BI479" i="22" s="1" a="1"/>
  <c r="BI479" i="22" s="1"/>
  <c r="BZ407" i="22" a="1"/>
  <c r="BZ407" i="22" s="1"/>
  <c r="BY407" i="22" a="1"/>
  <c r="BY407" i="22" s="1"/>
  <c r="BJ1576" i="22" a="1"/>
  <c r="BJ1576" i="22" s="1"/>
  <c r="BK1576" i="22" a="1"/>
  <c r="BK1576" i="22" s="1"/>
  <c r="BH1576" i="22" a="1"/>
  <c r="BH1576" i="22" s="1"/>
  <c r="BI1576" i="22" a="1"/>
  <c r="BI1576" i="22" s="1"/>
  <c r="BG1048" i="22"/>
  <c r="BG496" i="22"/>
  <c r="BI472" i="22" a="1"/>
  <c r="BI472" i="22" s="1"/>
  <c r="BH472" i="22" a="1"/>
  <c r="BH472" i="22" s="1"/>
  <c r="BJ472" i="22" a="1"/>
  <c r="BJ472" i="22" s="1"/>
  <c r="BK472" i="22" a="1"/>
  <c r="BK472" i="22" s="1"/>
  <c r="BG1600" i="22"/>
  <c r="BI1024" i="22" a="1"/>
  <c r="BI1024" i="22" s="1"/>
  <c r="BH1024" i="22" a="1"/>
  <c r="BH1024" i="22" s="1"/>
  <c r="BJ1024" i="22" a="1"/>
  <c r="BJ1024" i="22" s="1"/>
  <c r="BK1024" i="22" a="1"/>
  <c r="BK1024" i="22" s="1"/>
  <c r="X26" i="14"/>
  <c r="Y26" i="14" s="1"/>
  <c r="AI45" i="7"/>
  <c r="AI67" i="7"/>
  <c r="B95" i="7"/>
  <c r="N90" i="7"/>
  <c r="T89" i="11" s="1"/>
  <c r="F90" i="7"/>
  <c r="H89" i="11" s="1"/>
  <c r="M90" i="7"/>
  <c r="S89" i="11" s="1"/>
  <c r="E90" i="7"/>
  <c r="G89" i="11" s="1"/>
  <c r="L90" i="7"/>
  <c r="N89" i="11" s="1"/>
  <c r="D90" i="7"/>
  <c r="K90" i="7"/>
  <c r="M89" i="11" s="1"/>
  <c r="C90" i="7"/>
  <c r="J90" i="7"/>
  <c r="L89" i="11" s="1"/>
  <c r="I90" i="7"/>
  <c r="K89" i="11" s="1"/>
  <c r="P90" i="7"/>
  <c r="V89" i="11" s="1"/>
  <c r="H90" i="7"/>
  <c r="O90" i="7"/>
  <c r="U89" i="11" s="1"/>
  <c r="G90" i="7"/>
  <c r="CA416" i="22" a="1"/>
  <c r="CA416" i="22" s="1"/>
  <c r="CF416" i="22" a="1"/>
  <c r="CF416" i="22" s="1"/>
  <c r="BZ416" i="22" a="1"/>
  <c r="BZ416" i="22" s="1"/>
  <c r="CE416" i="22" a="1"/>
  <c r="CE416" i="22" s="1"/>
  <c r="BW416" i="22" a="1"/>
  <c r="BW416" i="22" s="1"/>
  <c r="BV440" i="22"/>
  <c r="CB416" i="22" a="1"/>
  <c r="CB416" i="22" s="1"/>
  <c r="CD416" i="22" a="1"/>
  <c r="CD416" i="22" s="1"/>
  <c r="CC416" i="22" a="1"/>
  <c r="CC416" i="22" s="1"/>
  <c r="BY416" i="22" a="1"/>
  <c r="BY416" i="22" s="1"/>
  <c r="BX416" i="22" a="1"/>
  <c r="BX416" i="22" s="1"/>
  <c r="BI1563" i="22" a="1"/>
  <c r="BI1563" i="22" s="1"/>
  <c r="BK1563" i="22" a="1"/>
  <c r="BK1563" i="22" s="1"/>
  <c r="BJ1563" i="22" a="1"/>
  <c r="BJ1563" i="22" s="1"/>
  <c r="BH1563" i="22" a="1"/>
  <c r="BH1563" i="22" s="1"/>
  <c r="BG1035" i="22"/>
  <c r="BG483" i="22"/>
  <c r="BI459" i="22" a="1"/>
  <c r="BI459" i="22" s="1"/>
  <c r="BH459" i="22" a="1"/>
  <c r="BH459" i="22" s="1"/>
  <c r="BK459" i="22" a="1"/>
  <c r="BK459" i="22" s="1"/>
  <c r="BJ459" i="22" a="1"/>
  <c r="BJ459" i="22" s="1"/>
  <c r="BG1587" i="22"/>
  <c r="BH1011" i="22" a="1"/>
  <c r="BH1011" i="22" s="1"/>
  <c r="BK1011" i="22" a="1"/>
  <c r="BK1011" i="22" s="1"/>
  <c r="BI1011" i="22" a="1"/>
  <c r="BI1011" i="22" s="1"/>
  <c r="BJ1011" i="22" a="1"/>
  <c r="BJ1011" i="22" s="1"/>
  <c r="S1039" i="10"/>
  <c r="AB979" i="10" a="1"/>
  <c r="AB979" i="10" s="1"/>
  <c r="X979" i="10" a="1"/>
  <c r="X979" i="10" s="1"/>
  <c r="T979" i="10" a="1"/>
  <c r="T979" i="10" s="1"/>
  <c r="AA979" i="10" a="1"/>
  <c r="AA979" i="10" s="1"/>
  <c r="W979" i="10" a="1"/>
  <c r="W979" i="10" s="1"/>
  <c r="AC979" i="10" a="1"/>
  <c r="AC979" i="10" s="1"/>
  <c r="Z979" i="10" a="1"/>
  <c r="Z979" i="10" s="1"/>
  <c r="Y979" i="10" a="1"/>
  <c r="Y979" i="10" s="1"/>
  <c r="V979" i="10" a="1"/>
  <c r="V979" i="10" s="1"/>
  <c r="U979" i="10" a="1"/>
  <c r="U979" i="10" s="1"/>
  <c r="AB971" i="10" a="1"/>
  <c r="AB971" i="10" s="1"/>
  <c r="X971" i="10" a="1"/>
  <c r="X971" i="10" s="1"/>
  <c r="T971" i="10" a="1"/>
  <c r="T971" i="10" s="1"/>
  <c r="S1031" i="10"/>
  <c r="AA971" i="10" a="1"/>
  <c r="AA971" i="10" s="1"/>
  <c r="W971" i="10" a="1"/>
  <c r="W971" i="10" s="1"/>
  <c r="V971" i="10" a="1"/>
  <c r="V971" i="10" s="1"/>
  <c r="U971" i="10" a="1"/>
  <c r="U971" i="10" s="1"/>
  <c r="AC971" i="10" a="1"/>
  <c r="AC971" i="10" s="1"/>
  <c r="Z971" i="10" a="1"/>
  <c r="Z971" i="10" s="1"/>
  <c r="Y971" i="10" a="1"/>
  <c r="Y971" i="10" s="1"/>
  <c r="E71" i="9"/>
  <c r="R72" i="9" s="1"/>
  <c r="R67" i="9"/>
  <c r="Q67" i="9"/>
  <c r="P67" i="9"/>
  <c r="S1093" i="10"/>
  <c r="Z1033" i="10" a="1"/>
  <c r="Z1033" i="10" s="1"/>
  <c r="V1033" i="10" a="1"/>
  <c r="V1033" i="10" s="1"/>
  <c r="AC1033" i="10" a="1"/>
  <c r="AC1033" i="10" s="1"/>
  <c r="Y1033" i="10" a="1"/>
  <c r="Y1033" i="10" s="1"/>
  <c r="U1033" i="10" a="1"/>
  <c r="U1033" i="10" s="1"/>
  <c r="AB1033" i="10" a="1"/>
  <c r="AB1033" i="10" s="1"/>
  <c r="X1033" i="10" a="1"/>
  <c r="X1033" i="10" s="1"/>
  <c r="T1033" i="10" a="1"/>
  <c r="T1033" i="10" s="1"/>
  <c r="AA1033" i="10" a="1"/>
  <c r="AA1033" i="10" s="1"/>
  <c r="W1033" i="10" a="1"/>
  <c r="W1033" i="10" s="1"/>
  <c r="CA424" i="22" a="1"/>
  <c r="CA424" i="22" s="1"/>
  <c r="CF424" i="22" a="1"/>
  <c r="CF424" i="22" s="1"/>
  <c r="BZ424" i="22" a="1"/>
  <c r="BZ424" i="22" s="1"/>
  <c r="CE424" i="22" a="1"/>
  <c r="CE424" i="22" s="1"/>
  <c r="BW424" i="22" a="1"/>
  <c r="BW424" i="22" s="1"/>
  <c r="BV448" i="22"/>
  <c r="CB424" i="22" a="1"/>
  <c r="CB424" i="22" s="1"/>
  <c r="CD424" i="22" a="1"/>
  <c r="CD424" i="22" s="1"/>
  <c r="CC424" i="22" a="1"/>
  <c r="CC424" i="22" s="1"/>
  <c r="BY424" i="22" a="1"/>
  <c r="BY424" i="22" s="1"/>
  <c r="BX424" i="22" a="1"/>
  <c r="BX424" i="22" s="1"/>
  <c r="S1106" i="10"/>
  <c r="AB1046" i="10" a="1"/>
  <c r="AB1046" i="10" s="1"/>
  <c r="X1046" i="10" a="1"/>
  <c r="X1046" i="10" s="1"/>
  <c r="T1046" i="10" a="1"/>
  <c r="T1046" i="10" s="1"/>
  <c r="AA1046" i="10" a="1"/>
  <c r="AA1046" i="10" s="1"/>
  <c r="W1046" i="10" a="1"/>
  <c r="W1046" i="10" s="1"/>
  <c r="Z1046" i="10" a="1"/>
  <c r="Z1046" i="10" s="1"/>
  <c r="V1046" i="10" a="1"/>
  <c r="V1046" i="10" s="1"/>
  <c r="AC1046" i="10" a="1"/>
  <c r="AC1046" i="10" s="1"/>
  <c r="Y1046" i="10" a="1"/>
  <c r="Y1046" i="10" s="1"/>
  <c r="U1046" i="10" a="1"/>
  <c r="U1046" i="10" s="1"/>
  <c r="CB393" i="22" a="1"/>
  <c r="CB393" i="22" s="1"/>
  <c r="BW393" i="22" a="1"/>
  <c r="BW393" i="22" s="1"/>
  <c r="BH465" i="22" s="1" a="1"/>
  <c r="BH465" i="22" s="1"/>
  <c r="CF393" i="22" a="1"/>
  <c r="CF393" i="22" s="1"/>
  <c r="CA393" i="22" a="1"/>
  <c r="CA393" i="22" s="1"/>
  <c r="CE393" i="22" a="1"/>
  <c r="CE393" i="22" s="1"/>
  <c r="CD393" i="22" a="1"/>
  <c r="CD393" i="22" s="1"/>
  <c r="CC393" i="22" a="1"/>
  <c r="CC393" i="22" s="1"/>
  <c r="BV417" i="22"/>
  <c r="BX393" i="22" a="1"/>
  <c r="BX393" i="22" s="1"/>
  <c r="BI465" i="22" s="1" a="1"/>
  <c r="BI465" i="22" s="1"/>
  <c r="BZ393" i="22" a="1"/>
  <c r="BZ393" i="22" s="1"/>
  <c r="BK465" i="22" s="1" a="1"/>
  <c r="BK465" i="22" s="1"/>
  <c r="BY393" i="22" a="1"/>
  <c r="BY393" i="22" s="1"/>
  <c r="BJ465" i="22" s="1" a="1"/>
  <c r="BJ465" i="22" s="1"/>
  <c r="BK1566" i="22" a="1"/>
  <c r="BK1566" i="22" s="1"/>
  <c r="BJ1566" i="22" a="1"/>
  <c r="BJ1566" i="22" s="1"/>
  <c r="BI1566" i="22" a="1"/>
  <c r="BI1566" i="22" s="1"/>
  <c r="BH1566" i="22" a="1"/>
  <c r="BH1566" i="22" s="1"/>
  <c r="BG1038" i="22"/>
  <c r="BG486" i="22"/>
  <c r="BI462" i="22" a="1"/>
  <c r="BI462" i="22" s="1"/>
  <c r="BH462" i="22" a="1"/>
  <c r="BH462" i="22" s="1"/>
  <c r="BJ462" i="22" a="1"/>
  <c r="BJ462" i="22" s="1"/>
  <c r="BK462" i="22" a="1"/>
  <c r="BK462" i="22" s="1"/>
  <c r="BG1590" i="22"/>
  <c r="BK1014" i="22" a="1"/>
  <c r="BK1014" i="22" s="1"/>
  <c r="BH1014" i="22" a="1"/>
  <c r="BH1014" i="22" s="1"/>
  <c r="BJ1014" i="22" a="1"/>
  <c r="BJ1014" i="22" s="1"/>
  <c r="BI1014" i="22" a="1"/>
  <c r="BI1014" i="22" s="1"/>
  <c r="S1074" i="10"/>
  <c r="AA1014" i="10" a="1"/>
  <c r="AA1014" i="10" s="1"/>
  <c r="W1014" i="10" a="1"/>
  <c r="W1014" i="10" s="1"/>
  <c r="Z1014" i="10" a="1"/>
  <c r="Z1014" i="10" s="1"/>
  <c r="V1014" i="10" a="1"/>
  <c r="V1014" i="10" s="1"/>
  <c r="AC1014" i="10" a="1"/>
  <c r="AC1014" i="10" s="1"/>
  <c r="Y1014" i="10" a="1"/>
  <c r="Y1014" i="10" s="1"/>
  <c r="U1014" i="10" a="1"/>
  <c r="U1014" i="10" s="1"/>
  <c r="T1014" i="10" a="1"/>
  <c r="T1014" i="10" s="1"/>
  <c r="AB1014" i="10" a="1"/>
  <c r="AB1014" i="10" s="1"/>
  <c r="X1014" i="10" a="1"/>
  <c r="X1014" i="10" s="1"/>
  <c r="S1068" i="10"/>
  <c r="AC1008" i="10" a="1"/>
  <c r="AC1008" i="10" s="1"/>
  <c r="Y1008" i="10" a="1"/>
  <c r="Y1008" i="10" s="1"/>
  <c r="U1008" i="10" a="1"/>
  <c r="U1008" i="10" s="1"/>
  <c r="AB1008" i="10" a="1"/>
  <c r="AB1008" i="10" s="1"/>
  <c r="X1008" i="10" a="1"/>
  <c r="X1008" i="10" s="1"/>
  <c r="T1008" i="10" a="1"/>
  <c r="T1008" i="10" s="1"/>
  <c r="AA1008" i="10" a="1"/>
  <c r="AA1008" i="10" s="1"/>
  <c r="W1008" i="10" a="1"/>
  <c r="W1008" i="10" s="1"/>
  <c r="V1008" i="10" a="1"/>
  <c r="V1008" i="10" s="1"/>
  <c r="Z1008" i="10" a="1"/>
  <c r="Z1008" i="10" s="1"/>
  <c r="BH1578" i="22" a="1"/>
  <c r="BH1578" i="22" s="1"/>
  <c r="BJ1578" i="22" a="1"/>
  <c r="BJ1578" i="22" s="1"/>
  <c r="BI1578" i="22" a="1"/>
  <c r="BI1578" i="22" s="1"/>
  <c r="BK1578" i="22" a="1"/>
  <c r="BK1578" i="22" s="1"/>
  <c r="BG1050" i="22"/>
  <c r="BG498" i="22"/>
  <c r="BI474" i="22" a="1"/>
  <c r="BI474" i="22" s="1"/>
  <c r="BJ474" i="22" a="1"/>
  <c r="BJ474" i="22" s="1"/>
  <c r="BK474" i="22" a="1"/>
  <c r="BK474" i="22" s="1"/>
  <c r="BG1602" i="22"/>
  <c r="BH1026" i="22" a="1"/>
  <c r="BH1026" i="22" s="1"/>
  <c r="BI1026" i="22" a="1"/>
  <c r="BI1026" i="22" s="1"/>
  <c r="BJ1026" i="22" a="1"/>
  <c r="BJ1026" i="22" s="1"/>
  <c r="BK1026" i="22" a="1"/>
  <c r="BK1026" i="22" s="1"/>
  <c r="AB983" i="10" a="1"/>
  <c r="AB983" i="10" s="1"/>
  <c r="X983" i="10" a="1"/>
  <c r="X983" i="10" s="1"/>
  <c r="T983" i="10" a="1"/>
  <c r="T983" i="10" s="1"/>
  <c r="AA983" i="10" a="1"/>
  <c r="AA983" i="10" s="1"/>
  <c r="W983" i="10" a="1"/>
  <c r="W983" i="10" s="1"/>
  <c r="S1043" i="10"/>
  <c r="AC983" i="10" a="1"/>
  <c r="AC983" i="10" s="1"/>
  <c r="Z983" i="10" a="1"/>
  <c r="Z983" i="10" s="1"/>
  <c r="Y983" i="10" a="1"/>
  <c r="Y983" i="10" s="1"/>
  <c r="V983" i="10" a="1"/>
  <c r="V983" i="10" s="1"/>
  <c r="U983" i="10" a="1"/>
  <c r="U983" i="10" s="1"/>
  <c r="AC964" i="10" a="1"/>
  <c r="AC964" i="10" s="1"/>
  <c r="Y964" i="10" a="1"/>
  <c r="Y964" i="10" s="1"/>
  <c r="U964" i="10" a="1"/>
  <c r="U964" i="10" s="1"/>
  <c r="AB964" i="10" a="1"/>
  <c r="AB964" i="10" s="1"/>
  <c r="X964" i="10" a="1"/>
  <c r="X964" i="10" s="1"/>
  <c r="T964" i="10" a="1"/>
  <c r="T964" i="10" s="1"/>
  <c r="S1024" i="10"/>
  <c r="AA964" i="10" a="1"/>
  <c r="AA964" i="10" s="1"/>
  <c r="Z964" i="10" a="1"/>
  <c r="Z964" i="10" s="1"/>
  <c r="W964" i="10" a="1"/>
  <c r="W964" i="10" s="1"/>
  <c r="V964" i="10" a="1"/>
  <c r="V964" i="10" s="1"/>
  <c r="S1044" i="10"/>
  <c r="AC984" i="10" a="1"/>
  <c r="AC984" i="10" s="1"/>
  <c r="Y984" i="10" a="1"/>
  <c r="Y984" i="10" s="1"/>
  <c r="U984" i="10" a="1"/>
  <c r="U984" i="10" s="1"/>
  <c r="AB984" i="10" a="1"/>
  <c r="AB984" i="10" s="1"/>
  <c r="X984" i="10" a="1"/>
  <c r="X984" i="10" s="1"/>
  <c r="T984" i="10" a="1"/>
  <c r="T984" i="10" s="1"/>
  <c r="W984" i="10" a="1"/>
  <c r="W984" i="10" s="1"/>
  <c r="V984" i="10" a="1"/>
  <c r="V984" i="10" s="1"/>
  <c r="AA984" i="10" a="1"/>
  <c r="AA984" i="10" s="1"/>
  <c r="Z984" i="10" a="1"/>
  <c r="Z984" i="10" s="1"/>
  <c r="S1115" i="10"/>
  <c r="X1055" i="10" a="1"/>
  <c r="X1055" i="10" s="1"/>
  <c r="AC1055" i="10" a="1"/>
  <c r="AC1055" i="10" s="1"/>
  <c r="W1055" i="10" a="1"/>
  <c r="W1055" i="10" s="1"/>
  <c r="V1055" i="10" a="1"/>
  <c r="V1055" i="10" s="1"/>
  <c r="AB1055" i="10" a="1"/>
  <c r="AB1055" i="10" s="1"/>
  <c r="U1055" i="10" a="1"/>
  <c r="U1055" i="10" s="1"/>
  <c r="AA1055" i="10" a="1"/>
  <c r="AA1055" i="10" s="1"/>
  <c r="Z1055" i="10" a="1"/>
  <c r="Z1055" i="10" s="1"/>
  <c r="T1055" i="10" a="1"/>
  <c r="T1055" i="10" s="1"/>
  <c r="Y1055" i="10" a="1"/>
  <c r="Y1055" i="10" s="1"/>
  <c r="BK1565" i="22" a="1"/>
  <c r="BK1565" i="22" s="1"/>
  <c r="BH1565" i="22" a="1"/>
  <c r="BH1565" i="22" s="1"/>
  <c r="BJ1565" i="22" a="1"/>
  <c r="BJ1565" i="22" s="1"/>
  <c r="BI1565" i="22" a="1"/>
  <c r="BI1565" i="22" s="1"/>
  <c r="BG1037" i="22"/>
  <c r="BG485" i="22"/>
  <c r="BJ461" i="22" a="1"/>
  <c r="BJ461" i="22" s="1"/>
  <c r="BH461" i="22" a="1"/>
  <c r="BH461" i="22" s="1"/>
  <c r="BI461" i="22" a="1"/>
  <c r="BI461" i="22" s="1"/>
  <c r="BK461" i="22" a="1"/>
  <c r="BK461" i="22" s="1"/>
  <c r="BG1589" i="22"/>
  <c r="BH1013" i="22" a="1"/>
  <c r="BH1013" i="22" s="1"/>
  <c r="BK1013" i="22" a="1"/>
  <c r="BK1013" i="22" s="1"/>
  <c r="BJ1013" i="22" a="1"/>
  <c r="BJ1013" i="22" s="1"/>
  <c r="BI1013" i="22" a="1"/>
  <c r="BI1013" i="22" s="1"/>
  <c r="W1076" i="10" a="1"/>
  <c r="W1076" i="10" s="1"/>
  <c r="AC1076" i="10" a="1"/>
  <c r="AC1076" i="10" s="1"/>
  <c r="V1076" i="10" a="1"/>
  <c r="V1076" i="10" s="1"/>
  <c r="AB1076" i="10" a="1"/>
  <c r="AB1076" i="10" s="1"/>
  <c r="AA1076" i="10" a="1"/>
  <c r="AA1076" i="10" s="1"/>
  <c r="U1076" i="10" a="1"/>
  <c r="U1076" i="10" s="1"/>
  <c r="S1136" i="10"/>
  <c r="Z1076" i="10" a="1"/>
  <c r="Z1076" i="10" s="1"/>
  <c r="T1076" i="10" a="1"/>
  <c r="T1076" i="10" s="1"/>
  <c r="Y1076" i="10" a="1"/>
  <c r="Y1076" i="10" s="1"/>
  <c r="X1076" i="10" a="1"/>
  <c r="X1076" i="10" s="1"/>
  <c r="BK1570" i="22" a="1"/>
  <c r="BK1570" i="22" s="1"/>
  <c r="BH1570" i="22" a="1"/>
  <c r="BH1570" i="22" s="1"/>
  <c r="BJ1570" i="22" a="1"/>
  <c r="BJ1570" i="22" s="1"/>
  <c r="BI1570" i="22" a="1"/>
  <c r="BI1570" i="22" s="1"/>
  <c r="BG1042" i="22"/>
  <c r="BG490" i="22"/>
  <c r="BI466" i="22" a="1"/>
  <c r="BI466" i="22" s="1"/>
  <c r="BG1594" i="22"/>
  <c r="BH1018" i="22" a="1"/>
  <c r="BH1018" i="22" s="1"/>
  <c r="BJ1018" i="22" a="1"/>
  <c r="BJ1018" i="22" s="1"/>
  <c r="BK1018" i="22" a="1"/>
  <c r="BK1018" i="22" s="1"/>
  <c r="BI1018" i="22" a="1"/>
  <c r="BI1018" i="22" s="1"/>
  <c r="BK1583" i="22" a="1"/>
  <c r="BK1583" i="22" s="1"/>
  <c r="BH1583" i="22" a="1"/>
  <c r="BH1583" i="22" s="1"/>
  <c r="BI1583" i="22" a="1"/>
  <c r="BI1583" i="22" s="1"/>
  <c r="BJ1583" i="22" a="1"/>
  <c r="BJ1583" i="22" s="1"/>
  <c r="BG1055" i="22"/>
  <c r="BG503" i="22"/>
  <c r="BJ479" i="22" a="1"/>
  <c r="BJ479" i="22" s="1"/>
  <c r="BH479" i="22" a="1"/>
  <c r="BH479" i="22" s="1"/>
  <c r="BK479" i="22" a="1"/>
  <c r="BK479" i="22" s="1"/>
  <c r="BG1607" i="22"/>
  <c r="BK1031" i="22" a="1"/>
  <c r="BK1031" i="22" s="1"/>
  <c r="BI1031" i="22" a="1"/>
  <c r="BI1031" i="22" s="1"/>
  <c r="BJ1031" i="22" a="1"/>
  <c r="BJ1031" i="22" s="1"/>
  <c r="BH1031" i="22" a="1"/>
  <c r="BH1031" i="22" s="1"/>
  <c r="S1045" i="10"/>
  <c r="Z985" i="10" a="1"/>
  <c r="Z985" i="10" s="1"/>
  <c r="V985" i="10" a="1"/>
  <c r="V985" i="10" s="1"/>
  <c r="AC985" i="10" a="1"/>
  <c r="AC985" i="10" s="1"/>
  <c r="Y985" i="10" a="1"/>
  <c r="Y985" i="10" s="1"/>
  <c r="U985" i="10" a="1"/>
  <c r="U985" i="10" s="1"/>
  <c r="AB985" i="10" a="1"/>
  <c r="AB985" i="10" s="1"/>
  <c r="AA985" i="10" a="1"/>
  <c r="AA985" i="10" s="1"/>
  <c r="X985" i="10" a="1"/>
  <c r="X985" i="10" s="1"/>
  <c r="W985" i="10" a="1"/>
  <c r="W985" i="10" s="1"/>
  <c r="T985" i="10" a="1"/>
  <c r="T985" i="10" s="1"/>
  <c r="S1083" i="10"/>
  <c r="AB1023" i="10" a="1"/>
  <c r="AB1023" i="10" s="1"/>
  <c r="X1023" i="10" a="1"/>
  <c r="X1023" i="10" s="1"/>
  <c r="T1023" i="10" a="1"/>
  <c r="T1023" i="10" s="1"/>
  <c r="AA1023" i="10" a="1"/>
  <c r="AA1023" i="10" s="1"/>
  <c r="W1023" i="10" a="1"/>
  <c r="W1023" i="10" s="1"/>
  <c r="Z1023" i="10" a="1"/>
  <c r="Z1023" i="10" s="1"/>
  <c r="V1023" i="10" a="1"/>
  <c r="V1023" i="10" s="1"/>
  <c r="AC1023" i="10" a="1"/>
  <c r="AC1023" i="10" s="1"/>
  <c r="Y1023" i="10" a="1"/>
  <c r="Y1023" i="10" s="1"/>
  <c r="U1023" i="10" a="1"/>
  <c r="U1023" i="10" s="1"/>
  <c r="S1061" i="10"/>
  <c r="Z1001" i="10" a="1"/>
  <c r="Z1001" i="10" s="1"/>
  <c r="V1001" i="10" a="1"/>
  <c r="V1001" i="10" s="1"/>
  <c r="AC1001" i="10" a="1"/>
  <c r="AC1001" i="10" s="1"/>
  <c r="Y1001" i="10" a="1"/>
  <c r="Y1001" i="10" s="1"/>
  <c r="U1001" i="10" a="1"/>
  <c r="U1001" i="10" s="1"/>
  <c r="AB1001" i="10" a="1"/>
  <c r="AB1001" i="10" s="1"/>
  <c r="AA1001" i="10" a="1"/>
  <c r="AA1001" i="10" s="1"/>
  <c r="X1001" i="10" a="1"/>
  <c r="X1001" i="10" s="1"/>
  <c r="W1001" i="10" a="1"/>
  <c r="W1001" i="10" s="1"/>
  <c r="T1001" i="10" a="1"/>
  <c r="T1001" i="10" s="1"/>
  <c r="E63" i="28"/>
  <c r="AC992" i="10" a="1"/>
  <c r="AC992" i="10" s="1"/>
  <c r="Y992" i="10" a="1"/>
  <c r="Y992" i="10" s="1"/>
  <c r="U992" i="10" a="1"/>
  <c r="U992" i="10" s="1"/>
  <c r="S1052" i="10"/>
  <c r="AB992" i="10" a="1"/>
  <c r="AB992" i="10" s="1"/>
  <c r="X992" i="10" a="1"/>
  <c r="X992" i="10" s="1"/>
  <c r="T992" i="10" a="1"/>
  <c r="T992" i="10" s="1"/>
  <c r="AA992" i="10" a="1"/>
  <c r="AA992" i="10" s="1"/>
  <c r="Z992" i="10" a="1"/>
  <c r="Z992" i="10" s="1"/>
  <c r="W992" i="10" a="1"/>
  <c r="W992" i="10" s="1"/>
  <c r="V992" i="10" a="1"/>
  <c r="V992" i="10" s="1"/>
  <c r="S1067" i="10"/>
  <c r="AB1007" i="10" a="1"/>
  <c r="AB1007" i="10" s="1"/>
  <c r="X1007" i="10" a="1"/>
  <c r="X1007" i="10" s="1"/>
  <c r="T1007" i="10" a="1"/>
  <c r="T1007" i="10" s="1"/>
  <c r="AA1007" i="10" a="1"/>
  <c r="AA1007" i="10" s="1"/>
  <c r="W1007" i="10" a="1"/>
  <c r="W1007" i="10" s="1"/>
  <c r="Z1007" i="10" a="1"/>
  <c r="Z1007" i="10" s="1"/>
  <c r="V1007" i="10" a="1"/>
  <c r="V1007" i="10" s="1"/>
  <c r="AC1007" i="10" a="1"/>
  <c r="AC1007" i="10" s="1"/>
  <c r="Y1007" i="10" a="1"/>
  <c r="Y1007" i="10" s="1"/>
  <c r="U1007" i="10" a="1"/>
  <c r="U1007" i="10" s="1"/>
  <c r="CA429" i="22" a="1"/>
  <c r="CA429" i="22" s="1"/>
  <c r="CF429" i="22" a="1"/>
  <c r="CF429" i="22" s="1"/>
  <c r="BZ429" i="22" a="1"/>
  <c r="BZ429" i="22" s="1"/>
  <c r="CE429" i="22" a="1"/>
  <c r="CE429" i="22" s="1"/>
  <c r="BW429" i="22" a="1"/>
  <c r="BW429" i="22" s="1"/>
  <c r="BV453" i="22"/>
  <c r="CB429" i="22" a="1"/>
  <c r="CB429" i="22" s="1"/>
  <c r="BY429" i="22" a="1"/>
  <c r="BY429" i="22" s="1"/>
  <c r="BX429" i="22" a="1"/>
  <c r="BX429" i="22" s="1"/>
  <c r="CD429" i="22" a="1"/>
  <c r="CD429" i="22" s="1"/>
  <c r="CC429" i="22" a="1"/>
  <c r="CC429" i="22" s="1"/>
  <c r="S1050" i="10"/>
  <c r="AA990" i="10" a="1"/>
  <c r="AA990" i="10" s="1"/>
  <c r="W990" i="10" a="1"/>
  <c r="W990" i="10" s="1"/>
  <c r="Z990" i="10" a="1"/>
  <c r="Z990" i="10" s="1"/>
  <c r="V990" i="10" a="1"/>
  <c r="V990" i="10" s="1"/>
  <c r="U990" i="10" a="1"/>
  <c r="U990" i="10" s="1"/>
  <c r="T990" i="10" a="1"/>
  <c r="T990" i="10" s="1"/>
  <c r="AC990" i="10" a="1"/>
  <c r="AC990" i="10" s="1"/>
  <c r="AB990" i="10" a="1"/>
  <c r="AB990" i="10" s="1"/>
  <c r="Y990" i="10" a="1"/>
  <c r="Y990" i="10" s="1"/>
  <c r="X990" i="10" a="1"/>
  <c r="X990" i="10" s="1"/>
  <c r="L74" i="9"/>
  <c r="C78" i="9"/>
  <c r="K74" i="9"/>
  <c r="J74" i="9"/>
  <c r="BH1584" i="22" a="1"/>
  <c r="BH1584" i="22" s="1"/>
  <c r="BJ1584" i="22" a="1"/>
  <c r="BJ1584" i="22" s="1"/>
  <c r="BI1584" i="22" a="1"/>
  <c r="BI1584" i="22" s="1"/>
  <c r="BK1584" i="22" a="1"/>
  <c r="BK1584" i="22" s="1"/>
  <c r="BG1056" i="22"/>
  <c r="BG504" i="22"/>
  <c r="BI480" i="22" a="1"/>
  <c r="BI480" i="22" s="1"/>
  <c r="BJ480" i="22" a="1"/>
  <c r="BJ480" i="22" s="1"/>
  <c r="BK480" i="22" a="1"/>
  <c r="BK480" i="22" s="1"/>
  <c r="BG1608" i="22"/>
  <c r="BJ1032" i="22" a="1"/>
  <c r="BJ1032" i="22" s="1"/>
  <c r="BH1032" i="22" a="1"/>
  <c r="BH1032" i="22" s="1"/>
  <c r="BK1032" i="22" a="1"/>
  <c r="BK1032" i="22" s="1"/>
  <c r="BI1032" i="22" a="1"/>
  <c r="BI1032" i="22" s="1"/>
  <c r="BI1568" i="22" a="1"/>
  <c r="BI1568" i="22" s="1"/>
  <c r="BK1568" i="22" a="1"/>
  <c r="BK1568" i="22" s="1"/>
  <c r="BH1568" i="22" a="1"/>
  <c r="BH1568" i="22" s="1"/>
  <c r="BJ1568" i="22" a="1"/>
  <c r="BJ1568" i="22" s="1"/>
  <c r="BG1040" i="22"/>
  <c r="BG488" i="22"/>
  <c r="BI464" i="22" a="1"/>
  <c r="BI464" i="22" s="1"/>
  <c r="BJ464" i="22" a="1"/>
  <c r="BJ464" i="22" s="1"/>
  <c r="BH464" i="22" a="1"/>
  <c r="BH464" i="22" s="1"/>
  <c r="BK464" i="22" a="1"/>
  <c r="BK464" i="22" s="1"/>
  <c r="BG1592" i="22"/>
  <c r="BI1016" i="22" a="1"/>
  <c r="BI1016" i="22" s="1"/>
  <c r="BH1016" i="22" a="1"/>
  <c r="BH1016" i="22" s="1"/>
  <c r="BJ1016" i="22" a="1"/>
  <c r="BJ1016" i="22" s="1"/>
  <c r="BK1016" i="22" a="1"/>
  <c r="BK1016" i="22" s="1"/>
  <c r="AB999" i="10" a="1"/>
  <c r="AB999" i="10" s="1"/>
  <c r="X999" i="10" a="1"/>
  <c r="X999" i="10" s="1"/>
  <c r="T999" i="10" a="1"/>
  <c r="T999" i="10" s="1"/>
  <c r="AA999" i="10" a="1"/>
  <c r="AA999" i="10" s="1"/>
  <c r="W999" i="10" a="1"/>
  <c r="W999" i="10" s="1"/>
  <c r="S1059" i="10"/>
  <c r="AC999" i="10" a="1"/>
  <c r="AC999" i="10" s="1"/>
  <c r="Z999" i="10" a="1"/>
  <c r="Z999" i="10" s="1"/>
  <c r="Y999" i="10" a="1"/>
  <c r="Y999" i="10" s="1"/>
  <c r="V999" i="10" a="1"/>
  <c r="V999" i="10" s="1"/>
  <c r="U999" i="10" a="1"/>
  <c r="U999" i="10" s="1"/>
  <c r="AA1041" i="10" a="1"/>
  <c r="AA1041" i="10" s="1"/>
  <c r="W1041" i="10" a="1"/>
  <c r="W1041" i="10" s="1"/>
  <c r="Z1041" i="10" a="1"/>
  <c r="Z1041" i="10" s="1"/>
  <c r="V1041" i="10" a="1"/>
  <c r="V1041" i="10" s="1"/>
  <c r="AB1041" i="10" a="1"/>
  <c r="AB1041" i="10" s="1"/>
  <c r="X1041" i="10" a="1"/>
  <c r="X1041" i="10" s="1"/>
  <c r="T1041" i="10" a="1"/>
  <c r="T1041" i="10" s="1"/>
  <c r="U1041" i="10" a="1"/>
  <c r="U1041" i="10" s="1"/>
  <c r="S1101" i="10"/>
  <c r="AC1041" i="10" a="1"/>
  <c r="AC1041" i="10" s="1"/>
  <c r="Y1041" i="10" a="1"/>
  <c r="Y1041" i="10" s="1"/>
  <c r="M40" i="26"/>
  <c r="P39" i="26"/>
  <c r="O39" i="26"/>
  <c r="R39" i="26" s="1"/>
  <c r="N39" i="26"/>
  <c r="Q39" i="26" s="1"/>
  <c r="S38" i="26"/>
  <c r="T38" i="26"/>
  <c r="AA361" i="10" a="1"/>
  <c r="AA361" i="10" s="1"/>
  <c r="AA721" i="10" a="1"/>
  <c r="AA721" i="10" s="1"/>
  <c r="S1082" i="10"/>
  <c r="AA1022" i="10" a="1"/>
  <c r="AA1022" i="10" s="1"/>
  <c r="W1022" i="10" a="1"/>
  <c r="W1022" i="10" s="1"/>
  <c r="Z1022" i="10" a="1"/>
  <c r="Z1022" i="10" s="1"/>
  <c r="V1022" i="10" a="1"/>
  <c r="V1022" i="10" s="1"/>
  <c r="AC1022" i="10" a="1"/>
  <c r="AC1022" i="10" s="1"/>
  <c r="Y1022" i="10" a="1"/>
  <c r="Y1022" i="10" s="1"/>
  <c r="U1022" i="10" a="1"/>
  <c r="U1022" i="10" s="1"/>
  <c r="AB1022" i="10" a="1"/>
  <c r="AB1022" i="10" s="1"/>
  <c r="X1022" i="10" a="1"/>
  <c r="X1022" i="10" s="1"/>
  <c r="T1022" i="10" a="1"/>
  <c r="T1022" i="10" s="1"/>
  <c r="S1053" i="10"/>
  <c r="Z993" i="10" a="1"/>
  <c r="Z993" i="10" s="1"/>
  <c r="V993" i="10" a="1"/>
  <c r="V993" i="10" s="1"/>
  <c r="AC993" i="10" a="1"/>
  <c r="AC993" i="10" s="1"/>
  <c r="Y993" i="10" a="1"/>
  <c r="Y993" i="10" s="1"/>
  <c r="U993" i="10" a="1"/>
  <c r="U993" i="10" s="1"/>
  <c r="T993" i="10" a="1"/>
  <c r="T993" i="10" s="1"/>
  <c r="AB993" i="10" a="1"/>
  <c r="AB993" i="10" s="1"/>
  <c r="AA993" i="10" a="1"/>
  <c r="AA993" i="10" s="1"/>
  <c r="X993" i="10" a="1"/>
  <c r="X993" i="10" s="1"/>
  <c r="W993" i="10" a="1"/>
  <c r="W993" i="10" s="1"/>
  <c r="S1123" i="10"/>
  <c r="Y1063" i="10" a="1"/>
  <c r="Y1063" i="10" s="1"/>
  <c r="X1063" i="10" a="1"/>
  <c r="X1063" i="10" s="1"/>
  <c r="AC1063" i="10" a="1"/>
  <c r="AC1063" i="10" s="1"/>
  <c r="W1063" i="10" a="1"/>
  <c r="W1063" i="10" s="1"/>
  <c r="V1063" i="10" a="1"/>
  <c r="V1063" i="10" s="1"/>
  <c r="AB1063" i="10" a="1"/>
  <c r="AB1063" i="10" s="1"/>
  <c r="U1063" i="10" a="1"/>
  <c r="U1063" i="10" s="1"/>
  <c r="AA1063" i="10" a="1"/>
  <c r="AA1063" i="10" s="1"/>
  <c r="Z1063" i="10" a="1"/>
  <c r="Z1063" i="10" s="1"/>
  <c r="T1063" i="10" a="1"/>
  <c r="T1063" i="10" s="1"/>
  <c r="S1051" i="10"/>
  <c r="AB991" i="10" a="1"/>
  <c r="AB991" i="10" s="1"/>
  <c r="X991" i="10" a="1"/>
  <c r="X991" i="10" s="1"/>
  <c r="T991" i="10" a="1"/>
  <c r="T991" i="10" s="1"/>
  <c r="AA991" i="10" a="1"/>
  <c r="AA991" i="10" s="1"/>
  <c r="W991" i="10" a="1"/>
  <c r="W991" i="10" s="1"/>
  <c r="Z991" i="10" a="1"/>
  <c r="Z991" i="10" s="1"/>
  <c r="Y991" i="10" a="1"/>
  <c r="Y991" i="10" s="1"/>
  <c r="V991" i="10" a="1"/>
  <c r="V991" i="10" s="1"/>
  <c r="U991" i="10" a="1"/>
  <c r="U991" i="10" s="1"/>
  <c r="AC991" i="10" a="1"/>
  <c r="AC991" i="10" s="1"/>
  <c r="S1098" i="10"/>
  <c r="X1038" i="10" a="1"/>
  <c r="X1038" i="10" s="1"/>
  <c r="AC1038" i="10" a="1"/>
  <c r="AC1038" i="10" s="1"/>
  <c r="W1038" i="10" a="1"/>
  <c r="W1038" i="10" s="1"/>
  <c r="V1038" i="10" a="1"/>
  <c r="V1038" i="10" s="1"/>
  <c r="AB1038" i="10" a="1"/>
  <c r="AB1038" i="10" s="1"/>
  <c r="U1038" i="10" a="1"/>
  <c r="U1038" i="10" s="1"/>
  <c r="AA1038" i="10" a="1"/>
  <c r="AA1038" i="10" s="1"/>
  <c r="Z1038" i="10" a="1"/>
  <c r="Z1038" i="10" s="1"/>
  <c r="T1038" i="10" a="1"/>
  <c r="T1038" i="10" s="1"/>
  <c r="Y1038" i="10" a="1"/>
  <c r="Y1038" i="10" s="1"/>
  <c r="X1073" i="10" a="1"/>
  <c r="X1073" i="10" s="1"/>
  <c r="W1073" i="10" a="1"/>
  <c r="W1073" i="10" s="1"/>
  <c r="S1133" i="10"/>
  <c r="AC1073" i="10" a="1"/>
  <c r="AC1073" i="10" s="1"/>
  <c r="AB1073" i="10" a="1"/>
  <c r="AB1073" i="10" s="1"/>
  <c r="V1073" i="10" a="1"/>
  <c r="V1073" i="10" s="1"/>
  <c r="AA1073" i="10" a="1"/>
  <c r="AA1073" i="10" s="1"/>
  <c r="U1073" i="10" a="1"/>
  <c r="U1073" i="10" s="1"/>
  <c r="T1073" i="10" a="1"/>
  <c r="T1073" i="10" s="1"/>
  <c r="Z1073" i="10" a="1"/>
  <c r="Z1073" i="10" s="1"/>
  <c r="Y1073" i="10" a="1"/>
  <c r="Y1073" i="10" s="1"/>
  <c r="CB409" i="22" a="1"/>
  <c r="CB409" i="22" s="1"/>
  <c r="BW409" i="22" a="1"/>
  <c r="BW409" i="22" s="1"/>
  <c r="BH481" i="22" s="1" a="1"/>
  <c r="BH481" i="22" s="1"/>
  <c r="CF409" i="22" a="1"/>
  <c r="CF409" i="22" s="1"/>
  <c r="CA409" i="22" a="1"/>
  <c r="CA409" i="22" s="1"/>
  <c r="CE409" i="22" a="1"/>
  <c r="CE409" i="22" s="1"/>
  <c r="CD409" i="22" a="1"/>
  <c r="CD409" i="22" s="1"/>
  <c r="CC409" i="22" a="1"/>
  <c r="CC409" i="22" s="1"/>
  <c r="BV433" i="22"/>
  <c r="BX409" i="22" a="1"/>
  <c r="BX409" i="22" s="1"/>
  <c r="BI481" i="22" s="1" a="1"/>
  <c r="BI481" i="22" s="1"/>
  <c r="BZ409" i="22" a="1"/>
  <c r="BZ409" i="22" s="1"/>
  <c r="BK481" i="22" s="1" a="1"/>
  <c r="BK481" i="22" s="1"/>
  <c r="BY409" i="22" a="1"/>
  <c r="BY409" i="22" s="1"/>
  <c r="BJ481" i="22" s="1" a="1"/>
  <c r="BJ481" i="22" s="1"/>
  <c r="O68" i="9"/>
  <c r="N68" i="9"/>
  <c r="M68" i="9"/>
  <c r="D72" i="9"/>
  <c r="CA420" i="22" a="1"/>
  <c r="CA420" i="22" s="1"/>
  <c r="CF420" i="22" a="1"/>
  <c r="CF420" i="22" s="1"/>
  <c r="BZ420" i="22" a="1"/>
  <c r="BZ420" i="22" s="1"/>
  <c r="CE420" i="22" a="1"/>
  <c r="CE420" i="22" s="1"/>
  <c r="BW420" i="22" a="1"/>
  <c r="BW420" i="22" s="1"/>
  <c r="BV444" i="22"/>
  <c r="CB420" i="22" a="1"/>
  <c r="CB420" i="22" s="1"/>
  <c r="CD420" i="22" a="1"/>
  <c r="CD420" i="22" s="1"/>
  <c r="CC420" i="22" a="1"/>
  <c r="CC420" i="22" s="1"/>
  <c r="BY420" i="22" a="1"/>
  <c r="BY420" i="22" s="1"/>
  <c r="BX420" i="22" a="1"/>
  <c r="BX420" i="22" s="1"/>
  <c r="S1086" i="10"/>
  <c r="AA1026" i="10" a="1"/>
  <c r="AA1026" i="10" s="1"/>
  <c r="W1026" i="10" a="1"/>
  <c r="W1026" i="10" s="1"/>
  <c r="Z1026" i="10" a="1"/>
  <c r="Z1026" i="10" s="1"/>
  <c r="V1026" i="10" a="1"/>
  <c r="V1026" i="10" s="1"/>
  <c r="AC1026" i="10" a="1"/>
  <c r="AC1026" i="10" s="1"/>
  <c r="Y1026" i="10" a="1"/>
  <c r="Y1026" i="10" s="1"/>
  <c r="U1026" i="10" a="1"/>
  <c r="U1026" i="10" s="1"/>
  <c r="AB1026" i="10" a="1"/>
  <c r="AB1026" i="10" s="1"/>
  <c r="X1026" i="10" a="1"/>
  <c r="X1026" i="10" s="1"/>
  <c r="T1026" i="10" a="1"/>
  <c r="T1026" i="10" s="1"/>
  <c r="B20" i="13"/>
  <c r="C20" i="13" s="1"/>
  <c r="E20" i="13" s="1"/>
  <c r="N21" i="15" s="1"/>
  <c r="B20" i="14"/>
  <c r="C20" i="14" s="1"/>
  <c r="B20" i="12"/>
  <c r="C20" i="12" s="1"/>
  <c r="L20" i="5" s="1"/>
  <c r="M20" i="5" s="1"/>
  <c r="B20" i="1"/>
  <c r="D20" i="1" s="1"/>
  <c r="I22" i="4"/>
  <c r="I23" i="4" s="1"/>
  <c r="B21" i="4"/>
  <c r="F19" i="14"/>
  <c r="G19" i="14"/>
  <c r="E19" i="14"/>
  <c r="I19" i="14"/>
  <c r="H19" i="14"/>
  <c r="J19" i="14"/>
  <c r="CD394" i="22" a="1"/>
  <c r="CD394" i="22" s="1"/>
  <c r="BY394" i="22" a="1"/>
  <c r="BY394" i="22" s="1"/>
  <c r="BJ466" i="22" s="1" a="1"/>
  <c r="BJ466" i="22" s="1"/>
  <c r="CC394" i="22" a="1"/>
  <c r="CC394" i="22" s="1"/>
  <c r="CB394" i="22" a="1"/>
  <c r="CB394" i="22" s="1"/>
  <c r="BW394" i="22" a="1"/>
  <c r="BW394" i="22" s="1"/>
  <c r="BH466" i="22" s="1" a="1"/>
  <c r="BH466" i="22" s="1"/>
  <c r="CE394" i="22" a="1"/>
  <c r="CE394" i="22" s="1"/>
  <c r="BV418" i="22"/>
  <c r="BZ394" i="22" a="1"/>
  <c r="BZ394" i="22" s="1"/>
  <c r="BK466" i="22" s="1" a="1"/>
  <c r="BK466" i="22" s="1"/>
  <c r="BX394" i="22" a="1"/>
  <c r="BX394" i="22" s="1"/>
  <c r="CF394" i="22" a="1"/>
  <c r="CF394" i="22" s="1"/>
  <c r="CA394" i="22" a="1"/>
  <c r="CA394" i="22" s="1"/>
  <c r="Q74" i="9"/>
  <c r="E78" i="9"/>
  <c r="AQ91" i="7"/>
  <c r="AR90" i="7"/>
  <c r="E76" i="9"/>
  <c r="P89" i="7"/>
  <c r="V88" i="11" s="1"/>
  <c r="H89" i="7"/>
  <c r="O89" i="7"/>
  <c r="U88" i="11" s="1"/>
  <c r="G89" i="7"/>
  <c r="N89" i="7"/>
  <c r="T88" i="11" s="1"/>
  <c r="F89" i="7"/>
  <c r="H88" i="11" s="1"/>
  <c r="M89" i="7"/>
  <c r="S88" i="11" s="1"/>
  <c r="E89" i="7"/>
  <c r="G88" i="11" s="1"/>
  <c r="L89" i="7"/>
  <c r="N88" i="11" s="1"/>
  <c r="D89" i="7"/>
  <c r="K89" i="7"/>
  <c r="M88" i="11" s="1"/>
  <c r="C89" i="7"/>
  <c r="J89" i="7"/>
  <c r="L88" i="11" s="1"/>
  <c r="B94" i="7"/>
  <c r="I89" i="7"/>
  <c r="K88" i="11" s="1"/>
  <c r="Z977" i="10" a="1"/>
  <c r="Z977" i="10" s="1"/>
  <c r="V977" i="10" a="1"/>
  <c r="V977" i="10" s="1"/>
  <c r="AC977" i="10" a="1"/>
  <c r="AC977" i="10" s="1"/>
  <c r="Y977" i="10" a="1"/>
  <c r="Y977" i="10" s="1"/>
  <c r="U977" i="10" a="1"/>
  <c r="U977" i="10" s="1"/>
  <c r="S1037" i="10"/>
  <c r="T977" i="10" a="1"/>
  <c r="T977" i="10" s="1"/>
  <c r="AB977" i="10" a="1"/>
  <c r="AB977" i="10" s="1"/>
  <c r="AA977" i="10" a="1"/>
  <c r="AA977" i="10" s="1"/>
  <c r="X977" i="10" a="1"/>
  <c r="X977" i="10" s="1"/>
  <c r="W977" i="10" a="1"/>
  <c r="W977" i="10" s="1"/>
  <c r="AC976" i="10" a="1"/>
  <c r="AC976" i="10" s="1"/>
  <c r="Y976" i="10" a="1"/>
  <c r="Y976" i="10" s="1"/>
  <c r="U976" i="10" a="1"/>
  <c r="U976" i="10" s="1"/>
  <c r="AB976" i="10" a="1"/>
  <c r="AB976" i="10" s="1"/>
  <c r="X976" i="10" a="1"/>
  <c r="X976" i="10" s="1"/>
  <c r="T976" i="10" a="1"/>
  <c r="T976" i="10" s="1"/>
  <c r="S1036" i="10"/>
  <c r="AA976" i="10" a="1"/>
  <c r="AA976" i="10" s="1"/>
  <c r="Z976" i="10" a="1"/>
  <c r="Z976" i="10" s="1"/>
  <c r="W976" i="10" a="1"/>
  <c r="W976" i="10" s="1"/>
  <c r="V976" i="10" a="1"/>
  <c r="V976" i="10" s="1"/>
  <c r="F20" i="5"/>
  <c r="J19" i="5"/>
  <c r="K19" i="5" s="1"/>
  <c r="CJ60" i="10"/>
  <c r="Z1080" i="10" s="1" a="1"/>
  <c r="Z1080" i="10" s="1"/>
  <c r="Z300" i="10" a="1"/>
  <c r="Z300" i="10" s="1"/>
  <c r="Z660" i="10" a="1"/>
  <c r="Z660" i="10" s="1"/>
  <c r="Z350" i="10" a="1"/>
  <c r="Z350" i="10" s="1"/>
  <c r="Z710" i="10" a="1"/>
  <c r="Z710" i="10" s="1"/>
  <c r="AC968" i="10" a="1"/>
  <c r="AC968" i="10" s="1"/>
  <c r="Y968" i="10" a="1"/>
  <c r="Y968" i="10" s="1"/>
  <c r="U968" i="10" a="1"/>
  <c r="U968" i="10" s="1"/>
  <c r="AB968" i="10" a="1"/>
  <c r="AB968" i="10" s="1"/>
  <c r="X968" i="10" a="1"/>
  <c r="X968" i="10" s="1"/>
  <c r="T968" i="10" a="1"/>
  <c r="T968" i="10" s="1"/>
  <c r="S1028" i="10"/>
  <c r="W968" i="10" a="1"/>
  <c r="W968" i="10" s="1"/>
  <c r="V968" i="10" a="1"/>
  <c r="V968" i="10" s="1"/>
  <c r="AA968" i="10" a="1"/>
  <c r="AA968" i="10" s="1"/>
  <c r="Z968" i="10" a="1"/>
  <c r="Z968" i="10" s="1"/>
  <c r="M69" i="9"/>
  <c r="D73" i="9"/>
  <c r="N69" i="9"/>
  <c r="BJ1574" i="22" a="1"/>
  <c r="BJ1574" i="22" s="1"/>
  <c r="BK1574" i="22" a="1"/>
  <c r="BK1574" i="22" s="1"/>
  <c r="BI1574" i="22" a="1"/>
  <c r="BI1574" i="22" s="1"/>
  <c r="BH1574" i="22" a="1"/>
  <c r="BH1574" i="22" s="1"/>
  <c r="BG1046" i="22"/>
  <c r="BG494" i="22"/>
  <c r="BK470" i="22" a="1"/>
  <c r="BK470" i="22" s="1"/>
  <c r="BI470" i="22" a="1"/>
  <c r="BI470" i="22" s="1"/>
  <c r="BJ470" i="22" a="1"/>
  <c r="BJ470" i="22" s="1"/>
  <c r="BH470" i="22" a="1"/>
  <c r="BH470" i="22" s="1"/>
  <c r="BG1598" i="22"/>
  <c r="BK1022" i="22" a="1"/>
  <c r="BK1022" i="22" s="1"/>
  <c r="BI1022" i="22" a="1"/>
  <c r="BI1022" i="22" s="1"/>
  <c r="BH1022" i="22" a="1"/>
  <c r="BH1022" i="22" s="1"/>
  <c r="BJ1022" i="22" a="1"/>
  <c r="BJ1022" i="22" s="1"/>
  <c r="AM22" i="9"/>
  <c r="AQ22" i="9" s="1"/>
  <c r="AU22" i="9" s="1"/>
  <c r="AY22" i="9" s="1"/>
  <c r="AA1006" i="10" a="1"/>
  <c r="AA1006" i="10" s="1"/>
  <c r="W1006" i="10" a="1"/>
  <c r="W1006" i="10" s="1"/>
  <c r="S1066" i="10"/>
  <c r="Z1006" i="10" a="1"/>
  <c r="Z1006" i="10" s="1"/>
  <c r="V1006" i="10" a="1"/>
  <c r="V1006" i="10" s="1"/>
  <c r="U1006" i="10" a="1"/>
  <c r="U1006" i="10" s="1"/>
  <c r="T1006" i="10" a="1"/>
  <c r="T1006" i="10" s="1"/>
  <c r="AC1006" i="10" a="1"/>
  <c r="AC1006" i="10" s="1"/>
  <c r="AB1006" i="10" a="1"/>
  <c r="AB1006" i="10" s="1"/>
  <c r="Y1006" i="10" a="1"/>
  <c r="Y1006" i="10" s="1"/>
  <c r="X1006" i="10" a="1"/>
  <c r="X1006" i="10" s="1"/>
  <c r="H181" i="4" l="1"/>
  <c r="H174" i="4"/>
  <c r="H177" i="4"/>
  <c r="H178" i="4"/>
  <c r="H173" i="4"/>
  <c r="H179" i="4"/>
  <c r="H175" i="4"/>
  <c r="H180" i="4"/>
  <c r="H176" i="4"/>
  <c r="F198" i="4"/>
  <c r="G198" i="4" s="1"/>
  <c r="G188" i="4"/>
  <c r="F184" i="4"/>
  <c r="G174" i="4"/>
  <c r="F192" i="4"/>
  <c r="G182" i="4"/>
  <c r="H182" i="4" s="1"/>
  <c r="H19" i="28"/>
  <c r="I19" i="28" s="1"/>
  <c r="AW19" i="22"/>
  <c r="AX19" i="22" s="1"/>
  <c r="D26" i="17"/>
  <c r="M19" i="15"/>
  <c r="N19" i="5"/>
  <c r="O50" i="5" s="1"/>
  <c r="I19" i="16"/>
  <c r="N19" i="16" s="1"/>
  <c r="K19" i="15"/>
  <c r="G200" i="4"/>
  <c r="G190" i="4"/>
  <c r="G187" i="4"/>
  <c r="G197" i="4"/>
  <c r="G201" i="4"/>
  <c r="G191" i="4"/>
  <c r="G186" i="4"/>
  <c r="G196" i="4"/>
  <c r="AO20" i="29"/>
  <c r="G183" i="4"/>
  <c r="I65" i="33"/>
  <c r="B64" i="33"/>
  <c r="Y1021" i="10" a="1"/>
  <c r="Y1021" i="10" s="1"/>
  <c r="CI61" i="10"/>
  <c r="Y301" i="10" a="1"/>
  <c r="Y301" i="10" s="1"/>
  <c r="Y661" i="10" a="1"/>
  <c r="Y661" i="10" s="1"/>
  <c r="Y351" i="10" a="1"/>
  <c r="Y351" i="10" s="1"/>
  <c r="Y711" i="10" a="1"/>
  <c r="Y711" i="10" s="1"/>
  <c r="Y720" i="10" a="1"/>
  <c r="Y720" i="10" s="1"/>
  <c r="Y360" i="10" a="1"/>
  <c r="Y360" i="10" s="1"/>
  <c r="AP19" i="29"/>
  <c r="AQ18" i="29"/>
  <c r="AB18" i="9" s="1"/>
  <c r="AR18" i="29"/>
  <c r="AC18" i="9" s="1"/>
  <c r="H80" i="16"/>
  <c r="L75" i="15"/>
  <c r="L64" i="15"/>
  <c r="L76" i="15"/>
  <c r="L93" i="15"/>
  <c r="L58" i="15"/>
  <c r="L55" i="15"/>
  <c r="L86" i="15"/>
  <c r="L91" i="15"/>
  <c r="L22" i="15"/>
  <c r="L21" i="15"/>
  <c r="L5" i="15"/>
  <c r="L102" i="15"/>
  <c r="L17" i="15"/>
  <c r="L40" i="15"/>
  <c r="L88" i="15"/>
  <c r="L16" i="15"/>
  <c r="L56" i="15"/>
  <c r="L65" i="15"/>
  <c r="L8" i="15"/>
  <c r="L53" i="15"/>
  <c r="L63" i="15"/>
  <c r="L94" i="15"/>
  <c r="L42" i="15"/>
  <c r="L34" i="15"/>
  <c r="L70" i="15"/>
  <c r="L83" i="15"/>
  <c r="L61" i="15"/>
  <c r="L57" i="15"/>
  <c r="L101" i="15"/>
  <c r="L100" i="15"/>
  <c r="L69" i="15"/>
  <c r="L80" i="15"/>
  <c r="L35" i="15"/>
  <c r="L46" i="15"/>
  <c r="L13" i="15"/>
  <c r="L79" i="15"/>
  <c r="L15" i="15"/>
  <c r="L12" i="15"/>
  <c r="L3" i="15"/>
  <c r="L25" i="15"/>
  <c r="L39" i="15"/>
  <c r="L54" i="15"/>
  <c r="L48" i="15"/>
  <c r="L98" i="15"/>
  <c r="L82" i="15"/>
  <c r="L95" i="15"/>
  <c r="L44" i="15"/>
  <c r="L26" i="15"/>
  <c r="L4" i="15"/>
  <c r="L43" i="15"/>
  <c r="L9" i="15"/>
  <c r="L11" i="15"/>
  <c r="L68" i="15"/>
  <c r="L49" i="15"/>
  <c r="L23" i="15"/>
  <c r="L89" i="15"/>
  <c r="L90" i="15"/>
  <c r="L78" i="15"/>
  <c r="L50" i="15"/>
  <c r="L52" i="15"/>
  <c r="L85" i="15"/>
  <c r="L77" i="15"/>
  <c r="L67" i="15"/>
  <c r="L27" i="15"/>
  <c r="L99" i="15"/>
  <c r="L29" i="15"/>
  <c r="L45" i="15"/>
  <c r="L10" i="15"/>
  <c r="L51" i="15"/>
  <c r="L59" i="15"/>
  <c r="L7" i="15"/>
  <c r="L20" i="15"/>
  <c r="L32" i="15"/>
  <c r="L60" i="15"/>
  <c r="L84" i="15"/>
  <c r="L41" i="15"/>
  <c r="L47" i="15"/>
  <c r="L72" i="15"/>
  <c r="L31" i="15"/>
  <c r="L96" i="15"/>
  <c r="L28" i="15"/>
  <c r="L24" i="15"/>
  <c r="L18" i="15"/>
  <c r="L74" i="15"/>
  <c r="L71" i="15"/>
  <c r="L62" i="15"/>
  <c r="L38" i="15"/>
  <c r="L14" i="15"/>
  <c r="L66" i="15"/>
  <c r="L81" i="15"/>
  <c r="L87" i="15"/>
  <c r="L37" i="15"/>
  <c r="L36" i="15"/>
  <c r="L92" i="15"/>
  <c r="L73" i="15"/>
  <c r="L30" i="15"/>
  <c r="L19" i="15"/>
  <c r="L33" i="15"/>
  <c r="L6" i="15"/>
  <c r="L97" i="15"/>
  <c r="AD2078" i="25"/>
  <c r="AE63" i="25"/>
  <c r="AG63" i="25" s="1"/>
  <c r="AF63" i="25"/>
  <c r="W18" i="9"/>
  <c r="X17" i="9"/>
  <c r="Z18" i="9"/>
  <c r="AA17" i="9"/>
  <c r="P72" i="9"/>
  <c r="I73" i="9"/>
  <c r="Q72" i="9"/>
  <c r="G73" i="9"/>
  <c r="P74" i="9"/>
  <c r="J72" i="9"/>
  <c r="Y69" i="9"/>
  <c r="V69" i="9"/>
  <c r="V70" i="9"/>
  <c r="Y68" i="9"/>
  <c r="Y70" i="9"/>
  <c r="V67" i="9"/>
  <c r="Y67" i="9"/>
  <c r="V68" i="9"/>
  <c r="H98" i="20"/>
  <c r="H66" i="16"/>
  <c r="B16" i="11"/>
  <c r="C16" i="11" s="1"/>
  <c r="D16" i="11"/>
  <c r="E18" i="15"/>
  <c r="F18" i="15" s="1"/>
  <c r="B18" i="16"/>
  <c r="E17" i="11" s="1"/>
  <c r="C18" i="16"/>
  <c r="F17" i="11" s="1"/>
  <c r="E18" i="16"/>
  <c r="J17" i="11" s="1"/>
  <c r="D18" i="16"/>
  <c r="I17" i="11" s="1"/>
  <c r="H54" i="15"/>
  <c r="AZ17" i="9"/>
  <c r="U55" i="9" s="1"/>
  <c r="G55" i="15" s="1"/>
  <c r="R58" i="9"/>
  <c r="G58" i="15" s="1"/>
  <c r="P18" i="5"/>
  <c r="Q17" i="5"/>
  <c r="AR19" i="9"/>
  <c r="L64" i="9"/>
  <c r="G64" i="15" s="1"/>
  <c r="F20" i="13"/>
  <c r="AV18" i="9"/>
  <c r="O61" i="9"/>
  <c r="G61" i="15" s="1"/>
  <c r="X1066" i="10" a="1"/>
  <c r="X1066" i="10" s="1"/>
  <c r="AC1066" i="10" a="1"/>
  <c r="AC1066" i="10" s="1"/>
  <c r="W1066" i="10" a="1"/>
  <c r="W1066" i="10" s="1"/>
  <c r="AB1066" i="10" a="1"/>
  <c r="AB1066" i="10" s="1"/>
  <c r="V1066" i="10" a="1"/>
  <c r="V1066" i="10" s="1"/>
  <c r="S1126" i="10"/>
  <c r="U1066" i="10" a="1"/>
  <c r="U1066" i="10" s="1"/>
  <c r="AA1066" i="10" a="1"/>
  <c r="AA1066" i="10" s="1"/>
  <c r="T1066" i="10" a="1"/>
  <c r="T1066" i="10" s="1"/>
  <c r="Z1066" i="10" a="1"/>
  <c r="Z1066" i="10" s="1"/>
  <c r="Y1066" i="10" a="1"/>
  <c r="Y1066" i="10" s="1"/>
  <c r="AM23" i="9"/>
  <c r="AQ23" i="9" s="1"/>
  <c r="AU23" i="9" s="1"/>
  <c r="AY23" i="9" s="1"/>
  <c r="BK1598" i="22" a="1"/>
  <c r="BK1598" i="22" s="1"/>
  <c r="BJ1598" i="22" a="1"/>
  <c r="BJ1598" i="22" s="1"/>
  <c r="BI1598" i="22" a="1"/>
  <c r="BI1598" i="22" s="1"/>
  <c r="BH1598" i="22" a="1"/>
  <c r="BH1598" i="22" s="1"/>
  <c r="BG1070" i="22"/>
  <c r="BG518" i="22"/>
  <c r="BH494" i="22" a="1"/>
  <c r="BH494" i="22" s="1"/>
  <c r="BI494" i="22" a="1"/>
  <c r="BI494" i="22" s="1"/>
  <c r="BJ494" i="22" a="1"/>
  <c r="BJ494" i="22" s="1"/>
  <c r="BK494" i="22" a="1"/>
  <c r="BK494" i="22" s="1"/>
  <c r="BG1622" i="22"/>
  <c r="BJ1046" i="22" a="1"/>
  <c r="BJ1046" i="22" s="1"/>
  <c r="BI1046" i="22" a="1"/>
  <c r="BI1046" i="22" s="1"/>
  <c r="BK1046" i="22" a="1"/>
  <c r="BK1046" i="22" s="1"/>
  <c r="BH1046" i="22" a="1"/>
  <c r="BH1046" i="22" s="1"/>
  <c r="M73" i="9"/>
  <c r="D77" i="9"/>
  <c r="N73" i="9"/>
  <c r="S1088" i="10"/>
  <c r="AC1028" i="10" a="1"/>
  <c r="AC1028" i="10" s="1"/>
  <c r="Y1028" i="10" a="1"/>
  <c r="Y1028" i="10" s="1"/>
  <c r="U1028" i="10" a="1"/>
  <c r="U1028" i="10" s="1"/>
  <c r="AB1028" i="10" a="1"/>
  <c r="AB1028" i="10" s="1"/>
  <c r="X1028" i="10" a="1"/>
  <c r="X1028" i="10" s="1"/>
  <c r="T1028" i="10" a="1"/>
  <c r="T1028" i="10" s="1"/>
  <c r="AA1028" i="10" a="1"/>
  <c r="AA1028" i="10" s="1"/>
  <c r="W1028" i="10" a="1"/>
  <c r="W1028" i="10" s="1"/>
  <c r="Z1028" i="10" a="1"/>
  <c r="Z1028" i="10" s="1"/>
  <c r="V1028" i="10" a="1"/>
  <c r="V1028" i="10" s="1"/>
  <c r="Z360" i="10" a="1"/>
  <c r="Z360" i="10" s="1"/>
  <c r="Z720" i="10" a="1"/>
  <c r="Z720" i="10" s="1"/>
  <c r="J20" i="5"/>
  <c r="K20" i="5" s="1"/>
  <c r="F21" i="5"/>
  <c r="S1096" i="10"/>
  <c r="Z1036" i="10" a="1"/>
  <c r="Z1036" i="10" s="1"/>
  <c r="U1036" i="10" a="1"/>
  <c r="U1036" i="10" s="1"/>
  <c r="Y1036" i="10" a="1"/>
  <c r="Y1036" i="10" s="1"/>
  <c r="T1036" i="10" a="1"/>
  <c r="T1036" i="10" s="1"/>
  <c r="X1036" i="10" a="1"/>
  <c r="X1036" i="10" s="1"/>
  <c r="AC1036" i="10" a="1"/>
  <c r="AC1036" i="10" s="1"/>
  <c r="W1036" i="10" a="1"/>
  <c r="W1036" i="10" s="1"/>
  <c r="AB1036" i="10" a="1"/>
  <c r="AB1036" i="10" s="1"/>
  <c r="AA1036" i="10" a="1"/>
  <c r="AA1036" i="10" s="1"/>
  <c r="V1036" i="10" a="1"/>
  <c r="V1036" i="10" s="1"/>
  <c r="S1097" i="10"/>
  <c r="AB1037" i="10" a="1"/>
  <c r="AB1037" i="10" s="1"/>
  <c r="V1037" i="10" a="1"/>
  <c r="V1037" i="10" s="1"/>
  <c r="U1037" i="10" a="1"/>
  <c r="U1037" i="10" s="1"/>
  <c r="AA1037" i="10" a="1"/>
  <c r="AA1037" i="10" s="1"/>
  <c r="T1037" i="10" a="1"/>
  <c r="T1037" i="10" s="1"/>
  <c r="Z1037" i="10" a="1"/>
  <c r="Z1037" i="10" s="1"/>
  <c r="Y1037" i="10" a="1"/>
  <c r="Y1037" i="10" s="1"/>
  <c r="X1037" i="10" a="1"/>
  <c r="X1037" i="10" s="1"/>
  <c r="AC1037" i="10" a="1"/>
  <c r="AC1037" i="10" s="1"/>
  <c r="W1037" i="10" a="1"/>
  <c r="W1037" i="10" s="1"/>
  <c r="I94" i="7"/>
  <c r="K93" i="11" s="1"/>
  <c r="P94" i="7"/>
  <c r="V93" i="11" s="1"/>
  <c r="H94" i="7"/>
  <c r="O94" i="7"/>
  <c r="U93" i="11" s="1"/>
  <c r="G94" i="7"/>
  <c r="N94" i="7"/>
  <c r="T93" i="11" s="1"/>
  <c r="F94" i="7"/>
  <c r="H93" i="11" s="1"/>
  <c r="B99" i="7"/>
  <c r="M94" i="7"/>
  <c r="S93" i="11" s="1"/>
  <c r="E94" i="7"/>
  <c r="G93" i="11" s="1"/>
  <c r="L94" i="7"/>
  <c r="N93" i="11" s="1"/>
  <c r="D94" i="7"/>
  <c r="K94" i="7"/>
  <c r="M93" i="11" s="1"/>
  <c r="C94" i="7"/>
  <c r="J94" i="7"/>
  <c r="L93" i="11" s="1"/>
  <c r="E80" i="9"/>
  <c r="AQ92" i="7"/>
  <c r="AR92" i="7" s="1"/>
  <c r="AR91" i="7"/>
  <c r="Q78" i="9"/>
  <c r="E82" i="9"/>
  <c r="CA418" i="22" a="1"/>
  <c r="CA418" i="22" s="1"/>
  <c r="CF418" i="22" a="1"/>
  <c r="CF418" i="22" s="1"/>
  <c r="BZ418" i="22" a="1"/>
  <c r="BZ418" i="22" s="1"/>
  <c r="CE418" i="22" a="1"/>
  <c r="CE418" i="22" s="1"/>
  <c r="BW418" i="22" a="1"/>
  <c r="BW418" i="22" s="1"/>
  <c r="BV442" i="22"/>
  <c r="CB418" i="22" a="1"/>
  <c r="CB418" i="22" s="1"/>
  <c r="CD418" i="22" a="1"/>
  <c r="CD418" i="22" s="1"/>
  <c r="CC418" i="22" a="1"/>
  <c r="CC418" i="22" s="1"/>
  <c r="BY418" i="22" a="1"/>
  <c r="BY418" i="22" s="1"/>
  <c r="BX418" i="22" a="1"/>
  <c r="BX418" i="22" s="1"/>
  <c r="B21" i="14"/>
  <c r="C21" i="14" s="1"/>
  <c r="B21" i="12"/>
  <c r="C21" i="12" s="1"/>
  <c r="L21" i="5" s="1"/>
  <c r="M21" i="5" s="1"/>
  <c r="B21" i="13"/>
  <c r="C21" i="13" s="1"/>
  <c r="E21" i="13" s="1"/>
  <c r="N22" i="15" s="1"/>
  <c r="B21" i="1"/>
  <c r="D21" i="1" s="1"/>
  <c r="B22" i="4"/>
  <c r="E20" i="14"/>
  <c r="I20" i="14"/>
  <c r="H20" i="14"/>
  <c r="G20" i="14"/>
  <c r="J20" i="14"/>
  <c r="F20" i="14"/>
  <c r="S1146" i="10"/>
  <c r="AA1086" i="10" a="1"/>
  <c r="AA1086" i="10" s="1"/>
  <c r="W1086" i="10" a="1"/>
  <c r="W1086" i="10" s="1"/>
  <c r="Z1086" i="10" a="1"/>
  <c r="Z1086" i="10" s="1"/>
  <c r="V1086" i="10" a="1"/>
  <c r="V1086" i="10" s="1"/>
  <c r="U1086" i="10" a="1"/>
  <c r="U1086" i="10" s="1"/>
  <c r="T1086" i="10" a="1"/>
  <c r="T1086" i="10" s="1"/>
  <c r="AC1086" i="10" a="1"/>
  <c r="AC1086" i="10" s="1"/>
  <c r="AB1086" i="10" a="1"/>
  <c r="AB1086" i="10" s="1"/>
  <c r="Y1086" i="10" a="1"/>
  <c r="Y1086" i="10" s="1"/>
  <c r="X1086" i="10" a="1"/>
  <c r="X1086" i="10" s="1"/>
  <c r="CA444" i="22" a="1"/>
  <c r="CA444" i="22" s="1"/>
  <c r="CF444" i="22" a="1"/>
  <c r="CF444" i="22" s="1"/>
  <c r="BZ444" i="22" a="1"/>
  <c r="BZ444" i="22" s="1"/>
  <c r="CE444" i="22" a="1"/>
  <c r="CE444" i="22" s="1"/>
  <c r="BW444" i="22" a="1"/>
  <c r="BW444" i="22" s="1"/>
  <c r="BV468" i="22"/>
  <c r="CB444" i="22" a="1"/>
  <c r="CB444" i="22" s="1"/>
  <c r="CD444" i="22" a="1"/>
  <c r="CD444" i="22" s="1"/>
  <c r="CC444" i="22" a="1"/>
  <c r="CC444" i="22" s="1"/>
  <c r="BY444" i="22" a="1"/>
  <c r="BY444" i="22" s="1"/>
  <c r="BX444" i="22" a="1"/>
  <c r="BX444" i="22" s="1"/>
  <c r="O72" i="9"/>
  <c r="N72" i="9"/>
  <c r="M72" i="9"/>
  <c r="D76" i="9"/>
  <c r="CA433" i="22" a="1"/>
  <c r="CA433" i="22" s="1"/>
  <c r="CF433" i="22" a="1"/>
  <c r="CF433" i="22" s="1"/>
  <c r="BZ433" i="22" a="1"/>
  <c r="BZ433" i="22" s="1"/>
  <c r="CE433" i="22" a="1"/>
  <c r="CE433" i="22" s="1"/>
  <c r="BW433" i="22" a="1"/>
  <c r="BW433" i="22" s="1"/>
  <c r="BV457" i="22"/>
  <c r="CB433" i="22" a="1"/>
  <c r="CB433" i="22" s="1"/>
  <c r="BY433" i="22" a="1"/>
  <c r="BY433" i="22" s="1"/>
  <c r="BX433" i="22" a="1"/>
  <c r="BX433" i="22" s="1"/>
  <c r="CD433" i="22" a="1"/>
  <c r="CD433" i="22" s="1"/>
  <c r="CC433" i="22" a="1"/>
  <c r="CC433" i="22" s="1"/>
  <c r="S1193" i="10"/>
  <c r="AB1133" i="10" a="1"/>
  <c r="AB1133" i="10" s="1"/>
  <c r="W1133" i="10" a="1"/>
  <c r="W1133" i="10" s="1"/>
  <c r="AA1133" i="10" a="1"/>
  <c r="AA1133" i="10" s="1"/>
  <c r="V1133" i="10" a="1"/>
  <c r="V1133" i="10" s="1"/>
  <c r="Z1133" i="10" a="1"/>
  <c r="Z1133" i="10" s="1"/>
  <c r="Y1133" i="10" a="1"/>
  <c r="Y1133" i="10" s="1"/>
  <c r="U1133" i="10" a="1"/>
  <c r="U1133" i="10" s="1"/>
  <c r="T1133" i="10" a="1"/>
  <c r="T1133" i="10" s="1"/>
  <c r="AC1133" i="10" a="1"/>
  <c r="AC1133" i="10" s="1"/>
  <c r="X1133" i="10" a="1"/>
  <c r="X1133" i="10" s="1"/>
  <c r="S1158" i="10"/>
  <c r="AA1098" i="10" a="1"/>
  <c r="AA1098" i="10" s="1"/>
  <c r="W1098" i="10" a="1"/>
  <c r="W1098" i="10" s="1"/>
  <c r="Z1098" i="10" a="1"/>
  <c r="Z1098" i="10" s="1"/>
  <c r="V1098" i="10" a="1"/>
  <c r="V1098" i="10" s="1"/>
  <c r="AC1098" i="10" a="1"/>
  <c r="AC1098" i="10" s="1"/>
  <c r="AB1098" i="10" a="1"/>
  <c r="AB1098" i="10" s="1"/>
  <c r="Y1098" i="10" a="1"/>
  <c r="Y1098" i="10" s="1"/>
  <c r="X1098" i="10" a="1"/>
  <c r="X1098" i="10" s="1"/>
  <c r="U1098" i="10" a="1"/>
  <c r="U1098" i="10" s="1"/>
  <c r="T1098" i="10" a="1"/>
  <c r="T1098" i="10" s="1"/>
  <c r="S1111" i="10"/>
  <c r="AC1051" i="10" a="1"/>
  <c r="AC1051" i="10" s="1"/>
  <c r="W1051" i="10" a="1"/>
  <c r="W1051" i="10" s="1"/>
  <c r="V1051" i="10" a="1"/>
  <c r="V1051" i="10" s="1"/>
  <c r="AB1051" i="10" a="1"/>
  <c r="AB1051" i="10" s="1"/>
  <c r="U1051" i="10" a="1"/>
  <c r="U1051" i="10" s="1"/>
  <c r="AA1051" i="10" a="1"/>
  <c r="AA1051" i="10" s="1"/>
  <c r="Z1051" i="10" a="1"/>
  <c r="Z1051" i="10" s="1"/>
  <c r="T1051" i="10" a="1"/>
  <c r="T1051" i="10" s="1"/>
  <c r="Y1051" i="10" a="1"/>
  <c r="Y1051" i="10" s="1"/>
  <c r="X1051" i="10" a="1"/>
  <c r="X1051" i="10" s="1"/>
  <c r="S1183" i="10"/>
  <c r="AB1123" i="10" a="1"/>
  <c r="AB1123" i="10" s="1"/>
  <c r="W1123" i="10" a="1"/>
  <c r="W1123" i="10" s="1"/>
  <c r="AA1123" i="10" a="1"/>
  <c r="AA1123" i="10" s="1"/>
  <c r="V1123" i="10" a="1"/>
  <c r="V1123" i="10" s="1"/>
  <c r="Y1123" i="10" a="1"/>
  <c r="Y1123" i="10" s="1"/>
  <c r="U1123" i="10" a="1"/>
  <c r="U1123" i="10" s="1"/>
  <c r="T1123" i="10" a="1"/>
  <c r="T1123" i="10" s="1"/>
  <c r="AC1123" i="10" a="1"/>
  <c r="AC1123" i="10" s="1"/>
  <c r="Z1123" i="10" a="1"/>
  <c r="Z1123" i="10" s="1"/>
  <c r="X1123" i="10" a="1"/>
  <c r="X1123" i="10" s="1"/>
  <c r="T1053" i="10" a="1"/>
  <c r="T1053" i="10" s="1"/>
  <c r="Z1053" i="10" a="1"/>
  <c r="Z1053" i="10" s="1"/>
  <c r="Y1053" i="10" a="1"/>
  <c r="Y1053" i="10" s="1"/>
  <c r="X1053" i="10" a="1"/>
  <c r="X1053" i="10" s="1"/>
  <c r="S1113" i="10"/>
  <c r="W1053" i="10" a="1"/>
  <c r="W1053" i="10" s="1"/>
  <c r="AC1053" i="10" a="1"/>
  <c r="AC1053" i="10" s="1"/>
  <c r="AB1053" i="10" a="1"/>
  <c r="AB1053" i="10" s="1"/>
  <c r="V1053" i="10" a="1"/>
  <c r="V1053" i="10" s="1"/>
  <c r="U1053" i="10" a="1"/>
  <c r="U1053" i="10" s="1"/>
  <c r="AA1053" i="10" a="1"/>
  <c r="AA1053" i="10" s="1"/>
  <c r="AA1082" i="10" a="1"/>
  <c r="AA1082" i="10" s="1"/>
  <c r="W1082" i="10" a="1"/>
  <c r="W1082" i="10" s="1"/>
  <c r="Z1082" i="10" a="1"/>
  <c r="Z1082" i="10" s="1"/>
  <c r="V1082" i="10" a="1"/>
  <c r="V1082" i="10" s="1"/>
  <c r="X1082" i="10" a="1"/>
  <c r="X1082" i="10" s="1"/>
  <c r="U1082" i="10" a="1"/>
  <c r="U1082" i="10" s="1"/>
  <c r="T1082" i="10" a="1"/>
  <c r="T1082" i="10" s="1"/>
  <c r="AC1082" i="10" a="1"/>
  <c r="AC1082" i="10" s="1"/>
  <c r="AB1082" i="10" a="1"/>
  <c r="AB1082" i="10" s="1"/>
  <c r="S1142" i="10"/>
  <c r="Y1082" i="10" a="1"/>
  <c r="Y1082" i="10" s="1"/>
  <c r="T39" i="26"/>
  <c r="S39" i="26"/>
  <c r="O40" i="26"/>
  <c r="R40" i="26" s="1"/>
  <c r="N40" i="26"/>
  <c r="Q40" i="26" s="1"/>
  <c r="M41" i="26"/>
  <c r="P40" i="26"/>
  <c r="S1161" i="10"/>
  <c r="Z1101" i="10" a="1"/>
  <c r="Z1101" i="10" s="1"/>
  <c r="V1101" i="10" a="1"/>
  <c r="V1101" i="10" s="1"/>
  <c r="AC1101" i="10" a="1"/>
  <c r="AC1101" i="10" s="1"/>
  <c r="Y1101" i="10" a="1"/>
  <c r="Y1101" i="10" s="1"/>
  <c r="U1101" i="10" a="1"/>
  <c r="U1101" i="10" s="1"/>
  <c r="AB1101" i="10" a="1"/>
  <c r="AB1101" i="10" s="1"/>
  <c r="AA1101" i="10" a="1"/>
  <c r="AA1101" i="10" s="1"/>
  <c r="X1101" i="10" a="1"/>
  <c r="X1101" i="10" s="1"/>
  <c r="W1101" i="10" a="1"/>
  <c r="W1101" i="10" s="1"/>
  <c r="T1101" i="10" a="1"/>
  <c r="T1101" i="10" s="1"/>
  <c r="S1119" i="10"/>
  <c r="X1059" i="10" a="1"/>
  <c r="X1059" i="10" s="1"/>
  <c r="AC1059" i="10" a="1"/>
  <c r="AC1059" i="10" s="1"/>
  <c r="W1059" i="10" a="1"/>
  <c r="W1059" i="10" s="1"/>
  <c r="V1059" i="10" a="1"/>
  <c r="V1059" i="10" s="1"/>
  <c r="AB1059" i="10" a="1"/>
  <c r="AB1059" i="10" s="1"/>
  <c r="U1059" i="10" a="1"/>
  <c r="U1059" i="10" s="1"/>
  <c r="AA1059" i="10" a="1"/>
  <c r="AA1059" i="10" s="1"/>
  <c r="Z1059" i="10" a="1"/>
  <c r="Z1059" i="10" s="1"/>
  <c r="T1059" i="10" a="1"/>
  <c r="T1059" i="10" s="1"/>
  <c r="Y1059" i="10" a="1"/>
  <c r="Y1059" i="10" s="1"/>
  <c r="BJ1592" i="22" a="1"/>
  <c r="BJ1592" i="22" s="1"/>
  <c r="BI1592" i="22" a="1"/>
  <c r="BI1592" i="22" s="1"/>
  <c r="BK1592" i="22" a="1"/>
  <c r="BK1592" i="22" s="1"/>
  <c r="BH1592" i="22" a="1"/>
  <c r="BH1592" i="22" s="1"/>
  <c r="BG1064" i="22"/>
  <c r="BG512" i="22"/>
  <c r="BK488" i="22" a="1"/>
  <c r="BK488" i="22" s="1"/>
  <c r="BI488" i="22" a="1"/>
  <c r="BI488" i="22" s="1"/>
  <c r="BJ488" i="22" a="1"/>
  <c r="BJ488" i="22" s="1"/>
  <c r="BH488" i="22" a="1"/>
  <c r="BH488" i="22" s="1"/>
  <c r="BG1616" i="22"/>
  <c r="BJ1040" i="22" a="1"/>
  <c r="BJ1040" i="22" s="1"/>
  <c r="BK1040" i="22" a="1"/>
  <c r="BK1040" i="22" s="1"/>
  <c r="BI1040" i="22" a="1"/>
  <c r="BI1040" i="22" s="1"/>
  <c r="BH1040" i="22" a="1"/>
  <c r="BH1040" i="22" s="1"/>
  <c r="BH1608" i="22" a="1"/>
  <c r="BH1608" i="22" s="1"/>
  <c r="BJ1608" i="22" a="1"/>
  <c r="BJ1608" i="22" s="1"/>
  <c r="BI1608" i="22" a="1"/>
  <c r="BI1608" i="22" s="1"/>
  <c r="BK1608" i="22" a="1"/>
  <c r="BK1608" i="22" s="1"/>
  <c r="BG1080" i="22"/>
  <c r="BG528" i="22"/>
  <c r="BG1632" i="22"/>
  <c r="BI1056" i="22" a="1"/>
  <c r="BI1056" i="22" s="1"/>
  <c r="BH1056" i="22" a="1"/>
  <c r="BH1056" i="22" s="1"/>
  <c r="BJ1056" i="22" a="1"/>
  <c r="BJ1056" i="22" s="1"/>
  <c r="BK1056" i="22" a="1"/>
  <c r="BK1056" i="22" s="1"/>
  <c r="L78" i="9"/>
  <c r="C82" i="9"/>
  <c r="K78" i="9"/>
  <c r="J78" i="9"/>
  <c r="S1110" i="10"/>
  <c r="U1050" i="10" a="1"/>
  <c r="U1050" i="10" s="1"/>
  <c r="AA1050" i="10" a="1"/>
  <c r="AA1050" i="10" s="1"/>
  <c r="T1050" i="10" a="1"/>
  <c r="T1050" i="10" s="1"/>
  <c r="Z1050" i="10" a="1"/>
  <c r="Z1050" i="10" s="1"/>
  <c r="Y1050" i="10" a="1"/>
  <c r="Y1050" i="10" s="1"/>
  <c r="X1050" i="10" a="1"/>
  <c r="X1050" i="10" s="1"/>
  <c r="AC1050" i="10" a="1"/>
  <c r="AC1050" i="10" s="1"/>
  <c r="W1050" i="10" a="1"/>
  <c r="W1050" i="10" s="1"/>
  <c r="AB1050" i="10" a="1"/>
  <c r="AB1050" i="10" s="1"/>
  <c r="V1050" i="10" a="1"/>
  <c r="V1050" i="10" s="1"/>
  <c r="CA453" i="22" a="1"/>
  <c r="CA453" i="22" s="1"/>
  <c r="CF453" i="22" a="1"/>
  <c r="CF453" i="22" s="1"/>
  <c r="BZ453" i="22" a="1"/>
  <c r="BZ453" i="22" s="1"/>
  <c r="CE453" i="22" a="1"/>
  <c r="CE453" i="22" s="1"/>
  <c r="BW453" i="22" a="1"/>
  <c r="BW453" i="22" s="1"/>
  <c r="BV477" i="22"/>
  <c r="CB453" i="22" a="1"/>
  <c r="CB453" i="22" s="1"/>
  <c r="BY453" i="22" a="1"/>
  <c r="BY453" i="22" s="1"/>
  <c r="BX453" i="22" a="1"/>
  <c r="BX453" i="22" s="1"/>
  <c r="CD453" i="22" a="1"/>
  <c r="CD453" i="22" s="1"/>
  <c r="CC453" i="22" a="1"/>
  <c r="CC453" i="22" s="1"/>
  <c r="S1127" i="10"/>
  <c r="Z1067" i="10" a="1"/>
  <c r="Z1067" i="10" s="1"/>
  <c r="T1067" i="10" a="1"/>
  <c r="T1067" i="10" s="1"/>
  <c r="Y1067" i="10" a="1"/>
  <c r="Y1067" i="10" s="1"/>
  <c r="X1067" i="10" a="1"/>
  <c r="X1067" i="10" s="1"/>
  <c r="AC1067" i="10" a="1"/>
  <c r="AC1067" i="10" s="1"/>
  <c r="W1067" i="10" a="1"/>
  <c r="W1067" i="10" s="1"/>
  <c r="V1067" i="10" a="1"/>
  <c r="V1067" i="10" s="1"/>
  <c r="AB1067" i="10" a="1"/>
  <c r="AB1067" i="10" s="1"/>
  <c r="U1067" i="10" a="1"/>
  <c r="U1067" i="10" s="1"/>
  <c r="AA1067" i="10" a="1"/>
  <c r="AA1067" i="10" s="1"/>
  <c r="Y1052" i="10" a="1"/>
  <c r="Y1052" i="10" s="1"/>
  <c r="X1052" i="10" a="1"/>
  <c r="X1052" i="10" s="1"/>
  <c r="W1052" i="10" a="1"/>
  <c r="W1052" i="10" s="1"/>
  <c r="AC1052" i="10" a="1"/>
  <c r="AC1052" i="10" s="1"/>
  <c r="V1052" i="10" a="1"/>
  <c r="V1052" i="10" s="1"/>
  <c r="S1112" i="10"/>
  <c r="AB1052" i="10" a="1"/>
  <c r="AB1052" i="10" s="1"/>
  <c r="AA1052" i="10" a="1"/>
  <c r="AA1052" i="10" s="1"/>
  <c r="U1052" i="10" a="1"/>
  <c r="U1052" i="10" s="1"/>
  <c r="Z1052" i="10" a="1"/>
  <c r="Z1052" i="10" s="1"/>
  <c r="T1052" i="10" a="1"/>
  <c r="T1052" i="10" s="1"/>
  <c r="E64" i="28"/>
  <c r="S1121" i="10"/>
  <c r="AB1061" i="10" a="1"/>
  <c r="AB1061" i="10" s="1"/>
  <c r="V1061" i="10" a="1"/>
  <c r="V1061" i="10" s="1"/>
  <c r="AA1061" i="10" a="1"/>
  <c r="AA1061" i="10" s="1"/>
  <c r="U1061" i="10" a="1"/>
  <c r="U1061" i="10" s="1"/>
  <c r="T1061" i="10" a="1"/>
  <c r="T1061" i="10" s="1"/>
  <c r="Z1061" i="10" a="1"/>
  <c r="Z1061" i="10" s="1"/>
  <c r="Y1061" i="10" a="1"/>
  <c r="Y1061" i="10" s="1"/>
  <c r="X1061" i="10" a="1"/>
  <c r="X1061" i="10" s="1"/>
  <c r="W1061" i="10" a="1"/>
  <c r="W1061" i="10" s="1"/>
  <c r="AC1061" i="10" a="1"/>
  <c r="AC1061" i="10" s="1"/>
  <c r="S1143" i="10"/>
  <c r="AB1083" i="10" a="1"/>
  <c r="AB1083" i="10" s="1"/>
  <c r="X1083" i="10" a="1"/>
  <c r="X1083" i="10" s="1"/>
  <c r="T1083" i="10" a="1"/>
  <c r="T1083" i="10" s="1"/>
  <c r="AA1083" i="10" a="1"/>
  <c r="AA1083" i="10" s="1"/>
  <c r="W1083" i="10" a="1"/>
  <c r="W1083" i="10" s="1"/>
  <c r="V1083" i="10" a="1"/>
  <c r="V1083" i="10" s="1"/>
  <c r="U1083" i="10" a="1"/>
  <c r="U1083" i="10" s="1"/>
  <c r="AC1083" i="10" a="1"/>
  <c r="AC1083" i="10" s="1"/>
  <c r="Z1083" i="10" a="1"/>
  <c r="Z1083" i="10" s="1"/>
  <c r="Y1083" i="10" a="1"/>
  <c r="Y1083" i="10" s="1"/>
  <c r="AA1045" i="10" a="1"/>
  <c r="AA1045" i="10" s="1"/>
  <c r="W1045" i="10" a="1"/>
  <c r="W1045" i="10" s="1"/>
  <c r="Z1045" i="10" a="1"/>
  <c r="Z1045" i="10" s="1"/>
  <c r="V1045" i="10" a="1"/>
  <c r="V1045" i="10" s="1"/>
  <c r="S1105" i="10"/>
  <c r="AB1045" i="10" a="1"/>
  <c r="AB1045" i="10" s="1"/>
  <c r="X1045" i="10" a="1"/>
  <c r="X1045" i="10" s="1"/>
  <c r="T1045" i="10" a="1"/>
  <c r="T1045" i="10" s="1"/>
  <c r="Y1045" i="10" a="1"/>
  <c r="Y1045" i="10" s="1"/>
  <c r="U1045" i="10" a="1"/>
  <c r="U1045" i="10" s="1"/>
  <c r="AC1045" i="10" a="1"/>
  <c r="AC1045" i="10" s="1"/>
  <c r="BH1607" i="22" a="1"/>
  <c r="BH1607" i="22" s="1"/>
  <c r="BJ1607" i="22" a="1"/>
  <c r="BJ1607" i="22" s="1"/>
  <c r="BK1607" i="22" a="1"/>
  <c r="BK1607" i="22" s="1"/>
  <c r="BI1607" i="22" a="1"/>
  <c r="BI1607" i="22" s="1"/>
  <c r="BG1079" i="22"/>
  <c r="BG527" i="22"/>
  <c r="BG1631" i="22"/>
  <c r="BK1055" i="22" a="1"/>
  <c r="BK1055" i="22" s="1"/>
  <c r="BJ1055" i="22" a="1"/>
  <c r="BJ1055" i="22" s="1"/>
  <c r="BH1055" i="22" a="1"/>
  <c r="BH1055" i="22" s="1"/>
  <c r="BI1055" i="22" a="1"/>
  <c r="BI1055" i="22" s="1"/>
  <c r="BH1594" i="22" a="1"/>
  <c r="BH1594" i="22" s="1"/>
  <c r="BJ1594" i="22" a="1"/>
  <c r="BJ1594" i="22" s="1"/>
  <c r="BI1594" i="22" a="1"/>
  <c r="BI1594" i="22" s="1"/>
  <c r="BK1594" i="22" a="1"/>
  <c r="BK1594" i="22" s="1"/>
  <c r="BG1066" i="22"/>
  <c r="BG514" i="22"/>
  <c r="BI490" i="22" a="1"/>
  <c r="BI490" i="22" s="1"/>
  <c r="BK490" i="22" a="1"/>
  <c r="BK490" i="22" s="1"/>
  <c r="BJ490" i="22" a="1"/>
  <c r="BJ490" i="22" s="1"/>
  <c r="BH490" i="22" a="1"/>
  <c r="BH490" i="22" s="1"/>
  <c r="BG1618" i="22"/>
  <c r="BK1042" i="22" a="1"/>
  <c r="BK1042" i="22" s="1"/>
  <c r="BH1042" i="22" a="1"/>
  <c r="BH1042" i="22" s="1"/>
  <c r="BI1042" i="22" a="1"/>
  <c r="BI1042" i="22" s="1"/>
  <c r="BJ1042" i="22" a="1"/>
  <c r="BJ1042" i="22" s="1"/>
  <c r="S1196" i="10"/>
  <c r="AA1136" i="10" a="1"/>
  <c r="AA1136" i="10" s="1"/>
  <c r="V1136" i="10" a="1"/>
  <c r="V1136" i="10" s="1"/>
  <c r="Z1136" i="10" a="1"/>
  <c r="Z1136" i="10" s="1"/>
  <c r="U1136" i="10" a="1"/>
  <c r="U1136" i="10" s="1"/>
  <c r="Y1136" i="10" a="1"/>
  <c r="Y1136" i="10" s="1"/>
  <c r="X1136" i="10" a="1"/>
  <c r="X1136" i="10" s="1"/>
  <c r="W1136" i="10" a="1"/>
  <c r="W1136" i="10" s="1"/>
  <c r="T1136" i="10" a="1"/>
  <c r="T1136" i="10" s="1"/>
  <c r="AC1136" i="10" a="1"/>
  <c r="AC1136" i="10" s="1"/>
  <c r="AB1136" i="10" a="1"/>
  <c r="AB1136" i="10" s="1"/>
  <c r="BI1589" i="22" a="1"/>
  <c r="BI1589" i="22" s="1"/>
  <c r="BK1589" i="22" a="1"/>
  <c r="BK1589" i="22" s="1"/>
  <c r="BH1589" i="22" a="1"/>
  <c r="BH1589" i="22" s="1"/>
  <c r="BJ1589" i="22" a="1"/>
  <c r="BJ1589" i="22" s="1"/>
  <c r="BG1061" i="22"/>
  <c r="BG509" i="22"/>
  <c r="BG1613" i="22"/>
  <c r="BK1037" i="22" a="1"/>
  <c r="BK1037" i="22" s="1"/>
  <c r="BH1037" i="22" a="1"/>
  <c r="BH1037" i="22" s="1"/>
  <c r="BI1037" i="22" a="1"/>
  <c r="BI1037" i="22" s="1"/>
  <c r="BJ1037" i="22" a="1"/>
  <c r="BJ1037" i="22" s="1"/>
  <c r="S1175" i="10"/>
  <c r="AC1115" i="10" a="1"/>
  <c r="AC1115" i="10" s="1"/>
  <c r="T1115" i="10" a="1"/>
  <c r="T1115" i="10" s="1"/>
  <c r="X1115" i="10" a="1"/>
  <c r="X1115" i="10" s="1"/>
  <c r="AB1115" i="10" a="1"/>
  <c r="AB1115" i="10" s="1"/>
  <c r="W1115" i="10" a="1"/>
  <c r="W1115" i="10" s="1"/>
  <c r="V1115" i="10" a="1"/>
  <c r="V1115" i="10" s="1"/>
  <c r="Y1115" i="10" a="1"/>
  <c r="Y1115" i="10" s="1"/>
  <c r="U1115" i="10" a="1"/>
  <c r="U1115" i="10" s="1"/>
  <c r="AA1115" i="10" a="1"/>
  <c r="AA1115" i="10" s="1"/>
  <c r="Z1115" i="10" a="1"/>
  <c r="Z1115" i="10" s="1"/>
  <c r="Z1044" i="10" a="1"/>
  <c r="Z1044" i="10" s="1"/>
  <c r="V1044" i="10" a="1"/>
  <c r="V1044" i="10" s="1"/>
  <c r="AC1044" i="10" a="1"/>
  <c r="AC1044" i="10" s="1"/>
  <c r="Y1044" i="10" a="1"/>
  <c r="Y1044" i="10" s="1"/>
  <c r="U1044" i="10" a="1"/>
  <c r="U1044" i="10" s="1"/>
  <c r="S1104" i="10"/>
  <c r="AA1044" i="10" a="1"/>
  <c r="AA1044" i="10" s="1"/>
  <c r="W1044" i="10" a="1"/>
  <c r="W1044" i="10" s="1"/>
  <c r="T1044" i="10" a="1"/>
  <c r="T1044" i="10" s="1"/>
  <c r="AB1044" i="10" a="1"/>
  <c r="AB1044" i="10" s="1"/>
  <c r="X1044" i="10" a="1"/>
  <c r="X1044" i="10" s="1"/>
  <c r="S1084" i="10"/>
  <c r="AC1024" i="10" a="1"/>
  <c r="AC1024" i="10" s="1"/>
  <c r="Y1024" i="10" a="1"/>
  <c r="Y1024" i="10" s="1"/>
  <c r="U1024" i="10" a="1"/>
  <c r="U1024" i="10" s="1"/>
  <c r="AB1024" i="10" a="1"/>
  <c r="AB1024" i="10" s="1"/>
  <c r="X1024" i="10" a="1"/>
  <c r="X1024" i="10" s="1"/>
  <c r="T1024" i="10" a="1"/>
  <c r="T1024" i="10" s="1"/>
  <c r="AA1024" i="10" a="1"/>
  <c r="AA1024" i="10" s="1"/>
  <c r="W1024" i="10" a="1"/>
  <c r="W1024" i="10" s="1"/>
  <c r="Z1024" i="10" a="1"/>
  <c r="Z1024" i="10" s="1"/>
  <c r="V1024" i="10" a="1"/>
  <c r="V1024" i="10" s="1"/>
  <c r="S1103" i="10"/>
  <c r="AC1043" i="10" a="1"/>
  <c r="AC1043" i="10" s="1"/>
  <c r="Y1043" i="10" a="1"/>
  <c r="Y1043" i="10" s="1"/>
  <c r="U1043" i="10" a="1"/>
  <c r="U1043" i="10" s="1"/>
  <c r="AB1043" i="10" a="1"/>
  <c r="AB1043" i="10" s="1"/>
  <c r="X1043" i="10" a="1"/>
  <c r="X1043" i="10" s="1"/>
  <c r="T1043" i="10" a="1"/>
  <c r="T1043" i="10" s="1"/>
  <c r="Z1043" i="10" a="1"/>
  <c r="Z1043" i="10" s="1"/>
  <c r="V1043" i="10" a="1"/>
  <c r="V1043" i="10" s="1"/>
  <c r="AA1043" i="10" a="1"/>
  <c r="AA1043" i="10" s="1"/>
  <c r="W1043" i="10" a="1"/>
  <c r="W1043" i="10" s="1"/>
  <c r="BH1602" i="22" a="1"/>
  <c r="BH1602" i="22" s="1"/>
  <c r="BJ1602" i="22" a="1"/>
  <c r="BJ1602" i="22" s="1"/>
  <c r="BI1602" i="22" a="1"/>
  <c r="BI1602" i="22" s="1"/>
  <c r="BK1602" i="22" a="1"/>
  <c r="BK1602" i="22" s="1"/>
  <c r="BG1074" i="22"/>
  <c r="BG522" i="22"/>
  <c r="BG1626" i="22"/>
  <c r="BH1050" i="22" a="1"/>
  <c r="BH1050" i="22" s="1"/>
  <c r="BI1050" i="22" a="1"/>
  <c r="BI1050" i="22" s="1"/>
  <c r="BJ1050" i="22" a="1"/>
  <c r="BJ1050" i="22" s="1"/>
  <c r="BK1050" i="22" a="1"/>
  <c r="BK1050" i="22" s="1"/>
  <c r="S1128" i="10"/>
  <c r="AB1068" i="10" a="1"/>
  <c r="AB1068" i="10" s="1"/>
  <c r="AA1068" i="10" a="1"/>
  <c r="AA1068" i="10" s="1"/>
  <c r="U1068" i="10" a="1"/>
  <c r="U1068" i="10" s="1"/>
  <c r="Z1068" i="10" a="1"/>
  <c r="Z1068" i="10" s="1"/>
  <c r="T1068" i="10" a="1"/>
  <c r="T1068" i="10" s="1"/>
  <c r="Y1068" i="10" a="1"/>
  <c r="Y1068" i="10" s="1"/>
  <c r="X1068" i="10" a="1"/>
  <c r="X1068" i="10" s="1"/>
  <c r="W1068" i="10" a="1"/>
  <c r="W1068" i="10" s="1"/>
  <c r="AC1068" i="10" a="1"/>
  <c r="AC1068" i="10" s="1"/>
  <c r="V1068" i="10" a="1"/>
  <c r="V1068" i="10" s="1"/>
  <c r="Z1074" i="10" a="1"/>
  <c r="Z1074" i="10" s="1"/>
  <c r="Y1074" i="10" a="1"/>
  <c r="Y1074" i="10" s="1"/>
  <c r="S1134" i="10"/>
  <c r="X1074" i="10" a="1"/>
  <c r="X1074" i="10" s="1"/>
  <c r="AC1074" i="10" a="1"/>
  <c r="AC1074" i="10" s="1"/>
  <c r="W1074" i="10" a="1"/>
  <c r="W1074" i="10" s="1"/>
  <c r="AB1074" i="10" a="1"/>
  <c r="AB1074" i="10" s="1"/>
  <c r="V1074" i="10" a="1"/>
  <c r="V1074" i="10" s="1"/>
  <c r="U1074" i="10" a="1"/>
  <c r="U1074" i="10" s="1"/>
  <c r="AA1074" i="10" a="1"/>
  <c r="AA1074" i="10" s="1"/>
  <c r="T1074" i="10" a="1"/>
  <c r="T1074" i="10" s="1"/>
  <c r="BI1590" i="22" a="1"/>
  <c r="BI1590" i="22" s="1"/>
  <c r="BH1590" i="22" a="1"/>
  <c r="BH1590" i="22" s="1"/>
  <c r="BJ1590" i="22" a="1"/>
  <c r="BJ1590" i="22" s="1"/>
  <c r="BK1590" i="22" a="1"/>
  <c r="BK1590" i="22" s="1"/>
  <c r="BG1062" i="22"/>
  <c r="BG510" i="22"/>
  <c r="BH486" i="22" a="1"/>
  <c r="BH486" i="22" s="1"/>
  <c r="BK486" i="22" a="1"/>
  <c r="BK486" i="22" s="1"/>
  <c r="BI486" i="22" a="1"/>
  <c r="BI486" i="22" s="1"/>
  <c r="BJ486" i="22" a="1"/>
  <c r="BJ486" i="22" s="1"/>
  <c r="BG1614" i="22"/>
  <c r="BI1038" i="22" a="1"/>
  <c r="BI1038" i="22" s="1"/>
  <c r="BH1038" i="22" a="1"/>
  <c r="BH1038" i="22" s="1"/>
  <c r="BJ1038" i="22" a="1"/>
  <c r="BJ1038" i="22" s="1"/>
  <c r="BK1038" i="22" a="1"/>
  <c r="BK1038" i="22" s="1"/>
  <c r="CA417" i="22" a="1"/>
  <c r="CA417" i="22" s="1"/>
  <c r="CF417" i="22" a="1"/>
  <c r="CF417" i="22" s="1"/>
  <c r="BZ417" i="22" a="1"/>
  <c r="BZ417" i="22" s="1"/>
  <c r="CE417" i="22" a="1"/>
  <c r="CE417" i="22" s="1"/>
  <c r="BW417" i="22" a="1"/>
  <c r="BW417" i="22" s="1"/>
  <c r="BV441" i="22"/>
  <c r="CB417" i="22" a="1"/>
  <c r="CB417" i="22" s="1"/>
  <c r="BY417" i="22" a="1"/>
  <c r="BY417" i="22" s="1"/>
  <c r="BX417" i="22" a="1"/>
  <c r="BX417" i="22" s="1"/>
  <c r="BI489" i="22" s="1" a="1"/>
  <c r="BI489" i="22" s="1"/>
  <c r="CD417" i="22" a="1"/>
  <c r="CD417" i="22" s="1"/>
  <c r="CC417" i="22" a="1"/>
  <c r="CC417" i="22" s="1"/>
  <c r="S1166" i="10"/>
  <c r="AA1106" i="10" a="1"/>
  <c r="AA1106" i="10" s="1"/>
  <c r="W1106" i="10" a="1"/>
  <c r="W1106" i="10" s="1"/>
  <c r="Z1106" i="10" a="1"/>
  <c r="Z1106" i="10" s="1"/>
  <c r="V1106" i="10" a="1"/>
  <c r="V1106" i="10" s="1"/>
  <c r="Y1106" i="10" a="1"/>
  <c r="Y1106" i="10" s="1"/>
  <c r="X1106" i="10" a="1"/>
  <c r="X1106" i="10" s="1"/>
  <c r="U1106" i="10" a="1"/>
  <c r="U1106" i="10" s="1"/>
  <c r="T1106" i="10" a="1"/>
  <c r="T1106" i="10" s="1"/>
  <c r="AC1106" i="10" a="1"/>
  <c r="AC1106" i="10" s="1"/>
  <c r="AB1106" i="10" a="1"/>
  <c r="AB1106" i="10" s="1"/>
  <c r="CA448" i="22" a="1"/>
  <c r="CA448" i="22" s="1"/>
  <c r="CF448" i="22" a="1"/>
  <c r="CF448" i="22" s="1"/>
  <c r="BZ448" i="22" a="1"/>
  <c r="BZ448" i="22" s="1"/>
  <c r="CE448" i="22" a="1"/>
  <c r="CE448" i="22" s="1"/>
  <c r="BW448" i="22" a="1"/>
  <c r="BW448" i="22" s="1"/>
  <c r="BV472" i="22"/>
  <c r="CB448" i="22" a="1"/>
  <c r="CB448" i="22" s="1"/>
  <c r="CD448" i="22" a="1"/>
  <c r="CD448" i="22" s="1"/>
  <c r="CC448" i="22" a="1"/>
  <c r="CC448" i="22" s="1"/>
  <c r="BY448" i="22" a="1"/>
  <c r="BY448" i="22" s="1"/>
  <c r="BX448" i="22" a="1"/>
  <c r="BX448" i="22" s="1"/>
  <c r="S1153" i="10"/>
  <c r="Z1093" i="10" a="1"/>
  <c r="Z1093" i="10" s="1"/>
  <c r="V1093" i="10" a="1"/>
  <c r="V1093" i="10" s="1"/>
  <c r="AC1093" i="10" a="1"/>
  <c r="AC1093" i="10" s="1"/>
  <c r="Y1093" i="10" a="1"/>
  <c r="Y1093" i="10" s="1"/>
  <c r="U1093" i="10" a="1"/>
  <c r="U1093" i="10" s="1"/>
  <c r="T1093" i="10" a="1"/>
  <c r="T1093" i="10" s="1"/>
  <c r="AB1093" i="10" a="1"/>
  <c r="AB1093" i="10" s="1"/>
  <c r="AA1093" i="10" a="1"/>
  <c r="AA1093" i="10" s="1"/>
  <c r="X1093" i="10" a="1"/>
  <c r="X1093" i="10" s="1"/>
  <c r="W1093" i="10" a="1"/>
  <c r="W1093" i="10" s="1"/>
  <c r="E75" i="9"/>
  <c r="Q76" i="9" s="1"/>
  <c r="R71" i="9"/>
  <c r="Q71" i="9"/>
  <c r="P71" i="9"/>
  <c r="S1091" i="10"/>
  <c r="AB1031" i="10" a="1"/>
  <c r="AB1031" i="10" s="1"/>
  <c r="X1031" i="10" a="1"/>
  <c r="X1031" i="10" s="1"/>
  <c r="T1031" i="10" a="1"/>
  <c r="T1031" i="10" s="1"/>
  <c r="AA1031" i="10" a="1"/>
  <c r="AA1031" i="10" s="1"/>
  <c r="W1031" i="10" a="1"/>
  <c r="W1031" i="10" s="1"/>
  <c r="Z1031" i="10" a="1"/>
  <c r="Z1031" i="10" s="1"/>
  <c r="V1031" i="10" a="1"/>
  <c r="V1031" i="10" s="1"/>
  <c r="Y1031" i="10" a="1"/>
  <c r="Y1031" i="10" s="1"/>
  <c r="U1031" i="10" a="1"/>
  <c r="U1031" i="10" s="1"/>
  <c r="AC1031" i="10" a="1"/>
  <c r="AC1031" i="10" s="1"/>
  <c r="S1099" i="10"/>
  <c r="AC1039" i="10" a="1"/>
  <c r="AC1039" i="10" s="1"/>
  <c r="Y1039" i="10" a="1"/>
  <c r="Y1039" i="10" s="1"/>
  <c r="AB1039" i="10" a="1"/>
  <c r="AB1039" i="10" s="1"/>
  <c r="X1039" i="10" a="1"/>
  <c r="X1039" i="10" s="1"/>
  <c r="Z1039" i="10" a="1"/>
  <c r="Z1039" i="10" s="1"/>
  <c r="AA1039" i="10" a="1"/>
  <c r="AA1039" i="10" s="1"/>
  <c r="W1039" i="10" a="1"/>
  <c r="W1039" i="10" s="1"/>
  <c r="V1039" i="10" a="1"/>
  <c r="V1039" i="10" s="1"/>
  <c r="U1039" i="10" a="1"/>
  <c r="U1039" i="10" s="1"/>
  <c r="T1039" i="10" a="1"/>
  <c r="T1039" i="10" s="1"/>
  <c r="BK1587" i="22" a="1"/>
  <c r="BK1587" i="22" s="1"/>
  <c r="BJ1587" i="22" a="1"/>
  <c r="BJ1587" i="22" s="1"/>
  <c r="BH1587" i="22" a="1"/>
  <c r="BH1587" i="22" s="1"/>
  <c r="BI1587" i="22" a="1"/>
  <c r="BI1587" i="22" s="1"/>
  <c r="BG1059" i="22"/>
  <c r="BG507" i="22"/>
  <c r="BI483" i="22" a="1"/>
  <c r="BI483" i="22" s="1"/>
  <c r="BH483" i="22" a="1"/>
  <c r="BH483" i="22" s="1"/>
  <c r="BJ483" i="22" a="1"/>
  <c r="BJ483" i="22" s="1"/>
  <c r="BK483" i="22" a="1"/>
  <c r="BK483" i="22" s="1"/>
  <c r="BG1611" i="22"/>
  <c r="BJ1035" i="22" a="1"/>
  <c r="BJ1035" i="22" s="1"/>
  <c r="BH1035" i="22" a="1"/>
  <c r="BH1035" i="22" s="1"/>
  <c r="BI1035" i="22" a="1"/>
  <c r="BI1035" i="22" s="1"/>
  <c r="BK1035" i="22" a="1"/>
  <c r="BK1035" i="22" s="1"/>
  <c r="CA440" i="22" a="1"/>
  <c r="CA440" i="22" s="1"/>
  <c r="CF440" i="22" a="1"/>
  <c r="CF440" i="22" s="1"/>
  <c r="BZ440" i="22" a="1"/>
  <c r="BZ440" i="22" s="1"/>
  <c r="CE440" i="22" a="1"/>
  <c r="CE440" i="22" s="1"/>
  <c r="BW440" i="22" a="1"/>
  <c r="BW440" i="22" s="1"/>
  <c r="BV464" i="22"/>
  <c r="CB440" i="22" a="1"/>
  <c r="CB440" i="22" s="1"/>
  <c r="CD440" i="22" a="1"/>
  <c r="CD440" i="22" s="1"/>
  <c r="CC440" i="22" a="1"/>
  <c r="CC440" i="22" s="1"/>
  <c r="BY440" i="22" a="1"/>
  <c r="BY440" i="22" s="1"/>
  <c r="BX440" i="22" a="1"/>
  <c r="BX440" i="22" s="1"/>
  <c r="J95" i="7"/>
  <c r="L94" i="11" s="1"/>
  <c r="I95" i="7"/>
  <c r="K94" i="11" s="1"/>
  <c r="P95" i="7"/>
  <c r="V94" i="11" s="1"/>
  <c r="H95" i="7"/>
  <c r="O95" i="7"/>
  <c r="U94" i="11" s="1"/>
  <c r="G95" i="7"/>
  <c r="N95" i="7"/>
  <c r="T94" i="11" s="1"/>
  <c r="F95" i="7"/>
  <c r="H94" i="11" s="1"/>
  <c r="B100" i="7"/>
  <c r="M95" i="7"/>
  <c r="S94" i="11" s="1"/>
  <c r="E95" i="7"/>
  <c r="G94" i="11" s="1"/>
  <c r="L95" i="7"/>
  <c r="N94" i="11" s="1"/>
  <c r="D95" i="7"/>
  <c r="K95" i="7"/>
  <c r="M94" i="11" s="1"/>
  <c r="C95" i="7"/>
  <c r="X27" i="14"/>
  <c r="Y27" i="14" s="1"/>
  <c r="AI46" i="7"/>
  <c r="AI68" i="7"/>
  <c r="BJ1600" i="22" a="1"/>
  <c r="BJ1600" i="22" s="1"/>
  <c r="BI1600" i="22" a="1"/>
  <c r="BI1600" i="22" s="1"/>
  <c r="BK1600" i="22" a="1"/>
  <c r="BK1600" i="22" s="1"/>
  <c r="BH1600" i="22" a="1"/>
  <c r="BH1600" i="22" s="1"/>
  <c r="BG1072" i="22"/>
  <c r="BG520" i="22"/>
  <c r="BI496" i="22" a="1"/>
  <c r="BI496" i="22" s="1"/>
  <c r="BJ496" i="22" a="1"/>
  <c r="BJ496" i="22" s="1"/>
  <c r="BH496" i="22" a="1"/>
  <c r="BH496" i="22" s="1"/>
  <c r="BK496" i="22" a="1"/>
  <c r="BK496" i="22" s="1"/>
  <c r="BG1624" i="22"/>
  <c r="BJ1048" i="22" a="1"/>
  <c r="BJ1048" i="22" s="1"/>
  <c r="BK1048" i="22" a="1"/>
  <c r="BK1048" i="22" s="1"/>
  <c r="BH1048" i="22" a="1"/>
  <c r="BH1048" i="22" s="1"/>
  <c r="BI1048" i="22" a="1"/>
  <c r="BI1048" i="22" s="1"/>
  <c r="CA431" i="22" a="1"/>
  <c r="CA431" i="22" s="1"/>
  <c r="CF431" i="22" a="1"/>
  <c r="CF431" i="22" s="1"/>
  <c r="BZ431" i="22" a="1"/>
  <c r="BZ431" i="22" s="1"/>
  <c r="BK503" i="22" s="1" a="1"/>
  <c r="BK503" i="22" s="1"/>
  <c r="CE431" i="22" a="1"/>
  <c r="CE431" i="22" s="1"/>
  <c r="BW431" i="22" a="1"/>
  <c r="BW431" i="22" s="1"/>
  <c r="BH503" i="22" s="1" a="1"/>
  <c r="BH503" i="22" s="1"/>
  <c r="BV455" i="22"/>
  <c r="CB431" i="22" a="1"/>
  <c r="CB431" i="22" s="1"/>
  <c r="CD431" i="22" a="1"/>
  <c r="CD431" i="22" s="1"/>
  <c r="CC431" i="22" a="1"/>
  <c r="CC431" i="22" s="1"/>
  <c r="BY431" i="22" a="1"/>
  <c r="BY431" i="22" s="1"/>
  <c r="BJ503" i="22" s="1" a="1"/>
  <c r="BJ503" i="22" s="1"/>
  <c r="BX431" i="22" a="1"/>
  <c r="BX431" i="22" s="1"/>
  <c r="BI503" i="22" s="1" a="1"/>
  <c r="BI503" i="22" s="1"/>
  <c r="S1147" i="10"/>
  <c r="AB1087" i="10" a="1"/>
  <c r="AB1087" i="10" s="1"/>
  <c r="X1087" i="10" a="1"/>
  <c r="X1087" i="10" s="1"/>
  <c r="T1087" i="10" a="1"/>
  <c r="T1087" i="10" s="1"/>
  <c r="AA1087" i="10" a="1"/>
  <c r="AA1087" i="10" s="1"/>
  <c r="W1087" i="10" a="1"/>
  <c r="W1087" i="10" s="1"/>
  <c r="V1087" i="10" a="1"/>
  <c r="V1087" i="10" s="1"/>
  <c r="U1087" i="10" a="1"/>
  <c r="U1087" i="10" s="1"/>
  <c r="AC1087" i="10" a="1"/>
  <c r="AC1087" i="10" s="1"/>
  <c r="Z1087" i="10" a="1"/>
  <c r="Z1087" i="10" s="1"/>
  <c r="Y1087" i="10" a="1"/>
  <c r="Y1087" i="10" s="1"/>
  <c r="S1192" i="10"/>
  <c r="Y1132" i="10" a="1"/>
  <c r="Y1132" i="10" s="1"/>
  <c r="AC1132" i="10" a="1"/>
  <c r="AC1132" i="10" s="1"/>
  <c r="T1132" i="10" a="1"/>
  <c r="T1132" i="10" s="1"/>
  <c r="X1132" i="10" a="1"/>
  <c r="X1132" i="10" s="1"/>
  <c r="AB1132" i="10" a="1"/>
  <c r="AB1132" i="10" s="1"/>
  <c r="AA1132" i="10" a="1"/>
  <c r="AA1132" i="10" s="1"/>
  <c r="V1132" i="10" a="1"/>
  <c r="V1132" i="10" s="1"/>
  <c r="U1132" i="10" a="1"/>
  <c r="U1132" i="10" s="1"/>
  <c r="Z1132" i="10" a="1"/>
  <c r="Z1132" i="10" s="1"/>
  <c r="W1132" i="10" a="1"/>
  <c r="W1132" i="10" s="1"/>
  <c r="BK1596" i="22" a="1"/>
  <c r="BK1596" i="22" s="1"/>
  <c r="BJ1596" i="22" a="1"/>
  <c r="BJ1596" i="22" s="1"/>
  <c r="BI1596" i="22" a="1"/>
  <c r="BI1596" i="22" s="1"/>
  <c r="BH1596" i="22" a="1"/>
  <c r="BH1596" i="22" s="1"/>
  <c r="BG1068" i="22"/>
  <c r="BG516" i="22"/>
  <c r="BI492" i="22" a="1"/>
  <c r="BI492" i="22" s="1"/>
  <c r="BJ492" i="22" a="1"/>
  <c r="BJ492" i="22" s="1"/>
  <c r="BH492" i="22" a="1"/>
  <c r="BH492" i="22" s="1"/>
  <c r="BK492" i="22" a="1"/>
  <c r="BK492" i="22" s="1"/>
  <c r="BG1620" i="22"/>
  <c r="BK1044" i="22" a="1"/>
  <c r="BK1044" i="22" s="1"/>
  <c r="BI1044" i="22" a="1"/>
  <c r="BI1044" i="22" s="1"/>
  <c r="BH1044" i="22" a="1"/>
  <c r="BH1044" i="22" s="1"/>
  <c r="BJ1044" i="22" a="1"/>
  <c r="BJ1044" i="22" s="1"/>
  <c r="C80" i="9"/>
  <c r="K76" i="9"/>
  <c r="F78" i="9"/>
  <c r="U74" i="9"/>
  <c r="T74" i="9"/>
  <c r="S74" i="9"/>
  <c r="S1177" i="10"/>
  <c r="U1117" i="10" a="1"/>
  <c r="U1117" i="10" s="1"/>
  <c r="Y1117" i="10" a="1"/>
  <c r="Y1117" i="10" s="1"/>
  <c r="AC1117" i="10" a="1"/>
  <c r="AC1117" i="10" s="1"/>
  <c r="T1117" i="10" a="1"/>
  <c r="T1117" i="10" s="1"/>
  <c r="X1117" i="10" a="1"/>
  <c r="X1117" i="10" s="1"/>
  <c r="AA1117" i="10" a="1"/>
  <c r="AA1117" i="10" s="1"/>
  <c r="Z1117" i="10" a="1"/>
  <c r="Z1117" i="10" s="1"/>
  <c r="W1117" i="10" a="1"/>
  <c r="W1117" i="10" s="1"/>
  <c r="V1117" i="10" a="1"/>
  <c r="V1117" i="10" s="1"/>
  <c r="AB1117" i="10" a="1"/>
  <c r="AB1117" i="10" s="1"/>
  <c r="BI1591" i="22" a="1"/>
  <c r="BI1591" i="22" s="1"/>
  <c r="BH1591" i="22" a="1"/>
  <c r="BH1591" i="22" s="1"/>
  <c r="BK1591" i="22" a="1"/>
  <c r="BK1591" i="22" s="1"/>
  <c r="BJ1591" i="22" a="1"/>
  <c r="BJ1591" i="22" s="1"/>
  <c r="BG1063" i="22"/>
  <c r="BG511" i="22"/>
  <c r="BG1615" i="22"/>
  <c r="BK1039" i="22" a="1"/>
  <c r="BK1039" i="22" s="1"/>
  <c r="BJ1039" i="22" a="1"/>
  <c r="BJ1039" i="22" s="1"/>
  <c r="BH1039" i="22" a="1"/>
  <c r="BH1039" i="22" s="1"/>
  <c r="BI1039" i="22" a="1"/>
  <c r="BI1039" i="22" s="1"/>
  <c r="Z1040" i="10" a="1"/>
  <c r="Z1040" i="10" s="1"/>
  <c r="V1040" i="10" a="1"/>
  <c r="V1040" i="10" s="1"/>
  <c r="AC1040" i="10" a="1"/>
  <c r="AC1040" i="10" s="1"/>
  <c r="Y1040" i="10" a="1"/>
  <c r="Y1040" i="10" s="1"/>
  <c r="U1040" i="10" a="1"/>
  <c r="U1040" i="10" s="1"/>
  <c r="AA1040" i="10" a="1"/>
  <c r="AA1040" i="10" s="1"/>
  <c r="W1040" i="10" a="1"/>
  <c r="W1040" i="10" s="1"/>
  <c r="AB1040" i="10" a="1"/>
  <c r="AB1040" i="10" s="1"/>
  <c r="X1040" i="10" a="1"/>
  <c r="X1040" i="10" s="1"/>
  <c r="S1100" i="10"/>
  <c r="T1040" i="10" a="1"/>
  <c r="T1040" i="10" s="1"/>
  <c r="BJ1603" i="22" a="1"/>
  <c r="BJ1603" i="22" s="1"/>
  <c r="BH1603" i="22" a="1"/>
  <c r="BH1603" i="22" s="1"/>
  <c r="BI1603" i="22" a="1"/>
  <c r="BI1603" i="22" s="1"/>
  <c r="BK1603" i="22" a="1"/>
  <c r="BK1603" i="22" s="1"/>
  <c r="BG1075" i="22"/>
  <c r="BG523" i="22"/>
  <c r="BK499" i="22" a="1"/>
  <c r="BK499" i="22" s="1"/>
  <c r="BI499" i="22" a="1"/>
  <c r="BI499" i="22" s="1"/>
  <c r="BJ499" i="22" a="1"/>
  <c r="BJ499" i="22" s="1"/>
  <c r="BH499" i="22" a="1"/>
  <c r="BH499" i="22" s="1"/>
  <c r="BG1627" i="22"/>
  <c r="BJ1051" i="22" a="1"/>
  <c r="BJ1051" i="22" s="1"/>
  <c r="BK1051" i="22" a="1"/>
  <c r="BK1051" i="22" s="1"/>
  <c r="BH1051" i="22" a="1"/>
  <c r="BH1051" i="22" s="1"/>
  <c r="BI1051" i="22" a="1"/>
  <c r="BI1051" i="22" s="1"/>
  <c r="K96" i="7"/>
  <c r="M95" i="11" s="1"/>
  <c r="C96" i="7"/>
  <c r="J96" i="7"/>
  <c r="L95" i="11" s="1"/>
  <c r="I96" i="7"/>
  <c r="K95" i="11" s="1"/>
  <c r="P96" i="7"/>
  <c r="V95" i="11" s="1"/>
  <c r="H96" i="7"/>
  <c r="O96" i="7"/>
  <c r="U95" i="11" s="1"/>
  <c r="G96" i="7"/>
  <c r="N96" i="7"/>
  <c r="T95" i="11" s="1"/>
  <c r="F96" i="7"/>
  <c r="H95" i="11" s="1"/>
  <c r="B101" i="7"/>
  <c r="M96" i="7"/>
  <c r="S95" i="11" s="1"/>
  <c r="E96" i="7"/>
  <c r="G95" i="11" s="1"/>
  <c r="L96" i="7"/>
  <c r="N95" i="11" s="1"/>
  <c r="D96" i="7"/>
  <c r="BH1601" i="22" a="1"/>
  <c r="BH1601" i="22" s="1"/>
  <c r="BI1601" i="22" a="1"/>
  <c r="BI1601" i="22" s="1"/>
  <c r="BJ1601" i="22" a="1"/>
  <c r="BJ1601" i="22" s="1"/>
  <c r="BK1601" i="22" a="1"/>
  <c r="BK1601" i="22" s="1"/>
  <c r="BG1073" i="22"/>
  <c r="BG521" i="22"/>
  <c r="BG1625" i="22"/>
  <c r="BK1049" i="22" a="1"/>
  <c r="BK1049" i="22" s="1"/>
  <c r="BH1049" i="22" a="1"/>
  <c r="BH1049" i="22" s="1"/>
  <c r="BI1049" i="22" a="1"/>
  <c r="BI1049" i="22" s="1"/>
  <c r="BJ1049" i="22" a="1"/>
  <c r="BJ1049" i="22" s="1"/>
  <c r="CA426" i="22" a="1"/>
  <c r="CA426" i="22" s="1"/>
  <c r="CF426" i="22" a="1"/>
  <c r="CF426" i="22" s="1"/>
  <c r="BZ426" i="22" a="1"/>
  <c r="BZ426" i="22" s="1"/>
  <c r="BK498" i="22" s="1" a="1"/>
  <c r="BK498" i="22" s="1"/>
  <c r="CE426" i="22" a="1"/>
  <c r="CE426" i="22" s="1"/>
  <c r="BW426" i="22" a="1"/>
  <c r="BW426" i="22" s="1"/>
  <c r="BH498" i="22" s="1" a="1"/>
  <c r="BH498" i="22" s="1"/>
  <c r="BV450" i="22"/>
  <c r="CB426" i="22" a="1"/>
  <c r="CB426" i="22" s="1"/>
  <c r="CD426" i="22" a="1"/>
  <c r="CD426" i="22" s="1"/>
  <c r="CC426" i="22" a="1"/>
  <c r="CC426" i="22" s="1"/>
  <c r="BY426" i="22" a="1"/>
  <c r="BY426" i="22" s="1"/>
  <c r="BJ498" i="22" s="1" a="1"/>
  <c r="BJ498" i="22" s="1"/>
  <c r="BX426" i="22" a="1"/>
  <c r="BX426" i="22" s="1"/>
  <c r="BI498" i="22" s="1" a="1"/>
  <c r="BI498" i="22" s="1"/>
  <c r="CD412" i="22" a="1"/>
  <c r="CD412" i="22" s="1"/>
  <c r="BY412" i="22" a="1"/>
  <c r="BY412" i="22" s="1"/>
  <c r="CC412" i="22" a="1"/>
  <c r="CC412" i="22" s="1"/>
  <c r="CB412" i="22" a="1"/>
  <c r="CB412" i="22" s="1"/>
  <c r="BW412" i="22" a="1"/>
  <c r="BW412" i="22" s="1"/>
  <c r="CE412" i="22" a="1"/>
  <c r="CE412" i="22" s="1"/>
  <c r="BV436" i="22"/>
  <c r="BZ412" i="22" a="1"/>
  <c r="BZ412" i="22" s="1"/>
  <c r="BK484" i="22" s="1" a="1"/>
  <c r="BK484" i="22" s="1"/>
  <c r="CA412" i="22" a="1"/>
  <c r="CA412" i="22" s="1"/>
  <c r="BX412" i="22" a="1"/>
  <c r="BX412" i="22" s="1"/>
  <c r="BI484" i="22" s="1" a="1"/>
  <c r="BI484" i="22" s="1"/>
  <c r="CF412" i="22" a="1"/>
  <c r="CF412" i="22" s="1"/>
  <c r="S1085" i="10"/>
  <c r="Z1025" i="10" a="1"/>
  <c r="Z1025" i="10" s="1"/>
  <c r="V1025" i="10" a="1"/>
  <c r="V1025" i="10" s="1"/>
  <c r="AC1025" i="10" a="1"/>
  <c r="AC1025" i="10" s="1"/>
  <c r="Y1025" i="10" a="1"/>
  <c r="Y1025" i="10" s="1"/>
  <c r="U1025" i="10" a="1"/>
  <c r="U1025" i="10" s="1"/>
  <c r="AB1025" i="10" a="1"/>
  <c r="AB1025" i="10" s="1"/>
  <c r="X1025" i="10" a="1"/>
  <c r="X1025" i="10" s="1"/>
  <c r="T1025" i="10" a="1"/>
  <c r="T1025" i="10" s="1"/>
  <c r="AA1025" i="10" a="1"/>
  <c r="AA1025" i="10" s="1"/>
  <c r="W1025" i="10" a="1"/>
  <c r="W1025" i="10" s="1"/>
  <c r="E81" i="9"/>
  <c r="R77" i="9"/>
  <c r="Q77" i="9"/>
  <c r="P77" i="9"/>
  <c r="U73" i="9"/>
  <c r="T73" i="9"/>
  <c r="S73" i="9"/>
  <c r="F77" i="9"/>
  <c r="CA432" i="22" a="1"/>
  <c r="CA432" i="22" s="1"/>
  <c r="CF432" i="22" a="1"/>
  <c r="CF432" i="22" s="1"/>
  <c r="BZ432" i="22" a="1"/>
  <c r="BZ432" i="22" s="1"/>
  <c r="BK504" i="22" s="1" a="1"/>
  <c r="BK504" i="22" s="1"/>
  <c r="CE432" i="22" a="1"/>
  <c r="CE432" i="22" s="1"/>
  <c r="BW432" i="22" a="1"/>
  <c r="BW432" i="22" s="1"/>
  <c r="BH504" i="22" s="1" a="1"/>
  <c r="BH504" i="22" s="1"/>
  <c r="BV456" i="22"/>
  <c r="CB432" i="22" a="1"/>
  <c r="CB432" i="22" s="1"/>
  <c r="CD432" i="22" a="1"/>
  <c r="CD432" i="22" s="1"/>
  <c r="CC432" i="22" a="1"/>
  <c r="CC432" i="22" s="1"/>
  <c r="BY432" i="22" a="1"/>
  <c r="BY432" i="22" s="1"/>
  <c r="BJ504" i="22" s="1" a="1"/>
  <c r="BJ504" i="22" s="1"/>
  <c r="BX432" i="22" a="1"/>
  <c r="BX432" i="22" s="1"/>
  <c r="BI504" i="22" s="1" a="1"/>
  <c r="BI504" i="22" s="1"/>
  <c r="BK1604" i="22" a="1"/>
  <c r="BK1604" i="22" s="1"/>
  <c r="BJ1604" i="22" a="1"/>
  <c r="BJ1604" i="22" s="1"/>
  <c r="BI1604" i="22" a="1"/>
  <c r="BI1604" i="22" s="1"/>
  <c r="BH1604" i="22" a="1"/>
  <c r="BH1604" i="22" s="1"/>
  <c r="BG1076" i="22"/>
  <c r="BG524" i="22"/>
  <c r="BI500" i="22" a="1"/>
  <c r="BI500" i="22" s="1"/>
  <c r="BH500" i="22" a="1"/>
  <c r="BH500" i="22" s="1"/>
  <c r="BJ500" i="22" a="1"/>
  <c r="BJ500" i="22" s="1"/>
  <c r="BK500" i="22" a="1"/>
  <c r="BK500" i="22" s="1"/>
  <c r="BG1628" i="22"/>
  <c r="BK1052" i="22" a="1"/>
  <c r="BK1052" i="22" s="1"/>
  <c r="BH1052" i="22" a="1"/>
  <c r="BH1052" i="22" s="1"/>
  <c r="BJ1052" i="22" a="1"/>
  <c r="BJ1052" i="22" s="1"/>
  <c r="BI1052" i="22" a="1"/>
  <c r="BI1052" i="22" s="1"/>
  <c r="BK1610" i="22" a="1"/>
  <c r="BK1610" i="22" s="1"/>
  <c r="BH1610" i="22" a="1"/>
  <c r="BH1610" i="22" s="1"/>
  <c r="BJ1610" i="22" a="1"/>
  <c r="BJ1610" i="22" s="1"/>
  <c r="BI1610" i="22" a="1"/>
  <c r="BI1610" i="22" s="1"/>
  <c r="BG1082" i="22"/>
  <c r="BG530" i="22"/>
  <c r="BK506" i="22" a="1"/>
  <c r="BK506" i="22" s="1"/>
  <c r="BI506" i="22" a="1"/>
  <c r="BI506" i="22" s="1"/>
  <c r="BJ506" i="22" a="1"/>
  <c r="BJ506" i="22" s="1"/>
  <c r="BH506" i="22" a="1"/>
  <c r="BH506" i="22" s="1"/>
  <c r="BG1634" i="22"/>
  <c r="BI1058" i="22" a="1"/>
  <c r="BI1058" i="22" s="1"/>
  <c r="BJ1058" i="22" a="1"/>
  <c r="BJ1058" i="22" s="1"/>
  <c r="BK1058" i="22" a="1"/>
  <c r="BK1058" i="22" s="1"/>
  <c r="BH1058" i="22" a="1"/>
  <c r="BH1058" i="22" s="1"/>
  <c r="BH1588" i="22" a="1"/>
  <c r="BH1588" i="22" s="1"/>
  <c r="BI1588" i="22" a="1"/>
  <c r="BI1588" i="22" s="1"/>
  <c r="BK1588" i="22" a="1"/>
  <c r="BK1588" i="22" s="1"/>
  <c r="BJ1588" i="22" a="1"/>
  <c r="BJ1588" i="22" s="1"/>
  <c r="BG1060" i="22"/>
  <c r="BG508" i="22"/>
  <c r="BH484" i="22" a="1"/>
  <c r="BH484" i="22" s="1"/>
  <c r="BJ484" i="22" a="1"/>
  <c r="BJ484" i="22" s="1"/>
  <c r="BG1612" i="22"/>
  <c r="BI1036" i="22" a="1"/>
  <c r="BI1036" i="22" s="1"/>
  <c r="BH1036" i="22" a="1"/>
  <c r="BH1036" i="22" s="1"/>
  <c r="BK1036" i="22" a="1"/>
  <c r="BK1036" i="22" s="1"/>
  <c r="BJ1036" i="22" a="1"/>
  <c r="BJ1036" i="22" s="1"/>
  <c r="CA435" i="22" a="1"/>
  <c r="CA435" i="22" s="1"/>
  <c r="CF435" i="22" a="1"/>
  <c r="CF435" i="22" s="1"/>
  <c r="BZ435" i="22" a="1"/>
  <c r="BZ435" i="22" s="1"/>
  <c r="CE435" i="22" a="1"/>
  <c r="CE435" i="22" s="1"/>
  <c r="BW435" i="22" a="1"/>
  <c r="BW435" i="22" s="1"/>
  <c r="BV459" i="22"/>
  <c r="CB435" i="22" a="1"/>
  <c r="CB435" i="22" s="1"/>
  <c r="CD435" i="22" a="1"/>
  <c r="CD435" i="22" s="1"/>
  <c r="CC435" i="22" a="1"/>
  <c r="CC435" i="22" s="1"/>
  <c r="BY435" i="22" a="1"/>
  <c r="BY435" i="22" s="1"/>
  <c r="BX435" i="22" a="1"/>
  <c r="BX435" i="22" s="1"/>
  <c r="Z351" i="10" a="1"/>
  <c r="Z351" i="10" s="1"/>
  <c r="Z711" i="10" a="1"/>
  <c r="Z711" i="10" s="1"/>
  <c r="CJ61" i="10"/>
  <c r="Z1081" i="10" s="1" a="1"/>
  <c r="Z1081" i="10" s="1"/>
  <c r="Z301" i="10" a="1"/>
  <c r="Z301" i="10" s="1"/>
  <c r="Z661" i="10" a="1"/>
  <c r="Z661" i="10" s="1"/>
  <c r="BK1595" i="22" a="1"/>
  <c r="BK1595" i="22" s="1"/>
  <c r="BJ1595" i="22" a="1"/>
  <c r="BJ1595" i="22" s="1"/>
  <c r="BH1595" i="22" a="1"/>
  <c r="BH1595" i="22" s="1"/>
  <c r="BI1595" i="22" a="1"/>
  <c r="BI1595" i="22" s="1"/>
  <c r="BG1067" i="22"/>
  <c r="BG515" i="22"/>
  <c r="BJ491" i="22" a="1"/>
  <c r="BJ491" i="22" s="1"/>
  <c r="BH491" i="22" a="1"/>
  <c r="BH491" i="22" s="1"/>
  <c r="BI491" i="22" a="1"/>
  <c r="BI491" i="22" s="1"/>
  <c r="BK491" i="22" a="1"/>
  <c r="BK491" i="22" s="1"/>
  <c r="BG1619" i="22"/>
  <c r="BK1043" i="22" a="1"/>
  <c r="BK1043" i="22" s="1"/>
  <c r="BH1043" i="22" a="1"/>
  <c r="BH1043" i="22" s="1"/>
  <c r="BI1043" i="22" a="1"/>
  <c r="BI1043" i="22" s="1"/>
  <c r="BJ1043" i="22" a="1"/>
  <c r="BJ1043" i="22" s="1"/>
  <c r="BI1597" i="22" a="1"/>
  <c r="BI1597" i="22" s="1"/>
  <c r="BH1597" i="22" a="1"/>
  <c r="BH1597" i="22" s="1"/>
  <c r="BJ1597" i="22" a="1"/>
  <c r="BJ1597" i="22" s="1"/>
  <c r="BK1597" i="22" a="1"/>
  <c r="BK1597" i="22" s="1"/>
  <c r="BG1069" i="22"/>
  <c r="BG517" i="22"/>
  <c r="BG1621" i="22"/>
  <c r="BH1045" i="22" a="1"/>
  <c r="BH1045" i="22" s="1"/>
  <c r="BI1045" i="22" a="1"/>
  <c r="BI1045" i="22" s="1"/>
  <c r="BK1045" i="22" a="1"/>
  <c r="BK1045" i="22" s="1"/>
  <c r="BJ1045" i="22" a="1"/>
  <c r="BJ1045" i="22" s="1"/>
  <c r="S1124" i="10"/>
  <c r="AA1064" i="10" a="1"/>
  <c r="AA1064" i="10" s="1"/>
  <c r="U1064" i="10" a="1"/>
  <c r="U1064" i="10" s="1"/>
  <c r="Z1064" i="10" a="1"/>
  <c r="Z1064" i="10" s="1"/>
  <c r="T1064" i="10" a="1"/>
  <c r="T1064" i="10" s="1"/>
  <c r="Y1064" i="10" a="1"/>
  <c r="Y1064" i="10" s="1"/>
  <c r="X1064" i="10" a="1"/>
  <c r="X1064" i="10" s="1"/>
  <c r="W1064" i="10" a="1"/>
  <c r="W1064" i="10" s="1"/>
  <c r="AC1064" i="10" a="1"/>
  <c r="AC1064" i="10" s="1"/>
  <c r="V1064" i="10" a="1"/>
  <c r="V1064" i="10" s="1"/>
  <c r="AB1064" i="10" a="1"/>
  <c r="AB1064" i="10" s="1"/>
  <c r="BH1593" i="22" a="1"/>
  <c r="BH1593" i="22" s="1"/>
  <c r="BI1593" i="22" a="1"/>
  <c r="BI1593" i="22" s="1"/>
  <c r="BJ1593" i="22" a="1"/>
  <c r="BJ1593" i="22" s="1"/>
  <c r="BK1593" i="22" a="1"/>
  <c r="BK1593" i="22" s="1"/>
  <c r="BG1065" i="22"/>
  <c r="BG513" i="22"/>
  <c r="BJ489" i="22" a="1"/>
  <c r="BJ489" i="22" s="1"/>
  <c r="BH489" i="22" a="1"/>
  <c r="BH489" i="22" s="1"/>
  <c r="BK489" i="22" a="1"/>
  <c r="BK489" i="22" s="1"/>
  <c r="BG1617" i="22"/>
  <c r="BI1041" i="22" a="1"/>
  <c r="BI1041" i="22" s="1"/>
  <c r="BJ1041" i="22" a="1"/>
  <c r="BJ1041" i="22" s="1"/>
  <c r="BK1041" i="22" a="1"/>
  <c r="BK1041" i="22" s="1"/>
  <c r="BH1041" i="22" a="1"/>
  <c r="BH1041" i="22" s="1"/>
  <c r="T75" i="9"/>
  <c r="F79" i="9"/>
  <c r="S1118" i="10"/>
  <c r="AC1058" i="10" a="1"/>
  <c r="AC1058" i="10" s="1"/>
  <c r="W1058" i="10" a="1"/>
  <c r="W1058" i="10" s="1"/>
  <c r="AB1058" i="10" a="1"/>
  <c r="AB1058" i="10" s="1"/>
  <c r="V1058" i="10" a="1"/>
  <c r="V1058" i="10" s="1"/>
  <c r="U1058" i="10" a="1"/>
  <c r="U1058" i="10" s="1"/>
  <c r="AA1058" i="10" a="1"/>
  <c r="AA1058" i="10" s="1"/>
  <c r="T1058" i="10" a="1"/>
  <c r="T1058" i="10" s="1"/>
  <c r="Z1058" i="10" a="1"/>
  <c r="Z1058" i="10" s="1"/>
  <c r="Y1058" i="10" a="1"/>
  <c r="Y1058" i="10" s="1"/>
  <c r="X1058" i="10" a="1"/>
  <c r="X1058" i="10" s="1"/>
  <c r="S1094" i="10"/>
  <c r="AA1034" i="10" a="1"/>
  <c r="AA1034" i="10" s="1"/>
  <c r="W1034" i="10" a="1"/>
  <c r="W1034" i="10" s="1"/>
  <c r="Z1034" i="10" a="1"/>
  <c r="Z1034" i="10" s="1"/>
  <c r="V1034" i="10" a="1"/>
  <c r="V1034" i="10" s="1"/>
  <c r="AC1034" i="10" a="1"/>
  <c r="AC1034" i="10" s="1"/>
  <c r="Y1034" i="10" a="1"/>
  <c r="Y1034" i="10" s="1"/>
  <c r="U1034" i="10" a="1"/>
  <c r="U1034" i="10" s="1"/>
  <c r="X1034" i="10" a="1"/>
  <c r="X1034" i="10" s="1"/>
  <c r="T1034" i="10" a="1"/>
  <c r="T1034" i="10" s="1"/>
  <c r="AB1034" i="10" a="1"/>
  <c r="AB1034" i="10" s="1"/>
  <c r="S1182" i="10"/>
  <c r="U1122" i="10" a="1"/>
  <c r="U1122" i="10" s="1"/>
  <c r="Y1122" i="10" a="1"/>
  <c r="Y1122" i="10" s="1"/>
  <c r="T1122" i="10" a="1"/>
  <c r="T1122" i="10" s="1"/>
  <c r="AC1122" i="10" a="1"/>
  <c r="AC1122" i="10" s="1"/>
  <c r="X1122" i="10" a="1"/>
  <c r="X1122" i="10" s="1"/>
  <c r="AB1122" i="10" a="1"/>
  <c r="AB1122" i="10" s="1"/>
  <c r="AA1122" i="10" a="1"/>
  <c r="AA1122" i="10" s="1"/>
  <c r="Z1122" i="10" a="1"/>
  <c r="Z1122" i="10" s="1"/>
  <c r="W1122" i="10" a="1"/>
  <c r="W1122" i="10" s="1"/>
  <c r="V1122" i="10" a="1"/>
  <c r="V1122" i="10" s="1"/>
  <c r="L75" i="9"/>
  <c r="C79" i="9"/>
  <c r="K75" i="9"/>
  <c r="J75" i="9"/>
  <c r="M71" i="9"/>
  <c r="D75" i="9"/>
  <c r="O71" i="9"/>
  <c r="N71" i="9"/>
  <c r="O74" i="9"/>
  <c r="N74" i="9"/>
  <c r="M74" i="9"/>
  <c r="D78" i="9"/>
  <c r="AB1174" i="10" a="1"/>
  <c r="AB1174" i="10" s="1"/>
  <c r="X1174" i="10" a="1"/>
  <c r="X1174" i="10" s="1"/>
  <c r="T1174" i="10" a="1"/>
  <c r="T1174" i="10" s="1"/>
  <c r="Z1174" i="10" a="1"/>
  <c r="Z1174" i="10" s="1"/>
  <c r="V1174" i="10" a="1"/>
  <c r="V1174" i="10" s="1"/>
  <c r="Y1174" i="10" a="1"/>
  <c r="Y1174" i="10" s="1"/>
  <c r="S1234" i="10"/>
  <c r="W1174" i="10" a="1"/>
  <c r="W1174" i="10" s="1"/>
  <c r="AC1174" i="10" a="1"/>
  <c r="AC1174" i="10" s="1"/>
  <c r="AA1174" i="10" a="1"/>
  <c r="AA1174" i="10" s="1"/>
  <c r="U1174" i="10" a="1"/>
  <c r="U1174" i="10" s="1"/>
  <c r="CA425" i="22" a="1"/>
  <c r="CA425" i="22" s="1"/>
  <c r="CF425" i="22" a="1"/>
  <c r="CF425" i="22" s="1"/>
  <c r="BZ425" i="22" a="1"/>
  <c r="BZ425" i="22" s="1"/>
  <c r="BK497" i="22" s="1" a="1"/>
  <c r="BK497" i="22" s="1"/>
  <c r="CE425" i="22" a="1"/>
  <c r="CE425" i="22" s="1"/>
  <c r="BW425" i="22" a="1"/>
  <c r="BW425" i="22" s="1"/>
  <c r="BH497" i="22" s="1" a="1"/>
  <c r="BH497" i="22" s="1"/>
  <c r="BV449" i="22"/>
  <c r="CB425" i="22" a="1"/>
  <c r="CB425" i="22" s="1"/>
  <c r="BY425" i="22" a="1"/>
  <c r="BY425" i="22" s="1"/>
  <c r="BJ497" i="22" s="1" a="1"/>
  <c r="BJ497" i="22" s="1"/>
  <c r="BX425" i="22" a="1"/>
  <c r="BX425" i="22" s="1"/>
  <c r="BI497" i="22" s="1" a="1"/>
  <c r="BI497" i="22" s="1"/>
  <c r="CD425" i="22" a="1"/>
  <c r="CD425" i="22" s="1"/>
  <c r="CC425" i="22" a="1"/>
  <c r="CC425" i="22" s="1"/>
  <c r="S1197" i="10"/>
  <c r="Y1137" i="10" a="1"/>
  <c r="Y1137" i="10" s="1"/>
  <c r="AC1137" i="10" a="1"/>
  <c r="AC1137" i="10" s="1"/>
  <c r="T1137" i="10" a="1"/>
  <c r="T1137" i="10" s="1"/>
  <c r="X1137" i="10" a="1"/>
  <c r="X1137" i="10" s="1"/>
  <c r="AB1137" i="10" a="1"/>
  <c r="AB1137" i="10" s="1"/>
  <c r="W1137" i="10" a="1"/>
  <c r="W1137" i="10" s="1"/>
  <c r="V1137" i="10" a="1"/>
  <c r="V1137" i="10" s="1"/>
  <c r="Z1137" i="10" a="1"/>
  <c r="Z1137" i="10" s="1"/>
  <c r="U1137" i="10" a="1"/>
  <c r="U1137" i="10" s="1"/>
  <c r="AA1137" i="10" a="1"/>
  <c r="AA1137" i="10" s="1"/>
  <c r="J92" i="7"/>
  <c r="L91" i="11" s="1"/>
  <c r="I92" i="7"/>
  <c r="K91" i="11" s="1"/>
  <c r="B97" i="7"/>
  <c r="P92" i="7"/>
  <c r="V91" i="11" s="1"/>
  <c r="H92" i="7"/>
  <c r="O92" i="7"/>
  <c r="U91" i="11" s="1"/>
  <c r="G92" i="7"/>
  <c r="N92" i="7"/>
  <c r="T91" i="11" s="1"/>
  <c r="F92" i="7"/>
  <c r="H91" i="11" s="1"/>
  <c r="M92" i="7"/>
  <c r="S91" i="11" s="1"/>
  <c r="E92" i="7"/>
  <c r="G91" i="11" s="1"/>
  <c r="L92" i="7"/>
  <c r="N91" i="11" s="1"/>
  <c r="D92" i="7"/>
  <c r="K92" i="7"/>
  <c r="M91" i="11" s="1"/>
  <c r="C92" i="7"/>
  <c r="AN20" i="9"/>
  <c r="BC21" i="9"/>
  <c r="AJ20" i="9"/>
  <c r="I67" i="9" s="1"/>
  <c r="S22" i="7"/>
  <c r="X21" i="7"/>
  <c r="Y45" i="7" s="1"/>
  <c r="R45" i="7"/>
  <c r="W21" i="7"/>
  <c r="X45" i="7" s="1"/>
  <c r="T21" i="7"/>
  <c r="U45" i="7" s="1"/>
  <c r="W44" i="7"/>
  <c r="V44" i="7"/>
  <c r="T44" i="7"/>
  <c r="S44" i="7"/>
  <c r="S1120" i="10"/>
  <c r="Z1060" i="10" a="1"/>
  <c r="Z1060" i="10" s="1"/>
  <c r="T1060" i="10" a="1"/>
  <c r="T1060" i="10" s="1"/>
  <c r="Y1060" i="10" a="1"/>
  <c r="Y1060" i="10" s="1"/>
  <c r="X1060" i="10" a="1"/>
  <c r="X1060" i="10" s="1"/>
  <c r="W1060" i="10" a="1"/>
  <c r="W1060" i="10" s="1"/>
  <c r="AC1060" i="10" a="1"/>
  <c r="AC1060" i="10" s="1"/>
  <c r="V1060" i="10" a="1"/>
  <c r="V1060" i="10" s="1"/>
  <c r="AB1060" i="10" a="1"/>
  <c r="AB1060" i="10" s="1"/>
  <c r="AA1060" i="10" a="1"/>
  <c r="AA1060" i="10" s="1"/>
  <c r="U1060" i="10" a="1"/>
  <c r="U1060" i="10" s="1"/>
  <c r="S1102" i="10"/>
  <c r="AB1042" i="10" a="1"/>
  <c r="AB1042" i="10" s="1"/>
  <c r="X1042" i="10" a="1"/>
  <c r="X1042" i="10" s="1"/>
  <c r="T1042" i="10" a="1"/>
  <c r="T1042" i="10" s="1"/>
  <c r="AA1042" i="10" a="1"/>
  <c r="AA1042" i="10" s="1"/>
  <c r="W1042" i="10" a="1"/>
  <c r="W1042" i="10" s="1"/>
  <c r="AC1042" i="10" a="1"/>
  <c r="AC1042" i="10" s="1"/>
  <c r="Y1042" i="10" a="1"/>
  <c r="Y1042" i="10" s="1"/>
  <c r="U1042" i="10" a="1"/>
  <c r="U1042" i="10" s="1"/>
  <c r="Z1042" i="10" a="1"/>
  <c r="Z1042" i="10" s="1"/>
  <c r="V1042" i="10" a="1"/>
  <c r="V1042" i="10" s="1"/>
  <c r="AC1198" i="10" a="1"/>
  <c r="AC1198" i="10" s="1"/>
  <c r="Y1198" i="10" a="1"/>
  <c r="Y1198" i="10" s="1"/>
  <c r="U1198" i="10" a="1"/>
  <c r="U1198" i="10" s="1"/>
  <c r="AB1198" i="10" a="1"/>
  <c r="AB1198" i="10" s="1"/>
  <c r="X1198" i="10" a="1"/>
  <c r="X1198" i="10" s="1"/>
  <c r="T1198" i="10" a="1"/>
  <c r="T1198" i="10" s="1"/>
  <c r="Z1198" i="10" a="1"/>
  <c r="Z1198" i="10" s="1"/>
  <c r="V1198" i="10" a="1"/>
  <c r="V1198" i="10" s="1"/>
  <c r="AA1198" i="10" a="1"/>
  <c r="AA1198" i="10" s="1"/>
  <c r="W1198" i="10" a="1"/>
  <c r="W1198" i="10" s="1"/>
  <c r="S1258" i="10"/>
  <c r="Y1056" i="10" a="1"/>
  <c r="Y1056" i="10" s="1"/>
  <c r="X1056" i="10" a="1"/>
  <c r="X1056" i="10" s="1"/>
  <c r="W1056" i="10" a="1"/>
  <c r="W1056" i="10" s="1"/>
  <c r="AC1056" i="10" a="1"/>
  <c r="AC1056" i="10" s="1"/>
  <c r="V1056" i="10" a="1"/>
  <c r="V1056" i="10" s="1"/>
  <c r="S1116" i="10"/>
  <c r="AB1056" i="10" a="1"/>
  <c r="AB1056" i="10" s="1"/>
  <c r="AA1056" i="10" a="1"/>
  <c r="AA1056" i="10" s="1"/>
  <c r="U1056" i="10" a="1"/>
  <c r="U1056" i="10" s="1"/>
  <c r="Z1056" i="10" a="1"/>
  <c r="Z1056" i="10" s="1"/>
  <c r="T1056" i="10" a="1"/>
  <c r="T1056" i="10" s="1"/>
  <c r="AL22" i="9"/>
  <c r="AP22" i="9" s="1"/>
  <c r="AT22" i="9" s="1"/>
  <c r="AX22" i="9" s="1"/>
  <c r="S75" i="9" s="1"/>
  <c r="BJ1609" i="22" a="1"/>
  <c r="BJ1609" i="22" s="1"/>
  <c r="BK1609" i="22" a="1"/>
  <c r="BK1609" i="22" s="1"/>
  <c r="BH1609" i="22" a="1"/>
  <c r="BH1609" i="22" s="1"/>
  <c r="BI1609" i="22" a="1"/>
  <c r="BI1609" i="22" s="1"/>
  <c r="BG1081" i="22"/>
  <c r="BG529" i="22"/>
  <c r="BI505" i="22" a="1"/>
  <c r="BI505" i="22" s="1"/>
  <c r="BH505" i="22" a="1"/>
  <c r="BH505" i="22" s="1"/>
  <c r="BJ505" i="22" a="1"/>
  <c r="BJ505" i="22" s="1"/>
  <c r="BK505" i="22" a="1"/>
  <c r="BK505" i="22" s="1"/>
  <c r="BG1633" i="22"/>
  <c r="BK1057" i="22" a="1"/>
  <c r="BK1057" i="22" s="1"/>
  <c r="BH1057" i="22" a="1"/>
  <c r="BH1057" i="22" s="1"/>
  <c r="BI1057" i="22" a="1"/>
  <c r="BI1057" i="22" s="1"/>
  <c r="BJ1057" i="22" a="1"/>
  <c r="BJ1057" i="22" s="1"/>
  <c r="X1048" i="10" a="1"/>
  <c r="X1048" i="10" s="1"/>
  <c r="W1048" i="10" a="1"/>
  <c r="W1048" i="10" s="1"/>
  <c r="AC1048" i="10" a="1"/>
  <c r="AC1048" i="10" s="1"/>
  <c r="V1048" i="10" a="1"/>
  <c r="V1048" i="10" s="1"/>
  <c r="AB1048" i="10" a="1"/>
  <c r="AB1048" i="10" s="1"/>
  <c r="AA1048" i="10" a="1"/>
  <c r="AA1048" i="10" s="1"/>
  <c r="U1048" i="10" a="1"/>
  <c r="U1048" i="10" s="1"/>
  <c r="S1108" i="10"/>
  <c r="Z1048" i="10" a="1"/>
  <c r="Z1048" i="10" s="1"/>
  <c r="T1048" i="10" a="1"/>
  <c r="T1048" i="10" s="1"/>
  <c r="Y1048" i="10" a="1"/>
  <c r="Y1048" i="10" s="1"/>
  <c r="CA438" i="22" a="1"/>
  <c r="CA438" i="22" s="1"/>
  <c r="CF438" i="22" a="1"/>
  <c r="CF438" i="22" s="1"/>
  <c r="BZ438" i="22" a="1"/>
  <c r="BZ438" i="22" s="1"/>
  <c r="CE438" i="22" a="1"/>
  <c r="CE438" i="22" s="1"/>
  <c r="BW438" i="22" a="1"/>
  <c r="BW438" i="22" s="1"/>
  <c r="BV462" i="22"/>
  <c r="CB438" i="22" a="1"/>
  <c r="CB438" i="22" s="1"/>
  <c r="CD438" i="22" a="1"/>
  <c r="CD438" i="22" s="1"/>
  <c r="CC438" i="22" a="1"/>
  <c r="CC438" i="22" s="1"/>
  <c r="BY438" i="22" a="1"/>
  <c r="BY438" i="22" s="1"/>
  <c r="BX438" i="22" a="1"/>
  <c r="BX438" i="22" s="1"/>
  <c r="CA451" i="22" a="1"/>
  <c r="CA451" i="22" s="1"/>
  <c r="CF451" i="22" a="1"/>
  <c r="CF451" i="22" s="1"/>
  <c r="BZ451" i="22" a="1"/>
  <c r="BZ451" i="22" s="1"/>
  <c r="CE451" i="22" a="1"/>
  <c r="CE451" i="22" s="1"/>
  <c r="BW451" i="22" a="1"/>
  <c r="BW451" i="22" s="1"/>
  <c r="BV475" i="22"/>
  <c r="CB451" i="22" a="1"/>
  <c r="CB451" i="22" s="1"/>
  <c r="CD451" i="22" a="1"/>
  <c r="CD451" i="22" s="1"/>
  <c r="CC451" i="22" a="1"/>
  <c r="CC451" i="22" s="1"/>
  <c r="BY451" i="22" a="1"/>
  <c r="BY451" i="22" s="1"/>
  <c r="BX451" i="22" a="1"/>
  <c r="BX451" i="22" s="1"/>
  <c r="S1089" i="10"/>
  <c r="Z1029" i="10" a="1"/>
  <c r="Z1029" i="10" s="1"/>
  <c r="V1029" i="10" a="1"/>
  <c r="V1029" i="10" s="1"/>
  <c r="AC1029" i="10" a="1"/>
  <c r="AC1029" i="10" s="1"/>
  <c r="Y1029" i="10" a="1"/>
  <c r="Y1029" i="10" s="1"/>
  <c r="U1029" i="10" a="1"/>
  <c r="U1029" i="10" s="1"/>
  <c r="AB1029" i="10" a="1"/>
  <c r="AB1029" i="10" s="1"/>
  <c r="X1029" i="10" a="1"/>
  <c r="X1029" i="10" s="1"/>
  <c r="T1029" i="10" a="1"/>
  <c r="T1029" i="10" s="1"/>
  <c r="AA1029" i="10" a="1"/>
  <c r="AA1029" i="10" s="1"/>
  <c r="W1029" i="10" a="1"/>
  <c r="W1029" i="10" s="1"/>
  <c r="L77" i="9"/>
  <c r="C81" i="9"/>
  <c r="K77" i="9"/>
  <c r="J77" i="9"/>
  <c r="CA443" i="22" a="1"/>
  <c r="CA443" i="22" s="1"/>
  <c r="CF443" i="22" a="1"/>
  <c r="CF443" i="22" s="1"/>
  <c r="BZ443" i="22" a="1"/>
  <c r="BZ443" i="22" s="1"/>
  <c r="CE443" i="22" a="1"/>
  <c r="CE443" i="22" s="1"/>
  <c r="BW443" i="22" a="1"/>
  <c r="BW443" i="22" s="1"/>
  <c r="BV467" i="22"/>
  <c r="CB443" i="22" a="1"/>
  <c r="CB443" i="22" s="1"/>
  <c r="CD443" i="22" a="1"/>
  <c r="CD443" i="22" s="1"/>
  <c r="CC443" i="22" a="1"/>
  <c r="CC443" i="22" s="1"/>
  <c r="BY443" i="22" a="1"/>
  <c r="BY443" i="22" s="1"/>
  <c r="BX443" i="22" a="1"/>
  <c r="BX443" i="22" s="1"/>
  <c r="I78" i="9"/>
  <c r="H78" i="9"/>
  <c r="G78" i="9"/>
  <c r="B82" i="9"/>
  <c r="CB415" i="22" a="1"/>
  <c r="CB415" i="22" s="1"/>
  <c r="BW415" i="22" a="1"/>
  <c r="BW415" i="22" s="1"/>
  <c r="BH487" i="22" s="1" a="1"/>
  <c r="BH487" i="22" s="1"/>
  <c r="CF415" i="22" a="1"/>
  <c r="CF415" i="22" s="1"/>
  <c r="CA415" i="22" a="1"/>
  <c r="CA415" i="22" s="1"/>
  <c r="CE415" i="22" a="1"/>
  <c r="CE415" i="22" s="1"/>
  <c r="CD415" i="22" a="1"/>
  <c r="CD415" i="22" s="1"/>
  <c r="CC415" i="22" a="1"/>
  <c r="CC415" i="22" s="1"/>
  <c r="BV439" i="22"/>
  <c r="BX415" i="22" a="1"/>
  <c r="BX415" i="22" s="1"/>
  <c r="BI487" i="22" s="1" a="1"/>
  <c r="BI487" i="22" s="1"/>
  <c r="BZ415" i="22" a="1"/>
  <c r="BZ415" i="22" s="1"/>
  <c r="BK487" i="22" s="1" a="1"/>
  <c r="BK487" i="22" s="1"/>
  <c r="BY415" i="22" a="1"/>
  <c r="BY415" i="22" s="1"/>
  <c r="BJ487" i="22" s="1" a="1"/>
  <c r="BJ487" i="22" s="1"/>
  <c r="CA458" i="22" a="1"/>
  <c r="CA458" i="22" s="1"/>
  <c r="CF458" i="22" a="1"/>
  <c r="CF458" i="22" s="1"/>
  <c r="BZ458" i="22" a="1"/>
  <c r="BZ458" i="22" s="1"/>
  <c r="CE458" i="22" a="1"/>
  <c r="CE458" i="22" s="1"/>
  <c r="BW458" i="22" a="1"/>
  <c r="BW458" i="22" s="1"/>
  <c r="BV482" i="22"/>
  <c r="CB458" i="22" a="1"/>
  <c r="CB458" i="22" s="1"/>
  <c r="CD458" i="22" a="1"/>
  <c r="CD458" i="22" s="1"/>
  <c r="CC458" i="22" a="1"/>
  <c r="CC458" i="22" s="1"/>
  <c r="BY458" i="22" a="1"/>
  <c r="BY458" i="22" s="1"/>
  <c r="BX458" i="22" a="1"/>
  <c r="BX458" i="22" s="1"/>
  <c r="CA423" i="22" a="1"/>
  <c r="CA423" i="22" s="1"/>
  <c r="CF423" i="22" a="1"/>
  <c r="CF423" i="22" s="1"/>
  <c r="BZ423" i="22" a="1"/>
  <c r="BZ423" i="22" s="1"/>
  <c r="CE423" i="22" a="1"/>
  <c r="CE423" i="22" s="1"/>
  <c r="BW423" i="22" a="1"/>
  <c r="BW423" i="22" s="1"/>
  <c r="BH495" i="22" s="1" a="1"/>
  <c r="BH495" i="22" s="1"/>
  <c r="BV447" i="22"/>
  <c r="CB423" i="22" a="1"/>
  <c r="CB423" i="22" s="1"/>
  <c r="CD423" i="22" a="1"/>
  <c r="CD423" i="22" s="1"/>
  <c r="CC423" i="22" a="1"/>
  <c r="CC423" i="22" s="1"/>
  <c r="BY423" i="22" a="1"/>
  <c r="BY423" i="22" s="1"/>
  <c r="BJ495" i="22" s="1" a="1"/>
  <c r="BJ495" i="22" s="1"/>
  <c r="BX423" i="22" a="1"/>
  <c r="BX423" i="22" s="1"/>
  <c r="CA430" i="22" a="1"/>
  <c r="CA430" i="22" s="1"/>
  <c r="CF430" i="22" a="1"/>
  <c r="CF430" i="22" s="1"/>
  <c r="BZ430" i="22" a="1"/>
  <c r="BZ430" i="22" s="1"/>
  <c r="BK502" i="22" s="1" a="1"/>
  <c r="BK502" i="22" s="1"/>
  <c r="CE430" i="22" a="1"/>
  <c r="CE430" i="22" s="1"/>
  <c r="BW430" i="22" a="1"/>
  <c r="BW430" i="22" s="1"/>
  <c r="BV454" i="22"/>
  <c r="CB430" i="22" a="1"/>
  <c r="CB430" i="22" s="1"/>
  <c r="CD430" i="22" a="1"/>
  <c r="CD430" i="22" s="1"/>
  <c r="CC430" i="22" a="1"/>
  <c r="CC430" i="22" s="1"/>
  <c r="BY430" i="22" a="1"/>
  <c r="BY430" i="22" s="1"/>
  <c r="BX430" i="22" a="1"/>
  <c r="BX430" i="22" s="1"/>
  <c r="CA446" i="22" a="1"/>
  <c r="CA446" i="22" s="1"/>
  <c r="CF446" i="22" a="1"/>
  <c r="CF446" i="22" s="1"/>
  <c r="BZ446" i="22" a="1"/>
  <c r="BZ446" i="22" s="1"/>
  <c r="CE446" i="22" a="1"/>
  <c r="CE446" i="22" s="1"/>
  <c r="BW446" i="22" a="1"/>
  <c r="BW446" i="22" s="1"/>
  <c r="BV470" i="22"/>
  <c r="CB446" i="22" a="1"/>
  <c r="CB446" i="22" s="1"/>
  <c r="CD446" i="22" a="1"/>
  <c r="CD446" i="22" s="1"/>
  <c r="CC446" i="22" a="1"/>
  <c r="CC446" i="22" s="1"/>
  <c r="BY446" i="22" a="1"/>
  <c r="BY446" i="22" s="1"/>
  <c r="BX446" i="22" a="1"/>
  <c r="BX446" i="22" s="1"/>
  <c r="CA452" i="22" a="1"/>
  <c r="CA452" i="22" s="1"/>
  <c r="CF452" i="22" a="1"/>
  <c r="CF452" i="22" s="1"/>
  <c r="BZ452" i="22" a="1"/>
  <c r="BZ452" i="22" s="1"/>
  <c r="CE452" i="22" a="1"/>
  <c r="CE452" i="22" s="1"/>
  <c r="BW452" i="22" a="1"/>
  <c r="BW452" i="22" s="1"/>
  <c r="BV476" i="22"/>
  <c r="CB452" i="22" a="1"/>
  <c r="CB452" i="22" s="1"/>
  <c r="CD452" i="22" a="1"/>
  <c r="CD452" i="22" s="1"/>
  <c r="CC452" i="22" a="1"/>
  <c r="CC452" i="22" s="1"/>
  <c r="BY452" i="22" a="1"/>
  <c r="BY452" i="22" s="1"/>
  <c r="BX452" i="22" a="1"/>
  <c r="BX452" i="22" s="1"/>
  <c r="B75" i="9"/>
  <c r="H71" i="9"/>
  <c r="G71" i="9"/>
  <c r="W1069" i="10" a="1"/>
  <c r="W1069" i="10" s="1"/>
  <c r="AC1069" i="10" a="1"/>
  <c r="AC1069" i="10" s="1"/>
  <c r="AB1069" i="10" a="1"/>
  <c r="AB1069" i="10" s="1"/>
  <c r="V1069" i="10" a="1"/>
  <c r="V1069" i="10" s="1"/>
  <c r="AA1069" i="10" a="1"/>
  <c r="AA1069" i="10" s="1"/>
  <c r="U1069" i="10" a="1"/>
  <c r="U1069" i="10" s="1"/>
  <c r="T1069" i="10" a="1"/>
  <c r="T1069" i="10" s="1"/>
  <c r="Z1069" i="10" a="1"/>
  <c r="Z1069" i="10" s="1"/>
  <c r="S1129" i="10"/>
  <c r="Y1069" i="10" a="1"/>
  <c r="Y1069" i="10" s="1"/>
  <c r="X1069" i="10" a="1"/>
  <c r="X1069" i="10" s="1"/>
  <c r="S1139" i="10"/>
  <c r="AB1079" i="10" a="1"/>
  <c r="AB1079" i="10" s="1"/>
  <c r="X1079" i="10" a="1"/>
  <c r="X1079" i="10" s="1"/>
  <c r="T1079" i="10" a="1"/>
  <c r="T1079" i="10" s="1"/>
  <c r="AA1079" i="10" a="1"/>
  <c r="AA1079" i="10" s="1"/>
  <c r="W1079" i="10" a="1"/>
  <c r="W1079" i="10" s="1"/>
  <c r="Y1079" i="10" a="1"/>
  <c r="Y1079" i="10" s="1"/>
  <c r="V1079" i="10" a="1"/>
  <c r="V1079" i="10" s="1"/>
  <c r="U1079" i="10" a="1"/>
  <c r="U1079" i="10" s="1"/>
  <c r="AC1079" i="10" a="1"/>
  <c r="AC1079" i="10" s="1"/>
  <c r="Z1079" i="10" a="1"/>
  <c r="Z1079" i="10" s="1"/>
  <c r="S1095" i="10"/>
  <c r="AB1035" i="10" a="1"/>
  <c r="AB1035" i="10" s="1"/>
  <c r="X1035" i="10" a="1"/>
  <c r="X1035" i="10" s="1"/>
  <c r="T1035" i="10" a="1"/>
  <c r="T1035" i="10" s="1"/>
  <c r="AA1035" i="10" a="1"/>
  <c r="AA1035" i="10" s="1"/>
  <c r="W1035" i="10" a="1"/>
  <c r="W1035" i="10" s="1"/>
  <c r="Z1035" i="10" a="1"/>
  <c r="Z1035" i="10" s="1"/>
  <c r="V1035" i="10" a="1"/>
  <c r="V1035" i="10" s="1"/>
  <c r="AC1035" i="10" a="1"/>
  <c r="AC1035" i="10" s="1"/>
  <c r="Y1035" i="10" a="1"/>
  <c r="Y1035" i="10" s="1"/>
  <c r="U1035" i="10" a="1"/>
  <c r="U1035" i="10" s="1"/>
  <c r="BK1605" i="22" a="1"/>
  <c r="BK1605" i="22" s="1"/>
  <c r="BH1605" i="22" a="1"/>
  <c r="BH1605" i="22" s="1"/>
  <c r="BJ1605" i="22" a="1"/>
  <c r="BJ1605" i="22" s="1"/>
  <c r="BI1605" i="22" a="1"/>
  <c r="BI1605" i="22" s="1"/>
  <c r="BG1077" i="22"/>
  <c r="BG525" i="22"/>
  <c r="BH501" i="22" a="1"/>
  <c r="BH501" i="22" s="1"/>
  <c r="BI501" i="22" a="1"/>
  <c r="BI501" i="22" s="1"/>
  <c r="BJ501" i="22" a="1"/>
  <c r="BJ501" i="22" s="1"/>
  <c r="BK501" i="22" a="1"/>
  <c r="BK501" i="22" s="1"/>
  <c r="BG1629" i="22"/>
  <c r="BH1053" i="22" a="1"/>
  <c r="BH1053" i="22" s="1"/>
  <c r="BI1053" i="22" a="1"/>
  <c r="BI1053" i="22" s="1"/>
  <c r="BJ1053" i="22" a="1"/>
  <c r="BJ1053" i="22" s="1"/>
  <c r="BK1053" i="22" a="1"/>
  <c r="BK1053" i="22" s="1"/>
  <c r="AA1090" i="10" a="1"/>
  <c r="AA1090" i="10" s="1"/>
  <c r="W1090" i="10" a="1"/>
  <c r="W1090" i="10" s="1"/>
  <c r="S1150" i="10"/>
  <c r="Z1090" i="10" a="1"/>
  <c r="Z1090" i="10" s="1"/>
  <c r="V1090" i="10" a="1"/>
  <c r="V1090" i="10" s="1"/>
  <c r="U1090" i="10" a="1"/>
  <c r="U1090" i="10" s="1"/>
  <c r="T1090" i="10" a="1"/>
  <c r="T1090" i="10" s="1"/>
  <c r="AC1090" i="10" a="1"/>
  <c r="AC1090" i="10" s="1"/>
  <c r="AB1090" i="10" a="1"/>
  <c r="AB1090" i="10" s="1"/>
  <c r="Y1090" i="10" a="1"/>
  <c r="Y1090" i="10" s="1"/>
  <c r="X1090" i="10" a="1"/>
  <c r="X1090" i="10" s="1"/>
  <c r="CB413" i="22" a="1"/>
  <c r="CB413" i="22" s="1"/>
  <c r="BW413" i="22" a="1"/>
  <c r="BW413" i="22" s="1"/>
  <c r="BH485" i="22" s="1" a="1"/>
  <c r="BH485" i="22" s="1"/>
  <c r="CF413" i="22" a="1"/>
  <c r="CF413" i="22" s="1"/>
  <c r="CA413" i="22" a="1"/>
  <c r="CA413" i="22" s="1"/>
  <c r="CE413" i="22" a="1"/>
  <c r="CE413" i="22" s="1"/>
  <c r="CD413" i="22" a="1"/>
  <c r="CD413" i="22" s="1"/>
  <c r="CC413" i="22" a="1"/>
  <c r="CC413" i="22" s="1"/>
  <c r="BV437" i="22"/>
  <c r="BX413" i="22" a="1"/>
  <c r="BX413" i="22" s="1"/>
  <c r="BI485" i="22" s="1" a="1"/>
  <c r="BI485" i="22" s="1"/>
  <c r="BZ413" i="22" a="1"/>
  <c r="BZ413" i="22" s="1"/>
  <c r="BK485" i="22" s="1" a="1"/>
  <c r="BK485" i="22" s="1"/>
  <c r="BY413" i="22" a="1"/>
  <c r="BY413" i="22" s="1"/>
  <c r="BJ485" i="22" s="1" a="1"/>
  <c r="BJ485" i="22" s="1"/>
  <c r="BK1599" i="22" a="1"/>
  <c r="BK1599" i="22" s="1"/>
  <c r="BH1599" i="22" a="1"/>
  <c r="BH1599" i="22" s="1"/>
  <c r="BI1599" i="22" a="1"/>
  <c r="BI1599" i="22" s="1"/>
  <c r="BJ1599" i="22" a="1"/>
  <c r="BJ1599" i="22" s="1"/>
  <c r="BG1071" i="22"/>
  <c r="BG519" i="22"/>
  <c r="BI495" i="22" a="1"/>
  <c r="BI495" i="22" s="1"/>
  <c r="BK495" i="22" a="1"/>
  <c r="BK495" i="22" s="1"/>
  <c r="BG1623" i="22"/>
  <c r="BI1047" i="22" a="1"/>
  <c r="BI1047" i="22" s="1"/>
  <c r="BK1047" i="22" a="1"/>
  <c r="BK1047" i="22" s="1"/>
  <c r="BJ1047" i="22" a="1"/>
  <c r="BJ1047" i="22" s="1"/>
  <c r="BH1047" i="22" a="1"/>
  <c r="BH1047" i="22" s="1"/>
  <c r="CH61" i="10"/>
  <c r="X1081" i="10" s="1" a="1"/>
  <c r="X1081" i="10" s="1"/>
  <c r="X301" i="10" a="1"/>
  <c r="X301" i="10" s="1"/>
  <c r="X661" i="10" a="1"/>
  <c r="X661" i="10" s="1"/>
  <c r="X351" i="10" a="1"/>
  <c r="X351" i="10" s="1"/>
  <c r="X711" i="10" a="1"/>
  <c r="X711" i="10" s="1"/>
  <c r="S1191" i="10"/>
  <c r="AA1131" i="10" a="1"/>
  <c r="AA1131" i="10" s="1"/>
  <c r="V1131" i="10" a="1"/>
  <c r="V1131" i="10" s="1"/>
  <c r="Z1131" i="10" a="1"/>
  <c r="Z1131" i="10" s="1"/>
  <c r="U1131" i="10" a="1"/>
  <c r="U1131" i="10" s="1"/>
  <c r="Y1131" i="10" a="1"/>
  <c r="Y1131" i="10" s="1"/>
  <c r="X1131" i="10" a="1"/>
  <c r="X1131" i="10" s="1"/>
  <c r="AC1131" i="10" a="1"/>
  <c r="AC1131" i="10" s="1"/>
  <c r="AB1131" i="10" a="1"/>
  <c r="AB1131" i="10" s="1"/>
  <c r="W1131" i="10" a="1"/>
  <c r="W1131" i="10" s="1"/>
  <c r="T1131" i="10" a="1"/>
  <c r="T1131" i="10" s="1"/>
  <c r="J88" i="7"/>
  <c r="L87" i="11" s="1"/>
  <c r="I88" i="7"/>
  <c r="K87" i="11" s="1"/>
  <c r="P88" i="7"/>
  <c r="V87" i="11" s="1"/>
  <c r="H88" i="7"/>
  <c r="O88" i="7"/>
  <c r="U87" i="11" s="1"/>
  <c r="G88" i="7"/>
  <c r="N88" i="7"/>
  <c r="T87" i="11" s="1"/>
  <c r="F88" i="7"/>
  <c r="H87" i="11" s="1"/>
  <c r="M88" i="7"/>
  <c r="S87" i="11" s="1"/>
  <c r="E88" i="7"/>
  <c r="G87" i="11" s="1"/>
  <c r="B93" i="7"/>
  <c r="L88" i="7"/>
  <c r="N87" i="11" s="1"/>
  <c r="D88" i="7"/>
  <c r="K88" i="7"/>
  <c r="M87" i="11" s="1"/>
  <c r="C88" i="7"/>
  <c r="S1135" i="10"/>
  <c r="AB1075" i="10" a="1"/>
  <c r="AB1075" i="10" s="1"/>
  <c r="U1075" i="10" a="1"/>
  <c r="U1075" i="10" s="1"/>
  <c r="AA1075" i="10" a="1"/>
  <c r="AA1075" i="10" s="1"/>
  <c r="Z1075" i="10" a="1"/>
  <c r="Z1075" i="10" s="1"/>
  <c r="T1075" i="10" a="1"/>
  <c r="T1075" i="10" s="1"/>
  <c r="Y1075" i="10" a="1"/>
  <c r="Y1075" i="10" s="1"/>
  <c r="X1075" i="10" a="1"/>
  <c r="X1075" i="10" s="1"/>
  <c r="AC1075" i="10" a="1"/>
  <c r="AC1075" i="10" s="1"/>
  <c r="W1075" i="10" a="1"/>
  <c r="W1075" i="10" s="1"/>
  <c r="V1075" i="10" a="1"/>
  <c r="V1075" i="10" s="1"/>
  <c r="S1185" i="10"/>
  <c r="AC1125" i="10" a="1"/>
  <c r="AC1125" i="10" s="1"/>
  <c r="T1125" i="10" a="1"/>
  <c r="T1125" i="10" s="1"/>
  <c r="X1125" i="10" a="1"/>
  <c r="X1125" i="10" s="1"/>
  <c r="AB1125" i="10" a="1"/>
  <c r="AB1125" i="10" s="1"/>
  <c r="W1125" i="10" a="1"/>
  <c r="W1125" i="10" s="1"/>
  <c r="AA1125" i="10" a="1"/>
  <c r="AA1125" i="10" s="1"/>
  <c r="Z1125" i="10" a="1"/>
  <c r="Z1125" i="10" s="1"/>
  <c r="Y1125" i="10" a="1"/>
  <c r="Y1125" i="10" s="1"/>
  <c r="V1125" i="10" a="1"/>
  <c r="V1125" i="10" s="1"/>
  <c r="U1125" i="10" a="1"/>
  <c r="U1125" i="10" s="1"/>
  <c r="S1092" i="10"/>
  <c r="AC1032" i="10" a="1"/>
  <c r="AC1032" i="10" s="1"/>
  <c r="Y1032" i="10" a="1"/>
  <c r="Y1032" i="10" s="1"/>
  <c r="U1032" i="10" a="1"/>
  <c r="U1032" i="10" s="1"/>
  <c r="AB1032" i="10" a="1"/>
  <c r="AB1032" i="10" s="1"/>
  <c r="X1032" i="10" a="1"/>
  <c r="X1032" i="10" s="1"/>
  <c r="T1032" i="10" a="1"/>
  <c r="T1032" i="10" s="1"/>
  <c r="AA1032" i="10" a="1"/>
  <c r="AA1032" i="10" s="1"/>
  <c r="W1032" i="10" a="1"/>
  <c r="W1032" i="10" s="1"/>
  <c r="Z1032" i="10" a="1"/>
  <c r="Z1032" i="10" s="1"/>
  <c r="V1032" i="10" a="1"/>
  <c r="V1032" i="10" s="1"/>
  <c r="B81" i="9"/>
  <c r="F80" i="9"/>
  <c r="U76" i="9"/>
  <c r="T76" i="9"/>
  <c r="S76" i="9"/>
  <c r="S1169" i="10"/>
  <c r="Z1109" i="10" a="1"/>
  <c r="Z1109" i="10" s="1"/>
  <c r="V1109" i="10" a="1"/>
  <c r="V1109" i="10" s="1"/>
  <c r="AC1109" i="10" a="1"/>
  <c r="AC1109" i="10" s="1"/>
  <c r="Y1109" i="10" a="1"/>
  <c r="Y1109" i="10" s="1"/>
  <c r="U1109" i="10" a="1"/>
  <c r="U1109" i="10" s="1"/>
  <c r="X1109" i="10" a="1"/>
  <c r="X1109" i="10" s="1"/>
  <c r="W1109" i="10" a="1"/>
  <c r="W1109" i="10" s="1"/>
  <c r="T1109" i="10" a="1"/>
  <c r="T1109" i="10" s="1"/>
  <c r="AB1109" i="10" a="1"/>
  <c r="AB1109" i="10" s="1"/>
  <c r="AA1109" i="10" a="1"/>
  <c r="AA1109" i="10" s="1"/>
  <c r="CA421" i="22" a="1"/>
  <c r="CA421" i="22" s="1"/>
  <c r="CF421" i="22" a="1"/>
  <c r="CF421" i="22" s="1"/>
  <c r="BZ421" i="22" a="1"/>
  <c r="BZ421" i="22" s="1"/>
  <c r="BK493" i="22" s="1" a="1"/>
  <c r="BK493" i="22" s="1"/>
  <c r="CE421" i="22" a="1"/>
  <c r="CE421" i="22" s="1"/>
  <c r="BW421" i="22" a="1"/>
  <c r="BW421" i="22" s="1"/>
  <c r="BH493" i="22" s="1" a="1"/>
  <c r="BH493" i="22" s="1"/>
  <c r="BV445" i="22"/>
  <c r="CB421" i="22" a="1"/>
  <c r="CB421" i="22" s="1"/>
  <c r="BY421" i="22" a="1"/>
  <c r="BY421" i="22" s="1"/>
  <c r="BJ493" i="22" s="1" a="1"/>
  <c r="BJ493" i="22" s="1"/>
  <c r="BX421" i="22" a="1"/>
  <c r="BX421" i="22" s="1"/>
  <c r="BI493" i="22" s="1" a="1"/>
  <c r="BI493" i="22" s="1"/>
  <c r="CD421" i="22" a="1"/>
  <c r="CD421" i="22" s="1"/>
  <c r="CC421" i="22" a="1"/>
  <c r="CC421" i="22" s="1"/>
  <c r="S1201" i="10"/>
  <c r="AA1141" i="10" a="1"/>
  <c r="AA1141" i="10" s="1"/>
  <c r="W1141" i="10" a="1"/>
  <c r="W1141" i="10" s="1"/>
  <c r="AC1141" i="10" a="1"/>
  <c r="AC1141" i="10" s="1"/>
  <c r="Y1141" i="10" a="1"/>
  <c r="Y1141" i="10" s="1"/>
  <c r="U1141" i="10" a="1"/>
  <c r="U1141" i="10" s="1"/>
  <c r="V1141" i="10" a="1"/>
  <c r="V1141" i="10" s="1"/>
  <c r="AB1141" i="10" a="1"/>
  <c r="AB1141" i="10" s="1"/>
  <c r="X1141" i="10" a="1"/>
  <c r="X1141" i="10" s="1"/>
  <c r="T1141" i="10" a="1"/>
  <c r="T1141" i="10" s="1"/>
  <c r="Z1141" i="10" a="1"/>
  <c r="Z1141" i="10" s="1"/>
  <c r="I72" i="9"/>
  <c r="H72" i="9"/>
  <c r="G72" i="9"/>
  <c r="B76" i="9"/>
  <c r="G77" i="9" s="1"/>
  <c r="X360" i="10" a="1"/>
  <c r="X360" i="10" s="1"/>
  <c r="X720" i="10" a="1"/>
  <c r="X720" i="10" s="1"/>
  <c r="BH1606" i="22" a="1"/>
  <c r="BH1606" i="22" s="1"/>
  <c r="BJ1606" i="22" a="1"/>
  <c r="BJ1606" i="22" s="1"/>
  <c r="BK1606" i="22" a="1"/>
  <c r="BK1606" i="22" s="1"/>
  <c r="BI1606" i="22" a="1"/>
  <c r="BI1606" i="22" s="1"/>
  <c r="BG1078" i="22"/>
  <c r="BG526" i="22"/>
  <c r="BJ502" i="22" a="1"/>
  <c r="BJ502" i="22" s="1"/>
  <c r="BH502" i="22" a="1"/>
  <c r="BH502" i="22" s="1"/>
  <c r="BI502" i="22" a="1"/>
  <c r="BI502" i="22" s="1"/>
  <c r="BG1630" i="22"/>
  <c r="BI1054" i="22" a="1"/>
  <c r="BI1054" i="22" s="1"/>
  <c r="BH1054" i="22" a="1"/>
  <c r="BH1054" i="22" s="1"/>
  <c r="BJ1054" i="22" a="1"/>
  <c r="BJ1054" i="22" s="1"/>
  <c r="BK1054" i="22" a="1"/>
  <c r="BK1054" i="22" s="1"/>
  <c r="S1107" i="10"/>
  <c r="AC1047" i="10" a="1"/>
  <c r="AC1047" i="10" s="1"/>
  <c r="Y1047" i="10" a="1"/>
  <c r="Y1047" i="10" s="1"/>
  <c r="U1047" i="10" a="1"/>
  <c r="U1047" i="10" s="1"/>
  <c r="AB1047" i="10" a="1"/>
  <c r="AB1047" i="10" s="1"/>
  <c r="X1047" i="10" a="1"/>
  <c r="X1047" i="10" s="1"/>
  <c r="T1047" i="10" a="1"/>
  <c r="T1047" i="10" s="1"/>
  <c r="AA1047" i="10" a="1"/>
  <c r="AA1047" i="10" s="1"/>
  <c r="W1047" i="10" a="1"/>
  <c r="W1047" i="10" s="1"/>
  <c r="Z1047" i="10" a="1"/>
  <c r="Z1047" i="10" s="1"/>
  <c r="V1047" i="10" a="1"/>
  <c r="V1047" i="10" s="1"/>
  <c r="S1190" i="10"/>
  <c r="AC1130" i="10" a="1"/>
  <c r="AC1130" i="10" s="1"/>
  <c r="X1130" i="10" a="1"/>
  <c r="X1130" i="10" s="1"/>
  <c r="AB1130" i="10" a="1"/>
  <c r="AB1130" i="10" s="1"/>
  <c r="W1130" i="10" a="1"/>
  <c r="W1130" i="10" s="1"/>
  <c r="AA1130" i="10" a="1"/>
  <c r="AA1130" i="10" s="1"/>
  <c r="Z1130" i="10" a="1"/>
  <c r="Z1130" i="10" s="1"/>
  <c r="Y1130" i="10" a="1"/>
  <c r="Y1130" i="10" s="1"/>
  <c r="V1130" i="10" a="1"/>
  <c r="V1130" i="10" s="1"/>
  <c r="U1130" i="10" a="1"/>
  <c r="U1130" i="10" s="1"/>
  <c r="T1130" i="10" a="1"/>
  <c r="T1130" i="10" s="1"/>
  <c r="S1200" i="10"/>
  <c r="AB1140" i="10" a="1"/>
  <c r="AB1140" i="10" s="1"/>
  <c r="X1140" i="10" a="1"/>
  <c r="X1140" i="10" s="1"/>
  <c r="T1140" i="10" a="1"/>
  <c r="T1140" i="10" s="1"/>
  <c r="V1140" i="10" a="1"/>
  <c r="V1140" i="10" s="1"/>
  <c r="AA1140" i="10" a="1"/>
  <c r="AA1140" i="10" s="1"/>
  <c r="Z1140" i="10" a="1"/>
  <c r="Z1140" i="10" s="1"/>
  <c r="U1140" i="10" a="1"/>
  <c r="U1140" i="10" s="1"/>
  <c r="AC1140" i="10" a="1"/>
  <c r="AC1140" i="10" s="1"/>
  <c r="Y1140" i="10" a="1"/>
  <c r="Y1140" i="10" s="1"/>
  <c r="W1140" i="10" a="1"/>
  <c r="W1140" i="10" s="1"/>
  <c r="H187" i="4" l="1"/>
  <c r="H188" i="4"/>
  <c r="H191" i="4"/>
  <c r="H183" i="4"/>
  <c r="H184" i="4"/>
  <c r="H185" i="4"/>
  <c r="H189" i="4"/>
  <c r="H186" i="4"/>
  <c r="H190" i="4"/>
  <c r="F194" i="4"/>
  <c r="G194" i="4" s="1"/>
  <c r="G184" i="4"/>
  <c r="F202" i="4"/>
  <c r="G202" i="4" s="1"/>
  <c r="G192" i="4"/>
  <c r="H192" i="4" s="1"/>
  <c r="O19" i="15"/>
  <c r="H20" i="28"/>
  <c r="I20" i="28" s="1"/>
  <c r="AW20" i="22"/>
  <c r="AX20" i="22" s="1"/>
  <c r="D27" i="17"/>
  <c r="K20" i="15"/>
  <c r="M20" i="15"/>
  <c r="N20" i="5"/>
  <c r="O51" i="5" s="1"/>
  <c r="I20" i="16"/>
  <c r="N20" i="16" s="1"/>
  <c r="G203" i="4"/>
  <c r="G193" i="4"/>
  <c r="M21" i="15"/>
  <c r="I66" i="33"/>
  <c r="B65" i="33"/>
  <c r="O9" i="15"/>
  <c r="O7" i="15"/>
  <c r="O4" i="15"/>
  <c r="O6" i="15"/>
  <c r="O5" i="15"/>
  <c r="O3" i="15"/>
  <c r="O10" i="15"/>
  <c r="O8" i="15"/>
  <c r="O11" i="15"/>
  <c r="O12" i="15"/>
  <c r="O15" i="15"/>
  <c r="O13" i="15"/>
  <c r="O14" i="15"/>
  <c r="O16" i="15"/>
  <c r="O17" i="15"/>
  <c r="O18" i="15"/>
  <c r="AP20" i="29"/>
  <c r="AQ19" i="29"/>
  <c r="AB19" i="9" s="1"/>
  <c r="AR19" i="29"/>
  <c r="AC19" i="9" s="1"/>
  <c r="Y721" i="10" a="1"/>
  <c r="Y721" i="10" s="1"/>
  <c r="Y1081" i="10" a="1"/>
  <c r="Y1081" i="10" s="1"/>
  <c r="Y361" i="10" a="1"/>
  <c r="Y361" i="10" s="1"/>
  <c r="AD2079" i="25"/>
  <c r="AF64" i="25"/>
  <c r="AE64" i="25"/>
  <c r="AG64" i="25" s="1"/>
  <c r="AA18" i="9"/>
  <c r="Z19" i="9"/>
  <c r="X18" i="9"/>
  <c r="W19" i="9"/>
  <c r="I77" i="9"/>
  <c r="Y72" i="9"/>
  <c r="V74" i="9"/>
  <c r="Y74" i="9"/>
  <c r="V72" i="9"/>
  <c r="H77" i="9"/>
  <c r="Y71" i="9"/>
  <c r="V73" i="9"/>
  <c r="Y73" i="9"/>
  <c r="V71" i="9"/>
  <c r="E19" i="15"/>
  <c r="F19" i="15" s="1"/>
  <c r="B19" i="16"/>
  <c r="E18" i="11" s="1"/>
  <c r="C19" i="16"/>
  <c r="F18" i="11" s="1"/>
  <c r="D19" i="16"/>
  <c r="I18" i="11" s="1"/>
  <c r="E19" i="16"/>
  <c r="J18" i="11" s="1"/>
  <c r="D17" i="11"/>
  <c r="B17" i="11"/>
  <c r="C17" i="11" s="1"/>
  <c r="H103" i="20"/>
  <c r="H69" i="16"/>
  <c r="AV19" i="9"/>
  <c r="O65" i="9"/>
  <c r="G65" i="15" s="1"/>
  <c r="AR20" i="9"/>
  <c r="L68" i="9"/>
  <c r="G68" i="15" s="1"/>
  <c r="R76" i="9"/>
  <c r="P76" i="9"/>
  <c r="H55" i="15"/>
  <c r="H56" i="15" s="1"/>
  <c r="H57" i="15" s="1"/>
  <c r="H58" i="15" s="1"/>
  <c r="AZ18" i="9"/>
  <c r="U59" i="9" s="1"/>
  <c r="G59" i="15" s="1"/>
  <c r="R62" i="9"/>
  <c r="G62" i="15" s="1"/>
  <c r="J76" i="9"/>
  <c r="P78" i="9"/>
  <c r="F21" i="13"/>
  <c r="P19" i="5"/>
  <c r="Q18" i="5"/>
  <c r="S1260" i="10"/>
  <c r="AA1200" i="10" a="1"/>
  <c r="AA1200" i="10" s="1"/>
  <c r="W1200" i="10" a="1"/>
  <c r="W1200" i="10" s="1"/>
  <c r="Z1200" i="10" a="1"/>
  <c r="Z1200" i="10" s="1"/>
  <c r="V1200" i="10" a="1"/>
  <c r="V1200" i="10" s="1"/>
  <c r="AB1200" i="10" a="1"/>
  <c r="AB1200" i="10" s="1"/>
  <c r="X1200" i="10" a="1"/>
  <c r="X1200" i="10" s="1"/>
  <c r="T1200" i="10" a="1"/>
  <c r="T1200" i="10" s="1"/>
  <c r="AC1200" i="10" a="1"/>
  <c r="AC1200" i="10" s="1"/>
  <c r="U1200" i="10" a="1"/>
  <c r="U1200" i="10" s="1"/>
  <c r="Y1200" i="10" a="1"/>
  <c r="Y1200" i="10" s="1"/>
  <c r="AC1190" i="10" a="1"/>
  <c r="AC1190" i="10" s="1"/>
  <c r="Y1190" i="10" a="1"/>
  <c r="Y1190" i="10" s="1"/>
  <c r="U1190" i="10" a="1"/>
  <c r="U1190" i="10" s="1"/>
  <c r="S1250" i="10"/>
  <c r="AB1190" i="10" a="1"/>
  <c r="AB1190" i="10" s="1"/>
  <c r="X1190" i="10" a="1"/>
  <c r="X1190" i="10" s="1"/>
  <c r="T1190" i="10" a="1"/>
  <c r="T1190" i="10" s="1"/>
  <c r="Z1190" i="10" a="1"/>
  <c r="Z1190" i="10" s="1"/>
  <c r="V1190" i="10" a="1"/>
  <c r="V1190" i="10" s="1"/>
  <c r="AA1190" i="10" a="1"/>
  <c r="AA1190" i="10" s="1"/>
  <c r="W1190" i="10" a="1"/>
  <c r="W1190" i="10" s="1"/>
  <c r="S1167" i="10"/>
  <c r="AB1107" i="10" a="1"/>
  <c r="AB1107" i="10" s="1"/>
  <c r="X1107" i="10" a="1"/>
  <c r="X1107" i="10" s="1"/>
  <c r="T1107" i="10" a="1"/>
  <c r="T1107" i="10" s="1"/>
  <c r="AA1107" i="10" a="1"/>
  <c r="AA1107" i="10" s="1"/>
  <c r="W1107" i="10" a="1"/>
  <c r="W1107" i="10" s="1"/>
  <c r="Z1107" i="10" a="1"/>
  <c r="Z1107" i="10" s="1"/>
  <c r="Y1107" i="10" a="1"/>
  <c r="Y1107" i="10" s="1"/>
  <c r="V1107" i="10" a="1"/>
  <c r="V1107" i="10" s="1"/>
  <c r="U1107" i="10" a="1"/>
  <c r="U1107" i="10" s="1"/>
  <c r="AC1107" i="10" a="1"/>
  <c r="AC1107" i="10" s="1"/>
  <c r="BK1630" i="22" a="1"/>
  <c r="BK1630" i="22" s="1"/>
  <c r="BJ1630" i="22" a="1"/>
  <c r="BJ1630" i="22" s="1"/>
  <c r="BH1630" i="22" a="1"/>
  <c r="BH1630" i="22" s="1"/>
  <c r="BI1630" i="22" a="1"/>
  <c r="BI1630" i="22" s="1"/>
  <c r="BG1102" i="22"/>
  <c r="BG550" i="22"/>
  <c r="BG1654" i="22"/>
  <c r="BH1078" i="22" a="1"/>
  <c r="BH1078" i="22" s="1"/>
  <c r="BI1078" i="22" a="1"/>
  <c r="BI1078" i="22" s="1"/>
  <c r="BJ1078" i="22" a="1"/>
  <c r="BJ1078" i="22" s="1"/>
  <c r="BK1078" i="22" a="1"/>
  <c r="BK1078" i="22" s="1"/>
  <c r="I76" i="9"/>
  <c r="H76" i="9"/>
  <c r="G76" i="9"/>
  <c r="B80" i="9"/>
  <c r="H81" i="9" s="1"/>
  <c r="S1261" i="10"/>
  <c r="AB1201" i="10" a="1"/>
  <c r="AB1201" i="10" s="1"/>
  <c r="X1201" i="10" a="1"/>
  <c r="X1201" i="10" s="1"/>
  <c r="T1201" i="10" a="1"/>
  <c r="T1201" i="10" s="1"/>
  <c r="AA1201" i="10" a="1"/>
  <c r="AA1201" i="10" s="1"/>
  <c r="W1201" i="10" a="1"/>
  <c r="W1201" i="10" s="1"/>
  <c r="AC1201" i="10" a="1"/>
  <c r="AC1201" i="10" s="1"/>
  <c r="Y1201" i="10" a="1"/>
  <c r="Y1201" i="10" s="1"/>
  <c r="U1201" i="10" a="1"/>
  <c r="U1201" i="10" s="1"/>
  <c r="Z1201" i="10" a="1"/>
  <c r="Z1201" i="10" s="1"/>
  <c r="V1201" i="10" a="1"/>
  <c r="V1201" i="10" s="1"/>
  <c r="CA445" i="22" a="1"/>
  <c r="CA445" i="22" s="1"/>
  <c r="CF445" i="22" a="1"/>
  <c r="CF445" i="22" s="1"/>
  <c r="BZ445" i="22" a="1"/>
  <c r="BZ445" i="22" s="1"/>
  <c r="CE445" i="22" a="1"/>
  <c r="CE445" i="22" s="1"/>
  <c r="BW445" i="22" a="1"/>
  <c r="BW445" i="22" s="1"/>
  <c r="BV469" i="22"/>
  <c r="CB445" i="22" a="1"/>
  <c r="CB445" i="22" s="1"/>
  <c r="BY445" i="22" a="1"/>
  <c r="BY445" i="22" s="1"/>
  <c r="BX445" i="22" a="1"/>
  <c r="BX445" i="22" s="1"/>
  <c r="CD445" i="22" a="1"/>
  <c r="CD445" i="22" s="1"/>
  <c r="CC445" i="22" a="1"/>
  <c r="CC445" i="22" s="1"/>
  <c r="AA1169" i="10" a="1"/>
  <c r="AA1169" i="10" s="1"/>
  <c r="W1169" i="10" a="1"/>
  <c r="W1169" i="10" s="1"/>
  <c r="AC1169" i="10" a="1"/>
  <c r="AC1169" i="10" s="1"/>
  <c r="Y1169" i="10" a="1"/>
  <c r="Y1169" i="10" s="1"/>
  <c r="U1169" i="10" a="1"/>
  <c r="U1169" i="10" s="1"/>
  <c r="V1169" i="10" a="1"/>
  <c r="V1169" i="10" s="1"/>
  <c r="AB1169" i="10" a="1"/>
  <c r="AB1169" i="10" s="1"/>
  <c r="S1229" i="10"/>
  <c r="Z1169" i="10" a="1"/>
  <c r="Z1169" i="10" s="1"/>
  <c r="T1169" i="10" a="1"/>
  <c r="T1169" i="10" s="1"/>
  <c r="X1169" i="10" a="1"/>
  <c r="X1169" i="10" s="1"/>
  <c r="F84" i="9"/>
  <c r="U80" i="9"/>
  <c r="T80" i="9"/>
  <c r="S80" i="9"/>
  <c r="B85" i="9"/>
  <c r="AC1092" i="10" a="1"/>
  <c r="AC1092" i="10" s="1"/>
  <c r="Y1092" i="10" a="1"/>
  <c r="Y1092" i="10" s="1"/>
  <c r="U1092" i="10" a="1"/>
  <c r="U1092" i="10" s="1"/>
  <c r="AB1092" i="10" a="1"/>
  <c r="AB1092" i="10" s="1"/>
  <c r="X1092" i="10" a="1"/>
  <c r="X1092" i="10" s="1"/>
  <c r="T1092" i="10" a="1"/>
  <c r="T1092" i="10" s="1"/>
  <c r="S1152" i="10"/>
  <c r="AA1092" i="10" a="1"/>
  <c r="AA1092" i="10" s="1"/>
  <c r="Z1092" i="10" a="1"/>
  <c r="Z1092" i="10" s="1"/>
  <c r="W1092" i="10" a="1"/>
  <c r="W1092" i="10" s="1"/>
  <c r="V1092" i="10" a="1"/>
  <c r="V1092" i="10" s="1"/>
  <c r="S1245" i="10"/>
  <c r="AB1185" i="10" a="1"/>
  <c r="AB1185" i="10" s="1"/>
  <c r="X1185" i="10" a="1"/>
  <c r="X1185" i="10" s="1"/>
  <c r="T1185" i="10" a="1"/>
  <c r="T1185" i="10" s="1"/>
  <c r="AA1185" i="10" a="1"/>
  <c r="AA1185" i="10" s="1"/>
  <c r="W1185" i="10" a="1"/>
  <c r="W1185" i="10" s="1"/>
  <c r="AC1185" i="10" a="1"/>
  <c r="AC1185" i="10" s="1"/>
  <c r="Y1185" i="10" a="1"/>
  <c r="Y1185" i="10" s="1"/>
  <c r="U1185" i="10" a="1"/>
  <c r="U1185" i="10" s="1"/>
  <c r="Z1185" i="10" a="1"/>
  <c r="Z1185" i="10" s="1"/>
  <c r="V1185" i="10" a="1"/>
  <c r="V1185" i="10" s="1"/>
  <c r="S1195" i="10"/>
  <c r="X1135" i="10" a="1"/>
  <c r="X1135" i="10" s="1"/>
  <c r="AB1135" i="10" a="1"/>
  <c r="AB1135" i="10" s="1"/>
  <c r="W1135" i="10" a="1"/>
  <c r="W1135" i="10" s="1"/>
  <c r="AA1135" i="10" a="1"/>
  <c r="AA1135" i="10" s="1"/>
  <c r="Z1135" i="10" a="1"/>
  <c r="Z1135" i="10" s="1"/>
  <c r="U1135" i="10" a="1"/>
  <c r="U1135" i="10" s="1"/>
  <c r="V1135" i="10" a="1"/>
  <c r="V1135" i="10" s="1"/>
  <c r="T1135" i="10" a="1"/>
  <c r="T1135" i="10" s="1"/>
  <c r="AC1135" i="10" a="1"/>
  <c r="AC1135" i="10" s="1"/>
  <c r="Y1135" i="10" a="1"/>
  <c r="Y1135" i="10" s="1"/>
  <c r="P93" i="7"/>
  <c r="V92" i="11" s="1"/>
  <c r="H93" i="7"/>
  <c r="O93" i="7"/>
  <c r="U92" i="11" s="1"/>
  <c r="G93" i="7"/>
  <c r="N93" i="7"/>
  <c r="T92" i="11" s="1"/>
  <c r="F93" i="7"/>
  <c r="H92" i="11" s="1"/>
  <c r="B98" i="7"/>
  <c r="M93" i="7"/>
  <c r="S92" i="11" s="1"/>
  <c r="E93" i="7"/>
  <c r="G92" i="11" s="1"/>
  <c r="L93" i="7"/>
  <c r="N92" i="11" s="1"/>
  <c r="D93" i="7"/>
  <c r="K93" i="7"/>
  <c r="M92" i="11" s="1"/>
  <c r="C93" i="7"/>
  <c r="J93" i="7"/>
  <c r="L92" i="11" s="1"/>
  <c r="I93" i="7"/>
  <c r="K92" i="11" s="1"/>
  <c r="S1251" i="10"/>
  <c r="Z1191" i="10" a="1"/>
  <c r="Z1191" i="10" s="1"/>
  <c r="V1191" i="10" a="1"/>
  <c r="V1191" i="10" s="1"/>
  <c r="AC1191" i="10" a="1"/>
  <c r="AC1191" i="10" s="1"/>
  <c r="Y1191" i="10" a="1"/>
  <c r="Y1191" i="10" s="1"/>
  <c r="U1191" i="10" a="1"/>
  <c r="U1191" i="10" s="1"/>
  <c r="AA1191" i="10" a="1"/>
  <c r="AA1191" i="10" s="1"/>
  <c r="W1191" i="10" a="1"/>
  <c r="W1191" i="10" s="1"/>
  <c r="X1191" i="10" a="1"/>
  <c r="X1191" i="10" s="1"/>
  <c r="AB1191" i="10" a="1"/>
  <c r="AB1191" i="10" s="1"/>
  <c r="T1191" i="10" a="1"/>
  <c r="T1191" i="10" s="1"/>
  <c r="X361" i="10" a="1"/>
  <c r="X361" i="10" s="1"/>
  <c r="X721" i="10" a="1"/>
  <c r="X721" i="10" s="1"/>
  <c r="BH1623" i="22" a="1"/>
  <c r="BH1623" i="22" s="1"/>
  <c r="BI1623" i="22" a="1"/>
  <c r="BI1623" i="22" s="1"/>
  <c r="BJ1623" i="22" a="1"/>
  <c r="BJ1623" i="22" s="1"/>
  <c r="BK1623" i="22" a="1"/>
  <c r="BK1623" i="22" s="1"/>
  <c r="BG1095" i="22"/>
  <c r="BG543" i="22"/>
  <c r="BG1647" i="22"/>
  <c r="BK1071" i="22" a="1"/>
  <c r="BK1071" i="22" s="1"/>
  <c r="BJ1071" i="22" a="1"/>
  <c r="BJ1071" i="22" s="1"/>
  <c r="BH1071" i="22" a="1"/>
  <c r="BH1071" i="22" s="1"/>
  <c r="BI1071" i="22" a="1"/>
  <c r="BI1071" i="22" s="1"/>
  <c r="CA437" i="22" a="1"/>
  <c r="CA437" i="22" s="1"/>
  <c r="CF437" i="22" a="1"/>
  <c r="CF437" i="22" s="1"/>
  <c r="BZ437" i="22" a="1"/>
  <c r="BZ437" i="22" s="1"/>
  <c r="CE437" i="22" a="1"/>
  <c r="CE437" i="22" s="1"/>
  <c r="BW437" i="22" a="1"/>
  <c r="BW437" i="22" s="1"/>
  <c r="BV461" i="22"/>
  <c r="CB437" i="22" a="1"/>
  <c r="CB437" i="22" s="1"/>
  <c r="BY437" i="22" a="1"/>
  <c r="BY437" i="22" s="1"/>
  <c r="BX437" i="22" a="1"/>
  <c r="BX437" i="22" s="1"/>
  <c r="CD437" i="22" a="1"/>
  <c r="CD437" i="22" s="1"/>
  <c r="CC437" i="22" a="1"/>
  <c r="CC437" i="22" s="1"/>
  <c r="AB1150" i="10" a="1"/>
  <c r="AB1150" i="10" s="1"/>
  <c r="X1150" i="10" a="1"/>
  <c r="X1150" i="10" s="1"/>
  <c r="T1150" i="10" a="1"/>
  <c r="T1150" i="10" s="1"/>
  <c r="Z1150" i="10" a="1"/>
  <c r="Z1150" i="10" s="1"/>
  <c r="V1150" i="10" a="1"/>
  <c r="V1150" i="10" s="1"/>
  <c r="S1210" i="10"/>
  <c r="AA1150" i="10" a="1"/>
  <c r="AA1150" i="10" s="1"/>
  <c r="U1150" i="10" a="1"/>
  <c r="U1150" i="10" s="1"/>
  <c r="Y1150" i="10" a="1"/>
  <c r="Y1150" i="10" s="1"/>
  <c r="AC1150" i="10" a="1"/>
  <c r="AC1150" i="10" s="1"/>
  <c r="W1150" i="10" a="1"/>
  <c r="W1150" i="10" s="1"/>
  <c r="BK1629" i="22" a="1"/>
  <c r="BK1629" i="22" s="1"/>
  <c r="BJ1629" i="22" a="1"/>
  <c r="BJ1629" i="22" s="1"/>
  <c r="BI1629" i="22" a="1"/>
  <c r="BI1629" i="22" s="1"/>
  <c r="BH1629" i="22" a="1"/>
  <c r="BH1629" i="22" s="1"/>
  <c r="BG1101" i="22"/>
  <c r="BG549" i="22"/>
  <c r="BK525" i="22" a="1"/>
  <c r="BK525" i="22" s="1"/>
  <c r="BI525" i="22" a="1"/>
  <c r="BI525" i="22" s="1"/>
  <c r="BJ525" i="22" a="1"/>
  <c r="BJ525" i="22" s="1"/>
  <c r="BH525" i="22" a="1"/>
  <c r="BH525" i="22" s="1"/>
  <c r="BG1653" i="22"/>
  <c r="BI1077" i="22" a="1"/>
  <c r="BI1077" i="22" s="1"/>
  <c r="BK1077" i="22" a="1"/>
  <c r="BK1077" i="22" s="1"/>
  <c r="BJ1077" i="22" a="1"/>
  <c r="BJ1077" i="22" s="1"/>
  <c r="BH1077" i="22" a="1"/>
  <c r="BH1077" i="22" s="1"/>
  <c r="S1155" i="10"/>
  <c r="AB1095" i="10" a="1"/>
  <c r="AB1095" i="10" s="1"/>
  <c r="X1095" i="10" a="1"/>
  <c r="X1095" i="10" s="1"/>
  <c r="T1095" i="10" a="1"/>
  <c r="T1095" i="10" s="1"/>
  <c r="AA1095" i="10" a="1"/>
  <c r="AA1095" i="10" s="1"/>
  <c r="W1095" i="10" a="1"/>
  <c r="W1095" i="10" s="1"/>
  <c r="AC1095" i="10" a="1"/>
  <c r="AC1095" i="10" s="1"/>
  <c r="Z1095" i="10" a="1"/>
  <c r="Z1095" i="10" s="1"/>
  <c r="Y1095" i="10" a="1"/>
  <c r="Y1095" i="10" s="1"/>
  <c r="V1095" i="10" a="1"/>
  <c r="V1095" i="10" s="1"/>
  <c r="U1095" i="10" a="1"/>
  <c r="U1095" i="10" s="1"/>
  <c r="S1199" i="10"/>
  <c r="AA1139" i="10" a="1"/>
  <c r="AA1139" i="10" s="1"/>
  <c r="W1139" i="10" a="1"/>
  <c r="W1139" i="10" s="1"/>
  <c r="AB1139" i="10" a="1"/>
  <c r="AB1139" i="10" s="1"/>
  <c r="V1139" i="10" a="1"/>
  <c r="V1139" i="10" s="1"/>
  <c r="U1139" i="10" a="1"/>
  <c r="U1139" i="10" s="1"/>
  <c r="Z1139" i="10" a="1"/>
  <c r="Z1139" i="10" s="1"/>
  <c r="AC1139" i="10" a="1"/>
  <c r="AC1139" i="10" s="1"/>
  <c r="Y1139" i="10" a="1"/>
  <c r="Y1139" i="10" s="1"/>
  <c r="X1139" i="10" a="1"/>
  <c r="X1139" i="10" s="1"/>
  <c r="T1139" i="10" a="1"/>
  <c r="T1139" i="10" s="1"/>
  <c r="S1189" i="10"/>
  <c r="Z1129" i="10" a="1"/>
  <c r="Z1129" i="10" s="1"/>
  <c r="U1129" i="10" a="1"/>
  <c r="U1129" i="10" s="1"/>
  <c r="Y1129" i="10" a="1"/>
  <c r="Y1129" i="10" s="1"/>
  <c r="AC1129" i="10" a="1"/>
  <c r="AC1129" i="10" s="1"/>
  <c r="T1129" i="10" a="1"/>
  <c r="T1129" i="10" s="1"/>
  <c r="AB1129" i="10" a="1"/>
  <c r="AB1129" i="10" s="1"/>
  <c r="W1129" i="10" a="1"/>
  <c r="W1129" i="10" s="1"/>
  <c r="AA1129" i="10" a="1"/>
  <c r="AA1129" i="10" s="1"/>
  <c r="X1129" i="10" a="1"/>
  <c r="X1129" i="10" s="1"/>
  <c r="V1129" i="10" a="1"/>
  <c r="V1129" i="10" s="1"/>
  <c r="B79" i="9"/>
  <c r="H75" i="9"/>
  <c r="G75" i="9"/>
  <c r="CA476" i="22" a="1"/>
  <c r="CA476" i="22" s="1"/>
  <c r="CF476" i="22" a="1"/>
  <c r="CF476" i="22" s="1"/>
  <c r="BZ476" i="22" a="1"/>
  <c r="BZ476" i="22" s="1"/>
  <c r="CE476" i="22" a="1"/>
  <c r="CE476" i="22" s="1"/>
  <c r="BW476" i="22" a="1"/>
  <c r="BW476" i="22" s="1"/>
  <c r="BV500" i="22"/>
  <c r="CB476" i="22" a="1"/>
  <c r="CB476" i="22" s="1"/>
  <c r="CD476" i="22" a="1"/>
  <c r="CD476" i="22" s="1"/>
  <c r="CC476" i="22" a="1"/>
  <c r="CC476" i="22" s="1"/>
  <c r="BY476" i="22" a="1"/>
  <c r="BY476" i="22" s="1"/>
  <c r="BX476" i="22" a="1"/>
  <c r="BX476" i="22" s="1"/>
  <c r="CA470" i="22" a="1"/>
  <c r="CA470" i="22" s="1"/>
  <c r="CF470" i="22" a="1"/>
  <c r="CF470" i="22" s="1"/>
  <c r="BZ470" i="22" a="1"/>
  <c r="BZ470" i="22" s="1"/>
  <c r="CE470" i="22" a="1"/>
  <c r="CE470" i="22" s="1"/>
  <c r="BW470" i="22" a="1"/>
  <c r="BW470" i="22" s="1"/>
  <c r="BV494" i="22"/>
  <c r="CB470" i="22" a="1"/>
  <c r="CB470" i="22" s="1"/>
  <c r="CD470" i="22" a="1"/>
  <c r="CD470" i="22" s="1"/>
  <c r="CC470" i="22" a="1"/>
  <c r="CC470" i="22" s="1"/>
  <c r="BY470" i="22" a="1"/>
  <c r="BY470" i="22" s="1"/>
  <c r="BX470" i="22" a="1"/>
  <c r="BX470" i="22" s="1"/>
  <c r="CA454" i="22" a="1"/>
  <c r="CA454" i="22" s="1"/>
  <c r="CF454" i="22" a="1"/>
  <c r="CF454" i="22" s="1"/>
  <c r="BZ454" i="22" a="1"/>
  <c r="BZ454" i="22" s="1"/>
  <c r="BK526" i="22" s="1" a="1"/>
  <c r="BK526" i="22" s="1"/>
  <c r="CE454" i="22" a="1"/>
  <c r="CE454" i="22" s="1"/>
  <c r="BW454" i="22" a="1"/>
  <c r="BW454" i="22" s="1"/>
  <c r="BH526" i="22" s="1" a="1"/>
  <c r="BH526" i="22" s="1"/>
  <c r="BV478" i="22"/>
  <c r="CB454" i="22" a="1"/>
  <c r="CB454" i="22" s="1"/>
  <c r="CD454" i="22" a="1"/>
  <c r="CD454" i="22" s="1"/>
  <c r="CC454" i="22" a="1"/>
  <c r="CC454" i="22" s="1"/>
  <c r="BY454" i="22" a="1"/>
  <c r="BY454" i="22" s="1"/>
  <c r="BJ526" i="22" s="1" a="1"/>
  <c r="BJ526" i="22" s="1"/>
  <c r="BX454" i="22" a="1"/>
  <c r="BX454" i="22" s="1"/>
  <c r="BI526" i="22" s="1" a="1"/>
  <c r="BI526" i="22" s="1"/>
  <c r="CA447" i="22" a="1"/>
  <c r="CA447" i="22" s="1"/>
  <c r="CF447" i="22" a="1"/>
  <c r="CF447" i="22" s="1"/>
  <c r="BZ447" i="22" a="1"/>
  <c r="BZ447" i="22" s="1"/>
  <c r="BK519" i="22" s="1" a="1"/>
  <c r="BK519" i="22" s="1"/>
  <c r="CE447" i="22" a="1"/>
  <c r="CE447" i="22" s="1"/>
  <c r="BW447" i="22" a="1"/>
  <c r="BW447" i="22" s="1"/>
  <c r="BH519" i="22" s="1" a="1"/>
  <c r="BH519" i="22" s="1"/>
  <c r="BV471" i="22"/>
  <c r="CB447" i="22" a="1"/>
  <c r="CB447" i="22" s="1"/>
  <c r="CD447" i="22" a="1"/>
  <c r="CD447" i="22" s="1"/>
  <c r="CC447" i="22" a="1"/>
  <c r="CC447" i="22" s="1"/>
  <c r="BY447" i="22" a="1"/>
  <c r="BY447" i="22" s="1"/>
  <c r="BJ519" i="22" s="1" a="1"/>
  <c r="BJ519" i="22" s="1"/>
  <c r="BX447" i="22" a="1"/>
  <c r="BX447" i="22" s="1"/>
  <c r="BI519" i="22" s="1" a="1"/>
  <c r="BI519" i="22" s="1"/>
  <c r="CA482" i="22" a="1"/>
  <c r="CA482" i="22" s="1"/>
  <c r="CF482" i="22" a="1"/>
  <c r="CF482" i="22" s="1"/>
  <c r="BZ482" i="22" a="1"/>
  <c r="BZ482" i="22" s="1"/>
  <c r="CE482" i="22" a="1"/>
  <c r="CE482" i="22" s="1"/>
  <c r="BW482" i="22" a="1"/>
  <c r="BW482" i="22" s="1"/>
  <c r="BV506" i="22"/>
  <c r="CB482" i="22" a="1"/>
  <c r="CB482" i="22" s="1"/>
  <c r="CD482" i="22" a="1"/>
  <c r="CD482" i="22" s="1"/>
  <c r="CC482" i="22" a="1"/>
  <c r="CC482" i="22" s="1"/>
  <c r="BY482" i="22" a="1"/>
  <c r="BY482" i="22" s="1"/>
  <c r="BX482" i="22" a="1"/>
  <c r="BX482" i="22" s="1"/>
  <c r="CA439" i="22" a="1"/>
  <c r="CA439" i="22" s="1"/>
  <c r="CF439" i="22" a="1"/>
  <c r="CF439" i="22" s="1"/>
  <c r="BZ439" i="22" a="1"/>
  <c r="BZ439" i="22" s="1"/>
  <c r="CE439" i="22" a="1"/>
  <c r="CE439" i="22" s="1"/>
  <c r="BW439" i="22" a="1"/>
  <c r="BW439" i="22" s="1"/>
  <c r="BV463" i="22"/>
  <c r="CB439" i="22" a="1"/>
  <c r="CB439" i="22" s="1"/>
  <c r="CD439" i="22" a="1"/>
  <c r="CD439" i="22" s="1"/>
  <c r="CC439" i="22" a="1"/>
  <c r="CC439" i="22" s="1"/>
  <c r="BY439" i="22" a="1"/>
  <c r="BY439" i="22" s="1"/>
  <c r="BX439" i="22" a="1"/>
  <c r="BX439" i="22" s="1"/>
  <c r="I82" i="9"/>
  <c r="H82" i="9"/>
  <c r="G82" i="9"/>
  <c r="B86" i="9"/>
  <c r="CA467" i="22" a="1"/>
  <c r="CA467" i="22" s="1"/>
  <c r="CF467" i="22" a="1"/>
  <c r="CF467" i="22" s="1"/>
  <c r="BZ467" i="22" a="1"/>
  <c r="BZ467" i="22" s="1"/>
  <c r="CE467" i="22" a="1"/>
  <c r="CE467" i="22" s="1"/>
  <c r="BW467" i="22" a="1"/>
  <c r="BW467" i="22" s="1"/>
  <c r="BV491" i="22"/>
  <c r="CB467" i="22" a="1"/>
  <c r="CB467" i="22" s="1"/>
  <c r="CD467" i="22" a="1"/>
  <c r="CD467" i="22" s="1"/>
  <c r="CC467" i="22" a="1"/>
  <c r="CC467" i="22" s="1"/>
  <c r="BY467" i="22" a="1"/>
  <c r="BY467" i="22" s="1"/>
  <c r="BX467" i="22" a="1"/>
  <c r="BX467" i="22" s="1"/>
  <c r="L81" i="9"/>
  <c r="C85" i="9"/>
  <c r="K81" i="9"/>
  <c r="J81" i="9"/>
  <c r="S1149" i="10"/>
  <c r="Z1089" i="10" a="1"/>
  <c r="Z1089" i="10" s="1"/>
  <c r="V1089" i="10" a="1"/>
  <c r="V1089" i="10" s="1"/>
  <c r="AC1089" i="10" a="1"/>
  <c r="AC1089" i="10" s="1"/>
  <c r="Y1089" i="10" a="1"/>
  <c r="Y1089" i="10" s="1"/>
  <c r="U1089" i="10" a="1"/>
  <c r="U1089" i="10" s="1"/>
  <c r="T1089" i="10" a="1"/>
  <c r="T1089" i="10" s="1"/>
  <c r="AB1089" i="10" a="1"/>
  <c r="AB1089" i="10" s="1"/>
  <c r="AA1089" i="10" a="1"/>
  <c r="AA1089" i="10" s="1"/>
  <c r="X1089" i="10" a="1"/>
  <c r="X1089" i="10" s="1"/>
  <c r="W1089" i="10" a="1"/>
  <c r="W1089" i="10" s="1"/>
  <c r="CA475" i="22" a="1"/>
  <c r="CA475" i="22" s="1"/>
  <c r="CF475" i="22" a="1"/>
  <c r="CF475" i="22" s="1"/>
  <c r="BZ475" i="22" a="1"/>
  <c r="BZ475" i="22" s="1"/>
  <c r="CE475" i="22" a="1"/>
  <c r="CE475" i="22" s="1"/>
  <c r="BW475" i="22" a="1"/>
  <c r="BW475" i="22" s="1"/>
  <c r="BV499" i="22"/>
  <c r="CB475" i="22" a="1"/>
  <c r="CB475" i="22" s="1"/>
  <c r="CD475" i="22" a="1"/>
  <c r="CD475" i="22" s="1"/>
  <c r="CC475" i="22" a="1"/>
  <c r="CC475" i="22" s="1"/>
  <c r="BY475" i="22" a="1"/>
  <c r="BY475" i="22" s="1"/>
  <c r="BX475" i="22" a="1"/>
  <c r="BX475" i="22" s="1"/>
  <c r="CA462" i="22" a="1"/>
  <c r="CA462" i="22" s="1"/>
  <c r="CF462" i="22" a="1"/>
  <c r="CF462" i="22" s="1"/>
  <c r="BZ462" i="22" a="1"/>
  <c r="BZ462" i="22" s="1"/>
  <c r="CE462" i="22" a="1"/>
  <c r="CE462" i="22" s="1"/>
  <c r="BW462" i="22" a="1"/>
  <c r="BW462" i="22" s="1"/>
  <c r="BV486" i="22"/>
  <c r="CB462" i="22" a="1"/>
  <c r="CB462" i="22" s="1"/>
  <c r="CD462" i="22" a="1"/>
  <c r="CD462" i="22" s="1"/>
  <c r="CC462" i="22" a="1"/>
  <c r="CC462" i="22" s="1"/>
  <c r="BY462" i="22" a="1"/>
  <c r="BY462" i="22" s="1"/>
  <c r="BX462" i="22" a="1"/>
  <c r="BX462" i="22" s="1"/>
  <c r="S1168" i="10"/>
  <c r="AC1108" i="10" a="1"/>
  <c r="AC1108" i="10" s="1"/>
  <c r="Y1108" i="10" a="1"/>
  <c r="Y1108" i="10" s="1"/>
  <c r="U1108" i="10" a="1"/>
  <c r="U1108" i="10" s="1"/>
  <c r="AB1108" i="10" a="1"/>
  <c r="AB1108" i="10" s="1"/>
  <c r="X1108" i="10" a="1"/>
  <c r="X1108" i="10" s="1"/>
  <c r="T1108" i="10" a="1"/>
  <c r="T1108" i="10" s="1"/>
  <c r="Z1108" i="10" a="1"/>
  <c r="Z1108" i="10" s="1"/>
  <c r="W1108" i="10" a="1"/>
  <c r="W1108" i="10" s="1"/>
  <c r="V1108" i="10" a="1"/>
  <c r="V1108" i="10" s="1"/>
  <c r="AA1108" i="10" a="1"/>
  <c r="AA1108" i="10" s="1"/>
  <c r="BJ1633" i="22" a="1"/>
  <c r="BJ1633" i="22" s="1"/>
  <c r="BH1633" i="22" a="1"/>
  <c r="BH1633" i="22" s="1"/>
  <c r="BK1633" i="22" a="1"/>
  <c r="BK1633" i="22" s="1"/>
  <c r="BI1633" i="22" a="1"/>
  <c r="BI1633" i="22" s="1"/>
  <c r="BG1105" i="22"/>
  <c r="BG553" i="22"/>
  <c r="BG1657" i="22"/>
  <c r="BJ1081" i="22" a="1"/>
  <c r="BJ1081" i="22" s="1"/>
  <c r="BH1081" i="22" a="1"/>
  <c r="BH1081" i="22" s="1"/>
  <c r="BI1081" i="22" a="1"/>
  <c r="BI1081" i="22" s="1"/>
  <c r="BK1081" i="22" a="1"/>
  <c r="BK1081" i="22" s="1"/>
  <c r="AL23" i="9"/>
  <c r="AP23" i="9" s="1"/>
  <c r="AT23" i="9" s="1"/>
  <c r="AX23" i="9" s="1"/>
  <c r="S79" i="9" s="1"/>
  <c r="W1116" i="10" a="1"/>
  <c r="W1116" i="10" s="1"/>
  <c r="AA1116" i="10" a="1"/>
  <c r="AA1116" i="10" s="1"/>
  <c r="V1116" i="10" a="1"/>
  <c r="V1116" i="10" s="1"/>
  <c r="Z1116" i="10" a="1"/>
  <c r="Z1116" i="10" s="1"/>
  <c r="U1116" i="10" a="1"/>
  <c r="U1116" i="10" s="1"/>
  <c r="AC1116" i="10" a="1"/>
  <c r="AC1116" i="10" s="1"/>
  <c r="T1116" i="10" a="1"/>
  <c r="T1116" i="10" s="1"/>
  <c r="Y1116" i="10" a="1"/>
  <c r="Y1116" i="10" s="1"/>
  <c r="X1116" i="10" a="1"/>
  <c r="X1116" i="10" s="1"/>
  <c r="S1176" i="10"/>
  <c r="AB1116" i="10" a="1"/>
  <c r="AB1116" i="10" s="1"/>
  <c r="Z1258" i="10" a="1"/>
  <c r="Z1258" i="10" s="1"/>
  <c r="V1258" i="10" a="1"/>
  <c r="V1258" i="10" s="1"/>
  <c r="S1318" i="10"/>
  <c r="AB1258" i="10" a="1"/>
  <c r="AB1258" i="10" s="1"/>
  <c r="X1258" i="10" a="1"/>
  <c r="X1258" i="10" s="1"/>
  <c r="T1258" i="10" a="1"/>
  <c r="T1258" i="10" s="1"/>
  <c r="U1258" i="10" a="1"/>
  <c r="U1258" i="10" s="1"/>
  <c r="AA1258" i="10" a="1"/>
  <c r="AA1258" i="10" s="1"/>
  <c r="AC1258" i="10" a="1"/>
  <c r="AC1258" i="10" s="1"/>
  <c r="Y1258" i="10" a="1"/>
  <c r="Y1258" i="10" s="1"/>
  <c r="W1258" i="10" a="1"/>
  <c r="W1258" i="10" s="1"/>
  <c r="AA1102" i="10" a="1"/>
  <c r="AA1102" i="10" s="1"/>
  <c r="W1102" i="10" a="1"/>
  <c r="W1102" i="10" s="1"/>
  <c r="Z1102" i="10" a="1"/>
  <c r="Z1102" i="10" s="1"/>
  <c r="V1102" i="10" a="1"/>
  <c r="V1102" i="10" s="1"/>
  <c r="S1162" i="10"/>
  <c r="AB1102" i="10" a="1"/>
  <c r="AB1102" i="10" s="1"/>
  <c r="Y1102" i="10" a="1"/>
  <c r="Y1102" i="10" s="1"/>
  <c r="X1102" i="10" a="1"/>
  <c r="X1102" i="10" s="1"/>
  <c r="U1102" i="10" a="1"/>
  <c r="U1102" i="10" s="1"/>
  <c r="T1102" i="10" a="1"/>
  <c r="T1102" i="10" s="1"/>
  <c r="AC1102" i="10" a="1"/>
  <c r="AC1102" i="10" s="1"/>
  <c r="S1180" i="10"/>
  <c r="AC1120" i="10" a="1"/>
  <c r="AC1120" i="10" s="1"/>
  <c r="T1120" i="10" a="1"/>
  <c r="T1120" i="10" s="1"/>
  <c r="X1120" i="10" a="1"/>
  <c r="X1120" i="10" s="1"/>
  <c r="AB1120" i="10" a="1"/>
  <c r="AB1120" i="10" s="1"/>
  <c r="W1120" i="10" a="1"/>
  <c r="W1120" i="10" s="1"/>
  <c r="Z1120" i="10" a="1"/>
  <c r="Z1120" i="10" s="1"/>
  <c r="AA1120" i="10" a="1"/>
  <c r="AA1120" i="10" s="1"/>
  <c r="Y1120" i="10" a="1"/>
  <c r="Y1120" i="10" s="1"/>
  <c r="V1120" i="10" a="1"/>
  <c r="V1120" i="10" s="1"/>
  <c r="U1120" i="10" a="1"/>
  <c r="U1120" i="10" s="1"/>
  <c r="W45" i="7"/>
  <c r="V45" i="7"/>
  <c r="T45" i="7"/>
  <c r="S45" i="7"/>
  <c r="R46" i="7"/>
  <c r="X22" i="7"/>
  <c r="Y46" i="7" s="1"/>
  <c r="W22" i="7"/>
  <c r="X46" i="7" s="1"/>
  <c r="T22" i="7"/>
  <c r="U46" i="7" s="1"/>
  <c r="AN21" i="9"/>
  <c r="BC22" i="9"/>
  <c r="AJ21" i="9"/>
  <c r="I71" i="9" s="1"/>
  <c r="L97" i="7"/>
  <c r="N96" i="11" s="1"/>
  <c r="D97" i="7"/>
  <c r="K97" i="7"/>
  <c r="M96" i="11" s="1"/>
  <c r="C97" i="7"/>
  <c r="J97" i="7"/>
  <c r="L96" i="11" s="1"/>
  <c r="I97" i="7"/>
  <c r="K96" i="11" s="1"/>
  <c r="P97" i="7"/>
  <c r="V96" i="11" s="1"/>
  <c r="H97" i="7"/>
  <c r="O97" i="7"/>
  <c r="U96" i="11" s="1"/>
  <c r="G97" i="7"/>
  <c r="N97" i="7"/>
  <c r="T96" i="11" s="1"/>
  <c r="F97" i="7"/>
  <c r="H96" i="11" s="1"/>
  <c r="B102" i="7"/>
  <c r="M97" i="7"/>
  <c r="S96" i="11" s="1"/>
  <c r="E97" i="7"/>
  <c r="G96" i="11" s="1"/>
  <c r="S1257" i="10"/>
  <c r="AB1197" i="10" a="1"/>
  <c r="AB1197" i="10" s="1"/>
  <c r="X1197" i="10" a="1"/>
  <c r="X1197" i="10" s="1"/>
  <c r="T1197" i="10" a="1"/>
  <c r="T1197" i="10" s="1"/>
  <c r="AA1197" i="10" a="1"/>
  <c r="AA1197" i="10" s="1"/>
  <c r="W1197" i="10" a="1"/>
  <c r="W1197" i="10" s="1"/>
  <c r="AC1197" i="10" a="1"/>
  <c r="AC1197" i="10" s="1"/>
  <c r="Y1197" i="10" a="1"/>
  <c r="Y1197" i="10" s="1"/>
  <c r="U1197" i="10" a="1"/>
  <c r="U1197" i="10" s="1"/>
  <c r="V1197" i="10" a="1"/>
  <c r="V1197" i="10" s="1"/>
  <c r="Z1197" i="10" a="1"/>
  <c r="Z1197" i="10" s="1"/>
  <c r="CA449" i="22" a="1"/>
  <c r="CA449" i="22" s="1"/>
  <c r="CF449" i="22" a="1"/>
  <c r="CF449" i="22" s="1"/>
  <c r="BZ449" i="22" a="1"/>
  <c r="BZ449" i="22" s="1"/>
  <c r="CE449" i="22" a="1"/>
  <c r="CE449" i="22" s="1"/>
  <c r="BW449" i="22" a="1"/>
  <c r="BW449" i="22" s="1"/>
  <c r="BV473" i="22"/>
  <c r="CB449" i="22" a="1"/>
  <c r="CB449" i="22" s="1"/>
  <c r="BY449" i="22" a="1"/>
  <c r="BY449" i="22" s="1"/>
  <c r="BX449" i="22" a="1"/>
  <c r="BX449" i="22" s="1"/>
  <c r="CD449" i="22" a="1"/>
  <c r="CD449" i="22" s="1"/>
  <c r="CC449" i="22" a="1"/>
  <c r="CC449" i="22" s="1"/>
  <c r="S1294" i="10"/>
  <c r="U1234" i="10" a="1"/>
  <c r="U1234" i="10" s="1"/>
  <c r="Y1234" i="10" a="1"/>
  <c r="Y1234" i="10" s="1"/>
  <c r="AC1234" i="10" a="1"/>
  <c r="AC1234" i="10" s="1"/>
  <c r="T1234" i="10" a="1"/>
  <c r="T1234" i="10" s="1"/>
  <c r="AA1234" i="10" a="1"/>
  <c r="AA1234" i="10" s="1"/>
  <c r="V1234" i="10" a="1"/>
  <c r="V1234" i="10" s="1"/>
  <c r="AB1234" i="10" a="1"/>
  <c r="AB1234" i="10" s="1"/>
  <c r="X1234" i="10" a="1"/>
  <c r="X1234" i="10" s="1"/>
  <c r="Z1234" i="10" a="1"/>
  <c r="Z1234" i="10" s="1"/>
  <c r="W1234" i="10" a="1"/>
  <c r="W1234" i="10" s="1"/>
  <c r="O78" i="9"/>
  <c r="N78" i="9"/>
  <c r="M78" i="9"/>
  <c r="D82" i="9"/>
  <c r="M75" i="9"/>
  <c r="D79" i="9"/>
  <c r="O75" i="9"/>
  <c r="N75" i="9"/>
  <c r="L79" i="9"/>
  <c r="C83" i="9"/>
  <c r="K79" i="9"/>
  <c r="J79" i="9"/>
  <c r="S1242" i="10"/>
  <c r="AB1182" i="10" a="1"/>
  <c r="AB1182" i="10" s="1"/>
  <c r="X1182" i="10" a="1"/>
  <c r="X1182" i="10" s="1"/>
  <c r="T1182" i="10" a="1"/>
  <c r="T1182" i="10" s="1"/>
  <c r="Z1182" i="10" a="1"/>
  <c r="Z1182" i="10" s="1"/>
  <c r="V1182" i="10" a="1"/>
  <c r="V1182" i="10" s="1"/>
  <c r="Y1182" i="10" a="1"/>
  <c r="Y1182" i="10" s="1"/>
  <c r="AC1182" i="10" a="1"/>
  <c r="AC1182" i="10" s="1"/>
  <c r="AA1182" i="10" a="1"/>
  <c r="AA1182" i="10" s="1"/>
  <c r="W1182" i="10" a="1"/>
  <c r="W1182" i="10" s="1"/>
  <c r="U1182" i="10" a="1"/>
  <c r="U1182" i="10" s="1"/>
  <c r="AA1094" i="10" a="1"/>
  <c r="AA1094" i="10" s="1"/>
  <c r="W1094" i="10" a="1"/>
  <c r="W1094" i="10" s="1"/>
  <c r="Z1094" i="10" a="1"/>
  <c r="Z1094" i="10" s="1"/>
  <c r="V1094" i="10" a="1"/>
  <c r="V1094" i="10" s="1"/>
  <c r="T1094" i="10" a="1"/>
  <c r="T1094" i="10" s="1"/>
  <c r="AC1094" i="10" a="1"/>
  <c r="AC1094" i="10" s="1"/>
  <c r="S1154" i="10"/>
  <c r="AB1094" i="10" a="1"/>
  <c r="AB1094" i="10" s="1"/>
  <c r="Y1094" i="10" a="1"/>
  <c r="Y1094" i="10" s="1"/>
  <c r="X1094" i="10" a="1"/>
  <c r="X1094" i="10" s="1"/>
  <c r="U1094" i="10" a="1"/>
  <c r="U1094" i="10" s="1"/>
  <c r="S1178" i="10"/>
  <c r="AB1118" i="10" a="1"/>
  <c r="AB1118" i="10" s="1"/>
  <c r="W1118" i="10" a="1"/>
  <c r="W1118" i="10" s="1"/>
  <c r="AA1118" i="10" a="1"/>
  <c r="AA1118" i="10" s="1"/>
  <c r="V1118" i="10" a="1"/>
  <c r="V1118" i="10" s="1"/>
  <c r="U1118" i="10" a="1"/>
  <c r="U1118" i="10" s="1"/>
  <c r="AC1118" i="10" a="1"/>
  <c r="AC1118" i="10" s="1"/>
  <c r="Z1118" i="10" a="1"/>
  <c r="Z1118" i="10" s="1"/>
  <c r="Y1118" i="10" a="1"/>
  <c r="Y1118" i="10" s="1"/>
  <c r="X1118" i="10" a="1"/>
  <c r="X1118" i="10" s="1"/>
  <c r="T1118" i="10" a="1"/>
  <c r="T1118" i="10" s="1"/>
  <c r="T79" i="9"/>
  <c r="F83" i="9"/>
  <c r="BK1617" i="22" a="1"/>
  <c r="BK1617" i="22" s="1"/>
  <c r="BI1617" i="22" a="1"/>
  <c r="BI1617" i="22" s="1"/>
  <c r="BJ1617" i="22" a="1"/>
  <c r="BJ1617" i="22" s="1"/>
  <c r="BH1617" i="22" a="1"/>
  <c r="BH1617" i="22" s="1"/>
  <c r="BG1089" i="22"/>
  <c r="BG537" i="22"/>
  <c r="BG1641" i="22"/>
  <c r="BK1065" i="22" a="1"/>
  <c r="BK1065" i="22" s="1"/>
  <c r="BJ1065" i="22" a="1"/>
  <c r="BJ1065" i="22" s="1"/>
  <c r="BH1065" i="22" a="1"/>
  <c r="BH1065" i="22" s="1"/>
  <c r="BI1065" i="22" a="1"/>
  <c r="BI1065" i="22" s="1"/>
  <c r="Z1124" i="10" a="1"/>
  <c r="Z1124" i="10" s="1"/>
  <c r="U1124" i="10" a="1"/>
  <c r="U1124" i="10" s="1"/>
  <c r="Y1124" i="10" a="1"/>
  <c r="Y1124" i="10" s="1"/>
  <c r="S1184" i="10"/>
  <c r="AC1124" i="10" a="1"/>
  <c r="AC1124" i="10" s="1"/>
  <c r="T1124" i="10" a="1"/>
  <c r="T1124" i="10" s="1"/>
  <c r="AB1124" i="10" a="1"/>
  <c r="AB1124" i="10" s="1"/>
  <c r="W1124" i="10" a="1"/>
  <c r="W1124" i="10" s="1"/>
  <c r="V1124" i="10" a="1"/>
  <c r="V1124" i="10" s="1"/>
  <c r="AA1124" i="10" a="1"/>
  <c r="AA1124" i="10" s="1"/>
  <c r="X1124" i="10" a="1"/>
  <c r="X1124" i="10" s="1"/>
  <c r="BK1621" i="22" a="1"/>
  <c r="BK1621" i="22" s="1"/>
  <c r="BJ1621" i="22" a="1"/>
  <c r="BJ1621" i="22" s="1"/>
  <c r="BI1621" i="22" a="1"/>
  <c r="BI1621" i="22" s="1"/>
  <c r="BH1621" i="22" a="1"/>
  <c r="BH1621" i="22" s="1"/>
  <c r="BG1093" i="22"/>
  <c r="BG541" i="22"/>
  <c r="BK517" i="22" a="1"/>
  <c r="BK517" i="22" s="1"/>
  <c r="BI517" i="22" a="1"/>
  <c r="BI517" i="22" s="1"/>
  <c r="BJ517" i="22" a="1"/>
  <c r="BJ517" i="22" s="1"/>
  <c r="BH517" i="22" a="1"/>
  <c r="BH517" i="22" s="1"/>
  <c r="BG1645" i="22"/>
  <c r="BI1069" i="22" a="1"/>
  <c r="BI1069" i="22" s="1"/>
  <c r="BJ1069" i="22" a="1"/>
  <c r="BJ1069" i="22" s="1"/>
  <c r="BH1069" i="22" a="1"/>
  <c r="BH1069" i="22" s="1"/>
  <c r="BK1069" i="22" a="1"/>
  <c r="BK1069" i="22" s="1"/>
  <c r="BJ1619" i="22" a="1"/>
  <c r="BJ1619" i="22" s="1"/>
  <c r="BK1619" i="22" a="1"/>
  <c r="BK1619" i="22" s="1"/>
  <c r="BH1619" i="22" a="1"/>
  <c r="BH1619" i="22" s="1"/>
  <c r="BI1619" i="22" a="1"/>
  <c r="BI1619" i="22" s="1"/>
  <c r="BG1091" i="22"/>
  <c r="BG539" i="22"/>
  <c r="BK515" i="22" a="1"/>
  <c r="BK515" i="22" s="1"/>
  <c r="BI515" i="22" a="1"/>
  <c r="BI515" i="22" s="1"/>
  <c r="BJ515" i="22" a="1"/>
  <c r="BJ515" i="22" s="1"/>
  <c r="BH515" i="22" a="1"/>
  <c r="BH515" i="22" s="1"/>
  <c r="BG1643" i="22"/>
  <c r="BJ1067" i="22" a="1"/>
  <c r="BJ1067" i="22" s="1"/>
  <c r="BK1067" i="22" a="1"/>
  <c r="BK1067" i="22" s="1"/>
  <c r="BH1067" i="22" a="1"/>
  <c r="BH1067" i="22" s="1"/>
  <c r="BI1067" i="22" a="1"/>
  <c r="BI1067" i="22" s="1"/>
  <c r="Z361" i="10" a="1"/>
  <c r="Z361" i="10" s="1"/>
  <c r="Z721" i="10" a="1"/>
  <c r="Z721" i="10" s="1"/>
  <c r="CA459" i="22" a="1"/>
  <c r="CA459" i="22" s="1"/>
  <c r="CF459" i="22" a="1"/>
  <c r="CF459" i="22" s="1"/>
  <c r="BZ459" i="22" a="1"/>
  <c r="BZ459" i="22" s="1"/>
  <c r="CE459" i="22" a="1"/>
  <c r="CE459" i="22" s="1"/>
  <c r="BW459" i="22" a="1"/>
  <c r="BW459" i="22" s="1"/>
  <c r="BV483" i="22"/>
  <c r="CB459" i="22" a="1"/>
  <c r="CB459" i="22" s="1"/>
  <c r="CD459" i="22" a="1"/>
  <c r="CD459" i="22" s="1"/>
  <c r="CC459" i="22" a="1"/>
  <c r="CC459" i="22" s="1"/>
  <c r="BY459" i="22" a="1"/>
  <c r="BY459" i="22" s="1"/>
  <c r="BX459" i="22" a="1"/>
  <c r="BX459" i="22" s="1"/>
  <c r="BK1612" i="22" a="1"/>
  <c r="BK1612" i="22" s="1"/>
  <c r="BI1612" i="22" a="1"/>
  <c r="BI1612" i="22" s="1"/>
  <c r="BJ1612" i="22" a="1"/>
  <c r="BJ1612" i="22" s="1"/>
  <c r="BH1612" i="22" a="1"/>
  <c r="BH1612" i="22" s="1"/>
  <c r="BG1084" i="22"/>
  <c r="BG532" i="22"/>
  <c r="BI508" i="22" a="1"/>
  <c r="BI508" i="22" s="1"/>
  <c r="BG1636" i="22"/>
  <c r="BI1060" i="22" a="1"/>
  <c r="BI1060" i="22" s="1"/>
  <c r="BH1060" i="22" a="1"/>
  <c r="BH1060" i="22" s="1"/>
  <c r="BJ1060" i="22" a="1"/>
  <c r="BJ1060" i="22" s="1"/>
  <c r="BK1060" i="22" a="1"/>
  <c r="BK1060" i="22" s="1"/>
  <c r="BI1634" i="22" a="1"/>
  <c r="BI1634" i="22" s="1"/>
  <c r="BK1634" i="22" a="1"/>
  <c r="BK1634" i="22" s="1"/>
  <c r="BJ1634" i="22" a="1"/>
  <c r="BJ1634" i="22" s="1"/>
  <c r="BH1634" i="22" a="1"/>
  <c r="BH1634" i="22" s="1"/>
  <c r="BG1106" i="22"/>
  <c r="BG554" i="22"/>
  <c r="BK530" i="22" a="1"/>
  <c r="BK530" i="22" s="1"/>
  <c r="BI530" i="22" a="1"/>
  <c r="BI530" i="22" s="1"/>
  <c r="BJ530" i="22" a="1"/>
  <c r="BJ530" i="22" s="1"/>
  <c r="BH530" i="22" a="1"/>
  <c r="BH530" i="22" s="1"/>
  <c r="BG1658" i="22"/>
  <c r="BH1082" i="22" a="1"/>
  <c r="BH1082" i="22" s="1"/>
  <c r="BJ1082" i="22" a="1"/>
  <c r="BJ1082" i="22" s="1"/>
  <c r="BK1082" i="22" a="1"/>
  <c r="BK1082" i="22" s="1"/>
  <c r="BI1082" i="22" a="1"/>
  <c r="BI1082" i="22" s="1"/>
  <c r="BJ1628" i="22" a="1"/>
  <c r="BJ1628" i="22" s="1"/>
  <c r="BH1628" i="22" a="1"/>
  <c r="BH1628" i="22" s="1"/>
  <c r="BK1628" i="22" a="1"/>
  <c r="BK1628" i="22" s="1"/>
  <c r="BI1628" i="22" a="1"/>
  <c r="BI1628" i="22" s="1"/>
  <c r="BG1100" i="22"/>
  <c r="BG548" i="22"/>
  <c r="BK524" i="22" a="1"/>
  <c r="BK524" i="22" s="1"/>
  <c r="BI524" i="22" a="1"/>
  <c r="BI524" i="22" s="1"/>
  <c r="BJ524" i="22" a="1"/>
  <c r="BJ524" i="22" s="1"/>
  <c r="BH524" i="22" a="1"/>
  <c r="BH524" i="22" s="1"/>
  <c r="BG1652" i="22"/>
  <c r="BI1076" i="22" a="1"/>
  <c r="BI1076" i="22" s="1"/>
  <c r="BH1076" i="22" a="1"/>
  <c r="BH1076" i="22" s="1"/>
  <c r="BK1076" i="22" a="1"/>
  <c r="BK1076" i="22" s="1"/>
  <c r="BJ1076" i="22" a="1"/>
  <c r="BJ1076" i="22" s="1"/>
  <c r="CA456" i="22" a="1"/>
  <c r="CA456" i="22" s="1"/>
  <c r="CF456" i="22" a="1"/>
  <c r="CF456" i="22" s="1"/>
  <c r="BZ456" i="22" a="1"/>
  <c r="BZ456" i="22" s="1"/>
  <c r="CE456" i="22" a="1"/>
  <c r="CE456" i="22" s="1"/>
  <c r="BW456" i="22" a="1"/>
  <c r="BW456" i="22" s="1"/>
  <c r="BV480" i="22"/>
  <c r="CB456" i="22" a="1"/>
  <c r="CB456" i="22" s="1"/>
  <c r="CD456" i="22" a="1"/>
  <c r="CD456" i="22" s="1"/>
  <c r="CC456" i="22" a="1"/>
  <c r="CC456" i="22" s="1"/>
  <c r="BY456" i="22" a="1"/>
  <c r="BY456" i="22" s="1"/>
  <c r="BX456" i="22" a="1"/>
  <c r="BX456" i="22" s="1"/>
  <c r="U77" i="9"/>
  <c r="T77" i="9"/>
  <c r="S77" i="9"/>
  <c r="F81" i="9"/>
  <c r="E85" i="9"/>
  <c r="R81" i="9"/>
  <c r="Q81" i="9"/>
  <c r="P81" i="9"/>
  <c r="S1145" i="10"/>
  <c r="Z1085" i="10" a="1"/>
  <c r="Z1085" i="10" s="1"/>
  <c r="V1085" i="10" a="1"/>
  <c r="V1085" i="10" s="1"/>
  <c r="AC1085" i="10" a="1"/>
  <c r="AC1085" i="10" s="1"/>
  <c r="Y1085" i="10" a="1"/>
  <c r="Y1085" i="10" s="1"/>
  <c r="U1085" i="10" a="1"/>
  <c r="U1085" i="10" s="1"/>
  <c r="W1085" i="10" a="1"/>
  <c r="W1085" i="10" s="1"/>
  <c r="T1085" i="10" a="1"/>
  <c r="T1085" i="10" s="1"/>
  <c r="AB1085" i="10" a="1"/>
  <c r="AB1085" i="10" s="1"/>
  <c r="AA1085" i="10" a="1"/>
  <c r="AA1085" i="10" s="1"/>
  <c r="X1085" i="10" a="1"/>
  <c r="X1085" i="10" s="1"/>
  <c r="CA436" i="22" a="1"/>
  <c r="CA436" i="22" s="1"/>
  <c r="CF436" i="22" a="1"/>
  <c r="CF436" i="22" s="1"/>
  <c r="BZ436" i="22" a="1"/>
  <c r="BZ436" i="22" s="1"/>
  <c r="BK508" i="22" s="1" a="1"/>
  <c r="BK508" i="22" s="1"/>
  <c r="CE436" i="22" a="1"/>
  <c r="CE436" i="22" s="1"/>
  <c r="BW436" i="22" a="1"/>
  <c r="BW436" i="22" s="1"/>
  <c r="BH508" i="22" s="1" a="1"/>
  <c r="BH508" i="22" s="1"/>
  <c r="BV460" i="22"/>
  <c r="CB436" i="22" a="1"/>
  <c r="CB436" i="22" s="1"/>
  <c r="CD436" i="22" a="1"/>
  <c r="CD436" i="22" s="1"/>
  <c r="CC436" i="22" a="1"/>
  <c r="CC436" i="22" s="1"/>
  <c r="BY436" i="22" a="1"/>
  <c r="BY436" i="22" s="1"/>
  <c r="BJ508" i="22" s="1" a="1"/>
  <c r="BJ508" i="22" s="1"/>
  <c r="BX436" i="22" a="1"/>
  <c r="BX436" i="22" s="1"/>
  <c r="CA450" i="22" a="1"/>
  <c r="CA450" i="22" s="1"/>
  <c r="CF450" i="22" a="1"/>
  <c r="CF450" i="22" s="1"/>
  <c r="BZ450" i="22" a="1"/>
  <c r="BZ450" i="22" s="1"/>
  <c r="BK522" i="22" s="1" a="1"/>
  <c r="BK522" i="22" s="1"/>
  <c r="CE450" i="22" a="1"/>
  <c r="CE450" i="22" s="1"/>
  <c r="BW450" i="22" a="1"/>
  <c r="BW450" i="22" s="1"/>
  <c r="BV474" i="22"/>
  <c r="CB450" i="22" a="1"/>
  <c r="CB450" i="22" s="1"/>
  <c r="CD450" i="22" a="1"/>
  <c r="CD450" i="22" s="1"/>
  <c r="CC450" i="22" a="1"/>
  <c r="CC450" i="22" s="1"/>
  <c r="BY450" i="22" a="1"/>
  <c r="BY450" i="22" s="1"/>
  <c r="BX450" i="22" a="1"/>
  <c r="BX450" i="22" s="1"/>
  <c r="BJ1625" i="22" a="1"/>
  <c r="BJ1625" i="22" s="1"/>
  <c r="BH1625" i="22" a="1"/>
  <c r="BH1625" i="22" s="1"/>
  <c r="BI1625" i="22" a="1"/>
  <c r="BI1625" i="22" s="1"/>
  <c r="BK1625" i="22" a="1"/>
  <c r="BK1625" i="22" s="1"/>
  <c r="BG1097" i="22"/>
  <c r="BG545" i="22"/>
  <c r="BK521" i="22" a="1"/>
  <c r="BK521" i="22" s="1"/>
  <c r="BI521" i="22" a="1"/>
  <c r="BI521" i="22" s="1"/>
  <c r="BJ521" i="22" a="1"/>
  <c r="BJ521" i="22" s="1"/>
  <c r="BH521" i="22" a="1"/>
  <c r="BH521" i="22" s="1"/>
  <c r="BG1649" i="22"/>
  <c r="BK1073" i="22" a="1"/>
  <c r="BK1073" i="22" s="1"/>
  <c r="BJ1073" i="22" a="1"/>
  <c r="BJ1073" i="22" s="1"/>
  <c r="BH1073" i="22" a="1"/>
  <c r="BH1073" i="22" s="1"/>
  <c r="BI1073" i="22" a="1"/>
  <c r="BI1073" i="22" s="1"/>
  <c r="P101" i="7"/>
  <c r="V100" i="11" s="1"/>
  <c r="H101" i="7"/>
  <c r="O101" i="7"/>
  <c r="U100" i="11" s="1"/>
  <c r="G101" i="7"/>
  <c r="N101" i="7"/>
  <c r="T100" i="11" s="1"/>
  <c r="F101" i="7"/>
  <c r="H100" i="11" s="1"/>
  <c r="M101" i="7"/>
  <c r="S100" i="11" s="1"/>
  <c r="E101" i="7"/>
  <c r="G100" i="11" s="1"/>
  <c r="L101" i="7"/>
  <c r="N100" i="11" s="1"/>
  <c r="D101" i="7"/>
  <c r="K101" i="7"/>
  <c r="M100" i="11" s="1"/>
  <c r="C101" i="7"/>
  <c r="J101" i="7"/>
  <c r="L100" i="11" s="1"/>
  <c r="I101" i="7"/>
  <c r="K100" i="11" s="1"/>
  <c r="BH1627" i="22" a="1"/>
  <c r="BH1627" i="22" s="1"/>
  <c r="BI1627" i="22" a="1"/>
  <c r="BI1627" i="22" s="1"/>
  <c r="BJ1627" i="22" a="1"/>
  <c r="BJ1627" i="22" s="1"/>
  <c r="BK1627" i="22" a="1"/>
  <c r="BK1627" i="22" s="1"/>
  <c r="BG1099" i="22"/>
  <c r="BG547" i="22"/>
  <c r="BK523" i="22" a="1"/>
  <c r="BK523" i="22" s="1"/>
  <c r="BI523" i="22" a="1"/>
  <c r="BI523" i="22" s="1"/>
  <c r="BJ523" i="22" a="1"/>
  <c r="BJ523" i="22" s="1"/>
  <c r="BH523" i="22" a="1"/>
  <c r="BH523" i="22" s="1"/>
  <c r="BG1651" i="22"/>
  <c r="BJ1075" i="22" a="1"/>
  <c r="BJ1075" i="22" s="1"/>
  <c r="BH1075" i="22" a="1"/>
  <c r="BH1075" i="22" s="1"/>
  <c r="BI1075" i="22" a="1"/>
  <c r="BI1075" i="22" s="1"/>
  <c r="BK1075" i="22" a="1"/>
  <c r="BK1075" i="22" s="1"/>
  <c r="S1160" i="10"/>
  <c r="AC1100" i="10" a="1"/>
  <c r="AC1100" i="10" s="1"/>
  <c r="Y1100" i="10" a="1"/>
  <c r="Y1100" i="10" s="1"/>
  <c r="U1100" i="10" a="1"/>
  <c r="U1100" i="10" s="1"/>
  <c r="AB1100" i="10" a="1"/>
  <c r="AB1100" i="10" s="1"/>
  <c r="X1100" i="10" a="1"/>
  <c r="X1100" i="10" s="1"/>
  <c r="T1100" i="10" a="1"/>
  <c r="T1100" i="10" s="1"/>
  <c r="AA1100" i="10" a="1"/>
  <c r="AA1100" i="10" s="1"/>
  <c r="Z1100" i="10" a="1"/>
  <c r="Z1100" i="10" s="1"/>
  <c r="W1100" i="10" a="1"/>
  <c r="W1100" i="10" s="1"/>
  <c r="V1100" i="10" a="1"/>
  <c r="V1100" i="10" s="1"/>
  <c r="BI1615" i="22" a="1"/>
  <c r="BI1615" i="22" s="1"/>
  <c r="BJ1615" i="22" a="1"/>
  <c r="BJ1615" i="22" s="1"/>
  <c r="BK1615" i="22" a="1"/>
  <c r="BK1615" i="22" s="1"/>
  <c r="BH1615" i="22" a="1"/>
  <c r="BH1615" i="22" s="1"/>
  <c r="BG1087" i="22"/>
  <c r="BG535" i="22"/>
  <c r="BK511" i="22" a="1"/>
  <c r="BK511" i="22" s="1"/>
  <c r="BI511" i="22" a="1"/>
  <c r="BI511" i="22" s="1"/>
  <c r="BJ511" i="22" a="1"/>
  <c r="BJ511" i="22" s="1"/>
  <c r="BH511" i="22" a="1"/>
  <c r="BH511" i="22" s="1"/>
  <c r="BG1639" i="22"/>
  <c r="BK1063" i="22" a="1"/>
  <c r="BK1063" i="22" s="1"/>
  <c r="BJ1063" i="22" a="1"/>
  <c r="BJ1063" i="22" s="1"/>
  <c r="BH1063" i="22" a="1"/>
  <c r="BH1063" i="22" s="1"/>
  <c r="BI1063" i="22" a="1"/>
  <c r="BI1063" i="22" s="1"/>
  <c r="S1237" i="10"/>
  <c r="AA1177" i="10" a="1"/>
  <c r="AA1177" i="10" s="1"/>
  <c r="W1177" i="10" a="1"/>
  <c r="W1177" i="10" s="1"/>
  <c r="AC1177" i="10" a="1"/>
  <c r="AC1177" i="10" s="1"/>
  <c r="Y1177" i="10" a="1"/>
  <c r="Y1177" i="10" s="1"/>
  <c r="U1177" i="10" a="1"/>
  <c r="U1177" i="10" s="1"/>
  <c r="X1177" i="10" a="1"/>
  <c r="X1177" i="10" s="1"/>
  <c r="V1177" i="10" a="1"/>
  <c r="V1177" i="10" s="1"/>
  <c r="AB1177" i="10" a="1"/>
  <c r="AB1177" i="10" s="1"/>
  <c r="Z1177" i="10" a="1"/>
  <c r="Z1177" i="10" s="1"/>
  <c r="T1177" i="10" a="1"/>
  <c r="T1177" i="10" s="1"/>
  <c r="F82" i="9"/>
  <c r="U78" i="9"/>
  <c r="T78" i="9"/>
  <c r="S78" i="9"/>
  <c r="C84" i="9"/>
  <c r="K80" i="9"/>
  <c r="BK1620" i="22" a="1"/>
  <c r="BK1620" i="22" s="1"/>
  <c r="BI1620" i="22" a="1"/>
  <c r="BI1620" i="22" s="1"/>
  <c r="BJ1620" i="22" a="1"/>
  <c r="BJ1620" i="22" s="1"/>
  <c r="BH1620" i="22" a="1"/>
  <c r="BH1620" i="22" s="1"/>
  <c r="BG1092" i="22"/>
  <c r="BG540" i="22"/>
  <c r="BK516" i="22" a="1"/>
  <c r="BK516" i="22" s="1"/>
  <c r="BI516" i="22" a="1"/>
  <c r="BI516" i="22" s="1"/>
  <c r="BJ516" i="22" a="1"/>
  <c r="BJ516" i="22" s="1"/>
  <c r="BH516" i="22" a="1"/>
  <c r="BH516" i="22" s="1"/>
  <c r="BG1644" i="22"/>
  <c r="BJ1068" i="22" a="1"/>
  <c r="BJ1068" i="22" s="1"/>
  <c r="BK1068" i="22" a="1"/>
  <c r="BK1068" i="22" s="1"/>
  <c r="BI1068" i="22" a="1"/>
  <c r="BI1068" i="22" s="1"/>
  <c r="BH1068" i="22" a="1"/>
  <c r="BH1068" i="22" s="1"/>
  <c r="AA1192" i="10" a="1"/>
  <c r="AA1192" i="10" s="1"/>
  <c r="W1192" i="10" a="1"/>
  <c r="W1192" i="10" s="1"/>
  <c r="Z1192" i="10" a="1"/>
  <c r="Z1192" i="10" s="1"/>
  <c r="V1192" i="10" a="1"/>
  <c r="V1192" i="10" s="1"/>
  <c r="S1252" i="10"/>
  <c r="AB1192" i="10" a="1"/>
  <c r="AB1192" i="10" s="1"/>
  <c r="X1192" i="10" a="1"/>
  <c r="X1192" i="10" s="1"/>
  <c r="T1192" i="10" a="1"/>
  <c r="T1192" i="10" s="1"/>
  <c r="AC1192" i="10" a="1"/>
  <c r="AC1192" i="10" s="1"/>
  <c r="U1192" i="10" a="1"/>
  <c r="U1192" i="10" s="1"/>
  <c r="Y1192" i="10" a="1"/>
  <c r="Y1192" i="10" s="1"/>
  <c r="AC1147" i="10" a="1"/>
  <c r="AC1147" i="10" s="1"/>
  <c r="Y1147" i="10" a="1"/>
  <c r="Y1147" i="10" s="1"/>
  <c r="U1147" i="10" a="1"/>
  <c r="U1147" i="10" s="1"/>
  <c r="S1207" i="10"/>
  <c r="AA1147" i="10" a="1"/>
  <c r="AA1147" i="10" s="1"/>
  <c r="W1147" i="10" a="1"/>
  <c r="W1147" i="10" s="1"/>
  <c r="AB1147" i="10" a="1"/>
  <c r="AB1147" i="10" s="1"/>
  <c r="V1147" i="10" a="1"/>
  <c r="V1147" i="10" s="1"/>
  <c r="T1147" i="10" a="1"/>
  <c r="T1147" i="10" s="1"/>
  <c r="Z1147" i="10" a="1"/>
  <c r="Z1147" i="10" s="1"/>
  <c r="X1147" i="10" a="1"/>
  <c r="X1147" i="10" s="1"/>
  <c r="CA455" i="22" a="1"/>
  <c r="CA455" i="22" s="1"/>
  <c r="CF455" i="22" a="1"/>
  <c r="CF455" i="22" s="1"/>
  <c r="BZ455" i="22" a="1"/>
  <c r="BZ455" i="22" s="1"/>
  <c r="CE455" i="22" a="1"/>
  <c r="CE455" i="22" s="1"/>
  <c r="BW455" i="22" a="1"/>
  <c r="BW455" i="22" s="1"/>
  <c r="BV479" i="22"/>
  <c r="CB455" i="22" a="1"/>
  <c r="CB455" i="22" s="1"/>
  <c r="CD455" i="22" a="1"/>
  <c r="CD455" i="22" s="1"/>
  <c r="CC455" i="22" a="1"/>
  <c r="CC455" i="22" s="1"/>
  <c r="BY455" i="22" a="1"/>
  <c r="BY455" i="22" s="1"/>
  <c r="BX455" i="22" a="1"/>
  <c r="BX455" i="22" s="1"/>
  <c r="BJ1624" i="22" a="1"/>
  <c r="BJ1624" i="22" s="1"/>
  <c r="BH1624" i="22" a="1"/>
  <c r="BH1624" i="22" s="1"/>
  <c r="BK1624" i="22" a="1"/>
  <c r="BK1624" i="22" s="1"/>
  <c r="BI1624" i="22" a="1"/>
  <c r="BI1624" i="22" s="1"/>
  <c r="BG1096" i="22"/>
  <c r="BG544" i="22"/>
  <c r="BI520" i="22" a="1"/>
  <c r="BI520" i="22" s="1"/>
  <c r="BJ520" i="22" a="1"/>
  <c r="BJ520" i="22" s="1"/>
  <c r="BH520" i="22" a="1"/>
  <c r="BH520" i="22" s="1"/>
  <c r="BK520" i="22" a="1"/>
  <c r="BK520" i="22" s="1"/>
  <c r="BG1648" i="22"/>
  <c r="BI1072" i="22" a="1"/>
  <c r="BI1072" i="22" s="1"/>
  <c r="BH1072" i="22" a="1"/>
  <c r="BH1072" i="22" s="1"/>
  <c r="BJ1072" i="22" a="1"/>
  <c r="BJ1072" i="22" s="1"/>
  <c r="BK1072" i="22" a="1"/>
  <c r="BK1072" i="22" s="1"/>
  <c r="X28" i="14"/>
  <c r="Y28" i="14" s="1"/>
  <c r="S37" i="14" s="1"/>
  <c r="AI69" i="7"/>
  <c r="O100" i="7"/>
  <c r="U99" i="11" s="1"/>
  <c r="G100" i="7"/>
  <c r="N100" i="7"/>
  <c r="T99" i="11" s="1"/>
  <c r="F100" i="7"/>
  <c r="H99" i="11" s="1"/>
  <c r="M100" i="7"/>
  <c r="S99" i="11" s="1"/>
  <c r="E100" i="7"/>
  <c r="G99" i="11" s="1"/>
  <c r="L100" i="7"/>
  <c r="N99" i="11" s="1"/>
  <c r="D100" i="7"/>
  <c r="K100" i="7"/>
  <c r="M99" i="11" s="1"/>
  <c r="C100" i="7"/>
  <c r="J100" i="7"/>
  <c r="L99" i="11" s="1"/>
  <c r="I100" i="7"/>
  <c r="K99" i="11" s="1"/>
  <c r="P100" i="7"/>
  <c r="V99" i="11" s="1"/>
  <c r="H100" i="7"/>
  <c r="CA464" i="22" a="1"/>
  <c r="CA464" i="22" s="1"/>
  <c r="CF464" i="22" a="1"/>
  <c r="CF464" i="22" s="1"/>
  <c r="BZ464" i="22" a="1"/>
  <c r="BZ464" i="22" s="1"/>
  <c r="CE464" i="22" a="1"/>
  <c r="CE464" i="22" s="1"/>
  <c r="BW464" i="22" a="1"/>
  <c r="BW464" i="22" s="1"/>
  <c r="BV488" i="22"/>
  <c r="CB464" i="22" a="1"/>
  <c r="CB464" i="22" s="1"/>
  <c r="CD464" i="22" a="1"/>
  <c r="CD464" i="22" s="1"/>
  <c r="CC464" i="22" a="1"/>
  <c r="CC464" i="22" s="1"/>
  <c r="BY464" i="22" a="1"/>
  <c r="BY464" i="22" s="1"/>
  <c r="BX464" i="22" a="1"/>
  <c r="BX464" i="22" s="1"/>
  <c r="BK1611" i="22" a="1"/>
  <c r="BK1611" i="22" s="1"/>
  <c r="BH1611" i="22" a="1"/>
  <c r="BH1611" i="22" s="1"/>
  <c r="BJ1611" i="22" a="1"/>
  <c r="BJ1611" i="22" s="1"/>
  <c r="BI1611" i="22" a="1"/>
  <c r="BI1611" i="22" s="1"/>
  <c r="BG1083" i="22"/>
  <c r="BG531" i="22"/>
  <c r="BH507" i="22" a="1"/>
  <c r="BH507" i="22" s="1"/>
  <c r="BK507" i="22" a="1"/>
  <c r="BK507" i="22" s="1"/>
  <c r="BI507" i="22" a="1"/>
  <c r="BI507" i="22" s="1"/>
  <c r="BJ507" i="22" a="1"/>
  <c r="BJ507" i="22" s="1"/>
  <c r="BG1635" i="22"/>
  <c r="BH1059" i="22" a="1"/>
  <c r="BH1059" i="22" s="1"/>
  <c r="BI1059" i="22" a="1"/>
  <c r="BI1059" i="22" s="1"/>
  <c r="BK1059" i="22" a="1"/>
  <c r="BK1059" i="22" s="1"/>
  <c r="BJ1059" i="22" a="1"/>
  <c r="BJ1059" i="22" s="1"/>
  <c r="S1159" i="10"/>
  <c r="AB1099" i="10" a="1"/>
  <c r="AB1099" i="10" s="1"/>
  <c r="X1099" i="10" a="1"/>
  <c r="X1099" i="10" s="1"/>
  <c r="T1099" i="10" a="1"/>
  <c r="T1099" i="10" s="1"/>
  <c r="AA1099" i="10" a="1"/>
  <c r="AA1099" i="10" s="1"/>
  <c r="W1099" i="10" a="1"/>
  <c r="W1099" i="10" s="1"/>
  <c r="AC1099" i="10" a="1"/>
  <c r="AC1099" i="10" s="1"/>
  <c r="Z1099" i="10" a="1"/>
  <c r="Z1099" i="10" s="1"/>
  <c r="Y1099" i="10" a="1"/>
  <c r="Y1099" i="10" s="1"/>
  <c r="V1099" i="10" a="1"/>
  <c r="V1099" i="10" s="1"/>
  <c r="U1099" i="10" a="1"/>
  <c r="U1099" i="10" s="1"/>
  <c r="S1151" i="10"/>
  <c r="AB1091" i="10" a="1"/>
  <c r="AB1091" i="10" s="1"/>
  <c r="X1091" i="10" a="1"/>
  <c r="X1091" i="10" s="1"/>
  <c r="T1091" i="10" a="1"/>
  <c r="T1091" i="10" s="1"/>
  <c r="AA1091" i="10" a="1"/>
  <c r="AA1091" i="10" s="1"/>
  <c r="W1091" i="10" a="1"/>
  <c r="W1091" i="10" s="1"/>
  <c r="U1091" i="10" a="1"/>
  <c r="U1091" i="10" s="1"/>
  <c r="AC1091" i="10" a="1"/>
  <c r="AC1091" i="10" s="1"/>
  <c r="Z1091" i="10" a="1"/>
  <c r="Z1091" i="10" s="1"/>
  <c r="Y1091" i="10" a="1"/>
  <c r="Y1091" i="10" s="1"/>
  <c r="V1091" i="10" a="1"/>
  <c r="V1091" i="10" s="1"/>
  <c r="E79" i="9"/>
  <c r="R75" i="9"/>
  <c r="Q75" i="9"/>
  <c r="P75" i="9"/>
  <c r="S1213" i="10"/>
  <c r="AA1153" i="10" a="1"/>
  <c r="AA1153" i="10" s="1"/>
  <c r="W1153" i="10" a="1"/>
  <c r="W1153" i="10" s="1"/>
  <c r="AC1153" i="10" a="1"/>
  <c r="AC1153" i="10" s="1"/>
  <c r="Y1153" i="10" a="1"/>
  <c r="Y1153" i="10" s="1"/>
  <c r="U1153" i="10" a="1"/>
  <c r="U1153" i="10" s="1"/>
  <c r="AB1153" i="10" a="1"/>
  <c r="AB1153" i="10" s="1"/>
  <c r="T1153" i="10" a="1"/>
  <c r="T1153" i="10" s="1"/>
  <c r="Z1153" i="10" a="1"/>
  <c r="Z1153" i="10" s="1"/>
  <c r="X1153" i="10" a="1"/>
  <c r="X1153" i="10" s="1"/>
  <c r="V1153" i="10" a="1"/>
  <c r="V1153" i="10" s="1"/>
  <c r="CA472" i="22" a="1"/>
  <c r="CA472" i="22" s="1"/>
  <c r="CF472" i="22" a="1"/>
  <c r="CF472" i="22" s="1"/>
  <c r="BZ472" i="22" a="1"/>
  <c r="BZ472" i="22" s="1"/>
  <c r="CE472" i="22" a="1"/>
  <c r="CE472" i="22" s="1"/>
  <c r="BW472" i="22" a="1"/>
  <c r="BW472" i="22" s="1"/>
  <c r="BV496" i="22"/>
  <c r="CB472" i="22" a="1"/>
  <c r="CB472" i="22" s="1"/>
  <c r="CD472" i="22" a="1"/>
  <c r="CD472" i="22" s="1"/>
  <c r="CC472" i="22" a="1"/>
  <c r="CC472" i="22" s="1"/>
  <c r="BY472" i="22" a="1"/>
  <c r="BY472" i="22" s="1"/>
  <c r="BX472" i="22" a="1"/>
  <c r="BX472" i="22" s="1"/>
  <c r="AB1166" i="10" a="1"/>
  <c r="AB1166" i="10" s="1"/>
  <c r="X1166" i="10" a="1"/>
  <c r="X1166" i="10" s="1"/>
  <c r="T1166" i="10" a="1"/>
  <c r="T1166" i="10" s="1"/>
  <c r="S1226" i="10"/>
  <c r="Z1166" i="10" a="1"/>
  <c r="Z1166" i="10" s="1"/>
  <c r="V1166" i="10" a="1"/>
  <c r="V1166" i="10" s="1"/>
  <c r="W1166" i="10" a="1"/>
  <c r="W1166" i="10" s="1"/>
  <c r="AC1166" i="10" a="1"/>
  <c r="AC1166" i="10" s="1"/>
  <c r="AA1166" i="10" a="1"/>
  <c r="AA1166" i="10" s="1"/>
  <c r="U1166" i="10" a="1"/>
  <c r="U1166" i="10" s="1"/>
  <c r="Y1166" i="10" a="1"/>
  <c r="Y1166" i="10" s="1"/>
  <c r="CA441" i="22" a="1"/>
  <c r="CA441" i="22" s="1"/>
  <c r="CF441" i="22" a="1"/>
  <c r="CF441" i="22" s="1"/>
  <c r="BZ441" i="22" a="1"/>
  <c r="BZ441" i="22" s="1"/>
  <c r="BK513" i="22" s="1" a="1"/>
  <c r="BK513" i="22" s="1"/>
  <c r="CE441" i="22" a="1"/>
  <c r="CE441" i="22" s="1"/>
  <c r="BW441" i="22" a="1"/>
  <c r="BW441" i="22" s="1"/>
  <c r="BH513" i="22" s="1" a="1"/>
  <c r="BH513" i="22" s="1"/>
  <c r="BV465" i="22"/>
  <c r="CB441" i="22" a="1"/>
  <c r="CB441" i="22" s="1"/>
  <c r="BY441" i="22" a="1"/>
  <c r="BY441" i="22" s="1"/>
  <c r="BJ513" i="22" s="1" a="1"/>
  <c r="BJ513" i="22" s="1"/>
  <c r="BX441" i="22" a="1"/>
  <c r="BX441" i="22" s="1"/>
  <c r="BI513" i="22" s="1" a="1"/>
  <c r="BI513" i="22" s="1"/>
  <c r="CD441" i="22" a="1"/>
  <c r="CD441" i="22" s="1"/>
  <c r="CC441" i="22" a="1"/>
  <c r="CC441" i="22" s="1"/>
  <c r="BI1614" i="22" a="1"/>
  <c r="BI1614" i="22" s="1"/>
  <c r="BJ1614" i="22" a="1"/>
  <c r="BJ1614" i="22" s="1"/>
  <c r="BH1614" i="22" a="1"/>
  <c r="BH1614" i="22" s="1"/>
  <c r="BK1614" i="22" a="1"/>
  <c r="BK1614" i="22" s="1"/>
  <c r="BG1086" i="22"/>
  <c r="BG534" i="22"/>
  <c r="BK510" i="22" a="1"/>
  <c r="BK510" i="22" s="1"/>
  <c r="BI510" i="22" a="1"/>
  <c r="BI510" i="22" s="1"/>
  <c r="BJ510" i="22" a="1"/>
  <c r="BJ510" i="22" s="1"/>
  <c r="BH510" i="22" a="1"/>
  <c r="BH510" i="22" s="1"/>
  <c r="BG1638" i="22"/>
  <c r="BK1062" i="22" a="1"/>
  <c r="BK1062" i="22" s="1"/>
  <c r="BI1062" i="22" a="1"/>
  <c r="BI1062" i="22" s="1"/>
  <c r="BJ1062" i="22" a="1"/>
  <c r="BJ1062" i="22" s="1"/>
  <c r="BH1062" i="22" a="1"/>
  <c r="BH1062" i="22" s="1"/>
  <c r="Z1134" i="10" a="1"/>
  <c r="Z1134" i="10" s="1"/>
  <c r="S1194" i="10"/>
  <c r="U1134" i="10" a="1"/>
  <c r="U1134" i="10" s="1"/>
  <c r="Y1134" i="10" a="1"/>
  <c r="Y1134" i="10" s="1"/>
  <c r="T1134" i="10" a="1"/>
  <c r="T1134" i="10" s="1"/>
  <c r="AC1134" i="10" a="1"/>
  <c r="AC1134" i="10" s="1"/>
  <c r="X1134" i="10" a="1"/>
  <c r="X1134" i="10" s="1"/>
  <c r="W1134" i="10" a="1"/>
  <c r="W1134" i="10" s="1"/>
  <c r="V1134" i="10" a="1"/>
  <c r="V1134" i="10" s="1"/>
  <c r="AB1134" i="10" a="1"/>
  <c r="AB1134" i="10" s="1"/>
  <c r="AA1134" i="10" a="1"/>
  <c r="AA1134" i="10" s="1"/>
  <c r="S1188" i="10"/>
  <c r="AB1128" i="10" a="1"/>
  <c r="AB1128" i="10" s="1"/>
  <c r="W1128" i="10" a="1"/>
  <c r="W1128" i="10" s="1"/>
  <c r="AA1128" i="10" a="1"/>
  <c r="AA1128" i="10" s="1"/>
  <c r="V1128" i="10" a="1"/>
  <c r="V1128" i="10" s="1"/>
  <c r="Z1128" i="10" a="1"/>
  <c r="Z1128" i="10" s="1"/>
  <c r="Y1128" i="10" a="1"/>
  <c r="Y1128" i="10" s="1"/>
  <c r="X1128" i="10" a="1"/>
  <c r="X1128" i="10" s="1"/>
  <c r="U1128" i="10" a="1"/>
  <c r="U1128" i="10" s="1"/>
  <c r="T1128" i="10" a="1"/>
  <c r="T1128" i="10" s="1"/>
  <c r="AC1128" i="10" a="1"/>
  <c r="AC1128" i="10" s="1"/>
  <c r="BJ1626" i="22" a="1"/>
  <c r="BJ1626" i="22" s="1"/>
  <c r="BH1626" i="22" a="1"/>
  <c r="BH1626" i="22" s="1"/>
  <c r="BK1626" i="22" a="1"/>
  <c r="BK1626" i="22" s="1"/>
  <c r="BI1626" i="22" a="1"/>
  <c r="BI1626" i="22" s="1"/>
  <c r="BG1098" i="22"/>
  <c r="BG546" i="22"/>
  <c r="BJ522" i="22" a="1"/>
  <c r="BJ522" i="22" s="1"/>
  <c r="BI522" i="22" a="1"/>
  <c r="BI522" i="22" s="1"/>
  <c r="BH522" i="22" a="1"/>
  <c r="BH522" i="22" s="1"/>
  <c r="BG1650" i="22"/>
  <c r="BH1074" i="22" a="1"/>
  <c r="BH1074" i="22" s="1"/>
  <c r="BI1074" i="22" a="1"/>
  <c r="BI1074" i="22" s="1"/>
  <c r="BJ1074" i="22" a="1"/>
  <c r="BJ1074" i="22" s="1"/>
  <c r="BK1074" i="22" a="1"/>
  <c r="BK1074" i="22" s="1"/>
  <c r="S1163" i="10"/>
  <c r="AB1103" i="10" a="1"/>
  <c r="AB1103" i="10" s="1"/>
  <c r="X1103" i="10" a="1"/>
  <c r="X1103" i="10" s="1"/>
  <c r="T1103" i="10" a="1"/>
  <c r="T1103" i="10" s="1"/>
  <c r="AA1103" i="10" a="1"/>
  <c r="AA1103" i="10" s="1"/>
  <c r="W1103" i="10" a="1"/>
  <c r="W1103" i="10" s="1"/>
  <c r="Z1103" i="10" a="1"/>
  <c r="Z1103" i="10" s="1"/>
  <c r="Y1103" i="10" a="1"/>
  <c r="Y1103" i="10" s="1"/>
  <c r="V1103" i="10" a="1"/>
  <c r="V1103" i="10" s="1"/>
  <c r="U1103" i="10" a="1"/>
  <c r="U1103" i="10" s="1"/>
  <c r="AC1103" i="10" a="1"/>
  <c r="AC1103" i="10" s="1"/>
  <c r="AC1084" i="10" a="1"/>
  <c r="AC1084" i="10" s="1"/>
  <c r="Y1084" i="10" a="1"/>
  <c r="Y1084" i="10" s="1"/>
  <c r="U1084" i="10" a="1"/>
  <c r="U1084" i="10" s="1"/>
  <c r="AB1084" i="10" a="1"/>
  <c r="AB1084" i="10" s="1"/>
  <c r="X1084" i="10" a="1"/>
  <c r="X1084" i="10" s="1"/>
  <c r="T1084" i="10" a="1"/>
  <c r="T1084" i="10" s="1"/>
  <c r="W1084" i="10" a="1"/>
  <c r="W1084" i="10" s="1"/>
  <c r="V1084" i="10" a="1"/>
  <c r="V1084" i="10" s="1"/>
  <c r="S1144" i="10"/>
  <c r="AA1084" i="10" a="1"/>
  <c r="AA1084" i="10" s="1"/>
  <c r="Z1084" i="10" a="1"/>
  <c r="Z1084" i="10" s="1"/>
  <c r="S1164" i="10"/>
  <c r="AC1104" i="10" a="1"/>
  <c r="AC1104" i="10" s="1"/>
  <c r="Y1104" i="10" a="1"/>
  <c r="Y1104" i="10" s="1"/>
  <c r="U1104" i="10" a="1"/>
  <c r="U1104" i="10" s="1"/>
  <c r="AB1104" i="10" a="1"/>
  <c r="AB1104" i="10" s="1"/>
  <c r="X1104" i="10" a="1"/>
  <c r="X1104" i="10" s="1"/>
  <c r="T1104" i="10" a="1"/>
  <c r="T1104" i="10" s="1"/>
  <c r="AA1104" i="10" a="1"/>
  <c r="AA1104" i="10" s="1"/>
  <c r="Z1104" i="10" a="1"/>
  <c r="Z1104" i="10" s="1"/>
  <c r="W1104" i="10" a="1"/>
  <c r="W1104" i="10" s="1"/>
  <c r="V1104" i="10" a="1"/>
  <c r="V1104" i="10" s="1"/>
  <c r="S1235" i="10"/>
  <c r="AC1175" i="10" a="1"/>
  <c r="AC1175" i="10" s="1"/>
  <c r="Y1175" i="10" a="1"/>
  <c r="Y1175" i="10" s="1"/>
  <c r="U1175" i="10" a="1"/>
  <c r="U1175" i="10" s="1"/>
  <c r="AA1175" i="10" a="1"/>
  <c r="AA1175" i="10" s="1"/>
  <c r="W1175" i="10" a="1"/>
  <c r="W1175" i="10" s="1"/>
  <c r="T1175" i="10" a="1"/>
  <c r="T1175" i="10" s="1"/>
  <c r="Z1175" i="10" a="1"/>
  <c r="Z1175" i="10" s="1"/>
  <c r="X1175" i="10" a="1"/>
  <c r="X1175" i="10" s="1"/>
  <c r="V1175" i="10" a="1"/>
  <c r="V1175" i="10" s="1"/>
  <c r="AB1175" i="10" a="1"/>
  <c r="AB1175" i="10" s="1"/>
  <c r="BI1613" i="22" a="1"/>
  <c r="BI1613" i="22" s="1"/>
  <c r="BH1613" i="22" a="1"/>
  <c r="BH1613" i="22" s="1"/>
  <c r="BK1613" i="22" a="1"/>
  <c r="BK1613" i="22" s="1"/>
  <c r="BJ1613" i="22" a="1"/>
  <c r="BJ1613" i="22" s="1"/>
  <c r="BG1085" i="22"/>
  <c r="BG533" i="22"/>
  <c r="BK509" i="22" a="1"/>
  <c r="BK509" i="22" s="1"/>
  <c r="BI509" i="22" a="1"/>
  <c r="BI509" i="22" s="1"/>
  <c r="BJ509" i="22" a="1"/>
  <c r="BJ509" i="22" s="1"/>
  <c r="BH509" i="22" a="1"/>
  <c r="BH509" i="22" s="1"/>
  <c r="BG1637" i="22"/>
  <c r="BK1061" i="22" a="1"/>
  <c r="BK1061" i="22" s="1"/>
  <c r="BJ1061" i="22" a="1"/>
  <c r="BJ1061" i="22" s="1"/>
  <c r="BI1061" i="22" a="1"/>
  <c r="BI1061" i="22" s="1"/>
  <c r="BH1061" i="22" a="1"/>
  <c r="BH1061" i="22" s="1"/>
  <c r="AA1196" i="10" a="1"/>
  <c r="AA1196" i="10" s="1"/>
  <c r="W1196" i="10" a="1"/>
  <c r="W1196" i="10" s="1"/>
  <c r="Z1196" i="10" a="1"/>
  <c r="Z1196" i="10" s="1"/>
  <c r="V1196" i="10" a="1"/>
  <c r="V1196" i="10" s="1"/>
  <c r="AB1196" i="10" a="1"/>
  <c r="AB1196" i="10" s="1"/>
  <c r="X1196" i="10" a="1"/>
  <c r="X1196" i="10" s="1"/>
  <c r="T1196" i="10" a="1"/>
  <c r="T1196" i="10" s="1"/>
  <c r="Y1196" i="10" a="1"/>
  <c r="Y1196" i="10" s="1"/>
  <c r="U1196" i="10" a="1"/>
  <c r="U1196" i="10" s="1"/>
  <c r="S1256" i="10"/>
  <c r="AC1196" i="10" a="1"/>
  <c r="AC1196" i="10" s="1"/>
  <c r="BJ1618" i="22" a="1"/>
  <c r="BJ1618" i="22" s="1"/>
  <c r="BH1618" i="22" a="1"/>
  <c r="BH1618" i="22" s="1"/>
  <c r="BI1618" i="22" a="1"/>
  <c r="BI1618" i="22" s="1"/>
  <c r="BK1618" i="22" a="1"/>
  <c r="BK1618" i="22" s="1"/>
  <c r="BG1090" i="22"/>
  <c r="BG538" i="22"/>
  <c r="BH514" i="22" a="1"/>
  <c r="BH514" i="22" s="1"/>
  <c r="BG1642" i="22"/>
  <c r="BJ1066" i="22" a="1"/>
  <c r="BJ1066" i="22" s="1"/>
  <c r="BH1066" i="22" a="1"/>
  <c r="BH1066" i="22" s="1"/>
  <c r="BK1066" i="22" a="1"/>
  <c r="BK1066" i="22" s="1"/>
  <c r="BI1066" i="22" a="1"/>
  <c r="BI1066" i="22" s="1"/>
  <c r="BK1631" i="22" a="1"/>
  <c r="BK1631" i="22" s="1"/>
  <c r="BH1631" i="22" a="1"/>
  <c r="BH1631" i="22" s="1"/>
  <c r="BI1631" i="22" a="1"/>
  <c r="BI1631" i="22" s="1"/>
  <c r="BJ1631" i="22" a="1"/>
  <c r="BJ1631" i="22" s="1"/>
  <c r="BG1103" i="22"/>
  <c r="BG551" i="22"/>
  <c r="BK527" i="22" a="1"/>
  <c r="BK527" i="22" s="1"/>
  <c r="BI527" i="22" a="1"/>
  <c r="BI527" i="22" s="1"/>
  <c r="BJ527" i="22" a="1"/>
  <c r="BJ527" i="22" s="1"/>
  <c r="BH527" i="22" a="1"/>
  <c r="BH527" i="22" s="1"/>
  <c r="BG1655" i="22"/>
  <c r="BH1079" i="22" a="1"/>
  <c r="BH1079" i="22" s="1"/>
  <c r="BI1079" i="22" a="1"/>
  <c r="BI1079" i="22" s="1"/>
  <c r="BJ1079" i="22" a="1"/>
  <c r="BJ1079" i="22" s="1"/>
  <c r="BK1079" i="22" a="1"/>
  <c r="BK1079" i="22" s="1"/>
  <c r="S1165" i="10"/>
  <c r="Z1105" i="10" a="1"/>
  <c r="Z1105" i="10" s="1"/>
  <c r="V1105" i="10" a="1"/>
  <c r="V1105" i="10" s="1"/>
  <c r="AC1105" i="10" a="1"/>
  <c r="AC1105" i="10" s="1"/>
  <c r="Y1105" i="10" a="1"/>
  <c r="Y1105" i="10" s="1"/>
  <c r="U1105" i="10" a="1"/>
  <c r="U1105" i="10" s="1"/>
  <c r="AA1105" i="10" a="1"/>
  <c r="AA1105" i="10" s="1"/>
  <c r="X1105" i="10" a="1"/>
  <c r="X1105" i="10" s="1"/>
  <c r="W1105" i="10" a="1"/>
  <c r="W1105" i="10" s="1"/>
  <c r="T1105" i="10" a="1"/>
  <c r="T1105" i="10" s="1"/>
  <c r="AB1105" i="10" a="1"/>
  <c r="AB1105" i="10" s="1"/>
  <c r="AC1143" i="10" a="1"/>
  <c r="AC1143" i="10" s="1"/>
  <c r="Y1143" i="10" a="1"/>
  <c r="Y1143" i="10" s="1"/>
  <c r="U1143" i="10" a="1"/>
  <c r="U1143" i="10" s="1"/>
  <c r="S1203" i="10"/>
  <c r="AA1143" i="10" a="1"/>
  <c r="AA1143" i="10" s="1"/>
  <c r="W1143" i="10" a="1"/>
  <c r="W1143" i="10" s="1"/>
  <c r="T1143" i="10" a="1"/>
  <c r="T1143" i="10" s="1"/>
  <c r="Z1143" i="10" a="1"/>
  <c r="Z1143" i="10" s="1"/>
  <c r="X1143" i="10" a="1"/>
  <c r="X1143" i="10" s="1"/>
  <c r="AB1143" i="10" a="1"/>
  <c r="AB1143" i="10" s="1"/>
  <c r="V1143" i="10" a="1"/>
  <c r="V1143" i="10" s="1"/>
  <c r="S1181" i="10"/>
  <c r="AA1121" i="10" a="1"/>
  <c r="AA1121" i="10" s="1"/>
  <c r="V1121" i="10" a="1"/>
  <c r="V1121" i="10" s="1"/>
  <c r="Z1121" i="10" a="1"/>
  <c r="Z1121" i="10" s="1"/>
  <c r="U1121" i="10" a="1"/>
  <c r="U1121" i="10" s="1"/>
  <c r="AC1121" i="10" a="1"/>
  <c r="AC1121" i="10" s="1"/>
  <c r="T1121" i="10" a="1"/>
  <c r="T1121" i="10" s="1"/>
  <c r="AB1121" i="10" a="1"/>
  <c r="AB1121" i="10" s="1"/>
  <c r="Y1121" i="10" a="1"/>
  <c r="Y1121" i="10" s="1"/>
  <c r="X1121" i="10" a="1"/>
  <c r="X1121" i="10" s="1"/>
  <c r="W1121" i="10" a="1"/>
  <c r="W1121" i="10" s="1"/>
  <c r="E65" i="28"/>
  <c r="S1172" i="10"/>
  <c r="AC1112" i="10" a="1"/>
  <c r="AC1112" i="10" s="1"/>
  <c r="Y1112" i="10" a="1"/>
  <c r="Y1112" i="10" s="1"/>
  <c r="U1112" i="10" a="1"/>
  <c r="U1112" i="10" s="1"/>
  <c r="AB1112" i="10" a="1"/>
  <c r="AB1112" i="10" s="1"/>
  <c r="X1112" i="10" a="1"/>
  <c r="X1112" i="10" s="1"/>
  <c r="T1112" i="10" a="1"/>
  <c r="T1112" i="10" s="1"/>
  <c r="W1112" i="10" a="1"/>
  <c r="W1112" i="10" s="1"/>
  <c r="V1112" i="10" a="1"/>
  <c r="V1112" i="10" s="1"/>
  <c r="AA1112" i="10" a="1"/>
  <c r="AA1112" i="10" s="1"/>
  <c r="Z1112" i="10" a="1"/>
  <c r="Z1112" i="10" s="1"/>
  <c r="S1187" i="10"/>
  <c r="Y1127" i="10" a="1"/>
  <c r="Y1127" i="10" s="1"/>
  <c r="AC1127" i="10" a="1"/>
  <c r="AC1127" i="10" s="1"/>
  <c r="T1127" i="10" a="1"/>
  <c r="T1127" i="10" s="1"/>
  <c r="X1127" i="10" a="1"/>
  <c r="X1127" i="10" s="1"/>
  <c r="AB1127" i="10" a="1"/>
  <c r="AB1127" i="10" s="1"/>
  <c r="AA1127" i="10" a="1"/>
  <c r="AA1127" i="10" s="1"/>
  <c r="Z1127" i="10" a="1"/>
  <c r="Z1127" i="10" s="1"/>
  <c r="W1127" i="10" a="1"/>
  <c r="W1127" i="10" s="1"/>
  <c r="V1127" i="10" a="1"/>
  <c r="V1127" i="10" s="1"/>
  <c r="U1127" i="10" a="1"/>
  <c r="U1127" i="10" s="1"/>
  <c r="CA477" i="22" a="1"/>
  <c r="CA477" i="22" s="1"/>
  <c r="CF477" i="22" a="1"/>
  <c r="CF477" i="22" s="1"/>
  <c r="BZ477" i="22" a="1"/>
  <c r="BZ477" i="22" s="1"/>
  <c r="CE477" i="22" a="1"/>
  <c r="CE477" i="22" s="1"/>
  <c r="BW477" i="22" a="1"/>
  <c r="BW477" i="22" s="1"/>
  <c r="BV501" i="22"/>
  <c r="CB477" i="22" a="1"/>
  <c r="CB477" i="22" s="1"/>
  <c r="BY477" i="22" a="1"/>
  <c r="BY477" i="22" s="1"/>
  <c r="BX477" i="22" a="1"/>
  <c r="BX477" i="22" s="1"/>
  <c r="CD477" i="22" a="1"/>
  <c r="CD477" i="22" s="1"/>
  <c r="CC477" i="22" a="1"/>
  <c r="CC477" i="22" s="1"/>
  <c r="AA1110" i="10" a="1"/>
  <c r="AA1110" i="10" s="1"/>
  <c r="W1110" i="10" a="1"/>
  <c r="W1110" i="10" s="1"/>
  <c r="Z1110" i="10" a="1"/>
  <c r="Z1110" i="10" s="1"/>
  <c r="V1110" i="10" a="1"/>
  <c r="V1110" i="10" s="1"/>
  <c r="S1170" i="10"/>
  <c r="Y1110" i="10" a="1"/>
  <c r="Y1110" i="10" s="1"/>
  <c r="X1110" i="10" a="1"/>
  <c r="X1110" i="10" s="1"/>
  <c r="U1110" i="10" a="1"/>
  <c r="U1110" i="10" s="1"/>
  <c r="T1110" i="10" a="1"/>
  <c r="T1110" i="10" s="1"/>
  <c r="AC1110" i="10" a="1"/>
  <c r="AC1110" i="10" s="1"/>
  <c r="AB1110" i="10" a="1"/>
  <c r="AB1110" i="10" s="1"/>
  <c r="L82" i="9"/>
  <c r="C86" i="9"/>
  <c r="K82" i="9"/>
  <c r="J82" i="9"/>
  <c r="BK1632" i="22" a="1"/>
  <c r="BK1632" i="22" s="1"/>
  <c r="BJ1632" i="22" a="1"/>
  <c r="BJ1632" i="22" s="1"/>
  <c r="BH1632" i="22" a="1"/>
  <c r="BH1632" i="22" s="1"/>
  <c r="BI1632" i="22" a="1"/>
  <c r="BI1632" i="22" s="1"/>
  <c r="BG1104" i="22"/>
  <c r="BG552" i="22"/>
  <c r="BJ528" i="22" a="1"/>
  <c r="BJ528" i="22" s="1"/>
  <c r="BH528" i="22" a="1"/>
  <c r="BH528" i="22" s="1"/>
  <c r="BK528" i="22" a="1"/>
  <c r="BK528" i="22" s="1"/>
  <c r="BI528" i="22" a="1"/>
  <c r="BI528" i="22" s="1"/>
  <c r="BG1656" i="22"/>
  <c r="BH1080" i="22" a="1"/>
  <c r="BH1080" i="22" s="1"/>
  <c r="BI1080" i="22" a="1"/>
  <c r="BI1080" i="22" s="1"/>
  <c r="BJ1080" i="22" a="1"/>
  <c r="BJ1080" i="22" s="1"/>
  <c r="BK1080" i="22" a="1"/>
  <c r="BK1080" i="22" s="1"/>
  <c r="BH1616" i="22" a="1"/>
  <c r="BH1616" i="22" s="1"/>
  <c r="BK1616" i="22" a="1"/>
  <c r="BK1616" i="22" s="1"/>
  <c r="BI1616" i="22" a="1"/>
  <c r="BI1616" i="22" s="1"/>
  <c r="BJ1616" i="22" a="1"/>
  <c r="BJ1616" i="22" s="1"/>
  <c r="BG1088" i="22"/>
  <c r="BG536" i="22"/>
  <c r="BK512" i="22" a="1"/>
  <c r="BK512" i="22" s="1"/>
  <c r="BI512" i="22" a="1"/>
  <c r="BI512" i="22" s="1"/>
  <c r="BJ512" i="22" a="1"/>
  <c r="BJ512" i="22" s="1"/>
  <c r="BH512" i="22" a="1"/>
  <c r="BH512" i="22" s="1"/>
  <c r="BG1640" i="22"/>
  <c r="BH1064" i="22" a="1"/>
  <c r="BH1064" i="22" s="1"/>
  <c r="BI1064" i="22" a="1"/>
  <c r="BI1064" i="22" s="1"/>
  <c r="BJ1064" i="22" a="1"/>
  <c r="BJ1064" i="22" s="1"/>
  <c r="BK1064" i="22" a="1"/>
  <c r="BK1064" i="22" s="1"/>
  <c r="S1179" i="10"/>
  <c r="V1119" i="10" a="1"/>
  <c r="V1119" i="10" s="1"/>
  <c r="Z1119" i="10" a="1"/>
  <c r="Z1119" i="10" s="1"/>
  <c r="U1119" i="10" a="1"/>
  <c r="U1119" i="10" s="1"/>
  <c r="Y1119" i="10" a="1"/>
  <c r="Y1119" i="10" s="1"/>
  <c r="AC1119" i="10" a="1"/>
  <c r="AC1119" i="10" s="1"/>
  <c r="T1119" i="10" a="1"/>
  <c r="T1119" i="10" s="1"/>
  <c r="AB1119" i="10" a="1"/>
  <c r="AB1119" i="10" s="1"/>
  <c r="AA1119" i="10" a="1"/>
  <c r="AA1119" i="10" s="1"/>
  <c r="X1119" i="10" a="1"/>
  <c r="X1119" i="10" s="1"/>
  <c r="W1119" i="10" a="1"/>
  <c r="W1119" i="10" s="1"/>
  <c r="AA1161" i="10" a="1"/>
  <c r="AA1161" i="10" s="1"/>
  <c r="W1161" i="10" a="1"/>
  <c r="W1161" i="10" s="1"/>
  <c r="S1221" i="10"/>
  <c r="AC1161" i="10" a="1"/>
  <c r="AC1161" i="10" s="1"/>
  <c r="Y1161" i="10" a="1"/>
  <c r="Y1161" i="10" s="1"/>
  <c r="U1161" i="10" a="1"/>
  <c r="U1161" i="10" s="1"/>
  <c r="Z1161" i="10" a="1"/>
  <c r="Z1161" i="10" s="1"/>
  <c r="T1161" i="10" a="1"/>
  <c r="T1161" i="10" s="1"/>
  <c r="AB1161" i="10" a="1"/>
  <c r="AB1161" i="10" s="1"/>
  <c r="X1161" i="10" a="1"/>
  <c r="X1161" i="10" s="1"/>
  <c r="V1161" i="10" a="1"/>
  <c r="V1161" i="10" s="1"/>
  <c r="T40" i="26"/>
  <c r="S40" i="26"/>
  <c r="P41" i="26"/>
  <c r="O41" i="26"/>
  <c r="R41" i="26" s="1"/>
  <c r="N41" i="26"/>
  <c r="Q41" i="26" s="1"/>
  <c r="M42" i="26"/>
  <c r="AB1142" i="10" a="1"/>
  <c r="AB1142" i="10" s="1"/>
  <c r="X1142" i="10" a="1"/>
  <c r="X1142" i="10" s="1"/>
  <c r="T1142" i="10" a="1"/>
  <c r="T1142" i="10" s="1"/>
  <c r="Z1142" i="10" a="1"/>
  <c r="Z1142" i="10" s="1"/>
  <c r="V1142" i="10" a="1"/>
  <c r="V1142" i="10" s="1"/>
  <c r="S1202" i="10"/>
  <c r="Y1142" i="10" a="1"/>
  <c r="Y1142" i="10" s="1"/>
  <c r="W1142" i="10" a="1"/>
  <c r="W1142" i="10" s="1"/>
  <c r="AC1142" i="10" a="1"/>
  <c r="AC1142" i="10" s="1"/>
  <c r="AA1142" i="10" a="1"/>
  <c r="AA1142" i="10" s="1"/>
  <c r="U1142" i="10" a="1"/>
  <c r="U1142" i="10" s="1"/>
  <c r="S1173" i="10"/>
  <c r="Z1113" i="10" a="1"/>
  <c r="Z1113" i="10" s="1"/>
  <c r="V1113" i="10" a="1"/>
  <c r="V1113" i="10" s="1"/>
  <c r="AC1113" i="10" a="1"/>
  <c r="AC1113" i="10" s="1"/>
  <c r="Y1113" i="10" a="1"/>
  <c r="Y1113" i="10" s="1"/>
  <c r="U1113" i="10" a="1"/>
  <c r="U1113" i="10" s="1"/>
  <c r="X1113" i="10" a="1"/>
  <c r="X1113" i="10" s="1"/>
  <c r="W1113" i="10" a="1"/>
  <c r="W1113" i="10" s="1"/>
  <c r="T1113" i="10" a="1"/>
  <c r="T1113" i="10" s="1"/>
  <c r="AB1113" i="10" a="1"/>
  <c r="AB1113" i="10" s="1"/>
  <c r="AA1113" i="10" a="1"/>
  <c r="AA1113" i="10" s="1"/>
  <c r="S1243" i="10"/>
  <c r="AC1183" i="10" a="1"/>
  <c r="AC1183" i="10" s="1"/>
  <c r="Y1183" i="10" a="1"/>
  <c r="Y1183" i="10" s="1"/>
  <c r="U1183" i="10" a="1"/>
  <c r="U1183" i="10" s="1"/>
  <c r="AA1183" i="10" a="1"/>
  <c r="AA1183" i="10" s="1"/>
  <c r="W1183" i="10" a="1"/>
  <c r="W1183" i="10" s="1"/>
  <c r="AB1183" i="10" a="1"/>
  <c r="AB1183" i="10" s="1"/>
  <c r="V1183" i="10" a="1"/>
  <c r="V1183" i="10" s="1"/>
  <c r="T1183" i="10" a="1"/>
  <c r="T1183" i="10" s="1"/>
  <c r="Z1183" i="10" a="1"/>
  <c r="Z1183" i="10" s="1"/>
  <c r="X1183" i="10" a="1"/>
  <c r="X1183" i="10" s="1"/>
  <c r="S1171" i="10"/>
  <c r="AB1111" i="10" a="1"/>
  <c r="AB1111" i="10" s="1"/>
  <c r="X1111" i="10" a="1"/>
  <c r="X1111" i="10" s="1"/>
  <c r="T1111" i="10" a="1"/>
  <c r="T1111" i="10" s="1"/>
  <c r="AA1111" i="10" a="1"/>
  <c r="AA1111" i="10" s="1"/>
  <c r="W1111" i="10" a="1"/>
  <c r="W1111" i="10" s="1"/>
  <c r="Y1111" i="10" a="1"/>
  <c r="Y1111" i="10" s="1"/>
  <c r="V1111" i="10" a="1"/>
  <c r="V1111" i="10" s="1"/>
  <c r="U1111" i="10" a="1"/>
  <c r="U1111" i="10" s="1"/>
  <c r="AC1111" i="10" a="1"/>
  <c r="AC1111" i="10" s="1"/>
  <c r="Z1111" i="10" a="1"/>
  <c r="Z1111" i="10" s="1"/>
  <c r="AB1158" i="10" a="1"/>
  <c r="AB1158" i="10" s="1"/>
  <c r="X1158" i="10" a="1"/>
  <c r="X1158" i="10" s="1"/>
  <c r="T1158" i="10" a="1"/>
  <c r="T1158" i="10" s="1"/>
  <c r="Z1158" i="10" a="1"/>
  <c r="Z1158" i="10" s="1"/>
  <c r="V1158" i="10" a="1"/>
  <c r="V1158" i="10" s="1"/>
  <c r="AA1158" i="10" a="1"/>
  <c r="AA1158" i="10" s="1"/>
  <c r="U1158" i="10" a="1"/>
  <c r="U1158" i="10" s="1"/>
  <c r="AC1158" i="10" a="1"/>
  <c r="AC1158" i="10" s="1"/>
  <c r="Y1158" i="10" a="1"/>
  <c r="Y1158" i="10" s="1"/>
  <c r="W1158" i="10" a="1"/>
  <c r="W1158" i="10" s="1"/>
  <c r="S1218" i="10"/>
  <c r="S1253" i="10"/>
  <c r="AB1193" i="10" a="1"/>
  <c r="AB1193" i="10" s="1"/>
  <c r="X1193" i="10" a="1"/>
  <c r="X1193" i="10" s="1"/>
  <c r="T1193" i="10" a="1"/>
  <c r="T1193" i="10" s="1"/>
  <c r="AA1193" i="10" a="1"/>
  <c r="AA1193" i="10" s="1"/>
  <c r="W1193" i="10" a="1"/>
  <c r="W1193" i="10" s="1"/>
  <c r="AC1193" i="10" a="1"/>
  <c r="AC1193" i="10" s="1"/>
  <c r="Y1193" i="10" a="1"/>
  <c r="Y1193" i="10" s="1"/>
  <c r="U1193" i="10" a="1"/>
  <c r="U1193" i="10" s="1"/>
  <c r="Z1193" i="10" a="1"/>
  <c r="Z1193" i="10" s="1"/>
  <c r="V1193" i="10" a="1"/>
  <c r="V1193" i="10" s="1"/>
  <c r="CA457" i="22" a="1"/>
  <c r="CA457" i="22" s="1"/>
  <c r="CF457" i="22" a="1"/>
  <c r="CF457" i="22" s="1"/>
  <c r="BZ457" i="22" a="1"/>
  <c r="BZ457" i="22" s="1"/>
  <c r="BK529" i="22" s="1" a="1"/>
  <c r="BK529" i="22" s="1"/>
  <c r="CE457" i="22" a="1"/>
  <c r="CE457" i="22" s="1"/>
  <c r="BW457" i="22" a="1"/>
  <c r="BW457" i="22" s="1"/>
  <c r="BH529" i="22" s="1" a="1"/>
  <c r="BH529" i="22" s="1"/>
  <c r="BV481" i="22"/>
  <c r="CB457" i="22" a="1"/>
  <c r="CB457" i="22" s="1"/>
  <c r="BY457" i="22" a="1"/>
  <c r="BY457" i="22" s="1"/>
  <c r="BJ529" i="22" s="1" a="1"/>
  <c r="BJ529" i="22" s="1"/>
  <c r="BX457" i="22" a="1"/>
  <c r="BX457" i="22" s="1"/>
  <c r="BI529" i="22" s="1" a="1"/>
  <c r="BI529" i="22" s="1"/>
  <c r="CD457" i="22" a="1"/>
  <c r="CD457" i="22" s="1"/>
  <c r="CC457" i="22" a="1"/>
  <c r="CC457" i="22" s="1"/>
  <c r="O76" i="9"/>
  <c r="N76" i="9"/>
  <c r="M76" i="9"/>
  <c r="D80" i="9"/>
  <c r="CA468" i="22" a="1"/>
  <c r="CA468" i="22" s="1"/>
  <c r="CF468" i="22" a="1"/>
  <c r="CF468" i="22" s="1"/>
  <c r="BZ468" i="22" a="1"/>
  <c r="BZ468" i="22" s="1"/>
  <c r="CE468" i="22" a="1"/>
  <c r="CE468" i="22" s="1"/>
  <c r="BW468" i="22" a="1"/>
  <c r="BW468" i="22" s="1"/>
  <c r="BV492" i="22"/>
  <c r="CB468" i="22" a="1"/>
  <c r="CB468" i="22" s="1"/>
  <c r="CD468" i="22" a="1"/>
  <c r="CD468" i="22" s="1"/>
  <c r="CC468" i="22" a="1"/>
  <c r="CC468" i="22" s="1"/>
  <c r="BY468" i="22" a="1"/>
  <c r="BY468" i="22" s="1"/>
  <c r="BX468" i="22" a="1"/>
  <c r="BX468" i="22" s="1"/>
  <c r="AB1146" i="10" a="1"/>
  <c r="AB1146" i="10" s="1"/>
  <c r="X1146" i="10" a="1"/>
  <c r="X1146" i="10" s="1"/>
  <c r="T1146" i="10" a="1"/>
  <c r="T1146" i="10" s="1"/>
  <c r="Z1146" i="10" a="1"/>
  <c r="Z1146" i="10" s="1"/>
  <c r="V1146" i="10" a="1"/>
  <c r="V1146" i="10" s="1"/>
  <c r="S1206" i="10"/>
  <c r="Y1146" i="10" a="1"/>
  <c r="Y1146" i="10" s="1"/>
  <c r="W1146" i="10" a="1"/>
  <c r="W1146" i="10" s="1"/>
  <c r="AC1146" i="10" a="1"/>
  <c r="AC1146" i="10" s="1"/>
  <c r="AA1146" i="10" a="1"/>
  <c r="AA1146" i="10" s="1"/>
  <c r="U1146" i="10" a="1"/>
  <c r="U1146" i="10" s="1"/>
  <c r="B22" i="13"/>
  <c r="C22" i="13" s="1"/>
  <c r="E22" i="13" s="1"/>
  <c r="N23" i="15" s="1"/>
  <c r="B22" i="14"/>
  <c r="C22" i="14" s="1"/>
  <c r="B22" i="12"/>
  <c r="C22" i="12" s="1"/>
  <c r="L22" i="5" s="1"/>
  <c r="M22" i="5" s="1"/>
  <c r="B22" i="1"/>
  <c r="D22" i="1" s="1"/>
  <c r="I24" i="4"/>
  <c r="B23" i="4"/>
  <c r="J21" i="14"/>
  <c r="I21" i="14"/>
  <c r="E21" i="14"/>
  <c r="H21" i="14"/>
  <c r="G21" i="14"/>
  <c r="F21" i="14"/>
  <c r="CA442" i="22" a="1"/>
  <c r="CA442" i="22" s="1"/>
  <c r="CF442" i="22" a="1"/>
  <c r="CF442" i="22" s="1"/>
  <c r="BZ442" i="22" a="1"/>
  <c r="BZ442" i="22" s="1"/>
  <c r="BK514" i="22" s="1" a="1"/>
  <c r="BK514" i="22" s="1"/>
  <c r="CE442" i="22" a="1"/>
  <c r="CE442" i="22" s="1"/>
  <c r="BW442" i="22" a="1"/>
  <c r="BW442" i="22" s="1"/>
  <c r="BV466" i="22"/>
  <c r="CB442" i="22" a="1"/>
  <c r="CB442" i="22" s="1"/>
  <c r="CD442" i="22" a="1"/>
  <c r="CD442" i="22" s="1"/>
  <c r="CC442" i="22" a="1"/>
  <c r="CC442" i="22" s="1"/>
  <c r="BY442" i="22" a="1"/>
  <c r="BY442" i="22" s="1"/>
  <c r="BJ514" i="22" s="1" a="1"/>
  <c r="BJ514" i="22" s="1"/>
  <c r="BX442" i="22" a="1"/>
  <c r="BX442" i="22" s="1"/>
  <c r="BI514" i="22" s="1" a="1"/>
  <c r="BI514" i="22" s="1"/>
  <c r="Q82" i="9"/>
  <c r="E86" i="9"/>
  <c r="C12" i="15" a="1"/>
  <c r="C12" i="15" s="1"/>
  <c r="C92" i="15" a="1"/>
  <c r="C92" i="15" s="1"/>
  <c r="C97" i="15" a="1"/>
  <c r="C97" i="15" s="1"/>
  <c r="C42" i="15" a="1"/>
  <c r="C42" i="15" s="1"/>
  <c r="C67" i="15" a="1"/>
  <c r="C67" i="15" s="1"/>
  <c r="C3" i="15" a="1"/>
  <c r="C3" i="15" s="1"/>
  <c r="D3" i="15" s="1"/>
  <c r="C7" i="15" a="1"/>
  <c r="C7" i="15" s="1"/>
  <c r="C72" i="15" a="1"/>
  <c r="C72" i="15" s="1"/>
  <c r="C62" i="15" a="1"/>
  <c r="C62" i="15" s="1"/>
  <c r="C57" i="15" a="1"/>
  <c r="C57" i="15" s="1"/>
  <c r="C52" i="15" a="1"/>
  <c r="C52" i="15" s="1"/>
  <c r="C37" i="15" a="1"/>
  <c r="C37" i="15" s="1"/>
  <c r="C47" i="15" a="1"/>
  <c r="C47" i="15" s="1"/>
  <c r="C4" i="15" a="1"/>
  <c r="C4" i="15" s="1"/>
  <c r="C82" i="15" a="1"/>
  <c r="C82" i="15" s="1"/>
  <c r="C5" i="15" a="1"/>
  <c r="C5" i="15" s="1"/>
  <c r="C27" i="15" a="1"/>
  <c r="C27" i="15" s="1"/>
  <c r="C77" i="15" a="1"/>
  <c r="C77" i="15" s="1"/>
  <c r="C32" i="15" a="1"/>
  <c r="C32" i="15" s="1"/>
  <c r="C102" i="15" a="1"/>
  <c r="C102" i="15" s="1"/>
  <c r="C22" i="15" a="1"/>
  <c r="C22" i="15" s="1"/>
  <c r="C17" i="15" a="1"/>
  <c r="C17" i="15" s="1"/>
  <c r="C6" i="15" a="1"/>
  <c r="C6" i="15" s="1"/>
  <c r="C87" i="15" a="1"/>
  <c r="C87" i="15" s="1"/>
  <c r="Q80" i="9"/>
  <c r="P80" i="9"/>
  <c r="E84" i="9"/>
  <c r="R80" i="9"/>
  <c r="N99" i="7"/>
  <c r="T98" i="11" s="1"/>
  <c r="F99" i="7"/>
  <c r="H98" i="11" s="1"/>
  <c r="M99" i="7"/>
  <c r="S98" i="11" s="1"/>
  <c r="E99" i="7"/>
  <c r="G98" i="11" s="1"/>
  <c r="L99" i="7"/>
  <c r="N98" i="11" s="1"/>
  <c r="D99" i="7"/>
  <c r="K99" i="7"/>
  <c r="M98" i="11" s="1"/>
  <c r="C99" i="7"/>
  <c r="J99" i="7"/>
  <c r="L98" i="11" s="1"/>
  <c r="I99" i="7"/>
  <c r="K98" i="11" s="1"/>
  <c r="P99" i="7"/>
  <c r="V98" i="11" s="1"/>
  <c r="H99" i="7"/>
  <c r="O99" i="7"/>
  <c r="U98" i="11" s="1"/>
  <c r="G99" i="7"/>
  <c r="S1157" i="10"/>
  <c r="Z1097" i="10" a="1"/>
  <c r="Z1097" i="10" s="1"/>
  <c r="V1097" i="10" a="1"/>
  <c r="V1097" i="10" s="1"/>
  <c r="AC1097" i="10" a="1"/>
  <c r="AC1097" i="10" s="1"/>
  <c r="Y1097" i="10" a="1"/>
  <c r="Y1097" i="10" s="1"/>
  <c r="U1097" i="10" a="1"/>
  <c r="U1097" i="10" s="1"/>
  <c r="AB1097" i="10" a="1"/>
  <c r="AB1097" i="10" s="1"/>
  <c r="AA1097" i="10" a="1"/>
  <c r="AA1097" i="10" s="1"/>
  <c r="X1097" i="10" a="1"/>
  <c r="X1097" i="10" s="1"/>
  <c r="W1097" i="10" a="1"/>
  <c r="W1097" i="10" s="1"/>
  <c r="T1097" i="10" a="1"/>
  <c r="T1097" i="10" s="1"/>
  <c r="AC1096" i="10" a="1"/>
  <c r="AC1096" i="10" s="1"/>
  <c r="Y1096" i="10" a="1"/>
  <c r="Y1096" i="10" s="1"/>
  <c r="U1096" i="10" a="1"/>
  <c r="U1096" i="10" s="1"/>
  <c r="AB1096" i="10" a="1"/>
  <c r="AB1096" i="10" s="1"/>
  <c r="X1096" i="10" a="1"/>
  <c r="X1096" i="10" s="1"/>
  <c r="T1096" i="10" a="1"/>
  <c r="T1096" i="10" s="1"/>
  <c r="AA1096" i="10" a="1"/>
  <c r="AA1096" i="10" s="1"/>
  <c r="Z1096" i="10" a="1"/>
  <c r="Z1096" i="10" s="1"/>
  <c r="S1156" i="10"/>
  <c r="W1096" i="10" a="1"/>
  <c r="W1096" i="10" s="1"/>
  <c r="V1096" i="10" a="1"/>
  <c r="V1096" i="10" s="1"/>
  <c r="F22" i="5"/>
  <c r="J21" i="5"/>
  <c r="K21" i="5" s="1"/>
  <c r="AC1088" i="10" a="1"/>
  <c r="AC1088" i="10" s="1"/>
  <c r="Y1088" i="10" a="1"/>
  <c r="Y1088" i="10" s="1"/>
  <c r="U1088" i="10" a="1"/>
  <c r="U1088" i="10" s="1"/>
  <c r="AB1088" i="10" a="1"/>
  <c r="AB1088" i="10" s="1"/>
  <c r="X1088" i="10" a="1"/>
  <c r="X1088" i="10" s="1"/>
  <c r="T1088" i="10" a="1"/>
  <c r="T1088" i="10" s="1"/>
  <c r="S1148" i="10"/>
  <c r="V1088" i="10" a="1"/>
  <c r="V1088" i="10" s="1"/>
  <c r="AA1088" i="10" a="1"/>
  <c r="AA1088" i="10" s="1"/>
  <c r="Z1088" i="10" a="1"/>
  <c r="Z1088" i="10" s="1"/>
  <c r="W1088" i="10" a="1"/>
  <c r="W1088" i="10" s="1"/>
  <c r="M77" i="9"/>
  <c r="D81" i="9"/>
  <c r="N77" i="9"/>
  <c r="BJ1622" i="22" a="1"/>
  <c r="BJ1622" i="22" s="1"/>
  <c r="BI1622" i="22" a="1"/>
  <c r="BI1622" i="22" s="1"/>
  <c r="BH1622" i="22" a="1"/>
  <c r="BH1622" i="22" s="1"/>
  <c r="BK1622" i="22" a="1"/>
  <c r="BK1622" i="22" s="1"/>
  <c r="BG1094" i="22"/>
  <c r="BG542" i="22"/>
  <c r="BK518" i="22" a="1"/>
  <c r="BK518" i="22" s="1"/>
  <c r="BI518" i="22" a="1"/>
  <c r="BI518" i="22" s="1"/>
  <c r="BJ518" i="22" a="1"/>
  <c r="BJ518" i="22" s="1"/>
  <c r="BH518" i="22" a="1"/>
  <c r="BH518" i="22" s="1"/>
  <c r="BG1646" i="22"/>
  <c r="BI1070" i="22" a="1"/>
  <c r="BI1070" i="22" s="1"/>
  <c r="BH1070" i="22" a="1"/>
  <c r="BH1070" i="22" s="1"/>
  <c r="BK1070" i="22" a="1"/>
  <c r="BK1070" i="22" s="1"/>
  <c r="BJ1070" i="22" a="1"/>
  <c r="BJ1070" i="22" s="1"/>
  <c r="AM24" i="9"/>
  <c r="AQ24" i="9" s="1"/>
  <c r="AU24" i="9" s="1"/>
  <c r="AY24" i="9" s="1"/>
  <c r="AA1126" i="10" a="1"/>
  <c r="AA1126" i="10" s="1"/>
  <c r="V1126" i="10" a="1"/>
  <c r="V1126" i="10" s="1"/>
  <c r="S1186" i="10"/>
  <c r="Z1126" i="10" a="1"/>
  <c r="Z1126" i="10" s="1"/>
  <c r="U1126" i="10" a="1"/>
  <c r="U1126" i="10" s="1"/>
  <c r="AC1126" i="10" a="1"/>
  <c r="AC1126" i="10" s="1"/>
  <c r="X1126" i="10" a="1"/>
  <c r="X1126" i="10" s="1"/>
  <c r="Y1126" i="10" a="1"/>
  <c r="Y1126" i="10" s="1"/>
  <c r="W1126" i="10" a="1"/>
  <c r="W1126" i="10" s="1"/>
  <c r="T1126" i="10" a="1"/>
  <c r="T1126" i="10" s="1"/>
  <c r="AB1126" i="10" a="1"/>
  <c r="AB1126" i="10" s="1"/>
  <c r="H193" i="4" l="1"/>
  <c r="H198" i="4"/>
  <c r="H202" i="4"/>
  <c r="H203" i="4" s="1"/>
  <c r="H197" i="4"/>
  <c r="H194" i="4"/>
  <c r="H201" i="4"/>
  <c r="H195" i="4"/>
  <c r="H199" i="4"/>
  <c r="H196" i="4"/>
  <c r="H200" i="4"/>
  <c r="O20" i="15"/>
  <c r="H21" i="28"/>
  <c r="I21" i="28" s="1"/>
  <c r="AW21" i="22"/>
  <c r="AX21" i="22" s="1"/>
  <c r="D28" i="17"/>
  <c r="N21" i="5"/>
  <c r="O52" i="5" s="1"/>
  <c r="K21" i="15"/>
  <c r="O21" i="15" s="1"/>
  <c r="I21" i="16"/>
  <c r="N21" i="16" s="1"/>
  <c r="B21" i="16" s="1"/>
  <c r="E20" i="11" s="1"/>
  <c r="AO21" i="29"/>
  <c r="AP21" i="29" s="1"/>
  <c r="I67" i="33"/>
  <c r="B66" i="33"/>
  <c r="AQ20" i="29"/>
  <c r="AB20" i="9" s="1"/>
  <c r="AR20" i="29"/>
  <c r="AC20" i="9" s="1"/>
  <c r="Y22" i="25"/>
  <c r="Z22" i="25" s="1"/>
  <c r="AO22" i="29"/>
  <c r="AD2080" i="25"/>
  <c r="AF65" i="25"/>
  <c r="AE65" i="25"/>
  <c r="AG65" i="25" s="1"/>
  <c r="P82" i="9"/>
  <c r="V77" i="9"/>
  <c r="J80" i="9"/>
  <c r="W20" i="9"/>
  <c r="X19" i="9"/>
  <c r="Z20" i="9"/>
  <c r="AA19" i="9"/>
  <c r="I81" i="9"/>
  <c r="Y77" i="9"/>
  <c r="V78" i="9"/>
  <c r="V75" i="9"/>
  <c r="Y78" i="9"/>
  <c r="Y75" i="9"/>
  <c r="V76" i="9"/>
  <c r="Y76" i="9"/>
  <c r="H108" i="20"/>
  <c r="H72" i="16"/>
  <c r="E20" i="15"/>
  <c r="F20" i="15" s="1"/>
  <c r="B20" i="16"/>
  <c r="E19" i="11" s="1"/>
  <c r="D20" i="16"/>
  <c r="I19" i="11" s="1"/>
  <c r="C20" i="16"/>
  <c r="F19" i="11" s="1"/>
  <c r="E20" i="16"/>
  <c r="J19" i="11" s="1"/>
  <c r="B18" i="11"/>
  <c r="C18" i="11" s="1"/>
  <c r="D18" i="11"/>
  <c r="G81" i="9"/>
  <c r="AR21" i="9"/>
  <c r="L72" i="9"/>
  <c r="G72" i="15" s="1"/>
  <c r="P20" i="5"/>
  <c r="Q19" i="5"/>
  <c r="F22" i="13"/>
  <c r="AZ19" i="9"/>
  <c r="U63" i="9" s="1"/>
  <c r="G63" i="15" s="1"/>
  <c r="R66" i="9"/>
  <c r="G66" i="15" s="1"/>
  <c r="AV20" i="9"/>
  <c r="O69" i="9"/>
  <c r="G69" i="15" s="1"/>
  <c r="H59" i="15"/>
  <c r="H60" i="15" s="1"/>
  <c r="H61" i="15" s="1"/>
  <c r="H62" i="15" s="1"/>
  <c r="AC1186" i="10" a="1"/>
  <c r="AC1186" i="10" s="1"/>
  <c r="Y1186" i="10" a="1"/>
  <c r="Y1186" i="10" s="1"/>
  <c r="U1186" i="10" a="1"/>
  <c r="U1186" i="10" s="1"/>
  <c r="S1246" i="10"/>
  <c r="AB1186" i="10" a="1"/>
  <c r="AB1186" i="10" s="1"/>
  <c r="X1186" i="10" a="1"/>
  <c r="X1186" i="10" s="1"/>
  <c r="T1186" i="10" a="1"/>
  <c r="T1186" i="10" s="1"/>
  <c r="Z1186" i="10" a="1"/>
  <c r="Z1186" i="10" s="1"/>
  <c r="V1186" i="10" a="1"/>
  <c r="V1186" i="10" s="1"/>
  <c r="W1186" i="10" a="1"/>
  <c r="W1186" i="10" s="1"/>
  <c r="AA1186" i="10" a="1"/>
  <c r="AA1186" i="10" s="1"/>
  <c r="AM25" i="9"/>
  <c r="AQ25" i="9" s="1"/>
  <c r="AU25" i="9" s="1"/>
  <c r="AY25" i="9" s="1"/>
  <c r="BH1646" i="22" a="1"/>
  <c r="BH1646" i="22" s="1"/>
  <c r="BI1646" i="22" a="1"/>
  <c r="BI1646" i="22" s="1"/>
  <c r="BK1646" i="22" a="1"/>
  <c r="BK1646" i="22" s="1"/>
  <c r="BJ1646" i="22" a="1"/>
  <c r="BJ1646" i="22" s="1"/>
  <c r="BG1118" i="22"/>
  <c r="BG566" i="22"/>
  <c r="BI542" i="22" a="1"/>
  <c r="BI542" i="22" s="1"/>
  <c r="BH542" i="22" a="1"/>
  <c r="BH542" i="22" s="1"/>
  <c r="BK542" i="22" a="1"/>
  <c r="BK542" i="22" s="1"/>
  <c r="BJ542" i="22" a="1"/>
  <c r="BJ542" i="22" s="1"/>
  <c r="BG1670" i="22"/>
  <c r="BI1094" i="22" a="1"/>
  <c r="BI1094" i="22" s="1"/>
  <c r="BH1094" i="22" a="1"/>
  <c r="BH1094" i="22" s="1"/>
  <c r="BJ1094" i="22" a="1"/>
  <c r="BJ1094" i="22" s="1"/>
  <c r="BK1094" i="22" a="1"/>
  <c r="BK1094" i="22" s="1"/>
  <c r="M81" i="9"/>
  <c r="D85" i="9"/>
  <c r="N81" i="9"/>
  <c r="S1208" i="10"/>
  <c r="Z1148" i="10" a="1"/>
  <c r="Z1148" i="10" s="1"/>
  <c r="V1148" i="10" a="1"/>
  <c r="V1148" i="10" s="1"/>
  <c r="AB1148" i="10" a="1"/>
  <c r="AB1148" i="10" s="1"/>
  <c r="X1148" i="10" a="1"/>
  <c r="X1148" i="10" s="1"/>
  <c r="T1148" i="10" a="1"/>
  <c r="T1148" i="10" s="1"/>
  <c r="AC1148" i="10" a="1"/>
  <c r="AC1148" i="10" s="1"/>
  <c r="W1148" i="10" a="1"/>
  <c r="W1148" i="10" s="1"/>
  <c r="U1148" i="10" a="1"/>
  <c r="U1148" i="10" s="1"/>
  <c r="AA1148" i="10" a="1"/>
  <c r="AA1148" i="10" s="1"/>
  <c r="Y1148" i="10" a="1"/>
  <c r="Y1148" i="10" s="1"/>
  <c r="F23" i="5"/>
  <c r="J22" i="5"/>
  <c r="K22" i="5" s="1"/>
  <c r="S1216" i="10"/>
  <c r="Z1156" i="10" a="1"/>
  <c r="Z1156" i="10" s="1"/>
  <c r="V1156" i="10" a="1"/>
  <c r="V1156" i="10" s="1"/>
  <c r="AB1156" i="10" a="1"/>
  <c r="AB1156" i="10" s="1"/>
  <c r="X1156" i="10" a="1"/>
  <c r="X1156" i="10" s="1"/>
  <c r="T1156" i="10" a="1"/>
  <c r="T1156" i="10" s="1"/>
  <c r="AA1156" i="10" a="1"/>
  <c r="AA1156" i="10" s="1"/>
  <c r="W1156" i="10" a="1"/>
  <c r="W1156" i="10" s="1"/>
  <c r="AC1156" i="10" a="1"/>
  <c r="AC1156" i="10" s="1"/>
  <c r="U1156" i="10" a="1"/>
  <c r="U1156" i="10" s="1"/>
  <c r="Y1156" i="10" a="1"/>
  <c r="Y1156" i="10" s="1"/>
  <c r="S1217" i="10"/>
  <c r="AA1157" i="10" a="1"/>
  <c r="AA1157" i="10" s="1"/>
  <c r="W1157" i="10" a="1"/>
  <c r="W1157" i="10" s="1"/>
  <c r="AC1157" i="10" a="1"/>
  <c r="AC1157" i="10" s="1"/>
  <c r="Y1157" i="10" a="1"/>
  <c r="Y1157" i="10" s="1"/>
  <c r="U1157" i="10" a="1"/>
  <c r="U1157" i="10" s="1"/>
  <c r="Z1157" i="10" a="1"/>
  <c r="Z1157" i="10" s="1"/>
  <c r="V1157" i="10" a="1"/>
  <c r="V1157" i="10" s="1"/>
  <c r="T1157" i="10" a="1"/>
  <c r="T1157" i="10" s="1"/>
  <c r="AB1157" i="10" a="1"/>
  <c r="AB1157" i="10" s="1"/>
  <c r="X1157" i="10" a="1"/>
  <c r="X1157" i="10" s="1"/>
  <c r="E88" i="9"/>
  <c r="J3" i="15"/>
  <c r="D4" i="15"/>
  <c r="Q86" i="9"/>
  <c r="E90" i="9"/>
  <c r="CA466" i="22" a="1"/>
  <c r="CA466" i="22" s="1"/>
  <c r="CF466" i="22" a="1"/>
  <c r="CF466" i="22" s="1"/>
  <c r="BZ466" i="22" a="1"/>
  <c r="BZ466" i="22" s="1"/>
  <c r="CE466" i="22" a="1"/>
  <c r="CE466" i="22" s="1"/>
  <c r="BW466" i="22" a="1"/>
  <c r="BW466" i="22" s="1"/>
  <c r="BV490" i="22"/>
  <c r="CB466" i="22" a="1"/>
  <c r="CB466" i="22" s="1"/>
  <c r="CD466" i="22" a="1"/>
  <c r="CD466" i="22" s="1"/>
  <c r="CC466" i="22" a="1"/>
  <c r="CC466" i="22" s="1"/>
  <c r="BY466" i="22" a="1"/>
  <c r="BY466" i="22" s="1"/>
  <c r="BX466" i="22" a="1"/>
  <c r="BX466" i="22" s="1"/>
  <c r="B23" i="14"/>
  <c r="C23" i="14" s="1"/>
  <c r="B23" i="12"/>
  <c r="C23" i="12" s="1"/>
  <c r="L23" i="5" s="1"/>
  <c r="M23" i="5" s="1"/>
  <c r="B23" i="13"/>
  <c r="C23" i="13" s="1"/>
  <c r="E23" i="13" s="1"/>
  <c r="N24" i="15" s="1"/>
  <c r="B23" i="1"/>
  <c r="D23" i="1" s="1"/>
  <c r="I25" i="4"/>
  <c r="B24" i="4"/>
  <c r="I22" i="16"/>
  <c r="N22" i="5"/>
  <c r="O53" i="5" s="1"/>
  <c r="M22" i="15"/>
  <c r="D29" i="17"/>
  <c r="K22" i="15"/>
  <c r="AW22" i="22"/>
  <c r="H22" i="28"/>
  <c r="I22" i="14"/>
  <c r="G22" i="14"/>
  <c r="F22" i="14"/>
  <c r="E22" i="14"/>
  <c r="J22" i="14"/>
  <c r="H22" i="14"/>
  <c r="AC1206" i="10" a="1"/>
  <c r="AC1206" i="10" s="1"/>
  <c r="Y1206" i="10" a="1"/>
  <c r="Y1206" i="10" s="1"/>
  <c r="U1206" i="10" a="1"/>
  <c r="U1206" i="10" s="1"/>
  <c r="AB1206" i="10" a="1"/>
  <c r="AB1206" i="10" s="1"/>
  <c r="X1206" i="10" a="1"/>
  <c r="X1206" i="10" s="1"/>
  <c r="T1206" i="10" a="1"/>
  <c r="T1206" i="10" s="1"/>
  <c r="S1266" i="10"/>
  <c r="Z1206" i="10" a="1"/>
  <c r="Z1206" i="10" s="1"/>
  <c r="V1206" i="10" a="1"/>
  <c r="V1206" i="10" s="1"/>
  <c r="AA1206" i="10" a="1"/>
  <c r="AA1206" i="10" s="1"/>
  <c r="W1206" i="10" a="1"/>
  <c r="W1206" i="10" s="1"/>
  <c r="CA492" i="22" a="1"/>
  <c r="CA492" i="22" s="1"/>
  <c r="CF492" i="22" a="1"/>
  <c r="CF492" i="22" s="1"/>
  <c r="BZ492" i="22" a="1"/>
  <c r="BZ492" i="22" s="1"/>
  <c r="CE492" i="22" a="1"/>
  <c r="CE492" i="22" s="1"/>
  <c r="BW492" i="22" a="1"/>
  <c r="BW492" i="22" s="1"/>
  <c r="BV516" i="22"/>
  <c r="CB492" i="22" a="1"/>
  <c r="CB492" i="22" s="1"/>
  <c r="CD492" i="22" a="1"/>
  <c r="CD492" i="22" s="1"/>
  <c r="CC492" i="22" a="1"/>
  <c r="CC492" i="22" s="1"/>
  <c r="BY492" i="22" a="1"/>
  <c r="BY492" i="22" s="1"/>
  <c r="BX492" i="22" a="1"/>
  <c r="BX492" i="22" s="1"/>
  <c r="O80" i="9"/>
  <c r="N80" i="9"/>
  <c r="M80" i="9"/>
  <c r="D84" i="9"/>
  <c r="CA481" i="22" a="1"/>
  <c r="CA481" i="22" s="1"/>
  <c r="CF481" i="22" a="1"/>
  <c r="CF481" i="22" s="1"/>
  <c r="BZ481" i="22" a="1"/>
  <c r="BZ481" i="22" s="1"/>
  <c r="CE481" i="22" a="1"/>
  <c r="CE481" i="22" s="1"/>
  <c r="BW481" i="22" a="1"/>
  <c r="BW481" i="22" s="1"/>
  <c r="BV505" i="22"/>
  <c r="CB481" i="22" a="1"/>
  <c r="CB481" i="22" s="1"/>
  <c r="BY481" i="22" a="1"/>
  <c r="BY481" i="22" s="1"/>
  <c r="BX481" i="22" a="1"/>
  <c r="BX481" i="22" s="1"/>
  <c r="CD481" i="22" a="1"/>
  <c r="CD481" i="22" s="1"/>
  <c r="CC481" i="22" a="1"/>
  <c r="CC481" i="22" s="1"/>
  <c r="S1313" i="10"/>
  <c r="AC1253" i="10" a="1"/>
  <c r="AC1253" i="10" s="1"/>
  <c r="Y1253" i="10" a="1"/>
  <c r="Y1253" i="10" s="1"/>
  <c r="U1253" i="10" a="1"/>
  <c r="U1253" i="10" s="1"/>
  <c r="AA1253" i="10" a="1"/>
  <c r="AA1253" i="10" s="1"/>
  <c r="W1253" i="10" a="1"/>
  <c r="W1253" i="10" s="1"/>
  <c r="Z1253" i="10" a="1"/>
  <c r="Z1253" i="10" s="1"/>
  <c r="X1253" i="10" a="1"/>
  <c r="X1253" i="10" s="1"/>
  <c r="T1253" i="10" a="1"/>
  <c r="T1253" i="10" s="1"/>
  <c r="AB1253" i="10" a="1"/>
  <c r="AB1253" i="10" s="1"/>
  <c r="V1253" i="10" a="1"/>
  <c r="V1253" i="10" s="1"/>
  <c r="AC1218" i="10" a="1"/>
  <c r="AC1218" i="10" s="1"/>
  <c r="Y1218" i="10" a="1"/>
  <c r="Y1218" i="10" s="1"/>
  <c r="U1218" i="10" a="1"/>
  <c r="U1218" i="10" s="1"/>
  <c r="S1278" i="10"/>
  <c r="AB1218" i="10" a="1"/>
  <c r="AB1218" i="10" s="1"/>
  <c r="X1218" i="10" a="1"/>
  <c r="X1218" i="10" s="1"/>
  <c r="T1218" i="10" a="1"/>
  <c r="T1218" i="10" s="1"/>
  <c r="Z1218" i="10" a="1"/>
  <c r="Z1218" i="10" s="1"/>
  <c r="V1218" i="10" a="1"/>
  <c r="V1218" i="10" s="1"/>
  <c r="W1218" i="10" a="1"/>
  <c r="W1218" i="10" s="1"/>
  <c r="AA1218" i="10" a="1"/>
  <c r="AA1218" i="10" s="1"/>
  <c r="AC1171" i="10" a="1"/>
  <c r="AC1171" i="10" s="1"/>
  <c r="Y1171" i="10" a="1"/>
  <c r="Y1171" i="10" s="1"/>
  <c r="U1171" i="10" a="1"/>
  <c r="U1171" i="10" s="1"/>
  <c r="AA1171" i="10" a="1"/>
  <c r="AA1171" i="10" s="1"/>
  <c r="W1171" i="10" a="1"/>
  <c r="W1171" i="10" s="1"/>
  <c r="Z1171" i="10" a="1"/>
  <c r="Z1171" i="10" s="1"/>
  <c r="X1171" i="10" a="1"/>
  <c r="X1171" i="10" s="1"/>
  <c r="AB1171" i="10" a="1"/>
  <c r="AB1171" i="10" s="1"/>
  <c r="V1171" i="10" a="1"/>
  <c r="V1171" i="10" s="1"/>
  <c r="S1231" i="10"/>
  <c r="T1171" i="10" a="1"/>
  <c r="T1171" i="10" s="1"/>
  <c r="S1303" i="10"/>
  <c r="AA1243" i="10" a="1"/>
  <c r="AA1243" i="10" s="1"/>
  <c r="W1243" i="10" a="1"/>
  <c r="W1243" i="10" s="1"/>
  <c r="AC1243" i="10" a="1"/>
  <c r="AC1243" i="10" s="1"/>
  <c r="Y1243" i="10" a="1"/>
  <c r="Y1243" i="10" s="1"/>
  <c r="U1243" i="10" a="1"/>
  <c r="U1243" i="10" s="1"/>
  <c r="Z1243" i="10" a="1"/>
  <c r="Z1243" i="10" s="1"/>
  <c r="T1243" i="10" a="1"/>
  <c r="T1243" i="10" s="1"/>
  <c r="V1243" i="10" a="1"/>
  <c r="V1243" i="10" s="1"/>
  <c r="AB1243" i="10" a="1"/>
  <c r="AB1243" i="10" s="1"/>
  <c r="X1243" i="10" a="1"/>
  <c r="X1243" i="10" s="1"/>
  <c r="AA1173" i="10" a="1"/>
  <c r="AA1173" i="10" s="1"/>
  <c r="W1173" i="10" a="1"/>
  <c r="W1173" i="10" s="1"/>
  <c r="AC1173" i="10" a="1"/>
  <c r="AC1173" i="10" s="1"/>
  <c r="Y1173" i="10" a="1"/>
  <c r="Y1173" i="10" s="1"/>
  <c r="U1173" i="10" a="1"/>
  <c r="U1173" i="10" s="1"/>
  <c r="V1173" i="10" a="1"/>
  <c r="V1173" i="10" s="1"/>
  <c r="AB1173" i="10" a="1"/>
  <c r="AB1173" i="10" s="1"/>
  <c r="S1233" i="10"/>
  <c r="Z1173" i="10" a="1"/>
  <c r="Z1173" i="10" s="1"/>
  <c r="X1173" i="10" a="1"/>
  <c r="X1173" i="10" s="1"/>
  <c r="T1173" i="10" a="1"/>
  <c r="T1173" i="10" s="1"/>
  <c r="AC1202" i="10" a="1"/>
  <c r="AC1202" i="10" s="1"/>
  <c r="Y1202" i="10" a="1"/>
  <c r="Y1202" i="10" s="1"/>
  <c r="U1202" i="10" a="1"/>
  <c r="U1202" i="10" s="1"/>
  <c r="AB1202" i="10" a="1"/>
  <c r="AB1202" i="10" s="1"/>
  <c r="X1202" i="10" a="1"/>
  <c r="X1202" i="10" s="1"/>
  <c r="T1202" i="10" a="1"/>
  <c r="T1202" i="10" s="1"/>
  <c r="Z1202" i="10" a="1"/>
  <c r="Z1202" i="10" s="1"/>
  <c r="V1202" i="10" a="1"/>
  <c r="V1202" i="10" s="1"/>
  <c r="W1202" i="10" a="1"/>
  <c r="W1202" i="10" s="1"/>
  <c r="S1262" i="10"/>
  <c r="AA1202" i="10" a="1"/>
  <c r="AA1202" i="10" s="1"/>
  <c r="M43" i="26"/>
  <c r="N42" i="26"/>
  <c r="Q42" i="26" s="1"/>
  <c r="P42" i="26"/>
  <c r="O42" i="26"/>
  <c r="R42" i="26" s="1"/>
  <c r="S41" i="26"/>
  <c r="T41" i="26"/>
  <c r="S1281" i="10"/>
  <c r="AA1221" i="10" a="1"/>
  <c r="AA1221" i="10" s="1"/>
  <c r="V1221" i="10" a="1"/>
  <c r="V1221" i="10" s="1"/>
  <c r="Z1221" i="10" a="1"/>
  <c r="Z1221" i="10" s="1"/>
  <c r="U1221" i="10" a="1"/>
  <c r="U1221" i="10" s="1"/>
  <c r="AB1221" i="10" a="1"/>
  <c r="AB1221" i="10" s="1"/>
  <c r="Y1221" i="10" a="1"/>
  <c r="Y1221" i="10" s="1"/>
  <c r="X1221" i="10" a="1"/>
  <c r="X1221" i="10" s="1"/>
  <c r="AC1221" i="10" a="1"/>
  <c r="AC1221" i="10" s="1"/>
  <c r="W1221" i="10" a="1"/>
  <c r="W1221" i="10" s="1"/>
  <c r="T1221" i="10" a="1"/>
  <c r="T1221" i="10" s="1"/>
  <c r="AC1179" i="10" a="1"/>
  <c r="AC1179" i="10" s="1"/>
  <c r="Y1179" i="10" a="1"/>
  <c r="Y1179" i="10" s="1"/>
  <c r="U1179" i="10" a="1"/>
  <c r="U1179" i="10" s="1"/>
  <c r="AA1179" i="10" a="1"/>
  <c r="AA1179" i="10" s="1"/>
  <c r="W1179" i="10" a="1"/>
  <c r="W1179" i="10" s="1"/>
  <c r="S1239" i="10"/>
  <c r="T1179" i="10" a="1"/>
  <c r="T1179" i="10" s="1"/>
  <c r="Z1179" i="10" a="1"/>
  <c r="Z1179" i="10" s="1"/>
  <c r="AB1179" i="10" a="1"/>
  <c r="AB1179" i="10" s="1"/>
  <c r="X1179" i="10" a="1"/>
  <c r="X1179" i="10" s="1"/>
  <c r="V1179" i="10" a="1"/>
  <c r="V1179" i="10" s="1"/>
  <c r="BI1640" i="22" a="1"/>
  <c r="BI1640" i="22" s="1"/>
  <c r="BJ1640" i="22" a="1"/>
  <c r="BJ1640" i="22" s="1"/>
  <c r="BH1640" i="22" a="1"/>
  <c r="BH1640" i="22" s="1"/>
  <c r="BK1640" i="22" a="1"/>
  <c r="BK1640" i="22" s="1"/>
  <c r="BG1112" i="22"/>
  <c r="BG560" i="22"/>
  <c r="BK536" i="22" a="1"/>
  <c r="BK536" i="22" s="1"/>
  <c r="BI536" i="22" a="1"/>
  <c r="BI536" i="22" s="1"/>
  <c r="BJ536" i="22" a="1"/>
  <c r="BJ536" i="22" s="1"/>
  <c r="BH536" i="22" a="1"/>
  <c r="BH536" i="22" s="1"/>
  <c r="BG1664" i="22"/>
  <c r="BI1088" i="22" a="1"/>
  <c r="BI1088" i="22" s="1"/>
  <c r="BH1088" i="22" a="1"/>
  <c r="BH1088" i="22" s="1"/>
  <c r="BK1088" i="22" a="1"/>
  <c r="BK1088" i="22" s="1"/>
  <c r="BJ1088" i="22" a="1"/>
  <c r="BJ1088" i="22" s="1"/>
  <c r="BI1656" i="22" a="1"/>
  <c r="BI1656" i="22" s="1"/>
  <c r="BJ1656" i="22" a="1"/>
  <c r="BJ1656" i="22" s="1"/>
  <c r="BH1656" i="22" a="1"/>
  <c r="BH1656" i="22" s="1"/>
  <c r="BK1656" i="22" a="1"/>
  <c r="BK1656" i="22" s="1"/>
  <c r="BG1128" i="22"/>
  <c r="BG576" i="22"/>
  <c r="BG1680" i="22"/>
  <c r="BH1104" i="22" a="1"/>
  <c r="BH1104" i="22" s="1"/>
  <c r="BJ1104" i="22" a="1"/>
  <c r="BJ1104" i="22" s="1"/>
  <c r="BK1104" i="22" a="1"/>
  <c r="BK1104" i="22" s="1"/>
  <c r="BI1104" i="22" a="1"/>
  <c r="BI1104" i="22" s="1"/>
  <c r="L86" i="9"/>
  <c r="C90" i="9"/>
  <c r="K86" i="9"/>
  <c r="J86" i="9"/>
  <c r="S1230" i="10"/>
  <c r="AB1170" i="10" a="1"/>
  <c r="AB1170" i="10" s="1"/>
  <c r="X1170" i="10" a="1"/>
  <c r="X1170" i="10" s="1"/>
  <c r="T1170" i="10" a="1"/>
  <c r="T1170" i="10" s="1"/>
  <c r="Z1170" i="10" a="1"/>
  <c r="Z1170" i="10" s="1"/>
  <c r="V1170" i="10" a="1"/>
  <c r="V1170" i="10" s="1"/>
  <c r="W1170" i="10" a="1"/>
  <c r="W1170" i="10" s="1"/>
  <c r="AC1170" i="10" a="1"/>
  <c r="AC1170" i="10" s="1"/>
  <c r="AA1170" i="10" a="1"/>
  <c r="AA1170" i="10" s="1"/>
  <c r="Y1170" i="10" a="1"/>
  <c r="Y1170" i="10" s="1"/>
  <c r="U1170" i="10" a="1"/>
  <c r="U1170" i="10" s="1"/>
  <c r="CA501" i="22" a="1"/>
  <c r="CA501" i="22" s="1"/>
  <c r="CF501" i="22" a="1"/>
  <c r="CF501" i="22" s="1"/>
  <c r="BZ501" i="22" a="1"/>
  <c r="BZ501" i="22" s="1"/>
  <c r="CE501" i="22" a="1"/>
  <c r="CE501" i="22" s="1"/>
  <c r="BW501" i="22" a="1"/>
  <c r="BW501" i="22" s="1"/>
  <c r="BV525" i="22"/>
  <c r="CB501" i="22" a="1"/>
  <c r="CB501" i="22" s="1"/>
  <c r="BY501" i="22" a="1"/>
  <c r="BY501" i="22" s="1"/>
  <c r="BX501" i="22" a="1"/>
  <c r="BX501" i="22" s="1"/>
  <c r="CD501" i="22" a="1"/>
  <c r="CD501" i="22" s="1"/>
  <c r="CC501" i="22" a="1"/>
  <c r="CC501" i="22" s="1"/>
  <c r="S1247" i="10"/>
  <c r="Z1187" i="10" a="1"/>
  <c r="Z1187" i="10" s="1"/>
  <c r="V1187" i="10" a="1"/>
  <c r="V1187" i="10" s="1"/>
  <c r="AC1187" i="10" a="1"/>
  <c r="AC1187" i="10" s="1"/>
  <c r="Y1187" i="10" a="1"/>
  <c r="Y1187" i="10" s="1"/>
  <c r="U1187" i="10" a="1"/>
  <c r="U1187" i="10" s="1"/>
  <c r="AA1187" i="10" a="1"/>
  <c r="AA1187" i="10" s="1"/>
  <c r="W1187" i="10" a="1"/>
  <c r="W1187" i="10" s="1"/>
  <c r="AB1187" i="10" a="1"/>
  <c r="AB1187" i="10" s="1"/>
  <c r="T1187" i="10" a="1"/>
  <c r="T1187" i="10" s="1"/>
  <c r="X1187" i="10" a="1"/>
  <c r="X1187" i="10" s="1"/>
  <c r="S1232" i="10"/>
  <c r="Z1172" i="10" a="1"/>
  <c r="Z1172" i="10" s="1"/>
  <c r="V1172" i="10" a="1"/>
  <c r="V1172" i="10" s="1"/>
  <c r="AB1172" i="10" a="1"/>
  <c r="AB1172" i="10" s="1"/>
  <c r="X1172" i="10" a="1"/>
  <c r="X1172" i="10" s="1"/>
  <c r="T1172" i="10" a="1"/>
  <c r="T1172" i="10" s="1"/>
  <c r="U1172" i="10" a="1"/>
  <c r="U1172" i="10" s="1"/>
  <c r="AA1172" i="10" a="1"/>
  <c r="AA1172" i="10" s="1"/>
  <c r="Y1172" i="10" a="1"/>
  <c r="Y1172" i="10" s="1"/>
  <c r="W1172" i="10" a="1"/>
  <c r="W1172" i="10" s="1"/>
  <c r="AC1172" i="10" a="1"/>
  <c r="AC1172" i="10" s="1"/>
  <c r="E66" i="28"/>
  <c r="AA1181" i="10" a="1"/>
  <c r="AA1181" i="10" s="1"/>
  <c r="W1181" i="10" a="1"/>
  <c r="W1181" i="10" s="1"/>
  <c r="AC1181" i="10" a="1"/>
  <c r="AC1181" i="10" s="1"/>
  <c r="Y1181" i="10" a="1"/>
  <c r="Y1181" i="10" s="1"/>
  <c r="U1181" i="10" a="1"/>
  <c r="U1181" i="10" s="1"/>
  <c r="X1181" i="10" a="1"/>
  <c r="X1181" i="10" s="1"/>
  <c r="V1181" i="10" a="1"/>
  <c r="V1181" i="10" s="1"/>
  <c r="Z1181" i="10" a="1"/>
  <c r="Z1181" i="10" s="1"/>
  <c r="T1181" i="10" a="1"/>
  <c r="T1181" i="10" s="1"/>
  <c r="S1241" i="10"/>
  <c r="AB1181" i="10" a="1"/>
  <c r="AB1181" i="10" s="1"/>
  <c r="S1263" i="10"/>
  <c r="Z1203" i="10" a="1"/>
  <c r="Z1203" i="10" s="1"/>
  <c r="V1203" i="10" a="1"/>
  <c r="V1203" i="10" s="1"/>
  <c r="AC1203" i="10" a="1"/>
  <c r="AC1203" i="10" s="1"/>
  <c r="Y1203" i="10" a="1"/>
  <c r="Y1203" i="10" s="1"/>
  <c r="U1203" i="10" a="1"/>
  <c r="U1203" i="10" s="1"/>
  <c r="AA1203" i="10" a="1"/>
  <c r="AA1203" i="10" s="1"/>
  <c r="W1203" i="10" a="1"/>
  <c r="W1203" i="10" s="1"/>
  <c r="AB1203" i="10" a="1"/>
  <c r="AB1203" i="10" s="1"/>
  <c r="T1203" i="10" a="1"/>
  <c r="T1203" i="10" s="1"/>
  <c r="X1203" i="10" a="1"/>
  <c r="X1203" i="10" s="1"/>
  <c r="S1225" i="10"/>
  <c r="AA1165" i="10" a="1"/>
  <c r="AA1165" i="10" s="1"/>
  <c r="W1165" i="10" a="1"/>
  <c r="W1165" i="10" s="1"/>
  <c r="AC1165" i="10" a="1"/>
  <c r="AC1165" i="10" s="1"/>
  <c r="Y1165" i="10" a="1"/>
  <c r="Y1165" i="10" s="1"/>
  <c r="U1165" i="10" a="1"/>
  <c r="U1165" i="10" s="1"/>
  <c r="AB1165" i="10" a="1"/>
  <c r="AB1165" i="10" s="1"/>
  <c r="Z1165" i="10" a="1"/>
  <c r="Z1165" i="10" s="1"/>
  <c r="T1165" i="10" a="1"/>
  <c r="T1165" i="10" s="1"/>
  <c r="X1165" i="10" a="1"/>
  <c r="X1165" i="10" s="1"/>
  <c r="V1165" i="10" a="1"/>
  <c r="V1165" i="10" s="1"/>
  <c r="BH1655" i="22" a="1"/>
  <c r="BH1655" i="22" s="1"/>
  <c r="BI1655" i="22" a="1"/>
  <c r="BI1655" i="22" s="1"/>
  <c r="BJ1655" i="22" a="1"/>
  <c r="BJ1655" i="22" s="1"/>
  <c r="BK1655" i="22" a="1"/>
  <c r="BK1655" i="22" s="1"/>
  <c r="BG1127" i="22"/>
  <c r="BG575" i="22"/>
  <c r="BG1679" i="22"/>
  <c r="BH1103" i="22" a="1"/>
  <c r="BH1103" i="22" s="1"/>
  <c r="BK1103" i="22" a="1"/>
  <c r="BK1103" i="22" s="1"/>
  <c r="BJ1103" i="22" a="1"/>
  <c r="BJ1103" i="22" s="1"/>
  <c r="BI1103" i="22" a="1"/>
  <c r="BI1103" i="22" s="1"/>
  <c r="BJ1642" i="22" a="1"/>
  <c r="BJ1642" i="22" s="1"/>
  <c r="BI1642" i="22" a="1"/>
  <c r="BI1642" i="22" s="1"/>
  <c r="BK1642" i="22" a="1"/>
  <c r="BK1642" i="22" s="1"/>
  <c r="BH1642" i="22" a="1"/>
  <c r="BH1642" i="22" s="1"/>
  <c r="BG1114" i="22"/>
  <c r="BG562" i="22"/>
  <c r="BK538" i="22" a="1"/>
  <c r="BK538" i="22" s="1"/>
  <c r="BI538" i="22" a="1"/>
  <c r="BI538" i="22" s="1"/>
  <c r="BH538" i="22" a="1"/>
  <c r="BH538" i="22" s="1"/>
  <c r="BJ538" i="22" a="1"/>
  <c r="BJ538" i="22" s="1"/>
  <c r="BG1666" i="22"/>
  <c r="BH1090" i="22" a="1"/>
  <c r="BH1090" i="22" s="1"/>
  <c r="BJ1090" i="22" a="1"/>
  <c r="BJ1090" i="22" s="1"/>
  <c r="BK1090" i="22" a="1"/>
  <c r="BK1090" i="22" s="1"/>
  <c r="BI1090" i="22" a="1"/>
  <c r="BI1090" i="22" s="1"/>
  <c r="AB1256" i="10" a="1"/>
  <c r="AB1256" i="10" s="1"/>
  <c r="X1256" i="10" a="1"/>
  <c r="X1256" i="10" s="1"/>
  <c r="T1256" i="10" a="1"/>
  <c r="T1256" i="10" s="1"/>
  <c r="Z1256" i="10" a="1"/>
  <c r="Z1256" i="10" s="1"/>
  <c r="V1256" i="10" a="1"/>
  <c r="V1256" i="10" s="1"/>
  <c r="Y1256" i="10" a="1"/>
  <c r="Y1256" i="10" s="1"/>
  <c r="S1316" i="10"/>
  <c r="W1256" i="10" a="1"/>
  <c r="W1256" i="10" s="1"/>
  <c r="U1256" i="10" a="1"/>
  <c r="U1256" i="10" s="1"/>
  <c r="AC1256" i="10" a="1"/>
  <c r="AC1256" i="10" s="1"/>
  <c r="AA1256" i="10" a="1"/>
  <c r="AA1256" i="10" s="1"/>
  <c r="BI1637" i="22" a="1"/>
  <c r="BI1637" i="22" s="1"/>
  <c r="BH1637" i="22" a="1"/>
  <c r="BH1637" i="22" s="1"/>
  <c r="BK1637" i="22" a="1"/>
  <c r="BK1637" i="22" s="1"/>
  <c r="BJ1637" i="22" a="1"/>
  <c r="BJ1637" i="22" s="1"/>
  <c r="BG1109" i="22"/>
  <c r="BG557" i="22"/>
  <c r="BG1661" i="22"/>
  <c r="BH1085" i="22" a="1"/>
  <c r="BH1085" i="22" s="1"/>
  <c r="BK1085" i="22" a="1"/>
  <c r="BK1085" i="22" s="1"/>
  <c r="BI1085" i="22" a="1"/>
  <c r="BI1085" i="22" s="1"/>
  <c r="BJ1085" i="22" a="1"/>
  <c r="BJ1085" i="22" s="1"/>
  <c r="S1295" i="10"/>
  <c r="X1235" i="10" a="1"/>
  <c r="X1235" i="10" s="1"/>
  <c r="AB1235" i="10" a="1"/>
  <c r="AB1235" i="10" s="1"/>
  <c r="W1235" i="10" a="1"/>
  <c r="W1235" i="10" s="1"/>
  <c r="AA1235" i="10" a="1"/>
  <c r="AA1235" i="10" s="1"/>
  <c r="Y1235" i="10" a="1"/>
  <c r="Y1235" i="10" s="1"/>
  <c r="AC1235" i="10" a="1"/>
  <c r="AC1235" i="10" s="1"/>
  <c r="T1235" i="10" a="1"/>
  <c r="T1235" i="10" s="1"/>
  <c r="Z1235" i="10" a="1"/>
  <c r="Z1235" i="10" s="1"/>
  <c r="V1235" i="10" a="1"/>
  <c r="V1235" i="10" s="1"/>
  <c r="U1235" i="10" a="1"/>
  <c r="U1235" i="10" s="1"/>
  <c r="Z1164" i="10" a="1"/>
  <c r="Z1164" i="10" s="1"/>
  <c r="V1164" i="10" a="1"/>
  <c r="V1164" i="10" s="1"/>
  <c r="AB1164" i="10" a="1"/>
  <c r="AB1164" i="10" s="1"/>
  <c r="X1164" i="10" a="1"/>
  <c r="X1164" i="10" s="1"/>
  <c r="T1164" i="10" a="1"/>
  <c r="T1164" i="10" s="1"/>
  <c r="Y1164" i="10" a="1"/>
  <c r="Y1164" i="10" s="1"/>
  <c r="S1224" i="10"/>
  <c r="AA1164" i="10" a="1"/>
  <c r="AA1164" i="10" s="1"/>
  <c r="W1164" i="10" a="1"/>
  <c r="W1164" i="10" s="1"/>
  <c r="U1164" i="10" a="1"/>
  <c r="U1164" i="10" s="1"/>
  <c r="AC1164" i="10" a="1"/>
  <c r="AC1164" i="10" s="1"/>
  <c r="S1204" i="10"/>
  <c r="Z1144" i="10" a="1"/>
  <c r="Z1144" i="10" s="1"/>
  <c r="V1144" i="10" a="1"/>
  <c r="V1144" i="10" s="1"/>
  <c r="AB1144" i="10" a="1"/>
  <c r="AB1144" i="10" s="1"/>
  <c r="X1144" i="10" a="1"/>
  <c r="X1144" i="10" s="1"/>
  <c r="T1144" i="10" a="1"/>
  <c r="T1144" i="10" s="1"/>
  <c r="AC1144" i="10" a="1"/>
  <c r="AC1144" i="10" s="1"/>
  <c r="W1144" i="10" a="1"/>
  <c r="W1144" i="10" s="1"/>
  <c r="U1144" i="10" a="1"/>
  <c r="U1144" i="10" s="1"/>
  <c r="AA1144" i="10" a="1"/>
  <c r="AA1144" i="10" s="1"/>
  <c r="Y1144" i="10" a="1"/>
  <c r="Y1144" i="10" s="1"/>
  <c r="AC1163" i="10" a="1"/>
  <c r="AC1163" i="10" s="1"/>
  <c r="Y1163" i="10" a="1"/>
  <c r="Y1163" i="10" s="1"/>
  <c r="U1163" i="10" a="1"/>
  <c r="U1163" i="10" s="1"/>
  <c r="AA1163" i="10" a="1"/>
  <c r="AA1163" i="10" s="1"/>
  <c r="W1163" i="10" a="1"/>
  <c r="W1163" i="10" s="1"/>
  <c r="X1163" i="10" a="1"/>
  <c r="X1163" i="10" s="1"/>
  <c r="AB1163" i="10" a="1"/>
  <c r="AB1163" i="10" s="1"/>
  <c r="V1163" i="10" a="1"/>
  <c r="V1163" i="10" s="1"/>
  <c r="T1163" i="10" a="1"/>
  <c r="T1163" i="10" s="1"/>
  <c r="S1223" i="10"/>
  <c r="Z1163" i="10" a="1"/>
  <c r="Z1163" i="10" s="1"/>
  <c r="BK1650" i="22" a="1"/>
  <c r="BK1650" i="22" s="1"/>
  <c r="BJ1650" i="22" a="1"/>
  <c r="BJ1650" i="22" s="1"/>
  <c r="BH1650" i="22" a="1"/>
  <c r="BH1650" i="22" s="1"/>
  <c r="BI1650" i="22" a="1"/>
  <c r="BI1650" i="22" s="1"/>
  <c r="BG1122" i="22"/>
  <c r="BG570" i="22"/>
  <c r="BG1674" i="22"/>
  <c r="BH1098" i="22" a="1"/>
  <c r="BH1098" i="22" s="1"/>
  <c r="BI1098" i="22" a="1"/>
  <c r="BI1098" i="22" s="1"/>
  <c r="BJ1098" i="22" a="1"/>
  <c r="BJ1098" i="22" s="1"/>
  <c r="BK1098" i="22" a="1"/>
  <c r="BK1098" i="22" s="1"/>
  <c r="AA1188" i="10" a="1"/>
  <c r="AA1188" i="10" s="1"/>
  <c r="W1188" i="10" a="1"/>
  <c r="W1188" i="10" s="1"/>
  <c r="Z1188" i="10" a="1"/>
  <c r="Z1188" i="10" s="1"/>
  <c r="V1188" i="10" a="1"/>
  <c r="V1188" i="10" s="1"/>
  <c r="AB1188" i="10" a="1"/>
  <c r="AB1188" i="10" s="1"/>
  <c r="X1188" i="10" a="1"/>
  <c r="X1188" i="10" s="1"/>
  <c r="T1188" i="10" a="1"/>
  <c r="T1188" i="10" s="1"/>
  <c r="Y1188" i="10" a="1"/>
  <c r="Y1188" i="10" s="1"/>
  <c r="S1248" i="10"/>
  <c r="U1188" i="10" a="1"/>
  <c r="U1188" i="10" s="1"/>
  <c r="AC1188" i="10" a="1"/>
  <c r="AC1188" i="10" s="1"/>
  <c r="AC1194" i="10" a="1"/>
  <c r="AC1194" i="10" s="1"/>
  <c r="Y1194" i="10" a="1"/>
  <c r="Y1194" i="10" s="1"/>
  <c r="U1194" i="10" a="1"/>
  <c r="U1194" i="10" s="1"/>
  <c r="AB1194" i="10" a="1"/>
  <c r="AB1194" i="10" s="1"/>
  <c r="X1194" i="10" a="1"/>
  <c r="X1194" i="10" s="1"/>
  <c r="T1194" i="10" a="1"/>
  <c r="T1194" i="10" s="1"/>
  <c r="Z1194" i="10" a="1"/>
  <c r="Z1194" i="10" s="1"/>
  <c r="V1194" i="10" a="1"/>
  <c r="V1194" i="10" s="1"/>
  <c r="S1254" i="10"/>
  <c r="W1194" i="10" a="1"/>
  <c r="W1194" i="10" s="1"/>
  <c r="AA1194" i="10" a="1"/>
  <c r="AA1194" i="10" s="1"/>
  <c r="BI1638" i="22" a="1"/>
  <c r="BI1638" i="22" s="1"/>
  <c r="BK1638" i="22" a="1"/>
  <c r="BK1638" i="22" s="1"/>
  <c r="BJ1638" i="22" a="1"/>
  <c r="BJ1638" i="22" s="1"/>
  <c r="BH1638" i="22" a="1"/>
  <c r="BH1638" i="22" s="1"/>
  <c r="BG1110" i="22"/>
  <c r="BG558" i="22"/>
  <c r="BI534" i="22" a="1"/>
  <c r="BI534" i="22" s="1"/>
  <c r="BH534" i="22" a="1"/>
  <c r="BH534" i="22" s="1"/>
  <c r="BK534" i="22" a="1"/>
  <c r="BK534" i="22" s="1"/>
  <c r="BJ534" i="22" a="1"/>
  <c r="BJ534" i="22" s="1"/>
  <c r="BG1662" i="22"/>
  <c r="BH1086" i="22" a="1"/>
  <c r="BH1086" i="22" s="1"/>
  <c r="BJ1086" i="22" a="1"/>
  <c r="BJ1086" i="22" s="1"/>
  <c r="BK1086" i="22" a="1"/>
  <c r="BK1086" i="22" s="1"/>
  <c r="BI1086" i="22" a="1"/>
  <c r="BI1086" i="22" s="1"/>
  <c r="CA465" i="22" a="1"/>
  <c r="CA465" i="22" s="1"/>
  <c r="CF465" i="22" a="1"/>
  <c r="CF465" i="22" s="1"/>
  <c r="BZ465" i="22" a="1"/>
  <c r="BZ465" i="22" s="1"/>
  <c r="CE465" i="22" a="1"/>
  <c r="CE465" i="22" s="1"/>
  <c r="BW465" i="22" a="1"/>
  <c r="BW465" i="22" s="1"/>
  <c r="BV489" i="22"/>
  <c r="CB465" i="22" a="1"/>
  <c r="CB465" i="22" s="1"/>
  <c r="BY465" i="22" a="1"/>
  <c r="BY465" i="22" s="1"/>
  <c r="BX465" i="22" a="1"/>
  <c r="BX465" i="22" s="1"/>
  <c r="CD465" i="22" a="1"/>
  <c r="CD465" i="22" s="1"/>
  <c r="CC465" i="22" a="1"/>
  <c r="CC465" i="22" s="1"/>
  <c r="AA1226" i="10" a="1"/>
  <c r="AA1226" i="10" s="1"/>
  <c r="V1226" i="10" a="1"/>
  <c r="V1226" i="10" s="1"/>
  <c r="Z1226" i="10" a="1"/>
  <c r="Z1226" i="10" s="1"/>
  <c r="U1226" i="10" a="1"/>
  <c r="U1226" i="10" s="1"/>
  <c r="S1286" i="10"/>
  <c r="AB1226" i="10" a="1"/>
  <c r="AB1226" i="10" s="1"/>
  <c r="Y1226" i="10" a="1"/>
  <c r="Y1226" i="10" s="1"/>
  <c r="X1226" i="10" a="1"/>
  <c r="X1226" i="10" s="1"/>
  <c r="W1226" i="10" a="1"/>
  <c r="W1226" i="10" s="1"/>
  <c r="T1226" i="10" a="1"/>
  <c r="T1226" i="10" s="1"/>
  <c r="AC1226" i="10" a="1"/>
  <c r="AC1226" i="10" s="1"/>
  <c r="CA496" i="22" a="1"/>
  <c r="CA496" i="22" s="1"/>
  <c r="CF496" i="22" a="1"/>
  <c r="CF496" i="22" s="1"/>
  <c r="BZ496" i="22" a="1"/>
  <c r="BZ496" i="22" s="1"/>
  <c r="CE496" i="22" a="1"/>
  <c r="CE496" i="22" s="1"/>
  <c r="BW496" i="22" a="1"/>
  <c r="BW496" i="22" s="1"/>
  <c r="BV520" i="22"/>
  <c r="CB496" i="22" a="1"/>
  <c r="CB496" i="22" s="1"/>
  <c r="CD496" i="22" a="1"/>
  <c r="CD496" i="22" s="1"/>
  <c r="CC496" i="22" a="1"/>
  <c r="CC496" i="22" s="1"/>
  <c r="BY496" i="22" a="1"/>
  <c r="BY496" i="22" s="1"/>
  <c r="BX496" i="22" a="1"/>
  <c r="BX496" i="22" s="1"/>
  <c r="S1273" i="10"/>
  <c r="AB1213" i="10" a="1"/>
  <c r="AB1213" i="10" s="1"/>
  <c r="X1213" i="10" a="1"/>
  <c r="X1213" i="10" s="1"/>
  <c r="T1213" i="10" a="1"/>
  <c r="T1213" i="10" s="1"/>
  <c r="AA1213" i="10" a="1"/>
  <c r="AA1213" i="10" s="1"/>
  <c r="W1213" i="10" a="1"/>
  <c r="W1213" i="10" s="1"/>
  <c r="AC1213" i="10" a="1"/>
  <c r="AC1213" i="10" s="1"/>
  <c r="Y1213" i="10" a="1"/>
  <c r="Y1213" i="10" s="1"/>
  <c r="U1213" i="10" a="1"/>
  <c r="U1213" i="10" s="1"/>
  <c r="V1213" i="10" a="1"/>
  <c r="V1213" i="10" s="1"/>
  <c r="Z1213" i="10" a="1"/>
  <c r="Z1213" i="10" s="1"/>
  <c r="E83" i="9"/>
  <c r="Q84" i="9" s="1"/>
  <c r="R79" i="9"/>
  <c r="Q79" i="9"/>
  <c r="P79" i="9"/>
  <c r="AC1151" i="10" a="1"/>
  <c r="AC1151" i="10" s="1"/>
  <c r="Y1151" i="10" a="1"/>
  <c r="Y1151" i="10" s="1"/>
  <c r="U1151" i="10" a="1"/>
  <c r="U1151" i="10" s="1"/>
  <c r="S1211" i="10"/>
  <c r="AA1151" i="10" a="1"/>
  <c r="AA1151" i="10" s="1"/>
  <c r="W1151" i="10" a="1"/>
  <c r="W1151" i="10" s="1"/>
  <c r="AB1151" i="10" a="1"/>
  <c r="AB1151" i="10" s="1"/>
  <c r="V1151" i="10" a="1"/>
  <c r="V1151" i="10" s="1"/>
  <c r="T1151" i="10" a="1"/>
  <c r="T1151" i="10" s="1"/>
  <c r="Z1151" i="10" a="1"/>
  <c r="Z1151" i="10" s="1"/>
  <c r="X1151" i="10" a="1"/>
  <c r="X1151" i="10" s="1"/>
  <c r="AC1159" i="10" a="1"/>
  <c r="AC1159" i="10" s="1"/>
  <c r="Y1159" i="10" a="1"/>
  <c r="Y1159" i="10" s="1"/>
  <c r="U1159" i="10" a="1"/>
  <c r="U1159" i="10" s="1"/>
  <c r="S1219" i="10"/>
  <c r="AA1159" i="10" a="1"/>
  <c r="AA1159" i="10" s="1"/>
  <c r="W1159" i="10" a="1"/>
  <c r="W1159" i="10" s="1"/>
  <c r="Z1159" i="10" a="1"/>
  <c r="Z1159" i="10" s="1"/>
  <c r="AB1159" i="10" a="1"/>
  <c r="AB1159" i="10" s="1"/>
  <c r="X1159" i="10" a="1"/>
  <c r="X1159" i="10" s="1"/>
  <c r="V1159" i="10" a="1"/>
  <c r="V1159" i="10" s="1"/>
  <c r="T1159" i="10" a="1"/>
  <c r="T1159" i="10" s="1"/>
  <c r="BJ1635" i="22" a="1"/>
  <c r="BJ1635" i="22" s="1"/>
  <c r="BK1635" i="22" a="1"/>
  <c r="BK1635" i="22" s="1"/>
  <c r="BH1635" i="22" a="1"/>
  <c r="BH1635" i="22" s="1"/>
  <c r="BI1635" i="22" a="1"/>
  <c r="BI1635" i="22" s="1"/>
  <c r="BG1107" i="22"/>
  <c r="BG555" i="22"/>
  <c r="BK531" i="22" a="1"/>
  <c r="BK531" i="22" s="1"/>
  <c r="BI531" i="22" a="1"/>
  <c r="BI531" i="22" s="1"/>
  <c r="BJ531" i="22" a="1"/>
  <c r="BJ531" i="22" s="1"/>
  <c r="BH531" i="22" a="1"/>
  <c r="BH531" i="22" s="1"/>
  <c r="BG1659" i="22"/>
  <c r="BI1083" i="22" a="1"/>
  <c r="BI1083" i="22" s="1"/>
  <c r="BK1083" i="22" a="1"/>
  <c r="BK1083" i="22" s="1"/>
  <c r="BJ1083" i="22" a="1"/>
  <c r="BJ1083" i="22" s="1"/>
  <c r="BH1083" i="22" a="1"/>
  <c r="BH1083" i="22" s="1"/>
  <c r="CA488" i="22" a="1"/>
  <c r="CA488" i="22" s="1"/>
  <c r="CF488" i="22" a="1"/>
  <c r="CF488" i="22" s="1"/>
  <c r="BZ488" i="22" a="1"/>
  <c r="BZ488" i="22" s="1"/>
  <c r="CE488" i="22" a="1"/>
  <c r="CE488" i="22" s="1"/>
  <c r="BW488" i="22" a="1"/>
  <c r="BW488" i="22" s="1"/>
  <c r="BV512" i="22"/>
  <c r="CB488" i="22" a="1"/>
  <c r="CB488" i="22" s="1"/>
  <c r="CD488" i="22" a="1"/>
  <c r="CD488" i="22" s="1"/>
  <c r="CC488" i="22" a="1"/>
  <c r="CC488" i="22" s="1"/>
  <c r="BY488" i="22" a="1"/>
  <c r="BY488" i="22" s="1"/>
  <c r="BX488" i="22" a="1"/>
  <c r="BX488" i="22" s="1"/>
  <c r="BH1648" i="22" a="1"/>
  <c r="BH1648" i="22" s="1"/>
  <c r="BK1648" i="22" a="1"/>
  <c r="BK1648" i="22" s="1"/>
  <c r="BI1648" i="22" a="1"/>
  <c r="BI1648" i="22" s="1"/>
  <c r="BJ1648" i="22" a="1"/>
  <c r="BJ1648" i="22" s="1"/>
  <c r="BG1120" i="22"/>
  <c r="BG568" i="22"/>
  <c r="BK544" i="22" a="1"/>
  <c r="BK544" i="22" s="1"/>
  <c r="BI544" i="22" a="1"/>
  <c r="BI544" i="22" s="1"/>
  <c r="BH544" i="22" a="1"/>
  <c r="BH544" i="22" s="1"/>
  <c r="BJ544" i="22" a="1"/>
  <c r="BJ544" i="22" s="1"/>
  <c r="BG1672" i="22"/>
  <c r="BJ1096" i="22" a="1"/>
  <c r="BJ1096" i="22" s="1"/>
  <c r="BK1096" i="22" a="1"/>
  <c r="BK1096" i="22" s="1"/>
  <c r="BI1096" i="22" a="1"/>
  <c r="BI1096" i="22" s="1"/>
  <c r="BH1096" i="22" a="1"/>
  <c r="BH1096" i="22" s="1"/>
  <c r="CA479" i="22" a="1"/>
  <c r="CA479" i="22" s="1"/>
  <c r="CF479" i="22" a="1"/>
  <c r="CF479" i="22" s="1"/>
  <c r="BZ479" i="22" a="1"/>
  <c r="BZ479" i="22" s="1"/>
  <c r="BK551" i="22" s="1" a="1"/>
  <c r="BK551" i="22" s="1"/>
  <c r="CE479" i="22" a="1"/>
  <c r="CE479" i="22" s="1"/>
  <c r="BW479" i="22" a="1"/>
  <c r="BW479" i="22" s="1"/>
  <c r="BH551" i="22" s="1" a="1"/>
  <c r="BH551" i="22" s="1"/>
  <c r="BV503" i="22"/>
  <c r="CB479" i="22" a="1"/>
  <c r="CB479" i="22" s="1"/>
  <c r="CD479" i="22" a="1"/>
  <c r="CD479" i="22" s="1"/>
  <c r="CC479" i="22" a="1"/>
  <c r="CC479" i="22" s="1"/>
  <c r="BY479" i="22" a="1"/>
  <c r="BY479" i="22" s="1"/>
  <c r="BJ551" i="22" s="1" a="1"/>
  <c r="BJ551" i="22" s="1"/>
  <c r="BX479" i="22" a="1"/>
  <c r="BX479" i="22" s="1"/>
  <c r="BI551" i="22" s="1" a="1"/>
  <c r="BI551" i="22" s="1"/>
  <c r="S1267" i="10"/>
  <c r="Z1207" i="10" a="1"/>
  <c r="Z1207" i="10" s="1"/>
  <c r="V1207" i="10" a="1"/>
  <c r="V1207" i="10" s="1"/>
  <c r="AC1207" i="10" a="1"/>
  <c r="AC1207" i="10" s="1"/>
  <c r="Y1207" i="10" a="1"/>
  <c r="Y1207" i="10" s="1"/>
  <c r="U1207" i="10" a="1"/>
  <c r="U1207" i="10" s="1"/>
  <c r="AA1207" i="10" a="1"/>
  <c r="AA1207" i="10" s="1"/>
  <c r="W1207" i="10" a="1"/>
  <c r="W1207" i="10" s="1"/>
  <c r="X1207" i="10" a="1"/>
  <c r="X1207" i="10" s="1"/>
  <c r="AB1207" i="10" a="1"/>
  <c r="AB1207" i="10" s="1"/>
  <c r="T1207" i="10" a="1"/>
  <c r="T1207" i="10" s="1"/>
  <c r="AB1252" i="10" a="1"/>
  <c r="AB1252" i="10" s="1"/>
  <c r="X1252" i="10" a="1"/>
  <c r="X1252" i="10" s="1"/>
  <c r="T1252" i="10" a="1"/>
  <c r="T1252" i="10" s="1"/>
  <c r="Z1252" i="10" a="1"/>
  <c r="Z1252" i="10" s="1"/>
  <c r="V1252" i="10" a="1"/>
  <c r="V1252" i="10" s="1"/>
  <c r="W1252" i="10" a="1"/>
  <c r="W1252" i="10" s="1"/>
  <c r="AC1252" i="10" a="1"/>
  <c r="AC1252" i="10" s="1"/>
  <c r="S1312" i="10"/>
  <c r="AA1252" i="10" a="1"/>
  <c r="AA1252" i="10" s="1"/>
  <c r="Y1252" i="10" a="1"/>
  <c r="Y1252" i="10" s="1"/>
  <c r="U1252" i="10" a="1"/>
  <c r="U1252" i="10" s="1"/>
  <c r="BH1644" i="22" a="1"/>
  <c r="BH1644" i="22" s="1"/>
  <c r="BK1644" i="22" a="1"/>
  <c r="BK1644" i="22" s="1"/>
  <c r="BI1644" i="22" a="1"/>
  <c r="BI1644" i="22" s="1"/>
  <c r="BJ1644" i="22" a="1"/>
  <c r="BJ1644" i="22" s="1"/>
  <c r="BG1116" i="22"/>
  <c r="BG564" i="22"/>
  <c r="BK540" i="22" a="1"/>
  <c r="BK540" i="22" s="1"/>
  <c r="BI540" i="22" a="1"/>
  <c r="BI540" i="22" s="1"/>
  <c r="BJ540" i="22" a="1"/>
  <c r="BJ540" i="22" s="1"/>
  <c r="BH540" i="22" a="1"/>
  <c r="BH540" i="22" s="1"/>
  <c r="BG1668" i="22"/>
  <c r="BI1092" i="22" a="1"/>
  <c r="BI1092" i="22" s="1"/>
  <c r="BH1092" i="22" a="1"/>
  <c r="BH1092" i="22" s="1"/>
  <c r="BJ1092" i="22" a="1"/>
  <c r="BJ1092" i="22" s="1"/>
  <c r="BK1092" i="22" a="1"/>
  <c r="BK1092" i="22" s="1"/>
  <c r="C88" i="9"/>
  <c r="K84" i="9"/>
  <c r="F86" i="9"/>
  <c r="U82" i="9"/>
  <c r="T82" i="9"/>
  <c r="S82" i="9"/>
  <c r="S1297" i="10"/>
  <c r="AC1237" i="10" a="1"/>
  <c r="AC1237" i="10" s="1"/>
  <c r="T1237" i="10" a="1"/>
  <c r="T1237" i="10" s="1"/>
  <c r="X1237" i="10" a="1"/>
  <c r="X1237" i="10" s="1"/>
  <c r="AB1237" i="10" a="1"/>
  <c r="AB1237" i="10" s="1"/>
  <c r="Z1237" i="10" a="1"/>
  <c r="Z1237" i="10" s="1"/>
  <c r="U1237" i="10" a="1"/>
  <c r="U1237" i="10" s="1"/>
  <c r="Y1237" i="10" a="1"/>
  <c r="Y1237" i="10" s="1"/>
  <c r="W1237" i="10" a="1"/>
  <c r="W1237" i="10" s="1"/>
  <c r="V1237" i="10" a="1"/>
  <c r="V1237" i="10" s="1"/>
  <c r="AA1237" i="10" a="1"/>
  <c r="AA1237" i="10" s="1"/>
  <c r="BJ1639" i="22" a="1"/>
  <c r="BJ1639" i="22" s="1"/>
  <c r="BK1639" i="22" a="1"/>
  <c r="BK1639" i="22" s="1"/>
  <c r="BH1639" i="22" a="1"/>
  <c r="BH1639" i="22" s="1"/>
  <c r="BI1639" i="22" a="1"/>
  <c r="BI1639" i="22" s="1"/>
  <c r="BG1111" i="22"/>
  <c r="BG559" i="22"/>
  <c r="BG1663" i="22"/>
  <c r="BI1087" i="22" a="1"/>
  <c r="BI1087" i="22" s="1"/>
  <c r="BK1087" i="22" a="1"/>
  <c r="BK1087" i="22" s="1"/>
  <c r="BJ1087" i="22" a="1"/>
  <c r="BJ1087" i="22" s="1"/>
  <c r="BH1087" i="22" a="1"/>
  <c r="BH1087" i="22" s="1"/>
  <c r="S1220" i="10"/>
  <c r="Z1160" i="10" a="1"/>
  <c r="Z1160" i="10" s="1"/>
  <c r="V1160" i="10" a="1"/>
  <c r="V1160" i="10" s="1"/>
  <c r="AB1160" i="10" a="1"/>
  <c r="AB1160" i="10" s="1"/>
  <c r="X1160" i="10" a="1"/>
  <c r="X1160" i="10" s="1"/>
  <c r="T1160" i="10" a="1"/>
  <c r="T1160" i="10" s="1"/>
  <c r="Y1160" i="10" a="1"/>
  <c r="Y1160" i="10" s="1"/>
  <c r="U1160" i="10" a="1"/>
  <c r="U1160" i="10" s="1"/>
  <c r="AA1160" i="10" a="1"/>
  <c r="AA1160" i="10" s="1"/>
  <c r="W1160" i="10" a="1"/>
  <c r="W1160" i="10" s="1"/>
  <c r="AC1160" i="10" a="1"/>
  <c r="AC1160" i="10" s="1"/>
  <c r="BI1651" i="22" a="1"/>
  <c r="BI1651" i="22" s="1"/>
  <c r="BJ1651" i="22" a="1"/>
  <c r="BJ1651" i="22" s="1"/>
  <c r="BK1651" i="22" a="1"/>
  <c r="BK1651" i="22" s="1"/>
  <c r="BH1651" i="22" a="1"/>
  <c r="BH1651" i="22" s="1"/>
  <c r="BG1123" i="22"/>
  <c r="BG571" i="22"/>
  <c r="BI547" i="22" a="1"/>
  <c r="BI547" i="22" s="1"/>
  <c r="BH547" i="22" a="1"/>
  <c r="BH547" i="22" s="1"/>
  <c r="BJ547" i="22" a="1"/>
  <c r="BJ547" i="22" s="1"/>
  <c r="BK547" i="22" a="1"/>
  <c r="BK547" i="22" s="1"/>
  <c r="BG1675" i="22"/>
  <c r="BJ1099" i="22" a="1"/>
  <c r="BJ1099" i="22" s="1"/>
  <c r="BH1099" i="22" a="1"/>
  <c r="BH1099" i="22" s="1"/>
  <c r="BI1099" i="22" a="1"/>
  <c r="BI1099" i="22" s="1"/>
  <c r="BK1099" i="22" a="1"/>
  <c r="BK1099" i="22" s="1"/>
  <c r="BK1649" i="22" a="1"/>
  <c r="BK1649" i="22" s="1"/>
  <c r="BJ1649" i="22" a="1"/>
  <c r="BJ1649" i="22" s="1"/>
  <c r="BI1649" i="22" a="1"/>
  <c r="BI1649" i="22" s="1"/>
  <c r="BH1649" i="22" a="1"/>
  <c r="BH1649" i="22" s="1"/>
  <c r="BG1121" i="22"/>
  <c r="BG569" i="22"/>
  <c r="BG1673" i="22"/>
  <c r="BJ1097" i="22" a="1"/>
  <c r="BJ1097" i="22" s="1"/>
  <c r="BH1097" i="22" a="1"/>
  <c r="BH1097" i="22" s="1"/>
  <c r="BI1097" i="22" a="1"/>
  <c r="BI1097" i="22" s="1"/>
  <c r="BK1097" i="22" a="1"/>
  <c r="BK1097" i="22" s="1"/>
  <c r="CA474" i="22" a="1"/>
  <c r="CA474" i="22" s="1"/>
  <c r="CF474" i="22" a="1"/>
  <c r="CF474" i="22" s="1"/>
  <c r="BZ474" i="22" a="1"/>
  <c r="BZ474" i="22" s="1"/>
  <c r="BK546" i="22" s="1" a="1"/>
  <c r="BK546" i="22" s="1"/>
  <c r="CE474" i="22" a="1"/>
  <c r="CE474" i="22" s="1"/>
  <c r="BW474" i="22" a="1"/>
  <c r="BW474" i="22" s="1"/>
  <c r="BH546" i="22" s="1" a="1"/>
  <c r="BH546" i="22" s="1"/>
  <c r="BV498" i="22"/>
  <c r="CB474" i="22" a="1"/>
  <c r="CB474" i="22" s="1"/>
  <c r="CD474" i="22" a="1"/>
  <c r="CD474" i="22" s="1"/>
  <c r="CC474" i="22" a="1"/>
  <c r="CC474" i="22" s="1"/>
  <c r="BY474" i="22" a="1"/>
  <c r="BY474" i="22" s="1"/>
  <c r="BJ546" i="22" s="1" a="1"/>
  <c r="BJ546" i="22" s="1"/>
  <c r="BX474" i="22" a="1"/>
  <c r="BX474" i="22" s="1"/>
  <c r="BI546" i="22" s="1" a="1"/>
  <c r="BI546" i="22" s="1"/>
  <c r="CA460" i="22" a="1"/>
  <c r="CA460" i="22" s="1"/>
  <c r="CF460" i="22" a="1"/>
  <c r="CF460" i="22" s="1"/>
  <c r="BZ460" i="22" a="1"/>
  <c r="BZ460" i="22" s="1"/>
  <c r="CE460" i="22" a="1"/>
  <c r="CE460" i="22" s="1"/>
  <c r="BW460" i="22" a="1"/>
  <c r="BW460" i="22" s="1"/>
  <c r="BH532" i="22" s="1" a="1"/>
  <c r="BH532" i="22" s="1"/>
  <c r="BV484" i="22"/>
  <c r="CB460" i="22" a="1"/>
  <c r="CB460" i="22" s="1"/>
  <c r="CD460" i="22" a="1"/>
  <c r="CD460" i="22" s="1"/>
  <c r="CC460" i="22" a="1"/>
  <c r="CC460" i="22" s="1"/>
  <c r="BY460" i="22" a="1"/>
  <c r="BY460" i="22" s="1"/>
  <c r="BJ532" i="22" s="1" a="1"/>
  <c r="BJ532" i="22" s="1"/>
  <c r="BX460" i="22" a="1"/>
  <c r="BX460" i="22" s="1"/>
  <c r="BI532" i="22" s="1" a="1"/>
  <c r="BI532" i="22" s="1"/>
  <c r="S1205" i="10"/>
  <c r="AA1145" i="10" a="1"/>
  <c r="AA1145" i="10" s="1"/>
  <c r="W1145" i="10" a="1"/>
  <c r="W1145" i="10" s="1"/>
  <c r="AC1145" i="10" a="1"/>
  <c r="AC1145" i="10" s="1"/>
  <c r="Y1145" i="10" a="1"/>
  <c r="Y1145" i="10" s="1"/>
  <c r="U1145" i="10" a="1"/>
  <c r="U1145" i="10" s="1"/>
  <c r="X1145" i="10" a="1"/>
  <c r="X1145" i="10" s="1"/>
  <c r="V1145" i="10" a="1"/>
  <c r="V1145" i="10" s="1"/>
  <c r="AB1145" i="10" a="1"/>
  <c r="AB1145" i="10" s="1"/>
  <c r="Z1145" i="10" a="1"/>
  <c r="Z1145" i="10" s="1"/>
  <c r="T1145" i="10" a="1"/>
  <c r="T1145" i="10" s="1"/>
  <c r="E89" i="9"/>
  <c r="R85" i="9"/>
  <c r="Q85" i="9"/>
  <c r="P85" i="9"/>
  <c r="U81" i="9"/>
  <c r="T81" i="9"/>
  <c r="S81" i="9"/>
  <c r="F85" i="9"/>
  <c r="CA480" i="22" a="1"/>
  <c r="CA480" i="22" s="1"/>
  <c r="CF480" i="22" a="1"/>
  <c r="CF480" i="22" s="1"/>
  <c r="BZ480" i="22" a="1"/>
  <c r="BZ480" i="22" s="1"/>
  <c r="BK552" i="22" s="1" a="1"/>
  <c r="BK552" i="22" s="1"/>
  <c r="CE480" i="22" a="1"/>
  <c r="CE480" i="22" s="1"/>
  <c r="BW480" i="22" a="1"/>
  <c r="BW480" i="22" s="1"/>
  <c r="BH552" i="22" s="1" a="1"/>
  <c r="BH552" i="22" s="1"/>
  <c r="BV504" i="22"/>
  <c r="CB480" i="22" a="1"/>
  <c r="CB480" i="22" s="1"/>
  <c r="CD480" i="22" a="1"/>
  <c r="CD480" i="22" s="1"/>
  <c r="CC480" i="22" a="1"/>
  <c r="CC480" i="22" s="1"/>
  <c r="BY480" i="22" a="1"/>
  <c r="BY480" i="22" s="1"/>
  <c r="BJ552" i="22" s="1" a="1"/>
  <c r="BJ552" i="22" s="1"/>
  <c r="BX480" i="22" a="1"/>
  <c r="BX480" i="22" s="1"/>
  <c r="BI552" i="22" s="1" a="1"/>
  <c r="BI552" i="22" s="1"/>
  <c r="BI1652" i="22" a="1"/>
  <c r="BI1652" i="22" s="1"/>
  <c r="BJ1652" i="22" a="1"/>
  <c r="BJ1652" i="22" s="1"/>
  <c r="BH1652" i="22" a="1"/>
  <c r="BH1652" i="22" s="1"/>
  <c r="BK1652" i="22" a="1"/>
  <c r="BK1652" i="22" s="1"/>
  <c r="BG1124" i="22"/>
  <c r="BG572" i="22"/>
  <c r="BK548" i="22" a="1"/>
  <c r="BK548" i="22" s="1"/>
  <c r="BI548" i="22" a="1"/>
  <c r="BI548" i="22" s="1"/>
  <c r="BH548" i="22" a="1"/>
  <c r="BH548" i="22" s="1"/>
  <c r="BJ548" i="22" a="1"/>
  <c r="BJ548" i="22" s="1"/>
  <c r="BG1676" i="22"/>
  <c r="BK1100" i="22" a="1"/>
  <c r="BK1100" i="22" s="1"/>
  <c r="BI1100" i="22" a="1"/>
  <c r="BI1100" i="22" s="1"/>
  <c r="BH1100" i="22" a="1"/>
  <c r="BH1100" i="22" s="1"/>
  <c r="BJ1100" i="22" a="1"/>
  <c r="BJ1100" i="22" s="1"/>
  <c r="BI1658" i="22" a="1"/>
  <c r="BI1658" i="22" s="1"/>
  <c r="BK1658" i="22" a="1"/>
  <c r="BK1658" i="22" s="1"/>
  <c r="BJ1658" i="22" a="1"/>
  <c r="BJ1658" i="22" s="1"/>
  <c r="BH1658" i="22" a="1"/>
  <c r="BH1658" i="22" s="1"/>
  <c r="BG1130" i="22"/>
  <c r="BG578" i="22"/>
  <c r="BK554" i="22" a="1"/>
  <c r="BK554" i="22" s="1"/>
  <c r="BI554" i="22" a="1"/>
  <c r="BI554" i="22" s="1"/>
  <c r="BH554" i="22" a="1"/>
  <c r="BH554" i="22" s="1"/>
  <c r="BJ554" i="22" a="1"/>
  <c r="BJ554" i="22" s="1"/>
  <c r="BG1682" i="22"/>
  <c r="BI1106" i="22" a="1"/>
  <c r="BI1106" i="22" s="1"/>
  <c r="BJ1106" i="22" a="1"/>
  <c r="BJ1106" i="22" s="1"/>
  <c r="BH1106" i="22" a="1"/>
  <c r="BH1106" i="22" s="1"/>
  <c r="BK1106" i="22" a="1"/>
  <c r="BK1106" i="22" s="1"/>
  <c r="BI1636" i="22" a="1"/>
  <c r="BI1636" i="22" s="1"/>
  <c r="BJ1636" i="22" a="1"/>
  <c r="BJ1636" i="22" s="1"/>
  <c r="BH1636" i="22" a="1"/>
  <c r="BH1636" i="22" s="1"/>
  <c r="BK1636" i="22" a="1"/>
  <c r="BK1636" i="22" s="1"/>
  <c r="BG1108" i="22"/>
  <c r="BG556" i="22"/>
  <c r="BK532" i="22" a="1"/>
  <c r="BK532" i="22" s="1"/>
  <c r="BG1660" i="22"/>
  <c r="BI1084" i="22" a="1"/>
  <c r="BI1084" i="22" s="1"/>
  <c r="BJ1084" i="22" a="1"/>
  <c r="BJ1084" i="22" s="1"/>
  <c r="BK1084" i="22" a="1"/>
  <c r="BK1084" i="22" s="1"/>
  <c r="BH1084" i="22" a="1"/>
  <c r="BH1084" i="22" s="1"/>
  <c r="CA483" i="22" a="1"/>
  <c r="CA483" i="22" s="1"/>
  <c r="CF483" i="22" a="1"/>
  <c r="CF483" i="22" s="1"/>
  <c r="BZ483" i="22" a="1"/>
  <c r="BZ483" i="22" s="1"/>
  <c r="CE483" i="22" a="1"/>
  <c r="CE483" i="22" s="1"/>
  <c r="BW483" i="22" a="1"/>
  <c r="BW483" i="22" s="1"/>
  <c r="BV507" i="22"/>
  <c r="CB483" i="22" a="1"/>
  <c r="CB483" i="22" s="1"/>
  <c r="CD483" i="22" a="1"/>
  <c r="CD483" i="22" s="1"/>
  <c r="CC483" i="22" a="1"/>
  <c r="CC483" i="22" s="1"/>
  <c r="BY483" i="22" a="1"/>
  <c r="BY483" i="22" s="1"/>
  <c r="BX483" i="22" a="1"/>
  <c r="BX483" i="22" s="1"/>
  <c r="BK1643" i="22" a="1"/>
  <c r="BK1643" i="22" s="1"/>
  <c r="BJ1643" i="22" a="1"/>
  <c r="BJ1643" i="22" s="1"/>
  <c r="BH1643" i="22" a="1"/>
  <c r="BH1643" i="22" s="1"/>
  <c r="BI1643" i="22" a="1"/>
  <c r="BI1643" i="22" s="1"/>
  <c r="BG1115" i="22"/>
  <c r="BG563" i="22"/>
  <c r="BJ539" i="22" a="1"/>
  <c r="BJ539" i="22" s="1"/>
  <c r="BH539" i="22" a="1"/>
  <c r="BH539" i="22" s="1"/>
  <c r="BK539" i="22" a="1"/>
  <c r="BK539" i="22" s="1"/>
  <c r="BI539" i="22" a="1"/>
  <c r="BI539" i="22" s="1"/>
  <c r="BG1667" i="22"/>
  <c r="BI1091" i="22" a="1"/>
  <c r="BI1091" i="22" s="1"/>
  <c r="BJ1091" i="22" a="1"/>
  <c r="BJ1091" i="22" s="1"/>
  <c r="BK1091" i="22" a="1"/>
  <c r="BK1091" i="22" s="1"/>
  <c r="BH1091" i="22" a="1"/>
  <c r="BH1091" i="22" s="1"/>
  <c r="BI1645" i="22" a="1"/>
  <c r="BI1645" i="22" s="1"/>
  <c r="BH1645" i="22" a="1"/>
  <c r="BH1645" i="22" s="1"/>
  <c r="BK1645" i="22" a="1"/>
  <c r="BK1645" i="22" s="1"/>
  <c r="BJ1645" i="22" a="1"/>
  <c r="BJ1645" i="22" s="1"/>
  <c r="BG1117" i="22"/>
  <c r="BG565" i="22"/>
  <c r="BG1669" i="22"/>
  <c r="BK1093" i="22" a="1"/>
  <c r="BK1093" i="22" s="1"/>
  <c r="BJ1093" i="22" a="1"/>
  <c r="BJ1093" i="22" s="1"/>
  <c r="BH1093" i="22" a="1"/>
  <c r="BH1093" i="22" s="1"/>
  <c r="BI1093" i="22" a="1"/>
  <c r="BI1093" i="22" s="1"/>
  <c r="AA1184" i="10" a="1"/>
  <c r="AA1184" i="10" s="1"/>
  <c r="Z1184" i="10" a="1"/>
  <c r="Z1184" i="10" s="1"/>
  <c r="V1184" i="10" a="1"/>
  <c r="V1184" i="10" s="1"/>
  <c r="AB1184" i="10" a="1"/>
  <c r="AB1184" i="10" s="1"/>
  <c r="X1184" i="10" a="1"/>
  <c r="X1184" i="10" s="1"/>
  <c r="T1184" i="10" a="1"/>
  <c r="T1184" i="10" s="1"/>
  <c r="W1184" i="10" a="1"/>
  <c r="W1184" i="10" s="1"/>
  <c r="AC1184" i="10" a="1"/>
  <c r="AC1184" i="10" s="1"/>
  <c r="U1184" i="10" a="1"/>
  <c r="U1184" i="10" s="1"/>
  <c r="Y1184" i="10" a="1"/>
  <c r="Y1184" i="10" s="1"/>
  <c r="S1244" i="10"/>
  <c r="BH1641" i="22" a="1"/>
  <c r="BH1641" i="22" s="1"/>
  <c r="BK1641" i="22" a="1"/>
  <c r="BK1641" i="22" s="1"/>
  <c r="BJ1641" i="22" a="1"/>
  <c r="BJ1641" i="22" s="1"/>
  <c r="BI1641" i="22" a="1"/>
  <c r="BI1641" i="22" s="1"/>
  <c r="BG1113" i="22"/>
  <c r="BG561" i="22"/>
  <c r="BI537" i="22" a="1"/>
  <c r="BI537" i="22" s="1"/>
  <c r="BH537" i="22" a="1"/>
  <c r="BH537" i="22" s="1"/>
  <c r="BK537" i="22" a="1"/>
  <c r="BK537" i="22" s="1"/>
  <c r="BJ537" i="22" a="1"/>
  <c r="BJ537" i="22" s="1"/>
  <c r="BG1665" i="22"/>
  <c r="BJ1089" i="22" a="1"/>
  <c r="BJ1089" i="22" s="1"/>
  <c r="BH1089" i="22" a="1"/>
  <c r="BH1089" i="22" s="1"/>
  <c r="BI1089" i="22" a="1"/>
  <c r="BI1089" i="22" s="1"/>
  <c r="BK1089" i="22" a="1"/>
  <c r="BK1089" i="22" s="1"/>
  <c r="T83" i="9"/>
  <c r="F87" i="9"/>
  <c r="AB1178" i="10" a="1"/>
  <c r="AB1178" i="10" s="1"/>
  <c r="X1178" i="10" a="1"/>
  <c r="X1178" i="10" s="1"/>
  <c r="T1178" i="10" a="1"/>
  <c r="T1178" i="10" s="1"/>
  <c r="Z1178" i="10" a="1"/>
  <c r="Z1178" i="10" s="1"/>
  <c r="V1178" i="10" a="1"/>
  <c r="V1178" i="10" s="1"/>
  <c r="Y1178" i="10" a="1"/>
  <c r="Y1178" i="10" s="1"/>
  <c r="W1178" i="10" a="1"/>
  <c r="W1178" i="10" s="1"/>
  <c r="U1178" i="10" a="1"/>
  <c r="U1178" i="10" s="1"/>
  <c r="S1238" i="10"/>
  <c r="AC1178" i="10" a="1"/>
  <c r="AC1178" i="10" s="1"/>
  <c r="AA1178" i="10" a="1"/>
  <c r="AA1178" i="10" s="1"/>
  <c r="AB1154" i="10" a="1"/>
  <c r="AB1154" i="10" s="1"/>
  <c r="X1154" i="10" a="1"/>
  <c r="X1154" i="10" s="1"/>
  <c r="T1154" i="10" a="1"/>
  <c r="T1154" i="10" s="1"/>
  <c r="Z1154" i="10" a="1"/>
  <c r="Z1154" i="10" s="1"/>
  <c r="V1154" i="10" a="1"/>
  <c r="V1154" i="10" s="1"/>
  <c r="S1214" i="10"/>
  <c r="W1154" i="10" a="1"/>
  <c r="W1154" i="10" s="1"/>
  <c r="AC1154" i="10" a="1"/>
  <c r="AC1154" i="10" s="1"/>
  <c r="U1154" i="10" a="1"/>
  <c r="U1154" i="10" s="1"/>
  <c r="AA1154" i="10" a="1"/>
  <c r="AA1154" i="10" s="1"/>
  <c r="Y1154" i="10" a="1"/>
  <c r="Y1154" i="10" s="1"/>
  <c r="S1302" i="10"/>
  <c r="Z1242" i="10" a="1"/>
  <c r="Z1242" i="10" s="1"/>
  <c r="AB1242" i="10" a="1"/>
  <c r="AB1242" i="10" s="1"/>
  <c r="X1242" i="10" a="1"/>
  <c r="X1242" i="10" s="1"/>
  <c r="Y1242" i="10" a="1"/>
  <c r="Y1242" i="10" s="1"/>
  <c r="T1242" i="10" a="1"/>
  <c r="T1242" i="10" s="1"/>
  <c r="AA1242" i="10" a="1"/>
  <c r="AA1242" i="10" s="1"/>
  <c r="U1242" i="10" a="1"/>
  <c r="U1242" i="10" s="1"/>
  <c r="W1242" i="10" a="1"/>
  <c r="W1242" i="10" s="1"/>
  <c r="V1242" i="10" a="1"/>
  <c r="V1242" i="10" s="1"/>
  <c r="AC1242" i="10" a="1"/>
  <c r="AC1242" i="10" s="1"/>
  <c r="L83" i="9"/>
  <c r="C87" i="9"/>
  <c r="K83" i="9"/>
  <c r="J83" i="9"/>
  <c r="M79" i="9"/>
  <c r="D83" i="9"/>
  <c r="O79" i="9"/>
  <c r="N79" i="9"/>
  <c r="O82" i="9"/>
  <c r="N82" i="9"/>
  <c r="M82" i="9"/>
  <c r="D86" i="9"/>
  <c r="AA1294" i="10" a="1"/>
  <c r="AA1294" i="10" s="1"/>
  <c r="W1294" i="10" a="1"/>
  <c r="W1294" i="10" s="1"/>
  <c r="Z1294" i="10" a="1"/>
  <c r="Z1294" i="10" s="1"/>
  <c r="V1294" i="10" a="1"/>
  <c r="V1294" i="10" s="1"/>
  <c r="AB1294" i="10" a="1"/>
  <c r="AB1294" i="10" s="1"/>
  <c r="X1294" i="10" a="1"/>
  <c r="X1294" i="10" s="1"/>
  <c r="T1294" i="10" a="1"/>
  <c r="T1294" i="10" s="1"/>
  <c r="S1354" i="10"/>
  <c r="AC1294" i="10" a="1"/>
  <c r="AC1294" i="10" s="1"/>
  <c r="U1294" i="10" a="1"/>
  <c r="U1294" i="10" s="1"/>
  <c r="Y1294" i="10" a="1"/>
  <c r="Y1294" i="10" s="1"/>
  <c r="CA473" i="22" a="1"/>
  <c r="CA473" i="22" s="1"/>
  <c r="CF473" i="22" a="1"/>
  <c r="CF473" i="22" s="1"/>
  <c r="BZ473" i="22" a="1"/>
  <c r="BZ473" i="22" s="1"/>
  <c r="BK545" i="22" s="1" a="1"/>
  <c r="BK545" i="22" s="1"/>
  <c r="CE473" i="22" a="1"/>
  <c r="CE473" i="22" s="1"/>
  <c r="BW473" i="22" a="1"/>
  <c r="BW473" i="22" s="1"/>
  <c r="BH545" i="22" s="1" a="1"/>
  <c r="BH545" i="22" s="1"/>
  <c r="BV497" i="22"/>
  <c r="CB473" i="22" a="1"/>
  <c r="CB473" i="22" s="1"/>
  <c r="BY473" i="22" a="1"/>
  <c r="BY473" i="22" s="1"/>
  <c r="BJ545" i="22" s="1" a="1"/>
  <c r="BJ545" i="22" s="1"/>
  <c r="BX473" i="22" a="1"/>
  <c r="BX473" i="22" s="1"/>
  <c r="BI545" i="22" s="1" a="1"/>
  <c r="BI545" i="22" s="1"/>
  <c r="CD473" i="22" a="1"/>
  <c r="CD473" i="22" s="1"/>
  <c r="CC473" i="22" a="1"/>
  <c r="CC473" i="22" s="1"/>
  <c r="AC1257" i="10" a="1"/>
  <c r="AC1257" i="10" s="1"/>
  <c r="Y1257" i="10" a="1"/>
  <c r="Y1257" i="10" s="1"/>
  <c r="U1257" i="10" a="1"/>
  <c r="U1257" i="10" s="1"/>
  <c r="S1317" i="10"/>
  <c r="AA1257" i="10" a="1"/>
  <c r="AA1257" i="10" s="1"/>
  <c r="W1257" i="10" a="1"/>
  <c r="W1257" i="10" s="1"/>
  <c r="T1257" i="10" a="1"/>
  <c r="T1257" i="10" s="1"/>
  <c r="Z1257" i="10" a="1"/>
  <c r="Z1257" i="10" s="1"/>
  <c r="AB1257" i="10" a="1"/>
  <c r="AB1257" i="10" s="1"/>
  <c r="V1257" i="10" a="1"/>
  <c r="V1257" i="10" s="1"/>
  <c r="X1257" i="10" a="1"/>
  <c r="X1257" i="10" s="1"/>
  <c r="I102" i="7"/>
  <c r="K101" i="11" s="1"/>
  <c r="P102" i="7"/>
  <c r="V101" i="11" s="1"/>
  <c r="H102" i="7"/>
  <c r="O102" i="7"/>
  <c r="U101" i="11" s="1"/>
  <c r="G102" i="7"/>
  <c r="N102" i="7"/>
  <c r="T101" i="11" s="1"/>
  <c r="F102" i="7"/>
  <c r="H101" i="11" s="1"/>
  <c r="M102" i="7"/>
  <c r="S101" i="11" s="1"/>
  <c r="E102" i="7"/>
  <c r="G101" i="11" s="1"/>
  <c r="L102" i="7"/>
  <c r="N101" i="11" s="1"/>
  <c r="D102" i="7"/>
  <c r="K102" i="7"/>
  <c r="M101" i="11" s="1"/>
  <c r="C102" i="7"/>
  <c r="J102" i="7"/>
  <c r="L101" i="11" s="1"/>
  <c r="AJ22" i="9"/>
  <c r="I75" i="9" s="1"/>
  <c r="AN22" i="9"/>
  <c r="BC23" i="9"/>
  <c r="W46" i="7"/>
  <c r="V46" i="7"/>
  <c r="T46" i="7"/>
  <c r="S46" i="7"/>
  <c r="S1240" i="10"/>
  <c r="Z1180" i="10" a="1"/>
  <c r="Z1180" i="10" s="1"/>
  <c r="V1180" i="10" a="1"/>
  <c r="V1180" i="10" s="1"/>
  <c r="AB1180" i="10" a="1"/>
  <c r="AB1180" i="10" s="1"/>
  <c r="X1180" i="10" a="1"/>
  <c r="X1180" i="10" s="1"/>
  <c r="T1180" i="10" a="1"/>
  <c r="T1180" i="10" s="1"/>
  <c r="AC1180" i="10" a="1"/>
  <c r="AC1180" i="10" s="1"/>
  <c r="W1180" i="10" a="1"/>
  <c r="W1180" i="10" s="1"/>
  <c r="U1180" i="10" a="1"/>
  <c r="U1180" i="10" s="1"/>
  <c r="AA1180" i="10" a="1"/>
  <c r="AA1180" i="10" s="1"/>
  <c r="Y1180" i="10" a="1"/>
  <c r="Y1180" i="10" s="1"/>
  <c r="AB1162" i="10" a="1"/>
  <c r="AB1162" i="10" s="1"/>
  <c r="X1162" i="10" a="1"/>
  <c r="X1162" i="10" s="1"/>
  <c r="T1162" i="10" a="1"/>
  <c r="T1162" i="10" s="1"/>
  <c r="Z1162" i="10" a="1"/>
  <c r="Z1162" i="10" s="1"/>
  <c r="V1162" i="10" a="1"/>
  <c r="V1162" i="10" s="1"/>
  <c r="AC1162" i="10" a="1"/>
  <c r="AC1162" i="10" s="1"/>
  <c r="AA1162" i="10" a="1"/>
  <c r="AA1162" i="10" s="1"/>
  <c r="S1222" i="10"/>
  <c r="Y1162" i="10" a="1"/>
  <c r="Y1162" i="10" s="1"/>
  <c r="W1162" i="10" a="1"/>
  <c r="W1162" i="10" s="1"/>
  <c r="U1162" i="10" a="1"/>
  <c r="U1162" i="10" s="1"/>
  <c r="S1378" i="10"/>
  <c r="AB1318" i="10" a="1"/>
  <c r="AB1318" i="10" s="1"/>
  <c r="W1318" i="10" a="1"/>
  <c r="W1318" i="10" s="1"/>
  <c r="V1318" i="10" a="1"/>
  <c r="V1318" i="10" s="1"/>
  <c r="AA1318" i="10" a="1"/>
  <c r="AA1318" i="10" s="1"/>
  <c r="X1318" i="10" a="1"/>
  <c r="X1318" i="10" s="1"/>
  <c r="T1318" i="10" a="1"/>
  <c r="T1318" i="10" s="1"/>
  <c r="AC1318" i="10" a="1"/>
  <c r="AC1318" i="10" s="1"/>
  <c r="Z1318" i="10" a="1"/>
  <c r="Z1318" i="10" s="1"/>
  <c r="Y1318" i="10" a="1"/>
  <c r="Y1318" i="10" s="1"/>
  <c r="U1318" i="10" a="1"/>
  <c r="U1318" i="10" s="1"/>
  <c r="Z1176" i="10" a="1"/>
  <c r="Z1176" i="10" s="1"/>
  <c r="V1176" i="10" a="1"/>
  <c r="V1176" i="10" s="1"/>
  <c r="AB1176" i="10" a="1"/>
  <c r="AB1176" i="10" s="1"/>
  <c r="X1176" i="10" a="1"/>
  <c r="X1176" i="10" s="1"/>
  <c r="T1176" i="10" a="1"/>
  <c r="T1176" i="10" s="1"/>
  <c r="U1176" i="10" a="1"/>
  <c r="U1176" i="10" s="1"/>
  <c r="AA1176" i="10" a="1"/>
  <c r="AA1176" i="10" s="1"/>
  <c r="AC1176" i="10" a="1"/>
  <c r="AC1176" i="10" s="1"/>
  <c r="Y1176" i="10" a="1"/>
  <c r="Y1176" i="10" s="1"/>
  <c r="W1176" i="10" a="1"/>
  <c r="W1176" i="10" s="1"/>
  <c r="S1236" i="10"/>
  <c r="AL24" i="9"/>
  <c r="AP24" i="9" s="1"/>
  <c r="AT24" i="9" s="1"/>
  <c r="AX24" i="9" s="1"/>
  <c r="S83" i="9" s="1"/>
  <c r="BK1657" i="22" a="1"/>
  <c r="BK1657" i="22" s="1"/>
  <c r="BJ1657" i="22" a="1"/>
  <c r="BJ1657" i="22" s="1"/>
  <c r="BI1657" i="22" a="1"/>
  <c r="BI1657" i="22" s="1"/>
  <c r="BH1657" i="22" a="1"/>
  <c r="BH1657" i="22" s="1"/>
  <c r="BG1129" i="22"/>
  <c r="BG577" i="22"/>
  <c r="BK553" i="22" a="1"/>
  <c r="BK553" i="22" s="1"/>
  <c r="BI553" i="22" a="1"/>
  <c r="BI553" i="22" s="1"/>
  <c r="BH553" i="22" a="1"/>
  <c r="BH553" i="22" s="1"/>
  <c r="BJ553" i="22" a="1"/>
  <c r="BJ553" i="22" s="1"/>
  <c r="BG1681" i="22"/>
  <c r="BK1105" i="22" a="1"/>
  <c r="BK1105" i="22" s="1"/>
  <c r="BH1105" i="22" a="1"/>
  <c r="BH1105" i="22" s="1"/>
  <c r="BI1105" i="22" a="1"/>
  <c r="BI1105" i="22" s="1"/>
  <c r="BJ1105" i="22" a="1"/>
  <c r="BJ1105" i="22" s="1"/>
  <c r="Z1168" i="10" a="1"/>
  <c r="Z1168" i="10" s="1"/>
  <c r="V1168" i="10" a="1"/>
  <c r="V1168" i="10" s="1"/>
  <c r="AB1168" i="10" a="1"/>
  <c r="AB1168" i="10" s="1"/>
  <c r="X1168" i="10" a="1"/>
  <c r="X1168" i="10" s="1"/>
  <c r="T1168" i="10" a="1"/>
  <c r="T1168" i="10" s="1"/>
  <c r="AA1168" i="10" a="1"/>
  <c r="AA1168" i="10" s="1"/>
  <c r="Y1168" i="10" a="1"/>
  <c r="Y1168" i="10" s="1"/>
  <c r="AC1168" i="10" a="1"/>
  <c r="AC1168" i="10" s="1"/>
  <c r="W1168" i="10" a="1"/>
  <c r="W1168" i="10" s="1"/>
  <c r="S1228" i="10"/>
  <c r="U1168" i="10" a="1"/>
  <c r="U1168" i="10" s="1"/>
  <c r="CA486" i="22" a="1"/>
  <c r="CA486" i="22" s="1"/>
  <c r="CF486" i="22" a="1"/>
  <c r="CF486" i="22" s="1"/>
  <c r="BZ486" i="22" a="1"/>
  <c r="BZ486" i="22" s="1"/>
  <c r="CE486" i="22" a="1"/>
  <c r="CE486" i="22" s="1"/>
  <c r="BW486" i="22" a="1"/>
  <c r="BW486" i="22" s="1"/>
  <c r="BV510" i="22"/>
  <c r="CB486" i="22" a="1"/>
  <c r="CB486" i="22" s="1"/>
  <c r="CD486" i="22" a="1"/>
  <c r="CD486" i="22" s="1"/>
  <c r="CC486" i="22" a="1"/>
  <c r="CC486" i="22" s="1"/>
  <c r="BY486" i="22" a="1"/>
  <c r="BY486" i="22" s="1"/>
  <c r="BX486" i="22" a="1"/>
  <c r="BX486" i="22" s="1"/>
  <c r="CA499" i="22" a="1"/>
  <c r="CA499" i="22" s="1"/>
  <c r="CF499" i="22" a="1"/>
  <c r="CF499" i="22" s="1"/>
  <c r="BZ499" i="22" a="1"/>
  <c r="BZ499" i="22" s="1"/>
  <c r="CE499" i="22" a="1"/>
  <c r="CE499" i="22" s="1"/>
  <c r="BW499" i="22" a="1"/>
  <c r="BW499" i="22" s="1"/>
  <c r="BV523" i="22"/>
  <c r="CB499" i="22" a="1"/>
  <c r="CB499" i="22" s="1"/>
  <c r="CD499" i="22" a="1"/>
  <c r="CD499" i="22" s="1"/>
  <c r="CC499" i="22" a="1"/>
  <c r="CC499" i="22" s="1"/>
  <c r="BY499" i="22" a="1"/>
  <c r="BY499" i="22" s="1"/>
  <c r="BX499" i="22" a="1"/>
  <c r="BX499" i="22" s="1"/>
  <c r="S1209" i="10"/>
  <c r="AA1149" i="10" a="1"/>
  <c r="AA1149" i="10" s="1"/>
  <c r="W1149" i="10" a="1"/>
  <c r="W1149" i="10" s="1"/>
  <c r="AC1149" i="10" a="1"/>
  <c r="AC1149" i="10" s="1"/>
  <c r="Y1149" i="10" a="1"/>
  <c r="Y1149" i="10" s="1"/>
  <c r="U1149" i="10" a="1"/>
  <c r="U1149" i="10" s="1"/>
  <c r="X1149" i="10" a="1"/>
  <c r="X1149" i="10" s="1"/>
  <c r="V1149" i="10" a="1"/>
  <c r="V1149" i="10" s="1"/>
  <c r="AB1149" i="10" a="1"/>
  <c r="AB1149" i="10" s="1"/>
  <c r="Z1149" i="10" a="1"/>
  <c r="Z1149" i="10" s="1"/>
  <c r="T1149" i="10" a="1"/>
  <c r="T1149" i="10" s="1"/>
  <c r="L85" i="9"/>
  <c r="C89" i="9"/>
  <c r="K85" i="9"/>
  <c r="J85" i="9"/>
  <c r="CA491" i="22" a="1"/>
  <c r="CA491" i="22" s="1"/>
  <c r="CF491" i="22" a="1"/>
  <c r="CF491" i="22" s="1"/>
  <c r="BZ491" i="22" a="1"/>
  <c r="BZ491" i="22" s="1"/>
  <c r="CE491" i="22" a="1"/>
  <c r="CE491" i="22" s="1"/>
  <c r="BW491" i="22" a="1"/>
  <c r="BW491" i="22" s="1"/>
  <c r="BV515" i="22"/>
  <c r="CB491" i="22" a="1"/>
  <c r="CB491" i="22" s="1"/>
  <c r="CD491" i="22" a="1"/>
  <c r="CD491" i="22" s="1"/>
  <c r="CC491" i="22" a="1"/>
  <c r="CC491" i="22" s="1"/>
  <c r="BY491" i="22" a="1"/>
  <c r="BY491" i="22" s="1"/>
  <c r="BX491" i="22" a="1"/>
  <c r="BX491" i="22" s="1"/>
  <c r="I86" i="9"/>
  <c r="H86" i="9"/>
  <c r="G86" i="9"/>
  <c r="B90" i="9"/>
  <c r="CA463" i="22" a="1"/>
  <c r="CA463" i="22" s="1"/>
  <c r="CF463" i="22" a="1"/>
  <c r="CF463" i="22" s="1"/>
  <c r="BZ463" i="22" a="1"/>
  <c r="BZ463" i="22" s="1"/>
  <c r="BK535" i="22" s="1" a="1"/>
  <c r="BK535" i="22" s="1"/>
  <c r="CE463" i="22" a="1"/>
  <c r="CE463" i="22" s="1"/>
  <c r="BW463" i="22" a="1"/>
  <c r="BW463" i="22" s="1"/>
  <c r="BH535" i="22" s="1" a="1"/>
  <c r="BH535" i="22" s="1"/>
  <c r="BV487" i="22"/>
  <c r="CB463" i="22" a="1"/>
  <c r="CB463" i="22" s="1"/>
  <c r="CD463" i="22" a="1"/>
  <c r="CD463" i="22" s="1"/>
  <c r="CC463" i="22" a="1"/>
  <c r="CC463" i="22" s="1"/>
  <c r="BY463" i="22" a="1"/>
  <c r="BY463" i="22" s="1"/>
  <c r="BJ535" i="22" s="1" a="1"/>
  <c r="BJ535" i="22" s="1"/>
  <c r="BX463" i="22" a="1"/>
  <c r="BX463" i="22" s="1"/>
  <c r="BI535" i="22" s="1" a="1"/>
  <c r="BI535" i="22" s="1"/>
  <c r="CA506" i="22" a="1"/>
  <c r="CA506" i="22" s="1"/>
  <c r="CF506" i="22" a="1"/>
  <c r="CF506" i="22" s="1"/>
  <c r="BZ506" i="22" a="1"/>
  <c r="BZ506" i="22" s="1"/>
  <c r="CE506" i="22" a="1"/>
  <c r="CE506" i="22" s="1"/>
  <c r="BW506" i="22" a="1"/>
  <c r="BW506" i="22" s="1"/>
  <c r="BV530" i="22"/>
  <c r="CB506" i="22" a="1"/>
  <c r="CB506" i="22" s="1"/>
  <c r="CD506" i="22" a="1"/>
  <c r="CD506" i="22" s="1"/>
  <c r="CC506" i="22" a="1"/>
  <c r="CC506" i="22" s="1"/>
  <c r="BY506" i="22" a="1"/>
  <c r="BY506" i="22" s="1"/>
  <c r="BX506" i="22" a="1"/>
  <c r="BX506" i="22" s="1"/>
  <c r="CA471" i="22" a="1"/>
  <c r="CA471" i="22" s="1"/>
  <c r="CF471" i="22" a="1"/>
  <c r="CF471" i="22" s="1"/>
  <c r="BZ471" i="22" a="1"/>
  <c r="BZ471" i="22" s="1"/>
  <c r="BK543" i="22" s="1" a="1"/>
  <c r="BK543" i="22" s="1"/>
  <c r="CE471" i="22" a="1"/>
  <c r="CE471" i="22" s="1"/>
  <c r="BW471" i="22" a="1"/>
  <c r="BW471" i="22" s="1"/>
  <c r="BH543" i="22" s="1" a="1"/>
  <c r="BH543" i="22" s="1"/>
  <c r="BV495" i="22"/>
  <c r="CB471" i="22" a="1"/>
  <c r="CB471" i="22" s="1"/>
  <c r="CD471" i="22" a="1"/>
  <c r="CD471" i="22" s="1"/>
  <c r="CC471" i="22" a="1"/>
  <c r="CC471" i="22" s="1"/>
  <c r="BY471" i="22" a="1"/>
  <c r="BY471" i="22" s="1"/>
  <c r="BJ543" i="22" s="1" a="1"/>
  <c r="BJ543" i="22" s="1"/>
  <c r="BX471" i="22" a="1"/>
  <c r="BX471" i="22" s="1"/>
  <c r="CA478" i="22" a="1"/>
  <c r="CA478" i="22" s="1"/>
  <c r="CF478" i="22" a="1"/>
  <c r="CF478" i="22" s="1"/>
  <c r="BZ478" i="22" a="1"/>
  <c r="BZ478" i="22" s="1"/>
  <c r="BK550" i="22" s="1" a="1"/>
  <c r="BK550" i="22" s="1"/>
  <c r="CE478" i="22" a="1"/>
  <c r="CE478" i="22" s="1"/>
  <c r="BW478" i="22" a="1"/>
  <c r="BW478" i="22" s="1"/>
  <c r="BV502" i="22"/>
  <c r="CB478" i="22" a="1"/>
  <c r="CB478" i="22" s="1"/>
  <c r="CD478" i="22" a="1"/>
  <c r="CD478" i="22" s="1"/>
  <c r="CC478" i="22" a="1"/>
  <c r="CC478" i="22" s="1"/>
  <c r="BY478" i="22" a="1"/>
  <c r="BY478" i="22" s="1"/>
  <c r="BX478" i="22" a="1"/>
  <c r="BX478" i="22" s="1"/>
  <c r="BI550" i="22" s="1" a="1"/>
  <c r="BI550" i="22" s="1"/>
  <c r="CA494" i="22" a="1"/>
  <c r="CA494" i="22" s="1"/>
  <c r="CF494" i="22" a="1"/>
  <c r="CF494" i="22" s="1"/>
  <c r="BZ494" i="22" a="1"/>
  <c r="BZ494" i="22" s="1"/>
  <c r="CE494" i="22" a="1"/>
  <c r="CE494" i="22" s="1"/>
  <c r="BW494" i="22" a="1"/>
  <c r="BW494" i="22" s="1"/>
  <c r="BV518" i="22"/>
  <c r="CB494" i="22" a="1"/>
  <c r="CB494" i="22" s="1"/>
  <c r="CD494" i="22" a="1"/>
  <c r="CD494" i="22" s="1"/>
  <c r="CC494" i="22" a="1"/>
  <c r="CC494" i="22" s="1"/>
  <c r="BY494" i="22" a="1"/>
  <c r="BY494" i="22" s="1"/>
  <c r="BX494" i="22" a="1"/>
  <c r="BX494" i="22" s="1"/>
  <c r="CA500" i="22" a="1"/>
  <c r="CA500" i="22" s="1"/>
  <c r="CF500" i="22" a="1"/>
  <c r="CF500" i="22" s="1"/>
  <c r="BZ500" i="22" a="1"/>
  <c r="BZ500" i="22" s="1"/>
  <c r="CE500" i="22" a="1"/>
  <c r="CE500" i="22" s="1"/>
  <c r="BW500" i="22" a="1"/>
  <c r="BW500" i="22" s="1"/>
  <c r="BV524" i="22"/>
  <c r="CB500" i="22" a="1"/>
  <c r="CB500" i="22" s="1"/>
  <c r="CD500" i="22" a="1"/>
  <c r="CD500" i="22" s="1"/>
  <c r="CC500" i="22" a="1"/>
  <c r="CC500" i="22" s="1"/>
  <c r="BY500" i="22" a="1"/>
  <c r="BY500" i="22" s="1"/>
  <c r="BX500" i="22" a="1"/>
  <c r="BX500" i="22" s="1"/>
  <c r="B83" i="9"/>
  <c r="H79" i="9"/>
  <c r="G79" i="9"/>
  <c r="S1249" i="10"/>
  <c r="AB1189" i="10" a="1"/>
  <c r="AB1189" i="10" s="1"/>
  <c r="X1189" i="10" a="1"/>
  <c r="X1189" i="10" s="1"/>
  <c r="T1189" i="10" a="1"/>
  <c r="T1189" i="10" s="1"/>
  <c r="AA1189" i="10" a="1"/>
  <c r="AA1189" i="10" s="1"/>
  <c r="W1189" i="10" a="1"/>
  <c r="W1189" i="10" s="1"/>
  <c r="AC1189" i="10" a="1"/>
  <c r="AC1189" i="10" s="1"/>
  <c r="Y1189" i="10" a="1"/>
  <c r="Y1189" i="10" s="1"/>
  <c r="U1189" i="10" a="1"/>
  <c r="U1189" i="10" s="1"/>
  <c r="V1189" i="10" a="1"/>
  <c r="V1189" i="10" s="1"/>
  <c r="Z1189" i="10" a="1"/>
  <c r="Z1189" i="10" s="1"/>
  <c r="S1259" i="10"/>
  <c r="Z1199" i="10" a="1"/>
  <c r="Z1199" i="10" s="1"/>
  <c r="V1199" i="10" a="1"/>
  <c r="V1199" i="10" s="1"/>
  <c r="AC1199" i="10" a="1"/>
  <c r="AC1199" i="10" s="1"/>
  <c r="Y1199" i="10" a="1"/>
  <c r="Y1199" i="10" s="1"/>
  <c r="U1199" i="10" a="1"/>
  <c r="U1199" i="10" s="1"/>
  <c r="AA1199" i="10" a="1"/>
  <c r="AA1199" i="10" s="1"/>
  <c r="W1199" i="10" a="1"/>
  <c r="W1199" i="10" s="1"/>
  <c r="X1199" i="10" a="1"/>
  <c r="X1199" i="10" s="1"/>
  <c r="AB1199" i="10" a="1"/>
  <c r="AB1199" i="10" s="1"/>
  <c r="T1199" i="10" a="1"/>
  <c r="T1199" i="10" s="1"/>
  <c r="AC1155" i="10" a="1"/>
  <c r="AC1155" i="10" s="1"/>
  <c r="Y1155" i="10" a="1"/>
  <c r="Y1155" i="10" s="1"/>
  <c r="U1155" i="10" a="1"/>
  <c r="U1155" i="10" s="1"/>
  <c r="S1215" i="10"/>
  <c r="AA1155" i="10" a="1"/>
  <c r="AA1155" i="10" s="1"/>
  <c r="W1155" i="10" a="1"/>
  <c r="W1155" i="10" s="1"/>
  <c r="T1155" i="10" a="1"/>
  <c r="T1155" i="10" s="1"/>
  <c r="Z1155" i="10" a="1"/>
  <c r="Z1155" i="10" s="1"/>
  <c r="X1155" i="10" a="1"/>
  <c r="X1155" i="10" s="1"/>
  <c r="V1155" i="10" a="1"/>
  <c r="V1155" i="10" s="1"/>
  <c r="AB1155" i="10" a="1"/>
  <c r="AB1155" i="10" s="1"/>
  <c r="BJ1653" i="22" a="1"/>
  <c r="BJ1653" i="22" s="1"/>
  <c r="BI1653" i="22" a="1"/>
  <c r="BI1653" i="22" s="1"/>
  <c r="BH1653" i="22" a="1"/>
  <c r="BH1653" i="22" s="1"/>
  <c r="BK1653" i="22" a="1"/>
  <c r="BK1653" i="22" s="1"/>
  <c r="BG1125" i="22"/>
  <c r="BG573" i="22"/>
  <c r="BI549" i="22" a="1"/>
  <c r="BI549" i="22" s="1"/>
  <c r="BH549" i="22" a="1"/>
  <c r="BH549" i="22" s="1"/>
  <c r="BJ549" i="22" a="1"/>
  <c r="BJ549" i="22" s="1"/>
  <c r="BK549" i="22" a="1"/>
  <c r="BK549" i="22" s="1"/>
  <c r="BG1677" i="22"/>
  <c r="BI1101" i="22" a="1"/>
  <c r="BI1101" i="22" s="1"/>
  <c r="BK1101" i="22" a="1"/>
  <c r="BK1101" i="22" s="1"/>
  <c r="BJ1101" i="22" a="1"/>
  <c r="BJ1101" i="22" s="1"/>
  <c r="BH1101" i="22" a="1"/>
  <c r="BH1101" i="22" s="1"/>
  <c r="AC1210" i="10" a="1"/>
  <c r="AC1210" i="10" s="1"/>
  <c r="Y1210" i="10" a="1"/>
  <c r="Y1210" i="10" s="1"/>
  <c r="U1210" i="10" a="1"/>
  <c r="U1210" i="10" s="1"/>
  <c r="AB1210" i="10" a="1"/>
  <c r="AB1210" i="10" s="1"/>
  <c r="X1210" i="10" a="1"/>
  <c r="X1210" i="10" s="1"/>
  <c r="T1210" i="10" a="1"/>
  <c r="T1210" i="10" s="1"/>
  <c r="Z1210" i="10" a="1"/>
  <c r="Z1210" i="10" s="1"/>
  <c r="V1210" i="10" a="1"/>
  <c r="V1210" i="10" s="1"/>
  <c r="W1210" i="10" a="1"/>
  <c r="W1210" i="10" s="1"/>
  <c r="S1270" i="10"/>
  <c r="AA1210" i="10" a="1"/>
  <c r="AA1210" i="10" s="1"/>
  <c r="CA461" i="22" a="1"/>
  <c r="CA461" i="22" s="1"/>
  <c r="CF461" i="22" a="1"/>
  <c r="CF461" i="22" s="1"/>
  <c r="BZ461" i="22" a="1"/>
  <c r="BZ461" i="22" s="1"/>
  <c r="BK533" i="22" s="1" a="1"/>
  <c r="BK533" i="22" s="1"/>
  <c r="CE461" i="22" a="1"/>
  <c r="CE461" i="22" s="1"/>
  <c r="BW461" i="22" a="1"/>
  <c r="BW461" i="22" s="1"/>
  <c r="BH533" i="22" s="1" a="1"/>
  <c r="BH533" i="22" s="1"/>
  <c r="BV485" i="22"/>
  <c r="CB461" i="22" a="1"/>
  <c r="CB461" i="22" s="1"/>
  <c r="BY461" i="22" a="1"/>
  <c r="BY461" i="22" s="1"/>
  <c r="BJ533" i="22" s="1" a="1"/>
  <c r="BJ533" i="22" s="1"/>
  <c r="BX461" i="22" a="1"/>
  <c r="BX461" i="22" s="1"/>
  <c r="BI533" i="22" s="1" a="1"/>
  <c r="BI533" i="22" s="1"/>
  <c r="CD461" i="22" a="1"/>
  <c r="CD461" i="22" s="1"/>
  <c r="CC461" i="22" a="1"/>
  <c r="CC461" i="22" s="1"/>
  <c r="BH1647" i="22" a="1"/>
  <c r="BH1647" i="22" s="1"/>
  <c r="BI1647" i="22" a="1"/>
  <c r="BI1647" i="22" s="1"/>
  <c r="BJ1647" i="22" a="1"/>
  <c r="BJ1647" i="22" s="1"/>
  <c r="BK1647" i="22" a="1"/>
  <c r="BK1647" i="22" s="1"/>
  <c r="BG1119" i="22"/>
  <c r="BG567" i="22"/>
  <c r="BI543" i="22" a="1"/>
  <c r="BI543" i="22" s="1"/>
  <c r="BG1671" i="22"/>
  <c r="BI1095" i="22" a="1"/>
  <c r="BI1095" i="22" s="1"/>
  <c r="BJ1095" i="22" a="1"/>
  <c r="BJ1095" i="22" s="1"/>
  <c r="BH1095" i="22" a="1"/>
  <c r="BH1095" i="22" s="1"/>
  <c r="BK1095" i="22" a="1"/>
  <c r="BK1095" i="22" s="1"/>
  <c r="S1311" i="10"/>
  <c r="AA1251" i="10" a="1"/>
  <c r="AA1251" i="10" s="1"/>
  <c r="W1251" i="10" a="1"/>
  <c r="W1251" i="10" s="1"/>
  <c r="AC1251" i="10" a="1"/>
  <c r="AC1251" i="10" s="1"/>
  <c r="Y1251" i="10" a="1"/>
  <c r="Y1251" i="10" s="1"/>
  <c r="U1251" i="10" a="1"/>
  <c r="U1251" i="10" s="1"/>
  <c r="V1251" i="10" a="1"/>
  <c r="V1251" i="10" s="1"/>
  <c r="AB1251" i="10" a="1"/>
  <c r="AB1251" i="10" s="1"/>
  <c r="X1251" i="10" a="1"/>
  <c r="X1251" i="10" s="1"/>
  <c r="Z1251" i="10" a="1"/>
  <c r="Z1251" i="10" s="1"/>
  <c r="T1251" i="10" a="1"/>
  <c r="T1251" i="10" s="1"/>
  <c r="M98" i="7"/>
  <c r="S97" i="11" s="1"/>
  <c r="E98" i="7"/>
  <c r="G97" i="11" s="1"/>
  <c r="L98" i="7"/>
  <c r="N97" i="11" s="1"/>
  <c r="D98" i="7"/>
  <c r="K98" i="7"/>
  <c r="M97" i="11" s="1"/>
  <c r="C98" i="7"/>
  <c r="J98" i="7"/>
  <c r="L97" i="11" s="1"/>
  <c r="I98" i="7"/>
  <c r="K97" i="11" s="1"/>
  <c r="P98" i="7"/>
  <c r="V97" i="11" s="1"/>
  <c r="H98" i="7"/>
  <c r="O98" i="7"/>
  <c r="U97" i="11" s="1"/>
  <c r="G98" i="7"/>
  <c r="N98" i="7"/>
  <c r="T97" i="11" s="1"/>
  <c r="F98" i="7"/>
  <c r="H97" i="11" s="1"/>
  <c r="S1255" i="10"/>
  <c r="Z1195" i="10" a="1"/>
  <c r="Z1195" i="10" s="1"/>
  <c r="V1195" i="10" a="1"/>
  <c r="V1195" i="10" s="1"/>
  <c r="AC1195" i="10" a="1"/>
  <c r="AC1195" i="10" s="1"/>
  <c r="Y1195" i="10" a="1"/>
  <c r="Y1195" i="10" s="1"/>
  <c r="U1195" i="10" a="1"/>
  <c r="U1195" i="10" s="1"/>
  <c r="AA1195" i="10" a="1"/>
  <c r="AA1195" i="10" s="1"/>
  <c r="W1195" i="10" a="1"/>
  <c r="W1195" i="10" s="1"/>
  <c r="AB1195" i="10" a="1"/>
  <c r="AB1195" i="10" s="1"/>
  <c r="T1195" i="10" a="1"/>
  <c r="T1195" i="10" s="1"/>
  <c r="X1195" i="10" a="1"/>
  <c r="X1195" i="10" s="1"/>
  <c r="AC1245" i="10" a="1"/>
  <c r="AC1245" i="10" s="1"/>
  <c r="Y1245" i="10" a="1"/>
  <c r="Y1245" i="10" s="1"/>
  <c r="U1245" i="10" a="1"/>
  <c r="U1245" i="10" s="1"/>
  <c r="S1305" i="10"/>
  <c r="AA1245" i="10" a="1"/>
  <c r="AA1245" i="10" s="1"/>
  <c r="W1245" i="10" a="1"/>
  <c r="W1245" i="10" s="1"/>
  <c r="X1245" i="10" a="1"/>
  <c r="X1245" i="10" s="1"/>
  <c r="Z1245" i="10" a="1"/>
  <c r="Z1245" i="10" s="1"/>
  <c r="AB1245" i="10" a="1"/>
  <c r="AB1245" i="10" s="1"/>
  <c r="V1245" i="10" a="1"/>
  <c r="V1245" i="10" s="1"/>
  <c r="T1245" i="10" a="1"/>
  <c r="T1245" i="10" s="1"/>
  <c r="S1212" i="10"/>
  <c r="Z1152" i="10" a="1"/>
  <c r="Z1152" i="10" s="1"/>
  <c r="V1152" i="10" a="1"/>
  <c r="V1152" i="10" s="1"/>
  <c r="AB1152" i="10" a="1"/>
  <c r="AB1152" i="10" s="1"/>
  <c r="X1152" i="10" a="1"/>
  <c r="X1152" i="10" s="1"/>
  <c r="T1152" i="10" a="1"/>
  <c r="T1152" i="10" s="1"/>
  <c r="AC1152" i="10" a="1"/>
  <c r="AC1152" i="10" s="1"/>
  <c r="W1152" i="10" a="1"/>
  <c r="W1152" i="10" s="1"/>
  <c r="U1152" i="10" a="1"/>
  <c r="U1152" i="10" s="1"/>
  <c r="AA1152" i="10" a="1"/>
  <c r="AA1152" i="10" s="1"/>
  <c r="Y1152" i="10" a="1"/>
  <c r="Y1152" i="10" s="1"/>
  <c r="B89" i="9"/>
  <c r="F88" i="9"/>
  <c r="U84" i="9"/>
  <c r="T84" i="9"/>
  <c r="S84" i="9"/>
  <c r="S1289" i="10"/>
  <c r="Z1229" i="10" a="1"/>
  <c r="Z1229" i="10" s="1"/>
  <c r="U1229" i="10" a="1"/>
  <c r="U1229" i="10" s="1"/>
  <c r="Y1229" i="10" a="1"/>
  <c r="Y1229" i="10" s="1"/>
  <c r="AC1229" i="10" a="1"/>
  <c r="AC1229" i="10" s="1"/>
  <c r="T1229" i="10" a="1"/>
  <c r="T1229" i="10" s="1"/>
  <c r="AA1229" i="10" a="1"/>
  <c r="AA1229" i="10" s="1"/>
  <c r="V1229" i="10" a="1"/>
  <c r="V1229" i="10" s="1"/>
  <c r="AB1229" i="10" a="1"/>
  <c r="AB1229" i="10" s="1"/>
  <c r="X1229" i="10" a="1"/>
  <c r="X1229" i="10" s="1"/>
  <c r="W1229" i="10" a="1"/>
  <c r="W1229" i="10" s="1"/>
  <c r="CA469" i="22" a="1"/>
  <c r="CA469" i="22" s="1"/>
  <c r="CF469" i="22" a="1"/>
  <c r="CF469" i="22" s="1"/>
  <c r="BZ469" i="22" a="1"/>
  <c r="BZ469" i="22" s="1"/>
  <c r="BK541" i="22" s="1" a="1"/>
  <c r="BK541" i="22" s="1"/>
  <c r="CE469" i="22" a="1"/>
  <c r="CE469" i="22" s="1"/>
  <c r="BW469" i="22" a="1"/>
  <c r="BW469" i="22" s="1"/>
  <c r="BH541" i="22" s="1" a="1"/>
  <c r="BH541" i="22" s="1"/>
  <c r="BV493" i="22"/>
  <c r="CB469" i="22" a="1"/>
  <c r="CB469" i="22" s="1"/>
  <c r="BY469" i="22" a="1"/>
  <c r="BY469" i="22" s="1"/>
  <c r="BJ541" i="22" s="1" a="1"/>
  <c r="BJ541" i="22" s="1"/>
  <c r="BX469" i="22" a="1"/>
  <c r="BX469" i="22" s="1"/>
  <c r="BI541" i="22" s="1" a="1"/>
  <c r="BI541" i="22" s="1"/>
  <c r="CD469" i="22" a="1"/>
  <c r="CD469" i="22" s="1"/>
  <c r="CC469" i="22" a="1"/>
  <c r="CC469" i="22" s="1"/>
  <c r="AC1261" i="10" a="1"/>
  <c r="AC1261" i="10" s="1"/>
  <c r="Y1261" i="10" a="1"/>
  <c r="Y1261" i="10" s="1"/>
  <c r="U1261" i="10" a="1"/>
  <c r="U1261" i="10" s="1"/>
  <c r="AA1261" i="10" a="1"/>
  <c r="AA1261" i="10" s="1"/>
  <c r="W1261" i="10" a="1"/>
  <c r="W1261" i="10" s="1"/>
  <c r="S1321" i="10"/>
  <c r="T1261" i="10" a="1"/>
  <c r="T1261" i="10" s="1"/>
  <c r="Z1261" i="10" a="1"/>
  <c r="Z1261" i="10" s="1"/>
  <c r="V1261" i="10" a="1"/>
  <c r="V1261" i="10" s="1"/>
  <c r="X1261" i="10" a="1"/>
  <c r="X1261" i="10" s="1"/>
  <c r="AB1261" i="10" a="1"/>
  <c r="AB1261" i="10" s="1"/>
  <c r="I80" i="9"/>
  <c r="H80" i="9"/>
  <c r="G80" i="9"/>
  <c r="B84" i="9"/>
  <c r="I85" i="9" s="1"/>
  <c r="BK1654" i="22" a="1"/>
  <c r="BK1654" i="22" s="1"/>
  <c r="BJ1654" i="22" a="1"/>
  <c r="BJ1654" i="22" s="1"/>
  <c r="BH1654" i="22" a="1"/>
  <c r="BH1654" i="22" s="1"/>
  <c r="BI1654" i="22" a="1"/>
  <c r="BI1654" i="22" s="1"/>
  <c r="BG1126" i="22"/>
  <c r="BG574" i="22"/>
  <c r="BH550" i="22" a="1"/>
  <c r="BH550" i="22" s="1"/>
  <c r="BJ550" i="22" a="1"/>
  <c r="BJ550" i="22" s="1"/>
  <c r="BG1678" i="22"/>
  <c r="BH1102" i="22" a="1"/>
  <c r="BH1102" i="22" s="1"/>
  <c r="BI1102" i="22" a="1"/>
  <c r="BI1102" i="22" s="1"/>
  <c r="BJ1102" i="22" a="1"/>
  <c r="BJ1102" i="22" s="1"/>
  <c r="BK1102" i="22" a="1"/>
  <c r="BK1102" i="22" s="1"/>
  <c r="S1227" i="10"/>
  <c r="AC1167" i="10" a="1"/>
  <c r="AC1167" i="10" s="1"/>
  <c r="Y1167" i="10" a="1"/>
  <c r="Y1167" i="10" s="1"/>
  <c r="U1167" i="10" a="1"/>
  <c r="U1167" i="10" s="1"/>
  <c r="AA1167" i="10" a="1"/>
  <c r="AA1167" i="10" s="1"/>
  <c r="W1167" i="10" a="1"/>
  <c r="W1167" i="10" s="1"/>
  <c r="X1167" i="10" a="1"/>
  <c r="X1167" i="10" s="1"/>
  <c r="Z1167" i="10" a="1"/>
  <c r="Z1167" i="10" s="1"/>
  <c r="V1167" i="10" a="1"/>
  <c r="V1167" i="10" s="1"/>
  <c r="T1167" i="10" a="1"/>
  <c r="T1167" i="10" s="1"/>
  <c r="AB1167" i="10" a="1"/>
  <c r="AB1167" i="10" s="1"/>
  <c r="S1310" i="10"/>
  <c r="Z1250" i="10" a="1"/>
  <c r="Z1250" i="10" s="1"/>
  <c r="V1250" i="10" a="1"/>
  <c r="V1250" i="10" s="1"/>
  <c r="AB1250" i="10" a="1"/>
  <c r="AB1250" i="10" s="1"/>
  <c r="X1250" i="10" a="1"/>
  <c r="X1250" i="10" s="1"/>
  <c r="T1250" i="10" a="1"/>
  <c r="T1250" i="10" s="1"/>
  <c r="AA1250" i="10" a="1"/>
  <c r="AA1250" i="10" s="1"/>
  <c r="Y1250" i="10" a="1"/>
  <c r="Y1250" i="10" s="1"/>
  <c r="W1250" i="10" a="1"/>
  <c r="W1250" i="10" s="1"/>
  <c r="AC1250" i="10" a="1"/>
  <c r="AC1250" i="10" s="1"/>
  <c r="U1250" i="10" a="1"/>
  <c r="U1250" i="10" s="1"/>
  <c r="AB1260" i="10" a="1"/>
  <c r="AB1260" i="10" s="1"/>
  <c r="X1260" i="10" a="1"/>
  <c r="X1260" i="10" s="1"/>
  <c r="T1260" i="10" a="1"/>
  <c r="T1260" i="10" s="1"/>
  <c r="Z1260" i="10" a="1"/>
  <c r="Z1260" i="10" s="1"/>
  <c r="V1260" i="10" a="1"/>
  <c r="V1260" i="10" s="1"/>
  <c r="S1320" i="10"/>
  <c r="Y1260" i="10" a="1"/>
  <c r="Y1260" i="10" s="1"/>
  <c r="AA1260" i="10" a="1"/>
  <c r="AA1260" i="10" s="1"/>
  <c r="U1260" i="10" a="1"/>
  <c r="U1260" i="10" s="1"/>
  <c r="AC1260" i="10" a="1"/>
  <c r="AC1260" i="10" s="1"/>
  <c r="W1260" i="10" a="1"/>
  <c r="W1260" i="10" s="1"/>
  <c r="AX22" i="22" l="1"/>
  <c r="N22" i="16"/>
  <c r="E22" i="16" s="1"/>
  <c r="J21" i="11" s="1"/>
  <c r="E21" i="15"/>
  <c r="F21" i="15" s="1"/>
  <c r="E21" i="16"/>
  <c r="J20" i="11" s="1"/>
  <c r="D21" i="16"/>
  <c r="I20" i="11" s="1"/>
  <c r="C21" i="16"/>
  <c r="F20" i="11" s="1"/>
  <c r="I68" i="33"/>
  <c r="B67" i="33"/>
  <c r="Y23" i="25"/>
  <c r="Z23" i="25" s="1"/>
  <c r="AO23" i="29"/>
  <c r="AP22" i="29"/>
  <c r="AQ21" i="29"/>
  <c r="AB21" i="9" s="1"/>
  <c r="AR21" i="29"/>
  <c r="AC21" i="9" s="1"/>
  <c r="AD2081" i="25"/>
  <c r="AE66" i="25"/>
  <c r="AG66" i="25" s="1"/>
  <c r="AF66" i="25"/>
  <c r="Z21" i="9"/>
  <c r="AA20" i="9"/>
  <c r="W21" i="9"/>
  <c r="X20" i="9"/>
  <c r="V79" i="9"/>
  <c r="G85" i="9"/>
  <c r="H85" i="9"/>
  <c r="Y82" i="9"/>
  <c r="Y80" i="9"/>
  <c r="V82" i="9"/>
  <c r="Y79" i="9"/>
  <c r="Y81" i="9"/>
  <c r="V81" i="9"/>
  <c r="V80" i="9"/>
  <c r="D19" i="11"/>
  <c r="B19" i="11"/>
  <c r="C19" i="11" s="1"/>
  <c r="H113" i="20"/>
  <c r="H75" i="16"/>
  <c r="E22" i="15"/>
  <c r="B22" i="16"/>
  <c r="E21" i="11" s="1"/>
  <c r="C22" i="16"/>
  <c r="F21" i="11" s="1"/>
  <c r="AR22" i="9"/>
  <c r="L76" i="9"/>
  <c r="G76" i="15" s="1"/>
  <c r="R84" i="9"/>
  <c r="AV21" i="9"/>
  <c r="O73" i="9"/>
  <c r="G73" i="15" s="1"/>
  <c r="P84" i="9"/>
  <c r="AZ20" i="9"/>
  <c r="U67" i="9" s="1"/>
  <c r="G67" i="15" s="1"/>
  <c r="R70" i="9"/>
  <c r="G70" i="15" s="1"/>
  <c r="H63" i="15"/>
  <c r="H64" i="15" s="1"/>
  <c r="H65" i="15" s="1"/>
  <c r="H66" i="15" s="1"/>
  <c r="F23" i="13"/>
  <c r="P86" i="9"/>
  <c r="I22" i="28"/>
  <c r="P21" i="5"/>
  <c r="Q20" i="5"/>
  <c r="J84" i="9"/>
  <c r="O22" i="15"/>
  <c r="V1320" i="10" a="1"/>
  <c r="V1320" i="10" s="1"/>
  <c r="AA1320" i="10" a="1"/>
  <c r="AA1320" i="10" s="1"/>
  <c r="Z1320" i="10" a="1"/>
  <c r="Z1320" i="10" s="1"/>
  <c r="U1320" i="10" a="1"/>
  <c r="U1320" i="10" s="1"/>
  <c r="AC1320" i="10" a="1"/>
  <c r="AC1320" i="10" s="1"/>
  <c r="AB1320" i="10" a="1"/>
  <c r="AB1320" i="10" s="1"/>
  <c r="Y1320" i="10" a="1"/>
  <c r="Y1320" i="10" s="1"/>
  <c r="S1380" i="10"/>
  <c r="W1320" i="10" a="1"/>
  <c r="W1320" i="10" s="1"/>
  <c r="X1320" i="10" a="1"/>
  <c r="X1320" i="10" s="1"/>
  <c r="T1320" i="10" a="1"/>
  <c r="T1320" i="10" s="1"/>
  <c r="S1370" i="10"/>
  <c r="AA1310" i="10" a="1"/>
  <c r="AA1310" i="10" s="1"/>
  <c r="W1310" i="10" a="1"/>
  <c r="W1310" i="10" s="1"/>
  <c r="Z1310" i="10" a="1"/>
  <c r="Z1310" i="10" s="1"/>
  <c r="V1310" i="10" a="1"/>
  <c r="V1310" i="10" s="1"/>
  <c r="AB1310" i="10" a="1"/>
  <c r="AB1310" i="10" s="1"/>
  <c r="X1310" i="10" a="1"/>
  <c r="X1310" i="10" s="1"/>
  <c r="T1310" i="10" a="1"/>
  <c r="T1310" i="10" s="1"/>
  <c r="AC1310" i="10" a="1"/>
  <c r="AC1310" i="10" s="1"/>
  <c r="U1310" i="10" a="1"/>
  <c r="U1310" i="10" s="1"/>
  <c r="Y1310" i="10" a="1"/>
  <c r="Y1310" i="10" s="1"/>
  <c r="S1287" i="10"/>
  <c r="Y1227" i="10" a="1"/>
  <c r="Y1227" i="10" s="1"/>
  <c r="AC1227" i="10" a="1"/>
  <c r="AC1227" i="10" s="1"/>
  <c r="T1227" i="10" a="1"/>
  <c r="T1227" i="10" s="1"/>
  <c r="X1227" i="10" a="1"/>
  <c r="X1227" i="10" s="1"/>
  <c r="Z1227" i="10" a="1"/>
  <c r="Z1227" i="10" s="1"/>
  <c r="W1227" i="10" a="1"/>
  <c r="W1227" i="10" s="1"/>
  <c r="V1227" i="10" a="1"/>
  <c r="V1227" i="10" s="1"/>
  <c r="AB1227" i="10" a="1"/>
  <c r="AB1227" i="10" s="1"/>
  <c r="AA1227" i="10" a="1"/>
  <c r="AA1227" i="10" s="1"/>
  <c r="U1227" i="10" a="1"/>
  <c r="U1227" i="10" s="1"/>
  <c r="BJ1678" i="22" a="1"/>
  <c r="BJ1678" i="22" s="1"/>
  <c r="BK1678" i="22" a="1"/>
  <c r="BK1678" i="22" s="1"/>
  <c r="BH1678" i="22" a="1"/>
  <c r="BH1678" i="22" s="1"/>
  <c r="BI1678" i="22" a="1"/>
  <c r="BI1678" i="22" s="1"/>
  <c r="BG1150" i="22"/>
  <c r="BG598" i="22"/>
  <c r="BG1702" i="22"/>
  <c r="BI1126" i="22" a="1"/>
  <c r="BI1126" i="22" s="1"/>
  <c r="BJ1126" i="22" a="1"/>
  <c r="BJ1126" i="22" s="1"/>
  <c r="BK1126" i="22" a="1"/>
  <c r="BK1126" i="22" s="1"/>
  <c r="BH1126" i="22" a="1"/>
  <c r="BH1126" i="22" s="1"/>
  <c r="I84" i="9"/>
  <c r="H84" i="9"/>
  <c r="G84" i="9"/>
  <c r="B88" i="9"/>
  <c r="G89" i="9" s="1"/>
  <c r="AA1321" i="10" a="1"/>
  <c r="AA1321" i="10" s="1"/>
  <c r="V1321" i="10" a="1"/>
  <c r="V1321" i="10" s="1"/>
  <c r="U1321" i="10" a="1"/>
  <c r="U1321" i="10" s="1"/>
  <c r="Z1321" i="10" a="1"/>
  <c r="Z1321" i="10" s="1"/>
  <c r="S1381" i="10"/>
  <c r="W1321" i="10" a="1"/>
  <c r="W1321" i="10" s="1"/>
  <c r="AC1321" i="10" a="1"/>
  <c r="AC1321" i="10" s="1"/>
  <c r="AB1321" i="10" a="1"/>
  <c r="AB1321" i="10" s="1"/>
  <c r="Y1321" i="10" a="1"/>
  <c r="Y1321" i="10" s="1"/>
  <c r="X1321" i="10" a="1"/>
  <c r="X1321" i="10" s="1"/>
  <c r="T1321" i="10" a="1"/>
  <c r="T1321" i="10" s="1"/>
  <c r="CA493" i="22" a="1"/>
  <c r="CA493" i="22" s="1"/>
  <c r="CF493" i="22" a="1"/>
  <c r="CF493" i="22" s="1"/>
  <c r="BZ493" i="22" a="1"/>
  <c r="BZ493" i="22" s="1"/>
  <c r="CE493" i="22" a="1"/>
  <c r="CE493" i="22" s="1"/>
  <c r="BW493" i="22" a="1"/>
  <c r="BW493" i="22" s="1"/>
  <c r="BH565" i="22" s="1" a="1"/>
  <c r="BH565" i="22" s="1"/>
  <c r="BV517" i="22"/>
  <c r="CB493" i="22" a="1"/>
  <c r="CB493" i="22" s="1"/>
  <c r="BY493" i="22" a="1"/>
  <c r="BY493" i="22" s="1"/>
  <c r="BX493" i="22" a="1"/>
  <c r="BX493" i="22" s="1"/>
  <c r="CD493" i="22" a="1"/>
  <c r="CD493" i="22" s="1"/>
  <c r="CC493" i="22" a="1"/>
  <c r="CC493" i="22" s="1"/>
  <c r="Z1289" i="10" a="1"/>
  <c r="Z1289" i="10" s="1"/>
  <c r="V1289" i="10" a="1"/>
  <c r="V1289" i="10" s="1"/>
  <c r="AC1289" i="10" a="1"/>
  <c r="AC1289" i="10" s="1"/>
  <c r="Y1289" i="10" a="1"/>
  <c r="Y1289" i="10" s="1"/>
  <c r="U1289" i="10" a="1"/>
  <c r="U1289" i="10" s="1"/>
  <c r="S1349" i="10"/>
  <c r="AA1289" i="10" a="1"/>
  <c r="AA1289" i="10" s="1"/>
  <c r="W1289" i="10" a="1"/>
  <c r="W1289" i="10" s="1"/>
  <c r="AB1289" i="10" a="1"/>
  <c r="AB1289" i="10" s="1"/>
  <c r="T1289" i="10" a="1"/>
  <c r="T1289" i="10" s="1"/>
  <c r="X1289" i="10" a="1"/>
  <c r="X1289" i="10" s="1"/>
  <c r="F92" i="9"/>
  <c r="U88" i="9"/>
  <c r="T88" i="9"/>
  <c r="S88" i="9"/>
  <c r="B93" i="9"/>
  <c r="H89" i="9"/>
  <c r="AA1212" i="10" a="1"/>
  <c r="AA1212" i="10" s="1"/>
  <c r="W1212" i="10" a="1"/>
  <c r="W1212" i="10" s="1"/>
  <c r="Z1212" i="10" a="1"/>
  <c r="Z1212" i="10" s="1"/>
  <c r="V1212" i="10" a="1"/>
  <c r="V1212" i="10" s="1"/>
  <c r="S1272" i="10"/>
  <c r="AB1212" i="10" a="1"/>
  <c r="AB1212" i="10" s="1"/>
  <c r="X1212" i="10" a="1"/>
  <c r="X1212" i="10" s="1"/>
  <c r="T1212" i="10" a="1"/>
  <c r="T1212" i="10" s="1"/>
  <c r="Y1212" i="10" a="1"/>
  <c r="Y1212" i="10" s="1"/>
  <c r="AC1212" i="10" a="1"/>
  <c r="AC1212" i="10" s="1"/>
  <c r="U1212" i="10" a="1"/>
  <c r="U1212" i="10" s="1"/>
  <c r="Z1305" i="10" a="1"/>
  <c r="Z1305" i="10" s="1"/>
  <c r="V1305" i="10" a="1"/>
  <c r="V1305" i="10" s="1"/>
  <c r="S1365" i="10"/>
  <c r="AC1305" i="10" a="1"/>
  <c r="AC1305" i="10" s="1"/>
  <c r="Y1305" i="10" a="1"/>
  <c r="Y1305" i="10" s="1"/>
  <c r="U1305" i="10" a="1"/>
  <c r="U1305" i="10" s="1"/>
  <c r="AA1305" i="10" a="1"/>
  <c r="AA1305" i="10" s="1"/>
  <c r="W1305" i="10" a="1"/>
  <c r="W1305" i="10" s="1"/>
  <c r="AB1305" i="10" a="1"/>
  <c r="AB1305" i="10" s="1"/>
  <c r="T1305" i="10" a="1"/>
  <c r="T1305" i="10" s="1"/>
  <c r="X1305" i="10" a="1"/>
  <c r="X1305" i="10" s="1"/>
  <c r="AA1255" i="10" a="1"/>
  <c r="AA1255" i="10" s="1"/>
  <c r="W1255" i="10" a="1"/>
  <c r="W1255" i="10" s="1"/>
  <c r="AC1255" i="10" a="1"/>
  <c r="AC1255" i="10" s="1"/>
  <c r="Y1255" i="10" a="1"/>
  <c r="Y1255" i="10" s="1"/>
  <c r="U1255" i="10" a="1"/>
  <c r="U1255" i="10" s="1"/>
  <c r="V1255" i="10" a="1"/>
  <c r="V1255" i="10" s="1"/>
  <c r="S1315" i="10"/>
  <c r="AB1255" i="10" a="1"/>
  <c r="AB1255" i="10" s="1"/>
  <c r="X1255" i="10" a="1"/>
  <c r="X1255" i="10" s="1"/>
  <c r="T1255" i="10" a="1"/>
  <c r="T1255" i="10" s="1"/>
  <c r="Z1255" i="10" a="1"/>
  <c r="Z1255" i="10" s="1"/>
  <c r="AB1311" i="10" a="1"/>
  <c r="AB1311" i="10" s="1"/>
  <c r="X1311" i="10" a="1"/>
  <c r="X1311" i="10" s="1"/>
  <c r="T1311" i="10" a="1"/>
  <c r="T1311" i="10" s="1"/>
  <c r="AA1311" i="10" a="1"/>
  <c r="AA1311" i="10" s="1"/>
  <c r="W1311" i="10" a="1"/>
  <c r="W1311" i="10" s="1"/>
  <c r="AC1311" i="10" a="1"/>
  <c r="AC1311" i="10" s="1"/>
  <c r="Y1311" i="10" a="1"/>
  <c r="Y1311" i="10" s="1"/>
  <c r="U1311" i="10" a="1"/>
  <c r="U1311" i="10" s="1"/>
  <c r="Z1311" i="10" a="1"/>
  <c r="Z1311" i="10" s="1"/>
  <c r="V1311" i="10" a="1"/>
  <c r="V1311" i="10" s="1"/>
  <c r="S1371" i="10"/>
  <c r="BH1671" i="22" a="1"/>
  <c r="BH1671" i="22" s="1"/>
  <c r="BI1671" i="22" a="1"/>
  <c r="BI1671" i="22" s="1"/>
  <c r="BJ1671" i="22" a="1"/>
  <c r="BJ1671" i="22" s="1"/>
  <c r="BK1671" i="22" a="1"/>
  <c r="BK1671" i="22" s="1"/>
  <c r="BG1143" i="22"/>
  <c r="BG591" i="22"/>
  <c r="BG1695" i="22"/>
  <c r="BK1119" i="22" a="1"/>
  <c r="BK1119" i="22" s="1"/>
  <c r="BJ1119" i="22" a="1"/>
  <c r="BJ1119" i="22" s="1"/>
  <c r="BI1119" i="22" a="1"/>
  <c r="BI1119" i="22" s="1"/>
  <c r="BH1119" i="22" a="1"/>
  <c r="BH1119" i="22" s="1"/>
  <c r="CA485" i="22" a="1"/>
  <c r="CA485" i="22" s="1"/>
  <c r="CF485" i="22" a="1"/>
  <c r="CF485" i="22" s="1"/>
  <c r="BZ485" i="22" a="1"/>
  <c r="BZ485" i="22" s="1"/>
  <c r="CE485" i="22" a="1"/>
  <c r="CE485" i="22" s="1"/>
  <c r="BW485" i="22" a="1"/>
  <c r="BW485" i="22" s="1"/>
  <c r="BV509" i="22"/>
  <c r="CB485" i="22" a="1"/>
  <c r="CB485" i="22" s="1"/>
  <c r="BY485" i="22" a="1"/>
  <c r="BY485" i="22" s="1"/>
  <c r="BX485" i="22" a="1"/>
  <c r="BX485" i="22" s="1"/>
  <c r="CD485" i="22" a="1"/>
  <c r="CD485" i="22" s="1"/>
  <c r="CC485" i="22" a="1"/>
  <c r="CC485" i="22" s="1"/>
  <c r="S1330" i="10"/>
  <c r="Z1270" i="10" a="1"/>
  <c r="Z1270" i="10" s="1"/>
  <c r="V1270" i="10" a="1"/>
  <c r="V1270" i="10" s="1"/>
  <c r="AB1270" i="10" a="1"/>
  <c r="AB1270" i="10" s="1"/>
  <c r="X1270" i="10" a="1"/>
  <c r="X1270" i="10" s="1"/>
  <c r="T1270" i="10" a="1"/>
  <c r="T1270" i="10" s="1"/>
  <c r="AC1270" i="10" a="1"/>
  <c r="AC1270" i="10" s="1"/>
  <c r="W1270" i="10" a="1"/>
  <c r="W1270" i="10" s="1"/>
  <c r="AA1270" i="10" a="1"/>
  <c r="AA1270" i="10" s="1"/>
  <c r="Y1270" i="10" a="1"/>
  <c r="Y1270" i="10" s="1"/>
  <c r="U1270" i="10" a="1"/>
  <c r="U1270" i="10" s="1"/>
  <c r="BH1677" i="22" a="1"/>
  <c r="BH1677" i="22" s="1"/>
  <c r="BK1677" i="22" a="1"/>
  <c r="BK1677" i="22" s="1"/>
  <c r="BI1677" i="22" a="1"/>
  <c r="BI1677" i="22" s="1"/>
  <c r="BJ1677" i="22" a="1"/>
  <c r="BJ1677" i="22" s="1"/>
  <c r="BG1149" i="22"/>
  <c r="BG597" i="22"/>
  <c r="BK573" i="22" a="1"/>
  <c r="BK573" i="22" s="1"/>
  <c r="BI573" i="22" a="1"/>
  <c r="BI573" i="22" s="1"/>
  <c r="BH573" i="22" a="1"/>
  <c r="BH573" i="22" s="1"/>
  <c r="BJ573" i="22" a="1"/>
  <c r="BJ573" i="22" s="1"/>
  <c r="BG1701" i="22"/>
  <c r="BK1125" i="22" a="1"/>
  <c r="BK1125" i="22" s="1"/>
  <c r="BJ1125" i="22" a="1"/>
  <c r="BJ1125" i="22" s="1"/>
  <c r="BH1125" i="22" a="1"/>
  <c r="BH1125" i="22" s="1"/>
  <c r="BI1125" i="22" a="1"/>
  <c r="BI1125" i="22" s="1"/>
  <c r="S1275" i="10"/>
  <c r="Z1215" i="10" a="1"/>
  <c r="Z1215" i="10" s="1"/>
  <c r="V1215" i="10" a="1"/>
  <c r="V1215" i="10" s="1"/>
  <c r="AC1215" i="10" a="1"/>
  <c r="AC1215" i="10" s="1"/>
  <c r="Y1215" i="10" a="1"/>
  <c r="Y1215" i="10" s="1"/>
  <c r="U1215" i="10" a="1"/>
  <c r="U1215" i="10" s="1"/>
  <c r="AA1215" i="10" a="1"/>
  <c r="AA1215" i="10" s="1"/>
  <c r="W1215" i="10" a="1"/>
  <c r="W1215" i="10" s="1"/>
  <c r="X1215" i="10" a="1"/>
  <c r="X1215" i="10" s="1"/>
  <c r="AB1215" i="10" a="1"/>
  <c r="AB1215" i="10" s="1"/>
  <c r="T1215" i="10" a="1"/>
  <c r="T1215" i="10" s="1"/>
  <c r="AA1259" i="10" a="1"/>
  <c r="AA1259" i="10" s="1"/>
  <c r="W1259" i="10" a="1"/>
  <c r="W1259" i="10" s="1"/>
  <c r="AC1259" i="10" a="1"/>
  <c r="AC1259" i="10" s="1"/>
  <c r="Y1259" i="10" a="1"/>
  <c r="Y1259" i="10" s="1"/>
  <c r="U1259" i="10" a="1"/>
  <c r="U1259" i="10" s="1"/>
  <c r="X1259" i="10" a="1"/>
  <c r="X1259" i="10" s="1"/>
  <c r="S1319" i="10"/>
  <c r="V1259" i="10" a="1"/>
  <c r="V1259" i="10" s="1"/>
  <c r="AB1259" i="10" a="1"/>
  <c r="AB1259" i="10" s="1"/>
  <c r="Z1259" i="10" a="1"/>
  <c r="Z1259" i="10" s="1"/>
  <c r="T1259" i="10" a="1"/>
  <c r="T1259" i="10" s="1"/>
  <c r="AC1249" i="10" a="1"/>
  <c r="AC1249" i="10" s="1"/>
  <c r="Y1249" i="10" a="1"/>
  <c r="Y1249" i="10" s="1"/>
  <c r="U1249" i="10" a="1"/>
  <c r="U1249" i="10" s="1"/>
  <c r="S1309" i="10"/>
  <c r="AA1249" i="10" a="1"/>
  <c r="AA1249" i="10" s="1"/>
  <c r="W1249" i="10" a="1"/>
  <c r="W1249" i="10" s="1"/>
  <c r="X1249" i="10" a="1"/>
  <c r="X1249" i="10" s="1"/>
  <c r="T1249" i="10" a="1"/>
  <c r="T1249" i="10" s="1"/>
  <c r="Z1249" i="10" a="1"/>
  <c r="Z1249" i="10" s="1"/>
  <c r="V1249" i="10" a="1"/>
  <c r="V1249" i="10" s="1"/>
  <c r="AB1249" i="10" a="1"/>
  <c r="AB1249" i="10" s="1"/>
  <c r="B87" i="9"/>
  <c r="H83" i="9"/>
  <c r="G83" i="9"/>
  <c r="CA524" i="22" a="1"/>
  <c r="CA524" i="22" s="1"/>
  <c r="CF524" i="22" a="1"/>
  <c r="CF524" i="22" s="1"/>
  <c r="BZ524" i="22" a="1"/>
  <c r="BZ524" i="22" s="1"/>
  <c r="CE524" i="22" a="1"/>
  <c r="CE524" i="22" s="1"/>
  <c r="BW524" i="22" a="1"/>
  <c r="BW524" i="22" s="1"/>
  <c r="BV548" i="22"/>
  <c r="CB524" i="22" a="1"/>
  <c r="CB524" i="22" s="1"/>
  <c r="CD524" i="22" a="1"/>
  <c r="CD524" i="22" s="1"/>
  <c r="CC524" i="22" a="1"/>
  <c r="CC524" i="22" s="1"/>
  <c r="BY524" i="22" a="1"/>
  <c r="BY524" i="22" s="1"/>
  <c r="BX524" i="22" a="1"/>
  <c r="BX524" i="22" s="1"/>
  <c r="CA518" i="22" a="1"/>
  <c r="CA518" i="22" s="1"/>
  <c r="CF518" i="22" a="1"/>
  <c r="CF518" i="22" s="1"/>
  <c r="BZ518" i="22" a="1"/>
  <c r="BZ518" i="22" s="1"/>
  <c r="CE518" i="22" a="1"/>
  <c r="CE518" i="22" s="1"/>
  <c r="BW518" i="22" a="1"/>
  <c r="BW518" i="22" s="1"/>
  <c r="BV542" i="22"/>
  <c r="CB518" i="22" a="1"/>
  <c r="CB518" i="22" s="1"/>
  <c r="CD518" i="22" a="1"/>
  <c r="CD518" i="22" s="1"/>
  <c r="CC518" i="22" a="1"/>
  <c r="CC518" i="22" s="1"/>
  <c r="BY518" i="22" a="1"/>
  <c r="BY518" i="22" s="1"/>
  <c r="BX518" i="22" a="1"/>
  <c r="BX518" i="22" s="1"/>
  <c r="CA502" i="22" a="1"/>
  <c r="CA502" i="22" s="1"/>
  <c r="CF502" i="22" a="1"/>
  <c r="CF502" i="22" s="1"/>
  <c r="BZ502" i="22" a="1"/>
  <c r="BZ502" i="22" s="1"/>
  <c r="BK574" i="22" s="1" a="1"/>
  <c r="BK574" i="22" s="1"/>
  <c r="CE502" i="22" a="1"/>
  <c r="CE502" i="22" s="1"/>
  <c r="BW502" i="22" a="1"/>
  <c r="BW502" i="22" s="1"/>
  <c r="BH574" i="22" s="1" a="1"/>
  <c r="BH574" i="22" s="1"/>
  <c r="BV526" i="22"/>
  <c r="CB502" i="22" a="1"/>
  <c r="CB502" i="22" s="1"/>
  <c r="CD502" i="22" a="1"/>
  <c r="CD502" i="22" s="1"/>
  <c r="CC502" i="22" a="1"/>
  <c r="CC502" i="22" s="1"/>
  <c r="BY502" i="22" a="1"/>
  <c r="BY502" i="22" s="1"/>
  <c r="BJ574" i="22" s="1" a="1"/>
  <c r="BJ574" i="22" s="1"/>
  <c r="BX502" i="22" a="1"/>
  <c r="BX502" i="22" s="1"/>
  <c r="BI574" i="22" s="1" a="1"/>
  <c r="BI574" i="22" s="1"/>
  <c r="CA495" i="22" a="1"/>
  <c r="CA495" i="22" s="1"/>
  <c r="CF495" i="22" a="1"/>
  <c r="CF495" i="22" s="1"/>
  <c r="BZ495" i="22" a="1"/>
  <c r="BZ495" i="22" s="1"/>
  <c r="BK567" i="22" s="1" a="1"/>
  <c r="BK567" i="22" s="1"/>
  <c r="CE495" i="22" a="1"/>
  <c r="CE495" i="22" s="1"/>
  <c r="BW495" i="22" a="1"/>
  <c r="BW495" i="22" s="1"/>
  <c r="BH567" i="22" s="1" a="1"/>
  <c r="BH567" i="22" s="1"/>
  <c r="BV519" i="22"/>
  <c r="CB495" i="22" a="1"/>
  <c r="CB495" i="22" s="1"/>
  <c r="CD495" i="22" a="1"/>
  <c r="CD495" i="22" s="1"/>
  <c r="CC495" i="22" a="1"/>
  <c r="CC495" i="22" s="1"/>
  <c r="BY495" i="22" a="1"/>
  <c r="BY495" i="22" s="1"/>
  <c r="BJ567" i="22" s="1" a="1"/>
  <c r="BJ567" i="22" s="1"/>
  <c r="BX495" i="22" a="1"/>
  <c r="BX495" i="22" s="1"/>
  <c r="BI567" i="22" s="1" a="1"/>
  <c r="BI567" i="22" s="1"/>
  <c r="CA530" i="22" a="1"/>
  <c r="CA530" i="22" s="1"/>
  <c r="CF530" i="22" a="1"/>
  <c r="CF530" i="22" s="1"/>
  <c r="BZ530" i="22" a="1"/>
  <c r="BZ530" i="22" s="1"/>
  <c r="CE530" i="22" a="1"/>
  <c r="CE530" i="22" s="1"/>
  <c r="BW530" i="22" a="1"/>
  <c r="BW530" i="22" s="1"/>
  <c r="BV554" i="22"/>
  <c r="CB530" i="22" a="1"/>
  <c r="CB530" i="22" s="1"/>
  <c r="CD530" i="22" a="1"/>
  <c r="CD530" i="22" s="1"/>
  <c r="CC530" i="22" a="1"/>
  <c r="CC530" i="22" s="1"/>
  <c r="BY530" i="22" a="1"/>
  <c r="BY530" i="22" s="1"/>
  <c r="BX530" i="22" a="1"/>
  <c r="BX530" i="22" s="1"/>
  <c r="CA487" i="22" a="1"/>
  <c r="CA487" i="22" s="1"/>
  <c r="CF487" i="22" a="1"/>
  <c r="CF487" i="22" s="1"/>
  <c r="BZ487" i="22" a="1"/>
  <c r="BZ487" i="22" s="1"/>
  <c r="CE487" i="22" a="1"/>
  <c r="CE487" i="22" s="1"/>
  <c r="BW487" i="22" a="1"/>
  <c r="BW487" i="22" s="1"/>
  <c r="BV511" i="22"/>
  <c r="CB487" i="22" a="1"/>
  <c r="CB487" i="22" s="1"/>
  <c r="CD487" i="22" a="1"/>
  <c r="CD487" i="22" s="1"/>
  <c r="CC487" i="22" a="1"/>
  <c r="CC487" i="22" s="1"/>
  <c r="BY487" i="22" a="1"/>
  <c r="BY487" i="22" s="1"/>
  <c r="BX487" i="22" a="1"/>
  <c r="BX487" i="22" s="1"/>
  <c r="I90" i="9"/>
  <c r="H90" i="9"/>
  <c r="G90" i="9"/>
  <c r="B94" i="9"/>
  <c r="CA515" i="22" a="1"/>
  <c r="CA515" i="22" s="1"/>
  <c r="CF515" i="22" a="1"/>
  <c r="CF515" i="22" s="1"/>
  <c r="BZ515" i="22" a="1"/>
  <c r="BZ515" i="22" s="1"/>
  <c r="CE515" i="22" a="1"/>
  <c r="CE515" i="22" s="1"/>
  <c r="BW515" i="22" a="1"/>
  <c r="BW515" i="22" s="1"/>
  <c r="BV539" i="22"/>
  <c r="CB515" i="22" a="1"/>
  <c r="CB515" i="22" s="1"/>
  <c r="CD515" i="22" a="1"/>
  <c r="CD515" i="22" s="1"/>
  <c r="CC515" i="22" a="1"/>
  <c r="CC515" i="22" s="1"/>
  <c r="BY515" i="22" a="1"/>
  <c r="BY515" i="22" s="1"/>
  <c r="BX515" i="22" a="1"/>
  <c r="BX515" i="22" s="1"/>
  <c r="L89" i="9"/>
  <c r="C93" i="9"/>
  <c r="K89" i="9"/>
  <c r="J89" i="9"/>
  <c r="S1269" i="10"/>
  <c r="AB1209" i="10" a="1"/>
  <c r="AB1209" i="10" s="1"/>
  <c r="X1209" i="10" a="1"/>
  <c r="X1209" i="10" s="1"/>
  <c r="T1209" i="10" a="1"/>
  <c r="T1209" i="10" s="1"/>
  <c r="AA1209" i="10" a="1"/>
  <c r="AA1209" i="10" s="1"/>
  <c r="W1209" i="10" a="1"/>
  <c r="W1209" i="10" s="1"/>
  <c r="AC1209" i="10" a="1"/>
  <c r="AC1209" i="10" s="1"/>
  <c r="Y1209" i="10" a="1"/>
  <c r="Y1209" i="10" s="1"/>
  <c r="U1209" i="10" a="1"/>
  <c r="U1209" i="10" s="1"/>
  <c r="Z1209" i="10" a="1"/>
  <c r="Z1209" i="10" s="1"/>
  <c r="V1209" i="10" a="1"/>
  <c r="V1209" i="10" s="1"/>
  <c r="CA523" i="22" a="1"/>
  <c r="CA523" i="22" s="1"/>
  <c r="CF523" i="22" a="1"/>
  <c r="CF523" i="22" s="1"/>
  <c r="BZ523" i="22" a="1"/>
  <c r="BZ523" i="22" s="1"/>
  <c r="CE523" i="22" a="1"/>
  <c r="CE523" i="22" s="1"/>
  <c r="BW523" i="22" a="1"/>
  <c r="BW523" i="22" s="1"/>
  <c r="BV547" i="22"/>
  <c r="CB523" i="22" a="1"/>
  <c r="CB523" i="22" s="1"/>
  <c r="CD523" i="22" a="1"/>
  <c r="CD523" i="22" s="1"/>
  <c r="CC523" i="22" a="1"/>
  <c r="CC523" i="22" s="1"/>
  <c r="BY523" i="22" a="1"/>
  <c r="BY523" i="22" s="1"/>
  <c r="BX523" i="22" a="1"/>
  <c r="BX523" i="22" s="1"/>
  <c r="CA510" i="22" a="1"/>
  <c r="CA510" i="22" s="1"/>
  <c r="CF510" i="22" a="1"/>
  <c r="CF510" i="22" s="1"/>
  <c r="BZ510" i="22" a="1"/>
  <c r="BZ510" i="22" s="1"/>
  <c r="CE510" i="22" a="1"/>
  <c r="CE510" i="22" s="1"/>
  <c r="BW510" i="22" a="1"/>
  <c r="BW510" i="22" s="1"/>
  <c r="BV534" i="22"/>
  <c r="CB510" i="22" a="1"/>
  <c r="CB510" i="22" s="1"/>
  <c r="CD510" i="22" a="1"/>
  <c r="CD510" i="22" s="1"/>
  <c r="CC510" i="22" a="1"/>
  <c r="CC510" i="22" s="1"/>
  <c r="BY510" i="22" a="1"/>
  <c r="BY510" i="22" s="1"/>
  <c r="BX510" i="22" a="1"/>
  <c r="BX510" i="22" s="1"/>
  <c r="W1228" i="10" a="1"/>
  <c r="W1228" i="10" s="1"/>
  <c r="AA1228" i="10" a="1"/>
  <c r="AA1228" i="10" s="1"/>
  <c r="V1228" i="10" a="1"/>
  <c r="V1228" i="10" s="1"/>
  <c r="S1288" i="10"/>
  <c r="AC1228" i="10" a="1"/>
  <c r="AC1228" i="10" s="1"/>
  <c r="X1228" i="10" a="1"/>
  <c r="X1228" i="10" s="1"/>
  <c r="U1228" i="10" a="1"/>
  <c r="U1228" i="10" s="1"/>
  <c r="T1228" i="10" a="1"/>
  <c r="T1228" i="10" s="1"/>
  <c r="Z1228" i="10" a="1"/>
  <c r="Z1228" i="10" s="1"/>
  <c r="Y1228" i="10" a="1"/>
  <c r="Y1228" i="10" s="1"/>
  <c r="AB1228" i="10" a="1"/>
  <c r="AB1228" i="10" s="1"/>
  <c r="BJ1681" i="22" a="1"/>
  <c r="BJ1681" i="22" s="1"/>
  <c r="BK1681" i="22" a="1"/>
  <c r="BK1681" i="22" s="1"/>
  <c r="BI1681" i="22" a="1"/>
  <c r="BI1681" i="22" s="1"/>
  <c r="BH1681" i="22" a="1"/>
  <c r="BH1681" i="22" s="1"/>
  <c r="BG1153" i="22"/>
  <c r="BG601" i="22"/>
  <c r="BG1705" i="22"/>
  <c r="BH1129" i="22" a="1"/>
  <c r="BH1129" i="22" s="1"/>
  <c r="BI1129" i="22" a="1"/>
  <c r="BI1129" i="22" s="1"/>
  <c r="BK1129" i="22" a="1"/>
  <c r="BK1129" i="22" s="1"/>
  <c r="BJ1129" i="22" a="1"/>
  <c r="BJ1129" i="22" s="1"/>
  <c r="AL25" i="9"/>
  <c r="AP25" i="9" s="1"/>
  <c r="AT25" i="9" s="1"/>
  <c r="AX25" i="9" s="1"/>
  <c r="S87" i="9" s="1"/>
  <c r="V1236" i="10" a="1"/>
  <c r="V1236" i="10" s="1"/>
  <c r="Z1236" i="10" a="1"/>
  <c r="Z1236" i="10" s="1"/>
  <c r="U1236" i="10" a="1"/>
  <c r="U1236" i="10" s="1"/>
  <c r="S1296" i="10"/>
  <c r="W1236" i="10" a="1"/>
  <c r="W1236" i="10" s="1"/>
  <c r="AA1236" i="10" a="1"/>
  <c r="AA1236" i="10" s="1"/>
  <c r="Y1236" i="10" a="1"/>
  <c r="Y1236" i="10" s="1"/>
  <c r="X1236" i="10" a="1"/>
  <c r="X1236" i="10" s="1"/>
  <c r="T1236" i="10" a="1"/>
  <c r="T1236" i="10" s="1"/>
  <c r="AC1236" i="10" a="1"/>
  <c r="AC1236" i="10" s="1"/>
  <c r="AB1236" i="10" a="1"/>
  <c r="AB1236" i="10" s="1"/>
  <c r="AA1378" i="10" a="1"/>
  <c r="AA1378" i="10" s="1"/>
  <c r="W1378" i="10" a="1"/>
  <c r="W1378" i="10" s="1"/>
  <c r="S1438" i="10"/>
  <c r="Y1378" i="10" a="1"/>
  <c r="Y1378" i="10" s="1"/>
  <c r="X1378" i="10" a="1"/>
  <c r="X1378" i="10" s="1"/>
  <c r="AC1378" i="10" a="1"/>
  <c r="AC1378" i="10" s="1"/>
  <c r="V1378" i="10" a="1"/>
  <c r="V1378" i="10" s="1"/>
  <c r="U1378" i="10" a="1"/>
  <c r="U1378" i="10" s="1"/>
  <c r="Z1378" i="10" a="1"/>
  <c r="Z1378" i="10" s="1"/>
  <c r="T1378" i="10" a="1"/>
  <c r="T1378" i="10" s="1"/>
  <c r="AB1378" i="10" a="1"/>
  <c r="AB1378" i="10" s="1"/>
  <c r="Y1222" i="10" a="1"/>
  <c r="Y1222" i="10" s="1"/>
  <c r="AC1222" i="10" a="1"/>
  <c r="AC1222" i="10" s="1"/>
  <c r="T1222" i="10" a="1"/>
  <c r="T1222" i="10" s="1"/>
  <c r="S1282" i="10"/>
  <c r="X1222" i="10" a="1"/>
  <c r="X1222" i="10" s="1"/>
  <c r="Z1222" i="10" a="1"/>
  <c r="Z1222" i="10" s="1"/>
  <c r="W1222" i="10" a="1"/>
  <c r="W1222" i="10" s="1"/>
  <c r="V1222" i="10" a="1"/>
  <c r="V1222" i="10" s="1"/>
  <c r="AB1222" i="10" a="1"/>
  <c r="AB1222" i="10" s="1"/>
  <c r="AA1222" i="10" a="1"/>
  <c r="AA1222" i="10" s="1"/>
  <c r="U1222" i="10" a="1"/>
  <c r="U1222" i="10" s="1"/>
  <c r="S1300" i="10"/>
  <c r="AB1240" i="10" a="1"/>
  <c r="AB1240" i="10" s="1"/>
  <c r="W1240" i="10" a="1"/>
  <c r="W1240" i="10" s="1"/>
  <c r="AA1240" i="10" a="1"/>
  <c r="AA1240" i="10" s="1"/>
  <c r="Y1240" i="10" a="1"/>
  <c r="Y1240" i="10" s="1"/>
  <c r="T1240" i="10" a="1"/>
  <c r="T1240" i="10" s="1"/>
  <c r="AC1240" i="10" a="1"/>
  <c r="AC1240" i="10" s="1"/>
  <c r="Z1240" i="10" a="1"/>
  <c r="Z1240" i="10" s="1"/>
  <c r="V1240" i="10" a="1"/>
  <c r="V1240" i="10" s="1"/>
  <c r="X1240" i="10" a="1"/>
  <c r="X1240" i="10" s="1"/>
  <c r="U1240" i="10" a="1"/>
  <c r="U1240" i="10" s="1"/>
  <c r="AJ23" i="9"/>
  <c r="I79" i="9" s="1"/>
  <c r="AN23" i="9"/>
  <c r="BC24" i="9"/>
  <c r="AD5" i="11"/>
  <c r="W1317" i="10" a="1"/>
  <c r="W1317" i="10" s="1"/>
  <c r="AB1317" i="10" a="1"/>
  <c r="AB1317" i="10" s="1"/>
  <c r="AA1317" i="10" a="1"/>
  <c r="AA1317" i="10" s="1"/>
  <c r="V1317" i="10" a="1"/>
  <c r="V1317" i="10" s="1"/>
  <c r="S1377" i="10"/>
  <c r="T1317" i="10" a="1"/>
  <c r="T1317" i="10" s="1"/>
  <c r="AC1317" i="10" a="1"/>
  <c r="AC1317" i="10" s="1"/>
  <c r="Z1317" i="10" a="1"/>
  <c r="Z1317" i="10" s="1"/>
  <c r="X1317" i="10" a="1"/>
  <c r="X1317" i="10" s="1"/>
  <c r="Y1317" i="10" a="1"/>
  <c r="Y1317" i="10" s="1"/>
  <c r="U1317" i="10" a="1"/>
  <c r="U1317" i="10" s="1"/>
  <c r="CA497" i="22" a="1"/>
  <c r="CA497" i="22" s="1"/>
  <c r="CF497" i="22" a="1"/>
  <c r="CF497" i="22" s="1"/>
  <c r="BZ497" i="22" a="1"/>
  <c r="BZ497" i="22" s="1"/>
  <c r="CE497" i="22" a="1"/>
  <c r="CE497" i="22" s="1"/>
  <c r="BW497" i="22" a="1"/>
  <c r="BW497" i="22" s="1"/>
  <c r="BV521" i="22"/>
  <c r="CB497" i="22" a="1"/>
  <c r="CB497" i="22" s="1"/>
  <c r="BY497" i="22" a="1"/>
  <c r="BY497" i="22" s="1"/>
  <c r="BX497" i="22" a="1"/>
  <c r="BX497" i="22" s="1"/>
  <c r="BI569" i="22" s="1" a="1"/>
  <c r="BI569" i="22" s="1"/>
  <c r="CD497" i="22" a="1"/>
  <c r="CD497" i="22" s="1"/>
  <c r="CC497" i="22" a="1"/>
  <c r="CC497" i="22" s="1"/>
  <c r="S1414" i="10"/>
  <c r="AA1354" i="10" a="1"/>
  <c r="AA1354" i="10" s="1"/>
  <c r="Z1354" i="10" a="1"/>
  <c r="Z1354" i="10" s="1"/>
  <c r="U1354" i="10" a="1"/>
  <c r="U1354" i="10" s="1"/>
  <c r="T1354" i="10" a="1"/>
  <c r="T1354" i="10" s="1"/>
  <c r="AB1354" i="10" a="1"/>
  <c r="AB1354" i="10" s="1"/>
  <c r="W1354" i="10" a="1"/>
  <c r="W1354" i="10" s="1"/>
  <c r="AC1354" i="10" a="1"/>
  <c r="AC1354" i="10" s="1"/>
  <c r="Y1354" i="10" a="1"/>
  <c r="Y1354" i="10" s="1"/>
  <c r="X1354" i="10" a="1"/>
  <c r="X1354" i="10" s="1"/>
  <c r="V1354" i="10" a="1"/>
  <c r="V1354" i="10" s="1"/>
  <c r="O86" i="9"/>
  <c r="N86" i="9"/>
  <c r="M86" i="9"/>
  <c r="D90" i="9"/>
  <c r="M83" i="9"/>
  <c r="D87" i="9"/>
  <c r="O83" i="9"/>
  <c r="N83" i="9"/>
  <c r="L87" i="9"/>
  <c r="C91" i="9"/>
  <c r="K87" i="9"/>
  <c r="J87" i="9"/>
  <c r="S1362" i="10"/>
  <c r="AA1302" i="10" a="1"/>
  <c r="AA1302" i="10" s="1"/>
  <c r="W1302" i="10" a="1"/>
  <c r="W1302" i="10" s="1"/>
  <c r="Z1302" i="10" a="1"/>
  <c r="Z1302" i="10" s="1"/>
  <c r="V1302" i="10" a="1"/>
  <c r="V1302" i="10" s="1"/>
  <c r="AB1302" i="10" a="1"/>
  <c r="AB1302" i="10" s="1"/>
  <c r="X1302" i="10" a="1"/>
  <c r="X1302" i="10" s="1"/>
  <c r="T1302" i="10" a="1"/>
  <c r="T1302" i="10" s="1"/>
  <c r="AC1302" i="10" a="1"/>
  <c r="AC1302" i="10" s="1"/>
  <c r="U1302" i="10" a="1"/>
  <c r="U1302" i="10" s="1"/>
  <c r="Y1302" i="10" a="1"/>
  <c r="Y1302" i="10" s="1"/>
  <c r="S1274" i="10"/>
  <c r="AC1214" i="10" a="1"/>
  <c r="AC1214" i="10" s="1"/>
  <c r="Y1214" i="10" a="1"/>
  <c r="Y1214" i="10" s="1"/>
  <c r="U1214" i="10" a="1"/>
  <c r="U1214" i="10" s="1"/>
  <c r="AB1214" i="10" a="1"/>
  <c r="AB1214" i="10" s="1"/>
  <c r="X1214" i="10" a="1"/>
  <c r="X1214" i="10" s="1"/>
  <c r="T1214" i="10" a="1"/>
  <c r="T1214" i="10" s="1"/>
  <c r="Z1214" i="10" a="1"/>
  <c r="Z1214" i="10" s="1"/>
  <c r="V1214" i="10" a="1"/>
  <c r="V1214" i="10" s="1"/>
  <c r="AA1214" i="10" a="1"/>
  <c r="AA1214" i="10" s="1"/>
  <c r="W1214" i="10" a="1"/>
  <c r="W1214" i="10" s="1"/>
  <c r="S1298" i="10"/>
  <c r="W1238" i="10" a="1"/>
  <c r="W1238" i="10" s="1"/>
  <c r="AA1238" i="10" a="1"/>
  <c r="AA1238" i="10" s="1"/>
  <c r="V1238" i="10" a="1"/>
  <c r="V1238" i="10" s="1"/>
  <c r="Z1238" i="10" a="1"/>
  <c r="Z1238" i="10" s="1"/>
  <c r="X1238" i="10" a="1"/>
  <c r="X1238" i="10" s="1"/>
  <c r="U1238" i="10" a="1"/>
  <c r="U1238" i="10" s="1"/>
  <c r="AC1238" i="10" a="1"/>
  <c r="AC1238" i="10" s="1"/>
  <c r="T1238" i="10" a="1"/>
  <c r="T1238" i="10" s="1"/>
  <c r="AB1238" i="10" a="1"/>
  <c r="AB1238" i="10" s="1"/>
  <c r="Y1238" i="10" a="1"/>
  <c r="Y1238" i="10" s="1"/>
  <c r="T87" i="9"/>
  <c r="F91" i="9"/>
  <c r="BI1665" i="22" a="1"/>
  <c r="BI1665" i="22" s="1"/>
  <c r="BH1665" i="22" a="1"/>
  <c r="BH1665" i="22" s="1"/>
  <c r="BK1665" i="22" a="1"/>
  <c r="BK1665" i="22" s="1"/>
  <c r="BJ1665" i="22" a="1"/>
  <c r="BJ1665" i="22" s="1"/>
  <c r="BG1137" i="22"/>
  <c r="BG585" i="22"/>
  <c r="BG1689" i="22"/>
  <c r="BK1113" i="22" a="1"/>
  <c r="BK1113" i="22" s="1"/>
  <c r="BJ1113" i="22" a="1"/>
  <c r="BJ1113" i="22" s="1"/>
  <c r="BH1113" i="22" a="1"/>
  <c r="BH1113" i="22" s="1"/>
  <c r="BI1113" i="22" a="1"/>
  <c r="BI1113" i="22" s="1"/>
  <c r="AB1244" i="10" a="1"/>
  <c r="AB1244" i="10" s="1"/>
  <c r="X1244" i="10" a="1"/>
  <c r="X1244" i="10" s="1"/>
  <c r="T1244" i="10" a="1"/>
  <c r="T1244" i="10" s="1"/>
  <c r="Z1244" i="10" a="1"/>
  <c r="Z1244" i="10" s="1"/>
  <c r="V1244" i="10" a="1"/>
  <c r="V1244" i="10" s="1"/>
  <c r="AC1244" i="10" a="1"/>
  <c r="AC1244" i="10" s="1"/>
  <c r="AA1244" i="10" a="1"/>
  <c r="AA1244" i="10" s="1"/>
  <c r="U1244" i="10" a="1"/>
  <c r="U1244" i="10" s="1"/>
  <c r="S1304" i="10"/>
  <c r="Y1244" i="10" a="1"/>
  <c r="Y1244" i="10" s="1"/>
  <c r="W1244" i="10" a="1"/>
  <c r="W1244" i="10" s="1"/>
  <c r="BH1669" i="22" a="1"/>
  <c r="BH1669" i="22" s="1"/>
  <c r="BK1669" i="22" a="1"/>
  <c r="BK1669" i="22" s="1"/>
  <c r="BI1669" i="22" a="1"/>
  <c r="BI1669" i="22" s="1"/>
  <c r="BJ1669" i="22" a="1"/>
  <c r="BJ1669" i="22" s="1"/>
  <c r="BG1141" i="22"/>
  <c r="BG589" i="22"/>
  <c r="BI565" i="22" a="1"/>
  <c r="BI565" i="22" s="1"/>
  <c r="BJ565" i="22" a="1"/>
  <c r="BJ565" i="22" s="1"/>
  <c r="BK565" i="22" a="1"/>
  <c r="BK565" i="22" s="1"/>
  <c r="BG1693" i="22"/>
  <c r="BH1117" i="22" a="1"/>
  <c r="BH1117" i="22" s="1"/>
  <c r="BI1117" i="22" a="1"/>
  <c r="BI1117" i="22" s="1"/>
  <c r="BJ1117" i="22" a="1"/>
  <c r="BJ1117" i="22" s="1"/>
  <c r="BK1117" i="22" a="1"/>
  <c r="BK1117" i="22" s="1"/>
  <c r="BK1667" i="22" a="1"/>
  <c r="BK1667" i="22" s="1"/>
  <c r="BH1667" i="22" a="1"/>
  <c r="BH1667" i="22" s="1"/>
  <c r="BI1667" i="22" a="1"/>
  <c r="BI1667" i="22" s="1"/>
  <c r="BJ1667" i="22" a="1"/>
  <c r="BJ1667" i="22" s="1"/>
  <c r="BG1139" i="22"/>
  <c r="BG587" i="22"/>
  <c r="BK563" i="22" a="1"/>
  <c r="BK563" i="22" s="1"/>
  <c r="BI563" i="22" a="1"/>
  <c r="BI563" i="22" s="1"/>
  <c r="BH563" i="22" a="1"/>
  <c r="BH563" i="22" s="1"/>
  <c r="BJ563" i="22" a="1"/>
  <c r="BJ563" i="22" s="1"/>
  <c r="BG1691" i="22"/>
  <c r="BJ1115" i="22" a="1"/>
  <c r="BJ1115" i="22" s="1"/>
  <c r="BH1115" i="22" a="1"/>
  <c r="BH1115" i="22" s="1"/>
  <c r="BK1115" i="22" a="1"/>
  <c r="BK1115" i="22" s="1"/>
  <c r="BI1115" i="22" a="1"/>
  <c r="BI1115" i="22" s="1"/>
  <c r="CA507" i="22" a="1"/>
  <c r="CA507" i="22" s="1"/>
  <c r="CF507" i="22" a="1"/>
  <c r="CF507" i="22" s="1"/>
  <c r="BZ507" i="22" a="1"/>
  <c r="BZ507" i="22" s="1"/>
  <c r="CE507" i="22" a="1"/>
  <c r="CE507" i="22" s="1"/>
  <c r="BW507" i="22" a="1"/>
  <c r="BW507" i="22" s="1"/>
  <c r="BV531" i="22"/>
  <c r="CB507" i="22" a="1"/>
  <c r="CB507" i="22" s="1"/>
  <c r="CD507" i="22" a="1"/>
  <c r="CD507" i="22" s="1"/>
  <c r="CC507" i="22" a="1"/>
  <c r="CC507" i="22" s="1"/>
  <c r="BY507" i="22" a="1"/>
  <c r="BY507" i="22" s="1"/>
  <c r="BX507" i="22" a="1"/>
  <c r="BX507" i="22" s="1"/>
  <c r="BJ1660" i="22" a="1"/>
  <c r="BJ1660" i="22" s="1"/>
  <c r="BK1660" i="22" a="1"/>
  <c r="BK1660" i="22" s="1"/>
  <c r="BI1660" i="22" a="1"/>
  <c r="BI1660" i="22" s="1"/>
  <c r="BH1660" i="22" a="1"/>
  <c r="BH1660" i="22" s="1"/>
  <c r="BG1132" i="22"/>
  <c r="BG580" i="22"/>
  <c r="BI556" i="22" a="1"/>
  <c r="BI556" i="22" s="1"/>
  <c r="BJ556" i="22" a="1"/>
  <c r="BJ556" i="22" s="1"/>
  <c r="BG1684" i="22"/>
  <c r="BI1108" i="22" a="1"/>
  <c r="BI1108" i="22" s="1"/>
  <c r="BH1108" i="22" a="1"/>
  <c r="BH1108" i="22" s="1"/>
  <c r="BJ1108" i="22" a="1"/>
  <c r="BJ1108" i="22" s="1"/>
  <c r="BK1108" i="22" a="1"/>
  <c r="BK1108" i="22" s="1"/>
  <c r="BK1682" i="22" a="1"/>
  <c r="BK1682" i="22" s="1"/>
  <c r="BI1682" i="22" a="1"/>
  <c r="BI1682" i="22" s="1"/>
  <c r="BH1682" i="22" a="1"/>
  <c r="BH1682" i="22" s="1"/>
  <c r="BJ1682" i="22" a="1"/>
  <c r="BJ1682" i="22" s="1"/>
  <c r="BG1154" i="22"/>
  <c r="BG602" i="22"/>
  <c r="BK578" i="22" a="1"/>
  <c r="BK578" i="22" s="1"/>
  <c r="BI578" i="22" a="1"/>
  <c r="BI578" i="22" s="1"/>
  <c r="BH578" i="22" a="1"/>
  <c r="BH578" i="22" s="1"/>
  <c r="BJ578" i="22" a="1"/>
  <c r="BJ578" i="22" s="1"/>
  <c r="BG1706" i="22"/>
  <c r="BH1130" i="22" a="1"/>
  <c r="BH1130" i="22" s="1"/>
  <c r="BJ1130" i="22" a="1"/>
  <c r="BJ1130" i="22" s="1"/>
  <c r="BI1130" i="22" a="1"/>
  <c r="BI1130" i="22" s="1"/>
  <c r="BK1130" i="22" a="1"/>
  <c r="BK1130" i="22" s="1"/>
  <c r="BK1676" i="22" a="1"/>
  <c r="BK1676" i="22" s="1"/>
  <c r="BI1676" i="22" a="1"/>
  <c r="BI1676" i="22" s="1"/>
  <c r="BJ1676" i="22" a="1"/>
  <c r="BJ1676" i="22" s="1"/>
  <c r="BH1676" i="22" a="1"/>
  <c r="BH1676" i="22" s="1"/>
  <c r="BG1148" i="22"/>
  <c r="BG596" i="22"/>
  <c r="BK572" i="22" a="1"/>
  <c r="BK572" i="22" s="1"/>
  <c r="BI572" i="22" a="1"/>
  <c r="BI572" i="22" s="1"/>
  <c r="BH572" i="22" a="1"/>
  <c r="BH572" i="22" s="1"/>
  <c r="BJ572" i="22" a="1"/>
  <c r="BJ572" i="22" s="1"/>
  <c r="BG1700" i="22"/>
  <c r="BI1124" i="22" a="1"/>
  <c r="BI1124" i="22" s="1"/>
  <c r="BJ1124" i="22" a="1"/>
  <c r="BJ1124" i="22" s="1"/>
  <c r="BK1124" i="22" a="1"/>
  <c r="BK1124" i="22" s="1"/>
  <c r="BH1124" i="22" a="1"/>
  <c r="BH1124" i="22" s="1"/>
  <c r="CA504" i="22" a="1"/>
  <c r="CA504" i="22" s="1"/>
  <c r="CF504" i="22" a="1"/>
  <c r="CF504" i="22" s="1"/>
  <c r="BZ504" i="22" a="1"/>
  <c r="BZ504" i="22" s="1"/>
  <c r="CE504" i="22" a="1"/>
  <c r="CE504" i="22" s="1"/>
  <c r="BW504" i="22" a="1"/>
  <c r="BW504" i="22" s="1"/>
  <c r="BV528" i="22"/>
  <c r="CB504" i="22" a="1"/>
  <c r="CB504" i="22" s="1"/>
  <c r="CD504" i="22" a="1"/>
  <c r="CD504" i="22" s="1"/>
  <c r="CC504" i="22" a="1"/>
  <c r="CC504" i="22" s="1"/>
  <c r="BY504" i="22" a="1"/>
  <c r="BY504" i="22" s="1"/>
  <c r="BX504" i="22" a="1"/>
  <c r="BX504" i="22" s="1"/>
  <c r="U85" i="9"/>
  <c r="T85" i="9"/>
  <c r="S85" i="9"/>
  <c r="F89" i="9"/>
  <c r="E93" i="9"/>
  <c r="R89" i="9"/>
  <c r="Q89" i="9"/>
  <c r="P89" i="9"/>
  <c r="S1265" i="10"/>
  <c r="AB1205" i="10" a="1"/>
  <c r="AB1205" i="10" s="1"/>
  <c r="X1205" i="10" a="1"/>
  <c r="X1205" i="10" s="1"/>
  <c r="T1205" i="10" a="1"/>
  <c r="T1205" i="10" s="1"/>
  <c r="AA1205" i="10" a="1"/>
  <c r="AA1205" i="10" s="1"/>
  <c r="W1205" i="10" a="1"/>
  <c r="W1205" i="10" s="1"/>
  <c r="AC1205" i="10" a="1"/>
  <c r="AC1205" i="10" s="1"/>
  <c r="Y1205" i="10" a="1"/>
  <c r="Y1205" i="10" s="1"/>
  <c r="U1205" i="10" a="1"/>
  <c r="U1205" i="10" s="1"/>
  <c r="V1205" i="10" a="1"/>
  <c r="V1205" i="10" s="1"/>
  <c r="Z1205" i="10" a="1"/>
  <c r="Z1205" i="10" s="1"/>
  <c r="CA484" i="22" a="1"/>
  <c r="CA484" i="22" s="1"/>
  <c r="CF484" i="22" a="1"/>
  <c r="CF484" i="22" s="1"/>
  <c r="BZ484" i="22" a="1"/>
  <c r="BZ484" i="22" s="1"/>
  <c r="BK556" i="22" s="1" a="1"/>
  <c r="BK556" i="22" s="1"/>
  <c r="CE484" i="22" a="1"/>
  <c r="CE484" i="22" s="1"/>
  <c r="BW484" i="22" a="1"/>
  <c r="BW484" i="22" s="1"/>
  <c r="BH556" i="22" s="1" a="1"/>
  <c r="BH556" i="22" s="1"/>
  <c r="BV508" i="22"/>
  <c r="CB484" i="22" a="1"/>
  <c r="CB484" i="22" s="1"/>
  <c r="CD484" i="22" a="1"/>
  <c r="CD484" i="22" s="1"/>
  <c r="CC484" i="22" a="1"/>
  <c r="CC484" i="22" s="1"/>
  <c r="BY484" i="22" a="1"/>
  <c r="BY484" i="22" s="1"/>
  <c r="BX484" i="22" a="1"/>
  <c r="BX484" i="22" s="1"/>
  <c r="CA498" i="22" a="1"/>
  <c r="CA498" i="22" s="1"/>
  <c r="CF498" i="22" a="1"/>
  <c r="CF498" i="22" s="1"/>
  <c r="BZ498" i="22" a="1"/>
  <c r="BZ498" i="22" s="1"/>
  <c r="BK570" i="22" s="1" a="1"/>
  <c r="BK570" i="22" s="1"/>
  <c r="CE498" i="22" a="1"/>
  <c r="CE498" i="22" s="1"/>
  <c r="BW498" i="22" a="1"/>
  <c r="BW498" i="22" s="1"/>
  <c r="BV522" i="22"/>
  <c r="CB498" i="22" a="1"/>
  <c r="CB498" i="22" s="1"/>
  <c r="CD498" i="22" a="1"/>
  <c r="CD498" i="22" s="1"/>
  <c r="CC498" i="22" a="1"/>
  <c r="CC498" i="22" s="1"/>
  <c r="BY498" i="22" a="1"/>
  <c r="BY498" i="22" s="1"/>
  <c r="BX498" i="22" a="1"/>
  <c r="BX498" i="22" s="1"/>
  <c r="BI1673" i="22" a="1"/>
  <c r="BI1673" i="22" s="1"/>
  <c r="BH1673" i="22" a="1"/>
  <c r="BH1673" i="22" s="1"/>
  <c r="BK1673" i="22" a="1"/>
  <c r="BK1673" i="22" s="1"/>
  <c r="BJ1673" i="22" a="1"/>
  <c r="BJ1673" i="22" s="1"/>
  <c r="BG1145" i="22"/>
  <c r="BG593" i="22"/>
  <c r="BH569" i="22" a="1"/>
  <c r="BH569" i="22" s="1"/>
  <c r="BJ569" i="22" a="1"/>
  <c r="BJ569" i="22" s="1"/>
  <c r="BK569" i="22" a="1"/>
  <c r="BK569" i="22" s="1"/>
  <c r="BG1697" i="22"/>
  <c r="BI1121" i="22" a="1"/>
  <c r="BI1121" i="22" s="1"/>
  <c r="BJ1121" i="22" a="1"/>
  <c r="BJ1121" i="22" s="1"/>
  <c r="BK1121" i="22" a="1"/>
  <c r="BK1121" i="22" s="1"/>
  <c r="BH1121" i="22" a="1"/>
  <c r="BH1121" i="22" s="1"/>
  <c r="BI1675" i="22" a="1"/>
  <c r="BI1675" i="22" s="1"/>
  <c r="BJ1675" i="22" a="1"/>
  <c r="BJ1675" i="22" s="1"/>
  <c r="BK1675" i="22" a="1"/>
  <c r="BK1675" i="22" s="1"/>
  <c r="BH1675" i="22" a="1"/>
  <c r="BH1675" i="22" s="1"/>
  <c r="BG1147" i="22"/>
  <c r="BG595" i="22"/>
  <c r="BI571" i="22" a="1"/>
  <c r="BI571" i="22" s="1"/>
  <c r="BH571" i="22" a="1"/>
  <c r="BH571" i="22" s="1"/>
  <c r="BJ571" i="22" a="1"/>
  <c r="BJ571" i="22" s="1"/>
  <c r="BK571" i="22" a="1"/>
  <c r="BK571" i="22" s="1"/>
  <c r="BG1699" i="22"/>
  <c r="BJ1123" i="22" a="1"/>
  <c r="BJ1123" i="22" s="1"/>
  <c r="BI1123" i="22" a="1"/>
  <c r="BI1123" i="22" s="1"/>
  <c r="BK1123" i="22" a="1"/>
  <c r="BK1123" i="22" s="1"/>
  <c r="BH1123" i="22" a="1"/>
  <c r="BH1123" i="22" s="1"/>
  <c r="AC1220" i="10" a="1"/>
  <c r="AC1220" i="10" s="1"/>
  <c r="X1220" i="10" a="1"/>
  <c r="X1220" i="10" s="1"/>
  <c r="AB1220" i="10" a="1"/>
  <c r="AB1220" i="10" s="1"/>
  <c r="W1220" i="10" a="1"/>
  <c r="W1220" i="10" s="1"/>
  <c r="U1220" i="10" a="1"/>
  <c r="U1220" i="10" s="1"/>
  <c r="S1280" i="10"/>
  <c r="T1220" i="10" a="1"/>
  <c r="T1220" i="10" s="1"/>
  <c r="AA1220" i="10" a="1"/>
  <c r="AA1220" i="10" s="1"/>
  <c r="Z1220" i="10" a="1"/>
  <c r="Z1220" i="10" s="1"/>
  <c r="V1220" i="10" a="1"/>
  <c r="V1220" i="10" s="1"/>
  <c r="Y1220" i="10" a="1"/>
  <c r="Y1220" i="10" s="1"/>
  <c r="BH1663" i="22" a="1"/>
  <c r="BH1663" i="22" s="1"/>
  <c r="BI1663" i="22" a="1"/>
  <c r="BI1663" i="22" s="1"/>
  <c r="BJ1663" i="22" a="1"/>
  <c r="BJ1663" i="22" s="1"/>
  <c r="BK1663" i="22" a="1"/>
  <c r="BK1663" i="22" s="1"/>
  <c r="BG1135" i="22"/>
  <c r="BG583" i="22"/>
  <c r="BI559" i="22" a="1"/>
  <c r="BI559" i="22" s="1"/>
  <c r="BH559" i="22" a="1"/>
  <c r="BH559" i="22" s="1"/>
  <c r="BJ559" i="22" a="1"/>
  <c r="BJ559" i="22" s="1"/>
  <c r="BK559" i="22" a="1"/>
  <c r="BK559" i="22" s="1"/>
  <c r="BG1687" i="22"/>
  <c r="BJ1111" i="22" a="1"/>
  <c r="BJ1111" i="22" s="1"/>
  <c r="BH1111" i="22" a="1"/>
  <c r="BH1111" i="22" s="1"/>
  <c r="BI1111" i="22" a="1"/>
  <c r="BI1111" i="22" s="1"/>
  <c r="BK1111" i="22" a="1"/>
  <c r="BK1111" i="22" s="1"/>
  <c r="S1357" i="10"/>
  <c r="Z1297" i="10" a="1"/>
  <c r="Z1297" i="10" s="1"/>
  <c r="V1297" i="10" a="1"/>
  <c r="V1297" i="10" s="1"/>
  <c r="AC1297" i="10" a="1"/>
  <c r="AC1297" i="10" s="1"/>
  <c r="Y1297" i="10" a="1"/>
  <c r="Y1297" i="10" s="1"/>
  <c r="U1297" i="10" a="1"/>
  <c r="U1297" i="10" s="1"/>
  <c r="AA1297" i="10" a="1"/>
  <c r="AA1297" i="10" s="1"/>
  <c r="W1297" i="10" a="1"/>
  <c r="W1297" i="10" s="1"/>
  <c r="AB1297" i="10" a="1"/>
  <c r="AB1297" i="10" s="1"/>
  <c r="T1297" i="10" a="1"/>
  <c r="T1297" i="10" s="1"/>
  <c r="X1297" i="10" a="1"/>
  <c r="X1297" i="10" s="1"/>
  <c r="F90" i="9"/>
  <c r="U86" i="9"/>
  <c r="T86" i="9"/>
  <c r="S86" i="9"/>
  <c r="C92" i="9"/>
  <c r="K88" i="9"/>
  <c r="J88" i="9"/>
  <c r="BJ1668" i="22" a="1"/>
  <c r="BJ1668" i="22" s="1"/>
  <c r="BH1668" i="22" a="1"/>
  <c r="BH1668" i="22" s="1"/>
  <c r="BK1668" i="22" a="1"/>
  <c r="BK1668" i="22" s="1"/>
  <c r="BI1668" i="22" a="1"/>
  <c r="BI1668" i="22" s="1"/>
  <c r="BG1140" i="22"/>
  <c r="BG588" i="22"/>
  <c r="BK564" i="22" a="1"/>
  <c r="BK564" i="22" s="1"/>
  <c r="BI564" i="22" a="1"/>
  <c r="BI564" i="22" s="1"/>
  <c r="BH564" i="22" a="1"/>
  <c r="BH564" i="22" s="1"/>
  <c r="BJ564" i="22" a="1"/>
  <c r="BJ564" i="22" s="1"/>
  <c r="BG1692" i="22"/>
  <c r="BI1116" i="22" a="1"/>
  <c r="BI1116" i="22" s="1"/>
  <c r="BH1116" i="22" a="1"/>
  <c r="BH1116" i="22" s="1"/>
  <c r="BJ1116" i="22" a="1"/>
  <c r="BJ1116" i="22" s="1"/>
  <c r="BK1116" i="22" a="1"/>
  <c r="BK1116" i="22" s="1"/>
  <c r="U1312" i="10" a="1"/>
  <c r="U1312" i="10" s="1"/>
  <c r="Y1312" i="10" a="1"/>
  <c r="Y1312" i="10" s="1"/>
  <c r="S1372" i="10"/>
  <c r="AC1312" i="10" a="1"/>
  <c r="AC1312" i="10" s="1"/>
  <c r="X1312" i="10" a="1"/>
  <c r="X1312" i="10" s="1"/>
  <c r="T1312" i="10" a="1"/>
  <c r="T1312" i="10" s="1"/>
  <c r="V1312" i="10" a="1"/>
  <c r="V1312" i="10" s="1"/>
  <c r="W1312" i="10" a="1"/>
  <c r="W1312" i="10" s="1"/>
  <c r="AB1312" i="10" a="1"/>
  <c r="AB1312" i="10" s="1"/>
  <c r="Z1312" i="10" a="1"/>
  <c r="Z1312" i="10" s="1"/>
  <c r="AA1312" i="10" a="1"/>
  <c r="AA1312" i="10" s="1"/>
  <c r="S1327" i="10"/>
  <c r="AA1267" i="10" a="1"/>
  <c r="AA1267" i="10" s="1"/>
  <c r="W1267" i="10" a="1"/>
  <c r="W1267" i="10" s="1"/>
  <c r="AC1267" i="10" a="1"/>
  <c r="AC1267" i="10" s="1"/>
  <c r="Y1267" i="10" a="1"/>
  <c r="Y1267" i="10" s="1"/>
  <c r="U1267" i="10" a="1"/>
  <c r="U1267" i="10" s="1"/>
  <c r="X1267" i="10" a="1"/>
  <c r="X1267" i="10" s="1"/>
  <c r="Z1267" i="10" a="1"/>
  <c r="Z1267" i="10" s="1"/>
  <c r="V1267" i="10" a="1"/>
  <c r="V1267" i="10" s="1"/>
  <c r="T1267" i="10" a="1"/>
  <c r="T1267" i="10" s="1"/>
  <c r="AB1267" i="10" a="1"/>
  <c r="AB1267" i="10" s="1"/>
  <c r="CA503" i="22" a="1"/>
  <c r="CA503" i="22" s="1"/>
  <c r="CF503" i="22" a="1"/>
  <c r="CF503" i="22" s="1"/>
  <c r="BZ503" i="22" a="1"/>
  <c r="BZ503" i="22" s="1"/>
  <c r="CE503" i="22" a="1"/>
  <c r="CE503" i="22" s="1"/>
  <c r="BW503" i="22" a="1"/>
  <c r="BW503" i="22" s="1"/>
  <c r="BV527" i="22"/>
  <c r="CB503" i="22" a="1"/>
  <c r="CB503" i="22" s="1"/>
  <c r="CD503" i="22" a="1"/>
  <c r="CD503" i="22" s="1"/>
  <c r="CC503" i="22" a="1"/>
  <c r="CC503" i="22" s="1"/>
  <c r="BY503" i="22" a="1"/>
  <c r="BY503" i="22" s="1"/>
  <c r="BX503" i="22" a="1"/>
  <c r="BX503" i="22" s="1"/>
  <c r="BI575" i="22" s="1" a="1"/>
  <c r="BI575" i="22" s="1"/>
  <c r="BI1672" i="22" a="1"/>
  <c r="BI1672" i="22" s="1"/>
  <c r="BJ1672" i="22" a="1"/>
  <c r="BJ1672" i="22" s="1"/>
  <c r="BH1672" i="22" a="1"/>
  <c r="BH1672" i="22" s="1"/>
  <c r="BK1672" i="22" a="1"/>
  <c r="BK1672" i="22" s="1"/>
  <c r="BG1144" i="22"/>
  <c r="BG592" i="22"/>
  <c r="BK568" i="22" a="1"/>
  <c r="BK568" i="22" s="1"/>
  <c r="BH568" i="22" a="1"/>
  <c r="BH568" i="22" s="1"/>
  <c r="BI568" i="22" a="1"/>
  <c r="BI568" i="22" s="1"/>
  <c r="BJ568" i="22" a="1"/>
  <c r="BJ568" i="22" s="1"/>
  <c r="BG1696" i="22"/>
  <c r="BI1120" i="22" a="1"/>
  <c r="BI1120" i="22" s="1"/>
  <c r="BH1120" i="22" a="1"/>
  <c r="BH1120" i="22" s="1"/>
  <c r="BJ1120" i="22" a="1"/>
  <c r="BJ1120" i="22" s="1"/>
  <c r="BK1120" i="22" a="1"/>
  <c r="BK1120" i="22" s="1"/>
  <c r="CA512" i="22" a="1"/>
  <c r="CA512" i="22" s="1"/>
  <c r="CF512" i="22" a="1"/>
  <c r="CF512" i="22" s="1"/>
  <c r="BZ512" i="22" a="1"/>
  <c r="BZ512" i="22" s="1"/>
  <c r="CE512" i="22" a="1"/>
  <c r="CE512" i="22" s="1"/>
  <c r="BW512" i="22" a="1"/>
  <c r="BW512" i="22" s="1"/>
  <c r="BV536" i="22"/>
  <c r="CB512" i="22" a="1"/>
  <c r="CB512" i="22" s="1"/>
  <c r="CD512" i="22" a="1"/>
  <c r="CD512" i="22" s="1"/>
  <c r="CC512" i="22" a="1"/>
  <c r="CC512" i="22" s="1"/>
  <c r="BY512" i="22" a="1"/>
  <c r="BY512" i="22" s="1"/>
  <c r="BX512" i="22" a="1"/>
  <c r="BX512" i="22" s="1"/>
  <c r="BK1659" i="22" a="1"/>
  <c r="BK1659" i="22" s="1"/>
  <c r="BH1659" i="22" a="1"/>
  <c r="BH1659" i="22" s="1"/>
  <c r="BI1659" i="22" a="1"/>
  <c r="BI1659" i="22" s="1"/>
  <c r="BJ1659" i="22" a="1"/>
  <c r="BJ1659" i="22" s="1"/>
  <c r="BG1131" i="22"/>
  <c r="BG579" i="22"/>
  <c r="BK555" i="22" a="1"/>
  <c r="BK555" i="22" s="1"/>
  <c r="BI555" i="22" a="1"/>
  <c r="BI555" i="22" s="1"/>
  <c r="BH555" i="22" a="1"/>
  <c r="BH555" i="22" s="1"/>
  <c r="BJ555" i="22" a="1"/>
  <c r="BJ555" i="22" s="1"/>
  <c r="BG1683" i="22"/>
  <c r="BI1107" i="22" a="1"/>
  <c r="BI1107" i="22" s="1"/>
  <c r="BK1107" i="22" a="1"/>
  <c r="BK1107" i="22" s="1"/>
  <c r="BJ1107" i="22" a="1"/>
  <c r="BJ1107" i="22" s="1"/>
  <c r="BH1107" i="22" a="1"/>
  <c r="BH1107" i="22" s="1"/>
  <c r="S1279" i="10"/>
  <c r="Z1219" i="10" a="1"/>
  <c r="Z1219" i="10" s="1"/>
  <c r="V1219" i="10" a="1"/>
  <c r="V1219" i="10" s="1"/>
  <c r="Y1219" i="10" a="1"/>
  <c r="Y1219" i="10" s="1"/>
  <c r="U1219" i="10" a="1"/>
  <c r="U1219" i="10" s="1"/>
  <c r="AA1219" i="10" a="1"/>
  <c r="AA1219" i="10" s="1"/>
  <c r="W1219" i="10" a="1"/>
  <c r="W1219" i="10" s="1"/>
  <c r="AC1219" i="10" a="1"/>
  <c r="AC1219" i="10" s="1"/>
  <c r="T1219" i="10" a="1"/>
  <c r="T1219" i="10" s="1"/>
  <c r="AB1219" i="10" a="1"/>
  <c r="AB1219" i="10" s="1"/>
  <c r="X1219" i="10" a="1"/>
  <c r="X1219" i="10" s="1"/>
  <c r="S1271" i="10"/>
  <c r="Z1211" i="10" a="1"/>
  <c r="Z1211" i="10" s="1"/>
  <c r="V1211" i="10" a="1"/>
  <c r="V1211" i="10" s="1"/>
  <c r="AC1211" i="10" a="1"/>
  <c r="AC1211" i="10" s="1"/>
  <c r="Y1211" i="10" a="1"/>
  <c r="Y1211" i="10" s="1"/>
  <c r="U1211" i="10" a="1"/>
  <c r="U1211" i="10" s="1"/>
  <c r="AA1211" i="10" a="1"/>
  <c r="AA1211" i="10" s="1"/>
  <c r="W1211" i="10" a="1"/>
  <c r="W1211" i="10" s="1"/>
  <c r="AB1211" i="10" a="1"/>
  <c r="AB1211" i="10" s="1"/>
  <c r="T1211" i="10" a="1"/>
  <c r="T1211" i="10" s="1"/>
  <c r="X1211" i="10" a="1"/>
  <c r="X1211" i="10" s="1"/>
  <c r="E87" i="9"/>
  <c r="R83" i="9"/>
  <c r="Q83" i="9"/>
  <c r="P83" i="9"/>
  <c r="AC1273" i="10" a="1"/>
  <c r="AC1273" i="10" s="1"/>
  <c r="Y1273" i="10" a="1"/>
  <c r="Y1273" i="10" s="1"/>
  <c r="U1273" i="10" a="1"/>
  <c r="U1273" i="10" s="1"/>
  <c r="S1333" i="10"/>
  <c r="AA1273" i="10" a="1"/>
  <c r="AA1273" i="10" s="1"/>
  <c r="W1273" i="10" a="1"/>
  <c r="W1273" i="10" s="1"/>
  <c r="AB1273" i="10" a="1"/>
  <c r="AB1273" i="10" s="1"/>
  <c r="V1273" i="10" a="1"/>
  <c r="V1273" i="10" s="1"/>
  <c r="Z1273" i="10" a="1"/>
  <c r="Z1273" i="10" s="1"/>
  <c r="X1273" i="10" a="1"/>
  <c r="X1273" i="10" s="1"/>
  <c r="T1273" i="10" a="1"/>
  <c r="T1273" i="10" s="1"/>
  <c r="CA520" i="22" a="1"/>
  <c r="CA520" i="22" s="1"/>
  <c r="CF520" i="22" a="1"/>
  <c r="CF520" i="22" s="1"/>
  <c r="BZ520" i="22" a="1"/>
  <c r="BZ520" i="22" s="1"/>
  <c r="CE520" i="22" a="1"/>
  <c r="CE520" i="22" s="1"/>
  <c r="BW520" i="22" a="1"/>
  <c r="BW520" i="22" s="1"/>
  <c r="BV544" i="22"/>
  <c r="CB520" i="22" a="1"/>
  <c r="CB520" i="22" s="1"/>
  <c r="CD520" i="22" a="1"/>
  <c r="CD520" i="22" s="1"/>
  <c r="CC520" i="22" a="1"/>
  <c r="CC520" i="22" s="1"/>
  <c r="BY520" i="22" a="1"/>
  <c r="BY520" i="22" s="1"/>
  <c r="BX520" i="22" a="1"/>
  <c r="BX520" i="22" s="1"/>
  <c r="S1346" i="10"/>
  <c r="AA1286" i="10" a="1"/>
  <c r="AA1286" i="10" s="1"/>
  <c r="W1286" i="10" a="1"/>
  <c r="W1286" i="10" s="1"/>
  <c r="Z1286" i="10" a="1"/>
  <c r="Z1286" i="10" s="1"/>
  <c r="V1286" i="10" a="1"/>
  <c r="V1286" i="10" s="1"/>
  <c r="AB1286" i="10" a="1"/>
  <c r="AB1286" i="10" s="1"/>
  <c r="X1286" i="10" a="1"/>
  <c r="X1286" i="10" s="1"/>
  <c r="T1286" i="10" a="1"/>
  <c r="T1286" i="10" s="1"/>
  <c r="AC1286" i="10" a="1"/>
  <c r="AC1286" i="10" s="1"/>
  <c r="U1286" i="10" a="1"/>
  <c r="U1286" i="10" s="1"/>
  <c r="Y1286" i="10" a="1"/>
  <c r="Y1286" i="10" s="1"/>
  <c r="CA489" i="22" a="1"/>
  <c r="CA489" i="22" s="1"/>
  <c r="CF489" i="22" a="1"/>
  <c r="CF489" i="22" s="1"/>
  <c r="BZ489" i="22" a="1"/>
  <c r="BZ489" i="22" s="1"/>
  <c r="BK561" i="22" s="1" a="1"/>
  <c r="BK561" i="22" s="1"/>
  <c r="CE489" i="22" a="1"/>
  <c r="CE489" i="22" s="1"/>
  <c r="BW489" i="22" a="1"/>
  <c r="BW489" i="22" s="1"/>
  <c r="BH561" i="22" s="1" a="1"/>
  <c r="BH561" i="22" s="1"/>
  <c r="BV513" i="22"/>
  <c r="CB489" i="22" a="1"/>
  <c r="CB489" i="22" s="1"/>
  <c r="BY489" i="22" a="1"/>
  <c r="BY489" i="22" s="1"/>
  <c r="BJ561" i="22" s="1" a="1"/>
  <c r="BJ561" i="22" s="1"/>
  <c r="BX489" i="22" a="1"/>
  <c r="BX489" i="22" s="1"/>
  <c r="BI561" i="22" s="1" a="1"/>
  <c r="BI561" i="22" s="1"/>
  <c r="CD489" i="22" a="1"/>
  <c r="CD489" i="22" s="1"/>
  <c r="CC489" i="22" a="1"/>
  <c r="CC489" i="22" s="1"/>
  <c r="BK1662" i="22" a="1"/>
  <c r="BK1662" i="22" s="1"/>
  <c r="BJ1662" i="22" a="1"/>
  <c r="BJ1662" i="22" s="1"/>
  <c r="BH1662" i="22" a="1"/>
  <c r="BH1662" i="22" s="1"/>
  <c r="BI1662" i="22" a="1"/>
  <c r="BI1662" i="22" s="1"/>
  <c r="BG1134" i="22"/>
  <c r="BG582" i="22"/>
  <c r="BK558" i="22" a="1"/>
  <c r="BK558" i="22" s="1"/>
  <c r="BI558" i="22" a="1"/>
  <c r="BI558" i="22" s="1"/>
  <c r="BH558" i="22" a="1"/>
  <c r="BH558" i="22" s="1"/>
  <c r="BJ558" i="22" a="1"/>
  <c r="BJ558" i="22" s="1"/>
  <c r="BG1686" i="22"/>
  <c r="BI1110" i="22" a="1"/>
  <c r="BI1110" i="22" s="1"/>
  <c r="BJ1110" i="22" a="1"/>
  <c r="BJ1110" i="22" s="1"/>
  <c r="BK1110" i="22" a="1"/>
  <c r="BK1110" i="22" s="1"/>
  <c r="BH1110" i="22" a="1"/>
  <c r="BH1110" i="22" s="1"/>
  <c r="S1314" i="10"/>
  <c r="Z1254" i="10" a="1"/>
  <c r="Z1254" i="10" s="1"/>
  <c r="V1254" i="10" a="1"/>
  <c r="V1254" i="10" s="1"/>
  <c r="AB1254" i="10" a="1"/>
  <c r="AB1254" i="10" s="1"/>
  <c r="X1254" i="10" a="1"/>
  <c r="X1254" i="10" s="1"/>
  <c r="T1254" i="10" a="1"/>
  <c r="T1254" i="10" s="1"/>
  <c r="U1254" i="10" a="1"/>
  <c r="U1254" i="10" s="1"/>
  <c r="AA1254" i="10" a="1"/>
  <c r="AA1254" i="10" s="1"/>
  <c r="AC1254" i="10" a="1"/>
  <c r="AC1254" i="10" s="1"/>
  <c r="W1254" i="10" a="1"/>
  <c r="W1254" i="10" s="1"/>
  <c r="Y1254" i="10" a="1"/>
  <c r="Y1254" i="10" s="1"/>
  <c r="AB1248" i="10" a="1"/>
  <c r="AB1248" i="10" s="1"/>
  <c r="X1248" i="10" a="1"/>
  <c r="X1248" i="10" s="1"/>
  <c r="T1248" i="10" a="1"/>
  <c r="T1248" i="10" s="1"/>
  <c r="Z1248" i="10" a="1"/>
  <c r="Z1248" i="10" s="1"/>
  <c r="V1248" i="10" a="1"/>
  <c r="V1248" i="10" s="1"/>
  <c r="S1308" i="10"/>
  <c r="W1248" i="10" a="1"/>
  <c r="W1248" i="10" s="1"/>
  <c r="AC1248" i="10" a="1"/>
  <c r="AC1248" i="10" s="1"/>
  <c r="Y1248" i="10" a="1"/>
  <c r="Y1248" i="10" s="1"/>
  <c r="U1248" i="10" a="1"/>
  <c r="U1248" i="10" s="1"/>
  <c r="AA1248" i="10" a="1"/>
  <c r="AA1248" i="10" s="1"/>
  <c r="BK1674" i="22" a="1"/>
  <c r="BK1674" i="22" s="1"/>
  <c r="BI1674" i="22" a="1"/>
  <c r="BI1674" i="22" s="1"/>
  <c r="BJ1674" i="22" a="1"/>
  <c r="BJ1674" i="22" s="1"/>
  <c r="BH1674" i="22" a="1"/>
  <c r="BH1674" i="22" s="1"/>
  <c r="BG1146" i="22"/>
  <c r="BG594" i="22"/>
  <c r="BJ570" i="22" a="1"/>
  <c r="BJ570" i="22" s="1"/>
  <c r="BI570" i="22" a="1"/>
  <c r="BI570" i="22" s="1"/>
  <c r="BH570" i="22" a="1"/>
  <c r="BH570" i="22" s="1"/>
  <c r="BG1698" i="22"/>
  <c r="BI1122" i="22" a="1"/>
  <c r="BI1122" i="22" s="1"/>
  <c r="BJ1122" i="22" a="1"/>
  <c r="BJ1122" i="22" s="1"/>
  <c r="BK1122" i="22" a="1"/>
  <c r="BK1122" i="22" s="1"/>
  <c r="BH1122" i="22" a="1"/>
  <c r="BH1122" i="22" s="1"/>
  <c r="S1283" i="10"/>
  <c r="AB1223" i="10" a="1"/>
  <c r="AB1223" i="10" s="1"/>
  <c r="W1223" i="10" a="1"/>
  <c r="W1223" i="10" s="1"/>
  <c r="AA1223" i="10" a="1"/>
  <c r="AA1223" i="10" s="1"/>
  <c r="V1223" i="10" a="1"/>
  <c r="V1223" i="10" s="1"/>
  <c r="AC1223" i="10" a="1"/>
  <c r="AC1223" i="10" s="1"/>
  <c r="T1223" i="10" a="1"/>
  <c r="T1223" i="10" s="1"/>
  <c r="X1223" i="10" a="1"/>
  <c r="X1223" i="10" s="1"/>
  <c r="U1223" i="10" a="1"/>
  <c r="U1223" i="10" s="1"/>
  <c r="Z1223" i="10" a="1"/>
  <c r="Z1223" i="10" s="1"/>
  <c r="Y1223" i="10" a="1"/>
  <c r="Y1223" i="10" s="1"/>
  <c r="AA1204" i="10" a="1"/>
  <c r="AA1204" i="10" s="1"/>
  <c r="W1204" i="10" a="1"/>
  <c r="W1204" i="10" s="1"/>
  <c r="S1264" i="10"/>
  <c r="Z1204" i="10" a="1"/>
  <c r="Z1204" i="10" s="1"/>
  <c r="V1204" i="10" a="1"/>
  <c r="V1204" i="10" s="1"/>
  <c r="AB1204" i="10" a="1"/>
  <c r="AB1204" i="10" s="1"/>
  <c r="X1204" i="10" a="1"/>
  <c r="X1204" i="10" s="1"/>
  <c r="T1204" i="10" a="1"/>
  <c r="T1204" i="10" s="1"/>
  <c r="Y1204" i="10" a="1"/>
  <c r="Y1204" i="10" s="1"/>
  <c r="U1204" i="10" a="1"/>
  <c r="U1204" i="10" s="1"/>
  <c r="AC1204" i="10" a="1"/>
  <c r="AC1204" i="10" s="1"/>
  <c r="Z1224" i="10" a="1"/>
  <c r="Z1224" i="10" s="1"/>
  <c r="U1224" i="10" a="1"/>
  <c r="U1224" i="10" s="1"/>
  <c r="Y1224" i="10" a="1"/>
  <c r="Y1224" i="10" s="1"/>
  <c r="T1224" i="10" a="1"/>
  <c r="T1224" i="10" s="1"/>
  <c r="S1284" i="10"/>
  <c r="AA1224" i="10" a="1"/>
  <c r="AA1224" i="10" s="1"/>
  <c r="V1224" i="10" a="1"/>
  <c r="V1224" i="10" s="1"/>
  <c r="AC1224" i="10" a="1"/>
  <c r="AC1224" i="10" s="1"/>
  <c r="AB1224" i="10" a="1"/>
  <c r="AB1224" i="10" s="1"/>
  <c r="X1224" i="10" a="1"/>
  <c r="X1224" i="10" s="1"/>
  <c r="W1224" i="10" a="1"/>
  <c r="W1224" i="10" s="1"/>
  <c r="AB1295" i="10" a="1"/>
  <c r="AB1295" i="10" s="1"/>
  <c r="X1295" i="10" a="1"/>
  <c r="X1295" i="10" s="1"/>
  <c r="T1295" i="10" a="1"/>
  <c r="T1295" i="10" s="1"/>
  <c r="AA1295" i="10" a="1"/>
  <c r="AA1295" i="10" s="1"/>
  <c r="W1295" i="10" a="1"/>
  <c r="W1295" i="10" s="1"/>
  <c r="AC1295" i="10" a="1"/>
  <c r="AC1295" i="10" s="1"/>
  <c r="Y1295" i="10" a="1"/>
  <c r="Y1295" i="10" s="1"/>
  <c r="U1295" i="10" a="1"/>
  <c r="U1295" i="10" s="1"/>
  <c r="Z1295" i="10" a="1"/>
  <c r="Z1295" i="10" s="1"/>
  <c r="V1295" i="10" a="1"/>
  <c r="V1295" i="10" s="1"/>
  <c r="S1355" i="10"/>
  <c r="BK1661" i="22" a="1"/>
  <c r="BK1661" i="22" s="1"/>
  <c r="BJ1661" i="22" a="1"/>
  <c r="BJ1661" i="22" s="1"/>
  <c r="BI1661" i="22" a="1"/>
  <c r="BI1661" i="22" s="1"/>
  <c r="BH1661" i="22" a="1"/>
  <c r="BH1661" i="22" s="1"/>
  <c r="BG1133" i="22"/>
  <c r="BG581" i="22"/>
  <c r="BK557" i="22" a="1"/>
  <c r="BK557" i="22" s="1"/>
  <c r="BI557" i="22" a="1"/>
  <c r="BI557" i="22" s="1"/>
  <c r="BH557" i="22" a="1"/>
  <c r="BH557" i="22" s="1"/>
  <c r="BJ557" i="22" a="1"/>
  <c r="BJ557" i="22" s="1"/>
  <c r="BG1685" i="22"/>
  <c r="BK1109" i="22" a="1"/>
  <c r="BK1109" i="22" s="1"/>
  <c r="BJ1109" i="22" a="1"/>
  <c r="BJ1109" i="22" s="1"/>
  <c r="BH1109" i="22" a="1"/>
  <c r="BH1109" i="22" s="1"/>
  <c r="BI1109" i="22" a="1"/>
  <c r="BI1109" i="22" s="1"/>
  <c r="AC1316" i="10" a="1"/>
  <c r="AC1316" i="10" s="1"/>
  <c r="AB1316" i="10" a="1"/>
  <c r="AB1316" i="10" s="1"/>
  <c r="W1316" i="10" a="1"/>
  <c r="W1316" i="10" s="1"/>
  <c r="V1316" i="10" a="1"/>
  <c r="V1316" i="10" s="1"/>
  <c r="S1376" i="10"/>
  <c r="Y1316" i="10" a="1"/>
  <c r="Y1316" i="10" s="1"/>
  <c r="U1316" i="10" a="1"/>
  <c r="U1316" i="10" s="1"/>
  <c r="T1316" i="10" a="1"/>
  <c r="T1316" i="10" s="1"/>
  <c r="AA1316" i="10" a="1"/>
  <c r="AA1316" i="10" s="1"/>
  <c r="Z1316" i="10" a="1"/>
  <c r="Z1316" i="10" s="1"/>
  <c r="X1316" i="10" a="1"/>
  <c r="X1316" i="10" s="1"/>
  <c r="BJ1666" i="22" a="1"/>
  <c r="BJ1666" i="22" s="1"/>
  <c r="BH1666" i="22" a="1"/>
  <c r="BH1666" i="22" s="1"/>
  <c r="BI1666" i="22" a="1"/>
  <c r="BI1666" i="22" s="1"/>
  <c r="BK1666" i="22" a="1"/>
  <c r="BK1666" i="22" s="1"/>
  <c r="BG1138" i="22"/>
  <c r="BG586" i="22"/>
  <c r="BG1690" i="22"/>
  <c r="BH1114" i="22" a="1"/>
  <c r="BH1114" i="22" s="1"/>
  <c r="BI1114" i="22" a="1"/>
  <c r="BI1114" i="22" s="1"/>
  <c r="BJ1114" i="22" a="1"/>
  <c r="BJ1114" i="22" s="1"/>
  <c r="BK1114" i="22" a="1"/>
  <c r="BK1114" i="22" s="1"/>
  <c r="BK1679" i="22" a="1"/>
  <c r="BK1679" i="22" s="1"/>
  <c r="BH1679" i="22" a="1"/>
  <c r="BH1679" i="22" s="1"/>
  <c r="BI1679" i="22" a="1"/>
  <c r="BI1679" i="22" s="1"/>
  <c r="BJ1679" i="22" a="1"/>
  <c r="BJ1679" i="22" s="1"/>
  <c r="BG1151" i="22"/>
  <c r="BG599" i="22"/>
  <c r="BK575" i="22" a="1"/>
  <c r="BK575" i="22" s="1"/>
  <c r="BH575" i="22" a="1"/>
  <c r="BH575" i="22" s="1"/>
  <c r="BJ575" i="22" a="1"/>
  <c r="BJ575" i="22" s="1"/>
  <c r="BG1703" i="22"/>
  <c r="BK1127" i="22" a="1"/>
  <c r="BK1127" i="22" s="1"/>
  <c r="BJ1127" i="22" a="1"/>
  <c r="BJ1127" i="22" s="1"/>
  <c r="BH1127" i="22" a="1"/>
  <c r="BH1127" i="22" s="1"/>
  <c r="BI1127" i="22" a="1"/>
  <c r="BI1127" i="22" s="1"/>
  <c r="S1285" i="10"/>
  <c r="X1225" i="10" a="1"/>
  <c r="X1225" i="10" s="1"/>
  <c r="AB1225" i="10" a="1"/>
  <c r="AB1225" i="10" s="1"/>
  <c r="W1225" i="10" a="1"/>
  <c r="W1225" i="10" s="1"/>
  <c r="Y1225" i="10" a="1"/>
  <c r="Y1225" i="10" s="1"/>
  <c r="AC1225" i="10" a="1"/>
  <c r="AC1225" i="10" s="1"/>
  <c r="T1225" i="10" a="1"/>
  <c r="T1225" i="10" s="1"/>
  <c r="AA1225" i="10" a="1"/>
  <c r="AA1225" i="10" s="1"/>
  <c r="Z1225" i="10" a="1"/>
  <c r="Z1225" i="10" s="1"/>
  <c r="V1225" i="10" a="1"/>
  <c r="V1225" i="10" s="1"/>
  <c r="U1225" i="10" a="1"/>
  <c r="U1225" i="10" s="1"/>
  <c r="AA1263" i="10" a="1"/>
  <c r="AA1263" i="10" s="1"/>
  <c r="W1263" i="10" a="1"/>
  <c r="W1263" i="10" s="1"/>
  <c r="AC1263" i="10" a="1"/>
  <c r="AC1263" i="10" s="1"/>
  <c r="Y1263" i="10" a="1"/>
  <c r="Y1263" i="10" s="1"/>
  <c r="U1263" i="10" a="1"/>
  <c r="U1263" i="10" s="1"/>
  <c r="X1263" i="10" a="1"/>
  <c r="X1263" i="10" s="1"/>
  <c r="V1263" i="10" a="1"/>
  <c r="V1263" i="10" s="1"/>
  <c r="Z1263" i="10" a="1"/>
  <c r="Z1263" i="10" s="1"/>
  <c r="T1263" i="10" a="1"/>
  <c r="T1263" i="10" s="1"/>
  <c r="S1323" i="10"/>
  <c r="AB1263" i="10" a="1"/>
  <c r="AB1263" i="10" s="1"/>
  <c r="S1301" i="10"/>
  <c r="V1241" i="10" a="1"/>
  <c r="V1241" i="10" s="1"/>
  <c r="Z1241" i="10" a="1"/>
  <c r="Z1241" i="10" s="1"/>
  <c r="U1241" i="10" a="1"/>
  <c r="U1241" i="10" s="1"/>
  <c r="Y1241" i="10" a="1"/>
  <c r="Y1241" i="10" s="1"/>
  <c r="W1241" i="10" a="1"/>
  <c r="W1241" i="10" s="1"/>
  <c r="AA1241" i="10" a="1"/>
  <c r="AA1241" i="10" s="1"/>
  <c r="X1241" i="10" a="1"/>
  <c r="X1241" i="10" s="1"/>
  <c r="AC1241" i="10" a="1"/>
  <c r="AC1241" i="10" s="1"/>
  <c r="T1241" i="10" a="1"/>
  <c r="T1241" i="10" s="1"/>
  <c r="AB1241" i="10" a="1"/>
  <c r="AB1241" i="10" s="1"/>
  <c r="E67" i="28"/>
  <c r="S1292" i="10"/>
  <c r="Y1232" i="10" a="1"/>
  <c r="Y1232" i="10" s="1"/>
  <c r="T1232" i="10" a="1"/>
  <c r="T1232" i="10" s="1"/>
  <c r="AC1232" i="10" a="1"/>
  <c r="AC1232" i="10" s="1"/>
  <c r="X1232" i="10" a="1"/>
  <c r="X1232" i="10" s="1"/>
  <c r="AB1232" i="10" a="1"/>
  <c r="AB1232" i="10" s="1"/>
  <c r="Z1232" i="10" a="1"/>
  <c r="Z1232" i="10" s="1"/>
  <c r="W1232" i="10" a="1"/>
  <c r="W1232" i="10" s="1"/>
  <c r="V1232" i="10" a="1"/>
  <c r="V1232" i="10" s="1"/>
  <c r="AA1232" i="10" a="1"/>
  <c r="AA1232" i="10" s="1"/>
  <c r="U1232" i="10" a="1"/>
  <c r="U1232" i="10" s="1"/>
  <c r="S1307" i="10"/>
  <c r="AA1247" i="10" a="1"/>
  <c r="AA1247" i="10" s="1"/>
  <c r="W1247" i="10" a="1"/>
  <c r="W1247" i="10" s="1"/>
  <c r="AC1247" i="10" a="1"/>
  <c r="AC1247" i="10" s="1"/>
  <c r="Y1247" i="10" a="1"/>
  <c r="Y1247" i="10" s="1"/>
  <c r="U1247" i="10" a="1"/>
  <c r="U1247" i="10" s="1"/>
  <c r="AB1247" i="10" a="1"/>
  <c r="AB1247" i="10" s="1"/>
  <c r="Z1247" i="10" a="1"/>
  <c r="Z1247" i="10" s="1"/>
  <c r="T1247" i="10" a="1"/>
  <c r="T1247" i="10" s="1"/>
  <c r="V1247" i="10" a="1"/>
  <c r="V1247" i="10" s="1"/>
  <c r="X1247" i="10" a="1"/>
  <c r="X1247" i="10" s="1"/>
  <c r="CA525" i="22" a="1"/>
  <c r="CA525" i="22" s="1"/>
  <c r="CF525" i="22" a="1"/>
  <c r="CF525" i="22" s="1"/>
  <c r="BZ525" i="22" a="1"/>
  <c r="BZ525" i="22" s="1"/>
  <c r="CE525" i="22" a="1"/>
  <c r="CE525" i="22" s="1"/>
  <c r="BW525" i="22" a="1"/>
  <c r="BW525" i="22" s="1"/>
  <c r="BV549" i="22"/>
  <c r="CB525" i="22" a="1"/>
  <c r="CB525" i="22" s="1"/>
  <c r="BY525" i="22" a="1"/>
  <c r="BY525" i="22" s="1"/>
  <c r="BX525" i="22" a="1"/>
  <c r="BX525" i="22" s="1"/>
  <c r="CD525" i="22" a="1"/>
  <c r="CD525" i="22" s="1"/>
  <c r="CC525" i="22" a="1"/>
  <c r="CC525" i="22" s="1"/>
  <c r="S1290" i="10"/>
  <c r="X1230" i="10" a="1"/>
  <c r="X1230" i="10" s="1"/>
  <c r="AB1230" i="10" a="1"/>
  <c r="AB1230" i="10" s="1"/>
  <c r="W1230" i="10" a="1"/>
  <c r="W1230" i="10" s="1"/>
  <c r="Y1230" i="10" a="1"/>
  <c r="Y1230" i="10" s="1"/>
  <c r="AC1230" i="10" a="1"/>
  <c r="AC1230" i="10" s="1"/>
  <c r="T1230" i="10" a="1"/>
  <c r="T1230" i="10" s="1"/>
  <c r="AA1230" i="10" a="1"/>
  <c r="AA1230" i="10" s="1"/>
  <c r="Z1230" i="10" a="1"/>
  <c r="Z1230" i="10" s="1"/>
  <c r="V1230" i="10" a="1"/>
  <c r="V1230" i="10" s="1"/>
  <c r="U1230" i="10" a="1"/>
  <c r="U1230" i="10" s="1"/>
  <c r="L90" i="9"/>
  <c r="C94" i="9"/>
  <c r="K90" i="9"/>
  <c r="J90" i="9"/>
  <c r="BH1680" i="22" a="1"/>
  <c r="BH1680" i="22" s="1"/>
  <c r="BK1680" i="22" a="1"/>
  <c r="BK1680" i="22" s="1"/>
  <c r="BJ1680" i="22" a="1"/>
  <c r="BJ1680" i="22" s="1"/>
  <c r="BI1680" i="22" a="1"/>
  <c r="BI1680" i="22" s="1"/>
  <c r="BG1152" i="22"/>
  <c r="BG600" i="22"/>
  <c r="BH576" i="22" a="1"/>
  <c r="BH576" i="22" s="1"/>
  <c r="BJ576" i="22" a="1"/>
  <c r="BJ576" i="22" s="1"/>
  <c r="BK576" i="22" a="1"/>
  <c r="BK576" i="22" s="1"/>
  <c r="BI576" i="22" a="1"/>
  <c r="BI576" i="22" s="1"/>
  <c r="BG1704" i="22"/>
  <c r="BK1128" i="22" a="1"/>
  <c r="BK1128" i="22" s="1"/>
  <c r="BH1128" i="22" a="1"/>
  <c r="BH1128" i="22" s="1"/>
  <c r="BJ1128" i="22" a="1"/>
  <c r="BJ1128" i="22" s="1"/>
  <c r="BI1128" i="22" a="1"/>
  <c r="BI1128" i="22" s="1"/>
  <c r="BK1664" i="22" a="1"/>
  <c r="BK1664" i="22" s="1"/>
  <c r="BI1664" i="22" a="1"/>
  <c r="BI1664" i="22" s="1"/>
  <c r="BJ1664" i="22" a="1"/>
  <c r="BJ1664" i="22" s="1"/>
  <c r="BH1664" i="22" a="1"/>
  <c r="BH1664" i="22" s="1"/>
  <c r="BG1136" i="22"/>
  <c r="BG584" i="22"/>
  <c r="BH560" i="22" a="1"/>
  <c r="BH560" i="22" s="1"/>
  <c r="BJ560" i="22" a="1"/>
  <c r="BJ560" i="22" s="1"/>
  <c r="BK560" i="22" a="1"/>
  <c r="BK560" i="22" s="1"/>
  <c r="BI560" i="22" a="1"/>
  <c r="BI560" i="22" s="1"/>
  <c r="BG1688" i="22"/>
  <c r="BH1112" i="22" a="1"/>
  <c r="BH1112" i="22" s="1"/>
  <c r="BI1112" i="22" a="1"/>
  <c r="BI1112" i="22" s="1"/>
  <c r="BJ1112" i="22" a="1"/>
  <c r="BJ1112" i="22" s="1"/>
  <c r="BK1112" i="22" a="1"/>
  <c r="BK1112" i="22" s="1"/>
  <c r="S1299" i="10"/>
  <c r="U1239" i="10" a="1"/>
  <c r="U1239" i="10" s="1"/>
  <c r="Y1239" i="10" a="1"/>
  <c r="Y1239" i="10" s="1"/>
  <c r="AC1239" i="10" a="1"/>
  <c r="AC1239" i="10" s="1"/>
  <c r="T1239" i="10" a="1"/>
  <c r="T1239" i="10" s="1"/>
  <c r="V1239" i="10" a="1"/>
  <c r="V1239" i="10" s="1"/>
  <c r="AB1239" i="10" a="1"/>
  <c r="AB1239" i="10" s="1"/>
  <c r="AA1239" i="10" a="1"/>
  <c r="AA1239" i="10" s="1"/>
  <c r="X1239" i="10" a="1"/>
  <c r="X1239" i="10" s="1"/>
  <c r="Z1239" i="10" a="1"/>
  <c r="Z1239" i="10" s="1"/>
  <c r="W1239" i="10" a="1"/>
  <c r="W1239" i="10" s="1"/>
  <c r="S1341" i="10"/>
  <c r="AC1281" i="10" a="1"/>
  <c r="AC1281" i="10" s="1"/>
  <c r="Y1281" i="10" a="1"/>
  <c r="Y1281" i="10" s="1"/>
  <c r="U1281" i="10" a="1"/>
  <c r="U1281" i="10" s="1"/>
  <c r="AA1281" i="10" a="1"/>
  <c r="AA1281" i="10" s="1"/>
  <c r="W1281" i="10" a="1"/>
  <c r="W1281" i="10" s="1"/>
  <c r="X1281" i="10" a="1"/>
  <c r="X1281" i="10" s="1"/>
  <c r="T1281" i="10" a="1"/>
  <c r="T1281" i="10" s="1"/>
  <c r="Z1281" i="10" a="1"/>
  <c r="Z1281" i="10" s="1"/>
  <c r="V1281" i="10" a="1"/>
  <c r="V1281" i="10" s="1"/>
  <c r="AB1281" i="10" a="1"/>
  <c r="AB1281" i="10" s="1"/>
  <c r="S42" i="26"/>
  <c r="T42" i="26"/>
  <c r="N43" i="26"/>
  <c r="Q43" i="26" s="1"/>
  <c r="P43" i="26"/>
  <c r="O43" i="26"/>
  <c r="R43" i="26" s="1"/>
  <c r="M44" i="26"/>
  <c r="Z1262" i="10" a="1"/>
  <c r="Z1262" i="10" s="1"/>
  <c r="V1262" i="10" a="1"/>
  <c r="V1262" i="10" s="1"/>
  <c r="AB1262" i="10" a="1"/>
  <c r="AB1262" i="10" s="1"/>
  <c r="X1262" i="10" a="1"/>
  <c r="X1262" i="10" s="1"/>
  <c r="T1262" i="10" a="1"/>
  <c r="T1262" i="10" s="1"/>
  <c r="S1322" i="10"/>
  <c r="AC1262" i="10" a="1"/>
  <c r="AC1262" i="10" s="1"/>
  <c r="W1262" i="10" a="1"/>
  <c r="W1262" i="10" s="1"/>
  <c r="U1262" i="10" a="1"/>
  <c r="U1262" i="10" s="1"/>
  <c r="AA1262" i="10" a="1"/>
  <c r="AA1262" i="10" s="1"/>
  <c r="Y1262" i="10" a="1"/>
  <c r="Y1262" i="10" s="1"/>
  <c r="S1293" i="10"/>
  <c r="W1233" i="10" a="1"/>
  <c r="W1233" i="10" s="1"/>
  <c r="AA1233" i="10" a="1"/>
  <c r="AA1233" i="10" s="1"/>
  <c r="V1233" i="10" a="1"/>
  <c r="V1233" i="10" s="1"/>
  <c r="X1233" i="10" a="1"/>
  <c r="X1233" i="10" s="1"/>
  <c r="U1233" i="10" a="1"/>
  <c r="U1233" i="10" s="1"/>
  <c r="AC1233" i="10" a="1"/>
  <c r="AC1233" i="10" s="1"/>
  <c r="T1233" i="10" a="1"/>
  <c r="T1233" i="10" s="1"/>
  <c r="Z1233" i="10" a="1"/>
  <c r="Z1233" i="10" s="1"/>
  <c r="Y1233" i="10" a="1"/>
  <c r="Y1233" i="10" s="1"/>
  <c r="AB1233" i="10" a="1"/>
  <c r="AB1233" i="10" s="1"/>
  <c r="AB1303" i="10" a="1"/>
  <c r="AB1303" i="10" s="1"/>
  <c r="X1303" i="10" a="1"/>
  <c r="X1303" i="10" s="1"/>
  <c r="T1303" i="10" a="1"/>
  <c r="T1303" i="10" s="1"/>
  <c r="AA1303" i="10" a="1"/>
  <c r="AA1303" i="10" s="1"/>
  <c r="W1303" i="10" a="1"/>
  <c r="W1303" i="10" s="1"/>
  <c r="AC1303" i="10" a="1"/>
  <c r="AC1303" i="10" s="1"/>
  <c r="Y1303" i="10" a="1"/>
  <c r="Y1303" i="10" s="1"/>
  <c r="U1303" i="10" a="1"/>
  <c r="U1303" i="10" s="1"/>
  <c r="Z1303" i="10" a="1"/>
  <c r="Z1303" i="10" s="1"/>
  <c r="S1363" i="10"/>
  <c r="V1303" i="10" a="1"/>
  <c r="V1303" i="10" s="1"/>
  <c r="S1291" i="10"/>
  <c r="V1231" i="10" a="1"/>
  <c r="V1231" i="10" s="1"/>
  <c r="Z1231" i="10" a="1"/>
  <c r="Z1231" i="10" s="1"/>
  <c r="U1231" i="10" a="1"/>
  <c r="U1231" i="10" s="1"/>
  <c r="AB1231" i="10" a="1"/>
  <c r="AB1231" i="10" s="1"/>
  <c r="W1231" i="10" a="1"/>
  <c r="W1231" i="10" s="1"/>
  <c r="AA1231" i="10" a="1"/>
  <c r="AA1231" i="10" s="1"/>
  <c r="Y1231" i="10" a="1"/>
  <c r="Y1231" i="10" s="1"/>
  <c r="X1231" i="10" a="1"/>
  <c r="X1231" i="10" s="1"/>
  <c r="AC1231" i="10" a="1"/>
  <c r="AC1231" i="10" s="1"/>
  <c r="T1231" i="10" a="1"/>
  <c r="T1231" i="10" s="1"/>
  <c r="Z1278" i="10" a="1"/>
  <c r="Z1278" i="10" s="1"/>
  <c r="V1278" i="10" a="1"/>
  <c r="V1278" i="10" s="1"/>
  <c r="AB1278" i="10" a="1"/>
  <c r="AB1278" i="10" s="1"/>
  <c r="X1278" i="10" a="1"/>
  <c r="X1278" i="10" s="1"/>
  <c r="T1278" i="10" a="1"/>
  <c r="T1278" i="10" s="1"/>
  <c r="Y1278" i="10" a="1"/>
  <c r="Y1278" i="10" s="1"/>
  <c r="S1338" i="10"/>
  <c r="U1278" i="10" a="1"/>
  <c r="U1278" i="10" s="1"/>
  <c r="W1278" i="10" a="1"/>
  <c r="W1278" i="10" s="1"/>
  <c r="AC1278" i="10" a="1"/>
  <c r="AC1278" i="10" s="1"/>
  <c r="AA1278" i="10" a="1"/>
  <c r="AA1278" i="10" s="1"/>
  <c r="AC1313" i="10" a="1"/>
  <c r="AC1313" i="10" s="1"/>
  <c r="X1313" i="10" a="1"/>
  <c r="X1313" i="10" s="1"/>
  <c r="W1313" i="10" a="1"/>
  <c r="W1313" i="10" s="1"/>
  <c r="Z1313" i="10" a="1"/>
  <c r="Z1313" i="10" s="1"/>
  <c r="V1313" i="10" a="1"/>
  <c r="V1313" i="10" s="1"/>
  <c r="U1313" i="10" a="1"/>
  <c r="U1313" i="10" s="1"/>
  <c r="T1313" i="10" a="1"/>
  <c r="T1313" i="10" s="1"/>
  <c r="AB1313" i="10" a="1"/>
  <c r="AB1313" i="10" s="1"/>
  <c r="AA1313" i="10" a="1"/>
  <c r="AA1313" i="10" s="1"/>
  <c r="S1373" i="10"/>
  <c r="Y1313" i="10" a="1"/>
  <c r="Y1313" i="10" s="1"/>
  <c r="CA505" i="22" a="1"/>
  <c r="CA505" i="22" s="1"/>
  <c r="CF505" i="22" a="1"/>
  <c r="CF505" i="22" s="1"/>
  <c r="BZ505" i="22" a="1"/>
  <c r="BZ505" i="22" s="1"/>
  <c r="BK577" i="22" s="1" a="1"/>
  <c r="BK577" i="22" s="1"/>
  <c r="CE505" i="22" a="1"/>
  <c r="CE505" i="22" s="1"/>
  <c r="BW505" i="22" a="1"/>
  <c r="BW505" i="22" s="1"/>
  <c r="BH577" i="22" s="1" a="1"/>
  <c r="BH577" i="22" s="1"/>
  <c r="BV529" i="22"/>
  <c r="CB505" i="22" a="1"/>
  <c r="CB505" i="22" s="1"/>
  <c r="BY505" i="22" a="1"/>
  <c r="BY505" i="22" s="1"/>
  <c r="BJ577" i="22" s="1" a="1"/>
  <c r="BJ577" i="22" s="1"/>
  <c r="BX505" i="22" a="1"/>
  <c r="BX505" i="22" s="1"/>
  <c r="BI577" i="22" s="1" a="1"/>
  <c r="BI577" i="22" s="1"/>
  <c r="CD505" i="22" a="1"/>
  <c r="CD505" i="22" s="1"/>
  <c r="CC505" i="22" a="1"/>
  <c r="CC505" i="22" s="1"/>
  <c r="O84" i="9"/>
  <c r="N84" i="9"/>
  <c r="M84" i="9"/>
  <c r="D88" i="9"/>
  <c r="CA516" i="22" a="1"/>
  <c r="CA516" i="22" s="1"/>
  <c r="CF516" i="22" a="1"/>
  <c r="CF516" i="22" s="1"/>
  <c r="BZ516" i="22" a="1"/>
  <c r="BZ516" i="22" s="1"/>
  <c r="CE516" i="22" a="1"/>
  <c r="CE516" i="22" s="1"/>
  <c r="BW516" i="22" a="1"/>
  <c r="BW516" i="22" s="1"/>
  <c r="BV540" i="22"/>
  <c r="CB516" i="22" a="1"/>
  <c r="CB516" i="22" s="1"/>
  <c r="CD516" i="22" a="1"/>
  <c r="CD516" i="22" s="1"/>
  <c r="CC516" i="22" a="1"/>
  <c r="CC516" i="22" s="1"/>
  <c r="BY516" i="22" a="1"/>
  <c r="BY516" i="22" s="1"/>
  <c r="BX516" i="22" a="1"/>
  <c r="BX516" i="22" s="1"/>
  <c r="S1326" i="10"/>
  <c r="Z1266" i="10" a="1"/>
  <c r="Z1266" i="10" s="1"/>
  <c r="V1266" i="10" a="1"/>
  <c r="V1266" i="10" s="1"/>
  <c r="AB1266" i="10" a="1"/>
  <c r="AB1266" i="10" s="1"/>
  <c r="X1266" i="10" a="1"/>
  <c r="X1266" i="10" s="1"/>
  <c r="T1266" i="10" a="1"/>
  <c r="T1266" i="10" s="1"/>
  <c r="AC1266" i="10" a="1"/>
  <c r="AC1266" i="10" s="1"/>
  <c r="W1266" i="10" a="1"/>
  <c r="W1266" i="10" s="1"/>
  <c r="U1266" i="10" a="1"/>
  <c r="U1266" i="10" s="1"/>
  <c r="Y1266" i="10" a="1"/>
  <c r="Y1266" i="10" s="1"/>
  <c r="AA1266" i="10" a="1"/>
  <c r="AA1266" i="10" s="1"/>
  <c r="B24" i="14"/>
  <c r="C24" i="14" s="1"/>
  <c r="B24" i="13"/>
  <c r="C24" i="13" s="1"/>
  <c r="E24" i="13" s="1"/>
  <c r="N25" i="15" s="1"/>
  <c r="B24" i="12"/>
  <c r="C24" i="12" s="1"/>
  <c r="L24" i="5" s="1"/>
  <c r="M24" i="5" s="1"/>
  <c r="B24" i="1"/>
  <c r="D24" i="1" s="1"/>
  <c r="I26" i="4"/>
  <c r="B25" i="4"/>
  <c r="M23" i="15"/>
  <c r="K23" i="15"/>
  <c r="N23" i="5"/>
  <c r="O54" i="5" s="1"/>
  <c r="I23" i="16"/>
  <c r="N23" i="16" s="1"/>
  <c r="D30" i="17"/>
  <c r="AW23" i="22"/>
  <c r="AX23" i="22" s="1"/>
  <c r="H23" i="28"/>
  <c r="H23" i="14"/>
  <c r="F23" i="14"/>
  <c r="J23" i="14"/>
  <c r="E23" i="14"/>
  <c r="I23" i="14"/>
  <c r="G23" i="14"/>
  <c r="CA490" i="22" a="1"/>
  <c r="CA490" i="22" s="1"/>
  <c r="CF490" i="22" a="1"/>
  <c r="CF490" i="22" s="1"/>
  <c r="BZ490" i="22" a="1"/>
  <c r="BZ490" i="22" s="1"/>
  <c r="BK562" i="22" s="1" a="1"/>
  <c r="BK562" i="22" s="1"/>
  <c r="CE490" i="22" a="1"/>
  <c r="CE490" i="22" s="1"/>
  <c r="BW490" i="22" a="1"/>
  <c r="BW490" i="22" s="1"/>
  <c r="BH562" i="22" s="1" a="1"/>
  <c r="BH562" i="22" s="1"/>
  <c r="BV514" i="22"/>
  <c r="CB490" i="22" a="1"/>
  <c r="CB490" i="22" s="1"/>
  <c r="CD490" i="22" a="1"/>
  <c r="CD490" i="22" s="1"/>
  <c r="CC490" i="22" a="1"/>
  <c r="CC490" i="22" s="1"/>
  <c r="BY490" i="22" a="1"/>
  <c r="BY490" i="22" s="1"/>
  <c r="BJ562" i="22" s="1" a="1"/>
  <c r="BJ562" i="22" s="1"/>
  <c r="BX490" i="22" a="1"/>
  <c r="BX490" i="22" s="1"/>
  <c r="BI562" i="22" s="1" a="1"/>
  <c r="BI562" i="22" s="1"/>
  <c r="Q90" i="9"/>
  <c r="E94" i="9"/>
  <c r="J4" i="15"/>
  <c r="D5" i="15"/>
  <c r="Q88" i="9"/>
  <c r="P88" i="9"/>
  <c r="E92" i="9"/>
  <c r="R88" i="9"/>
  <c r="S1277" i="10"/>
  <c r="AB1217" i="10" a="1"/>
  <c r="AB1217" i="10" s="1"/>
  <c r="X1217" i="10" a="1"/>
  <c r="X1217" i="10" s="1"/>
  <c r="T1217" i="10" a="1"/>
  <c r="T1217" i="10" s="1"/>
  <c r="AA1217" i="10" a="1"/>
  <c r="AA1217" i="10" s="1"/>
  <c r="W1217" i="10" a="1"/>
  <c r="W1217" i="10" s="1"/>
  <c r="AC1217" i="10" a="1"/>
  <c r="AC1217" i="10" s="1"/>
  <c r="Y1217" i="10" a="1"/>
  <c r="Y1217" i="10" s="1"/>
  <c r="U1217" i="10" a="1"/>
  <c r="U1217" i="10" s="1"/>
  <c r="Z1217" i="10" a="1"/>
  <c r="Z1217" i="10" s="1"/>
  <c r="V1217" i="10" a="1"/>
  <c r="V1217" i="10" s="1"/>
  <c r="AA1216" i="10" a="1"/>
  <c r="AA1216" i="10" s="1"/>
  <c r="W1216" i="10" a="1"/>
  <c r="W1216" i="10" s="1"/>
  <c r="Z1216" i="10" a="1"/>
  <c r="Z1216" i="10" s="1"/>
  <c r="V1216" i="10" a="1"/>
  <c r="V1216" i="10" s="1"/>
  <c r="AB1216" i="10" a="1"/>
  <c r="AB1216" i="10" s="1"/>
  <c r="X1216" i="10" a="1"/>
  <c r="X1216" i="10" s="1"/>
  <c r="T1216" i="10" a="1"/>
  <c r="T1216" i="10" s="1"/>
  <c r="AC1216" i="10" a="1"/>
  <c r="AC1216" i="10" s="1"/>
  <c r="U1216" i="10" a="1"/>
  <c r="U1216" i="10" s="1"/>
  <c r="S1276" i="10"/>
  <c r="Y1216" i="10" a="1"/>
  <c r="Y1216" i="10" s="1"/>
  <c r="J23" i="5"/>
  <c r="K23" i="5" s="1"/>
  <c r="F24" i="5"/>
  <c r="AA1208" i="10" a="1"/>
  <c r="AA1208" i="10" s="1"/>
  <c r="W1208" i="10" a="1"/>
  <c r="W1208" i="10" s="1"/>
  <c r="S1268" i="10"/>
  <c r="Z1208" i="10" a="1"/>
  <c r="Z1208" i="10" s="1"/>
  <c r="V1208" i="10" a="1"/>
  <c r="V1208" i="10" s="1"/>
  <c r="AB1208" i="10" a="1"/>
  <c r="AB1208" i="10" s="1"/>
  <c r="X1208" i="10" a="1"/>
  <c r="X1208" i="10" s="1"/>
  <c r="T1208" i="10" a="1"/>
  <c r="T1208" i="10" s="1"/>
  <c r="AC1208" i="10" a="1"/>
  <c r="AC1208" i="10" s="1"/>
  <c r="U1208" i="10" a="1"/>
  <c r="U1208" i="10" s="1"/>
  <c r="Y1208" i="10" a="1"/>
  <c r="Y1208" i="10" s="1"/>
  <c r="M85" i="9"/>
  <c r="D89" i="9"/>
  <c r="N85" i="9"/>
  <c r="BK1670" i="22" a="1"/>
  <c r="BK1670" i="22" s="1"/>
  <c r="BJ1670" i="22" a="1"/>
  <c r="BJ1670" i="22" s="1"/>
  <c r="BH1670" i="22" a="1"/>
  <c r="BH1670" i="22" s="1"/>
  <c r="BI1670" i="22" a="1"/>
  <c r="BI1670" i="22" s="1"/>
  <c r="BG1142" i="22"/>
  <c r="BG590" i="22"/>
  <c r="BH566" i="22" a="1"/>
  <c r="BH566" i="22" s="1"/>
  <c r="BJ566" i="22" a="1"/>
  <c r="BJ566" i="22" s="1"/>
  <c r="BK566" i="22" a="1"/>
  <c r="BK566" i="22" s="1"/>
  <c r="BI566" i="22" a="1"/>
  <c r="BI566" i="22" s="1"/>
  <c r="BG1694" i="22"/>
  <c r="BH1118" i="22" a="1"/>
  <c r="BH1118" i="22" s="1"/>
  <c r="BJ1118" i="22" a="1"/>
  <c r="BJ1118" i="22" s="1"/>
  <c r="BK1118" i="22" a="1"/>
  <c r="BK1118" i="22" s="1"/>
  <c r="BI1118" i="22" a="1"/>
  <c r="BI1118" i="22" s="1"/>
  <c r="AM26" i="9"/>
  <c r="AQ26" i="9" s="1"/>
  <c r="AU26" i="9" s="1"/>
  <c r="AY26" i="9" s="1"/>
  <c r="S1306" i="10"/>
  <c r="Z1246" i="10" a="1"/>
  <c r="Z1246" i="10" s="1"/>
  <c r="V1246" i="10" a="1"/>
  <c r="V1246" i="10" s="1"/>
  <c r="AB1246" i="10" a="1"/>
  <c r="AB1246" i="10" s="1"/>
  <c r="X1246" i="10" a="1"/>
  <c r="X1246" i="10" s="1"/>
  <c r="T1246" i="10" a="1"/>
  <c r="T1246" i="10" s="1"/>
  <c r="Y1246" i="10" a="1"/>
  <c r="Y1246" i="10" s="1"/>
  <c r="U1246" i="10" a="1"/>
  <c r="U1246" i="10" s="1"/>
  <c r="AC1246" i="10" a="1"/>
  <c r="AC1246" i="10" s="1"/>
  <c r="AA1246" i="10" a="1"/>
  <c r="AA1246" i="10" s="1"/>
  <c r="W1246" i="10" a="1"/>
  <c r="W1246" i="10" s="1"/>
  <c r="D22" i="16" l="1"/>
  <c r="I21" i="11" s="1"/>
  <c r="D20" i="11"/>
  <c r="B20" i="11"/>
  <c r="C20" i="11" s="1"/>
  <c r="I69" i="33"/>
  <c r="B68" i="33"/>
  <c r="O23" i="15"/>
  <c r="F22" i="15"/>
  <c r="AP23" i="29"/>
  <c r="AQ22" i="29"/>
  <c r="AB22" i="9" s="1"/>
  <c r="AR22" i="29"/>
  <c r="AC22" i="9" s="1"/>
  <c r="Y24" i="25"/>
  <c r="Z24" i="25" s="1"/>
  <c r="AO24" i="29"/>
  <c r="AD2082" i="25"/>
  <c r="AF67" i="25"/>
  <c r="AE67" i="25"/>
  <c r="AG67" i="25" s="1"/>
  <c r="P90" i="9"/>
  <c r="W22" i="9"/>
  <c r="X21" i="9"/>
  <c r="Z22" i="9"/>
  <c r="AA21" i="9"/>
  <c r="V85" i="9"/>
  <c r="I89" i="9"/>
  <c r="Y85" i="9"/>
  <c r="Y86" i="9"/>
  <c r="V86" i="9"/>
  <c r="V83" i="9"/>
  <c r="Y83" i="9"/>
  <c r="V84" i="9"/>
  <c r="Y84" i="9"/>
  <c r="H118" i="20"/>
  <c r="H81" i="16" s="1"/>
  <c r="H78" i="16"/>
  <c r="D21" i="11"/>
  <c r="B21" i="11"/>
  <c r="C21" i="11" s="1"/>
  <c r="E23" i="15"/>
  <c r="B23" i="16"/>
  <c r="E22" i="11" s="1"/>
  <c r="C23" i="16"/>
  <c r="F22" i="11" s="1"/>
  <c r="D23" i="16"/>
  <c r="I22" i="11" s="1"/>
  <c r="E23" i="16"/>
  <c r="J22" i="11" s="1"/>
  <c r="P22" i="5"/>
  <c r="Q21" i="5"/>
  <c r="F24" i="13"/>
  <c r="I23" i="28"/>
  <c r="H67" i="15"/>
  <c r="H68" i="15" s="1"/>
  <c r="H69" i="15" s="1"/>
  <c r="H70" i="15" s="1"/>
  <c r="AV22" i="9"/>
  <c r="O77" i="9"/>
  <c r="G77" i="15" s="1"/>
  <c r="AR23" i="9"/>
  <c r="L80" i="9"/>
  <c r="G80" i="15" s="1"/>
  <c r="AZ21" i="9"/>
  <c r="U71" i="9" s="1"/>
  <c r="G71" i="15" s="1"/>
  <c r="R74" i="9"/>
  <c r="G74" i="15" s="1"/>
  <c r="S1366" i="10"/>
  <c r="AA1306" i="10" a="1"/>
  <c r="AA1306" i="10" s="1"/>
  <c r="W1306" i="10" a="1"/>
  <c r="W1306" i="10" s="1"/>
  <c r="Z1306" i="10" a="1"/>
  <c r="Z1306" i="10" s="1"/>
  <c r="V1306" i="10" a="1"/>
  <c r="V1306" i="10" s="1"/>
  <c r="AB1306" i="10" a="1"/>
  <c r="AB1306" i="10" s="1"/>
  <c r="X1306" i="10" a="1"/>
  <c r="X1306" i="10" s="1"/>
  <c r="T1306" i="10" a="1"/>
  <c r="T1306" i="10" s="1"/>
  <c r="Y1306" i="10" a="1"/>
  <c r="Y1306" i="10" s="1"/>
  <c r="AC1306" i="10" a="1"/>
  <c r="AC1306" i="10" s="1"/>
  <c r="U1306" i="10" a="1"/>
  <c r="U1306" i="10" s="1"/>
  <c r="AM27" i="9"/>
  <c r="AQ27" i="9" s="1"/>
  <c r="AU27" i="9" s="1"/>
  <c r="AY27" i="9" s="1"/>
  <c r="AM28" i="9"/>
  <c r="AQ28" i="9" s="1"/>
  <c r="AU28" i="9" s="1"/>
  <c r="AY28" i="9" s="1"/>
  <c r="BK1694" i="22" a="1"/>
  <c r="BK1694" i="22" s="1"/>
  <c r="BH1694" i="22" a="1"/>
  <c r="BH1694" i="22" s="1"/>
  <c r="BI1694" i="22" a="1"/>
  <c r="BI1694" i="22" s="1"/>
  <c r="BJ1694" i="22" a="1"/>
  <c r="BJ1694" i="22" s="1"/>
  <c r="BG1166" i="22"/>
  <c r="BG614" i="22"/>
  <c r="BJ590" i="22" a="1"/>
  <c r="BJ590" i="22" s="1"/>
  <c r="BI590" i="22" a="1"/>
  <c r="BI590" i="22" s="1"/>
  <c r="BK590" i="22" a="1"/>
  <c r="BK590" i="22" s="1"/>
  <c r="BH590" i="22" a="1"/>
  <c r="BH590" i="22" s="1"/>
  <c r="BG1718" i="22"/>
  <c r="BH1142" i="22" a="1"/>
  <c r="BH1142" i="22" s="1"/>
  <c r="BJ1142" i="22" a="1"/>
  <c r="BJ1142" i="22" s="1"/>
  <c r="BK1142" i="22" a="1"/>
  <c r="BK1142" i="22" s="1"/>
  <c r="BI1142" i="22" a="1"/>
  <c r="BI1142" i="22" s="1"/>
  <c r="M89" i="9"/>
  <c r="D93" i="9"/>
  <c r="N89" i="9"/>
  <c r="S1328" i="10"/>
  <c r="AB1268" i="10" a="1"/>
  <c r="AB1268" i="10" s="1"/>
  <c r="X1268" i="10" a="1"/>
  <c r="X1268" i="10" s="1"/>
  <c r="T1268" i="10" a="1"/>
  <c r="T1268" i="10" s="1"/>
  <c r="Z1268" i="10" a="1"/>
  <c r="Z1268" i="10" s="1"/>
  <c r="V1268" i="10" a="1"/>
  <c r="V1268" i="10" s="1"/>
  <c r="AA1268" i="10" a="1"/>
  <c r="AA1268" i="10" s="1"/>
  <c r="U1268" i="10" a="1"/>
  <c r="U1268" i="10" s="1"/>
  <c r="Y1268" i="10" a="1"/>
  <c r="Y1268" i="10" s="1"/>
  <c r="AC1268" i="10" a="1"/>
  <c r="AC1268" i="10" s="1"/>
  <c r="W1268" i="10" a="1"/>
  <c r="W1268" i="10" s="1"/>
  <c r="J24" i="5"/>
  <c r="K24" i="5" s="1"/>
  <c r="F25" i="5"/>
  <c r="AB1276" i="10" a="1"/>
  <c r="AB1276" i="10" s="1"/>
  <c r="X1276" i="10" a="1"/>
  <c r="X1276" i="10" s="1"/>
  <c r="T1276" i="10" a="1"/>
  <c r="T1276" i="10" s="1"/>
  <c r="Z1276" i="10" a="1"/>
  <c r="Z1276" i="10" s="1"/>
  <c r="V1276" i="10" a="1"/>
  <c r="V1276" i="10" s="1"/>
  <c r="AC1276" i="10" a="1"/>
  <c r="AC1276" i="10" s="1"/>
  <c r="AA1276" i="10" a="1"/>
  <c r="AA1276" i="10" s="1"/>
  <c r="U1276" i="10" a="1"/>
  <c r="U1276" i="10" s="1"/>
  <c r="Y1276" i="10" a="1"/>
  <c r="Y1276" i="10" s="1"/>
  <c r="W1276" i="10" a="1"/>
  <c r="W1276" i="10" s="1"/>
  <c r="S1336" i="10"/>
  <c r="AC1277" i="10" a="1"/>
  <c r="AC1277" i="10" s="1"/>
  <c r="Y1277" i="10" a="1"/>
  <c r="Y1277" i="10" s="1"/>
  <c r="U1277" i="10" a="1"/>
  <c r="U1277" i="10" s="1"/>
  <c r="AA1277" i="10" a="1"/>
  <c r="AA1277" i="10" s="1"/>
  <c r="W1277" i="10" a="1"/>
  <c r="W1277" i="10" s="1"/>
  <c r="X1277" i="10" a="1"/>
  <c r="X1277" i="10" s="1"/>
  <c r="AB1277" i="10" a="1"/>
  <c r="AB1277" i="10" s="1"/>
  <c r="V1277" i="10" a="1"/>
  <c r="V1277" i="10" s="1"/>
  <c r="S1337" i="10"/>
  <c r="Z1277" i="10" a="1"/>
  <c r="Z1277" i="10" s="1"/>
  <c r="T1277" i="10" a="1"/>
  <c r="T1277" i="10" s="1"/>
  <c r="E96" i="9"/>
  <c r="D6" i="15"/>
  <c r="J5" i="15"/>
  <c r="P5" i="15" s="1"/>
  <c r="Q94" i="9"/>
  <c r="E98" i="9"/>
  <c r="CA514" i="22" a="1"/>
  <c r="CA514" i="22" s="1"/>
  <c r="CF514" i="22" a="1"/>
  <c r="CF514" i="22" s="1"/>
  <c r="BZ514" i="22" a="1"/>
  <c r="BZ514" i="22" s="1"/>
  <c r="BK586" i="22" s="1" a="1"/>
  <c r="BK586" i="22" s="1"/>
  <c r="CE514" i="22" a="1"/>
  <c r="CE514" i="22" s="1"/>
  <c r="BW514" i="22" a="1"/>
  <c r="BW514" i="22" s="1"/>
  <c r="BV538" i="22"/>
  <c r="CB514" i="22" a="1"/>
  <c r="CB514" i="22" s="1"/>
  <c r="CD514" i="22" a="1"/>
  <c r="CD514" i="22" s="1"/>
  <c r="CC514" i="22" a="1"/>
  <c r="CC514" i="22" s="1"/>
  <c r="BY514" i="22" a="1"/>
  <c r="BY514" i="22" s="1"/>
  <c r="BX514" i="22" a="1"/>
  <c r="BX514" i="22" s="1"/>
  <c r="B25" i="14"/>
  <c r="C25" i="14" s="1"/>
  <c r="B25" i="12"/>
  <c r="C25" i="12" s="1"/>
  <c r="L25" i="5" s="1"/>
  <c r="B25" i="13"/>
  <c r="C25" i="13" s="1"/>
  <c r="E25" i="13" s="1"/>
  <c r="N26" i="15" s="1"/>
  <c r="B25" i="1"/>
  <c r="D25" i="1" s="1"/>
  <c r="I27" i="4"/>
  <c r="B26" i="4"/>
  <c r="I24" i="16"/>
  <c r="N24" i="16" s="1"/>
  <c r="N24" i="5"/>
  <c r="O55" i="5" s="1"/>
  <c r="K24" i="15"/>
  <c r="D31" i="17"/>
  <c r="E31" i="17" s="1"/>
  <c r="M24" i="15"/>
  <c r="AW24" i="22"/>
  <c r="AX24" i="22" s="1"/>
  <c r="H24" i="28"/>
  <c r="J24" i="14"/>
  <c r="H24" i="14"/>
  <c r="I24" i="14"/>
  <c r="G24" i="14"/>
  <c r="F24" i="14"/>
  <c r="E24" i="14"/>
  <c r="S1386" i="10"/>
  <c r="T1326" i="10" a="1"/>
  <c r="T1326" i="10" s="1"/>
  <c r="Y1326" i="10" a="1"/>
  <c r="Y1326" i="10" s="1"/>
  <c r="X1326" i="10" a="1"/>
  <c r="X1326" i="10" s="1"/>
  <c r="AA1326" i="10" a="1"/>
  <c r="AA1326" i="10" s="1"/>
  <c r="AB1326" i="10" a="1"/>
  <c r="AB1326" i="10" s="1"/>
  <c r="Z1326" i="10" a="1"/>
  <c r="Z1326" i="10" s="1"/>
  <c r="W1326" i="10" a="1"/>
  <c r="W1326" i="10" s="1"/>
  <c r="U1326" i="10" a="1"/>
  <c r="U1326" i="10" s="1"/>
  <c r="AC1326" i="10" a="1"/>
  <c r="AC1326" i="10" s="1"/>
  <c r="V1326" i="10" a="1"/>
  <c r="V1326" i="10" s="1"/>
  <c r="CA540" i="22" a="1"/>
  <c r="CA540" i="22" s="1"/>
  <c r="CF540" i="22" a="1"/>
  <c r="CF540" i="22" s="1"/>
  <c r="BZ540" i="22" a="1"/>
  <c r="BZ540" i="22" s="1"/>
  <c r="CE540" i="22" a="1"/>
  <c r="CE540" i="22" s="1"/>
  <c r="BW540" i="22" a="1"/>
  <c r="BW540" i="22" s="1"/>
  <c r="BV564" i="22"/>
  <c r="CB540" i="22" a="1"/>
  <c r="CB540" i="22" s="1"/>
  <c r="CD540" i="22" a="1"/>
  <c r="CD540" i="22" s="1"/>
  <c r="CC540" i="22" a="1"/>
  <c r="CC540" i="22" s="1"/>
  <c r="BY540" i="22" a="1"/>
  <c r="BY540" i="22" s="1"/>
  <c r="BX540" i="22" a="1"/>
  <c r="BX540" i="22" s="1"/>
  <c r="O88" i="9"/>
  <c r="N88" i="9"/>
  <c r="M88" i="9"/>
  <c r="D92" i="9"/>
  <c r="CA529" i="22" a="1"/>
  <c r="CA529" i="22" s="1"/>
  <c r="CF529" i="22" a="1"/>
  <c r="CF529" i="22" s="1"/>
  <c r="BZ529" i="22" a="1"/>
  <c r="BZ529" i="22" s="1"/>
  <c r="CE529" i="22" a="1"/>
  <c r="CE529" i="22" s="1"/>
  <c r="BW529" i="22" a="1"/>
  <c r="BW529" i="22" s="1"/>
  <c r="BV553" i="22"/>
  <c r="CB529" i="22" a="1"/>
  <c r="CB529" i="22" s="1"/>
  <c r="BY529" i="22" a="1"/>
  <c r="BY529" i="22" s="1"/>
  <c r="BX529" i="22" a="1"/>
  <c r="BX529" i="22" s="1"/>
  <c r="CD529" i="22" a="1"/>
  <c r="CD529" i="22" s="1"/>
  <c r="CC529" i="22" a="1"/>
  <c r="CC529" i="22" s="1"/>
  <c r="Z1373" i="10" a="1"/>
  <c r="Z1373" i="10" s="1"/>
  <c r="V1373" i="10" a="1"/>
  <c r="V1373" i="10" s="1"/>
  <c r="S1433" i="10"/>
  <c r="AB1373" i="10" a="1"/>
  <c r="AB1373" i="10" s="1"/>
  <c r="U1373" i="10" a="1"/>
  <c r="U1373" i="10" s="1"/>
  <c r="AA1373" i="10" a="1"/>
  <c r="AA1373" i="10" s="1"/>
  <c r="T1373" i="10" a="1"/>
  <c r="T1373" i="10" s="1"/>
  <c r="X1373" i="10" a="1"/>
  <c r="X1373" i="10" s="1"/>
  <c r="AC1373" i="10" a="1"/>
  <c r="AC1373" i="10" s="1"/>
  <c r="Y1373" i="10" a="1"/>
  <c r="Y1373" i="10" s="1"/>
  <c r="W1373" i="10" a="1"/>
  <c r="W1373" i="10" s="1"/>
  <c r="S1398" i="10"/>
  <c r="AA1338" i="10" a="1"/>
  <c r="AA1338" i="10" s="1"/>
  <c r="Z1338" i="10" a="1"/>
  <c r="Z1338" i="10" s="1"/>
  <c r="U1338" i="10" a="1"/>
  <c r="U1338" i="10" s="1"/>
  <c r="T1338" i="10" a="1"/>
  <c r="T1338" i="10" s="1"/>
  <c r="AB1338" i="10" a="1"/>
  <c r="AB1338" i="10" s="1"/>
  <c r="W1338" i="10" a="1"/>
  <c r="W1338" i="10" s="1"/>
  <c r="X1338" i="10" a="1"/>
  <c r="X1338" i="10" s="1"/>
  <c r="V1338" i="10" a="1"/>
  <c r="V1338" i="10" s="1"/>
  <c r="Y1338" i="10" a="1"/>
  <c r="Y1338" i="10" s="1"/>
  <c r="AC1338" i="10" a="1"/>
  <c r="AC1338" i="10" s="1"/>
  <c r="AB1291" i="10" a="1"/>
  <c r="AB1291" i="10" s="1"/>
  <c r="X1291" i="10" a="1"/>
  <c r="X1291" i="10" s="1"/>
  <c r="T1291" i="10" a="1"/>
  <c r="T1291" i="10" s="1"/>
  <c r="AA1291" i="10" a="1"/>
  <c r="AA1291" i="10" s="1"/>
  <c r="W1291" i="10" a="1"/>
  <c r="W1291" i="10" s="1"/>
  <c r="AC1291" i="10" a="1"/>
  <c r="AC1291" i="10" s="1"/>
  <c r="Y1291" i="10" a="1"/>
  <c r="Y1291" i="10" s="1"/>
  <c r="U1291" i="10" a="1"/>
  <c r="U1291" i="10" s="1"/>
  <c r="V1291" i="10" a="1"/>
  <c r="V1291" i="10" s="1"/>
  <c r="S1351" i="10"/>
  <c r="Z1291" i="10" a="1"/>
  <c r="Z1291" i="10" s="1"/>
  <c r="AB1363" i="10" a="1"/>
  <c r="AB1363" i="10" s="1"/>
  <c r="X1363" i="10" a="1"/>
  <c r="X1363" i="10" s="1"/>
  <c r="T1363" i="10" a="1"/>
  <c r="T1363" i="10" s="1"/>
  <c r="W1363" i="10" a="1"/>
  <c r="W1363" i="10" s="1"/>
  <c r="AC1363" i="10" a="1"/>
  <c r="AC1363" i="10" s="1"/>
  <c r="V1363" i="10" a="1"/>
  <c r="V1363" i="10" s="1"/>
  <c r="Y1363" i="10" a="1"/>
  <c r="Y1363" i="10" s="1"/>
  <c r="S1423" i="10"/>
  <c r="AA1363" i="10" a="1"/>
  <c r="AA1363" i="10" s="1"/>
  <c r="Z1363" i="10" a="1"/>
  <c r="Z1363" i="10" s="1"/>
  <c r="U1363" i="10" a="1"/>
  <c r="U1363" i="10" s="1"/>
  <c r="Z1293" i="10" a="1"/>
  <c r="Z1293" i="10" s="1"/>
  <c r="V1293" i="10" a="1"/>
  <c r="V1293" i="10" s="1"/>
  <c r="AC1293" i="10" a="1"/>
  <c r="AC1293" i="10" s="1"/>
  <c r="Y1293" i="10" a="1"/>
  <c r="Y1293" i="10" s="1"/>
  <c r="U1293" i="10" a="1"/>
  <c r="U1293" i="10" s="1"/>
  <c r="AA1293" i="10" a="1"/>
  <c r="AA1293" i="10" s="1"/>
  <c r="W1293" i="10" a="1"/>
  <c r="W1293" i="10" s="1"/>
  <c r="S1353" i="10"/>
  <c r="X1293" i="10" a="1"/>
  <c r="X1293" i="10" s="1"/>
  <c r="AB1293" i="10" a="1"/>
  <c r="AB1293" i="10" s="1"/>
  <c r="T1293" i="10" a="1"/>
  <c r="T1293" i="10" s="1"/>
  <c r="S1382" i="10"/>
  <c r="AA1322" i="10" a="1"/>
  <c r="AA1322" i="10" s="1"/>
  <c r="Z1322" i="10" a="1"/>
  <c r="Z1322" i="10" s="1"/>
  <c r="U1322" i="10" a="1"/>
  <c r="U1322" i="10" s="1"/>
  <c r="T1322" i="10" a="1"/>
  <c r="T1322" i="10" s="1"/>
  <c r="AB1322" i="10" a="1"/>
  <c r="AB1322" i="10" s="1"/>
  <c r="W1322" i="10" a="1"/>
  <c r="W1322" i="10" s="1"/>
  <c r="AC1322" i="10" a="1"/>
  <c r="AC1322" i="10" s="1"/>
  <c r="Y1322" i="10" a="1"/>
  <c r="Y1322" i="10" s="1"/>
  <c r="X1322" i="10" a="1"/>
  <c r="X1322" i="10" s="1"/>
  <c r="V1322" i="10" a="1"/>
  <c r="V1322" i="10" s="1"/>
  <c r="P44" i="26"/>
  <c r="O44" i="26"/>
  <c r="R44" i="26" s="1"/>
  <c r="M45" i="26"/>
  <c r="N44" i="26"/>
  <c r="Q44" i="26" s="1"/>
  <c r="T43" i="26"/>
  <c r="S43" i="26"/>
  <c r="Z1341" i="10" a="1"/>
  <c r="Z1341" i="10" s="1"/>
  <c r="Y1341" i="10" a="1"/>
  <c r="Y1341" i="10" s="1"/>
  <c r="T1341" i="10" a="1"/>
  <c r="T1341" i="10" s="1"/>
  <c r="S1401" i="10"/>
  <c r="AA1341" i="10" a="1"/>
  <c r="AA1341" i="10" s="1"/>
  <c r="V1341" i="10" a="1"/>
  <c r="V1341" i="10" s="1"/>
  <c r="W1341" i="10" a="1"/>
  <c r="W1341" i="10" s="1"/>
  <c r="U1341" i="10" a="1"/>
  <c r="U1341" i="10" s="1"/>
  <c r="AC1341" i="10" a="1"/>
  <c r="AC1341" i="10" s="1"/>
  <c r="AB1341" i="10" a="1"/>
  <c r="AB1341" i="10" s="1"/>
  <c r="X1341" i="10" a="1"/>
  <c r="X1341" i="10" s="1"/>
  <c r="AB1299" i="10" a="1"/>
  <c r="AB1299" i="10" s="1"/>
  <c r="X1299" i="10" a="1"/>
  <c r="X1299" i="10" s="1"/>
  <c r="T1299" i="10" a="1"/>
  <c r="T1299" i="10" s="1"/>
  <c r="AA1299" i="10" a="1"/>
  <c r="AA1299" i="10" s="1"/>
  <c r="W1299" i="10" a="1"/>
  <c r="W1299" i="10" s="1"/>
  <c r="AC1299" i="10" a="1"/>
  <c r="AC1299" i="10" s="1"/>
  <c r="Y1299" i="10" a="1"/>
  <c r="Y1299" i="10" s="1"/>
  <c r="U1299" i="10" a="1"/>
  <c r="U1299" i="10" s="1"/>
  <c r="V1299" i="10" a="1"/>
  <c r="V1299" i="10" s="1"/>
  <c r="S1359" i="10"/>
  <c r="Z1299" i="10" a="1"/>
  <c r="Z1299" i="10" s="1"/>
  <c r="BI1688" i="22" a="1"/>
  <c r="BI1688" i="22" s="1"/>
  <c r="BK1688" i="22" a="1"/>
  <c r="BK1688" i="22" s="1"/>
  <c r="BJ1688" i="22" a="1"/>
  <c r="BJ1688" i="22" s="1"/>
  <c r="BH1688" i="22" a="1"/>
  <c r="BH1688" i="22" s="1"/>
  <c r="BG1160" i="22"/>
  <c r="BG608" i="22"/>
  <c r="BH584" i="22" a="1"/>
  <c r="BH584" i="22" s="1"/>
  <c r="BJ584" i="22" a="1"/>
  <c r="BJ584" i="22" s="1"/>
  <c r="BI584" i="22" a="1"/>
  <c r="BI584" i="22" s="1"/>
  <c r="BK584" i="22" a="1"/>
  <c r="BK584" i="22" s="1"/>
  <c r="BG1712" i="22"/>
  <c r="BK1136" i="22" a="1"/>
  <c r="BK1136" i="22" s="1"/>
  <c r="BI1136" i="22" a="1"/>
  <c r="BI1136" i="22" s="1"/>
  <c r="BH1136" i="22" a="1"/>
  <c r="BH1136" i="22" s="1"/>
  <c r="BJ1136" i="22" a="1"/>
  <c r="BJ1136" i="22" s="1"/>
  <c r="BK1704" i="22" a="1"/>
  <c r="BK1704" i="22" s="1"/>
  <c r="BJ1704" i="22" a="1"/>
  <c r="BJ1704" i="22" s="1"/>
  <c r="BI1704" i="22" a="1"/>
  <c r="BI1704" i="22" s="1"/>
  <c r="BH1704" i="22" a="1"/>
  <c r="BH1704" i="22" s="1"/>
  <c r="BG1176" i="22"/>
  <c r="BG624" i="22"/>
  <c r="BG1728" i="22"/>
  <c r="BH1152" i="22" a="1"/>
  <c r="BH1152" i="22" s="1"/>
  <c r="BJ1152" i="22" a="1"/>
  <c r="BJ1152" i="22" s="1"/>
  <c r="BK1152" i="22" a="1"/>
  <c r="BK1152" i="22" s="1"/>
  <c r="BI1152" i="22" a="1"/>
  <c r="BI1152" i="22" s="1"/>
  <c r="L94" i="9"/>
  <c r="C98" i="9"/>
  <c r="K94" i="9"/>
  <c r="J94" i="9"/>
  <c r="AA1290" i="10" a="1"/>
  <c r="AA1290" i="10" s="1"/>
  <c r="W1290" i="10" a="1"/>
  <c r="W1290" i="10" s="1"/>
  <c r="Z1290" i="10" a="1"/>
  <c r="Z1290" i="10" s="1"/>
  <c r="V1290" i="10" a="1"/>
  <c r="V1290" i="10" s="1"/>
  <c r="S1350" i="10"/>
  <c r="AB1290" i="10" a="1"/>
  <c r="AB1290" i="10" s="1"/>
  <c r="X1290" i="10" a="1"/>
  <c r="X1290" i="10" s="1"/>
  <c r="T1290" i="10" a="1"/>
  <c r="T1290" i="10" s="1"/>
  <c r="Y1290" i="10" a="1"/>
  <c r="Y1290" i="10" s="1"/>
  <c r="AC1290" i="10" a="1"/>
  <c r="AC1290" i="10" s="1"/>
  <c r="U1290" i="10" a="1"/>
  <c r="U1290" i="10" s="1"/>
  <c r="CA549" i="22" a="1"/>
  <c r="CA549" i="22" s="1"/>
  <c r="CF549" i="22" a="1"/>
  <c r="CF549" i="22" s="1"/>
  <c r="BZ549" i="22" a="1"/>
  <c r="BZ549" i="22" s="1"/>
  <c r="CE549" i="22" a="1"/>
  <c r="CE549" i="22" s="1"/>
  <c r="CC549" i="22" a="1"/>
  <c r="CC549" i="22" s="1"/>
  <c r="BX549" i="22" a="1"/>
  <c r="BX549" i="22" s="1"/>
  <c r="BW549" i="22" a="1"/>
  <c r="BW549" i="22" s="1"/>
  <c r="BV573" i="22"/>
  <c r="CB549" i="22" a="1"/>
  <c r="CB549" i="22" s="1"/>
  <c r="CD549" i="22" a="1"/>
  <c r="CD549" i="22" s="1"/>
  <c r="BY549" i="22" a="1"/>
  <c r="BY549" i="22" s="1"/>
  <c r="AB1307" i="10" a="1"/>
  <c r="AB1307" i="10" s="1"/>
  <c r="X1307" i="10" a="1"/>
  <c r="X1307" i="10" s="1"/>
  <c r="T1307" i="10" a="1"/>
  <c r="T1307" i="10" s="1"/>
  <c r="AA1307" i="10" a="1"/>
  <c r="AA1307" i="10" s="1"/>
  <c r="W1307" i="10" a="1"/>
  <c r="W1307" i="10" s="1"/>
  <c r="S1367" i="10"/>
  <c r="AC1307" i="10" a="1"/>
  <c r="AC1307" i="10" s="1"/>
  <c r="Y1307" i="10" a="1"/>
  <c r="Y1307" i="10" s="1"/>
  <c r="U1307" i="10" a="1"/>
  <c r="U1307" i="10" s="1"/>
  <c r="V1307" i="10" a="1"/>
  <c r="V1307" i="10" s="1"/>
  <c r="Z1307" i="10" a="1"/>
  <c r="Z1307" i="10" s="1"/>
  <c r="AC1292" i="10" a="1"/>
  <c r="AC1292" i="10" s="1"/>
  <c r="Y1292" i="10" a="1"/>
  <c r="Y1292" i="10" s="1"/>
  <c r="U1292" i="10" a="1"/>
  <c r="U1292" i="10" s="1"/>
  <c r="AB1292" i="10" a="1"/>
  <c r="AB1292" i="10" s="1"/>
  <c r="X1292" i="10" a="1"/>
  <c r="X1292" i="10" s="1"/>
  <c r="T1292" i="10" a="1"/>
  <c r="T1292" i="10" s="1"/>
  <c r="Z1292" i="10" a="1"/>
  <c r="Z1292" i="10" s="1"/>
  <c r="V1292" i="10" a="1"/>
  <c r="V1292" i="10" s="1"/>
  <c r="AA1292" i="10" a="1"/>
  <c r="AA1292" i="10" s="1"/>
  <c r="S1352" i="10"/>
  <c r="W1292" i="10" a="1"/>
  <c r="W1292" i="10" s="1"/>
  <c r="E68" i="28"/>
  <c r="Z1301" i="10" a="1"/>
  <c r="Z1301" i="10" s="1"/>
  <c r="V1301" i="10" a="1"/>
  <c r="V1301" i="10" s="1"/>
  <c r="S1361" i="10"/>
  <c r="AC1301" i="10" a="1"/>
  <c r="AC1301" i="10" s="1"/>
  <c r="Y1301" i="10" a="1"/>
  <c r="Y1301" i="10" s="1"/>
  <c r="U1301" i="10" a="1"/>
  <c r="U1301" i="10" s="1"/>
  <c r="AA1301" i="10" a="1"/>
  <c r="AA1301" i="10" s="1"/>
  <c r="W1301" i="10" a="1"/>
  <c r="W1301" i="10" s="1"/>
  <c r="X1301" i="10" a="1"/>
  <c r="X1301" i="10" s="1"/>
  <c r="AB1301" i="10" a="1"/>
  <c r="AB1301" i="10" s="1"/>
  <c r="T1301" i="10" a="1"/>
  <c r="T1301" i="10" s="1"/>
  <c r="U1323" i="10" a="1"/>
  <c r="U1323" i="10" s="1"/>
  <c r="Z1323" i="10" a="1"/>
  <c r="Z1323" i="10" s="1"/>
  <c r="S1383" i="10"/>
  <c r="Y1323" i="10" a="1"/>
  <c r="Y1323" i="10" s="1"/>
  <c r="T1323" i="10" a="1"/>
  <c r="T1323" i="10" s="1"/>
  <c r="AB1323" i="10" a="1"/>
  <c r="AB1323" i="10" s="1"/>
  <c r="AC1323" i="10" a="1"/>
  <c r="AC1323" i="10" s="1"/>
  <c r="AA1323" i="10" a="1"/>
  <c r="AA1323" i="10" s="1"/>
  <c r="X1323" i="10" a="1"/>
  <c r="X1323" i="10" s="1"/>
  <c r="V1323" i="10" a="1"/>
  <c r="V1323" i="10" s="1"/>
  <c r="W1323" i="10" a="1"/>
  <c r="W1323" i="10" s="1"/>
  <c r="S1345" i="10"/>
  <c r="AC1285" i="10" a="1"/>
  <c r="AC1285" i="10" s="1"/>
  <c r="Y1285" i="10" a="1"/>
  <c r="Y1285" i="10" s="1"/>
  <c r="U1285" i="10" a="1"/>
  <c r="U1285" i="10" s="1"/>
  <c r="AA1285" i="10" a="1"/>
  <c r="AA1285" i="10" s="1"/>
  <c r="W1285" i="10" a="1"/>
  <c r="W1285" i="10" s="1"/>
  <c r="Z1285" i="10" a="1"/>
  <c r="Z1285" i="10" s="1"/>
  <c r="X1285" i="10" a="1"/>
  <c r="X1285" i="10" s="1"/>
  <c r="AB1285" i="10" a="1"/>
  <c r="AB1285" i="10" s="1"/>
  <c r="V1285" i="10" a="1"/>
  <c r="V1285" i="10" s="1"/>
  <c r="T1285" i="10" a="1"/>
  <c r="T1285" i="10" s="1"/>
  <c r="BI1703" i="22" a="1"/>
  <c r="BI1703" i="22" s="1"/>
  <c r="BH1703" i="22" a="1"/>
  <c r="BH1703" i="22" s="1"/>
  <c r="BK1703" i="22" a="1"/>
  <c r="BK1703" i="22" s="1"/>
  <c r="BJ1703" i="22" a="1"/>
  <c r="BJ1703" i="22" s="1"/>
  <c r="BG1175" i="22"/>
  <c r="BG623" i="22"/>
  <c r="BG1727" i="22"/>
  <c r="BJ1151" i="22" a="1"/>
  <c r="BJ1151" i="22" s="1"/>
  <c r="BH1151" i="22" a="1"/>
  <c r="BH1151" i="22" s="1"/>
  <c r="BI1151" i="22" a="1"/>
  <c r="BI1151" i="22" s="1"/>
  <c r="BK1151" i="22" a="1"/>
  <c r="BK1151" i="22" s="1"/>
  <c r="BJ1690" i="22" a="1"/>
  <c r="BJ1690" i="22" s="1"/>
  <c r="BH1690" i="22" a="1"/>
  <c r="BH1690" i="22" s="1"/>
  <c r="BK1690" i="22" a="1"/>
  <c r="BK1690" i="22" s="1"/>
  <c r="BI1690" i="22" a="1"/>
  <c r="BI1690" i="22" s="1"/>
  <c r="BG1162" i="22"/>
  <c r="BG610" i="22"/>
  <c r="BH586" i="22" a="1"/>
  <c r="BH586" i="22" s="1"/>
  <c r="BJ586" i="22" a="1"/>
  <c r="BJ586" i="22" s="1"/>
  <c r="BI586" i="22" a="1"/>
  <c r="BI586" i="22" s="1"/>
  <c r="BG1714" i="22"/>
  <c r="BI1138" i="22" a="1"/>
  <c r="BI1138" i="22" s="1"/>
  <c r="BH1138" i="22" a="1"/>
  <c r="BH1138" i="22" s="1"/>
  <c r="BJ1138" i="22" a="1"/>
  <c r="BJ1138" i="22" s="1"/>
  <c r="BK1138" i="22" a="1"/>
  <c r="BK1138" i="22" s="1"/>
  <c r="S1436" i="10"/>
  <c r="AC1376" i="10" a="1"/>
  <c r="AC1376" i="10" s="1"/>
  <c r="Y1376" i="10" a="1"/>
  <c r="Y1376" i="10" s="1"/>
  <c r="U1376" i="10" a="1"/>
  <c r="U1376" i="10" s="1"/>
  <c r="AA1376" i="10" a="1"/>
  <c r="AA1376" i="10" s="1"/>
  <c r="T1376" i="10" a="1"/>
  <c r="T1376" i="10" s="1"/>
  <c r="Z1376" i="10" a="1"/>
  <c r="Z1376" i="10" s="1"/>
  <c r="W1376" i="10" a="1"/>
  <c r="W1376" i="10" s="1"/>
  <c r="AB1376" i="10" a="1"/>
  <c r="AB1376" i="10" s="1"/>
  <c r="X1376" i="10" a="1"/>
  <c r="X1376" i="10" s="1"/>
  <c r="V1376" i="10" a="1"/>
  <c r="V1376" i="10" s="1"/>
  <c r="BH1685" i="22" a="1"/>
  <c r="BH1685" i="22" s="1"/>
  <c r="BJ1685" i="22" a="1"/>
  <c r="BJ1685" i="22" s="1"/>
  <c r="BI1685" i="22" a="1"/>
  <c r="BI1685" i="22" s="1"/>
  <c r="BK1685" i="22" a="1"/>
  <c r="BK1685" i="22" s="1"/>
  <c r="BG1157" i="22"/>
  <c r="BG605" i="22"/>
  <c r="BG1709" i="22"/>
  <c r="BJ1133" i="22" a="1"/>
  <c r="BJ1133" i="22" s="1"/>
  <c r="BK1133" i="22" a="1"/>
  <c r="BK1133" i="22" s="1"/>
  <c r="BH1133" i="22" a="1"/>
  <c r="BH1133" i="22" s="1"/>
  <c r="BI1133" i="22" a="1"/>
  <c r="BI1133" i="22" s="1"/>
  <c r="AB1355" i="10" a="1"/>
  <c r="AB1355" i="10" s="1"/>
  <c r="X1355" i="10" a="1"/>
  <c r="X1355" i="10" s="1"/>
  <c r="T1355" i="10" a="1"/>
  <c r="T1355" i="10" s="1"/>
  <c r="V1355" i="10" a="1"/>
  <c r="V1355" i="10" s="1"/>
  <c r="AA1355" i="10" a="1"/>
  <c r="AA1355" i="10" s="1"/>
  <c r="U1355" i="10" a="1"/>
  <c r="U1355" i="10" s="1"/>
  <c r="S1415" i="10"/>
  <c r="W1355" i="10" a="1"/>
  <c r="W1355" i="10" s="1"/>
  <c r="AC1355" i="10" a="1"/>
  <c r="AC1355" i="10" s="1"/>
  <c r="Z1355" i="10" a="1"/>
  <c r="Z1355" i="10" s="1"/>
  <c r="Y1355" i="10" a="1"/>
  <c r="Y1355" i="10" s="1"/>
  <c r="S1344" i="10"/>
  <c r="AB1284" i="10" a="1"/>
  <c r="AB1284" i="10" s="1"/>
  <c r="X1284" i="10" a="1"/>
  <c r="X1284" i="10" s="1"/>
  <c r="T1284" i="10" a="1"/>
  <c r="T1284" i="10" s="1"/>
  <c r="Z1284" i="10" a="1"/>
  <c r="Z1284" i="10" s="1"/>
  <c r="V1284" i="10" a="1"/>
  <c r="V1284" i="10" s="1"/>
  <c r="W1284" i="10" a="1"/>
  <c r="W1284" i="10" s="1"/>
  <c r="AC1284" i="10" a="1"/>
  <c r="AC1284" i="10" s="1"/>
  <c r="Y1284" i="10" a="1"/>
  <c r="Y1284" i="10" s="1"/>
  <c r="U1284" i="10" a="1"/>
  <c r="U1284" i="10" s="1"/>
  <c r="AA1284" i="10" a="1"/>
  <c r="AA1284" i="10" s="1"/>
  <c r="AB1264" i="10" a="1"/>
  <c r="AB1264" i="10" s="1"/>
  <c r="X1264" i="10" a="1"/>
  <c r="X1264" i="10" s="1"/>
  <c r="T1264" i="10" a="1"/>
  <c r="T1264" i="10" s="1"/>
  <c r="Z1264" i="10" a="1"/>
  <c r="Z1264" i="10" s="1"/>
  <c r="V1264" i="10" a="1"/>
  <c r="V1264" i="10" s="1"/>
  <c r="Y1264" i="10" a="1"/>
  <c r="Y1264" i="10" s="1"/>
  <c r="W1264" i="10" a="1"/>
  <c r="W1264" i="10" s="1"/>
  <c r="U1264" i="10" a="1"/>
  <c r="U1264" i="10" s="1"/>
  <c r="AA1264" i="10" a="1"/>
  <c r="AA1264" i="10" s="1"/>
  <c r="S1324" i="10"/>
  <c r="AC1264" i="10" a="1"/>
  <c r="AC1264" i="10" s="1"/>
  <c r="S1343" i="10"/>
  <c r="AA1283" i="10" a="1"/>
  <c r="AA1283" i="10" s="1"/>
  <c r="W1283" i="10" a="1"/>
  <c r="W1283" i="10" s="1"/>
  <c r="AC1283" i="10" a="1"/>
  <c r="AC1283" i="10" s="1"/>
  <c r="Y1283" i="10" a="1"/>
  <c r="Y1283" i="10" s="1"/>
  <c r="U1283" i="10" a="1"/>
  <c r="U1283" i="10" s="1"/>
  <c r="V1283" i="10" a="1"/>
  <c r="V1283" i="10" s="1"/>
  <c r="AB1283" i="10" a="1"/>
  <c r="AB1283" i="10" s="1"/>
  <c r="Z1283" i="10" a="1"/>
  <c r="Z1283" i="10" s="1"/>
  <c r="T1283" i="10" a="1"/>
  <c r="T1283" i="10" s="1"/>
  <c r="X1283" i="10" a="1"/>
  <c r="X1283" i="10" s="1"/>
  <c r="BK1698" i="22" a="1"/>
  <c r="BK1698" i="22" s="1"/>
  <c r="BH1698" i="22" a="1"/>
  <c r="BH1698" i="22" s="1"/>
  <c r="BI1698" i="22" a="1"/>
  <c r="BI1698" i="22" s="1"/>
  <c r="BJ1698" i="22" a="1"/>
  <c r="BJ1698" i="22" s="1"/>
  <c r="BG1170" i="22"/>
  <c r="BG618" i="22"/>
  <c r="BG1722" i="22"/>
  <c r="BH1146" i="22" a="1"/>
  <c r="BH1146" i="22" s="1"/>
  <c r="BJ1146" i="22" a="1"/>
  <c r="BJ1146" i="22" s="1"/>
  <c r="BK1146" i="22" a="1"/>
  <c r="BK1146" i="22" s="1"/>
  <c r="BI1146" i="22" a="1"/>
  <c r="BI1146" i="22" s="1"/>
  <c r="AC1308" i="10" a="1"/>
  <c r="AC1308" i="10" s="1"/>
  <c r="Y1308" i="10" a="1"/>
  <c r="Y1308" i="10" s="1"/>
  <c r="U1308" i="10" a="1"/>
  <c r="U1308" i="10" s="1"/>
  <c r="S1368" i="10"/>
  <c r="AB1308" i="10" a="1"/>
  <c r="AB1308" i="10" s="1"/>
  <c r="X1308" i="10" a="1"/>
  <c r="X1308" i="10" s="1"/>
  <c r="T1308" i="10" a="1"/>
  <c r="T1308" i="10" s="1"/>
  <c r="Z1308" i="10" a="1"/>
  <c r="Z1308" i="10" s="1"/>
  <c r="V1308" i="10" a="1"/>
  <c r="V1308" i="10" s="1"/>
  <c r="AA1308" i="10" a="1"/>
  <c r="AA1308" i="10" s="1"/>
  <c r="W1308" i="10" a="1"/>
  <c r="W1308" i="10" s="1"/>
  <c r="S1374" i="10"/>
  <c r="X1314" i="10" a="1"/>
  <c r="X1314" i="10" s="1"/>
  <c r="AC1314" i="10" a="1"/>
  <c r="AC1314" i="10" s="1"/>
  <c r="AB1314" i="10" a="1"/>
  <c r="AB1314" i="10" s="1"/>
  <c r="W1314" i="10" a="1"/>
  <c r="W1314" i="10" s="1"/>
  <c r="T1314" i="10" a="1"/>
  <c r="T1314" i="10" s="1"/>
  <c r="U1314" i="10" a="1"/>
  <c r="U1314" i="10" s="1"/>
  <c r="AA1314" i="10" a="1"/>
  <c r="AA1314" i="10" s="1"/>
  <c r="Y1314" i="10" a="1"/>
  <c r="Y1314" i="10" s="1"/>
  <c r="Z1314" i="10" a="1"/>
  <c r="Z1314" i="10" s="1"/>
  <c r="V1314" i="10" a="1"/>
  <c r="V1314" i="10" s="1"/>
  <c r="BH1686" i="22" a="1"/>
  <c r="BH1686" i="22" s="1"/>
  <c r="BK1686" i="22" a="1"/>
  <c r="BK1686" i="22" s="1"/>
  <c r="BI1686" i="22" a="1"/>
  <c r="BI1686" i="22" s="1"/>
  <c r="BJ1686" i="22" a="1"/>
  <c r="BJ1686" i="22" s="1"/>
  <c r="BG1158" i="22"/>
  <c r="BG606" i="22"/>
  <c r="BJ582" i="22" a="1"/>
  <c r="BJ582" i="22" s="1"/>
  <c r="BI582" i="22" a="1"/>
  <c r="BI582" i="22" s="1"/>
  <c r="BH582" i="22" a="1"/>
  <c r="BH582" i="22" s="1"/>
  <c r="BK582" i="22" a="1"/>
  <c r="BK582" i="22" s="1"/>
  <c r="BG1710" i="22"/>
  <c r="BJ1134" i="22" a="1"/>
  <c r="BJ1134" i="22" s="1"/>
  <c r="BI1134" i="22" a="1"/>
  <c r="BI1134" i="22" s="1"/>
  <c r="BH1134" i="22" a="1"/>
  <c r="BH1134" i="22" s="1"/>
  <c r="BK1134" i="22" a="1"/>
  <c r="BK1134" i="22" s="1"/>
  <c r="CA513" i="22" a="1"/>
  <c r="CA513" i="22" s="1"/>
  <c r="CF513" i="22" a="1"/>
  <c r="CF513" i="22" s="1"/>
  <c r="BZ513" i="22" a="1"/>
  <c r="BZ513" i="22" s="1"/>
  <c r="CE513" i="22" a="1"/>
  <c r="CE513" i="22" s="1"/>
  <c r="BW513" i="22" a="1"/>
  <c r="BW513" i="22" s="1"/>
  <c r="BV537" i="22"/>
  <c r="CB513" i="22" a="1"/>
  <c r="CB513" i="22" s="1"/>
  <c r="BY513" i="22" a="1"/>
  <c r="BY513" i="22" s="1"/>
  <c r="BX513" i="22" a="1"/>
  <c r="BX513" i="22" s="1"/>
  <c r="CD513" i="22" a="1"/>
  <c r="CD513" i="22" s="1"/>
  <c r="CC513" i="22" a="1"/>
  <c r="CC513" i="22" s="1"/>
  <c r="S1406" i="10"/>
  <c r="X1346" i="10" a="1"/>
  <c r="X1346" i="10" s="1"/>
  <c r="AC1346" i="10" a="1"/>
  <c r="AC1346" i="10" s="1"/>
  <c r="AB1346" i="10" a="1"/>
  <c r="AB1346" i="10" s="1"/>
  <c r="W1346" i="10" a="1"/>
  <c r="W1346" i="10" s="1"/>
  <c r="T1346" i="10" a="1"/>
  <c r="T1346" i="10" s="1"/>
  <c r="U1346" i="10" a="1"/>
  <c r="U1346" i="10" s="1"/>
  <c r="AA1346" i="10" a="1"/>
  <c r="AA1346" i="10" s="1"/>
  <c r="Z1346" i="10" a="1"/>
  <c r="Z1346" i="10" s="1"/>
  <c r="Y1346" i="10" a="1"/>
  <c r="Y1346" i="10" s="1"/>
  <c r="V1346" i="10" a="1"/>
  <c r="V1346" i="10" s="1"/>
  <c r="CA544" i="22" a="1"/>
  <c r="CA544" i="22" s="1"/>
  <c r="CF544" i="22" a="1"/>
  <c r="CF544" i="22" s="1"/>
  <c r="BZ544" i="22" a="1"/>
  <c r="BZ544" i="22" s="1"/>
  <c r="CE544" i="22" a="1"/>
  <c r="CE544" i="22" s="1"/>
  <c r="CC544" i="22" a="1"/>
  <c r="CC544" i="22" s="1"/>
  <c r="BX544" i="22" a="1"/>
  <c r="BX544" i="22" s="1"/>
  <c r="BW544" i="22" a="1"/>
  <c r="BW544" i="22" s="1"/>
  <c r="BV568" i="22"/>
  <c r="CB544" i="22" a="1"/>
  <c r="CB544" i="22" s="1"/>
  <c r="CD544" i="22" a="1"/>
  <c r="CD544" i="22" s="1"/>
  <c r="BY544" i="22" a="1"/>
  <c r="BY544" i="22" s="1"/>
  <c r="W1333" i="10" a="1"/>
  <c r="W1333" i="10" s="1"/>
  <c r="S1393" i="10"/>
  <c r="AB1333" i="10" a="1"/>
  <c r="AB1333" i="10" s="1"/>
  <c r="AA1333" i="10" a="1"/>
  <c r="AA1333" i="10" s="1"/>
  <c r="V1333" i="10" a="1"/>
  <c r="V1333" i="10" s="1"/>
  <c r="Z1333" i="10" a="1"/>
  <c r="Z1333" i="10" s="1"/>
  <c r="Y1333" i="10" a="1"/>
  <c r="Y1333" i="10" s="1"/>
  <c r="X1333" i="10" a="1"/>
  <c r="X1333" i="10" s="1"/>
  <c r="U1333" i="10" a="1"/>
  <c r="U1333" i="10" s="1"/>
  <c r="AC1333" i="10" a="1"/>
  <c r="AC1333" i="10" s="1"/>
  <c r="T1333" i="10" a="1"/>
  <c r="T1333" i="10" s="1"/>
  <c r="E91" i="9"/>
  <c r="Q92" i="9" s="1"/>
  <c r="R87" i="9"/>
  <c r="Q87" i="9"/>
  <c r="P87" i="9"/>
  <c r="AA1271" i="10" a="1"/>
  <c r="AA1271" i="10" s="1"/>
  <c r="W1271" i="10" a="1"/>
  <c r="W1271" i="10" s="1"/>
  <c r="AC1271" i="10" a="1"/>
  <c r="AC1271" i="10" s="1"/>
  <c r="Y1271" i="10" a="1"/>
  <c r="Y1271" i="10" s="1"/>
  <c r="U1271" i="10" a="1"/>
  <c r="U1271" i="10" s="1"/>
  <c r="Z1271" i="10" a="1"/>
  <c r="Z1271" i="10" s="1"/>
  <c r="T1271" i="10" a="1"/>
  <c r="T1271" i="10" s="1"/>
  <c r="X1271" i="10" a="1"/>
  <c r="X1271" i="10" s="1"/>
  <c r="S1331" i="10"/>
  <c r="AB1271" i="10" a="1"/>
  <c r="AB1271" i="10" s="1"/>
  <c r="V1271" i="10" a="1"/>
  <c r="V1271" i="10" s="1"/>
  <c r="AA1279" i="10" a="1"/>
  <c r="AA1279" i="10" s="1"/>
  <c r="W1279" i="10" a="1"/>
  <c r="W1279" i="10" s="1"/>
  <c r="AC1279" i="10" a="1"/>
  <c r="AC1279" i="10" s="1"/>
  <c r="Y1279" i="10" a="1"/>
  <c r="Y1279" i="10" s="1"/>
  <c r="U1279" i="10" a="1"/>
  <c r="U1279" i="10" s="1"/>
  <c r="AB1279" i="10" a="1"/>
  <c r="AB1279" i="10" s="1"/>
  <c r="Z1279" i="10" a="1"/>
  <c r="Z1279" i="10" s="1"/>
  <c r="T1279" i="10" a="1"/>
  <c r="T1279" i="10" s="1"/>
  <c r="S1339" i="10"/>
  <c r="X1279" i="10" a="1"/>
  <c r="X1279" i="10" s="1"/>
  <c r="V1279" i="10" a="1"/>
  <c r="V1279" i="10" s="1"/>
  <c r="BI1683" i="22" a="1"/>
  <c r="BI1683" i="22" s="1"/>
  <c r="BK1683" i="22" a="1"/>
  <c r="BK1683" i="22" s="1"/>
  <c r="BH1683" i="22" a="1"/>
  <c r="BH1683" i="22" s="1"/>
  <c r="BJ1683" i="22" a="1"/>
  <c r="BJ1683" i="22" s="1"/>
  <c r="BG1155" i="22"/>
  <c r="BG603" i="22"/>
  <c r="BH579" i="22" a="1"/>
  <c r="BH579" i="22" s="1"/>
  <c r="BI579" i="22" a="1"/>
  <c r="BI579" i="22" s="1"/>
  <c r="BJ579" i="22" a="1"/>
  <c r="BJ579" i="22" s="1"/>
  <c r="BK579" i="22" a="1"/>
  <c r="BK579" i="22" s="1"/>
  <c r="BG1707" i="22"/>
  <c r="BJ1131" i="22" a="1"/>
  <c r="BJ1131" i="22" s="1"/>
  <c r="BI1131" i="22" a="1"/>
  <c r="BI1131" i="22" s="1"/>
  <c r="BK1131" i="22" a="1"/>
  <c r="BK1131" i="22" s="1"/>
  <c r="BH1131" i="22" a="1"/>
  <c r="BH1131" i="22" s="1"/>
  <c r="CA536" i="22" a="1"/>
  <c r="CA536" i="22" s="1"/>
  <c r="CF536" i="22" a="1"/>
  <c r="CF536" i="22" s="1"/>
  <c r="BZ536" i="22" a="1"/>
  <c r="BZ536" i="22" s="1"/>
  <c r="CE536" i="22" a="1"/>
  <c r="CE536" i="22" s="1"/>
  <c r="BW536" i="22" a="1"/>
  <c r="BW536" i="22" s="1"/>
  <c r="BV560" i="22"/>
  <c r="CB536" i="22" a="1"/>
  <c r="CB536" i="22" s="1"/>
  <c r="CD536" i="22" a="1"/>
  <c r="CD536" i="22" s="1"/>
  <c r="CC536" i="22" a="1"/>
  <c r="CC536" i="22" s="1"/>
  <c r="BY536" i="22" a="1"/>
  <c r="BY536" i="22" s="1"/>
  <c r="BX536" i="22" a="1"/>
  <c r="BX536" i="22" s="1"/>
  <c r="BI1696" i="22" a="1"/>
  <c r="BI1696" i="22" s="1"/>
  <c r="BH1696" i="22" a="1"/>
  <c r="BH1696" i="22" s="1"/>
  <c r="BK1696" i="22" a="1"/>
  <c r="BK1696" i="22" s="1"/>
  <c r="BJ1696" i="22" a="1"/>
  <c r="BJ1696" i="22" s="1"/>
  <c r="BG1168" i="22"/>
  <c r="BG616" i="22"/>
  <c r="BJ592" i="22" a="1"/>
  <c r="BJ592" i="22" s="1"/>
  <c r="BH592" i="22" a="1"/>
  <c r="BH592" i="22" s="1"/>
  <c r="BK592" i="22" a="1"/>
  <c r="BK592" i="22" s="1"/>
  <c r="BI592" i="22" a="1"/>
  <c r="BI592" i="22" s="1"/>
  <c r="BG1720" i="22"/>
  <c r="BK1144" i="22" a="1"/>
  <c r="BK1144" i="22" s="1"/>
  <c r="BI1144" i="22" a="1"/>
  <c r="BI1144" i="22" s="1"/>
  <c r="BH1144" i="22" a="1"/>
  <c r="BH1144" i="22" s="1"/>
  <c r="BJ1144" i="22" a="1"/>
  <c r="BJ1144" i="22" s="1"/>
  <c r="CA527" i="22" a="1"/>
  <c r="CA527" i="22" s="1"/>
  <c r="CF527" i="22" a="1"/>
  <c r="CF527" i="22" s="1"/>
  <c r="BZ527" i="22" a="1"/>
  <c r="BZ527" i="22" s="1"/>
  <c r="BK599" i="22" s="1" a="1"/>
  <c r="BK599" i="22" s="1"/>
  <c r="CE527" i="22" a="1"/>
  <c r="CE527" i="22" s="1"/>
  <c r="BW527" i="22" a="1"/>
  <c r="BW527" i="22" s="1"/>
  <c r="BH599" i="22" s="1" a="1"/>
  <c r="BH599" i="22" s="1"/>
  <c r="BV551" i="22"/>
  <c r="CB527" i="22" a="1"/>
  <c r="CB527" i="22" s="1"/>
  <c r="CD527" i="22" a="1"/>
  <c r="CD527" i="22" s="1"/>
  <c r="CC527" i="22" a="1"/>
  <c r="CC527" i="22" s="1"/>
  <c r="BY527" i="22" a="1"/>
  <c r="BY527" i="22" s="1"/>
  <c r="BJ599" i="22" s="1" a="1"/>
  <c r="BJ599" i="22" s="1"/>
  <c r="BX527" i="22" a="1"/>
  <c r="BX527" i="22" s="1"/>
  <c r="BI599" i="22" s="1" a="1"/>
  <c r="BI599" i="22" s="1"/>
  <c r="Y1327" i="10" a="1"/>
  <c r="Y1327" i="10" s="1"/>
  <c r="T1327" i="10" a="1"/>
  <c r="T1327" i="10" s="1"/>
  <c r="AC1327" i="10" a="1"/>
  <c r="AC1327" i="10" s="1"/>
  <c r="X1327" i="10" a="1"/>
  <c r="X1327" i="10" s="1"/>
  <c r="S1387" i="10"/>
  <c r="U1327" i="10" a="1"/>
  <c r="U1327" i="10" s="1"/>
  <c r="AB1327" i="10" a="1"/>
  <c r="AB1327" i="10" s="1"/>
  <c r="AA1327" i="10" a="1"/>
  <c r="AA1327" i="10" s="1"/>
  <c r="Z1327" i="10" a="1"/>
  <c r="Z1327" i="10" s="1"/>
  <c r="W1327" i="10" a="1"/>
  <c r="W1327" i="10" s="1"/>
  <c r="V1327" i="10" a="1"/>
  <c r="V1327" i="10" s="1"/>
  <c r="S1432" i="10"/>
  <c r="AC1372" i="10" a="1"/>
  <c r="AC1372" i="10" s="1"/>
  <c r="Y1372" i="10" a="1"/>
  <c r="Y1372" i="10" s="1"/>
  <c r="U1372" i="10" a="1"/>
  <c r="U1372" i="10" s="1"/>
  <c r="AA1372" i="10" a="1"/>
  <c r="AA1372" i="10" s="1"/>
  <c r="T1372" i="10" a="1"/>
  <c r="T1372" i="10" s="1"/>
  <c r="Z1372" i="10" a="1"/>
  <c r="Z1372" i="10" s="1"/>
  <c r="X1372" i="10" a="1"/>
  <c r="X1372" i="10" s="1"/>
  <c r="W1372" i="10" a="1"/>
  <c r="W1372" i="10" s="1"/>
  <c r="AB1372" i="10" a="1"/>
  <c r="AB1372" i="10" s="1"/>
  <c r="V1372" i="10" a="1"/>
  <c r="V1372" i="10" s="1"/>
  <c r="BK1692" i="22" a="1"/>
  <c r="BK1692" i="22" s="1"/>
  <c r="BJ1692" i="22" a="1"/>
  <c r="BJ1692" i="22" s="1"/>
  <c r="BI1692" i="22" a="1"/>
  <c r="BI1692" i="22" s="1"/>
  <c r="BH1692" i="22" a="1"/>
  <c r="BH1692" i="22" s="1"/>
  <c r="BG1164" i="22"/>
  <c r="BG612" i="22"/>
  <c r="BI588" i="22" a="1"/>
  <c r="BI588" i="22" s="1"/>
  <c r="BH588" i="22" a="1"/>
  <c r="BH588" i="22" s="1"/>
  <c r="BK588" i="22" a="1"/>
  <c r="BK588" i="22" s="1"/>
  <c r="BJ588" i="22" a="1"/>
  <c r="BJ588" i="22" s="1"/>
  <c r="BG1716" i="22"/>
  <c r="BH1140" i="22" a="1"/>
  <c r="BH1140" i="22" s="1"/>
  <c r="BJ1140" i="22" a="1"/>
  <c r="BJ1140" i="22" s="1"/>
  <c r="BK1140" i="22" a="1"/>
  <c r="BK1140" i="22" s="1"/>
  <c r="BI1140" i="22" a="1"/>
  <c r="BI1140" i="22" s="1"/>
  <c r="C96" i="9"/>
  <c r="K92" i="9"/>
  <c r="F94" i="9"/>
  <c r="U90" i="9"/>
  <c r="T90" i="9"/>
  <c r="S90" i="9"/>
  <c r="Z1357" i="10" a="1"/>
  <c r="Z1357" i="10" s="1"/>
  <c r="V1357" i="10" a="1"/>
  <c r="V1357" i="10" s="1"/>
  <c r="Y1357" i="10" a="1"/>
  <c r="Y1357" i="10" s="1"/>
  <c r="X1357" i="10" a="1"/>
  <c r="X1357" i="10" s="1"/>
  <c r="AA1357" i="10" a="1"/>
  <c r="AA1357" i="10" s="1"/>
  <c r="U1357" i="10" a="1"/>
  <c r="U1357" i="10" s="1"/>
  <c r="T1357" i="10" a="1"/>
  <c r="T1357" i="10" s="1"/>
  <c r="AC1357" i="10" a="1"/>
  <c r="AC1357" i="10" s="1"/>
  <c r="AB1357" i="10" a="1"/>
  <c r="AB1357" i="10" s="1"/>
  <c r="S1417" i="10"/>
  <c r="W1357" i="10" a="1"/>
  <c r="W1357" i="10" s="1"/>
  <c r="BI1687" i="22" a="1"/>
  <c r="BI1687" i="22" s="1"/>
  <c r="BH1687" i="22" a="1"/>
  <c r="BH1687" i="22" s="1"/>
  <c r="BK1687" i="22" a="1"/>
  <c r="BK1687" i="22" s="1"/>
  <c r="BJ1687" i="22" a="1"/>
  <c r="BJ1687" i="22" s="1"/>
  <c r="BG1159" i="22"/>
  <c r="BG607" i="22"/>
  <c r="BG1711" i="22"/>
  <c r="BK1135" i="22" a="1"/>
  <c r="BK1135" i="22" s="1"/>
  <c r="BJ1135" i="22" a="1"/>
  <c r="BJ1135" i="22" s="1"/>
  <c r="BH1135" i="22" a="1"/>
  <c r="BH1135" i="22" s="1"/>
  <c r="BI1135" i="22" a="1"/>
  <c r="BI1135" i="22" s="1"/>
  <c r="AB1280" i="10" a="1"/>
  <c r="AB1280" i="10" s="1"/>
  <c r="X1280" i="10" a="1"/>
  <c r="X1280" i="10" s="1"/>
  <c r="T1280" i="10" a="1"/>
  <c r="T1280" i="10" s="1"/>
  <c r="Z1280" i="10" a="1"/>
  <c r="Z1280" i="10" s="1"/>
  <c r="V1280" i="10" a="1"/>
  <c r="V1280" i="10" s="1"/>
  <c r="W1280" i="10" a="1"/>
  <c r="W1280" i="10" s="1"/>
  <c r="AC1280" i="10" a="1"/>
  <c r="AC1280" i="10" s="1"/>
  <c r="S1340" i="10"/>
  <c r="AA1280" i="10" a="1"/>
  <c r="AA1280" i="10" s="1"/>
  <c r="U1280" i="10" a="1"/>
  <c r="U1280" i="10" s="1"/>
  <c r="Y1280" i="10" a="1"/>
  <c r="Y1280" i="10" s="1"/>
  <c r="BI1699" i="22" a="1"/>
  <c r="BI1699" i="22" s="1"/>
  <c r="BK1699" i="22" a="1"/>
  <c r="BK1699" i="22" s="1"/>
  <c r="BH1699" i="22" a="1"/>
  <c r="BH1699" i="22" s="1"/>
  <c r="BJ1699" i="22" a="1"/>
  <c r="BJ1699" i="22" s="1"/>
  <c r="BG1171" i="22"/>
  <c r="BG619" i="22"/>
  <c r="BJ595" i="22" a="1"/>
  <c r="BJ595" i="22" s="1"/>
  <c r="BK595" i="22" a="1"/>
  <c r="BK595" i="22" s="1"/>
  <c r="BI595" i="22" a="1"/>
  <c r="BI595" i="22" s="1"/>
  <c r="BH595" i="22" a="1"/>
  <c r="BH595" i="22" s="1"/>
  <c r="BG1723" i="22"/>
  <c r="BJ1147" i="22" a="1"/>
  <c r="BJ1147" i="22" s="1"/>
  <c r="BI1147" i="22" a="1"/>
  <c r="BI1147" i="22" s="1"/>
  <c r="BK1147" i="22" a="1"/>
  <c r="BK1147" i="22" s="1"/>
  <c r="BH1147" i="22" a="1"/>
  <c r="BH1147" i="22" s="1"/>
  <c r="BH1697" i="22" a="1"/>
  <c r="BH1697" i="22" s="1"/>
  <c r="BK1697" i="22" a="1"/>
  <c r="BK1697" i="22" s="1"/>
  <c r="BJ1697" i="22" a="1"/>
  <c r="BJ1697" i="22" s="1"/>
  <c r="BI1697" i="22" a="1"/>
  <c r="BI1697" i="22" s="1"/>
  <c r="BG1169" i="22"/>
  <c r="BG617" i="22"/>
  <c r="BG1721" i="22"/>
  <c r="BK1145" i="22" a="1"/>
  <c r="BK1145" i="22" s="1"/>
  <c r="BJ1145" i="22" a="1"/>
  <c r="BJ1145" i="22" s="1"/>
  <c r="BI1145" i="22" a="1"/>
  <c r="BI1145" i="22" s="1"/>
  <c r="BH1145" i="22" a="1"/>
  <c r="BH1145" i="22" s="1"/>
  <c r="CA522" i="22" a="1"/>
  <c r="CA522" i="22" s="1"/>
  <c r="CF522" i="22" a="1"/>
  <c r="CF522" i="22" s="1"/>
  <c r="BZ522" i="22" a="1"/>
  <c r="BZ522" i="22" s="1"/>
  <c r="BK594" i="22" s="1" a="1"/>
  <c r="BK594" i="22" s="1"/>
  <c r="CE522" i="22" a="1"/>
  <c r="CE522" i="22" s="1"/>
  <c r="BW522" i="22" a="1"/>
  <c r="BW522" i="22" s="1"/>
  <c r="BH594" i="22" s="1" a="1"/>
  <c r="BH594" i="22" s="1"/>
  <c r="BV546" i="22"/>
  <c r="CB522" i="22" a="1"/>
  <c r="CB522" i="22" s="1"/>
  <c r="CD522" i="22" a="1"/>
  <c r="CD522" i="22" s="1"/>
  <c r="CC522" i="22" a="1"/>
  <c r="CC522" i="22" s="1"/>
  <c r="BY522" i="22" a="1"/>
  <c r="BY522" i="22" s="1"/>
  <c r="BJ594" i="22" s="1" a="1"/>
  <c r="BJ594" i="22" s="1"/>
  <c r="BX522" i="22" a="1"/>
  <c r="BX522" i="22" s="1"/>
  <c r="BI594" i="22" s="1" a="1"/>
  <c r="BI594" i="22" s="1"/>
  <c r="CA508" i="22" a="1"/>
  <c r="CA508" i="22" s="1"/>
  <c r="CF508" i="22" a="1"/>
  <c r="CF508" i="22" s="1"/>
  <c r="BZ508" i="22" a="1"/>
  <c r="BZ508" i="22" s="1"/>
  <c r="CE508" i="22" a="1"/>
  <c r="CE508" i="22" s="1"/>
  <c r="BW508" i="22" a="1"/>
  <c r="BW508" i="22" s="1"/>
  <c r="BH580" i="22" s="1" a="1"/>
  <c r="BH580" i="22" s="1"/>
  <c r="BV532" i="22"/>
  <c r="CB508" i="22" a="1"/>
  <c r="CB508" i="22" s="1"/>
  <c r="CD508" i="22" a="1"/>
  <c r="CD508" i="22" s="1"/>
  <c r="CC508" i="22" a="1"/>
  <c r="CC508" i="22" s="1"/>
  <c r="BY508" i="22" a="1"/>
  <c r="BY508" i="22" s="1"/>
  <c r="BX508" i="22" a="1"/>
  <c r="BX508" i="22" s="1"/>
  <c r="S1325" i="10"/>
  <c r="AC1265" i="10" a="1"/>
  <c r="AC1265" i="10" s="1"/>
  <c r="Y1265" i="10" a="1"/>
  <c r="Y1265" i="10" s="1"/>
  <c r="U1265" i="10" a="1"/>
  <c r="U1265" i="10" s="1"/>
  <c r="AA1265" i="10" a="1"/>
  <c r="AA1265" i="10" s="1"/>
  <c r="W1265" i="10" a="1"/>
  <c r="W1265" i="10" s="1"/>
  <c r="AB1265" i="10" a="1"/>
  <c r="AB1265" i="10" s="1"/>
  <c r="V1265" i="10" a="1"/>
  <c r="V1265" i="10" s="1"/>
  <c r="T1265" i="10" a="1"/>
  <c r="T1265" i="10" s="1"/>
  <c r="Z1265" i="10" a="1"/>
  <c r="Z1265" i="10" s="1"/>
  <c r="X1265" i="10" a="1"/>
  <c r="X1265" i="10" s="1"/>
  <c r="E97" i="9"/>
  <c r="R93" i="9"/>
  <c r="Q93" i="9"/>
  <c r="P93" i="9"/>
  <c r="U89" i="9"/>
  <c r="T89" i="9"/>
  <c r="S89" i="9"/>
  <c r="F93" i="9"/>
  <c r="CA528" i="22" a="1"/>
  <c r="CA528" i="22" s="1"/>
  <c r="CF528" i="22" a="1"/>
  <c r="CF528" i="22" s="1"/>
  <c r="BZ528" i="22" a="1"/>
  <c r="BZ528" i="22" s="1"/>
  <c r="BK600" i="22" s="1" a="1"/>
  <c r="BK600" i="22" s="1"/>
  <c r="CE528" i="22" a="1"/>
  <c r="CE528" i="22" s="1"/>
  <c r="BW528" i="22" a="1"/>
  <c r="BW528" i="22" s="1"/>
  <c r="BH600" i="22" s="1" a="1"/>
  <c r="BH600" i="22" s="1"/>
  <c r="BV552" i="22"/>
  <c r="CB528" i="22" a="1"/>
  <c r="CB528" i="22" s="1"/>
  <c r="CD528" i="22" a="1"/>
  <c r="CD528" i="22" s="1"/>
  <c r="CC528" i="22" a="1"/>
  <c r="CC528" i="22" s="1"/>
  <c r="BY528" i="22" a="1"/>
  <c r="BY528" i="22" s="1"/>
  <c r="BJ600" i="22" s="1" a="1"/>
  <c r="BJ600" i="22" s="1"/>
  <c r="BX528" i="22" a="1"/>
  <c r="BX528" i="22" s="1"/>
  <c r="BI600" i="22" s="1" a="1"/>
  <c r="BI600" i="22" s="1"/>
  <c r="BH1700" i="22" a="1"/>
  <c r="BH1700" i="22" s="1"/>
  <c r="BK1700" i="22" a="1"/>
  <c r="BK1700" i="22" s="1"/>
  <c r="BJ1700" i="22" a="1"/>
  <c r="BJ1700" i="22" s="1"/>
  <c r="BI1700" i="22" a="1"/>
  <c r="BI1700" i="22" s="1"/>
  <c r="BG1172" i="22"/>
  <c r="BG620" i="22"/>
  <c r="BI596" i="22" a="1"/>
  <c r="BI596" i="22" s="1"/>
  <c r="BJ596" i="22" a="1"/>
  <c r="BJ596" i="22" s="1"/>
  <c r="BK596" i="22" a="1"/>
  <c r="BK596" i="22" s="1"/>
  <c r="BH596" i="22" a="1"/>
  <c r="BH596" i="22" s="1"/>
  <c r="BG1724" i="22"/>
  <c r="BJ1148" i="22" a="1"/>
  <c r="BJ1148" i="22" s="1"/>
  <c r="BK1148" i="22" a="1"/>
  <c r="BK1148" i="22" s="1"/>
  <c r="BI1148" i="22" a="1"/>
  <c r="BI1148" i="22" s="1"/>
  <c r="BH1148" i="22" a="1"/>
  <c r="BH1148" i="22" s="1"/>
  <c r="BK1706" i="22" a="1"/>
  <c r="BK1706" i="22" s="1"/>
  <c r="BJ1706" i="22" a="1"/>
  <c r="BJ1706" i="22" s="1"/>
  <c r="BI1706" i="22" a="1"/>
  <c r="BI1706" i="22" s="1"/>
  <c r="BH1706" i="22" a="1"/>
  <c r="BH1706" i="22" s="1"/>
  <c r="BG1178" i="22"/>
  <c r="BG626" i="22"/>
  <c r="BI602" i="22" a="1"/>
  <c r="BI602" i="22" s="1"/>
  <c r="BH602" i="22" a="1"/>
  <c r="BH602" i="22" s="1"/>
  <c r="BK602" i="22" a="1"/>
  <c r="BK602" i="22" s="1"/>
  <c r="BJ602" i="22" a="1"/>
  <c r="BJ602" i="22" s="1"/>
  <c r="BG1730" i="22"/>
  <c r="BH1154" i="22" a="1"/>
  <c r="BH1154" i="22" s="1"/>
  <c r="BJ1154" i="22" a="1"/>
  <c r="BJ1154" i="22" s="1"/>
  <c r="BK1154" i="22" a="1"/>
  <c r="BK1154" i="22" s="1"/>
  <c r="BI1154" i="22" a="1"/>
  <c r="BI1154" i="22" s="1"/>
  <c r="BI1684" i="22" a="1"/>
  <c r="BI1684" i="22" s="1"/>
  <c r="BH1684" i="22" a="1"/>
  <c r="BH1684" i="22" s="1"/>
  <c r="BK1684" i="22" a="1"/>
  <c r="BK1684" i="22" s="1"/>
  <c r="BJ1684" i="22" a="1"/>
  <c r="BJ1684" i="22" s="1"/>
  <c r="BG1156" i="22"/>
  <c r="BG604" i="22"/>
  <c r="BI580" i="22" a="1"/>
  <c r="BI580" i="22" s="1"/>
  <c r="BJ580" i="22" a="1"/>
  <c r="BJ580" i="22" s="1"/>
  <c r="BK580" i="22" a="1"/>
  <c r="BK580" i="22" s="1"/>
  <c r="BG1708" i="22"/>
  <c r="BJ1132" i="22" a="1"/>
  <c r="BJ1132" i="22" s="1"/>
  <c r="BI1132" i="22" a="1"/>
  <c r="BI1132" i="22" s="1"/>
  <c r="BK1132" i="22" a="1"/>
  <c r="BK1132" i="22" s="1"/>
  <c r="BH1132" i="22" a="1"/>
  <c r="BH1132" i="22" s="1"/>
  <c r="CA531" i="22" a="1"/>
  <c r="CA531" i="22" s="1"/>
  <c r="CF531" i="22" a="1"/>
  <c r="CF531" i="22" s="1"/>
  <c r="BZ531" i="22" a="1"/>
  <c r="BZ531" i="22" s="1"/>
  <c r="CE531" i="22" a="1"/>
  <c r="CE531" i="22" s="1"/>
  <c r="BW531" i="22" a="1"/>
  <c r="BW531" i="22" s="1"/>
  <c r="BV555" i="22"/>
  <c r="CB531" i="22" a="1"/>
  <c r="CB531" i="22" s="1"/>
  <c r="CD531" i="22" a="1"/>
  <c r="CD531" i="22" s="1"/>
  <c r="CC531" i="22" a="1"/>
  <c r="CC531" i="22" s="1"/>
  <c r="BY531" i="22" a="1"/>
  <c r="BY531" i="22" s="1"/>
  <c r="BX531" i="22" a="1"/>
  <c r="BX531" i="22" s="1"/>
  <c r="BI1691" i="22" a="1"/>
  <c r="BI1691" i="22" s="1"/>
  <c r="BK1691" i="22" a="1"/>
  <c r="BK1691" i="22" s="1"/>
  <c r="BH1691" i="22" a="1"/>
  <c r="BH1691" i="22" s="1"/>
  <c r="BJ1691" i="22" a="1"/>
  <c r="BJ1691" i="22" s="1"/>
  <c r="BG1163" i="22"/>
  <c r="BG611" i="22"/>
  <c r="BH587" i="22" a="1"/>
  <c r="BH587" i="22" s="1"/>
  <c r="BK587" i="22" a="1"/>
  <c r="BK587" i="22" s="1"/>
  <c r="BI587" i="22" a="1"/>
  <c r="BI587" i="22" s="1"/>
  <c r="BJ587" i="22" a="1"/>
  <c r="BJ587" i="22" s="1"/>
  <c r="BG1715" i="22"/>
  <c r="BH1139" i="22" a="1"/>
  <c r="BH1139" i="22" s="1"/>
  <c r="BK1139" i="22" a="1"/>
  <c r="BK1139" i="22" s="1"/>
  <c r="BI1139" i="22" a="1"/>
  <c r="BI1139" i="22" s="1"/>
  <c r="BJ1139" i="22" a="1"/>
  <c r="BJ1139" i="22" s="1"/>
  <c r="BI1693" i="22" a="1"/>
  <c r="BI1693" i="22" s="1"/>
  <c r="BH1693" i="22" a="1"/>
  <c r="BH1693" i="22" s="1"/>
  <c r="BJ1693" i="22" a="1"/>
  <c r="BJ1693" i="22" s="1"/>
  <c r="BK1693" i="22" a="1"/>
  <c r="BK1693" i="22" s="1"/>
  <c r="BG1165" i="22"/>
  <c r="BG613" i="22"/>
  <c r="BG1717" i="22"/>
  <c r="BK1141" i="22" a="1"/>
  <c r="BK1141" i="22" s="1"/>
  <c r="BJ1141" i="22" a="1"/>
  <c r="BJ1141" i="22" s="1"/>
  <c r="BI1141" i="22" a="1"/>
  <c r="BI1141" i="22" s="1"/>
  <c r="BH1141" i="22" a="1"/>
  <c r="BH1141" i="22" s="1"/>
  <c r="S1364" i="10"/>
  <c r="AC1304" i="10" a="1"/>
  <c r="AC1304" i="10" s="1"/>
  <c r="Y1304" i="10" a="1"/>
  <c r="Y1304" i="10" s="1"/>
  <c r="U1304" i="10" a="1"/>
  <c r="U1304" i="10" s="1"/>
  <c r="AB1304" i="10" a="1"/>
  <c r="AB1304" i="10" s="1"/>
  <c r="X1304" i="10" a="1"/>
  <c r="X1304" i="10" s="1"/>
  <c r="T1304" i="10" a="1"/>
  <c r="T1304" i="10" s="1"/>
  <c r="Z1304" i="10" a="1"/>
  <c r="Z1304" i="10" s="1"/>
  <c r="V1304" i="10" a="1"/>
  <c r="V1304" i="10" s="1"/>
  <c r="W1304" i="10" a="1"/>
  <c r="W1304" i="10" s="1"/>
  <c r="AA1304" i="10" a="1"/>
  <c r="AA1304" i="10" s="1"/>
  <c r="BJ1689" i="22" a="1"/>
  <c r="BJ1689" i="22" s="1"/>
  <c r="BI1689" i="22" a="1"/>
  <c r="BI1689" i="22" s="1"/>
  <c r="BH1689" i="22" a="1"/>
  <c r="BH1689" i="22" s="1"/>
  <c r="BK1689" i="22" a="1"/>
  <c r="BK1689" i="22" s="1"/>
  <c r="BG1161" i="22"/>
  <c r="BG609" i="22"/>
  <c r="BH585" i="22" a="1"/>
  <c r="BH585" i="22" s="1"/>
  <c r="BK585" i="22" a="1"/>
  <c r="BK585" i="22" s="1"/>
  <c r="BJ585" i="22" a="1"/>
  <c r="BJ585" i="22" s="1"/>
  <c r="BI585" i="22" a="1"/>
  <c r="BI585" i="22" s="1"/>
  <c r="BG1713" i="22"/>
  <c r="BK1137" i="22" a="1"/>
  <c r="BK1137" i="22" s="1"/>
  <c r="BJ1137" i="22" a="1"/>
  <c r="BJ1137" i="22" s="1"/>
  <c r="BH1137" i="22" a="1"/>
  <c r="BH1137" i="22" s="1"/>
  <c r="BI1137" i="22" a="1"/>
  <c r="BI1137" i="22" s="1"/>
  <c r="T91" i="9"/>
  <c r="F95" i="9"/>
  <c r="S1358" i="10"/>
  <c r="AA1298" i="10" a="1"/>
  <c r="AA1298" i="10" s="1"/>
  <c r="W1298" i="10" a="1"/>
  <c r="W1298" i="10" s="1"/>
  <c r="Z1298" i="10" a="1"/>
  <c r="Z1298" i="10" s="1"/>
  <c r="V1298" i="10" a="1"/>
  <c r="V1298" i="10" s="1"/>
  <c r="AB1298" i="10" a="1"/>
  <c r="AB1298" i="10" s="1"/>
  <c r="X1298" i="10" a="1"/>
  <c r="X1298" i="10" s="1"/>
  <c r="T1298" i="10" a="1"/>
  <c r="T1298" i="10" s="1"/>
  <c r="Y1298" i="10" a="1"/>
  <c r="Y1298" i="10" s="1"/>
  <c r="AC1298" i="10" a="1"/>
  <c r="AC1298" i="10" s="1"/>
  <c r="U1298" i="10" a="1"/>
  <c r="U1298" i="10" s="1"/>
  <c r="Z1274" i="10" a="1"/>
  <c r="Z1274" i="10" s="1"/>
  <c r="V1274" i="10" a="1"/>
  <c r="V1274" i="10" s="1"/>
  <c r="S1334" i="10"/>
  <c r="AB1274" i="10" a="1"/>
  <c r="AB1274" i="10" s="1"/>
  <c r="X1274" i="10" a="1"/>
  <c r="X1274" i="10" s="1"/>
  <c r="T1274" i="10" a="1"/>
  <c r="T1274" i="10" s="1"/>
  <c r="Y1274" i="10" a="1"/>
  <c r="Y1274" i="10" s="1"/>
  <c r="AC1274" i="10" a="1"/>
  <c r="AC1274" i="10" s="1"/>
  <c r="W1274" i="10" a="1"/>
  <c r="W1274" i="10" s="1"/>
  <c r="AA1274" i="10" a="1"/>
  <c r="AA1274" i="10" s="1"/>
  <c r="U1274" i="10" a="1"/>
  <c r="U1274" i="10" s="1"/>
  <c r="S1422" i="10"/>
  <c r="AA1362" i="10" a="1"/>
  <c r="AA1362" i="10" s="1"/>
  <c r="W1362" i="10" a="1"/>
  <c r="W1362" i="10" s="1"/>
  <c r="AB1362" i="10" a="1"/>
  <c r="AB1362" i="10" s="1"/>
  <c r="U1362" i="10" a="1"/>
  <c r="U1362" i="10" s="1"/>
  <c r="Z1362" i="10" a="1"/>
  <c r="Z1362" i="10" s="1"/>
  <c r="T1362" i="10" a="1"/>
  <c r="T1362" i="10" s="1"/>
  <c r="AC1362" i="10" a="1"/>
  <c r="AC1362" i="10" s="1"/>
  <c r="Y1362" i="10" a="1"/>
  <c r="Y1362" i="10" s="1"/>
  <c r="X1362" i="10" a="1"/>
  <c r="X1362" i="10" s="1"/>
  <c r="V1362" i="10" a="1"/>
  <c r="V1362" i="10" s="1"/>
  <c r="L91" i="9"/>
  <c r="C95" i="9"/>
  <c r="K91" i="9"/>
  <c r="J91" i="9"/>
  <c r="M87" i="9"/>
  <c r="D91" i="9"/>
  <c r="O87" i="9"/>
  <c r="N87" i="9"/>
  <c r="O90" i="9"/>
  <c r="N90" i="9"/>
  <c r="M90" i="9"/>
  <c r="D94" i="9"/>
  <c r="AA1414" i="10" a="1"/>
  <c r="AA1414" i="10" s="1"/>
  <c r="W1414" i="10" a="1"/>
  <c r="W1414" i="10" s="1"/>
  <c r="Y1414" i="10" a="1"/>
  <c r="Y1414" i="10" s="1"/>
  <c r="X1414" i="10" a="1"/>
  <c r="X1414" i="10" s="1"/>
  <c r="AB1414" i="10" a="1"/>
  <c r="AB1414" i="10" s="1"/>
  <c r="U1414" i="10" a="1"/>
  <c r="U1414" i="10" s="1"/>
  <c r="T1414" i="10" a="1"/>
  <c r="T1414" i="10" s="1"/>
  <c r="AC1414" i="10" a="1"/>
  <c r="AC1414" i="10" s="1"/>
  <c r="Z1414" i="10" a="1"/>
  <c r="Z1414" i="10" s="1"/>
  <c r="V1414" i="10" a="1"/>
  <c r="V1414" i="10" s="1"/>
  <c r="CA521" i="22" a="1"/>
  <c r="CA521" i="22" s="1"/>
  <c r="CF521" i="22" a="1"/>
  <c r="CF521" i="22" s="1"/>
  <c r="BZ521" i="22" a="1"/>
  <c r="BZ521" i="22" s="1"/>
  <c r="BK593" i="22" s="1" a="1"/>
  <c r="BK593" i="22" s="1"/>
  <c r="CE521" i="22" a="1"/>
  <c r="CE521" i="22" s="1"/>
  <c r="BW521" i="22" a="1"/>
  <c r="BW521" i="22" s="1"/>
  <c r="BH593" i="22" s="1" a="1"/>
  <c r="BH593" i="22" s="1"/>
  <c r="BV545" i="22"/>
  <c r="CB521" i="22" a="1"/>
  <c r="CB521" i="22" s="1"/>
  <c r="BY521" i="22" a="1"/>
  <c r="BY521" i="22" s="1"/>
  <c r="BJ593" i="22" s="1" a="1"/>
  <c r="BJ593" i="22" s="1"/>
  <c r="BX521" i="22" a="1"/>
  <c r="BX521" i="22" s="1"/>
  <c r="BI593" i="22" s="1" a="1"/>
  <c r="BI593" i="22" s="1"/>
  <c r="CD521" i="22" a="1"/>
  <c r="CD521" i="22" s="1"/>
  <c r="CC521" i="22" a="1"/>
  <c r="CC521" i="22" s="1"/>
  <c r="S1437" i="10"/>
  <c r="Z1377" i="10" a="1"/>
  <c r="Z1377" i="10" s="1"/>
  <c r="V1377" i="10" a="1"/>
  <c r="V1377" i="10" s="1"/>
  <c r="AC1377" i="10" a="1"/>
  <c r="AC1377" i="10" s="1"/>
  <c r="W1377" i="10" a="1"/>
  <c r="W1377" i="10" s="1"/>
  <c r="AB1377" i="10" a="1"/>
  <c r="AB1377" i="10" s="1"/>
  <c r="U1377" i="10" a="1"/>
  <c r="U1377" i="10" s="1"/>
  <c r="AA1377" i="10" a="1"/>
  <c r="AA1377" i="10" s="1"/>
  <c r="Y1377" i="10" a="1"/>
  <c r="Y1377" i="10" s="1"/>
  <c r="X1377" i="10" a="1"/>
  <c r="X1377" i="10" s="1"/>
  <c r="T1377" i="10" a="1"/>
  <c r="T1377" i="10" s="1"/>
  <c r="AN24" i="9"/>
  <c r="BC25" i="9"/>
  <c r="AJ24" i="9"/>
  <c r="I83" i="9" s="1"/>
  <c r="AC1300" i="10" a="1"/>
  <c r="AC1300" i="10" s="1"/>
  <c r="Y1300" i="10" a="1"/>
  <c r="Y1300" i="10" s="1"/>
  <c r="U1300" i="10" a="1"/>
  <c r="U1300" i="10" s="1"/>
  <c r="AB1300" i="10" a="1"/>
  <c r="AB1300" i="10" s="1"/>
  <c r="X1300" i="10" a="1"/>
  <c r="X1300" i="10" s="1"/>
  <c r="T1300" i="10" a="1"/>
  <c r="T1300" i="10" s="1"/>
  <c r="Z1300" i="10" a="1"/>
  <c r="Z1300" i="10" s="1"/>
  <c r="V1300" i="10" a="1"/>
  <c r="V1300" i="10" s="1"/>
  <c r="AA1300" i="10" a="1"/>
  <c r="AA1300" i="10" s="1"/>
  <c r="W1300" i="10" a="1"/>
  <c r="W1300" i="10" s="1"/>
  <c r="S1360" i="10"/>
  <c r="S1342" i="10"/>
  <c r="Z1282" i="10" a="1"/>
  <c r="Z1282" i="10" s="1"/>
  <c r="V1282" i="10" a="1"/>
  <c r="V1282" i="10" s="1"/>
  <c r="AB1282" i="10" a="1"/>
  <c r="AB1282" i="10" s="1"/>
  <c r="X1282" i="10" a="1"/>
  <c r="X1282" i="10" s="1"/>
  <c r="T1282" i="10" a="1"/>
  <c r="T1282" i="10" s="1"/>
  <c r="AA1282" i="10" a="1"/>
  <c r="AA1282" i="10" s="1"/>
  <c r="Y1282" i="10" a="1"/>
  <c r="Y1282" i="10" s="1"/>
  <c r="AC1282" i="10" a="1"/>
  <c r="AC1282" i="10" s="1"/>
  <c r="U1282" i="10" a="1"/>
  <c r="U1282" i="10" s="1"/>
  <c r="W1282" i="10" a="1"/>
  <c r="W1282" i="10" s="1"/>
  <c r="AC1438" i="10" a="1"/>
  <c r="AC1438" i="10" s="1"/>
  <c r="Y1438" i="10" a="1"/>
  <c r="Y1438" i="10" s="1"/>
  <c r="U1438" i="10" a="1"/>
  <c r="U1438" i="10" s="1"/>
  <c r="V1438" i="10" a="1"/>
  <c r="V1438" i="10" s="1"/>
  <c r="Z1438" i="10" a="1"/>
  <c r="Z1438" i="10" s="1"/>
  <c r="AB1438" i="10" a="1"/>
  <c r="AB1438" i="10" s="1"/>
  <c r="T1438" i="10" a="1"/>
  <c r="T1438" i="10" s="1"/>
  <c r="AA1438" i="10" a="1"/>
  <c r="AA1438" i="10" s="1"/>
  <c r="X1438" i="10" a="1"/>
  <c r="X1438" i="10" s="1"/>
  <c r="W1438" i="10" a="1"/>
  <c r="W1438" i="10" s="1"/>
  <c r="AC1296" i="10" a="1"/>
  <c r="AC1296" i="10" s="1"/>
  <c r="Y1296" i="10" a="1"/>
  <c r="Y1296" i="10" s="1"/>
  <c r="U1296" i="10" a="1"/>
  <c r="U1296" i="10" s="1"/>
  <c r="AB1296" i="10" a="1"/>
  <c r="AB1296" i="10" s="1"/>
  <c r="X1296" i="10" a="1"/>
  <c r="X1296" i="10" s="1"/>
  <c r="T1296" i="10" a="1"/>
  <c r="T1296" i="10" s="1"/>
  <c r="S1356" i="10"/>
  <c r="Z1296" i="10" a="1"/>
  <c r="Z1296" i="10" s="1"/>
  <c r="V1296" i="10" a="1"/>
  <c r="V1296" i="10" s="1"/>
  <c r="W1296" i="10" a="1"/>
  <c r="W1296" i="10" s="1"/>
  <c r="AA1296" i="10" a="1"/>
  <c r="AA1296" i="10" s="1"/>
  <c r="AL26" i="9"/>
  <c r="AP26" i="9" s="1"/>
  <c r="AT26" i="9" s="1"/>
  <c r="AX26" i="9" s="1"/>
  <c r="S91" i="9" s="1"/>
  <c r="BJ1705" i="22" a="1"/>
  <c r="BJ1705" i="22" s="1"/>
  <c r="BI1705" i="22" a="1"/>
  <c r="BI1705" i="22" s="1"/>
  <c r="BH1705" i="22" a="1"/>
  <c r="BH1705" i="22" s="1"/>
  <c r="BK1705" i="22" a="1"/>
  <c r="BK1705" i="22" s="1"/>
  <c r="BG1177" i="22"/>
  <c r="BG625" i="22"/>
  <c r="BH601" i="22" a="1"/>
  <c r="BH601" i="22" s="1"/>
  <c r="BK601" i="22" a="1"/>
  <c r="BK601" i="22" s="1"/>
  <c r="BJ601" i="22" a="1"/>
  <c r="BJ601" i="22" s="1"/>
  <c r="BI601" i="22" a="1"/>
  <c r="BI601" i="22" s="1"/>
  <c r="BG1729" i="22"/>
  <c r="BJ1153" i="22" a="1"/>
  <c r="BJ1153" i="22" s="1"/>
  <c r="BI1153" i="22" a="1"/>
  <c r="BI1153" i="22" s="1"/>
  <c r="BH1153" i="22" a="1"/>
  <c r="BH1153" i="22" s="1"/>
  <c r="BK1153" i="22" a="1"/>
  <c r="BK1153" i="22" s="1"/>
  <c r="AC1288" i="10" a="1"/>
  <c r="AC1288" i="10" s="1"/>
  <c r="Y1288" i="10" a="1"/>
  <c r="Y1288" i="10" s="1"/>
  <c r="U1288" i="10" a="1"/>
  <c r="U1288" i="10" s="1"/>
  <c r="AB1288" i="10" a="1"/>
  <c r="AB1288" i="10" s="1"/>
  <c r="X1288" i="10" a="1"/>
  <c r="X1288" i="10" s="1"/>
  <c r="T1288" i="10" a="1"/>
  <c r="T1288" i="10" s="1"/>
  <c r="Z1288" i="10" a="1"/>
  <c r="Z1288" i="10" s="1"/>
  <c r="V1288" i="10" a="1"/>
  <c r="V1288" i="10" s="1"/>
  <c r="W1288" i="10" a="1"/>
  <c r="W1288" i="10" s="1"/>
  <c r="S1348" i="10"/>
  <c r="AA1288" i="10" a="1"/>
  <c r="AA1288" i="10" s="1"/>
  <c r="CA534" i="22" a="1"/>
  <c r="CA534" i="22" s="1"/>
  <c r="CF534" i="22" a="1"/>
  <c r="CF534" i="22" s="1"/>
  <c r="BZ534" i="22" a="1"/>
  <c r="BZ534" i="22" s="1"/>
  <c r="CE534" i="22" a="1"/>
  <c r="CE534" i="22" s="1"/>
  <c r="BW534" i="22" a="1"/>
  <c r="BW534" i="22" s="1"/>
  <c r="BV558" i="22"/>
  <c r="CB534" i="22" a="1"/>
  <c r="CB534" i="22" s="1"/>
  <c r="CD534" i="22" a="1"/>
  <c r="CD534" i="22" s="1"/>
  <c r="CC534" i="22" a="1"/>
  <c r="CC534" i="22" s="1"/>
  <c r="BY534" i="22" a="1"/>
  <c r="BY534" i="22" s="1"/>
  <c r="BX534" i="22" a="1"/>
  <c r="BX534" i="22" s="1"/>
  <c r="CA547" i="22" a="1"/>
  <c r="CA547" i="22" s="1"/>
  <c r="CF547" i="22" a="1"/>
  <c r="CF547" i="22" s="1"/>
  <c r="BZ547" i="22" a="1"/>
  <c r="BZ547" i="22" s="1"/>
  <c r="CE547" i="22" a="1"/>
  <c r="CE547" i="22" s="1"/>
  <c r="CC547" i="22" a="1"/>
  <c r="CC547" i="22" s="1"/>
  <c r="BX547" i="22" a="1"/>
  <c r="BX547" i="22" s="1"/>
  <c r="BW547" i="22" a="1"/>
  <c r="BW547" i="22" s="1"/>
  <c r="BV571" i="22"/>
  <c r="CB547" i="22" a="1"/>
  <c r="CB547" i="22" s="1"/>
  <c r="CD547" i="22" a="1"/>
  <c r="CD547" i="22" s="1"/>
  <c r="BY547" i="22" a="1"/>
  <c r="BY547" i="22" s="1"/>
  <c r="S1329" i="10"/>
  <c r="AC1269" i="10" a="1"/>
  <c r="AC1269" i="10" s="1"/>
  <c r="Y1269" i="10" a="1"/>
  <c r="Y1269" i="10" s="1"/>
  <c r="U1269" i="10" a="1"/>
  <c r="U1269" i="10" s="1"/>
  <c r="AA1269" i="10" a="1"/>
  <c r="AA1269" i="10" s="1"/>
  <c r="W1269" i="10" a="1"/>
  <c r="W1269" i="10" s="1"/>
  <c r="AB1269" i="10" a="1"/>
  <c r="AB1269" i="10" s="1"/>
  <c r="V1269" i="10" a="1"/>
  <c r="V1269" i="10" s="1"/>
  <c r="T1269" i="10" a="1"/>
  <c r="T1269" i="10" s="1"/>
  <c r="X1269" i="10" a="1"/>
  <c r="X1269" i="10" s="1"/>
  <c r="Z1269" i="10" a="1"/>
  <c r="Z1269" i="10" s="1"/>
  <c r="L93" i="9"/>
  <c r="C97" i="9"/>
  <c r="K93" i="9"/>
  <c r="J93" i="9"/>
  <c r="CA539" i="22" a="1"/>
  <c r="CA539" i="22" s="1"/>
  <c r="CF539" i="22" a="1"/>
  <c r="CF539" i="22" s="1"/>
  <c r="BZ539" i="22" a="1"/>
  <c r="BZ539" i="22" s="1"/>
  <c r="CE539" i="22" a="1"/>
  <c r="CE539" i="22" s="1"/>
  <c r="BW539" i="22" a="1"/>
  <c r="BW539" i="22" s="1"/>
  <c r="BV563" i="22"/>
  <c r="CB539" i="22" a="1"/>
  <c r="CB539" i="22" s="1"/>
  <c r="CD539" i="22" a="1"/>
  <c r="CD539" i="22" s="1"/>
  <c r="CC539" i="22" a="1"/>
  <c r="CC539" i="22" s="1"/>
  <c r="BY539" i="22" a="1"/>
  <c r="BY539" i="22" s="1"/>
  <c r="BX539" i="22" a="1"/>
  <c r="BX539" i="22" s="1"/>
  <c r="I94" i="9"/>
  <c r="H94" i="9"/>
  <c r="G94" i="9"/>
  <c r="B98" i="9"/>
  <c r="CA511" i="22" a="1"/>
  <c r="CA511" i="22" s="1"/>
  <c r="CF511" i="22" a="1"/>
  <c r="CF511" i="22" s="1"/>
  <c r="BZ511" i="22" a="1"/>
  <c r="BZ511" i="22" s="1"/>
  <c r="BK583" i="22" s="1" a="1"/>
  <c r="BK583" i="22" s="1"/>
  <c r="CE511" i="22" a="1"/>
  <c r="CE511" i="22" s="1"/>
  <c r="BW511" i="22" a="1"/>
  <c r="BW511" i="22" s="1"/>
  <c r="BH583" i="22" s="1" a="1"/>
  <c r="BH583" i="22" s="1"/>
  <c r="BV535" i="22"/>
  <c r="CB511" i="22" a="1"/>
  <c r="CB511" i="22" s="1"/>
  <c r="CD511" i="22" a="1"/>
  <c r="CD511" i="22" s="1"/>
  <c r="CC511" i="22" a="1"/>
  <c r="CC511" i="22" s="1"/>
  <c r="BY511" i="22" a="1"/>
  <c r="BY511" i="22" s="1"/>
  <c r="BJ583" i="22" s="1" a="1"/>
  <c r="BJ583" i="22" s="1"/>
  <c r="BX511" i="22" a="1"/>
  <c r="BX511" i="22" s="1"/>
  <c r="BI583" i="22" s="1" a="1"/>
  <c r="BI583" i="22" s="1"/>
  <c r="CA554" i="22" a="1"/>
  <c r="CA554" i="22" s="1"/>
  <c r="CF554" i="22" a="1"/>
  <c r="CF554" i="22" s="1"/>
  <c r="BZ554" i="22" a="1"/>
  <c r="BZ554" i="22" s="1"/>
  <c r="CE554" i="22" a="1"/>
  <c r="CE554" i="22" s="1"/>
  <c r="CC554" i="22" a="1"/>
  <c r="CC554" i="22" s="1"/>
  <c r="BX554" i="22" a="1"/>
  <c r="BX554" i="22" s="1"/>
  <c r="BW554" i="22" a="1"/>
  <c r="BW554" i="22" s="1"/>
  <c r="BV578" i="22"/>
  <c r="CB554" i="22" a="1"/>
  <c r="CB554" i="22" s="1"/>
  <c r="CD554" i="22" a="1"/>
  <c r="CD554" i="22" s="1"/>
  <c r="BY554" i="22" a="1"/>
  <c r="BY554" i="22" s="1"/>
  <c r="CA519" i="22" a="1"/>
  <c r="CA519" i="22" s="1"/>
  <c r="CF519" i="22" a="1"/>
  <c r="CF519" i="22" s="1"/>
  <c r="BZ519" i="22" a="1"/>
  <c r="BZ519" i="22" s="1"/>
  <c r="CE519" i="22" a="1"/>
  <c r="CE519" i="22" s="1"/>
  <c r="BW519" i="22" a="1"/>
  <c r="BW519" i="22" s="1"/>
  <c r="BV543" i="22"/>
  <c r="CB519" i="22" a="1"/>
  <c r="CB519" i="22" s="1"/>
  <c r="CD519" i="22" a="1"/>
  <c r="CD519" i="22" s="1"/>
  <c r="CC519" i="22" a="1"/>
  <c r="CC519" i="22" s="1"/>
  <c r="BY519" i="22" a="1"/>
  <c r="BY519" i="22" s="1"/>
  <c r="BJ591" i="22" s="1" a="1"/>
  <c r="BJ591" i="22" s="1"/>
  <c r="BX519" i="22" a="1"/>
  <c r="BX519" i="22" s="1"/>
  <c r="BI591" i="22" s="1" a="1"/>
  <c r="BI591" i="22" s="1"/>
  <c r="CA526" i="22" a="1"/>
  <c r="CA526" i="22" s="1"/>
  <c r="CF526" i="22" a="1"/>
  <c r="CF526" i="22" s="1"/>
  <c r="BZ526" i="22" a="1"/>
  <c r="BZ526" i="22" s="1"/>
  <c r="BK598" i="22" s="1" a="1"/>
  <c r="BK598" i="22" s="1"/>
  <c r="CE526" i="22" a="1"/>
  <c r="CE526" i="22" s="1"/>
  <c r="BW526" i="22" a="1"/>
  <c r="BW526" i="22" s="1"/>
  <c r="BV550" i="22"/>
  <c r="CB526" i="22" a="1"/>
  <c r="CB526" i="22" s="1"/>
  <c r="CD526" i="22" a="1"/>
  <c r="CD526" i="22" s="1"/>
  <c r="CC526" i="22" a="1"/>
  <c r="CC526" i="22" s="1"/>
  <c r="BY526" i="22" a="1"/>
  <c r="BY526" i="22" s="1"/>
  <c r="BX526" i="22" a="1"/>
  <c r="BX526" i="22" s="1"/>
  <c r="CA542" i="22" a="1"/>
  <c r="CA542" i="22" s="1"/>
  <c r="CF542" i="22" a="1"/>
  <c r="CF542" i="22" s="1"/>
  <c r="BZ542" i="22" a="1"/>
  <c r="BZ542" i="22" s="1"/>
  <c r="CE542" i="22" a="1"/>
  <c r="CE542" i="22" s="1"/>
  <c r="CC542" i="22" a="1"/>
  <c r="CC542" i="22" s="1"/>
  <c r="BW542" i="22" a="1"/>
  <c r="BW542" i="22" s="1"/>
  <c r="BV566" i="22"/>
  <c r="CB542" i="22" a="1"/>
  <c r="CB542" i="22" s="1"/>
  <c r="CD542" i="22" a="1"/>
  <c r="CD542" i="22" s="1"/>
  <c r="BY542" i="22" a="1"/>
  <c r="BY542" i="22" s="1"/>
  <c r="BX542" i="22" a="1"/>
  <c r="BX542" i="22" s="1"/>
  <c r="CA548" i="22" a="1"/>
  <c r="CA548" i="22" s="1"/>
  <c r="CF548" i="22" a="1"/>
  <c r="CF548" i="22" s="1"/>
  <c r="BZ548" i="22" a="1"/>
  <c r="BZ548" i="22" s="1"/>
  <c r="CE548" i="22" a="1"/>
  <c r="CE548" i="22" s="1"/>
  <c r="CC548" i="22" a="1"/>
  <c r="CC548" i="22" s="1"/>
  <c r="BX548" i="22" a="1"/>
  <c r="BX548" i="22" s="1"/>
  <c r="BW548" i="22" a="1"/>
  <c r="BW548" i="22" s="1"/>
  <c r="BV572" i="22"/>
  <c r="CB548" i="22" a="1"/>
  <c r="CB548" i="22" s="1"/>
  <c r="BY548" i="22" a="1"/>
  <c r="BY548" i="22" s="1"/>
  <c r="CD548" i="22" a="1"/>
  <c r="CD548" i="22" s="1"/>
  <c r="B91" i="9"/>
  <c r="H87" i="9"/>
  <c r="G87" i="9"/>
  <c r="Z1309" i="10" a="1"/>
  <c r="Z1309" i="10" s="1"/>
  <c r="V1309" i="10" a="1"/>
  <c r="V1309" i="10" s="1"/>
  <c r="AC1309" i="10" a="1"/>
  <c r="AC1309" i="10" s="1"/>
  <c r="Y1309" i="10" a="1"/>
  <c r="Y1309" i="10" s="1"/>
  <c r="U1309" i="10" a="1"/>
  <c r="U1309" i="10" s="1"/>
  <c r="AA1309" i="10" a="1"/>
  <c r="AA1309" i="10" s="1"/>
  <c r="W1309" i="10" a="1"/>
  <c r="W1309" i="10" s="1"/>
  <c r="X1309" i="10" a="1"/>
  <c r="X1309" i="10" s="1"/>
  <c r="AB1309" i="10" a="1"/>
  <c r="AB1309" i="10" s="1"/>
  <c r="T1309" i="10" a="1"/>
  <c r="T1309" i="10" s="1"/>
  <c r="S1369" i="10"/>
  <c r="AB1319" i="10" a="1"/>
  <c r="AB1319" i="10" s="1"/>
  <c r="S1379" i="10"/>
  <c r="AA1319" i="10" a="1"/>
  <c r="AA1319" i="10" s="1"/>
  <c r="V1319" i="10" a="1"/>
  <c r="V1319" i="10" s="1"/>
  <c r="U1319" i="10" a="1"/>
  <c r="U1319" i="10" s="1"/>
  <c r="AC1319" i="10" a="1"/>
  <c r="AC1319" i="10" s="1"/>
  <c r="X1319" i="10" a="1"/>
  <c r="X1319" i="10" s="1"/>
  <c r="T1319" i="10" a="1"/>
  <c r="T1319" i="10" s="1"/>
  <c r="Z1319" i="10" a="1"/>
  <c r="Z1319" i="10" s="1"/>
  <c r="Y1319" i="10" a="1"/>
  <c r="Y1319" i="10" s="1"/>
  <c r="W1319" i="10" a="1"/>
  <c r="W1319" i="10" s="1"/>
  <c r="AA1275" i="10" a="1"/>
  <c r="AA1275" i="10" s="1"/>
  <c r="W1275" i="10" a="1"/>
  <c r="W1275" i="10" s="1"/>
  <c r="AC1275" i="10" a="1"/>
  <c r="AC1275" i="10" s="1"/>
  <c r="Y1275" i="10" a="1"/>
  <c r="Y1275" i="10" s="1"/>
  <c r="U1275" i="10" a="1"/>
  <c r="U1275" i="10" s="1"/>
  <c r="Z1275" i="10" a="1"/>
  <c r="Z1275" i="10" s="1"/>
  <c r="T1275" i="10" a="1"/>
  <c r="T1275" i="10" s="1"/>
  <c r="V1275" i="10" a="1"/>
  <c r="V1275" i="10" s="1"/>
  <c r="S1335" i="10"/>
  <c r="AB1275" i="10" a="1"/>
  <c r="AB1275" i="10" s="1"/>
  <c r="X1275" i="10" a="1"/>
  <c r="X1275" i="10" s="1"/>
  <c r="BK1701" i="22" a="1"/>
  <c r="BK1701" i="22" s="1"/>
  <c r="BI1701" i="22" a="1"/>
  <c r="BI1701" i="22" s="1"/>
  <c r="BH1701" i="22" a="1"/>
  <c r="BH1701" i="22" s="1"/>
  <c r="BJ1701" i="22" a="1"/>
  <c r="BJ1701" i="22" s="1"/>
  <c r="BG1173" i="22"/>
  <c r="BG621" i="22"/>
  <c r="BH597" i="22" a="1"/>
  <c r="BH597" i="22" s="1"/>
  <c r="BJ597" i="22" a="1"/>
  <c r="BJ597" i="22" s="1"/>
  <c r="BK597" i="22" a="1"/>
  <c r="BK597" i="22" s="1"/>
  <c r="BI597" i="22" a="1"/>
  <c r="BI597" i="22" s="1"/>
  <c r="BG1725" i="22"/>
  <c r="BH1149" i="22" a="1"/>
  <c r="BH1149" i="22" s="1"/>
  <c r="BK1149" i="22" a="1"/>
  <c r="BK1149" i="22" s="1"/>
  <c r="BI1149" i="22" a="1"/>
  <c r="BI1149" i="22" s="1"/>
  <c r="BJ1149" i="22" a="1"/>
  <c r="BJ1149" i="22" s="1"/>
  <c r="S1390" i="10"/>
  <c r="X1330" i="10" a="1"/>
  <c r="X1330" i="10" s="1"/>
  <c r="AC1330" i="10" a="1"/>
  <c r="AC1330" i="10" s="1"/>
  <c r="AB1330" i="10" a="1"/>
  <c r="AB1330" i="10" s="1"/>
  <c r="W1330" i="10" a="1"/>
  <c r="W1330" i="10" s="1"/>
  <c r="T1330" i="10" a="1"/>
  <c r="T1330" i="10" s="1"/>
  <c r="AA1330" i="10" a="1"/>
  <c r="AA1330" i="10" s="1"/>
  <c r="Z1330" i="10" a="1"/>
  <c r="Z1330" i="10" s="1"/>
  <c r="Y1330" i="10" a="1"/>
  <c r="Y1330" i="10" s="1"/>
  <c r="V1330" i="10" a="1"/>
  <c r="V1330" i="10" s="1"/>
  <c r="U1330" i="10" a="1"/>
  <c r="U1330" i="10" s="1"/>
  <c r="CA509" i="22" a="1"/>
  <c r="CA509" i="22" s="1"/>
  <c r="CF509" i="22" a="1"/>
  <c r="CF509" i="22" s="1"/>
  <c r="BZ509" i="22" a="1"/>
  <c r="BZ509" i="22" s="1"/>
  <c r="BK581" i="22" s="1" a="1"/>
  <c r="BK581" i="22" s="1"/>
  <c r="CE509" i="22" a="1"/>
  <c r="CE509" i="22" s="1"/>
  <c r="BW509" i="22" a="1"/>
  <c r="BW509" i="22" s="1"/>
  <c r="BH581" i="22" s="1" a="1"/>
  <c r="BH581" i="22" s="1"/>
  <c r="BV533" i="22"/>
  <c r="CB509" i="22" a="1"/>
  <c r="CB509" i="22" s="1"/>
  <c r="BY509" i="22" a="1"/>
  <c r="BY509" i="22" s="1"/>
  <c r="BJ581" i="22" s="1" a="1"/>
  <c r="BJ581" i="22" s="1"/>
  <c r="BX509" i="22" a="1"/>
  <c r="BX509" i="22" s="1"/>
  <c r="BI581" i="22" s="1" a="1"/>
  <c r="BI581" i="22" s="1"/>
  <c r="CD509" i="22" a="1"/>
  <c r="CD509" i="22" s="1"/>
  <c r="CC509" i="22" a="1"/>
  <c r="CC509" i="22" s="1"/>
  <c r="BJ1695" i="22" a="1"/>
  <c r="BJ1695" i="22" s="1"/>
  <c r="BI1695" i="22" a="1"/>
  <c r="BI1695" i="22" s="1"/>
  <c r="BH1695" i="22" a="1"/>
  <c r="BH1695" i="22" s="1"/>
  <c r="BK1695" i="22" a="1"/>
  <c r="BK1695" i="22" s="1"/>
  <c r="BG1167" i="22"/>
  <c r="BG615" i="22"/>
  <c r="BK591" i="22" a="1"/>
  <c r="BK591" i="22" s="1"/>
  <c r="BH591" i="22" a="1"/>
  <c r="BH591" i="22" s="1"/>
  <c r="BG1719" i="22"/>
  <c r="BK1143" i="22" a="1"/>
  <c r="BK1143" i="22" s="1"/>
  <c r="BH1143" i="22" a="1"/>
  <c r="BH1143" i="22" s="1"/>
  <c r="BI1143" i="22" a="1"/>
  <c r="BI1143" i="22" s="1"/>
  <c r="BJ1143" i="22" a="1"/>
  <c r="BJ1143" i="22" s="1"/>
  <c r="AB1371" i="10" a="1"/>
  <c r="AB1371" i="10" s="1"/>
  <c r="X1371" i="10" a="1"/>
  <c r="X1371" i="10" s="1"/>
  <c r="T1371" i="10" a="1"/>
  <c r="T1371" i="10" s="1"/>
  <c r="S1431" i="10"/>
  <c r="Y1371" i="10" a="1"/>
  <c r="Y1371" i="10" s="1"/>
  <c r="W1371" i="10" a="1"/>
  <c r="W1371" i="10" s="1"/>
  <c r="AC1371" i="10" a="1"/>
  <c r="AC1371" i="10" s="1"/>
  <c r="AA1371" i="10" a="1"/>
  <c r="AA1371" i="10" s="1"/>
  <c r="U1371" i="10" a="1"/>
  <c r="U1371" i="10" s="1"/>
  <c r="Z1371" i="10" a="1"/>
  <c r="Z1371" i="10" s="1"/>
  <c r="V1371" i="10" a="1"/>
  <c r="V1371" i="10" s="1"/>
  <c r="S1375" i="10"/>
  <c r="AC1315" i="10" a="1"/>
  <c r="AC1315" i="10" s="1"/>
  <c r="X1315" i="10" a="1"/>
  <c r="X1315" i="10" s="1"/>
  <c r="W1315" i="10" a="1"/>
  <c r="W1315" i="10" s="1"/>
  <c r="AB1315" i="10" a="1"/>
  <c r="AB1315" i="10" s="1"/>
  <c r="Y1315" i="10" a="1"/>
  <c r="Y1315" i="10" s="1"/>
  <c r="T1315" i="10" a="1"/>
  <c r="T1315" i="10" s="1"/>
  <c r="U1315" i="10" a="1"/>
  <c r="U1315" i="10" s="1"/>
  <c r="AA1315" i="10" a="1"/>
  <c r="AA1315" i="10" s="1"/>
  <c r="V1315" i="10" a="1"/>
  <c r="V1315" i="10" s="1"/>
  <c r="Z1315" i="10" a="1"/>
  <c r="Z1315" i="10" s="1"/>
  <c r="Z1365" i="10" a="1"/>
  <c r="Z1365" i="10" s="1"/>
  <c r="V1365" i="10" a="1"/>
  <c r="V1365" i="10" s="1"/>
  <c r="AA1365" i="10" a="1"/>
  <c r="AA1365" i="10" s="1"/>
  <c r="S1425" i="10"/>
  <c r="T1365" i="10" a="1"/>
  <c r="T1365" i="10" s="1"/>
  <c r="Y1365" i="10" a="1"/>
  <c r="Y1365" i="10" s="1"/>
  <c r="X1365" i="10" a="1"/>
  <c r="X1365" i="10" s="1"/>
  <c r="W1365" i="10" a="1"/>
  <c r="W1365" i="10" s="1"/>
  <c r="U1365" i="10" a="1"/>
  <c r="U1365" i="10" s="1"/>
  <c r="AC1365" i="10" a="1"/>
  <c r="AC1365" i="10" s="1"/>
  <c r="AB1365" i="10" a="1"/>
  <c r="AB1365" i="10" s="1"/>
  <c r="AB1272" i="10" a="1"/>
  <c r="AB1272" i="10" s="1"/>
  <c r="X1272" i="10" a="1"/>
  <c r="X1272" i="10" s="1"/>
  <c r="T1272" i="10" a="1"/>
  <c r="T1272" i="10" s="1"/>
  <c r="Z1272" i="10" a="1"/>
  <c r="Z1272" i="10" s="1"/>
  <c r="V1272" i="10" a="1"/>
  <c r="V1272" i="10" s="1"/>
  <c r="AA1272" i="10" a="1"/>
  <c r="AA1272" i="10" s="1"/>
  <c r="U1272" i="10" a="1"/>
  <c r="U1272" i="10" s="1"/>
  <c r="S1332" i="10"/>
  <c r="W1272" i="10" a="1"/>
  <c r="W1272" i="10" s="1"/>
  <c r="AC1272" i="10" a="1"/>
  <c r="AC1272" i="10" s="1"/>
  <c r="Y1272" i="10" a="1"/>
  <c r="Y1272" i="10" s="1"/>
  <c r="B97" i="9"/>
  <c r="F96" i="9"/>
  <c r="U92" i="9"/>
  <c r="T92" i="9"/>
  <c r="S92" i="9"/>
  <c r="W1349" i="10" a="1"/>
  <c r="W1349" i="10" s="1"/>
  <c r="AB1349" i="10" a="1"/>
  <c r="AB1349" i="10" s="1"/>
  <c r="AA1349" i="10" a="1"/>
  <c r="AA1349" i="10" s="1"/>
  <c r="V1349" i="10" a="1"/>
  <c r="V1349" i="10" s="1"/>
  <c r="S1409" i="10"/>
  <c r="T1349" i="10" a="1"/>
  <c r="T1349" i="10" s="1"/>
  <c r="AC1349" i="10" a="1"/>
  <c r="AC1349" i="10" s="1"/>
  <c r="Z1349" i="10" a="1"/>
  <c r="Z1349" i="10" s="1"/>
  <c r="Y1349" i="10" a="1"/>
  <c r="Y1349" i="10" s="1"/>
  <c r="X1349" i="10" a="1"/>
  <c r="X1349" i="10" s="1"/>
  <c r="U1349" i="10" a="1"/>
  <c r="U1349" i="10" s="1"/>
  <c r="CA517" i="22" a="1"/>
  <c r="CA517" i="22" s="1"/>
  <c r="CF517" i="22" a="1"/>
  <c r="CF517" i="22" s="1"/>
  <c r="BZ517" i="22" a="1"/>
  <c r="BZ517" i="22" s="1"/>
  <c r="BK589" i="22" s="1" a="1"/>
  <c r="BK589" i="22" s="1"/>
  <c r="CE517" i="22" a="1"/>
  <c r="CE517" i="22" s="1"/>
  <c r="BW517" i="22" a="1"/>
  <c r="BW517" i="22" s="1"/>
  <c r="BH589" i="22" s="1" a="1"/>
  <c r="BH589" i="22" s="1"/>
  <c r="BV541" i="22"/>
  <c r="CB517" i="22" a="1"/>
  <c r="CB517" i="22" s="1"/>
  <c r="BY517" i="22" a="1"/>
  <c r="BY517" i="22" s="1"/>
  <c r="BJ589" i="22" s="1" a="1"/>
  <c r="BJ589" i="22" s="1"/>
  <c r="BX517" i="22" a="1"/>
  <c r="BX517" i="22" s="1"/>
  <c r="BI589" i="22" s="1" a="1"/>
  <c r="BI589" i="22" s="1"/>
  <c r="CD517" i="22" a="1"/>
  <c r="CD517" i="22" s="1"/>
  <c r="CC517" i="22" a="1"/>
  <c r="CC517" i="22" s="1"/>
  <c r="M25" i="5"/>
  <c r="Z1381" i="10" a="1"/>
  <c r="Z1381" i="10" s="1"/>
  <c r="V1381" i="10" a="1"/>
  <c r="V1381" i="10" s="1"/>
  <c r="X1381" i="10" a="1"/>
  <c r="X1381" i="10" s="1"/>
  <c r="AC1381" i="10" a="1"/>
  <c r="AC1381" i="10" s="1"/>
  <c r="W1381" i="10" a="1"/>
  <c r="W1381" i="10" s="1"/>
  <c r="AB1381" i="10" a="1"/>
  <c r="AB1381" i="10" s="1"/>
  <c r="U1381" i="10" a="1"/>
  <c r="U1381" i="10" s="1"/>
  <c r="T1381" i="10" a="1"/>
  <c r="T1381" i="10" s="1"/>
  <c r="Y1381" i="10" a="1"/>
  <c r="Y1381" i="10" s="1"/>
  <c r="S1441" i="10"/>
  <c r="AA1381" i="10" a="1"/>
  <c r="AA1381" i="10" s="1"/>
  <c r="I88" i="9"/>
  <c r="H88" i="9"/>
  <c r="G88" i="9"/>
  <c r="B92" i="9"/>
  <c r="H93" i="9" s="1"/>
  <c r="BJ1702" i="22" a="1"/>
  <c r="BJ1702" i="22" s="1"/>
  <c r="BH1702" i="22" a="1"/>
  <c r="BH1702" i="22" s="1"/>
  <c r="BK1702" i="22" a="1"/>
  <c r="BK1702" i="22" s="1"/>
  <c r="BI1702" i="22" a="1"/>
  <c r="BI1702" i="22" s="1"/>
  <c r="BG1174" i="22"/>
  <c r="BG622" i="22"/>
  <c r="BI598" i="22" a="1"/>
  <c r="BI598" i="22" s="1"/>
  <c r="BH598" i="22" a="1"/>
  <c r="BH598" i="22" s="1"/>
  <c r="BJ598" i="22" a="1"/>
  <c r="BJ598" i="22" s="1"/>
  <c r="BG1726" i="22"/>
  <c r="BK1150" i="22" a="1"/>
  <c r="BK1150" i="22" s="1"/>
  <c r="BI1150" i="22" a="1"/>
  <c r="BI1150" i="22" s="1"/>
  <c r="BH1150" i="22" a="1"/>
  <c r="BH1150" i="22" s="1"/>
  <c r="BJ1150" i="22" a="1"/>
  <c r="BJ1150" i="22" s="1"/>
  <c r="AB1287" i="10" a="1"/>
  <c r="AB1287" i="10" s="1"/>
  <c r="X1287" i="10" a="1"/>
  <c r="X1287" i="10" s="1"/>
  <c r="T1287" i="10" a="1"/>
  <c r="T1287" i="10" s="1"/>
  <c r="AA1287" i="10" a="1"/>
  <c r="AA1287" i="10" s="1"/>
  <c r="W1287" i="10" a="1"/>
  <c r="W1287" i="10" s="1"/>
  <c r="AC1287" i="10" a="1"/>
  <c r="AC1287" i="10" s="1"/>
  <c r="Y1287" i="10" a="1"/>
  <c r="Y1287" i="10" s="1"/>
  <c r="U1287" i="10" a="1"/>
  <c r="U1287" i="10" s="1"/>
  <c r="Z1287" i="10" a="1"/>
  <c r="Z1287" i="10" s="1"/>
  <c r="S1347" i="10"/>
  <c r="V1287" i="10" a="1"/>
  <c r="V1287" i="10" s="1"/>
  <c r="S1430" i="10"/>
  <c r="AA1370" i="10" a="1"/>
  <c r="AA1370" i="10" s="1"/>
  <c r="W1370" i="10" a="1"/>
  <c r="W1370" i="10" s="1"/>
  <c r="AC1370" i="10" a="1"/>
  <c r="AC1370" i="10" s="1"/>
  <c r="V1370" i="10" a="1"/>
  <c r="V1370" i="10" s="1"/>
  <c r="AB1370" i="10" a="1"/>
  <c r="AB1370" i="10" s="1"/>
  <c r="Y1370" i="10" a="1"/>
  <c r="Y1370" i="10" s="1"/>
  <c r="X1370" i="10" a="1"/>
  <c r="X1370" i="10" s="1"/>
  <c r="U1370" i="10" a="1"/>
  <c r="U1370" i="10" s="1"/>
  <c r="T1370" i="10" a="1"/>
  <c r="T1370" i="10" s="1"/>
  <c r="Z1370" i="10" a="1"/>
  <c r="Z1370" i="10" s="1"/>
  <c r="S1440" i="10"/>
  <c r="AC1380" i="10" a="1"/>
  <c r="AC1380" i="10" s="1"/>
  <c r="Y1380" i="10" a="1"/>
  <c r="Y1380" i="10" s="1"/>
  <c r="U1380" i="10" a="1"/>
  <c r="U1380" i="10" s="1"/>
  <c r="AB1380" i="10" a="1"/>
  <c r="AB1380" i="10" s="1"/>
  <c r="V1380" i="10" a="1"/>
  <c r="V1380" i="10" s="1"/>
  <c r="AA1380" i="10" a="1"/>
  <c r="AA1380" i="10" s="1"/>
  <c r="T1380" i="10" a="1"/>
  <c r="T1380" i="10" s="1"/>
  <c r="Z1380" i="10" a="1"/>
  <c r="Z1380" i="10" s="1"/>
  <c r="X1380" i="10" a="1"/>
  <c r="X1380" i="10" s="1"/>
  <c r="W1380" i="10" a="1"/>
  <c r="W1380" i="10" s="1"/>
  <c r="I70" i="33" l="1"/>
  <c r="B69" i="33"/>
  <c r="Y25" i="25"/>
  <c r="Z25" i="25" s="1"/>
  <c r="AO25" i="29"/>
  <c r="F23" i="15"/>
  <c r="AP24" i="29"/>
  <c r="AQ23" i="29"/>
  <c r="AB23" i="9" s="1"/>
  <c r="AR23" i="29"/>
  <c r="AC23" i="9" s="1"/>
  <c r="AD2083" i="25"/>
  <c r="AE68" i="25"/>
  <c r="AG68" i="25" s="1"/>
  <c r="AF68" i="25"/>
  <c r="AA22" i="9"/>
  <c r="Z23" i="9"/>
  <c r="X22" i="9"/>
  <c r="W23" i="9"/>
  <c r="Y88" i="9"/>
  <c r="V87" i="9"/>
  <c r="V90" i="9"/>
  <c r="Y90" i="9"/>
  <c r="V88" i="9"/>
  <c r="V89" i="9"/>
  <c r="Y87" i="9"/>
  <c r="Y89" i="9"/>
  <c r="H71" i="15"/>
  <c r="H72" i="15" s="1"/>
  <c r="H73" i="15" s="1"/>
  <c r="H74" i="15" s="1"/>
  <c r="E24" i="15"/>
  <c r="F24" i="15" s="1"/>
  <c r="B24" i="16"/>
  <c r="E23" i="11" s="1"/>
  <c r="C24" i="16"/>
  <c r="F23" i="11" s="1"/>
  <c r="E24" i="16"/>
  <c r="J23" i="11" s="1"/>
  <c r="D24" i="16"/>
  <c r="I23" i="11" s="1"/>
  <c r="D22" i="11"/>
  <c r="B22" i="11"/>
  <c r="C22" i="11" s="1"/>
  <c r="P94" i="9"/>
  <c r="I93" i="9"/>
  <c r="P23" i="5"/>
  <c r="Q22" i="5"/>
  <c r="AV23" i="9"/>
  <c r="O81" i="9"/>
  <c r="G81" i="15" s="1"/>
  <c r="J92" i="9"/>
  <c r="R92" i="9"/>
  <c r="O24" i="15"/>
  <c r="G93" i="9"/>
  <c r="AR24" i="9"/>
  <c r="L84" i="9"/>
  <c r="G84" i="15" s="1"/>
  <c r="I24" i="28"/>
  <c r="P92" i="9"/>
  <c r="AZ22" i="9"/>
  <c r="U75" i="9" s="1"/>
  <c r="G75" i="15" s="1"/>
  <c r="R78" i="9"/>
  <c r="G78" i="15" s="1"/>
  <c r="F25" i="13"/>
  <c r="AA1440" i="10" a="1"/>
  <c r="AA1440" i="10" s="1"/>
  <c r="W1440" i="10" a="1"/>
  <c r="W1440" i="10" s="1"/>
  <c r="V1440" i="10" a="1"/>
  <c r="V1440" i="10" s="1"/>
  <c r="AC1440" i="10" a="1"/>
  <c r="AC1440" i="10" s="1"/>
  <c r="T1440" i="10" a="1"/>
  <c r="T1440" i="10" s="1"/>
  <c r="U1440" i="10" a="1"/>
  <c r="U1440" i="10" s="1"/>
  <c r="AB1440" i="10" a="1"/>
  <c r="AB1440" i="10" s="1"/>
  <c r="Z1440" i="10" a="1"/>
  <c r="Z1440" i="10" s="1"/>
  <c r="Y1440" i="10" a="1"/>
  <c r="Y1440" i="10" s="1"/>
  <c r="X1440" i="10" a="1"/>
  <c r="X1440" i="10" s="1"/>
  <c r="AC1430" i="10" a="1"/>
  <c r="AC1430" i="10" s="1"/>
  <c r="Y1430" i="10" a="1"/>
  <c r="Y1430" i="10" s="1"/>
  <c r="W1430" i="10" a="1"/>
  <c r="W1430" i="10" s="1"/>
  <c r="AA1430" i="10" a="1"/>
  <c r="AA1430" i="10" s="1"/>
  <c r="V1430" i="10" a="1"/>
  <c r="V1430" i="10" s="1"/>
  <c r="AB1430" i="10" a="1"/>
  <c r="AB1430" i="10" s="1"/>
  <c r="U1430" i="10" a="1"/>
  <c r="U1430" i="10" s="1"/>
  <c r="T1430" i="10" a="1"/>
  <c r="T1430" i="10" s="1"/>
  <c r="X1430" i="10" a="1"/>
  <c r="X1430" i="10" s="1"/>
  <c r="Z1430" i="10" a="1"/>
  <c r="Z1430" i="10" s="1"/>
  <c r="S1407" i="10"/>
  <c r="AC1347" i="10" a="1"/>
  <c r="AC1347" i="10" s="1"/>
  <c r="X1347" i="10" a="1"/>
  <c r="X1347" i="10" s="1"/>
  <c r="W1347" i="10" a="1"/>
  <c r="W1347" i="10" s="1"/>
  <c r="AB1347" i="10" a="1"/>
  <c r="AB1347" i="10" s="1"/>
  <c r="Y1347" i="10" a="1"/>
  <c r="Y1347" i="10" s="1"/>
  <c r="T1347" i="10" a="1"/>
  <c r="T1347" i="10" s="1"/>
  <c r="U1347" i="10" a="1"/>
  <c r="U1347" i="10" s="1"/>
  <c r="AA1347" i="10" a="1"/>
  <c r="AA1347" i="10" s="1"/>
  <c r="Z1347" i="10" a="1"/>
  <c r="Z1347" i="10" s="1"/>
  <c r="V1347" i="10" a="1"/>
  <c r="V1347" i="10" s="1"/>
  <c r="BI1726" i="22" a="1"/>
  <c r="BI1726" i="22" s="1"/>
  <c r="BJ1726" i="22" a="1"/>
  <c r="BJ1726" i="22" s="1"/>
  <c r="BH1726" i="22" a="1"/>
  <c r="BH1726" i="22" s="1"/>
  <c r="BK1726" i="22" a="1"/>
  <c r="BK1726" i="22" s="1"/>
  <c r="BG1198" i="22"/>
  <c r="BG646" i="22"/>
  <c r="BG1750" i="22"/>
  <c r="BI1174" i="22" a="1"/>
  <c r="BI1174" i="22" s="1"/>
  <c r="BH1174" i="22" a="1"/>
  <c r="BH1174" i="22" s="1"/>
  <c r="BJ1174" i="22" a="1"/>
  <c r="BJ1174" i="22" s="1"/>
  <c r="BK1174" i="22" a="1"/>
  <c r="BK1174" i="22" s="1"/>
  <c r="I92" i="9"/>
  <c r="H92" i="9"/>
  <c r="G92" i="9"/>
  <c r="B96" i="9"/>
  <c r="I97" i="9" s="1"/>
  <c r="AB1441" i="10" a="1"/>
  <c r="AB1441" i="10" s="1"/>
  <c r="X1441" i="10" a="1"/>
  <c r="X1441" i="10" s="1"/>
  <c r="T1441" i="10" a="1"/>
  <c r="T1441" i="10" s="1"/>
  <c r="U1441" i="10" a="1"/>
  <c r="U1441" i="10" s="1"/>
  <c r="Y1441" i="10" a="1"/>
  <c r="Y1441" i="10" s="1"/>
  <c r="AA1441" i="10" a="1"/>
  <c r="AA1441" i="10" s="1"/>
  <c r="Z1441" i="10" a="1"/>
  <c r="Z1441" i="10" s="1"/>
  <c r="W1441" i="10" a="1"/>
  <c r="W1441" i="10" s="1"/>
  <c r="AC1441" i="10" a="1"/>
  <c r="AC1441" i="10" s="1"/>
  <c r="V1441" i="10" a="1"/>
  <c r="V1441" i="10" s="1"/>
  <c r="CA541" i="22" a="1"/>
  <c r="CA541" i="22" s="1"/>
  <c r="CF541" i="22" a="1"/>
  <c r="CF541" i="22" s="1"/>
  <c r="BZ541" i="22" a="1"/>
  <c r="BZ541" i="22" s="1"/>
  <c r="BK613" i="22" s="1" a="1"/>
  <c r="BK613" i="22" s="1"/>
  <c r="CE541" i="22" a="1"/>
  <c r="CE541" i="22" s="1"/>
  <c r="BW541" i="22" a="1"/>
  <c r="BW541" i="22" s="1"/>
  <c r="BV565" i="22"/>
  <c r="CB541" i="22" a="1"/>
  <c r="CB541" i="22" s="1"/>
  <c r="BY541" i="22" a="1"/>
  <c r="BY541" i="22" s="1"/>
  <c r="BX541" i="22" a="1"/>
  <c r="BX541" i="22" s="1"/>
  <c r="CD541" i="22" a="1"/>
  <c r="CD541" i="22" s="1"/>
  <c r="CC541" i="22" a="1"/>
  <c r="CC541" i="22" s="1"/>
  <c r="Z1409" i="10" a="1"/>
  <c r="Z1409" i="10" s="1"/>
  <c r="V1409" i="10" a="1"/>
  <c r="V1409" i="10" s="1"/>
  <c r="AC1409" i="10" a="1"/>
  <c r="AC1409" i="10" s="1"/>
  <c r="W1409" i="10" a="1"/>
  <c r="W1409" i="10" s="1"/>
  <c r="AB1409" i="10" a="1"/>
  <c r="AB1409" i="10" s="1"/>
  <c r="U1409" i="10" a="1"/>
  <c r="U1409" i="10" s="1"/>
  <c r="AA1409" i="10" a="1"/>
  <c r="AA1409" i="10" s="1"/>
  <c r="Y1409" i="10" a="1"/>
  <c r="Y1409" i="10" s="1"/>
  <c r="X1409" i="10" a="1"/>
  <c r="X1409" i="10" s="1"/>
  <c r="T1409" i="10" a="1"/>
  <c r="T1409" i="10" s="1"/>
  <c r="F100" i="9"/>
  <c r="U96" i="9"/>
  <c r="T96" i="9"/>
  <c r="S96" i="9"/>
  <c r="B101" i="9"/>
  <c r="AC1332" i="10" a="1"/>
  <c r="AC1332" i="10" s="1"/>
  <c r="AB1332" i="10" a="1"/>
  <c r="AB1332" i="10" s="1"/>
  <c r="W1332" i="10" a="1"/>
  <c r="W1332" i="10" s="1"/>
  <c r="V1332" i="10" a="1"/>
  <c r="V1332" i="10" s="1"/>
  <c r="Y1332" i="10" a="1"/>
  <c r="Y1332" i="10" s="1"/>
  <c r="Z1332" i="10" a="1"/>
  <c r="Z1332" i="10" s="1"/>
  <c r="X1332" i="10" a="1"/>
  <c r="X1332" i="10" s="1"/>
  <c r="S1392" i="10"/>
  <c r="U1332" i="10" a="1"/>
  <c r="U1332" i="10" s="1"/>
  <c r="T1332" i="10" a="1"/>
  <c r="T1332" i="10" s="1"/>
  <c r="AA1332" i="10" a="1"/>
  <c r="AA1332" i="10" s="1"/>
  <c r="Z1425" i="10" a="1"/>
  <c r="Z1425" i="10" s="1"/>
  <c r="V1425" i="10" a="1"/>
  <c r="V1425" i="10" s="1"/>
  <c r="T1425" i="10" a="1"/>
  <c r="T1425" i="10" s="1"/>
  <c r="Y1425" i="10" a="1"/>
  <c r="Y1425" i="10" s="1"/>
  <c r="X1425" i="10" a="1"/>
  <c r="X1425" i="10" s="1"/>
  <c r="AB1425" i="10" a="1"/>
  <c r="AB1425" i="10" s="1"/>
  <c r="U1425" i="10" a="1"/>
  <c r="U1425" i="10" s="1"/>
  <c r="AA1425" i="10" a="1"/>
  <c r="AA1425" i="10" s="1"/>
  <c r="W1425" i="10" a="1"/>
  <c r="W1425" i="10" s="1"/>
  <c r="AC1425" i="10" a="1"/>
  <c r="AC1425" i="10" s="1"/>
  <c r="AB1375" i="10" a="1"/>
  <c r="AB1375" i="10" s="1"/>
  <c r="X1375" i="10" a="1"/>
  <c r="X1375" i="10" s="1"/>
  <c r="T1375" i="10" a="1"/>
  <c r="T1375" i="10" s="1"/>
  <c r="S1435" i="10"/>
  <c r="Z1375" i="10" a="1"/>
  <c r="Z1375" i="10" s="1"/>
  <c r="Y1375" i="10" a="1"/>
  <c r="Y1375" i="10" s="1"/>
  <c r="W1375" i="10" a="1"/>
  <c r="W1375" i="10" s="1"/>
  <c r="V1375" i="10" a="1"/>
  <c r="V1375" i="10" s="1"/>
  <c r="AA1375" i="10" a="1"/>
  <c r="AA1375" i="10" s="1"/>
  <c r="U1375" i="10" a="1"/>
  <c r="U1375" i="10" s="1"/>
  <c r="AC1375" i="10" a="1"/>
  <c r="AC1375" i="10" s="1"/>
  <c r="Z1431" i="10" a="1"/>
  <c r="Z1431" i="10" s="1"/>
  <c r="V1431" i="10" a="1"/>
  <c r="V1431" i="10" s="1"/>
  <c r="U1431" i="10" a="1"/>
  <c r="U1431" i="10" s="1"/>
  <c r="Y1431" i="10" a="1"/>
  <c r="Y1431" i="10" s="1"/>
  <c r="W1431" i="10" a="1"/>
  <c r="W1431" i="10" s="1"/>
  <c r="X1431" i="10" a="1"/>
  <c r="X1431" i="10" s="1"/>
  <c r="AC1431" i="10" a="1"/>
  <c r="AC1431" i="10" s="1"/>
  <c r="AB1431" i="10" a="1"/>
  <c r="AB1431" i="10" s="1"/>
  <c r="T1431" i="10" a="1"/>
  <c r="T1431" i="10" s="1"/>
  <c r="AA1431" i="10" a="1"/>
  <c r="AA1431" i="10" s="1"/>
  <c r="BK1719" i="22" a="1"/>
  <c r="BK1719" i="22" s="1"/>
  <c r="BI1719" i="22" a="1"/>
  <c r="BI1719" i="22" s="1"/>
  <c r="BJ1719" i="22" a="1"/>
  <c r="BJ1719" i="22" s="1"/>
  <c r="BH1719" i="22" a="1"/>
  <c r="BH1719" i="22" s="1"/>
  <c r="BG1191" i="22"/>
  <c r="BG639" i="22"/>
  <c r="BG1743" i="22"/>
  <c r="BJ1167" i="22" a="1"/>
  <c r="BJ1167" i="22" s="1"/>
  <c r="BI1167" i="22" a="1"/>
  <c r="BI1167" i="22" s="1"/>
  <c r="BH1167" i="22" a="1"/>
  <c r="BH1167" i="22" s="1"/>
  <c r="BK1167" i="22" a="1"/>
  <c r="BK1167" i="22" s="1"/>
  <c r="CA533" i="22" a="1"/>
  <c r="CA533" i="22" s="1"/>
  <c r="CF533" i="22" a="1"/>
  <c r="CF533" i="22" s="1"/>
  <c r="BZ533" i="22" a="1"/>
  <c r="BZ533" i="22" s="1"/>
  <c r="CE533" i="22" a="1"/>
  <c r="CE533" i="22" s="1"/>
  <c r="BW533" i="22" a="1"/>
  <c r="BW533" i="22" s="1"/>
  <c r="BV557" i="22"/>
  <c r="CB533" i="22" a="1"/>
  <c r="CB533" i="22" s="1"/>
  <c r="BY533" i="22" a="1"/>
  <c r="BY533" i="22" s="1"/>
  <c r="BX533" i="22" a="1"/>
  <c r="BX533" i="22" s="1"/>
  <c r="CD533" i="22" a="1"/>
  <c r="CD533" i="22" s="1"/>
  <c r="CC533" i="22" a="1"/>
  <c r="CC533" i="22" s="1"/>
  <c r="AA1390" i="10" a="1"/>
  <c r="AA1390" i="10" s="1"/>
  <c r="W1390" i="10" a="1"/>
  <c r="W1390" i="10" s="1"/>
  <c r="U1390" i="10" a="1"/>
  <c r="U1390" i="10" s="1"/>
  <c r="Z1390" i="10" a="1"/>
  <c r="Z1390" i="10" s="1"/>
  <c r="T1390" i="10" a="1"/>
  <c r="T1390" i="10" s="1"/>
  <c r="Y1390" i="10" a="1"/>
  <c r="Y1390" i="10" s="1"/>
  <c r="AC1390" i="10" a="1"/>
  <c r="AC1390" i="10" s="1"/>
  <c r="V1390" i="10" a="1"/>
  <c r="V1390" i="10" s="1"/>
  <c r="AB1390" i="10" a="1"/>
  <c r="AB1390" i="10" s="1"/>
  <c r="X1390" i="10" a="1"/>
  <c r="X1390" i="10" s="1"/>
  <c r="BK1725" i="22" a="1"/>
  <c r="BK1725" i="22" s="1"/>
  <c r="BH1725" i="22" a="1"/>
  <c r="BH1725" i="22" s="1"/>
  <c r="BJ1725" i="22" a="1"/>
  <c r="BJ1725" i="22" s="1"/>
  <c r="BI1725" i="22" a="1"/>
  <c r="BI1725" i="22" s="1"/>
  <c r="BG1197" i="22"/>
  <c r="BG645" i="22"/>
  <c r="BI621" i="22" a="1"/>
  <c r="BI621" i="22" s="1"/>
  <c r="BK621" i="22" a="1"/>
  <c r="BK621" i="22" s="1"/>
  <c r="BJ621" i="22" a="1"/>
  <c r="BJ621" i="22" s="1"/>
  <c r="BH621" i="22" a="1"/>
  <c r="BH621" i="22" s="1"/>
  <c r="BG1749" i="22"/>
  <c r="BI1173" i="22" a="1"/>
  <c r="BI1173" i="22" s="1"/>
  <c r="BK1173" i="22" a="1"/>
  <c r="BK1173" i="22" s="1"/>
  <c r="BJ1173" i="22" a="1"/>
  <c r="BJ1173" i="22" s="1"/>
  <c r="BH1173" i="22" a="1"/>
  <c r="BH1173" i="22" s="1"/>
  <c r="AB1335" i="10" a="1"/>
  <c r="AB1335" i="10" s="1"/>
  <c r="AA1335" i="10" a="1"/>
  <c r="AA1335" i="10" s="1"/>
  <c r="V1335" i="10" a="1"/>
  <c r="V1335" i="10" s="1"/>
  <c r="U1335" i="10" a="1"/>
  <c r="U1335" i="10" s="1"/>
  <c r="S1395" i="10"/>
  <c r="AC1335" i="10" a="1"/>
  <c r="AC1335" i="10" s="1"/>
  <c r="X1335" i="10" a="1"/>
  <c r="X1335" i="10" s="1"/>
  <c r="Y1335" i="10" a="1"/>
  <c r="Y1335" i="10" s="1"/>
  <c r="W1335" i="10" a="1"/>
  <c r="W1335" i="10" s="1"/>
  <c r="T1335" i="10" a="1"/>
  <c r="T1335" i="10" s="1"/>
  <c r="Z1335" i="10" a="1"/>
  <c r="Z1335" i="10" s="1"/>
  <c r="AB1379" i="10" a="1"/>
  <c r="AB1379" i="10" s="1"/>
  <c r="X1379" i="10" a="1"/>
  <c r="X1379" i="10" s="1"/>
  <c r="T1379" i="10" a="1"/>
  <c r="T1379" i="10" s="1"/>
  <c r="Z1379" i="10" a="1"/>
  <c r="Z1379" i="10" s="1"/>
  <c r="Y1379" i="10" a="1"/>
  <c r="Y1379" i="10" s="1"/>
  <c r="AC1379" i="10" a="1"/>
  <c r="AC1379" i="10" s="1"/>
  <c r="V1379" i="10" a="1"/>
  <c r="V1379" i="10" s="1"/>
  <c r="U1379" i="10" a="1"/>
  <c r="U1379" i="10" s="1"/>
  <c r="S1439" i="10"/>
  <c r="AA1379" i="10" a="1"/>
  <c r="AA1379" i="10" s="1"/>
  <c r="W1379" i="10" a="1"/>
  <c r="W1379" i="10" s="1"/>
  <c r="Z1369" i="10" a="1"/>
  <c r="Z1369" i="10" s="1"/>
  <c r="V1369" i="10" a="1"/>
  <c r="V1369" i="10" s="1"/>
  <c r="AB1369" i="10" a="1"/>
  <c r="AB1369" i="10" s="1"/>
  <c r="U1369" i="10" a="1"/>
  <c r="U1369" i="10" s="1"/>
  <c r="AA1369" i="10" a="1"/>
  <c r="AA1369" i="10" s="1"/>
  <c r="S1429" i="10"/>
  <c r="T1369" i="10" a="1"/>
  <c r="T1369" i="10" s="1"/>
  <c r="X1369" i="10" a="1"/>
  <c r="X1369" i="10" s="1"/>
  <c r="AC1369" i="10" a="1"/>
  <c r="AC1369" i="10" s="1"/>
  <c r="W1369" i="10" a="1"/>
  <c r="W1369" i="10" s="1"/>
  <c r="Y1369" i="10" a="1"/>
  <c r="Y1369" i="10" s="1"/>
  <c r="B95" i="9"/>
  <c r="H91" i="9"/>
  <c r="G91" i="9"/>
  <c r="CA572" i="22" a="1"/>
  <c r="CA572" i="22" s="1"/>
  <c r="CF572" i="22" a="1"/>
  <c r="CF572" i="22" s="1"/>
  <c r="BZ572" i="22" a="1"/>
  <c r="BZ572" i="22" s="1"/>
  <c r="CE572" i="22" a="1"/>
  <c r="CE572" i="22" s="1"/>
  <c r="CC572" i="22" a="1"/>
  <c r="CC572" i="22" s="1"/>
  <c r="BX572" i="22" a="1"/>
  <c r="BX572" i="22" s="1"/>
  <c r="BW572" i="22" a="1"/>
  <c r="BW572" i="22" s="1"/>
  <c r="CB572" i="22" a="1"/>
  <c r="CB572" i="22" s="1"/>
  <c r="BY572" i="22" a="1"/>
  <c r="BY572" i="22" s="1"/>
  <c r="CD572" i="22" a="1"/>
  <c r="CD572" i="22" s="1"/>
  <c r="CA566" i="22" a="1"/>
  <c r="CA566" i="22" s="1"/>
  <c r="CF566" i="22" a="1"/>
  <c r="CF566" i="22" s="1"/>
  <c r="BZ566" i="22" a="1"/>
  <c r="BZ566" i="22" s="1"/>
  <c r="CE566" i="22" a="1"/>
  <c r="CE566" i="22" s="1"/>
  <c r="CC566" i="22" a="1"/>
  <c r="CC566" i="22" s="1"/>
  <c r="BX566" i="22" a="1"/>
  <c r="BX566" i="22" s="1"/>
  <c r="BW566" i="22" a="1"/>
  <c r="BW566" i="22" s="1"/>
  <c r="CB566" i="22" a="1"/>
  <c r="CB566" i="22" s="1"/>
  <c r="CD566" i="22" a="1"/>
  <c r="CD566" i="22" s="1"/>
  <c r="BY566" i="22" a="1"/>
  <c r="BY566" i="22" s="1"/>
  <c r="CA550" i="22" a="1"/>
  <c r="CA550" i="22" s="1"/>
  <c r="CF550" i="22" a="1"/>
  <c r="CF550" i="22" s="1"/>
  <c r="BZ550" i="22" a="1"/>
  <c r="BZ550" i="22" s="1"/>
  <c r="BK622" i="22" s="1" a="1"/>
  <c r="BK622" i="22" s="1"/>
  <c r="CE550" i="22" a="1"/>
  <c r="CE550" i="22" s="1"/>
  <c r="CC550" i="22" a="1"/>
  <c r="CC550" i="22" s="1"/>
  <c r="BX550" i="22" a="1"/>
  <c r="BX550" i="22" s="1"/>
  <c r="BI622" i="22" s="1" a="1"/>
  <c r="BI622" i="22" s="1"/>
  <c r="BW550" i="22" a="1"/>
  <c r="BW550" i="22" s="1"/>
  <c r="BH622" i="22" s="1" a="1"/>
  <c r="BH622" i="22" s="1"/>
  <c r="BV574" i="22"/>
  <c r="CB550" i="22" a="1"/>
  <c r="CB550" i="22" s="1"/>
  <c r="CD550" i="22" a="1"/>
  <c r="CD550" i="22" s="1"/>
  <c r="BY550" i="22" a="1"/>
  <c r="BY550" i="22" s="1"/>
  <c r="BJ622" i="22" s="1" a="1"/>
  <c r="BJ622" i="22" s="1"/>
  <c r="CA543" i="22" a="1"/>
  <c r="CA543" i="22" s="1"/>
  <c r="CF543" i="22" a="1"/>
  <c r="CF543" i="22" s="1"/>
  <c r="BZ543" i="22" a="1"/>
  <c r="BZ543" i="22" s="1"/>
  <c r="BK615" i="22" s="1" a="1"/>
  <c r="BK615" i="22" s="1"/>
  <c r="CE543" i="22" a="1"/>
  <c r="CE543" i="22" s="1"/>
  <c r="CC543" i="22" a="1"/>
  <c r="CC543" i="22" s="1"/>
  <c r="BX543" i="22" a="1"/>
  <c r="BX543" i="22" s="1"/>
  <c r="BI615" i="22" s="1" a="1"/>
  <c r="BI615" i="22" s="1"/>
  <c r="BW543" i="22" a="1"/>
  <c r="BW543" i="22" s="1"/>
  <c r="BH615" i="22" s="1" a="1"/>
  <c r="BH615" i="22" s="1"/>
  <c r="BV567" i="22"/>
  <c r="CB543" i="22" a="1"/>
  <c r="CB543" i="22" s="1"/>
  <c r="CD543" i="22" a="1"/>
  <c r="CD543" i="22" s="1"/>
  <c r="BY543" i="22" a="1"/>
  <c r="BY543" i="22" s="1"/>
  <c r="BJ615" i="22" s="1" a="1"/>
  <c r="BJ615" i="22" s="1"/>
  <c r="CA578" i="22" a="1"/>
  <c r="CA578" i="22" s="1"/>
  <c r="CF578" i="22" a="1"/>
  <c r="CF578" i="22" s="1"/>
  <c r="BZ578" i="22" a="1"/>
  <c r="BZ578" i="22" s="1"/>
  <c r="CE578" i="22" a="1"/>
  <c r="CE578" i="22" s="1"/>
  <c r="CC578" i="22" a="1"/>
  <c r="CC578" i="22" s="1"/>
  <c r="BX578" i="22" a="1"/>
  <c r="BX578" i="22" s="1"/>
  <c r="BW578" i="22" a="1"/>
  <c r="BW578" i="22" s="1"/>
  <c r="CB578" i="22" a="1"/>
  <c r="CB578" i="22" s="1"/>
  <c r="CD578" i="22" a="1"/>
  <c r="CD578" i="22" s="1"/>
  <c r="BY578" i="22" a="1"/>
  <c r="BY578" i="22" s="1"/>
  <c r="CA535" i="22" a="1"/>
  <c r="CA535" i="22" s="1"/>
  <c r="CF535" i="22" a="1"/>
  <c r="CF535" i="22" s="1"/>
  <c r="BZ535" i="22" a="1"/>
  <c r="BZ535" i="22" s="1"/>
  <c r="CE535" i="22" a="1"/>
  <c r="CE535" i="22" s="1"/>
  <c r="BW535" i="22" a="1"/>
  <c r="BW535" i="22" s="1"/>
  <c r="BV559" i="22"/>
  <c r="CB535" i="22" a="1"/>
  <c r="CB535" i="22" s="1"/>
  <c r="CD535" i="22" a="1"/>
  <c r="CD535" i="22" s="1"/>
  <c r="CC535" i="22" a="1"/>
  <c r="CC535" i="22" s="1"/>
  <c r="BY535" i="22" a="1"/>
  <c r="BY535" i="22" s="1"/>
  <c r="BX535" i="22" a="1"/>
  <c r="BX535" i="22" s="1"/>
  <c r="BI607" i="22" s="1" a="1"/>
  <c r="BI607" i="22" s="1"/>
  <c r="I98" i="9"/>
  <c r="H98" i="9"/>
  <c r="G98" i="9"/>
  <c r="B102" i="9"/>
  <c r="CA563" i="22" a="1"/>
  <c r="CA563" i="22" s="1"/>
  <c r="CF563" i="22" a="1"/>
  <c r="CF563" i="22" s="1"/>
  <c r="BZ563" i="22" a="1"/>
  <c r="BZ563" i="22" s="1"/>
  <c r="CE563" i="22" a="1"/>
  <c r="CE563" i="22" s="1"/>
  <c r="CC563" i="22" a="1"/>
  <c r="CC563" i="22" s="1"/>
  <c r="BX563" i="22" a="1"/>
  <c r="BX563" i="22" s="1"/>
  <c r="BW563" i="22" a="1"/>
  <c r="BW563" i="22" s="1"/>
  <c r="CB563" i="22" a="1"/>
  <c r="CB563" i="22" s="1"/>
  <c r="CD563" i="22" a="1"/>
  <c r="CD563" i="22" s="1"/>
  <c r="BY563" i="22" a="1"/>
  <c r="BY563" i="22" s="1"/>
  <c r="L97" i="9"/>
  <c r="C101" i="9"/>
  <c r="K97" i="9"/>
  <c r="J97" i="9"/>
  <c r="S1389" i="10"/>
  <c r="AC1329" i="10" a="1"/>
  <c r="AC1329" i="10" s="1"/>
  <c r="X1329" i="10" a="1"/>
  <c r="X1329" i="10" s="1"/>
  <c r="W1329" i="10" a="1"/>
  <c r="W1329" i="10" s="1"/>
  <c r="Z1329" i="10" a="1"/>
  <c r="Z1329" i="10" s="1"/>
  <c r="AA1329" i="10" a="1"/>
  <c r="AA1329" i="10" s="1"/>
  <c r="Y1329" i="10" a="1"/>
  <c r="Y1329" i="10" s="1"/>
  <c r="V1329" i="10" a="1"/>
  <c r="V1329" i="10" s="1"/>
  <c r="T1329" i="10" a="1"/>
  <c r="T1329" i="10" s="1"/>
  <c r="AB1329" i="10" a="1"/>
  <c r="AB1329" i="10" s="1"/>
  <c r="U1329" i="10" a="1"/>
  <c r="U1329" i="10" s="1"/>
  <c r="CA571" i="22" a="1"/>
  <c r="CA571" i="22" s="1"/>
  <c r="CF571" i="22" a="1"/>
  <c r="CF571" i="22" s="1"/>
  <c r="BZ571" i="22" a="1"/>
  <c r="BZ571" i="22" s="1"/>
  <c r="CE571" i="22" a="1"/>
  <c r="CE571" i="22" s="1"/>
  <c r="CC571" i="22" a="1"/>
  <c r="CC571" i="22" s="1"/>
  <c r="BX571" i="22" a="1"/>
  <c r="BX571" i="22" s="1"/>
  <c r="BW571" i="22" a="1"/>
  <c r="BW571" i="22" s="1"/>
  <c r="CB571" i="22" a="1"/>
  <c r="CB571" i="22" s="1"/>
  <c r="CD571" i="22" a="1"/>
  <c r="CD571" i="22" s="1"/>
  <c r="BY571" i="22" a="1"/>
  <c r="BY571" i="22" s="1"/>
  <c r="CA558" i="22" a="1"/>
  <c r="CA558" i="22" s="1"/>
  <c r="CF558" i="22" a="1"/>
  <c r="CF558" i="22" s="1"/>
  <c r="BZ558" i="22" a="1"/>
  <c r="BZ558" i="22" s="1"/>
  <c r="CE558" i="22" a="1"/>
  <c r="CE558" i="22" s="1"/>
  <c r="CC558" i="22" a="1"/>
  <c r="CC558" i="22" s="1"/>
  <c r="BX558" i="22" a="1"/>
  <c r="BX558" i="22" s="1"/>
  <c r="BW558" i="22" a="1"/>
  <c r="BW558" i="22" s="1"/>
  <c r="CB558" i="22" a="1"/>
  <c r="CB558" i="22" s="1"/>
  <c r="CD558" i="22" a="1"/>
  <c r="CD558" i="22" s="1"/>
  <c r="BY558" i="22" a="1"/>
  <c r="BY558" i="22" s="1"/>
  <c r="AC1348" i="10" a="1"/>
  <c r="AC1348" i="10" s="1"/>
  <c r="AB1348" i="10" a="1"/>
  <c r="AB1348" i="10" s="1"/>
  <c r="W1348" i="10" a="1"/>
  <c r="W1348" i="10" s="1"/>
  <c r="V1348" i="10" a="1"/>
  <c r="V1348" i="10" s="1"/>
  <c r="S1408" i="10"/>
  <c r="Y1348" i="10" a="1"/>
  <c r="Y1348" i="10" s="1"/>
  <c r="U1348" i="10" a="1"/>
  <c r="U1348" i="10" s="1"/>
  <c r="T1348" i="10" a="1"/>
  <c r="T1348" i="10" s="1"/>
  <c r="AA1348" i="10" a="1"/>
  <c r="AA1348" i="10" s="1"/>
  <c r="Z1348" i="10" a="1"/>
  <c r="Z1348" i="10" s="1"/>
  <c r="X1348" i="10" a="1"/>
  <c r="X1348" i="10" s="1"/>
  <c r="BJ1729" i="22" a="1"/>
  <c r="BJ1729" i="22" s="1"/>
  <c r="BK1729" i="22" a="1"/>
  <c r="BK1729" i="22" s="1"/>
  <c r="BI1729" i="22" a="1"/>
  <c r="BI1729" i="22" s="1"/>
  <c r="BH1729" i="22" a="1"/>
  <c r="BH1729" i="22" s="1"/>
  <c r="BG1201" i="22"/>
  <c r="BG649" i="22"/>
  <c r="BG1753" i="22"/>
  <c r="BK1177" i="22" a="1"/>
  <c r="BK1177" i="22" s="1"/>
  <c r="BJ1177" i="22" a="1"/>
  <c r="BJ1177" i="22" s="1"/>
  <c r="BI1177" i="22" a="1"/>
  <c r="BI1177" i="22" s="1"/>
  <c r="BH1177" i="22" a="1"/>
  <c r="BH1177" i="22" s="1"/>
  <c r="AL28" i="9"/>
  <c r="AP28" i="9" s="1"/>
  <c r="AT28" i="9" s="1"/>
  <c r="AX28" i="9" s="1"/>
  <c r="AL27" i="9"/>
  <c r="AP27" i="9" s="1"/>
  <c r="AT27" i="9" s="1"/>
  <c r="AX27" i="9" s="1"/>
  <c r="S95" i="9" s="1"/>
  <c r="AC1356" i="10" a="1"/>
  <c r="AC1356" i="10" s="1"/>
  <c r="Y1356" i="10" a="1"/>
  <c r="Y1356" i="10" s="1"/>
  <c r="U1356" i="10" a="1"/>
  <c r="U1356" i="10" s="1"/>
  <c r="W1356" i="10" a="1"/>
  <c r="W1356" i="10" s="1"/>
  <c r="AB1356" i="10" a="1"/>
  <c r="AB1356" i="10" s="1"/>
  <c r="V1356" i="10" a="1"/>
  <c r="V1356" i="10" s="1"/>
  <c r="S1416" i="10"/>
  <c r="T1356" i="10" a="1"/>
  <c r="T1356" i="10" s="1"/>
  <c r="AA1356" i="10" a="1"/>
  <c r="AA1356" i="10" s="1"/>
  <c r="Z1356" i="10" a="1"/>
  <c r="Z1356" i="10" s="1"/>
  <c r="X1356" i="10" a="1"/>
  <c r="X1356" i="10" s="1"/>
  <c r="S1402" i="10"/>
  <c r="T1342" i="10" a="1"/>
  <c r="T1342" i="10" s="1"/>
  <c r="Y1342" i="10" a="1"/>
  <c r="Y1342" i="10" s="1"/>
  <c r="X1342" i="10" a="1"/>
  <c r="X1342" i="10" s="1"/>
  <c r="AA1342" i="10" a="1"/>
  <c r="AA1342" i="10" s="1"/>
  <c r="W1342" i="10" a="1"/>
  <c r="W1342" i="10" s="1"/>
  <c r="V1342" i="10" a="1"/>
  <c r="V1342" i="10" s="1"/>
  <c r="U1342" i="10" a="1"/>
  <c r="U1342" i="10" s="1"/>
  <c r="AC1342" i="10" a="1"/>
  <c r="AC1342" i="10" s="1"/>
  <c r="AB1342" i="10" a="1"/>
  <c r="AB1342" i="10" s="1"/>
  <c r="Z1342" i="10" a="1"/>
  <c r="Z1342" i="10" s="1"/>
  <c r="AC1360" i="10" a="1"/>
  <c r="AC1360" i="10" s="1"/>
  <c r="Y1360" i="10" a="1"/>
  <c r="Y1360" i="10" s="1"/>
  <c r="U1360" i="10" a="1"/>
  <c r="U1360" i="10" s="1"/>
  <c r="X1360" i="10" a="1"/>
  <c r="X1360" i="10" s="1"/>
  <c r="W1360" i="10" a="1"/>
  <c r="W1360" i="10" s="1"/>
  <c r="S1420" i="10"/>
  <c r="Z1360" i="10" a="1"/>
  <c r="Z1360" i="10" s="1"/>
  <c r="AA1360" i="10" a="1"/>
  <c r="AA1360" i="10" s="1"/>
  <c r="V1360" i="10" a="1"/>
  <c r="V1360" i="10" s="1"/>
  <c r="T1360" i="10" a="1"/>
  <c r="T1360" i="10" s="1"/>
  <c r="AB1360" i="10" a="1"/>
  <c r="AB1360" i="10" s="1"/>
  <c r="AN25" i="9"/>
  <c r="BC26" i="9"/>
  <c r="AJ25" i="9"/>
  <c r="I87" i="9" s="1"/>
  <c r="AB1437" i="10" a="1"/>
  <c r="AB1437" i="10" s="1"/>
  <c r="X1437" i="10" a="1"/>
  <c r="X1437" i="10" s="1"/>
  <c r="T1437" i="10" a="1"/>
  <c r="T1437" i="10" s="1"/>
  <c r="W1437" i="10" a="1"/>
  <c r="W1437" i="10" s="1"/>
  <c r="U1437" i="10" a="1"/>
  <c r="U1437" i="10" s="1"/>
  <c r="Z1437" i="10" a="1"/>
  <c r="Z1437" i="10" s="1"/>
  <c r="Y1437" i="10" a="1"/>
  <c r="Y1437" i="10" s="1"/>
  <c r="V1437" i="10" a="1"/>
  <c r="V1437" i="10" s="1"/>
  <c r="AC1437" i="10" a="1"/>
  <c r="AC1437" i="10" s="1"/>
  <c r="AA1437" i="10" a="1"/>
  <c r="AA1437" i="10" s="1"/>
  <c r="CA545" i="22" a="1"/>
  <c r="CA545" i="22" s="1"/>
  <c r="CF545" i="22" a="1"/>
  <c r="CF545" i="22" s="1"/>
  <c r="BZ545" i="22" a="1"/>
  <c r="BZ545" i="22" s="1"/>
  <c r="CE545" i="22" a="1"/>
  <c r="CE545" i="22" s="1"/>
  <c r="CC545" i="22" a="1"/>
  <c r="CC545" i="22" s="1"/>
  <c r="BX545" i="22" a="1"/>
  <c r="BX545" i="22" s="1"/>
  <c r="BW545" i="22" a="1"/>
  <c r="BW545" i="22" s="1"/>
  <c r="BV569" i="22"/>
  <c r="CB545" i="22" a="1"/>
  <c r="CB545" i="22" s="1"/>
  <c r="CD545" i="22" a="1"/>
  <c r="CD545" i="22" s="1"/>
  <c r="BY545" i="22" a="1"/>
  <c r="BY545" i="22" s="1"/>
  <c r="O94" i="9"/>
  <c r="N94" i="9"/>
  <c r="M94" i="9"/>
  <c r="D98" i="9"/>
  <c r="M91" i="9"/>
  <c r="D95" i="9"/>
  <c r="O91" i="9"/>
  <c r="N91" i="9"/>
  <c r="L95" i="9"/>
  <c r="C99" i="9"/>
  <c r="K95" i="9"/>
  <c r="J95" i="9"/>
  <c r="AA1422" i="10" a="1"/>
  <c r="AA1422" i="10" s="1"/>
  <c r="W1422" i="10" a="1"/>
  <c r="W1422" i="10" s="1"/>
  <c r="U1422" i="10" a="1"/>
  <c r="U1422" i="10" s="1"/>
  <c r="Z1422" i="10" a="1"/>
  <c r="Z1422" i="10" s="1"/>
  <c r="T1422" i="10" a="1"/>
  <c r="T1422" i="10" s="1"/>
  <c r="Y1422" i="10" a="1"/>
  <c r="Y1422" i="10" s="1"/>
  <c r="AC1422" i="10" a="1"/>
  <c r="AC1422" i="10" s="1"/>
  <c r="V1422" i="10" a="1"/>
  <c r="V1422" i="10" s="1"/>
  <c r="AB1422" i="10" a="1"/>
  <c r="AB1422" i="10" s="1"/>
  <c r="X1422" i="10" a="1"/>
  <c r="X1422" i="10" s="1"/>
  <c r="S1394" i="10"/>
  <c r="AB1334" i="10" a="1"/>
  <c r="AB1334" i="10" s="1"/>
  <c r="W1334" i="10" a="1"/>
  <c r="W1334" i="10" s="1"/>
  <c r="V1334" i="10" a="1"/>
  <c r="V1334" i="10" s="1"/>
  <c r="AA1334" i="10" a="1"/>
  <c r="AA1334" i="10" s="1"/>
  <c r="X1334" i="10" a="1"/>
  <c r="X1334" i="10" s="1"/>
  <c r="Y1334" i="10" a="1"/>
  <c r="Y1334" i="10" s="1"/>
  <c r="U1334" i="10" a="1"/>
  <c r="U1334" i="10" s="1"/>
  <c r="T1334" i="10" a="1"/>
  <c r="T1334" i="10" s="1"/>
  <c r="AC1334" i="10" a="1"/>
  <c r="AC1334" i="10" s="1"/>
  <c r="Z1334" i="10" a="1"/>
  <c r="Z1334" i="10" s="1"/>
  <c r="S1418" i="10"/>
  <c r="AA1358" i="10" a="1"/>
  <c r="AA1358" i="10" s="1"/>
  <c r="W1358" i="10" a="1"/>
  <c r="W1358" i="10" s="1"/>
  <c r="U1358" i="10" a="1"/>
  <c r="U1358" i="10" s="1"/>
  <c r="Z1358" i="10" a="1"/>
  <c r="Z1358" i="10" s="1"/>
  <c r="T1358" i="10" a="1"/>
  <c r="T1358" i="10" s="1"/>
  <c r="AC1358" i="10" a="1"/>
  <c r="AC1358" i="10" s="1"/>
  <c r="V1358" i="10" a="1"/>
  <c r="V1358" i="10" s="1"/>
  <c r="X1358" i="10" a="1"/>
  <c r="X1358" i="10" s="1"/>
  <c r="AB1358" i="10" a="1"/>
  <c r="AB1358" i="10" s="1"/>
  <c r="Y1358" i="10" a="1"/>
  <c r="Y1358" i="10" s="1"/>
  <c r="T95" i="9"/>
  <c r="F99" i="9"/>
  <c r="BJ1713" i="22" a="1"/>
  <c r="BJ1713" i="22" s="1"/>
  <c r="BI1713" i="22" a="1"/>
  <c r="BI1713" i="22" s="1"/>
  <c r="BH1713" i="22" a="1"/>
  <c r="BH1713" i="22" s="1"/>
  <c r="BK1713" i="22" a="1"/>
  <c r="BK1713" i="22" s="1"/>
  <c r="BG1185" i="22"/>
  <c r="BG633" i="22"/>
  <c r="BG1737" i="22"/>
  <c r="BK1161" i="22" a="1"/>
  <c r="BK1161" i="22" s="1"/>
  <c r="BJ1161" i="22" a="1"/>
  <c r="BJ1161" i="22" s="1"/>
  <c r="BI1161" i="22" a="1"/>
  <c r="BI1161" i="22" s="1"/>
  <c r="BH1161" i="22" a="1"/>
  <c r="BH1161" i="22" s="1"/>
  <c r="AC1364" i="10" a="1"/>
  <c r="AC1364" i="10" s="1"/>
  <c r="Y1364" i="10" a="1"/>
  <c r="Y1364" i="10" s="1"/>
  <c r="U1364" i="10" a="1"/>
  <c r="U1364" i="10" s="1"/>
  <c r="X1364" i="10" a="1"/>
  <c r="X1364" i="10" s="1"/>
  <c r="AA1364" i="10" a="1"/>
  <c r="AA1364" i="10" s="1"/>
  <c r="T1364" i="10" a="1"/>
  <c r="T1364" i="10" s="1"/>
  <c r="V1364" i="10" a="1"/>
  <c r="V1364" i="10" s="1"/>
  <c r="AB1364" i="10" a="1"/>
  <c r="AB1364" i="10" s="1"/>
  <c r="S1424" i="10"/>
  <c r="Z1364" i="10" a="1"/>
  <c r="Z1364" i="10" s="1"/>
  <c r="W1364" i="10" a="1"/>
  <c r="W1364" i="10" s="1"/>
  <c r="BJ1717" i="22" a="1"/>
  <c r="BJ1717" i="22" s="1"/>
  <c r="BI1717" i="22" a="1"/>
  <c r="BI1717" i="22" s="1"/>
  <c r="BK1717" i="22" a="1"/>
  <c r="BK1717" i="22" s="1"/>
  <c r="BH1717" i="22" a="1"/>
  <c r="BH1717" i="22" s="1"/>
  <c r="BG1189" i="22"/>
  <c r="BG637" i="22"/>
  <c r="BH613" i="22" a="1"/>
  <c r="BH613" i="22" s="1"/>
  <c r="BJ613" i="22" a="1"/>
  <c r="BJ613" i="22" s="1"/>
  <c r="BI613" i="22" a="1"/>
  <c r="BI613" i="22" s="1"/>
  <c r="BG1741" i="22"/>
  <c r="BI1165" i="22" a="1"/>
  <c r="BI1165" i="22" s="1"/>
  <c r="BJ1165" i="22" a="1"/>
  <c r="BJ1165" i="22" s="1"/>
  <c r="BH1165" i="22" a="1"/>
  <c r="BH1165" i="22" s="1"/>
  <c r="BK1165" i="22" a="1"/>
  <c r="BK1165" i="22" s="1"/>
  <c r="BI1715" i="22" a="1"/>
  <c r="BI1715" i="22" s="1"/>
  <c r="BK1715" i="22" a="1"/>
  <c r="BK1715" i="22" s="1"/>
  <c r="BJ1715" i="22" a="1"/>
  <c r="BJ1715" i="22" s="1"/>
  <c r="BH1715" i="22" a="1"/>
  <c r="BH1715" i="22" s="1"/>
  <c r="BG1187" i="22"/>
  <c r="BG635" i="22"/>
  <c r="BK611" i="22" a="1"/>
  <c r="BK611" i="22" s="1"/>
  <c r="BI611" i="22" a="1"/>
  <c r="BI611" i="22" s="1"/>
  <c r="BH611" i="22" a="1"/>
  <c r="BH611" i="22" s="1"/>
  <c r="BJ611" i="22" a="1"/>
  <c r="BJ611" i="22" s="1"/>
  <c r="BG1739" i="22"/>
  <c r="BK1163" i="22" a="1"/>
  <c r="BK1163" i="22" s="1"/>
  <c r="BJ1163" i="22" a="1"/>
  <c r="BJ1163" i="22" s="1"/>
  <c r="BH1163" i="22" a="1"/>
  <c r="BH1163" i="22" s="1"/>
  <c r="BI1163" i="22" a="1"/>
  <c r="BI1163" i="22" s="1"/>
  <c r="CA555" i="22" a="1"/>
  <c r="CA555" i="22" s="1"/>
  <c r="CF555" i="22" a="1"/>
  <c r="CF555" i="22" s="1"/>
  <c r="BZ555" i="22" a="1"/>
  <c r="BZ555" i="22" s="1"/>
  <c r="CE555" i="22" a="1"/>
  <c r="CE555" i="22" s="1"/>
  <c r="CC555" i="22" a="1"/>
  <c r="CC555" i="22" s="1"/>
  <c r="BX555" i="22" a="1"/>
  <c r="BX555" i="22" s="1"/>
  <c r="BW555" i="22" a="1"/>
  <c r="BW555" i="22" s="1"/>
  <c r="CB555" i="22" a="1"/>
  <c r="CB555" i="22" s="1"/>
  <c r="CD555" i="22" a="1"/>
  <c r="CD555" i="22" s="1"/>
  <c r="BY555" i="22" a="1"/>
  <c r="BY555" i="22" s="1"/>
  <c r="BK1708" i="22" a="1"/>
  <c r="BK1708" i="22" s="1"/>
  <c r="BJ1708" i="22" a="1"/>
  <c r="BJ1708" i="22" s="1"/>
  <c r="BI1708" i="22" a="1"/>
  <c r="BI1708" i="22" s="1"/>
  <c r="BH1708" i="22" a="1"/>
  <c r="BH1708" i="22" s="1"/>
  <c r="BG1180" i="22"/>
  <c r="BG628" i="22"/>
  <c r="BI604" i="22" a="1"/>
  <c r="BI604" i="22" s="1"/>
  <c r="BG1732" i="22"/>
  <c r="BH1156" i="22" a="1"/>
  <c r="BH1156" i="22" s="1"/>
  <c r="BI1156" i="22" a="1"/>
  <c r="BI1156" i="22" s="1"/>
  <c r="BJ1156" i="22" a="1"/>
  <c r="BJ1156" i="22" s="1"/>
  <c r="BK1156" i="22" a="1"/>
  <c r="BK1156" i="22" s="1"/>
  <c r="BJ1730" i="22" a="1"/>
  <c r="BJ1730" i="22" s="1"/>
  <c r="BK1730" i="22" a="1"/>
  <c r="BK1730" i="22" s="1"/>
  <c r="BI1730" i="22" a="1"/>
  <c r="BI1730" i="22" s="1"/>
  <c r="BH1730" i="22" a="1"/>
  <c r="BH1730" i="22" s="1"/>
  <c r="BG1202" i="22"/>
  <c r="BG650" i="22"/>
  <c r="BJ626" i="22" a="1"/>
  <c r="BJ626" i="22" s="1"/>
  <c r="BI626" i="22" a="1"/>
  <c r="BI626" i="22" s="1"/>
  <c r="BH626" i="22" a="1"/>
  <c r="BH626" i="22" s="1"/>
  <c r="BK626" i="22" a="1"/>
  <c r="BK626" i="22" s="1"/>
  <c r="BG1754" i="22"/>
  <c r="BI1178" i="22" a="1"/>
  <c r="BI1178" i="22" s="1"/>
  <c r="BH1178" i="22" a="1"/>
  <c r="BH1178" i="22" s="1"/>
  <c r="BK1178" i="22" a="1"/>
  <c r="BK1178" i="22" s="1"/>
  <c r="BJ1178" i="22" a="1"/>
  <c r="BJ1178" i="22" s="1"/>
  <c r="BK1724" i="22" a="1"/>
  <c r="BK1724" i="22" s="1"/>
  <c r="BJ1724" i="22" a="1"/>
  <c r="BJ1724" i="22" s="1"/>
  <c r="BI1724" i="22" a="1"/>
  <c r="BI1724" i="22" s="1"/>
  <c r="BH1724" i="22" a="1"/>
  <c r="BH1724" i="22" s="1"/>
  <c r="BG1196" i="22"/>
  <c r="BG644" i="22"/>
  <c r="BI620" i="22" a="1"/>
  <c r="BI620" i="22" s="1"/>
  <c r="BH620" i="22" a="1"/>
  <c r="BH620" i="22" s="1"/>
  <c r="BK620" i="22" a="1"/>
  <c r="BK620" i="22" s="1"/>
  <c r="BJ620" i="22" a="1"/>
  <c r="BJ620" i="22" s="1"/>
  <c r="BG1748" i="22"/>
  <c r="BH1172" i="22" a="1"/>
  <c r="BH1172" i="22" s="1"/>
  <c r="BI1172" i="22" a="1"/>
  <c r="BI1172" i="22" s="1"/>
  <c r="BJ1172" i="22" a="1"/>
  <c r="BJ1172" i="22" s="1"/>
  <c r="BK1172" i="22" a="1"/>
  <c r="BK1172" i="22" s="1"/>
  <c r="CA552" i="22" a="1"/>
  <c r="CA552" i="22" s="1"/>
  <c r="CF552" i="22" a="1"/>
  <c r="CF552" i="22" s="1"/>
  <c r="BZ552" i="22" a="1"/>
  <c r="BZ552" i="22" s="1"/>
  <c r="CE552" i="22" a="1"/>
  <c r="CE552" i="22" s="1"/>
  <c r="CC552" i="22" a="1"/>
  <c r="CC552" i="22" s="1"/>
  <c r="BX552" i="22" a="1"/>
  <c r="BX552" i="22" s="1"/>
  <c r="BW552" i="22" a="1"/>
  <c r="BW552" i="22" s="1"/>
  <c r="BH624" i="22" s="1" a="1"/>
  <c r="BH624" i="22" s="1"/>
  <c r="BV576" i="22"/>
  <c r="CB552" i="22" a="1"/>
  <c r="CB552" i="22" s="1"/>
  <c r="CD552" i="22" a="1"/>
  <c r="CD552" i="22" s="1"/>
  <c r="BY552" i="22" a="1"/>
  <c r="BY552" i="22" s="1"/>
  <c r="U93" i="9"/>
  <c r="T93" i="9"/>
  <c r="S93" i="9"/>
  <c r="F97" i="9"/>
  <c r="E101" i="9"/>
  <c r="R97" i="9"/>
  <c r="Q97" i="9"/>
  <c r="P97" i="9"/>
  <c r="Z1325" i="10" a="1"/>
  <c r="Z1325" i="10" s="1"/>
  <c r="Y1325" i="10" a="1"/>
  <c r="Y1325" i="10" s="1"/>
  <c r="T1325" i="10" a="1"/>
  <c r="T1325" i="10" s="1"/>
  <c r="AA1325" i="10" a="1"/>
  <c r="AA1325" i="10" s="1"/>
  <c r="V1325" i="10" a="1"/>
  <c r="V1325" i="10" s="1"/>
  <c r="AB1325" i="10" a="1"/>
  <c r="AB1325" i="10" s="1"/>
  <c r="X1325" i="10" a="1"/>
  <c r="X1325" i="10" s="1"/>
  <c r="S1385" i="10"/>
  <c r="W1325" i="10" a="1"/>
  <c r="W1325" i="10" s="1"/>
  <c r="U1325" i="10" a="1"/>
  <c r="U1325" i="10" s="1"/>
  <c r="AC1325" i="10" a="1"/>
  <c r="AC1325" i="10" s="1"/>
  <c r="CA532" i="22" a="1"/>
  <c r="CA532" i="22" s="1"/>
  <c r="CF532" i="22" a="1"/>
  <c r="CF532" i="22" s="1"/>
  <c r="BZ532" i="22" a="1"/>
  <c r="BZ532" i="22" s="1"/>
  <c r="BK604" i="22" s="1" a="1"/>
  <c r="BK604" i="22" s="1"/>
  <c r="CE532" i="22" a="1"/>
  <c r="CE532" i="22" s="1"/>
  <c r="BW532" i="22" a="1"/>
  <c r="BW532" i="22" s="1"/>
  <c r="BH604" i="22" s="1" a="1"/>
  <c r="BH604" i="22" s="1"/>
  <c r="BV556" i="22"/>
  <c r="CB532" i="22" a="1"/>
  <c r="CB532" i="22" s="1"/>
  <c r="CD532" i="22" a="1"/>
  <c r="CD532" i="22" s="1"/>
  <c r="CC532" i="22" a="1"/>
  <c r="CC532" i="22" s="1"/>
  <c r="BY532" i="22" a="1"/>
  <c r="BY532" i="22" s="1"/>
  <c r="BJ604" i="22" s="1" a="1"/>
  <c r="BJ604" i="22" s="1"/>
  <c r="BX532" i="22" a="1"/>
  <c r="BX532" i="22" s="1"/>
  <c r="CA546" i="22" a="1"/>
  <c r="CA546" i="22" s="1"/>
  <c r="CF546" i="22" a="1"/>
  <c r="CF546" i="22" s="1"/>
  <c r="BZ546" i="22" a="1"/>
  <c r="BZ546" i="22" s="1"/>
  <c r="CE546" i="22" a="1"/>
  <c r="CE546" i="22" s="1"/>
  <c r="CC546" i="22" a="1"/>
  <c r="CC546" i="22" s="1"/>
  <c r="BX546" i="22" a="1"/>
  <c r="BX546" i="22" s="1"/>
  <c r="BI618" i="22" s="1" a="1"/>
  <c r="BI618" i="22" s="1"/>
  <c r="BW546" i="22" a="1"/>
  <c r="BW546" i="22" s="1"/>
  <c r="BH618" i="22" s="1" a="1"/>
  <c r="BH618" i="22" s="1"/>
  <c r="BV570" i="22"/>
  <c r="CB546" i="22" a="1"/>
  <c r="CB546" i="22" s="1"/>
  <c r="CD546" i="22" a="1"/>
  <c r="CD546" i="22" s="1"/>
  <c r="BY546" i="22" a="1"/>
  <c r="BY546" i="22" s="1"/>
  <c r="BK1721" i="22" a="1"/>
  <c r="BK1721" i="22" s="1"/>
  <c r="BJ1721" i="22" a="1"/>
  <c r="BJ1721" i="22" s="1"/>
  <c r="BH1721" i="22" a="1"/>
  <c r="BH1721" i="22" s="1"/>
  <c r="BI1721" i="22" a="1"/>
  <c r="BI1721" i="22" s="1"/>
  <c r="BG1193" i="22"/>
  <c r="BG641" i="22"/>
  <c r="BI617" i="22" a="1"/>
  <c r="BI617" i="22" s="1"/>
  <c r="BH617" i="22" a="1"/>
  <c r="BH617" i="22" s="1"/>
  <c r="BK617" i="22" a="1"/>
  <c r="BK617" i="22" s="1"/>
  <c r="BJ617" i="22" a="1"/>
  <c r="BJ617" i="22" s="1"/>
  <c r="BG1745" i="22"/>
  <c r="BK1169" i="22" a="1"/>
  <c r="BK1169" i="22" s="1"/>
  <c r="BJ1169" i="22" a="1"/>
  <c r="BJ1169" i="22" s="1"/>
  <c r="BI1169" i="22" a="1"/>
  <c r="BI1169" i="22" s="1"/>
  <c r="BH1169" i="22" a="1"/>
  <c r="BH1169" i="22" s="1"/>
  <c r="BI1723" i="22" a="1"/>
  <c r="BI1723" i="22" s="1"/>
  <c r="BH1723" i="22" a="1"/>
  <c r="BH1723" i="22" s="1"/>
  <c r="BK1723" i="22" a="1"/>
  <c r="BK1723" i="22" s="1"/>
  <c r="BJ1723" i="22" a="1"/>
  <c r="BJ1723" i="22" s="1"/>
  <c r="BG1195" i="22"/>
  <c r="BG643" i="22"/>
  <c r="BI619" i="22" a="1"/>
  <c r="BI619" i="22" s="1"/>
  <c r="BH619" i="22" a="1"/>
  <c r="BH619" i="22" s="1"/>
  <c r="BK619" i="22" a="1"/>
  <c r="BK619" i="22" s="1"/>
  <c r="BJ619" i="22" a="1"/>
  <c r="BJ619" i="22" s="1"/>
  <c r="BG1747" i="22"/>
  <c r="BI1171" i="22" a="1"/>
  <c r="BI1171" i="22" s="1"/>
  <c r="BK1171" i="22" a="1"/>
  <c r="BK1171" i="22" s="1"/>
  <c r="BJ1171" i="22" a="1"/>
  <c r="BJ1171" i="22" s="1"/>
  <c r="BH1171" i="22" a="1"/>
  <c r="BH1171" i="22" s="1"/>
  <c r="Z1340" i="10" a="1"/>
  <c r="Z1340" i="10" s="1"/>
  <c r="U1340" i="10" a="1"/>
  <c r="U1340" i="10" s="1"/>
  <c r="S1400" i="10"/>
  <c r="T1340" i="10" a="1"/>
  <c r="T1340" i="10" s="1"/>
  <c r="Y1340" i="10" a="1"/>
  <c r="Y1340" i="10" s="1"/>
  <c r="V1340" i="10" a="1"/>
  <c r="V1340" i="10" s="1"/>
  <c r="W1340" i="10" a="1"/>
  <c r="W1340" i="10" s="1"/>
  <c r="AC1340" i="10" a="1"/>
  <c r="AC1340" i="10" s="1"/>
  <c r="AB1340" i="10" a="1"/>
  <c r="AB1340" i="10" s="1"/>
  <c r="AA1340" i="10" a="1"/>
  <c r="AA1340" i="10" s="1"/>
  <c r="X1340" i="10" a="1"/>
  <c r="X1340" i="10" s="1"/>
  <c r="BI1711" i="22" a="1"/>
  <c r="BI1711" i="22" s="1"/>
  <c r="BK1711" i="22" a="1"/>
  <c r="BK1711" i="22" s="1"/>
  <c r="BH1711" i="22" a="1"/>
  <c r="BH1711" i="22" s="1"/>
  <c r="BJ1711" i="22" a="1"/>
  <c r="BJ1711" i="22" s="1"/>
  <c r="BG1183" i="22"/>
  <c r="BG631" i="22"/>
  <c r="BJ607" i="22" a="1"/>
  <c r="BJ607" i="22" s="1"/>
  <c r="BK607" i="22" a="1"/>
  <c r="BK607" i="22" s="1"/>
  <c r="BH607" i="22" a="1"/>
  <c r="BH607" i="22" s="1"/>
  <c r="BG1735" i="22"/>
  <c r="BJ1159" i="22" a="1"/>
  <c r="BJ1159" i="22" s="1"/>
  <c r="BK1159" i="22" a="1"/>
  <c r="BK1159" i="22" s="1"/>
  <c r="BH1159" i="22" a="1"/>
  <c r="BH1159" i="22" s="1"/>
  <c r="BI1159" i="22" a="1"/>
  <c r="BI1159" i="22" s="1"/>
  <c r="Z1417" i="10" a="1"/>
  <c r="Z1417" i="10" s="1"/>
  <c r="V1417" i="10" a="1"/>
  <c r="V1417" i="10" s="1"/>
  <c r="X1417" i="10" a="1"/>
  <c r="X1417" i="10" s="1"/>
  <c r="AC1417" i="10" a="1"/>
  <c r="AC1417" i="10" s="1"/>
  <c r="W1417" i="10" a="1"/>
  <c r="W1417" i="10" s="1"/>
  <c r="AA1417" i="10" a="1"/>
  <c r="AA1417" i="10" s="1"/>
  <c r="T1417" i="10" a="1"/>
  <c r="T1417" i="10" s="1"/>
  <c r="AB1417" i="10" a="1"/>
  <c r="AB1417" i="10" s="1"/>
  <c r="Y1417" i="10" a="1"/>
  <c r="Y1417" i="10" s="1"/>
  <c r="U1417" i="10" a="1"/>
  <c r="U1417" i="10" s="1"/>
  <c r="F98" i="9"/>
  <c r="U94" i="9"/>
  <c r="T94" i="9"/>
  <c r="S94" i="9"/>
  <c r="C100" i="9"/>
  <c r="K96" i="9"/>
  <c r="BK1716" i="22" a="1"/>
  <c r="BK1716" i="22" s="1"/>
  <c r="BJ1716" i="22" a="1"/>
  <c r="BJ1716" i="22" s="1"/>
  <c r="BI1716" i="22" a="1"/>
  <c r="BI1716" i="22" s="1"/>
  <c r="BH1716" i="22" a="1"/>
  <c r="BH1716" i="22" s="1"/>
  <c r="BG1188" i="22"/>
  <c r="BG636" i="22"/>
  <c r="BK612" i="22" a="1"/>
  <c r="BK612" i="22" s="1"/>
  <c r="BI612" i="22" a="1"/>
  <c r="BI612" i="22" s="1"/>
  <c r="BH612" i="22" a="1"/>
  <c r="BH612" i="22" s="1"/>
  <c r="BJ612" i="22" a="1"/>
  <c r="BJ612" i="22" s="1"/>
  <c r="BG1740" i="22"/>
  <c r="BI1164" i="22" a="1"/>
  <c r="BI1164" i="22" s="1"/>
  <c r="BH1164" i="22" a="1"/>
  <c r="BH1164" i="22" s="1"/>
  <c r="BJ1164" i="22" a="1"/>
  <c r="BJ1164" i="22" s="1"/>
  <c r="BK1164" i="22" a="1"/>
  <c r="BK1164" i="22" s="1"/>
  <c r="AA1432" i="10" a="1"/>
  <c r="AA1432" i="10" s="1"/>
  <c r="W1432" i="10" a="1"/>
  <c r="W1432" i="10" s="1"/>
  <c r="X1432" i="10" a="1"/>
  <c r="X1432" i="10" s="1"/>
  <c r="AB1432" i="10" a="1"/>
  <c r="AB1432" i="10" s="1"/>
  <c r="U1432" i="10" a="1"/>
  <c r="U1432" i="10" s="1"/>
  <c r="V1432" i="10" a="1"/>
  <c r="V1432" i="10" s="1"/>
  <c r="AC1432" i="10" a="1"/>
  <c r="AC1432" i="10" s="1"/>
  <c r="T1432" i="10" a="1"/>
  <c r="T1432" i="10" s="1"/>
  <c r="Z1432" i="10" a="1"/>
  <c r="Z1432" i="10" s="1"/>
  <c r="Y1432" i="10" a="1"/>
  <c r="Y1432" i="10" s="1"/>
  <c r="AB1387" i="10" a="1"/>
  <c r="AB1387" i="10" s="1"/>
  <c r="X1387" i="10" a="1"/>
  <c r="X1387" i="10" s="1"/>
  <c r="T1387" i="10" a="1"/>
  <c r="T1387" i="10" s="1"/>
  <c r="V1387" i="10" a="1"/>
  <c r="V1387" i="10" s="1"/>
  <c r="AA1387" i="10" a="1"/>
  <c r="AA1387" i="10" s="1"/>
  <c r="U1387" i="10" a="1"/>
  <c r="U1387" i="10" s="1"/>
  <c r="Z1387" i="10" a="1"/>
  <c r="Z1387" i="10" s="1"/>
  <c r="W1387" i="10" a="1"/>
  <c r="W1387" i="10" s="1"/>
  <c r="AC1387" i="10" a="1"/>
  <c r="AC1387" i="10" s="1"/>
  <c r="Y1387" i="10" a="1"/>
  <c r="Y1387" i="10" s="1"/>
  <c r="CA551" i="22" a="1"/>
  <c r="CA551" i="22" s="1"/>
  <c r="CF551" i="22" a="1"/>
  <c r="CF551" i="22" s="1"/>
  <c r="BZ551" i="22" a="1"/>
  <c r="BZ551" i="22" s="1"/>
  <c r="CE551" i="22" a="1"/>
  <c r="CE551" i="22" s="1"/>
  <c r="CC551" i="22" a="1"/>
  <c r="CC551" i="22" s="1"/>
  <c r="BX551" i="22" a="1"/>
  <c r="BX551" i="22" s="1"/>
  <c r="BW551" i="22" a="1"/>
  <c r="BW551" i="22" s="1"/>
  <c r="BV575" i="22"/>
  <c r="CB551" i="22" a="1"/>
  <c r="CB551" i="22" s="1"/>
  <c r="CD551" i="22" a="1"/>
  <c r="CD551" i="22" s="1"/>
  <c r="BY551" i="22" a="1"/>
  <c r="BY551" i="22" s="1"/>
  <c r="BK1720" i="22" a="1"/>
  <c r="BK1720" i="22" s="1"/>
  <c r="BJ1720" i="22" a="1"/>
  <c r="BJ1720" i="22" s="1"/>
  <c r="BI1720" i="22" a="1"/>
  <c r="BI1720" i="22" s="1"/>
  <c r="BH1720" i="22" a="1"/>
  <c r="BH1720" i="22" s="1"/>
  <c r="BG1192" i="22"/>
  <c r="BG640" i="22"/>
  <c r="BH616" i="22" a="1"/>
  <c r="BH616" i="22" s="1"/>
  <c r="BJ616" i="22" a="1"/>
  <c r="BJ616" i="22" s="1"/>
  <c r="BI616" i="22" a="1"/>
  <c r="BI616" i="22" s="1"/>
  <c r="BK616" i="22" a="1"/>
  <c r="BK616" i="22" s="1"/>
  <c r="BG1744" i="22"/>
  <c r="BI1168" i="22" a="1"/>
  <c r="BI1168" i="22" s="1"/>
  <c r="BH1168" i="22" a="1"/>
  <c r="BH1168" i="22" s="1"/>
  <c r="BK1168" i="22" a="1"/>
  <c r="BK1168" i="22" s="1"/>
  <c r="BJ1168" i="22" a="1"/>
  <c r="BJ1168" i="22" s="1"/>
  <c r="CA560" i="22" a="1"/>
  <c r="CA560" i="22" s="1"/>
  <c r="CF560" i="22" a="1"/>
  <c r="CF560" i="22" s="1"/>
  <c r="BZ560" i="22" a="1"/>
  <c r="BZ560" i="22" s="1"/>
  <c r="CE560" i="22" a="1"/>
  <c r="CE560" i="22" s="1"/>
  <c r="CC560" i="22" a="1"/>
  <c r="CC560" i="22" s="1"/>
  <c r="BX560" i="22" a="1"/>
  <c r="BX560" i="22" s="1"/>
  <c r="BW560" i="22" a="1"/>
  <c r="BW560" i="22" s="1"/>
  <c r="CB560" i="22" a="1"/>
  <c r="CB560" i="22" s="1"/>
  <c r="CD560" i="22" a="1"/>
  <c r="CD560" i="22" s="1"/>
  <c r="BY560" i="22" a="1"/>
  <c r="BY560" i="22" s="1"/>
  <c r="BI1707" i="22" a="1"/>
  <c r="BI1707" i="22" s="1"/>
  <c r="BH1707" i="22" a="1"/>
  <c r="BH1707" i="22" s="1"/>
  <c r="BK1707" i="22" a="1"/>
  <c r="BK1707" i="22" s="1"/>
  <c r="BJ1707" i="22" a="1"/>
  <c r="BJ1707" i="22" s="1"/>
  <c r="BG1179" i="22"/>
  <c r="BG627" i="22"/>
  <c r="BI603" i="22" a="1"/>
  <c r="BI603" i="22" s="1"/>
  <c r="BH603" i="22" a="1"/>
  <c r="BH603" i="22" s="1"/>
  <c r="BJ603" i="22" a="1"/>
  <c r="BJ603" i="22" s="1"/>
  <c r="BK603" i="22" a="1"/>
  <c r="BK603" i="22" s="1"/>
  <c r="BG1731" i="22"/>
  <c r="BK1155" i="22" a="1"/>
  <c r="BK1155" i="22" s="1"/>
  <c r="BJ1155" i="22" a="1"/>
  <c r="BJ1155" i="22" s="1"/>
  <c r="BI1155" i="22" a="1"/>
  <c r="BI1155" i="22" s="1"/>
  <c r="BH1155" i="22" a="1"/>
  <c r="BH1155" i="22" s="1"/>
  <c r="U1339" i="10" a="1"/>
  <c r="U1339" i="10" s="1"/>
  <c r="Z1339" i="10" a="1"/>
  <c r="Z1339" i="10" s="1"/>
  <c r="Y1339" i="10" a="1"/>
  <c r="Y1339" i="10" s="1"/>
  <c r="T1339" i="10" a="1"/>
  <c r="T1339" i="10" s="1"/>
  <c r="S1399" i="10"/>
  <c r="AB1339" i="10" a="1"/>
  <c r="AB1339" i="10" s="1"/>
  <c r="X1339" i="10" a="1"/>
  <c r="X1339" i="10" s="1"/>
  <c r="W1339" i="10" a="1"/>
  <c r="W1339" i="10" s="1"/>
  <c r="V1339" i="10" a="1"/>
  <c r="V1339" i="10" s="1"/>
  <c r="AC1339" i="10" a="1"/>
  <c r="AC1339" i="10" s="1"/>
  <c r="AA1339" i="10" a="1"/>
  <c r="AA1339" i="10" s="1"/>
  <c r="AC1331" i="10" a="1"/>
  <c r="AC1331" i="10" s="1"/>
  <c r="X1331" i="10" a="1"/>
  <c r="X1331" i="10" s="1"/>
  <c r="W1331" i="10" a="1"/>
  <c r="W1331" i="10" s="1"/>
  <c r="AB1331" i="10" a="1"/>
  <c r="AB1331" i="10" s="1"/>
  <c r="Y1331" i="10" a="1"/>
  <c r="Y1331" i="10" s="1"/>
  <c r="T1331" i="10" a="1"/>
  <c r="T1331" i="10" s="1"/>
  <c r="Z1331" i="10" a="1"/>
  <c r="Z1331" i="10" s="1"/>
  <c r="V1331" i="10" a="1"/>
  <c r="V1331" i="10" s="1"/>
  <c r="U1331" i="10" a="1"/>
  <c r="U1331" i="10" s="1"/>
  <c r="S1391" i="10"/>
  <c r="AA1331" i="10" a="1"/>
  <c r="AA1331" i="10" s="1"/>
  <c r="E95" i="9"/>
  <c r="R91" i="9"/>
  <c r="Q91" i="9"/>
  <c r="P91" i="9"/>
  <c r="Z1393" i="10" a="1"/>
  <c r="Z1393" i="10" s="1"/>
  <c r="V1393" i="10" a="1"/>
  <c r="V1393" i="10" s="1"/>
  <c r="T1393" i="10" a="1"/>
  <c r="T1393" i="10" s="1"/>
  <c r="Y1393" i="10" a="1"/>
  <c r="Y1393" i="10" s="1"/>
  <c r="X1393" i="10" a="1"/>
  <c r="X1393" i="10" s="1"/>
  <c r="AB1393" i="10" a="1"/>
  <c r="AB1393" i="10" s="1"/>
  <c r="U1393" i="10" a="1"/>
  <c r="U1393" i="10" s="1"/>
  <c r="AC1393" i="10" a="1"/>
  <c r="AC1393" i="10" s="1"/>
  <c r="AA1393" i="10" a="1"/>
  <c r="AA1393" i="10" s="1"/>
  <c r="W1393" i="10" a="1"/>
  <c r="W1393" i="10" s="1"/>
  <c r="CA568" i="22" a="1"/>
  <c r="CA568" i="22" s="1"/>
  <c r="CF568" i="22" a="1"/>
  <c r="CF568" i="22" s="1"/>
  <c r="BZ568" i="22" a="1"/>
  <c r="BZ568" i="22" s="1"/>
  <c r="CE568" i="22" a="1"/>
  <c r="CE568" i="22" s="1"/>
  <c r="CC568" i="22" a="1"/>
  <c r="CC568" i="22" s="1"/>
  <c r="BX568" i="22" a="1"/>
  <c r="BX568" i="22" s="1"/>
  <c r="BW568" i="22" a="1"/>
  <c r="BW568" i="22" s="1"/>
  <c r="CB568" i="22" a="1"/>
  <c r="CB568" i="22" s="1"/>
  <c r="CD568" i="22" a="1"/>
  <c r="CD568" i="22" s="1"/>
  <c r="BY568" i="22" a="1"/>
  <c r="BY568" i="22" s="1"/>
  <c r="AA1406" i="10" a="1"/>
  <c r="AA1406" i="10" s="1"/>
  <c r="W1406" i="10" a="1"/>
  <c r="W1406" i="10" s="1"/>
  <c r="X1406" i="10" a="1"/>
  <c r="X1406" i="10" s="1"/>
  <c r="AC1406" i="10" a="1"/>
  <c r="AC1406" i="10" s="1"/>
  <c r="V1406" i="10" a="1"/>
  <c r="V1406" i="10" s="1"/>
  <c r="AB1406" i="10" a="1"/>
  <c r="AB1406" i="10" s="1"/>
  <c r="Z1406" i="10" a="1"/>
  <c r="Z1406" i="10" s="1"/>
  <c r="T1406" i="10" a="1"/>
  <c r="T1406" i="10" s="1"/>
  <c r="Y1406" i="10" a="1"/>
  <c r="Y1406" i="10" s="1"/>
  <c r="U1406" i="10" a="1"/>
  <c r="U1406" i="10" s="1"/>
  <c r="CA537" i="22" a="1"/>
  <c r="CA537" i="22" s="1"/>
  <c r="CF537" i="22" a="1"/>
  <c r="CF537" i="22" s="1"/>
  <c r="BZ537" i="22" a="1"/>
  <c r="BZ537" i="22" s="1"/>
  <c r="BK609" i="22" s="1" a="1"/>
  <c r="BK609" i="22" s="1"/>
  <c r="CE537" i="22" a="1"/>
  <c r="CE537" i="22" s="1"/>
  <c r="BW537" i="22" a="1"/>
  <c r="BW537" i="22" s="1"/>
  <c r="BH609" i="22" s="1" a="1"/>
  <c r="BH609" i="22" s="1"/>
  <c r="BV561" i="22"/>
  <c r="CB537" i="22" a="1"/>
  <c r="CB537" i="22" s="1"/>
  <c r="BY537" i="22" a="1"/>
  <c r="BY537" i="22" s="1"/>
  <c r="BJ609" i="22" s="1" a="1"/>
  <c r="BJ609" i="22" s="1"/>
  <c r="BX537" i="22" a="1"/>
  <c r="BX537" i="22" s="1"/>
  <c r="BI609" i="22" s="1" a="1"/>
  <c r="BI609" i="22" s="1"/>
  <c r="CD537" i="22" a="1"/>
  <c r="CD537" i="22" s="1"/>
  <c r="CC537" i="22" a="1"/>
  <c r="CC537" i="22" s="1"/>
  <c r="BJ1710" i="22" a="1"/>
  <c r="BJ1710" i="22" s="1"/>
  <c r="BH1710" i="22" a="1"/>
  <c r="BH1710" i="22" s="1"/>
  <c r="BK1710" i="22" a="1"/>
  <c r="BK1710" i="22" s="1"/>
  <c r="BI1710" i="22" a="1"/>
  <c r="BI1710" i="22" s="1"/>
  <c r="BG1182" i="22"/>
  <c r="BG630" i="22"/>
  <c r="BH606" i="22" a="1"/>
  <c r="BH606" i="22" s="1"/>
  <c r="BI606" i="22" a="1"/>
  <c r="BI606" i="22" s="1"/>
  <c r="BK606" i="22" a="1"/>
  <c r="BK606" i="22" s="1"/>
  <c r="BJ606" i="22" a="1"/>
  <c r="BJ606" i="22" s="1"/>
  <c r="BG1734" i="22"/>
  <c r="BI1158" i="22" a="1"/>
  <c r="BI1158" i="22" s="1"/>
  <c r="BJ1158" i="22" a="1"/>
  <c r="BJ1158" i="22" s="1"/>
  <c r="BK1158" i="22" a="1"/>
  <c r="BK1158" i="22" s="1"/>
  <c r="BH1158" i="22" a="1"/>
  <c r="BH1158" i="22" s="1"/>
  <c r="AA1374" i="10" a="1"/>
  <c r="AA1374" i="10" s="1"/>
  <c r="W1374" i="10" a="1"/>
  <c r="W1374" i="10" s="1"/>
  <c r="X1374" i="10" a="1"/>
  <c r="X1374" i="10" s="1"/>
  <c r="AC1374" i="10" a="1"/>
  <c r="AC1374" i="10" s="1"/>
  <c r="V1374" i="10" a="1"/>
  <c r="V1374" i="10" s="1"/>
  <c r="S1434" i="10"/>
  <c r="AB1374" i="10" a="1"/>
  <c r="AB1374" i="10" s="1"/>
  <c r="Z1374" i="10" a="1"/>
  <c r="Z1374" i="10" s="1"/>
  <c r="T1374" i="10" a="1"/>
  <c r="T1374" i="10" s="1"/>
  <c r="Y1374" i="10" a="1"/>
  <c r="Y1374" i="10" s="1"/>
  <c r="U1374" i="10" a="1"/>
  <c r="U1374" i="10" s="1"/>
  <c r="AC1368" i="10" a="1"/>
  <c r="AC1368" i="10" s="1"/>
  <c r="Y1368" i="10" a="1"/>
  <c r="Y1368" i="10" s="1"/>
  <c r="U1368" i="10" a="1"/>
  <c r="U1368" i="10" s="1"/>
  <c r="S1428" i="10"/>
  <c r="Z1368" i="10" a="1"/>
  <c r="Z1368" i="10" s="1"/>
  <c r="X1368" i="10" a="1"/>
  <c r="X1368" i="10" s="1"/>
  <c r="AB1368" i="10" a="1"/>
  <c r="AB1368" i="10" s="1"/>
  <c r="AA1368" i="10" a="1"/>
  <c r="AA1368" i="10" s="1"/>
  <c r="W1368" i="10" a="1"/>
  <c r="W1368" i="10" s="1"/>
  <c r="V1368" i="10" a="1"/>
  <c r="V1368" i="10" s="1"/>
  <c r="T1368" i="10" a="1"/>
  <c r="T1368" i="10" s="1"/>
  <c r="BH1722" i="22" a="1"/>
  <c r="BH1722" i="22" s="1"/>
  <c r="BK1722" i="22" a="1"/>
  <c r="BK1722" i="22" s="1"/>
  <c r="BI1722" i="22" a="1"/>
  <c r="BI1722" i="22" s="1"/>
  <c r="BJ1722" i="22" a="1"/>
  <c r="BJ1722" i="22" s="1"/>
  <c r="BG1194" i="22"/>
  <c r="BG642" i="22"/>
  <c r="BK618" i="22" a="1"/>
  <c r="BK618" i="22" s="1"/>
  <c r="BJ618" i="22" a="1"/>
  <c r="BJ618" i="22" s="1"/>
  <c r="BG1746" i="22"/>
  <c r="BI1170" i="22" a="1"/>
  <c r="BI1170" i="22" s="1"/>
  <c r="BH1170" i="22" a="1"/>
  <c r="BH1170" i="22" s="1"/>
  <c r="BK1170" i="22" a="1"/>
  <c r="BK1170" i="22" s="1"/>
  <c r="BJ1170" i="22" a="1"/>
  <c r="BJ1170" i="22" s="1"/>
  <c r="Y1343" i="10" a="1"/>
  <c r="Y1343" i="10" s="1"/>
  <c r="T1343" i="10" a="1"/>
  <c r="T1343" i="10" s="1"/>
  <c r="AC1343" i="10" a="1"/>
  <c r="AC1343" i="10" s="1"/>
  <c r="X1343" i="10" a="1"/>
  <c r="X1343" i="10" s="1"/>
  <c r="U1343" i="10" a="1"/>
  <c r="U1343" i="10" s="1"/>
  <c r="V1343" i="10" a="1"/>
  <c r="V1343" i="10" s="1"/>
  <c r="AB1343" i="10" a="1"/>
  <c r="AB1343" i="10" s="1"/>
  <c r="AA1343" i="10" a="1"/>
  <c r="AA1343" i="10" s="1"/>
  <c r="S1403" i="10"/>
  <c r="Z1343" i="10" a="1"/>
  <c r="Z1343" i="10" s="1"/>
  <c r="W1343" i="10" a="1"/>
  <c r="W1343" i="10" s="1"/>
  <c r="Z1324" i="10" a="1"/>
  <c r="Z1324" i="10" s="1"/>
  <c r="U1324" i="10" a="1"/>
  <c r="U1324" i="10" s="1"/>
  <c r="T1324" i="10" a="1"/>
  <c r="T1324" i="10" s="1"/>
  <c r="Y1324" i="10" a="1"/>
  <c r="Y1324" i="10" s="1"/>
  <c r="S1384" i="10"/>
  <c r="V1324" i="10" a="1"/>
  <c r="V1324" i="10" s="1"/>
  <c r="AC1324" i="10" a="1"/>
  <c r="AC1324" i="10" s="1"/>
  <c r="AB1324" i="10" a="1"/>
  <c r="AB1324" i="10" s="1"/>
  <c r="AA1324" i="10" a="1"/>
  <c r="AA1324" i="10" s="1"/>
  <c r="X1324" i="10" a="1"/>
  <c r="X1324" i="10" s="1"/>
  <c r="W1324" i="10" a="1"/>
  <c r="W1324" i="10" s="1"/>
  <c r="Y1344" i="10" a="1"/>
  <c r="Y1344" i="10" s="1"/>
  <c r="X1344" i="10" a="1"/>
  <c r="X1344" i="10" s="1"/>
  <c r="S1404" i="10"/>
  <c r="AC1344" i="10" a="1"/>
  <c r="AC1344" i="10" s="1"/>
  <c r="Z1344" i="10" a="1"/>
  <c r="Z1344" i="10" s="1"/>
  <c r="U1344" i="10" a="1"/>
  <c r="U1344" i="10" s="1"/>
  <c r="V1344" i="10" a="1"/>
  <c r="V1344" i="10" s="1"/>
  <c r="T1344" i="10" a="1"/>
  <c r="T1344" i="10" s="1"/>
  <c r="AB1344" i="10" a="1"/>
  <c r="AB1344" i="10" s="1"/>
  <c r="AA1344" i="10" a="1"/>
  <c r="AA1344" i="10" s="1"/>
  <c r="W1344" i="10" a="1"/>
  <c r="W1344" i="10" s="1"/>
  <c r="AB1415" i="10" a="1"/>
  <c r="AB1415" i="10" s="1"/>
  <c r="X1415" i="10" a="1"/>
  <c r="X1415" i="10" s="1"/>
  <c r="T1415" i="10" a="1"/>
  <c r="T1415" i="10" s="1"/>
  <c r="AA1415" i="10" a="1"/>
  <c r="AA1415" i="10" s="1"/>
  <c r="U1415" i="10" a="1"/>
  <c r="U1415" i="10" s="1"/>
  <c r="Z1415" i="10" a="1"/>
  <c r="Z1415" i="10" s="1"/>
  <c r="Y1415" i="10" a="1"/>
  <c r="Y1415" i="10" s="1"/>
  <c r="W1415" i="10" a="1"/>
  <c r="W1415" i="10" s="1"/>
  <c r="AC1415" i="10" a="1"/>
  <c r="AC1415" i="10" s="1"/>
  <c r="V1415" i="10" a="1"/>
  <c r="V1415" i="10" s="1"/>
  <c r="BJ1709" i="22" a="1"/>
  <c r="BJ1709" i="22" s="1"/>
  <c r="BI1709" i="22" a="1"/>
  <c r="BI1709" i="22" s="1"/>
  <c r="BK1709" i="22" a="1"/>
  <c r="BK1709" i="22" s="1"/>
  <c r="BH1709" i="22" a="1"/>
  <c r="BH1709" i="22" s="1"/>
  <c r="BG1181" i="22"/>
  <c r="BG629" i="22"/>
  <c r="BI605" i="22" a="1"/>
  <c r="BI605" i="22" s="1"/>
  <c r="BK605" i="22" a="1"/>
  <c r="BK605" i="22" s="1"/>
  <c r="BJ605" i="22" a="1"/>
  <c r="BJ605" i="22" s="1"/>
  <c r="BH605" i="22" a="1"/>
  <c r="BH605" i="22" s="1"/>
  <c r="BG1733" i="22"/>
  <c r="BJ1157" i="22" a="1"/>
  <c r="BJ1157" i="22" s="1"/>
  <c r="BI1157" i="22" a="1"/>
  <c r="BI1157" i="22" s="1"/>
  <c r="BH1157" i="22" a="1"/>
  <c r="BH1157" i="22" s="1"/>
  <c r="BK1157" i="22" a="1"/>
  <c r="BK1157" i="22" s="1"/>
  <c r="AA1436" i="10" a="1"/>
  <c r="AA1436" i="10" s="1"/>
  <c r="W1436" i="10" a="1"/>
  <c r="W1436" i="10" s="1"/>
  <c r="U1436" i="10" a="1"/>
  <c r="U1436" i="10" s="1"/>
  <c r="Y1436" i="10" a="1"/>
  <c r="Y1436" i="10" s="1"/>
  <c r="AC1436" i="10" a="1"/>
  <c r="AC1436" i="10" s="1"/>
  <c r="V1436" i="10" a="1"/>
  <c r="V1436" i="10" s="1"/>
  <c r="AB1436" i="10" a="1"/>
  <c r="AB1436" i="10" s="1"/>
  <c r="T1436" i="10" a="1"/>
  <c r="T1436" i="10" s="1"/>
  <c r="Z1436" i="10" a="1"/>
  <c r="Z1436" i="10" s="1"/>
  <c r="X1436" i="10" a="1"/>
  <c r="X1436" i="10" s="1"/>
  <c r="BI1714" i="22" a="1"/>
  <c r="BI1714" i="22" s="1"/>
  <c r="BJ1714" i="22" a="1"/>
  <c r="BJ1714" i="22" s="1"/>
  <c r="BH1714" i="22" a="1"/>
  <c r="BH1714" i="22" s="1"/>
  <c r="BK1714" i="22" a="1"/>
  <c r="BK1714" i="22" s="1"/>
  <c r="BG1186" i="22"/>
  <c r="BG634" i="22"/>
  <c r="BG1738" i="22"/>
  <c r="BI1162" i="22" a="1"/>
  <c r="BI1162" i="22" s="1"/>
  <c r="BJ1162" i="22" a="1"/>
  <c r="BJ1162" i="22" s="1"/>
  <c r="BK1162" i="22" a="1"/>
  <c r="BK1162" i="22" s="1"/>
  <c r="BH1162" i="22" a="1"/>
  <c r="BH1162" i="22" s="1"/>
  <c r="BJ1727" i="22" a="1"/>
  <c r="BJ1727" i="22" s="1"/>
  <c r="BI1727" i="22" a="1"/>
  <c r="BI1727" i="22" s="1"/>
  <c r="BH1727" i="22" a="1"/>
  <c r="BH1727" i="22" s="1"/>
  <c r="BK1727" i="22" a="1"/>
  <c r="BK1727" i="22" s="1"/>
  <c r="BG1199" i="22"/>
  <c r="BG647" i="22"/>
  <c r="BJ623" i="22" a="1"/>
  <c r="BJ623" i="22" s="1"/>
  <c r="BK623" i="22" a="1"/>
  <c r="BK623" i="22" s="1"/>
  <c r="BH623" i="22" a="1"/>
  <c r="BH623" i="22" s="1"/>
  <c r="BI623" i="22" a="1"/>
  <c r="BI623" i="22" s="1"/>
  <c r="BG1751" i="22"/>
  <c r="BI1175" i="22" a="1"/>
  <c r="BI1175" i="22" s="1"/>
  <c r="BH1175" i="22" a="1"/>
  <c r="BH1175" i="22" s="1"/>
  <c r="BK1175" i="22" a="1"/>
  <c r="BK1175" i="22" s="1"/>
  <c r="BJ1175" i="22" a="1"/>
  <c r="BJ1175" i="22" s="1"/>
  <c r="AC1345" i="10" a="1"/>
  <c r="AC1345" i="10" s="1"/>
  <c r="X1345" i="10" a="1"/>
  <c r="X1345" i="10" s="1"/>
  <c r="W1345" i="10" a="1"/>
  <c r="W1345" i="10" s="1"/>
  <c r="Z1345" i="10" a="1"/>
  <c r="Z1345" i="10" s="1"/>
  <c r="V1345" i="10" a="1"/>
  <c r="V1345" i="10" s="1"/>
  <c r="U1345" i="10" a="1"/>
  <c r="U1345" i="10" s="1"/>
  <c r="T1345" i="10" a="1"/>
  <c r="T1345" i="10" s="1"/>
  <c r="AB1345" i="10" a="1"/>
  <c r="AB1345" i="10" s="1"/>
  <c r="AA1345" i="10" a="1"/>
  <c r="AA1345" i="10" s="1"/>
  <c r="Y1345" i="10" a="1"/>
  <c r="Y1345" i="10" s="1"/>
  <c r="S1405" i="10"/>
  <c r="AB1383" i="10" a="1"/>
  <c r="AB1383" i="10" s="1"/>
  <c r="X1383" i="10" a="1"/>
  <c r="X1383" i="10" s="1"/>
  <c r="T1383" i="10" a="1"/>
  <c r="T1383" i="10" s="1"/>
  <c r="AA1383" i="10" a="1"/>
  <c r="AA1383" i="10" s="1"/>
  <c r="U1383" i="10" a="1"/>
  <c r="U1383" i="10" s="1"/>
  <c r="Z1383" i="10" a="1"/>
  <c r="Z1383" i="10" s="1"/>
  <c r="Y1383" i="10" a="1"/>
  <c r="Y1383" i="10" s="1"/>
  <c r="W1383" i="10" a="1"/>
  <c r="W1383" i="10" s="1"/>
  <c r="AC1383" i="10" a="1"/>
  <c r="AC1383" i="10" s="1"/>
  <c r="V1383" i="10" a="1"/>
  <c r="V1383" i="10" s="1"/>
  <c r="Z1361" i="10" a="1"/>
  <c r="Z1361" i="10" s="1"/>
  <c r="V1361" i="10" a="1"/>
  <c r="V1361" i="10" s="1"/>
  <c r="S1421" i="10"/>
  <c r="T1361" i="10" a="1"/>
  <c r="T1361" i="10" s="1"/>
  <c r="Y1361" i="10" a="1"/>
  <c r="Y1361" i="10" s="1"/>
  <c r="AB1361" i="10" a="1"/>
  <c r="AB1361" i="10" s="1"/>
  <c r="U1361" i="10" a="1"/>
  <c r="U1361" i="10" s="1"/>
  <c r="AC1361" i="10" a="1"/>
  <c r="AC1361" i="10" s="1"/>
  <c r="AA1361" i="10" a="1"/>
  <c r="AA1361" i="10" s="1"/>
  <c r="X1361" i="10" a="1"/>
  <c r="X1361" i="10" s="1"/>
  <c r="W1361" i="10" a="1"/>
  <c r="W1361" i="10" s="1"/>
  <c r="E69" i="28"/>
  <c r="V1352" i="10" a="1"/>
  <c r="V1352" i="10" s="1"/>
  <c r="AA1352" i="10" a="1"/>
  <c r="AA1352" i="10" s="1"/>
  <c r="Z1352" i="10" a="1"/>
  <c r="Z1352" i="10" s="1"/>
  <c r="U1352" i="10" a="1"/>
  <c r="U1352" i="10" s="1"/>
  <c r="AC1352" i="10" a="1"/>
  <c r="AC1352" i="10" s="1"/>
  <c r="AB1352" i="10" a="1"/>
  <c r="AB1352" i="10" s="1"/>
  <c r="Y1352" i="10" a="1"/>
  <c r="Y1352" i="10" s="1"/>
  <c r="X1352" i="10" a="1"/>
  <c r="X1352" i="10" s="1"/>
  <c r="W1352" i="10" a="1"/>
  <c r="W1352" i="10" s="1"/>
  <c r="T1352" i="10" a="1"/>
  <c r="T1352" i="10" s="1"/>
  <c r="S1412" i="10"/>
  <c r="AB1367" i="10" a="1"/>
  <c r="AB1367" i="10" s="1"/>
  <c r="X1367" i="10" a="1"/>
  <c r="X1367" i="10" s="1"/>
  <c r="T1367" i="10" a="1"/>
  <c r="T1367" i="10" s="1"/>
  <c r="W1367" i="10" a="1"/>
  <c r="W1367" i="10" s="1"/>
  <c r="AC1367" i="10" a="1"/>
  <c r="AC1367" i="10" s="1"/>
  <c r="S1427" i="10"/>
  <c r="Z1367" i="10" a="1"/>
  <c r="Z1367" i="10" s="1"/>
  <c r="AA1367" i="10" a="1"/>
  <c r="AA1367" i="10" s="1"/>
  <c r="Y1367" i="10" a="1"/>
  <c r="Y1367" i="10" s="1"/>
  <c r="V1367" i="10" a="1"/>
  <c r="V1367" i="10" s="1"/>
  <c r="U1367" i="10" a="1"/>
  <c r="U1367" i="10" s="1"/>
  <c r="CA573" i="22" a="1"/>
  <c r="CA573" i="22" s="1"/>
  <c r="CF573" i="22" a="1"/>
  <c r="CF573" i="22" s="1"/>
  <c r="BZ573" i="22" a="1"/>
  <c r="BZ573" i="22" s="1"/>
  <c r="CE573" i="22" a="1"/>
  <c r="CE573" i="22" s="1"/>
  <c r="CC573" i="22" a="1"/>
  <c r="CC573" i="22" s="1"/>
  <c r="BX573" i="22" a="1"/>
  <c r="BX573" i="22" s="1"/>
  <c r="BW573" i="22" a="1"/>
  <c r="BW573" i="22" s="1"/>
  <c r="CB573" i="22" a="1"/>
  <c r="CB573" i="22" s="1"/>
  <c r="CD573" i="22" a="1"/>
  <c r="CD573" i="22" s="1"/>
  <c r="BY573" i="22" a="1"/>
  <c r="BY573" i="22" s="1"/>
  <c r="S1410" i="10"/>
  <c r="AB1350" i="10" a="1"/>
  <c r="AB1350" i="10" s="1"/>
  <c r="W1350" i="10" a="1"/>
  <c r="W1350" i="10" s="1"/>
  <c r="V1350" i="10" a="1"/>
  <c r="V1350" i="10" s="1"/>
  <c r="AA1350" i="10" a="1"/>
  <c r="AA1350" i="10" s="1"/>
  <c r="X1350" i="10" a="1"/>
  <c r="X1350" i="10" s="1"/>
  <c r="T1350" i="10" a="1"/>
  <c r="T1350" i="10" s="1"/>
  <c r="AC1350" i="10" a="1"/>
  <c r="AC1350" i="10" s="1"/>
  <c r="Z1350" i="10" a="1"/>
  <c r="Z1350" i="10" s="1"/>
  <c r="Y1350" i="10" a="1"/>
  <c r="Y1350" i="10" s="1"/>
  <c r="U1350" i="10" a="1"/>
  <c r="U1350" i="10" s="1"/>
  <c r="L98" i="9"/>
  <c r="C102" i="9"/>
  <c r="K98" i="9"/>
  <c r="J98" i="9"/>
  <c r="BK1728" i="22" a="1"/>
  <c r="BK1728" i="22" s="1"/>
  <c r="BJ1728" i="22" a="1"/>
  <c r="BJ1728" i="22" s="1"/>
  <c r="BH1728" i="22" a="1"/>
  <c r="BH1728" i="22" s="1"/>
  <c r="BI1728" i="22" a="1"/>
  <c r="BI1728" i="22" s="1"/>
  <c r="BG1200" i="22"/>
  <c r="BG648" i="22"/>
  <c r="BJ624" i="22" a="1"/>
  <c r="BJ624" i="22" s="1"/>
  <c r="BK624" i="22" a="1"/>
  <c r="BK624" i="22" s="1"/>
  <c r="BI624" i="22" a="1"/>
  <c r="BI624" i="22" s="1"/>
  <c r="BG1752" i="22"/>
  <c r="BJ1176" i="22" a="1"/>
  <c r="BJ1176" i="22" s="1"/>
  <c r="BI1176" i="22" a="1"/>
  <c r="BI1176" i="22" s="1"/>
  <c r="BH1176" i="22" a="1"/>
  <c r="BH1176" i="22" s="1"/>
  <c r="BK1176" i="22" a="1"/>
  <c r="BK1176" i="22" s="1"/>
  <c r="BH1712" i="22" a="1"/>
  <c r="BH1712" i="22" s="1"/>
  <c r="BJ1712" i="22" a="1"/>
  <c r="BJ1712" i="22" s="1"/>
  <c r="BI1712" i="22" a="1"/>
  <c r="BI1712" i="22" s="1"/>
  <c r="BK1712" i="22" a="1"/>
  <c r="BK1712" i="22" s="1"/>
  <c r="BG1184" i="22"/>
  <c r="BG632" i="22"/>
  <c r="BJ608" i="22" a="1"/>
  <c r="BJ608" i="22" s="1"/>
  <c r="BH608" i="22" a="1"/>
  <c r="BH608" i="22" s="1"/>
  <c r="BK608" i="22" a="1"/>
  <c r="BK608" i="22" s="1"/>
  <c r="BI608" i="22" a="1"/>
  <c r="BI608" i="22" s="1"/>
  <c r="BG1736" i="22"/>
  <c r="BH1160" i="22" a="1"/>
  <c r="BH1160" i="22" s="1"/>
  <c r="BI1160" i="22" a="1"/>
  <c r="BI1160" i="22" s="1"/>
  <c r="BJ1160" i="22" a="1"/>
  <c r="BJ1160" i="22" s="1"/>
  <c r="BK1160" i="22" a="1"/>
  <c r="BK1160" i="22" s="1"/>
  <c r="AB1359" i="10" a="1"/>
  <c r="AB1359" i="10" s="1"/>
  <c r="X1359" i="10" a="1"/>
  <c r="X1359" i="10" s="1"/>
  <c r="T1359" i="10" a="1"/>
  <c r="T1359" i="10" s="1"/>
  <c r="AC1359" i="10" a="1"/>
  <c r="AC1359" i="10" s="1"/>
  <c r="V1359" i="10" a="1"/>
  <c r="V1359" i="10" s="1"/>
  <c r="AA1359" i="10" a="1"/>
  <c r="AA1359" i="10" s="1"/>
  <c r="U1359" i="10" a="1"/>
  <c r="U1359" i="10" s="1"/>
  <c r="S1419" i="10"/>
  <c r="Z1359" i="10" a="1"/>
  <c r="Z1359" i="10" s="1"/>
  <c r="Y1359" i="10" a="1"/>
  <c r="Y1359" i="10" s="1"/>
  <c r="W1359" i="10" a="1"/>
  <c r="W1359" i="10" s="1"/>
  <c r="Z1401" i="10" a="1"/>
  <c r="Z1401" i="10" s="1"/>
  <c r="V1401" i="10" a="1"/>
  <c r="V1401" i="10" s="1"/>
  <c r="AB1401" i="10" a="1"/>
  <c r="AB1401" i="10" s="1"/>
  <c r="U1401" i="10" a="1"/>
  <c r="U1401" i="10" s="1"/>
  <c r="AA1401" i="10" a="1"/>
  <c r="AA1401" i="10" s="1"/>
  <c r="T1401" i="10" a="1"/>
  <c r="T1401" i="10" s="1"/>
  <c r="Y1401" i="10" a="1"/>
  <c r="Y1401" i="10" s="1"/>
  <c r="X1401" i="10" a="1"/>
  <c r="X1401" i="10" s="1"/>
  <c r="AC1401" i="10" a="1"/>
  <c r="AC1401" i="10" s="1"/>
  <c r="W1401" i="10" a="1"/>
  <c r="W1401" i="10" s="1"/>
  <c r="N45" i="26"/>
  <c r="Q45" i="26" s="1"/>
  <c r="M46" i="26"/>
  <c r="P45" i="26"/>
  <c r="O45" i="26"/>
  <c r="R45" i="26" s="1"/>
  <c r="T44" i="26"/>
  <c r="S44" i="26"/>
  <c r="S1442" i="10"/>
  <c r="AA1382" i="10" a="1"/>
  <c r="AA1382" i="10" s="1"/>
  <c r="W1382" i="10" a="1"/>
  <c r="W1382" i="10" s="1"/>
  <c r="Y1382" i="10" a="1"/>
  <c r="Y1382" i="10" s="1"/>
  <c r="X1382" i="10" a="1"/>
  <c r="X1382" i="10" s="1"/>
  <c r="AB1382" i="10" a="1"/>
  <c r="AB1382" i="10" s="1"/>
  <c r="U1382" i="10" a="1"/>
  <c r="U1382" i="10" s="1"/>
  <c r="AC1382" i="10" a="1"/>
  <c r="AC1382" i="10" s="1"/>
  <c r="Z1382" i="10" a="1"/>
  <c r="Z1382" i="10" s="1"/>
  <c r="V1382" i="10" a="1"/>
  <c r="V1382" i="10" s="1"/>
  <c r="T1382" i="10" a="1"/>
  <c r="T1382" i="10" s="1"/>
  <c r="AA1353" i="10" a="1"/>
  <c r="AA1353" i="10" s="1"/>
  <c r="V1353" i="10" a="1"/>
  <c r="V1353" i="10" s="1"/>
  <c r="U1353" i="10" a="1"/>
  <c r="U1353" i="10" s="1"/>
  <c r="Z1353" i="10" a="1"/>
  <c r="Z1353" i="10" s="1"/>
  <c r="S1413" i="10"/>
  <c r="W1353" i="10" a="1"/>
  <c r="W1353" i="10" s="1"/>
  <c r="AC1353" i="10" a="1"/>
  <c r="AC1353" i="10" s="1"/>
  <c r="AB1353" i="10" a="1"/>
  <c r="AB1353" i="10" s="1"/>
  <c r="Y1353" i="10" a="1"/>
  <c r="Y1353" i="10" s="1"/>
  <c r="X1353" i="10" a="1"/>
  <c r="X1353" i="10" s="1"/>
  <c r="T1353" i="10" a="1"/>
  <c r="T1353" i="10" s="1"/>
  <c r="AB1423" i="10" a="1"/>
  <c r="AB1423" i="10" s="1"/>
  <c r="X1423" i="10" a="1"/>
  <c r="X1423" i="10" s="1"/>
  <c r="T1423" i="10" a="1"/>
  <c r="T1423" i="10" s="1"/>
  <c r="AC1423" i="10" a="1"/>
  <c r="AC1423" i="10" s="1"/>
  <c r="V1423" i="10" a="1"/>
  <c r="V1423" i="10" s="1"/>
  <c r="AA1423" i="10" a="1"/>
  <c r="AA1423" i="10" s="1"/>
  <c r="U1423" i="10" a="1"/>
  <c r="U1423" i="10" s="1"/>
  <c r="Y1423" i="10" a="1"/>
  <c r="Y1423" i="10" s="1"/>
  <c r="W1423" i="10" a="1"/>
  <c r="W1423" i="10" s="1"/>
  <c r="Z1423" i="10" a="1"/>
  <c r="Z1423" i="10" s="1"/>
  <c r="AB1351" i="10" a="1"/>
  <c r="AB1351" i="10" s="1"/>
  <c r="S1411" i="10"/>
  <c r="AA1351" i="10" a="1"/>
  <c r="AA1351" i="10" s="1"/>
  <c r="V1351" i="10" a="1"/>
  <c r="V1351" i="10" s="1"/>
  <c r="U1351" i="10" a="1"/>
  <c r="U1351" i="10" s="1"/>
  <c r="AC1351" i="10" a="1"/>
  <c r="AC1351" i="10" s="1"/>
  <c r="X1351" i="10" a="1"/>
  <c r="X1351" i="10" s="1"/>
  <c r="T1351" i="10" a="1"/>
  <c r="T1351" i="10" s="1"/>
  <c r="Z1351" i="10" a="1"/>
  <c r="Z1351" i="10" s="1"/>
  <c r="Y1351" i="10" a="1"/>
  <c r="Y1351" i="10" s="1"/>
  <c r="W1351" i="10" a="1"/>
  <c r="W1351" i="10" s="1"/>
  <c r="AA1398" i="10" a="1"/>
  <c r="AA1398" i="10" s="1"/>
  <c r="W1398" i="10" a="1"/>
  <c r="W1398" i="10" s="1"/>
  <c r="AC1398" i="10" a="1"/>
  <c r="AC1398" i="10" s="1"/>
  <c r="V1398" i="10" a="1"/>
  <c r="V1398" i="10" s="1"/>
  <c r="AB1398" i="10" a="1"/>
  <c r="AB1398" i="10" s="1"/>
  <c r="U1398" i="10" a="1"/>
  <c r="U1398" i="10" s="1"/>
  <c r="Z1398" i="10" a="1"/>
  <c r="Z1398" i="10" s="1"/>
  <c r="T1398" i="10" a="1"/>
  <c r="T1398" i="10" s="1"/>
  <c r="Y1398" i="10" a="1"/>
  <c r="Y1398" i="10" s="1"/>
  <c r="X1398" i="10" a="1"/>
  <c r="X1398" i="10" s="1"/>
  <c r="AB1433" i="10" a="1"/>
  <c r="AB1433" i="10" s="1"/>
  <c r="X1433" i="10" a="1"/>
  <c r="X1433" i="10" s="1"/>
  <c r="T1433" i="10" a="1"/>
  <c r="T1433" i="10" s="1"/>
  <c r="V1433" i="10" a="1"/>
  <c r="V1433" i="10" s="1"/>
  <c r="Z1433" i="10" a="1"/>
  <c r="Z1433" i="10" s="1"/>
  <c r="Y1433" i="10" a="1"/>
  <c r="Y1433" i="10" s="1"/>
  <c r="W1433" i="10" a="1"/>
  <c r="W1433" i="10" s="1"/>
  <c r="AC1433" i="10" a="1"/>
  <c r="AC1433" i="10" s="1"/>
  <c r="U1433" i="10" a="1"/>
  <c r="U1433" i="10" s="1"/>
  <c r="AA1433" i="10" a="1"/>
  <c r="AA1433" i="10" s="1"/>
  <c r="CA553" i="22" a="1"/>
  <c r="CA553" i="22" s="1"/>
  <c r="CF553" i="22" a="1"/>
  <c r="CF553" i="22" s="1"/>
  <c r="BZ553" i="22" a="1"/>
  <c r="BZ553" i="22" s="1"/>
  <c r="BK625" i="22" s="1" a="1"/>
  <c r="BK625" i="22" s="1"/>
  <c r="CE553" i="22" a="1"/>
  <c r="CE553" i="22" s="1"/>
  <c r="CC553" i="22" a="1"/>
  <c r="CC553" i="22" s="1"/>
  <c r="BX553" i="22" a="1"/>
  <c r="BX553" i="22" s="1"/>
  <c r="BI625" i="22" s="1" a="1"/>
  <c r="BI625" i="22" s="1"/>
  <c r="BW553" i="22" a="1"/>
  <c r="BW553" i="22" s="1"/>
  <c r="BH625" i="22" s="1" a="1"/>
  <c r="BH625" i="22" s="1"/>
  <c r="BV577" i="22"/>
  <c r="CB553" i="22" a="1"/>
  <c r="CB553" i="22" s="1"/>
  <c r="CD553" i="22" a="1"/>
  <c r="CD553" i="22" s="1"/>
  <c r="BY553" i="22" a="1"/>
  <c r="BY553" i="22" s="1"/>
  <c r="BJ625" i="22" s="1" a="1"/>
  <c r="BJ625" i="22" s="1"/>
  <c r="O92" i="9"/>
  <c r="N92" i="9"/>
  <c r="M92" i="9"/>
  <c r="D96" i="9"/>
  <c r="CA564" i="22" a="1"/>
  <c r="CA564" i="22" s="1"/>
  <c r="CF564" i="22" a="1"/>
  <c r="CF564" i="22" s="1"/>
  <c r="BZ564" i="22" a="1"/>
  <c r="BZ564" i="22" s="1"/>
  <c r="CE564" i="22" a="1"/>
  <c r="CE564" i="22" s="1"/>
  <c r="CC564" i="22" a="1"/>
  <c r="CC564" i="22" s="1"/>
  <c r="BX564" i="22" a="1"/>
  <c r="BX564" i="22" s="1"/>
  <c r="BW564" i="22" a="1"/>
  <c r="BW564" i="22" s="1"/>
  <c r="CB564" i="22" a="1"/>
  <c r="CB564" i="22" s="1"/>
  <c r="BY564" i="22" a="1"/>
  <c r="BY564" i="22" s="1"/>
  <c r="CD564" i="22" a="1"/>
  <c r="CD564" i="22" s="1"/>
  <c r="AA1386" i="10" a="1"/>
  <c r="AA1386" i="10" s="1"/>
  <c r="W1386" i="10" a="1"/>
  <c r="W1386" i="10" s="1"/>
  <c r="Z1386" i="10" a="1"/>
  <c r="Z1386" i="10" s="1"/>
  <c r="T1386" i="10" a="1"/>
  <c r="T1386" i="10" s="1"/>
  <c r="Y1386" i="10" a="1"/>
  <c r="Y1386" i="10" s="1"/>
  <c r="X1386" i="10" a="1"/>
  <c r="X1386" i="10" s="1"/>
  <c r="AC1386" i="10" a="1"/>
  <c r="AC1386" i="10" s="1"/>
  <c r="V1386" i="10" a="1"/>
  <c r="V1386" i="10" s="1"/>
  <c r="AB1386" i="10" a="1"/>
  <c r="AB1386" i="10" s="1"/>
  <c r="U1386" i="10" a="1"/>
  <c r="U1386" i="10" s="1"/>
  <c r="B26" i="14"/>
  <c r="C26" i="14" s="1"/>
  <c r="B26" i="13"/>
  <c r="C26" i="13" s="1"/>
  <c r="E26" i="13" s="1"/>
  <c r="N27" i="15" s="1"/>
  <c r="B26" i="12"/>
  <c r="C26" i="12" s="1"/>
  <c r="L26" i="5" s="1"/>
  <c r="M26" i="5" s="1"/>
  <c r="B26" i="1"/>
  <c r="D26" i="1" s="1"/>
  <c r="I28" i="4"/>
  <c r="I29" i="4" s="1"/>
  <c r="B27" i="4"/>
  <c r="N25" i="5"/>
  <c r="O56" i="5" s="1"/>
  <c r="M25" i="15"/>
  <c r="K25" i="15"/>
  <c r="I25" i="16"/>
  <c r="N25" i="16" s="1"/>
  <c r="D32" i="17"/>
  <c r="E32" i="17" s="1"/>
  <c r="D33" i="21"/>
  <c r="AW25" i="22"/>
  <c r="AX25" i="22" s="1"/>
  <c r="H25" i="28"/>
  <c r="J25" i="14"/>
  <c r="F25" i="14"/>
  <c r="I25" i="14"/>
  <c r="H25" i="14"/>
  <c r="G25" i="14"/>
  <c r="E25" i="14"/>
  <c r="CA538" i="22" a="1"/>
  <c r="CA538" i="22" s="1"/>
  <c r="CF538" i="22" a="1"/>
  <c r="CF538" i="22" s="1"/>
  <c r="BZ538" i="22" a="1"/>
  <c r="BZ538" i="22" s="1"/>
  <c r="BK610" i="22" s="1" a="1"/>
  <c r="BK610" i="22" s="1"/>
  <c r="CE538" i="22" a="1"/>
  <c r="CE538" i="22" s="1"/>
  <c r="BW538" i="22" a="1"/>
  <c r="BW538" i="22" s="1"/>
  <c r="BH610" i="22" s="1" a="1"/>
  <c r="BH610" i="22" s="1"/>
  <c r="BV562" i="22"/>
  <c r="CB538" i="22" a="1"/>
  <c r="CB538" i="22" s="1"/>
  <c r="CD538" i="22" a="1"/>
  <c r="CD538" i="22" s="1"/>
  <c r="CC538" i="22" a="1"/>
  <c r="CC538" i="22" s="1"/>
  <c r="BY538" i="22" a="1"/>
  <c r="BY538" i="22" s="1"/>
  <c r="BJ610" i="22" s="1" a="1"/>
  <c r="BJ610" i="22" s="1"/>
  <c r="BX538" i="22" a="1"/>
  <c r="BX538" i="22" s="1"/>
  <c r="BI610" i="22" s="1" a="1"/>
  <c r="BI610" i="22" s="1"/>
  <c r="Q98" i="9"/>
  <c r="P98" i="9"/>
  <c r="E102" i="9"/>
  <c r="J6" i="15"/>
  <c r="P6" i="15" s="1"/>
  <c r="D7" i="15"/>
  <c r="Q96" i="9"/>
  <c r="P96" i="9"/>
  <c r="E100" i="9"/>
  <c r="R96" i="9"/>
  <c r="AA1337" i="10" a="1"/>
  <c r="AA1337" i="10" s="1"/>
  <c r="V1337" i="10" a="1"/>
  <c r="V1337" i="10" s="1"/>
  <c r="U1337" i="10" a="1"/>
  <c r="U1337" i="10" s="1"/>
  <c r="S1397" i="10"/>
  <c r="Z1337" i="10" a="1"/>
  <c r="Z1337" i="10" s="1"/>
  <c r="W1337" i="10" a="1"/>
  <c r="W1337" i="10" s="1"/>
  <c r="X1337" i="10" a="1"/>
  <c r="X1337" i="10" s="1"/>
  <c r="T1337" i="10" a="1"/>
  <c r="T1337" i="10" s="1"/>
  <c r="AB1337" i="10" a="1"/>
  <c r="AB1337" i="10" s="1"/>
  <c r="AC1337" i="10" a="1"/>
  <c r="AC1337" i="10" s="1"/>
  <c r="Y1337" i="10" a="1"/>
  <c r="Y1337" i="10" s="1"/>
  <c r="S1396" i="10"/>
  <c r="V1336" i="10" a="1"/>
  <c r="V1336" i="10" s="1"/>
  <c r="AA1336" i="10" a="1"/>
  <c r="AA1336" i="10" s="1"/>
  <c r="Z1336" i="10" a="1"/>
  <c r="Z1336" i="10" s="1"/>
  <c r="U1336" i="10" a="1"/>
  <c r="U1336" i="10" s="1"/>
  <c r="AC1336" i="10" a="1"/>
  <c r="AC1336" i="10" s="1"/>
  <c r="Y1336" i="10" a="1"/>
  <c r="Y1336" i="10" s="1"/>
  <c r="X1336" i="10" a="1"/>
  <c r="X1336" i="10" s="1"/>
  <c r="W1336" i="10" a="1"/>
  <c r="W1336" i="10" s="1"/>
  <c r="T1336" i="10" a="1"/>
  <c r="T1336" i="10" s="1"/>
  <c r="AB1336" i="10" a="1"/>
  <c r="AB1336" i="10" s="1"/>
  <c r="F26" i="5"/>
  <c r="J25" i="5"/>
  <c r="K25" i="5" s="1"/>
  <c r="Y1328" i="10" a="1"/>
  <c r="Y1328" i="10" s="1"/>
  <c r="X1328" i="10" a="1"/>
  <c r="X1328" i="10" s="1"/>
  <c r="AC1328" i="10" a="1"/>
  <c r="AC1328" i="10" s="1"/>
  <c r="S1388" i="10"/>
  <c r="Z1328" i="10" a="1"/>
  <c r="Z1328" i="10" s="1"/>
  <c r="U1328" i="10" a="1"/>
  <c r="U1328" i="10" s="1"/>
  <c r="AA1328" i="10" a="1"/>
  <c r="AA1328" i="10" s="1"/>
  <c r="W1328" i="10" a="1"/>
  <c r="W1328" i="10" s="1"/>
  <c r="V1328" i="10" a="1"/>
  <c r="V1328" i="10" s="1"/>
  <c r="T1328" i="10" a="1"/>
  <c r="T1328" i="10" s="1"/>
  <c r="AB1328" i="10" a="1"/>
  <c r="AB1328" i="10" s="1"/>
  <c r="M93" i="9"/>
  <c r="D97" i="9"/>
  <c r="N93" i="9"/>
  <c r="BI1718" i="22" a="1"/>
  <c r="BI1718" i="22" s="1"/>
  <c r="BJ1718" i="22" a="1"/>
  <c r="BJ1718" i="22" s="1"/>
  <c r="BH1718" i="22" a="1"/>
  <c r="BH1718" i="22" s="1"/>
  <c r="BK1718" i="22" a="1"/>
  <c r="BK1718" i="22" s="1"/>
  <c r="BG1190" i="22"/>
  <c r="BG638" i="22"/>
  <c r="BJ614" i="22" a="1"/>
  <c r="BJ614" i="22" s="1"/>
  <c r="BI614" i="22" a="1"/>
  <c r="BI614" i="22" s="1"/>
  <c r="BH614" i="22" a="1"/>
  <c r="BH614" i="22" s="1"/>
  <c r="BK614" i="22" a="1"/>
  <c r="BK614" i="22" s="1"/>
  <c r="BG1742" i="22"/>
  <c r="BK1166" i="22" a="1"/>
  <c r="BK1166" i="22" s="1"/>
  <c r="BI1166" i="22" a="1"/>
  <c r="BI1166" i="22" s="1"/>
  <c r="BH1166" i="22" a="1"/>
  <c r="BH1166" i="22" s="1"/>
  <c r="BJ1166" i="22" a="1"/>
  <c r="BJ1166" i="22" s="1"/>
  <c r="S1426" i="10"/>
  <c r="AA1366" i="10" a="1"/>
  <c r="AA1366" i="10" s="1"/>
  <c r="W1366" i="10" a="1"/>
  <c r="W1366" i="10" s="1"/>
  <c r="AC1366" i="10" a="1"/>
  <c r="AC1366" i="10" s="1"/>
  <c r="V1366" i="10" a="1"/>
  <c r="V1366" i="10" s="1"/>
  <c r="AB1366" i="10" a="1"/>
  <c r="AB1366" i="10" s="1"/>
  <c r="U1366" i="10" a="1"/>
  <c r="U1366" i="10" s="1"/>
  <c r="X1366" i="10" a="1"/>
  <c r="X1366" i="10" s="1"/>
  <c r="Y1366" i="10" a="1"/>
  <c r="Y1366" i="10" s="1"/>
  <c r="T1366" i="10" a="1"/>
  <c r="T1366" i="10" s="1"/>
  <c r="Z1366" i="10" a="1"/>
  <c r="Z1366" i="10" s="1"/>
  <c r="I71" i="33" l="1"/>
  <c r="B70" i="33"/>
  <c r="O25" i="15"/>
  <c r="AP25" i="29"/>
  <c r="AQ24" i="29"/>
  <c r="AB24" i="9" s="1"/>
  <c r="AR24" i="29"/>
  <c r="AC24" i="9" s="1"/>
  <c r="Y26" i="25"/>
  <c r="Z26" i="25" s="1"/>
  <c r="AO26" i="29"/>
  <c r="AD2084" i="25"/>
  <c r="AF69" i="25"/>
  <c r="AE69" i="25"/>
  <c r="AG69" i="25" s="1"/>
  <c r="X23" i="9"/>
  <c r="W24" i="9"/>
  <c r="Z24" i="9"/>
  <c r="AA23" i="9"/>
  <c r="J96" i="9"/>
  <c r="G97" i="9"/>
  <c r="H97" i="9"/>
  <c r="Y93" i="9"/>
  <c r="V94" i="9"/>
  <c r="Y94" i="9"/>
  <c r="Y91" i="9"/>
  <c r="V93" i="9"/>
  <c r="V92" i="9"/>
  <c r="Y92" i="9"/>
  <c r="V91" i="9"/>
  <c r="E25" i="15"/>
  <c r="F25" i="15" s="1"/>
  <c r="B25" i="16"/>
  <c r="E24" i="11" s="1"/>
  <c r="C25" i="16"/>
  <c r="F24" i="11" s="1"/>
  <c r="D25" i="16"/>
  <c r="I24" i="11" s="1"/>
  <c r="E25" i="16"/>
  <c r="J24" i="11" s="1"/>
  <c r="B23" i="11"/>
  <c r="C23" i="11" s="1"/>
  <c r="D23" i="11"/>
  <c r="AZ23" i="9"/>
  <c r="U79" i="9" s="1"/>
  <c r="G79" i="15" s="1"/>
  <c r="R82" i="9"/>
  <c r="G82" i="15" s="1"/>
  <c r="AR25" i="9"/>
  <c r="L88" i="9"/>
  <c r="G88" i="15" s="1"/>
  <c r="I25" i="28"/>
  <c r="P24" i="5"/>
  <c r="Q23" i="5"/>
  <c r="R23" i="5" s="1"/>
  <c r="AV24" i="9"/>
  <c r="O85" i="9"/>
  <c r="G85" i="15" s="1"/>
  <c r="F26" i="13"/>
  <c r="H75" i="15"/>
  <c r="H76" i="15" s="1"/>
  <c r="H77" i="15" s="1"/>
  <c r="H78" i="15" s="1"/>
  <c r="AA1426" i="10" a="1"/>
  <c r="AA1426" i="10" s="1"/>
  <c r="W1426" i="10" a="1"/>
  <c r="W1426" i="10" s="1"/>
  <c r="AB1426" i="10" a="1"/>
  <c r="AB1426" i="10" s="1"/>
  <c r="U1426" i="10" a="1"/>
  <c r="U1426" i="10" s="1"/>
  <c r="Z1426" i="10" a="1"/>
  <c r="Z1426" i="10" s="1"/>
  <c r="T1426" i="10" a="1"/>
  <c r="T1426" i="10" s="1"/>
  <c r="X1426" i="10" a="1"/>
  <c r="X1426" i="10" s="1"/>
  <c r="AC1426" i="10" a="1"/>
  <c r="AC1426" i="10" s="1"/>
  <c r="Y1426" i="10" a="1"/>
  <c r="Y1426" i="10" s="1"/>
  <c r="V1426" i="10" a="1"/>
  <c r="V1426" i="10" s="1"/>
  <c r="BH1742" i="22" a="1"/>
  <c r="BH1742" i="22" s="1"/>
  <c r="BK1742" i="22" a="1"/>
  <c r="BK1742" i="22" s="1"/>
  <c r="BI1742" i="22" a="1"/>
  <c r="BI1742" i="22" s="1"/>
  <c r="BJ1742" i="22" a="1"/>
  <c r="BJ1742" i="22" s="1"/>
  <c r="BG1214" i="22"/>
  <c r="BJ638" i="22" a="1"/>
  <c r="BJ638" i="22" s="1"/>
  <c r="BI638" i="22" a="1"/>
  <c r="BI638" i="22" s="1"/>
  <c r="BK638" i="22" a="1"/>
  <c r="BK638" i="22" s="1"/>
  <c r="BH638" i="22" a="1"/>
  <c r="BH638" i="22" s="1"/>
  <c r="BG1766" i="22"/>
  <c r="BI1190" i="22" a="1"/>
  <c r="BI1190" i="22" s="1"/>
  <c r="BH1190" i="22" a="1"/>
  <c r="BH1190" i="22" s="1"/>
  <c r="BJ1190" i="22" a="1"/>
  <c r="BJ1190" i="22" s="1"/>
  <c r="BK1190" i="22" a="1"/>
  <c r="BK1190" i="22" s="1"/>
  <c r="M97" i="9"/>
  <c r="D101" i="9"/>
  <c r="N97" i="9"/>
  <c r="AC1388" i="10" a="1"/>
  <c r="AC1388" i="10" s="1"/>
  <c r="Y1388" i="10" a="1"/>
  <c r="Y1388" i="10" s="1"/>
  <c r="U1388" i="10" a="1"/>
  <c r="U1388" i="10" s="1"/>
  <c r="W1388" i="10" a="1"/>
  <c r="W1388" i="10" s="1"/>
  <c r="AB1388" i="10" a="1"/>
  <c r="AB1388" i="10" s="1"/>
  <c r="V1388" i="10" a="1"/>
  <c r="V1388" i="10" s="1"/>
  <c r="Z1388" i="10" a="1"/>
  <c r="Z1388" i="10" s="1"/>
  <c r="X1388" i="10" a="1"/>
  <c r="X1388" i="10" s="1"/>
  <c r="T1388" i="10" a="1"/>
  <c r="T1388" i="10" s="1"/>
  <c r="AA1388" i="10" a="1"/>
  <c r="AA1388" i="10" s="1"/>
  <c r="F27" i="5"/>
  <c r="J26" i="5"/>
  <c r="K26" i="5" s="1"/>
  <c r="AC1396" i="10" a="1"/>
  <c r="AC1396" i="10" s="1"/>
  <c r="Y1396" i="10" a="1"/>
  <c r="Y1396" i="10" s="1"/>
  <c r="U1396" i="10" a="1"/>
  <c r="U1396" i="10" s="1"/>
  <c r="X1396" i="10" a="1"/>
  <c r="X1396" i="10" s="1"/>
  <c r="W1396" i="10" a="1"/>
  <c r="W1396" i="10" s="1"/>
  <c r="AA1396" i="10" a="1"/>
  <c r="AA1396" i="10" s="1"/>
  <c r="T1396" i="10" a="1"/>
  <c r="T1396" i="10" s="1"/>
  <c r="AB1396" i="10" a="1"/>
  <c r="AB1396" i="10" s="1"/>
  <c r="Z1396" i="10" a="1"/>
  <c r="Z1396" i="10" s="1"/>
  <c r="V1396" i="10" a="1"/>
  <c r="V1396" i="10" s="1"/>
  <c r="Z1397" i="10" a="1"/>
  <c r="Z1397" i="10" s="1"/>
  <c r="V1397" i="10" a="1"/>
  <c r="V1397" i="10" s="1"/>
  <c r="AA1397" i="10" a="1"/>
  <c r="AA1397" i="10" s="1"/>
  <c r="T1397" i="10" a="1"/>
  <c r="T1397" i="10" s="1"/>
  <c r="Y1397" i="10" a="1"/>
  <c r="Y1397" i="10" s="1"/>
  <c r="AC1397" i="10" a="1"/>
  <c r="AC1397" i="10" s="1"/>
  <c r="W1397" i="10" a="1"/>
  <c r="W1397" i="10" s="1"/>
  <c r="AB1397" i="10" a="1"/>
  <c r="AB1397" i="10" s="1"/>
  <c r="X1397" i="10" a="1"/>
  <c r="X1397" i="10" s="1"/>
  <c r="U1397" i="10" a="1"/>
  <c r="U1397" i="10" s="1"/>
  <c r="D8" i="15"/>
  <c r="J7" i="15"/>
  <c r="P7" i="15" s="1"/>
  <c r="Q102" i="9"/>
  <c r="P102" i="9"/>
  <c r="CA562" i="22" a="1"/>
  <c r="CA562" i="22" s="1"/>
  <c r="CF562" i="22" a="1"/>
  <c r="CF562" i="22" s="1"/>
  <c r="BZ562" i="22" a="1"/>
  <c r="BZ562" i="22" s="1"/>
  <c r="CE562" i="22" a="1"/>
  <c r="CE562" i="22" s="1"/>
  <c r="CC562" i="22" a="1"/>
  <c r="CC562" i="22" s="1"/>
  <c r="BX562" i="22" a="1"/>
  <c r="BX562" i="22" s="1"/>
  <c r="BW562" i="22" a="1"/>
  <c r="BW562" i="22" s="1"/>
  <c r="CB562" i="22" a="1"/>
  <c r="CB562" i="22" s="1"/>
  <c r="CD562" i="22" a="1"/>
  <c r="CD562" i="22" s="1"/>
  <c r="BY562" i="22" a="1"/>
  <c r="BY562" i="22" s="1"/>
  <c r="B27" i="14"/>
  <c r="C27" i="14" s="1"/>
  <c r="B27" i="12"/>
  <c r="C27" i="12" s="1"/>
  <c r="L27" i="5" s="1"/>
  <c r="M27" i="5" s="1"/>
  <c r="B27" i="13"/>
  <c r="C27" i="13" s="1"/>
  <c r="E27" i="13" s="1"/>
  <c r="N28" i="15" s="1"/>
  <c r="B27" i="1"/>
  <c r="D27" i="1" s="1"/>
  <c r="B28" i="4"/>
  <c r="I26" i="16"/>
  <c r="N26" i="16" s="1"/>
  <c r="N26" i="5"/>
  <c r="O57" i="5" s="1"/>
  <c r="K26" i="15"/>
  <c r="M26" i="15"/>
  <c r="D35" i="21"/>
  <c r="E35" i="21" s="1"/>
  <c r="D33" i="17"/>
  <c r="E33" i="17" s="1"/>
  <c r="AW26" i="22"/>
  <c r="AX26" i="22" s="1"/>
  <c r="H26" i="28"/>
  <c r="F26" i="14"/>
  <c r="H26" i="14"/>
  <c r="G26" i="14"/>
  <c r="J26" i="14"/>
  <c r="I26" i="14"/>
  <c r="E26" i="14"/>
  <c r="O96" i="9"/>
  <c r="N96" i="9"/>
  <c r="M96" i="9"/>
  <c r="D100" i="9"/>
  <c r="CA577" i="22" a="1"/>
  <c r="CA577" i="22" s="1"/>
  <c r="CF577" i="22" a="1"/>
  <c r="CF577" i="22" s="1"/>
  <c r="BZ577" i="22" a="1"/>
  <c r="BZ577" i="22" s="1"/>
  <c r="CE577" i="22" a="1"/>
  <c r="CE577" i="22" s="1"/>
  <c r="CC577" i="22" a="1"/>
  <c r="CC577" i="22" s="1"/>
  <c r="BX577" i="22" a="1"/>
  <c r="BX577" i="22" s="1"/>
  <c r="BW577" i="22" a="1"/>
  <c r="BW577" i="22" s="1"/>
  <c r="CB577" i="22" a="1"/>
  <c r="CB577" i="22" s="1"/>
  <c r="CD577" i="22" a="1"/>
  <c r="CD577" i="22" s="1"/>
  <c r="BY577" i="22" a="1"/>
  <c r="BY577" i="22" s="1"/>
  <c r="AB1411" i="10" a="1"/>
  <c r="AB1411" i="10" s="1"/>
  <c r="X1411" i="10" a="1"/>
  <c r="X1411" i="10" s="1"/>
  <c r="T1411" i="10" a="1"/>
  <c r="T1411" i="10" s="1"/>
  <c r="Z1411" i="10" a="1"/>
  <c r="Z1411" i="10" s="1"/>
  <c r="Y1411" i="10" a="1"/>
  <c r="Y1411" i="10" s="1"/>
  <c r="AC1411" i="10" a="1"/>
  <c r="AC1411" i="10" s="1"/>
  <c r="V1411" i="10" a="1"/>
  <c r="V1411" i="10" s="1"/>
  <c r="AA1411" i="10" a="1"/>
  <c r="AA1411" i="10" s="1"/>
  <c r="W1411" i="10" a="1"/>
  <c r="W1411" i="10" s="1"/>
  <c r="U1411" i="10" a="1"/>
  <c r="U1411" i="10" s="1"/>
  <c r="Z1413" i="10" a="1"/>
  <c r="Z1413" i="10" s="1"/>
  <c r="V1413" i="10" a="1"/>
  <c r="V1413" i="10" s="1"/>
  <c r="X1413" i="10" a="1"/>
  <c r="X1413" i="10" s="1"/>
  <c r="AC1413" i="10" a="1"/>
  <c r="AC1413" i="10" s="1"/>
  <c r="W1413" i="10" a="1"/>
  <c r="W1413" i="10" s="1"/>
  <c r="AB1413" i="10" a="1"/>
  <c r="AB1413" i="10" s="1"/>
  <c r="U1413" i="10" a="1"/>
  <c r="U1413" i="10" s="1"/>
  <c r="T1413" i="10" a="1"/>
  <c r="T1413" i="10" s="1"/>
  <c r="Y1413" i="10" a="1"/>
  <c r="Y1413" i="10" s="1"/>
  <c r="AA1413" i="10" a="1"/>
  <c r="AA1413" i="10" s="1"/>
  <c r="AC1442" i="10" a="1"/>
  <c r="AC1442" i="10" s="1"/>
  <c r="Y1442" i="10" a="1"/>
  <c r="Y1442" i="10" s="1"/>
  <c r="U1442" i="10" a="1"/>
  <c r="U1442" i="10" s="1"/>
  <c r="AB1442" i="10" a="1"/>
  <c r="AB1442" i="10" s="1"/>
  <c r="W1442" i="10" a="1"/>
  <c r="W1442" i="10" s="1"/>
  <c r="V1442" i="10" a="1"/>
  <c r="V1442" i="10" s="1"/>
  <c r="AA1442" i="10" a="1"/>
  <c r="AA1442" i="10" s="1"/>
  <c r="T1442" i="10" a="1"/>
  <c r="T1442" i="10" s="1"/>
  <c r="Z1442" i="10" a="1"/>
  <c r="Z1442" i="10" s="1"/>
  <c r="X1442" i="10" a="1"/>
  <c r="X1442" i="10" s="1"/>
  <c r="T45" i="26"/>
  <c r="S45" i="26"/>
  <c r="O46" i="26"/>
  <c r="R46" i="26" s="1"/>
  <c r="N46" i="26"/>
  <c r="Q46" i="26" s="1"/>
  <c r="P46" i="26"/>
  <c r="M47" i="26"/>
  <c r="AB1419" i="10" a="1"/>
  <c r="AB1419" i="10" s="1"/>
  <c r="X1419" i="10" a="1"/>
  <c r="X1419" i="10" s="1"/>
  <c r="T1419" i="10" a="1"/>
  <c r="T1419" i="10" s="1"/>
  <c r="V1419" i="10" a="1"/>
  <c r="V1419" i="10" s="1"/>
  <c r="AA1419" i="10" a="1"/>
  <c r="AA1419" i="10" s="1"/>
  <c r="U1419" i="10" a="1"/>
  <c r="U1419" i="10" s="1"/>
  <c r="Z1419" i="10" a="1"/>
  <c r="Z1419" i="10" s="1"/>
  <c r="W1419" i="10" a="1"/>
  <c r="W1419" i="10" s="1"/>
  <c r="AC1419" i="10" a="1"/>
  <c r="AC1419" i="10" s="1"/>
  <c r="Y1419" i="10" a="1"/>
  <c r="Y1419" i="10" s="1"/>
  <c r="BJ1736" i="22" a="1"/>
  <c r="BJ1736" i="22" s="1"/>
  <c r="BI1736" i="22" a="1"/>
  <c r="BI1736" i="22" s="1"/>
  <c r="BH1736" i="22" a="1"/>
  <c r="BH1736" i="22" s="1"/>
  <c r="BK1736" i="22" a="1"/>
  <c r="BK1736" i="22" s="1"/>
  <c r="BG1208" i="22"/>
  <c r="BH632" i="22" a="1"/>
  <c r="BH632" i="22" s="1"/>
  <c r="BJ632" i="22" a="1"/>
  <c r="BJ632" i="22" s="1"/>
  <c r="BI632" i="22" a="1"/>
  <c r="BI632" i="22" s="1"/>
  <c r="BK632" i="22" a="1"/>
  <c r="BK632" i="22" s="1"/>
  <c r="BG1760" i="22"/>
  <c r="BH1184" i="22" a="1"/>
  <c r="BH1184" i="22" s="1"/>
  <c r="BK1184" i="22" a="1"/>
  <c r="BK1184" i="22" s="1"/>
  <c r="BJ1184" i="22" a="1"/>
  <c r="BJ1184" i="22" s="1"/>
  <c r="BI1184" i="22" a="1"/>
  <c r="BI1184" i="22" s="1"/>
  <c r="BH1752" i="22" a="1"/>
  <c r="BH1752" i="22" s="1"/>
  <c r="BK1752" i="22" a="1"/>
  <c r="BK1752" i="22" s="1"/>
  <c r="BJ1752" i="22" a="1"/>
  <c r="BJ1752" i="22" s="1"/>
  <c r="BI1752" i="22" a="1"/>
  <c r="BI1752" i="22" s="1"/>
  <c r="BG1224" i="22"/>
  <c r="BG1776" i="22"/>
  <c r="BH1200" i="22" a="1"/>
  <c r="BH1200" i="22" s="1"/>
  <c r="BI1200" i="22" a="1"/>
  <c r="BI1200" i="22" s="1"/>
  <c r="BK1200" i="22" a="1"/>
  <c r="BK1200" i="22" s="1"/>
  <c r="BJ1200" i="22" a="1"/>
  <c r="BJ1200" i="22" s="1"/>
  <c r="L102" i="9"/>
  <c r="K102" i="9"/>
  <c r="J102" i="9"/>
  <c r="AA1410" i="10" a="1"/>
  <c r="AA1410" i="10" s="1"/>
  <c r="W1410" i="10" a="1"/>
  <c r="W1410" i="10" s="1"/>
  <c r="Y1410" i="10" a="1"/>
  <c r="Y1410" i="10" s="1"/>
  <c r="X1410" i="10" a="1"/>
  <c r="X1410" i="10" s="1"/>
  <c r="AC1410" i="10" a="1"/>
  <c r="AC1410" i="10" s="1"/>
  <c r="V1410" i="10" a="1"/>
  <c r="V1410" i="10" s="1"/>
  <c r="U1410" i="10" a="1"/>
  <c r="U1410" i="10" s="1"/>
  <c r="Z1410" i="10" a="1"/>
  <c r="Z1410" i="10" s="1"/>
  <c r="T1410" i="10" a="1"/>
  <c r="T1410" i="10" s="1"/>
  <c r="AB1410" i="10" a="1"/>
  <c r="AB1410" i="10" s="1"/>
  <c r="AB1427" i="10" a="1"/>
  <c r="AB1427" i="10" s="1"/>
  <c r="X1427" i="10" a="1"/>
  <c r="X1427" i="10" s="1"/>
  <c r="T1427" i="10" a="1"/>
  <c r="T1427" i="10" s="1"/>
  <c r="W1427" i="10" a="1"/>
  <c r="W1427" i="10" s="1"/>
  <c r="AC1427" i="10" a="1"/>
  <c r="AC1427" i="10" s="1"/>
  <c r="V1427" i="10" a="1"/>
  <c r="V1427" i="10" s="1"/>
  <c r="AA1427" i="10" a="1"/>
  <c r="AA1427" i="10" s="1"/>
  <c r="U1427" i="10" a="1"/>
  <c r="U1427" i="10" s="1"/>
  <c r="Z1427" i="10" a="1"/>
  <c r="Z1427" i="10" s="1"/>
  <c r="Y1427" i="10" a="1"/>
  <c r="Y1427" i="10" s="1"/>
  <c r="AC1412" i="10" a="1"/>
  <c r="AC1412" i="10" s="1"/>
  <c r="Y1412" i="10" a="1"/>
  <c r="Y1412" i="10" s="1"/>
  <c r="U1412" i="10" a="1"/>
  <c r="U1412" i="10" s="1"/>
  <c r="AB1412" i="10" a="1"/>
  <c r="AB1412" i="10" s="1"/>
  <c r="V1412" i="10" a="1"/>
  <c r="V1412" i="10" s="1"/>
  <c r="AA1412" i="10" a="1"/>
  <c r="AA1412" i="10" s="1"/>
  <c r="T1412" i="10" a="1"/>
  <c r="T1412" i="10" s="1"/>
  <c r="Z1412" i="10" a="1"/>
  <c r="Z1412" i="10" s="1"/>
  <c r="X1412" i="10" a="1"/>
  <c r="X1412" i="10" s="1"/>
  <c r="W1412" i="10" a="1"/>
  <c r="W1412" i="10" s="1"/>
  <c r="E70" i="28"/>
  <c r="Z1421" i="10" a="1"/>
  <c r="Z1421" i="10" s="1"/>
  <c r="V1421" i="10" a="1"/>
  <c r="V1421" i="10" s="1"/>
  <c r="Y1421" i="10" a="1"/>
  <c r="Y1421" i="10" s="1"/>
  <c r="X1421" i="10" a="1"/>
  <c r="X1421" i="10" s="1"/>
  <c r="AC1421" i="10" a="1"/>
  <c r="AC1421" i="10" s="1"/>
  <c r="W1421" i="10" a="1"/>
  <c r="W1421" i="10" s="1"/>
  <c r="AB1421" i="10" a="1"/>
  <c r="AB1421" i="10" s="1"/>
  <c r="U1421" i="10" a="1"/>
  <c r="U1421" i="10" s="1"/>
  <c r="AA1421" i="10" a="1"/>
  <c r="AA1421" i="10" s="1"/>
  <c r="T1421" i="10" a="1"/>
  <c r="T1421" i="10" s="1"/>
  <c r="Z1405" i="10" a="1"/>
  <c r="Z1405" i="10" s="1"/>
  <c r="V1405" i="10" a="1"/>
  <c r="V1405" i="10" s="1"/>
  <c r="AB1405" i="10" a="1"/>
  <c r="AB1405" i="10" s="1"/>
  <c r="U1405" i="10" a="1"/>
  <c r="U1405" i="10" s="1"/>
  <c r="AA1405" i="10" a="1"/>
  <c r="AA1405" i="10" s="1"/>
  <c r="T1405" i="10" a="1"/>
  <c r="T1405" i="10" s="1"/>
  <c r="X1405" i="10" a="1"/>
  <c r="X1405" i="10" s="1"/>
  <c r="AC1405" i="10" a="1"/>
  <c r="AC1405" i="10" s="1"/>
  <c r="Y1405" i="10" a="1"/>
  <c r="Y1405" i="10" s="1"/>
  <c r="W1405" i="10" a="1"/>
  <c r="W1405" i="10" s="1"/>
  <c r="BJ1751" i="22" a="1"/>
  <c r="BJ1751" i="22" s="1"/>
  <c r="BI1751" i="22" a="1"/>
  <c r="BI1751" i="22" s="1"/>
  <c r="BH1751" i="22" a="1"/>
  <c r="BH1751" i="22" s="1"/>
  <c r="BK1751" i="22" a="1"/>
  <c r="BK1751" i="22" s="1"/>
  <c r="BG1223" i="22"/>
  <c r="BG1775" i="22"/>
  <c r="BJ1199" i="22" a="1"/>
  <c r="BJ1199" i="22" s="1"/>
  <c r="BK1199" i="22" a="1"/>
  <c r="BK1199" i="22" s="1"/>
  <c r="BI1199" i="22" a="1"/>
  <c r="BI1199" i="22" s="1"/>
  <c r="BH1199" i="22" a="1"/>
  <c r="BH1199" i="22" s="1"/>
  <c r="BJ1738" i="22" a="1"/>
  <c r="BJ1738" i="22" s="1"/>
  <c r="BH1738" i="22" a="1"/>
  <c r="BH1738" i="22" s="1"/>
  <c r="BK1738" i="22" a="1"/>
  <c r="BK1738" i="22" s="1"/>
  <c r="BI1738" i="22" a="1"/>
  <c r="BI1738" i="22" s="1"/>
  <c r="BG1210" i="22"/>
  <c r="BH634" i="22" a="1"/>
  <c r="BH634" i="22" s="1"/>
  <c r="BK634" i="22" a="1"/>
  <c r="BK634" i="22" s="1"/>
  <c r="BJ634" i="22" a="1"/>
  <c r="BJ634" i="22" s="1"/>
  <c r="BI634" i="22" a="1"/>
  <c r="BI634" i="22" s="1"/>
  <c r="BG1762" i="22"/>
  <c r="BJ1186" i="22" a="1"/>
  <c r="BJ1186" i="22" s="1"/>
  <c r="BI1186" i="22" a="1"/>
  <c r="BI1186" i="22" s="1"/>
  <c r="BH1186" i="22" a="1"/>
  <c r="BH1186" i="22" s="1"/>
  <c r="BK1186" i="22" a="1"/>
  <c r="BK1186" i="22" s="1"/>
  <c r="BJ1733" i="22" a="1"/>
  <c r="BJ1733" i="22" s="1"/>
  <c r="BH1733" i="22" a="1"/>
  <c r="BH1733" i="22" s="1"/>
  <c r="BI1733" i="22" a="1"/>
  <c r="BI1733" i="22" s="1"/>
  <c r="BK1733" i="22" a="1"/>
  <c r="BK1733" i="22" s="1"/>
  <c r="BG1205" i="22"/>
  <c r="BG1757" i="22"/>
  <c r="BK1181" i="22" a="1"/>
  <c r="BK1181" i="22" s="1"/>
  <c r="BJ1181" i="22" a="1"/>
  <c r="BJ1181" i="22" s="1"/>
  <c r="BH1181" i="22" a="1"/>
  <c r="BH1181" i="22" s="1"/>
  <c r="BI1181" i="22" a="1"/>
  <c r="BI1181" i="22" s="1"/>
  <c r="AC1404" i="10" a="1"/>
  <c r="AC1404" i="10" s="1"/>
  <c r="Y1404" i="10" a="1"/>
  <c r="Y1404" i="10" s="1"/>
  <c r="U1404" i="10" a="1"/>
  <c r="U1404" i="10" s="1"/>
  <c r="AA1404" i="10" a="1"/>
  <c r="AA1404" i="10" s="1"/>
  <c r="T1404" i="10" a="1"/>
  <c r="T1404" i="10" s="1"/>
  <c r="Z1404" i="10" a="1"/>
  <c r="Z1404" i="10" s="1"/>
  <c r="X1404" i="10" a="1"/>
  <c r="X1404" i="10" s="1"/>
  <c r="W1404" i="10" a="1"/>
  <c r="W1404" i="10" s="1"/>
  <c r="AB1404" i="10" a="1"/>
  <c r="AB1404" i="10" s="1"/>
  <c r="V1404" i="10" a="1"/>
  <c r="V1404" i="10" s="1"/>
  <c r="AC1384" i="10" a="1"/>
  <c r="AC1384" i="10" s="1"/>
  <c r="Y1384" i="10" a="1"/>
  <c r="Y1384" i="10" s="1"/>
  <c r="U1384" i="10" a="1"/>
  <c r="U1384" i="10" s="1"/>
  <c r="W1384" i="10" a="1"/>
  <c r="W1384" i="10" s="1"/>
  <c r="AB1384" i="10" a="1"/>
  <c r="AB1384" i="10" s="1"/>
  <c r="V1384" i="10" a="1"/>
  <c r="V1384" i="10" s="1"/>
  <c r="AA1384" i="10" a="1"/>
  <c r="AA1384" i="10" s="1"/>
  <c r="T1384" i="10" a="1"/>
  <c r="T1384" i="10" s="1"/>
  <c r="X1384" i="10" a="1"/>
  <c r="X1384" i="10" s="1"/>
  <c r="Z1384" i="10" a="1"/>
  <c r="Z1384" i="10" s="1"/>
  <c r="AB1403" i="10" a="1"/>
  <c r="AB1403" i="10" s="1"/>
  <c r="X1403" i="10" a="1"/>
  <c r="X1403" i="10" s="1"/>
  <c r="T1403" i="10" a="1"/>
  <c r="T1403" i="10" s="1"/>
  <c r="Y1403" i="10" a="1"/>
  <c r="Y1403" i="10" s="1"/>
  <c r="W1403" i="10" a="1"/>
  <c r="W1403" i="10" s="1"/>
  <c r="AC1403" i="10" a="1"/>
  <c r="AC1403" i="10" s="1"/>
  <c r="AA1403" i="10" a="1"/>
  <c r="AA1403" i="10" s="1"/>
  <c r="U1403" i="10" a="1"/>
  <c r="U1403" i="10" s="1"/>
  <c r="Z1403" i="10" a="1"/>
  <c r="Z1403" i="10" s="1"/>
  <c r="V1403" i="10" a="1"/>
  <c r="V1403" i="10" s="1"/>
  <c r="BI1746" i="22" a="1"/>
  <c r="BI1746" i="22" s="1"/>
  <c r="BJ1746" i="22" a="1"/>
  <c r="BJ1746" i="22" s="1"/>
  <c r="BH1746" i="22" a="1"/>
  <c r="BH1746" i="22" s="1"/>
  <c r="BK1746" i="22" a="1"/>
  <c r="BK1746" i="22" s="1"/>
  <c r="BG1218" i="22"/>
  <c r="BG1770" i="22"/>
  <c r="BH1194" i="22" a="1"/>
  <c r="BH1194" i="22" s="1"/>
  <c r="BI1194" i="22" a="1"/>
  <c r="BI1194" i="22" s="1"/>
  <c r="BK1194" i="22" a="1"/>
  <c r="BK1194" i="22" s="1"/>
  <c r="BJ1194" i="22" a="1"/>
  <c r="BJ1194" i="22" s="1"/>
  <c r="AC1428" i="10" a="1"/>
  <c r="AC1428" i="10" s="1"/>
  <c r="Y1428" i="10" a="1"/>
  <c r="Y1428" i="10" s="1"/>
  <c r="U1428" i="10" a="1"/>
  <c r="U1428" i="10" s="1"/>
  <c r="X1428" i="10" a="1"/>
  <c r="X1428" i="10" s="1"/>
  <c r="W1428" i="10" a="1"/>
  <c r="W1428" i="10" s="1"/>
  <c r="AA1428" i="10" a="1"/>
  <c r="AA1428" i="10" s="1"/>
  <c r="T1428" i="10" a="1"/>
  <c r="T1428" i="10" s="1"/>
  <c r="AB1428" i="10" a="1"/>
  <c r="AB1428" i="10" s="1"/>
  <c r="Z1428" i="10" a="1"/>
  <c r="Z1428" i="10" s="1"/>
  <c r="V1428" i="10" a="1"/>
  <c r="V1428" i="10" s="1"/>
  <c r="AC1434" i="10" a="1"/>
  <c r="AC1434" i="10" s="1"/>
  <c r="Y1434" i="10" a="1"/>
  <c r="Y1434" i="10" s="1"/>
  <c r="U1434" i="10" a="1"/>
  <c r="U1434" i="10" s="1"/>
  <c r="T1434" i="10" a="1"/>
  <c r="T1434" i="10" s="1"/>
  <c r="X1434" i="10" a="1"/>
  <c r="X1434" i="10" s="1"/>
  <c r="V1434" i="10" a="1"/>
  <c r="V1434" i="10" s="1"/>
  <c r="AB1434" i="10" a="1"/>
  <c r="AB1434" i="10" s="1"/>
  <c r="AA1434" i="10" a="1"/>
  <c r="AA1434" i="10" s="1"/>
  <c r="Z1434" i="10" a="1"/>
  <c r="Z1434" i="10" s="1"/>
  <c r="W1434" i="10" a="1"/>
  <c r="W1434" i="10" s="1"/>
  <c r="BH1734" i="22" a="1"/>
  <c r="BH1734" i="22" s="1"/>
  <c r="BK1734" i="22" a="1"/>
  <c r="BK1734" i="22" s="1"/>
  <c r="BI1734" i="22" a="1"/>
  <c r="BI1734" i="22" s="1"/>
  <c r="BJ1734" i="22" a="1"/>
  <c r="BJ1734" i="22" s="1"/>
  <c r="BG1206" i="22"/>
  <c r="BJ630" i="22" a="1"/>
  <c r="BJ630" i="22" s="1"/>
  <c r="BI630" i="22" a="1"/>
  <c r="BI630" i="22" s="1"/>
  <c r="BH630" i="22" a="1"/>
  <c r="BH630" i="22" s="1"/>
  <c r="BK630" i="22" a="1"/>
  <c r="BK630" i="22" s="1"/>
  <c r="BG1758" i="22"/>
  <c r="BI1182" i="22" a="1"/>
  <c r="BI1182" i="22" s="1"/>
  <c r="BH1182" i="22" a="1"/>
  <c r="BH1182" i="22" s="1"/>
  <c r="BJ1182" i="22" a="1"/>
  <c r="BJ1182" i="22" s="1"/>
  <c r="BK1182" i="22" a="1"/>
  <c r="BK1182" i="22" s="1"/>
  <c r="CA561" i="22" a="1"/>
  <c r="CA561" i="22" s="1"/>
  <c r="CF561" i="22" a="1"/>
  <c r="CF561" i="22" s="1"/>
  <c r="BZ561" i="22" a="1"/>
  <c r="BZ561" i="22" s="1"/>
  <c r="CE561" i="22" a="1"/>
  <c r="CE561" i="22" s="1"/>
  <c r="CC561" i="22" a="1"/>
  <c r="CC561" i="22" s="1"/>
  <c r="BX561" i="22" a="1"/>
  <c r="BX561" i="22" s="1"/>
  <c r="BI633" i="22" s="1" a="1"/>
  <c r="BI633" i="22" s="1"/>
  <c r="BW561" i="22" a="1"/>
  <c r="BW561" i="22" s="1"/>
  <c r="CB561" i="22" a="1"/>
  <c r="CB561" i="22" s="1"/>
  <c r="CD561" i="22" a="1"/>
  <c r="CD561" i="22" s="1"/>
  <c r="BY561" i="22" a="1"/>
  <c r="BY561" i="22" s="1"/>
  <c r="E99" i="9"/>
  <c r="Q100" i="9" s="1"/>
  <c r="R95" i="9"/>
  <c r="Q95" i="9"/>
  <c r="P95" i="9"/>
  <c r="AB1391" i="10" a="1"/>
  <c r="AB1391" i="10" s="1"/>
  <c r="X1391" i="10" a="1"/>
  <c r="X1391" i="10" s="1"/>
  <c r="T1391" i="10" a="1"/>
  <c r="T1391" i="10" s="1"/>
  <c r="AC1391" i="10" a="1"/>
  <c r="AC1391" i="10" s="1"/>
  <c r="V1391" i="10" a="1"/>
  <c r="V1391" i="10" s="1"/>
  <c r="AA1391" i="10" a="1"/>
  <c r="AA1391" i="10" s="1"/>
  <c r="U1391" i="10" a="1"/>
  <c r="U1391" i="10" s="1"/>
  <c r="Y1391" i="10" a="1"/>
  <c r="Y1391" i="10" s="1"/>
  <c r="Z1391" i="10" a="1"/>
  <c r="Z1391" i="10" s="1"/>
  <c r="W1391" i="10" a="1"/>
  <c r="W1391" i="10" s="1"/>
  <c r="AB1399" i="10" a="1"/>
  <c r="AB1399" i="10" s="1"/>
  <c r="X1399" i="10" a="1"/>
  <c r="X1399" i="10" s="1"/>
  <c r="T1399" i="10" a="1"/>
  <c r="T1399" i="10" s="1"/>
  <c r="W1399" i="10" a="1"/>
  <c r="W1399" i="10" s="1"/>
  <c r="AC1399" i="10" a="1"/>
  <c r="AC1399" i="10" s="1"/>
  <c r="V1399" i="10" a="1"/>
  <c r="V1399" i="10" s="1"/>
  <c r="Z1399" i="10" a="1"/>
  <c r="Z1399" i="10" s="1"/>
  <c r="AA1399" i="10" a="1"/>
  <c r="AA1399" i="10" s="1"/>
  <c r="Y1399" i="10" a="1"/>
  <c r="Y1399" i="10" s="1"/>
  <c r="U1399" i="10" a="1"/>
  <c r="U1399" i="10" s="1"/>
  <c r="BI1731" i="22" a="1"/>
  <c r="BI1731" i="22" s="1"/>
  <c r="BK1731" i="22" a="1"/>
  <c r="BK1731" i="22" s="1"/>
  <c r="BH1731" i="22" a="1"/>
  <c r="BH1731" i="22" s="1"/>
  <c r="BJ1731" i="22" a="1"/>
  <c r="BJ1731" i="22" s="1"/>
  <c r="BG1203" i="22"/>
  <c r="BI627" i="22" a="1"/>
  <c r="BI627" i="22" s="1"/>
  <c r="BH627" i="22" a="1"/>
  <c r="BH627" i="22" s="1"/>
  <c r="BK627" i="22" a="1"/>
  <c r="BK627" i="22" s="1"/>
  <c r="BJ627" i="22" a="1"/>
  <c r="BJ627" i="22" s="1"/>
  <c r="BG1755" i="22"/>
  <c r="BJ1179" i="22" a="1"/>
  <c r="BJ1179" i="22" s="1"/>
  <c r="BK1179" i="22" a="1"/>
  <c r="BK1179" i="22" s="1"/>
  <c r="BI1179" i="22" a="1"/>
  <c r="BI1179" i="22" s="1"/>
  <c r="BH1179" i="22" a="1"/>
  <c r="BH1179" i="22" s="1"/>
  <c r="BK1744" i="22" a="1"/>
  <c r="BK1744" i="22" s="1"/>
  <c r="BJ1744" i="22" a="1"/>
  <c r="BJ1744" i="22" s="1"/>
  <c r="BI1744" i="22" a="1"/>
  <c r="BI1744" i="22" s="1"/>
  <c r="BH1744" i="22" a="1"/>
  <c r="BH1744" i="22" s="1"/>
  <c r="BG1216" i="22"/>
  <c r="BJ640" i="22" a="1"/>
  <c r="BJ640" i="22" s="1"/>
  <c r="BH640" i="22" a="1"/>
  <c r="BH640" i="22" s="1"/>
  <c r="BI640" i="22" a="1"/>
  <c r="BI640" i="22" s="1"/>
  <c r="BK640" i="22" a="1"/>
  <c r="BK640" i="22" s="1"/>
  <c r="BG1768" i="22"/>
  <c r="BI1192" i="22" a="1"/>
  <c r="BI1192" i="22" s="1"/>
  <c r="BH1192" i="22" a="1"/>
  <c r="BH1192" i="22" s="1"/>
  <c r="BK1192" i="22" a="1"/>
  <c r="BK1192" i="22" s="1"/>
  <c r="BJ1192" i="22" a="1"/>
  <c r="BJ1192" i="22" s="1"/>
  <c r="CA575" i="22" a="1"/>
  <c r="CA575" i="22" s="1"/>
  <c r="CF575" i="22" a="1"/>
  <c r="CF575" i="22" s="1"/>
  <c r="BZ575" i="22" a="1"/>
  <c r="BZ575" i="22" s="1"/>
  <c r="BK647" i="22" s="1" a="1"/>
  <c r="BK647" i="22" s="1"/>
  <c r="CE575" i="22" a="1"/>
  <c r="CE575" i="22" s="1"/>
  <c r="CC575" i="22" a="1"/>
  <c r="CC575" i="22" s="1"/>
  <c r="BX575" i="22" a="1"/>
  <c r="BX575" i="22" s="1"/>
  <c r="BI647" i="22" s="1" a="1"/>
  <c r="BI647" i="22" s="1"/>
  <c r="BW575" i="22" a="1"/>
  <c r="BW575" i="22" s="1"/>
  <c r="BH647" i="22" s="1" a="1"/>
  <c r="BH647" i="22" s="1"/>
  <c r="CB575" i="22" a="1"/>
  <c r="CB575" i="22" s="1"/>
  <c r="CD575" i="22" a="1"/>
  <c r="CD575" i="22" s="1"/>
  <c r="BY575" i="22" a="1"/>
  <c r="BY575" i="22" s="1"/>
  <c r="BJ647" i="22" s="1" a="1"/>
  <c r="BJ647" i="22" s="1"/>
  <c r="BH1740" i="22" a="1"/>
  <c r="BH1740" i="22" s="1"/>
  <c r="BK1740" i="22" a="1"/>
  <c r="BK1740" i="22" s="1"/>
  <c r="BJ1740" i="22" a="1"/>
  <c r="BJ1740" i="22" s="1"/>
  <c r="BI1740" i="22" a="1"/>
  <c r="BI1740" i="22" s="1"/>
  <c r="BG1212" i="22"/>
  <c r="BK636" i="22" a="1"/>
  <c r="BK636" i="22" s="1"/>
  <c r="BJ636" i="22" a="1"/>
  <c r="BJ636" i="22" s="1"/>
  <c r="BI636" i="22" a="1"/>
  <c r="BI636" i="22" s="1"/>
  <c r="BH636" i="22" a="1"/>
  <c r="BH636" i="22" s="1"/>
  <c r="BG1764" i="22"/>
  <c r="BI1188" i="22" a="1"/>
  <c r="BI1188" i="22" s="1"/>
  <c r="BJ1188" i="22" a="1"/>
  <c r="BJ1188" i="22" s="1"/>
  <c r="BK1188" i="22" a="1"/>
  <c r="BK1188" i="22" s="1"/>
  <c r="BH1188" i="22" a="1"/>
  <c r="BH1188" i="22" s="1"/>
  <c r="K100" i="9"/>
  <c r="J100" i="9"/>
  <c r="F102" i="9"/>
  <c r="U98" i="9"/>
  <c r="T98" i="9"/>
  <c r="S98" i="9"/>
  <c r="BJ1735" i="22" a="1"/>
  <c r="BJ1735" i="22" s="1"/>
  <c r="BI1735" i="22" a="1"/>
  <c r="BI1735" i="22" s="1"/>
  <c r="BH1735" i="22" a="1"/>
  <c r="BH1735" i="22" s="1"/>
  <c r="BK1735" i="22" a="1"/>
  <c r="BK1735" i="22" s="1"/>
  <c r="BG1207" i="22"/>
  <c r="BG1759" i="22"/>
  <c r="BJ1183" i="22" a="1"/>
  <c r="BJ1183" i="22" s="1"/>
  <c r="BI1183" i="22" a="1"/>
  <c r="BI1183" i="22" s="1"/>
  <c r="BH1183" i="22" a="1"/>
  <c r="BH1183" i="22" s="1"/>
  <c r="BK1183" i="22" a="1"/>
  <c r="BK1183" i="22" s="1"/>
  <c r="AC1400" i="10" a="1"/>
  <c r="AC1400" i="10" s="1"/>
  <c r="Y1400" i="10" a="1"/>
  <c r="Y1400" i="10" s="1"/>
  <c r="U1400" i="10" a="1"/>
  <c r="U1400" i="10" s="1"/>
  <c r="Z1400" i="10" a="1"/>
  <c r="Z1400" i="10" s="1"/>
  <c r="X1400" i="10" a="1"/>
  <c r="X1400" i="10" s="1"/>
  <c r="AB1400" i="10" a="1"/>
  <c r="AB1400" i="10" s="1"/>
  <c r="V1400" i="10" a="1"/>
  <c r="V1400" i="10" s="1"/>
  <c r="T1400" i="10" a="1"/>
  <c r="T1400" i="10" s="1"/>
  <c r="AA1400" i="10" a="1"/>
  <c r="AA1400" i="10" s="1"/>
  <c r="W1400" i="10" a="1"/>
  <c r="W1400" i="10" s="1"/>
  <c r="BJ1747" i="22" a="1"/>
  <c r="BJ1747" i="22" s="1"/>
  <c r="BI1747" i="22" a="1"/>
  <c r="BI1747" i="22" s="1"/>
  <c r="BK1747" i="22" a="1"/>
  <c r="BK1747" i="22" s="1"/>
  <c r="BH1747" i="22" a="1"/>
  <c r="BH1747" i="22" s="1"/>
  <c r="BG1219" i="22"/>
  <c r="BK643" i="22" a="1"/>
  <c r="BK643" i="22" s="1"/>
  <c r="BI643" i="22" a="1"/>
  <c r="BI643" i="22" s="1"/>
  <c r="BH643" i="22" a="1"/>
  <c r="BH643" i="22" s="1"/>
  <c r="BJ643" i="22" a="1"/>
  <c r="BJ643" i="22" s="1"/>
  <c r="BG1771" i="22"/>
  <c r="BK1195" i="22" a="1"/>
  <c r="BK1195" i="22" s="1"/>
  <c r="BI1195" i="22" a="1"/>
  <c r="BI1195" i="22" s="1"/>
  <c r="BH1195" i="22" a="1"/>
  <c r="BH1195" i="22" s="1"/>
  <c r="BJ1195" i="22" a="1"/>
  <c r="BJ1195" i="22" s="1"/>
  <c r="BK1745" i="22" a="1"/>
  <c r="BK1745" i="22" s="1"/>
  <c r="BJ1745" i="22" a="1"/>
  <c r="BJ1745" i="22" s="1"/>
  <c r="BH1745" i="22" a="1"/>
  <c r="BH1745" i="22" s="1"/>
  <c r="BI1745" i="22" a="1"/>
  <c r="BI1745" i="22" s="1"/>
  <c r="BG1217" i="22"/>
  <c r="BG1769" i="22"/>
  <c r="BK1193" i="22" a="1"/>
  <c r="BK1193" i="22" s="1"/>
  <c r="BJ1193" i="22" a="1"/>
  <c r="BJ1193" i="22" s="1"/>
  <c r="BI1193" i="22" a="1"/>
  <c r="BI1193" i="22" s="1"/>
  <c r="BH1193" i="22" a="1"/>
  <c r="BH1193" i="22" s="1"/>
  <c r="CA570" i="22" a="1"/>
  <c r="CA570" i="22" s="1"/>
  <c r="CF570" i="22" a="1"/>
  <c r="CF570" i="22" s="1"/>
  <c r="BZ570" i="22" a="1"/>
  <c r="BZ570" i="22" s="1"/>
  <c r="BK642" i="22" s="1" a="1"/>
  <c r="BK642" i="22" s="1"/>
  <c r="CE570" i="22" a="1"/>
  <c r="CE570" i="22" s="1"/>
  <c r="CC570" i="22" a="1"/>
  <c r="CC570" i="22" s="1"/>
  <c r="BX570" i="22" a="1"/>
  <c r="BX570" i="22" s="1"/>
  <c r="BI642" i="22" s="1" a="1"/>
  <c r="BI642" i="22" s="1"/>
  <c r="BW570" i="22" a="1"/>
  <c r="BW570" i="22" s="1"/>
  <c r="BH642" i="22" s="1" a="1"/>
  <c r="BH642" i="22" s="1"/>
  <c r="CB570" i="22" a="1"/>
  <c r="CB570" i="22" s="1"/>
  <c r="CD570" i="22" a="1"/>
  <c r="CD570" i="22" s="1"/>
  <c r="BY570" i="22" a="1"/>
  <c r="BY570" i="22" s="1"/>
  <c r="BJ642" i="22" s="1" a="1"/>
  <c r="BJ642" i="22" s="1"/>
  <c r="CA556" i="22" a="1"/>
  <c r="CA556" i="22" s="1"/>
  <c r="CF556" i="22" a="1"/>
  <c r="CF556" i="22" s="1"/>
  <c r="BZ556" i="22" a="1"/>
  <c r="BZ556" i="22" s="1"/>
  <c r="CE556" i="22" a="1"/>
  <c r="CE556" i="22" s="1"/>
  <c r="CC556" i="22" a="1"/>
  <c r="CC556" i="22" s="1"/>
  <c r="BX556" i="22" a="1"/>
  <c r="BX556" i="22" s="1"/>
  <c r="BW556" i="22" a="1"/>
  <c r="BW556" i="22" s="1"/>
  <c r="BH628" i="22" s="1" a="1"/>
  <c r="BH628" i="22" s="1"/>
  <c r="CB556" i="22" a="1"/>
  <c r="CB556" i="22" s="1"/>
  <c r="BY556" i="22" a="1"/>
  <c r="BY556" i="22" s="1"/>
  <c r="CD556" i="22" a="1"/>
  <c r="CD556" i="22" s="1"/>
  <c r="Z1385" i="10" a="1"/>
  <c r="Z1385" i="10" s="1"/>
  <c r="V1385" i="10" a="1"/>
  <c r="V1385" i="10" s="1"/>
  <c r="X1385" i="10" a="1"/>
  <c r="X1385" i="10" s="1"/>
  <c r="AC1385" i="10" a="1"/>
  <c r="AC1385" i="10" s="1"/>
  <c r="W1385" i="10" a="1"/>
  <c r="W1385" i="10" s="1"/>
  <c r="AA1385" i="10" a="1"/>
  <c r="AA1385" i="10" s="1"/>
  <c r="T1385" i="10" a="1"/>
  <c r="T1385" i="10" s="1"/>
  <c r="AB1385" i="10" a="1"/>
  <c r="AB1385" i="10" s="1"/>
  <c r="Y1385" i="10" a="1"/>
  <c r="Y1385" i="10" s="1"/>
  <c r="U1385" i="10" a="1"/>
  <c r="U1385" i="10" s="1"/>
  <c r="R101" i="9"/>
  <c r="Q101" i="9"/>
  <c r="P101" i="9"/>
  <c r="U97" i="9"/>
  <c r="T97" i="9"/>
  <c r="S97" i="9"/>
  <c r="F101" i="9"/>
  <c r="CA576" i="22" a="1"/>
  <c r="CA576" i="22" s="1"/>
  <c r="CF576" i="22" a="1"/>
  <c r="CF576" i="22" s="1"/>
  <c r="BZ576" i="22" a="1"/>
  <c r="BZ576" i="22" s="1"/>
  <c r="BK648" i="22" s="1" a="1"/>
  <c r="BK648" i="22" s="1"/>
  <c r="CE576" i="22" a="1"/>
  <c r="CE576" i="22" s="1"/>
  <c r="CC576" i="22" a="1"/>
  <c r="CC576" i="22" s="1"/>
  <c r="BX576" i="22" a="1"/>
  <c r="BX576" i="22" s="1"/>
  <c r="BI648" i="22" s="1" a="1"/>
  <c r="BI648" i="22" s="1"/>
  <c r="BW576" i="22" a="1"/>
  <c r="BW576" i="22" s="1"/>
  <c r="BH648" i="22" s="1" a="1"/>
  <c r="BH648" i="22" s="1"/>
  <c r="CB576" i="22" a="1"/>
  <c r="CB576" i="22" s="1"/>
  <c r="CD576" i="22" a="1"/>
  <c r="CD576" i="22" s="1"/>
  <c r="BY576" i="22" a="1"/>
  <c r="BY576" i="22" s="1"/>
  <c r="BJ648" i="22" s="1" a="1"/>
  <c r="BJ648" i="22" s="1"/>
  <c r="BH1748" i="22" a="1"/>
  <c r="BH1748" i="22" s="1"/>
  <c r="BK1748" i="22" a="1"/>
  <c r="BK1748" i="22" s="1"/>
  <c r="BJ1748" i="22" a="1"/>
  <c r="BJ1748" i="22" s="1"/>
  <c r="BI1748" i="22" a="1"/>
  <c r="BI1748" i="22" s="1"/>
  <c r="BG1220" i="22"/>
  <c r="BI644" i="22" a="1"/>
  <c r="BI644" i="22" s="1"/>
  <c r="BH644" i="22" a="1"/>
  <c r="BH644" i="22" s="1"/>
  <c r="BJ644" i="22" a="1"/>
  <c r="BJ644" i="22" s="1"/>
  <c r="BK644" i="22" a="1"/>
  <c r="BK644" i="22" s="1"/>
  <c r="BG1772" i="22"/>
  <c r="BH1196" i="22" a="1"/>
  <c r="BH1196" i="22" s="1"/>
  <c r="BI1196" i="22" a="1"/>
  <c r="BI1196" i="22" s="1"/>
  <c r="BJ1196" i="22" a="1"/>
  <c r="BJ1196" i="22" s="1"/>
  <c r="BK1196" i="22" a="1"/>
  <c r="BK1196" i="22" s="1"/>
  <c r="BJ1754" i="22" a="1"/>
  <c r="BJ1754" i="22" s="1"/>
  <c r="BH1754" i="22" a="1"/>
  <c r="BH1754" i="22" s="1"/>
  <c r="BK1754" i="22" a="1"/>
  <c r="BK1754" i="22" s="1"/>
  <c r="BI1754" i="22" a="1"/>
  <c r="BI1754" i="22" s="1"/>
  <c r="BG1226" i="22"/>
  <c r="BH650" i="22" a="1"/>
  <c r="BH650" i="22" s="1"/>
  <c r="BK650" i="22" a="1"/>
  <c r="BK650" i="22" s="1"/>
  <c r="BJ650" i="22" a="1"/>
  <c r="BJ650" i="22" s="1"/>
  <c r="BI650" i="22" a="1"/>
  <c r="BI650" i="22" s="1"/>
  <c r="BG1778" i="22"/>
  <c r="BH1202" i="22" a="1"/>
  <c r="BH1202" i="22" s="1"/>
  <c r="BI1202" i="22" a="1"/>
  <c r="BI1202" i="22" s="1"/>
  <c r="BK1202" i="22" a="1"/>
  <c r="BK1202" i="22" s="1"/>
  <c r="BJ1202" i="22" a="1"/>
  <c r="BJ1202" i="22" s="1"/>
  <c r="BI1732" i="22" a="1"/>
  <c r="BI1732" i="22" s="1"/>
  <c r="BK1732" i="22" a="1"/>
  <c r="BK1732" i="22" s="1"/>
  <c r="BJ1732" i="22" a="1"/>
  <c r="BJ1732" i="22" s="1"/>
  <c r="BH1732" i="22" a="1"/>
  <c r="BH1732" i="22" s="1"/>
  <c r="BG1204" i="22"/>
  <c r="BI628" i="22" a="1"/>
  <c r="BI628" i="22" s="1"/>
  <c r="BK628" i="22" a="1"/>
  <c r="BK628" i="22" s="1"/>
  <c r="BJ628" i="22" a="1"/>
  <c r="BJ628" i="22" s="1"/>
  <c r="BG1756" i="22"/>
  <c r="BI1180" i="22" a="1"/>
  <c r="BI1180" i="22" s="1"/>
  <c r="BH1180" i="22" a="1"/>
  <c r="BH1180" i="22" s="1"/>
  <c r="BJ1180" i="22" a="1"/>
  <c r="BJ1180" i="22" s="1"/>
  <c r="BK1180" i="22" a="1"/>
  <c r="BK1180" i="22" s="1"/>
  <c r="BJ1739" i="22" a="1"/>
  <c r="BJ1739" i="22" s="1"/>
  <c r="BI1739" i="22" a="1"/>
  <c r="BI1739" i="22" s="1"/>
  <c r="BK1739" i="22" a="1"/>
  <c r="BK1739" i="22" s="1"/>
  <c r="BH1739" i="22" a="1"/>
  <c r="BH1739" i="22" s="1"/>
  <c r="BG1211" i="22"/>
  <c r="BJ635" i="22" a="1"/>
  <c r="BJ635" i="22" s="1"/>
  <c r="BI635" i="22" a="1"/>
  <c r="BI635" i="22" s="1"/>
  <c r="BH635" i="22" a="1"/>
  <c r="BH635" i="22" s="1"/>
  <c r="BK635" i="22" a="1"/>
  <c r="BK635" i="22" s="1"/>
  <c r="BG1763" i="22"/>
  <c r="BK1187" i="22" a="1"/>
  <c r="BK1187" i="22" s="1"/>
  <c r="BJ1187" i="22" a="1"/>
  <c r="BJ1187" i="22" s="1"/>
  <c r="BI1187" i="22" a="1"/>
  <c r="BI1187" i="22" s="1"/>
  <c r="BH1187" i="22" a="1"/>
  <c r="BH1187" i="22" s="1"/>
  <c r="BK1741" i="22" a="1"/>
  <c r="BK1741" i="22" s="1"/>
  <c r="BJ1741" i="22" a="1"/>
  <c r="BJ1741" i="22" s="1"/>
  <c r="BI1741" i="22" a="1"/>
  <c r="BI1741" i="22" s="1"/>
  <c r="BH1741" i="22" a="1"/>
  <c r="BH1741" i="22" s="1"/>
  <c r="BG1213" i="22"/>
  <c r="BG1765" i="22"/>
  <c r="BJ1189" i="22" a="1"/>
  <c r="BJ1189" i="22" s="1"/>
  <c r="BH1189" i="22" a="1"/>
  <c r="BH1189" i="22" s="1"/>
  <c r="BI1189" i="22" a="1"/>
  <c r="BI1189" i="22" s="1"/>
  <c r="BK1189" i="22" a="1"/>
  <c r="BK1189" i="22" s="1"/>
  <c r="AC1424" i="10" a="1"/>
  <c r="AC1424" i="10" s="1"/>
  <c r="Y1424" i="10" a="1"/>
  <c r="Y1424" i="10" s="1"/>
  <c r="U1424" i="10" a="1"/>
  <c r="U1424" i="10" s="1"/>
  <c r="X1424" i="10" a="1"/>
  <c r="X1424" i="10" s="1"/>
  <c r="W1424" i="10" a="1"/>
  <c r="W1424" i="10" s="1"/>
  <c r="AB1424" i="10" a="1"/>
  <c r="AB1424" i="10" s="1"/>
  <c r="V1424" i="10" a="1"/>
  <c r="V1424" i="10" s="1"/>
  <c r="AA1424" i="10" a="1"/>
  <c r="AA1424" i="10" s="1"/>
  <c r="T1424" i="10" a="1"/>
  <c r="T1424" i="10" s="1"/>
  <c r="Z1424" i="10" a="1"/>
  <c r="Z1424" i="10" s="1"/>
  <c r="BI1737" i="22" a="1"/>
  <c r="BI1737" i="22" s="1"/>
  <c r="BH1737" i="22" a="1"/>
  <c r="BH1737" i="22" s="1"/>
  <c r="BK1737" i="22" a="1"/>
  <c r="BK1737" i="22" s="1"/>
  <c r="BJ1737" i="22" a="1"/>
  <c r="BJ1737" i="22" s="1"/>
  <c r="BG1209" i="22"/>
  <c r="BK633" i="22" a="1"/>
  <c r="BK633" i="22" s="1"/>
  <c r="BJ633" i="22" a="1"/>
  <c r="BJ633" i="22" s="1"/>
  <c r="BH633" i="22" a="1"/>
  <c r="BH633" i="22" s="1"/>
  <c r="BG1761" i="22"/>
  <c r="BK1185" i="22" a="1"/>
  <c r="BK1185" i="22" s="1"/>
  <c r="BJ1185" i="22" a="1"/>
  <c r="BJ1185" i="22" s="1"/>
  <c r="BI1185" i="22" a="1"/>
  <c r="BI1185" i="22" s="1"/>
  <c r="BH1185" i="22" a="1"/>
  <c r="BH1185" i="22" s="1"/>
  <c r="T99" i="9"/>
  <c r="S99" i="9"/>
  <c r="AA1418" i="10" a="1"/>
  <c r="AA1418" i="10" s="1"/>
  <c r="W1418" i="10" a="1"/>
  <c r="W1418" i="10" s="1"/>
  <c r="Z1418" i="10" a="1"/>
  <c r="Z1418" i="10" s="1"/>
  <c r="T1418" i="10" a="1"/>
  <c r="T1418" i="10" s="1"/>
  <c r="Y1418" i="10" a="1"/>
  <c r="Y1418" i="10" s="1"/>
  <c r="X1418" i="10" a="1"/>
  <c r="X1418" i="10" s="1"/>
  <c r="AC1418" i="10" a="1"/>
  <c r="AC1418" i="10" s="1"/>
  <c r="V1418" i="10" a="1"/>
  <c r="V1418" i="10" s="1"/>
  <c r="AB1418" i="10" a="1"/>
  <c r="AB1418" i="10" s="1"/>
  <c r="U1418" i="10" a="1"/>
  <c r="U1418" i="10" s="1"/>
  <c r="AA1394" i="10" a="1"/>
  <c r="AA1394" i="10" s="1"/>
  <c r="W1394" i="10" a="1"/>
  <c r="W1394" i="10" s="1"/>
  <c r="AB1394" i="10" a="1"/>
  <c r="AB1394" i="10" s="1"/>
  <c r="U1394" i="10" a="1"/>
  <c r="U1394" i="10" s="1"/>
  <c r="Z1394" i="10" a="1"/>
  <c r="Z1394" i="10" s="1"/>
  <c r="T1394" i="10" a="1"/>
  <c r="T1394" i="10" s="1"/>
  <c r="X1394" i="10" a="1"/>
  <c r="X1394" i="10" s="1"/>
  <c r="AC1394" i="10" a="1"/>
  <c r="AC1394" i="10" s="1"/>
  <c r="Y1394" i="10" a="1"/>
  <c r="Y1394" i="10" s="1"/>
  <c r="V1394" i="10" a="1"/>
  <c r="V1394" i="10" s="1"/>
  <c r="L99" i="9"/>
  <c r="K99" i="9"/>
  <c r="J99" i="9"/>
  <c r="M95" i="9"/>
  <c r="D99" i="9"/>
  <c r="O95" i="9"/>
  <c r="N95" i="9"/>
  <c r="O98" i="9"/>
  <c r="N98" i="9"/>
  <c r="M98" i="9"/>
  <c r="D102" i="9"/>
  <c r="CA569" i="22" a="1"/>
  <c r="CA569" i="22" s="1"/>
  <c r="CF569" i="22" a="1"/>
  <c r="CF569" i="22" s="1"/>
  <c r="BZ569" i="22" a="1"/>
  <c r="BZ569" i="22" s="1"/>
  <c r="BK641" i="22" s="1" a="1"/>
  <c r="BK641" i="22" s="1"/>
  <c r="CE569" i="22" a="1"/>
  <c r="CE569" i="22" s="1"/>
  <c r="CC569" i="22" a="1"/>
  <c r="CC569" i="22" s="1"/>
  <c r="BX569" i="22" a="1"/>
  <c r="BX569" i="22" s="1"/>
  <c r="BI641" i="22" s="1" a="1"/>
  <c r="BI641" i="22" s="1"/>
  <c r="BW569" i="22" a="1"/>
  <c r="BW569" i="22" s="1"/>
  <c r="BH641" i="22" s="1" a="1"/>
  <c r="BH641" i="22" s="1"/>
  <c r="CB569" i="22" a="1"/>
  <c r="CB569" i="22" s="1"/>
  <c r="CD569" i="22" a="1"/>
  <c r="CD569" i="22" s="1"/>
  <c r="BY569" i="22" a="1"/>
  <c r="BY569" i="22" s="1"/>
  <c r="BJ641" i="22" s="1" a="1"/>
  <c r="BJ641" i="22" s="1"/>
  <c r="AJ26" i="9"/>
  <c r="I91" i="9" s="1"/>
  <c r="AN26" i="9"/>
  <c r="BC27" i="9"/>
  <c r="AC1420" i="10" a="1"/>
  <c r="AC1420" i="10" s="1"/>
  <c r="Y1420" i="10" a="1"/>
  <c r="Y1420" i="10" s="1"/>
  <c r="U1420" i="10" a="1"/>
  <c r="U1420" i="10" s="1"/>
  <c r="W1420" i="10" a="1"/>
  <c r="W1420" i="10" s="1"/>
  <c r="AB1420" i="10" a="1"/>
  <c r="AB1420" i="10" s="1"/>
  <c r="V1420" i="10" a="1"/>
  <c r="V1420" i="10" s="1"/>
  <c r="Z1420" i="10" a="1"/>
  <c r="Z1420" i="10" s="1"/>
  <c r="AA1420" i="10" a="1"/>
  <c r="AA1420" i="10" s="1"/>
  <c r="X1420" i="10" a="1"/>
  <c r="X1420" i="10" s="1"/>
  <c r="T1420" i="10" a="1"/>
  <c r="T1420" i="10" s="1"/>
  <c r="AA1402" i="10" a="1"/>
  <c r="AA1402" i="10" s="1"/>
  <c r="W1402" i="10" a="1"/>
  <c r="W1402" i="10" s="1"/>
  <c r="AC1402" i="10" a="1"/>
  <c r="AC1402" i="10" s="1"/>
  <c r="V1402" i="10" a="1"/>
  <c r="V1402" i="10" s="1"/>
  <c r="AB1402" i="10" a="1"/>
  <c r="AB1402" i="10" s="1"/>
  <c r="U1402" i="10" a="1"/>
  <c r="U1402" i="10" s="1"/>
  <c r="Y1402" i="10" a="1"/>
  <c r="Y1402" i="10" s="1"/>
  <c r="X1402" i="10" a="1"/>
  <c r="X1402" i="10" s="1"/>
  <c r="T1402" i="10" a="1"/>
  <c r="T1402" i="10" s="1"/>
  <c r="Z1402" i="10" a="1"/>
  <c r="Z1402" i="10" s="1"/>
  <c r="AC1416" i="10" a="1"/>
  <c r="AC1416" i="10" s="1"/>
  <c r="Y1416" i="10" a="1"/>
  <c r="Y1416" i="10" s="1"/>
  <c r="U1416" i="10" a="1"/>
  <c r="U1416" i="10" s="1"/>
  <c r="W1416" i="10" a="1"/>
  <c r="W1416" i="10" s="1"/>
  <c r="AB1416" i="10" a="1"/>
  <c r="AB1416" i="10" s="1"/>
  <c r="V1416" i="10" a="1"/>
  <c r="V1416" i="10" s="1"/>
  <c r="AA1416" i="10" a="1"/>
  <c r="AA1416" i="10" s="1"/>
  <c r="T1416" i="10" a="1"/>
  <c r="T1416" i="10" s="1"/>
  <c r="X1416" i="10" a="1"/>
  <c r="X1416" i="10" s="1"/>
  <c r="Z1416" i="10" a="1"/>
  <c r="Z1416" i="10" s="1"/>
  <c r="BJ1753" i="22" a="1"/>
  <c r="BJ1753" i="22" s="1"/>
  <c r="BI1753" i="22" a="1"/>
  <c r="BI1753" i="22" s="1"/>
  <c r="BH1753" i="22" a="1"/>
  <c r="BH1753" i="22" s="1"/>
  <c r="BK1753" i="22" a="1"/>
  <c r="BK1753" i="22" s="1"/>
  <c r="BG1225" i="22"/>
  <c r="BJ649" i="22" a="1"/>
  <c r="BJ649" i="22" s="1"/>
  <c r="BH649" i="22" a="1"/>
  <c r="BH649" i="22" s="1"/>
  <c r="BK649" i="22" a="1"/>
  <c r="BK649" i="22" s="1"/>
  <c r="BI649" i="22" a="1"/>
  <c r="BI649" i="22" s="1"/>
  <c r="BG1777" i="22"/>
  <c r="BH1201" i="22" a="1"/>
  <c r="BH1201" i="22" s="1"/>
  <c r="BJ1201" i="22" a="1"/>
  <c r="BJ1201" i="22" s="1"/>
  <c r="BK1201" i="22" a="1"/>
  <c r="BK1201" i="22" s="1"/>
  <c r="BI1201" i="22" a="1"/>
  <c r="BI1201" i="22" s="1"/>
  <c r="AC1408" i="10" a="1"/>
  <c r="AC1408" i="10" s="1"/>
  <c r="Y1408" i="10" a="1"/>
  <c r="Y1408" i="10" s="1"/>
  <c r="U1408" i="10" a="1"/>
  <c r="U1408" i="10" s="1"/>
  <c r="AA1408" i="10" a="1"/>
  <c r="AA1408" i="10" s="1"/>
  <c r="T1408" i="10" a="1"/>
  <c r="T1408" i="10" s="1"/>
  <c r="Z1408" i="10" a="1"/>
  <c r="Z1408" i="10" s="1"/>
  <c r="W1408" i="10" a="1"/>
  <c r="W1408" i="10" s="1"/>
  <c r="AB1408" i="10" a="1"/>
  <c r="AB1408" i="10" s="1"/>
  <c r="X1408" i="10" a="1"/>
  <c r="X1408" i="10" s="1"/>
  <c r="V1408" i="10" a="1"/>
  <c r="V1408" i="10" s="1"/>
  <c r="Z1389" i="10" a="1"/>
  <c r="Z1389" i="10" s="1"/>
  <c r="V1389" i="10" a="1"/>
  <c r="V1389" i="10" s="1"/>
  <c r="Y1389" i="10" a="1"/>
  <c r="Y1389" i="10" s="1"/>
  <c r="X1389" i="10" a="1"/>
  <c r="X1389" i="10" s="1"/>
  <c r="AC1389" i="10" a="1"/>
  <c r="AC1389" i="10" s="1"/>
  <c r="W1389" i="10" a="1"/>
  <c r="W1389" i="10" s="1"/>
  <c r="AB1389" i="10" a="1"/>
  <c r="AB1389" i="10" s="1"/>
  <c r="U1389" i="10" a="1"/>
  <c r="U1389" i="10" s="1"/>
  <c r="AA1389" i="10" a="1"/>
  <c r="AA1389" i="10" s="1"/>
  <c r="T1389" i="10" a="1"/>
  <c r="T1389" i="10" s="1"/>
  <c r="L101" i="9"/>
  <c r="K101" i="9"/>
  <c r="J101" i="9"/>
  <c r="I102" i="9"/>
  <c r="H102" i="9"/>
  <c r="G102" i="9"/>
  <c r="CA559" i="22" a="1"/>
  <c r="CA559" i="22" s="1"/>
  <c r="CF559" i="22" a="1"/>
  <c r="CF559" i="22" s="1"/>
  <c r="BZ559" i="22" a="1"/>
  <c r="BZ559" i="22" s="1"/>
  <c r="BK631" i="22" s="1" a="1"/>
  <c r="BK631" i="22" s="1"/>
  <c r="CE559" i="22" a="1"/>
  <c r="CE559" i="22" s="1"/>
  <c r="CC559" i="22" a="1"/>
  <c r="CC559" i="22" s="1"/>
  <c r="BX559" i="22" a="1"/>
  <c r="BX559" i="22" s="1"/>
  <c r="BI631" i="22" s="1" a="1"/>
  <c r="BI631" i="22" s="1"/>
  <c r="BW559" i="22" a="1"/>
  <c r="BW559" i="22" s="1"/>
  <c r="BH631" i="22" s="1" a="1"/>
  <c r="BH631" i="22" s="1"/>
  <c r="CB559" i="22" a="1"/>
  <c r="CB559" i="22" s="1"/>
  <c r="CD559" i="22" a="1"/>
  <c r="CD559" i="22" s="1"/>
  <c r="BY559" i="22" a="1"/>
  <c r="BY559" i="22" s="1"/>
  <c r="BJ631" i="22" s="1" a="1"/>
  <c r="BJ631" i="22" s="1"/>
  <c r="CA567" i="22" a="1"/>
  <c r="CA567" i="22" s="1"/>
  <c r="CF567" i="22" a="1"/>
  <c r="CF567" i="22" s="1"/>
  <c r="BZ567" i="22" a="1"/>
  <c r="BZ567" i="22" s="1"/>
  <c r="CE567" i="22" a="1"/>
  <c r="CE567" i="22" s="1"/>
  <c r="CC567" i="22" a="1"/>
  <c r="CC567" i="22" s="1"/>
  <c r="BX567" i="22" a="1"/>
  <c r="BX567" i="22" s="1"/>
  <c r="BI639" i="22" s="1" a="1"/>
  <c r="BI639" i="22" s="1"/>
  <c r="BW567" i="22" a="1"/>
  <c r="BW567" i="22" s="1"/>
  <c r="BH639" i="22" s="1" a="1"/>
  <c r="BH639" i="22" s="1"/>
  <c r="CB567" i="22" a="1"/>
  <c r="CB567" i="22" s="1"/>
  <c r="CD567" i="22" a="1"/>
  <c r="CD567" i="22" s="1"/>
  <c r="BY567" i="22" a="1"/>
  <c r="BY567" i="22" s="1"/>
  <c r="CA574" i="22" a="1"/>
  <c r="CA574" i="22" s="1"/>
  <c r="CF574" i="22" a="1"/>
  <c r="CF574" i="22" s="1"/>
  <c r="BZ574" i="22" a="1"/>
  <c r="BZ574" i="22" s="1"/>
  <c r="CE574" i="22" a="1"/>
  <c r="CE574" i="22" s="1"/>
  <c r="CC574" i="22" a="1"/>
  <c r="CC574" i="22" s="1"/>
  <c r="BX574" i="22" a="1"/>
  <c r="BX574" i="22" s="1"/>
  <c r="BW574" i="22" a="1"/>
  <c r="BW574" i="22" s="1"/>
  <c r="BH646" i="22" s="1" a="1"/>
  <c r="BH646" i="22" s="1"/>
  <c r="CB574" i="22" a="1"/>
  <c r="CB574" i="22" s="1"/>
  <c r="CD574" i="22" a="1"/>
  <c r="CD574" i="22" s="1"/>
  <c r="BY574" i="22" a="1"/>
  <c r="BY574" i="22" s="1"/>
  <c r="B99" i="9"/>
  <c r="H95" i="9"/>
  <c r="G95" i="9"/>
  <c r="Z1429" i="10" a="1"/>
  <c r="Z1429" i="10" s="1"/>
  <c r="V1429" i="10" a="1"/>
  <c r="V1429" i="10" s="1"/>
  <c r="AA1429" i="10" a="1"/>
  <c r="AA1429" i="10" s="1"/>
  <c r="T1429" i="10" a="1"/>
  <c r="T1429" i="10" s="1"/>
  <c r="Y1429" i="10" a="1"/>
  <c r="Y1429" i="10" s="1"/>
  <c r="AC1429" i="10" a="1"/>
  <c r="AC1429" i="10" s="1"/>
  <c r="W1429" i="10" a="1"/>
  <c r="W1429" i="10" s="1"/>
  <c r="AB1429" i="10" a="1"/>
  <c r="AB1429" i="10" s="1"/>
  <c r="X1429" i="10" a="1"/>
  <c r="X1429" i="10" s="1"/>
  <c r="U1429" i="10" a="1"/>
  <c r="U1429" i="10" s="1"/>
  <c r="Z1439" i="10" a="1"/>
  <c r="Z1439" i="10" s="1"/>
  <c r="V1439" i="10" a="1"/>
  <c r="V1439" i="10" s="1"/>
  <c r="AC1439" i="10" a="1"/>
  <c r="AC1439" i="10" s="1"/>
  <c r="T1439" i="10" a="1"/>
  <c r="T1439" i="10" s="1"/>
  <c r="X1439" i="10" a="1"/>
  <c r="X1439" i="10" s="1"/>
  <c r="Y1439" i="10" a="1"/>
  <c r="Y1439" i="10" s="1"/>
  <c r="W1439" i="10" a="1"/>
  <c r="W1439" i="10" s="1"/>
  <c r="AB1439" i="10" a="1"/>
  <c r="AB1439" i="10" s="1"/>
  <c r="U1439" i="10" a="1"/>
  <c r="U1439" i="10" s="1"/>
  <c r="AA1439" i="10" a="1"/>
  <c r="AA1439" i="10" s="1"/>
  <c r="AB1395" i="10" a="1"/>
  <c r="AB1395" i="10" s="1"/>
  <c r="X1395" i="10" a="1"/>
  <c r="X1395" i="10" s="1"/>
  <c r="T1395" i="10" a="1"/>
  <c r="T1395" i="10" s="1"/>
  <c r="W1395" i="10" a="1"/>
  <c r="W1395" i="10" s="1"/>
  <c r="AC1395" i="10" a="1"/>
  <c r="AC1395" i="10" s="1"/>
  <c r="V1395" i="10" a="1"/>
  <c r="V1395" i="10" s="1"/>
  <c r="AA1395" i="10" a="1"/>
  <c r="AA1395" i="10" s="1"/>
  <c r="U1395" i="10" a="1"/>
  <c r="U1395" i="10" s="1"/>
  <c r="Z1395" i="10" a="1"/>
  <c r="Z1395" i="10" s="1"/>
  <c r="Y1395" i="10" a="1"/>
  <c r="Y1395" i="10" s="1"/>
  <c r="BH1749" i="22" a="1"/>
  <c r="BH1749" i="22" s="1"/>
  <c r="BJ1749" i="22" a="1"/>
  <c r="BJ1749" i="22" s="1"/>
  <c r="BI1749" i="22" a="1"/>
  <c r="BI1749" i="22" s="1"/>
  <c r="BK1749" i="22" a="1"/>
  <c r="BK1749" i="22" s="1"/>
  <c r="BG1221" i="22"/>
  <c r="BK645" i="22" a="1"/>
  <c r="BK645" i="22" s="1"/>
  <c r="BI645" i="22" a="1"/>
  <c r="BI645" i="22" s="1"/>
  <c r="BH645" i="22" a="1"/>
  <c r="BH645" i="22" s="1"/>
  <c r="BJ645" i="22" a="1"/>
  <c r="BJ645" i="22" s="1"/>
  <c r="BG1773" i="22"/>
  <c r="BK1197" i="22" a="1"/>
  <c r="BK1197" i="22" s="1"/>
  <c r="BH1197" i="22" a="1"/>
  <c r="BH1197" i="22" s="1"/>
  <c r="BI1197" i="22" a="1"/>
  <c r="BI1197" i="22" s="1"/>
  <c r="BJ1197" i="22" a="1"/>
  <c r="BJ1197" i="22" s="1"/>
  <c r="CA557" i="22" a="1"/>
  <c r="CA557" i="22" s="1"/>
  <c r="CF557" i="22" a="1"/>
  <c r="CF557" i="22" s="1"/>
  <c r="BZ557" i="22" a="1"/>
  <c r="BZ557" i="22" s="1"/>
  <c r="BK629" i="22" s="1" a="1"/>
  <c r="BK629" i="22" s="1"/>
  <c r="CE557" i="22" a="1"/>
  <c r="CE557" i="22" s="1"/>
  <c r="CC557" i="22" a="1"/>
  <c r="CC557" i="22" s="1"/>
  <c r="BX557" i="22" a="1"/>
  <c r="BX557" i="22" s="1"/>
  <c r="BI629" i="22" s="1" a="1"/>
  <c r="BI629" i="22" s="1"/>
  <c r="BW557" i="22" a="1"/>
  <c r="BW557" i="22" s="1"/>
  <c r="BH629" i="22" s="1" a="1"/>
  <c r="BH629" i="22" s="1"/>
  <c r="CB557" i="22" a="1"/>
  <c r="CB557" i="22" s="1"/>
  <c r="CD557" i="22" a="1"/>
  <c r="CD557" i="22" s="1"/>
  <c r="BY557" i="22" a="1"/>
  <c r="BY557" i="22" s="1"/>
  <c r="BJ629" i="22" s="1" a="1"/>
  <c r="BJ629" i="22" s="1"/>
  <c r="BJ1743" i="22" a="1"/>
  <c r="BJ1743" i="22" s="1"/>
  <c r="BI1743" i="22" a="1"/>
  <c r="BI1743" i="22" s="1"/>
  <c r="BH1743" i="22" a="1"/>
  <c r="BH1743" i="22" s="1"/>
  <c r="BK1743" i="22" a="1"/>
  <c r="BK1743" i="22" s="1"/>
  <c r="BG1215" i="22"/>
  <c r="BJ639" i="22" a="1"/>
  <c r="BJ639" i="22" s="1"/>
  <c r="BK639" i="22" a="1"/>
  <c r="BK639" i="22" s="1"/>
  <c r="BG1767" i="22"/>
  <c r="BJ1191" i="22" a="1"/>
  <c r="BJ1191" i="22" s="1"/>
  <c r="BI1191" i="22" a="1"/>
  <c r="BI1191" i="22" s="1"/>
  <c r="BH1191" i="22" a="1"/>
  <c r="BH1191" i="22" s="1"/>
  <c r="BK1191" i="22" a="1"/>
  <c r="BK1191" i="22" s="1"/>
  <c r="Z1435" i="10" a="1"/>
  <c r="Z1435" i="10" s="1"/>
  <c r="V1435" i="10" a="1"/>
  <c r="V1435" i="10" s="1"/>
  <c r="W1435" i="10" a="1"/>
  <c r="W1435" i="10" s="1"/>
  <c r="AA1435" i="10" a="1"/>
  <c r="AA1435" i="10" s="1"/>
  <c r="AC1435" i="10" a="1"/>
  <c r="AC1435" i="10" s="1"/>
  <c r="T1435" i="10" a="1"/>
  <c r="T1435" i="10" s="1"/>
  <c r="Y1435" i="10" a="1"/>
  <c r="Y1435" i="10" s="1"/>
  <c r="X1435" i="10" a="1"/>
  <c r="X1435" i="10" s="1"/>
  <c r="U1435" i="10" a="1"/>
  <c r="U1435" i="10" s="1"/>
  <c r="AB1435" i="10" a="1"/>
  <c r="AB1435" i="10" s="1"/>
  <c r="AC1392" i="10" a="1"/>
  <c r="AC1392" i="10" s="1"/>
  <c r="Y1392" i="10" a="1"/>
  <c r="Y1392" i="10" s="1"/>
  <c r="U1392" i="10" a="1"/>
  <c r="U1392" i="10" s="1"/>
  <c r="X1392" i="10" a="1"/>
  <c r="X1392" i="10" s="1"/>
  <c r="W1392" i="10" a="1"/>
  <c r="W1392" i="10" s="1"/>
  <c r="AB1392" i="10" a="1"/>
  <c r="AB1392" i="10" s="1"/>
  <c r="V1392" i="10" a="1"/>
  <c r="V1392" i="10" s="1"/>
  <c r="AA1392" i="10" a="1"/>
  <c r="AA1392" i="10" s="1"/>
  <c r="T1392" i="10" a="1"/>
  <c r="T1392" i="10" s="1"/>
  <c r="Z1392" i="10" a="1"/>
  <c r="Z1392" i="10" s="1"/>
  <c r="U100" i="9"/>
  <c r="T100" i="9"/>
  <c r="S100" i="9"/>
  <c r="CA565" i="22" a="1"/>
  <c r="CA565" i="22" s="1"/>
  <c r="CF565" i="22" a="1"/>
  <c r="CF565" i="22" s="1"/>
  <c r="BZ565" i="22" a="1"/>
  <c r="BZ565" i="22" s="1"/>
  <c r="BK637" i="22" s="1" a="1"/>
  <c r="BK637" i="22" s="1"/>
  <c r="CE565" i="22" a="1"/>
  <c r="CE565" i="22" s="1"/>
  <c r="CC565" i="22" a="1"/>
  <c r="CC565" i="22" s="1"/>
  <c r="BX565" i="22" a="1"/>
  <c r="BX565" i="22" s="1"/>
  <c r="BI637" i="22" s="1" a="1"/>
  <c r="BI637" i="22" s="1"/>
  <c r="BW565" i="22" a="1"/>
  <c r="BW565" i="22" s="1"/>
  <c r="BH637" i="22" s="1" a="1"/>
  <c r="BH637" i="22" s="1"/>
  <c r="CB565" i="22" a="1"/>
  <c r="CB565" i="22" s="1"/>
  <c r="CD565" i="22" a="1"/>
  <c r="CD565" i="22" s="1"/>
  <c r="BY565" i="22" a="1"/>
  <c r="BY565" i="22" s="1"/>
  <c r="BJ637" i="22" s="1" a="1"/>
  <c r="BJ637" i="22" s="1"/>
  <c r="I96" i="9"/>
  <c r="H96" i="9"/>
  <c r="G96" i="9"/>
  <c r="B100" i="9"/>
  <c r="G101" i="9" s="1"/>
  <c r="BI1750" i="22" a="1"/>
  <c r="BI1750" i="22" s="1"/>
  <c r="BK1750" i="22" a="1"/>
  <c r="BK1750" i="22" s="1"/>
  <c r="BJ1750" i="22" a="1"/>
  <c r="BJ1750" i="22" s="1"/>
  <c r="BH1750" i="22" a="1"/>
  <c r="BH1750" i="22" s="1"/>
  <c r="BG1222" i="22"/>
  <c r="BK646" i="22" a="1"/>
  <c r="BK646" i="22" s="1"/>
  <c r="BJ646" i="22" a="1"/>
  <c r="BJ646" i="22" s="1"/>
  <c r="BI646" i="22" a="1"/>
  <c r="BI646" i="22" s="1"/>
  <c r="BG1774" i="22"/>
  <c r="BJ1198" i="22" a="1"/>
  <c r="BJ1198" i="22" s="1"/>
  <c r="BH1198" i="22" a="1"/>
  <c r="BH1198" i="22" s="1"/>
  <c r="BI1198" i="22" a="1"/>
  <c r="BI1198" i="22" s="1"/>
  <c r="BK1198" i="22" a="1"/>
  <c r="BK1198" i="22" s="1"/>
  <c r="AB1407" i="10" a="1"/>
  <c r="AB1407" i="10" s="1"/>
  <c r="X1407" i="10" a="1"/>
  <c r="X1407" i="10" s="1"/>
  <c r="T1407" i="10" a="1"/>
  <c r="T1407" i="10" s="1"/>
  <c r="Z1407" i="10" a="1"/>
  <c r="Z1407" i="10" s="1"/>
  <c r="Y1407" i="10" a="1"/>
  <c r="Y1407" i="10" s="1"/>
  <c r="W1407" i="10" a="1"/>
  <c r="W1407" i="10" s="1"/>
  <c r="V1407" i="10" a="1"/>
  <c r="V1407" i="10" s="1"/>
  <c r="AA1407" i="10" a="1"/>
  <c r="AA1407" i="10" s="1"/>
  <c r="U1407" i="10" a="1"/>
  <c r="U1407" i="10" s="1"/>
  <c r="AC1407" i="10" a="1"/>
  <c r="AC1407" i="10" s="1"/>
  <c r="I72" i="33" l="1"/>
  <c r="B71" i="33"/>
  <c r="AP26" i="29"/>
  <c r="AQ25" i="29"/>
  <c r="AB25" i="9" s="1"/>
  <c r="AR25" i="29"/>
  <c r="AC25" i="9" s="1"/>
  <c r="Y27" i="25"/>
  <c r="Z27" i="25" s="1"/>
  <c r="AO27" i="29"/>
  <c r="AD2085" i="25"/>
  <c r="AF70" i="25"/>
  <c r="AE70" i="25"/>
  <c r="AG70" i="25" s="1"/>
  <c r="Z25" i="9"/>
  <c r="AA24" i="9"/>
  <c r="W25" i="9"/>
  <c r="X24" i="9"/>
  <c r="V96" i="9"/>
  <c r="V98" i="9"/>
  <c r="Y96" i="9"/>
  <c r="Y95" i="9"/>
  <c r="Y98" i="9"/>
  <c r="Y97" i="9"/>
  <c r="V97" i="9"/>
  <c r="V95" i="9"/>
  <c r="E26" i="15"/>
  <c r="F26" i="15" s="1"/>
  <c r="B26" i="16"/>
  <c r="E25" i="11" s="1"/>
  <c r="D26" i="16"/>
  <c r="I25" i="11" s="1"/>
  <c r="C26" i="16"/>
  <c r="F25" i="11" s="1"/>
  <c r="E26" i="16"/>
  <c r="J25" i="11" s="1"/>
  <c r="D24" i="11"/>
  <c r="B24" i="11"/>
  <c r="C24" i="11" s="1"/>
  <c r="I101" i="9"/>
  <c r="AZ24" i="9"/>
  <c r="U83" i="9" s="1"/>
  <c r="G83" i="15" s="1"/>
  <c r="R86" i="9"/>
  <c r="G86" i="15" s="1"/>
  <c r="H101" i="9"/>
  <c r="AR26" i="9"/>
  <c r="L92" i="9"/>
  <c r="G92" i="15" s="1"/>
  <c r="P25" i="5"/>
  <c r="Q24" i="5"/>
  <c r="R24" i="5" s="1"/>
  <c r="R100" i="9"/>
  <c r="H79" i="15"/>
  <c r="H80" i="15" s="1"/>
  <c r="H81" i="15" s="1"/>
  <c r="H82" i="15" s="1"/>
  <c r="O26" i="15"/>
  <c r="P100" i="9"/>
  <c r="F27" i="13"/>
  <c r="I26" i="28"/>
  <c r="AV25" i="9"/>
  <c r="O89" i="9"/>
  <c r="G89" i="15" s="1"/>
  <c r="BJ1774" i="22" a="1"/>
  <c r="BJ1774" i="22" s="1"/>
  <c r="BH1774" i="22" a="1"/>
  <c r="BH1774" i="22" s="1"/>
  <c r="BK1774" i="22" a="1"/>
  <c r="BK1774" i="22" s="1"/>
  <c r="BI1774" i="22" a="1"/>
  <c r="BI1774" i="22" s="1"/>
  <c r="BG1798" i="22"/>
  <c r="BI1222" i="22" a="1"/>
  <c r="BI1222" i="22" s="1"/>
  <c r="BH1222" i="22" a="1"/>
  <c r="BH1222" i="22" s="1"/>
  <c r="BK1222" i="22" a="1"/>
  <c r="BK1222" i="22" s="1"/>
  <c r="BJ1222" i="22" a="1"/>
  <c r="BJ1222" i="22" s="1"/>
  <c r="I100" i="9"/>
  <c r="H100" i="9"/>
  <c r="G100" i="9"/>
  <c r="BJ1767" i="22" a="1"/>
  <c r="BJ1767" i="22" s="1"/>
  <c r="BI1767" i="22" a="1"/>
  <c r="BI1767" i="22" s="1"/>
  <c r="BH1767" i="22" a="1"/>
  <c r="BH1767" i="22" s="1"/>
  <c r="BK1767" i="22" a="1"/>
  <c r="BK1767" i="22" s="1"/>
  <c r="BG1791" i="22"/>
  <c r="BK1215" i="22" a="1"/>
  <c r="BK1215" i="22" s="1"/>
  <c r="BI1215" i="22" a="1"/>
  <c r="BI1215" i="22" s="1"/>
  <c r="BH1215" i="22" a="1"/>
  <c r="BH1215" i="22" s="1"/>
  <c r="BJ1215" i="22" a="1"/>
  <c r="BJ1215" i="22" s="1"/>
  <c r="BJ1773" i="22" a="1"/>
  <c r="BJ1773" i="22" s="1"/>
  <c r="BI1773" i="22" a="1"/>
  <c r="BI1773" i="22" s="1"/>
  <c r="BK1773" i="22" a="1"/>
  <c r="BK1773" i="22" s="1"/>
  <c r="BH1773" i="22" a="1"/>
  <c r="BH1773" i="22" s="1"/>
  <c r="BG1797" i="22"/>
  <c r="BK1221" i="22" a="1"/>
  <c r="BK1221" i="22" s="1"/>
  <c r="BJ1221" i="22" a="1"/>
  <c r="BJ1221" i="22" s="1"/>
  <c r="BI1221" i="22" a="1"/>
  <c r="BI1221" i="22" s="1"/>
  <c r="BH1221" i="22" a="1"/>
  <c r="BH1221" i="22" s="1"/>
  <c r="H99" i="9"/>
  <c r="G99" i="9"/>
  <c r="BK1777" i="22" a="1"/>
  <c r="BK1777" i="22" s="1"/>
  <c r="BJ1777" i="22" a="1"/>
  <c r="BJ1777" i="22" s="1"/>
  <c r="BI1777" i="22" a="1"/>
  <c r="BI1777" i="22" s="1"/>
  <c r="BH1777" i="22" a="1"/>
  <c r="BH1777" i="22" s="1"/>
  <c r="BG1801" i="22"/>
  <c r="BK1225" i="22" a="1"/>
  <c r="BK1225" i="22" s="1"/>
  <c r="BJ1225" i="22" a="1"/>
  <c r="BJ1225" i="22" s="1"/>
  <c r="BI1225" i="22" a="1"/>
  <c r="BI1225" i="22" s="1"/>
  <c r="BH1225" i="22" a="1"/>
  <c r="BH1225" i="22" s="1"/>
  <c r="AJ27" i="9"/>
  <c r="I95" i="9" s="1"/>
  <c r="AN27" i="9"/>
  <c r="BC28" i="9"/>
  <c r="O102" i="9"/>
  <c r="N102" i="9"/>
  <c r="M102" i="9"/>
  <c r="M99" i="9"/>
  <c r="O99" i="9"/>
  <c r="N99" i="9"/>
  <c r="BJ1761" i="22" a="1"/>
  <c r="BJ1761" i="22" s="1"/>
  <c r="BI1761" i="22" a="1"/>
  <c r="BI1761" i="22" s="1"/>
  <c r="BH1761" i="22" a="1"/>
  <c r="BH1761" i="22" s="1"/>
  <c r="BK1761" i="22" a="1"/>
  <c r="BK1761" i="22" s="1"/>
  <c r="BG1785" i="22"/>
  <c r="BH1209" i="22" a="1"/>
  <c r="BH1209" i="22" s="1"/>
  <c r="BJ1209" i="22" a="1"/>
  <c r="BJ1209" i="22" s="1"/>
  <c r="BK1209" i="22" a="1"/>
  <c r="BK1209" i="22" s="1"/>
  <c r="BI1209" i="22" a="1"/>
  <c r="BI1209" i="22" s="1"/>
  <c r="BI1765" i="22" a="1"/>
  <c r="BI1765" i="22" s="1"/>
  <c r="BK1765" i="22" a="1"/>
  <c r="BK1765" i="22" s="1"/>
  <c r="BH1765" i="22" a="1"/>
  <c r="BH1765" i="22" s="1"/>
  <c r="BJ1765" i="22" a="1"/>
  <c r="BJ1765" i="22" s="1"/>
  <c r="BG1789" i="22"/>
  <c r="BJ1213" i="22" a="1"/>
  <c r="BJ1213" i="22" s="1"/>
  <c r="BK1213" i="22" a="1"/>
  <c r="BK1213" i="22" s="1"/>
  <c r="BH1213" i="22" a="1"/>
  <c r="BH1213" i="22" s="1"/>
  <c r="BI1213" i="22" a="1"/>
  <c r="BI1213" i="22" s="1"/>
  <c r="BK1763" i="22" a="1"/>
  <c r="BK1763" i="22" s="1"/>
  <c r="BH1763" i="22" a="1"/>
  <c r="BH1763" i="22" s="1"/>
  <c r="BJ1763" i="22" a="1"/>
  <c r="BJ1763" i="22" s="1"/>
  <c r="BI1763" i="22" a="1"/>
  <c r="BI1763" i="22" s="1"/>
  <c r="BG1787" i="22"/>
  <c r="BJ1211" i="22" a="1"/>
  <c r="BJ1211" i="22" s="1"/>
  <c r="BK1211" i="22" a="1"/>
  <c r="BK1211" i="22" s="1"/>
  <c r="BI1211" i="22" a="1"/>
  <c r="BI1211" i="22" s="1"/>
  <c r="BH1211" i="22" a="1"/>
  <c r="BH1211" i="22" s="1"/>
  <c r="BJ1756" i="22" a="1"/>
  <c r="BJ1756" i="22" s="1"/>
  <c r="BH1756" i="22" a="1"/>
  <c r="BH1756" i="22" s="1"/>
  <c r="BI1756" i="22" a="1"/>
  <c r="BI1756" i="22" s="1"/>
  <c r="BK1756" i="22" a="1"/>
  <c r="BK1756" i="22" s="1"/>
  <c r="BG1780" i="22"/>
  <c r="BK1204" i="22" a="1"/>
  <c r="BK1204" i="22" s="1"/>
  <c r="BJ1204" i="22" a="1"/>
  <c r="BJ1204" i="22" s="1"/>
  <c r="BH1204" i="22" a="1"/>
  <c r="BH1204" i="22" s="1"/>
  <c r="BI1204" i="22" a="1"/>
  <c r="BI1204" i="22" s="1"/>
  <c r="BJ1778" i="22" a="1"/>
  <c r="BJ1778" i="22" s="1"/>
  <c r="BH1778" i="22" a="1"/>
  <c r="BH1778" i="22" s="1"/>
  <c r="BK1778" i="22" a="1"/>
  <c r="BK1778" i="22" s="1"/>
  <c r="BI1778" i="22" a="1"/>
  <c r="BI1778" i="22" s="1"/>
  <c r="BG1802" i="22"/>
  <c r="BH1226" i="22" a="1"/>
  <c r="BH1226" i="22" s="1"/>
  <c r="BJ1226" i="22" a="1"/>
  <c r="BJ1226" i="22" s="1"/>
  <c r="BK1226" i="22" a="1"/>
  <c r="BK1226" i="22" s="1"/>
  <c r="BI1226" i="22" a="1"/>
  <c r="BI1226" i="22" s="1"/>
  <c r="BJ1772" i="22" a="1"/>
  <c r="BJ1772" i="22" s="1"/>
  <c r="BI1772" i="22" a="1"/>
  <c r="BI1772" i="22" s="1"/>
  <c r="BH1772" i="22" a="1"/>
  <c r="BH1772" i="22" s="1"/>
  <c r="BK1772" i="22" a="1"/>
  <c r="BK1772" i="22" s="1"/>
  <c r="BG1796" i="22"/>
  <c r="BI1220" i="22" a="1"/>
  <c r="BI1220" i="22" s="1"/>
  <c r="BH1220" i="22" a="1"/>
  <c r="BH1220" i="22" s="1"/>
  <c r="BK1220" i="22" a="1"/>
  <c r="BK1220" i="22" s="1"/>
  <c r="BJ1220" i="22" a="1"/>
  <c r="BJ1220" i="22" s="1"/>
  <c r="U101" i="9"/>
  <c r="T101" i="9"/>
  <c r="S101" i="9"/>
  <c r="BJ1769" i="22" a="1"/>
  <c r="BJ1769" i="22" s="1"/>
  <c r="BI1769" i="22" a="1"/>
  <c r="BI1769" i="22" s="1"/>
  <c r="BH1769" i="22" a="1"/>
  <c r="BH1769" i="22" s="1"/>
  <c r="BK1769" i="22" a="1"/>
  <c r="BK1769" i="22" s="1"/>
  <c r="BG1793" i="22"/>
  <c r="BJ1217" i="22" a="1"/>
  <c r="BJ1217" i="22" s="1"/>
  <c r="BK1217" i="22" a="1"/>
  <c r="BK1217" i="22" s="1"/>
  <c r="BI1217" i="22" a="1"/>
  <c r="BI1217" i="22" s="1"/>
  <c r="BH1217" i="22" a="1"/>
  <c r="BH1217" i="22" s="1"/>
  <c r="BK1771" i="22" a="1"/>
  <c r="BK1771" i="22" s="1"/>
  <c r="BH1771" i="22" a="1"/>
  <c r="BH1771" i="22" s="1"/>
  <c r="BJ1771" i="22" a="1"/>
  <c r="BJ1771" i="22" s="1"/>
  <c r="BI1771" i="22" a="1"/>
  <c r="BI1771" i="22" s="1"/>
  <c r="BG1795" i="22"/>
  <c r="BJ1219" i="22" a="1"/>
  <c r="BJ1219" i="22" s="1"/>
  <c r="BI1219" i="22" a="1"/>
  <c r="BI1219" i="22" s="1"/>
  <c r="BH1219" i="22" a="1"/>
  <c r="BH1219" i="22" s="1"/>
  <c r="BK1219" i="22" a="1"/>
  <c r="BK1219" i="22" s="1"/>
  <c r="BJ1759" i="22" a="1"/>
  <c r="BJ1759" i="22" s="1"/>
  <c r="BI1759" i="22" a="1"/>
  <c r="BI1759" i="22" s="1"/>
  <c r="BH1759" i="22" a="1"/>
  <c r="BH1759" i="22" s="1"/>
  <c r="BK1759" i="22" a="1"/>
  <c r="BK1759" i="22" s="1"/>
  <c r="BG1783" i="22"/>
  <c r="BK1207" i="22" a="1"/>
  <c r="BK1207" i="22" s="1"/>
  <c r="BI1207" i="22" a="1"/>
  <c r="BI1207" i="22" s="1"/>
  <c r="BH1207" i="22" a="1"/>
  <c r="BH1207" i="22" s="1"/>
  <c r="BJ1207" i="22" a="1"/>
  <c r="BJ1207" i="22" s="1"/>
  <c r="U102" i="9"/>
  <c r="T102" i="9"/>
  <c r="Y102" i="9" s="1"/>
  <c r="S102" i="9"/>
  <c r="BH1764" i="22" a="1"/>
  <c r="BH1764" i="22" s="1"/>
  <c r="BK1764" i="22" a="1"/>
  <c r="BK1764" i="22" s="1"/>
  <c r="BJ1764" i="22" a="1"/>
  <c r="BJ1764" i="22" s="1"/>
  <c r="BI1764" i="22" a="1"/>
  <c r="BI1764" i="22" s="1"/>
  <c r="BG1788" i="22"/>
  <c r="BI1212" i="22" a="1"/>
  <c r="BI1212" i="22" s="1"/>
  <c r="BK1212" i="22" a="1"/>
  <c r="BK1212" i="22" s="1"/>
  <c r="BJ1212" i="22" a="1"/>
  <c r="BJ1212" i="22" s="1"/>
  <c r="BH1212" i="22" a="1"/>
  <c r="BH1212" i="22" s="1"/>
  <c r="BI1768" i="22" a="1"/>
  <c r="BI1768" i="22" s="1"/>
  <c r="BH1768" i="22" a="1"/>
  <c r="BH1768" i="22" s="1"/>
  <c r="BJ1768" i="22" a="1"/>
  <c r="BJ1768" i="22" s="1"/>
  <c r="BK1768" i="22" a="1"/>
  <c r="BK1768" i="22" s="1"/>
  <c r="BG1792" i="22"/>
  <c r="BK1216" i="22" a="1"/>
  <c r="BK1216" i="22" s="1"/>
  <c r="BJ1216" i="22" a="1"/>
  <c r="BJ1216" i="22" s="1"/>
  <c r="BH1216" i="22" a="1"/>
  <c r="BH1216" i="22" s="1"/>
  <c r="BI1216" i="22" a="1"/>
  <c r="BI1216" i="22" s="1"/>
  <c r="BJ1755" i="22" a="1"/>
  <c r="BJ1755" i="22" s="1"/>
  <c r="BI1755" i="22" a="1"/>
  <c r="BI1755" i="22" s="1"/>
  <c r="BK1755" i="22" a="1"/>
  <c r="BK1755" i="22" s="1"/>
  <c r="BH1755" i="22" a="1"/>
  <c r="BH1755" i="22" s="1"/>
  <c r="BG1779" i="22"/>
  <c r="BJ1203" i="22" a="1"/>
  <c r="BJ1203" i="22" s="1"/>
  <c r="BK1203" i="22" a="1"/>
  <c r="BK1203" i="22" s="1"/>
  <c r="BI1203" i="22" a="1"/>
  <c r="BI1203" i="22" s="1"/>
  <c r="BH1203" i="22" a="1"/>
  <c r="BH1203" i="22" s="1"/>
  <c r="R99" i="9"/>
  <c r="Q99" i="9"/>
  <c r="P99" i="9"/>
  <c r="BJ1758" i="22" a="1"/>
  <c r="BJ1758" i="22" s="1"/>
  <c r="BH1758" i="22" a="1"/>
  <c r="BH1758" i="22" s="1"/>
  <c r="BK1758" i="22" a="1"/>
  <c r="BK1758" i="22" s="1"/>
  <c r="BI1758" i="22" a="1"/>
  <c r="BI1758" i="22" s="1"/>
  <c r="BG1782" i="22"/>
  <c r="BH1206" i="22" a="1"/>
  <c r="BH1206" i="22" s="1"/>
  <c r="BI1206" i="22" a="1"/>
  <c r="BI1206" i="22" s="1"/>
  <c r="BJ1206" i="22" a="1"/>
  <c r="BJ1206" i="22" s="1"/>
  <c r="BK1206" i="22" a="1"/>
  <c r="BK1206" i="22" s="1"/>
  <c r="BH1770" i="22" a="1"/>
  <c r="BH1770" i="22" s="1"/>
  <c r="BK1770" i="22" a="1"/>
  <c r="BK1770" i="22" s="1"/>
  <c r="BJ1770" i="22" a="1"/>
  <c r="BJ1770" i="22" s="1"/>
  <c r="BI1770" i="22" a="1"/>
  <c r="BI1770" i="22" s="1"/>
  <c r="BG1794" i="22"/>
  <c r="BJ1218" i="22" a="1"/>
  <c r="BJ1218" i="22" s="1"/>
  <c r="BH1218" i="22" a="1"/>
  <c r="BH1218" i="22" s="1"/>
  <c r="BI1218" i="22" a="1"/>
  <c r="BI1218" i="22" s="1"/>
  <c r="BK1218" i="22" a="1"/>
  <c r="BK1218" i="22" s="1"/>
  <c r="BJ1757" i="22" a="1"/>
  <c r="BJ1757" i="22" s="1"/>
  <c r="BI1757" i="22" a="1"/>
  <c r="BI1757" i="22" s="1"/>
  <c r="BK1757" i="22" a="1"/>
  <c r="BK1757" i="22" s="1"/>
  <c r="BH1757" i="22" a="1"/>
  <c r="BH1757" i="22" s="1"/>
  <c r="BG1781" i="22"/>
  <c r="BJ1205" i="22" a="1"/>
  <c r="BJ1205" i="22" s="1"/>
  <c r="BK1205" i="22" a="1"/>
  <c r="BK1205" i="22" s="1"/>
  <c r="BH1205" i="22" a="1"/>
  <c r="BH1205" i="22" s="1"/>
  <c r="BI1205" i="22" a="1"/>
  <c r="BI1205" i="22" s="1"/>
  <c r="BH1762" i="22" a="1"/>
  <c r="BH1762" i="22" s="1"/>
  <c r="BK1762" i="22" a="1"/>
  <c r="BK1762" i="22" s="1"/>
  <c r="BI1762" i="22" a="1"/>
  <c r="BI1762" i="22" s="1"/>
  <c r="BJ1762" i="22" a="1"/>
  <c r="BJ1762" i="22" s="1"/>
  <c r="BG1786" i="22"/>
  <c r="BI1210" i="22" a="1"/>
  <c r="BI1210" i="22" s="1"/>
  <c r="BK1210" i="22" a="1"/>
  <c r="BK1210" i="22" s="1"/>
  <c r="BJ1210" i="22" a="1"/>
  <c r="BJ1210" i="22" s="1"/>
  <c r="BH1210" i="22" a="1"/>
  <c r="BH1210" i="22" s="1"/>
  <c r="BK1775" i="22" a="1"/>
  <c r="BK1775" i="22" s="1"/>
  <c r="BI1775" i="22" a="1"/>
  <c r="BI1775" i="22" s="1"/>
  <c r="BJ1775" i="22" a="1"/>
  <c r="BJ1775" i="22" s="1"/>
  <c r="BH1775" i="22" a="1"/>
  <c r="BH1775" i="22" s="1"/>
  <c r="BG1799" i="22"/>
  <c r="BK1223" i="22" a="1"/>
  <c r="BK1223" i="22" s="1"/>
  <c r="BJ1223" i="22" a="1"/>
  <c r="BJ1223" i="22" s="1"/>
  <c r="BI1223" i="22" a="1"/>
  <c r="BI1223" i="22" s="1"/>
  <c r="BH1223" i="22" a="1"/>
  <c r="BH1223" i="22" s="1"/>
  <c r="E71" i="28"/>
  <c r="BH1776" i="22" a="1"/>
  <c r="BH1776" i="22" s="1"/>
  <c r="BK1776" i="22" a="1"/>
  <c r="BK1776" i="22" s="1"/>
  <c r="BJ1776" i="22" a="1"/>
  <c r="BJ1776" i="22" s="1"/>
  <c r="BI1776" i="22" a="1"/>
  <c r="BI1776" i="22" s="1"/>
  <c r="BG1800" i="22"/>
  <c r="BI1224" i="22" a="1"/>
  <c r="BI1224" i="22" s="1"/>
  <c r="BH1224" i="22" a="1"/>
  <c r="BH1224" i="22" s="1"/>
  <c r="BK1224" i="22" a="1"/>
  <c r="BK1224" i="22" s="1"/>
  <c r="BJ1224" i="22" a="1"/>
  <c r="BJ1224" i="22" s="1"/>
  <c r="BJ1760" i="22" a="1"/>
  <c r="BJ1760" i="22" s="1"/>
  <c r="BI1760" i="22" a="1"/>
  <c r="BI1760" i="22" s="1"/>
  <c r="BH1760" i="22" a="1"/>
  <c r="BH1760" i="22" s="1"/>
  <c r="BK1760" i="22" a="1"/>
  <c r="BK1760" i="22" s="1"/>
  <c r="BG1784" i="22"/>
  <c r="BH1208" i="22" a="1"/>
  <c r="BH1208" i="22" s="1"/>
  <c r="BI1208" i="22" a="1"/>
  <c r="BI1208" i="22" s="1"/>
  <c r="BK1208" i="22" a="1"/>
  <c r="BK1208" i="22" s="1"/>
  <c r="BJ1208" i="22" a="1"/>
  <c r="BJ1208" i="22" s="1"/>
  <c r="P47" i="26"/>
  <c r="O47" i="26"/>
  <c r="R47" i="26" s="1"/>
  <c r="M48" i="26"/>
  <c r="N47" i="26"/>
  <c r="Q47" i="26" s="1"/>
  <c r="S46" i="26"/>
  <c r="T46" i="26"/>
  <c r="O100" i="9"/>
  <c r="N100" i="9"/>
  <c r="M100" i="9"/>
  <c r="B28" i="14"/>
  <c r="C28" i="14" s="1"/>
  <c r="B28" i="13"/>
  <c r="C28" i="13" s="1"/>
  <c r="E28" i="13" s="1"/>
  <c r="N29" i="15" s="1"/>
  <c r="B28" i="12"/>
  <c r="C28" i="12" s="1"/>
  <c r="L28" i="5" s="1"/>
  <c r="M28" i="5" s="1"/>
  <c r="B28" i="1"/>
  <c r="D28" i="1" s="1"/>
  <c r="I30" i="4"/>
  <c r="B29" i="4"/>
  <c r="K27" i="15"/>
  <c r="N27" i="5"/>
  <c r="O58" i="5" s="1"/>
  <c r="M27" i="15"/>
  <c r="I27" i="16"/>
  <c r="N27" i="16" s="1"/>
  <c r="D34" i="17"/>
  <c r="E34" i="17" s="1"/>
  <c r="D36" i="21"/>
  <c r="E36" i="21" s="1"/>
  <c r="AW27" i="22"/>
  <c r="AX27" i="22" s="1"/>
  <c r="H27" i="28"/>
  <c r="H27" i="14"/>
  <c r="F27" i="14"/>
  <c r="J27" i="14"/>
  <c r="G27" i="14"/>
  <c r="E27" i="14"/>
  <c r="I27" i="14"/>
  <c r="J8" i="15"/>
  <c r="P8" i="15" s="1"/>
  <c r="D9" i="15"/>
  <c r="J27" i="5"/>
  <c r="K27" i="5" s="1"/>
  <c r="F28" i="5"/>
  <c r="M101" i="9"/>
  <c r="N101" i="9"/>
  <c r="BH1766" i="22" a="1"/>
  <c r="BH1766" i="22" s="1"/>
  <c r="BK1766" i="22" a="1"/>
  <c r="BK1766" i="22" s="1"/>
  <c r="BI1766" i="22" a="1"/>
  <c r="BI1766" i="22" s="1"/>
  <c r="BJ1766" i="22" a="1"/>
  <c r="BJ1766" i="22" s="1"/>
  <c r="BG1790" i="22"/>
  <c r="BK1214" i="22" a="1"/>
  <c r="BK1214" i="22" s="1"/>
  <c r="BJ1214" i="22" a="1"/>
  <c r="BJ1214" i="22" s="1"/>
  <c r="BH1214" i="22" a="1"/>
  <c r="BH1214" i="22" s="1"/>
  <c r="BI1214" i="22" a="1"/>
  <c r="BI1214" i="22" s="1"/>
  <c r="I73" i="33" l="1"/>
  <c r="B72" i="33"/>
  <c r="O27" i="15"/>
  <c r="Y28" i="25"/>
  <c r="Z28" i="25" s="1"/>
  <c r="AO28" i="29"/>
  <c r="F28" i="13"/>
  <c r="AP27" i="29"/>
  <c r="AR26" i="29"/>
  <c r="AC26" i="9" s="1"/>
  <c r="AQ26" i="29"/>
  <c r="AB26" i="9" s="1"/>
  <c r="AD2086" i="25"/>
  <c r="AE71" i="25"/>
  <c r="AG71" i="25" s="1"/>
  <c r="AF71" i="25"/>
  <c r="W26" i="9"/>
  <c r="X25" i="9"/>
  <c r="Z26" i="9"/>
  <c r="AA25" i="9"/>
  <c r="V102" i="9"/>
  <c r="Y99" i="9"/>
  <c r="V101" i="9"/>
  <c r="V100" i="9"/>
  <c r="Y100" i="9"/>
  <c r="Y101" i="9"/>
  <c r="V99" i="9"/>
  <c r="H83" i="15"/>
  <c r="H84" i="15" s="1"/>
  <c r="H85" i="15" s="1"/>
  <c r="H86" i="15" s="1"/>
  <c r="E27" i="15"/>
  <c r="F27" i="15" s="1"/>
  <c r="B27" i="16"/>
  <c r="E26" i="11" s="1"/>
  <c r="C27" i="16"/>
  <c r="F26" i="11" s="1"/>
  <c r="D27" i="16"/>
  <c r="I26" i="11" s="1"/>
  <c r="E27" i="16"/>
  <c r="J26" i="11" s="1"/>
  <c r="D25" i="11"/>
  <c r="B25" i="11"/>
  <c r="C25" i="11" s="1"/>
  <c r="AR27" i="9"/>
  <c r="L96" i="9"/>
  <c r="G96" i="15" s="1"/>
  <c r="AZ25" i="9"/>
  <c r="U87" i="9" s="1"/>
  <c r="G87" i="15" s="1"/>
  <c r="H87" i="15" s="1"/>
  <c r="H88" i="15" s="1"/>
  <c r="H89" i="15" s="1"/>
  <c r="R90" i="9"/>
  <c r="G90" i="15" s="1"/>
  <c r="I27" i="28"/>
  <c r="P26" i="5"/>
  <c r="Q25" i="5"/>
  <c r="R25" i="5" s="1"/>
  <c r="AV26" i="9"/>
  <c r="O93" i="9"/>
  <c r="G93" i="15" s="1"/>
  <c r="BJ1790" i="22" a="1"/>
  <c r="BJ1790" i="22" s="1"/>
  <c r="BH1790" i="22" a="1"/>
  <c r="BH1790" i="22" s="1"/>
  <c r="BK1790" i="22" a="1"/>
  <c r="BK1790" i="22" s="1"/>
  <c r="BI1790" i="22" a="1"/>
  <c r="BI1790" i="22" s="1"/>
  <c r="J28" i="5"/>
  <c r="K28" i="5" s="1"/>
  <c r="F29" i="5"/>
  <c r="D10" i="15"/>
  <c r="J9" i="15"/>
  <c r="P9" i="15" s="1"/>
  <c r="B29" i="12"/>
  <c r="C29" i="12" s="1"/>
  <c r="L29" i="5" s="1"/>
  <c r="M29" i="5" s="1"/>
  <c r="B29" i="14"/>
  <c r="C29" i="14" s="1"/>
  <c r="B29" i="13"/>
  <c r="C29" i="13" s="1"/>
  <c r="E29" i="13" s="1"/>
  <c r="N30" i="15" s="1"/>
  <c r="B29" i="1"/>
  <c r="D29" i="1" s="1"/>
  <c r="I31" i="4"/>
  <c r="B30" i="4"/>
  <c r="I28" i="16"/>
  <c r="N28" i="16" s="1"/>
  <c r="N28" i="5"/>
  <c r="O59" i="5" s="1"/>
  <c r="M28" i="15"/>
  <c r="D35" i="17"/>
  <c r="E35" i="17" s="1"/>
  <c r="K28" i="15"/>
  <c r="D37" i="21"/>
  <c r="E37" i="21" s="1"/>
  <c r="AW28" i="22"/>
  <c r="AX28" i="22" s="1"/>
  <c r="H28" i="28"/>
  <c r="I28" i="14"/>
  <c r="J28" i="14"/>
  <c r="H28" i="14"/>
  <c r="G28" i="14"/>
  <c r="F28" i="14"/>
  <c r="E28" i="14"/>
  <c r="P48" i="26"/>
  <c r="M49" i="26"/>
  <c r="O48" i="26"/>
  <c r="R48" i="26" s="1"/>
  <c r="N48" i="26"/>
  <c r="Q48" i="26" s="1"/>
  <c r="T47" i="26"/>
  <c r="S47" i="26"/>
  <c r="BH1784" i="22" a="1"/>
  <c r="BH1784" i="22" s="1"/>
  <c r="BK1784" i="22" a="1"/>
  <c r="BK1784" i="22" s="1"/>
  <c r="BJ1784" i="22" a="1"/>
  <c r="BJ1784" i="22" s="1"/>
  <c r="BI1784" i="22" a="1"/>
  <c r="BI1784" i="22" s="1"/>
  <c r="BH1800" i="22" a="1"/>
  <c r="BH1800" i="22" s="1"/>
  <c r="BK1800" i="22" a="1"/>
  <c r="BK1800" i="22" s="1"/>
  <c r="BJ1800" i="22" a="1"/>
  <c r="BJ1800" i="22" s="1"/>
  <c r="BI1800" i="22" a="1"/>
  <c r="BI1800" i="22" s="1"/>
  <c r="E72" i="28"/>
  <c r="BH1799" i="22" a="1"/>
  <c r="BH1799" i="22" s="1"/>
  <c r="BK1799" i="22" a="1"/>
  <c r="BK1799" i="22" s="1"/>
  <c r="BJ1799" i="22" a="1"/>
  <c r="BJ1799" i="22" s="1"/>
  <c r="BI1799" i="22" a="1"/>
  <c r="BI1799" i="22" s="1"/>
  <c r="BH1786" i="22" a="1"/>
  <c r="BH1786" i="22" s="1"/>
  <c r="BJ1786" i="22" a="1"/>
  <c r="BJ1786" i="22" s="1"/>
  <c r="BK1786" i="22" a="1"/>
  <c r="BK1786" i="22" s="1"/>
  <c r="BI1786" i="22" a="1"/>
  <c r="BI1786" i="22" s="1"/>
  <c r="BK1781" i="22" a="1"/>
  <c r="BK1781" i="22" s="1"/>
  <c r="BH1781" i="22" a="1"/>
  <c r="BH1781" i="22" s="1"/>
  <c r="BJ1781" i="22" a="1"/>
  <c r="BJ1781" i="22" s="1"/>
  <c r="BI1781" i="22" a="1"/>
  <c r="BI1781" i="22" s="1"/>
  <c r="BI1794" i="22" a="1"/>
  <c r="BI1794" i="22" s="1"/>
  <c r="BJ1794" i="22" a="1"/>
  <c r="BJ1794" i="22" s="1"/>
  <c r="BH1794" i="22" a="1"/>
  <c r="BH1794" i="22" s="1"/>
  <c r="BK1794" i="22" a="1"/>
  <c r="BK1794" i="22" s="1"/>
  <c r="BK1782" i="22" a="1"/>
  <c r="BK1782" i="22" s="1"/>
  <c r="BI1782" i="22" a="1"/>
  <c r="BI1782" i="22" s="1"/>
  <c r="BJ1782" i="22" a="1"/>
  <c r="BJ1782" i="22" s="1"/>
  <c r="BH1782" i="22" a="1"/>
  <c r="BH1782" i="22" s="1"/>
  <c r="BH1779" i="22" a="1"/>
  <c r="BH1779" i="22" s="1"/>
  <c r="BJ1779" i="22" a="1"/>
  <c r="BJ1779" i="22" s="1"/>
  <c r="BI1779" i="22" a="1"/>
  <c r="BI1779" i="22" s="1"/>
  <c r="BK1779" i="22" a="1"/>
  <c r="BK1779" i="22" s="1"/>
  <c r="BH1792" i="22" a="1"/>
  <c r="BH1792" i="22" s="1"/>
  <c r="BK1792" i="22" a="1"/>
  <c r="BK1792" i="22" s="1"/>
  <c r="BJ1792" i="22" a="1"/>
  <c r="BJ1792" i="22" s="1"/>
  <c r="BI1792" i="22" a="1"/>
  <c r="BI1792" i="22" s="1"/>
  <c r="BI1788" i="22" a="1"/>
  <c r="BI1788" i="22" s="1"/>
  <c r="BK1788" i="22" a="1"/>
  <c r="BK1788" i="22" s="1"/>
  <c r="BJ1788" i="22" a="1"/>
  <c r="BJ1788" i="22" s="1"/>
  <c r="BH1788" i="22" a="1"/>
  <c r="BH1788" i="22" s="1"/>
  <c r="BJ1783" i="22" a="1"/>
  <c r="BJ1783" i="22" s="1"/>
  <c r="BI1783" i="22" a="1"/>
  <c r="BI1783" i="22" s="1"/>
  <c r="BH1783" i="22" a="1"/>
  <c r="BH1783" i="22" s="1"/>
  <c r="BK1783" i="22" a="1"/>
  <c r="BK1783" i="22" s="1"/>
  <c r="BI1795" i="22" a="1"/>
  <c r="BI1795" i="22" s="1"/>
  <c r="BK1795" i="22" a="1"/>
  <c r="BK1795" i="22" s="1"/>
  <c r="BH1795" i="22" a="1"/>
  <c r="BH1795" i="22" s="1"/>
  <c r="BJ1795" i="22" a="1"/>
  <c r="BJ1795" i="22" s="1"/>
  <c r="BH1793" i="22" a="1"/>
  <c r="BH1793" i="22" s="1"/>
  <c r="BK1793" i="22" a="1"/>
  <c r="BK1793" i="22" s="1"/>
  <c r="BJ1793" i="22" a="1"/>
  <c r="BJ1793" i="22" s="1"/>
  <c r="BI1793" i="22" a="1"/>
  <c r="BI1793" i="22" s="1"/>
  <c r="BI1796" i="22" a="1"/>
  <c r="BI1796" i="22" s="1"/>
  <c r="BH1796" i="22" a="1"/>
  <c r="BH1796" i="22" s="1"/>
  <c r="BK1796" i="22" a="1"/>
  <c r="BK1796" i="22" s="1"/>
  <c r="BJ1796" i="22" a="1"/>
  <c r="BJ1796" i="22" s="1"/>
  <c r="BK1802" i="22" a="1"/>
  <c r="BK1802" i="22" s="1"/>
  <c r="BJ1802" i="22" a="1"/>
  <c r="BJ1802" i="22" s="1"/>
  <c r="BH1802" i="22" a="1"/>
  <c r="BH1802" i="22" s="1"/>
  <c r="BI1802" i="22" a="1"/>
  <c r="BI1802" i="22" s="1"/>
  <c r="BK1780" i="22" a="1"/>
  <c r="BK1780" i="22" s="1"/>
  <c r="BJ1780" i="22" a="1"/>
  <c r="BJ1780" i="22" s="1"/>
  <c r="BI1780" i="22" a="1"/>
  <c r="BI1780" i="22" s="1"/>
  <c r="BH1780" i="22" a="1"/>
  <c r="BH1780" i="22" s="1"/>
  <c r="BJ1787" i="22" a="1"/>
  <c r="BJ1787" i="22" s="1"/>
  <c r="BI1787" i="22" a="1"/>
  <c r="BI1787" i="22" s="1"/>
  <c r="BK1787" i="22" a="1"/>
  <c r="BK1787" i="22" s="1"/>
  <c r="BH1787" i="22" a="1"/>
  <c r="BH1787" i="22" s="1"/>
  <c r="BH1789" i="22" a="1"/>
  <c r="BH1789" i="22" s="1"/>
  <c r="BJ1789" i="22" a="1"/>
  <c r="BJ1789" i="22" s="1"/>
  <c r="BI1789" i="22" a="1"/>
  <c r="BI1789" i="22" s="1"/>
  <c r="BK1789" i="22" a="1"/>
  <c r="BK1789" i="22" s="1"/>
  <c r="BJ1785" i="22" a="1"/>
  <c r="BJ1785" i="22" s="1"/>
  <c r="BI1785" i="22" a="1"/>
  <c r="BI1785" i="22" s="1"/>
  <c r="BH1785" i="22" a="1"/>
  <c r="BH1785" i="22" s="1"/>
  <c r="BK1785" i="22" a="1"/>
  <c r="BK1785" i="22" s="1"/>
  <c r="AN28" i="9"/>
  <c r="AJ28" i="9"/>
  <c r="I99" i="9" s="1"/>
  <c r="BK1801" i="22" a="1"/>
  <c r="BK1801" i="22" s="1"/>
  <c r="BJ1801" i="22" a="1"/>
  <c r="BJ1801" i="22" s="1"/>
  <c r="BI1801" i="22" a="1"/>
  <c r="BI1801" i="22" s="1"/>
  <c r="BH1801" i="22" a="1"/>
  <c r="BH1801" i="22" s="1"/>
  <c r="BK1797" i="22" a="1"/>
  <c r="BK1797" i="22" s="1"/>
  <c r="BH1797" i="22" a="1"/>
  <c r="BH1797" i="22" s="1"/>
  <c r="BJ1797" i="22" a="1"/>
  <c r="BJ1797" i="22" s="1"/>
  <c r="BI1797" i="22" a="1"/>
  <c r="BI1797" i="22" s="1"/>
  <c r="BJ1791" i="22" a="1"/>
  <c r="BJ1791" i="22" s="1"/>
  <c r="BI1791" i="22" a="1"/>
  <c r="BI1791" i="22" s="1"/>
  <c r="BH1791" i="22" a="1"/>
  <c r="BH1791" i="22" s="1"/>
  <c r="BK1791" i="22" a="1"/>
  <c r="BK1791" i="22" s="1"/>
  <c r="BH1798" i="22" a="1"/>
  <c r="BH1798" i="22" s="1"/>
  <c r="BK1798" i="22" a="1"/>
  <c r="BK1798" i="22" s="1"/>
  <c r="BI1798" i="22" a="1"/>
  <c r="BI1798" i="22" s="1"/>
  <c r="BJ1798" i="22" a="1"/>
  <c r="BJ1798" i="22" s="1"/>
  <c r="I74" i="33" l="1"/>
  <c r="B73" i="33"/>
  <c r="O28" i="15"/>
  <c r="Y29" i="25"/>
  <c r="Z29" i="25" s="1"/>
  <c r="AO29" i="29"/>
  <c r="AP28" i="29"/>
  <c r="AQ27" i="29"/>
  <c r="AB27" i="9" s="1"/>
  <c r="AR27" i="29"/>
  <c r="AC27" i="9" s="1"/>
  <c r="AD2087" i="25"/>
  <c r="AE72" i="25"/>
  <c r="AG72" i="25" s="1"/>
  <c r="AF72" i="25"/>
  <c r="AA26" i="9"/>
  <c r="Z27" i="9"/>
  <c r="X26" i="9"/>
  <c r="W27" i="9"/>
  <c r="H90" i="15"/>
  <c r="E28" i="15"/>
  <c r="F28" i="15" s="1"/>
  <c r="B28" i="16"/>
  <c r="E27" i="11" s="1"/>
  <c r="C28" i="16"/>
  <c r="F27" i="11" s="1"/>
  <c r="D28" i="16"/>
  <c r="I27" i="11" s="1"/>
  <c r="E28" i="16"/>
  <c r="J27" i="11" s="1"/>
  <c r="B26" i="11"/>
  <c r="C26" i="11" s="1"/>
  <c r="D26" i="11"/>
  <c r="I28" i="28"/>
  <c r="F29" i="13"/>
  <c r="AR28" i="9"/>
  <c r="L100" i="9"/>
  <c r="G100" i="15" s="1"/>
  <c r="AZ26" i="9"/>
  <c r="U91" i="9" s="1"/>
  <c r="G91" i="15" s="1"/>
  <c r="R94" i="9"/>
  <c r="G94" i="15" s="1"/>
  <c r="P27" i="5"/>
  <c r="Q26" i="5"/>
  <c r="R26" i="5" s="1"/>
  <c r="AV27" i="9"/>
  <c r="O97" i="9"/>
  <c r="G97" i="15" s="1"/>
  <c r="E73" i="28"/>
  <c r="P49" i="26"/>
  <c r="O49" i="26"/>
  <c r="R49" i="26" s="1"/>
  <c r="M50" i="26"/>
  <c r="N49" i="26"/>
  <c r="Q49" i="26" s="1"/>
  <c r="S48" i="26"/>
  <c r="T48" i="26"/>
  <c r="B30" i="14"/>
  <c r="C30" i="14" s="1"/>
  <c r="B30" i="13"/>
  <c r="C30" i="13" s="1"/>
  <c r="E30" i="13" s="1"/>
  <c r="N31" i="15" s="1"/>
  <c r="B30" i="12"/>
  <c r="C30" i="12" s="1"/>
  <c r="L30" i="5" s="1"/>
  <c r="M30" i="5" s="1"/>
  <c r="B30" i="1"/>
  <c r="D30" i="1" s="1"/>
  <c r="I32" i="4"/>
  <c r="B31" i="4"/>
  <c r="M29" i="15"/>
  <c r="N29" i="5"/>
  <c r="O60" i="5" s="1"/>
  <c r="K29" i="15"/>
  <c r="I29" i="16"/>
  <c r="N29" i="16" s="1"/>
  <c r="D36" i="17"/>
  <c r="E36" i="17" s="1"/>
  <c r="D38" i="21"/>
  <c r="E38" i="21" s="1"/>
  <c r="AW29" i="22"/>
  <c r="AX29" i="22" s="1"/>
  <c r="H29" i="28"/>
  <c r="H29" i="14"/>
  <c r="G29" i="14"/>
  <c r="F29" i="14"/>
  <c r="J29" i="14"/>
  <c r="I29" i="14"/>
  <c r="E29" i="14"/>
  <c r="D11" i="15"/>
  <c r="J10" i="15"/>
  <c r="P10" i="15" s="1"/>
  <c r="F30" i="5"/>
  <c r="J29" i="5"/>
  <c r="K29" i="5" s="1"/>
  <c r="I75" i="33" l="1"/>
  <c r="B74" i="33"/>
  <c r="O29" i="15"/>
  <c r="Y30" i="25"/>
  <c r="Z30" i="25" s="1"/>
  <c r="AO30" i="29"/>
  <c r="AP29" i="29"/>
  <c r="AQ28" i="29"/>
  <c r="AB28" i="9" s="1"/>
  <c r="AR28" i="29"/>
  <c r="AC28" i="9" s="1"/>
  <c r="I29" i="28"/>
  <c r="AD2088" i="25"/>
  <c r="AF73" i="25"/>
  <c r="AE73" i="25"/>
  <c r="AG73" i="25" s="1"/>
  <c r="W28" i="9"/>
  <c r="X27" i="9"/>
  <c r="Z28" i="9"/>
  <c r="AA27" i="9"/>
  <c r="H91" i="15"/>
  <c r="H92" i="15" s="1"/>
  <c r="H93" i="15" s="1"/>
  <c r="H94" i="15"/>
  <c r="D27" i="11"/>
  <c r="B27" i="11"/>
  <c r="C27" i="11" s="1"/>
  <c r="E29" i="15"/>
  <c r="F29" i="15" s="1"/>
  <c r="B29" i="16"/>
  <c r="E28" i="11" s="1"/>
  <c r="C29" i="16"/>
  <c r="F28" i="11" s="1"/>
  <c r="D29" i="16"/>
  <c r="I28" i="11" s="1"/>
  <c r="E29" i="16"/>
  <c r="J28" i="11" s="1"/>
  <c r="AV28" i="9"/>
  <c r="AZ28" i="9" s="1"/>
  <c r="U99" i="9" s="1"/>
  <c r="G99" i="15" s="1"/>
  <c r="O101" i="9"/>
  <c r="G101" i="15" s="1"/>
  <c r="P28" i="5"/>
  <c r="Q27" i="5"/>
  <c r="R27" i="5" s="1"/>
  <c r="F30" i="13"/>
  <c r="AZ27" i="9"/>
  <c r="U95" i="9" s="1"/>
  <c r="G95" i="15" s="1"/>
  <c r="H95" i="15" s="1"/>
  <c r="H96" i="15" s="1"/>
  <c r="H97" i="15" s="1"/>
  <c r="R98" i="9"/>
  <c r="G98" i="15" s="1"/>
  <c r="R102" i="9"/>
  <c r="G102" i="15" s="1"/>
  <c r="F31" i="5"/>
  <c r="J30" i="5"/>
  <c r="K30" i="5" s="1"/>
  <c r="D12" i="15"/>
  <c r="J11" i="15"/>
  <c r="P11" i="15" s="1"/>
  <c r="B31" i="14"/>
  <c r="C31" i="14" s="1"/>
  <c r="B31" i="12"/>
  <c r="C31" i="12" s="1"/>
  <c r="L31" i="5" s="1"/>
  <c r="M31" i="5" s="1"/>
  <c r="B31" i="13"/>
  <c r="C31" i="13" s="1"/>
  <c r="E31" i="13" s="1"/>
  <c r="N32" i="15" s="1"/>
  <c r="B31" i="1"/>
  <c r="D31" i="1" s="1"/>
  <c r="I33" i="4"/>
  <c r="B32" i="4"/>
  <c r="I30" i="16"/>
  <c r="N30" i="16" s="1"/>
  <c r="M30" i="15"/>
  <c r="N30" i="5"/>
  <c r="O61" i="5" s="1"/>
  <c r="D37" i="17"/>
  <c r="E37" i="17" s="1"/>
  <c r="K30" i="15"/>
  <c r="D39" i="21"/>
  <c r="E39" i="21" s="1"/>
  <c r="AW30" i="22"/>
  <c r="AX30" i="22" s="1"/>
  <c r="H30" i="28"/>
  <c r="I30" i="28" s="1"/>
  <c r="H30" i="14"/>
  <c r="G30" i="14"/>
  <c r="F30" i="14"/>
  <c r="J30" i="14"/>
  <c r="I30" i="14"/>
  <c r="E30" i="14"/>
  <c r="O50" i="26"/>
  <c r="R50" i="26" s="1"/>
  <c r="M51" i="26"/>
  <c r="N50" i="26"/>
  <c r="Q50" i="26" s="1"/>
  <c r="P50" i="26"/>
  <c r="T49" i="26"/>
  <c r="S49" i="26"/>
  <c r="E74" i="28"/>
  <c r="I76" i="33" l="1"/>
  <c r="B75" i="33"/>
  <c r="O30" i="15"/>
  <c r="AP30" i="29"/>
  <c r="AQ29" i="29"/>
  <c r="AB29" i="9" s="1"/>
  <c r="AR29" i="29"/>
  <c r="AC29" i="9" s="1"/>
  <c r="Y31" i="25"/>
  <c r="Z31" i="25" s="1"/>
  <c r="AO31" i="29"/>
  <c r="AD2089" i="25"/>
  <c r="AF74" i="25"/>
  <c r="AE74" i="25"/>
  <c r="AG74" i="25" s="1"/>
  <c r="Z29" i="9"/>
  <c r="AA28" i="9"/>
  <c r="W29" i="9"/>
  <c r="X28" i="9"/>
  <c r="H98" i="15"/>
  <c r="H99" i="15" s="1"/>
  <c r="H100" i="15" s="1"/>
  <c r="H101" i="15" s="1"/>
  <c r="H102" i="15" s="1"/>
  <c r="D28" i="11"/>
  <c r="B28" i="11"/>
  <c r="C28" i="11" s="1"/>
  <c r="E30" i="15"/>
  <c r="F30" i="15" s="1"/>
  <c r="B30" i="16"/>
  <c r="E29" i="11" s="1"/>
  <c r="C30" i="16"/>
  <c r="F29" i="11" s="1"/>
  <c r="E30" i="16"/>
  <c r="J29" i="11" s="1"/>
  <c r="D30" i="16"/>
  <c r="I29" i="11" s="1"/>
  <c r="F31" i="13"/>
  <c r="P29" i="5"/>
  <c r="Q28" i="5"/>
  <c r="R28" i="5" s="1"/>
  <c r="E75" i="28"/>
  <c r="T50" i="26"/>
  <c r="S50" i="26"/>
  <c r="M52" i="26"/>
  <c r="N51" i="26"/>
  <c r="Q51" i="26" s="1"/>
  <c r="O51" i="26"/>
  <c r="R51" i="26" s="1"/>
  <c r="P51" i="26"/>
  <c r="B32" i="14"/>
  <c r="C32" i="14" s="1"/>
  <c r="B32" i="13"/>
  <c r="C32" i="13" s="1"/>
  <c r="E32" i="13" s="1"/>
  <c r="N33" i="15" s="1"/>
  <c r="B32" i="12"/>
  <c r="C32" i="12" s="1"/>
  <c r="L32" i="5" s="1"/>
  <c r="M32" i="5" s="1"/>
  <c r="B32" i="1"/>
  <c r="D32" i="1" s="1"/>
  <c r="I34" i="4"/>
  <c r="B33" i="4"/>
  <c r="M31" i="15"/>
  <c r="K31" i="15"/>
  <c r="N31" i="5"/>
  <c r="O62" i="5" s="1"/>
  <c r="I31" i="16"/>
  <c r="N31" i="16" s="1"/>
  <c r="D38" i="17"/>
  <c r="E38" i="17" s="1"/>
  <c r="D40" i="21"/>
  <c r="E40" i="21" s="1"/>
  <c r="AW31" i="22"/>
  <c r="AX31" i="22" s="1"/>
  <c r="H31" i="28"/>
  <c r="J31" i="14"/>
  <c r="H31" i="14"/>
  <c r="G31" i="14"/>
  <c r="F31" i="14"/>
  <c r="I31" i="14"/>
  <c r="E31" i="14"/>
  <c r="D13" i="15"/>
  <c r="J12" i="15"/>
  <c r="P12" i="15" s="1"/>
  <c r="J31" i="5"/>
  <c r="K31" i="5" s="1"/>
  <c r="F32" i="5"/>
  <c r="I77" i="33" l="1"/>
  <c r="B76" i="33"/>
  <c r="O31" i="15"/>
  <c r="Y32" i="25"/>
  <c r="Z32" i="25" s="1"/>
  <c r="AO32" i="29"/>
  <c r="AP31" i="29"/>
  <c r="AQ30" i="29"/>
  <c r="AB30" i="9" s="1"/>
  <c r="AR30" i="29"/>
  <c r="AC30" i="9" s="1"/>
  <c r="AD2090" i="25"/>
  <c r="AE75" i="25"/>
  <c r="AG75" i="25" s="1"/>
  <c r="AF75" i="25"/>
  <c r="W30" i="9"/>
  <c r="X29" i="9"/>
  <c r="Z30" i="9"/>
  <c r="AA29" i="9"/>
  <c r="E31" i="15"/>
  <c r="F31" i="15" s="1"/>
  <c r="B31" i="16"/>
  <c r="E30" i="11" s="1"/>
  <c r="C31" i="16"/>
  <c r="F30" i="11" s="1"/>
  <c r="D31" i="16"/>
  <c r="I30" i="11" s="1"/>
  <c r="E31" i="16"/>
  <c r="J30" i="11" s="1"/>
  <c r="D29" i="11"/>
  <c r="B29" i="11"/>
  <c r="C29" i="11" s="1"/>
  <c r="P30" i="5"/>
  <c r="Q29" i="5"/>
  <c r="R29" i="5" s="1"/>
  <c r="F32" i="13"/>
  <c r="I31" i="28"/>
  <c r="J32" i="5"/>
  <c r="K32" i="5" s="1"/>
  <c r="F33" i="5"/>
  <c r="D14" i="15"/>
  <c r="J13" i="15"/>
  <c r="P13" i="15" s="1"/>
  <c r="B33" i="14"/>
  <c r="C33" i="14" s="1"/>
  <c r="B33" i="12"/>
  <c r="C33" i="12" s="1"/>
  <c r="L33" i="5" s="1"/>
  <c r="M33" i="5" s="1"/>
  <c r="B33" i="13"/>
  <c r="C33" i="13" s="1"/>
  <c r="E33" i="13" s="1"/>
  <c r="N34" i="15" s="1"/>
  <c r="B33" i="1"/>
  <c r="D33" i="1" s="1"/>
  <c r="I35" i="4"/>
  <c r="B34" i="4"/>
  <c r="I32" i="16"/>
  <c r="N32" i="16" s="1"/>
  <c r="K32" i="15"/>
  <c r="N32" i="5"/>
  <c r="O63" i="5" s="1"/>
  <c r="D41" i="21"/>
  <c r="E41" i="21" s="1"/>
  <c r="M32" i="15"/>
  <c r="D39" i="17"/>
  <c r="E39" i="17" s="1"/>
  <c r="AW32" i="22"/>
  <c r="AX32" i="22" s="1"/>
  <c r="H32" i="28"/>
  <c r="H32" i="14"/>
  <c r="G32" i="14"/>
  <c r="F32" i="14"/>
  <c r="E32" i="14"/>
  <c r="J32" i="14"/>
  <c r="I32" i="14"/>
  <c r="T51" i="26"/>
  <c r="S51" i="26"/>
  <c r="O52" i="26"/>
  <c r="R52" i="26" s="1"/>
  <c r="N52" i="26"/>
  <c r="Q52" i="26" s="1"/>
  <c r="P52" i="26"/>
  <c r="M53" i="26"/>
  <c r="E76" i="28"/>
  <c r="I78" i="33" l="1"/>
  <c r="B77" i="33"/>
  <c r="Y33" i="25"/>
  <c r="Z33" i="25" s="1"/>
  <c r="AO33" i="29"/>
  <c r="AP32" i="29"/>
  <c r="AR31" i="29"/>
  <c r="AC31" i="9" s="1"/>
  <c r="AQ31" i="29"/>
  <c r="AB31" i="9" s="1"/>
  <c r="AD2091" i="25"/>
  <c r="AE76" i="25"/>
  <c r="AG76" i="25" s="1"/>
  <c r="AF76" i="25"/>
  <c r="AA30" i="9"/>
  <c r="Z31" i="9"/>
  <c r="X30" i="9"/>
  <c r="W31" i="9"/>
  <c r="E32" i="15"/>
  <c r="F32" i="15" s="1"/>
  <c r="B32" i="16"/>
  <c r="E31" i="11" s="1"/>
  <c r="C32" i="16"/>
  <c r="F31" i="11" s="1"/>
  <c r="D32" i="16"/>
  <c r="I31" i="11" s="1"/>
  <c r="E32" i="16"/>
  <c r="J31" i="11" s="1"/>
  <c r="B30" i="11"/>
  <c r="C30" i="11" s="1"/>
  <c r="D30" i="11"/>
  <c r="F33" i="13"/>
  <c r="P31" i="5"/>
  <c r="Q30" i="5"/>
  <c r="R30" i="5" s="1"/>
  <c r="O32" i="15"/>
  <c r="I32" i="28"/>
  <c r="E77" i="28"/>
  <c r="P53" i="26"/>
  <c r="O53" i="26"/>
  <c r="R53" i="26" s="1"/>
  <c r="M54" i="26"/>
  <c r="N53" i="26"/>
  <c r="Q53" i="26" s="1"/>
  <c r="T52" i="26"/>
  <c r="S52" i="26"/>
  <c r="B34" i="14"/>
  <c r="C34" i="14" s="1"/>
  <c r="B34" i="13"/>
  <c r="C34" i="13" s="1"/>
  <c r="E34" i="13" s="1"/>
  <c r="N35" i="15" s="1"/>
  <c r="B34" i="12"/>
  <c r="C34" i="12" s="1"/>
  <c r="L34" i="5" s="1"/>
  <c r="M34" i="5" s="1"/>
  <c r="B34" i="1"/>
  <c r="D34" i="1" s="1"/>
  <c r="I36" i="4"/>
  <c r="B35" i="4"/>
  <c r="N33" i="5"/>
  <c r="O64" i="5" s="1"/>
  <c r="I33" i="16"/>
  <c r="N33" i="16" s="1"/>
  <c r="M33" i="15"/>
  <c r="K33" i="15"/>
  <c r="D42" i="21"/>
  <c r="E42" i="21" s="1"/>
  <c r="D40" i="17"/>
  <c r="E40" i="17" s="1"/>
  <c r="AW33" i="22"/>
  <c r="AX33" i="22" s="1"/>
  <c r="H33" i="28"/>
  <c r="E33" i="14"/>
  <c r="F33" i="14"/>
  <c r="H33" i="14"/>
  <c r="I33" i="14"/>
  <c r="G33" i="14"/>
  <c r="J33" i="14"/>
  <c r="D15" i="15"/>
  <c r="J14" i="15"/>
  <c r="P14" i="15" s="1"/>
  <c r="F34" i="5"/>
  <c r="J33" i="5"/>
  <c r="K33" i="5" s="1"/>
  <c r="I79" i="33" l="1"/>
  <c r="B78" i="33"/>
  <c r="O33" i="15"/>
  <c r="Y34" i="25"/>
  <c r="Z34" i="25" s="1"/>
  <c r="AO34" i="29"/>
  <c r="AP33" i="29"/>
  <c r="AQ32" i="29"/>
  <c r="AB32" i="9" s="1"/>
  <c r="AR32" i="29"/>
  <c r="AC32" i="9" s="1"/>
  <c r="F34" i="13"/>
  <c r="AD2092" i="25"/>
  <c r="AF77" i="25"/>
  <c r="AE77" i="25"/>
  <c r="AG77" i="25" s="1"/>
  <c r="W32" i="9"/>
  <c r="X31" i="9"/>
  <c r="AA31" i="9"/>
  <c r="Z32" i="9"/>
  <c r="E33" i="15"/>
  <c r="F33" i="15" s="1"/>
  <c r="B33" i="16"/>
  <c r="E32" i="11" s="1"/>
  <c r="C33" i="16"/>
  <c r="F32" i="11" s="1"/>
  <c r="D33" i="16"/>
  <c r="I32" i="11" s="1"/>
  <c r="E33" i="16"/>
  <c r="J32" i="11" s="1"/>
  <c r="D31" i="11"/>
  <c r="B31" i="11"/>
  <c r="C31" i="11" s="1"/>
  <c r="I33" i="28"/>
  <c r="P32" i="5"/>
  <c r="Q31" i="5"/>
  <c r="R31" i="5" s="1"/>
  <c r="F35" i="5"/>
  <c r="J34" i="5"/>
  <c r="K34" i="5" s="1"/>
  <c r="D16" i="15"/>
  <c r="J15" i="15"/>
  <c r="P15" i="15" s="1"/>
  <c r="B35" i="14"/>
  <c r="C35" i="14" s="1"/>
  <c r="B35" i="12"/>
  <c r="C35" i="12" s="1"/>
  <c r="L35" i="5" s="1"/>
  <c r="M35" i="5" s="1"/>
  <c r="B35" i="13"/>
  <c r="C35" i="13" s="1"/>
  <c r="E35" i="13" s="1"/>
  <c r="N36" i="15" s="1"/>
  <c r="B35" i="1"/>
  <c r="D35" i="1" s="1"/>
  <c r="I37" i="4"/>
  <c r="B36" i="4"/>
  <c r="I34" i="16"/>
  <c r="N34" i="16" s="1"/>
  <c r="N34" i="5"/>
  <c r="O65" i="5" s="1"/>
  <c r="M34" i="15"/>
  <c r="K34" i="15"/>
  <c r="D41" i="17"/>
  <c r="E41" i="17" s="1"/>
  <c r="D43" i="21"/>
  <c r="E43" i="21" s="1"/>
  <c r="AW34" i="22"/>
  <c r="AX34" i="22" s="1"/>
  <c r="H34" i="28"/>
  <c r="J34" i="14"/>
  <c r="F34" i="14"/>
  <c r="I34" i="14"/>
  <c r="H34" i="14"/>
  <c r="G34" i="14"/>
  <c r="E34" i="14"/>
  <c r="P54" i="26"/>
  <c r="M55" i="26"/>
  <c r="O54" i="26"/>
  <c r="R54" i="26" s="1"/>
  <c r="N54" i="26"/>
  <c r="Q54" i="26" s="1"/>
  <c r="T53" i="26"/>
  <c r="S53" i="26"/>
  <c r="E78" i="28"/>
  <c r="I80" i="33" l="1"/>
  <c r="B79" i="33"/>
  <c r="O34" i="15"/>
  <c r="Y35" i="25"/>
  <c r="Z35" i="25" s="1"/>
  <c r="AO35" i="29"/>
  <c r="AP34" i="29"/>
  <c r="AR33" i="29"/>
  <c r="AC33" i="9" s="1"/>
  <c r="AQ33" i="29"/>
  <c r="AB33" i="9" s="1"/>
  <c r="AD2093" i="25"/>
  <c r="AE78" i="25"/>
  <c r="AG78" i="25" s="1"/>
  <c r="AF78" i="25"/>
  <c r="Z33" i="9"/>
  <c r="AA32" i="9"/>
  <c r="W33" i="9"/>
  <c r="X32" i="9"/>
  <c r="E34" i="15"/>
  <c r="F34" i="15" s="1"/>
  <c r="B34" i="16"/>
  <c r="E33" i="11" s="1"/>
  <c r="D34" i="16"/>
  <c r="I33" i="11" s="1"/>
  <c r="C34" i="16"/>
  <c r="F33" i="11" s="1"/>
  <c r="E34" i="16"/>
  <c r="J33" i="11" s="1"/>
  <c r="D32" i="11"/>
  <c r="B32" i="11"/>
  <c r="C32" i="11" s="1"/>
  <c r="I34" i="28"/>
  <c r="P33" i="5"/>
  <c r="Q32" i="5"/>
  <c r="R32" i="5" s="1"/>
  <c r="F35" i="13"/>
  <c r="E79" i="28"/>
  <c r="M56" i="26"/>
  <c r="P55" i="26"/>
  <c r="O55" i="26"/>
  <c r="R55" i="26" s="1"/>
  <c r="N55" i="26"/>
  <c r="Q55" i="26" s="1"/>
  <c r="S54" i="26"/>
  <c r="T54" i="26"/>
  <c r="B36" i="14"/>
  <c r="C36" i="14" s="1"/>
  <c r="B36" i="13"/>
  <c r="C36" i="13" s="1"/>
  <c r="E36" i="13" s="1"/>
  <c r="N37" i="15" s="1"/>
  <c r="B36" i="12"/>
  <c r="C36" i="12" s="1"/>
  <c r="L36" i="5" s="1"/>
  <c r="M36" i="5" s="1"/>
  <c r="B36" i="1"/>
  <c r="D36" i="1" s="1"/>
  <c r="I38" i="4"/>
  <c r="B37" i="4"/>
  <c r="K35" i="15"/>
  <c r="N35" i="5"/>
  <c r="O66" i="5" s="1"/>
  <c r="M35" i="15"/>
  <c r="I35" i="16"/>
  <c r="N35" i="16" s="1"/>
  <c r="D44" i="21"/>
  <c r="E44" i="21" s="1"/>
  <c r="D42" i="17"/>
  <c r="E42" i="17" s="1"/>
  <c r="AW35" i="22"/>
  <c r="AX35" i="22" s="1"/>
  <c r="H35" i="28"/>
  <c r="G35" i="14"/>
  <c r="J35" i="14"/>
  <c r="I35" i="14"/>
  <c r="H35" i="14"/>
  <c r="F35" i="14"/>
  <c r="E35" i="14"/>
  <c r="D17" i="15"/>
  <c r="J16" i="15"/>
  <c r="P16" i="15" s="1"/>
  <c r="J35" i="5"/>
  <c r="K35" i="5" s="1"/>
  <c r="F36" i="5"/>
  <c r="I81" i="33" l="1"/>
  <c r="B80" i="33"/>
  <c r="Y36" i="25"/>
  <c r="Z36" i="25" s="1"/>
  <c r="AO36" i="29"/>
  <c r="AP35" i="29"/>
  <c r="AQ34" i="29"/>
  <c r="AB34" i="9" s="1"/>
  <c r="AR34" i="29"/>
  <c r="AC34" i="9" s="1"/>
  <c r="AD2094" i="25"/>
  <c r="AE79" i="25"/>
  <c r="AG79" i="25" s="1"/>
  <c r="AF79" i="25"/>
  <c r="W34" i="9"/>
  <c r="X33" i="9"/>
  <c r="Z34" i="9"/>
  <c r="AA33" i="9"/>
  <c r="B33" i="11"/>
  <c r="C33" i="11" s="1"/>
  <c r="D33" i="11"/>
  <c r="E35" i="15"/>
  <c r="F35" i="15" s="1"/>
  <c r="B35" i="16"/>
  <c r="E34" i="11" s="1"/>
  <c r="C35" i="16"/>
  <c r="F34" i="11" s="1"/>
  <c r="D35" i="16"/>
  <c r="I34" i="11" s="1"/>
  <c r="E35" i="16"/>
  <c r="J34" i="11" s="1"/>
  <c r="I35" i="28"/>
  <c r="F36" i="13"/>
  <c r="O35" i="15"/>
  <c r="P34" i="5"/>
  <c r="Q33" i="5"/>
  <c r="R33" i="5" s="1"/>
  <c r="J36" i="5"/>
  <c r="K36" i="5" s="1"/>
  <c r="F37" i="5"/>
  <c r="D18" i="15"/>
  <c r="J17" i="15"/>
  <c r="P17" i="15" s="1"/>
  <c r="B37" i="14"/>
  <c r="C37" i="14" s="1"/>
  <c r="B37" i="12"/>
  <c r="C37" i="12" s="1"/>
  <c r="L37" i="5" s="1"/>
  <c r="M37" i="5" s="1"/>
  <c r="B37" i="13"/>
  <c r="C37" i="13" s="1"/>
  <c r="E37" i="13" s="1"/>
  <c r="N38" i="15" s="1"/>
  <c r="B37" i="1"/>
  <c r="D37" i="1" s="1"/>
  <c r="I39" i="4"/>
  <c r="B38" i="4"/>
  <c r="K36" i="15"/>
  <c r="I36" i="16"/>
  <c r="N36" i="16" s="1"/>
  <c r="N36" i="5"/>
  <c r="O67" i="5" s="1"/>
  <c r="M36" i="15"/>
  <c r="D43" i="17"/>
  <c r="E43" i="17" s="1"/>
  <c r="D45" i="21"/>
  <c r="E45" i="21" s="1"/>
  <c r="AW36" i="22"/>
  <c r="AX36" i="22" s="1"/>
  <c r="H36" i="28"/>
  <c r="I36" i="14"/>
  <c r="H36" i="14"/>
  <c r="G36" i="14"/>
  <c r="F36" i="14"/>
  <c r="J36" i="14"/>
  <c r="E36" i="14"/>
  <c r="T55" i="26"/>
  <c r="S55" i="26"/>
  <c r="P56" i="26"/>
  <c r="N56" i="26"/>
  <c r="Q56" i="26" s="1"/>
  <c r="O56" i="26"/>
  <c r="R56" i="26" s="1"/>
  <c r="M57" i="26"/>
  <c r="E80" i="28"/>
  <c r="I82" i="33" l="1"/>
  <c r="B81" i="33"/>
  <c r="Y37" i="25"/>
  <c r="Z37" i="25" s="1"/>
  <c r="AO37" i="29"/>
  <c r="F37" i="13"/>
  <c r="AP36" i="29"/>
  <c r="AQ35" i="29"/>
  <c r="AB35" i="9" s="1"/>
  <c r="AR35" i="29"/>
  <c r="AC35" i="9" s="1"/>
  <c r="AD2095" i="25"/>
  <c r="AE80" i="25"/>
  <c r="AG80" i="25" s="1"/>
  <c r="AF80" i="25"/>
  <c r="AA34" i="9"/>
  <c r="Z35" i="9"/>
  <c r="X34" i="9"/>
  <c r="W35" i="9"/>
  <c r="B34" i="11"/>
  <c r="C34" i="11" s="1"/>
  <c r="D34" i="11"/>
  <c r="E36" i="15"/>
  <c r="F36" i="15" s="1"/>
  <c r="B36" i="16"/>
  <c r="E35" i="11" s="1"/>
  <c r="C36" i="16"/>
  <c r="F35" i="11" s="1"/>
  <c r="E36" i="16"/>
  <c r="J35" i="11" s="1"/>
  <c r="D36" i="16"/>
  <c r="I35" i="11" s="1"/>
  <c r="O36" i="15"/>
  <c r="P35" i="5"/>
  <c r="Q34" i="5"/>
  <c r="R34" i="5" s="1"/>
  <c r="I36" i="28"/>
  <c r="E81" i="28"/>
  <c r="P57" i="26"/>
  <c r="O57" i="26"/>
  <c r="R57" i="26" s="1"/>
  <c r="M58" i="26"/>
  <c r="N57" i="26"/>
  <c r="Q57" i="26" s="1"/>
  <c r="T56" i="26"/>
  <c r="S56" i="26"/>
  <c r="B38" i="14"/>
  <c r="C38" i="14" s="1"/>
  <c r="B38" i="13"/>
  <c r="C38" i="13" s="1"/>
  <c r="E38" i="13" s="1"/>
  <c r="N39" i="15" s="1"/>
  <c r="B38" i="12"/>
  <c r="C38" i="12" s="1"/>
  <c r="L38" i="5" s="1"/>
  <c r="M38" i="5" s="1"/>
  <c r="B38" i="1"/>
  <c r="D38" i="1" s="1"/>
  <c r="I40" i="4"/>
  <c r="B39" i="4"/>
  <c r="M37" i="15"/>
  <c r="K37" i="15"/>
  <c r="I37" i="16"/>
  <c r="N37" i="16" s="1"/>
  <c r="N37" i="5"/>
  <c r="O68" i="5" s="1"/>
  <c r="D44" i="17"/>
  <c r="E44" i="17" s="1"/>
  <c r="D46" i="21"/>
  <c r="E46" i="21" s="1"/>
  <c r="AW37" i="22"/>
  <c r="AX37" i="22" s="1"/>
  <c r="H37" i="28"/>
  <c r="I37" i="14"/>
  <c r="H37" i="14"/>
  <c r="G37" i="14"/>
  <c r="J37" i="14"/>
  <c r="F37" i="14"/>
  <c r="E37" i="14"/>
  <c r="J18" i="15"/>
  <c r="P18" i="15" s="1"/>
  <c r="D19" i="15"/>
  <c r="J37" i="5"/>
  <c r="K37" i="5" s="1"/>
  <c r="F38" i="5"/>
  <c r="I83" i="33" l="1"/>
  <c r="B82" i="33"/>
  <c r="Y38" i="25"/>
  <c r="Z38" i="25" s="1"/>
  <c r="AO38" i="29"/>
  <c r="AP37" i="29"/>
  <c r="AR36" i="29"/>
  <c r="AC36" i="9" s="1"/>
  <c r="AQ36" i="29"/>
  <c r="AB36" i="9" s="1"/>
  <c r="O37" i="15"/>
  <c r="AD2096" i="25"/>
  <c r="AF81" i="25"/>
  <c r="AE81" i="25"/>
  <c r="AG81" i="25" s="1"/>
  <c r="W36" i="9"/>
  <c r="X35" i="9"/>
  <c r="AA35" i="9"/>
  <c r="Z36" i="9"/>
  <c r="D35" i="11"/>
  <c r="B35" i="11"/>
  <c r="C35" i="11" s="1"/>
  <c r="E37" i="15"/>
  <c r="F37" i="15" s="1"/>
  <c r="B37" i="16"/>
  <c r="E36" i="11" s="1"/>
  <c r="C37" i="16"/>
  <c r="F36" i="11" s="1"/>
  <c r="D37" i="16"/>
  <c r="I36" i="11" s="1"/>
  <c r="E37" i="16"/>
  <c r="J36" i="11" s="1"/>
  <c r="F38" i="13"/>
  <c r="P36" i="5"/>
  <c r="Q35" i="5"/>
  <c r="R35" i="5" s="1"/>
  <c r="I37" i="28"/>
  <c r="J38" i="5"/>
  <c r="K38" i="5" s="1"/>
  <c r="F39" i="5"/>
  <c r="D20" i="15"/>
  <c r="J19" i="15"/>
  <c r="P19" i="15" s="1"/>
  <c r="B39" i="12"/>
  <c r="C39" i="12" s="1"/>
  <c r="L39" i="5" s="1"/>
  <c r="M39" i="5" s="1"/>
  <c r="B39" i="14"/>
  <c r="C39" i="14" s="1"/>
  <c r="B39" i="13"/>
  <c r="C39" i="13" s="1"/>
  <c r="E39" i="13" s="1"/>
  <c r="N40" i="15" s="1"/>
  <c r="B39" i="1"/>
  <c r="D39" i="1" s="1"/>
  <c r="I41" i="4"/>
  <c r="B40" i="4"/>
  <c r="I38" i="16"/>
  <c r="N38" i="16" s="1"/>
  <c r="M38" i="15"/>
  <c r="N38" i="5"/>
  <c r="O69" i="5" s="1"/>
  <c r="K38" i="15"/>
  <c r="D47" i="21"/>
  <c r="E47" i="21" s="1"/>
  <c r="D45" i="17"/>
  <c r="E45" i="17" s="1"/>
  <c r="AW38" i="22"/>
  <c r="AX38" i="22" s="1"/>
  <c r="H38" i="28"/>
  <c r="J38" i="14"/>
  <c r="F38" i="14"/>
  <c r="I38" i="14"/>
  <c r="H38" i="14"/>
  <c r="G38" i="14"/>
  <c r="E38" i="14"/>
  <c r="O58" i="26"/>
  <c r="R58" i="26" s="1"/>
  <c r="M59" i="26"/>
  <c r="N58" i="26"/>
  <c r="Q58" i="26" s="1"/>
  <c r="P58" i="26"/>
  <c r="T57" i="26"/>
  <c r="S57" i="26"/>
  <c r="E82" i="28"/>
  <c r="I84" i="33" l="1"/>
  <c r="B83" i="33"/>
  <c r="O38" i="15"/>
  <c r="H39" i="28"/>
  <c r="Y39" i="25"/>
  <c r="Z39" i="25" s="1"/>
  <c r="AO39" i="29"/>
  <c r="AP38" i="29"/>
  <c r="AQ37" i="29"/>
  <c r="AB37" i="9" s="1"/>
  <c r="AR37" i="29"/>
  <c r="AC37" i="9" s="1"/>
  <c r="AD2097" i="25"/>
  <c r="AE82" i="25"/>
  <c r="AG82" i="25" s="1"/>
  <c r="AF82" i="25"/>
  <c r="Z37" i="9"/>
  <c r="AA36" i="9"/>
  <c r="W37" i="9"/>
  <c r="X36" i="9"/>
  <c r="E38" i="15"/>
  <c r="F38" i="15" s="1"/>
  <c r="B38" i="16"/>
  <c r="E37" i="11" s="1"/>
  <c r="D38" i="16"/>
  <c r="I37" i="11" s="1"/>
  <c r="C38" i="16"/>
  <c r="F37" i="11" s="1"/>
  <c r="E38" i="16"/>
  <c r="J37" i="11" s="1"/>
  <c r="B36" i="11"/>
  <c r="C36" i="11" s="1"/>
  <c r="D36" i="11"/>
  <c r="I38" i="28"/>
  <c r="P37" i="5"/>
  <c r="Q36" i="5"/>
  <c r="R36" i="5" s="1"/>
  <c r="F39" i="13"/>
  <c r="E83" i="28"/>
  <c r="S58" i="26"/>
  <c r="T58" i="26"/>
  <c r="M60" i="26"/>
  <c r="N59" i="26"/>
  <c r="Q59" i="26" s="1"/>
  <c r="P59" i="26"/>
  <c r="O59" i="26"/>
  <c r="R59" i="26" s="1"/>
  <c r="B40" i="14"/>
  <c r="C40" i="14" s="1"/>
  <c r="B40" i="13"/>
  <c r="C40" i="13" s="1"/>
  <c r="E40" i="13" s="1"/>
  <c r="N41" i="15" s="1"/>
  <c r="B40" i="12"/>
  <c r="C40" i="12" s="1"/>
  <c r="L40" i="5" s="1"/>
  <c r="M40" i="5" s="1"/>
  <c r="B40" i="1"/>
  <c r="D40" i="1" s="1"/>
  <c r="I42" i="4"/>
  <c r="B41" i="4"/>
  <c r="N39" i="5"/>
  <c r="O70" i="5" s="1"/>
  <c r="M39" i="15"/>
  <c r="K39" i="15"/>
  <c r="I39" i="16"/>
  <c r="N39" i="16" s="1"/>
  <c r="D46" i="17"/>
  <c r="E46" i="17" s="1"/>
  <c r="D48" i="21"/>
  <c r="E48" i="21" s="1"/>
  <c r="AW39" i="22"/>
  <c r="AX39" i="22" s="1"/>
  <c r="E39" i="14"/>
  <c r="G39" i="14"/>
  <c r="F39" i="14"/>
  <c r="I39" i="14"/>
  <c r="H39" i="14"/>
  <c r="J39" i="14"/>
  <c r="J20" i="15"/>
  <c r="P20" i="15" s="1"/>
  <c r="D21" i="15"/>
  <c r="J39" i="5"/>
  <c r="K39" i="5" s="1"/>
  <c r="F40" i="5"/>
  <c r="I85" i="33" l="1"/>
  <c r="B84" i="33"/>
  <c r="I39" i="28"/>
  <c r="O39" i="15"/>
  <c r="Y40" i="25"/>
  <c r="Z40" i="25" s="1"/>
  <c r="AO40" i="29"/>
  <c r="AP39" i="29"/>
  <c r="AQ38" i="29"/>
  <c r="AB38" i="9" s="1"/>
  <c r="AR38" i="29"/>
  <c r="AC38" i="9" s="1"/>
  <c r="AD2098" i="25"/>
  <c r="AE83" i="25"/>
  <c r="AG83" i="25" s="1"/>
  <c r="AF83" i="25"/>
  <c r="W38" i="9"/>
  <c r="X37" i="9"/>
  <c r="Z38" i="9"/>
  <c r="AA37" i="9"/>
  <c r="D37" i="11"/>
  <c r="B37" i="11"/>
  <c r="C37" i="11" s="1"/>
  <c r="E39" i="15"/>
  <c r="F39" i="15" s="1"/>
  <c r="B39" i="16"/>
  <c r="E38" i="11" s="1"/>
  <c r="C39" i="16"/>
  <c r="F38" i="11" s="1"/>
  <c r="D39" i="16"/>
  <c r="I38" i="11" s="1"/>
  <c r="E39" i="16"/>
  <c r="J38" i="11" s="1"/>
  <c r="F40" i="13"/>
  <c r="P38" i="5"/>
  <c r="Q37" i="5"/>
  <c r="R37" i="5" s="1"/>
  <c r="F41" i="5"/>
  <c r="J40" i="5"/>
  <c r="K40" i="5" s="1"/>
  <c r="D22" i="15"/>
  <c r="J21" i="15"/>
  <c r="P21" i="15" s="1"/>
  <c r="B41" i="14"/>
  <c r="C41" i="14" s="1"/>
  <c r="B41" i="12"/>
  <c r="C41" i="12" s="1"/>
  <c r="L41" i="5" s="1"/>
  <c r="M41" i="5" s="1"/>
  <c r="B41" i="13"/>
  <c r="C41" i="13" s="1"/>
  <c r="E41" i="13" s="1"/>
  <c r="N42" i="15" s="1"/>
  <c r="B41" i="1"/>
  <c r="D41" i="1" s="1"/>
  <c r="B42" i="4"/>
  <c r="I43" i="4"/>
  <c r="N40" i="5"/>
  <c r="O71" i="5" s="1"/>
  <c r="I40" i="16"/>
  <c r="N40" i="16" s="1"/>
  <c r="K40" i="15"/>
  <c r="D49" i="21"/>
  <c r="E49" i="21" s="1"/>
  <c r="M40" i="15"/>
  <c r="D47" i="17"/>
  <c r="E47" i="17" s="1"/>
  <c r="AW40" i="22"/>
  <c r="AX40" i="22" s="1"/>
  <c r="H40" i="28"/>
  <c r="G40" i="14"/>
  <c r="J40" i="14"/>
  <c r="I40" i="14"/>
  <c r="E40" i="14"/>
  <c r="H40" i="14"/>
  <c r="F40" i="14"/>
  <c r="S59" i="26"/>
  <c r="T59" i="26"/>
  <c r="P60" i="26"/>
  <c r="M61" i="26"/>
  <c r="N60" i="26"/>
  <c r="Q60" i="26" s="1"/>
  <c r="O60" i="26"/>
  <c r="R60" i="26" s="1"/>
  <c r="E84" i="28"/>
  <c r="I86" i="33" l="1"/>
  <c r="B85" i="33"/>
  <c r="O40" i="15"/>
  <c r="Y41" i="25"/>
  <c r="Z41" i="25" s="1"/>
  <c r="AO41" i="29"/>
  <c r="AP40" i="29"/>
  <c r="AQ39" i="29"/>
  <c r="AB39" i="9" s="1"/>
  <c r="AR39" i="29"/>
  <c r="AC39" i="9" s="1"/>
  <c r="F41" i="13"/>
  <c r="AD2099" i="25"/>
  <c r="AE84" i="25"/>
  <c r="AG84" i="25" s="1"/>
  <c r="AF84" i="25"/>
  <c r="AA38" i="9"/>
  <c r="Z39" i="9"/>
  <c r="X38" i="9"/>
  <c r="W39" i="9"/>
  <c r="D38" i="11"/>
  <c r="B38" i="11"/>
  <c r="C38" i="11" s="1"/>
  <c r="E40" i="15"/>
  <c r="F40" i="15" s="1"/>
  <c r="B40" i="16"/>
  <c r="E39" i="11" s="1"/>
  <c r="C40" i="16"/>
  <c r="F39" i="11" s="1"/>
  <c r="D40" i="16"/>
  <c r="I39" i="11" s="1"/>
  <c r="E40" i="16"/>
  <c r="J39" i="11" s="1"/>
  <c r="Z15" i="14"/>
  <c r="I40" i="28"/>
  <c r="P39" i="5"/>
  <c r="Q38" i="5"/>
  <c r="R38" i="5" s="1"/>
  <c r="E85" i="28"/>
  <c r="M62" i="26"/>
  <c r="P61" i="26"/>
  <c r="O61" i="26"/>
  <c r="R61" i="26" s="1"/>
  <c r="N61" i="26"/>
  <c r="Q61" i="26" s="1"/>
  <c r="T60" i="26"/>
  <c r="S60" i="26"/>
  <c r="I44" i="4"/>
  <c r="B43" i="4"/>
  <c r="B42" i="14"/>
  <c r="C42" i="14" s="1"/>
  <c r="B42" i="13"/>
  <c r="C42" i="13" s="1"/>
  <c r="E42" i="13" s="1"/>
  <c r="N43" i="15" s="1"/>
  <c r="B42" i="12"/>
  <c r="C42" i="12" s="1"/>
  <c r="L42" i="5" s="1"/>
  <c r="M42" i="5" s="1"/>
  <c r="B42" i="1"/>
  <c r="D42" i="1" s="1"/>
  <c r="I41" i="16"/>
  <c r="N41" i="16" s="1"/>
  <c r="N41" i="5"/>
  <c r="O72" i="5" s="1"/>
  <c r="M41" i="15"/>
  <c r="K41" i="15"/>
  <c r="D50" i="21"/>
  <c r="E50" i="21" s="1"/>
  <c r="D48" i="17"/>
  <c r="E48" i="17" s="1"/>
  <c r="AW41" i="22"/>
  <c r="AX41" i="22" s="1"/>
  <c r="H41" i="28"/>
  <c r="F41" i="14"/>
  <c r="J41" i="14"/>
  <c r="I41" i="14"/>
  <c r="H41" i="14"/>
  <c r="G41" i="14"/>
  <c r="E41" i="14"/>
  <c r="J22" i="15"/>
  <c r="P22" i="15" s="1"/>
  <c r="D23" i="15"/>
  <c r="F42" i="5"/>
  <c r="J41" i="5"/>
  <c r="K41" i="5" s="1"/>
  <c r="I87" i="33" l="1"/>
  <c r="B86" i="33"/>
  <c r="O41" i="15"/>
  <c r="Y42" i="25"/>
  <c r="Z42" i="25" s="1"/>
  <c r="AO42" i="29"/>
  <c r="AP41" i="29"/>
  <c r="AQ40" i="29"/>
  <c r="AB40" i="9" s="1"/>
  <c r="AR40" i="29"/>
  <c r="AC40" i="9" s="1"/>
  <c r="AD2100" i="25"/>
  <c r="AF85" i="25"/>
  <c r="AE85" i="25"/>
  <c r="AG85" i="25" s="1"/>
  <c r="W40" i="9"/>
  <c r="X39" i="9"/>
  <c r="Z40" i="9"/>
  <c r="AA39" i="9"/>
  <c r="E41" i="15"/>
  <c r="F41" i="15" s="1"/>
  <c r="B41" i="16"/>
  <c r="E40" i="11" s="1"/>
  <c r="C41" i="16"/>
  <c r="F40" i="11" s="1"/>
  <c r="D41" i="16"/>
  <c r="I40" i="11" s="1"/>
  <c r="E41" i="16"/>
  <c r="J40" i="11" s="1"/>
  <c r="D39" i="11"/>
  <c r="B39" i="11"/>
  <c r="C39" i="11" s="1"/>
  <c r="P40" i="5"/>
  <c r="Q39" i="5"/>
  <c r="R39" i="5" s="1"/>
  <c r="F42" i="13"/>
  <c r="I41" i="28"/>
  <c r="F43" i="5"/>
  <c r="J42" i="5"/>
  <c r="K42" i="5" s="1"/>
  <c r="D24" i="15"/>
  <c r="J23" i="15"/>
  <c r="P23" i="15" s="1"/>
  <c r="N42" i="5"/>
  <c r="O73" i="5" s="1"/>
  <c r="M42" i="15"/>
  <c r="I42" i="16"/>
  <c r="N42" i="16" s="1"/>
  <c r="K42" i="15"/>
  <c r="D49" i="17"/>
  <c r="E49" i="17" s="1"/>
  <c r="D51" i="21"/>
  <c r="E51" i="21" s="1"/>
  <c r="AW42" i="22"/>
  <c r="AX42" i="22" s="1"/>
  <c r="H42" i="28"/>
  <c r="E42" i="14"/>
  <c r="J42" i="14"/>
  <c r="I42" i="14"/>
  <c r="F42" i="14"/>
  <c r="H42" i="14"/>
  <c r="G42" i="14"/>
  <c r="B43" i="14"/>
  <c r="C43" i="14" s="1"/>
  <c r="B43" i="12"/>
  <c r="C43" i="12" s="1"/>
  <c r="L43" i="5" s="1"/>
  <c r="M43" i="5" s="1"/>
  <c r="B43" i="13"/>
  <c r="C43" i="13" s="1"/>
  <c r="E43" i="13" s="1"/>
  <c r="N44" i="15" s="1"/>
  <c r="B43" i="1"/>
  <c r="D43" i="1" s="1"/>
  <c r="B44" i="4"/>
  <c r="I45" i="4"/>
  <c r="T61" i="26"/>
  <c r="S61" i="26"/>
  <c r="N62" i="26"/>
  <c r="Q62" i="26" s="1"/>
  <c r="M63" i="26"/>
  <c r="P62" i="26"/>
  <c r="O62" i="26"/>
  <c r="R62" i="26" s="1"/>
  <c r="E86" i="28"/>
  <c r="I88" i="33" l="1"/>
  <c r="B87" i="33"/>
  <c r="O42" i="15"/>
  <c r="Y43" i="25"/>
  <c r="Z43" i="25" s="1"/>
  <c r="AO43" i="29"/>
  <c r="AP42" i="29"/>
  <c r="AQ41" i="29"/>
  <c r="AB41" i="9" s="1"/>
  <c r="AR41" i="29"/>
  <c r="AC41" i="9" s="1"/>
  <c r="F43" i="13"/>
  <c r="AD2101" i="25"/>
  <c r="AE86" i="25"/>
  <c r="AG86" i="25" s="1"/>
  <c r="AF86" i="25"/>
  <c r="Z41" i="9"/>
  <c r="AA40" i="9"/>
  <c r="W41" i="9"/>
  <c r="X40" i="9"/>
  <c r="D40" i="11"/>
  <c r="B40" i="11"/>
  <c r="C40" i="11" s="1"/>
  <c r="E42" i="15"/>
  <c r="F42" i="15" s="1"/>
  <c r="B42" i="16"/>
  <c r="E41" i="11" s="1"/>
  <c r="C42" i="16"/>
  <c r="F41" i="11" s="1"/>
  <c r="E42" i="16"/>
  <c r="J41" i="11" s="1"/>
  <c r="D42" i="16"/>
  <c r="I41" i="11" s="1"/>
  <c r="I42" i="28"/>
  <c r="L41" i="28"/>
  <c r="M41" i="28" s="1"/>
  <c r="K41" i="28"/>
  <c r="P41" i="5"/>
  <c r="Q40" i="5"/>
  <c r="R40" i="5" s="1"/>
  <c r="E87" i="28"/>
  <c r="S62" i="26"/>
  <c r="T62" i="26"/>
  <c r="M64" i="26"/>
  <c r="O63" i="26"/>
  <c r="R63" i="26" s="1"/>
  <c r="P63" i="26"/>
  <c r="N63" i="26"/>
  <c r="Q63" i="26" s="1"/>
  <c r="I46" i="4"/>
  <c r="B45" i="4"/>
  <c r="B44" i="14"/>
  <c r="C44" i="14" s="1"/>
  <c r="B44" i="13"/>
  <c r="C44" i="13" s="1"/>
  <c r="E44" i="13" s="1"/>
  <c r="N45" i="15" s="1"/>
  <c r="B44" i="12"/>
  <c r="C44" i="12" s="1"/>
  <c r="L44" i="5" s="1"/>
  <c r="M44" i="5" s="1"/>
  <c r="B44" i="1"/>
  <c r="D44" i="1" s="1"/>
  <c r="K43" i="15"/>
  <c r="I43" i="16"/>
  <c r="N43" i="16" s="1"/>
  <c r="N43" i="5"/>
  <c r="O74" i="5" s="1"/>
  <c r="M43" i="15"/>
  <c r="D50" i="17"/>
  <c r="E50" i="17" s="1"/>
  <c r="D52" i="21"/>
  <c r="E52" i="21" s="1"/>
  <c r="AW43" i="22"/>
  <c r="AX43" i="22" s="1"/>
  <c r="H43" i="28"/>
  <c r="J43" i="14"/>
  <c r="I43" i="14"/>
  <c r="E43" i="14"/>
  <c r="H43" i="14"/>
  <c r="G43" i="14"/>
  <c r="F43" i="14"/>
  <c r="J24" i="15"/>
  <c r="P24" i="15" s="1"/>
  <c r="D25" i="15"/>
  <c r="J43" i="5"/>
  <c r="K43" i="5" s="1"/>
  <c r="F44" i="5"/>
  <c r="I89" i="33" l="1"/>
  <c r="B88" i="33"/>
  <c r="Y44" i="25"/>
  <c r="Z44" i="25" s="1"/>
  <c r="AO44" i="29"/>
  <c r="AP43" i="29"/>
  <c r="AQ42" i="29"/>
  <c r="AB42" i="9" s="1"/>
  <c r="AR42" i="29"/>
  <c r="AC42" i="9" s="1"/>
  <c r="O43" i="15"/>
  <c r="AD2102" i="25"/>
  <c r="AE87" i="25"/>
  <c r="AG87" i="25" s="1"/>
  <c r="AF87" i="25"/>
  <c r="W42" i="9"/>
  <c r="X41" i="9"/>
  <c r="Z42" i="9"/>
  <c r="AA41" i="9"/>
  <c r="D41" i="11"/>
  <c r="B41" i="11"/>
  <c r="C41" i="11" s="1"/>
  <c r="E43" i="15"/>
  <c r="F43" i="15" s="1"/>
  <c r="B43" i="16"/>
  <c r="E42" i="11" s="1"/>
  <c r="C43" i="16"/>
  <c r="F42" i="11" s="1"/>
  <c r="D43" i="16"/>
  <c r="I42" i="11" s="1"/>
  <c r="E43" i="16"/>
  <c r="J42" i="11" s="1"/>
  <c r="F44" i="13"/>
  <c r="I43" i="28"/>
  <c r="L42" i="28"/>
  <c r="M42" i="28" s="1"/>
  <c r="K42" i="28"/>
  <c r="P42" i="5"/>
  <c r="Q41" i="5"/>
  <c r="R41" i="5" s="1"/>
  <c r="J44" i="5"/>
  <c r="K44" i="5" s="1"/>
  <c r="F45" i="5"/>
  <c r="D26" i="15"/>
  <c r="J25" i="15"/>
  <c r="P25" i="15" s="1"/>
  <c r="I44" i="16"/>
  <c r="N44" i="16" s="1"/>
  <c r="K44" i="15"/>
  <c r="N44" i="5"/>
  <c r="O75" i="5" s="1"/>
  <c r="M44" i="15"/>
  <c r="D53" i="21"/>
  <c r="E53" i="21" s="1"/>
  <c r="D51" i="17"/>
  <c r="E51" i="17" s="1"/>
  <c r="AW44" i="22"/>
  <c r="AX44" i="22" s="1"/>
  <c r="H44" i="28"/>
  <c r="J44" i="14"/>
  <c r="I44" i="14"/>
  <c r="E44" i="14"/>
  <c r="F44" i="14"/>
  <c r="H44" i="14"/>
  <c r="G44" i="14"/>
  <c r="B45" i="14"/>
  <c r="C45" i="14" s="1"/>
  <c r="B45" i="12"/>
  <c r="C45" i="12" s="1"/>
  <c r="L45" i="5" s="1"/>
  <c r="M45" i="5" s="1"/>
  <c r="B45" i="13"/>
  <c r="C45" i="13" s="1"/>
  <c r="E45" i="13" s="1"/>
  <c r="N46" i="15" s="1"/>
  <c r="B45" i="1"/>
  <c r="D45" i="1" s="1"/>
  <c r="B46" i="4"/>
  <c r="I47" i="4"/>
  <c r="T63" i="26"/>
  <c r="S63" i="26"/>
  <c r="P64" i="26"/>
  <c r="M65" i="26"/>
  <c r="O64" i="26"/>
  <c r="R64" i="26" s="1"/>
  <c r="N64" i="26"/>
  <c r="Q64" i="26" s="1"/>
  <c r="E88" i="28"/>
  <c r="I90" i="33" l="1"/>
  <c r="B89" i="33"/>
  <c r="O44" i="15"/>
  <c r="H45" i="28"/>
  <c r="Y45" i="25"/>
  <c r="Z45" i="25" s="1"/>
  <c r="AO45" i="29"/>
  <c r="AP44" i="29"/>
  <c r="AQ43" i="29"/>
  <c r="AB43" i="9" s="1"/>
  <c r="AR43" i="29"/>
  <c r="AC43" i="9" s="1"/>
  <c r="F45" i="13"/>
  <c r="AD2103" i="25"/>
  <c r="AE88" i="25"/>
  <c r="AG88" i="25" s="1"/>
  <c r="AF88" i="25"/>
  <c r="AA42" i="9"/>
  <c r="Z43" i="9"/>
  <c r="X42" i="9"/>
  <c r="W43" i="9"/>
  <c r="E44" i="15"/>
  <c r="F44" i="15" s="1"/>
  <c r="B44" i="16"/>
  <c r="E43" i="11" s="1"/>
  <c r="D44" i="16"/>
  <c r="I43" i="11" s="1"/>
  <c r="C44" i="16"/>
  <c r="F43" i="11" s="1"/>
  <c r="E44" i="16"/>
  <c r="J43" i="11" s="1"/>
  <c r="B42" i="11"/>
  <c r="C42" i="11" s="1"/>
  <c r="D42" i="11"/>
  <c r="I44" i="28"/>
  <c r="L43" i="28"/>
  <c r="M43" i="28" s="1"/>
  <c r="K43" i="28"/>
  <c r="P43" i="5"/>
  <c r="Q42" i="5"/>
  <c r="R42" i="5" s="1"/>
  <c r="E89" i="28"/>
  <c r="P65" i="26"/>
  <c r="O65" i="26"/>
  <c r="R65" i="26" s="1"/>
  <c r="N65" i="26"/>
  <c r="Q65" i="26" s="1"/>
  <c r="M66" i="26"/>
  <c r="T64" i="26"/>
  <c r="S64" i="26"/>
  <c r="I48" i="4"/>
  <c r="B47" i="4"/>
  <c r="B46" i="14"/>
  <c r="C46" i="14" s="1"/>
  <c r="B46" i="13"/>
  <c r="C46" i="13" s="1"/>
  <c r="E46" i="13" s="1"/>
  <c r="N47" i="15" s="1"/>
  <c r="B46" i="12"/>
  <c r="C46" i="12" s="1"/>
  <c r="L46" i="5" s="1"/>
  <c r="M46" i="5" s="1"/>
  <c r="B46" i="1"/>
  <c r="D46" i="1" s="1"/>
  <c r="M45" i="15"/>
  <c r="K45" i="15"/>
  <c r="I45" i="16"/>
  <c r="N45" i="16" s="1"/>
  <c r="N45" i="5"/>
  <c r="O76" i="5" s="1"/>
  <c r="D52" i="17"/>
  <c r="E52" i="17" s="1"/>
  <c r="D54" i="21"/>
  <c r="E54" i="21" s="1"/>
  <c r="AW45" i="22"/>
  <c r="AX45" i="22" s="1"/>
  <c r="J45" i="14"/>
  <c r="I45" i="14"/>
  <c r="E45" i="14"/>
  <c r="H45" i="14"/>
  <c r="G45" i="14"/>
  <c r="F45" i="14"/>
  <c r="J26" i="15"/>
  <c r="P26" i="15" s="1"/>
  <c r="D27" i="15"/>
  <c r="J45" i="5"/>
  <c r="K45" i="5" s="1"/>
  <c r="F46" i="5"/>
  <c r="I91" i="33" l="1"/>
  <c r="B90" i="33"/>
  <c r="O45" i="15"/>
  <c r="AP45" i="29"/>
  <c r="AQ44" i="29"/>
  <c r="AB44" i="9" s="1"/>
  <c r="AR44" i="29"/>
  <c r="AC44" i="9" s="1"/>
  <c r="H46" i="28"/>
  <c r="Y46" i="25"/>
  <c r="Z46" i="25" s="1"/>
  <c r="AO46" i="29"/>
  <c r="AD2104" i="25"/>
  <c r="AF89" i="25"/>
  <c r="AE89" i="25"/>
  <c r="AG89" i="25" s="1"/>
  <c r="AA43" i="9"/>
  <c r="Z44" i="9"/>
  <c r="W44" i="9"/>
  <c r="X43" i="9"/>
  <c r="E45" i="15"/>
  <c r="F45" i="15" s="1"/>
  <c r="B45" i="16"/>
  <c r="E44" i="11" s="1"/>
  <c r="C45" i="16"/>
  <c r="F44" i="11" s="1"/>
  <c r="D45" i="16"/>
  <c r="I44" i="11" s="1"/>
  <c r="E45" i="16"/>
  <c r="J44" i="11" s="1"/>
  <c r="D43" i="11"/>
  <c r="B43" i="11"/>
  <c r="C43" i="11" s="1"/>
  <c r="F46" i="13"/>
  <c r="P44" i="5"/>
  <c r="Q43" i="5"/>
  <c r="R43" i="5" s="1"/>
  <c r="L44" i="28"/>
  <c r="M44" i="28" s="1"/>
  <c r="I45" i="28"/>
  <c r="K44" i="28"/>
  <c r="J46" i="5"/>
  <c r="K46" i="5" s="1"/>
  <c r="F47" i="5"/>
  <c r="D28" i="15"/>
  <c r="J27" i="15"/>
  <c r="P27" i="15" s="1"/>
  <c r="M46" i="15"/>
  <c r="I46" i="16"/>
  <c r="N46" i="16" s="1"/>
  <c r="N46" i="5"/>
  <c r="O77" i="5" s="1"/>
  <c r="D53" i="17"/>
  <c r="E53" i="17" s="1"/>
  <c r="K46" i="15"/>
  <c r="D55" i="21"/>
  <c r="E55" i="21" s="1"/>
  <c r="AW46" i="22"/>
  <c r="AX46" i="22" s="1"/>
  <c r="I46" i="14"/>
  <c r="J46" i="14"/>
  <c r="E46" i="14"/>
  <c r="F46" i="14"/>
  <c r="H46" i="14"/>
  <c r="G46" i="14"/>
  <c r="B47" i="14"/>
  <c r="C47" i="14" s="1"/>
  <c r="B47" i="12"/>
  <c r="C47" i="12" s="1"/>
  <c r="L47" i="5" s="1"/>
  <c r="M47" i="5" s="1"/>
  <c r="B47" i="13"/>
  <c r="C47" i="13" s="1"/>
  <c r="E47" i="13" s="1"/>
  <c r="N48" i="15" s="1"/>
  <c r="B47" i="1"/>
  <c r="D47" i="1" s="1"/>
  <c r="B48" i="4"/>
  <c r="I49" i="4"/>
  <c r="O66" i="26"/>
  <c r="R66" i="26" s="1"/>
  <c r="M67" i="26"/>
  <c r="N66" i="26"/>
  <c r="Q66" i="26" s="1"/>
  <c r="P66" i="26"/>
  <c r="S65" i="26"/>
  <c r="T65" i="26"/>
  <c r="E90" i="28"/>
  <c r="I92" i="33" l="1"/>
  <c r="B91" i="33"/>
  <c r="AO47" i="29"/>
  <c r="Y47" i="25"/>
  <c r="Z47" i="25" s="1"/>
  <c r="AP46" i="29"/>
  <c r="AQ45" i="29"/>
  <c r="AB45" i="9" s="1"/>
  <c r="AR45" i="29"/>
  <c r="AC45" i="9" s="1"/>
  <c r="AD2105" i="25"/>
  <c r="AF90" i="25"/>
  <c r="AE90" i="25"/>
  <c r="AG90" i="25" s="1"/>
  <c r="Z45" i="9"/>
  <c r="AA44" i="9"/>
  <c r="W45" i="9"/>
  <c r="X44" i="9"/>
  <c r="D44" i="11"/>
  <c r="B44" i="11"/>
  <c r="C44" i="11" s="1"/>
  <c r="E46" i="15"/>
  <c r="F46" i="15" s="1"/>
  <c r="B46" i="16"/>
  <c r="E45" i="11" s="1"/>
  <c r="C46" i="16"/>
  <c r="F45" i="11" s="1"/>
  <c r="D46" i="16"/>
  <c r="I45" i="11" s="1"/>
  <c r="E46" i="16"/>
  <c r="J45" i="11" s="1"/>
  <c r="I46" i="28"/>
  <c r="L45" i="28"/>
  <c r="M45" i="28" s="1"/>
  <c r="K45" i="28"/>
  <c r="O46" i="15"/>
  <c r="F47" i="13"/>
  <c r="P45" i="5"/>
  <c r="Q44" i="5"/>
  <c r="R44" i="5" s="1"/>
  <c r="E91" i="28"/>
  <c r="T66" i="26"/>
  <c r="S66" i="26"/>
  <c r="M68" i="26"/>
  <c r="N67" i="26"/>
  <c r="Q67" i="26" s="1"/>
  <c r="P67" i="26"/>
  <c r="O67" i="26"/>
  <c r="R67" i="26" s="1"/>
  <c r="I50" i="4"/>
  <c r="B49" i="4"/>
  <c r="B48" i="14"/>
  <c r="C48" i="14" s="1"/>
  <c r="B48" i="13"/>
  <c r="C48" i="13" s="1"/>
  <c r="E48" i="13" s="1"/>
  <c r="N49" i="15" s="1"/>
  <c r="B48" i="12"/>
  <c r="C48" i="12" s="1"/>
  <c r="L48" i="5" s="1"/>
  <c r="M48" i="5" s="1"/>
  <c r="B48" i="1"/>
  <c r="D48" i="1" s="1"/>
  <c r="N47" i="5"/>
  <c r="O78" i="5" s="1"/>
  <c r="M47" i="15"/>
  <c r="K47" i="15"/>
  <c r="I47" i="16"/>
  <c r="N47" i="16" s="1"/>
  <c r="D56" i="21"/>
  <c r="E56" i="21" s="1"/>
  <c r="D54" i="17"/>
  <c r="E54" i="17" s="1"/>
  <c r="AW47" i="22"/>
  <c r="AX47" i="22" s="1"/>
  <c r="H47" i="28"/>
  <c r="H47" i="14"/>
  <c r="J47" i="14"/>
  <c r="E47" i="14"/>
  <c r="I47" i="14"/>
  <c r="G47" i="14"/>
  <c r="F47" i="14"/>
  <c r="J28" i="15"/>
  <c r="P28" i="15" s="1"/>
  <c r="D29" i="15"/>
  <c r="J47" i="5"/>
  <c r="K47" i="5" s="1"/>
  <c r="F48" i="5"/>
  <c r="I93" i="33" l="1"/>
  <c r="B92" i="33"/>
  <c r="O47" i="15"/>
  <c r="AP47" i="29"/>
  <c r="AQ46" i="29"/>
  <c r="AB46" i="9" s="1"/>
  <c r="AR46" i="29"/>
  <c r="AC46" i="9" s="1"/>
  <c r="AO48" i="29"/>
  <c r="Y48" i="25"/>
  <c r="Z48" i="25" s="1"/>
  <c r="AD2106" i="25"/>
  <c r="AE91" i="25"/>
  <c r="AG91" i="25" s="1"/>
  <c r="AF91" i="25"/>
  <c r="W46" i="9"/>
  <c r="X45" i="9"/>
  <c r="Z46" i="9"/>
  <c r="AA45" i="9"/>
  <c r="E47" i="15"/>
  <c r="F47" i="15" s="1"/>
  <c r="B47" i="16"/>
  <c r="E46" i="11" s="1"/>
  <c r="C47" i="16"/>
  <c r="F46" i="11" s="1"/>
  <c r="D47" i="16"/>
  <c r="I46" i="11" s="1"/>
  <c r="E47" i="16"/>
  <c r="J46" i="11" s="1"/>
  <c r="B45" i="11"/>
  <c r="C45" i="11" s="1"/>
  <c r="D45" i="11"/>
  <c r="I47" i="28"/>
  <c r="L46" i="28"/>
  <c r="M46" i="28" s="1"/>
  <c r="K46" i="28"/>
  <c r="F48" i="13"/>
  <c r="P46" i="5"/>
  <c r="Q45" i="5"/>
  <c r="R45" i="5" s="1"/>
  <c r="F49" i="5"/>
  <c r="J48" i="5"/>
  <c r="K48" i="5" s="1"/>
  <c r="D30" i="15"/>
  <c r="J29" i="15"/>
  <c r="P29" i="15" s="1"/>
  <c r="N48" i="5"/>
  <c r="I48" i="16"/>
  <c r="N48" i="16" s="1"/>
  <c r="K48" i="15"/>
  <c r="D57" i="21"/>
  <c r="E57" i="21" s="1"/>
  <c r="M48" i="15"/>
  <c r="D55" i="17"/>
  <c r="E55" i="17" s="1"/>
  <c r="AW48" i="22"/>
  <c r="AX48" i="22" s="1"/>
  <c r="H48" i="28"/>
  <c r="G48" i="14"/>
  <c r="J48" i="14"/>
  <c r="E48" i="14"/>
  <c r="F48" i="14"/>
  <c r="I48" i="14"/>
  <c r="H48" i="14"/>
  <c r="B49" i="14"/>
  <c r="C49" i="14" s="1"/>
  <c r="B49" i="12"/>
  <c r="C49" i="12" s="1"/>
  <c r="L49" i="5" s="1"/>
  <c r="M49" i="5" s="1"/>
  <c r="B49" i="13"/>
  <c r="C49" i="13" s="1"/>
  <c r="E49" i="13" s="1"/>
  <c r="N50" i="15" s="1"/>
  <c r="B49" i="1"/>
  <c r="D49" i="1" s="1"/>
  <c r="B50" i="4"/>
  <c r="I51" i="4"/>
  <c r="S67" i="26"/>
  <c r="T67" i="26"/>
  <c r="N68" i="26"/>
  <c r="Q68" i="26" s="1"/>
  <c r="M69" i="26"/>
  <c r="P68" i="26"/>
  <c r="O68" i="26"/>
  <c r="R68" i="26" s="1"/>
  <c r="E92" i="28"/>
  <c r="I94" i="33" l="1"/>
  <c r="B93" i="33"/>
  <c r="AO49" i="29"/>
  <c r="Y49" i="25"/>
  <c r="Z49" i="25" s="1"/>
  <c r="F49" i="13"/>
  <c r="AP48" i="29"/>
  <c r="AQ47" i="29"/>
  <c r="AB47" i="9" s="1"/>
  <c r="AR47" i="29"/>
  <c r="AC47" i="9" s="1"/>
  <c r="AD2107" i="25"/>
  <c r="AE92" i="25"/>
  <c r="AG92" i="25" s="1"/>
  <c r="AF92" i="25"/>
  <c r="AA46" i="9"/>
  <c r="Z47" i="9"/>
  <c r="X46" i="9"/>
  <c r="W47" i="9"/>
  <c r="B46" i="11"/>
  <c r="C46" i="11" s="1"/>
  <c r="D46" i="11"/>
  <c r="E48" i="15"/>
  <c r="F48" i="15" s="1"/>
  <c r="B48" i="16"/>
  <c r="E47" i="11" s="1"/>
  <c r="C48" i="16"/>
  <c r="F47" i="11" s="1"/>
  <c r="E48" i="16"/>
  <c r="J47" i="11" s="1"/>
  <c r="D48" i="16"/>
  <c r="I47" i="11" s="1"/>
  <c r="O48" i="15"/>
  <c r="P47" i="5"/>
  <c r="Q46" i="5"/>
  <c r="R46" i="5" s="1"/>
  <c r="L47" i="28"/>
  <c r="M47" i="28" s="1"/>
  <c r="I48" i="28"/>
  <c r="K47" i="28"/>
  <c r="E93" i="28"/>
  <c r="T68" i="26"/>
  <c r="S68" i="26"/>
  <c r="M70" i="26"/>
  <c r="O69" i="26"/>
  <c r="R69" i="26" s="1"/>
  <c r="P69" i="26"/>
  <c r="N69" i="26"/>
  <c r="Q69" i="26" s="1"/>
  <c r="I52" i="4"/>
  <c r="B51" i="4"/>
  <c r="B50" i="14"/>
  <c r="C50" i="14" s="1"/>
  <c r="B50" i="13"/>
  <c r="C50" i="13" s="1"/>
  <c r="E50" i="13" s="1"/>
  <c r="N51" i="15" s="1"/>
  <c r="B50" i="12"/>
  <c r="C50" i="12" s="1"/>
  <c r="L50" i="5" s="1"/>
  <c r="M50" i="5" s="1"/>
  <c r="B50" i="1"/>
  <c r="D50" i="1" s="1"/>
  <c r="I49" i="16"/>
  <c r="N49" i="16" s="1"/>
  <c r="N49" i="5"/>
  <c r="M49" i="15"/>
  <c r="K49" i="15"/>
  <c r="D56" i="17"/>
  <c r="E56" i="17" s="1"/>
  <c r="D58" i="21"/>
  <c r="E58" i="21" s="1"/>
  <c r="AW49" i="22"/>
  <c r="AX49" i="22" s="1"/>
  <c r="H49" i="28"/>
  <c r="F49" i="14"/>
  <c r="J49" i="14"/>
  <c r="E49" i="14"/>
  <c r="I49" i="14"/>
  <c r="H49" i="14"/>
  <c r="G49" i="14"/>
  <c r="J30" i="15"/>
  <c r="P30" i="15" s="1"/>
  <c r="D31" i="15"/>
  <c r="F50" i="5"/>
  <c r="J49" i="5"/>
  <c r="K49" i="5" s="1"/>
  <c r="I95" i="33" l="1"/>
  <c r="B94" i="33"/>
  <c r="O49" i="15"/>
  <c r="AP49" i="29"/>
  <c r="AQ48" i="29"/>
  <c r="AB48" i="9" s="1"/>
  <c r="AR48" i="29"/>
  <c r="AC48" i="9" s="1"/>
  <c r="AO50" i="29"/>
  <c r="Y50" i="25"/>
  <c r="Z50" i="25" s="1"/>
  <c r="AD2108" i="25"/>
  <c r="AF93" i="25"/>
  <c r="AE93" i="25"/>
  <c r="AG93" i="25" s="1"/>
  <c r="W48" i="9"/>
  <c r="X47" i="9"/>
  <c r="AA47" i="9"/>
  <c r="Z48" i="9"/>
  <c r="B47" i="11"/>
  <c r="C47" i="11" s="1"/>
  <c r="D47" i="11"/>
  <c r="E49" i="15"/>
  <c r="F49" i="15" s="1"/>
  <c r="B49" i="16"/>
  <c r="E48" i="11" s="1"/>
  <c r="C49" i="16"/>
  <c r="F48" i="11" s="1"/>
  <c r="D49" i="16"/>
  <c r="I48" i="11" s="1"/>
  <c r="E49" i="16"/>
  <c r="J48" i="11" s="1"/>
  <c r="P48" i="5"/>
  <c r="Q47" i="5"/>
  <c r="R47" i="5" s="1"/>
  <c r="F50" i="13"/>
  <c r="K48" i="28"/>
  <c r="L48" i="28"/>
  <c r="M48" i="28" s="1"/>
  <c r="I49" i="28"/>
  <c r="F51" i="5"/>
  <c r="J50" i="5"/>
  <c r="K50" i="5" s="1"/>
  <c r="D32" i="15"/>
  <c r="J31" i="15"/>
  <c r="P31" i="15" s="1"/>
  <c r="N50" i="5"/>
  <c r="M50" i="15"/>
  <c r="I50" i="16"/>
  <c r="N50" i="16" s="1"/>
  <c r="K50" i="15"/>
  <c r="D57" i="17"/>
  <c r="E57" i="17" s="1"/>
  <c r="D59" i="21"/>
  <c r="E59" i="21" s="1"/>
  <c r="AW50" i="22"/>
  <c r="AX50" i="22" s="1"/>
  <c r="H50" i="28"/>
  <c r="E50" i="14"/>
  <c r="J50" i="14"/>
  <c r="F50" i="14"/>
  <c r="G50" i="14"/>
  <c r="I50" i="14"/>
  <c r="H50" i="14"/>
  <c r="B51" i="14"/>
  <c r="C51" i="14" s="1"/>
  <c r="B51" i="12"/>
  <c r="C51" i="12" s="1"/>
  <c r="L51" i="5" s="1"/>
  <c r="M51" i="5" s="1"/>
  <c r="B51" i="13"/>
  <c r="C51" i="13" s="1"/>
  <c r="E51" i="13" s="1"/>
  <c r="N52" i="15" s="1"/>
  <c r="B51" i="1"/>
  <c r="D51" i="1" s="1"/>
  <c r="B52" i="4"/>
  <c r="I53" i="4"/>
  <c r="T69" i="26"/>
  <c r="S69" i="26"/>
  <c r="M71" i="26"/>
  <c r="P70" i="26"/>
  <c r="O70" i="26"/>
  <c r="R70" i="26" s="1"/>
  <c r="N70" i="26"/>
  <c r="Q70" i="26" s="1"/>
  <c r="E94" i="28"/>
  <c r="I96" i="33" l="1"/>
  <c r="B95" i="33"/>
  <c r="O50" i="15"/>
  <c r="H51" i="28"/>
  <c r="AO51" i="29"/>
  <c r="Y51" i="25"/>
  <c r="Z51" i="25" s="1"/>
  <c r="AP50" i="29"/>
  <c r="AQ49" i="29"/>
  <c r="AB49" i="9" s="1"/>
  <c r="AR49" i="29"/>
  <c r="AC49" i="9" s="1"/>
  <c r="AD2109" i="25"/>
  <c r="AF94" i="25"/>
  <c r="AE94" i="25"/>
  <c r="AG94" i="25" s="1"/>
  <c r="Z49" i="9"/>
  <c r="AA48" i="9"/>
  <c r="W49" i="9"/>
  <c r="X48" i="9"/>
  <c r="D48" i="11"/>
  <c r="B48" i="11"/>
  <c r="C48" i="11" s="1"/>
  <c r="E50" i="15"/>
  <c r="F50" i="15" s="1"/>
  <c r="B50" i="16"/>
  <c r="E49" i="11" s="1"/>
  <c r="D50" i="16"/>
  <c r="I49" i="11" s="1"/>
  <c r="C50" i="16"/>
  <c r="F49" i="11" s="1"/>
  <c r="E50" i="16"/>
  <c r="J49" i="11" s="1"/>
  <c r="F51" i="13"/>
  <c r="L49" i="28"/>
  <c r="M49" i="28" s="1"/>
  <c r="I50" i="28"/>
  <c r="K49" i="28"/>
  <c r="P49" i="5"/>
  <c r="Q48" i="5"/>
  <c r="R48" i="5" s="1"/>
  <c r="E95" i="28"/>
  <c r="S70" i="26"/>
  <c r="T70" i="26"/>
  <c r="N71" i="26"/>
  <c r="Q71" i="26" s="1"/>
  <c r="P71" i="26"/>
  <c r="O71" i="26"/>
  <c r="R71" i="26" s="1"/>
  <c r="M72" i="26"/>
  <c r="I54" i="4"/>
  <c r="B53" i="4"/>
  <c r="B52" i="14"/>
  <c r="C52" i="14" s="1"/>
  <c r="B52" i="13"/>
  <c r="C52" i="13" s="1"/>
  <c r="E52" i="13" s="1"/>
  <c r="N53" i="15" s="1"/>
  <c r="B52" i="12"/>
  <c r="C52" i="12" s="1"/>
  <c r="L52" i="5" s="1"/>
  <c r="M52" i="5" s="1"/>
  <c r="B52" i="1"/>
  <c r="D52" i="1" s="1"/>
  <c r="K51" i="15"/>
  <c r="I51" i="16"/>
  <c r="N51" i="16" s="1"/>
  <c r="N51" i="5"/>
  <c r="M51" i="15"/>
  <c r="D60" i="21"/>
  <c r="E60" i="21" s="1"/>
  <c r="D58" i="17"/>
  <c r="E58" i="17" s="1"/>
  <c r="AW51" i="22"/>
  <c r="AX51" i="22" s="1"/>
  <c r="E51" i="14"/>
  <c r="G51" i="14"/>
  <c r="J51" i="14"/>
  <c r="F51" i="14"/>
  <c r="I51" i="14"/>
  <c r="H51" i="14"/>
  <c r="D33" i="15"/>
  <c r="J32" i="15"/>
  <c r="P32" i="15" s="1"/>
  <c r="J51" i="5"/>
  <c r="K51" i="5" s="1"/>
  <c r="F52" i="5"/>
  <c r="I97" i="33" l="1"/>
  <c r="B96" i="33"/>
  <c r="AP51" i="29"/>
  <c r="AQ50" i="29"/>
  <c r="AB50" i="9" s="1"/>
  <c r="AR50" i="29"/>
  <c r="AC50" i="9" s="1"/>
  <c r="H52" i="28"/>
  <c r="AO52" i="29"/>
  <c r="Y52" i="25"/>
  <c r="Z52" i="25" s="1"/>
  <c r="AD2110" i="25"/>
  <c r="AF95" i="25"/>
  <c r="AE95" i="25"/>
  <c r="AG95" i="25" s="1"/>
  <c r="W50" i="9"/>
  <c r="X49" i="9"/>
  <c r="Z50" i="9"/>
  <c r="AA49" i="9"/>
  <c r="D49" i="11"/>
  <c r="B49" i="11"/>
  <c r="C49" i="11" s="1"/>
  <c r="E51" i="15"/>
  <c r="F51" i="15" s="1"/>
  <c r="B51" i="16"/>
  <c r="E50" i="11" s="1"/>
  <c r="C51" i="16"/>
  <c r="F50" i="11" s="1"/>
  <c r="D51" i="16"/>
  <c r="I50" i="11" s="1"/>
  <c r="E51" i="16"/>
  <c r="J50" i="11" s="1"/>
  <c r="K50" i="28"/>
  <c r="I51" i="28"/>
  <c r="L50" i="28"/>
  <c r="M50" i="28" s="1"/>
  <c r="F52" i="13"/>
  <c r="P50" i="5"/>
  <c r="Q49" i="5"/>
  <c r="R49" i="5" s="1"/>
  <c r="O51" i="15"/>
  <c r="J52" i="5"/>
  <c r="K52" i="5" s="1"/>
  <c r="F53" i="5"/>
  <c r="D34" i="15"/>
  <c r="J33" i="15"/>
  <c r="P33" i="15" s="1"/>
  <c r="I52" i="16"/>
  <c r="N52" i="16" s="1"/>
  <c r="K52" i="15"/>
  <c r="N52" i="5"/>
  <c r="M52" i="15"/>
  <c r="D61" i="21"/>
  <c r="E61" i="21" s="1"/>
  <c r="D59" i="17"/>
  <c r="E59" i="17" s="1"/>
  <c r="AW52" i="22"/>
  <c r="AX52" i="22" s="1"/>
  <c r="F52" i="14"/>
  <c r="E52" i="14"/>
  <c r="H52" i="14"/>
  <c r="I52" i="14"/>
  <c r="G52" i="14"/>
  <c r="J52" i="14"/>
  <c r="B53" i="14"/>
  <c r="C53" i="14" s="1"/>
  <c r="B53" i="12"/>
  <c r="C53" i="12" s="1"/>
  <c r="L53" i="5" s="1"/>
  <c r="M53" i="5" s="1"/>
  <c r="B53" i="13"/>
  <c r="C53" i="13" s="1"/>
  <c r="E53" i="13" s="1"/>
  <c r="N54" i="15" s="1"/>
  <c r="B53" i="1"/>
  <c r="D53" i="1" s="1"/>
  <c r="B54" i="4"/>
  <c r="I55" i="4"/>
  <c r="P72" i="26"/>
  <c r="O72" i="26"/>
  <c r="R72" i="26" s="1"/>
  <c r="N72" i="26"/>
  <c r="Q72" i="26" s="1"/>
  <c r="M73" i="26"/>
  <c r="S71" i="26"/>
  <c r="T71" i="26"/>
  <c r="E96" i="28"/>
  <c r="I98" i="33" l="1"/>
  <c r="B97" i="33"/>
  <c r="O52" i="15"/>
  <c r="H53" i="28"/>
  <c r="AO53" i="29"/>
  <c r="Y53" i="25"/>
  <c r="Z53" i="25" s="1"/>
  <c r="AP52" i="29"/>
  <c r="AQ51" i="29"/>
  <c r="AB51" i="9" s="1"/>
  <c r="AR51" i="29"/>
  <c r="AC51" i="9" s="1"/>
  <c r="AD2111" i="25"/>
  <c r="AE96" i="25"/>
  <c r="AG96" i="25" s="1"/>
  <c r="AF96" i="25"/>
  <c r="AA50" i="9"/>
  <c r="Z51" i="9"/>
  <c r="W51" i="9"/>
  <c r="X50" i="9"/>
  <c r="B50" i="11"/>
  <c r="C50" i="11" s="1"/>
  <c r="D50" i="11"/>
  <c r="E52" i="15"/>
  <c r="F52" i="15" s="1"/>
  <c r="B52" i="16"/>
  <c r="E51" i="11" s="1"/>
  <c r="C52" i="16"/>
  <c r="F51" i="11" s="1"/>
  <c r="D52" i="16"/>
  <c r="I51" i="11" s="1"/>
  <c r="E52" i="16"/>
  <c r="J51" i="11" s="1"/>
  <c r="P51" i="5"/>
  <c r="Q50" i="5"/>
  <c r="R50" i="5" s="1"/>
  <c r="F53" i="13"/>
  <c r="K51" i="28"/>
  <c r="L51" i="28"/>
  <c r="M51" i="28" s="1"/>
  <c r="I52" i="28"/>
  <c r="E97" i="28"/>
  <c r="P73" i="26"/>
  <c r="O73" i="26"/>
  <c r="R73" i="26" s="1"/>
  <c r="N73" i="26"/>
  <c r="Q73" i="26" s="1"/>
  <c r="M74" i="26"/>
  <c r="T72" i="26"/>
  <c r="S72" i="26"/>
  <c r="I56" i="4"/>
  <c r="B55" i="4"/>
  <c r="B54" i="13"/>
  <c r="C54" i="13" s="1"/>
  <c r="E54" i="13" s="1"/>
  <c r="N55" i="15" s="1"/>
  <c r="B54" i="14"/>
  <c r="C54" i="14" s="1"/>
  <c r="B54" i="12"/>
  <c r="C54" i="12" s="1"/>
  <c r="L54" i="5" s="1"/>
  <c r="M54" i="5" s="1"/>
  <c r="B54" i="1"/>
  <c r="D54" i="1" s="1"/>
  <c r="M53" i="15"/>
  <c r="K53" i="15"/>
  <c r="I53" i="16"/>
  <c r="N53" i="16" s="1"/>
  <c r="N53" i="5"/>
  <c r="D60" i="17"/>
  <c r="E60" i="17" s="1"/>
  <c r="D62" i="21"/>
  <c r="E62" i="21" s="1"/>
  <c r="AW53" i="22"/>
  <c r="AX53" i="22" s="1"/>
  <c r="J53" i="14"/>
  <c r="G53" i="14"/>
  <c r="F53" i="14"/>
  <c r="E53" i="14"/>
  <c r="I53" i="14"/>
  <c r="H53" i="14"/>
  <c r="J34" i="15"/>
  <c r="P34" i="15" s="1"/>
  <c r="D35" i="15"/>
  <c r="J53" i="5"/>
  <c r="K53" i="5" s="1"/>
  <c r="F54" i="5"/>
  <c r="I99" i="33" l="1"/>
  <c r="B98" i="33"/>
  <c r="AP53" i="29"/>
  <c r="AQ52" i="29"/>
  <c r="AB52" i="9" s="1"/>
  <c r="AR52" i="29"/>
  <c r="AC52" i="9" s="1"/>
  <c r="AO54" i="29"/>
  <c r="Y54" i="25"/>
  <c r="Z54" i="25" s="1"/>
  <c r="AD2112" i="25"/>
  <c r="AF97" i="25"/>
  <c r="AE97" i="25"/>
  <c r="AG97" i="25" s="1"/>
  <c r="Z52" i="9"/>
  <c r="AA51" i="9"/>
  <c r="X51" i="9"/>
  <c r="W52" i="9"/>
  <c r="D51" i="11"/>
  <c r="B51" i="11"/>
  <c r="C51" i="11" s="1"/>
  <c r="E53" i="15"/>
  <c r="F53" i="15" s="1"/>
  <c r="B53" i="16"/>
  <c r="E52" i="11" s="1"/>
  <c r="C53" i="16"/>
  <c r="F52" i="11" s="1"/>
  <c r="D53" i="16"/>
  <c r="I52" i="11" s="1"/>
  <c r="E53" i="16"/>
  <c r="J52" i="11" s="1"/>
  <c r="P52" i="5"/>
  <c r="Q51" i="5"/>
  <c r="R51" i="5" s="1"/>
  <c r="K52" i="28"/>
  <c r="L52" i="28"/>
  <c r="M52" i="28" s="1"/>
  <c r="I53" i="28"/>
  <c r="F54" i="13"/>
  <c r="O53" i="15"/>
  <c r="J54" i="5"/>
  <c r="K54" i="5" s="1"/>
  <c r="F55" i="5"/>
  <c r="D36" i="15"/>
  <c r="J35" i="15"/>
  <c r="P35" i="15" s="1"/>
  <c r="M54" i="15"/>
  <c r="I54" i="16"/>
  <c r="N54" i="16" s="1"/>
  <c r="N54" i="5"/>
  <c r="D61" i="17"/>
  <c r="E61" i="17" s="1"/>
  <c r="K54" i="15"/>
  <c r="D63" i="21"/>
  <c r="E63" i="21" s="1"/>
  <c r="AW54" i="22"/>
  <c r="AX54" i="22" s="1"/>
  <c r="H54" i="28"/>
  <c r="I54" i="14"/>
  <c r="H54" i="14"/>
  <c r="G54" i="14"/>
  <c r="F54" i="14"/>
  <c r="J54" i="14"/>
  <c r="E54" i="14"/>
  <c r="B55" i="14"/>
  <c r="C55" i="14" s="1"/>
  <c r="B55" i="12"/>
  <c r="C55" i="12" s="1"/>
  <c r="L55" i="5" s="1"/>
  <c r="M55" i="5" s="1"/>
  <c r="B55" i="13"/>
  <c r="C55" i="13" s="1"/>
  <c r="E55" i="13" s="1"/>
  <c r="N56" i="15" s="1"/>
  <c r="B55" i="1"/>
  <c r="D55" i="1" s="1"/>
  <c r="B56" i="4"/>
  <c r="I57" i="4"/>
  <c r="O74" i="26"/>
  <c r="R74" i="26" s="1"/>
  <c r="M75" i="26"/>
  <c r="N74" i="26"/>
  <c r="Q74" i="26" s="1"/>
  <c r="P74" i="26"/>
  <c r="T73" i="26"/>
  <c r="S73" i="26"/>
  <c r="E98" i="28"/>
  <c r="I100" i="33" l="1"/>
  <c r="B99" i="33"/>
  <c r="O54" i="15"/>
  <c r="AO55" i="29"/>
  <c r="Y55" i="25"/>
  <c r="Z55" i="25" s="1"/>
  <c r="AP54" i="29"/>
  <c r="AQ53" i="29"/>
  <c r="AB53" i="9" s="1"/>
  <c r="AR53" i="29"/>
  <c r="AC53" i="9" s="1"/>
  <c r="AD2113" i="25"/>
  <c r="AF98" i="25"/>
  <c r="AE98" i="25"/>
  <c r="AG98" i="25" s="1"/>
  <c r="W53" i="9"/>
  <c r="X52" i="9"/>
  <c r="Z53" i="9"/>
  <c r="AA52" i="9"/>
  <c r="D52" i="11"/>
  <c r="B52" i="11"/>
  <c r="C52" i="11" s="1"/>
  <c r="E54" i="15"/>
  <c r="F54" i="15" s="1"/>
  <c r="B54" i="16"/>
  <c r="E53" i="11" s="1"/>
  <c r="C54" i="16"/>
  <c r="F53" i="11" s="1"/>
  <c r="E54" i="16"/>
  <c r="J53" i="11" s="1"/>
  <c r="D54" i="16"/>
  <c r="I53" i="11" s="1"/>
  <c r="I54" i="28"/>
  <c r="L53" i="28"/>
  <c r="M53" i="28" s="1"/>
  <c r="K53" i="28"/>
  <c r="P53" i="5"/>
  <c r="Q52" i="5"/>
  <c r="R52" i="5" s="1"/>
  <c r="F55" i="13"/>
  <c r="E99" i="28"/>
  <c r="S74" i="26"/>
  <c r="T74" i="26"/>
  <c r="M76" i="26"/>
  <c r="N75" i="26"/>
  <c r="Q75" i="26" s="1"/>
  <c r="O75" i="26"/>
  <c r="R75" i="26" s="1"/>
  <c r="P75" i="26"/>
  <c r="I58" i="4"/>
  <c r="B57" i="4"/>
  <c r="B56" i="13"/>
  <c r="C56" i="13" s="1"/>
  <c r="E56" i="13" s="1"/>
  <c r="N57" i="15" s="1"/>
  <c r="B56" i="14"/>
  <c r="C56" i="14" s="1"/>
  <c r="B56" i="12"/>
  <c r="C56" i="12" s="1"/>
  <c r="L56" i="5" s="1"/>
  <c r="M56" i="5" s="1"/>
  <c r="B56" i="1"/>
  <c r="D56" i="1" s="1"/>
  <c r="N55" i="5"/>
  <c r="I55" i="16"/>
  <c r="N55" i="16" s="1"/>
  <c r="M55" i="15"/>
  <c r="K55" i="15"/>
  <c r="D64" i="21"/>
  <c r="E64" i="21" s="1"/>
  <c r="D62" i="17"/>
  <c r="E62" i="17" s="1"/>
  <c r="AW55" i="22"/>
  <c r="AX55" i="22" s="1"/>
  <c r="H55" i="28"/>
  <c r="H55" i="14"/>
  <c r="J55" i="14"/>
  <c r="I55" i="14"/>
  <c r="G55" i="14"/>
  <c r="F55" i="14"/>
  <c r="E55" i="14"/>
  <c r="D37" i="15"/>
  <c r="J36" i="15"/>
  <c r="P36" i="15" s="1"/>
  <c r="J55" i="5"/>
  <c r="K55" i="5" s="1"/>
  <c r="F56" i="5"/>
  <c r="I101" i="33" l="1"/>
  <c r="B100" i="33"/>
  <c r="O55" i="15"/>
  <c r="F56" i="13"/>
  <c r="AO56" i="29"/>
  <c r="Y56" i="25"/>
  <c r="Z56" i="25" s="1"/>
  <c r="AP55" i="29"/>
  <c r="AQ54" i="29"/>
  <c r="AB54" i="9" s="1"/>
  <c r="AR54" i="29"/>
  <c r="AC54" i="9" s="1"/>
  <c r="AD2114" i="25"/>
  <c r="AE99" i="25"/>
  <c r="AG99" i="25" s="1"/>
  <c r="AF99" i="25"/>
  <c r="Z54" i="9"/>
  <c r="AA53" i="9"/>
  <c r="W54" i="9"/>
  <c r="X53" i="9"/>
  <c r="D53" i="11"/>
  <c r="B53" i="11"/>
  <c r="C53" i="11" s="1"/>
  <c r="E55" i="15"/>
  <c r="F55" i="15" s="1"/>
  <c r="B55" i="16"/>
  <c r="E54" i="11" s="1"/>
  <c r="C55" i="16"/>
  <c r="F54" i="11" s="1"/>
  <c r="D55" i="16"/>
  <c r="I54" i="11" s="1"/>
  <c r="E55" i="16"/>
  <c r="J54" i="11" s="1"/>
  <c r="L54" i="28"/>
  <c r="M54" i="28" s="1"/>
  <c r="I55" i="28"/>
  <c r="K54" i="28"/>
  <c r="P54" i="5"/>
  <c r="Q53" i="5"/>
  <c r="R53" i="5" s="1"/>
  <c r="F57" i="5"/>
  <c r="J56" i="5"/>
  <c r="K56" i="5" s="1"/>
  <c r="D38" i="15"/>
  <c r="J37" i="15"/>
  <c r="P37" i="15" s="1"/>
  <c r="I56" i="16"/>
  <c r="N56" i="16" s="1"/>
  <c r="N56" i="5"/>
  <c r="M56" i="15"/>
  <c r="K56" i="15"/>
  <c r="D65" i="21"/>
  <c r="E65" i="21" s="1"/>
  <c r="D63" i="17"/>
  <c r="E63" i="17" s="1"/>
  <c r="AW56" i="22"/>
  <c r="AX56" i="22" s="1"/>
  <c r="H56" i="28"/>
  <c r="G56" i="14"/>
  <c r="J56" i="14"/>
  <c r="I56" i="14"/>
  <c r="H56" i="14"/>
  <c r="F56" i="14"/>
  <c r="E56" i="14"/>
  <c r="B57" i="14"/>
  <c r="C57" i="14" s="1"/>
  <c r="B57" i="12"/>
  <c r="C57" i="12" s="1"/>
  <c r="L57" i="5" s="1"/>
  <c r="M57" i="5" s="1"/>
  <c r="B57" i="13"/>
  <c r="C57" i="13" s="1"/>
  <c r="E57" i="13" s="1"/>
  <c r="N58" i="15" s="1"/>
  <c r="B57" i="1"/>
  <c r="D57" i="1" s="1"/>
  <c r="B58" i="4"/>
  <c r="I59" i="4"/>
  <c r="T75" i="26"/>
  <c r="S75" i="26"/>
  <c r="M77" i="26"/>
  <c r="P76" i="26"/>
  <c r="O76" i="26"/>
  <c r="R76" i="26" s="1"/>
  <c r="N76" i="26"/>
  <c r="Q76" i="26" s="1"/>
  <c r="E100" i="28"/>
  <c r="I102" i="33" l="1"/>
  <c r="B101" i="33"/>
  <c r="H57" i="28"/>
  <c r="AO57" i="29"/>
  <c r="Y57" i="25"/>
  <c r="Z57" i="25" s="1"/>
  <c r="AP56" i="29"/>
  <c r="AQ55" i="29"/>
  <c r="AB55" i="9" s="1"/>
  <c r="AR55" i="29"/>
  <c r="AC55" i="9" s="1"/>
  <c r="F57" i="13"/>
  <c r="AD2115" i="25"/>
  <c r="AE100" i="25"/>
  <c r="AG100" i="25" s="1"/>
  <c r="AF100" i="25"/>
  <c r="X54" i="9"/>
  <c r="W55" i="9"/>
  <c r="AA54" i="9"/>
  <c r="Z55" i="9"/>
  <c r="B54" i="11"/>
  <c r="C54" i="11" s="1"/>
  <c r="D54" i="11"/>
  <c r="E56" i="15"/>
  <c r="F56" i="15" s="1"/>
  <c r="B56" i="16"/>
  <c r="E55" i="11" s="1"/>
  <c r="D56" i="16"/>
  <c r="I55" i="11" s="1"/>
  <c r="C56" i="16"/>
  <c r="F55" i="11" s="1"/>
  <c r="E56" i="16"/>
  <c r="J55" i="11" s="1"/>
  <c r="I56" i="28"/>
  <c r="L55" i="28"/>
  <c r="M55" i="28" s="1"/>
  <c r="K55" i="28"/>
  <c r="O56" i="15"/>
  <c r="P55" i="5"/>
  <c r="Q54" i="5"/>
  <c r="R54" i="5" s="1"/>
  <c r="E101" i="28"/>
  <c r="T76" i="26"/>
  <c r="S76" i="26"/>
  <c r="N77" i="26"/>
  <c r="Q77" i="26" s="1"/>
  <c r="O77" i="26"/>
  <c r="R77" i="26" s="1"/>
  <c r="M78" i="26"/>
  <c r="P77" i="26"/>
  <c r="I60" i="4"/>
  <c r="B59" i="4"/>
  <c r="B58" i="14"/>
  <c r="C58" i="14" s="1"/>
  <c r="B58" i="13"/>
  <c r="C58" i="13" s="1"/>
  <c r="E58" i="13" s="1"/>
  <c r="N59" i="15" s="1"/>
  <c r="B58" i="12"/>
  <c r="C58" i="12" s="1"/>
  <c r="L58" i="5" s="1"/>
  <c r="M58" i="5" s="1"/>
  <c r="B58" i="1"/>
  <c r="D58" i="1" s="1"/>
  <c r="N57" i="5"/>
  <c r="M57" i="15"/>
  <c r="K57" i="15"/>
  <c r="I57" i="16"/>
  <c r="N57" i="16" s="1"/>
  <c r="D64" i="17"/>
  <c r="E64" i="17" s="1"/>
  <c r="D66" i="21"/>
  <c r="E66" i="21" s="1"/>
  <c r="AW57" i="22"/>
  <c r="AX57" i="22" s="1"/>
  <c r="F57" i="14"/>
  <c r="J57" i="14"/>
  <c r="E57" i="14"/>
  <c r="G57" i="14"/>
  <c r="I57" i="14"/>
  <c r="H57" i="14"/>
  <c r="J38" i="15"/>
  <c r="P38" i="15" s="1"/>
  <c r="D39" i="15"/>
  <c r="F58" i="5"/>
  <c r="J57" i="5"/>
  <c r="K57" i="5" s="1"/>
  <c r="O57" i="15" l="1"/>
  <c r="I103" i="33"/>
  <c r="B102" i="33"/>
  <c r="AP57" i="29"/>
  <c r="AQ56" i="29"/>
  <c r="AB56" i="9" s="1"/>
  <c r="AR56" i="29"/>
  <c r="AC56" i="9" s="1"/>
  <c r="H58" i="28"/>
  <c r="AO58" i="29"/>
  <c r="Y58" i="25"/>
  <c r="Z58" i="25" s="1"/>
  <c r="AD2116" i="25"/>
  <c r="AF101" i="25"/>
  <c r="AE101" i="25"/>
  <c r="AG101" i="25" s="1"/>
  <c r="W56" i="9"/>
  <c r="X55" i="9"/>
  <c r="Z56" i="9"/>
  <c r="AA55" i="9"/>
  <c r="E57" i="15"/>
  <c r="F57" i="15" s="1"/>
  <c r="B57" i="16"/>
  <c r="E56" i="11" s="1"/>
  <c r="C57" i="16"/>
  <c r="F56" i="11" s="1"/>
  <c r="D57" i="16"/>
  <c r="I56" i="11" s="1"/>
  <c r="E57" i="16"/>
  <c r="J56" i="11" s="1"/>
  <c r="D55" i="11"/>
  <c r="B55" i="11"/>
  <c r="C55" i="11" s="1"/>
  <c r="L56" i="28"/>
  <c r="M56" i="28" s="1"/>
  <c r="I57" i="28"/>
  <c r="K56" i="28"/>
  <c r="P56" i="5"/>
  <c r="Q55" i="5"/>
  <c r="R55" i="5" s="1"/>
  <c r="F58" i="13"/>
  <c r="F59" i="5"/>
  <c r="J58" i="5"/>
  <c r="K58" i="5" s="1"/>
  <c r="D40" i="15"/>
  <c r="J39" i="15"/>
  <c r="P39" i="15" s="1"/>
  <c r="N58" i="5"/>
  <c r="M58" i="15"/>
  <c r="I58" i="16"/>
  <c r="N58" i="16" s="1"/>
  <c r="K58" i="15"/>
  <c r="D65" i="17"/>
  <c r="E65" i="17" s="1"/>
  <c r="D67" i="21"/>
  <c r="E67" i="21" s="1"/>
  <c r="AW58" i="22"/>
  <c r="AX58" i="22" s="1"/>
  <c r="E58" i="14"/>
  <c r="G58" i="14"/>
  <c r="J58" i="14"/>
  <c r="I58" i="14"/>
  <c r="H58" i="14"/>
  <c r="F58" i="14"/>
  <c r="B59" i="14"/>
  <c r="C59" i="14" s="1"/>
  <c r="B59" i="12"/>
  <c r="C59" i="12" s="1"/>
  <c r="L59" i="5" s="1"/>
  <c r="B59" i="13"/>
  <c r="C59" i="13" s="1"/>
  <c r="E59" i="13" s="1"/>
  <c r="N60" i="15" s="1"/>
  <c r="B59" i="1"/>
  <c r="D59" i="1" s="1"/>
  <c r="B60" i="4"/>
  <c r="I61" i="4"/>
  <c r="T77" i="26"/>
  <c r="S77" i="26"/>
  <c r="O78" i="26"/>
  <c r="R78" i="26" s="1"/>
  <c r="N78" i="26"/>
  <c r="Q78" i="26" s="1"/>
  <c r="M79" i="26"/>
  <c r="P78" i="26"/>
  <c r="E102" i="28"/>
  <c r="M59" i="5"/>
  <c r="I104" i="33" l="1"/>
  <c r="B103" i="33"/>
  <c r="O58" i="15"/>
  <c r="H59" i="28"/>
  <c r="AO59" i="29"/>
  <c r="Y59" i="25"/>
  <c r="Z59" i="25" s="1"/>
  <c r="AP58" i="29"/>
  <c r="AQ57" i="29"/>
  <c r="AB57" i="9" s="1"/>
  <c r="AR57" i="29"/>
  <c r="AC57" i="9" s="1"/>
  <c r="AD2117" i="25"/>
  <c r="AF102" i="25"/>
  <c r="AE102" i="25"/>
  <c r="AG102" i="25" s="1"/>
  <c r="AA56" i="9"/>
  <c r="Z57" i="9"/>
  <c r="W57" i="9"/>
  <c r="X56" i="9"/>
  <c r="B56" i="11"/>
  <c r="C56" i="11" s="1"/>
  <c r="D56" i="11"/>
  <c r="E58" i="15"/>
  <c r="F58" i="15" s="1"/>
  <c r="B58" i="16"/>
  <c r="E57" i="11" s="1"/>
  <c r="C58" i="16"/>
  <c r="F57" i="11" s="1"/>
  <c r="D58" i="16"/>
  <c r="I57" i="11" s="1"/>
  <c r="E58" i="16"/>
  <c r="J57" i="11" s="1"/>
  <c r="I58" i="28"/>
  <c r="L57" i="28"/>
  <c r="M57" i="28" s="1"/>
  <c r="K57" i="28"/>
  <c r="F59" i="13"/>
  <c r="P57" i="5"/>
  <c r="Q56" i="5"/>
  <c r="R56" i="5" s="1"/>
  <c r="S78" i="26"/>
  <c r="T78" i="26"/>
  <c r="P79" i="26"/>
  <c r="O79" i="26"/>
  <c r="R79" i="26" s="1"/>
  <c r="M80" i="26"/>
  <c r="N79" i="26"/>
  <c r="Q79" i="26" s="1"/>
  <c r="I62" i="4"/>
  <c r="B61" i="4"/>
  <c r="B60" i="13"/>
  <c r="C60" i="13" s="1"/>
  <c r="E60" i="13" s="1"/>
  <c r="N61" i="15" s="1"/>
  <c r="B60" i="14"/>
  <c r="C60" i="14" s="1"/>
  <c r="B60" i="12"/>
  <c r="C60" i="12" s="1"/>
  <c r="L60" i="5" s="1"/>
  <c r="M60" i="5" s="1"/>
  <c r="B60" i="1"/>
  <c r="D60" i="1" s="1"/>
  <c r="K59" i="15"/>
  <c r="N59" i="5"/>
  <c r="I59" i="16"/>
  <c r="N59" i="16" s="1"/>
  <c r="M59" i="15"/>
  <c r="D68" i="21"/>
  <c r="E68" i="21" s="1"/>
  <c r="D66" i="17"/>
  <c r="E66" i="17" s="1"/>
  <c r="AW59" i="22"/>
  <c r="AX59" i="22" s="1"/>
  <c r="E59" i="14"/>
  <c r="F59" i="14"/>
  <c r="H59" i="14"/>
  <c r="I59" i="14"/>
  <c r="G59" i="14"/>
  <c r="J59" i="14"/>
  <c r="D41" i="15"/>
  <c r="J40" i="15"/>
  <c r="P40" i="15" s="1"/>
  <c r="J59" i="5"/>
  <c r="K59" i="5" s="1"/>
  <c r="F60" i="5"/>
  <c r="I105" i="33" l="1"/>
  <c r="B104" i="33"/>
  <c r="O59" i="15"/>
  <c r="H60" i="28"/>
  <c r="AO60" i="29"/>
  <c r="Y60" i="25"/>
  <c r="Z60" i="25" s="1"/>
  <c r="AP59" i="29"/>
  <c r="AR58" i="29"/>
  <c r="AC58" i="9" s="1"/>
  <c r="AQ58" i="29"/>
  <c r="AB58" i="9" s="1"/>
  <c r="AD2118" i="25"/>
  <c r="AE103" i="25"/>
  <c r="AG103" i="25" s="1"/>
  <c r="AF103" i="25"/>
  <c r="Z58" i="9"/>
  <c r="AA57" i="9"/>
  <c r="W58" i="9"/>
  <c r="X57" i="9"/>
  <c r="B57" i="11"/>
  <c r="C57" i="11" s="1"/>
  <c r="D57" i="11"/>
  <c r="E59" i="15"/>
  <c r="F59" i="15" s="1"/>
  <c r="B59" i="16"/>
  <c r="E58" i="11" s="1"/>
  <c r="C59" i="16"/>
  <c r="F58" i="11" s="1"/>
  <c r="D59" i="16"/>
  <c r="I58" i="11" s="1"/>
  <c r="E59" i="16"/>
  <c r="J58" i="11" s="1"/>
  <c r="F60" i="13"/>
  <c r="L58" i="28"/>
  <c r="M58" i="28" s="1"/>
  <c r="I59" i="28"/>
  <c r="K58" i="28"/>
  <c r="P58" i="5"/>
  <c r="Q57" i="5"/>
  <c r="R57" i="5" s="1"/>
  <c r="J60" i="5"/>
  <c r="K60" i="5" s="1"/>
  <c r="F61" i="5"/>
  <c r="D42" i="15"/>
  <c r="J41" i="15"/>
  <c r="P41" i="15" s="1"/>
  <c r="K60" i="15"/>
  <c r="I60" i="16"/>
  <c r="N60" i="16" s="1"/>
  <c r="N60" i="5"/>
  <c r="M60" i="15"/>
  <c r="D69" i="21"/>
  <c r="E69" i="21" s="1"/>
  <c r="D67" i="17"/>
  <c r="E67" i="17" s="1"/>
  <c r="AW60" i="22"/>
  <c r="AX60" i="22" s="1"/>
  <c r="E60" i="14"/>
  <c r="G60" i="14"/>
  <c r="F60" i="14"/>
  <c r="I60" i="14"/>
  <c r="H60" i="14"/>
  <c r="J60" i="14"/>
  <c r="B61" i="14"/>
  <c r="C61" i="14" s="1"/>
  <c r="B61" i="12"/>
  <c r="C61" i="12" s="1"/>
  <c r="L61" i="5" s="1"/>
  <c r="M61" i="5" s="1"/>
  <c r="B61" i="13"/>
  <c r="C61" i="13" s="1"/>
  <c r="E61" i="13" s="1"/>
  <c r="N62" i="15" s="1"/>
  <c r="B61" i="1"/>
  <c r="D61" i="1" s="1"/>
  <c r="B62" i="4"/>
  <c r="I63" i="4"/>
  <c r="P80" i="26"/>
  <c r="M81" i="26"/>
  <c r="O80" i="26"/>
  <c r="R80" i="26" s="1"/>
  <c r="N80" i="26"/>
  <c r="Q80" i="26" s="1"/>
  <c r="T79" i="26"/>
  <c r="S79" i="26"/>
  <c r="I106" i="33" l="1"/>
  <c r="B105" i="33"/>
  <c r="H61" i="28"/>
  <c r="AO61" i="29"/>
  <c r="Y61" i="25"/>
  <c r="Z61" i="25" s="1"/>
  <c r="AP60" i="29"/>
  <c r="AR59" i="29"/>
  <c r="AC59" i="9" s="1"/>
  <c r="AQ59" i="29"/>
  <c r="AB59" i="9" s="1"/>
  <c r="AD2119" i="25"/>
  <c r="AF104" i="25"/>
  <c r="AE104" i="25"/>
  <c r="AG104" i="25" s="1"/>
  <c r="X58" i="9"/>
  <c r="W59" i="9"/>
  <c r="AA58" i="9"/>
  <c r="Z59" i="9"/>
  <c r="E60" i="15"/>
  <c r="F60" i="15" s="1"/>
  <c r="B60" i="16"/>
  <c r="E59" i="11" s="1"/>
  <c r="C60" i="16"/>
  <c r="F59" i="11" s="1"/>
  <c r="E60" i="16"/>
  <c r="J59" i="11" s="1"/>
  <c r="D60" i="16"/>
  <c r="I59" i="11" s="1"/>
  <c r="D58" i="11"/>
  <c r="B58" i="11"/>
  <c r="C58" i="11" s="1"/>
  <c r="O60" i="15"/>
  <c r="L59" i="28"/>
  <c r="M59" i="28" s="1"/>
  <c r="I60" i="28"/>
  <c r="K59" i="28"/>
  <c r="P59" i="5"/>
  <c r="Q58" i="5"/>
  <c r="R58" i="5" s="1"/>
  <c r="F61" i="13"/>
  <c r="P81" i="26"/>
  <c r="O81" i="26"/>
  <c r="R81" i="26" s="1"/>
  <c r="M82" i="26"/>
  <c r="N81" i="26"/>
  <c r="Q81" i="26" s="1"/>
  <c r="S80" i="26"/>
  <c r="T80" i="26"/>
  <c r="I64" i="4"/>
  <c r="B63" i="4"/>
  <c r="B62" i="14"/>
  <c r="C62" i="14" s="1"/>
  <c r="B62" i="13"/>
  <c r="C62" i="13" s="1"/>
  <c r="E62" i="13" s="1"/>
  <c r="N63" i="15" s="1"/>
  <c r="B62" i="12"/>
  <c r="C62" i="12" s="1"/>
  <c r="L62" i="5" s="1"/>
  <c r="M62" i="5" s="1"/>
  <c r="B62" i="1"/>
  <c r="D62" i="1" s="1"/>
  <c r="M61" i="15"/>
  <c r="K61" i="15"/>
  <c r="I61" i="16"/>
  <c r="N61" i="16" s="1"/>
  <c r="N61" i="5"/>
  <c r="D68" i="17"/>
  <c r="E68" i="17" s="1"/>
  <c r="D70" i="21"/>
  <c r="E70" i="21" s="1"/>
  <c r="AW61" i="22"/>
  <c r="AX61" i="22" s="1"/>
  <c r="J61" i="14"/>
  <c r="E61" i="14"/>
  <c r="H61" i="14"/>
  <c r="G61" i="14"/>
  <c r="F61" i="14"/>
  <c r="I61" i="14"/>
  <c r="J42" i="15"/>
  <c r="P42" i="15" s="1"/>
  <c r="D43" i="15"/>
  <c r="J61" i="5"/>
  <c r="K61" i="5" s="1"/>
  <c r="F62" i="5"/>
  <c r="I107" i="33" l="1"/>
  <c r="B106" i="33"/>
  <c r="O61" i="15"/>
  <c r="F62" i="13"/>
  <c r="AP61" i="29"/>
  <c r="AQ60" i="29"/>
  <c r="AB60" i="9" s="1"/>
  <c r="AR60" i="29"/>
  <c r="AC60" i="9" s="1"/>
  <c r="H62" i="28"/>
  <c r="AO62" i="29"/>
  <c r="Y62" i="25"/>
  <c r="Z62" i="25" s="1"/>
  <c r="AD2120" i="25"/>
  <c r="AE105" i="25"/>
  <c r="AG105" i="25" s="1"/>
  <c r="AF105" i="25"/>
  <c r="Z60" i="9"/>
  <c r="AA59" i="9"/>
  <c r="W60" i="9"/>
  <c r="X59" i="9"/>
  <c r="E61" i="15"/>
  <c r="F61" i="15" s="1"/>
  <c r="B61" i="16"/>
  <c r="E60" i="11" s="1"/>
  <c r="C61" i="16"/>
  <c r="F60" i="11" s="1"/>
  <c r="D61" i="16"/>
  <c r="I60" i="11" s="1"/>
  <c r="E61" i="16"/>
  <c r="J60" i="11" s="1"/>
  <c r="D59" i="11"/>
  <c r="B59" i="11"/>
  <c r="C59" i="11" s="1"/>
  <c r="P60" i="5"/>
  <c r="Q59" i="5"/>
  <c r="R59" i="5" s="1"/>
  <c r="L60" i="28"/>
  <c r="M60" i="28" s="1"/>
  <c r="I61" i="28"/>
  <c r="K60" i="28"/>
  <c r="J62" i="5"/>
  <c r="K62" i="5" s="1"/>
  <c r="F63" i="5"/>
  <c r="D44" i="15"/>
  <c r="J43" i="15"/>
  <c r="P43" i="15" s="1"/>
  <c r="M62" i="15"/>
  <c r="I62" i="16"/>
  <c r="N62" i="16" s="1"/>
  <c r="K62" i="15"/>
  <c r="N62" i="5"/>
  <c r="D69" i="17"/>
  <c r="E69" i="17" s="1"/>
  <c r="D71" i="21"/>
  <c r="E71" i="21" s="1"/>
  <c r="AW62" i="22"/>
  <c r="AX62" i="22" s="1"/>
  <c r="I62" i="14"/>
  <c r="E62" i="14"/>
  <c r="J62" i="14"/>
  <c r="H62" i="14"/>
  <c r="G62" i="14"/>
  <c r="F62" i="14"/>
  <c r="B63" i="12"/>
  <c r="C63" i="12" s="1"/>
  <c r="L63" i="5" s="1"/>
  <c r="M63" i="5" s="1"/>
  <c r="B63" i="14"/>
  <c r="C63" i="14" s="1"/>
  <c r="B63" i="13"/>
  <c r="C63" i="13" s="1"/>
  <c r="E63" i="13" s="1"/>
  <c r="N64" i="15" s="1"/>
  <c r="B63" i="1"/>
  <c r="D63" i="1" s="1"/>
  <c r="B64" i="4"/>
  <c r="I65" i="4"/>
  <c r="O82" i="26"/>
  <c r="R82" i="26" s="1"/>
  <c r="M83" i="26"/>
  <c r="N82" i="26"/>
  <c r="Q82" i="26" s="1"/>
  <c r="P82" i="26"/>
  <c r="T81" i="26"/>
  <c r="S81" i="26"/>
  <c r="I108" i="33" l="1"/>
  <c r="B107" i="33"/>
  <c r="O62" i="15"/>
  <c r="H63" i="28"/>
  <c r="AO63" i="29"/>
  <c r="Y63" i="25"/>
  <c r="Z63" i="25" s="1"/>
  <c r="AP62" i="29"/>
  <c r="AQ61" i="29"/>
  <c r="AB61" i="9" s="1"/>
  <c r="AR61" i="29"/>
  <c r="AC61" i="9" s="1"/>
  <c r="AD2121" i="25"/>
  <c r="AE106" i="25"/>
  <c r="AG106" i="25" s="1"/>
  <c r="AF106" i="25"/>
  <c r="W61" i="9"/>
  <c r="X60" i="9"/>
  <c r="Z61" i="9"/>
  <c r="AA60" i="9"/>
  <c r="E62" i="15"/>
  <c r="F62" i="15" s="1"/>
  <c r="B62" i="16"/>
  <c r="E61" i="11" s="1"/>
  <c r="D62" i="16"/>
  <c r="I61" i="11" s="1"/>
  <c r="C62" i="16"/>
  <c r="F61" i="11" s="1"/>
  <c r="E62" i="16"/>
  <c r="J61" i="11" s="1"/>
  <c r="D60" i="11"/>
  <c r="B60" i="11"/>
  <c r="C60" i="11" s="1"/>
  <c r="P61" i="5"/>
  <c r="Q60" i="5"/>
  <c r="R60" i="5" s="1"/>
  <c r="L61" i="28"/>
  <c r="M61" i="28" s="1"/>
  <c r="I62" i="28"/>
  <c r="K61" i="28"/>
  <c r="F63" i="13"/>
  <c r="T82" i="26"/>
  <c r="S82" i="26"/>
  <c r="M84" i="26"/>
  <c r="N83" i="26"/>
  <c r="Q83" i="26" s="1"/>
  <c r="P83" i="26"/>
  <c r="O83" i="26"/>
  <c r="R83" i="26" s="1"/>
  <c r="I66" i="4"/>
  <c r="B65" i="4"/>
  <c r="B64" i="14"/>
  <c r="C64" i="14" s="1"/>
  <c r="B64" i="13"/>
  <c r="C64" i="13" s="1"/>
  <c r="E64" i="13" s="1"/>
  <c r="N65" i="15" s="1"/>
  <c r="B64" i="12"/>
  <c r="C64" i="12" s="1"/>
  <c r="L64" i="5" s="1"/>
  <c r="M64" i="5" s="1"/>
  <c r="B64" i="1"/>
  <c r="D64" i="1" s="1"/>
  <c r="N63" i="5"/>
  <c r="I63" i="16"/>
  <c r="N63" i="16" s="1"/>
  <c r="M63" i="15"/>
  <c r="K63" i="15"/>
  <c r="D70" i="17"/>
  <c r="E70" i="17" s="1"/>
  <c r="D72" i="21"/>
  <c r="E72" i="21" s="1"/>
  <c r="AW63" i="22"/>
  <c r="AX63" i="22" s="1"/>
  <c r="H63" i="14"/>
  <c r="E63" i="14"/>
  <c r="J63" i="14"/>
  <c r="I63" i="14"/>
  <c r="G63" i="14"/>
  <c r="F63" i="14"/>
  <c r="D45" i="15"/>
  <c r="J44" i="15"/>
  <c r="P44" i="15" s="1"/>
  <c r="J63" i="5"/>
  <c r="K63" i="5" s="1"/>
  <c r="F64" i="5"/>
  <c r="I109" i="33" l="1"/>
  <c r="B108" i="33"/>
  <c r="F64" i="13"/>
  <c r="H64" i="28"/>
  <c r="AO64" i="29"/>
  <c r="Y64" i="25"/>
  <c r="Z64" i="25" s="1"/>
  <c r="AP63" i="29"/>
  <c r="AQ62" i="29"/>
  <c r="AB62" i="9" s="1"/>
  <c r="AR62" i="29"/>
  <c r="AC62" i="9" s="1"/>
  <c r="AD2122" i="25"/>
  <c r="AF107" i="25"/>
  <c r="AE107" i="25"/>
  <c r="AG107" i="25" s="1"/>
  <c r="Z62" i="9"/>
  <c r="AA61" i="9"/>
  <c r="W62" i="9"/>
  <c r="X61" i="9"/>
  <c r="D61" i="11"/>
  <c r="B61" i="11"/>
  <c r="C61" i="11" s="1"/>
  <c r="E63" i="15"/>
  <c r="F63" i="15" s="1"/>
  <c r="B63" i="16"/>
  <c r="E62" i="11" s="1"/>
  <c r="C63" i="16"/>
  <c r="F62" i="11" s="1"/>
  <c r="D63" i="16"/>
  <c r="I62" i="11" s="1"/>
  <c r="E63" i="16"/>
  <c r="J62" i="11" s="1"/>
  <c r="P62" i="5"/>
  <c r="Q61" i="5"/>
  <c r="R61" i="5" s="1"/>
  <c r="O63" i="15"/>
  <c r="K62" i="28"/>
  <c r="L62" i="28"/>
  <c r="M62" i="28" s="1"/>
  <c r="I63" i="28"/>
  <c r="F65" i="5"/>
  <c r="J64" i="5"/>
  <c r="K64" i="5" s="1"/>
  <c r="D46" i="15"/>
  <c r="J45" i="15"/>
  <c r="P45" i="15" s="1"/>
  <c r="I64" i="16"/>
  <c r="N64" i="16" s="1"/>
  <c r="N64" i="5"/>
  <c r="M64" i="15"/>
  <c r="K64" i="15"/>
  <c r="D73" i="21"/>
  <c r="E73" i="21" s="1"/>
  <c r="D71" i="17"/>
  <c r="E71" i="17" s="1"/>
  <c r="AW64" i="22"/>
  <c r="AX64" i="22" s="1"/>
  <c r="G64" i="14"/>
  <c r="E64" i="14"/>
  <c r="J64" i="14"/>
  <c r="F64" i="14"/>
  <c r="I64" i="14"/>
  <c r="H64" i="14"/>
  <c r="B65" i="14"/>
  <c r="C65" i="14" s="1"/>
  <c r="B65" i="12"/>
  <c r="C65" i="12" s="1"/>
  <c r="L65" i="5" s="1"/>
  <c r="M65" i="5" s="1"/>
  <c r="B65" i="13"/>
  <c r="C65" i="13" s="1"/>
  <c r="E65" i="13" s="1"/>
  <c r="N66" i="15" s="1"/>
  <c r="B65" i="1"/>
  <c r="D65" i="1" s="1"/>
  <c r="B66" i="4"/>
  <c r="I67" i="4"/>
  <c r="T83" i="26"/>
  <c r="S83" i="26"/>
  <c r="O84" i="26"/>
  <c r="R84" i="26" s="1"/>
  <c r="N84" i="26"/>
  <c r="Q84" i="26" s="1"/>
  <c r="P84" i="26"/>
  <c r="M85" i="26"/>
  <c r="I110" i="33" l="1"/>
  <c r="B109" i="33"/>
  <c r="H65" i="28"/>
  <c r="AO65" i="29"/>
  <c r="Y65" i="25"/>
  <c r="Z65" i="25" s="1"/>
  <c r="AP64" i="29"/>
  <c r="AQ63" i="29"/>
  <c r="AB63" i="9" s="1"/>
  <c r="AR63" i="29"/>
  <c r="AC63" i="9" s="1"/>
  <c r="AD2123" i="25"/>
  <c r="AE108" i="25"/>
  <c r="AG108" i="25" s="1"/>
  <c r="AF108" i="25"/>
  <c r="X62" i="9"/>
  <c r="W63" i="9"/>
  <c r="AA62" i="9"/>
  <c r="Z63" i="9"/>
  <c r="D62" i="11"/>
  <c r="B62" i="11"/>
  <c r="C62" i="11" s="1"/>
  <c r="E64" i="15"/>
  <c r="F64" i="15" s="1"/>
  <c r="B64" i="16"/>
  <c r="E63" i="11" s="1"/>
  <c r="C64" i="16"/>
  <c r="F63" i="11" s="1"/>
  <c r="D64" i="16"/>
  <c r="I63" i="11" s="1"/>
  <c r="E64" i="16"/>
  <c r="J63" i="11" s="1"/>
  <c r="F65" i="13"/>
  <c r="L63" i="28"/>
  <c r="M63" i="28" s="1"/>
  <c r="I64" i="28"/>
  <c r="K63" i="28"/>
  <c r="O64" i="15"/>
  <c r="P63" i="5"/>
  <c r="Q62" i="5"/>
  <c r="R62" i="5" s="1"/>
  <c r="P85" i="26"/>
  <c r="O85" i="26"/>
  <c r="R85" i="26" s="1"/>
  <c r="M86" i="26"/>
  <c r="N85" i="26"/>
  <c r="Q85" i="26" s="1"/>
  <c r="T84" i="26"/>
  <c r="S84" i="26"/>
  <c r="I68" i="4"/>
  <c r="B67" i="4"/>
  <c r="B66" i="14"/>
  <c r="C66" i="14" s="1"/>
  <c r="B66" i="13"/>
  <c r="C66" i="13" s="1"/>
  <c r="E66" i="13" s="1"/>
  <c r="B66" i="12"/>
  <c r="C66" i="12" s="1"/>
  <c r="L66" i="5" s="1"/>
  <c r="M66" i="5" s="1"/>
  <c r="B66" i="1"/>
  <c r="D66" i="1" s="1"/>
  <c r="N65" i="5"/>
  <c r="M65" i="15"/>
  <c r="K65" i="15"/>
  <c r="I65" i="16"/>
  <c r="N65" i="16" s="1"/>
  <c r="D72" i="17"/>
  <c r="E72" i="17" s="1"/>
  <c r="D74" i="21"/>
  <c r="E74" i="21" s="1"/>
  <c r="AW65" i="22"/>
  <c r="AX65" i="22" s="1"/>
  <c r="F65" i="14"/>
  <c r="E65" i="14"/>
  <c r="G65" i="14"/>
  <c r="J65" i="14"/>
  <c r="I65" i="14"/>
  <c r="H65" i="14"/>
  <c r="J46" i="15"/>
  <c r="P46" i="15" s="1"/>
  <c r="D47" i="15"/>
  <c r="F66" i="5"/>
  <c r="J65" i="5"/>
  <c r="K65" i="5" s="1"/>
  <c r="O65" i="15" l="1"/>
  <c r="I111" i="33"/>
  <c r="B110" i="33"/>
  <c r="AP65" i="29"/>
  <c r="AQ64" i="29"/>
  <c r="AB64" i="9" s="1"/>
  <c r="AR64" i="29"/>
  <c r="AC64" i="9" s="1"/>
  <c r="F66" i="13"/>
  <c r="H66" i="28"/>
  <c r="AO66" i="29"/>
  <c r="Y66" i="25"/>
  <c r="Z66" i="25" s="1"/>
  <c r="AD2124" i="25"/>
  <c r="AF109" i="25"/>
  <c r="AE109" i="25"/>
  <c r="AG109" i="25" s="1"/>
  <c r="Z64" i="9"/>
  <c r="AA63" i="9"/>
  <c r="W64" i="9"/>
  <c r="X63" i="9"/>
  <c r="B63" i="11"/>
  <c r="C63" i="11" s="1"/>
  <c r="D63" i="11"/>
  <c r="E65" i="15"/>
  <c r="F65" i="15" s="1"/>
  <c r="B65" i="16"/>
  <c r="E64" i="11" s="1"/>
  <c r="C65" i="16"/>
  <c r="F64" i="11" s="1"/>
  <c r="D65" i="16"/>
  <c r="I64" i="11" s="1"/>
  <c r="E65" i="16"/>
  <c r="J64" i="11" s="1"/>
  <c r="P64" i="5"/>
  <c r="Q63" i="5"/>
  <c r="R63" i="5" s="1"/>
  <c r="L64" i="28"/>
  <c r="M64" i="28" s="1"/>
  <c r="I65" i="28"/>
  <c r="K64" i="28"/>
  <c r="F67" i="5"/>
  <c r="J66" i="5"/>
  <c r="K66" i="5" s="1"/>
  <c r="D48" i="15"/>
  <c r="J47" i="15"/>
  <c r="P47" i="15" s="1"/>
  <c r="N66" i="5"/>
  <c r="M66" i="15"/>
  <c r="I66" i="16"/>
  <c r="N66" i="16" s="1"/>
  <c r="K66" i="15"/>
  <c r="D73" i="17"/>
  <c r="E73" i="17" s="1"/>
  <c r="D75" i="21"/>
  <c r="E75" i="21" s="1"/>
  <c r="AW66" i="22"/>
  <c r="AX66" i="22" s="1"/>
  <c r="N67" i="15"/>
  <c r="E66" i="14"/>
  <c r="F66" i="14"/>
  <c r="H66" i="14"/>
  <c r="I66" i="14"/>
  <c r="G66" i="14"/>
  <c r="J66" i="14"/>
  <c r="B67" i="14"/>
  <c r="C67" i="14" s="1"/>
  <c r="B67" i="12"/>
  <c r="C67" i="12" s="1"/>
  <c r="L67" i="5" s="1"/>
  <c r="B67" i="13"/>
  <c r="C67" i="13" s="1"/>
  <c r="E67" i="13" s="1"/>
  <c r="F67" i="13" s="1"/>
  <c r="B67" i="1"/>
  <c r="D67" i="1" s="1"/>
  <c r="B68" i="4"/>
  <c r="I69" i="4"/>
  <c r="P86" i="26"/>
  <c r="M87" i="26"/>
  <c r="O86" i="26"/>
  <c r="R86" i="26" s="1"/>
  <c r="N86" i="26"/>
  <c r="Q86" i="26" s="1"/>
  <c r="T85" i="26"/>
  <c r="S85" i="26"/>
  <c r="I112" i="33" l="1"/>
  <c r="B111" i="33"/>
  <c r="O66" i="15"/>
  <c r="H67" i="28"/>
  <c r="AO67" i="29"/>
  <c r="Y67" i="25"/>
  <c r="Z67" i="25" s="1"/>
  <c r="AP66" i="29"/>
  <c r="AQ65" i="29"/>
  <c r="AB65" i="9" s="1"/>
  <c r="AR65" i="29"/>
  <c r="AC65" i="9" s="1"/>
  <c r="AD2125" i="25"/>
  <c r="AF110" i="25"/>
  <c r="AE110" i="25"/>
  <c r="AG110" i="25" s="1"/>
  <c r="X64" i="9"/>
  <c r="W65" i="9"/>
  <c r="Z65" i="9"/>
  <c r="AA64" i="9"/>
  <c r="D64" i="11"/>
  <c r="B64" i="11"/>
  <c r="C64" i="11" s="1"/>
  <c r="E66" i="15"/>
  <c r="F66" i="15" s="1"/>
  <c r="B66" i="16"/>
  <c r="E65" i="11" s="1"/>
  <c r="C66" i="16"/>
  <c r="F65" i="11" s="1"/>
  <c r="E66" i="16"/>
  <c r="J65" i="11" s="1"/>
  <c r="D66" i="16"/>
  <c r="I65" i="11" s="1"/>
  <c r="I66" i="28"/>
  <c r="L65" i="28"/>
  <c r="M65" i="28" s="1"/>
  <c r="K65" i="28"/>
  <c r="P65" i="5"/>
  <c r="Q64" i="5"/>
  <c r="R64" i="5" s="1"/>
  <c r="M67" i="5"/>
  <c r="M88" i="26"/>
  <c r="P87" i="26"/>
  <c r="O87" i="26"/>
  <c r="R87" i="26" s="1"/>
  <c r="N87" i="26"/>
  <c r="Q87" i="26" s="1"/>
  <c r="S86" i="26"/>
  <c r="T86" i="26"/>
  <c r="I70" i="4"/>
  <c r="B69" i="4"/>
  <c r="B68" i="13"/>
  <c r="C68" i="13" s="1"/>
  <c r="E68" i="13" s="1"/>
  <c r="F68" i="13" s="1"/>
  <c r="B68" i="12"/>
  <c r="C68" i="12" s="1"/>
  <c r="L68" i="5" s="1"/>
  <c r="B68" i="14"/>
  <c r="C68" i="14" s="1"/>
  <c r="B68" i="1"/>
  <c r="D68" i="1" s="1"/>
  <c r="K67" i="15"/>
  <c r="N67" i="5"/>
  <c r="I67" i="16"/>
  <c r="N67" i="16" s="1"/>
  <c r="M67" i="15"/>
  <c r="D74" i="17"/>
  <c r="E74" i="17" s="1"/>
  <c r="D76" i="21"/>
  <c r="E76" i="21" s="1"/>
  <c r="AW67" i="22"/>
  <c r="AX67" i="22" s="1"/>
  <c r="F67" i="14"/>
  <c r="G67" i="14"/>
  <c r="E67" i="14"/>
  <c r="I67" i="14"/>
  <c r="J67" i="14"/>
  <c r="H67" i="14"/>
  <c r="N68" i="15"/>
  <c r="D49" i="15"/>
  <c r="J48" i="15"/>
  <c r="P48" i="15" s="1"/>
  <c r="J67" i="5"/>
  <c r="K67" i="5" s="1"/>
  <c r="F68" i="5"/>
  <c r="I113" i="33" l="1"/>
  <c r="B112" i="33"/>
  <c r="O67" i="15"/>
  <c r="H68" i="28"/>
  <c r="AO68" i="29"/>
  <c r="Y68" i="25"/>
  <c r="Z68" i="25" s="1"/>
  <c r="AP67" i="29"/>
  <c r="AQ66" i="29"/>
  <c r="AB66" i="9" s="1"/>
  <c r="AR66" i="29"/>
  <c r="AC66" i="9" s="1"/>
  <c r="AD2126" i="25"/>
  <c r="AF111" i="25"/>
  <c r="AE111" i="25"/>
  <c r="AG111" i="25" s="1"/>
  <c r="W66" i="9"/>
  <c r="X65" i="9"/>
  <c r="Z66" i="9"/>
  <c r="AA65" i="9"/>
  <c r="B65" i="11"/>
  <c r="C65" i="11" s="1"/>
  <c r="D65" i="11"/>
  <c r="E67" i="15"/>
  <c r="F67" i="15" s="1"/>
  <c r="B67" i="16"/>
  <c r="E66" i="11" s="1"/>
  <c r="C67" i="16"/>
  <c r="F66" i="11" s="1"/>
  <c r="D67" i="16"/>
  <c r="I66" i="11" s="1"/>
  <c r="E67" i="16"/>
  <c r="J66" i="11" s="1"/>
  <c r="M68" i="5"/>
  <c r="P66" i="5"/>
  <c r="Q65" i="5"/>
  <c r="R65" i="5" s="1"/>
  <c r="I67" i="28"/>
  <c r="L66" i="28"/>
  <c r="M66" i="28" s="1"/>
  <c r="K66" i="28"/>
  <c r="J68" i="5"/>
  <c r="K68" i="5" s="1"/>
  <c r="F69" i="5"/>
  <c r="D50" i="15"/>
  <c r="J49" i="15"/>
  <c r="P49" i="15" s="1"/>
  <c r="N69" i="15"/>
  <c r="K68" i="15"/>
  <c r="I68" i="16"/>
  <c r="N68" i="16" s="1"/>
  <c r="N68" i="5"/>
  <c r="M68" i="15"/>
  <c r="D77" i="21"/>
  <c r="E77" i="21" s="1"/>
  <c r="D75" i="17"/>
  <c r="E75" i="17" s="1"/>
  <c r="AW68" i="22"/>
  <c r="AX68" i="22" s="1"/>
  <c r="F68" i="14"/>
  <c r="H68" i="14"/>
  <c r="G68" i="14"/>
  <c r="E68" i="14"/>
  <c r="J68" i="14"/>
  <c r="I68" i="14"/>
  <c r="B69" i="14"/>
  <c r="C69" i="14" s="1"/>
  <c r="B69" i="12"/>
  <c r="C69" i="12" s="1"/>
  <c r="L69" i="5" s="1"/>
  <c r="B69" i="13"/>
  <c r="C69" i="13" s="1"/>
  <c r="E69" i="13" s="1"/>
  <c r="F69" i="13" s="1"/>
  <c r="B69" i="1"/>
  <c r="D69" i="1" s="1"/>
  <c r="B70" i="4"/>
  <c r="I71" i="4"/>
  <c r="T87" i="26"/>
  <c r="S87" i="26"/>
  <c r="P88" i="26"/>
  <c r="N88" i="26"/>
  <c r="Q88" i="26" s="1"/>
  <c r="O88" i="26"/>
  <c r="R88" i="26" s="1"/>
  <c r="M89" i="26"/>
  <c r="I114" i="33" l="1"/>
  <c r="B113" i="33"/>
  <c r="O68" i="15"/>
  <c r="AP68" i="29"/>
  <c r="AQ67" i="29"/>
  <c r="AB67" i="9" s="1"/>
  <c r="AR67" i="29"/>
  <c r="AC67" i="9" s="1"/>
  <c r="H69" i="28"/>
  <c r="AO69" i="29"/>
  <c r="Y69" i="25"/>
  <c r="Z69" i="25" s="1"/>
  <c r="AD2127" i="25"/>
  <c r="AE112" i="25"/>
  <c r="AG112" i="25" s="1"/>
  <c r="AF112" i="25"/>
  <c r="AA66" i="9"/>
  <c r="Z67" i="9"/>
  <c r="X66" i="9"/>
  <c r="W67" i="9"/>
  <c r="B66" i="11"/>
  <c r="C66" i="11" s="1"/>
  <c r="D66" i="11"/>
  <c r="E68" i="15"/>
  <c r="F68" i="15" s="1"/>
  <c r="B68" i="16"/>
  <c r="E67" i="11" s="1"/>
  <c r="C68" i="16"/>
  <c r="F67" i="11" s="1"/>
  <c r="E68" i="16"/>
  <c r="J67" i="11" s="1"/>
  <c r="D68" i="16"/>
  <c r="I67" i="11" s="1"/>
  <c r="M69" i="5"/>
  <c r="L67" i="28"/>
  <c r="M67" i="28" s="1"/>
  <c r="I68" i="28"/>
  <c r="K67" i="28"/>
  <c r="P67" i="5"/>
  <c r="Q66" i="5"/>
  <c r="R66" i="5" s="1"/>
  <c r="P89" i="26"/>
  <c r="O89" i="26"/>
  <c r="R89" i="26" s="1"/>
  <c r="M90" i="26"/>
  <c r="N89" i="26"/>
  <c r="Q89" i="26" s="1"/>
  <c r="T88" i="26"/>
  <c r="S88" i="26"/>
  <c r="I72" i="4"/>
  <c r="B71" i="4"/>
  <c r="B70" i="13"/>
  <c r="C70" i="13" s="1"/>
  <c r="E70" i="13" s="1"/>
  <c r="F70" i="13" s="1"/>
  <c r="B70" i="14"/>
  <c r="C70" i="14" s="1"/>
  <c r="B70" i="12"/>
  <c r="C70" i="12" s="1"/>
  <c r="L70" i="5" s="1"/>
  <c r="B70" i="1"/>
  <c r="D70" i="1" s="1"/>
  <c r="M69" i="15"/>
  <c r="K69" i="15"/>
  <c r="I69" i="16"/>
  <c r="N69" i="16" s="1"/>
  <c r="N69" i="5"/>
  <c r="D76" i="17"/>
  <c r="E76" i="17" s="1"/>
  <c r="D78" i="21"/>
  <c r="E78" i="21" s="1"/>
  <c r="AW69" i="22"/>
  <c r="AX69" i="22" s="1"/>
  <c r="J69" i="14"/>
  <c r="F69" i="14"/>
  <c r="I69" i="14"/>
  <c r="H69" i="14"/>
  <c r="G69" i="14"/>
  <c r="E69" i="14"/>
  <c r="N70" i="15"/>
  <c r="J50" i="15"/>
  <c r="P50" i="15" s="1"/>
  <c r="D51" i="15"/>
  <c r="J69" i="5"/>
  <c r="K69" i="5" s="1"/>
  <c r="F70" i="5"/>
  <c r="I115" i="33" l="1"/>
  <c r="B114" i="33"/>
  <c r="H70" i="28"/>
  <c r="AO70" i="29"/>
  <c r="Y70" i="25"/>
  <c r="Z70" i="25" s="1"/>
  <c r="O69" i="15"/>
  <c r="AP69" i="29"/>
  <c r="AQ68" i="29"/>
  <c r="AB68" i="9" s="1"/>
  <c r="AR68" i="29"/>
  <c r="AC68" i="9" s="1"/>
  <c r="AD2128" i="25"/>
  <c r="AF113" i="25"/>
  <c r="AE113" i="25"/>
  <c r="AG113" i="25" s="1"/>
  <c r="W68" i="9"/>
  <c r="X67" i="9"/>
  <c r="AA67" i="9"/>
  <c r="Z68" i="9"/>
  <c r="D67" i="11"/>
  <c r="B67" i="11"/>
  <c r="C67" i="11" s="1"/>
  <c r="E69" i="15"/>
  <c r="F69" i="15" s="1"/>
  <c r="B69" i="16"/>
  <c r="E68" i="11" s="1"/>
  <c r="C69" i="16"/>
  <c r="F68" i="11" s="1"/>
  <c r="D69" i="16"/>
  <c r="I68" i="11" s="1"/>
  <c r="E69" i="16"/>
  <c r="J68" i="11" s="1"/>
  <c r="M70" i="5"/>
  <c r="P68" i="5"/>
  <c r="Q67" i="5"/>
  <c r="R67" i="5" s="1"/>
  <c r="L68" i="28"/>
  <c r="M68" i="28" s="1"/>
  <c r="I69" i="28"/>
  <c r="K68" i="28"/>
  <c r="J70" i="5"/>
  <c r="K70" i="5" s="1"/>
  <c r="F71" i="5"/>
  <c r="D52" i="15"/>
  <c r="J51" i="15"/>
  <c r="P51" i="15" s="1"/>
  <c r="N71" i="15"/>
  <c r="M70" i="15"/>
  <c r="I70" i="16"/>
  <c r="N70" i="16" s="1"/>
  <c r="K70" i="15"/>
  <c r="N70" i="5"/>
  <c r="D77" i="17"/>
  <c r="E77" i="17" s="1"/>
  <c r="D79" i="21"/>
  <c r="E79" i="21" s="1"/>
  <c r="AW70" i="22"/>
  <c r="AX70" i="22" s="1"/>
  <c r="I70" i="14"/>
  <c r="F70" i="14"/>
  <c r="J70" i="14"/>
  <c r="H70" i="14"/>
  <c r="G70" i="14"/>
  <c r="E70" i="14"/>
  <c r="B71" i="14"/>
  <c r="C71" i="14" s="1"/>
  <c r="B71" i="12"/>
  <c r="C71" i="12" s="1"/>
  <c r="L71" i="5" s="1"/>
  <c r="B71" i="13"/>
  <c r="C71" i="13" s="1"/>
  <c r="E71" i="13" s="1"/>
  <c r="F71" i="13" s="1"/>
  <c r="B71" i="1"/>
  <c r="D71" i="1" s="1"/>
  <c r="B72" i="4"/>
  <c r="I73" i="4"/>
  <c r="O90" i="26"/>
  <c r="R90" i="26" s="1"/>
  <c r="M91" i="26"/>
  <c r="N90" i="26"/>
  <c r="Q90" i="26" s="1"/>
  <c r="P90" i="26"/>
  <c r="T89" i="26"/>
  <c r="S89" i="26"/>
  <c r="I116" i="33" l="1"/>
  <c r="B115" i="33"/>
  <c r="O70" i="15"/>
  <c r="AP70" i="29"/>
  <c r="AR69" i="29"/>
  <c r="AC69" i="9" s="1"/>
  <c r="AQ69" i="29"/>
  <c r="AB69" i="9" s="1"/>
  <c r="H71" i="28"/>
  <c r="AO71" i="29"/>
  <c r="Y71" i="25"/>
  <c r="Z71" i="25" s="1"/>
  <c r="AD2129" i="25"/>
  <c r="AE114" i="25"/>
  <c r="AG114" i="25" s="1"/>
  <c r="AF114" i="25"/>
  <c r="Z69" i="9"/>
  <c r="AA68" i="9"/>
  <c r="W69" i="9"/>
  <c r="X68" i="9"/>
  <c r="D68" i="11"/>
  <c r="B68" i="11"/>
  <c r="C68" i="11" s="1"/>
  <c r="E70" i="15"/>
  <c r="F70" i="15" s="1"/>
  <c r="B70" i="16"/>
  <c r="E69" i="11" s="1"/>
  <c r="C70" i="16"/>
  <c r="F69" i="11" s="1"/>
  <c r="E70" i="16"/>
  <c r="J69" i="11" s="1"/>
  <c r="D70" i="16"/>
  <c r="I69" i="11" s="1"/>
  <c r="M71" i="5"/>
  <c r="I70" i="28"/>
  <c r="L69" i="28"/>
  <c r="M69" i="28" s="1"/>
  <c r="K69" i="28"/>
  <c r="P69" i="5"/>
  <c r="Q68" i="5"/>
  <c r="R68" i="5" s="1"/>
  <c r="T90" i="26"/>
  <c r="S90" i="26"/>
  <c r="M92" i="26"/>
  <c r="N91" i="26"/>
  <c r="Q91" i="26" s="1"/>
  <c r="P91" i="26"/>
  <c r="O91" i="26"/>
  <c r="R91" i="26" s="1"/>
  <c r="I74" i="4"/>
  <c r="B73" i="4"/>
  <c r="B72" i="14"/>
  <c r="C72" i="14" s="1"/>
  <c r="B72" i="13"/>
  <c r="C72" i="13" s="1"/>
  <c r="E72" i="13" s="1"/>
  <c r="F72" i="13" s="1"/>
  <c r="B72" i="12"/>
  <c r="C72" i="12" s="1"/>
  <c r="L72" i="5" s="1"/>
  <c r="B72" i="1"/>
  <c r="D72" i="1" s="1"/>
  <c r="N71" i="5"/>
  <c r="I71" i="16"/>
  <c r="N71" i="16" s="1"/>
  <c r="M71" i="15"/>
  <c r="K71" i="15"/>
  <c r="D80" i="21"/>
  <c r="E80" i="21" s="1"/>
  <c r="D78" i="17"/>
  <c r="E78" i="17" s="1"/>
  <c r="AW71" i="22"/>
  <c r="AX71" i="22" s="1"/>
  <c r="H71" i="14"/>
  <c r="F71" i="14"/>
  <c r="J71" i="14"/>
  <c r="Z21" i="14" s="1"/>
  <c r="E71" i="14"/>
  <c r="I71" i="14"/>
  <c r="G71" i="14"/>
  <c r="N72" i="15"/>
  <c r="D53" i="15"/>
  <c r="J52" i="15"/>
  <c r="P52" i="15" s="1"/>
  <c r="J71" i="5"/>
  <c r="K71" i="5" s="1"/>
  <c r="F72" i="5"/>
  <c r="I117" i="33" l="1"/>
  <c r="B116" i="33"/>
  <c r="O71" i="15"/>
  <c r="AP71" i="29"/>
  <c r="AR70" i="29"/>
  <c r="AC70" i="9" s="1"/>
  <c r="AQ70" i="29"/>
  <c r="AB70" i="9" s="1"/>
  <c r="H72" i="28"/>
  <c r="AO72" i="29"/>
  <c r="Y72" i="25"/>
  <c r="Z72" i="25" s="1"/>
  <c r="AD2130" i="25"/>
  <c r="AE115" i="25"/>
  <c r="AG115" i="25" s="1"/>
  <c r="AF115" i="25"/>
  <c r="W70" i="9"/>
  <c r="X69" i="9"/>
  <c r="Z70" i="9"/>
  <c r="AA69" i="9"/>
  <c r="D69" i="11"/>
  <c r="B69" i="11"/>
  <c r="C69" i="11" s="1"/>
  <c r="E71" i="15"/>
  <c r="F71" i="15" s="1"/>
  <c r="B71" i="16"/>
  <c r="E70" i="11" s="1"/>
  <c r="C71" i="16"/>
  <c r="F70" i="11" s="1"/>
  <c r="D71" i="16"/>
  <c r="I70" i="11" s="1"/>
  <c r="E71" i="16"/>
  <c r="J70" i="11" s="1"/>
  <c r="M72" i="5"/>
  <c r="P70" i="5"/>
  <c r="Q69" i="5"/>
  <c r="R69" i="5" s="1"/>
  <c r="L70" i="28"/>
  <c r="M70" i="28" s="1"/>
  <c r="I71" i="28"/>
  <c r="K70" i="28"/>
  <c r="F73" i="5"/>
  <c r="J72" i="5"/>
  <c r="K72" i="5" s="1"/>
  <c r="D54" i="15"/>
  <c r="J53" i="15"/>
  <c r="P53" i="15" s="1"/>
  <c r="N73" i="15"/>
  <c r="I72" i="16"/>
  <c r="N72" i="16" s="1"/>
  <c r="N72" i="5"/>
  <c r="M72" i="15"/>
  <c r="K72" i="15"/>
  <c r="D81" i="21"/>
  <c r="E81" i="21" s="1"/>
  <c r="D79" i="17"/>
  <c r="E79" i="17" s="1"/>
  <c r="AW72" i="22"/>
  <c r="AX72" i="22" s="1"/>
  <c r="G72" i="14"/>
  <c r="F72" i="14"/>
  <c r="E72" i="14"/>
  <c r="J72" i="14"/>
  <c r="I72" i="14"/>
  <c r="H72" i="14"/>
  <c r="B73" i="14"/>
  <c r="C73" i="14" s="1"/>
  <c r="B73" i="12"/>
  <c r="C73" i="12" s="1"/>
  <c r="L73" i="5" s="1"/>
  <c r="B73" i="13"/>
  <c r="C73" i="13" s="1"/>
  <c r="E73" i="13" s="1"/>
  <c r="F73" i="13" s="1"/>
  <c r="B73" i="1"/>
  <c r="D73" i="1" s="1"/>
  <c r="B74" i="4"/>
  <c r="I75" i="4"/>
  <c r="S91" i="26"/>
  <c r="T91" i="26"/>
  <c r="P92" i="26"/>
  <c r="M93" i="26"/>
  <c r="O92" i="26"/>
  <c r="R92" i="26" s="1"/>
  <c r="N92" i="26"/>
  <c r="Q92" i="26" s="1"/>
  <c r="I118" i="33" l="1"/>
  <c r="B117" i="33"/>
  <c r="O72" i="15"/>
  <c r="H73" i="28"/>
  <c r="AO73" i="29"/>
  <c r="Y73" i="25"/>
  <c r="Z73" i="25" s="1"/>
  <c r="AP72" i="29"/>
  <c r="AQ71" i="29"/>
  <c r="AB71" i="9" s="1"/>
  <c r="AR71" i="29"/>
  <c r="AC71" i="9" s="1"/>
  <c r="AD2131" i="25"/>
  <c r="AE116" i="25"/>
  <c r="AG116" i="25" s="1"/>
  <c r="AF116" i="25"/>
  <c r="AA70" i="9"/>
  <c r="Z71" i="9"/>
  <c r="X70" i="9"/>
  <c r="W71" i="9"/>
  <c r="B70" i="11"/>
  <c r="C70" i="11" s="1"/>
  <c r="D70" i="11"/>
  <c r="E72" i="15"/>
  <c r="F72" i="15" s="1"/>
  <c r="B72" i="16"/>
  <c r="E71" i="11" s="1"/>
  <c r="D72" i="16"/>
  <c r="I71" i="11" s="1"/>
  <c r="C72" i="16"/>
  <c r="F71" i="11" s="1"/>
  <c r="E72" i="16"/>
  <c r="J71" i="11" s="1"/>
  <c r="M73" i="5"/>
  <c r="I72" i="28"/>
  <c r="L71" i="28"/>
  <c r="M71" i="28" s="1"/>
  <c r="K71" i="28"/>
  <c r="P71" i="5"/>
  <c r="Q70" i="5"/>
  <c r="R70" i="5" s="1"/>
  <c r="M94" i="26"/>
  <c r="P93" i="26"/>
  <c r="O93" i="26"/>
  <c r="R93" i="26" s="1"/>
  <c r="N93" i="26"/>
  <c r="Q93" i="26" s="1"/>
  <c r="T92" i="26"/>
  <c r="S92" i="26"/>
  <c r="I76" i="4"/>
  <c r="B75" i="4"/>
  <c r="B74" i="13"/>
  <c r="C74" i="13" s="1"/>
  <c r="E74" i="13" s="1"/>
  <c r="F74" i="13" s="1"/>
  <c r="B74" i="14"/>
  <c r="C74" i="14" s="1"/>
  <c r="B74" i="12"/>
  <c r="C74" i="12" s="1"/>
  <c r="L74" i="5" s="1"/>
  <c r="B74" i="1"/>
  <c r="D74" i="1" s="1"/>
  <c r="N73" i="5"/>
  <c r="M73" i="15"/>
  <c r="K73" i="15"/>
  <c r="I73" i="16"/>
  <c r="N73" i="16" s="1"/>
  <c r="D80" i="17"/>
  <c r="E80" i="17" s="1"/>
  <c r="D82" i="21"/>
  <c r="E82" i="21" s="1"/>
  <c r="AW73" i="22"/>
  <c r="AX73" i="22" s="1"/>
  <c r="F73" i="14"/>
  <c r="G73" i="14"/>
  <c r="H73" i="14"/>
  <c r="I73" i="14"/>
  <c r="E73" i="14"/>
  <c r="J73" i="14"/>
  <c r="N74" i="15"/>
  <c r="J54" i="15"/>
  <c r="P54" i="15" s="1"/>
  <c r="D55" i="15"/>
  <c r="F74" i="5"/>
  <c r="J73" i="5"/>
  <c r="K73" i="5" s="1"/>
  <c r="I119" i="33" l="1"/>
  <c r="B118" i="33"/>
  <c r="H74" i="28"/>
  <c r="AO74" i="29"/>
  <c r="Y74" i="25"/>
  <c r="Z74" i="25" s="1"/>
  <c r="AP73" i="29"/>
  <c r="AQ72" i="29"/>
  <c r="AB72" i="9" s="1"/>
  <c r="AR72" i="29"/>
  <c r="AC72" i="9" s="1"/>
  <c r="O73" i="15"/>
  <c r="AD2132" i="25"/>
  <c r="AE117" i="25"/>
  <c r="AG117" i="25" s="1"/>
  <c r="AF117" i="25"/>
  <c r="Z72" i="9"/>
  <c r="AA71" i="9"/>
  <c r="W72" i="9"/>
  <c r="X71" i="9"/>
  <c r="D71" i="11"/>
  <c r="B71" i="11"/>
  <c r="C71" i="11" s="1"/>
  <c r="E73" i="15"/>
  <c r="F73" i="15" s="1"/>
  <c r="B73" i="16"/>
  <c r="E72" i="11" s="1"/>
  <c r="C73" i="16"/>
  <c r="F72" i="11" s="1"/>
  <c r="D73" i="16"/>
  <c r="I72" i="11" s="1"/>
  <c r="E73" i="16"/>
  <c r="J72" i="11" s="1"/>
  <c r="M74" i="5"/>
  <c r="P72" i="5"/>
  <c r="Q71" i="5"/>
  <c r="R71" i="5" s="1"/>
  <c r="L72" i="28"/>
  <c r="M72" i="28" s="1"/>
  <c r="I73" i="28"/>
  <c r="K72" i="28"/>
  <c r="F75" i="5"/>
  <c r="J74" i="5"/>
  <c r="K74" i="5" s="1"/>
  <c r="D56" i="15"/>
  <c r="J55" i="15"/>
  <c r="P55" i="15" s="1"/>
  <c r="N75" i="15"/>
  <c r="N74" i="5"/>
  <c r="M74" i="15"/>
  <c r="I74" i="16"/>
  <c r="N74" i="16" s="1"/>
  <c r="K74" i="15"/>
  <c r="D81" i="17"/>
  <c r="E81" i="17" s="1"/>
  <c r="D83" i="21"/>
  <c r="E83" i="21" s="1"/>
  <c r="AW74" i="22"/>
  <c r="AX74" i="22" s="1"/>
  <c r="E74" i="14"/>
  <c r="G74" i="14"/>
  <c r="F74" i="14"/>
  <c r="I74" i="14"/>
  <c r="H74" i="14"/>
  <c r="J74" i="14"/>
  <c r="B75" i="12"/>
  <c r="C75" i="12" s="1"/>
  <c r="L75" i="5" s="1"/>
  <c r="B75" i="13"/>
  <c r="C75" i="13" s="1"/>
  <c r="E75" i="13" s="1"/>
  <c r="F75" i="13" s="1"/>
  <c r="B75" i="14"/>
  <c r="C75" i="14" s="1"/>
  <c r="B75" i="1"/>
  <c r="D75" i="1" s="1"/>
  <c r="B76" i="4"/>
  <c r="I77" i="4"/>
  <c r="T93" i="26"/>
  <c r="S93" i="26"/>
  <c r="N94" i="26"/>
  <c r="Q94" i="26" s="1"/>
  <c r="O94" i="26"/>
  <c r="R94" i="26" s="1"/>
  <c r="M95" i="26"/>
  <c r="P94" i="26"/>
  <c r="I120" i="33" l="1"/>
  <c r="B119" i="33"/>
  <c r="O74" i="15"/>
  <c r="H75" i="28"/>
  <c r="AO75" i="29"/>
  <c r="Y75" i="25"/>
  <c r="Z75" i="25" s="1"/>
  <c r="AP74" i="29"/>
  <c r="AR73" i="29"/>
  <c r="AC73" i="9" s="1"/>
  <c r="AQ73" i="29"/>
  <c r="AB73" i="9" s="1"/>
  <c r="AD2133" i="25"/>
  <c r="AE118" i="25"/>
  <c r="AG118" i="25" s="1"/>
  <c r="AF118" i="25"/>
  <c r="W73" i="9"/>
  <c r="X72" i="9"/>
  <c r="Z73" i="9"/>
  <c r="AA72" i="9"/>
  <c r="B72" i="11"/>
  <c r="C72" i="11" s="1"/>
  <c r="D72" i="11"/>
  <c r="E74" i="15"/>
  <c r="F74" i="15" s="1"/>
  <c r="B74" i="16"/>
  <c r="E73" i="11" s="1"/>
  <c r="C74" i="16"/>
  <c r="F73" i="11" s="1"/>
  <c r="D74" i="16"/>
  <c r="I73" i="11" s="1"/>
  <c r="E74" i="16"/>
  <c r="J73" i="11" s="1"/>
  <c r="M75" i="5"/>
  <c r="L73" i="28"/>
  <c r="M73" i="28" s="1"/>
  <c r="I74" i="28"/>
  <c r="K73" i="28"/>
  <c r="P73" i="5"/>
  <c r="Q72" i="5"/>
  <c r="R72" i="5" s="1"/>
  <c r="S94" i="26"/>
  <c r="T94" i="26"/>
  <c r="M96" i="26"/>
  <c r="O95" i="26"/>
  <c r="R95" i="26" s="1"/>
  <c r="P95" i="26"/>
  <c r="N95" i="26"/>
  <c r="Q95" i="26" s="1"/>
  <c r="I78" i="4"/>
  <c r="B77" i="4"/>
  <c r="B76" i="14"/>
  <c r="C76" i="14" s="1"/>
  <c r="B76" i="13"/>
  <c r="C76" i="13" s="1"/>
  <c r="E76" i="13" s="1"/>
  <c r="F76" i="13" s="1"/>
  <c r="B76" i="12"/>
  <c r="C76" i="12" s="1"/>
  <c r="L76" i="5" s="1"/>
  <c r="B76" i="1"/>
  <c r="D76" i="1" s="1"/>
  <c r="K75" i="15"/>
  <c r="N75" i="5"/>
  <c r="I75" i="16"/>
  <c r="N75" i="16" s="1"/>
  <c r="M75" i="15"/>
  <c r="D84" i="21"/>
  <c r="E84" i="21" s="1"/>
  <c r="D82" i="17"/>
  <c r="E82" i="17" s="1"/>
  <c r="AW75" i="22"/>
  <c r="AX75" i="22" s="1"/>
  <c r="G75" i="14"/>
  <c r="H75" i="14"/>
  <c r="F75" i="14"/>
  <c r="E75" i="14"/>
  <c r="J75" i="14"/>
  <c r="I75" i="14"/>
  <c r="N76" i="15"/>
  <c r="D57" i="15"/>
  <c r="J56" i="15"/>
  <c r="P56" i="15" s="1"/>
  <c r="J75" i="5"/>
  <c r="K75" i="5" s="1"/>
  <c r="F76" i="5"/>
  <c r="I121" i="33" l="1"/>
  <c r="B120" i="33"/>
  <c r="O75" i="15"/>
  <c r="AP75" i="29"/>
  <c r="AQ74" i="29"/>
  <c r="AB74" i="9" s="1"/>
  <c r="AR74" i="29"/>
  <c r="AC74" i="9" s="1"/>
  <c r="H76" i="28"/>
  <c r="AO76" i="29"/>
  <c r="Y76" i="25"/>
  <c r="Z76" i="25" s="1"/>
  <c r="AD2134" i="25"/>
  <c r="AE119" i="25"/>
  <c r="AG119" i="25" s="1"/>
  <c r="AF119" i="25"/>
  <c r="Z74" i="9"/>
  <c r="AA73" i="9"/>
  <c r="W74" i="9"/>
  <c r="X73" i="9"/>
  <c r="D73" i="11"/>
  <c r="B73" i="11"/>
  <c r="C73" i="11" s="1"/>
  <c r="E75" i="15"/>
  <c r="F75" i="15" s="1"/>
  <c r="B75" i="16"/>
  <c r="E74" i="11" s="1"/>
  <c r="C75" i="16"/>
  <c r="F74" i="11" s="1"/>
  <c r="D75" i="16"/>
  <c r="I74" i="11" s="1"/>
  <c r="E75" i="16"/>
  <c r="J74" i="11" s="1"/>
  <c r="M76" i="5"/>
  <c r="P74" i="5"/>
  <c r="Q73" i="5"/>
  <c r="R73" i="5" s="1"/>
  <c r="L74" i="28"/>
  <c r="M74" i="28" s="1"/>
  <c r="I75" i="28"/>
  <c r="K74" i="28"/>
  <c r="J76" i="5"/>
  <c r="K76" i="5" s="1"/>
  <c r="F77" i="5"/>
  <c r="D58" i="15"/>
  <c r="J57" i="15"/>
  <c r="P57" i="15" s="1"/>
  <c r="N77" i="15"/>
  <c r="K76" i="15"/>
  <c r="N76" i="5"/>
  <c r="I76" i="16"/>
  <c r="N76" i="16" s="1"/>
  <c r="M76" i="15"/>
  <c r="D85" i="21"/>
  <c r="E85" i="21" s="1"/>
  <c r="D83" i="17"/>
  <c r="E83" i="17" s="1"/>
  <c r="AW76" i="22"/>
  <c r="AX76" i="22" s="1"/>
  <c r="G76" i="14"/>
  <c r="I76" i="14"/>
  <c r="H76" i="14"/>
  <c r="F76" i="14"/>
  <c r="E76" i="14"/>
  <c r="J76" i="14"/>
  <c r="B77" i="14"/>
  <c r="C77" i="14" s="1"/>
  <c r="B77" i="12"/>
  <c r="C77" i="12" s="1"/>
  <c r="L77" i="5" s="1"/>
  <c r="B77" i="13"/>
  <c r="C77" i="13" s="1"/>
  <c r="E77" i="13" s="1"/>
  <c r="F77" i="13" s="1"/>
  <c r="B77" i="1"/>
  <c r="D77" i="1" s="1"/>
  <c r="B78" i="4"/>
  <c r="I79" i="4"/>
  <c r="T95" i="26"/>
  <c r="S95" i="26"/>
  <c r="P96" i="26"/>
  <c r="M97" i="26"/>
  <c r="N96" i="26"/>
  <c r="Q96" i="26" s="1"/>
  <c r="O96" i="26"/>
  <c r="R96" i="26" s="1"/>
  <c r="I122" i="33" l="1"/>
  <c r="B121" i="33"/>
  <c r="O76" i="15"/>
  <c r="H77" i="28"/>
  <c r="AO77" i="29"/>
  <c r="Y77" i="25"/>
  <c r="Z77" i="25" s="1"/>
  <c r="AP76" i="29"/>
  <c r="AQ75" i="29"/>
  <c r="AB75" i="9" s="1"/>
  <c r="AR75" i="29"/>
  <c r="AC75" i="9" s="1"/>
  <c r="AD2135" i="25"/>
  <c r="AF120" i="25"/>
  <c r="AE120" i="25"/>
  <c r="AG120" i="25" s="1"/>
  <c r="X74" i="9"/>
  <c r="W75" i="9"/>
  <c r="AA74" i="9"/>
  <c r="Z75" i="9"/>
  <c r="B74" i="11"/>
  <c r="C74" i="11" s="1"/>
  <c r="D74" i="11"/>
  <c r="E76" i="15"/>
  <c r="F76" i="15" s="1"/>
  <c r="B76" i="16"/>
  <c r="E75" i="11" s="1"/>
  <c r="C76" i="16"/>
  <c r="F75" i="11" s="1"/>
  <c r="E76" i="16"/>
  <c r="J75" i="11" s="1"/>
  <c r="D76" i="16"/>
  <c r="I75" i="11" s="1"/>
  <c r="M77" i="5"/>
  <c r="I76" i="28"/>
  <c r="L75" i="28"/>
  <c r="M75" i="28" s="1"/>
  <c r="K75" i="28"/>
  <c r="P75" i="5"/>
  <c r="Q74" i="5"/>
  <c r="R74" i="5" s="1"/>
  <c r="P97" i="26"/>
  <c r="O97" i="26"/>
  <c r="R97" i="26" s="1"/>
  <c r="N97" i="26"/>
  <c r="Q97" i="26" s="1"/>
  <c r="M98" i="26"/>
  <c r="T96" i="26"/>
  <c r="S96" i="26"/>
  <c r="I80" i="4"/>
  <c r="B79" i="4"/>
  <c r="B78" i="14"/>
  <c r="C78" i="14" s="1"/>
  <c r="B78" i="13"/>
  <c r="C78" i="13" s="1"/>
  <c r="E78" i="13" s="1"/>
  <c r="F78" i="13" s="1"/>
  <c r="B78" i="12"/>
  <c r="C78" i="12" s="1"/>
  <c r="L78" i="5" s="1"/>
  <c r="B78" i="1"/>
  <c r="D78" i="1" s="1"/>
  <c r="M77" i="15"/>
  <c r="K77" i="15"/>
  <c r="N77" i="5"/>
  <c r="I77" i="16"/>
  <c r="N77" i="16" s="1"/>
  <c r="D84" i="17"/>
  <c r="E84" i="17" s="1"/>
  <c r="D86" i="21"/>
  <c r="E86" i="21" s="1"/>
  <c r="AW77" i="22"/>
  <c r="AX77" i="22" s="1"/>
  <c r="J77" i="14"/>
  <c r="G77" i="14"/>
  <c r="I77" i="14"/>
  <c r="H77" i="14"/>
  <c r="F77" i="14"/>
  <c r="E77" i="14"/>
  <c r="N78" i="15"/>
  <c r="J58" i="15"/>
  <c r="P58" i="15" s="1"/>
  <c r="D59" i="15"/>
  <c r="J77" i="5"/>
  <c r="K77" i="5" s="1"/>
  <c r="F78" i="5"/>
  <c r="I123" i="33" l="1"/>
  <c r="B122" i="33"/>
  <c r="AP77" i="29"/>
  <c r="AQ76" i="29"/>
  <c r="AB76" i="9" s="1"/>
  <c r="AR76" i="29"/>
  <c r="AC76" i="9" s="1"/>
  <c r="H78" i="28"/>
  <c r="AO78" i="29"/>
  <c r="Y78" i="25"/>
  <c r="Z78" i="25" s="1"/>
  <c r="O77" i="15"/>
  <c r="AD2136" i="25"/>
  <c r="AF121" i="25"/>
  <c r="AE121" i="25"/>
  <c r="AG121" i="25" s="1"/>
  <c r="W76" i="9"/>
  <c r="X75" i="9"/>
  <c r="Z76" i="9"/>
  <c r="AA75" i="9"/>
  <c r="B75" i="11"/>
  <c r="C75" i="11" s="1"/>
  <c r="D75" i="11"/>
  <c r="E77" i="15"/>
  <c r="F77" i="15" s="1"/>
  <c r="B77" i="16"/>
  <c r="E76" i="11" s="1"/>
  <c r="C77" i="16"/>
  <c r="F76" i="11" s="1"/>
  <c r="D77" i="16"/>
  <c r="I76" i="11" s="1"/>
  <c r="E77" i="16"/>
  <c r="J76" i="11" s="1"/>
  <c r="M78" i="5"/>
  <c r="P76" i="5"/>
  <c r="Q75" i="5"/>
  <c r="R75" i="5" s="1"/>
  <c r="L76" i="28"/>
  <c r="M76" i="28" s="1"/>
  <c r="I77" i="28"/>
  <c r="K76" i="28"/>
  <c r="J78" i="5"/>
  <c r="K78" i="5" s="1"/>
  <c r="F79" i="5"/>
  <c r="D60" i="15"/>
  <c r="J59" i="15"/>
  <c r="P59" i="15" s="1"/>
  <c r="N79" i="15"/>
  <c r="I78" i="16"/>
  <c r="N78" i="16" s="1"/>
  <c r="M78" i="15"/>
  <c r="K78" i="15"/>
  <c r="N78" i="5"/>
  <c r="D85" i="17"/>
  <c r="E85" i="17" s="1"/>
  <c r="D87" i="21"/>
  <c r="E87" i="21" s="1"/>
  <c r="AW78" i="22"/>
  <c r="AX78" i="22" s="1"/>
  <c r="I78" i="14"/>
  <c r="G78" i="14"/>
  <c r="J78" i="14"/>
  <c r="E78" i="14"/>
  <c r="H78" i="14"/>
  <c r="F78" i="14"/>
  <c r="B79" i="14"/>
  <c r="C79" i="14" s="1"/>
  <c r="B79" i="12"/>
  <c r="C79" i="12" s="1"/>
  <c r="L79" i="5" s="1"/>
  <c r="B79" i="13"/>
  <c r="C79" i="13" s="1"/>
  <c r="E79" i="13" s="1"/>
  <c r="F79" i="13" s="1"/>
  <c r="B79" i="1"/>
  <c r="D79" i="1" s="1"/>
  <c r="B80" i="4"/>
  <c r="I81" i="4"/>
  <c r="O98" i="26"/>
  <c r="R98" i="26" s="1"/>
  <c r="M99" i="26"/>
  <c r="N98" i="26"/>
  <c r="Q98" i="26" s="1"/>
  <c r="P98" i="26"/>
  <c r="S97" i="26"/>
  <c r="T97" i="26"/>
  <c r="I124" i="33" l="1"/>
  <c r="B123" i="33"/>
  <c r="O78" i="15"/>
  <c r="H79" i="28"/>
  <c r="AO79" i="29"/>
  <c r="Y79" i="25"/>
  <c r="Z79" i="25" s="1"/>
  <c r="AP78" i="29"/>
  <c r="AQ77" i="29"/>
  <c r="AB77" i="9" s="1"/>
  <c r="AR77" i="29"/>
  <c r="AC77" i="9" s="1"/>
  <c r="AD2137" i="25"/>
  <c r="AE122" i="25"/>
  <c r="AG122" i="25" s="1"/>
  <c r="AF122" i="25"/>
  <c r="Z77" i="9"/>
  <c r="AA76" i="9"/>
  <c r="W77" i="9"/>
  <c r="X76" i="9"/>
  <c r="D76" i="11"/>
  <c r="B76" i="11"/>
  <c r="C76" i="11" s="1"/>
  <c r="E78" i="15"/>
  <c r="F78" i="15" s="1"/>
  <c r="B78" i="16"/>
  <c r="E77" i="11" s="1"/>
  <c r="C78" i="16"/>
  <c r="F77" i="11" s="1"/>
  <c r="E78" i="16"/>
  <c r="J77" i="11" s="1"/>
  <c r="D78" i="16"/>
  <c r="I77" i="11" s="1"/>
  <c r="M79" i="5"/>
  <c r="L77" i="28"/>
  <c r="M77" i="28" s="1"/>
  <c r="I78" i="28"/>
  <c r="K77" i="28"/>
  <c r="P77" i="5"/>
  <c r="Q76" i="5"/>
  <c r="R76" i="5" s="1"/>
  <c r="T98" i="26"/>
  <c r="S98" i="26"/>
  <c r="M100" i="26"/>
  <c r="N99" i="26"/>
  <c r="Q99" i="26" s="1"/>
  <c r="O99" i="26"/>
  <c r="R99" i="26" s="1"/>
  <c r="P99" i="26"/>
  <c r="I82" i="4"/>
  <c r="B81" i="4"/>
  <c r="B80" i="14"/>
  <c r="C80" i="14" s="1"/>
  <c r="B80" i="13"/>
  <c r="C80" i="13" s="1"/>
  <c r="E80" i="13" s="1"/>
  <c r="F80" i="13" s="1"/>
  <c r="B80" i="12"/>
  <c r="C80" i="12" s="1"/>
  <c r="L80" i="5" s="1"/>
  <c r="B80" i="1"/>
  <c r="D80" i="1" s="1"/>
  <c r="N79" i="5"/>
  <c r="I79" i="16"/>
  <c r="N79" i="16" s="1"/>
  <c r="M79" i="15"/>
  <c r="K79" i="15"/>
  <c r="D86" i="17"/>
  <c r="E86" i="17" s="1"/>
  <c r="D88" i="21"/>
  <c r="E88" i="21" s="1"/>
  <c r="AW79" i="22"/>
  <c r="AX79" i="22" s="1"/>
  <c r="H79" i="14"/>
  <c r="G79" i="14"/>
  <c r="E79" i="14"/>
  <c r="J79" i="14"/>
  <c r="I79" i="14"/>
  <c r="F79" i="14"/>
  <c r="N80" i="15"/>
  <c r="D61" i="15"/>
  <c r="J60" i="15"/>
  <c r="P60" i="15" s="1"/>
  <c r="F80" i="5"/>
  <c r="J79" i="5"/>
  <c r="K79" i="5" s="1"/>
  <c r="I125" i="33" l="1"/>
  <c r="B124" i="33"/>
  <c r="O79" i="15"/>
  <c r="AP79" i="29"/>
  <c r="AQ78" i="29"/>
  <c r="AB78" i="9" s="1"/>
  <c r="AR78" i="29"/>
  <c r="AC78" i="9" s="1"/>
  <c r="H80" i="28"/>
  <c r="AO80" i="29"/>
  <c r="Y80" i="25"/>
  <c r="Z80" i="25" s="1"/>
  <c r="AD2138" i="25"/>
  <c r="AF123" i="25"/>
  <c r="AE123" i="25"/>
  <c r="AG123" i="25" s="1"/>
  <c r="W78" i="9"/>
  <c r="X77" i="9"/>
  <c r="Z78" i="9"/>
  <c r="AA77" i="9"/>
  <c r="B77" i="11"/>
  <c r="C77" i="11" s="1"/>
  <c r="D77" i="11"/>
  <c r="E79" i="15"/>
  <c r="F79" i="15" s="1"/>
  <c r="B79" i="16"/>
  <c r="E78" i="11" s="1"/>
  <c r="C79" i="16"/>
  <c r="F78" i="11" s="1"/>
  <c r="D79" i="16"/>
  <c r="I78" i="11" s="1"/>
  <c r="E79" i="16"/>
  <c r="J78" i="11" s="1"/>
  <c r="M80" i="5"/>
  <c r="P78" i="5"/>
  <c r="Q77" i="5"/>
  <c r="R77" i="5" s="1"/>
  <c r="L78" i="28"/>
  <c r="M78" i="28" s="1"/>
  <c r="I79" i="28"/>
  <c r="K78" i="28"/>
  <c r="F81" i="5"/>
  <c r="J80" i="5"/>
  <c r="K80" i="5" s="1"/>
  <c r="D62" i="15"/>
  <c r="J61" i="15"/>
  <c r="P61" i="15" s="1"/>
  <c r="N81" i="15"/>
  <c r="I80" i="16"/>
  <c r="N80" i="16" s="1"/>
  <c r="N80" i="5"/>
  <c r="M80" i="15"/>
  <c r="K80" i="15"/>
  <c r="D89" i="21"/>
  <c r="E89" i="21" s="1"/>
  <c r="D87" i="17"/>
  <c r="E87" i="17" s="1"/>
  <c r="AW80" i="22"/>
  <c r="AX80" i="22" s="1"/>
  <c r="G80" i="14"/>
  <c r="H80" i="14"/>
  <c r="F80" i="14"/>
  <c r="I80" i="14"/>
  <c r="E80" i="14"/>
  <c r="J80" i="14"/>
  <c r="B81" i="12"/>
  <c r="C81" i="12" s="1"/>
  <c r="L81" i="5" s="1"/>
  <c r="B81" i="14"/>
  <c r="C81" i="14" s="1"/>
  <c r="B81" i="13"/>
  <c r="C81" i="13" s="1"/>
  <c r="E81" i="13" s="1"/>
  <c r="F81" i="13" s="1"/>
  <c r="B81" i="1"/>
  <c r="D81" i="1" s="1"/>
  <c r="B82" i="4"/>
  <c r="I83" i="4"/>
  <c r="T99" i="26"/>
  <c r="S99" i="26"/>
  <c r="P100" i="26"/>
  <c r="N100" i="26"/>
  <c r="Q100" i="26" s="1"/>
  <c r="M101" i="26"/>
  <c r="O100" i="26"/>
  <c r="R100" i="26" s="1"/>
  <c r="I126" i="33" l="1"/>
  <c r="B125" i="33"/>
  <c r="O80" i="15"/>
  <c r="H81" i="28"/>
  <c r="AO81" i="29"/>
  <c r="Y81" i="25"/>
  <c r="Z81" i="25" s="1"/>
  <c r="AP80" i="29"/>
  <c r="AQ79" i="29"/>
  <c r="AB79" i="9" s="1"/>
  <c r="AR79" i="29"/>
  <c r="AC79" i="9" s="1"/>
  <c r="AD2139" i="25"/>
  <c r="AE124" i="25"/>
  <c r="AG124" i="25" s="1"/>
  <c r="AF124" i="25"/>
  <c r="AA78" i="9"/>
  <c r="Z79" i="9"/>
  <c r="W79" i="9"/>
  <c r="X78" i="9"/>
  <c r="B78" i="11"/>
  <c r="C78" i="11" s="1"/>
  <c r="D78" i="11"/>
  <c r="E80" i="15"/>
  <c r="F80" i="15" s="1"/>
  <c r="B80" i="16"/>
  <c r="E79" i="11" s="1"/>
  <c r="C80" i="16"/>
  <c r="F79" i="11" s="1"/>
  <c r="E80" i="16"/>
  <c r="J79" i="11" s="1"/>
  <c r="D80" i="16"/>
  <c r="I79" i="11" s="1"/>
  <c r="I80" i="28"/>
  <c r="L79" i="28"/>
  <c r="M79" i="28" s="1"/>
  <c r="K79" i="28"/>
  <c r="P79" i="5"/>
  <c r="Q78" i="5"/>
  <c r="R78" i="5" s="1"/>
  <c r="M81" i="5"/>
  <c r="M102" i="26"/>
  <c r="O101" i="26"/>
  <c r="R101" i="26" s="1"/>
  <c r="P101" i="26"/>
  <c r="N101" i="26"/>
  <c r="Q101" i="26" s="1"/>
  <c r="T100" i="26"/>
  <c r="S100" i="26"/>
  <c r="I84" i="4"/>
  <c r="B83" i="4"/>
  <c r="B82" i="13"/>
  <c r="C82" i="13" s="1"/>
  <c r="E82" i="13" s="1"/>
  <c r="F82" i="13" s="1"/>
  <c r="B82" i="12"/>
  <c r="C82" i="12" s="1"/>
  <c r="L82" i="5" s="1"/>
  <c r="B82" i="14"/>
  <c r="C82" i="14" s="1"/>
  <c r="B82" i="1"/>
  <c r="D82" i="1" s="1"/>
  <c r="I81" i="16"/>
  <c r="N81" i="16" s="1"/>
  <c r="N81" i="5"/>
  <c r="M81" i="15"/>
  <c r="K81" i="15"/>
  <c r="D88" i="17"/>
  <c r="E88" i="17" s="1"/>
  <c r="D90" i="21"/>
  <c r="E90" i="21" s="1"/>
  <c r="AW81" i="22"/>
  <c r="AX81" i="22" s="1"/>
  <c r="F81" i="14"/>
  <c r="H81" i="14"/>
  <c r="E81" i="14"/>
  <c r="I81" i="14"/>
  <c r="J81" i="14"/>
  <c r="Z23" i="14" s="1"/>
  <c r="G81" i="14"/>
  <c r="N82" i="15"/>
  <c r="D63" i="15"/>
  <c r="J62" i="15"/>
  <c r="P62" i="15" s="1"/>
  <c r="J81" i="5"/>
  <c r="K81" i="5" s="1"/>
  <c r="F82" i="5"/>
  <c r="I127" i="33" l="1"/>
  <c r="B126" i="33"/>
  <c r="O81" i="15"/>
  <c r="AP81" i="29"/>
  <c r="AQ80" i="29"/>
  <c r="AB80" i="9" s="1"/>
  <c r="AR80" i="29"/>
  <c r="AC80" i="9" s="1"/>
  <c r="H82" i="28"/>
  <c r="AO82" i="29"/>
  <c r="Y82" i="25"/>
  <c r="Z82" i="25" s="1"/>
  <c r="AD2140" i="25"/>
  <c r="AE125" i="25"/>
  <c r="AG125" i="25" s="1"/>
  <c r="AF125" i="25"/>
  <c r="X79" i="9"/>
  <c r="W80" i="9"/>
  <c r="AA79" i="9"/>
  <c r="Z80" i="9"/>
  <c r="D79" i="11"/>
  <c r="B79" i="11"/>
  <c r="C79" i="11" s="1"/>
  <c r="E81" i="15"/>
  <c r="F81" i="15" s="1"/>
  <c r="B81" i="16"/>
  <c r="E80" i="11" s="1"/>
  <c r="C81" i="16"/>
  <c r="F80" i="11" s="1"/>
  <c r="D81" i="16"/>
  <c r="I80" i="11" s="1"/>
  <c r="E81" i="16"/>
  <c r="J80" i="11" s="1"/>
  <c r="P80" i="5"/>
  <c r="Q79" i="5"/>
  <c r="R79" i="5" s="1"/>
  <c r="M82" i="5"/>
  <c r="I81" i="28"/>
  <c r="L80" i="28"/>
  <c r="M80" i="28" s="1"/>
  <c r="K80" i="28"/>
  <c r="J82" i="5"/>
  <c r="K82" i="5" s="1"/>
  <c r="F83" i="5"/>
  <c r="D64" i="15"/>
  <c r="J63" i="15"/>
  <c r="P63" i="15" s="1"/>
  <c r="N83" i="15"/>
  <c r="I82" i="16"/>
  <c r="N82" i="16" s="1"/>
  <c r="M82" i="15"/>
  <c r="N82" i="5"/>
  <c r="K82" i="15"/>
  <c r="D89" i="17"/>
  <c r="E89" i="17" s="1"/>
  <c r="D91" i="21"/>
  <c r="E91" i="21" s="1"/>
  <c r="AW82" i="22"/>
  <c r="AX82" i="22" s="1"/>
  <c r="E82" i="14"/>
  <c r="H82" i="14"/>
  <c r="G82" i="14"/>
  <c r="F82" i="14"/>
  <c r="J82" i="14"/>
  <c r="I82" i="14"/>
  <c r="B83" i="14"/>
  <c r="C83" i="14" s="1"/>
  <c r="B83" i="12"/>
  <c r="C83" i="12" s="1"/>
  <c r="L83" i="5" s="1"/>
  <c r="B83" i="13"/>
  <c r="C83" i="13" s="1"/>
  <c r="E83" i="13" s="1"/>
  <c r="F83" i="13" s="1"/>
  <c r="B83" i="1"/>
  <c r="D83" i="1" s="1"/>
  <c r="B84" i="4"/>
  <c r="I85" i="4"/>
  <c r="T101" i="26"/>
  <c r="S101" i="26"/>
  <c r="P102" i="26"/>
  <c r="O102" i="26"/>
  <c r="R102" i="26" s="1"/>
  <c r="N102" i="26"/>
  <c r="Q102" i="26" s="1"/>
  <c r="I128" i="33" l="1"/>
  <c r="B127" i="33"/>
  <c r="O82" i="15"/>
  <c r="H83" i="28"/>
  <c r="AO83" i="29"/>
  <c r="Y83" i="25"/>
  <c r="Z83" i="25" s="1"/>
  <c r="AP82" i="29"/>
  <c r="AQ81" i="29"/>
  <c r="AB81" i="9" s="1"/>
  <c r="AR81" i="29"/>
  <c r="AC81" i="9" s="1"/>
  <c r="AD2141" i="25"/>
  <c r="AE126" i="25"/>
  <c r="AG126" i="25" s="1"/>
  <c r="AF126" i="25"/>
  <c r="Z81" i="9"/>
  <c r="AA80" i="9"/>
  <c r="W81" i="9"/>
  <c r="X80" i="9"/>
  <c r="D80" i="11"/>
  <c r="B80" i="11"/>
  <c r="C80" i="11" s="1"/>
  <c r="E82" i="15"/>
  <c r="F82" i="15" s="1"/>
  <c r="B82" i="16"/>
  <c r="E81" i="11" s="1"/>
  <c r="D82" i="16"/>
  <c r="I81" i="11" s="1"/>
  <c r="C82" i="16"/>
  <c r="F81" i="11" s="1"/>
  <c r="E82" i="16"/>
  <c r="J81" i="11" s="1"/>
  <c r="M83" i="5"/>
  <c r="I82" i="28"/>
  <c r="L81" i="28"/>
  <c r="M81" i="28" s="1"/>
  <c r="K81" i="28"/>
  <c r="P81" i="5"/>
  <c r="Q80" i="5"/>
  <c r="R80" i="5" s="1"/>
  <c r="AI5" i="11"/>
  <c r="S102" i="26"/>
  <c r="T102" i="26"/>
  <c r="I86" i="4"/>
  <c r="B85" i="4"/>
  <c r="B84" i="14"/>
  <c r="C84" i="14" s="1"/>
  <c r="B84" i="13"/>
  <c r="C84" i="13" s="1"/>
  <c r="E84" i="13" s="1"/>
  <c r="F84" i="13" s="1"/>
  <c r="B84" i="12"/>
  <c r="C84" i="12" s="1"/>
  <c r="L84" i="5" s="1"/>
  <c r="B84" i="1"/>
  <c r="D84" i="1" s="1"/>
  <c r="N83" i="5"/>
  <c r="K83" i="15"/>
  <c r="I83" i="16"/>
  <c r="N83" i="16" s="1"/>
  <c r="M83" i="15"/>
  <c r="D92" i="21"/>
  <c r="E92" i="21" s="1"/>
  <c r="D90" i="17"/>
  <c r="E90" i="17" s="1"/>
  <c r="AW83" i="22"/>
  <c r="AX83" i="22" s="1"/>
  <c r="H83" i="14"/>
  <c r="I83" i="14"/>
  <c r="G83" i="14"/>
  <c r="F83" i="14"/>
  <c r="E83" i="14"/>
  <c r="J83" i="14"/>
  <c r="N84" i="15"/>
  <c r="D65" i="15"/>
  <c r="J64" i="15"/>
  <c r="P64" i="15" s="1"/>
  <c r="F84" i="5"/>
  <c r="J83" i="5"/>
  <c r="K83" i="5" s="1"/>
  <c r="I129" i="33" l="1"/>
  <c r="B128" i="33"/>
  <c r="H84" i="28"/>
  <c r="AO84" i="29"/>
  <c r="Y84" i="25"/>
  <c r="Z84" i="25" s="1"/>
  <c r="AP83" i="29"/>
  <c r="AQ82" i="29"/>
  <c r="AB82" i="9" s="1"/>
  <c r="AR82" i="29"/>
  <c r="AC82" i="9" s="1"/>
  <c r="O83" i="15"/>
  <c r="AD2142" i="25"/>
  <c r="AE127" i="25"/>
  <c r="AG127" i="25" s="1"/>
  <c r="AF127" i="25"/>
  <c r="W82" i="9"/>
  <c r="X81" i="9"/>
  <c r="Z82" i="9"/>
  <c r="AA81" i="9"/>
  <c r="D81" i="11"/>
  <c r="B81" i="11"/>
  <c r="C81" i="11" s="1"/>
  <c r="E83" i="15"/>
  <c r="F83" i="15" s="1"/>
  <c r="B83" i="16"/>
  <c r="E82" i="11" s="1"/>
  <c r="C83" i="16"/>
  <c r="F82" i="11" s="1"/>
  <c r="D83" i="16"/>
  <c r="I82" i="11" s="1"/>
  <c r="E83" i="16"/>
  <c r="J82" i="11" s="1"/>
  <c r="M84" i="5"/>
  <c r="P82" i="5"/>
  <c r="Q81" i="5"/>
  <c r="R81" i="5" s="1"/>
  <c r="I83" i="28"/>
  <c r="L82" i="28"/>
  <c r="M82" i="28" s="1"/>
  <c r="K82" i="28"/>
  <c r="F85" i="5"/>
  <c r="J84" i="5"/>
  <c r="K84" i="5" s="1"/>
  <c r="D66" i="15"/>
  <c r="J65" i="15"/>
  <c r="P65" i="15" s="1"/>
  <c r="N85" i="15"/>
  <c r="K84" i="15"/>
  <c r="N84" i="5"/>
  <c r="I84" i="16"/>
  <c r="N84" i="16" s="1"/>
  <c r="M84" i="15"/>
  <c r="D93" i="21"/>
  <c r="E93" i="21" s="1"/>
  <c r="D91" i="17"/>
  <c r="E91" i="17" s="1"/>
  <c r="AW84" i="22"/>
  <c r="AX84" i="22" s="1"/>
  <c r="H84" i="14"/>
  <c r="J84" i="14"/>
  <c r="I84" i="14"/>
  <c r="G84" i="14"/>
  <c r="F84" i="14"/>
  <c r="E84" i="14"/>
  <c r="B85" i="14"/>
  <c r="C85" i="14" s="1"/>
  <c r="B85" i="12"/>
  <c r="C85" i="12" s="1"/>
  <c r="L85" i="5" s="1"/>
  <c r="B85" i="13"/>
  <c r="C85" i="13" s="1"/>
  <c r="E85" i="13" s="1"/>
  <c r="F85" i="13" s="1"/>
  <c r="B85" i="1"/>
  <c r="D85" i="1" s="1"/>
  <c r="B86" i="4"/>
  <c r="I87" i="4"/>
  <c r="I130" i="33" l="1"/>
  <c r="B129" i="33"/>
  <c r="O84" i="15"/>
  <c r="H85" i="28"/>
  <c r="AO85" i="29"/>
  <c r="Y85" i="25"/>
  <c r="Z85" i="25" s="1"/>
  <c r="AP84" i="29"/>
  <c r="AQ83" i="29"/>
  <c r="AB83" i="9" s="1"/>
  <c r="AR83" i="29"/>
  <c r="AC83" i="9" s="1"/>
  <c r="AD2143" i="25"/>
  <c r="AF128" i="25"/>
  <c r="AE128" i="25"/>
  <c r="AG128" i="25" s="1"/>
  <c r="AA82" i="9"/>
  <c r="Z83" i="9"/>
  <c r="X82" i="9"/>
  <c r="W83" i="9"/>
  <c r="B82" i="11"/>
  <c r="C82" i="11" s="1"/>
  <c r="D82" i="11"/>
  <c r="E84" i="15"/>
  <c r="F84" i="15" s="1"/>
  <c r="B84" i="16"/>
  <c r="E83" i="11" s="1"/>
  <c r="C84" i="16"/>
  <c r="F83" i="11" s="1"/>
  <c r="D84" i="16"/>
  <c r="I83" i="11" s="1"/>
  <c r="E84" i="16"/>
  <c r="J83" i="11" s="1"/>
  <c r="M85" i="5"/>
  <c r="I84" i="28"/>
  <c r="L83" i="28"/>
  <c r="M83" i="28" s="1"/>
  <c r="K83" i="28"/>
  <c r="P83" i="5"/>
  <c r="Q82" i="5"/>
  <c r="R82" i="5" s="1"/>
  <c r="I88" i="4"/>
  <c r="B87" i="4"/>
  <c r="B86" i="14"/>
  <c r="C86" i="14" s="1"/>
  <c r="B86" i="13"/>
  <c r="C86" i="13" s="1"/>
  <c r="E86" i="13" s="1"/>
  <c r="F86" i="13" s="1"/>
  <c r="B86" i="12"/>
  <c r="C86" i="12" s="1"/>
  <c r="L86" i="5" s="1"/>
  <c r="B86" i="1"/>
  <c r="D86" i="1" s="1"/>
  <c r="M85" i="15"/>
  <c r="K85" i="15"/>
  <c r="N85" i="5"/>
  <c r="I85" i="16"/>
  <c r="N85" i="16" s="1"/>
  <c r="D92" i="17"/>
  <c r="E92" i="17" s="1"/>
  <c r="D94" i="21"/>
  <c r="E94" i="21" s="1"/>
  <c r="AW85" i="22"/>
  <c r="AX85" i="22" s="1"/>
  <c r="J85" i="14"/>
  <c r="H85" i="14"/>
  <c r="I85" i="14"/>
  <c r="E85" i="14"/>
  <c r="G85" i="14"/>
  <c r="F85" i="14"/>
  <c r="N86" i="15"/>
  <c r="J66" i="15"/>
  <c r="P66" i="15" s="1"/>
  <c r="D67" i="15"/>
  <c r="J85" i="5"/>
  <c r="K85" i="5" s="1"/>
  <c r="F86" i="5"/>
  <c r="I131" i="33" l="1"/>
  <c r="B130" i="33"/>
  <c r="O85" i="15"/>
  <c r="H86" i="28"/>
  <c r="AO86" i="29"/>
  <c r="Y86" i="25"/>
  <c r="Z86" i="25" s="1"/>
  <c r="AP85" i="29"/>
  <c r="AQ84" i="29"/>
  <c r="AB84" i="9" s="1"/>
  <c r="AR84" i="29"/>
  <c r="AC84" i="9" s="1"/>
  <c r="AD2144" i="25"/>
  <c r="AF129" i="25"/>
  <c r="AE129" i="25"/>
  <c r="AG129" i="25" s="1"/>
  <c r="AA83" i="9"/>
  <c r="Z84" i="9"/>
  <c r="W84" i="9"/>
  <c r="X83" i="9"/>
  <c r="B83" i="11"/>
  <c r="C83" i="11" s="1"/>
  <c r="D83" i="11"/>
  <c r="E85" i="15"/>
  <c r="F85" i="15" s="1"/>
  <c r="B85" i="16"/>
  <c r="E84" i="11" s="1"/>
  <c r="C85" i="16"/>
  <c r="F84" i="11" s="1"/>
  <c r="D85" i="16"/>
  <c r="I84" i="11" s="1"/>
  <c r="E85" i="16"/>
  <c r="J84" i="11" s="1"/>
  <c r="M86" i="5"/>
  <c r="I85" i="28"/>
  <c r="L84" i="28"/>
  <c r="M84" i="28" s="1"/>
  <c r="K84" i="28"/>
  <c r="P84" i="5"/>
  <c r="Q83" i="5"/>
  <c r="R83" i="5" s="1"/>
  <c r="J86" i="5"/>
  <c r="K86" i="5" s="1"/>
  <c r="F87" i="5"/>
  <c r="D68" i="15"/>
  <c r="J67" i="15"/>
  <c r="P67" i="15" s="1"/>
  <c r="N87" i="15"/>
  <c r="I86" i="16"/>
  <c r="N86" i="16" s="1"/>
  <c r="M86" i="15"/>
  <c r="K86" i="15"/>
  <c r="N86" i="5"/>
  <c r="D93" i="17"/>
  <c r="E93" i="17" s="1"/>
  <c r="D95" i="21"/>
  <c r="E95" i="21" s="1"/>
  <c r="AW86" i="22"/>
  <c r="AX86" i="22" s="1"/>
  <c r="I86" i="14"/>
  <c r="H86" i="14"/>
  <c r="E86" i="14"/>
  <c r="J86" i="14"/>
  <c r="Z24" i="14" s="1"/>
  <c r="G86" i="14"/>
  <c r="F86" i="14"/>
  <c r="B87" i="14"/>
  <c r="C87" i="14" s="1"/>
  <c r="B87" i="12"/>
  <c r="C87" i="12" s="1"/>
  <c r="L87" i="5" s="1"/>
  <c r="B87" i="13"/>
  <c r="C87" i="13" s="1"/>
  <c r="E87" i="13" s="1"/>
  <c r="F87" i="13" s="1"/>
  <c r="B87" i="1"/>
  <c r="D87" i="1" s="1"/>
  <c r="B88" i="4"/>
  <c r="I89" i="4"/>
  <c r="O86" i="15" l="1"/>
  <c r="I132" i="33"/>
  <c r="B131" i="33"/>
  <c r="H87" i="28"/>
  <c r="AO87" i="29"/>
  <c r="Y87" i="25"/>
  <c r="Z87" i="25" s="1"/>
  <c r="AP86" i="29"/>
  <c r="AQ85" i="29"/>
  <c r="AB85" i="9" s="1"/>
  <c r="AR85" i="29"/>
  <c r="AC85" i="9" s="1"/>
  <c r="AD2145" i="25"/>
  <c r="AE130" i="25"/>
  <c r="AG130" i="25" s="1"/>
  <c r="AF130" i="25"/>
  <c r="Z85" i="9"/>
  <c r="AA84" i="9"/>
  <c r="W85" i="9"/>
  <c r="X84" i="9"/>
  <c r="D84" i="11"/>
  <c r="B84" i="11"/>
  <c r="C84" i="11" s="1"/>
  <c r="E86" i="15"/>
  <c r="F86" i="15" s="1"/>
  <c r="B86" i="16"/>
  <c r="E85" i="11" s="1"/>
  <c r="C86" i="16"/>
  <c r="F85" i="11" s="1"/>
  <c r="E86" i="16"/>
  <c r="J85" i="11" s="1"/>
  <c r="D86" i="16"/>
  <c r="I85" i="11" s="1"/>
  <c r="M87" i="5"/>
  <c r="P85" i="5"/>
  <c r="Q84" i="5"/>
  <c r="R84" i="5" s="1"/>
  <c r="I86" i="28"/>
  <c r="L85" i="28"/>
  <c r="M85" i="28" s="1"/>
  <c r="K85" i="28"/>
  <c r="I90" i="4"/>
  <c r="B89" i="4"/>
  <c r="B88" i="13"/>
  <c r="C88" i="13" s="1"/>
  <c r="E88" i="13" s="1"/>
  <c r="F88" i="13" s="1"/>
  <c r="B88" i="14"/>
  <c r="C88" i="14" s="1"/>
  <c r="B88" i="12"/>
  <c r="C88" i="12" s="1"/>
  <c r="L88" i="5" s="1"/>
  <c r="B88" i="1"/>
  <c r="D88" i="1" s="1"/>
  <c r="N87" i="5"/>
  <c r="I87" i="16"/>
  <c r="N87" i="16" s="1"/>
  <c r="M87" i="15"/>
  <c r="K87" i="15"/>
  <c r="D94" i="17"/>
  <c r="E94" i="17" s="1"/>
  <c r="D96" i="21"/>
  <c r="E96" i="21" s="1"/>
  <c r="AW87" i="22"/>
  <c r="AX87" i="22" s="1"/>
  <c r="H87" i="14"/>
  <c r="I87" i="14"/>
  <c r="F87" i="14"/>
  <c r="G87" i="14"/>
  <c r="E87" i="14"/>
  <c r="J87" i="14"/>
  <c r="N88" i="15"/>
  <c r="D69" i="15"/>
  <c r="J68" i="15"/>
  <c r="P68" i="15" s="1"/>
  <c r="F88" i="5"/>
  <c r="J87" i="5"/>
  <c r="K87" i="5" s="1"/>
  <c r="I133" i="33" l="1"/>
  <c r="B132" i="33"/>
  <c r="O87" i="15"/>
  <c r="H88" i="28"/>
  <c r="AO88" i="29"/>
  <c r="Y88" i="25"/>
  <c r="Z88" i="25" s="1"/>
  <c r="AP87" i="29"/>
  <c r="AQ86" i="29"/>
  <c r="AB86" i="9" s="1"/>
  <c r="AR86" i="29"/>
  <c r="AC86" i="9" s="1"/>
  <c r="AD2146" i="25"/>
  <c r="AE131" i="25"/>
  <c r="AG131" i="25" s="1"/>
  <c r="AF131" i="25"/>
  <c r="W86" i="9"/>
  <c r="X85" i="9"/>
  <c r="Z86" i="9"/>
  <c r="AA85" i="9"/>
  <c r="D85" i="11"/>
  <c r="B85" i="11"/>
  <c r="C85" i="11" s="1"/>
  <c r="E87" i="15"/>
  <c r="F87" i="15" s="1"/>
  <c r="B87" i="16"/>
  <c r="E86" i="11" s="1"/>
  <c r="C87" i="16"/>
  <c r="F86" i="11" s="1"/>
  <c r="D87" i="16"/>
  <c r="I86" i="11" s="1"/>
  <c r="E87" i="16"/>
  <c r="J86" i="11" s="1"/>
  <c r="M88" i="5"/>
  <c r="L86" i="28"/>
  <c r="M86" i="28" s="1"/>
  <c r="I87" i="28"/>
  <c r="K86" i="28"/>
  <c r="P86" i="5"/>
  <c r="Q85" i="5"/>
  <c r="R85" i="5" s="1"/>
  <c r="F89" i="5"/>
  <c r="J88" i="5"/>
  <c r="K88" i="5" s="1"/>
  <c r="D70" i="15"/>
  <c r="J69" i="15"/>
  <c r="P69" i="15" s="1"/>
  <c r="N89" i="15"/>
  <c r="I88" i="16"/>
  <c r="N88" i="16" s="1"/>
  <c r="N88" i="5"/>
  <c r="M88" i="15"/>
  <c r="K88" i="15"/>
  <c r="D97" i="21"/>
  <c r="E97" i="21" s="1"/>
  <c r="D95" i="17"/>
  <c r="E95" i="17" s="1"/>
  <c r="AW88" i="22"/>
  <c r="AX88" i="22" s="1"/>
  <c r="G88" i="14"/>
  <c r="I88" i="14"/>
  <c r="E88" i="14"/>
  <c r="H88" i="14"/>
  <c r="F88" i="14"/>
  <c r="J88" i="14"/>
  <c r="B89" i="12"/>
  <c r="C89" i="12" s="1"/>
  <c r="L89" i="5" s="1"/>
  <c r="B89" i="13"/>
  <c r="C89" i="13" s="1"/>
  <c r="E89" i="13" s="1"/>
  <c r="F89" i="13" s="1"/>
  <c r="B89" i="14"/>
  <c r="C89" i="14" s="1"/>
  <c r="B89" i="1"/>
  <c r="D89" i="1" s="1"/>
  <c r="B90" i="4"/>
  <c r="I91" i="4"/>
  <c r="I134" i="33" l="1"/>
  <c r="B133" i="33"/>
  <c r="O88" i="15"/>
  <c r="AP88" i="29"/>
  <c r="AQ87" i="29"/>
  <c r="AB87" i="9" s="1"/>
  <c r="AR87" i="29"/>
  <c r="AC87" i="9" s="1"/>
  <c r="H89" i="28"/>
  <c r="AO89" i="29"/>
  <c r="Y89" i="25"/>
  <c r="Z89" i="25" s="1"/>
  <c r="AD2147" i="25"/>
  <c r="AE132" i="25"/>
  <c r="AG132" i="25" s="1"/>
  <c r="AF132" i="25"/>
  <c r="AA86" i="9"/>
  <c r="Z87" i="9"/>
  <c r="X86" i="9"/>
  <c r="W87" i="9"/>
  <c r="B86" i="11"/>
  <c r="C86" i="11" s="1"/>
  <c r="D86" i="11"/>
  <c r="E88" i="15"/>
  <c r="F88" i="15" s="1"/>
  <c r="B88" i="16"/>
  <c r="E87" i="11" s="1"/>
  <c r="C88" i="16"/>
  <c r="F87" i="11" s="1"/>
  <c r="E88" i="16"/>
  <c r="J87" i="11" s="1"/>
  <c r="D88" i="16"/>
  <c r="I87" i="11" s="1"/>
  <c r="M89" i="5"/>
  <c r="I88" i="28"/>
  <c r="L87" i="28"/>
  <c r="M87" i="28" s="1"/>
  <c r="K87" i="28"/>
  <c r="P87" i="5"/>
  <c r="Q86" i="5"/>
  <c r="R86" i="5" s="1"/>
  <c r="I92" i="4"/>
  <c r="B91" i="4"/>
  <c r="B90" i="14"/>
  <c r="C90" i="14" s="1"/>
  <c r="B90" i="13"/>
  <c r="C90" i="13" s="1"/>
  <c r="E90" i="13" s="1"/>
  <c r="F90" i="13" s="1"/>
  <c r="B90" i="12"/>
  <c r="C90" i="12" s="1"/>
  <c r="L90" i="5" s="1"/>
  <c r="B90" i="1"/>
  <c r="D90" i="1" s="1"/>
  <c r="I89" i="16"/>
  <c r="N89" i="16" s="1"/>
  <c r="N89" i="5"/>
  <c r="M89" i="15"/>
  <c r="K89" i="15"/>
  <c r="D96" i="17"/>
  <c r="E96" i="17" s="1"/>
  <c r="D98" i="21"/>
  <c r="E98" i="21" s="1"/>
  <c r="AW89" i="22"/>
  <c r="AX89" i="22" s="1"/>
  <c r="F89" i="14"/>
  <c r="I89" i="14"/>
  <c r="G89" i="14"/>
  <c r="E89" i="14"/>
  <c r="J89" i="14"/>
  <c r="H89" i="14"/>
  <c r="N90" i="15"/>
  <c r="D71" i="15"/>
  <c r="J70" i="15"/>
  <c r="P70" i="15" s="1"/>
  <c r="J89" i="5"/>
  <c r="K89" i="5" s="1"/>
  <c r="F90" i="5"/>
  <c r="I135" i="33" l="1"/>
  <c r="B134" i="33"/>
  <c r="O89" i="15"/>
  <c r="H90" i="28"/>
  <c r="AO90" i="29"/>
  <c r="Y90" i="25"/>
  <c r="Z90" i="25" s="1"/>
  <c r="AP89" i="29"/>
  <c r="AQ88" i="29"/>
  <c r="AB88" i="9" s="1"/>
  <c r="AR88" i="29"/>
  <c r="AC88" i="9" s="1"/>
  <c r="AD2148" i="25"/>
  <c r="AE133" i="25"/>
  <c r="AG133" i="25" s="1"/>
  <c r="AF133" i="25"/>
  <c r="Z88" i="9"/>
  <c r="AA87" i="9"/>
  <c r="W88" i="9"/>
  <c r="X87" i="9"/>
  <c r="D87" i="11"/>
  <c r="B87" i="11"/>
  <c r="C87" i="11" s="1"/>
  <c r="E89" i="15"/>
  <c r="F89" i="15" s="1"/>
  <c r="B89" i="16"/>
  <c r="E88" i="11" s="1"/>
  <c r="C89" i="16"/>
  <c r="F88" i="11" s="1"/>
  <c r="D89" i="16"/>
  <c r="I88" i="11" s="1"/>
  <c r="E89" i="16"/>
  <c r="J88" i="11" s="1"/>
  <c r="M90" i="5"/>
  <c r="P88" i="5"/>
  <c r="Q87" i="5"/>
  <c r="R87" i="5" s="1"/>
  <c r="L88" i="28"/>
  <c r="M88" i="28" s="1"/>
  <c r="I89" i="28"/>
  <c r="K88" i="28"/>
  <c r="J90" i="5"/>
  <c r="K90" i="5" s="1"/>
  <c r="F91" i="5"/>
  <c r="D72" i="15"/>
  <c r="J71" i="15"/>
  <c r="P71" i="15" s="1"/>
  <c r="N91" i="15"/>
  <c r="I90" i="16"/>
  <c r="N90" i="16" s="1"/>
  <c r="M90" i="15"/>
  <c r="N90" i="5"/>
  <c r="K90" i="15"/>
  <c r="D97" i="17"/>
  <c r="E97" i="17" s="1"/>
  <c r="D99" i="21"/>
  <c r="E99" i="21" s="1"/>
  <c r="AW90" i="22"/>
  <c r="AX90" i="22" s="1"/>
  <c r="E90" i="14"/>
  <c r="I90" i="14"/>
  <c r="H90" i="14"/>
  <c r="G90" i="14"/>
  <c r="F90" i="14"/>
  <c r="J90" i="14"/>
  <c r="B91" i="14"/>
  <c r="C91" i="14" s="1"/>
  <c r="B91" i="12"/>
  <c r="C91" i="12" s="1"/>
  <c r="L91" i="5" s="1"/>
  <c r="B91" i="13"/>
  <c r="C91" i="13" s="1"/>
  <c r="E91" i="13" s="1"/>
  <c r="F91" i="13" s="1"/>
  <c r="B91" i="1"/>
  <c r="D91" i="1" s="1"/>
  <c r="B92" i="4"/>
  <c r="I93" i="4"/>
  <c r="I136" i="33" l="1"/>
  <c r="B135" i="33"/>
  <c r="AP90" i="29"/>
  <c r="AQ89" i="29"/>
  <c r="AB89" i="9" s="1"/>
  <c r="AR89" i="29"/>
  <c r="AC89" i="9" s="1"/>
  <c r="H91" i="28"/>
  <c r="AO91" i="29"/>
  <c r="Y91" i="25"/>
  <c r="Z91" i="25" s="1"/>
  <c r="O90" i="15"/>
  <c r="AD2149" i="25"/>
  <c r="AE134" i="25"/>
  <c r="AG134" i="25" s="1"/>
  <c r="AF134" i="25"/>
  <c r="W89" i="9"/>
  <c r="X88" i="9"/>
  <c r="Z89" i="9"/>
  <c r="AA88" i="9"/>
  <c r="B88" i="11"/>
  <c r="C88" i="11" s="1"/>
  <c r="D88" i="11"/>
  <c r="E90" i="15"/>
  <c r="F90" i="15" s="1"/>
  <c r="B90" i="16"/>
  <c r="E89" i="11" s="1"/>
  <c r="C90" i="16"/>
  <c r="F89" i="11" s="1"/>
  <c r="E90" i="16"/>
  <c r="J89" i="11" s="1"/>
  <c r="D90" i="16"/>
  <c r="I89" i="11" s="1"/>
  <c r="M91" i="5"/>
  <c r="P89" i="5"/>
  <c r="Q88" i="5"/>
  <c r="R88" i="5" s="1"/>
  <c r="L89" i="28"/>
  <c r="M89" i="28" s="1"/>
  <c r="I90" i="28"/>
  <c r="K89" i="28"/>
  <c r="I94" i="4"/>
  <c r="B93" i="4"/>
  <c r="B92" i="14"/>
  <c r="C92" i="14" s="1"/>
  <c r="B92" i="13"/>
  <c r="C92" i="13" s="1"/>
  <c r="E92" i="13" s="1"/>
  <c r="F92" i="13" s="1"/>
  <c r="B92" i="12"/>
  <c r="C92" i="12" s="1"/>
  <c r="L92" i="5" s="1"/>
  <c r="B92" i="1"/>
  <c r="D92" i="1" s="1"/>
  <c r="N91" i="5"/>
  <c r="K91" i="15"/>
  <c r="I91" i="16"/>
  <c r="N91" i="16" s="1"/>
  <c r="M91" i="15"/>
  <c r="D100" i="21"/>
  <c r="E100" i="21" s="1"/>
  <c r="D98" i="17"/>
  <c r="E98" i="17" s="1"/>
  <c r="AW91" i="22"/>
  <c r="AX91" i="22" s="1"/>
  <c r="I91" i="14"/>
  <c r="J91" i="14"/>
  <c r="Z25" i="14" s="1"/>
  <c r="H91" i="14"/>
  <c r="G91" i="14"/>
  <c r="F91" i="14"/>
  <c r="E91" i="14"/>
  <c r="N92" i="15"/>
  <c r="D73" i="15"/>
  <c r="J72" i="15"/>
  <c r="P72" i="15" s="1"/>
  <c r="F92" i="5"/>
  <c r="J91" i="5"/>
  <c r="K91" i="5" s="1"/>
  <c r="I137" i="33" l="1"/>
  <c r="B136" i="33"/>
  <c r="O91" i="15"/>
  <c r="H92" i="28"/>
  <c r="AO92" i="29"/>
  <c r="Y92" i="25"/>
  <c r="Z92" i="25" s="1"/>
  <c r="AP91" i="29"/>
  <c r="AQ90" i="29"/>
  <c r="AB90" i="9" s="1"/>
  <c r="AR90" i="29"/>
  <c r="AC90" i="9" s="1"/>
  <c r="AD2150" i="25"/>
  <c r="AE135" i="25"/>
  <c r="AG135" i="25" s="1"/>
  <c r="AF135" i="25"/>
  <c r="Z90" i="9"/>
  <c r="AA89" i="9"/>
  <c r="W90" i="9"/>
  <c r="X89" i="9"/>
  <c r="D89" i="11"/>
  <c r="B89" i="11"/>
  <c r="C89" i="11" s="1"/>
  <c r="E91" i="15"/>
  <c r="F91" i="15" s="1"/>
  <c r="B91" i="16"/>
  <c r="E90" i="11" s="1"/>
  <c r="C91" i="16"/>
  <c r="F90" i="11" s="1"/>
  <c r="D91" i="16"/>
  <c r="I90" i="11" s="1"/>
  <c r="E91" i="16"/>
  <c r="J90" i="11" s="1"/>
  <c r="M92" i="5"/>
  <c r="L90" i="28"/>
  <c r="M90" i="28" s="1"/>
  <c r="I91" i="28"/>
  <c r="K90" i="28"/>
  <c r="P90" i="5"/>
  <c r="Q89" i="5"/>
  <c r="R89" i="5" s="1"/>
  <c r="F93" i="5"/>
  <c r="J92" i="5"/>
  <c r="K92" i="5" s="1"/>
  <c r="D74" i="15"/>
  <c r="J73" i="15"/>
  <c r="P73" i="15" s="1"/>
  <c r="N93" i="15"/>
  <c r="K92" i="15"/>
  <c r="N92" i="5"/>
  <c r="I92" i="16"/>
  <c r="N92" i="16" s="1"/>
  <c r="M92" i="15"/>
  <c r="D101" i="21"/>
  <c r="E101" i="21" s="1"/>
  <c r="D99" i="17"/>
  <c r="E99" i="17" s="1"/>
  <c r="AW92" i="22"/>
  <c r="AX92" i="22" s="1"/>
  <c r="I92" i="14"/>
  <c r="J92" i="14"/>
  <c r="H92" i="14"/>
  <c r="E92" i="14"/>
  <c r="G92" i="14"/>
  <c r="F92" i="14"/>
  <c r="B93" i="14"/>
  <c r="C93" i="14" s="1"/>
  <c r="B93" i="12"/>
  <c r="C93" i="12" s="1"/>
  <c r="L93" i="5" s="1"/>
  <c r="B93" i="13"/>
  <c r="C93" i="13" s="1"/>
  <c r="E93" i="13" s="1"/>
  <c r="F93" i="13" s="1"/>
  <c r="B93" i="1"/>
  <c r="D93" i="1" s="1"/>
  <c r="B94" i="4"/>
  <c r="I95" i="4"/>
  <c r="I138" i="33" l="1"/>
  <c r="B137" i="33"/>
  <c r="O92" i="15"/>
  <c r="AP92" i="29"/>
  <c r="AQ91" i="29"/>
  <c r="AB91" i="9" s="1"/>
  <c r="AR91" i="29"/>
  <c r="AC91" i="9" s="1"/>
  <c r="H93" i="28"/>
  <c r="AO93" i="29"/>
  <c r="Y93" i="25"/>
  <c r="Z93" i="25" s="1"/>
  <c r="AD2151" i="25"/>
  <c r="AE136" i="25"/>
  <c r="AG136" i="25" s="1"/>
  <c r="AF136" i="25"/>
  <c r="X90" i="9"/>
  <c r="W91" i="9"/>
  <c r="AA90" i="9"/>
  <c r="Z91" i="9"/>
  <c r="B90" i="11"/>
  <c r="C90" i="11" s="1"/>
  <c r="D90" i="11"/>
  <c r="E92" i="15"/>
  <c r="F92" i="15" s="1"/>
  <c r="B92" i="16"/>
  <c r="E91" i="11" s="1"/>
  <c r="D92" i="16"/>
  <c r="I91" i="11" s="1"/>
  <c r="C92" i="16"/>
  <c r="F91" i="11" s="1"/>
  <c r="E92" i="16"/>
  <c r="J91" i="11" s="1"/>
  <c r="M93" i="5"/>
  <c r="I92" i="28"/>
  <c r="L91" i="28"/>
  <c r="M91" i="28" s="1"/>
  <c r="K91" i="28"/>
  <c r="P91" i="5"/>
  <c r="Q90" i="5"/>
  <c r="R90" i="5" s="1"/>
  <c r="I96" i="4"/>
  <c r="B95" i="4"/>
  <c r="B94" i="13"/>
  <c r="C94" i="13" s="1"/>
  <c r="E94" i="13" s="1"/>
  <c r="F94" i="13" s="1"/>
  <c r="B94" i="14"/>
  <c r="C94" i="14" s="1"/>
  <c r="B94" i="12"/>
  <c r="C94" i="12" s="1"/>
  <c r="L94" i="5" s="1"/>
  <c r="B94" i="1"/>
  <c r="D94" i="1" s="1"/>
  <c r="M93" i="15"/>
  <c r="K93" i="15"/>
  <c r="N93" i="5"/>
  <c r="I93" i="16"/>
  <c r="N93" i="16" s="1"/>
  <c r="D100" i="17"/>
  <c r="E100" i="17" s="1"/>
  <c r="D102" i="21"/>
  <c r="E102" i="21" s="1"/>
  <c r="AW93" i="22"/>
  <c r="AX93" i="22" s="1"/>
  <c r="J93" i="14"/>
  <c r="E93" i="14"/>
  <c r="I93" i="14"/>
  <c r="F93" i="14"/>
  <c r="H93" i="14"/>
  <c r="G93" i="14"/>
  <c r="N94" i="15"/>
  <c r="J74" i="15"/>
  <c r="P74" i="15" s="1"/>
  <c r="D75" i="15"/>
  <c r="J93" i="5"/>
  <c r="K93" i="5" s="1"/>
  <c r="F94" i="5"/>
  <c r="I139" i="33" l="1"/>
  <c r="B138" i="33"/>
  <c r="O93" i="15"/>
  <c r="AP93" i="29"/>
  <c r="AQ92" i="29"/>
  <c r="AB92" i="9" s="1"/>
  <c r="AR92" i="29"/>
  <c r="AC92" i="9" s="1"/>
  <c r="H94" i="28"/>
  <c r="AO94" i="29"/>
  <c r="Y94" i="25"/>
  <c r="Z94" i="25" s="1"/>
  <c r="AD2152" i="25"/>
  <c r="AF137" i="25"/>
  <c r="AE137" i="25"/>
  <c r="AG137" i="25" s="1"/>
  <c r="AA91" i="9"/>
  <c r="Z92" i="9"/>
  <c r="W92" i="9"/>
  <c r="X91" i="9"/>
  <c r="D91" i="11"/>
  <c r="B91" i="11"/>
  <c r="C91" i="11" s="1"/>
  <c r="E93" i="15"/>
  <c r="F93" i="15" s="1"/>
  <c r="B93" i="16"/>
  <c r="E92" i="11" s="1"/>
  <c r="C93" i="16"/>
  <c r="F92" i="11" s="1"/>
  <c r="D93" i="16"/>
  <c r="I92" i="11" s="1"/>
  <c r="E93" i="16"/>
  <c r="J92" i="11" s="1"/>
  <c r="P92" i="5"/>
  <c r="Q91" i="5"/>
  <c r="R91" i="5" s="1"/>
  <c r="M94" i="5"/>
  <c r="L92" i="28"/>
  <c r="M92" i="28" s="1"/>
  <c r="I93" i="28"/>
  <c r="K92" i="28"/>
  <c r="J94" i="5"/>
  <c r="K94" i="5" s="1"/>
  <c r="F95" i="5"/>
  <c r="D76" i="15"/>
  <c r="J75" i="15"/>
  <c r="P75" i="15" s="1"/>
  <c r="N95" i="15"/>
  <c r="I94" i="16"/>
  <c r="N94" i="16" s="1"/>
  <c r="M94" i="15"/>
  <c r="K94" i="15"/>
  <c r="N94" i="5"/>
  <c r="D101" i="17"/>
  <c r="E101" i="17" s="1"/>
  <c r="D103" i="21"/>
  <c r="E103" i="21" s="1"/>
  <c r="AW94" i="22"/>
  <c r="AX94" i="22" s="1"/>
  <c r="I94" i="14"/>
  <c r="E94" i="14"/>
  <c r="J94" i="14"/>
  <c r="F94" i="14"/>
  <c r="H94" i="14"/>
  <c r="G94" i="14"/>
  <c r="B95" i="14"/>
  <c r="C95" i="14" s="1"/>
  <c r="B95" i="12"/>
  <c r="C95" i="12" s="1"/>
  <c r="L95" i="5" s="1"/>
  <c r="B95" i="13"/>
  <c r="C95" i="13" s="1"/>
  <c r="E95" i="13" s="1"/>
  <c r="F95" i="13" s="1"/>
  <c r="B95" i="1"/>
  <c r="D95" i="1" s="1"/>
  <c r="B96" i="4"/>
  <c r="I97" i="4"/>
  <c r="I140" i="33" l="1"/>
  <c r="B139" i="33"/>
  <c r="H95" i="28"/>
  <c r="AO95" i="29"/>
  <c r="Y95" i="25"/>
  <c r="Z95" i="25" s="1"/>
  <c r="O94" i="15"/>
  <c r="AP94" i="29"/>
  <c r="AQ93" i="29"/>
  <c r="AB93" i="9" s="1"/>
  <c r="AR93" i="29"/>
  <c r="AC93" i="9" s="1"/>
  <c r="AD2153" i="25"/>
  <c r="AE138" i="25"/>
  <c r="AG138" i="25" s="1"/>
  <c r="AF138" i="25"/>
  <c r="Z93" i="9"/>
  <c r="AA92" i="9"/>
  <c r="W93" i="9"/>
  <c r="X92" i="9"/>
  <c r="D92" i="11"/>
  <c r="B92" i="11"/>
  <c r="C92" i="11" s="1"/>
  <c r="E94" i="15"/>
  <c r="F94" i="15" s="1"/>
  <c r="B94" i="16"/>
  <c r="E93" i="11" s="1"/>
  <c r="C94" i="16"/>
  <c r="F93" i="11" s="1"/>
  <c r="D94" i="16"/>
  <c r="I93" i="11" s="1"/>
  <c r="E94" i="16"/>
  <c r="J93" i="11" s="1"/>
  <c r="M95" i="5"/>
  <c r="P93" i="5"/>
  <c r="Q92" i="5"/>
  <c r="R92" i="5" s="1"/>
  <c r="I94" i="28"/>
  <c r="L93" i="28"/>
  <c r="M93" i="28" s="1"/>
  <c r="K93" i="28"/>
  <c r="I98" i="4"/>
  <c r="B97" i="4"/>
  <c r="B96" i="13"/>
  <c r="C96" i="13" s="1"/>
  <c r="E96" i="13" s="1"/>
  <c r="F96" i="13" s="1"/>
  <c r="B96" i="14"/>
  <c r="C96" i="14" s="1"/>
  <c r="B96" i="12"/>
  <c r="C96" i="12" s="1"/>
  <c r="L96" i="5" s="1"/>
  <c r="B96" i="1"/>
  <c r="D96" i="1" s="1"/>
  <c r="N95" i="5"/>
  <c r="I95" i="16"/>
  <c r="N95" i="16" s="1"/>
  <c r="M95" i="15"/>
  <c r="K95" i="15"/>
  <c r="D102" i="17"/>
  <c r="E102" i="17" s="1"/>
  <c r="D104" i="21"/>
  <c r="E104" i="21" s="1"/>
  <c r="AW95" i="22"/>
  <c r="AX95" i="22" s="1"/>
  <c r="H95" i="14"/>
  <c r="E95" i="14"/>
  <c r="J95" i="14"/>
  <c r="I95" i="14"/>
  <c r="G95" i="14"/>
  <c r="F95" i="14"/>
  <c r="N96" i="15"/>
  <c r="D77" i="15"/>
  <c r="J76" i="15"/>
  <c r="P76" i="15" s="1"/>
  <c r="F96" i="5"/>
  <c r="J95" i="5"/>
  <c r="K95" i="5" s="1"/>
  <c r="I141" i="33" l="1"/>
  <c r="B140" i="33"/>
  <c r="H96" i="28"/>
  <c r="AO96" i="29"/>
  <c r="Y96" i="25"/>
  <c r="Z96" i="25" s="1"/>
  <c r="AP95" i="29"/>
  <c r="AQ94" i="29"/>
  <c r="AB94" i="9" s="1"/>
  <c r="AR94" i="29"/>
  <c r="AC94" i="9" s="1"/>
  <c r="O95" i="15"/>
  <c r="AD2154" i="25"/>
  <c r="AE139" i="25"/>
  <c r="AG139" i="25" s="1"/>
  <c r="AF139" i="25"/>
  <c r="W94" i="9"/>
  <c r="X93" i="9"/>
  <c r="Z94" i="9"/>
  <c r="AA93" i="9"/>
  <c r="B93" i="11"/>
  <c r="C93" i="11" s="1"/>
  <c r="D93" i="11"/>
  <c r="E95" i="15"/>
  <c r="F95" i="15" s="1"/>
  <c r="B95" i="16"/>
  <c r="E94" i="11" s="1"/>
  <c r="C95" i="16"/>
  <c r="F94" i="11" s="1"/>
  <c r="D95" i="16"/>
  <c r="I94" i="11" s="1"/>
  <c r="E95" i="16"/>
  <c r="J94" i="11" s="1"/>
  <c r="M96" i="5"/>
  <c r="L94" i="28"/>
  <c r="M94" i="28" s="1"/>
  <c r="I95" i="28"/>
  <c r="K94" i="28"/>
  <c r="P94" i="5"/>
  <c r="Q93" i="5"/>
  <c r="R93" i="5" s="1"/>
  <c r="F97" i="5"/>
  <c r="J96" i="5"/>
  <c r="K96" i="5" s="1"/>
  <c r="D78" i="15"/>
  <c r="J77" i="15"/>
  <c r="P77" i="15" s="1"/>
  <c r="N97" i="15"/>
  <c r="I96" i="16"/>
  <c r="N96" i="16" s="1"/>
  <c r="N96" i="5"/>
  <c r="M96" i="15"/>
  <c r="K96" i="15"/>
  <c r="D105" i="21"/>
  <c r="E105" i="21" s="1"/>
  <c r="D103" i="17"/>
  <c r="E103" i="17" s="1"/>
  <c r="AW96" i="22"/>
  <c r="AX96" i="22" s="1"/>
  <c r="G96" i="14"/>
  <c r="E96" i="14"/>
  <c r="J96" i="14"/>
  <c r="Z26" i="14" s="1"/>
  <c r="I96" i="14"/>
  <c r="H96" i="14"/>
  <c r="F96" i="14"/>
  <c r="B97" i="14"/>
  <c r="C97" i="14" s="1"/>
  <c r="B97" i="12"/>
  <c r="C97" i="12" s="1"/>
  <c r="L97" i="5" s="1"/>
  <c r="B97" i="13"/>
  <c r="C97" i="13" s="1"/>
  <c r="E97" i="13" s="1"/>
  <c r="F97" i="13" s="1"/>
  <c r="B97" i="1"/>
  <c r="D97" i="1" s="1"/>
  <c r="B98" i="4"/>
  <c r="I99" i="4"/>
  <c r="I142" i="33" l="1"/>
  <c r="B141" i="33"/>
  <c r="O96" i="15"/>
  <c r="H97" i="28"/>
  <c r="AO97" i="29"/>
  <c r="Y97" i="25"/>
  <c r="Z97" i="25" s="1"/>
  <c r="AP96" i="29"/>
  <c r="AR95" i="29"/>
  <c r="AC95" i="9" s="1"/>
  <c r="AQ95" i="29"/>
  <c r="AB95" i="9" s="1"/>
  <c r="AD2155" i="25"/>
  <c r="AE140" i="25"/>
  <c r="AG140" i="25" s="1"/>
  <c r="AF140" i="25"/>
  <c r="AA94" i="9"/>
  <c r="Z95" i="9"/>
  <c r="X94" i="9"/>
  <c r="W95" i="9"/>
  <c r="B94" i="11"/>
  <c r="C94" i="11" s="1"/>
  <c r="D94" i="11"/>
  <c r="E96" i="15"/>
  <c r="F96" i="15" s="1"/>
  <c r="B96" i="16"/>
  <c r="E95" i="11" s="1"/>
  <c r="C96" i="16"/>
  <c r="F95" i="11" s="1"/>
  <c r="E96" i="16"/>
  <c r="J95" i="11" s="1"/>
  <c r="D96" i="16"/>
  <c r="I95" i="11" s="1"/>
  <c r="M97" i="5"/>
  <c r="P95" i="5"/>
  <c r="Q94" i="5"/>
  <c r="R94" i="5" s="1"/>
  <c r="I96" i="28"/>
  <c r="L95" i="28"/>
  <c r="M95" i="28" s="1"/>
  <c r="K95" i="28"/>
  <c r="I100" i="4"/>
  <c r="B99" i="4"/>
  <c r="B98" i="13"/>
  <c r="C98" i="13" s="1"/>
  <c r="E98" i="13" s="1"/>
  <c r="F98" i="13" s="1"/>
  <c r="B98" i="14"/>
  <c r="C98" i="14" s="1"/>
  <c r="B98" i="12"/>
  <c r="C98" i="12" s="1"/>
  <c r="L98" i="5" s="1"/>
  <c r="B98" i="1"/>
  <c r="D98" i="1" s="1"/>
  <c r="I97" i="16"/>
  <c r="N97" i="16" s="1"/>
  <c r="N97" i="5"/>
  <c r="M97" i="15"/>
  <c r="K97" i="15"/>
  <c r="D104" i="17"/>
  <c r="E104" i="17" s="1"/>
  <c r="D106" i="21"/>
  <c r="E106" i="21" s="1"/>
  <c r="AW97" i="22"/>
  <c r="AX97" i="22" s="1"/>
  <c r="F97" i="14"/>
  <c r="E97" i="14"/>
  <c r="J97" i="14"/>
  <c r="G97" i="14"/>
  <c r="H97" i="14"/>
  <c r="I97" i="14"/>
  <c r="N98" i="15"/>
  <c r="D79" i="15"/>
  <c r="J78" i="15"/>
  <c r="P78" i="15" s="1"/>
  <c r="J97" i="5"/>
  <c r="K97" i="5" s="1"/>
  <c r="F98" i="5"/>
  <c r="I143" i="33" l="1"/>
  <c r="B142" i="33"/>
  <c r="O97" i="15"/>
  <c r="H98" i="28"/>
  <c r="AO98" i="29"/>
  <c r="Y98" i="25"/>
  <c r="Z98" i="25" s="1"/>
  <c r="AP97" i="29"/>
  <c r="AQ96" i="29"/>
  <c r="AB96" i="9" s="1"/>
  <c r="AR96" i="29"/>
  <c r="AC96" i="9" s="1"/>
  <c r="AD2156" i="25"/>
  <c r="AE141" i="25"/>
  <c r="AG141" i="25" s="1"/>
  <c r="AF141" i="25"/>
  <c r="AA95" i="9"/>
  <c r="Z96" i="9"/>
  <c r="W96" i="9"/>
  <c r="X95" i="9"/>
  <c r="B95" i="11"/>
  <c r="C95" i="11" s="1"/>
  <c r="D95" i="11"/>
  <c r="E97" i="15"/>
  <c r="F97" i="15" s="1"/>
  <c r="B97" i="16"/>
  <c r="E96" i="11" s="1"/>
  <c r="C97" i="16"/>
  <c r="F96" i="11" s="1"/>
  <c r="D97" i="16"/>
  <c r="I96" i="11" s="1"/>
  <c r="E97" i="16"/>
  <c r="J96" i="11" s="1"/>
  <c r="L96" i="28"/>
  <c r="M96" i="28" s="1"/>
  <c r="I97" i="28"/>
  <c r="K96" i="28"/>
  <c r="P96" i="5"/>
  <c r="Q95" i="5"/>
  <c r="R95" i="5" s="1"/>
  <c r="M98" i="5"/>
  <c r="J98" i="5"/>
  <c r="K98" i="5" s="1"/>
  <c r="F99" i="5"/>
  <c r="D80" i="15"/>
  <c r="J79" i="15"/>
  <c r="P79" i="15" s="1"/>
  <c r="N99" i="15"/>
  <c r="I98" i="16"/>
  <c r="N98" i="16" s="1"/>
  <c r="M98" i="15"/>
  <c r="N98" i="5"/>
  <c r="K98" i="15"/>
  <c r="D105" i="17"/>
  <c r="E105" i="17" s="1"/>
  <c r="D107" i="21"/>
  <c r="E107" i="21" s="1"/>
  <c r="AW98" i="22"/>
  <c r="AX98" i="22" s="1"/>
  <c r="E98" i="14"/>
  <c r="F98" i="14"/>
  <c r="J98" i="14"/>
  <c r="G98" i="14"/>
  <c r="I98" i="14"/>
  <c r="H98" i="14"/>
  <c r="B99" i="12"/>
  <c r="C99" i="12" s="1"/>
  <c r="L99" i="5" s="1"/>
  <c r="B99" i="14"/>
  <c r="C99" i="14" s="1"/>
  <c r="B99" i="13"/>
  <c r="C99" i="13" s="1"/>
  <c r="E99" i="13" s="1"/>
  <c r="F99" i="13" s="1"/>
  <c r="B99" i="1"/>
  <c r="D99" i="1" s="1"/>
  <c r="B100" i="4"/>
  <c r="I101" i="4"/>
  <c r="I144" i="33" l="1"/>
  <c r="B143" i="33"/>
  <c r="O98" i="15"/>
  <c r="H99" i="28"/>
  <c r="AO99" i="29"/>
  <c r="Y99" i="25"/>
  <c r="Z99" i="25" s="1"/>
  <c r="AP98" i="29"/>
  <c r="AQ97" i="29"/>
  <c r="AB97" i="9" s="1"/>
  <c r="AR97" i="29"/>
  <c r="AC97" i="9" s="1"/>
  <c r="AD2157" i="25"/>
  <c r="AF142" i="25"/>
  <c r="AE142" i="25"/>
  <c r="AG142" i="25" s="1"/>
  <c r="Z97" i="9"/>
  <c r="AA96" i="9"/>
  <c r="W97" i="9"/>
  <c r="X96" i="9"/>
  <c r="D96" i="11"/>
  <c r="B96" i="11"/>
  <c r="C96" i="11" s="1"/>
  <c r="E98" i="15"/>
  <c r="F98" i="15" s="1"/>
  <c r="B98" i="16"/>
  <c r="E97" i="11" s="1"/>
  <c r="C98" i="16"/>
  <c r="F97" i="11" s="1"/>
  <c r="E98" i="16"/>
  <c r="J97" i="11" s="1"/>
  <c r="D98" i="16"/>
  <c r="I97" i="11" s="1"/>
  <c r="M99" i="5"/>
  <c r="P97" i="5"/>
  <c r="Q96" i="5"/>
  <c r="R96" i="5" s="1"/>
  <c r="I98" i="28"/>
  <c r="L97" i="28"/>
  <c r="M97" i="28" s="1"/>
  <c r="K97" i="28"/>
  <c r="I102" i="4"/>
  <c r="B101" i="4"/>
  <c r="B100" i="14"/>
  <c r="C100" i="14" s="1"/>
  <c r="B100" i="13"/>
  <c r="C100" i="13" s="1"/>
  <c r="E100" i="13" s="1"/>
  <c r="F100" i="13" s="1"/>
  <c r="B100" i="12"/>
  <c r="C100" i="12" s="1"/>
  <c r="L100" i="5" s="1"/>
  <c r="B100" i="1"/>
  <c r="D100" i="1" s="1"/>
  <c r="N99" i="5"/>
  <c r="K99" i="15"/>
  <c r="I99" i="16"/>
  <c r="N99" i="16" s="1"/>
  <c r="M99" i="15"/>
  <c r="D108" i="21"/>
  <c r="E108" i="21" s="1"/>
  <c r="D106" i="17"/>
  <c r="E106" i="17" s="1"/>
  <c r="AW99" i="22"/>
  <c r="AX99" i="22" s="1"/>
  <c r="F99" i="14"/>
  <c r="J99" i="14"/>
  <c r="I99" i="14"/>
  <c r="H99" i="14"/>
  <c r="G99" i="14"/>
  <c r="E99" i="14"/>
  <c r="N100" i="15"/>
  <c r="D81" i="15"/>
  <c r="J80" i="15"/>
  <c r="P80" i="15" s="1"/>
  <c r="F100" i="5"/>
  <c r="J99" i="5"/>
  <c r="K99" i="5" s="1"/>
  <c r="I145" i="33" l="1"/>
  <c r="B144" i="33"/>
  <c r="B102" i="4"/>
  <c r="B102" i="14" s="1"/>
  <c r="C102" i="14" s="1"/>
  <c r="I103" i="4"/>
  <c r="O99" i="15"/>
  <c r="H100" i="28"/>
  <c r="AO100" i="29"/>
  <c r="Y100" i="25"/>
  <c r="Z100" i="25" s="1"/>
  <c r="AP99" i="29"/>
  <c r="AQ98" i="29"/>
  <c r="AB98" i="9" s="1"/>
  <c r="AR98" i="29"/>
  <c r="AC98" i="9" s="1"/>
  <c r="AD2158" i="25"/>
  <c r="AE143" i="25"/>
  <c r="AG143" i="25" s="1"/>
  <c r="AF143" i="25"/>
  <c r="W98" i="9"/>
  <c r="X97" i="9"/>
  <c r="Z98" i="9"/>
  <c r="AA97" i="9"/>
  <c r="D97" i="11"/>
  <c r="B97" i="11"/>
  <c r="C97" i="11" s="1"/>
  <c r="E99" i="15"/>
  <c r="F99" i="15" s="1"/>
  <c r="B99" i="16"/>
  <c r="E98" i="11" s="1"/>
  <c r="C99" i="16"/>
  <c r="F98" i="11" s="1"/>
  <c r="D99" i="16"/>
  <c r="I98" i="11" s="1"/>
  <c r="E99" i="16"/>
  <c r="J98" i="11" s="1"/>
  <c r="M100" i="5"/>
  <c r="L98" i="28"/>
  <c r="M98" i="28" s="1"/>
  <c r="I99" i="28"/>
  <c r="K98" i="28"/>
  <c r="P98" i="5"/>
  <c r="Q97" i="5"/>
  <c r="R97" i="5" s="1"/>
  <c r="F101" i="5"/>
  <c r="J100" i="5"/>
  <c r="K100" i="5" s="1"/>
  <c r="D82" i="15"/>
  <c r="J81" i="15"/>
  <c r="P81" i="15" s="1"/>
  <c r="N101" i="15"/>
  <c r="K100" i="15"/>
  <c r="N100" i="5"/>
  <c r="I100" i="16"/>
  <c r="N100" i="16" s="1"/>
  <c r="M100" i="15"/>
  <c r="D109" i="21"/>
  <c r="E109" i="21" s="1"/>
  <c r="D107" i="17"/>
  <c r="E107" i="17" s="1"/>
  <c r="AW100" i="22"/>
  <c r="AX100" i="22" s="1"/>
  <c r="F100" i="14"/>
  <c r="J100" i="14"/>
  <c r="I100" i="14"/>
  <c r="E100" i="14"/>
  <c r="H100" i="14"/>
  <c r="G100" i="14"/>
  <c r="B101" i="14"/>
  <c r="C101" i="14" s="1"/>
  <c r="B101" i="12"/>
  <c r="C101" i="12" s="1"/>
  <c r="L101" i="5" s="1"/>
  <c r="B101" i="13"/>
  <c r="C101" i="13" s="1"/>
  <c r="E101" i="13" s="1"/>
  <c r="F101" i="13" s="1"/>
  <c r="B101" i="1"/>
  <c r="D101" i="1" s="1"/>
  <c r="B102" i="13"/>
  <c r="C102" i="13" s="1"/>
  <c r="B102" i="1"/>
  <c r="D102" i="1" s="1"/>
  <c r="B102" i="12" l="1"/>
  <c r="C102" i="12" s="1"/>
  <c r="I146" i="33"/>
  <c r="B145" i="33"/>
  <c r="B103" i="4"/>
  <c r="B103" i="1" s="1"/>
  <c r="D103" i="1" s="1"/>
  <c r="I104" i="4"/>
  <c r="H101" i="28"/>
  <c r="AO101" i="29"/>
  <c r="Y101" i="25"/>
  <c r="Z101" i="25" s="1"/>
  <c r="O100" i="15"/>
  <c r="AP100" i="29"/>
  <c r="AQ99" i="29"/>
  <c r="AB99" i="9" s="1"/>
  <c r="AR99" i="29"/>
  <c r="AC99" i="9" s="1"/>
  <c r="H102" i="28"/>
  <c r="AO102" i="29"/>
  <c r="Y102" i="25"/>
  <c r="AD2159" i="25"/>
  <c r="AE144" i="25"/>
  <c r="AG144" i="25" s="1"/>
  <c r="AF144" i="25"/>
  <c r="AA98" i="9"/>
  <c r="Z99" i="9"/>
  <c r="W99" i="9"/>
  <c r="X98" i="9"/>
  <c r="E100" i="15"/>
  <c r="F100" i="15" s="1"/>
  <c r="B100" i="16"/>
  <c r="E99" i="11" s="1"/>
  <c r="C100" i="16"/>
  <c r="F99" i="11" s="1"/>
  <c r="E100" i="16"/>
  <c r="J99" i="11" s="1"/>
  <c r="D100" i="16"/>
  <c r="I99" i="11" s="1"/>
  <c r="D98" i="11"/>
  <c r="B98" i="11"/>
  <c r="C98" i="11" s="1"/>
  <c r="L102" i="5"/>
  <c r="M101" i="5"/>
  <c r="P99" i="5"/>
  <c r="Q98" i="5"/>
  <c r="R98" i="5" s="1"/>
  <c r="I100" i="28"/>
  <c r="L99" i="28"/>
  <c r="M99" i="28" s="1"/>
  <c r="K99" i="28"/>
  <c r="I102" i="16"/>
  <c r="M102" i="15"/>
  <c r="K102" i="15"/>
  <c r="N102" i="5"/>
  <c r="D109" i="17"/>
  <c r="D111" i="21"/>
  <c r="AW102" i="22"/>
  <c r="I102" i="14"/>
  <c r="F102" i="14"/>
  <c r="G102" i="14"/>
  <c r="E102" i="14"/>
  <c r="J102" i="14"/>
  <c r="H102" i="14"/>
  <c r="M101" i="15"/>
  <c r="K101" i="15"/>
  <c r="N101" i="5"/>
  <c r="I101" i="16"/>
  <c r="N101" i="16" s="1"/>
  <c r="D108" i="17"/>
  <c r="E108" i="17" s="1"/>
  <c r="D110" i="21"/>
  <c r="E110" i="21" s="1"/>
  <c r="AW101" i="22"/>
  <c r="AX101" i="22" s="1"/>
  <c r="AX102" i="22" s="1"/>
  <c r="J101" i="14"/>
  <c r="Z27" i="14" s="1"/>
  <c r="F101" i="14"/>
  <c r="G101" i="14"/>
  <c r="I101" i="14"/>
  <c r="H101" i="14"/>
  <c r="E101" i="14"/>
  <c r="E102" i="13"/>
  <c r="F102" i="13" s="1"/>
  <c r="N102" i="15"/>
  <c r="J82" i="15"/>
  <c r="P82" i="15" s="1"/>
  <c r="D83" i="15"/>
  <c r="J101" i="5"/>
  <c r="K101" i="5" s="1"/>
  <c r="K102" i="5" s="1"/>
  <c r="F102" i="5"/>
  <c r="J102" i="5" s="1"/>
  <c r="M102" i="5" l="1"/>
  <c r="I147" i="33"/>
  <c r="B146" i="33"/>
  <c r="O101" i="15"/>
  <c r="I105" i="4"/>
  <c r="B104" i="4"/>
  <c r="B104" i="1" s="1"/>
  <c r="D104" i="1" s="1"/>
  <c r="Q38" i="14"/>
  <c r="Q39" i="14" s="1"/>
  <c r="AP101" i="29"/>
  <c r="AQ100" i="29"/>
  <c r="AB100" i="9" s="1"/>
  <c r="AR100" i="29"/>
  <c r="AC100" i="9" s="1"/>
  <c r="P38" i="14"/>
  <c r="P39" i="14" s="1"/>
  <c r="Z102" i="25"/>
  <c r="E109" i="17"/>
  <c r="AD2160" i="25"/>
  <c r="AF145" i="25"/>
  <c r="AE145" i="25"/>
  <c r="AG145" i="25" s="1"/>
  <c r="X99" i="9"/>
  <c r="W100" i="9"/>
  <c r="AA99" i="9"/>
  <c r="Z100" i="9"/>
  <c r="B99" i="11"/>
  <c r="C99" i="11" s="1"/>
  <c r="D99" i="11"/>
  <c r="E101" i="15"/>
  <c r="F101" i="15" s="1"/>
  <c r="B101" i="16"/>
  <c r="E100" i="11" s="1"/>
  <c r="C101" i="16"/>
  <c r="F100" i="11" s="1"/>
  <c r="D101" i="16"/>
  <c r="I100" i="11" s="1"/>
  <c r="E101" i="16"/>
  <c r="J100" i="11" s="1"/>
  <c r="O102" i="15"/>
  <c r="Z13" i="14"/>
  <c r="Z14" i="14"/>
  <c r="Z22" i="14"/>
  <c r="I101" i="28"/>
  <c r="L100" i="28"/>
  <c r="M100" i="28" s="1"/>
  <c r="K100" i="28"/>
  <c r="N38" i="14"/>
  <c r="N39" i="14" s="1"/>
  <c r="E111" i="21"/>
  <c r="O38" i="14"/>
  <c r="O39" i="14" s="1"/>
  <c r="N102" i="16"/>
  <c r="R38" i="14"/>
  <c r="R39" i="14" s="1"/>
  <c r="P100" i="5"/>
  <c r="Q99" i="5"/>
  <c r="R99" i="5" s="1"/>
  <c r="Z11" i="14"/>
  <c r="Z12" i="14"/>
  <c r="D84" i="15"/>
  <c r="J83" i="15"/>
  <c r="P83" i="15" s="1"/>
  <c r="Z17" i="14"/>
  <c r="Z16" i="14"/>
  <c r="Z18" i="14"/>
  <c r="Z20" i="14"/>
  <c r="Z19" i="14"/>
  <c r="S38" i="14"/>
  <c r="I148" i="33" l="1"/>
  <c r="B147" i="33"/>
  <c r="B105" i="4"/>
  <c r="B105" i="1" s="1"/>
  <c r="D105" i="1" s="1"/>
  <c r="I106" i="4"/>
  <c r="AP102" i="29"/>
  <c r="AQ101" i="29"/>
  <c r="AB101" i="9" s="1"/>
  <c r="AR101" i="29"/>
  <c r="AC101" i="9" s="1"/>
  <c r="AD2161" i="25"/>
  <c r="AE146" i="25"/>
  <c r="AG146" i="25" s="1"/>
  <c r="AF146" i="25"/>
  <c r="W101" i="9"/>
  <c r="X100" i="9"/>
  <c r="Z101" i="9"/>
  <c r="AA100" i="9"/>
  <c r="D100" i="11"/>
  <c r="B100" i="11"/>
  <c r="C100" i="11" s="1"/>
  <c r="E102" i="15"/>
  <c r="F102" i="15" s="1"/>
  <c r="B102" i="16"/>
  <c r="E101" i="11" s="1"/>
  <c r="C102" i="16"/>
  <c r="F101" i="11" s="1"/>
  <c r="D102" i="16"/>
  <c r="I101" i="11" s="1"/>
  <c r="E102" i="16"/>
  <c r="J101" i="11" s="1"/>
  <c r="P101" i="5"/>
  <c r="Q100" i="5"/>
  <c r="R100" i="5" s="1"/>
  <c r="I102" i="28"/>
  <c r="L101" i="28"/>
  <c r="M101" i="28" s="1"/>
  <c r="K101" i="28"/>
  <c r="D85" i="15"/>
  <c r="J84" i="15"/>
  <c r="P84" i="15" s="1"/>
  <c r="I149" i="33" l="1"/>
  <c r="B148" i="33"/>
  <c r="I107" i="4"/>
  <c r="B106" i="4"/>
  <c r="B106" i="1" s="1"/>
  <c r="D106" i="1" s="1"/>
  <c r="AQ102" i="29"/>
  <c r="AB102" i="9" s="1"/>
  <c r="AR102" i="29"/>
  <c r="AC102" i="9" s="1"/>
  <c r="AD2162" i="25"/>
  <c r="AE147" i="25"/>
  <c r="AG147" i="25" s="1"/>
  <c r="AF147" i="25"/>
  <c r="Z102" i="9"/>
  <c r="AA102" i="9" s="1"/>
  <c r="AA101" i="9"/>
  <c r="W102" i="9"/>
  <c r="X102" i="9" s="1"/>
  <c r="X101" i="9"/>
  <c r="D101" i="11"/>
  <c r="B101" i="11"/>
  <c r="C101" i="11" s="1"/>
  <c r="L102" i="28"/>
  <c r="M102" i="28" s="1"/>
  <c r="K102" i="28"/>
  <c r="P102" i="5"/>
  <c r="Q102" i="5" s="1"/>
  <c r="R102" i="5" s="1"/>
  <c r="Q101" i="5"/>
  <c r="R101" i="5" s="1"/>
  <c r="D86" i="15"/>
  <c r="J85" i="15"/>
  <c r="P85" i="15" s="1"/>
  <c r="I150" i="33" l="1"/>
  <c r="B149" i="33"/>
  <c r="B107" i="4"/>
  <c r="B107" i="1" s="1"/>
  <c r="D107" i="1" s="1"/>
  <c r="I108" i="4"/>
  <c r="AD2163" i="25"/>
  <c r="AE148" i="25"/>
  <c r="AG148" i="25" s="1"/>
  <c r="AF148" i="25"/>
  <c r="D87" i="15"/>
  <c r="J86" i="15"/>
  <c r="P86" i="15" s="1"/>
  <c r="I151" i="33" l="1"/>
  <c r="B150" i="33"/>
  <c r="B108" i="4"/>
  <c r="B108" i="1" s="1"/>
  <c r="D108" i="1" s="1"/>
  <c r="I109" i="4"/>
  <c r="AD2164" i="25"/>
  <c r="AF149" i="25"/>
  <c r="AE149" i="25"/>
  <c r="AG149" i="25" s="1"/>
  <c r="D88" i="15"/>
  <c r="J87" i="15"/>
  <c r="P87" i="15" s="1"/>
  <c r="I152" i="33" l="1"/>
  <c r="B151" i="33"/>
  <c r="I110" i="4"/>
  <c r="B109" i="4"/>
  <c r="B109" i="1" s="1"/>
  <c r="D109" i="1" s="1"/>
  <c r="AD2165" i="25"/>
  <c r="AE150" i="25"/>
  <c r="AG150" i="25" s="1"/>
  <c r="AF150" i="25"/>
  <c r="D89" i="15"/>
  <c r="J88" i="15"/>
  <c r="P88" i="15" s="1"/>
  <c r="I153" i="33" l="1"/>
  <c r="B152" i="33"/>
  <c r="I111" i="4"/>
  <c r="B110" i="4"/>
  <c r="B110" i="1" s="1"/>
  <c r="D110" i="1" s="1"/>
  <c r="AD2166" i="25"/>
  <c r="AF151" i="25"/>
  <c r="AE151" i="25"/>
  <c r="AG151" i="25" s="1"/>
  <c r="D90" i="15"/>
  <c r="J89" i="15"/>
  <c r="P89" i="15" s="1"/>
  <c r="I154" i="33" l="1"/>
  <c r="B153" i="33"/>
  <c r="B111" i="4"/>
  <c r="B111" i="1" s="1"/>
  <c r="D111" i="1" s="1"/>
  <c r="I112" i="4"/>
  <c r="AD2167" i="25"/>
  <c r="AF152" i="25"/>
  <c r="AE152" i="25"/>
  <c r="AG152" i="25" s="1"/>
  <c r="J90" i="15"/>
  <c r="P90" i="15" s="1"/>
  <c r="D91" i="15"/>
  <c r="I155" i="33" l="1"/>
  <c r="B154" i="33"/>
  <c r="B112" i="4"/>
  <c r="B112" i="1" s="1"/>
  <c r="D112" i="1" s="1"/>
  <c r="I113" i="4"/>
  <c r="AD2168" i="25"/>
  <c r="AF153" i="25"/>
  <c r="AE153" i="25"/>
  <c r="AG153" i="25" s="1"/>
  <c r="D92" i="15"/>
  <c r="J91" i="15"/>
  <c r="P91" i="15" s="1"/>
  <c r="I156" i="33" l="1"/>
  <c r="B155" i="33"/>
  <c r="B113" i="4"/>
  <c r="B113" i="1" s="1"/>
  <c r="D113" i="1" s="1"/>
  <c r="I114" i="4"/>
  <c r="AD2169" i="25"/>
  <c r="AE154" i="25"/>
  <c r="AG154" i="25" s="1"/>
  <c r="AF154" i="25"/>
  <c r="D93" i="15"/>
  <c r="J92" i="15"/>
  <c r="P92" i="15" s="1"/>
  <c r="I157" i="33" l="1"/>
  <c r="B156" i="33"/>
  <c r="B114" i="4"/>
  <c r="B114" i="1" s="1"/>
  <c r="D114" i="1" s="1"/>
  <c r="I115" i="4"/>
  <c r="AD2170" i="25"/>
  <c r="AF155" i="25"/>
  <c r="AE155" i="25"/>
  <c r="AG155" i="25" s="1"/>
  <c r="D94" i="15"/>
  <c r="J93" i="15"/>
  <c r="P93" i="15" s="1"/>
  <c r="I158" i="33" l="1"/>
  <c r="B157" i="33"/>
  <c r="B115" i="4"/>
  <c r="B115" i="1" s="1"/>
  <c r="D115" i="1" s="1"/>
  <c r="I116" i="4"/>
  <c r="AD2171" i="25"/>
  <c r="AE156" i="25"/>
  <c r="AG156" i="25" s="1"/>
  <c r="AF156" i="25"/>
  <c r="D95" i="15"/>
  <c r="J94" i="15"/>
  <c r="P94" i="15" s="1"/>
  <c r="I159" i="33" l="1"/>
  <c r="B158" i="33"/>
  <c r="B116" i="4"/>
  <c r="B116" i="1" s="1"/>
  <c r="D116" i="1" s="1"/>
  <c r="I117" i="4"/>
  <c r="AD2172" i="25"/>
  <c r="AE157" i="25"/>
  <c r="AG157" i="25" s="1"/>
  <c r="AF157" i="25"/>
  <c r="D96" i="15"/>
  <c r="J95" i="15"/>
  <c r="P95" i="15" s="1"/>
  <c r="I160" i="33" l="1"/>
  <c r="B159" i="33"/>
  <c r="B117" i="4"/>
  <c r="B117" i="1" s="1"/>
  <c r="D117" i="1" s="1"/>
  <c r="I118" i="4"/>
  <c r="AD2173" i="25"/>
  <c r="AE158" i="25"/>
  <c r="AG158" i="25" s="1"/>
  <c r="AF158" i="25"/>
  <c r="D97" i="15"/>
  <c r="J96" i="15"/>
  <c r="P96" i="15" s="1"/>
  <c r="I161" i="33" l="1"/>
  <c r="B160" i="33"/>
  <c r="B118" i="4"/>
  <c r="B118" i="1" s="1"/>
  <c r="D118" i="1" s="1"/>
  <c r="I119" i="4"/>
  <c r="AD2174" i="25"/>
  <c r="AF159" i="25"/>
  <c r="AE159" i="25"/>
  <c r="AG159" i="25" s="1"/>
  <c r="D98" i="15"/>
  <c r="J97" i="15"/>
  <c r="P97" i="15" s="1"/>
  <c r="I162" i="33" l="1"/>
  <c r="B161" i="33"/>
  <c r="I120" i="4"/>
  <c r="B119" i="4"/>
  <c r="B119" i="1" s="1"/>
  <c r="D119" i="1" s="1"/>
  <c r="AD2175" i="25"/>
  <c r="AE160" i="25"/>
  <c r="AG160" i="25" s="1"/>
  <c r="AF160" i="25"/>
  <c r="J98" i="15"/>
  <c r="P98" i="15" s="1"/>
  <c r="D99" i="15"/>
  <c r="I163" i="33" l="1"/>
  <c r="B162" i="33"/>
  <c r="B120" i="4"/>
  <c r="B120" i="1" s="1"/>
  <c r="D120" i="1" s="1"/>
  <c r="I121" i="4"/>
  <c r="AD2176" i="25"/>
  <c r="AF161" i="25"/>
  <c r="AE161" i="25"/>
  <c r="AG161" i="25" s="1"/>
  <c r="D100" i="15"/>
  <c r="J99" i="15"/>
  <c r="P99" i="15" s="1"/>
  <c r="I164" i="33" l="1"/>
  <c r="B163" i="33"/>
  <c r="I122" i="4"/>
  <c r="B121" i="4"/>
  <c r="B121" i="1" s="1"/>
  <c r="D121" i="1" s="1"/>
  <c r="AD2177" i="25"/>
  <c r="AF162" i="25"/>
  <c r="AE162" i="25"/>
  <c r="AG162" i="25" s="1"/>
  <c r="D101" i="15"/>
  <c r="J100" i="15"/>
  <c r="P100" i="15" s="1"/>
  <c r="I165" i="33" l="1"/>
  <c r="B164" i="33"/>
  <c r="B122" i="4"/>
  <c r="B122" i="1" s="1"/>
  <c r="D122" i="1" s="1"/>
  <c r="I123" i="4"/>
  <c r="AD2178" i="25"/>
  <c r="AF163" i="25"/>
  <c r="AE163" i="25"/>
  <c r="AG163" i="25" s="1"/>
  <c r="D102" i="15"/>
  <c r="J102" i="15" s="1"/>
  <c r="P102" i="15" s="1"/>
  <c r="J101" i="15"/>
  <c r="P101" i="15" s="1"/>
  <c r="I166" i="33" l="1"/>
  <c r="B165" i="33"/>
  <c r="B123" i="4"/>
  <c r="B123" i="1" s="1"/>
  <c r="D123" i="1" s="1"/>
  <c r="I124" i="4"/>
  <c r="AD2179" i="25"/>
  <c r="AE164" i="25"/>
  <c r="AG164" i="25" s="1"/>
  <c r="AF164" i="25"/>
  <c r="I167" i="33" l="1"/>
  <c r="B166" i="33"/>
  <c r="I125" i="4"/>
  <c r="B124" i="4"/>
  <c r="B124" i="1" s="1"/>
  <c r="D124" i="1" s="1"/>
  <c r="AD2180" i="25"/>
  <c r="AF165" i="25"/>
  <c r="AE165" i="25"/>
  <c r="AG165" i="25" s="1"/>
  <c r="I168" i="33" l="1"/>
  <c r="B167" i="33"/>
  <c r="I126" i="4"/>
  <c r="B125" i="4"/>
  <c r="B125" i="1" s="1"/>
  <c r="D125" i="1" s="1"/>
  <c r="AD2181" i="25"/>
  <c r="AE166" i="25"/>
  <c r="AG166" i="25" s="1"/>
  <c r="AF166" i="25"/>
  <c r="I169" i="33" l="1"/>
  <c r="B168" i="33"/>
  <c r="I127" i="4"/>
  <c r="B126" i="4"/>
  <c r="B126" i="1" s="1"/>
  <c r="D126" i="1" s="1"/>
  <c r="AD2182" i="25"/>
  <c r="AE167" i="25"/>
  <c r="AG167" i="25" s="1"/>
  <c r="AF167" i="25"/>
  <c r="I170" i="33" l="1"/>
  <c r="B169" i="33"/>
  <c r="B127" i="4"/>
  <c r="B127" i="1" s="1"/>
  <c r="D127" i="1" s="1"/>
  <c r="I128" i="4"/>
  <c r="AD2183" i="25"/>
  <c r="AF168" i="25"/>
  <c r="AE168" i="25"/>
  <c r="AG168" i="25" s="1"/>
  <c r="I171" i="33" l="1"/>
  <c r="B170" i="33"/>
  <c r="B128" i="4"/>
  <c r="B128" i="1" s="1"/>
  <c r="D128" i="1" s="1"/>
  <c r="I129" i="4"/>
  <c r="AD2184" i="25"/>
  <c r="AF169" i="25"/>
  <c r="AE169" i="25"/>
  <c r="AG169" i="25" s="1"/>
  <c r="I172" i="33" l="1"/>
  <c r="B171" i="33"/>
  <c r="B129" i="4"/>
  <c r="B129" i="1" s="1"/>
  <c r="D129" i="1" s="1"/>
  <c r="I130" i="4"/>
  <c r="AD2185" i="25"/>
  <c r="AF170" i="25"/>
  <c r="AE170" i="25"/>
  <c r="AG170" i="25" s="1"/>
  <c r="I173" i="33" l="1"/>
  <c r="B172" i="33"/>
  <c r="B130" i="4"/>
  <c r="B130" i="1" s="1"/>
  <c r="D130" i="1" s="1"/>
  <c r="I131" i="4"/>
  <c r="AD2186" i="25"/>
  <c r="AF171" i="25"/>
  <c r="AE171" i="25"/>
  <c r="AG171" i="25" s="1"/>
  <c r="I174" i="33" l="1"/>
  <c r="B173" i="33"/>
  <c r="I132" i="4"/>
  <c r="B131" i="4"/>
  <c r="B131" i="1" s="1"/>
  <c r="D131" i="1" s="1"/>
  <c r="AD2187" i="25"/>
  <c r="AE172" i="25"/>
  <c r="AG172" i="25" s="1"/>
  <c r="AF172" i="25"/>
  <c r="I175" i="33" l="1"/>
  <c r="B174" i="33"/>
  <c r="I133" i="4"/>
  <c r="B132" i="4"/>
  <c r="B132" i="1" s="1"/>
  <c r="D132" i="1" s="1"/>
  <c r="AD2188" i="25"/>
  <c r="AF173" i="25"/>
  <c r="AE173" i="25"/>
  <c r="AG173" i="25" s="1"/>
  <c r="I176" i="33" l="1"/>
  <c r="B175" i="33"/>
  <c r="B133" i="4"/>
  <c r="B133" i="1" s="1"/>
  <c r="D133" i="1" s="1"/>
  <c r="I134" i="4"/>
  <c r="AD2189" i="25"/>
  <c r="AF174" i="25"/>
  <c r="AE174" i="25"/>
  <c r="AG174" i="25" s="1"/>
  <c r="I177" i="33" l="1"/>
  <c r="B176" i="33"/>
  <c r="B134" i="4"/>
  <c r="B134" i="1" s="1"/>
  <c r="D134" i="1" s="1"/>
  <c r="I135" i="4"/>
  <c r="AD2190" i="25"/>
  <c r="AE175" i="25"/>
  <c r="AG175" i="25" s="1"/>
  <c r="AF175" i="25"/>
  <c r="I178" i="33" l="1"/>
  <c r="B177" i="33"/>
  <c r="B135" i="4"/>
  <c r="B135" i="1" s="1"/>
  <c r="D135" i="1" s="1"/>
  <c r="I136" i="4"/>
  <c r="AD2191" i="25"/>
  <c r="AF176" i="25"/>
  <c r="AE176" i="25"/>
  <c r="AG176" i="25" s="1"/>
  <c r="I179" i="33" l="1"/>
  <c r="B178" i="33"/>
  <c r="B136" i="4"/>
  <c r="B136" i="1" s="1"/>
  <c r="D136" i="1" s="1"/>
  <c r="I137" i="4"/>
  <c r="AD2192" i="25"/>
  <c r="AF177" i="25"/>
  <c r="AE177" i="25"/>
  <c r="AG177" i="25" s="1"/>
  <c r="I180" i="33" l="1"/>
  <c r="B179" i="33"/>
  <c r="I138" i="4"/>
  <c r="B137" i="4"/>
  <c r="B137" i="1" s="1"/>
  <c r="D137" i="1" s="1"/>
  <c r="AD2193" i="25"/>
  <c r="AE178" i="25"/>
  <c r="AG178" i="25" s="1"/>
  <c r="AF178" i="25"/>
  <c r="I181" i="33" l="1"/>
  <c r="B180" i="33"/>
  <c r="I139" i="4"/>
  <c r="B138" i="4"/>
  <c r="B138" i="1" s="1"/>
  <c r="D138" i="1" s="1"/>
  <c r="AD2194" i="25"/>
  <c r="AE179" i="25"/>
  <c r="AG179" i="25" s="1"/>
  <c r="AF179" i="25"/>
  <c r="I182" i="33" l="1"/>
  <c r="B181" i="33"/>
  <c r="I140" i="4"/>
  <c r="B139" i="4"/>
  <c r="B139" i="1" s="1"/>
  <c r="D139" i="1" s="1"/>
  <c r="AD2195" i="25"/>
  <c r="AE180" i="25"/>
  <c r="AG180" i="25" s="1"/>
  <c r="AF180" i="25"/>
  <c r="B182" i="33" l="1"/>
  <c r="I183" i="33"/>
  <c r="B140" i="4"/>
  <c r="B140" i="1" s="1"/>
  <c r="D140" i="1" s="1"/>
  <c r="I141" i="4"/>
  <c r="AD2196" i="25"/>
  <c r="AE181" i="25"/>
  <c r="AG181" i="25" s="1"/>
  <c r="AF181" i="25"/>
  <c r="I184" i="33" l="1"/>
  <c r="B183" i="33"/>
  <c r="B141" i="4"/>
  <c r="B141" i="1" s="1"/>
  <c r="D141" i="1" s="1"/>
  <c r="I142" i="4"/>
  <c r="AD2197" i="25"/>
  <c r="AE182" i="25"/>
  <c r="AG182" i="25" s="1"/>
  <c r="AF182" i="25"/>
  <c r="B184" i="33" l="1"/>
  <c r="I185" i="33"/>
  <c r="B142" i="4"/>
  <c r="B142" i="1" s="1"/>
  <c r="D142" i="1" s="1"/>
  <c r="I143" i="4"/>
  <c r="AD2198" i="25"/>
  <c r="AF183" i="25"/>
  <c r="AE183" i="25"/>
  <c r="AG183" i="25" s="1"/>
  <c r="I186" i="33" l="1"/>
  <c r="B185" i="33"/>
  <c r="B143" i="4"/>
  <c r="B143" i="1" s="1"/>
  <c r="D143" i="1" s="1"/>
  <c r="I144" i="4"/>
  <c r="AD2199" i="25"/>
  <c r="AF184" i="25"/>
  <c r="AE184" i="25"/>
  <c r="AG184" i="25" s="1"/>
  <c r="B186" i="33" l="1"/>
  <c r="I187" i="33"/>
  <c r="B144" i="4"/>
  <c r="B144" i="1" s="1"/>
  <c r="D144" i="1" s="1"/>
  <c r="I145" i="4"/>
  <c r="AD2200" i="25"/>
  <c r="AF185" i="25"/>
  <c r="AE185" i="25"/>
  <c r="AG185" i="25" s="1"/>
  <c r="I188" i="33" l="1"/>
  <c r="B187" i="33"/>
  <c r="I146" i="4"/>
  <c r="B145" i="4"/>
  <c r="B145" i="1" s="1"/>
  <c r="D145" i="1" s="1"/>
  <c r="AD2201" i="25"/>
  <c r="AE186" i="25"/>
  <c r="AG186" i="25" s="1"/>
  <c r="AF186" i="25"/>
  <c r="I189" i="33" l="1"/>
  <c r="B188" i="33"/>
  <c r="I147" i="4"/>
  <c r="B146" i="4"/>
  <c r="B146" i="1" s="1"/>
  <c r="D146" i="1" s="1"/>
  <c r="AD2202" i="25"/>
  <c r="AE187" i="25"/>
  <c r="AG187" i="25" s="1"/>
  <c r="AF187" i="25"/>
  <c r="I190" i="33" l="1"/>
  <c r="B189" i="33"/>
  <c r="B147" i="4"/>
  <c r="B147" i="1" s="1"/>
  <c r="D147" i="1" s="1"/>
  <c r="I148" i="4"/>
  <c r="AD2203" i="25"/>
  <c r="AF188" i="25"/>
  <c r="AE188" i="25"/>
  <c r="AG188" i="25" s="1"/>
  <c r="I191" i="33" l="1"/>
  <c r="B190" i="33"/>
  <c r="B148" i="4"/>
  <c r="B148" i="1" s="1"/>
  <c r="D148" i="1" s="1"/>
  <c r="I149" i="4"/>
  <c r="AD2204" i="25"/>
  <c r="AE189" i="25"/>
  <c r="AG189" i="25" s="1"/>
  <c r="AF189" i="25"/>
  <c r="I192" i="33" l="1"/>
  <c r="B191" i="33"/>
  <c r="B149" i="4"/>
  <c r="B149" i="1" s="1"/>
  <c r="D149" i="1" s="1"/>
  <c r="I150" i="4"/>
  <c r="AD2205" i="25"/>
  <c r="AE190" i="25"/>
  <c r="AG190" i="25" s="1"/>
  <c r="AF190" i="25"/>
  <c r="I193" i="33" l="1"/>
  <c r="B192" i="33"/>
  <c r="I151" i="4"/>
  <c r="B150" i="4"/>
  <c r="B150" i="1" s="1"/>
  <c r="D150" i="1" s="1"/>
  <c r="AD2206" i="25"/>
  <c r="AF191" i="25"/>
  <c r="AE191" i="25"/>
  <c r="AG191" i="25" s="1"/>
  <c r="I194" i="33" l="1"/>
  <c r="B193" i="33"/>
  <c r="I152" i="4"/>
  <c r="B151" i="4"/>
  <c r="B151" i="1" s="1"/>
  <c r="D151" i="1" s="1"/>
  <c r="AD2207" i="25"/>
  <c r="AF192" i="25"/>
  <c r="AE192" i="25"/>
  <c r="AG192" i="25" s="1"/>
  <c r="I195" i="33" l="1"/>
  <c r="B195" i="33" s="1"/>
  <c r="B194" i="33"/>
  <c r="I153" i="4"/>
  <c r="B152" i="4"/>
  <c r="B152" i="1" s="1"/>
  <c r="D152" i="1" s="1"/>
  <c r="AD2208" i="25"/>
  <c r="AF193" i="25"/>
  <c r="AE193" i="25"/>
  <c r="AG193" i="25" s="1"/>
  <c r="I196" i="33" l="1"/>
  <c r="B153" i="4"/>
  <c r="B153" i="1" s="1"/>
  <c r="D153" i="1" s="1"/>
  <c r="I154" i="4"/>
  <c r="AD2209" i="25"/>
  <c r="AE194" i="25"/>
  <c r="AG194" i="25" s="1"/>
  <c r="AF194" i="25"/>
  <c r="I197" i="33" l="1"/>
  <c r="B196" i="33"/>
  <c r="I155" i="4"/>
  <c r="B154" i="4"/>
  <c r="B154" i="1" s="1"/>
  <c r="D154" i="1" s="1"/>
  <c r="AD2210" i="25"/>
  <c r="AF195" i="25"/>
  <c r="AE195" i="25"/>
  <c r="AG195" i="25" s="1"/>
  <c r="I198" i="33" l="1"/>
  <c r="B197" i="33"/>
  <c r="B155" i="4"/>
  <c r="B155" i="1" s="1"/>
  <c r="D155" i="1" s="1"/>
  <c r="I156" i="4"/>
  <c r="AD2211" i="25"/>
  <c r="AE196" i="25"/>
  <c r="AG196" i="25" s="1"/>
  <c r="AF196" i="25"/>
  <c r="I199" i="33" l="1"/>
  <c r="B198" i="33"/>
  <c r="B156" i="4"/>
  <c r="B156" i="1" s="1"/>
  <c r="D156" i="1" s="1"/>
  <c r="I157" i="4"/>
  <c r="AD2212" i="25"/>
  <c r="AF197" i="25"/>
  <c r="AE197" i="25"/>
  <c r="AG197" i="25" s="1"/>
  <c r="I200" i="33" l="1"/>
  <c r="B199" i="33"/>
  <c r="B157" i="4"/>
  <c r="B157" i="1" s="1"/>
  <c r="D157" i="1" s="1"/>
  <c r="I158" i="4"/>
  <c r="AD2213" i="25"/>
  <c r="AE198" i="25"/>
  <c r="AG198" i="25" s="1"/>
  <c r="AF198" i="25"/>
  <c r="I201" i="33" l="1"/>
  <c r="B200" i="33"/>
  <c r="I159" i="4"/>
  <c r="B158" i="4"/>
  <c r="B158" i="1" s="1"/>
  <c r="D158" i="1" s="1"/>
  <c r="AD2214" i="25"/>
  <c r="AE199" i="25"/>
  <c r="AG199" i="25" s="1"/>
  <c r="AF199" i="25"/>
  <c r="I202" i="33" l="1"/>
  <c r="B201" i="33"/>
  <c r="I160" i="4"/>
  <c r="B159" i="4"/>
  <c r="B159" i="1" s="1"/>
  <c r="D159" i="1" s="1"/>
  <c r="AD2215" i="25"/>
  <c r="AE200" i="25"/>
  <c r="AG200" i="25" s="1"/>
  <c r="AF200" i="25"/>
  <c r="I203" i="33" l="1"/>
  <c r="B203" i="33" s="1"/>
  <c r="B202" i="33"/>
  <c r="B160" i="4"/>
  <c r="B160" i="1" s="1"/>
  <c r="D160" i="1" s="1"/>
  <c r="I161" i="4"/>
  <c r="AD2216" i="25"/>
  <c r="AF201" i="25"/>
  <c r="AE201" i="25"/>
  <c r="AG201" i="25" s="1"/>
  <c r="B161" i="4" l="1"/>
  <c r="B161" i="1" s="1"/>
  <c r="D161" i="1" s="1"/>
  <c r="I162" i="4"/>
  <c r="AD2217" i="25"/>
  <c r="AE202" i="25"/>
  <c r="AG202" i="25" s="1"/>
  <c r="AF202" i="25"/>
  <c r="B162" i="4" l="1"/>
  <c r="B162" i="1" s="1"/>
  <c r="D162" i="1" s="1"/>
  <c r="I163" i="4"/>
  <c r="AD2218" i="25"/>
  <c r="AF203" i="25"/>
  <c r="AE203" i="25"/>
  <c r="AG203" i="25" s="1"/>
  <c r="B163" i="4" l="1"/>
  <c r="B163" i="1" s="1"/>
  <c r="D163" i="1" s="1"/>
  <c r="I164" i="4"/>
  <c r="AD2219" i="25"/>
  <c r="AE204" i="25"/>
  <c r="AG204" i="25" s="1"/>
  <c r="AF204" i="25"/>
  <c r="I165" i="4" l="1"/>
  <c r="B164" i="4"/>
  <c r="B164" i="1" s="1"/>
  <c r="D164" i="1" s="1"/>
  <c r="AD2220" i="25"/>
  <c r="AE205" i="25"/>
  <c r="AG205" i="25" s="1"/>
  <c r="AF205" i="25"/>
  <c r="I166" i="4" l="1"/>
  <c r="B165" i="4"/>
  <c r="B165" i="1" s="1"/>
  <c r="D165" i="1" s="1"/>
  <c r="AD2221" i="25"/>
  <c r="AF206" i="25"/>
  <c r="AE206" i="25"/>
  <c r="AG206" i="25" s="1"/>
  <c r="I167" i="4" l="1"/>
  <c r="B166" i="4"/>
  <c r="B166" i="1" s="1"/>
  <c r="D166" i="1" s="1"/>
  <c r="AD2222" i="25"/>
  <c r="AE207" i="25"/>
  <c r="AG207" i="25" s="1"/>
  <c r="AF207" i="25"/>
  <c r="B167" i="4" l="1"/>
  <c r="B167" i="1" s="1"/>
  <c r="D167" i="1" s="1"/>
  <c r="I168" i="4"/>
  <c r="AD2223" i="25"/>
  <c r="AE208" i="25"/>
  <c r="AG208" i="25" s="1"/>
  <c r="AF208" i="25"/>
  <c r="B168" i="4" l="1"/>
  <c r="B168" i="1" s="1"/>
  <c r="D168" i="1" s="1"/>
  <c r="I169" i="4"/>
  <c r="AD2224" i="25"/>
  <c r="AF209" i="25"/>
  <c r="AE209" i="25"/>
  <c r="AG209" i="25" s="1"/>
  <c r="B169" i="4" l="1"/>
  <c r="B169" i="1" s="1"/>
  <c r="D169" i="1" s="1"/>
  <c r="I170" i="4"/>
  <c r="AD2225" i="25"/>
  <c r="AE210" i="25"/>
  <c r="AG210" i="25" s="1"/>
  <c r="AF210" i="25"/>
  <c r="B170" i="4" l="1"/>
  <c r="B170" i="1" s="1"/>
  <c r="D170" i="1" s="1"/>
  <c r="I171" i="4"/>
  <c r="AD2226" i="25"/>
  <c r="AE211" i="25"/>
  <c r="AG211" i="25" s="1"/>
  <c r="AF211" i="25"/>
  <c r="B171" i="4" l="1"/>
  <c r="B171" i="1" s="1"/>
  <c r="D171" i="1" s="1"/>
  <c r="I172" i="4"/>
  <c r="AD2227" i="25"/>
  <c r="AE212" i="25"/>
  <c r="AG212" i="25" s="1"/>
  <c r="AF212" i="25"/>
  <c r="I173" i="4" l="1"/>
  <c r="B172" i="4"/>
  <c r="B172" i="1" s="1"/>
  <c r="D172" i="1" s="1"/>
  <c r="AD2228" i="25"/>
  <c r="AF213" i="25"/>
  <c r="AE213" i="25"/>
  <c r="AG213" i="25" s="1"/>
  <c r="B173" i="4" l="1"/>
  <c r="B173" i="1" s="1"/>
  <c r="D173" i="1" s="1"/>
  <c r="I174" i="4"/>
  <c r="AD2229" i="25"/>
  <c r="AE214" i="25"/>
  <c r="AG214" i="25" s="1"/>
  <c r="AF214" i="25"/>
  <c r="B174" i="4" l="1"/>
  <c r="B174" i="1" s="1"/>
  <c r="D174" i="1" s="1"/>
  <c r="I175" i="4"/>
  <c r="AD2230" i="25"/>
  <c r="AE215" i="25"/>
  <c r="AG215" i="25" s="1"/>
  <c r="AF215" i="25"/>
  <c r="B175" i="4" l="1"/>
  <c r="B175" i="1" s="1"/>
  <c r="D175" i="1" s="1"/>
  <c r="I176" i="4"/>
  <c r="AD2231" i="25"/>
  <c r="AE216" i="25"/>
  <c r="AG216" i="25" s="1"/>
  <c r="AF216" i="25"/>
  <c r="B176" i="4" l="1"/>
  <c r="B176" i="1" s="1"/>
  <c r="D176" i="1" s="1"/>
  <c r="I177" i="4"/>
  <c r="AD2232" i="25"/>
  <c r="AF217" i="25"/>
  <c r="AE217" i="25"/>
  <c r="AG217" i="25" s="1"/>
  <c r="I178" i="4" l="1"/>
  <c r="B177" i="4"/>
  <c r="B177" i="1" s="1"/>
  <c r="D177" i="1" s="1"/>
  <c r="AD2233" i="25"/>
  <c r="AE218" i="25"/>
  <c r="AG218" i="25" s="1"/>
  <c r="AF218" i="25"/>
  <c r="I179" i="4" l="1"/>
  <c r="B178" i="4"/>
  <c r="B178" i="1" s="1"/>
  <c r="D178" i="1" s="1"/>
  <c r="AD2234" i="25"/>
  <c r="AE219" i="25"/>
  <c r="AG219" i="25" s="1"/>
  <c r="AF219" i="25"/>
  <c r="I180" i="4" l="1"/>
  <c r="B179" i="4"/>
  <c r="B179" i="1" s="1"/>
  <c r="D179" i="1" s="1"/>
  <c r="AD2235" i="25"/>
  <c r="AE220" i="25"/>
  <c r="AG220" i="25" s="1"/>
  <c r="AF220" i="25"/>
  <c r="B180" i="4" l="1"/>
  <c r="B180" i="1" s="1"/>
  <c r="D180" i="1" s="1"/>
  <c r="I181" i="4"/>
  <c r="AD2236" i="25"/>
  <c r="AE221" i="25"/>
  <c r="AG221" i="25" s="1"/>
  <c r="AF221" i="25"/>
  <c r="B181" i="4" l="1"/>
  <c r="B181" i="1" s="1"/>
  <c r="D181" i="1" s="1"/>
  <c r="I182" i="4"/>
  <c r="AD2237" i="25"/>
  <c r="AF222" i="25"/>
  <c r="AE222" i="25"/>
  <c r="AG222" i="25" s="1"/>
  <c r="B182" i="4" l="1"/>
  <c r="B182" i="1" s="1"/>
  <c r="D182" i="1" s="1"/>
  <c r="I183" i="4"/>
  <c r="AD2238" i="25"/>
  <c r="AF223" i="25"/>
  <c r="AE223" i="25"/>
  <c r="AG223" i="25" s="1"/>
  <c r="B183" i="4" l="1"/>
  <c r="B183" i="1" s="1"/>
  <c r="D183" i="1" s="1"/>
  <c r="I184" i="4"/>
  <c r="AD2239" i="25"/>
  <c r="AF224" i="25"/>
  <c r="AE224" i="25"/>
  <c r="AG224" i="25" s="1"/>
  <c r="B184" i="4" l="1"/>
  <c r="B184" i="1" s="1"/>
  <c r="D184" i="1" s="1"/>
  <c r="I185" i="4"/>
  <c r="AD2240" i="25"/>
  <c r="AF225" i="25"/>
  <c r="AE225" i="25"/>
  <c r="AG225" i="25" s="1"/>
  <c r="I186" i="4" l="1"/>
  <c r="B185" i="4"/>
  <c r="B185" i="1" s="1"/>
  <c r="D185" i="1" s="1"/>
  <c r="AD2241" i="25"/>
  <c r="AF226" i="25"/>
  <c r="AE226" i="25"/>
  <c r="AG226" i="25" s="1"/>
  <c r="I187" i="4" l="1"/>
  <c r="B186" i="4"/>
  <c r="B186" i="1" s="1"/>
  <c r="D186" i="1" s="1"/>
  <c r="AD2242" i="25"/>
  <c r="AF227" i="25"/>
  <c r="AE227" i="25"/>
  <c r="AG227" i="25" s="1"/>
  <c r="B187" i="4" l="1"/>
  <c r="B187" i="1" s="1"/>
  <c r="D187" i="1" s="1"/>
  <c r="I188" i="4"/>
  <c r="AD2243" i="25"/>
  <c r="AE228" i="25"/>
  <c r="AG228" i="25" s="1"/>
  <c r="AF228" i="25"/>
  <c r="B188" i="4" l="1"/>
  <c r="B188" i="1" s="1"/>
  <c r="D188" i="1" s="1"/>
  <c r="I189" i="4"/>
  <c r="AD2244" i="25"/>
  <c r="AF229" i="25"/>
  <c r="AE229" i="25"/>
  <c r="AG229" i="25" s="1"/>
  <c r="B189" i="4" l="1"/>
  <c r="B189" i="1" s="1"/>
  <c r="D189" i="1" s="1"/>
  <c r="I190" i="4"/>
  <c r="AD2245" i="25"/>
  <c r="AE230" i="25"/>
  <c r="AG230" i="25" s="1"/>
  <c r="AF230" i="25"/>
  <c r="I191" i="4" l="1"/>
  <c r="B190" i="4"/>
  <c r="B190" i="1" s="1"/>
  <c r="D190" i="1" s="1"/>
  <c r="AD2246" i="25"/>
  <c r="AE231" i="25"/>
  <c r="AG231" i="25" s="1"/>
  <c r="AF231" i="25"/>
  <c r="I192" i="4" l="1"/>
  <c r="B191" i="4"/>
  <c r="B191" i="1" s="1"/>
  <c r="D191" i="1" s="1"/>
  <c r="AD2247" i="25"/>
  <c r="AF232" i="25"/>
  <c r="AE232" i="25"/>
  <c r="AG232" i="25" s="1"/>
  <c r="I193" i="4" l="1"/>
  <c r="B192" i="4"/>
  <c r="B192" i="1" s="1"/>
  <c r="D192" i="1" s="1"/>
  <c r="AD2248" i="25"/>
  <c r="AE233" i="25"/>
  <c r="AG233" i="25" s="1"/>
  <c r="AF233" i="25"/>
  <c r="B193" i="4" l="1"/>
  <c r="B193" i="1" s="1"/>
  <c r="D193" i="1" s="1"/>
  <c r="I194" i="4"/>
  <c r="AD2249" i="25"/>
  <c r="AF234" i="25"/>
  <c r="AE234" i="25"/>
  <c r="AG234" i="25" s="1"/>
  <c r="B194" i="4" l="1"/>
  <c r="B194" i="1" s="1"/>
  <c r="D194" i="1" s="1"/>
  <c r="I195" i="4"/>
  <c r="AD2250" i="25"/>
  <c r="AE235" i="25"/>
  <c r="AG235" i="25" s="1"/>
  <c r="AF235" i="25"/>
  <c r="B195" i="4" l="1"/>
  <c r="B195" i="1" s="1"/>
  <c r="D195" i="1" s="1"/>
  <c r="I196" i="4"/>
  <c r="AD2251" i="25"/>
  <c r="AE236" i="25"/>
  <c r="AG236" i="25" s="1"/>
  <c r="AF236" i="25"/>
  <c r="B196" i="4" l="1"/>
  <c r="B196" i="1" s="1"/>
  <c r="D196" i="1" s="1"/>
  <c r="I197" i="4"/>
  <c r="AD2252" i="25"/>
  <c r="AE237" i="25"/>
  <c r="AG237" i="25" s="1"/>
  <c r="AF237" i="25"/>
  <c r="I198" i="4" l="1"/>
  <c r="B197" i="4"/>
  <c r="B197" i="1" s="1"/>
  <c r="D197" i="1" s="1"/>
  <c r="AD2253" i="25"/>
  <c r="AF238" i="25"/>
  <c r="AE238" i="25"/>
  <c r="AG238" i="25" s="1"/>
  <c r="I199" i="4" l="1"/>
  <c r="B198" i="4"/>
  <c r="B198" i="1" s="1"/>
  <c r="D198" i="1" s="1"/>
  <c r="AD2254" i="25"/>
  <c r="AE239" i="25"/>
  <c r="AG239" i="25" s="1"/>
  <c r="AF239" i="25"/>
  <c r="I200" i="4" l="1"/>
  <c r="B199" i="4"/>
  <c r="B199" i="1" s="1"/>
  <c r="D199" i="1" s="1"/>
  <c r="AD2255" i="25"/>
  <c r="AF240" i="25"/>
  <c r="AE240" i="25"/>
  <c r="AG240" i="25" s="1"/>
  <c r="B200" i="4" l="1"/>
  <c r="B200" i="1" s="1"/>
  <c r="D200" i="1" s="1"/>
  <c r="I201" i="4"/>
  <c r="AD2256" i="25"/>
  <c r="AE241" i="25"/>
  <c r="AG241" i="25" s="1"/>
  <c r="AF241" i="25"/>
  <c r="B201" i="4" l="1"/>
  <c r="B201" i="1" s="1"/>
  <c r="D201" i="1" s="1"/>
  <c r="I202" i="4"/>
  <c r="AD2257" i="25"/>
  <c r="AE242" i="25"/>
  <c r="AG242" i="25" s="1"/>
  <c r="AF242" i="25"/>
  <c r="I203" i="4" l="1"/>
  <c r="B203" i="4" s="1"/>
  <c r="B203" i="1" s="1"/>
  <c r="D203" i="1" s="1"/>
  <c r="B202" i="4"/>
  <c r="B202" i="1" s="1"/>
  <c r="D202" i="1" s="1"/>
  <c r="AD2258" i="25"/>
  <c r="AE243" i="25"/>
  <c r="AG243" i="25" s="1"/>
  <c r="AF243" i="25"/>
  <c r="AD2259" i="25" l="1"/>
  <c r="AE244" i="25"/>
  <c r="AG244" i="25" s="1"/>
  <c r="AF244" i="25"/>
  <c r="AD2260" i="25" l="1"/>
  <c r="AE245" i="25"/>
  <c r="AG245" i="25" s="1"/>
  <c r="AF245" i="25"/>
  <c r="AD2261" i="25" l="1"/>
  <c r="AF246" i="25"/>
  <c r="AE246" i="25"/>
  <c r="AG246" i="25" s="1"/>
  <c r="AD2262" i="25" l="1"/>
  <c r="AE247" i="25"/>
  <c r="AG247" i="25" s="1"/>
  <c r="AF247" i="25"/>
  <c r="AD2263" i="25" l="1"/>
  <c r="AF248" i="25"/>
  <c r="AE248" i="25"/>
  <c r="AG248" i="25" s="1"/>
  <c r="AD2264" i="25" l="1"/>
  <c r="AE249" i="25"/>
  <c r="AG249" i="25" s="1"/>
  <c r="AF249" i="25"/>
  <c r="AD2265" i="25" l="1"/>
  <c r="AF250" i="25"/>
  <c r="AE250" i="25"/>
  <c r="AG250" i="25" s="1"/>
  <c r="AD2266" i="25" l="1"/>
  <c r="AE251" i="25"/>
  <c r="AG251" i="25" s="1"/>
  <c r="AF251" i="25"/>
  <c r="AD2267" i="25" l="1"/>
  <c r="AF252" i="25"/>
  <c r="AE252" i="25"/>
  <c r="AG252" i="25" s="1"/>
  <c r="AD2268" i="25" l="1"/>
  <c r="AE253" i="25"/>
  <c r="AG253" i="25" s="1"/>
  <c r="AF253" i="25"/>
  <c r="AD2269" i="25" l="1"/>
  <c r="AF254" i="25"/>
  <c r="AE254" i="25"/>
  <c r="AG254" i="25" s="1"/>
  <c r="AD2270" i="25" l="1"/>
  <c r="AE255" i="25"/>
  <c r="AG255" i="25" s="1"/>
  <c r="AF255" i="25"/>
  <c r="AD2271" i="25" l="1"/>
  <c r="AF256" i="25"/>
  <c r="AE256" i="25"/>
  <c r="AG256" i="25" s="1"/>
  <c r="AD2272" i="25" l="1"/>
  <c r="AF257" i="25"/>
  <c r="AE257" i="25"/>
  <c r="AG257" i="25" s="1"/>
  <c r="AD2273" i="25" l="1"/>
  <c r="AE258" i="25"/>
  <c r="AG258" i="25" s="1"/>
  <c r="AF258" i="25"/>
  <c r="AD2274" i="25" l="1"/>
  <c r="AE259" i="25"/>
  <c r="AG259" i="25" s="1"/>
  <c r="AF259" i="25"/>
  <c r="AD2275" i="25" l="1"/>
  <c r="AF260" i="25"/>
  <c r="AE260" i="25"/>
  <c r="AG260" i="25" s="1"/>
  <c r="AD2276" i="25" l="1"/>
  <c r="AE261" i="25"/>
  <c r="AG261" i="25" s="1"/>
  <c r="AF261" i="25"/>
  <c r="AD2277" i="25" l="1"/>
  <c r="AF262" i="25"/>
  <c r="AE262" i="25"/>
  <c r="AG262" i="25" s="1"/>
  <c r="AD2278" i="25" l="1"/>
  <c r="AF263" i="25"/>
  <c r="AE263" i="25"/>
  <c r="AG263" i="25" s="1"/>
  <c r="AD2279" i="25" l="1"/>
  <c r="AF264" i="25"/>
  <c r="AE264" i="25"/>
  <c r="AG264" i="25" s="1"/>
  <c r="AD2280" i="25" l="1"/>
  <c r="AF265" i="25"/>
  <c r="AE265" i="25"/>
  <c r="AG265" i="25" s="1"/>
  <c r="AD2281" i="25" l="1"/>
  <c r="AF266" i="25"/>
  <c r="AE266" i="25"/>
  <c r="AG266" i="25" s="1"/>
  <c r="AD2282" i="25" l="1"/>
  <c r="AE267" i="25"/>
  <c r="AG267" i="25" s="1"/>
  <c r="AF267" i="25"/>
  <c r="AD2283" i="25" l="1"/>
  <c r="AE268" i="25"/>
  <c r="AG268" i="25" s="1"/>
  <c r="AF268" i="25"/>
  <c r="AD2284" i="25" l="1"/>
  <c r="AF269" i="25"/>
  <c r="AE269" i="25"/>
  <c r="AG269" i="25" s="1"/>
  <c r="AD2285" i="25" l="1"/>
  <c r="AE270" i="25"/>
  <c r="AG270" i="25" s="1"/>
  <c r="AF270" i="25"/>
  <c r="AD2286" i="25" l="1"/>
  <c r="AE271" i="25"/>
  <c r="AG271" i="25" s="1"/>
  <c r="AF271" i="25"/>
  <c r="AD2287" i="25" l="1"/>
  <c r="AF272" i="25"/>
  <c r="AE272" i="25"/>
  <c r="AG272" i="25" s="1"/>
  <c r="AD2288" i="25" l="1"/>
  <c r="AE273" i="25"/>
  <c r="AG273" i="25" s="1"/>
  <c r="AF273" i="25"/>
  <c r="AD2289" i="25" l="1"/>
  <c r="AF274" i="25"/>
  <c r="AE274" i="25"/>
  <c r="AG274" i="25" s="1"/>
  <c r="AD2290" i="25" l="1"/>
  <c r="AE275" i="25"/>
  <c r="AG275" i="25" s="1"/>
  <c r="AF275" i="25"/>
  <c r="AD2291" i="25" l="1"/>
  <c r="AE276" i="25"/>
  <c r="AG276" i="25" s="1"/>
  <c r="AF276" i="25"/>
  <c r="AD2292" i="25" l="1"/>
  <c r="AE277" i="25"/>
  <c r="AG277" i="25" s="1"/>
  <c r="AF277" i="25"/>
  <c r="AD2293" i="25" l="1"/>
  <c r="AE278" i="25"/>
  <c r="AG278" i="25" s="1"/>
  <c r="AF278" i="25"/>
  <c r="AD2294" i="25" l="1"/>
  <c r="AE279" i="25"/>
  <c r="AG279" i="25" s="1"/>
  <c r="AF279" i="25"/>
  <c r="AD2295" i="25" l="1"/>
  <c r="AF280" i="25"/>
  <c r="AE280" i="25"/>
  <c r="AG280" i="25" s="1"/>
  <c r="AD2296" i="25" l="1"/>
  <c r="AE281" i="25"/>
  <c r="AG281" i="25" s="1"/>
  <c r="AF281" i="25"/>
  <c r="AD2297" i="25" l="1"/>
  <c r="AE282" i="25"/>
  <c r="AG282" i="25" s="1"/>
  <c r="AF282" i="25"/>
  <c r="AD2298" i="25" l="1"/>
  <c r="AE283" i="25"/>
  <c r="AG283" i="25" s="1"/>
  <c r="AF283" i="25"/>
  <c r="AD2299" i="25" l="1"/>
  <c r="AE284" i="25"/>
  <c r="AG284" i="25" s="1"/>
  <c r="AF284" i="25"/>
  <c r="AD2300" i="25" l="1"/>
  <c r="AE285" i="25"/>
  <c r="AG285" i="25" s="1"/>
  <c r="AF285" i="25"/>
  <c r="AD2301" i="25" l="1"/>
  <c r="AE286" i="25"/>
  <c r="AG286" i="25" s="1"/>
  <c r="AF286" i="25"/>
  <c r="AD2302" i="25" l="1"/>
  <c r="AE287" i="25"/>
  <c r="AG287" i="25" s="1"/>
  <c r="AF287" i="25"/>
  <c r="AD2303" i="25" l="1"/>
  <c r="AF288" i="25"/>
  <c r="AE288" i="25"/>
  <c r="AG288" i="25" s="1"/>
  <c r="AD2304" i="25" l="1"/>
  <c r="AE289" i="25"/>
  <c r="AG289" i="25" s="1"/>
  <c r="AF289" i="25"/>
  <c r="AD2305" i="25" l="1"/>
  <c r="AE290" i="25"/>
  <c r="AG290" i="25" s="1"/>
  <c r="AF290" i="25"/>
  <c r="AD2306" i="25" l="1"/>
  <c r="AE291" i="25"/>
  <c r="AG291" i="25" s="1"/>
  <c r="AF291" i="25"/>
  <c r="AD2307" i="25" l="1"/>
  <c r="AE292" i="25"/>
  <c r="AG292" i="25" s="1"/>
  <c r="AF292" i="25"/>
  <c r="AD2308" i="25" l="1"/>
  <c r="AF293" i="25"/>
  <c r="AE293" i="25"/>
  <c r="AG293" i="25" s="1"/>
  <c r="AD2309" i="25" l="1"/>
  <c r="AF294" i="25"/>
  <c r="AE294" i="25"/>
  <c r="AG294" i="25" s="1"/>
  <c r="AD2310" i="25" l="1"/>
  <c r="AE295" i="25"/>
  <c r="AG295" i="25" s="1"/>
  <c r="AF295" i="25"/>
  <c r="AD2311" i="25" l="1"/>
  <c r="AF296" i="25"/>
  <c r="AE296" i="25"/>
  <c r="AG296" i="25" s="1"/>
  <c r="AD2312" i="25" l="1"/>
  <c r="AF297" i="25"/>
  <c r="AE297" i="25"/>
  <c r="AG297" i="25" s="1"/>
  <c r="AD2313" i="25" l="1"/>
  <c r="AF298" i="25"/>
  <c r="AE298" i="25"/>
  <c r="AG298" i="25" s="1"/>
  <c r="AD2314" i="25" l="1"/>
  <c r="AE299" i="25"/>
  <c r="AG299" i="25" s="1"/>
  <c r="AF299" i="25"/>
  <c r="AD2315" i="25" l="1"/>
  <c r="AF300" i="25"/>
  <c r="AE300" i="25"/>
  <c r="AG300" i="25" s="1"/>
  <c r="AD2316" i="25" l="1"/>
  <c r="AE301" i="25"/>
  <c r="AG301" i="25" s="1"/>
  <c r="AF301" i="25"/>
  <c r="AD2317" i="25" l="1"/>
  <c r="AE302" i="25"/>
  <c r="AG302" i="25" s="1"/>
  <c r="AF302" i="25"/>
  <c r="AD2318" i="25" l="1"/>
  <c r="AF303" i="25"/>
  <c r="AE303" i="25"/>
  <c r="AG303" i="25" s="1"/>
  <c r="AD2319" i="25" l="1"/>
  <c r="AF304" i="25"/>
  <c r="AE304" i="25"/>
  <c r="AG304" i="25" s="1"/>
  <c r="AD2320" i="25" l="1"/>
  <c r="AF305" i="25"/>
  <c r="AE305" i="25"/>
  <c r="AG305" i="25" s="1"/>
  <c r="AD2321" i="25" l="1"/>
  <c r="AF306" i="25"/>
  <c r="AE306" i="25"/>
  <c r="AG306" i="25" s="1"/>
  <c r="AD2322" i="25" l="1"/>
  <c r="AE307" i="25"/>
  <c r="AG307" i="25" s="1"/>
  <c r="AF307" i="25"/>
  <c r="AD2323" i="25" l="1"/>
  <c r="AE308" i="25"/>
  <c r="AG308" i="25" s="1"/>
  <c r="AF308" i="25"/>
  <c r="AD2324" i="25" l="1"/>
  <c r="AF309" i="25"/>
  <c r="AE309" i="25"/>
  <c r="AG309" i="25" s="1"/>
  <c r="AD2325" i="25" l="1"/>
  <c r="AF310" i="25"/>
  <c r="AE310" i="25"/>
  <c r="AG310" i="25" s="1"/>
  <c r="AD2326" i="25" l="1"/>
  <c r="AE311" i="25"/>
  <c r="AG311" i="25" s="1"/>
  <c r="AF311" i="25"/>
  <c r="AD2327" i="25" l="1"/>
  <c r="AF312" i="25"/>
  <c r="AE312" i="25"/>
  <c r="AG312" i="25" s="1"/>
  <c r="AD2328" i="25" l="1"/>
  <c r="AE313" i="25"/>
  <c r="AG313" i="25" s="1"/>
  <c r="AF313" i="25"/>
  <c r="AD2329" i="25" l="1"/>
  <c r="AF314" i="25"/>
  <c r="AE314" i="25"/>
  <c r="AG314" i="25" s="1"/>
  <c r="AD2330" i="25" l="1"/>
  <c r="AE315" i="25"/>
  <c r="AG315" i="25" s="1"/>
  <c r="AF315" i="25"/>
  <c r="AD2331" i="25" l="1"/>
  <c r="AE316" i="25"/>
  <c r="AG316" i="25" s="1"/>
  <c r="AF316" i="25"/>
  <c r="AD2332" i="25" l="1"/>
  <c r="AE317" i="25"/>
  <c r="AG317" i="25" s="1"/>
  <c r="AF317" i="25"/>
  <c r="AD2333" i="25" l="1"/>
  <c r="AF318" i="25"/>
  <c r="AE318" i="25"/>
  <c r="AG318" i="25" s="1"/>
  <c r="AD2334" i="25" l="1"/>
  <c r="AF319" i="25"/>
  <c r="AE319" i="25"/>
  <c r="AG319" i="25" s="1"/>
  <c r="AD2335" i="25" l="1"/>
  <c r="AF320" i="25"/>
  <c r="AE320" i="25"/>
  <c r="AG320" i="25" s="1"/>
  <c r="AD2336" i="25" l="1"/>
  <c r="AE321" i="25"/>
  <c r="AG321" i="25" s="1"/>
  <c r="AF321" i="25"/>
  <c r="AD2337" i="25" l="1"/>
  <c r="AF322" i="25"/>
  <c r="AE322" i="25"/>
  <c r="AG322" i="25" s="1"/>
  <c r="AD2338" i="25" l="1"/>
  <c r="AE323" i="25"/>
  <c r="AG323" i="25" s="1"/>
  <c r="AF323" i="25"/>
  <c r="AD2339" i="25" l="1"/>
  <c r="AF324" i="25"/>
  <c r="AE324" i="25"/>
  <c r="AG324" i="25" s="1"/>
  <c r="AD2340" i="25" l="1"/>
  <c r="AF325" i="25"/>
  <c r="AE325" i="25"/>
  <c r="AG325" i="25" s="1"/>
  <c r="AD2341" i="25" l="1"/>
  <c r="AF326" i="25"/>
  <c r="AE326" i="25"/>
  <c r="AG326" i="25" s="1"/>
  <c r="AD2342" i="25" l="1"/>
  <c r="AE327" i="25"/>
  <c r="AG327" i="25" s="1"/>
  <c r="AF327" i="25"/>
  <c r="AD2343" i="25" l="1"/>
  <c r="AF328" i="25"/>
  <c r="AE328" i="25"/>
  <c r="AG328" i="25" s="1"/>
  <c r="AD2344" i="25" l="1"/>
  <c r="AE329" i="25"/>
  <c r="AG329" i="25" s="1"/>
  <c r="AF329" i="25"/>
  <c r="AD2345" i="25" l="1"/>
  <c r="AF330" i="25"/>
  <c r="AE330" i="25"/>
  <c r="AG330" i="25" s="1"/>
  <c r="AD2346" i="25" l="1"/>
  <c r="AE331" i="25"/>
  <c r="AG331" i="25" s="1"/>
  <c r="AF331" i="25"/>
  <c r="AD2347" i="25" l="1"/>
  <c r="AE332" i="25"/>
  <c r="AG332" i="25" s="1"/>
  <c r="AF332" i="25"/>
  <c r="AD2348" i="25" l="1"/>
  <c r="AE333" i="25"/>
  <c r="AG333" i="25" s="1"/>
  <c r="AF333" i="25"/>
  <c r="AD2349" i="25" l="1"/>
  <c r="AE334" i="25"/>
  <c r="AG334" i="25" s="1"/>
  <c r="AF334" i="25"/>
  <c r="AD2350" i="25" l="1"/>
  <c r="AE335" i="25"/>
  <c r="AG335" i="25" s="1"/>
  <c r="AF335" i="25"/>
  <c r="AD2351" i="25" l="1"/>
  <c r="AF336" i="25"/>
  <c r="AE336" i="25"/>
  <c r="AG336" i="25" s="1"/>
  <c r="AD2352" i="25" l="1"/>
  <c r="AE337" i="25"/>
  <c r="AG337" i="25" s="1"/>
  <c r="AF337" i="25"/>
  <c r="AD2353" i="25" l="1"/>
  <c r="AF338" i="25"/>
  <c r="AE338" i="25"/>
  <c r="AG338" i="25" s="1"/>
  <c r="AD2354" i="25" l="1"/>
  <c r="AE339" i="25"/>
  <c r="AG339" i="25" s="1"/>
  <c r="AF339" i="25"/>
  <c r="AD2355" i="25" l="1"/>
  <c r="AE340" i="25"/>
  <c r="AG340" i="25" s="1"/>
  <c r="AF340" i="25"/>
  <c r="AD2356" i="25" l="1"/>
  <c r="AE341" i="25"/>
  <c r="AG341" i="25" s="1"/>
  <c r="AF341" i="25"/>
  <c r="AD2357" i="25" l="1"/>
  <c r="AF342" i="25"/>
  <c r="AE342" i="25"/>
  <c r="AG342" i="25" s="1"/>
  <c r="AD2358" i="25" l="1"/>
  <c r="AE343" i="25"/>
  <c r="AG343" i="25" s="1"/>
  <c r="AF343" i="25"/>
  <c r="AD2359" i="25" l="1"/>
  <c r="AF344" i="25"/>
  <c r="AE344" i="25"/>
  <c r="AG344" i="25" s="1"/>
  <c r="AD2360" i="25" l="1"/>
  <c r="AE345" i="25"/>
  <c r="AG345" i="25" s="1"/>
  <c r="AF345" i="25"/>
  <c r="AD2361" i="25" l="1"/>
  <c r="AE346" i="25"/>
  <c r="AG346" i="25" s="1"/>
  <c r="AF346" i="25"/>
  <c r="AD2362" i="25" l="1"/>
  <c r="AE347" i="25"/>
  <c r="AG347" i="25" s="1"/>
  <c r="AF347" i="25"/>
  <c r="AD2363" i="25" l="1"/>
  <c r="AF348" i="25"/>
  <c r="AE348" i="25"/>
  <c r="AG348" i="25" s="1"/>
  <c r="AD2364" i="25" l="1"/>
  <c r="AF349" i="25"/>
  <c r="AE349" i="25"/>
  <c r="AG349" i="25" s="1"/>
  <c r="AD2365" i="25" l="1"/>
  <c r="AE350" i="25"/>
  <c r="AG350" i="25" s="1"/>
  <c r="AF350" i="25"/>
  <c r="AD2366" i="25" l="1"/>
  <c r="AE351" i="25"/>
  <c r="AG351" i="25" s="1"/>
  <c r="AF351" i="25"/>
  <c r="AD2367" i="25" l="1"/>
  <c r="AF352" i="25"/>
  <c r="AE352" i="25"/>
  <c r="AG352" i="25" s="1"/>
  <c r="AD2368" i="25" l="1"/>
  <c r="AE353" i="25"/>
  <c r="AG353" i="25" s="1"/>
  <c r="AF353" i="25"/>
  <c r="AD2369" i="25" l="1"/>
  <c r="AE354" i="25"/>
  <c r="AG354" i="25" s="1"/>
  <c r="AF354" i="25"/>
  <c r="AD2370" i="25" l="1"/>
  <c r="AE355" i="25"/>
  <c r="AG355" i="25" s="1"/>
  <c r="AF355" i="25"/>
  <c r="AD2371" i="25" l="1"/>
  <c r="AE356" i="25"/>
  <c r="AG356" i="25" s="1"/>
  <c r="AF356" i="25"/>
  <c r="AD2372" i="25" l="1"/>
  <c r="AE357" i="25"/>
  <c r="AG357" i="25" s="1"/>
  <c r="AF357" i="25"/>
  <c r="AD2373" i="25" l="1"/>
  <c r="AE358" i="25"/>
  <c r="AG358" i="25" s="1"/>
  <c r="AF358" i="25"/>
  <c r="AD2374" i="25" l="1"/>
  <c r="AE359" i="25"/>
  <c r="AG359" i="25" s="1"/>
  <c r="AF359" i="25"/>
  <c r="AD2375" i="25" l="1"/>
  <c r="AF360" i="25"/>
  <c r="AE360" i="25"/>
  <c r="AG360" i="25" s="1"/>
  <c r="AD2376" i="25" l="1"/>
  <c r="AE361" i="25"/>
  <c r="AG361" i="25" s="1"/>
  <c r="AF361" i="25"/>
  <c r="AD2377" i="25" l="1"/>
  <c r="AE362" i="25"/>
  <c r="AG362" i="25" s="1"/>
  <c r="AF362" i="25"/>
  <c r="AD2378" i="25" l="1"/>
  <c r="AE363" i="25"/>
  <c r="AG363" i="25" s="1"/>
  <c r="AF363" i="25"/>
  <c r="AD2379" i="25" l="1"/>
  <c r="AE364" i="25"/>
  <c r="AG364" i="25" s="1"/>
  <c r="AF364" i="25"/>
  <c r="AD2380" i="25" l="1"/>
  <c r="AE365" i="25"/>
  <c r="AG365" i="25" s="1"/>
  <c r="AF365" i="25"/>
  <c r="AD2381" i="25" l="1"/>
  <c r="AE366" i="25"/>
  <c r="AG366" i="25" s="1"/>
  <c r="AF366" i="25"/>
  <c r="AD2382" i="25" l="1"/>
  <c r="AE367" i="25"/>
  <c r="AG367" i="25" s="1"/>
  <c r="AF367" i="25"/>
  <c r="AD2383" i="25" l="1"/>
  <c r="AF368" i="25"/>
  <c r="AE368" i="25"/>
  <c r="AG368" i="25" s="1"/>
  <c r="AD2384" i="25" l="1"/>
  <c r="AF369" i="25"/>
  <c r="AE369" i="25"/>
  <c r="AG369" i="25" s="1"/>
  <c r="AD2385" i="25" l="1"/>
  <c r="AF370" i="25"/>
  <c r="AE370" i="25"/>
  <c r="AG370" i="25" s="1"/>
  <c r="AD2386" i="25" l="1"/>
  <c r="AE371" i="25"/>
  <c r="AG371" i="25" s="1"/>
  <c r="AF371" i="25"/>
  <c r="AD2387" i="25" l="1"/>
  <c r="AE372" i="25"/>
  <c r="AG372" i="25" s="1"/>
  <c r="AF372" i="25"/>
  <c r="AD2388" i="25" l="1"/>
  <c r="AE373" i="25"/>
  <c r="AG373" i="25" s="1"/>
  <c r="AF373" i="25"/>
  <c r="AD2389" i="25" l="1"/>
  <c r="AF374" i="25"/>
  <c r="AE374" i="25"/>
  <c r="AG374" i="25" s="1"/>
  <c r="AD2390" i="25" l="1"/>
  <c r="AE375" i="25"/>
  <c r="AG375" i="25" s="1"/>
  <c r="AF375" i="25"/>
  <c r="AD2391" i="25" l="1"/>
  <c r="AF376" i="25"/>
  <c r="AE376" i="25"/>
  <c r="AG376" i="25" s="1"/>
  <c r="AD2392" i="25" l="1"/>
  <c r="AF377" i="25"/>
  <c r="AE377" i="25"/>
  <c r="AG377" i="25" s="1"/>
  <c r="AD2393" i="25" l="1"/>
  <c r="AE378" i="25"/>
  <c r="AG378" i="25" s="1"/>
  <c r="AF378" i="25"/>
  <c r="AD2394" i="25" l="1"/>
  <c r="AE379" i="25"/>
  <c r="AG379" i="25" s="1"/>
  <c r="AF379" i="25"/>
  <c r="AD2395" i="25" l="1"/>
  <c r="AF380" i="25"/>
  <c r="AE380" i="25"/>
  <c r="AG380" i="25" s="1"/>
  <c r="AD2396" i="25" l="1"/>
  <c r="AE381" i="25"/>
  <c r="AG381" i="25" s="1"/>
  <c r="AF381" i="25"/>
  <c r="AD2397" i="25" l="1"/>
  <c r="AE382" i="25"/>
  <c r="AG382" i="25" s="1"/>
  <c r="AF382" i="25"/>
  <c r="AD2398" i="25" l="1"/>
  <c r="AF383" i="25"/>
  <c r="AE383" i="25"/>
  <c r="AG383" i="25" s="1"/>
  <c r="AD2399" i="25" l="1"/>
  <c r="AF384" i="25"/>
  <c r="AE384" i="25"/>
  <c r="AG384" i="25" s="1"/>
  <c r="AD2400" i="25" l="1"/>
  <c r="AF385" i="25"/>
  <c r="AE385" i="25"/>
  <c r="AG385" i="25" s="1"/>
  <c r="AD2401" i="25" l="1"/>
  <c r="AF386" i="25"/>
  <c r="AE386" i="25"/>
  <c r="AG386" i="25" s="1"/>
  <c r="AD2402" i="25" l="1"/>
  <c r="AE387" i="25"/>
  <c r="AG387" i="25" s="1"/>
  <c r="AF387" i="25"/>
  <c r="AD2403" i="25" l="1"/>
  <c r="AE388" i="25"/>
  <c r="AG388" i="25" s="1"/>
  <c r="AF388" i="25"/>
  <c r="AD2404" i="25" l="1"/>
  <c r="AF389" i="25"/>
  <c r="AE389" i="25"/>
  <c r="AG389" i="25" s="1"/>
  <c r="AD2405" i="25" l="1"/>
  <c r="AE390" i="25"/>
  <c r="AG390" i="25" s="1"/>
  <c r="AF390" i="25"/>
  <c r="AD2406" i="25" l="1"/>
  <c r="AF391" i="25"/>
  <c r="AE391" i="25"/>
  <c r="AG391" i="25" s="1"/>
  <c r="AD2407" i="25" l="1"/>
  <c r="AF392" i="25"/>
  <c r="AE392" i="25"/>
  <c r="AG392" i="25" s="1"/>
  <c r="AD2408" i="25" l="1"/>
  <c r="AF393" i="25"/>
  <c r="AE393" i="25"/>
  <c r="AG393" i="25" s="1"/>
  <c r="AD2409" i="25" l="1"/>
  <c r="AE394" i="25"/>
  <c r="AG394" i="25" s="1"/>
  <c r="AF394" i="25"/>
  <c r="AD2410" i="25" l="1"/>
  <c r="AE395" i="25"/>
  <c r="AG395" i="25" s="1"/>
  <c r="AF395" i="25"/>
  <c r="AD2411" i="25" l="1"/>
  <c r="AF396" i="25"/>
  <c r="AE396" i="25"/>
  <c r="AG396" i="25" s="1"/>
  <c r="AD2412" i="25" l="1"/>
  <c r="AE397" i="25"/>
  <c r="AG397" i="25" s="1"/>
  <c r="AF397" i="25"/>
  <c r="AD2413" i="25" l="1"/>
  <c r="AF398" i="25"/>
  <c r="AE398" i="25"/>
  <c r="AG398" i="25" s="1"/>
  <c r="AD2414" i="25" l="1"/>
  <c r="AE399" i="25"/>
  <c r="AG399" i="25" s="1"/>
  <c r="AF399" i="25"/>
  <c r="AD2415" i="25" l="1"/>
  <c r="AF400" i="25"/>
  <c r="AE400" i="25"/>
  <c r="AG400" i="25" s="1"/>
  <c r="AD2416" i="25" l="1"/>
  <c r="AE401" i="25"/>
  <c r="AG401" i="25" s="1"/>
  <c r="AF401" i="25"/>
  <c r="AD2417" i="25" l="1"/>
  <c r="AE402" i="25"/>
  <c r="AG402" i="25" s="1"/>
  <c r="AF402" i="25"/>
  <c r="AD2418" i="25" l="1"/>
  <c r="AE403" i="25"/>
  <c r="AG403" i="25" s="1"/>
  <c r="AF403" i="25"/>
  <c r="AD2419" i="25" l="1"/>
  <c r="AF404" i="25"/>
  <c r="AE404" i="25"/>
  <c r="AG404" i="25" s="1"/>
  <c r="AD2420" i="25" l="1"/>
  <c r="AE405" i="25"/>
  <c r="AG405" i="25" s="1"/>
  <c r="AF405" i="25"/>
  <c r="AD2421" i="25" l="1"/>
  <c r="AE406" i="25"/>
  <c r="AG406" i="25" s="1"/>
  <c r="AF406" i="25"/>
  <c r="AD2422" i="25" l="1"/>
  <c r="AF407" i="25"/>
  <c r="AE407" i="25"/>
  <c r="AG407" i="25" s="1"/>
  <c r="AD2423" i="25" l="1"/>
  <c r="AF408" i="25"/>
  <c r="AE408" i="25"/>
  <c r="AG408" i="25" s="1"/>
  <c r="AD2424" i="25" l="1"/>
  <c r="AE409" i="25"/>
  <c r="AG409" i="25" s="1"/>
  <c r="AF409" i="25"/>
  <c r="AD2425" i="25" l="1"/>
  <c r="AF410" i="25"/>
  <c r="AE410" i="25"/>
  <c r="AG410" i="25" s="1"/>
  <c r="AD2426" i="25" l="1"/>
  <c r="AE411" i="25"/>
  <c r="AG411" i="25" s="1"/>
  <c r="AF411" i="25"/>
  <c r="AD2427" i="25" l="1"/>
  <c r="AE412" i="25"/>
  <c r="AG412" i="25" s="1"/>
  <c r="AF412" i="25"/>
  <c r="AD2428" i="25" l="1"/>
  <c r="AF413" i="25"/>
  <c r="AE413" i="25"/>
  <c r="AG413" i="25" s="1"/>
  <c r="AD2429" i="25" l="1"/>
  <c r="AE414" i="25"/>
  <c r="AG414" i="25" s="1"/>
  <c r="AF414" i="25"/>
  <c r="AD2430" i="25" l="1"/>
  <c r="AE415" i="25"/>
  <c r="AG415" i="25" s="1"/>
  <c r="AF415" i="25"/>
  <c r="AD2431" i="25" l="1"/>
  <c r="AF416" i="25"/>
  <c r="AE416" i="25"/>
  <c r="AG416" i="25" s="1"/>
  <c r="AD2432" i="25" l="1"/>
  <c r="AE417" i="25"/>
  <c r="AG417" i="25" s="1"/>
  <c r="AF417" i="25"/>
  <c r="AD2433" i="25" l="1"/>
  <c r="AF418" i="25"/>
  <c r="AE418" i="25"/>
  <c r="AG418" i="25" s="1"/>
  <c r="AD2434" i="25" l="1"/>
  <c r="AE419" i="25"/>
  <c r="AG419" i="25" s="1"/>
  <c r="AF419" i="25"/>
  <c r="AD2435" i="25" l="1"/>
  <c r="AE420" i="25"/>
  <c r="AG420" i="25" s="1"/>
  <c r="AF420" i="25"/>
  <c r="AD2436" i="25" l="1"/>
  <c r="AE421" i="25"/>
  <c r="AG421" i="25" s="1"/>
  <c r="AF421" i="25"/>
  <c r="AD2437" i="25" l="1"/>
  <c r="AE422" i="25"/>
  <c r="AG422" i="25" s="1"/>
  <c r="AF422" i="25"/>
  <c r="AD2438" i="25" l="1"/>
  <c r="AE423" i="25"/>
  <c r="AG423" i="25" s="1"/>
  <c r="AF423" i="25"/>
  <c r="AD2439" i="25" l="1"/>
  <c r="AF424" i="25"/>
  <c r="AE424" i="25"/>
  <c r="AG424" i="25" s="1"/>
  <c r="AD2440" i="25" l="1"/>
  <c r="AF425" i="25"/>
  <c r="AE425" i="25"/>
  <c r="AG425" i="25" s="1"/>
  <c r="AD2441" i="25" l="1"/>
  <c r="AE426" i="25"/>
  <c r="AG426" i="25" s="1"/>
  <c r="AF426" i="25"/>
  <c r="AD2442" i="25" l="1"/>
  <c r="AE427" i="25"/>
  <c r="AG427" i="25" s="1"/>
  <c r="AF427" i="25"/>
  <c r="AD2443" i="25" l="1"/>
  <c r="AE428" i="25"/>
  <c r="AG428" i="25" s="1"/>
  <c r="AF428" i="25"/>
  <c r="AD2444" i="25" l="1"/>
  <c r="AE429" i="25"/>
  <c r="AG429" i="25" s="1"/>
  <c r="AF429" i="25"/>
  <c r="AD2445" i="25" l="1"/>
  <c r="AE430" i="25"/>
  <c r="AG430" i="25" s="1"/>
  <c r="AF430" i="25"/>
  <c r="AD2446" i="25" l="1"/>
  <c r="AF431" i="25"/>
  <c r="AE431" i="25"/>
  <c r="AG431" i="25" s="1"/>
  <c r="AD2447" i="25" l="1"/>
  <c r="AF432" i="25"/>
  <c r="AE432" i="25"/>
  <c r="AG432" i="25" s="1"/>
  <c r="AD2448" i="25" l="1"/>
  <c r="AE433" i="25"/>
  <c r="AG433" i="25" s="1"/>
  <c r="AF433" i="25"/>
  <c r="AD2449" i="25" l="1"/>
  <c r="AF434" i="25"/>
  <c r="AE434" i="25"/>
  <c r="AG434" i="25" s="1"/>
  <c r="AD2450" i="25" l="1"/>
  <c r="AE435" i="25"/>
  <c r="AG435" i="25" s="1"/>
  <c r="AF435" i="25"/>
  <c r="AD2451" i="25" l="1"/>
  <c r="AE436" i="25"/>
  <c r="AG436" i="25" s="1"/>
  <c r="AF436" i="25"/>
  <c r="AD2452" i="25" l="1"/>
  <c r="AE437" i="25"/>
  <c r="AG437" i="25" s="1"/>
  <c r="AF437" i="25"/>
  <c r="AD2453" i="25" l="1"/>
  <c r="AF438" i="25"/>
  <c r="AE438" i="25"/>
  <c r="AG438" i="25" s="1"/>
  <c r="AD2454" i="25" l="1"/>
  <c r="AF439" i="25"/>
  <c r="AE439" i="25"/>
  <c r="AG439" i="25" s="1"/>
  <c r="AD2455" i="25" l="1"/>
  <c r="AF440" i="25"/>
  <c r="AE440" i="25"/>
  <c r="AG440" i="25" s="1"/>
  <c r="AD2456" i="25" l="1"/>
  <c r="AF441" i="25"/>
  <c r="AE441" i="25"/>
  <c r="AG441" i="25" s="1"/>
  <c r="AD2457" i="25" l="1"/>
  <c r="AF442" i="25"/>
  <c r="AE442" i="25"/>
  <c r="AG442" i="25" s="1"/>
  <c r="AD2458" i="25" l="1"/>
  <c r="AE443" i="25"/>
  <c r="AG443" i="25" s="1"/>
  <c r="AF443" i="25"/>
  <c r="AD2459" i="25" l="1"/>
  <c r="AF444" i="25"/>
  <c r="AE444" i="25"/>
  <c r="AG444" i="25" s="1"/>
  <c r="AD2460" i="25" l="1"/>
  <c r="AF445" i="25"/>
  <c r="AE445" i="25"/>
  <c r="AG445" i="25" s="1"/>
  <c r="AD2461" i="25" l="1"/>
  <c r="AF446" i="25"/>
  <c r="AE446" i="25"/>
  <c r="AG446" i="25" s="1"/>
  <c r="AD2462" i="25" l="1"/>
  <c r="AF447" i="25"/>
  <c r="AE447" i="25"/>
  <c r="AG447" i="25" s="1"/>
  <c r="AD2463" i="25" l="1"/>
  <c r="AF448" i="25"/>
  <c r="AE448" i="25"/>
  <c r="AG448" i="25" s="1"/>
  <c r="AD2464" i="25" l="1"/>
  <c r="AE449" i="25"/>
  <c r="AG449" i="25" s="1"/>
  <c r="AF449" i="25"/>
  <c r="AD2465" i="25" l="1"/>
  <c r="AF450" i="25"/>
  <c r="AE450" i="25"/>
  <c r="AG450" i="25" s="1"/>
  <c r="AD2466" i="25" l="1"/>
  <c r="AE451" i="25"/>
  <c r="AG451" i="25" s="1"/>
  <c r="AF451" i="25"/>
  <c r="AD2467" i="25" l="1"/>
  <c r="AE452" i="25"/>
  <c r="AG452" i="25" s="1"/>
  <c r="AF452" i="25"/>
  <c r="AD2468" i="25" l="1"/>
  <c r="AF453" i="25"/>
  <c r="AE453" i="25"/>
  <c r="AG453" i="25" s="1"/>
  <c r="AD2469" i="25" l="1"/>
  <c r="AE454" i="25"/>
  <c r="AG454" i="25" s="1"/>
  <c r="AF454" i="25"/>
  <c r="AD2470" i="25" l="1"/>
  <c r="AF455" i="25"/>
  <c r="AE455" i="25"/>
  <c r="AG455" i="25" s="1"/>
  <c r="AD2471" i="25" l="1"/>
  <c r="AF456" i="25"/>
  <c r="AE456" i="25"/>
  <c r="AG456" i="25" s="1"/>
  <c r="AD2472" i="25" l="1"/>
  <c r="AE457" i="25"/>
  <c r="AG457" i="25" s="1"/>
  <c r="AF457" i="25"/>
  <c r="AD2473" i="25" l="1"/>
  <c r="AF458" i="25"/>
  <c r="AE458" i="25"/>
  <c r="AG458" i="25" s="1"/>
  <c r="AD2474" i="25" l="1"/>
  <c r="AE459" i="25"/>
  <c r="AG459" i="25" s="1"/>
  <c r="AF459" i="25"/>
  <c r="AD2475" i="25" l="1"/>
  <c r="AF460" i="25"/>
  <c r="AE460" i="25"/>
  <c r="AG460" i="25" s="1"/>
  <c r="AD2476" i="25" l="1"/>
  <c r="AF461" i="25"/>
  <c r="AE461" i="25"/>
  <c r="AG461" i="25" s="1"/>
  <c r="AD2477" i="25" l="1"/>
  <c r="AF462" i="25"/>
  <c r="AE462" i="25"/>
  <c r="AG462" i="25" s="1"/>
  <c r="AD2478" i="25" l="1"/>
  <c r="AF463" i="25"/>
  <c r="AE463" i="25"/>
  <c r="AG463" i="25" s="1"/>
  <c r="AD2479" i="25" l="1"/>
  <c r="AF464" i="25"/>
  <c r="AE464" i="25"/>
  <c r="AG464" i="25" s="1"/>
  <c r="AD2480" i="25" l="1"/>
  <c r="AE465" i="25"/>
  <c r="AG465" i="25" s="1"/>
  <c r="AF465" i="25"/>
  <c r="AD2481" i="25" l="1"/>
  <c r="AF466" i="25"/>
  <c r="AE466" i="25"/>
  <c r="AG466" i="25" s="1"/>
  <c r="AD2482" i="25" l="1"/>
  <c r="AE467" i="25"/>
  <c r="AG467" i="25" s="1"/>
  <c r="AF467" i="25"/>
  <c r="AD2483" i="25" l="1"/>
  <c r="AE468" i="25"/>
  <c r="AG468" i="25" s="1"/>
  <c r="AF468" i="25"/>
  <c r="AD2484" i="25" l="1"/>
  <c r="AE469" i="25"/>
  <c r="AG469" i="25" s="1"/>
  <c r="AF469" i="25"/>
  <c r="AD2485" i="25" l="1"/>
  <c r="AF470" i="25"/>
  <c r="AE470" i="25"/>
  <c r="AG470" i="25" s="1"/>
  <c r="AD2486" i="25" l="1"/>
  <c r="AF471" i="25"/>
  <c r="AE471" i="25"/>
  <c r="AG471" i="25" s="1"/>
  <c r="AD2487" i="25" l="1"/>
  <c r="AF472" i="25"/>
  <c r="AE472" i="25"/>
  <c r="AG472" i="25" s="1"/>
  <c r="AD2488" i="25" l="1"/>
  <c r="AE473" i="25"/>
  <c r="AG473" i="25" s="1"/>
  <c r="AF473" i="25"/>
  <c r="AD2489" i="25" l="1"/>
  <c r="AE474" i="25"/>
  <c r="AG474" i="25" s="1"/>
  <c r="AF474" i="25"/>
  <c r="AD2490" i="25" l="1"/>
  <c r="AE475" i="25"/>
  <c r="AG475" i="25" s="1"/>
  <c r="AF475" i="25"/>
  <c r="AD2491" i="25" l="1"/>
  <c r="AE476" i="25"/>
  <c r="AG476" i="25" s="1"/>
  <c r="AF476" i="25"/>
  <c r="AD2492" i="25" l="1"/>
  <c r="AF477" i="25"/>
  <c r="AE477" i="25"/>
  <c r="AG477" i="25" s="1"/>
  <c r="AD2493" i="25" l="1"/>
  <c r="AE478" i="25"/>
  <c r="AG478" i="25" s="1"/>
  <c r="AF478" i="25"/>
  <c r="AD2494" i="25" l="1"/>
  <c r="AF479" i="25"/>
  <c r="AE479" i="25"/>
  <c r="AG479" i="25" s="1"/>
  <c r="AD2495" i="25" l="1"/>
  <c r="AF480" i="25"/>
  <c r="AE480" i="25"/>
  <c r="AG480" i="25" s="1"/>
  <c r="AD2496" i="25" l="1"/>
  <c r="AE481" i="25"/>
  <c r="AG481" i="25" s="1"/>
  <c r="AF481" i="25"/>
  <c r="AD2497" i="25" l="1"/>
  <c r="AF482" i="25"/>
  <c r="AE482" i="25"/>
  <c r="AG482" i="25" s="1"/>
  <c r="AD2498" i="25" l="1"/>
  <c r="AE483" i="25"/>
  <c r="AG483" i="25" s="1"/>
  <c r="AF483" i="25"/>
  <c r="AD2499" i="25" l="1"/>
  <c r="AE484" i="25"/>
  <c r="AG484" i="25" s="1"/>
  <c r="AF484" i="25"/>
  <c r="AD2500" i="25" l="1"/>
  <c r="AE485" i="25"/>
  <c r="AG485" i="25" s="1"/>
  <c r="AF485" i="25"/>
  <c r="AD2501" i="25" l="1"/>
  <c r="AF486" i="25"/>
  <c r="AE486" i="25"/>
  <c r="AG486" i="25" s="1"/>
  <c r="AD2502" i="25" l="1"/>
  <c r="AE487" i="25"/>
  <c r="AG487" i="25" s="1"/>
  <c r="AF487" i="25"/>
  <c r="AD2503" i="25" l="1"/>
  <c r="AE488" i="25"/>
  <c r="AG488" i="25" s="1"/>
  <c r="AF488" i="25"/>
  <c r="AD2504" i="25" l="1"/>
  <c r="AE489" i="25"/>
  <c r="AG489" i="25" s="1"/>
  <c r="AF489" i="25"/>
  <c r="AD2505" i="25" l="1"/>
  <c r="AE490" i="25"/>
  <c r="AG490" i="25" s="1"/>
  <c r="AF490" i="25"/>
  <c r="AD2506" i="25" l="1"/>
  <c r="AE491" i="25"/>
  <c r="AG491" i="25" s="1"/>
  <c r="AF491" i="25"/>
  <c r="AD2507" i="25" l="1"/>
  <c r="AE492" i="25"/>
  <c r="AG492" i="25" s="1"/>
  <c r="AF492" i="25"/>
  <c r="AD2508" i="25" l="1"/>
  <c r="AF493" i="25"/>
  <c r="AE493" i="25"/>
  <c r="AG493" i="25" s="1"/>
  <c r="AD2509" i="25" l="1"/>
  <c r="AE494" i="25"/>
  <c r="AG494" i="25" s="1"/>
  <c r="AF494" i="25"/>
  <c r="AD2510" i="25" l="1"/>
  <c r="AE495" i="25"/>
  <c r="AG495" i="25" s="1"/>
  <c r="AF495" i="25"/>
  <c r="AD2511" i="25" l="1"/>
  <c r="AF496" i="25"/>
  <c r="AE496" i="25"/>
  <c r="AG496" i="25" s="1"/>
  <c r="AD2512" i="25" l="1"/>
  <c r="AE497" i="25"/>
  <c r="AG497" i="25" s="1"/>
  <c r="AF497" i="25"/>
  <c r="AD2513" i="25" l="1"/>
  <c r="AE498" i="25"/>
  <c r="AG498" i="25" s="1"/>
  <c r="AF498" i="25"/>
  <c r="AD2514" i="25" l="1"/>
  <c r="AE499" i="25"/>
  <c r="AG499" i="25" s="1"/>
  <c r="AF499" i="25"/>
  <c r="AD2515" i="25" l="1"/>
  <c r="AF500" i="25"/>
  <c r="AE500" i="25"/>
  <c r="AG500" i="25" s="1"/>
  <c r="AD2516" i="25" l="1"/>
  <c r="AF501" i="25"/>
  <c r="AE501" i="25"/>
  <c r="AG501" i="25" s="1"/>
  <c r="AD2517" i="25" l="1"/>
  <c r="AE502" i="25"/>
  <c r="AG502" i="25" s="1"/>
  <c r="AF502" i="25"/>
  <c r="AD2518" i="25" l="1"/>
  <c r="AE503" i="25"/>
  <c r="AG503" i="25" s="1"/>
  <c r="AF503" i="25"/>
  <c r="AD2519" i="25" l="1"/>
  <c r="AE504" i="25"/>
  <c r="AG504" i="25" s="1"/>
  <c r="AF504" i="25"/>
  <c r="AD2520" i="25" l="1"/>
  <c r="AE505" i="25"/>
  <c r="AG505" i="25" s="1"/>
  <c r="AF505" i="25"/>
  <c r="AD2521" i="25" l="1"/>
  <c r="AF506" i="25"/>
  <c r="AE506" i="25"/>
  <c r="AG506" i="25" s="1"/>
  <c r="AD2522" i="25" l="1"/>
  <c r="AF507" i="25"/>
  <c r="AE507" i="25"/>
  <c r="AG507" i="25" s="1"/>
  <c r="AD2523" i="25" l="1"/>
  <c r="AF508" i="25"/>
  <c r="AE508" i="25"/>
  <c r="AG508" i="25" s="1"/>
  <c r="AD2524" i="25" l="1"/>
  <c r="AF509" i="25"/>
  <c r="AE509" i="25"/>
  <c r="AG509" i="25" s="1"/>
  <c r="AD2525" i="25" l="1"/>
  <c r="AE510" i="25"/>
  <c r="AG510" i="25" s="1"/>
  <c r="AF510" i="25"/>
  <c r="AD2526" i="25" l="1"/>
  <c r="AE511" i="25"/>
  <c r="AG511" i="25" s="1"/>
  <c r="AF511" i="25"/>
  <c r="AD2527" i="25" l="1"/>
  <c r="AF512" i="25"/>
  <c r="AE512" i="25"/>
  <c r="AG512" i="25" s="1"/>
  <c r="AD2528" i="25" l="1"/>
  <c r="AE513" i="25"/>
  <c r="AG513" i="25" s="1"/>
  <c r="AF513" i="25"/>
  <c r="AD2529" i="25" l="1"/>
  <c r="AF514" i="25"/>
  <c r="AE514" i="25"/>
  <c r="AG514" i="25" s="1"/>
  <c r="AD2530" i="25" l="1"/>
  <c r="AF515" i="25"/>
  <c r="AE515" i="25"/>
  <c r="AG515" i="25" s="1"/>
  <c r="AD2531" i="25" l="1"/>
  <c r="AF516" i="25"/>
  <c r="AE516" i="25"/>
  <c r="AG516" i="25" s="1"/>
  <c r="AD2532" i="25" l="1"/>
  <c r="AE517" i="25"/>
  <c r="AG517" i="25" s="1"/>
  <c r="AF517" i="25"/>
  <c r="AD2533" i="25" l="1"/>
  <c r="AF518" i="25"/>
  <c r="AE518" i="25"/>
  <c r="AG518" i="25" s="1"/>
  <c r="AD2534" i="25" l="1"/>
  <c r="AE519" i="25"/>
  <c r="AG519" i="25" s="1"/>
  <c r="AF519" i="25"/>
  <c r="AD2535" i="25" l="1"/>
  <c r="AF520" i="25"/>
  <c r="AE520" i="25"/>
  <c r="AG520" i="25" s="1"/>
  <c r="AD2536" i="25" l="1"/>
  <c r="AF521" i="25"/>
  <c r="AE521" i="25"/>
  <c r="AG521" i="25" s="1"/>
  <c r="AD2537" i="25" l="1"/>
  <c r="AF522" i="25"/>
  <c r="AE522" i="25"/>
  <c r="AG522" i="25" s="1"/>
  <c r="AD2538" i="25" l="1"/>
  <c r="AE523" i="25"/>
  <c r="AG523" i="25" s="1"/>
  <c r="AF523" i="25"/>
  <c r="AD2539" i="25" l="1"/>
  <c r="AF524" i="25"/>
  <c r="AE524" i="25"/>
  <c r="AG524" i="25" s="1"/>
  <c r="AD2540" i="25" l="1"/>
  <c r="AE525" i="25"/>
  <c r="AG525" i="25" s="1"/>
  <c r="AF525" i="25"/>
  <c r="AD2541" i="25" l="1"/>
  <c r="AE526" i="25"/>
  <c r="AG526" i="25" s="1"/>
  <c r="AF526" i="25"/>
  <c r="AD2542" i="25" l="1"/>
  <c r="AE527" i="25"/>
  <c r="AG527" i="25" s="1"/>
  <c r="AF527" i="25"/>
  <c r="AD2543" i="25" l="1"/>
  <c r="AF528" i="25"/>
  <c r="AE528" i="25"/>
  <c r="AG528" i="25" s="1"/>
  <c r="AD2544" i="25" l="1"/>
  <c r="AE529" i="25"/>
  <c r="AG529" i="25" s="1"/>
  <c r="AF529" i="25"/>
  <c r="AD2545" i="25" l="1"/>
  <c r="AE530" i="25"/>
  <c r="AG530" i="25" s="1"/>
  <c r="AF530" i="25"/>
  <c r="AD2546" i="25" l="1"/>
  <c r="AE531" i="25"/>
  <c r="AG531" i="25" s="1"/>
  <c r="AF531" i="25"/>
  <c r="AD2547" i="25" l="1"/>
  <c r="AF532" i="25"/>
  <c r="AE532" i="25"/>
  <c r="AG532" i="25" s="1"/>
  <c r="AD2548" i="25" l="1"/>
  <c r="AE533" i="25"/>
  <c r="AG533" i="25" s="1"/>
  <c r="AF533" i="25"/>
  <c r="AD2549" i="25" l="1"/>
  <c r="AF534" i="25"/>
  <c r="AE534" i="25"/>
  <c r="AG534" i="25" s="1"/>
  <c r="AD2550" i="25" l="1"/>
  <c r="AE535" i="25"/>
  <c r="AG535" i="25" s="1"/>
  <c r="AF535" i="25"/>
  <c r="AD2551" i="25" l="1"/>
  <c r="AE536" i="25"/>
  <c r="AG536" i="25" s="1"/>
  <c r="AF536" i="25"/>
  <c r="AD2552" i="25" l="1"/>
  <c r="AE537" i="25"/>
  <c r="AG537" i="25" s="1"/>
  <c r="AF537" i="25"/>
  <c r="AD2553" i="25" l="1"/>
  <c r="AE538" i="25"/>
  <c r="AG538" i="25" s="1"/>
  <c r="AF538" i="25"/>
  <c r="AD2554" i="25" l="1"/>
  <c r="AF539" i="25"/>
  <c r="AE539" i="25"/>
  <c r="AG539" i="25" s="1"/>
  <c r="AD2555" i="25" l="1"/>
  <c r="AF540" i="25"/>
  <c r="AE540" i="25"/>
  <c r="AG540" i="25" s="1"/>
  <c r="AD2556" i="25" l="1"/>
  <c r="AE541" i="25"/>
  <c r="AG541" i="25" s="1"/>
  <c r="AF541" i="25"/>
  <c r="AD2557" i="25" l="1"/>
  <c r="AE542" i="25"/>
  <c r="AG542" i="25" s="1"/>
  <c r="AF542" i="25"/>
  <c r="AD2558" i="25" l="1"/>
  <c r="AE543" i="25"/>
  <c r="AG543" i="25" s="1"/>
  <c r="AF543" i="25"/>
  <c r="AD2559" i="25" l="1"/>
  <c r="AE544" i="25"/>
  <c r="AG544" i="25" s="1"/>
  <c r="AF544" i="25"/>
  <c r="AD2560" i="25" l="1"/>
  <c r="AF545" i="25"/>
  <c r="AE545" i="25"/>
  <c r="AG545" i="25" s="1"/>
  <c r="AD2561" i="25" l="1"/>
  <c r="AE546" i="25"/>
  <c r="AG546" i="25" s="1"/>
  <c r="AF546" i="25"/>
  <c r="AD2562" i="25" l="1"/>
  <c r="AE547" i="25"/>
  <c r="AG547" i="25" s="1"/>
  <c r="AF547" i="25"/>
  <c r="AD2563" i="25" l="1"/>
  <c r="AF548" i="25"/>
  <c r="AE548" i="25"/>
  <c r="AG548" i="25" s="1"/>
  <c r="AD2564" i="25" l="1"/>
  <c r="AE549" i="25"/>
  <c r="AG549" i="25" s="1"/>
  <c r="AF549" i="25"/>
  <c r="AD2565" i="25" l="1"/>
  <c r="AE550" i="25"/>
  <c r="AG550" i="25" s="1"/>
  <c r="AF550" i="25"/>
  <c r="AD2566" i="25" l="1"/>
  <c r="AE551" i="25"/>
  <c r="AG551" i="25" s="1"/>
  <c r="AF551" i="25"/>
  <c r="AD2567" i="25" l="1"/>
  <c r="AE552" i="25"/>
  <c r="AG552" i="25" s="1"/>
  <c r="AF552" i="25"/>
  <c r="AD2568" i="25" l="1"/>
  <c r="AF553" i="25"/>
  <c r="AE553" i="25"/>
  <c r="AG553" i="25" s="1"/>
  <c r="AD2569" i="25" l="1"/>
  <c r="AE554" i="25"/>
  <c r="AG554" i="25" s="1"/>
  <c r="AF554" i="25"/>
  <c r="AD2570" i="25" l="1"/>
  <c r="AE555" i="25"/>
  <c r="AG555" i="25" s="1"/>
  <c r="AF555" i="25"/>
  <c r="AD2571" i="25" l="1"/>
  <c r="AF556" i="25"/>
  <c r="AE556" i="25"/>
  <c r="AG556" i="25" s="1"/>
  <c r="AD2572" i="25" l="1"/>
  <c r="AE557" i="25"/>
  <c r="AG557" i="25" s="1"/>
  <c r="AF557" i="25"/>
  <c r="AD2573" i="25" l="1"/>
  <c r="AE558" i="25"/>
  <c r="AG558" i="25" s="1"/>
  <c r="AF558" i="25"/>
  <c r="AD2574" i="25" l="1"/>
  <c r="AE559" i="25"/>
  <c r="AG559" i="25" s="1"/>
  <c r="AF559" i="25"/>
  <c r="AD2575" i="25" l="1"/>
  <c r="AF560" i="25"/>
  <c r="AE560" i="25"/>
  <c r="AG560" i="25" s="1"/>
  <c r="AD2576" i="25" l="1"/>
  <c r="AE561" i="25"/>
  <c r="AG561" i="25" s="1"/>
  <c r="AF561" i="25"/>
  <c r="AD2577" i="25" l="1"/>
  <c r="AF562" i="25"/>
  <c r="AE562" i="25"/>
  <c r="AG562" i="25" s="1"/>
  <c r="AD2578" i="25" l="1"/>
  <c r="AE563" i="25"/>
  <c r="AG563" i="25" s="1"/>
  <c r="AF563" i="25"/>
  <c r="AD2579" i="25" l="1"/>
  <c r="AF564" i="25"/>
  <c r="AE564" i="25"/>
  <c r="AG564" i="25" s="1"/>
  <c r="AD2580" i="25" l="1"/>
  <c r="AE565" i="25"/>
  <c r="AG565" i="25" s="1"/>
  <c r="AF565" i="25"/>
  <c r="AD2581" i="25" l="1"/>
  <c r="AF566" i="25"/>
  <c r="AE566" i="25"/>
  <c r="AG566" i="25" s="1"/>
  <c r="AD2582" i="25" l="1"/>
  <c r="AE567" i="25"/>
  <c r="AG567" i="25" s="1"/>
  <c r="AF567" i="25"/>
  <c r="AD2583" i="25" l="1"/>
  <c r="AE568" i="25"/>
  <c r="AG568" i="25" s="1"/>
  <c r="AF568" i="25"/>
  <c r="AD2584" i="25" l="1"/>
  <c r="AE569" i="25"/>
  <c r="AG569" i="25" s="1"/>
  <c r="AF569" i="25"/>
  <c r="AD2585" i="25" l="1"/>
  <c r="AF570" i="25"/>
  <c r="AE570" i="25"/>
  <c r="AG570" i="25" s="1"/>
  <c r="AD2586" i="25" l="1"/>
  <c r="AE571" i="25"/>
  <c r="AG571" i="25" s="1"/>
  <c r="AF571" i="25"/>
  <c r="AD2587" i="25" l="1"/>
  <c r="AF572" i="25"/>
  <c r="AE572" i="25"/>
  <c r="AG572" i="25" s="1"/>
  <c r="AD2588" i="25" l="1"/>
  <c r="AF573" i="25"/>
  <c r="AE573" i="25"/>
  <c r="AG573" i="25" s="1"/>
  <c r="AD2589" i="25" l="1"/>
  <c r="AF574" i="25"/>
  <c r="AE574" i="25"/>
  <c r="AG574" i="25" s="1"/>
  <c r="AD2590" i="25" l="1"/>
  <c r="AF575" i="25"/>
  <c r="AE575" i="25"/>
  <c r="AG575" i="25" s="1"/>
  <c r="AD2591" i="25" l="1"/>
  <c r="AF576" i="25"/>
  <c r="AE576" i="25"/>
  <c r="AG576" i="25" s="1"/>
  <c r="AD2592" i="25" l="1"/>
  <c r="AE577" i="25"/>
  <c r="AG577" i="25" s="1"/>
  <c r="AF577" i="25"/>
  <c r="AD2593" i="25" l="1"/>
  <c r="AE578" i="25"/>
  <c r="AG578" i="25" s="1"/>
  <c r="AF578" i="25"/>
  <c r="AD2594" i="25" l="1"/>
  <c r="AF579" i="25"/>
  <c r="AE579" i="25"/>
  <c r="AG579" i="25" s="1"/>
  <c r="AD2595" i="25" l="1"/>
  <c r="AF580" i="25"/>
  <c r="AE580" i="25"/>
  <c r="AG580" i="25" s="1"/>
  <c r="AD2596" i="25" l="1"/>
  <c r="AF581" i="25"/>
  <c r="AE581" i="25"/>
  <c r="AG581" i="25" s="1"/>
  <c r="AD2597" i="25" l="1"/>
  <c r="AF582" i="25"/>
  <c r="AE582" i="25"/>
  <c r="AG582" i="25" s="1"/>
  <c r="AD2598" i="25" l="1"/>
  <c r="AE583" i="25"/>
  <c r="AG583" i="25" s="1"/>
  <c r="AF583" i="25"/>
  <c r="AD2599" i="25" l="1"/>
  <c r="AE584" i="25"/>
  <c r="AG584" i="25" s="1"/>
  <c r="AF584" i="25"/>
  <c r="AD2600" i="25" l="1"/>
  <c r="AF585" i="25"/>
  <c r="AE585" i="25"/>
  <c r="AG585" i="25" s="1"/>
  <c r="AD2601" i="25" l="1"/>
  <c r="AF586" i="25"/>
  <c r="AE586" i="25"/>
  <c r="AG586" i="25" s="1"/>
  <c r="AD2602" i="25" l="1"/>
  <c r="AF587" i="25"/>
  <c r="AE587" i="25"/>
  <c r="AG587" i="25" s="1"/>
  <c r="AD2603" i="25" l="1"/>
  <c r="AF588" i="25"/>
  <c r="AE588" i="25"/>
  <c r="AG588" i="25" s="1"/>
  <c r="AD2604" i="25" l="1"/>
  <c r="AF589" i="25"/>
  <c r="AE589" i="25"/>
  <c r="AG589" i="25" s="1"/>
  <c r="AD2605" i="25" l="1"/>
  <c r="AE590" i="25"/>
  <c r="AG590" i="25" s="1"/>
  <c r="AF590" i="25"/>
  <c r="AD2606" i="25" l="1"/>
  <c r="AE591" i="25"/>
  <c r="AG591" i="25" s="1"/>
  <c r="AF591" i="25"/>
  <c r="AD2607" i="25" l="1"/>
  <c r="AE592" i="25"/>
  <c r="AG592" i="25" s="1"/>
  <c r="AF592" i="25"/>
  <c r="AD2608" i="25" l="1"/>
  <c r="AF593" i="25"/>
  <c r="AE593" i="25"/>
  <c r="AG593" i="25" s="1"/>
  <c r="AD2609" i="25" l="1"/>
  <c r="AF594" i="25"/>
  <c r="AE594" i="25"/>
  <c r="AG594" i="25" s="1"/>
  <c r="AD2610" i="25" l="1"/>
  <c r="AF595" i="25"/>
  <c r="AE595" i="25"/>
  <c r="AG595" i="25" s="1"/>
  <c r="AD2611" i="25" l="1"/>
  <c r="AF596" i="25"/>
  <c r="AE596" i="25"/>
  <c r="AG596" i="25" s="1"/>
  <c r="AD2612" i="25" l="1"/>
  <c r="AE597" i="25"/>
  <c r="AG597" i="25" s="1"/>
  <c r="AF597" i="25"/>
  <c r="AD2613" i="25" l="1"/>
  <c r="AE598" i="25"/>
  <c r="AG598" i="25" s="1"/>
  <c r="AF598" i="25"/>
  <c r="AD2614" i="25" l="1"/>
  <c r="AE599" i="25"/>
  <c r="AG599" i="25" s="1"/>
  <c r="AF599" i="25"/>
  <c r="AD2615" i="25" l="1"/>
  <c r="AE600" i="25"/>
  <c r="AG600" i="25" s="1"/>
  <c r="AF600" i="25"/>
  <c r="AD2616" i="25" l="1"/>
  <c r="AF601" i="25"/>
  <c r="AE601" i="25"/>
  <c r="AG601" i="25" s="1"/>
  <c r="AD2617" i="25" l="1"/>
  <c r="AF602" i="25"/>
  <c r="AE602" i="25"/>
  <c r="AG602" i="25" s="1"/>
  <c r="AD2618" i="25" l="1"/>
  <c r="AE603" i="25"/>
  <c r="AG603" i="25" s="1"/>
  <c r="AF603" i="25"/>
  <c r="AD2619" i="25" l="1"/>
  <c r="AF604" i="25"/>
  <c r="AE604" i="25"/>
  <c r="AG604" i="25" s="1"/>
  <c r="AD2620" i="25" l="1"/>
  <c r="AE605" i="25"/>
  <c r="AG605" i="25" s="1"/>
  <c r="AF605" i="25"/>
  <c r="AD2621" i="25" l="1"/>
  <c r="AE606" i="25"/>
  <c r="AG606" i="25" s="1"/>
  <c r="AF606" i="25"/>
  <c r="AD2622" i="25" l="1"/>
  <c r="AE607" i="25"/>
  <c r="AG607" i="25" s="1"/>
  <c r="AF607" i="25"/>
  <c r="AD2623" i="25" l="1"/>
  <c r="AE608" i="25"/>
  <c r="AG608" i="25" s="1"/>
  <c r="AF608" i="25"/>
  <c r="AD2624" i="25" l="1"/>
  <c r="AF609" i="25"/>
  <c r="AE609" i="25"/>
  <c r="AG609" i="25" s="1"/>
  <c r="AD2625" i="25" l="1"/>
  <c r="AE610" i="25"/>
  <c r="AG610" i="25" s="1"/>
  <c r="AF610" i="25"/>
  <c r="AD2626" i="25" l="1"/>
  <c r="AE611" i="25"/>
  <c r="AG611" i="25" s="1"/>
  <c r="AF611" i="25"/>
  <c r="AD2627" i="25" l="1"/>
  <c r="AF612" i="25"/>
  <c r="AE612" i="25"/>
  <c r="AG612" i="25" s="1"/>
  <c r="AD2628" i="25" l="1"/>
  <c r="AE613" i="25"/>
  <c r="AG613" i="25" s="1"/>
  <c r="AF613" i="25"/>
  <c r="AD2629" i="25" l="1"/>
  <c r="AE614" i="25"/>
  <c r="AG614" i="25" s="1"/>
  <c r="AF614" i="25"/>
  <c r="AD2630" i="25" l="1"/>
  <c r="AE615" i="25"/>
  <c r="AG615" i="25" s="1"/>
  <c r="AF615" i="25"/>
  <c r="AD2631" i="25" l="1"/>
  <c r="AF616" i="25"/>
  <c r="AE616" i="25"/>
  <c r="AG616" i="25" s="1"/>
  <c r="AD2632" i="25" l="1"/>
  <c r="AF617" i="25"/>
  <c r="AE617" i="25"/>
  <c r="AG617" i="25" s="1"/>
  <c r="AD2633" i="25" l="1"/>
  <c r="AF618" i="25"/>
  <c r="AE618" i="25"/>
  <c r="AG618" i="25" s="1"/>
  <c r="AD2634" i="25" l="1"/>
  <c r="AE619" i="25"/>
  <c r="AG619" i="25" s="1"/>
  <c r="AF619" i="25"/>
  <c r="AD2635" i="25" l="1"/>
  <c r="AE620" i="25"/>
  <c r="AG620" i="25" s="1"/>
  <c r="AF620" i="25"/>
  <c r="AD2636" i="25" l="1"/>
  <c r="AE621" i="25"/>
  <c r="AG621" i="25" s="1"/>
  <c r="AF621" i="25"/>
  <c r="AD2637" i="25" l="1"/>
  <c r="AE622" i="25"/>
  <c r="AG622" i="25" s="1"/>
  <c r="AF622" i="25"/>
  <c r="AD2638" i="25" l="1"/>
  <c r="AF623" i="25"/>
  <c r="AE623" i="25"/>
  <c r="AG623" i="25" s="1"/>
  <c r="AD2639" i="25" l="1"/>
  <c r="AE624" i="25"/>
  <c r="AG624" i="25" s="1"/>
  <c r="AF624" i="25"/>
  <c r="AD2640" i="25" l="1"/>
  <c r="AF625" i="25"/>
  <c r="AE625" i="25"/>
  <c r="AG625" i="25" s="1"/>
  <c r="AD2641" i="25" l="1"/>
  <c r="AF626" i="25"/>
  <c r="AE626" i="25"/>
  <c r="AG626" i="25" s="1"/>
  <c r="AD2642" i="25" l="1"/>
  <c r="AE627" i="25"/>
  <c r="AG627" i="25" s="1"/>
  <c r="AF627" i="25"/>
  <c r="AD2643" i="25" l="1"/>
  <c r="AE628" i="25"/>
  <c r="AG628" i="25" s="1"/>
  <c r="AF628" i="25"/>
  <c r="AD2644" i="25" l="1"/>
  <c r="AF629" i="25"/>
  <c r="AE629" i="25"/>
  <c r="AG629" i="25" s="1"/>
  <c r="AD2645" i="25" l="1"/>
  <c r="AE630" i="25"/>
  <c r="AG630" i="25" s="1"/>
  <c r="AF630" i="25"/>
  <c r="AD2646" i="25" l="1"/>
  <c r="AE631" i="25"/>
  <c r="AG631" i="25" s="1"/>
  <c r="AF631" i="25"/>
  <c r="AD2647" i="25" l="1"/>
  <c r="AF632" i="25"/>
  <c r="AE632" i="25"/>
  <c r="AG632" i="25" s="1"/>
  <c r="AD2648" i="25" l="1"/>
  <c r="AF633" i="25"/>
  <c r="AE633" i="25"/>
  <c r="AG633" i="25" s="1"/>
  <c r="AD2649" i="25" l="1"/>
  <c r="AE634" i="25"/>
  <c r="AG634" i="25" s="1"/>
  <c r="AF634" i="25"/>
  <c r="AD2650" i="25" l="1"/>
  <c r="AF635" i="25"/>
  <c r="AE635" i="25"/>
  <c r="AG635" i="25" s="1"/>
  <c r="AD2651" i="25" l="1"/>
  <c r="AE636" i="25"/>
  <c r="AG636" i="25" s="1"/>
  <c r="AF636" i="25"/>
  <c r="AD2652" i="25" l="1"/>
  <c r="AE637" i="25"/>
  <c r="AG637" i="25" s="1"/>
  <c r="AF637" i="25"/>
  <c r="AD2653" i="25" l="1"/>
  <c r="AF638" i="25"/>
  <c r="AE638" i="25"/>
  <c r="AG638" i="25" s="1"/>
  <c r="AD2654" i="25" l="1"/>
  <c r="AF639" i="25"/>
  <c r="AE639" i="25"/>
  <c r="AG639" i="25" s="1"/>
  <c r="AD2655" i="25" l="1"/>
  <c r="AF640" i="25"/>
  <c r="AE640" i="25"/>
  <c r="AG640" i="25" s="1"/>
  <c r="AD2656" i="25" l="1"/>
  <c r="AF641" i="25"/>
  <c r="AE641" i="25"/>
  <c r="AG641" i="25" s="1"/>
  <c r="AD2657" i="25" l="1"/>
  <c r="AF642" i="25"/>
  <c r="AE642" i="25"/>
  <c r="AG642" i="25" s="1"/>
  <c r="AD2658" i="25" l="1"/>
  <c r="AE643" i="25"/>
  <c r="AG643" i="25" s="1"/>
  <c r="AF643" i="25"/>
  <c r="AD2659" i="25" l="1"/>
  <c r="AE644" i="25"/>
  <c r="AG644" i="25" s="1"/>
  <c r="AF644" i="25"/>
  <c r="AD2660" i="25" l="1"/>
  <c r="AF645" i="25"/>
  <c r="AE645" i="25"/>
  <c r="AG645" i="25" s="1"/>
  <c r="AD2661" i="25" l="1"/>
  <c r="AE646" i="25"/>
  <c r="AG646" i="25" s="1"/>
  <c r="AF646" i="25"/>
  <c r="AD2662" i="25" l="1"/>
  <c r="AF647" i="25"/>
  <c r="AE647" i="25"/>
  <c r="AG647" i="25" s="1"/>
  <c r="AD2663" i="25" l="1"/>
  <c r="AF648" i="25"/>
  <c r="AE648" i="25"/>
  <c r="AG648" i="25" s="1"/>
  <c r="AD2664" i="25" l="1"/>
  <c r="AF649" i="25"/>
  <c r="AE649" i="25"/>
  <c r="AG649" i="25" s="1"/>
  <c r="AD2665" i="25" l="1"/>
  <c r="AE650" i="25"/>
  <c r="AG650" i="25" s="1"/>
  <c r="AF650" i="25"/>
  <c r="AD2666" i="25" l="1"/>
  <c r="AF651" i="25"/>
  <c r="AE651" i="25"/>
  <c r="AG651" i="25" s="1"/>
  <c r="AD2667" i="25" l="1"/>
  <c r="AE652" i="25"/>
  <c r="AG652" i="25" s="1"/>
  <c r="AF652" i="25"/>
  <c r="AD2668" i="25" l="1"/>
  <c r="AE653" i="25"/>
  <c r="AG653" i="25" s="1"/>
  <c r="AF653" i="25"/>
  <c r="AD2669" i="25" l="1"/>
  <c r="AF654" i="25"/>
  <c r="AE654" i="25"/>
  <c r="AG654" i="25" s="1"/>
  <c r="AD2670" i="25" l="1"/>
  <c r="AE655" i="25"/>
  <c r="AG655" i="25" s="1"/>
  <c r="AF655" i="25"/>
  <c r="AD2671" i="25" l="1"/>
  <c r="AE656" i="25"/>
  <c r="AG656" i="25" s="1"/>
  <c r="AF656" i="25"/>
  <c r="AD2672" i="25" l="1"/>
  <c r="AF657" i="25"/>
  <c r="AE657" i="25"/>
  <c r="AG657" i="25" s="1"/>
  <c r="AD2673" i="25" l="1"/>
  <c r="AE658" i="25"/>
  <c r="AG658" i="25" s="1"/>
  <c r="AF658" i="25"/>
  <c r="AD2674" i="25" l="1"/>
  <c r="AE659" i="25"/>
  <c r="AG659" i="25" s="1"/>
  <c r="AF659" i="25"/>
  <c r="AD2675" i="25" l="1"/>
  <c r="AE660" i="25"/>
  <c r="AG660" i="25" s="1"/>
  <c r="AF660" i="25"/>
  <c r="AD2676" i="25" l="1"/>
  <c r="AF661" i="25"/>
  <c r="AE661" i="25"/>
  <c r="AG661" i="25" s="1"/>
  <c r="AD2677" i="25" l="1"/>
  <c r="AE662" i="25"/>
  <c r="AG662" i="25" s="1"/>
  <c r="AF662" i="25"/>
  <c r="AD2678" i="25" l="1"/>
  <c r="AE663" i="25"/>
  <c r="AG663" i="25" s="1"/>
  <c r="AF663" i="25"/>
  <c r="AD2679" i="25" l="1"/>
  <c r="AE664" i="25"/>
  <c r="AG664" i="25" s="1"/>
  <c r="AF664" i="25"/>
  <c r="AD2680" i="25" l="1"/>
  <c r="AF665" i="25"/>
  <c r="AE665" i="25"/>
  <c r="AG665" i="25" s="1"/>
  <c r="AD2681" i="25" l="1"/>
  <c r="AE666" i="25"/>
  <c r="AG666" i="25" s="1"/>
  <c r="AF666" i="25"/>
  <c r="AD2682" i="25" l="1"/>
  <c r="AF667" i="25"/>
  <c r="AE667" i="25"/>
  <c r="AG667" i="25" s="1"/>
  <c r="AD2683" i="25" l="1"/>
  <c r="AE668" i="25"/>
  <c r="AG668" i="25" s="1"/>
  <c r="AF668" i="25"/>
  <c r="AD2684" i="25" l="1"/>
  <c r="AE669" i="25"/>
  <c r="AG669" i="25" s="1"/>
  <c r="AF669" i="25"/>
  <c r="AD2685" i="25" l="1"/>
  <c r="AE670" i="25"/>
  <c r="AG670" i="25" s="1"/>
  <c r="AF670" i="25"/>
  <c r="AD2686" i="25" l="1"/>
  <c r="AE671" i="25"/>
  <c r="AG671" i="25" s="1"/>
  <c r="AF671" i="25"/>
  <c r="AD2687" i="25" l="1"/>
  <c r="AE672" i="25"/>
  <c r="AG672" i="25" s="1"/>
  <c r="AF672" i="25"/>
  <c r="AD2688" i="25" l="1"/>
  <c r="AF673" i="25"/>
  <c r="AE673" i="25"/>
  <c r="AG673" i="25" s="1"/>
  <c r="AD2689" i="25" l="1"/>
  <c r="AE674" i="25"/>
  <c r="AG674" i="25" s="1"/>
  <c r="AF674" i="25"/>
  <c r="AD2690" i="25" l="1"/>
  <c r="AE675" i="25"/>
  <c r="AG675" i="25" s="1"/>
  <c r="AF675" i="25"/>
  <c r="AD2691" i="25" l="1"/>
  <c r="AE676" i="25"/>
  <c r="AG676" i="25" s="1"/>
  <c r="AF676" i="25"/>
  <c r="AD2692" i="25" l="1"/>
  <c r="AF677" i="25"/>
  <c r="AE677" i="25"/>
  <c r="AG677" i="25" s="1"/>
  <c r="AD2693" i="25" l="1"/>
  <c r="AE678" i="25"/>
  <c r="AG678" i="25" s="1"/>
  <c r="AF678" i="25"/>
  <c r="AD2694" i="25" l="1"/>
  <c r="AE679" i="25"/>
  <c r="AG679" i="25" s="1"/>
  <c r="AF679" i="25"/>
  <c r="AD2695" i="25" l="1"/>
  <c r="AE680" i="25"/>
  <c r="AG680" i="25" s="1"/>
  <c r="AF680" i="25"/>
  <c r="AD2696" i="25" l="1"/>
  <c r="AF681" i="25"/>
  <c r="AE681" i="25"/>
  <c r="AG681" i="25" s="1"/>
  <c r="AD2697" i="25" l="1"/>
  <c r="AE682" i="25"/>
  <c r="AG682" i="25" s="1"/>
  <c r="AF682" i="25"/>
  <c r="AD2698" i="25" l="1"/>
  <c r="AE683" i="25"/>
  <c r="AG683" i="25" s="1"/>
  <c r="AF683" i="25"/>
  <c r="AD2699" i="25" l="1"/>
  <c r="AE684" i="25"/>
  <c r="AG684" i="25" s="1"/>
  <c r="AF684" i="25"/>
  <c r="AD2700" i="25" l="1"/>
  <c r="AE685" i="25"/>
  <c r="AG685" i="25" s="1"/>
  <c r="AF685" i="25"/>
  <c r="AD2701" i="25" l="1"/>
  <c r="AE686" i="25"/>
  <c r="AG686" i="25" s="1"/>
  <c r="AF686" i="25"/>
  <c r="AD2702" i="25" l="1"/>
  <c r="AF687" i="25"/>
  <c r="AE687" i="25"/>
  <c r="AG687" i="25" s="1"/>
  <c r="AD2703" i="25" l="1"/>
  <c r="AE688" i="25"/>
  <c r="AG688" i="25" s="1"/>
  <c r="AF688" i="25"/>
  <c r="AD2704" i="25" l="1"/>
  <c r="AF689" i="25"/>
  <c r="AE689" i="25"/>
  <c r="AG689" i="25" s="1"/>
  <c r="AD2705" i="25" l="1"/>
  <c r="AF690" i="25"/>
  <c r="AE690" i="25"/>
  <c r="AG690" i="25" s="1"/>
  <c r="AD2706" i="25" l="1"/>
  <c r="AE691" i="25"/>
  <c r="AG691" i="25" s="1"/>
  <c r="AF691" i="25"/>
  <c r="AD2707" i="25" l="1"/>
  <c r="AE692" i="25"/>
  <c r="AG692" i="25" s="1"/>
  <c r="AF692" i="25"/>
  <c r="AD2708" i="25" l="1"/>
  <c r="AF693" i="25"/>
  <c r="AE693" i="25"/>
  <c r="AG693" i="25" s="1"/>
  <c r="AD2709" i="25" l="1"/>
  <c r="AE694" i="25"/>
  <c r="AG694" i="25" s="1"/>
  <c r="AF694" i="25"/>
  <c r="AD2710" i="25" l="1"/>
  <c r="AE695" i="25"/>
  <c r="AG695" i="25" s="1"/>
  <c r="AF695" i="25"/>
  <c r="AD2711" i="25" l="1"/>
  <c r="AF696" i="25"/>
  <c r="AE696" i="25"/>
  <c r="AG696" i="25" s="1"/>
  <c r="AD2712" i="25" l="1"/>
  <c r="AF697" i="25"/>
  <c r="AE697" i="25"/>
  <c r="AG697" i="25" s="1"/>
  <c r="AD2713" i="25" l="1"/>
  <c r="AE698" i="25"/>
  <c r="AG698" i="25" s="1"/>
  <c r="AF698" i="25"/>
  <c r="AD2714" i="25" l="1"/>
  <c r="AF699" i="25"/>
  <c r="AE699" i="25"/>
  <c r="AG699" i="25" s="1"/>
  <c r="AD2715" i="25" l="1"/>
  <c r="AE700" i="25"/>
  <c r="AG700" i="25" s="1"/>
  <c r="AF700" i="25"/>
  <c r="AD2716" i="25" l="1"/>
  <c r="AF701" i="25"/>
  <c r="AE701" i="25"/>
  <c r="AG701" i="25" s="1"/>
  <c r="AD2717" i="25" l="1"/>
  <c r="AF702" i="25"/>
  <c r="AE702" i="25"/>
  <c r="AG702" i="25" s="1"/>
  <c r="AD2718" i="25" l="1"/>
  <c r="AF703" i="25"/>
  <c r="AE703" i="25"/>
  <c r="AG703" i="25" s="1"/>
  <c r="AD2719" i="25" l="1"/>
  <c r="AE704" i="25"/>
  <c r="AG704" i="25" s="1"/>
  <c r="AF704" i="25"/>
  <c r="AD2720" i="25" l="1"/>
  <c r="AF705" i="25"/>
  <c r="AE705" i="25"/>
  <c r="AG705" i="25" s="1"/>
  <c r="AD2721" i="25" l="1"/>
  <c r="AF706" i="25"/>
  <c r="AE706" i="25"/>
  <c r="AG706" i="25" s="1"/>
  <c r="AD2722" i="25" l="1"/>
  <c r="AE707" i="25"/>
  <c r="AG707" i="25" s="1"/>
  <c r="AF707" i="25"/>
  <c r="AD2723" i="25" l="1"/>
  <c r="AE708" i="25"/>
  <c r="AG708" i="25" s="1"/>
  <c r="AF708" i="25"/>
  <c r="AD2724" i="25" l="1"/>
  <c r="AF709" i="25"/>
  <c r="AE709" i="25"/>
  <c r="AG709" i="25" s="1"/>
  <c r="AD2725" i="25" l="1"/>
  <c r="AE710" i="25"/>
  <c r="AG710" i="25" s="1"/>
  <c r="AF710" i="25"/>
  <c r="AD2726" i="25" l="1"/>
  <c r="AE711" i="25"/>
  <c r="AG711" i="25" s="1"/>
  <c r="AF711" i="25"/>
  <c r="AD2727" i="25" l="1"/>
  <c r="AF712" i="25"/>
  <c r="AE712" i="25"/>
  <c r="AG712" i="25" s="1"/>
  <c r="AD2728" i="25" l="1"/>
  <c r="AF713" i="25"/>
  <c r="AE713" i="25"/>
  <c r="AG713" i="25" s="1"/>
  <c r="AD2729" i="25" l="1"/>
  <c r="AE714" i="25"/>
  <c r="AG714" i="25" s="1"/>
  <c r="AF714" i="25"/>
  <c r="AD2730" i="25" l="1"/>
  <c r="AF715" i="25"/>
  <c r="AE715" i="25"/>
  <c r="AG715" i="25" s="1"/>
  <c r="AD2731" i="25" l="1"/>
  <c r="AE716" i="25"/>
  <c r="AG716" i="25" s="1"/>
  <c r="AF716" i="25"/>
  <c r="AD2732" i="25" l="1"/>
  <c r="AE717" i="25"/>
  <c r="AG717" i="25" s="1"/>
  <c r="AF717" i="25"/>
  <c r="AD2733" i="25" l="1"/>
  <c r="AF718" i="25"/>
  <c r="AE718" i="25"/>
  <c r="AG718" i="25" s="1"/>
  <c r="AD2734" i="25" l="1"/>
  <c r="AE719" i="25"/>
  <c r="AG719" i="25" s="1"/>
  <c r="AF719" i="25"/>
  <c r="AD2735" i="25" l="1"/>
  <c r="AF720" i="25"/>
  <c r="AE720" i="25"/>
  <c r="AG720" i="25" s="1"/>
  <c r="AD2736" i="25" l="1"/>
  <c r="AF721" i="25"/>
  <c r="AE721" i="25"/>
  <c r="AG721" i="25" s="1"/>
  <c r="AD2737" i="25" l="1"/>
  <c r="AF722" i="25"/>
  <c r="AE722" i="25"/>
  <c r="AG722" i="25" s="1"/>
  <c r="AD2738" i="25" l="1"/>
  <c r="AE723" i="25"/>
  <c r="AG723" i="25" s="1"/>
  <c r="AF723" i="25"/>
  <c r="AD2739" i="25" l="1"/>
  <c r="AE724" i="25"/>
  <c r="AG724" i="25" s="1"/>
  <c r="AF724" i="25"/>
  <c r="AD2740" i="25" l="1"/>
  <c r="AF725" i="25"/>
  <c r="AE725" i="25"/>
  <c r="AG725" i="25" s="1"/>
  <c r="AD2741" i="25" l="1"/>
  <c r="AE726" i="25"/>
  <c r="AG726" i="25" s="1"/>
  <c r="AF726" i="25"/>
  <c r="AD2742" i="25" l="1"/>
  <c r="AE727" i="25"/>
  <c r="AG727" i="25" s="1"/>
  <c r="AF727" i="25"/>
  <c r="AD2743" i="25" l="1"/>
  <c r="AF728" i="25"/>
  <c r="AE728" i="25"/>
  <c r="AG728" i="25" s="1"/>
  <c r="AD2744" i="25" l="1"/>
  <c r="AF729" i="25"/>
  <c r="AE729" i="25"/>
  <c r="AG729" i="25" s="1"/>
  <c r="AD2745" i="25" l="1"/>
  <c r="AE730" i="25"/>
  <c r="AG730" i="25" s="1"/>
  <c r="AF730" i="25"/>
  <c r="AD2746" i="25" l="1"/>
  <c r="AE731" i="25"/>
  <c r="AG731" i="25" s="1"/>
  <c r="AF731" i="25"/>
  <c r="AD2747" i="25" l="1"/>
  <c r="AE732" i="25"/>
  <c r="AG732" i="25" s="1"/>
  <c r="AF732" i="25"/>
  <c r="AD2748" i="25" l="1"/>
  <c r="AE733" i="25"/>
  <c r="AG733" i="25" s="1"/>
  <c r="AF733" i="25"/>
  <c r="AD2749" i="25" l="1"/>
  <c r="AF734" i="25"/>
  <c r="AE734" i="25"/>
  <c r="AG734" i="25" s="1"/>
  <c r="AD2750" i="25" l="1"/>
  <c r="AE735" i="25"/>
  <c r="AG735" i="25" s="1"/>
  <c r="AF735" i="25"/>
  <c r="AD2751" i="25" l="1"/>
  <c r="AE736" i="25"/>
  <c r="AG736" i="25" s="1"/>
  <c r="AF736" i="25"/>
  <c r="AD2752" i="25" l="1"/>
  <c r="AF737" i="25"/>
  <c r="AE737" i="25"/>
  <c r="AG737" i="25" s="1"/>
  <c r="AD2753" i="25" l="1"/>
  <c r="AF738" i="25"/>
  <c r="AE738" i="25"/>
  <c r="AG738" i="25" s="1"/>
  <c r="AD2754" i="25" l="1"/>
  <c r="AE739" i="25"/>
  <c r="AG739" i="25" s="1"/>
  <c r="AF739" i="25"/>
  <c r="AD2755" i="25" l="1"/>
  <c r="AE740" i="25"/>
  <c r="AG740" i="25" s="1"/>
  <c r="AF740" i="25"/>
  <c r="AD2756" i="25" l="1"/>
  <c r="AE741" i="25"/>
  <c r="AG741" i="25" s="1"/>
  <c r="AF741" i="25"/>
  <c r="AD2757" i="25" l="1"/>
  <c r="AE742" i="25"/>
  <c r="AG742" i="25" s="1"/>
  <c r="AF742" i="25"/>
  <c r="AD2758" i="25" l="1"/>
  <c r="AE743" i="25"/>
  <c r="AG743" i="25" s="1"/>
  <c r="AF743" i="25"/>
  <c r="AD2759" i="25" l="1"/>
  <c r="AE744" i="25"/>
  <c r="AG744" i="25" s="1"/>
  <c r="AF744" i="25"/>
  <c r="AD2760" i="25" l="1"/>
  <c r="AF745" i="25"/>
  <c r="AE745" i="25"/>
  <c r="AG745" i="25" s="1"/>
  <c r="AD2761" i="25" l="1"/>
  <c r="AE746" i="25"/>
  <c r="AG746" i="25" s="1"/>
  <c r="AF746" i="25"/>
  <c r="AD2762" i="25" l="1"/>
  <c r="AE747" i="25"/>
  <c r="AG747" i="25" s="1"/>
  <c r="AF747" i="25"/>
  <c r="AD2763" i="25" l="1"/>
  <c r="AE748" i="25"/>
  <c r="AG748" i="25" s="1"/>
  <c r="AF748" i="25"/>
  <c r="AD2764" i="25" l="1"/>
  <c r="AE749" i="25"/>
  <c r="AG749" i="25" s="1"/>
  <c r="AF749" i="25"/>
  <c r="AD2765" i="25" l="1"/>
  <c r="AF750" i="25"/>
  <c r="AE750" i="25"/>
  <c r="AG750" i="25" s="1"/>
  <c r="AD2766" i="25" l="1"/>
  <c r="AF751" i="25"/>
  <c r="AE751" i="25"/>
  <c r="AG751" i="25" s="1"/>
  <c r="AD2767" i="25" l="1"/>
  <c r="AE752" i="25"/>
  <c r="AG752" i="25" s="1"/>
  <c r="AF752" i="25"/>
  <c r="AD2768" i="25" l="1"/>
  <c r="AF753" i="25"/>
  <c r="AE753" i="25"/>
  <c r="AG753" i="25" s="1"/>
  <c r="AD2769" i="25" l="1"/>
  <c r="AF754" i="25"/>
  <c r="AE754" i="25"/>
  <c r="AG754" i="25" s="1"/>
  <c r="AD2770" i="25" l="1"/>
  <c r="AE755" i="25"/>
  <c r="AG755" i="25" s="1"/>
  <c r="AF755" i="25"/>
  <c r="AD2771" i="25" l="1"/>
  <c r="AE756" i="25"/>
  <c r="AG756" i="25" s="1"/>
  <c r="AF756" i="25"/>
  <c r="AD2772" i="25" l="1"/>
  <c r="AF757" i="25"/>
  <c r="AE757" i="25"/>
  <c r="AG757" i="25" s="1"/>
  <c r="AD2773" i="25" l="1"/>
  <c r="AE758" i="25"/>
  <c r="AG758" i="25" s="1"/>
  <c r="AF758" i="25"/>
  <c r="AD2774" i="25" l="1"/>
  <c r="AE759" i="25"/>
  <c r="AG759" i="25" s="1"/>
  <c r="AF759" i="25"/>
  <c r="AD2775" i="25" l="1"/>
  <c r="AF760" i="25"/>
  <c r="AE760" i="25"/>
  <c r="AG760" i="25" s="1"/>
  <c r="AD2776" i="25" l="1"/>
  <c r="AF761" i="25"/>
  <c r="AE761" i="25"/>
  <c r="AG761" i="25" s="1"/>
  <c r="AD2777" i="25" l="1"/>
  <c r="AE762" i="25"/>
  <c r="AG762" i="25" s="1"/>
  <c r="AF762" i="25"/>
  <c r="AD2778" i="25" l="1"/>
  <c r="AF763" i="25"/>
  <c r="AE763" i="25"/>
  <c r="AG763" i="25" s="1"/>
  <c r="AD2779" i="25" l="1"/>
  <c r="AE764" i="25"/>
  <c r="AG764" i="25" s="1"/>
  <c r="AF764" i="25"/>
  <c r="AD2780" i="25" l="1"/>
  <c r="AE765" i="25"/>
  <c r="AG765" i="25" s="1"/>
  <c r="AF765" i="25"/>
  <c r="AD2781" i="25" l="1"/>
  <c r="AF766" i="25"/>
  <c r="AE766" i="25"/>
  <c r="AG766" i="25" s="1"/>
  <c r="AD2782" i="25" l="1"/>
  <c r="AF767" i="25"/>
  <c r="AE767" i="25"/>
  <c r="AG767" i="25" s="1"/>
  <c r="AD2783" i="25" l="1"/>
  <c r="AE768" i="25"/>
  <c r="AG768" i="25" s="1"/>
  <c r="AF768" i="25"/>
  <c r="AD2784" i="25" l="1"/>
  <c r="AF769" i="25"/>
  <c r="AE769" i="25"/>
  <c r="AG769" i="25" s="1"/>
  <c r="AD2785" i="25" l="1"/>
  <c r="AF770" i="25"/>
  <c r="AE770" i="25"/>
  <c r="AG770" i="25" s="1"/>
  <c r="AD2786" i="25" l="1"/>
  <c r="AE771" i="25"/>
  <c r="AG771" i="25" s="1"/>
  <c r="AF771" i="25"/>
  <c r="AD2787" i="25" l="1"/>
  <c r="AE772" i="25"/>
  <c r="AG772" i="25" s="1"/>
  <c r="AF772" i="25"/>
  <c r="AD2788" i="25" l="1"/>
  <c r="AF773" i="25"/>
  <c r="AE773" i="25"/>
  <c r="AG773" i="25" s="1"/>
  <c r="AD2789" i="25" l="1"/>
  <c r="AE774" i="25"/>
  <c r="AG774" i="25" s="1"/>
  <c r="AF774" i="25"/>
  <c r="AD2790" i="25" l="1"/>
  <c r="AE775" i="25"/>
  <c r="AG775" i="25" s="1"/>
  <c r="AF775" i="25"/>
  <c r="AD2791" i="25" l="1"/>
  <c r="AF776" i="25"/>
  <c r="AE776" i="25"/>
  <c r="AG776" i="25" s="1"/>
  <c r="AD2792" i="25" l="1"/>
  <c r="AF777" i="25"/>
  <c r="AE777" i="25"/>
  <c r="AG777" i="25" s="1"/>
  <c r="AD2793" i="25" l="1"/>
  <c r="AF778" i="25"/>
  <c r="AE778" i="25"/>
  <c r="AG778" i="25" s="1"/>
  <c r="AD2794" i="25" l="1"/>
  <c r="AF779" i="25"/>
  <c r="AE779" i="25"/>
  <c r="AG779" i="25" s="1"/>
  <c r="AD2795" i="25" l="1"/>
  <c r="AE780" i="25"/>
  <c r="AG780" i="25" s="1"/>
  <c r="AF780" i="25"/>
  <c r="AD2796" i="25" l="1"/>
  <c r="AE781" i="25"/>
  <c r="AG781" i="25" s="1"/>
  <c r="AF781" i="25"/>
  <c r="AD2797" i="25" l="1"/>
  <c r="AF782" i="25"/>
  <c r="AE782" i="25"/>
  <c r="AG782" i="25" s="1"/>
  <c r="AD2798" i="25" l="1"/>
  <c r="AF783" i="25"/>
  <c r="AE783" i="25"/>
  <c r="AG783" i="25" s="1"/>
  <c r="AD2799" i="25" l="1"/>
  <c r="AE784" i="25"/>
  <c r="AG784" i="25" s="1"/>
  <c r="AF784" i="25"/>
  <c r="AD2800" i="25" l="1"/>
  <c r="AF785" i="25"/>
  <c r="AE785" i="25"/>
  <c r="AG785" i="25" s="1"/>
  <c r="AD2801" i="25" l="1"/>
  <c r="AF786" i="25"/>
  <c r="AE786" i="25"/>
  <c r="AG786" i="25" s="1"/>
  <c r="AD2802" i="25" l="1"/>
  <c r="AE787" i="25"/>
  <c r="AG787" i="25" s="1"/>
  <c r="AF787" i="25"/>
  <c r="AD2803" i="25" l="1"/>
  <c r="AE788" i="25"/>
  <c r="AG788" i="25" s="1"/>
  <c r="AF788" i="25"/>
  <c r="AD2804" i="25" l="1"/>
  <c r="AE789" i="25"/>
  <c r="AG789" i="25" s="1"/>
  <c r="AF789" i="25"/>
  <c r="AD2805" i="25" l="1"/>
  <c r="AF790" i="25"/>
  <c r="AE790" i="25"/>
  <c r="AG790" i="25" s="1"/>
  <c r="AD2806" i="25" l="1"/>
  <c r="AE791" i="25"/>
  <c r="AG791" i="25" s="1"/>
  <c r="AF791" i="25"/>
  <c r="AD2807" i="25" l="1"/>
  <c r="AE792" i="25"/>
  <c r="AG792" i="25" s="1"/>
  <c r="AF792" i="25"/>
  <c r="AD2808" i="25" l="1"/>
  <c r="AF793" i="25"/>
  <c r="AE793" i="25"/>
  <c r="AG793" i="25" s="1"/>
  <c r="AD2809" i="25" l="1"/>
  <c r="AE794" i="25"/>
  <c r="AG794" i="25" s="1"/>
  <c r="AF794" i="25"/>
  <c r="AD2810" i="25" l="1"/>
  <c r="AF795" i="25"/>
  <c r="AE795" i="25"/>
  <c r="AG795" i="25" s="1"/>
  <c r="AD2811" i="25" l="1"/>
  <c r="AE796" i="25"/>
  <c r="AG796" i="25" s="1"/>
  <c r="AF796" i="25"/>
  <c r="AD2812" i="25" l="1"/>
  <c r="AF797" i="25"/>
  <c r="AE797" i="25"/>
  <c r="AG797" i="25" s="1"/>
  <c r="AD2813" i="25" l="1"/>
  <c r="AF798" i="25"/>
  <c r="AE798" i="25"/>
  <c r="AG798" i="25" s="1"/>
  <c r="AD2814" i="25" l="1"/>
  <c r="AE799" i="25"/>
  <c r="AG799" i="25" s="1"/>
  <c r="AF799" i="25"/>
  <c r="AD2815" i="25" l="1"/>
  <c r="AE800" i="25"/>
  <c r="AG800" i="25" s="1"/>
  <c r="AF800" i="25"/>
  <c r="AD2816" i="25" l="1"/>
  <c r="AF801" i="25"/>
  <c r="AE801" i="25"/>
  <c r="AG801" i="25" s="1"/>
  <c r="AD2817" i="25" l="1"/>
  <c r="AF802" i="25"/>
  <c r="AE802" i="25"/>
  <c r="AG802" i="25" s="1"/>
  <c r="AD2818" i="25" l="1"/>
  <c r="AE803" i="25"/>
  <c r="AG803" i="25" s="1"/>
  <c r="AF803" i="25"/>
  <c r="AD2819" i="25" l="1"/>
  <c r="AE804" i="25"/>
  <c r="AG804" i="25" s="1"/>
  <c r="AF804" i="25"/>
  <c r="AD2820" i="25" l="1"/>
  <c r="AE805" i="25"/>
  <c r="AG805" i="25" s="1"/>
  <c r="AF805" i="25"/>
  <c r="AD2821" i="25" l="1"/>
  <c r="AE806" i="25"/>
  <c r="AG806" i="25" s="1"/>
  <c r="AF806" i="25"/>
  <c r="AD2822" i="25" l="1"/>
  <c r="AF807" i="25"/>
  <c r="AE807" i="25"/>
  <c r="AG807" i="25" s="1"/>
  <c r="AD2823" i="25" l="1"/>
  <c r="AF808" i="25"/>
  <c r="AE808" i="25"/>
  <c r="AG808" i="25" s="1"/>
  <c r="AD2824" i="25" l="1"/>
  <c r="AF809" i="25"/>
  <c r="AE809" i="25"/>
  <c r="AG809" i="25" s="1"/>
  <c r="AD2825" i="25" l="1"/>
  <c r="AE810" i="25"/>
  <c r="AG810" i="25" s="1"/>
  <c r="AF810" i="25"/>
  <c r="AD2826" i="25" l="1"/>
  <c r="AE811" i="25"/>
  <c r="AG811" i="25" s="1"/>
  <c r="AF811" i="25"/>
  <c r="AD2827" i="25" l="1"/>
  <c r="AE812" i="25"/>
  <c r="AG812" i="25" s="1"/>
  <c r="AF812" i="25"/>
  <c r="AD2828" i="25" l="1"/>
  <c r="AE813" i="25"/>
  <c r="AG813" i="25" s="1"/>
  <c r="AF813" i="25"/>
  <c r="AD2829" i="25" l="1"/>
  <c r="AF814" i="25"/>
  <c r="AE814" i="25"/>
  <c r="AG814" i="25" s="1"/>
  <c r="AD2830" i="25" l="1"/>
  <c r="AF815" i="25"/>
  <c r="AE815" i="25"/>
  <c r="AG815" i="25" s="1"/>
  <c r="AD2831" i="25" l="1"/>
  <c r="AE816" i="25"/>
  <c r="AG816" i="25" s="1"/>
  <c r="AF816" i="25"/>
  <c r="AD2832" i="25" l="1"/>
  <c r="AF817" i="25"/>
  <c r="AE817" i="25"/>
  <c r="AG817" i="25" s="1"/>
  <c r="AD2833" i="25" l="1"/>
  <c r="AE818" i="25"/>
  <c r="AG818" i="25" s="1"/>
  <c r="AF818" i="25"/>
  <c r="AD2834" i="25" l="1"/>
  <c r="AE819" i="25"/>
  <c r="AG819" i="25" s="1"/>
  <c r="AF819" i="25"/>
  <c r="AD2835" i="25" l="1"/>
  <c r="AE820" i="25"/>
  <c r="AG820" i="25" s="1"/>
  <c r="AF820" i="25"/>
  <c r="AD2836" i="25" l="1"/>
  <c r="AF821" i="25"/>
  <c r="AE821" i="25"/>
  <c r="AG821" i="25" s="1"/>
  <c r="AD2837" i="25" l="1"/>
  <c r="AE822" i="25"/>
  <c r="AG822" i="25" s="1"/>
  <c r="AF822" i="25"/>
  <c r="AD2838" i="25" l="1"/>
  <c r="AF823" i="25"/>
  <c r="AE823" i="25"/>
  <c r="AG823" i="25" s="1"/>
  <c r="AD2839" i="25" l="1"/>
  <c r="AE824" i="25"/>
  <c r="AG824" i="25" s="1"/>
  <c r="AF824" i="25"/>
  <c r="AD2840" i="25" l="1"/>
  <c r="AF825" i="25"/>
  <c r="AE825" i="25"/>
  <c r="AG825" i="25" s="1"/>
  <c r="AD2841" i="25" l="1"/>
  <c r="AE826" i="25"/>
  <c r="AG826" i="25" s="1"/>
  <c r="AF826" i="25"/>
  <c r="AD2842" i="25" l="1"/>
  <c r="AE827" i="25"/>
  <c r="AG827" i="25" s="1"/>
  <c r="AF827" i="25"/>
  <c r="AD2843" i="25" l="1"/>
  <c r="AE828" i="25"/>
  <c r="AG828" i="25" s="1"/>
  <c r="AF828" i="25"/>
  <c r="AD2844" i="25" l="1"/>
  <c r="AE829" i="25"/>
  <c r="AG829" i="25" s="1"/>
  <c r="AF829" i="25"/>
  <c r="AD2845" i="25" l="1"/>
  <c r="AE830" i="25"/>
  <c r="AG830" i="25" s="1"/>
  <c r="AF830" i="25"/>
  <c r="AD2846" i="25" l="1"/>
  <c r="AF831" i="25"/>
  <c r="AE831" i="25"/>
  <c r="AG831" i="25" s="1"/>
  <c r="AD2847" i="25" l="1"/>
  <c r="AE832" i="25"/>
  <c r="AG832" i="25" s="1"/>
  <c r="AF832" i="25"/>
  <c r="AD2848" i="25" l="1"/>
  <c r="AF833" i="25"/>
  <c r="AE833" i="25"/>
  <c r="AG833" i="25" s="1"/>
  <c r="AD2849" i="25" l="1"/>
  <c r="AF834" i="25"/>
  <c r="AE834" i="25"/>
  <c r="AG834" i="25" s="1"/>
  <c r="AD2850" i="25" l="1"/>
  <c r="AE835" i="25"/>
  <c r="AG835" i="25" s="1"/>
  <c r="AF835" i="25"/>
  <c r="AD2851" i="25" l="1"/>
  <c r="AE836" i="25"/>
  <c r="AG836" i="25" s="1"/>
  <c r="AF836" i="25"/>
  <c r="AD2852" i="25" l="1"/>
  <c r="AF837" i="25"/>
  <c r="AE837" i="25"/>
  <c r="AG837" i="25" s="1"/>
  <c r="AD2853" i="25" l="1"/>
  <c r="AE838" i="25"/>
  <c r="AG838" i="25" s="1"/>
  <c r="AF838" i="25"/>
  <c r="AD2854" i="25" l="1"/>
  <c r="AE839" i="25"/>
  <c r="AG839" i="25" s="1"/>
  <c r="AF839" i="25"/>
  <c r="AD2855" i="25" l="1"/>
  <c r="AF840" i="25"/>
  <c r="AE840" i="25"/>
  <c r="AG840" i="25" s="1"/>
  <c r="AD2856" i="25" l="1"/>
  <c r="AF841" i="25"/>
  <c r="AE841" i="25"/>
  <c r="AG841" i="25" s="1"/>
  <c r="AD2857" i="25" l="1"/>
  <c r="AF842" i="25"/>
  <c r="AE842" i="25"/>
  <c r="AG842" i="25" s="1"/>
  <c r="AD2858" i="25" l="1"/>
  <c r="AF843" i="25"/>
  <c r="AE843" i="25"/>
  <c r="AG843" i="25" s="1"/>
  <c r="AD2859" i="25" l="1"/>
  <c r="AE844" i="25"/>
  <c r="AG844" i="25" s="1"/>
  <c r="AF844" i="25"/>
  <c r="AD2860" i="25" l="1"/>
  <c r="AE845" i="25"/>
  <c r="AG845" i="25" s="1"/>
  <c r="AF845" i="25"/>
  <c r="AD2861" i="25" l="1"/>
  <c r="AF846" i="25"/>
  <c r="AE846" i="25"/>
  <c r="AG846" i="25" s="1"/>
  <c r="AD2862" i="25" l="1"/>
  <c r="AF847" i="25"/>
  <c r="AE847" i="25"/>
  <c r="AG847" i="25" s="1"/>
  <c r="AD2863" i="25" l="1"/>
  <c r="AE848" i="25"/>
  <c r="AG848" i="25" s="1"/>
  <c r="AF848" i="25"/>
  <c r="AD2864" i="25" l="1"/>
  <c r="AF849" i="25"/>
  <c r="AE849" i="25"/>
  <c r="AG849" i="25" s="1"/>
  <c r="AD2865" i="25" l="1"/>
  <c r="AE850" i="25"/>
  <c r="AG850" i="25" s="1"/>
  <c r="AF850" i="25"/>
  <c r="AD2866" i="25" l="1"/>
  <c r="AE851" i="25"/>
  <c r="AG851" i="25" s="1"/>
  <c r="AF851" i="25"/>
  <c r="AD2867" i="25" l="1"/>
  <c r="AE852" i="25"/>
  <c r="AG852" i="25" s="1"/>
  <c r="AF852" i="25"/>
  <c r="AD2868" i="25" l="1"/>
  <c r="AF853" i="25"/>
  <c r="AE853" i="25"/>
  <c r="AG853" i="25" s="1"/>
  <c r="AD2869" i="25" l="1"/>
  <c r="AF854" i="25"/>
  <c r="AE854" i="25"/>
  <c r="AG854" i="25" s="1"/>
  <c r="AD2870" i="25" l="1"/>
  <c r="AE855" i="25"/>
  <c r="AG855" i="25" s="1"/>
  <c r="AF855" i="25"/>
  <c r="AD2871" i="25" l="1"/>
  <c r="AE856" i="25"/>
  <c r="AG856" i="25" s="1"/>
  <c r="AF856" i="25"/>
  <c r="AD2872" i="25" l="1"/>
  <c r="AF857" i="25"/>
  <c r="AE857" i="25"/>
  <c r="AG857" i="25" s="1"/>
  <c r="AD2873" i="25" l="1"/>
  <c r="AE858" i="25"/>
  <c r="AG858" i="25" s="1"/>
  <c r="AF858" i="25"/>
  <c r="AD2874" i="25" l="1"/>
  <c r="AE859" i="25"/>
  <c r="AG859" i="25" s="1"/>
  <c r="AF859" i="25"/>
  <c r="AD2875" i="25" l="1"/>
  <c r="AE860" i="25"/>
  <c r="AG860" i="25" s="1"/>
  <c r="AF860" i="25"/>
  <c r="AD2876" i="25" l="1"/>
  <c r="AF861" i="25"/>
  <c r="AE861" i="25"/>
  <c r="AG861" i="25" s="1"/>
  <c r="AD2877" i="25" l="1"/>
  <c r="AE862" i="25"/>
  <c r="AG862" i="25" s="1"/>
  <c r="AF862" i="25"/>
  <c r="AD2878" i="25" l="1"/>
  <c r="AF863" i="25"/>
  <c r="AE863" i="25"/>
  <c r="AG863" i="25" s="1"/>
  <c r="AD2879" i="25" l="1"/>
  <c r="AF864" i="25"/>
  <c r="AE864" i="25"/>
  <c r="AG864" i="25" s="1"/>
  <c r="AD2880" i="25" l="1"/>
  <c r="AF865" i="25"/>
  <c r="AE865" i="25"/>
  <c r="AG865" i="25" s="1"/>
  <c r="AD2881" i="25" l="1"/>
  <c r="AE866" i="25"/>
  <c r="AG866" i="25" s="1"/>
  <c r="AF866" i="25"/>
  <c r="AD2882" i="25" l="1"/>
  <c r="AE867" i="25"/>
  <c r="AG867" i="25" s="1"/>
  <c r="AF867" i="25"/>
  <c r="AD2883" i="25" l="1"/>
  <c r="AE868" i="25"/>
  <c r="AG868" i="25" s="1"/>
  <c r="AF868" i="25"/>
  <c r="AD2884" i="25" l="1"/>
  <c r="AE869" i="25"/>
  <c r="AG869" i="25" s="1"/>
  <c r="AF869" i="25"/>
  <c r="AD2885" i="25" l="1"/>
  <c r="AF870" i="25"/>
  <c r="AE870" i="25"/>
  <c r="AG870" i="25" s="1"/>
  <c r="AD2886" i="25" l="1"/>
  <c r="AE871" i="25"/>
  <c r="AG871" i="25" s="1"/>
  <c r="AF871" i="25"/>
  <c r="AD2887" i="25" l="1"/>
  <c r="AE872" i="25"/>
  <c r="AG872" i="25" s="1"/>
  <c r="AF872" i="25"/>
  <c r="AD2888" i="25" l="1"/>
  <c r="AF873" i="25"/>
  <c r="AE873" i="25"/>
  <c r="AG873" i="25" s="1"/>
  <c r="AD2889" i="25" l="1"/>
  <c r="AE874" i="25"/>
  <c r="AG874" i="25" s="1"/>
  <c r="AF874" i="25"/>
  <c r="AD2890" i="25" l="1"/>
  <c r="AF875" i="25"/>
  <c r="AE875" i="25"/>
  <c r="AG875" i="25" s="1"/>
  <c r="AD2891" i="25" l="1"/>
  <c r="AE876" i="25"/>
  <c r="AG876" i="25" s="1"/>
  <c r="AF876" i="25"/>
  <c r="AD2892" i="25" l="1"/>
  <c r="AE877" i="25"/>
  <c r="AG877" i="25" s="1"/>
  <c r="AF877" i="25"/>
  <c r="AD2893" i="25" l="1"/>
  <c r="AE878" i="25"/>
  <c r="AG878" i="25" s="1"/>
  <c r="AF878" i="25"/>
  <c r="AD2894" i="25" l="1"/>
  <c r="AE879" i="25"/>
  <c r="AG879" i="25" s="1"/>
  <c r="AF879" i="25"/>
  <c r="AD2895" i="25" l="1"/>
  <c r="AE880" i="25"/>
  <c r="AG880" i="25" s="1"/>
  <c r="AF880" i="25"/>
  <c r="AD2896" i="25" l="1"/>
  <c r="AF881" i="25"/>
  <c r="AE881" i="25"/>
  <c r="AG881" i="25" s="1"/>
  <c r="AD2897" i="25" l="1"/>
  <c r="AF882" i="25"/>
  <c r="AE882" i="25"/>
  <c r="AG882" i="25" s="1"/>
  <c r="AD2898" i="25" l="1"/>
  <c r="AE883" i="25"/>
  <c r="AG883" i="25" s="1"/>
  <c r="AF883" i="25"/>
  <c r="AD2899" i="25" l="1"/>
  <c r="AE884" i="25"/>
  <c r="AG884" i="25" s="1"/>
  <c r="AF884" i="25"/>
  <c r="AD2900" i="25" l="1"/>
  <c r="AE885" i="25"/>
  <c r="AG885" i="25" s="1"/>
  <c r="AF885" i="25"/>
  <c r="AD2901" i="25" l="1"/>
  <c r="AE886" i="25"/>
  <c r="AG886" i="25" s="1"/>
  <c r="AF886" i="25"/>
  <c r="AD2902" i="25" l="1"/>
  <c r="AE887" i="25"/>
  <c r="AG887" i="25" s="1"/>
  <c r="AF887" i="25"/>
  <c r="AD2903" i="25" l="1"/>
  <c r="AF888" i="25"/>
  <c r="AE888" i="25"/>
  <c r="AG888" i="25" s="1"/>
  <c r="AD2904" i="25" l="1"/>
  <c r="AF889" i="25"/>
  <c r="AE889" i="25"/>
  <c r="AG889" i="25" s="1"/>
  <c r="AD2905" i="25" l="1"/>
  <c r="AE890" i="25"/>
  <c r="AG890" i="25" s="1"/>
  <c r="AF890" i="25"/>
  <c r="AD2906" i="25" l="1"/>
  <c r="AE891" i="25"/>
  <c r="AG891" i="25" s="1"/>
  <c r="AF891" i="25"/>
  <c r="AD2907" i="25" l="1"/>
  <c r="AE892" i="25"/>
  <c r="AG892" i="25" s="1"/>
  <c r="AF892" i="25"/>
  <c r="AD2908" i="25" l="1"/>
  <c r="AE893" i="25"/>
  <c r="AG893" i="25" s="1"/>
  <c r="AF893" i="25"/>
  <c r="AD2909" i="25" l="1"/>
  <c r="AF894" i="25"/>
  <c r="AE894" i="25"/>
  <c r="AG894" i="25" s="1"/>
  <c r="AD2910" i="25" l="1"/>
  <c r="AF895" i="25"/>
  <c r="AE895" i="25"/>
  <c r="AG895" i="25" s="1"/>
  <c r="AD2911" i="25" l="1"/>
  <c r="AF896" i="25"/>
  <c r="AE896" i="25"/>
  <c r="AG896" i="25" s="1"/>
  <c r="AD2912" i="25" l="1"/>
  <c r="AF897" i="25"/>
  <c r="AE897" i="25"/>
  <c r="AG897" i="25" s="1"/>
  <c r="AD2913" i="25" l="1"/>
  <c r="AF898" i="25"/>
  <c r="AE898" i="25"/>
  <c r="AG898" i="25" s="1"/>
  <c r="AD2914" i="25" l="1"/>
  <c r="AF899" i="25"/>
  <c r="AE899" i="25"/>
  <c r="AG899" i="25" s="1"/>
  <c r="AD2915" i="25" l="1"/>
  <c r="AE900" i="25"/>
  <c r="AG900" i="25" s="1"/>
  <c r="AF900" i="25"/>
  <c r="AD2916" i="25" l="1"/>
  <c r="AF901" i="25"/>
  <c r="AE901" i="25"/>
  <c r="AG901" i="25" s="1"/>
  <c r="AD2917" i="25" l="1"/>
  <c r="AE902" i="25"/>
  <c r="AG902" i="25" s="1"/>
  <c r="AF902" i="25"/>
  <c r="AD2918" i="25" l="1"/>
  <c r="AF903" i="25"/>
  <c r="AE903" i="25"/>
  <c r="AG903" i="25" s="1"/>
  <c r="AD2919" i="25" l="1"/>
  <c r="AF904" i="25"/>
  <c r="AE904" i="25"/>
  <c r="AG904" i="25" s="1"/>
  <c r="AD2920" i="25" l="1"/>
  <c r="AF905" i="25"/>
  <c r="AE905" i="25"/>
  <c r="AG905" i="25" s="1"/>
  <c r="AD2921" i="25" l="1"/>
  <c r="AE906" i="25"/>
  <c r="AG906" i="25" s="1"/>
  <c r="AF906" i="25"/>
  <c r="AD2922" i="25" l="1"/>
  <c r="AF907" i="25"/>
  <c r="AE907" i="25"/>
  <c r="AG907" i="25" s="1"/>
  <c r="AD2923" i="25" l="1"/>
  <c r="AE908" i="25"/>
  <c r="AG908" i="25" s="1"/>
  <c r="AF908" i="25"/>
  <c r="AD2924" i="25" l="1"/>
  <c r="AF909" i="25"/>
  <c r="AE909" i="25"/>
  <c r="AG909" i="25" s="1"/>
  <c r="AD2925" i="25" l="1"/>
  <c r="AF910" i="25"/>
  <c r="AE910" i="25"/>
  <c r="AG910" i="25" s="1"/>
  <c r="AD2926" i="25" l="1"/>
  <c r="AE911" i="25"/>
  <c r="AG911" i="25" s="1"/>
  <c r="AF911" i="25"/>
  <c r="AD2927" i="25" l="1"/>
  <c r="AE912" i="25"/>
  <c r="AG912" i="25" s="1"/>
  <c r="AF912" i="25"/>
  <c r="AD2928" i="25" l="1"/>
  <c r="AF913" i="25"/>
  <c r="AE913" i="25"/>
  <c r="AG913" i="25" s="1"/>
  <c r="AD2929" i="25" l="1"/>
  <c r="AE914" i="25"/>
  <c r="AG914" i="25" s="1"/>
  <c r="AF914" i="25"/>
  <c r="AD2930" i="25" l="1"/>
  <c r="AF915" i="25"/>
  <c r="AE915" i="25"/>
  <c r="AG915" i="25" s="1"/>
  <c r="AD2931" i="25" l="1"/>
  <c r="AE916" i="25"/>
  <c r="AG916" i="25" s="1"/>
  <c r="AF916" i="25"/>
  <c r="AD2932" i="25" l="1"/>
  <c r="AF917" i="25"/>
  <c r="AE917" i="25"/>
  <c r="AG917" i="25" s="1"/>
  <c r="AD2933" i="25" l="1"/>
  <c r="AE918" i="25"/>
  <c r="AG918" i="25" s="1"/>
  <c r="AF918" i="25"/>
  <c r="AD2934" i="25" l="1"/>
  <c r="AF919" i="25"/>
  <c r="AE919" i="25"/>
  <c r="AG919" i="25" s="1"/>
  <c r="AD2935" i="25" l="1"/>
  <c r="AE920" i="25"/>
  <c r="AG920" i="25" s="1"/>
  <c r="AF920" i="25"/>
  <c r="AD2936" i="25" l="1"/>
  <c r="AF921" i="25"/>
  <c r="AE921" i="25"/>
  <c r="AG921" i="25" s="1"/>
  <c r="AD2937" i="25" l="1"/>
  <c r="AF922" i="25"/>
  <c r="AE922" i="25"/>
  <c r="AG922" i="25" s="1"/>
  <c r="AD2938" i="25" l="1"/>
  <c r="AE923" i="25"/>
  <c r="AG923" i="25" s="1"/>
  <c r="AF923" i="25"/>
  <c r="AD2939" i="25" l="1"/>
  <c r="AE924" i="25"/>
  <c r="AG924" i="25" s="1"/>
  <c r="AF924" i="25"/>
  <c r="AD2940" i="25" l="1"/>
  <c r="AE925" i="25"/>
  <c r="AG925" i="25" s="1"/>
  <c r="AF925" i="25"/>
  <c r="AD2941" i="25" l="1"/>
  <c r="AE926" i="25"/>
  <c r="AG926" i="25" s="1"/>
  <c r="AF926" i="25"/>
  <c r="AD2942" i="25" l="1"/>
  <c r="AF927" i="25"/>
  <c r="AE927" i="25"/>
  <c r="AG927" i="25" s="1"/>
  <c r="AD2943" i="25" l="1"/>
  <c r="AE928" i="25"/>
  <c r="AG928" i="25" s="1"/>
  <c r="AF928" i="25"/>
  <c r="AD2944" i="25" l="1"/>
  <c r="AF929" i="25"/>
  <c r="AE929" i="25"/>
  <c r="AG929" i="25" s="1"/>
  <c r="AD2945" i="25" l="1"/>
  <c r="AE930" i="25"/>
  <c r="AG930" i="25" s="1"/>
  <c r="AF930" i="25"/>
  <c r="AD2946" i="25" l="1"/>
  <c r="AE931" i="25"/>
  <c r="AG931" i="25" s="1"/>
  <c r="AF931" i="25"/>
  <c r="AD2947" i="25" l="1"/>
  <c r="AE932" i="25"/>
  <c r="AG932" i="25" s="1"/>
  <c r="AF932" i="25"/>
  <c r="AD2948" i="25" l="1"/>
  <c r="AF933" i="25"/>
  <c r="AE933" i="25"/>
  <c r="AG933" i="25" s="1"/>
  <c r="AD2949" i="25" l="1"/>
  <c r="AF934" i="25"/>
  <c r="AE934" i="25"/>
  <c r="AG934" i="25" s="1"/>
  <c r="AD2950" i="25" l="1"/>
  <c r="AE935" i="25"/>
  <c r="AG935" i="25" s="1"/>
  <c r="AF935" i="25"/>
  <c r="AD2951" i="25" l="1"/>
  <c r="AE936" i="25"/>
  <c r="AG936" i="25" s="1"/>
  <c r="AF936" i="25"/>
  <c r="AD2952" i="25" l="1"/>
  <c r="AF937" i="25"/>
  <c r="AE937" i="25"/>
  <c r="AG937" i="25" s="1"/>
  <c r="AD2953" i="25" l="1"/>
  <c r="AE938" i="25"/>
  <c r="AG938" i="25" s="1"/>
  <c r="AF938" i="25"/>
  <c r="AD2954" i="25" l="1"/>
  <c r="AE939" i="25"/>
  <c r="AG939" i="25" s="1"/>
  <c r="AF939" i="25"/>
  <c r="AD2955" i="25" l="1"/>
  <c r="AE940" i="25"/>
  <c r="AG940" i="25" s="1"/>
  <c r="AF940" i="25"/>
  <c r="AD2956" i="25" l="1"/>
  <c r="AE941" i="25"/>
  <c r="AG941" i="25" s="1"/>
  <c r="AF941" i="25"/>
  <c r="AD2957" i="25" l="1"/>
  <c r="AE942" i="25"/>
  <c r="AG942" i="25" s="1"/>
  <c r="AF942" i="25"/>
  <c r="AD2958" i="25" l="1"/>
  <c r="AE943" i="25"/>
  <c r="AG943" i="25" s="1"/>
  <c r="AF943" i="25"/>
  <c r="AD2959" i="25" l="1"/>
  <c r="AE944" i="25"/>
  <c r="AG944" i="25" s="1"/>
  <c r="AF944" i="25"/>
  <c r="AD2960" i="25" l="1"/>
  <c r="AF945" i="25"/>
  <c r="AE945" i="25"/>
  <c r="AG945" i="25" s="1"/>
  <c r="AD2961" i="25" l="1"/>
  <c r="AE946" i="25"/>
  <c r="AG946" i="25" s="1"/>
  <c r="AF946" i="25"/>
  <c r="AD2962" i="25" l="1"/>
  <c r="AE947" i="25"/>
  <c r="AG947" i="25" s="1"/>
  <c r="AF947" i="25"/>
  <c r="AD2963" i="25" l="1"/>
  <c r="AE948" i="25"/>
  <c r="AG948" i="25" s="1"/>
  <c r="AF948" i="25"/>
  <c r="AD2964" i="25" l="1"/>
  <c r="AE949" i="25"/>
  <c r="AG949" i="25" s="1"/>
  <c r="AF949" i="25"/>
  <c r="AD2965" i="25" l="1"/>
  <c r="AE950" i="25"/>
  <c r="AG950" i="25" s="1"/>
  <c r="AF950" i="25"/>
  <c r="AD2966" i="25" l="1"/>
  <c r="AE951" i="25"/>
  <c r="AG951" i="25" s="1"/>
  <c r="AF951" i="25"/>
  <c r="AD2967" i="25" l="1"/>
  <c r="AE952" i="25"/>
  <c r="AG952" i="25" s="1"/>
  <c r="AF952" i="25"/>
  <c r="AD2968" i="25" l="1"/>
  <c r="AF953" i="25"/>
  <c r="AE953" i="25"/>
  <c r="AG953" i="25" s="1"/>
  <c r="AD2969" i="25" l="1"/>
  <c r="AF954" i="25"/>
  <c r="AE954" i="25"/>
  <c r="AG954" i="25" s="1"/>
  <c r="AD2970" i="25" l="1"/>
  <c r="AF955" i="25"/>
  <c r="AE955" i="25"/>
  <c r="AG955" i="25" s="1"/>
  <c r="AD2971" i="25" l="1"/>
  <c r="AE956" i="25"/>
  <c r="AG956" i="25" s="1"/>
  <c r="AF956" i="25"/>
  <c r="AD2972" i="25" l="1"/>
  <c r="AE957" i="25"/>
  <c r="AG957" i="25" s="1"/>
  <c r="AF957" i="25"/>
  <c r="AD2973" i="25" l="1"/>
  <c r="AF958" i="25"/>
  <c r="AE958" i="25"/>
  <c r="AG958" i="25" s="1"/>
  <c r="AD2974" i="25" l="1"/>
  <c r="AF959" i="25"/>
  <c r="AE959" i="25"/>
  <c r="AG959" i="25" s="1"/>
  <c r="AD2975" i="25" l="1"/>
  <c r="AE960" i="25"/>
  <c r="AG960" i="25" s="1"/>
  <c r="AF960" i="25"/>
  <c r="AD2976" i="25" l="1"/>
  <c r="AF961" i="25"/>
  <c r="AE961" i="25"/>
  <c r="AG961" i="25" s="1"/>
  <c r="AD2977" i="25" l="1"/>
  <c r="AF962" i="25"/>
  <c r="AE962" i="25"/>
  <c r="AG962" i="25" s="1"/>
  <c r="AD2978" i="25" l="1"/>
  <c r="AE963" i="25"/>
  <c r="AG963" i="25" s="1"/>
  <c r="AF963" i="25"/>
  <c r="AD2979" i="25" l="1"/>
  <c r="AF964" i="25"/>
  <c r="AE964" i="25"/>
  <c r="AG964" i="25" s="1"/>
  <c r="AD2980" i="25" l="1"/>
  <c r="AF965" i="25"/>
  <c r="AE965" i="25"/>
  <c r="AG965" i="25" s="1"/>
  <c r="AD2981" i="25" l="1"/>
  <c r="AE966" i="25"/>
  <c r="AG966" i="25" s="1"/>
  <c r="AF966" i="25"/>
  <c r="AD2982" i="25" l="1"/>
  <c r="AE967" i="25"/>
  <c r="AG967" i="25" s="1"/>
  <c r="AF967" i="25"/>
  <c r="AD2983" i="25" l="1"/>
  <c r="AF968" i="25"/>
  <c r="AE968" i="25"/>
  <c r="AG968" i="25" s="1"/>
  <c r="AD2984" i="25" l="1"/>
  <c r="AF969" i="25"/>
  <c r="AE969" i="25"/>
  <c r="AG969" i="25" s="1"/>
  <c r="AD2985" i="25" l="1"/>
  <c r="AE970" i="25"/>
  <c r="AG970" i="25" s="1"/>
  <c r="AF970" i="25"/>
  <c r="AD2986" i="25" l="1"/>
  <c r="AF971" i="25"/>
  <c r="AE971" i="25"/>
  <c r="AG971" i="25" s="1"/>
  <c r="AD2987" i="25" l="1"/>
  <c r="AE972" i="25"/>
  <c r="AG972" i="25" s="1"/>
  <c r="AF972" i="25"/>
  <c r="AD2988" i="25" l="1"/>
  <c r="AE973" i="25"/>
  <c r="AG973" i="25" s="1"/>
  <c r="AF973" i="25"/>
  <c r="AD2989" i="25" l="1"/>
  <c r="AF974" i="25"/>
  <c r="AE974" i="25"/>
  <c r="AG974" i="25" s="1"/>
  <c r="AD2990" i="25" l="1"/>
  <c r="AE975" i="25"/>
  <c r="AG975" i="25" s="1"/>
  <c r="AF975" i="25"/>
  <c r="AD2991" i="25" l="1"/>
  <c r="AF976" i="25"/>
  <c r="AE976" i="25"/>
  <c r="AG976" i="25" s="1"/>
  <c r="AD2992" i="25" l="1"/>
  <c r="AF977" i="25"/>
  <c r="AE977" i="25"/>
  <c r="AG977" i="25" s="1"/>
  <c r="AD2993" i="25" l="1"/>
  <c r="AF978" i="25"/>
  <c r="AE978" i="25"/>
  <c r="AG978" i="25" s="1"/>
  <c r="AD2994" i="25" l="1"/>
  <c r="AE979" i="25"/>
  <c r="AG979" i="25" s="1"/>
  <c r="AF979" i="25"/>
  <c r="AD2995" i="25" l="1"/>
  <c r="AE980" i="25"/>
  <c r="AG980" i="25" s="1"/>
  <c r="AF980" i="25"/>
  <c r="AD2996" i="25" l="1"/>
  <c r="AE981" i="25"/>
  <c r="AG981" i="25" s="1"/>
  <c r="AF981" i="25"/>
  <c r="AD2997" i="25" l="1"/>
  <c r="AE982" i="25"/>
  <c r="AG982" i="25" s="1"/>
  <c r="AF982" i="25"/>
  <c r="AD2998" i="25" l="1"/>
  <c r="AF983" i="25"/>
  <c r="AE983" i="25"/>
  <c r="AG983" i="25" s="1"/>
  <c r="AD2999" i="25" l="1"/>
  <c r="AE984" i="25"/>
  <c r="AG984" i="25" s="1"/>
  <c r="AF984" i="25"/>
  <c r="AD3000" i="25" l="1"/>
  <c r="AF985" i="25"/>
  <c r="AE985" i="25"/>
  <c r="AG985" i="25" s="1"/>
  <c r="AD3001" i="25" l="1"/>
  <c r="AF986" i="25"/>
  <c r="AE986" i="25"/>
  <c r="AG986" i="25" s="1"/>
  <c r="AD3002" i="25" l="1"/>
  <c r="AE987" i="25"/>
  <c r="AG987" i="25" s="1"/>
  <c r="AF987" i="25"/>
  <c r="AD3003" i="25" l="1"/>
  <c r="AE988" i="25"/>
  <c r="AG988" i="25" s="1"/>
  <c r="AF988" i="25"/>
  <c r="AD3004" i="25" l="1"/>
  <c r="AE989" i="25"/>
  <c r="AG989" i="25" s="1"/>
  <c r="AF989" i="25"/>
  <c r="AD3005" i="25" l="1"/>
  <c r="AF990" i="25"/>
  <c r="AE990" i="25"/>
  <c r="AG990" i="25" s="1"/>
  <c r="AD3006" i="25" l="1"/>
  <c r="AE991" i="25"/>
  <c r="AG991" i="25" s="1"/>
  <c r="AF991" i="25"/>
  <c r="AD3007" i="25" l="1"/>
  <c r="AE992" i="25"/>
  <c r="AG992" i="25" s="1"/>
  <c r="AF992" i="25"/>
  <c r="AD3008" i="25" l="1"/>
  <c r="AF993" i="25"/>
  <c r="AE993" i="25"/>
  <c r="AG993" i="25" s="1"/>
  <c r="AD3009" i="25" l="1"/>
  <c r="AE994" i="25"/>
  <c r="AG994" i="25" s="1"/>
  <c r="AF994" i="25"/>
  <c r="AD3010" i="25" l="1"/>
  <c r="AE995" i="25"/>
  <c r="AG995" i="25" s="1"/>
  <c r="AF995" i="25"/>
  <c r="AD3011" i="25" l="1"/>
  <c r="AE996" i="25"/>
  <c r="AG996" i="25" s="1"/>
  <c r="AF996" i="25"/>
  <c r="AD3012" i="25" l="1"/>
  <c r="AF997" i="25"/>
  <c r="AE997" i="25"/>
  <c r="AG997" i="25" s="1"/>
  <c r="AD3013" i="25" l="1"/>
  <c r="AE998" i="25"/>
  <c r="AG998" i="25" s="1"/>
  <c r="AF998" i="25"/>
  <c r="AD3014" i="25" l="1"/>
  <c r="AE999" i="25"/>
  <c r="AG999" i="25" s="1"/>
  <c r="AF999" i="25"/>
  <c r="AD3015" i="25" l="1"/>
  <c r="AE1000" i="25"/>
  <c r="AG1000" i="25" s="1"/>
  <c r="AF1000" i="25"/>
  <c r="AD3016" i="25" l="1"/>
  <c r="AF1001" i="25"/>
  <c r="AE1001" i="25"/>
  <c r="AG1001" i="25" s="1"/>
  <c r="AD3017" i="25" l="1"/>
  <c r="AE1002" i="25"/>
  <c r="AG1002" i="25" s="1"/>
  <c r="AF1002" i="25"/>
  <c r="AD3018" i="25" l="1"/>
  <c r="AE1003" i="25"/>
  <c r="AG1003" i="25" s="1"/>
  <c r="AF1003" i="25"/>
  <c r="AD3019" i="25" l="1"/>
  <c r="AE1004" i="25"/>
  <c r="AG1004" i="25" s="1"/>
  <c r="AF1004" i="25"/>
  <c r="AD3020" i="25" l="1"/>
  <c r="AE1005" i="25"/>
  <c r="AG1005" i="25" s="1"/>
  <c r="AF1005" i="25"/>
  <c r="AD3021" i="25" l="1"/>
  <c r="AE1006" i="25"/>
  <c r="AG1006" i="25" s="1"/>
  <c r="AF1006" i="25"/>
  <c r="AD3022" i="25" l="1"/>
  <c r="AE1007" i="25"/>
  <c r="AG1007" i="25" s="1"/>
  <c r="AF1007" i="25"/>
  <c r="AD3023" i="25" l="1"/>
  <c r="AE1008" i="25"/>
  <c r="AG1008" i="25" s="1"/>
  <c r="AF1008" i="25"/>
  <c r="AD3024" i="25" l="1"/>
  <c r="AF1009" i="25"/>
  <c r="AE1009" i="25"/>
  <c r="AG1009" i="25" s="1"/>
  <c r="AD3025" i="25" l="1"/>
  <c r="AE1010" i="25"/>
  <c r="AG1010" i="25" s="1"/>
  <c r="AF1010" i="25"/>
  <c r="AD3026" i="25" l="1"/>
  <c r="AE1011" i="25"/>
  <c r="AG1011" i="25" s="1"/>
  <c r="AF1011" i="25"/>
  <c r="AD3027" i="25" l="1"/>
  <c r="AE1012" i="25"/>
  <c r="AG1012" i="25" s="1"/>
  <c r="AF1012" i="25"/>
  <c r="AD3028" i="25" l="1"/>
  <c r="AE1013" i="25"/>
  <c r="AG1013" i="25" s="1"/>
  <c r="AF1013" i="25"/>
  <c r="AD3029" i="25" l="1"/>
  <c r="AE1014" i="25"/>
  <c r="AG1014" i="25" s="1"/>
  <c r="AF1014" i="25"/>
  <c r="AD3030" i="25" l="1"/>
  <c r="AE1015" i="25"/>
  <c r="AG1015" i="25" s="1"/>
  <c r="AF1015" i="25"/>
  <c r="AD3031" i="25" l="1"/>
  <c r="AF1016" i="25"/>
  <c r="AE1016" i="25"/>
  <c r="AG1016" i="25" s="1"/>
  <c r="AD3032" i="25" l="1"/>
  <c r="AF1017" i="25"/>
  <c r="AE1017" i="25"/>
  <c r="AG1017" i="25" s="1"/>
  <c r="AD3033" i="25" l="1"/>
  <c r="AF1018" i="25"/>
  <c r="AE1018" i="25"/>
  <c r="AG1018" i="25" s="1"/>
  <c r="AD3034" i="25" l="1"/>
  <c r="AE1019" i="25"/>
  <c r="AG1019" i="25" s="1"/>
  <c r="AF1019" i="25"/>
  <c r="AD3035" i="25" l="1"/>
  <c r="AE1020" i="25"/>
  <c r="AG1020" i="25" s="1"/>
  <c r="AF1020" i="25"/>
  <c r="AD3036" i="25" l="1"/>
  <c r="AF1021" i="25"/>
  <c r="AE1021" i="25"/>
  <c r="AG1021" i="25" s="1"/>
  <c r="AD3037" i="25" l="1"/>
  <c r="AE1022" i="25"/>
  <c r="AG1022" i="25" s="1"/>
  <c r="AF1022" i="25"/>
  <c r="AD3038" i="25" l="1"/>
  <c r="AF1023" i="25"/>
  <c r="AE1023" i="25"/>
  <c r="AG1023" i="25" s="1"/>
  <c r="AD3039" i="25" l="1"/>
  <c r="AE1024" i="25"/>
  <c r="AG1024" i="25" s="1"/>
  <c r="AF1024" i="25"/>
  <c r="AD3040" i="25" l="1"/>
  <c r="AF1025" i="25"/>
  <c r="AE1025" i="25"/>
  <c r="AG1025" i="25" s="1"/>
  <c r="AD3041" i="25" l="1"/>
  <c r="AF1026" i="25"/>
  <c r="AE1026" i="25"/>
  <c r="AG1026" i="25" s="1"/>
  <c r="AD3042" i="25" l="1"/>
  <c r="AE1027" i="25"/>
  <c r="AG1027" i="25" s="1"/>
  <c r="AF1027" i="25"/>
  <c r="AD3043" i="25" l="1"/>
  <c r="AE1028" i="25"/>
  <c r="AG1028" i="25" s="1"/>
  <c r="AF1028" i="25"/>
  <c r="AD3044" i="25" l="1"/>
  <c r="AE1029" i="25"/>
  <c r="AG1029" i="25" s="1"/>
  <c r="AF1029" i="25"/>
  <c r="AD3045" i="25" l="1"/>
  <c r="AF1030" i="25"/>
  <c r="AE1030" i="25"/>
  <c r="AG1030" i="25" s="1"/>
  <c r="AD3046" i="25" l="1"/>
  <c r="AE1031" i="25"/>
  <c r="AG1031" i="25" s="1"/>
  <c r="AF1031" i="25"/>
  <c r="AD3047" i="25" l="1"/>
  <c r="AE1032" i="25"/>
  <c r="AG1032" i="25" s="1"/>
  <c r="AF1032" i="25"/>
  <c r="AD3048" i="25" l="1"/>
  <c r="AF1033" i="25"/>
  <c r="AE1033" i="25"/>
  <c r="AG1033" i="25" s="1"/>
  <c r="AD3049" i="25" l="1"/>
  <c r="AE1034" i="25"/>
  <c r="AG1034" i="25" s="1"/>
  <c r="AF1034" i="25"/>
  <c r="AD3050" i="25" l="1"/>
  <c r="AE1035" i="25"/>
  <c r="AG1035" i="25" s="1"/>
  <c r="AF1035" i="25"/>
  <c r="AD3051" i="25" l="1"/>
  <c r="AE1036" i="25"/>
  <c r="AG1036" i="25" s="1"/>
  <c r="AF1036" i="25"/>
  <c r="AD3052" i="25" l="1"/>
  <c r="AF1037" i="25"/>
  <c r="AE1037" i="25"/>
  <c r="AG1037" i="25" s="1"/>
  <c r="AD3053" i="25" l="1"/>
  <c r="AE1038" i="25"/>
  <c r="AG1038" i="25" s="1"/>
  <c r="AF1038" i="25"/>
  <c r="AD3054" i="25" l="1"/>
  <c r="AE1039" i="25"/>
  <c r="AG1039" i="25" s="1"/>
  <c r="AF1039" i="25"/>
  <c r="AD3055" i="25" l="1"/>
  <c r="AE1040" i="25"/>
  <c r="AG1040" i="25" s="1"/>
  <c r="AF1040" i="25"/>
  <c r="AD3056" i="25" l="1"/>
  <c r="AF1041" i="25"/>
  <c r="AE1041" i="25"/>
  <c r="AG1041" i="25" s="1"/>
  <c r="AD3057" i="25" l="1"/>
  <c r="AF1042" i="25"/>
  <c r="AE1042" i="25"/>
  <c r="AG1042" i="25" s="1"/>
  <c r="AD3058" i="25" l="1"/>
  <c r="AE1043" i="25"/>
  <c r="AG1043" i="25" s="1"/>
  <c r="AF1043" i="25"/>
  <c r="AD3059" i="25" l="1"/>
  <c r="AE1044" i="25"/>
  <c r="AG1044" i="25" s="1"/>
  <c r="AF1044" i="25"/>
  <c r="AD3060" i="25" l="1"/>
  <c r="AE1045" i="25"/>
  <c r="AG1045" i="25" s="1"/>
  <c r="AF1045" i="25"/>
  <c r="AD3061" i="25" l="1"/>
  <c r="AE1046" i="25"/>
  <c r="AG1046" i="25" s="1"/>
  <c r="AF1046" i="25"/>
  <c r="AD3062" i="25" l="1"/>
  <c r="AE1047" i="25"/>
  <c r="AG1047" i="25" s="1"/>
  <c r="AF1047" i="25"/>
  <c r="AD3063" i="25" l="1"/>
  <c r="AE1048" i="25"/>
  <c r="AG1048" i="25" s="1"/>
  <c r="AF1048" i="25"/>
  <c r="AD3064" i="25" l="1"/>
  <c r="AF1049" i="25"/>
  <c r="AE1049" i="25"/>
  <c r="AG1049" i="25" s="1"/>
  <c r="AD3065" i="25" l="1"/>
  <c r="AE1050" i="25"/>
  <c r="AG1050" i="25" s="1"/>
  <c r="AF1050" i="25"/>
  <c r="AD3066" i="25" l="1"/>
  <c r="AE1051" i="25"/>
  <c r="AG1051" i="25" s="1"/>
  <c r="AF1051" i="25"/>
  <c r="AD3067" i="25" l="1"/>
  <c r="AE1052" i="25"/>
  <c r="AG1052" i="25" s="1"/>
  <c r="AF1052" i="25"/>
  <c r="AD3068" i="25" l="1"/>
  <c r="AE1053" i="25"/>
  <c r="AG1053" i="25" s="1"/>
  <c r="AF1053" i="25"/>
  <c r="AD3069" i="25" l="1"/>
  <c r="AE1054" i="25"/>
  <c r="AG1054" i="25" s="1"/>
  <c r="AF1054" i="25"/>
  <c r="AD3070" i="25" l="1"/>
  <c r="AE1055" i="25"/>
  <c r="AG1055" i="25" s="1"/>
  <c r="AF1055" i="25"/>
  <c r="AD3071" i="25" l="1"/>
  <c r="AE1056" i="25"/>
  <c r="AG1056" i="25" s="1"/>
  <c r="AF1056" i="25"/>
  <c r="AD3072" i="25" l="1"/>
  <c r="AF1057" i="25"/>
  <c r="AE1057" i="25"/>
  <c r="AG1057" i="25" s="1"/>
  <c r="AD3073" i="25" l="1"/>
  <c r="AE1058" i="25"/>
  <c r="AG1058" i="25" s="1"/>
  <c r="AF1058" i="25"/>
  <c r="AD3074" i="25" l="1"/>
  <c r="AE1059" i="25"/>
  <c r="AG1059" i="25" s="1"/>
  <c r="AF1059" i="25"/>
  <c r="AD3075" i="25" l="1"/>
  <c r="AE1060" i="25"/>
  <c r="AG1060" i="25" s="1"/>
  <c r="AF1060" i="25"/>
  <c r="AD3076" i="25" l="1"/>
  <c r="AF1061" i="25"/>
  <c r="AE1061" i="25"/>
  <c r="AG1061" i="25" s="1"/>
  <c r="AD3077" i="25" l="1"/>
  <c r="AE1062" i="25"/>
  <c r="AG1062" i="25" s="1"/>
  <c r="AF1062" i="25"/>
  <c r="AD3078" i="25" l="1"/>
  <c r="AE1063" i="25"/>
  <c r="AG1063" i="25" s="1"/>
  <c r="AF1063" i="25"/>
  <c r="AD3079" i="25" l="1"/>
  <c r="AE1064" i="25"/>
  <c r="AG1064" i="25" s="1"/>
  <c r="AF1064" i="25"/>
  <c r="AD3080" i="25" l="1"/>
  <c r="AF1065" i="25"/>
  <c r="AE1065" i="25"/>
  <c r="AG1065" i="25" s="1"/>
  <c r="AD3081" i="25" l="1"/>
  <c r="AE1066" i="25"/>
  <c r="AG1066" i="25" s="1"/>
  <c r="AF1066" i="25"/>
  <c r="AD3082" i="25" l="1"/>
  <c r="AE1067" i="25"/>
  <c r="AG1067" i="25" s="1"/>
  <c r="AF1067" i="25"/>
  <c r="AD3083" i="25" l="1"/>
  <c r="AE1068" i="25"/>
  <c r="AG1068" i="25" s="1"/>
  <c r="AF1068" i="25"/>
  <c r="AD3084" i="25" l="1"/>
  <c r="AE1069" i="25"/>
  <c r="AG1069" i="25" s="1"/>
  <c r="AF1069" i="25"/>
  <c r="AD3085" i="25" l="1"/>
  <c r="AE1070" i="25"/>
  <c r="AG1070" i="25" s="1"/>
  <c r="AF1070" i="25"/>
  <c r="AD3086" i="25" l="1"/>
  <c r="AF1071" i="25"/>
  <c r="AE1071" i="25"/>
  <c r="AG1071" i="25" s="1"/>
  <c r="AD3087" i="25" l="1"/>
  <c r="AE1072" i="25"/>
  <c r="AG1072" i="25" s="1"/>
  <c r="AF1072" i="25"/>
  <c r="AD3088" i="25" l="1"/>
  <c r="AF1073" i="25"/>
  <c r="AE1073" i="25"/>
  <c r="AG1073" i="25" s="1"/>
  <c r="AD3089" i="25" l="1"/>
  <c r="AF1074" i="25"/>
  <c r="AE1074" i="25"/>
  <c r="AG1074" i="25" s="1"/>
  <c r="AD3090" i="25" l="1"/>
  <c r="AE1075" i="25"/>
  <c r="AG1075" i="25" s="1"/>
  <c r="AF1075" i="25"/>
  <c r="AD3091" i="25" l="1"/>
  <c r="AE1076" i="25"/>
  <c r="AG1076" i="25" s="1"/>
  <c r="AF1076" i="25"/>
  <c r="AD3092" i="25" l="1"/>
  <c r="AF1077" i="25"/>
  <c r="AE1077" i="25"/>
  <c r="AG1077" i="25" s="1"/>
  <c r="AD3093" i="25" l="1"/>
  <c r="AE1078" i="25"/>
  <c r="AG1078" i="25" s="1"/>
  <c r="AF1078" i="25"/>
  <c r="AD3094" i="25" l="1"/>
  <c r="AE1079" i="25"/>
  <c r="AG1079" i="25" s="1"/>
  <c r="AF1079" i="25"/>
  <c r="AD3095" i="25" l="1"/>
  <c r="AF1080" i="25"/>
  <c r="AE1080" i="25"/>
  <c r="AG1080" i="25" s="1"/>
  <c r="AD3096" i="25" l="1"/>
  <c r="AF1081" i="25"/>
  <c r="AE1081" i="25"/>
  <c r="AG1081" i="25" s="1"/>
  <c r="AD3097" i="25" l="1"/>
  <c r="AE1082" i="25"/>
  <c r="AG1082" i="25" s="1"/>
  <c r="AF1082" i="25"/>
  <c r="AD3098" i="25" l="1"/>
  <c r="AF1083" i="25"/>
  <c r="AE1083" i="25"/>
  <c r="AG1083" i="25" s="1"/>
  <c r="AD3099" i="25" l="1"/>
  <c r="AE1084" i="25"/>
  <c r="AG1084" i="25" s="1"/>
  <c r="AF1084" i="25"/>
  <c r="AD3100" i="25" l="1"/>
  <c r="AF1085" i="25"/>
  <c r="AE1085" i="25"/>
  <c r="AG1085" i="25" s="1"/>
  <c r="AD3101" i="25" l="1"/>
  <c r="AF1086" i="25"/>
  <c r="AE1086" i="25"/>
  <c r="AG1086" i="25" s="1"/>
  <c r="AD3102" i="25" l="1"/>
  <c r="AE1087" i="25"/>
  <c r="AG1087" i="25" s="1"/>
  <c r="AF1087" i="25"/>
  <c r="AD3103" i="25" l="1"/>
  <c r="AE1088" i="25"/>
  <c r="AG1088" i="25" s="1"/>
  <c r="AF1088" i="25"/>
  <c r="AD3104" i="25" l="1"/>
  <c r="AF1089" i="25"/>
  <c r="AE1089" i="25"/>
  <c r="AG1089" i="25" s="1"/>
  <c r="AD3105" i="25" l="1"/>
  <c r="AE1090" i="25"/>
  <c r="AG1090" i="25" s="1"/>
  <c r="AF1090" i="25"/>
  <c r="AD3106" i="25" l="1"/>
  <c r="AF1091" i="25"/>
  <c r="AE1091" i="25"/>
  <c r="AG1091" i="25" s="1"/>
  <c r="AD3107" i="25" l="1"/>
  <c r="AE1092" i="25"/>
  <c r="AG1092" i="25" s="1"/>
  <c r="AF1092" i="25"/>
  <c r="AD3108" i="25" l="1"/>
  <c r="AE1093" i="25"/>
  <c r="AG1093" i="25" s="1"/>
  <c r="AF1093" i="25"/>
  <c r="AD3109" i="25" l="1"/>
  <c r="AE1094" i="25"/>
  <c r="AG1094" i="25" s="1"/>
  <c r="AF1094" i="25"/>
  <c r="AD3110" i="25" l="1"/>
  <c r="AE1095" i="25"/>
  <c r="AG1095" i="25" s="1"/>
  <c r="AF1095" i="25"/>
  <c r="AD3111" i="25" l="1"/>
  <c r="AE1096" i="25"/>
  <c r="AG1096" i="25" s="1"/>
  <c r="AF1096" i="25"/>
  <c r="AD3112" i="25" l="1"/>
  <c r="AF1097" i="25"/>
  <c r="AE1097" i="25"/>
  <c r="AG1097" i="25" s="1"/>
  <c r="AD3113" i="25" l="1"/>
  <c r="AE1098" i="25"/>
  <c r="AG1098" i="25" s="1"/>
  <c r="AF1098" i="25"/>
  <c r="AD3114" i="25" l="1"/>
  <c r="AE1099" i="25"/>
  <c r="AG1099" i="25" s="1"/>
  <c r="AF1099" i="25"/>
  <c r="AD3115" i="25" l="1"/>
  <c r="AE1100" i="25"/>
  <c r="AG1100" i="25" s="1"/>
  <c r="AF1100" i="25"/>
  <c r="AD3116" i="25" l="1"/>
  <c r="AE1101" i="25"/>
  <c r="AG1101" i="25" s="1"/>
  <c r="AF1101" i="25"/>
  <c r="AD3117" i="25" l="1"/>
  <c r="AE1102" i="25"/>
  <c r="AG1102" i="25" s="1"/>
  <c r="AF1102" i="25"/>
  <c r="AD3118" i="25" l="1"/>
  <c r="AE1103" i="25"/>
  <c r="AG1103" i="25" s="1"/>
  <c r="AF1103" i="25"/>
  <c r="AD3119" i="25" l="1"/>
  <c r="AF1104" i="25"/>
  <c r="AE1104" i="25"/>
  <c r="AG1104" i="25" s="1"/>
  <c r="AD3120" i="25" l="1"/>
  <c r="AF1105" i="25"/>
  <c r="AE1105" i="25"/>
  <c r="AG1105" i="25" s="1"/>
  <c r="AD3121" i="25" l="1"/>
  <c r="AF1106" i="25"/>
  <c r="AE1106" i="25"/>
  <c r="AG1106" i="25" s="1"/>
  <c r="AD3122" i="25" l="1"/>
  <c r="AE1107" i="25"/>
  <c r="AG1107" i="25" s="1"/>
  <c r="AF1107" i="25"/>
  <c r="AD3123" i="25" l="1"/>
  <c r="AE1108" i="25"/>
  <c r="AG1108" i="25" s="1"/>
  <c r="AF1108" i="25"/>
  <c r="AD3124" i="25" l="1"/>
  <c r="AF1109" i="25"/>
  <c r="AE1109" i="25"/>
  <c r="AG1109" i="25" s="1"/>
  <c r="AD3125" i="25" l="1"/>
  <c r="AF1110" i="25"/>
  <c r="AE1110" i="25"/>
  <c r="AG1110" i="25" s="1"/>
  <c r="AD3126" i="25" l="1"/>
  <c r="AE1111" i="25"/>
  <c r="AG1111" i="25" s="1"/>
  <c r="AF1111" i="25"/>
  <c r="AD3127" i="25" l="1"/>
  <c r="AE1112" i="25"/>
  <c r="AG1112" i="25" s="1"/>
  <c r="AF1112" i="25"/>
  <c r="AD3128" i="25" l="1"/>
  <c r="AF1113" i="25"/>
  <c r="AE1113" i="25"/>
  <c r="AG1113" i="25" s="1"/>
  <c r="AD3129" i="25" l="1"/>
  <c r="AF1114" i="25"/>
  <c r="AE1114" i="25"/>
  <c r="AG1114" i="25" s="1"/>
  <c r="AD3130" i="25" l="1"/>
  <c r="AE1115" i="25"/>
  <c r="AG1115" i="25" s="1"/>
  <c r="AF1115" i="25"/>
  <c r="AD3131" i="25" l="1"/>
  <c r="AE1116" i="25"/>
  <c r="AG1116" i="25" s="1"/>
  <c r="AF1116" i="25"/>
  <c r="AD3132" i="25" l="1"/>
  <c r="AE1117" i="25"/>
  <c r="AG1117" i="25" s="1"/>
  <c r="AF1117" i="25"/>
  <c r="AD3133" i="25" l="1"/>
  <c r="AE1118" i="25"/>
  <c r="AG1118" i="25" s="1"/>
  <c r="AF1118" i="25"/>
  <c r="AD3134" i="25" l="1"/>
  <c r="AE1119" i="25"/>
  <c r="AG1119" i="25" s="1"/>
  <c r="AF1119" i="25"/>
  <c r="AD3135" i="25" l="1"/>
  <c r="AE1120" i="25"/>
  <c r="AG1120" i="25" s="1"/>
  <c r="AF1120" i="25"/>
  <c r="AD3136" i="25" l="1"/>
  <c r="AF1121" i="25"/>
  <c r="AE1121" i="25"/>
  <c r="AG1121" i="25" s="1"/>
  <c r="AD3137" i="25" l="1"/>
  <c r="AE1122" i="25"/>
  <c r="AG1122" i="25" s="1"/>
  <c r="AF1122" i="25"/>
  <c r="AD3138" i="25" l="1"/>
  <c r="AE1123" i="25"/>
  <c r="AG1123" i="25" s="1"/>
  <c r="AF1123" i="25"/>
  <c r="AD3139" i="25" l="1"/>
  <c r="AE1124" i="25"/>
  <c r="AG1124" i="25" s="1"/>
  <c r="AF1124" i="25"/>
  <c r="AD3140" i="25" l="1"/>
  <c r="AF1125" i="25"/>
  <c r="AE1125" i="25"/>
  <c r="AG1125" i="25" s="1"/>
  <c r="AD3141" i="25" l="1"/>
  <c r="AE1126" i="25"/>
  <c r="AG1126" i="25" s="1"/>
  <c r="AF1126" i="25"/>
  <c r="AD3142" i="25" l="1"/>
  <c r="AE1127" i="25"/>
  <c r="AG1127" i="25" s="1"/>
  <c r="AF1127" i="25"/>
  <c r="AD3143" i="25" l="1"/>
  <c r="AF1128" i="25"/>
  <c r="AE1128" i="25"/>
  <c r="AG1128" i="25" s="1"/>
  <c r="AD3144" i="25" l="1"/>
  <c r="AF1129" i="25"/>
  <c r="AE1129" i="25"/>
  <c r="AG1129" i="25" s="1"/>
  <c r="AD3145" i="25" l="1"/>
  <c r="AE1130" i="25"/>
  <c r="AG1130" i="25" s="1"/>
  <c r="AF1130" i="25"/>
  <c r="AD3146" i="25" l="1"/>
  <c r="AE1131" i="25"/>
  <c r="AG1131" i="25" s="1"/>
  <c r="AF1131" i="25"/>
  <c r="AD3147" i="25" l="1"/>
  <c r="AE1132" i="25"/>
  <c r="AG1132" i="25" s="1"/>
  <c r="AF1132" i="25"/>
  <c r="AD3148" i="25" l="1"/>
  <c r="AE1133" i="25"/>
  <c r="AG1133" i="25" s="1"/>
  <c r="AF1133" i="25"/>
  <c r="AD3149" i="25" l="1"/>
  <c r="AE1134" i="25"/>
  <c r="AG1134" i="25" s="1"/>
  <c r="AF1134" i="25"/>
  <c r="AD3150" i="25" l="1"/>
  <c r="AF1135" i="25"/>
  <c r="AE1135" i="25"/>
  <c r="AG1135" i="25" s="1"/>
  <c r="AD3151" i="25" l="1"/>
  <c r="AE1136" i="25"/>
  <c r="AG1136" i="25" s="1"/>
  <c r="AF1136" i="25"/>
  <c r="AD3152" i="25" l="1"/>
  <c r="AF1137" i="25"/>
  <c r="AE1137" i="25"/>
  <c r="AG1137" i="25" s="1"/>
  <c r="AD3153" i="25" l="1"/>
  <c r="AF1138" i="25"/>
  <c r="AE1138" i="25"/>
  <c r="AG1138" i="25" s="1"/>
  <c r="AD3154" i="25" l="1"/>
  <c r="AE1139" i="25"/>
  <c r="AG1139" i="25" s="1"/>
  <c r="AF1139" i="25"/>
  <c r="AD3155" i="25" l="1"/>
  <c r="AE1140" i="25"/>
  <c r="AG1140" i="25" s="1"/>
  <c r="AF1140" i="25"/>
  <c r="AD3156" i="25" l="1"/>
  <c r="AF1141" i="25"/>
  <c r="AE1141" i="25"/>
  <c r="AG1141" i="25" s="1"/>
  <c r="AD3157" i="25" l="1"/>
  <c r="AE1142" i="25"/>
  <c r="AG1142" i="25" s="1"/>
  <c r="AF1142" i="25"/>
  <c r="AD3158" i="25" l="1"/>
  <c r="AF1143" i="25"/>
  <c r="AE1143" i="25"/>
  <c r="AG1143" i="25" s="1"/>
  <c r="AD3159" i="25" l="1"/>
  <c r="AF1144" i="25"/>
  <c r="AE1144" i="25"/>
  <c r="AG1144" i="25" s="1"/>
  <c r="AD3160" i="25" l="1"/>
  <c r="AF1145" i="25"/>
  <c r="AE1145" i="25"/>
  <c r="AG1145" i="25" s="1"/>
  <c r="AD3161" i="25" l="1"/>
  <c r="AE1146" i="25"/>
  <c r="AG1146" i="25" s="1"/>
  <c r="AF1146" i="25"/>
  <c r="AD3162" i="25" l="1"/>
  <c r="AF1147" i="25"/>
  <c r="AE1147" i="25"/>
  <c r="AG1147" i="25" s="1"/>
  <c r="AD3163" i="25" l="1"/>
  <c r="AE1148" i="25"/>
  <c r="AG1148" i="25" s="1"/>
  <c r="AF1148" i="25"/>
  <c r="AD3164" i="25" l="1"/>
  <c r="AE1149" i="25"/>
  <c r="AG1149" i="25" s="1"/>
  <c r="AF1149" i="25"/>
  <c r="AD3165" i="25" l="1"/>
  <c r="AF1150" i="25"/>
  <c r="AE1150" i="25"/>
  <c r="AG1150" i="25" s="1"/>
  <c r="AD3166" i="25" l="1"/>
  <c r="AE1151" i="25"/>
  <c r="AG1151" i="25" s="1"/>
  <c r="AF1151" i="25"/>
  <c r="AD3167" i="25" l="1"/>
  <c r="AF1152" i="25"/>
  <c r="AE1152" i="25"/>
  <c r="AG1152" i="25" s="1"/>
  <c r="AD3168" i="25" l="1"/>
  <c r="AF1153" i="25"/>
  <c r="AE1153" i="25"/>
  <c r="AG1153" i="25" s="1"/>
  <c r="AD3169" i="25" l="1"/>
  <c r="AE1154" i="25"/>
  <c r="AG1154" i="25" s="1"/>
  <c r="AF1154" i="25"/>
  <c r="AD3170" i="25" l="1"/>
  <c r="AE1155" i="25"/>
  <c r="AG1155" i="25" s="1"/>
  <c r="AF1155" i="25"/>
  <c r="AD3171" i="25" l="1"/>
  <c r="AE1156" i="25"/>
  <c r="AG1156" i="25" s="1"/>
  <c r="AF1156" i="25"/>
  <c r="AD3172" i="25" l="1"/>
  <c r="AE1157" i="25"/>
  <c r="AG1157" i="25" s="1"/>
  <c r="AF1157" i="25"/>
  <c r="AD3173" i="25" l="1"/>
  <c r="AE1158" i="25"/>
  <c r="AG1158" i="25" s="1"/>
  <c r="AF1158" i="25"/>
  <c r="AD3174" i="25" l="1"/>
  <c r="AF1159" i="25"/>
  <c r="AE1159" i="25"/>
  <c r="AG1159" i="25" s="1"/>
  <c r="AD3175" i="25" l="1"/>
  <c r="AE1160" i="25"/>
  <c r="AG1160" i="25" s="1"/>
  <c r="AF1160" i="25"/>
  <c r="AD3176" i="25" l="1"/>
  <c r="AF1161" i="25"/>
  <c r="AE1161" i="25"/>
  <c r="AG1161" i="25" s="1"/>
  <c r="AD3177" i="25" l="1"/>
  <c r="AE1162" i="25"/>
  <c r="AG1162" i="25" s="1"/>
  <c r="AF1162" i="25"/>
  <c r="AD3178" i="25" l="1"/>
  <c r="AE1163" i="25"/>
  <c r="AG1163" i="25" s="1"/>
  <c r="AF1163" i="25"/>
  <c r="AD3179" i="25" l="1"/>
  <c r="AE1164" i="25"/>
  <c r="AG1164" i="25" s="1"/>
  <c r="AF1164" i="25"/>
  <c r="AD3180" i="25" l="1"/>
  <c r="AE1165" i="25"/>
  <c r="AG1165" i="25" s="1"/>
  <c r="AF1165" i="25"/>
  <c r="AD3181" i="25" l="1"/>
  <c r="AE1166" i="25"/>
  <c r="AG1166" i="25" s="1"/>
  <c r="AF1166" i="25"/>
  <c r="AD3182" i="25" l="1"/>
  <c r="AE1167" i="25"/>
  <c r="AG1167" i="25" s="1"/>
  <c r="AF1167" i="25"/>
  <c r="AD3183" i="25" l="1"/>
  <c r="AE1168" i="25"/>
  <c r="AG1168" i="25" s="1"/>
  <c r="AF1168" i="25"/>
  <c r="AD3184" i="25" l="1"/>
  <c r="AF1169" i="25"/>
  <c r="AE1169" i="25"/>
  <c r="AG1169" i="25" s="1"/>
  <c r="AD3185" i="25" l="1"/>
  <c r="AE1170" i="25"/>
  <c r="AG1170" i="25" s="1"/>
  <c r="AF1170" i="25"/>
  <c r="AD3186" i="25" l="1"/>
  <c r="AF1171" i="25"/>
  <c r="AE1171" i="25"/>
  <c r="AG1171" i="25" s="1"/>
  <c r="AD3187" i="25" l="1"/>
  <c r="AE1172" i="25"/>
  <c r="AG1172" i="25" s="1"/>
  <c r="AF1172" i="25"/>
  <c r="AD3188" i="25" l="1"/>
  <c r="AE1173" i="25"/>
  <c r="AG1173" i="25" s="1"/>
  <c r="AF1173" i="25"/>
  <c r="AD3189" i="25" l="1"/>
  <c r="AE1174" i="25"/>
  <c r="AG1174" i="25" s="1"/>
  <c r="AF1174" i="25"/>
  <c r="AD3190" i="25" l="1"/>
  <c r="AE1175" i="25"/>
  <c r="AG1175" i="25" s="1"/>
  <c r="AF1175" i="25"/>
  <c r="AD3191" i="25" l="1"/>
  <c r="AF1176" i="25"/>
  <c r="AE1176" i="25"/>
  <c r="AG1176" i="25" s="1"/>
  <c r="AD3192" i="25" l="1"/>
  <c r="AF1177" i="25"/>
  <c r="AE1177" i="25"/>
  <c r="AG1177" i="25" s="1"/>
  <c r="AD3193" i="25" l="1"/>
  <c r="AE1178" i="25"/>
  <c r="AG1178" i="25" s="1"/>
  <c r="AF1178" i="25"/>
  <c r="AD3194" i="25" l="1"/>
  <c r="AE1179" i="25"/>
  <c r="AG1179" i="25" s="1"/>
  <c r="AF1179" i="25"/>
  <c r="AD3195" i="25" l="1"/>
  <c r="AE1180" i="25"/>
  <c r="AG1180" i="25" s="1"/>
  <c r="AF1180" i="25"/>
  <c r="AD3196" i="25" l="1"/>
  <c r="AE1181" i="25"/>
  <c r="AG1181" i="25" s="1"/>
  <c r="AF1181" i="25"/>
  <c r="AD3197" i="25" l="1"/>
  <c r="AF1182" i="25"/>
  <c r="AE1182" i="25"/>
  <c r="AG1182" i="25" s="1"/>
  <c r="AD3198" i="25" l="1"/>
  <c r="AE1183" i="25"/>
  <c r="AG1183" i="25" s="1"/>
  <c r="AF1183" i="25"/>
  <c r="AD3199" i="25" l="1"/>
  <c r="AE1184" i="25"/>
  <c r="AG1184" i="25" s="1"/>
  <c r="AF1184" i="25"/>
  <c r="AD3200" i="25" l="1"/>
  <c r="AF1185" i="25"/>
  <c r="AE1185" i="25"/>
  <c r="AG1185" i="25" s="1"/>
  <c r="AD3201" i="25" l="1"/>
  <c r="AE1186" i="25"/>
  <c r="AG1186" i="25" s="1"/>
  <c r="AF1186" i="25"/>
  <c r="AD3202" i="25" l="1"/>
  <c r="AE1187" i="25"/>
  <c r="AG1187" i="25" s="1"/>
  <c r="AF1187" i="25"/>
  <c r="AD3203" i="25" l="1"/>
  <c r="AE1188" i="25"/>
  <c r="AG1188" i="25" s="1"/>
  <c r="AF1188" i="25"/>
  <c r="AD3204" i="25" l="1"/>
  <c r="AF1189" i="25"/>
  <c r="AE1189" i="25"/>
  <c r="AG1189" i="25" s="1"/>
  <c r="AD3205" i="25" l="1"/>
  <c r="AE1190" i="25"/>
  <c r="AG1190" i="25" s="1"/>
  <c r="AF1190" i="25"/>
  <c r="AD3206" i="25" l="1"/>
  <c r="AE1191" i="25"/>
  <c r="AG1191" i="25" s="1"/>
  <c r="AF1191" i="25"/>
  <c r="AD3207" i="25" l="1"/>
  <c r="AE1192" i="25"/>
  <c r="AG1192" i="25" s="1"/>
  <c r="AF1192" i="25"/>
  <c r="AD3208" i="25" l="1"/>
  <c r="AF1193" i="25"/>
  <c r="AE1193" i="25"/>
  <c r="AG1193" i="25" s="1"/>
  <c r="AD3209" i="25" l="1"/>
  <c r="AE1194" i="25"/>
  <c r="AG1194" i="25" s="1"/>
  <c r="AF1194" i="25"/>
  <c r="AD3210" i="25" l="1"/>
  <c r="AF1195" i="25"/>
  <c r="AE1195" i="25"/>
  <c r="AG1195" i="25" s="1"/>
  <c r="AD3211" i="25" l="1"/>
  <c r="AE1196" i="25"/>
  <c r="AG1196" i="25" s="1"/>
  <c r="AF1196" i="25"/>
  <c r="AD3212" i="25" l="1"/>
  <c r="AE1197" i="25"/>
  <c r="AG1197" i="25" s="1"/>
  <c r="AF1197" i="25"/>
  <c r="AD3213" i="25" l="1"/>
  <c r="AF1198" i="25"/>
  <c r="AE1198" i="25"/>
  <c r="AG1198" i="25" s="1"/>
  <c r="AD3214" i="25" l="1"/>
  <c r="AE1199" i="25"/>
  <c r="AG1199" i="25" s="1"/>
  <c r="AF1199" i="25"/>
  <c r="AD3215" i="25" l="1"/>
  <c r="AE1200" i="25"/>
  <c r="AG1200" i="25" s="1"/>
  <c r="AF1200" i="25"/>
  <c r="AD3216" i="25" l="1"/>
  <c r="AF1201" i="25"/>
  <c r="AE1201" i="25"/>
  <c r="AG1201" i="25" s="1"/>
  <c r="AD3217" i="25" l="1"/>
  <c r="AE1202" i="25"/>
  <c r="AG1202" i="25" s="1"/>
  <c r="AF1202" i="25"/>
  <c r="AD3218" i="25" l="1"/>
  <c r="AE1203" i="25"/>
  <c r="AG1203" i="25" s="1"/>
  <c r="AF1203" i="25"/>
  <c r="AD3219" i="25" l="1"/>
  <c r="AE1204" i="25"/>
  <c r="AG1204" i="25" s="1"/>
  <c r="AF1204" i="25"/>
  <c r="AD3220" i="25" l="1"/>
  <c r="AE1205" i="25"/>
  <c r="AG1205" i="25" s="1"/>
  <c r="AF1205" i="25"/>
  <c r="AD3221" i="25" l="1"/>
  <c r="AE1206" i="25"/>
  <c r="AG1206" i="25" s="1"/>
  <c r="AF1206" i="25"/>
  <c r="AD3222" i="25" l="1"/>
  <c r="AE1207" i="25"/>
  <c r="AG1207" i="25" s="1"/>
  <c r="AF1207" i="25"/>
  <c r="AD3223" i="25" l="1"/>
  <c r="AF1208" i="25"/>
  <c r="AE1208" i="25"/>
  <c r="AG1208" i="25" s="1"/>
  <c r="AD3224" i="25" l="1"/>
  <c r="AF1209" i="25"/>
  <c r="AE1209" i="25"/>
  <c r="AG1209" i="25" s="1"/>
  <c r="AD3225" i="25" l="1"/>
  <c r="AE1210" i="25"/>
  <c r="AG1210" i="25" s="1"/>
  <c r="AF1210" i="25"/>
  <c r="AD3226" i="25" l="1"/>
  <c r="AF1211" i="25"/>
  <c r="AE1211" i="25"/>
  <c r="AG1211" i="25" s="1"/>
  <c r="AD3227" i="25" l="1"/>
  <c r="AE1212" i="25"/>
  <c r="AG1212" i="25" s="1"/>
  <c r="AF1212" i="25"/>
  <c r="AD3228" i="25" l="1"/>
  <c r="AE1213" i="25"/>
  <c r="AG1213" i="25" s="1"/>
  <c r="AF1213" i="25"/>
  <c r="AD3229" i="25" l="1"/>
  <c r="AE1214" i="25"/>
  <c r="AG1214" i="25" s="1"/>
  <c r="AF1214" i="25"/>
  <c r="AD3230" i="25" l="1"/>
  <c r="AE1215" i="25"/>
  <c r="AG1215" i="25" s="1"/>
  <c r="AF1215" i="25"/>
  <c r="AD3231" i="25" l="1"/>
  <c r="AE1216" i="25"/>
  <c r="AG1216" i="25" s="1"/>
  <c r="AF1216" i="25"/>
  <c r="AD3232" i="25" l="1"/>
  <c r="AF1217" i="25"/>
  <c r="AE1217" i="25"/>
  <c r="AG1217" i="25" s="1"/>
  <c r="AD3233" i="25" l="1"/>
  <c r="AE1218" i="25"/>
  <c r="AG1218" i="25" s="1"/>
  <c r="AF1218" i="25"/>
  <c r="AD3234" i="25" l="1"/>
  <c r="AF1219" i="25"/>
  <c r="AE1219" i="25"/>
  <c r="AG1219" i="25" s="1"/>
  <c r="AD3235" i="25" l="1"/>
  <c r="AE1220" i="25"/>
  <c r="AG1220" i="25" s="1"/>
  <c r="AF1220" i="25"/>
  <c r="AD3236" i="25" l="1"/>
  <c r="AF1221" i="25"/>
  <c r="AE1221" i="25"/>
  <c r="AG1221" i="25" s="1"/>
  <c r="AD3237" i="25" l="1"/>
  <c r="AE1222" i="25"/>
  <c r="AG1222" i="25" s="1"/>
  <c r="AF1222" i="25"/>
  <c r="AD3238" i="25" l="1"/>
  <c r="AE1223" i="25"/>
  <c r="AG1223" i="25" s="1"/>
  <c r="AF1223" i="25"/>
  <c r="AD3239" i="25" l="1"/>
  <c r="AE1224" i="25"/>
  <c r="AG1224" i="25" s="1"/>
  <c r="AF1224" i="25"/>
  <c r="AD3240" i="25" l="1"/>
  <c r="AF1225" i="25"/>
  <c r="AE1225" i="25"/>
  <c r="AG1225" i="25" s="1"/>
  <c r="AD3241" i="25" l="1"/>
  <c r="AE1226" i="25"/>
  <c r="AG1226" i="25" s="1"/>
  <c r="AF1226" i="25"/>
  <c r="AD3242" i="25" l="1"/>
  <c r="AE1227" i="25"/>
  <c r="AG1227" i="25" s="1"/>
  <c r="AF1227" i="25"/>
  <c r="AD3243" i="25" l="1"/>
  <c r="AE1228" i="25"/>
  <c r="AG1228" i="25" s="1"/>
  <c r="AF1228" i="25"/>
  <c r="AD3244" i="25" l="1"/>
  <c r="AF1229" i="25"/>
  <c r="AE1229" i="25"/>
  <c r="AG1229" i="25" s="1"/>
  <c r="AD3245" i="25" l="1"/>
  <c r="AE1230" i="25"/>
  <c r="AG1230" i="25" s="1"/>
  <c r="AF1230" i="25"/>
  <c r="AD3246" i="25" l="1"/>
  <c r="AE1231" i="25"/>
  <c r="AG1231" i="25" s="1"/>
  <c r="AF1231" i="25"/>
  <c r="AD3247" i="25" l="1"/>
  <c r="AE1232" i="25"/>
  <c r="AG1232" i="25" s="1"/>
  <c r="AF1232" i="25"/>
  <c r="AD3248" i="25" l="1"/>
  <c r="AF1233" i="25"/>
  <c r="AE1233" i="25"/>
  <c r="AG1233" i="25" s="1"/>
  <c r="AD3249" i="25" l="1"/>
  <c r="AE1234" i="25"/>
  <c r="AG1234" i="25" s="1"/>
  <c r="AF1234" i="25"/>
  <c r="AD3250" i="25" l="1"/>
  <c r="AE1235" i="25"/>
  <c r="AG1235" i="25" s="1"/>
  <c r="AF1235" i="25"/>
  <c r="AD3251" i="25" l="1"/>
  <c r="AE1236" i="25"/>
  <c r="AG1236" i="25" s="1"/>
  <c r="AF1236" i="25"/>
  <c r="AD3252" i="25" l="1"/>
  <c r="AE1237" i="25"/>
  <c r="AG1237" i="25" s="1"/>
  <c r="AF1237" i="25"/>
  <c r="AD3253" i="25" l="1"/>
  <c r="AE1238" i="25"/>
  <c r="AG1238" i="25" s="1"/>
  <c r="AF1238" i="25"/>
  <c r="AD3254" i="25" l="1"/>
  <c r="AE1239" i="25"/>
  <c r="AG1239" i="25" s="1"/>
  <c r="AF1239" i="25"/>
  <c r="AD3255" i="25" l="1"/>
  <c r="AF1240" i="25"/>
  <c r="AE1240" i="25"/>
  <c r="AG1240" i="25" s="1"/>
  <c r="AD3256" i="25" l="1"/>
  <c r="AF1241" i="25"/>
  <c r="AE1241" i="25"/>
  <c r="AG1241" i="25" s="1"/>
  <c r="AD3257" i="25" l="1"/>
  <c r="AE1242" i="25"/>
  <c r="AG1242" i="25" s="1"/>
  <c r="AF1242" i="25"/>
  <c r="AD3258" i="25" l="1"/>
  <c r="AE1243" i="25"/>
  <c r="AG1243" i="25" s="1"/>
  <c r="AF1243" i="25"/>
  <c r="AD3259" i="25" l="1"/>
  <c r="AE1244" i="25"/>
  <c r="AG1244" i="25" s="1"/>
  <c r="AF1244" i="25"/>
  <c r="AD3260" i="25" l="1"/>
  <c r="AF1245" i="25"/>
  <c r="AE1245" i="25"/>
  <c r="AG1245" i="25" s="1"/>
  <c r="AD3261" i="25" l="1"/>
  <c r="AF1246" i="25"/>
  <c r="AE1246" i="25"/>
  <c r="AG1246" i="25" s="1"/>
  <c r="AD3262" i="25" l="1"/>
  <c r="AE1247" i="25"/>
  <c r="AG1247" i="25" s="1"/>
  <c r="AF1247" i="25"/>
  <c r="AD3263" i="25" l="1"/>
  <c r="AE1248" i="25"/>
  <c r="AG1248" i="25" s="1"/>
  <c r="AF1248" i="25"/>
  <c r="AD3264" i="25" l="1"/>
  <c r="AF1249" i="25"/>
  <c r="AE1249" i="25"/>
  <c r="AG1249" i="25" s="1"/>
  <c r="AD3265" i="25" l="1"/>
  <c r="AE1250" i="25"/>
  <c r="AG1250" i="25" s="1"/>
  <c r="AF1250" i="25"/>
  <c r="AD3266" i="25" l="1"/>
  <c r="AE1251" i="25"/>
  <c r="AG1251" i="25" s="1"/>
  <c r="AF1251" i="25"/>
  <c r="AD3267" i="25" l="1"/>
  <c r="AE1252" i="25"/>
  <c r="AG1252" i="25" s="1"/>
  <c r="AF1252" i="25"/>
  <c r="AD3268" i="25" l="1"/>
  <c r="AE1253" i="25"/>
  <c r="AG1253" i="25" s="1"/>
  <c r="AF1253" i="25"/>
  <c r="AD3269" i="25" l="1"/>
  <c r="AE1254" i="25"/>
  <c r="AG1254" i="25" s="1"/>
  <c r="AF1254" i="25"/>
  <c r="AD3270" i="25" l="1"/>
  <c r="AE1255" i="25"/>
  <c r="AG1255" i="25" s="1"/>
  <c r="AF1255" i="25"/>
  <c r="AD3271" i="25" l="1"/>
  <c r="AE1256" i="25"/>
  <c r="AG1256" i="25" s="1"/>
  <c r="AF1256" i="25"/>
  <c r="AD3272" i="25" l="1"/>
  <c r="AF1257" i="25"/>
  <c r="AE1257" i="25"/>
  <c r="AG1257" i="25" s="1"/>
  <c r="AD3273" i="25" l="1"/>
  <c r="AE1258" i="25"/>
  <c r="AG1258" i="25" s="1"/>
  <c r="AF1258" i="25"/>
  <c r="AD3274" i="25" l="1"/>
  <c r="AF1259" i="25"/>
  <c r="AE1259" i="25"/>
  <c r="AG1259" i="25" s="1"/>
  <c r="AD3275" i="25" l="1"/>
  <c r="AE1260" i="25"/>
  <c r="AG1260" i="25" s="1"/>
  <c r="AF1260" i="25"/>
  <c r="AD3276" i="25" l="1"/>
  <c r="AE1261" i="25"/>
  <c r="AG1261" i="25" s="1"/>
  <c r="AF1261" i="25"/>
  <c r="AD3277" i="25" l="1"/>
  <c r="AE1262" i="25"/>
  <c r="AG1262" i="25" s="1"/>
  <c r="AF1262" i="25"/>
  <c r="AD3278" i="25" l="1"/>
  <c r="AE1263" i="25"/>
  <c r="AG1263" i="25" s="1"/>
  <c r="AF1263" i="25"/>
  <c r="AD3279" i="25" l="1"/>
  <c r="AE1264" i="25"/>
  <c r="AG1264" i="25" s="1"/>
  <c r="AF1264" i="25"/>
  <c r="AD3280" i="25" l="1"/>
  <c r="AF1265" i="25"/>
  <c r="AE1265" i="25"/>
  <c r="AG1265" i="25" s="1"/>
  <c r="AD3281" i="25" l="1"/>
  <c r="AE1266" i="25"/>
  <c r="AG1266" i="25" s="1"/>
  <c r="AF1266" i="25"/>
  <c r="AD3282" i="25" l="1"/>
  <c r="AE1267" i="25"/>
  <c r="AG1267" i="25" s="1"/>
  <c r="AF1267" i="25"/>
  <c r="AD3283" i="25" l="1"/>
  <c r="AE1268" i="25"/>
  <c r="AG1268" i="25" s="1"/>
  <c r="AF1268" i="25"/>
  <c r="AD3284" i="25" l="1"/>
  <c r="AE1269" i="25"/>
  <c r="AG1269" i="25" s="1"/>
  <c r="AF1269" i="25"/>
  <c r="AD3285" i="25" l="1"/>
  <c r="AF1270" i="25"/>
  <c r="AE1270" i="25"/>
  <c r="AG1270" i="25" s="1"/>
  <c r="AD3286" i="25" l="1"/>
  <c r="AE1271" i="25"/>
  <c r="AG1271" i="25" s="1"/>
  <c r="AF1271" i="25"/>
  <c r="AD3287" i="25" l="1"/>
  <c r="AF1272" i="25"/>
  <c r="AE1272" i="25"/>
  <c r="AG1272" i="25" s="1"/>
  <c r="AD3288" i="25" l="1"/>
  <c r="AF1273" i="25"/>
  <c r="AE1273" i="25"/>
  <c r="AG1273" i="25" s="1"/>
  <c r="AD3289" i="25" l="1"/>
  <c r="AE1274" i="25"/>
  <c r="AG1274" i="25" s="1"/>
  <c r="AF1274" i="25"/>
  <c r="AD3290" i="25" l="1"/>
  <c r="AE1275" i="25"/>
  <c r="AG1275" i="25" s="1"/>
  <c r="AF1275" i="25"/>
  <c r="AD3291" i="25" l="1"/>
  <c r="AE1276" i="25"/>
  <c r="AG1276" i="25" s="1"/>
  <c r="AF1276" i="25"/>
  <c r="AD3292" i="25" l="1"/>
  <c r="AE1277" i="25"/>
  <c r="AG1277" i="25" s="1"/>
  <c r="AF1277" i="25"/>
  <c r="AD3293" i="25" l="1"/>
  <c r="AE1278" i="25"/>
  <c r="AG1278" i="25" s="1"/>
  <c r="AF1278" i="25"/>
  <c r="AD3294" i="25" l="1"/>
  <c r="AE1279" i="25"/>
  <c r="AG1279" i="25" s="1"/>
  <c r="AF1279" i="25"/>
  <c r="AD3295" i="25" l="1"/>
  <c r="AF1280" i="25"/>
  <c r="AE1280" i="25"/>
  <c r="AG1280" i="25" s="1"/>
  <c r="AD3296" i="25" l="1"/>
  <c r="AF1281" i="25"/>
  <c r="AE1281" i="25"/>
  <c r="AG1281" i="25" s="1"/>
  <c r="AD3297" i="25" l="1"/>
  <c r="AE1282" i="25"/>
  <c r="AG1282" i="25" s="1"/>
  <c r="AF1282" i="25"/>
  <c r="AD3298" i="25" l="1"/>
  <c r="AF1283" i="25"/>
  <c r="AE1283" i="25"/>
  <c r="AG1283" i="25" s="1"/>
  <c r="AD3299" i="25" l="1"/>
  <c r="AE1284" i="25"/>
  <c r="AG1284" i="25" s="1"/>
  <c r="AF1284" i="25"/>
  <c r="AD3300" i="25" l="1"/>
  <c r="AF1285" i="25"/>
  <c r="AE1285" i="25"/>
  <c r="AG1285" i="25" s="1"/>
  <c r="AD3301" i="25" l="1"/>
  <c r="AE1286" i="25"/>
  <c r="AG1286" i="25" s="1"/>
  <c r="AF1286" i="25"/>
  <c r="AD3302" i="25" l="1"/>
  <c r="AE1287" i="25"/>
  <c r="AG1287" i="25" s="1"/>
  <c r="AF1287" i="25"/>
  <c r="AD3303" i="25" l="1"/>
  <c r="AF1288" i="25"/>
  <c r="AE1288" i="25"/>
  <c r="AG1288" i="25" s="1"/>
  <c r="AD3304" i="25" l="1"/>
  <c r="AF1289" i="25"/>
  <c r="AE1289" i="25"/>
  <c r="AG1289" i="25" s="1"/>
  <c r="AD3305" i="25" l="1"/>
  <c r="AE1290" i="25"/>
  <c r="AG1290" i="25" s="1"/>
  <c r="AF1290" i="25"/>
  <c r="AD3306" i="25" l="1"/>
  <c r="AF1291" i="25"/>
  <c r="AE1291" i="25"/>
  <c r="AG1291" i="25" s="1"/>
  <c r="AD3307" i="25" l="1"/>
  <c r="AE1292" i="25"/>
  <c r="AG1292" i="25" s="1"/>
  <c r="AF1292" i="25"/>
  <c r="AD3308" i="25" l="1"/>
  <c r="AF1293" i="25"/>
  <c r="AE1293" i="25"/>
  <c r="AG1293" i="25" s="1"/>
  <c r="AD3309" i="25" l="1"/>
  <c r="AE1294" i="25"/>
  <c r="AG1294" i="25" s="1"/>
  <c r="AF1294" i="25"/>
  <c r="AD3310" i="25" l="1"/>
  <c r="AE1295" i="25"/>
  <c r="AG1295" i="25" s="1"/>
  <c r="AF1295" i="25"/>
  <c r="AD3311" i="25" l="1"/>
  <c r="AE1296" i="25"/>
  <c r="AG1296" i="25" s="1"/>
  <c r="AF1296" i="25"/>
  <c r="AD3312" i="25" l="1"/>
  <c r="AF1297" i="25"/>
  <c r="AE1297" i="25"/>
  <c r="AG1297" i="25" s="1"/>
  <c r="AD3313" i="25" l="1"/>
  <c r="AE1298" i="25"/>
  <c r="AG1298" i="25" s="1"/>
  <c r="AF1298" i="25"/>
  <c r="AD3314" i="25" l="1"/>
  <c r="AE1299" i="25"/>
  <c r="AG1299" i="25" s="1"/>
  <c r="AF1299" i="25"/>
  <c r="AD3315" i="25" l="1"/>
  <c r="AE1300" i="25"/>
  <c r="AG1300" i="25" s="1"/>
  <c r="AF1300" i="25"/>
  <c r="AD3316" i="25" l="1"/>
  <c r="AF1301" i="25"/>
  <c r="AE1301" i="25"/>
  <c r="AG1301" i="25" s="1"/>
  <c r="AD3317" i="25" l="1"/>
  <c r="AE1302" i="25"/>
  <c r="AG1302" i="25" s="1"/>
  <c r="AF1302" i="25"/>
  <c r="AD3318" i="25" l="1"/>
  <c r="AE1303" i="25"/>
  <c r="AG1303" i="25" s="1"/>
  <c r="AF1303" i="25"/>
  <c r="AD3319" i="25" l="1"/>
  <c r="AE1304" i="25"/>
  <c r="AG1304" i="25" s="1"/>
  <c r="AF1304" i="25"/>
  <c r="AD3320" i="25" l="1"/>
  <c r="AF1305" i="25"/>
  <c r="AE1305" i="25"/>
  <c r="AG1305" i="25" s="1"/>
  <c r="AD3321" i="25" l="1"/>
  <c r="AE1306" i="25"/>
  <c r="AG1306" i="25" s="1"/>
  <c r="AF1306" i="25"/>
  <c r="AD3322" i="25" l="1"/>
  <c r="AE1307" i="25"/>
  <c r="AG1307" i="25" s="1"/>
  <c r="AF1307" i="25"/>
  <c r="AD3323" i="25" l="1"/>
  <c r="AE1308" i="25"/>
  <c r="AG1308" i="25" s="1"/>
  <c r="AF1308" i="25"/>
  <c r="AD3324" i="25" l="1"/>
  <c r="AE1309" i="25"/>
  <c r="AG1309" i="25" s="1"/>
  <c r="AF1309" i="25"/>
  <c r="AD3325" i="25" l="1"/>
  <c r="AF1310" i="25"/>
  <c r="AE1310" i="25"/>
  <c r="AG1310" i="25" s="1"/>
  <c r="AD3326" i="25" l="1"/>
  <c r="AE1311" i="25"/>
  <c r="AG1311" i="25" s="1"/>
  <c r="AF1311" i="25"/>
  <c r="AD3327" i="25" l="1"/>
  <c r="AE1312" i="25"/>
  <c r="AG1312" i="25" s="1"/>
  <c r="AF1312" i="25"/>
  <c r="AD3328" i="25" l="1"/>
  <c r="AF1313" i="25"/>
  <c r="AE1313" i="25"/>
  <c r="AG1313" i="25" s="1"/>
  <c r="AD3329" i="25" l="1"/>
  <c r="AE1314" i="25"/>
  <c r="AG1314" i="25" s="1"/>
  <c r="AF1314" i="25"/>
  <c r="AD3330" i="25" l="1"/>
  <c r="AE1315" i="25"/>
  <c r="AG1315" i="25" s="1"/>
  <c r="AF1315" i="25"/>
  <c r="AD3331" i="25" l="1"/>
  <c r="AE1316" i="25"/>
  <c r="AG1316" i="25" s="1"/>
  <c r="AF1316" i="25"/>
  <c r="AD3332" i="25" l="1"/>
  <c r="AE1317" i="25"/>
  <c r="AG1317" i="25" s="1"/>
  <c r="AF1317" i="25"/>
  <c r="AD3333" i="25" l="1"/>
  <c r="AE1318" i="25"/>
  <c r="AG1318" i="25" s="1"/>
  <c r="AF1318" i="25"/>
  <c r="AD3334" i="25" l="1"/>
  <c r="AE1319" i="25"/>
  <c r="AG1319" i="25" s="1"/>
  <c r="AF1319" i="25"/>
  <c r="AD3335" i="25" l="1"/>
  <c r="AE1320" i="25"/>
  <c r="AG1320" i="25" s="1"/>
  <c r="AF1320" i="25"/>
  <c r="AD3336" i="25" l="1"/>
  <c r="AF1321" i="25"/>
  <c r="AE1321" i="25"/>
  <c r="AG1321" i="25" s="1"/>
  <c r="AD3337" i="25" l="1"/>
  <c r="AE1322" i="25"/>
  <c r="AG1322" i="25" s="1"/>
  <c r="AF1322" i="25"/>
  <c r="AD3338" i="25" l="1"/>
  <c r="AF1323" i="25"/>
  <c r="AE1323" i="25"/>
  <c r="AG1323" i="25" s="1"/>
  <c r="AD3339" i="25" l="1"/>
  <c r="AE1324" i="25"/>
  <c r="AG1324" i="25" s="1"/>
  <c r="AF1324" i="25"/>
  <c r="AD3340" i="25" l="1"/>
  <c r="AE1325" i="25"/>
  <c r="AG1325" i="25" s="1"/>
  <c r="AF1325" i="25"/>
  <c r="AD3341" i="25" l="1"/>
  <c r="AF1326" i="25"/>
  <c r="AE1326" i="25"/>
  <c r="AG1326" i="25" s="1"/>
  <c r="AD3342" i="25" l="1"/>
  <c r="AE1327" i="25"/>
  <c r="AG1327" i="25" s="1"/>
  <c r="AF1327" i="25"/>
  <c r="AD3343" i="25" l="1"/>
  <c r="AE1328" i="25"/>
  <c r="AG1328" i="25" s="1"/>
  <c r="AF1328" i="25"/>
  <c r="AD3344" i="25" l="1"/>
  <c r="AF1329" i="25"/>
  <c r="AE1329" i="25"/>
  <c r="AG1329" i="25" s="1"/>
  <c r="AD3345" i="25" l="1"/>
  <c r="AE1330" i="25"/>
  <c r="AG1330" i="25" s="1"/>
  <c r="AF1330" i="25"/>
  <c r="AD3346" i="25" l="1"/>
  <c r="AF1331" i="25"/>
  <c r="AE1331" i="25"/>
  <c r="AG1331" i="25" s="1"/>
  <c r="AD3347" i="25" l="1"/>
  <c r="AE1332" i="25"/>
  <c r="AG1332" i="25" s="1"/>
  <c r="AF1332" i="25"/>
  <c r="AD3348" i="25" l="1"/>
  <c r="AE1333" i="25"/>
  <c r="AG1333" i="25" s="1"/>
  <c r="AF1333" i="25"/>
  <c r="AD3349" i="25" l="1"/>
  <c r="AE1334" i="25"/>
  <c r="AG1334" i="25" s="1"/>
  <c r="AF1334" i="25"/>
  <c r="AD3350" i="25" l="1"/>
  <c r="AE1335" i="25"/>
  <c r="AG1335" i="25" s="1"/>
  <c r="AF1335" i="25"/>
  <c r="AD3351" i="25" l="1"/>
  <c r="AF1336" i="25"/>
  <c r="AE1336" i="25"/>
  <c r="AG1336" i="25" s="1"/>
  <c r="AD3352" i="25" l="1"/>
  <c r="AF1337" i="25"/>
  <c r="AE1337" i="25"/>
  <c r="AG1337" i="25" s="1"/>
  <c r="AD3353" i="25" l="1"/>
  <c r="AE1338" i="25"/>
  <c r="AG1338" i="25" s="1"/>
  <c r="AF1338" i="25"/>
  <c r="AD3354" i="25" l="1"/>
  <c r="AE1339" i="25"/>
  <c r="AG1339" i="25" s="1"/>
  <c r="AF1339" i="25"/>
  <c r="AD3355" i="25" l="1"/>
  <c r="AE1340" i="25"/>
  <c r="AG1340" i="25" s="1"/>
  <c r="AF1340" i="25"/>
  <c r="AD3356" i="25" l="1"/>
  <c r="AE1341" i="25"/>
  <c r="AG1341" i="25" s="1"/>
  <c r="AF1341" i="25"/>
  <c r="AD3357" i="25" l="1"/>
  <c r="AF1342" i="25"/>
  <c r="AE1342" i="25"/>
  <c r="AG1342" i="25" s="1"/>
  <c r="AD3358" i="25" l="1"/>
  <c r="AE1343" i="25"/>
  <c r="AG1343" i="25" s="1"/>
  <c r="AF1343" i="25"/>
  <c r="AD3359" i="25" l="1"/>
  <c r="AE1344" i="25"/>
  <c r="AG1344" i="25" s="1"/>
  <c r="AF1344" i="25"/>
  <c r="AD3360" i="25" l="1"/>
  <c r="AF1345" i="25"/>
  <c r="AE1345" i="25"/>
  <c r="AG1345" i="25" s="1"/>
  <c r="AD3361" i="25" l="1"/>
  <c r="AE1346" i="25"/>
  <c r="AG1346" i="25" s="1"/>
  <c r="AF1346" i="25"/>
  <c r="AD3362" i="25" l="1"/>
  <c r="AE1347" i="25"/>
  <c r="AG1347" i="25" s="1"/>
  <c r="AF1347" i="25"/>
  <c r="AD3363" i="25" l="1"/>
  <c r="AE1348" i="25"/>
  <c r="AG1348" i="25" s="1"/>
  <c r="AF1348" i="25"/>
  <c r="AD3364" i="25" l="1"/>
  <c r="AF1349" i="25"/>
  <c r="AE1349" i="25"/>
  <c r="AG1349" i="25" s="1"/>
  <c r="AD3365" i="25" l="1"/>
  <c r="AE1350" i="25"/>
  <c r="AG1350" i="25" s="1"/>
  <c r="AF1350" i="25"/>
  <c r="AD3366" i="25" l="1"/>
  <c r="AE1351" i="25"/>
  <c r="AG1351" i="25" s="1"/>
  <c r="AF1351" i="25"/>
  <c r="AD3367" i="25" l="1"/>
  <c r="AF1352" i="25"/>
  <c r="AE1352" i="25"/>
  <c r="AG1352" i="25" s="1"/>
  <c r="AD3368" i="25" l="1"/>
  <c r="AF1353" i="25"/>
  <c r="AE1353" i="25"/>
  <c r="AG1353" i="25" s="1"/>
  <c r="AD3369" i="25" l="1"/>
  <c r="AE1354" i="25"/>
  <c r="AG1354" i="25" s="1"/>
  <c r="AF1354" i="25"/>
  <c r="AD3370" i="25" l="1"/>
  <c r="AE1355" i="25"/>
  <c r="AG1355" i="25" s="1"/>
  <c r="AF1355" i="25"/>
  <c r="AD3371" i="25" l="1"/>
  <c r="AE1356" i="25"/>
  <c r="AG1356" i="25" s="1"/>
  <c r="AF1356" i="25"/>
  <c r="AD3372" i="25" l="1"/>
  <c r="AE1357" i="25"/>
  <c r="AG1357" i="25" s="1"/>
  <c r="AF1357" i="25"/>
  <c r="AD3373" i="25" l="1"/>
  <c r="AE1358" i="25"/>
  <c r="AG1358" i="25" s="1"/>
  <c r="AF1358" i="25"/>
  <c r="AD3374" i="25" l="1"/>
  <c r="AE1359" i="25"/>
  <c r="AG1359" i="25" s="1"/>
  <c r="AF1359" i="25"/>
  <c r="AD3375" i="25" l="1"/>
  <c r="AE1360" i="25"/>
  <c r="AG1360" i="25" s="1"/>
  <c r="AF1360" i="25"/>
  <c r="AD3376" i="25" l="1"/>
  <c r="AF1361" i="25"/>
  <c r="AE1361" i="25"/>
  <c r="AG1361" i="25" s="1"/>
  <c r="AD3377" i="25" l="1"/>
  <c r="AE1362" i="25"/>
  <c r="AG1362" i="25" s="1"/>
  <c r="AF1362" i="25"/>
  <c r="AD3378" i="25" l="1"/>
  <c r="AE1363" i="25"/>
  <c r="AG1363" i="25" s="1"/>
  <c r="AF1363" i="25"/>
  <c r="AD3379" i="25" l="1"/>
  <c r="AE1364" i="25"/>
  <c r="AG1364" i="25" s="1"/>
  <c r="AF1364" i="25"/>
  <c r="AD3380" i="25" l="1"/>
  <c r="AE1365" i="25"/>
  <c r="AG1365" i="25" s="1"/>
  <c r="AF1365" i="25"/>
  <c r="AD3381" i="25" l="1"/>
  <c r="AE1366" i="25"/>
  <c r="AG1366" i="25" s="1"/>
  <c r="AF1366" i="25"/>
  <c r="AD3382" i="25" l="1"/>
  <c r="AE1367" i="25"/>
  <c r="AG1367" i="25" s="1"/>
  <c r="AF1367" i="25"/>
  <c r="AD3383" i="25" l="1"/>
  <c r="AF1368" i="25"/>
  <c r="AE1368" i="25"/>
  <c r="AG1368" i="25" s="1"/>
  <c r="AD3384" i="25" l="1"/>
  <c r="AF1369" i="25"/>
  <c r="AE1369" i="25"/>
  <c r="AG1369" i="25" s="1"/>
  <c r="AD3385" i="25" l="1"/>
  <c r="AE1370" i="25"/>
  <c r="AG1370" i="25" s="1"/>
  <c r="AF1370" i="25"/>
  <c r="AD3386" i="25" l="1"/>
  <c r="AE1371" i="25"/>
  <c r="AG1371" i="25" s="1"/>
  <c r="AF1371" i="25"/>
  <c r="AD3387" i="25" l="1"/>
  <c r="AE1372" i="25"/>
  <c r="AG1372" i="25" s="1"/>
  <c r="AF1372" i="25"/>
  <c r="AD3388" i="25" l="1"/>
  <c r="AF1373" i="25"/>
  <c r="AE1373" i="25"/>
  <c r="AG1373" i="25" s="1"/>
  <c r="AD3389" i="25" l="1"/>
  <c r="AF1374" i="25"/>
  <c r="AE1374" i="25"/>
  <c r="AG1374" i="25" s="1"/>
  <c r="AD3390" i="25" l="1"/>
  <c r="AE1375" i="25"/>
  <c r="AG1375" i="25" s="1"/>
  <c r="AF1375" i="25"/>
  <c r="AD3391" i="25" l="1"/>
  <c r="AF1376" i="25"/>
  <c r="AE1376" i="25"/>
  <c r="AG1376" i="25" s="1"/>
  <c r="AD3392" i="25" l="1"/>
  <c r="AF1377" i="25"/>
  <c r="AE1377" i="25"/>
  <c r="AG1377" i="25" s="1"/>
  <c r="AD3393" i="25" l="1"/>
  <c r="AE1378" i="25"/>
  <c r="AG1378" i="25" s="1"/>
  <c r="AF1378" i="25"/>
  <c r="AD3394" i="25" l="1"/>
  <c r="AE1379" i="25"/>
  <c r="AG1379" i="25" s="1"/>
  <c r="AF1379" i="25"/>
  <c r="AD3395" i="25" l="1"/>
  <c r="AE1380" i="25"/>
  <c r="AG1380" i="25" s="1"/>
  <c r="AF1380" i="25"/>
  <c r="AD3396" i="25" l="1"/>
  <c r="AE1381" i="25"/>
  <c r="AG1381" i="25" s="1"/>
  <c r="AF1381" i="25"/>
  <c r="AD3397" i="25" l="1"/>
  <c r="AF1382" i="25"/>
  <c r="AE1382" i="25"/>
  <c r="AG1382" i="25" s="1"/>
  <c r="AD3398" i="25" l="1"/>
  <c r="AE1383" i="25"/>
  <c r="AG1383" i="25" s="1"/>
  <c r="AF1383" i="25"/>
  <c r="AD3399" i="25" l="1"/>
  <c r="AE1384" i="25"/>
  <c r="AG1384" i="25" s="1"/>
  <c r="AF1384" i="25"/>
  <c r="AD3400" i="25" l="1"/>
  <c r="AE1385" i="25"/>
  <c r="AG1385" i="25" s="1"/>
  <c r="AF1385" i="25"/>
  <c r="AD3401" i="25" l="1"/>
  <c r="AE1386" i="25"/>
  <c r="AG1386" i="25" s="1"/>
  <c r="AF1386" i="25"/>
  <c r="AD3402" i="25" l="1"/>
  <c r="AF1387" i="25"/>
  <c r="AE1387" i="25"/>
  <c r="AG1387" i="25" s="1"/>
  <c r="AD3403" i="25" l="1"/>
  <c r="AE1388" i="25"/>
  <c r="AG1388" i="25" s="1"/>
  <c r="AF1388" i="25"/>
  <c r="AD3404" i="25" l="1"/>
  <c r="AE1389" i="25"/>
  <c r="AG1389" i="25" s="1"/>
  <c r="AF1389" i="25"/>
  <c r="AD3405" i="25" l="1"/>
  <c r="AE1390" i="25"/>
  <c r="AG1390" i="25" s="1"/>
  <c r="AF1390" i="25"/>
  <c r="AD3406" i="25" l="1"/>
  <c r="AE1391" i="25"/>
  <c r="AG1391" i="25" s="1"/>
  <c r="AF1391" i="25"/>
  <c r="AD3407" i="25" l="1"/>
  <c r="AE1392" i="25"/>
  <c r="AG1392" i="25" s="1"/>
  <c r="AF1392" i="25"/>
  <c r="AD3408" i="25" l="1"/>
  <c r="AF1393" i="25"/>
  <c r="AE1393" i="25"/>
  <c r="AG1393" i="25" s="1"/>
  <c r="AD3409" i="25" l="1"/>
  <c r="AE1394" i="25"/>
  <c r="AG1394" i="25" s="1"/>
  <c r="AF1394" i="25"/>
  <c r="AD3410" i="25" l="1"/>
  <c r="AE1395" i="25"/>
  <c r="AG1395" i="25" s="1"/>
  <c r="AF1395" i="25"/>
  <c r="AD3411" i="25" l="1"/>
  <c r="AE1396" i="25"/>
  <c r="AG1396" i="25" s="1"/>
  <c r="AF1396" i="25"/>
  <c r="AD3412" i="25" l="1"/>
  <c r="AE1397" i="25"/>
  <c r="AG1397" i="25" s="1"/>
  <c r="AF1397" i="25"/>
  <c r="AD3413" i="25" l="1"/>
  <c r="AE1398" i="25"/>
  <c r="AG1398" i="25" s="1"/>
  <c r="AF1398" i="25"/>
  <c r="AD3414" i="25" l="1"/>
  <c r="AE1399" i="25"/>
  <c r="AG1399" i="25" s="1"/>
  <c r="AF1399" i="25"/>
  <c r="AD3415" i="25" l="1"/>
  <c r="AF1400" i="25"/>
  <c r="AE1400" i="25"/>
  <c r="AG1400" i="25" s="1"/>
  <c r="AD3416" i="25" l="1"/>
  <c r="AF1401" i="25"/>
  <c r="AE1401" i="25"/>
  <c r="AG1401" i="25" s="1"/>
  <c r="AD3417" i="25" l="1"/>
  <c r="AE1402" i="25"/>
  <c r="AG1402" i="25" s="1"/>
  <c r="AF1402" i="25"/>
  <c r="AD3418" i="25" l="1"/>
  <c r="AF1403" i="25"/>
  <c r="AE1403" i="25"/>
  <c r="AG1403" i="25" s="1"/>
  <c r="AD3419" i="25" l="1"/>
  <c r="AE1404" i="25"/>
  <c r="AG1404" i="25" s="1"/>
  <c r="AF1404" i="25"/>
  <c r="AD3420" i="25" l="1"/>
  <c r="AE1405" i="25"/>
  <c r="AG1405" i="25" s="1"/>
  <c r="AF1405" i="25"/>
  <c r="AD3421" i="25" l="1"/>
  <c r="AE1406" i="25"/>
  <c r="AG1406" i="25" s="1"/>
  <c r="AF1406" i="25"/>
  <c r="AD3422" i="25" l="1"/>
  <c r="AE1407" i="25"/>
  <c r="AG1407" i="25" s="1"/>
  <c r="AF1407" i="25"/>
  <c r="AD3423" i="25" l="1"/>
  <c r="AF1408" i="25"/>
  <c r="AE1408" i="25"/>
  <c r="AG1408" i="25" s="1"/>
  <c r="AD3424" i="25" l="1"/>
  <c r="AF1409" i="25"/>
  <c r="AE1409" i="25"/>
  <c r="AG1409" i="25" s="1"/>
  <c r="AD3425" i="25" l="1"/>
  <c r="AE1410" i="25"/>
  <c r="AG1410" i="25" s="1"/>
  <c r="AF1410" i="25"/>
  <c r="AD3426" i="25" l="1"/>
  <c r="AE1411" i="25"/>
  <c r="AG1411" i="25" s="1"/>
  <c r="AF1411" i="25"/>
  <c r="AD3427" i="25" l="1"/>
  <c r="AE1412" i="25"/>
  <c r="AG1412" i="25" s="1"/>
  <c r="AF1412" i="25"/>
  <c r="AD3428" i="25" l="1"/>
  <c r="AF1413" i="25"/>
  <c r="AE1413" i="25"/>
  <c r="AG1413" i="25" s="1"/>
  <c r="AD3429" i="25" l="1"/>
  <c r="AE1414" i="25"/>
  <c r="AG1414" i="25" s="1"/>
  <c r="AF1414" i="25"/>
  <c r="AD3430" i="25" l="1"/>
  <c r="AE1415" i="25"/>
  <c r="AG1415" i="25" s="1"/>
  <c r="AF1415" i="25"/>
  <c r="AD3431" i="25" l="1"/>
  <c r="AE1416" i="25"/>
  <c r="AG1416" i="25" s="1"/>
  <c r="AF1416" i="25"/>
  <c r="AD3432" i="25" l="1"/>
  <c r="AE1417" i="25"/>
  <c r="AG1417" i="25" s="1"/>
  <c r="AF1417" i="25"/>
  <c r="AD3433" i="25" l="1"/>
  <c r="AE1418" i="25"/>
  <c r="AG1418" i="25" s="1"/>
  <c r="AF1418" i="25"/>
  <c r="AD3434" i="25" l="1"/>
  <c r="AE1419" i="25"/>
  <c r="AG1419" i="25" s="1"/>
  <c r="AF1419" i="25"/>
  <c r="AD3435" i="25" l="1"/>
  <c r="AE1420" i="25"/>
  <c r="AG1420" i="25" s="1"/>
  <c r="AF1420" i="25"/>
  <c r="AD3436" i="25" l="1"/>
  <c r="AE1421" i="25"/>
  <c r="AG1421" i="25" s="1"/>
  <c r="AF1421" i="25"/>
  <c r="AD3437" i="25" l="1"/>
  <c r="AE1422" i="25"/>
  <c r="AG1422" i="25" s="1"/>
  <c r="AF1422" i="25"/>
  <c r="AD3438" i="25" l="1"/>
  <c r="AE1423" i="25"/>
  <c r="AG1423" i="25" s="1"/>
  <c r="AF1423" i="25"/>
  <c r="AD3439" i="25" l="1"/>
  <c r="AF1424" i="25"/>
  <c r="AE1424" i="25"/>
  <c r="AG1424" i="25" s="1"/>
  <c r="AD3440" i="25" l="1"/>
  <c r="AF1425" i="25"/>
  <c r="AE1425" i="25"/>
  <c r="AG1425" i="25" s="1"/>
  <c r="AD3441" i="25" l="1"/>
  <c r="AE1426" i="25"/>
  <c r="AG1426" i="25" s="1"/>
  <c r="AF1426" i="25"/>
  <c r="AD3442" i="25" l="1"/>
  <c r="AE1427" i="25"/>
  <c r="AG1427" i="25" s="1"/>
  <c r="AF1427" i="25"/>
  <c r="AD3443" i="25" l="1"/>
  <c r="AE1428" i="25"/>
  <c r="AG1428" i="25" s="1"/>
  <c r="AF1428" i="25"/>
  <c r="AD3444" i="25" l="1"/>
  <c r="AE1429" i="25"/>
  <c r="AG1429" i="25" s="1"/>
  <c r="AF1429" i="25"/>
  <c r="AD3445" i="25" l="1"/>
  <c r="AE1430" i="25"/>
  <c r="AG1430" i="25" s="1"/>
  <c r="AF1430" i="25"/>
  <c r="AD3446" i="25" l="1"/>
  <c r="AE1431" i="25"/>
  <c r="AG1431" i="25" s="1"/>
  <c r="AF1431" i="25"/>
  <c r="AD3447" i="25" l="1"/>
  <c r="AE1432" i="25"/>
  <c r="AG1432" i="25" s="1"/>
  <c r="AF1432" i="25"/>
  <c r="AD3448" i="25" l="1"/>
  <c r="AF1433" i="25"/>
  <c r="AE1433" i="25"/>
  <c r="AG1433" i="25" s="1"/>
  <c r="AD3449" i="25" l="1"/>
  <c r="AE1434" i="25"/>
  <c r="AG1434" i="25" s="1"/>
  <c r="AF1434" i="25"/>
  <c r="AD3450" i="25" l="1"/>
  <c r="AE1435" i="25"/>
  <c r="AG1435" i="25" s="1"/>
  <c r="AF1435" i="25"/>
  <c r="AD3451" i="25" l="1"/>
  <c r="AE1436" i="25"/>
  <c r="AG1436" i="25" s="1"/>
  <c r="AF1436" i="25"/>
  <c r="AD3452" i="25" l="1"/>
  <c r="AE1437" i="25"/>
  <c r="AG1437" i="25" s="1"/>
  <c r="AF1437" i="25"/>
  <c r="AD3453" i="25" l="1"/>
  <c r="AF1438" i="25"/>
  <c r="AE1438" i="25"/>
  <c r="AG1438" i="25" s="1"/>
  <c r="AD3454" i="25" l="1"/>
  <c r="AE1439" i="25"/>
  <c r="AG1439" i="25" s="1"/>
  <c r="AF1439" i="25"/>
  <c r="AD3455" i="25" l="1"/>
  <c r="AE1440" i="25"/>
  <c r="AG1440" i="25" s="1"/>
  <c r="AF1440" i="25"/>
  <c r="AD3456" i="25" l="1"/>
  <c r="AE1441" i="25"/>
  <c r="AG1441" i="25" s="1"/>
  <c r="AF1441" i="25"/>
  <c r="AD3457" i="25" l="1"/>
  <c r="AF1442" i="25"/>
  <c r="AE1442" i="25"/>
  <c r="AG1442" i="25" s="1"/>
  <c r="AD3458" i="25" l="1"/>
  <c r="AE1443" i="25"/>
  <c r="AG1443" i="25" s="1"/>
  <c r="AF1443" i="25"/>
  <c r="AD3459" i="25" l="1"/>
  <c r="AE1444" i="25"/>
  <c r="AG1444" i="25" s="1"/>
  <c r="AF1444" i="25"/>
  <c r="AD3460" i="25" l="1"/>
  <c r="AF1445" i="25"/>
  <c r="AE1445" i="25"/>
  <c r="AG1445" i="25" s="1"/>
  <c r="AD3461" i="25" l="1"/>
  <c r="AF1446" i="25"/>
  <c r="AE1446" i="25"/>
  <c r="AG1446" i="25" s="1"/>
  <c r="AD3462" i="25" l="1"/>
  <c r="AE1447" i="25"/>
  <c r="AG1447" i="25" s="1"/>
  <c r="AF1447" i="25"/>
  <c r="AD3463" i="25" l="1"/>
  <c r="AF1448" i="25"/>
  <c r="AE1448" i="25"/>
  <c r="AG1448" i="25" s="1"/>
  <c r="AD3464" i="25" l="1"/>
  <c r="AE1449" i="25"/>
  <c r="AG1449" i="25" s="1"/>
  <c r="AF1449" i="25"/>
  <c r="AD3465" i="25" l="1"/>
  <c r="AE1450" i="25"/>
  <c r="AG1450" i="25" s="1"/>
  <c r="AF1450" i="25"/>
  <c r="AD3466" i="25" l="1"/>
  <c r="AE1451" i="25"/>
  <c r="AG1451" i="25" s="1"/>
  <c r="AF1451" i="25"/>
  <c r="AD3467" i="25" l="1"/>
  <c r="AE1452" i="25"/>
  <c r="AG1452" i="25" s="1"/>
  <c r="AF1452" i="25"/>
  <c r="AD3468" i="25" l="1"/>
  <c r="AE1453" i="25"/>
  <c r="AG1453" i="25" s="1"/>
  <c r="AF1453" i="25"/>
  <c r="AD3469" i="25" l="1"/>
  <c r="AF1454" i="25"/>
  <c r="AE1454" i="25"/>
  <c r="AG1454" i="25" s="1"/>
  <c r="AD3470" i="25" l="1"/>
  <c r="AE1455" i="25"/>
  <c r="AG1455" i="25" s="1"/>
  <c r="AF1455" i="25"/>
  <c r="AD3471" i="25" l="1"/>
  <c r="AF1456" i="25"/>
  <c r="AE1456" i="25"/>
  <c r="AG1456" i="25" s="1"/>
  <c r="AD3472" i="25" l="1"/>
  <c r="AE1457" i="25"/>
  <c r="AG1457" i="25" s="1"/>
  <c r="AF1457" i="25"/>
  <c r="AD3473" i="25" l="1"/>
  <c r="AE1458" i="25"/>
  <c r="AG1458" i="25" s="1"/>
  <c r="AF1458" i="25"/>
  <c r="AD3474" i="25" l="1"/>
  <c r="AE1459" i="25"/>
  <c r="AG1459" i="25" s="1"/>
  <c r="AF1459" i="25"/>
  <c r="AD3475" i="25" l="1"/>
  <c r="AE1460" i="25"/>
  <c r="AG1460" i="25" s="1"/>
  <c r="AF1460" i="25"/>
  <c r="AD3476" i="25" l="1"/>
  <c r="AE1461" i="25"/>
  <c r="AG1461" i="25" s="1"/>
  <c r="AF1461" i="25"/>
  <c r="AD3477" i="25" l="1"/>
  <c r="AF1462" i="25"/>
  <c r="AE1462" i="25"/>
  <c r="AG1462" i="25" s="1"/>
  <c r="AD3478" i="25" l="1"/>
  <c r="AE1463" i="25"/>
  <c r="AG1463" i="25" s="1"/>
  <c r="AF1463" i="25"/>
  <c r="AD3479" i="25" l="1"/>
  <c r="AE1464" i="25"/>
  <c r="AG1464" i="25" s="1"/>
  <c r="AF1464" i="25"/>
  <c r="AD3480" i="25" l="1"/>
  <c r="AE1465" i="25"/>
  <c r="AG1465" i="25" s="1"/>
  <c r="AF1465" i="25"/>
  <c r="AD3481" i="25" l="1"/>
  <c r="AF1466" i="25"/>
  <c r="AE1466" i="25"/>
  <c r="AG1466" i="25" s="1"/>
  <c r="AD3482" i="25" l="1"/>
  <c r="AF1467" i="25"/>
  <c r="AE1467" i="25"/>
  <c r="AG1467" i="25" s="1"/>
  <c r="AD3483" i="25" l="1"/>
  <c r="AE1468" i="25"/>
  <c r="AG1468" i="25" s="1"/>
  <c r="AF1468" i="25"/>
  <c r="AD3484" i="25" l="1"/>
  <c r="AE1469" i="25"/>
  <c r="AG1469" i="25" s="1"/>
  <c r="AF1469" i="25"/>
  <c r="AD3485" i="25" l="1"/>
  <c r="AF1470" i="25"/>
  <c r="AE1470" i="25"/>
  <c r="AG1470" i="25" s="1"/>
  <c r="AD3486" i="25" l="1"/>
  <c r="AE1471" i="25"/>
  <c r="AG1471" i="25" s="1"/>
  <c r="AF1471" i="25"/>
  <c r="AD3487" i="25" l="1"/>
  <c r="AE1472" i="25"/>
  <c r="AG1472" i="25" s="1"/>
  <c r="AF1472" i="25"/>
  <c r="AD3488" i="25" l="1"/>
  <c r="AE1473" i="25"/>
  <c r="AG1473" i="25" s="1"/>
  <c r="AF1473" i="25"/>
  <c r="AD3489" i="25" l="1"/>
  <c r="AE1474" i="25"/>
  <c r="AG1474" i="25" s="1"/>
  <c r="AF1474" i="25"/>
  <c r="AD3490" i="25" l="1"/>
  <c r="AE1475" i="25"/>
  <c r="AG1475" i="25" s="1"/>
  <c r="AF1475" i="25"/>
  <c r="AD3491" i="25" l="1"/>
  <c r="AE1476" i="25"/>
  <c r="AG1476" i="25" s="1"/>
  <c r="AF1476" i="25"/>
  <c r="AD3492" i="25" l="1"/>
  <c r="AE1477" i="25"/>
  <c r="AG1477" i="25" s="1"/>
  <c r="AF1477" i="25"/>
  <c r="AD3493" i="25" l="1"/>
  <c r="AF1478" i="25"/>
  <c r="AE1478" i="25"/>
  <c r="AG1478" i="25" s="1"/>
  <c r="AD3494" i="25" l="1"/>
  <c r="AE1479" i="25"/>
  <c r="AG1479" i="25" s="1"/>
  <c r="AF1479" i="25"/>
  <c r="AD3495" i="25" l="1"/>
  <c r="AF1480" i="25"/>
  <c r="AE1480" i="25"/>
  <c r="AG1480" i="25" s="1"/>
  <c r="AD3496" i="25" l="1"/>
  <c r="AE1481" i="25"/>
  <c r="AG1481" i="25" s="1"/>
  <c r="AF1481" i="25"/>
  <c r="AD3497" i="25" l="1"/>
  <c r="AE1482" i="25"/>
  <c r="AG1482" i="25" s="1"/>
  <c r="AF1482" i="25"/>
  <c r="AD3498" i="25" l="1"/>
  <c r="AE1483" i="25"/>
  <c r="AG1483" i="25" s="1"/>
  <c r="AF1483" i="25"/>
  <c r="AD3499" i="25" l="1"/>
  <c r="AE1484" i="25"/>
  <c r="AG1484" i="25" s="1"/>
  <c r="AF1484" i="25"/>
  <c r="AD3500" i="25" l="1"/>
  <c r="AE1485" i="25"/>
  <c r="AG1485" i="25" s="1"/>
  <c r="AF1485" i="25"/>
  <c r="AD3501" i="25" l="1"/>
  <c r="AF1486" i="25"/>
  <c r="AE1486" i="25"/>
  <c r="AG1486" i="25" s="1"/>
  <c r="AD3502" i="25" l="1"/>
  <c r="AF1487" i="25"/>
  <c r="AE1487" i="25"/>
  <c r="AG1487" i="25" s="1"/>
  <c r="AD3503" i="25" l="1"/>
  <c r="AE1488" i="25"/>
  <c r="AG1488" i="25" s="1"/>
  <c r="AF1488" i="25"/>
  <c r="AD3504" i="25" l="1"/>
  <c r="AE1489" i="25"/>
  <c r="AG1489" i="25" s="1"/>
  <c r="AF1489" i="25"/>
  <c r="AD3505" i="25" l="1"/>
  <c r="AE1490" i="25"/>
  <c r="AG1490" i="25" s="1"/>
  <c r="AF1490" i="25"/>
  <c r="AD3506" i="25" l="1"/>
  <c r="AE1491" i="25"/>
  <c r="AG1491" i="25" s="1"/>
  <c r="AF1491" i="25"/>
  <c r="AD3507" i="25" l="1"/>
  <c r="AE1492" i="25"/>
  <c r="AG1492" i="25" s="1"/>
  <c r="AF1492" i="25"/>
  <c r="AD3508" i="25" l="1"/>
  <c r="AF1493" i="25"/>
  <c r="AE1493" i="25"/>
  <c r="AG1493" i="25" s="1"/>
  <c r="AD3509" i="25" l="1"/>
  <c r="AF1494" i="25"/>
  <c r="AE1494" i="25"/>
  <c r="AG1494" i="25" s="1"/>
  <c r="AD3510" i="25" l="1"/>
  <c r="AE1495" i="25"/>
  <c r="AG1495" i="25" s="1"/>
  <c r="AF1495" i="25"/>
  <c r="AD3511" i="25" l="1"/>
  <c r="AF1496" i="25"/>
  <c r="AE1496" i="25"/>
  <c r="AG1496" i="25" s="1"/>
  <c r="AD3512" i="25" l="1"/>
  <c r="AE1497" i="25"/>
  <c r="AG1497" i="25" s="1"/>
  <c r="AF1497" i="25"/>
  <c r="AD3513" i="25" l="1"/>
  <c r="AE1498" i="25"/>
  <c r="AG1498" i="25" s="1"/>
  <c r="AF1498" i="25"/>
  <c r="AD3514" i="25" l="1"/>
  <c r="AE1499" i="25"/>
  <c r="AG1499" i="25" s="1"/>
  <c r="AF1499" i="25"/>
  <c r="AD3515" i="25" l="1"/>
  <c r="AE1500" i="25"/>
  <c r="AG1500" i="25" s="1"/>
  <c r="AF1500" i="25"/>
  <c r="AD3516" i="25" l="1"/>
  <c r="AF1501" i="25"/>
  <c r="AE1501" i="25"/>
  <c r="AG1501" i="25" s="1"/>
  <c r="AD3517" i="25" l="1"/>
  <c r="AF1502" i="25"/>
  <c r="AE1502" i="25"/>
  <c r="AG1502" i="25" s="1"/>
  <c r="AD3518" i="25" l="1"/>
  <c r="AE1503" i="25"/>
  <c r="AG1503" i="25" s="1"/>
  <c r="AF1503" i="25"/>
  <c r="AD3519" i="25" l="1"/>
  <c r="AE1504" i="25"/>
  <c r="AG1504" i="25" s="1"/>
  <c r="AF1504" i="25"/>
  <c r="AD3520" i="25" l="1"/>
  <c r="AE1505" i="25"/>
  <c r="AG1505" i="25" s="1"/>
  <c r="AF1505" i="25"/>
  <c r="AD3521" i="25" l="1"/>
  <c r="AF1506" i="25"/>
  <c r="AE1506" i="25"/>
  <c r="AG1506" i="25" s="1"/>
  <c r="AD3522" i="25" l="1"/>
  <c r="AE1507" i="25"/>
  <c r="AG1507" i="25" s="1"/>
  <c r="AF1507" i="25"/>
  <c r="AD3523" i="25" l="1"/>
  <c r="AE1508" i="25"/>
  <c r="AG1508" i="25" s="1"/>
  <c r="AF1508" i="25"/>
  <c r="AD3524" i="25" l="1"/>
  <c r="AE1509" i="25"/>
  <c r="AG1509" i="25" s="1"/>
  <c r="AF1509" i="25"/>
  <c r="AD3525" i="25" l="1"/>
  <c r="AF1510" i="25"/>
  <c r="AE1510" i="25"/>
  <c r="AG1510" i="25" s="1"/>
  <c r="AD3526" i="25" l="1"/>
  <c r="AE1511" i="25"/>
  <c r="AG1511" i="25" s="1"/>
  <c r="AF1511" i="25"/>
  <c r="AD3527" i="25" l="1"/>
  <c r="AE1512" i="25"/>
  <c r="AG1512" i="25" s="1"/>
  <c r="AF1512" i="25"/>
  <c r="AD3528" i="25" l="1"/>
  <c r="AE1513" i="25"/>
  <c r="AG1513" i="25" s="1"/>
  <c r="AF1513" i="25"/>
  <c r="AD3529" i="25" l="1"/>
  <c r="AF1514" i="25"/>
  <c r="AE1514" i="25"/>
  <c r="AG1514" i="25" s="1"/>
  <c r="AD3530" i="25" l="1"/>
  <c r="AE1515" i="25"/>
  <c r="AG1515" i="25" s="1"/>
  <c r="AF1515" i="25"/>
  <c r="AD3531" i="25" l="1"/>
  <c r="AE1516" i="25"/>
  <c r="AG1516" i="25" s="1"/>
  <c r="AF1516" i="25"/>
  <c r="AD3532" i="25" l="1"/>
  <c r="AE1517" i="25"/>
  <c r="AG1517" i="25" s="1"/>
  <c r="AF1517" i="25"/>
  <c r="AD3533" i="25" l="1"/>
  <c r="AF1518" i="25"/>
  <c r="AE1518" i="25"/>
  <c r="AG1518" i="25" s="1"/>
  <c r="AD3534" i="25" l="1"/>
  <c r="AE1519" i="25"/>
  <c r="AG1519" i="25" s="1"/>
  <c r="AF1519" i="25"/>
  <c r="AD3535" i="25" l="1"/>
  <c r="AF1520" i="25"/>
  <c r="AE1520" i="25"/>
  <c r="AG1520" i="25" s="1"/>
  <c r="AD3536" i="25" l="1"/>
  <c r="AE1521" i="25"/>
  <c r="AG1521" i="25" s="1"/>
  <c r="AF1521" i="25"/>
  <c r="AD3537" i="25" l="1"/>
  <c r="AF1522" i="25"/>
  <c r="AE1522" i="25"/>
  <c r="AG1522" i="25" s="1"/>
  <c r="AD3538" i="25" l="1"/>
  <c r="AE1523" i="25"/>
  <c r="AG1523" i="25" s="1"/>
  <c r="AF1523" i="25"/>
  <c r="AD3539" i="25" l="1"/>
  <c r="AE1524" i="25"/>
  <c r="AG1524" i="25" s="1"/>
  <c r="AF1524" i="25"/>
  <c r="AD3540" i="25" l="1"/>
  <c r="AE1525" i="25"/>
  <c r="AG1525" i="25" s="1"/>
  <c r="AF1525" i="25"/>
  <c r="AD3541" i="25" l="1"/>
  <c r="AF1526" i="25"/>
  <c r="AE1526" i="25"/>
  <c r="AG1526" i="25" s="1"/>
  <c r="AD3542" i="25" l="1"/>
  <c r="AE1527" i="25"/>
  <c r="AG1527" i="25" s="1"/>
  <c r="AF1527" i="25"/>
  <c r="AD3543" i="25" l="1"/>
  <c r="AE1528" i="25"/>
  <c r="AG1528" i="25" s="1"/>
  <c r="AF1528" i="25"/>
  <c r="AD3544" i="25" l="1"/>
  <c r="AE1529" i="25"/>
  <c r="AG1529" i="25" s="1"/>
  <c r="AF1529" i="25"/>
  <c r="AD3545" i="25" l="1"/>
  <c r="AE1530" i="25"/>
  <c r="AG1530" i="25" s="1"/>
  <c r="AF1530" i="25"/>
  <c r="AD3546" i="25" l="1"/>
  <c r="AF1531" i="25"/>
  <c r="AE1531" i="25"/>
  <c r="AG1531" i="25" s="1"/>
  <c r="AD3547" i="25" l="1"/>
  <c r="AE1532" i="25"/>
  <c r="AG1532" i="25" s="1"/>
  <c r="AF1532" i="25"/>
  <c r="AD3548" i="25" l="1"/>
  <c r="AE1533" i="25"/>
  <c r="AG1533" i="25" s="1"/>
  <c r="AF1533" i="25"/>
  <c r="AD3549" i="25" l="1"/>
  <c r="AF1534" i="25"/>
  <c r="AE1534" i="25"/>
  <c r="AG1534" i="25" s="1"/>
  <c r="AD3550" i="25" l="1"/>
  <c r="AE1535" i="25"/>
  <c r="AG1535" i="25" s="1"/>
  <c r="AF1535" i="25"/>
  <c r="AD3551" i="25" l="1"/>
  <c r="AE1536" i="25"/>
  <c r="AG1536" i="25" s="1"/>
  <c r="AF1536" i="25"/>
  <c r="AD3552" i="25" l="1"/>
  <c r="AE1537" i="25"/>
  <c r="AG1537" i="25" s="1"/>
  <c r="AF1537" i="25"/>
  <c r="AD3553" i="25" l="1"/>
  <c r="AE1538" i="25"/>
  <c r="AG1538" i="25" s="1"/>
  <c r="AF1538" i="25"/>
  <c r="AD3554" i="25" l="1"/>
  <c r="AE1539" i="25"/>
  <c r="AG1539" i="25" s="1"/>
  <c r="AF1539" i="25"/>
  <c r="AD3555" i="25" l="1"/>
  <c r="AE1540" i="25"/>
  <c r="AG1540" i="25" s="1"/>
  <c r="AF1540" i="25"/>
  <c r="AD3556" i="25" l="1"/>
  <c r="AE1541" i="25"/>
  <c r="AG1541" i="25" s="1"/>
  <c r="AF1541" i="25"/>
  <c r="AD3557" i="25" l="1"/>
  <c r="AF1542" i="25"/>
  <c r="AE1542" i="25"/>
  <c r="AG1542" i="25" s="1"/>
  <c r="AD3558" i="25" l="1"/>
  <c r="AE1543" i="25"/>
  <c r="AG1543" i="25" s="1"/>
  <c r="AF1543" i="25"/>
  <c r="AD3559" i="25" l="1"/>
  <c r="AF1544" i="25"/>
  <c r="AE1544" i="25"/>
  <c r="AG1544" i="25" s="1"/>
  <c r="AD3560" i="25" l="1"/>
  <c r="AE1545" i="25"/>
  <c r="AG1545" i="25" s="1"/>
  <c r="AF1545" i="25"/>
  <c r="AD3561" i="25" l="1"/>
  <c r="AE1546" i="25"/>
  <c r="AG1546" i="25" s="1"/>
  <c r="AF1546" i="25"/>
  <c r="AD3562" i="25" l="1"/>
  <c r="AE1547" i="25"/>
  <c r="AG1547" i="25" s="1"/>
  <c r="AF1547" i="25"/>
  <c r="AD3563" i="25" l="1"/>
  <c r="AE1548" i="25"/>
  <c r="AG1548" i="25" s="1"/>
  <c r="AF1548" i="25"/>
  <c r="AD3564" i="25" l="1"/>
  <c r="AE1549" i="25"/>
  <c r="AG1549" i="25" s="1"/>
  <c r="AF1549" i="25"/>
  <c r="AD3565" i="25" l="1"/>
  <c r="AF1550" i="25"/>
  <c r="AE1550" i="25"/>
  <c r="AG1550" i="25" s="1"/>
  <c r="AD3566" i="25" l="1"/>
  <c r="AE1551" i="25"/>
  <c r="AG1551" i="25" s="1"/>
  <c r="AF1551" i="25"/>
  <c r="AD3567" i="25" l="1"/>
  <c r="AE1552" i="25"/>
  <c r="AG1552" i="25" s="1"/>
  <c r="AF1552" i="25"/>
  <c r="AD3568" i="25" l="1"/>
  <c r="AE1553" i="25"/>
  <c r="AG1553" i="25" s="1"/>
  <c r="AF1553" i="25"/>
  <c r="AD3569" i="25" l="1"/>
  <c r="AE1554" i="25"/>
  <c r="AG1554" i="25" s="1"/>
  <c r="AF1554" i="25"/>
  <c r="AD3570" i="25" l="1"/>
  <c r="AE1555" i="25"/>
  <c r="AG1555" i="25" s="1"/>
  <c r="AF1555" i="25"/>
  <c r="AD3571" i="25" l="1"/>
  <c r="AE1556" i="25"/>
  <c r="AG1556" i="25" s="1"/>
  <c r="AF1556" i="25"/>
  <c r="AD3572" i="25" l="1"/>
  <c r="AF1557" i="25"/>
  <c r="AE1557" i="25"/>
  <c r="AG1557" i="25" s="1"/>
  <c r="AD3573" i="25" l="1"/>
  <c r="AF1558" i="25"/>
  <c r="AE1558" i="25"/>
  <c r="AG1558" i="25" s="1"/>
  <c r="AD3574" i="25" l="1"/>
  <c r="AE1559" i="25"/>
  <c r="AG1559" i="25" s="1"/>
  <c r="AF1559" i="25"/>
  <c r="AD3575" i="25" l="1"/>
  <c r="AE1560" i="25"/>
  <c r="AG1560" i="25" s="1"/>
  <c r="AF1560" i="25"/>
  <c r="AD3576" i="25" l="1"/>
  <c r="AE1561" i="25"/>
  <c r="AG1561" i="25" s="1"/>
  <c r="AF1561" i="25"/>
  <c r="AD3577" i="25" l="1"/>
  <c r="AE1562" i="25"/>
  <c r="AG1562" i="25" s="1"/>
  <c r="AF1562" i="25"/>
  <c r="AD3578" i="25" l="1"/>
  <c r="AE1563" i="25"/>
  <c r="AG1563" i="25" s="1"/>
  <c r="AF1563" i="25"/>
  <c r="AD3579" i="25" l="1"/>
  <c r="AE1564" i="25"/>
  <c r="AG1564" i="25" s="1"/>
  <c r="AF1564" i="25"/>
  <c r="AD3580" i="25" l="1"/>
  <c r="AF1565" i="25"/>
  <c r="AE1565" i="25"/>
  <c r="AG1565" i="25" s="1"/>
  <c r="AD3581" i="25" l="1"/>
  <c r="AF1566" i="25"/>
  <c r="AE1566" i="25"/>
  <c r="AG1566" i="25" s="1"/>
  <c r="AD3582" i="25" l="1"/>
  <c r="AE1567" i="25"/>
  <c r="AG1567" i="25" s="1"/>
  <c r="AF1567" i="25"/>
  <c r="AD3583" i="25" l="1"/>
  <c r="AE1568" i="25"/>
  <c r="AG1568" i="25" s="1"/>
  <c r="AF1568" i="25"/>
  <c r="AD3584" i="25" l="1"/>
  <c r="AE1569" i="25"/>
  <c r="AG1569" i="25" s="1"/>
  <c r="AF1569" i="25"/>
  <c r="AD3585" i="25" l="1"/>
  <c r="AF1570" i="25"/>
  <c r="AE1570" i="25"/>
  <c r="AG1570" i="25" s="1"/>
  <c r="AD3586" i="25" l="1"/>
  <c r="AF1571" i="25"/>
  <c r="AE1571" i="25"/>
  <c r="AG1571" i="25" s="1"/>
  <c r="AD3587" i="25" l="1"/>
  <c r="AE1572" i="25"/>
  <c r="AG1572" i="25" s="1"/>
  <c r="AF1572" i="25"/>
  <c r="AD3588" i="25" l="1"/>
  <c r="AF1573" i="25"/>
  <c r="AE1573" i="25"/>
  <c r="AG1573" i="25" s="1"/>
  <c r="AD3589" i="25" l="1"/>
  <c r="AF1574" i="25"/>
  <c r="AE1574" i="25"/>
  <c r="AG1574" i="25" s="1"/>
  <c r="AD3590" i="25" l="1"/>
  <c r="AE1575" i="25"/>
  <c r="AG1575" i="25" s="1"/>
  <c r="AF1575" i="25"/>
  <c r="AD3591" i="25" l="1"/>
  <c r="AF1576" i="25"/>
  <c r="AE1576" i="25"/>
  <c r="AG1576" i="25" s="1"/>
  <c r="AD3592" i="25" l="1"/>
  <c r="AE1577" i="25"/>
  <c r="AG1577" i="25" s="1"/>
  <c r="AF1577" i="25"/>
  <c r="AD3593" i="25" l="1"/>
  <c r="AF1578" i="25"/>
  <c r="AE1578" i="25"/>
  <c r="AG1578" i="25" s="1"/>
  <c r="AD3594" i="25" l="1"/>
  <c r="AE1579" i="25"/>
  <c r="AG1579" i="25" s="1"/>
  <c r="AF1579" i="25"/>
  <c r="AD3595" i="25" l="1"/>
  <c r="AE1580" i="25"/>
  <c r="AG1580" i="25" s="1"/>
  <c r="AF1580" i="25"/>
  <c r="AD3596" i="25" l="1"/>
  <c r="AE1581" i="25"/>
  <c r="AG1581" i="25" s="1"/>
  <c r="AF1581" i="25"/>
  <c r="AD3597" i="25" l="1"/>
  <c r="AF1582" i="25"/>
  <c r="AE1582" i="25"/>
  <c r="AG1582" i="25" s="1"/>
  <c r="AD3598" i="25" l="1"/>
  <c r="AE1583" i="25"/>
  <c r="AG1583" i="25" s="1"/>
  <c r="AF1583" i="25"/>
  <c r="AD3599" i="25" l="1"/>
  <c r="AE1584" i="25"/>
  <c r="AG1584" i="25" s="1"/>
  <c r="AF1584" i="25"/>
  <c r="AD3600" i="25" l="1"/>
  <c r="AE1585" i="25"/>
  <c r="AG1585" i="25" s="1"/>
  <c r="AF1585" i="25"/>
  <c r="AD3601" i="25" l="1"/>
  <c r="AE1586" i="25"/>
  <c r="AG1586" i="25" s="1"/>
  <c r="AF1586" i="25"/>
  <c r="AD3602" i="25" l="1"/>
  <c r="AE1587" i="25"/>
  <c r="AG1587" i="25" s="1"/>
  <c r="AF1587" i="25"/>
  <c r="AD3603" i="25" l="1"/>
  <c r="AE1588" i="25"/>
  <c r="AG1588" i="25" s="1"/>
  <c r="AF1588" i="25"/>
  <c r="AD3604" i="25" l="1"/>
  <c r="AE1589" i="25"/>
  <c r="AG1589" i="25" s="1"/>
  <c r="AF1589" i="25"/>
  <c r="AD3605" i="25" l="1"/>
  <c r="AF1590" i="25"/>
  <c r="AE1590" i="25"/>
  <c r="AG1590" i="25" s="1"/>
  <c r="AD3606" i="25" l="1"/>
  <c r="AE1591" i="25"/>
  <c r="AG1591" i="25" s="1"/>
  <c r="AF1591" i="25"/>
  <c r="AD3607" i="25" l="1"/>
  <c r="AE1592" i="25"/>
  <c r="AG1592" i="25" s="1"/>
  <c r="AF1592" i="25"/>
  <c r="AD3608" i="25" l="1"/>
  <c r="AE1593" i="25"/>
  <c r="AG1593" i="25" s="1"/>
  <c r="AF1593" i="25"/>
  <c r="AD3609" i="25" l="1"/>
  <c r="AF1594" i="25"/>
  <c r="AE1594" i="25"/>
  <c r="AG1594" i="25" s="1"/>
  <c r="AD3610" i="25" l="1"/>
  <c r="AF1595" i="25"/>
  <c r="AE1595" i="25"/>
  <c r="AG1595" i="25" s="1"/>
  <c r="AD3611" i="25" l="1"/>
  <c r="AE1596" i="25"/>
  <c r="AG1596" i="25" s="1"/>
  <c r="AF1596" i="25"/>
  <c r="AD3612" i="25" l="1"/>
  <c r="AE1597" i="25"/>
  <c r="AG1597" i="25" s="1"/>
  <c r="AF1597" i="25"/>
  <c r="AD3613" i="25" l="1"/>
  <c r="AF1598" i="25"/>
  <c r="AE1598" i="25"/>
  <c r="AG1598" i="25" s="1"/>
  <c r="AD3614" i="25" l="1"/>
  <c r="AE1599" i="25"/>
  <c r="AG1599" i="25" s="1"/>
  <c r="AF1599" i="25"/>
  <c r="AD3615" i="25" l="1"/>
  <c r="AE1600" i="25"/>
  <c r="AG1600" i="25" s="1"/>
  <c r="AF1600" i="25"/>
  <c r="AD3616" i="25" l="1"/>
  <c r="AE1601" i="25"/>
  <c r="AG1601" i="25" s="1"/>
  <c r="AF1601" i="25"/>
  <c r="AD3617" i="25" l="1"/>
  <c r="AF1602" i="25"/>
  <c r="AE1602" i="25"/>
  <c r="AG1602" i="25" s="1"/>
  <c r="AD3618" i="25" l="1"/>
  <c r="AE1603" i="25"/>
  <c r="AG1603" i="25" s="1"/>
  <c r="AF1603" i="25"/>
  <c r="AD3619" i="25" l="1"/>
  <c r="AE1604" i="25"/>
  <c r="AG1604" i="25" s="1"/>
  <c r="AF1604" i="25"/>
  <c r="AD3620" i="25" l="1"/>
  <c r="AE1605" i="25"/>
  <c r="AG1605" i="25" s="1"/>
  <c r="AF1605" i="25"/>
  <c r="AD3621" i="25" l="1"/>
  <c r="AF1606" i="25"/>
  <c r="AE1606" i="25"/>
  <c r="AG1606" i="25" s="1"/>
  <c r="AD3622" i="25" l="1"/>
  <c r="AE1607" i="25"/>
  <c r="AG1607" i="25" s="1"/>
  <c r="AF1607" i="25"/>
  <c r="AD3623" i="25" l="1"/>
  <c r="AF1608" i="25"/>
  <c r="AE1608" i="25"/>
  <c r="AG1608" i="25" s="1"/>
  <c r="AD3624" i="25" l="1"/>
  <c r="AE1609" i="25"/>
  <c r="AG1609" i="25" s="1"/>
  <c r="AF1609" i="25"/>
  <c r="AD3625" i="25" l="1"/>
  <c r="AE1610" i="25"/>
  <c r="AG1610" i="25" s="1"/>
  <c r="AF1610" i="25"/>
  <c r="AD3626" i="25" l="1"/>
  <c r="AE1611" i="25"/>
  <c r="AG1611" i="25" s="1"/>
  <c r="AF1611" i="25"/>
  <c r="AD3627" i="25" l="1"/>
  <c r="AE1612" i="25"/>
  <c r="AG1612" i="25" s="1"/>
  <c r="AF1612" i="25"/>
  <c r="AD3628" i="25" l="1"/>
  <c r="AE1613" i="25"/>
  <c r="AG1613" i="25" s="1"/>
  <c r="AF1613" i="25"/>
  <c r="AD3629" i="25" l="1"/>
  <c r="AF1614" i="25"/>
  <c r="AE1614" i="25"/>
  <c r="AG1614" i="25" s="1"/>
  <c r="AD3630" i="25" l="1"/>
  <c r="AE1615" i="25"/>
  <c r="AG1615" i="25" s="1"/>
  <c r="AF1615" i="25"/>
  <c r="AD3631" i="25" l="1"/>
  <c r="AF1616" i="25"/>
  <c r="AE1616" i="25"/>
  <c r="AG1616" i="25" s="1"/>
  <c r="AD3632" i="25" l="1"/>
  <c r="AE1617" i="25"/>
  <c r="AG1617" i="25" s="1"/>
  <c r="AF1617" i="25"/>
  <c r="AD3633" i="25" l="1"/>
  <c r="AE1618" i="25"/>
  <c r="AG1618" i="25" s="1"/>
  <c r="AF1618" i="25"/>
  <c r="AD3634" i="25" l="1"/>
  <c r="AE1619" i="25"/>
  <c r="AG1619" i="25" s="1"/>
  <c r="AF1619" i="25"/>
  <c r="AD3635" i="25" l="1"/>
  <c r="AE1620" i="25"/>
  <c r="AG1620" i="25" s="1"/>
  <c r="AF1620" i="25"/>
  <c r="AD3636" i="25" l="1"/>
  <c r="AF1621" i="25"/>
  <c r="AE1621" i="25"/>
  <c r="AG1621" i="25" s="1"/>
  <c r="AD3637" i="25" l="1"/>
  <c r="AF1622" i="25"/>
  <c r="AE1622" i="25"/>
  <c r="AG1622" i="25" s="1"/>
  <c r="AD3638" i="25" l="1"/>
  <c r="AE1623" i="25"/>
  <c r="AG1623" i="25" s="1"/>
  <c r="AF1623" i="25"/>
  <c r="AD3639" i="25" l="1"/>
  <c r="AF1624" i="25"/>
  <c r="AE1624" i="25"/>
  <c r="AG1624" i="25" s="1"/>
  <c r="AD3640" i="25" l="1"/>
  <c r="AE1625" i="25"/>
  <c r="AG1625" i="25" s="1"/>
  <c r="AF1625" i="25"/>
  <c r="AD3641" i="25" l="1"/>
  <c r="AE1626" i="25"/>
  <c r="AG1626" i="25" s="1"/>
  <c r="AF1626" i="25"/>
  <c r="AD3642" i="25" l="1"/>
  <c r="AE1627" i="25"/>
  <c r="AG1627" i="25" s="1"/>
  <c r="AF1627" i="25"/>
  <c r="AD3643" i="25" l="1"/>
  <c r="AE1628" i="25"/>
  <c r="AG1628" i="25" s="1"/>
  <c r="AF1628" i="25"/>
  <c r="AD3644" i="25" l="1"/>
  <c r="AE1629" i="25"/>
  <c r="AG1629" i="25" s="1"/>
  <c r="AF1629" i="25"/>
  <c r="AD3645" i="25" l="1"/>
  <c r="AF1630" i="25"/>
  <c r="AE1630" i="25"/>
  <c r="AG1630" i="25" s="1"/>
  <c r="AD3646" i="25" l="1"/>
  <c r="AE1631" i="25"/>
  <c r="AG1631" i="25" s="1"/>
  <c r="AF1631" i="25"/>
  <c r="AD3647" i="25" l="1"/>
  <c r="AE1632" i="25"/>
  <c r="AG1632" i="25" s="1"/>
  <c r="AF1632" i="25"/>
  <c r="AD3648" i="25" l="1"/>
  <c r="AE1633" i="25"/>
  <c r="AG1633" i="25" s="1"/>
  <c r="AF1633" i="25"/>
  <c r="AD3649" i="25" l="1"/>
  <c r="AF1634" i="25"/>
  <c r="AE1634" i="25"/>
  <c r="AG1634" i="25" s="1"/>
  <c r="AD3650" i="25" l="1"/>
  <c r="AE1635" i="25"/>
  <c r="AG1635" i="25" s="1"/>
  <c r="AF1635" i="25"/>
  <c r="AD3651" i="25" l="1"/>
  <c r="AE1636" i="25"/>
  <c r="AG1636" i="25" s="1"/>
  <c r="AF1636" i="25"/>
  <c r="AD3652" i="25" l="1"/>
  <c r="AF1637" i="25"/>
  <c r="AE1637" i="25"/>
  <c r="AG1637" i="25" s="1"/>
  <c r="AD3653" i="25" l="1"/>
  <c r="AF1638" i="25"/>
  <c r="AE1638" i="25"/>
  <c r="AG1638" i="25" s="1"/>
  <c r="AD3654" i="25" l="1"/>
  <c r="AE1639" i="25"/>
  <c r="AG1639" i="25" s="1"/>
  <c r="AF1639" i="25"/>
  <c r="AD3655" i="25" l="1"/>
  <c r="AE1640" i="25"/>
  <c r="AG1640" i="25" s="1"/>
  <c r="AF1640" i="25"/>
  <c r="AD3656" i="25" l="1"/>
  <c r="AE1641" i="25"/>
  <c r="AG1641" i="25" s="1"/>
  <c r="AF1641" i="25"/>
  <c r="AD3657" i="25" l="1"/>
  <c r="AE1642" i="25"/>
  <c r="AG1642" i="25" s="1"/>
  <c r="AF1642" i="25"/>
  <c r="AD3658" i="25" l="1"/>
  <c r="AE1643" i="25"/>
  <c r="AG1643" i="25" s="1"/>
  <c r="AF1643" i="25"/>
  <c r="AD3659" i="25" l="1"/>
  <c r="AE1644" i="25"/>
  <c r="AG1644" i="25" s="1"/>
  <c r="AF1644" i="25"/>
  <c r="AD3660" i="25" l="1"/>
  <c r="AF1645" i="25"/>
  <c r="AE1645" i="25"/>
  <c r="AG1645" i="25" s="1"/>
  <c r="AD3661" i="25" l="1"/>
  <c r="AF1646" i="25"/>
  <c r="AE1646" i="25"/>
  <c r="AG1646" i="25" s="1"/>
  <c r="AD3662" i="25" l="1"/>
  <c r="AE1647" i="25"/>
  <c r="AG1647" i="25" s="1"/>
  <c r="AF1647" i="25"/>
  <c r="AD3663" i="25" l="1"/>
  <c r="AF1648" i="25"/>
  <c r="AE1648" i="25"/>
  <c r="AG1648" i="25" s="1"/>
  <c r="AD3664" i="25" l="1"/>
  <c r="AE1649" i="25"/>
  <c r="AG1649" i="25" s="1"/>
  <c r="AF1649" i="25"/>
  <c r="AD3665" i="25" l="1"/>
  <c r="AE1650" i="25"/>
  <c r="AG1650" i="25" s="1"/>
  <c r="AF1650" i="25"/>
  <c r="AD3666" i="25" l="1"/>
  <c r="AE1651" i="25"/>
  <c r="AG1651" i="25" s="1"/>
  <c r="AF1651" i="25"/>
  <c r="AD3667" i="25" l="1"/>
  <c r="AE1652" i="25"/>
  <c r="AG1652" i="25" s="1"/>
  <c r="AF1652" i="25"/>
  <c r="AD3668" i="25" l="1"/>
  <c r="AE1653" i="25"/>
  <c r="AG1653" i="25" s="1"/>
  <c r="AF1653" i="25"/>
  <c r="AD3669" i="25" l="1"/>
  <c r="AF1654" i="25"/>
  <c r="AE1654" i="25"/>
  <c r="AG1654" i="25" s="1"/>
  <c r="AD3670" i="25" l="1"/>
  <c r="AE1655" i="25"/>
  <c r="AG1655" i="25" s="1"/>
  <c r="AF1655" i="25"/>
  <c r="AD3671" i="25" l="1"/>
  <c r="AE1656" i="25"/>
  <c r="AG1656" i="25" s="1"/>
  <c r="AF1656" i="25"/>
  <c r="AD3672" i="25" l="1"/>
  <c r="AE1657" i="25"/>
  <c r="AG1657" i="25" s="1"/>
  <c r="AF1657" i="25"/>
  <c r="AD3673" i="25" l="1"/>
  <c r="AE1658" i="25"/>
  <c r="AG1658" i="25" s="1"/>
  <c r="AF1658" i="25"/>
  <c r="AD3674" i="25" l="1"/>
  <c r="AF1659" i="25"/>
  <c r="AE1659" i="25"/>
  <c r="AG1659" i="25" s="1"/>
  <c r="AD3675" i="25" l="1"/>
  <c r="AE1660" i="25"/>
  <c r="AG1660" i="25" s="1"/>
  <c r="AF1660" i="25"/>
  <c r="AD3676" i="25" l="1"/>
  <c r="AE1661" i="25"/>
  <c r="AG1661" i="25" s="1"/>
  <c r="AF1661" i="25"/>
  <c r="AD3677" i="25" l="1"/>
  <c r="AF1662" i="25"/>
  <c r="AE1662" i="25"/>
  <c r="AG1662" i="25" s="1"/>
  <c r="AD3678" i="25" l="1"/>
  <c r="AE1663" i="25"/>
  <c r="AG1663" i="25" s="1"/>
  <c r="AF1663" i="25"/>
  <c r="AD3679" i="25" l="1"/>
  <c r="AE1664" i="25"/>
  <c r="AG1664" i="25" s="1"/>
  <c r="AF1664" i="25"/>
  <c r="AD3680" i="25" l="1"/>
  <c r="AE1665" i="25"/>
  <c r="AG1665" i="25" s="1"/>
  <c r="AF1665" i="25"/>
  <c r="AD3681" i="25" l="1"/>
  <c r="AF1666" i="25"/>
  <c r="AE1666" i="25"/>
  <c r="AG1666" i="25" s="1"/>
  <c r="AD3682" i="25" l="1"/>
  <c r="AE1667" i="25"/>
  <c r="AG1667" i="25" s="1"/>
  <c r="AF1667" i="25"/>
  <c r="AD3683" i="25" l="1"/>
  <c r="AE1668" i="25"/>
  <c r="AG1668" i="25" s="1"/>
  <c r="AF1668" i="25"/>
  <c r="AD3684" i="25" l="1"/>
  <c r="AF1669" i="25"/>
  <c r="AE1669" i="25"/>
  <c r="AG1669" i="25" s="1"/>
  <c r="AD3685" i="25" l="1"/>
  <c r="AF1670" i="25"/>
  <c r="AE1670" i="25"/>
  <c r="AG1670" i="25" s="1"/>
  <c r="AD3686" i="25" l="1"/>
  <c r="AE1671" i="25"/>
  <c r="AG1671" i="25" s="1"/>
  <c r="AF1671" i="25"/>
  <c r="AD3687" i="25" l="1"/>
  <c r="AF1672" i="25"/>
  <c r="AE1672" i="25"/>
  <c r="AG1672" i="25" s="1"/>
  <c r="AD3688" i="25" l="1"/>
  <c r="AE1673" i="25"/>
  <c r="AG1673" i="25" s="1"/>
  <c r="AF1673" i="25"/>
  <c r="AD3689" i="25" l="1"/>
  <c r="AE1674" i="25"/>
  <c r="AG1674" i="25" s="1"/>
  <c r="AF1674" i="25"/>
  <c r="AD3690" i="25" l="1"/>
  <c r="AF1675" i="25"/>
  <c r="AE1675" i="25"/>
  <c r="AG1675" i="25" s="1"/>
  <c r="AD3691" i="25" l="1"/>
  <c r="AE1676" i="25"/>
  <c r="AG1676" i="25" s="1"/>
  <c r="AF1676" i="25"/>
  <c r="AD3692" i="25" l="1"/>
  <c r="AE1677" i="25"/>
  <c r="AG1677" i="25" s="1"/>
  <c r="AF1677" i="25"/>
  <c r="AD3693" i="25" l="1"/>
  <c r="AF1678" i="25"/>
  <c r="AE1678" i="25"/>
  <c r="AG1678" i="25" s="1"/>
  <c r="AD3694" i="25" l="1"/>
  <c r="AE1679" i="25"/>
  <c r="AG1679" i="25" s="1"/>
  <c r="AF1679" i="25"/>
  <c r="AD3695" i="25" l="1"/>
  <c r="AE1680" i="25"/>
  <c r="AG1680" i="25" s="1"/>
  <c r="AF1680" i="25"/>
  <c r="AD3696" i="25" l="1"/>
  <c r="AE1681" i="25"/>
  <c r="AG1681" i="25" s="1"/>
  <c r="AF1681" i="25"/>
  <c r="AD3697" i="25" l="1"/>
  <c r="AE1682" i="25"/>
  <c r="AG1682" i="25" s="1"/>
  <c r="AF1682" i="25"/>
  <c r="AD3698" i="25" l="1"/>
  <c r="AE1683" i="25"/>
  <c r="AG1683" i="25" s="1"/>
  <c r="AF1683" i="25"/>
  <c r="AD3699" i="25" l="1"/>
  <c r="AE1684" i="25"/>
  <c r="AG1684" i="25" s="1"/>
  <c r="AF1684" i="25"/>
  <c r="AD3700" i="25" l="1"/>
  <c r="AF1685" i="25"/>
  <c r="AE1685" i="25"/>
  <c r="AG1685" i="25" s="1"/>
  <c r="AD3701" i="25" l="1"/>
  <c r="AF1686" i="25"/>
  <c r="AE1686" i="25"/>
  <c r="AG1686" i="25" s="1"/>
  <c r="AD3702" i="25" l="1"/>
  <c r="AE1687" i="25"/>
  <c r="AG1687" i="25" s="1"/>
  <c r="AF1687" i="25"/>
  <c r="AD3703" i="25" l="1"/>
  <c r="AE1688" i="25"/>
  <c r="AG1688" i="25" s="1"/>
  <c r="AF1688" i="25"/>
  <c r="AD3704" i="25" l="1"/>
  <c r="AE1689" i="25"/>
  <c r="AG1689" i="25" s="1"/>
  <c r="AF1689" i="25"/>
  <c r="AD3705" i="25" l="1"/>
  <c r="AE1690" i="25"/>
  <c r="AG1690" i="25" s="1"/>
  <c r="AF1690" i="25"/>
  <c r="AD3706" i="25" l="1"/>
  <c r="AE1691" i="25"/>
  <c r="AG1691" i="25" s="1"/>
  <c r="AF1691" i="25"/>
  <c r="AD3707" i="25" l="1"/>
  <c r="AE1692" i="25"/>
  <c r="AG1692" i="25" s="1"/>
  <c r="AF1692" i="25"/>
  <c r="AD3708" i="25" l="1"/>
  <c r="AE1693" i="25"/>
  <c r="AG1693" i="25" s="1"/>
  <c r="AF1693" i="25"/>
  <c r="AD3709" i="25" l="1"/>
  <c r="AF1694" i="25"/>
  <c r="AE1694" i="25"/>
  <c r="AG1694" i="25" s="1"/>
  <c r="AD3710" i="25" l="1"/>
  <c r="AE1695" i="25"/>
  <c r="AG1695" i="25" s="1"/>
  <c r="AF1695" i="25"/>
  <c r="AD3711" i="25" l="1"/>
  <c r="AE1696" i="25"/>
  <c r="AG1696" i="25" s="1"/>
  <c r="AF1696" i="25"/>
  <c r="AD3712" i="25" l="1"/>
  <c r="AE1697" i="25"/>
  <c r="AG1697" i="25" s="1"/>
  <c r="AF1697" i="25"/>
  <c r="AD3713" i="25" l="1"/>
  <c r="AF1698" i="25"/>
  <c r="AE1698" i="25"/>
  <c r="AG1698" i="25" s="1"/>
  <c r="AD3714" i="25" l="1"/>
  <c r="AE1699" i="25"/>
  <c r="AG1699" i="25" s="1"/>
  <c r="AF1699" i="25"/>
  <c r="AD3715" i="25" l="1"/>
  <c r="AF1700" i="25"/>
  <c r="AE1700" i="25"/>
  <c r="AG1700" i="25" s="1"/>
  <c r="AD3716" i="25" l="1"/>
  <c r="AE1701" i="25"/>
  <c r="AG1701" i="25" s="1"/>
  <c r="AF1701" i="25"/>
  <c r="AD3717" i="25" l="1"/>
  <c r="AF1702" i="25"/>
  <c r="AE1702" i="25"/>
  <c r="AG1702" i="25" s="1"/>
  <c r="AD3718" i="25" l="1"/>
  <c r="AE1703" i="25"/>
  <c r="AG1703" i="25" s="1"/>
  <c r="AF1703" i="25"/>
  <c r="AD3719" i="25" l="1"/>
  <c r="AE1704" i="25"/>
  <c r="AG1704" i="25" s="1"/>
  <c r="AF1704" i="25"/>
  <c r="AD3720" i="25" l="1"/>
  <c r="AE1705" i="25"/>
  <c r="AG1705" i="25" s="1"/>
  <c r="AF1705" i="25"/>
  <c r="AD3721" i="25" l="1"/>
  <c r="AE1706" i="25"/>
  <c r="AG1706" i="25" s="1"/>
  <c r="AF1706" i="25"/>
  <c r="AD3722" i="25" l="1"/>
  <c r="AE1707" i="25"/>
  <c r="AG1707" i="25" s="1"/>
  <c r="AF1707" i="25"/>
  <c r="AD3723" i="25" l="1"/>
  <c r="AE1708" i="25"/>
  <c r="AG1708" i="25" s="1"/>
  <c r="AF1708" i="25"/>
  <c r="AD3724" i="25" l="1"/>
  <c r="AE1709" i="25"/>
  <c r="AG1709" i="25" s="1"/>
  <c r="AF1709" i="25"/>
  <c r="AD3725" i="25" l="1"/>
  <c r="AF1710" i="25"/>
  <c r="AE1710" i="25"/>
  <c r="AG1710" i="25" s="1"/>
  <c r="AD3726" i="25" l="1"/>
  <c r="AE1711" i="25"/>
  <c r="AG1711" i="25" s="1"/>
  <c r="AF1711" i="25"/>
  <c r="AD3727" i="25" l="1"/>
  <c r="AE1712" i="25"/>
  <c r="AG1712" i="25" s="1"/>
  <c r="AF1712" i="25"/>
  <c r="AD3728" i="25" l="1"/>
  <c r="AE1713" i="25"/>
  <c r="AG1713" i="25" s="1"/>
  <c r="AF1713" i="25"/>
  <c r="AD3729" i="25" l="1"/>
  <c r="AE1714" i="25"/>
  <c r="AG1714" i="25" s="1"/>
  <c r="AF1714" i="25"/>
  <c r="AD3730" i="25" l="1"/>
  <c r="AE1715" i="25"/>
  <c r="AG1715" i="25" s="1"/>
  <c r="AF1715" i="25"/>
  <c r="AD3731" i="25" l="1"/>
  <c r="AE1716" i="25"/>
  <c r="AG1716" i="25" s="1"/>
  <c r="AF1716" i="25"/>
  <c r="AD3732" i="25" l="1"/>
  <c r="AE1717" i="25"/>
  <c r="AG1717" i="25" s="1"/>
  <c r="AF1717" i="25"/>
  <c r="AD3733" i="25" l="1"/>
  <c r="AF1718" i="25"/>
  <c r="AE1718" i="25"/>
  <c r="AG1718" i="25" s="1"/>
  <c r="AD3734" i="25" l="1"/>
  <c r="AE1719" i="25"/>
  <c r="AG1719" i="25" s="1"/>
  <c r="AF1719" i="25"/>
  <c r="AD3735" i="25" l="1"/>
  <c r="AF1720" i="25"/>
  <c r="AE1720" i="25"/>
  <c r="AG1720" i="25" s="1"/>
  <c r="AD3736" i="25" l="1"/>
  <c r="AE1721" i="25"/>
  <c r="AG1721" i="25" s="1"/>
  <c r="AF1721" i="25"/>
  <c r="AD3737" i="25" l="1"/>
  <c r="AE1722" i="25"/>
  <c r="AG1722" i="25" s="1"/>
  <c r="AF1722" i="25"/>
  <c r="AD3738" i="25" l="1"/>
  <c r="AF1723" i="25"/>
  <c r="AE1723" i="25"/>
  <c r="AG1723" i="25" s="1"/>
  <c r="AD3739" i="25" l="1"/>
  <c r="AE1724" i="25"/>
  <c r="AG1724" i="25" s="1"/>
  <c r="AF1724" i="25"/>
  <c r="AD3740" i="25" l="1"/>
  <c r="AF1725" i="25"/>
  <c r="AE1725" i="25"/>
  <c r="AG1725" i="25" s="1"/>
  <c r="AD3741" i="25" l="1"/>
  <c r="AF1726" i="25"/>
  <c r="AE1726" i="25"/>
  <c r="AG1726" i="25" s="1"/>
  <c r="AD3742" i="25" l="1"/>
  <c r="AE1727" i="25"/>
  <c r="AG1727" i="25" s="1"/>
  <c r="AF1727" i="25"/>
  <c r="AD3743" i="25" l="1"/>
  <c r="AE1728" i="25"/>
  <c r="AG1728" i="25" s="1"/>
  <c r="AF1728" i="25"/>
  <c r="AD3744" i="25" l="1"/>
  <c r="AE1729" i="25"/>
  <c r="AG1729" i="25" s="1"/>
  <c r="AF1729" i="25"/>
  <c r="AD3745" i="25" l="1"/>
  <c r="AF1730" i="25"/>
  <c r="AE1730" i="25"/>
  <c r="AG1730" i="25" s="1"/>
  <c r="AD3746" i="25" l="1"/>
  <c r="AE1731" i="25"/>
  <c r="AG1731" i="25" s="1"/>
  <c r="AF1731" i="25"/>
  <c r="AD3747" i="25" l="1"/>
  <c r="AE1732" i="25"/>
  <c r="AG1732" i="25" s="1"/>
  <c r="AF1732" i="25"/>
  <c r="AD3748" i="25" l="1"/>
  <c r="AE1733" i="25"/>
  <c r="AG1733" i="25" s="1"/>
  <c r="AF1733" i="25"/>
  <c r="AD3749" i="25" l="1"/>
  <c r="AF1734" i="25"/>
  <c r="AE1734" i="25"/>
  <c r="AG1734" i="25" s="1"/>
  <c r="AD3750" i="25" l="1"/>
  <c r="AE1735" i="25"/>
  <c r="AG1735" i="25" s="1"/>
  <c r="AF1735" i="25"/>
  <c r="AD3751" i="25" l="1"/>
  <c r="AF1736" i="25"/>
  <c r="AE1736" i="25"/>
  <c r="AG1736" i="25" s="1"/>
  <c r="AD3752" i="25" l="1"/>
  <c r="AE1737" i="25"/>
  <c r="AG1737" i="25" s="1"/>
  <c r="AF1737" i="25"/>
  <c r="AD3753" i="25" l="1"/>
  <c r="AF1738" i="25"/>
  <c r="AE1738" i="25"/>
  <c r="AG1738" i="25" s="1"/>
  <c r="AD3754" i="25" l="1"/>
  <c r="AF1739" i="25"/>
  <c r="AE1739" i="25"/>
  <c r="AG1739" i="25" s="1"/>
  <c r="AD3755" i="25" l="1"/>
  <c r="AE1740" i="25"/>
  <c r="AG1740" i="25" s="1"/>
  <c r="AF1740" i="25"/>
  <c r="AD3756" i="25" l="1"/>
  <c r="AE1741" i="25"/>
  <c r="AG1741" i="25" s="1"/>
  <c r="AF1741" i="25"/>
  <c r="AD3757" i="25" l="1"/>
  <c r="AF1742" i="25"/>
  <c r="AE1742" i="25"/>
  <c r="AG1742" i="25" s="1"/>
  <c r="AD3758" i="25" l="1"/>
  <c r="AE1743" i="25"/>
  <c r="AG1743" i="25" s="1"/>
  <c r="AF1743" i="25"/>
  <c r="AD3759" i="25" l="1"/>
  <c r="AF1744" i="25"/>
  <c r="AE1744" i="25"/>
  <c r="AG1744" i="25" s="1"/>
  <c r="AD3760" i="25" l="1"/>
  <c r="AE1745" i="25"/>
  <c r="AG1745" i="25" s="1"/>
  <c r="AF1745" i="25"/>
  <c r="AD3761" i="25" l="1"/>
  <c r="AE1746" i="25"/>
  <c r="AG1746" i="25" s="1"/>
  <c r="AF1746" i="25"/>
  <c r="AD3762" i="25" l="1"/>
  <c r="AE1747" i="25"/>
  <c r="AG1747" i="25" s="1"/>
  <c r="AF1747" i="25"/>
  <c r="AD3763" i="25" l="1"/>
  <c r="AE1748" i="25"/>
  <c r="AG1748" i="25" s="1"/>
  <c r="AF1748" i="25"/>
  <c r="AD3764" i="25" l="1"/>
  <c r="AF1749" i="25"/>
  <c r="AE1749" i="25"/>
  <c r="AG1749" i="25" s="1"/>
  <c r="AD3765" i="25" l="1"/>
  <c r="AF1750" i="25"/>
  <c r="AE1750" i="25"/>
  <c r="AG1750" i="25" s="1"/>
  <c r="AD3766" i="25" l="1"/>
  <c r="AE1751" i="25"/>
  <c r="AG1751" i="25" s="1"/>
  <c r="AF1751" i="25"/>
  <c r="AD3767" i="25" l="1"/>
  <c r="AF1752" i="25"/>
  <c r="AE1752" i="25"/>
  <c r="AG1752" i="25" s="1"/>
  <c r="AD3768" i="25" l="1"/>
  <c r="AE1753" i="25"/>
  <c r="AG1753" i="25" s="1"/>
  <c r="AF1753" i="25"/>
  <c r="AD3769" i="25" l="1"/>
  <c r="AE1754" i="25"/>
  <c r="AG1754" i="25" s="1"/>
  <c r="AF1754" i="25"/>
  <c r="AD3770" i="25" l="1"/>
  <c r="AE1755" i="25"/>
  <c r="AG1755" i="25" s="1"/>
  <c r="AF1755" i="25"/>
  <c r="AD3771" i="25" l="1"/>
  <c r="AE1756" i="25"/>
  <c r="AG1756" i="25" s="1"/>
  <c r="AF1756" i="25"/>
  <c r="AD3772" i="25" l="1"/>
  <c r="AF1757" i="25"/>
  <c r="AE1757" i="25"/>
  <c r="AG1757" i="25" s="1"/>
  <c r="AD3773" i="25" l="1"/>
  <c r="AF1758" i="25"/>
  <c r="AE1758" i="25"/>
  <c r="AG1758" i="25" s="1"/>
  <c r="AD3774" i="25" l="1"/>
  <c r="AE1759" i="25"/>
  <c r="AG1759" i="25" s="1"/>
  <c r="AF1759" i="25"/>
  <c r="AD3775" i="25" l="1"/>
  <c r="AE1760" i="25"/>
  <c r="AG1760" i="25" s="1"/>
  <c r="AF1760" i="25"/>
  <c r="AD3776" i="25" l="1"/>
  <c r="AE1761" i="25"/>
  <c r="AG1761" i="25" s="1"/>
  <c r="AF1761" i="25"/>
  <c r="AD3777" i="25" l="1"/>
  <c r="AF1762" i="25"/>
  <c r="AE1762" i="25"/>
  <c r="AG1762" i="25" s="1"/>
  <c r="AD3778" i="25" l="1"/>
  <c r="AE1763" i="25"/>
  <c r="AG1763" i="25" s="1"/>
  <c r="AF1763" i="25"/>
  <c r="AD3779" i="25" l="1"/>
  <c r="AE1764" i="25"/>
  <c r="AG1764" i="25" s="1"/>
  <c r="AF1764" i="25"/>
  <c r="AD3780" i="25" l="1"/>
  <c r="AE1765" i="25"/>
  <c r="AG1765" i="25" s="1"/>
  <c r="AF1765" i="25"/>
  <c r="AD3781" i="25" l="1"/>
  <c r="AF1766" i="25"/>
  <c r="AE1766" i="25"/>
  <c r="AG1766" i="25" s="1"/>
  <c r="AD3782" i="25" l="1"/>
  <c r="AE1767" i="25"/>
  <c r="AG1767" i="25" s="1"/>
  <c r="AF1767" i="25"/>
  <c r="AD3783" i="25" l="1"/>
  <c r="AE1768" i="25"/>
  <c r="AG1768" i="25" s="1"/>
  <c r="AF1768" i="25"/>
  <c r="AD3784" i="25" l="1"/>
  <c r="AE1769" i="25"/>
  <c r="AG1769" i="25" s="1"/>
  <c r="AF1769" i="25"/>
  <c r="AD3785" i="25" l="1"/>
  <c r="AE1770" i="25"/>
  <c r="AG1770" i="25" s="1"/>
  <c r="AF1770" i="25"/>
  <c r="AD3786" i="25" l="1"/>
  <c r="AE1771" i="25"/>
  <c r="AG1771" i="25" s="1"/>
  <c r="AF1771" i="25"/>
  <c r="AD3787" i="25" l="1"/>
  <c r="AE1772" i="25"/>
  <c r="AG1772" i="25" s="1"/>
  <c r="AF1772" i="25"/>
  <c r="AD3788" i="25" l="1"/>
  <c r="AE1773" i="25"/>
  <c r="AG1773" i="25" s="1"/>
  <c r="AF1773" i="25"/>
  <c r="AD3789" i="25" l="1"/>
  <c r="AF1774" i="25"/>
  <c r="AE1774" i="25"/>
  <c r="AG1774" i="25" s="1"/>
  <c r="AD3790" i="25" l="1"/>
  <c r="AE1775" i="25"/>
  <c r="AG1775" i="25" s="1"/>
  <c r="AF1775" i="25"/>
  <c r="AD3791" i="25" l="1"/>
  <c r="AE1776" i="25"/>
  <c r="AG1776" i="25" s="1"/>
  <c r="AF1776" i="25"/>
  <c r="AD3792" i="25" l="1"/>
  <c r="AE1777" i="25"/>
  <c r="AG1777" i="25" s="1"/>
  <c r="AF1777" i="25"/>
  <c r="AD3793" i="25" l="1"/>
  <c r="AF1778" i="25"/>
  <c r="AE1778" i="25"/>
  <c r="AG1778" i="25" s="1"/>
  <c r="AD3794" i="25" l="1"/>
  <c r="AE1779" i="25"/>
  <c r="AG1779" i="25" s="1"/>
  <c r="AF1779" i="25"/>
  <c r="AD3795" i="25" l="1"/>
  <c r="AE1780" i="25"/>
  <c r="AG1780" i="25" s="1"/>
  <c r="AF1780" i="25"/>
  <c r="AD3796" i="25" l="1"/>
  <c r="AE1781" i="25"/>
  <c r="AG1781" i="25" s="1"/>
  <c r="AF1781" i="25"/>
  <c r="AD3797" i="25" l="1"/>
  <c r="AF1782" i="25"/>
  <c r="AE1782" i="25"/>
  <c r="AG1782" i="25" s="1"/>
  <c r="AD3798" i="25" l="1"/>
  <c r="AE1783" i="25"/>
  <c r="AG1783" i="25" s="1"/>
  <c r="AF1783" i="25"/>
  <c r="AD3799" i="25" l="1"/>
  <c r="AE1784" i="25"/>
  <c r="AG1784" i="25" s="1"/>
  <c r="AF1784" i="25"/>
  <c r="AD3800" i="25" l="1"/>
  <c r="AE1785" i="25"/>
  <c r="AG1785" i="25" s="1"/>
  <c r="AF1785" i="25"/>
  <c r="AD3801" i="25" l="1"/>
  <c r="AE1786" i="25"/>
  <c r="AG1786" i="25" s="1"/>
  <c r="AF1786" i="25"/>
  <c r="AD3802" i="25" l="1"/>
  <c r="AF1787" i="25"/>
  <c r="AE1787" i="25"/>
  <c r="AG1787" i="25" s="1"/>
  <c r="AD3803" i="25" l="1"/>
  <c r="AE1788" i="25"/>
  <c r="AG1788" i="25" s="1"/>
  <c r="AF1788" i="25"/>
  <c r="AD3804" i="25" l="1"/>
  <c r="AE1789" i="25"/>
  <c r="AG1789" i="25" s="1"/>
  <c r="AF1789" i="25"/>
  <c r="AD3805" i="25" l="1"/>
  <c r="AF1790" i="25"/>
  <c r="AE1790" i="25"/>
  <c r="AG1790" i="25" s="1"/>
  <c r="AD3806" i="25" l="1"/>
  <c r="AE1791" i="25"/>
  <c r="AG1791" i="25" s="1"/>
  <c r="AF1791" i="25"/>
  <c r="AD3807" i="25" l="1"/>
  <c r="AE1792" i="25"/>
  <c r="AG1792" i="25" s="1"/>
  <c r="AF1792" i="25"/>
  <c r="AD3808" i="25" l="1"/>
  <c r="AE1793" i="25"/>
  <c r="AG1793" i="25" s="1"/>
  <c r="AF1793" i="25"/>
  <c r="AD3809" i="25" l="1"/>
  <c r="AE1794" i="25"/>
  <c r="AG1794" i="25" s="1"/>
  <c r="AF1794" i="25"/>
  <c r="AD3810" i="25" l="1"/>
  <c r="AE1795" i="25"/>
  <c r="AG1795" i="25" s="1"/>
  <c r="AF1795" i="25"/>
  <c r="AD3811" i="25" l="1"/>
  <c r="AE1796" i="25"/>
  <c r="AG1796" i="25" s="1"/>
  <c r="AF1796" i="25"/>
  <c r="AD3812" i="25" l="1"/>
  <c r="AE1797" i="25"/>
  <c r="AG1797" i="25" s="1"/>
  <c r="AF1797" i="25"/>
  <c r="AD3813" i="25" l="1"/>
  <c r="AF1798" i="25"/>
  <c r="AE1798" i="25"/>
  <c r="AG1798" i="25" s="1"/>
  <c r="AD3814" i="25" l="1"/>
  <c r="AE1799" i="25"/>
  <c r="AG1799" i="25" s="1"/>
  <c r="AF1799" i="25"/>
  <c r="AD3815" i="25" l="1"/>
  <c r="AF1800" i="25"/>
  <c r="AE1800" i="25"/>
  <c r="AG1800" i="25" s="1"/>
  <c r="AD3816" i="25" l="1"/>
  <c r="AE1801" i="25"/>
  <c r="AG1801" i="25" s="1"/>
  <c r="AF1801" i="25"/>
  <c r="AD3817" i="25" l="1"/>
  <c r="AE1802" i="25"/>
  <c r="AG1802" i="25" s="1"/>
  <c r="AF1802" i="25"/>
  <c r="AD3818" i="25" l="1"/>
  <c r="AE1803" i="25"/>
  <c r="AG1803" i="25" s="1"/>
  <c r="AF1803" i="25"/>
  <c r="AD3819" i="25" l="1"/>
  <c r="AE1804" i="25"/>
  <c r="AG1804" i="25" s="1"/>
  <c r="AF1804" i="25"/>
  <c r="AD3820" i="25" l="1"/>
  <c r="AE1805" i="25"/>
  <c r="AG1805" i="25" s="1"/>
  <c r="AF1805" i="25"/>
  <c r="AD3821" i="25" l="1"/>
  <c r="AF1806" i="25"/>
  <c r="AE1806" i="25"/>
  <c r="AG1806" i="25" s="1"/>
  <c r="AD3822" i="25" l="1"/>
  <c r="AE1807" i="25"/>
  <c r="AG1807" i="25" s="1"/>
  <c r="AF1807" i="25"/>
  <c r="AD3823" i="25" l="1"/>
  <c r="AE1808" i="25"/>
  <c r="AG1808" i="25" s="1"/>
  <c r="AF1808" i="25"/>
  <c r="AD3824" i="25" l="1"/>
  <c r="AE1809" i="25"/>
  <c r="AG1809" i="25" s="1"/>
  <c r="AF1809" i="25"/>
  <c r="AD3825" i="25" l="1"/>
  <c r="AE1810" i="25"/>
  <c r="AG1810" i="25" s="1"/>
  <c r="AF1810" i="25"/>
  <c r="AD3826" i="25" l="1"/>
  <c r="AE1811" i="25"/>
  <c r="AG1811" i="25" s="1"/>
  <c r="AF1811" i="25"/>
  <c r="AD3827" i="25" l="1"/>
  <c r="AE1812" i="25"/>
  <c r="AG1812" i="25" s="1"/>
  <c r="AF1812" i="25"/>
  <c r="AD3828" i="25" l="1"/>
  <c r="AF1813" i="25"/>
  <c r="AE1813" i="25"/>
  <c r="AG1813" i="25" s="1"/>
  <c r="AD3829" i="25" l="1"/>
  <c r="AF1814" i="25"/>
  <c r="AE1814" i="25"/>
  <c r="AG1814" i="25" s="1"/>
  <c r="AD3830" i="25" l="1"/>
  <c r="AE1815" i="25"/>
  <c r="AG1815" i="25" s="1"/>
  <c r="AF1815" i="25"/>
  <c r="AD3831" i="25" l="1"/>
  <c r="AE1816" i="25"/>
  <c r="AG1816" i="25" s="1"/>
  <c r="AF1816" i="25"/>
  <c r="AD3832" i="25" l="1"/>
  <c r="AE1817" i="25"/>
  <c r="AG1817" i="25" s="1"/>
  <c r="AF1817" i="25"/>
  <c r="AD3833" i="25" l="1"/>
  <c r="AE1818" i="25"/>
  <c r="AG1818" i="25" s="1"/>
  <c r="AF1818" i="25"/>
  <c r="AD3834" i="25" l="1"/>
  <c r="AE1819" i="25"/>
  <c r="AG1819" i="25" s="1"/>
  <c r="AF1819" i="25"/>
  <c r="AD3835" i="25" l="1"/>
  <c r="AE1820" i="25"/>
  <c r="AG1820" i="25" s="1"/>
  <c r="AF1820" i="25"/>
  <c r="AD3836" i="25" l="1"/>
  <c r="AE1821" i="25"/>
  <c r="AG1821" i="25" s="1"/>
  <c r="AF1821" i="25"/>
  <c r="AD3837" i="25" l="1"/>
  <c r="AF1822" i="25"/>
  <c r="AE1822" i="25"/>
  <c r="AG1822" i="25" s="1"/>
  <c r="AD3838" i="25" l="1"/>
  <c r="AE1823" i="25"/>
  <c r="AG1823" i="25" s="1"/>
  <c r="AF1823" i="25"/>
  <c r="AD3839" i="25" l="1"/>
  <c r="AE1824" i="25"/>
  <c r="AG1824" i="25" s="1"/>
  <c r="AF1824" i="25"/>
  <c r="AD3840" i="25" l="1"/>
  <c r="AE1825" i="25"/>
  <c r="AG1825" i="25" s="1"/>
  <c r="AF1825" i="25"/>
  <c r="AD3841" i="25" l="1"/>
  <c r="AF1826" i="25"/>
  <c r="AE1826" i="25"/>
  <c r="AG1826" i="25" s="1"/>
  <c r="AD3842" i="25" l="1"/>
  <c r="AF1827" i="25"/>
  <c r="AE1827" i="25"/>
  <c r="AG1827" i="25" s="1"/>
  <c r="AD3843" i="25" l="1"/>
  <c r="AE1828" i="25"/>
  <c r="AG1828" i="25" s="1"/>
  <c r="AF1828" i="25"/>
  <c r="AD3844" i="25" l="1"/>
  <c r="AE1829" i="25"/>
  <c r="AG1829" i="25" s="1"/>
  <c r="AF1829" i="25"/>
  <c r="AD3845" i="25" l="1"/>
  <c r="AF1830" i="25"/>
  <c r="AE1830" i="25"/>
  <c r="AG1830" i="25" s="1"/>
  <c r="AD3846" i="25" l="1"/>
  <c r="AE1831" i="25"/>
  <c r="AG1831" i="25" s="1"/>
  <c r="AF1831" i="25"/>
  <c r="AD3847" i="25" l="1"/>
  <c r="AF1832" i="25"/>
  <c r="AE1832" i="25"/>
  <c r="AG1832" i="25" s="1"/>
  <c r="AD3848" i="25" l="1"/>
  <c r="AE1833" i="25"/>
  <c r="AG1833" i="25" s="1"/>
  <c r="AF1833" i="25"/>
  <c r="AD3849" i="25" l="1"/>
  <c r="AE1834" i="25"/>
  <c r="AG1834" i="25" s="1"/>
  <c r="AF1834" i="25"/>
  <c r="AD3850" i="25" l="1"/>
  <c r="AF1835" i="25"/>
  <c r="AE1835" i="25"/>
  <c r="AG1835" i="25" s="1"/>
  <c r="AD3851" i="25" l="1"/>
  <c r="AE1836" i="25"/>
  <c r="AG1836" i="25" s="1"/>
  <c r="AF1836" i="25"/>
  <c r="AD3852" i="25" l="1"/>
  <c r="AF1837" i="25"/>
  <c r="AE1837" i="25"/>
  <c r="AG1837" i="25" s="1"/>
  <c r="AD3853" i="25" l="1"/>
  <c r="AF1838" i="25"/>
  <c r="AE1838" i="25"/>
  <c r="AG1838" i="25" s="1"/>
  <c r="AD3854" i="25" l="1"/>
  <c r="AE1839" i="25"/>
  <c r="AG1839" i="25" s="1"/>
  <c r="AF1839" i="25"/>
  <c r="AD3855" i="25" l="1"/>
  <c r="AE1840" i="25"/>
  <c r="AG1840" i="25" s="1"/>
  <c r="AF1840" i="25"/>
  <c r="AD3856" i="25" l="1"/>
  <c r="AE1841" i="25"/>
  <c r="AG1841" i="25" s="1"/>
  <c r="AF1841" i="25"/>
  <c r="AD3857" i="25" l="1"/>
  <c r="AF1842" i="25"/>
  <c r="AE1842" i="25"/>
  <c r="AG1842" i="25" s="1"/>
  <c r="AD3858" i="25" l="1"/>
  <c r="AE1843" i="25"/>
  <c r="AG1843" i="25" s="1"/>
  <c r="AF1843" i="25"/>
  <c r="AD3859" i="25" l="1"/>
  <c r="AE1844" i="25"/>
  <c r="AG1844" i="25" s="1"/>
  <c r="AF1844" i="25"/>
  <c r="AD3860" i="25" l="1"/>
  <c r="AE1845" i="25"/>
  <c r="AG1845" i="25" s="1"/>
  <c r="AF1845" i="25"/>
  <c r="AD3861" i="25" l="1"/>
  <c r="AF1846" i="25"/>
  <c r="AE1846" i="25"/>
  <c r="AG1846" i="25" s="1"/>
  <c r="AD3862" i="25" l="1"/>
  <c r="AE1847" i="25"/>
  <c r="AG1847" i="25" s="1"/>
  <c r="AF1847" i="25"/>
  <c r="AD3863" i="25" l="1"/>
  <c r="AE1848" i="25"/>
  <c r="AG1848" i="25" s="1"/>
  <c r="AF1848" i="25"/>
  <c r="AD3864" i="25" l="1"/>
  <c r="AE1849" i="25"/>
  <c r="AG1849" i="25" s="1"/>
  <c r="AF1849" i="25"/>
  <c r="AD3865" i="25" l="1"/>
  <c r="AE1850" i="25"/>
  <c r="AG1850" i="25" s="1"/>
  <c r="AF1850" i="25"/>
  <c r="AD3866" i="25" l="1"/>
  <c r="AF1851" i="25"/>
  <c r="AE1851" i="25"/>
  <c r="AG1851" i="25" s="1"/>
  <c r="AD3867" i="25" l="1"/>
  <c r="AE1852" i="25"/>
  <c r="AG1852" i="25" s="1"/>
  <c r="AF1852" i="25"/>
  <c r="AD3868" i="25" l="1"/>
  <c r="AE1853" i="25"/>
  <c r="AG1853" i="25" s="1"/>
  <c r="AF1853" i="25"/>
  <c r="AD3869" i="25" l="1"/>
  <c r="AF1854" i="25"/>
  <c r="AE1854" i="25"/>
  <c r="AG1854" i="25" s="1"/>
  <c r="AD3870" i="25" l="1"/>
  <c r="AE1855" i="25"/>
  <c r="AG1855" i="25" s="1"/>
  <c r="AF1855" i="25"/>
  <c r="AD3871" i="25" l="1"/>
  <c r="AE1856" i="25"/>
  <c r="AG1856" i="25" s="1"/>
  <c r="AF1856" i="25"/>
  <c r="AD3872" i="25" l="1"/>
  <c r="AE1857" i="25"/>
  <c r="AG1857" i="25" s="1"/>
  <c r="AF1857" i="25"/>
  <c r="AD3873" i="25" l="1"/>
  <c r="AE1858" i="25"/>
  <c r="AG1858" i="25" s="1"/>
  <c r="AF1858" i="25"/>
  <c r="AD3874" i="25" l="1"/>
  <c r="AF1859" i="25"/>
  <c r="AE1859" i="25"/>
  <c r="AG1859" i="25" s="1"/>
  <c r="AD3875" i="25" l="1"/>
  <c r="AE1860" i="25"/>
  <c r="AG1860" i="25" s="1"/>
  <c r="AF1860" i="25"/>
  <c r="AD3876" i="25" l="1"/>
  <c r="AF1861" i="25"/>
  <c r="AE1861" i="25"/>
  <c r="AG1861" i="25" s="1"/>
  <c r="AD3877" i="25" l="1"/>
  <c r="AF1862" i="25"/>
  <c r="AE1862" i="25"/>
  <c r="AG1862" i="25" s="1"/>
  <c r="AD3878" i="25" l="1"/>
  <c r="AE1863" i="25"/>
  <c r="AG1863" i="25" s="1"/>
  <c r="AF1863" i="25"/>
  <c r="AD3879" i="25" l="1"/>
  <c r="AF1864" i="25"/>
  <c r="AE1864" i="25"/>
  <c r="AG1864" i="25" s="1"/>
  <c r="AD3880" i="25" l="1"/>
  <c r="AE1865" i="25"/>
  <c r="AG1865" i="25" s="1"/>
  <c r="AF1865" i="25"/>
  <c r="AD3881" i="25" l="1"/>
  <c r="AE1866" i="25"/>
  <c r="AG1866" i="25" s="1"/>
  <c r="AF1866" i="25"/>
  <c r="AD3882" i="25" l="1"/>
  <c r="AE1867" i="25"/>
  <c r="AG1867" i="25" s="1"/>
  <c r="AF1867" i="25"/>
  <c r="AD3883" i="25" l="1"/>
  <c r="AE1868" i="25"/>
  <c r="AG1868" i="25" s="1"/>
  <c r="AF1868" i="25"/>
  <c r="AD3884" i="25" l="1"/>
  <c r="AE1869" i="25"/>
  <c r="AG1869" i="25" s="1"/>
  <c r="AF1869" i="25"/>
  <c r="AD3885" i="25" l="1"/>
  <c r="AF1870" i="25"/>
  <c r="AE1870" i="25"/>
  <c r="AG1870" i="25" s="1"/>
  <c r="AD3886" i="25" l="1"/>
  <c r="AE1871" i="25"/>
  <c r="AG1871" i="25" s="1"/>
  <c r="AF1871" i="25"/>
  <c r="AD3887" i="25" l="1"/>
  <c r="AE1872" i="25"/>
  <c r="AG1872" i="25" s="1"/>
  <c r="AF1872" i="25"/>
  <c r="AD3888" i="25" l="1"/>
  <c r="AE1873" i="25"/>
  <c r="AG1873" i="25" s="1"/>
  <c r="AF1873" i="25"/>
  <c r="AD3889" i="25" l="1"/>
  <c r="AF1874" i="25"/>
  <c r="AE1874" i="25"/>
  <c r="AG1874" i="25" s="1"/>
  <c r="AD3890" i="25" l="1"/>
  <c r="AE1875" i="25"/>
  <c r="AG1875" i="25" s="1"/>
  <c r="AF1875" i="25"/>
  <c r="AD3891" i="25" l="1"/>
  <c r="AE1876" i="25"/>
  <c r="AG1876" i="25" s="1"/>
  <c r="AF1876" i="25"/>
  <c r="AD3892" i="25" l="1"/>
  <c r="AF1877" i="25"/>
  <c r="AE1877" i="25"/>
  <c r="AG1877" i="25" s="1"/>
  <c r="AD3893" i="25" l="1"/>
  <c r="AF1878" i="25"/>
  <c r="AE1878" i="25"/>
  <c r="AG1878" i="25" s="1"/>
  <c r="AD3894" i="25" l="1"/>
  <c r="AE1879" i="25"/>
  <c r="AG1879" i="25" s="1"/>
  <c r="AF1879" i="25"/>
  <c r="AD3895" i="25" l="1"/>
  <c r="AE1880" i="25"/>
  <c r="AG1880" i="25" s="1"/>
  <c r="AF1880" i="25"/>
  <c r="AD3896" i="25" l="1"/>
  <c r="AE1881" i="25"/>
  <c r="AG1881" i="25" s="1"/>
  <c r="AF1881" i="25"/>
  <c r="AD3897" i="25" l="1"/>
  <c r="AE1882" i="25"/>
  <c r="AG1882" i="25" s="1"/>
  <c r="AF1882" i="25"/>
  <c r="AD3898" i="25" l="1"/>
  <c r="AF1883" i="25"/>
  <c r="AE1883" i="25"/>
  <c r="AG1883" i="25" s="1"/>
  <c r="AD3899" i="25" l="1"/>
  <c r="AE1884" i="25"/>
  <c r="AG1884" i="25" s="1"/>
  <c r="AF1884" i="25"/>
  <c r="AD3900" i="25" l="1"/>
  <c r="AF1885" i="25"/>
  <c r="AE1885" i="25"/>
  <c r="AG1885" i="25" s="1"/>
  <c r="AD3901" i="25" l="1"/>
  <c r="AF1886" i="25"/>
  <c r="AE1886" i="25"/>
  <c r="AG1886" i="25" s="1"/>
  <c r="AD3902" i="25" l="1"/>
  <c r="AE1887" i="25"/>
  <c r="AG1887" i="25" s="1"/>
  <c r="AF1887" i="25"/>
  <c r="AD3903" i="25" l="1"/>
  <c r="AE1888" i="25"/>
  <c r="AG1888" i="25" s="1"/>
  <c r="AF1888" i="25"/>
  <c r="AD3904" i="25" l="1"/>
  <c r="AE1889" i="25"/>
  <c r="AG1889" i="25" s="1"/>
  <c r="AF1889" i="25"/>
  <c r="AD3905" i="25" l="1"/>
  <c r="AF1890" i="25"/>
  <c r="AE1890" i="25"/>
  <c r="AG1890" i="25" s="1"/>
  <c r="AD3906" i="25" l="1"/>
  <c r="AE1891" i="25"/>
  <c r="AG1891" i="25" s="1"/>
  <c r="AF1891" i="25"/>
  <c r="AD3907" i="25" l="1"/>
  <c r="AE1892" i="25"/>
  <c r="AG1892" i="25" s="1"/>
  <c r="AF1892" i="25"/>
  <c r="AD3908" i="25" l="1"/>
  <c r="AF1893" i="25"/>
  <c r="AE1893" i="25"/>
  <c r="AG1893" i="25" s="1"/>
  <c r="AD3909" i="25" l="1"/>
  <c r="AF1894" i="25"/>
  <c r="AE1894" i="25"/>
  <c r="AG1894" i="25" s="1"/>
  <c r="AD3910" i="25" l="1"/>
  <c r="AE1895" i="25"/>
  <c r="AG1895" i="25" s="1"/>
  <c r="AF1895" i="25"/>
  <c r="AD3911" i="25" l="1"/>
  <c r="AE1896" i="25"/>
  <c r="AG1896" i="25" s="1"/>
  <c r="AF1896" i="25"/>
  <c r="AD3912" i="25" l="1"/>
  <c r="AE1897" i="25"/>
  <c r="AG1897" i="25" s="1"/>
  <c r="AF1897" i="25"/>
  <c r="AD3913" i="25" l="1"/>
  <c r="AF1898" i="25"/>
  <c r="AE1898" i="25"/>
  <c r="AG1898" i="25" s="1"/>
  <c r="AD3914" i="25" l="1"/>
  <c r="AE1899" i="25"/>
  <c r="AG1899" i="25" s="1"/>
  <c r="AF1899" i="25"/>
  <c r="AD3915" i="25" l="1"/>
  <c r="AE1900" i="25"/>
  <c r="AG1900" i="25" s="1"/>
  <c r="AF1900" i="25"/>
  <c r="AD3916" i="25" l="1"/>
  <c r="AE1901" i="25"/>
  <c r="AG1901" i="25" s="1"/>
  <c r="AF1901" i="25"/>
  <c r="AD3917" i="25" l="1"/>
  <c r="AF1902" i="25"/>
  <c r="AE1902" i="25"/>
  <c r="AG1902" i="25" s="1"/>
  <c r="AD3918" i="25" l="1"/>
  <c r="AE1903" i="25"/>
  <c r="AG1903" i="25" s="1"/>
  <c r="AF1903" i="25"/>
  <c r="AD3919" i="25" l="1"/>
  <c r="AE1904" i="25"/>
  <c r="AG1904" i="25" s="1"/>
  <c r="AF1904" i="25"/>
  <c r="AD3920" i="25" l="1"/>
  <c r="AE1905" i="25"/>
  <c r="AG1905" i="25" s="1"/>
  <c r="AF1905" i="25"/>
  <c r="AD3921" i="25" l="1"/>
  <c r="AE1906" i="25"/>
  <c r="AG1906" i="25" s="1"/>
  <c r="AF1906" i="25"/>
  <c r="AD3922" i="25" l="1"/>
  <c r="AE1907" i="25"/>
  <c r="AG1907" i="25" s="1"/>
  <c r="AF1907" i="25"/>
  <c r="AD3923" i="25" l="1"/>
  <c r="AE1908" i="25"/>
  <c r="AG1908" i="25" s="1"/>
  <c r="AF1908" i="25"/>
  <c r="AD3924" i="25" l="1"/>
  <c r="AF1909" i="25"/>
  <c r="AE1909" i="25"/>
  <c r="AG1909" i="25" s="1"/>
  <c r="AD3925" i="25" l="1"/>
  <c r="AF1910" i="25"/>
  <c r="AE1910" i="25"/>
  <c r="AG1910" i="25" s="1"/>
  <c r="AD3926" i="25" l="1"/>
  <c r="AE1911" i="25"/>
  <c r="AG1911" i="25" s="1"/>
  <c r="AF1911" i="25"/>
  <c r="AD3927" i="25" l="1"/>
  <c r="AE1912" i="25"/>
  <c r="AG1912" i="25" s="1"/>
  <c r="AF1912" i="25"/>
  <c r="AD3928" i="25" l="1"/>
  <c r="AE1913" i="25"/>
  <c r="AG1913" i="25" s="1"/>
  <c r="AF1913" i="25"/>
  <c r="AD3929" i="25" l="1"/>
  <c r="AF1914" i="25"/>
  <c r="AE1914" i="25"/>
  <c r="AG1914" i="25" s="1"/>
  <c r="AD3930" i="25" l="1"/>
  <c r="AF1915" i="25"/>
  <c r="AE1915" i="25"/>
  <c r="AG1915" i="25" s="1"/>
  <c r="AD3931" i="25" l="1"/>
  <c r="AE1916" i="25"/>
  <c r="AG1916" i="25" s="1"/>
  <c r="AF1916" i="25"/>
  <c r="AD3932" i="25" l="1"/>
  <c r="AE1917" i="25"/>
  <c r="AG1917" i="25" s="1"/>
  <c r="AF1917" i="25"/>
  <c r="AD3933" i="25" l="1"/>
  <c r="AF1918" i="25"/>
  <c r="AE1918" i="25"/>
  <c r="AG1918" i="25" s="1"/>
  <c r="AD3934" i="25" l="1"/>
  <c r="AE1919" i="25"/>
  <c r="AG1919" i="25" s="1"/>
  <c r="AF1919" i="25"/>
  <c r="AD3935" i="25" l="1"/>
  <c r="AE1920" i="25"/>
  <c r="AG1920" i="25" s="1"/>
  <c r="AF1920" i="25"/>
  <c r="AD3936" i="25" l="1"/>
  <c r="AE1921" i="25"/>
  <c r="AG1921" i="25" s="1"/>
  <c r="AF1921" i="25"/>
  <c r="AD3937" i="25" l="1"/>
  <c r="AE1922" i="25"/>
  <c r="AG1922" i="25" s="1"/>
  <c r="AF1922" i="25"/>
  <c r="AD3938" i="25" l="1"/>
  <c r="AF1923" i="25"/>
  <c r="AE1923" i="25"/>
  <c r="AG1923" i="25" s="1"/>
  <c r="AD3939" i="25" l="1"/>
  <c r="AE1924" i="25"/>
  <c r="AG1924" i="25" s="1"/>
  <c r="AF1924" i="25"/>
  <c r="AD3940" i="25" l="1"/>
  <c r="AF1925" i="25"/>
  <c r="AE1925" i="25"/>
  <c r="AG1925" i="25" s="1"/>
  <c r="AD3941" i="25" l="1"/>
  <c r="AF1926" i="25"/>
  <c r="AE1926" i="25"/>
  <c r="AG1926" i="25" s="1"/>
  <c r="AD3942" i="25" l="1"/>
  <c r="AE1927" i="25"/>
  <c r="AG1927" i="25" s="1"/>
  <c r="AF1927" i="25"/>
  <c r="AD3943" i="25" l="1"/>
  <c r="AF1928" i="25"/>
  <c r="AE1928" i="25"/>
  <c r="AG1928" i="25" s="1"/>
  <c r="AD3944" i="25" l="1"/>
  <c r="AE1929" i="25"/>
  <c r="AG1929" i="25" s="1"/>
  <c r="AF1929" i="25"/>
  <c r="AD3945" i="25" l="1"/>
  <c r="AF1930" i="25"/>
  <c r="AE1930" i="25"/>
  <c r="AG1930" i="25" s="1"/>
  <c r="AD3946" i="25" l="1"/>
  <c r="AE1931" i="25"/>
  <c r="AG1931" i="25" s="1"/>
  <c r="AF1931" i="25"/>
  <c r="AD3947" i="25" l="1"/>
  <c r="AE1932" i="25"/>
  <c r="AG1932" i="25" s="1"/>
  <c r="AF1932" i="25"/>
  <c r="AD3948" i="25" l="1"/>
  <c r="AE1933" i="25"/>
  <c r="AG1933" i="25" s="1"/>
  <c r="AF1933" i="25"/>
  <c r="AD3949" i="25" l="1"/>
  <c r="AF1934" i="25"/>
  <c r="AE1934" i="25"/>
  <c r="AG1934" i="25" s="1"/>
  <c r="AD3950" i="25" l="1"/>
  <c r="AE1935" i="25"/>
  <c r="AG1935" i="25" s="1"/>
  <c r="AF1935" i="25"/>
  <c r="AD3951" i="25" l="1"/>
  <c r="AE1936" i="25"/>
  <c r="AG1936" i="25" s="1"/>
  <c r="AF1936" i="25"/>
  <c r="AD3952" i="25" l="1"/>
  <c r="AE1937" i="25"/>
  <c r="AG1937" i="25" s="1"/>
  <c r="AF1937" i="25"/>
  <c r="AD3953" i="25" l="1"/>
  <c r="AE1938" i="25"/>
  <c r="AG1938" i="25" s="1"/>
  <c r="AF1938" i="25"/>
  <c r="AD3954" i="25" l="1"/>
  <c r="AF1939" i="25"/>
  <c r="AE1939" i="25"/>
  <c r="AG1939" i="25" s="1"/>
  <c r="AD3955" i="25" l="1"/>
  <c r="AE1940" i="25"/>
  <c r="AG1940" i="25" s="1"/>
  <c r="AF1940" i="25"/>
  <c r="AD3956" i="25" l="1"/>
  <c r="AF1941" i="25"/>
  <c r="AE1941" i="25"/>
  <c r="AG1941" i="25" s="1"/>
  <c r="AD3957" i="25" l="1"/>
  <c r="AF1942" i="25"/>
  <c r="AE1942" i="25"/>
  <c r="AG1942" i="25" s="1"/>
  <c r="AD3958" i="25" l="1"/>
  <c r="AE1943" i="25"/>
  <c r="AG1943" i="25" s="1"/>
  <c r="AF1943" i="25"/>
  <c r="AD3959" i="25" l="1"/>
  <c r="AF1944" i="25"/>
  <c r="AE1944" i="25"/>
  <c r="AG1944" i="25" s="1"/>
  <c r="AD3960" i="25" l="1"/>
  <c r="AE1945" i="25"/>
  <c r="AG1945" i="25" s="1"/>
  <c r="AF1945" i="25"/>
  <c r="AD3961" i="25" l="1"/>
  <c r="AE1946" i="25"/>
  <c r="AG1946" i="25" s="1"/>
  <c r="AF1946" i="25"/>
  <c r="AD3962" i="25" l="1"/>
  <c r="AF1947" i="25"/>
  <c r="AE1947" i="25"/>
  <c r="AG1947" i="25" s="1"/>
  <c r="AD3963" i="25" l="1"/>
  <c r="AE1948" i="25"/>
  <c r="AG1948" i="25" s="1"/>
  <c r="AF1948" i="25"/>
  <c r="AD3964" i="25" l="1"/>
  <c r="AF1949" i="25"/>
  <c r="AE1949" i="25"/>
  <c r="AG1949" i="25" s="1"/>
  <c r="AD3965" i="25" l="1"/>
  <c r="AF1950" i="25"/>
  <c r="AE1950" i="25"/>
  <c r="AG1950" i="25" s="1"/>
  <c r="AD3966" i="25" l="1"/>
  <c r="AE1951" i="25"/>
  <c r="AG1951" i="25" s="1"/>
  <c r="AF1951" i="25"/>
  <c r="AD3967" i="25" l="1"/>
  <c r="AE1952" i="25"/>
  <c r="AG1952" i="25" s="1"/>
  <c r="AF1952" i="25"/>
  <c r="AD3968" i="25" l="1"/>
  <c r="AE1953" i="25"/>
  <c r="AG1953" i="25" s="1"/>
  <c r="AF1953" i="25"/>
  <c r="AD3969" i="25" l="1"/>
  <c r="AF1954" i="25"/>
  <c r="AE1954" i="25"/>
  <c r="AG1954" i="25" s="1"/>
  <c r="AD3970" i="25" l="1"/>
  <c r="AE1955" i="25"/>
  <c r="AG1955" i="25" s="1"/>
  <c r="AF1955" i="25"/>
  <c r="AD3971" i="25" l="1"/>
  <c r="AE1956" i="25"/>
  <c r="AG1956" i="25" s="1"/>
  <c r="AF1956" i="25"/>
  <c r="AD3972" i="25" l="1"/>
  <c r="AE1957" i="25"/>
  <c r="AG1957" i="25" s="1"/>
  <c r="AF1957" i="25"/>
  <c r="AD3973" i="25" l="1"/>
  <c r="AF1958" i="25"/>
  <c r="AE1958" i="25"/>
  <c r="AG1958" i="25" s="1"/>
  <c r="AD3974" i="25" l="1"/>
  <c r="AE1959" i="25"/>
  <c r="AG1959" i="25" s="1"/>
  <c r="AF1959" i="25"/>
  <c r="AD3975" i="25" l="1"/>
  <c r="AE1960" i="25"/>
  <c r="AG1960" i="25" s="1"/>
  <c r="AF1960" i="25"/>
  <c r="AD3976" i="25" l="1"/>
  <c r="AE1961" i="25"/>
  <c r="AG1961" i="25" s="1"/>
  <c r="AF1961" i="25"/>
  <c r="AD3977" i="25" l="1"/>
  <c r="AE1962" i="25"/>
  <c r="AG1962" i="25" s="1"/>
  <c r="AF1962" i="25"/>
  <c r="AD3978" i="25" l="1"/>
  <c r="AE1963" i="25"/>
  <c r="AG1963" i="25" s="1"/>
  <c r="AF1963" i="25"/>
  <c r="AD3979" i="25" l="1"/>
  <c r="AE1964" i="25"/>
  <c r="AG1964" i="25" s="1"/>
  <c r="AF1964" i="25"/>
  <c r="AD3980" i="25" l="1"/>
  <c r="AE1965" i="25"/>
  <c r="AG1965" i="25" s="1"/>
  <c r="AF1965" i="25"/>
  <c r="AD3981" i="25" l="1"/>
  <c r="AF1966" i="25"/>
  <c r="AE1966" i="25"/>
  <c r="AG1966" i="25" s="1"/>
  <c r="AD3982" i="25" l="1"/>
  <c r="AE1967" i="25"/>
  <c r="AG1967" i="25" s="1"/>
  <c r="AF1967" i="25"/>
  <c r="AD3983" i="25" l="1"/>
  <c r="AE1968" i="25"/>
  <c r="AG1968" i="25" s="1"/>
  <c r="AF1968" i="25"/>
  <c r="AD3984" i="25" l="1"/>
  <c r="AE1969" i="25"/>
  <c r="AG1969" i="25" s="1"/>
  <c r="AF1969" i="25"/>
  <c r="AD3985" i="25" l="1"/>
  <c r="AE1970" i="25"/>
  <c r="AG1970" i="25" s="1"/>
  <c r="AF1970" i="25"/>
  <c r="AD3986" i="25" l="1"/>
  <c r="AE1971" i="25"/>
  <c r="AG1971" i="25" s="1"/>
  <c r="AF1971" i="25"/>
  <c r="AD3987" i="25" l="1"/>
  <c r="AE1972" i="25"/>
  <c r="AG1972" i="25" s="1"/>
  <c r="AF1972" i="25"/>
  <c r="AD3988" i="25" l="1"/>
  <c r="AF1973" i="25"/>
  <c r="AE1973" i="25"/>
  <c r="AG1973" i="25" s="1"/>
  <c r="AD3989" i="25" l="1"/>
  <c r="AF1974" i="25"/>
  <c r="AE1974" i="25"/>
  <c r="AG1974" i="25" s="1"/>
  <c r="AD3990" i="25" l="1"/>
  <c r="AE1975" i="25"/>
  <c r="AG1975" i="25" s="1"/>
  <c r="AF1975" i="25"/>
  <c r="AD3991" i="25" l="1"/>
  <c r="AE1976" i="25"/>
  <c r="AG1976" i="25" s="1"/>
  <c r="AF1976" i="25"/>
  <c r="AD3992" i="25" l="1"/>
  <c r="AE1977" i="25"/>
  <c r="AG1977" i="25" s="1"/>
  <c r="AF1977" i="25"/>
  <c r="AD3993" i="25" l="1"/>
  <c r="AF1978" i="25"/>
  <c r="AE1978" i="25"/>
  <c r="AG1978" i="25" s="1"/>
  <c r="AD3994" i="25" l="1"/>
  <c r="AF1979" i="25"/>
  <c r="AE1979" i="25"/>
  <c r="AG1979" i="25" s="1"/>
  <c r="AD3995" i="25" l="1"/>
  <c r="AE1980" i="25"/>
  <c r="AG1980" i="25" s="1"/>
  <c r="AF1980" i="25"/>
  <c r="AD3996" i="25" l="1"/>
  <c r="AE1981" i="25"/>
  <c r="AG1981" i="25" s="1"/>
  <c r="AF1981" i="25"/>
  <c r="AD3997" i="25" l="1"/>
  <c r="AF1982" i="25"/>
  <c r="AE1982" i="25"/>
  <c r="AG1982" i="25" s="1"/>
  <c r="AD3998" i="25" l="1"/>
  <c r="AE1983" i="25"/>
  <c r="AG1983" i="25" s="1"/>
  <c r="AF1983" i="25"/>
  <c r="AD3999" i="25" l="1"/>
  <c r="AE1984" i="25"/>
  <c r="AG1984" i="25" s="1"/>
  <c r="AF1984" i="25"/>
  <c r="AD4000" i="25" l="1"/>
  <c r="AE1985" i="25"/>
  <c r="AG1985" i="25" s="1"/>
  <c r="AF1985" i="25"/>
  <c r="AD4001" i="25" l="1"/>
  <c r="AE1986" i="25"/>
  <c r="AG1986" i="25" s="1"/>
  <c r="AF1986" i="25"/>
  <c r="AD4002" i="25" l="1"/>
  <c r="AF1987" i="25"/>
  <c r="AE1987" i="25"/>
  <c r="AG1987" i="25" s="1"/>
  <c r="AD4003" i="25" l="1"/>
  <c r="AE1988" i="25"/>
  <c r="AG1988" i="25" s="1"/>
  <c r="AF1988" i="25"/>
  <c r="AD4004" i="25" l="1"/>
  <c r="AE1989" i="25"/>
  <c r="AG1989" i="25" s="1"/>
  <c r="AF1989" i="25"/>
  <c r="AD4005" i="25" l="1"/>
  <c r="AF1990" i="25"/>
  <c r="AE1990" i="25"/>
  <c r="AG1990" i="25" s="1"/>
  <c r="AD4006" i="25" l="1"/>
  <c r="AE1991" i="25"/>
  <c r="AG1991" i="25" s="1"/>
  <c r="AF1991" i="25"/>
  <c r="AD4007" i="25" l="1"/>
  <c r="AF1992" i="25"/>
  <c r="AE1992" i="25"/>
  <c r="AG1992" i="25" s="1"/>
  <c r="AD4008" i="25" l="1"/>
  <c r="AE1993" i="25"/>
  <c r="AG1993" i="25" s="1"/>
  <c r="AF1993" i="25"/>
  <c r="AD4009" i="25" l="1"/>
  <c r="AE1994" i="25"/>
  <c r="AG1994" i="25" s="1"/>
  <c r="AF1994" i="25"/>
  <c r="AD4010" i="25" l="1"/>
  <c r="AE1995" i="25"/>
  <c r="AG1995" i="25" s="1"/>
  <c r="AF1995" i="25"/>
  <c r="AD4011" i="25" l="1"/>
  <c r="AE1996" i="25"/>
  <c r="AG1996" i="25" s="1"/>
  <c r="AF1996" i="25"/>
  <c r="AD4012" i="25" l="1"/>
  <c r="AE1997" i="25"/>
  <c r="AG1997" i="25" s="1"/>
  <c r="AF1997" i="25"/>
  <c r="AD4013" i="25" l="1"/>
  <c r="AF1998" i="25"/>
  <c r="AE1998" i="25"/>
  <c r="AG1998" i="25" s="1"/>
  <c r="AD4014" i="25" l="1"/>
  <c r="AE1999" i="25"/>
  <c r="AG1999" i="25" s="1"/>
  <c r="AF1999" i="25"/>
  <c r="AD4015" i="25" l="1"/>
  <c r="AE2000" i="25"/>
  <c r="AG2000" i="25" s="1"/>
  <c r="AF2000" i="25"/>
  <c r="AD4016" i="25" l="1"/>
  <c r="AE2001" i="25"/>
  <c r="AG2001" i="25" s="1"/>
  <c r="AF2001" i="25"/>
  <c r="AD4017" i="25" l="1"/>
  <c r="AE2002" i="25"/>
  <c r="AG2002" i="25" s="1"/>
  <c r="AF2002" i="25"/>
  <c r="AE2003" i="25" l="1"/>
  <c r="AG2003" i="25" s="1"/>
  <c r="AF2003" i="25"/>
  <c r="AD4018" i="25"/>
  <c r="AF2004" i="25" l="1"/>
  <c r="AE2004" i="25"/>
  <c r="AG2004" i="25" s="1"/>
  <c r="AD4019" i="25"/>
  <c r="AF2005" i="25" l="1"/>
  <c r="AE2005" i="25"/>
  <c r="AG2005" i="25" s="1"/>
  <c r="AD4020" i="25"/>
  <c r="AE2006" i="25" l="1"/>
  <c r="AG2006" i="25" s="1"/>
  <c r="AF2006" i="25"/>
  <c r="AD4021" i="25"/>
  <c r="AF2007" i="25" l="1"/>
  <c r="AE2007" i="25"/>
  <c r="AG2007" i="25" s="1"/>
  <c r="AD4022" i="25"/>
  <c r="AE2008" i="25" l="1"/>
  <c r="AG2008" i="25" s="1"/>
  <c r="AF2008" i="25"/>
  <c r="AD4023" i="25"/>
  <c r="AE2009" i="25" l="1"/>
  <c r="AG2009" i="25" s="1"/>
  <c r="AF2009" i="25"/>
  <c r="AD4024" i="25"/>
  <c r="AF2010" i="25" l="1"/>
  <c r="AE2010" i="25"/>
  <c r="AG2010" i="25" s="1"/>
  <c r="AD4025" i="25"/>
  <c r="AE2011" i="25" l="1"/>
  <c r="AG2011" i="25" s="1"/>
  <c r="AF2011" i="25"/>
  <c r="AD4026" i="25"/>
  <c r="AE2012" i="25" l="1"/>
  <c r="AG2012" i="25" s="1"/>
  <c r="AF2012" i="25"/>
  <c r="AD4027" i="25"/>
  <c r="AF2013" i="25" l="1"/>
  <c r="AE2013" i="25"/>
  <c r="AG2013" i="25" s="1"/>
  <c r="AD4028" i="25"/>
  <c r="AE2014" i="25" l="1"/>
  <c r="AG2014" i="25" s="1"/>
  <c r="AF2014" i="25"/>
  <c r="AD4029" i="25"/>
  <c r="AE2015" i="25" l="1"/>
  <c r="AG2015" i="25" s="1"/>
  <c r="AF2015" i="25"/>
  <c r="AD4030" i="25"/>
  <c r="AE2016" i="25" l="1"/>
  <c r="AG2016" i="25" s="1"/>
  <c r="AF2016" i="25"/>
  <c r="AD4031" i="25"/>
  <c r="AE2017" i="25" l="1"/>
  <c r="AG2017" i="25" s="1"/>
  <c r="AF2017" i="25"/>
  <c r="AD4032" i="25"/>
  <c r="AE2018" i="25" l="1"/>
  <c r="AG2018" i="25" s="1"/>
  <c r="AF2018" i="25"/>
  <c r="AD4033" i="25"/>
  <c r="AF2019" i="25" l="1"/>
  <c r="AE2019" i="25"/>
  <c r="AG2019" i="25" s="1"/>
  <c r="AD4034" i="25"/>
  <c r="AE2020" i="25" l="1"/>
  <c r="AG2020" i="25" s="1"/>
  <c r="AF2020" i="25"/>
  <c r="AD4035" i="25"/>
  <c r="AF2021" i="25" l="1"/>
  <c r="AE2021" i="25"/>
  <c r="AG2021" i="25" s="1"/>
  <c r="AD4036" i="25"/>
  <c r="AE2022" i="25" l="1"/>
  <c r="AG2022" i="25" s="1"/>
  <c r="AF2022" i="25"/>
  <c r="AD4037" i="25"/>
  <c r="AE2023" i="25" l="1"/>
  <c r="AG2023" i="25" s="1"/>
  <c r="AF2023" i="25"/>
  <c r="AD4038" i="25"/>
  <c r="AE2024" i="25" l="1"/>
  <c r="AG2024" i="25" s="1"/>
  <c r="AF2024" i="25"/>
  <c r="AD4039" i="25"/>
  <c r="AF2025" i="25" l="1"/>
  <c r="AE2025" i="25"/>
  <c r="AG2025" i="25" s="1"/>
  <c r="AD4040" i="25"/>
  <c r="AF2026" i="25" l="1"/>
  <c r="AE2026" i="25"/>
  <c r="AG2026" i="25" s="1"/>
  <c r="AD4041" i="25"/>
  <c r="AE2027" i="25" l="1"/>
  <c r="AG2027" i="25" s="1"/>
  <c r="AF2027" i="25"/>
  <c r="AD4042" i="25"/>
  <c r="AE2028" i="25" l="1"/>
  <c r="AG2028" i="25" s="1"/>
  <c r="AF2028" i="25"/>
  <c r="AD4043" i="25"/>
  <c r="AE2029" i="25" l="1"/>
  <c r="AG2029" i="25" s="1"/>
  <c r="AF2029" i="25"/>
  <c r="AD4044" i="25"/>
  <c r="AE2030" i="25" l="1"/>
  <c r="AG2030" i="25" s="1"/>
  <c r="AF2030" i="25"/>
  <c r="AD4045" i="25"/>
  <c r="AF2031" i="25" l="1"/>
  <c r="AE2031" i="25"/>
  <c r="AG2031" i="25" s="1"/>
  <c r="AD4046" i="25"/>
  <c r="AF2032" i="25" l="1"/>
  <c r="AE2032" i="25"/>
  <c r="AG2032" i="25" s="1"/>
  <c r="AD4047" i="25"/>
  <c r="AF2033" i="25" l="1"/>
  <c r="AE2033" i="25"/>
  <c r="AG2033" i="25" s="1"/>
  <c r="AD4048" i="25"/>
  <c r="AE2034" i="25" l="1"/>
  <c r="AG2034" i="25" s="1"/>
  <c r="AF2034" i="25"/>
  <c r="AD4049" i="25"/>
  <c r="AE2035" i="25" l="1"/>
  <c r="AG2035" i="25" s="1"/>
  <c r="AF2035" i="25"/>
  <c r="AD4050" i="25"/>
  <c r="AE2036" i="25" l="1"/>
  <c r="AG2036" i="25" s="1"/>
  <c r="AF2036" i="25"/>
  <c r="AD4051" i="25"/>
  <c r="AF2037" i="25" l="1"/>
  <c r="AE2037" i="25"/>
  <c r="AG2037" i="25" s="1"/>
  <c r="AD4052" i="25"/>
  <c r="AE2038" i="25" l="1"/>
  <c r="AG2038" i="25" s="1"/>
  <c r="AF2038" i="25"/>
  <c r="AD4053" i="25"/>
  <c r="AE2039" i="25" l="1"/>
  <c r="AG2039" i="25" s="1"/>
  <c r="AF2039" i="25"/>
  <c r="AD4054" i="25"/>
  <c r="AF2040" i="25" l="1"/>
  <c r="AE2040" i="25"/>
  <c r="AG2040" i="25" s="1"/>
  <c r="AD4055" i="25"/>
  <c r="AE2041" i="25" l="1"/>
  <c r="AG2041" i="25" s="1"/>
  <c r="AF2041" i="25"/>
  <c r="AD4056" i="25"/>
  <c r="AF2042" i="25" l="1"/>
  <c r="AE2042" i="25"/>
  <c r="AG2042" i="25" s="1"/>
  <c r="AD4057" i="25"/>
  <c r="AE2043" i="25" l="1"/>
  <c r="AG2043" i="25" s="1"/>
  <c r="AF2043" i="25"/>
  <c r="AD4058" i="25"/>
  <c r="AE2044" i="25" l="1"/>
  <c r="AG2044" i="25" s="1"/>
  <c r="AF2044" i="25"/>
  <c r="AD4059" i="25"/>
  <c r="AE2045" i="25" l="1"/>
  <c r="AG2045" i="25" s="1"/>
  <c r="AF2045" i="25"/>
  <c r="AD4060" i="25"/>
  <c r="AF2046" i="25" l="1"/>
  <c r="AE2046" i="25"/>
  <c r="AG2046" i="25" s="1"/>
  <c r="AD4061" i="25"/>
  <c r="AE2047" i="25" l="1"/>
  <c r="AG2047" i="25" s="1"/>
  <c r="AF2047" i="25"/>
  <c r="AD4062" i="25"/>
  <c r="AF2048" i="25" l="1"/>
  <c r="AE2048" i="25"/>
  <c r="AG2048" i="25" s="1"/>
  <c r="AD4063" i="25"/>
  <c r="AE2049" i="25" l="1"/>
  <c r="AG2049" i="25" s="1"/>
  <c r="AF2049" i="25"/>
  <c r="AD4064" i="25"/>
  <c r="AE2050" i="25" l="1"/>
  <c r="AG2050" i="25" s="1"/>
  <c r="AF2050" i="25"/>
  <c r="AD4065" i="25"/>
  <c r="AE2051" i="25" l="1"/>
  <c r="AG2051" i="25" s="1"/>
  <c r="AF2051" i="25"/>
  <c r="AD4066" i="25"/>
  <c r="AF2052" i="25" l="1"/>
  <c r="AE2052" i="25"/>
  <c r="AG2052" i="25" s="1"/>
  <c r="AD4067" i="25"/>
  <c r="AF2053" i="25" l="1"/>
  <c r="AE2053" i="25"/>
  <c r="AG2053" i="25" s="1"/>
  <c r="AD4068" i="25"/>
  <c r="AF2054" i="25" l="1"/>
  <c r="AE2054" i="25"/>
  <c r="AG2054" i="25" s="1"/>
  <c r="AD4069" i="25"/>
  <c r="AE2055" i="25" l="1"/>
  <c r="AG2055" i="25" s="1"/>
  <c r="AF2055" i="25"/>
  <c r="AD4070" i="25"/>
  <c r="AF2056" i="25" l="1"/>
  <c r="AE2056" i="25"/>
  <c r="AG2056" i="25" s="1"/>
  <c r="AD4071" i="25"/>
  <c r="AE2057" i="25" l="1"/>
  <c r="AG2057" i="25" s="1"/>
  <c r="AF2057" i="25"/>
  <c r="AD4072" i="25"/>
  <c r="AF2058" i="25" l="1"/>
  <c r="AE2058" i="25"/>
  <c r="AG2058" i="25" s="1"/>
  <c r="AD4073" i="25"/>
  <c r="AF2059" i="25" l="1"/>
  <c r="AE2059" i="25"/>
  <c r="AG2059" i="25" s="1"/>
  <c r="AD4074" i="25"/>
  <c r="AF2060" i="25" l="1"/>
  <c r="AE2060" i="25"/>
  <c r="AG2060" i="25" s="1"/>
  <c r="AD4075" i="25"/>
  <c r="AF2061" i="25" l="1"/>
  <c r="AE2061" i="25"/>
  <c r="AG2061" i="25" s="1"/>
  <c r="AD4076" i="25"/>
  <c r="AE2062" i="25" l="1"/>
  <c r="AG2062" i="25" s="1"/>
  <c r="AF2062" i="25"/>
  <c r="AD4077" i="25"/>
  <c r="AE2063" i="25" l="1"/>
  <c r="AG2063" i="25" s="1"/>
  <c r="AF2063" i="25"/>
  <c r="AD4078" i="25"/>
  <c r="AE2064" i="25" l="1"/>
  <c r="AG2064" i="25" s="1"/>
  <c r="AF2064" i="25"/>
  <c r="AD4079" i="25"/>
  <c r="AF2065" i="25" l="1"/>
  <c r="AE2065" i="25"/>
  <c r="AG2065" i="25" s="1"/>
  <c r="AD4080" i="25"/>
  <c r="AE2066" i="25" l="1"/>
  <c r="AG2066" i="25" s="1"/>
  <c r="AF2066" i="25"/>
  <c r="AD4081" i="25"/>
  <c r="AF2067" i="25" l="1"/>
  <c r="AE2067" i="25"/>
  <c r="AG2067" i="25" s="1"/>
  <c r="AD4082" i="25"/>
  <c r="AE2068" i="25" l="1"/>
  <c r="AG2068" i="25" s="1"/>
  <c r="AF2068" i="25"/>
  <c r="AD4083" i="25"/>
  <c r="AF2069" i="25" l="1"/>
  <c r="AE2069" i="25"/>
  <c r="AG2069" i="25" s="1"/>
  <c r="AD4084" i="25"/>
  <c r="AE2070" i="25" l="1"/>
  <c r="AG2070" i="25" s="1"/>
  <c r="AF2070" i="25"/>
  <c r="AD4085" i="25"/>
  <c r="AE2071" i="25" l="1"/>
  <c r="AG2071" i="25" s="1"/>
  <c r="AF2071" i="25"/>
  <c r="AD4086" i="25"/>
  <c r="AE2072" i="25" l="1"/>
  <c r="AG2072" i="25" s="1"/>
  <c r="AF2072" i="25"/>
  <c r="AD4087" i="25"/>
  <c r="AE2073" i="25" l="1"/>
  <c r="AG2073" i="25" s="1"/>
  <c r="AF2073" i="25"/>
  <c r="AD4088" i="25"/>
  <c r="AE2074" i="25" l="1"/>
  <c r="AG2074" i="25" s="1"/>
  <c r="AF2074" i="25"/>
  <c r="AD4089" i="25"/>
  <c r="AF2075" i="25" l="1"/>
  <c r="AE2075" i="25"/>
  <c r="AG2075" i="25" s="1"/>
  <c r="AD4090" i="25"/>
  <c r="AE2076" i="25" l="1"/>
  <c r="AG2076" i="25" s="1"/>
  <c r="AF2076" i="25"/>
  <c r="AD4091" i="25"/>
  <c r="AE2077" i="25" l="1"/>
  <c r="AG2077" i="25" s="1"/>
  <c r="AF2077" i="25"/>
  <c r="AD4092" i="25"/>
  <c r="AE2078" i="25" l="1"/>
  <c r="AG2078" i="25" s="1"/>
  <c r="AF2078" i="25"/>
  <c r="AD4093" i="25"/>
  <c r="AE2079" i="25" l="1"/>
  <c r="AG2079" i="25" s="1"/>
  <c r="AF2079" i="25"/>
  <c r="AD4094" i="25"/>
  <c r="AE2080" i="25" l="1"/>
  <c r="AG2080" i="25" s="1"/>
  <c r="AF2080" i="25"/>
  <c r="AD4095" i="25"/>
  <c r="AF2081" i="25" l="1"/>
  <c r="AE2081" i="25"/>
  <c r="AG2081" i="25" s="1"/>
  <c r="AD4096" i="25"/>
  <c r="AE2082" i="25" l="1"/>
  <c r="AG2082" i="25" s="1"/>
  <c r="AF2082" i="25"/>
  <c r="AD4097" i="25"/>
  <c r="AE2083" i="25" l="1"/>
  <c r="AG2083" i="25" s="1"/>
  <c r="AF2083" i="25"/>
  <c r="AD4098" i="25"/>
  <c r="AE2084" i="25" l="1"/>
  <c r="AG2084" i="25" s="1"/>
  <c r="AF2084" i="25"/>
  <c r="AD4099" i="25"/>
  <c r="AE2085" i="25" l="1"/>
  <c r="AG2085" i="25" s="1"/>
  <c r="AF2085" i="25"/>
  <c r="AD4100" i="25"/>
  <c r="AE2086" i="25" l="1"/>
  <c r="AG2086" i="25" s="1"/>
  <c r="AF2086" i="25"/>
  <c r="AD4101" i="25"/>
  <c r="AF2087" i="25" l="1"/>
  <c r="AE2087" i="25"/>
  <c r="AG2087" i="25" s="1"/>
  <c r="AD4102" i="25"/>
  <c r="AE2088" i="25" l="1"/>
  <c r="AG2088" i="25" s="1"/>
  <c r="AF2088" i="25"/>
  <c r="AD4103" i="25"/>
  <c r="AF2089" i="25" l="1"/>
  <c r="AE2089" i="25"/>
  <c r="AG2089" i="25" s="1"/>
  <c r="AD4104" i="25"/>
  <c r="AF2090" i="25" l="1"/>
  <c r="AE2090" i="25"/>
  <c r="AG2090" i="25" s="1"/>
  <c r="AD4105" i="25"/>
  <c r="AF2091" i="25" l="1"/>
  <c r="AE2091" i="25"/>
  <c r="AG2091" i="25" s="1"/>
  <c r="AD4106" i="25"/>
  <c r="AF2092" i="25" l="1"/>
  <c r="AE2092" i="25"/>
  <c r="AG2092" i="25" s="1"/>
  <c r="AD4107" i="25"/>
  <c r="AE2093" i="25" l="1"/>
  <c r="AG2093" i="25" s="1"/>
  <c r="AF2093" i="25"/>
  <c r="AD4108" i="25"/>
  <c r="AF2094" i="25" l="1"/>
  <c r="AE2094" i="25"/>
  <c r="AG2094" i="25" s="1"/>
  <c r="AD4109" i="25"/>
  <c r="AF2095" i="25" l="1"/>
  <c r="AE2095" i="25"/>
  <c r="AG2095" i="25" s="1"/>
  <c r="AD4110" i="25"/>
  <c r="AE2096" i="25" l="1"/>
  <c r="AG2096" i="25" s="1"/>
  <c r="AF2096" i="25"/>
  <c r="AD4111" i="25"/>
  <c r="AE2097" i="25" l="1"/>
  <c r="AG2097" i="25" s="1"/>
  <c r="AF2097" i="25"/>
  <c r="AD4112" i="25"/>
  <c r="AE2098" i="25" l="1"/>
  <c r="AG2098" i="25" s="1"/>
  <c r="AF2098" i="25"/>
  <c r="AD4113" i="25"/>
  <c r="AE2099" i="25" l="1"/>
  <c r="AG2099" i="25" s="1"/>
  <c r="AF2099" i="25"/>
  <c r="AD4114" i="25"/>
  <c r="AE2100" i="25" l="1"/>
  <c r="AG2100" i="25" s="1"/>
  <c r="AF2100" i="25"/>
  <c r="AD4115" i="25"/>
  <c r="AF2101" i="25" l="1"/>
  <c r="AE2101" i="25"/>
  <c r="AG2101" i="25" s="1"/>
  <c r="AD4116" i="25"/>
  <c r="AF2102" i="25" l="1"/>
  <c r="AE2102" i="25"/>
  <c r="AG2102" i="25" s="1"/>
  <c r="AD4117" i="25"/>
  <c r="AF2103" i="25" l="1"/>
  <c r="AE2103" i="25"/>
  <c r="AG2103" i="25" s="1"/>
  <c r="AD4118" i="25"/>
  <c r="AF2104" i="25" l="1"/>
  <c r="AE2104" i="25"/>
  <c r="AG2104" i="25" s="1"/>
  <c r="AD4119" i="25"/>
  <c r="AE2105" i="25" l="1"/>
  <c r="AG2105" i="25" s="1"/>
  <c r="AF2105" i="25"/>
  <c r="AD4120" i="25"/>
  <c r="AE2106" i="25" l="1"/>
  <c r="AG2106" i="25" s="1"/>
  <c r="AF2106" i="25"/>
  <c r="AD4121" i="25"/>
  <c r="AF2107" i="25" l="1"/>
  <c r="AE2107" i="25"/>
  <c r="AG2107" i="25" s="1"/>
  <c r="AD4122" i="25"/>
  <c r="AE2108" i="25" l="1"/>
  <c r="AG2108" i="25" s="1"/>
  <c r="AF2108" i="25"/>
  <c r="AD4123" i="25"/>
  <c r="AE2109" i="25" l="1"/>
  <c r="AG2109" i="25" s="1"/>
  <c r="AF2109" i="25"/>
  <c r="AD4124" i="25"/>
  <c r="AF2110" i="25" l="1"/>
  <c r="AE2110" i="25"/>
  <c r="AG2110" i="25" s="1"/>
  <c r="AD4125" i="25"/>
  <c r="AE2111" i="25" l="1"/>
  <c r="AG2111" i="25" s="1"/>
  <c r="AF2111" i="25"/>
  <c r="AD4126" i="25"/>
  <c r="AE2112" i="25" l="1"/>
  <c r="AG2112" i="25" s="1"/>
  <c r="AF2112" i="25"/>
  <c r="AD4127" i="25"/>
  <c r="AE2113" i="25" l="1"/>
  <c r="AG2113" i="25" s="1"/>
  <c r="AF2113" i="25"/>
  <c r="AD4128" i="25"/>
  <c r="AE2114" i="25" l="1"/>
  <c r="AG2114" i="25" s="1"/>
  <c r="AF2114" i="25"/>
  <c r="AD4129" i="25"/>
  <c r="AF2115" i="25" l="1"/>
  <c r="AE2115" i="25"/>
  <c r="AG2115" i="25" s="1"/>
  <c r="AD4130" i="25"/>
  <c r="AF2116" i="25" l="1"/>
  <c r="AE2116" i="25"/>
  <c r="AG2116" i="25" s="1"/>
  <c r="AD4131" i="25"/>
  <c r="AE2117" i="25" l="1"/>
  <c r="AG2117" i="25" s="1"/>
  <c r="AF2117" i="25"/>
  <c r="AD4132" i="25"/>
  <c r="AF2118" i="25" l="1"/>
  <c r="AE2118" i="25"/>
  <c r="AG2118" i="25" s="1"/>
  <c r="AD4133" i="25"/>
  <c r="AE2119" i="25" l="1"/>
  <c r="AG2119" i="25" s="1"/>
  <c r="AF2119" i="25"/>
  <c r="AD4134" i="25"/>
  <c r="AE2120" i="25" l="1"/>
  <c r="AG2120" i="25" s="1"/>
  <c r="AF2120" i="25"/>
  <c r="AD4135" i="25"/>
  <c r="AE2121" i="25" l="1"/>
  <c r="AG2121" i="25" s="1"/>
  <c r="AF2121" i="25"/>
  <c r="AD4136" i="25"/>
  <c r="AE2122" i="25" l="1"/>
  <c r="AG2122" i="25" s="1"/>
  <c r="AF2122" i="25"/>
  <c r="AD4137" i="25"/>
  <c r="AE2123" i="25" l="1"/>
  <c r="AG2123" i="25" s="1"/>
  <c r="AF2123" i="25"/>
  <c r="AD4138" i="25"/>
  <c r="AE2124" i="25" l="1"/>
  <c r="AG2124" i="25" s="1"/>
  <c r="AF2124" i="25"/>
  <c r="AD4139" i="25"/>
  <c r="AF2125" i="25" l="1"/>
  <c r="AE2125" i="25"/>
  <c r="AG2125" i="25" s="1"/>
  <c r="AD4140" i="25"/>
  <c r="AE2126" i="25" l="1"/>
  <c r="AG2126" i="25" s="1"/>
  <c r="AF2126" i="25"/>
  <c r="AD4141" i="25"/>
  <c r="AF2127" i="25" l="1"/>
  <c r="AE2127" i="25"/>
  <c r="AG2127" i="25" s="1"/>
  <c r="AD4142" i="25"/>
  <c r="AE2128" i="25" l="1"/>
  <c r="AG2128" i="25" s="1"/>
  <c r="AF2128" i="25"/>
  <c r="AD4143" i="25"/>
  <c r="AF2129" i="25" l="1"/>
  <c r="AE2129" i="25"/>
  <c r="AG2129" i="25" s="1"/>
  <c r="AD4144" i="25"/>
  <c r="AF2130" i="25" l="1"/>
  <c r="AE2130" i="25"/>
  <c r="AG2130" i="25" s="1"/>
  <c r="AD4145" i="25"/>
  <c r="AF2131" i="25" l="1"/>
  <c r="AE2131" i="25"/>
  <c r="AG2131" i="25" s="1"/>
  <c r="AD4146" i="25"/>
  <c r="AF2132" i="25" l="1"/>
  <c r="AE2132" i="25"/>
  <c r="AG2132" i="25" s="1"/>
  <c r="AD4147" i="25"/>
  <c r="AE2133" i="25" l="1"/>
  <c r="AG2133" i="25" s="1"/>
  <c r="AF2133" i="25"/>
  <c r="AD4148" i="25"/>
  <c r="AE2134" i="25" l="1"/>
  <c r="AG2134" i="25" s="1"/>
  <c r="AF2134" i="25"/>
  <c r="AD4149" i="25"/>
  <c r="AF2135" i="25" l="1"/>
  <c r="AE2135" i="25"/>
  <c r="AG2135" i="25" s="1"/>
  <c r="AD4150" i="25"/>
  <c r="AF2136" i="25" l="1"/>
  <c r="AE2136" i="25"/>
  <c r="AG2136" i="25" s="1"/>
  <c r="AD4151" i="25"/>
  <c r="AE2137" i="25" l="1"/>
  <c r="AG2137" i="25" s="1"/>
  <c r="AF2137" i="25"/>
  <c r="AD4152" i="25"/>
  <c r="AE2138" i="25" l="1"/>
  <c r="AG2138" i="25" s="1"/>
  <c r="AF2138" i="25"/>
  <c r="AD4153" i="25"/>
  <c r="AE2139" i="25" l="1"/>
  <c r="AG2139" i="25" s="1"/>
  <c r="AF2139" i="25"/>
  <c r="AD4154" i="25"/>
  <c r="AE2140" i="25" l="1"/>
  <c r="AG2140" i="25" s="1"/>
  <c r="AF2140" i="25"/>
  <c r="AD4155" i="25"/>
  <c r="AF2141" i="25" l="1"/>
  <c r="AE2141" i="25"/>
  <c r="AG2141" i="25" s="1"/>
  <c r="AD4156" i="25"/>
  <c r="AF2142" i="25" l="1"/>
  <c r="AE2142" i="25"/>
  <c r="AG2142" i="25" s="1"/>
  <c r="AD4157" i="25"/>
  <c r="AE2143" i="25" l="1"/>
  <c r="AG2143" i="25" s="1"/>
  <c r="AF2143" i="25"/>
  <c r="AD4158" i="25"/>
  <c r="AF2144" i="25" l="1"/>
  <c r="AE2144" i="25"/>
  <c r="AG2144" i="25" s="1"/>
  <c r="AD4159" i="25"/>
  <c r="AF2145" i="25" l="1"/>
  <c r="AE2145" i="25"/>
  <c r="AG2145" i="25" s="1"/>
  <c r="AD4160" i="25"/>
  <c r="AE2146" i="25" l="1"/>
  <c r="AG2146" i="25" s="1"/>
  <c r="AF2146" i="25"/>
  <c r="AD4161" i="25"/>
  <c r="AE2147" i="25" l="1"/>
  <c r="AG2147" i="25" s="1"/>
  <c r="AF2147" i="25"/>
  <c r="AD4162" i="25"/>
  <c r="AE2148" i="25" l="1"/>
  <c r="AG2148" i="25" s="1"/>
  <c r="AF2148" i="25"/>
  <c r="AD4163" i="25"/>
  <c r="AE2149" i="25" l="1"/>
  <c r="AG2149" i="25" s="1"/>
  <c r="AF2149" i="25"/>
  <c r="AD4164" i="25"/>
  <c r="AE2150" i="25" l="1"/>
  <c r="AG2150" i="25" s="1"/>
  <c r="AF2150" i="25"/>
  <c r="AD4165" i="25"/>
  <c r="AE2151" i="25" l="1"/>
  <c r="AG2151" i="25" s="1"/>
  <c r="AF2151" i="25"/>
  <c r="AD4166" i="25"/>
  <c r="AE2152" i="25" l="1"/>
  <c r="AG2152" i="25" s="1"/>
  <c r="AF2152" i="25"/>
  <c r="AD4167" i="25"/>
  <c r="AE2153" i="25" l="1"/>
  <c r="AG2153" i="25" s="1"/>
  <c r="AF2153" i="25"/>
  <c r="AD4168" i="25"/>
  <c r="AE2154" i="25" l="1"/>
  <c r="AG2154" i="25" s="1"/>
  <c r="AF2154" i="25"/>
  <c r="AD4169" i="25"/>
  <c r="AE2155" i="25" l="1"/>
  <c r="AG2155" i="25" s="1"/>
  <c r="AF2155" i="25"/>
  <c r="AD4170" i="25"/>
  <c r="AE2156" i="25" l="1"/>
  <c r="AG2156" i="25" s="1"/>
  <c r="AF2156" i="25"/>
  <c r="AD4171" i="25"/>
  <c r="AE2157" i="25" l="1"/>
  <c r="AG2157" i="25" s="1"/>
  <c r="AF2157" i="25"/>
  <c r="AD4172" i="25"/>
  <c r="AF2158" i="25" l="1"/>
  <c r="AE2158" i="25"/>
  <c r="AG2158" i="25" s="1"/>
  <c r="AD4173" i="25"/>
  <c r="AF2159" i="25" l="1"/>
  <c r="AE2159" i="25"/>
  <c r="AG2159" i="25" s="1"/>
  <c r="AD4174" i="25"/>
  <c r="AE2160" i="25" l="1"/>
  <c r="AG2160" i="25" s="1"/>
  <c r="AF2160" i="25"/>
  <c r="AD4175" i="25"/>
  <c r="AF2161" i="25" l="1"/>
  <c r="AE2161" i="25"/>
  <c r="AG2161" i="25" s="1"/>
  <c r="AD4176" i="25"/>
  <c r="AF2162" i="25" l="1"/>
  <c r="AE2162" i="25"/>
  <c r="AG2162" i="25" s="1"/>
  <c r="AD4177" i="25"/>
  <c r="AF2163" i="25" l="1"/>
  <c r="AE2163" i="25"/>
  <c r="AG2163" i="25" s="1"/>
  <c r="AD4178" i="25"/>
  <c r="AE2164" i="25" l="1"/>
  <c r="AG2164" i="25" s="1"/>
  <c r="AF2164" i="25"/>
  <c r="AD4179" i="25"/>
  <c r="AE2165" i="25" l="1"/>
  <c r="AG2165" i="25" s="1"/>
  <c r="AF2165" i="25"/>
  <c r="AD4180" i="25"/>
  <c r="AF2166" i="25" l="1"/>
  <c r="AE2166" i="25"/>
  <c r="AG2166" i="25" s="1"/>
  <c r="AD4181" i="25"/>
  <c r="AF2167" i="25" l="1"/>
  <c r="AE2167" i="25"/>
  <c r="AG2167" i="25" s="1"/>
  <c r="AD4182" i="25"/>
  <c r="AF2168" i="25" l="1"/>
  <c r="AE2168" i="25"/>
  <c r="AG2168" i="25" s="1"/>
  <c r="AD4183" i="25"/>
  <c r="AF2169" i="25" l="1"/>
  <c r="AE2169" i="25"/>
  <c r="AG2169" i="25" s="1"/>
  <c r="AD4184" i="25"/>
  <c r="AF2170" i="25" l="1"/>
  <c r="AE2170" i="25"/>
  <c r="AG2170" i="25" s="1"/>
  <c r="AD4185" i="25"/>
  <c r="AF2171" i="25" l="1"/>
  <c r="AE2171" i="25"/>
  <c r="AG2171" i="25" s="1"/>
  <c r="AD4186" i="25"/>
  <c r="AE2172" i="25" l="1"/>
  <c r="AG2172" i="25" s="1"/>
  <c r="AF2172" i="25"/>
  <c r="AD4187" i="25"/>
  <c r="AF2173" i="25" l="1"/>
  <c r="AE2173" i="25"/>
  <c r="AG2173" i="25" s="1"/>
  <c r="AD4188" i="25"/>
  <c r="AE2174" i="25" l="1"/>
  <c r="AG2174" i="25" s="1"/>
  <c r="AF2174" i="25"/>
  <c r="AD4189" i="25"/>
  <c r="AE2175" i="25" l="1"/>
  <c r="AG2175" i="25" s="1"/>
  <c r="AF2175" i="25"/>
  <c r="AD4190" i="25"/>
  <c r="AF2176" i="25" l="1"/>
  <c r="AE2176" i="25"/>
  <c r="AG2176" i="25" s="1"/>
  <c r="AD4191" i="25"/>
  <c r="AE2177" i="25" l="1"/>
  <c r="AG2177" i="25" s="1"/>
  <c r="AF2177" i="25"/>
  <c r="AD4192" i="25"/>
  <c r="AE2178" i="25" l="1"/>
  <c r="AG2178" i="25" s="1"/>
  <c r="AF2178" i="25"/>
  <c r="AD4193" i="25"/>
  <c r="AE2179" i="25" l="1"/>
  <c r="AG2179" i="25" s="1"/>
  <c r="AF2179" i="25"/>
  <c r="AD4194" i="25"/>
  <c r="AE2180" i="25" l="1"/>
  <c r="AG2180" i="25" s="1"/>
  <c r="AF2180" i="25"/>
  <c r="AD4195" i="25"/>
  <c r="AF2181" i="25" l="1"/>
  <c r="AE2181" i="25"/>
  <c r="AG2181" i="25" s="1"/>
  <c r="AD4196" i="25"/>
  <c r="AE2182" i="25" l="1"/>
  <c r="AG2182" i="25" s="1"/>
  <c r="AF2182" i="25"/>
  <c r="AD4197" i="25"/>
  <c r="AF2183" i="25" l="1"/>
  <c r="AE2183" i="25"/>
  <c r="AG2183" i="25" s="1"/>
  <c r="AD4198" i="25"/>
  <c r="AE2184" i="25" l="1"/>
  <c r="AG2184" i="25" s="1"/>
  <c r="AF2184" i="25"/>
  <c r="AD4199" i="25"/>
  <c r="AE2185" i="25" l="1"/>
  <c r="AG2185" i="25" s="1"/>
  <c r="AF2185" i="25"/>
  <c r="AD4200" i="25"/>
  <c r="AF2186" i="25" l="1"/>
  <c r="AE2186" i="25"/>
  <c r="AG2186" i="25" s="1"/>
  <c r="AD4201" i="25"/>
  <c r="AF2187" i="25" l="1"/>
  <c r="AE2187" i="25"/>
  <c r="AG2187" i="25" s="1"/>
  <c r="AD4202" i="25"/>
  <c r="AF2188" i="25" l="1"/>
  <c r="AE2188" i="25"/>
  <c r="AG2188" i="25" s="1"/>
  <c r="AD4203" i="25"/>
  <c r="AE2189" i="25" l="1"/>
  <c r="AG2189" i="25" s="1"/>
  <c r="AF2189" i="25"/>
  <c r="AD4204" i="25"/>
  <c r="AE2190" i="25" l="1"/>
  <c r="AG2190" i="25" s="1"/>
  <c r="AF2190" i="25"/>
  <c r="AD4205" i="25"/>
  <c r="AF2191" i="25" l="1"/>
  <c r="AE2191" i="25"/>
  <c r="AG2191" i="25" s="1"/>
  <c r="AD4206" i="25"/>
  <c r="AE2192" i="25" l="1"/>
  <c r="AG2192" i="25" s="1"/>
  <c r="AF2192" i="25"/>
  <c r="AD4207" i="25"/>
  <c r="AF2193" i="25" l="1"/>
  <c r="AE2193" i="25"/>
  <c r="AG2193" i="25" s="1"/>
  <c r="AD4208" i="25"/>
  <c r="AE2194" i="25" l="1"/>
  <c r="AG2194" i="25" s="1"/>
  <c r="AF2194" i="25"/>
  <c r="AD4209" i="25"/>
  <c r="AE2195" i="25" l="1"/>
  <c r="AG2195" i="25" s="1"/>
  <c r="AF2195" i="25"/>
  <c r="AD4210" i="25"/>
  <c r="AE2196" i="25" l="1"/>
  <c r="AG2196" i="25" s="1"/>
  <c r="AF2196" i="25"/>
  <c r="AD4211" i="25"/>
  <c r="AF2197" i="25" l="1"/>
  <c r="AE2197" i="25"/>
  <c r="AG2197" i="25" s="1"/>
  <c r="AD4212" i="25"/>
  <c r="AF2198" i="25" l="1"/>
  <c r="AE2198" i="25"/>
  <c r="AG2198" i="25" s="1"/>
  <c r="AD4213" i="25"/>
  <c r="AE2199" i="25" l="1"/>
  <c r="AG2199" i="25" s="1"/>
  <c r="AF2199" i="25"/>
  <c r="AD4214" i="25"/>
  <c r="AF2200" i="25" l="1"/>
  <c r="AE2200" i="25"/>
  <c r="AG2200" i="25" s="1"/>
  <c r="AD4215" i="25"/>
  <c r="AF2201" i="25" l="1"/>
  <c r="AE2201" i="25"/>
  <c r="AG2201" i="25" s="1"/>
  <c r="AD4216" i="25"/>
  <c r="AF2202" i="25" l="1"/>
  <c r="AE2202" i="25"/>
  <c r="AG2202" i="25" s="1"/>
  <c r="AD4217" i="25"/>
  <c r="AF2203" i="25" l="1"/>
  <c r="AE2203" i="25"/>
  <c r="AG2203" i="25" s="1"/>
  <c r="AD4218" i="25"/>
  <c r="AE2204" i="25" l="1"/>
  <c r="AG2204" i="25" s="1"/>
  <c r="AF2204" i="25"/>
  <c r="AD4219" i="25"/>
  <c r="AF2205" i="25" l="1"/>
  <c r="AE2205" i="25"/>
  <c r="AG2205" i="25" s="1"/>
  <c r="AD4220" i="25"/>
  <c r="AE2206" i="25" l="1"/>
  <c r="AG2206" i="25" s="1"/>
  <c r="AF2206" i="25"/>
  <c r="AD4221" i="25"/>
  <c r="AF2207" i="25" l="1"/>
  <c r="AE2207" i="25"/>
  <c r="AG2207" i="25" s="1"/>
  <c r="AD4222" i="25"/>
  <c r="AE2208" i="25" l="1"/>
  <c r="AG2208" i="25" s="1"/>
  <c r="AF2208" i="25"/>
  <c r="AD4223" i="25"/>
  <c r="AF2209" i="25" l="1"/>
  <c r="AE2209" i="25"/>
  <c r="AG2209" i="25" s="1"/>
  <c r="AD4224" i="25"/>
  <c r="AF2210" i="25" l="1"/>
  <c r="AE2210" i="25"/>
  <c r="AG2210" i="25" s="1"/>
  <c r="AD4225" i="25"/>
  <c r="AE2211" i="25" l="1"/>
  <c r="AG2211" i="25" s="1"/>
  <c r="AF2211" i="25"/>
  <c r="AD4226" i="25"/>
  <c r="AE2212" i="25" l="1"/>
  <c r="AG2212" i="25" s="1"/>
  <c r="AF2212" i="25"/>
  <c r="AD4227" i="25"/>
  <c r="AF2213" i="25" l="1"/>
  <c r="AE2213" i="25"/>
  <c r="AG2213" i="25" s="1"/>
  <c r="AD4228" i="25"/>
  <c r="AF2214" i="25" l="1"/>
  <c r="AE2214" i="25"/>
  <c r="AG2214" i="25" s="1"/>
  <c r="AD4229" i="25"/>
  <c r="AF2215" i="25" l="1"/>
  <c r="AE2215" i="25"/>
  <c r="AG2215" i="25" s="1"/>
  <c r="AD4230" i="25"/>
  <c r="AF2216" i="25" l="1"/>
  <c r="AE2216" i="25"/>
  <c r="AG2216" i="25" s="1"/>
  <c r="AD4231" i="25"/>
  <c r="AF2217" i="25" l="1"/>
  <c r="AE2217" i="25"/>
  <c r="AG2217" i="25" s="1"/>
  <c r="AD4232" i="25"/>
  <c r="AF2218" i="25" l="1"/>
  <c r="AE2218" i="25"/>
  <c r="AG2218" i="25" s="1"/>
  <c r="AD4233" i="25"/>
  <c r="AF2219" i="25" l="1"/>
  <c r="AE2219" i="25"/>
  <c r="AG2219" i="25" s="1"/>
  <c r="AD4234" i="25"/>
  <c r="AF2220" i="25" l="1"/>
  <c r="AE2220" i="25"/>
  <c r="AG2220" i="25" s="1"/>
  <c r="AD4235" i="25"/>
  <c r="AF2221" i="25" l="1"/>
  <c r="AE2221" i="25"/>
  <c r="AG2221" i="25" s="1"/>
  <c r="AD4236" i="25"/>
  <c r="AE2222" i="25" l="1"/>
  <c r="AG2222" i="25" s="1"/>
  <c r="AF2222" i="25"/>
  <c r="AD4237" i="25"/>
  <c r="AE2223" i="25" l="1"/>
  <c r="AG2223" i="25" s="1"/>
  <c r="AF2223" i="25"/>
  <c r="AD4238" i="25"/>
  <c r="AE2224" i="25" l="1"/>
  <c r="AG2224" i="25" s="1"/>
  <c r="AF2224" i="25"/>
  <c r="AD4239" i="25"/>
  <c r="AE2225" i="25" l="1"/>
  <c r="AG2225" i="25" s="1"/>
  <c r="AF2225" i="25"/>
  <c r="AD4240" i="25"/>
  <c r="AF2226" i="25" l="1"/>
  <c r="AE2226" i="25"/>
  <c r="AG2226" i="25" s="1"/>
  <c r="AD4241" i="25"/>
  <c r="AF2227" i="25" l="1"/>
  <c r="AE2227" i="25"/>
  <c r="AG2227" i="25" s="1"/>
  <c r="AD4242" i="25"/>
  <c r="AE2228" i="25" l="1"/>
  <c r="AG2228" i="25" s="1"/>
  <c r="AF2228" i="25"/>
  <c r="AD4243" i="25"/>
  <c r="AF2229" i="25" l="1"/>
  <c r="AE2229" i="25"/>
  <c r="AG2229" i="25" s="1"/>
  <c r="AD4244" i="25"/>
  <c r="AF2230" i="25" l="1"/>
  <c r="AE2230" i="25"/>
  <c r="AG2230" i="25" s="1"/>
  <c r="AD4245" i="25"/>
  <c r="AE2231" i="25" l="1"/>
  <c r="AG2231" i="25" s="1"/>
  <c r="AF2231" i="25"/>
  <c r="AD4246" i="25"/>
  <c r="AE2232" i="25" l="1"/>
  <c r="AG2232" i="25" s="1"/>
  <c r="AF2232" i="25"/>
  <c r="AD4247" i="25"/>
  <c r="AF2233" i="25" l="1"/>
  <c r="AE2233" i="25"/>
  <c r="AG2233" i="25" s="1"/>
  <c r="AD4248" i="25"/>
  <c r="AE2234" i="25" l="1"/>
  <c r="AG2234" i="25" s="1"/>
  <c r="AF2234" i="25"/>
  <c r="AD4249" i="25"/>
  <c r="AE2235" i="25" l="1"/>
  <c r="AG2235" i="25" s="1"/>
  <c r="AF2235" i="25"/>
  <c r="AD4250" i="25"/>
  <c r="AE2236" i="25" l="1"/>
  <c r="AG2236" i="25" s="1"/>
  <c r="AF2236" i="25"/>
  <c r="AD4251" i="25"/>
  <c r="AF2237" i="25" l="1"/>
  <c r="AE2237" i="25"/>
  <c r="AG2237" i="25" s="1"/>
  <c r="AD4252" i="25"/>
  <c r="AF2238" i="25" l="1"/>
  <c r="AE2238" i="25"/>
  <c r="AG2238" i="25" s="1"/>
  <c r="AD4253" i="25"/>
  <c r="AF2239" i="25" l="1"/>
  <c r="AE2239" i="25"/>
  <c r="AG2239" i="25" s="1"/>
  <c r="AD4254" i="25"/>
  <c r="AE2240" i="25" l="1"/>
  <c r="AG2240" i="25" s="1"/>
  <c r="AF2240" i="25"/>
  <c r="AD4255" i="25"/>
  <c r="AE2241" i="25" l="1"/>
  <c r="AG2241" i="25" s="1"/>
  <c r="AF2241" i="25"/>
  <c r="AD4256" i="25"/>
  <c r="AF2242" i="25" l="1"/>
  <c r="AE2242" i="25"/>
  <c r="AG2242" i="25" s="1"/>
  <c r="AD4257" i="25"/>
  <c r="AF2243" i="25" l="1"/>
  <c r="AE2243" i="25"/>
  <c r="AG2243" i="25" s="1"/>
  <c r="AD4258" i="25"/>
  <c r="AF2244" i="25" l="1"/>
  <c r="AE2244" i="25"/>
  <c r="AG2244" i="25" s="1"/>
  <c r="AD4259" i="25"/>
  <c r="AF2245" i="25" l="1"/>
  <c r="AE2245" i="25"/>
  <c r="AG2245" i="25" s="1"/>
  <c r="AD4260" i="25"/>
  <c r="AF2246" i="25" l="1"/>
  <c r="AE2246" i="25"/>
  <c r="AG2246" i="25" s="1"/>
  <c r="AD4261" i="25"/>
  <c r="AF2247" i="25" l="1"/>
  <c r="AE2247" i="25"/>
  <c r="AG2247" i="25" s="1"/>
  <c r="AD4262" i="25"/>
  <c r="AF2248" i="25" l="1"/>
  <c r="AE2248" i="25"/>
  <c r="AG2248" i="25" s="1"/>
  <c r="AD4263" i="25"/>
  <c r="AF2249" i="25" l="1"/>
  <c r="AE2249" i="25"/>
  <c r="AG2249" i="25" s="1"/>
  <c r="AD4264" i="25"/>
  <c r="AE2250" i="25" l="1"/>
  <c r="AG2250" i="25" s="1"/>
  <c r="AF2250" i="25"/>
  <c r="AD4265" i="25"/>
  <c r="AF2251" i="25" l="1"/>
  <c r="AE2251" i="25"/>
  <c r="AG2251" i="25" s="1"/>
  <c r="AD4266" i="25"/>
  <c r="AF2252" i="25" l="1"/>
  <c r="AE2252" i="25"/>
  <c r="AG2252" i="25" s="1"/>
  <c r="AD4267" i="25"/>
  <c r="AF2253" i="25" l="1"/>
  <c r="AE2253" i="25"/>
  <c r="AG2253" i="25" s="1"/>
  <c r="AD4268" i="25"/>
  <c r="AF2254" i="25" l="1"/>
  <c r="AE2254" i="25"/>
  <c r="AG2254" i="25" s="1"/>
  <c r="AD4269" i="25"/>
  <c r="AF2255" i="25" l="1"/>
  <c r="AE2255" i="25"/>
  <c r="AG2255" i="25" s="1"/>
  <c r="AD4270" i="25"/>
  <c r="AE2256" i="25" l="1"/>
  <c r="AG2256" i="25" s="1"/>
  <c r="AF2256" i="25"/>
  <c r="AD4271" i="25"/>
  <c r="AF2257" i="25" l="1"/>
  <c r="AE2257" i="25"/>
  <c r="AG2257" i="25" s="1"/>
  <c r="AD4272" i="25"/>
  <c r="AE2258" i="25" l="1"/>
  <c r="AG2258" i="25" s="1"/>
  <c r="AF2258" i="25"/>
  <c r="AD4273" i="25"/>
  <c r="AF2259" i="25" l="1"/>
  <c r="AE2259" i="25"/>
  <c r="AG2259" i="25" s="1"/>
  <c r="AD4274" i="25"/>
  <c r="AE2260" i="25" l="1"/>
  <c r="AG2260" i="25" s="1"/>
  <c r="AF2260" i="25"/>
  <c r="AD4275" i="25"/>
  <c r="AF2261" i="25" l="1"/>
  <c r="AE2261" i="25"/>
  <c r="AG2261" i="25" s="1"/>
  <c r="AD4276" i="25"/>
  <c r="AE2262" i="25" l="1"/>
  <c r="AG2262" i="25" s="1"/>
  <c r="AF2262" i="25"/>
  <c r="AD4277" i="25"/>
  <c r="AF2263" i="25" l="1"/>
  <c r="AE2263" i="25"/>
  <c r="AG2263" i="25" s="1"/>
  <c r="AD4278" i="25"/>
  <c r="AF2264" i="25" l="1"/>
  <c r="AE2264" i="25"/>
  <c r="AG2264" i="25" s="1"/>
  <c r="AD4279" i="25"/>
  <c r="AF2265" i="25" l="1"/>
  <c r="AE2265" i="25"/>
  <c r="AG2265" i="25" s="1"/>
  <c r="AD4280" i="25"/>
  <c r="AE2266" i="25" l="1"/>
  <c r="AG2266" i="25" s="1"/>
  <c r="AF2266" i="25"/>
  <c r="AD4281" i="25"/>
  <c r="AE2267" i="25" l="1"/>
  <c r="AG2267" i="25" s="1"/>
  <c r="AF2267" i="25"/>
  <c r="AD4282" i="25"/>
  <c r="AF2268" i="25" l="1"/>
  <c r="AE2268" i="25"/>
  <c r="AG2268" i="25" s="1"/>
  <c r="AD4283" i="25"/>
  <c r="AF2269" i="25" l="1"/>
  <c r="AE2269" i="25"/>
  <c r="AG2269" i="25" s="1"/>
  <c r="AD4284" i="25"/>
  <c r="AE2270" i="25" l="1"/>
  <c r="AG2270" i="25" s="1"/>
  <c r="AF2270" i="25"/>
  <c r="AD4285" i="25"/>
  <c r="AF2271" i="25" l="1"/>
  <c r="AE2271" i="25"/>
  <c r="AG2271" i="25" s="1"/>
  <c r="AD4286" i="25"/>
  <c r="AE2272" i="25" l="1"/>
  <c r="AG2272" i="25" s="1"/>
  <c r="AF2272" i="25"/>
  <c r="AD4287" i="25"/>
  <c r="AF2273" i="25" l="1"/>
  <c r="AE2273" i="25"/>
  <c r="AG2273" i="25" s="1"/>
  <c r="AD4288" i="25"/>
  <c r="AE2274" i="25" l="1"/>
  <c r="AG2274" i="25" s="1"/>
  <c r="AF2274" i="25"/>
  <c r="AD4289" i="25"/>
  <c r="AE2275" i="25" l="1"/>
  <c r="AG2275" i="25" s="1"/>
  <c r="AF2275" i="25"/>
  <c r="AD4290" i="25"/>
  <c r="AE2276" i="25" l="1"/>
  <c r="AG2276" i="25" s="1"/>
  <c r="AF2276" i="25"/>
  <c r="AD4291" i="25"/>
  <c r="AF2277" i="25" l="1"/>
  <c r="AE2277" i="25"/>
  <c r="AG2277" i="25" s="1"/>
  <c r="AD4292" i="25"/>
  <c r="AE2278" i="25" l="1"/>
  <c r="AG2278" i="25" s="1"/>
  <c r="AF2278" i="25"/>
  <c r="AD4293" i="25"/>
  <c r="AF2279" i="25" l="1"/>
  <c r="AE2279" i="25"/>
  <c r="AG2279" i="25" s="1"/>
  <c r="AD4294" i="25"/>
  <c r="AF2280" i="25" l="1"/>
  <c r="AE2280" i="25"/>
  <c r="AG2280" i="25" s="1"/>
  <c r="AD4295" i="25"/>
  <c r="AE2281" i="25" l="1"/>
  <c r="AG2281" i="25" s="1"/>
  <c r="AF2281" i="25"/>
  <c r="AD4296" i="25"/>
  <c r="AF2282" i="25" l="1"/>
  <c r="AE2282" i="25"/>
  <c r="AG2282" i="25" s="1"/>
  <c r="AD4297" i="25"/>
  <c r="AF2283" i="25" l="1"/>
  <c r="AE2283" i="25"/>
  <c r="AG2283" i="25" s="1"/>
  <c r="AD4298" i="25"/>
  <c r="AF2284" i="25" l="1"/>
  <c r="AE2284" i="25"/>
  <c r="AG2284" i="25" s="1"/>
  <c r="AD4299" i="25"/>
  <c r="AF2285" i="25" l="1"/>
  <c r="AE2285" i="25"/>
  <c r="AG2285" i="25" s="1"/>
  <c r="AD4300" i="25"/>
  <c r="AF2286" i="25" l="1"/>
  <c r="AE2286" i="25"/>
  <c r="AG2286" i="25" s="1"/>
  <c r="AD4301" i="25"/>
  <c r="AF2287" i="25" l="1"/>
  <c r="AE2287" i="25"/>
  <c r="AG2287" i="25" s="1"/>
  <c r="AD4302" i="25"/>
  <c r="AF2288" i="25" l="1"/>
  <c r="AE2288" i="25"/>
  <c r="AG2288" i="25" s="1"/>
  <c r="AD4303" i="25"/>
  <c r="AF2289" i="25" l="1"/>
  <c r="AE2289" i="25"/>
  <c r="AG2289" i="25" s="1"/>
  <c r="AD4304" i="25"/>
  <c r="AF2290" i="25" l="1"/>
  <c r="AE2290" i="25"/>
  <c r="AG2290" i="25" s="1"/>
  <c r="AD4305" i="25"/>
  <c r="AF2291" i="25" l="1"/>
  <c r="AE2291" i="25"/>
  <c r="AG2291" i="25" s="1"/>
  <c r="AD4306" i="25"/>
  <c r="AE2292" i="25" l="1"/>
  <c r="AG2292" i="25" s="1"/>
  <c r="AF2292" i="25"/>
  <c r="AD4307" i="25"/>
  <c r="AF2293" i="25" l="1"/>
  <c r="AE2293" i="25"/>
  <c r="AG2293" i="25" s="1"/>
  <c r="AD4308" i="25"/>
  <c r="AE2294" i="25" l="1"/>
  <c r="AG2294" i="25" s="1"/>
  <c r="AF2294" i="25"/>
  <c r="AD4309" i="25"/>
  <c r="AF2295" i="25" l="1"/>
  <c r="AE2295" i="25"/>
  <c r="AG2295" i="25" s="1"/>
  <c r="AD4310" i="25"/>
  <c r="AE2296" i="25" l="1"/>
  <c r="AG2296" i="25" s="1"/>
  <c r="AF2296" i="25"/>
  <c r="AD4311" i="25"/>
  <c r="AF2297" i="25" l="1"/>
  <c r="AE2297" i="25"/>
  <c r="AG2297" i="25" s="1"/>
  <c r="AD4312" i="25"/>
  <c r="AE2298" i="25" l="1"/>
  <c r="AG2298" i="25" s="1"/>
  <c r="AF2298" i="25"/>
  <c r="AD4313" i="25"/>
  <c r="AE2299" i="25" l="1"/>
  <c r="AG2299" i="25" s="1"/>
  <c r="AF2299" i="25"/>
  <c r="AD4314" i="25"/>
  <c r="AE2300" i="25" l="1"/>
  <c r="AG2300" i="25" s="1"/>
  <c r="AF2300" i="25"/>
  <c r="AD4315" i="25"/>
  <c r="AE2301" i="25" l="1"/>
  <c r="AG2301" i="25" s="1"/>
  <c r="AF2301" i="25"/>
  <c r="AD4316" i="25"/>
  <c r="AE2302" i="25" l="1"/>
  <c r="AG2302" i="25" s="1"/>
  <c r="AF2302" i="25"/>
  <c r="AD4317" i="25"/>
  <c r="AE2303" i="25" l="1"/>
  <c r="AG2303" i="25" s="1"/>
  <c r="AF2303" i="25"/>
  <c r="AD4318" i="25"/>
  <c r="AE2304" i="25" l="1"/>
  <c r="AG2304" i="25" s="1"/>
  <c r="AF2304" i="25"/>
  <c r="AD4319" i="25"/>
  <c r="AF2305" i="25" l="1"/>
  <c r="AE2305" i="25"/>
  <c r="AG2305" i="25" s="1"/>
  <c r="AD4320" i="25"/>
  <c r="AF2306" i="25" l="1"/>
  <c r="AE2306" i="25"/>
  <c r="AG2306" i="25" s="1"/>
  <c r="AD4321" i="25"/>
  <c r="AE2307" i="25" l="1"/>
  <c r="AG2307" i="25" s="1"/>
  <c r="AF2307" i="25"/>
  <c r="AD4322" i="25"/>
  <c r="AE2308" i="25" l="1"/>
  <c r="AG2308" i="25" s="1"/>
  <c r="AF2308" i="25"/>
  <c r="AD4323" i="25"/>
  <c r="AF2309" i="25" l="1"/>
  <c r="AE2309" i="25"/>
  <c r="AG2309" i="25" s="1"/>
  <c r="AD4324" i="25"/>
  <c r="AE2310" i="25" l="1"/>
  <c r="AG2310" i="25" s="1"/>
  <c r="AF2310" i="25"/>
  <c r="AD4325" i="25"/>
  <c r="AE2311" i="25" l="1"/>
  <c r="AG2311" i="25" s="1"/>
  <c r="AF2311" i="25"/>
  <c r="AD4326" i="25"/>
  <c r="AE2312" i="25" l="1"/>
  <c r="AG2312" i="25" s="1"/>
  <c r="AF2312" i="25"/>
  <c r="AD4327" i="25"/>
  <c r="AF2313" i="25" l="1"/>
  <c r="AE2313" i="25"/>
  <c r="AG2313" i="25" s="1"/>
  <c r="AD4328" i="25"/>
  <c r="AE2314" i="25" l="1"/>
  <c r="AG2314" i="25" s="1"/>
  <c r="AF2314" i="25"/>
  <c r="AD4329" i="25"/>
  <c r="AE2315" i="25" l="1"/>
  <c r="AG2315" i="25" s="1"/>
  <c r="AF2315" i="25"/>
  <c r="AD4330" i="25"/>
  <c r="AF2316" i="25" l="1"/>
  <c r="AE2316" i="25"/>
  <c r="AG2316" i="25" s="1"/>
  <c r="AD4331" i="25"/>
  <c r="AE2317" i="25" l="1"/>
  <c r="AG2317" i="25" s="1"/>
  <c r="AF2317" i="25"/>
  <c r="AD4332" i="25"/>
  <c r="AE2318" i="25" l="1"/>
  <c r="AG2318" i="25" s="1"/>
  <c r="AF2318" i="25"/>
  <c r="AD4333" i="25"/>
  <c r="AF2319" i="25" l="1"/>
  <c r="AE2319" i="25"/>
  <c r="AG2319" i="25" s="1"/>
  <c r="AD4334" i="25"/>
  <c r="AF2320" i="25" l="1"/>
  <c r="AE2320" i="25"/>
  <c r="AG2320" i="25" s="1"/>
  <c r="AD4335" i="25"/>
  <c r="AF2321" i="25" l="1"/>
  <c r="AE2321" i="25"/>
  <c r="AG2321" i="25" s="1"/>
  <c r="AD4336" i="25"/>
  <c r="AF2322" i="25" l="1"/>
  <c r="AE2322" i="25"/>
  <c r="AG2322" i="25" s="1"/>
  <c r="AD4337" i="25"/>
  <c r="AF2323" i="25" l="1"/>
  <c r="AE2323" i="25"/>
  <c r="AG2323" i="25" s="1"/>
  <c r="AD4338" i="25"/>
  <c r="AE2324" i="25" l="1"/>
  <c r="AG2324" i="25" s="1"/>
  <c r="AF2324" i="25"/>
  <c r="AD4339" i="25"/>
  <c r="AF2325" i="25" l="1"/>
  <c r="AE2325" i="25"/>
  <c r="AG2325" i="25" s="1"/>
  <c r="AD4340" i="25"/>
  <c r="AE2326" i="25" l="1"/>
  <c r="AG2326" i="25" s="1"/>
  <c r="AF2326" i="25"/>
  <c r="AD4341" i="25"/>
  <c r="AF2327" i="25" l="1"/>
  <c r="AE2327" i="25"/>
  <c r="AG2327" i="25" s="1"/>
  <c r="AD4342" i="25"/>
  <c r="AE2328" i="25" l="1"/>
  <c r="AG2328" i="25" s="1"/>
  <c r="AF2328" i="25"/>
  <c r="AD4343" i="25"/>
  <c r="AF2329" i="25" l="1"/>
  <c r="AE2329" i="25"/>
  <c r="AG2329" i="25" s="1"/>
  <c r="AD4344" i="25"/>
  <c r="AE2330" i="25" l="1"/>
  <c r="AG2330" i="25" s="1"/>
  <c r="AF2330" i="25"/>
  <c r="AD4345" i="25"/>
  <c r="AF2331" i="25" l="1"/>
  <c r="AE2331" i="25"/>
  <c r="AG2331" i="25" s="1"/>
  <c r="AD4346" i="25"/>
  <c r="AF2332" i="25" l="1"/>
  <c r="AE2332" i="25"/>
  <c r="AG2332" i="25" s="1"/>
  <c r="AD4347" i="25"/>
  <c r="AF2333" i="25" l="1"/>
  <c r="AE2333" i="25"/>
  <c r="AG2333" i="25" s="1"/>
  <c r="AD4348" i="25"/>
  <c r="AF2334" i="25" l="1"/>
  <c r="AE2334" i="25"/>
  <c r="AG2334" i="25" s="1"/>
  <c r="AD4349" i="25"/>
  <c r="AF2335" i="25" l="1"/>
  <c r="AE2335" i="25"/>
  <c r="AG2335" i="25" s="1"/>
  <c r="AD4350" i="25"/>
  <c r="AE2336" i="25" l="1"/>
  <c r="AG2336" i="25" s="1"/>
  <c r="AF2336" i="25"/>
  <c r="AD4351" i="25"/>
  <c r="AF2337" i="25" l="1"/>
  <c r="AE2337" i="25"/>
  <c r="AG2337" i="25" s="1"/>
  <c r="AD4352" i="25"/>
  <c r="AE2338" i="25" l="1"/>
  <c r="AG2338" i="25" s="1"/>
  <c r="AF2338" i="25"/>
  <c r="AD4353" i="25"/>
  <c r="AE2339" i="25" l="1"/>
  <c r="AG2339" i="25" s="1"/>
  <c r="AF2339" i="25"/>
  <c r="AD4354" i="25"/>
  <c r="AF2340" i="25" l="1"/>
  <c r="AE2340" i="25"/>
  <c r="AG2340" i="25" s="1"/>
  <c r="AD4355" i="25"/>
  <c r="AF2341" i="25" l="1"/>
  <c r="AE2341" i="25"/>
  <c r="AG2341" i="25" s="1"/>
  <c r="AD4356" i="25"/>
  <c r="AE2342" i="25" l="1"/>
  <c r="AG2342" i="25" s="1"/>
  <c r="AF2342" i="25"/>
  <c r="AD4357" i="25"/>
  <c r="AF2343" i="25" l="1"/>
  <c r="AE2343" i="25"/>
  <c r="AG2343" i="25" s="1"/>
  <c r="AD4358" i="25"/>
  <c r="AE2344" i="25" l="1"/>
  <c r="AG2344" i="25" s="1"/>
  <c r="AF2344" i="25"/>
  <c r="AD4359" i="25"/>
  <c r="AF2345" i="25" l="1"/>
  <c r="AE2345" i="25"/>
  <c r="AG2345" i="25" s="1"/>
  <c r="AD4360" i="25"/>
  <c r="AF2346" i="25" l="1"/>
  <c r="AE2346" i="25"/>
  <c r="AG2346" i="25" s="1"/>
  <c r="AD4361" i="25"/>
  <c r="AE2347" i="25" l="1"/>
  <c r="AG2347" i="25" s="1"/>
  <c r="AF2347" i="25"/>
  <c r="AD4362" i="25"/>
  <c r="AF2348" i="25" l="1"/>
  <c r="AE2348" i="25"/>
  <c r="AG2348" i="25" s="1"/>
  <c r="AD4363" i="25"/>
  <c r="AF2349" i="25" l="1"/>
  <c r="AE2349" i="25"/>
  <c r="AG2349" i="25" s="1"/>
  <c r="AD4364" i="25"/>
  <c r="AF2350" i="25" l="1"/>
  <c r="AE2350" i="25"/>
  <c r="AG2350" i="25" s="1"/>
  <c r="AD4365" i="25"/>
  <c r="AF2351" i="25" l="1"/>
  <c r="AE2351" i="25"/>
  <c r="AG2351" i="25" s="1"/>
  <c r="AD4366" i="25"/>
  <c r="AF2352" i="25" l="1"/>
  <c r="AE2352" i="25"/>
  <c r="AG2352" i="25" s="1"/>
  <c r="AD4367" i="25"/>
  <c r="AF2353" i="25" l="1"/>
  <c r="AE2353" i="25"/>
  <c r="AG2353" i="25" s="1"/>
  <c r="AD4368" i="25"/>
  <c r="AE2354" i="25" l="1"/>
  <c r="AG2354" i="25" s="1"/>
  <c r="AF2354" i="25"/>
  <c r="AD4369" i="25"/>
  <c r="AF2355" i="25" l="1"/>
  <c r="AE2355" i="25"/>
  <c r="AG2355" i="25" s="1"/>
  <c r="AD4370" i="25"/>
  <c r="AE2356" i="25" l="1"/>
  <c r="AG2356" i="25" s="1"/>
  <c r="AF2356" i="25"/>
  <c r="AD4371" i="25"/>
  <c r="AF2357" i="25" l="1"/>
  <c r="AE2357" i="25"/>
  <c r="AG2357" i="25" s="1"/>
  <c r="AD4372" i="25"/>
  <c r="AE2358" i="25" l="1"/>
  <c r="AG2358" i="25" s="1"/>
  <c r="AF2358" i="25"/>
  <c r="AD4373" i="25"/>
  <c r="AF2359" i="25" l="1"/>
  <c r="AE2359" i="25"/>
  <c r="AG2359" i="25" s="1"/>
  <c r="AD4374" i="25"/>
  <c r="AF2360" i="25" l="1"/>
  <c r="AE2360" i="25"/>
  <c r="AG2360" i="25" s="1"/>
  <c r="AD4375" i="25"/>
  <c r="AF2361" i="25" l="1"/>
  <c r="AE2361" i="25"/>
  <c r="AG2361" i="25" s="1"/>
  <c r="AD4376" i="25"/>
  <c r="AE2362" i="25" l="1"/>
  <c r="AG2362" i="25" s="1"/>
  <c r="AF2362" i="25"/>
  <c r="AD4377" i="25"/>
  <c r="AF2363" i="25" l="1"/>
  <c r="AE2363" i="25"/>
  <c r="AG2363" i="25" s="1"/>
  <c r="AD4378" i="25"/>
  <c r="AF2364" i="25" l="1"/>
  <c r="AE2364" i="25"/>
  <c r="AG2364" i="25" s="1"/>
  <c r="AD4379" i="25"/>
  <c r="AF2365" i="25" l="1"/>
  <c r="AE2365" i="25"/>
  <c r="AG2365" i="25" s="1"/>
  <c r="AD4380" i="25"/>
  <c r="AE2366" i="25" l="1"/>
  <c r="AG2366" i="25" s="1"/>
  <c r="AF2366" i="25"/>
  <c r="AD4381" i="25"/>
  <c r="AF2367" i="25" l="1"/>
  <c r="AE2367" i="25"/>
  <c r="AG2367" i="25" s="1"/>
  <c r="AD4382" i="25"/>
  <c r="AE2368" i="25" l="1"/>
  <c r="AG2368" i="25" s="1"/>
  <c r="AF2368" i="25"/>
  <c r="AD4383" i="25"/>
  <c r="AE2369" i="25" l="1"/>
  <c r="AG2369" i="25" s="1"/>
  <c r="AF2369" i="25"/>
  <c r="AD4384" i="25"/>
  <c r="AF2370" i="25" l="1"/>
  <c r="AE2370" i="25"/>
  <c r="AG2370" i="25" s="1"/>
  <c r="AD4385" i="25"/>
  <c r="AF2371" i="25" l="1"/>
  <c r="AE2371" i="25"/>
  <c r="AG2371" i="25" s="1"/>
  <c r="AD4386" i="25"/>
  <c r="AE2372" i="25" l="1"/>
  <c r="AG2372" i="25" s="1"/>
  <c r="AF2372" i="25"/>
  <c r="AD4387" i="25"/>
  <c r="AE2373" i="25" l="1"/>
  <c r="AG2373" i="25" s="1"/>
  <c r="AF2373" i="25"/>
  <c r="AD4388" i="25"/>
  <c r="AF2374" i="25" l="1"/>
  <c r="AE2374" i="25"/>
  <c r="AG2374" i="25" s="1"/>
  <c r="AD4389" i="25"/>
  <c r="AF2375" i="25" l="1"/>
  <c r="AE2375" i="25"/>
  <c r="AG2375" i="25" s="1"/>
  <c r="AD4390" i="25"/>
  <c r="AF2376" i="25" l="1"/>
  <c r="AE2376" i="25"/>
  <c r="AG2376" i="25" s="1"/>
  <c r="AD4391" i="25"/>
  <c r="AE2377" i="25" l="1"/>
  <c r="AG2377" i="25" s="1"/>
  <c r="AF2377" i="25"/>
  <c r="AD4392" i="25"/>
  <c r="AE2378" i="25" l="1"/>
  <c r="AG2378" i="25" s="1"/>
  <c r="AF2378" i="25"/>
  <c r="AD4393" i="25"/>
  <c r="AF2379" i="25" l="1"/>
  <c r="AE2379" i="25"/>
  <c r="AG2379" i="25" s="1"/>
  <c r="AD4394" i="25"/>
  <c r="AF2380" i="25" l="1"/>
  <c r="AE2380" i="25"/>
  <c r="AG2380" i="25" s="1"/>
  <c r="AD4395" i="25"/>
  <c r="AE2381" i="25" l="1"/>
  <c r="AG2381" i="25" s="1"/>
  <c r="AF2381" i="25"/>
  <c r="AD4396" i="25"/>
  <c r="AF2382" i="25" l="1"/>
  <c r="AE2382" i="25"/>
  <c r="AG2382" i="25" s="1"/>
  <c r="AD4397" i="25"/>
  <c r="AF2383" i="25" l="1"/>
  <c r="AE2383" i="25"/>
  <c r="AG2383" i="25" s="1"/>
  <c r="AD4398" i="25"/>
  <c r="AE2384" i="25" l="1"/>
  <c r="AG2384" i="25" s="1"/>
  <c r="AF2384" i="25"/>
  <c r="AD4399" i="25"/>
  <c r="AE2385" i="25" l="1"/>
  <c r="AG2385" i="25" s="1"/>
  <c r="AF2385" i="25"/>
  <c r="AD4400" i="25"/>
  <c r="AE2386" i="25" l="1"/>
  <c r="AG2386" i="25" s="1"/>
  <c r="AF2386" i="25"/>
  <c r="AD4401" i="25"/>
  <c r="AE2387" i="25" l="1"/>
  <c r="AG2387" i="25" s="1"/>
  <c r="AF2387" i="25"/>
  <c r="AD4402" i="25"/>
  <c r="AE2388" i="25" l="1"/>
  <c r="AG2388" i="25" s="1"/>
  <c r="AF2388" i="25"/>
  <c r="AD4403" i="25"/>
  <c r="AF2389" i="25" l="1"/>
  <c r="AE2389" i="25"/>
  <c r="AG2389" i="25" s="1"/>
  <c r="AD4404" i="25"/>
  <c r="AE2390" i="25" l="1"/>
  <c r="AG2390" i="25" s="1"/>
  <c r="AF2390" i="25"/>
  <c r="AD4405" i="25"/>
  <c r="AF2391" i="25" l="1"/>
  <c r="AE2391" i="25"/>
  <c r="AG2391" i="25" s="1"/>
  <c r="AD4406" i="25"/>
  <c r="AE2392" i="25" l="1"/>
  <c r="AG2392" i="25" s="1"/>
  <c r="AF2392" i="25"/>
  <c r="AD4407" i="25"/>
  <c r="AE2393" i="25" l="1"/>
  <c r="AG2393" i="25" s="1"/>
  <c r="AF2393" i="25"/>
  <c r="AD4408" i="25"/>
  <c r="AE2394" i="25" l="1"/>
  <c r="AG2394" i="25" s="1"/>
  <c r="AF2394" i="25"/>
  <c r="AD4409" i="25"/>
  <c r="AE2395" i="25" l="1"/>
  <c r="AG2395" i="25" s="1"/>
  <c r="AF2395" i="25"/>
  <c r="AD4410" i="25"/>
  <c r="AE2396" i="25" l="1"/>
  <c r="AG2396" i="25" s="1"/>
  <c r="AF2396" i="25"/>
  <c r="AD4411" i="25"/>
  <c r="AE2397" i="25" l="1"/>
  <c r="AG2397" i="25" s="1"/>
  <c r="AF2397" i="25"/>
  <c r="AD4412" i="25"/>
  <c r="AF2398" i="25" l="1"/>
  <c r="AE2398" i="25"/>
  <c r="AG2398" i="25" s="1"/>
  <c r="AD4413" i="25"/>
  <c r="AF2399" i="25" l="1"/>
  <c r="AE2399" i="25"/>
  <c r="AG2399" i="25" s="1"/>
  <c r="AD4414" i="25"/>
  <c r="AF2400" i="25" l="1"/>
  <c r="AE2400" i="25"/>
  <c r="AG2400" i="25" s="1"/>
  <c r="AD4415" i="25"/>
  <c r="AF2401" i="25" l="1"/>
  <c r="AE2401" i="25"/>
  <c r="AG2401" i="25" s="1"/>
  <c r="AD4416" i="25"/>
  <c r="AF2402" i="25" l="1"/>
  <c r="AE2402" i="25"/>
  <c r="AG2402" i="25" s="1"/>
  <c r="AD4417" i="25"/>
  <c r="AE2403" i="25" l="1"/>
  <c r="AG2403" i="25" s="1"/>
  <c r="AF2403" i="25"/>
  <c r="AD4418" i="25"/>
  <c r="AF2404" i="25" l="1"/>
  <c r="AE2404" i="25"/>
  <c r="AG2404" i="25" s="1"/>
  <c r="AD4419" i="25"/>
  <c r="AF2405" i="25" l="1"/>
  <c r="AE2405" i="25"/>
  <c r="AG2405" i="25" s="1"/>
  <c r="AD4420" i="25"/>
  <c r="AE2406" i="25" l="1"/>
  <c r="AG2406" i="25" s="1"/>
  <c r="AF2406" i="25"/>
  <c r="AD4421" i="25"/>
  <c r="AF2407" i="25" l="1"/>
  <c r="AE2407" i="25"/>
  <c r="AG2407" i="25" s="1"/>
  <c r="AD4422" i="25"/>
  <c r="AF2408" i="25" l="1"/>
  <c r="AE2408" i="25"/>
  <c r="AG2408" i="25" s="1"/>
  <c r="AD4423" i="25"/>
  <c r="AF2409" i="25" l="1"/>
  <c r="AE2409" i="25"/>
  <c r="AG2409" i="25" s="1"/>
  <c r="AD4424" i="25"/>
  <c r="AE2410" i="25" l="1"/>
  <c r="AG2410" i="25" s="1"/>
  <c r="AF2410" i="25"/>
  <c r="AD4425" i="25"/>
  <c r="AF2411" i="25" l="1"/>
  <c r="AE2411" i="25"/>
  <c r="AG2411" i="25" s="1"/>
  <c r="AD4426" i="25"/>
  <c r="AE2412" i="25" l="1"/>
  <c r="AG2412" i="25" s="1"/>
  <c r="AF2412" i="25"/>
  <c r="AD4427" i="25"/>
  <c r="AE2413" i="25" l="1"/>
  <c r="AG2413" i="25" s="1"/>
  <c r="AF2413" i="25"/>
  <c r="AD4428" i="25"/>
  <c r="AF2414" i="25" l="1"/>
  <c r="AE2414" i="25"/>
  <c r="AG2414" i="25" s="1"/>
  <c r="AD4429" i="25"/>
  <c r="AE2415" i="25" l="1"/>
  <c r="AG2415" i="25" s="1"/>
  <c r="AF2415" i="25"/>
  <c r="AD4430" i="25"/>
  <c r="AF2416" i="25" l="1"/>
  <c r="AE2416" i="25"/>
  <c r="AG2416" i="25" s="1"/>
  <c r="AD4431" i="25"/>
  <c r="AE2417" i="25" l="1"/>
  <c r="AG2417" i="25" s="1"/>
  <c r="AF2417" i="25"/>
  <c r="AD4432" i="25"/>
  <c r="AE2418" i="25" l="1"/>
  <c r="AG2418" i="25" s="1"/>
  <c r="AF2418" i="25"/>
  <c r="AD4433" i="25"/>
  <c r="AF2419" i="25" l="1"/>
  <c r="AE2419" i="25"/>
  <c r="AG2419" i="25" s="1"/>
  <c r="AD4434" i="25"/>
  <c r="AF2420" i="25" l="1"/>
  <c r="AE2420" i="25"/>
  <c r="AG2420" i="25" s="1"/>
  <c r="AD4435" i="25"/>
  <c r="AE2421" i="25" l="1"/>
  <c r="AG2421" i="25" s="1"/>
  <c r="AF2421" i="25"/>
  <c r="AD4436" i="25"/>
  <c r="AF2422" i="25" l="1"/>
  <c r="AE2422" i="25"/>
  <c r="AG2422" i="25" s="1"/>
  <c r="AD4437" i="25"/>
  <c r="AE2423" i="25" l="1"/>
  <c r="AG2423" i="25" s="1"/>
  <c r="AF2423" i="25"/>
  <c r="AD4438" i="25"/>
  <c r="AF2424" i="25" l="1"/>
  <c r="AE2424" i="25"/>
  <c r="AG2424" i="25" s="1"/>
  <c r="AD4439" i="25"/>
  <c r="AE2425" i="25" l="1"/>
  <c r="AG2425" i="25" s="1"/>
  <c r="AF2425" i="25"/>
  <c r="AD4440" i="25"/>
  <c r="AE2426" i="25" l="1"/>
  <c r="AG2426" i="25" s="1"/>
  <c r="AF2426" i="25"/>
  <c r="AD4441" i="25"/>
  <c r="AE2427" i="25" l="1"/>
  <c r="AG2427" i="25" s="1"/>
  <c r="AF2427" i="25"/>
  <c r="AD4442" i="25"/>
  <c r="AE2428" i="25" l="1"/>
  <c r="AG2428" i="25" s="1"/>
  <c r="AF2428" i="25"/>
  <c r="AD4443" i="25"/>
  <c r="AF2429" i="25" l="1"/>
  <c r="AE2429" i="25"/>
  <c r="AG2429" i="25" s="1"/>
  <c r="AD4444" i="25"/>
  <c r="AF2430" i="25" l="1"/>
  <c r="AE2430" i="25"/>
  <c r="AG2430" i="25" s="1"/>
  <c r="AD4445" i="25"/>
  <c r="AE2431" i="25" l="1"/>
  <c r="AG2431" i="25" s="1"/>
  <c r="AF2431" i="25"/>
  <c r="AD4446" i="25"/>
  <c r="AF2432" i="25" l="1"/>
  <c r="AE2432" i="25"/>
  <c r="AG2432" i="25" s="1"/>
  <c r="AD4447" i="25"/>
  <c r="AE2433" i="25" l="1"/>
  <c r="AG2433" i="25" s="1"/>
  <c r="AF2433" i="25"/>
  <c r="AD4448" i="25"/>
  <c r="AE2434" i="25" l="1"/>
  <c r="AG2434" i="25" s="1"/>
  <c r="AF2434" i="25"/>
  <c r="AD4449" i="25"/>
  <c r="AF2435" i="25" l="1"/>
  <c r="AE2435" i="25"/>
  <c r="AG2435" i="25" s="1"/>
  <c r="AD4450" i="25"/>
  <c r="AE2436" i="25" l="1"/>
  <c r="AG2436" i="25" s="1"/>
  <c r="AF2436" i="25"/>
  <c r="AD4451" i="25"/>
  <c r="AE2437" i="25" l="1"/>
  <c r="AG2437" i="25" s="1"/>
  <c r="AF2437" i="25"/>
  <c r="AD4452" i="25"/>
  <c r="AF2438" i="25" l="1"/>
  <c r="AE2438" i="25"/>
  <c r="AG2438" i="25" s="1"/>
  <c r="AD4453" i="25"/>
  <c r="AF2439" i="25" l="1"/>
  <c r="AE2439" i="25"/>
  <c r="AG2439" i="25" s="1"/>
  <c r="AD4454" i="25"/>
  <c r="AF2440" i="25" l="1"/>
  <c r="AE2440" i="25"/>
  <c r="AG2440" i="25" s="1"/>
  <c r="AD4455" i="25"/>
  <c r="AE2441" i="25" l="1"/>
  <c r="AG2441" i="25" s="1"/>
  <c r="AF2441" i="25"/>
  <c r="AD4456" i="25"/>
  <c r="AE2442" i="25" l="1"/>
  <c r="AG2442" i="25" s="1"/>
  <c r="AF2442" i="25"/>
  <c r="AD4457" i="25"/>
  <c r="AE2443" i="25" l="1"/>
  <c r="AG2443" i="25" s="1"/>
  <c r="AF2443" i="25"/>
  <c r="AD4458" i="25"/>
  <c r="AE2444" i="25" l="1"/>
  <c r="AG2444" i="25" s="1"/>
  <c r="AF2444" i="25"/>
  <c r="AD4459" i="25"/>
  <c r="AE2445" i="25" l="1"/>
  <c r="AG2445" i="25" s="1"/>
  <c r="AF2445" i="25"/>
  <c r="AD4460" i="25"/>
  <c r="AF2446" i="25" l="1"/>
  <c r="AE2446" i="25"/>
  <c r="AG2446" i="25" s="1"/>
  <c r="AD4461" i="25"/>
  <c r="AE2447" i="25" l="1"/>
  <c r="AG2447" i="25" s="1"/>
  <c r="AF2447" i="25"/>
  <c r="AD4462" i="25"/>
  <c r="AF2448" i="25" l="1"/>
  <c r="AE2448" i="25"/>
  <c r="AG2448" i="25" s="1"/>
  <c r="AD4463" i="25"/>
  <c r="AE2449" i="25" l="1"/>
  <c r="AG2449" i="25" s="1"/>
  <c r="AF2449" i="25"/>
  <c r="AD4464" i="25"/>
  <c r="AE2450" i="25" l="1"/>
  <c r="AG2450" i="25" s="1"/>
  <c r="AF2450" i="25"/>
  <c r="AD4465" i="25"/>
  <c r="AF2451" i="25" l="1"/>
  <c r="AE2451" i="25"/>
  <c r="AG2451" i="25" s="1"/>
  <c r="AD4466" i="25"/>
  <c r="AF2452" i="25" l="1"/>
  <c r="AE2452" i="25"/>
  <c r="AG2452" i="25" s="1"/>
  <c r="AD4467" i="25"/>
  <c r="AE2453" i="25" l="1"/>
  <c r="AG2453" i="25" s="1"/>
  <c r="AF2453" i="25"/>
  <c r="AD4468" i="25"/>
  <c r="AE2454" i="25" l="1"/>
  <c r="AG2454" i="25" s="1"/>
  <c r="AF2454" i="25"/>
  <c r="AD4469" i="25"/>
  <c r="AE2455" i="25" l="1"/>
  <c r="AG2455" i="25" s="1"/>
  <c r="AF2455" i="25"/>
  <c r="AD4470" i="25"/>
  <c r="AF2456" i="25" l="1"/>
  <c r="AE2456" i="25"/>
  <c r="AG2456" i="25" s="1"/>
  <c r="AD4471" i="25"/>
  <c r="AF2457" i="25" l="1"/>
  <c r="AE2457" i="25"/>
  <c r="AG2457" i="25" s="1"/>
  <c r="AD4472" i="25"/>
  <c r="AF2458" i="25" l="1"/>
  <c r="AE2458" i="25"/>
  <c r="AG2458" i="25" s="1"/>
  <c r="AD4473" i="25"/>
  <c r="AE2459" i="25" l="1"/>
  <c r="AG2459" i="25" s="1"/>
  <c r="AF2459" i="25"/>
  <c r="AD4474" i="25"/>
  <c r="AE2460" i="25" l="1"/>
  <c r="AG2460" i="25" s="1"/>
  <c r="AF2460" i="25"/>
  <c r="AD4475" i="25"/>
  <c r="AF2461" i="25" l="1"/>
  <c r="AE2461" i="25"/>
  <c r="AG2461" i="25" s="1"/>
  <c r="AD4476" i="25"/>
  <c r="AF2462" i="25" l="1"/>
  <c r="AE2462" i="25"/>
  <c r="AG2462" i="25" s="1"/>
  <c r="AD4477" i="25"/>
  <c r="AF2463" i="25" l="1"/>
  <c r="AE2463" i="25"/>
  <c r="AG2463" i="25" s="1"/>
  <c r="AD4478" i="25"/>
  <c r="AF2464" i="25" l="1"/>
  <c r="AE2464" i="25"/>
  <c r="AG2464" i="25" s="1"/>
  <c r="AD4479" i="25"/>
  <c r="AF2465" i="25" l="1"/>
  <c r="AE2465" i="25"/>
  <c r="AG2465" i="25" s="1"/>
  <c r="AD4480" i="25"/>
  <c r="AF2466" i="25" l="1"/>
  <c r="AE2466" i="25"/>
  <c r="AG2466" i="25" s="1"/>
  <c r="AD4481" i="25"/>
  <c r="AE2467" i="25" l="1"/>
  <c r="AG2467" i="25" s="1"/>
  <c r="AF2467" i="25"/>
  <c r="AD4482" i="25"/>
  <c r="AE2468" i="25" l="1"/>
  <c r="AG2468" i="25" s="1"/>
  <c r="AF2468" i="25"/>
  <c r="AD4483" i="25"/>
  <c r="AE2469" i="25" l="1"/>
  <c r="AG2469" i="25" s="1"/>
  <c r="AF2469" i="25"/>
  <c r="AD4484" i="25"/>
  <c r="AF2470" i="25" l="1"/>
  <c r="AE2470" i="25"/>
  <c r="AG2470" i="25" s="1"/>
  <c r="AD4485" i="25"/>
  <c r="AE2471" i="25" l="1"/>
  <c r="AG2471" i="25" s="1"/>
  <c r="AF2471" i="25"/>
  <c r="AD4486" i="25"/>
  <c r="AF2472" i="25" l="1"/>
  <c r="AE2472" i="25"/>
  <c r="AG2472" i="25" s="1"/>
  <c r="AD4487" i="25"/>
  <c r="AF2473" i="25" l="1"/>
  <c r="AE2473" i="25"/>
  <c r="AG2473" i="25" s="1"/>
  <c r="AD4488" i="25"/>
  <c r="AE2474" i="25" l="1"/>
  <c r="AG2474" i="25" s="1"/>
  <c r="AF2474" i="25"/>
  <c r="AD4489" i="25"/>
  <c r="AF2475" i="25" l="1"/>
  <c r="AE2475" i="25"/>
  <c r="AG2475" i="25" s="1"/>
  <c r="AD4490" i="25"/>
  <c r="AE2476" i="25" l="1"/>
  <c r="AG2476" i="25" s="1"/>
  <c r="AF2476" i="25"/>
  <c r="AD4491" i="25"/>
  <c r="AE2477" i="25" l="1"/>
  <c r="AG2477" i="25" s="1"/>
  <c r="AF2477" i="25"/>
  <c r="AD4492" i="25"/>
  <c r="AE2478" i="25" l="1"/>
  <c r="AG2478" i="25" s="1"/>
  <c r="AF2478" i="25"/>
  <c r="AD4493" i="25"/>
  <c r="AF2479" i="25" l="1"/>
  <c r="AE2479" i="25"/>
  <c r="AG2479" i="25" s="1"/>
  <c r="AD4494" i="25"/>
  <c r="AE2480" i="25" l="1"/>
  <c r="AG2480" i="25" s="1"/>
  <c r="AF2480" i="25"/>
  <c r="AD4495" i="25"/>
  <c r="AF2481" i="25" l="1"/>
  <c r="AE2481" i="25"/>
  <c r="AG2481" i="25" s="1"/>
  <c r="AD4496" i="25"/>
  <c r="AE2482" i="25" l="1"/>
  <c r="AG2482" i="25" s="1"/>
  <c r="AF2482" i="25"/>
  <c r="AD4497" i="25"/>
  <c r="AF2483" i="25" l="1"/>
  <c r="AE2483" i="25"/>
  <c r="AG2483" i="25" s="1"/>
  <c r="AD4498" i="25"/>
  <c r="AF2484" i="25" l="1"/>
  <c r="AE2484" i="25"/>
  <c r="AG2484" i="25" s="1"/>
  <c r="AD4499" i="25"/>
  <c r="AF2485" i="25" l="1"/>
  <c r="AE2485" i="25"/>
  <c r="AG2485" i="25" s="1"/>
  <c r="AD4500" i="25"/>
  <c r="AE2486" i="25" l="1"/>
  <c r="AG2486" i="25" s="1"/>
  <c r="AF2486" i="25"/>
  <c r="AD4501" i="25"/>
  <c r="AE2487" i="25" l="1"/>
  <c r="AG2487" i="25" s="1"/>
  <c r="AF2487" i="25"/>
  <c r="AD4502" i="25"/>
  <c r="AE2488" i="25" l="1"/>
  <c r="AG2488" i="25" s="1"/>
  <c r="AF2488" i="25"/>
  <c r="AD4503" i="25"/>
  <c r="AE2489" i="25" l="1"/>
  <c r="AG2489" i="25" s="1"/>
  <c r="AF2489" i="25"/>
  <c r="AD4504" i="25"/>
  <c r="AF2490" i="25" l="1"/>
  <c r="AE2490" i="25"/>
  <c r="AG2490" i="25" s="1"/>
  <c r="AD4505" i="25"/>
  <c r="AE2491" i="25" l="1"/>
  <c r="AG2491" i="25" s="1"/>
  <c r="AF2491" i="25"/>
  <c r="AD4506" i="25"/>
  <c r="AE2492" i="25" l="1"/>
  <c r="AG2492" i="25" s="1"/>
  <c r="AF2492" i="25"/>
  <c r="AD4507" i="25"/>
  <c r="AF2493" i="25" l="1"/>
  <c r="AE2493" i="25"/>
  <c r="AG2493" i="25" s="1"/>
  <c r="AD4508" i="25"/>
  <c r="AF2494" i="25" l="1"/>
  <c r="AE2494" i="25"/>
  <c r="AG2494" i="25" s="1"/>
  <c r="AD4509" i="25"/>
  <c r="AE2495" i="25" l="1"/>
  <c r="AG2495" i="25" s="1"/>
  <c r="AF2495" i="25"/>
  <c r="AD4510" i="25"/>
  <c r="AF2496" i="25" l="1"/>
  <c r="AE2496" i="25"/>
  <c r="AG2496" i="25" s="1"/>
  <c r="AD4511" i="25"/>
  <c r="AE2497" i="25" l="1"/>
  <c r="AG2497" i="25" s="1"/>
  <c r="AF2497" i="25"/>
  <c r="AD4512" i="25"/>
  <c r="AF2498" i="25" l="1"/>
  <c r="AE2498" i="25"/>
  <c r="AG2498" i="25" s="1"/>
  <c r="AD4513" i="25"/>
  <c r="AF2499" i="25" l="1"/>
  <c r="AE2499" i="25"/>
  <c r="AG2499" i="25" s="1"/>
  <c r="AD4514" i="25"/>
  <c r="AE2500" i="25" l="1"/>
  <c r="AG2500" i="25" s="1"/>
  <c r="AF2500" i="25"/>
  <c r="AD4515" i="25"/>
  <c r="AF2501" i="25" l="1"/>
  <c r="AE2501" i="25"/>
  <c r="AG2501" i="25" s="1"/>
  <c r="AD4516" i="25"/>
  <c r="AF2502" i="25" l="1"/>
  <c r="AE2502" i="25"/>
  <c r="AG2502" i="25" s="1"/>
  <c r="AD4517" i="25"/>
  <c r="AF2503" i="25" l="1"/>
  <c r="AE2503" i="25"/>
  <c r="AG2503" i="25" s="1"/>
  <c r="AD4518" i="25"/>
  <c r="AE2504" i="25" l="1"/>
  <c r="AG2504" i="25" s="1"/>
  <c r="AF2504" i="25"/>
  <c r="AD4519" i="25"/>
  <c r="AF2505" i="25" l="1"/>
  <c r="AE2505" i="25"/>
  <c r="AG2505" i="25" s="1"/>
  <c r="AD4520" i="25"/>
  <c r="AF2506" i="25" l="1"/>
  <c r="AE2506" i="25"/>
  <c r="AG2506" i="25" s="1"/>
  <c r="AD4521" i="25"/>
  <c r="AE2507" i="25" l="1"/>
  <c r="AG2507" i="25" s="1"/>
  <c r="AF2507" i="25"/>
  <c r="AD4522" i="25"/>
  <c r="AE2508" i="25" l="1"/>
  <c r="AG2508" i="25" s="1"/>
  <c r="AF2508" i="25"/>
  <c r="AD4523" i="25"/>
  <c r="AF2509" i="25" l="1"/>
  <c r="AE2509" i="25"/>
  <c r="AG2509" i="25" s="1"/>
  <c r="AD4524" i="25"/>
  <c r="AF2510" i="25" l="1"/>
  <c r="AE2510" i="25"/>
  <c r="AG2510" i="25" s="1"/>
  <c r="AD4525" i="25"/>
  <c r="AF2511" i="25" l="1"/>
  <c r="AE2511" i="25"/>
  <c r="AG2511" i="25" s="1"/>
  <c r="AD4526" i="25"/>
  <c r="AF2512" i="25" l="1"/>
  <c r="AE2512" i="25"/>
  <c r="AG2512" i="25" s="1"/>
  <c r="AD4527" i="25"/>
  <c r="AE2513" i="25" l="1"/>
  <c r="AG2513" i="25" s="1"/>
  <c r="AF2513" i="25"/>
  <c r="AD4528" i="25"/>
  <c r="AE2514" i="25" l="1"/>
  <c r="AG2514" i="25" s="1"/>
  <c r="AF2514" i="25"/>
  <c r="AD4529" i="25"/>
  <c r="AF2515" i="25" l="1"/>
  <c r="AE2515" i="25"/>
  <c r="AG2515" i="25" s="1"/>
  <c r="AD4530" i="25"/>
  <c r="AE2516" i="25" l="1"/>
  <c r="AG2516" i="25" s="1"/>
  <c r="AF2516" i="25"/>
  <c r="AD4531" i="25"/>
  <c r="AE2517" i="25" l="1"/>
  <c r="AG2517" i="25" s="1"/>
  <c r="AF2517" i="25"/>
  <c r="AD4532" i="25"/>
  <c r="AF2518" i="25" l="1"/>
  <c r="AE2518" i="25"/>
  <c r="AG2518" i="25" s="1"/>
  <c r="AD4533" i="25"/>
  <c r="AE2519" i="25" l="1"/>
  <c r="AG2519" i="25" s="1"/>
  <c r="AF2519" i="25"/>
  <c r="AD4534" i="25"/>
  <c r="AF2520" i="25" l="1"/>
  <c r="AE2520" i="25"/>
  <c r="AG2520" i="25" s="1"/>
  <c r="AD4535" i="25"/>
  <c r="AF2521" i="25" l="1"/>
  <c r="AE2521" i="25"/>
  <c r="AG2521" i="25" s="1"/>
  <c r="AD4536" i="25"/>
  <c r="AE2522" i="25" l="1"/>
  <c r="AG2522" i="25" s="1"/>
  <c r="AF2522" i="25"/>
  <c r="AD4537" i="25"/>
  <c r="AE2523" i="25" l="1"/>
  <c r="AG2523" i="25" s="1"/>
  <c r="AF2523" i="25"/>
  <c r="AD4538" i="25"/>
  <c r="AE2524" i="25" l="1"/>
  <c r="AG2524" i="25" s="1"/>
  <c r="AF2524" i="25"/>
  <c r="AD4539" i="25"/>
  <c r="AE2525" i="25" l="1"/>
  <c r="AG2525" i="25" s="1"/>
  <c r="AF2525" i="25"/>
  <c r="AD4540" i="25"/>
  <c r="AF2526" i="25" l="1"/>
  <c r="AE2526" i="25"/>
  <c r="AG2526" i="25" s="1"/>
  <c r="AD4541" i="25"/>
  <c r="AF2527" i="25" l="1"/>
  <c r="AE2527" i="25"/>
  <c r="AG2527" i="25" s="1"/>
  <c r="AD4542" i="25"/>
  <c r="AF2528" i="25" l="1"/>
  <c r="AE2528" i="25"/>
  <c r="AG2528" i="25" s="1"/>
  <c r="AD4543" i="25"/>
  <c r="AE2529" i="25" l="1"/>
  <c r="AG2529" i="25" s="1"/>
  <c r="AF2529" i="25"/>
  <c r="AD4544" i="25"/>
  <c r="AE2530" i="25" l="1"/>
  <c r="AG2530" i="25" s="1"/>
  <c r="AF2530" i="25"/>
  <c r="AD4545" i="25"/>
  <c r="AE2531" i="25" l="1"/>
  <c r="AG2531" i="25" s="1"/>
  <c r="AF2531" i="25"/>
  <c r="AD4546" i="25"/>
  <c r="AF2532" i="25" l="1"/>
  <c r="AE2532" i="25"/>
  <c r="AG2532" i="25" s="1"/>
  <c r="AD4547" i="25"/>
  <c r="AE2533" i="25" l="1"/>
  <c r="AG2533" i="25" s="1"/>
  <c r="AF2533" i="25"/>
  <c r="AD4548" i="25"/>
  <c r="AF2534" i="25" l="1"/>
  <c r="AE2534" i="25"/>
  <c r="AG2534" i="25" s="1"/>
  <c r="AD4549" i="25"/>
  <c r="AE2535" i="25" l="1"/>
  <c r="AG2535" i="25" s="1"/>
  <c r="AF2535" i="25"/>
  <c r="AD4550" i="25"/>
  <c r="AE2536" i="25" l="1"/>
  <c r="AG2536" i="25" s="1"/>
  <c r="AF2536" i="25"/>
  <c r="AD4551" i="25"/>
  <c r="AF2537" i="25" l="1"/>
  <c r="AE2537" i="25"/>
  <c r="AG2537" i="25" s="1"/>
  <c r="AD4552" i="25"/>
  <c r="AE2538" i="25" l="1"/>
  <c r="AG2538" i="25" s="1"/>
  <c r="AF2538" i="25"/>
  <c r="AD4553" i="25"/>
  <c r="AE2539" i="25" l="1"/>
  <c r="AG2539" i="25" s="1"/>
  <c r="AF2539" i="25"/>
  <c r="AD4554" i="25"/>
  <c r="AF2540" i="25" l="1"/>
  <c r="AE2540" i="25"/>
  <c r="AG2540" i="25" s="1"/>
  <c r="AD4555" i="25"/>
  <c r="AE2541" i="25" l="1"/>
  <c r="AG2541" i="25" s="1"/>
  <c r="AF2541" i="25"/>
  <c r="AD4556" i="25"/>
  <c r="AF2542" i="25" l="1"/>
  <c r="AE2542" i="25"/>
  <c r="AG2542" i="25" s="1"/>
  <c r="AD4557" i="25"/>
  <c r="AF2543" i="25" l="1"/>
  <c r="AE2543" i="25"/>
  <c r="AG2543" i="25" s="1"/>
  <c r="AD4558" i="25"/>
  <c r="AE2544" i="25" l="1"/>
  <c r="AG2544" i="25" s="1"/>
  <c r="AF2544" i="25"/>
  <c r="AD4559" i="25"/>
  <c r="AF2545" i="25" l="1"/>
  <c r="AE2545" i="25"/>
  <c r="AG2545" i="25" s="1"/>
  <c r="AD4560" i="25"/>
  <c r="AF2546" i="25" l="1"/>
  <c r="AE2546" i="25"/>
  <c r="AG2546" i="25" s="1"/>
  <c r="AD4561" i="25"/>
  <c r="AE2547" i="25" l="1"/>
  <c r="AG2547" i="25" s="1"/>
  <c r="AF2547" i="25"/>
  <c r="AD4562" i="25"/>
  <c r="AE2548" i="25" l="1"/>
  <c r="AG2548" i="25" s="1"/>
  <c r="AF2548" i="25"/>
  <c r="AD4563" i="25"/>
  <c r="AE2549" i="25" l="1"/>
  <c r="AG2549" i="25" s="1"/>
  <c r="AF2549" i="25"/>
  <c r="AD4564" i="25"/>
  <c r="AE2550" i="25" l="1"/>
  <c r="AG2550" i="25" s="1"/>
  <c r="AF2550" i="25"/>
  <c r="AD4565" i="25"/>
  <c r="AF2551" i="25" l="1"/>
  <c r="AE2551" i="25"/>
  <c r="AG2551" i="25" s="1"/>
  <c r="AD4566" i="25"/>
  <c r="AF2552" i="25" l="1"/>
  <c r="AE2552" i="25"/>
  <c r="AG2552" i="25" s="1"/>
  <c r="AD4567" i="25"/>
  <c r="AE2553" i="25" l="1"/>
  <c r="AG2553" i="25" s="1"/>
  <c r="AF2553" i="25"/>
  <c r="AD4568" i="25"/>
  <c r="AF2554" i="25" l="1"/>
  <c r="AE2554" i="25"/>
  <c r="AG2554" i="25" s="1"/>
  <c r="AD4569" i="25"/>
  <c r="AF2555" i="25" l="1"/>
  <c r="AE2555" i="25"/>
  <c r="AG2555" i="25" s="1"/>
  <c r="AD4570" i="25"/>
  <c r="AE2556" i="25" l="1"/>
  <c r="AG2556" i="25" s="1"/>
  <c r="AF2556" i="25"/>
  <c r="AD4571" i="25"/>
  <c r="AE2557" i="25" l="1"/>
  <c r="AG2557" i="25" s="1"/>
  <c r="AF2557" i="25"/>
  <c r="AD4572" i="25"/>
  <c r="AF2558" i="25" l="1"/>
  <c r="AE2558" i="25"/>
  <c r="AG2558" i="25" s="1"/>
  <c r="AD4573" i="25"/>
  <c r="AF2559" i="25" l="1"/>
  <c r="AE2559" i="25"/>
  <c r="AG2559" i="25" s="1"/>
  <c r="AD4574" i="25"/>
  <c r="AE2560" i="25" l="1"/>
  <c r="AG2560" i="25" s="1"/>
  <c r="AF2560" i="25"/>
  <c r="AD4575" i="25"/>
  <c r="AF2561" i="25" l="1"/>
  <c r="AE2561" i="25"/>
  <c r="AG2561" i="25" s="1"/>
  <c r="AD4576" i="25"/>
  <c r="AE2562" i="25" l="1"/>
  <c r="AG2562" i="25" s="1"/>
  <c r="AF2562" i="25"/>
  <c r="AD4577" i="25"/>
  <c r="AE2563" i="25" l="1"/>
  <c r="AG2563" i="25" s="1"/>
  <c r="AF2563" i="25"/>
  <c r="AD4578" i="25"/>
  <c r="AF2564" i="25" l="1"/>
  <c r="AE2564" i="25"/>
  <c r="AG2564" i="25" s="1"/>
  <c r="AD4579" i="25"/>
  <c r="AE2565" i="25" l="1"/>
  <c r="AG2565" i="25" s="1"/>
  <c r="AF2565" i="25"/>
  <c r="AD4580" i="25"/>
  <c r="AE2566" i="25" l="1"/>
  <c r="AG2566" i="25" s="1"/>
  <c r="AF2566" i="25"/>
  <c r="AD4581" i="25"/>
  <c r="AF2567" i="25" l="1"/>
  <c r="AE2567" i="25"/>
  <c r="AG2567" i="25" s="1"/>
  <c r="AD4582" i="25"/>
  <c r="AE2568" i="25" l="1"/>
  <c r="AG2568" i="25" s="1"/>
  <c r="AF2568" i="25"/>
  <c r="AD4583" i="25"/>
  <c r="AE2569" i="25" l="1"/>
  <c r="AG2569" i="25" s="1"/>
  <c r="AF2569" i="25"/>
  <c r="AD4584" i="25"/>
  <c r="AE2570" i="25" l="1"/>
  <c r="AG2570" i="25" s="1"/>
  <c r="AF2570" i="25"/>
  <c r="AD4585" i="25"/>
  <c r="AF2571" i="25" l="1"/>
  <c r="AE2571" i="25"/>
  <c r="AG2571" i="25" s="1"/>
  <c r="AD4586" i="25"/>
  <c r="AF2572" i="25" l="1"/>
  <c r="AE2572" i="25"/>
  <c r="AG2572" i="25" s="1"/>
  <c r="AD4587" i="25"/>
  <c r="AE2573" i="25" l="1"/>
  <c r="AG2573" i="25" s="1"/>
  <c r="AF2573" i="25"/>
  <c r="AD4588" i="25"/>
  <c r="AF2574" i="25" l="1"/>
  <c r="AE2574" i="25"/>
  <c r="AG2574" i="25" s="1"/>
  <c r="AD4589" i="25"/>
  <c r="AE2575" i="25" l="1"/>
  <c r="AG2575" i="25" s="1"/>
  <c r="AF2575" i="25"/>
  <c r="AD4590" i="25"/>
  <c r="AF2576" i="25" l="1"/>
  <c r="AE2576" i="25"/>
  <c r="AG2576" i="25" s="1"/>
  <c r="AD4591" i="25"/>
  <c r="AF2577" i="25" l="1"/>
  <c r="AE2577" i="25"/>
  <c r="AG2577" i="25" s="1"/>
  <c r="AD4592" i="25"/>
  <c r="AF2578" i="25" l="1"/>
  <c r="AE2578" i="25"/>
  <c r="AG2578" i="25" s="1"/>
  <c r="AD4593" i="25"/>
  <c r="AF2579" i="25" l="1"/>
  <c r="AE2579" i="25"/>
  <c r="AG2579" i="25" s="1"/>
  <c r="AD4594" i="25"/>
  <c r="AF2580" i="25" l="1"/>
  <c r="AE2580" i="25"/>
  <c r="AG2580" i="25" s="1"/>
  <c r="AD4595" i="25"/>
  <c r="AF2581" i="25" l="1"/>
  <c r="AE2581" i="25"/>
  <c r="AG2581" i="25" s="1"/>
  <c r="AD4596" i="25"/>
  <c r="AE2582" i="25" l="1"/>
  <c r="AG2582" i="25" s="1"/>
  <c r="AF2582" i="25"/>
  <c r="AD4597" i="25"/>
  <c r="AF2583" i="25" l="1"/>
  <c r="AE2583" i="25"/>
  <c r="AG2583" i="25" s="1"/>
  <c r="AD4598" i="25"/>
  <c r="AF2584" i="25" l="1"/>
  <c r="AE2584" i="25"/>
  <c r="AG2584" i="25" s="1"/>
  <c r="AD4599" i="25"/>
  <c r="AF2585" i="25" l="1"/>
  <c r="AE2585" i="25"/>
  <c r="AG2585" i="25" s="1"/>
  <c r="AD4600" i="25"/>
  <c r="AE2586" i="25" l="1"/>
  <c r="AG2586" i="25" s="1"/>
  <c r="AF2586" i="25"/>
  <c r="AD4601" i="25"/>
  <c r="AE2587" i="25" l="1"/>
  <c r="AG2587" i="25" s="1"/>
  <c r="AF2587" i="25"/>
  <c r="AD4602" i="25"/>
  <c r="AE2588" i="25" l="1"/>
  <c r="AG2588" i="25" s="1"/>
  <c r="AF2588" i="25"/>
  <c r="AD4603" i="25"/>
  <c r="AF2589" i="25" l="1"/>
  <c r="AE2589" i="25"/>
  <c r="AG2589" i="25" s="1"/>
  <c r="AD4604" i="25"/>
  <c r="AF2590" i="25" l="1"/>
  <c r="AE2590" i="25"/>
  <c r="AG2590" i="25" s="1"/>
  <c r="AD4605" i="25"/>
  <c r="AF2591" i="25" l="1"/>
  <c r="AE2591" i="25"/>
  <c r="AG2591" i="25" s="1"/>
  <c r="AD4606" i="25"/>
  <c r="AF2592" i="25" l="1"/>
  <c r="AE2592" i="25"/>
  <c r="AG2592" i="25" s="1"/>
  <c r="AD4607" i="25"/>
  <c r="AF2593" i="25" l="1"/>
  <c r="AE2593" i="25"/>
  <c r="AG2593" i="25" s="1"/>
  <c r="AD4608" i="25"/>
  <c r="AF2594" i="25" l="1"/>
  <c r="AE2594" i="25"/>
  <c r="AG2594" i="25" s="1"/>
  <c r="AD4609" i="25"/>
  <c r="AE2595" i="25" l="1"/>
  <c r="AG2595" i="25" s="1"/>
  <c r="AF2595" i="25"/>
  <c r="AD4610" i="25"/>
  <c r="AE2596" i="25" l="1"/>
  <c r="AG2596" i="25" s="1"/>
  <c r="AF2596" i="25"/>
  <c r="AD4611" i="25"/>
  <c r="AF2597" i="25" l="1"/>
  <c r="AE2597" i="25"/>
  <c r="AG2597" i="25" s="1"/>
  <c r="AD4612" i="25"/>
  <c r="AE2598" i="25" l="1"/>
  <c r="AG2598" i="25" s="1"/>
  <c r="AF2598" i="25"/>
  <c r="AD4613" i="25"/>
  <c r="AF2599" i="25" l="1"/>
  <c r="AE2599" i="25"/>
  <c r="AG2599" i="25" s="1"/>
  <c r="AD4614" i="25"/>
  <c r="AE2600" i="25" l="1"/>
  <c r="AG2600" i="25" s="1"/>
  <c r="AF2600" i="25"/>
  <c r="AD4615" i="25"/>
  <c r="AF2601" i="25" l="1"/>
  <c r="AE2601" i="25"/>
  <c r="AG2601" i="25" s="1"/>
  <c r="AD4616" i="25"/>
  <c r="AE2602" i="25" l="1"/>
  <c r="AG2602" i="25" s="1"/>
  <c r="AF2602" i="25"/>
  <c r="AD4617" i="25"/>
  <c r="AF2603" i="25" l="1"/>
  <c r="AE2603" i="25"/>
  <c r="AG2603" i="25" s="1"/>
  <c r="AD4618" i="25"/>
  <c r="AE2604" i="25" l="1"/>
  <c r="AG2604" i="25" s="1"/>
  <c r="AF2604" i="25"/>
  <c r="AD4619" i="25"/>
  <c r="AF2605" i="25" l="1"/>
  <c r="AE2605" i="25"/>
  <c r="AG2605" i="25" s="1"/>
  <c r="AD4620" i="25"/>
  <c r="AF2606" i="25" l="1"/>
  <c r="AE2606" i="25"/>
  <c r="AG2606" i="25" s="1"/>
  <c r="AD4621" i="25"/>
  <c r="AE2607" i="25" l="1"/>
  <c r="AG2607" i="25" s="1"/>
  <c r="AF2607" i="25"/>
  <c r="AD4622" i="25"/>
  <c r="AE2608" i="25" l="1"/>
  <c r="AG2608" i="25" s="1"/>
  <c r="AF2608" i="25"/>
  <c r="AD4623" i="25"/>
  <c r="AE2609" i="25" l="1"/>
  <c r="AG2609" i="25" s="1"/>
  <c r="AF2609" i="25"/>
  <c r="AD4624" i="25"/>
  <c r="AF2610" i="25" l="1"/>
  <c r="AE2610" i="25"/>
  <c r="AG2610" i="25" s="1"/>
  <c r="AD4625" i="25"/>
  <c r="AE2611" i="25" l="1"/>
  <c r="AG2611" i="25" s="1"/>
  <c r="AF2611" i="25"/>
  <c r="AD4626" i="25"/>
  <c r="AF2612" i="25" l="1"/>
  <c r="AE2612" i="25"/>
  <c r="AG2612" i="25" s="1"/>
  <c r="AD4627" i="25"/>
  <c r="AE2613" i="25" l="1"/>
  <c r="AG2613" i="25" s="1"/>
  <c r="AF2613" i="25"/>
  <c r="AD4628" i="25"/>
  <c r="AE2614" i="25" l="1"/>
  <c r="AG2614" i="25" s="1"/>
  <c r="AF2614" i="25"/>
  <c r="AD4629" i="25"/>
  <c r="AF2615" i="25" l="1"/>
  <c r="AE2615" i="25"/>
  <c r="AG2615" i="25" s="1"/>
  <c r="AD4630" i="25"/>
  <c r="AE2616" i="25" l="1"/>
  <c r="AG2616" i="25" s="1"/>
  <c r="AF2616" i="25"/>
  <c r="AD4631" i="25"/>
  <c r="AE2617" i="25" l="1"/>
  <c r="AG2617" i="25" s="1"/>
  <c r="AF2617" i="25"/>
  <c r="AD4632" i="25"/>
  <c r="AE2618" i="25" l="1"/>
  <c r="AG2618" i="25" s="1"/>
  <c r="AF2618" i="25"/>
  <c r="AD4633" i="25"/>
  <c r="AF2619" i="25" l="1"/>
  <c r="AE2619" i="25"/>
  <c r="AG2619" i="25" s="1"/>
  <c r="AD4634" i="25"/>
  <c r="AF2620" i="25" l="1"/>
  <c r="AE2620" i="25"/>
  <c r="AG2620" i="25" s="1"/>
  <c r="AD4635" i="25"/>
  <c r="AF2621" i="25" l="1"/>
  <c r="AE2621" i="25"/>
  <c r="AG2621" i="25" s="1"/>
  <c r="AD4636" i="25"/>
  <c r="AE2622" i="25" l="1"/>
  <c r="AG2622" i="25" s="1"/>
  <c r="AF2622" i="25"/>
  <c r="AD4637" i="25"/>
  <c r="AE2623" i="25" l="1"/>
  <c r="AG2623" i="25" s="1"/>
  <c r="AF2623" i="25"/>
  <c r="AD4638" i="25"/>
  <c r="AE2624" i="25" l="1"/>
  <c r="AG2624" i="25" s="1"/>
  <c r="AF2624" i="25"/>
  <c r="AD4639" i="25"/>
  <c r="AE2625" i="25" l="1"/>
  <c r="AG2625" i="25" s="1"/>
  <c r="AF2625" i="25"/>
  <c r="AD4640" i="25"/>
  <c r="AE2626" i="25" l="1"/>
  <c r="AG2626" i="25" s="1"/>
  <c r="AF2626" i="25"/>
  <c r="AD4641" i="25"/>
  <c r="AF2627" i="25" l="1"/>
  <c r="AE2627" i="25"/>
  <c r="AG2627" i="25" s="1"/>
  <c r="AD4642" i="25"/>
  <c r="AF2628" i="25" l="1"/>
  <c r="AE2628" i="25"/>
  <c r="AG2628" i="25" s="1"/>
  <c r="AD4643" i="25"/>
  <c r="AE2629" i="25" l="1"/>
  <c r="AG2629" i="25" s="1"/>
  <c r="AF2629" i="25"/>
  <c r="AD4644" i="25"/>
  <c r="AE2630" i="25" l="1"/>
  <c r="AG2630" i="25" s="1"/>
  <c r="AF2630" i="25"/>
  <c r="AD4645" i="25"/>
  <c r="AE2631" i="25" l="1"/>
  <c r="AG2631" i="25" s="1"/>
  <c r="AF2631" i="25"/>
  <c r="AD4646" i="25"/>
  <c r="AF2632" i="25" l="1"/>
  <c r="AE2632" i="25"/>
  <c r="AG2632" i="25" s="1"/>
  <c r="AD4647" i="25"/>
  <c r="AF2633" i="25" l="1"/>
  <c r="AE2633" i="25"/>
  <c r="AG2633" i="25" s="1"/>
  <c r="AD4648" i="25"/>
  <c r="AF2634" i="25" l="1"/>
  <c r="AE2634" i="25"/>
  <c r="AG2634" i="25" s="1"/>
  <c r="AD4649" i="25"/>
  <c r="AF2635" i="25" l="1"/>
  <c r="AE2635" i="25"/>
  <c r="AG2635" i="25" s="1"/>
  <c r="AD4650" i="25"/>
  <c r="AF2636" i="25" l="1"/>
  <c r="AE2636" i="25"/>
  <c r="AG2636" i="25" s="1"/>
  <c r="AD4651" i="25"/>
  <c r="AE2637" i="25" l="1"/>
  <c r="AG2637" i="25" s="1"/>
  <c r="AF2637" i="25"/>
  <c r="AD4652" i="25"/>
  <c r="AF2638" i="25" l="1"/>
  <c r="AE2638" i="25"/>
  <c r="AG2638" i="25" s="1"/>
  <c r="AD4653" i="25"/>
  <c r="AE2639" i="25" l="1"/>
  <c r="AG2639" i="25" s="1"/>
  <c r="AF2639" i="25"/>
  <c r="AD4654" i="25"/>
  <c r="AF2640" i="25" l="1"/>
  <c r="AE2640" i="25"/>
  <c r="AG2640" i="25" s="1"/>
  <c r="AD4655" i="25"/>
  <c r="AF2641" i="25" l="1"/>
  <c r="AE2641" i="25"/>
  <c r="AG2641" i="25" s="1"/>
  <c r="AD4656" i="25"/>
  <c r="AE2642" i="25" l="1"/>
  <c r="AG2642" i="25" s="1"/>
  <c r="AF2642" i="25"/>
  <c r="AD4657" i="25"/>
  <c r="AE2643" i="25" l="1"/>
  <c r="AG2643" i="25" s="1"/>
  <c r="AF2643" i="25"/>
  <c r="AD4658" i="25"/>
  <c r="AF2644" i="25" l="1"/>
  <c r="AE2644" i="25"/>
  <c r="AG2644" i="25" s="1"/>
  <c r="AD4659" i="25"/>
  <c r="AF2645" i="25" l="1"/>
  <c r="AE2645" i="25"/>
  <c r="AG2645" i="25" s="1"/>
  <c r="AD4660" i="25"/>
  <c r="AE2646" i="25" l="1"/>
  <c r="AG2646" i="25" s="1"/>
  <c r="AF2646" i="25"/>
  <c r="AD4661" i="25"/>
  <c r="AF2647" i="25" l="1"/>
  <c r="AE2647" i="25"/>
  <c r="AG2647" i="25" s="1"/>
  <c r="AD4662" i="25"/>
  <c r="AE2648" i="25" l="1"/>
  <c r="AG2648" i="25" s="1"/>
  <c r="AF2648" i="25"/>
  <c r="AD4663" i="25"/>
  <c r="AE2649" i="25" l="1"/>
  <c r="AG2649" i="25" s="1"/>
  <c r="AF2649" i="25"/>
  <c r="AD4664" i="25"/>
  <c r="AE2650" i="25" l="1"/>
  <c r="AG2650" i="25" s="1"/>
  <c r="AF2650" i="25"/>
  <c r="AD4665" i="25"/>
  <c r="AF2651" i="25" l="1"/>
  <c r="AE2651" i="25"/>
  <c r="AG2651" i="25" s="1"/>
  <c r="AD4666" i="25"/>
  <c r="AE2652" i="25" l="1"/>
  <c r="AG2652" i="25" s="1"/>
  <c r="AF2652" i="25"/>
  <c r="AD4667" i="25"/>
  <c r="AF2653" i="25" l="1"/>
  <c r="AE2653" i="25"/>
  <c r="AG2653" i="25" s="1"/>
  <c r="AD4668" i="25"/>
  <c r="AF2654" i="25" l="1"/>
  <c r="AE2654" i="25"/>
  <c r="AG2654" i="25" s="1"/>
  <c r="AD4669" i="25"/>
  <c r="AE2655" i="25" l="1"/>
  <c r="AG2655" i="25" s="1"/>
  <c r="AF2655" i="25"/>
  <c r="AD4670" i="25"/>
  <c r="AE2656" i="25" l="1"/>
  <c r="AG2656" i="25" s="1"/>
  <c r="AF2656" i="25"/>
  <c r="AD4671" i="25"/>
  <c r="AF2657" i="25" l="1"/>
  <c r="AE2657" i="25"/>
  <c r="AG2657" i="25" s="1"/>
  <c r="AD4672" i="25"/>
  <c r="AE2658" i="25" l="1"/>
  <c r="AG2658" i="25" s="1"/>
  <c r="AF2658" i="25"/>
  <c r="AD4673" i="25"/>
  <c r="AE2659" i="25" l="1"/>
  <c r="AG2659" i="25" s="1"/>
  <c r="AF2659" i="25"/>
  <c r="AD4674" i="25"/>
  <c r="AE2660" i="25" l="1"/>
  <c r="AG2660" i="25" s="1"/>
  <c r="AF2660" i="25"/>
  <c r="AD4675" i="25"/>
  <c r="AE2661" i="25" l="1"/>
  <c r="AG2661" i="25" s="1"/>
  <c r="AF2661" i="25"/>
  <c r="AD4676" i="25"/>
  <c r="AE2662" i="25" l="1"/>
  <c r="AG2662" i="25" s="1"/>
  <c r="AF2662" i="25"/>
  <c r="AD4677" i="25"/>
  <c r="AE2663" i="25" l="1"/>
  <c r="AG2663" i="25" s="1"/>
  <c r="AF2663" i="25"/>
  <c r="AD4678" i="25"/>
  <c r="AF2664" i="25" l="1"/>
  <c r="AE2664" i="25"/>
  <c r="AG2664" i="25" s="1"/>
  <c r="AD4679" i="25"/>
  <c r="AE2665" i="25" l="1"/>
  <c r="AG2665" i="25" s="1"/>
  <c r="AF2665" i="25"/>
  <c r="AD4680" i="25"/>
  <c r="AE2666" i="25" l="1"/>
  <c r="AG2666" i="25" s="1"/>
  <c r="AF2666" i="25"/>
  <c r="AD4681" i="25"/>
  <c r="AE2667" i="25" l="1"/>
  <c r="AG2667" i="25" s="1"/>
  <c r="AF2667" i="25"/>
  <c r="AD4682" i="25"/>
  <c r="AF2668" i="25" l="1"/>
  <c r="AE2668" i="25"/>
  <c r="AG2668" i="25" s="1"/>
  <c r="AD4683" i="25"/>
  <c r="AF2669" i="25" l="1"/>
  <c r="AE2669" i="25"/>
  <c r="AG2669" i="25" s="1"/>
  <c r="AD4684" i="25"/>
  <c r="AE2670" i="25" l="1"/>
  <c r="AG2670" i="25" s="1"/>
  <c r="AF2670" i="25"/>
  <c r="AD4685" i="25"/>
  <c r="AE2671" i="25" l="1"/>
  <c r="AG2671" i="25" s="1"/>
  <c r="AF2671" i="25"/>
  <c r="AD4686" i="25"/>
  <c r="AF2672" i="25" l="1"/>
  <c r="AE2672" i="25"/>
  <c r="AG2672" i="25" s="1"/>
  <c r="AD4687" i="25"/>
  <c r="AF2673" i="25" l="1"/>
  <c r="AE2673" i="25"/>
  <c r="AG2673" i="25" s="1"/>
  <c r="AD4688" i="25"/>
  <c r="AE2674" i="25" l="1"/>
  <c r="AG2674" i="25" s="1"/>
  <c r="AF2674" i="25"/>
  <c r="AD4689" i="25"/>
  <c r="AE2675" i="25" l="1"/>
  <c r="AG2675" i="25" s="1"/>
  <c r="AF2675" i="25"/>
  <c r="AD4690" i="25"/>
  <c r="AF2676" i="25" l="1"/>
  <c r="AE2676" i="25"/>
  <c r="AG2676" i="25" s="1"/>
  <c r="AD4691" i="25"/>
  <c r="AE2677" i="25" l="1"/>
  <c r="AG2677" i="25" s="1"/>
  <c r="AF2677" i="25"/>
  <c r="AD4692" i="25"/>
  <c r="AE2678" i="25" l="1"/>
  <c r="AG2678" i="25" s="1"/>
  <c r="AF2678" i="25"/>
  <c r="AD4693" i="25"/>
  <c r="AE2679" i="25" l="1"/>
  <c r="AG2679" i="25" s="1"/>
  <c r="AF2679" i="25"/>
  <c r="AD4694" i="25"/>
  <c r="AE2680" i="25" l="1"/>
  <c r="AG2680" i="25" s="1"/>
  <c r="AF2680" i="25"/>
  <c r="AD4695" i="25"/>
  <c r="AF2681" i="25" l="1"/>
  <c r="AE2681" i="25"/>
  <c r="AG2681" i="25" s="1"/>
  <c r="AD4696" i="25"/>
  <c r="AE2682" i="25" l="1"/>
  <c r="AG2682" i="25" s="1"/>
  <c r="AF2682" i="25"/>
  <c r="AD4697" i="25"/>
  <c r="AE2683" i="25" l="1"/>
  <c r="AG2683" i="25" s="1"/>
  <c r="AF2683" i="25"/>
  <c r="AD4698" i="25"/>
  <c r="AF2684" i="25" l="1"/>
  <c r="AE2684" i="25"/>
  <c r="AG2684" i="25" s="1"/>
  <c r="AD4699" i="25"/>
  <c r="AE2685" i="25" l="1"/>
  <c r="AG2685" i="25" s="1"/>
  <c r="AF2685" i="25"/>
  <c r="AD4700" i="25"/>
  <c r="AE2686" i="25" l="1"/>
  <c r="AG2686" i="25" s="1"/>
  <c r="AF2686" i="25"/>
  <c r="AD4701" i="25"/>
  <c r="AE2687" i="25" l="1"/>
  <c r="AG2687" i="25" s="1"/>
  <c r="AF2687" i="25"/>
  <c r="AD4702" i="25"/>
  <c r="AE2688" i="25" l="1"/>
  <c r="AG2688" i="25" s="1"/>
  <c r="AF2688" i="25"/>
  <c r="AD4703" i="25"/>
  <c r="AF2689" i="25" l="1"/>
  <c r="AE2689" i="25"/>
  <c r="AG2689" i="25" s="1"/>
  <c r="AD4704" i="25"/>
  <c r="AF2690" i="25" l="1"/>
  <c r="AE2690" i="25"/>
  <c r="AG2690" i="25" s="1"/>
  <c r="AD4705" i="25"/>
  <c r="AE2691" i="25" l="1"/>
  <c r="AG2691" i="25" s="1"/>
  <c r="AF2691" i="25"/>
  <c r="AD4706" i="25"/>
  <c r="AE2692" i="25" l="1"/>
  <c r="AG2692" i="25" s="1"/>
  <c r="AF2692" i="25"/>
  <c r="AD4707" i="25"/>
  <c r="AE2693" i="25" l="1"/>
  <c r="AG2693" i="25" s="1"/>
  <c r="AF2693" i="25"/>
  <c r="AD4708" i="25"/>
  <c r="AE2694" i="25" l="1"/>
  <c r="AG2694" i="25" s="1"/>
  <c r="AF2694" i="25"/>
  <c r="AD4709" i="25"/>
  <c r="AE2695" i="25" l="1"/>
  <c r="AG2695" i="25" s="1"/>
  <c r="AF2695" i="25"/>
  <c r="AD4710" i="25"/>
  <c r="AE2696" i="25" l="1"/>
  <c r="AG2696" i="25" s="1"/>
  <c r="AF2696" i="25"/>
  <c r="AD4711" i="25"/>
  <c r="AE2697" i="25" l="1"/>
  <c r="AG2697" i="25" s="1"/>
  <c r="AF2697" i="25"/>
  <c r="AD4712" i="25"/>
  <c r="AE2698" i="25" l="1"/>
  <c r="AG2698" i="25" s="1"/>
  <c r="AF2698" i="25"/>
  <c r="AD4713" i="25"/>
  <c r="AE2699" i="25" l="1"/>
  <c r="AG2699" i="25" s="1"/>
  <c r="AF2699" i="25"/>
  <c r="AD4714" i="25"/>
  <c r="AE2700" i="25" l="1"/>
  <c r="AG2700" i="25" s="1"/>
  <c r="AF2700" i="25"/>
  <c r="AD4715" i="25"/>
  <c r="AE2701" i="25" l="1"/>
  <c r="AG2701" i="25" s="1"/>
  <c r="AF2701" i="25"/>
  <c r="AD4716" i="25"/>
  <c r="AF2702" i="25" l="1"/>
  <c r="AE2702" i="25"/>
  <c r="AG2702" i="25" s="1"/>
  <c r="AD4717" i="25"/>
  <c r="AF2703" i="25" l="1"/>
  <c r="AE2703" i="25"/>
  <c r="AG2703" i="25" s="1"/>
  <c r="AD4718" i="25"/>
  <c r="AE2704" i="25" l="1"/>
  <c r="AG2704" i="25" s="1"/>
  <c r="AF2704" i="25"/>
  <c r="AD4719" i="25"/>
  <c r="AF2705" i="25" l="1"/>
  <c r="AE2705" i="25"/>
  <c r="AG2705" i="25" s="1"/>
  <c r="AD4720" i="25"/>
  <c r="AF2706" i="25" l="1"/>
  <c r="AE2706" i="25"/>
  <c r="AG2706" i="25" s="1"/>
  <c r="AD4721" i="25"/>
  <c r="AF2707" i="25" l="1"/>
  <c r="AE2707" i="25"/>
  <c r="AG2707" i="25" s="1"/>
  <c r="AD4722" i="25"/>
  <c r="AF2708" i="25" l="1"/>
  <c r="AE2708" i="25"/>
  <c r="AG2708" i="25" s="1"/>
  <c r="AD4723" i="25"/>
  <c r="AE2709" i="25" l="1"/>
  <c r="AG2709" i="25" s="1"/>
  <c r="AF2709" i="25"/>
  <c r="AD4724" i="25"/>
  <c r="AF2710" i="25" l="1"/>
  <c r="AE2710" i="25"/>
  <c r="AG2710" i="25" s="1"/>
  <c r="AD4725" i="25"/>
  <c r="AE2711" i="25" l="1"/>
  <c r="AG2711" i="25" s="1"/>
  <c r="AF2711" i="25"/>
  <c r="AD4726" i="25"/>
  <c r="AE2712" i="25" l="1"/>
  <c r="AG2712" i="25" s="1"/>
  <c r="AF2712" i="25"/>
  <c r="AD4727" i="25"/>
  <c r="AE2713" i="25" l="1"/>
  <c r="AG2713" i="25" s="1"/>
  <c r="AF2713" i="25"/>
  <c r="AD4728" i="25"/>
  <c r="AE2714" i="25" l="1"/>
  <c r="AG2714" i="25" s="1"/>
  <c r="AF2714" i="25"/>
  <c r="AD4729" i="25"/>
  <c r="AF2715" i="25" l="1"/>
  <c r="AE2715" i="25"/>
  <c r="AG2715" i="25" s="1"/>
  <c r="AD4730" i="25"/>
  <c r="AE2716" i="25" l="1"/>
  <c r="AG2716" i="25" s="1"/>
  <c r="AF2716" i="25"/>
  <c r="AD4731" i="25"/>
  <c r="AE2717" i="25" l="1"/>
  <c r="AG2717" i="25" s="1"/>
  <c r="AF2717" i="25"/>
  <c r="AD4732" i="25"/>
  <c r="AF2718" i="25" l="1"/>
  <c r="AE2718" i="25"/>
  <c r="AG2718" i="25" s="1"/>
  <c r="AD4733" i="25"/>
  <c r="AE2719" i="25" l="1"/>
  <c r="AG2719" i="25" s="1"/>
  <c r="AF2719" i="25"/>
  <c r="AD4734" i="25"/>
  <c r="AF2720" i="25" l="1"/>
  <c r="AE2720" i="25"/>
  <c r="AG2720" i="25" s="1"/>
  <c r="AD4735" i="25"/>
  <c r="AF2721" i="25" l="1"/>
  <c r="AE2721" i="25"/>
  <c r="AG2721" i="25" s="1"/>
  <c r="AD4736" i="25"/>
  <c r="AE2722" i="25" l="1"/>
  <c r="AG2722" i="25" s="1"/>
  <c r="AF2722" i="25"/>
  <c r="AD4737" i="25"/>
  <c r="AE2723" i="25" l="1"/>
  <c r="AG2723" i="25" s="1"/>
  <c r="AF2723" i="25"/>
  <c r="AD4738" i="25"/>
  <c r="AF2724" i="25" l="1"/>
  <c r="AE2724" i="25"/>
  <c r="AG2724" i="25" s="1"/>
  <c r="AD4739" i="25"/>
  <c r="AF2725" i="25" l="1"/>
  <c r="AE2725" i="25"/>
  <c r="AG2725" i="25" s="1"/>
  <c r="AD4740" i="25"/>
  <c r="AE2726" i="25" l="1"/>
  <c r="AG2726" i="25" s="1"/>
  <c r="AF2726" i="25"/>
  <c r="AD4741" i="25"/>
  <c r="AF2727" i="25" l="1"/>
  <c r="AE2727" i="25"/>
  <c r="AG2727" i="25" s="1"/>
  <c r="AD4742" i="25"/>
  <c r="AF2728" i="25" l="1"/>
  <c r="AE2728" i="25"/>
  <c r="AG2728" i="25" s="1"/>
  <c r="AD4743" i="25"/>
  <c r="AF2729" i="25" l="1"/>
  <c r="AE2729" i="25"/>
  <c r="AG2729" i="25" s="1"/>
  <c r="AD4744" i="25"/>
  <c r="AF2730" i="25" l="1"/>
  <c r="AE2730" i="25"/>
  <c r="AG2730" i="25" s="1"/>
  <c r="AD4745" i="25"/>
  <c r="AF2731" i="25" l="1"/>
  <c r="AE2731" i="25"/>
  <c r="AG2731" i="25" s="1"/>
  <c r="AD4746" i="25"/>
  <c r="AF2732" i="25" l="1"/>
  <c r="AE2732" i="25"/>
  <c r="AG2732" i="25" s="1"/>
  <c r="AD4747" i="25"/>
  <c r="AE2733" i="25" l="1"/>
  <c r="AG2733" i="25" s="1"/>
  <c r="AF2733" i="25"/>
  <c r="AD4748" i="25"/>
  <c r="AE2734" i="25" l="1"/>
  <c r="AG2734" i="25" s="1"/>
  <c r="AF2734" i="25"/>
  <c r="AD4749" i="25"/>
  <c r="AE2735" i="25" l="1"/>
  <c r="AG2735" i="25" s="1"/>
  <c r="AF2735" i="25"/>
  <c r="AD4750" i="25"/>
  <c r="AE2736" i="25" l="1"/>
  <c r="AG2736" i="25" s="1"/>
  <c r="AF2736" i="25"/>
  <c r="AD4751" i="25"/>
  <c r="AF2737" i="25" l="1"/>
  <c r="AE2737" i="25"/>
  <c r="AG2737" i="25" s="1"/>
  <c r="AD4752" i="25"/>
  <c r="AF2738" i="25" l="1"/>
  <c r="AE2738" i="25"/>
  <c r="AG2738" i="25" s="1"/>
  <c r="AD4753" i="25"/>
  <c r="AE2739" i="25" l="1"/>
  <c r="AG2739" i="25" s="1"/>
  <c r="AF2739" i="25"/>
  <c r="AD4754" i="25"/>
  <c r="AE2740" i="25" l="1"/>
  <c r="AG2740" i="25" s="1"/>
  <c r="AF2740" i="25"/>
  <c r="AD4755" i="25"/>
  <c r="AE2741" i="25" l="1"/>
  <c r="AG2741" i="25" s="1"/>
  <c r="AF2741" i="25"/>
  <c r="AD4756" i="25"/>
  <c r="AF2742" i="25" l="1"/>
  <c r="AE2742" i="25"/>
  <c r="AG2742" i="25" s="1"/>
  <c r="AD4757" i="25"/>
  <c r="AF2743" i="25" l="1"/>
  <c r="AE2743" i="25"/>
  <c r="AG2743" i="25" s="1"/>
  <c r="AD4758" i="25"/>
  <c r="AE2744" i="25" l="1"/>
  <c r="AG2744" i="25" s="1"/>
  <c r="AF2744" i="25"/>
  <c r="AD4759" i="25"/>
  <c r="AE2745" i="25" l="1"/>
  <c r="AG2745" i="25" s="1"/>
  <c r="AF2745" i="25"/>
  <c r="AD4760" i="25"/>
  <c r="AE2746" i="25" l="1"/>
  <c r="AG2746" i="25" s="1"/>
  <c r="AF2746" i="25"/>
  <c r="AD4761" i="25"/>
  <c r="AE2747" i="25" l="1"/>
  <c r="AG2747" i="25" s="1"/>
  <c r="AF2747" i="25"/>
  <c r="AD4762" i="25"/>
  <c r="AE2748" i="25" l="1"/>
  <c r="AG2748" i="25" s="1"/>
  <c r="AF2748" i="25"/>
  <c r="AD4763" i="25"/>
  <c r="AE2749" i="25" l="1"/>
  <c r="AG2749" i="25" s="1"/>
  <c r="AF2749" i="25"/>
  <c r="AD4764" i="25"/>
  <c r="AF2750" i="25" l="1"/>
  <c r="AE2750" i="25"/>
  <c r="AG2750" i="25" s="1"/>
  <c r="AD4765" i="25"/>
  <c r="AE2751" i="25" l="1"/>
  <c r="AG2751" i="25" s="1"/>
  <c r="AF2751" i="25"/>
  <c r="AD4766" i="25"/>
  <c r="AE2752" i="25" l="1"/>
  <c r="AG2752" i="25" s="1"/>
  <c r="AF2752" i="25"/>
  <c r="AD4767" i="25"/>
  <c r="AE2753" i="25" l="1"/>
  <c r="AG2753" i="25" s="1"/>
  <c r="AF2753" i="25"/>
  <c r="AD4768" i="25"/>
  <c r="AF2754" i="25" l="1"/>
  <c r="AE2754" i="25"/>
  <c r="AG2754" i="25" s="1"/>
  <c r="AD4769" i="25"/>
  <c r="AF2755" i="25" l="1"/>
  <c r="AE2755" i="25"/>
  <c r="AG2755" i="25" s="1"/>
  <c r="AD4770" i="25"/>
  <c r="AE2756" i="25" l="1"/>
  <c r="AG2756" i="25" s="1"/>
  <c r="AF2756" i="25"/>
  <c r="AD4771" i="25"/>
  <c r="AF2757" i="25" l="1"/>
  <c r="AE2757" i="25"/>
  <c r="AG2757" i="25" s="1"/>
  <c r="AD4772" i="25"/>
  <c r="AE2758" i="25" l="1"/>
  <c r="AG2758" i="25" s="1"/>
  <c r="AF2758" i="25"/>
  <c r="AD4773" i="25"/>
  <c r="AE2759" i="25" l="1"/>
  <c r="AG2759" i="25" s="1"/>
  <c r="AF2759" i="25"/>
  <c r="AD4774" i="25"/>
  <c r="AE2760" i="25" l="1"/>
  <c r="AG2760" i="25" s="1"/>
  <c r="AF2760" i="25"/>
  <c r="AD4775" i="25"/>
  <c r="AF2761" i="25" l="1"/>
  <c r="AE2761" i="25"/>
  <c r="AG2761" i="25" s="1"/>
  <c r="AD4776" i="25"/>
  <c r="AE2762" i="25" l="1"/>
  <c r="AG2762" i="25" s="1"/>
  <c r="AF2762" i="25"/>
  <c r="AD4777" i="25"/>
  <c r="AE2763" i="25" l="1"/>
  <c r="AG2763" i="25" s="1"/>
  <c r="AF2763" i="25"/>
  <c r="AD4778" i="25"/>
  <c r="AE2764" i="25" l="1"/>
  <c r="AG2764" i="25" s="1"/>
  <c r="AF2764" i="25"/>
  <c r="AD4779" i="25"/>
  <c r="AE2765" i="25" l="1"/>
  <c r="AG2765" i="25" s="1"/>
  <c r="AF2765" i="25"/>
  <c r="AD4780" i="25"/>
  <c r="AE2766" i="25" l="1"/>
  <c r="AG2766" i="25" s="1"/>
  <c r="AF2766" i="25"/>
  <c r="AD4781" i="25"/>
  <c r="AE2767" i="25" l="1"/>
  <c r="AG2767" i="25" s="1"/>
  <c r="AF2767" i="25"/>
  <c r="AD4782" i="25"/>
  <c r="AE2768" i="25" l="1"/>
  <c r="AG2768" i="25" s="1"/>
  <c r="AF2768" i="25"/>
  <c r="AD4783" i="25"/>
  <c r="AF2769" i="25" l="1"/>
  <c r="AE2769" i="25"/>
  <c r="AG2769" i="25" s="1"/>
  <c r="AD4784" i="25"/>
  <c r="AF2770" i="25" l="1"/>
  <c r="AE2770" i="25"/>
  <c r="AG2770" i="25" s="1"/>
  <c r="AD4785" i="25"/>
  <c r="AE2771" i="25" l="1"/>
  <c r="AG2771" i="25" s="1"/>
  <c r="AF2771" i="25"/>
  <c r="AD4786" i="25"/>
  <c r="AF2772" i="25" l="1"/>
  <c r="AE2772" i="25"/>
  <c r="AG2772" i="25" s="1"/>
  <c r="AD4787" i="25"/>
  <c r="AE2773" i="25" l="1"/>
  <c r="AG2773" i="25" s="1"/>
  <c r="AF2773" i="25"/>
  <c r="AD4788" i="25"/>
  <c r="AE2774" i="25" l="1"/>
  <c r="AG2774" i="25" s="1"/>
  <c r="AF2774" i="25"/>
  <c r="AD4789" i="25"/>
  <c r="AE2775" i="25" l="1"/>
  <c r="AG2775" i="25" s="1"/>
  <c r="AF2775" i="25"/>
  <c r="AD4790" i="25"/>
  <c r="AE2776" i="25" l="1"/>
  <c r="AG2776" i="25" s="1"/>
  <c r="AF2776" i="25"/>
  <c r="AD4791" i="25"/>
  <c r="AE2777" i="25" l="1"/>
  <c r="AG2777" i="25" s="1"/>
  <c r="AF2777" i="25"/>
  <c r="AD4792" i="25"/>
  <c r="AF2778" i="25" l="1"/>
  <c r="AE2778" i="25"/>
  <c r="AG2778" i="25" s="1"/>
  <c r="AD4793" i="25"/>
  <c r="AE2779" i="25" l="1"/>
  <c r="AG2779" i="25" s="1"/>
  <c r="AF2779" i="25"/>
  <c r="AD4794" i="25"/>
  <c r="AE2780" i="25" l="1"/>
  <c r="AG2780" i="25" s="1"/>
  <c r="AF2780" i="25"/>
  <c r="AD4795" i="25"/>
  <c r="AE2781" i="25" l="1"/>
  <c r="AG2781" i="25" s="1"/>
  <c r="AF2781" i="25"/>
  <c r="AD4796" i="25"/>
  <c r="AE2782" i="25" l="1"/>
  <c r="AG2782" i="25" s="1"/>
  <c r="AF2782" i="25"/>
  <c r="AD4797" i="25"/>
  <c r="AE2783" i="25" l="1"/>
  <c r="AG2783" i="25" s="1"/>
  <c r="AF2783" i="25"/>
  <c r="AD4798" i="25"/>
  <c r="AE2784" i="25" l="1"/>
  <c r="AG2784" i="25" s="1"/>
  <c r="AF2784" i="25"/>
  <c r="AD4799" i="25"/>
  <c r="AF2785" i="25" l="1"/>
  <c r="AE2785" i="25"/>
  <c r="AG2785" i="25" s="1"/>
  <c r="AD4800" i="25"/>
  <c r="AE2786" i="25" l="1"/>
  <c r="AG2786" i="25" s="1"/>
  <c r="AF2786" i="25"/>
  <c r="AD4801" i="25"/>
  <c r="AE2787" i="25" l="1"/>
  <c r="AG2787" i="25" s="1"/>
  <c r="AF2787" i="25"/>
  <c r="AD4802" i="25"/>
  <c r="AE2788" i="25" l="1"/>
  <c r="AG2788" i="25" s="1"/>
  <c r="AF2788" i="25"/>
  <c r="AD4803" i="25"/>
  <c r="AF2789" i="25" l="1"/>
  <c r="AE2789" i="25"/>
  <c r="AG2789" i="25" s="1"/>
  <c r="AD4804" i="25"/>
  <c r="AE2790" i="25" l="1"/>
  <c r="AG2790" i="25" s="1"/>
  <c r="AF2790" i="25"/>
  <c r="AD4805" i="25"/>
  <c r="AF2791" i="25" l="1"/>
  <c r="AE2791" i="25"/>
  <c r="AG2791" i="25" s="1"/>
  <c r="AD4806" i="25"/>
  <c r="AE2792" i="25" l="1"/>
  <c r="AG2792" i="25" s="1"/>
  <c r="AF2792" i="25"/>
  <c r="AD4807" i="25"/>
  <c r="AE2793" i="25" l="1"/>
  <c r="AG2793" i="25" s="1"/>
  <c r="AF2793" i="25"/>
  <c r="AD4808" i="25"/>
  <c r="AE2794" i="25" l="1"/>
  <c r="AG2794" i="25" s="1"/>
  <c r="AF2794" i="25"/>
  <c r="AD4809" i="25"/>
  <c r="AE2795" i="25" l="1"/>
  <c r="AG2795" i="25" s="1"/>
  <c r="AF2795" i="25"/>
  <c r="AD4810" i="25"/>
  <c r="AE2796" i="25" l="1"/>
  <c r="AG2796" i="25" s="1"/>
  <c r="AF2796" i="25"/>
  <c r="AD4811" i="25"/>
  <c r="AF2797" i="25" l="1"/>
  <c r="AE2797" i="25"/>
  <c r="AG2797" i="25" s="1"/>
  <c r="AD4812" i="25"/>
  <c r="AE2798" i="25" l="1"/>
  <c r="AG2798" i="25" s="1"/>
  <c r="AF2798" i="25"/>
  <c r="AD4813" i="25"/>
  <c r="AE2799" i="25" l="1"/>
  <c r="AG2799" i="25" s="1"/>
  <c r="AF2799" i="25"/>
  <c r="AD4814" i="25"/>
  <c r="AF2800" i="25" l="1"/>
  <c r="AE2800" i="25"/>
  <c r="AG2800" i="25" s="1"/>
  <c r="AD4815" i="25"/>
  <c r="AF2801" i="25" l="1"/>
  <c r="AE2801" i="25"/>
  <c r="AG2801" i="25" s="1"/>
  <c r="AD4816" i="25"/>
  <c r="AE2802" i="25" l="1"/>
  <c r="AG2802" i="25" s="1"/>
  <c r="AF2802" i="25"/>
  <c r="AD4817" i="25"/>
  <c r="AF2803" i="25" l="1"/>
  <c r="AE2803" i="25"/>
  <c r="AG2803" i="25" s="1"/>
  <c r="AD4818" i="25"/>
  <c r="AE2804" i="25" l="1"/>
  <c r="AG2804" i="25" s="1"/>
  <c r="AF2804" i="25"/>
  <c r="AD4819" i="25"/>
  <c r="AE2805" i="25" l="1"/>
  <c r="AG2805" i="25" s="1"/>
  <c r="AF2805" i="25"/>
  <c r="AD4820" i="25"/>
  <c r="AE2806" i="25" l="1"/>
  <c r="AG2806" i="25" s="1"/>
  <c r="AF2806" i="25"/>
  <c r="AD4821" i="25"/>
  <c r="AE2807" i="25" l="1"/>
  <c r="AG2807" i="25" s="1"/>
  <c r="AF2807" i="25"/>
  <c r="AD4822" i="25"/>
  <c r="AE2808" i="25" l="1"/>
  <c r="AG2808" i="25" s="1"/>
  <c r="AF2808" i="25"/>
  <c r="AD4823" i="25"/>
  <c r="AE2809" i="25" l="1"/>
  <c r="AG2809" i="25" s="1"/>
  <c r="AF2809" i="25"/>
  <c r="AD4824" i="25"/>
  <c r="AF2810" i="25" l="1"/>
  <c r="AE2810" i="25"/>
  <c r="AG2810" i="25" s="1"/>
  <c r="AD4825" i="25"/>
  <c r="AE2811" i="25" l="1"/>
  <c r="AG2811" i="25" s="1"/>
  <c r="AF2811" i="25"/>
  <c r="AD4826" i="25"/>
  <c r="AF2812" i="25" l="1"/>
  <c r="AE2812" i="25"/>
  <c r="AG2812" i="25" s="1"/>
  <c r="AD4827" i="25"/>
  <c r="AE2813" i="25" l="1"/>
  <c r="AG2813" i="25" s="1"/>
  <c r="AF2813" i="25"/>
  <c r="AD4828" i="25"/>
  <c r="AE2814" i="25" l="1"/>
  <c r="AG2814" i="25" s="1"/>
  <c r="AF2814" i="25"/>
  <c r="AD4829" i="25"/>
  <c r="AE2815" i="25" l="1"/>
  <c r="AG2815" i="25" s="1"/>
  <c r="AF2815" i="25"/>
  <c r="AD4830" i="25"/>
  <c r="AF2816" i="25" l="1"/>
  <c r="AE2816" i="25"/>
  <c r="AG2816" i="25" s="1"/>
  <c r="AD4831" i="25"/>
  <c r="AF2817" i="25" l="1"/>
  <c r="AE2817" i="25"/>
  <c r="AG2817" i="25" s="1"/>
  <c r="AD4832" i="25"/>
  <c r="AE2818" i="25" l="1"/>
  <c r="AG2818" i="25" s="1"/>
  <c r="AF2818" i="25"/>
  <c r="AD4833" i="25"/>
  <c r="AF2819" i="25" l="1"/>
  <c r="AE2819" i="25"/>
  <c r="AG2819" i="25" s="1"/>
  <c r="AD4834" i="25"/>
  <c r="AF2820" i="25" l="1"/>
  <c r="AE2820" i="25"/>
  <c r="AG2820" i="25" s="1"/>
  <c r="AD4835" i="25"/>
  <c r="AF2821" i="25" l="1"/>
  <c r="AE2821" i="25"/>
  <c r="AG2821" i="25" s="1"/>
  <c r="AD4836" i="25"/>
  <c r="AE2822" i="25" l="1"/>
  <c r="AG2822" i="25" s="1"/>
  <c r="AF2822" i="25"/>
  <c r="AD4837" i="25"/>
  <c r="AF2823" i="25" l="1"/>
  <c r="AE2823" i="25"/>
  <c r="AG2823" i="25" s="1"/>
  <c r="AD4838" i="25"/>
  <c r="AE2824" i="25" l="1"/>
  <c r="AG2824" i="25" s="1"/>
  <c r="AF2824" i="25"/>
  <c r="AD4839" i="25"/>
  <c r="AF2825" i="25" l="1"/>
  <c r="AE2825" i="25"/>
  <c r="AG2825" i="25" s="1"/>
  <c r="AD4840" i="25"/>
  <c r="AF2826" i="25" l="1"/>
  <c r="AE2826" i="25"/>
  <c r="AG2826" i="25" s="1"/>
  <c r="AD4841" i="25"/>
  <c r="AE2827" i="25" l="1"/>
  <c r="AG2827" i="25" s="1"/>
  <c r="AF2827" i="25"/>
  <c r="AD4842" i="25"/>
  <c r="AE2828" i="25" l="1"/>
  <c r="AG2828" i="25" s="1"/>
  <c r="AF2828" i="25"/>
  <c r="AD4843" i="25"/>
  <c r="AE2829" i="25" l="1"/>
  <c r="AG2829" i="25" s="1"/>
  <c r="AF2829" i="25"/>
  <c r="AD4844" i="25"/>
  <c r="AF2830" i="25" l="1"/>
  <c r="AE2830" i="25"/>
  <c r="AG2830" i="25" s="1"/>
  <c r="AD4845" i="25"/>
  <c r="AE2831" i="25" l="1"/>
  <c r="AG2831" i="25" s="1"/>
  <c r="AF2831" i="25"/>
  <c r="AD4846" i="25"/>
  <c r="AF2832" i="25" l="1"/>
  <c r="AE2832" i="25"/>
  <c r="AG2832" i="25" s="1"/>
  <c r="AD4847" i="25"/>
  <c r="AF2833" i="25" l="1"/>
  <c r="AE2833" i="25"/>
  <c r="AG2833" i="25" s="1"/>
  <c r="AD4848" i="25"/>
  <c r="AF2834" i="25" l="1"/>
  <c r="AE2834" i="25"/>
  <c r="AG2834" i="25" s="1"/>
  <c r="AD4849" i="25"/>
  <c r="AF2835" i="25" l="1"/>
  <c r="AE2835" i="25"/>
  <c r="AG2835" i="25" s="1"/>
  <c r="AD4850" i="25"/>
  <c r="AE2836" i="25" l="1"/>
  <c r="AG2836" i="25" s="1"/>
  <c r="AF2836" i="25"/>
  <c r="AD4851" i="25"/>
  <c r="AE2837" i="25" l="1"/>
  <c r="AG2837" i="25" s="1"/>
  <c r="AF2837" i="25"/>
  <c r="AD4852" i="25"/>
  <c r="AE2838" i="25" l="1"/>
  <c r="AG2838" i="25" s="1"/>
  <c r="AF2838" i="25"/>
  <c r="AD4853" i="25"/>
  <c r="AE2839" i="25" l="1"/>
  <c r="AG2839" i="25" s="1"/>
  <c r="AF2839" i="25"/>
  <c r="AD4854" i="25"/>
  <c r="AF2840" i="25" l="1"/>
  <c r="AE2840" i="25"/>
  <c r="AG2840" i="25" s="1"/>
  <c r="AD4855" i="25"/>
  <c r="AE2841" i="25" l="1"/>
  <c r="AG2841" i="25" s="1"/>
  <c r="AF2841" i="25"/>
  <c r="AD4856" i="25"/>
  <c r="AF2842" i="25" l="1"/>
  <c r="AE2842" i="25"/>
  <c r="AG2842" i="25" s="1"/>
  <c r="AD4857" i="25"/>
  <c r="AE2843" i="25" l="1"/>
  <c r="AG2843" i="25" s="1"/>
  <c r="AF2843" i="25"/>
  <c r="AD4858" i="25"/>
  <c r="AF2844" i="25" l="1"/>
  <c r="AE2844" i="25"/>
  <c r="AG2844" i="25" s="1"/>
  <c r="AD4859" i="25"/>
  <c r="AE2845" i="25" l="1"/>
  <c r="AG2845" i="25" s="1"/>
  <c r="AF2845" i="25"/>
  <c r="AD4860" i="25"/>
  <c r="AE2846" i="25" l="1"/>
  <c r="AG2846" i="25" s="1"/>
  <c r="AF2846" i="25"/>
  <c r="AD4861" i="25"/>
  <c r="AE2847" i="25" l="1"/>
  <c r="AG2847" i="25" s="1"/>
  <c r="AF2847" i="25"/>
  <c r="AD4862" i="25"/>
  <c r="AE2848" i="25" l="1"/>
  <c r="AG2848" i="25" s="1"/>
  <c r="AF2848" i="25"/>
  <c r="AD4863" i="25"/>
  <c r="AF2849" i="25" l="1"/>
  <c r="AE2849" i="25"/>
  <c r="AG2849" i="25" s="1"/>
  <c r="AD4864" i="25"/>
  <c r="AE2850" i="25" l="1"/>
  <c r="AG2850" i="25" s="1"/>
  <c r="AF2850" i="25"/>
  <c r="AD4865" i="25"/>
  <c r="AE2851" i="25" l="1"/>
  <c r="AG2851" i="25" s="1"/>
  <c r="AF2851" i="25"/>
  <c r="AD4866" i="25"/>
  <c r="AF2852" i="25" l="1"/>
  <c r="AE2852" i="25"/>
  <c r="AG2852" i="25" s="1"/>
  <c r="AD4867" i="25"/>
  <c r="AE2853" i="25" l="1"/>
  <c r="AG2853" i="25" s="1"/>
  <c r="AF2853" i="25"/>
  <c r="AD4868" i="25"/>
  <c r="AE2854" i="25" l="1"/>
  <c r="AG2854" i="25" s="1"/>
  <c r="AF2854" i="25"/>
  <c r="AD4869" i="25"/>
  <c r="AE2855" i="25" l="1"/>
  <c r="AG2855" i="25" s="1"/>
  <c r="AF2855" i="25"/>
  <c r="AD4870" i="25"/>
  <c r="AE2856" i="25" l="1"/>
  <c r="AG2856" i="25" s="1"/>
  <c r="AF2856" i="25"/>
  <c r="AD4871" i="25"/>
  <c r="AE2857" i="25" l="1"/>
  <c r="AG2857" i="25" s="1"/>
  <c r="AF2857" i="25"/>
  <c r="AD4872" i="25"/>
  <c r="AE2858" i="25" l="1"/>
  <c r="AG2858" i="25" s="1"/>
  <c r="AF2858" i="25"/>
  <c r="AD4873" i="25"/>
  <c r="AF2859" i="25" l="1"/>
  <c r="AE2859" i="25"/>
  <c r="AG2859" i="25" s="1"/>
  <c r="AD4874" i="25"/>
  <c r="AF2860" i="25" l="1"/>
  <c r="AE2860" i="25"/>
  <c r="AG2860" i="25" s="1"/>
  <c r="AD4875" i="25"/>
  <c r="AF2861" i="25" l="1"/>
  <c r="AE2861" i="25"/>
  <c r="AG2861" i="25" s="1"/>
  <c r="AD4876" i="25"/>
  <c r="AE2862" i="25" l="1"/>
  <c r="AG2862" i="25" s="1"/>
  <c r="AF2862" i="25"/>
  <c r="AD4877" i="25"/>
  <c r="AF2863" i="25" l="1"/>
  <c r="AE2863" i="25"/>
  <c r="AG2863" i="25" s="1"/>
  <c r="AD4878" i="25"/>
  <c r="AF2864" i="25" l="1"/>
  <c r="AE2864" i="25"/>
  <c r="AG2864" i="25" s="1"/>
  <c r="AD4879" i="25"/>
  <c r="AF2865" i="25" l="1"/>
  <c r="AE2865" i="25"/>
  <c r="AG2865" i="25" s="1"/>
  <c r="AD4880" i="25"/>
  <c r="AF2866" i="25" l="1"/>
  <c r="AE2866" i="25"/>
  <c r="AG2866" i="25" s="1"/>
  <c r="AD4881" i="25"/>
  <c r="AF2867" i="25" l="1"/>
  <c r="AE2867" i="25"/>
  <c r="AG2867" i="25" s="1"/>
  <c r="AD4882" i="25"/>
  <c r="AE2868" i="25" l="1"/>
  <c r="AG2868" i="25" s="1"/>
  <c r="AF2868" i="25"/>
  <c r="AD4883" i="25"/>
  <c r="AE2869" i="25" l="1"/>
  <c r="AG2869" i="25" s="1"/>
  <c r="AF2869" i="25"/>
  <c r="AD4884" i="25"/>
  <c r="AF2870" i="25" l="1"/>
  <c r="AE2870" i="25"/>
  <c r="AG2870" i="25" s="1"/>
  <c r="AD4885" i="25"/>
  <c r="AE2871" i="25" l="1"/>
  <c r="AG2871" i="25" s="1"/>
  <c r="AF2871" i="25"/>
  <c r="AD4886" i="25"/>
  <c r="AE2872" i="25" l="1"/>
  <c r="AG2872" i="25" s="1"/>
  <c r="AF2872" i="25"/>
  <c r="AD4887" i="25"/>
  <c r="AE2873" i="25" l="1"/>
  <c r="AG2873" i="25" s="1"/>
  <c r="AF2873" i="25"/>
  <c r="AD4888" i="25"/>
  <c r="AE2874" i="25" l="1"/>
  <c r="AG2874" i="25" s="1"/>
  <c r="AF2874" i="25"/>
  <c r="AD4889" i="25"/>
  <c r="AF2875" i="25" l="1"/>
  <c r="AE2875" i="25"/>
  <c r="AG2875" i="25" s="1"/>
  <c r="AD4890" i="25"/>
  <c r="AF2876" i="25" l="1"/>
  <c r="AE2876" i="25"/>
  <c r="AG2876" i="25" s="1"/>
  <c r="AD4891" i="25"/>
  <c r="AF2877" i="25" l="1"/>
  <c r="AE2877" i="25"/>
  <c r="AG2877" i="25" s="1"/>
  <c r="AD4892" i="25"/>
  <c r="AE2878" i="25" l="1"/>
  <c r="AG2878" i="25" s="1"/>
  <c r="AF2878" i="25"/>
  <c r="AD4893" i="25"/>
  <c r="AF2879" i="25" l="1"/>
  <c r="AE2879" i="25"/>
  <c r="AG2879" i="25" s="1"/>
  <c r="AD4894" i="25"/>
  <c r="AF2880" i="25" l="1"/>
  <c r="AE2880" i="25"/>
  <c r="AG2880" i="25" s="1"/>
  <c r="AD4895" i="25"/>
  <c r="AE2881" i="25" l="1"/>
  <c r="AG2881" i="25" s="1"/>
  <c r="AF2881" i="25"/>
  <c r="AD4896" i="25"/>
  <c r="AE2882" i="25" l="1"/>
  <c r="AG2882" i="25" s="1"/>
  <c r="AF2882" i="25"/>
  <c r="AD4897" i="25"/>
  <c r="AF2883" i="25" l="1"/>
  <c r="AE2883" i="25"/>
  <c r="AG2883" i="25" s="1"/>
  <c r="AD4898" i="25"/>
  <c r="AE2884" i="25" l="1"/>
  <c r="AG2884" i="25" s="1"/>
  <c r="AF2884" i="25"/>
  <c r="AD4899" i="25"/>
  <c r="AE2885" i="25" l="1"/>
  <c r="AG2885" i="25" s="1"/>
  <c r="AF2885" i="25"/>
  <c r="AD4900" i="25"/>
  <c r="AE2886" i="25" l="1"/>
  <c r="AG2886" i="25" s="1"/>
  <c r="AF2886" i="25"/>
  <c r="AD4901" i="25"/>
  <c r="AE2887" i="25" l="1"/>
  <c r="AG2887" i="25" s="1"/>
  <c r="AF2887" i="25"/>
  <c r="AD4902" i="25"/>
  <c r="AF2888" i="25" l="1"/>
  <c r="AE2888" i="25"/>
  <c r="AG2888" i="25" s="1"/>
  <c r="AD4903" i="25"/>
  <c r="AE2889" i="25" l="1"/>
  <c r="AG2889" i="25" s="1"/>
  <c r="AF2889" i="25"/>
  <c r="AD4904" i="25"/>
  <c r="AF2890" i="25" l="1"/>
  <c r="AE2890" i="25"/>
  <c r="AG2890" i="25" s="1"/>
  <c r="AD4905" i="25"/>
  <c r="AF2891" i="25" l="1"/>
  <c r="AE2891" i="25"/>
  <c r="AG2891" i="25" s="1"/>
  <c r="AD4906" i="25"/>
  <c r="AF2892" i="25" l="1"/>
  <c r="AE2892" i="25"/>
  <c r="AG2892" i="25" s="1"/>
  <c r="AD4907" i="25"/>
  <c r="AE2893" i="25" l="1"/>
  <c r="AG2893" i="25" s="1"/>
  <c r="AF2893" i="25"/>
  <c r="AD4908" i="25"/>
  <c r="AF2894" i="25" l="1"/>
  <c r="AE2894" i="25"/>
  <c r="AG2894" i="25" s="1"/>
  <c r="AD4909" i="25"/>
  <c r="AF2895" i="25" l="1"/>
  <c r="AE2895" i="25"/>
  <c r="AG2895" i="25" s="1"/>
  <c r="AD4910" i="25"/>
  <c r="AF2896" i="25" l="1"/>
  <c r="AE2896" i="25"/>
  <c r="AG2896" i="25" s="1"/>
  <c r="AD4911" i="25"/>
  <c r="AE2897" i="25" l="1"/>
  <c r="AG2897" i="25" s="1"/>
  <c r="AF2897" i="25"/>
  <c r="AD4912" i="25"/>
  <c r="AF2898" i="25" l="1"/>
  <c r="AE2898" i="25"/>
  <c r="AG2898" i="25" s="1"/>
  <c r="AD4913" i="25"/>
  <c r="AE2899" i="25" l="1"/>
  <c r="AG2899" i="25" s="1"/>
  <c r="AF2899" i="25"/>
  <c r="AD4914" i="25"/>
  <c r="AE2900" i="25" l="1"/>
  <c r="AG2900" i="25" s="1"/>
  <c r="AF2900" i="25"/>
  <c r="AD4915" i="25"/>
  <c r="AF2901" i="25" l="1"/>
  <c r="AE2901" i="25"/>
  <c r="AG2901" i="25" s="1"/>
  <c r="AD4916" i="25"/>
  <c r="AF2902" i="25" l="1"/>
  <c r="AE2902" i="25"/>
  <c r="AG2902" i="25" s="1"/>
  <c r="AD4917" i="25"/>
  <c r="AE2903" i="25" l="1"/>
  <c r="AG2903" i="25" s="1"/>
  <c r="AF2903" i="25"/>
  <c r="AD4918" i="25"/>
  <c r="AF2904" i="25" l="1"/>
  <c r="AE2904" i="25"/>
  <c r="AG2904" i="25" s="1"/>
  <c r="AD4919" i="25"/>
  <c r="AE2905" i="25" l="1"/>
  <c r="AG2905" i="25" s="1"/>
  <c r="AF2905" i="25"/>
  <c r="AD4920" i="25"/>
  <c r="AE2906" i="25" l="1"/>
  <c r="AG2906" i="25" s="1"/>
  <c r="AF2906" i="25"/>
  <c r="AD4921" i="25"/>
  <c r="AF2907" i="25" l="1"/>
  <c r="AE2907" i="25"/>
  <c r="AG2907" i="25" s="1"/>
  <c r="AD4922" i="25"/>
  <c r="AF2908" i="25" l="1"/>
  <c r="AE2908" i="25"/>
  <c r="AG2908" i="25" s="1"/>
  <c r="AD4923" i="25"/>
  <c r="AF2909" i="25" l="1"/>
  <c r="AE2909" i="25"/>
  <c r="AG2909" i="25" s="1"/>
  <c r="AD4924" i="25"/>
  <c r="AE2910" i="25" l="1"/>
  <c r="AG2910" i="25" s="1"/>
  <c r="AF2910" i="25"/>
  <c r="AD4925" i="25"/>
  <c r="AF2911" i="25" l="1"/>
  <c r="AE2911" i="25"/>
  <c r="AG2911" i="25" s="1"/>
  <c r="AD4926" i="25"/>
  <c r="AE2912" i="25" l="1"/>
  <c r="AG2912" i="25" s="1"/>
  <c r="AF2912" i="25"/>
  <c r="AD4927" i="25"/>
  <c r="AE2913" i="25" l="1"/>
  <c r="AG2913" i="25" s="1"/>
  <c r="AF2913" i="25"/>
  <c r="AD4928" i="25"/>
  <c r="AE2914" i="25" l="1"/>
  <c r="AG2914" i="25" s="1"/>
  <c r="AF2914" i="25"/>
  <c r="AD4929" i="25"/>
  <c r="AE2915" i="25" l="1"/>
  <c r="AG2915" i="25" s="1"/>
  <c r="AF2915" i="25"/>
  <c r="AD4930" i="25"/>
  <c r="AE2916" i="25" l="1"/>
  <c r="AG2916" i="25" s="1"/>
  <c r="AF2916" i="25"/>
  <c r="AD4931" i="25"/>
  <c r="AE2917" i="25" l="1"/>
  <c r="AG2917" i="25" s="1"/>
  <c r="AF2917" i="25"/>
  <c r="AD4932" i="25"/>
  <c r="AF2918" i="25" l="1"/>
  <c r="AE2918" i="25"/>
  <c r="AG2918" i="25" s="1"/>
  <c r="AD4933" i="25"/>
  <c r="AF2919" i="25" l="1"/>
  <c r="AE2919" i="25"/>
  <c r="AG2919" i="25" s="1"/>
  <c r="AD4934" i="25"/>
  <c r="AF2920" i="25" l="1"/>
  <c r="AE2920" i="25"/>
  <c r="AG2920" i="25" s="1"/>
  <c r="AD4935" i="25"/>
  <c r="AE2921" i="25" l="1"/>
  <c r="AG2921" i="25" s="1"/>
  <c r="AF2921" i="25"/>
  <c r="AD4936" i="25"/>
  <c r="AF2922" i="25" l="1"/>
  <c r="AE2922" i="25"/>
  <c r="AG2922" i="25" s="1"/>
  <c r="AD4937" i="25"/>
  <c r="AF2923" i="25" l="1"/>
  <c r="AE2923" i="25"/>
  <c r="AG2923" i="25" s="1"/>
  <c r="AD4938" i="25"/>
  <c r="AF2924" i="25" l="1"/>
  <c r="AE2924" i="25"/>
  <c r="AG2924" i="25" s="1"/>
  <c r="AD4939" i="25"/>
  <c r="AE2925" i="25" l="1"/>
  <c r="AG2925" i="25" s="1"/>
  <c r="AF2925" i="25"/>
  <c r="AD4940" i="25"/>
  <c r="AE2926" i="25" l="1"/>
  <c r="AG2926" i="25" s="1"/>
  <c r="AF2926" i="25"/>
  <c r="AD4941" i="25"/>
  <c r="AF2927" i="25" l="1"/>
  <c r="AE2927" i="25"/>
  <c r="AG2927" i="25" s="1"/>
  <c r="AD4942" i="25"/>
  <c r="AE2928" i="25" l="1"/>
  <c r="AG2928" i="25" s="1"/>
  <c r="AF2928" i="25"/>
  <c r="AD4943" i="25"/>
  <c r="AE2929" i="25" l="1"/>
  <c r="AG2929" i="25" s="1"/>
  <c r="AF2929" i="25"/>
  <c r="AD4944" i="25"/>
  <c r="AE2930" i="25" l="1"/>
  <c r="AG2930" i="25" s="1"/>
  <c r="AF2930" i="25"/>
  <c r="AD4945" i="25"/>
  <c r="AF2931" i="25" l="1"/>
  <c r="AE2931" i="25"/>
  <c r="AG2931" i="25" s="1"/>
  <c r="AD4946" i="25"/>
  <c r="AE2932" i="25" l="1"/>
  <c r="AG2932" i="25" s="1"/>
  <c r="AF2932" i="25"/>
  <c r="AD4947" i="25"/>
  <c r="AF2933" i="25" l="1"/>
  <c r="AE2933" i="25"/>
  <c r="AG2933" i="25" s="1"/>
  <c r="AD4948" i="25"/>
  <c r="AF2934" i="25" l="1"/>
  <c r="AE2934" i="25"/>
  <c r="AG2934" i="25" s="1"/>
  <c r="AD4949" i="25"/>
  <c r="AE2935" i="25" l="1"/>
  <c r="AG2935" i="25" s="1"/>
  <c r="AF2935" i="25"/>
  <c r="AD4950" i="25"/>
  <c r="AE2936" i="25" l="1"/>
  <c r="AG2936" i="25" s="1"/>
  <c r="AF2936" i="25"/>
  <c r="AD4951" i="25"/>
  <c r="AE2937" i="25" l="1"/>
  <c r="AG2937" i="25" s="1"/>
  <c r="AF2937" i="25"/>
  <c r="AD4952" i="25"/>
  <c r="AF2938" i="25" l="1"/>
  <c r="AE2938" i="25"/>
  <c r="AG2938" i="25" s="1"/>
  <c r="AD4953" i="25"/>
  <c r="AF2939" i="25" l="1"/>
  <c r="AE2939" i="25"/>
  <c r="AG2939" i="25" s="1"/>
  <c r="AD4954" i="25"/>
  <c r="AE2940" i="25" l="1"/>
  <c r="AG2940" i="25" s="1"/>
  <c r="AF2940" i="25"/>
  <c r="AD4955" i="25"/>
  <c r="AE2941" i="25" l="1"/>
  <c r="AG2941" i="25" s="1"/>
  <c r="AF2941" i="25"/>
  <c r="AD4956" i="25"/>
  <c r="AE2942" i="25" l="1"/>
  <c r="AG2942" i="25" s="1"/>
  <c r="AF2942" i="25"/>
  <c r="AD4957" i="25"/>
  <c r="AF2943" i="25" l="1"/>
  <c r="AE2943" i="25"/>
  <c r="AG2943" i="25" s="1"/>
  <c r="AD4958" i="25"/>
  <c r="AE2944" i="25" l="1"/>
  <c r="AG2944" i="25" s="1"/>
  <c r="AF2944" i="25"/>
  <c r="AD4959" i="25"/>
  <c r="AE2945" i="25" l="1"/>
  <c r="AG2945" i="25" s="1"/>
  <c r="AF2945" i="25"/>
  <c r="AD4960" i="25"/>
  <c r="AF2946" i="25" l="1"/>
  <c r="AE2946" i="25"/>
  <c r="AG2946" i="25" s="1"/>
  <c r="AD4961" i="25"/>
  <c r="AE2947" i="25" l="1"/>
  <c r="AG2947" i="25" s="1"/>
  <c r="AF2947" i="25"/>
  <c r="AD4962" i="25"/>
  <c r="AE2948" i="25" l="1"/>
  <c r="AG2948" i="25" s="1"/>
  <c r="AF2948" i="25"/>
  <c r="AD4963" i="25"/>
  <c r="AF2949" i="25" l="1"/>
  <c r="AE2949" i="25"/>
  <c r="AG2949" i="25" s="1"/>
  <c r="AD4964" i="25"/>
  <c r="AE2950" i="25" l="1"/>
  <c r="AG2950" i="25" s="1"/>
  <c r="AF2950" i="25"/>
  <c r="AD4965" i="25"/>
  <c r="AE2951" i="25" l="1"/>
  <c r="AG2951" i="25" s="1"/>
  <c r="AF2951" i="25"/>
  <c r="AD4966" i="25"/>
  <c r="AF2952" i="25" l="1"/>
  <c r="AE2952" i="25"/>
  <c r="AG2952" i="25" s="1"/>
  <c r="AD4967" i="25"/>
  <c r="AE2953" i="25" l="1"/>
  <c r="AG2953" i="25" s="1"/>
  <c r="AF2953" i="25"/>
  <c r="AD4968" i="25"/>
  <c r="AE2954" i="25" l="1"/>
  <c r="AG2954" i="25" s="1"/>
  <c r="AF2954" i="25"/>
  <c r="AD4969" i="25"/>
  <c r="AF2955" i="25" l="1"/>
  <c r="AE2955" i="25"/>
  <c r="AG2955" i="25" s="1"/>
  <c r="AD4970" i="25"/>
  <c r="AF2956" i="25" l="1"/>
  <c r="AE2956" i="25"/>
  <c r="AG2956" i="25" s="1"/>
  <c r="AD4971" i="25"/>
  <c r="AF2957" i="25" l="1"/>
  <c r="AE2957" i="25"/>
  <c r="AG2957" i="25" s="1"/>
  <c r="AD4972" i="25"/>
  <c r="AF2958" i="25" l="1"/>
  <c r="AE2958" i="25"/>
  <c r="AG2958" i="25" s="1"/>
  <c r="AD4973" i="25"/>
  <c r="AE2959" i="25" l="1"/>
  <c r="AG2959" i="25" s="1"/>
  <c r="AF2959" i="25"/>
  <c r="AD4974" i="25"/>
  <c r="AF2960" i="25" l="1"/>
  <c r="AE2960" i="25"/>
  <c r="AG2960" i="25" s="1"/>
  <c r="AD4975" i="25"/>
  <c r="AF2961" i="25" l="1"/>
  <c r="AE2961" i="25"/>
  <c r="AG2961" i="25" s="1"/>
  <c r="AD4976" i="25"/>
  <c r="AF2962" i="25" l="1"/>
  <c r="AE2962" i="25"/>
  <c r="AG2962" i="25" s="1"/>
  <c r="AD4977" i="25"/>
  <c r="AE2963" i="25" l="1"/>
  <c r="AG2963" i="25" s="1"/>
  <c r="AF2963" i="25"/>
  <c r="AD4978" i="25"/>
  <c r="AE2964" i="25" l="1"/>
  <c r="AG2964" i="25" s="1"/>
  <c r="AF2964" i="25"/>
  <c r="AD4979" i="25"/>
  <c r="AF2965" i="25" l="1"/>
  <c r="AE2965" i="25"/>
  <c r="AG2965" i="25" s="1"/>
  <c r="AD4980" i="25"/>
  <c r="AF2966" i="25" l="1"/>
  <c r="AE2966" i="25"/>
  <c r="AG2966" i="25" s="1"/>
  <c r="AD4981" i="25"/>
  <c r="AE2967" i="25" l="1"/>
  <c r="AG2967" i="25" s="1"/>
  <c r="AF2967" i="25"/>
  <c r="AD4982" i="25"/>
  <c r="AF2968" i="25" l="1"/>
  <c r="AE2968" i="25"/>
  <c r="AG2968" i="25" s="1"/>
  <c r="AD4983" i="25"/>
  <c r="AE2969" i="25" l="1"/>
  <c r="AG2969" i="25" s="1"/>
  <c r="AF2969" i="25"/>
  <c r="AD4984" i="25"/>
  <c r="AE2970" i="25" l="1"/>
  <c r="AG2970" i="25" s="1"/>
  <c r="AF2970" i="25"/>
  <c r="AD4985" i="25"/>
  <c r="AF2971" i="25" l="1"/>
  <c r="AE2971" i="25"/>
  <c r="AG2971" i="25" s="1"/>
  <c r="AD4986" i="25"/>
  <c r="AF2972" i="25" l="1"/>
  <c r="AE2972" i="25"/>
  <c r="AG2972" i="25" s="1"/>
  <c r="AD4987" i="25"/>
  <c r="AE2973" i="25" l="1"/>
  <c r="AG2973" i="25" s="1"/>
  <c r="AF2973" i="25"/>
  <c r="AD4988" i="25"/>
  <c r="AE2974" i="25" l="1"/>
  <c r="AG2974" i="25" s="1"/>
  <c r="AF2974" i="25"/>
  <c r="AD4989" i="25"/>
  <c r="AE2975" i="25" l="1"/>
  <c r="AG2975" i="25" s="1"/>
  <c r="AF2975" i="25"/>
  <c r="AD4990" i="25"/>
  <c r="AE2976" i="25" l="1"/>
  <c r="AG2976" i="25" s="1"/>
  <c r="AF2976" i="25"/>
  <c r="AD4991" i="25"/>
  <c r="AF2977" i="25" l="1"/>
  <c r="AE2977" i="25"/>
  <c r="AG2977" i="25" s="1"/>
  <c r="AD4992" i="25"/>
  <c r="AE2978" i="25" l="1"/>
  <c r="AG2978" i="25" s="1"/>
  <c r="AF2978" i="25"/>
  <c r="AD4993" i="25"/>
  <c r="AE2979" i="25" l="1"/>
  <c r="AG2979" i="25" s="1"/>
  <c r="AF2979" i="25"/>
  <c r="AD4994" i="25"/>
  <c r="AE2980" i="25" l="1"/>
  <c r="AG2980" i="25" s="1"/>
  <c r="AF2980" i="25"/>
  <c r="AD4995" i="25"/>
  <c r="AE2981" i="25" l="1"/>
  <c r="AG2981" i="25" s="1"/>
  <c r="AF2981" i="25"/>
  <c r="AD4996" i="25"/>
  <c r="AE2982" i="25" l="1"/>
  <c r="AG2982" i="25" s="1"/>
  <c r="AF2982" i="25"/>
  <c r="AD4997" i="25"/>
  <c r="AE2983" i="25" l="1"/>
  <c r="AG2983" i="25" s="1"/>
  <c r="AF2983" i="25"/>
  <c r="AD4998" i="25"/>
  <c r="AE2984" i="25" l="1"/>
  <c r="AG2984" i="25" s="1"/>
  <c r="AF2984" i="25"/>
  <c r="AD4999" i="25"/>
  <c r="AE2985" i="25" l="1"/>
  <c r="AG2985" i="25" s="1"/>
  <c r="AF2985" i="25"/>
  <c r="AD5000" i="25"/>
  <c r="AE2986" i="25" l="1"/>
  <c r="AG2986" i="25" s="1"/>
  <c r="AF2986" i="25"/>
  <c r="AD5001" i="25"/>
  <c r="AF2987" i="25" l="1"/>
  <c r="AE2987" i="25"/>
  <c r="AG2987" i="25" s="1"/>
  <c r="AD5002" i="25"/>
  <c r="AF2988" i="25" l="1"/>
  <c r="AE2988" i="25"/>
  <c r="AG2988" i="25" s="1"/>
  <c r="AD5003" i="25"/>
  <c r="AE2989" i="25" l="1"/>
  <c r="AG2989" i="25" s="1"/>
  <c r="AF2989" i="25"/>
  <c r="AD5004" i="25"/>
  <c r="AF2990" i="25" l="1"/>
  <c r="AE2990" i="25"/>
  <c r="AG2990" i="25" s="1"/>
  <c r="AD5005" i="25"/>
  <c r="AF2991" i="25" l="1"/>
  <c r="AE2991" i="25"/>
  <c r="AG2991" i="25" s="1"/>
  <c r="AD5006" i="25"/>
  <c r="AF2992" i="25" l="1"/>
  <c r="AE2992" i="25"/>
  <c r="AG2992" i="25" s="1"/>
  <c r="AD5007" i="25"/>
  <c r="AF2993" i="25" l="1"/>
  <c r="AE2993" i="25"/>
  <c r="AG2993" i="25" s="1"/>
  <c r="AD5008" i="25"/>
  <c r="AE2994" i="25" l="1"/>
  <c r="AG2994" i="25" s="1"/>
  <c r="AF2994" i="25"/>
  <c r="AD5009" i="25"/>
  <c r="AE2995" i="25" l="1"/>
  <c r="AG2995" i="25" s="1"/>
  <c r="AF2995" i="25"/>
  <c r="AD5010" i="25"/>
  <c r="AE2996" i="25" l="1"/>
  <c r="AG2996" i="25" s="1"/>
  <c r="AF2996" i="25"/>
  <c r="AD5011" i="25"/>
  <c r="AE2997" i="25" l="1"/>
  <c r="AG2997" i="25" s="1"/>
  <c r="AF2997" i="25"/>
  <c r="AD5012" i="25"/>
  <c r="AE2998" i="25" l="1"/>
  <c r="AG2998" i="25" s="1"/>
  <c r="AF2998" i="25"/>
  <c r="AD5013" i="25"/>
  <c r="AF2999" i="25" l="1"/>
  <c r="AE2999" i="25"/>
  <c r="AG2999" i="25" s="1"/>
  <c r="AD5014" i="25"/>
  <c r="AE3000" i="25" l="1"/>
  <c r="AG3000" i="25" s="1"/>
  <c r="AF3000" i="25"/>
  <c r="AD5015" i="25"/>
  <c r="AE3001" i="25" l="1"/>
  <c r="AG3001" i="25" s="1"/>
  <c r="AF3001" i="25"/>
  <c r="AD5016" i="25"/>
  <c r="AE3002" i="25" l="1"/>
  <c r="AG3002" i="25" s="1"/>
  <c r="AF3002" i="25"/>
  <c r="AD5017" i="25"/>
  <c r="AF3003" i="25" l="1"/>
  <c r="AE3003" i="25"/>
  <c r="AG3003" i="25" s="1"/>
  <c r="AD5018" i="25"/>
  <c r="AE3004" i="25" l="1"/>
  <c r="AG3004" i="25" s="1"/>
  <c r="AF3004" i="25"/>
  <c r="AD5019" i="25"/>
  <c r="AF3005" i="25" l="1"/>
  <c r="AE3005" i="25"/>
  <c r="AG3005" i="25" s="1"/>
  <c r="AD5020" i="25"/>
  <c r="AE3006" i="25" l="1"/>
  <c r="AG3006" i="25" s="1"/>
  <c r="AF3006" i="25"/>
  <c r="AD5021" i="25"/>
  <c r="AF3007" i="25" l="1"/>
  <c r="AE3007" i="25"/>
  <c r="AG3007" i="25" s="1"/>
  <c r="AD5022" i="25"/>
  <c r="AE3008" i="25" l="1"/>
  <c r="AG3008" i="25" s="1"/>
  <c r="AF3008" i="25"/>
  <c r="AD5023" i="25"/>
  <c r="AF3009" i="25" l="1"/>
  <c r="AE3009" i="25"/>
  <c r="AG3009" i="25" s="1"/>
  <c r="AD5024" i="25"/>
  <c r="AE3010" i="25" l="1"/>
  <c r="AG3010" i="25" s="1"/>
  <c r="AF3010" i="25"/>
  <c r="AD5025" i="25"/>
  <c r="AF3011" i="25" l="1"/>
  <c r="AE3011" i="25"/>
  <c r="AG3011" i="25" s="1"/>
  <c r="AD5026" i="25"/>
  <c r="AE3012" i="25" l="1"/>
  <c r="AG3012" i="25" s="1"/>
  <c r="AF3012" i="25"/>
  <c r="AD5027" i="25"/>
  <c r="AF3013" i="25" l="1"/>
  <c r="AE3013" i="25"/>
  <c r="AG3013" i="25" s="1"/>
  <c r="AD5028" i="25"/>
  <c r="AE3014" i="25" l="1"/>
  <c r="AG3014" i="25" s="1"/>
  <c r="AF3014" i="25"/>
  <c r="AD5029" i="25"/>
  <c r="AE3015" i="25" l="1"/>
  <c r="AG3015" i="25" s="1"/>
  <c r="AF3015" i="25"/>
  <c r="AD5030" i="25"/>
  <c r="AE3016" i="25" l="1"/>
  <c r="AG3016" i="25" s="1"/>
  <c r="AF3016" i="25"/>
  <c r="AD5031" i="25"/>
  <c r="AE3017" i="25" l="1"/>
  <c r="AG3017" i="25" s="1"/>
  <c r="AF3017" i="25"/>
  <c r="AD5032" i="25"/>
  <c r="AE3018" i="25" l="1"/>
  <c r="AG3018" i="25" s="1"/>
  <c r="AF3018" i="25"/>
  <c r="AD5033" i="25"/>
  <c r="AF3019" i="25" l="1"/>
  <c r="AE3019" i="25"/>
  <c r="AG3019" i="25" s="1"/>
  <c r="AD5034" i="25"/>
  <c r="AE3020" i="25" l="1"/>
  <c r="AG3020" i="25" s="1"/>
  <c r="AF3020" i="25"/>
  <c r="AD5035" i="25"/>
  <c r="AF3021" i="25" l="1"/>
  <c r="AE3021" i="25"/>
  <c r="AG3021" i="25" s="1"/>
  <c r="AD5036" i="25"/>
  <c r="AE3022" i="25" l="1"/>
  <c r="AG3022" i="25" s="1"/>
  <c r="AF3022" i="25"/>
  <c r="AD5037" i="25"/>
  <c r="AE3023" i="25" l="1"/>
  <c r="AG3023" i="25" s="1"/>
  <c r="AF3023" i="25"/>
  <c r="AD5038" i="25"/>
  <c r="AF3024" i="25" l="1"/>
  <c r="AE3024" i="25"/>
  <c r="AG3024" i="25" s="1"/>
  <c r="AD5039" i="25"/>
  <c r="AE3025" i="25" l="1"/>
  <c r="AG3025" i="25" s="1"/>
  <c r="AF3025" i="25"/>
  <c r="AD5040" i="25"/>
  <c r="AF3026" i="25" l="1"/>
  <c r="AE3026" i="25"/>
  <c r="AG3026" i="25" s="1"/>
  <c r="AD5041" i="25"/>
  <c r="AE3027" i="25" l="1"/>
  <c r="AG3027" i="25" s="1"/>
  <c r="AF3027" i="25"/>
  <c r="AD5042" i="25"/>
  <c r="AF3028" i="25" l="1"/>
  <c r="AE3028" i="25"/>
  <c r="AG3028" i="25" s="1"/>
  <c r="AD5043" i="25"/>
  <c r="AE3029" i="25" l="1"/>
  <c r="AG3029" i="25" s="1"/>
  <c r="AF3029" i="25"/>
  <c r="AD5044" i="25"/>
  <c r="AF3030" i="25" l="1"/>
  <c r="AE3030" i="25"/>
  <c r="AG3030" i="25" s="1"/>
  <c r="AD5045" i="25"/>
  <c r="AE3031" i="25" l="1"/>
  <c r="AG3031" i="25" s="1"/>
  <c r="AF3031" i="25"/>
  <c r="AD5046" i="25"/>
  <c r="AE3032" i="25" l="1"/>
  <c r="AG3032" i="25" s="1"/>
  <c r="AF3032" i="25"/>
  <c r="AD5047" i="25"/>
  <c r="AE3033" i="25" l="1"/>
  <c r="AG3033" i="25" s="1"/>
  <c r="AF3033" i="25"/>
  <c r="AD5048" i="25"/>
  <c r="AE3034" i="25" l="1"/>
  <c r="AG3034" i="25" s="1"/>
  <c r="AF3034" i="25"/>
  <c r="AD5049" i="25"/>
  <c r="AF3035" i="25" l="1"/>
  <c r="AE3035" i="25"/>
  <c r="AG3035" i="25" s="1"/>
  <c r="AD5050" i="25"/>
  <c r="AE3036" i="25" l="1"/>
  <c r="AG3036" i="25" s="1"/>
  <c r="AF3036" i="25"/>
  <c r="AD5051" i="25"/>
  <c r="AF3037" i="25" l="1"/>
  <c r="AE3037" i="25"/>
  <c r="AG3037" i="25" s="1"/>
  <c r="AD5052" i="25"/>
  <c r="AE3038" i="25" l="1"/>
  <c r="AG3038" i="25" s="1"/>
  <c r="AF3038" i="25"/>
  <c r="AD5053" i="25"/>
  <c r="AE3039" i="25" l="1"/>
  <c r="AG3039" i="25" s="1"/>
  <c r="AF3039" i="25"/>
  <c r="AD5054" i="25"/>
  <c r="AE3040" i="25" l="1"/>
  <c r="AG3040" i="25" s="1"/>
  <c r="AF3040" i="25"/>
  <c r="AD5055" i="25"/>
  <c r="AF3041" i="25" l="1"/>
  <c r="AE3041" i="25"/>
  <c r="AG3041" i="25" s="1"/>
  <c r="AD5056" i="25"/>
  <c r="AF3042" i="25" l="1"/>
  <c r="AE3042" i="25"/>
  <c r="AG3042" i="25" s="1"/>
  <c r="AD5057" i="25"/>
  <c r="AF3043" i="25" l="1"/>
  <c r="AE3043" i="25"/>
  <c r="AG3043" i="25" s="1"/>
  <c r="AD5058" i="25"/>
  <c r="AF3044" i="25" l="1"/>
  <c r="AE3044" i="25"/>
  <c r="AG3044" i="25" s="1"/>
  <c r="AD5059" i="25"/>
  <c r="AE3045" i="25" l="1"/>
  <c r="AG3045" i="25" s="1"/>
  <c r="AF3045" i="25"/>
  <c r="AD5060" i="25"/>
  <c r="AF3046" i="25" l="1"/>
  <c r="AE3046" i="25"/>
  <c r="AG3046" i="25" s="1"/>
  <c r="AD5061" i="25"/>
  <c r="AE3047" i="25" l="1"/>
  <c r="AG3047" i="25" s="1"/>
  <c r="AF3047" i="25"/>
  <c r="AD5062" i="25"/>
  <c r="AF3048" i="25" l="1"/>
  <c r="AE3048" i="25"/>
  <c r="AG3048" i="25" s="1"/>
  <c r="AD5063" i="25"/>
  <c r="AE3049" i="25" l="1"/>
  <c r="AG3049" i="25" s="1"/>
  <c r="AF3049" i="25"/>
  <c r="AD5064" i="25"/>
  <c r="AF3050" i="25" l="1"/>
  <c r="AE3050" i="25"/>
  <c r="AG3050" i="25" s="1"/>
  <c r="AD5065" i="25"/>
  <c r="AF3051" i="25" l="1"/>
  <c r="AE3051" i="25"/>
  <c r="AG3051" i="25" s="1"/>
  <c r="AD5066" i="25"/>
  <c r="AE3052" i="25" l="1"/>
  <c r="AG3052" i="25" s="1"/>
  <c r="AF3052" i="25"/>
  <c r="AD5067" i="25"/>
  <c r="AF3053" i="25" l="1"/>
  <c r="AE3053" i="25"/>
  <c r="AG3053" i="25" s="1"/>
  <c r="AD5068" i="25"/>
  <c r="AF3054" i="25" l="1"/>
  <c r="AE3054" i="25"/>
  <c r="AG3054" i="25" s="1"/>
  <c r="AD5069" i="25"/>
  <c r="AF3055" i="25" l="1"/>
  <c r="AE3055" i="25"/>
  <c r="AG3055" i="25" s="1"/>
  <c r="AD5070" i="25"/>
  <c r="AE3056" i="25" l="1"/>
  <c r="AG3056" i="25" s="1"/>
  <c r="AF3056" i="25"/>
  <c r="AD5071" i="25"/>
  <c r="AF3057" i="25" l="1"/>
  <c r="AE3057" i="25"/>
  <c r="AG3057" i="25" s="1"/>
  <c r="AD5072" i="25"/>
  <c r="AF3058" i="25" l="1"/>
  <c r="AE3058" i="25"/>
  <c r="AG3058" i="25" s="1"/>
  <c r="AD5073" i="25"/>
  <c r="AF3059" i="25" l="1"/>
  <c r="AE3059" i="25"/>
  <c r="AG3059" i="25" s="1"/>
  <c r="AD5074" i="25"/>
  <c r="AF3060" i="25" l="1"/>
  <c r="AE3060" i="25"/>
  <c r="AG3060" i="25" s="1"/>
  <c r="AD5075" i="25"/>
  <c r="AF3061" i="25" l="1"/>
  <c r="AE3061" i="25"/>
  <c r="AG3061" i="25" s="1"/>
  <c r="AD5076" i="25"/>
  <c r="AE3062" i="25" l="1"/>
  <c r="AG3062" i="25" s="1"/>
  <c r="AF3062" i="25"/>
  <c r="AD5077" i="25"/>
  <c r="AE3063" i="25" l="1"/>
  <c r="AG3063" i="25" s="1"/>
  <c r="AF3063" i="25"/>
  <c r="AD5078" i="25"/>
  <c r="AE3064" i="25" l="1"/>
  <c r="AG3064" i="25" s="1"/>
  <c r="AF3064" i="25"/>
  <c r="AD5079" i="25"/>
  <c r="AE3065" i="25" l="1"/>
  <c r="AG3065" i="25" s="1"/>
  <c r="AF3065" i="25"/>
  <c r="AD5080" i="25"/>
  <c r="AF3066" i="25" l="1"/>
  <c r="AE3066" i="25"/>
  <c r="AG3066" i="25" s="1"/>
  <c r="AD5081" i="25"/>
  <c r="AF3067" i="25" l="1"/>
  <c r="AE3067" i="25"/>
  <c r="AG3067" i="25" s="1"/>
  <c r="AD5082" i="25"/>
  <c r="AE3068" i="25" l="1"/>
  <c r="AG3068" i="25" s="1"/>
  <c r="AF3068" i="25"/>
  <c r="AD5083" i="25"/>
  <c r="AE3069" i="25" l="1"/>
  <c r="AG3069" i="25" s="1"/>
  <c r="AF3069" i="25"/>
  <c r="AD5084" i="25"/>
  <c r="AF3070" i="25" l="1"/>
  <c r="AE3070" i="25"/>
  <c r="AG3070" i="25" s="1"/>
  <c r="AD5085" i="25"/>
  <c r="AE3071" i="25" l="1"/>
  <c r="AG3071" i="25" s="1"/>
  <c r="AF3071" i="25"/>
  <c r="AD5086" i="25"/>
  <c r="AE3072" i="25" l="1"/>
  <c r="AG3072" i="25" s="1"/>
  <c r="AF3072" i="25"/>
  <c r="AD5087" i="25"/>
  <c r="AF3073" i="25" l="1"/>
  <c r="AE3073" i="25"/>
  <c r="AG3073" i="25" s="1"/>
  <c r="AD5088" i="25"/>
  <c r="AF3074" i="25" l="1"/>
  <c r="AE3074" i="25"/>
  <c r="AG3074" i="25" s="1"/>
  <c r="AD5089" i="25"/>
  <c r="AE3075" i="25" l="1"/>
  <c r="AG3075" i="25" s="1"/>
  <c r="AF3075" i="25"/>
  <c r="AD5090" i="25"/>
  <c r="AF3076" i="25" l="1"/>
  <c r="AE3076" i="25"/>
  <c r="AG3076" i="25" s="1"/>
  <c r="AD5091" i="25"/>
  <c r="AE3077" i="25" l="1"/>
  <c r="AG3077" i="25" s="1"/>
  <c r="AF3077" i="25"/>
  <c r="AD5092" i="25"/>
  <c r="AE3078" i="25" l="1"/>
  <c r="AG3078" i="25" s="1"/>
  <c r="AF3078" i="25"/>
  <c r="AD5093" i="25"/>
  <c r="AF3079" i="25" l="1"/>
  <c r="AE3079" i="25"/>
  <c r="AG3079" i="25" s="1"/>
  <c r="AD5094" i="25"/>
  <c r="AE3080" i="25" l="1"/>
  <c r="AG3080" i="25" s="1"/>
  <c r="AF3080" i="25"/>
  <c r="AD5095" i="25"/>
  <c r="AF3081" i="25" l="1"/>
  <c r="AE3081" i="25"/>
  <c r="AG3081" i="25" s="1"/>
  <c r="AD5096" i="25"/>
  <c r="AF3082" i="25" l="1"/>
  <c r="AE3082" i="25"/>
  <c r="AG3082" i="25" s="1"/>
  <c r="AD5097" i="25"/>
  <c r="AF3083" i="25" l="1"/>
  <c r="AE3083" i="25"/>
  <c r="AG3083" i="25" s="1"/>
  <c r="AD5098" i="25"/>
  <c r="AF3084" i="25" l="1"/>
  <c r="AE3084" i="25"/>
  <c r="AG3084" i="25" s="1"/>
  <c r="AD5099" i="25"/>
  <c r="AF3085" i="25" l="1"/>
  <c r="AE3085" i="25"/>
  <c r="AG3085" i="25" s="1"/>
  <c r="AD5100" i="25"/>
  <c r="AF3086" i="25" l="1"/>
  <c r="AE3086" i="25"/>
  <c r="AG3086" i="25" s="1"/>
  <c r="AD5101" i="25"/>
  <c r="AF3087" i="25" l="1"/>
  <c r="AE3087" i="25"/>
  <c r="AG3087" i="25" s="1"/>
  <c r="AD5102" i="25"/>
  <c r="AE3088" i="25" l="1"/>
  <c r="AG3088" i="25" s="1"/>
  <c r="AF3088" i="25"/>
  <c r="AD5103" i="25"/>
  <c r="AE3089" i="25" l="1"/>
  <c r="AG3089" i="25" s="1"/>
  <c r="AF3089" i="25"/>
  <c r="AD5104" i="25"/>
  <c r="AE3090" i="25" l="1"/>
  <c r="AG3090" i="25" s="1"/>
  <c r="AF3090" i="25"/>
  <c r="AD5105" i="25"/>
  <c r="AE3091" i="25" l="1"/>
  <c r="AG3091" i="25" s="1"/>
  <c r="AF3091" i="25"/>
  <c r="AD5106" i="25"/>
  <c r="AE3092" i="25" l="1"/>
  <c r="AG3092" i="25" s="1"/>
  <c r="AF3092" i="25"/>
  <c r="AD5107" i="25"/>
  <c r="AF3093" i="25" l="1"/>
  <c r="AE3093" i="25"/>
  <c r="AG3093" i="25" s="1"/>
  <c r="AD5108" i="25"/>
  <c r="AF3094" i="25" l="1"/>
  <c r="AE3094" i="25"/>
  <c r="AG3094" i="25" s="1"/>
  <c r="AD5109" i="25"/>
  <c r="AE3095" i="25" l="1"/>
  <c r="AG3095" i="25" s="1"/>
  <c r="AF3095" i="25"/>
  <c r="AD5110" i="25"/>
  <c r="AE3096" i="25" l="1"/>
  <c r="AG3096" i="25" s="1"/>
  <c r="AF3096" i="25"/>
  <c r="AD5111" i="25"/>
  <c r="AE3097" i="25" l="1"/>
  <c r="AG3097" i="25" s="1"/>
  <c r="AF3097" i="25"/>
  <c r="AD5112" i="25"/>
  <c r="AF3098" i="25" l="1"/>
  <c r="AE3098" i="25"/>
  <c r="AG3098" i="25" s="1"/>
  <c r="AD5113" i="25"/>
  <c r="AF3099" i="25" l="1"/>
  <c r="AE3099" i="25"/>
  <c r="AG3099" i="25" s="1"/>
  <c r="AD5114" i="25"/>
  <c r="AF3100" i="25" l="1"/>
  <c r="AE3100" i="25"/>
  <c r="AG3100" i="25" s="1"/>
  <c r="AD5115" i="25"/>
  <c r="AE3101" i="25" l="1"/>
  <c r="AG3101" i="25" s="1"/>
  <c r="AF3101" i="25"/>
  <c r="AD5116" i="25"/>
  <c r="AE3102" i="25" l="1"/>
  <c r="AG3102" i="25" s="1"/>
  <c r="AF3102" i="25"/>
  <c r="AD5117" i="25"/>
  <c r="AE3103" i="25" l="1"/>
  <c r="AG3103" i="25" s="1"/>
  <c r="AF3103" i="25"/>
  <c r="AD5118" i="25"/>
  <c r="AF3104" i="25" l="1"/>
  <c r="AE3104" i="25"/>
  <c r="AG3104" i="25" s="1"/>
  <c r="AD5119" i="25"/>
  <c r="AE3105" i="25" l="1"/>
  <c r="AG3105" i="25" s="1"/>
  <c r="AF3105" i="25"/>
  <c r="AD5120" i="25"/>
  <c r="AE3106" i="25" l="1"/>
  <c r="AG3106" i="25" s="1"/>
  <c r="AF3106" i="25"/>
  <c r="AD5121" i="25"/>
  <c r="AF3107" i="25" l="1"/>
  <c r="AE3107" i="25"/>
  <c r="AG3107" i="25" s="1"/>
  <c r="AD5122" i="25"/>
  <c r="AF3108" i="25" l="1"/>
  <c r="AE3108" i="25"/>
  <c r="AG3108" i="25" s="1"/>
  <c r="AD5123" i="25"/>
  <c r="AE3109" i="25" l="1"/>
  <c r="AG3109" i="25" s="1"/>
  <c r="AF3109" i="25"/>
  <c r="AD5124" i="25"/>
  <c r="AF3110" i="25" l="1"/>
  <c r="AE3110" i="25"/>
  <c r="AG3110" i="25" s="1"/>
  <c r="AD5125" i="25"/>
  <c r="AE3111" i="25" l="1"/>
  <c r="AG3111" i="25" s="1"/>
  <c r="AF3111" i="25"/>
  <c r="AD5126" i="25"/>
  <c r="AE3112" i="25" l="1"/>
  <c r="AG3112" i="25" s="1"/>
  <c r="AF3112" i="25"/>
  <c r="AD5127" i="25"/>
  <c r="AE3113" i="25" l="1"/>
  <c r="AG3113" i="25" s="1"/>
  <c r="AF3113" i="25"/>
  <c r="AD5128" i="25"/>
  <c r="AF3114" i="25" l="1"/>
  <c r="AE3114" i="25"/>
  <c r="AG3114" i="25" s="1"/>
  <c r="AD5129" i="25"/>
  <c r="AF3115" i="25" l="1"/>
  <c r="AE3115" i="25"/>
  <c r="AG3115" i="25" s="1"/>
  <c r="AD5130" i="25"/>
  <c r="AE3116" i="25" l="1"/>
  <c r="AG3116" i="25" s="1"/>
  <c r="AF3116" i="25"/>
  <c r="AD5131" i="25"/>
  <c r="AE3117" i="25" l="1"/>
  <c r="AG3117" i="25" s="1"/>
  <c r="AF3117" i="25"/>
  <c r="AD5132" i="25"/>
  <c r="AF3118" i="25" l="1"/>
  <c r="AE3118" i="25"/>
  <c r="AG3118" i="25" s="1"/>
  <c r="AD5133" i="25"/>
  <c r="AF3119" i="25" l="1"/>
  <c r="AE3119" i="25"/>
  <c r="AG3119" i="25" s="1"/>
  <c r="AD5134" i="25"/>
  <c r="AF3120" i="25" l="1"/>
  <c r="AE3120" i="25"/>
  <c r="AG3120" i="25" s="1"/>
  <c r="AD5135" i="25"/>
  <c r="AE3121" i="25" l="1"/>
  <c r="AG3121" i="25" s="1"/>
  <c r="AF3121" i="25"/>
  <c r="AD5136" i="25"/>
  <c r="AF3122" i="25" l="1"/>
  <c r="AE3122" i="25"/>
  <c r="AG3122" i="25" s="1"/>
  <c r="AD5137" i="25"/>
  <c r="AE3123" i="25" l="1"/>
  <c r="AG3123" i="25" s="1"/>
  <c r="AF3123" i="25"/>
  <c r="AD5138" i="25"/>
  <c r="AF3124" i="25" l="1"/>
  <c r="AE3124" i="25"/>
  <c r="AG3124" i="25" s="1"/>
  <c r="AD5139" i="25"/>
  <c r="AE3125" i="25" l="1"/>
  <c r="AG3125" i="25" s="1"/>
  <c r="AF3125" i="25"/>
  <c r="AD5140" i="25"/>
  <c r="AE3126" i="25" l="1"/>
  <c r="AG3126" i="25" s="1"/>
  <c r="AF3126" i="25"/>
  <c r="AD5141" i="25"/>
  <c r="AF3127" i="25" l="1"/>
  <c r="AE3127" i="25"/>
  <c r="AG3127" i="25" s="1"/>
  <c r="AD5142" i="25"/>
  <c r="AF3128" i="25" l="1"/>
  <c r="AE3128" i="25"/>
  <c r="AG3128" i="25" s="1"/>
  <c r="AD5143" i="25"/>
  <c r="AE3129" i="25" l="1"/>
  <c r="AG3129" i="25" s="1"/>
  <c r="AF3129" i="25"/>
  <c r="AD5144" i="25"/>
  <c r="AE3130" i="25" l="1"/>
  <c r="AG3130" i="25" s="1"/>
  <c r="AF3130" i="25"/>
  <c r="AD5145" i="25"/>
  <c r="AF3131" i="25" l="1"/>
  <c r="AE3131" i="25"/>
  <c r="AG3131" i="25" s="1"/>
  <c r="AD5146" i="25"/>
  <c r="AF3132" i="25" l="1"/>
  <c r="AE3132" i="25"/>
  <c r="AG3132" i="25" s="1"/>
  <c r="AD5147" i="25"/>
  <c r="AE3133" i="25" l="1"/>
  <c r="AG3133" i="25" s="1"/>
  <c r="AF3133" i="25"/>
  <c r="AD5148" i="25"/>
  <c r="AE3134" i="25" l="1"/>
  <c r="AG3134" i="25" s="1"/>
  <c r="AF3134" i="25"/>
  <c r="AD5149" i="25"/>
  <c r="AF3135" i="25" l="1"/>
  <c r="AE3135" i="25"/>
  <c r="AG3135" i="25" s="1"/>
  <c r="AD5150" i="25"/>
  <c r="AE3136" i="25" l="1"/>
  <c r="AG3136" i="25" s="1"/>
  <c r="AF3136" i="25"/>
  <c r="AD5151" i="25"/>
  <c r="AF3137" i="25" l="1"/>
  <c r="AE3137" i="25"/>
  <c r="AG3137" i="25" s="1"/>
  <c r="AD5152" i="25"/>
  <c r="AE3138" i="25" l="1"/>
  <c r="AG3138" i="25" s="1"/>
  <c r="AF3138" i="25"/>
  <c r="AD5153" i="25"/>
  <c r="AE3139" i="25" l="1"/>
  <c r="AG3139" i="25" s="1"/>
  <c r="AF3139" i="25"/>
  <c r="AD5154" i="25"/>
  <c r="AE3140" i="25" l="1"/>
  <c r="AG3140" i="25" s="1"/>
  <c r="AF3140" i="25"/>
  <c r="AD5155" i="25"/>
  <c r="AF3141" i="25" l="1"/>
  <c r="AE3141" i="25"/>
  <c r="AG3141" i="25" s="1"/>
  <c r="AD5156" i="25"/>
  <c r="AE3142" i="25" l="1"/>
  <c r="AG3142" i="25" s="1"/>
  <c r="AF3142" i="25"/>
  <c r="AD5157" i="25"/>
  <c r="AF3143" i="25" l="1"/>
  <c r="AE3143" i="25"/>
  <c r="AG3143" i="25" s="1"/>
  <c r="AD5158" i="25"/>
  <c r="AE3144" i="25" l="1"/>
  <c r="AG3144" i="25" s="1"/>
  <c r="AF3144" i="25"/>
  <c r="AD5159" i="25"/>
  <c r="AF3145" i="25" l="1"/>
  <c r="AE3145" i="25"/>
  <c r="AG3145" i="25" s="1"/>
  <c r="AD5160" i="25"/>
  <c r="AE3146" i="25" l="1"/>
  <c r="AG3146" i="25" s="1"/>
  <c r="AF3146" i="25"/>
  <c r="AD5161" i="25"/>
  <c r="AE3147" i="25" l="1"/>
  <c r="AG3147" i="25" s="1"/>
  <c r="AF3147" i="25"/>
  <c r="AD5162" i="25"/>
  <c r="AE3148" i="25" l="1"/>
  <c r="AG3148" i="25" s="1"/>
  <c r="AF3148" i="25"/>
  <c r="AD5163" i="25"/>
  <c r="AE3149" i="25" l="1"/>
  <c r="AG3149" i="25" s="1"/>
  <c r="AF3149" i="25"/>
  <c r="AD5164" i="25"/>
  <c r="AE3150" i="25" l="1"/>
  <c r="AG3150" i="25" s="1"/>
  <c r="AF3150" i="25"/>
  <c r="AD5165" i="25"/>
  <c r="AE3151" i="25" l="1"/>
  <c r="AG3151" i="25" s="1"/>
  <c r="AF3151" i="25"/>
  <c r="AD5166" i="25"/>
  <c r="AE3152" i="25" l="1"/>
  <c r="AG3152" i="25" s="1"/>
  <c r="AF3152" i="25"/>
  <c r="AD5167" i="25"/>
  <c r="AF3153" i="25" l="1"/>
  <c r="AE3153" i="25"/>
  <c r="AG3153" i="25" s="1"/>
  <c r="AD5168" i="25"/>
  <c r="AE3154" i="25" l="1"/>
  <c r="AG3154" i="25" s="1"/>
  <c r="AF3154" i="25"/>
  <c r="AD5169" i="25"/>
  <c r="AF3155" i="25" l="1"/>
  <c r="AE3155" i="25"/>
  <c r="AG3155" i="25" s="1"/>
  <c r="AD5170" i="25"/>
  <c r="AE3156" i="25" l="1"/>
  <c r="AG3156" i="25" s="1"/>
  <c r="AF3156" i="25"/>
  <c r="AD5171" i="25"/>
  <c r="AF3157" i="25" l="1"/>
  <c r="AE3157" i="25"/>
  <c r="AG3157" i="25" s="1"/>
  <c r="AD5172" i="25"/>
  <c r="AE3158" i="25" l="1"/>
  <c r="AG3158" i="25" s="1"/>
  <c r="AF3158" i="25"/>
  <c r="AD5173" i="25"/>
  <c r="AE3159" i="25" l="1"/>
  <c r="AG3159" i="25" s="1"/>
  <c r="AF3159" i="25"/>
  <c r="AD5174" i="25"/>
  <c r="AE3160" i="25" l="1"/>
  <c r="AG3160" i="25" s="1"/>
  <c r="AF3160" i="25"/>
  <c r="AD5175" i="25"/>
  <c r="AF3161" i="25" l="1"/>
  <c r="AE3161" i="25"/>
  <c r="AG3161" i="25" s="1"/>
  <c r="AD5176" i="25"/>
  <c r="AE3162" i="25" l="1"/>
  <c r="AG3162" i="25" s="1"/>
  <c r="AF3162" i="25"/>
  <c r="AD5177" i="25"/>
  <c r="AF3163" i="25" l="1"/>
  <c r="AE3163" i="25"/>
  <c r="AG3163" i="25" s="1"/>
  <c r="AD5178" i="25"/>
  <c r="AE3164" i="25" l="1"/>
  <c r="AG3164" i="25" s="1"/>
  <c r="AF3164" i="25"/>
  <c r="AD5179" i="25"/>
  <c r="AE3165" i="25" l="1"/>
  <c r="AG3165" i="25" s="1"/>
  <c r="AF3165" i="25"/>
  <c r="AD5180" i="25"/>
  <c r="AF3166" i="25" l="1"/>
  <c r="AE3166" i="25"/>
  <c r="AG3166" i="25" s="1"/>
  <c r="AD5181" i="25"/>
  <c r="AF3167" i="25" l="1"/>
  <c r="AE3167" i="25"/>
  <c r="AG3167" i="25" s="1"/>
  <c r="AD5182" i="25"/>
  <c r="AE3168" i="25" l="1"/>
  <c r="AG3168" i="25" s="1"/>
  <c r="AF3168" i="25"/>
  <c r="AD5183" i="25"/>
  <c r="AE3169" i="25" l="1"/>
  <c r="AG3169" i="25" s="1"/>
  <c r="AF3169" i="25"/>
  <c r="AD5184" i="25"/>
  <c r="AF3170" i="25" l="1"/>
  <c r="AE3170" i="25"/>
  <c r="AG3170" i="25" s="1"/>
  <c r="AD5185" i="25"/>
  <c r="AF3171" i="25" l="1"/>
  <c r="AE3171" i="25"/>
  <c r="AG3171" i="25" s="1"/>
  <c r="AD5186" i="25"/>
  <c r="AF3172" i="25" l="1"/>
  <c r="AE3172" i="25"/>
  <c r="AG3172" i="25" s="1"/>
  <c r="AD5187" i="25"/>
  <c r="AE3173" i="25" l="1"/>
  <c r="AG3173" i="25" s="1"/>
  <c r="AF3173" i="25"/>
  <c r="AD5188" i="25"/>
  <c r="AE3174" i="25" l="1"/>
  <c r="AG3174" i="25" s="1"/>
  <c r="AF3174" i="25"/>
  <c r="AD5189" i="25"/>
  <c r="AF3175" i="25" l="1"/>
  <c r="AE3175" i="25"/>
  <c r="AG3175" i="25" s="1"/>
  <c r="AD5190" i="25"/>
  <c r="AF3176" i="25" l="1"/>
  <c r="AE3176" i="25"/>
  <c r="AG3176" i="25" s="1"/>
  <c r="AD5191" i="25"/>
  <c r="AF3177" i="25" l="1"/>
  <c r="AE3177" i="25"/>
  <c r="AG3177" i="25" s="1"/>
  <c r="AD5192" i="25"/>
  <c r="AF3178" i="25" l="1"/>
  <c r="AE3178" i="25"/>
  <c r="AG3178" i="25" s="1"/>
  <c r="AD5193" i="25"/>
  <c r="AE3179" i="25" l="1"/>
  <c r="AG3179" i="25" s="1"/>
  <c r="AF3179" i="25"/>
  <c r="AD5194" i="25"/>
  <c r="AE3180" i="25" l="1"/>
  <c r="AG3180" i="25" s="1"/>
  <c r="AF3180" i="25"/>
  <c r="AD5195" i="25"/>
  <c r="AE3181" i="25" l="1"/>
  <c r="AG3181" i="25" s="1"/>
  <c r="AF3181" i="25"/>
  <c r="AD5196" i="25"/>
  <c r="AF3182" i="25" l="1"/>
  <c r="AE3182" i="25"/>
  <c r="AG3182" i="25" s="1"/>
  <c r="AD5197" i="25"/>
  <c r="AF3183" i="25" l="1"/>
  <c r="AE3183" i="25"/>
  <c r="AG3183" i="25" s="1"/>
  <c r="AD5198" i="25"/>
  <c r="AF3184" i="25" l="1"/>
  <c r="AE3184" i="25"/>
  <c r="AG3184" i="25" s="1"/>
  <c r="AD5199" i="25"/>
  <c r="AE3185" i="25" l="1"/>
  <c r="AG3185" i="25" s="1"/>
  <c r="AF3185" i="25"/>
  <c r="AD5200" i="25"/>
  <c r="AE3186" i="25" l="1"/>
  <c r="AG3186" i="25" s="1"/>
  <c r="AF3186" i="25"/>
  <c r="AD5201" i="25"/>
  <c r="AF3187" i="25" l="1"/>
  <c r="AE3187" i="25"/>
  <c r="AG3187" i="25" s="1"/>
  <c r="AD5202" i="25"/>
  <c r="AF3188" i="25" l="1"/>
  <c r="AE3188" i="25"/>
  <c r="AG3188" i="25" s="1"/>
  <c r="AD5203" i="25"/>
  <c r="AE3189" i="25" l="1"/>
  <c r="AG3189" i="25" s="1"/>
  <c r="AF3189" i="25"/>
  <c r="AD5204" i="25"/>
  <c r="AF3190" i="25" l="1"/>
  <c r="AE3190" i="25"/>
  <c r="AG3190" i="25" s="1"/>
  <c r="AD5205" i="25"/>
  <c r="AE3191" i="25" l="1"/>
  <c r="AG3191" i="25" s="1"/>
  <c r="AF3191" i="25"/>
  <c r="AD5206" i="25"/>
  <c r="AF3192" i="25" l="1"/>
  <c r="AE3192" i="25"/>
  <c r="AG3192" i="25" s="1"/>
  <c r="AD5207" i="25"/>
  <c r="AF3193" i="25" l="1"/>
  <c r="AE3193" i="25"/>
  <c r="AG3193" i="25" s="1"/>
  <c r="AD5208" i="25"/>
  <c r="AF3194" i="25" l="1"/>
  <c r="AE3194" i="25"/>
  <c r="AG3194" i="25" s="1"/>
  <c r="AD5209" i="25"/>
  <c r="AF3195" i="25" l="1"/>
  <c r="AE3195" i="25"/>
  <c r="AG3195" i="25" s="1"/>
  <c r="AD5210" i="25"/>
  <c r="AE3196" i="25" l="1"/>
  <c r="AG3196" i="25" s="1"/>
  <c r="AF3196" i="25"/>
  <c r="AD5211" i="25"/>
  <c r="AE3197" i="25" l="1"/>
  <c r="AG3197" i="25" s="1"/>
  <c r="AF3197" i="25"/>
  <c r="AD5212" i="25"/>
  <c r="AF3198" i="25" l="1"/>
  <c r="AE3198" i="25"/>
  <c r="AG3198" i="25" s="1"/>
  <c r="AD5213" i="25"/>
  <c r="AF3199" i="25" l="1"/>
  <c r="AE3199" i="25"/>
  <c r="AG3199" i="25" s="1"/>
  <c r="AD5214" i="25"/>
  <c r="AF3200" i="25" l="1"/>
  <c r="AE3200" i="25"/>
  <c r="AG3200" i="25" s="1"/>
  <c r="AD5215" i="25"/>
  <c r="AF3201" i="25" l="1"/>
  <c r="AE3201" i="25"/>
  <c r="AG3201" i="25" s="1"/>
  <c r="AD5216" i="25"/>
  <c r="AF3202" i="25" l="1"/>
  <c r="AE3202" i="25"/>
  <c r="AG3202" i="25" s="1"/>
  <c r="AD5217" i="25"/>
  <c r="AE3203" i="25" l="1"/>
  <c r="AG3203" i="25" s="1"/>
  <c r="AF3203" i="25"/>
  <c r="AD5218" i="25"/>
  <c r="AE3204" i="25" l="1"/>
  <c r="AG3204" i="25" s="1"/>
  <c r="AF3204" i="25"/>
  <c r="AD5219" i="25"/>
  <c r="AF3205" i="25" l="1"/>
  <c r="AE3205" i="25"/>
  <c r="AG3205" i="25" s="1"/>
  <c r="AD5220" i="25"/>
  <c r="AF3206" i="25" l="1"/>
  <c r="AE3206" i="25"/>
  <c r="AG3206" i="25" s="1"/>
  <c r="AD5221" i="25"/>
  <c r="AF3207" i="25" l="1"/>
  <c r="AE3207" i="25"/>
  <c r="AG3207" i="25" s="1"/>
  <c r="AD5222" i="25"/>
  <c r="AF3208" i="25" l="1"/>
  <c r="AE3208" i="25"/>
  <c r="AG3208" i="25" s="1"/>
  <c r="AD5223" i="25"/>
  <c r="AF3209" i="25" l="1"/>
  <c r="AE3209" i="25"/>
  <c r="AG3209" i="25" s="1"/>
  <c r="AD5224" i="25"/>
  <c r="AF3210" i="25" l="1"/>
  <c r="AE3210" i="25"/>
  <c r="AG3210" i="25" s="1"/>
  <c r="AD5225" i="25"/>
  <c r="AE3211" i="25" l="1"/>
  <c r="AG3211" i="25" s="1"/>
  <c r="AF3211" i="25"/>
  <c r="AD5226" i="25"/>
  <c r="AE3212" i="25" l="1"/>
  <c r="AG3212" i="25" s="1"/>
  <c r="AF3212" i="25"/>
  <c r="AD5227" i="25"/>
  <c r="AE3213" i="25" l="1"/>
  <c r="AG3213" i="25" s="1"/>
  <c r="AF3213" i="25"/>
  <c r="AD5228" i="25"/>
  <c r="AF3214" i="25" l="1"/>
  <c r="AE3214" i="25"/>
  <c r="AG3214" i="25" s="1"/>
  <c r="AD5229" i="25"/>
  <c r="AF3215" i="25" l="1"/>
  <c r="AE3215" i="25"/>
  <c r="AG3215" i="25" s="1"/>
  <c r="AD5230" i="25"/>
  <c r="AE3216" i="25" l="1"/>
  <c r="AG3216" i="25" s="1"/>
  <c r="AF3216" i="25"/>
  <c r="AD5231" i="25"/>
  <c r="AE3217" i="25" l="1"/>
  <c r="AG3217" i="25" s="1"/>
  <c r="AF3217" i="25"/>
  <c r="AD5232" i="25"/>
  <c r="AE3218" i="25" l="1"/>
  <c r="AG3218" i="25" s="1"/>
  <c r="AF3218" i="25"/>
  <c r="AD5233" i="25"/>
  <c r="AE3219" i="25" l="1"/>
  <c r="AG3219" i="25" s="1"/>
  <c r="AF3219" i="25"/>
  <c r="AD5234" i="25"/>
  <c r="AF3220" i="25" l="1"/>
  <c r="AE3220" i="25"/>
  <c r="AG3220" i="25" s="1"/>
  <c r="AD5235" i="25"/>
  <c r="AE3221" i="25" l="1"/>
  <c r="AG3221" i="25" s="1"/>
  <c r="AF3221" i="25"/>
  <c r="AD5236" i="25"/>
  <c r="AF3222" i="25" l="1"/>
  <c r="AE3222" i="25"/>
  <c r="AG3222" i="25" s="1"/>
  <c r="AD5237" i="25"/>
  <c r="AF3223" i="25" l="1"/>
  <c r="AE3223" i="25"/>
  <c r="AG3223" i="25" s="1"/>
  <c r="AD5238" i="25"/>
  <c r="AF3224" i="25" l="1"/>
  <c r="AE3224" i="25"/>
  <c r="AG3224" i="25" s="1"/>
  <c r="AD5239" i="25"/>
  <c r="AE3225" i="25" l="1"/>
  <c r="AG3225" i="25" s="1"/>
  <c r="AF3225" i="25"/>
  <c r="AD5240" i="25"/>
  <c r="AE3226" i="25" l="1"/>
  <c r="AG3226" i="25" s="1"/>
  <c r="AF3226" i="25"/>
  <c r="AD5241" i="25"/>
  <c r="AE3227" i="25" l="1"/>
  <c r="AG3227" i="25" s="1"/>
  <c r="AF3227" i="25"/>
  <c r="AD5242" i="25"/>
  <c r="AE3228" i="25" l="1"/>
  <c r="AG3228" i="25" s="1"/>
  <c r="AF3228" i="25"/>
  <c r="AD5243" i="25"/>
  <c r="AE3229" i="25" l="1"/>
  <c r="AG3229" i="25" s="1"/>
  <c r="AF3229" i="25"/>
  <c r="AD5244" i="25"/>
  <c r="AF3230" i="25" l="1"/>
  <c r="AE3230" i="25"/>
  <c r="AG3230" i="25" s="1"/>
  <c r="AD5245" i="25"/>
  <c r="AF3231" i="25" l="1"/>
  <c r="AE3231" i="25"/>
  <c r="AG3231" i="25" s="1"/>
  <c r="AD5246" i="25"/>
  <c r="AE3232" i="25" l="1"/>
  <c r="AG3232" i="25" s="1"/>
  <c r="AF3232" i="25"/>
  <c r="AD5247" i="25"/>
  <c r="AF3233" i="25" l="1"/>
  <c r="AE3233" i="25"/>
  <c r="AG3233" i="25" s="1"/>
  <c r="AD5248" i="25"/>
  <c r="AF3234" i="25" l="1"/>
  <c r="AE3234" i="25"/>
  <c r="AG3234" i="25" s="1"/>
  <c r="AD5249" i="25"/>
  <c r="AE3235" i="25" l="1"/>
  <c r="AG3235" i="25" s="1"/>
  <c r="AF3235" i="25"/>
  <c r="AD5250" i="25"/>
  <c r="AF3236" i="25" l="1"/>
  <c r="AE3236" i="25"/>
  <c r="AG3236" i="25" s="1"/>
  <c r="AD5251" i="25"/>
  <c r="AE3237" i="25" l="1"/>
  <c r="AG3237" i="25" s="1"/>
  <c r="AF3237" i="25"/>
  <c r="AD5252" i="25"/>
  <c r="AE3238" i="25" l="1"/>
  <c r="AG3238" i="25" s="1"/>
  <c r="AF3238" i="25"/>
  <c r="AD5253" i="25"/>
  <c r="AF3239" i="25" l="1"/>
  <c r="AE3239" i="25"/>
  <c r="AG3239" i="25" s="1"/>
  <c r="AD5254" i="25"/>
  <c r="AE3240" i="25" l="1"/>
  <c r="AG3240" i="25" s="1"/>
  <c r="AF3240" i="25"/>
  <c r="AD5255" i="25"/>
  <c r="AE3241" i="25" l="1"/>
  <c r="AG3241" i="25" s="1"/>
  <c r="AF3241" i="25"/>
  <c r="AD5256" i="25"/>
  <c r="AE3242" i="25" l="1"/>
  <c r="AG3242" i="25" s="1"/>
  <c r="AF3242" i="25"/>
  <c r="AD5257" i="25"/>
  <c r="AE3243" i="25" l="1"/>
  <c r="AG3243" i="25" s="1"/>
  <c r="AF3243" i="25"/>
  <c r="AD5258" i="25"/>
  <c r="AE3244" i="25" l="1"/>
  <c r="AG3244" i="25" s="1"/>
  <c r="AF3244" i="25"/>
  <c r="AD5259" i="25"/>
  <c r="AF3245" i="25" l="1"/>
  <c r="AE3245" i="25"/>
  <c r="AG3245" i="25" s="1"/>
  <c r="AD5260" i="25"/>
  <c r="AE3246" i="25" l="1"/>
  <c r="AG3246" i="25" s="1"/>
  <c r="AF3246" i="25"/>
  <c r="AD5261" i="25"/>
  <c r="AF3247" i="25" l="1"/>
  <c r="AE3247" i="25"/>
  <c r="AG3247" i="25" s="1"/>
  <c r="AD5262" i="25"/>
  <c r="AE3248" i="25" l="1"/>
  <c r="AG3248" i="25" s="1"/>
  <c r="AF3248" i="25"/>
  <c r="AD5263" i="25"/>
  <c r="AE3249" i="25" l="1"/>
  <c r="AG3249" i="25" s="1"/>
  <c r="AF3249" i="25"/>
  <c r="AD5264" i="25"/>
  <c r="AF3250" i="25" l="1"/>
  <c r="AE3250" i="25"/>
  <c r="AG3250" i="25" s="1"/>
  <c r="AD5265" i="25"/>
  <c r="AE3251" i="25" l="1"/>
  <c r="AG3251" i="25" s="1"/>
  <c r="AF3251" i="25"/>
  <c r="AD5266" i="25"/>
  <c r="AE3252" i="25" l="1"/>
  <c r="AG3252" i="25" s="1"/>
  <c r="AF3252" i="25"/>
  <c r="AD5267" i="25"/>
  <c r="AE3253" i="25" l="1"/>
  <c r="AG3253" i="25" s="1"/>
  <c r="AF3253" i="25"/>
  <c r="AD5268" i="25"/>
  <c r="AF3254" i="25" l="1"/>
  <c r="AE3254" i="25"/>
  <c r="AG3254" i="25" s="1"/>
  <c r="AD5269" i="25"/>
  <c r="AF3255" i="25" l="1"/>
  <c r="AE3255" i="25"/>
  <c r="AG3255" i="25" s="1"/>
  <c r="AD5270" i="25"/>
  <c r="AF3256" i="25" l="1"/>
  <c r="AE3256" i="25"/>
  <c r="AG3256" i="25" s="1"/>
  <c r="AD5271" i="25"/>
  <c r="AE3257" i="25" l="1"/>
  <c r="AG3257" i="25" s="1"/>
  <c r="AF3257" i="25"/>
  <c r="AD5272" i="25"/>
  <c r="AF3258" i="25" l="1"/>
  <c r="AE3258" i="25"/>
  <c r="AG3258" i="25" s="1"/>
  <c r="AD5273" i="25"/>
  <c r="AE3259" i="25" l="1"/>
  <c r="AG3259" i="25" s="1"/>
  <c r="AF3259" i="25"/>
  <c r="AD5274" i="25"/>
  <c r="AE3260" i="25" l="1"/>
  <c r="AG3260" i="25" s="1"/>
  <c r="AF3260" i="25"/>
  <c r="AD5275" i="25"/>
  <c r="AE3261" i="25" l="1"/>
  <c r="AG3261" i="25" s="1"/>
  <c r="AF3261" i="25"/>
  <c r="AD5276" i="25"/>
  <c r="AF3262" i="25" l="1"/>
  <c r="AE3262" i="25"/>
  <c r="AG3262" i="25" s="1"/>
  <c r="AD5277" i="25"/>
  <c r="AF3263" i="25" l="1"/>
  <c r="AE3263" i="25"/>
  <c r="AG3263" i="25" s="1"/>
  <c r="AD5278" i="25"/>
  <c r="AE3264" i="25" l="1"/>
  <c r="AG3264" i="25" s="1"/>
  <c r="AF3264" i="25"/>
  <c r="AD5279" i="25"/>
  <c r="AF3265" i="25" l="1"/>
  <c r="AE3265" i="25"/>
  <c r="AG3265" i="25" s="1"/>
  <c r="AD5280" i="25"/>
  <c r="AE3266" i="25" l="1"/>
  <c r="AG3266" i="25" s="1"/>
  <c r="AF3266" i="25"/>
  <c r="AD5281" i="25"/>
  <c r="AE3267" i="25" l="1"/>
  <c r="AG3267" i="25" s="1"/>
  <c r="AF3267" i="25"/>
  <c r="AD5282" i="25"/>
  <c r="AE3268" i="25" l="1"/>
  <c r="AG3268" i="25" s="1"/>
  <c r="AF3268" i="25"/>
  <c r="AD5283" i="25"/>
  <c r="AE3269" i="25" l="1"/>
  <c r="AG3269" i="25" s="1"/>
  <c r="AF3269" i="25"/>
  <c r="AD5284" i="25"/>
  <c r="AE3270" i="25" l="1"/>
  <c r="AG3270" i="25" s="1"/>
  <c r="AF3270" i="25"/>
  <c r="AD5285" i="25"/>
  <c r="AF3271" i="25" l="1"/>
  <c r="AE3271" i="25"/>
  <c r="AG3271" i="25" s="1"/>
  <c r="AD5286" i="25"/>
  <c r="AF3272" i="25" l="1"/>
  <c r="AE3272" i="25"/>
  <c r="AG3272" i="25" s="1"/>
  <c r="AD5287" i="25"/>
  <c r="AE3273" i="25" l="1"/>
  <c r="AG3273" i="25" s="1"/>
  <c r="AF3273" i="25"/>
  <c r="AD5288" i="25"/>
  <c r="AF3274" i="25" l="1"/>
  <c r="AE3274" i="25"/>
  <c r="AG3274" i="25" s="1"/>
  <c r="AD5289" i="25"/>
  <c r="AF3275" i="25" l="1"/>
  <c r="AE3275" i="25"/>
  <c r="AG3275" i="25" s="1"/>
  <c r="AD5290" i="25"/>
  <c r="AF3276" i="25" l="1"/>
  <c r="AE3276" i="25"/>
  <c r="AG3276" i="25" s="1"/>
  <c r="AD5291" i="25"/>
  <c r="AE3277" i="25" l="1"/>
  <c r="AG3277" i="25" s="1"/>
  <c r="AF3277" i="25"/>
  <c r="AD5292" i="25"/>
  <c r="AF3278" i="25" l="1"/>
  <c r="AE3278" i="25"/>
  <c r="AG3278" i="25" s="1"/>
  <c r="AD5293" i="25"/>
  <c r="AF3279" i="25" l="1"/>
  <c r="AE3279" i="25"/>
  <c r="AG3279" i="25" s="1"/>
  <c r="AD5294" i="25"/>
  <c r="AE3280" i="25" l="1"/>
  <c r="AG3280" i="25" s="1"/>
  <c r="AF3280" i="25"/>
  <c r="AD5295" i="25"/>
  <c r="AE3281" i="25" l="1"/>
  <c r="AG3281" i="25" s="1"/>
  <c r="AF3281" i="25"/>
  <c r="AD5296" i="25"/>
  <c r="AE3282" i="25" l="1"/>
  <c r="AG3282" i="25" s="1"/>
  <c r="AF3282" i="25"/>
  <c r="AD5297" i="25"/>
  <c r="AE3283" i="25" l="1"/>
  <c r="AG3283" i="25" s="1"/>
  <c r="AF3283" i="25"/>
  <c r="AD5298" i="25"/>
  <c r="AE3284" i="25" l="1"/>
  <c r="AG3284" i="25" s="1"/>
  <c r="AF3284" i="25"/>
  <c r="AD5299" i="25"/>
  <c r="AE3285" i="25" l="1"/>
  <c r="AG3285" i="25" s="1"/>
  <c r="AF3285" i="25"/>
  <c r="AD5300" i="25"/>
  <c r="AF3286" i="25" l="1"/>
  <c r="AE3286" i="25"/>
  <c r="AG3286" i="25" s="1"/>
  <c r="AD5301" i="25"/>
  <c r="AF3287" i="25" l="1"/>
  <c r="AE3287" i="25"/>
  <c r="AG3287" i="25" s="1"/>
  <c r="AD5302" i="25"/>
  <c r="AE3288" i="25" l="1"/>
  <c r="AG3288" i="25" s="1"/>
  <c r="AF3288" i="25"/>
  <c r="AD5303" i="25"/>
  <c r="AF3289" i="25" l="1"/>
  <c r="AE3289" i="25"/>
  <c r="AG3289" i="25" s="1"/>
  <c r="AD5304" i="25"/>
  <c r="AF3290" i="25" l="1"/>
  <c r="AE3290" i="25"/>
  <c r="AG3290" i="25" s="1"/>
  <c r="AD5305" i="25"/>
  <c r="AE3291" i="25" l="1"/>
  <c r="AG3291" i="25" s="1"/>
  <c r="AF3291" i="25"/>
  <c r="AD5306" i="25"/>
  <c r="AF3292" i="25" l="1"/>
  <c r="AE3292" i="25"/>
  <c r="AG3292" i="25" s="1"/>
  <c r="AD5307" i="25"/>
  <c r="AE3293" i="25" l="1"/>
  <c r="AG3293" i="25" s="1"/>
  <c r="AF3293" i="25"/>
  <c r="AD5308" i="25"/>
  <c r="AF3294" i="25" l="1"/>
  <c r="AE3294" i="25"/>
  <c r="AG3294" i="25" s="1"/>
  <c r="AD5309" i="25"/>
  <c r="AF3295" i="25" l="1"/>
  <c r="AE3295" i="25"/>
  <c r="AG3295" i="25" s="1"/>
  <c r="AD5310" i="25"/>
  <c r="AE3296" i="25" l="1"/>
  <c r="AG3296" i="25" s="1"/>
  <c r="AF3296" i="25"/>
  <c r="AD5311" i="25"/>
  <c r="AF3297" i="25" l="1"/>
  <c r="AE3297" i="25"/>
  <c r="AG3297" i="25" s="1"/>
  <c r="AD5312" i="25"/>
  <c r="AE3298" i="25" l="1"/>
  <c r="AG3298" i="25" s="1"/>
  <c r="AF3298" i="25"/>
  <c r="AD5313" i="25"/>
  <c r="AE3299" i="25" l="1"/>
  <c r="AG3299" i="25" s="1"/>
  <c r="AF3299" i="25"/>
  <c r="AD5314" i="25"/>
  <c r="AE3300" i="25" l="1"/>
  <c r="AG3300" i="25" s="1"/>
  <c r="AF3300" i="25"/>
  <c r="AD5315" i="25"/>
  <c r="AE3301" i="25" l="1"/>
  <c r="AG3301" i="25" s="1"/>
  <c r="AF3301" i="25"/>
  <c r="AD5316" i="25"/>
  <c r="AE3302" i="25" l="1"/>
  <c r="AG3302" i="25" s="1"/>
  <c r="AF3302" i="25"/>
  <c r="AD5317" i="25"/>
  <c r="AF3303" i="25" l="1"/>
  <c r="AE3303" i="25"/>
  <c r="AG3303" i="25" s="1"/>
  <c r="AD5318" i="25"/>
  <c r="AE3304" i="25" l="1"/>
  <c r="AG3304" i="25" s="1"/>
  <c r="AF3304" i="25"/>
  <c r="AD5319" i="25"/>
  <c r="AE3305" i="25" l="1"/>
  <c r="AG3305" i="25" s="1"/>
  <c r="AF3305" i="25"/>
  <c r="AD5320" i="25"/>
  <c r="AE3306" i="25" l="1"/>
  <c r="AG3306" i="25" s="1"/>
  <c r="AF3306" i="25"/>
  <c r="AD5321" i="25"/>
  <c r="AF3307" i="25" l="1"/>
  <c r="AE3307" i="25"/>
  <c r="AG3307" i="25" s="1"/>
  <c r="AD5322" i="25"/>
  <c r="AE3308" i="25" l="1"/>
  <c r="AG3308" i="25" s="1"/>
  <c r="AF3308" i="25"/>
  <c r="AD5323" i="25"/>
  <c r="AE3309" i="25" l="1"/>
  <c r="AG3309" i="25" s="1"/>
  <c r="AF3309" i="25"/>
  <c r="AD5324" i="25"/>
  <c r="AF3310" i="25" l="1"/>
  <c r="AE3310" i="25"/>
  <c r="AG3310" i="25" s="1"/>
  <c r="AD5325" i="25"/>
  <c r="AF3311" i="25" l="1"/>
  <c r="AE3311" i="25"/>
  <c r="AG3311" i="25" s="1"/>
  <c r="AD5326" i="25"/>
  <c r="AF3312" i="25" l="1"/>
  <c r="AE3312" i="25"/>
  <c r="AG3312" i="25" s="1"/>
  <c r="AD5327" i="25"/>
  <c r="AF3313" i="25" l="1"/>
  <c r="AE3313" i="25"/>
  <c r="AG3313" i="25" s="1"/>
  <c r="AD5328" i="25"/>
  <c r="AE3314" i="25" l="1"/>
  <c r="AG3314" i="25" s="1"/>
  <c r="AF3314" i="25"/>
  <c r="AD5329" i="25"/>
  <c r="AE3315" i="25" l="1"/>
  <c r="AG3315" i="25" s="1"/>
  <c r="AF3315" i="25"/>
  <c r="AD5330" i="25"/>
  <c r="AE3316" i="25" l="1"/>
  <c r="AG3316" i="25" s="1"/>
  <c r="AF3316" i="25"/>
  <c r="AD5331" i="25"/>
  <c r="AE3317" i="25" l="1"/>
  <c r="AG3317" i="25" s="1"/>
  <c r="AF3317" i="25"/>
  <c r="AD5332" i="25"/>
  <c r="AF3318" i="25" l="1"/>
  <c r="AE3318" i="25"/>
  <c r="AG3318" i="25" s="1"/>
  <c r="AD5333" i="25"/>
  <c r="AF3319" i="25" l="1"/>
  <c r="AE3319" i="25"/>
  <c r="AG3319" i="25" s="1"/>
  <c r="AD5334" i="25"/>
  <c r="AE3320" i="25" l="1"/>
  <c r="AG3320" i="25" s="1"/>
  <c r="AF3320" i="25"/>
  <c r="AD5335" i="25"/>
  <c r="AE3321" i="25" l="1"/>
  <c r="AG3321" i="25" s="1"/>
  <c r="AF3321" i="25"/>
  <c r="AD5336" i="25"/>
  <c r="AF3322" i="25" l="1"/>
  <c r="AE3322" i="25"/>
  <c r="AG3322" i="25" s="1"/>
  <c r="AD5337" i="25"/>
  <c r="AE3323" i="25" l="1"/>
  <c r="AG3323" i="25" s="1"/>
  <c r="AF3323" i="25"/>
  <c r="AD5338" i="25"/>
  <c r="AF3324" i="25" l="1"/>
  <c r="AE3324" i="25"/>
  <c r="AG3324" i="25" s="1"/>
  <c r="AD5339" i="25"/>
  <c r="AE3325" i="25" l="1"/>
  <c r="AG3325" i="25" s="1"/>
  <c r="AF3325" i="25"/>
  <c r="AD5340" i="25"/>
  <c r="AF3326" i="25" l="1"/>
  <c r="AE3326" i="25"/>
  <c r="AG3326" i="25" s="1"/>
  <c r="AD5341" i="25"/>
  <c r="AF3327" i="25" l="1"/>
  <c r="AE3327" i="25"/>
  <c r="AG3327" i="25" s="1"/>
  <c r="AD5342" i="25"/>
  <c r="AE3328" i="25" l="1"/>
  <c r="AG3328" i="25" s="1"/>
  <c r="AF3328" i="25"/>
  <c r="AD5343" i="25"/>
  <c r="AF3329" i="25" l="1"/>
  <c r="AE3329" i="25"/>
  <c r="AG3329" i="25" s="1"/>
  <c r="AD5344" i="25"/>
  <c r="AF3330" i="25" l="1"/>
  <c r="AE3330" i="25"/>
  <c r="AG3330" i="25" s="1"/>
  <c r="AD5345" i="25"/>
  <c r="AE3331" i="25" l="1"/>
  <c r="AG3331" i="25" s="1"/>
  <c r="AF3331" i="25"/>
  <c r="AD5346" i="25"/>
  <c r="AE3332" i="25" l="1"/>
  <c r="AG3332" i="25" s="1"/>
  <c r="AF3332" i="25"/>
  <c r="AD5347" i="25"/>
  <c r="AE3333" i="25" l="1"/>
  <c r="AG3333" i="25" s="1"/>
  <c r="AF3333" i="25"/>
  <c r="AD5348" i="25"/>
  <c r="AF3334" i="25" l="1"/>
  <c r="AE3334" i="25"/>
  <c r="AG3334" i="25" s="1"/>
  <c r="AD5349" i="25"/>
  <c r="AF3335" i="25" l="1"/>
  <c r="AE3335" i="25"/>
  <c r="AG3335" i="25" s="1"/>
  <c r="AD5350" i="25"/>
  <c r="AE3336" i="25" l="1"/>
  <c r="AG3336" i="25" s="1"/>
  <c r="AF3336" i="25"/>
  <c r="AD5351" i="25"/>
  <c r="AE3337" i="25" l="1"/>
  <c r="AG3337" i="25" s="1"/>
  <c r="AF3337" i="25"/>
  <c r="AD5352" i="25"/>
  <c r="AE3338" i="25" l="1"/>
  <c r="AG3338" i="25" s="1"/>
  <c r="AF3338" i="25"/>
  <c r="AD5353" i="25"/>
  <c r="AF3339" i="25" l="1"/>
  <c r="AE3339" i="25"/>
  <c r="AG3339" i="25" s="1"/>
  <c r="AD5354" i="25"/>
  <c r="AE3340" i="25" l="1"/>
  <c r="AG3340" i="25" s="1"/>
  <c r="AF3340" i="25"/>
  <c r="AD5355" i="25"/>
  <c r="AE3341" i="25" l="1"/>
  <c r="AG3341" i="25" s="1"/>
  <c r="AF3341" i="25"/>
  <c r="AD5356" i="25"/>
  <c r="AE3342" i="25" l="1"/>
  <c r="AG3342" i="25" s="1"/>
  <c r="AF3342" i="25"/>
  <c r="AD5357" i="25"/>
  <c r="AF3343" i="25" l="1"/>
  <c r="AE3343" i="25"/>
  <c r="AG3343" i="25" s="1"/>
  <c r="AD5358" i="25"/>
  <c r="AE3344" i="25" l="1"/>
  <c r="AG3344" i="25" s="1"/>
  <c r="AF3344" i="25"/>
  <c r="AD5359" i="25"/>
  <c r="AE3345" i="25" l="1"/>
  <c r="AG3345" i="25" s="1"/>
  <c r="AF3345" i="25"/>
  <c r="AD5360" i="25"/>
  <c r="AE3346" i="25" l="1"/>
  <c r="AG3346" i="25" s="1"/>
  <c r="AF3346" i="25"/>
  <c r="AD5361" i="25"/>
  <c r="AE3347" i="25" l="1"/>
  <c r="AG3347" i="25" s="1"/>
  <c r="AF3347" i="25"/>
  <c r="AD5362" i="25"/>
  <c r="AF3348" i="25" l="1"/>
  <c r="AE3348" i="25"/>
  <c r="AG3348" i="25" s="1"/>
  <c r="AD5363" i="25"/>
  <c r="AF3349" i="25" l="1"/>
  <c r="AE3349" i="25"/>
  <c r="AG3349" i="25" s="1"/>
  <c r="AD5364" i="25"/>
  <c r="AF3350" i="25" l="1"/>
  <c r="AE3350" i="25"/>
  <c r="AG3350" i="25" s="1"/>
  <c r="AD5365" i="25"/>
  <c r="AE3351" i="25" l="1"/>
  <c r="AG3351" i="25" s="1"/>
  <c r="AF3351" i="25"/>
  <c r="AD5366" i="25"/>
  <c r="AE3352" i="25" l="1"/>
  <c r="AG3352" i="25" s="1"/>
  <c r="AF3352" i="25"/>
  <c r="AD5367" i="25"/>
  <c r="AF3353" i="25" l="1"/>
  <c r="AE3353" i="25"/>
  <c r="AG3353" i="25" s="1"/>
  <c r="AD5368" i="25"/>
  <c r="AE3354" i="25" l="1"/>
  <c r="AG3354" i="25" s="1"/>
  <c r="AF3354" i="25"/>
  <c r="AD5369" i="25"/>
  <c r="AF3355" i="25" l="1"/>
  <c r="AE3355" i="25"/>
  <c r="AG3355" i="25" s="1"/>
  <c r="AD5370" i="25"/>
  <c r="AF3356" i="25" l="1"/>
  <c r="AE3356" i="25"/>
  <c r="AG3356" i="25" s="1"/>
  <c r="AD5371" i="25"/>
  <c r="AE3357" i="25" l="1"/>
  <c r="AG3357" i="25" s="1"/>
  <c r="AF3357" i="25"/>
  <c r="AD5372" i="25"/>
  <c r="AE3358" i="25" l="1"/>
  <c r="AG3358" i="25" s="1"/>
  <c r="AF3358" i="25"/>
  <c r="AD5373" i="25"/>
  <c r="AE3359" i="25" l="1"/>
  <c r="AG3359" i="25" s="1"/>
  <c r="AF3359" i="25"/>
  <c r="AD5374" i="25"/>
  <c r="AE3360" i="25" l="1"/>
  <c r="AG3360" i="25" s="1"/>
  <c r="AF3360" i="25"/>
  <c r="AD5375" i="25"/>
  <c r="AE3361" i="25" l="1"/>
  <c r="AG3361" i="25" s="1"/>
  <c r="AF3361" i="25"/>
  <c r="AD5376" i="25"/>
  <c r="AE3362" i="25" l="1"/>
  <c r="AG3362" i="25" s="1"/>
  <c r="AF3362" i="25"/>
  <c r="AD5377" i="25"/>
  <c r="AE3363" i="25" l="1"/>
  <c r="AG3363" i="25" s="1"/>
  <c r="AF3363" i="25"/>
  <c r="AD5378" i="25"/>
  <c r="AF3364" i="25" l="1"/>
  <c r="AE3364" i="25"/>
  <c r="AG3364" i="25" s="1"/>
  <c r="AD5379" i="25"/>
  <c r="AE3365" i="25" l="1"/>
  <c r="AG3365" i="25" s="1"/>
  <c r="AF3365" i="25"/>
  <c r="AD5380" i="25"/>
  <c r="AE3366" i="25" l="1"/>
  <c r="AG3366" i="25" s="1"/>
  <c r="AF3366" i="25"/>
  <c r="AD5381" i="25"/>
  <c r="AF3367" i="25" l="1"/>
  <c r="AE3367" i="25"/>
  <c r="AG3367" i="25" s="1"/>
  <c r="AD5382" i="25"/>
  <c r="AE3368" i="25" l="1"/>
  <c r="AG3368" i="25" s="1"/>
  <c r="AF3368" i="25"/>
  <c r="AD5383" i="25"/>
  <c r="AE3369" i="25" l="1"/>
  <c r="AG3369" i="25" s="1"/>
  <c r="AF3369" i="25"/>
  <c r="AD5384" i="25"/>
  <c r="AE3370" i="25" l="1"/>
  <c r="AG3370" i="25" s="1"/>
  <c r="AF3370" i="25"/>
  <c r="AD5385" i="25"/>
  <c r="AE3371" i="25" l="1"/>
  <c r="AG3371" i="25" s="1"/>
  <c r="AF3371" i="25"/>
  <c r="AD5386" i="25"/>
  <c r="AF3372" i="25" l="1"/>
  <c r="AE3372" i="25"/>
  <c r="AG3372" i="25" s="1"/>
  <c r="AD5387" i="25"/>
  <c r="AE3373" i="25" l="1"/>
  <c r="AG3373" i="25" s="1"/>
  <c r="AF3373" i="25"/>
  <c r="AD5388" i="25"/>
  <c r="AF3374" i="25" l="1"/>
  <c r="AE3374" i="25"/>
  <c r="AG3374" i="25" s="1"/>
  <c r="AD5389" i="25"/>
  <c r="AE3375" i="25" l="1"/>
  <c r="AG3375" i="25" s="1"/>
  <c r="AF3375" i="25"/>
  <c r="AD5390" i="25"/>
  <c r="AE3376" i="25" l="1"/>
  <c r="AG3376" i="25" s="1"/>
  <c r="AF3376" i="25"/>
  <c r="AD5391" i="25"/>
  <c r="AF3377" i="25" l="1"/>
  <c r="AE3377" i="25"/>
  <c r="AG3377" i="25" s="1"/>
  <c r="AD5392" i="25"/>
  <c r="AE3378" i="25" l="1"/>
  <c r="AG3378" i="25" s="1"/>
  <c r="AF3378" i="25"/>
  <c r="AD5393" i="25"/>
  <c r="AF3379" i="25" l="1"/>
  <c r="AE3379" i="25"/>
  <c r="AG3379" i="25" s="1"/>
  <c r="AD5394" i="25"/>
  <c r="AF3380" i="25" l="1"/>
  <c r="AE3380" i="25"/>
  <c r="AG3380" i="25" s="1"/>
  <c r="AD5395" i="25"/>
  <c r="AE3381" i="25" l="1"/>
  <c r="AG3381" i="25" s="1"/>
  <c r="AF3381" i="25"/>
  <c r="AD5396" i="25"/>
  <c r="AE3382" i="25" l="1"/>
  <c r="AG3382" i="25" s="1"/>
  <c r="AF3382" i="25"/>
  <c r="AD5397" i="25"/>
  <c r="AF3383" i="25" l="1"/>
  <c r="AE3383" i="25"/>
  <c r="AG3383" i="25" s="1"/>
  <c r="AD5398" i="25"/>
  <c r="AE3384" i="25" l="1"/>
  <c r="AG3384" i="25" s="1"/>
  <c r="AF3384" i="25"/>
  <c r="AD5399" i="25"/>
  <c r="AF3385" i="25" l="1"/>
  <c r="AE3385" i="25"/>
  <c r="AG3385" i="25" s="1"/>
  <c r="AD5400" i="25"/>
  <c r="AF3386" i="25" l="1"/>
  <c r="AE3386" i="25"/>
  <c r="AG3386" i="25" s="1"/>
  <c r="AD5401" i="25"/>
  <c r="AE3387" i="25" l="1"/>
  <c r="AG3387" i="25" s="1"/>
  <c r="AF3387" i="25"/>
  <c r="AD5402" i="25"/>
  <c r="AE3388" i="25" l="1"/>
  <c r="AG3388" i="25" s="1"/>
  <c r="AF3388" i="25"/>
  <c r="AD5403" i="25"/>
  <c r="AF3389" i="25" l="1"/>
  <c r="AE3389" i="25"/>
  <c r="AG3389" i="25" s="1"/>
  <c r="AD5404" i="25"/>
  <c r="AE3390" i="25" l="1"/>
  <c r="AG3390" i="25" s="1"/>
  <c r="AF3390" i="25"/>
  <c r="AD5405" i="25"/>
  <c r="AF3391" i="25" l="1"/>
  <c r="AE3391" i="25"/>
  <c r="AG3391" i="25" s="1"/>
  <c r="AD5406" i="25"/>
  <c r="AF3392" i="25" l="1"/>
  <c r="AE3392" i="25"/>
  <c r="AG3392" i="25" s="1"/>
  <c r="AD5407" i="25"/>
  <c r="AE3393" i="25" l="1"/>
  <c r="AG3393" i="25" s="1"/>
  <c r="AF3393" i="25"/>
  <c r="AD5408" i="25"/>
  <c r="AE3394" i="25" l="1"/>
  <c r="AG3394" i="25" s="1"/>
  <c r="AF3394" i="25"/>
  <c r="AD5409" i="25"/>
  <c r="AE3395" i="25" l="1"/>
  <c r="AG3395" i="25" s="1"/>
  <c r="AF3395" i="25"/>
  <c r="AD5410" i="25"/>
  <c r="AF3396" i="25" l="1"/>
  <c r="AE3396" i="25"/>
  <c r="AG3396" i="25" s="1"/>
  <c r="AD5411" i="25"/>
  <c r="AF3397" i="25" l="1"/>
  <c r="AE3397" i="25"/>
  <c r="AG3397" i="25" s="1"/>
  <c r="AD5412" i="25"/>
  <c r="AE3398" i="25" l="1"/>
  <c r="AG3398" i="25" s="1"/>
  <c r="AF3398" i="25"/>
  <c r="AD5413" i="25"/>
  <c r="AE3399" i="25" l="1"/>
  <c r="AG3399" i="25" s="1"/>
  <c r="AF3399" i="25"/>
  <c r="AD5414" i="25"/>
  <c r="AE3400" i="25" l="1"/>
  <c r="AG3400" i="25" s="1"/>
  <c r="AF3400" i="25"/>
  <c r="AD5415" i="25"/>
  <c r="AE3401" i="25" l="1"/>
  <c r="AG3401" i="25" s="1"/>
  <c r="AF3401" i="25"/>
  <c r="AD5416" i="25"/>
  <c r="AE3402" i="25" l="1"/>
  <c r="AG3402" i="25" s="1"/>
  <c r="AF3402" i="25"/>
  <c r="AD5417" i="25"/>
  <c r="AF3403" i="25" l="1"/>
  <c r="AE3403" i="25"/>
  <c r="AG3403" i="25" s="1"/>
  <c r="AD5418" i="25"/>
  <c r="AF3404" i="25" l="1"/>
  <c r="AE3404" i="25"/>
  <c r="AG3404" i="25" s="1"/>
  <c r="AD5419" i="25"/>
  <c r="AE3405" i="25" l="1"/>
  <c r="AG3405" i="25" s="1"/>
  <c r="AF3405" i="25"/>
  <c r="AD5420" i="25"/>
  <c r="AF3406" i="25" l="1"/>
  <c r="AE3406" i="25"/>
  <c r="AG3406" i="25" s="1"/>
  <c r="AD5421" i="25"/>
  <c r="AF3407" i="25" l="1"/>
  <c r="AE3407" i="25"/>
  <c r="AG3407" i="25" s="1"/>
  <c r="AD5422" i="25"/>
  <c r="AF3408" i="25" l="1"/>
  <c r="AE3408" i="25"/>
  <c r="AG3408" i="25" s="1"/>
  <c r="AD5423" i="25"/>
  <c r="AF3409" i="25" l="1"/>
  <c r="AE3409" i="25"/>
  <c r="AG3409" i="25" s="1"/>
  <c r="AD5424" i="25"/>
  <c r="AE3410" i="25" l="1"/>
  <c r="AG3410" i="25" s="1"/>
  <c r="AF3410" i="25"/>
  <c r="AD5425" i="25"/>
  <c r="AE3411" i="25" l="1"/>
  <c r="AG3411" i="25" s="1"/>
  <c r="AF3411" i="25"/>
  <c r="AD5426" i="25"/>
  <c r="AF3412" i="25" l="1"/>
  <c r="AE3412" i="25"/>
  <c r="AG3412" i="25" s="1"/>
  <c r="AD5427" i="25"/>
  <c r="AE3413" i="25" l="1"/>
  <c r="AG3413" i="25" s="1"/>
  <c r="AF3413" i="25"/>
  <c r="AD5428" i="25"/>
  <c r="AE3414" i="25" l="1"/>
  <c r="AG3414" i="25" s="1"/>
  <c r="AF3414" i="25"/>
  <c r="AD5429" i="25"/>
  <c r="AE3415" i="25" l="1"/>
  <c r="AG3415" i="25" s="1"/>
  <c r="AF3415" i="25"/>
  <c r="AD5430" i="25"/>
  <c r="AE3416" i="25" l="1"/>
  <c r="AG3416" i="25" s="1"/>
  <c r="AF3416" i="25"/>
  <c r="AD5431" i="25"/>
  <c r="AE3417" i="25" l="1"/>
  <c r="AG3417" i="25" s="1"/>
  <c r="AF3417" i="25"/>
  <c r="AD5432" i="25"/>
  <c r="AE3418" i="25" l="1"/>
  <c r="AG3418" i="25" s="1"/>
  <c r="AF3418" i="25"/>
  <c r="AD5433" i="25"/>
  <c r="AE3419" i="25" l="1"/>
  <c r="AG3419" i="25" s="1"/>
  <c r="AF3419" i="25"/>
  <c r="AD5434" i="25"/>
  <c r="AF3420" i="25" l="1"/>
  <c r="AE3420" i="25"/>
  <c r="AG3420" i="25" s="1"/>
  <c r="AD5435" i="25"/>
  <c r="AE3421" i="25" l="1"/>
  <c r="AG3421" i="25" s="1"/>
  <c r="AF3421" i="25"/>
  <c r="AD5436" i="25"/>
  <c r="AE3422" i="25" l="1"/>
  <c r="AG3422" i="25" s="1"/>
  <c r="AF3422" i="25"/>
  <c r="AD5437" i="25"/>
  <c r="AF3423" i="25" l="1"/>
  <c r="AE3423" i="25"/>
  <c r="AG3423" i="25" s="1"/>
  <c r="AD5438" i="25"/>
  <c r="AE3424" i="25" l="1"/>
  <c r="AG3424" i="25" s="1"/>
  <c r="AF3424" i="25"/>
  <c r="AD5439" i="25"/>
  <c r="AE3425" i="25" l="1"/>
  <c r="AG3425" i="25" s="1"/>
  <c r="AF3425" i="25"/>
  <c r="AD5440" i="25"/>
  <c r="AE3426" i="25" l="1"/>
  <c r="AG3426" i="25" s="1"/>
  <c r="AF3426" i="25"/>
  <c r="AD5441" i="25"/>
  <c r="AE3427" i="25" l="1"/>
  <c r="AG3427" i="25" s="1"/>
  <c r="AF3427" i="25"/>
  <c r="AD5442" i="25"/>
  <c r="AF3428" i="25" l="1"/>
  <c r="AE3428" i="25"/>
  <c r="AG3428" i="25" s="1"/>
  <c r="AD5443" i="25"/>
  <c r="AE3429" i="25" l="1"/>
  <c r="AG3429" i="25" s="1"/>
  <c r="AF3429" i="25"/>
  <c r="AD5444" i="25"/>
  <c r="AE3430" i="25" l="1"/>
  <c r="AG3430" i="25" s="1"/>
  <c r="AF3430" i="25"/>
  <c r="AD5445" i="25"/>
  <c r="AE3431" i="25" l="1"/>
  <c r="AG3431" i="25" s="1"/>
  <c r="AF3431" i="25"/>
  <c r="AD5446" i="25"/>
  <c r="AF3432" i="25" l="1"/>
  <c r="AE3432" i="25"/>
  <c r="AG3432" i="25" s="1"/>
  <c r="AD5447" i="25"/>
  <c r="AE3433" i="25" l="1"/>
  <c r="AG3433" i="25" s="1"/>
  <c r="AF3433" i="25"/>
  <c r="AD5448" i="25"/>
  <c r="AE3434" i="25" l="1"/>
  <c r="AG3434" i="25" s="1"/>
  <c r="AF3434" i="25"/>
  <c r="AD5449" i="25"/>
  <c r="AE3435" i="25" l="1"/>
  <c r="AG3435" i="25" s="1"/>
  <c r="AF3435" i="25"/>
  <c r="AD5450" i="25"/>
  <c r="AF3436" i="25" l="1"/>
  <c r="AE3436" i="25"/>
  <c r="AG3436" i="25" s="1"/>
  <c r="AD5451" i="25"/>
  <c r="AE3437" i="25" l="1"/>
  <c r="AG3437" i="25" s="1"/>
  <c r="AF3437" i="25"/>
  <c r="AD5452" i="25"/>
  <c r="AF3438" i="25" l="1"/>
  <c r="AE3438" i="25"/>
  <c r="AG3438" i="25" s="1"/>
  <c r="AD5453" i="25"/>
  <c r="AE3439" i="25" l="1"/>
  <c r="AG3439" i="25" s="1"/>
  <c r="AF3439" i="25"/>
  <c r="AD5454" i="25"/>
  <c r="AE3440" i="25" l="1"/>
  <c r="AG3440" i="25" s="1"/>
  <c r="AF3440" i="25"/>
  <c r="AD5455" i="25"/>
  <c r="AF3441" i="25" l="1"/>
  <c r="AE3441" i="25"/>
  <c r="AG3441" i="25" s="1"/>
  <c r="AD5456" i="25"/>
  <c r="AF3442" i="25" l="1"/>
  <c r="AE3442" i="25"/>
  <c r="AG3442" i="25" s="1"/>
  <c r="AD5457" i="25"/>
  <c r="AE3443" i="25" l="1"/>
  <c r="AG3443" i="25" s="1"/>
  <c r="AF3443" i="25"/>
  <c r="AD5458" i="25"/>
  <c r="AF3444" i="25" l="1"/>
  <c r="AE3444" i="25"/>
  <c r="AG3444" i="25" s="1"/>
  <c r="AD5459" i="25"/>
  <c r="AF3445" i="25" l="1"/>
  <c r="AE3445" i="25"/>
  <c r="AG3445" i="25" s="1"/>
  <c r="AD5460" i="25"/>
  <c r="AE3446" i="25" l="1"/>
  <c r="AG3446" i="25" s="1"/>
  <c r="AF3446" i="25"/>
  <c r="AD5461" i="25"/>
  <c r="AE3447" i="25" l="1"/>
  <c r="AG3447" i="25" s="1"/>
  <c r="AF3447" i="25"/>
  <c r="AD5462" i="25"/>
  <c r="AF3448" i="25" l="1"/>
  <c r="AE3448" i="25"/>
  <c r="AG3448" i="25" s="1"/>
  <c r="AD5463" i="25"/>
  <c r="AE3449" i="25" l="1"/>
  <c r="AG3449" i="25" s="1"/>
  <c r="AF3449" i="25"/>
  <c r="AD5464" i="25"/>
  <c r="AE3450" i="25" l="1"/>
  <c r="AG3450" i="25" s="1"/>
  <c r="AF3450" i="25"/>
  <c r="AD5465" i="25"/>
  <c r="AE3451" i="25" l="1"/>
  <c r="AG3451" i="25" s="1"/>
  <c r="AF3451" i="25"/>
  <c r="AD5466" i="25"/>
  <c r="AF3452" i="25" l="1"/>
  <c r="AE3452" i="25"/>
  <c r="AG3452" i="25" s="1"/>
  <c r="AD5467" i="25"/>
  <c r="AF3453" i="25" l="1"/>
  <c r="AE3453" i="25"/>
  <c r="AG3453" i="25" s="1"/>
  <c r="AD5468" i="25"/>
  <c r="AE3454" i="25" l="1"/>
  <c r="AG3454" i="25" s="1"/>
  <c r="AF3454" i="25"/>
  <c r="AD5469" i="25"/>
  <c r="AF3455" i="25" l="1"/>
  <c r="AE3455" i="25"/>
  <c r="AG3455" i="25" s="1"/>
  <c r="AD5470" i="25"/>
  <c r="AF3456" i="25" l="1"/>
  <c r="AE3456" i="25"/>
  <c r="AG3456" i="25" s="1"/>
  <c r="AD5471" i="25"/>
  <c r="AF3457" i="25" l="1"/>
  <c r="AE3457" i="25"/>
  <c r="AG3457" i="25" s="1"/>
  <c r="AD5472" i="25"/>
  <c r="AE3458" i="25" l="1"/>
  <c r="AG3458" i="25" s="1"/>
  <c r="AF3458" i="25"/>
  <c r="AD5473" i="25"/>
  <c r="AE3459" i="25" l="1"/>
  <c r="AG3459" i="25" s="1"/>
  <c r="AF3459" i="25"/>
  <c r="AD5474" i="25"/>
  <c r="AF3460" i="25" l="1"/>
  <c r="AE3460" i="25"/>
  <c r="AG3460" i="25" s="1"/>
  <c r="AD5475" i="25"/>
  <c r="AE3461" i="25" l="1"/>
  <c r="AG3461" i="25" s="1"/>
  <c r="AF3461" i="25"/>
  <c r="AD5476" i="25"/>
  <c r="AF3462" i="25" l="1"/>
  <c r="AE3462" i="25"/>
  <c r="AG3462" i="25" s="1"/>
  <c r="AD5477" i="25"/>
  <c r="AF3463" i="25" l="1"/>
  <c r="AE3463" i="25"/>
  <c r="AG3463" i="25" s="1"/>
  <c r="AD5478" i="25"/>
  <c r="AF3464" i="25" l="1"/>
  <c r="AE3464" i="25"/>
  <c r="AG3464" i="25" s="1"/>
  <c r="AD5479" i="25"/>
  <c r="AE3465" i="25" l="1"/>
  <c r="AG3465" i="25" s="1"/>
  <c r="AF3465" i="25"/>
  <c r="AD5480" i="25"/>
  <c r="AE3466" i="25" l="1"/>
  <c r="AG3466" i="25" s="1"/>
  <c r="AF3466" i="25"/>
  <c r="AD5481" i="25"/>
  <c r="AE3467" i="25" l="1"/>
  <c r="AG3467" i="25" s="1"/>
  <c r="AF3467" i="25"/>
  <c r="AD5482" i="25"/>
  <c r="AF3468" i="25" l="1"/>
  <c r="AE3468" i="25"/>
  <c r="AG3468" i="25" s="1"/>
  <c r="AD5483" i="25"/>
  <c r="AE3469" i="25" l="1"/>
  <c r="AG3469" i="25" s="1"/>
  <c r="AF3469" i="25"/>
  <c r="AD5484" i="25"/>
  <c r="AF3470" i="25" l="1"/>
  <c r="AE3470" i="25"/>
  <c r="AG3470" i="25" s="1"/>
  <c r="AD5485" i="25"/>
  <c r="AE3471" i="25" l="1"/>
  <c r="AG3471" i="25" s="1"/>
  <c r="AF3471" i="25"/>
  <c r="AD5486" i="25"/>
  <c r="AE3472" i="25" l="1"/>
  <c r="AG3472" i="25" s="1"/>
  <c r="AF3472" i="25"/>
  <c r="AD5487" i="25"/>
  <c r="AF3473" i="25" l="1"/>
  <c r="AE3473" i="25"/>
  <c r="AG3473" i="25" s="1"/>
  <c r="AD5488" i="25"/>
  <c r="AE3474" i="25" l="1"/>
  <c r="AG3474" i="25" s="1"/>
  <c r="AF3474" i="25"/>
  <c r="AD5489" i="25"/>
  <c r="AF3475" i="25" l="1"/>
  <c r="AE3475" i="25"/>
  <c r="AG3475" i="25" s="1"/>
  <c r="AD5490" i="25"/>
  <c r="AF3476" i="25" l="1"/>
  <c r="AE3476" i="25"/>
  <c r="AG3476" i="25" s="1"/>
  <c r="AD5491" i="25"/>
  <c r="AE3477" i="25" l="1"/>
  <c r="AG3477" i="25" s="1"/>
  <c r="AF3477" i="25"/>
  <c r="AD5492" i="25"/>
  <c r="AE3478" i="25" l="1"/>
  <c r="AG3478" i="25" s="1"/>
  <c r="AF3478" i="25"/>
  <c r="AD5493" i="25"/>
  <c r="AF3479" i="25" l="1"/>
  <c r="AE3479" i="25"/>
  <c r="AG3479" i="25" s="1"/>
  <c r="AD5494" i="25"/>
  <c r="AE3480" i="25" l="1"/>
  <c r="AG3480" i="25" s="1"/>
  <c r="AF3480" i="25"/>
  <c r="AD5495" i="25"/>
  <c r="AE3481" i="25" l="1"/>
  <c r="AG3481" i="25" s="1"/>
  <c r="AF3481" i="25"/>
  <c r="AD5496" i="25"/>
  <c r="AE3482" i="25" l="1"/>
  <c r="AG3482" i="25" s="1"/>
  <c r="AF3482" i="25"/>
  <c r="AD5497" i="25"/>
  <c r="AE3483" i="25" l="1"/>
  <c r="AG3483" i="25" s="1"/>
  <c r="AF3483" i="25"/>
  <c r="AD5498" i="25"/>
  <c r="AF3484" i="25" l="1"/>
  <c r="AE3484" i="25"/>
  <c r="AG3484" i="25" s="1"/>
  <c r="AD5499" i="25"/>
  <c r="AF3485" i="25" l="1"/>
  <c r="AE3485" i="25"/>
  <c r="AG3485" i="25" s="1"/>
  <c r="AD5500" i="25"/>
  <c r="AE3486" i="25" l="1"/>
  <c r="AG3486" i="25" s="1"/>
  <c r="AF3486" i="25"/>
  <c r="AD5501" i="25"/>
  <c r="AF3487" i="25" l="1"/>
  <c r="AE3487" i="25"/>
  <c r="AG3487" i="25" s="1"/>
  <c r="AD5502" i="25"/>
  <c r="AF3488" i="25" l="1"/>
  <c r="AE3488" i="25"/>
  <c r="AG3488" i="25" s="1"/>
  <c r="AD5503" i="25"/>
  <c r="AE3489" i="25" l="1"/>
  <c r="AG3489" i="25" s="1"/>
  <c r="AF3489" i="25"/>
  <c r="AD5504" i="25"/>
  <c r="AE3490" i="25" l="1"/>
  <c r="AG3490" i="25" s="1"/>
  <c r="AF3490" i="25"/>
  <c r="AD5505" i="25"/>
  <c r="AE3491" i="25" l="1"/>
  <c r="AG3491" i="25" s="1"/>
  <c r="AF3491" i="25"/>
  <c r="AD5506" i="25"/>
  <c r="AF3492" i="25" l="1"/>
  <c r="AE3492" i="25"/>
  <c r="AG3492" i="25" s="1"/>
  <c r="AD5507" i="25"/>
  <c r="AE3493" i="25" l="1"/>
  <c r="AG3493" i="25" s="1"/>
  <c r="AF3493" i="25"/>
  <c r="AD5508" i="25"/>
  <c r="AE3494" i="25" l="1"/>
  <c r="AG3494" i="25" s="1"/>
  <c r="AF3494" i="25"/>
  <c r="AD5509" i="25"/>
  <c r="AE3495" i="25" l="1"/>
  <c r="AG3495" i="25" s="1"/>
  <c r="AF3495" i="25"/>
  <c r="AD5510" i="25"/>
  <c r="AE3496" i="25" l="1"/>
  <c r="AG3496" i="25" s="1"/>
  <c r="AF3496" i="25"/>
  <c r="AD5511" i="25"/>
  <c r="AE3497" i="25" l="1"/>
  <c r="AG3497" i="25" s="1"/>
  <c r="AF3497" i="25"/>
  <c r="AD5512" i="25"/>
  <c r="AF3498" i="25" l="1"/>
  <c r="AE3498" i="25"/>
  <c r="AG3498" i="25" s="1"/>
  <c r="AD5513" i="25"/>
  <c r="AF3499" i="25" l="1"/>
  <c r="AE3499" i="25"/>
  <c r="AG3499" i="25" s="1"/>
  <c r="AD5514" i="25"/>
  <c r="AF3500" i="25" l="1"/>
  <c r="AE3500" i="25"/>
  <c r="AG3500" i="25" s="1"/>
  <c r="AD5515" i="25"/>
  <c r="AE3501" i="25" l="1"/>
  <c r="AG3501" i="25" s="1"/>
  <c r="AF3501" i="25"/>
  <c r="AD5516" i="25"/>
  <c r="AF3502" i="25" l="1"/>
  <c r="AE3502" i="25"/>
  <c r="AG3502" i="25" s="1"/>
  <c r="AD5517" i="25"/>
  <c r="AF3503" i="25" l="1"/>
  <c r="AE3503" i="25"/>
  <c r="AG3503" i="25" s="1"/>
  <c r="AD5518" i="25"/>
  <c r="AE3504" i="25" l="1"/>
  <c r="AG3504" i="25" s="1"/>
  <c r="AF3504" i="25"/>
  <c r="AD5519" i="25"/>
  <c r="AF3505" i="25" l="1"/>
  <c r="AE3505" i="25"/>
  <c r="AG3505" i="25" s="1"/>
  <c r="AD5520" i="25"/>
  <c r="AF3506" i="25" l="1"/>
  <c r="AE3506" i="25"/>
  <c r="AG3506" i="25" s="1"/>
  <c r="AD5521" i="25"/>
  <c r="AE3507" i="25" l="1"/>
  <c r="AG3507" i="25" s="1"/>
  <c r="AF3507" i="25"/>
  <c r="AD5522" i="25"/>
  <c r="AE3508" i="25" l="1"/>
  <c r="AG3508" i="25" s="1"/>
  <c r="AF3508" i="25"/>
  <c r="AD5523" i="25"/>
  <c r="AF3509" i="25" l="1"/>
  <c r="AE3509" i="25"/>
  <c r="AG3509" i="25" s="1"/>
  <c r="AD5524" i="25"/>
  <c r="AF3510" i="25" l="1"/>
  <c r="AE3510" i="25"/>
  <c r="AG3510" i="25" s="1"/>
  <c r="AD5525" i="25"/>
  <c r="AE3511" i="25" l="1"/>
  <c r="AG3511" i="25" s="1"/>
  <c r="AF3511" i="25"/>
  <c r="AD5526" i="25"/>
  <c r="AF3512" i="25" l="1"/>
  <c r="AE3512" i="25"/>
  <c r="AG3512" i="25" s="1"/>
  <c r="AD5527" i="25"/>
  <c r="AF3513" i="25" l="1"/>
  <c r="AE3513" i="25"/>
  <c r="AG3513" i="25" s="1"/>
  <c r="AD5528" i="25"/>
  <c r="AE3514" i="25" l="1"/>
  <c r="AG3514" i="25" s="1"/>
  <c r="AF3514" i="25"/>
  <c r="AD5529" i="25"/>
  <c r="AE3515" i="25" l="1"/>
  <c r="AG3515" i="25" s="1"/>
  <c r="AF3515" i="25"/>
  <c r="AD5530" i="25"/>
  <c r="AF3516" i="25" l="1"/>
  <c r="AE3516" i="25"/>
  <c r="AG3516" i="25" s="1"/>
  <c r="AD5531" i="25"/>
  <c r="AE3517" i="25" l="1"/>
  <c r="AG3517" i="25" s="1"/>
  <c r="AF3517" i="25"/>
  <c r="AD5532" i="25"/>
  <c r="AF3518" i="25" l="1"/>
  <c r="AE3518" i="25"/>
  <c r="AG3518" i="25" s="1"/>
  <c r="AD5533" i="25"/>
  <c r="AF3519" i="25" l="1"/>
  <c r="AE3519" i="25"/>
  <c r="AG3519" i="25" s="1"/>
  <c r="AD5534" i="25"/>
  <c r="AF3520" i="25" l="1"/>
  <c r="AE3520" i="25"/>
  <c r="AG3520" i="25" s="1"/>
  <c r="AD5535" i="25"/>
  <c r="AE3521" i="25" l="1"/>
  <c r="AG3521" i="25" s="1"/>
  <c r="AF3521" i="25"/>
  <c r="AD5536" i="25"/>
  <c r="AE3522" i="25" l="1"/>
  <c r="AG3522" i="25" s="1"/>
  <c r="AF3522" i="25"/>
  <c r="AD5537" i="25"/>
  <c r="AF3523" i="25" l="1"/>
  <c r="AE3523" i="25"/>
  <c r="AG3523" i="25" s="1"/>
  <c r="AD5538" i="25"/>
  <c r="AE3524" i="25" l="1"/>
  <c r="AG3524" i="25" s="1"/>
  <c r="AF3524" i="25"/>
  <c r="AD5539" i="25"/>
  <c r="AE3525" i="25" l="1"/>
  <c r="AG3525" i="25" s="1"/>
  <c r="AF3525" i="25"/>
  <c r="AD5540" i="25"/>
  <c r="AE3526" i="25" l="1"/>
  <c r="AG3526" i="25" s="1"/>
  <c r="AF3526" i="25"/>
  <c r="AD5541" i="25"/>
  <c r="AF3527" i="25" l="1"/>
  <c r="AE3527" i="25"/>
  <c r="AG3527" i="25" s="1"/>
  <c r="AD5542" i="25"/>
  <c r="AE3528" i="25" l="1"/>
  <c r="AG3528" i="25" s="1"/>
  <c r="AF3528" i="25"/>
  <c r="AD5543" i="25"/>
  <c r="AE3529" i="25" l="1"/>
  <c r="AG3529" i="25" s="1"/>
  <c r="AF3529" i="25"/>
  <c r="AD5544" i="25"/>
  <c r="AE3530" i="25" l="1"/>
  <c r="AG3530" i="25" s="1"/>
  <c r="AF3530" i="25"/>
  <c r="AD5545" i="25"/>
  <c r="AF3531" i="25" l="1"/>
  <c r="AE3531" i="25"/>
  <c r="AG3531" i="25" s="1"/>
  <c r="AD5546" i="25"/>
  <c r="AF3532" i="25" l="1"/>
  <c r="AE3532" i="25"/>
  <c r="AG3532" i="25" s="1"/>
  <c r="AD5547" i="25"/>
  <c r="AF3533" i="25" l="1"/>
  <c r="AE3533" i="25"/>
  <c r="AG3533" i="25" s="1"/>
  <c r="AD5548" i="25"/>
  <c r="AF3534" i="25" l="1"/>
  <c r="AE3534" i="25"/>
  <c r="AG3534" i="25" s="1"/>
  <c r="AD5549" i="25"/>
  <c r="AF3535" i="25" l="1"/>
  <c r="AE3535" i="25"/>
  <c r="AG3535" i="25" s="1"/>
  <c r="AD5550" i="25"/>
  <c r="AE3536" i="25" l="1"/>
  <c r="AG3536" i="25" s="1"/>
  <c r="AF3536" i="25"/>
  <c r="AD5551" i="25"/>
  <c r="AE3537" i="25" l="1"/>
  <c r="AG3537" i="25" s="1"/>
  <c r="AF3537" i="25"/>
  <c r="AD5552" i="25"/>
  <c r="AF3538" i="25" l="1"/>
  <c r="AE3538" i="25"/>
  <c r="AG3538" i="25" s="1"/>
  <c r="AD5553" i="25"/>
  <c r="AE3539" i="25" l="1"/>
  <c r="AG3539" i="25" s="1"/>
  <c r="AF3539" i="25"/>
  <c r="AD5554" i="25"/>
  <c r="AF3540" i="25" l="1"/>
  <c r="AE3540" i="25"/>
  <c r="AG3540" i="25" s="1"/>
  <c r="AD5555" i="25"/>
  <c r="AE3541" i="25" l="1"/>
  <c r="AG3541" i="25" s="1"/>
  <c r="AF3541" i="25"/>
  <c r="AD5556" i="25"/>
  <c r="AE3542" i="25" l="1"/>
  <c r="AG3542" i="25" s="1"/>
  <c r="AF3542" i="25"/>
  <c r="AD5557" i="25"/>
  <c r="AF3543" i="25" l="1"/>
  <c r="AE3543" i="25"/>
  <c r="AG3543" i="25" s="1"/>
  <c r="AD5558" i="25"/>
  <c r="AF3544" i="25" l="1"/>
  <c r="AE3544" i="25"/>
  <c r="AG3544" i="25" s="1"/>
  <c r="AD5559" i="25"/>
  <c r="AF3545" i="25" l="1"/>
  <c r="AE3545" i="25"/>
  <c r="AG3545" i="25" s="1"/>
  <c r="AD5560" i="25"/>
  <c r="AF3546" i="25" l="1"/>
  <c r="AE3546" i="25"/>
  <c r="AG3546" i="25" s="1"/>
  <c r="AD5561" i="25"/>
  <c r="AE3547" i="25" l="1"/>
  <c r="AG3547" i="25" s="1"/>
  <c r="AF3547" i="25"/>
  <c r="AD5562" i="25"/>
  <c r="AE3548" i="25" l="1"/>
  <c r="AG3548" i="25" s="1"/>
  <c r="AF3548" i="25"/>
  <c r="AD5563" i="25"/>
  <c r="AE3549" i="25" l="1"/>
  <c r="AG3549" i="25" s="1"/>
  <c r="AF3549" i="25"/>
  <c r="AD5564" i="25"/>
  <c r="AE3550" i="25" l="1"/>
  <c r="AG3550" i="25" s="1"/>
  <c r="AF3550" i="25"/>
  <c r="AD5565" i="25"/>
  <c r="AF3551" i="25" l="1"/>
  <c r="AE3551" i="25"/>
  <c r="AG3551" i="25" s="1"/>
  <c r="AD5566" i="25"/>
  <c r="AF3552" i="25" l="1"/>
  <c r="AE3552" i="25"/>
  <c r="AG3552" i="25" s="1"/>
  <c r="AD5567" i="25"/>
  <c r="AE3553" i="25" l="1"/>
  <c r="AG3553" i="25" s="1"/>
  <c r="AF3553" i="25"/>
  <c r="AD5568" i="25"/>
  <c r="AF3554" i="25" l="1"/>
  <c r="AE3554" i="25"/>
  <c r="AG3554" i="25" s="1"/>
  <c r="AD5569" i="25"/>
  <c r="AE3555" i="25" l="1"/>
  <c r="AG3555" i="25" s="1"/>
  <c r="AF3555" i="25"/>
  <c r="AD5570" i="25"/>
  <c r="AF3556" i="25" l="1"/>
  <c r="AE3556" i="25"/>
  <c r="AG3556" i="25" s="1"/>
  <c r="AD5571" i="25"/>
  <c r="AE3557" i="25" l="1"/>
  <c r="AG3557" i="25" s="1"/>
  <c r="AF3557" i="25"/>
  <c r="AD5572" i="25"/>
  <c r="AF3558" i="25" l="1"/>
  <c r="AE3558" i="25"/>
  <c r="AG3558" i="25" s="1"/>
  <c r="AD5573" i="25"/>
  <c r="AF3559" i="25" l="1"/>
  <c r="AE3559" i="25"/>
  <c r="AG3559" i="25" s="1"/>
  <c r="AD5574" i="25"/>
  <c r="AF3560" i="25" l="1"/>
  <c r="AE3560" i="25"/>
  <c r="AG3560" i="25" s="1"/>
  <c r="AD5575" i="25"/>
  <c r="AE3561" i="25" l="1"/>
  <c r="AG3561" i="25" s="1"/>
  <c r="AF3561" i="25"/>
  <c r="AD5576" i="25"/>
  <c r="AF3562" i="25" l="1"/>
  <c r="AE3562" i="25"/>
  <c r="AG3562" i="25" s="1"/>
  <c r="AD5577" i="25"/>
  <c r="AF3563" i="25" l="1"/>
  <c r="AE3563" i="25"/>
  <c r="AG3563" i="25" s="1"/>
  <c r="AD5578" i="25"/>
  <c r="AF3564" i="25" l="1"/>
  <c r="AE3564" i="25"/>
  <c r="AG3564" i="25" s="1"/>
  <c r="AD5579" i="25"/>
  <c r="AE3565" i="25" l="1"/>
  <c r="AG3565" i="25" s="1"/>
  <c r="AF3565" i="25"/>
  <c r="AD5580" i="25"/>
  <c r="AE3566" i="25" l="1"/>
  <c r="AG3566" i="25" s="1"/>
  <c r="AF3566" i="25"/>
  <c r="AD5581" i="25"/>
  <c r="AE3567" i="25" l="1"/>
  <c r="AG3567" i="25" s="1"/>
  <c r="AF3567" i="25"/>
  <c r="AD5582" i="25"/>
  <c r="AF3568" i="25" l="1"/>
  <c r="AE3568" i="25"/>
  <c r="AG3568" i="25" s="1"/>
  <c r="AD5583" i="25"/>
  <c r="AE3569" i="25" l="1"/>
  <c r="AG3569" i="25" s="1"/>
  <c r="AF3569" i="25"/>
  <c r="AD5584" i="25"/>
  <c r="AE3570" i="25" l="1"/>
  <c r="AG3570" i="25" s="1"/>
  <c r="AF3570" i="25"/>
  <c r="AD5585" i="25"/>
  <c r="AF3571" i="25" l="1"/>
  <c r="AE3571" i="25"/>
  <c r="AG3571" i="25" s="1"/>
  <c r="AD5586" i="25"/>
  <c r="AF3572" i="25" l="1"/>
  <c r="AE3572" i="25"/>
  <c r="AG3572" i="25" s="1"/>
  <c r="AD5587" i="25"/>
  <c r="AE3573" i="25" l="1"/>
  <c r="AG3573" i="25" s="1"/>
  <c r="AF3573" i="25"/>
  <c r="AD5588" i="25"/>
  <c r="AF3574" i="25" l="1"/>
  <c r="AE3574" i="25"/>
  <c r="AG3574" i="25" s="1"/>
  <c r="AD5589" i="25"/>
  <c r="AE3575" i="25" l="1"/>
  <c r="AG3575" i="25" s="1"/>
  <c r="AF3575" i="25"/>
  <c r="AD5590" i="25"/>
  <c r="AF3576" i="25" l="1"/>
  <c r="AE3576" i="25"/>
  <c r="AG3576" i="25" s="1"/>
  <c r="AD5591" i="25"/>
  <c r="AE3577" i="25" l="1"/>
  <c r="AG3577" i="25" s="1"/>
  <c r="AF3577" i="25"/>
  <c r="AD5592" i="25"/>
  <c r="AE3578" i="25" l="1"/>
  <c r="AG3578" i="25" s="1"/>
  <c r="AF3578" i="25"/>
  <c r="AD5593" i="25"/>
  <c r="AF3579" i="25" l="1"/>
  <c r="AE3579" i="25"/>
  <c r="AG3579" i="25" s="1"/>
  <c r="AD5594" i="25"/>
  <c r="AE3580" i="25" l="1"/>
  <c r="AG3580" i="25" s="1"/>
  <c r="AF3580" i="25"/>
  <c r="AD5595" i="25"/>
  <c r="AE3581" i="25" l="1"/>
  <c r="AG3581" i="25" s="1"/>
  <c r="AF3581" i="25"/>
  <c r="AD5596" i="25"/>
  <c r="AF3582" i="25" l="1"/>
  <c r="AE3582" i="25"/>
  <c r="AG3582" i="25" s="1"/>
  <c r="AD5597" i="25"/>
  <c r="AE3583" i="25" l="1"/>
  <c r="AG3583" i="25" s="1"/>
  <c r="AF3583" i="25"/>
  <c r="AD5598" i="25"/>
  <c r="AE3584" i="25" l="1"/>
  <c r="AG3584" i="25" s="1"/>
  <c r="AF3584" i="25"/>
  <c r="AD5599" i="25"/>
  <c r="AE3585" i="25" l="1"/>
  <c r="AG3585" i="25" s="1"/>
  <c r="AF3585" i="25"/>
  <c r="AD5600" i="25"/>
  <c r="AE3586" i="25" l="1"/>
  <c r="AG3586" i="25" s="1"/>
  <c r="AF3586" i="25"/>
  <c r="AD5601" i="25"/>
  <c r="AF3587" i="25" l="1"/>
  <c r="AE3587" i="25"/>
  <c r="AG3587" i="25" s="1"/>
  <c r="AD5602" i="25"/>
  <c r="AE3588" i="25" l="1"/>
  <c r="AG3588" i="25" s="1"/>
  <c r="AF3588" i="25"/>
  <c r="AD5603" i="25"/>
  <c r="AE3589" i="25" l="1"/>
  <c r="AG3589" i="25" s="1"/>
  <c r="AF3589" i="25"/>
  <c r="AD5604" i="25"/>
  <c r="AF3590" i="25" l="1"/>
  <c r="AE3590" i="25"/>
  <c r="AG3590" i="25" s="1"/>
  <c r="AD5605" i="25"/>
  <c r="AE3591" i="25" l="1"/>
  <c r="AG3591" i="25" s="1"/>
  <c r="AF3591" i="25"/>
  <c r="AD5606" i="25"/>
  <c r="AE3592" i="25" l="1"/>
  <c r="AG3592" i="25" s="1"/>
  <c r="AF3592" i="25"/>
  <c r="AD5607" i="25"/>
  <c r="AE3593" i="25" l="1"/>
  <c r="AG3593" i="25" s="1"/>
  <c r="AF3593" i="25"/>
  <c r="AD5608" i="25"/>
  <c r="AE3594" i="25" l="1"/>
  <c r="AG3594" i="25" s="1"/>
  <c r="AF3594" i="25"/>
  <c r="AD5609" i="25"/>
  <c r="AF3595" i="25" l="1"/>
  <c r="AE3595" i="25"/>
  <c r="AG3595" i="25" s="1"/>
  <c r="AD5610" i="25"/>
  <c r="AF3596" i="25" l="1"/>
  <c r="AE3596" i="25"/>
  <c r="AG3596" i="25" s="1"/>
  <c r="AD5611" i="25"/>
  <c r="AE3597" i="25" l="1"/>
  <c r="AG3597" i="25" s="1"/>
  <c r="AF3597" i="25"/>
  <c r="AD5612" i="25"/>
  <c r="AF3598" i="25" l="1"/>
  <c r="AE3598" i="25"/>
  <c r="AG3598" i="25" s="1"/>
  <c r="AD5613" i="25"/>
  <c r="AF3599" i="25" l="1"/>
  <c r="AE3599" i="25"/>
  <c r="AG3599" i="25" s="1"/>
  <c r="AD5614" i="25"/>
  <c r="AE3600" i="25" l="1"/>
  <c r="AG3600" i="25" s="1"/>
  <c r="AF3600" i="25"/>
  <c r="AD5615" i="25"/>
  <c r="AE3601" i="25" l="1"/>
  <c r="AG3601" i="25" s="1"/>
  <c r="AF3601" i="25"/>
  <c r="AD5616" i="25"/>
  <c r="AF3602" i="25" l="1"/>
  <c r="AE3602" i="25"/>
  <c r="AG3602" i="25" s="1"/>
  <c r="AD5617" i="25"/>
  <c r="AF3603" i="25" l="1"/>
  <c r="AE3603" i="25"/>
  <c r="AG3603" i="25" s="1"/>
  <c r="AD5618" i="25"/>
  <c r="AE3604" i="25" l="1"/>
  <c r="AG3604" i="25" s="1"/>
  <c r="AF3604" i="25"/>
  <c r="AD5619" i="25"/>
  <c r="AE3605" i="25" l="1"/>
  <c r="AG3605" i="25" s="1"/>
  <c r="AF3605" i="25"/>
  <c r="AD5620" i="25"/>
  <c r="AE3606" i="25" l="1"/>
  <c r="AG3606" i="25" s="1"/>
  <c r="AF3606" i="25"/>
  <c r="AD5621" i="25"/>
  <c r="AE3607" i="25" l="1"/>
  <c r="AG3607" i="25" s="1"/>
  <c r="AF3607" i="25"/>
  <c r="AD5622" i="25"/>
  <c r="AE3608" i="25" l="1"/>
  <c r="AG3608" i="25" s="1"/>
  <c r="AF3608" i="25"/>
  <c r="AD5623" i="25"/>
  <c r="AF3609" i="25" l="1"/>
  <c r="AE3609" i="25"/>
  <c r="AG3609" i="25" s="1"/>
  <c r="AD5624" i="25"/>
  <c r="AE3610" i="25" l="1"/>
  <c r="AG3610" i="25" s="1"/>
  <c r="AF3610" i="25"/>
  <c r="AD5625" i="25"/>
  <c r="AF3611" i="25" l="1"/>
  <c r="AE3611" i="25"/>
  <c r="AG3611" i="25" s="1"/>
  <c r="AD5626" i="25"/>
  <c r="AE3612" i="25" l="1"/>
  <c r="AG3612" i="25" s="1"/>
  <c r="AF3612" i="25"/>
  <c r="AD5627" i="25"/>
  <c r="AE3613" i="25" l="1"/>
  <c r="AG3613" i="25" s="1"/>
  <c r="AF3613" i="25"/>
  <c r="AD5628" i="25"/>
  <c r="AE3614" i="25" l="1"/>
  <c r="AG3614" i="25" s="1"/>
  <c r="AF3614" i="25"/>
  <c r="AD5629" i="25"/>
  <c r="AE3615" i="25" l="1"/>
  <c r="AG3615" i="25" s="1"/>
  <c r="AF3615" i="25"/>
  <c r="AD5630" i="25"/>
  <c r="AF3616" i="25" l="1"/>
  <c r="AE3616" i="25"/>
  <c r="AG3616" i="25" s="1"/>
  <c r="AD5631" i="25"/>
  <c r="AE3617" i="25" l="1"/>
  <c r="AG3617" i="25" s="1"/>
  <c r="AF3617" i="25"/>
  <c r="AD5632" i="25"/>
  <c r="AE3618" i="25" l="1"/>
  <c r="AG3618" i="25" s="1"/>
  <c r="AF3618" i="25"/>
  <c r="AD5633" i="25"/>
  <c r="AF3619" i="25" l="1"/>
  <c r="AE3619" i="25"/>
  <c r="AG3619" i="25" s="1"/>
  <c r="AD5634" i="25"/>
  <c r="AE3620" i="25" l="1"/>
  <c r="AG3620" i="25" s="1"/>
  <c r="AF3620" i="25"/>
  <c r="AD5635" i="25"/>
  <c r="AE3621" i="25" l="1"/>
  <c r="AG3621" i="25" s="1"/>
  <c r="AF3621" i="25"/>
  <c r="AD5636" i="25"/>
  <c r="AE3622" i="25" l="1"/>
  <c r="AG3622" i="25" s="1"/>
  <c r="AF3622" i="25"/>
  <c r="AD5637" i="25"/>
  <c r="AF3623" i="25" l="1"/>
  <c r="AE3623" i="25"/>
  <c r="AG3623" i="25" s="1"/>
  <c r="AD5638" i="25"/>
  <c r="AF3624" i="25" l="1"/>
  <c r="AE3624" i="25"/>
  <c r="AG3624" i="25" s="1"/>
  <c r="AD5639" i="25"/>
  <c r="AE3625" i="25" l="1"/>
  <c r="AG3625" i="25" s="1"/>
  <c r="AF3625" i="25"/>
  <c r="AD5640" i="25"/>
  <c r="AF3626" i="25" l="1"/>
  <c r="AE3626" i="25"/>
  <c r="AG3626" i="25" s="1"/>
  <c r="AD5641" i="25"/>
  <c r="AF3627" i="25" l="1"/>
  <c r="AE3627" i="25"/>
  <c r="AG3627" i="25" s="1"/>
  <c r="AD5642" i="25"/>
  <c r="AE3628" i="25" l="1"/>
  <c r="AG3628" i="25" s="1"/>
  <c r="AF3628" i="25"/>
  <c r="AD5643" i="25"/>
  <c r="AE3629" i="25" l="1"/>
  <c r="AG3629" i="25" s="1"/>
  <c r="AF3629" i="25"/>
  <c r="AD5644" i="25"/>
  <c r="AE3630" i="25" l="1"/>
  <c r="AG3630" i="25" s="1"/>
  <c r="AF3630" i="25"/>
  <c r="AD5645" i="25"/>
  <c r="AE3631" i="25" l="1"/>
  <c r="AG3631" i="25" s="1"/>
  <c r="AF3631" i="25"/>
  <c r="AD5646" i="25"/>
  <c r="AE3632" i="25" l="1"/>
  <c r="AG3632" i="25" s="1"/>
  <c r="AF3632" i="25"/>
  <c r="AD5647" i="25"/>
  <c r="AE3633" i="25" l="1"/>
  <c r="AG3633" i="25" s="1"/>
  <c r="AF3633" i="25"/>
  <c r="AD5648" i="25"/>
  <c r="AE3634" i="25" l="1"/>
  <c r="AG3634" i="25" s="1"/>
  <c r="AF3634" i="25"/>
  <c r="AD5649" i="25"/>
  <c r="AF3635" i="25" l="1"/>
  <c r="AE3635" i="25"/>
  <c r="AG3635" i="25" s="1"/>
  <c r="AD5650" i="25"/>
  <c r="AE3636" i="25" l="1"/>
  <c r="AG3636" i="25" s="1"/>
  <c r="AF3636" i="25"/>
  <c r="AD5651" i="25"/>
  <c r="AE3637" i="25" l="1"/>
  <c r="AG3637" i="25" s="1"/>
  <c r="AF3637" i="25"/>
  <c r="AD5652" i="25"/>
  <c r="AE3638" i="25" l="1"/>
  <c r="AG3638" i="25" s="1"/>
  <c r="AF3638" i="25"/>
  <c r="AD5653" i="25"/>
  <c r="AE3639" i="25" l="1"/>
  <c r="AG3639" i="25" s="1"/>
  <c r="AF3639" i="25"/>
  <c r="AD5654" i="25"/>
  <c r="AE3640" i="25" l="1"/>
  <c r="AG3640" i="25" s="1"/>
  <c r="AF3640" i="25"/>
  <c r="AD5655" i="25"/>
  <c r="AE3641" i="25" l="1"/>
  <c r="AG3641" i="25" s="1"/>
  <c r="AF3641" i="25"/>
  <c r="AD5656" i="25"/>
  <c r="AE3642" i="25" l="1"/>
  <c r="AG3642" i="25" s="1"/>
  <c r="AF3642" i="25"/>
  <c r="AD5657" i="25"/>
  <c r="AF3643" i="25" l="1"/>
  <c r="AE3643" i="25"/>
  <c r="AG3643" i="25" s="1"/>
  <c r="AD5658" i="25"/>
  <c r="AF3644" i="25" l="1"/>
  <c r="AE3644" i="25"/>
  <c r="AG3644" i="25" s="1"/>
  <c r="AD5659" i="25"/>
  <c r="AE3645" i="25" l="1"/>
  <c r="AG3645" i="25" s="1"/>
  <c r="AF3645" i="25"/>
  <c r="AD5660" i="25"/>
  <c r="AE3646" i="25" l="1"/>
  <c r="AG3646" i="25" s="1"/>
  <c r="AF3646" i="25"/>
  <c r="AD5661" i="25"/>
  <c r="AF3647" i="25" l="1"/>
  <c r="AE3647" i="25"/>
  <c r="AG3647" i="25" s="1"/>
  <c r="AD5662" i="25"/>
  <c r="AE3648" i="25" l="1"/>
  <c r="AG3648" i="25" s="1"/>
  <c r="AF3648" i="25"/>
  <c r="AD5663" i="25"/>
  <c r="AF3649" i="25" l="1"/>
  <c r="AE3649" i="25"/>
  <c r="AG3649" i="25" s="1"/>
  <c r="AD5664" i="25"/>
  <c r="AE3650" i="25" l="1"/>
  <c r="AG3650" i="25" s="1"/>
  <c r="AF3650" i="25"/>
  <c r="AD5665" i="25"/>
  <c r="AF3651" i="25" l="1"/>
  <c r="AE3651" i="25"/>
  <c r="AG3651" i="25" s="1"/>
  <c r="AD5666" i="25"/>
  <c r="AF3652" i="25" l="1"/>
  <c r="AE3652" i="25"/>
  <c r="AG3652" i="25" s="1"/>
  <c r="AD5667" i="25"/>
  <c r="AE3653" i="25" l="1"/>
  <c r="AG3653" i="25" s="1"/>
  <c r="AF3653" i="25"/>
  <c r="AD5668" i="25"/>
  <c r="AF3654" i="25" l="1"/>
  <c r="AE3654" i="25"/>
  <c r="AG3654" i="25" s="1"/>
  <c r="AD5669" i="25"/>
  <c r="AF3655" i="25" l="1"/>
  <c r="AE3655" i="25"/>
  <c r="AG3655" i="25" s="1"/>
  <c r="AD5670" i="25"/>
  <c r="AE3656" i="25" l="1"/>
  <c r="AG3656" i="25" s="1"/>
  <c r="AF3656" i="25"/>
  <c r="AD5671" i="25"/>
  <c r="AE3657" i="25" l="1"/>
  <c r="AG3657" i="25" s="1"/>
  <c r="AF3657" i="25"/>
  <c r="AD5672" i="25"/>
  <c r="AE3658" i="25" l="1"/>
  <c r="AG3658" i="25" s="1"/>
  <c r="AF3658" i="25"/>
  <c r="AD5673" i="25"/>
  <c r="AF3659" i="25" l="1"/>
  <c r="AE3659" i="25"/>
  <c r="AG3659" i="25" s="1"/>
  <c r="AD5674" i="25"/>
  <c r="AE3660" i="25" l="1"/>
  <c r="AG3660" i="25" s="1"/>
  <c r="AF3660" i="25"/>
  <c r="AD5675" i="25"/>
  <c r="AE3661" i="25" l="1"/>
  <c r="AG3661" i="25" s="1"/>
  <c r="AF3661" i="25"/>
  <c r="AD5676" i="25"/>
  <c r="AE3662" i="25" l="1"/>
  <c r="AG3662" i="25" s="1"/>
  <c r="AF3662" i="25"/>
  <c r="AD5677" i="25"/>
  <c r="AE3663" i="25" l="1"/>
  <c r="AG3663" i="25" s="1"/>
  <c r="AF3663" i="25"/>
  <c r="AD5678" i="25"/>
  <c r="AF3664" i="25" l="1"/>
  <c r="AE3664" i="25"/>
  <c r="AG3664" i="25" s="1"/>
  <c r="AD5679" i="25"/>
  <c r="AE3665" i="25" l="1"/>
  <c r="AG3665" i="25" s="1"/>
  <c r="AF3665" i="25"/>
  <c r="AD5680" i="25"/>
  <c r="AE3666" i="25" l="1"/>
  <c r="AG3666" i="25" s="1"/>
  <c r="AF3666" i="25"/>
  <c r="AD5681" i="25"/>
  <c r="AF3667" i="25" l="1"/>
  <c r="AE3667" i="25"/>
  <c r="AG3667" i="25" s="1"/>
  <c r="AD5682" i="25"/>
  <c r="AF3668" i="25" l="1"/>
  <c r="AE3668" i="25"/>
  <c r="AG3668" i="25" s="1"/>
  <c r="AD5683" i="25"/>
  <c r="AE3669" i="25" l="1"/>
  <c r="AG3669" i="25" s="1"/>
  <c r="AF3669" i="25"/>
  <c r="AD5684" i="25"/>
  <c r="AF3670" i="25" l="1"/>
  <c r="AE3670" i="25"/>
  <c r="AG3670" i="25" s="1"/>
  <c r="AD5685" i="25"/>
  <c r="AE3671" i="25" l="1"/>
  <c r="AG3671" i="25" s="1"/>
  <c r="AF3671" i="25"/>
  <c r="AD5686" i="25"/>
  <c r="AE3672" i="25" l="1"/>
  <c r="AG3672" i="25" s="1"/>
  <c r="AF3672" i="25"/>
  <c r="AD5687" i="25"/>
  <c r="AF3673" i="25" l="1"/>
  <c r="AE3673" i="25"/>
  <c r="AG3673" i="25" s="1"/>
  <c r="AD5688" i="25"/>
  <c r="AF3674" i="25" l="1"/>
  <c r="AE3674" i="25"/>
  <c r="AG3674" i="25" s="1"/>
  <c r="AD5689" i="25"/>
  <c r="AF3675" i="25" l="1"/>
  <c r="AE3675" i="25"/>
  <c r="AG3675" i="25" s="1"/>
  <c r="AD5690" i="25"/>
  <c r="AE3676" i="25" l="1"/>
  <c r="AG3676" i="25" s="1"/>
  <c r="AF3676" i="25"/>
  <c r="AD5691" i="25"/>
  <c r="AE3677" i="25" l="1"/>
  <c r="AG3677" i="25" s="1"/>
  <c r="AF3677" i="25"/>
  <c r="AD5692" i="25"/>
  <c r="AF3678" i="25" l="1"/>
  <c r="AE3678" i="25"/>
  <c r="AG3678" i="25" s="1"/>
  <c r="AD5693" i="25"/>
  <c r="AF3679" i="25" l="1"/>
  <c r="AE3679" i="25"/>
  <c r="AG3679" i="25" s="1"/>
  <c r="AD5694" i="25"/>
  <c r="AE3680" i="25" l="1"/>
  <c r="AG3680" i="25" s="1"/>
  <c r="AF3680" i="25"/>
  <c r="AD5695" i="25"/>
  <c r="AF3681" i="25" l="1"/>
  <c r="AE3681" i="25"/>
  <c r="AG3681" i="25" s="1"/>
  <c r="AD5696" i="25"/>
  <c r="AE3682" i="25" l="1"/>
  <c r="AG3682" i="25" s="1"/>
  <c r="AF3682" i="25"/>
  <c r="AD5697" i="25"/>
  <c r="AF3683" i="25" l="1"/>
  <c r="AE3683" i="25"/>
  <c r="AG3683" i="25" s="1"/>
  <c r="AD5698" i="25"/>
  <c r="AE3684" i="25" l="1"/>
  <c r="AG3684" i="25" s="1"/>
  <c r="AF3684" i="25"/>
  <c r="AD5699" i="25"/>
  <c r="AF3685" i="25" l="1"/>
  <c r="AE3685" i="25"/>
  <c r="AG3685" i="25" s="1"/>
  <c r="AD5700" i="25"/>
  <c r="AF3686" i="25" l="1"/>
  <c r="AE3686" i="25"/>
  <c r="AG3686" i="25" s="1"/>
  <c r="AD5701" i="25"/>
  <c r="AF3687" i="25" l="1"/>
  <c r="AE3687" i="25"/>
  <c r="AG3687" i="25" s="1"/>
  <c r="AD5702" i="25"/>
  <c r="AF3688" i="25" l="1"/>
  <c r="AE3688" i="25"/>
  <c r="AG3688" i="25" s="1"/>
  <c r="AD5703" i="25"/>
  <c r="AE3689" i="25" l="1"/>
  <c r="AG3689" i="25" s="1"/>
  <c r="AF3689" i="25"/>
  <c r="AD5704" i="25"/>
  <c r="AE3690" i="25" l="1"/>
  <c r="AG3690" i="25" s="1"/>
  <c r="AF3690" i="25"/>
  <c r="AD5705" i="25"/>
  <c r="AF3691" i="25" l="1"/>
  <c r="AE3691" i="25"/>
  <c r="AG3691" i="25" s="1"/>
  <c r="AD5706" i="25"/>
  <c r="AF3692" i="25" l="1"/>
  <c r="AE3692" i="25"/>
  <c r="AG3692" i="25" s="1"/>
  <c r="AD5707" i="25"/>
  <c r="AE3693" i="25" l="1"/>
  <c r="AG3693" i="25" s="1"/>
  <c r="AF3693" i="25"/>
  <c r="AD5708" i="25"/>
  <c r="AF3694" i="25" l="1"/>
  <c r="AE3694" i="25"/>
  <c r="AG3694" i="25" s="1"/>
  <c r="AD5709" i="25"/>
  <c r="AE3695" i="25" l="1"/>
  <c r="AG3695" i="25" s="1"/>
  <c r="AF3695" i="25"/>
  <c r="AD5710" i="25"/>
  <c r="AF3696" i="25" l="1"/>
  <c r="AE3696" i="25"/>
  <c r="AG3696" i="25" s="1"/>
  <c r="AD5711" i="25"/>
  <c r="AE3697" i="25" l="1"/>
  <c r="AG3697" i="25" s="1"/>
  <c r="AF3697" i="25"/>
  <c r="AD5712" i="25"/>
  <c r="AE3698" i="25" l="1"/>
  <c r="AG3698" i="25" s="1"/>
  <c r="AF3698" i="25"/>
  <c r="AD5713" i="25"/>
  <c r="AF3699" i="25" l="1"/>
  <c r="AE3699" i="25"/>
  <c r="AG3699" i="25" s="1"/>
  <c r="AD5714" i="25"/>
  <c r="AE3700" i="25" l="1"/>
  <c r="AG3700" i="25" s="1"/>
  <c r="AF3700" i="25"/>
  <c r="AD5715" i="25"/>
  <c r="AE3701" i="25" l="1"/>
  <c r="AG3701" i="25" s="1"/>
  <c r="AF3701" i="25"/>
  <c r="AD5716" i="25"/>
  <c r="AF3702" i="25" l="1"/>
  <c r="AE3702" i="25"/>
  <c r="AG3702" i="25" s="1"/>
  <c r="AD5717" i="25"/>
  <c r="AE3703" i="25" l="1"/>
  <c r="AG3703" i="25" s="1"/>
  <c r="AF3703" i="25"/>
  <c r="AD5718" i="25"/>
  <c r="AE3704" i="25" l="1"/>
  <c r="AG3704" i="25" s="1"/>
  <c r="AF3704" i="25"/>
  <c r="AD5719" i="25"/>
  <c r="AE3705" i="25" l="1"/>
  <c r="AG3705" i="25" s="1"/>
  <c r="AF3705" i="25"/>
  <c r="AD5720" i="25"/>
  <c r="AE3706" i="25" l="1"/>
  <c r="AG3706" i="25" s="1"/>
  <c r="AF3706" i="25"/>
  <c r="AD5721" i="25"/>
  <c r="AF3707" i="25" l="1"/>
  <c r="AE3707" i="25"/>
  <c r="AG3707" i="25" s="1"/>
  <c r="AD5722" i="25"/>
  <c r="AF3708" i="25" l="1"/>
  <c r="AE3708" i="25"/>
  <c r="AG3708" i="25" s="1"/>
  <c r="AD5723" i="25"/>
  <c r="AE3709" i="25" l="1"/>
  <c r="AG3709" i="25" s="1"/>
  <c r="AF3709" i="25"/>
  <c r="AD5724" i="25"/>
  <c r="AE3710" i="25" l="1"/>
  <c r="AG3710" i="25" s="1"/>
  <c r="AF3710" i="25"/>
  <c r="AD5725" i="25"/>
  <c r="AF3711" i="25" l="1"/>
  <c r="AE3711" i="25"/>
  <c r="AG3711" i="25" s="1"/>
  <c r="AD5726" i="25"/>
  <c r="AE3712" i="25" l="1"/>
  <c r="AG3712" i="25" s="1"/>
  <c r="AF3712" i="25"/>
  <c r="AD5727" i="25"/>
  <c r="AF3713" i="25" l="1"/>
  <c r="AE3713" i="25"/>
  <c r="AG3713" i="25" s="1"/>
  <c r="AD5728" i="25"/>
  <c r="AF3714" i="25" l="1"/>
  <c r="AE3714" i="25"/>
  <c r="AG3714" i="25" s="1"/>
  <c r="AD5729" i="25"/>
  <c r="AF3715" i="25" l="1"/>
  <c r="AE3715" i="25"/>
  <c r="AG3715" i="25" s="1"/>
  <c r="AD5730" i="25"/>
  <c r="AF3716" i="25" l="1"/>
  <c r="AE3716" i="25"/>
  <c r="AG3716" i="25" s="1"/>
  <c r="AD5731" i="25"/>
  <c r="AE3717" i="25" l="1"/>
  <c r="AG3717" i="25" s="1"/>
  <c r="AF3717" i="25"/>
  <c r="AD5732" i="25"/>
  <c r="AF3718" i="25" l="1"/>
  <c r="AE3718" i="25"/>
  <c r="AG3718" i="25" s="1"/>
  <c r="AD5733" i="25"/>
  <c r="AE3719" i="25" l="1"/>
  <c r="AG3719" i="25" s="1"/>
  <c r="AF3719" i="25"/>
  <c r="AD5734" i="25"/>
  <c r="AF3720" i="25" l="1"/>
  <c r="AE3720" i="25"/>
  <c r="AG3720" i="25" s="1"/>
  <c r="AD5735" i="25"/>
  <c r="AE3721" i="25" l="1"/>
  <c r="AG3721" i="25" s="1"/>
  <c r="AF3721" i="25"/>
  <c r="AD5736" i="25"/>
  <c r="AF3722" i="25" l="1"/>
  <c r="AE3722" i="25"/>
  <c r="AG3722" i="25" s="1"/>
  <c r="AD5737" i="25"/>
  <c r="AF3723" i="25" l="1"/>
  <c r="AE3723" i="25"/>
  <c r="AG3723" i="25" s="1"/>
  <c r="AD5738" i="25"/>
  <c r="AE3724" i="25" l="1"/>
  <c r="AG3724" i="25" s="1"/>
  <c r="AF3724" i="25"/>
  <c r="AD5739" i="25"/>
  <c r="AE3725" i="25" l="1"/>
  <c r="AG3725" i="25" s="1"/>
  <c r="AF3725" i="25"/>
  <c r="AD5740" i="25"/>
  <c r="AF3726" i="25" l="1"/>
  <c r="AE3726" i="25"/>
  <c r="AG3726" i="25" s="1"/>
  <c r="AD5741" i="25"/>
  <c r="AE3727" i="25" l="1"/>
  <c r="AG3727" i="25" s="1"/>
  <c r="AF3727" i="25"/>
  <c r="AD5742" i="25"/>
  <c r="AE3728" i="25" l="1"/>
  <c r="AG3728" i="25" s="1"/>
  <c r="AF3728" i="25"/>
  <c r="AD5743" i="25"/>
  <c r="AE3729" i="25" l="1"/>
  <c r="AG3729" i="25" s="1"/>
  <c r="AF3729" i="25"/>
  <c r="AD5744" i="25"/>
  <c r="AE3730" i="25" l="1"/>
  <c r="AG3730" i="25" s="1"/>
  <c r="AF3730" i="25"/>
  <c r="AD5745" i="25"/>
  <c r="AF3731" i="25" l="1"/>
  <c r="AE3731" i="25"/>
  <c r="AG3731" i="25" s="1"/>
  <c r="AD5746" i="25"/>
  <c r="AE3732" i="25" l="1"/>
  <c r="AG3732" i="25" s="1"/>
  <c r="AF3732" i="25"/>
  <c r="AD5747" i="25"/>
  <c r="AE3733" i="25" l="1"/>
  <c r="AG3733" i="25" s="1"/>
  <c r="AF3733" i="25"/>
  <c r="AD5748" i="25"/>
  <c r="AF3734" i="25" l="1"/>
  <c r="AE3734" i="25"/>
  <c r="AG3734" i="25" s="1"/>
  <c r="AD5749" i="25"/>
  <c r="AE3735" i="25" l="1"/>
  <c r="AG3735" i="25" s="1"/>
  <c r="AF3735" i="25"/>
  <c r="AD5750" i="25"/>
  <c r="AE3736" i="25" l="1"/>
  <c r="AG3736" i="25" s="1"/>
  <c r="AF3736" i="25"/>
  <c r="AD5751" i="25"/>
  <c r="AF3737" i="25" l="1"/>
  <c r="AE3737" i="25"/>
  <c r="AG3737" i="25" s="1"/>
  <c r="AD5752" i="25"/>
  <c r="AE3738" i="25" l="1"/>
  <c r="AG3738" i="25" s="1"/>
  <c r="AF3738" i="25"/>
  <c r="AD5753" i="25"/>
  <c r="AE3739" i="25" l="1"/>
  <c r="AG3739" i="25" s="1"/>
  <c r="AF3739" i="25"/>
  <c r="AD5754" i="25"/>
  <c r="AE3740" i="25" l="1"/>
  <c r="AG3740" i="25" s="1"/>
  <c r="AF3740" i="25"/>
  <c r="AD5755" i="25"/>
  <c r="AE3741" i="25" l="1"/>
  <c r="AG3741" i="25" s="1"/>
  <c r="AF3741" i="25"/>
  <c r="AD5756" i="25"/>
  <c r="AF3742" i="25" l="1"/>
  <c r="AE3742" i="25"/>
  <c r="AG3742" i="25" s="1"/>
  <c r="AD5757" i="25"/>
  <c r="AE3743" i="25" l="1"/>
  <c r="AG3743" i="25" s="1"/>
  <c r="AF3743" i="25"/>
  <c r="AD5758" i="25"/>
  <c r="AE3744" i="25" l="1"/>
  <c r="AG3744" i="25" s="1"/>
  <c r="AF3744" i="25"/>
  <c r="AD5759" i="25"/>
  <c r="AF3745" i="25" l="1"/>
  <c r="AE3745" i="25"/>
  <c r="AG3745" i="25" s="1"/>
  <c r="AD5760" i="25"/>
  <c r="AE3746" i="25" l="1"/>
  <c r="AG3746" i="25" s="1"/>
  <c r="AF3746" i="25"/>
  <c r="AD5761" i="25"/>
  <c r="AF3747" i="25" l="1"/>
  <c r="AE3747" i="25"/>
  <c r="AG3747" i="25" s="1"/>
  <c r="AD5762" i="25"/>
  <c r="AF3748" i="25" l="1"/>
  <c r="AE3748" i="25"/>
  <c r="AG3748" i="25" s="1"/>
  <c r="AD5763" i="25"/>
  <c r="AE3749" i="25" l="1"/>
  <c r="AG3749" i="25" s="1"/>
  <c r="AF3749" i="25"/>
  <c r="AD5764" i="25"/>
  <c r="AE3750" i="25" l="1"/>
  <c r="AG3750" i="25" s="1"/>
  <c r="AF3750" i="25"/>
  <c r="AD5765" i="25"/>
  <c r="AF3751" i="25" l="1"/>
  <c r="AE3751" i="25"/>
  <c r="AG3751" i="25" s="1"/>
  <c r="AD5766" i="25"/>
  <c r="AE3752" i="25" l="1"/>
  <c r="AG3752" i="25" s="1"/>
  <c r="AF3752" i="25"/>
  <c r="AD5767" i="25"/>
  <c r="AF3753" i="25" l="1"/>
  <c r="AE3753" i="25"/>
  <c r="AG3753" i="25" s="1"/>
  <c r="AD5768" i="25"/>
  <c r="AE3754" i="25" l="1"/>
  <c r="AG3754" i="25" s="1"/>
  <c r="AF3754" i="25"/>
  <c r="AD5769" i="25"/>
  <c r="AF3755" i="25" l="1"/>
  <c r="AE3755" i="25"/>
  <c r="AG3755" i="25" s="1"/>
  <c r="AD5770" i="25"/>
  <c r="AE3756" i="25" l="1"/>
  <c r="AG3756" i="25" s="1"/>
  <c r="AF3756" i="25"/>
  <c r="AD5771" i="25"/>
  <c r="AE3757" i="25" l="1"/>
  <c r="AG3757" i="25" s="1"/>
  <c r="AF3757" i="25"/>
  <c r="AD5772" i="25"/>
  <c r="AF3758" i="25" l="1"/>
  <c r="AE3758" i="25"/>
  <c r="AG3758" i="25" s="1"/>
  <c r="AD5773" i="25"/>
  <c r="AE3759" i="25" l="1"/>
  <c r="AG3759" i="25" s="1"/>
  <c r="AF3759" i="25"/>
  <c r="AD5774" i="25"/>
  <c r="AF3760" i="25" l="1"/>
  <c r="AE3760" i="25"/>
  <c r="AG3760" i="25" s="1"/>
  <c r="AD5775" i="25"/>
  <c r="AE3761" i="25" l="1"/>
  <c r="AG3761" i="25" s="1"/>
  <c r="AF3761" i="25"/>
  <c r="AD5776" i="25"/>
  <c r="AF3762" i="25" l="1"/>
  <c r="AE3762" i="25"/>
  <c r="AG3762" i="25" s="1"/>
  <c r="AD5777" i="25"/>
  <c r="AF3763" i="25" l="1"/>
  <c r="AE3763" i="25"/>
  <c r="AG3763" i="25" s="1"/>
  <c r="AD5778" i="25"/>
  <c r="AF3764" i="25" l="1"/>
  <c r="AE3764" i="25"/>
  <c r="AG3764" i="25" s="1"/>
  <c r="AD5779" i="25"/>
  <c r="AE3765" i="25" l="1"/>
  <c r="AG3765" i="25" s="1"/>
  <c r="AF3765" i="25"/>
  <c r="AD5780" i="25"/>
  <c r="AE3766" i="25" l="1"/>
  <c r="AG3766" i="25" s="1"/>
  <c r="AF3766" i="25"/>
  <c r="AD5781" i="25"/>
  <c r="AE3767" i="25" l="1"/>
  <c r="AG3767" i="25" s="1"/>
  <c r="AF3767" i="25"/>
  <c r="AD5782" i="25"/>
  <c r="AF3768" i="25" l="1"/>
  <c r="AE3768" i="25"/>
  <c r="AG3768" i="25" s="1"/>
  <c r="AD5783" i="25"/>
  <c r="AE3769" i="25" l="1"/>
  <c r="AG3769" i="25" s="1"/>
  <c r="AF3769" i="25"/>
  <c r="AD5784" i="25"/>
  <c r="AE3770" i="25" l="1"/>
  <c r="AG3770" i="25" s="1"/>
  <c r="AF3770" i="25"/>
  <c r="AD5785" i="25"/>
  <c r="AF3771" i="25" l="1"/>
  <c r="AE3771" i="25"/>
  <c r="AG3771" i="25" s="1"/>
  <c r="AD5786" i="25"/>
  <c r="AF3772" i="25" l="1"/>
  <c r="AE3772" i="25"/>
  <c r="AG3772" i="25" s="1"/>
  <c r="AD5787" i="25"/>
  <c r="AE3773" i="25" l="1"/>
  <c r="AG3773" i="25" s="1"/>
  <c r="AF3773" i="25"/>
  <c r="AD5788" i="25"/>
  <c r="AF3774" i="25" l="1"/>
  <c r="AE3774" i="25"/>
  <c r="AG3774" i="25" s="1"/>
  <c r="AD5789" i="25"/>
  <c r="AF3775" i="25" l="1"/>
  <c r="AE3775" i="25"/>
  <c r="AG3775" i="25" s="1"/>
  <c r="AD5790" i="25"/>
  <c r="AF3776" i="25" l="1"/>
  <c r="AE3776" i="25"/>
  <c r="AG3776" i="25" s="1"/>
  <c r="AD5791" i="25"/>
  <c r="AF3777" i="25" l="1"/>
  <c r="AE3777" i="25"/>
  <c r="AG3777" i="25" s="1"/>
  <c r="AD5792" i="25"/>
  <c r="AE3778" i="25" l="1"/>
  <c r="AG3778" i="25" s="1"/>
  <c r="AF3778" i="25"/>
  <c r="AD5793" i="25"/>
  <c r="AF3779" i="25" l="1"/>
  <c r="AE3779" i="25"/>
  <c r="AG3779" i="25" s="1"/>
  <c r="AD5794" i="25"/>
  <c r="AE3780" i="25" l="1"/>
  <c r="AG3780" i="25" s="1"/>
  <c r="AF3780" i="25"/>
  <c r="AD5795" i="25"/>
  <c r="AE3781" i="25" l="1"/>
  <c r="AG3781" i="25" s="1"/>
  <c r="AF3781" i="25"/>
  <c r="AD5796" i="25"/>
  <c r="AF3782" i="25" l="1"/>
  <c r="AE3782" i="25"/>
  <c r="AG3782" i="25" s="1"/>
  <c r="AD5797" i="25"/>
  <c r="AF3783" i="25" l="1"/>
  <c r="AE3783" i="25"/>
  <c r="AG3783" i="25" s="1"/>
  <c r="AD5798" i="25"/>
  <c r="AE3784" i="25" l="1"/>
  <c r="AG3784" i="25" s="1"/>
  <c r="AF3784" i="25"/>
  <c r="AD5799" i="25"/>
  <c r="AE3785" i="25" l="1"/>
  <c r="AG3785" i="25" s="1"/>
  <c r="AF3785" i="25"/>
  <c r="AD5800" i="25"/>
  <c r="AF3786" i="25" l="1"/>
  <c r="AE3786" i="25"/>
  <c r="AG3786" i="25" s="1"/>
  <c r="AD5801" i="25"/>
  <c r="AF3787" i="25" l="1"/>
  <c r="AE3787" i="25"/>
  <c r="AG3787" i="25" s="1"/>
  <c r="AD5802" i="25"/>
  <c r="AF3788" i="25" l="1"/>
  <c r="AE3788" i="25"/>
  <c r="AG3788" i="25" s="1"/>
  <c r="AD5803" i="25"/>
  <c r="AE3789" i="25" l="1"/>
  <c r="AG3789" i="25" s="1"/>
  <c r="AF3789" i="25"/>
  <c r="AD5804" i="25"/>
  <c r="AE3790" i="25" l="1"/>
  <c r="AG3790" i="25" s="1"/>
  <c r="AF3790" i="25"/>
  <c r="AD5805" i="25"/>
  <c r="AE3791" i="25" l="1"/>
  <c r="AG3791" i="25" s="1"/>
  <c r="AF3791" i="25"/>
  <c r="AD5806" i="25"/>
  <c r="AF3792" i="25" l="1"/>
  <c r="AE3792" i="25"/>
  <c r="AG3792" i="25" s="1"/>
  <c r="AD5807" i="25"/>
  <c r="AE3793" i="25" l="1"/>
  <c r="AG3793" i="25" s="1"/>
  <c r="AF3793" i="25"/>
  <c r="AD5808" i="25"/>
  <c r="AF3794" i="25" l="1"/>
  <c r="AE3794" i="25"/>
  <c r="AG3794" i="25" s="1"/>
  <c r="AD5809" i="25"/>
  <c r="AF3795" i="25" l="1"/>
  <c r="AE3795" i="25"/>
  <c r="AG3795" i="25" s="1"/>
  <c r="AD5810" i="25"/>
  <c r="AF3796" i="25" l="1"/>
  <c r="AE3796" i="25"/>
  <c r="AG3796" i="25" s="1"/>
  <c r="AD5811" i="25"/>
  <c r="AE3797" i="25" l="1"/>
  <c r="AG3797" i="25" s="1"/>
  <c r="AF3797" i="25"/>
  <c r="AD5812" i="25"/>
  <c r="AE3798" i="25" l="1"/>
  <c r="AG3798" i="25" s="1"/>
  <c r="AF3798" i="25"/>
  <c r="AD5813" i="25"/>
  <c r="AE3799" i="25" l="1"/>
  <c r="AG3799" i="25" s="1"/>
  <c r="AF3799" i="25"/>
  <c r="AD5814" i="25"/>
  <c r="AF3800" i="25" l="1"/>
  <c r="AE3800" i="25"/>
  <c r="AG3800" i="25" s="1"/>
  <c r="AD5815" i="25"/>
  <c r="AF3801" i="25" l="1"/>
  <c r="AE3801" i="25"/>
  <c r="AG3801" i="25" s="1"/>
  <c r="AD5816" i="25"/>
  <c r="AF3802" i="25" l="1"/>
  <c r="AE3802" i="25"/>
  <c r="AG3802" i="25" s="1"/>
  <c r="AD5817" i="25"/>
  <c r="AE3803" i="25" l="1"/>
  <c r="AG3803" i="25" s="1"/>
  <c r="AF3803" i="25"/>
  <c r="AD5818" i="25"/>
  <c r="AF3804" i="25" l="1"/>
  <c r="AE3804" i="25"/>
  <c r="AG3804" i="25" s="1"/>
  <c r="AD5819" i="25"/>
  <c r="AE3805" i="25" l="1"/>
  <c r="AG3805" i="25" s="1"/>
  <c r="AF3805" i="25"/>
  <c r="AD5820" i="25"/>
  <c r="AE3806" i="25" l="1"/>
  <c r="AG3806" i="25" s="1"/>
  <c r="AF3806" i="25"/>
  <c r="AD5821" i="25"/>
  <c r="AE3807" i="25" l="1"/>
  <c r="AG3807" i="25" s="1"/>
  <c r="AF3807" i="25"/>
  <c r="AD5822" i="25"/>
  <c r="AE3808" i="25" l="1"/>
  <c r="AG3808" i="25" s="1"/>
  <c r="AF3808" i="25"/>
  <c r="AD5823" i="25"/>
  <c r="AF3809" i="25" l="1"/>
  <c r="AE3809" i="25"/>
  <c r="AG3809" i="25" s="1"/>
  <c r="AD5824" i="25"/>
  <c r="AE3810" i="25" l="1"/>
  <c r="AG3810" i="25" s="1"/>
  <c r="AF3810" i="25"/>
  <c r="AD5825" i="25"/>
  <c r="AF3811" i="25" l="1"/>
  <c r="AE3811" i="25"/>
  <c r="AG3811" i="25" s="1"/>
  <c r="AD5826" i="25"/>
  <c r="AE3812" i="25" l="1"/>
  <c r="AG3812" i="25" s="1"/>
  <c r="AF3812" i="25"/>
  <c r="AD5827" i="25"/>
  <c r="AF3813" i="25" l="1"/>
  <c r="AE3813" i="25"/>
  <c r="AG3813" i="25" s="1"/>
  <c r="AD5828" i="25"/>
  <c r="AF3814" i="25" l="1"/>
  <c r="AE3814" i="25"/>
  <c r="AG3814" i="25" s="1"/>
  <c r="AD5829" i="25"/>
  <c r="AF3815" i="25" l="1"/>
  <c r="AE3815" i="25"/>
  <c r="AG3815" i="25" s="1"/>
  <c r="AD5830" i="25"/>
  <c r="AE3816" i="25" l="1"/>
  <c r="AG3816" i="25" s="1"/>
  <c r="AF3816" i="25"/>
  <c r="AD5831" i="25"/>
  <c r="AE3817" i="25" l="1"/>
  <c r="AG3817" i="25" s="1"/>
  <c r="AF3817" i="25"/>
  <c r="AD5832" i="25"/>
  <c r="AE3818" i="25" l="1"/>
  <c r="AG3818" i="25" s="1"/>
  <c r="AF3818" i="25"/>
  <c r="AD5833" i="25"/>
  <c r="AF3819" i="25" l="1"/>
  <c r="AE3819" i="25"/>
  <c r="AG3819" i="25" s="1"/>
  <c r="AD5834" i="25"/>
  <c r="AE3820" i="25" l="1"/>
  <c r="AG3820" i="25" s="1"/>
  <c r="AF3820" i="25"/>
  <c r="AD5835" i="25"/>
  <c r="AE3821" i="25" l="1"/>
  <c r="AG3821" i="25" s="1"/>
  <c r="AF3821" i="25"/>
  <c r="AD5836" i="25"/>
  <c r="AF3822" i="25" l="1"/>
  <c r="AE3822" i="25"/>
  <c r="AG3822" i="25" s="1"/>
  <c r="AD5837" i="25"/>
  <c r="AE3823" i="25" l="1"/>
  <c r="AG3823" i="25" s="1"/>
  <c r="AF3823" i="25"/>
  <c r="AD5838" i="25"/>
  <c r="AF3824" i="25" l="1"/>
  <c r="AE3824" i="25"/>
  <c r="AG3824" i="25" s="1"/>
  <c r="AD5839" i="25"/>
  <c r="AE3825" i="25" l="1"/>
  <c r="AG3825" i="25" s="1"/>
  <c r="AF3825" i="25"/>
  <c r="AD5840" i="25"/>
  <c r="AE3826" i="25" l="1"/>
  <c r="AG3826" i="25" s="1"/>
  <c r="AF3826" i="25"/>
  <c r="AD5841" i="25"/>
  <c r="AE3827" i="25" l="1"/>
  <c r="AG3827" i="25" s="1"/>
  <c r="AF3827" i="25"/>
  <c r="AD5842" i="25"/>
  <c r="AF3828" i="25" l="1"/>
  <c r="AE3828" i="25"/>
  <c r="AG3828" i="25" s="1"/>
  <c r="AD5843" i="25"/>
  <c r="AE3829" i="25" l="1"/>
  <c r="AG3829" i="25" s="1"/>
  <c r="AF3829" i="25"/>
  <c r="AD5844" i="25"/>
  <c r="AF3830" i="25" l="1"/>
  <c r="AE3830" i="25"/>
  <c r="AG3830" i="25" s="1"/>
  <c r="AD5845" i="25"/>
  <c r="AE3831" i="25" l="1"/>
  <c r="AG3831" i="25" s="1"/>
  <c r="AF3831" i="25"/>
  <c r="AD5846" i="25"/>
  <c r="AE3832" i="25" l="1"/>
  <c r="AG3832" i="25" s="1"/>
  <c r="AF3832" i="25"/>
  <c r="AD5847" i="25"/>
  <c r="AE3833" i="25" l="1"/>
  <c r="AG3833" i="25" s="1"/>
  <c r="AF3833" i="25"/>
  <c r="AD5848" i="25"/>
  <c r="AE3834" i="25" l="1"/>
  <c r="AG3834" i="25" s="1"/>
  <c r="AF3834" i="25"/>
  <c r="AD5849" i="25"/>
  <c r="AF3835" i="25" l="1"/>
  <c r="AE3835" i="25"/>
  <c r="AG3835" i="25" s="1"/>
  <c r="AD5850" i="25"/>
  <c r="AE3836" i="25" l="1"/>
  <c r="AG3836" i="25" s="1"/>
  <c r="AF3836" i="25"/>
  <c r="AD5851" i="25"/>
  <c r="AE3837" i="25" l="1"/>
  <c r="AG3837" i="25" s="1"/>
  <c r="AF3837" i="25"/>
  <c r="AD5852" i="25"/>
  <c r="AE3838" i="25" l="1"/>
  <c r="AG3838" i="25" s="1"/>
  <c r="AF3838" i="25"/>
  <c r="AD5853" i="25"/>
  <c r="AF3839" i="25" l="1"/>
  <c r="AE3839" i="25"/>
  <c r="AG3839" i="25" s="1"/>
  <c r="AD5854" i="25"/>
  <c r="AE3840" i="25" l="1"/>
  <c r="AG3840" i="25" s="1"/>
  <c r="AF3840" i="25"/>
  <c r="AD5855" i="25"/>
  <c r="AE3841" i="25" l="1"/>
  <c r="AG3841" i="25" s="1"/>
  <c r="AF3841" i="25"/>
  <c r="AD5856" i="25"/>
  <c r="AE3842" i="25" l="1"/>
  <c r="AG3842" i="25" s="1"/>
  <c r="AF3842" i="25"/>
  <c r="AD5857" i="25"/>
  <c r="AE3843" i="25" l="1"/>
  <c r="AG3843" i="25" s="1"/>
  <c r="AF3843" i="25"/>
  <c r="AD5858" i="25"/>
  <c r="AF3844" i="25" l="1"/>
  <c r="AE3844" i="25"/>
  <c r="AG3844" i="25" s="1"/>
  <c r="AD5859" i="25"/>
  <c r="AF3845" i="25" l="1"/>
  <c r="AE3845" i="25"/>
  <c r="AG3845" i="25" s="1"/>
  <c r="AD5860" i="25"/>
  <c r="AF3846" i="25" l="1"/>
  <c r="AE3846" i="25"/>
  <c r="AG3846" i="25" s="1"/>
  <c r="AD5861" i="25"/>
  <c r="AE3847" i="25" l="1"/>
  <c r="AG3847" i="25" s="1"/>
  <c r="AF3847" i="25"/>
  <c r="AD5862" i="25"/>
  <c r="AE3848" i="25" l="1"/>
  <c r="AG3848" i="25" s="1"/>
  <c r="AF3848" i="25"/>
  <c r="AD5863" i="25"/>
  <c r="AE3849" i="25" l="1"/>
  <c r="AG3849" i="25" s="1"/>
  <c r="AF3849" i="25"/>
  <c r="AD5864" i="25"/>
  <c r="AE3850" i="25" l="1"/>
  <c r="AG3850" i="25" s="1"/>
  <c r="AF3850" i="25"/>
  <c r="AD5865" i="25"/>
  <c r="AF3851" i="25" l="1"/>
  <c r="AE3851" i="25"/>
  <c r="AG3851" i="25" s="1"/>
  <c r="AD5866" i="25"/>
  <c r="AF3852" i="25" l="1"/>
  <c r="AE3852" i="25"/>
  <c r="AG3852" i="25" s="1"/>
  <c r="AD5867" i="25"/>
  <c r="AE3853" i="25" l="1"/>
  <c r="AG3853" i="25" s="1"/>
  <c r="AF3853" i="25"/>
  <c r="AD5868" i="25"/>
  <c r="AF3854" i="25" l="1"/>
  <c r="AE3854" i="25"/>
  <c r="AG3854" i="25" s="1"/>
  <c r="AD5869" i="25"/>
  <c r="AF3855" i="25" l="1"/>
  <c r="AE3855" i="25"/>
  <c r="AG3855" i="25" s="1"/>
  <c r="AD5870" i="25"/>
  <c r="AE3856" i="25" l="1"/>
  <c r="AG3856" i="25" s="1"/>
  <c r="AF3856" i="25"/>
  <c r="AD5871" i="25"/>
  <c r="AE3857" i="25" l="1"/>
  <c r="AG3857" i="25" s="1"/>
  <c r="AF3857" i="25"/>
  <c r="AD5872" i="25"/>
  <c r="AF3858" i="25" l="1"/>
  <c r="AE3858" i="25"/>
  <c r="AG3858" i="25" s="1"/>
  <c r="AD5873" i="25"/>
  <c r="AE3859" i="25" l="1"/>
  <c r="AG3859" i="25" s="1"/>
  <c r="AF3859" i="25"/>
  <c r="AD5874" i="25"/>
  <c r="AE3860" i="25" l="1"/>
  <c r="AG3860" i="25" s="1"/>
  <c r="AF3860" i="25"/>
  <c r="AD5875" i="25"/>
  <c r="AE3861" i="25" l="1"/>
  <c r="AG3861" i="25" s="1"/>
  <c r="AF3861" i="25"/>
  <c r="AD5876" i="25"/>
  <c r="AF3862" i="25" l="1"/>
  <c r="AE3862" i="25"/>
  <c r="AG3862" i="25" s="1"/>
  <c r="AD5877" i="25"/>
  <c r="AE3863" i="25" l="1"/>
  <c r="AG3863" i="25" s="1"/>
  <c r="AF3863" i="25"/>
  <c r="AD5878" i="25"/>
  <c r="AE3864" i="25" l="1"/>
  <c r="AG3864" i="25" s="1"/>
  <c r="AF3864" i="25"/>
  <c r="AD5879" i="25"/>
  <c r="AE3865" i="25" l="1"/>
  <c r="AG3865" i="25" s="1"/>
  <c r="AF3865" i="25"/>
  <c r="AD5880" i="25"/>
  <c r="AE3866" i="25" l="1"/>
  <c r="AG3866" i="25" s="1"/>
  <c r="AF3866" i="25"/>
  <c r="AD5881" i="25"/>
  <c r="AF3867" i="25" l="1"/>
  <c r="AE3867" i="25"/>
  <c r="AG3867" i="25" s="1"/>
  <c r="AD5882" i="25"/>
  <c r="AE3868" i="25" l="1"/>
  <c r="AG3868" i="25" s="1"/>
  <c r="AF3868" i="25"/>
  <c r="AD5883" i="25"/>
  <c r="AE3869" i="25" l="1"/>
  <c r="AG3869" i="25" s="1"/>
  <c r="AF3869" i="25"/>
  <c r="AD5884" i="25"/>
  <c r="AE3870" i="25" l="1"/>
  <c r="AG3870" i="25" s="1"/>
  <c r="AF3870" i="25"/>
  <c r="AD5885" i="25"/>
  <c r="AF3871" i="25" l="1"/>
  <c r="AE3871" i="25"/>
  <c r="AG3871" i="25" s="1"/>
  <c r="AD5886" i="25"/>
  <c r="AE3872" i="25" l="1"/>
  <c r="AG3872" i="25" s="1"/>
  <c r="AF3872" i="25"/>
  <c r="AD5887" i="25"/>
  <c r="AF3873" i="25" l="1"/>
  <c r="AE3873" i="25"/>
  <c r="AG3873" i="25" s="1"/>
  <c r="AD5888" i="25"/>
  <c r="AE3874" i="25" l="1"/>
  <c r="AG3874" i="25" s="1"/>
  <c r="AF3874" i="25"/>
  <c r="AD5889" i="25"/>
  <c r="AF3875" i="25" l="1"/>
  <c r="AE3875" i="25"/>
  <c r="AG3875" i="25" s="1"/>
  <c r="AD5890" i="25"/>
  <c r="AE3876" i="25" l="1"/>
  <c r="AG3876" i="25" s="1"/>
  <c r="AF3876" i="25"/>
  <c r="AD5891" i="25"/>
  <c r="AF3877" i="25" l="1"/>
  <c r="AE3877" i="25"/>
  <c r="AG3877" i="25" s="1"/>
  <c r="AD5892" i="25"/>
  <c r="AE3878" i="25" l="1"/>
  <c r="AG3878" i="25" s="1"/>
  <c r="AF3878" i="25"/>
  <c r="AD5893" i="25"/>
  <c r="AE3879" i="25" l="1"/>
  <c r="AG3879" i="25" s="1"/>
  <c r="AF3879" i="25"/>
  <c r="AD5894" i="25"/>
  <c r="AF3880" i="25" l="1"/>
  <c r="AE3880" i="25"/>
  <c r="AG3880" i="25" s="1"/>
  <c r="AD5895" i="25"/>
  <c r="AE3881" i="25" l="1"/>
  <c r="AG3881" i="25" s="1"/>
  <c r="AF3881" i="25"/>
  <c r="AD5896" i="25"/>
  <c r="AE3882" i="25" l="1"/>
  <c r="AG3882" i="25" s="1"/>
  <c r="AF3882" i="25"/>
  <c r="AD5897" i="25"/>
  <c r="AE3883" i="25" l="1"/>
  <c r="AG3883" i="25" s="1"/>
  <c r="AF3883" i="25"/>
  <c r="AD5898" i="25"/>
  <c r="AE3884" i="25" l="1"/>
  <c r="AG3884" i="25" s="1"/>
  <c r="AF3884" i="25"/>
  <c r="AD5899" i="25"/>
  <c r="AE3885" i="25" l="1"/>
  <c r="AG3885" i="25" s="1"/>
  <c r="AF3885" i="25"/>
  <c r="AD5900" i="25"/>
  <c r="AF3886" i="25" l="1"/>
  <c r="AE3886" i="25"/>
  <c r="AG3886" i="25" s="1"/>
  <c r="AD5901" i="25"/>
  <c r="AE3887" i="25" l="1"/>
  <c r="AG3887" i="25" s="1"/>
  <c r="AF3887" i="25"/>
  <c r="AD5902" i="25"/>
  <c r="AF3888" i="25" l="1"/>
  <c r="AE3888" i="25"/>
  <c r="AG3888" i="25" s="1"/>
  <c r="AD5903" i="25"/>
  <c r="AF3889" i="25" l="1"/>
  <c r="AE3889" i="25"/>
  <c r="AG3889" i="25" s="1"/>
  <c r="AD5904" i="25"/>
  <c r="AF3890" i="25" l="1"/>
  <c r="AE3890" i="25"/>
  <c r="AG3890" i="25" s="1"/>
  <c r="AD5905" i="25"/>
  <c r="AE3891" i="25" l="1"/>
  <c r="AG3891" i="25" s="1"/>
  <c r="AF3891" i="25"/>
  <c r="AD5906" i="25"/>
  <c r="AE3892" i="25" l="1"/>
  <c r="AG3892" i="25" s="1"/>
  <c r="AF3892" i="25"/>
  <c r="AD5907" i="25"/>
  <c r="AE3893" i="25" l="1"/>
  <c r="AG3893" i="25" s="1"/>
  <c r="AF3893" i="25"/>
  <c r="AD5908" i="25"/>
  <c r="AE3894" i="25" l="1"/>
  <c r="AG3894" i="25" s="1"/>
  <c r="AF3894" i="25"/>
  <c r="AD5909" i="25"/>
  <c r="AE3895" i="25" l="1"/>
  <c r="AG3895" i="25" s="1"/>
  <c r="AF3895" i="25"/>
  <c r="AD5910" i="25"/>
  <c r="AF3896" i="25" l="1"/>
  <c r="AE3896" i="25"/>
  <c r="AG3896" i="25" s="1"/>
  <c r="AD5911" i="25"/>
  <c r="AE3897" i="25" l="1"/>
  <c r="AG3897" i="25" s="1"/>
  <c r="AF3897" i="25"/>
  <c r="AD5912" i="25"/>
  <c r="AE3898" i="25" l="1"/>
  <c r="AG3898" i="25" s="1"/>
  <c r="AF3898" i="25"/>
  <c r="AD5913" i="25"/>
  <c r="AF3899" i="25" l="1"/>
  <c r="AE3899" i="25"/>
  <c r="AG3899" i="25" s="1"/>
  <c r="AD5914" i="25"/>
  <c r="AE3900" i="25" l="1"/>
  <c r="AG3900" i="25" s="1"/>
  <c r="AF3900" i="25"/>
  <c r="AD5915" i="25"/>
  <c r="AE3901" i="25" l="1"/>
  <c r="AG3901" i="25" s="1"/>
  <c r="AF3901" i="25"/>
  <c r="AD5916" i="25"/>
  <c r="AE3902" i="25" l="1"/>
  <c r="AG3902" i="25" s="1"/>
  <c r="AF3902" i="25"/>
  <c r="AD5917" i="25"/>
  <c r="AE3903" i="25" l="1"/>
  <c r="AG3903" i="25" s="1"/>
  <c r="AF3903" i="25"/>
  <c r="AD5918" i="25"/>
  <c r="AF3904" i="25" l="1"/>
  <c r="AE3904" i="25"/>
  <c r="AG3904" i="25" s="1"/>
  <c r="AD5919" i="25"/>
  <c r="AE3905" i="25" l="1"/>
  <c r="AG3905" i="25" s="1"/>
  <c r="AF3905" i="25"/>
  <c r="AD5920" i="25"/>
  <c r="AE3906" i="25" l="1"/>
  <c r="AG3906" i="25" s="1"/>
  <c r="AF3906" i="25"/>
  <c r="AD5921" i="25"/>
  <c r="AE3907" i="25" l="1"/>
  <c r="AG3907" i="25" s="1"/>
  <c r="AF3907" i="25"/>
  <c r="AD5922" i="25"/>
  <c r="AE3908" i="25" l="1"/>
  <c r="AG3908" i="25" s="1"/>
  <c r="AF3908" i="25"/>
  <c r="AD5923" i="25"/>
  <c r="AF3909" i="25" l="1"/>
  <c r="AE3909" i="25"/>
  <c r="AG3909" i="25" s="1"/>
  <c r="AD5924" i="25"/>
  <c r="AE3910" i="25" l="1"/>
  <c r="AG3910" i="25" s="1"/>
  <c r="AF3910" i="25"/>
  <c r="AD5925" i="25"/>
  <c r="AF3911" i="25" l="1"/>
  <c r="AE3911" i="25"/>
  <c r="AG3911" i="25" s="1"/>
  <c r="AD5926" i="25"/>
  <c r="AF3912" i="25" l="1"/>
  <c r="AE3912" i="25"/>
  <c r="AG3912" i="25" s="1"/>
  <c r="AD5927" i="25"/>
  <c r="AE3913" i="25" l="1"/>
  <c r="AG3913" i="25" s="1"/>
  <c r="AF3913" i="25"/>
  <c r="AD5928" i="25"/>
  <c r="AF3914" i="25" l="1"/>
  <c r="AE3914" i="25"/>
  <c r="AG3914" i="25" s="1"/>
  <c r="AD5929" i="25"/>
  <c r="AE3915" i="25" l="1"/>
  <c r="AG3915" i="25" s="1"/>
  <c r="AF3915" i="25"/>
  <c r="AD5930" i="25"/>
  <c r="AF3916" i="25" l="1"/>
  <c r="AE3916" i="25"/>
  <c r="AG3916" i="25" s="1"/>
  <c r="AD5931" i="25"/>
  <c r="AE3917" i="25" l="1"/>
  <c r="AG3917" i="25" s="1"/>
  <c r="AF3917" i="25"/>
  <c r="AD5932" i="25"/>
  <c r="AF3918" i="25" l="1"/>
  <c r="AE3918" i="25"/>
  <c r="AG3918" i="25" s="1"/>
  <c r="AD5933" i="25"/>
  <c r="AE3919" i="25" l="1"/>
  <c r="AG3919" i="25" s="1"/>
  <c r="AF3919" i="25"/>
  <c r="AD5934" i="25"/>
  <c r="AE3920" i="25" l="1"/>
  <c r="AG3920" i="25" s="1"/>
  <c r="AF3920" i="25"/>
  <c r="AD5935" i="25"/>
  <c r="AF3921" i="25" l="1"/>
  <c r="AE3921" i="25"/>
  <c r="AG3921" i="25" s="1"/>
  <c r="AD5936" i="25"/>
  <c r="AE3922" i="25" l="1"/>
  <c r="AG3922" i="25" s="1"/>
  <c r="AF3922" i="25"/>
  <c r="AD5937" i="25"/>
  <c r="AE3923" i="25" l="1"/>
  <c r="AG3923" i="25" s="1"/>
  <c r="AF3923" i="25"/>
  <c r="AD5938" i="25"/>
  <c r="AE3924" i="25" l="1"/>
  <c r="AG3924" i="25" s="1"/>
  <c r="AF3924" i="25"/>
  <c r="AD5939" i="25"/>
  <c r="AE3925" i="25" l="1"/>
  <c r="AG3925" i="25" s="1"/>
  <c r="AF3925" i="25"/>
  <c r="AD5940" i="25"/>
  <c r="AE3926" i="25" l="1"/>
  <c r="AG3926" i="25" s="1"/>
  <c r="AF3926" i="25"/>
  <c r="AD5941" i="25"/>
  <c r="AE3927" i="25" l="1"/>
  <c r="AG3927" i="25" s="1"/>
  <c r="AF3927" i="25"/>
  <c r="AD5942" i="25"/>
  <c r="AF3928" i="25" l="1"/>
  <c r="AE3928" i="25"/>
  <c r="AG3928" i="25" s="1"/>
  <c r="AD5943" i="25"/>
  <c r="AE3929" i="25" l="1"/>
  <c r="AG3929" i="25" s="1"/>
  <c r="AF3929" i="25"/>
  <c r="AD5944" i="25"/>
  <c r="AF3930" i="25" l="1"/>
  <c r="AE3930" i="25"/>
  <c r="AG3930" i="25" s="1"/>
  <c r="AD5945" i="25"/>
  <c r="AF3931" i="25" l="1"/>
  <c r="AE3931" i="25"/>
  <c r="AG3931" i="25" s="1"/>
  <c r="AD5946" i="25"/>
  <c r="AF3932" i="25" l="1"/>
  <c r="AE3932" i="25"/>
  <c r="AG3932" i="25" s="1"/>
  <c r="AD5947" i="25"/>
  <c r="AF3933" i="25" l="1"/>
  <c r="AE3933" i="25"/>
  <c r="AG3933" i="25" s="1"/>
  <c r="AD5948" i="25"/>
  <c r="AF3934" i="25" l="1"/>
  <c r="AE3934" i="25"/>
  <c r="AG3934" i="25" s="1"/>
  <c r="AD5949" i="25"/>
  <c r="AF3935" i="25" l="1"/>
  <c r="AE3935" i="25"/>
  <c r="AG3935" i="25" s="1"/>
  <c r="AD5950" i="25"/>
  <c r="AF3936" i="25" l="1"/>
  <c r="AE3936" i="25"/>
  <c r="AG3936" i="25" s="1"/>
  <c r="AD5951" i="25"/>
  <c r="AF3937" i="25" l="1"/>
  <c r="AE3937" i="25"/>
  <c r="AG3937" i="25" s="1"/>
  <c r="AD5952" i="25"/>
  <c r="AF3938" i="25" l="1"/>
  <c r="AE3938" i="25"/>
  <c r="AG3938" i="25" s="1"/>
  <c r="AD5953" i="25"/>
  <c r="AE3939" i="25" l="1"/>
  <c r="AG3939" i="25" s="1"/>
  <c r="AF3939" i="25"/>
  <c r="AD5954" i="25"/>
  <c r="AF3940" i="25" l="1"/>
  <c r="AE3940" i="25"/>
  <c r="AG3940" i="25" s="1"/>
  <c r="AD5955" i="25"/>
  <c r="AF3941" i="25" l="1"/>
  <c r="AE3941" i="25"/>
  <c r="AG3941" i="25" s="1"/>
  <c r="AD5956" i="25"/>
  <c r="AE3942" i="25" l="1"/>
  <c r="AG3942" i="25" s="1"/>
  <c r="AF3942" i="25"/>
  <c r="AD5957" i="25"/>
  <c r="AF3943" i="25" l="1"/>
  <c r="AE3943" i="25"/>
  <c r="AG3943" i="25" s="1"/>
  <c r="AD5958" i="25"/>
  <c r="AE3944" i="25" l="1"/>
  <c r="AG3944" i="25" s="1"/>
  <c r="AF3944" i="25"/>
  <c r="AD5959" i="25"/>
  <c r="AF3945" i="25" l="1"/>
  <c r="AE3945" i="25"/>
  <c r="AG3945" i="25" s="1"/>
  <c r="AD5960" i="25"/>
  <c r="AE3946" i="25" l="1"/>
  <c r="AG3946" i="25" s="1"/>
  <c r="AF3946" i="25"/>
  <c r="AD5961" i="25"/>
  <c r="AE3947" i="25" l="1"/>
  <c r="AG3947" i="25" s="1"/>
  <c r="AF3947" i="25"/>
  <c r="AD5962" i="25"/>
  <c r="AF3948" i="25" l="1"/>
  <c r="AE3948" i="25"/>
  <c r="AG3948" i="25" s="1"/>
  <c r="AD5963" i="25"/>
  <c r="AF3949" i="25" l="1"/>
  <c r="AE3949" i="25"/>
  <c r="AG3949" i="25" s="1"/>
  <c r="AD5964" i="25"/>
  <c r="AE3950" i="25" l="1"/>
  <c r="AG3950" i="25" s="1"/>
  <c r="AF3950" i="25"/>
  <c r="AD5965" i="25"/>
  <c r="AE3951" i="25" l="1"/>
  <c r="AG3951" i="25" s="1"/>
  <c r="AF3951" i="25"/>
  <c r="AD5966" i="25"/>
  <c r="AF3952" i="25" l="1"/>
  <c r="AE3952" i="25"/>
  <c r="AG3952" i="25" s="1"/>
  <c r="AD5967" i="25"/>
  <c r="AE3953" i="25" l="1"/>
  <c r="AG3953" i="25" s="1"/>
  <c r="AF3953" i="25"/>
  <c r="AD5968" i="25"/>
  <c r="AE3954" i="25" l="1"/>
  <c r="AG3954" i="25" s="1"/>
  <c r="AF3954" i="25"/>
  <c r="AD5969" i="25"/>
  <c r="AE3955" i="25" l="1"/>
  <c r="AG3955" i="25" s="1"/>
  <c r="AF3955" i="25"/>
  <c r="AD5970" i="25"/>
  <c r="AE3956" i="25" l="1"/>
  <c r="AG3956" i="25" s="1"/>
  <c r="AF3956" i="25"/>
  <c r="AD5971" i="25"/>
  <c r="AE3957" i="25" l="1"/>
  <c r="AG3957" i="25" s="1"/>
  <c r="AF3957" i="25"/>
  <c r="AD5972" i="25"/>
  <c r="AF3958" i="25" l="1"/>
  <c r="AE3958" i="25"/>
  <c r="AG3958" i="25" s="1"/>
  <c r="AD5973" i="25"/>
  <c r="AE3959" i="25" l="1"/>
  <c r="AG3959" i="25" s="1"/>
  <c r="AF3959" i="25"/>
  <c r="AD5974" i="25"/>
  <c r="AF3960" i="25" l="1"/>
  <c r="AE3960" i="25"/>
  <c r="AG3960" i="25" s="1"/>
  <c r="AD5975" i="25"/>
  <c r="AE3961" i="25" l="1"/>
  <c r="AG3961" i="25" s="1"/>
  <c r="AF3961" i="25"/>
  <c r="AD5976" i="25"/>
  <c r="AF3962" i="25" l="1"/>
  <c r="AE3962" i="25"/>
  <c r="AG3962" i="25" s="1"/>
  <c r="AD5977" i="25"/>
  <c r="AE3963" i="25" l="1"/>
  <c r="AG3963" i="25" s="1"/>
  <c r="AF3963" i="25"/>
  <c r="AD5978" i="25"/>
  <c r="AE3964" i="25" l="1"/>
  <c r="AG3964" i="25" s="1"/>
  <c r="AF3964" i="25"/>
  <c r="AD5979" i="25"/>
  <c r="AE3965" i="25" l="1"/>
  <c r="AG3965" i="25" s="1"/>
  <c r="AF3965" i="25"/>
  <c r="AD5980" i="25"/>
  <c r="AF3966" i="25" l="1"/>
  <c r="AE3966" i="25"/>
  <c r="AG3966" i="25" s="1"/>
  <c r="AD5981" i="25"/>
  <c r="AE3967" i="25" l="1"/>
  <c r="AG3967" i="25" s="1"/>
  <c r="AF3967" i="25"/>
  <c r="AD5982" i="25"/>
  <c r="AF3968" i="25" l="1"/>
  <c r="AE3968" i="25"/>
  <c r="AG3968" i="25" s="1"/>
  <c r="AD5983" i="25"/>
  <c r="AE3969" i="25" l="1"/>
  <c r="AG3969" i="25" s="1"/>
  <c r="AF3969" i="25"/>
  <c r="AD5984" i="25"/>
  <c r="AE3970" i="25" l="1"/>
  <c r="AG3970" i="25" s="1"/>
  <c r="AF3970" i="25"/>
  <c r="AD5985" i="25"/>
  <c r="AE3971" i="25" l="1"/>
  <c r="AG3971" i="25" s="1"/>
  <c r="AF3971" i="25"/>
  <c r="AD5986" i="25"/>
  <c r="AE3972" i="25" l="1"/>
  <c r="AG3972" i="25" s="1"/>
  <c r="AF3972" i="25"/>
  <c r="AD5987" i="25"/>
  <c r="AE3973" i="25" l="1"/>
  <c r="AG3973" i="25" s="1"/>
  <c r="AF3973" i="25"/>
  <c r="AD5988" i="25"/>
  <c r="AE3974" i="25" l="1"/>
  <c r="AG3974" i="25" s="1"/>
  <c r="AF3974" i="25"/>
  <c r="AD5989" i="25"/>
  <c r="AE3975" i="25" l="1"/>
  <c r="AG3975" i="25" s="1"/>
  <c r="AF3975" i="25"/>
  <c r="AD5990" i="25"/>
  <c r="AE3976" i="25" l="1"/>
  <c r="AG3976" i="25" s="1"/>
  <c r="AF3976" i="25"/>
  <c r="AD5991" i="25"/>
  <c r="AE3977" i="25" l="1"/>
  <c r="AG3977" i="25" s="1"/>
  <c r="AF3977" i="25"/>
  <c r="AD5992" i="25"/>
  <c r="AE3978" i="25" l="1"/>
  <c r="AG3978" i="25" s="1"/>
  <c r="AF3978" i="25"/>
  <c r="AD5993" i="25"/>
  <c r="AE3979" i="25" l="1"/>
  <c r="AG3979" i="25" s="1"/>
  <c r="AF3979" i="25"/>
  <c r="AD5994" i="25"/>
  <c r="AE3980" i="25" l="1"/>
  <c r="AG3980" i="25" s="1"/>
  <c r="AF3980" i="25"/>
  <c r="AD5995" i="25"/>
  <c r="AE3981" i="25" l="1"/>
  <c r="AG3981" i="25" s="1"/>
  <c r="AF3981" i="25"/>
  <c r="AD5996" i="25"/>
  <c r="AE3982" i="25" l="1"/>
  <c r="AG3982" i="25" s="1"/>
  <c r="AF3982" i="25"/>
  <c r="AD5997" i="25"/>
  <c r="AE3983" i="25" l="1"/>
  <c r="AG3983" i="25" s="1"/>
  <c r="AF3983" i="25"/>
  <c r="AD5998" i="25"/>
  <c r="AE3984" i="25" l="1"/>
  <c r="AG3984" i="25" s="1"/>
  <c r="AF3984" i="25"/>
  <c r="AD5999" i="25"/>
  <c r="AE3985" i="25" l="1"/>
  <c r="AG3985" i="25" s="1"/>
  <c r="AF3985" i="25"/>
  <c r="AD6000" i="25"/>
  <c r="AE3986" i="25" l="1"/>
  <c r="AG3986" i="25" s="1"/>
  <c r="AF3986" i="25"/>
  <c r="AD6001" i="25"/>
  <c r="AE3987" i="25" l="1"/>
  <c r="AG3987" i="25" s="1"/>
  <c r="AF3987" i="25"/>
  <c r="AD6002" i="25"/>
  <c r="AE3988" i="25" l="1"/>
  <c r="AG3988" i="25" s="1"/>
  <c r="AF3988" i="25"/>
  <c r="AD6003" i="25"/>
  <c r="AE3989" i="25" l="1"/>
  <c r="AG3989" i="25" s="1"/>
  <c r="AF3989" i="25"/>
  <c r="AD6004" i="25"/>
  <c r="AE3990" i="25" l="1"/>
  <c r="AG3990" i="25" s="1"/>
  <c r="AF3990" i="25"/>
  <c r="AD6005" i="25"/>
  <c r="AE3991" i="25" l="1"/>
  <c r="AG3991" i="25" s="1"/>
  <c r="AF3991" i="25"/>
  <c r="AD6006" i="25"/>
  <c r="AF3992" i="25" l="1"/>
  <c r="AE3992" i="25"/>
  <c r="AG3992" i="25" s="1"/>
  <c r="AD6007" i="25"/>
  <c r="AE3993" i="25" l="1"/>
  <c r="AG3993" i="25" s="1"/>
  <c r="AF3993" i="25"/>
  <c r="AD6008" i="25"/>
  <c r="AF3994" i="25" l="1"/>
  <c r="AE3994" i="25"/>
  <c r="AG3994" i="25" s="1"/>
  <c r="AD6009" i="25"/>
  <c r="AF3995" i="25" l="1"/>
  <c r="AE3995" i="25"/>
  <c r="AG3995" i="25" s="1"/>
  <c r="AD6010" i="25"/>
  <c r="AE3996" i="25" l="1"/>
  <c r="AG3996" i="25" s="1"/>
  <c r="AF3996" i="25"/>
  <c r="AD6011" i="25"/>
  <c r="AE3997" i="25" l="1"/>
  <c r="AG3997" i="25" s="1"/>
  <c r="AF3997" i="25"/>
  <c r="AD6012" i="25"/>
  <c r="AF3998" i="25" l="1"/>
  <c r="AE3998" i="25"/>
  <c r="AG3998" i="25" s="1"/>
  <c r="AD6013" i="25"/>
  <c r="AF3999" i="25" l="1"/>
  <c r="AE3999" i="25"/>
  <c r="AG3999" i="25" s="1"/>
  <c r="AD6014" i="25"/>
  <c r="AE4000" i="25" l="1"/>
  <c r="AG4000" i="25" s="1"/>
  <c r="AF4000" i="25"/>
  <c r="AD6015" i="25"/>
  <c r="AE4001" i="25" l="1"/>
  <c r="AG4001" i="25" s="1"/>
  <c r="AF4001" i="25"/>
  <c r="AD6016" i="25"/>
  <c r="AE4002" i="25" l="1"/>
  <c r="AG4002" i="25" s="1"/>
  <c r="AF4002" i="25"/>
  <c r="AD6017" i="25"/>
  <c r="AF4003" i="25" l="1"/>
  <c r="AE4003" i="25"/>
  <c r="AG4003" i="25" s="1"/>
  <c r="AD6018" i="25"/>
  <c r="AE4004" i="25" l="1"/>
  <c r="AG4004" i="25" s="1"/>
  <c r="AF4004" i="25"/>
  <c r="AD6019" i="25"/>
  <c r="AF4005" i="25" l="1"/>
  <c r="AE4005" i="25"/>
  <c r="AG4005" i="25" s="1"/>
  <c r="AD6020" i="25"/>
  <c r="AE4006" i="25" l="1"/>
  <c r="AG4006" i="25" s="1"/>
  <c r="AF4006" i="25"/>
  <c r="AD6021" i="25"/>
  <c r="AE4007" i="25" l="1"/>
  <c r="AG4007" i="25" s="1"/>
  <c r="AF4007" i="25"/>
  <c r="AD6022" i="25"/>
  <c r="AE4008" i="25" l="1"/>
  <c r="AG4008" i="25" s="1"/>
  <c r="AF4008" i="25"/>
  <c r="AD6023" i="25"/>
  <c r="AF4009" i="25" l="1"/>
  <c r="AE4009" i="25"/>
  <c r="AG4009" i="25" s="1"/>
  <c r="AD6024" i="25"/>
  <c r="AE4010" i="25" l="1"/>
  <c r="AG4010" i="25" s="1"/>
  <c r="AF4010" i="25"/>
  <c r="AD6025" i="25"/>
  <c r="AE4011" i="25" l="1"/>
  <c r="AG4011" i="25" s="1"/>
  <c r="AF4011" i="25"/>
  <c r="AD6026" i="25"/>
  <c r="AF4012" i="25" l="1"/>
  <c r="AE4012" i="25"/>
  <c r="AG4012" i="25" s="1"/>
  <c r="AD6027" i="25"/>
  <c r="AF4013" i="25" l="1"/>
  <c r="AE4013" i="25"/>
  <c r="AG4013" i="25" s="1"/>
  <c r="AD6028" i="25"/>
  <c r="AE4014" i="25" l="1"/>
  <c r="AG4014" i="25" s="1"/>
  <c r="AF4014" i="25"/>
  <c r="AD6029" i="25"/>
  <c r="AE4015" i="25" l="1"/>
  <c r="AG4015" i="25" s="1"/>
  <c r="AF4015" i="25"/>
  <c r="AD6030" i="25"/>
  <c r="AE4016" i="25" l="1"/>
  <c r="AG4016" i="25" s="1"/>
  <c r="AF4016" i="25"/>
  <c r="AD6031" i="25"/>
  <c r="AF4017" i="25" l="1"/>
  <c r="AE4017" i="25"/>
  <c r="AG4017" i="25" s="1"/>
  <c r="AD6032" i="25"/>
  <c r="AE4018" i="25" l="1"/>
  <c r="AG4018" i="25" s="1"/>
  <c r="AF4018" i="25"/>
  <c r="AD6033" i="25"/>
  <c r="AF4019" i="25" l="1"/>
  <c r="AE4019" i="25"/>
  <c r="AG4019" i="25" s="1"/>
  <c r="AD6034" i="25"/>
  <c r="AF4020" i="25" l="1"/>
  <c r="AE4020" i="25"/>
  <c r="AG4020" i="25" s="1"/>
  <c r="AD6035" i="25"/>
  <c r="AE4021" i="25" l="1"/>
  <c r="AG4021" i="25" s="1"/>
  <c r="AF4021" i="25"/>
  <c r="AD6036" i="25"/>
  <c r="AE4022" i="25" l="1"/>
  <c r="AG4022" i="25" s="1"/>
  <c r="AF4022" i="25"/>
  <c r="AD6037" i="25"/>
  <c r="AF4023" i="25" l="1"/>
  <c r="AE4023" i="25"/>
  <c r="AG4023" i="25" s="1"/>
  <c r="AD6038" i="25"/>
  <c r="AE4024" i="25" l="1"/>
  <c r="AG4024" i="25" s="1"/>
  <c r="AF4024" i="25"/>
  <c r="AD6039" i="25"/>
  <c r="AE4025" i="25" l="1"/>
  <c r="AG4025" i="25" s="1"/>
  <c r="AF4025" i="25"/>
  <c r="AD6040" i="25"/>
  <c r="AF4026" i="25" l="1"/>
  <c r="AE4026" i="25"/>
  <c r="AG4026" i="25" s="1"/>
  <c r="AD6041" i="25"/>
  <c r="AF4027" i="25" l="1"/>
  <c r="AE4027" i="25"/>
  <c r="AG4027" i="25" s="1"/>
  <c r="AD6042" i="25"/>
  <c r="AF4028" i="25" l="1"/>
  <c r="AE4028" i="25"/>
  <c r="AG4028" i="25" s="1"/>
  <c r="AD6043" i="25"/>
  <c r="AE4029" i="25" l="1"/>
  <c r="AG4029" i="25" s="1"/>
  <c r="AF4029" i="25"/>
  <c r="AD6044" i="25"/>
  <c r="AE4030" i="25" l="1"/>
  <c r="AG4030" i="25" s="1"/>
  <c r="AF4030" i="25"/>
  <c r="AD6045" i="25"/>
  <c r="AF4031" i="25" l="1"/>
  <c r="AE4031" i="25"/>
  <c r="AG4031" i="25" s="1"/>
  <c r="AD6046" i="25"/>
  <c r="AF4032" i="25" l="1"/>
  <c r="AE4032" i="25"/>
  <c r="AG4032" i="25" s="1"/>
  <c r="AD6047" i="25"/>
  <c r="AE4033" i="25" l="1"/>
  <c r="AG4033" i="25" s="1"/>
  <c r="AF4033" i="25"/>
  <c r="AD6048" i="25"/>
  <c r="AE4034" i="25" l="1"/>
  <c r="AG4034" i="25" s="1"/>
  <c r="AF4034" i="25"/>
  <c r="AD6049" i="25"/>
  <c r="AF4035" i="25" l="1"/>
  <c r="AE4035" i="25"/>
  <c r="AG4035" i="25" s="1"/>
  <c r="AD6050" i="25"/>
  <c r="AF4036" i="25" l="1"/>
  <c r="AE4036" i="25"/>
  <c r="AG4036" i="25" s="1"/>
  <c r="AD6051" i="25"/>
  <c r="AE4037" i="25" l="1"/>
  <c r="AG4037" i="25" s="1"/>
  <c r="AF4037" i="25"/>
  <c r="AD6052" i="25"/>
  <c r="AE4038" i="25" l="1"/>
  <c r="AG4038" i="25" s="1"/>
  <c r="AF4038" i="25"/>
  <c r="AD6053" i="25"/>
  <c r="AF4039" i="25" l="1"/>
  <c r="AE4039" i="25"/>
  <c r="AG4039" i="25" s="1"/>
  <c r="AD6054" i="25"/>
  <c r="AE4040" i="25" l="1"/>
  <c r="AG4040" i="25" s="1"/>
  <c r="AF4040" i="25"/>
  <c r="AD6055" i="25"/>
  <c r="AE4041" i="25" l="1"/>
  <c r="AG4041" i="25" s="1"/>
  <c r="AF4041" i="25"/>
  <c r="AD6056" i="25"/>
  <c r="AE4042" i="25" l="1"/>
  <c r="AG4042" i="25" s="1"/>
  <c r="AF4042" i="25"/>
  <c r="AD6057" i="25"/>
  <c r="AF4043" i="25" l="1"/>
  <c r="AE4043" i="25"/>
  <c r="AG4043" i="25" s="1"/>
  <c r="AD6058" i="25"/>
  <c r="AE4044" i="25" l="1"/>
  <c r="AG4044" i="25" s="1"/>
  <c r="AF4044" i="25"/>
  <c r="AD6059" i="25"/>
  <c r="AE4045" i="25" l="1"/>
  <c r="AG4045" i="25" s="1"/>
  <c r="AF4045" i="25"/>
  <c r="AD6060" i="25"/>
  <c r="AF4046" i="25" l="1"/>
  <c r="AE4046" i="25"/>
  <c r="AG4046" i="25" s="1"/>
  <c r="AD6061" i="25"/>
  <c r="AF4047" i="25" l="1"/>
  <c r="AE4047" i="25"/>
  <c r="AG4047" i="25" s="1"/>
  <c r="AD6062" i="25"/>
  <c r="AF4048" i="25" l="1"/>
  <c r="AE4048" i="25"/>
  <c r="AG4048" i="25" s="1"/>
  <c r="AD6063" i="25"/>
  <c r="AE4049" i="25" l="1"/>
  <c r="AG4049" i="25" s="1"/>
  <c r="AF4049" i="25"/>
  <c r="AD6064" i="25"/>
  <c r="AF4050" i="25" l="1"/>
  <c r="AE4050" i="25"/>
  <c r="AG4050" i="25" s="1"/>
  <c r="AD6065" i="25"/>
  <c r="AF4051" i="25" l="1"/>
  <c r="AE4051" i="25"/>
  <c r="AG4051" i="25" s="1"/>
  <c r="AD6066" i="25"/>
  <c r="AF4052" i="25" l="1"/>
  <c r="AE4052" i="25"/>
  <c r="AG4052" i="25" s="1"/>
  <c r="AD6067" i="25"/>
  <c r="AF4053" i="25" l="1"/>
  <c r="AE4053" i="25"/>
  <c r="AG4053" i="25" s="1"/>
  <c r="AD6068" i="25"/>
  <c r="AE4054" i="25" l="1"/>
  <c r="AG4054" i="25" s="1"/>
  <c r="AF4054" i="25"/>
  <c r="AD6069" i="25"/>
  <c r="AF4055" i="25" l="1"/>
  <c r="AE4055" i="25"/>
  <c r="AG4055" i="25" s="1"/>
  <c r="AD6070" i="25"/>
  <c r="AF4056" i="25" l="1"/>
  <c r="AE4056" i="25"/>
  <c r="AG4056" i="25" s="1"/>
  <c r="AD6071" i="25"/>
  <c r="AF4057" i="25" l="1"/>
  <c r="AE4057" i="25"/>
  <c r="AG4057" i="25" s="1"/>
  <c r="AD6072" i="25"/>
  <c r="AE4058" i="25" l="1"/>
  <c r="AG4058" i="25" s="1"/>
  <c r="AF4058" i="25"/>
  <c r="AD6073" i="25"/>
  <c r="AE4059" i="25" l="1"/>
  <c r="AG4059" i="25" s="1"/>
  <c r="AF4059" i="25"/>
  <c r="AD6074" i="25"/>
  <c r="AE4060" i="25" l="1"/>
  <c r="AG4060" i="25" s="1"/>
  <c r="AF4060" i="25"/>
  <c r="AD6075" i="25"/>
  <c r="AF4061" i="25" l="1"/>
  <c r="AE4061" i="25"/>
  <c r="AG4061" i="25" s="1"/>
  <c r="AD6076" i="25"/>
  <c r="AE4062" i="25" l="1"/>
  <c r="AG4062" i="25" s="1"/>
  <c r="AF4062" i="25"/>
  <c r="AD6077" i="25"/>
  <c r="AE4063" i="25" l="1"/>
  <c r="AG4063" i="25" s="1"/>
  <c r="AF4063" i="25"/>
  <c r="AD6078" i="25"/>
  <c r="AE4064" i="25" l="1"/>
  <c r="AG4064" i="25" s="1"/>
  <c r="AF4064" i="25"/>
  <c r="AD6079" i="25"/>
  <c r="AF4065" i="25" l="1"/>
  <c r="AE4065" i="25"/>
  <c r="AG4065" i="25" s="1"/>
  <c r="AD6080" i="25"/>
  <c r="AF4066" i="25" l="1"/>
  <c r="AE4066" i="25"/>
  <c r="AG4066" i="25" s="1"/>
  <c r="AD6081" i="25"/>
  <c r="AE4067" i="25" l="1"/>
  <c r="AG4067" i="25" s="1"/>
  <c r="AF4067" i="25"/>
  <c r="AD6082" i="25"/>
  <c r="AE4068" i="25" l="1"/>
  <c r="AG4068" i="25" s="1"/>
  <c r="AF4068" i="25"/>
  <c r="AD6083" i="25"/>
  <c r="AF4069" i="25" l="1"/>
  <c r="AE4069" i="25"/>
  <c r="AG4069" i="25" s="1"/>
  <c r="AD6084" i="25"/>
  <c r="AE4070" i="25" l="1"/>
  <c r="AG4070" i="25" s="1"/>
  <c r="AF4070" i="25"/>
  <c r="AD6085" i="25"/>
  <c r="AE4071" i="25" l="1"/>
  <c r="AG4071" i="25" s="1"/>
  <c r="AF4071" i="25"/>
  <c r="AD6086" i="25"/>
  <c r="AF4072" i="25" l="1"/>
  <c r="AE4072" i="25"/>
  <c r="AG4072" i="25" s="1"/>
  <c r="AD6087" i="25"/>
  <c r="AF4073" i="25" l="1"/>
  <c r="AE4073" i="25"/>
  <c r="AG4073" i="25" s="1"/>
  <c r="AD6088" i="25"/>
  <c r="AE4074" i="25" l="1"/>
  <c r="AG4074" i="25" s="1"/>
  <c r="AF4074" i="25"/>
  <c r="AD6089" i="25"/>
  <c r="AE4075" i="25" l="1"/>
  <c r="AG4075" i="25" s="1"/>
  <c r="AF4075" i="25"/>
  <c r="AD6090" i="25"/>
  <c r="AE4076" i="25" l="1"/>
  <c r="AG4076" i="25" s="1"/>
  <c r="AF4076" i="25"/>
  <c r="AD6091" i="25"/>
  <c r="AF4077" i="25" l="1"/>
  <c r="AE4077" i="25"/>
  <c r="AG4077" i="25" s="1"/>
  <c r="AD6092" i="25"/>
  <c r="AE4078" i="25" l="1"/>
  <c r="AG4078" i="25" s="1"/>
  <c r="AF4078" i="25"/>
  <c r="AD6093" i="25"/>
  <c r="AE4079" i="25" l="1"/>
  <c r="AG4079" i="25" s="1"/>
  <c r="AF4079" i="25"/>
  <c r="AD6094" i="25"/>
  <c r="AF4080" i="25" l="1"/>
  <c r="AE4080" i="25"/>
  <c r="AG4080" i="25" s="1"/>
  <c r="AD6095" i="25"/>
  <c r="AF4081" i="25" l="1"/>
  <c r="AE4081" i="25"/>
  <c r="AG4081" i="25" s="1"/>
  <c r="AD6096" i="25"/>
  <c r="AE4082" i="25" l="1"/>
  <c r="AG4082" i="25" s="1"/>
  <c r="AF4082" i="25"/>
  <c r="AD6097" i="25"/>
  <c r="AE4083" i="25" l="1"/>
  <c r="AG4083" i="25" s="1"/>
  <c r="AF4083" i="25"/>
  <c r="AD6098" i="25"/>
  <c r="AE4084" i="25" l="1"/>
  <c r="AG4084" i="25" s="1"/>
  <c r="AF4084" i="25"/>
  <c r="AD6099" i="25"/>
  <c r="AF4085" i="25" l="1"/>
  <c r="AE4085" i="25"/>
  <c r="AG4085" i="25" s="1"/>
  <c r="AD6100" i="25"/>
  <c r="AE4086" i="25" l="1"/>
  <c r="AG4086" i="25" s="1"/>
  <c r="AF4086" i="25"/>
  <c r="AD6101" i="25"/>
  <c r="AE4087" i="25" l="1"/>
  <c r="AG4087" i="25" s="1"/>
  <c r="AF4087" i="25"/>
  <c r="AD6102" i="25"/>
  <c r="AE4088" i="25" l="1"/>
  <c r="AG4088" i="25" s="1"/>
  <c r="AF4088" i="25"/>
  <c r="AD6103" i="25"/>
  <c r="AF4089" i="25" l="1"/>
  <c r="AE4089" i="25"/>
  <c r="AG4089" i="25" s="1"/>
  <c r="AD6104" i="25"/>
  <c r="AE4090" i="25" l="1"/>
  <c r="AG4090" i="25" s="1"/>
  <c r="AF4090" i="25"/>
  <c r="AD6105" i="25"/>
  <c r="AE4091" i="25" l="1"/>
  <c r="AG4091" i="25" s="1"/>
  <c r="AF4091" i="25"/>
  <c r="AD6106" i="25"/>
  <c r="AE4092" i="25" l="1"/>
  <c r="AG4092" i="25" s="1"/>
  <c r="AF4092" i="25"/>
  <c r="AD6107" i="25"/>
  <c r="AF4093" i="25" l="1"/>
  <c r="AE4093" i="25"/>
  <c r="AG4093" i="25" s="1"/>
  <c r="AD6108" i="25"/>
  <c r="AE4094" i="25" l="1"/>
  <c r="AG4094" i="25" s="1"/>
  <c r="AF4094" i="25"/>
  <c r="AD6109" i="25"/>
  <c r="AE4095" i="25" l="1"/>
  <c r="AG4095" i="25" s="1"/>
  <c r="AF4095" i="25"/>
  <c r="AD6110" i="25"/>
  <c r="AE4096" i="25" l="1"/>
  <c r="AG4096" i="25" s="1"/>
  <c r="AF4096" i="25"/>
  <c r="AD6111" i="25"/>
  <c r="AF4097" i="25" l="1"/>
  <c r="AE4097" i="25"/>
  <c r="AG4097" i="25" s="1"/>
  <c r="AD6112" i="25"/>
  <c r="AE4098" i="25" l="1"/>
  <c r="AG4098" i="25" s="1"/>
  <c r="AF4098" i="25"/>
  <c r="AD6113" i="25"/>
  <c r="AE4099" i="25" l="1"/>
  <c r="AG4099" i="25" s="1"/>
  <c r="AF4099" i="25"/>
  <c r="AD6114" i="25"/>
  <c r="AE4100" i="25" l="1"/>
  <c r="AG4100" i="25" s="1"/>
  <c r="AF4100" i="25"/>
  <c r="AD6115" i="25"/>
  <c r="AF4101" i="25" l="1"/>
  <c r="AE4101" i="25"/>
  <c r="AG4101" i="25" s="1"/>
  <c r="AD6116" i="25"/>
  <c r="AF4102" i="25" l="1"/>
  <c r="AE4102" i="25"/>
  <c r="AG4102" i="25" s="1"/>
  <c r="AD6117" i="25"/>
  <c r="AE4103" i="25" l="1"/>
  <c r="AG4103" i="25" s="1"/>
  <c r="AF4103" i="25"/>
  <c r="AD6118" i="25"/>
  <c r="AE4104" i="25" l="1"/>
  <c r="AG4104" i="25" s="1"/>
  <c r="AF4104" i="25"/>
  <c r="AD6119" i="25"/>
  <c r="AF4105" i="25" l="1"/>
  <c r="AE4105" i="25"/>
  <c r="AG4105" i="25" s="1"/>
  <c r="AD6120" i="25"/>
  <c r="AE4106" i="25" l="1"/>
  <c r="AG4106" i="25" s="1"/>
  <c r="AF4106" i="25"/>
  <c r="AD6121" i="25"/>
  <c r="AE4107" i="25" l="1"/>
  <c r="AG4107" i="25" s="1"/>
  <c r="AF4107" i="25"/>
  <c r="AD6122" i="25"/>
  <c r="AE4108" i="25" l="1"/>
  <c r="AG4108" i="25" s="1"/>
  <c r="AF4108" i="25"/>
  <c r="AD6123" i="25"/>
  <c r="AF4109" i="25" l="1"/>
  <c r="AE4109" i="25"/>
  <c r="AG4109" i="25" s="1"/>
  <c r="AD6124" i="25"/>
  <c r="AF4110" i="25" l="1"/>
  <c r="AE4110" i="25"/>
  <c r="AG4110" i="25" s="1"/>
  <c r="AD6125" i="25"/>
  <c r="AE4111" i="25" l="1"/>
  <c r="AG4111" i="25" s="1"/>
  <c r="AF4111" i="25"/>
  <c r="AD6126" i="25"/>
  <c r="AE4112" i="25" l="1"/>
  <c r="AG4112" i="25" s="1"/>
  <c r="AF4112" i="25"/>
  <c r="AD6127" i="25"/>
  <c r="AF4113" i="25" l="1"/>
  <c r="AE4113" i="25"/>
  <c r="AG4113" i="25" s="1"/>
  <c r="AD6128" i="25"/>
  <c r="AF4114" i="25" l="1"/>
  <c r="AE4114" i="25"/>
  <c r="AG4114" i="25" s="1"/>
  <c r="AD6129" i="25"/>
  <c r="AE4115" i="25" l="1"/>
  <c r="AG4115" i="25" s="1"/>
  <c r="AF4115" i="25"/>
  <c r="AD6130" i="25"/>
  <c r="AF4116" i="25" l="1"/>
  <c r="AE4116" i="25"/>
  <c r="AG4116" i="25" s="1"/>
  <c r="AD6131" i="25"/>
  <c r="AF4117" i="25" l="1"/>
  <c r="AE4117" i="25"/>
  <c r="AG4117" i="25" s="1"/>
  <c r="AD6132" i="25"/>
  <c r="AE4118" i="25" l="1"/>
  <c r="AG4118" i="25" s="1"/>
  <c r="AF4118" i="25"/>
  <c r="AD6133" i="25"/>
  <c r="AE4119" i="25" l="1"/>
  <c r="AG4119" i="25" s="1"/>
  <c r="AF4119" i="25"/>
  <c r="AD6134" i="25"/>
  <c r="AF4120" i="25" l="1"/>
  <c r="AE4120" i="25"/>
  <c r="AG4120" i="25" s="1"/>
  <c r="AD6135" i="25"/>
  <c r="AF4121" i="25" l="1"/>
  <c r="AE4121" i="25"/>
  <c r="AG4121" i="25" s="1"/>
  <c r="AD6136" i="25"/>
  <c r="AF4122" i="25" l="1"/>
  <c r="AE4122" i="25"/>
  <c r="AG4122" i="25" s="1"/>
  <c r="AD6137" i="25"/>
  <c r="AE4123" i="25" l="1"/>
  <c r="AG4123" i="25" s="1"/>
  <c r="AF4123" i="25"/>
  <c r="AD6138" i="25"/>
  <c r="AE4124" i="25" l="1"/>
  <c r="AG4124" i="25" s="1"/>
  <c r="AF4124" i="25"/>
  <c r="AD6139" i="25"/>
  <c r="AF4125" i="25" l="1"/>
  <c r="AE4125" i="25"/>
  <c r="AG4125" i="25" s="1"/>
  <c r="AD6140" i="25"/>
  <c r="AE4126" i="25" l="1"/>
  <c r="AG4126" i="25" s="1"/>
  <c r="AF4126" i="25"/>
  <c r="AD6141" i="25"/>
  <c r="AE4127" i="25" l="1"/>
  <c r="AG4127" i="25" s="1"/>
  <c r="AF4127" i="25"/>
  <c r="AD6142" i="25"/>
  <c r="AE4128" i="25" l="1"/>
  <c r="AG4128" i="25" s="1"/>
  <c r="AF4128" i="25"/>
  <c r="AD6143" i="25"/>
  <c r="AF4129" i="25" l="1"/>
  <c r="AE4129" i="25"/>
  <c r="AG4129" i="25" s="1"/>
  <c r="AD6144" i="25"/>
  <c r="AE4130" i="25" l="1"/>
  <c r="AG4130" i="25" s="1"/>
  <c r="AF4130" i="25"/>
  <c r="AD6145" i="25"/>
  <c r="AE4131" i="25" l="1"/>
  <c r="AG4131" i="25" s="1"/>
  <c r="AF4131" i="25"/>
  <c r="AD6146" i="25"/>
  <c r="AF4132" i="25" l="1"/>
  <c r="AE4132" i="25"/>
  <c r="AG4132" i="25" s="1"/>
  <c r="AD6147" i="25"/>
  <c r="AF4133" i="25" l="1"/>
  <c r="AE4133" i="25"/>
  <c r="AG4133" i="25" s="1"/>
  <c r="AD6148" i="25"/>
  <c r="AE4134" i="25" l="1"/>
  <c r="AG4134" i="25" s="1"/>
  <c r="AF4134" i="25"/>
  <c r="AD6149" i="25"/>
  <c r="AE4135" i="25" l="1"/>
  <c r="AG4135" i="25" s="1"/>
  <c r="AF4135" i="25"/>
  <c r="AD6150" i="25"/>
  <c r="AF4136" i="25" l="1"/>
  <c r="AE4136" i="25"/>
  <c r="AG4136" i="25" s="1"/>
  <c r="AD6151" i="25"/>
  <c r="AF4137" i="25" l="1"/>
  <c r="AE4137" i="25"/>
  <c r="AG4137" i="25" s="1"/>
  <c r="AD6152" i="25"/>
  <c r="AE4138" i="25" l="1"/>
  <c r="AG4138" i="25" s="1"/>
  <c r="AF4138" i="25"/>
  <c r="AD6153" i="25"/>
  <c r="AE4139" i="25" l="1"/>
  <c r="AG4139" i="25" s="1"/>
  <c r="AF4139" i="25"/>
  <c r="AD6154" i="25"/>
  <c r="AF4140" i="25" l="1"/>
  <c r="AE4140" i="25"/>
  <c r="AG4140" i="25" s="1"/>
  <c r="AD6155" i="25"/>
  <c r="AF4141" i="25" l="1"/>
  <c r="AE4141" i="25"/>
  <c r="AG4141" i="25" s="1"/>
  <c r="AD6156" i="25"/>
  <c r="AE4142" i="25" l="1"/>
  <c r="AG4142" i="25" s="1"/>
  <c r="AF4142" i="25"/>
  <c r="AD6157" i="25"/>
  <c r="AE4143" i="25" l="1"/>
  <c r="AG4143" i="25" s="1"/>
  <c r="AF4143" i="25"/>
  <c r="AD6158" i="25"/>
  <c r="AE4144" i="25" l="1"/>
  <c r="AG4144" i="25" s="1"/>
  <c r="AF4144" i="25"/>
  <c r="AD6159" i="25"/>
  <c r="AF4145" i="25" l="1"/>
  <c r="AE4145" i="25"/>
  <c r="AG4145" i="25" s="1"/>
  <c r="AD6160" i="25"/>
  <c r="AE4146" i="25" l="1"/>
  <c r="AG4146" i="25" s="1"/>
  <c r="AF4146" i="25"/>
  <c r="AD6161" i="25"/>
  <c r="AE4147" i="25" l="1"/>
  <c r="AG4147" i="25" s="1"/>
  <c r="AF4147" i="25"/>
  <c r="AD6162" i="25"/>
  <c r="AF4148" i="25" l="1"/>
  <c r="AE4148" i="25"/>
  <c r="AG4148" i="25" s="1"/>
  <c r="AD6163" i="25"/>
  <c r="AF4149" i="25" l="1"/>
  <c r="AE4149" i="25"/>
  <c r="AG4149" i="25" s="1"/>
  <c r="AD6164" i="25"/>
  <c r="AE4150" i="25" l="1"/>
  <c r="AG4150" i="25" s="1"/>
  <c r="AF4150" i="25"/>
  <c r="AD6165" i="25"/>
  <c r="AE4151" i="25" l="1"/>
  <c r="AG4151" i="25" s="1"/>
  <c r="AF4151" i="25"/>
  <c r="AD6166" i="25"/>
  <c r="AE4152" i="25" l="1"/>
  <c r="AG4152" i="25" s="1"/>
  <c r="AF4152" i="25"/>
  <c r="AD6167" i="25"/>
  <c r="AF4153" i="25" l="1"/>
  <c r="AE4153" i="25"/>
  <c r="AG4153" i="25" s="1"/>
  <c r="AD6168" i="25"/>
  <c r="AE4154" i="25" l="1"/>
  <c r="AG4154" i="25" s="1"/>
  <c r="AF4154" i="25"/>
  <c r="AD6169" i="25"/>
  <c r="AE4155" i="25" l="1"/>
  <c r="AG4155" i="25" s="1"/>
  <c r="AF4155" i="25"/>
  <c r="AD6170" i="25"/>
  <c r="AE4156" i="25" l="1"/>
  <c r="AG4156" i="25" s="1"/>
  <c r="AF4156" i="25"/>
  <c r="AD6171" i="25"/>
  <c r="AF4157" i="25" l="1"/>
  <c r="AE4157" i="25"/>
  <c r="AG4157" i="25" s="1"/>
  <c r="AD6172" i="25"/>
  <c r="AE4158" i="25" l="1"/>
  <c r="AG4158" i="25" s="1"/>
  <c r="AF4158" i="25"/>
  <c r="AD6173" i="25"/>
  <c r="AE4159" i="25" l="1"/>
  <c r="AG4159" i="25" s="1"/>
  <c r="AF4159" i="25"/>
  <c r="AD6174" i="25"/>
  <c r="AE4160" i="25" l="1"/>
  <c r="AG4160" i="25" s="1"/>
  <c r="AF4160" i="25"/>
  <c r="AD6175" i="25"/>
  <c r="AF4161" i="25" l="1"/>
  <c r="AE4161" i="25"/>
  <c r="AG4161" i="25" s="1"/>
  <c r="AD6176" i="25"/>
  <c r="AE4162" i="25" l="1"/>
  <c r="AG4162" i="25" s="1"/>
  <c r="AF4162" i="25"/>
  <c r="AD6177" i="25"/>
  <c r="AE4163" i="25" l="1"/>
  <c r="AG4163" i="25" s="1"/>
  <c r="AF4163" i="25"/>
  <c r="AD6178" i="25"/>
  <c r="AE4164" i="25" l="1"/>
  <c r="AG4164" i="25" s="1"/>
  <c r="AF4164" i="25"/>
  <c r="AD6179" i="25"/>
  <c r="AF4165" i="25" l="1"/>
  <c r="AE4165" i="25"/>
  <c r="AG4165" i="25" s="1"/>
  <c r="AD6180" i="25"/>
  <c r="AE4166" i="25" l="1"/>
  <c r="AG4166" i="25" s="1"/>
  <c r="AF4166" i="25"/>
  <c r="AD6181" i="25"/>
  <c r="AE4167" i="25" l="1"/>
  <c r="AG4167" i="25" s="1"/>
  <c r="AF4167" i="25"/>
  <c r="AD6182" i="25"/>
  <c r="AE4168" i="25" l="1"/>
  <c r="AG4168" i="25" s="1"/>
  <c r="AF4168" i="25"/>
  <c r="AD6183" i="25"/>
  <c r="AF4169" i="25" l="1"/>
  <c r="AE4169" i="25"/>
  <c r="AG4169" i="25" s="1"/>
  <c r="AD6184" i="25"/>
  <c r="AE4170" i="25" l="1"/>
  <c r="AG4170" i="25" s="1"/>
  <c r="AF4170" i="25"/>
  <c r="AD6185" i="25"/>
  <c r="AE4171" i="25" l="1"/>
  <c r="AG4171" i="25" s="1"/>
  <c r="AF4171" i="25"/>
  <c r="AD6186" i="25"/>
  <c r="AE4172" i="25" l="1"/>
  <c r="AG4172" i="25" s="1"/>
  <c r="AF4172" i="25"/>
  <c r="AD6187" i="25"/>
  <c r="AF4173" i="25" l="1"/>
  <c r="AE4173" i="25"/>
  <c r="AG4173" i="25" s="1"/>
  <c r="AD6188" i="25"/>
  <c r="AF4174" i="25" l="1"/>
  <c r="AE4174" i="25"/>
  <c r="AG4174" i="25" s="1"/>
  <c r="AD6189" i="25"/>
  <c r="AE4175" i="25" l="1"/>
  <c r="AG4175" i="25" s="1"/>
  <c r="AF4175" i="25"/>
  <c r="AD6190" i="25"/>
  <c r="AE4176" i="25" l="1"/>
  <c r="AG4176" i="25" s="1"/>
  <c r="AF4176" i="25"/>
  <c r="AD6191" i="25"/>
  <c r="AF4177" i="25" l="1"/>
  <c r="AE4177" i="25"/>
  <c r="AG4177" i="25" s="1"/>
  <c r="AD6192" i="25"/>
  <c r="AE4178" i="25" l="1"/>
  <c r="AG4178" i="25" s="1"/>
  <c r="AF4178" i="25"/>
  <c r="AD6193" i="25"/>
  <c r="AE4179" i="25" l="1"/>
  <c r="AG4179" i="25" s="1"/>
  <c r="AF4179" i="25"/>
  <c r="AD6194" i="25"/>
  <c r="AE4180" i="25" l="1"/>
  <c r="AG4180" i="25" s="1"/>
  <c r="AF4180" i="25"/>
  <c r="AD6195" i="25"/>
  <c r="AF4181" i="25" l="1"/>
  <c r="AE4181" i="25"/>
  <c r="AG4181" i="25" s="1"/>
  <c r="AD6196" i="25"/>
  <c r="AE4182" i="25" l="1"/>
  <c r="AG4182" i="25" s="1"/>
  <c r="AF4182" i="25"/>
  <c r="AD6197" i="25"/>
  <c r="AE4183" i="25" l="1"/>
  <c r="AG4183" i="25" s="1"/>
  <c r="AF4183" i="25"/>
  <c r="AD6198" i="25"/>
  <c r="AE4184" i="25" l="1"/>
  <c r="AG4184" i="25" s="1"/>
  <c r="AF4184" i="25"/>
  <c r="AD6199" i="25"/>
  <c r="AF4185" i="25" l="1"/>
  <c r="AE4185" i="25"/>
  <c r="AG4185" i="25" s="1"/>
  <c r="AD6200" i="25"/>
  <c r="AE4186" i="25" l="1"/>
  <c r="AG4186" i="25" s="1"/>
  <c r="AF4186" i="25"/>
  <c r="AD6201" i="25"/>
  <c r="AE4187" i="25" l="1"/>
  <c r="AG4187" i="25" s="1"/>
  <c r="AF4187" i="25"/>
  <c r="AD6202" i="25"/>
  <c r="AE4188" i="25" l="1"/>
  <c r="AG4188" i="25" s="1"/>
  <c r="AF4188" i="25"/>
  <c r="AD6203" i="25"/>
  <c r="AF4189" i="25" l="1"/>
  <c r="AE4189" i="25"/>
  <c r="AG4189" i="25" s="1"/>
  <c r="AD6204" i="25"/>
  <c r="AE4190" i="25" l="1"/>
  <c r="AG4190" i="25" s="1"/>
  <c r="AF4190" i="25"/>
  <c r="AD6205" i="25"/>
  <c r="AE4191" i="25" l="1"/>
  <c r="AG4191" i="25" s="1"/>
  <c r="AF4191" i="25"/>
  <c r="AD6206" i="25"/>
  <c r="AE4192" i="25" l="1"/>
  <c r="AG4192" i="25" s="1"/>
  <c r="AF4192" i="25"/>
  <c r="AD6207" i="25"/>
  <c r="AF4193" i="25" l="1"/>
  <c r="AE4193" i="25"/>
  <c r="AG4193" i="25" s="1"/>
  <c r="AD6208" i="25"/>
  <c r="AE4194" i="25" l="1"/>
  <c r="AG4194" i="25" s="1"/>
  <c r="AF4194" i="25"/>
  <c r="AD6209" i="25"/>
  <c r="AE4195" i="25" l="1"/>
  <c r="AG4195" i="25" s="1"/>
  <c r="AF4195" i="25"/>
  <c r="AD6210" i="25"/>
  <c r="AE4196" i="25" l="1"/>
  <c r="AG4196" i="25" s="1"/>
  <c r="AF4196" i="25"/>
  <c r="AD6211" i="25"/>
  <c r="AF4197" i="25" l="1"/>
  <c r="AE4197" i="25"/>
  <c r="AG4197" i="25" s="1"/>
  <c r="AD6212" i="25"/>
  <c r="AF4198" i="25" l="1"/>
  <c r="AE4198" i="25"/>
  <c r="AG4198" i="25" s="1"/>
  <c r="AD6213" i="25"/>
  <c r="AE4199" i="25" l="1"/>
  <c r="AG4199" i="25" s="1"/>
  <c r="AF4199" i="25"/>
  <c r="AD6214" i="25"/>
  <c r="AE4200" i="25" l="1"/>
  <c r="AG4200" i="25" s="1"/>
  <c r="AF4200" i="25"/>
  <c r="AD6215" i="25"/>
  <c r="AF4201" i="25" l="1"/>
  <c r="AE4201" i="25"/>
  <c r="AG4201" i="25" s="1"/>
  <c r="AD6216" i="25"/>
  <c r="AF4202" i="25" l="1"/>
  <c r="AE4202" i="25"/>
  <c r="AG4202" i="25" s="1"/>
  <c r="AD6217" i="25"/>
  <c r="AF4203" i="25" l="1"/>
  <c r="AE4203" i="25"/>
  <c r="AG4203" i="25" s="1"/>
  <c r="AD6218" i="25"/>
  <c r="AF4204" i="25" l="1"/>
  <c r="AE4204" i="25"/>
  <c r="AG4204" i="25" s="1"/>
  <c r="AD6219" i="25"/>
  <c r="AF4205" i="25" l="1"/>
  <c r="AE4205" i="25"/>
  <c r="AG4205" i="25" s="1"/>
  <c r="AD6220" i="25"/>
  <c r="AE4206" i="25" l="1"/>
  <c r="AG4206" i="25" s="1"/>
  <c r="AF4206" i="25"/>
  <c r="AD6221" i="25"/>
  <c r="AE4207" i="25" l="1"/>
  <c r="AG4207" i="25" s="1"/>
  <c r="AF4207" i="25"/>
  <c r="AD6222" i="25"/>
  <c r="AE4208" i="25" l="1"/>
  <c r="AG4208" i="25" s="1"/>
  <c r="AF4208" i="25"/>
  <c r="AD6223" i="25"/>
  <c r="AF4209" i="25" l="1"/>
  <c r="AE4209" i="25"/>
  <c r="AG4209" i="25" s="1"/>
  <c r="AD6224" i="25"/>
  <c r="AE4210" i="25" l="1"/>
  <c r="AG4210" i="25" s="1"/>
  <c r="AF4210" i="25"/>
  <c r="AD6225" i="25"/>
  <c r="AE4211" i="25" l="1"/>
  <c r="AG4211" i="25" s="1"/>
  <c r="AF4211" i="25"/>
  <c r="AD6226" i="25"/>
  <c r="AE4212" i="25" l="1"/>
  <c r="AG4212" i="25" s="1"/>
  <c r="AF4212" i="25"/>
  <c r="AD6227" i="25"/>
  <c r="AF4213" i="25" l="1"/>
  <c r="AE4213" i="25"/>
  <c r="AG4213" i="25" s="1"/>
  <c r="AD6228" i="25"/>
  <c r="AF4214" i="25" l="1"/>
  <c r="AE4214" i="25"/>
  <c r="AG4214" i="25" s="1"/>
  <c r="AD6229" i="25"/>
  <c r="AE4215" i="25" l="1"/>
  <c r="AG4215" i="25" s="1"/>
  <c r="AF4215" i="25"/>
  <c r="AD6230" i="25"/>
  <c r="AF4216" i="25" l="1"/>
  <c r="AE4216" i="25"/>
  <c r="AG4216" i="25" s="1"/>
  <c r="AD6231" i="25"/>
  <c r="AF4217" i="25" l="1"/>
  <c r="AE4217" i="25"/>
  <c r="AG4217" i="25" s="1"/>
  <c r="AD6232" i="25"/>
  <c r="AE4218" i="25" l="1"/>
  <c r="AG4218" i="25" s="1"/>
  <c r="AF4218" i="25"/>
  <c r="AD6233" i="25"/>
  <c r="AE4219" i="25" l="1"/>
  <c r="AG4219" i="25" s="1"/>
  <c r="AF4219" i="25"/>
  <c r="AD6234" i="25"/>
  <c r="AF4220" i="25" l="1"/>
  <c r="AE4220" i="25"/>
  <c r="AG4220" i="25" s="1"/>
  <c r="AD6235" i="25"/>
  <c r="AF4221" i="25" l="1"/>
  <c r="AE4221" i="25"/>
  <c r="AG4221" i="25" s="1"/>
  <c r="AD6236" i="25"/>
  <c r="AE4222" i="25" l="1"/>
  <c r="AG4222" i="25" s="1"/>
  <c r="AF4222" i="25"/>
  <c r="AD6237" i="25"/>
  <c r="AE4223" i="25" l="1"/>
  <c r="AG4223" i="25" s="1"/>
  <c r="AF4223" i="25"/>
  <c r="AD6238" i="25"/>
  <c r="AE4224" i="25" l="1"/>
  <c r="AG4224" i="25" s="1"/>
  <c r="AF4224" i="25"/>
  <c r="AD6239" i="25"/>
  <c r="AF4225" i="25" l="1"/>
  <c r="AE4225" i="25"/>
  <c r="AG4225" i="25" s="1"/>
  <c r="AD6240" i="25"/>
  <c r="AF4226" i="25" l="1"/>
  <c r="AE4226" i="25"/>
  <c r="AG4226" i="25" s="1"/>
  <c r="AD6241" i="25"/>
  <c r="AE4227" i="25" l="1"/>
  <c r="AG4227" i="25" s="1"/>
  <c r="AF4227" i="25"/>
  <c r="AD6242" i="25"/>
  <c r="AE4228" i="25" l="1"/>
  <c r="AG4228" i="25" s="1"/>
  <c r="AF4228" i="25"/>
  <c r="AD6243" i="25"/>
  <c r="AF4229" i="25" l="1"/>
  <c r="AE4229" i="25"/>
  <c r="AG4229" i="25" s="1"/>
  <c r="AD6244" i="25"/>
  <c r="AF4230" i="25" l="1"/>
  <c r="AE4230" i="25"/>
  <c r="AG4230" i="25" s="1"/>
  <c r="AD6245" i="25"/>
  <c r="AE4231" i="25" l="1"/>
  <c r="AG4231" i="25" s="1"/>
  <c r="AF4231" i="25"/>
  <c r="AD6246" i="25"/>
  <c r="AE4232" i="25" l="1"/>
  <c r="AG4232" i="25" s="1"/>
  <c r="AF4232" i="25"/>
  <c r="AD6247" i="25"/>
  <c r="AF4233" i="25" l="1"/>
  <c r="AE4233" i="25"/>
  <c r="AG4233" i="25" s="1"/>
  <c r="AD6248" i="25"/>
  <c r="AF4234" i="25" l="1"/>
  <c r="AE4234" i="25"/>
  <c r="AG4234" i="25" s="1"/>
  <c r="AD6249" i="25"/>
  <c r="AE4235" i="25" l="1"/>
  <c r="AG4235" i="25" s="1"/>
  <c r="AF4235" i="25"/>
  <c r="AD6250" i="25"/>
  <c r="AE4236" i="25" l="1"/>
  <c r="AG4236" i="25" s="1"/>
  <c r="AF4236" i="25"/>
  <c r="AD6251" i="25"/>
  <c r="AF4237" i="25" l="1"/>
  <c r="AE4237" i="25"/>
  <c r="AG4237" i="25" s="1"/>
  <c r="AD6252" i="25"/>
  <c r="AE4238" i="25" l="1"/>
  <c r="AG4238" i="25" s="1"/>
  <c r="AF4238" i="25"/>
  <c r="AD6253" i="25"/>
  <c r="AE4239" i="25" l="1"/>
  <c r="AG4239" i="25" s="1"/>
  <c r="AF4239" i="25"/>
  <c r="AD6254" i="25"/>
  <c r="AE4240" i="25" l="1"/>
  <c r="AG4240" i="25" s="1"/>
  <c r="AF4240" i="25"/>
  <c r="AD6255" i="25"/>
  <c r="AF4241" i="25" l="1"/>
  <c r="AE4241" i="25"/>
  <c r="AG4241" i="25" s="1"/>
  <c r="AD6256" i="25"/>
  <c r="AE4242" i="25" l="1"/>
  <c r="AG4242" i="25" s="1"/>
  <c r="AF4242" i="25"/>
  <c r="AD6257" i="25"/>
  <c r="AE4243" i="25" l="1"/>
  <c r="AG4243" i="25" s="1"/>
  <c r="AF4243" i="25"/>
  <c r="AD6258" i="25"/>
  <c r="AE4244" i="25" l="1"/>
  <c r="AG4244" i="25" s="1"/>
  <c r="AF4244" i="25"/>
  <c r="AD6259" i="25"/>
  <c r="AF4245" i="25" l="1"/>
  <c r="AE4245" i="25"/>
  <c r="AG4245" i="25" s="1"/>
  <c r="AD6260" i="25"/>
  <c r="AF4246" i="25" l="1"/>
  <c r="AE4246" i="25"/>
  <c r="AG4246" i="25" s="1"/>
  <c r="AD6261" i="25"/>
  <c r="AE4247" i="25" l="1"/>
  <c r="AG4247" i="25" s="1"/>
  <c r="AF4247" i="25"/>
  <c r="AD6262" i="25"/>
  <c r="AE4248" i="25" l="1"/>
  <c r="AG4248" i="25" s="1"/>
  <c r="AF4248" i="25"/>
  <c r="AD6263" i="25"/>
  <c r="AF4249" i="25" l="1"/>
  <c r="AE4249" i="25"/>
  <c r="AG4249" i="25" s="1"/>
  <c r="AD6264" i="25"/>
  <c r="AE4250" i="25" l="1"/>
  <c r="AG4250" i="25" s="1"/>
  <c r="AF4250" i="25"/>
  <c r="AD6265" i="25"/>
  <c r="AE4251" i="25" l="1"/>
  <c r="AG4251" i="25" s="1"/>
  <c r="AF4251" i="25"/>
  <c r="AD6266" i="25"/>
  <c r="AE4252" i="25" l="1"/>
  <c r="AG4252" i="25" s="1"/>
  <c r="AF4252" i="25"/>
  <c r="AD6267" i="25"/>
  <c r="AF4253" i="25" l="1"/>
  <c r="AE4253" i="25"/>
  <c r="AG4253" i="25" s="1"/>
  <c r="AD6268" i="25"/>
  <c r="AE4254" i="25" l="1"/>
  <c r="AG4254" i="25" s="1"/>
  <c r="AF4254" i="25"/>
  <c r="AD6269" i="25"/>
  <c r="AE4255" i="25" l="1"/>
  <c r="AG4255" i="25" s="1"/>
  <c r="AF4255" i="25"/>
  <c r="AD6270" i="25"/>
  <c r="AF4256" i="25" l="1"/>
  <c r="AE4256" i="25"/>
  <c r="AG4256" i="25" s="1"/>
  <c r="AD6271" i="25"/>
  <c r="AF4257" i="25" l="1"/>
  <c r="AE4257" i="25"/>
  <c r="AG4257" i="25" s="1"/>
  <c r="AD6272" i="25"/>
  <c r="AE4258" i="25" l="1"/>
  <c r="AG4258" i="25" s="1"/>
  <c r="AF4258" i="25"/>
  <c r="AD6273" i="25"/>
  <c r="AE4259" i="25" l="1"/>
  <c r="AG4259" i="25" s="1"/>
  <c r="AF4259" i="25"/>
  <c r="AD6274" i="25"/>
  <c r="AF4260" i="25" l="1"/>
  <c r="AE4260" i="25"/>
  <c r="AG4260" i="25" s="1"/>
  <c r="AD6275" i="25"/>
  <c r="AF4261" i="25" l="1"/>
  <c r="AE4261" i="25"/>
  <c r="AG4261" i="25" s="1"/>
  <c r="AD6276" i="25"/>
  <c r="AF4262" i="25" l="1"/>
  <c r="AE4262" i="25"/>
  <c r="AG4262" i="25" s="1"/>
  <c r="AD6277" i="25"/>
  <c r="AE4263" i="25" l="1"/>
  <c r="AG4263" i="25" s="1"/>
  <c r="AF4263" i="25"/>
  <c r="AD6278" i="25"/>
  <c r="AF4264" i="25" l="1"/>
  <c r="AE4264" i="25"/>
  <c r="AG4264" i="25" s="1"/>
  <c r="AD6279" i="25"/>
  <c r="AF4265" i="25" l="1"/>
  <c r="AE4265" i="25"/>
  <c r="AG4265" i="25" s="1"/>
  <c r="AD6280" i="25"/>
  <c r="AE4266" i="25" l="1"/>
  <c r="AG4266" i="25" s="1"/>
  <c r="AF4266" i="25"/>
  <c r="AD6281" i="25"/>
  <c r="AE4267" i="25" l="1"/>
  <c r="AG4267" i="25" s="1"/>
  <c r="AF4267" i="25"/>
  <c r="AD6282" i="25"/>
  <c r="AE4268" i="25" l="1"/>
  <c r="AG4268" i="25" s="1"/>
  <c r="AF4268" i="25"/>
  <c r="AD6283" i="25"/>
  <c r="AF4269" i="25" l="1"/>
  <c r="AE4269" i="25"/>
  <c r="AG4269" i="25" s="1"/>
  <c r="AD6284" i="25"/>
  <c r="AE4270" i="25" l="1"/>
  <c r="AG4270" i="25" s="1"/>
  <c r="AF4270" i="25"/>
  <c r="AD6285" i="25"/>
  <c r="AF4271" i="25" l="1"/>
  <c r="AE4271" i="25"/>
  <c r="AG4271" i="25" s="1"/>
  <c r="AD6286" i="25"/>
  <c r="AE4272" i="25" l="1"/>
  <c r="AG4272" i="25" s="1"/>
  <c r="AF4272" i="25"/>
  <c r="AD6287" i="25"/>
  <c r="AF4273" i="25" l="1"/>
  <c r="AE4273" i="25"/>
  <c r="AG4273" i="25" s="1"/>
  <c r="AD6288" i="25"/>
  <c r="AE4274" i="25" l="1"/>
  <c r="AG4274" i="25" s="1"/>
  <c r="AF4274" i="25"/>
  <c r="AD6289" i="25"/>
  <c r="AE4275" i="25" l="1"/>
  <c r="AG4275" i="25" s="1"/>
  <c r="AF4275" i="25"/>
  <c r="AD6290" i="25"/>
  <c r="AE4276" i="25" l="1"/>
  <c r="AG4276" i="25" s="1"/>
  <c r="AF4276" i="25"/>
  <c r="AD6291" i="25"/>
  <c r="AF4277" i="25" l="1"/>
  <c r="AE4277" i="25"/>
  <c r="AG4277" i="25" s="1"/>
  <c r="AD6292" i="25"/>
  <c r="AE4278" i="25" l="1"/>
  <c r="AG4278" i="25" s="1"/>
  <c r="AF4278" i="25"/>
  <c r="AD6293" i="25"/>
  <c r="AE4279" i="25" l="1"/>
  <c r="AG4279" i="25" s="1"/>
  <c r="AF4279" i="25"/>
  <c r="AD6294" i="25"/>
  <c r="AF4280" i="25" l="1"/>
  <c r="AE4280" i="25"/>
  <c r="AG4280" i="25" s="1"/>
  <c r="AD6295" i="25"/>
  <c r="AF4281" i="25" l="1"/>
  <c r="AE4281" i="25"/>
  <c r="AG4281" i="25" s="1"/>
  <c r="AD6296" i="25"/>
  <c r="AE4282" i="25" l="1"/>
  <c r="AG4282" i="25" s="1"/>
  <c r="AF4282" i="25"/>
  <c r="AD6297" i="25"/>
  <c r="AE4283" i="25" l="1"/>
  <c r="AG4283" i="25" s="1"/>
  <c r="AF4283" i="25"/>
  <c r="AD6298" i="25"/>
  <c r="AE4284" i="25" l="1"/>
  <c r="AG4284" i="25" s="1"/>
  <c r="AF4284" i="25"/>
  <c r="AD6299" i="25"/>
  <c r="AF4285" i="25" l="1"/>
  <c r="AE4285" i="25"/>
  <c r="AG4285" i="25" s="1"/>
  <c r="AD6300" i="25"/>
  <c r="AE4286" i="25" l="1"/>
  <c r="AG4286" i="25" s="1"/>
  <c r="AF4286" i="25"/>
  <c r="AD6301" i="25"/>
  <c r="AE4287" i="25" l="1"/>
  <c r="AG4287" i="25" s="1"/>
  <c r="AF4287" i="25"/>
  <c r="AD6302" i="25"/>
  <c r="AE4288" i="25" l="1"/>
  <c r="AG4288" i="25" s="1"/>
  <c r="AF4288" i="25"/>
  <c r="AD6303" i="25"/>
  <c r="AF4289" i="25" l="1"/>
  <c r="AE4289" i="25"/>
  <c r="AG4289" i="25" s="1"/>
  <c r="AD6304" i="25"/>
  <c r="AE4290" i="25" l="1"/>
  <c r="AG4290" i="25" s="1"/>
  <c r="AF4290" i="25"/>
  <c r="AD6305" i="25"/>
  <c r="AE4291" i="25" l="1"/>
  <c r="AG4291" i="25" s="1"/>
  <c r="AF4291" i="25"/>
  <c r="AD6306" i="25"/>
  <c r="AE4292" i="25" l="1"/>
  <c r="AG4292" i="25" s="1"/>
  <c r="AF4292" i="25"/>
  <c r="AD6307" i="25"/>
  <c r="AF4293" i="25" l="1"/>
  <c r="AE4293" i="25"/>
  <c r="AG4293" i="25" s="1"/>
  <c r="AD6308" i="25"/>
  <c r="AE4294" i="25" l="1"/>
  <c r="AG4294" i="25" s="1"/>
  <c r="AF4294" i="25"/>
  <c r="AD6309" i="25"/>
  <c r="AE4295" i="25" l="1"/>
  <c r="AG4295" i="25" s="1"/>
  <c r="AF4295" i="25"/>
  <c r="AD6310" i="25"/>
  <c r="AF4296" i="25" l="1"/>
  <c r="AE4296" i="25"/>
  <c r="AG4296" i="25" s="1"/>
  <c r="AD6311" i="25"/>
  <c r="AF4297" i="25" l="1"/>
  <c r="AE4297" i="25"/>
  <c r="AG4297" i="25" s="1"/>
  <c r="AD6312" i="25"/>
  <c r="AE4298" i="25" l="1"/>
  <c r="AG4298" i="25" s="1"/>
  <c r="AF4298" i="25"/>
  <c r="AD6313" i="25"/>
  <c r="AE4299" i="25" l="1"/>
  <c r="AG4299" i="25" s="1"/>
  <c r="AF4299" i="25"/>
  <c r="AD6314" i="25"/>
  <c r="AE4300" i="25" l="1"/>
  <c r="AG4300" i="25" s="1"/>
  <c r="AF4300" i="25"/>
  <c r="AD6315" i="25"/>
  <c r="AF4301" i="25" l="1"/>
  <c r="AE4301" i="25"/>
  <c r="AG4301" i="25" s="1"/>
  <c r="AD6316" i="25"/>
  <c r="AE4302" i="25" l="1"/>
  <c r="AG4302" i="25" s="1"/>
  <c r="AF4302" i="25"/>
  <c r="AD6317" i="25"/>
  <c r="AE4303" i="25" l="1"/>
  <c r="AG4303" i="25" s="1"/>
  <c r="AF4303" i="25"/>
  <c r="AD6318" i="25"/>
  <c r="AF4304" i="25" l="1"/>
  <c r="AE4304" i="25"/>
  <c r="AG4304" i="25" s="1"/>
  <c r="AD6319" i="25"/>
  <c r="AF4305" i="25" l="1"/>
  <c r="AE4305" i="25"/>
  <c r="AG4305" i="25" s="1"/>
  <c r="AD6320" i="25"/>
  <c r="AE4306" i="25" l="1"/>
  <c r="AG4306" i="25" s="1"/>
  <c r="AF4306" i="25"/>
  <c r="AD6321" i="25"/>
  <c r="AE4307" i="25" l="1"/>
  <c r="AG4307" i="25" s="1"/>
  <c r="AF4307" i="25"/>
  <c r="AD6322" i="25"/>
  <c r="AE4308" i="25" l="1"/>
  <c r="AG4308" i="25" s="1"/>
  <c r="AF4308" i="25"/>
  <c r="AD6323" i="25"/>
  <c r="AF4309" i="25" l="1"/>
  <c r="AE4309" i="25"/>
  <c r="AG4309" i="25" s="1"/>
  <c r="AD6324" i="25"/>
  <c r="AE4310" i="25" l="1"/>
  <c r="AG4310" i="25" s="1"/>
  <c r="AF4310" i="25"/>
  <c r="AD6325" i="25"/>
  <c r="AE4311" i="25" l="1"/>
  <c r="AG4311" i="25" s="1"/>
  <c r="AF4311" i="25"/>
  <c r="AD6326" i="25"/>
  <c r="AF4312" i="25" l="1"/>
  <c r="AE4312" i="25"/>
  <c r="AG4312" i="25" s="1"/>
  <c r="AD6327" i="25"/>
  <c r="AF4313" i="25" l="1"/>
  <c r="AE4313" i="25"/>
  <c r="AG4313" i="25" s="1"/>
  <c r="AD6328" i="25"/>
  <c r="AE4314" i="25" l="1"/>
  <c r="AG4314" i="25" s="1"/>
  <c r="AF4314" i="25"/>
  <c r="AD6329" i="25"/>
  <c r="AE4315" i="25" l="1"/>
  <c r="AG4315" i="25" s="1"/>
  <c r="AF4315" i="25"/>
  <c r="AD6330" i="25"/>
  <c r="AF4316" i="25" l="1"/>
  <c r="AE4316" i="25"/>
  <c r="AG4316" i="25" s="1"/>
  <c r="AD6331" i="25"/>
  <c r="AF4317" i="25" l="1"/>
  <c r="AE4317" i="25"/>
  <c r="AG4317" i="25" s="1"/>
  <c r="AD6332" i="25"/>
  <c r="AF4318" i="25" l="1"/>
  <c r="AE4318" i="25"/>
  <c r="AG4318" i="25" s="1"/>
  <c r="AD6333" i="25"/>
  <c r="AE4319" i="25" l="1"/>
  <c r="AG4319" i="25" s="1"/>
  <c r="AF4319" i="25"/>
  <c r="AD6334" i="25"/>
  <c r="AF4320" i="25" l="1"/>
  <c r="AE4320" i="25"/>
  <c r="AG4320" i="25" s="1"/>
  <c r="AD6335" i="25"/>
  <c r="AF4321" i="25" l="1"/>
  <c r="AE4321" i="25"/>
  <c r="AG4321" i="25" s="1"/>
  <c r="AD6336" i="25"/>
  <c r="AF4322" i="25" l="1"/>
  <c r="AE4322" i="25"/>
  <c r="AG4322" i="25" s="1"/>
  <c r="AD6337" i="25"/>
  <c r="AE4323" i="25" l="1"/>
  <c r="AG4323" i="25" s="1"/>
  <c r="AF4323" i="25"/>
  <c r="AD6338" i="25"/>
  <c r="AF4324" i="25" l="1"/>
  <c r="AE4324" i="25"/>
  <c r="AG4324" i="25" s="1"/>
  <c r="AD6339" i="25"/>
  <c r="AF4325" i="25" l="1"/>
  <c r="AE4325" i="25"/>
  <c r="AG4325" i="25" s="1"/>
  <c r="AD6340" i="25"/>
  <c r="AE4326" i="25" l="1"/>
  <c r="AG4326" i="25" s="1"/>
  <c r="AF4326" i="25"/>
  <c r="AD6341" i="25"/>
  <c r="AE4327" i="25" l="1"/>
  <c r="AG4327" i="25" s="1"/>
  <c r="AF4327" i="25"/>
  <c r="AD6342" i="25"/>
  <c r="AE4328" i="25" l="1"/>
  <c r="AG4328" i="25" s="1"/>
  <c r="AF4328" i="25"/>
  <c r="AD6343" i="25"/>
  <c r="AF4329" i="25" l="1"/>
  <c r="AE4329" i="25"/>
  <c r="AG4329" i="25" s="1"/>
  <c r="AD6344" i="25"/>
  <c r="AE4330" i="25" l="1"/>
  <c r="AG4330" i="25" s="1"/>
  <c r="AF4330" i="25"/>
  <c r="AD6345" i="25"/>
  <c r="AE4331" i="25" l="1"/>
  <c r="AG4331" i="25" s="1"/>
  <c r="AF4331" i="25"/>
  <c r="AD6346" i="25"/>
  <c r="AE4332" i="25" l="1"/>
  <c r="AG4332" i="25" s="1"/>
  <c r="AF4332" i="25"/>
  <c r="AD6347" i="25"/>
  <c r="AF4333" i="25" l="1"/>
  <c r="AE4333" i="25"/>
  <c r="AG4333" i="25" s="1"/>
  <c r="AD6348" i="25"/>
  <c r="AE4334" i="25" l="1"/>
  <c r="AG4334" i="25" s="1"/>
  <c r="AF4334" i="25"/>
  <c r="AD6349" i="25"/>
  <c r="AE4335" i="25" l="1"/>
  <c r="AG4335" i="25" s="1"/>
  <c r="AF4335" i="25"/>
  <c r="AD6350" i="25"/>
  <c r="AE4336" i="25" l="1"/>
  <c r="AG4336" i="25" s="1"/>
  <c r="AF4336" i="25"/>
  <c r="AD6351" i="25"/>
  <c r="AF4337" i="25" l="1"/>
  <c r="AE4337" i="25"/>
  <c r="AG4337" i="25" s="1"/>
  <c r="AD6352" i="25"/>
  <c r="AF4338" i="25" l="1"/>
  <c r="AE4338" i="25"/>
  <c r="AG4338" i="25" s="1"/>
  <c r="AD6353" i="25"/>
  <c r="AE4339" i="25" l="1"/>
  <c r="AG4339" i="25" s="1"/>
  <c r="AF4339" i="25"/>
  <c r="AD6354" i="25"/>
  <c r="AE4340" i="25" l="1"/>
  <c r="AG4340" i="25" s="1"/>
  <c r="AF4340" i="25"/>
  <c r="AD6355" i="25"/>
  <c r="AF4341" i="25" l="1"/>
  <c r="AE4341" i="25"/>
  <c r="AG4341" i="25" s="1"/>
  <c r="AD6356" i="25"/>
  <c r="AE4342" i="25" l="1"/>
  <c r="AG4342" i="25" s="1"/>
  <c r="AF4342" i="25"/>
  <c r="AD6357" i="25"/>
  <c r="AE4343" i="25" l="1"/>
  <c r="AG4343" i="25" s="1"/>
  <c r="AF4343" i="25"/>
  <c r="AD6358" i="25"/>
  <c r="AF4344" i="25" l="1"/>
  <c r="AE4344" i="25"/>
  <c r="AG4344" i="25" s="1"/>
  <c r="AD6359" i="25"/>
  <c r="AF4345" i="25" l="1"/>
  <c r="AE4345" i="25"/>
  <c r="AG4345" i="25" s="1"/>
  <c r="AD6360" i="25"/>
  <c r="AF4346" i="25" l="1"/>
  <c r="AE4346" i="25"/>
  <c r="AG4346" i="25" s="1"/>
  <c r="AD6361" i="25"/>
  <c r="AE4347" i="25" l="1"/>
  <c r="AG4347" i="25" s="1"/>
  <c r="AF4347" i="25"/>
  <c r="AD6362" i="25"/>
  <c r="AE4348" i="25" l="1"/>
  <c r="AG4348" i="25" s="1"/>
  <c r="AF4348" i="25"/>
  <c r="AD6363" i="25"/>
  <c r="AF4349" i="25" l="1"/>
  <c r="AE4349" i="25"/>
  <c r="AG4349" i="25" s="1"/>
  <c r="AD6364" i="25"/>
  <c r="AF4350" i="25" l="1"/>
  <c r="AE4350" i="25"/>
  <c r="AG4350" i="25" s="1"/>
  <c r="AD6365" i="25"/>
  <c r="AE4351" i="25" l="1"/>
  <c r="AG4351" i="25" s="1"/>
  <c r="AF4351" i="25"/>
  <c r="AD6366" i="25"/>
  <c r="AE4352" i="25" l="1"/>
  <c r="AG4352" i="25" s="1"/>
  <c r="AF4352" i="25"/>
  <c r="AD6367" i="25"/>
  <c r="AF4353" i="25" l="1"/>
  <c r="AE4353" i="25"/>
  <c r="AG4353" i="25" s="1"/>
  <c r="AD6368" i="25"/>
  <c r="AE4354" i="25" l="1"/>
  <c r="AG4354" i="25" s="1"/>
  <c r="AF4354" i="25"/>
  <c r="AD6369" i="25"/>
  <c r="AE4355" i="25" l="1"/>
  <c r="AG4355" i="25" s="1"/>
  <c r="AF4355" i="25"/>
  <c r="AD6370" i="25"/>
  <c r="AE4356" i="25" l="1"/>
  <c r="AG4356" i="25" s="1"/>
  <c r="AF4356" i="25"/>
  <c r="AD6371" i="25"/>
  <c r="AF4357" i="25" l="1"/>
  <c r="AE4357" i="25"/>
  <c r="AG4357" i="25" s="1"/>
  <c r="AD6372" i="25"/>
  <c r="AE4358" i="25" l="1"/>
  <c r="AG4358" i="25" s="1"/>
  <c r="AF4358" i="25"/>
  <c r="AD6373" i="25"/>
  <c r="AE4359" i="25" l="1"/>
  <c r="AG4359" i="25" s="1"/>
  <c r="AF4359" i="25"/>
  <c r="AD6374" i="25"/>
  <c r="AE4360" i="25" l="1"/>
  <c r="AG4360" i="25" s="1"/>
  <c r="AF4360" i="25"/>
  <c r="AD6375" i="25"/>
  <c r="AF4361" i="25" l="1"/>
  <c r="AE4361" i="25"/>
  <c r="AG4361" i="25" s="1"/>
  <c r="AD6376" i="25"/>
  <c r="AE4362" i="25" l="1"/>
  <c r="AG4362" i="25" s="1"/>
  <c r="AF4362" i="25"/>
  <c r="AD6377" i="25"/>
  <c r="AE4363" i="25" l="1"/>
  <c r="AG4363" i="25" s="1"/>
  <c r="AF4363" i="25"/>
  <c r="AD6378" i="25"/>
  <c r="AE4364" i="25" l="1"/>
  <c r="AG4364" i="25" s="1"/>
  <c r="AF4364" i="25"/>
  <c r="AD6379" i="25"/>
  <c r="AF4365" i="25" l="1"/>
  <c r="AE4365" i="25"/>
  <c r="AG4365" i="25" s="1"/>
  <c r="AD6380" i="25"/>
  <c r="AE4366" i="25" l="1"/>
  <c r="AG4366" i="25" s="1"/>
  <c r="AF4366" i="25"/>
  <c r="AD6381" i="25"/>
  <c r="AE4367" i="25" l="1"/>
  <c r="AG4367" i="25" s="1"/>
  <c r="AF4367" i="25"/>
  <c r="AD6382" i="25"/>
  <c r="AE4368" i="25" l="1"/>
  <c r="AG4368" i="25" s="1"/>
  <c r="AF4368" i="25"/>
  <c r="AD6383" i="25"/>
  <c r="AF4369" i="25" l="1"/>
  <c r="AE4369" i="25"/>
  <c r="AG4369" i="25" s="1"/>
  <c r="AD6384" i="25"/>
  <c r="AE4370" i="25" l="1"/>
  <c r="AG4370" i="25" s="1"/>
  <c r="AF4370" i="25"/>
  <c r="AD6385" i="25"/>
  <c r="AE4371" i="25" l="1"/>
  <c r="AG4371" i="25" s="1"/>
  <c r="AF4371" i="25"/>
  <c r="AD6386" i="25"/>
  <c r="AE4372" i="25" l="1"/>
  <c r="AG4372" i="25" s="1"/>
  <c r="AF4372" i="25"/>
  <c r="AD6387" i="25"/>
  <c r="AF4373" i="25" l="1"/>
  <c r="AE4373" i="25"/>
  <c r="AG4373" i="25" s="1"/>
  <c r="AD6388" i="25"/>
  <c r="AE4374" i="25" l="1"/>
  <c r="AG4374" i="25" s="1"/>
  <c r="AF4374" i="25"/>
  <c r="AD6389" i="25"/>
  <c r="AE4375" i="25" l="1"/>
  <c r="AG4375" i="25" s="1"/>
  <c r="AF4375" i="25"/>
  <c r="AD6390" i="25"/>
  <c r="AE4376" i="25" l="1"/>
  <c r="AG4376" i="25" s="1"/>
  <c r="AF4376" i="25"/>
  <c r="AD6391" i="25"/>
  <c r="AF4377" i="25" l="1"/>
  <c r="AE4377" i="25"/>
  <c r="AG4377" i="25" s="1"/>
  <c r="AD6392" i="25"/>
  <c r="AE4378" i="25" l="1"/>
  <c r="AG4378" i="25" s="1"/>
  <c r="AF4378" i="25"/>
  <c r="AD6393" i="25"/>
  <c r="AE4379" i="25" l="1"/>
  <c r="AG4379" i="25" s="1"/>
  <c r="AF4379" i="25"/>
  <c r="AD6394" i="25"/>
  <c r="AE4380" i="25" l="1"/>
  <c r="AG4380" i="25" s="1"/>
  <c r="AF4380" i="25"/>
  <c r="AD6395" i="25"/>
  <c r="AF4381" i="25" l="1"/>
  <c r="AE4381" i="25"/>
  <c r="AG4381" i="25" s="1"/>
  <c r="AD6396" i="25"/>
  <c r="AE4382" i="25" l="1"/>
  <c r="AG4382" i="25" s="1"/>
  <c r="AF4382" i="25"/>
  <c r="AD6397" i="25"/>
  <c r="AE4383" i="25" l="1"/>
  <c r="AG4383" i="25" s="1"/>
  <c r="AF4383" i="25"/>
  <c r="AD6398" i="25"/>
  <c r="AF4384" i="25" l="1"/>
  <c r="AE4384" i="25"/>
  <c r="AG4384" i="25" s="1"/>
  <c r="AD6399" i="25"/>
  <c r="AF4385" i="25" l="1"/>
  <c r="AE4385" i="25"/>
  <c r="AG4385" i="25" s="1"/>
  <c r="AD6400" i="25"/>
  <c r="AE4386" i="25" l="1"/>
  <c r="AG4386" i="25" s="1"/>
  <c r="AF4386" i="25"/>
  <c r="AD6401" i="25"/>
  <c r="AE4387" i="25" l="1"/>
  <c r="AG4387" i="25" s="1"/>
  <c r="AF4387" i="25"/>
  <c r="AD6402" i="25"/>
  <c r="AE4388" i="25" l="1"/>
  <c r="AG4388" i="25" s="1"/>
  <c r="AF4388" i="25"/>
  <c r="AD6403" i="25"/>
  <c r="AF4389" i="25" l="1"/>
  <c r="AE4389" i="25"/>
  <c r="AG4389" i="25" s="1"/>
  <c r="AD6404" i="25"/>
  <c r="AE4390" i="25" l="1"/>
  <c r="AG4390" i="25" s="1"/>
  <c r="AF4390" i="25"/>
  <c r="AD6405" i="25"/>
  <c r="AE4391" i="25" l="1"/>
  <c r="AG4391" i="25" s="1"/>
  <c r="AF4391" i="25"/>
  <c r="AD6406" i="25"/>
  <c r="AE4392" i="25" l="1"/>
  <c r="AG4392" i="25" s="1"/>
  <c r="AF4392" i="25"/>
  <c r="AD6407" i="25"/>
  <c r="AF4393" i="25" l="1"/>
  <c r="AE4393" i="25"/>
  <c r="AG4393" i="25" s="1"/>
  <c r="AD6408" i="25"/>
  <c r="AE4394" i="25" l="1"/>
  <c r="AG4394" i="25" s="1"/>
  <c r="AF4394" i="25"/>
  <c r="AD6409" i="25"/>
  <c r="AE4395" i="25" l="1"/>
  <c r="AG4395" i="25" s="1"/>
  <c r="AF4395" i="25"/>
  <c r="AD6410" i="25"/>
  <c r="AF4396" i="25" l="1"/>
  <c r="AE4396" i="25"/>
  <c r="AG4396" i="25" s="1"/>
  <c r="AD6411" i="25"/>
  <c r="AF4397" i="25" l="1"/>
  <c r="AE4397" i="25"/>
  <c r="AG4397" i="25" s="1"/>
  <c r="AD6412" i="25"/>
  <c r="AE4398" i="25" l="1"/>
  <c r="AG4398" i="25" s="1"/>
  <c r="AF4398" i="25"/>
  <c r="AD6413" i="25"/>
  <c r="AE4399" i="25" l="1"/>
  <c r="AG4399" i="25" s="1"/>
  <c r="AF4399" i="25"/>
  <c r="AD6414" i="25"/>
  <c r="AE4400" i="25" l="1"/>
  <c r="AG4400" i="25" s="1"/>
  <c r="AF4400" i="25"/>
  <c r="AD6415" i="25"/>
  <c r="AF4401" i="25" l="1"/>
  <c r="AE4401" i="25"/>
  <c r="AG4401" i="25" s="1"/>
  <c r="AD6416" i="25"/>
  <c r="AE4402" i="25" l="1"/>
  <c r="AG4402" i="25" s="1"/>
  <c r="AF4402" i="25"/>
  <c r="AD6417" i="25"/>
  <c r="AE4403" i="25" l="1"/>
  <c r="AG4403" i="25" s="1"/>
  <c r="AF4403" i="25"/>
  <c r="AD6418" i="25"/>
  <c r="AE4404" i="25" l="1"/>
  <c r="AG4404" i="25" s="1"/>
  <c r="AF4404" i="25"/>
  <c r="AD6419" i="25"/>
  <c r="AF4405" i="25" l="1"/>
  <c r="AE4405" i="25"/>
  <c r="AG4405" i="25" s="1"/>
  <c r="AD6420" i="25"/>
  <c r="AE4406" i="25" l="1"/>
  <c r="AG4406" i="25" s="1"/>
  <c r="AF4406" i="25"/>
  <c r="AD6421" i="25"/>
  <c r="AE4407" i="25" l="1"/>
  <c r="AG4407" i="25" s="1"/>
  <c r="AF4407" i="25"/>
  <c r="AD6422" i="25"/>
  <c r="AE4408" i="25" l="1"/>
  <c r="AG4408" i="25" s="1"/>
  <c r="AF4408" i="25"/>
  <c r="AD6423" i="25"/>
  <c r="AF4409" i="25" l="1"/>
  <c r="AE4409" i="25"/>
  <c r="AG4409" i="25" s="1"/>
  <c r="AD6424" i="25"/>
  <c r="AE4410" i="25" l="1"/>
  <c r="AG4410" i="25" s="1"/>
  <c r="AF4410" i="25"/>
  <c r="AD6425" i="25"/>
  <c r="AE4411" i="25" l="1"/>
  <c r="AG4411" i="25" s="1"/>
  <c r="AF4411" i="25"/>
  <c r="AD6426" i="25"/>
  <c r="AF4412" i="25" l="1"/>
  <c r="AE4412" i="25"/>
  <c r="AG4412" i="25" s="1"/>
  <c r="AD6427" i="25"/>
  <c r="AF4413" i="25" l="1"/>
  <c r="AE4413" i="25"/>
  <c r="AG4413" i="25" s="1"/>
  <c r="AD6428" i="25"/>
  <c r="AE4414" i="25" l="1"/>
  <c r="AG4414" i="25" s="1"/>
  <c r="AF4414" i="25"/>
  <c r="AD6429" i="25"/>
  <c r="AE4415" i="25" l="1"/>
  <c r="AG4415" i="25" s="1"/>
  <c r="AF4415" i="25"/>
  <c r="AD6430" i="25"/>
  <c r="AF4416" i="25" l="1"/>
  <c r="AE4416" i="25"/>
  <c r="AG4416" i="25" s="1"/>
  <c r="AD6431" i="25"/>
  <c r="AF4417" i="25" l="1"/>
  <c r="AE4417" i="25"/>
  <c r="AG4417" i="25" s="1"/>
  <c r="AD6432" i="25"/>
  <c r="AE4418" i="25" l="1"/>
  <c r="AG4418" i="25" s="1"/>
  <c r="AF4418" i="25"/>
  <c r="AD6433" i="25"/>
  <c r="AE4419" i="25" l="1"/>
  <c r="AG4419" i="25" s="1"/>
  <c r="AF4419" i="25"/>
  <c r="AD6434" i="25"/>
  <c r="AF4420" i="25" l="1"/>
  <c r="AE4420" i="25"/>
  <c r="AG4420" i="25" s="1"/>
  <c r="AD6435" i="25"/>
  <c r="AF4421" i="25" l="1"/>
  <c r="AE4421" i="25"/>
  <c r="AG4421" i="25" s="1"/>
  <c r="AD6436" i="25"/>
  <c r="AE4422" i="25" l="1"/>
  <c r="AG4422" i="25" s="1"/>
  <c r="AF4422" i="25"/>
  <c r="AD6437" i="25"/>
  <c r="AE4423" i="25" l="1"/>
  <c r="AG4423" i="25" s="1"/>
  <c r="AF4423" i="25"/>
  <c r="AD6438" i="25"/>
  <c r="AE4424" i="25" l="1"/>
  <c r="AG4424" i="25" s="1"/>
  <c r="AF4424" i="25"/>
  <c r="AD6439" i="25"/>
  <c r="AF4425" i="25" l="1"/>
  <c r="AE4425" i="25"/>
  <c r="AG4425" i="25" s="1"/>
  <c r="AD6440" i="25"/>
  <c r="AE4426" i="25" l="1"/>
  <c r="AG4426" i="25" s="1"/>
  <c r="AF4426" i="25"/>
  <c r="AD6441" i="25"/>
  <c r="AE4427" i="25" l="1"/>
  <c r="AG4427" i="25" s="1"/>
  <c r="AF4427" i="25"/>
  <c r="AD6442" i="25"/>
  <c r="AE4428" i="25" l="1"/>
  <c r="AG4428" i="25" s="1"/>
  <c r="AF4428" i="25"/>
  <c r="AD6443" i="25"/>
  <c r="AF4429" i="25" l="1"/>
  <c r="AE4429" i="25"/>
  <c r="AG4429" i="25" s="1"/>
  <c r="AD6444" i="25"/>
  <c r="AE4430" i="25" l="1"/>
  <c r="AG4430" i="25" s="1"/>
  <c r="AF4430" i="25"/>
  <c r="AD6445" i="25"/>
  <c r="AE4431" i="25" l="1"/>
  <c r="AG4431" i="25" s="1"/>
  <c r="AF4431" i="25"/>
  <c r="AD6446" i="25"/>
  <c r="AE4432" i="25" l="1"/>
  <c r="AG4432" i="25" s="1"/>
  <c r="AF4432" i="25"/>
  <c r="AD6447" i="25"/>
  <c r="AE4433" i="25" l="1"/>
  <c r="AG4433" i="25" s="1"/>
  <c r="AF4433" i="25"/>
  <c r="AD6448" i="25"/>
  <c r="AF4434" i="25" l="1"/>
  <c r="AE4434" i="25"/>
  <c r="AG4434" i="25" s="1"/>
  <c r="AD6449" i="25"/>
  <c r="AF4435" i="25" l="1"/>
  <c r="AE4435" i="25"/>
  <c r="AG4435" i="25" s="1"/>
  <c r="AD6450" i="25"/>
  <c r="AE4436" i="25" l="1"/>
  <c r="AG4436" i="25" s="1"/>
  <c r="AF4436" i="25"/>
  <c r="AD6451" i="25"/>
  <c r="AE4437" i="25" l="1"/>
  <c r="AG4437" i="25" s="1"/>
  <c r="AF4437" i="25"/>
  <c r="AD6452" i="25"/>
  <c r="AF4438" i="25" l="1"/>
  <c r="AE4438" i="25"/>
  <c r="AG4438" i="25" s="1"/>
  <c r="AD6453" i="25"/>
  <c r="AF4439" i="25" l="1"/>
  <c r="AE4439" i="25"/>
  <c r="AG4439" i="25" s="1"/>
  <c r="AD6454" i="25"/>
  <c r="AE4440" i="25" l="1"/>
  <c r="AG4440" i="25" s="1"/>
  <c r="AF4440" i="25"/>
  <c r="AD6455" i="25"/>
  <c r="AE4441" i="25" l="1"/>
  <c r="AG4441" i="25" s="1"/>
  <c r="AF4441" i="25"/>
  <c r="AD6456" i="25"/>
  <c r="AF4442" i="25" l="1"/>
  <c r="AE4442" i="25"/>
  <c r="AG4442" i="25" s="1"/>
  <c r="AD6457" i="25"/>
  <c r="AF4443" i="25" l="1"/>
  <c r="AE4443" i="25"/>
  <c r="AG4443" i="25" s="1"/>
  <c r="AD6458" i="25"/>
  <c r="AF4444" i="25" l="1"/>
  <c r="AE4444" i="25"/>
  <c r="AG4444" i="25" s="1"/>
  <c r="AD6459" i="25"/>
  <c r="AE4445" i="25" l="1"/>
  <c r="AG4445" i="25" s="1"/>
  <c r="AF4445" i="25"/>
  <c r="AD6460" i="25"/>
  <c r="AE4446" i="25" l="1"/>
  <c r="AG4446" i="25" s="1"/>
  <c r="AF4446" i="25"/>
  <c r="AD6461" i="25"/>
  <c r="AF4447" i="25" l="1"/>
  <c r="AE4447" i="25"/>
  <c r="AG4447" i="25" s="1"/>
  <c r="AD6462" i="25"/>
  <c r="AF4448" i="25" l="1"/>
  <c r="AE4448" i="25"/>
  <c r="AG4448" i="25" s="1"/>
  <c r="AD6463" i="25"/>
  <c r="AE4449" i="25" l="1"/>
  <c r="AG4449" i="25" s="1"/>
  <c r="AF4449" i="25"/>
  <c r="AD6464" i="25"/>
  <c r="AF4450" i="25" l="1"/>
  <c r="AE4450" i="25"/>
  <c r="AG4450" i="25" s="1"/>
  <c r="AD6465" i="25"/>
  <c r="AF4451" i="25" l="1"/>
  <c r="AE4451" i="25"/>
  <c r="AG4451" i="25" s="1"/>
  <c r="AD6466" i="25"/>
  <c r="AE4452" i="25" l="1"/>
  <c r="AG4452" i="25" s="1"/>
  <c r="AF4452" i="25"/>
  <c r="AD6467" i="25"/>
  <c r="AE4453" i="25" l="1"/>
  <c r="AG4453" i="25" s="1"/>
  <c r="AF4453" i="25"/>
  <c r="AD6468" i="25"/>
  <c r="AF4454" i="25" l="1"/>
  <c r="AE4454" i="25"/>
  <c r="AG4454" i="25" s="1"/>
  <c r="AD6469" i="25"/>
  <c r="AF4455" i="25" l="1"/>
  <c r="AE4455" i="25"/>
  <c r="AG4455" i="25" s="1"/>
  <c r="AD6470" i="25"/>
  <c r="AE4456" i="25" l="1"/>
  <c r="AG4456" i="25" s="1"/>
  <c r="AF4456" i="25"/>
  <c r="AD6471" i="25"/>
  <c r="AE4457" i="25" l="1"/>
  <c r="AG4457" i="25" s="1"/>
  <c r="AF4457" i="25"/>
  <c r="AD6472" i="25"/>
  <c r="AE4458" i="25" l="1"/>
  <c r="AG4458" i="25" s="1"/>
  <c r="AF4458" i="25"/>
  <c r="AD6473" i="25"/>
  <c r="AF4459" i="25" l="1"/>
  <c r="AE4459" i="25"/>
  <c r="AG4459" i="25" s="1"/>
  <c r="AD6474" i="25"/>
  <c r="AE4460" i="25" l="1"/>
  <c r="AG4460" i="25" s="1"/>
  <c r="AF4460" i="25"/>
  <c r="AD6475" i="25"/>
  <c r="AF4461" i="25" l="1"/>
  <c r="AE4461" i="25"/>
  <c r="AG4461" i="25" s="1"/>
  <c r="AD6476" i="25"/>
  <c r="AF4462" i="25" l="1"/>
  <c r="AE4462" i="25"/>
  <c r="AG4462" i="25" s="1"/>
  <c r="AD6477" i="25"/>
  <c r="AF4463" i="25" l="1"/>
  <c r="AE4463" i="25"/>
  <c r="AG4463" i="25" s="1"/>
  <c r="AD6478" i="25"/>
  <c r="AF4464" i="25" l="1"/>
  <c r="AE4464" i="25"/>
  <c r="AG4464" i="25" s="1"/>
  <c r="AD6479" i="25"/>
  <c r="AF4465" i="25" l="1"/>
  <c r="AE4465" i="25"/>
  <c r="AG4465" i="25" s="1"/>
  <c r="AD6480" i="25"/>
  <c r="AE4466" i="25" l="1"/>
  <c r="AG4466" i="25" s="1"/>
  <c r="AF4466" i="25"/>
  <c r="AD6481" i="25"/>
  <c r="AF4467" i="25" l="1"/>
  <c r="AE4467" i="25"/>
  <c r="AG4467" i="25" s="1"/>
  <c r="AD6482" i="25"/>
  <c r="AF4468" i="25" l="1"/>
  <c r="AE4468" i="25"/>
  <c r="AG4468" i="25" s="1"/>
  <c r="AD6483" i="25"/>
  <c r="AF4469" i="25" l="1"/>
  <c r="AE4469" i="25"/>
  <c r="AG4469" i="25" s="1"/>
  <c r="AD6484" i="25"/>
  <c r="AE4470" i="25" l="1"/>
  <c r="AG4470" i="25" s="1"/>
  <c r="AF4470" i="25"/>
  <c r="AD6485" i="25"/>
  <c r="AF4471" i="25" l="1"/>
  <c r="AE4471" i="25"/>
  <c r="AG4471" i="25" s="1"/>
  <c r="AD6486" i="25"/>
  <c r="AF4472" i="25" l="1"/>
  <c r="AE4472" i="25"/>
  <c r="AG4472" i="25" s="1"/>
  <c r="AD6487" i="25"/>
  <c r="AF4473" i="25" l="1"/>
  <c r="AE4473" i="25"/>
  <c r="AG4473" i="25" s="1"/>
  <c r="AD6488" i="25"/>
  <c r="AF4474" i="25" l="1"/>
  <c r="AE4474" i="25"/>
  <c r="AG4474" i="25" s="1"/>
  <c r="AD6489" i="25"/>
  <c r="AF4475" i="25" l="1"/>
  <c r="AE4475" i="25"/>
  <c r="AG4475" i="25" s="1"/>
  <c r="AD6490" i="25"/>
  <c r="AF4476" i="25" l="1"/>
  <c r="AE4476" i="25"/>
  <c r="AG4476" i="25" s="1"/>
  <c r="AD6491" i="25"/>
  <c r="AF4477" i="25" l="1"/>
  <c r="AE4477" i="25"/>
  <c r="AG4477" i="25" s="1"/>
  <c r="AD6492" i="25"/>
  <c r="AF4478" i="25" l="1"/>
  <c r="AE4478" i="25"/>
  <c r="AG4478" i="25" s="1"/>
  <c r="AD6493" i="25"/>
  <c r="AF4479" i="25" l="1"/>
  <c r="AE4479" i="25"/>
  <c r="AG4479" i="25" s="1"/>
  <c r="AD6494" i="25"/>
  <c r="AF4480" i="25" l="1"/>
  <c r="AE4480" i="25"/>
  <c r="AG4480" i="25" s="1"/>
  <c r="AD6495" i="25"/>
  <c r="AF4481" i="25" l="1"/>
  <c r="AE4481" i="25"/>
  <c r="AG4481" i="25" s="1"/>
  <c r="AD6496" i="25"/>
  <c r="AE4482" i="25" l="1"/>
  <c r="AG4482" i="25" s="1"/>
  <c r="AF4482" i="25"/>
  <c r="AD6497" i="25"/>
  <c r="AF4483" i="25" l="1"/>
  <c r="AE4483" i="25"/>
  <c r="AG4483" i="25" s="1"/>
  <c r="AD6498" i="25"/>
  <c r="AE4484" i="25" l="1"/>
  <c r="AG4484" i="25" s="1"/>
  <c r="AF4484" i="25"/>
  <c r="AD6499" i="25"/>
  <c r="AF4485" i="25" l="1"/>
  <c r="AE4485" i="25"/>
  <c r="AG4485" i="25" s="1"/>
  <c r="AD6500" i="25"/>
  <c r="AE4486" i="25" l="1"/>
  <c r="AG4486" i="25" s="1"/>
  <c r="AF4486" i="25"/>
  <c r="AD6501" i="25"/>
  <c r="AF4487" i="25" l="1"/>
  <c r="AE4487" i="25"/>
  <c r="AG4487" i="25" s="1"/>
  <c r="AD6502" i="25"/>
  <c r="AF4488" i="25" l="1"/>
  <c r="AE4488" i="25"/>
  <c r="AG4488" i="25" s="1"/>
  <c r="AD6503" i="25"/>
  <c r="AF4489" i="25" l="1"/>
  <c r="AE4489" i="25"/>
  <c r="AG4489" i="25" s="1"/>
  <c r="AD6504" i="25"/>
  <c r="AF4490" i="25" l="1"/>
  <c r="AE4490" i="25"/>
  <c r="AG4490" i="25" s="1"/>
  <c r="AD6505" i="25"/>
  <c r="AF4491" i="25" l="1"/>
  <c r="AE4491" i="25"/>
  <c r="AG4491" i="25" s="1"/>
  <c r="AD6506" i="25"/>
  <c r="AF4492" i="25" l="1"/>
  <c r="AE4492" i="25"/>
  <c r="AG4492" i="25" s="1"/>
  <c r="AD6507" i="25"/>
  <c r="AF4493" i="25" l="1"/>
  <c r="AE4493" i="25"/>
  <c r="AG4493" i="25" s="1"/>
  <c r="AD6508" i="25"/>
  <c r="AF4494" i="25" l="1"/>
  <c r="AE4494" i="25"/>
  <c r="AG4494" i="25" s="1"/>
  <c r="AD6509" i="25"/>
  <c r="AF4495" i="25" l="1"/>
  <c r="AE4495" i="25"/>
  <c r="AG4495" i="25" s="1"/>
  <c r="AD6510" i="25"/>
  <c r="AF4496" i="25" l="1"/>
  <c r="AE4496" i="25"/>
  <c r="AG4496" i="25" s="1"/>
  <c r="AD6511" i="25"/>
  <c r="AF4497" i="25" l="1"/>
  <c r="AE4497" i="25"/>
  <c r="AG4497" i="25" s="1"/>
  <c r="AD6512" i="25"/>
  <c r="AF4498" i="25" l="1"/>
  <c r="AE4498" i="25"/>
  <c r="AG4498" i="25" s="1"/>
  <c r="AD6513" i="25"/>
  <c r="AF4499" i="25" l="1"/>
  <c r="AE4499" i="25"/>
  <c r="AG4499" i="25" s="1"/>
  <c r="AD6514" i="25"/>
  <c r="AF4500" i="25" l="1"/>
  <c r="AE4500" i="25"/>
  <c r="AG4500" i="25" s="1"/>
  <c r="AD6515" i="25"/>
  <c r="AF4501" i="25" l="1"/>
  <c r="AE4501" i="25"/>
  <c r="AG4501" i="25" s="1"/>
  <c r="AD6516" i="25"/>
  <c r="AF4502" i="25" l="1"/>
  <c r="AE4502" i="25"/>
  <c r="AG4502" i="25" s="1"/>
  <c r="AD6517" i="25"/>
  <c r="AF4503" i="25" l="1"/>
  <c r="AE4503" i="25"/>
  <c r="AG4503" i="25" s="1"/>
  <c r="AD6518" i="25"/>
  <c r="AF4504" i="25" l="1"/>
  <c r="AE4504" i="25"/>
  <c r="AG4504" i="25" s="1"/>
  <c r="AD6519" i="25"/>
  <c r="AF4505" i="25" l="1"/>
  <c r="AE4505" i="25"/>
  <c r="AG4505" i="25" s="1"/>
  <c r="AD6520" i="25"/>
  <c r="AE4506" i="25" l="1"/>
  <c r="AG4506" i="25" s="1"/>
  <c r="AF4506" i="25"/>
  <c r="AD6521" i="25"/>
  <c r="AF4507" i="25" l="1"/>
  <c r="AE4507" i="25"/>
  <c r="AG4507" i="25" s="1"/>
  <c r="AD6522" i="25"/>
  <c r="AE4508" i="25" l="1"/>
  <c r="AG4508" i="25" s="1"/>
  <c r="AF4508" i="25"/>
  <c r="AD6523" i="25"/>
  <c r="AF4509" i="25" l="1"/>
  <c r="AE4509" i="25"/>
  <c r="AG4509" i="25" s="1"/>
  <c r="AD6524" i="25"/>
  <c r="AE4510" i="25" l="1"/>
  <c r="AG4510" i="25" s="1"/>
  <c r="AF4510" i="25"/>
  <c r="AD6525" i="25"/>
  <c r="AF4511" i="25" l="1"/>
  <c r="AE4511" i="25"/>
  <c r="AG4511" i="25" s="1"/>
  <c r="AD6526" i="25"/>
  <c r="AE4512" i="25" l="1"/>
  <c r="AG4512" i="25" s="1"/>
  <c r="AF4512" i="25"/>
  <c r="AD6527" i="25"/>
  <c r="AF4513" i="25" l="1"/>
  <c r="AE4513" i="25"/>
  <c r="AG4513" i="25" s="1"/>
  <c r="AD6528" i="25"/>
  <c r="AF4514" i="25" l="1"/>
  <c r="AE4514" i="25"/>
  <c r="AG4514" i="25" s="1"/>
  <c r="AD6529" i="25"/>
  <c r="AF4515" i="25" l="1"/>
  <c r="AE4515" i="25"/>
  <c r="AG4515" i="25" s="1"/>
  <c r="AD6530" i="25"/>
  <c r="AF4516" i="25" l="1"/>
  <c r="AE4516" i="25"/>
  <c r="AG4516" i="25" s="1"/>
  <c r="AD6531" i="25"/>
  <c r="AF4517" i="25" l="1"/>
  <c r="AE4517" i="25"/>
  <c r="AG4517" i="25" s="1"/>
  <c r="AD6532" i="25"/>
  <c r="AF4518" i="25" l="1"/>
  <c r="AE4518" i="25"/>
  <c r="AG4518" i="25" s="1"/>
  <c r="AD6533" i="25"/>
  <c r="AF4519" i="25" l="1"/>
  <c r="AE4519" i="25"/>
  <c r="AG4519" i="25" s="1"/>
  <c r="AD6534" i="25"/>
  <c r="AE4520" i="25" l="1"/>
  <c r="AG4520" i="25" s="1"/>
  <c r="AF4520" i="25"/>
  <c r="AD6535" i="25"/>
  <c r="AF4521" i="25" l="1"/>
  <c r="AE4521" i="25"/>
  <c r="AG4521" i="25" s="1"/>
  <c r="AD6536" i="25"/>
  <c r="AE4522" i="25" l="1"/>
  <c r="AG4522" i="25" s="1"/>
  <c r="AF4522" i="25"/>
  <c r="AD6537" i="25"/>
  <c r="AF4523" i="25" l="1"/>
  <c r="AE4523" i="25"/>
  <c r="AG4523" i="25" s="1"/>
  <c r="AD6538" i="25"/>
  <c r="AF4524" i="25" l="1"/>
  <c r="AE4524" i="25"/>
  <c r="AG4524" i="25" s="1"/>
  <c r="AD6539" i="25"/>
  <c r="AF4525" i="25" l="1"/>
  <c r="AE4525" i="25"/>
  <c r="AG4525" i="25" s="1"/>
  <c r="AD6540" i="25"/>
  <c r="AF4526" i="25" l="1"/>
  <c r="AE4526" i="25"/>
  <c r="AG4526" i="25" s="1"/>
  <c r="AD6541" i="25"/>
  <c r="AF4527" i="25" l="1"/>
  <c r="AE4527" i="25"/>
  <c r="AG4527" i="25" s="1"/>
  <c r="AD6542" i="25"/>
  <c r="AE4528" i="25" l="1"/>
  <c r="AG4528" i="25" s="1"/>
  <c r="AF4528" i="25"/>
  <c r="AD6543" i="25"/>
  <c r="AF4529" i="25" l="1"/>
  <c r="AE4529" i="25"/>
  <c r="AG4529" i="25" s="1"/>
  <c r="AD6544" i="25"/>
  <c r="AF4530" i="25" l="1"/>
  <c r="AE4530" i="25"/>
  <c r="AG4530" i="25" s="1"/>
  <c r="AD6545" i="25"/>
  <c r="AF4531" i="25" l="1"/>
  <c r="AE4531" i="25"/>
  <c r="AG4531" i="25" s="1"/>
  <c r="AD6546" i="25"/>
  <c r="AE4532" i="25" l="1"/>
  <c r="AG4532" i="25" s="1"/>
  <c r="AF4532" i="25"/>
  <c r="AD6547" i="25"/>
  <c r="AF4533" i="25" l="1"/>
  <c r="AE4533" i="25"/>
  <c r="AG4533" i="25" s="1"/>
  <c r="AD6548" i="25"/>
  <c r="AF4534" i="25" l="1"/>
  <c r="AE4534" i="25"/>
  <c r="AG4534" i="25" s="1"/>
  <c r="AD6549" i="25"/>
  <c r="AF4535" i="25" l="1"/>
  <c r="AE4535" i="25"/>
  <c r="AG4535" i="25" s="1"/>
  <c r="AD6550" i="25"/>
  <c r="AF4536" i="25" l="1"/>
  <c r="AE4536" i="25"/>
  <c r="AG4536" i="25" s="1"/>
  <c r="AD6551" i="25"/>
  <c r="AF4537" i="25" l="1"/>
  <c r="AE4537" i="25"/>
  <c r="AG4537" i="25" s="1"/>
  <c r="AD6552" i="25"/>
  <c r="AF4538" i="25" l="1"/>
  <c r="AE4538" i="25"/>
  <c r="AG4538" i="25" s="1"/>
  <c r="AD6553" i="25"/>
  <c r="AF4539" i="25" l="1"/>
  <c r="AE4539" i="25"/>
  <c r="AG4539" i="25" s="1"/>
  <c r="AD6554" i="25"/>
  <c r="AF4540" i="25" l="1"/>
  <c r="AE4540" i="25"/>
  <c r="AG4540" i="25" s="1"/>
  <c r="AD6555" i="25"/>
  <c r="AF4541" i="25" l="1"/>
  <c r="AE4541" i="25"/>
  <c r="AG4541" i="25" s="1"/>
  <c r="AD6556" i="25"/>
  <c r="AF4542" i="25" l="1"/>
  <c r="AE4542" i="25"/>
  <c r="AG4542" i="25" s="1"/>
  <c r="AD6557" i="25"/>
  <c r="AF4543" i="25" l="1"/>
  <c r="AE4543" i="25"/>
  <c r="AG4543" i="25" s="1"/>
  <c r="AD6558" i="25"/>
  <c r="AF4544" i="25" l="1"/>
  <c r="AE4544" i="25"/>
  <c r="AG4544" i="25" s="1"/>
  <c r="AD6559" i="25"/>
  <c r="AF4545" i="25" l="1"/>
  <c r="AE4545" i="25"/>
  <c r="AG4545" i="25" s="1"/>
  <c r="AD6560" i="25"/>
  <c r="AE4546" i="25" l="1"/>
  <c r="AG4546" i="25" s="1"/>
  <c r="AF4546" i="25"/>
  <c r="AD6561" i="25"/>
  <c r="AF4547" i="25" l="1"/>
  <c r="AE4547" i="25"/>
  <c r="AG4547" i="25" s="1"/>
  <c r="AD6562" i="25"/>
  <c r="AF4548" i="25" l="1"/>
  <c r="AE4548" i="25"/>
  <c r="AG4548" i="25" s="1"/>
  <c r="AD6563" i="25"/>
  <c r="AF4549" i="25" l="1"/>
  <c r="AE4549" i="25"/>
  <c r="AG4549" i="25" s="1"/>
  <c r="AD6564" i="25"/>
  <c r="AE4550" i="25" l="1"/>
  <c r="AG4550" i="25" s="1"/>
  <c r="AF4550" i="25"/>
  <c r="AD6565" i="25"/>
  <c r="AF4551" i="25" l="1"/>
  <c r="AE4551" i="25"/>
  <c r="AG4551" i="25" s="1"/>
  <c r="AD6566" i="25"/>
  <c r="AF4552" i="25" l="1"/>
  <c r="AE4552" i="25"/>
  <c r="AG4552" i="25" s="1"/>
  <c r="AD6567" i="25"/>
  <c r="AF4553" i="25" l="1"/>
  <c r="AE4553" i="25"/>
  <c r="AG4553" i="25" s="1"/>
  <c r="AD6568" i="25"/>
  <c r="AE4554" i="25" l="1"/>
  <c r="AG4554" i="25" s="1"/>
  <c r="AF4554" i="25"/>
  <c r="AD6569" i="25"/>
  <c r="AF4555" i="25" l="1"/>
  <c r="AE4555" i="25"/>
  <c r="AG4555" i="25" s="1"/>
  <c r="AD6570" i="25"/>
  <c r="AE4556" i="25" l="1"/>
  <c r="AG4556" i="25" s="1"/>
  <c r="AF4556" i="25"/>
  <c r="AD6571" i="25"/>
  <c r="AF4557" i="25" l="1"/>
  <c r="AE4557" i="25"/>
  <c r="AG4557" i="25" s="1"/>
  <c r="AD6572" i="25"/>
  <c r="AF4558" i="25" l="1"/>
  <c r="AE4558" i="25"/>
  <c r="AG4558" i="25" s="1"/>
  <c r="AD6573" i="25"/>
  <c r="AF4559" i="25" l="1"/>
  <c r="AE4559" i="25"/>
  <c r="AG4559" i="25" s="1"/>
  <c r="AD6574" i="25"/>
  <c r="AF4560" i="25" l="1"/>
  <c r="AE4560" i="25"/>
  <c r="AG4560" i="25" s="1"/>
  <c r="AD6575" i="25"/>
  <c r="AF4561" i="25" l="1"/>
  <c r="AE4561" i="25"/>
  <c r="AG4561" i="25" s="1"/>
  <c r="AD6576" i="25"/>
  <c r="AF4562" i="25" l="1"/>
  <c r="AE4562" i="25"/>
  <c r="AG4562" i="25" s="1"/>
  <c r="AD6577" i="25"/>
  <c r="AF4563" i="25" l="1"/>
  <c r="AE4563" i="25"/>
  <c r="AG4563" i="25" s="1"/>
  <c r="AD6578" i="25"/>
  <c r="AE4564" i="25" l="1"/>
  <c r="AG4564" i="25" s="1"/>
  <c r="AF4564" i="25"/>
  <c r="AD6579" i="25"/>
  <c r="AF4565" i="25" l="1"/>
  <c r="AE4565" i="25"/>
  <c r="AG4565" i="25" s="1"/>
  <c r="AD6580" i="25"/>
  <c r="AF4566" i="25" l="1"/>
  <c r="AE4566" i="25"/>
  <c r="AG4566" i="25" s="1"/>
  <c r="AD6581" i="25"/>
  <c r="AF4567" i="25" l="1"/>
  <c r="AE4567" i="25"/>
  <c r="AG4567" i="25" s="1"/>
  <c r="AD6582" i="25"/>
  <c r="AF4568" i="25" l="1"/>
  <c r="AE4568" i="25"/>
  <c r="AG4568" i="25" s="1"/>
  <c r="AD6583" i="25"/>
  <c r="AF4569" i="25" l="1"/>
  <c r="AE4569" i="25"/>
  <c r="AG4569" i="25" s="1"/>
  <c r="AD6584" i="25"/>
  <c r="AE4570" i="25" l="1"/>
  <c r="AG4570" i="25" s="1"/>
  <c r="AF4570" i="25"/>
  <c r="AD6585" i="25"/>
  <c r="AF4571" i="25" l="1"/>
  <c r="AE4571" i="25"/>
  <c r="AG4571" i="25" s="1"/>
  <c r="AD6586" i="25"/>
  <c r="AE4572" i="25" l="1"/>
  <c r="AG4572" i="25" s="1"/>
  <c r="AF4572" i="25"/>
  <c r="AD6587" i="25"/>
  <c r="AF4573" i="25" l="1"/>
  <c r="AE4573" i="25"/>
  <c r="AG4573" i="25" s="1"/>
  <c r="AD6588" i="25"/>
  <c r="AF4574" i="25" l="1"/>
  <c r="AE4574" i="25"/>
  <c r="AG4574" i="25" s="1"/>
  <c r="AD6589" i="25"/>
  <c r="AF4575" i="25" l="1"/>
  <c r="AE4575" i="25"/>
  <c r="AG4575" i="25" s="1"/>
  <c r="AD6590" i="25"/>
  <c r="AE4576" i="25" l="1"/>
  <c r="AG4576" i="25" s="1"/>
  <c r="AF4576" i="25"/>
  <c r="AD6591" i="25"/>
  <c r="AF4577" i="25" l="1"/>
  <c r="AE4577" i="25"/>
  <c r="AG4577" i="25" s="1"/>
  <c r="AD6592" i="25"/>
  <c r="AE4578" i="25" l="1"/>
  <c r="AG4578" i="25" s="1"/>
  <c r="AF4578" i="25"/>
  <c r="AD6593" i="25"/>
  <c r="AF4579" i="25" l="1"/>
  <c r="AE4579" i="25"/>
  <c r="AG4579" i="25" s="1"/>
  <c r="AD6594" i="25"/>
  <c r="AE4580" i="25" l="1"/>
  <c r="AG4580" i="25" s="1"/>
  <c r="AF4580" i="25"/>
  <c r="AD6595" i="25"/>
  <c r="AF4581" i="25" l="1"/>
  <c r="AE4581" i="25"/>
  <c r="AG4581" i="25" s="1"/>
  <c r="AD6596" i="25"/>
  <c r="AF4582" i="25" l="1"/>
  <c r="AE4582" i="25"/>
  <c r="AG4582" i="25" s="1"/>
  <c r="AD6597" i="25"/>
  <c r="AF4583" i="25" l="1"/>
  <c r="AE4583" i="25"/>
  <c r="AG4583" i="25" s="1"/>
  <c r="AD6598" i="25"/>
  <c r="AE4584" i="25" l="1"/>
  <c r="AG4584" i="25" s="1"/>
  <c r="AF4584" i="25"/>
  <c r="AD6599" i="25"/>
  <c r="AF4585" i="25" l="1"/>
  <c r="AE4585" i="25"/>
  <c r="AG4585" i="25" s="1"/>
  <c r="AD6600" i="25"/>
  <c r="AF4586" i="25" l="1"/>
  <c r="AE4586" i="25"/>
  <c r="AG4586" i="25" s="1"/>
  <c r="AD6601" i="25"/>
  <c r="AF4587" i="25" l="1"/>
  <c r="AE4587" i="25"/>
  <c r="AG4587" i="25" s="1"/>
  <c r="AD6602" i="25"/>
  <c r="AE4588" i="25" l="1"/>
  <c r="AG4588" i="25" s="1"/>
  <c r="AF4588" i="25"/>
  <c r="AD6603" i="25"/>
  <c r="AF4589" i="25" l="1"/>
  <c r="AE4589" i="25"/>
  <c r="AG4589" i="25" s="1"/>
  <c r="AD6604" i="25"/>
  <c r="AF4590" i="25" l="1"/>
  <c r="AE4590" i="25"/>
  <c r="AG4590" i="25" s="1"/>
  <c r="AD6605" i="25"/>
  <c r="AF4591" i="25" l="1"/>
  <c r="AE4591" i="25"/>
  <c r="AG4591" i="25" s="1"/>
  <c r="AD6606" i="25"/>
  <c r="AF4592" i="25" l="1"/>
  <c r="AE4592" i="25"/>
  <c r="AG4592" i="25" s="1"/>
  <c r="AD6607" i="25"/>
  <c r="AF4593" i="25" l="1"/>
  <c r="AE4593" i="25"/>
  <c r="AG4593" i="25" s="1"/>
  <c r="AD6608" i="25"/>
  <c r="AF4594" i="25" l="1"/>
  <c r="AE4594" i="25"/>
  <c r="AG4594" i="25" s="1"/>
  <c r="AD6609" i="25"/>
  <c r="AF4595" i="25" l="1"/>
  <c r="AE4595" i="25"/>
  <c r="AG4595" i="25" s="1"/>
  <c r="AD6610" i="25"/>
  <c r="AF4596" i="25" l="1"/>
  <c r="AE4596" i="25"/>
  <c r="AG4596" i="25" s="1"/>
  <c r="AD6611" i="25"/>
  <c r="AF4597" i="25" l="1"/>
  <c r="AE4597" i="25"/>
  <c r="AG4597" i="25" s="1"/>
  <c r="AD6612" i="25"/>
  <c r="AE4598" i="25" l="1"/>
  <c r="AG4598" i="25" s="1"/>
  <c r="AF4598" i="25"/>
  <c r="AD6613" i="25"/>
  <c r="AF4599" i="25" l="1"/>
  <c r="AE4599" i="25"/>
  <c r="AG4599" i="25" s="1"/>
  <c r="AD6614" i="25"/>
  <c r="AF4600" i="25" l="1"/>
  <c r="AE4600" i="25"/>
  <c r="AG4600" i="25" s="1"/>
  <c r="AD6615" i="25"/>
  <c r="AF4601" i="25" l="1"/>
  <c r="AE4601" i="25"/>
  <c r="AG4601" i="25" s="1"/>
  <c r="AD6616" i="25"/>
  <c r="AE4602" i="25" l="1"/>
  <c r="AG4602" i="25" s="1"/>
  <c r="AF4602" i="25"/>
  <c r="AD6617" i="25"/>
  <c r="AF4603" i="25" l="1"/>
  <c r="AE4603" i="25"/>
  <c r="AG4603" i="25" s="1"/>
  <c r="AD6618" i="25"/>
  <c r="AE4604" i="25" l="1"/>
  <c r="AG4604" i="25" s="1"/>
  <c r="AF4604" i="25"/>
  <c r="AD6619" i="25"/>
  <c r="AF4605" i="25" l="1"/>
  <c r="AE4605" i="25"/>
  <c r="AG4605" i="25" s="1"/>
  <c r="AD6620" i="25"/>
  <c r="AE4606" i="25" l="1"/>
  <c r="AG4606" i="25" s="1"/>
  <c r="AF4606" i="25"/>
  <c r="AD6621" i="25"/>
  <c r="AF4607" i="25" l="1"/>
  <c r="AE4607" i="25"/>
  <c r="AG4607" i="25" s="1"/>
  <c r="AD6622" i="25"/>
  <c r="AF4608" i="25" l="1"/>
  <c r="AE4608" i="25"/>
  <c r="AG4608" i="25" s="1"/>
  <c r="AD6623" i="25"/>
  <c r="AF4609" i="25" l="1"/>
  <c r="AE4609" i="25"/>
  <c r="AG4609" i="25" s="1"/>
  <c r="AD6624" i="25"/>
  <c r="AF4610" i="25" l="1"/>
  <c r="AE4610" i="25"/>
  <c r="AG4610" i="25" s="1"/>
  <c r="AD6625" i="25"/>
  <c r="AF4611" i="25" l="1"/>
  <c r="AE4611" i="25"/>
  <c r="AG4611" i="25" s="1"/>
  <c r="AD6626" i="25"/>
  <c r="AE4612" i="25" l="1"/>
  <c r="AG4612" i="25" s="1"/>
  <c r="AF4612" i="25"/>
  <c r="AD6627" i="25"/>
  <c r="AF4613" i="25" l="1"/>
  <c r="AE4613" i="25"/>
  <c r="AG4613" i="25" s="1"/>
  <c r="AD6628" i="25"/>
  <c r="AF4614" i="25" l="1"/>
  <c r="AE4614" i="25"/>
  <c r="AG4614" i="25" s="1"/>
  <c r="AD6629" i="25"/>
  <c r="AF4615" i="25" l="1"/>
  <c r="AE4615" i="25"/>
  <c r="AG4615" i="25" s="1"/>
  <c r="AD6630" i="25"/>
  <c r="AF4616" i="25" l="1"/>
  <c r="AE4616" i="25"/>
  <c r="AG4616" i="25" s="1"/>
  <c r="AD6631" i="25"/>
  <c r="AF4617" i="25" l="1"/>
  <c r="AE4617" i="25"/>
  <c r="AG4617" i="25" s="1"/>
  <c r="AD6632" i="25"/>
  <c r="AF4618" i="25" l="1"/>
  <c r="AE4618" i="25"/>
  <c r="AG4618" i="25" s="1"/>
  <c r="AD6633" i="25"/>
  <c r="AF4619" i="25" l="1"/>
  <c r="AE4619" i="25"/>
  <c r="AG4619" i="25" s="1"/>
  <c r="AD6634" i="25"/>
  <c r="AF4620" i="25" l="1"/>
  <c r="AE4620" i="25"/>
  <c r="AG4620" i="25" s="1"/>
  <c r="AD6635" i="25"/>
  <c r="AF4621" i="25" l="1"/>
  <c r="AE4621" i="25"/>
  <c r="AG4621" i="25" s="1"/>
  <c r="AD6636" i="25"/>
  <c r="AF4622" i="25" l="1"/>
  <c r="AE4622" i="25"/>
  <c r="AG4622" i="25" s="1"/>
  <c r="AD6637" i="25"/>
  <c r="AF4623" i="25" l="1"/>
  <c r="AE4623" i="25"/>
  <c r="AG4623" i="25" s="1"/>
  <c r="AD6638" i="25"/>
  <c r="AF4624" i="25" l="1"/>
  <c r="AE4624" i="25"/>
  <c r="AG4624" i="25" s="1"/>
  <c r="AD6639" i="25"/>
  <c r="AF4625" i="25" l="1"/>
  <c r="AE4625" i="25"/>
  <c r="AG4625" i="25" s="1"/>
  <c r="AD6640" i="25"/>
  <c r="AF4626" i="25" l="1"/>
  <c r="AE4626" i="25"/>
  <c r="AG4626" i="25" s="1"/>
  <c r="AD6641" i="25"/>
  <c r="AF4627" i="25" l="1"/>
  <c r="AE4627" i="25"/>
  <c r="AG4627" i="25" s="1"/>
  <c r="AD6642" i="25"/>
  <c r="AF4628" i="25" l="1"/>
  <c r="AE4628" i="25"/>
  <c r="AG4628" i="25" s="1"/>
  <c r="AD6643" i="25"/>
  <c r="AF4629" i="25" l="1"/>
  <c r="AE4629" i="25"/>
  <c r="AG4629" i="25" s="1"/>
  <c r="AD6644" i="25"/>
  <c r="AE4630" i="25" l="1"/>
  <c r="AG4630" i="25" s="1"/>
  <c r="AF4630" i="25"/>
  <c r="AD6645" i="25"/>
  <c r="AF4631" i="25" l="1"/>
  <c r="AE4631" i="25"/>
  <c r="AG4631" i="25" s="1"/>
  <c r="AD6646" i="25"/>
  <c r="AF4632" i="25" l="1"/>
  <c r="AE4632" i="25"/>
  <c r="AG4632" i="25" s="1"/>
  <c r="AD6647" i="25"/>
  <c r="AF4633" i="25" l="1"/>
  <c r="AE4633" i="25"/>
  <c r="AG4633" i="25" s="1"/>
  <c r="AD6648" i="25"/>
  <c r="AF4634" i="25" l="1"/>
  <c r="AE4634" i="25"/>
  <c r="AG4634" i="25" s="1"/>
  <c r="AD6649" i="25"/>
  <c r="AF4635" i="25" l="1"/>
  <c r="AE4635" i="25"/>
  <c r="AG4635" i="25" s="1"/>
  <c r="AD6650" i="25"/>
  <c r="AF4636" i="25" l="1"/>
  <c r="AE4636" i="25"/>
  <c r="AG4636" i="25" s="1"/>
  <c r="AD6651" i="25"/>
  <c r="AF4637" i="25" l="1"/>
  <c r="AE4637" i="25"/>
  <c r="AG4637" i="25" s="1"/>
  <c r="AD6652" i="25"/>
  <c r="AF4638" i="25" l="1"/>
  <c r="AE4638" i="25"/>
  <c r="AG4638" i="25" s="1"/>
  <c r="AD6653" i="25"/>
  <c r="AF4639" i="25" l="1"/>
  <c r="AE4639" i="25"/>
  <c r="AG4639" i="25" s="1"/>
  <c r="AD6654" i="25"/>
  <c r="AF4640" i="25" l="1"/>
  <c r="AE4640" i="25"/>
  <c r="AG4640" i="25" s="1"/>
  <c r="AD6655" i="25"/>
  <c r="AF4641" i="25" l="1"/>
  <c r="AE4641" i="25"/>
  <c r="AG4641" i="25" s="1"/>
  <c r="AD6656" i="25"/>
  <c r="AF4642" i="25" l="1"/>
  <c r="AE4642" i="25"/>
  <c r="AG4642" i="25" s="1"/>
  <c r="AD6657" i="25"/>
  <c r="AF4643" i="25" l="1"/>
  <c r="AE4643" i="25"/>
  <c r="AG4643" i="25" s="1"/>
  <c r="AD6658" i="25"/>
  <c r="AE4644" i="25" l="1"/>
  <c r="AG4644" i="25" s="1"/>
  <c r="AF4644" i="25"/>
  <c r="AD6659" i="25"/>
  <c r="AF4645" i="25" l="1"/>
  <c r="AE4645" i="25"/>
  <c r="AG4645" i="25" s="1"/>
  <c r="AD6660" i="25"/>
  <c r="AF4646" i="25" l="1"/>
  <c r="AE4646" i="25"/>
  <c r="AG4646" i="25" s="1"/>
  <c r="AD6661" i="25"/>
  <c r="AF4647" i="25" l="1"/>
  <c r="AE4647" i="25"/>
  <c r="AG4647" i="25" s="1"/>
  <c r="AD6662" i="25"/>
  <c r="AF4648" i="25" l="1"/>
  <c r="AE4648" i="25"/>
  <c r="AG4648" i="25" s="1"/>
  <c r="AD6663" i="25"/>
  <c r="AF4649" i="25" l="1"/>
  <c r="AE4649" i="25"/>
  <c r="AG4649" i="25" s="1"/>
  <c r="AD6664" i="25"/>
  <c r="AE4650" i="25" l="1"/>
  <c r="AG4650" i="25" s="1"/>
  <c r="AF4650" i="25"/>
  <c r="AD6665" i="25"/>
  <c r="AF4651" i="25" l="1"/>
  <c r="AE4651" i="25"/>
  <c r="AG4651" i="25" s="1"/>
  <c r="AD6666" i="25"/>
  <c r="AF4652" i="25" l="1"/>
  <c r="AE4652" i="25"/>
  <c r="AG4652" i="25" s="1"/>
  <c r="AD6667" i="25"/>
  <c r="AF4653" i="25" l="1"/>
  <c r="AE4653" i="25"/>
  <c r="AG4653" i="25" s="1"/>
  <c r="AD6668" i="25"/>
  <c r="AF4654" i="25" l="1"/>
  <c r="AE4654" i="25"/>
  <c r="AG4654" i="25" s="1"/>
  <c r="AD6669" i="25"/>
  <c r="AF4655" i="25" l="1"/>
  <c r="AE4655" i="25"/>
  <c r="AG4655" i="25" s="1"/>
  <c r="AD6670" i="25"/>
  <c r="AF4656" i="25" l="1"/>
  <c r="AE4656" i="25"/>
  <c r="AG4656" i="25" s="1"/>
  <c r="AD6671" i="25"/>
  <c r="AF4657" i="25" l="1"/>
  <c r="AE4657" i="25"/>
  <c r="AG4657" i="25" s="1"/>
  <c r="AD6672" i="25"/>
  <c r="AE4658" i="25" l="1"/>
  <c r="AG4658" i="25" s="1"/>
  <c r="AF4658" i="25"/>
  <c r="AD6673" i="25"/>
  <c r="AF4659" i="25" l="1"/>
  <c r="AE4659" i="25"/>
  <c r="AG4659" i="25" s="1"/>
  <c r="AD6674" i="25"/>
  <c r="AE4660" i="25" l="1"/>
  <c r="AG4660" i="25" s="1"/>
  <c r="AF4660" i="25"/>
  <c r="AD6675" i="25"/>
  <c r="AF4661" i="25" l="1"/>
  <c r="AE4661" i="25"/>
  <c r="AG4661" i="25" s="1"/>
  <c r="AD6676" i="25"/>
  <c r="AF4662" i="25" l="1"/>
  <c r="AE4662" i="25"/>
  <c r="AG4662" i="25" s="1"/>
  <c r="AD6677" i="25"/>
  <c r="AF4663" i="25" l="1"/>
  <c r="AE4663" i="25"/>
  <c r="AG4663" i="25" s="1"/>
  <c r="AD6678" i="25"/>
  <c r="AE4664" i="25" l="1"/>
  <c r="AG4664" i="25" s="1"/>
  <c r="AF4664" i="25"/>
  <c r="AD6679" i="25"/>
  <c r="AF4665" i="25" l="1"/>
  <c r="AE4665" i="25"/>
  <c r="AG4665" i="25" s="1"/>
  <c r="AD6680" i="25"/>
  <c r="AF4666" i="25" l="1"/>
  <c r="AE4666" i="25"/>
  <c r="AG4666" i="25" s="1"/>
  <c r="AD6681" i="25"/>
  <c r="AF4667" i="25" l="1"/>
  <c r="AE4667" i="25"/>
  <c r="AG4667" i="25" s="1"/>
  <c r="AD6682" i="25"/>
  <c r="AF4668" i="25" l="1"/>
  <c r="AE4668" i="25"/>
  <c r="AG4668" i="25" s="1"/>
  <c r="AD6683" i="25"/>
  <c r="AF4669" i="25" l="1"/>
  <c r="AE4669" i="25"/>
  <c r="AG4669" i="25" s="1"/>
  <c r="AD6684" i="25"/>
  <c r="AF4670" i="25" l="1"/>
  <c r="AE4670" i="25"/>
  <c r="AG4670" i="25" s="1"/>
  <c r="AD6685" i="25"/>
  <c r="AF4671" i="25" l="1"/>
  <c r="AE4671" i="25"/>
  <c r="AG4671" i="25" s="1"/>
  <c r="AD6686" i="25"/>
  <c r="AF4672" i="25" l="1"/>
  <c r="AE4672" i="25"/>
  <c r="AG4672" i="25" s="1"/>
  <c r="AD6687" i="25"/>
  <c r="AF4673" i="25" l="1"/>
  <c r="AE4673" i="25"/>
  <c r="AG4673" i="25" s="1"/>
  <c r="AD6688" i="25"/>
  <c r="AF4674" i="25" l="1"/>
  <c r="AE4674" i="25"/>
  <c r="AG4674" i="25" s="1"/>
  <c r="AD6689" i="25"/>
  <c r="AF4675" i="25" l="1"/>
  <c r="AE4675" i="25"/>
  <c r="AG4675" i="25" s="1"/>
  <c r="AD6690" i="25"/>
  <c r="AF4676" i="25" l="1"/>
  <c r="AE4676" i="25"/>
  <c r="AG4676" i="25" s="1"/>
  <c r="AD6691" i="25"/>
  <c r="AF4677" i="25" l="1"/>
  <c r="AE4677" i="25"/>
  <c r="AG4677" i="25" s="1"/>
  <c r="AD6692" i="25"/>
  <c r="AF4678" i="25" l="1"/>
  <c r="AE4678" i="25"/>
  <c r="AG4678" i="25" s="1"/>
  <c r="AD6693" i="25"/>
  <c r="AF4679" i="25" l="1"/>
  <c r="AE4679" i="25"/>
  <c r="AG4679" i="25" s="1"/>
  <c r="AD6694" i="25"/>
  <c r="AE4680" i="25" l="1"/>
  <c r="AG4680" i="25" s="1"/>
  <c r="AF4680" i="25"/>
  <c r="AD6695" i="25"/>
  <c r="AF4681" i="25" l="1"/>
  <c r="AE4681" i="25"/>
  <c r="AG4681" i="25" s="1"/>
  <c r="AD6696" i="25"/>
  <c r="AF4682" i="25" l="1"/>
  <c r="AE4682" i="25"/>
  <c r="AG4682" i="25" s="1"/>
  <c r="AD6697" i="25"/>
  <c r="AF4683" i="25" l="1"/>
  <c r="AE4683" i="25"/>
  <c r="AG4683" i="25" s="1"/>
  <c r="AD6698" i="25"/>
  <c r="AF4684" i="25" l="1"/>
  <c r="AE4684" i="25"/>
  <c r="AG4684" i="25" s="1"/>
  <c r="AD6699" i="25"/>
  <c r="AF4685" i="25" l="1"/>
  <c r="AE4685" i="25"/>
  <c r="AG4685" i="25" s="1"/>
  <c r="AD6700" i="25"/>
  <c r="AE4686" i="25" l="1"/>
  <c r="AG4686" i="25" s="1"/>
  <c r="AF4686" i="25"/>
  <c r="AD6701" i="25"/>
  <c r="AF4687" i="25" l="1"/>
  <c r="AE4687" i="25"/>
  <c r="AG4687" i="25" s="1"/>
  <c r="AD6702" i="25"/>
  <c r="AF4688" i="25" l="1"/>
  <c r="AE4688" i="25"/>
  <c r="AG4688" i="25" s="1"/>
  <c r="AD6703" i="25"/>
  <c r="AF4689" i="25" l="1"/>
  <c r="AE4689" i="25"/>
  <c r="AG4689" i="25" s="1"/>
  <c r="AD6704" i="25"/>
  <c r="AE4690" i="25" l="1"/>
  <c r="AG4690" i="25" s="1"/>
  <c r="AF4690" i="25"/>
  <c r="AD6705" i="25"/>
  <c r="AF4691" i="25" l="1"/>
  <c r="AE4691" i="25"/>
  <c r="AG4691" i="25" s="1"/>
  <c r="AD6706" i="25"/>
  <c r="AF4692" i="25" l="1"/>
  <c r="AE4692" i="25"/>
  <c r="AG4692" i="25" s="1"/>
  <c r="AD6707" i="25"/>
  <c r="AF4693" i="25" l="1"/>
  <c r="AE4693" i="25"/>
  <c r="AG4693" i="25" s="1"/>
  <c r="AD6708" i="25"/>
  <c r="AF4694" i="25" l="1"/>
  <c r="AE4694" i="25"/>
  <c r="AG4694" i="25" s="1"/>
  <c r="AD6709" i="25"/>
  <c r="AF4695" i="25" l="1"/>
  <c r="AE4695" i="25"/>
  <c r="AG4695" i="25" s="1"/>
  <c r="AD6710" i="25"/>
  <c r="AE4696" i="25" l="1"/>
  <c r="AG4696" i="25" s="1"/>
  <c r="AF4696" i="25"/>
  <c r="AD6711" i="25"/>
  <c r="AF4697" i="25" l="1"/>
  <c r="AE4697" i="25"/>
  <c r="AG4697" i="25" s="1"/>
  <c r="AD6712" i="25"/>
  <c r="AF4698" i="25" l="1"/>
  <c r="AE4698" i="25"/>
  <c r="AG4698" i="25" s="1"/>
  <c r="AD6713" i="25"/>
  <c r="AF4699" i="25" l="1"/>
  <c r="AE4699" i="25"/>
  <c r="AG4699" i="25" s="1"/>
  <c r="AD6714" i="25"/>
  <c r="AE4700" i="25" l="1"/>
  <c r="AG4700" i="25" s="1"/>
  <c r="AF4700" i="25"/>
  <c r="AD6715" i="25"/>
  <c r="AF4701" i="25" l="1"/>
  <c r="AE4701" i="25"/>
  <c r="AG4701" i="25" s="1"/>
  <c r="AD6716" i="25"/>
  <c r="AF4702" i="25" l="1"/>
  <c r="AE4702" i="25"/>
  <c r="AG4702" i="25" s="1"/>
  <c r="AD6717" i="25"/>
  <c r="AF4703" i="25" l="1"/>
  <c r="AE4703" i="25"/>
  <c r="AG4703" i="25" s="1"/>
  <c r="AD6718" i="25"/>
  <c r="AE4704" i="25" l="1"/>
  <c r="AG4704" i="25" s="1"/>
  <c r="AF4704" i="25"/>
  <c r="AD6719" i="25"/>
  <c r="AF4705" i="25" l="1"/>
  <c r="AE4705" i="25"/>
  <c r="AG4705" i="25" s="1"/>
  <c r="AD6720" i="25"/>
  <c r="AF4706" i="25" l="1"/>
  <c r="AE4706" i="25"/>
  <c r="AG4706" i="25" s="1"/>
  <c r="AD6721" i="25"/>
  <c r="AF4707" i="25" l="1"/>
  <c r="AE4707" i="25"/>
  <c r="AG4707" i="25" s="1"/>
  <c r="AD6722" i="25"/>
  <c r="AF4708" i="25" l="1"/>
  <c r="AE4708" i="25"/>
  <c r="AG4708" i="25" s="1"/>
  <c r="AD6723" i="25"/>
  <c r="AF4709" i="25" l="1"/>
  <c r="AE4709" i="25"/>
  <c r="AG4709" i="25" s="1"/>
  <c r="AD6724" i="25"/>
  <c r="AF4710" i="25" l="1"/>
  <c r="AE4710" i="25"/>
  <c r="AG4710" i="25" s="1"/>
  <c r="AD6725" i="25"/>
  <c r="AF4711" i="25" l="1"/>
  <c r="AE4711" i="25"/>
  <c r="AG4711" i="25" s="1"/>
  <c r="AD6726" i="25"/>
  <c r="AF4712" i="25" l="1"/>
  <c r="AE4712" i="25"/>
  <c r="AG4712" i="25" s="1"/>
  <c r="AD6727" i="25"/>
  <c r="AF4713" i="25" l="1"/>
  <c r="AE4713" i="25"/>
  <c r="AG4713" i="25" s="1"/>
  <c r="AD6728" i="25"/>
  <c r="AF4714" i="25" l="1"/>
  <c r="AE4714" i="25"/>
  <c r="AG4714" i="25" s="1"/>
  <c r="AD6729" i="25"/>
  <c r="AF4715" i="25" l="1"/>
  <c r="AE4715" i="25"/>
  <c r="AG4715" i="25" s="1"/>
  <c r="AD6730" i="25"/>
  <c r="AF4716" i="25" l="1"/>
  <c r="AE4716" i="25"/>
  <c r="AG4716" i="25" s="1"/>
  <c r="AD6731" i="25"/>
  <c r="AF4717" i="25" l="1"/>
  <c r="AE4717" i="25"/>
  <c r="AG4717" i="25" s="1"/>
  <c r="AD6732" i="25"/>
  <c r="AE4718" i="25" l="1"/>
  <c r="AG4718" i="25" s="1"/>
  <c r="AF4718" i="25"/>
  <c r="AD6733" i="25"/>
  <c r="AF4719" i="25" l="1"/>
  <c r="AE4719" i="25"/>
  <c r="AG4719" i="25" s="1"/>
  <c r="AD6734" i="25"/>
  <c r="AE4720" i="25" l="1"/>
  <c r="AG4720" i="25" s="1"/>
  <c r="AF4720" i="25"/>
  <c r="AD6735" i="25"/>
  <c r="AF4721" i="25" l="1"/>
  <c r="AE4721" i="25"/>
  <c r="AG4721" i="25" s="1"/>
  <c r="AD6736" i="25"/>
  <c r="AF4722" i="25" l="1"/>
  <c r="AE4722" i="25"/>
  <c r="AG4722" i="25" s="1"/>
  <c r="AD6737" i="25"/>
  <c r="AF4723" i="25" l="1"/>
  <c r="AE4723" i="25"/>
  <c r="AG4723" i="25" s="1"/>
  <c r="AD6738" i="25"/>
  <c r="AF4724" i="25" l="1"/>
  <c r="AE4724" i="25"/>
  <c r="AG4724" i="25" s="1"/>
  <c r="AD6739" i="25"/>
  <c r="AF4725" i="25" l="1"/>
  <c r="AE4725" i="25"/>
  <c r="AG4725" i="25" s="1"/>
  <c r="AD6740" i="25"/>
  <c r="AF4726" i="25" l="1"/>
  <c r="AE4726" i="25"/>
  <c r="AG4726" i="25" s="1"/>
  <c r="AD6741" i="25"/>
  <c r="AF4727" i="25" l="1"/>
  <c r="AE4727" i="25"/>
  <c r="AG4727" i="25" s="1"/>
  <c r="AD6742" i="25"/>
  <c r="AE4728" i="25" l="1"/>
  <c r="AG4728" i="25" s="1"/>
  <c r="AF4728" i="25"/>
  <c r="AD6743" i="25"/>
  <c r="AF4729" i="25" l="1"/>
  <c r="AE4729" i="25"/>
  <c r="AG4729" i="25" s="1"/>
  <c r="AD6744" i="25"/>
  <c r="AE4730" i="25" l="1"/>
  <c r="AG4730" i="25" s="1"/>
  <c r="AF4730" i="25"/>
  <c r="AD6745" i="25"/>
  <c r="AF4731" i="25" l="1"/>
  <c r="AE4731" i="25"/>
  <c r="AG4731" i="25" s="1"/>
  <c r="AD6746" i="25"/>
  <c r="AE4732" i="25" l="1"/>
  <c r="AG4732" i="25" s="1"/>
  <c r="AF4732" i="25"/>
  <c r="AD6747" i="25"/>
  <c r="AF4733" i="25" l="1"/>
  <c r="AE4733" i="25"/>
  <c r="AG4733" i="25" s="1"/>
  <c r="AD6748" i="25"/>
  <c r="AF4734" i="25" l="1"/>
  <c r="AE4734" i="25"/>
  <c r="AG4734" i="25" s="1"/>
  <c r="AD6749" i="25"/>
  <c r="AF4735" i="25" l="1"/>
  <c r="AE4735" i="25"/>
  <c r="AG4735" i="25" s="1"/>
  <c r="AD6750" i="25"/>
  <c r="AF4736" i="25" l="1"/>
  <c r="AE4736" i="25"/>
  <c r="AG4736" i="25" s="1"/>
  <c r="AD6751" i="25"/>
  <c r="AF4737" i="25" l="1"/>
  <c r="AE4737" i="25"/>
  <c r="AG4737" i="25" s="1"/>
  <c r="AD6752" i="25"/>
  <c r="AF4738" i="25" l="1"/>
  <c r="AE4738" i="25"/>
  <c r="AG4738" i="25" s="1"/>
  <c r="AD6753" i="25"/>
  <c r="AF4739" i="25" l="1"/>
  <c r="AE4739" i="25"/>
  <c r="AG4739" i="25" s="1"/>
  <c r="AD6754" i="25"/>
  <c r="AE4740" i="25" l="1"/>
  <c r="AG4740" i="25" s="1"/>
  <c r="AF4740" i="25"/>
  <c r="AD6755" i="25"/>
  <c r="AF4741" i="25" l="1"/>
  <c r="AE4741" i="25"/>
  <c r="AG4741" i="25" s="1"/>
  <c r="AD6756" i="25"/>
  <c r="AE4742" i="25" l="1"/>
  <c r="AG4742" i="25" s="1"/>
  <c r="AF4742" i="25"/>
  <c r="AD6757" i="25"/>
  <c r="AF4743" i="25" l="1"/>
  <c r="AE4743" i="25"/>
  <c r="AG4743" i="25" s="1"/>
  <c r="AD6758" i="25"/>
  <c r="AF4744" i="25" l="1"/>
  <c r="AE4744" i="25"/>
  <c r="AG4744" i="25" s="1"/>
  <c r="AD6759" i="25"/>
  <c r="AF4745" i="25" l="1"/>
  <c r="AE4745" i="25"/>
  <c r="AG4745" i="25" s="1"/>
  <c r="AD6760" i="25"/>
  <c r="AF4746" i="25" l="1"/>
  <c r="AE4746" i="25"/>
  <c r="AG4746" i="25" s="1"/>
  <c r="AD6761" i="25"/>
  <c r="AF4747" i="25" l="1"/>
  <c r="AE4747" i="25"/>
  <c r="AG4747" i="25" s="1"/>
  <c r="AD6762" i="25"/>
  <c r="AF4748" i="25" l="1"/>
  <c r="AE4748" i="25"/>
  <c r="AG4748" i="25" s="1"/>
  <c r="AD6763" i="25"/>
  <c r="AF4749" i="25" l="1"/>
  <c r="AE4749" i="25"/>
  <c r="AG4749" i="25" s="1"/>
  <c r="AD6764" i="25"/>
  <c r="AF4750" i="25" l="1"/>
  <c r="AE4750" i="25"/>
  <c r="AG4750" i="25" s="1"/>
  <c r="AD6765" i="25"/>
  <c r="AF4751" i="25" l="1"/>
  <c r="AE4751" i="25"/>
  <c r="AG4751" i="25" s="1"/>
  <c r="AD6766" i="25"/>
  <c r="AF4752" i="25" l="1"/>
  <c r="AE4752" i="25"/>
  <c r="AG4752" i="25" s="1"/>
  <c r="AD6767" i="25"/>
  <c r="AF4753" i="25" l="1"/>
  <c r="AE4753" i="25"/>
  <c r="AG4753" i="25" s="1"/>
  <c r="AD6768" i="25"/>
  <c r="AF4754" i="25" l="1"/>
  <c r="AE4754" i="25"/>
  <c r="AG4754" i="25" s="1"/>
  <c r="AD6769" i="25"/>
  <c r="AF4755" i="25" l="1"/>
  <c r="AE4755" i="25"/>
  <c r="AG4755" i="25" s="1"/>
  <c r="AD6770" i="25"/>
  <c r="AE4756" i="25" l="1"/>
  <c r="AG4756" i="25" s="1"/>
  <c r="AF4756" i="25"/>
  <c r="AD6771" i="25"/>
  <c r="AF4757" i="25" l="1"/>
  <c r="AE4757" i="25"/>
  <c r="AG4757" i="25" s="1"/>
  <c r="AD6772" i="25"/>
  <c r="AF4758" i="25" l="1"/>
  <c r="AE4758" i="25"/>
  <c r="AG4758" i="25" s="1"/>
  <c r="AD6773" i="25"/>
  <c r="AF4759" i="25" l="1"/>
  <c r="AE4759" i="25"/>
  <c r="AG4759" i="25" s="1"/>
  <c r="AD6774" i="25"/>
  <c r="AF4760" i="25" l="1"/>
  <c r="AE4760" i="25"/>
  <c r="AG4760" i="25" s="1"/>
  <c r="AD6775" i="25"/>
  <c r="AF4761" i="25" l="1"/>
  <c r="AE4761" i="25"/>
  <c r="AG4761" i="25" s="1"/>
  <c r="AD6776" i="25"/>
  <c r="AE4762" i="25" l="1"/>
  <c r="AG4762" i="25" s="1"/>
  <c r="AF4762" i="25"/>
  <c r="AD6777" i="25"/>
  <c r="AF4763" i="25" l="1"/>
  <c r="AE4763" i="25"/>
  <c r="AG4763" i="25" s="1"/>
  <c r="AD6778" i="25"/>
  <c r="AE4764" i="25" l="1"/>
  <c r="AG4764" i="25" s="1"/>
  <c r="AF4764" i="25"/>
  <c r="AD6779" i="25"/>
  <c r="AE4765" i="25" l="1"/>
  <c r="AG4765" i="25" s="1"/>
  <c r="AF4765" i="25"/>
  <c r="AD6780" i="25"/>
  <c r="AF4766" i="25" l="1"/>
  <c r="AE4766" i="25"/>
  <c r="AG4766" i="25" s="1"/>
  <c r="AD6781" i="25"/>
  <c r="AE4767" i="25" l="1"/>
  <c r="AG4767" i="25" s="1"/>
  <c r="AF4767" i="25"/>
  <c r="AD6782" i="25"/>
  <c r="AF4768" i="25" l="1"/>
  <c r="AE4768" i="25"/>
  <c r="AG4768" i="25" s="1"/>
  <c r="AD6783" i="25"/>
  <c r="AE4769" i="25" l="1"/>
  <c r="AG4769" i="25" s="1"/>
  <c r="AF4769" i="25"/>
  <c r="AD6784" i="25"/>
  <c r="AF4770" i="25" l="1"/>
  <c r="AE4770" i="25"/>
  <c r="AG4770" i="25" s="1"/>
  <c r="AD6785" i="25"/>
  <c r="AE4771" i="25" l="1"/>
  <c r="AG4771" i="25" s="1"/>
  <c r="AF4771" i="25"/>
  <c r="AD6786" i="25"/>
  <c r="AF4772" i="25" l="1"/>
  <c r="AE4772" i="25"/>
  <c r="AG4772" i="25" s="1"/>
  <c r="AD6787" i="25"/>
  <c r="AE4773" i="25" l="1"/>
  <c r="AG4773" i="25" s="1"/>
  <c r="AF4773" i="25"/>
  <c r="AD6788" i="25"/>
  <c r="AF4774" i="25" l="1"/>
  <c r="AE4774" i="25"/>
  <c r="AG4774" i="25" s="1"/>
  <c r="AD6789" i="25"/>
  <c r="AE4775" i="25" l="1"/>
  <c r="AG4775" i="25" s="1"/>
  <c r="AF4775" i="25"/>
  <c r="AD6790" i="25"/>
  <c r="AE4776" i="25" l="1"/>
  <c r="AG4776" i="25" s="1"/>
  <c r="AF4776" i="25"/>
  <c r="AD6791" i="25"/>
  <c r="AE4777" i="25" l="1"/>
  <c r="AG4777" i="25" s="1"/>
  <c r="AF4777" i="25"/>
  <c r="AD6792" i="25"/>
  <c r="AE4778" i="25" l="1"/>
  <c r="AG4778" i="25" s="1"/>
  <c r="AF4778" i="25"/>
  <c r="AD6793" i="25"/>
  <c r="AE4779" i="25" l="1"/>
  <c r="AG4779" i="25" s="1"/>
  <c r="AF4779" i="25"/>
  <c r="AD6794" i="25"/>
  <c r="AF4780" i="25" l="1"/>
  <c r="AE4780" i="25"/>
  <c r="AG4780" i="25" s="1"/>
  <c r="AD6795" i="25"/>
  <c r="AE4781" i="25" l="1"/>
  <c r="AG4781" i="25" s="1"/>
  <c r="AF4781" i="25"/>
  <c r="AD6796" i="25"/>
  <c r="AE4782" i="25" l="1"/>
  <c r="AG4782" i="25" s="1"/>
  <c r="AF4782" i="25"/>
  <c r="AD6797" i="25"/>
  <c r="AE4783" i="25" l="1"/>
  <c r="AG4783" i="25" s="1"/>
  <c r="AF4783" i="25"/>
  <c r="AD6798" i="25"/>
  <c r="AF4784" i="25" l="1"/>
  <c r="AE4784" i="25"/>
  <c r="AG4784" i="25" s="1"/>
  <c r="AD6799" i="25"/>
  <c r="AE4785" i="25" l="1"/>
  <c r="AG4785" i="25" s="1"/>
  <c r="AF4785" i="25"/>
  <c r="AD6800" i="25"/>
  <c r="AF4786" i="25" l="1"/>
  <c r="AE4786" i="25"/>
  <c r="AG4786" i="25" s="1"/>
  <c r="AD6801" i="25"/>
  <c r="AE4787" i="25" l="1"/>
  <c r="AG4787" i="25" s="1"/>
  <c r="AF4787" i="25"/>
  <c r="AD6802" i="25"/>
  <c r="AF4788" i="25" l="1"/>
  <c r="AE4788" i="25"/>
  <c r="AG4788" i="25" s="1"/>
  <c r="AD6803" i="25"/>
  <c r="AE4789" i="25" l="1"/>
  <c r="AG4789" i="25" s="1"/>
  <c r="AF4789" i="25"/>
  <c r="AD6804" i="25"/>
  <c r="AF4790" i="25" l="1"/>
  <c r="AE4790" i="25"/>
  <c r="AG4790" i="25" s="1"/>
  <c r="AD6805" i="25"/>
  <c r="AE4791" i="25" l="1"/>
  <c r="AG4791" i="25" s="1"/>
  <c r="AF4791" i="25"/>
  <c r="AD6806" i="25"/>
  <c r="AF4792" i="25" l="1"/>
  <c r="AE4792" i="25"/>
  <c r="AG4792" i="25" s="1"/>
  <c r="AD6807" i="25"/>
  <c r="AE4793" i="25" l="1"/>
  <c r="AG4793" i="25" s="1"/>
  <c r="AF4793" i="25"/>
  <c r="AD6808" i="25"/>
  <c r="AF4794" i="25" l="1"/>
  <c r="AE4794" i="25"/>
  <c r="AG4794" i="25" s="1"/>
  <c r="AD6809" i="25"/>
  <c r="AE4795" i="25" l="1"/>
  <c r="AG4795" i="25" s="1"/>
  <c r="AF4795" i="25"/>
  <c r="AD6810" i="25"/>
  <c r="AF4796" i="25" l="1"/>
  <c r="AE4796" i="25"/>
  <c r="AG4796" i="25" s="1"/>
  <c r="AD6811" i="25"/>
  <c r="AE4797" i="25" l="1"/>
  <c r="AG4797" i="25" s="1"/>
  <c r="AF4797" i="25"/>
  <c r="AD6812" i="25"/>
  <c r="AE4798" i="25" l="1"/>
  <c r="AG4798" i="25" s="1"/>
  <c r="AF4798" i="25"/>
  <c r="AD6813" i="25"/>
  <c r="AE4799" i="25" l="1"/>
  <c r="AG4799" i="25" s="1"/>
  <c r="AF4799" i="25"/>
  <c r="AD6814" i="25"/>
  <c r="AF4800" i="25" l="1"/>
  <c r="AE4800" i="25"/>
  <c r="AG4800" i="25" s="1"/>
  <c r="AD6815" i="25"/>
  <c r="AE4801" i="25" l="1"/>
  <c r="AG4801" i="25" s="1"/>
  <c r="AF4801" i="25"/>
  <c r="AD6816" i="25"/>
  <c r="AF4802" i="25" l="1"/>
  <c r="AE4802" i="25"/>
  <c r="AG4802" i="25" s="1"/>
  <c r="AD6817" i="25"/>
  <c r="AE4803" i="25" l="1"/>
  <c r="AG4803" i="25" s="1"/>
  <c r="AF4803" i="25"/>
  <c r="AD6818" i="25"/>
  <c r="AE4804" i="25" l="1"/>
  <c r="AG4804" i="25" s="1"/>
  <c r="AF4804" i="25"/>
  <c r="AD6819" i="25"/>
  <c r="AE4805" i="25" l="1"/>
  <c r="AG4805" i="25" s="1"/>
  <c r="AF4805" i="25"/>
  <c r="AD6820" i="25"/>
  <c r="AE4806" i="25" l="1"/>
  <c r="AG4806" i="25" s="1"/>
  <c r="AF4806" i="25"/>
  <c r="AD6821" i="25"/>
  <c r="AE4807" i="25" l="1"/>
  <c r="AG4807" i="25" s="1"/>
  <c r="AF4807" i="25"/>
  <c r="AD6822" i="25"/>
  <c r="AF4808" i="25" l="1"/>
  <c r="AE4808" i="25"/>
  <c r="AG4808" i="25" s="1"/>
  <c r="AD6823" i="25"/>
  <c r="AE4809" i="25" l="1"/>
  <c r="AG4809" i="25" s="1"/>
  <c r="AF4809" i="25"/>
  <c r="AD6824" i="25"/>
  <c r="AE4810" i="25" l="1"/>
  <c r="AG4810" i="25" s="1"/>
  <c r="AF4810" i="25"/>
  <c r="AD6825" i="25"/>
  <c r="AE4811" i="25" l="1"/>
  <c r="AG4811" i="25" s="1"/>
  <c r="AF4811" i="25"/>
  <c r="AD6826" i="25"/>
  <c r="AE4812" i="25" l="1"/>
  <c r="AG4812" i="25" s="1"/>
  <c r="AF4812" i="25"/>
  <c r="AD6827" i="25"/>
  <c r="AE4813" i="25" l="1"/>
  <c r="AG4813" i="25" s="1"/>
  <c r="AF4813" i="25"/>
  <c r="AD6828" i="25"/>
  <c r="AE4814" i="25" l="1"/>
  <c r="AG4814" i="25" s="1"/>
  <c r="AF4814" i="25"/>
  <c r="AD6829" i="25"/>
  <c r="AE4815" i="25" l="1"/>
  <c r="AG4815" i="25" s="1"/>
  <c r="AF4815" i="25"/>
  <c r="AD6830" i="25"/>
  <c r="AE4816" i="25" l="1"/>
  <c r="AG4816" i="25" s="1"/>
  <c r="AF4816" i="25"/>
  <c r="AD6831" i="25"/>
  <c r="AE4817" i="25" l="1"/>
  <c r="AG4817" i="25" s="1"/>
  <c r="AF4817" i="25"/>
  <c r="AD6832" i="25"/>
  <c r="AF4818" i="25" l="1"/>
  <c r="AE4818" i="25"/>
  <c r="AG4818" i="25" s="1"/>
  <c r="AD6833" i="25"/>
  <c r="AE4819" i="25" l="1"/>
  <c r="AG4819" i="25" s="1"/>
  <c r="AF4819" i="25"/>
  <c r="AD6834" i="25"/>
  <c r="AF4820" i="25" l="1"/>
  <c r="AE4820" i="25"/>
  <c r="AG4820" i="25" s="1"/>
  <c r="AD6835" i="25"/>
  <c r="AE4821" i="25" l="1"/>
  <c r="AG4821" i="25" s="1"/>
  <c r="AF4821" i="25"/>
  <c r="AD6836" i="25"/>
  <c r="AF4822" i="25" l="1"/>
  <c r="AE4822" i="25"/>
  <c r="AG4822" i="25" s="1"/>
  <c r="AD6837" i="25"/>
  <c r="AE4823" i="25" l="1"/>
  <c r="AG4823" i="25" s="1"/>
  <c r="AF4823" i="25"/>
  <c r="AD6838" i="25"/>
  <c r="AE4824" i="25" l="1"/>
  <c r="AG4824" i="25" s="1"/>
  <c r="AF4824" i="25"/>
  <c r="AD6839" i="25"/>
  <c r="AE4825" i="25" l="1"/>
  <c r="AG4825" i="25" s="1"/>
  <c r="AF4825" i="25"/>
  <c r="AD6840" i="25"/>
  <c r="AE4826" i="25" l="1"/>
  <c r="AG4826" i="25" s="1"/>
  <c r="AF4826" i="25"/>
  <c r="AD6841" i="25"/>
  <c r="AE4827" i="25" l="1"/>
  <c r="AG4827" i="25" s="1"/>
  <c r="AF4827" i="25"/>
  <c r="AD6842" i="25"/>
  <c r="AE4828" i="25" l="1"/>
  <c r="AG4828" i="25" s="1"/>
  <c r="AF4828" i="25"/>
  <c r="AD6843" i="25"/>
  <c r="AE4829" i="25" l="1"/>
  <c r="AG4829" i="25" s="1"/>
  <c r="AF4829" i="25"/>
  <c r="AD6844" i="25"/>
  <c r="AF4830" i="25" l="1"/>
  <c r="AE4830" i="25"/>
  <c r="AG4830" i="25" s="1"/>
  <c r="AD6845" i="25"/>
  <c r="AE4831" i="25" l="1"/>
  <c r="AG4831" i="25" s="1"/>
  <c r="AF4831" i="25"/>
  <c r="AD6846" i="25"/>
  <c r="AE4832" i="25" l="1"/>
  <c r="AG4832" i="25" s="1"/>
  <c r="AF4832" i="25"/>
  <c r="AD6847" i="25"/>
  <c r="AE4833" i="25" l="1"/>
  <c r="AG4833" i="25" s="1"/>
  <c r="AF4833" i="25"/>
  <c r="AD6848" i="25"/>
  <c r="AF4834" i="25" l="1"/>
  <c r="AE4834" i="25"/>
  <c r="AG4834" i="25" s="1"/>
  <c r="AD6849" i="25"/>
  <c r="AE4835" i="25" l="1"/>
  <c r="AG4835" i="25" s="1"/>
  <c r="AF4835" i="25"/>
  <c r="AD6850" i="25"/>
  <c r="AF4836" i="25" l="1"/>
  <c r="AE4836" i="25"/>
  <c r="AG4836" i="25" s="1"/>
  <c r="AD6851" i="25"/>
  <c r="AE4837" i="25" l="1"/>
  <c r="AG4837" i="25" s="1"/>
  <c r="AF4837" i="25"/>
  <c r="AD6852" i="25"/>
  <c r="AF4838" i="25" l="1"/>
  <c r="AE4838" i="25"/>
  <c r="AG4838" i="25" s="1"/>
  <c r="AD6853" i="25"/>
  <c r="AE4839" i="25" l="1"/>
  <c r="AG4839" i="25" s="1"/>
  <c r="AF4839" i="25"/>
  <c r="AD6854" i="25"/>
  <c r="AE4840" i="25" l="1"/>
  <c r="AG4840" i="25" s="1"/>
  <c r="AF4840" i="25"/>
  <c r="AD6855" i="25"/>
  <c r="AE4841" i="25" l="1"/>
  <c r="AG4841" i="25" s="1"/>
  <c r="AF4841" i="25"/>
  <c r="AD6856" i="25"/>
  <c r="AE4842" i="25" l="1"/>
  <c r="AG4842" i="25" s="1"/>
  <c r="AF4842" i="25"/>
  <c r="AD6857" i="25"/>
  <c r="AE4843" i="25" l="1"/>
  <c r="AG4843" i="25" s="1"/>
  <c r="AF4843" i="25"/>
  <c r="AD6858" i="25"/>
  <c r="AE4844" i="25" l="1"/>
  <c r="AG4844" i="25" s="1"/>
  <c r="AF4844" i="25"/>
  <c r="AD6859" i="25"/>
  <c r="AE4845" i="25" l="1"/>
  <c r="AG4845" i="25" s="1"/>
  <c r="AF4845" i="25"/>
  <c r="AD6860" i="25"/>
  <c r="AF4846" i="25" l="1"/>
  <c r="AE4846" i="25"/>
  <c r="AG4846" i="25" s="1"/>
  <c r="AD6861" i="25"/>
  <c r="AE4847" i="25" l="1"/>
  <c r="AG4847" i="25" s="1"/>
  <c r="AF4847" i="25"/>
  <c r="AD6862" i="25"/>
  <c r="AE4848" i="25" l="1"/>
  <c r="AG4848" i="25" s="1"/>
  <c r="AF4848" i="25"/>
  <c r="AD6863" i="25"/>
  <c r="AE4849" i="25" l="1"/>
  <c r="AG4849" i="25" s="1"/>
  <c r="AF4849" i="25"/>
  <c r="AD6864" i="25"/>
  <c r="AE4850" i="25" l="1"/>
  <c r="AG4850" i="25" s="1"/>
  <c r="AF4850" i="25"/>
  <c r="AD6865" i="25"/>
  <c r="AE4851" i="25" l="1"/>
  <c r="AG4851" i="25" s="1"/>
  <c r="AF4851" i="25"/>
  <c r="AD6866" i="25"/>
  <c r="AF4852" i="25" l="1"/>
  <c r="AE4852" i="25"/>
  <c r="AG4852" i="25" s="1"/>
  <c r="AD6867" i="25"/>
  <c r="AE4853" i="25" l="1"/>
  <c r="AG4853" i="25" s="1"/>
  <c r="AF4853" i="25"/>
  <c r="AD6868" i="25"/>
  <c r="AE4854" i="25" l="1"/>
  <c r="AG4854" i="25" s="1"/>
  <c r="AF4854" i="25"/>
  <c r="AD6869" i="25"/>
  <c r="AE4855" i="25" l="1"/>
  <c r="AG4855" i="25" s="1"/>
  <c r="AF4855" i="25"/>
  <c r="AD6870" i="25"/>
  <c r="AE4856" i="25" l="1"/>
  <c r="AG4856" i="25" s="1"/>
  <c r="AF4856" i="25"/>
  <c r="AD6871" i="25"/>
  <c r="AE4857" i="25" l="1"/>
  <c r="AG4857" i="25" s="1"/>
  <c r="AF4857" i="25"/>
  <c r="AD6872" i="25"/>
  <c r="AE4858" i="25" l="1"/>
  <c r="AG4858" i="25" s="1"/>
  <c r="AF4858" i="25"/>
  <c r="AD6873" i="25"/>
  <c r="AE4859" i="25" l="1"/>
  <c r="AG4859" i="25" s="1"/>
  <c r="AF4859" i="25"/>
  <c r="AD6874" i="25"/>
  <c r="AF4860" i="25" l="1"/>
  <c r="AE4860" i="25"/>
  <c r="AG4860" i="25" s="1"/>
  <c r="AD6875" i="25"/>
  <c r="AE4861" i="25" l="1"/>
  <c r="AG4861" i="25" s="1"/>
  <c r="AF4861" i="25"/>
  <c r="AD6876" i="25"/>
  <c r="AE4862" i="25" l="1"/>
  <c r="AG4862" i="25" s="1"/>
  <c r="AF4862" i="25"/>
  <c r="AD6877" i="25"/>
  <c r="AE4863" i="25" l="1"/>
  <c r="AG4863" i="25" s="1"/>
  <c r="AF4863" i="25"/>
  <c r="AD6878" i="25"/>
  <c r="AE4864" i="25" l="1"/>
  <c r="AG4864" i="25" s="1"/>
  <c r="AF4864" i="25"/>
  <c r="AD6879" i="25"/>
  <c r="AE4865" i="25" l="1"/>
  <c r="AG4865" i="25" s="1"/>
  <c r="AF4865" i="25"/>
  <c r="AD6880" i="25"/>
  <c r="AE4866" i="25" l="1"/>
  <c r="AG4866" i="25" s="1"/>
  <c r="AF4866" i="25"/>
  <c r="AD6881" i="25"/>
  <c r="AE4867" i="25" l="1"/>
  <c r="AG4867" i="25" s="1"/>
  <c r="AF4867" i="25"/>
  <c r="AD6882" i="25"/>
  <c r="AE4868" i="25" l="1"/>
  <c r="AG4868" i="25" s="1"/>
  <c r="AF4868" i="25"/>
  <c r="AD6883" i="25"/>
  <c r="AE4869" i="25" l="1"/>
  <c r="AG4869" i="25" s="1"/>
  <c r="AF4869" i="25"/>
  <c r="AD6884" i="25"/>
  <c r="AE4870" i="25" l="1"/>
  <c r="AG4870" i="25" s="1"/>
  <c r="AF4870" i="25"/>
  <c r="AD6885" i="25"/>
  <c r="AE4871" i="25" l="1"/>
  <c r="AG4871" i="25" s="1"/>
  <c r="AF4871" i="25"/>
  <c r="AD6886" i="25"/>
  <c r="AE4872" i="25" l="1"/>
  <c r="AG4872" i="25" s="1"/>
  <c r="AF4872" i="25"/>
  <c r="AD6887" i="25"/>
  <c r="AE4873" i="25" l="1"/>
  <c r="AG4873" i="25" s="1"/>
  <c r="AF4873" i="25"/>
  <c r="AD6888" i="25"/>
  <c r="AE4874" i="25" l="1"/>
  <c r="AG4874" i="25" s="1"/>
  <c r="AF4874" i="25"/>
  <c r="AD6889" i="25"/>
  <c r="AF4875" i="25" l="1"/>
  <c r="AE4875" i="25"/>
  <c r="AG4875" i="25" s="1"/>
  <c r="AD6890" i="25"/>
  <c r="AF4876" i="25" l="1"/>
  <c r="AE4876" i="25"/>
  <c r="AG4876" i="25" s="1"/>
  <c r="AD6891" i="25"/>
  <c r="AE4877" i="25" l="1"/>
  <c r="AG4877" i="25" s="1"/>
  <c r="AF4877" i="25"/>
  <c r="AD6892" i="25"/>
  <c r="AF4878" i="25" l="1"/>
  <c r="AE4878" i="25"/>
  <c r="AG4878" i="25" s="1"/>
  <c r="AD6893" i="25"/>
  <c r="AE4879" i="25" l="1"/>
  <c r="AG4879" i="25" s="1"/>
  <c r="AF4879" i="25"/>
  <c r="AD6894" i="25"/>
  <c r="AF4880" i="25" l="1"/>
  <c r="AE4880" i="25"/>
  <c r="AG4880" i="25" s="1"/>
  <c r="AD6895" i="25"/>
  <c r="AF4881" i="25" l="1"/>
  <c r="AE4881" i="25"/>
  <c r="AG4881" i="25" s="1"/>
  <c r="AD6896" i="25"/>
  <c r="AF4882" i="25" l="1"/>
  <c r="AE4882" i="25"/>
  <c r="AG4882" i="25" s="1"/>
  <c r="AD6897" i="25"/>
  <c r="AE4883" i="25" l="1"/>
  <c r="AG4883" i="25" s="1"/>
  <c r="AF4883" i="25"/>
  <c r="AD6898" i="25"/>
  <c r="AF4884" i="25" l="1"/>
  <c r="AE4884" i="25"/>
  <c r="AG4884" i="25" s="1"/>
  <c r="AD6899" i="25"/>
  <c r="AE4885" i="25" l="1"/>
  <c r="AG4885" i="25" s="1"/>
  <c r="AF4885" i="25"/>
  <c r="AD6900" i="25"/>
  <c r="AF4886" i="25" l="1"/>
  <c r="AE4886" i="25"/>
  <c r="AG4886" i="25" s="1"/>
  <c r="AD6901" i="25"/>
  <c r="AF4887" i="25" l="1"/>
  <c r="AE4887" i="25"/>
  <c r="AG4887" i="25" s="1"/>
  <c r="AD6902" i="25"/>
  <c r="AF4888" i="25" l="1"/>
  <c r="AE4888" i="25"/>
  <c r="AG4888" i="25" s="1"/>
  <c r="AD6903" i="25"/>
  <c r="AE4889" i="25" l="1"/>
  <c r="AG4889" i="25" s="1"/>
  <c r="AF4889" i="25"/>
  <c r="AD6904" i="25"/>
  <c r="AF4890" i="25" l="1"/>
  <c r="AE4890" i="25"/>
  <c r="AG4890" i="25" s="1"/>
  <c r="AD6905" i="25"/>
  <c r="AF4891" i="25" l="1"/>
  <c r="AE4891" i="25"/>
  <c r="AG4891" i="25" s="1"/>
  <c r="AD6906" i="25"/>
  <c r="AF4892" i="25" l="1"/>
  <c r="AE4892" i="25"/>
  <c r="AG4892" i="25" s="1"/>
  <c r="AD6907" i="25"/>
  <c r="AE4893" i="25" l="1"/>
  <c r="AG4893" i="25" s="1"/>
  <c r="AF4893" i="25"/>
  <c r="AD6908" i="25"/>
  <c r="AF4894" i="25" l="1"/>
  <c r="AE4894" i="25"/>
  <c r="AG4894" i="25" s="1"/>
  <c r="AD6909" i="25"/>
  <c r="AE4895" i="25" l="1"/>
  <c r="AG4895" i="25" s="1"/>
  <c r="AF4895" i="25"/>
  <c r="AD6910" i="25"/>
  <c r="AF4896" i="25" l="1"/>
  <c r="AE4896" i="25"/>
  <c r="AG4896" i="25" s="1"/>
  <c r="AD6911" i="25"/>
  <c r="AF4897" i="25" l="1"/>
  <c r="AE4897" i="25"/>
  <c r="AG4897" i="25" s="1"/>
  <c r="AD6912" i="25"/>
  <c r="AF4898" i="25" l="1"/>
  <c r="AE4898" i="25"/>
  <c r="AG4898" i="25" s="1"/>
  <c r="AD6913" i="25"/>
  <c r="AE4899" i="25" l="1"/>
  <c r="AG4899" i="25" s="1"/>
  <c r="AF4899" i="25"/>
  <c r="AD6914" i="25"/>
  <c r="AF4900" i="25" l="1"/>
  <c r="AE4900" i="25"/>
  <c r="AG4900" i="25" s="1"/>
  <c r="AD6915" i="25"/>
  <c r="AF4901" i="25" l="1"/>
  <c r="AE4901" i="25"/>
  <c r="AG4901" i="25" s="1"/>
  <c r="AD6916" i="25"/>
  <c r="AF4902" i="25" l="1"/>
  <c r="AE4902" i="25"/>
  <c r="AG4902" i="25" s="1"/>
  <c r="AD6917" i="25"/>
  <c r="AF4903" i="25" l="1"/>
  <c r="AE4903" i="25"/>
  <c r="AG4903" i="25" s="1"/>
  <c r="AD6918" i="25"/>
  <c r="AF4904" i="25" l="1"/>
  <c r="AE4904" i="25"/>
  <c r="AG4904" i="25" s="1"/>
  <c r="AD6919" i="25"/>
  <c r="AF4905" i="25" l="1"/>
  <c r="AE4905" i="25"/>
  <c r="AG4905" i="25" s="1"/>
  <c r="AD6920" i="25"/>
  <c r="AF4906" i="25" l="1"/>
  <c r="AE4906" i="25"/>
  <c r="AG4906" i="25" s="1"/>
  <c r="AD6921" i="25"/>
  <c r="AE4907" i="25" l="1"/>
  <c r="AG4907" i="25" s="1"/>
  <c r="AF4907" i="25"/>
  <c r="AD6922" i="25"/>
  <c r="AF4908" i="25" l="1"/>
  <c r="AE4908" i="25"/>
  <c r="AG4908" i="25" s="1"/>
  <c r="AD6923" i="25"/>
  <c r="AF4909" i="25" l="1"/>
  <c r="AE4909" i="25"/>
  <c r="AG4909" i="25" s="1"/>
  <c r="AD6924" i="25"/>
  <c r="AF4910" i="25" l="1"/>
  <c r="AE4910" i="25"/>
  <c r="AG4910" i="25" s="1"/>
  <c r="AD6925" i="25"/>
  <c r="AE4911" i="25" l="1"/>
  <c r="AG4911" i="25" s="1"/>
  <c r="AF4911" i="25"/>
  <c r="AD6926" i="25"/>
  <c r="AF4912" i="25" l="1"/>
  <c r="AE4912" i="25"/>
  <c r="AG4912" i="25" s="1"/>
  <c r="AD6927" i="25"/>
  <c r="AE4913" i="25" l="1"/>
  <c r="AG4913" i="25" s="1"/>
  <c r="AF4913" i="25"/>
  <c r="AD6928" i="25"/>
  <c r="AF4914" i="25" l="1"/>
  <c r="AE4914" i="25"/>
  <c r="AG4914" i="25" s="1"/>
  <c r="AD6929" i="25"/>
  <c r="AE4915" i="25" l="1"/>
  <c r="AG4915" i="25" s="1"/>
  <c r="AF4915" i="25"/>
  <c r="AD6930" i="25"/>
  <c r="AF4916" i="25" l="1"/>
  <c r="AE4916" i="25"/>
  <c r="AG4916" i="25" s="1"/>
  <c r="AD6931" i="25"/>
  <c r="AF4917" i="25" l="1"/>
  <c r="AE4917" i="25"/>
  <c r="AG4917" i="25" s="1"/>
  <c r="AD6932" i="25"/>
  <c r="AF4918" i="25" l="1"/>
  <c r="AE4918" i="25"/>
  <c r="AG4918" i="25" s="1"/>
  <c r="AD6933" i="25"/>
  <c r="AE4919" i="25" l="1"/>
  <c r="AG4919" i="25" s="1"/>
  <c r="AF4919" i="25"/>
  <c r="AD6934" i="25"/>
  <c r="AF4920" i="25" l="1"/>
  <c r="AE4920" i="25"/>
  <c r="AG4920" i="25" s="1"/>
  <c r="AD6935" i="25"/>
  <c r="AE4921" i="25" l="1"/>
  <c r="AG4921" i="25" s="1"/>
  <c r="AF4921" i="25"/>
  <c r="AD6936" i="25"/>
  <c r="AF4922" i="25" l="1"/>
  <c r="AE4922" i="25"/>
  <c r="AG4922" i="25" s="1"/>
  <c r="AD6937" i="25"/>
  <c r="AF4923" i="25" l="1"/>
  <c r="AE4923" i="25"/>
  <c r="AG4923" i="25" s="1"/>
  <c r="AD6938" i="25"/>
  <c r="AF4924" i="25" l="1"/>
  <c r="AE4924" i="25"/>
  <c r="AG4924" i="25" s="1"/>
  <c r="AD6939" i="25"/>
  <c r="AF4925" i="25" l="1"/>
  <c r="AE4925" i="25"/>
  <c r="AG4925" i="25" s="1"/>
  <c r="AD6940" i="25"/>
  <c r="AF4926" i="25" l="1"/>
  <c r="AE4926" i="25"/>
  <c r="AG4926" i="25" s="1"/>
  <c r="AD6941" i="25"/>
  <c r="AE4927" i="25" l="1"/>
  <c r="AG4927" i="25" s="1"/>
  <c r="AF4927" i="25"/>
  <c r="AD6942" i="25"/>
  <c r="AF4928" i="25" l="1"/>
  <c r="AE4928" i="25"/>
  <c r="AG4928" i="25" s="1"/>
  <c r="AD6943" i="25"/>
  <c r="AE4929" i="25" l="1"/>
  <c r="AG4929" i="25" s="1"/>
  <c r="AF4929" i="25"/>
  <c r="AD6944" i="25"/>
  <c r="AF4930" i="25" l="1"/>
  <c r="AE4930" i="25"/>
  <c r="AG4930" i="25" s="1"/>
  <c r="AD6945" i="25"/>
  <c r="AF4931" i="25" l="1"/>
  <c r="AE4931" i="25"/>
  <c r="AG4931" i="25" s="1"/>
  <c r="AD6946" i="25"/>
  <c r="AF4932" i="25" l="1"/>
  <c r="AE4932" i="25"/>
  <c r="AG4932" i="25" s="1"/>
  <c r="AD6947" i="25"/>
  <c r="AE4933" i="25" l="1"/>
  <c r="AG4933" i="25" s="1"/>
  <c r="AF4933" i="25"/>
  <c r="AD6948" i="25"/>
  <c r="AF4934" i="25" l="1"/>
  <c r="AE4934" i="25"/>
  <c r="AG4934" i="25" s="1"/>
  <c r="AD6949" i="25"/>
  <c r="AF4935" i="25" l="1"/>
  <c r="AE4935" i="25"/>
  <c r="AG4935" i="25" s="1"/>
  <c r="AD6950" i="25"/>
  <c r="AF4936" i="25" l="1"/>
  <c r="AE4936" i="25"/>
  <c r="AG4936" i="25" s="1"/>
  <c r="AD6951" i="25"/>
  <c r="AE4937" i="25" l="1"/>
  <c r="AG4937" i="25" s="1"/>
  <c r="AF4937" i="25"/>
  <c r="AD6952" i="25"/>
  <c r="AF4938" i="25" l="1"/>
  <c r="AE4938" i="25"/>
  <c r="AG4938" i="25" s="1"/>
  <c r="AD6953" i="25"/>
  <c r="AF4939" i="25" l="1"/>
  <c r="AE4939" i="25"/>
  <c r="AG4939" i="25" s="1"/>
  <c r="AD6954" i="25"/>
  <c r="AF4940" i="25" l="1"/>
  <c r="AE4940" i="25"/>
  <c r="AG4940" i="25" s="1"/>
  <c r="AD6955" i="25"/>
  <c r="AE4941" i="25" l="1"/>
  <c r="AG4941" i="25" s="1"/>
  <c r="AF4941" i="25"/>
  <c r="AD6956" i="25"/>
  <c r="AF4942" i="25" l="1"/>
  <c r="AE4942" i="25"/>
  <c r="AG4942" i="25" s="1"/>
  <c r="AD6957" i="25"/>
  <c r="AF4943" i="25" l="1"/>
  <c r="AE4943" i="25"/>
  <c r="AG4943" i="25" s="1"/>
  <c r="AD6958" i="25"/>
  <c r="AF4944" i="25" l="1"/>
  <c r="AE4944" i="25"/>
  <c r="AG4944" i="25" s="1"/>
  <c r="AD6959" i="25"/>
  <c r="AE4945" i="25" l="1"/>
  <c r="AG4945" i="25" s="1"/>
  <c r="AF4945" i="25"/>
  <c r="AD6960" i="25"/>
  <c r="AF4946" i="25" l="1"/>
  <c r="AE4946" i="25"/>
  <c r="AG4946" i="25" s="1"/>
  <c r="AD6961" i="25"/>
  <c r="AE4947" i="25" l="1"/>
  <c r="AG4947" i="25" s="1"/>
  <c r="AF4947" i="25"/>
  <c r="AD6962" i="25"/>
  <c r="AF4948" i="25" l="1"/>
  <c r="AE4948" i="25"/>
  <c r="AG4948" i="25" s="1"/>
  <c r="AD6963" i="25"/>
  <c r="AE4949" i="25" l="1"/>
  <c r="AG4949" i="25" s="1"/>
  <c r="AF4949" i="25"/>
  <c r="AD6964" i="25"/>
  <c r="AF4950" i="25" l="1"/>
  <c r="AE4950" i="25"/>
  <c r="AG4950" i="25" s="1"/>
  <c r="AD6965" i="25"/>
  <c r="AF4951" i="25" l="1"/>
  <c r="AE4951" i="25"/>
  <c r="AG4951" i="25" s="1"/>
  <c r="AD6966" i="25"/>
  <c r="AF4952" i="25" l="1"/>
  <c r="AE4952" i="25"/>
  <c r="AG4952" i="25" s="1"/>
  <c r="AD6967" i="25"/>
  <c r="AE4953" i="25" l="1"/>
  <c r="AG4953" i="25" s="1"/>
  <c r="AF4953" i="25"/>
  <c r="AD6968" i="25"/>
  <c r="AF4954" i="25" l="1"/>
  <c r="AE4954" i="25"/>
  <c r="AG4954" i="25" s="1"/>
  <c r="AD6969" i="25"/>
  <c r="AE4955" i="25" l="1"/>
  <c r="AG4955" i="25" s="1"/>
  <c r="AF4955" i="25"/>
  <c r="AD6970" i="25"/>
  <c r="AF4956" i="25" l="1"/>
  <c r="AE4956" i="25"/>
  <c r="AG4956" i="25" s="1"/>
  <c r="AD6971" i="25"/>
  <c r="AF4957" i="25" l="1"/>
  <c r="AE4957" i="25"/>
  <c r="AG4957" i="25" s="1"/>
  <c r="AD6972" i="25"/>
  <c r="AF4958" i="25" l="1"/>
  <c r="AE4958" i="25"/>
  <c r="AG4958" i="25" s="1"/>
  <c r="AD6973" i="25"/>
  <c r="AF4959" i="25" l="1"/>
  <c r="AE4959" i="25"/>
  <c r="AG4959" i="25" s="1"/>
  <c r="AD6974" i="25"/>
  <c r="AF4960" i="25" l="1"/>
  <c r="AE4960" i="25"/>
  <c r="AG4960" i="25" s="1"/>
  <c r="AD6975" i="25"/>
  <c r="AE4961" i="25" l="1"/>
  <c r="AG4961" i="25" s="1"/>
  <c r="AF4961" i="25"/>
  <c r="AD6976" i="25"/>
  <c r="AF4962" i="25" l="1"/>
  <c r="AE4962" i="25"/>
  <c r="AG4962" i="25" s="1"/>
  <c r="AD6977" i="25"/>
  <c r="AE4963" i="25" l="1"/>
  <c r="AG4963" i="25" s="1"/>
  <c r="AF4963" i="25"/>
  <c r="AD6978" i="25"/>
  <c r="AF4964" i="25" l="1"/>
  <c r="AE4964" i="25"/>
  <c r="AG4964" i="25" s="1"/>
  <c r="AD6979" i="25"/>
  <c r="AF4965" i="25" l="1"/>
  <c r="AE4965" i="25"/>
  <c r="AG4965" i="25" s="1"/>
  <c r="AD6980" i="25"/>
  <c r="AF4966" i="25" l="1"/>
  <c r="AE4966" i="25"/>
  <c r="AG4966" i="25" s="1"/>
  <c r="AD6981" i="25"/>
  <c r="AE4967" i="25" l="1"/>
  <c r="AG4967" i="25" s="1"/>
  <c r="AF4967" i="25"/>
  <c r="AD6982" i="25"/>
  <c r="AF4968" i="25" l="1"/>
  <c r="AE4968" i="25"/>
  <c r="AG4968" i="25" s="1"/>
  <c r="AD6983" i="25"/>
  <c r="AE4969" i="25" l="1"/>
  <c r="AG4969" i="25" s="1"/>
  <c r="AF4969" i="25"/>
  <c r="AD6984" i="25"/>
  <c r="AF4970" i="25" l="1"/>
  <c r="AE4970" i="25"/>
  <c r="AG4970" i="25" s="1"/>
  <c r="AD6985" i="25"/>
  <c r="AE4971" i="25" l="1"/>
  <c r="AG4971" i="25" s="1"/>
  <c r="AF4971" i="25"/>
  <c r="AD6986" i="25"/>
  <c r="AF4972" i="25" l="1"/>
  <c r="AE4972" i="25"/>
  <c r="AG4972" i="25" s="1"/>
  <c r="AD6987" i="25"/>
  <c r="AF4973" i="25" l="1"/>
  <c r="AE4973" i="25"/>
  <c r="AG4973" i="25" s="1"/>
  <c r="AD6988" i="25"/>
  <c r="AF4974" i="25" l="1"/>
  <c r="AE4974" i="25"/>
  <c r="AG4974" i="25" s="1"/>
  <c r="AD6989" i="25"/>
  <c r="AE4975" i="25" l="1"/>
  <c r="AG4975" i="25" s="1"/>
  <c r="AF4975" i="25"/>
  <c r="AD6990" i="25"/>
  <c r="AF4976" i="25" l="1"/>
  <c r="AE4976" i="25"/>
  <c r="AG4976" i="25" s="1"/>
  <c r="AD6991" i="25"/>
  <c r="AE4977" i="25" l="1"/>
  <c r="AG4977" i="25" s="1"/>
  <c r="AF4977" i="25"/>
  <c r="AD6992" i="25"/>
  <c r="AF4978" i="25" l="1"/>
  <c r="AE4978" i="25"/>
  <c r="AG4978" i="25" s="1"/>
  <c r="AD6993" i="25"/>
  <c r="AE4979" i="25" l="1"/>
  <c r="AG4979" i="25" s="1"/>
  <c r="AF4979" i="25"/>
  <c r="AD6994" i="25"/>
  <c r="AF4980" i="25" l="1"/>
  <c r="AE4980" i="25"/>
  <c r="AG4980" i="25" s="1"/>
  <c r="AD6995" i="25"/>
  <c r="AF4981" i="25" l="1"/>
  <c r="AE4981" i="25"/>
  <c r="AG4981" i="25" s="1"/>
  <c r="AD6996" i="25"/>
  <c r="AF4982" i="25" l="1"/>
  <c r="AE4982" i="25"/>
  <c r="AG4982" i="25" s="1"/>
  <c r="AD6997" i="25"/>
  <c r="AF4983" i="25" l="1"/>
  <c r="AE4983" i="25"/>
  <c r="AG4983" i="25" s="1"/>
  <c r="AD6998" i="25"/>
  <c r="AF4984" i="25" l="1"/>
  <c r="AE4984" i="25"/>
  <c r="AG4984" i="25" s="1"/>
  <c r="AD6999" i="25"/>
  <c r="AE4985" i="25" l="1"/>
  <c r="AG4985" i="25" s="1"/>
  <c r="AF4985" i="25"/>
  <c r="AD7000" i="25"/>
  <c r="AF4986" i="25" l="1"/>
  <c r="AE4986" i="25"/>
  <c r="AG4986" i="25" s="1"/>
  <c r="AD7001" i="25"/>
  <c r="AF4987" i="25" l="1"/>
  <c r="AE4987" i="25"/>
  <c r="AG4987" i="25" s="1"/>
  <c r="AD7002" i="25"/>
  <c r="AF4988" i="25" l="1"/>
  <c r="AE4988" i="25"/>
  <c r="AG4988" i="25" s="1"/>
  <c r="AD7003" i="25"/>
  <c r="AE4989" i="25" l="1"/>
  <c r="AG4989" i="25" s="1"/>
  <c r="AF4989" i="25"/>
  <c r="AD7004" i="25"/>
  <c r="AF4990" i="25" l="1"/>
  <c r="AE4990" i="25"/>
  <c r="AG4990" i="25" s="1"/>
  <c r="AD7005" i="25"/>
  <c r="AE4991" i="25" l="1"/>
  <c r="AG4991" i="25" s="1"/>
  <c r="AF4991" i="25"/>
  <c r="AD7006" i="25"/>
  <c r="AF4992" i="25" l="1"/>
  <c r="AE4992" i="25"/>
  <c r="AG4992" i="25" s="1"/>
  <c r="AD7007" i="25"/>
  <c r="AE4993" i="25" l="1"/>
  <c r="AG4993" i="25" s="1"/>
  <c r="AF4993" i="25"/>
  <c r="AD7008" i="25"/>
  <c r="AF4994" i="25" l="1"/>
  <c r="AE4994" i="25"/>
  <c r="AG4994" i="25" s="1"/>
  <c r="AD7009" i="25"/>
  <c r="AE4995" i="25" l="1"/>
  <c r="AG4995" i="25" s="1"/>
  <c r="AF4995" i="25"/>
  <c r="AD7010" i="25"/>
  <c r="AF4996" i="25" l="1"/>
  <c r="AE4996" i="25"/>
  <c r="AG4996" i="25" s="1"/>
  <c r="AD7011" i="25"/>
  <c r="AF4997" i="25" l="1"/>
  <c r="AE4997" i="25"/>
  <c r="AG4997" i="25" s="1"/>
  <c r="AD7012" i="25"/>
  <c r="AF4998" i="25" l="1"/>
  <c r="AE4998" i="25"/>
  <c r="AG4998" i="25" s="1"/>
  <c r="AD7013" i="25"/>
  <c r="AE4999" i="25" l="1"/>
  <c r="AG4999" i="25" s="1"/>
  <c r="AF4999" i="25"/>
  <c r="AD7014" i="25"/>
  <c r="AF5000" i="25" l="1"/>
  <c r="AE5000" i="25"/>
  <c r="AG5000" i="25" s="1"/>
  <c r="AD7015" i="25"/>
  <c r="AE5001" i="25" l="1"/>
  <c r="AG5001" i="25" s="1"/>
  <c r="AF5001" i="25"/>
  <c r="AD7016" i="25"/>
  <c r="AF5002" i="25" l="1"/>
  <c r="AE5002" i="25"/>
  <c r="AG5002" i="25" s="1"/>
  <c r="AD7017" i="25"/>
  <c r="AE5003" i="25" l="1"/>
  <c r="AG5003" i="25" s="1"/>
  <c r="AF5003" i="25"/>
  <c r="AD7018" i="25"/>
  <c r="AF5004" i="25" l="1"/>
  <c r="AE5004" i="25"/>
  <c r="AG5004" i="25" s="1"/>
  <c r="AD7019" i="25"/>
  <c r="AE5005" i="25" l="1"/>
  <c r="AG5005" i="25" s="1"/>
  <c r="AF5005" i="25"/>
  <c r="AD7020" i="25"/>
  <c r="AF5006" i="25" l="1"/>
  <c r="AE5006" i="25"/>
  <c r="AG5006" i="25" s="1"/>
  <c r="AD7021" i="25"/>
  <c r="AF5007" i="25" l="1"/>
  <c r="AE5007" i="25"/>
  <c r="AG5007" i="25" s="1"/>
  <c r="AD7022" i="25"/>
  <c r="AF5008" i="25" l="1"/>
  <c r="AE5008" i="25"/>
  <c r="AG5008" i="25" s="1"/>
  <c r="AD7023" i="25"/>
  <c r="AE5009" i="25" l="1"/>
  <c r="AG5009" i="25" s="1"/>
  <c r="AF5009" i="25"/>
  <c r="AD7024" i="25"/>
  <c r="AF5010" i="25" l="1"/>
  <c r="AE5010" i="25"/>
  <c r="AG5010" i="25" s="1"/>
  <c r="AD7025" i="25"/>
  <c r="AF5011" i="25" l="1"/>
  <c r="AE5011" i="25"/>
  <c r="AG5011" i="25" s="1"/>
  <c r="AD7026" i="25"/>
  <c r="AF5012" i="25" l="1"/>
  <c r="AE5012" i="25"/>
  <c r="AG5012" i="25" s="1"/>
  <c r="AD7027" i="25"/>
  <c r="AE5013" i="25" l="1"/>
  <c r="AG5013" i="25" s="1"/>
  <c r="AF5013" i="25"/>
  <c r="AD7028" i="25"/>
  <c r="AF5014" i="25" l="1"/>
  <c r="AE5014" i="25"/>
  <c r="AG5014" i="25" s="1"/>
  <c r="AD7029" i="25"/>
  <c r="AE5015" i="25" l="1"/>
  <c r="AG5015" i="25" s="1"/>
  <c r="AF5015" i="25"/>
  <c r="AD7030" i="25"/>
  <c r="AF5016" i="25" l="1"/>
  <c r="AE5016" i="25"/>
  <c r="AG5016" i="25" s="1"/>
  <c r="AD7031" i="25"/>
  <c r="AE5017" i="25" l="1"/>
  <c r="AG5017" i="25" s="1"/>
  <c r="AF5017" i="25"/>
  <c r="AD7032" i="25"/>
  <c r="AF5018" i="25" l="1"/>
  <c r="AE5018" i="25"/>
  <c r="AG5018" i="25" s="1"/>
  <c r="AD7033" i="25"/>
  <c r="AE5019" i="25" l="1"/>
  <c r="AG5019" i="25" s="1"/>
  <c r="AF5019" i="25"/>
  <c r="AD7034" i="25"/>
  <c r="AF5020" i="25" l="1"/>
  <c r="AE5020" i="25"/>
  <c r="AG5020" i="25" s="1"/>
  <c r="AD7035" i="25"/>
  <c r="AE5021" i="25" l="1"/>
  <c r="AG5021" i="25" s="1"/>
  <c r="AF5021" i="25"/>
  <c r="AD7036" i="25"/>
  <c r="AF5022" i="25" l="1"/>
  <c r="AE5022" i="25"/>
  <c r="AG5022" i="25" s="1"/>
  <c r="AD7037" i="25"/>
  <c r="AE5023" i="25" l="1"/>
  <c r="AG5023" i="25" s="1"/>
  <c r="AF5023" i="25"/>
  <c r="AD7038" i="25"/>
  <c r="AF5024" i="25" l="1"/>
  <c r="AE5024" i="25"/>
  <c r="AG5024" i="25" s="1"/>
  <c r="AD7039" i="25"/>
  <c r="AE5025" i="25" l="1"/>
  <c r="AG5025" i="25" s="1"/>
  <c r="AF5025" i="25"/>
  <c r="AD7040" i="25"/>
  <c r="AF5026" i="25" l="1"/>
  <c r="AE5026" i="25"/>
  <c r="AG5026" i="25" s="1"/>
  <c r="AD7041" i="25"/>
  <c r="AE5027" i="25" l="1"/>
  <c r="AG5027" i="25" s="1"/>
  <c r="AF5027" i="25"/>
  <c r="AD7042" i="25"/>
  <c r="AF5028" i="25" l="1"/>
  <c r="AE5028" i="25"/>
  <c r="AG5028" i="25" s="1"/>
  <c r="AD7043" i="25"/>
  <c r="AF5029" i="25" l="1"/>
  <c r="AE5029" i="25"/>
  <c r="AG5029" i="25" s="1"/>
  <c r="AD7044" i="25"/>
  <c r="AF5030" i="25" l="1"/>
  <c r="AE5030" i="25"/>
  <c r="AG5030" i="25" s="1"/>
  <c r="AD7045" i="25"/>
  <c r="AE5031" i="25" l="1"/>
  <c r="AG5031" i="25" s="1"/>
  <c r="AF5031" i="25"/>
  <c r="AD7046" i="25"/>
  <c r="AF5032" i="25" l="1"/>
  <c r="AE5032" i="25"/>
  <c r="AG5032" i="25" s="1"/>
  <c r="AD7047" i="25"/>
  <c r="AE5033" i="25" l="1"/>
  <c r="AG5033" i="25" s="1"/>
  <c r="AF5033" i="25"/>
  <c r="AD7048" i="25"/>
  <c r="AF5034" i="25" l="1"/>
  <c r="AE5034" i="25"/>
  <c r="AG5034" i="25" s="1"/>
  <c r="AD7049" i="25"/>
  <c r="AF5035" i="25" l="1"/>
  <c r="AE5035" i="25"/>
  <c r="AG5035" i="25" s="1"/>
  <c r="AD7050" i="25"/>
  <c r="AF5036" i="25" l="1"/>
  <c r="AE5036" i="25"/>
  <c r="AG5036" i="25" s="1"/>
  <c r="AD7051" i="25"/>
  <c r="AE5037" i="25" l="1"/>
  <c r="AG5037" i="25" s="1"/>
  <c r="AF5037" i="25"/>
  <c r="AD7052" i="25"/>
  <c r="AF5038" i="25" l="1"/>
  <c r="AE5038" i="25"/>
  <c r="AG5038" i="25" s="1"/>
  <c r="AD7053" i="25"/>
  <c r="AE5039" i="25" l="1"/>
  <c r="AG5039" i="25" s="1"/>
  <c r="AF5039" i="25"/>
  <c r="AD7054" i="25"/>
  <c r="AF5040" i="25" l="1"/>
  <c r="AE5040" i="25"/>
  <c r="AG5040" i="25" s="1"/>
  <c r="AD7055" i="25"/>
  <c r="AE5041" i="25" l="1"/>
  <c r="AG5041" i="25" s="1"/>
  <c r="AF5041" i="25"/>
  <c r="AD7056" i="25"/>
  <c r="AF5042" i="25" l="1"/>
  <c r="AE5042" i="25"/>
  <c r="AG5042" i="25" s="1"/>
  <c r="AD7057" i="25"/>
  <c r="AE5043" i="25" l="1"/>
  <c r="AG5043" i="25" s="1"/>
  <c r="AF5043" i="25"/>
  <c r="AD7058" i="25"/>
  <c r="AE5044" i="25" l="1"/>
  <c r="AG5044" i="25" s="1"/>
  <c r="AF5044" i="25"/>
  <c r="AD7059" i="25"/>
  <c r="AE5045" i="25" l="1"/>
  <c r="AG5045" i="25" s="1"/>
  <c r="AF5045" i="25"/>
  <c r="AD7060" i="25"/>
  <c r="AE5046" i="25" l="1"/>
  <c r="AG5046" i="25" s="1"/>
  <c r="AF5046" i="25"/>
  <c r="AD7061" i="25"/>
  <c r="AE5047" i="25" l="1"/>
  <c r="AG5047" i="25" s="1"/>
  <c r="AF5047" i="25"/>
  <c r="AD7062" i="25"/>
  <c r="AF5048" i="25" l="1"/>
  <c r="AE5048" i="25"/>
  <c r="AG5048" i="25" s="1"/>
  <c r="AD7063" i="25"/>
  <c r="AE5049" i="25" l="1"/>
  <c r="AG5049" i="25" s="1"/>
  <c r="AF5049" i="25"/>
  <c r="AD7064" i="25"/>
  <c r="AE5050" i="25" l="1"/>
  <c r="AG5050" i="25" s="1"/>
  <c r="AF5050" i="25"/>
  <c r="AD7065" i="25"/>
  <c r="AE5051" i="25" l="1"/>
  <c r="AG5051" i="25" s="1"/>
  <c r="AF5051" i="25"/>
  <c r="AD7066" i="25"/>
  <c r="AF5052" i="25" l="1"/>
  <c r="AE5052" i="25"/>
  <c r="AG5052" i="25" s="1"/>
  <c r="AD7067" i="25"/>
  <c r="AF5053" i="25" l="1"/>
  <c r="AE5053" i="25"/>
  <c r="AG5053" i="25" s="1"/>
  <c r="AD7068" i="25"/>
  <c r="AF5054" i="25" l="1"/>
  <c r="AE5054" i="25"/>
  <c r="AG5054" i="25" s="1"/>
  <c r="AD7069" i="25"/>
  <c r="AF5055" i="25" l="1"/>
  <c r="AE5055" i="25"/>
  <c r="AG5055" i="25" s="1"/>
  <c r="AD7070" i="25"/>
  <c r="AE5056" i="25" l="1"/>
  <c r="AG5056" i="25" s="1"/>
  <c r="AF5056" i="25"/>
  <c r="AD7071" i="25"/>
  <c r="AF5057" i="25" l="1"/>
  <c r="AE5057" i="25"/>
  <c r="AG5057" i="25" s="1"/>
  <c r="AD7072" i="25"/>
  <c r="AE5058" i="25" l="1"/>
  <c r="AG5058" i="25" s="1"/>
  <c r="AF5058" i="25"/>
  <c r="AD7073" i="25"/>
  <c r="AF5059" i="25" l="1"/>
  <c r="AE5059" i="25"/>
  <c r="AG5059" i="25" s="1"/>
  <c r="AD7074" i="25"/>
  <c r="AE5060" i="25" l="1"/>
  <c r="AG5060" i="25" s="1"/>
  <c r="AF5060" i="25"/>
  <c r="AD7075" i="25"/>
  <c r="AF5061" i="25" l="1"/>
  <c r="AE5061" i="25"/>
  <c r="AG5061" i="25" s="1"/>
  <c r="AD7076" i="25"/>
  <c r="AE5062" i="25" l="1"/>
  <c r="AG5062" i="25" s="1"/>
  <c r="AF5062" i="25"/>
  <c r="AD7077" i="25"/>
  <c r="AF5063" i="25" l="1"/>
  <c r="AE5063" i="25"/>
  <c r="AG5063" i="25" s="1"/>
  <c r="AD7078" i="25"/>
  <c r="AE5064" i="25" l="1"/>
  <c r="AG5064" i="25" s="1"/>
  <c r="AF5064" i="25"/>
  <c r="AD7079" i="25"/>
  <c r="AF5065" i="25" l="1"/>
  <c r="AE5065" i="25"/>
  <c r="AG5065" i="25" s="1"/>
  <c r="AD7080" i="25"/>
  <c r="AE5066" i="25" l="1"/>
  <c r="AG5066" i="25" s="1"/>
  <c r="AF5066" i="25"/>
  <c r="AD7081" i="25"/>
  <c r="AF5067" i="25" l="1"/>
  <c r="AE5067" i="25"/>
  <c r="AG5067" i="25" s="1"/>
  <c r="AD7082" i="25"/>
  <c r="AE5068" i="25" l="1"/>
  <c r="AG5068" i="25" s="1"/>
  <c r="AF5068" i="25"/>
  <c r="AD7083" i="25"/>
  <c r="AF5069" i="25" l="1"/>
  <c r="AE5069" i="25"/>
  <c r="AG5069" i="25" s="1"/>
  <c r="AD7084" i="25"/>
  <c r="AF5070" i="25" l="1"/>
  <c r="AE5070" i="25"/>
  <c r="AG5070" i="25" s="1"/>
  <c r="AD7085" i="25"/>
  <c r="AF5071" i="25" l="1"/>
  <c r="AE5071" i="25"/>
  <c r="AG5071" i="25" s="1"/>
  <c r="AD7086" i="25"/>
  <c r="AF5072" i="25" l="1"/>
  <c r="AE5072" i="25"/>
  <c r="AG5072" i="25" s="1"/>
  <c r="AD7087" i="25"/>
  <c r="AF5073" i="25" l="1"/>
  <c r="AE5073" i="25"/>
  <c r="AG5073" i="25" s="1"/>
  <c r="AD7088" i="25"/>
  <c r="AF5074" i="25" l="1"/>
  <c r="AE5074" i="25"/>
  <c r="AG5074" i="25" s="1"/>
  <c r="AD7089" i="25"/>
  <c r="AF5075" i="25" l="1"/>
  <c r="AE5075" i="25"/>
  <c r="AG5075" i="25" s="1"/>
  <c r="AD7090" i="25"/>
  <c r="AF5076" i="25" l="1"/>
  <c r="AE5076" i="25"/>
  <c r="AG5076" i="25" s="1"/>
  <c r="AD7091" i="25"/>
  <c r="AF5077" i="25" l="1"/>
  <c r="AE5077" i="25"/>
  <c r="AG5077" i="25" s="1"/>
  <c r="AD7092" i="25"/>
  <c r="AE5078" i="25" l="1"/>
  <c r="AG5078" i="25" s="1"/>
  <c r="AF5078" i="25"/>
  <c r="AD7093" i="25"/>
  <c r="AF5079" i="25" l="1"/>
  <c r="AE5079" i="25"/>
  <c r="AG5079" i="25" s="1"/>
  <c r="AD7094" i="25"/>
  <c r="AF5080" i="25" l="1"/>
  <c r="AE5080" i="25"/>
  <c r="AG5080" i="25" s="1"/>
  <c r="AD7095" i="25"/>
  <c r="AF5081" i="25" l="1"/>
  <c r="AE5081" i="25"/>
  <c r="AG5081" i="25" s="1"/>
  <c r="AD7096" i="25"/>
  <c r="AF5082" i="25" l="1"/>
  <c r="AE5082" i="25"/>
  <c r="AG5082" i="25" s="1"/>
  <c r="AD7097" i="25"/>
  <c r="AF5083" i="25" l="1"/>
  <c r="AE5083" i="25"/>
  <c r="AG5083" i="25" s="1"/>
  <c r="AD7098" i="25"/>
  <c r="AE5084" i="25" l="1"/>
  <c r="AG5084" i="25" s="1"/>
  <c r="AF5084" i="25"/>
  <c r="AD7099" i="25"/>
  <c r="AF5085" i="25" l="1"/>
  <c r="AE5085" i="25"/>
  <c r="AG5085" i="25" s="1"/>
  <c r="AD7100" i="25"/>
  <c r="AE5086" i="25" l="1"/>
  <c r="AG5086" i="25" s="1"/>
  <c r="AF5086" i="25"/>
  <c r="AD7101" i="25"/>
  <c r="AF5087" i="25" l="1"/>
  <c r="AE5087" i="25"/>
  <c r="AG5087" i="25" s="1"/>
  <c r="AD7102" i="25"/>
  <c r="AE5088" i="25" l="1"/>
  <c r="AG5088" i="25" s="1"/>
  <c r="AF5088" i="25"/>
  <c r="AD7103" i="25"/>
  <c r="AF5089" i="25" l="1"/>
  <c r="AE5089" i="25"/>
  <c r="AG5089" i="25" s="1"/>
  <c r="AD7104" i="25"/>
  <c r="AF5090" i="25" l="1"/>
  <c r="AE5090" i="25"/>
  <c r="AG5090" i="25" s="1"/>
  <c r="AD7105" i="25"/>
  <c r="AF5091" i="25" l="1"/>
  <c r="AE5091" i="25"/>
  <c r="AG5091" i="25" s="1"/>
  <c r="AD7106" i="25"/>
  <c r="AE5092" i="25" l="1"/>
  <c r="AG5092" i="25" s="1"/>
  <c r="AF5092" i="25"/>
  <c r="AD7107" i="25"/>
  <c r="AF5093" i="25" l="1"/>
  <c r="AE5093" i="25"/>
  <c r="AG5093" i="25" s="1"/>
  <c r="AD7108" i="25"/>
  <c r="AE5094" i="25" l="1"/>
  <c r="AG5094" i="25" s="1"/>
  <c r="AF5094" i="25"/>
  <c r="AD7109" i="25"/>
  <c r="AF5095" i="25" l="1"/>
  <c r="AE5095" i="25"/>
  <c r="AG5095" i="25" s="1"/>
  <c r="AD7110" i="25"/>
  <c r="AE5096" i="25" l="1"/>
  <c r="AG5096" i="25" s="1"/>
  <c r="AF5096" i="25"/>
  <c r="AD7111" i="25"/>
  <c r="AF5097" i="25" l="1"/>
  <c r="AE5097" i="25"/>
  <c r="AG5097" i="25" s="1"/>
  <c r="AD7112" i="25"/>
  <c r="AE5098" i="25" l="1"/>
  <c r="AG5098" i="25" s="1"/>
  <c r="AF5098" i="25"/>
  <c r="AD7113" i="25"/>
  <c r="AF5099" i="25" l="1"/>
  <c r="AE5099" i="25"/>
  <c r="AG5099" i="25" s="1"/>
  <c r="AD7114" i="25"/>
  <c r="AE5100" i="25" l="1"/>
  <c r="AG5100" i="25" s="1"/>
  <c r="AF5100" i="25"/>
  <c r="AD7115" i="25"/>
  <c r="AF5101" i="25" l="1"/>
  <c r="AE5101" i="25"/>
  <c r="AG5101" i="25" s="1"/>
  <c r="AD7116" i="25"/>
  <c r="AE5102" i="25" l="1"/>
  <c r="AG5102" i="25" s="1"/>
  <c r="AF5102" i="25"/>
  <c r="AD7117" i="25"/>
  <c r="AF5103" i="25" l="1"/>
  <c r="AE5103" i="25"/>
  <c r="AG5103" i="25" s="1"/>
  <c r="AD7118" i="25"/>
  <c r="AF5104" i="25" l="1"/>
  <c r="AE5104" i="25"/>
  <c r="AG5104" i="25" s="1"/>
  <c r="AD7119" i="25"/>
  <c r="AF5105" i="25" l="1"/>
  <c r="AE5105" i="25"/>
  <c r="AG5105" i="25" s="1"/>
  <c r="AD7120" i="25"/>
  <c r="AE5106" i="25" l="1"/>
  <c r="AG5106" i="25" s="1"/>
  <c r="AF5106" i="25"/>
  <c r="AD7121" i="25"/>
  <c r="AF5107" i="25" l="1"/>
  <c r="AE5107" i="25"/>
  <c r="AG5107" i="25" s="1"/>
  <c r="AD7122" i="25"/>
  <c r="AE5108" i="25" l="1"/>
  <c r="AG5108" i="25" s="1"/>
  <c r="AF5108" i="25"/>
  <c r="AD7123" i="25"/>
  <c r="AF5109" i="25" l="1"/>
  <c r="AE5109" i="25"/>
  <c r="AG5109" i="25" s="1"/>
  <c r="AD7124" i="25"/>
  <c r="AE5110" i="25" l="1"/>
  <c r="AG5110" i="25" s="1"/>
  <c r="AF5110" i="25"/>
  <c r="AD7125" i="25"/>
  <c r="AF5111" i="25" l="1"/>
  <c r="AE5111" i="25"/>
  <c r="AG5111" i="25" s="1"/>
  <c r="AD7126" i="25"/>
  <c r="AE5112" i="25" l="1"/>
  <c r="AG5112" i="25" s="1"/>
  <c r="AF5112" i="25"/>
  <c r="AD7127" i="25"/>
  <c r="AF5113" i="25" l="1"/>
  <c r="AE5113" i="25"/>
  <c r="AG5113" i="25" s="1"/>
  <c r="AD7128" i="25"/>
  <c r="AF5114" i="25" l="1"/>
  <c r="AE5114" i="25"/>
  <c r="AG5114" i="25" s="1"/>
  <c r="AD7129" i="25"/>
  <c r="AF5115" i="25" l="1"/>
  <c r="AE5115" i="25"/>
  <c r="AG5115" i="25" s="1"/>
  <c r="AD7130" i="25"/>
  <c r="AE5116" i="25" l="1"/>
  <c r="AG5116" i="25" s="1"/>
  <c r="AF5116" i="25"/>
  <c r="AD7131" i="25"/>
  <c r="AF5117" i="25" l="1"/>
  <c r="AE5117" i="25"/>
  <c r="AG5117" i="25" s="1"/>
  <c r="AD7132" i="25"/>
  <c r="AE5118" i="25" l="1"/>
  <c r="AG5118" i="25" s="1"/>
  <c r="AF5118" i="25"/>
  <c r="AD7133" i="25"/>
  <c r="AF5119" i="25" l="1"/>
  <c r="AE5119" i="25"/>
  <c r="AG5119" i="25" s="1"/>
  <c r="AD7134" i="25"/>
  <c r="AF5120" i="25" l="1"/>
  <c r="AE5120" i="25"/>
  <c r="AG5120" i="25" s="1"/>
  <c r="AD7135" i="25"/>
  <c r="AF5121" i="25" l="1"/>
  <c r="AE5121" i="25"/>
  <c r="AG5121" i="25" s="1"/>
  <c r="AD7136" i="25"/>
  <c r="AF5122" i="25" l="1"/>
  <c r="AE5122" i="25"/>
  <c r="AG5122" i="25" s="1"/>
  <c r="AD7137" i="25"/>
  <c r="AF5123" i="25" l="1"/>
  <c r="AE5123" i="25"/>
  <c r="AG5123" i="25" s="1"/>
  <c r="AD7138" i="25"/>
  <c r="AE5124" i="25" l="1"/>
  <c r="AG5124" i="25" s="1"/>
  <c r="AF5124" i="25"/>
  <c r="AD7139" i="25"/>
  <c r="AF5125" i="25" l="1"/>
  <c r="AE5125" i="25"/>
  <c r="AG5125" i="25" s="1"/>
  <c r="AD7140" i="25"/>
  <c r="AF5126" i="25" l="1"/>
  <c r="AE5126" i="25"/>
  <c r="AG5126" i="25" s="1"/>
  <c r="AD7141" i="25"/>
  <c r="AF5127" i="25" l="1"/>
  <c r="AE5127" i="25"/>
  <c r="AG5127" i="25" s="1"/>
  <c r="AD7142" i="25"/>
  <c r="AF5128" i="25" l="1"/>
  <c r="AE5128" i="25"/>
  <c r="AG5128" i="25" s="1"/>
  <c r="AD7143" i="25"/>
  <c r="AF5129" i="25" l="1"/>
  <c r="AE5129" i="25"/>
  <c r="AG5129" i="25" s="1"/>
  <c r="AD7144" i="25"/>
  <c r="AF5130" i="25" l="1"/>
  <c r="AE5130" i="25"/>
  <c r="AG5130" i="25" s="1"/>
  <c r="AD7145" i="25"/>
  <c r="AF5131" i="25" l="1"/>
  <c r="AE5131" i="25"/>
  <c r="AG5131" i="25" s="1"/>
  <c r="AD7146" i="25"/>
  <c r="AE5132" i="25" l="1"/>
  <c r="AG5132" i="25" s="1"/>
  <c r="AF5132" i="25"/>
  <c r="AD7147" i="25"/>
  <c r="AF5133" i="25" l="1"/>
  <c r="AE5133" i="25"/>
  <c r="AG5133" i="25" s="1"/>
  <c r="AD7148" i="25"/>
  <c r="AE5134" i="25" l="1"/>
  <c r="AG5134" i="25" s="1"/>
  <c r="AF5134" i="25"/>
  <c r="AD7149" i="25"/>
  <c r="AF5135" i="25" l="1"/>
  <c r="AE5135" i="25"/>
  <c r="AG5135" i="25" s="1"/>
  <c r="AD7150" i="25"/>
  <c r="AE5136" i="25" l="1"/>
  <c r="AG5136" i="25" s="1"/>
  <c r="AF5136" i="25"/>
  <c r="AD7151" i="25"/>
  <c r="AF5137" i="25" l="1"/>
  <c r="AE5137" i="25"/>
  <c r="AG5137" i="25" s="1"/>
  <c r="AD7152" i="25"/>
  <c r="AE5138" i="25" l="1"/>
  <c r="AG5138" i="25" s="1"/>
  <c r="AF5138" i="25"/>
  <c r="AD7153" i="25"/>
  <c r="AF5139" i="25" l="1"/>
  <c r="AE5139" i="25"/>
  <c r="AG5139" i="25" s="1"/>
  <c r="AD7154" i="25"/>
  <c r="AE5140" i="25" l="1"/>
  <c r="AG5140" i="25" s="1"/>
  <c r="AF5140" i="25"/>
  <c r="AD7155" i="25"/>
  <c r="AF5141" i="25" l="1"/>
  <c r="AE5141" i="25"/>
  <c r="AG5141" i="25" s="1"/>
  <c r="AD7156" i="25"/>
  <c r="AE5142" i="25" l="1"/>
  <c r="AG5142" i="25" s="1"/>
  <c r="AF5142" i="25"/>
  <c r="AD7157" i="25"/>
  <c r="AF5143" i="25" l="1"/>
  <c r="AE5143" i="25"/>
  <c r="AG5143" i="25" s="1"/>
  <c r="AD7158" i="25"/>
  <c r="AE5144" i="25" l="1"/>
  <c r="AG5144" i="25" s="1"/>
  <c r="AF5144" i="25"/>
  <c r="AD7159" i="25"/>
  <c r="AF5145" i="25" l="1"/>
  <c r="AE5145" i="25"/>
  <c r="AG5145" i="25" s="1"/>
  <c r="AD7160" i="25"/>
  <c r="AF5146" i="25" l="1"/>
  <c r="AE5146" i="25"/>
  <c r="AG5146" i="25" s="1"/>
  <c r="AD7161" i="25"/>
  <c r="AF5147" i="25" l="1"/>
  <c r="AE5147" i="25"/>
  <c r="AG5147" i="25" s="1"/>
  <c r="AD7162" i="25"/>
  <c r="AE5148" i="25" l="1"/>
  <c r="AG5148" i="25" s="1"/>
  <c r="AF5148" i="25"/>
  <c r="AD7163" i="25"/>
  <c r="AF5149" i="25" l="1"/>
  <c r="AE5149" i="25"/>
  <c r="AG5149" i="25" s="1"/>
  <c r="AD7164" i="25"/>
  <c r="AE5150" i="25" l="1"/>
  <c r="AG5150" i="25" s="1"/>
  <c r="AF5150" i="25"/>
  <c r="AD7165" i="25"/>
  <c r="AF5151" i="25" l="1"/>
  <c r="AE5151" i="25"/>
  <c r="AG5151" i="25" s="1"/>
  <c r="AD7166" i="25"/>
  <c r="AF5152" i="25" l="1"/>
  <c r="AE5152" i="25"/>
  <c r="AG5152" i="25" s="1"/>
  <c r="AD7167" i="25"/>
  <c r="AF5153" i="25" l="1"/>
  <c r="AE5153" i="25"/>
  <c r="AG5153" i="25" s="1"/>
  <c r="AD7168" i="25"/>
  <c r="AF5154" i="25" l="1"/>
  <c r="AE5154" i="25"/>
  <c r="AG5154" i="25" s="1"/>
  <c r="AD7169" i="25"/>
  <c r="AF5155" i="25" l="1"/>
  <c r="AE5155" i="25"/>
  <c r="AG5155" i="25" s="1"/>
  <c r="AD7170" i="25"/>
  <c r="AE5156" i="25" l="1"/>
  <c r="AG5156" i="25" s="1"/>
  <c r="AF5156" i="25"/>
  <c r="AD7171" i="25"/>
  <c r="AF5157" i="25" l="1"/>
  <c r="AE5157" i="25"/>
  <c r="AG5157" i="25" s="1"/>
  <c r="AD7172" i="25"/>
  <c r="AE5158" i="25" l="1"/>
  <c r="AG5158" i="25" s="1"/>
  <c r="AF5158" i="25"/>
  <c r="AD7173" i="25"/>
  <c r="AF5159" i="25" l="1"/>
  <c r="AE5159" i="25"/>
  <c r="AG5159" i="25" s="1"/>
  <c r="AD7174" i="25"/>
  <c r="AF5160" i="25" l="1"/>
  <c r="AE5160" i="25"/>
  <c r="AG5160" i="25" s="1"/>
  <c r="AD7175" i="25"/>
  <c r="AF5161" i="25" l="1"/>
  <c r="AE5161" i="25"/>
  <c r="AG5161" i="25" s="1"/>
  <c r="AD7176" i="25"/>
  <c r="AE5162" i="25" l="1"/>
  <c r="AG5162" i="25" s="1"/>
  <c r="AF5162" i="25"/>
  <c r="AD7177" i="25"/>
  <c r="AF5163" i="25" l="1"/>
  <c r="AE5163" i="25"/>
  <c r="AG5163" i="25" s="1"/>
  <c r="AD7178" i="25"/>
  <c r="AF5164" i="25" l="1"/>
  <c r="AE5164" i="25"/>
  <c r="AG5164" i="25" s="1"/>
  <c r="AD7179" i="25"/>
  <c r="AF5165" i="25" l="1"/>
  <c r="AE5165" i="25"/>
  <c r="AG5165" i="25" s="1"/>
  <c r="AD7180" i="25"/>
  <c r="AF5166" i="25" l="1"/>
  <c r="AE5166" i="25"/>
  <c r="AG5166" i="25" s="1"/>
  <c r="AD7181" i="25"/>
  <c r="AF5167" i="25" l="1"/>
  <c r="AE5167" i="25"/>
  <c r="AG5167" i="25" s="1"/>
  <c r="AD7182" i="25"/>
  <c r="AF5168" i="25" l="1"/>
  <c r="AE5168" i="25"/>
  <c r="AG5168" i="25" s="1"/>
  <c r="AD7183" i="25"/>
  <c r="AF5169" i="25" l="1"/>
  <c r="AE5169" i="25"/>
  <c r="AG5169" i="25" s="1"/>
  <c r="AD7184" i="25"/>
  <c r="AF5170" i="25" l="1"/>
  <c r="AE5170" i="25"/>
  <c r="AG5170" i="25" s="1"/>
  <c r="AD7185" i="25"/>
  <c r="AF5171" i="25" l="1"/>
  <c r="AE5171" i="25"/>
  <c r="AG5171" i="25" s="1"/>
  <c r="AD7186" i="25"/>
  <c r="AE5172" i="25" l="1"/>
  <c r="AG5172" i="25" s="1"/>
  <c r="AF5172" i="25"/>
  <c r="AD7187" i="25"/>
  <c r="AF5173" i="25" l="1"/>
  <c r="AE5173" i="25"/>
  <c r="AG5173" i="25" s="1"/>
  <c r="AD7188" i="25"/>
  <c r="AF5174" i="25" l="1"/>
  <c r="AE5174" i="25"/>
  <c r="AG5174" i="25" s="1"/>
  <c r="AD7189" i="25"/>
  <c r="AF5175" i="25" l="1"/>
  <c r="AE5175" i="25"/>
  <c r="AG5175" i="25" s="1"/>
  <c r="AD7190" i="25"/>
  <c r="AE5176" i="25" l="1"/>
  <c r="AG5176" i="25" s="1"/>
  <c r="AF5176" i="25"/>
  <c r="AD7191" i="25"/>
  <c r="AF5177" i="25" l="1"/>
  <c r="AE5177" i="25"/>
  <c r="AG5177" i="25" s="1"/>
  <c r="AD7192" i="25"/>
  <c r="AE5178" i="25" l="1"/>
  <c r="AG5178" i="25" s="1"/>
  <c r="AF5178" i="25"/>
  <c r="AD7193" i="25"/>
  <c r="AF5179" i="25" l="1"/>
  <c r="AE5179" i="25"/>
  <c r="AG5179" i="25" s="1"/>
  <c r="AD7194" i="25"/>
  <c r="AF5180" i="25" l="1"/>
  <c r="AE5180" i="25"/>
  <c r="AG5180" i="25" s="1"/>
  <c r="AD7195" i="25"/>
  <c r="AF5181" i="25" l="1"/>
  <c r="AE5181" i="25"/>
  <c r="AG5181" i="25" s="1"/>
  <c r="AD7196" i="25"/>
  <c r="AF5182" i="25" l="1"/>
  <c r="AE5182" i="25"/>
  <c r="AG5182" i="25" s="1"/>
  <c r="AD7197" i="25"/>
  <c r="AF5183" i="25" l="1"/>
  <c r="AE5183" i="25"/>
  <c r="AG5183" i="25" s="1"/>
  <c r="AD7198" i="25"/>
  <c r="AE5184" i="25" l="1"/>
  <c r="AG5184" i="25" s="1"/>
  <c r="AF5184" i="25"/>
  <c r="AD7199" i="25"/>
  <c r="AF5185" i="25" l="1"/>
  <c r="AE5185" i="25"/>
  <c r="AG5185" i="25" s="1"/>
  <c r="AD7200" i="25"/>
  <c r="AE5186" i="25" l="1"/>
  <c r="AG5186" i="25" s="1"/>
  <c r="AF5186" i="25"/>
  <c r="AD7201" i="25"/>
  <c r="AF5187" i="25" l="1"/>
  <c r="AE5187" i="25"/>
  <c r="AG5187" i="25" s="1"/>
  <c r="AD7202" i="25"/>
  <c r="AE5188" i="25" l="1"/>
  <c r="AG5188" i="25" s="1"/>
  <c r="AF5188" i="25"/>
  <c r="AD7203" i="25"/>
  <c r="AF5189" i="25" l="1"/>
  <c r="AE5189" i="25"/>
  <c r="AG5189" i="25" s="1"/>
  <c r="AD7204" i="25"/>
  <c r="AF5190" i="25" l="1"/>
  <c r="AE5190" i="25"/>
  <c r="AG5190" i="25" s="1"/>
  <c r="AD7205" i="25"/>
  <c r="AF5191" i="25" l="1"/>
  <c r="AE5191" i="25"/>
  <c r="AG5191" i="25" s="1"/>
  <c r="AD7206" i="25"/>
  <c r="AF5192" i="25" l="1"/>
  <c r="AE5192" i="25"/>
  <c r="AG5192" i="25" s="1"/>
  <c r="AD7207" i="25"/>
  <c r="AF5193" i="25" l="1"/>
  <c r="AE5193" i="25"/>
  <c r="AG5193" i="25" s="1"/>
  <c r="AD7208" i="25"/>
  <c r="AE5194" i="25" l="1"/>
  <c r="AG5194" i="25" s="1"/>
  <c r="AF5194" i="25"/>
  <c r="AD7209" i="25"/>
  <c r="AF5195" i="25" l="1"/>
  <c r="AE5195" i="25"/>
  <c r="AG5195" i="25" s="1"/>
  <c r="AD7210" i="25"/>
  <c r="AF5196" i="25" l="1"/>
  <c r="AE5196" i="25"/>
  <c r="AG5196" i="25" s="1"/>
  <c r="AD7211" i="25"/>
  <c r="AF5197" i="25" l="1"/>
  <c r="AE5197" i="25"/>
  <c r="AG5197" i="25" s="1"/>
  <c r="AD7212" i="25"/>
  <c r="AE5198" i="25" l="1"/>
  <c r="AG5198" i="25" s="1"/>
  <c r="AF5198" i="25"/>
  <c r="AD7213" i="25"/>
  <c r="AF5199" i="25" l="1"/>
  <c r="AE5199" i="25"/>
  <c r="AG5199" i="25" s="1"/>
  <c r="AD7214" i="25"/>
  <c r="AE5200" i="25" l="1"/>
  <c r="AG5200" i="25" s="1"/>
  <c r="AF5200" i="25"/>
  <c r="AD7215" i="25"/>
  <c r="AF5201" i="25" l="1"/>
  <c r="AE5201" i="25"/>
  <c r="AG5201" i="25" s="1"/>
  <c r="AD7216" i="25"/>
  <c r="AF5202" i="25" l="1"/>
  <c r="AE5202" i="25"/>
  <c r="AG5202" i="25" s="1"/>
  <c r="AD7217" i="25"/>
  <c r="AF5203" i="25" l="1"/>
  <c r="AE5203" i="25"/>
  <c r="AG5203" i="25" s="1"/>
  <c r="AD7218" i="25"/>
  <c r="AE5204" i="25" l="1"/>
  <c r="AG5204" i="25" s="1"/>
  <c r="AF5204" i="25"/>
  <c r="AD7219" i="25"/>
  <c r="AF5205" i="25" l="1"/>
  <c r="AE5205" i="25"/>
  <c r="AG5205" i="25" s="1"/>
  <c r="AD7220" i="25"/>
  <c r="AE5206" i="25" l="1"/>
  <c r="AG5206" i="25" s="1"/>
  <c r="AF5206" i="25"/>
  <c r="AD7221" i="25"/>
  <c r="AF5207" i="25" l="1"/>
  <c r="AE5207" i="25"/>
  <c r="AG5207" i="25" s="1"/>
  <c r="AD7222" i="25"/>
  <c r="AF5208" i="25" l="1"/>
  <c r="AE5208" i="25"/>
  <c r="AG5208" i="25" s="1"/>
  <c r="AD7223" i="25"/>
  <c r="AF5209" i="25" l="1"/>
  <c r="AE5209" i="25"/>
  <c r="AG5209" i="25" s="1"/>
  <c r="AD7224" i="25"/>
  <c r="AF5210" i="25" l="1"/>
  <c r="AE5210" i="25"/>
  <c r="AG5210" i="25" s="1"/>
  <c r="AD7225" i="25"/>
  <c r="AF5211" i="25" l="1"/>
  <c r="AE5211" i="25"/>
  <c r="AG5211" i="25" s="1"/>
  <c r="AD7226" i="25"/>
  <c r="AE5212" i="25" l="1"/>
  <c r="AG5212" i="25" s="1"/>
  <c r="AF5212" i="25"/>
  <c r="AD7227" i="25"/>
  <c r="AF5213" i="25" l="1"/>
  <c r="AE5213" i="25"/>
  <c r="AG5213" i="25" s="1"/>
  <c r="AD7228" i="25"/>
  <c r="AF5214" i="25" l="1"/>
  <c r="AE5214" i="25"/>
  <c r="AG5214" i="25" s="1"/>
  <c r="AD7229" i="25"/>
  <c r="AF5215" i="25" l="1"/>
  <c r="AE5215" i="25"/>
  <c r="AG5215" i="25" s="1"/>
  <c r="AD7230" i="25"/>
  <c r="AE5216" i="25" l="1"/>
  <c r="AG5216" i="25" s="1"/>
  <c r="AF5216" i="25"/>
  <c r="AD7231" i="25"/>
  <c r="AF5217" i="25" l="1"/>
  <c r="AE5217" i="25"/>
  <c r="AG5217" i="25" s="1"/>
  <c r="AD7232" i="25"/>
  <c r="AE5218" i="25" l="1"/>
  <c r="AG5218" i="25" s="1"/>
  <c r="AF5218" i="25"/>
  <c r="AD7233" i="25"/>
  <c r="AF5219" i="25" l="1"/>
  <c r="AE5219" i="25"/>
  <c r="AG5219" i="25" s="1"/>
  <c r="AD7234" i="25"/>
  <c r="AE5220" i="25" l="1"/>
  <c r="AG5220" i="25" s="1"/>
  <c r="AF5220" i="25"/>
  <c r="AD7235" i="25"/>
  <c r="AF5221" i="25" l="1"/>
  <c r="AE5221" i="25"/>
  <c r="AG5221" i="25" s="1"/>
  <c r="AD7236" i="25"/>
  <c r="AF5222" i="25" l="1"/>
  <c r="AE5222" i="25"/>
  <c r="AG5222" i="25" s="1"/>
  <c r="AD7237" i="25"/>
  <c r="AF5223" i="25" l="1"/>
  <c r="AE5223" i="25"/>
  <c r="AG5223" i="25" s="1"/>
  <c r="AD7238" i="25"/>
  <c r="AE5224" i="25" l="1"/>
  <c r="AG5224" i="25" s="1"/>
  <c r="AF5224" i="25"/>
  <c r="AD7239" i="25"/>
  <c r="AF5225" i="25" l="1"/>
  <c r="AE5225" i="25"/>
  <c r="AG5225" i="25" s="1"/>
  <c r="AD7240" i="25"/>
  <c r="AE5226" i="25" l="1"/>
  <c r="AG5226" i="25" s="1"/>
  <c r="AF5226" i="25"/>
  <c r="AD7241" i="25"/>
  <c r="AF5227" i="25" l="1"/>
  <c r="AE5227" i="25"/>
  <c r="AG5227" i="25" s="1"/>
  <c r="AD7242" i="25"/>
  <c r="AF5228" i="25" l="1"/>
  <c r="AE5228" i="25"/>
  <c r="AG5228" i="25" s="1"/>
  <c r="AD7243" i="25"/>
  <c r="AF5229" i="25" l="1"/>
  <c r="AE5229" i="25"/>
  <c r="AG5229" i="25" s="1"/>
  <c r="AD7244" i="25"/>
  <c r="AF5230" i="25" l="1"/>
  <c r="AE5230" i="25"/>
  <c r="AG5230" i="25" s="1"/>
  <c r="AD7245" i="25"/>
  <c r="AF5231" i="25" l="1"/>
  <c r="AE5231" i="25"/>
  <c r="AG5231" i="25" s="1"/>
  <c r="AD7246" i="25"/>
  <c r="AF5232" i="25" l="1"/>
  <c r="AE5232" i="25"/>
  <c r="AG5232" i="25" s="1"/>
  <c r="AD7247" i="25"/>
  <c r="AF5233" i="25" l="1"/>
  <c r="AE5233" i="25"/>
  <c r="AG5233" i="25" s="1"/>
  <c r="AD7248" i="25"/>
  <c r="AF5234" i="25" l="1"/>
  <c r="AE5234" i="25"/>
  <c r="AG5234" i="25" s="1"/>
  <c r="AD7249" i="25"/>
  <c r="AF5235" i="25" l="1"/>
  <c r="AE5235" i="25"/>
  <c r="AG5235" i="25" s="1"/>
  <c r="AD7250" i="25"/>
  <c r="AE5236" i="25" l="1"/>
  <c r="AG5236" i="25" s="1"/>
  <c r="AF5236" i="25"/>
  <c r="AD7251" i="25"/>
  <c r="AF5237" i="25" l="1"/>
  <c r="AE5237" i="25"/>
  <c r="AG5237" i="25" s="1"/>
  <c r="AD7252" i="25"/>
  <c r="AE5238" i="25" l="1"/>
  <c r="AG5238" i="25" s="1"/>
  <c r="AF5238" i="25"/>
  <c r="AD7253" i="25"/>
  <c r="AF5239" i="25" l="1"/>
  <c r="AE5239" i="25"/>
  <c r="AG5239" i="25" s="1"/>
  <c r="AD7254" i="25"/>
  <c r="AF5240" i="25" l="1"/>
  <c r="AE5240" i="25"/>
  <c r="AG5240" i="25" s="1"/>
  <c r="AD7255" i="25"/>
  <c r="AF5241" i="25" l="1"/>
  <c r="AE5241" i="25"/>
  <c r="AG5241" i="25" s="1"/>
  <c r="AD7256" i="25"/>
  <c r="AE5242" i="25" l="1"/>
  <c r="AG5242" i="25" s="1"/>
  <c r="AF5242" i="25"/>
  <c r="AD7257" i="25"/>
  <c r="AF5243" i="25" l="1"/>
  <c r="AE5243" i="25"/>
  <c r="AG5243" i="25" s="1"/>
  <c r="AD7258" i="25"/>
  <c r="AE5244" i="25" l="1"/>
  <c r="AG5244" i="25" s="1"/>
  <c r="AF5244" i="25"/>
  <c r="AD7259" i="25"/>
  <c r="AF5245" i="25" l="1"/>
  <c r="AE5245" i="25"/>
  <c r="AG5245" i="25" s="1"/>
  <c r="AD7260" i="25"/>
  <c r="AF5246" i="25" l="1"/>
  <c r="AE5246" i="25"/>
  <c r="AG5246" i="25" s="1"/>
  <c r="AD7261" i="25"/>
  <c r="AF5247" i="25" l="1"/>
  <c r="AE5247" i="25"/>
  <c r="AG5247" i="25" s="1"/>
  <c r="AD7262" i="25"/>
  <c r="AE5248" i="25" l="1"/>
  <c r="AG5248" i="25" s="1"/>
  <c r="AF5248" i="25"/>
  <c r="AD7263" i="25"/>
  <c r="AF5249" i="25" l="1"/>
  <c r="AE5249" i="25"/>
  <c r="AG5249" i="25" s="1"/>
  <c r="AD7264" i="25"/>
  <c r="AE5250" i="25" l="1"/>
  <c r="AG5250" i="25" s="1"/>
  <c r="AF5250" i="25"/>
  <c r="AD7265" i="25"/>
  <c r="AF5251" i="25" l="1"/>
  <c r="AE5251" i="25"/>
  <c r="AG5251" i="25" s="1"/>
  <c r="AD7266" i="25"/>
  <c r="AE5252" i="25" l="1"/>
  <c r="AG5252" i="25" s="1"/>
  <c r="AF5252" i="25"/>
  <c r="AD7267" i="25"/>
  <c r="AF5253" i="25" l="1"/>
  <c r="AE5253" i="25"/>
  <c r="AG5253" i="25" s="1"/>
  <c r="AD7268" i="25"/>
  <c r="AF5254" i="25" l="1"/>
  <c r="AE5254" i="25"/>
  <c r="AG5254" i="25" s="1"/>
  <c r="AD7269" i="25"/>
  <c r="AF5255" i="25" l="1"/>
  <c r="AE5255" i="25"/>
  <c r="AG5255" i="25" s="1"/>
  <c r="AD7270" i="25"/>
  <c r="AE5256" i="25" l="1"/>
  <c r="AG5256" i="25" s="1"/>
  <c r="AF5256" i="25"/>
  <c r="AD7271" i="25"/>
  <c r="AF5257" i="25" l="1"/>
  <c r="AE5257" i="25"/>
  <c r="AG5257" i="25" s="1"/>
  <c r="AD7272" i="25"/>
  <c r="AE5258" i="25" l="1"/>
  <c r="AG5258" i="25" s="1"/>
  <c r="AF5258" i="25"/>
  <c r="AD7273" i="25"/>
  <c r="AF5259" i="25" l="1"/>
  <c r="AE5259" i="25"/>
  <c r="AG5259" i="25" s="1"/>
  <c r="AD7274" i="25"/>
  <c r="AE5260" i="25" l="1"/>
  <c r="AG5260" i="25" s="1"/>
  <c r="AF5260" i="25"/>
  <c r="AD7275" i="25"/>
  <c r="AF5261" i="25" l="1"/>
  <c r="AE5261" i="25"/>
  <c r="AG5261" i="25" s="1"/>
  <c r="AD7276" i="25"/>
  <c r="AF5262" i="25" l="1"/>
  <c r="AE5262" i="25"/>
  <c r="AG5262" i="25" s="1"/>
  <c r="AD7277" i="25"/>
  <c r="AF5263" i="25" l="1"/>
  <c r="AE5263" i="25"/>
  <c r="AG5263" i="25" s="1"/>
  <c r="AD7278" i="25"/>
  <c r="AF5264" i="25" l="1"/>
  <c r="AE5264" i="25"/>
  <c r="AG5264" i="25" s="1"/>
  <c r="AD7279" i="25"/>
  <c r="AF5265" i="25" l="1"/>
  <c r="AE5265" i="25"/>
  <c r="AG5265" i="25" s="1"/>
  <c r="AD7280" i="25"/>
  <c r="AF5266" i="25" l="1"/>
  <c r="AE5266" i="25"/>
  <c r="AG5266" i="25" s="1"/>
  <c r="AD7281" i="25"/>
  <c r="AF5267" i="25" l="1"/>
  <c r="AE5267" i="25"/>
  <c r="AG5267" i="25" s="1"/>
  <c r="AD7282" i="25"/>
  <c r="AE5268" i="25" l="1"/>
  <c r="AG5268" i="25" s="1"/>
  <c r="AF5268" i="25"/>
  <c r="AD7283" i="25"/>
  <c r="AF5269" i="25" l="1"/>
  <c r="AE5269" i="25"/>
  <c r="AG5269" i="25" s="1"/>
  <c r="AD7284" i="25"/>
  <c r="AF5270" i="25" l="1"/>
  <c r="AE5270" i="25"/>
  <c r="AG5270" i="25" s="1"/>
  <c r="AD7285" i="25"/>
  <c r="AF5271" i="25" l="1"/>
  <c r="AE5271" i="25"/>
  <c r="AG5271" i="25" s="1"/>
  <c r="AD7286" i="25"/>
  <c r="AE5272" i="25" l="1"/>
  <c r="AG5272" i="25" s="1"/>
  <c r="AF5272" i="25"/>
  <c r="AD7287" i="25"/>
  <c r="AF5273" i="25" l="1"/>
  <c r="AE5273" i="25"/>
  <c r="AG5273" i="25" s="1"/>
  <c r="AD7288" i="25"/>
  <c r="AF5274" i="25" l="1"/>
  <c r="AE5274" i="25"/>
  <c r="AG5274" i="25" s="1"/>
  <c r="AD7289" i="25"/>
  <c r="AF5275" i="25" l="1"/>
  <c r="AE5275" i="25"/>
  <c r="AG5275" i="25" s="1"/>
  <c r="AD7290" i="25"/>
  <c r="AE5276" i="25" l="1"/>
  <c r="AG5276" i="25" s="1"/>
  <c r="AF5276" i="25"/>
  <c r="AD7291" i="25"/>
  <c r="AF5277" i="25" l="1"/>
  <c r="AE5277" i="25"/>
  <c r="AG5277" i="25" s="1"/>
  <c r="AD7292" i="25"/>
  <c r="AF5278" i="25" l="1"/>
  <c r="AE5278" i="25"/>
  <c r="AG5278" i="25" s="1"/>
  <c r="AD7293" i="25"/>
  <c r="AF5279" i="25" l="1"/>
  <c r="AE5279" i="25"/>
  <c r="AG5279" i="25" s="1"/>
  <c r="AD7294" i="25"/>
  <c r="AE5280" i="25" l="1"/>
  <c r="AG5280" i="25" s="1"/>
  <c r="AF5280" i="25"/>
  <c r="AD7295" i="25"/>
  <c r="AF5281" i="25" l="1"/>
  <c r="AE5281" i="25"/>
  <c r="AG5281" i="25" s="1"/>
  <c r="AD7296" i="25"/>
  <c r="AE5282" i="25" l="1"/>
  <c r="AG5282" i="25" s="1"/>
  <c r="AF5282" i="25"/>
  <c r="AD7297" i="25"/>
  <c r="AF5283" i="25" l="1"/>
  <c r="AE5283" i="25"/>
  <c r="AG5283" i="25" s="1"/>
  <c r="AD7298" i="25"/>
  <c r="AF5284" i="25" l="1"/>
  <c r="AE5284" i="25"/>
  <c r="AG5284" i="25" s="1"/>
  <c r="AD7299" i="25"/>
  <c r="AF5285" i="25" l="1"/>
  <c r="AE5285" i="25"/>
  <c r="AG5285" i="25" s="1"/>
  <c r="AD7300" i="25"/>
  <c r="AF5286" i="25" l="1"/>
  <c r="AE5286" i="25"/>
  <c r="AG5286" i="25" s="1"/>
  <c r="AD7301" i="25"/>
  <c r="AF5287" i="25" l="1"/>
  <c r="AE5287" i="25"/>
  <c r="AG5287" i="25" s="1"/>
  <c r="AD7302" i="25"/>
  <c r="AE5288" i="25" l="1"/>
  <c r="AG5288" i="25" s="1"/>
  <c r="AF5288" i="25"/>
  <c r="AD7303" i="25"/>
  <c r="AF5289" i="25" l="1"/>
  <c r="AE5289" i="25"/>
  <c r="AG5289" i="25" s="1"/>
  <c r="AD7304" i="25"/>
  <c r="AE5290" i="25" l="1"/>
  <c r="AG5290" i="25" s="1"/>
  <c r="AF5290" i="25"/>
  <c r="AD7305" i="25"/>
  <c r="AF5291" i="25" l="1"/>
  <c r="AE5291" i="25"/>
  <c r="AG5291" i="25" s="1"/>
  <c r="AD7306" i="25"/>
  <c r="AF5292" i="25" l="1"/>
  <c r="AE5292" i="25"/>
  <c r="AG5292" i="25" s="1"/>
  <c r="AD7307" i="25"/>
  <c r="AF5293" i="25" l="1"/>
  <c r="AE5293" i="25"/>
  <c r="AG5293" i="25" s="1"/>
  <c r="AD7308" i="25"/>
  <c r="AE5294" i="25" l="1"/>
  <c r="AG5294" i="25" s="1"/>
  <c r="AF5294" i="25"/>
  <c r="AD7309" i="25"/>
  <c r="AF5295" i="25" l="1"/>
  <c r="AE5295" i="25"/>
  <c r="AG5295" i="25" s="1"/>
  <c r="AD7310" i="25"/>
  <c r="AE5296" i="25" l="1"/>
  <c r="AG5296" i="25" s="1"/>
  <c r="AF5296" i="25"/>
  <c r="AD7311" i="25"/>
  <c r="AF5297" i="25" l="1"/>
  <c r="AE5297" i="25"/>
  <c r="AG5297" i="25" s="1"/>
  <c r="AD7312" i="25"/>
  <c r="AF5298" i="25" l="1"/>
  <c r="AE5298" i="25"/>
  <c r="AG5298" i="25" s="1"/>
  <c r="AD7313" i="25"/>
  <c r="AF5299" i="25" l="1"/>
  <c r="AE5299" i="25"/>
  <c r="AG5299" i="25" s="1"/>
  <c r="AD7314" i="25"/>
  <c r="AE5300" i="25" l="1"/>
  <c r="AG5300" i="25" s="1"/>
  <c r="AF5300" i="25"/>
  <c r="AD7315" i="25"/>
  <c r="AF5301" i="25" l="1"/>
  <c r="AE5301" i="25"/>
  <c r="AG5301" i="25" s="1"/>
  <c r="AD7316" i="25"/>
  <c r="AF5302" i="25" l="1"/>
  <c r="AE5302" i="25"/>
  <c r="AG5302" i="25" s="1"/>
  <c r="AD7317" i="25"/>
  <c r="AF5303" i="25" l="1"/>
  <c r="AE5303" i="25"/>
  <c r="AG5303" i="25" s="1"/>
  <c r="AD7318" i="25"/>
  <c r="AE5304" i="25" l="1"/>
  <c r="AG5304" i="25" s="1"/>
  <c r="AF5304" i="25"/>
  <c r="AD7319" i="25"/>
  <c r="AF5305" i="25" l="1"/>
  <c r="AE5305" i="25"/>
  <c r="AG5305" i="25" s="1"/>
  <c r="AD7320" i="25"/>
  <c r="AE5306" i="25" l="1"/>
  <c r="AG5306" i="25" s="1"/>
  <c r="AF5306" i="25"/>
  <c r="AD7321" i="25"/>
  <c r="AF5307" i="25" l="1"/>
  <c r="AE5307" i="25"/>
  <c r="AG5307" i="25" s="1"/>
  <c r="AD7322" i="25"/>
  <c r="AE5308" i="25" l="1"/>
  <c r="AG5308" i="25" s="1"/>
  <c r="AF5308" i="25"/>
  <c r="AD7323" i="25"/>
  <c r="AF5309" i="25" l="1"/>
  <c r="AE5309" i="25"/>
  <c r="AG5309" i="25" s="1"/>
  <c r="AD7324" i="25"/>
  <c r="AE5310" i="25" l="1"/>
  <c r="AG5310" i="25" s="1"/>
  <c r="AF5310" i="25"/>
  <c r="AD7325" i="25"/>
  <c r="AF5311" i="25" l="1"/>
  <c r="AE5311" i="25"/>
  <c r="AG5311" i="25" s="1"/>
  <c r="AD7326" i="25"/>
  <c r="AE5312" i="25" l="1"/>
  <c r="AG5312" i="25" s="1"/>
  <c r="AF5312" i="25"/>
  <c r="AD7327" i="25"/>
  <c r="AF5313" i="25" l="1"/>
  <c r="AE5313" i="25"/>
  <c r="AG5313" i="25" s="1"/>
  <c r="AD7328" i="25"/>
  <c r="AE5314" i="25" l="1"/>
  <c r="AG5314" i="25" s="1"/>
  <c r="AF5314" i="25"/>
  <c r="AD7329" i="25"/>
  <c r="AF5315" i="25" l="1"/>
  <c r="AE5315" i="25"/>
  <c r="AG5315" i="25" s="1"/>
  <c r="AD7330" i="25"/>
  <c r="AE5316" i="25" l="1"/>
  <c r="AG5316" i="25" s="1"/>
  <c r="AF5316" i="25"/>
  <c r="AD7331" i="25"/>
  <c r="AF5317" i="25" l="1"/>
  <c r="AE5317" i="25"/>
  <c r="AG5317" i="25" s="1"/>
  <c r="AD7332" i="25"/>
  <c r="AE5318" i="25" l="1"/>
  <c r="AG5318" i="25" s="1"/>
  <c r="AF5318" i="25"/>
  <c r="AD7333" i="25"/>
  <c r="AF5319" i="25" l="1"/>
  <c r="AE5319" i="25"/>
  <c r="AG5319" i="25" s="1"/>
  <c r="AD7334" i="25"/>
  <c r="AE5320" i="25" l="1"/>
  <c r="AG5320" i="25" s="1"/>
  <c r="AF5320" i="25"/>
  <c r="AD7335" i="25"/>
  <c r="AF5321" i="25" l="1"/>
  <c r="AE5321" i="25"/>
  <c r="AG5321" i="25" s="1"/>
  <c r="AD7336" i="25"/>
  <c r="AF5322" i="25" l="1"/>
  <c r="AE5322" i="25"/>
  <c r="AG5322" i="25" s="1"/>
  <c r="AD7337" i="25"/>
  <c r="AF5323" i="25" l="1"/>
  <c r="AE5323" i="25"/>
  <c r="AG5323" i="25" s="1"/>
  <c r="AD7338" i="25"/>
  <c r="AF5324" i="25" l="1"/>
  <c r="AE5324" i="25"/>
  <c r="AG5324" i="25" s="1"/>
  <c r="AD7339" i="25"/>
  <c r="AF5325" i="25" l="1"/>
  <c r="AE5325" i="25"/>
  <c r="AG5325" i="25" s="1"/>
  <c r="AD7340" i="25"/>
  <c r="AE5326" i="25" l="1"/>
  <c r="AG5326" i="25" s="1"/>
  <c r="AF5326" i="25"/>
  <c r="AD7341" i="25"/>
  <c r="AF5327" i="25" l="1"/>
  <c r="AE5327" i="25"/>
  <c r="AG5327" i="25" s="1"/>
  <c r="AD7342" i="25"/>
  <c r="AE5328" i="25" l="1"/>
  <c r="AG5328" i="25" s="1"/>
  <c r="AF5328" i="25"/>
  <c r="AD7343" i="25"/>
  <c r="AF5329" i="25" l="1"/>
  <c r="AE5329" i="25"/>
  <c r="AG5329" i="25" s="1"/>
  <c r="AD7344" i="25"/>
  <c r="AE5330" i="25" l="1"/>
  <c r="AG5330" i="25" s="1"/>
  <c r="AF5330" i="25"/>
  <c r="AD7345" i="25"/>
  <c r="AF5331" i="25" l="1"/>
  <c r="AE5331" i="25"/>
  <c r="AG5331" i="25" s="1"/>
  <c r="AD7346" i="25"/>
  <c r="AE5332" i="25" l="1"/>
  <c r="AG5332" i="25" s="1"/>
  <c r="AF5332" i="25"/>
  <c r="AD7347" i="25"/>
  <c r="AF5333" i="25" l="1"/>
  <c r="AE5333" i="25"/>
  <c r="AG5333" i="25" s="1"/>
  <c r="AD7348" i="25"/>
  <c r="AF5334" i="25" l="1"/>
  <c r="AE5334" i="25"/>
  <c r="AG5334" i="25" s="1"/>
  <c r="AD7349" i="25"/>
  <c r="AF5335" i="25" l="1"/>
  <c r="AE5335" i="25"/>
  <c r="AG5335" i="25" s="1"/>
  <c r="AD7350" i="25"/>
  <c r="AE5336" i="25" l="1"/>
  <c r="AG5336" i="25" s="1"/>
  <c r="AF5336" i="25"/>
  <c r="AD7351" i="25"/>
  <c r="AF5337" i="25" l="1"/>
  <c r="AE5337" i="25"/>
  <c r="AG5337" i="25" s="1"/>
  <c r="AD7352" i="25"/>
  <c r="AF5338" i="25" l="1"/>
  <c r="AE5338" i="25"/>
  <c r="AG5338" i="25" s="1"/>
  <c r="AD7353" i="25"/>
  <c r="AF5339" i="25" l="1"/>
  <c r="AE5339" i="25"/>
  <c r="AG5339" i="25" s="1"/>
  <c r="AD7354" i="25"/>
  <c r="AE5340" i="25" l="1"/>
  <c r="AG5340" i="25" s="1"/>
  <c r="AF5340" i="25"/>
  <c r="AD7355" i="25"/>
  <c r="AF5341" i="25" l="1"/>
  <c r="AE5341" i="25"/>
  <c r="AG5341" i="25" s="1"/>
  <c r="AD7356" i="25"/>
  <c r="AE5342" i="25" l="1"/>
  <c r="AG5342" i="25" s="1"/>
  <c r="AF5342" i="25"/>
  <c r="AD7357" i="25"/>
  <c r="AF5343" i="25" l="1"/>
  <c r="AE5343" i="25"/>
  <c r="AG5343" i="25" s="1"/>
  <c r="AD7358" i="25"/>
  <c r="AE5344" i="25" l="1"/>
  <c r="AG5344" i="25" s="1"/>
  <c r="AF5344" i="25"/>
  <c r="AD7359" i="25"/>
  <c r="AF5345" i="25" l="1"/>
  <c r="AE5345" i="25"/>
  <c r="AG5345" i="25" s="1"/>
  <c r="AD7360" i="25"/>
  <c r="AE5346" i="25" l="1"/>
  <c r="AG5346" i="25" s="1"/>
  <c r="AF5346" i="25"/>
  <c r="AD7361" i="25"/>
  <c r="AF5347" i="25" l="1"/>
  <c r="AE5347" i="25"/>
  <c r="AG5347" i="25" s="1"/>
  <c r="AD7362" i="25"/>
  <c r="AF5348" i="25" l="1"/>
  <c r="AE5348" i="25"/>
  <c r="AG5348" i="25" s="1"/>
  <c r="AD7363" i="25"/>
  <c r="AF5349" i="25" l="1"/>
  <c r="AE5349" i="25"/>
  <c r="AG5349" i="25" s="1"/>
  <c r="AD7364" i="25"/>
  <c r="AE5350" i="25" l="1"/>
  <c r="AG5350" i="25" s="1"/>
  <c r="AF5350" i="25"/>
  <c r="AD7365" i="25"/>
  <c r="AF5351" i="25" l="1"/>
  <c r="AE5351" i="25"/>
  <c r="AG5351" i="25" s="1"/>
  <c r="AD7366" i="25"/>
  <c r="AE5352" i="25" l="1"/>
  <c r="AG5352" i="25" s="1"/>
  <c r="AF5352" i="25"/>
  <c r="AD7367" i="25"/>
  <c r="AF5353" i="25" l="1"/>
  <c r="AE5353" i="25"/>
  <c r="AG5353" i="25" s="1"/>
  <c r="AD7368" i="25"/>
  <c r="AF5354" i="25" l="1"/>
  <c r="AE5354" i="25"/>
  <c r="AG5354" i="25" s="1"/>
  <c r="AD7369" i="25"/>
  <c r="AF5355" i="25" l="1"/>
  <c r="AE5355" i="25"/>
  <c r="AG5355" i="25" s="1"/>
  <c r="AD7370" i="25"/>
  <c r="AF5356" i="25" l="1"/>
  <c r="AE5356" i="25"/>
  <c r="AG5356" i="25" s="1"/>
  <c r="AD7371" i="25"/>
  <c r="AF5357" i="25" l="1"/>
  <c r="AE5357" i="25"/>
  <c r="AG5357" i="25" s="1"/>
  <c r="AD7372" i="25"/>
  <c r="AE5358" i="25" l="1"/>
  <c r="AG5358" i="25" s="1"/>
  <c r="AF5358" i="25"/>
  <c r="AD7373" i="25"/>
  <c r="AF5359" i="25" l="1"/>
  <c r="AE5359" i="25"/>
  <c r="AG5359" i="25" s="1"/>
  <c r="AD7374" i="25"/>
  <c r="AF5360" i="25" l="1"/>
  <c r="AE5360" i="25"/>
  <c r="AG5360" i="25" s="1"/>
  <c r="AD7375" i="25"/>
  <c r="AF5361" i="25" l="1"/>
  <c r="AE5361" i="25"/>
  <c r="AG5361" i="25" s="1"/>
  <c r="AD7376" i="25"/>
  <c r="AF5362" i="25" l="1"/>
  <c r="AE5362" i="25"/>
  <c r="AG5362" i="25" s="1"/>
  <c r="AD7377" i="25"/>
  <c r="AF5363" i="25" l="1"/>
  <c r="AE5363" i="25"/>
  <c r="AG5363" i="25" s="1"/>
  <c r="AD7378" i="25"/>
  <c r="AE5364" i="25" l="1"/>
  <c r="AG5364" i="25" s="1"/>
  <c r="AF5364" i="25"/>
  <c r="AD7379" i="25"/>
  <c r="AF5365" i="25" l="1"/>
  <c r="AE5365" i="25"/>
  <c r="AG5365" i="25" s="1"/>
  <c r="AD7380" i="25"/>
  <c r="AE5366" i="25" l="1"/>
  <c r="AG5366" i="25" s="1"/>
  <c r="AF5366" i="25"/>
  <c r="AD7381" i="25"/>
  <c r="AF5367" i="25" l="1"/>
  <c r="AE5367" i="25"/>
  <c r="AG5367" i="25" s="1"/>
  <c r="AD7382" i="25"/>
  <c r="AE5368" i="25" l="1"/>
  <c r="AG5368" i="25" s="1"/>
  <c r="AF5368" i="25"/>
  <c r="AD7383" i="25"/>
  <c r="AF5369" i="25" l="1"/>
  <c r="AE5369" i="25"/>
  <c r="AG5369" i="25" s="1"/>
  <c r="AD7384" i="25"/>
  <c r="AF5370" i="25" l="1"/>
  <c r="AE5370" i="25"/>
  <c r="AG5370" i="25" s="1"/>
  <c r="AD7385" i="25"/>
  <c r="AF5371" i="25" l="1"/>
  <c r="AE5371" i="25"/>
  <c r="AG5371" i="25" s="1"/>
  <c r="AD7386" i="25"/>
  <c r="AF5372" i="25" l="1"/>
  <c r="AE5372" i="25"/>
  <c r="AG5372" i="25" s="1"/>
  <c r="AD7387" i="25"/>
  <c r="AF5373" i="25" l="1"/>
  <c r="AE5373" i="25"/>
  <c r="AG5373" i="25" s="1"/>
  <c r="AD7388" i="25"/>
  <c r="AE5374" i="25" l="1"/>
  <c r="AG5374" i="25" s="1"/>
  <c r="AF5374" i="25"/>
  <c r="AD7389" i="25"/>
  <c r="AF5375" i="25" l="1"/>
  <c r="AE5375" i="25"/>
  <c r="AG5375" i="25" s="1"/>
  <c r="AD7390" i="25"/>
  <c r="AF5376" i="25" l="1"/>
  <c r="AE5376" i="25"/>
  <c r="AG5376" i="25" s="1"/>
  <c r="AD7391" i="25"/>
  <c r="AF5377" i="25" l="1"/>
  <c r="AE5377" i="25"/>
  <c r="AG5377" i="25" s="1"/>
  <c r="AD7392" i="25"/>
  <c r="AE5378" i="25" l="1"/>
  <c r="AG5378" i="25" s="1"/>
  <c r="AF5378" i="25"/>
  <c r="AD7393" i="25"/>
  <c r="AF5379" i="25" l="1"/>
  <c r="AE5379" i="25"/>
  <c r="AG5379" i="25" s="1"/>
  <c r="AD7394" i="25"/>
  <c r="AE5380" i="25" l="1"/>
  <c r="AG5380" i="25" s="1"/>
  <c r="AF5380" i="25"/>
  <c r="AD7395" i="25"/>
  <c r="AF5381" i="25" l="1"/>
  <c r="AE5381" i="25"/>
  <c r="AG5381" i="25" s="1"/>
  <c r="AD7396" i="25"/>
  <c r="AF5382" i="25" l="1"/>
  <c r="AE5382" i="25"/>
  <c r="AG5382" i="25" s="1"/>
  <c r="AD7397" i="25"/>
  <c r="AF5383" i="25" l="1"/>
  <c r="AE5383" i="25"/>
  <c r="AG5383" i="25" s="1"/>
  <c r="AD7398" i="25"/>
  <c r="AE5384" i="25" l="1"/>
  <c r="AG5384" i="25" s="1"/>
  <c r="AF5384" i="25"/>
  <c r="AD7399" i="25"/>
  <c r="AF5385" i="25" l="1"/>
  <c r="AE5385" i="25"/>
  <c r="AG5385" i="25" s="1"/>
  <c r="AD7400" i="25"/>
  <c r="AE5386" i="25" l="1"/>
  <c r="AG5386" i="25" s="1"/>
  <c r="AF5386" i="25"/>
  <c r="AD7401" i="25"/>
  <c r="AF5387" i="25" l="1"/>
  <c r="AE5387" i="25"/>
  <c r="AG5387" i="25" s="1"/>
  <c r="AD7402" i="25"/>
  <c r="AE5388" i="25" l="1"/>
  <c r="AG5388" i="25" s="1"/>
  <c r="AF5388" i="25"/>
  <c r="AD7403" i="25"/>
  <c r="AF5389" i="25" l="1"/>
  <c r="AE5389" i="25"/>
  <c r="AG5389" i="25" s="1"/>
  <c r="AD7404" i="25"/>
  <c r="AF5390" i="25" l="1"/>
  <c r="AE5390" i="25"/>
  <c r="AG5390" i="25" s="1"/>
  <c r="AD7405" i="25"/>
  <c r="AF5391" i="25" l="1"/>
  <c r="AE5391" i="25"/>
  <c r="AG5391" i="25" s="1"/>
  <c r="AD7406" i="25"/>
  <c r="AE5392" i="25" l="1"/>
  <c r="AG5392" i="25" s="1"/>
  <c r="AF5392" i="25"/>
  <c r="AD7407" i="25"/>
  <c r="AF5393" i="25" l="1"/>
  <c r="AE5393" i="25"/>
  <c r="AG5393" i="25" s="1"/>
  <c r="AD7408" i="25"/>
  <c r="AF5394" i="25" l="1"/>
  <c r="AE5394" i="25"/>
  <c r="AG5394" i="25" s="1"/>
  <c r="AD7409" i="25"/>
  <c r="AF5395" i="25" l="1"/>
  <c r="AE5395" i="25"/>
  <c r="AG5395" i="25" s="1"/>
  <c r="AD7410" i="25"/>
  <c r="AE5396" i="25" l="1"/>
  <c r="AG5396" i="25" s="1"/>
  <c r="AF5396" i="25"/>
  <c r="AD7411" i="25"/>
  <c r="AF5397" i="25" l="1"/>
  <c r="AE5397" i="25"/>
  <c r="AG5397" i="25" s="1"/>
  <c r="AD7412" i="25"/>
  <c r="AE5398" i="25" l="1"/>
  <c r="AG5398" i="25" s="1"/>
  <c r="AF5398" i="25"/>
  <c r="AD7413" i="25"/>
  <c r="AF5399" i="25" l="1"/>
  <c r="AE5399" i="25"/>
  <c r="AG5399" i="25" s="1"/>
  <c r="AD7414" i="25"/>
  <c r="AE5400" i="25" l="1"/>
  <c r="AG5400" i="25" s="1"/>
  <c r="AF5400" i="25"/>
  <c r="AD7415" i="25"/>
  <c r="AF5401" i="25" l="1"/>
  <c r="AE5401" i="25"/>
  <c r="AG5401" i="25" s="1"/>
  <c r="AD7416" i="25"/>
  <c r="AF5402" i="25" l="1"/>
  <c r="AE5402" i="25"/>
  <c r="AG5402" i="25" s="1"/>
  <c r="AD7417" i="25"/>
  <c r="AF5403" i="25" l="1"/>
  <c r="AE5403" i="25"/>
  <c r="AG5403" i="25" s="1"/>
  <c r="AD7418" i="25"/>
  <c r="AE5404" i="25" l="1"/>
  <c r="AG5404" i="25" s="1"/>
  <c r="AF5404" i="25"/>
  <c r="AD7419" i="25"/>
  <c r="AF5405" i="25" l="1"/>
  <c r="AE5405" i="25"/>
  <c r="AG5405" i="25" s="1"/>
  <c r="AD7420" i="25"/>
  <c r="AF5406" i="25" l="1"/>
  <c r="AE5406" i="25"/>
  <c r="AG5406" i="25" s="1"/>
  <c r="AD7421" i="25"/>
  <c r="AF5407" i="25" l="1"/>
  <c r="AE5407" i="25"/>
  <c r="AG5407" i="25" s="1"/>
  <c r="AD7422" i="25"/>
  <c r="AF5408" i="25" l="1"/>
  <c r="AE5408" i="25"/>
  <c r="AG5408" i="25" s="1"/>
  <c r="AD7423" i="25"/>
  <c r="AE5409" i="25" l="1"/>
  <c r="AG5409" i="25" s="1"/>
  <c r="AF5409" i="25"/>
  <c r="AD7424" i="25"/>
  <c r="AF5410" i="25" l="1"/>
  <c r="AE5410" i="25"/>
  <c r="AG5410" i="25" s="1"/>
  <c r="AD7425" i="25"/>
  <c r="AE5411" i="25" l="1"/>
  <c r="AG5411" i="25" s="1"/>
  <c r="AF5411" i="25"/>
  <c r="AD7426" i="25"/>
  <c r="AF5412" i="25" l="1"/>
  <c r="AE5412" i="25"/>
  <c r="AG5412" i="25" s="1"/>
  <c r="AD7427" i="25"/>
  <c r="AE5413" i="25" l="1"/>
  <c r="AG5413" i="25" s="1"/>
  <c r="AF5413" i="25"/>
  <c r="AD7428" i="25"/>
  <c r="AE5414" i="25" l="1"/>
  <c r="AG5414" i="25" s="1"/>
  <c r="AF5414" i="25"/>
  <c r="AD7429" i="25"/>
  <c r="AE5415" i="25" l="1"/>
  <c r="AG5415" i="25" s="1"/>
  <c r="AF5415" i="25"/>
  <c r="AD7430" i="25"/>
  <c r="AE5416" i="25" l="1"/>
  <c r="AG5416" i="25" s="1"/>
  <c r="AF5416" i="25"/>
  <c r="AD7431" i="25"/>
  <c r="AE5417" i="25" l="1"/>
  <c r="AG5417" i="25" s="1"/>
  <c r="AF5417" i="25"/>
  <c r="AD7432" i="25"/>
  <c r="AE5418" i="25" l="1"/>
  <c r="AG5418" i="25" s="1"/>
  <c r="AF5418" i="25"/>
  <c r="AD7433" i="25"/>
  <c r="AE5419" i="25" l="1"/>
  <c r="AG5419" i="25" s="1"/>
  <c r="AF5419" i="25"/>
  <c r="AD7434" i="25"/>
  <c r="AF5420" i="25" l="1"/>
  <c r="AE5420" i="25"/>
  <c r="AG5420" i="25" s="1"/>
  <c r="AD7435" i="25"/>
  <c r="AE5421" i="25" l="1"/>
  <c r="AG5421" i="25" s="1"/>
  <c r="AF5421" i="25"/>
  <c r="AD7436" i="25"/>
  <c r="AE5422" i="25" l="1"/>
  <c r="AG5422" i="25" s="1"/>
  <c r="AF5422" i="25"/>
  <c r="AD7437" i="25"/>
  <c r="AE5423" i="25" l="1"/>
  <c r="AG5423" i="25" s="1"/>
  <c r="AF5423" i="25"/>
  <c r="AD7438" i="25"/>
  <c r="AE5424" i="25" l="1"/>
  <c r="AG5424" i="25" s="1"/>
  <c r="AF5424" i="25"/>
  <c r="AD7439" i="25"/>
  <c r="AE5425" i="25" l="1"/>
  <c r="AG5425" i="25" s="1"/>
  <c r="AF5425" i="25"/>
  <c r="AD7440" i="25"/>
  <c r="AE5426" i="25" l="1"/>
  <c r="AG5426" i="25" s="1"/>
  <c r="AF5426" i="25"/>
  <c r="AD7441" i="25"/>
  <c r="AE5427" i="25" l="1"/>
  <c r="AG5427" i="25" s="1"/>
  <c r="AF5427" i="25"/>
  <c r="AD7442" i="25"/>
  <c r="AE5428" i="25" l="1"/>
  <c r="AG5428" i="25" s="1"/>
  <c r="AF5428" i="25"/>
  <c r="AD7443" i="25"/>
  <c r="AE5429" i="25" l="1"/>
  <c r="AG5429" i="25" s="1"/>
  <c r="AF5429" i="25"/>
  <c r="AD7444" i="25"/>
  <c r="AE5430" i="25" l="1"/>
  <c r="AG5430" i="25" s="1"/>
  <c r="AF5430" i="25"/>
  <c r="AD7445" i="25"/>
  <c r="AE5431" i="25" l="1"/>
  <c r="AG5431" i="25" s="1"/>
  <c r="AF5431" i="25"/>
  <c r="AD7446" i="25"/>
  <c r="AF5432" i="25" l="1"/>
  <c r="AE5432" i="25"/>
  <c r="AG5432" i="25" s="1"/>
  <c r="AD7447" i="25"/>
  <c r="AE5433" i="25" l="1"/>
  <c r="AG5433" i="25" s="1"/>
  <c r="AF5433" i="25"/>
  <c r="AD7448" i="25"/>
  <c r="AF5434" i="25" l="1"/>
  <c r="AE5434" i="25"/>
  <c r="AG5434" i="25" s="1"/>
  <c r="AD7449" i="25"/>
  <c r="AE5435" i="25" l="1"/>
  <c r="AG5435" i="25" s="1"/>
  <c r="AF5435" i="25"/>
  <c r="AD7450" i="25"/>
  <c r="AE5436" i="25" l="1"/>
  <c r="AG5436" i="25" s="1"/>
  <c r="AF5436" i="25"/>
  <c r="AD7451" i="25"/>
  <c r="AE5437" i="25" l="1"/>
  <c r="AG5437" i="25" s="1"/>
  <c r="AF5437" i="25"/>
  <c r="AD7452" i="25"/>
  <c r="AE5438" i="25" l="1"/>
  <c r="AG5438" i="25" s="1"/>
  <c r="AF5438" i="25"/>
  <c r="AD7453" i="25"/>
  <c r="AE5439" i="25" l="1"/>
  <c r="AG5439" i="25" s="1"/>
  <c r="AF5439" i="25"/>
  <c r="AD7454" i="25"/>
  <c r="AF5440" i="25" l="1"/>
  <c r="AE5440" i="25"/>
  <c r="AG5440" i="25" s="1"/>
  <c r="AD7455" i="25"/>
  <c r="AE5441" i="25" l="1"/>
  <c r="AG5441" i="25" s="1"/>
  <c r="AF5441" i="25"/>
  <c r="AD7456" i="25"/>
  <c r="AF5442" i="25" l="1"/>
  <c r="AE5442" i="25"/>
  <c r="AG5442" i="25" s="1"/>
  <c r="AD7457" i="25"/>
  <c r="AE5443" i="25" l="1"/>
  <c r="AG5443" i="25" s="1"/>
  <c r="AF5443" i="25"/>
  <c r="AD7458" i="25"/>
  <c r="AE5444" i="25" l="1"/>
  <c r="AG5444" i="25" s="1"/>
  <c r="AF5444" i="25"/>
  <c r="AD7459" i="25"/>
  <c r="AE5445" i="25" l="1"/>
  <c r="AG5445" i="25" s="1"/>
  <c r="AF5445" i="25"/>
  <c r="AD7460" i="25"/>
  <c r="AF5446" i="25" l="1"/>
  <c r="AE5446" i="25"/>
  <c r="AG5446" i="25" s="1"/>
  <c r="AD7461" i="25"/>
  <c r="AE5447" i="25" l="1"/>
  <c r="AG5447" i="25" s="1"/>
  <c r="AF5447" i="25"/>
  <c r="AD7462" i="25"/>
  <c r="AF5448" i="25" l="1"/>
  <c r="AE5448" i="25"/>
  <c r="AG5448" i="25" s="1"/>
  <c r="AD7463" i="25"/>
  <c r="AE5449" i="25" l="1"/>
  <c r="AG5449" i="25" s="1"/>
  <c r="AF5449" i="25"/>
  <c r="AD7464" i="25"/>
  <c r="AE5450" i="25" l="1"/>
  <c r="AG5450" i="25" s="1"/>
  <c r="AF5450" i="25"/>
  <c r="AD7465" i="25"/>
  <c r="AE5451" i="25" l="1"/>
  <c r="AG5451" i="25" s="1"/>
  <c r="AF5451" i="25"/>
  <c r="AD7466" i="25"/>
  <c r="AE5452" i="25" l="1"/>
  <c r="AG5452" i="25" s="1"/>
  <c r="AF5452" i="25"/>
  <c r="AD7467" i="25"/>
  <c r="AF5453" i="25" l="1"/>
  <c r="AE5453" i="25"/>
  <c r="AG5453" i="25" s="1"/>
  <c r="AD7468" i="25"/>
  <c r="AE5454" i="25" l="1"/>
  <c r="AG5454" i="25" s="1"/>
  <c r="AF5454" i="25"/>
  <c r="AD7469" i="25"/>
  <c r="AF5455" i="25" l="1"/>
  <c r="AE5455" i="25"/>
  <c r="AG5455" i="25" s="1"/>
  <c r="AD7470" i="25"/>
  <c r="AE5456" i="25" l="1"/>
  <c r="AG5456" i="25" s="1"/>
  <c r="AF5456" i="25"/>
  <c r="AD7471" i="25"/>
  <c r="AF5457" i="25" l="1"/>
  <c r="AE5457" i="25"/>
  <c r="AG5457" i="25" s="1"/>
  <c r="AD7472" i="25"/>
  <c r="AE5458" i="25" l="1"/>
  <c r="AG5458" i="25" s="1"/>
  <c r="AF5458" i="25"/>
  <c r="AD7473" i="25"/>
  <c r="AF5459" i="25" l="1"/>
  <c r="AE5459" i="25"/>
  <c r="AG5459" i="25" s="1"/>
  <c r="AD7474" i="25"/>
  <c r="AE5460" i="25" l="1"/>
  <c r="AG5460" i="25" s="1"/>
  <c r="AF5460" i="25"/>
  <c r="AD7475" i="25"/>
  <c r="AF5461" i="25" l="1"/>
  <c r="AE5461" i="25"/>
  <c r="AG5461" i="25" s="1"/>
  <c r="AD7476" i="25"/>
  <c r="AE5462" i="25" l="1"/>
  <c r="AG5462" i="25" s="1"/>
  <c r="AF5462" i="25"/>
  <c r="AD7477" i="25"/>
  <c r="AF5463" i="25" l="1"/>
  <c r="AE5463" i="25"/>
  <c r="AG5463" i="25" s="1"/>
  <c r="AD7478" i="25"/>
  <c r="AE5464" i="25" l="1"/>
  <c r="AG5464" i="25" s="1"/>
  <c r="AF5464" i="25"/>
  <c r="AD7479" i="25"/>
  <c r="AF5465" i="25" l="1"/>
  <c r="AE5465" i="25"/>
  <c r="AG5465" i="25" s="1"/>
  <c r="AD7480" i="25"/>
  <c r="AE5466" i="25" l="1"/>
  <c r="AG5466" i="25" s="1"/>
  <c r="AF5466" i="25"/>
  <c r="AD7481" i="25"/>
  <c r="AF5467" i="25" l="1"/>
  <c r="AE5467" i="25"/>
  <c r="AG5467" i="25" s="1"/>
  <c r="AD7482" i="25"/>
  <c r="AE5468" i="25" l="1"/>
  <c r="AG5468" i="25" s="1"/>
  <c r="AF5468" i="25"/>
  <c r="AD7483" i="25"/>
  <c r="AF5469" i="25" l="1"/>
  <c r="AE5469" i="25"/>
  <c r="AG5469" i="25" s="1"/>
  <c r="AD7484" i="25"/>
  <c r="AE5470" i="25" l="1"/>
  <c r="AG5470" i="25" s="1"/>
  <c r="AF5470" i="25"/>
  <c r="AD7485" i="25"/>
  <c r="AF5471" i="25" l="1"/>
  <c r="AE5471" i="25"/>
  <c r="AG5471" i="25" s="1"/>
  <c r="AD7486" i="25"/>
  <c r="AE5472" i="25" l="1"/>
  <c r="AG5472" i="25" s="1"/>
  <c r="AF5472" i="25"/>
  <c r="AD7487" i="25"/>
  <c r="AF5473" i="25" l="1"/>
  <c r="AE5473" i="25"/>
  <c r="AG5473" i="25" s="1"/>
  <c r="AD7488" i="25"/>
  <c r="AE5474" i="25" l="1"/>
  <c r="AG5474" i="25" s="1"/>
  <c r="AF5474" i="25"/>
  <c r="AD7489" i="25"/>
  <c r="AF5475" i="25" l="1"/>
  <c r="AE5475" i="25"/>
  <c r="AG5475" i="25" s="1"/>
  <c r="AD7490" i="25"/>
  <c r="AE5476" i="25" l="1"/>
  <c r="AG5476" i="25" s="1"/>
  <c r="AF5476" i="25"/>
  <c r="AD7491" i="25"/>
  <c r="AF5477" i="25" l="1"/>
  <c r="AE5477" i="25"/>
  <c r="AG5477" i="25" s="1"/>
  <c r="AD7492" i="25"/>
  <c r="AE5478" i="25" l="1"/>
  <c r="AG5478" i="25" s="1"/>
  <c r="AF5478" i="25"/>
  <c r="AD7493" i="25"/>
  <c r="AF5479" i="25" l="1"/>
  <c r="AE5479" i="25"/>
  <c r="AG5479" i="25" s="1"/>
  <c r="AD7494" i="25"/>
  <c r="AE5480" i="25" l="1"/>
  <c r="AG5480" i="25" s="1"/>
  <c r="AF5480" i="25"/>
  <c r="AD7495" i="25"/>
  <c r="AF5481" i="25" l="1"/>
  <c r="AE5481" i="25"/>
  <c r="AG5481" i="25" s="1"/>
  <c r="AD7496" i="25"/>
  <c r="AE5482" i="25" l="1"/>
  <c r="AG5482" i="25" s="1"/>
  <c r="AF5482" i="25"/>
  <c r="AD7497" i="25"/>
  <c r="AF5483" i="25" l="1"/>
  <c r="AE5483" i="25"/>
  <c r="AG5483" i="25" s="1"/>
  <c r="AD7498" i="25"/>
  <c r="AE5484" i="25" l="1"/>
  <c r="AG5484" i="25" s="1"/>
  <c r="AF5484" i="25"/>
  <c r="AD7499" i="25"/>
  <c r="AE5485" i="25" l="1"/>
  <c r="AG5485" i="25" s="1"/>
  <c r="AF5485" i="25"/>
  <c r="AD7500" i="25"/>
  <c r="AE5486" i="25" l="1"/>
  <c r="AG5486" i="25" s="1"/>
  <c r="AF5486" i="25"/>
  <c r="AD7501" i="25"/>
  <c r="AE5487" i="25" l="1"/>
  <c r="AG5487" i="25" s="1"/>
  <c r="AF5487" i="25"/>
  <c r="AD7502" i="25"/>
  <c r="AE5488" i="25" l="1"/>
  <c r="AG5488" i="25" s="1"/>
  <c r="AF5488" i="25"/>
  <c r="AD7503" i="25"/>
  <c r="AF5489" i="25" l="1"/>
  <c r="AE5489" i="25"/>
  <c r="AG5489" i="25" s="1"/>
  <c r="AD7504" i="25"/>
  <c r="AE5490" i="25" l="1"/>
  <c r="AG5490" i="25" s="1"/>
  <c r="AF5490" i="25"/>
  <c r="AD7505" i="25"/>
  <c r="AF5491" i="25" l="1"/>
  <c r="AE5491" i="25"/>
  <c r="AG5491" i="25" s="1"/>
  <c r="AD7506" i="25"/>
  <c r="AE5492" i="25" l="1"/>
  <c r="AG5492" i="25" s="1"/>
  <c r="AF5492" i="25"/>
  <c r="AD7507" i="25"/>
  <c r="AF5493" i="25" l="1"/>
  <c r="AE5493" i="25"/>
  <c r="AG5493" i="25" s="1"/>
  <c r="AD7508" i="25"/>
  <c r="AE5494" i="25" l="1"/>
  <c r="AG5494" i="25" s="1"/>
  <c r="AF5494" i="25"/>
  <c r="AD7509" i="25"/>
  <c r="AF5495" i="25" l="1"/>
  <c r="AE5495" i="25"/>
  <c r="AG5495" i="25" s="1"/>
  <c r="AD7510" i="25"/>
  <c r="AE5496" i="25" l="1"/>
  <c r="AG5496" i="25" s="1"/>
  <c r="AF5496" i="25"/>
  <c r="AD7511" i="25"/>
  <c r="AE5497" i="25" l="1"/>
  <c r="AG5497" i="25" s="1"/>
  <c r="AF5497" i="25"/>
  <c r="AD7512" i="25"/>
  <c r="AE5498" i="25" l="1"/>
  <c r="AG5498" i="25" s="1"/>
  <c r="AF5498" i="25"/>
  <c r="AD7513" i="25"/>
  <c r="AF5499" i="25" l="1"/>
  <c r="AE5499" i="25"/>
  <c r="AG5499" i="25" s="1"/>
  <c r="AD7514" i="25"/>
  <c r="AE5500" i="25" l="1"/>
  <c r="AG5500" i="25" s="1"/>
  <c r="AF5500" i="25"/>
  <c r="AD7515" i="25"/>
  <c r="AE5501" i="25" l="1"/>
  <c r="AG5501" i="25" s="1"/>
  <c r="AF5501" i="25"/>
  <c r="AD7516" i="25"/>
  <c r="AE5502" i="25" l="1"/>
  <c r="AG5502" i="25" s="1"/>
  <c r="AF5502" i="25"/>
  <c r="AD7517" i="25"/>
  <c r="AE5503" i="25" l="1"/>
  <c r="AG5503" i="25" s="1"/>
  <c r="AF5503" i="25"/>
  <c r="AD7518" i="25"/>
  <c r="AE5504" i="25" l="1"/>
  <c r="AG5504" i="25" s="1"/>
  <c r="AF5504" i="25"/>
  <c r="AD7519" i="25"/>
  <c r="AE5505" i="25" l="1"/>
  <c r="AG5505" i="25" s="1"/>
  <c r="AF5505" i="25"/>
  <c r="AD7520" i="25"/>
  <c r="AE5506" i="25" l="1"/>
  <c r="AG5506" i="25" s="1"/>
  <c r="AF5506" i="25"/>
  <c r="AD7521" i="25"/>
  <c r="AF5507" i="25" l="1"/>
  <c r="AE5507" i="25"/>
  <c r="AG5507" i="25" s="1"/>
  <c r="AD7522" i="25"/>
  <c r="AE5508" i="25" l="1"/>
  <c r="AG5508" i="25" s="1"/>
  <c r="AF5508" i="25"/>
  <c r="AD7523" i="25"/>
  <c r="AE5509" i="25" l="1"/>
  <c r="AG5509" i="25" s="1"/>
  <c r="AF5509" i="25"/>
  <c r="AD7524" i="25"/>
  <c r="AE5510" i="25" l="1"/>
  <c r="AG5510" i="25" s="1"/>
  <c r="AF5510" i="25"/>
  <c r="AD7525" i="25"/>
  <c r="AE5511" i="25" l="1"/>
  <c r="AG5511" i="25" s="1"/>
  <c r="AF5511" i="25"/>
  <c r="AD7526" i="25"/>
  <c r="AE5512" i="25" l="1"/>
  <c r="AG5512" i="25" s="1"/>
  <c r="AF5512" i="25"/>
  <c r="AD7527" i="25"/>
  <c r="AF5513" i="25" l="1"/>
  <c r="AE5513" i="25"/>
  <c r="AG5513" i="25" s="1"/>
  <c r="AD7528" i="25"/>
  <c r="AE5514" i="25" l="1"/>
  <c r="AG5514" i="25" s="1"/>
  <c r="AF5514" i="25"/>
  <c r="AD7529" i="25"/>
  <c r="AE5515" i="25" l="1"/>
  <c r="AG5515" i="25" s="1"/>
  <c r="AF5515" i="25"/>
  <c r="AD7530" i="25"/>
  <c r="AE5516" i="25" l="1"/>
  <c r="AG5516" i="25" s="1"/>
  <c r="AF5516" i="25"/>
  <c r="AD7531" i="25"/>
  <c r="AE5517" i="25" l="1"/>
  <c r="AG5517" i="25" s="1"/>
  <c r="AF5517" i="25"/>
  <c r="AD7532" i="25"/>
  <c r="AE5518" i="25" l="1"/>
  <c r="AG5518" i="25" s="1"/>
  <c r="AF5518" i="25"/>
  <c r="AD7533" i="25"/>
  <c r="AE5519" i="25" l="1"/>
  <c r="AG5519" i="25" s="1"/>
  <c r="AF5519" i="25"/>
  <c r="AD7534" i="25"/>
  <c r="AE5520" i="25" l="1"/>
  <c r="AG5520" i="25" s="1"/>
  <c r="AF5520" i="25"/>
  <c r="AD7535" i="25"/>
  <c r="AF5521" i="25" l="1"/>
  <c r="AE5521" i="25"/>
  <c r="AG5521" i="25" s="1"/>
  <c r="AD7536" i="25"/>
  <c r="AE5522" i="25" l="1"/>
  <c r="AG5522" i="25" s="1"/>
  <c r="AF5522" i="25"/>
  <c r="AD7537" i="25"/>
  <c r="AE5523" i="25" l="1"/>
  <c r="AG5523" i="25" s="1"/>
  <c r="AF5523" i="25"/>
  <c r="AD7538" i="25"/>
  <c r="AE5524" i="25" l="1"/>
  <c r="AG5524" i="25" s="1"/>
  <c r="AF5524" i="25"/>
  <c r="AD7539" i="25"/>
  <c r="AE5525" i="25" l="1"/>
  <c r="AG5525" i="25" s="1"/>
  <c r="AF5525" i="25"/>
  <c r="AD7540" i="25"/>
  <c r="AE5526" i="25" l="1"/>
  <c r="AG5526" i="25" s="1"/>
  <c r="AF5526" i="25"/>
  <c r="AD7541" i="25"/>
  <c r="AE5527" i="25" l="1"/>
  <c r="AG5527" i="25" s="1"/>
  <c r="AF5527" i="25"/>
  <c r="AD7542" i="25"/>
  <c r="AE5528" i="25" l="1"/>
  <c r="AG5528" i="25" s="1"/>
  <c r="AF5528" i="25"/>
  <c r="AD7543" i="25"/>
  <c r="AF5529" i="25" l="1"/>
  <c r="AE5529" i="25"/>
  <c r="AG5529" i="25" s="1"/>
  <c r="AD7544" i="25"/>
  <c r="AE5530" i="25" l="1"/>
  <c r="AG5530" i="25" s="1"/>
  <c r="AF5530" i="25"/>
  <c r="AD7545" i="25"/>
  <c r="AF5531" i="25" l="1"/>
  <c r="AE5531" i="25"/>
  <c r="AG5531" i="25" s="1"/>
  <c r="AD7546" i="25"/>
  <c r="AE5532" i="25" l="1"/>
  <c r="AG5532" i="25" s="1"/>
  <c r="AF5532" i="25"/>
  <c r="AD7547" i="25"/>
  <c r="AF5533" i="25" l="1"/>
  <c r="AE5533" i="25"/>
  <c r="AG5533" i="25" s="1"/>
  <c r="AD7548" i="25"/>
  <c r="AE5534" i="25" l="1"/>
  <c r="AG5534" i="25" s="1"/>
  <c r="AF5534" i="25"/>
  <c r="AD7549" i="25"/>
  <c r="AF5535" i="25" l="1"/>
  <c r="AE5535" i="25"/>
  <c r="AG5535" i="25" s="1"/>
  <c r="AD7550" i="25"/>
  <c r="AE5536" i="25" l="1"/>
  <c r="AG5536" i="25" s="1"/>
  <c r="AF5536" i="25"/>
  <c r="AD7551" i="25"/>
  <c r="AF5537" i="25" l="1"/>
  <c r="AE5537" i="25"/>
  <c r="AG5537" i="25" s="1"/>
  <c r="AD7552" i="25"/>
  <c r="AE5538" i="25" l="1"/>
  <c r="AG5538" i="25" s="1"/>
  <c r="AF5538" i="25"/>
  <c r="AD7553" i="25"/>
  <c r="AF5539" i="25" l="1"/>
  <c r="AE5539" i="25"/>
  <c r="AG5539" i="25" s="1"/>
  <c r="AD7554" i="25"/>
  <c r="AE5540" i="25" l="1"/>
  <c r="AG5540" i="25" s="1"/>
  <c r="AF5540" i="25"/>
  <c r="AD7555" i="25"/>
  <c r="AF5541" i="25" l="1"/>
  <c r="AE5541" i="25"/>
  <c r="AG5541" i="25" s="1"/>
  <c r="AD7556" i="25"/>
  <c r="AE5542" i="25" l="1"/>
  <c r="AG5542" i="25" s="1"/>
  <c r="AF5542" i="25"/>
  <c r="AD7557" i="25"/>
  <c r="AF5543" i="25" l="1"/>
  <c r="AE5543" i="25"/>
  <c r="AG5543" i="25" s="1"/>
  <c r="AD7558" i="25"/>
  <c r="AE5544" i="25" l="1"/>
  <c r="AG5544" i="25" s="1"/>
  <c r="AF5544" i="25"/>
  <c r="AD7559" i="25"/>
  <c r="AE5545" i="25" l="1"/>
  <c r="AG5545" i="25" s="1"/>
  <c r="AF5545" i="25"/>
  <c r="AD7560" i="25"/>
  <c r="AE5546" i="25" l="1"/>
  <c r="AG5546" i="25" s="1"/>
  <c r="AF5546" i="25"/>
  <c r="AD7561" i="25"/>
  <c r="AF5547" i="25" l="1"/>
  <c r="AE5547" i="25"/>
  <c r="AG5547" i="25" s="1"/>
  <c r="AD7562" i="25"/>
  <c r="AE5548" i="25" l="1"/>
  <c r="AG5548" i="25" s="1"/>
  <c r="AF5548" i="25"/>
  <c r="AD7563" i="25"/>
  <c r="AF5549" i="25" l="1"/>
  <c r="AE5549" i="25"/>
  <c r="AG5549" i="25" s="1"/>
  <c r="AD7564" i="25"/>
  <c r="AE5550" i="25" l="1"/>
  <c r="AG5550" i="25" s="1"/>
  <c r="AF5550" i="25"/>
  <c r="AD7565" i="25"/>
  <c r="AF5551" i="25" l="1"/>
  <c r="AE5551" i="25"/>
  <c r="AG5551" i="25" s="1"/>
  <c r="AD7566" i="25"/>
  <c r="AE5552" i="25" l="1"/>
  <c r="AG5552" i="25" s="1"/>
  <c r="AF5552" i="25"/>
  <c r="AD7567" i="25"/>
  <c r="AE5553" i="25" l="1"/>
  <c r="AG5553" i="25" s="1"/>
  <c r="AF5553" i="25"/>
  <c r="AD7568" i="25"/>
  <c r="AF5554" i="25" l="1"/>
  <c r="AE5554" i="25"/>
  <c r="AG5554" i="25" s="1"/>
  <c r="AD7569" i="25"/>
  <c r="AE5555" i="25" l="1"/>
  <c r="AG5555" i="25" s="1"/>
  <c r="AF5555" i="25"/>
  <c r="AD7570" i="25"/>
  <c r="AF5556" i="25" l="1"/>
  <c r="AE5556" i="25"/>
  <c r="AG5556" i="25" s="1"/>
  <c r="AD7571" i="25"/>
  <c r="AF5557" i="25" l="1"/>
  <c r="AE5557" i="25"/>
  <c r="AG5557" i="25" s="1"/>
  <c r="AD7572" i="25"/>
  <c r="AF5558" i="25" l="1"/>
  <c r="AE5558" i="25"/>
  <c r="AG5558" i="25" s="1"/>
  <c r="AD7573" i="25"/>
  <c r="AE5559" i="25" l="1"/>
  <c r="AG5559" i="25" s="1"/>
  <c r="AF5559" i="25"/>
  <c r="AD7574" i="25"/>
  <c r="AF5560" i="25" l="1"/>
  <c r="AE5560" i="25"/>
  <c r="AG5560" i="25" s="1"/>
  <c r="AD7575" i="25"/>
  <c r="AF5561" i="25" l="1"/>
  <c r="AE5561" i="25"/>
  <c r="AG5561" i="25" s="1"/>
  <c r="AD7576" i="25"/>
  <c r="AF5562" i="25" l="1"/>
  <c r="AE5562" i="25"/>
  <c r="AG5562" i="25" s="1"/>
  <c r="AD7577" i="25"/>
  <c r="AF5563" i="25" l="1"/>
  <c r="AE5563" i="25"/>
  <c r="AG5563" i="25" s="1"/>
  <c r="AD7578" i="25"/>
  <c r="AF5564" i="25" l="1"/>
  <c r="AE5564" i="25"/>
  <c r="AG5564" i="25" s="1"/>
  <c r="AD7579" i="25"/>
  <c r="AE5565" i="25" l="1"/>
  <c r="AG5565" i="25" s="1"/>
  <c r="AF5565" i="25"/>
  <c r="AD7580" i="25"/>
  <c r="AF5566" i="25" l="1"/>
  <c r="AE5566" i="25"/>
  <c r="AG5566" i="25" s="1"/>
  <c r="AD7581" i="25"/>
  <c r="AF5567" i="25" l="1"/>
  <c r="AE5567" i="25"/>
  <c r="AG5567" i="25" s="1"/>
  <c r="AD7582" i="25"/>
  <c r="AF5568" i="25" l="1"/>
  <c r="AE5568" i="25"/>
  <c r="AG5568" i="25" s="1"/>
  <c r="AD7583" i="25"/>
  <c r="AF5569" i="25" l="1"/>
  <c r="AE5569" i="25"/>
  <c r="AG5569" i="25" s="1"/>
  <c r="AD7584" i="25"/>
  <c r="AF5570" i="25" l="1"/>
  <c r="AE5570" i="25"/>
  <c r="AG5570" i="25" s="1"/>
  <c r="AD7585" i="25"/>
  <c r="AE5571" i="25" l="1"/>
  <c r="AG5571" i="25" s="1"/>
  <c r="AF5571" i="25"/>
  <c r="AD7586" i="25"/>
  <c r="AF5572" i="25" l="1"/>
  <c r="AE5572" i="25"/>
  <c r="AG5572" i="25" s="1"/>
  <c r="AD7587" i="25"/>
  <c r="AE5573" i="25" l="1"/>
  <c r="AG5573" i="25" s="1"/>
  <c r="AF5573" i="25"/>
  <c r="AD7588" i="25"/>
  <c r="AF5574" i="25" l="1"/>
  <c r="AE5574" i="25"/>
  <c r="AG5574" i="25" s="1"/>
  <c r="AD7589" i="25"/>
  <c r="AF5575" i="25" l="1"/>
  <c r="AE5575" i="25"/>
  <c r="AG5575" i="25" s="1"/>
  <c r="AD7590" i="25"/>
  <c r="AF5576" i="25" l="1"/>
  <c r="AE5576" i="25"/>
  <c r="AG5576" i="25" s="1"/>
  <c r="AD7591" i="25"/>
  <c r="AF5577" i="25" l="1"/>
  <c r="AE5577" i="25"/>
  <c r="AG5577" i="25" s="1"/>
  <c r="AD7592" i="25"/>
  <c r="AF5578" i="25" l="1"/>
  <c r="AE5578" i="25"/>
  <c r="AG5578" i="25" s="1"/>
  <c r="AD7593" i="25"/>
  <c r="AF5579" i="25" l="1"/>
  <c r="AE5579" i="25"/>
  <c r="AG5579" i="25" s="1"/>
  <c r="AD7594" i="25"/>
  <c r="AF5580" i="25" l="1"/>
  <c r="AE5580" i="25"/>
  <c r="AG5580" i="25" s="1"/>
  <c r="AD7595" i="25"/>
  <c r="AE5581" i="25" l="1"/>
  <c r="AG5581" i="25" s="1"/>
  <c r="AF5581" i="25"/>
  <c r="AD7596" i="25"/>
  <c r="AF5582" i="25" l="1"/>
  <c r="AE5582" i="25"/>
  <c r="AG5582" i="25" s="1"/>
  <c r="AD7597" i="25"/>
  <c r="AE5583" i="25" l="1"/>
  <c r="AG5583" i="25" s="1"/>
  <c r="AF5583" i="25"/>
  <c r="AD7598" i="25"/>
  <c r="AF5584" i="25" l="1"/>
  <c r="AE5584" i="25"/>
  <c r="AG5584" i="25" s="1"/>
  <c r="AD7599" i="25"/>
  <c r="AE5585" i="25" l="1"/>
  <c r="AG5585" i="25" s="1"/>
  <c r="AF5585" i="25"/>
  <c r="AD7600" i="25"/>
  <c r="AF5586" i="25" l="1"/>
  <c r="AE5586" i="25"/>
  <c r="AG5586" i="25" s="1"/>
  <c r="AD7601" i="25"/>
  <c r="AF5587" i="25" l="1"/>
  <c r="AE5587" i="25"/>
  <c r="AG5587" i="25" s="1"/>
  <c r="AD7602" i="25"/>
  <c r="AF5588" i="25" l="1"/>
  <c r="AE5588" i="25"/>
  <c r="AG5588" i="25" s="1"/>
  <c r="AD7603" i="25"/>
  <c r="AF5589" i="25" l="1"/>
  <c r="AE5589" i="25"/>
  <c r="AG5589" i="25" s="1"/>
  <c r="AD7604" i="25"/>
  <c r="AE5590" i="25" l="1"/>
  <c r="AG5590" i="25" s="1"/>
  <c r="AF5590" i="25"/>
  <c r="AD7605" i="25"/>
  <c r="AF5591" i="25" l="1"/>
  <c r="AE5591" i="25"/>
  <c r="AG5591" i="25" s="1"/>
  <c r="AD7606" i="25"/>
  <c r="AE5592" i="25" l="1"/>
  <c r="AG5592" i="25" s="1"/>
  <c r="AF5592" i="25"/>
  <c r="AD7607" i="25"/>
  <c r="AF5593" i="25" l="1"/>
  <c r="AE5593" i="25"/>
  <c r="AG5593" i="25" s="1"/>
  <c r="AD7608" i="25"/>
  <c r="AF5594" i="25" l="1"/>
  <c r="AE5594" i="25"/>
  <c r="AG5594" i="25" s="1"/>
  <c r="AD7609" i="25"/>
  <c r="AF5595" i="25" l="1"/>
  <c r="AE5595" i="25"/>
  <c r="AG5595" i="25" s="1"/>
  <c r="AD7610" i="25"/>
  <c r="AE5596" i="25" l="1"/>
  <c r="AG5596" i="25" s="1"/>
  <c r="AF5596" i="25"/>
  <c r="AD7611" i="25"/>
  <c r="AF5597" i="25" l="1"/>
  <c r="AE5597" i="25"/>
  <c r="AG5597" i="25" s="1"/>
  <c r="AD7612" i="25"/>
  <c r="AE5598" i="25" l="1"/>
  <c r="AG5598" i="25" s="1"/>
  <c r="AF5598" i="25"/>
  <c r="AD7613" i="25"/>
  <c r="AF5599" i="25" l="1"/>
  <c r="AE5599" i="25"/>
  <c r="AG5599" i="25" s="1"/>
  <c r="AD7614" i="25"/>
  <c r="AE5600" i="25" l="1"/>
  <c r="AG5600" i="25" s="1"/>
  <c r="AF5600" i="25"/>
  <c r="AD7615" i="25"/>
  <c r="AF5601" i="25" l="1"/>
  <c r="AE5601" i="25"/>
  <c r="AG5601" i="25" s="1"/>
  <c r="AD7616" i="25"/>
  <c r="AF5602" i="25" l="1"/>
  <c r="AE5602" i="25"/>
  <c r="AG5602" i="25" s="1"/>
  <c r="AD7617" i="25"/>
  <c r="AF5603" i="25" l="1"/>
  <c r="AE5603" i="25"/>
  <c r="AG5603" i="25" s="1"/>
  <c r="AD7618" i="25"/>
  <c r="AF5604" i="25" l="1"/>
  <c r="AE5604" i="25"/>
  <c r="AG5604" i="25" s="1"/>
  <c r="AD7619" i="25"/>
  <c r="AF5605" i="25" l="1"/>
  <c r="AE5605" i="25"/>
  <c r="AG5605" i="25" s="1"/>
  <c r="AD7620" i="25"/>
  <c r="AF5606" i="25" l="1"/>
  <c r="AE5606" i="25"/>
  <c r="AG5606" i="25" s="1"/>
  <c r="AD7621" i="25"/>
  <c r="AF5607" i="25" l="1"/>
  <c r="AE5607" i="25"/>
  <c r="AG5607" i="25" s="1"/>
  <c r="AD7622" i="25"/>
  <c r="AF5608" i="25" l="1"/>
  <c r="AE5608" i="25"/>
  <c r="AG5608" i="25" s="1"/>
  <c r="AD7623" i="25"/>
  <c r="AF5609" i="25" l="1"/>
  <c r="AE5609" i="25"/>
  <c r="AG5609" i="25" s="1"/>
  <c r="AD7624" i="25"/>
  <c r="AF5610" i="25" l="1"/>
  <c r="AE5610" i="25"/>
  <c r="AG5610" i="25" s="1"/>
  <c r="AD7625" i="25"/>
  <c r="AF5611" i="25" l="1"/>
  <c r="AE5611" i="25"/>
  <c r="AG5611" i="25" s="1"/>
  <c r="AD7626" i="25"/>
  <c r="AE5612" i="25" l="1"/>
  <c r="AG5612" i="25" s="1"/>
  <c r="AF5612" i="25"/>
  <c r="AD7627" i="25"/>
  <c r="AF5613" i="25" l="1"/>
  <c r="AE5613" i="25"/>
  <c r="AG5613" i="25" s="1"/>
  <c r="AD7628" i="25"/>
  <c r="AF5614" i="25" l="1"/>
  <c r="AE5614" i="25"/>
  <c r="AG5614" i="25" s="1"/>
  <c r="AD7629" i="25"/>
  <c r="AF5615" i="25" l="1"/>
  <c r="AE5615" i="25"/>
  <c r="AG5615" i="25" s="1"/>
  <c r="AD7630" i="25"/>
  <c r="AE5616" i="25" l="1"/>
  <c r="AG5616" i="25" s="1"/>
  <c r="AF5616" i="25"/>
  <c r="AD7631" i="25"/>
  <c r="AF5617" i="25" l="1"/>
  <c r="AE5617" i="25"/>
  <c r="AG5617" i="25" s="1"/>
  <c r="AD7632" i="25"/>
  <c r="AE5618" i="25" l="1"/>
  <c r="AG5618" i="25" s="1"/>
  <c r="AF5618" i="25"/>
  <c r="AD7633" i="25"/>
  <c r="AF5619" i="25" l="1"/>
  <c r="AE5619" i="25"/>
  <c r="AG5619" i="25" s="1"/>
  <c r="AD7634" i="25"/>
  <c r="AE5620" i="25" l="1"/>
  <c r="AG5620" i="25" s="1"/>
  <c r="AF5620" i="25"/>
  <c r="AD7635" i="25"/>
  <c r="AF5621" i="25" l="1"/>
  <c r="AE5621" i="25"/>
  <c r="AG5621" i="25" s="1"/>
  <c r="AD7636" i="25"/>
  <c r="AE5622" i="25" l="1"/>
  <c r="AG5622" i="25" s="1"/>
  <c r="AF5622" i="25"/>
  <c r="AD7637" i="25"/>
  <c r="AF5623" i="25" l="1"/>
  <c r="AE5623" i="25"/>
  <c r="AG5623" i="25" s="1"/>
  <c r="AD7638" i="25"/>
  <c r="AE5624" i="25" l="1"/>
  <c r="AG5624" i="25" s="1"/>
  <c r="AF5624" i="25"/>
  <c r="AD7639" i="25"/>
  <c r="AF5625" i="25" l="1"/>
  <c r="AE5625" i="25"/>
  <c r="AG5625" i="25" s="1"/>
  <c r="AD7640" i="25"/>
  <c r="AE5626" i="25" l="1"/>
  <c r="AG5626" i="25" s="1"/>
  <c r="AF5626" i="25"/>
  <c r="AD7641" i="25"/>
  <c r="AF5627" i="25" l="1"/>
  <c r="AE5627" i="25"/>
  <c r="AG5627" i="25" s="1"/>
  <c r="AD7642" i="25"/>
  <c r="AE5628" i="25" l="1"/>
  <c r="AG5628" i="25" s="1"/>
  <c r="AF5628" i="25"/>
  <c r="AD7643" i="25"/>
  <c r="AF5629" i="25" l="1"/>
  <c r="AE5629" i="25"/>
  <c r="AG5629" i="25" s="1"/>
  <c r="AD7644" i="25"/>
  <c r="AF5630" i="25" l="1"/>
  <c r="AE5630" i="25"/>
  <c r="AG5630" i="25" s="1"/>
  <c r="AD7645" i="25"/>
  <c r="AF5631" i="25" l="1"/>
  <c r="AE5631" i="25"/>
  <c r="AG5631" i="25" s="1"/>
  <c r="AD7646" i="25"/>
  <c r="AF5632" i="25" l="1"/>
  <c r="AE5632" i="25"/>
  <c r="AG5632" i="25" s="1"/>
  <c r="AD7647" i="25"/>
  <c r="AF5633" i="25" l="1"/>
  <c r="AE5633" i="25"/>
  <c r="AG5633" i="25" s="1"/>
  <c r="AD7648" i="25"/>
  <c r="AF5634" i="25" l="1"/>
  <c r="AE5634" i="25"/>
  <c r="AG5634" i="25" s="1"/>
  <c r="AD7649" i="25"/>
  <c r="AF5635" i="25" l="1"/>
  <c r="AE5635" i="25"/>
  <c r="AG5635" i="25" s="1"/>
  <c r="AD7650" i="25"/>
  <c r="AE5636" i="25" l="1"/>
  <c r="AG5636" i="25" s="1"/>
  <c r="AF5636" i="25"/>
  <c r="AD7651" i="25"/>
  <c r="AF5637" i="25" l="1"/>
  <c r="AE5637" i="25"/>
  <c r="AG5637" i="25" s="1"/>
  <c r="AD7652" i="25"/>
  <c r="AF5638" i="25" l="1"/>
  <c r="AE5638" i="25"/>
  <c r="AG5638" i="25" s="1"/>
  <c r="AD7653" i="25"/>
  <c r="AF5639" i="25" l="1"/>
  <c r="AE5639" i="25"/>
  <c r="AG5639" i="25" s="1"/>
  <c r="AD7654" i="25"/>
  <c r="AE5640" i="25" l="1"/>
  <c r="AG5640" i="25" s="1"/>
  <c r="AF5640" i="25"/>
  <c r="AD7655" i="25"/>
  <c r="AF5641" i="25" l="1"/>
  <c r="AE5641" i="25"/>
  <c r="AG5641" i="25" s="1"/>
  <c r="AD7656" i="25"/>
  <c r="AF5642" i="25" l="1"/>
  <c r="AE5642" i="25"/>
  <c r="AG5642" i="25" s="1"/>
  <c r="AD7657" i="25"/>
  <c r="AF5643" i="25" l="1"/>
  <c r="AE5643" i="25"/>
  <c r="AG5643" i="25" s="1"/>
  <c r="AD7658" i="25"/>
  <c r="AE5644" i="25" l="1"/>
  <c r="AG5644" i="25" s="1"/>
  <c r="AF5644" i="25"/>
  <c r="AD7659" i="25"/>
  <c r="AF5645" i="25" l="1"/>
  <c r="AE5645" i="25"/>
  <c r="AG5645" i="25" s="1"/>
  <c r="AD7660" i="25"/>
  <c r="AF5646" i="25" l="1"/>
  <c r="AE5646" i="25"/>
  <c r="AG5646" i="25" s="1"/>
  <c r="AD7661" i="25"/>
  <c r="AF5647" i="25" l="1"/>
  <c r="AE5647" i="25"/>
  <c r="AG5647" i="25" s="1"/>
  <c r="AD7662" i="25"/>
  <c r="AE5648" i="25" l="1"/>
  <c r="AG5648" i="25" s="1"/>
  <c r="AF5648" i="25"/>
  <c r="AD7663" i="25"/>
  <c r="AF5649" i="25" l="1"/>
  <c r="AE5649" i="25"/>
  <c r="AG5649" i="25" s="1"/>
  <c r="AD7664" i="25"/>
  <c r="AE5650" i="25" l="1"/>
  <c r="AG5650" i="25" s="1"/>
  <c r="AF5650" i="25"/>
  <c r="AD7665" i="25"/>
  <c r="AF5651" i="25" l="1"/>
  <c r="AE5651" i="25"/>
  <c r="AG5651" i="25" s="1"/>
  <c r="AD7666" i="25"/>
  <c r="AE5652" i="25" l="1"/>
  <c r="AG5652" i="25" s="1"/>
  <c r="AF5652" i="25"/>
  <c r="AD7667" i="25"/>
  <c r="AF5653" i="25" l="1"/>
  <c r="AE5653" i="25"/>
  <c r="AG5653" i="25" s="1"/>
  <c r="AD7668" i="25"/>
  <c r="AE5654" i="25" l="1"/>
  <c r="AG5654" i="25" s="1"/>
  <c r="AF5654" i="25"/>
  <c r="AD7669" i="25"/>
  <c r="AF5655" i="25" l="1"/>
  <c r="AE5655" i="25"/>
  <c r="AG5655" i="25" s="1"/>
  <c r="AD7670" i="25"/>
  <c r="AE5656" i="25" l="1"/>
  <c r="AG5656" i="25" s="1"/>
  <c r="AF5656" i="25"/>
  <c r="AD7671" i="25"/>
  <c r="AF5657" i="25" l="1"/>
  <c r="AE5657" i="25"/>
  <c r="AG5657" i="25" s="1"/>
  <c r="AD7672" i="25"/>
  <c r="AE5658" i="25" l="1"/>
  <c r="AG5658" i="25" s="1"/>
  <c r="AF5658" i="25"/>
  <c r="AD7673" i="25"/>
  <c r="AF5659" i="25" l="1"/>
  <c r="AE5659" i="25"/>
  <c r="AG5659" i="25" s="1"/>
  <c r="AD7674" i="25"/>
  <c r="AF5660" i="25" l="1"/>
  <c r="AE5660" i="25"/>
  <c r="AG5660" i="25" s="1"/>
  <c r="AD7675" i="25"/>
  <c r="AF5661" i="25" l="1"/>
  <c r="AE5661" i="25"/>
  <c r="AG5661" i="25" s="1"/>
  <c r="AD7676" i="25"/>
  <c r="AE5662" i="25" l="1"/>
  <c r="AG5662" i="25" s="1"/>
  <c r="AF5662" i="25"/>
  <c r="AD7677" i="25"/>
  <c r="AF5663" i="25" l="1"/>
  <c r="AE5663" i="25"/>
  <c r="AG5663" i="25" s="1"/>
  <c r="AD7678" i="25"/>
  <c r="AF5664" i="25" l="1"/>
  <c r="AE5664" i="25"/>
  <c r="AG5664" i="25" s="1"/>
  <c r="AD7679" i="25"/>
  <c r="AF5665" i="25" l="1"/>
  <c r="AE5665" i="25"/>
  <c r="AG5665" i="25" s="1"/>
  <c r="AD7680" i="25"/>
  <c r="AE5666" i="25" l="1"/>
  <c r="AG5666" i="25" s="1"/>
  <c r="AF5666" i="25"/>
  <c r="AD7681" i="25"/>
  <c r="AF5667" i="25" l="1"/>
  <c r="AE5667" i="25"/>
  <c r="AG5667" i="25" s="1"/>
  <c r="AD7682" i="25"/>
  <c r="AE5668" i="25" l="1"/>
  <c r="AG5668" i="25" s="1"/>
  <c r="AF5668" i="25"/>
  <c r="AD7683" i="25"/>
  <c r="AF5669" i="25" l="1"/>
  <c r="AE5669" i="25"/>
  <c r="AG5669" i="25" s="1"/>
  <c r="AD7684" i="25"/>
  <c r="AE5670" i="25" l="1"/>
  <c r="AG5670" i="25" s="1"/>
  <c r="AF5670" i="25"/>
  <c r="AD7685" i="25"/>
  <c r="AF5671" i="25" l="1"/>
  <c r="AE5671" i="25"/>
  <c r="AG5671" i="25" s="1"/>
  <c r="AD7686" i="25"/>
  <c r="AE5672" i="25" l="1"/>
  <c r="AG5672" i="25" s="1"/>
  <c r="AF5672" i="25"/>
  <c r="AD7687" i="25"/>
  <c r="AF5673" i="25" l="1"/>
  <c r="AE5673" i="25"/>
  <c r="AG5673" i="25" s="1"/>
  <c r="AD7688" i="25"/>
  <c r="AE5674" i="25" l="1"/>
  <c r="AG5674" i="25" s="1"/>
  <c r="AF5674" i="25"/>
  <c r="AD7689" i="25"/>
  <c r="AF5675" i="25" l="1"/>
  <c r="AE5675" i="25"/>
  <c r="AG5675" i="25" s="1"/>
  <c r="AD7690" i="25"/>
  <c r="AE5676" i="25" l="1"/>
  <c r="AG5676" i="25" s="1"/>
  <c r="AF5676" i="25"/>
  <c r="AD7691" i="25"/>
  <c r="AF5677" i="25" l="1"/>
  <c r="AE5677" i="25"/>
  <c r="AG5677" i="25" s="1"/>
  <c r="AD7692" i="25"/>
  <c r="AE5678" i="25" l="1"/>
  <c r="AG5678" i="25" s="1"/>
  <c r="AF5678" i="25"/>
  <c r="AD7693" i="25"/>
  <c r="AF5679" i="25" l="1"/>
  <c r="AE5679" i="25"/>
  <c r="AG5679" i="25" s="1"/>
  <c r="AD7694" i="25"/>
  <c r="AE5680" i="25" l="1"/>
  <c r="AG5680" i="25" s="1"/>
  <c r="AF5680" i="25"/>
  <c r="AD7695" i="25"/>
  <c r="AF5681" i="25" l="1"/>
  <c r="AE5681" i="25"/>
  <c r="AG5681" i="25" s="1"/>
  <c r="AD7696" i="25"/>
  <c r="AF5682" i="25" l="1"/>
  <c r="AE5682" i="25"/>
  <c r="AG5682" i="25" s="1"/>
  <c r="AD7697" i="25"/>
  <c r="AF5683" i="25" l="1"/>
  <c r="AE5683" i="25"/>
  <c r="AG5683" i="25" s="1"/>
  <c r="AD7698" i="25"/>
  <c r="AE5684" i="25" l="1"/>
  <c r="AG5684" i="25" s="1"/>
  <c r="AF5684" i="25"/>
  <c r="AD7699" i="25"/>
  <c r="AF5685" i="25" l="1"/>
  <c r="AE5685" i="25"/>
  <c r="AG5685" i="25" s="1"/>
  <c r="AD7700" i="25"/>
  <c r="AE5686" i="25" l="1"/>
  <c r="AG5686" i="25" s="1"/>
  <c r="AF5686" i="25"/>
  <c r="AD7701" i="25"/>
  <c r="AF5687" i="25" l="1"/>
  <c r="AE5687" i="25"/>
  <c r="AG5687" i="25" s="1"/>
  <c r="AD7702" i="25"/>
  <c r="AF5688" i="25" l="1"/>
  <c r="AE5688" i="25"/>
  <c r="AG5688" i="25" s="1"/>
  <c r="AD7703" i="25"/>
  <c r="AF5689" i="25" l="1"/>
  <c r="AE5689" i="25"/>
  <c r="AG5689" i="25" s="1"/>
  <c r="AD7704" i="25"/>
  <c r="AF5690" i="25" l="1"/>
  <c r="AE5690" i="25"/>
  <c r="AG5690" i="25" s="1"/>
  <c r="AD7705" i="25"/>
  <c r="AF5691" i="25" l="1"/>
  <c r="AE5691" i="25"/>
  <c r="AG5691" i="25" s="1"/>
  <c r="AD7706" i="25"/>
  <c r="AE5692" i="25" l="1"/>
  <c r="AG5692" i="25" s="1"/>
  <c r="AF5692" i="25"/>
  <c r="AD7707" i="25"/>
  <c r="AF5693" i="25" l="1"/>
  <c r="AE5693" i="25"/>
  <c r="AG5693" i="25" s="1"/>
  <c r="AD7708" i="25"/>
  <c r="AE5694" i="25" l="1"/>
  <c r="AG5694" i="25" s="1"/>
  <c r="AF5694" i="25"/>
  <c r="AD7709" i="25"/>
  <c r="AF5695" i="25" l="1"/>
  <c r="AE5695" i="25"/>
  <c r="AG5695" i="25" s="1"/>
  <c r="AD7710" i="25"/>
  <c r="AE5696" i="25" l="1"/>
  <c r="AG5696" i="25" s="1"/>
  <c r="AF5696" i="25"/>
  <c r="AD7711" i="25"/>
  <c r="AF5697" i="25" l="1"/>
  <c r="AE5697" i="25"/>
  <c r="AG5697" i="25" s="1"/>
  <c r="AD7712" i="25"/>
  <c r="AE5698" i="25" l="1"/>
  <c r="AG5698" i="25" s="1"/>
  <c r="AF5698" i="25"/>
  <c r="AD7713" i="25"/>
  <c r="AF5699" i="25" l="1"/>
  <c r="AE5699" i="25"/>
  <c r="AG5699" i="25" s="1"/>
  <c r="AD7714" i="25"/>
  <c r="AE5700" i="25" l="1"/>
  <c r="AG5700" i="25" s="1"/>
  <c r="AF5700" i="25"/>
  <c r="AD7715" i="25"/>
  <c r="AF5701" i="25" l="1"/>
  <c r="AE5701" i="25"/>
  <c r="AG5701" i="25" s="1"/>
  <c r="AD7716" i="25"/>
  <c r="AE5702" i="25" l="1"/>
  <c r="AG5702" i="25" s="1"/>
  <c r="AF5702" i="25"/>
  <c r="AD7717" i="25"/>
  <c r="AF5703" i="25" l="1"/>
  <c r="AE5703" i="25"/>
  <c r="AG5703" i="25" s="1"/>
  <c r="AD7718" i="25"/>
  <c r="AE5704" i="25" l="1"/>
  <c r="AG5704" i="25" s="1"/>
  <c r="AF5704" i="25"/>
  <c r="AD7719" i="25"/>
  <c r="AF5705" i="25" l="1"/>
  <c r="AE5705" i="25"/>
  <c r="AG5705" i="25" s="1"/>
  <c r="AD7720" i="25"/>
  <c r="AE5706" i="25" l="1"/>
  <c r="AG5706" i="25" s="1"/>
  <c r="AF5706" i="25"/>
  <c r="AD7721" i="25"/>
  <c r="AF5707" i="25" l="1"/>
  <c r="AE5707" i="25"/>
  <c r="AG5707" i="25" s="1"/>
  <c r="AD7722" i="25"/>
  <c r="AE5708" i="25" l="1"/>
  <c r="AG5708" i="25" s="1"/>
  <c r="AF5708" i="25"/>
  <c r="AD7723" i="25"/>
  <c r="AF5709" i="25" l="1"/>
  <c r="AE5709" i="25"/>
  <c r="AG5709" i="25" s="1"/>
  <c r="AD7724" i="25"/>
  <c r="AE5710" i="25" l="1"/>
  <c r="AG5710" i="25" s="1"/>
  <c r="AF5710" i="25"/>
  <c r="AD7725" i="25"/>
  <c r="AF5711" i="25" l="1"/>
  <c r="AE5711" i="25"/>
  <c r="AG5711" i="25" s="1"/>
  <c r="AD7726" i="25"/>
  <c r="AE5712" i="25" l="1"/>
  <c r="AG5712" i="25" s="1"/>
  <c r="AF5712" i="25"/>
  <c r="AD7727" i="25"/>
  <c r="AF5713" i="25" l="1"/>
  <c r="AE5713" i="25"/>
  <c r="AG5713" i="25" s="1"/>
  <c r="AD7728" i="25"/>
  <c r="AE5714" i="25" l="1"/>
  <c r="AG5714" i="25" s="1"/>
  <c r="AF5714" i="25"/>
  <c r="AD7729" i="25"/>
  <c r="AF5715" i="25" l="1"/>
  <c r="AE5715" i="25"/>
  <c r="AG5715" i="25" s="1"/>
  <c r="AD7730" i="25"/>
  <c r="AF5716" i="25" l="1"/>
  <c r="AE5716" i="25"/>
  <c r="AG5716" i="25" s="1"/>
  <c r="AD7731" i="25"/>
  <c r="AF5717" i="25" l="1"/>
  <c r="AE5717" i="25"/>
  <c r="AG5717" i="25" s="1"/>
  <c r="AD7732" i="25"/>
  <c r="AE5718" i="25" l="1"/>
  <c r="AG5718" i="25" s="1"/>
  <c r="AF5718" i="25"/>
  <c r="AD7733" i="25"/>
  <c r="AF5719" i="25" l="1"/>
  <c r="AE5719" i="25"/>
  <c r="AG5719" i="25" s="1"/>
  <c r="AD7734" i="25"/>
  <c r="AE5720" i="25" l="1"/>
  <c r="AG5720" i="25" s="1"/>
  <c r="AF5720" i="25"/>
  <c r="AD7735" i="25"/>
  <c r="AF5721" i="25" l="1"/>
  <c r="AE5721" i="25"/>
  <c r="AG5721" i="25" s="1"/>
  <c r="AD7736" i="25"/>
  <c r="AE5722" i="25" l="1"/>
  <c r="AG5722" i="25" s="1"/>
  <c r="AF5722" i="25"/>
  <c r="AD7737" i="25"/>
  <c r="AF5723" i="25" l="1"/>
  <c r="AE5723" i="25"/>
  <c r="AG5723" i="25" s="1"/>
  <c r="AD7738" i="25"/>
  <c r="AE5724" i="25" l="1"/>
  <c r="AG5724" i="25" s="1"/>
  <c r="AF5724" i="25"/>
  <c r="AD7739" i="25"/>
  <c r="AF5725" i="25" l="1"/>
  <c r="AE5725" i="25"/>
  <c r="AG5725" i="25" s="1"/>
  <c r="AD7740" i="25"/>
  <c r="AE5726" i="25" l="1"/>
  <c r="AG5726" i="25" s="1"/>
  <c r="AF5726" i="25"/>
  <c r="AD7741" i="25"/>
  <c r="AF5727" i="25" l="1"/>
  <c r="AE5727" i="25"/>
  <c r="AG5727" i="25" s="1"/>
  <c r="AD7742" i="25"/>
  <c r="AE5728" i="25" l="1"/>
  <c r="AG5728" i="25" s="1"/>
  <c r="AF5728" i="25"/>
  <c r="AD7743" i="25"/>
  <c r="AF5729" i="25" l="1"/>
  <c r="AE5729" i="25"/>
  <c r="AG5729" i="25" s="1"/>
  <c r="AD7744" i="25"/>
  <c r="AE5730" i="25" l="1"/>
  <c r="AG5730" i="25" s="1"/>
  <c r="AF5730" i="25"/>
  <c r="AD7745" i="25"/>
  <c r="AF5731" i="25" l="1"/>
  <c r="AE5731" i="25"/>
  <c r="AG5731" i="25" s="1"/>
  <c r="AD7746" i="25"/>
  <c r="AE5732" i="25" l="1"/>
  <c r="AG5732" i="25" s="1"/>
  <c r="AF5732" i="25"/>
  <c r="AD7747" i="25"/>
  <c r="AF5733" i="25" l="1"/>
  <c r="AE5733" i="25"/>
  <c r="AG5733" i="25" s="1"/>
  <c r="AD7748" i="25"/>
  <c r="AE5734" i="25" l="1"/>
  <c r="AG5734" i="25" s="1"/>
  <c r="AF5734" i="25"/>
  <c r="AD7749" i="25"/>
  <c r="AF5735" i="25" l="1"/>
  <c r="AE5735" i="25"/>
  <c r="AG5735" i="25" s="1"/>
  <c r="AD7750" i="25"/>
  <c r="AE5736" i="25" l="1"/>
  <c r="AG5736" i="25" s="1"/>
  <c r="AF5736" i="25"/>
  <c r="AD7751" i="25"/>
  <c r="AF5737" i="25" l="1"/>
  <c r="AE5737" i="25"/>
  <c r="AG5737" i="25" s="1"/>
  <c r="AD7752" i="25"/>
  <c r="AF5738" i="25" l="1"/>
  <c r="AE5738" i="25"/>
  <c r="AG5738" i="25" s="1"/>
  <c r="AD7753" i="25"/>
  <c r="AF5739" i="25" l="1"/>
  <c r="AE5739" i="25"/>
  <c r="AG5739" i="25" s="1"/>
  <c r="AD7754" i="25"/>
  <c r="AE5740" i="25" l="1"/>
  <c r="AG5740" i="25" s="1"/>
  <c r="AF5740" i="25"/>
  <c r="AD7755" i="25"/>
  <c r="AF5741" i="25" l="1"/>
  <c r="AE5741" i="25"/>
  <c r="AG5741" i="25" s="1"/>
  <c r="AD7756" i="25"/>
  <c r="AE5742" i="25" l="1"/>
  <c r="AG5742" i="25" s="1"/>
  <c r="AF5742" i="25"/>
  <c r="AD7757" i="25"/>
  <c r="AF5743" i="25" l="1"/>
  <c r="AE5743" i="25"/>
  <c r="AG5743" i="25" s="1"/>
  <c r="AD7758" i="25"/>
  <c r="AE5744" i="25" l="1"/>
  <c r="AG5744" i="25" s="1"/>
  <c r="AF5744" i="25"/>
  <c r="AD7759" i="25"/>
  <c r="AF5745" i="25" l="1"/>
  <c r="AE5745" i="25"/>
  <c r="AG5745" i="25" s="1"/>
  <c r="AD7760" i="25"/>
  <c r="AE5746" i="25" l="1"/>
  <c r="AG5746" i="25" s="1"/>
  <c r="AF5746" i="25"/>
  <c r="AD7761" i="25"/>
  <c r="AF5747" i="25" l="1"/>
  <c r="AE5747" i="25"/>
  <c r="AG5747" i="25" s="1"/>
  <c r="AD7762" i="25"/>
  <c r="AE5748" i="25" l="1"/>
  <c r="AG5748" i="25" s="1"/>
  <c r="AF5748" i="25"/>
  <c r="AD7763" i="25"/>
  <c r="AF5749" i="25" l="1"/>
  <c r="AE5749" i="25"/>
  <c r="AG5749" i="25" s="1"/>
  <c r="AD7764" i="25"/>
  <c r="AE5750" i="25" l="1"/>
  <c r="AG5750" i="25" s="1"/>
  <c r="AF5750" i="25"/>
  <c r="AD7765" i="25"/>
  <c r="AF5751" i="25" l="1"/>
  <c r="AE5751" i="25"/>
  <c r="AG5751" i="25" s="1"/>
  <c r="AD7766" i="25"/>
  <c r="AE5752" i="25" l="1"/>
  <c r="AG5752" i="25" s="1"/>
  <c r="AF5752" i="25"/>
  <c r="AD7767" i="25"/>
  <c r="AF5753" i="25" l="1"/>
  <c r="AE5753" i="25"/>
  <c r="AG5753" i="25" s="1"/>
  <c r="AD7768" i="25"/>
  <c r="AE5754" i="25" l="1"/>
  <c r="AG5754" i="25" s="1"/>
  <c r="AF5754" i="25"/>
  <c r="AD7769" i="25"/>
  <c r="AE5755" i="25" l="1"/>
  <c r="AG5755" i="25" s="1"/>
  <c r="AF5755" i="25"/>
  <c r="AD7770" i="25"/>
  <c r="AE5756" i="25" l="1"/>
  <c r="AG5756" i="25" s="1"/>
  <c r="AF5756" i="25"/>
  <c r="AD7771" i="25"/>
  <c r="AE5757" i="25" l="1"/>
  <c r="AG5757" i="25" s="1"/>
  <c r="AF5757" i="25"/>
  <c r="AD7772" i="25"/>
  <c r="AE5758" i="25" l="1"/>
  <c r="AG5758" i="25" s="1"/>
  <c r="AF5758" i="25"/>
  <c r="AD7773" i="25"/>
  <c r="AF5759" i="25" l="1"/>
  <c r="AE5759" i="25"/>
  <c r="AG5759" i="25" s="1"/>
  <c r="AD7774" i="25"/>
  <c r="AE5760" i="25" l="1"/>
  <c r="AG5760" i="25" s="1"/>
  <c r="AF5760" i="25"/>
  <c r="AD7775" i="25"/>
  <c r="AF5761" i="25" l="1"/>
  <c r="AE5761" i="25"/>
  <c r="AG5761" i="25" s="1"/>
  <c r="AD7776" i="25"/>
  <c r="AE5762" i="25" l="1"/>
  <c r="AG5762" i="25" s="1"/>
  <c r="AF5762" i="25"/>
  <c r="AD7777" i="25"/>
  <c r="AF5763" i="25" l="1"/>
  <c r="AE5763" i="25"/>
  <c r="AG5763" i="25" s="1"/>
  <c r="AD7778" i="25"/>
  <c r="AF5764" i="25" l="1"/>
  <c r="AE5764" i="25"/>
  <c r="AG5764" i="25" s="1"/>
  <c r="AD7779" i="25"/>
  <c r="AE5765" i="25" l="1"/>
  <c r="AG5765" i="25" s="1"/>
  <c r="AF5765" i="25"/>
  <c r="AD7780" i="25"/>
  <c r="AF5766" i="25" l="1"/>
  <c r="AE5766" i="25"/>
  <c r="AG5766" i="25" s="1"/>
  <c r="AD7781" i="25"/>
  <c r="AE5767" i="25" l="1"/>
  <c r="AG5767" i="25" s="1"/>
  <c r="AF5767" i="25"/>
  <c r="AD7782" i="25"/>
  <c r="AF5768" i="25" l="1"/>
  <c r="AE5768" i="25"/>
  <c r="AG5768" i="25" s="1"/>
  <c r="AD7783" i="25"/>
  <c r="AE5769" i="25" l="1"/>
  <c r="AG5769" i="25" s="1"/>
  <c r="AF5769" i="25"/>
  <c r="AD7784" i="25"/>
  <c r="AF5770" i="25" l="1"/>
  <c r="AE5770" i="25"/>
  <c r="AG5770" i="25" s="1"/>
  <c r="AD7785" i="25"/>
  <c r="AE5771" i="25" l="1"/>
  <c r="AG5771" i="25" s="1"/>
  <c r="AF5771" i="25"/>
  <c r="AD7786" i="25"/>
  <c r="AF5772" i="25" l="1"/>
  <c r="AE5772" i="25"/>
  <c r="AG5772" i="25" s="1"/>
  <c r="AD7787" i="25"/>
  <c r="AE5773" i="25" l="1"/>
  <c r="AG5773" i="25" s="1"/>
  <c r="AF5773" i="25"/>
  <c r="AD7788" i="25"/>
  <c r="AF5774" i="25" l="1"/>
  <c r="AE5774" i="25"/>
  <c r="AG5774" i="25" s="1"/>
  <c r="AD7789" i="25"/>
  <c r="AF5775" i="25" l="1"/>
  <c r="AE5775" i="25"/>
  <c r="AG5775" i="25" s="1"/>
  <c r="AD7790" i="25"/>
  <c r="AE5776" i="25" l="1"/>
  <c r="AG5776" i="25" s="1"/>
  <c r="AF5776" i="25"/>
  <c r="AD7791" i="25"/>
  <c r="AF5777" i="25" l="1"/>
  <c r="AE5777" i="25"/>
  <c r="AG5777" i="25" s="1"/>
  <c r="AD7792" i="25"/>
  <c r="AF5778" i="25" l="1"/>
  <c r="AE5778" i="25"/>
  <c r="AG5778" i="25" s="1"/>
  <c r="AD7793" i="25"/>
  <c r="AF5779" i="25" l="1"/>
  <c r="AE5779" i="25"/>
  <c r="AG5779" i="25" s="1"/>
  <c r="AD7794" i="25"/>
  <c r="AF5780" i="25" l="1"/>
  <c r="AE5780" i="25"/>
  <c r="AG5780" i="25" s="1"/>
  <c r="AD7795" i="25"/>
  <c r="AF5781" i="25" l="1"/>
  <c r="AE5781" i="25"/>
  <c r="AG5781" i="25" s="1"/>
  <c r="AD7796" i="25"/>
  <c r="AF5782" i="25" l="1"/>
  <c r="AE5782" i="25"/>
  <c r="AG5782" i="25" s="1"/>
  <c r="AD7797" i="25"/>
  <c r="AF5783" i="25" l="1"/>
  <c r="AE5783" i="25"/>
  <c r="AG5783" i="25" s="1"/>
  <c r="AD7798" i="25"/>
  <c r="AF5784" i="25" l="1"/>
  <c r="AE5784" i="25"/>
  <c r="AG5784" i="25" s="1"/>
  <c r="AD7799" i="25"/>
  <c r="AF5785" i="25" l="1"/>
  <c r="AE5785" i="25"/>
  <c r="AG5785" i="25" s="1"/>
  <c r="AD7800" i="25"/>
  <c r="AE5786" i="25" l="1"/>
  <c r="AG5786" i="25" s="1"/>
  <c r="AF5786" i="25"/>
  <c r="AD7801" i="25"/>
  <c r="AF5787" i="25" l="1"/>
  <c r="AE5787" i="25"/>
  <c r="AG5787" i="25" s="1"/>
  <c r="AD7802" i="25"/>
  <c r="AE5788" i="25" l="1"/>
  <c r="AG5788" i="25" s="1"/>
  <c r="AF5788" i="25"/>
  <c r="AD7803" i="25"/>
  <c r="AF5789" i="25" l="1"/>
  <c r="AE5789" i="25"/>
  <c r="AG5789" i="25" s="1"/>
  <c r="AD7804" i="25"/>
  <c r="AE5790" i="25" l="1"/>
  <c r="AG5790" i="25" s="1"/>
  <c r="AF5790" i="25"/>
  <c r="AD7805" i="25"/>
  <c r="AF5791" i="25" l="1"/>
  <c r="AE5791" i="25"/>
  <c r="AG5791" i="25" s="1"/>
  <c r="AD7806" i="25"/>
  <c r="AE5792" i="25" l="1"/>
  <c r="AG5792" i="25" s="1"/>
  <c r="AF5792" i="25"/>
  <c r="AD7807" i="25"/>
  <c r="AF5793" i="25" l="1"/>
  <c r="AE5793" i="25"/>
  <c r="AG5793" i="25" s="1"/>
  <c r="AD7808" i="25"/>
  <c r="AE5794" i="25" l="1"/>
  <c r="AG5794" i="25" s="1"/>
  <c r="AF5794" i="25"/>
  <c r="AD7809" i="25"/>
  <c r="AF5795" i="25" l="1"/>
  <c r="AE5795" i="25"/>
  <c r="AG5795" i="25" s="1"/>
  <c r="AD7810" i="25"/>
  <c r="AF5796" i="25" l="1"/>
  <c r="AE5796" i="25"/>
  <c r="AG5796" i="25" s="1"/>
  <c r="AD7811" i="25"/>
  <c r="AF5797" i="25" l="1"/>
  <c r="AE5797" i="25"/>
  <c r="AG5797" i="25" s="1"/>
  <c r="AD7812" i="25"/>
  <c r="AE5798" i="25" l="1"/>
  <c r="AG5798" i="25" s="1"/>
  <c r="AF5798" i="25"/>
  <c r="AD7813" i="25"/>
  <c r="AF5799" i="25" l="1"/>
  <c r="AE5799" i="25"/>
  <c r="AG5799" i="25" s="1"/>
  <c r="AD7814" i="25"/>
  <c r="AE5800" i="25" l="1"/>
  <c r="AG5800" i="25" s="1"/>
  <c r="AF5800" i="25"/>
  <c r="AD7815" i="25"/>
  <c r="AF5801" i="25" l="1"/>
  <c r="AE5801" i="25"/>
  <c r="AG5801" i="25" s="1"/>
  <c r="AD7816" i="25"/>
  <c r="AE5802" i="25" l="1"/>
  <c r="AG5802" i="25" s="1"/>
  <c r="AF5802" i="25"/>
  <c r="AD7817" i="25"/>
  <c r="AF5803" i="25" l="1"/>
  <c r="AE5803" i="25"/>
  <c r="AG5803" i="25" s="1"/>
  <c r="AD7818" i="25"/>
  <c r="AF5804" i="25" l="1"/>
  <c r="AE5804" i="25"/>
  <c r="AG5804" i="25" s="1"/>
  <c r="AD7819" i="25"/>
  <c r="AF5805" i="25" l="1"/>
  <c r="AE5805" i="25"/>
  <c r="AG5805" i="25" s="1"/>
  <c r="AD7820" i="25"/>
  <c r="AE5806" i="25" l="1"/>
  <c r="AG5806" i="25" s="1"/>
  <c r="AF5806" i="25"/>
  <c r="AD7821" i="25"/>
  <c r="AF5807" i="25" l="1"/>
  <c r="AE5807" i="25"/>
  <c r="AG5807" i="25" s="1"/>
  <c r="AD7822" i="25"/>
  <c r="AE5808" i="25" l="1"/>
  <c r="AG5808" i="25" s="1"/>
  <c r="AF5808" i="25"/>
  <c r="AD7823" i="25"/>
  <c r="AF5809" i="25" l="1"/>
  <c r="AE5809" i="25"/>
  <c r="AG5809" i="25" s="1"/>
  <c r="AD7824" i="25"/>
  <c r="AE5810" i="25" l="1"/>
  <c r="AG5810" i="25" s="1"/>
  <c r="AF5810" i="25"/>
  <c r="AD7825" i="25"/>
  <c r="AF5811" i="25" l="1"/>
  <c r="AE5811" i="25"/>
  <c r="AG5811" i="25" s="1"/>
  <c r="AD7826" i="25"/>
  <c r="AF5812" i="25" l="1"/>
  <c r="AE5812" i="25"/>
  <c r="AG5812" i="25" s="1"/>
  <c r="AD7827" i="25"/>
  <c r="AF5813" i="25" l="1"/>
  <c r="AE5813" i="25"/>
  <c r="AG5813" i="25" s="1"/>
  <c r="AD7828" i="25"/>
  <c r="AF5814" i="25" l="1"/>
  <c r="AE5814" i="25"/>
  <c r="AG5814" i="25" s="1"/>
  <c r="AD7829" i="25"/>
  <c r="AF5815" i="25" l="1"/>
  <c r="AE5815" i="25"/>
  <c r="AG5815" i="25" s="1"/>
  <c r="AD7830" i="25"/>
  <c r="AF5816" i="25" l="1"/>
  <c r="AE5816" i="25"/>
  <c r="AG5816" i="25" s="1"/>
  <c r="AD7831" i="25"/>
  <c r="AF5817" i="25" l="1"/>
  <c r="AE5817" i="25"/>
  <c r="AG5817" i="25" s="1"/>
  <c r="AD7832" i="25"/>
  <c r="AF5818" i="25" l="1"/>
  <c r="AE5818" i="25"/>
  <c r="AG5818" i="25" s="1"/>
  <c r="AD7833" i="25"/>
  <c r="AF5819" i="25" l="1"/>
  <c r="AE5819" i="25"/>
  <c r="AG5819" i="25" s="1"/>
  <c r="AD7834" i="25"/>
  <c r="AF5820" i="25" l="1"/>
  <c r="AE5820" i="25"/>
  <c r="AG5820" i="25" s="1"/>
  <c r="AD7835" i="25"/>
  <c r="AF5821" i="25" l="1"/>
  <c r="AE5821" i="25"/>
  <c r="AG5821" i="25" s="1"/>
  <c r="AD7836" i="25"/>
  <c r="AF5822" i="25" l="1"/>
  <c r="AE5822" i="25"/>
  <c r="AG5822" i="25" s="1"/>
  <c r="AD7837" i="25"/>
  <c r="AF5823" i="25" l="1"/>
  <c r="AE5823" i="25"/>
  <c r="AG5823" i="25" s="1"/>
  <c r="AD7838" i="25"/>
  <c r="AF5824" i="25" l="1"/>
  <c r="AE5824" i="25"/>
  <c r="AG5824" i="25" s="1"/>
  <c r="AD7839" i="25"/>
  <c r="AF5825" i="25" l="1"/>
  <c r="AE5825" i="25"/>
  <c r="AG5825" i="25" s="1"/>
  <c r="AD7840" i="25"/>
  <c r="AE5826" i="25" l="1"/>
  <c r="AG5826" i="25" s="1"/>
  <c r="AF5826" i="25"/>
  <c r="AD7841" i="25"/>
  <c r="AF5827" i="25" l="1"/>
  <c r="AE5827" i="25"/>
  <c r="AG5827" i="25" s="1"/>
  <c r="AD7842" i="25"/>
  <c r="AE5828" i="25" l="1"/>
  <c r="AG5828" i="25" s="1"/>
  <c r="AF5828" i="25"/>
  <c r="AD7843" i="25"/>
  <c r="AF5829" i="25" l="1"/>
  <c r="AE5829" i="25"/>
  <c r="AG5829" i="25" s="1"/>
  <c r="AD7844" i="25"/>
  <c r="AE5830" i="25" l="1"/>
  <c r="AG5830" i="25" s="1"/>
  <c r="AF5830" i="25"/>
  <c r="AD7845" i="25"/>
  <c r="AF5831" i="25" l="1"/>
  <c r="AE5831" i="25"/>
  <c r="AG5831" i="25" s="1"/>
  <c r="AD7846" i="25"/>
  <c r="AE5832" i="25" l="1"/>
  <c r="AG5832" i="25" s="1"/>
  <c r="AF5832" i="25"/>
  <c r="AD7847" i="25"/>
  <c r="AF5833" i="25" l="1"/>
  <c r="AE5833" i="25"/>
  <c r="AG5833" i="25" s="1"/>
  <c r="AD7848" i="25"/>
  <c r="AE5834" i="25" l="1"/>
  <c r="AG5834" i="25" s="1"/>
  <c r="AF5834" i="25"/>
  <c r="AD7849" i="25"/>
  <c r="AF5835" i="25" l="1"/>
  <c r="AE5835" i="25"/>
  <c r="AG5835" i="25" s="1"/>
  <c r="AD7850" i="25"/>
  <c r="AE5836" i="25" l="1"/>
  <c r="AG5836" i="25" s="1"/>
  <c r="AF5836" i="25"/>
  <c r="AD7851" i="25"/>
  <c r="AF5837" i="25" l="1"/>
  <c r="AE5837" i="25"/>
  <c r="AG5837" i="25" s="1"/>
  <c r="AD7852" i="25"/>
  <c r="AE5838" i="25" l="1"/>
  <c r="AG5838" i="25" s="1"/>
  <c r="AF5838" i="25"/>
  <c r="AD7853" i="25"/>
  <c r="AF5839" i="25" l="1"/>
  <c r="AE5839" i="25"/>
  <c r="AG5839" i="25" s="1"/>
  <c r="AD7854" i="25"/>
  <c r="AE5840" i="25" l="1"/>
  <c r="AG5840" i="25" s="1"/>
  <c r="AF5840" i="25"/>
  <c r="AD7855" i="25"/>
  <c r="AF5841" i="25" l="1"/>
  <c r="AE5841" i="25"/>
  <c r="AG5841" i="25" s="1"/>
  <c r="AD7856" i="25"/>
  <c r="AF5842" i="25" l="1"/>
  <c r="AE5842" i="25"/>
  <c r="AG5842" i="25" s="1"/>
  <c r="AD7857" i="25"/>
  <c r="AF5843" i="25" l="1"/>
  <c r="AE5843" i="25"/>
  <c r="AG5843" i="25" s="1"/>
  <c r="AD7858" i="25"/>
  <c r="AE5844" i="25" l="1"/>
  <c r="AG5844" i="25" s="1"/>
  <c r="AF5844" i="25"/>
  <c r="AD7859" i="25"/>
  <c r="AF5845" i="25" l="1"/>
  <c r="AE5845" i="25"/>
  <c r="AG5845" i="25" s="1"/>
  <c r="AD7860" i="25"/>
  <c r="AE5846" i="25" l="1"/>
  <c r="AG5846" i="25" s="1"/>
  <c r="AF5846" i="25"/>
  <c r="AD7861" i="25"/>
  <c r="AF5847" i="25" l="1"/>
  <c r="AE5847" i="25"/>
  <c r="AG5847" i="25" s="1"/>
  <c r="AD7862" i="25"/>
  <c r="AE5848" i="25" l="1"/>
  <c r="AG5848" i="25" s="1"/>
  <c r="AF5848" i="25"/>
  <c r="AD7863" i="25"/>
  <c r="AE5849" i="25" l="1"/>
  <c r="AG5849" i="25" s="1"/>
  <c r="AF5849" i="25"/>
  <c r="AD7864" i="25"/>
  <c r="AF5850" i="25" l="1"/>
  <c r="AE5850" i="25"/>
  <c r="AG5850" i="25" s="1"/>
  <c r="AD7865" i="25"/>
  <c r="AE5851" i="25" l="1"/>
  <c r="AG5851" i="25" s="1"/>
  <c r="AF5851" i="25"/>
  <c r="AD7866" i="25"/>
  <c r="AF5852" i="25" l="1"/>
  <c r="AE5852" i="25"/>
  <c r="AG5852" i="25" s="1"/>
  <c r="AD7867" i="25"/>
  <c r="AF5853" i="25" l="1"/>
  <c r="AE5853" i="25"/>
  <c r="AG5853" i="25" s="1"/>
  <c r="AD7868" i="25"/>
  <c r="AF5854" i="25" l="1"/>
  <c r="AE5854" i="25"/>
  <c r="AG5854" i="25" s="1"/>
  <c r="AD7869" i="25"/>
  <c r="AF5855" i="25" l="1"/>
  <c r="AE5855" i="25"/>
  <c r="AG5855" i="25" s="1"/>
  <c r="AD7870" i="25"/>
  <c r="AF5856" i="25" l="1"/>
  <c r="AE5856" i="25"/>
  <c r="AG5856" i="25" s="1"/>
  <c r="AD7871" i="25"/>
  <c r="AE5857" i="25" l="1"/>
  <c r="AG5857" i="25" s="1"/>
  <c r="AF5857" i="25"/>
  <c r="AD7872" i="25"/>
  <c r="AF5858" i="25" l="1"/>
  <c r="AE5858" i="25"/>
  <c r="AG5858" i="25" s="1"/>
  <c r="AD7873" i="25"/>
  <c r="AE5859" i="25" l="1"/>
  <c r="AG5859" i="25" s="1"/>
  <c r="AF5859" i="25"/>
  <c r="AD7874" i="25"/>
  <c r="AF5860" i="25" l="1"/>
  <c r="AE5860" i="25"/>
  <c r="AG5860" i="25" s="1"/>
  <c r="AD7875" i="25"/>
  <c r="AF5861" i="25" l="1"/>
  <c r="AE5861" i="25"/>
  <c r="AG5861" i="25" s="1"/>
  <c r="AD7876" i="25"/>
  <c r="AF5862" i="25" l="1"/>
  <c r="AE5862" i="25"/>
  <c r="AG5862" i="25" s="1"/>
  <c r="AD7877" i="25"/>
  <c r="AF5863" i="25" l="1"/>
  <c r="AE5863" i="25"/>
  <c r="AG5863" i="25" s="1"/>
  <c r="AD7878" i="25"/>
  <c r="AF5864" i="25" l="1"/>
  <c r="AE5864" i="25"/>
  <c r="AG5864" i="25" s="1"/>
  <c r="AD7879" i="25"/>
  <c r="AF5865" i="25" l="1"/>
  <c r="AE5865" i="25"/>
  <c r="AG5865" i="25" s="1"/>
  <c r="AD7880" i="25"/>
  <c r="AF5866" i="25" l="1"/>
  <c r="AE5866" i="25"/>
  <c r="AG5866" i="25" s="1"/>
  <c r="AD7881" i="25"/>
  <c r="AE5867" i="25" l="1"/>
  <c r="AG5867" i="25" s="1"/>
  <c r="AF5867" i="25"/>
  <c r="AD7882" i="25"/>
  <c r="AF5868" i="25" l="1"/>
  <c r="AE5868" i="25"/>
  <c r="AG5868" i="25" s="1"/>
  <c r="AD7883" i="25"/>
  <c r="AF5869" i="25" l="1"/>
  <c r="AE5869" i="25"/>
  <c r="AG5869" i="25" s="1"/>
  <c r="AD7884" i="25"/>
  <c r="AF5870" i="25" l="1"/>
  <c r="AE5870" i="25"/>
  <c r="AG5870" i="25" s="1"/>
  <c r="AD7885" i="25"/>
  <c r="AF5871" i="25" l="1"/>
  <c r="AE5871" i="25"/>
  <c r="AG5871" i="25" s="1"/>
  <c r="AD7886" i="25"/>
  <c r="AF5872" i="25" l="1"/>
  <c r="AE5872" i="25"/>
  <c r="AG5872" i="25" s="1"/>
  <c r="AD7887" i="25"/>
  <c r="AE5873" i="25" l="1"/>
  <c r="AG5873" i="25" s="1"/>
  <c r="AF5873" i="25"/>
  <c r="AD7888" i="25"/>
  <c r="AF5874" i="25" l="1"/>
  <c r="AE5874" i="25"/>
  <c r="AG5874" i="25" s="1"/>
  <c r="AD7889" i="25"/>
  <c r="AF5875" i="25" l="1"/>
  <c r="AE5875" i="25"/>
  <c r="AG5875" i="25" s="1"/>
  <c r="AD7890" i="25"/>
  <c r="AF5876" i="25" l="1"/>
  <c r="AE5876" i="25"/>
  <c r="AG5876" i="25" s="1"/>
  <c r="AD7891" i="25"/>
  <c r="AF5877" i="25" l="1"/>
  <c r="AE5877" i="25"/>
  <c r="AG5877" i="25" s="1"/>
  <c r="AD7892" i="25"/>
  <c r="AF5878" i="25" l="1"/>
  <c r="AE5878" i="25"/>
  <c r="AG5878" i="25" s="1"/>
  <c r="AD7893" i="25"/>
  <c r="AE5879" i="25" l="1"/>
  <c r="AG5879" i="25" s="1"/>
  <c r="AF5879" i="25"/>
  <c r="AD7894" i="25"/>
  <c r="AF5880" i="25" l="1"/>
  <c r="AE5880" i="25"/>
  <c r="AG5880" i="25" s="1"/>
  <c r="AD7895" i="25"/>
  <c r="AE5881" i="25" l="1"/>
  <c r="AG5881" i="25" s="1"/>
  <c r="AF5881" i="25"/>
  <c r="AD7896" i="25"/>
  <c r="AF5882" i="25" l="1"/>
  <c r="AE5882" i="25"/>
  <c r="AG5882" i="25" s="1"/>
  <c r="AD7897" i="25"/>
  <c r="AF5883" i="25" l="1"/>
  <c r="AE5883" i="25"/>
  <c r="AG5883" i="25" s="1"/>
  <c r="AD7898" i="25"/>
  <c r="AF5884" i="25" l="1"/>
  <c r="AE5884" i="25"/>
  <c r="AG5884" i="25" s="1"/>
  <c r="AD7899" i="25"/>
  <c r="AE5885" i="25" l="1"/>
  <c r="AG5885" i="25" s="1"/>
  <c r="AF5885" i="25"/>
  <c r="AD7900" i="25"/>
  <c r="AF5886" i="25" l="1"/>
  <c r="AE5886" i="25"/>
  <c r="AG5886" i="25" s="1"/>
  <c r="AD7901" i="25"/>
  <c r="AF5887" i="25" l="1"/>
  <c r="AE5887" i="25"/>
  <c r="AG5887" i="25" s="1"/>
  <c r="AD7902" i="25"/>
  <c r="AF5888" i="25" l="1"/>
  <c r="AE5888" i="25"/>
  <c r="AG5888" i="25" s="1"/>
  <c r="AD7903" i="25"/>
  <c r="AE5889" i="25" l="1"/>
  <c r="AG5889" i="25" s="1"/>
  <c r="AF5889" i="25"/>
  <c r="AD7904" i="25"/>
  <c r="AF5890" i="25" l="1"/>
  <c r="AE5890" i="25"/>
  <c r="AG5890" i="25" s="1"/>
  <c r="AD7905" i="25"/>
  <c r="AE5891" i="25" l="1"/>
  <c r="AG5891" i="25" s="1"/>
  <c r="AF5891" i="25"/>
  <c r="AD7906" i="25"/>
  <c r="AF5892" i="25" l="1"/>
  <c r="AE5892" i="25"/>
  <c r="AG5892" i="25" s="1"/>
  <c r="AD7907" i="25"/>
  <c r="AE5893" i="25" l="1"/>
  <c r="AG5893" i="25" s="1"/>
  <c r="AF5893" i="25"/>
  <c r="AD7908" i="25"/>
  <c r="AF5894" i="25" l="1"/>
  <c r="AE5894" i="25"/>
  <c r="AG5894" i="25" s="1"/>
  <c r="AD7909" i="25"/>
  <c r="AF5895" i="25" l="1"/>
  <c r="AE5895" i="25"/>
  <c r="AG5895" i="25" s="1"/>
  <c r="AD7910" i="25"/>
  <c r="AF5896" i="25" l="1"/>
  <c r="AE5896" i="25"/>
  <c r="AG5896" i="25" s="1"/>
  <c r="AD7911" i="25"/>
  <c r="AF5897" i="25" l="1"/>
  <c r="AE5897" i="25"/>
  <c r="AG5897" i="25" s="1"/>
  <c r="AD7912" i="25"/>
  <c r="AF5898" i="25" l="1"/>
  <c r="AE5898" i="25"/>
  <c r="AG5898" i="25" s="1"/>
  <c r="AD7913" i="25"/>
  <c r="AF5899" i="25" l="1"/>
  <c r="AE5899" i="25"/>
  <c r="AG5899" i="25" s="1"/>
  <c r="AD7914" i="25"/>
  <c r="AF5900" i="25" l="1"/>
  <c r="AE5900" i="25"/>
  <c r="AG5900" i="25" s="1"/>
  <c r="AD7915" i="25"/>
  <c r="AF5901" i="25" l="1"/>
  <c r="AE5901" i="25"/>
  <c r="AG5901" i="25" s="1"/>
  <c r="AD7916" i="25"/>
  <c r="AF5902" i="25" l="1"/>
  <c r="AE5902" i="25"/>
  <c r="AG5902" i="25" s="1"/>
  <c r="AD7917" i="25"/>
  <c r="AE5903" i="25" l="1"/>
  <c r="AG5903" i="25" s="1"/>
  <c r="AF5903" i="25"/>
  <c r="AD7918" i="25"/>
  <c r="AF5904" i="25" l="1"/>
  <c r="AE5904" i="25"/>
  <c r="AG5904" i="25" s="1"/>
  <c r="AD7919" i="25"/>
  <c r="AF5905" i="25" l="1"/>
  <c r="AE5905" i="25"/>
  <c r="AG5905" i="25" s="1"/>
  <c r="AD7920" i="25"/>
  <c r="AF5906" i="25" l="1"/>
  <c r="AE5906" i="25"/>
  <c r="AG5906" i="25" s="1"/>
  <c r="AD7921" i="25"/>
  <c r="AE5907" i="25" l="1"/>
  <c r="AG5907" i="25" s="1"/>
  <c r="AF5907" i="25"/>
  <c r="AD7922" i="25"/>
  <c r="AF5908" i="25" l="1"/>
  <c r="AE5908" i="25"/>
  <c r="AG5908" i="25" s="1"/>
  <c r="AD7923" i="25"/>
  <c r="AF5909" i="25" l="1"/>
  <c r="AE5909" i="25"/>
  <c r="AG5909" i="25" s="1"/>
  <c r="AD7924" i="25"/>
  <c r="AF5910" i="25" l="1"/>
  <c r="AE5910" i="25"/>
  <c r="AG5910" i="25" s="1"/>
  <c r="AD7925" i="25"/>
  <c r="AE5911" i="25" l="1"/>
  <c r="AG5911" i="25" s="1"/>
  <c r="AF5911" i="25"/>
  <c r="AD7926" i="25"/>
  <c r="AF5912" i="25" l="1"/>
  <c r="AE5912" i="25"/>
  <c r="AG5912" i="25" s="1"/>
  <c r="AD7927" i="25"/>
  <c r="AF5913" i="25" l="1"/>
  <c r="AE5913" i="25"/>
  <c r="AG5913" i="25" s="1"/>
  <c r="AD7928" i="25"/>
  <c r="AF5914" i="25" l="1"/>
  <c r="AE5914" i="25"/>
  <c r="AG5914" i="25" s="1"/>
  <c r="AD7929" i="25"/>
  <c r="AE5915" i="25" l="1"/>
  <c r="AG5915" i="25" s="1"/>
  <c r="AF5915" i="25"/>
  <c r="AD7930" i="25"/>
  <c r="AF5916" i="25" l="1"/>
  <c r="AE5916" i="25"/>
  <c r="AG5916" i="25" s="1"/>
  <c r="AD7931" i="25"/>
  <c r="AE5917" i="25" l="1"/>
  <c r="AG5917" i="25" s="1"/>
  <c r="AF5917" i="25"/>
  <c r="AD7932" i="25"/>
  <c r="AF5918" i="25" l="1"/>
  <c r="AE5918" i="25"/>
  <c r="AG5918" i="25" s="1"/>
  <c r="AD7933" i="25"/>
  <c r="AF5919" i="25" l="1"/>
  <c r="AE5919" i="25"/>
  <c r="AG5919" i="25" s="1"/>
  <c r="AD7934" i="25"/>
  <c r="AF5920" i="25" l="1"/>
  <c r="AE5920" i="25"/>
  <c r="AG5920" i="25" s="1"/>
  <c r="AD7935" i="25"/>
  <c r="AE5921" i="25" l="1"/>
  <c r="AG5921" i="25" s="1"/>
  <c r="AF5921" i="25"/>
  <c r="AD7936" i="25"/>
  <c r="AF5922" i="25" l="1"/>
  <c r="AE5922" i="25"/>
  <c r="AG5922" i="25" s="1"/>
  <c r="AD7937" i="25"/>
  <c r="AF5923" i="25" l="1"/>
  <c r="AE5923" i="25"/>
  <c r="AG5923" i="25" s="1"/>
  <c r="AD7938" i="25"/>
  <c r="AF5924" i="25" l="1"/>
  <c r="AE5924" i="25"/>
  <c r="AG5924" i="25" s="1"/>
  <c r="AD7939" i="25"/>
  <c r="AF5925" i="25" l="1"/>
  <c r="AE5925" i="25"/>
  <c r="AG5925" i="25" s="1"/>
  <c r="AD7940" i="25"/>
  <c r="AF5926" i="25" l="1"/>
  <c r="AE5926" i="25"/>
  <c r="AG5926" i="25" s="1"/>
  <c r="AD7941" i="25"/>
  <c r="AF5927" i="25" l="1"/>
  <c r="AE5927" i="25"/>
  <c r="AG5927" i="25" s="1"/>
  <c r="AD7942" i="25"/>
  <c r="AF5928" i="25" l="1"/>
  <c r="AE5928" i="25"/>
  <c r="AG5928" i="25" s="1"/>
  <c r="AD7943" i="25"/>
  <c r="AF5929" i="25" l="1"/>
  <c r="AE5929" i="25"/>
  <c r="AG5929" i="25" s="1"/>
  <c r="AD7944" i="25"/>
  <c r="AF5930" i="25" l="1"/>
  <c r="AE5930" i="25"/>
  <c r="AG5930" i="25" s="1"/>
  <c r="AD7945" i="25"/>
  <c r="AE5931" i="25" l="1"/>
  <c r="AG5931" i="25" s="1"/>
  <c r="AF5931" i="25"/>
  <c r="AD7946" i="25"/>
  <c r="AF5932" i="25" l="1"/>
  <c r="AE5932" i="25"/>
  <c r="AG5932" i="25" s="1"/>
  <c r="AD7947" i="25"/>
  <c r="AF5933" i="25" l="1"/>
  <c r="AE5933" i="25"/>
  <c r="AG5933" i="25" s="1"/>
  <c r="AD7948" i="25"/>
  <c r="AF5934" i="25" l="1"/>
  <c r="AE5934" i="25"/>
  <c r="AG5934" i="25" s="1"/>
  <c r="AD7949" i="25"/>
  <c r="AF5935" i="25" l="1"/>
  <c r="AE5935" i="25"/>
  <c r="AG5935" i="25" s="1"/>
  <c r="AD7950" i="25"/>
  <c r="AF5936" i="25" l="1"/>
  <c r="AE5936" i="25"/>
  <c r="AG5936" i="25" s="1"/>
  <c r="AD7951" i="25"/>
  <c r="AE5937" i="25" l="1"/>
  <c r="AG5937" i="25" s="1"/>
  <c r="AF5937" i="25"/>
  <c r="AD7952" i="25"/>
  <c r="AF5938" i="25" l="1"/>
  <c r="AE5938" i="25"/>
  <c r="AG5938" i="25" s="1"/>
  <c r="AD7953" i="25"/>
  <c r="AE5939" i="25" l="1"/>
  <c r="AG5939" i="25" s="1"/>
  <c r="AF5939" i="25"/>
  <c r="AD7954" i="25"/>
  <c r="AF5940" i="25" l="1"/>
  <c r="AE5940" i="25"/>
  <c r="AG5940" i="25" s="1"/>
  <c r="AD7955" i="25"/>
  <c r="AF5941" i="25" l="1"/>
  <c r="AE5941" i="25"/>
  <c r="AG5941" i="25" s="1"/>
  <c r="AD7956" i="25"/>
  <c r="AF5942" i="25" l="1"/>
  <c r="AE5942" i="25"/>
  <c r="AG5942" i="25" s="1"/>
  <c r="AD7957" i="25"/>
  <c r="AE5943" i="25" l="1"/>
  <c r="AG5943" i="25" s="1"/>
  <c r="AF5943" i="25"/>
  <c r="AD7958" i="25"/>
  <c r="AF5944" i="25" l="1"/>
  <c r="AE5944" i="25"/>
  <c r="AG5944" i="25" s="1"/>
  <c r="AD7959" i="25"/>
  <c r="AF5945" i="25" l="1"/>
  <c r="AE5945" i="25"/>
  <c r="AG5945" i="25" s="1"/>
  <c r="AD7960" i="25"/>
  <c r="AF5946" i="25" l="1"/>
  <c r="AE5946" i="25"/>
  <c r="AG5946" i="25" s="1"/>
  <c r="AD7961" i="25"/>
  <c r="AE5947" i="25" l="1"/>
  <c r="AG5947" i="25" s="1"/>
  <c r="AF5947" i="25"/>
  <c r="AD7962" i="25"/>
  <c r="AF5948" i="25" l="1"/>
  <c r="AE5948" i="25"/>
  <c r="AG5948" i="25" s="1"/>
  <c r="AD7963" i="25"/>
  <c r="AF5949" i="25" l="1"/>
  <c r="AE5949" i="25"/>
  <c r="AG5949" i="25" s="1"/>
  <c r="AD7964" i="25"/>
  <c r="AF5950" i="25" l="1"/>
  <c r="AE5950" i="25"/>
  <c r="AG5950" i="25" s="1"/>
  <c r="AD7965" i="25"/>
  <c r="AE5951" i="25" l="1"/>
  <c r="AG5951" i="25" s="1"/>
  <c r="AF5951" i="25"/>
  <c r="AD7966" i="25"/>
  <c r="AF5952" i="25" l="1"/>
  <c r="AE5952" i="25"/>
  <c r="AG5952" i="25" s="1"/>
  <c r="AD7967" i="25"/>
  <c r="AE5953" i="25" l="1"/>
  <c r="AG5953" i="25" s="1"/>
  <c r="AF5953" i="25"/>
  <c r="AD7968" i="25"/>
  <c r="AF5954" i="25" l="1"/>
  <c r="AE5954" i="25"/>
  <c r="AG5954" i="25" s="1"/>
  <c r="AD7969" i="25"/>
  <c r="AE5955" i="25" l="1"/>
  <c r="AG5955" i="25" s="1"/>
  <c r="AF5955" i="25"/>
  <c r="AD7970" i="25"/>
  <c r="AF5956" i="25" l="1"/>
  <c r="AE5956" i="25"/>
  <c r="AG5956" i="25" s="1"/>
  <c r="AD7971" i="25"/>
  <c r="AE5957" i="25" l="1"/>
  <c r="AG5957" i="25" s="1"/>
  <c r="AF5957" i="25"/>
  <c r="AD7972" i="25"/>
  <c r="AF5958" i="25" l="1"/>
  <c r="AE5958" i="25"/>
  <c r="AG5958" i="25" s="1"/>
  <c r="AD7973" i="25"/>
  <c r="AF5959" i="25" l="1"/>
  <c r="AE5959" i="25"/>
  <c r="AG5959" i="25" s="1"/>
  <c r="AD7974" i="25"/>
  <c r="AF5960" i="25" l="1"/>
  <c r="AE5960" i="25"/>
  <c r="AG5960" i="25" s="1"/>
  <c r="AD7975" i="25"/>
  <c r="AE5961" i="25" l="1"/>
  <c r="AG5961" i="25" s="1"/>
  <c r="AF5961" i="25"/>
  <c r="AD7976" i="25"/>
  <c r="AF5962" i="25" l="1"/>
  <c r="AE5962" i="25"/>
  <c r="AG5962" i="25" s="1"/>
  <c r="AD7977" i="25"/>
  <c r="AF5963" i="25" l="1"/>
  <c r="AE5963" i="25"/>
  <c r="AG5963" i="25" s="1"/>
  <c r="AD7978" i="25"/>
  <c r="AF5964" i="25" l="1"/>
  <c r="AE5964" i="25"/>
  <c r="AG5964" i="25" s="1"/>
  <c r="AD7979" i="25"/>
  <c r="AF5965" i="25" l="1"/>
  <c r="AE5965" i="25"/>
  <c r="AG5965" i="25" s="1"/>
  <c r="AD7980" i="25"/>
  <c r="AF5966" i="25" l="1"/>
  <c r="AE5966" i="25"/>
  <c r="AG5966" i="25" s="1"/>
  <c r="AD7981" i="25"/>
  <c r="AE5967" i="25" l="1"/>
  <c r="AG5967" i="25" s="1"/>
  <c r="AF5967" i="25"/>
  <c r="AD7982" i="25"/>
  <c r="AF5968" i="25" l="1"/>
  <c r="AE5968" i="25"/>
  <c r="AG5968" i="25" s="1"/>
  <c r="AD7983" i="25"/>
  <c r="AE5969" i="25" l="1"/>
  <c r="AG5969" i="25" s="1"/>
  <c r="AF5969" i="25"/>
  <c r="AD7984" i="25"/>
  <c r="AF5970" i="25" l="1"/>
  <c r="AE5970" i="25"/>
  <c r="AG5970" i="25" s="1"/>
  <c r="AD7985" i="25"/>
  <c r="AE5971" i="25" l="1"/>
  <c r="AG5971" i="25" s="1"/>
  <c r="AF5971" i="25"/>
  <c r="AD7986" i="25"/>
  <c r="AF5972" i="25" l="1"/>
  <c r="AE5972" i="25"/>
  <c r="AG5972" i="25" s="1"/>
  <c r="AD7987" i="25"/>
  <c r="AE5973" i="25" l="1"/>
  <c r="AG5973" i="25" s="1"/>
  <c r="AF5973" i="25"/>
  <c r="AD7988" i="25"/>
  <c r="AF5974" i="25" l="1"/>
  <c r="AE5974" i="25"/>
  <c r="AG5974" i="25" s="1"/>
  <c r="AD7989" i="25"/>
  <c r="AE5975" i="25" l="1"/>
  <c r="AG5975" i="25" s="1"/>
  <c r="AF5975" i="25"/>
  <c r="AD7990" i="25"/>
  <c r="AF5976" i="25" l="1"/>
  <c r="AE5976" i="25"/>
  <c r="AG5976" i="25" s="1"/>
  <c r="AD7991" i="25"/>
  <c r="AE5977" i="25" l="1"/>
  <c r="AG5977" i="25" s="1"/>
  <c r="AF5977" i="25"/>
  <c r="AD7992" i="25"/>
  <c r="AF5978" i="25" l="1"/>
  <c r="AE5978" i="25"/>
  <c r="AG5978" i="25" s="1"/>
  <c r="AD7993" i="25"/>
  <c r="AF5979" i="25" l="1"/>
  <c r="AE5979" i="25"/>
  <c r="AG5979" i="25" s="1"/>
  <c r="AD7994" i="25"/>
  <c r="AF5980" i="25" l="1"/>
  <c r="AE5980" i="25"/>
  <c r="AG5980" i="25" s="1"/>
  <c r="AD7995" i="25"/>
  <c r="AE5981" i="25" l="1"/>
  <c r="AG5981" i="25" s="1"/>
  <c r="AF5981" i="25"/>
  <c r="AD7996" i="25"/>
  <c r="AF5982" i="25" l="1"/>
  <c r="AE5982" i="25"/>
  <c r="AG5982" i="25" s="1"/>
  <c r="AD7997" i="25"/>
  <c r="AE5983" i="25" l="1"/>
  <c r="AG5983" i="25" s="1"/>
  <c r="AF5983" i="25"/>
  <c r="AD7998" i="25"/>
  <c r="AF5984" i="25" l="1"/>
  <c r="AE5984" i="25"/>
  <c r="AG5984" i="25" s="1"/>
  <c r="AD7999" i="25"/>
  <c r="AF5985" i="25" l="1"/>
  <c r="AE5985" i="25"/>
  <c r="AG5985" i="25" s="1"/>
  <c r="AD8000" i="25"/>
  <c r="AF5986" i="25" l="1"/>
  <c r="AE5986" i="25"/>
  <c r="AG5986" i="25" s="1"/>
  <c r="AD8001" i="25"/>
  <c r="AE5987" i="25" l="1"/>
  <c r="AG5987" i="25" s="1"/>
  <c r="AF5987" i="25"/>
  <c r="AD8002" i="25"/>
  <c r="AF5988" i="25" l="1"/>
  <c r="AE5988" i="25"/>
  <c r="AG5988" i="25" s="1"/>
  <c r="AD8003" i="25"/>
  <c r="AE5989" i="25" l="1"/>
  <c r="AG5989" i="25" s="1"/>
  <c r="AF5989" i="25"/>
  <c r="AD8004" i="25"/>
  <c r="AF5990" i="25" l="1"/>
  <c r="AE5990" i="25"/>
  <c r="AG5990" i="25" s="1"/>
  <c r="AD8005" i="25"/>
  <c r="AE5991" i="25" l="1"/>
  <c r="AG5991" i="25" s="1"/>
  <c r="AF5991" i="25"/>
  <c r="AD8006" i="25"/>
  <c r="AF5992" i="25" l="1"/>
  <c r="AE5992" i="25"/>
  <c r="AG5992" i="25" s="1"/>
  <c r="AD8007" i="25"/>
  <c r="AE5993" i="25" l="1"/>
  <c r="AG5993" i="25" s="1"/>
  <c r="AF5993" i="25"/>
  <c r="AD8008" i="25"/>
  <c r="AF5994" i="25" l="1"/>
  <c r="AE5994" i="25"/>
  <c r="AG5994" i="25" s="1"/>
  <c r="AD8009" i="25"/>
  <c r="AF5995" i="25" l="1"/>
  <c r="AE5995" i="25"/>
  <c r="AG5995" i="25" s="1"/>
  <c r="AD8010" i="25"/>
  <c r="AF5996" i="25" l="1"/>
  <c r="AE5996" i="25"/>
  <c r="AG5996" i="25" s="1"/>
  <c r="AD8011" i="25"/>
  <c r="AF5997" i="25" l="1"/>
  <c r="AE5997" i="25"/>
  <c r="AG5997" i="25" s="1"/>
  <c r="AD8012" i="25"/>
  <c r="AF5998" i="25" l="1"/>
  <c r="AE5998" i="25"/>
  <c r="AG5998" i="25" s="1"/>
  <c r="AD8013" i="25"/>
  <c r="AF5999" i="25" l="1"/>
  <c r="AE5999" i="25"/>
  <c r="AG5999" i="25" s="1"/>
  <c r="AD8014" i="25"/>
  <c r="AF6000" i="25" l="1"/>
  <c r="AE6000" i="25"/>
  <c r="AG6000" i="25" s="1"/>
  <c r="AD8015" i="25"/>
  <c r="AF6001" i="25" l="1"/>
  <c r="AE6001" i="25"/>
  <c r="AG6001" i="25" s="1"/>
  <c r="AD8016" i="25"/>
  <c r="AF6002" i="25" l="1"/>
  <c r="AE6002" i="25"/>
  <c r="AG6002" i="25" s="1"/>
  <c r="AD8017" i="25"/>
  <c r="AF6003" i="25" l="1"/>
  <c r="AE6003" i="25"/>
  <c r="AG6003" i="25" s="1"/>
  <c r="AD8018" i="25"/>
  <c r="AF6004" i="25" l="1"/>
  <c r="AE6004" i="25"/>
  <c r="AG6004" i="25" s="1"/>
  <c r="AD8019" i="25"/>
  <c r="AF6005" i="25" l="1"/>
  <c r="AE6005" i="25"/>
  <c r="AG6005" i="25" s="1"/>
  <c r="AD8020" i="25"/>
  <c r="AF6006" i="25" l="1"/>
  <c r="AE6006" i="25"/>
  <c r="AG6006" i="25" s="1"/>
  <c r="AD8021" i="25"/>
  <c r="AE6007" i="25" l="1"/>
  <c r="AG6007" i="25" s="1"/>
  <c r="AF6007" i="25"/>
  <c r="AD8022" i="25"/>
  <c r="AF6008" i="25" l="1"/>
  <c r="AE6008" i="25"/>
  <c r="AG6008" i="25" s="1"/>
  <c r="AD8023" i="25"/>
  <c r="AE6009" i="25" l="1"/>
  <c r="AG6009" i="25" s="1"/>
  <c r="AF6009" i="25"/>
  <c r="AD8024" i="25"/>
  <c r="AF6010" i="25" l="1"/>
  <c r="AE6010" i="25"/>
  <c r="AG6010" i="25" s="1"/>
  <c r="AD8025" i="25"/>
  <c r="AF6011" i="25" l="1"/>
  <c r="AE6011" i="25"/>
  <c r="AG6011" i="25" s="1"/>
  <c r="AD8026" i="25"/>
  <c r="AF6012" i="25" l="1"/>
  <c r="AE6012" i="25"/>
  <c r="AG6012" i="25" s="1"/>
  <c r="AD8027" i="25"/>
  <c r="AE6013" i="25" l="1"/>
  <c r="AG6013" i="25" s="1"/>
  <c r="AF6013" i="25"/>
  <c r="AD8028" i="25"/>
  <c r="AF6014" i="25" l="1"/>
  <c r="AE6014" i="25"/>
  <c r="AG6014" i="25" s="1"/>
  <c r="AD8029" i="25"/>
  <c r="AF6015" i="25" l="1"/>
  <c r="AE6015" i="25"/>
  <c r="AG6015" i="25" s="1"/>
  <c r="AD8030" i="25"/>
  <c r="AF6016" i="25" l="1"/>
  <c r="AE6016" i="25"/>
  <c r="AG6016" i="25" s="1"/>
  <c r="AD8031" i="25"/>
  <c r="AF6017" i="25" l="1"/>
  <c r="AE6017" i="25"/>
  <c r="AG6017" i="25" s="1"/>
  <c r="AD8032" i="25"/>
  <c r="AF6018" i="25" l="1"/>
  <c r="AE6018" i="25"/>
  <c r="AG6018" i="25" s="1"/>
  <c r="AD8033" i="25"/>
  <c r="AE6019" i="25" l="1"/>
  <c r="AG6019" i="25" s="1"/>
  <c r="AF6019" i="25"/>
  <c r="AD8034" i="25"/>
  <c r="AF6020" i="25" l="1"/>
  <c r="AE6020" i="25"/>
  <c r="AG6020" i="25" s="1"/>
  <c r="AD8035" i="25"/>
  <c r="AE6021" i="25" l="1"/>
  <c r="AG6021" i="25" s="1"/>
  <c r="AF6021" i="25"/>
  <c r="AD8036" i="25"/>
  <c r="AF6022" i="25" l="1"/>
  <c r="AE6022" i="25"/>
  <c r="AG6022" i="25" s="1"/>
  <c r="AD8037" i="25"/>
  <c r="AF6023" i="25" l="1"/>
  <c r="AE6023" i="25"/>
  <c r="AG6023" i="25" s="1"/>
  <c r="AD8038" i="25"/>
  <c r="AF6024" i="25" l="1"/>
  <c r="AE6024" i="25"/>
  <c r="AG6024" i="25" s="1"/>
  <c r="AD8039" i="25"/>
  <c r="AF6025" i="25" l="1"/>
  <c r="AE6025" i="25"/>
  <c r="AG6025" i="25" s="1"/>
  <c r="AD8040" i="25"/>
  <c r="AF6026" i="25" l="1"/>
  <c r="AE6026" i="25"/>
  <c r="AG6026" i="25" s="1"/>
  <c r="AD8041" i="25"/>
  <c r="AF6027" i="25" l="1"/>
  <c r="AE6027" i="25"/>
  <c r="AG6027" i="25" s="1"/>
  <c r="AD8042" i="25"/>
  <c r="AF6028" i="25" l="1"/>
  <c r="AE6028" i="25"/>
  <c r="AG6028" i="25" s="1"/>
  <c r="AD8043" i="25"/>
  <c r="AF6029" i="25" l="1"/>
  <c r="AE6029" i="25"/>
  <c r="AG6029" i="25" s="1"/>
  <c r="AD8044" i="25"/>
  <c r="AF6030" i="25" l="1"/>
  <c r="AE6030" i="25"/>
  <c r="AG6030" i="25" s="1"/>
  <c r="AD8045" i="25"/>
  <c r="AF6031" i="25" l="1"/>
  <c r="AE6031" i="25"/>
  <c r="AG6031" i="25" s="1"/>
  <c r="AD8046" i="25"/>
  <c r="AF6032" i="25" l="1"/>
  <c r="AE6032" i="25"/>
  <c r="AG6032" i="25" s="1"/>
  <c r="AD8047" i="25"/>
  <c r="AF6033" i="25" l="1"/>
  <c r="AE6033" i="25"/>
  <c r="AG6033" i="25" s="1"/>
  <c r="AD8048" i="25"/>
  <c r="AF6034" i="25" l="1"/>
  <c r="AE6034" i="25"/>
  <c r="AG6034" i="25" s="1"/>
  <c r="AD8049" i="25"/>
  <c r="AF6035" i="25" l="1"/>
  <c r="AE6035" i="25"/>
  <c r="AG6035" i="25" s="1"/>
  <c r="AD8050" i="25"/>
  <c r="AF6036" i="25" l="1"/>
  <c r="AE6036" i="25"/>
  <c r="AG6036" i="25" s="1"/>
  <c r="AD8051" i="25"/>
  <c r="AE6037" i="25" l="1"/>
  <c r="AG6037" i="25" s="1"/>
  <c r="AF6037" i="25"/>
  <c r="AD8052" i="25"/>
  <c r="AF6038" i="25" l="1"/>
  <c r="AE6038" i="25"/>
  <c r="AG6038" i="25" s="1"/>
  <c r="AD8053" i="25"/>
  <c r="AF6039" i="25" l="1"/>
  <c r="AE6039" i="25"/>
  <c r="AG6039" i="25" s="1"/>
  <c r="AD8054" i="25"/>
  <c r="AF6040" i="25" l="1"/>
  <c r="AE6040" i="25"/>
  <c r="AG6040" i="25" s="1"/>
  <c r="AD8055" i="25"/>
  <c r="AE6041" i="25" l="1"/>
  <c r="AG6041" i="25" s="1"/>
  <c r="AF6041" i="25"/>
  <c r="AD8056" i="25"/>
  <c r="AF6042" i="25" l="1"/>
  <c r="AE6042" i="25"/>
  <c r="AG6042" i="25" s="1"/>
  <c r="AD8057" i="25"/>
  <c r="AF6043" i="25" l="1"/>
  <c r="AE6043" i="25"/>
  <c r="AG6043" i="25" s="1"/>
  <c r="AD8058" i="25"/>
  <c r="AF6044" i="25" l="1"/>
  <c r="AE6044" i="25"/>
  <c r="AG6044" i="25" s="1"/>
  <c r="AD8059" i="25"/>
  <c r="AE6045" i="25" l="1"/>
  <c r="AG6045" i="25" s="1"/>
  <c r="AF6045" i="25"/>
  <c r="AD8060" i="25"/>
  <c r="AF6046" i="25" l="1"/>
  <c r="AE6046" i="25"/>
  <c r="AG6046" i="25" s="1"/>
  <c r="AD8061" i="25"/>
  <c r="AF6047" i="25" l="1"/>
  <c r="AE6047" i="25"/>
  <c r="AG6047" i="25" s="1"/>
  <c r="AD8062" i="25"/>
  <c r="AF6048" i="25" l="1"/>
  <c r="AE6048" i="25"/>
  <c r="AG6048" i="25" s="1"/>
  <c r="AD8063" i="25"/>
  <c r="AE6049" i="25" l="1"/>
  <c r="AG6049" i="25" s="1"/>
  <c r="AF6049" i="25"/>
  <c r="AD8064" i="25"/>
  <c r="AF6050" i="25" l="1"/>
  <c r="AE6050" i="25"/>
  <c r="AG6050" i="25" s="1"/>
  <c r="AD8065" i="25"/>
  <c r="AF6051" i="25" l="1"/>
  <c r="AE6051" i="25"/>
  <c r="AG6051" i="25" s="1"/>
  <c r="AD8066" i="25"/>
  <c r="AF6052" i="25" l="1"/>
  <c r="AE6052" i="25"/>
  <c r="AG6052" i="25" s="1"/>
  <c r="AD8067" i="25"/>
  <c r="AF6053" i="25" l="1"/>
  <c r="AE6053" i="25"/>
  <c r="AG6053" i="25" s="1"/>
  <c r="AD8068" i="25"/>
  <c r="AF6054" i="25" l="1"/>
  <c r="AE6054" i="25"/>
  <c r="AG6054" i="25" s="1"/>
  <c r="AD8069" i="25"/>
  <c r="AF6055" i="25" l="1"/>
  <c r="AE6055" i="25"/>
  <c r="AG6055" i="25" s="1"/>
  <c r="AD8070" i="25"/>
  <c r="AF6056" i="25" l="1"/>
  <c r="AE6056" i="25"/>
  <c r="AG6056" i="25" s="1"/>
  <c r="AD8071" i="25"/>
  <c r="AF6057" i="25" l="1"/>
  <c r="AE6057" i="25"/>
  <c r="AG6057" i="25" s="1"/>
  <c r="AD8072" i="25"/>
  <c r="AF6058" i="25" l="1"/>
  <c r="AE6058" i="25"/>
  <c r="AG6058" i="25" s="1"/>
  <c r="AD8073" i="25"/>
  <c r="AE6059" i="25" l="1"/>
  <c r="AG6059" i="25" s="1"/>
  <c r="AF6059" i="25"/>
  <c r="AD8074" i="25"/>
  <c r="AF6060" i="25" l="1"/>
  <c r="AE6060" i="25"/>
  <c r="AG6060" i="25" s="1"/>
  <c r="AD8075" i="25"/>
  <c r="AE6061" i="25" l="1"/>
  <c r="AG6061" i="25" s="1"/>
  <c r="AF6061" i="25"/>
  <c r="AD8076" i="25"/>
  <c r="AF6062" i="25" l="1"/>
  <c r="AE6062" i="25"/>
  <c r="AG6062" i="25" s="1"/>
  <c r="AD8077" i="25"/>
  <c r="AF6063" i="25" l="1"/>
  <c r="AE6063" i="25"/>
  <c r="AG6063" i="25" s="1"/>
  <c r="AD8078" i="25"/>
  <c r="AF6064" i="25" l="1"/>
  <c r="AE6064" i="25"/>
  <c r="AG6064" i="25" s="1"/>
  <c r="AD8079" i="25"/>
  <c r="AE6065" i="25" l="1"/>
  <c r="AG6065" i="25" s="1"/>
  <c r="AF6065" i="25"/>
  <c r="AD8080" i="25"/>
  <c r="AF6066" i="25" l="1"/>
  <c r="AE6066" i="25"/>
  <c r="AG6066" i="25" s="1"/>
  <c r="AD8081" i="25"/>
  <c r="AE6067" i="25" l="1"/>
  <c r="AG6067" i="25" s="1"/>
  <c r="AF6067" i="25"/>
  <c r="AD8082" i="25"/>
  <c r="AF6068" i="25" l="1"/>
  <c r="AE6068" i="25"/>
  <c r="AG6068" i="25" s="1"/>
  <c r="AD8083" i="25"/>
  <c r="AE6069" i="25" l="1"/>
  <c r="AG6069" i="25" s="1"/>
  <c r="AF6069" i="25"/>
  <c r="AD8084" i="25"/>
  <c r="AF6070" i="25" l="1"/>
  <c r="AE6070" i="25"/>
  <c r="AG6070" i="25" s="1"/>
  <c r="AD8085" i="25"/>
  <c r="AF6071" i="25" l="1"/>
  <c r="AE6071" i="25"/>
  <c r="AG6071" i="25" s="1"/>
  <c r="AD8086" i="25"/>
  <c r="AF6072" i="25" l="1"/>
  <c r="AE6072" i="25"/>
  <c r="AG6072" i="25" s="1"/>
  <c r="AD8087" i="25"/>
  <c r="AF6073" i="25" l="1"/>
  <c r="AE6073" i="25"/>
  <c r="AG6073" i="25" s="1"/>
  <c r="AD8088" i="25"/>
  <c r="AF6074" i="25" l="1"/>
  <c r="AE6074" i="25"/>
  <c r="AG6074" i="25" s="1"/>
  <c r="AD8089" i="25"/>
  <c r="AE6075" i="25" l="1"/>
  <c r="AG6075" i="25" s="1"/>
  <c r="AF6075" i="25"/>
  <c r="AD8090" i="25"/>
  <c r="AF6076" i="25" l="1"/>
  <c r="AE6076" i="25"/>
  <c r="AG6076" i="25" s="1"/>
  <c r="AD8091" i="25"/>
  <c r="AE6077" i="25" l="1"/>
  <c r="AG6077" i="25" s="1"/>
  <c r="AF6077" i="25"/>
  <c r="AD8092" i="25"/>
  <c r="AF6078" i="25" l="1"/>
  <c r="AE6078" i="25"/>
  <c r="AG6078" i="25" s="1"/>
  <c r="AD8093" i="25"/>
  <c r="AF6079" i="25" l="1"/>
  <c r="AE6079" i="25"/>
  <c r="AG6079" i="25" s="1"/>
  <c r="AD8094" i="25"/>
  <c r="AF6080" i="25" l="1"/>
  <c r="AE6080" i="25"/>
  <c r="AG6080" i="25" s="1"/>
  <c r="AD8095" i="25"/>
  <c r="AE6081" i="25" l="1"/>
  <c r="AG6081" i="25" s="1"/>
  <c r="AF6081" i="25"/>
  <c r="AD8096" i="25"/>
  <c r="AF6082" i="25" l="1"/>
  <c r="AE6082" i="25"/>
  <c r="AG6082" i="25" s="1"/>
  <c r="AD8097" i="25"/>
  <c r="AF6083" i="25" l="1"/>
  <c r="AE6083" i="25"/>
  <c r="AG6083" i="25" s="1"/>
  <c r="AD8098" i="25"/>
  <c r="AF6084" i="25" l="1"/>
  <c r="AE6084" i="25"/>
  <c r="AG6084" i="25" s="1"/>
  <c r="AD8099" i="25"/>
  <c r="AE6085" i="25" l="1"/>
  <c r="AG6085" i="25" s="1"/>
  <c r="AF6085" i="25"/>
  <c r="AD8100" i="25"/>
  <c r="AF6086" i="25" l="1"/>
  <c r="AE6086" i="25"/>
  <c r="AG6086" i="25" s="1"/>
  <c r="AD8101" i="25"/>
  <c r="AE6087" i="25" l="1"/>
  <c r="AG6087" i="25" s="1"/>
  <c r="AF6087" i="25"/>
  <c r="AD8102" i="25"/>
  <c r="AF6088" i="25" l="1"/>
  <c r="AE6088" i="25"/>
  <c r="AG6088" i="25" s="1"/>
  <c r="AD8103" i="25"/>
  <c r="AF6089" i="25" l="1"/>
  <c r="AE6089" i="25"/>
  <c r="AG6089" i="25" s="1"/>
  <c r="AD8104" i="25"/>
  <c r="AF6090" i="25" l="1"/>
  <c r="AE6090" i="25"/>
  <c r="AG6090" i="25" s="1"/>
  <c r="AD8105" i="25"/>
  <c r="AF6091" i="25" l="1"/>
  <c r="AE6091" i="25"/>
  <c r="AG6091" i="25" s="1"/>
  <c r="AD8106" i="25"/>
  <c r="AF6092" i="25" l="1"/>
  <c r="AE6092" i="25"/>
  <c r="AG6092" i="25" s="1"/>
  <c r="AD8107" i="25"/>
  <c r="AF6093" i="25" l="1"/>
  <c r="AE6093" i="25"/>
  <c r="AG6093" i="25" s="1"/>
  <c r="AD8108" i="25"/>
  <c r="AF6094" i="25" l="1"/>
  <c r="AE6094" i="25"/>
  <c r="AG6094" i="25" s="1"/>
  <c r="AD8109" i="25"/>
  <c r="AF6095" i="25" l="1"/>
  <c r="AE6095" i="25"/>
  <c r="AG6095" i="25" s="1"/>
  <c r="AD8110" i="25"/>
  <c r="AF6096" i="25" l="1"/>
  <c r="AE6096" i="25"/>
  <c r="AG6096" i="25" s="1"/>
  <c r="AD8111" i="25"/>
  <c r="AF6097" i="25" l="1"/>
  <c r="AE6097" i="25"/>
  <c r="AG6097" i="25" s="1"/>
  <c r="AD8112" i="25"/>
  <c r="AF6098" i="25" l="1"/>
  <c r="AE6098" i="25"/>
  <c r="AG6098" i="25" s="1"/>
  <c r="AD8113" i="25"/>
  <c r="AE6099" i="25" l="1"/>
  <c r="AG6099" i="25" s="1"/>
  <c r="AF6099" i="25"/>
  <c r="AD8114" i="25"/>
  <c r="AF6100" i="25" l="1"/>
  <c r="AE6100" i="25"/>
  <c r="AG6100" i="25" s="1"/>
  <c r="AD8115" i="25"/>
  <c r="AF6101" i="25" l="1"/>
  <c r="AE6101" i="25"/>
  <c r="AG6101" i="25" s="1"/>
  <c r="AD8116" i="25"/>
  <c r="AF6102" i="25" l="1"/>
  <c r="AE6102" i="25"/>
  <c r="AG6102" i="25" s="1"/>
  <c r="AD8117" i="25"/>
  <c r="AE6103" i="25" l="1"/>
  <c r="AG6103" i="25" s="1"/>
  <c r="AF6103" i="25"/>
  <c r="AD8118" i="25"/>
  <c r="AF6104" i="25" l="1"/>
  <c r="AE6104" i="25"/>
  <c r="AG6104" i="25" s="1"/>
  <c r="AD8119" i="25"/>
  <c r="AE6105" i="25" l="1"/>
  <c r="AG6105" i="25" s="1"/>
  <c r="AF6105" i="25"/>
  <c r="AD8120" i="25"/>
  <c r="AF6106" i="25" l="1"/>
  <c r="AE6106" i="25"/>
  <c r="AG6106" i="25" s="1"/>
  <c r="AD8121" i="25"/>
  <c r="AE6107" i="25" l="1"/>
  <c r="AG6107" i="25" s="1"/>
  <c r="AF6107" i="25"/>
  <c r="AD8122" i="25"/>
  <c r="AE6108" i="25" l="1"/>
  <c r="AG6108" i="25" s="1"/>
  <c r="AF6108" i="25"/>
  <c r="AD8123" i="25"/>
  <c r="AE6109" i="25" l="1"/>
  <c r="AG6109" i="25" s="1"/>
  <c r="AF6109" i="25"/>
  <c r="AD8124" i="25"/>
  <c r="AE6110" i="25" l="1"/>
  <c r="AG6110" i="25" s="1"/>
  <c r="AF6110" i="25"/>
  <c r="AD8125" i="25"/>
  <c r="AF6111" i="25" l="1"/>
  <c r="AE6111" i="25"/>
  <c r="AG6111" i="25" s="1"/>
  <c r="AD8126" i="25"/>
  <c r="AE6112" i="25" l="1"/>
  <c r="AG6112" i="25" s="1"/>
  <c r="AF6112" i="25"/>
  <c r="AD8127" i="25"/>
  <c r="AE6113" i="25" l="1"/>
  <c r="AG6113" i="25" s="1"/>
  <c r="AF6113" i="25"/>
  <c r="AD8128" i="25"/>
  <c r="AE6114" i="25" l="1"/>
  <c r="AG6114" i="25" s="1"/>
  <c r="AF6114" i="25"/>
  <c r="AD8129" i="25"/>
  <c r="AF6115" i="25" l="1"/>
  <c r="AE6115" i="25"/>
  <c r="AG6115" i="25" s="1"/>
  <c r="AD8130" i="25"/>
  <c r="AE6116" i="25" l="1"/>
  <c r="AG6116" i="25" s="1"/>
  <c r="AF6116" i="25"/>
  <c r="AD8131" i="25"/>
  <c r="AF6117" i="25" l="1"/>
  <c r="AE6117" i="25"/>
  <c r="AG6117" i="25" s="1"/>
  <c r="AD8132" i="25"/>
  <c r="AE6118" i="25" l="1"/>
  <c r="AG6118" i="25" s="1"/>
  <c r="AF6118" i="25"/>
  <c r="AD8133" i="25"/>
  <c r="AF6119" i="25" l="1"/>
  <c r="AE6119" i="25"/>
  <c r="AG6119" i="25" s="1"/>
  <c r="AD8134" i="25"/>
  <c r="AE6120" i="25" l="1"/>
  <c r="AG6120" i="25" s="1"/>
  <c r="AF6120" i="25"/>
  <c r="AD8135" i="25"/>
  <c r="AE6121" i="25" l="1"/>
  <c r="AG6121" i="25" s="1"/>
  <c r="AF6121" i="25"/>
  <c r="AD8136" i="25"/>
  <c r="AE6122" i="25" l="1"/>
  <c r="AG6122" i="25" s="1"/>
  <c r="AF6122" i="25"/>
  <c r="AD8137" i="25"/>
  <c r="AF6123" i="25" l="1"/>
  <c r="AE6123" i="25"/>
  <c r="AG6123" i="25" s="1"/>
  <c r="AD8138" i="25"/>
  <c r="AE6124" i="25" l="1"/>
  <c r="AG6124" i="25" s="1"/>
  <c r="AF6124" i="25"/>
  <c r="AD8139" i="25"/>
  <c r="AF6125" i="25" l="1"/>
  <c r="AE6125" i="25"/>
  <c r="AG6125" i="25" s="1"/>
  <c r="AD8140" i="25"/>
  <c r="AE6126" i="25" l="1"/>
  <c r="AG6126" i="25" s="1"/>
  <c r="AF6126" i="25"/>
  <c r="AD8141" i="25"/>
  <c r="AF6127" i="25" l="1"/>
  <c r="AE6127" i="25"/>
  <c r="AG6127" i="25" s="1"/>
  <c r="AD8142" i="25"/>
  <c r="AE6128" i="25" l="1"/>
  <c r="AG6128" i="25" s="1"/>
  <c r="AF6128" i="25"/>
  <c r="AD8143" i="25"/>
  <c r="AF6129" i="25" l="1"/>
  <c r="AE6129" i="25"/>
  <c r="AG6129" i="25" s="1"/>
  <c r="AD8144" i="25"/>
  <c r="AE6130" i="25" l="1"/>
  <c r="AG6130" i="25" s="1"/>
  <c r="AF6130" i="25"/>
  <c r="AD8145" i="25"/>
  <c r="AF6131" i="25" l="1"/>
  <c r="AE6131" i="25"/>
  <c r="AG6131" i="25" s="1"/>
  <c r="AD8146" i="25"/>
  <c r="AE6132" i="25" l="1"/>
  <c r="AG6132" i="25" s="1"/>
  <c r="AF6132" i="25"/>
  <c r="AD8147" i="25"/>
  <c r="AF6133" i="25" l="1"/>
  <c r="AE6133" i="25"/>
  <c r="AG6133" i="25" s="1"/>
  <c r="AD8148" i="25"/>
  <c r="AE6134" i="25" l="1"/>
  <c r="AG6134" i="25" s="1"/>
  <c r="AF6134" i="25"/>
  <c r="AD8149" i="25"/>
  <c r="AF6135" i="25" l="1"/>
  <c r="AE6135" i="25"/>
  <c r="AG6135" i="25" s="1"/>
  <c r="AD8150" i="25"/>
  <c r="AE6136" i="25" l="1"/>
  <c r="AG6136" i="25" s="1"/>
  <c r="AF6136" i="25"/>
  <c r="AD8151" i="25"/>
  <c r="AF6137" i="25" l="1"/>
  <c r="AE6137" i="25"/>
  <c r="AG6137" i="25" s="1"/>
  <c r="AD8152" i="25"/>
  <c r="AE6138" i="25" l="1"/>
  <c r="AG6138" i="25" s="1"/>
  <c r="AF6138" i="25"/>
  <c r="AD8153" i="25"/>
  <c r="AE6139" i="25" l="1"/>
  <c r="AG6139" i="25" s="1"/>
  <c r="AF6139" i="25"/>
  <c r="AD8154" i="25"/>
  <c r="AE6140" i="25" l="1"/>
  <c r="AG6140" i="25" s="1"/>
  <c r="AF6140" i="25"/>
  <c r="AD8155" i="25"/>
  <c r="AF6141" i="25" l="1"/>
  <c r="AE6141" i="25"/>
  <c r="AG6141" i="25" s="1"/>
  <c r="AD8156" i="25"/>
  <c r="AE6142" i="25" l="1"/>
  <c r="AG6142" i="25" s="1"/>
  <c r="AF6142" i="25"/>
  <c r="AD8157" i="25"/>
  <c r="AF6143" i="25" l="1"/>
  <c r="AE6143" i="25"/>
  <c r="AG6143" i="25" s="1"/>
  <c r="AD8158" i="25"/>
  <c r="AE6144" i="25" l="1"/>
  <c r="AG6144" i="25" s="1"/>
  <c r="AF6144" i="25"/>
  <c r="AD8159" i="25"/>
  <c r="AF6145" i="25" l="1"/>
  <c r="AE6145" i="25"/>
  <c r="AG6145" i="25" s="1"/>
  <c r="AD8160" i="25"/>
  <c r="AE6146" i="25" l="1"/>
  <c r="AG6146" i="25" s="1"/>
  <c r="AF6146" i="25"/>
  <c r="AD8161" i="25"/>
  <c r="AF6147" i="25" l="1"/>
  <c r="AE6147" i="25"/>
  <c r="AG6147" i="25" s="1"/>
  <c r="AD8162" i="25"/>
  <c r="AE6148" i="25" l="1"/>
  <c r="AG6148" i="25" s="1"/>
  <c r="AF6148" i="25"/>
  <c r="AD8163" i="25"/>
  <c r="AF6149" i="25" l="1"/>
  <c r="AE6149" i="25"/>
  <c r="AG6149" i="25" s="1"/>
  <c r="AD8164" i="25"/>
  <c r="AE6150" i="25" l="1"/>
  <c r="AG6150" i="25" s="1"/>
  <c r="AF6150" i="25"/>
  <c r="AD8165" i="25"/>
  <c r="AF6151" i="25" l="1"/>
  <c r="AE6151" i="25"/>
  <c r="AG6151" i="25" s="1"/>
  <c r="AD8166" i="25"/>
  <c r="AE6152" i="25" l="1"/>
  <c r="AG6152" i="25" s="1"/>
  <c r="AF6152" i="25"/>
  <c r="AD8167" i="25"/>
  <c r="AE6153" i="25" l="1"/>
  <c r="AG6153" i="25" s="1"/>
  <c r="AF6153" i="25"/>
  <c r="AD8168" i="25"/>
  <c r="AE6154" i="25" l="1"/>
  <c r="AG6154" i="25" s="1"/>
  <c r="AF6154" i="25"/>
  <c r="AD8169" i="25"/>
  <c r="AE6155" i="25" l="1"/>
  <c r="AG6155" i="25" s="1"/>
  <c r="AF6155" i="25"/>
  <c r="AD8170" i="25"/>
  <c r="AE6156" i="25" l="1"/>
  <c r="AG6156" i="25" s="1"/>
  <c r="AF6156" i="25"/>
  <c r="AD8171" i="25"/>
  <c r="AF6157" i="25" l="1"/>
  <c r="AE6157" i="25"/>
  <c r="AG6157" i="25" s="1"/>
  <c r="AD8172" i="25"/>
  <c r="AE6158" i="25" l="1"/>
  <c r="AG6158" i="25" s="1"/>
  <c r="AF6158" i="25"/>
  <c r="AD8173" i="25"/>
  <c r="AF6159" i="25" l="1"/>
  <c r="AE6159" i="25"/>
  <c r="AG6159" i="25" s="1"/>
  <c r="AD8174" i="25"/>
  <c r="AE6160" i="25" l="1"/>
  <c r="AG6160" i="25" s="1"/>
  <c r="AF6160" i="25"/>
  <c r="AD8175" i="25"/>
  <c r="AF6161" i="25" l="1"/>
  <c r="AE6161" i="25"/>
  <c r="AG6161" i="25" s="1"/>
  <c r="AD8176" i="25"/>
  <c r="AE6162" i="25" l="1"/>
  <c r="AG6162" i="25" s="1"/>
  <c r="AF6162" i="25"/>
  <c r="AD8177" i="25"/>
  <c r="AE6163" i="25" l="1"/>
  <c r="AG6163" i="25" s="1"/>
  <c r="AF6163" i="25"/>
  <c r="AD8178" i="25"/>
  <c r="AE6164" i="25" l="1"/>
  <c r="AG6164" i="25" s="1"/>
  <c r="AF6164" i="25"/>
  <c r="AD8179" i="25"/>
  <c r="AF6165" i="25" l="1"/>
  <c r="AE6165" i="25"/>
  <c r="AG6165" i="25" s="1"/>
  <c r="AD8180" i="25"/>
  <c r="AE6166" i="25" l="1"/>
  <c r="AG6166" i="25" s="1"/>
  <c r="AF6166" i="25"/>
  <c r="AD8181" i="25"/>
  <c r="AF6167" i="25" l="1"/>
  <c r="AE6167" i="25"/>
  <c r="AG6167" i="25" s="1"/>
  <c r="AD8182" i="25"/>
  <c r="AE6168" i="25" l="1"/>
  <c r="AG6168" i="25" s="1"/>
  <c r="AF6168" i="25"/>
  <c r="AD8183" i="25"/>
  <c r="AF6169" i="25" l="1"/>
  <c r="AE6169" i="25"/>
  <c r="AG6169" i="25" s="1"/>
  <c r="AD8184" i="25"/>
  <c r="AE6170" i="25" l="1"/>
  <c r="AG6170" i="25" s="1"/>
  <c r="AF6170" i="25"/>
  <c r="AD8185" i="25"/>
  <c r="AE6171" i="25" l="1"/>
  <c r="AG6171" i="25" s="1"/>
  <c r="AF6171" i="25"/>
  <c r="AD8186" i="25"/>
  <c r="AE6172" i="25" l="1"/>
  <c r="AG6172" i="25" s="1"/>
  <c r="AF6172" i="25"/>
  <c r="AD8187" i="25"/>
  <c r="AF6173" i="25" l="1"/>
  <c r="AE6173" i="25"/>
  <c r="AG6173" i="25" s="1"/>
  <c r="AD8188" i="25"/>
  <c r="AE6174" i="25" l="1"/>
  <c r="AG6174" i="25" s="1"/>
  <c r="AF6174" i="25"/>
  <c r="AD8189" i="25"/>
  <c r="AE6175" i="25" l="1"/>
  <c r="AG6175" i="25" s="1"/>
  <c r="AF6175" i="25"/>
  <c r="AD8190" i="25"/>
  <c r="AE6176" i="25" l="1"/>
  <c r="AG6176" i="25" s="1"/>
  <c r="AF6176" i="25"/>
  <c r="AD8191" i="25"/>
  <c r="AE6177" i="25" l="1"/>
  <c r="AG6177" i="25" s="1"/>
  <c r="AF6177" i="25"/>
  <c r="AD8192" i="25"/>
  <c r="AE6178" i="25" l="1"/>
  <c r="AG6178" i="25" s="1"/>
  <c r="AF6178" i="25"/>
  <c r="AD8193" i="25"/>
  <c r="AE6179" i="25" l="1"/>
  <c r="AG6179" i="25" s="1"/>
  <c r="AF6179" i="25"/>
  <c r="AD8194" i="25"/>
  <c r="AE6180" i="25" l="1"/>
  <c r="AG6180" i="25" s="1"/>
  <c r="AF6180" i="25"/>
  <c r="AD8195" i="25"/>
  <c r="AF6181" i="25" l="1"/>
  <c r="AE6181" i="25"/>
  <c r="AG6181" i="25" s="1"/>
  <c r="AD8196" i="25"/>
  <c r="AE6182" i="25" l="1"/>
  <c r="AG6182" i="25" s="1"/>
  <c r="AF6182" i="25"/>
  <c r="AD8197" i="25"/>
  <c r="AF6183" i="25" l="1"/>
  <c r="AE6183" i="25"/>
  <c r="AG6183" i="25" s="1"/>
  <c r="AD8198" i="25"/>
  <c r="AE6184" i="25" l="1"/>
  <c r="AG6184" i="25" s="1"/>
  <c r="AF6184" i="25"/>
  <c r="AD8199" i="25"/>
  <c r="AF6185" i="25" l="1"/>
  <c r="AE6185" i="25"/>
  <c r="AG6185" i="25" s="1"/>
  <c r="AD8200" i="25"/>
  <c r="AE6186" i="25" l="1"/>
  <c r="AG6186" i="25" s="1"/>
  <c r="AF6186" i="25"/>
  <c r="AD8201" i="25"/>
  <c r="AF6187" i="25" l="1"/>
  <c r="AE6187" i="25"/>
  <c r="AG6187" i="25" s="1"/>
  <c r="AD8202" i="25"/>
  <c r="AE6188" i="25" l="1"/>
  <c r="AG6188" i="25" s="1"/>
  <c r="AF6188" i="25"/>
  <c r="AD8203" i="25"/>
  <c r="AF6189" i="25" l="1"/>
  <c r="AE6189" i="25"/>
  <c r="AG6189" i="25" s="1"/>
  <c r="AD8204" i="25"/>
  <c r="AE6190" i="25" l="1"/>
  <c r="AG6190" i="25" s="1"/>
  <c r="AF6190" i="25"/>
  <c r="AD8205" i="25"/>
  <c r="AE6191" i="25" l="1"/>
  <c r="AG6191" i="25" s="1"/>
  <c r="AF6191" i="25"/>
  <c r="AD8206" i="25"/>
  <c r="AE6192" i="25" l="1"/>
  <c r="AG6192" i="25" s="1"/>
  <c r="AF6192" i="25"/>
  <c r="AD8207" i="25"/>
  <c r="AF6193" i="25" l="1"/>
  <c r="AE6193" i="25"/>
  <c r="AG6193" i="25" s="1"/>
  <c r="AD8208" i="25"/>
  <c r="AE6194" i="25" l="1"/>
  <c r="AG6194" i="25" s="1"/>
  <c r="AF6194" i="25"/>
  <c r="AD8209" i="25"/>
  <c r="AF6195" i="25" l="1"/>
  <c r="AE6195" i="25"/>
  <c r="AG6195" i="25" s="1"/>
  <c r="AD8210" i="25"/>
  <c r="AE6196" i="25" l="1"/>
  <c r="AG6196" i="25" s="1"/>
  <c r="AF6196" i="25"/>
  <c r="AD8211" i="25"/>
  <c r="AF6197" i="25" l="1"/>
  <c r="AE6197" i="25"/>
  <c r="AG6197" i="25" s="1"/>
  <c r="AD8212" i="25"/>
  <c r="AE6198" i="25" l="1"/>
  <c r="AG6198" i="25" s="1"/>
  <c r="AF6198" i="25"/>
  <c r="AD8213" i="25"/>
  <c r="AF6199" i="25" l="1"/>
  <c r="AE6199" i="25"/>
  <c r="AG6199" i="25" s="1"/>
  <c r="AD8214" i="25"/>
  <c r="AE6200" i="25" l="1"/>
  <c r="AG6200" i="25" s="1"/>
  <c r="AF6200" i="25"/>
  <c r="AD8215" i="25"/>
  <c r="AF6201" i="25" l="1"/>
  <c r="AE6201" i="25"/>
  <c r="AG6201" i="25" s="1"/>
  <c r="AD8216" i="25"/>
  <c r="AE6202" i="25" l="1"/>
  <c r="AG6202" i="25" s="1"/>
  <c r="AF6202" i="25"/>
  <c r="AD8217" i="25"/>
  <c r="AE6203" i="25" l="1"/>
  <c r="AG6203" i="25" s="1"/>
  <c r="AF6203" i="25"/>
  <c r="AD8218" i="25"/>
  <c r="AE6204" i="25" l="1"/>
  <c r="AG6204" i="25" s="1"/>
  <c r="AF6204" i="25"/>
  <c r="AD8219" i="25"/>
  <c r="AE6205" i="25" l="1"/>
  <c r="AG6205" i="25" s="1"/>
  <c r="AF6205" i="25"/>
  <c r="AD8220" i="25"/>
  <c r="AE6206" i="25" l="1"/>
  <c r="AG6206" i="25" s="1"/>
  <c r="AF6206" i="25"/>
  <c r="AD8221" i="25"/>
  <c r="AE6207" i="25" l="1"/>
  <c r="AG6207" i="25" s="1"/>
  <c r="AF6207" i="25"/>
  <c r="AD8222" i="25"/>
  <c r="AE6208" i="25" l="1"/>
  <c r="AG6208" i="25" s="1"/>
  <c r="AF6208" i="25"/>
  <c r="AD8223" i="25"/>
  <c r="AF6209" i="25" l="1"/>
  <c r="AE6209" i="25"/>
  <c r="AG6209" i="25" s="1"/>
  <c r="AD8224" i="25"/>
  <c r="AE6210" i="25" l="1"/>
  <c r="AG6210" i="25" s="1"/>
  <c r="AF6210" i="25"/>
  <c r="AD8225" i="25"/>
  <c r="AE6211" i="25" l="1"/>
  <c r="AG6211" i="25" s="1"/>
  <c r="AF6211" i="25"/>
  <c r="AD8226" i="25"/>
  <c r="AE6212" i="25" l="1"/>
  <c r="AG6212" i="25" s="1"/>
  <c r="AF6212" i="25"/>
  <c r="AD8227" i="25"/>
  <c r="AF6213" i="25" l="1"/>
  <c r="AE6213" i="25"/>
  <c r="AG6213" i="25" s="1"/>
  <c r="AD8228" i="25"/>
  <c r="AE6214" i="25" l="1"/>
  <c r="AG6214" i="25" s="1"/>
  <c r="AF6214" i="25"/>
  <c r="AD8229" i="25"/>
  <c r="AF6215" i="25" l="1"/>
  <c r="AE6215" i="25"/>
  <c r="AG6215" i="25" s="1"/>
  <c r="AD8230" i="25"/>
  <c r="AE6216" i="25" l="1"/>
  <c r="AG6216" i="25" s="1"/>
  <c r="AF6216" i="25"/>
  <c r="AD8231" i="25"/>
  <c r="AF6217" i="25" l="1"/>
  <c r="AE6217" i="25"/>
  <c r="AG6217" i="25" s="1"/>
  <c r="AD8232" i="25"/>
  <c r="AE6218" i="25" l="1"/>
  <c r="AG6218" i="25" s="1"/>
  <c r="AF6218" i="25"/>
  <c r="AD8233" i="25"/>
  <c r="AE6219" i="25" l="1"/>
  <c r="AG6219" i="25" s="1"/>
  <c r="AF6219" i="25"/>
  <c r="AD8234" i="25"/>
  <c r="AE6220" i="25" l="1"/>
  <c r="AG6220" i="25" s="1"/>
  <c r="AF6220" i="25"/>
  <c r="AD8235" i="25"/>
  <c r="AF6221" i="25" l="1"/>
  <c r="AE6221" i="25"/>
  <c r="AG6221" i="25" s="1"/>
  <c r="AD8236" i="25"/>
  <c r="AE6222" i="25" l="1"/>
  <c r="AG6222" i="25" s="1"/>
  <c r="AF6222" i="25"/>
  <c r="AD8237" i="25"/>
  <c r="AE6223" i="25" l="1"/>
  <c r="AG6223" i="25" s="1"/>
  <c r="AF6223" i="25"/>
  <c r="AD8238" i="25"/>
  <c r="AE6224" i="25" l="1"/>
  <c r="AG6224" i="25" s="1"/>
  <c r="AF6224" i="25"/>
  <c r="AD8239" i="25"/>
  <c r="AF6225" i="25" l="1"/>
  <c r="AE6225" i="25"/>
  <c r="AG6225" i="25" s="1"/>
  <c r="AD8240" i="25"/>
  <c r="AE6226" i="25" l="1"/>
  <c r="AG6226" i="25" s="1"/>
  <c r="AF6226" i="25"/>
  <c r="AD8241" i="25"/>
  <c r="AE6227" i="25" l="1"/>
  <c r="AG6227" i="25" s="1"/>
  <c r="AF6227" i="25"/>
  <c r="AD8242" i="25"/>
  <c r="AE6228" i="25" l="1"/>
  <c r="AG6228" i="25" s="1"/>
  <c r="AF6228" i="25"/>
  <c r="AD8243" i="25"/>
  <c r="AE6229" i="25" l="1"/>
  <c r="AG6229" i="25" s="1"/>
  <c r="AF6229" i="25"/>
  <c r="AD8244" i="25"/>
  <c r="AE6230" i="25" l="1"/>
  <c r="AG6230" i="25" s="1"/>
  <c r="AF6230" i="25"/>
  <c r="AD8245" i="25"/>
  <c r="AF6231" i="25" l="1"/>
  <c r="AE6231" i="25"/>
  <c r="AG6231" i="25" s="1"/>
  <c r="AD8246" i="25"/>
  <c r="AE6232" i="25" l="1"/>
  <c r="AG6232" i="25" s="1"/>
  <c r="AF6232" i="25"/>
  <c r="AD8247" i="25"/>
  <c r="AF6233" i="25" l="1"/>
  <c r="AE6233" i="25"/>
  <c r="AG6233" i="25" s="1"/>
  <c r="AD8248" i="25"/>
  <c r="AE6234" i="25" l="1"/>
  <c r="AG6234" i="25" s="1"/>
  <c r="AF6234" i="25"/>
  <c r="AD8249" i="25"/>
  <c r="AE6235" i="25" l="1"/>
  <c r="AG6235" i="25" s="1"/>
  <c r="AF6235" i="25"/>
  <c r="AD8250" i="25"/>
  <c r="AE6236" i="25" l="1"/>
  <c r="AG6236" i="25" s="1"/>
  <c r="AF6236" i="25"/>
  <c r="AD8251" i="25"/>
  <c r="AF6237" i="25" l="1"/>
  <c r="AE6237" i="25"/>
  <c r="AG6237" i="25" s="1"/>
  <c r="AD8252" i="25"/>
  <c r="AE6238" i="25" l="1"/>
  <c r="AG6238" i="25" s="1"/>
  <c r="AF6238" i="25"/>
  <c r="AD8253" i="25"/>
  <c r="AF6239" i="25" l="1"/>
  <c r="AE6239" i="25"/>
  <c r="AG6239" i="25" s="1"/>
  <c r="AD8254" i="25"/>
  <c r="AE6240" i="25" l="1"/>
  <c r="AG6240" i="25" s="1"/>
  <c r="AF6240" i="25"/>
  <c r="AD8255" i="25"/>
  <c r="AF6241" i="25" l="1"/>
  <c r="AE6241" i="25"/>
  <c r="AG6241" i="25" s="1"/>
  <c r="AD8256" i="25"/>
  <c r="AE6242" i="25" l="1"/>
  <c r="AG6242" i="25" s="1"/>
  <c r="AF6242" i="25"/>
  <c r="AD8257" i="25"/>
  <c r="AE6243" i="25" l="1"/>
  <c r="AG6243" i="25" s="1"/>
  <c r="AF6243" i="25"/>
  <c r="AD8258" i="25"/>
  <c r="AE6244" i="25" l="1"/>
  <c r="AG6244" i="25" s="1"/>
  <c r="AF6244" i="25"/>
  <c r="AD8259" i="25"/>
  <c r="AF6245" i="25" l="1"/>
  <c r="AE6245" i="25"/>
  <c r="AG6245" i="25" s="1"/>
  <c r="AD8260" i="25"/>
  <c r="AE6246" i="25" l="1"/>
  <c r="AG6246" i="25" s="1"/>
  <c r="AF6246" i="25"/>
  <c r="AD8261" i="25"/>
  <c r="AF6247" i="25" l="1"/>
  <c r="AE6247" i="25"/>
  <c r="AG6247" i="25" s="1"/>
  <c r="AD8262" i="25"/>
  <c r="AE6248" i="25" l="1"/>
  <c r="AG6248" i="25" s="1"/>
  <c r="AF6248" i="25"/>
  <c r="AD8263" i="25"/>
  <c r="AF6249" i="25" l="1"/>
  <c r="AE6249" i="25"/>
  <c r="AG6249" i="25" s="1"/>
  <c r="AD8264" i="25"/>
  <c r="AE6250" i="25" l="1"/>
  <c r="AG6250" i="25" s="1"/>
  <c r="AF6250" i="25"/>
  <c r="AD8265" i="25"/>
  <c r="AE6251" i="25" l="1"/>
  <c r="AG6251" i="25" s="1"/>
  <c r="AF6251" i="25"/>
  <c r="AD8266" i="25"/>
  <c r="AE6252" i="25" l="1"/>
  <c r="AG6252" i="25" s="1"/>
  <c r="AF6252" i="25"/>
  <c r="AD8267" i="25"/>
  <c r="AF6253" i="25" l="1"/>
  <c r="AE6253" i="25"/>
  <c r="AG6253" i="25" s="1"/>
  <c r="AD8268" i="25"/>
  <c r="AE6254" i="25" l="1"/>
  <c r="AG6254" i="25" s="1"/>
  <c r="AF6254" i="25"/>
  <c r="AD8269" i="25"/>
  <c r="AF6255" i="25" l="1"/>
  <c r="AE6255" i="25"/>
  <c r="AG6255" i="25" s="1"/>
  <c r="AD8270" i="25"/>
  <c r="AE6256" i="25" l="1"/>
  <c r="AG6256" i="25" s="1"/>
  <c r="AF6256" i="25"/>
  <c r="AD8271" i="25"/>
  <c r="AF6257" i="25" l="1"/>
  <c r="AE6257" i="25"/>
  <c r="AG6257" i="25" s="1"/>
  <c r="AD8272" i="25"/>
  <c r="AE6258" i="25" l="1"/>
  <c r="AG6258" i="25" s="1"/>
  <c r="AF6258" i="25"/>
  <c r="AD8273" i="25"/>
  <c r="AF6259" i="25" l="1"/>
  <c r="AE6259" i="25"/>
  <c r="AG6259" i="25" s="1"/>
  <c r="AD8274" i="25"/>
  <c r="AE6260" i="25" l="1"/>
  <c r="AG6260" i="25" s="1"/>
  <c r="AF6260" i="25"/>
  <c r="AD8275" i="25"/>
  <c r="AF6261" i="25" l="1"/>
  <c r="AE6261" i="25"/>
  <c r="AG6261" i="25" s="1"/>
  <c r="AD8276" i="25"/>
  <c r="AE6262" i="25" l="1"/>
  <c r="AG6262" i="25" s="1"/>
  <c r="AF6262" i="25"/>
  <c r="AD8277" i="25"/>
  <c r="AF6263" i="25" l="1"/>
  <c r="AE6263" i="25"/>
  <c r="AG6263" i="25" s="1"/>
  <c r="AD8278" i="25"/>
  <c r="AE6264" i="25" l="1"/>
  <c r="AG6264" i="25" s="1"/>
  <c r="AF6264" i="25"/>
  <c r="AD8279" i="25"/>
  <c r="AF6265" i="25" l="1"/>
  <c r="AE6265" i="25"/>
  <c r="AG6265" i="25" s="1"/>
  <c r="AD8280" i="25"/>
  <c r="AE6266" i="25" l="1"/>
  <c r="AG6266" i="25" s="1"/>
  <c r="AF6266" i="25"/>
  <c r="AD8281" i="25"/>
  <c r="AE6267" i="25" l="1"/>
  <c r="AG6267" i="25" s="1"/>
  <c r="AF6267" i="25"/>
  <c r="AD8282" i="25"/>
  <c r="AE6268" i="25" l="1"/>
  <c r="AG6268" i="25" s="1"/>
  <c r="AF6268" i="25"/>
  <c r="AD8283" i="25"/>
  <c r="AF6269" i="25" l="1"/>
  <c r="AE6269" i="25"/>
  <c r="AG6269" i="25" s="1"/>
  <c r="AD8284" i="25"/>
  <c r="AE6270" i="25" l="1"/>
  <c r="AG6270" i="25" s="1"/>
  <c r="AF6270" i="25"/>
  <c r="AD8285" i="25"/>
  <c r="AE6271" i="25" l="1"/>
  <c r="AG6271" i="25" s="1"/>
  <c r="AF6271" i="25"/>
  <c r="AD8286" i="25"/>
  <c r="AE6272" i="25" l="1"/>
  <c r="AG6272" i="25" s="1"/>
  <c r="AF6272" i="25"/>
  <c r="AD8287" i="25"/>
  <c r="AF6273" i="25" l="1"/>
  <c r="AE6273" i="25"/>
  <c r="AG6273" i="25" s="1"/>
  <c r="AD8288" i="25"/>
  <c r="AE6274" i="25" l="1"/>
  <c r="AG6274" i="25" s="1"/>
  <c r="AF6274" i="25"/>
  <c r="AD8289" i="25"/>
  <c r="AE6275" i="25" l="1"/>
  <c r="AG6275" i="25" s="1"/>
  <c r="AF6275" i="25"/>
  <c r="AD8290" i="25"/>
  <c r="AE6276" i="25" l="1"/>
  <c r="AG6276" i="25" s="1"/>
  <c r="AF6276" i="25"/>
  <c r="AD8291" i="25"/>
  <c r="AF6277" i="25" l="1"/>
  <c r="AE6277" i="25"/>
  <c r="AG6277" i="25" s="1"/>
  <c r="AD8292" i="25"/>
  <c r="AE6278" i="25" l="1"/>
  <c r="AG6278" i="25" s="1"/>
  <c r="AF6278" i="25"/>
  <c r="AD8293" i="25"/>
  <c r="AE6279" i="25" l="1"/>
  <c r="AG6279" i="25" s="1"/>
  <c r="AF6279" i="25"/>
  <c r="AD8294" i="25"/>
  <c r="AE6280" i="25" l="1"/>
  <c r="AG6280" i="25" s="1"/>
  <c r="AF6280" i="25"/>
  <c r="AD8295" i="25"/>
  <c r="AE6281" i="25" l="1"/>
  <c r="AG6281" i="25" s="1"/>
  <c r="AF6281" i="25"/>
  <c r="AD8296" i="25"/>
  <c r="AE6282" i="25" l="1"/>
  <c r="AG6282" i="25" s="1"/>
  <c r="AF6282" i="25"/>
  <c r="AD8297" i="25"/>
  <c r="AF6283" i="25" l="1"/>
  <c r="AE6283" i="25"/>
  <c r="AG6283" i="25" s="1"/>
  <c r="AD8298" i="25"/>
  <c r="AE6284" i="25" l="1"/>
  <c r="AG6284" i="25" s="1"/>
  <c r="AF6284" i="25"/>
  <c r="AD8299" i="25"/>
  <c r="AE6285" i="25" l="1"/>
  <c r="AG6285" i="25" s="1"/>
  <c r="AF6285" i="25"/>
  <c r="AD8300" i="25"/>
  <c r="AE6286" i="25" l="1"/>
  <c r="AG6286" i="25" s="1"/>
  <c r="AF6286" i="25"/>
  <c r="AD8301" i="25"/>
  <c r="AF6287" i="25" l="1"/>
  <c r="AE6287" i="25"/>
  <c r="AG6287" i="25" s="1"/>
  <c r="AD8302" i="25"/>
  <c r="AE6288" i="25" l="1"/>
  <c r="AG6288" i="25" s="1"/>
  <c r="AF6288" i="25"/>
  <c r="AD8303" i="25"/>
  <c r="AE6289" i="25" l="1"/>
  <c r="AG6289" i="25" s="1"/>
  <c r="AF6289" i="25"/>
  <c r="AD8304" i="25"/>
  <c r="AE6290" i="25" l="1"/>
  <c r="AG6290" i="25" s="1"/>
  <c r="AF6290" i="25"/>
  <c r="AD8305" i="25"/>
  <c r="AF6291" i="25" l="1"/>
  <c r="AE6291" i="25"/>
  <c r="AG6291" i="25" s="1"/>
  <c r="AD8306" i="25"/>
  <c r="AE6292" i="25" l="1"/>
  <c r="AG6292" i="25" s="1"/>
  <c r="AF6292" i="25"/>
  <c r="AD8307" i="25"/>
  <c r="AE6293" i="25" l="1"/>
  <c r="AG6293" i="25" s="1"/>
  <c r="AF6293" i="25"/>
  <c r="AD8308" i="25"/>
  <c r="AE6294" i="25" l="1"/>
  <c r="AG6294" i="25" s="1"/>
  <c r="AF6294" i="25"/>
  <c r="AD8309" i="25"/>
  <c r="AF6295" i="25" l="1"/>
  <c r="AE6295" i="25"/>
  <c r="AG6295" i="25" s="1"/>
  <c r="AD8310" i="25"/>
  <c r="AE6296" i="25" l="1"/>
  <c r="AG6296" i="25" s="1"/>
  <c r="AF6296" i="25"/>
  <c r="AD8311" i="25"/>
  <c r="AF6297" i="25" l="1"/>
  <c r="AE6297" i="25"/>
  <c r="AG6297" i="25" s="1"/>
  <c r="AD8312" i="25"/>
  <c r="AE6298" i="25" l="1"/>
  <c r="AG6298" i="25" s="1"/>
  <c r="AF6298" i="25"/>
  <c r="AD8313" i="25"/>
  <c r="AE6299" i="25" l="1"/>
  <c r="AG6299" i="25" s="1"/>
  <c r="AF6299" i="25"/>
  <c r="AD8314" i="25"/>
  <c r="AE6300" i="25" l="1"/>
  <c r="AG6300" i="25" s="1"/>
  <c r="AF6300" i="25"/>
  <c r="AD8315" i="25"/>
  <c r="AE6301" i="25" l="1"/>
  <c r="AG6301" i="25" s="1"/>
  <c r="AF6301" i="25"/>
  <c r="AD8316" i="25"/>
  <c r="AE6302" i="25" l="1"/>
  <c r="AG6302" i="25" s="1"/>
  <c r="AF6302" i="25"/>
  <c r="AD8317" i="25"/>
  <c r="AE6303" i="25" l="1"/>
  <c r="AG6303" i="25" s="1"/>
  <c r="AF6303" i="25"/>
  <c r="AD8318" i="25"/>
  <c r="AE6304" i="25" l="1"/>
  <c r="AG6304" i="25" s="1"/>
  <c r="AF6304" i="25"/>
  <c r="AD8319" i="25"/>
  <c r="AF6305" i="25" l="1"/>
  <c r="AE6305" i="25"/>
  <c r="AG6305" i="25" s="1"/>
  <c r="AD8320" i="25"/>
  <c r="AE6306" i="25" l="1"/>
  <c r="AG6306" i="25" s="1"/>
  <c r="AF6306" i="25"/>
  <c r="AD8321" i="25"/>
  <c r="AE6307" i="25" l="1"/>
  <c r="AG6307" i="25" s="1"/>
  <c r="AF6307" i="25"/>
  <c r="AD8322" i="25"/>
  <c r="AE6308" i="25" l="1"/>
  <c r="AG6308" i="25" s="1"/>
  <c r="AF6308" i="25"/>
  <c r="AD8323" i="25"/>
  <c r="AE6309" i="25" l="1"/>
  <c r="AG6309" i="25" s="1"/>
  <c r="AF6309" i="25"/>
  <c r="AD8324" i="25"/>
  <c r="AE6310" i="25" l="1"/>
  <c r="AG6310" i="25" s="1"/>
  <c r="AF6310" i="25"/>
  <c r="AD8325" i="25"/>
  <c r="AF6311" i="25" l="1"/>
  <c r="AE6311" i="25"/>
  <c r="AG6311" i="25" s="1"/>
  <c r="AD8326" i="25"/>
  <c r="AE6312" i="25" l="1"/>
  <c r="AG6312" i="25" s="1"/>
  <c r="AF6312" i="25"/>
  <c r="AD8327" i="25"/>
  <c r="AF6313" i="25" l="1"/>
  <c r="AE6313" i="25"/>
  <c r="AG6313" i="25" s="1"/>
  <c r="AD8328" i="25"/>
  <c r="AE6314" i="25" l="1"/>
  <c r="AG6314" i="25" s="1"/>
  <c r="AF6314" i="25"/>
  <c r="AD8329" i="25"/>
  <c r="AE6315" i="25" l="1"/>
  <c r="AG6315" i="25" s="1"/>
  <c r="AF6315" i="25"/>
  <c r="AD8330" i="25"/>
  <c r="AE6316" i="25" l="1"/>
  <c r="AG6316" i="25" s="1"/>
  <c r="AF6316" i="25"/>
  <c r="AD8331" i="25"/>
  <c r="AF6317" i="25" l="1"/>
  <c r="AE6317" i="25"/>
  <c r="AG6317" i="25" s="1"/>
  <c r="AD8332" i="25"/>
  <c r="AE6318" i="25" l="1"/>
  <c r="AG6318" i="25" s="1"/>
  <c r="AF6318" i="25"/>
  <c r="AD8333" i="25"/>
  <c r="AE6319" i="25" l="1"/>
  <c r="AG6319" i="25" s="1"/>
  <c r="AF6319" i="25"/>
  <c r="AD8334" i="25"/>
  <c r="AE6320" i="25" l="1"/>
  <c r="AG6320" i="25" s="1"/>
  <c r="AF6320" i="25"/>
  <c r="AD8335" i="25"/>
  <c r="AF6321" i="25" l="1"/>
  <c r="AE6321" i="25"/>
  <c r="AG6321" i="25" s="1"/>
  <c r="AD8336" i="25"/>
  <c r="AE6322" i="25" l="1"/>
  <c r="AG6322" i="25" s="1"/>
  <c r="AF6322" i="25"/>
  <c r="AD8337" i="25"/>
  <c r="AF6323" i="25" l="1"/>
  <c r="AE6323" i="25"/>
  <c r="AG6323" i="25" s="1"/>
  <c r="AD8338" i="25"/>
  <c r="AE6324" i="25" l="1"/>
  <c r="AG6324" i="25" s="1"/>
  <c r="AF6324" i="25"/>
  <c r="AD8339" i="25"/>
  <c r="AF6325" i="25" l="1"/>
  <c r="AE6325" i="25"/>
  <c r="AG6325" i="25" s="1"/>
  <c r="AD8340" i="25"/>
  <c r="AE6326" i="25" l="1"/>
  <c r="AG6326" i="25" s="1"/>
  <c r="AF6326" i="25"/>
  <c r="AD8341" i="25"/>
  <c r="AF6327" i="25" l="1"/>
  <c r="AE6327" i="25"/>
  <c r="AG6327" i="25" s="1"/>
  <c r="AD8342" i="25"/>
  <c r="AE6328" i="25" l="1"/>
  <c r="AG6328" i="25" s="1"/>
  <c r="AF6328" i="25"/>
  <c r="AD8343" i="25"/>
  <c r="AF6329" i="25" l="1"/>
  <c r="AE6329" i="25"/>
  <c r="AG6329" i="25" s="1"/>
  <c r="AD8344" i="25"/>
  <c r="AE6330" i="25" l="1"/>
  <c r="AG6330" i="25" s="1"/>
  <c r="AF6330" i="25"/>
  <c r="AD8345" i="25"/>
  <c r="AE6331" i="25" l="1"/>
  <c r="AG6331" i="25" s="1"/>
  <c r="AF6331" i="25"/>
  <c r="AD8346" i="25"/>
  <c r="AE6332" i="25" l="1"/>
  <c r="AG6332" i="25" s="1"/>
  <c r="AF6332" i="25"/>
  <c r="AD8347" i="25"/>
  <c r="AF6333" i="25" l="1"/>
  <c r="AE6333" i="25"/>
  <c r="AG6333" i="25" s="1"/>
  <c r="AD8348" i="25"/>
  <c r="AE6334" i="25" l="1"/>
  <c r="AG6334" i="25" s="1"/>
  <c r="AF6334" i="25"/>
  <c r="AD8349" i="25"/>
  <c r="AE6335" i="25" l="1"/>
  <c r="AG6335" i="25" s="1"/>
  <c r="AF6335" i="25"/>
  <c r="AD8350" i="25"/>
  <c r="AE6336" i="25" l="1"/>
  <c r="AG6336" i="25" s="1"/>
  <c r="AF6336" i="25"/>
  <c r="AD8351" i="25"/>
  <c r="AF6337" i="25" l="1"/>
  <c r="AE6337" i="25"/>
  <c r="AG6337" i="25" s="1"/>
  <c r="AD8352" i="25"/>
  <c r="AE6338" i="25" l="1"/>
  <c r="AG6338" i="25" s="1"/>
  <c r="AF6338" i="25"/>
  <c r="AD8353" i="25"/>
  <c r="AF6339" i="25" l="1"/>
  <c r="AE6339" i="25"/>
  <c r="AG6339" i="25" s="1"/>
  <c r="AD8354" i="25"/>
  <c r="AE6340" i="25" l="1"/>
  <c r="AG6340" i="25" s="1"/>
  <c r="AF6340" i="25"/>
  <c r="AD8355" i="25"/>
  <c r="AF6341" i="25" l="1"/>
  <c r="AE6341" i="25"/>
  <c r="AG6341" i="25" s="1"/>
  <c r="AD8356" i="25"/>
  <c r="AE6342" i="25" l="1"/>
  <c r="AG6342" i="25" s="1"/>
  <c r="AF6342" i="25"/>
  <c r="AD8357" i="25"/>
  <c r="AE6343" i="25" l="1"/>
  <c r="AG6343" i="25" s="1"/>
  <c r="AF6343" i="25"/>
  <c r="AD8358" i="25"/>
  <c r="AE6344" i="25" l="1"/>
  <c r="AG6344" i="25" s="1"/>
  <c r="AF6344" i="25"/>
  <c r="AD8359" i="25"/>
  <c r="AF6345" i="25" l="1"/>
  <c r="AE6345" i="25"/>
  <c r="AG6345" i="25" s="1"/>
  <c r="AD8360" i="25"/>
  <c r="AE6346" i="25" l="1"/>
  <c r="AG6346" i="25" s="1"/>
  <c r="AF6346" i="25"/>
  <c r="AD8361" i="25"/>
  <c r="AF6347" i="25" l="1"/>
  <c r="AE6347" i="25"/>
  <c r="AG6347" i="25" s="1"/>
  <c r="AD8362" i="25"/>
  <c r="AE6348" i="25" l="1"/>
  <c r="AG6348" i="25" s="1"/>
  <c r="AF6348" i="25"/>
  <c r="AD8363" i="25"/>
  <c r="AE6349" i="25" l="1"/>
  <c r="AG6349" i="25" s="1"/>
  <c r="AF6349" i="25"/>
  <c r="AD8364" i="25"/>
  <c r="AE6350" i="25" l="1"/>
  <c r="AG6350" i="25" s="1"/>
  <c r="AF6350" i="25"/>
  <c r="AD8365" i="25"/>
  <c r="AF6351" i="25" l="1"/>
  <c r="AE6351" i="25"/>
  <c r="AG6351" i="25" s="1"/>
  <c r="AD8366" i="25"/>
  <c r="AE6352" i="25" l="1"/>
  <c r="AG6352" i="25" s="1"/>
  <c r="AF6352" i="25"/>
  <c r="AD8367" i="25"/>
  <c r="AF6353" i="25" l="1"/>
  <c r="AE6353" i="25"/>
  <c r="AG6353" i="25" s="1"/>
  <c r="AD8368" i="25"/>
  <c r="AE6354" i="25" l="1"/>
  <c r="AG6354" i="25" s="1"/>
  <c r="AF6354" i="25"/>
  <c r="AD8369" i="25"/>
  <c r="AE6355" i="25" l="1"/>
  <c r="AG6355" i="25" s="1"/>
  <c r="AF6355" i="25"/>
  <c r="AD8370" i="25"/>
  <c r="AE6356" i="25" l="1"/>
  <c r="AG6356" i="25" s="1"/>
  <c r="AF6356" i="25"/>
  <c r="AD8371" i="25"/>
  <c r="AE6357" i="25" l="1"/>
  <c r="AG6357" i="25" s="1"/>
  <c r="AF6357" i="25"/>
  <c r="AD8372" i="25"/>
  <c r="AE6358" i="25" l="1"/>
  <c r="AG6358" i="25" s="1"/>
  <c r="AF6358" i="25"/>
  <c r="AD8373" i="25"/>
  <c r="AE6359" i="25" l="1"/>
  <c r="AG6359" i="25" s="1"/>
  <c r="AF6359" i="25"/>
  <c r="AD8374" i="25"/>
  <c r="AE6360" i="25" l="1"/>
  <c r="AG6360" i="25" s="1"/>
  <c r="AF6360" i="25"/>
  <c r="AD8375" i="25"/>
  <c r="AF6361" i="25" l="1"/>
  <c r="AE6361" i="25"/>
  <c r="AG6361" i="25" s="1"/>
  <c r="AD8376" i="25"/>
  <c r="AE6362" i="25" l="1"/>
  <c r="AG6362" i="25" s="1"/>
  <c r="AF6362" i="25"/>
  <c r="AD8377" i="25"/>
  <c r="AF6363" i="25" l="1"/>
  <c r="AE6363" i="25"/>
  <c r="AG6363" i="25" s="1"/>
  <c r="AD8378" i="25"/>
  <c r="AE6364" i="25" l="1"/>
  <c r="AG6364" i="25" s="1"/>
  <c r="AF6364" i="25"/>
  <c r="AD8379" i="25"/>
  <c r="AF6365" i="25" l="1"/>
  <c r="AE6365" i="25"/>
  <c r="AG6365" i="25" s="1"/>
  <c r="AD8380" i="25"/>
  <c r="AE6366" i="25" l="1"/>
  <c r="AG6366" i="25" s="1"/>
  <c r="AF6366" i="25"/>
  <c r="AD8381" i="25"/>
  <c r="AF6367" i="25" l="1"/>
  <c r="AE6367" i="25"/>
  <c r="AG6367" i="25" s="1"/>
  <c r="AD8382" i="25"/>
  <c r="AE6368" i="25" l="1"/>
  <c r="AG6368" i="25" s="1"/>
  <c r="AF6368" i="25"/>
  <c r="AD8383" i="25"/>
  <c r="AF6369" i="25" l="1"/>
  <c r="AE6369" i="25"/>
  <c r="AG6369" i="25" s="1"/>
  <c r="AD8384" i="25"/>
  <c r="AE6370" i="25" l="1"/>
  <c r="AG6370" i="25" s="1"/>
  <c r="AF6370" i="25"/>
  <c r="AD8385" i="25"/>
  <c r="AE6371" i="25" l="1"/>
  <c r="AG6371" i="25" s="1"/>
  <c r="AF6371" i="25"/>
  <c r="AD8386" i="25"/>
  <c r="AE6372" i="25" l="1"/>
  <c r="AG6372" i="25" s="1"/>
  <c r="AF6372" i="25"/>
  <c r="AD8387" i="25"/>
  <c r="AE6373" i="25" l="1"/>
  <c r="AG6373" i="25" s="1"/>
  <c r="AF6373" i="25"/>
  <c r="AD8388" i="25"/>
  <c r="AF6374" i="25" l="1"/>
  <c r="AE6374" i="25"/>
  <c r="AG6374" i="25" s="1"/>
  <c r="AD8389" i="25"/>
  <c r="AF6375" i="25" l="1"/>
  <c r="AE6375" i="25"/>
  <c r="AG6375" i="25" s="1"/>
  <c r="AD8390" i="25"/>
  <c r="AF6376" i="25" l="1"/>
  <c r="AE6376" i="25"/>
  <c r="AG6376" i="25" s="1"/>
  <c r="AD8391" i="25"/>
  <c r="AF6377" i="25" l="1"/>
  <c r="AE6377" i="25"/>
  <c r="AG6377" i="25" s="1"/>
  <c r="AD8392" i="25"/>
  <c r="AF6378" i="25" l="1"/>
  <c r="AE6378" i="25"/>
  <c r="AG6378" i="25" s="1"/>
  <c r="AD8393" i="25"/>
  <c r="AF6379" i="25" l="1"/>
  <c r="AE6379" i="25"/>
  <c r="AG6379" i="25" s="1"/>
  <c r="AD8394" i="25"/>
  <c r="AF6380" i="25" l="1"/>
  <c r="AE6380" i="25"/>
  <c r="AG6380" i="25" s="1"/>
  <c r="AD8395" i="25"/>
  <c r="AF6381" i="25" l="1"/>
  <c r="AE6381" i="25"/>
  <c r="AG6381" i="25" s="1"/>
  <c r="AD8396" i="25"/>
  <c r="AF6382" i="25" l="1"/>
  <c r="AE6382" i="25"/>
  <c r="AG6382" i="25" s="1"/>
  <c r="AD8397" i="25"/>
  <c r="AE6383" i="25" l="1"/>
  <c r="AG6383" i="25" s="1"/>
  <c r="AF6383" i="25"/>
  <c r="AD8398" i="25"/>
  <c r="AF6384" i="25" l="1"/>
  <c r="AE6384" i="25"/>
  <c r="AG6384" i="25" s="1"/>
  <c r="AD8399" i="25"/>
  <c r="AE6385" i="25" l="1"/>
  <c r="AG6385" i="25" s="1"/>
  <c r="AF6385" i="25"/>
  <c r="AD8400" i="25"/>
  <c r="AF6386" i="25" l="1"/>
  <c r="AE6386" i="25"/>
  <c r="AG6386" i="25" s="1"/>
  <c r="AD8401" i="25"/>
  <c r="AE6387" i="25" l="1"/>
  <c r="AG6387" i="25" s="1"/>
  <c r="AF6387" i="25"/>
  <c r="AD8402" i="25"/>
  <c r="AF6388" i="25" l="1"/>
  <c r="AE6388" i="25"/>
  <c r="AG6388" i="25" s="1"/>
  <c r="AD8403" i="25"/>
  <c r="AF6389" i="25" l="1"/>
  <c r="AE6389" i="25"/>
  <c r="AG6389" i="25" s="1"/>
  <c r="AD8404" i="25"/>
  <c r="AF6390" i="25" l="1"/>
  <c r="AE6390" i="25"/>
  <c r="AG6390" i="25" s="1"/>
  <c r="AD8405" i="25"/>
  <c r="AE6391" i="25" l="1"/>
  <c r="AG6391" i="25" s="1"/>
  <c r="AF6391" i="25"/>
  <c r="AD8406" i="25"/>
  <c r="AF6392" i="25" l="1"/>
  <c r="AE6392" i="25"/>
  <c r="AG6392" i="25" s="1"/>
  <c r="AD8407" i="25"/>
  <c r="AE6393" i="25" l="1"/>
  <c r="AG6393" i="25" s="1"/>
  <c r="AF6393" i="25"/>
  <c r="AD8408" i="25"/>
  <c r="AF6394" i="25" l="1"/>
  <c r="AE6394" i="25"/>
  <c r="AG6394" i="25" s="1"/>
  <c r="AD8409" i="25"/>
  <c r="AF6395" i="25" l="1"/>
  <c r="AE6395" i="25"/>
  <c r="AG6395" i="25" s="1"/>
  <c r="AD8410" i="25"/>
  <c r="AF6396" i="25" l="1"/>
  <c r="AE6396" i="25"/>
  <c r="AG6396" i="25" s="1"/>
  <c r="AD8411" i="25"/>
  <c r="AF6397" i="25" l="1"/>
  <c r="AE6397" i="25"/>
  <c r="AG6397" i="25" s="1"/>
  <c r="AD8412" i="25"/>
  <c r="AF6398" i="25" l="1"/>
  <c r="AE6398" i="25"/>
  <c r="AG6398" i="25" s="1"/>
  <c r="AD8413" i="25"/>
  <c r="AE6399" i="25" l="1"/>
  <c r="AG6399" i="25" s="1"/>
  <c r="AF6399" i="25"/>
  <c r="AD8414" i="25"/>
  <c r="AF6400" i="25" l="1"/>
  <c r="AE6400" i="25"/>
  <c r="AG6400" i="25" s="1"/>
  <c r="AD8415" i="25"/>
  <c r="AF6401" i="25" l="1"/>
  <c r="AE6401" i="25"/>
  <c r="AG6401" i="25" s="1"/>
  <c r="AD8416" i="25"/>
  <c r="AF6402" i="25" l="1"/>
  <c r="AE6402" i="25"/>
  <c r="AG6402" i="25" s="1"/>
  <c r="AD8417" i="25"/>
  <c r="AE6403" i="25" l="1"/>
  <c r="AG6403" i="25" s="1"/>
  <c r="AF6403" i="25"/>
  <c r="AD8418" i="25"/>
  <c r="AF6404" i="25" l="1"/>
  <c r="AE6404" i="25"/>
  <c r="AG6404" i="25" s="1"/>
  <c r="AD8419" i="25"/>
  <c r="AE6405" i="25" l="1"/>
  <c r="AG6405" i="25" s="1"/>
  <c r="AF6405" i="25"/>
  <c r="AD8420" i="25"/>
  <c r="AF6406" i="25" l="1"/>
  <c r="AE6406" i="25"/>
  <c r="AG6406" i="25" s="1"/>
  <c r="AD8421" i="25"/>
  <c r="AE6407" i="25" l="1"/>
  <c r="AG6407" i="25" s="1"/>
  <c r="AF6407" i="25"/>
  <c r="AD8422" i="25"/>
  <c r="AF6408" i="25" l="1"/>
  <c r="AE6408" i="25"/>
  <c r="AG6408" i="25" s="1"/>
  <c r="AD8423" i="25"/>
  <c r="AE6409" i="25" l="1"/>
  <c r="AG6409" i="25" s="1"/>
  <c r="AF6409" i="25"/>
  <c r="AD8424" i="25"/>
  <c r="AF6410" i="25" l="1"/>
  <c r="AE6410" i="25"/>
  <c r="AG6410" i="25" s="1"/>
  <c r="AD8425" i="25"/>
  <c r="AF6411" i="25" l="1"/>
  <c r="AE6411" i="25"/>
  <c r="AG6411" i="25" s="1"/>
  <c r="AD8426" i="25"/>
  <c r="AF6412" i="25" l="1"/>
  <c r="AE6412" i="25"/>
  <c r="AG6412" i="25" s="1"/>
  <c r="AD8427" i="25"/>
  <c r="AE6413" i="25" l="1"/>
  <c r="AG6413" i="25" s="1"/>
  <c r="AF6413" i="25"/>
  <c r="AD8428" i="25"/>
  <c r="AF6414" i="25" l="1"/>
  <c r="AE6414" i="25"/>
  <c r="AG6414" i="25" s="1"/>
  <c r="AD8429" i="25"/>
  <c r="AF6415" i="25" l="1"/>
  <c r="AE6415" i="25"/>
  <c r="AG6415" i="25" s="1"/>
  <c r="AD8430" i="25"/>
  <c r="AF6416" i="25" l="1"/>
  <c r="AE6416" i="25"/>
  <c r="AG6416" i="25" s="1"/>
  <c r="AD8431" i="25"/>
  <c r="AE6417" i="25" l="1"/>
  <c r="AG6417" i="25" s="1"/>
  <c r="AF6417" i="25"/>
  <c r="AD8432" i="25"/>
  <c r="AF6418" i="25" l="1"/>
  <c r="AE6418" i="25"/>
  <c r="AG6418" i="25" s="1"/>
  <c r="AD8433" i="25"/>
  <c r="AE6419" i="25" l="1"/>
  <c r="AG6419" i="25" s="1"/>
  <c r="AF6419" i="25"/>
  <c r="AD8434" i="25"/>
  <c r="AF6420" i="25" l="1"/>
  <c r="AE6420" i="25"/>
  <c r="AG6420" i="25" s="1"/>
  <c r="AD8435" i="25"/>
  <c r="AE6421" i="25" l="1"/>
  <c r="AG6421" i="25" s="1"/>
  <c r="AF6421" i="25"/>
  <c r="AD8436" i="25"/>
  <c r="AE6422" i="25" l="1"/>
  <c r="AG6422" i="25" s="1"/>
  <c r="AF6422" i="25"/>
  <c r="AD8437" i="25"/>
  <c r="AE6423" i="25" l="1"/>
  <c r="AG6423" i="25" s="1"/>
  <c r="AF6423" i="25"/>
  <c r="AD8438" i="25"/>
  <c r="AF6424" i="25" l="1"/>
  <c r="AE6424" i="25"/>
  <c r="AG6424" i="25" s="1"/>
  <c r="AD8439" i="25"/>
  <c r="AE6425" i="25" l="1"/>
  <c r="AG6425" i="25" s="1"/>
  <c r="AF6425" i="25"/>
  <c r="AD8440" i="25"/>
  <c r="AE6426" i="25" l="1"/>
  <c r="AG6426" i="25" s="1"/>
  <c r="AF6426" i="25"/>
  <c r="AD8441" i="25"/>
  <c r="AE6427" i="25" l="1"/>
  <c r="AG6427" i="25" s="1"/>
  <c r="AF6427" i="25"/>
  <c r="AD8442" i="25"/>
  <c r="AE6428" i="25" l="1"/>
  <c r="AG6428" i="25" s="1"/>
  <c r="AF6428" i="25"/>
  <c r="AD8443" i="25"/>
  <c r="AE6429" i="25" l="1"/>
  <c r="AG6429" i="25" s="1"/>
  <c r="AF6429" i="25"/>
  <c r="AD8444" i="25"/>
  <c r="AF6430" i="25" l="1"/>
  <c r="AE6430" i="25"/>
  <c r="AG6430" i="25" s="1"/>
  <c r="AD8445" i="25"/>
  <c r="AE6431" i="25" l="1"/>
  <c r="AG6431" i="25" s="1"/>
  <c r="AF6431" i="25"/>
  <c r="AD8446" i="25"/>
  <c r="AF6432" i="25" l="1"/>
  <c r="AE6432" i="25"/>
  <c r="AG6432" i="25" s="1"/>
  <c r="AD8447" i="25"/>
  <c r="AE6433" i="25" l="1"/>
  <c r="AG6433" i="25" s="1"/>
  <c r="AF6433" i="25"/>
  <c r="AD8448" i="25"/>
  <c r="AF6434" i="25" l="1"/>
  <c r="AE6434" i="25"/>
  <c r="AG6434" i="25" s="1"/>
  <c r="AD8449" i="25"/>
  <c r="AE6435" i="25" l="1"/>
  <c r="AG6435" i="25" s="1"/>
  <c r="AF6435" i="25"/>
  <c r="AD8450" i="25"/>
  <c r="AF6436" i="25" l="1"/>
  <c r="AE6436" i="25"/>
  <c r="AG6436" i="25" s="1"/>
  <c r="AD8451" i="25"/>
  <c r="AE6437" i="25" l="1"/>
  <c r="AG6437" i="25" s="1"/>
  <c r="AF6437" i="25"/>
  <c r="AD8452" i="25"/>
  <c r="AE6438" i="25" l="1"/>
  <c r="AG6438" i="25" s="1"/>
  <c r="AF6438" i="25"/>
  <c r="AD8453" i="25"/>
  <c r="AE6439" i="25" l="1"/>
  <c r="AG6439" i="25" s="1"/>
  <c r="AF6439" i="25"/>
  <c r="AD8454" i="25"/>
  <c r="AE6440" i="25" l="1"/>
  <c r="AG6440" i="25" s="1"/>
  <c r="AF6440" i="25"/>
  <c r="AD8455" i="25"/>
  <c r="AE6441" i="25" l="1"/>
  <c r="AG6441" i="25" s="1"/>
  <c r="AF6441" i="25"/>
  <c r="AD8456" i="25"/>
  <c r="AE6442" i="25" l="1"/>
  <c r="AG6442" i="25" s="1"/>
  <c r="AF6442" i="25"/>
  <c r="AD8457" i="25"/>
  <c r="AE6443" i="25" l="1"/>
  <c r="AG6443" i="25" s="1"/>
  <c r="AF6443" i="25"/>
  <c r="AD8458" i="25"/>
  <c r="AE6444" i="25" l="1"/>
  <c r="AG6444" i="25" s="1"/>
  <c r="AF6444" i="25"/>
  <c r="AD8459" i="25"/>
  <c r="AE6445" i="25" l="1"/>
  <c r="AG6445" i="25" s="1"/>
  <c r="AF6445" i="25"/>
  <c r="AD8460" i="25"/>
  <c r="AE6446" i="25" l="1"/>
  <c r="AG6446" i="25" s="1"/>
  <c r="AF6446" i="25"/>
  <c r="AD8461" i="25"/>
  <c r="AE6447" i="25" l="1"/>
  <c r="AG6447" i="25" s="1"/>
  <c r="AF6447" i="25"/>
  <c r="AD8462" i="25"/>
  <c r="AE6448" i="25" l="1"/>
  <c r="AG6448" i="25" s="1"/>
  <c r="AF6448" i="25"/>
  <c r="AD8463" i="25"/>
  <c r="AE6449" i="25" l="1"/>
  <c r="AG6449" i="25" s="1"/>
  <c r="AF6449" i="25"/>
  <c r="AD8464" i="25"/>
  <c r="AE6450" i="25" l="1"/>
  <c r="AG6450" i="25" s="1"/>
  <c r="AF6450" i="25"/>
  <c r="AD8465" i="25"/>
  <c r="AE6451" i="25" l="1"/>
  <c r="AG6451" i="25" s="1"/>
  <c r="AF6451" i="25"/>
  <c r="AD8466" i="25"/>
  <c r="AE6452" i="25" l="1"/>
  <c r="AG6452" i="25" s="1"/>
  <c r="AF6452" i="25"/>
  <c r="AD8467" i="25"/>
  <c r="AE6453" i="25" l="1"/>
  <c r="AG6453" i="25" s="1"/>
  <c r="AF6453" i="25"/>
  <c r="AD8468" i="25"/>
  <c r="AE6454" i="25" l="1"/>
  <c r="AG6454" i="25" s="1"/>
  <c r="AF6454" i="25"/>
  <c r="AD8469" i="25"/>
  <c r="AE6455" i="25" l="1"/>
  <c r="AG6455" i="25" s="1"/>
  <c r="AF6455" i="25"/>
  <c r="AD8470" i="25"/>
  <c r="AF6456" i="25" l="1"/>
  <c r="AE6456" i="25"/>
  <c r="AG6456" i="25" s="1"/>
  <c r="AD8471" i="25"/>
  <c r="AE6457" i="25" l="1"/>
  <c r="AG6457" i="25" s="1"/>
  <c r="AF6457" i="25"/>
  <c r="AD8472" i="25"/>
  <c r="AE6458" i="25" l="1"/>
  <c r="AG6458" i="25" s="1"/>
  <c r="AF6458" i="25"/>
  <c r="AD8473" i="25"/>
  <c r="AE6459" i="25" l="1"/>
  <c r="AG6459" i="25" s="1"/>
  <c r="AF6459" i="25"/>
  <c r="AD8474" i="25"/>
  <c r="AF6460" i="25" l="1"/>
  <c r="AE6460" i="25"/>
  <c r="AG6460" i="25" s="1"/>
  <c r="AD8475" i="25"/>
  <c r="AE6461" i="25" l="1"/>
  <c r="AG6461" i="25" s="1"/>
  <c r="AF6461" i="25"/>
  <c r="AD8476" i="25"/>
  <c r="AF6462" i="25" l="1"/>
  <c r="AE6462" i="25"/>
  <c r="AG6462" i="25" s="1"/>
  <c r="AD8477" i="25"/>
  <c r="AE6463" i="25" l="1"/>
  <c r="AG6463" i="25" s="1"/>
  <c r="AF6463" i="25"/>
  <c r="AD8478" i="25"/>
  <c r="AF6464" i="25" l="1"/>
  <c r="AE6464" i="25"/>
  <c r="AG6464" i="25" s="1"/>
  <c r="AD8479" i="25"/>
  <c r="AE6465" i="25" l="1"/>
  <c r="AG6465" i="25" s="1"/>
  <c r="AF6465" i="25"/>
  <c r="AD8480" i="25"/>
  <c r="AE6466" i="25" l="1"/>
  <c r="AG6466" i="25" s="1"/>
  <c r="AF6466" i="25"/>
  <c r="AD8481" i="25"/>
  <c r="AE6467" i="25" l="1"/>
  <c r="AG6467" i="25" s="1"/>
  <c r="AF6467" i="25"/>
  <c r="AD8482" i="25"/>
  <c r="AF6468" i="25" l="1"/>
  <c r="AE6468" i="25"/>
  <c r="AG6468" i="25" s="1"/>
  <c r="AD8483" i="25"/>
  <c r="AE6469" i="25" l="1"/>
  <c r="AG6469" i="25" s="1"/>
  <c r="AF6469" i="25"/>
  <c r="AD8484" i="25"/>
  <c r="AF6470" i="25" l="1"/>
  <c r="AE6470" i="25"/>
  <c r="AG6470" i="25" s="1"/>
  <c r="AD8485" i="25"/>
  <c r="AE6471" i="25" l="1"/>
  <c r="AG6471" i="25" s="1"/>
  <c r="AF6471" i="25"/>
  <c r="AD8486" i="25"/>
  <c r="AF6472" i="25" l="1"/>
  <c r="AE6472" i="25"/>
  <c r="AG6472" i="25" s="1"/>
  <c r="AD8487" i="25"/>
  <c r="AE6473" i="25" l="1"/>
  <c r="AG6473" i="25" s="1"/>
  <c r="AF6473" i="25"/>
  <c r="AD8488" i="25"/>
  <c r="AE6474" i="25" l="1"/>
  <c r="AG6474" i="25" s="1"/>
  <c r="AF6474" i="25"/>
  <c r="AD8489" i="25"/>
  <c r="AE6475" i="25" l="1"/>
  <c r="AG6475" i="25" s="1"/>
  <c r="AF6475" i="25"/>
  <c r="AD8490" i="25"/>
  <c r="AF6476" i="25" l="1"/>
  <c r="AE6476" i="25"/>
  <c r="AG6476" i="25" s="1"/>
  <c r="AD8491" i="25"/>
  <c r="AE6477" i="25" l="1"/>
  <c r="AG6477" i="25" s="1"/>
  <c r="AF6477" i="25"/>
  <c r="AD8492" i="25"/>
  <c r="AE6478" i="25" l="1"/>
  <c r="AG6478" i="25" s="1"/>
  <c r="AF6478" i="25"/>
  <c r="AD8493" i="25"/>
  <c r="AE6479" i="25" l="1"/>
  <c r="AG6479" i="25" s="1"/>
  <c r="AF6479" i="25"/>
  <c r="AD8494" i="25"/>
  <c r="AF6480" i="25" l="1"/>
  <c r="AE6480" i="25"/>
  <c r="AG6480" i="25" s="1"/>
  <c r="AD8495" i="25"/>
  <c r="AE6481" i="25" l="1"/>
  <c r="AG6481" i="25" s="1"/>
  <c r="AF6481" i="25"/>
  <c r="AD8496" i="25"/>
  <c r="AF6482" i="25" l="1"/>
  <c r="AE6482" i="25"/>
  <c r="AG6482" i="25" s="1"/>
  <c r="AD8497" i="25"/>
  <c r="AE6483" i="25" l="1"/>
  <c r="AG6483" i="25" s="1"/>
  <c r="AF6483" i="25"/>
  <c r="AD8498" i="25"/>
  <c r="AE6484" i="25" l="1"/>
  <c r="AG6484" i="25" s="1"/>
  <c r="AF6484" i="25"/>
  <c r="AD8499" i="25"/>
  <c r="AE6485" i="25" l="1"/>
  <c r="AG6485" i="25" s="1"/>
  <c r="AF6485" i="25"/>
  <c r="AD8500" i="25"/>
  <c r="AF6486" i="25" l="1"/>
  <c r="AE6486" i="25"/>
  <c r="AG6486" i="25" s="1"/>
  <c r="AD8501" i="25"/>
  <c r="AE6487" i="25" l="1"/>
  <c r="AG6487" i="25" s="1"/>
  <c r="AF6487" i="25"/>
  <c r="AD8502" i="25"/>
  <c r="AF6488" i="25" l="1"/>
  <c r="AE6488" i="25"/>
  <c r="AG6488" i="25" s="1"/>
  <c r="AD8503" i="25"/>
  <c r="AE6489" i="25" l="1"/>
  <c r="AG6489" i="25" s="1"/>
  <c r="AF6489" i="25"/>
  <c r="AD8504" i="25"/>
  <c r="AF6490" i="25" l="1"/>
  <c r="AE6490" i="25"/>
  <c r="AG6490" i="25" s="1"/>
  <c r="AD8505" i="25"/>
  <c r="AE6491" i="25" l="1"/>
  <c r="AG6491" i="25" s="1"/>
  <c r="AF6491" i="25"/>
  <c r="AD8506" i="25"/>
  <c r="AF6492" i="25" l="1"/>
  <c r="AE6492" i="25"/>
  <c r="AG6492" i="25" s="1"/>
  <c r="AD8507" i="25"/>
  <c r="AE6493" i="25" l="1"/>
  <c r="AG6493" i="25" s="1"/>
  <c r="AF6493" i="25"/>
  <c r="AD8508" i="25"/>
  <c r="AE6494" i="25" l="1"/>
  <c r="AG6494" i="25" s="1"/>
  <c r="AF6494" i="25"/>
  <c r="AD8509" i="25"/>
  <c r="AE6495" i="25" l="1"/>
  <c r="AG6495" i="25" s="1"/>
  <c r="AF6495" i="25"/>
  <c r="AD8510" i="25"/>
  <c r="AF6496" i="25" l="1"/>
  <c r="AE6496" i="25"/>
  <c r="AG6496" i="25" s="1"/>
  <c r="AD8511" i="25"/>
  <c r="AE6497" i="25" l="1"/>
  <c r="AG6497" i="25" s="1"/>
  <c r="AF6497" i="25"/>
  <c r="AD8512" i="25"/>
  <c r="AE6498" i="25" l="1"/>
  <c r="AG6498" i="25" s="1"/>
  <c r="AF6498" i="25"/>
  <c r="AD8513" i="25"/>
  <c r="AF6499" i="25" l="1"/>
  <c r="AE6499" i="25"/>
  <c r="AG6499" i="25" s="1"/>
  <c r="AD8514" i="25"/>
  <c r="AF6500" i="25" l="1"/>
  <c r="AE6500" i="25"/>
  <c r="AG6500" i="25" s="1"/>
  <c r="AD8515" i="25"/>
  <c r="AE6501" i="25" l="1"/>
  <c r="AG6501" i="25" s="1"/>
  <c r="AF6501" i="25"/>
  <c r="AD8516" i="25"/>
  <c r="AE6502" i="25" l="1"/>
  <c r="AG6502" i="25" s="1"/>
  <c r="AF6502" i="25"/>
  <c r="AD8517" i="25"/>
  <c r="AF6503" i="25" l="1"/>
  <c r="AE6503" i="25"/>
  <c r="AG6503" i="25" s="1"/>
  <c r="AD8518" i="25"/>
  <c r="AE6504" i="25" l="1"/>
  <c r="AG6504" i="25" s="1"/>
  <c r="AF6504" i="25"/>
  <c r="AD8519" i="25"/>
  <c r="AE6505" i="25" l="1"/>
  <c r="AG6505" i="25" s="1"/>
  <c r="AF6505" i="25"/>
  <c r="AD8520" i="25"/>
  <c r="AE6506" i="25" l="1"/>
  <c r="AG6506" i="25" s="1"/>
  <c r="AF6506" i="25"/>
  <c r="AD8521" i="25"/>
  <c r="AE6507" i="25" l="1"/>
  <c r="AG6507" i="25" s="1"/>
  <c r="AF6507" i="25"/>
  <c r="AD8522" i="25"/>
  <c r="AE6508" i="25" l="1"/>
  <c r="AG6508" i="25" s="1"/>
  <c r="AF6508" i="25"/>
  <c r="AD8523" i="25"/>
  <c r="AE6509" i="25" l="1"/>
  <c r="AG6509" i="25" s="1"/>
  <c r="AF6509" i="25"/>
  <c r="AD8524" i="25"/>
  <c r="AE6510" i="25" l="1"/>
  <c r="AG6510" i="25" s="1"/>
  <c r="AF6510" i="25"/>
  <c r="AD8525" i="25"/>
  <c r="AE6511" i="25" l="1"/>
  <c r="AG6511" i="25" s="1"/>
  <c r="AF6511" i="25"/>
  <c r="AD8526" i="25"/>
  <c r="AE6512" i="25" l="1"/>
  <c r="AG6512" i="25" s="1"/>
  <c r="AF6512" i="25"/>
  <c r="AD8527" i="25"/>
  <c r="AF6513" i="25" l="1"/>
  <c r="AE6513" i="25"/>
  <c r="AG6513" i="25" s="1"/>
  <c r="AD8528" i="25"/>
  <c r="AE6514" i="25" l="1"/>
  <c r="AG6514" i="25" s="1"/>
  <c r="AF6514" i="25"/>
  <c r="AD8529" i="25"/>
  <c r="AF6515" i="25" l="1"/>
  <c r="AE6515" i="25"/>
  <c r="AG6515" i="25" s="1"/>
  <c r="AD8530" i="25"/>
  <c r="AE6516" i="25" l="1"/>
  <c r="AG6516" i="25" s="1"/>
  <c r="AF6516" i="25"/>
  <c r="AD8531" i="25"/>
  <c r="AE6517" i="25" l="1"/>
  <c r="AG6517" i="25" s="1"/>
  <c r="AF6517" i="25"/>
  <c r="AD8532" i="25"/>
  <c r="AE6518" i="25" l="1"/>
  <c r="AG6518" i="25" s="1"/>
  <c r="AF6518" i="25"/>
  <c r="AD8533" i="25"/>
  <c r="AE6519" i="25" l="1"/>
  <c r="AG6519" i="25" s="1"/>
  <c r="AF6519" i="25"/>
  <c r="AD8534" i="25"/>
  <c r="AE6520" i="25" l="1"/>
  <c r="AG6520" i="25" s="1"/>
  <c r="AF6520" i="25"/>
  <c r="AD8535" i="25"/>
  <c r="AE6521" i="25" l="1"/>
  <c r="AG6521" i="25" s="1"/>
  <c r="AF6521" i="25"/>
  <c r="AD8536" i="25"/>
  <c r="AE6522" i="25" l="1"/>
  <c r="AG6522" i="25" s="1"/>
  <c r="AF6522" i="25"/>
  <c r="AD8537" i="25"/>
  <c r="AE6523" i="25" l="1"/>
  <c r="AG6523" i="25" s="1"/>
  <c r="AF6523" i="25"/>
  <c r="AD8538" i="25"/>
  <c r="AE6524" i="25" l="1"/>
  <c r="AG6524" i="25" s="1"/>
  <c r="AF6524" i="25"/>
  <c r="AD8539" i="25"/>
  <c r="AE6525" i="25" l="1"/>
  <c r="AG6525" i="25" s="1"/>
  <c r="AF6525" i="25"/>
  <c r="AD8540" i="25"/>
  <c r="AE6526" i="25" l="1"/>
  <c r="AG6526" i="25" s="1"/>
  <c r="AF6526" i="25"/>
  <c r="AD8541" i="25"/>
  <c r="AE6527" i="25" l="1"/>
  <c r="AG6527" i="25" s="1"/>
  <c r="AF6527" i="25"/>
  <c r="AD8542" i="25"/>
  <c r="AE6528" i="25" l="1"/>
  <c r="AG6528" i="25" s="1"/>
  <c r="AF6528" i="25"/>
  <c r="AD8543" i="25"/>
  <c r="AE6529" i="25" l="1"/>
  <c r="AG6529" i="25" s="1"/>
  <c r="AF6529" i="25"/>
  <c r="AD8544" i="25"/>
  <c r="AE6530" i="25" l="1"/>
  <c r="AG6530" i="25" s="1"/>
  <c r="AF6530" i="25"/>
  <c r="AD8545" i="25"/>
  <c r="AE6531" i="25" l="1"/>
  <c r="AG6531" i="25" s="1"/>
  <c r="AF6531" i="25"/>
  <c r="AD8546" i="25"/>
  <c r="AE6532" i="25" l="1"/>
  <c r="AG6532" i="25" s="1"/>
  <c r="AF6532" i="25"/>
  <c r="AD8547" i="25"/>
  <c r="AE6533" i="25" l="1"/>
  <c r="AG6533" i="25" s="1"/>
  <c r="AF6533" i="25"/>
  <c r="AD8548" i="25"/>
  <c r="AE6534" i="25" l="1"/>
  <c r="AG6534" i="25" s="1"/>
  <c r="AF6534" i="25"/>
  <c r="AD8549" i="25"/>
  <c r="AE6535" i="25" l="1"/>
  <c r="AG6535" i="25" s="1"/>
  <c r="AF6535" i="25"/>
  <c r="AD8550" i="25"/>
  <c r="AE6536" i="25" l="1"/>
  <c r="AG6536" i="25" s="1"/>
  <c r="AF6536" i="25"/>
  <c r="AD8551" i="25"/>
  <c r="AE6537" i="25" l="1"/>
  <c r="AG6537" i="25" s="1"/>
  <c r="AF6537" i="25"/>
  <c r="AD8552" i="25"/>
  <c r="AE6538" i="25" l="1"/>
  <c r="AG6538" i="25" s="1"/>
  <c r="AF6538" i="25"/>
  <c r="AD8553" i="25"/>
  <c r="AE6539" i="25" l="1"/>
  <c r="AG6539" i="25" s="1"/>
  <c r="AF6539" i="25"/>
  <c r="AD8554" i="25"/>
  <c r="AE6540" i="25" l="1"/>
  <c r="AG6540" i="25" s="1"/>
  <c r="AF6540" i="25"/>
  <c r="AD8555" i="25"/>
  <c r="AF6541" i="25" l="1"/>
  <c r="AE6541" i="25"/>
  <c r="AG6541" i="25" s="1"/>
  <c r="AD8556" i="25"/>
  <c r="AE6542" i="25" l="1"/>
  <c r="AG6542" i="25" s="1"/>
  <c r="AF6542" i="25"/>
  <c r="AD8557" i="25"/>
  <c r="AE6543" i="25" l="1"/>
  <c r="AG6543" i="25" s="1"/>
  <c r="AF6543" i="25"/>
  <c r="AD8558" i="25"/>
  <c r="AE6544" i="25" l="1"/>
  <c r="AG6544" i="25" s="1"/>
  <c r="AF6544" i="25"/>
  <c r="AD8559" i="25"/>
  <c r="AE6545" i="25" l="1"/>
  <c r="AG6545" i="25" s="1"/>
  <c r="AF6545" i="25"/>
  <c r="AD8560" i="25"/>
  <c r="AE6546" i="25" l="1"/>
  <c r="AG6546" i="25" s="1"/>
  <c r="AF6546" i="25"/>
  <c r="AD8561" i="25"/>
  <c r="AE6547" i="25" l="1"/>
  <c r="AG6547" i="25" s="1"/>
  <c r="AF6547" i="25"/>
  <c r="AD8562" i="25"/>
  <c r="AE6548" i="25" l="1"/>
  <c r="AG6548" i="25" s="1"/>
  <c r="AF6548" i="25"/>
  <c r="AD8563" i="25"/>
  <c r="AE6549" i="25" l="1"/>
  <c r="AG6549" i="25" s="1"/>
  <c r="AF6549" i="25"/>
  <c r="AD8564" i="25"/>
  <c r="AE6550" i="25" l="1"/>
  <c r="AG6550" i="25" s="1"/>
  <c r="AF6550" i="25"/>
  <c r="AD8565" i="25"/>
  <c r="AE6551" i="25" l="1"/>
  <c r="AG6551" i="25" s="1"/>
  <c r="AF6551" i="25"/>
  <c r="AD8566" i="25"/>
  <c r="AE6552" i="25" l="1"/>
  <c r="AG6552" i="25" s="1"/>
  <c r="AF6552" i="25"/>
  <c r="AD8567" i="25"/>
  <c r="AE6553" i="25" l="1"/>
  <c r="AG6553" i="25" s="1"/>
  <c r="AF6553" i="25"/>
  <c r="AD8568" i="25"/>
  <c r="AE6554" i="25" l="1"/>
  <c r="AG6554" i="25" s="1"/>
  <c r="AF6554" i="25"/>
  <c r="AD8569" i="25"/>
  <c r="AE6555" i="25" l="1"/>
  <c r="AG6555" i="25" s="1"/>
  <c r="AF6555" i="25"/>
  <c r="AD8570" i="25"/>
  <c r="AE6556" i="25" l="1"/>
  <c r="AG6556" i="25" s="1"/>
  <c r="AF6556" i="25"/>
  <c r="AD8571" i="25"/>
  <c r="AE6557" i="25" l="1"/>
  <c r="AG6557" i="25" s="1"/>
  <c r="AF6557" i="25"/>
  <c r="AD8572" i="25"/>
  <c r="AE6558" i="25" l="1"/>
  <c r="AG6558" i="25" s="1"/>
  <c r="AF6558" i="25"/>
  <c r="AD8573" i="25"/>
  <c r="AE6559" i="25" l="1"/>
  <c r="AG6559" i="25" s="1"/>
  <c r="AF6559" i="25"/>
  <c r="AD8574" i="25"/>
  <c r="AE6560" i="25" l="1"/>
  <c r="AG6560" i="25" s="1"/>
  <c r="AF6560" i="25"/>
  <c r="AD8575" i="25"/>
  <c r="AE6561" i="25" l="1"/>
  <c r="AG6561" i="25" s="1"/>
  <c r="AF6561" i="25"/>
  <c r="AD8576" i="25"/>
  <c r="AE6562" i="25" l="1"/>
  <c r="AG6562" i="25" s="1"/>
  <c r="AF6562" i="25"/>
  <c r="AD8577" i="25"/>
  <c r="AF6563" i="25" l="1"/>
  <c r="AE6563" i="25"/>
  <c r="AG6563" i="25" s="1"/>
  <c r="AD8578" i="25"/>
  <c r="AE6564" i="25" l="1"/>
  <c r="AG6564" i="25" s="1"/>
  <c r="AF6564" i="25"/>
  <c r="AD8579" i="25"/>
  <c r="AE6565" i="25" l="1"/>
  <c r="AG6565" i="25" s="1"/>
  <c r="AF6565" i="25"/>
  <c r="AD8580" i="25"/>
  <c r="AE6566" i="25" l="1"/>
  <c r="AG6566" i="25" s="1"/>
  <c r="AF6566" i="25"/>
  <c r="AD8581" i="25"/>
  <c r="AE6567" i="25" l="1"/>
  <c r="AG6567" i="25" s="1"/>
  <c r="AF6567" i="25"/>
  <c r="AD8582" i="25"/>
  <c r="AE6568" i="25" l="1"/>
  <c r="AG6568" i="25" s="1"/>
  <c r="AF6568" i="25"/>
  <c r="AD8583" i="25"/>
  <c r="AE6569" i="25" l="1"/>
  <c r="AG6569" i="25" s="1"/>
  <c r="AF6569" i="25"/>
  <c r="AD8584" i="25"/>
  <c r="AE6570" i="25" l="1"/>
  <c r="AG6570" i="25" s="1"/>
  <c r="AF6570" i="25"/>
  <c r="AD8585" i="25"/>
  <c r="AE6571" i="25" l="1"/>
  <c r="AG6571" i="25" s="1"/>
  <c r="AF6571" i="25"/>
  <c r="AD8586" i="25"/>
  <c r="AE6572" i="25" l="1"/>
  <c r="AG6572" i="25" s="1"/>
  <c r="AF6572" i="25"/>
  <c r="AD8587" i="25"/>
  <c r="AE6573" i="25" l="1"/>
  <c r="AG6573" i="25" s="1"/>
  <c r="AF6573" i="25"/>
  <c r="AD8588" i="25"/>
  <c r="AE6574" i="25" l="1"/>
  <c r="AG6574" i="25" s="1"/>
  <c r="AF6574" i="25"/>
  <c r="AD8589" i="25"/>
  <c r="AE6575" i="25" l="1"/>
  <c r="AG6575" i="25" s="1"/>
  <c r="AF6575" i="25"/>
  <c r="AD8590" i="25"/>
  <c r="AE6576" i="25" l="1"/>
  <c r="AG6576" i="25" s="1"/>
  <c r="AF6576" i="25"/>
  <c r="AD8591" i="25"/>
  <c r="AE6577" i="25" l="1"/>
  <c r="AG6577" i="25" s="1"/>
  <c r="AF6577" i="25"/>
  <c r="AD8592" i="25"/>
  <c r="AE6578" i="25" l="1"/>
  <c r="AG6578" i="25" s="1"/>
  <c r="AF6578" i="25"/>
  <c r="AD8593" i="25"/>
  <c r="AE6579" i="25" l="1"/>
  <c r="AG6579" i="25" s="1"/>
  <c r="AF6579" i="25"/>
  <c r="AD8594" i="25"/>
  <c r="AE6580" i="25" l="1"/>
  <c r="AG6580" i="25" s="1"/>
  <c r="AF6580" i="25"/>
  <c r="AD8595" i="25"/>
  <c r="AE6581" i="25" l="1"/>
  <c r="AG6581" i="25" s="1"/>
  <c r="AF6581" i="25"/>
  <c r="AD8596" i="25"/>
  <c r="AE6582" i="25" l="1"/>
  <c r="AG6582" i="25" s="1"/>
  <c r="AF6582" i="25"/>
  <c r="AD8597" i="25"/>
  <c r="AE6583" i="25" l="1"/>
  <c r="AG6583" i="25" s="1"/>
  <c r="AF6583" i="25"/>
  <c r="AD8598" i="25"/>
  <c r="AE6584" i="25" l="1"/>
  <c r="AG6584" i="25" s="1"/>
  <c r="AF6584" i="25"/>
  <c r="AD8599" i="25"/>
  <c r="AE6585" i="25" l="1"/>
  <c r="AG6585" i="25" s="1"/>
  <c r="AF6585" i="25"/>
  <c r="AD8600" i="25"/>
  <c r="AE6586" i="25" l="1"/>
  <c r="AG6586" i="25" s="1"/>
  <c r="AF6586" i="25"/>
  <c r="AD8601" i="25"/>
  <c r="AE6587" i="25" l="1"/>
  <c r="AG6587" i="25" s="1"/>
  <c r="AF6587" i="25"/>
  <c r="AD8602" i="25"/>
  <c r="AE6588" i="25" l="1"/>
  <c r="AG6588" i="25" s="1"/>
  <c r="AF6588" i="25"/>
  <c r="AD8603" i="25"/>
  <c r="AE6589" i="25" l="1"/>
  <c r="AG6589" i="25" s="1"/>
  <c r="AF6589" i="25"/>
  <c r="AD8604" i="25"/>
  <c r="AE6590" i="25" l="1"/>
  <c r="AG6590" i="25" s="1"/>
  <c r="AF6590" i="25"/>
  <c r="AD8605" i="25"/>
  <c r="AE6591" i="25" l="1"/>
  <c r="AG6591" i="25" s="1"/>
  <c r="AF6591" i="25"/>
  <c r="AD8606" i="25"/>
  <c r="AE6592" i="25" l="1"/>
  <c r="AG6592" i="25" s="1"/>
  <c r="AF6592" i="25"/>
  <c r="AD8607" i="25"/>
  <c r="AF6593" i="25" l="1"/>
  <c r="AE6593" i="25"/>
  <c r="AG6593" i="25" s="1"/>
  <c r="AD8608" i="25"/>
  <c r="AE6594" i="25" l="1"/>
  <c r="AG6594" i="25" s="1"/>
  <c r="AF6594" i="25"/>
  <c r="AD8609" i="25"/>
  <c r="AE6595" i="25" l="1"/>
  <c r="AG6595" i="25" s="1"/>
  <c r="AF6595" i="25"/>
  <c r="AD8610" i="25"/>
  <c r="AE6596" i="25" l="1"/>
  <c r="AG6596" i="25" s="1"/>
  <c r="AF6596" i="25"/>
  <c r="AD8611" i="25"/>
  <c r="AE6597" i="25" l="1"/>
  <c r="AG6597" i="25" s="1"/>
  <c r="AF6597" i="25"/>
  <c r="AD8612" i="25"/>
  <c r="AE6598" i="25" l="1"/>
  <c r="AG6598" i="25" s="1"/>
  <c r="AF6598" i="25"/>
  <c r="AD8613" i="25"/>
  <c r="AE6599" i="25" l="1"/>
  <c r="AG6599" i="25" s="1"/>
  <c r="AF6599" i="25"/>
  <c r="AD8614" i="25"/>
  <c r="AE6600" i="25" l="1"/>
  <c r="AG6600" i="25" s="1"/>
  <c r="AF6600" i="25"/>
  <c r="AD8615" i="25"/>
  <c r="AE6601" i="25" l="1"/>
  <c r="AG6601" i="25" s="1"/>
  <c r="AF6601" i="25"/>
  <c r="AD8616" i="25"/>
  <c r="AE6602" i="25" l="1"/>
  <c r="AG6602" i="25" s="1"/>
  <c r="AF6602" i="25"/>
  <c r="AD8617" i="25"/>
  <c r="AE6603" i="25" l="1"/>
  <c r="AG6603" i="25" s="1"/>
  <c r="AF6603" i="25"/>
  <c r="AD8618" i="25"/>
  <c r="AE6604" i="25" l="1"/>
  <c r="AG6604" i="25" s="1"/>
  <c r="AF6604" i="25"/>
  <c r="AD8619" i="25"/>
  <c r="AE6605" i="25" l="1"/>
  <c r="AG6605" i="25" s="1"/>
  <c r="AF6605" i="25"/>
  <c r="AD8620" i="25"/>
  <c r="AE6606" i="25" l="1"/>
  <c r="AG6606" i="25" s="1"/>
  <c r="AF6606" i="25"/>
  <c r="AD8621" i="25"/>
  <c r="AE6607" i="25" l="1"/>
  <c r="AG6607" i="25" s="1"/>
  <c r="AF6607" i="25"/>
  <c r="AD8622" i="25"/>
  <c r="AE6608" i="25" l="1"/>
  <c r="AG6608" i="25" s="1"/>
  <c r="AF6608" i="25"/>
  <c r="AD8623" i="25"/>
  <c r="AE6609" i="25" l="1"/>
  <c r="AG6609" i="25" s="1"/>
  <c r="AF6609" i="25"/>
  <c r="AD8624" i="25"/>
  <c r="AE6610" i="25" l="1"/>
  <c r="AG6610" i="25" s="1"/>
  <c r="AF6610" i="25"/>
  <c r="AD8625" i="25"/>
  <c r="AE6611" i="25" l="1"/>
  <c r="AG6611" i="25" s="1"/>
  <c r="AF6611" i="25"/>
  <c r="AD8626" i="25"/>
  <c r="AE6612" i="25" l="1"/>
  <c r="AG6612" i="25" s="1"/>
  <c r="AF6612" i="25"/>
  <c r="AD8627" i="25"/>
  <c r="AE6613" i="25" l="1"/>
  <c r="AG6613" i="25" s="1"/>
  <c r="AF6613" i="25"/>
  <c r="AD8628" i="25"/>
  <c r="AE6614" i="25" l="1"/>
  <c r="AG6614" i="25" s="1"/>
  <c r="AF6614" i="25"/>
  <c r="AD8629" i="25"/>
  <c r="AE6615" i="25" l="1"/>
  <c r="AG6615" i="25" s="1"/>
  <c r="AF6615" i="25"/>
  <c r="AD8630" i="25"/>
  <c r="AE6616" i="25" l="1"/>
  <c r="AG6616" i="25" s="1"/>
  <c r="AF6616" i="25"/>
  <c r="AD8631" i="25"/>
  <c r="AE6617" i="25" l="1"/>
  <c r="AG6617" i="25" s="1"/>
  <c r="AF6617" i="25"/>
  <c r="AD8632" i="25"/>
  <c r="AE6618" i="25" l="1"/>
  <c r="AG6618" i="25" s="1"/>
  <c r="AF6618" i="25"/>
  <c r="AD8633" i="25"/>
  <c r="AE6619" i="25" l="1"/>
  <c r="AG6619" i="25" s="1"/>
  <c r="AF6619" i="25"/>
  <c r="AD8634" i="25"/>
  <c r="AE6620" i="25" l="1"/>
  <c r="AG6620" i="25" s="1"/>
  <c r="AF6620" i="25"/>
  <c r="AD8635" i="25"/>
  <c r="AE6621" i="25" l="1"/>
  <c r="AG6621" i="25" s="1"/>
  <c r="AF6621" i="25"/>
  <c r="AD8636" i="25"/>
  <c r="AE6622" i="25" l="1"/>
  <c r="AG6622" i="25" s="1"/>
  <c r="AF6622" i="25"/>
  <c r="AD8637" i="25"/>
  <c r="AE6623" i="25" l="1"/>
  <c r="AG6623" i="25" s="1"/>
  <c r="AF6623" i="25"/>
  <c r="AD8638" i="25"/>
  <c r="AE6624" i="25" l="1"/>
  <c r="AG6624" i="25" s="1"/>
  <c r="AF6624" i="25"/>
  <c r="AD8639" i="25"/>
  <c r="AE6625" i="25" l="1"/>
  <c r="AG6625" i="25" s="1"/>
  <c r="AF6625" i="25"/>
  <c r="AD8640" i="25"/>
  <c r="AE6626" i="25" l="1"/>
  <c r="AG6626" i="25" s="1"/>
  <c r="AF6626" i="25"/>
  <c r="AD8641" i="25"/>
  <c r="AE6627" i="25" l="1"/>
  <c r="AG6627" i="25" s="1"/>
  <c r="AF6627" i="25"/>
  <c r="AD8642" i="25"/>
  <c r="AE6628" i="25" l="1"/>
  <c r="AG6628" i="25" s="1"/>
  <c r="AF6628" i="25"/>
  <c r="AD8643" i="25"/>
  <c r="AE6629" i="25" l="1"/>
  <c r="AG6629" i="25" s="1"/>
  <c r="AF6629" i="25"/>
  <c r="AD8644" i="25"/>
  <c r="AE6630" i="25" l="1"/>
  <c r="AG6630" i="25" s="1"/>
  <c r="AF6630" i="25"/>
  <c r="AD8645" i="25"/>
  <c r="AE6631" i="25" l="1"/>
  <c r="AG6631" i="25" s="1"/>
  <c r="AF6631" i="25"/>
  <c r="AD8646" i="25"/>
  <c r="AE6632" i="25" l="1"/>
  <c r="AG6632" i="25" s="1"/>
  <c r="AF6632" i="25"/>
  <c r="AD8647" i="25"/>
  <c r="AE6633" i="25" l="1"/>
  <c r="AG6633" i="25" s="1"/>
  <c r="AF6633" i="25"/>
  <c r="AD8648" i="25"/>
  <c r="AE6634" i="25" l="1"/>
  <c r="AG6634" i="25" s="1"/>
  <c r="AF6634" i="25"/>
  <c r="AD8649" i="25"/>
  <c r="AE6635" i="25" l="1"/>
  <c r="AG6635" i="25" s="1"/>
  <c r="AF6635" i="25"/>
  <c r="AD8650" i="25"/>
  <c r="AE6636" i="25" l="1"/>
  <c r="AG6636" i="25" s="1"/>
  <c r="AF6636" i="25"/>
  <c r="AD8651" i="25"/>
  <c r="AE6637" i="25" l="1"/>
  <c r="AG6637" i="25" s="1"/>
  <c r="AF6637" i="25"/>
  <c r="AD8652" i="25"/>
  <c r="AE6638" i="25" l="1"/>
  <c r="AG6638" i="25" s="1"/>
  <c r="AF6638" i="25"/>
  <c r="AD8653" i="25"/>
  <c r="AE6639" i="25" l="1"/>
  <c r="AG6639" i="25" s="1"/>
  <c r="AF6639" i="25"/>
  <c r="AD8654" i="25"/>
  <c r="AE6640" i="25" l="1"/>
  <c r="AG6640" i="25" s="1"/>
  <c r="AF6640" i="25"/>
  <c r="AD8655" i="25"/>
  <c r="AE6641" i="25" l="1"/>
  <c r="AG6641" i="25" s="1"/>
  <c r="AF6641" i="25"/>
  <c r="AD8656" i="25"/>
  <c r="AE6642" i="25" l="1"/>
  <c r="AG6642" i="25" s="1"/>
  <c r="AF6642" i="25"/>
  <c r="AD8657" i="25"/>
  <c r="AE6643" i="25" l="1"/>
  <c r="AG6643" i="25" s="1"/>
  <c r="AF6643" i="25"/>
  <c r="AD8658" i="25"/>
  <c r="AE6644" i="25" l="1"/>
  <c r="AG6644" i="25" s="1"/>
  <c r="AF6644" i="25"/>
  <c r="AD8659" i="25"/>
  <c r="AE6645" i="25" l="1"/>
  <c r="AG6645" i="25" s="1"/>
  <c r="AF6645" i="25"/>
  <c r="AD8660" i="25"/>
  <c r="AE6646" i="25" l="1"/>
  <c r="AG6646" i="25" s="1"/>
  <c r="AF6646" i="25"/>
  <c r="AD8661" i="25"/>
  <c r="AE6647" i="25" l="1"/>
  <c r="AG6647" i="25" s="1"/>
  <c r="AF6647" i="25"/>
  <c r="AD8662" i="25"/>
  <c r="AE6648" i="25" l="1"/>
  <c r="AG6648" i="25" s="1"/>
  <c r="AF6648" i="25"/>
  <c r="AD8663" i="25"/>
  <c r="AE6649" i="25" l="1"/>
  <c r="AG6649" i="25" s="1"/>
  <c r="AF6649" i="25"/>
  <c r="AD8664" i="25"/>
  <c r="AE6650" i="25" l="1"/>
  <c r="AG6650" i="25" s="1"/>
  <c r="AF6650" i="25"/>
  <c r="AD8665" i="25"/>
  <c r="AE6651" i="25" l="1"/>
  <c r="AG6651" i="25" s="1"/>
  <c r="AF6651" i="25"/>
  <c r="AD8666" i="25"/>
  <c r="AE6652" i="25" l="1"/>
  <c r="AG6652" i="25" s="1"/>
  <c r="AF6652" i="25"/>
  <c r="AD8667" i="25"/>
  <c r="AE6653" i="25" l="1"/>
  <c r="AG6653" i="25" s="1"/>
  <c r="AF6653" i="25"/>
  <c r="AD8668" i="25"/>
  <c r="AE6654" i="25" l="1"/>
  <c r="AG6654" i="25" s="1"/>
  <c r="AF6654" i="25"/>
  <c r="AD8669" i="25"/>
  <c r="AE6655" i="25" l="1"/>
  <c r="AG6655" i="25" s="1"/>
  <c r="AF6655" i="25"/>
  <c r="AD8670" i="25"/>
  <c r="AE6656" i="25" l="1"/>
  <c r="AG6656" i="25" s="1"/>
  <c r="AF6656" i="25"/>
  <c r="AD8671" i="25"/>
  <c r="AE6657" i="25" l="1"/>
  <c r="AG6657" i="25" s="1"/>
  <c r="AF6657" i="25"/>
  <c r="AD8672" i="25"/>
  <c r="AE6658" i="25" l="1"/>
  <c r="AG6658" i="25" s="1"/>
  <c r="AF6658" i="25"/>
  <c r="AD8673" i="25"/>
  <c r="AE6659" i="25" l="1"/>
  <c r="AG6659" i="25" s="1"/>
  <c r="AF6659" i="25"/>
  <c r="AD8674" i="25"/>
  <c r="AE6660" i="25" l="1"/>
  <c r="AG6660" i="25" s="1"/>
  <c r="AF6660" i="25"/>
  <c r="AD8675" i="25"/>
  <c r="AF6661" i="25" l="1"/>
  <c r="AE6661" i="25"/>
  <c r="AG6661" i="25" s="1"/>
  <c r="AD8676" i="25"/>
  <c r="AE6662" i="25" l="1"/>
  <c r="AG6662" i="25" s="1"/>
  <c r="AF6662" i="25"/>
  <c r="AD8677" i="25"/>
  <c r="AE6663" i="25" l="1"/>
  <c r="AG6663" i="25" s="1"/>
  <c r="AF6663" i="25"/>
  <c r="AD8678" i="25"/>
  <c r="AE6664" i="25" l="1"/>
  <c r="AG6664" i="25" s="1"/>
  <c r="AF6664" i="25"/>
  <c r="AD8679" i="25"/>
  <c r="AF6665" i="25" l="1"/>
  <c r="AE6665" i="25"/>
  <c r="AG6665" i="25" s="1"/>
  <c r="AD8680" i="25"/>
  <c r="AE6666" i="25" l="1"/>
  <c r="AG6666" i="25" s="1"/>
  <c r="AF6666" i="25"/>
  <c r="AD8681" i="25"/>
  <c r="AE6667" i="25" l="1"/>
  <c r="AG6667" i="25" s="1"/>
  <c r="AF6667" i="25"/>
  <c r="AD8682" i="25"/>
  <c r="AE6668" i="25" l="1"/>
  <c r="AG6668" i="25" s="1"/>
  <c r="AF6668" i="25"/>
  <c r="AD8683" i="25"/>
  <c r="AE6669" i="25" l="1"/>
  <c r="AG6669" i="25" s="1"/>
  <c r="AF6669" i="25"/>
  <c r="AD8684" i="25"/>
  <c r="AE6670" i="25" l="1"/>
  <c r="AG6670" i="25" s="1"/>
  <c r="AF6670" i="25"/>
  <c r="AD8685" i="25"/>
  <c r="AE6671" i="25" l="1"/>
  <c r="AG6671" i="25" s="1"/>
  <c r="AF6671" i="25"/>
  <c r="AD8686" i="25"/>
  <c r="AE6672" i="25" l="1"/>
  <c r="AG6672" i="25" s="1"/>
  <c r="AF6672" i="25"/>
  <c r="AD8687" i="25"/>
  <c r="AE6673" i="25" l="1"/>
  <c r="AG6673" i="25" s="1"/>
  <c r="AF6673" i="25"/>
  <c r="AD8688" i="25"/>
  <c r="AE6674" i="25" l="1"/>
  <c r="AG6674" i="25" s="1"/>
  <c r="AF6674" i="25"/>
  <c r="AD8689" i="25"/>
  <c r="AE6675" i="25" l="1"/>
  <c r="AG6675" i="25" s="1"/>
  <c r="AF6675" i="25"/>
  <c r="AD8690" i="25"/>
  <c r="AE6676" i="25" l="1"/>
  <c r="AG6676" i="25" s="1"/>
  <c r="AF6676" i="25"/>
  <c r="AD8691" i="25"/>
  <c r="AE6677" i="25" l="1"/>
  <c r="AG6677" i="25" s="1"/>
  <c r="AF6677" i="25"/>
  <c r="AD8692" i="25"/>
  <c r="AE6678" i="25" l="1"/>
  <c r="AG6678" i="25" s="1"/>
  <c r="AF6678" i="25"/>
  <c r="AD8693" i="25"/>
  <c r="AE6679" i="25" l="1"/>
  <c r="AG6679" i="25" s="1"/>
  <c r="AF6679" i="25"/>
  <c r="AD8694" i="25"/>
  <c r="AE6680" i="25" l="1"/>
  <c r="AG6680" i="25" s="1"/>
  <c r="AF6680" i="25"/>
  <c r="AD8695" i="25"/>
  <c r="AF6681" i="25" l="1"/>
  <c r="AE6681" i="25"/>
  <c r="AG6681" i="25" s="1"/>
  <c r="AD8696" i="25"/>
  <c r="AE6682" i="25" l="1"/>
  <c r="AG6682" i="25" s="1"/>
  <c r="AF6682" i="25"/>
  <c r="AD8697" i="25"/>
  <c r="AE6683" i="25" l="1"/>
  <c r="AG6683" i="25" s="1"/>
  <c r="AF6683" i="25"/>
  <c r="AD8698" i="25"/>
  <c r="AE6684" i="25" l="1"/>
  <c r="AG6684" i="25" s="1"/>
  <c r="AF6684" i="25"/>
  <c r="AD8699" i="25"/>
  <c r="AE6685" i="25" l="1"/>
  <c r="AG6685" i="25" s="1"/>
  <c r="AF6685" i="25"/>
  <c r="AD8700" i="25"/>
  <c r="AE6686" i="25" l="1"/>
  <c r="AG6686" i="25" s="1"/>
  <c r="AF6686" i="25"/>
  <c r="AD8701" i="25"/>
  <c r="AE6687" i="25" l="1"/>
  <c r="AG6687" i="25" s="1"/>
  <c r="AF6687" i="25"/>
  <c r="AD8702" i="25"/>
  <c r="AE6688" i="25" l="1"/>
  <c r="AG6688" i="25" s="1"/>
  <c r="AF6688" i="25"/>
  <c r="AD8703" i="25"/>
  <c r="AE6689" i="25" l="1"/>
  <c r="AG6689" i="25" s="1"/>
  <c r="AF6689" i="25"/>
  <c r="AD8704" i="25"/>
  <c r="AE6690" i="25" l="1"/>
  <c r="AG6690" i="25" s="1"/>
  <c r="AF6690" i="25"/>
  <c r="AD8705" i="25"/>
  <c r="AE6691" i="25" l="1"/>
  <c r="AG6691" i="25" s="1"/>
  <c r="AF6691" i="25"/>
  <c r="AD8706" i="25"/>
  <c r="AE6692" i="25" l="1"/>
  <c r="AG6692" i="25" s="1"/>
  <c r="AF6692" i="25"/>
  <c r="AD8707" i="25"/>
  <c r="AE6693" i="25" l="1"/>
  <c r="AG6693" i="25" s="1"/>
  <c r="AF6693" i="25"/>
  <c r="AD8708" i="25"/>
  <c r="AE6694" i="25" l="1"/>
  <c r="AG6694" i="25" s="1"/>
  <c r="AF6694" i="25"/>
  <c r="AD8709" i="25"/>
  <c r="AE6695" i="25" l="1"/>
  <c r="AG6695" i="25" s="1"/>
  <c r="AF6695" i="25"/>
  <c r="AD8710" i="25"/>
  <c r="AE6696" i="25" l="1"/>
  <c r="AG6696" i="25" s="1"/>
  <c r="AF6696" i="25"/>
  <c r="AD8711" i="25"/>
  <c r="AE6697" i="25" l="1"/>
  <c r="AG6697" i="25" s="1"/>
  <c r="AF6697" i="25"/>
  <c r="AD8712" i="25"/>
  <c r="AE6698" i="25" l="1"/>
  <c r="AG6698" i="25" s="1"/>
  <c r="AF6698" i="25"/>
  <c r="AD8713" i="25"/>
  <c r="AE6699" i="25" l="1"/>
  <c r="AG6699" i="25" s="1"/>
  <c r="AF6699" i="25"/>
  <c r="AD8714" i="25"/>
  <c r="AE6700" i="25" l="1"/>
  <c r="AG6700" i="25" s="1"/>
  <c r="AF6700" i="25"/>
  <c r="AD8715" i="25"/>
  <c r="AE6701" i="25" l="1"/>
  <c r="AG6701" i="25" s="1"/>
  <c r="AF6701" i="25"/>
  <c r="AD8716" i="25"/>
  <c r="AE6702" i="25" l="1"/>
  <c r="AG6702" i="25" s="1"/>
  <c r="AF6702" i="25"/>
  <c r="AD8717" i="25"/>
  <c r="AE6703" i="25" l="1"/>
  <c r="AG6703" i="25" s="1"/>
  <c r="AF6703" i="25"/>
  <c r="AD8718" i="25"/>
  <c r="AE6704" i="25" l="1"/>
  <c r="AG6704" i="25" s="1"/>
  <c r="AF6704" i="25"/>
  <c r="AD8719" i="25"/>
  <c r="AE6705" i="25" l="1"/>
  <c r="AG6705" i="25" s="1"/>
  <c r="AF6705" i="25"/>
  <c r="AD8720" i="25"/>
  <c r="AE6706" i="25" l="1"/>
  <c r="AG6706" i="25" s="1"/>
  <c r="AF6706" i="25"/>
  <c r="AD8721" i="25"/>
  <c r="AE6707" i="25" l="1"/>
  <c r="AG6707" i="25" s="1"/>
  <c r="AF6707" i="25"/>
  <c r="AD8722" i="25"/>
  <c r="AE6708" i="25" l="1"/>
  <c r="AG6708" i="25" s="1"/>
  <c r="AF6708" i="25"/>
  <c r="AD8723" i="25"/>
  <c r="AE6709" i="25" l="1"/>
  <c r="AG6709" i="25" s="1"/>
  <c r="AF6709" i="25"/>
  <c r="AD8724" i="25"/>
  <c r="AE6710" i="25" l="1"/>
  <c r="AG6710" i="25" s="1"/>
  <c r="AF6710" i="25"/>
  <c r="AD8725" i="25"/>
  <c r="AE6711" i="25" l="1"/>
  <c r="AG6711" i="25" s="1"/>
  <c r="AF6711" i="25"/>
  <c r="AD8726" i="25"/>
  <c r="AE6712" i="25" l="1"/>
  <c r="AG6712" i="25" s="1"/>
  <c r="AF6712" i="25"/>
  <c r="AD8727" i="25"/>
  <c r="AE6713" i="25" l="1"/>
  <c r="AG6713" i="25" s="1"/>
  <c r="AF6713" i="25"/>
  <c r="AD8728" i="25"/>
  <c r="AE6714" i="25" l="1"/>
  <c r="AG6714" i="25" s="1"/>
  <c r="AF6714" i="25"/>
  <c r="AD8729" i="25"/>
  <c r="AE6715" i="25" l="1"/>
  <c r="AG6715" i="25" s="1"/>
  <c r="AF6715" i="25"/>
  <c r="AD8730" i="25"/>
  <c r="AE6716" i="25" l="1"/>
  <c r="AG6716" i="25" s="1"/>
  <c r="AF6716" i="25"/>
  <c r="AD8731" i="25"/>
  <c r="AE6717" i="25" l="1"/>
  <c r="AG6717" i="25" s="1"/>
  <c r="AF6717" i="25"/>
  <c r="AD8732" i="25"/>
  <c r="AE6718" i="25" l="1"/>
  <c r="AG6718" i="25" s="1"/>
  <c r="AF6718" i="25"/>
  <c r="AD8733" i="25"/>
  <c r="AE6719" i="25" l="1"/>
  <c r="AG6719" i="25" s="1"/>
  <c r="AF6719" i="25"/>
  <c r="AD8734" i="25"/>
  <c r="AE6720" i="25" l="1"/>
  <c r="AG6720" i="25" s="1"/>
  <c r="AF6720" i="25"/>
  <c r="AD8735" i="25"/>
  <c r="AE6721" i="25" l="1"/>
  <c r="AG6721" i="25" s="1"/>
  <c r="AF6721" i="25"/>
  <c r="AD8736" i="25"/>
  <c r="AE6722" i="25" l="1"/>
  <c r="AG6722" i="25" s="1"/>
  <c r="AF6722" i="25"/>
  <c r="AD8737" i="25"/>
  <c r="AE6723" i="25" l="1"/>
  <c r="AG6723" i="25" s="1"/>
  <c r="AF6723" i="25"/>
  <c r="AD8738" i="25"/>
  <c r="AE6724" i="25" l="1"/>
  <c r="AG6724" i="25" s="1"/>
  <c r="AF6724" i="25"/>
  <c r="AD8739" i="25"/>
  <c r="AE6725" i="25" l="1"/>
  <c r="AG6725" i="25" s="1"/>
  <c r="AF6725" i="25"/>
  <c r="AD8740" i="25"/>
  <c r="AE6726" i="25" l="1"/>
  <c r="AG6726" i="25" s="1"/>
  <c r="AF6726" i="25"/>
  <c r="AD8741" i="25"/>
  <c r="AE6727" i="25" l="1"/>
  <c r="AG6727" i="25" s="1"/>
  <c r="AF6727" i="25"/>
  <c r="AD8742" i="25"/>
  <c r="AE6728" i="25" l="1"/>
  <c r="AG6728" i="25" s="1"/>
  <c r="AF6728" i="25"/>
  <c r="AD8743" i="25"/>
  <c r="AE6729" i="25" l="1"/>
  <c r="AG6729" i="25" s="1"/>
  <c r="AF6729" i="25"/>
  <c r="AD8744" i="25"/>
  <c r="AE6730" i="25" l="1"/>
  <c r="AG6730" i="25" s="1"/>
  <c r="AF6730" i="25"/>
  <c r="AD8745" i="25"/>
  <c r="AE6731" i="25" l="1"/>
  <c r="AG6731" i="25" s="1"/>
  <c r="AF6731" i="25"/>
  <c r="AD8746" i="25"/>
  <c r="AE6732" i="25" l="1"/>
  <c r="AG6732" i="25" s="1"/>
  <c r="AF6732" i="25"/>
  <c r="AD8747" i="25"/>
  <c r="AE6733" i="25" l="1"/>
  <c r="AG6733" i="25" s="1"/>
  <c r="AF6733" i="25"/>
  <c r="AD8748" i="25"/>
  <c r="AE6734" i="25" l="1"/>
  <c r="AG6734" i="25" s="1"/>
  <c r="AF6734" i="25"/>
  <c r="AD8749" i="25"/>
  <c r="AE6735" i="25" l="1"/>
  <c r="AG6735" i="25" s="1"/>
  <c r="AF6735" i="25"/>
  <c r="AD8750" i="25"/>
  <c r="AE6736" i="25" l="1"/>
  <c r="AG6736" i="25" s="1"/>
  <c r="AF6736" i="25"/>
  <c r="AD8751" i="25"/>
  <c r="AE6737" i="25" l="1"/>
  <c r="AG6737" i="25" s="1"/>
  <c r="AF6737" i="25"/>
  <c r="AD8752" i="25"/>
  <c r="AE6738" i="25" l="1"/>
  <c r="AG6738" i="25" s="1"/>
  <c r="AF6738" i="25"/>
  <c r="AD8753" i="25"/>
  <c r="AE6739" i="25" l="1"/>
  <c r="AG6739" i="25" s="1"/>
  <c r="AF6739" i="25"/>
  <c r="AD8754" i="25"/>
  <c r="AE6740" i="25" l="1"/>
  <c r="AG6740" i="25" s="1"/>
  <c r="AF6740" i="25"/>
  <c r="AD8755" i="25"/>
  <c r="AE6741" i="25" l="1"/>
  <c r="AG6741" i="25" s="1"/>
  <c r="AF6741" i="25"/>
  <c r="AD8756" i="25"/>
  <c r="AE6742" i="25" l="1"/>
  <c r="AG6742" i="25" s="1"/>
  <c r="AF6742" i="25"/>
  <c r="AD8757" i="25"/>
  <c r="AE6743" i="25" l="1"/>
  <c r="AG6743" i="25" s="1"/>
  <c r="AF6743" i="25"/>
  <c r="AD8758" i="25"/>
  <c r="AE6744" i="25" l="1"/>
  <c r="AG6744" i="25" s="1"/>
  <c r="AF6744" i="25"/>
  <c r="AD8759" i="25"/>
  <c r="AE6745" i="25" l="1"/>
  <c r="AG6745" i="25" s="1"/>
  <c r="AF6745" i="25"/>
  <c r="AD8760" i="25"/>
  <c r="AE6746" i="25" l="1"/>
  <c r="AG6746" i="25" s="1"/>
  <c r="AF6746" i="25"/>
  <c r="AD8761" i="25"/>
  <c r="AE6747" i="25" l="1"/>
  <c r="AG6747" i="25" s="1"/>
  <c r="AF6747" i="25"/>
  <c r="AD8762" i="25"/>
  <c r="AE6748" i="25" l="1"/>
  <c r="AG6748" i="25" s="1"/>
  <c r="AF6748" i="25"/>
  <c r="AD8763" i="25"/>
  <c r="AE6749" i="25" l="1"/>
  <c r="AG6749" i="25" s="1"/>
  <c r="AF6749" i="25"/>
  <c r="AD8764" i="25"/>
  <c r="AE6750" i="25" l="1"/>
  <c r="AG6750" i="25" s="1"/>
  <c r="AF6750" i="25"/>
  <c r="AD8765" i="25"/>
  <c r="AE6751" i="25" l="1"/>
  <c r="AG6751" i="25" s="1"/>
  <c r="AF6751" i="25"/>
  <c r="AD8766" i="25"/>
  <c r="AE6752" i="25" l="1"/>
  <c r="AG6752" i="25" s="1"/>
  <c r="AF6752" i="25"/>
  <c r="AD8767" i="25"/>
  <c r="AE6753" i="25" l="1"/>
  <c r="AG6753" i="25" s="1"/>
  <c r="AF6753" i="25"/>
  <c r="AD8768" i="25"/>
  <c r="AE6754" i="25" l="1"/>
  <c r="AG6754" i="25" s="1"/>
  <c r="AF6754" i="25"/>
  <c r="AD8769" i="25"/>
  <c r="AE6755" i="25" l="1"/>
  <c r="AG6755" i="25" s="1"/>
  <c r="AF6755" i="25"/>
  <c r="AD8770" i="25"/>
  <c r="AE6756" i="25" l="1"/>
  <c r="AG6756" i="25" s="1"/>
  <c r="AF6756" i="25"/>
  <c r="AD8771" i="25"/>
  <c r="AE6757" i="25" l="1"/>
  <c r="AG6757" i="25" s="1"/>
  <c r="AF6757" i="25"/>
  <c r="AD8772" i="25"/>
  <c r="AE6758" i="25" l="1"/>
  <c r="AG6758" i="25" s="1"/>
  <c r="AF6758" i="25"/>
  <c r="AD8773" i="25"/>
  <c r="AE6759" i="25" l="1"/>
  <c r="AG6759" i="25" s="1"/>
  <c r="AF6759" i="25"/>
  <c r="AD8774" i="25"/>
  <c r="AE6760" i="25" l="1"/>
  <c r="AG6760" i="25" s="1"/>
  <c r="AF6760" i="25"/>
  <c r="AD8775" i="25"/>
  <c r="AE6761" i="25" l="1"/>
  <c r="AG6761" i="25" s="1"/>
  <c r="AF6761" i="25"/>
  <c r="AD8776" i="25"/>
  <c r="AE6762" i="25" l="1"/>
  <c r="AG6762" i="25" s="1"/>
  <c r="AF6762" i="25"/>
  <c r="AD8777" i="25"/>
  <c r="AE6763" i="25" l="1"/>
  <c r="AG6763" i="25" s="1"/>
  <c r="AF6763" i="25"/>
  <c r="AD8778" i="25"/>
  <c r="AE6764" i="25" l="1"/>
  <c r="AG6764" i="25" s="1"/>
  <c r="AF6764" i="25"/>
  <c r="AD8779" i="25"/>
  <c r="AE6765" i="25" l="1"/>
  <c r="AG6765" i="25" s="1"/>
  <c r="AF6765" i="25"/>
  <c r="AD8780" i="25"/>
  <c r="AE6766" i="25" l="1"/>
  <c r="AG6766" i="25" s="1"/>
  <c r="AF6766" i="25"/>
  <c r="AD8781" i="25"/>
  <c r="AE6767" i="25" l="1"/>
  <c r="AG6767" i="25" s="1"/>
  <c r="AF6767" i="25"/>
  <c r="AD8782" i="25"/>
  <c r="AE6768" i="25" l="1"/>
  <c r="AG6768" i="25" s="1"/>
  <c r="AF6768" i="25"/>
  <c r="AD8783" i="25"/>
  <c r="AE6769" i="25" l="1"/>
  <c r="AG6769" i="25" s="1"/>
  <c r="AF6769" i="25"/>
  <c r="AD8784" i="25"/>
  <c r="AE6770" i="25" l="1"/>
  <c r="AG6770" i="25" s="1"/>
  <c r="AF6770" i="25"/>
  <c r="AD8785" i="25"/>
  <c r="AE6771" i="25" l="1"/>
  <c r="AG6771" i="25" s="1"/>
  <c r="AF6771" i="25"/>
  <c r="AD8786" i="25"/>
  <c r="AE6772" i="25" l="1"/>
  <c r="AG6772" i="25" s="1"/>
  <c r="AF6772" i="25"/>
  <c r="AD8787" i="25"/>
  <c r="AE6773" i="25" l="1"/>
  <c r="AG6773" i="25" s="1"/>
  <c r="AF6773" i="25"/>
  <c r="AD8788" i="25"/>
  <c r="AE6774" i="25" l="1"/>
  <c r="AG6774" i="25" s="1"/>
  <c r="AF6774" i="25"/>
  <c r="AD8789" i="25"/>
  <c r="AE6775" i="25" l="1"/>
  <c r="AG6775" i="25" s="1"/>
  <c r="AF6775" i="25"/>
  <c r="AD8790" i="25"/>
  <c r="AE6776" i="25" l="1"/>
  <c r="AG6776" i="25" s="1"/>
  <c r="AF6776" i="25"/>
  <c r="AD8791" i="25"/>
  <c r="AE6777" i="25" l="1"/>
  <c r="AG6777" i="25" s="1"/>
  <c r="AF6777" i="25"/>
  <c r="AD8792" i="25"/>
  <c r="AE6778" i="25" l="1"/>
  <c r="AG6778" i="25" s="1"/>
  <c r="AF6778" i="25"/>
  <c r="AD8793" i="25"/>
  <c r="AE6779" i="25" l="1"/>
  <c r="AG6779" i="25" s="1"/>
  <c r="AF6779" i="25"/>
  <c r="AD8794" i="25"/>
  <c r="AE6780" i="25" l="1"/>
  <c r="AG6780" i="25" s="1"/>
  <c r="AF6780" i="25"/>
  <c r="AD8795" i="25"/>
  <c r="AF6781" i="25" l="1"/>
  <c r="AE6781" i="25"/>
  <c r="AG6781" i="25" s="1"/>
  <c r="AD8796" i="25"/>
  <c r="AE6782" i="25" l="1"/>
  <c r="AG6782" i="25" s="1"/>
  <c r="AF6782" i="25"/>
  <c r="AD8797" i="25"/>
  <c r="AE6783" i="25" l="1"/>
  <c r="AG6783" i="25" s="1"/>
  <c r="AF6783" i="25"/>
  <c r="AD8798" i="25"/>
  <c r="AE6784" i="25" l="1"/>
  <c r="AG6784" i="25" s="1"/>
  <c r="AF6784" i="25"/>
  <c r="AD8799" i="25"/>
  <c r="AF6785" i="25" l="1"/>
  <c r="AE6785" i="25"/>
  <c r="AG6785" i="25" s="1"/>
  <c r="AD8800" i="25"/>
  <c r="AE6786" i="25" l="1"/>
  <c r="AG6786" i="25" s="1"/>
  <c r="AF6786" i="25"/>
  <c r="AD8801" i="25"/>
  <c r="AE6787" i="25" l="1"/>
  <c r="AG6787" i="25" s="1"/>
  <c r="AF6787" i="25"/>
  <c r="AD8802" i="25"/>
  <c r="AE6788" i="25" l="1"/>
  <c r="AG6788" i="25" s="1"/>
  <c r="AF6788" i="25"/>
  <c r="AD8803" i="25"/>
  <c r="AE6789" i="25" l="1"/>
  <c r="AG6789" i="25" s="1"/>
  <c r="AF6789" i="25"/>
  <c r="AD8804" i="25"/>
  <c r="AE6790" i="25" l="1"/>
  <c r="AG6790" i="25" s="1"/>
  <c r="AF6790" i="25"/>
  <c r="AD8805" i="25"/>
  <c r="AE6791" i="25" l="1"/>
  <c r="AG6791" i="25" s="1"/>
  <c r="AF6791" i="25"/>
  <c r="AD8806" i="25"/>
  <c r="AE6792" i="25" l="1"/>
  <c r="AG6792" i="25" s="1"/>
  <c r="AF6792" i="25"/>
  <c r="AD8807" i="25"/>
  <c r="AE6793" i="25" l="1"/>
  <c r="AG6793" i="25" s="1"/>
  <c r="AF6793" i="25"/>
  <c r="AD8808" i="25"/>
  <c r="AE6794" i="25" l="1"/>
  <c r="AG6794" i="25" s="1"/>
  <c r="AF6794" i="25"/>
  <c r="AD8809" i="25"/>
  <c r="AE6795" i="25" l="1"/>
  <c r="AG6795" i="25" s="1"/>
  <c r="AF6795" i="25"/>
  <c r="AD8810" i="25"/>
  <c r="AE6796" i="25" l="1"/>
  <c r="AG6796" i="25" s="1"/>
  <c r="AF6796" i="25"/>
  <c r="AD8811" i="25"/>
  <c r="AE6797" i="25" l="1"/>
  <c r="AG6797" i="25" s="1"/>
  <c r="AF6797" i="25"/>
  <c r="AD8812" i="25"/>
  <c r="AE6798" i="25" l="1"/>
  <c r="AG6798" i="25" s="1"/>
  <c r="AF6798" i="25"/>
  <c r="AD8813" i="25"/>
  <c r="AE6799" i="25" l="1"/>
  <c r="AG6799" i="25" s="1"/>
  <c r="AF6799" i="25"/>
  <c r="AD8814" i="25"/>
  <c r="AE6800" i="25" l="1"/>
  <c r="AG6800" i="25" s="1"/>
  <c r="AF6800" i="25"/>
  <c r="AD8815" i="25"/>
  <c r="AE6801" i="25" l="1"/>
  <c r="AG6801" i="25" s="1"/>
  <c r="AF6801" i="25"/>
  <c r="AD8816" i="25"/>
  <c r="AF6802" i="25" l="1"/>
  <c r="AE6802" i="25"/>
  <c r="AG6802" i="25" s="1"/>
  <c r="AD8817" i="25"/>
  <c r="AF6803" i="25" l="1"/>
  <c r="AE6803" i="25"/>
  <c r="AG6803" i="25" s="1"/>
  <c r="AD8818" i="25"/>
  <c r="AF6804" i="25" l="1"/>
  <c r="AE6804" i="25"/>
  <c r="AG6804" i="25" s="1"/>
  <c r="AD8819" i="25"/>
  <c r="AF6805" i="25" l="1"/>
  <c r="AE6805" i="25"/>
  <c r="AG6805" i="25" s="1"/>
  <c r="AD8820" i="25"/>
  <c r="AE6806" i="25" l="1"/>
  <c r="AG6806" i="25" s="1"/>
  <c r="AF6806" i="25"/>
  <c r="AD8821" i="25"/>
  <c r="AF6807" i="25" l="1"/>
  <c r="AE6807" i="25"/>
  <c r="AG6807" i="25" s="1"/>
  <c r="AD8822" i="25"/>
  <c r="AE6808" i="25" l="1"/>
  <c r="AG6808" i="25" s="1"/>
  <c r="AF6808" i="25"/>
  <c r="AD8823" i="25"/>
  <c r="AF6809" i="25" l="1"/>
  <c r="AE6809" i="25"/>
  <c r="AG6809" i="25" s="1"/>
  <c r="AD8824" i="25"/>
  <c r="AF6810" i="25" l="1"/>
  <c r="AE6810" i="25"/>
  <c r="AG6810" i="25" s="1"/>
  <c r="AD8825" i="25"/>
  <c r="AF6811" i="25" l="1"/>
  <c r="AE6811" i="25"/>
  <c r="AG6811" i="25" s="1"/>
  <c r="AD8826" i="25"/>
  <c r="AE6812" i="25" l="1"/>
  <c r="AG6812" i="25" s="1"/>
  <c r="AF6812" i="25"/>
  <c r="AD8827" i="25"/>
  <c r="AF6813" i="25" l="1"/>
  <c r="AE6813" i="25"/>
  <c r="AG6813" i="25" s="1"/>
  <c r="AD8828" i="25"/>
  <c r="AF6814" i="25" l="1"/>
  <c r="AE6814" i="25"/>
  <c r="AG6814" i="25" s="1"/>
  <c r="AD8829" i="25"/>
  <c r="AF6815" i="25" l="1"/>
  <c r="AE6815" i="25"/>
  <c r="AG6815" i="25" s="1"/>
  <c r="AD8830" i="25"/>
  <c r="AE6816" i="25" l="1"/>
  <c r="AG6816" i="25" s="1"/>
  <c r="AF6816" i="25"/>
  <c r="AD8831" i="25"/>
  <c r="AF6817" i="25" l="1"/>
  <c r="AE6817" i="25"/>
  <c r="AG6817" i="25" s="1"/>
  <c r="AD8832" i="25"/>
  <c r="AE6818" i="25" l="1"/>
  <c r="AG6818" i="25" s="1"/>
  <c r="AF6818" i="25"/>
  <c r="AD8833" i="25"/>
  <c r="AF6819" i="25" l="1"/>
  <c r="AE6819" i="25"/>
  <c r="AG6819" i="25" s="1"/>
  <c r="AD8834" i="25"/>
  <c r="AF6820" i="25" l="1"/>
  <c r="AE6820" i="25"/>
  <c r="AG6820" i="25" s="1"/>
  <c r="AD8835" i="25"/>
  <c r="AF6821" i="25" l="1"/>
  <c r="AE6821" i="25"/>
  <c r="AG6821" i="25" s="1"/>
  <c r="AD8836" i="25"/>
  <c r="AE6822" i="25" l="1"/>
  <c r="AG6822" i="25" s="1"/>
  <c r="AF6822" i="25"/>
  <c r="AD8837" i="25"/>
  <c r="AF6823" i="25" l="1"/>
  <c r="AE6823" i="25"/>
  <c r="AG6823" i="25" s="1"/>
  <c r="AD8838" i="25"/>
  <c r="AE6824" i="25" l="1"/>
  <c r="AG6824" i="25" s="1"/>
  <c r="AF6824" i="25"/>
  <c r="AD8839" i="25"/>
  <c r="AF6825" i="25" l="1"/>
  <c r="AE6825" i="25"/>
  <c r="AG6825" i="25" s="1"/>
  <c r="AD8840" i="25"/>
  <c r="AF6826" i="25" l="1"/>
  <c r="AE6826" i="25"/>
  <c r="AG6826" i="25" s="1"/>
  <c r="AD8841" i="25"/>
  <c r="AF6827" i="25" l="1"/>
  <c r="AE6827" i="25"/>
  <c r="AG6827" i="25" s="1"/>
  <c r="AD8842" i="25"/>
  <c r="AE6828" i="25" l="1"/>
  <c r="AG6828" i="25" s="1"/>
  <c r="AF6828" i="25"/>
  <c r="AD8843" i="25"/>
  <c r="AF6829" i="25" l="1"/>
  <c r="AE6829" i="25"/>
  <c r="AG6829" i="25" s="1"/>
  <c r="AD8844" i="25"/>
  <c r="AF6830" i="25" l="1"/>
  <c r="AE6830" i="25"/>
  <c r="AG6830" i="25" s="1"/>
  <c r="AD8845" i="25"/>
  <c r="AF6831" i="25" l="1"/>
  <c r="AE6831" i="25"/>
  <c r="AG6831" i="25" s="1"/>
  <c r="AD8846" i="25"/>
  <c r="AE6832" i="25" l="1"/>
  <c r="AG6832" i="25" s="1"/>
  <c r="AF6832" i="25"/>
  <c r="AD8847" i="25"/>
  <c r="AF6833" i="25" l="1"/>
  <c r="AE6833" i="25"/>
  <c r="AG6833" i="25" s="1"/>
  <c r="AD8848" i="25"/>
  <c r="AF6834" i="25" l="1"/>
  <c r="AE6834" i="25"/>
  <c r="AG6834" i="25" s="1"/>
  <c r="AD8849" i="25"/>
  <c r="AF6835" i="25" l="1"/>
  <c r="AE6835" i="25"/>
  <c r="AG6835" i="25" s="1"/>
  <c r="AD8850" i="25"/>
  <c r="AE6836" i="25" l="1"/>
  <c r="AG6836" i="25" s="1"/>
  <c r="AF6836" i="25"/>
  <c r="AD8851" i="25"/>
  <c r="AF6837" i="25" l="1"/>
  <c r="AE6837" i="25"/>
  <c r="AG6837" i="25" s="1"/>
  <c r="AD8852" i="25"/>
  <c r="AE6838" i="25" l="1"/>
  <c r="AG6838" i="25" s="1"/>
  <c r="AF6838" i="25"/>
  <c r="AD8853" i="25"/>
  <c r="AF6839" i="25" l="1"/>
  <c r="AE6839" i="25"/>
  <c r="AG6839" i="25" s="1"/>
  <c r="AD8854" i="25"/>
  <c r="AE6840" i="25" l="1"/>
  <c r="AG6840" i="25" s="1"/>
  <c r="AF6840" i="25"/>
  <c r="AD8855" i="25"/>
  <c r="AF6841" i="25" l="1"/>
  <c r="AE6841" i="25"/>
  <c r="AG6841" i="25" s="1"/>
  <c r="AD8856" i="25"/>
  <c r="AF6842" i="25" l="1"/>
  <c r="AE6842" i="25"/>
  <c r="AG6842" i="25" s="1"/>
  <c r="AD8857" i="25"/>
  <c r="AF6843" i="25" l="1"/>
  <c r="AE6843" i="25"/>
  <c r="AG6843" i="25" s="1"/>
  <c r="AD8858" i="25"/>
  <c r="AE6844" i="25" l="1"/>
  <c r="AG6844" i="25" s="1"/>
  <c r="AF6844" i="25"/>
  <c r="AD8859" i="25"/>
  <c r="AF6845" i="25" l="1"/>
  <c r="AE6845" i="25"/>
  <c r="AG6845" i="25" s="1"/>
  <c r="AD8860" i="25"/>
  <c r="AF6846" i="25" l="1"/>
  <c r="AE6846" i="25"/>
  <c r="AG6846" i="25" s="1"/>
  <c r="AD8861" i="25"/>
  <c r="AF6847" i="25" l="1"/>
  <c r="AE6847" i="25"/>
  <c r="AG6847" i="25" s="1"/>
  <c r="AD8862" i="25"/>
  <c r="AF6848" i="25" l="1"/>
  <c r="AE6848" i="25"/>
  <c r="AG6848" i="25" s="1"/>
  <c r="AD8863" i="25"/>
  <c r="AF6849" i="25" l="1"/>
  <c r="AE6849" i="25"/>
  <c r="AG6849" i="25" s="1"/>
  <c r="AD8864" i="25"/>
  <c r="AF6850" i="25" l="1"/>
  <c r="AE6850" i="25"/>
  <c r="AG6850" i="25" s="1"/>
  <c r="AD8865" i="25"/>
  <c r="AF6851" i="25" l="1"/>
  <c r="AE6851" i="25"/>
  <c r="AG6851" i="25" s="1"/>
  <c r="AD8866" i="25"/>
  <c r="AF6852" i="25" l="1"/>
  <c r="AE6852" i="25"/>
  <c r="AG6852" i="25" s="1"/>
  <c r="AD8867" i="25"/>
  <c r="AF6853" i="25" l="1"/>
  <c r="AE6853" i="25"/>
  <c r="AG6853" i="25" s="1"/>
  <c r="AD8868" i="25"/>
  <c r="AE6854" i="25" l="1"/>
  <c r="AG6854" i="25" s="1"/>
  <c r="AF6854" i="25"/>
  <c r="AD8869" i="25"/>
  <c r="AF6855" i="25" l="1"/>
  <c r="AE6855" i="25"/>
  <c r="AG6855" i="25" s="1"/>
  <c r="AD8870" i="25"/>
  <c r="AE6856" i="25" l="1"/>
  <c r="AG6856" i="25" s="1"/>
  <c r="AF6856" i="25"/>
  <c r="AD8871" i="25"/>
  <c r="AF6857" i="25" l="1"/>
  <c r="AE6857" i="25"/>
  <c r="AG6857" i="25" s="1"/>
  <c r="AD8872" i="25"/>
  <c r="AE6858" i="25" l="1"/>
  <c r="AG6858" i="25" s="1"/>
  <c r="AF6858" i="25"/>
  <c r="AD8873" i="25"/>
  <c r="AF6859" i="25" l="1"/>
  <c r="AE6859" i="25"/>
  <c r="AG6859" i="25" s="1"/>
  <c r="AD8874" i="25"/>
  <c r="AE6860" i="25" l="1"/>
  <c r="AG6860" i="25" s="1"/>
  <c r="AF6860" i="25"/>
  <c r="AD8875" i="25"/>
  <c r="AF6861" i="25" l="1"/>
  <c r="AE6861" i="25"/>
  <c r="AG6861" i="25" s="1"/>
  <c r="AD8876" i="25"/>
  <c r="AE6862" i="25" l="1"/>
  <c r="AG6862" i="25" s="1"/>
  <c r="AF6862" i="25"/>
  <c r="AD8877" i="25"/>
  <c r="AF6863" i="25" l="1"/>
  <c r="AE6863" i="25"/>
  <c r="AG6863" i="25" s="1"/>
  <c r="AD8878" i="25"/>
  <c r="AF6864" i="25" l="1"/>
  <c r="AE6864" i="25"/>
  <c r="AG6864" i="25" s="1"/>
  <c r="AD8879" i="25"/>
  <c r="AF6865" i="25" l="1"/>
  <c r="AE6865" i="25"/>
  <c r="AG6865" i="25" s="1"/>
  <c r="AD8880" i="25"/>
  <c r="AF6866" i="25" l="1"/>
  <c r="AE6866" i="25"/>
  <c r="AG6866" i="25" s="1"/>
  <c r="AD8881" i="25"/>
  <c r="AF6867" i="25" l="1"/>
  <c r="AE6867" i="25"/>
  <c r="AG6867" i="25" s="1"/>
  <c r="AD8882" i="25"/>
  <c r="AF6868" i="25" l="1"/>
  <c r="AE6868" i="25"/>
  <c r="AG6868" i="25" s="1"/>
  <c r="AD8883" i="25"/>
  <c r="AF6869" i="25" l="1"/>
  <c r="AE6869" i="25"/>
  <c r="AG6869" i="25" s="1"/>
  <c r="AD8884" i="25"/>
  <c r="AE6870" i="25" l="1"/>
  <c r="AG6870" i="25" s="1"/>
  <c r="AF6870" i="25"/>
  <c r="AD8885" i="25"/>
  <c r="AF6871" i="25" l="1"/>
  <c r="AE6871" i="25"/>
  <c r="AG6871" i="25" s="1"/>
  <c r="AD8886" i="25"/>
  <c r="AE6872" i="25" l="1"/>
  <c r="AG6872" i="25" s="1"/>
  <c r="AF6872" i="25"/>
  <c r="AD8887" i="25"/>
  <c r="AE6873" i="25" l="1"/>
  <c r="AG6873" i="25" s="1"/>
  <c r="AF6873" i="25"/>
  <c r="AD8888" i="25"/>
  <c r="AF6874" i="25" l="1"/>
  <c r="AE6874" i="25"/>
  <c r="AG6874" i="25" s="1"/>
  <c r="AD8889" i="25"/>
  <c r="AF6875" i="25" l="1"/>
  <c r="AE6875" i="25"/>
  <c r="AG6875" i="25" s="1"/>
  <c r="AD8890" i="25"/>
  <c r="AF6876" i="25" l="1"/>
  <c r="AE6876" i="25"/>
  <c r="AG6876" i="25" s="1"/>
  <c r="AD8891" i="25"/>
  <c r="AF6877" i="25" l="1"/>
  <c r="AE6877" i="25"/>
  <c r="AG6877" i="25" s="1"/>
  <c r="AD8892" i="25"/>
  <c r="AE6878" i="25" l="1"/>
  <c r="AG6878" i="25" s="1"/>
  <c r="AF6878" i="25"/>
  <c r="AD8893" i="25"/>
  <c r="AF6879" i="25" l="1"/>
  <c r="AE6879" i="25"/>
  <c r="AG6879" i="25" s="1"/>
  <c r="AD8894" i="25"/>
  <c r="AF6880" i="25" l="1"/>
  <c r="AE6880" i="25"/>
  <c r="AG6880" i="25" s="1"/>
  <c r="AD8895" i="25"/>
  <c r="AF6881" i="25" l="1"/>
  <c r="AE6881" i="25"/>
  <c r="AG6881" i="25" s="1"/>
  <c r="AD8896" i="25"/>
  <c r="AF6882" i="25" l="1"/>
  <c r="AE6882" i="25"/>
  <c r="AG6882" i="25" s="1"/>
  <c r="AD8897" i="25"/>
  <c r="AF6883" i="25" l="1"/>
  <c r="AE6883" i="25"/>
  <c r="AG6883" i="25" s="1"/>
  <c r="AD8898" i="25"/>
  <c r="AE6884" i="25" l="1"/>
  <c r="AG6884" i="25" s="1"/>
  <c r="AF6884" i="25"/>
  <c r="AD8899" i="25"/>
  <c r="AF6885" i="25" l="1"/>
  <c r="AE6885" i="25"/>
  <c r="AG6885" i="25" s="1"/>
  <c r="AD8900" i="25"/>
  <c r="AE6886" i="25" l="1"/>
  <c r="AG6886" i="25" s="1"/>
  <c r="AF6886" i="25"/>
  <c r="AD8901" i="25"/>
  <c r="AF6887" i="25" l="1"/>
  <c r="AE6887" i="25"/>
  <c r="AG6887" i="25" s="1"/>
  <c r="AD8902" i="25"/>
  <c r="AF6888" i="25" l="1"/>
  <c r="AE6888" i="25"/>
  <c r="AG6888" i="25" s="1"/>
  <c r="AD8903" i="25"/>
  <c r="AF6889" i="25" l="1"/>
  <c r="AE6889" i="25"/>
  <c r="AG6889" i="25" s="1"/>
  <c r="AD8904" i="25"/>
  <c r="AE6890" i="25" l="1"/>
  <c r="AG6890" i="25" s="1"/>
  <c r="AF6890" i="25"/>
  <c r="AD8905" i="25"/>
  <c r="AF6891" i="25" l="1"/>
  <c r="AE6891" i="25"/>
  <c r="AG6891" i="25" s="1"/>
  <c r="AD8906" i="25"/>
  <c r="AE6892" i="25" l="1"/>
  <c r="AG6892" i="25" s="1"/>
  <c r="AF6892" i="25"/>
  <c r="AD8907" i="25"/>
  <c r="AF6893" i="25" l="1"/>
  <c r="AE6893" i="25"/>
  <c r="AG6893" i="25" s="1"/>
  <c r="AD8908" i="25"/>
  <c r="AF6894" i="25" l="1"/>
  <c r="AE6894" i="25"/>
  <c r="AG6894" i="25" s="1"/>
  <c r="AD8909" i="25"/>
  <c r="AF6895" i="25" l="1"/>
  <c r="AE6895" i="25"/>
  <c r="AG6895" i="25" s="1"/>
  <c r="AD8910" i="25"/>
  <c r="AE6896" i="25" l="1"/>
  <c r="AG6896" i="25" s="1"/>
  <c r="AF6896" i="25"/>
  <c r="AD8911" i="25"/>
  <c r="AF6897" i="25" l="1"/>
  <c r="AE6897" i="25"/>
  <c r="AG6897" i="25" s="1"/>
  <c r="AD8912" i="25"/>
  <c r="AE6898" i="25" l="1"/>
  <c r="AG6898" i="25" s="1"/>
  <c r="AF6898" i="25"/>
  <c r="AD8913" i="25"/>
  <c r="AF6899" i="25" l="1"/>
  <c r="AE6899" i="25"/>
  <c r="AG6899" i="25" s="1"/>
  <c r="AD8914" i="25"/>
  <c r="AE6900" i="25" l="1"/>
  <c r="AG6900" i="25" s="1"/>
  <c r="AF6900" i="25"/>
  <c r="AD8915" i="25"/>
  <c r="AF6901" i="25" l="1"/>
  <c r="AE6901" i="25"/>
  <c r="AG6901" i="25" s="1"/>
  <c r="AD8916" i="25"/>
  <c r="AE6902" i="25" l="1"/>
  <c r="AG6902" i="25" s="1"/>
  <c r="AF6902" i="25"/>
  <c r="AD8917" i="25"/>
  <c r="AF6903" i="25" l="1"/>
  <c r="AE6903" i="25"/>
  <c r="AG6903" i="25" s="1"/>
  <c r="AD8918" i="25"/>
  <c r="AE6904" i="25" l="1"/>
  <c r="AG6904" i="25" s="1"/>
  <c r="AF6904" i="25"/>
  <c r="AD8919" i="25"/>
  <c r="AF6905" i="25" l="1"/>
  <c r="AE6905" i="25"/>
  <c r="AG6905" i="25" s="1"/>
  <c r="AD8920" i="25"/>
  <c r="AE6906" i="25" l="1"/>
  <c r="AG6906" i="25" s="1"/>
  <c r="AF6906" i="25"/>
  <c r="AD8921" i="25"/>
  <c r="AF6907" i="25" l="1"/>
  <c r="AE6907" i="25"/>
  <c r="AG6907" i="25" s="1"/>
  <c r="AD8922" i="25"/>
  <c r="AF6908" i="25" l="1"/>
  <c r="AE6908" i="25"/>
  <c r="AG6908" i="25" s="1"/>
  <c r="AD8923" i="25"/>
  <c r="AF6909" i="25" l="1"/>
  <c r="AE6909" i="25"/>
  <c r="AG6909" i="25" s="1"/>
  <c r="AD8924" i="25"/>
  <c r="AF6910" i="25" l="1"/>
  <c r="AE6910" i="25"/>
  <c r="AG6910" i="25" s="1"/>
  <c r="AD8925" i="25"/>
  <c r="AF6911" i="25" l="1"/>
  <c r="AE6911" i="25"/>
  <c r="AG6911" i="25" s="1"/>
  <c r="AD8926" i="25"/>
  <c r="AE6912" i="25" l="1"/>
  <c r="AG6912" i="25" s="1"/>
  <c r="AF6912" i="25"/>
  <c r="AD8927" i="25"/>
  <c r="AF6913" i="25" l="1"/>
  <c r="AE6913" i="25"/>
  <c r="AG6913" i="25" s="1"/>
  <c r="AD8928" i="25"/>
  <c r="AF6914" i="25" l="1"/>
  <c r="AE6914" i="25"/>
  <c r="AG6914" i="25" s="1"/>
  <c r="AD8929" i="25"/>
  <c r="AF6915" i="25" l="1"/>
  <c r="AE6915" i="25"/>
  <c r="AG6915" i="25" s="1"/>
  <c r="AD8930" i="25"/>
  <c r="AE6916" i="25" l="1"/>
  <c r="AG6916" i="25" s="1"/>
  <c r="AF6916" i="25"/>
  <c r="AD8931" i="25"/>
  <c r="AF6917" i="25" l="1"/>
  <c r="AE6917" i="25"/>
  <c r="AG6917" i="25" s="1"/>
  <c r="AD8932" i="25"/>
  <c r="AF6918" i="25" l="1"/>
  <c r="AE6918" i="25"/>
  <c r="AG6918" i="25" s="1"/>
  <c r="AD8933" i="25"/>
  <c r="AF6919" i="25" l="1"/>
  <c r="AE6919" i="25"/>
  <c r="AG6919" i="25" s="1"/>
  <c r="AD8934" i="25"/>
  <c r="AF6920" i="25" l="1"/>
  <c r="AE6920" i="25"/>
  <c r="AG6920" i="25" s="1"/>
  <c r="AD8935" i="25"/>
  <c r="AF6921" i="25" l="1"/>
  <c r="AE6921" i="25"/>
  <c r="AG6921" i="25" s="1"/>
  <c r="AD8936" i="25"/>
  <c r="AE6922" i="25" l="1"/>
  <c r="AG6922" i="25" s="1"/>
  <c r="AF6922" i="25"/>
  <c r="AD8937" i="25"/>
  <c r="AF6923" i="25" l="1"/>
  <c r="AE6923" i="25"/>
  <c r="AG6923" i="25" s="1"/>
  <c r="AD8938" i="25"/>
  <c r="AE6924" i="25" l="1"/>
  <c r="AG6924" i="25" s="1"/>
  <c r="AF6924" i="25"/>
  <c r="AD8939" i="25"/>
  <c r="AF6925" i="25" l="1"/>
  <c r="AE6925" i="25"/>
  <c r="AG6925" i="25" s="1"/>
  <c r="AD8940" i="25"/>
  <c r="AE6926" i="25" l="1"/>
  <c r="AG6926" i="25" s="1"/>
  <c r="AF6926" i="25"/>
  <c r="AD8941" i="25"/>
  <c r="AF6927" i="25" l="1"/>
  <c r="AE6927" i="25"/>
  <c r="AG6927" i="25" s="1"/>
  <c r="AD8942" i="25"/>
  <c r="AE6928" i="25" l="1"/>
  <c r="AG6928" i="25" s="1"/>
  <c r="AF6928" i="25"/>
  <c r="AD8943" i="25"/>
  <c r="AF6929" i="25" l="1"/>
  <c r="AE6929" i="25"/>
  <c r="AG6929" i="25" s="1"/>
  <c r="AD8944" i="25"/>
  <c r="AE6930" i="25" l="1"/>
  <c r="AG6930" i="25" s="1"/>
  <c r="AF6930" i="25"/>
  <c r="AD8945" i="25"/>
  <c r="AE6931" i="25" l="1"/>
  <c r="AG6931" i="25" s="1"/>
  <c r="AF6931" i="25"/>
  <c r="AD8946" i="25"/>
  <c r="AE6932" i="25" l="1"/>
  <c r="AG6932" i="25" s="1"/>
  <c r="AF6932" i="25"/>
  <c r="AD8947" i="25"/>
  <c r="AE6933" i="25" l="1"/>
  <c r="AG6933" i="25" s="1"/>
  <c r="AF6933" i="25"/>
  <c r="AD8948" i="25"/>
  <c r="AE6934" i="25" l="1"/>
  <c r="AG6934" i="25" s="1"/>
  <c r="AF6934" i="25"/>
  <c r="AD8949" i="25"/>
  <c r="AE6935" i="25" l="1"/>
  <c r="AG6935" i="25" s="1"/>
  <c r="AF6935" i="25"/>
  <c r="AD8950" i="25"/>
  <c r="AF6936" i="25" l="1"/>
  <c r="AE6936" i="25"/>
  <c r="AG6936" i="25" s="1"/>
  <c r="AD8951" i="25"/>
  <c r="AE6937" i="25" l="1"/>
  <c r="AG6937" i="25" s="1"/>
  <c r="AF6937" i="25"/>
  <c r="AD8952" i="25"/>
  <c r="AE6938" i="25" l="1"/>
  <c r="AG6938" i="25" s="1"/>
  <c r="AF6938" i="25"/>
  <c r="AD8953" i="25"/>
  <c r="AE6939" i="25" l="1"/>
  <c r="AG6939" i="25" s="1"/>
  <c r="AF6939" i="25"/>
  <c r="AD8954" i="25"/>
  <c r="AE6940" i="25" l="1"/>
  <c r="AG6940" i="25" s="1"/>
  <c r="AF6940" i="25"/>
  <c r="AD8955" i="25"/>
  <c r="AE6941" i="25" l="1"/>
  <c r="AG6941" i="25" s="1"/>
  <c r="AF6941" i="25"/>
  <c r="AD8956" i="25"/>
  <c r="AF6942" i="25" l="1"/>
  <c r="AE6942" i="25"/>
  <c r="AG6942" i="25" s="1"/>
  <c r="AD8957" i="25"/>
  <c r="AE6943" i="25" l="1"/>
  <c r="AG6943" i="25" s="1"/>
  <c r="AF6943" i="25"/>
  <c r="AD8958" i="25"/>
  <c r="AE6944" i="25" l="1"/>
  <c r="AG6944" i="25" s="1"/>
  <c r="AF6944" i="25"/>
  <c r="AD8959" i="25"/>
  <c r="AE6945" i="25" l="1"/>
  <c r="AG6945" i="25" s="1"/>
  <c r="AF6945" i="25"/>
  <c r="AD8960" i="25"/>
  <c r="AE6946" i="25" l="1"/>
  <c r="AG6946" i="25" s="1"/>
  <c r="AF6946" i="25"/>
  <c r="AD8961" i="25"/>
  <c r="AE6947" i="25" l="1"/>
  <c r="AG6947" i="25" s="1"/>
  <c r="AF6947" i="25"/>
  <c r="AD8962" i="25"/>
  <c r="AE6948" i="25" l="1"/>
  <c r="AG6948" i="25" s="1"/>
  <c r="AF6948" i="25"/>
  <c r="AD8963" i="25"/>
  <c r="AE6949" i="25" l="1"/>
  <c r="AG6949" i="25" s="1"/>
  <c r="AF6949" i="25"/>
  <c r="AD8964" i="25"/>
  <c r="AF6950" i="25" l="1"/>
  <c r="AE6950" i="25"/>
  <c r="AG6950" i="25" s="1"/>
  <c r="AD8965" i="25"/>
  <c r="AE6951" i="25" l="1"/>
  <c r="AG6951" i="25" s="1"/>
  <c r="AF6951" i="25"/>
  <c r="AD8966" i="25"/>
  <c r="AE6952" i="25" l="1"/>
  <c r="AG6952" i="25" s="1"/>
  <c r="AF6952" i="25"/>
  <c r="AD8967" i="25"/>
  <c r="AE6953" i="25" l="1"/>
  <c r="AG6953" i="25" s="1"/>
  <c r="AF6953" i="25"/>
  <c r="AD8968" i="25"/>
  <c r="AE6954" i="25" l="1"/>
  <c r="AG6954" i="25" s="1"/>
  <c r="AF6954" i="25"/>
  <c r="AD8969" i="25"/>
  <c r="AE6955" i="25" l="1"/>
  <c r="AG6955" i="25" s="1"/>
  <c r="AF6955" i="25"/>
  <c r="AD8970" i="25"/>
  <c r="AF6956" i="25" l="1"/>
  <c r="AE6956" i="25"/>
  <c r="AG6956" i="25" s="1"/>
  <c r="AD8971" i="25"/>
  <c r="AE6957" i="25" l="1"/>
  <c r="AG6957" i="25" s="1"/>
  <c r="AF6957" i="25"/>
  <c r="AD8972" i="25"/>
  <c r="AE6958" i="25" l="1"/>
  <c r="AG6958" i="25" s="1"/>
  <c r="AF6958" i="25"/>
  <c r="AD8973" i="25"/>
  <c r="AE6959" i="25" l="1"/>
  <c r="AG6959" i="25" s="1"/>
  <c r="AF6959" i="25"/>
  <c r="AD8974" i="25"/>
  <c r="AE6960" i="25" l="1"/>
  <c r="AG6960" i="25" s="1"/>
  <c r="AF6960" i="25"/>
  <c r="AD8975" i="25"/>
  <c r="AE6961" i="25" l="1"/>
  <c r="AG6961" i="25" s="1"/>
  <c r="AF6961" i="25"/>
  <c r="AD8976" i="25"/>
  <c r="AF6962" i="25" l="1"/>
  <c r="AE6962" i="25"/>
  <c r="AG6962" i="25" s="1"/>
  <c r="AD8977" i="25"/>
  <c r="AE6963" i="25" l="1"/>
  <c r="AG6963" i="25" s="1"/>
  <c r="AF6963" i="25"/>
  <c r="AD8978" i="25"/>
  <c r="AE6964" i="25" l="1"/>
  <c r="AG6964" i="25" s="1"/>
  <c r="AF6964" i="25"/>
  <c r="AD8979" i="25"/>
  <c r="AE6965" i="25" l="1"/>
  <c r="AG6965" i="25" s="1"/>
  <c r="AF6965" i="25"/>
  <c r="AD8980" i="25"/>
  <c r="AE6966" i="25" l="1"/>
  <c r="AG6966" i="25" s="1"/>
  <c r="AF6966" i="25"/>
  <c r="AD8981" i="25"/>
  <c r="AE6967" i="25" l="1"/>
  <c r="AG6967" i="25" s="1"/>
  <c r="AF6967" i="25"/>
  <c r="AD8982" i="25"/>
  <c r="AF6968" i="25" l="1"/>
  <c r="AE6968" i="25"/>
  <c r="AG6968" i="25" s="1"/>
  <c r="AD8983" i="25"/>
  <c r="AE6969" i="25" l="1"/>
  <c r="AG6969" i="25" s="1"/>
  <c r="AF6969" i="25"/>
  <c r="AD8984" i="25"/>
  <c r="AE6970" i="25" l="1"/>
  <c r="AG6970" i="25" s="1"/>
  <c r="AF6970" i="25"/>
  <c r="AD8985" i="25"/>
  <c r="AE6971" i="25" l="1"/>
  <c r="AG6971" i="25" s="1"/>
  <c r="AF6971" i="25"/>
  <c r="AD8986" i="25"/>
  <c r="AF6972" i="25" l="1"/>
  <c r="AE6972" i="25"/>
  <c r="AG6972" i="25" s="1"/>
  <c r="AD8987" i="25"/>
  <c r="AE6973" i="25" l="1"/>
  <c r="AG6973" i="25" s="1"/>
  <c r="AF6973" i="25"/>
  <c r="AD8988" i="25"/>
  <c r="AF6974" i="25" l="1"/>
  <c r="AE6974" i="25"/>
  <c r="AG6974" i="25" s="1"/>
  <c r="AD8989" i="25"/>
  <c r="AE6975" i="25" l="1"/>
  <c r="AG6975" i="25" s="1"/>
  <c r="AF6975" i="25"/>
  <c r="AD8990" i="25"/>
  <c r="AF6976" i="25" l="1"/>
  <c r="AE6976" i="25"/>
  <c r="AG6976" i="25" s="1"/>
  <c r="AD8991" i="25"/>
  <c r="AE6977" i="25" l="1"/>
  <c r="AG6977" i="25" s="1"/>
  <c r="AF6977" i="25"/>
  <c r="AD8992" i="25"/>
  <c r="AF6978" i="25" l="1"/>
  <c r="AE6978" i="25"/>
  <c r="AG6978" i="25" s="1"/>
  <c r="AD8993" i="25"/>
  <c r="AE6979" i="25" l="1"/>
  <c r="AG6979" i="25" s="1"/>
  <c r="AF6979" i="25"/>
  <c r="AD8994" i="25"/>
  <c r="AF6980" i="25" l="1"/>
  <c r="AE6980" i="25"/>
  <c r="AG6980" i="25" s="1"/>
  <c r="AD8995" i="25"/>
  <c r="AE6981" i="25" l="1"/>
  <c r="AG6981" i="25" s="1"/>
  <c r="AF6981" i="25"/>
  <c r="AD8996" i="25"/>
  <c r="AF6982" i="25" l="1"/>
  <c r="AE6982" i="25"/>
  <c r="AG6982" i="25" s="1"/>
  <c r="AD8997" i="25"/>
  <c r="AE6983" i="25" l="1"/>
  <c r="AG6983" i="25" s="1"/>
  <c r="AF6983" i="25"/>
  <c r="AD8998" i="25"/>
  <c r="AE6984" i="25" l="1"/>
  <c r="AG6984" i="25" s="1"/>
  <c r="AF6984" i="25"/>
  <c r="AD8999" i="25"/>
  <c r="AE6985" i="25" l="1"/>
  <c r="AG6985" i="25" s="1"/>
  <c r="AF6985" i="25"/>
  <c r="AD9000" i="25"/>
  <c r="AF6986" i="25" l="1"/>
  <c r="AE6986" i="25"/>
  <c r="AG6986" i="25" s="1"/>
  <c r="AD9001" i="25"/>
  <c r="AE6987" i="25" l="1"/>
  <c r="AG6987" i="25" s="1"/>
  <c r="AF6987" i="25"/>
  <c r="AD9002" i="25"/>
  <c r="AF6988" i="25" l="1"/>
  <c r="AE6988" i="25"/>
  <c r="AG6988" i="25" s="1"/>
  <c r="AD9003" i="25"/>
  <c r="AE6989" i="25" l="1"/>
  <c r="AG6989" i="25" s="1"/>
  <c r="AF6989" i="25"/>
  <c r="AD9004" i="25"/>
  <c r="AF6990" i="25" l="1"/>
  <c r="AE6990" i="25"/>
  <c r="AG6990" i="25" s="1"/>
  <c r="AD9005" i="25"/>
  <c r="AE6991" i="25" l="1"/>
  <c r="AG6991" i="25" s="1"/>
  <c r="AF6991" i="25"/>
  <c r="AD9006" i="25"/>
  <c r="AF6992" i="25" l="1"/>
  <c r="AE6992" i="25"/>
  <c r="AG6992" i="25" s="1"/>
  <c r="AD9007" i="25"/>
  <c r="AE6993" i="25" l="1"/>
  <c r="AG6993" i="25" s="1"/>
  <c r="AF6993" i="25"/>
  <c r="AD9008" i="25"/>
  <c r="AE6994" i="25" l="1"/>
  <c r="AG6994" i="25" s="1"/>
  <c r="AF6994" i="25"/>
  <c r="AD9009" i="25"/>
  <c r="AE6995" i="25" l="1"/>
  <c r="AG6995" i="25" s="1"/>
  <c r="AF6995" i="25"/>
  <c r="AD9010" i="25"/>
  <c r="AE6996" i="25" l="1"/>
  <c r="AG6996" i="25" s="1"/>
  <c r="AF6996" i="25"/>
  <c r="AD9011" i="25"/>
  <c r="AE6997" i="25" l="1"/>
  <c r="AG6997" i="25" s="1"/>
  <c r="AF6997" i="25"/>
  <c r="AD9012" i="25"/>
  <c r="AF6998" i="25" l="1"/>
  <c r="AE6998" i="25"/>
  <c r="AG6998" i="25" s="1"/>
  <c r="AD9013" i="25"/>
  <c r="AE6999" i="25" l="1"/>
  <c r="AG6999" i="25" s="1"/>
  <c r="AF6999" i="25"/>
  <c r="AD9014" i="25"/>
  <c r="AF7000" i="25" l="1"/>
  <c r="AE7000" i="25"/>
  <c r="AG7000" i="25" s="1"/>
  <c r="AD9015" i="25"/>
  <c r="AE7001" i="25" l="1"/>
  <c r="AG7001" i="25" s="1"/>
  <c r="AF7001" i="25"/>
  <c r="AD9016" i="25"/>
  <c r="AE7002" i="25" l="1"/>
  <c r="AG7002" i="25" s="1"/>
  <c r="AF7002" i="25"/>
  <c r="AD9017" i="25"/>
  <c r="AE7003" i="25" l="1"/>
  <c r="AG7003" i="25" s="1"/>
  <c r="AF7003" i="25"/>
  <c r="AD9018" i="25"/>
  <c r="AE7004" i="25" l="1"/>
  <c r="AG7004" i="25" s="1"/>
  <c r="AF7004" i="25"/>
  <c r="AD9019" i="25"/>
  <c r="AE7005" i="25" l="1"/>
  <c r="AG7005" i="25" s="1"/>
  <c r="AF7005" i="25"/>
  <c r="AD9020" i="25"/>
  <c r="AF7006" i="25" l="1"/>
  <c r="AE7006" i="25"/>
  <c r="AG7006" i="25" s="1"/>
  <c r="AD9021" i="25"/>
  <c r="AE7007" i="25" l="1"/>
  <c r="AG7007" i="25" s="1"/>
  <c r="AF7007" i="25"/>
  <c r="AD9022" i="25"/>
  <c r="AF7008" i="25" l="1"/>
  <c r="AE7008" i="25"/>
  <c r="AG7008" i="25" s="1"/>
  <c r="AD9023" i="25"/>
  <c r="AE7009" i="25" l="1"/>
  <c r="AG7009" i="25" s="1"/>
  <c r="AF7009" i="25"/>
  <c r="AD9024" i="25"/>
  <c r="AE7010" i="25" l="1"/>
  <c r="AG7010" i="25" s="1"/>
  <c r="AF7010" i="25"/>
  <c r="AD9025" i="25"/>
  <c r="AE7011" i="25" l="1"/>
  <c r="AG7011" i="25" s="1"/>
  <c r="AF7011" i="25"/>
  <c r="AD9026" i="25"/>
  <c r="AE7012" i="25" l="1"/>
  <c r="AG7012" i="25" s="1"/>
  <c r="AF7012" i="25"/>
  <c r="AD9027" i="25"/>
  <c r="AE7013" i="25" l="1"/>
  <c r="AG7013" i="25" s="1"/>
  <c r="AF7013" i="25"/>
  <c r="AD9028" i="25"/>
  <c r="AF7014" i="25" l="1"/>
  <c r="AE7014" i="25"/>
  <c r="AG7014" i="25" s="1"/>
  <c r="AD9029" i="25"/>
  <c r="AE7015" i="25" l="1"/>
  <c r="AG7015" i="25" s="1"/>
  <c r="AF7015" i="25"/>
  <c r="AD9030" i="25"/>
  <c r="AE7016" i="25" l="1"/>
  <c r="AG7016" i="25" s="1"/>
  <c r="AF7016" i="25"/>
  <c r="AD9031" i="25"/>
  <c r="AE7017" i="25" l="1"/>
  <c r="AG7017" i="25" s="1"/>
  <c r="AF7017" i="25"/>
  <c r="AD9032" i="25"/>
  <c r="AF7018" i="25" l="1"/>
  <c r="AE7018" i="25"/>
  <c r="AG7018" i="25" s="1"/>
  <c r="AD9033" i="25"/>
  <c r="AE7019" i="25" l="1"/>
  <c r="AG7019" i="25" s="1"/>
  <c r="AF7019" i="25"/>
  <c r="AD9034" i="25"/>
  <c r="AE7020" i="25" l="1"/>
  <c r="AG7020" i="25" s="1"/>
  <c r="AF7020" i="25"/>
  <c r="AD9035" i="25"/>
  <c r="AE7021" i="25" l="1"/>
  <c r="AG7021" i="25" s="1"/>
  <c r="AF7021" i="25"/>
  <c r="AD9036" i="25"/>
  <c r="AE7022" i="25" l="1"/>
  <c r="AG7022" i="25" s="1"/>
  <c r="AF7022" i="25"/>
  <c r="AD9037" i="25"/>
  <c r="AF7023" i="25" l="1"/>
  <c r="AE7023" i="25"/>
  <c r="AG7023" i="25" s="1"/>
  <c r="AD9038" i="25"/>
  <c r="AF7024" i="25" l="1"/>
  <c r="AE7024" i="25"/>
  <c r="AG7024" i="25" s="1"/>
  <c r="AD9039" i="25"/>
  <c r="AF7025" i="25" l="1"/>
  <c r="AE7025" i="25"/>
  <c r="AG7025" i="25" s="1"/>
  <c r="AD9040" i="25"/>
  <c r="AF7026" i="25" l="1"/>
  <c r="AE7026" i="25"/>
  <c r="AG7026" i="25" s="1"/>
  <c r="AD9041" i="25"/>
  <c r="AF7027" i="25" l="1"/>
  <c r="AE7027" i="25"/>
  <c r="AG7027" i="25" s="1"/>
  <c r="AD9042" i="25"/>
  <c r="AF7028" i="25" l="1"/>
  <c r="AE7028" i="25"/>
  <c r="AG7028" i="25" s="1"/>
  <c r="AD9043" i="25"/>
  <c r="AF7029" i="25" l="1"/>
  <c r="AE7029" i="25"/>
  <c r="AG7029" i="25" s="1"/>
  <c r="AD9044" i="25"/>
  <c r="AF7030" i="25" l="1"/>
  <c r="AE7030" i="25"/>
  <c r="AG7030" i="25" s="1"/>
  <c r="AD9045" i="25"/>
  <c r="AF7031" i="25" l="1"/>
  <c r="AE7031" i="25"/>
  <c r="AG7031" i="25" s="1"/>
  <c r="AD9046" i="25"/>
  <c r="AF7032" i="25" l="1"/>
  <c r="AE7032" i="25"/>
  <c r="AG7032" i="25" s="1"/>
  <c r="AD9047" i="25"/>
  <c r="AE7033" i="25" l="1"/>
  <c r="AG7033" i="25" s="1"/>
  <c r="AF7033" i="25"/>
  <c r="AD9048" i="25"/>
  <c r="AF7034" i="25" l="1"/>
  <c r="AE7034" i="25"/>
  <c r="AG7034" i="25" s="1"/>
  <c r="AD9049" i="25"/>
  <c r="AF7035" i="25" l="1"/>
  <c r="AE7035" i="25"/>
  <c r="AG7035" i="25" s="1"/>
  <c r="AD9050" i="25"/>
  <c r="AF7036" i="25" l="1"/>
  <c r="AE7036" i="25"/>
  <c r="AG7036" i="25" s="1"/>
  <c r="AD9051" i="25"/>
  <c r="AF7037" i="25" l="1"/>
  <c r="AE7037" i="25"/>
  <c r="AG7037" i="25" s="1"/>
  <c r="AD9052" i="25"/>
  <c r="AF7038" i="25" l="1"/>
  <c r="AE7038" i="25"/>
  <c r="AG7038" i="25" s="1"/>
  <c r="AD9053" i="25"/>
  <c r="AE7039" i="25" l="1"/>
  <c r="AG7039" i="25" s="1"/>
  <c r="AF7039" i="25"/>
  <c r="AD9054" i="25"/>
  <c r="AF7040" i="25" l="1"/>
  <c r="AE7040" i="25"/>
  <c r="AG7040" i="25" s="1"/>
  <c r="AD9055" i="25"/>
  <c r="AE7041" i="25" l="1"/>
  <c r="AG7041" i="25" s="1"/>
  <c r="AF7041" i="25"/>
  <c r="AD9056" i="25"/>
  <c r="AF7042" i="25" l="1"/>
  <c r="AE7042" i="25"/>
  <c r="AG7042" i="25" s="1"/>
  <c r="AD9057" i="25"/>
  <c r="AF7043" i="25" l="1"/>
  <c r="AE7043" i="25"/>
  <c r="AG7043" i="25" s="1"/>
  <c r="AD9058" i="25"/>
  <c r="AF7044" i="25" l="1"/>
  <c r="AE7044" i="25"/>
  <c r="AG7044" i="25" s="1"/>
  <c r="AD9059" i="25"/>
  <c r="AE7045" i="25" l="1"/>
  <c r="AG7045" i="25" s="1"/>
  <c r="AF7045" i="25"/>
  <c r="AD9060" i="25"/>
  <c r="AF7046" i="25" l="1"/>
  <c r="AE7046" i="25"/>
  <c r="AG7046" i="25" s="1"/>
  <c r="AD9061" i="25"/>
  <c r="AE7047" i="25" l="1"/>
  <c r="AG7047" i="25" s="1"/>
  <c r="AF7047" i="25"/>
  <c r="AD9062" i="25"/>
  <c r="AF7048" i="25" l="1"/>
  <c r="AE7048" i="25"/>
  <c r="AG7048" i="25" s="1"/>
  <c r="AD9063" i="25"/>
  <c r="AE7049" i="25" l="1"/>
  <c r="AG7049" i="25" s="1"/>
  <c r="AF7049" i="25"/>
  <c r="AD9064" i="25"/>
  <c r="AF7050" i="25" l="1"/>
  <c r="AE7050" i="25"/>
  <c r="AG7050" i="25" s="1"/>
  <c r="AD9065" i="25"/>
  <c r="AE7051" i="25" l="1"/>
  <c r="AG7051" i="25" s="1"/>
  <c r="AF7051" i="25"/>
  <c r="AD9066" i="25"/>
  <c r="AF7052" i="25" l="1"/>
  <c r="AE7052" i="25"/>
  <c r="AG7052" i="25" s="1"/>
  <c r="AD9067" i="25"/>
  <c r="AE7053" i="25" l="1"/>
  <c r="AG7053" i="25" s="1"/>
  <c r="AF7053" i="25"/>
  <c r="AD9068" i="25"/>
  <c r="AF7054" i="25" l="1"/>
  <c r="AE7054" i="25"/>
  <c r="AG7054" i="25" s="1"/>
  <c r="AD9069" i="25"/>
  <c r="AE7055" i="25" l="1"/>
  <c r="AG7055" i="25" s="1"/>
  <c r="AF7055" i="25"/>
  <c r="AD9070" i="25"/>
  <c r="AF7056" i="25" l="1"/>
  <c r="AE7056" i="25"/>
  <c r="AG7056" i="25" s="1"/>
  <c r="AD9071" i="25"/>
  <c r="AE7057" i="25" l="1"/>
  <c r="AG7057" i="25" s="1"/>
  <c r="AF7057" i="25"/>
  <c r="AD9072" i="25"/>
  <c r="AF7058" i="25" l="1"/>
  <c r="AE7058" i="25"/>
  <c r="AG7058" i="25" s="1"/>
  <c r="AD9073" i="25"/>
  <c r="AE7059" i="25" l="1"/>
  <c r="AG7059" i="25" s="1"/>
  <c r="AF7059" i="25"/>
  <c r="AD9074" i="25"/>
  <c r="AF7060" i="25" l="1"/>
  <c r="AE7060" i="25"/>
  <c r="AG7060" i="25" s="1"/>
  <c r="AD9075" i="25"/>
  <c r="AE7061" i="25" l="1"/>
  <c r="AG7061" i="25" s="1"/>
  <c r="AF7061" i="25"/>
  <c r="AD9076" i="25"/>
  <c r="AF7062" i="25" l="1"/>
  <c r="AE7062" i="25"/>
  <c r="AG7062" i="25" s="1"/>
  <c r="AD9077" i="25"/>
  <c r="AE7063" i="25" l="1"/>
  <c r="AG7063" i="25" s="1"/>
  <c r="AF7063" i="25"/>
  <c r="AD9078" i="25"/>
  <c r="AF7064" i="25" l="1"/>
  <c r="AE7064" i="25"/>
  <c r="AG7064" i="25" s="1"/>
  <c r="AD9079" i="25"/>
  <c r="AE7065" i="25" l="1"/>
  <c r="AG7065" i="25" s="1"/>
  <c r="AF7065" i="25"/>
  <c r="AD9080" i="25"/>
  <c r="AF7066" i="25" l="1"/>
  <c r="AE7066" i="25"/>
  <c r="AG7066" i="25" s="1"/>
  <c r="AD9081" i="25"/>
  <c r="AE7067" i="25" l="1"/>
  <c r="AG7067" i="25" s="1"/>
  <c r="AF7067" i="25"/>
  <c r="AD9082" i="25"/>
  <c r="AF7068" i="25" l="1"/>
  <c r="AE7068" i="25"/>
  <c r="AG7068" i="25" s="1"/>
  <c r="AD9083" i="25"/>
  <c r="AE7069" i="25" l="1"/>
  <c r="AG7069" i="25" s="1"/>
  <c r="AF7069" i="25"/>
  <c r="AD9084" i="25"/>
  <c r="AF7070" i="25" l="1"/>
  <c r="AE7070" i="25"/>
  <c r="AG7070" i="25" s="1"/>
  <c r="AD9085" i="25"/>
  <c r="AE7071" i="25" l="1"/>
  <c r="AG7071" i="25" s="1"/>
  <c r="AF7071" i="25"/>
  <c r="AD9086" i="25"/>
  <c r="AF7072" i="25" l="1"/>
  <c r="AE7072" i="25"/>
  <c r="AG7072" i="25" s="1"/>
  <c r="AD9087" i="25"/>
  <c r="AE7073" i="25" l="1"/>
  <c r="AG7073" i="25" s="1"/>
  <c r="AF7073" i="25"/>
  <c r="AD9088" i="25"/>
  <c r="AF7074" i="25" l="1"/>
  <c r="AE7074" i="25"/>
  <c r="AG7074" i="25" s="1"/>
  <c r="AD9089" i="25"/>
  <c r="AF7075" i="25" l="1"/>
  <c r="AE7075" i="25"/>
  <c r="AG7075" i="25" s="1"/>
  <c r="AD9090" i="25"/>
  <c r="AF7076" i="25" l="1"/>
  <c r="AE7076" i="25"/>
  <c r="AG7076" i="25" s="1"/>
  <c r="AD9091" i="25"/>
  <c r="AF7077" i="25" l="1"/>
  <c r="AE7077" i="25"/>
  <c r="AG7077" i="25" s="1"/>
  <c r="AD9092" i="25"/>
  <c r="AF7078" i="25" l="1"/>
  <c r="AE7078" i="25"/>
  <c r="AG7078" i="25" s="1"/>
  <c r="AD9093" i="25"/>
  <c r="AE7079" i="25" l="1"/>
  <c r="AG7079" i="25" s="1"/>
  <c r="AF7079" i="25"/>
  <c r="AD9094" i="25"/>
  <c r="AF7080" i="25" l="1"/>
  <c r="AE7080" i="25"/>
  <c r="AG7080" i="25" s="1"/>
  <c r="AD9095" i="25"/>
  <c r="AE7081" i="25" l="1"/>
  <c r="AG7081" i="25" s="1"/>
  <c r="AF7081" i="25"/>
  <c r="AD9096" i="25"/>
  <c r="AF7082" i="25" l="1"/>
  <c r="AE7082" i="25"/>
  <c r="AG7082" i="25" s="1"/>
  <c r="AD9097" i="25"/>
  <c r="AE7083" i="25" l="1"/>
  <c r="AG7083" i="25" s="1"/>
  <c r="AF7083" i="25"/>
  <c r="AD9098" i="25"/>
  <c r="AF7084" i="25" l="1"/>
  <c r="AE7084" i="25"/>
  <c r="AG7084" i="25" s="1"/>
  <c r="AD9099" i="25"/>
  <c r="AF7085" i="25" l="1"/>
  <c r="AE7085" i="25"/>
  <c r="AG7085" i="25" s="1"/>
  <c r="AD9100" i="25"/>
  <c r="AF7086" i="25" l="1"/>
  <c r="AE7086" i="25"/>
  <c r="AG7086" i="25" s="1"/>
  <c r="AD9101" i="25"/>
  <c r="AE7087" i="25" l="1"/>
  <c r="AG7087" i="25" s="1"/>
  <c r="AF7087" i="25"/>
  <c r="AD9102" i="25"/>
  <c r="AF7088" i="25" l="1"/>
  <c r="AE7088" i="25"/>
  <c r="AG7088" i="25" s="1"/>
  <c r="AD9103" i="25"/>
  <c r="AF7089" i="25" l="1"/>
  <c r="AE7089" i="25"/>
  <c r="AG7089" i="25" s="1"/>
  <c r="AD9104" i="25"/>
  <c r="AF7090" i="25" l="1"/>
  <c r="AE7090" i="25"/>
  <c r="AG7090" i="25" s="1"/>
  <c r="AD9105" i="25"/>
  <c r="AE7091" i="25" l="1"/>
  <c r="AG7091" i="25" s="1"/>
  <c r="AF7091" i="25"/>
  <c r="AD9106" i="25"/>
  <c r="AF7092" i="25" l="1"/>
  <c r="AE7092" i="25"/>
  <c r="AG7092" i="25" s="1"/>
  <c r="AD9107" i="25"/>
  <c r="AF7093" i="25" l="1"/>
  <c r="AE7093" i="25"/>
  <c r="AG7093" i="25" s="1"/>
  <c r="AD9108" i="25"/>
  <c r="AF7094" i="25" l="1"/>
  <c r="AE7094" i="25"/>
  <c r="AG7094" i="25" s="1"/>
  <c r="AD9109" i="25"/>
  <c r="AE7095" i="25" l="1"/>
  <c r="AG7095" i="25" s="1"/>
  <c r="AF7095" i="25"/>
  <c r="AD9110" i="25"/>
  <c r="AF7096" i="25" l="1"/>
  <c r="AE7096" i="25"/>
  <c r="AG7096" i="25" s="1"/>
  <c r="AD9111" i="25"/>
  <c r="AF7097" i="25" l="1"/>
  <c r="AE7097" i="25"/>
  <c r="AG7097" i="25" s="1"/>
  <c r="AD9112" i="25"/>
  <c r="AF7098" i="25" l="1"/>
  <c r="AE7098" i="25"/>
  <c r="AG7098" i="25" s="1"/>
  <c r="AD9113" i="25"/>
  <c r="AE7099" i="25" l="1"/>
  <c r="AG7099" i="25" s="1"/>
  <c r="AF7099" i="25"/>
  <c r="AD9114" i="25"/>
  <c r="AF7100" i="25" l="1"/>
  <c r="AE7100" i="25"/>
  <c r="AG7100" i="25" s="1"/>
  <c r="AD9115" i="25"/>
  <c r="AF7101" i="25" l="1"/>
  <c r="AE7101" i="25"/>
  <c r="AG7101" i="25" s="1"/>
  <c r="AD9116" i="25"/>
  <c r="AF7102" i="25" l="1"/>
  <c r="AE7102" i="25"/>
  <c r="AG7102" i="25" s="1"/>
  <c r="AD9117" i="25"/>
  <c r="AE7103" i="25" l="1"/>
  <c r="AG7103" i="25" s="1"/>
  <c r="AF7103" i="25"/>
  <c r="AD9118" i="25"/>
  <c r="AF7104" i="25" l="1"/>
  <c r="AE7104" i="25"/>
  <c r="AG7104" i="25" s="1"/>
  <c r="AD9119" i="25"/>
  <c r="AF7105" i="25" l="1"/>
  <c r="AE7105" i="25"/>
  <c r="AG7105" i="25" s="1"/>
  <c r="AD9120" i="25"/>
  <c r="AF7106" i="25" l="1"/>
  <c r="AE7106" i="25"/>
  <c r="AG7106" i="25" s="1"/>
  <c r="AD9121" i="25"/>
  <c r="AF7107" i="25" l="1"/>
  <c r="AE7107" i="25"/>
  <c r="AG7107" i="25" s="1"/>
  <c r="AD9122" i="25"/>
  <c r="AF7108" i="25" l="1"/>
  <c r="AE7108" i="25"/>
  <c r="AG7108" i="25" s="1"/>
  <c r="AD9123" i="25"/>
  <c r="AE7109" i="25" l="1"/>
  <c r="AG7109" i="25" s="1"/>
  <c r="AF7109" i="25"/>
  <c r="AD9124" i="25"/>
  <c r="AF7110" i="25" l="1"/>
  <c r="AE7110" i="25"/>
  <c r="AG7110" i="25" s="1"/>
  <c r="AD9125" i="25"/>
  <c r="AE7111" i="25" l="1"/>
  <c r="AG7111" i="25" s="1"/>
  <c r="AF7111" i="25"/>
  <c r="AD9126" i="25"/>
  <c r="AF7112" i="25" l="1"/>
  <c r="AE7112" i="25"/>
  <c r="AG7112" i="25" s="1"/>
  <c r="AD9127" i="25"/>
  <c r="AE7113" i="25" l="1"/>
  <c r="AG7113" i="25" s="1"/>
  <c r="AF7113" i="25"/>
  <c r="AD9128" i="25"/>
  <c r="AF7114" i="25" l="1"/>
  <c r="AE7114" i="25"/>
  <c r="AG7114" i="25" s="1"/>
  <c r="AD9129" i="25"/>
  <c r="AE7115" i="25" l="1"/>
  <c r="AG7115" i="25" s="1"/>
  <c r="AF7115" i="25"/>
  <c r="AD9130" i="25"/>
  <c r="AF7116" i="25" l="1"/>
  <c r="AE7116" i="25"/>
  <c r="AG7116" i="25" s="1"/>
  <c r="AD9131" i="25"/>
  <c r="AE7117" i="25" l="1"/>
  <c r="AG7117" i="25" s="1"/>
  <c r="AF7117" i="25"/>
  <c r="AD9132" i="25"/>
  <c r="AF7118" i="25" l="1"/>
  <c r="AE7118" i="25"/>
  <c r="AG7118" i="25" s="1"/>
  <c r="AD9133" i="25"/>
  <c r="AE7119" i="25" l="1"/>
  <c r="AG7119" i="25" s="1"/>
  <c r="AF7119" i="25"/>
  <c r="AD9134" i="25"/>
  <c r="AF7120" i="25" l="1"/>
  <c r="AE7120" i="25"/>
  <c r="AG7120" i="25" s="1"/>
  <c r="AD9135" i="25"/>
  <c r="AE7121" i="25" l="1"/>
  <c r="AG7121" i="25" s="1"/>
  <c r="AF7121" i="25"/>
  <c r="AD9136" i="25"/>
  <c r="AF7122" i="25" l="1"/>
  <c r="AE7122" i="25"/>
  <c r="AG7122" i="25" s="1"/>
  <c r="AD9137" i="25"/>
  <c r="AE7123" i="25" l="1"/>
  <c r="AG7123" i="25" s="1"/>
  <c r="AF7123" i="25"/>
  <c r="AD9138" i="25"/>
  <c r="AF7124" i="25" l="1"/>
  <c r="AE7124" i="25"/>
  <c r="AG7124" i="25" s="1"/>
  <c r="AD9139" i="25"/>
  <c r="AE7125" i="25" l="1"/>
  <c r="AG7125" i="25" s="1"/>
  <c r="AF7125" i="25"/>
  <c r="AD9140" i="25"/>
  <c r="AF7126" i="25" l="1"/>
  <c r="AE7126" i="25"/>
  <c r="AG7126" i="25" s="1"/>
  <c r="AD9141" i="25"/>
  <c r="AE7127" i="25" l="1"/>
  <c r="AG7127" i="25" s="1"/>
  <c r="AF7127" i="25"/>
  <c r="AD9142" i="25"/>
  <c r="AF7128" i="25" l="1"/>
  <c r="AE7128" i="25"/>
  <c r="AG7128" i="25" s="1"/>
  <c r="AD9143" i="25"/>
  <c r="AE7129" i="25" l="1"/>
  <c r="AG7129" i="25" s="1"/>
  <c r="AF7129" i="25"/>
  <c r="AD9144" i="25"/>
  <c r="AF7130" i="25" l="1"/>
  <c r="AE7130" i="25"/>
  <c r="AG7130" i="25" s="1"/>
  <c r="AD9145" i="25"/>
  <c r="AE7131" i="25" l="1"/>
  <c r="AG7131" i="25" s="1"/>
  <c r="AF7131" i="25"/>
  <c r="AD9146" i="25"/>
  <c r="AF7132" i="25" l="1"/>
  <c r="AE7132" i="25"/>
  <c r="AG7132" i="25" s="1"/>
  <c r="AD9147" i="25"/>
  <c r="AE7133" i="25" l="1"/>
  <c r="AG7133" i="25" s="1"/>
  <c r="AF7133" i="25"/>
  <c r="AD9148" i="25"/>
  <c r="AF7134" i="25" l="1"/>
  <c r="AE7134" i="25"/>
  <c r="AG7134" i="25" s="1"/>
  <c r="AD9149" i="25"/>
  <c r="AE7135" i="25" l="1"/>
  <c r="AG7135" i="25" s="1"/>
  <c r="AF7135" i="25"/>
  <c r="AD9150" i="25"/>
  <c r="AF7136" i="25" l="1"/>
  <c r="AE7136" i="25"/>
  <c r="AG7136" i="25" s="1"/>
  <c r="AD9151" i="25"/>
  <c r="AE7137" i="25" l="1"/>
  <c r="AG7137" i="25" s="1"/>
  <c r="AF7137" i="25"/>
  <c r="AD9152" i="25"/>
  <c r="AF7138" i="25" l="1"/>
  <c r="AE7138" i="25"/>
  <c r="AG7138" i="25" s="1"/>
  <c r="AD9153" i="25"/>
  <c r="AE7139" i="25" l="1"/>
  <c r="AG7139" i="25" s="1"/>
  <c r="AF7139" i="25"/>
  <c r="AD9154" i="25"/>
  <c r="AF7140" i="25" l="1"/>
  <c r="AE7140" i="25"/>
  <c r="AG7140" i="25" s="1"/>
  <c r="AD9155" i="25"/>
  <c r="AE7141" i="25" l="1"/>
  <c r="AG7141" i="25" s="1"/>
  <c r="AF7141" i="25"/>
  <c r="AD9156" i="25"/>
  <c r="AF7142" i="25" l="1"/>
  <c r="AE7142" i="25"/>
  <c r="AG7142" i="25" s="1"/>
  <c r="AD9157" i="25"/>
  <c r="AE7143" i="25" l="1"/>
  <c r="AG7143" i="25" s="1"/>
  <c r="AF7143" i="25"/>
  <c r="AD9158" i="25"/>
  <c r="AF7144" i="25" l="1"/>
  <c r="AE7144" i="25"/>
  <c r="AG7144" i="25" s="1"/>
  <c r="AD9159" i="25"/>
  <c r="AE7145" i="25" l="1"/>
  <c r="AG7145" i="25" s="1"/>
  <c r="AF7145" i="25"/>
  <c r="AD9160" i="25"/>
  <c r="AF7146" i="25" l="1"/>
  <c r="AE7146" i="25"/>
  <c r="AG7146" i="25" s="1"/>
  <c r="AD9161" i="25"/>
  <c r="AF7147" i="25" l="1"/>
  <c r="AE7147" i="25"/>
  <c r="AG7147" i="25" s="1"/>
  <c r="AD9162" i="25"/>
  <c r="AF7148" i="25" l="1"/>
  <c r="AE7148" i="25"/>
  <c r="AG7148" i="25" s="1"/>
  <c r="AD9163" i="25"/>
  <c r="AE7149" i="25" l="1"/>
  <c r="AG7149" i="25" s="1"/>
  <c r="AF7149" i="25"/>
  <c r="AD9164" i="25"/>
  <c r="AF7150" i="25" l="1"/>
  <c r="AE7150" i="25"/>
  <c r="AG7150" i="25" s="1"/>
  <c r="AD9165" i="25"/>
  <c r="AF7151" i="25" l="1"/>
  <c r="AE7151" i="25"/>
  <c r="AG7151" i="25" s="1"/>
  <c r="AD9166" i="25"/>
  <c r="AF7152" i="25" l="1"/>
  <c r="AE7152" i="25"/>
  <c r="AG7152" i="25" s="1"/>
  <c r="AD9167" i="25"/>
  <c r="AE7153" i="25" l="1"/>
  <c r="AG7153" i="25" s="1"/>
  <c r="AF7153" i="25"/>
  <c r="AD9168" i="25"/>
  <c r="AF7154" i="25" l="1"/>
  <c r="AE7154" i="25"/>
  <c r="AG7154" i="25" s="1"/>
  <c r="AD9169" i="25"/>
  <c r="AF7155" i="25" l="1"/>
  <c r="AE7155" i="25"/>
  <c r="AG7155" i="25" s="1"/>
  <c r="AD9170" i="25"/>
  <c r="AF7156" i="25" l="1"/>
  <c r="AE7156" i="25"/>
  <c r="AG7156" i="25" s="1"/>
  <c r="AD9171" i="25"/>
  <c r="AF7157" i="25" l="1"/>
  <c r="AE7157" i="25"/>
  <c r="AG7157" i="25" s="1"/>
  <c r="AD9172" i="25"/>
  <c r="AF7158" i="25" l="1"/>
  <c r="AE7158" i="25"/>
  <c r="AG7158" i="25" s="1"/>
  <c r="AD9173" i="25"/>
  <c r="AE7159" i="25" l="1"/>
  <c r="AG7159" i="25" s="1"/>
  <c r="AF7159" i="25"/>
  <c r="AD9174" i="25"/>
  <c r="AF7160" i="25" l="1"/>
  <c r="AE7160" i="25"/>
  <c r="AG7160" i="25" s="1"/>
  <c r="AD9175" i="25"/>
  <c r="AF7161" i="25" l="1"/>
  <c r="AE7161" i="25"/>
  <c r="AG7161" i="25" s="1"/>
  <c r="AD9176" i="25"/>
  <c r="AF7162" i="25" l="1"/>
  <c r="AE7162" i="25"/>
  <c r="AG7162" i="25" s="1"/>
  <c r="AD9177" i="25"/>
  <c r="AF7163" i="25" l="1"/>
  <c r="AE7163" i="25"/>
  <c r="AG7163" i="25" s="1"/>
  <c r="AD9178" i="25"/>
  <c r="AF7164" i="25" l="1"/>
  <c r="AE7164" i="25"/>
  <c r="AG7164" i="25" s="1"/>
  <c r="AD9179" i="25"/>
  <c r="AF7165" i="25" l="1"/>
  <c r="AE7165" i="25"/>
  <c r="AG7165" i="25" s="1"/>
  <c r="AD9180" i="25"/>
  <c r="AF7166" i="25" l="1"/>
  <c r="AE7166" i="25"/>
  <c r="AG7166" i="25" s="1"/>
  <c r="AD9181" i="25"/>
  <c r="AE7167" i="25" l="1"/>
  <c r="AG7167" i="25" s="1"/>
  <c r="AF7167" i="25"/>
  <c r="AD9182" i="25"/>
  <c r="AF7168" i="25" l="1"/>
  <c r="AE7168" i="25"/>
  <c r="AG7168" i="25" s="1"/>
  <c r="AD9183" i="25"/>
  <c r="AE7169" i="25" l="1"/>
  <c r="AG7169" i="25" s="1"/>
  <c r="AF7169" i="25"/>
  <c r="AD9184" i="25"/>
  <c r="AF7170" i="25" l="1"/>
  <c r="AE7170" i="25"/>
  <c r="AG7170" i="25" s="1"/>
  <c r="AD9185" i="25"/>
  <c r="AE7171" i="25" l="1"/>
  <c r="AG7171" i="25" s="1"/>
  <c r="AF7171" i="25"/>
  <c r="AD9186" i="25"/>
  <c r="AF7172" i="25" l="1"/>
  <c r="AE7172" i="25"/>
  <c r="AG7172" i="25" s="1"/>
  <c r="AD9187" i="25"/>
  <c r="AE7173" i="25" l="1"/>
  <c r="AG7173" i="25" s="1"/>
  <c r="AF7173" i="25"/>
  <c r="AD9188" i="25"/>
  <c r="AF7174" i="25" l="1"/>
  <c r="AE7174" i="25"/>
  <c r="AG7174" i="25" s="1"/>
  <c r="AD9189" i="25"/>
  <c r="AF7175" i="25" l="1"/>
  <c r="AE7175" i="25"/>
  <c r="AG7175" i="25" s="1"/>
  <c r="AD9190" i="25"/>
  <c r="AF7176" i="25" l="1"/>
  <c r="AE7176" i="25"/>
  <c r="AG7176" i="25" s="1"/>
  <c r="AD9191" i="25"/>
  <c r="AE7177" i="25" l="1"/>
  <c r="AG7177" i="25" s="1"/>
  <c r="AF7177" i="25"/>
  <c r="AD9192" i="25"/>
  <c r="AF7178" i="25" l="1"/>
  <c r="AE7178" i="25"/>
  <c r="AG7178" i="25" s="1"/>
  <c r="AD9193" i="25"/>
  <c r="AE7179" i="25" l="1"/>
  <c r="AG7179" i="25" s="1"/>
  <c r="AF7179" i="25"/>
  <c r="AD9194" i="25"/>
  <c r="AF7180" i="25" l="1"/>
  <c r="AE7180" i="25"/>
  <c r="AG7180" i="25" s="1"/>
  <c r="AD9195" i="25"/>
  <c r="AE7181" i="25" l="1"/>
  <c r="AG7181" i="25" s="1"/>
  <c r="AF7181" i="25"/>
  <c r="AD9196" i="25"/>
  <c r="AF7182" i="25" l="1"/>
  <c r="AE7182" i="25"/>
  <c r="AG7182" i="25" s="1"/>
  <c r="AD9197" i="25"/>
  <c r="AE7183" i="25" l="1"/>
  <c r="AG7183" i="25" s="1"/>
  <c r="AF7183" i="25"/>
  <c r="AD9198" i="25"/>
  <c r="AF7184" i="25" l="1"/>
  <c r="AE7184" i="25"/>
  <c r="AG7184" i="25" s="1"/>
  <c r="AD9199" i="25"/>
  <c r="AE7185" i="25" l="1"/>
  <c r="AG7185" i="25" s="1"/>
  <c r="AF7185" i="25"/>
  <c r="AD9200" i="25"/>
  <c r="AF7186" i="25" l="1"/>
  <c r="AE7186" i="25"/>
  <c r="AG7186" i="25" s="1"/>
  <c r="AD9201" i="25"/>
  <c r="AE7187" i="25" l="1"/>
  <c r="AG7187" i="25" s="1"/>
  <c r="AF7187" i="25"/>
  <c r="AD9202" i="25"/>
  <c r="AF7188" i="25" l="1"/>
  <c r="AE7188" i="25"/>
  <c r="AG7188" i="25" s="1"/>
  <c r="AD9203" i="25"/>
  <c r="AE7189" i="25" l="1"/>
  <c r="AG7189" i="25" s="1"/>
  <c r="AF7189" i="25"/>
  <c r="AD9204" i="25"/>
  <c r="AF7190" i="25" l="1"/>
  <c r="AE7190" i="25"/>
  <c r="AG7190" i="25" s="1"/>
  <c r="AD9205" i="25"/>
  <c r="AE7191" i="25" l="1"/>
  <c r="AG7191" i="25" s="1"/>
  <c r="AF7191" i="25"/>
  <c r="AD9206" i="25"/>
  <c r="AF7192" i="25" l="1"/>
  <c r="AE7192" i="25"/>
  <c r="AG7192" i="25" s="1"/>
  <c r="AD9207" i="25"/>
  <c r="AE7193" i="25" l="1"/>
  <c r="AG7193" i="25" s="1"/>
  <c r="AF7193" i="25"/>
  <c r="AD9208" i="25"/>
  <c r="AF7194" i="25" l="1"/>
  <c r="AE7194" i="25"/>
  <c r="AG7194" i="25" s="1"/>
  <c r="AD9209" i="25"/>
  <c r="AE7195" i="25" l="1"/>
  <c r="AG7195" i="25" s="1"/>
  <c r="AF7195" i="25"/>
  <c r="AD9210" i="25"/>
  <c r="AF7196" i="25" l="1"/>
  <c r="AE7196" i="25"/>
  <c r="AG7196" i="25" s="1"/>
  <c r="AD9211" i="25"/>
  <c r="AE7197" i="25" l="1"/>
  <c r="AG7197" i="25" s="1"/>
  <c r="AF7197" i="25"/>
  <c r="AD9212" i="25"/>
  <c r="AF7198" i="25" l="1"/>
  <c r="AE7198" i="25"/>
  <c r="AG7198" i="25" s="1"/>
  <c r="AD9213" i="25"/>
  <c r="AF7199" i="25" l="1"/>
  <c r="AE7199" i="25"/>
  <c r="AG7199" i="25" s="1"/>
  <c r="AD9214" i="25"/>
  <c r="AF7200" i="25" l="1"/>
  <c r="AE7200" i="25"/>
  <c r="AG7200" i="25" s="1"/>
  <c r="AD9215" i="25"/>
  <c r="AF7201" i="25" l="1"/>
  <c r="AE7201" i="25"/>
  <c r="AG7201" i="25" s="1"/>
  <c r="AD9216" i="25"/>
  <c r="AF7202" i="25" l="1"/>
  <c r="AE7202" i="25"/>
  <c r="AG7202" i="25" s="1"/>
  <c r="AD9217" i="25"/>
  <c r="AE7203" i="25" l="1"/>
  <c r="AG7203" i="25" s="1"/>
  <c r="AF7203" i="25"/>
  <c r="AD9218" i="25"/>
  <c r="AF7204" i="25" l="1"/>
  <c r="AE7204" i="25"/>
  <c r="AG7204" i="25" s="1"/>
  <c r="AD9219" i="25"/>
  <c r="AF7205" i="25" l="1"/>
  <c r="AE7205" i="25"/>
  <c r="AG7205" i="25" s="1"/>
  <c r="AD9220" i="25"/>
  <c r="AF7206" i="25" l="1"/>
  <c r="AE7206" i="25"/>
  <c r="AG7206" i="25" s="1"/>
  <c r="AD9221" i="25"/>
  <c r="AE7207" i="25" l="1"/>
  <c r="AG7207" i="25" s="1"/>
  <c r="AF7207" i="25"/>
  <c r="AD9222" i="25"/>
  <c r="AF7208" i="25" l="1"/>
  <c r="AE7208" i="25"/>
  <c r="AG7208" i="25" s="1"/>
  <c r="AD9223" i="25"/>
  <c r="AE7209" i="25" l="1"/>
  <c r="AG7209" i="25" s="1"/>
  <c r="AF7209" i="25"/>
  <c r="AD9224" i="25"/>
  <c r="AF7210" i="25" l="1"/>
  <c r="AE7210" i="25"/>
  <c r="AG7210" i="25" s="1"/>
  <c r="AD9225" i="25"/>
  <c r="AE7211" i="25" l="1"/>
  <c r="AG7211" i="25" s="1"/>
  <c r="AF7211" i="25"/>
  <c r="AD9226" i="25"/>
  <c r="AF7212" i="25" l="1"/>
  <c r="AE7212" i="25"/>
  <c r="AG7212" i="25" s="1"/>
  <c r="AD9227" i="25"/>
  <c r="AE7213" i="25" l="1"/>
  <c r="AG7213" i="25" s="1"/>
  <c r="AF7213" i="25"/>
  <c r="AD9228" i="25"/>
  <c r="AF7214" i="25" l="1"/>
  <c r="AE7214" i="25"/>
  <c r="AG7214" i="25" s="1"/>
  <c r="AD9229" i="25"/>
  <c r="AF7215" i="25" l="1"/>
  <c r="AE7215" i="25"/>
  <c r="AG7215" i="25" s="1"/>
  <c r="AD9230" i="25"/>
  <c r="AF7216" i="25" l="1"/>
  <c r="AE7216" i="25"/>
  <c r="AG7216" i="25" s="1"/>
  <c r="AD9231" i="25"/>
  <c r="AF7217" i="25" l="1"/>
  <c r="AE7217" i="25"/>
  <c r="AG7217" i="25" s="1"/>
  <c r="AD9232" i="25"/>
  <c r="AF7218" i="25" l="1"/>
  <c r="AE7218" i="25"/>
  <c r="AG7218" i="25" s="1"/>
  <c r="AD9233" i="25"/>
  <c r="AE7219" i="25" l="1"/>
  <c r="AG7219" i="25" s="1"/>
  <c r="AF7219" i="25"/>
  <c r="AD9234" i="25"/>
  <c r="AF7220" i="25" l="1"/>
  <c r="AE7220" i="25"/>
  <c r="AG7220" i="25" s="1"/>
  <c r="AD9235" i="25"/>
  <c r="AE7221" i="25" l="1"/>
  <c r="AG7221" i="25" s="1"/>
  <c r="AF7221" i="25"/>
  <c r="AD9236" i="25"/>
  <c r="AE7222" i="25" l="1"/>
  <c r="AG7222" i="25" s="1"/>
  <c r="AF7222" i="25"/>
  <c r="AD9237" i="25"/>
  <c r="AF7223" i="25" l="1"/>
  <c r="AE7223" i="25"/>
  <c r="AG7223" i="25" s="1"/>
  <c r="AD9238" i="25"/>
  <c r="AE7224" i="25" l="1"/>
  <c r="AG7224" i="25" s="1"/>
  <c r="AF7224" i="25"/>
  <c r="AD9239" i="25"/>
  <c r="AE7225" i="25" l="1"/>
  <c r="AG7225" i="25" s="1"/>
  <c r="AF7225" i="25"/>
  <c r="AD9240" i="25"/>
  <c r="AE7226" i="25" l="1"/>
  <c r="AG7226" i="25" s="1"/>
  <c r="AF7226" i="25"/>
  <c r="AD9241" i="25"/>
  <c r="AF7227" i="25" l="1"/>
  <c r="AE7227" i="25"/>
  <c r="AG7227" i="25" s="1"/>
  <c r="AD9242" i="25"/>
  <c r="AE7228" i="25" l="1"/>
  <c r="AG7228" i="25" s="1"/>
  <c r="AF7228" i="25"/>
  <c r="AD9243" i="25"/>
  <c r="AE7229" i="25" l="1"/>
  <c r="AG7229" i="25" s="1"/>
  <c r="AF7229" i="25"/>
  <c r="AD9244" i="25"/>
  <c r="AE7230" i="25" l="1"/>
  <c r="AG7230" i="25" s="1"/>
  <c r="AF7230" i="25"/>
  <c r="AD9245" i="25"/>
  <c r="AE7231" i="25" l="1"/>
  <c r="AG7231" i="25" s="1"/>
  <c r="AF7231" i="25"/>
  <c r="AD9246" i="25"/>
  <c r="AE7232" i="25" l="1"/>
  <c r="AG7232" i="25" s="1"/>
  <c r="AF7232" i="25"/>
  <c r="AD9247" i="25"/>
  <c r="AF7233" i="25" l="1"/>
  <c r="AE7233" i="25"/>
  <c r="AG7233" i="25" s="1"/>
  <c r="AD9248" i="25"/>
  <c r="AE7234" i="25" l="1"/>
  <c r="AG7234" i="25" s="1"/>
  <c r="AF7234" i="25"/>
  <c r="AD9249" i="25"/>
  <c r="AE7235" i="25" l="1"/>
  <c r="AG7235" i="25" s="1"/>
  <c r="AF7235" i="25"/>
  <c r="AD9250" i="25"/>
  <c r="AE7236" i="25" l="1"/>
  <c r="AG7236" i="25" s="1"/>
  <c r="AF7236" i="25"/>
  <c r="AD9251" i="25"/>
  <c r="AE7237" i="25" l="1"/>
  <c r="AG7237" i="25" s="1"/>
  <c r="AF7237" i="25"/>
  <c r="AD9252" i="25"/>
  <c r="AE7238" i="25" l="1"/>
  <c r="AG7238" i="25" s="1"/>
  <c r="AF7238" i="25"/>
  <c r="AD9253" i="25"/>
  <c r="AE7239" i="25" l="1"/>
  <c r="AG7239" i="25" s="1"/>
  <c r="AF7239" i="25"/>
  <c r="AD9254" i="25"/>
  <c r="AE7240" i="25" l="1"/>
  <c r="AG7240" i="25" s="1"/>
  <c r="AF7240" i="25"/>
  <c r="AD9255" i="25"/>
  <c r="AE7241" i="25" l="1"/>
  <c r="AG7241" i="25" s="1"/>
  <c r="AF7241" i="25"/>
  <c r="AD9256" i="25"/>
  <c r="AE7242" i="25" l="1"/>
  <c r="AG7242" i="25" s="1"/>
  <c r="AF7242" i="25"/>
  <c r="AD9257" i="25"/>
  <c r="AE7243" i="25" l="1"/>
  <c r="AG7243" i="25" s="1"/>
  <c r="AF7243" i="25"/>
  <c r="AD9258" i="25"/>
  <c r="AE7244" i="25" l="1"/>
  <c r="AG7244" i="25" s="1"/>
  <c r="AF7244" i="25"/>
  <c r="AD9259" i="25"/>
  <c r="AE7245" i="25" l="1"/>
  <c r="AG7245" i="25" s="1"/>
  <c r="AF7245" i="25"/>
  <c r="AD9260" i="25"/>
  <c r="AE7246" i="25" l="1"/>
  <c r="AG7246" i="25" s="1"/>
  <c r="AF7246" i="25"/>
  <c r="AD9261" i="25"/>
  <c r="AE7247" i="25" l="1"/>
  <c r="AG7247" i="25" s="1"/>
  <c r="AF7247" i="25"/>
  <c r="AD9262" i="25"/>
  <c r="AE7248" i="25" l="1"/>
  <c r="AG7248" i="25" s="1"/>
  <c r="AF7248" i="25"/>
  <c r="AD9263" i="25"/>
  <c r="AF7249" i="25" l="1"/>
  <c r="AE7249" i="25"/>
  <c r="AG7249" i="25" s="1"/>
  <c r="AD9264" i="25"/>
  <c r="AE7250" i="25" l="1"/>
  <c r="AG7250" i="25" s="1"/>
  <c r="AF7250" i="25"/>
  <c r="AD9265" i="25"/>
  <c r="AE7251" i="25" l="1"/>
  <c r="AG7251" i="25" s="1"/>
  <c r="AF7251" i="25"/>
  <c r="AD9266" i="25"/>
  <c r="AE7252" i="25" l="1"/>
  <c r="AG7252" i="25" s="1"/>
  <c r="AF7252" i="25"/>
  <c r="AD9267" i="25"/>
  <c r="AE7253" i="25" l="1"/>
  <c r="AG7253" i="25" s="1"/>
  <c r="AF7253" i="25"/>
  <c r="AD9268" i="25"/>
  <c r="AE7254" i="25" l="1"/>
  <c r="AG7254" i="25" s="1"/>
  <c r="AF7254" i="25"/>
  <c r="AD9269" i="25"/>
  <c r="AE7255" i="25" l="1"/>
  <c r="AG7255" i="25" s="1"/>
  <c r="AF7255" i="25"/>
  <c r="AD9270" i="25"/>
  <c r="AE7256" i="25" l="1"/>
  <c r="AG7256" i="25" s="1"/>
  <c r="AF7256" i="25"/>
  <c r="AD9271" i="25"/>
  <c r="AE7257" i="25" l="1"/>
  <c r="AG7257" i="25" s="1"/>
  <c r="AF7257" i="25"/>
  <c r="AD9272" i="25"/>
  <c r="AE7258" i="25" l="1"/>
  <c r="AG7258" i="25" s="1"/>
  <c r="AF7258" i="25"/>
  <c r="AD9273" i="25"/>
  <c r="AE7259" i="25" l="1"/>
  <c r="AG7259" i="25" s="1"/>
  <c r="AF7259" i="25"/>
  <c r="AD9274" i="25"/>
  <c r="AE7260" i="25" l="1"/>
  <c r="AG7260" i="25" s="1"/>
  <c r="AF7260" i="25"/>
  <c r="AD9275" i="25"/>
  <c r="AE7261" i="25" l="1"/>
  <c r="AG7261" i="25" s="1"/>
  <c r="AF7261" i="25"/>
  <c r="AD9276" i="25"/>
  <c r="AE7262" i="25" l="1"/>
  <c r="AG7262" i="25" s="1"/>
  <c r="AF7262" i="25"/>
  <c r="AD9277" i="25"/>
  <c r="AE7263" i="25" l="1"/>
  <c r="AG7263" i="25" s="1"/>
  <c r="AF7263" i="25"/>
  <c r="AD9278" i="25"/>
  <c r="AE7264" i="25" l="1"/>
  <c r="AG7264" i="25" s="1"/>
  <c r="AF7264" i="25"/>
  <c r="AD9279" i="25"/>
  <c r="AE7265" i="25" l="1"/>
  <c r="AG7265" i="25" s="1"/>
  <c r="AF7265" i="25"/>
  <c r="AD9280" i="25"/>
  <c r="AE7266" i="25" l="1"/>
  <c r="AG7266" i="25" s="1"/>
  <c r="AF7266" i="25"/>
  <c r="AD9281" i="25"/>
  <c r="AE7267" i="25" l="1"/>
  <c r="AG7267" i="25" s="1"/>
  <c r="AF7267" i="25"/>
  <c r="AD9282" i="25"/>
  <c r="AE7268" i="25" l="1"/>
  <c r="AG7268" i="25" s="1"/>
  <c r="AF7268" i="25"/>
  <c r="AD9283" i="25"/>
  <c r="AE7269" i="25" l="1"/>
  <c r="AG7269" i="25" s="1"/>
  <c r="AF7269" i="25"/>
  <c r="AD9284" i="25"/>
  <c r="AE7270" i="25" l="1"/>
  <c r="AG7270" i="25" s="1"/>
  <c r="AF7270" i="25"/>
  <c r="AD9285" i="25"/>
  <c r="AE7271" i="25" l="1"/>
  <c r="AG7271" i="25" s="1"/>
  <c r="AF7271" i="25"/>
  <c r="AD9286" i="25"/>
  <c r="AE7272" i="25" l="1"/>
  <c r="AG7272" i="25" s="1"/>
  <c r="AF7272" i="25"/>
  <c r="AD9287" i="25"/>
  <c r="AE7273" i="25" l="1"/>
  <c r="AG7273" i="25" s="1"/>
  <c r="AF7273" i="25"/>
  <c r="AD9288" i="25"/>
  <c r="AE7274" i="25" l="1"/>
  <c r="AG7274" i="25" s="1"/>
  <c r="AF7274" i="25"/>
  <c r="AD9289" i="25"/>
  <c r="AF7275" i="25" l="1"/>
  <c r="AE7275" i="25"/>
  <c r="AG7275" i="25" s="1"/>
  <c r="AD9290" i="25"/>
  <c r="AE7276" i="25" l="1"/>
  <c r="AG7276" i="25" s="1"/>
  <c r="AF7276" i="25"/>
  <c r="AD9291" i="25"/>
  <c r="AE7277" i="25" l="1"/>
  <c r="AG7277" i="25" s="1"/>
  <c r="AF7277" i="25"/>
  <c r="AD9292" i="25"/>
  <c r="AE7278" i="25" l="1"/>
  <c r="AG7278" i="25" s="1"/>
  <c r="AF7278" i="25"/>
  <c r="AD9293" i="25"/>
  <c r="AE7279" i="25" l="1"/>
  <c r="AG7279" i="25" s="1"/>
  <c r="AF7279" i="25"/>
  <c r="AD9294" i="25"/>
  <c r="AE7280" i="25" l="1"/>
  <c r="AG7280" i="25" s="1"/>
  <c r="AF7280" i="25"/>
  <c r="AD9295" i="25"/>
  <c r="AE7281" i="25" l="1"/>
  <c r="AG7281" i="25" s="1"/>
  <c r="AF7281" i="25"/>
  <c r="AD9296" i="25"/>
  <c r="AE7282" i="25" l="1"/>
  <c r="AG7282" i="25" s="1"/>
  <c r="AF7282" i="25"/>
  <c r="AD9297" i="25"/>
  <c r="AE7283" i="25" l="1"/>
  <c r="AG7283" i="25" s="1"/>
  <c r="AF7283" i="25"/>
  <c r="AD9298" i="25"/>
  <c r="AE7284" i="25" l="1"/>
  <c r="AG7284" i="25" s="1"/>
  <c r="AF7284" i="25"/>
  <c r="AD9299" i="25"/>
  <c r="AE7285" i="25" l="1"/>
  <c r="AG7285" i="25" s="1"/>
  <c r="AF7285" i="25"/>
  <c r="AD9300" i="25"/>
  <c r="AE7286" i="25" l="1"/>
  <c r="AG7286" i="25" s="1"/>
  <c r="AF7286" i="25"/>
  <c r="AD9301" i="25"/>
  <c r="AE7287" i="25" l="1"/>
  <c r="AG7287" i="25" s="1"/>
  <c r="AF7287" i="25"/>
  <c r="AD9302" i="25"/>
  <c r="AE7288" i="25" l="1"/>
  <c r="AG7288" i="25" s="1"/>
  <c r="AF7288" i="25"/>
  <c r="AD9303" i="25"/>
  <c r="AE7289" i="25" l="1"/>
  <c r="AG7289" i="25" s="1"/>
  <c r="AF7289" i="25"/>
  <c r="AD9304" i="25"/>
  <c r="AE7290" i="25" l="1"/>
  <c r="AG7290" i="25" s="1"/>
  <c r="AF7290" i="25"/>
  <c r="AD9305" i="25"/>
  <c r="AE7291" i="25" l="1"/>
  <c r="AG7291" i="25" s="1"/>
  <c r="AF7291" i="25"/>
  <c r="AD9306" i="25"/>
  <c r="AE7292" i="25" l="1"/>
  <c r="AG7292" i="25" s="1"/>
  <c r="AF7292" i="25"/>
  <c r="AD9307" i="25"/>
  <c r="AE7293" i="25" l="1"/>
  <c r="AG7293" i="25" s="1"/>
  <c r="AF7293" i="25"/>
  <c r="AD9308" i="25"/>
  <c r="AE7294" i="25" l="1"/>
  <c r="AG7294" i="25" s="1"/>
  <c r="AF7294" i="25"/>
  <c r="AD9309" i="25"/>
  <c r="AE7295" i="25" l="1"/>
  <c r="AG7295" i="25" s="1"/>
  <c r="AF7295" i="25"/>
  <c r="AD9310" i="25"/>
  <c r="AE7296" i="25" l="1"/>
  <c r="AG7296" i="25" s="1"/>
  <c r="AF7296" i="25"/>
  <c r="AD9311" i="25"/>
  <c r="AE7297" i="25" l="1"/>
  <c r="AG7297" i="25" s="1"/>
  <c r="AF7297" i="25"/>
  <c r="AD9312" i="25"/>
  <c r="AE7298" i="25" l="1"/>
  <c r="AG7298" i="25" s="1"/>
  <c r="AF7298" i="25"/>
  <c r="AD9313" i="25"/>
  <c r="AE7299" i="25" l="1"/>
  <c r="AG7299" i="25" s="1"/>
  <c r="AF7299" i="25"/>
  <c r="AD9314" i="25"/>
  <c r="AE7300" i="25" l="1"/>
  <c r="AG7300" i="25" s="1"/>
  <c r="AF7300" i="25"/>
  <c r="AD9315" i="25"/>
  <c r="AE7301" i="25" l="1"/>
  <c r="AG7301" i="25" s="1"/>
  <c r="AF7301" i="25"/>
  <c r="AD9316" i="25"/>
  <c r="AE7302" i="25" l="1"/>
  <c r="AG7302" i="25" s="1"/>
  <c r="AF7302" i="25"/>
  <c r="AD9317" i="25"/>
  <c r="AE7303" i="25" l="1"/>
  <c r="AG7303" i="25" s="1"/>
  <c r="AF7303" i="25"/>
  <c r="AD9318" i="25"/>
  <c r="AE7304" i="25" l="1"/>
  <c r="AG7304" i="25" s="1"/>
  <c r="AF7304" i="25"/>
  <c r="AD9319" i="25"/>
  <c r="AE7305" i="25" l="1"/>
  <c r="AG7305" i="25" s="1"/>
  <c r="AF7305" i="25"/>
  <c r="AD9320" i="25"/>
  <c r="AE7306" i="25" l="1"/>
  <c r="AG7306" i="25" s="1"/>
  <c r="AF7306" i="25"/>
  <c r="AD9321" i="25"/>
  <c r="AE7307" i="25" l="1"/>
  <c r="AG7307" i="25" s="1"/>
  <c r="AF7307" i="25"/>
  <c r="AD9322" i="25"/>
  <c r="AE7308" i="25" l="1"/>
  <c r="AG7308" i="25" s="1"/>
  <c r="AF7308" i="25"/>
  <c r="AD9323" i="25"/>
  <c r="AF7309" i="25" l="1"/>
  <c r="AE7309" i="25"/>
  <c r="AG7309" i="25" s="1"/>
  <c r="AD9324" i="25"/>
  <c r="AE7310" i="25" l="1"/>
  <c r="AG7310" i="25" s="1"/>
  <c r="AF7310" i="25"/>
  <c r="AD9325" i="25"/>
  <c r="AE7311" i="25" l="1"/>
  <c r="AG7311" i="25" s="1"/>
  <c r="AF7311" i="25"/>
  <c r="AD9326" i="25"/>
  <c r="AE7312" i="25" l="1"/>
  <c r="AG7312" i="25" s="1"/>
  <c r="AF7312" i="25"/>
  <c r="AD9327" i="25"/>
  <c r="AE7313" i="25" l="1"/>
  <c r="AG7313" i="25" s="1"/>
  <c r="AF7313" i="25"/>
  <c r="AD9328" i="25"/>
  <c r="AE7314" i="25" l="1"/>
  <c r="AG7314" i="25" s="1"/>
  <c r="AF7314" i="25"/>
  <c r="AD9329" i="25"/>
  <c r="AF7315" i="25" l="1"/>
  <c r="AE7315" i="25"/>
  <c r="AG7315" i="25" s="1"/>
  <c r="AD9330" i="25"/>
  <c r="AE7316" i="25" l="1"/>
  <c r="AG7316" i="25" s="1"/>
  <c r="AF7316" i="25"/>
  <c r="AD9331" i="25"/>
  <c r="AE7317" i="25" l="1"/>
  <c r="AG7317" i="25" s="1"/>
  <c r="AF7317" i="25"/>
  <c r="AD9332" i="25"/>
  <c r="AE7318" i="25" l="1"/>
  <c r="AG7318" i="25" s="1"/>
  <c r="AF7318" i="25"/>
  <c r="AD9333" i="25"/>
  <c r="AF7319" i="25" l="1"/>
  <c r="AE7319" i="25"/>
  <c r="AG7319" i="25" s="1"/>
  <c r="AD9334" i="25"/>
  <c r="AE7320" i="25" l="1"/>
  <c r="AG7320" i="25" s="1"/>
  <c r="AF7320" i="25"/>
  <c r="AD9335" i="25"/>
  <c r="AE7321" i="25" l="1"/>
  <c r="AG7321" i="25" s="1"/>
  <c r="AF7321" i="25"/>
  <c r="AD9336" i="25"/>
  <c r="AE7322" i="25" l="1"/>
  <c r="AG7322" i="25" s="1"/>
  <c r="AF7322" i="25"/>
  <c r="AD9337" i="25"/>
  <c r="AE7323" i="25" l="1"/>
  <c r="AG7323" i="25" s="1"/>
  <c r="AF7323" i="25"/>
  <c r="AD9338" i="25"/>
  <c r="AE7324" i="25" l="1"/>
  <c r="AG7324" i="25" s="1"/>
  <c r="AF7324" i="25"/>
  <c r="AD9339" i="25"/>
  <c r="AE7325" i="25" l="1"/>
  <c r="AG7325" i="25" s="1"/>
  <c r="AF7325" i="25"/>
  <c r="AD9340" i="25"/>
  <c r="AE7326" i="25" l="1"/>
  <c r="AG7326" i="25" s="1"/>
  <c r="AF7326" i="25"/>
  <c r="AD9341" i="25"/>
  <c r="AE7327" i="25" l="1"/>
  <c r="AG7327" i="25" s="1"/>
  <c r="AF7327" i="25"/>
  <c r="AD9342" i="25"/>
  <c r="AE7328" i="25" l="1"/>
  <c r="AG7328" i="25" s="1"/>
  <c r="AF7328" i="25"/>
  <c r="AD9343" i="25"/>
  <c r="AF7329" i="25" l="1"/>
  <c r="AE7329" i="25"/>
  <c r="AG7329" i="25" s="1"/>
  <c r="AD9344" i="25"/>
  <c r="AE7330" i="25" l="1"/>
  <c r="AG7330" i="25" s="1"/>
  <c r="AF7330" i="25"/>
  <c r="AD9345" i="25"/>
  <c r="AE7331" i="25" l="1"/>
  <c r="AG7331" i="25" s="1"/>
  <c r="AF7331" i="25"/>
  <c r="AD9346" i="25"/>
  <c r="AE7332" i="25" l="1"/>
  <c r="AG7332" i="25" s="1"/>
  <c r="AF7332" i="25"/>
  <c r="AD9347" i="25"/>
  <c r="AE7333" i="25" l="1"/>
  <c r="AG7333" i="25" s="1"/>
  <c r="AF7333" i="25"/>
  <c r="AD9348" i="25"/>
  <c r="AE7334" i="25" l="1"/>
  <c r="AG7334" i="25" s="1"/>
  <c r="AF7334" i="25"/>
  <c r="AD9349" i="25"/>
  <c r="AE7335" i="25" l="1"/>
  <c r="AG7335" i="25" s="1"/>
  <c r="AF7335" i="25"/>
  <c r="AD9350" i="25"/>
  <c r="AE7336" i="25" l="1"/>
  <c r="AG7336" i="25" s="1"/>
  <c r="AF7336" i="25"/>
  <c r="AD9351" i="25"/>
  <c r="AE7337" i="25" l="1"/>
  <c r="AG7337" i="25" s="1"/>
  <c r="AF7337" i="25"/>
  <c r="AD9352" i="25"/>
  <c r="AE7338" i="25" l="1"/>
  <c r="AG7338" i="25" s="1"/>
  <c r="AF7338" i="25"/>
  <c r="AD9353" i="25"/>
  <c r="AE7339" i="25" l="1"/>
  <c r="AG7339" i="25" s="1"/>
  <c r="AF7339" i="25"/>
  <c r="AD9354" i="25"/>
  <c r="AE7340" i="25" l="1"/>
  <c r="AG7340" i="25" s="1"/>
  <c r="AF7340" i="25"/>
  <c r="AD9355" i="25"/>
  <c r="AF7341" i="25" l="1"/>
  <c r="AE7341" i="25"/>
  <c r="AG7341" i="25" s="1"/>
  <c r="AD9356" i="25"/>
  <c r="AE7342" i="25" l="1"/>
  <c r="AG7342" i="25" s="1"/>
  <c r="AF7342" i="25"/>
  <c r="AD9357" i="25"/>
  <c r="AE7343" i="25" l="1"/>
  <c r="AG7343" i="25" s="1"/>
  <c r="AF7343" i="25"/>
  <c r="AD9358" i="25"/>
  <c r="AE7344" i="25" l="1"/>
  <c r="AG7344" i="25" s="1"/>
  <c r="AF7344" i="25"/>
  <c r="AD9359" i="25"/>
  <c r="AE7345" i="25" l="1"/>
  <c r="AG7345" i="25" s="1"/>
  <c r="AF7345" i="25"/>
  <c r="AD9360" i="25"/>
  <c r="AE7346" i="25" l="1"/>
  <c r="AG7346" i="25" s="1"/>
  <c r="AF7346" i="25"/>
  <c r="AD9361" i="25"/>
  <c r="AE7347" i="25" l="1"/>
  <c r="AG7347" i="25" s="1"/>
  <c r="AF7347" i="25"/>
  <c r="AD9362" i="25"/>
  <c r="AE7348" i="25" l="1"/>
  <c r="AG7348" i="25" s="1"/>
  <c r="AF7348" i="25"/>
  <c r="AD9363" i="25"/>
  <c r="AF7349" i="25" l="1"/>
  <c r="AE7349" i="25"/>
  <c r="AG7349" i="25" s="1"/>
  <c r="AD9364" i="25"/>
  <c r="AE7350" i="25" l="1"/>
  <c r="AG7350" i="25" s="1"/>
  <c r="AF7350" i="25"/>
  <c r="AD9365" i="25"/>
  <c r="AE7351" i="25" l="1"/>
  <c r="AG7351" i="25" s="1"/>
  <c r="AF7351" i="25"/>
  <c r="AD9366" i="25"/>
  <c r="AF7352" i="25" l="1"/>
  <c r="AE7352" i="25"/>
  <c r="AG7352" i="25" s="1"/>
  <c r="AD9367" i="25"/>
  <c r="AF7353" i="25" l="1"/>
  <c r="AE7353" i="25"/>
  <c r="AG7353" i="25" s="1"/>
  <c r="AD9368" i="25"/>
  <c r="AE7354" i="25" l="1"/>
  <c r="AG7354" i="25" s="1"/>
  <c r="AF7354" i="25"/>
  <c r="AD9369" i="25"/>
  <c r="AF7355" i="25" l="1"/>
  <c r="AE7355" i="25"/>
  <c r="AG7355" i="25" s="1"/>
  <c r="AD9370" i="25"/>
  <c r="AE7356" i="25" l="1"/>
  <c r="AG7356" i="25" s="1"/>
  <c r="AF7356" i="25"/>
  <c r="AD9371" i="25"/>
  <c r="AF7357" i="25" l="1"/>
  <c r="AE7357" i="25"/>
  <c r="AG7357" i="25" s="1"/>
  <c r="AD9372" i="25"/>
  <c r="AE7358" i="25" l="1"/>
  <c r="AG7358" i="25" s="1"/>
  <c r="AF7358" i="25"/>
  <c r="AD9373" i="25"/>
  <c r="AF7359" i="25" l="1"/>
  <c r="AE7359" i="25"/>
  <c r="AG7359" i="25" s="1"/>
  <c r="AD9374" i="25"/>
  <c r="AE7360" i="25" l="1"/>
  <c r="AG7360" i="25" s="1"/>
  <c r="AF7360" i="25"/>
  <c r="AD9375" i="25"/>
  <c r="AF7361" i="25" l="1"/>
  <c r="AE7361" i="25"/>
  <c r="AG7361" i="25" s="1"/>
  <c r="AD9376" i="25"/>
  <c r="AE7362" i="25" l="1"/>
  <c r="AG7362" i="25" s="1"/>
  <c r="AF7362" i="25"/>
  <c r="AD9377" i="25"/>
  <c r="AF7363" i="25" l="1"/>
  <c r="AE7363" i="25"/>
  <c r="AG7363" i="25" s="1"/>
  <c r="AD9378" i="25"/>
  <c r="AE7364" i="25" l="1"/>
  <c r="AG7364" i="25" s="1"/>
  <c r="AF7364" i="25"/>
  <c r="AD9379" i="25"/>
  <c r="AF7365" i="25" l="1"/>
  <c r="AE7365" i="25"/>
  <c r="AG7365" i="25" s="1"/>
  <c r="AD9380" i="25"/>
  <c r="AF7366" i="25" l="1"/>
  <c r="AE7366" i="25"/>
  <c r="AG7366" i="25" s="1"/>
  <c r="AD9381" i="25"/>
  <c r="AF7367" i="25" l="1"/>
  <c r="AE7367" i="25"/>
  <c r="AG7367" i="25" s="1"/>
  <c r="AD9382" i="25"/>
  <c r="AE7368" i="25" l="1"/>
  <c r="AG7368" i="25" s="1"/>
  <c r="AF7368" i="25"/>
  <c r="AD9383" i="25"/>
  <c r="AF7369" i="25" l="1"/>
  <c r="AE7369" i="25"/>
  <c r="AG7369" i="25" s="1"/>
  <c r="AD9384" i="25"/>
  <c r="AE7370" i="25" l="1"/>
  <c r="AG7370" i="25" s="1"/>
  <c r="AF7370" i="25"/>
  <c r="AD9385" i="25"/>
  <c r="AF7371" i="25" l="1"/>
  <c r="AE7371" i="25"/>
  <c r="AG7371" i="25" s="1"/>
  <c r="AD9386" i="25"/>
  <c r="AE7372" i="25" l="1"/>
  <c r="AG7372" i="25" s="1"/>
  <c r="AF7372" i="25"/>
  <c r="AD9387" i="25"/>
  <c r="AF7373" i="25" l="1"/>
  <c r="AE7373" i="25"/>
  <c r="AG7373" i="25" s="1"/>
  <c r="AD9388" i="25"/>
  <c r="AE7374" i="25" l="1"/>
  <c r="AG7374" i="25" s="1"/>
  <c r="AF7374" i="25"/>
  <c r="AD9389" i="25"/>
  <c r="AF7375" i="25" l="1"/>
  <c r="AE7375" i="25"/>
  <c r="AG7375" i="25" s="1"/>
  <c r="AD9390" i="25"/>
  <c r="AE7376" i="25" l="1"/>
  <c r="AG7376" i="25" s="1"/>
  <c r="AF7376" i="25"/>
  <c r="AD9391" i="25"/>
  <c r="AF7377" i="25" l="1"/>
  <c r="AE7377" i="25"/>
  <c r="AG7377" i="25" s="1"/>
  <c r="AD9392" i="25"/>
  <c r="AF7378" i="25" l="1"/>
  <c r="AE7378" i="25"/>
  <c r="AG7378" i="25" s="1"/>
  <c r="AD9393" i="25"/>
  <c r="AF7379" i="25" l="1"/>
  <c r="AE7379" i="25"/>
  <c r="AG7379" i="25" s="1"/>
  <c r="AD9394" i="25"/>
  <c r="AE7380" i="25" l="1"/>
  <c r="AG7380" i="25" s="1"/>
  <c r="AF7380" i="25"/>
  <c r="AD9395" i="25"/>
  <c r="AF7381" i="25" l="1"/>
  <c r="AE7381" i="25"/>
  <c r="AG7381" i="25" s="1"/>
  <c r="AD9396" i="25"/>
  <c r="AE7382" i="25" l="1"/>
  <c r="AG7382" i="25" s="1"/>
  <c r="AF7382" i="25"/>
  <c r="AD9397" i="25"/>
  <c r="AF7383" i="25" l="1"/>
  <c r="AE7383" i="25"/>
  <c r="AG7383" i="25" s="1"/>
  <c r="AD9398" i="25"/>
  <c r="AE7384" i="25" l="1"/>
  <c r="AG7384" i="25" s="1"/>
  <c r="AF7384" i="25"/>
  <c r="AD9399" i="25"/>
  <c r="AF7385" i="25" l="1"/>
  <c r="AE7385" i="25"/>
  <c r="AG7385" i="25" s="1"/>
  <c r="AD9400" i="25"/>
  <c r="AF7386" i="25" l="1"/>
  <c r="AE7386" i="25"/>
  <c r="AG7386" i="25" s="1"/>
  <c r="AD9401" i="25"/>
  <c r="AF7387" i="25" l="1"/>
  <c r="AE7387" i="25"/>
  <c r="AG7387" i="25" s="1"/>
  <c r="AD9402" i="25"/>
  <c r="AE7388" i="25" l="1"/>
  <c r="AG7388" i="25" s="1"/>
  <c r="AF7388" i="25"/>
  <c r="AD9403" i="25"/>
  <c r="AF7389" i="25" l="1"/>
  <c r="AE7389" i="25"/>
  <c r="AG7389" i="25" s="1"/>
  <c r="AD9404" i="25"/>
  <c r="AF7390" i="25" l="1"/>
  <c r="AE7390" i="25"/>
  <c r="AG7390" i="25" s="1"/>
  <c r="AD9405" i="25"/>
  <c r="AF7391" i="25" l="1"/>
  <c r="AE7391" i="25"/>
  <c r="AG7391" i="25" s="1"/>
  <c r="AD9406" i="25"/>
  <c r="AF7392" i="25" l="1"/>
  <c r="AE7392" i="25"/>
  <c r="AG7392" i="25" s="1"/>
  <c r="AD9407" i="25"/>
  <c r="AE7393" i="25" l="1"/>
  <c r="AG7393" i="25" s="1"/>
  <c r="AF7393" i="25"/>
  <c r="AD9408" i="25"/>
  <c r="AE7394" i="25" l="1"/>
  <c r="AG7394" i="25" s="1"/>
  <c r="AF7394" i="25"/>
  <c r="AD9409" i="25"/>
  <c r="AE7395" i="25" l="1"/>
  <c r="AG7395" i="25" s="1"/>
  <c r="AF7395" i="25"/>
  <c r="AD9410" i="25"/>
  <c r="AF7396" i="25" l="1"/>
  <c r="AE7396" i="25"/>
  <c r="AG7396" i="25" s="1"/>
  <c r="AD9411" i="25"/>
  <c r="AE7397" i="25" l="1"/>
  <c r="AG7397" i="25" s="1"/>
  <c r="AF7397" i="25"/>
  <c r="AD9412" i="25"/>
  <c r="AF7398" i="25" l="1"/>
  <c r="AE7398" i="25"/>
  <c r="AG7398" i="25" s="1"/>
  <c r="AD9413" i="25"/>
  <c r="AE7399" i="25" l="1"/>
  <c r="AG7399" i="25" s="1"/>
  <c r="AF7399" i="25"/>
  <c r="AD9414" i="25"/>
  <c r="AF7400" i="25" l="1"/>
  <c r="AE7400" i="25"/>
  <c r="AG7400" i="25" s="1"/>
  <c r="AD9415" i="25"/>
  <c r="AE7401" i="25" l="1"/>
  <c r="AG7401" i="25" s="1"/>
  <c r="AF7401" i="25"/>
  <c r="AD9416" i="25"/>
  <c r="AF7402" i="25" l="1"/>
  <c r="AE7402" i="25"/>
  <c r="AG7402" i="25" s="1"/>
  <c r="AD9417" i="25"/>
  <c r="AE7403" i="25" l="1"/>
  <c r="AG7403" i="25" s="1"/>
  <c r="AF7403" i="25"/>
  <c r="AD9418" i="25"/>
  <c r="AF7404" i="25" l="1"/>
  <c r="AE7404" i="25"/>
  <c r="AG7404" i="25" s="1"/>
  <c r="AD9419" i="25"/>
  <c r="AE7405" i="25" l="1"/>
  <c r="AG7405" i="25" s="1"/>
  <c r="AF7405" i="25"/>
  <c r="AD9420" i="25"/>
  <c r="AF7406" i="25" l="1"/>
  <c r="AE7406" i="25"/>
  <c r="AG7406" i="25" s="1"/>
  <c r="AD9421" i="25"/>
  <c r="AE7407" i="25" l="1"/>
  <c r="AG7407" i="25" s="1"/>
  <c r="AF7407" i="25"/>
  <c r="AD9422" i="25"/>
  <c r="AF7408" i="25" l="1"/>
  <c r="AE7408" i="25"/>
  <c r="AG7408" i="25" s="1"/>
  <c r="AD9423" i="25"/>
  <c r="AE7409" i="25" l="1"/>
  <c r="AG7409" i="25" s="1"/>
  <c r="AF7409" i="25"/>
  <c r="AD9424" i="25"/>
  <c r="AF7410" i="25" l="1"/>
  <c r="AE7410" i="25"/>
  <c r="AG7410" i="25" s="1"/>
  <c r="AD9425" i="25"/>
  <c r="AE7411" i="25" l="1"/>
  <c r="AG7411" i="25" s="1"/>
  <c r="AF7411" i="25"/>
  <c r="AD9426" i="25"/>
  <c r="AE7412" i="25" l="1"/>
  <c r="AG7412" i="25" s="1"/>
  <c r="AF7412" i="25"/>
  <c r="AD9427" i="25"/>
  <c r="AE7413" i="25" l="1"/>
  <c r="AG7413" i="25" s="1"/>
  <c r="AF7413" i="25"/>
  <c r="AD9428" i="25"/>
  <c r="AF7414" i="25" l="1"/>
  <c r="AE7414" i="25"/>
  <c r="AG7414" i="25" s="1"/>
  <c r="AD9429" i="25"/>
  <c r="AE7415" i="25" l="1"/>
  <c r="AG7415" i="25" s="1"/>
  <c r="AF7415" i="25"/>
  <c r="AD9430" i="25"/>
  <c r="AE7416" i="25" l="1"/>
  <c r="AG7416" i="25" s="1"/>
  <c r="AF7416" i="25"/>
  <c r="AD9431" i="25"/>
  <c r="AE7417" i="25" l="1"/>
  <c r="AG7417" i="25" s="1"/>
  <c r="AF7417" i="25"/>
  <c r="AD9432" i="25"/>
  <c r="AE7418" i="25" l="1"/>
  <c r="AG7418" i="25" s="1"/>
  <c r="AF7418" i="25"/>
  <c r="AD9433" i="25"/>
  <c r="AE7419" i="25" l="1"/>
  <c r="AG7419" i="25" s="1"/>
  <c r="AF7419" i="25"/>
  <c r="AD9434" i="25"/>
  <c r="AF7420" i="25" l="1"/>
  <c r="AE7420" i="25"/>
  <c r="AG7420" i="25" s="1"/>
  <c r="AD9435" i="25"/>
  <c r="AE7421" i="25" l="1"/>
  <c r="AG7421" i="25" s="1"/>
  <c r="AF7421" i="25"/>
  <c r="AD9436" i="25"/>
  <c r="AE7422" i="25" l="1"/>
  <c r="AG7422" i="25" s="1"/>
  <c r="AF7422" i="25"/>
  <c r="AD9437" i="25"/>
  <c r="AE7423" i="25" l="1"/>
  <c r="AG7423" i="25" s="1"/>
  <c r="AF7423" i="25"/>
  <c r="AD9438" i="25"/>
  <c r="AF7424" i="25" l="1"/>
  <c r="AE7424" i="25"/>
  <c r="AG7424" i="25" s="1"/>
  <c r="AD9439" i="25"/>
  <c r="AE7425" i="25" l="1"/>
  <c r="AG7425" i="25" s="1"/>
  <c r="AF7425" i="25"/>
  <c r="AD9440" i="25"/>
  <c r="AF7426" i="25" l="1"/>
  <c r="AE7426" i="25"/>
  <c r="AG7426" i="25" s="1"/>
  <c r="AD9441" i="25"/>
  <c r="AE7427" i="25" l="1"/>
  <c r="AG7427" i="25" s="1"/>
  <c r="AF7427" i="25"/>
  <c r="AD9442" i="25"/>
  <c r="AE7428" i="25" l="1"/>
  <c r="AG7428" i="25" s="1"/>
  <c r="AF7428" i="25"/>
  <c r="AD9443" i="25"/>
  <c r="AE7429" i="25" l="1"/>
  <c r="AG7429" i="25" s="1"/>
  <c r="AF7429" i="25"/>
  <c r="AD9444" i="25"/>
  <c r="AF7430" i="25" l="1"/>
  <c r="AE7430" i="25"/>
  <c r="AG7430" i="25" s="1"/>
  <c r="AD9445" i="25"/>
  <c r="AE7431" i="25" l="1"/>
  <c r="AG7431" i="25" s="1"/>
  <c r="AF7431" i="25"/>
  <c r="AD9446" i="25"/>
  <c r="AE7432" i="25" l="1"/>
  <c r="AG7432" i="25" s="1"/>
  <c r="AF7432" i="25"/>
  <c r="AD9447" i="25"/>
  <c r="AE7433" i="25" l="1"/>
  <c r="AG7433" i="25" s="1"/>
  <c r="AF7433" i="25"/>
  <c r="AD9448" i="25"/>
  <c r="AF7434" i="25" l="1"/>
  <c r="AE7434" i="25"/>
  <c r="AG7434" i="25" s="1"/>
  <c r="AD9449" i="25"/>
  <c r="AE7435" i="25" l="1"/>
  <c r="AG7435" i="25" s="1"/>
  <c r="AF7435" i="25"/>
  <c r="AD9450" i="25"/>
  <c r="AE7436" i="25" l="1"/>
  <c r="AG7436" i="25" s="1"/>
  <c r="AF7436" i="25"/>
  <c r="AD9451" i="25"/>
  <c r="AE7437" i="25" l="1"/>
  <c r="AG7437" i="25" s="1"/>
  <c r="AF7437" i="25"/>
  <c r="AD9452" i="25"/>
  <c r="AE7438" i="25" l="1"/>
  <c r="AG7438" i="25" s="1"/>
  <c r="AF7438" i="25"/>
  <c r="AD9453" i="25"/>
  <c r="AE7439" i="25" l="1"/>
  <c r="AG7439" i="25" s="1"/>
  <c r="AF7439" i="25"/>
  <c r="AD9454" i="25"/>
  <c r="AE7440" i="25" l="1"/>
  <c r="AG7440" i="25" s="1"/>
  <c r="AF7440" i="25"/>
  <c r="AD9455" i="25"/>
  <c r="AE7441" i="25" l="1"/>
  <c r="AG7441" i="25" s="1"/>
  <c r="AF7441" i="25"/>
  <c r="AD9456" i="25"/>
  <c r="AF7442" i="25" l="1"/>
  <c r="AE7442" i="25"/>
  <c r="AG7442" i="25" s="1"/>
  <c r="AD9457" i="25"/>
  <c r="AE7443" i="25" l="1"/>
  <c r="AG7443" i="25" s="1"/>
  <c r="AF7443" i="25"/>
  <c r="AD9458" i="25"/>
  <c r="AF7444" i="25" l="1"/>
  <c r="AE7444" i="25"/>
  <c r="AG7444" i="25" s="1"/>
  <c r="AD9459" i="25"/>
  <c r="AE7445" i="25" l="1"/>
  <c r="AG7445" i="25" s="1"/>
  <c r="AF7445" i="25"/>
  <c r="AD9460" i="25"/>
  <c r="AF7446" i="25" l="1"/>
  <c r="AE7446" i="25"/>
  <c r="AG7446" i="25" s="1"/>
  <c r="AD9461" i="25"/>
  <c r="AE7447" i="25" l="1"/>
  <c r="AG7447" i="25" s="1"/>
  <c r="AF7447" i="25"/>
  <c r="AD9462" i="25"/>
  <c r="AF7448" i="25" l="1"/>
  <c r="AE7448" i="25"/>
  <c r="AG7448" i="25" s="1"/>
  <c r="AD9463" i="25"/>
  <c r="AE7449" i="25" l="1"/>
  <c r="AG7449" i="25" s="1"/>
  <c r="AF7449" i="25"/>
  <c r="AD9464" i="25"/>
  <c r="AF7450" i="25" l="1"/>
  <c r="AE7450" i="25"/>
  <c r="AG7450" i="25" s="1"/>
  <c r="AD9465" i="25"/>
  <c r="AE7451" i="25" l="1"/>
  <c r="AG7451" i="25" s="1"/>
  <c r="AF7451" i="25"/>
  <c r="AD9466" i="25"/>
  <c r="AF7452" i="25" l="1"/>
  <c r="AE7452" i="25"/>
  <c r="AG7452" i="25" s="1"/>
  <c r="AD9467" i="25"/>
  <c r="AE7453" i="25" l="1"/>
  <c r="AG7453" i="25" s="1"/>
  <c r="AF7453" i="25"/>
  <c r="AD9468" i="25"/>
  <c r="AF7454" i="25" l="1"/>
  <c r="AE7454" i="25"/>
  <c r="AG7454" i="25" s="1"/>
  <c r="AD9469" i="25"/>
  <c r="AE7455" i="25" l="1"/>
  <c r="AG7455" i="25" s="1"/>
  <c r="AF7455" i="25"/>
  <c r="AD9470" i="25"/>
  <c r="AE7456" i="25" l="1"/>
  <c r="AG7456" i="25" s="1"/>
  <c r="AF7456" i="25"/>
  <c r="AD9471" i="25"/>
  <c r="AE7457" i="25" l="1"/>
  <c r="AG7457" i="25" s="1"/>
  <c r="AF7457" i="25"/>
  <c r="AD9472" i="25"/>
  <c r="AF7458" i="25" l="1"/>
  <c r="AE7458" i="25"/>
  <c r="AG7458" i="25" s="1"/>
  <c r="AD9473" i="25"/>
  <c r="AE7459" i="25" l="1"/>
  <c r="AG7459" i="25" s="1"/>
  <c r="AF7459" i="25"/>
  <c r="AD9474" i="25"/>
  <c r="AF7460" i="25" l="1"/>
  <c r="AE7460" i="25"/>
  <c r="AG7460" i="25" s="1"/>
  <c r="AD9475" i="25"/>
  <c r="AE7461" i="25" l="1"/>
  <c r="AG7461" i="25" s="1"/>
  <c r="AF7461" i="25"/>
  <c r="AD9476" i="25"/>
  <c r="AF7462" i="25" l="1"/>
  <c r="AE7462" i="25"/>
  <c r="AG7462" i="25" s="1"/>
  <c r="AD9477" i="25"/>
  <c r="AE7463" i="25" l="1"/>
  <c r="AG7463" i="25" s="1"/>
  <c r="AF7463" i="25"/>
  <c r="AD9478" i="25"/>
  <c r="AF7464" i="25" l="1"/>
  <c r="AE7464" i="25"/>
  <c r="AG7464" i="25" s="1"/>
  <c r="AD9479" i="25"/>
  <c r="AE7465" i="25" l="1"/>
  <c r="AG7465" i="25" s="1"/>
  <c r="AF7465" i="25"/>
  <c r="AD9480" i="25"/>
  <c r="AE7466" i="25" l="1"/>
  <c r="AG7466" i="25" s="1"/>
  <c r="AF7466" i="25"/>
  <c r="AD9481" i="25"/>
  <c r="AE7467" i="25" l="1"/>
  <c r="AG7467" i="25" s="1"/>
  <c r="AF7467" i="25"/>
  <c r="AD9482" i="25"/>
  <c r="AE7468" i="25" l="1"/>
  <c r="AG7468" i="25" s="1"/>
  <c r="AF7468" i="25"/>
  <c r="AD9483" i="25"/>
  <c r="AE7469" i="25" l="1"/>
  <c r="AG7469" i="25" s="1"/>
  <c r="AF7469" i="25"/>
  <c r="AD9484" i="25"/>
  <c r="AE7470" i="25" l="1"/>
  <c r="AG7470" i="25" s="1"/>
  <c r="AF7470" i="25"/>
  <c r="AD9485" i="25"/>
  <c r="AE7471" i="25" l="1"/>
  <c r="AG7471" i="25" s="1"/>
  <c r="AF7471" i="25"/>
  <c r="AD9486" i="25"/>
  <c r="AE7472" i="25" l="1"/>
  <c r="AG7472" i="25" s="1"/>
  <c r="AF7472" i="25"/>
  <c r="AD9487" i="25"/>
  <c r="AE7473" i="25" l="1"/>
  <c r="AG7473" i="25" s="1"/>
  <c r="AF7473" i="25"/>
  <c r="AD9488" i="25"/>
  <c r="AE7474" i="25" l="1"/>
  <c r="AG7474" i="25" s="1"/>
  <c r="AF7474" i="25"/>
  <c r="AD9489" i="25"/>
  <c r="AE7475" i="25" l="1"/>
  <c r="AG7475" i="25" s="1"/>
  <c r="AF7475" i="25"/>
  <c r="AD9490" i="25"/>
  <c r="AE7476" i="25" l="1"/>
  <c r="AG7476" i="25" s="1"/>
  <c r="AF7476" i="25"/>
  <c r="AD9491" i="25"/>
  <c r="AE7477" i="25" l="1"/>
  <c r="AG7477" i="25" s="1"/>
  <c r="AF7477" i="25"/>
  <c r="AD9492" i="25"/>
  <c r="AF7478" i="25" l="1"/>
  <c r="AE7478" i="25"/>
  <c r="AG7478" i="25" s="1"/>
  <c r="AD9493" i="25"/>
  <c r="AE7479" i="25" l="1"/>
  <c r="AG7479" i="25" s="1"/>
  <c r="AF7479" i="25"/>
  <c r="AD9494" i="25"/>
  <c r="AF7480" i="25" l="1"/>
  <c r="AE7480" i="25"/>
  <c r="AG7480" i="25" s="1"/>
  <c r="AD9495" i="25"/>
  <c r="AE7481" i="25" l="1"/>
  <c r="AG7481" i="25" s="1"/>
  <c r="AF7481" i="25"/>
  <c r="AD9496" i="25"/>
  <c r="AF7482" i="25" l="1"/>
  <c r="AE7482" i="25"/>
  <c r="AG7482" i="25" s="1"/>
  <c r="AD9497" i="25"/>
  <c r="AE7483" i="25" l="1"/>
  <c r="AG7483" i="25" s="1"/>
  <c r="AF7483" i="25"/>
  <c r="AD9498" i="25"/>
  <c r="AF7484" i="25" l="1"/>
  <c r="AE7484" i="25"/>
  <c r="AG7484" i="25" s="1"/>
  <c r="AD9499" i="25"/>
  <c r="AE7485" i="25" l="1"/>
  <c r="AG7485" i="25" s="1"/>
  <c r="AF7485" i="25"/>
  <c r="AD9500" i="25"/>
  <c r="AF7486" i="25" l="1"/>
  <c r="AE7486" i="25"/>
  <c r="AG7486" i="25" s="1"/>
  <c r="AD9501" i="25"/>
  <c r="AE7487" i="25" l="1"/>
  <c r="AG7487" i="25" s="1"/>
  <c r="AF7487" i="25"/>
  <c r="AD9502" i="25"/>
  <c r="AF7488" i="25" l="1"/>
  <c r="AE7488" i="25"/>
  <c r="AG7488" i="25" s="1"/>
  <c r="AD9503" i="25"/>
  <c r="AE7489" i="25" l="1"/>
  <c r="AG7489" i="25" s="1"/>
  <c r="AF7489" i="25"/>
  <c r="AD9504" i="25"/>
  <c r="AE7490" i="25" l="1"/>
  <c r="AG7490" i="25" s="1"/>
  <c r="AF7490" i="25"/>
  <c r="AD9505" i="25"/>
  <c r="AE7491" i="25" l="1"/>
  <c r="AG7491" i="25" s="1"/>
  <c r="AF7491" i="25"/>
  <c r="AD9506" i="25"/>
  <c r="AF7492" i="25" l="1"/>
  <c r="AE7492" i="25"/>
  <c r="AG7492" i="25" s="1"/>
  <c r="AD9507" i="25"/>
  <c r="AE7493" i="25" l="1"/>
  <c r="AG7493" i="25" s="1"/>
  <c r="AF7493" i="25"/>
  <c r="AD9508" i="25"/>
  <c r="AF7494" i="25" l="1"/>
  <c r="AE7494" i="25"/>
  <c r="AG7494" i="25" s="1"/>
  <c r="AD9509" i="25"/>
  <c r="AE7495" i="25" l="1"/>
  <c r="AG7495" i="25" s="1"/>
  <c r="AF7495" i="25"/>
  <c r="AD9510" i="25"/>
  <c r="AF7496" i="25" l="1"/>
  <c r="AE7496" i="25"/>
  <c r="AG7496" i="25" s="1"/>
  <c r="AD9511" i="25"/>
  <c r="AE7497" i="25" l="1"/>
  <c r="AG7497" i="25" s="1"/>
  <c r="AF7497" i="25"/>
  <c r="AD9512" i="25"/>
  <c r="AF7498" i="25" l="1"/>
  <c r="AE7498" i="25"/>
  <c r="AG7498" i="25" s="1"/>
  <c r="AD9513" i="25"/>
  <c r="AE7499" i="25" l="1"/>
  <c r="AG7499" i="25" s="1"/>
  <c r="AF7499" i="25"/>
  <c r="AD9514" i="25"/>
  <c r="AF7500" i="25" l="1"/>
  <c r="AE7500" i="25"/>
  <c r="AG7500" i="25" s="1"/>
  <c r="AD9515" i="25"/>
  <c r="AE7501" i="25" l="1"/>
  <c r="AG7501" i="25" s="1"/>
  <c r="AF7501" i="25"/>
  <c r="AD9516" i="25"/>
  <c r="AF7502" i="25" l="1"/>
  <c r="AE7502" i="25"/>
  <c r="AG7502" i="25" s="1"/>
  <c r="AD9517" i="25"/>
  <c r="AE7503" i="25" l="1"/>
  <c r="AG7503" i="25" s="1"/>
  <c r="AF7503" i="25"/>
  <c r="AD9518" i="25"/>
  <c r="AF7504" i="25" l="1"/>
  <c r="AE7504" i="25"/>
  <c r="AG7504" i="25" s="1"/>
  <c r="AD9519" i="25"/>
  <c r="AE7505" i="25" l="1"/>
  <c r="AG7505" i="25" s="1"/>
  <c r="AF7505" i="25"/>
  <c r="AD9520" i="25"/>
  <c r="AF7506" i="25" l="1"/>
  <c r="AE7506" i="25"/>
  <c r="AG7506" i="25" s="1"/>
  <c r="AD9521" i="25"/>
  <c r="AE7507" i="25" l="1"/>
  <c r="AG7507" i="25" s="1"/>
  <c r="AF7507" i="25"/>
  <c r="AD9522" i="25"/>
  <c r="AF7508" i="25" l="1"/>
  <c r="AE7508" i="25"/>
  <c r="AG7508" i="25" s="1"/>
  <c r="AD9523" i="25"/>
  <c r="AE7509" i="25" l="1"/>
  <c r="AG7509" i="25" s="1"/>
  <c r="AF7509" i="25"/>
  <c r="AD9524" i="25"/>
  <c r="AF7510" i="25" l="1"/>
  <c r="AE7510" i="25"/>
  <c r="AG7510" i="25" s="1"/>
  <c r="AD9525" i="25"/>
  <c r="AE7511" i="25" l="1"/>
  <c r="AG7511" i="25" s="1"/>
  <c r="AF7511" i="25"/>
  <c r="AD9526" i="25"/>
  <c r="AF7512" i="25" l="1"/>
  <c r="AE7512" i="25"/>
  <c r="AG7512" i="25" s="1"/>
  <c r="AD9527" i="25"/>
  <c r="AE7513" i="25" l="1"/>
  <c r="AG7513" i="25" s="1"/>
  <c r="AF7513" i="25"/>
  <c r="AD9528" i="25"/>
  <c r="AF7514" i="25" l="1"/>
  <c r="AE7514" i="25"/>
  <c r="AG7514" i="25" s="1"/>
  <c r="AD9529" i="25"/>
  <c r="AE7515" i="25" l="1"/>
  <c r="AG7515" i="25" s="1"/>
  <c r="AF7515" i="25"/>
  <c r="AD9530" i="25"/>
  <c r="AF7516" i="25" l="1"/>
  <c r="AE7516" i="25"/>
  <c r="AG7516" i="25" s="1"/>
  <c r="AD9531" i="25"/>
  <c r="AE7517" i="25" l="1"/>
  <c r="AG7517" i="25" s="1"/>
  <c r="AF7517" i="25"/>
  <c r="AD9532" i="25"/>
  <c r="AF7518" i="25" l="1"/>
  <c r="AE7518" i="25"/>
  <c r="AG7518" i="25" s="1"/>
  <c r="AD9533" i="25"/>
  <c r="AE7519" i="25" l="1"/>
  <c r="AG7519" i="25" s="1"/>
  <c r="AF7519" i="25"/>
  <c r="AD9534" i="25"/>
  <c r="AF7520" i="25" l="1"/>
  <c r="AE7520" i="25"/>
  <c r="AG7520" i="25" s="1"/>
  <c r="AD9535" i="25"/>
  <c r="AE7521" i="25" l="1"/>
  <c r="AG7521" i="25" s="1"/>
  <c r="AF7521" i="25"/>
  <c r="AD9536" i="25"/>
  <c r="AF7522" i="25" l="1"/>
  <c r="AE7522" i="25"/>
  <c r="AG7522" i="25" s="1"/>
  <c r="AD9537" i="25"/>
  <c r="AE7523" i="25" l="1"/>
  <c r="AG7523" i="25" s="1"/>
  <c r="AF7523" i="25"/>
  <c r="AD9538" i="25"/>
  <c r="AE7524" i="25" l="1"/>
  <c r="AG7524" i="25" s="1"/>
  <c r="AF7524" i="25"/>
  <c r="AD9539" i="25"/>
  <c r="AE7525" i="25" l="1"/>
  <c r="AG7525" i="25" s="1"/>
  <c r="AF7525" i="25"/>
  <c r="AD9540" i="25"/>
  <c r="AF7526" i="25" l="1"/>
  <c r="AE7526" i="25"/>
  <c r="AG7526" i="25" s="1"/>
  <c r="AD9541" i="25"/>
  <c r="AE7527" i="25" l="1"/>
  <c r="AG7527" i="25" s="1"/>
  <c r="AF7527" i="25"/>
  <c r="AD9542" i="25"/>
  <c r="AF7528" i="25" l="1"/>
  <c r="AE7528" i="25"/>
  <c r="AG7528" i="25" s="1"/>
  <c r="AD9543" i="25"/>
  <c r="AE7529" i="25" l="1"/>
  <c r="AG7529" i="25" s="1"/>
  <c r="AF7529" i="25"/>
  <c r="AD9544" i="25"/>
  <c r="AF7530" i="25" l="1"/>
  <c r="AE7530" i="25"/>
  <c r="AG7530" i="25" s="1"/>
  <c r="AD9545" i="25"/>
  <c r="AE7531" i="25" l="1"/>
  <c r="AG7531" i="25" s="1"/>
  <c r="AF7531" i="25"/>
  <c r="AD9546" i="25"/>
  <c r="AF7532" i="25" l="1"/>
  <c r="AE7532" i="25"/>
  <c r="AG7532" i="25" s="1"/>
  <c r="AD9547" i="25"/>
  <c r="AE7533" i="25" l="1"/>
  <c r="AG7533" i="25" s="1"/>
  <c r="AF7533" i="25"/>
  <c r="AD9548" i="25"/>
  <c r="AF7534" i="25" l="1"/>
  <c r="AE7534" i="25"/>
  <c r="AG7534" i="25" s="1"/>
  <c r="AD9549" i="25"/>
  <c r="AE7535" i="25" l="1"/>
  <c r="AG7535" i="25" s="1"/>
  <c r="AF7535" i="25"/>
  <c r="AD9550" i="25"/>
  <c r="AF7536" i="25" l="1"/>
  <c r="AE7536" i="25"/>
  <c r="AG7536" i="25" s="1"/>
  <c r="AD9551" i="25"/>
  <c r="AE7537" i="25" l="1"/>
  <c r="AG7537" i="25" s="1"/>
  <c r="AF7537" i="25"/>
  <c r="AD9552" i="25"/>
  <c r="AF7538" i="25" l="1"/>
  <c r="AE7538" i="25"/>
  <c r="AG7538" i="25" s="1"/>
  <c r="AD9553" i="25"/>
  <c r="AE7539" i="25" l="1"/>
  <c r="AG7539" i="25" s="1"/>
  <c r="AF7539" i="25"/>
  <c r="AD9554" i="25"/>
  <c r="AF7540" i="25" l="1"/>
  <c r="AE7540" i="25"/>
  <c r="AG7540" i="25" s="1"/>
  <c r="AD9555" i="25"/>
  <c r="AE7541" i="25" l="1"/>
  <c r="AG7541" i="25" s="1"/>
  <c r="AF7541" i="25"/>
  <c r="AD9556" i="25"/>
  <c r="AF7542" i="25" l="1"/>
  <c r="AE7542" i="25"/>
  <c r="AG7542" i="25" s="1"/>
  <c r="AD9557" i="25"/>
  <c r="AE7543" i="25" l="1"/>
  <c r="AG7543" i="25" s="1"/>
  <c r="AF7543" i="25"/>
  <c r="AD9558" i="25"/>
  <c r="AF7544" i="25" l="1"/>
  <c r="AE7544" i="25"/>
  <c r="AG7544" i="25" s="1"/>
  <c r="AD9559" i="25"/>
  <c r="AE7545" i="25" l="1"/>
  <c r="AG7545" i="25" s="1"/>
  <c r="AF7545" i="25"/>
  <c r="AD9560" i="25"/>
  <c r="AF7546" i="25" l="1"/>
  <c r="AE7546" i="25"/>
  <c r="AG7546" i="25" s="1"/>
  <c r="AD9561" i="25"/>
  <c r="AE7547" i="25" l="1"/>
  <c r="AG7547" i="25" s="1"/>
  <c r="AF7547" i="25"/>
  <c r="AD9562" i="25"/>
  <c r="AF7548" i="25" l="1"/>
  <c r="AE7548" i="25"/>
  <c r="AG7548" i="25" s="1"/>
  <c r="AD9563" i="25"/>
  <c r="AE7549" i="25" l="1"/>
  <c r="AG7549" i="25" s="1"/>
  <c r="AF7549" i="25"/>
  <c r="AD9564" i="25"/>
  <c r="AE7550" i="25" l="1"/>
  <c r="AG7550" i="25" s="1"/>
  <c r="AF7550" i="25"/>
  <c r="AD9565" i="25"/>
  <c r="AE7551" i="25" l="1"/>
  <c r="AG7551" i="25" s="1"/>
  <c r="AF7551" i="25"/>
  <c r="AD9566" i="25"/>
  <c r="AF7552" i="25" l="1"/>
  <c r="AE7552" i="25"/>
  <c r="AG7552" i="25" s="1"/>
  <c r="AD9567" i="25"/>
  <c r="AE7553" i="25" l="1"/>
  <c r="AG7553" i="25" s="1"/>
  <c r="AF7553" i="25"/>
  <c r="AD9568" i="25"/>
  <c r="AF7554" i="25" l="1"/>
  <c r="AE7554" i="25"/>
  <c r="AG7554" i="25" s="1"/>
  <c r="AD9569" i="25"/>
  <c r="AE7555" i="25" l="1"/>
  <c r="AG7555" i="25" s="1"/>
  <c r="AF7555" i="25"/>
  <c r="AD9570" i="25"/>
  <c r="AF7556" i="25" l="1"/>
  <c r="AE7556" i="25"/>
  <c r="AG7556" i="25" s="1"/>
  <c r="AD9571" i="25"/>
  <c r="AE7557" i="25" l="1"/>
  <c r="AG7557" i="25" s="1"/>
  <c r="AF7557" i="25"/>
  <c r="AD9572" i="25"/>
  <c r="AF7558" i="25" l="1"/>
  <c r="AE7558" i="25"/>
  <c r="AG7558" i="25" s="1"/>
  <c r="AD9573" i="25"/>
  <c r="AE7559" i="25" l="1"/>
  <c r="AG7559" i="25" s="1"/>
  <c r="AF7559" i="25"/>
  <c r="AD9574" i="25"/>
  <c r="AF7560" i="25" l="1"/>
  <c r="AE7560" i="25"/>
  <c r="AG7560" i="25" s="1"/>
  <c r="AD9575" i="25"/>
  <c r="AE7561" i="25" l="1"/>
  <c r="AG7561" i="25" s="1"/>
  <c r="AF7561" i="25"/>
  <c r="AD9576" i="25"/>
  <c r="AF7562" i="25" l="1"/>
  <c r="AE7562" i="25"/>
  <c r="AG7562" i="25" s="1"/>
  <c r="AD9577" i="25"/>
  <c r="AE7563" i="25" l="1"/>
  <c r="AG7563" i="25" s="1"/>
  <c r="AF7563" i="25"/>
  <c r="AD9578" i="25"/>
  <c r="AF7564" i="25" l="1"/>
  <c r="AE7564" i="25"/>
  <c r="AG7564" i="25" s="1"/>
  <c r="AD9579" i="25"/>
  <c r="AE7565" i="25" l="1"/>
  <c r="AG7565" i="25" s="1"/>
  <c r="AF7565" i="25"/>
  <c r="AD9580" i="25"/>
  <c r="AE7566" i="25" l="1"/>
  <c r="AG7566" i="25" s="1"/>
  <c r="AF7566" i="25"/>
  <c r="AD9581" i="25"/>
  <c r="AE7567" i="25" l="1"/>
  <c r="AG7567" i="25" s="1"/>
  <c r="AF7567" i="25"/>
  <c r="AD9582" i="25"/>
  <c r="AE7568" i="25" l="1"/>
  <c r="AG7568" i="25" s="1"/>
  <c r="AF7568" i="25"/>
  <c r="AD9583" i="25"/>
  <c r="AE7569" i="25" l="1"/>
  <c r="AG7569" i="25" s="1"/>
  <c r="AF7569" i="25"/>
  <c r="AD9584" i="25"/>
  <c r="AF7570" i="25" l="1"/>
  <c r="AE7570" i="25"/>
  <c r="AG7570" i="25" s="1"/>
  <c r="AD9585" i="25"/>
  <c r="AE7571" i="25" l="1"/>
  <c r="AG7571" i="25" s="1"/>
  <c r="AF7571" i="25"/>
  <c r="AD9586" i="25"/>
  <c r="AE7572" i="25" l="1"/>
  <c r="AG7572" i="25" s="1"/>
  <c r="AF7572" i="25"/>
  <c r="AD9587" i="25"/>
  <c r="AE7573" i="25" l="1"/>
  <c r="AG7573" i="25" s="1"/>
  <c r="AF7573" i="25"/>
  <c r="AD9588" i="25"/>
  <c r="AF7574" i="25" l="1"/>
  <c r="AE7574" i="25"/>
  <c r="AG7574" i="25" s="1"/>
  <c r="AD9589" i="25"/>
  <c r="AE7575" i="25" l="1"/>
  <c r="AG7575" i="25" s="1"/>
  <c r="AF7575" i="25"/>
  <c r="AD9590" i="25"/>
  <c r="AF7576" i="25" l="1"/>
  <c r="AE7576" i="25"/>
  <c r="AG7576" i="25" s="1"/>
  <c r="AD9591" i="25"/>
  <c r="AE7577" i="25" l="1"/>
  <c r="AG7577" i="25" s="1"/>
  <c r="AF7577" i="25"/>
  <c r="AD9592" i="25"/>
  <c r="AF7578" i="25" l="1"/>
  <c r="AE7578" i="25"/>
  <c r="AG7578" i="25" s="1"/>
  <c r="AD9593" i="25"/>
  <c r="AE7579" i="25" l="1"/>
  <c r="AG7579" i="25" s="1"/>
  <c r="AF7579" i="25"/>
  <c r="AD9594" i="25"/>
  <c r="AF7580" i="25" l="1"/>
  <c r="AE7580" i="25"/>
  <c r="AG7580" i="25" s="1"/>
  <c r="AD9595" i="25"/>
  <c r="AE7581" i="25" l="1"/>
  <c r="AG7581" i="25" s="1"/>
  <c r="AF7581" i="25"/>
  <c r="AD9596" i="25"/>
  <c r="AF7582" i="25" l="1"/>
  <c r="AE7582" i="25"/>
  <c r="AG7582" i="25" s="1"/>
  <c r="AD9597" i="25"/>
  <c r="AE7583" i="25" l="1"/>
  <c r="AG7583" i="25" s="1"/>
  <c r="AF7583" i="25"/>
  <c r="AD9598" i="25"/>
  <c r="AF7584" i="25" l="1"/>
  <c r="AE7584" i="25"/>
  <c r="AG7584" i="25" s="1"/>
  <c r="AD9599" i="25"/>
  <c r="AE7585" i="25" l="1"/>
  <c r="AG7585" i="25" s="1"/>
  <c r="AF7585" i="25"/>
  <c r="AD9600" i="25"/>
  <c r="AF7586" i="25" l="1"/>
  <c r="AE7586" i="25"/>
  <c r="AG7586" i="25" s="1"/>
  <c r="AD9601" i="25"/>
  <c r="AE7587" i="25" l="1"/>
  <c r="AG7587" i="25" s="1"/>
  <c r="AF7587" i="25"/>
  <c r="AD9602" i="25"/>
  <c r="AF7588" i="25" l="1"/>
  <c r="AE7588" i="25"/>
  <c r="AG7588" i="25" s="1"/>
  <c r="AD9603" i="25"/>
  <c r="AE7589" i="25" l="1"/>
  <c r="AG7589" i="25" s="1"/>
  <c r="AF7589" i="25"/>
  <c r="AD9604" i="25"/>
  <c r="AF7590" i="25" l="1"/>
  <c r="AE7590" i="25"/>
  <c r="AG7590" i="25" s="1"/>
  <c r="AD9605" i="25"/>
  <c r="AE7591" i="25" l="1"/>
  <c r="AG7591" i="25" s="1"/>
  <c r="AF7591" i="25"/>
  <c r="AD9606" i="25"/>
  <c r="AF7592" i="25" l="1"/>
  <c r="AE7592" i="25"/>
  <c r="AG7592" i="25" s="1"/>
  <c r="AD9607" i="25"/>
  <c r="AE7593" i="25" l="1"/>
  <c r="AG7593" i="25" s="1"/>
  <c r="AF7593" i="25"/>
  <c r="AD9608" i="25"/>
  <c r="AE7594" i="25" l="1"/>
  <c r="AG7594" i="25" s="1"/>
  <c r="AF7594" i="25"/>
  <c r="AD9609" i="25"/>
  <c r="AE7595" i="25" l="1"/>
  <c r="AG7595" i="25" s="1"/>
  <c r="AF7595" i="25"/>
  <c r="AD9610" i="25"/>
  <c r="AF7596" i="25" l="1"/>
  <c r="AE7596" i="25"/>
  <c r="AG7596" i="25" s="1"/>
  <c r="AD9611" i="25"/>
  <c r="AE7597" i="25" l="1"/>
  <c r="AG7597" i="25" s="1"/>
  <c r="AF7597" i="25"/>
  <c r="AD9612" i="25"/>
  <c r="AF7598" i="25" l="1"/>
  <c r="AE7598" i="25"/>
  <c r="AG7598" i="25" s="1"/>
  <c r="AD9613" i="25"/>
  <c r="AE7599" i="25" l="1"/>
  <c r="AG7599" i="25" s="1"/>
  <c r="AF7599" i="25"/>
  <c r="AD9614" i="25"/>
  <c r="AE7600" i="25" l="1"/>
  <c r="AG7600" i="25" s="1"/>
  <c r="AF7600" i="25"/>
  <c r="AD9615" i="25"/>
  <c r="AE7601" i="25" l="1"/>
  <c r="AG7601" i="25" s="1"/>
  <c r="AF7601" i="25"/>
  <c r="AD9616" i="25"/>
  <c r="AF7602" i="25" l="1"/>
  <c r="AE7602" i="25"/>
  <c r="AG7602" i="25" s="1"/>
  <c r="AD9617" i="25"/>
  <c r="AE7603" i="25" l="1"/>
  <c r="AG7603" i="25" s="1"/>
  <c r="AF7603" i="25"/>
  <c r="AD9618" i="25"/>
  <c r="AF7604" i="25" l="1"/>
  <c r="AE7604" i="25"/>
  <c r="AG7604" i="25" s="1"/>
  <c r="AD9619" i="25"/>
  <c r="AE7605" i="25" l="1"/>
  <c r="AG7605" i="25" s="1"/>
  <c r="AF7605" i="25"/>
  <c r="AD9620" i="25"/>
  <c r="AF7606" i="25" l="1"/>
  <c r="AE7606" i="25"/>
  <c r="AG7606" i="25" s="1"/>
  <c r="AD9621" i="25"/>
  <c r="AE7607" i="25" l="1"/>
  <c r="AG7607" i="25" s="1"/>
  <c r="AF7607" i="25"/>
  <c r="AD9622" i="25"/>
  <c r="AE7608" i="25" l="1"/>
  <c r="AG7608" i="25" s="1"/>
  <c r="AF7608" i="25"/>
  <c r="AD9623" i="25"/>
  <c r="AE7609" i="25" l="1"/>
  <c r="AG7609" i="25" s="1"/>
  <c r="AF7609" i="25"/>
  <c r="AD9624" i="25"/>
  <c r="AF7610" i="25" l="1"/>
  <c r="AE7610" i="25"/>
  <c r="AG7610" i="25" s="1"/>
  <c r="AD9625" i="25"/>
  <c r="AE7611" i="25" l="1"/>
  <c r="AG7611" i="25" s="1"/>
  <c r="AF7611" i="25"/>
  <c r="AD9626" i="25"/>
  <c r="AF7612" i="25" l="1"/>
  <c r="AE7612" i="25"/>
  <c r="AG7612" i="25" s="1"/>
  <c r="AD9627" i="25"/>
  <c r="AE7613" i="25" l="1"/>
  <c r="AG7613" i="25" s="1"/>
  <c r="AF7613" i="25"/>
  <c r="AD9628" i="25"/>
  <c r="AF7614" i="25" l="1"/>
  <c r="AE7614" i="25"/>
  <c r="AG7614" i="25" s="1"/>
  <c r="AD9629" i="25"/>
  <c r="AE7615" i="25" l="1"/>
  <c r="AG7615" i="25" s="1"/>
  <c r="AF7615" i="25"/>
  <c r="AD9630" i="25"/>
  <c r="AF7616" i="25" l="1"/>
  <c r="AE7616" i="25"/>
  <c r="AG7616" i="25" s="1"/>
  <c r="AD9631" i="25"/>
  <c r="AE7617" i="25" l="1"/>
  <c r="AG7617" i="25" s="1"/>
  <c r="AF7617" i="25"/>
  <c r="AD9632" i="25"/>
  <c r="AF7618" i="25" l="1"/>
  <c r="AE7618" i="25"/>
  <c r="AG7618" i="25" s="1"/>
  <c r="AD9633" i="25"/>
  <c r="AE7619" i="25" l="1"/>
  <c r="AG7619" i="25" s="1"/>
  <c r="AF7619" i="25"/>
  <c r="AD9634" i="25"/>
  <c r="AF7620" i="25" l="1"/>
  <c r="AE7620" i="25"/>
  <c r="AG7620" i="25" s="1"/>
  <c r="AD9635" i="25"/>
  <c r="AE7621" i="25" l="1"/>
  <c r="AG7621" i="25" s="1"/>
  <c r="AF7621" i="25"/>
  <c r="AD9636" i="25"/>
  <c r="AF7622" i="25" l="1"/>
  <c r="AE7622" i="25"/>
  <c r="AG7622" i="25" s="1"/>
  <c r="AD9637" i="25"/>
  <c r="AE7623" i="25" l="1"/>
  <c r="AG7623" i="25" s="1"/>
  <c r="AF7623" i="25"/>
  <c r="AD9638" i="25"/>
  <c r="AF7624" i="25" l="1"/>
  <c r="AE7624" i="25"/>
  <c r="AG7624" i="25" s="1"/>
  <c r="AD9639" i="25"/>
  <c r="AE7625" i="25" l="1"/>
  <c r="AG7625" i="25" s="1"/>
  <c r="AF7625" i="25"/>
  <c r="AD9640" i="25"/>
  <c r="AF7626" i="25" l="1"/>
  <c r="AE7626" i="25"/>
  <c r="AG7626" i="25" s="1"/>
  <c r="AD9641" i="25"/>
  <c r="AE7627" i="25" l="1"/>
  <c r="AG7627" i="25" s="1"/>
  <c r="AF7627" i="25"/>
  <c r="AD9642" i="25"/>
  <c r="AF7628" i="25" l="1"/>
  <c r="AE7628" i="25"/>
  <c r="AG7628" i="25" s="1"/>
  <c r="AD9643" i="25"/>
  <c r="AF7629" i="25" l="1"/>
  <c r="AE7629" i="25"/>
  <c r="AG7629" i="25" s="1"/>
  <c r="AD9644" i="25"/>
  <c r="AF7630" i="25" l="1"/>
  <c r="AE7630" i="25"/>
  <c r="AG7630" i="25" s="1"/>
  <c r="AD9645" i="25"/>
  <c r="AF7631" i="25" l="1"/>
  <c r="AE7631" i="25"/>
  <c r="AG7631" i="25" s="1"/>
  <c r="AD9646" i="25"/>
  <c r="AF7632" i="25" l="1"/>
  <c r="AE7632" i="25"/>
  <c r="AG7632" i="25" s="1"/>
  <c r="AD9647" i="25"/>
  <c r="AE7633" i="25" l="1"/>
  <c r="AG7633" i="25" s="1"/>
  <c r="AF7633" i="25"/>
  <c r="AD9648" i="25"/>
  <c r="AF7634" i="25" l="1"/>
  <c r="AE7634" i="25"/>
  <c r="AG7634" i="25" s="1"/>
  <c r="AD9649" i="25"/>
  <c r="AE7635" i="25" l="1"/>
  <c r="AG7635" i="25" s="1"/>
  <c r="AF7635" i="25"/>
  <c r="AD9650" i="25"/>
  <c r="AF7636" i="25" l="1"/>
  <c r="AE7636" i="25"/>
  <c r="AG7636" i="25" s="1"/>
  <c r="AD9651" i="25"/>
  <c r="AE7637" i="25" l="1"/>
  <c r="AG7637" i="25" s="1"/>
  <c r="AF7637" i="25"/>
  <c r="AD9652" i="25"/>
  <c r="AF7638" i="25" l="1"/>
  <c r="AE7638" i="25"/>
  <c r="AG7638" i="25" s="1"/>
  <c r="AD9653" i="25"/>
  <c r="AE7639" i="25" l="1"/>
  <c r="AG7639" i="25" s="1"/>
  <c r="AF7639" i="25"/>
  <c r="AD9654" i="25"/>
  <c r="AE7640" i="25" l="1"/>
  <c r="AG7640" i="25" s="1"/>
  <c r="AF7640" i="25"/>
  <c r="AD9655" i="25"/>
  <c r="AE7641" i="25" l="1"/>
  <c r="AG7641" i="25" s="1"/>
  <c r="AF7641" i="25"/>
  <c r="AD9656" i="25"/>
  <c r="AF7642" i="25" l="1"/>
  <c r="AE7642" i="25"/>
  <c r="AG7642" i="25" s="1"/>
  <c r="AD9657" i="25"/>
  <c r="AE7643" i="25" l="1"/>
  <c r="AG7643" i="25" s="1"/>
  <c r="AF7643" i="25"/>
  <c r="AD9658" i="25"/>
  <c r="AF7644" i="25" l="1"/>
  <c r="AE7644" i="25"/>
  <c r="AG7644" i="25" s="1"/>
  <c r="AD9659" i="25"/>
  <c r="AF7645" i="25" l="1"/>
  <c r="AE7645" i="25"/>
  <c r="AG7645" i="25" s="1"/>
  <c r="AD9660" i="25"/>
  <c r="AF7646" i="25" l="1"/>
  <c r="AE7646" i="25"/>
  <c r="AG7646" i="25" s="1"/>
  <c r="AD9661" i="25"/>
  <c r="AF7647" i="25" l="1"/>
  <c r="AE7647" i="25"/>
  <c r="AG7647" i="25" s="1"/>
  <c r="AD9662" i="25"/>
  <c r="AE7648" i="25" l="1"/>
  <c r="AG7648" i="25" s="1"/>
  <c r="AF7648" i="25"/>
  <c r="AD9663" i="25"/>
  <c r="AE7649" i="25" l="1"/>
  <c r="AG7649" i="25" s="1"/>
  <c r="AF7649" i="25"/>
  <c r="AD9664" i="25"/>
  <c r="AE7650" i="25" l="1"/>
  <c r="AG7650" i="25" s="1"/>
  <c r="AF7650" i="25"/>
  <c r="AD9665" i="25"/>
  <c r="AE7651" i="25" l="1"/>
  <c r="AG7651" i="25" s="1"/>
  <c r="AF7651" i="25"/>
  <c r="AD9666" i="25"/>
  <c r="AF7652" i="25" l="1"/>
  <c r="AE7652" i="25"/>
  <c r="AG7652" i="25" s="1"/>
  <c r="AD9667" i="25"/>
  <c r="AE7653" i="25" l="1"/>
  <c r="AG7653" i="25" s="1"/>
  <c r="AF7653" i="25"/>
  <c r="AD9668" i="25"/>
  <c r="AF7654" i="25" l="1"/>
  <c r="AE7654" i="25"/>
  <c r="AG7654" i="25" s="1"/>
  <c r="AD9669" i="25"/>
  <c r="AE7655" i="25" l="1"/>
  <c r="AG7655" i="25" s="1"/>
  <c r="AF7655" i="25"/>
  <c r="AD9670" i="25"/>
  <c r="AF7656" i="25" l="1"/>
  <c r="AE7656" i="25"/>
  <c r="AG7656" i="25" s="1"/>
  <c r="AD9671" i="25"/>
  <c r="AE7657" i="25" l="1"/>
  <c r="AG7657" i="25" s="1"/>
  <c r="AF7657" i="25"/>
  <c r="AD9672" i="25"/>
  <c r="AE7658" i="25" l="1"/>
  <c r="AG7658" i="25" s="1"/>
  <c r="AF7658" i="25"/>
  <c r="AD9673" i="25"/>
  <c r="AE7659" i="25" l="1"/>
  <c r="AG7659" i="25" s="1"/>
  <c r="AF7659" i="25"/>
  <c r="AD9674" i="25"/>
  <c r="AF7660" i="25" l="1"/>
  <c r="AE7660" i="25"/>
  <c r="AG7660" i="25" s="1"/>
  <c r="AD9675" i="25"/>
  <c r="AF7661" i="25" l="1"/>
  <c r="AE7661" i="25"/>
  <c r="AG7661" i="25" s="1"/>
  <c r="AD9676" i="25"/>
  <c r="AE7662" i="25" l="1"/>
  <c r="AG7662" i="25" s="1"/>
  <c r="AF7662" i="25"/>
  <c r="AD9677" i="25"/>
  <c r="AF7663" i="25" l="1"/>
  <c r="AE7663" i="25"/>
  <c r="AG7663" i="25" s="1"/>
  <c r="AD9678" i="25"/>
  <c r="AF7664" i="25" l="1"/>
  <c r="AE7664" i="25"/>
  <c r="AG7664" i="25" s="1"/>
  <c r="AD9679" i="25"/>
  <c r="AE7665" i="25" l="1"/>
  <c r="AG7665" i="25" s="1"/>
  <c r="AF7665" i="25"/>
  <c r="AD9680" i="25"/>
  <c r="AE7666" i="25" l="1"/>
  <c r="AG7666" i="25" s="1"/>
  <c r="AF7666" i="25"/>
  <c r="AD9681" i="25"/>
  <c r="AE7667" i="25" l="1"/>
  <c r="AG7667" i="25" s="1"/>
  <c r="AF7667" i="25"/>
  <c r="AD9682" i="25"/>
  <c r="AE7668" i="25" l="1"/>
  <c r="AG7668" i="25" s="1"/>
  <c r="AF7668" i="25"/>
  <c r="AD9683" i="25"/>
  <c r="AE7669" i="25" l="1"/>
  <c r="AG7669" i="25" s="1"/>
  <c r="AF7669" i="25"/>
  <c r="AD9684" i="25"/>
  <c r="AF7670" i="25" l="1"/>
  <c r="AE7670" i="25"/>
  <c r="AG7670" i="25" s="1"/>
  <c r="AD9685" i="25"/>
  <c r="AE7671" i="25" l="1"/>
  <c r="AG7671" i="25" s="1"/>
  <c r="AF7671" i="25"/>
  <c r="AD9686" i="25"/>
  <c r="AE7672" i="25" l="1"/>
  <c r="AG7672" i="25" s="1"/>
  <c r="AF7672" i="25"/>
  <c r="AD9687" i="25"/>
  <c r="AE7673" i="25" l="1"/>
  <c r="AG7673" i="25" s="1"/>
  <c r="AF7673" i="25"/>
  <c r="AD9688" i="25"/>
  <c r="AF7674" i="25" l="1"/>
  <c r="AE7674" i="25"/>
  <c r="AG7674" i="25" s="1"/>
  <c r="AD9689" i="25"/>
  <c r="AE7675" i="25" l="1"/>
  <c r="AG7675" i="25" s="1"/>
  <c r="AF7675" i="25"/>
  <c r="AD9690" i="25"/>
  <c r="AF7676" i="25" l="1"/>
  <c r="AE7676" i="25"/>
  <c r="AG7676" i="25" s="1"/>
  <c r="AD9691" i="25"/>
  <c r="AF7677" i="25" l="1"/>
  <c r="AE7677" i="25"/>
  <c r="AG7677" i="25" s="1"/>
  <c r="AD9692" i="25"/>
  <c r="AF7678" i="25" l="1"/>
  <c r="AE7678" i="25"/>
  <c r="AG7678" i="25" s="1"/>
  <c r="AD9693" i="25"/>
  <c r="AF7679" i="25" l="1"/>
  <c r="AE7679" i="25"/>
  <c r="AG7679" i="25" s="1"/>
  <c r="AD9694" i="25"/>
  <c r="AF7680" i="25" l="1"/>
  <c r="AE7680" i="25"/>
  <c r="AG7680" i="25" s="1"/>
  <c r="AD9695" i="25"/>
  <c r="AE7681" i="25" l="1"/>
  <c r="AG7681" i="25" s="1"/>
  <c r="AF7681" i="25"/>
  <c r="AD9696" i="25"/>
  <c r="AE7682" i="25" l="1"/>
  <c r="AG7682" i="25" s="1"/>
  <c r="AF7682" i="25"/>
  <c r="AD9697" i="25"/>
  <c r="AE7683" i="25" l="1"/>
  <c r="AG7683" i="25" s="1"/>
  <c r="AF7683" i="25"/>
  <c r="AD9698" i="25"/>
  <c r="AF7684" i="25" l="1"/>
  <c r="AE7684" i="25"/>
  <c r="AG7684" i="25" s="1"/>
  <c r="AD9699" i="25"/>
  <c r="AE7685" i="25" l="1"/>
  <c r="AG7685" i="25" s="1"/>
  <c r="AF7685" i="25"/>
  <c r="AD9700" i="25"/>
  <c r="AF7686" i="25" l="1"/>
  <c r="AE7686" i="25"/>
  <c r="AG7686" i="25" s="1"/>
  <c r="AD9701" i="25"/>
  <c r="AE7687" i="25" l="1"/>
  <c r="AG7687" i="25" s="1"/>
  <c r="AF7687" i="25"/>
  <c r="AD9702" i="25"/>
  <c r="AE7688" i="25" l="1"/>
  <c r="AG7688" i="25" s="1"/>
  <c r="AF7688" i="25"/>
  <c r="AD9703" i="25"/>
  <c r="AF7689" i="25" l="1"/>
  <c r="AE7689" i="25"/>
  <c r="AG7689" i="25" s="1"/>
  <c r="AD9704" i="25"/>
  <c r="AE7690" i="25" l="1"/>
  <c r="AG7690" i="25" s="1"/>
  <c r="AF7690" i="25"/>
  <c r="AD9705" i="25"/>
  <c r="AF7691" i="25" l="1"/>
  <c r="AE7691" i="25"/>
  <c r="AG7691" i="25" s="1"/>
  <c r="AD9706" i="25"/>
  <c r="AE7692" i="25" l="1"/>
  <c r="AG7692" i="25" s="1"/>
  <c r="AF7692" i="25"/>
  <c r="AD9707" i="25"/>
  <c r="AF7693" i="25" l="1"/>
  <c r="AE7693" i="25"/>
  <c r="AG7693" i="25" s="1"/>
  <c r="AD9708" i="25"/>
  <c r="AE7694" i="25" l="1"/>
  <c r="AG7694" i="25" s="1"/>
  <c r="AF7694" i="25"/>
  <c r="AD9709" i="25"/>
  <c r="AF7695" i="25" l="1"/>
  <c r="AE7695" i="25"/>
  <c r="AG7695" i="25" s="1"/>
  <c r="AD9710" i="25"/>
  <c r="AE7696" i="25" l="1"/>
  <c r="AG7696" i="25" s="1"/>
  <c r="AF7696" i="25"/>
  <c r="AD9711" i="25"/>
  <c r="AE7697" i="25" l="1"/>
  <c r="AG7697" i="25" s="1"/>
  <c r="AF7697" i="25"/>
  <c r="AD9712" i="25"/>
  <c r="AF7698" i="25" l="1"/>
  <c r="AE7698" i="25"/>
  <c r="AG7698" i="25" s="1"/>
  <c r="AD9713" i="25"/>
  <c r="AF7699" i="25" l="1"/>
  <c r="AE7699" i="25"/>
  <c r="AG7699" i="25" s="1"/>
  <c r="AD9714" i="25"/>
  <c r="AE7700" i="25" l="1"/>
  <c r="AG7700" i="25" s="1"/>
  <c r="AF7700" i="25"/>
  <c r="AD9715" i="25"/>
  <c r="AF7701" i="25" l="1"/>
  <c r="AE7701" i="25"/>
  <c r="AG7701" i="25" s="1"/>
  <c r="AD9716" i="25"/>
  <c r="AE7702" i="25" l="1"/>
  <c r="AG7702" i="25" s="1"/>
  <c r="AF7702" i="25"/>
  <c r="AD9717" i="25"/>
  <c r="AF7703" i="25" l="1"/>
  <c r="AE7703" i="25"/>
  <c r="AG7703" i="25" s="1"/>
  <c r="AD9718" i="25"/>
  <c r="AF7704" i="25" l="1"/>
  <c r="AE7704" i="25"/>
  <c r="AG7704" i="25" s="1"/>
  <c r="AD9719" i="25"/>
  <c r="AF7705" i="25" l="1"/>
  <c r="AE7705" i="25"/>
  <c r="AG7705" i="25" s="1"/>
  <c r="AD9720" i="25"/>
  <c r="AF7706" i="25" l="1"/>
  <c r="AE7706" i="25"/>
  <c r="AG7706" i="25" s="1"/>
  <c r="AD9721" i="25"/>
  <c r="AF7707" i="25" l="1"/>
  <c r="AE7707" i="25"/>
  <c r="AG7707" i="25" s="1"/>
  <c r="AD9722" i="25"/>
  <c r="AF7708" i="25" l="1"/>
  <c r="AE7708" i="25"/>
  <c r="AG7708" i="25" s="1"/>
  <c r="AD9723" i="25"/>
  <c r="AF7709" i="25" l="1"/>
  <c r="AE7709" i="25"/>
  <c r="AG7709" i="25" s="1"/>
  <c r="AD9724" i="25"/>
  <c r="AE7710" i="25" l="1"/>
  <c r="AG7710" i="25" s="1"/>
  <c r="AF7710" i="25"/>
  <c r="AD9725" i="25"/>
  <c r="AF7711" i="25" l="1"/>
  <c r="AE7711" i="25"/>
  <c r="AG7711" i="25" s="1"/>
  <c r="AD9726" i="25"/>
  <c r="AE7712" i="25" l="1"/>
  <c r="AG7712" i="25" s="1"/>
  <c r="AF7712" i="25"/>
  <c r="AD9727" i="25"/>
  <c r="AF7713" i="25" l="1"/>
  <c r="AE7713" i="25"/>
  <c r="AG7713" i="25" s="1"/>
  <c r="AD9728" i="25"/>
  <c r="AE7714" i="25" l="1"/>
  <c r="AG7714" i="25" s="1"/>
  <c r="AF7714" i="25"/>
  <c r="AD9729" i="25"/>
  <c r="AF7715" i="25" l="1"/>
  <c r="AE7715" i="25"/>
  <c r="AG7715" i="25" s="1"/>
  <c r="AD9730" i="25"/>
  <c r="AE7716" i="25" l="1"/>
  <c r="AG7716" i="25" s="1"/>
  <c r="AF7716" i="25"/>
  <c r="AD9731" i="25"/>
  <c r="AF7717" i="25" l="1"/>
  <c r="AE7717" i="25"/>
  <c r="AG7717" i="25" s="1"/>
  <c r="AD9732" i="25"/>
  <c r="AE7718" i="25" l="1"/>
  <c r="AG7718" i="25" s="1"/>
  <c r="AF7718" i="25"/>
  <c r="AD9733" i="25"/>
  <c r="AF7719" i="25" l="1"/>
  <c r="AE7719" i="25"/>
  <c r="AG7719" i="25" s="1"/>
  <c r="AD9734" i="25"/>
  <c r="AE7720" i="25" l="1"/>
  <c r="AG7720" i="25" s="1"/>
  <c r="AF7720" i="25"/>
  <c r="AD9735" i="25"/>
  <c r="AF7721" i="25" l="1"/>
  <c r="AE7721" i="25"/>
  <c r="AG7721" i="25" s="1"/>
  <c r="AD9736" i="25"/>
  <c r="AF7722" i="25" l="1"/>
  <c r="AE7722" i="25"/>
  <c r="AG7722" i="25" s="1"/>
  <c r="AD9737" i="25"/>
  <c r="AF7723" i="25" l="1"/>
  <c r="AE7723" i="25"/>
  <c r="AG7723" i="25" s="1"/>
  <c r="AD9738" i="25"/>
  <c r="AE7724" i="25" l="1"/>
  <c r="AG7724" i="25" s="1"/>
  <c r="AF7724" i="25"/>
  <c r="AD9739" i="25"/>
  <c r="AF7725" i="25" l="1"/>
  <c r="AE7725" i="25"/>
  <c r="AG7725" i="25" s="1"/>
  <c r="AD9740" i="25"/>
  <c r="AE7726" i="25" l="1"/>
  <c r="AG7726" i="25" s="1"/>
  <c r="AF7726" i="25"/>
  <c r="AD9741" i="25"/>
  <c r="AF7727" i="25" l="1"/>
  <c r="AE7727" i="25"/>
  <c r="AG7727" i="25" s="1"/>
  <c r="AD9742" i="25"/>
  <c r="AF7728" i="25" l="1"/>
  <c r="AE7728" i="25"/>
  <c r="AG7728" i="25" s="1"/>
  <c r="AD9743" i="25"/>
  <c r="AF7729" i="25" l="1"/>
  <c r="AE7729" i="25"/>
  <c r="AG7729" i="25" s="1"/>
  <c r="AD9744" i="25"/>
  <c r="AE7730" i="25" l="1"/>
  <c r="AG7730" i="25" s="1"/>
  <c r="AF7730" i="25"/>
  <c r="AD9745" i="25"/>
  <c r="AF7731" i="25" l="1"/>
  <c r="AE7731" i="25"/>
  <c r="AG7731" i="25" s="1"/>
  <c r="AD9746" i="25"/>
  <c r="AE7732" i="25" l="1"/>
  <c r="AG7732" i="25" s="1"/>
  <c r="AF7732" i="25"/>
  <c r="AD9747" i="25"/>
  <c r="AF7733" i="25" l="1"/>
  <c r="AE7733" i="25"/>
  <c r="AG7733" i="25" s="1"/>
  <c r="AD9748" i="25"/>
  <c r="AE7734" i="25" l="1"/>
  <c r="AG7734" i="25" s="1"/>
  <c r="AF7734" i="25"/>
  <c r="AD9749" i="25"/>
  <c r="AF7735" i="25" l="1"/>
  <c r="AE7735" i="25"/>
  <c r="AG7735" i="25" s="1"/>
  <c r="AD9750" i="25"/>
  <c r="AE7736" i="25" l="1"/>
  <c r="AG7736" i="25" s="1"/>
  <c r="AF7736" i="25"/>
  <c r="AD9751" i="25"/>
  <c r="AF7737" i="25" l="1"/>
  <c r="AE7737" i="25"/>
  <c r="AG7737" i="25" s="1"/>
  <c r="AD9752" i="25"/>
  <c r="AE7738" i="25" l="1"/>
  <c r="AG7738" i="25" s="1"/>
  <c r="AF7738" i="25"/>
  <c r="AD9753" i="25"/>
  <c r="AF7739" i="25" l="1"/>
  <c r="AE7739" i="25"/>
  <c r="AG7739" i="25" s="1"/>
  <c r="AD9754" i="25"/>
  <c r="AE7740" i="25" l="1"/>
  <c r="AG7740" i="25" s="1"/>
  <c r="AF7740" i="25"/>
  <c r="AD9755" i="25"/>
  <c r="AF7741" i="25" l="1"/>
  <c r="AE7741" i="25"/>
  <c r="AG7741" i="25" s="1"/>
  <c r="AD9756" i="25"/>
  <c r="AF7742" i="25" l="1"/>
  <c r="AE7742" i="25"/>
  <c r="AG7742" i="25" s="1"/>
  <c r="AD9757" i="25"/>
  <c r="AF7743" i="25" l="1"/>
  <c r="AE7743" i="25"/>
  <c r="AG7743" i="25" s="1"/>
  <c r="AD9758" i="25"/>
  <c r="AF7744" i="25" l="1"/>
  <c r="AE7744" i="25"/>
  <c r="AG7744" i="25" s="1"/>
  <c r="AD9759" i="25"/>
  <c r="AF7745" i="25" l="1"/>
  <c r="AE7745" i="25"/>
  <c r="AG7745" i="25" s="1"/>
  <c r="AD9760" i="25"/>
  <c r="AE7746" i="25" l="1"/>
  <c r="AG7746" i="25" s="1"/>
  <c r="AF7746" i="25"/>
  <c r="AD9761" i="25"/>
  <c r="AF7747" i="25" l="1"/>
  <c r="AE7747" i="25"/>
  <c r="AG7747" i="25" s="1"/>
  <c r="AD9762" i="25"/>
  <c r="AE7748" i="25" l="1"/>
  <c r="AG7748" i="25" s="1"/>
  <c r="AF7748" i="25"/>
  <c r="AD9763" i="25"/>
  <c r="AF7749" i="25" l="1"/>
  <c r="AE7749" i="25"/>
  <c r="AG7749" i="25" s="1"/>
  <c r="AD9764" i="25"/>
  <c r="AE7750" i="25" l="1"/>
  <c r="AG7750" i="25" s="1"/>
  <c r="AF7750" i="25"/>
  <c r="AD9765" i="25"/>
  <c r="AF7751" i="25" l="1"/>
  <c r="AE7751" i="25"/>
  <c r="AG7751" i="25" s="1"/>
  <c r="AD9766" i="25"/>
  <c r="AE7752" i="25" l="1"/>
  <c r="AG7752" i="25" s="1"/>
  <c r="AF7752" i="25"/>
  <c r="AD9767" i="25"/>
  <c r="AF7753" i="25" l="1"/>
  <c r="AE7753" i="25"/>
  <c r="AG7753" i="25" s="1"/>
  <c r="AD9768" i="25"/>
  <c r="AF7754" i="25" l="1"/>
  <c r="AE7754" i="25"/>
  <c r="AG7754" i="25" s="1"/>
  <c r="AD9769" i="25"/>
  <c r="AF7755" i="25" l="1"/>
  <c r="AE7755" i="25"/>
  <c r="AG7755" i="25" s="1"/>
  <c r="AD9770" i="25"/>
  <c r="AE7756" i="25" l="1"/>
  <c r="AG7756" i="25" s="1"/>
  <c r="AF7756" i="25"/>
  <c r="AD9771" i="25"/>
  <c r="AF7757" i="25" l="1"/>
  <c r="AE7757" i="25"/>
  <c r="AG7757" i="25" s="1"/>
  <c r="AD9772" i="25"/>
  <c r="AE7758" i="25" l="1"/>
  <c r="AG7758" i="25" s="1"/>
  <c r="AF7758" i="25"/>
  <c r="AD9773" i="25"/>
  <c r="AF7759" i="25" l="1"/>
  <c r="AE7759" i="25"/>
  <c r="AG7759" i="25" s="1"/>
  <c r="AD9774" i="25"/>
  <c r="AF7760" i="25" l="1"/>
  <c r="AE7760" i="25"/>
  <c r="AG7760" i="25" s="1"/>
  <c r="AD9775" i="25"/>
  <c r="AF7761" i="25" l="1"/>
  <c r="AE7761" i="25"/>
  <c r="AG7761" i="25" s="1"/>
  <c r="AD9776" i="25"/>
  <c r="AE7762" i="25" l="1"/>
  <c r="AG7762" i="25" s="1"/>
  <c r="AF7762" i="25"/>
  <c r="AD9777" i="25"/>
  <c r="AF7763" i="25" l="1"/>
  <c r="AE7763" i="25"/>
  <c r="AG7763" i="25" s="1"/>
  <c r="AD9778" i="25"/>
  <c r="AE7764" i="25" l="1"/>
  <c r="AG7764" i="25" s="1"/>
  <c r="AF7764" i="25"/>
  <c r="AD9779" i="25"/>
  <c r="AF7765" i="25" l="1"/>
  <c r="AE7765" i="25"/>
  <c r="AG7765" i="25" s="1"/>
  <c r="AD9780" i="25"/>
  <c r="AE7766" i="25" l="1"/>
  <c r="AG7766" i="25" s="1"/>
  <c r="AF7766" i="25"/>
  <c r="AD9781" i="25"/>
  <c r="AF7767" i="25" l="1"/>
  <c r="AE7767" i="25"/>
  <c r="AG7767" i="25" s="1"/>
  <c r="AD9782" i="25"/>
  <c r="AE7768" i="25" l="1"/>
  <c r="AG7768" i="25" s="1"/>
  <c r="AF7768" i="25"/>
  <c r="AD9783" i="25"/>
  <c r="AF7769" i="25" l="1"/>
  <c r="AE7769" i="25"/>
  <c r="AG7769" i="25" s="1"/>
  <c r="AD9784" i="25"/>
  <c r="AE7770" i="25" l="1"/>
  <c r="AG7770" i="25" s="1"/>
  <c r="AF7770" i="25"/>
  <c r="AD9785" i="25"/>
  <c r="AF7771" i="25" l="1"/>
  <c r="AE7771" i="25"/>
  <c r="AG7771" i="25" s="1"/>
  <c r="AD9786" i="25"/>
  <c r="AE7772" i="25" l="1"/>
  <c r="AG7772" i="25" s="1"/>
  <c r="AF7772" i="25"/>
  <c r="AD9787" i="25"/>
  <c r="AF7773" i="25" l="1"/>
  <c r="AE7773" i="25"/>
  <c r="AG7773" i="25" s="1"/>
  <c r="AD9788" i="25"/>
  <c r="AE7774" i="25" l="1"/>
  <c r="AG7774" i="25" s="1"/>
  <c r="AF7774" i="25"/>
  <c r="AD9789" i="25"/>
  <c r="AF7775" i="25" l="1"/>
  <c r="AE7775" i="25"/>
  <c r="AG7775" i="25" s="1"/>
  <c r="AD9790" i="25"/>
  <c r="AE7776" i="25" l="1"/>
  <c r="AG7776" i="25" s="1"/>
  <c r="AF7776" i="25"/>
  <c r="AD9791" i="25"/>
  <c r="AF7777" i="25" l="1"/>
  <c r="AE7777" i="25"/>
  <c r="AG7777" i="25" s="1"/>
  <c r="AD9792" i="25"/>
  <c r="AE7778" i="25" l="1"/>
  <c r="AG7778" i="25" s="1"/>
  <c r="AF7778" i="25"/>
  <c r="AD9793" i="25"/>
  <c r="AF7779" i="25" l="1"/>
  <c r="AE7779" i="25"/>
  <c r="AG7779" i="25" s="1"/>
  <c r="AD9794" i="25"/>
  <c r="AF7780" i="25" l="1"/>
  <c r="AE7780" i="25"/>
  <c r="AG7780" i="25" s="1"/>
  <c r="AD9795" i="25"/>
  <c r="AF7781" i="25" l="1"/>
  <c r="AE7781" i="25"/>
  <c r="AG7781" i="25" s="1"/>
  <c r="AD9796" i="25"/>
  <c r="AF7782" i="25" l="1"/>
  <c r="AE7782" i="25"/>
  <c r="AG7782" i="25" s="1"/>
  <c r="AD9797" i="25"/>
  <c r="AF7783" i="25" l="1"/>
  <c r="AE7783" i="25"/>
  <c r="AG7783" i="25" s="1"/>
  <c r="AD9798" i="25"/>
  <c r="AF7784" i="25" l="1"/>
  <c r="AE7784" i="25"/>
  <c r="AG7784" i="25" s="1"/>
  <c r="AD9799" i="25"/>
  <c r="AF7785" i="25" l="1"/>
  <c r="AE7785" i="25"/>
  <c r="AG7785" i="25" s="1"/>
  <c r="AD9800" i="25"/>
  <c r="AE7786" i="25" l="1"/>
  <c r="AG7786" i="25" s="1"/>
  <c r="AF7786" i="25"/>
  <c r="AD9801" i="25"/>
  <c r="AF7787" i="25" l="1"/>
  <c r="AE7787" i="25"/>
  <c r="AG7787" i="25" s="1"/>
  <c r="AD9802" i="25"/>
  <c r="AF7788" i="25" l="1"/>
  <c r="AE7788" i="25"/>
  <c r="AG7788" i="25" s="1"/>
  <c r="AD9803" i="25"/>
  <c r="AF7789" i="25" l="1"/>
  <c r="AE7789" i="25"/>
  <c r="AG7789" i="25" s="1"/>
  <c r="AD9804" i="25"/>
  <c r="AE7790" i="25" l="1"/>
  <c r="AG7790" i="25" s="1"/>
  <c r="AF7790" i="25"/>
  <c r="AD9805" i="25"/>
  <c r="AF7791" i="25" l="1"/>
  <c r="AE7791" i="25"/>
  <c r="AG7791" i="25" s="1"/>
  <c r="AD9806" i="25"/>
  <c r="AF7792" i="25" l="1"/>
  <c r="AE7792" i="25"/>
  <c r="AG7792" i="25" s="1"/>
  <c r="AD9807" i="25"/>
  <c r="AF7793" i="25" l="1"/>
  <c r="AE7793" i="25"/>
  <c r="AG7793" i="25" s="1"/>
  <c r="AD9808" i="25"/>
  <c r="AE7794" i="25" l="1"/>
  <c r="AG7794" i="25" s="1"/>
  <c r="AF7794" i="25"/>
  <c r="AD9809" i="25"/>
  <c r="AF7795" i="25" l="1"/>
  <c r="AE7795" i="25"/>
  <c r="AG7795" i="25" s="1"/>
  <c r="AD9810" i="25"/>
  <c r="AE7796" i="25" l="1"/>
  <c r="AG7796" i="25" s="1"/>
  <c r="AF7796" i="25"/>
  <c r="AD9811" i="25"/>
  <c r="AF7797" i="25" l="1"/>
  <c r="AE7797" i="25"/>
  <c r="AG7797" i="25" s="1"/>
  <c r="AD9812" i="25"/>
  <c r="AE7798" i="25" l="1"/>
  <c r="AG7798" i="25" s="1"/>
  <c r="AF7798" i="25"/>
  <c r="AD9813" i="25"/>
  <c r="AF7799" i="25" l="1"/>
  <c r="AE7799" i="25"/>
  <c r="AG7799" i="25" s="1"/>
  <c r="AD9814" i="25"/>
  <c r="AF7800" i="25" l="1"/>
  <c r="AE7800" i="25"/>
  <c r="AG7800" i="25" s="1"/>
  <c r="AD9815" i="25"/>
  <c r="AF7801" i="25" l="1"/>
  <c r="AE7801" i="25"/>
  <c r="AG7801" i="25" s="1"/>
  <c r="AD9816" i="25"/>
  <c r="AE7802" i="25" l="1"/>
  <c r="AG7802" i="25" s="1"/>
  <c r="AF7802" i="25"/>
  <c r="AD9817" i="25"/>
  <c r="AF7803" i="25" l="1"/>
  <c r="AE7803" i="25"/>
  <c r="AG7803" i="25" s="1"/>
  <c r="AD9818" i="25"/>
  <c r="AE7804" i="25" l="1"/>
  <c r="AG7804" i="25" s="1"/>
  <c r="AF7804" i="25"/>
  <c r="AD9819" i="25"/>
  <c r="AF7805" i="25" l="1"/>
  <c r="AE7805" i="25"/>
  <c r="AG7805" i="25" s="1"/>
  <c r="AD9820" i="25"/>
  <c r="AE7806" i="25" l="1"/>
  <c r="AG7806" i="25" s="1"/>
  <c r="AF7806" i="25"/>
  <c r="AD9821" i="25"/>
  <c r="AF7807" i="25" l="1"/>
  <c r="AE7807" i="25"/>
  <c r="AG7807" i="25" s="1"/>
  <c r="AD9822" i="25"/>
  <c r="AE7808" i="25" l="1"/>
  <c r="AG7808" i="25" s="1"/>
  <c r="AF7808" i="25"/>
  <c r="AD9823" i="25"/>
  <c r="AE7809" i="25" l="1"/>
  <c r="AG7809" i="25" s="1"/>
  <c r="AF7809" i="25"/>
  <c r="AD9824" i="25"/>
  <c r="AE7810" i="25" l="1"/>
  <c r="AG7810" i="25" s="1"/>
  <c r="AF7810" i="25"/>
  <c r="AD9825" i="25"/>
  <c r="AE7811" i="25" l="1"/>
  <c r="AG7811" i="25" s="1"/>
  <c r="AF7811" i="25"/>
  <c r="AD9826" i="25"/>
  <c r="AE7812" i="25" l="1"/>
  <c r="AG7812" i="25" s="1"/>
  <c r="AF7812" i="25"/>
  <c r="AD9827" i="25"/>
  <c r="AE7813" i="25" l="1"/>
  <c r="AG7813" i="25" s="1"/>
  <c r="AF7813" i="25"/>
  <c r="AD9828" i="25"/>
  <c r="AE7814" i="25" l="1"/>
  <c r="AG7814" i="25" s="1"/>
  <c r="AF7814" i="25"/>
  <c r="AD9829" i="25"/>
  <c r="AE7815" i="25" l="1"/>
  <c r="AG7815" i="25" s="1"/>
  <c r="AF7815" i="25"/>
  <c r="AD9830" i="25"/>
  <c r="AF7816" i="25" l="1"/>
  <c r="AE7816" i="25"/>
  <c r="AG7816" i="25" s="1"/>
  <c r="AD9831" i="25"/>
  <c r="AE7817" i="25" l="1"/>
  <c r="AG7817" i="25" s="1"/>
  <c r="AF7817" i="25"/>
  <c r="AD9832" i="25"/>
  <c r="AE7818" i="25" l="1"/>
  <c r="AG7818" i="25" s="1"/>
  <c r="AF7818" i="25"/>
  <c r="AD9833" i="25"/>
  <c r="AE7819" i="25" l="1"/>
  <c r="AG7819" i="25" s="1"/>
  <c r="AF7819" i="25"/>
  <c r="AD9834" i="25"/>
  <c r="AE7820" i="25" l="1"/>
  <c r="AG7820" i="25" s="1"/>
  <c r="AF7820" i="25"/>
  <c r="AD9835" i="25"/>
  <c r="AE7821" i="25" l="1"/>
  <c r="AG7821" i="25" s="1"/>
  <c r="AF7821" i="25"/>
  <c r="AD9836" i="25"/>
  <c r="AE7822" i="25" l="1"/>
  <c r="AG7822" i="25" s="1"/>
  <c r="AF7822" i="25"/>
  <c r="AD9837" i="25"/>
  <c r="AE7823" i="25" l="1"/>
  <c r="AG7823" i="25" s="1"/>
  <c r="AF7823" i="25"/>
  <c r="AD9838" i="25"/>
  <c r="AE7824" i="25" l="1"/>
  <c r="AG7824" i="25" s="1"/>
  <c r="AF7824" i="25"/>
  <c r="AD9839" i="25"/>
  <c r="AE7825" i="25" l="1"/>
  <c r="AG7825" i="25" s="1"/>
  <c r="AF7825" i="25"/>
  <c r="AD9840" i="25"/>
  <c r="AF7826" i="25" l="1"/>
  <c r="AE7826" i="25"/>
  <c r="AG7826" i="25" s="1"/>
  <c r="AD9841" i="25"/>
  <c r="AE7827" i="25" l="1"/>
  <c r="AG7827" i="25" s="1"/>
  <c r="AF7827" i="25"/>
  <c r="AD9842" i="25"/>
  <c r="AE7828" i="25" l="1"/>
  <c r="AG7828" i="25" s="1"/>
  <c r="AF7828" i="25"/>
  <c r="AD9843" i="25"/>
  <c r="AE7829" i="25" l="1"/>
  <c r="AG7829" i="25" s="1"/>
  <c r="AF7829" i="25"/>
  <c r="AD9844" i="25"/>
  <c r="AF7830" i="25" l="1"/>
  <c r="AE7830" i="25"/>
  <c r="AG7830" i="25" s="1"/>
  <c r="AD9845" i="25"/>
  <c r="AE7831" i="25" l="1"/>
  <c r="AG7831" i="25" s="1"/>
  <c r="AF7831" i="25"/>
  <c r="AD9846" i="25"/>
  <c r="AE7832" i="25" l="1"/>
  <c r="AG7832" i="25" s="1"/>
  <c r="AF7832" i="25"/>
  <c r="AD9847" i="25"/>
  <c r="AE7833" i="25" l="1"/>
  <c r="AG7833" i="25" s="1"/>
  <c r="AF7833" i="25"/>
  <c r="AD9848" i="25"/>
  <c r="AF7834" i="25" l="1"/>
  <c r="AE7834" i="25"/>
  <c r="AG7834" i="25" s="1"/>
  <c r="AD9849" i="25"/>
  <c r="AE7835" i="25" l="1"/>
  <c r="AG7835" i="25" s="1"/>
  <c r="AF7835" i="25"/>
  <c r="AD9850" i="25"/>
  <c r="AE7836" i="25" l="1"/>
  <c r="AG7836" i="25" s="1"/>
  <c r="AF7836" i="25"/>
  <c r="AD9851" i="25"/>
  <c r="AF7837" i="25" l="1"/>
  <c r="AE7837" i="25"/>
  <c r="AG7837" i="25" s="1"/>
  <c r="AD9852" i="25"/>
  <c r="AE7838" i="25" l="1"/>
  <c r="AG7838" i="25" s="1"/>
  <c r="AF7838" i="25"/>
  <c r="AD9853" i="25"/>
  <c r="AE7839" i="25" l="1"/>
  <c r="AG7839" i="25" s="1"/>
  <c r="AF7839" i="25"/>
  <c r="AD9854" i="25"/>
  <c r="AE7840" i="25" l="1"/>
  <c r="AG7840" i="25" s="1"/>
  <c r="AF7840" i="25"/>
  <c r="AD9855" i="25"/>
  <c r="AF7841" i="25" l="1"/>
  <c r="AE7841" i="25"/>
  <c r="AG7841" i="25" s="1"/>
  <c r="AD9856" i="25"/>
  <c r="AE7842" i="25" l="1"/>
  <c r="AG7842" i="25" s="1"/>
  <c r="AF7842" i="25"/>
  <c r="AD9857" i="25"/>
  <c r="AE7843" i="25" l="1"/>
  <c r="AG7843" i="25" s="1"/>
  <c r="AF7843" i="25"/>
  <c r="AD9858" i="25"/>
  <c r="AE7844" i="25" l="1"/>
  <c r="AG7844" i="25" s="1"/>
  <c r="AF7844" i="25"/>
  <c r="AD9859" i="25"/>
  <c r="AF7845" i="25" l="1"/>
  <c r="AE7845" i="25"/>
  <c r="AG7845" i="25" s="1"/>
  <c r="AD9860" i="25"/>
  <c r="AE7846" i="25" l="1"/>
  <c r="AG7846" i="25" s="1"/>
  <c r="AF7846" i="25"/>
  <c r="AD9861" i="25"/>
  <c r="AE7847" i="25" l="1"/>
  <c r="AG7847" i="25" s="1"/>
  <c r="AF7847" i="25"/>
  <c r="AD9862" i="25"/>
  <c r="AE7848" i="25" l="1"/>
  <c r="AG7848" i="25" s="1"/>
  <c r="AF7848" i="25"/>
  <c r="AD9863" i="25"/>
  <c r="AF7849" i="25" l="1"/>
  <c r="AE7849" i="25"/>
  <c r="AG7849" i="25" s="1"/>
  <c r="AD9864" i="25"/>
  <c r="AE7850" i="25" l="1"/>
  <c r="AG7850" i="25" s="1"/>
  <c r="AF7850" i="25"/>
  <c r="AD9865" i="25"/>
  <c r="AF7851" i="25" l="1"/>
  <c r="AE7851" i="25"/>
  <c r="AG7851" i="25" s="1"/>
  <c r="AD9866" i="25"/>
  <c r="AE7852" i="25" l="1"/>
  <c r="AG7852" i="25" s="1"/>
  <c r="AF7852" i="25"/>
  <c r="AD9867" i="25"/>
  <c r="AF7853" i="25" l="1"/>
  <c r="AE7853" i="25"/>
  <c r="AG7853" i="25" s="1"/>
  <c r="AD9868" i="25"/>
  <c r="AE7854" i="25" l="1"/>
  <c r="AG7854" i="25" s="1"/>
  <c r="AF7854" i="25"/>
  <c r="AD9869" i="25"/>
  <c r="AE7855" i="25" l="1"/>
  <c r="AG7855" i="25" s="1"/>
  <c r="AF7855" i="25"/>
  <c r="AD9870" i="25"/>
  <c r="AE7856" i="25" l="1"/>
  <c r="AG7856" i="25" s="1"/>
  <c r="AF7856" i="25"/>
  <c r="AD9871" i="25"/>
  <c r="AF7857" i="25" l="1"/>
  <c r="AE7857" i="25"/>
  <c r="AG7857" i="25" s="1"/>
  <c r="AD9872" i="25"/>
  <c r="AE7858" i="25" l="1"/>
  <c r="AG7858" i="25" s="1"/>
  <c r="AF7858" i="25"/>
  <c r="AD9873" i="25"/>
  <c r="AF7859" i="25" l="1"/>
  <c r="AE7859" i="25"/>
  <c r="AG7859" i="25" s="1"/>
  <c r="AD9874" i="25"/>
  <c r="AE7860" i="25" l="1"/>
  <c r="AG7860" i="25" s="1"/>
  <c r="AF7860" i="25"/>
  <c r="AD9875" i="25"/>
  <c r="AF7861" i="25" l="1"/>
  <c r="AE7861" i="25"/>
  <c r="AG7861" i="25" s="1"/>
  <c r="AD9876" i="25"/>
  <c r="AE7862" i="25" l="1"/>
  <c r="AG7862" i="25" s="1"/>
  <c r="AF7862" i="25"/>
  <c r="AD9877" i="25"/>
  <c r="AF7863" i="25" l="1"/>
  <c r="AE7863" i="25"/>
  <c r="AG7863" i="25" s="1"/>
  <c r="AD9878" i="25"/>
  <c r="AE7864" i="25" l="1"/>
  <c r="AG7864" i="25" s="1"/>
  <c r="AF7864" i="25"/>
  <c r="AD9879" i="25"/>
  <c r="AF7865" i="25" l="1"/>
  <c r="AE7865" i="25"/>
  <c r="AG7865" i="25" s="1"/>
  <c r="AD9880" i="25"/>
  <c r="AE7866" i="25" l="1"/>
  <c r="AG7866" i="25" s="1"/>
  <c r="AF7866" i="25"/>
  <c r="AD9881" i="25"/>
  <c r="AE7867" i="25" l="1"/>
  <c r="AG7867" i="25" s="1"/>
  <c r="AF7867" i="25"/>
  <c r="AD9882" i="25"/>
  <c r="AF7868" i="25" l="1"/>
  <c r="AE7868" i="25"/>
  <c r="AG7868" i="25" s="1"/>
  <c r="AD9883" i="25"/>
  <c r="AE7869" i="25" l="1"/>
  <c r="AG7869" i="25" s="1"/>
  <c r="AF7869" i="25"/>
  <c r="AD9884" i="25"/>
  <c r="AE7870" i="25" l="1"/>
  <c r="AG7870" i="25" s="1"/>
  <c r="AF7870" i="25"/>
  <c r="AD9885" i="25"/>
  <c r="AE7871" i="25" l="1"/>
  <c r="AG7871" i="25" s="1"/>
  <c r="AF7871" i="25"/>
  <c r="AD9886" i="25"/>
  <c r="AE7872" i="25" l="1"/>
  <c r="AG7872" i="25" s="1"/>
  <c r="AF7872" i="25"/>
  <c r="AD9887" i="25"/>
  <c r="AE7873" i="25" l="1"/>
  <c r="AG7873" i="25" s="1"/>
  <c r="AF7873" i="25"/>
  <c r="AD9888" i="25"/>
  <c r="AF7874" i="25" l="1"/>
  <c r="AE7874" i="25"/>
  <c r="AG7874" i="25" s="1"/>
  <c r="AD9889" i="25"/>
  <c r="AE7875" i="25" l="1"/>
  <c r="AG7875" i="25" s="1"/>
  <c r="AF7875" i="25"/>
  <c r="AD9890" i="25"/>
  <c r="AE7876" i="25" l="1"/>
  <c r="AG7876" i="25" s="1"/>
  <c r="AF7876" i="25"/>
  <c r="AD9891" i="25"/>
  <c r="AE7877" i="25" l="1"/>
  <c r="AG7877" i="25" s="1"/>
  <c r="AF7877" i="25"/>
  <c r="AD9892" i="25"/>
  <c r="AE7878" i="25" l="1"/>
  <c r="AG7878" i="25" s="1"/>
  <c r="AF7878" i="25"/>
  <c r="AD9893" i="25"/>
  <c r="AE7879" i="25" l="1"/>
  <c r="AG7879" i="25" s="1"/>
  <c r="AF7879" i="25"/>
  <c r="AD9894" i="25"/>
  <c r="AE7880" i="25" l="1"/>
  <c r="AG7880" i="25" s="1"/>
  <c r="AF7880" i="25"/>
  <c r="AD9895" i="25"/>
  <c r="AE7881" i="25" l="1"/>
  <c r="AG7881" i="25" s="1"/>
  <c r="AF7881" i="25"/>
  <c r="AD9896" i="25"/>
  <c r="AF7882" i="25" l="1"/>
  <c r="AE7882" i="25"/>
  <c r="AG7882" i="25" s="1"/>
  <c r="AD9897" i="25"/>
  <c r="AE7883" i="25" l="1"/>
  <c r="AG7883" i="25" s="1"/>
  <c r="AF7883" i="25"/>
  <c r="AD9898" i="25"/>
  <c r="AE7884" i="25" l="1"/>
  <c r="AG7884" i="25" s="1"/>
  <c r="AF7884" i="25"/>
  <c r="AD9899" i="25"/>
  <c r="AE7885" i="25" l="1"/>
  <c r="AG7885" i="25" s="1"/>
  <c r="AF7885" i="25"/>
  <c r="AD9900" i="25"/>
  <c r="AE7886" i="25" l="1"/>
  <c r="AG7886" i="25" s="1"/>
  <c r="AF7886" i="25"/>
  <c r="AD9901" i="25"/>
  <c r="AE7887" i="25" l="1"/>
  <c r="AG7887" i="25" s="1"/>
  <c r="AF7887" i="25"/>
  <c r="AD9902" i="25"/>
  <c r="AE7888" i="25" l="1"/>
  <c r="AG7888" i="25" s="1"/>
  <c r="AF7888" i="25"/>
  <c r="AD9903" i="25"/>
  <c r="AE7889" i="25" l="1"/>
  <c r="AG7889" i="25" s="1"/>
  <c r="AF7889" i="25"/>
  <c r="AD9904" i="25"/>
  <c r="AE7890" i="25" l="1"/>
  <c r="AG7890" i="25" s="1"/>
  <c r="AF7890" i="25"/>
  <c r="AD9905" i="25"/>
  <c r="AE7891" i="25" l="1"/>
  <c r="AG7891" i="25" s="1"/>
  <c r="AF7891" i="25"/>
  <c r="AD9906" i="25"/>
  <c r="AE7892" i="25" l="1"/>
  <c r="AG7892" i="25" s="1"/>
  <c r="AF7892" i="25"/>
  <c r="AD9907" i="25"/>
  <c r="AE7893" i="25" l="1"/>
  <c r="AG7893" i="25" s="1"/>
  <c r="AF7893" i="25"/>
  <c r="AD9908" i="25"/>
  <c r="AF7894" i="25" l="1"/>
  <c r="AE7894" i="25"/>
  <c r="AG7894" i="25" s="1"/>
  <c r="AD9909" i="25"/>
  <c r="AE7895" i="25" l="1"/>
  <c r="AG7895" i="25" s="1"/>
  <c r="AF7895" i="25"/>
  <c r="AD9910" i="25"/>
  <c r="AE7896" i="25" l="1"/>
  <c r="AG7896" i="25" s="1"/>
  <c r="AF7896" i="25"/>
  <c r="AD9911" i="25"/>
  <c r="AE7897" i="25" l="1"/>
  <c r="AG7897" i="25" s="1"/>
  <c r="AF7897" i="25"/>
  <c r="AD9912" i="25"/>
  <c r="AE7898" i="25" l="1"/>
  <c r="AG7898" i="25" s="1"/>
  <c r="AF7898" i="25"/>
  <c r="AD9913" i="25"/>
  <c r="AE7899" i="25" l="1"/>
  <c r="AG7899" i="25" s="1"/>
  <c r="AF7899" i="25"/>
  <c r="AD9914" i="25"/>
  <c r="AF7900" i="25" l="1"/>
  <c r="AE7900" i="25"/>
  <c r="AG7900" i="25" s="1"/>
  <c r="AD9915" i="25"/>
  <c r="AE7901" i="25" l="1"/>
  <c r="AG7901" i="25" s="1"/>
  <c r="AF7901" i="25"/>
  <c r="AD9916" i="25"/>
  <c r="AF7902" i="25" l="1"/>
  <c r="AE7902" i="25"/>
  <c r="AG7902" i="25" s="1"/>
  <c r="AD9917" i="25"/>
  <c r="AE7903" i="25" l="1"/>
  <c r="AG7903" i="25" s="1"/>
  <c r="AF7903" i="25"/>
  <c r="AD9918" i="25"/>
  <c r="AE7904" i="25" l="1"/>
  <c r="AG7904" i="25" s="1"/>
  <c r="AF7904" i="25"/>
  <c r="AD9919" i="25"/>
  <c r="AE7905" i="25" l="1"/>
  <c r="AG7905" i="25" s="1"/>
  <c r="AF7905" i="25"/>
  <c r="AD9920" i="25"/>
  <c r="AE7906" i="25" l="1"/>
  <c r="AG7906" i="25" s="1"/>
  <c r="AF7906" i="25"/>
  <c r="AD9921" i="25"/>
  <c r="AE7907" i="25" l="1"/>
  <c r="AG7907" i="25" s="1"/>
  <c r="AF7907" i="25"/>
  <c r="AD9922" i="25"/>
  <c r="AE7908" i="25" l="1"/>
  <c r="AG7908" i="25" s="1"/>
  <c r="AF7908" i="25"/>
  <c r="AD9923" i="25"/>
  <c r="AE7909" i="25" l="1"/>
  <c r="AG7909" i="25" s="1"/>
  <c r="AF7909" i="25"/>
  <c r="AD9924" i="25"/>
  <c r="AE7910" i="25" l="1"/>
  <c r="AG7910" i="25" s="1"/>
  <c r="AF7910" i="25"/>
  <c r="AD9925" i="25"/>
  <c r="AE7911" i="25" l="1"/>
  <c r="AG7911" i="25" s="1"/>
  <c r="AF7911" i="25"/>
  <c r="AD9926" i="25"/>
  <c r="AE7912" i="25" l="1"/>
  <c r="AG7912" i="25" s="1"/>
  <c r="AF7912" i="25"/>
  <c r="AD9927" i="25"/>
  <c r="AE7913" i="25" l="1"/>
  <c r="AG7913" i="25" s="1"/>
  <c r="AF7913" i="25"/>
  <c r="AD9928" i="25"/>
  <c r="AE7914" i="25" l="1"/>
  <c r="AG7914" i="25" s="1"/>
  <c r="AF7914" i="25"/>
  <c r="AD9929" i="25"/>
  <c r="AE7915" i="25" l="1"/>
  <c r="AG7915" i="25" s="1"/>
  <c r="AF7915" i="25"/>
  <c r="AD9930" i="25"/>
  <c r="AE7916" i="25" l="1"/>
  <c r="AG7916" i="25" s="1"/>
  <c r="AF7916" i="25"/>
  <c r="AD9931" i="25"/>
  <c r="AE7917" i="25" l="1"/>
  <c r="AG7917" i="25" s="1"/>
  <c r="AF7917" i="25"/>
  <c r="AD9932" i="25"/>
  <c r="AF7918" i="25" l="1"/>
  <c r="AE7918" i="25"/>
  <c r="AG7918" i="25" s="1"/>
  <c r="AD9933" i="25"/>
  <c r="AE7919" i="25" l="1"/>
  <c r="AG7919" i="25" s="1"/>
  <c r="AF7919" i="25"/>
  <c r="AD9934" i="25"/>
  <c r="AE7920" i="25" l="1"/>
  <c r="AG7920" i="25" s="1"/>
  <c r="AF7920" i="25"/>
  <c r="AD9935" i="25"/>
  <c r="AE7921" i="25" l="1"/>
  <c r="AG7921" i="25" s="1"/>
  <c r="AF7921" i="25"/>
  <c r="AD9936" i="25"/>
  <c r="AF7922" i="25" l="1"/>
  <c r="AE7922" i="25"/>
  <c r="AG7922" i="25" s="1"/>
  <c r="AD9937" i="25"/>
  <c r="AE7923" i="25" l="1"/>
  <c r="AG7923" i="25" s="1"/>
  <c r="AF7923" i="25"/>
  <c r="AD9938" i="25"/>
  <c r="AE7924" i="25" l="1"/>
  <c r="AG7924" i="25" s="1"/>
  <c r="AF7924" i="25"/>
  <c r="AD9939" i="25"/>
  <c r="AE7925" i="25" l="1"/>
  <c r="AG7925" i="25" s="1"/>
  <c r="AF7925" i="25"/>
  <c r="AD9940" i="25"/>
  <c r="AE7926" i="25" l="1"/>
  <c r="AG7926" i="25" s="1"/>
  <c r="AF7926" i="25"/>
  <c r="AD9941" i="25"/>
  <c r="AE7927" i="25" l="1"/>
  <c r="AG7927" i="25" s="1"/>
  <c r="AF7927" i="25"/>
  <c r="AD9942" i="25"/>
  <c r="AE7928" i="25" l="1"/>
  <c r="AG7928" i="25" s="1"/>
  <c r="AF7928" i="25"/>
  <c r="AD9943" i="25"/>
  <c r="AE7929" i="25" l="1"/>
  <c r="AG7929" i="25" s="1"/>
  <c r="AF7929" i="25"/>
  <c r="AD9944" i="25"/>
  <c r="AF7930" i="25" l="1"/>
  <c r="AE7930" i="25"/>
  <c r="AG7930" i="25" s="1"/>
  <c r="AD9945" i="25"/>
  <c r="AE7931" i="25" l="1"/>
  <c r="AG7931" i="25" s="1"/>
  <c r="AF7931" i="25"/>
  <c r="AD9946" i="25"/>
  <c r="AE7932" i="25" l="1"/>
  <c r="AG7932" i="25" s="1"/>
  <c r="AF7932" i="25"/>
  <c r="AD9947" i="25"/>
  <c r="AE7933" i="25" l="1"/>
  <c r="AG7933" i="25" s="1"/>
  <c r="AF7933" i="25"/>
  <c r="AD9948" i="25"/>
  <c r="AF7934" i="25" l="1"/>
  <c r="AE7934" i="25"/>
  <c r="AG7934" i="25" s="1"/>
  <c r="AD9949" i="25"/>
  <c r="AE7935" i="25" l="1"/>
  <c r="AG7935" i="25" s="1"/>
  <c r="AF7935" i="25"/>
  <c r="AD9950" i="25"/>
  <c r="AE7936" i="25" l="1"/>
  <c r="AG7936" i="25" s="1"/>
  <c r="AF7936" i="25"/>
  <c r="AD9951" i="25"/>
  <c r="AE7937" i="25" l="1"/>
  <c r="AG7937" i="25" s="1"/>
  <c r="AF7937" i="25"/>
  <c r="AD9952" i="25"/>
  <c r="AF7938" i="25" l="1"/>
  <c r="AE7938" i="25"/>
  <c r="AG7938" i="25" s="1"/>
  <c r="AD9953" i="25"/>
  <c r="AE7939" i="25" l="1"/>
  <c r="AG7939" i="25" s="1"/>
  <c r="AF7939" i="25"/>
  <c r="AD9954" i="25"/>
  <c r="AE7940" i="25" l="1"/>
  <c r="AG7940" i="25" s="1"/>
  <c r="AF7940" i="25"/>
  <c r="AD9955" i="25"/>
  <c r="AE7941" i="25" l="1"/>
  <c r="AG7941" i="25" s="1"/>
  <c r="AF7941" i="25"/>
  <c r="AD9956" i="25"/>
  <c r="AE7942" i="25" l="1"/>
  <c r="AG7942" i="25" s="1"/>
  <c r="AF7942" i="25"/>
  <c r="AD9957" i="25"/>
  <c r="AE7943" i="25" l="1"/>
  <c r="AG7943" i="25" s="1"/>
  <c r="AF7943" i="25"/>
  <c r="AD9958" i="25"/>
  <c r="AF7944" i="25" l="1"/>
  <c r="AE7944" i="25"/>
  <c r="AG7944" i="25" s="1"/>
  <c r="AD9959" i="25"/>
  <c r="AE7945" i="25" l="1"/>
  <c r="AG7945" i="25" s="1"/>
  <c r="AF7945" i="25"/>
  <c r="AD9960" i="25"/>
  <c r="AE7946" i="25" l="1"/>
  <c r="AG7946" i="25" s="1"/>
  <c r="AF7946" i="25"/>
  <c r="AD9961" i="25"/>
  <c r="AE7947" i="25" l="1"/>
  <c r="AG7947" i="25" s="1"/>
  <c r="AF7947" i="25"/>
  <c r="AD9962" i="25"/>
  <c r="AE7948" i="25" l="1"/>
  <c r="AG7948" i="25" s="1"/>
  <c r="AF7948" i="25"/>
  <c r="AD9963" i="25"/>
  <c r="AE7949" i="25" l="1"/>
  <c r="AG7949" i="25" s="1"/>
  <c r="AF7949" i="25"/>
  <c r="AD9964" i="25"/>
  <c r="AF7950" i="25" l="1"/>
  <c r="AE7950" i="25"/>
  <c r="AG7950" i="25" s="1"/>
  <c r="AD9965" i="25"/>
  <c r="AE7951" i="25" l="1"/>
  <c r="AG7951" i="25" s="1"/>
  <c r="AF7951" i="25"/>
  <c r="AD9966" i="25"/>
  <c r="AE7952" i="25" l="1"/>
  <c r="AG7952" i="25" s="1"/>
  <c r="AF7952" i="25"/>
  <c r="AD9967" i="25"/>
  <c r="AE7953" i="25" l="1"/>
  <c r="AG7953" i="25" s="1"/>
  <c r="AF7953" i="25"/>
  <c r="AD9968" i="25"/>
  <c r="AF7954" i="25" l="1"/>
  <c r="AE7954" i="25"/>
  <c r="AG7954" i="25" s="1"/>
  <c r="AD9969" i="25"/>
  <c r="AE7955" i="25" l="1"/>
  <c r="AG7955" i="25" s="1"/>
  <c r="AF7955" i="25"/>
  <c r="AD9970" i="25"/>
  <c r="AE7956" i="25" l="1"/>
  <c r="AG7956" i="25" s="1"/>
  <c r="AF7956" i="25"/>
  <c r="AD9971" i="25"/>
  <c r="AE7957" i="25" l="1"/>
  <c r="AG7957" i="25" s="1"/>
  <c r="AF7957" i="25"/>
  <c r="AD9972" i="25"/>
  <c r="AE7958" i="25" l="1"/>
  <c r="AG7958" i="25" s="1"/>
  <c r="AF7958" i="25"/>
  <c r="AD9973" i="25"/>
  <c r="AE7959" i="25" l="1"/>
  <c r="AG7959" i="25" s="1"/>
  <c r="AF7959" i="25"/>
  <c r="AD9974" i="25"/>
  <c r="AE7960" i="25" l="1"/>
  <c r="AG7960" i="25" s="1"/>
  <c r="AF7960" i="25"/>
  <c r="AD9975" i="25"/>
  <c r="AE7961" i="25" l="1"/>
  <c r="AG7961" i="25" s="1"/>
  <c r="AF7961" i="25"/>
  <c r="AD9976" i="25"/>
  <c r="AE7962" i="25" l="1"/>
  <c r="AG7962" i="25" s="1"/>
  <c r="AF7962" i="25"/>
  <c r="AD9977" i="25"/>
  <c r="AE7963" i="25" l="1"/>
  <c r="AG7963" i="25" s="1"/>
  <c r="AF7963" i="25"/>
  <c r="AD9978" i="25"/>
  <c r="AE7964" i="25" l="1"/>
  <c r="AG7964" i="25" s="1"/>
  <c r="AF7964" i="25"/>
  <c r="AD9979" i="25"/>
  <c r="AE7965" i="25" l="1"/>
  <c r="AG7965" i="25" s="1"/>
  <c r="AF7965" i="25"/>
  <c r="AD9980" i="25"/>
  <c r="AF7966" i="25" l="1"/>
  <c r="AE7966" i="25"/>
  <c r="AG7966" i="25" s="1"/>
  <c r="AD9981" i="25"/>
  <c r="AE7967" i="25" l="1"/>
  <c r="AG7967" i="25" s="1"/>
  <c r="AF7967" i="25"/>
  <c r="AD9982" i="25"/>
  <c r="AE7968" i="25" l="1"/>
  <c r="AG7968" i="25" s="1"/>
  <c r="AF7968" i="25"/>
  <c r="AD9983" i="25"/>
  <c r="AE7969" i="25" l="1"/>
  <c r="AG7969" i="25" s="1"/>
  <c r="AF7969" i="25"/>
  <c r="AD9984" i="25"/>
  <c r="AE7970" i="25" l="1"/>
  <c r="AG7970" i="25" s="1"/>
  <c r="AF7970" i="25"/>
  <c r="AD9985" i="25"/>
  <c r="AE7971" i="25" l="1"/>
  <c r="AG7971" i="25" s="1"/>
  <c r="AF7971" i="25"/>
  <c r="AD9986" i="25"/>
  <c r="AF7972" i="25" l="1"/>
  <c r="AE7972" i="25"/>
  <c r="AG7972" i="25" s="1"/>
  <c r="AD9987" i="25"/>
  <c r="AE7973" i="25" l="1"/>
  <c r="AG7973" i="25" s="1"/>
  <c r="AF7973" i="25"/>
  <c r="AD9988" i="25"/>
  <c r="AE7974" i="25" l="1"/>
  <c r="AG7974" i="25" s="1"/>
  <c r="AF7974" i="25"/>
  <c r="AD9989" i="25"/>
  <c r="AE7975" i="25" l="1"/>
  <c r="AG7975" i="25" s="1"/>
  <c r="AF7975" i="25"/>
  <c r="AD9990" i="25"/>
  <c r="AE7976" i="25" l="1"/>
  <c r="AG7976" i="25" s="1"/>
  <c r="AF7976" i="25"/>
  <c r="AD9991" i="25"/>
  <c r="AE7977" i="25" l="1"/>
  <c r="AG7977" i="25" s="1"/>
  <c r="AF7977" i="25"/>
  <c r="AD9992" i="25"/>
  <c r="AF7978" i="25" l="1"/>
  <c r="AE7978" i="25"/>
  <c r="AG7978" i="25" s="1"/>
  <c r="AD9993" i="25"/>
  <c r="AE7979" i="25" l="1"/>
  <c r="AG7979" i="25" s="1"/>
  <c r="AF7979" i="25"/>
  <c r="AD9994" i="25"/>
  <c r="AF7980" i="25" l="1"/>
  <c r="AE7980" i="25"/>
  <c r="AG7980" i="25" s="1"/>
  <c r="AD9995" i="25"/>
  <c r="AE7981" i="25" l="1"/>
  <c r="AG7981" i="25" s="1"/>
  <c r="AF7981" i="25"/>
  <c r="AD9996" i="25"/>
  <c r="AF7982" i="25" l="1"/>
  <c r="AE7982" i="25"/>
  <c r="AG7982" i="25" s="1"/>
  <c r="AD9997" i="25"/>
  <c r="AE7983" i="25" l="1"/>
  <c r="AG7983" i="25" s="1"/>
  <c r="AF7983" i="25"/>
  <c r="AD9998" i="25"/>
  <c r="AF7984" i="25" l="1"/>
  <c r="AE7984" i="25"/>
  <c r="AG7984" i="25" s="1"/>
  <c r="AD9999" i="25"/>
  <c r="AE7985" i="25" l="1"/>
  <c r="AG7985" i="25" s="1"/>
  <c r="AF7985" i="25"/>
  <c r="AD10000" i="25"/>
  <c r="AF7986" i="25" l="1"/>
  <c r="AE7986" i="25"/>
  <c r="AG7986" i="25" s="1"/>
  <c r="AD10001" i="25"/>
  <c r="AE7987" i="25" l="1"/>
  <c r="AG7987" i="25" s="1"/>
  <c r="AF7987" i="25"/>
  <c r="AD10002" i="25"/>
  <c r="AE7988" i="25" l="1"/>
  <c r="AG7988" i="25" s="1"/>
  <c r="AF7988" i="25"/>
  <c r="AD10003" i="25"/>
  <c r="AE7989" i="25" l="1"/>
  <c r="AG7989" i="25" s="1"/>
  <c r="AF7989" i="25"/>
  <c r="AD10004" i="25"/>
  <c r="AE7990" i="25" l="1"/>
  <c r="AG7990" i="25" s="1"/>
  <c r="AF7990" i="25"/>
  <c r="AD10005" i="25"/>
  <c r="AE7991" i="25" l="1"/>
  <c r="AG7991" i="25" s="1"/>
  <c r="AF7991" i="25"/>
  <c r="AD10006" i="25"/>
  <c r="AF7992" i="25" l="1"/>
  <c r="AE7992" i="25"/>
  <c r="AG7992" i="25" s="1"/>
  <c r="AD10007" i="25"/>
  <c r="AE7993" i="25" l="1"/>
  <c r="AG7993" i="25" s="1"/>
  <c r="AF7993" i="25"/>
  <c r="AD10008" i="25"/>
  <c r="AE7994" i="25" l="1"/>
  <c r="AG7994" i="25" s="1"/>
  <c r="AF7994" i="25"/>
  <c r="AD10009" i="25"/>
  <c r="AE7995" i="25" l="1"/>
  <c r="AG7995" i="25" s="1"/>
  <c r="AF7995" i="25"/>
  <c r="AD10010" i="25"/>
  <c r="AF7996" i="25" l="1"/>
  <c r="AE7996" i="25"/>
  <c r="AG7996" i="25" s="1"/>
  <c r="AD10011" i="25"/>
  <c r="AE7997" i="25" l="1"/>
  <c r="AG7997" i="25" s="1"/>
  <c r="AF7997" i="25"/>
  <c r="AD10012" i="25"/>
  <c r="AE7998" i="25" l="1"/>
  <c r="AG7998" i="25" s="1"/>
  <c r="AF7998" i="25"/>
  <c r="AD10013" i="25"/>
  <c r="AE7999" i="25" l="1"/>
  <c r="AG7999" i="25" s="1"/>
  <c r="AF7999" i="25"/>
  <c r="AD10014" i="25"/>
  <c r="AE8000" i="25" l="1"/>
  <c r="AG8000" i="25" s="1"/>
  <c r="AF8000" i="25"/>
  <c r="AD10015" i="25"/>
  <c r="AE8001" i="25" l="1"/>
  <c r="AG8001" i="25" s="1"/>
  <c r="AF8001" i="25"/>
  <c r="AD10016" i="25"/>
  <c r="AE8002" i="25" l="1"/>
  <c r="AG8002" i="25" s="1"/>
  <c r="AF8002" i="25"/>
  <c r="AD10017" i="25"/>
  <c r="AE8003" i="25" l="1"/>
  <c r="AG8003" i="25" s="1"/>
  <c r="AF8003" i="25"/>
  <c r="AD10018" i="25"/>
  <c r="AE8004" i="25" l="1"/>
  <c r="AG8004" i="25" s="1"/>
  <c r="AF8004" i="25"/>
  <c r="AD10019" i="25"/>
  <c r="AE8005" i="25" l="1"/>
  <c r="AG8005" i="25" s="1"/>
  <c r="AF8005" i="25"/>
  <c r="AD10020" i="25"/>
  <c r="AE8006" i="25" l="1"/>
  <c r="AG8006" i="25" s="1"/>
  <c r="AF8006" i="25"/>
  <c r="AD10021" i="25"/>
  <c r="AE8007" i="25" l="1"/>
  <c r="AG8007" i="25" s="1"/>
  <c r="AF8007" i="25"/>
  <c r="AD10022" i="25"/>
  <c r="AF8008" i="25" l="1"/>
  <c r="AE8008" i="25"/>
  <c r="AG8008" i="25" s="1"/>
  <c r="AD10023" i="25"/>
  <c r="AE8009" i="25" l="1"/>
  <c r="AG8009" i="25" s="1"/>
  <c r="AF8009" i="25"/>
  <c r="AD10024" i="25"/>
  <c r="AE8010" i="25" l="1"/>
  <c r="AG8010" i="25" s="1"/>
  <c r="AF8010" i="25"/>
  <c r="AD10025" i="25"/>
  <c r="AE8011" i="25" l="1"/>
  <c r="AG8011" i="25" s="1"/>
  <c r="AF8011" i="25"/>
  <c r="AD10026" i="25"/>
  <c r="AE8012" i="25" l="1"/>
  <c r="AG8012" i="25" s="1"/>
  <c r="AF8012" i="25"/>
  <c r="AD10027" i="25"/>
  <c r="AE8013" i="25" l="1"/>
  <c r="AG8013" i="25" s="1"/>
  <c r="AF8013" i="25"/>
  <c r="AD10028" i="25"/>
  <c r="AE8014" i="25" l="1"/>
  <c r="AG8014" i="25" s="1"/>
  <c r="AF8014" i="25"/>
  <c r="AD10029" i="25"/>
  <c r="AE8015" i="25" l="1"/>
  <c r="AG8015" i="25" s="1"/>
  <c r="AF8015" i="25"/>
  <c r="AD10030" i="25"/>
  <c r="AF8016" i="25" l="1"/>
  <c r="AE8016" i="25"/>
  <c r="AG8016" i="25" s="1"/>
  <c r="AD10031" i="25"/>
  <c r="AE8017" i="25" l="1"/>
  <c r="AG8017" i="25" s="1"/>
  <c r="AF8017" i="25"/>
  <c r="AD10032" i="25"/>
  <c r="AE8018" i="25" l="1"/>
  <c r="AG8018" i="25" s="1"/>
  <c r="AF8018" i="25"/>
  <c r="AD10033" i="25"/>
  <c r="AE8019" i="25" l="1"/>
  <c r="AG8019" i="25" s="1"/>
  <c r="AF8019" i="25"/>
  <c r="AD10034" i="25"/>
  <c r="AE8020" i="25" l="1"/>
  <c r="AG8020" i="25" s="1"/>
  <c r="AF8020" i="25"/>
  <c r="AD10035" i="25"/>
  <c r="AE8021" i="25" l="1"/>
  <c r="AG8021" i="25" s="1"/>
  <c r="AF8021" i="25"/>
  <c r="AD10036" i="25"/>
  <c r="AF8022" i="25" l="1"/>
  <c r="AE8022" i="25"/>
  <c r="AG8022" i="25" s="1"/>
  <c r="AD10037" i="25"/>
  <c r="AE8023" i="25" l="1"/>
  <c r="AG8023" i="25" s="1"/>
  <c r="AF8023" i="25"/>
  <c r="AD10038" i="25"/>
  <c r="AE8024" i="25" l="1"/>
  <c r="AG8024" i="25" s="1"/>
  <c r="AF8024" i="25"/>
  <c r="AD10039" i="25"/>
  <c r="AE8025" i="25" l="1"/>
  <c r="AG8025" i="25" s="1"/>
  <c r="AF8025" i="25"/>
  <c r="AD10040" i="25"/>
  <c r="AE8026" i="25" l="1"/>
  <c r="AG8026" i="25" s="1"/>
  <c r="AF8026" i="25"/>
  <c r="AD10041" i="25"/>
  <c r="AE8027" i="25" l="1"/>
  <c r="AG8027" i="25" s="1"/>
  <c r="AF8027" i="25"/>
  <c r="AD10042" i="25"/>
  <c r="AE8028" i="25" l="1"/>
  <c r="AG8028" i="25" s="1"/>
  <c r="AF8028" i="25"/>
  <c r="AD10043" i="25"/>
  <c r="AE8029" i="25" l="1"/>
  <c r="AG8029" i="25" s="1"/>
  <c r="AF8029" i="25"/>
  <c r="AD10044" i="25"/>
  <c r="AE8030" i="25" l="1"/>
  <c r="AG8030" i="25" s="1"/>
  <c r="AF8030" i="25"/>
  <c r="AD10045" i="25"/>
  <c r="AE8031" i="25" l="1"/>
  <c r="AG8031" i="25" s="1"/>
  <c r="AF8031" i="25"/>
  <c r="AD10046" i="25"/>
  <c r="AE8032" i="25" l="1"/>
  <c r="AG8032" i="25" s="1"/>
  <c r="AF8032" i="25"/>
  <c r="AD10047" i="25"/>
  <c r="AE8033" i="25" l="1"/>
  <c r="AG8033" i="25" s="1"/>
  <c r="AF8033" i="25"/>
  <c r="AD10048" i="25"/>
  <c r="AE8034" i="25" l="1"/>
  <c r="AG8034" i="25" s="1"/>
  <c r="AF8034" i="25"/>
  <c r="AD10049" i="25"/>
  <c r="AE8035" i="25" l="1"/>
  <c r="AG8035" i="25" s="1"/>
  <c r="AF8035" i="25"/>
  <c r="AD10050" i="25"/>
  <c r="AE8036" i="25" l="1"/>
  <c r="AG8036" i="25" s="1"/>
  <c r="AF8036" i="25"/>
  <c r="AD10051" i="25"/>
  <c r="AE8037" i="25" l="1"/>
  <c r="AG8037" i="25" s="1"/>
  <c r="AF8037" i="25"/>
  <c r="AD10052" i="25"/>
  <c r="AE8038" i="25" l="1"/>
  <c r="AG8038" i="25" s="1"/>
  <c r="AF8038" i="25"/>
  <c r="AD10053" i="25"/>
  <c r="AE8039" i="25" l="1"/>
  <c r="AG8039" i="25" s="1"/>
  <c r="AF8039" i="25"/>
  <c r="AD10054" i="25"/>
  <c r="AE8040" i="25" l="1"/>
  <c r="AG8040" i="25" s="1"/>
  <c r="AF8040" i="25"/>
  <c r="AD10055" i="25"/>
  <c r="AE8041" i="25" l="1"/>
  <c r="AG8041" i="25" s="1"/>
  <c r="AF8041" i="25"/>
  <c r="AD10056" i="25"/>
  <c r="AE8042" i="25" l="1"/>
  <c r="AG8042" i="25" s="1"/>
  <c r="AF8042" i="25"/>
  <c r="AD10057" i="25"/>
  <c r="AE8043" i="25" l="1"/>
  <c r="AG8043" i="25" s="1"/>
  <c r="AF8043" i="25"/>
  <c r="AD10058" i="25"/>
  <c r="AF8044" i="25" l="1"/>
  <c r="AE8044" i="25"/>
  <c r="AG8044" i="25" s="1"/>
  <c r="AD10059" i="25"/>
  <c r="AE8045" i="25" l="1"/>
  <c r="AG8045" i="25" s="1"/>
  <c r="AF8045" i="25"/>
  <c r="AD10060" i="25"/>
  <c r="AE8046" i="25" l="1"/>
  <c r="AG8046" i="25" s="1"/>
  <c r="AF8046" i="25"/>
  <c r="AD10061" i="25"/>
  <c r="AE8047" i="25" l="1"/>
  <c r="AG8047" i="25" s="1"/>
  <c r="AF8047" i="25"/>
  <c r="AD10062" i="25"/>
  <c r="AE8048" i="25" l="1"/>
  <c r="AG8048" i="25" s="1"/>
  <c r="AF8048" i="25"/>
  <c r="AD10063" i="25"/>
  <c r="AE8049" i="25" l="1"/>
  <c r="AG8049" i="25" s="1"/>
  <c r="AF8049" i="25"/>
  <c r="AD10064" i="25"/>
  <c r="AE8050" i="25" l="1"/>
  <c r="AG8050" i="25" s="1"/>
  <c r="AF8050" i="25"/>
  <c r="AD10065" i="25"/>
  <c r="AE8051" i="25" l="1"/>
  <c r="AG8051" i="25" s="1"/>
  <c r="AF8051" i="25"/>
  <c r="AD10066" i="25"/>
  <c r="AE8052" i="25" l="1"/>
  <c r="AG8052" i="25" s="1"/>
  <c r="AF8052" i="25"/>
  <c r="AD10067" i="25"/>
  <c r="AE8053" i="25" l="1"/>
  <c r="AG8053" i="25" s="1"/>
  <c r="AF8053" i="25"/>
  <c r="AD10068" i="25"/>
  <c r="AF8054" i="25" l="1"/>
  <c r="AE8054" i="25"/>
  <c r="AG8054" i="25" s="1"/>
  <c r="AD10069" i="25"/>
  <c r="AE8055" i="25" l="1"/>
  <c r="AG8055" i="25" s="1"/>
  <c r="AF8055" i="25"/>
  <c r="AD10070" i="25"/>
  <c r="AE8056" i="25" l="1"/>
  <c r="AG8056" i="25" s="1"/>
  <c r="AF8056" i="25"/>
  <c r="AD10071" i="25"/>
  <c r="AE8057" i="25" l="1"/>
  <c r="AG8057" i="25" s="1"/>
  <c r="AF8057" i="25"/>
  <c r="AD10072" i="25"/>
  <c r="AF8058" i="25" l="1"/>
  <c r="AE8058" i="25"/>
  <c r="AG8058" i="25" s="1"/>
  <c r="AD10073" i="25"/>
  <c r="AE8059" i="25" l="1"/>
  <c r="AG8059" i="25" s="1"/>
  <c r="AF8059" i="25"/>
  <c r="AD10074" i="25"/>
  <c r="AF8060" i="25" l="1"/>
  <c r="AE8060" i="25"/>
  <c r="AG8060" i="25" s="1"/>
  <c r="AD10075" i="25"/>
  <c r="AE8061" i="25" l="1"/>
  <c r="AG8061" i="25" s="1"/>
  <c r="AF8061" i="25"/>
  <c r="AD10076" i="25"/>
  <c r="AE8062" i="25" l="1"/>
  <c r="AG8062" i="25" s="1"/>
  <c r="AF8062" i="25"/>
  <c r="AD10077" i="25"/>
  <c r="AE8063" i="25" l="1"/>
  <c r="AG8063" i="25" s="1"/>
  <c r="AF8063" i="25"/>
  <c r="AD10078" i="25"/>
  <c r="AE8064" i="25" l="1"/>
  <c r="AG8064" i="25" s="1"/>
  <c r="AF8064" i="25"/>
  <c r="AD10079" i="25"/>
  <c r="AE8065" i="25" l="1"/>
  <c r="AG8065" i="25" s="1"/>
  <c r="AF8065" i="25"/>
  <c r="AD10080" i="25"/>
  <c r="AE8066" i="25" l="1"/>
  <c r="AG8066" i="25" s="1"/>
  <c r="AF8066" i="25"/>
  <c r="AD10081" i="25"/>
  <c r="AE8067" i="25" l="1"/>
  <c r="AG8067" i="25" s="1"/>
  <c r="AF8067" i="25"/>
  <c r="AD10082" i="25"/>
  <c r="AE8068" i="25" l="1"/>
  <c r="AG8068" i="25" s="1"/>
  <c r="AF8068" i="25"/>
  <c r="AD10083" i="25"/>
  <c r="AE8069" i="25" l="1"/>
  <c r="AG8069" i="25" s="1"/>
  <c r="AF8069" i="25"/>
  <c r="AD10084" i="25"/>
  <c r="AE8070" i="25" l="1"/>
  <c r="AG8070" i="25" s="1"/>
  <c r="AF8070" i="25"/>
  <c r="AD10085" i="25"/>
  <c r="AE8071" i="25" l="1"/>
  <c r="AG8071" i="25" s="1"/>
  <c r="AF8071" i="25"/>
  <c r="AD10086" i="25"/>
  <c r="AE8072" i="25" l="1"/>
  <c r="AG8072" i="25" s="1"/>
  <c r="AF8072" i="25"/>
  <c r="AD10087" i="25"/>
  <c r="AE8073" i="25" l="1"/>
  <c r="AG8073" i="25" s="1"/>
  <c r="AF8073" i="25"/>
  <c r="AD10088" i="25"/>
  <c r="AE8074" i="25" l="1"/>
  <c r="AG8074" i="25" s="1"/>
  <c r="AF8074" i="25"/>
  <c r="AD10089" i="25"/>
  <c r="AE8075" i="25" l="1"/>
  <c r="AG8075" i="25" s="1"/>
  <c r="AF8075" i="25"/>
  <c r="AD10090" i="25"/>
  <c r="AE8076" i="25" l="1"/>
  <c r="AG8076" i="25" s="1"/>
  <c r="AF8076" i="25"/>
  <c r="AD10091" i="25"/>
  <c r="AE8077" i="25" l="1"/>
  <c r="AG8077" i="25" s="1"/>
  <c r="AF8077" i="25"/>
  <c r="AD10092" i="25"/>
  <c r="AE8078" i="25" l="1"/>
  <c r="AG8078" i="25" s="1"/>
  <c r="AF8078" i="25"/>
  <c r="AD10093" i="25"/>
  <c r="AE8079" i="25" l="1"/>
  <c r="AG8079" i="25" s="1"/>
  <c r="AF8079" i="25"/>
  <c r="AD10094" i="25"/>
  <c r="AE8080" i="25" l="1"/>
  <c r="AG8080" i="25" s="1"/>
  <c r="AF8080" i="25"/>
  <c r="AD10095" i="25"/>
  <c r="AE8081" i="25" l="1"/>
  <c r="AG8081" i="25" s="1"/>
  <c r="AF8081" i="25"/>
  <c r="AD10096" i="25"/>
  <c r="AE8082" i="25" l="1"/>
  <c r="AG8082" i="25" s="1"/>
  <c r="AF8082" i="25"/>
  <c r="AD10097" i="25"/>
  <c r="AE8083" i="25" l="1"/>
  <c r="AG8083" i="25" s="1"/>
  <c r="AF8083" i="25"/>
  <c r="AD10098" i="25"/>
  <c r="AE8084" i="25" l="1"/>
  <c r="AG8084" i="25" s="1"/>
  <c r="AF8084" i="25"/>
  <c r="AD10099" i="25"/>
  <c r="AE8085" i="25" l="1"/>
  <c r="AG8085" i="25" s="1"/>
  <c r="AF8085" i="25"/>
  <c r="AD10100" i="25"/>
  <c r="AE8086" i="25" l="1"/>
  <c r="AG8086" i="25" s="1"/>
  <c r="AF8086" i="25"/>
  <c r="AD10101" i="25"/>
  <c r="AE8087" i="25" l="1"/>
  <c r="AG8087" i="25" s="1"/>
  <c r="AF8087" i="25"/>
  <c r="AD10102" i="25"/>
  <c r="AE8088" i="25" l="1"/>
  <c r="AG8088" i="25" s="1"/>
  <c r="AF8088" i="25"/>
  <c r="AD10103" i="25"/>
  <c r="AE8089" i="25" l="1"/>
  <c r="AG8089" i="25" s="1"/>
  <c r="AF8089" i="25"/>
  <c r="AD10104" i="25"/>
  <c r="AF8090" i="25" l="1"/>
  <c r="AE8090" i="25"/>
  <c r="AG8090" i="25" s="1"/>
  <c r="AD10105" i="25"/>
  <c r="AE8091" i="25" l="1"/>
  <c r="AG8091" i="25" s="1"/>
  <c r="AF8091" i="25"/>
  <c r="AD10106" i="25"/>
  <c r="AE8092" i="25" l="1"/>
  <c r="AG8092" i="25" s="1"/>
  <c r="AF8092" i="25"/>
  <c r="AD10107" i="25"/>
  <c r="AE8093" i="25" l="1"/>
  <c r="AG8093" i="25" s="1"/>
  <c r="AF8093" i="25"/>
  <c r="AD10108" i="25"/>
  <c r="AE8094" i="25" l="1"/>
  <c r="AG8094" i="25" s="1"/>
  <c r="AF8094" i="25"/>
  <c r="AD10109" i="25"/>
  <c r="AE8095" i="25" l="1"/>
  <c r="AG8095" i="25" s="1"/>
  <c r="AF8095" i="25"/>
  <c r="AD10110" i="25"/>
  <c r="AE8096" i="25" l="1"/>
  <c r="AG8096" i="25" s="1"/>
  <c r="AF8096" i="25"/>
  <c r="AD10111" i="25"/>
  <c r="AE8097" i="25" l="1"/>
  <c r="AG8097" i="25" s="1"/>
  <c r="AF8097" i="25"/>
  <c r="AD10112" i="25"/>
  <c r="AE8098" i="25" l="1"/>
  <c r="AG8098" i="25" s="1"/>
  <c r="AF8098" i="25"/>
  <c r="AD10113" i="25"/>
  <c r="AE8099" i="25" l="1"/>
  <c r="AG8099" i="25" s="1"/>
  <c r="AF8099" i="25"/>
  <c r="AD10114" i="25"/>
  <c r="AE8100" i="25" l="1"/>
  <c r="AG8100" i="25" s="1"/>
  <c r="AF8100" i="25"/>
  <c r="AD10115" i="25"/>
  <c r="AE8101" i="25" l="1"/>
  <c r="AG8101" i="25" s="1"/>
  <c r="AF8101" i="25"/>
  <c r="AD10116" i="25"/>
  <c r="AE8102" i="25" l="1"/>
  <c r="AG8102" i="25" s="1"/>
  <c r="AF8102" i="25"/>
  <c r="AD10117" i="25"/>
  <c r="AE8103" i="25" l="1"/>
  <c r="AG8103" i="25" s="1"/>
  <c r="AF8103" i="25"/>
  <c r="AD10118" i="25"/>
  <c r="AE8104" i="25" l="1"/>
  <c r="AG8104" i="25" s="1"/>
  <c r="AF8104" i="25"/>
  <c r="AD10119" i="25"/>
  <c r="AE8105" i="25" l="1"/>
  <c r="AG8105" i="25" s="1"/>
  <c r="AF8105" i="25"/>
  <c r="AD10120" i="25"/>
  <c r="AE8106" i="25" l="1"/>
  <c r="AG8106" i="25" s="1"/>
  <c r="AF8106" i="25"/>
  <c r="AD10121" i="25"/>
  <c r="AE8107" i="25" l="1"/>
  <c r="AG8107" i="25" s="1"/>
  <c r="AF8107" i="25"/>
  <c r="AD10122" i="25"/>
  <c r="AE8108" i="25" l="1"/>
  <c r="AG8108" i="25" s="1"/>
  <c r="AF8108" i="25"/>
  <c r="AD10123" i="25"/>
  <c r="AE8109" i="25" l="1"/>
  <c r="AG8109" i="25" s="1"/>
  <c r="AF8109" i="25"/>
  <c r="AD10124" i="25"/>
  <c r="AE8110" i="25" l="1"/>
  <c r="AG8110" i="25" s="1"/>
  <c r="AF8110" i="25"/>
  <c r="AD10125" i="25"/>
  <c r="AE8111" i="25" l="1"/>
  <c r="AG8111" i="25" s="1"/>
  <c r="AF8111" i="25"/>
  <c r="AD10126" i="25"/>
  <c r="AF8112" i="25" l="1"/>
  <c r="AE8112" i="25"/>
  <c r="AG8112" i="25" s="1"/>
  <c r="AD10127" i="25"/>
  <c r="AE8113" i="25" l="1"/>
  <c r="AG8113" i="25" s="1"/>
  <c r="AF8113" i="25"/>
  <c r="AD10128" i="25"/>
  <c r="AE8114" i="25" l="1"/>
  <c r="AG8114" i="25" s="1"/>
  <c r="AF8114" i="25"/>
  <c r="AD10129" i="25"/>
  <c r="AE8115" i="25" l="1"/>
  <c r="AG8115" i="25" s="1"/>
  <c r="AF8115" i="25"/>
  <c r="AD10130" i="25"/>
  <c r="AE8116" i="25" l="1"/>
  <c r="AG8116" i="25" s="1"/>
  <c r="AF8116" i="25"/>
  <c r="AD10131" i="25"/>
  <c r="AE8117" i="25" l="1"/>
  <c r="AG8117" i="25" s="1"/>
  <c r="AF8117" i="25"/>
  <c r="AD10132" i="25"/>
  <c r="AE8118" i="25" l="1"/>
  <c r="AG8118" i="25" s="1"/>
  <c r="AF8118" i="25"/>
  <c r="AD10133" i="25"/>
  <c r="AE8119" i="25" l="1"/>
  <c r="AG8119" i="25" s="1"/>
  <c r="AF8119" i="25"/>
  <c r="AD10134" i="25"/>
  <c r="AE8120" i="25" l="1"/>
  <c r="AG8120" i="25" s="1"/>
  <c r="AF8120" i="25"/>
  <c r="AD10135" i="25"/>
  <c r="AE8121" i="25" l="1"/>
  <c r="AG8121" i="25" s="1"/>
  <c r="AF8121" i="25"/>
  <c r="AD10136" i="25"/>
  <c r="AE8122" i="25" l="1"/>
  <c r="AG8122" i="25" s="1"/>
  <c r="AF8122" i="25"/>
  <c r="AD10137" i="25"/>
  <c r="AE8123" i="25" l="1"/>
  <c r="AG8123" i="25" s="1"/>
  <c r="AF8123" i="25"/>
  <c r="AD10138" i="25"/>
  <c r="AE8124" i="25" l="1"/>
  <c r="AG8124" i="25" s="1"/>
  <c r="AF8124" i="25"/>
  <c r="AD10139" i="25"/>
  <c r="AE8125" i="25" l="1"/>
  <c r="AG8125" i="25" s="1"/>
  <c r="AF8125" i="25"/>
  <c r="AD10140" i="25"/>
  <c r="AE8126" i="25" l="1"/>
  <c r="AG8126" i="25" s="1"/>
  <c r="AF8126" i="25"/>
  <c r="AD10141" i="25"/>
  <c r="AE8127" i="25" l="1"/>
  <c r="AG8127" i="25" s="1"/>
  <c r="AF8127" i="25"/>
  <c r="AD10142" i="25"/>
  <c r="AE8128" i="25" l="1"/>
  <c r="AG8128" i="25" s="1"/>
  <c r="AF8128" i="25"/>
  <c r="AD10143" i="25"/>
  <c r="AE8129" i="25" l="1"/>
  <c r="AG8129" i="25" s="1"/>
  <c r="AF8129" i="25"/>
  <c r="AD10144" i="25"/>
  <c r="AF8130" i="25" l="1"/>
  <c r="AE8130" i="25"/>
  <c r="AG8130" i="25" s="1"/>
  <c r="AD10145" i="25"/>
  <c r="AE8131" i="25" l="1"/>
  <c r="AG8131" i="25" s="1"/>
  <c r="AF8131" i="25"/>
  <c r="AD10146" i="25"/>
  <c r="AE8132" i="25" l="1"/>
  <c r="AG8132" i="25" s="1"/>
  <c r="AF8132" i="25"/>
  <c r="AD10147" i="25"/>
  <c r="AE8133" i="25" l="1"/>
  <c r="AG8133" i="25" s="1"/>
  <c r="AF8133" i="25"/>
  <c r="AD10148" i="25"/>
  <c r="AE8134" i="25" l="1"/>
  <c r="AG8134" i="25" s="1"/>
  <c r="AF8134" i="25"/>
  <c r="AD10149" i="25"/>
  <c r="AE8135" i="25" l="1"/>
  <c r="AG8135" i="25" s="1"/>
  <c r="AF8135" i="25"/>
  <c r="AD10150" i="25"/>
  <c r="AE8136" i="25" l="1"/>
  <c r="AG8136" i="25" s="1"/>
  <c r="AF8136" i="25"/>
  <c r="AD10151" i="25"/>
  <c r="AE8137" i="25" l="1"/>
  <c r="AG8137" i="25" s="1"/>
  <c r="AF8137" i="25"/>
  <c r="AD10152" i="25"/>
  <c r="AE8138" i="25" l="1"/>
  <c r="AG8138" i="25" s="1"/>
  <c r="AF8138" i="25"/>
  <c r="AD10153" i="25"/>
  <c r="AE8139" i="25" l="1"/>
  <c r="AG8139" i="25" s="1"/>
  <c r="AF8139" i="25"/>
  <c r="AD10154" i="25"/>
  <c r="AE8140" i="25" l="1"/>
  <c r="AG8140" i="25" s="1"/>
  <c r="AF8140" i="25"/>
  <c r="AD10155" i="25"/>
  <c r="AE8141" i="25" l="1"/>
  <c r="AG8141" i="25" s="1"/>
  <c r="AF8141" i="25"/>
  <c r="AD10156" i="25"/>
  <c r="AE8142" i="25" l="1"/>
  <c r="AG8142" i="25" s="1"/>
  <c r="AF8142" i="25"/>
  <c r="AD10157" i="25"/>
  <c r="AE8143" i="25" l="1"/>
  <c r="AG8143" i="25" s="1"/>
  <c r="AF8143" i="25"/>
  <c r="AD10158" i="25"/>
  <c r="AE8144" i="25" l="1"/>
  <c r="AG8144" i="25" s="1"/>
  <c r="AF8144" i="25"/>
  <c r="AD10159" i="25"/>
  <c r="AE8145" i="25" l="1"/>
  <c r="AG8145" i="25" s="1"/>
  <c r="AF8145" i="25"/>
  <c r="AD10160" i="25"/>
  <c r="AF8146" i="25" l="1"/>
  <c r="AE8146" i="25"/>
  <c r="AG8146" i="25" s="1"/>
  <c r="AD10161" i="25"/>
  <c r="AE8147" i="25" l="1"/>
  <c r="AG8147" i="25" s="1"/>
  <c r="AF8147" i="25"/>
  <c r="AD10162" i="25"/>
  <c r="AE8148" i="25" l="1"/>
  <c r="AG8148" i="25" s="1"/>
  <c r="AF8148" i="25"/>
  <c r="AD10163" i="25"/>
  <c r="AE8149" i="25" l="1"/>
  <c r="AG8149" i="25" s="1"/>
  <c r="AF8149" i="25"/>
  <c r="AD10164" i="25"/>
  <c r="AE8150" i="25" l="1"/>
  <c r="AG8150" i="25" s="1"/>
  <c r="AF8150" i="25"/>
  <c r="AD10165" i="25"/>
  <c r="AE8151" i="25" l="1"/>
  <c r="AG8151" i="25" s="1"/>
  <c r="AF8151" i="25"/>
  <c r="AD10166" i="25"/>
  <c r="AE8152" i="25" l="1"/>
  <c r="AG8152" i="25" s="1"/>
  <c r="AF8152" i="25"/>
  <c r="AD10167" i="25"/>
  <c r="AE8153" i="25" l="1"/>
  <c r="AG8153" i="25" s="1"/>
  <c r="AF8153" i="25"/>
  <c r="AD10168" i="25"/>
  <c r="AF8154" i="25" l="1"/>
  <c r="AE8154" i="25"/>
  <c r="AG8154" i="25" s="1"/>
  <c r="AD10169" i="25"/>
  <c r="AE8155" i="25" l="1"/>
  <c r="AG8155" i="25" s="1"/>
  <c r="AF8155" i="25"/>
  <c r="AD10170" i="25"/>
  <c r="AE8156" i="25" l="1"/>
  <c r="AG8156" i="25" s="1"/>
  <c r="AF8156" i="25"/>
  <c r="AD10171" i="25"/>
  <c r="AE8157" i="25" l="1"/>
  <c r="AG8157" i="25" s="1"/>
  <c r="AF8157" i="25"/>
  <c r="AD10172" i="25"/>
  <c r="AE8158" i="25" l="1"/>
  <c r="AG8158" i="25" s="1"/>
  <c r="AF8158" i="25"/>
  <c r="AD10173" i="25"/>
  <c r="AE8159" i="25" l="1"/>
  <c r="AG8159" i="25" s="1"/>
  <c r="AF8159" i="25"/>
  <c r="AD10174" i="25"/>
  <c r="AE8160" i="25" l="1"/>
  <c r="AG8160" i="25" s="1"/>
  <c r="AF8160" i="25"/>
  <c r="AD10175" i="25"/>
  <c r="AE8161" i="25" l="1"/>
  <c r="AG8161" i="25" s="1"/>
  <c r="AF8161" i="25"/>
  <c r="AD10176" i="25"/>
  <c r="AE8162" i="25" l="1"/>
  <c r="AG8162" i="25" s="1"/>
  <c r="AF8162" i="25"/>
  <c r="AD10177" i="25"/>
  <c r="AE8163" i="25" l="1"/>
  <c r="AG8163" i="25" s="1"/>
  <c r="AF8163" i="25"/>
  <c r="AD10178" i="25"/>
  <c r="AE8164" i="25" l="1"/>
  <c r="AG8164" i="25" s="1"/>
  <c r="AF8164" i="25"/>
  <c r="AD10179" i="25"/>
  <c r="AE8165" i="25" l="1"/>
  <c r="AG8165" i="25" s="1"/>
  <c r="AF8165" i="25"/>
  <c r="AD10180" i="25"/>
  <c r="AE8166" i="25" l="1"/>
  <c r="AG8166" i="25" s="1"/>
  <c r="AF8166" i="25"/>
  <c r="AD10181" i="25"/>
  <c r="AE8167" i="25" l="1"/>
  <c r="AG8167" i="25" s="1"/>
  <c r="AF8167" i="25"/>
  <c r="AD10182" i="25"/>
  <c r="AE8168" i="25" l="1"/>
  <c r="AG8168" i="25" s="1"/>
  <c r="AF8168" i="25"/>
  <c r="AD10183" i="25"/>
  <c r="AE8169" i="25" l="1"/>
  <c r="AG8169" i="25" s="1"/>
  <c r="AF8169" i="25"/>
  <c r="AD10184" i="25"/>
  <c r="AE8170" i="25" l="1"/>
  <c r="AG8170" i="25" s="1"/>
  <c r="AF8170" i="25"/>
  <c r="AD10185" i="25"/>
  <c r="AF8171" i="25" l="1"/>
  <c r="AE8171" i="25"/>
  <c r="AG8171" i="25" s="1"/>
  <c r="AD10186" i="25"/>
  <c r="AE8172" i="25" l="1"/>
  <c r="AG8172" i="25" s="1"/>
  <c r="AF8172" i="25"/>
  <c r="AD10187" i="25"/>
  <c r="AF8173" i="25" l="1"/>
  <c r="AE8173" i="25"/>
  <c r="AG8173" i="25" s="1"/>
  <c r="AD10188" i="25"/>
  <c r="AE8174" i="25" l="1"/>
  <c r="AG8174" i="25" s="1"/>
  <c r="AF8174" i="25"/>
  <c r="AD10189" i="25"/>
  <c r="AF8175" i="25" l="1"/>
  <c r="AE8175" i="25"/>
  <c r="AG8175" i="25" s="1"/>
  <c r="AD10190" i="25"/>
  <c r="AE8176" i="25" l="1"/>
  <c r="AG8176" i="25" s="1"/>
  <c r="AF8176" i="25"/>
  <c r="AD10191" i="25"/>
  <c r="AF8177" i="25" l="1"/>
  <c r="AE8177" i="25"/>
  <c r="AG8177" i="25" s="1"/>
  <c r="AD10192" i="25"/>
  <c r="AF8178" i="25" l="1"/>
  <c r="AE8178" i="25"/>
  <c r="AG8178" i="25" s="1"/>
  <c r="AD10193" i="25"/>
  <c r="AF8179" i="25" l="1"/>
  <c r="AE8179" i="25"/>
  <c r="AG8179" i="25" s="1"/>
  <c r="AD10194" i="25"/>
  <c r="AE8180" i="25" l="1"/>
  <c r="AG8180" i="25" s="1"/>
  <c r="AF8180" i="25"/>
  <c r="AD10195" i="25"/>
  <c r="AF8181" i="25" l="1"/>
  <c r="AE8181" i="25"/>
  <c r="AG8181" i="25" s="1"/>
  <c r="AD10196" i="25"/>
  <c r="AE8182" i="25" l="1"/>
  <c r="AG8182" i="25" s="1"/>
  <c r="AF8182" i="25"/>
  <c r="AD10197" i="25"/>
  <c r="AF8183" i="25" l="1"/>
  <c r="AE8183" i="25"/>
  <c r="AG8183" i="25" s="1"/>
  <c r="AD10198" i="25"/>
  <c r="AE8184" i="25" l="1"/>
  <c r="AG8184" i="25" s="1"/>
  <c r="AF8184" i="25"/>
  <c r="AD10199" i="25"/>
  <c r="AF8185" i="25" l="1"/>
  <c r="AE8185" i="25"/>
  <c r="AG8185" i="25" s="1"/>
  <c r="AD10200" i="25"/>
  <c r="AE8186" i="25" l="1"/>
  <c r="AG8186" i="25" s="1"/>
  <c r="AF8186" i="25"/>
  <c r="AD10201" i="25"/>
  <c r="AF8187" i="25" l="1"/>
  <c r="AE8187" i="25"/>
  <c r="AG8187" i="25" s="1"/>
  <c r="AD10202" i="25"/>
  <c r="AE8188" i="25" l="1"/>
  <c r="AG8188" i="25" s="1"/>
  <c r="AF8188" i="25"/>
  <c r="AD10203" i="25"/>
  <c r="AF8189" i="25" l="1"/>
  <c r="AE8189" i="25"/>
  <c r="AG8189" i="25" s="1"/>
  <c r="AD10204" i="25"/>
  <c r="AF8190" i="25" l="1"/>
  <c r="AE8190" i="25"/>
  <c r="AG8190" i="25" s="1"/>
  <c r="AD10205" i="25"/>
  <c r="AF8191" i="25" l="1"/>
  <c r="AE8191" i="25"/>
  <c r="AG8191" i="25" s="1"/>
  <c r="AD10206" i="25"/>
  <c r="AF8192" i="25" l="1"/>
  <c r="AE8192" i="25"/>
  <c r="AG8192" i="25" s="1"/>
  <c r="AD10207" i="25"/>
  <c r="AF8193" i="25" l="1"/>
  <c r="AE8193" i="25"/>
  <c r="AG8193" i="25" s="1"/>
  <c r="AD10208" i="25"/>
  <c r="AE8194" i="25" l="1"/>
  <c r="AG8194" i="25" s="1"/>
  <c r="AF8194" i="25"/>
  <c r="AD10209" i="25"/>
  <c r="AF8195" i="25" l="1"/>
  <c r="AE8195" i="25"/>
  <c r="AG8195" i="25" s="1"/>
  <c r="AD10210" i="25"/>
  <c r="AE8196" i="25" l="1"/>
  <c r="AG8196" i="25" s="1"/>
  <c r="AF8196" i="25"/>
  <c r="AD10211" i="25"/>
  <c r="AF8197" i="25" l="1"/>
  <c r="AE8197" i="25"/>
  <c r="AG8197" i="25" s="1"/>
  <c r="AD10212" i="25"/>
  <c r="AE8198" i="25" l="1"/>
  <c r="AG8198" i="25" s="1"/>
  <c r="AF8198" i="25"/>
  <c r="AD10213" i="25"/>
  <c r="AF8199" i="25" l="1"/>
  <c r="AE8199" i="25"/>
  <c r="AG8199" i="25" s="1"/>
  <c r="AD10214" i="25"/>
  <c r="AF8200" i="25" l="1"/>
  <c r="AE8200" i="25"/>
  <c r="AG8200" i="25" s="1"/>
  <c r="AD10215" i="25"/>
  <c r="AF8201" i="25" l="1"/>
  <c r="AE8201" i="25"/>
  <c r="AG8201" i="25" s="1"/>
  <c r="AD10216" i="25"/>
  <c r="AE8202" i="25" l="1"/>
  <c r="AG8202" i="25" s="1"/>
  <c r="AF8202" i="25"/>
  <c r="AD10217" i="25"/>
  <c r="AF8203" i="25" l="1"/>
  <c r="AE8203" i="25"/>
  <c r="AG8203" i="25" s="1"/>
  <c r="AD10218" i="25"/>
  <c r="AE8204" i="25" l="1"/>
  <c r="AG8204" i="25" s="1"/>
  <c r="AF8204" i="25"/>
  <c r="AD10219" i="25"/>
  <c r="AF8205" i="25" l="1"/>
  <c r="AE8205" i="25"/>
  <c r="AG8205" i="25" s="1"/>
  <c r="AD10220" i="25"/>
  <c r="AE8206" i="25" l="1"/>
  <c r="AG8206" i="25" s="1"/>
  <c r="AF8206" i="25"/>
  <c r="AD10221" i="25"/>
  <c r="AF8207" i="25" l="1"/>
  <c r="AE8207" i="25"/>
  <c r="AG8207" i="25" s="1"/>
  <c r="AD10222" i="25"/>
  <c r="AE8208" i="25" l="1"/>
  <c r="AG8208" i="25" s="1"/>
  <c r="AF8208" i="25"/>
  <c r="AD10223" i="25"/>
  <c r="AF8209" i="25" l="1"/>
  <c r="AE8209" i="25"/>
  <c r="AG8209" i="25" s="1"/>
  <c r="AD10224" i="25"/>
  <c r="AE8210" i="25" l="1"/>
  <c r="AG8210" i="25" s="1"/>
  <c r="AF8210" i="25"/>
  <c r="AD10225" i="25"/>
  <c r="AF8211" i="25" l="1"/>
  <c r="AE8211" i="25"/>
  <c r="AG8211" i="25" s="1"/>
  <c r="AD10226" i="25"/>
  <c r="AF8212" i="25" l="1"/>
  <c r="AE8212" i="25"/>
  <c r="AG8212" i="25" s="1"/>
  <c r="AD10227" i="25"/>
  <c r="AF8213" i="25" l="1"/>
  <c r="AE8213" i="25"/>
  <c r="AG8213" i="25" s="1"/>
  <c r="AD10228" i="25"/>
  <c r="AE8214" i="25" l="1"/>
  <c r="AG8214" i="25" s="1"/>
  <c r="AF8214" i="25"/>
  <c r="AD10229" i="25"/>
  <c r="AF8215" i="25" l="1"/>
  <c r="AE8215" i="25"/>
  <c r="AG8215" i="25" s="1"/>
  <c r="AD10230" i="25"/>
  <c r="AE8216" i="25" l="1"/>
  <c r="AG8216" i="25" s="1"/>
  <c r="AF8216" i="25"/>
  <c r="AD10231" i="25"/>
  <c r="AF8217" i="25" l="1"/>
  <c r="AE8217" i="25"/>
  <c r="AG8217" i="25" s="1"/>
  <c r="AD10232" i="25"/>
  <c r="AE8218" i="25" l="1"/>
  <c r="AG8218" i="25" s="1"/>
  <c r="AF8218" i="25"/>
  <c r="AD10233" i="25"/>
  <c r="AF8219" i="25" l="1"/>
  <c r="AE8219" i="25"/>
  <c r="AG8219" i="25" s="1"/>
  <c r="AD10234" i="25"/>
  <c r="AE8220" i="25" l="1"/>
  <c r="AG8220" i="25" s="1"/>
  <c r="AF8220" i="25"/>
  <c r="AD10235" i="25"/>
  <c r="AF8221" i="25" l="1"/>
  <c r="AE8221" i="25"/>
  <c r="AG8221" i="25" s="1"/>
  <c r="AD10236" i="25"/>
  <c r="AE8222" i="25" l="1"/>
  <c r="AG8222" i="25" s="1"/>
  <c r="AF8222" i="25"/>
  <c r="AD10237" i="25"/>
  <c r="AF8223" i="25" l="1"/>
  <c r="AE8223" i="25"/>
  <c r="AG8223" i="25" s="1"/>
  <c r="AD10238" i="25"/>
  <c r="AE8224" i="25" l="1"/>
  <c r="AG8224" i="25" s="1"/>
  <c r="AF8224" i="25"/>
  <c r="AD10239" i="25"/>
  <c r="AF8225" i="25" l="1"/>
  <c r="AE8225" i="25"/>
  <c r="AG8225" i="25" s="1"/>
  <c r="AD10240" i="25"/>
  <c r="AE8226" i="25" l="1"/>
  <c r="AG8226" i="25" s="1"/>
  <c r="AF8226" i="25"/>
  <c r="AD10241" i="25"/>
  <c r="AF8227" i="25" l="1"/>
  <c r="AE8227" i="25"/>
  <c r="AG8227" i="25" s="1"/>
  <c r="AD10242" i="25"/>
  <c r="AE8228" i="25" l="1"/>
  <c r="AG8228" i="25" s="1"/>
  <c r="AF8228" i="25"/>
  <c r="AD10243" i="25"/>
  <c r="AF8229" i="25" l="1"/>
  <c r="AE8229" i="25"/>
  <c r="AG8229" i="25" s="1"/>
  <c r="AD10244" i="25"/>
  <c r="AE8230" i="25" l="1"/>
  <c r="AG8230" i="25" s="1"/>
  <c r="AF8230" i="25"/>
  <c r="AD10245" i="25"/>
  <c r="AF8231" i="25" l="1"/>
  <c r="AE8231" i="25"/>
  <c r="AG8231" i="25" s="1"/>
  <c r="AD10246" i="25"/>
  <c r="AE8232" i="25" l="1"/>
  <c r="AG8232" i="25" s="1"/>
  <c r="AF8232" i="25"/>
  <c r="AD10247" i="25"/>
  <c r="AF8233" i="25" l="1"/>
  <c r="AE8233" i="25"/>
  <c r="AG8233" i="25" s="1"/>
  <c r="AD10248" i="25"/>
  <c r="AE8234" i="25" l="1"/>
  <c r="AG8234" i="25" s="1"/>
  <c r="AF8234" i="25"/>
  <c r="AD10249" i="25"/>
  <c r="AF8235" i="25" l="1"/>
  <c r="AE8235" i="25"/>
  <c r="AG8235" i="25" s="1"/>
  <c r="AD10250" i="25"/>
  <c r="AE8236" i="25" l="1"/>
  <c r="AG8236" i="25" s="1"/>
  <c r="AF8236" i="25"/>
  <c r="AD10251" i="25"/>
  <c r="AF8237" i="25" l="1"/>
  <c r="AE8237" i="25"/>
  <c r="AG8237" i="25" s="1"/>
  <c r="AD10252" i="25"/>
  <c r="AE8238" i="25" l="1"/>
  <c r="AG8238" i="25" s="1"/>
  <c r="AF8238" i="25"/>
  <c r="AD10253" i="25"/>
  <c r="AF8239" i="25" l="1"/>
  <c r="AE8239" i="25"/>
  <c r="AG8239" i="25" s="1"/>
  <c r="AD10254" i="25"/>
  <c r="AE8240" i="25" l="1"/>
  <c r="AG8240" i="25" s="1"/>
  <c r="AF8240" i="25"/>
  <c r="AD10255" i="25"/>
  <c r="AF8241" i="25" l="1"/>
  <c r="AE8241" i="25"/>
  <c r="AG8241" i="25" s="1"/>
  <c r="AD10256" i="25"/>
  <c r="AF8242" i="25" l="1"/>
  <c r="AE8242" i="25"/>
  <c r="AG8242" i="25" s="1"/>
  <c r="AD10257" i="25"/>
  <c r="AF8243" i="25" l="1"/>
  <c r="AE8243" i="25"/>
  <c r="AG8243" i="25" s="1"/>
  <c r="AD10258" i="25"/>
  <c r="AF8244" i="25" l="1"/>
  <c r="AE8244" i="25"/>
  <c r="AG8244" i="25" s="1"/>
  <c r="AD10259" i="25"/>
  <c r="AF8245" i="25" l="1"/>
  <c r="AE8245" i="25"/>
  <c r="AG8245" i="25" s="1"/>
  <c r="AD10260" i="25"/>
  <c r="AE8246" i="25" l="1"/>
  <c r="AG8246" i="25" s="1"/>
  <c r="AF8246" i="25"/>
  <c r="AD10261" i="25"/>
  <c r="AE8247" i="25" l="1"/>
  <c r="AG8247" i="25" s="1"/>
  <c r="AF8247" i="25"/>
  <c r="AD10262" i="25"/>
  <c r="AF8248" i="25" l="1"/>
  <c r="AE8248" i="25"/>
  <c r="AG8248" i="25" s="1"/>
  <c r="AD10263" i="25"/>
  <c r="AF8249" i="25" l="1"/>
  <c r="AE8249" i="25"/>
  <c r="AG8249" i="25" s="1"/>
  <c r="AD10264" i="25"/>
  <c r="AE8250" i="25" l="1"/>
  <c r="AG8250" i="25" s="1"/>
  <c r="AF8250" i="25"/>
  <c r="AD10265" i="25"/>
  <c r="AF8251" i="25" l="1"/>
  <c r="AE8251" i="25"/>
  <c r="AG8251" i="25" s="1"/>
  <c r="AD10266" i="25"/>
  <c r="AF8252" i="25" l="1"/>
  <c r="AE8252" i="25"/>
  <c r="AG8252" i="25" s="1"/>
  <c r="AD10267" i="25"/>
  <c r="AF8253" i="25" l="1"/>
  <c r="AE8253" i="25"/>
  <c r="AG8253" i="25" s="1"/>
  <c r="AD10268" i="25"/>
  <c r="AF8254" i="25" l="1"/>
  <c r="AE8254" i="25"/>
  <c r="AG8254" i="25" s="1"/>
  <c r="AD10269" i="25"/>
  <c r="AF8255" i="25" l="1"/>
  <c r="AE8255" i="25"/>
  <c r="AG8255" i="25" s="1"/>
  <c r="AD10270" i="25"/>
  <c r="AE8256" i="25" l="1"/>
  <c r="AG8256" i="25" s="1"/>
  <c r="AF8256" i="25"/>
  <c r="AD10271" i="25"/>
  <c r="AF8257" i="25" l="1"/>
  <c r="AE8257" i="25"/>
  <c r="AG8257" i="25" s="1"/>
  <c r="AD10272" i="25"/>
  <c r="AE8258" i="25" l="1"/>
  <c r="AG8258" i="25" s="1"/>
  <c r="AF8258" i="25"/>
  <c r="AD10273" i="25"/>
  <c r="AF8259" i="25" l="1"/>
  <c r="AE8259" i="25"/>
  <c r="AG8259" i="25" s="1"/>
  <c r="AD10274" i="25"/>
  <c r="AE8260" i="25" l="1"/>
  <c r="AG8260" i="25" s="1"/>
  <c r="AF8260" i="25"/>
  <c r="AD10275" i="25"/>
  <c r="AE8261" i="25" l="1"/>
  <c r="AG8261" i="25" s="1"/>
  <c r="AF8261" i="25"/>
  <c r="AD10276" i="25"/>
  <c r="AE8262" i="25" l="1"/>
  <c r="AG8262" i="25" s="1"/>
  <c r="AF8262" i="25"/>
  <c r="AD10277" i="25"/>
  <c r="AF8263" i="25" l="1"/>
  <c r="AE8263" i="25"/>
  <c r="AG8263" i="25" s="1"/>
  <c r="AD10278" i="25"/>
  <c r="AE8264" i="25" l="1"/>
  <c r="AG8264" i="25" s="1"/>
  <c r="AF8264" i="25"/>
  <c r="AD10279" i="25"/>
  <c r="AE8265" i="25" l="1"/>
  <c r="AG8265" i="25" s="1"/>
  <c r="AF8265" i="25"/>
  <c r="AD10280" i="25"/>
  <c r="AE8266" i="25" l="1"/>
  <c r="AG8266" i="25" s="1"/>
  <c r="AF8266" i="25"/>
  <c r="AD10281" i="25"/>
  <c r="AF8267" i="25" l="1"/>
  <c r="AE8267" i="25"/>
  <c r="AG8267" i="25" s="1"/>
  <c r="AD10282" i="25"/>
  <c r="AE8268" i="25" l="1"/>
  <c r="AG8268" i="25" s="1"/>
  <c r="AF8268" i="25"/>
  <c r="AD10283" i="25"/>
  <c r="AF8269" i="25" l="1"/>
  <c r="AE8269" i="25"/>
  <c r="AG8269" i="25" s="1"/>
  <c r="AD10284" i="25"/>
  <c r="AE8270" i="25" l="1"/>
  <c r="AG8270" i="25" s="1"/>
  <c r="AF8270" i="25"/>
  <c r="AD10285" i="25"/>
  <c r="AE8271" i="25" l="1"/>
  <c r="AG8271" i="25" s="1"/>
  <c r="AF8271" i="25"/>
  <c r="AD10286" i="25"/>
  <c r="AE8272" i="25" l="1"/>
  <c r="AG8272" i="25" s="1"/>
  <c r="AF8272" i="25"/>
  <c r="AD10287" i="25"/>
  <c r="AE8273" i="25" l="1"/>
  <c r="AG8273" i="25" s="1"/>
  <c r="AF8273" i="25"/>
  <c r="AD10288" i="25"/>
  <c r="AE8274" i="25" l="1"/>
  <c r="AG8274" i="25" s="1"/>
  <c r="AF8274" i="25"/>
  <c r="AD10289" i="25"/>
  <c r="AE8275" i="25" l="1"/>
  <c r="AG8275" i="25" s="1"/>
  <c r="AF8275" i="25"/>
  <c r="AD10290" i="25"/>
  <c r="AF8276" i="25" l="1"/>
  <c r="AE8276" i="25"/>
  <c r="AG8276" i="25" s="1"/>
  <c r="AD10291" i="25"/>
  <c r="AF8277" i="25" l="1"/>
  <c r="AE8277" i="25"/>
  <c r="AG8277" i="25" s="1"/>
  <c r="AD10292" i="25"/>
  <c r="AE8278" i="25" l="1"/>
  <c r="AG8278" i="25" s="1"/>
  <c r="AF8278" i="25"/>
  <c r="AD10293" i="25"/>
  <c r="AF8279" i="25" l="1"/>
  <c r="AE8279" i="25"/>
  <c r="AG8279" i="25" s="1"/>
  <c r="AD10294" i="25"/>
  <c r="AE8280" i="25" l="1"/>
  <c r="AG8280" i="25" s="1"/>
  <c r="AF8280" i="25"/>
  <c r="AD10295" i="25"/>
  <c r="AF8281" i="25" l="1"/>
  <c r="AE8281" i="25"/>
  <c r="AG8281" i="25" s="1"/>
  <c r="AD10296" i="25"/>
  <c r="AE8282" i="25" l="1"/>
  <c r="AG8282" i="25" s="1"/>
  <c r="AF8282" i="25"/>
  <c r="AD10297" i="25"/>
  <c r="AF8283" i="25" l="1"/>
  <c r="AE8283" i="25"/>
  <c r="AG8283" i="25" s="1"/>
  <c r="AD10298" i="25"/>
  <c r="AE8284" i="25" l="1"/>
  <c r="AG8284" i="25" s="1"/>
  <c r="AF8284" i="25"/>
  <c r="AD10299" i="25"/>
  <c r="AF8285" i="25" l="1"/>
  <c r="AE8285" i="25"/>
  <c r="AG8285" i="25" s="1"/>
  <c r="AD10300" i="25"/>
  <c r="AE8286" i="25" l="1"/>
  <c r="AG8286" i="25" s="1"/>
  <c r="AF8286" i="25"/>
  <c r="AD10301" i="25"/>
  <c r="AF8287" i="25" l="1"/>
  <c r="AE8287" i="25"/>
  <c r="AG8287" i="25" s="1"/>
  <c r="AD10302" i="25"/>
  <c r="AE8288" i="25" l="1"/>
  <c r="AG8288" i="25" s="1"/>
  <c r="AF8288" i="25"/>
  <c r="AD10303" i="25"/>
  <c r="AE8289" i="25" l="1"/>
  <c r="AG8289" i="25" s="1"/>
  <c r="AF8289" i="25"/>
  <c r="AD10304" i="25"/>
  <c r="AE8290" i="25" l="1"/>
  <c r="AG8290" i="25" s="1"/>
  <c r="AF8290" i="25"/>
  <c r="AD10305" i="25"/>
  <c r="AE8291" i="25" l="1"/>
  <c r="AG8291" i="25" s="1"/>
  <c r="AF8291" i="25"/>
  <c r="AD10306" i="25"/>
  <c r="AE8292" i="25" l="1"/>
  <c r="AG8292" i="25" s="1"/>
  <c r="AF8292" i="25"/>
  <c r="AD10307" i="25"/>
  <c r="AF8293" i="25" l="1"/>
  <c r="AE8293" i="25"/>
  <c r="AG8293" i="25" s="1"/>
  <c r="AD10308" i="25"/>
  <c r="AE8294" i="25" l="1"/>
  <c r="AG8294" i="25" s="1"/>
  <c r="AF8294" i="25"/>
  <c r="AD10309" i="25"/>
  <c r="AF8295" i="25" l="1"/>
  <c r="AE8295" i="25"/>
  <c r="AG8295" i="25" s="1"/>
  <c r="AD10310" i="25"/>
  <c r="AE8296" i="25" l="1"/>
  <c r="AG8296" i="25" s="1"/>
  <c r="AF8296" i="25"/>
  <c r="AD10311" i="25"/>
  <c r="AF8297" i="25" l="1"/>
  <c r="AE8297" i="25"/>
  <c r="AG8297" i="25" s="1"/>
  <c r="AD10312" i="25"/>
  <c r="AE8298" i="25" l="1"/>
  <c r="AG8298" i="25" s="1"/>
  <c r="AF8298" i="25"/>
  <c r="AD10313" i="25"/>
  <c r="AF8299" i="25" l="1"/>
  <c r="AE8299" i="25"/>
  <c r="AG8299" i="25" s="1"/>
  <c r="AD10314" i="25"/>
  <c r="AE8300" i="25" l="1"/>
  <c r="AG8300" i="25" s="1"/>
  <c r="AF8300" i="25"/>
  <c r="AD10315" i="25"/>
  <c r="AF8301" i="25" l="1"/>
  <c r="AE8301" i="25"/>
  <c r="AG8301" i="25" s="1"/>
  <c r="AD10316" i="25"/>
  <c r="AE8302" i="25" l="1"/>
  <c r="AG8302" i="25" s="1"/>
  <c r="AF8302" i="25"/>
  <c r="AD10317" i="25"/>
  <c r="AF8303" i="25" l="1"/>
  <c r="AE8303" i="25"/>
  <c r="AG8303" i="25" s="1"/>
  <c r="AD10318" i="25"/>
  <c r="AF8304" i="25" l="1"/>
  <c r="AE8304" i="25"/>
  <c r="AG8304" i="25" s="1"/>
  <c r="AD10319" i="25"/>
  <c r="AF8305" i="25" l="1"/>
  <c r="AE8305" i="25"/>
  <c r="AG8305" i="25" s="1"/>
  <c r="AD10320" i="25"/>
  <c r="AE8306" i="25" l="1"/>
  <c r="AG8306" i="25" s="1"/>
  <c r="AF8306" i="25"/>
  <c r="AD10321" i="25"/>
  <c r="AF8307" i="25" l="1"/>
  <c r="AE8307" i="25"/>
  <c r="AG8307" i="25" s="1"/>
  <c r="AD10322" i="25"/>
  <c r="AE8308" i="25" l="1"/>
  <c r="AG8308" i="25" s="1"/>
  <c r="AF8308" i="25"/>
  <c r="AD10323" i="25"/>
  <c r="AF8309" i="25" l="1"/>
  <c r="AE8309" i="25"/>
  <c r="AG8309" i="25" s="1"/>
  <c r="AD10324" i="25"/>
  <c r="AE8310" i="25" l="1"/>
  <c r="AG8310" i="25" s="1"/>
  <c r="AF8310" i="25"/>
  <c r="AD10325" i="25"/>
  <c r="AF8311" i="25" l="1"/>
  <c r="AE8311" i="25"/>
  <c r="AG8311" i="25" s="1"/>
  <c r="AD10326" i="25"/>
  <c r="AE8312" i="25" l="1"/>
  <c r="AG8312" i="25" s="1"/>
  <c r="AF8312" i="25"/>
  <c r="AD10327" i="25"/>
  <c r="AF8313" i="25" l="1"/>
  <c r="AE8313" i="25"/>
  <c r="AG8313" i="25" s="1"/>
  <c r="AD10328" i="25"/>
  <c r="AE8314" i="25" l="1"/>
  <c r="AG8314" i="25" s="1"/>
  <c r="AF8314" i="25"/>
  <c r="AD10329" i="25"/>
  <c r="AF8315" i="25" l="1"/>
  <c r="AE8315" i="25"/>
  <c r="AG8315" i="25" s="1"/>
  <c r="AD10330" i="25"/>
  <c r="AE8316" i="25" l="1"/>
  <c r="AG8316" i="25" s="1"/>
  <c r="AF8316" i="25"/>
  <c r="AD10331" i="25"/>
  <c r="AF8317" i="25" l="1"/>
  <c r="AE8317" i="25"/>
  <c r="AG8317" i="25" s="1"/>
  <c r="AD10332" i="25"/>
  <c r="AF8318" i="25" l="1"/>
  <c r="AE8318" i="25"/>
  <c r="AG8318" i="25" s="1"/>
  <c r="AD10333" i="25"/>
  <c r="AF8319" i="25" l="1"/>
  <c r="AE8319" i="25"/>
  <c r="AG8319" i="25" s="1"/>
  <c r="AD10334" i="25"/>
  <c r="AF8320" i="25" l="1"/>
  <c r="AE8320" i="25"/>
  <c r="AG8320" i="25" s="1"/>
  <c r="AD10335" i="25"/>
  <c r="AF8321" i="25" l="1"/>
  <c r="AE8321" i="25"/>
  <c r="AG8321" i="25" s="1"/>
  <c r="AD10336" i="25"/>
  <c r="AE8322" i="25" l="1"/>
  <c r="AG8322" i="25" s="1"/>
  <c r="AF8322" i="25"/>
  <c r="AD10337" i="25"/>
  <c r="AF8323" i="25" l="1"/>
  <c r="AE8323" i="25"/>
  <c r="AG8323" i="25" s="1"/>
  <c r="AD10338" i="25"/>
  <c r="AE8324" i="25" l="1"/>
  <c r="AG8324" i="25" s="1"/>
  <c r="AF8324" i="25"/>
  <c r="AD10339" i="25"/>
  <c r="AF8325" i="25" l="1"/>
  <c r="AE8325" i="25"/>
  <c r="AG8325" i="25" s="1"/>
  <c r="AD10340" i="25"/>
  <c r="AE8326" i="25" l="1"/>
  <c r="AG8326" i="25" s="1"/>
  <c r="AF8326" i="25"/>
  <c r="AD10341" i="25"/>
  <c r="AF8327" i="25" l="1"/>
  <c r="AE8327" i="25"/>
  <c r="AG8327" i="25" s="1"/>
  <c r="AD10342" i="25"/>
  <c r="AE8328" i="25" l="1"/>
  <c r="AG8328" i="25" s="1"/>
  <c r="AF8328" i="25"/>
  <c r="AD10343" i="25"/>
  <c r="AF8329" i="25" l="1"/>
  <c r="AE8329" i="25"/>
  <c r="AG8329" i="25" s="1"/>
  <c r="AD10344" i="25"/>
  <c r="AE8330" i="25" l="1"/>
  <c r="AG8330" i="25" s="1"/>
  <c r="AF8330" i="25"/>
  <c r="AD10345" i="25"/>
  <c r="AF8331" i="25" l="1"/>
  <c r="AE8331" i="25"/>
  <c r="AG8331" i="25" s="1"/>
  <c r="AD10346" i="25"/>
  <c r="AE8332" i="25" l="1"/>
  <c r="AG8332" i="25" s="1"/>
  <c r="AF8332" i="25"/>
  <c r="AD10347" i="25"/>
  <c r="AF8333" i="25" l="1"/>
  <c r="AE8333" i="25"/>
  <c r="AG8333" i="25" s="1"/>
  <c r="AD10348" i="25"/>
  <c r="AE8334" i="25" l="1"/>
  <c r="AG8334" i="25" s="1"/>
  <c r="AF8334" i="25"/>
  <c r="AD10349" i="25"/>
  <c r="AF8335" i="25" l="1"/>
  <c r="AE8335" i="25"/>
  <c r="AG8335" i="25" s="1"/>
  <c r="AD10350" i="25"/>
  <c r="AE8336" i="25" l="1"/>
  <c r="AG8336" i="25" s="1"/>
  <c r="AF8336" i="25"/>
  <c r="AD10351" i="25"/>
  <c r="AF8337" i="25" l="1"/>
  <c r="AE8337" i="25"/>
  <c r="AG8337" i="25" s="1"/>
  <c r="AD10352" i="25"/>
  <c r="AE8338" i="25" l="1"/>
  <c r="AG8338" i="25" s="1"/>
  <c r="AF8338" i="25"/>
  <c r="AD10353" i="25"/>
  <c r="AF8339" i="25" l="1"/>
  <c r="AE8339" i="25"/>
  <c r="AG8339" i="25" s="1"/>
  <c r="AD10354" i="25"/>
  <c r="AE8340" i="25" l="1"/>
  <c r="AG8340" i="25" s="1"/>
  <c r="AF8340" i="25"/>
  <c r="AD10355" i="25"/>
  <c r="AF8341" i="25" l="1"/>
  <c r="AE8341" i="25"/>
  <c r="AG8341" i="25" s="1"/>
  <c r="AD10356" i="25"/>
  <c r="AE8342" i="25" l="1"/>
  <c r="AG8342" i="25" s="1"/>
  <c r="AF8342" i="25"/>
  <c r="AD10357" i="25"/>
  <c r="AF8343" i="25" l="1"/>
  <c r="AE8343" i="25"/>
  <c r="AG8343" i="25" s="1"/>
  <c r="AD10358" i="25"/>
  <c r="AE8344" i="25" l="1"/>
  <c r="AG8344" i="25" s="1"/>
  <c r="AF8344" i="25"/>
  <c r="AD10359" i="25"/>
  <c r="AF8345" i="25" l="1"/>
  <c r="AE8345" i="25"/>
  <c r="AG8345" i="25" s="1"/>
  <c r="AD10360" i="25"/>
  <c r="AE8346" i="25" l="1"/>
  <c r="AG8346" i="25" s="1"/>
  <c r="AF8346" i="25"/>
  <c r="AD10361" i="25"/>
  <c r="AF8347" i="25" l="1"/>
  <c r="AE8347" i="25"/>
  <c r="AG8347" i="25" s="1"/>
  <c r="AD10362" i="25"/>
  <c r="AF8348" i="25" l="1"/>
  <c r="AE8348" i="25"/>
  <c r="AG8348" i="25" s="1"/>
  <c r="AD10363" i="25"/>
  <c r="AF8349" i="25" l="1"/>
  <c r="AE8349" i="25"/>
  <c r="AG8349" i="25" s="1"/>
  <c r="AD10364" i="25"/>
  <c r="AE8350" i="25" l="1"/>
  <c r="AG8350" i="25" s="1"/>
  <c r="AF8350" i="25"/>
  <c r="AD10365" i="25"/>
  <c r="AF8351" i="25" l="1"/>
  <c r="AE8351" i="25"/>
  <c r="AG8351" i="25" s="1"/>
  <c r="AD10366" i="25"/>
  <c r="AE8352" i="25" l="1"/>
  <c r="AG8352" i="25" s="1"/>
  <c r="AF8352" i="25"/>
  <c r="AD10367" i="25"/>
  <c r="AF8353" i="25" l="1"/>
  <c r="AE8353" i="25"/>
  <c r="AG8353" i="25" s="1"/>
  <c r="AD10368" i="25"/>
  <c r="AE8354" i="25" l="1"/>
  <c r="AG8354" i="25" s="1"/>
  <c r="AF8354" i="25"/>
  <c r="AD10369" i="25"/>
  <c r="AF8355" i="25" l="1"/>
  <c r="AE8355" i="25"/>
  <c r="AG8355" i="25" s="1"/>
  <c r="AD10370" i="25"/>
  <c r="AE8356" i="25" l="1"/>
  <c r="AG8356" i="25" s="1"/>
  <c r="AF8356" i="25"/>
  <c r="AD10371" i="25"/>
  <c r="AF8357" i="25" l="1"/>
  <c r="AE8357" i="25"/>
  <c r="AG8357" i="25" s="1"/>
  <c r="AD10372" i="25"/>
  <c r="AE8358" i="25" l="1"/>
  <c r="AG8358" i="25" s="1"/>
  <c r="AF8358" i="25"/>
  <c r="AD10373" i="25"/>
  <c r="AF8359" i="25" l="1"/>
  <c r="AE8359" i="25"/>
  <c r="AG8359" i="25" s="1"/>
  <c r="AD10374" i="25"/>
  <c r="AF8360" i="25" l="1"/>
  <c r="AE8360" i="25"/>
  <c r="AG8360" i="25" s="1"/>
  <c r="AD10375" i="25"/>
  <c r="AF8361" i="25" l="1"/>
  <c r="AE8361" i="25"/>
  <c r="AG8361" i="25" s="1"/>
  <c r="AD10376" i="25"/>
  <c r="AE8362" i="25" l="1"/>
  <c r="AG8362" i="25" s="1"/>
  <c r="AF8362" i="25"/>
  <c r="AD10377" i="25"/>
  <c r="AF8363" i="25" l="1"/>
  <c r="AE8363" i="25"/>
  <c r="AG8363" i="25" s="1"/>
  <c r="AD10378" i="25"/>
  <c r="AE8364" i="25" l="1"/>
  <c r="AG8364" i="25" s="1"/>
  <c r="AF8364" i="25"/>
  <c r="AD10379" i="25"/>
  <c r="AF8365" i="25" l="1"/>
  <c r="AE8365" i="25"/>
  <c r="AG8365" i="25" s="1"/>
  <c r="AD10380" i="25"/>
  <c r="AF8366" i="25" l="1"/>
  <c r="AE8366" i="25"/>
  <c r="AG8366" i="25" s="1"/>
  <c r="AD10381" i="25"/>
  <c r="AF8367" i="25" l="1"/>
  <c r="AE8367" i="25"/>
  <c r="AG8367" i="25" s="1"/>
  <c r="AD10382" i="25"/>
  <c r="AE8368" i="25" l="1"/>
  <c r="AG8368" i="25" s="1"/>
  <c r="AF8368" i="25"/>
  <c r="AD10383" i="25"/>
  <c r="AF8369" i="25" l="1"/>
  <c r="AE8369" i="25"/>
  <c r="AG8369" i="25" s="1"/>
  <c r="AD10384" i="25"/>
  <c r="AE8370" i="25" l="1"/>
  <c r="AG8370" i="25" s="1"/>
  <c r="AF8370" i="25"/>
  <c r="AD10385" i="25"/>
  <c r="AF8371" i="25" l="1"/>
  <c r="AE8371" i="25"/>
  <c r="AG8371" i="25" s="1"/>
  <c r="AD10386" i="25"/>
  <c r="AE8372" i="25" l="1"/>
  <c r="AG8372" i="25" s="1"/>
  <c r="AF8372" i="25"/>
  <c r="AD10387" i="25"/>
  <c r="AF8373" i="25" l="1"/>
  <c r="AE8373" i="25"/>
  <c r="AG8373" i="25" s="1"/>
  <c r="AD10388" i="25"/>
  <c r="AE8374" i="25" l="1"/>
  <c r="AG8374" i="25" s="1"/>
  <c r="AF8374" i="25"/>
  <c r="AD10389" i="25"/>
  <c r="AF8375" i="25" l="1"/>
  <c r="AE8375" i="25"/>
  <c r="AG8375" i="25" s="1"/>
  <c r="AD10390" i="25"/>
  <c r="AE8376" i="25" l="1"/>
  <c r="AG8376" i="25" s="1"/>
  <c r="AF8376" i="25"/>
  <c r="AD10391" i="25"/>
  <c r="AF8377" i="25" l="1"/>
  <c r="AE8377" i="25"/>
  <c r="AG8377" i="25" s="1"/>
  <c r="AD10392" i="25"/>
  <c r="AE8378" i="25" l="1"/>
  <c r="AG8378" i="25" s="1"/>
  <c r="AF8378" i="25"/>
  <c r="AD10393" i="25"/>
  <c r="AF8379" i="25" l="1"/>
  <c r="AE8379" i="25"/>
  <c r="AG8379" i="25" s="1"/>
  <c r="AD10394" i="25"/>
  <c r="AE8380" i="25" l="1"/>
  <c r="AG8380" i="25" s="1"/>
  <c r="AF8380" i="25"/>
  <c r="AD10395" i="25"/>
  <c r="AF8381" i="25" l="1"/>
  <c r="AE8381" i="25"/>
  <c r="AG8381" i="25" s="1"/>
  <c r="AD10396" i="25"/>
  <c r="AE8382" i="25" l="1"/>
  <c r="AG8382" i="25" s="1"/>
  <c r="AF8382" i="25"/>
  <c r="AD10397" i="25"/>
  <c r="AF8383" i="25" l="1"/>
  <c r="AE8383" i="25"/>
  <c r="AG8383" i="25" s="1"/>
  <c r="AD10398" i="25"/>
  <c r="AE8384" i="25" l="1"/>
  <c r="AG8384" i="25" s="1"/>
  <c r="AF8384" i="25"/>
  <c r="AD10399" i="25"/>
  <c r="AF8385" i="25" l="1"/>
  <c r="AE8385" i="25"/>
  <c r="AG8385" i="25" s="1"/>
  <c r="AD10400" i="25"/>
  <c r="AE8386" i="25" l="1"/>
  <c r="AG8386" i="25" s="1"/>
  <c r="AF8386" i="25"/>
  <c r="AD10401" i="25"/>
  <c r="AF8387" i="25" l="1"/>
  <c r="AE8387" i="25"/>
  <c r="AG8387" i="25" s="1"/>
  <c r="AD10402" i="25"/>
  <c r="AE8388" i="25" l="1"/>
  <c r="AG8388" i="25" s="1"/>
  <c r="AF8388" i="25"/>
  <c r="AD10403" i="25"/>
  <c r="AF8389" i="25" l="1"/>
  <c r="AE8389" i="25"/>
  <c r="AG8389" i="25" s="1"/>
  <c r="AD10404" i="25"/>
  <c r="AE8390" i="25" l="1"/>
  <c r="AG8390" i="25" s="1"/>
  <c r="AF8390" i="25"/>
  <c r="AD10405" i="25"/>
  <c r="AF8391" i="25" l="1"/>
  <c r="AE8391" i="25"/>
  <c r="AG8391" i="25" s="1"/>
  <c r="AD10406" i="25"/>
  <c r="AF8392" i="25" l="1"/>
  <c r="AE8392" i="25"/>
  <c r="AG8392" i="25" s="1"/>
  <c r="AD10407" i="25"/>
  <c r="AF8393" i="25" l="1"/>
  <c r="AE8393" i="25"/>
  <c r="AG8393" i="25" s="1"/>
  <c r="AD10408" i="25"/>
  <c r="AF8394" i="25" l="1"/>
  <c r="AE8394" i="25"/>
  <c r="AG8394" i="25" s="1"/>
  <c r="AD10409" i="25"/>
  <c r="AF8395" i="25" l="1"/>
  <c r="AE8395" i="25"/>
  <c r="AG8395" i="25" s="1"/>
  <c r="AD10410" i="25"/>
  <c r="AE8396" i="25" l="1"/>
  <c r="AG8396" i="25" s="1"/>
  <c r="AF8396" i="25"/>
  <c r="AD10411" i="25"/>
  <c r="AF8397" i="25" l="1"/>
  <c r="AE8397" i="25"/>
  <c r="AG8397" i="25" s="1"/>
  <c r="AD10412" i="25"/>
  <c r="AF8398" i="25" l="1"/>
  <c r="AE8398" i="25"/>
  <c r="AG8398" i="25" s="1"/>
  <c r="AD10413" i="25"/>
  <c r="AF8399" i="25" l="1"/>
  <c r="AE8399" i="25"/>
  <c r="AG8399" i="25" s="1"/>
  <c r="AD10414" i="25"/>
  <c r="AF8400" i="25" l="1"/>
  <c r="AE8400" i="25"/>
  <c r="AG8400" i="25" s="1"/>
  <c r="AD10415" i="25"/>
  <c r="AF8401" i="25" l="1"/>
  <c r="AE8401" i="25"/>
  <c r="AG8401" i="25" s="1"/>
  <c r="AD10416" i="25"/>
  <c r="AE8402" i="25" l="1"/>
  <c r="AG8402" i="25" s="1"/>
  <c r="AF8402" i="25"/>
  <c r="AD10417" i="25"/>
  <c r="AF8403" i="25" l="1"/>
  <c r="AE8403" i="25"/>
  <c r="AG8403" i="25" s="1"/>
  <c r="AD10418" i="25"/>
  <c r="AE8404" i="25" l="1"/>
  <c r="AG8404" i="25" s="1"/>
  <c r="AF8404" i="25"/>
  <c r="AD10419" i="25"/>
  <c r="AF8405" i="25" l="1"/>
  <c r="AE8405" i="25"/>
  <c r="AG8405" i="25" s="1"/>
  <c r="AD10420" i="25"/>
  <c r="AE8406" i="25" l="1"/>
  <c r="AG8406" i="25" s="1"/>
  <c r="AF8406" i="25"/>
  <c r="AD10421" i="25"/>
  <c r="AF8407" i="25" l="1"/>
  <c r="AE8407" i="25"/>
  <c r="AG8407" i="25" s="1"/>
  <c r="AD10422" i="25"/>
  <c r="AF8408" i="25" l="1"/>
  <c r="AE8408" i="25"/>
  <c r="AG8408" i="25" s="1"/>
  <c r="AD10423" i="25"/>
  <c r="AF8409" i="25" l="1"/>
  <c r="AE8409" i="25"/>
  <c r="AG8409" i="25" s="1"/>
  <c r="AD10424" i="25"/>
  <c r="AE8410" i="25" l="1"/>
  <c r="AG8410" i="25" s="1"/>
  <c r="AF8410" i="25"/>
  <c r="AD10425" i="25"/>
  <c r="AF8411" i="25" l="1"/>
  <c r="AE8411" i="25"/>
  <c r="AG8411" i="25" s="1"/>
  <c r="AD10426" i="25"/>
  <c r="AF8412" i="25" l="1"/>
  <c r="AE8412" i="25"/>
  <c r="AG8412" i="25" s="1"/>
  <c r="AD10427" i="25"/>
  <c r="AF8413" i="25" l="1"/>
  <c r="AE8413" i="25"/>
  <c r="AG8413" i="25" s="1"/>
  <c r="AD10428" i="25"/>
  <c r="AE8414" i="25" l="1"/>
  <c r="AG8414" i="25" s="1"/>
  <c r="AF8414" i="25"/>
  <c r="AD10429" i="25"/>
  <c r="AF8415" i="25" l="1"/>
  <c r="AE8415" i="25"/>
  <c r="AG8415" i="25" s="1"/>
  <c r="AD10430" i="25"/>
  <c r="AE8416" i="25" l="1"/>
  <c r="AG8416" i="25" s="1"/>
  <c r="AF8416" i="25"/>
  <c r="AD10431" i="25"/>
  <c r="AF8417" i="25" l="1"/>
  <c r="AE8417" i="25"/>
  <c r="AG8417" i="25" s="1"/>
  <c r="AD10432" i="25"/>
  <c r="AF8418" i="25" l="1"/>
  <c r="AE8418" i="25"/>
  <c r="AG8418" i="25" s="1"/>
  <c r="AD10433" i="25"/>
  <c r="AF8419" i="25" l="1"/>
  <c r="AE8419" i="25"/>
  <c r="AG8419" i="25" s="1"/>
  <c r="AD10434" i="25"/>
  <c r="AE8420" i="25" l="1"/>
  <c r="AG8420" i="25" s="1"/>
  <c r="AF8420" i="25"/>
  <c r="AD10435" i="25"/>
  <c r="AF8421" i="25" l="1"/>
  <c r="AE8421" i="25"/>
  <c r="AG8421" i="25" s="1"/>
  <c r="AD10436" i="25"/>
  <c r="AE8422" i="25" l="1"/>
  <c r="AG8422" i="25" s="1"/>
  <c r="AF8422" i="25"/>
  <c r="AD10437" i="25"/>
  <c r="AF8423" i="25" l="1"/>
  <c r="AE8423" i="25"/>
  <c r="AG8423" i="25" s="1"/>
  <c r="AD10438" i="25"/>
  <c r="AF8424" i="25" l="1"/>
  <c r="AE8424" i="25"/>
  <c r="AG8424" i="25" s="1"/>
  <c r="AD10439" i="25"/>
  <c r="AF8425" i="25" l="1"/>
  <c r="AE8425" i="25"/>
  <c r="AG8425" i="25" s="1"/>
  <c r="AD10440" i="25"/>
  <c r="AE8426" i="25" l="1"/>
  <c r="AG8426" i="25" s="1"/>
  <c r="AF8426" i="25"/>
  <c r="AD10441" i="25"/>
  <c r="AF8427" i="25" l="1"/>
  <c r="AE8427" i="25"/>
  <c r="AG8427" i="25" s="1"/>
  <c r="AD10442" i="25"/>
  <c r="AF8428" i="25" l="1"/>
  <c r="AE8428" i="25"/>
  <c r="AG8428" i="25" s="1"/>
  <c r="AD10443" i="25"/>
  <c r="AF8429" i="25" l="1"/>
  <c r="AE8429" i="25"/>
  <c r="AG8429" i="25" s="1"/>
  <c r="AD10444" i="25"/>
  <c r="AE8430" i="25" l="1"/>
  <c r="AG8430" i="25" s="1"/>
  <c r="AF8430" i="25"/>
  <c r="AD10445" i="25"/>
  <c r="AF8431" i="25" l="1"/>
  <c r="AE8431" i="25"/>
  <c r="AG8431" i="25" s="1"/>
  <c r="AD10446" i="25"/>
  <c r="AE8432" i="25" l="1"/>
  <c r="AG8432" i="25" s="1"/>
  <c r="AF8432" i="25"/>
  <c r="AD10447" i="25"/>
  <c r="AF8433" i="25" l="1"/>
  <c r="AE8433" i="25"/>
  <c r="AG8433" i="25" s="1"/>
  <c r="AD10448" i="25"/>
  <c r="AF8434" i="25" l="1"/>
  <c r="AE8434" i="25"/>
  <c r="AG8434" i="25" s="1"/>
  <c r="AD10449" i="25"/>
  <c r="AF8435" i="25" l="1"/>
  <c r="AE8435" i="25"/>
  <c r="AG8435" i="25" s="1"/>
  <c r="AD10450" i="25"/>
  <c r="AF8436" i="25" l="1"/>
  <c r="AE8436" i="25"/>
  <c r="AG8436" i="25" s="1"/>
  <c r="AD10451" i="25"/>
  <c r="AF8437" i="25" l="1"/>
  <c r="AE8437" i="25"/>
  <c r="AG8437" i="25" s="1"/>
  <c r="AD10452" i="25"/>
  <c r="AE8438" i="25" l="1"/>
  <c r="AG8438" i="25" s="1"/>
  <c r="AF8438" i="25"/>
  <c r="AD10453" i="25"/>
  <c r="AF8439" i="25" l="1"/>
  <c r="AE8439" i="25"/>
  <c r="AG8439" i="25" s="1"/>
  <c r="AD10454" i="25"/>
  <c r="AE8440" i="25" l="1"/>
  <c r="AG8440" i="25" s="1"/>
  <c r="AF8440" i="25"/>
  <c r="AD10455" i="25"/>
  <c r="AF8441" i="25" l="1"/>
  <c r="AE8441" i="25"/>
  <c r="AG8441" i="25" s="1"/>
  <c r="AD10456" i="25"/>
  <c r="AE8442" i="25" l="1"/>
  <c r="AG8442" i="25" s="1"/>
  <c r="AF8442" i="25"/>
  <c r="AD10457" i="25"/>
  <c r="AF8443" i="25" l="1"/>
  <c r="AE8443" i="25"/>
  <c r="AG8443" i="25" s="1"/>
  <c r="AD10458" i="25"/>
  <c r="AE8444" i="25" l="1"/>
  <c r="AG8444" i="25" s="1"/>
  <c r="AF8444" i="25"/>
  <c r="AD10459" i="25"/>
  <c r="AF8445" i="25" l="1"/>
  <c r="AE8445" i="25"/>
  <c r="AG8445" i="25" s="1"/>
  <c r="AD10460" i="25"/>
  <c r="AE8446" i="25" l="1"/>
  <c r="AG8446" i="25" s="1"/>
  <c r="AF8446" i="25"/>
  <c r="AD10461" i="25"/>
  <c r="AF8447" i="25" l="1"/>
  <c r="AE8447" i="25"/>
  <c r="AG8447" i="25" s="1"/>
  <c r="AD10462" i="25"/>
  <c r="AE8448" i="25" l="1"/>
  <c r="AG8448" i="25" s="1"/>
  <c r="AF8448" i="25"/>
  <c r="AD10463" i="25"/>
  <c r="AF8449" i="25" l="1"/>
  <c r="AE8449" i="25"/>
  <c r="AG8449" i="25" s="1"/>
  <c r="AD10464" i="25"/>
  <c r="AE8450" i="25" l="1"/>
  <c r="AG8450" i="25" s="1"/>
  <c r="AF8450" i="25"/>
  <c r="AD10465" i="25"/>
  <c r="AF8451" i="25" l="1"/>
  <c r="AE8451" i="25"/>
  <c r="AG8451" i="25" s="1"/>
  <c r="AD10466" i="25"/>
  <c r="AE8452" i="25" l="1"/>
  <c r="AG8452" i="25" s="1"/>
  <c r="AF8452" i="25"/>
  <c r="AD10467" i="25"/>
  <c r="AF8453" i="25" l="1"/>
  <c r="AE8453" i="25"/>
  <c r="AG8453" i="25" s="1"/>
  <c r="AD10468" i="25"/>
  <c r="AE8454" i="25" l="1"/>
  <c r="AG8454" i="25" s="1"/>
  <c r="AF8454" i="25"/>
  <c r="AD10469" i="25"/>
  <c r="AF8455" i="25" l="1"/>
  <c r="AE8455" i="25"/>
  <c r="AG8455" i="25" s="1"/>
  <c r="AD10470" i="25"/>
  <c r="AE8456" i="25" l="1"/>
  <c r="AG8456" i="25" s="1"/>
  <c r="AF8456" i="25"/>
  <c r="AD10471" i="25"/>
  <c r="AF8457" i="25" l="1"/>
  <c r="AE8457" i="25"/>
  <c r="AG8457" i="25" s="1"/>
  <c r="AD10472" i="25"/>
  <c r="AE8458" i="25" l="1"/>
  <c r="AG8458" i="25" s="1"/>
  <c r="AF8458" i="25"/>
  <c r="AD10473" i="25"/>
  <c r="AF8459" i="25" l="1"/>
  <c r="AE8459" i="25"/>
  <c r="AG8459" i="25" s="1"/>
  <c r="AD10474" i="25"/>
  <c r="AE8460" i="25" l="1"/>
  <c r="AG8460" i="25" s="1"/>
  <c r="AF8460" i="25"/>
  <c r="AD10475" i="25"/>
  <c r="AF8461" i="25" l="1"/>
  <c r="AE8461" i="25"/>
  <c r="AG8461" i="25" s="1"/>
  <c r="AD10476" i="25"/>
  <c r="AE8462" i="25" l="1"/>
  <c r="AG8462" i="25" s="1"/>
  <c r="AF8462" i="25"/>
  <c r="AD10477" i="25"/>
  <c r="AF8463" i="25" l="1"/>
  <c r="AE8463" i="25"/>
  <c r="AG8463" i="25" s="1"/>
  <c r="AD10478" i="25"/>
  <c r="AE8464" i="25" l="1"/>
  <c r="AG8464" i="25" s="1"/>
  <c r="AF8464" i="25"/>
  <c r="AD10479" i="25"/>
  <c r="AF8465" i="25" l="1"/>
  <c r="AE8465" i="25"/>
  <c r="AG8465" i="25" s="1"/>
  <c r="AD10480" i="25"/>
  <c r="AE8466" i="25" l="1"/>
  <c r="AG8466" i="25" s="1"/>
  <c r="AF8466" i="25"/>
  <c r="AD10481" i="25"/>
  <c r="AF8467" i="25" l="1"/>
  <c r="AE8467" i="25"/>
  <c r="AG8467" i="25" s="1"/>
  <c r="AD10482" i="25"/>
  <c r="AE8468" i="25" l="1"/>
  <c r="AG8468" i="25" s="1"/>
  <c r="AF8468" i="25"/>
  <c r="AD10483" i="25"/>
  <c r="AF8469" i="25" l="1"/>
  <c r="AE8469" i="25"/>
  <c r="AG8469" i="25" s="1"/>
  <c r="AD10484" i="25"/>
  <c r="AF8470" i="25" l="1"/>
  <c r="AE8470" i="25"/>
  <c r="AG8470" i="25" s="1"/>
  <c r="AD10485" i="25"/>
  <c r="AF8471" i="25" l="1"/>
  <c r="AE8471" i="25"/>
  <c r="AG8471" i="25" s="1"/>
  <c r="AD10486" i="25"/>
  <c r="AE8472" i="25" l="1"/>
  <c r="AG8472" i="25" s="1"/>
  <c r="AF8472" i="25"/>
  <c r="AD10487" i="25"/>
  <c r="AF8473" i="25" l="1"/>
  <c r="AE8473" i="25"/>
  <c r="AG8473" i="25" s="1"/>
  <c r="AD10488" i="25"/>
  <c r="AE8474" i="25" l="1"/>
  <c r="AG8474" i="25" s="1"/>
  <c r="AF8474" i="25"/>
  <c r="AD10489" i="25"/>
  <c r="AF8475" i="25" l="1"/>
  <c r="AE8475" i="25"/>
  <c r="AG8475" i="25" s="1"/>
  <c r="AD10490" i="25"/>
  <c r="AF8476" i="25" l="1"/>
  <c r="AE8476" i="25"/>
  <c r="AG8476" i="25" s="1"/>
  <c r="AD10491" i="25"/>
  <c r="AF8477" i="25" l="1"/>
  <c r="AE8477" i="25"/>
  <c r="AG8477" i="25" s="1"/>
  <c r="AD10492" i="25"/>
  <c r="AE8478" i="25" l="1"/>
  <c r="AG8478" i="25" s="1"/>
  <c r="AF8478" i="25"/>
  <c r="AD10493" i="25"/>
  <c r="AF8479" i="25" l="1"/>
  <c r="AE8479" i="25"/>
  <c r="AG8479" i="25" s="1"/>
  <c r="AD10494" i="25"/>
  <c r="AF8480" i="25" l="1"/>
  <c r="AE8480" i="25"/>
  <c r="AG8480" i="25" s="1"/>
  <c r="AD10495" i="25"/>
  <c r="AF8481" i="25" l="1"/>
  <c r="AE8481" i="25"/>
  <c r="AG8481" i="25" s="1"/>
  <c r="AD10496" i="25"/>
  <c r="AF8482" i="25" l="1"/>
  <c r="AE8482" i="25"/>
  <c r="AG8482" i="25" s="1"/>
  <c r="AD10497" i="25"/>
  <c r="AF8483" i="25" l="1"/>
  <c r="AE8483" i="25"/>
  <c r="AG8483" i="25" s="1"/>
  <c r="AD10498" i="25"/>
  <c r="AF8484" i="25" l="1"/>
  <c r="AE8484" i="25"/>
  <c r="AG8484" i="25" s="1"/>
  <c r="AD10499" i="25"/>
  <c r="AF8485" i="25" l="1"/>
  <c r="AE8485" i="25"/>
  <c r="AG8485" i="25" s="1"/>
  <c r="AD10500" i="25"/>
  <c r="AE8486" i="25" l="1"/>
  <c r="AG8486" i="25" s="1"/>
  <c r="AF8486" i="25"/>
  <c r="AD10501" i="25"/>
  <c r="AF8487" i="25" l="1"/>
  <c r="AE8487" i="25"/>
  <c r="AG8487" i="25" s="1"/>
  <c r="AD10502" i="25"/>
  <c r="AF8488" i="25" l="1"/>
  <c r="AE8488" i="25"/>
  <c r="AG8488" i="25" s="1"/>
  <c r="AD10503" i="25"/>
  <c r="AF8489" i="25" l="1"/>
  <c r="AE8489" i="25"/>
  <c r="AG8489" i="25" s="1"/>
  <c r="AD10504" i="25"/>
  <c r="AE8490" i="25" l="1"/>
  <c r="AG8490" i="25" s="1"/>
  <c r="AF8490" i="25"/>
  <c r="AD10505" i="25"/>
  <c r="AF8491" i="25" l="1"/>
  <c r="AE8491" i="25"/>
  <c r="AG8491" i="25" s="1"/>
  <c r="AD10506" i="25"/>
  <c r="AE8492" i="25" l="1"/>
  <c r="AG8492" i="25" s="1"/>
  <c r="AF8492" i="25"/>
  <c r="AD10507" i="25"/>
  <c r="AF8493" i="25" l="1"/>
  <c r="AE8493" i="25"/>
  <c r="AG8493" i="25" s="1"/>
  <c r="AD10508" i="25"/>
  <c r="AF8494" i="25" l="1"/>
  <c r="AE8494" i="25"/>
  <c r="AG8494" i="25" s="1"/>
  <c r="AD10509" i="25"/>
  <c r="AF8495" i="25" l="1"/>
  <c r="AE8495" i="25"/>
  <c r="AG8495" i="25" s="1"/>
  <c r="AD10510" i="25"/>
  <c r="AE8496" i="25" l="1"/>
  <c r="AG8496" i="25" s="1"/>
  <c r="AF8496" i="25"/>
  <c r="AD10511" i="25"/>
  <c r="AF8497" i="25" l="1"/>
  <c r="AE8497" i="25"/>
  <c r="AG8497" i="25" s="1"/>
  <c r="AD10512" i="25"/>
  <c r="AE8498" i="25" l="1"/>
  <c r="AG8498" i="25" s="1"/>
  <c r="AF8498" i="25"/>
  <c r="AD10513" i="25"/>
  <c r="AF8499" i="25" l="1"/>
  <c r="AE8499" i="25"/>
  <c r="AG8499" i="25" s="1"/>
  <c r="AD10514" i="25"/>
  <c r="AE8500" i="25" l="1"/>
  <c r="AG8500" i="25" s="1"/>
  <c r="AF8500" i="25"/>
  <c r="AD10515" i="25"/>
  <c r="AF8501" i="25" l="1"/>
  <c r="AE8501" i="25"/>
  <c r="AG8501" i="25" s="1"/>
  <c r="AD10516" i="25"/>
  <c r="AF8502" i="25" l="1"/>
  <c r="AE8502" i="25"/>
  <c r="AG8502" i="25" s="1"/>
  <c r="AD10517" i="25"/>
  <c r="AF8503" i="25" l="1"/>
  <c r="AE8503" i="25"/>
  <c r="AG8503" i="25" s="1"/>
  <c r="AD10518" i="25"/>
  <c r="AE8504" i="25" l="1"/>
  <c r="AG8504" i="25" s="1"/>
  <c r="AF8504" i="25"/>
  <c r="AD10519" i="25"/>
  <c r="AF8505" i="25" l="1"/>
  <c r="AE8505" i="25"/>
  <c r="AG8505" i="25" s="1"/>
  <c r="AD10520" i="25"/>
  <c r="AE8506" i="25" l="1"/>
  <c r="AG8506" i="25" s="1"/>
  <c r="AF8506" i="25"/>
  <c r="AD10521" i="25"/>
  <c r="AF8507" i="25" l="1"/>
  <c r="AE8507" i="25"/>
  <c r="AG8507" i="25" s="1"/>
  <c r="AD10522" i="25"/>
  <c r="AE8508" i="25" l="1"/>
  <c r="AG8508" i="25" s="1"/>
  <c r="AF8508" i="25"/>
  <c r="AD10523" i="25"/>
  <c r="AF8509" i="25" l="1"/>
  <c r="AE8509" i="25"/>
  <c r="AG8509" i="25" s="1"/>
  <c r="AD10524" i="25"/>
  <c r="AE8510" i="25" l="1"/>
  <c r="AG8510" i="25" s="1"/>
  <c r="AF8510" i="25"/>
  <c r="AD10525" i="25"/>
  <c r="AF8511" i="25" l="1"/>
  <c r="AE8511" i="25"/>
  <c r="AG8511" i="25" s="1"/>
  <c r="AD10526" i="25"/>
  <c r="AE8512" i="25" l="1"/>
  <c r="AG8512" i="25" s="1"/>
  <c r="AF8512" i="25"/>
  <c r="AD10527" i="25"/>
  <c r="AF8513" i="25" l="1"/>
  <c r="AE8513" i="25"/>
  <c r="AG8513" i="25" s="1"/>
  <c r="AD10528" i="25"/>
  <c r="AE8514" i="25" l="1"/>
  <c r="AG8514" i="25" s="1"/>
  <c r="AF8514" i="25"/>
  <c r="AD10529" i="25"/>
  <c r="AF8515" i="25" l="1"/>
  <c r="AE8515" i="25"/>
  <c r="AG8515" i="25" s="1"/>
  <c r="AD10530" i="25"/>
  <c r="AF8516" i="25" l="1"/>
  <c r="AE8516" i="25"/>
  <c r="AG8516" i="25" s="1"/>
  <c r="AD10531" i="25"/>
  <c r="AF8517" i="25" l="1"/>
  <c r="AE8517" i="25"/>
  <c r="AG8517" i="25" s="1"/>
  <c r="AD10532" i="25"/>
  <c r="AF8518" i="25" l="1"/>
  <c r="AE8518" i="25"/>
  <c r="AG8518" i="25" s="1"/>
  <c r="AD10533" i="25"/>
  <c r="AF8519" i="25" l="1"/>
  <c r="AE8519" i="25"/>
  <c r="AG8519" i="25" s="1"/>
  <c r="AD10534" i="25"/>
  <c r="AF8520" i="25" l="1"/>
  <c r="AE8520" i="25"/>
  <c r="AG8520" i="25" s="1"/>
  <c r="AD10535" i="25"/>
  <c r="AF8521" i="25" l="1"/>
  <c r="AE8521" i="25"/>
  <c r="AG8521" i="25" s="1"/>
  <c r="AD10536" i="25"/>
  <c r="AE8522" i="25" l="1"/>
  <c r="AG8522" i="25" s="1"/>
  <c r="AF8522" i="25"/>
  <c r="AD10537" i="25"/>
  <c r="AF8523" i="25" l="1"/>
  <c r="AE8523" i="25"/>
  <c r="AG8523" i="25" s="1"/>
  <c r="AD10538" i="25"/>
  <c r="AE8524" i="25" l="1"/>
  <c r="AG8524" i="25" s="1"/>
  <c r="AF8524" i="25"/>
  <c r="AD10539" i="25"/>
  <c r="AF8525" i="25" l="1"/>
  <c r="AE8525" i="25"/>
  <c r="AG8525" i="25" s="1"/>
  <c r="AD10540" i="25"/>
  <c r="AE8526" i="25" l="1"/>
  <c r="AG8526" i="25" s="1"/>
  <c r="AF8526" i="25"/>
  <c r="AD10541" i="25"/>
  <c r="AF8527" i="25" l="1"/>
  <c r="AE8527" i="25"/>
  <c r="AG8527" i="25" s="1"/>
  <c r="AD10542" i="25"/>
  <c r="AE8528" i="25" l="1"/>
  <c r="AG8528" i="25" s="1"/>
  <c r="AF8528" i="25"/>
  <c r="AD10543" i="25"/>
  <c r="AF8529" i="25" l="1"/>
  <c r="AE8529" i="25"/>
  <c r="AG8529" i="25" s="1"/>
  <c r="AD10544" i="25"/>
  <c r="AE8530" i="25" l="1"/>
  <c r="AG8530" i="25" s="1"/>
  <c r="AF8530" i="25"/>
  <c r="AD10545" i="25"/>
  <c r="AF8531" i="25" l="1"/>
  <c r="AE8531" i="25"/>
  <c r="AG8531" i="25" s="1"/>
  <c r="AD10546" i="25"/>
  <c r="AF8532" i="25" l="1"/>
  <c r="AE8532" i="25"/>
  <c r="AG8532" i="25" s="1"/>
  <c r="AD10547" i="25"/>
  <c r="AF8533" i="25" l="1"/>
  <c r="AE8533" i="25"/>
  <c r="AG8533" i="25" s="1"/>
  <c r="AD10548" i="25"/>
  <c r="AE8534" i="25" l="1"/>
  <c r="AG8534" i="25" s="1"/>
  <c r="AF8534" i="25"/>
  <c r="AD10549" i="25"/>
  <c r="AF8535" i="25" l="1"/>
  <c r="AE8535" i="25"/>
  <c r="AG8535" i="25" s="1"/>
  <c r="AD10550" i="25"/>
  <c r="AF8536" i="25" l="1"/>
  <c r="AE8536" i="25"/>
  <c r="AG8536" i="25" s="1"/>
  <c r="AD10551" i="25"/>
  <c r="AF8537" i="25" l="1"/>
  <c r="AE8537" i="25"/>
  <c r="AG8537" i="25" s="1"/>
  <c r="AD10552" i="25"/>
  <c r="AE8538" i="25" l="1"/>
  <c r="AG8538" i="25" s="1"/>
  <c r="AF8538" i="25"/>
  <c r="AD10553" i="25"/>
  <c r="AF8539" i="25" l="1"/>
  <c r="AE8539" i="25"/>
  <c r="AG8539" i="25" s="1"/>
  <c r="AD10554" i="25"/>
  <c r="AF8540" i="25" l="1"/>
  <c r="AE8540" i="25"/>
  <c r="AG8540" i="25" s="1"/>
  <c r="AD10555" i="25"/>
  <c r="AF8541" i="25" l="1"/>
  <c r="AE8541" i="25"/>
  <c r="AG8541" i="25" s="1"/>
  <c r="AD10556" i="25"/>
  <c r="AE8542" i="25" l="1"/>
  <c r="AG8542" i="25" s="1"/>
  <c r="AF8542" i="25"/>
  <c r="AD10557" i="25"/>
  <c r="AF8543" i="25" l="1"/>
  <c r="AE8543" i="25"/>
  <c r="AG8543" i="25" s="1"/>
  <c r="AD10558" i="25"/>
  <c r="AE8544" i="25" l="1"/>
  <c r="AG8544" i="25" s="1"/>
  <c r="AF8544" i="25"/>
  <c r="AD10559" i="25"/>
  <c r="AF8545" i="25" l="1"/>
  <c r="AE8545" i="25"/>
  <c r="AG8545" i="25" s="1"/>
  <c r="AD10560" i="25"/>
  <c r="AE8546" i="25" l="1"/>
  <c r="AG8546" i="25" s="1"/>
  <c r="AF8546" i="25"/>
  <c r="AD10561" i="25"/>
  <c r="AF8547" i="25" l="1"/>
  <c r="AE8547" i="25"/>
  <c r="AG8547" i="25" s="1"/>
  <c r="AD10562" i="25"/>
  <c r="AE8548" i="25" l="1"/>
  <c r="AG8548" i="25" s="1"/>
  <c r="AF8548" i="25"/>
  <c r="AD10563" i="25"/>
  <c r="AF8549" i="25" l="1"/>
  <c r="AE8549" i="25"/>
  <c r="AG8549" i="25" s="1"/>
  <c r="AD10564" i="25"/>
  <c r="AE8550" i="25" l="1"/>
  <c r="AG8550" i="25" s="1"/>
  <c r="AF8550" i="25"/>
  <c r="AD10565" i="25"/>
  <c r="AF8551" i="25" l="1"/>
  <c r="AE8551" i="25"/>
  <c r="AG8551" i="25" s="1"/>
  <c r="AD10566" i="25"/>
  <c r="AE8552" i="25" l="1"/>
  <c r="AG8552" i="25" s="1"/>
  <c r="AF8552" i="25"/>
  <c r="AD10567" i="25"/>
  <c r="AF8553" i="25" l="1"/>
  <c r="AE8553" i="25"/>
  <c r="AG8553" i="25" s="1"/>
  <c r="AD10568" i="25"/>
  <c r="AE8554" i="25" l="1"/>
  <c r="AG8554" i="25" s="1"/>
  <c r="AF8554" i="25"/>
  <c r="AD10569" i="25"/>
  <c r="AF8555" i="25" l="1"/>
  <c r="AE8555" i="25"/>
  <c r="AG8555" i="25" s="1"/>
  <c r="AD10570" i="25"/>
  <c r="AE8556" i="25" l="1"/>
  <c r="AG8556" i="25" s="1"/>
  <c r="AF8556" i="25"/>
  <c r="AD10571" i="25"/>
  <c r="AF8557" i="25" l="1"/>
  <c r="AE8557" i="25"/>
  <c r="AG8557" i="25" s="1"/>
  <c r="AD10572" i="25"/>
  <c r="AF8558" i="25" l="1"/>
  <c r="AE8558" i="25"/>
  <c r="AG8558" i="25" s="1"/>
  <c r="AD10573" i="25"/>
  <c r="AF8559" i="25" l="1"/>
  <c r="AE8559" i="25"/>
  <c r="AG8559" i="25" s="1"/>
  <c r="AD10574" i="25"/>
  <c r="AE8560" i="25" l="1"/>
  <c r="AG8560" i="25" s="1"/>
  <c r="AF8560" i="25"/>
  <c r="AD10575" i="25"/>
  <c r="AF8561" i="25" l="1"/>
  <c r="AE8561" i="25"/>
  <c r="AG8561" i="25" s="1"/>
  <c r="AD10576" i="25"/>
  <c r="AE8562" i="25" l="1"/>
  <c r="AG8562" i="25" s="1"/>
  <c r="AF8562" i="25"/>
  <c r="AD10577" i="25"/>
  <c r="AF8563" i="25" l="1"/>
  <c r="AE8563" i="25"/>
  <c r="AG8563" i="25" s="1"/>
  <c r="AD10578" i="25"/>
  <c r="AF8564" i="25" l="1"/>
  <c r="AE8564" i="25"/>
  <c r="AG8564" i="25" s="1"/>
  <c r="AD10579" i="25"/>
  <c r="AF8565" i="25" l="1"/>
  <c r="AE8565" i="25"/>
  <c r="AG8565" i="25" s="1"/>
  <c r="AD10580" i="25"/>
  <c r="AE8566" i="25" l="1"/>
  <c r="AG8566" i="25" s="1"/>
  <c r="AF8566" i="25"/>
  <c r="AD10581" i="25"/>
  <c r="AF8567" i="25" l="1"/>
  <c r="AE8567" i="25"/>
  <c r="AG8567" i="25" s="1"/>
  <c r="AD10582" i="25"/>
  <c r="AE8568" i="25" l="1"/>
  <c r="AG8568" i="25" s="1"/>
  <c r="AF8568" i="25"/>
  <c r="AD10583" i="25"/>
  <c r="AF8569" i="25" l="1"/>
  <c r="AE8569" i="25"/>
  <c r="AG8569" i="25" s="1"/>
  <c r="AD10584" i="25"/>
  <c r="AF8570" i="25" l="1"/>
  <c r="AE8570" i="25"/>
  <c r="AG8570" i="25" s="1"/>
  <c r="AD10585" i="25"/>
  <c r="AE8571" i="25" l="1"/>
  <c r="AG8571" i="25" s="1"/>
  <c r="AF8571" i="25"/>
  <c r="AD10586" i="25"/>
  <c r="AE8572" i="25" l="1"/>
  <c r="AG8572" i="25" s="1"/>
  <c r="AF8572" i="25"/>
  <c r="AD10587" i="25"/>
  <c r="AE8573" i="25" l="1"/>
  <c r="AG8573" i="25" s="1"/>
  <c r="AF8573" i="25"/>
  <c r="AD10588" i="25"/>
  <c r="AE8574" i="25" l="1"/>
  <c r="AG8574" i="25" s="1"/>
  <c r="AF8574" i="25"/>
  <c r="AD10589" i="25"/>
  <c r="AE8575" i="25" l="1"/>
  <c r="AG8575" i="25" s="1"/>
  <c r="AF8575" i="25"/>
  <c r="AD10590" i="25"/>
  <c r="AE8576" i="25" l="1"/>
  <c r="AG8576" i="25" s="1"/>
  <c r="AF8576" i="25"/>
  <c r="AD10591" i="25"/>
  <c r="AE8577" i="25" l="1"/>
  <c r="AG8577" i="25" s="1"/>
  <c r="AF8577" i="25"/>
  <c r="AD10592" i="25"/>
  <c r="AE8578" i="25" l="1"/>
  <c r="AG8578" i="25" s="1"/>
  <c r="AF8578" i="25"/>
  <c r="AD10593" i="25"/>
  <c r="AE8579" i="25" l="1"/>
  <c r="AG8579" i="25" s="1"/>
  <c r="AF8579" i="25"/>
  <c r="AD10594" i="25"/>
  <c r="AE8580" i="25" l="1"/>
  <c r="AG8580" i="25" s="1"/>
  <c r="AF8580" i="25"/>
  <c r="AD10595" i="25"/>
  <c r="AF8581" i="25" l="1"/>
  <c r="AE8581" i="25"/>
  <c r="AG8581" i="25" s="1"/>
  <c r="AD10596" i="25"/>
  <c r="AE8582" i="25" l="1"/>
  <c r="AG8582" i="25" s="1"/>
  <c r="AF8582" i="25"/>
  <c r="AD10597" i="25"/>
  <c r="AE8583" i="25" l="1"/>
  <c r="AG8583" i="25" s="1"/>
  <c r="AF8583" i="25"/>
  <c r="AD10598" i="25"/>
  <c r="AE8584" i="25" l="1"/>
  <c r="AG8584" i="25" s="1"/>
  <c r="AF8584" i="25"/>
  <c r="AD10599" i="25"/>
  <c r="AF8585" i="25" l="1"/>
  <c r="AE8585" i="25"/>
  <c r="AG8585" i="25" s="1"/>
  <c r="AD10600" i="25"/>
  <c r="AE8586" i="25" l="1"/>
  <c r="AG8586" i="25" s="1"/>
  <c r="AF8586" i="25"/>
  <c r="AD10601" i="25"/>
  <c r="AF8587" i="25" l="1"/>
  <c r="AE8587" i="25"/>
  <c r="AG8587" i="25" s="1"/>
  <c r="AD10602" i="25"/>
  <c r="AE8588" i="25" l="1"/>
  <c r="AG8588" i="25" s="1"/>
  <c r="AF8588" i="25"/>
  <c r="AD10603" i="25"/>
  <c r="AE8589" i="25" l="1"/>
  <c r="AG8589" i="25" s="1"/>
  <c r="AF8589" i="25"/>
  <c r="AD10604" i="25"/>
  <c r="AE8590" i="25" l="1"/>
  <c r="AG8590" i="25" s="1"/>
  <c r="AF8590" i="25"/>
  <c r="AD10605" i="25"/>
  <c r="AE8591" i="25" l="1"/>
  <c r="AG8591" i="25" s="1"/>
  <c r="AF8591" i="25"/>
  <c r="AD10606" i="25"/>
  <c r="AE8592" i="25" l="1"/>
  <c r="AG8592" i="25" s="1"/>
  <c r="AF8592" i="25"/>
  <c r="AD10607" i="25"/>
  <c r="AE8593" i="25" l="1"/>
  <c r="AG8593" i="25" s="1"/>
  <c r="AF8593" i="25"/>
  <c r="AD10608" i="25"/>
  <c r="AE8594" i="25" l="1"/>
  <c r="AG8594" i="25" s="1"/>
  <c r="AF8594" i="25"/>
  <c r="AD10609" i="25"/>
  <c r="AE8595" i="25" l="1"/>
  <c r="AG8595" i="25" s="1"/>
  <c r="AF8595" i="25"/>
  <c r="AD10610" i="25"/>
  <c r="AE8596" i="25" l="1"/>
  <c r="AG8596" i="25" s="1"/>
  <c r="AF8596" i="25"/>
  <c r="AD10611" i="25"/>
  <c r="AE8597" i="25" l="1"/>
  <c r="AG8597" i="25" s="1"/>
  <c r="AF8597" i="25"/>
  <c r="AD10612" i="25"/>
  <c r="AE8598" i="25" l="1"/>
  <c r="AG8598" i="25" s="1"/>
  <c r="AF8598" i="25"/>
  <c r="AD10613" i="25"/>
  <c r="AF8599" i="25" l="1"/>
  <c r="AE8599" i="25"/>
  <c r="AG8599" i="25" s="1"/>
  <c r="AD10614" i="25"/>
  <c r="AE8600" i="25" l="1"/>
  <c r="AG8600" i="25" s="1"/>
  <c r="AF8600" i="25"/>
  <c r="AD10615" i="25"/>
  <c r="AE8601" i="25" l="1"/>
  <c r="AG8601" i="25" s="1"/>
  <c r="AF8601" i="25"/>
  <c r="AD10616" i="25"/>
  <c r="AE8602" i="25" l="1"/>
  <c r="AG8602" i="25" s="1"/>
  <c r="AF8602" i="25"/>
  <c r="AD10617" i="25"/>
  <c r="AF8603" i="25" l="1"/>
  <c r="AE8603" i="25"/>
  <c r="AG8603" i="25" s="1"/>
  <c r="AD10618" i="25"/>
  <c r="AF8604" i="25" l="1"/>
  <c r="AE8604" i="25"/>
  <c r="AG8604" i="25" s="1"/>
  <c r="AD10619" i="25"/>
  <c r="AE8605" i="25" l="1"/>
  <c r="AG8605" i="25" s="1"/>
  <c r="AF8605" i="25"/>
  <c r="AD10620" i="25"/>
  <c r="AE8606" i="25" l="1"/>
  <c r="AG8606" i="25" s="1"/>
  <c r="AF8606" i="25"/>
  <c r="AD10621" i="25"/>
  <c r="AE8607" i="25" l="1"/>
  <c r="AG8607" i="25" s="1"/>
  <c r="AF8607" i="25"/>
  <c r="AD10622" i="25"/>
  <c r="AE8608" i="25" l="1"/>
  <c r="AG8608" i="25" s="1"/>
  <c r="AF8608" i="25"/>
  <c r="AD10623" i="25"/>
  <c r="AE8609" i="25" l="1"/>
  <c r="AG8609" i="25" s="1"/>
  <c r="AF8609" i="25"/>
  <c r="AD10624" i="25"/>
  <c r="AE8610" i="25" l="1"/>
  <c r="AG8610" i="25" s="1"/>
  <c r="AF8610" i="25"/>
  <c r="AD10625" i="25"/>
  <c r="AE8611" i="25" l="1"/>
  <c r="AG8611" i="25" s="1"/>
  <c r="AF8611" i="25"/>
  <c r="AD10626" i="25"/>
  <c r="AE8612" i="25" l="1"/>
  <c r="AG8612" i="25" s="1"/>
  <c r="AF8612" i="25"/>
  <c r="AD10627" i="25"/>
  <c r="AE8613" i="25" l="1"/>
  <c r="AG8613" i="25" s="1"/>
  <c r="AF8613" i="25"/>
  <c r="AD10628" i="25"/>
  <c r="AE8614" i="25" l="1"/>
  <c r="AG8614" i="25" s="1"/>
  <c r="AF8614" i="25"/>
  <c r="AD10629" i="25"/>
  <c r="AE8615" i="25" l="1"/>
  <c r="AG8615" i="25" s="1"/>
  <c r="AF8615" i="25"/>
  <c r="AD10630" i="25"/>
  <c r="AE8616" i="25" l="1"/>
  <c r="AG8616" i="25" s="1"/>
  <c r="AF8616" i="25"/>
  <c r="AD10631" i="25"/>
  <c r="AE8617" i="25" l="1"/>
  <c r="AG8617" i="25" s="1"/>
  <c r="AF8617" i="25"/>
  <c r="AD10632" i="25"/>
  <c r="AE8618" i="25" l="1"/>
  <c r="AG8618" i="25" s="1"/>
  <c r="AF8618" i="25"/>
  <c r="AD10633" i="25"/>
  <c r="AE8619" i="25" l="1"/>
  <c r="AG8619" i="25" s="1"/>
  <c r="AF8619" i="25"/>
  <c r="AD10634" i="25"/>
  <c r="AE8620" i="25" l="1"/>
  <c r="AG8620" i="25" s="1"/>
  <c r="AF8620" i="25"/>
  <c r="AD10635" i="25"/>
  <c r="AE8621" i="25" l="1"/>
  <c r="AG8621" i="25" s="1"/>
  <c r="AF8621" i="25"/>
  <c r="AD10636" i="25"/>
  <c r="AE8622" i="25" l="1"/>
  <c r="AG8622" i="25" s="1"/>
  <c r="AF8622" i="25"/>
  <c r="AD10637" i="25"/>
  <c r="AF8623" i="25" l="1"/>
  <c r="AE8623" i="25"/>
  <c r="AG8623" i="25" s="1"/>
  <c r="AD10638" i="25"/>
  <c r="AE8624" i="25" l="1"/>
  <c r="AG8624" i="25" s="1"/>
  <c r="AF8624" i="25"/>
  <c r="AD10639" i="25"/>
  <c r="AE8625" i="25" l="1"/>
  <c r="AG8625" i="25" s="1"/>
  <c r="AF8625" i="25"/>
  <c r="AD10640" i="25"/>
  <c r="AE8626" i="25" l="1"/>
  <c r="AG8626" i="25" s="1"/>
  <c r="AF8626" i="25"/>
  <c r="AD10641" i="25"/>
  <c r="AF8627" i="25" l="1"/>
  <c r="AE8627" i="25"/>
  <c r="AG8627" i="25" s="1"/>
  <c r="AD10642" i="25"/>
  <c r="AE8628" i="25" l="1"/>
  <c r="AG8628" i="25" s="1"/>
  <c r="AF8628" i="25"/>
  <c r="AD10643" i="25"/>
  <c r="AF8629" i="25" l="1"/>
  <c r="AE8629" i="25"/>
  <c r="AG8629" i="25" s="1"/>
  <c r="AD10644" i="25"/>
  <c r="AE8630" i="25" l="1"/>
  <c r="AG8630" i="25" s="1"/>
  <c r="AF8630" i="25"/>
  <c r="AD10645" i="25"/>
  <c r="AE8631" i="25" l="1"/>
  <c r="AG8631" i="25" s="1"/>
  <c r="AF8631" i="25"/>
  <c r="AD10646" i="25"/>
  <c r="AE8632" i="25" l="1"/>
  <c r="AG8632" i="25" s="1"/>
  <c r="AF8632" i="25"/>
  <c r="AD10647" i="25"/>
  <c r="AE8633" i="25" l="1"/>
  <c r="AG8633" i="25" s="1"/>
  <c r="AF8633" i="25"/>
  <c r="AD10648" i="25"/>
  <c r="AE8634" i="25" l="1"/>
  <c r="AG8634" i="25" s="1"/>
  <c r="AF8634" i="25"/>
  <c r="AD10649" i="25"/>
  <c r="AE8635" i="25" l="1"/>
  <c r="AG8635" i="25" s="1"/>
  <c r="AF8635" i="25"/>
  <c r="AD10650" i="25"/>
  <c r="AE8636" i="25" l="1"/>
  <c r="AG8636" i="25" s="1"/>
  <c r="AF8636" i="25"/>
  <c r="AD10651" i="25"/>
  <c r="AF8637" i="25" l="1"/>
  <c r="AE8637" i="25"/>
  <c r="AG8637" i="25" s="1"/>
  <c r="AD10652" i="25"/>
  <c r="AE8638" i="25" l="1"/>
  <c r="AG8638" i="25" s="1"/>
  <c r="AF8638" i="25"/>
  <c r="AD10653" i="25"/>
  <c r="AF8639" i="25" l="1"/>
  <c r="AE8639" i="25"/>
  <c r="AG8639" i="25" s="1"/>
  <c r="AD10654" i="25"/>
  <c r="AE8640" i="25" l="1"/>
  <c r="AG8640" i="25" s="1"/>
  <c r="AF8640" i="25"/>
  <c r="AD10655" i="25"/>
  <c r="AE8641" i="25" l="1"/>
  <c r="AG8641" i="25" s="1"/>
  <c r="AF8641" i="25"/>
  <c r="AD10656" i="25"/>
  <c r="AE8642" i="25" l="1"/>
  <c r="AG8642" i="25" s="1"/>
  <c r="AF8642" i="25"/>
  <c r="AD10657" i="25"/>
  <c r="AE8643" i="25" l="1"/>
  <c r="AG8643" i="25" s="1"/>
  <c r="AF8643" i="25"/>
  <c r="AD10658" i="25"/>
  <c r="AE8644" i="25" l="1"/>
  <c r="AG8644" i="25" s="1"/>
  <c r="AF8644" i="25"/>
  <c r="AD10659" i="25"/>
  <c r="AE8645" i="25" l="1"/>
  <c r="AG8645" i="25" s="1"/>
  <c r="AF8645" i="25"/>
  <c r="AD10660" i="25"/>
  <c r="AE8646" i="25" l="1"/>
  <c r="AG8646" i="25" s="1"/>
  <c r="AF8646" i="25"/>
  <c r="AD10661" i="25"/>
  <c r="AE8647" i="25" l="1"/>
  <c r="AG8647" i="25" s="1"/>
  <c r="AF8647" i="25"/>
  <c r="AD10662" i="25"/>
  <c r="AE8648" i="25" l="1"/>
  <c r="AG8648" i="25" s="1"/>
  <c r="AF8648" i="25"/>
  <c r="AD10663" i="25"/>
  <c r="AF8649" i="25" l="1"/>
  <c r="AE8649" i="25"/>
  <c r="AG8649" i="25" s="1"/>
  <c r="AD10664" i="25"/>
  <c r="AE8650" i="25" l="1"/>
  <c r="AG8650" i="25" s="1"/>
  <c r="AF8650" i="25"/>
  <c r="AD10665" i="25"/>
  <c r="AE8651" i="25" l="1"/>
  <c r="AG8651" i="25" s="1"/>
  <c r="AF8651" i="25"/>
  <c r="AD10666" i="25"/>
  <c r="AE8652" i="25" l="1"/>
  <c r="AG8652" i="25" s="1"/>
  <c r="AF8652" i="25"/>
  <c r="AD10667" i="25"/>
  <c r="AE8653" i="25" l="1"/>
  <c r="AG8653" i="25" s="1"/>
  <c r="AF8653" i="25"/>
  <c r="AD10668" i="25"/>
  <c r="AE8654" i="25" l="1"/>
  <c r="AG8654" i="25" s="1"/>
  <c r="AF8654" i="25"/>
  <c r="AD10669" i="25"/>
  <c r="AE8655" i="25" l="1"/>
  <c r="AG8655" i="25" s="1"/>
  <c r="AF8655" i="25"/>
  <c r="AD10670" i="25"/>
  <c r="AE8656" i="25" l="1"/>
  <c r="AG8656" i="25" s="1"/>
  <c r="AF8656" i="25"/>
  <c r="AD10671" i="25"/>
  <c r="AE8657" i="25" l="1"/>
  <c r="AG8657" i="25" s="1"/>
  <c r="AF8657" i="25"/>
  <c r="AD10672" i="25"/>
  <c r="AE8658" i="25" l="1"/>
  <c r="AG8658" i="25" s="1"/>
  <c r="AF8658" i="25"/>
  <c r="AD10673" i="25"/>
  <c r="AF8659" i="25" l="1"/>
  <c r="AE8659" i="25"/>
  <c r="AG8659" i="25" s="1"/>
  <c r="AD10674" i="25"/>
  <c r="AE8660" i="25" l="1"/>
  <c r="AG8660" i="25" s="1"/>
  <c r="AF8660" i="25"/>
  <c r="AD10675" i="25"/>
  <c r="AF8661" i="25" l="1"/>
  <c r="AE8661" i="25"/>
  <c r="AG8661" i="25" s="1"/>
  <c r="AD10676" i="25"/>
  <c r="AE8662" i="25" l="1"/>
  <c r="AG8662" i="25" s="1"/>
  <c r="AF8662" i="25"/>
  <c r="AD10677" i="25"/>
  <c r="AF8663" i="25" l="1"/>
  <c r="AE8663" i="25"/>
  <c r="AG8663" i="25" s="1"/>
  <c r="AD10678" i="25"/>
  <c r="AE8664" i="25" l="1"/>
  <c r="AG8664" i="25" s="1"/>
  <c r="AF8664" i="25"/>
  <c r="AD10679" i="25"/>
  <c r="AF8665" i="25" l="1"/>
  <c r="AE8665" i="25"/>
  <c r="AG8665" i="25" s="1"/>
  <c r="AD10680" i="25"/>
  <c r="AF8666" i="25" l="1"/>
  <c r="AE8666" i="25"/>
  <c r="AG8666" i="25" s="1"/>
  <c r="AD10681" i="25"/>
  <c r="AF8667" i="25" l="1"/>
  <c r="AE8667" i="25"/>
  <c r="AG8667" i="25" s="1"/>
  <c r="AD10682" i="25"/>
  <c r="AF8668" i="25" l="1"/>
  <c r="AE8668" i="25"/>
  <c r="AG8668" i="25" s="1"/>
  <c r="AD10683" i="25"/>
  <c r="AF8669" i="25" l="1"/>
  <c r="AE8669" i="25"/>
  <c r="AG8669" i="25" s="1"/>
  <c r="AD10684" i="25"/>
  <c r="AE8670" i="25" l="1"/>
  <c r="AG8670" i="25" s="1"/>
  <c r="AF8670" i="25"/>
  <c r="AD10685" i="25"/>
  <c r="AF8671" i="25" l="1"/>
  <c r="AE8671" i="25"/>
  <c r="AG8671" i="25" s="1"/>
  <c r="AD10686" i="25"/>
  <c r="AE8672" i="25" l="1"/>
  <c r="AG8672" i="25" s="1"/>
  <c r="AF8672" i="25"/>
  <c r="AD10687" i="25"/>
  <c r="AF8673" i="25" l="1"/>
  <c r="AE8673" i="25"/>
  <c r="AG8673" i="25" s="1"/>
  <c r="AD10688" i="25"/>
  <c r="AE8674" i="25" l="1"/>
  <c r="AG8674" i="25" s="1"/>
  <c r="AF8674" i="25"/>
  <c r="AD10689" i="25"/>
  <c r="AF8675" i="25" l="1"/>
  <c r="AE8675" i="25"/>
  <c r="AG8675" i="25" s="1"/>
  <c r="AD10690" i="25"/>
  <c r="AF8676" i="25" l="1"/>
  <c r="AE8676" i="25"/>
  <c r="AG8676" i="25" s="1"/>
  <c r="AD10691" i="25"/>
  <c r="AF8677" i="25" l="1"/>
  <c r="AE8677" i="25"/>
  <c r="AG8677" i="25" s="1"/>
  <c r="AD10692" i="25"/>
  <c r="AE8678" i="25" l="1"/>
  <c r="AG8678" i="25" s="1"/>
  <c r="AF8678" i="25"/>
  <c r="AD10693" i="25"/>
  <c r="AF8679" i="25" l="1"/>
  <c r="AE8679" i="25"/>
  <c r="AG8679" i="25" s="1"/>
  <c r="AD10694" i="25"/>
  <c r="AE8680" i="25" l="1"/>
  <c r="AG8680" i="25" s="1"/>
  <c r="AF8680" i="25"/>
  <c r="AD10695" i="25"/>
  <c r="AF8681" i="25" l="1"/>
  <c r="AE8681" i="25"/>
  <c r="AG8681" i="25" s="1"/>
  <c r="AD10696" i="25"/>
  <c r="AE8682" i="25" l="1"/>
  <c r="AG8682" i="25" s="1"/>
  <c r="AF8682" i="25"/>
  <c r="AD10697" i="25"/>
  <c r="AF8683" i="25" l="1"/>
  <c r="AE8683" i="25"/>
  <c r="AG8683" i="25" s="1"/>
  <c r="AD10698" i="25"/>
  <c r="AE8684" i="25" l="1"/>
  <c r="AG8684" i="25" s="1"/>
  <c r="AF8684" i="25"/>
  <c r="AD10699" i="25"/>
  <c r="AF8685" i="25" l="1"/>
  <c r="AE8685" i="25"/>
  <c r="AG8685" i="25" s="1"/>
  <c r="AD10700" i="25"/>
  <c r="AE8686" i="25" l="1"/>
  <c r="AG8686" i="25" s="1"/>
  <c r="AF8686" i="25"/>
  <c r="AD10701" i="25"/>
  <c r="AF8687" i="25" l="1"/>
  <c r="AE8687" i="25"/>
  <c r="AG8687" i="25" s="1"/>
  <c r="AD10702" i="25"/>
  <c r="AE8688" i="25" l="1"/>
  <c r="AG8688" i="25" s="1"/>
  <c r="AF8688" i="25"/>
  <c r="AD10703" i="25"/>
  <c r="AF8689" i="25" l="1"/>
  <c r="AE8689" i="25"/>
  <c r="AG8689" i="25" s="1"/>
  <c r="AD10704" i="25"/>
  <c r="AE8690" i="25" l="1"/>
  <c r="AG8690" i="25" s="1"/>
  <c r="AF8690" i="25"/>
  <c r="AD10705" i="25"/>
  <c r="AF8691" i="25" l="1"/>
  <c r="AE8691" i="25"/>
  <c r="AG8691" i="25" s="1"/>
  <c r="AD10706" i="25"/>
  <c r="AF8692" i="25" l="1"/>
  <c r="AE8692" i="25"/>
  <c r="AG8692" i="25" s="1"/>
  <c r="AD10707" i="25"/>
  <c r="AF8693" i="25" l="1"/>
  <c r="AE8693" i="25"/>
  <c r="AG8693" i="25" s="1"/>
  <c r="AD10708" i="25"/>
  <c r="AE8694" i="25" l="1"/>
  <c r="AG8694" i="25" s="1"/>
  <c r="AF8694" i="25"/>
  <c r="AD10709" i="25"/>
  <c r="AF8695" i="25" l="1"/>
  <c r="AE8695" i="25"/>
  <c r="AG8695" i="25" s="1"/>
  <c r="AD10710" i="25"/>
  <c r="AE8696" i="25" l="1"/>
  <c r="AG8696" i="25" s="1"/>
  <c r="AF8696" i="25"/>
  <c r="AD10711" i="25"/>
  <c r="AF8697" i="25" l="1"/>
  <c r="AE8697" i="25"/>
  <c r="AG8697" i="25" s="1"/>
  <c r="AD10712" i="25"/>
  <c r="AE8698" i="25" l="1"/>
  <c r="AG8698" i="25" s="1"/>
  <c r="AF8698" i="25"/>
  <c r="AD10713" i="25"/>
  <c r="AF8699" i="25" l="1"/>
  <c r="AE8699" i="25"/>
  <c r="AG8699" i="25" s="1"/>
  <c r="AD10714" i="25"/>
  <c r="AF8700" i="25" l="1"/>
  <c r="AE8700" i="25"/>
  <c r="AG8700" i="25" s="1"/>
  <c r="AD10715" i="25"/>
  <c r="AF8701" i="25" l="1"/>
  <c r="AE8701" i="25"/>
  <c r="AG8701" i="25" s="1"/>
  <c r="AD10716" i="25"/>
  <c r="AE8702" i="25" l="1"/>
  <c r="AG8702" i="25" s="1"/>
  <c r="AF8702" i="25"/>
  <c r="AD10717" i="25"/>
  <c r="AF8703" i="25" l="1"/>
  <c r="AE8703" i="25"/>
  <c r="AG8703" i="25" s="1"/>
  <c r="AD10718" i="25"/>
  <c r="AE8704" i="25" l="1"/>
  <c r="AG8704" i="25" s="1"/>
  <c r="AF8704" i="25"/>
  <c r="AD10719" i="25"/>
  <c r="AF8705" i="25" l="1"/>
  <c r="AE8705" i="25"/>
  <c r="AG8705" i="25" s="1"/>
  <c r="AD10720" i="25"/>
  <c r="AE8706" i="25" l="1"/>
  <c r="AG8706" i="25" s="1"/>
  <c r="AF8706" i="25"/>
  <c r="AD10721" i="25"/>
  <c r="AF8707" i="25" l="1"/>
  <c r="AE8707" i="25"/>
  <c r="AG8707" i="25" s="1"/>
  <c r="AD10722" i="25"/>
  <c r="AE8708" i="25" l="1"/>
  <c r="AG8708" i="25" s="1"/>
  <c r="AF8708" i="25"/>
  <c r="AD10723" i="25"/>
  <c r="AF8709" i="25" l="1"/>
  <c r="AE8709" i="25"/>
  <c r="AG8709" i="25" s="1"/>
  <c r="AD10724" i="25"/>
  <c r="AE8710" i="25" l="1"/>
  <c r="AG8710" i="25" s="1"/>
  <c r="AF8710" i="25"/>
  <c r="AD10725" i="25"/>
  <c r="AF8711" i="25" l="1"/>
  <c r="AE8711" i="25"/>
  <c r="AG8711" i="25" s="1"/>
  <c r="AD10726" i="25"/>
  <c r="AF8712" i="25" l="1"/>
  <c r="AE8712" i="25"/>
  <c r="AG8712" i="25" s="1"/>
  <c r="AD10727" i="25"/>
  <c r="AF8713" i="25" l="1"/>
  <c r="AE8713" i="25"/>
  <c r="AG8713" i="25" s="1"/>
  <c r="AD10728" i="25"/>
  <c r="AE8714" i="25" l="1"/>
  <c r="AG8714" i="25" s="1"/>
  <c r="AF8714" i="25"/>
  <c r="AD10729" i="25"/>
  <c r="AF8715" i="25" l="1"/>
  <c r="AE8715" i="25"/>
  <c r="AG8715" i="25" s="1"/>
  <c r="AD10730" i="25"/>
  <c r="AE8716" i="25" l="1"/>
  <c r="AG8716" i="25" s="1"/>
  <c r="AF8716" i="25"/>
  <c r="AD10731" i="25"/>
  <c r="AF8717" i="25" l="1"/>
  <c r="AE8717" i="25"/>
  <c r="AG8717" i="25" s="1"/>
  <c r="AD10732" i="25"/>
  <c r="AE8718" i="25" l="1"/>
  <c r="AG8718" i="25" s="1"/>
  <c r="AF8718" i="25"/>
  <c r="AD10733" i="25"/>
  <c r="AF8719" i="25" l="1"/>
  <c r="AE8719" i="25"/>
  <c r="AG8719" i="25" s="1"/>
  <c r="AD10734" i="25"/>
  <c r="AE8720" i="25" l="1"/>
  <c r="AG8720" i="25" s="1"/>
  <c r="AF8720" i="25"/>
  <c r="AD10735" i="25"/>
  <c r="AF8721" i="25" l="1"/>
  <c r="AE8721" i="25"/>
  <c r="AG8721" i="25" s="1"/>
  <c r="AD10736" i="25"/>
  <c r="AF8722" i="25" l="1"/>
  <c r="AE8722" i="25"/>
  <c r="AG8722" i="25" s="1"/>
  <c r="AD10737" i="25"/>
  <c r="AF8723" i="25" l="1"/>
  <c r="AE8723" i="25"/>
  <c r="AG8723" i="25" s="1"/>
  <c r="AD10738" i="25"/>
  <c r="AF8724" i="25" l="1"/>
  <c r="AE8724" i="25"/>
  <c r="AG8724" i="25" s="1"/>
  <c r="AD10739" i="25"/>
  <c r="AF8725" i="25" l="1"/>
  <c r="AE8725" i="25"/>
  <c r="AG8725" i="25" s="1"/>
  <c r="AD10740" i="25"/>
  <c r="AE8726" i="25" l="1"/>
  <c r="AG8726" i="25" s="1"/>
  <c r="AF8726" i="25"/>
  <c r="AD10741" i="25"/>
  <c r="AF8727" i="25" l="1"/>
  <c r="AE8727" i="25"/>
  <c r="AG8727" i="25" s="1"/>
  <c r="AD10742" i="25"/>
  <c r="AE8728" i="25" l="1"/>
  <c r="AG8728" i="25" s="1"/>
  <c r="AF8728" i="25"/>
  <c r="AD10743" i="25"/>
  <c r="AF8729" i="25" l="1"/>
  <c r="AE8729" i="25"/>
  <c r="AG8729" i="25" s="1"/>
  <c r="AD10744" i="25"/>
  <c r="AF8730" i="25" l="1"/>
  <c r="AE8730" i="25"/>
  <c r="AG8730" i="25" s="1"/>
  <c r="AD10745" i="25"/>
  <c r="AF8731" i="25" l="1"/>
  <c r="AE8731" i="25"/>
  <c r="AG8731" i="25" s="1"/>
  <c r="AD10746" i="25"/>
  <c r="AE8732" i="25" l="1"/>
  <c r="AG8732" i="25" s="1"/>
  <c r="AF8732" i="25"/>
  <c r="AD10747" i="25"/>
  <c r="AF8733" i="25" l="1"/>
  <c r="AE8733" i="25"/>
  <c r="AG8733" i="25" s="1"/>
  <c r="AD10748" i="25"/>
  <c r="AE8734" i="25" l="1"/>
  <c r="AG8734" i="25" s="1"/>
  <c r="AF8734" i="25"/>
  <c r="AD10749" i="25"/>
  <c r="AF8735" i="25" l="1"/>
  <c r="AE8735" i="25"/>
  <c r="AG8735" i="25" s="1"/>
  <c r="AD10750" i="25"/>
  <c r="AE8736" i="25" l="1"/>
  <c r="AG8736" i="25" s="1"/>
  <c r="AF8736" i="25"/>
  <c r="AD10751" i="25"/>
  <c r="AF8737" i="25" l="1"/>
  <c r="AE8737" i="25"/>
  <c r="AG8737" i="25" s="1"/>
  <c r="AD10752" i="25"/>
  <c r="AE8738" i="25" l="1"/>
  <c r="AG8738" i="25" s="1"/>
  <c r="AF8738" i="25"/>
  <c r="AD10753" i="25"/>
  <c r="AF8739" i="25" l="1"/>
  <c r="AE8739" i="25"/>
  <c r="AG8739" i="25" s="1"/>
  <c r="AD10754" i="25"/>
  <c r="AF8740" i="25" l="1"/>
  <c r="AE8740" i="25"/>
  <c r="AG8740" i="25" s="1"/>
  <c r="AD10755" i="25"/>
  <c r="AF8741" i="25" l="1"/>
  <c r="AE8741" i="25"/>
  <c r="AG8741" i="25" s="1"/>
  <c r="AD10756" i="25"/>
  <c r="AE8742" i="25" l="1"/>
  <c r="AG8742" i="25" s="1"/>
  <c r="AF8742" i="25"/>
  <c r="AD10757" i="25"/>
  <c r="AF8743" i="25" l="1"/>
  <c r="AE8743" i="25"/>
  <c r="AG8743" i="25" s="1"/>
  <c r="AD10758" i="25"/>
  <c r="AE8744" i="25" l="1"/>
  <c r="AG8744" i="25" s="1"/>
  <c r="AF8744" i="25"/>
  <c r="AD10759" i="25"/>
  <c r="AF8745" i="25" l="1"/>
  <c r="AE8745" i="25"/>
  <c r="AG8745" i="25" s="1"/>
  <c r="AD10760" i="25"/>
  <c r="AE8746" i="25" l="1"/>
  <c r="AG8746" i="25" s="1"/>
  <c r="AF8746" i="25"/>
  <c r="AD10761" i="25"/>
  <c r="AF8747" i="25" l="1"/>
  <c r="AE8747" i="25"/>
  <c r="AG8747" i="25" s="1"/>
  <c r="AD10762" i="25"/>
  <c r="AE8748" i="25" l="1"/>
  <c r="AG8748" i="25" s="1"/>
  <c r="AF8748" i="25"/>
  <c r="AD10763" i="25"/>
  <c r="AE8749" i="25" l="1"/>
  <c r="AG8749" i="25" s="1"/>
  <c r="AF8749" i="25"/>
  <c r="AD10764" i="25"/>
  <c r="AE8750" i="25" l="1"/>
  <c r="AG8750" i="25" s="1"/>
  <c r="AF8750" i="25"/>
  <c r="AD10765" i="25"/>
  <c r="AE8751" i="25" l="1"/>
  <c r="AG8751" i="25" s="1"/>
  <c r="AF8751" i="25"/>
  <c r="AD10766" i="25"/>
  <c r="AE8752" i="25" l="1"/>
  <c r="AG8752" i="25" s="1"/>
  <c r="AF8752" i="25"/>
  <c r="AD10767" i="25"/>
  <c r="AE8753" i="25" l="1"/>
  <c r="AG8753" i="25" s="1"/>
  <c r="AF8753" i="25"/>
  <c r="AD10768" i="25"/>
  <c r="AF8754" i="25" l="1"/>
  <c r="AE8754" i="25"/>
  <c r="AG8754" i="25" s="1"/>
  <c r="AD10769" i="25"/>
  <c r="AE8755" i="25" l="1"/>
  <c r="AG8755" i="25" s="1"/>
  <c r="AF8755" i="25"/>
  <c r="AD10770" i="25"/>
  <c r="AF8756" i="25" l="1"/>
  <c r="AE8756" i="25"/>
  <c r="AG8756" i="25" s="1"/>
  <c r="AD10771" i="25"/>
  <c r="AE8757" i="25" l="1"/>
  <c r="AG8757" i="25" s="1"/>
  <c r="AF8757" i="25"/>
  <c r="AD10772" i="25"/>
  <c r="AF8758" i="25" l="1"/>
  <c r="AE8758" i="25"/>
  <c r="AG8758" i="25" s="1"/>
  <c r="AD10773" i="25"/>
  <c r="AE8759" i="25" l="1"/>
  <c r="AG8759" i="25" s="1"/>
  <c r="AF8759" i="25"/>
  <c r="AD10774" i="25"/>
  <c r="AF8760" i="25" l="1"/>
  <c r="AE8760" i="25"/>
  <c r="AG8760" i="25" s="1"/>
  <c r="AD10775" i="25"/>
  <c r="AE8761" i="25" l="1"/>
  <c r="AG8761" i="25" s="1"/>
  <c r="AF8761" i="25"/>
  <c r="AD10776" i="25"/>
  <c r="AE8762" i="25" l="1"/>
  <c r="AG8762" i="25" s="1"/>
  <c r="AF8762" i="25"/>
  <c r="AD10777" i="25"/>
  <c r="AE8763" i="25" l="1"/>
  <c r="AG8763" i="25" s="1"/>
  <c r="AF8763" i="25"/>
  <c r="AD10778" i="25"/>
  <c r="AF8764" i="25" l="1"/>
  <c r="AE8764" i="25"/>
  <c r="AG8764" i="25" s="1"/>
  <c r="AD10779" i="25"/>
  <c r="AE8765" i="25" l="1"/>
  <c r="AG8765" i="25" s="1"/>
  <c r="AF8765" i="25"/>
  <c r="AD10780" i="25"/>
  <c r="AF8766" i="25" l="1"/>
  <c r="AE8766" i="25"/>
  <c r="AG8766" i="25" s="1"/>
  <c r="AD10781" i="25"/>
  <c r="AE8767" i="25" l="1"/>
  <c r="AG8767" i="25" s="1"/>
  <c r="AF8767" i="25"/>
  <c r="AD10782" i="25"/>
  <c r="AE8768" i="25" l="1"/>
  <c r="AG8768" i="25" s="1"/>
  <c r="AF8768" i="25"/>
  <c r="AD10783" i="25"/>
  <c r="AE8769" i="25" l="1"/>
  <c r="AG8769" i="25" s="1"/>
  <c r="AF8769" i="25"/>
  <c r="AD10784" i="25"/>
  <c r="AE8770" i="25" l="1"/>
  <c r="AG8770" i="25" s="1"/>
  <c r="AF8770" i="25"/>
  <c r="AD10785" i="25"/>
  <c r="AE8771" i="25" l="1"/>
  <c r="AG8771" i="25" s="1"/>
  <c r="AF8771" i="25"/>
  <c r="AD10786" i="25"/>
  <c r="AF8772" i="25" l="1"/>
  <c r="AE8772" i="25"/>
  <c r="AG8772" i="25" s="1"/>
  <c r="AD10787" i="25"/>
  <c r="AE8773" i="25" l="1"/>
  <c r="AG8773" i="25" s="1"/>
  <c r="AF8773" i="25"/>
  <c r="AD10788" i="25"/>
  <c r="AE8774" i="25" l="1"/>
  <c r="AG8774" i="25" s="1"/>
  <c r="AF8774" i="25"/>
  <c r="AD10789" i="25"/>
  <c r="AE8775" i="25" l="1"/>
  <c r="AG8775" i="25" s="1"/>
  <c r="AF8775" i="25"/>
  <c r="AD10790" i="25"/>
  <c r="AF8776" i="25" l="1"/>
  <c r="AE8776" i="25"/>
  <c r="AG8776" i="25" s="1"/>
  <c r="AD10791" i="25"/>
  <c r="AE8777" i="25" l="1"/>
  <c r="AG8777" i="25" s="1"/>
  <c r="AF8777" i="25"/>
  <c r="AD10792" i="25"/>
  <c r="AF8778" i="25" l="1"/>
  <c r="AE8778" i="25"/>
  <c r="AG8778" i="25" s="1"/>
  <c r="AD10793" i="25"/>
  <c r="AE8779" i="25" l="1"/>
  <c r="AG8779" i="25" s="1"/>
  <c r="AF8779" i="25"/>
  <c r="AD10794" i="25"/>
  <c r="AE8780" i="25" l="1"/>
  <c r="AG8780" i="25" s="1"/>
  <c r="AF8780" i="25"/>
  <c r="AD10795" i="25"/>
  <c r="AE8781" i="25" l="1"/>
  <c r="AG8781" i="25" s="1"/>
  <c r="AF8781" i="25"/>
  <c r="AD10796" i="25"/>
  <c r="AE8782" i="25" l="1"/>
  <c r="AG8782" i="25" s="1"/>
  <c r="AF8782" i="25"/>
  <c r="AD10797" i="25"/>
  <c r="AE8783" i="25" l="1"/>
  <c r="AG8783" i="25" s="1"/>
  <c r="AF8783" i="25"/>
  <c r="AD10798" i="25"/>
  <c r="AF8784" i="25" l="1"/>
  <c r="AE8784" i="25"/>
  <c r="AG8784" i="25" s="1"/>
  <c r="AD10799" i="25"/>
  <c r="AE8785" i="25" l="1"/>
  <c r="AG8785" i="25" s="1"/>
  <c r="AF8785" i="25"/>
  <c r="AD10800" i="25"/>
  <c r="AF8786" i="25" l="1"/>
  <c r="AE8786" i="25"/>
  <c r="AG8786" i="25" s="1"/>
  <c r="AD10801" i="25"/>
  <c r="AE8787" i="25" l="1"/>
  <c r="AG8787" i="25" s="1"/>
  <c r="AF8787" i="25"/>
  <c r="AD10802" i="25"/>
  <c r="AE8788" i="25" l="1"/>
  <c r="AG8788" i="25" s="1"/>
  <c r="AF8788" i="25"/>
  <c r="AD10803" i="25"/>
  <c r="AF8789" i="25" l="1"/>
  <c r="AE8789" i="25"/>
  <c r="AG8789" i="25" s="1"/>
  <c r="AD10804" i="25"/>
  <c r="AF8790" i="25" l="1"/>
  <c r="AE8790" i="25"/>
  <c r="AG8790" i="25" s="1"/>
  <c r="AD10805" i="25"/>
  <c r="AF8791" i="25" l="1"/>
  <c r="AE8791" i="25"/>
  <c r="AG8791" i="25" s="1"/>
  <c r="AD10806" i="25"/>
  <c r="AF8792" i="25" l="1"/>
  <c r="AE8792" i="25"/>
  <c r="AG8792" i="25" s="1"/>
  <c r="AD10807" i="25"/>
  <c r="AF8793" i="25" l="1"/>
  <c r="AE8793" i="25"/>
  <c r="AG8793" i="25" s="1"/>
  <c r="AD10808" i="25"/>
  <c r="AE8794" i="25" l="1"/>
  <c r="AG8794" i="25" s="1"/>
  <c r="AF8794" i="25"/>
  <c r="AD10809" i="25"/>
  <c r="AF8795" i="25" l="1"/>
  <c r="AE8795" i="25"/>
  <c r="AG8795" i="25" s="1"/>
  <c r="AD10810" i="25"/>
  <c r="AF8796" i="25" l="1"/>
  <c r="AE8796" i="25"/>
  <c r="AG8796" i="25" s="1"/>
  <c r="AD10811" i="25"/>
  <c r="AF8797" i="25" l="1"/>
  <c r="AE8797" i="25"/>
  <c r="AG8797" i="25" s="1"/>
  <c r="AD10812" i="25"/>
  <c r="AE8798" i="25" l="1"/>
  <c r="AG8798" i="25" s="1"/>
  <c r="AF8798" i="25"/>
  <c r="AD10813" i="25"/>
  <c r="AF8799" i="25" l="1"/>
  <c r="AE8799" i="25"/>
  <c r="AG8799" i="25" s="1"/>
  <c r="AD10814" i="25"/>
  <c r="AE8800" i="25" l="1"/>
  <c r="AG8800" i="25" s="1"/>
  <c r="AF8800" i="25"/>
  <c r="AD10815" i="25"/>
  <c r="AF8801" i="25" l="1"/>
  <c r="AE8801" i="25"/>
  <c r="AG8801" i="25" s="1"/>
  <c r="AD10816" i="25"/>
  <c r="AE8802" i="25" l="1"/>
  <c r="AG8802" i="25" s="1"/>
  <c r="AF8802" i="25"/>
  <c r="AD10817" i="25"/>
  <c r="AF8803" i="25" l="1"/>
  <c r="AE8803" i="25"/>
  <c r="AG8803" i="25" s="1"/>
  <c r="AD10818" i="25"/>
  <c r="AE8804" i="25" l="1"/>
  <c r="AG8804" i="25" s="1"/>
  <c r="AF8804" i="25"/>
  <c r="AD10819" i="25"/>
  <c r="AF8805" i="25" l="1"/>
  <c r="AE8805" i="25"/>
  <c r="AG8805" i="25" s="1"/>
  <c r="AD10820" i="25"/>
  <c r="AE8806" i="25" l="1"/>
  <c r="AG8806" i="25" s="1"/>
  <c r="AF8806" i="25"/>
  <c r="AD10821" i="25"/>
  <c r="AF8807" i="25" l="1"/>
  <c r="AE8807" i="25"/>
  <c r="AG8807" i="25" s="1"/>
  <c r="AD10822" i="25"/>
  <c r="AF8808" i="25" l="1"/>
  <c r="AE8808" i="25"/>
  <c r="AG8808" i="25" s="1"/>
  <c r="AD10823" i="25"/>
  <c r="AF8809" i="25" l="1"/>
  <c r="AE8809" i="25"/>
  <c r="AG8809" i="25" s="1"/>
  <c r="AD10824" i="25"/>
  <c r="AF8810" i="25" l="1"/>
  <c r="AE8810" i="25"/>
  <c r="AG8810" i="25" s="1"/>
  <c r="AD10825" i="25"/>
  <c r="AF8811" i="25" l="1"/>
  <c r="AE8811" i="25"/>
  <c r="AG8811" i="25" s="1"/>
  <c r="AD10826" i="25"/>
  <c r="AE8812" i="25" l="1"/>
  <c r="AG8812" i="25" s="1"/>
  <c r="AF8812" i="25"/>
  <c r="AD10827" i="25"/>
  <c r="AF8813" i="25" l="1"/>
  <c r="AE8813" i="25"/>
  <c r="AG8813" i="25" s="1"/>
  <c r="AD10828" i="25"/>
  <c r="AE8814" i="25" l="1"/>
  <c r="AG8814" i="25" s="1"/>
  <c r="AF8814" i="25"/>
  <c r="AD10829" i="25"/>
  <c r="AF8815" i="25" l="1"/>
  <c r="AE8815" i="25"/>
  <c r="AG8815" i="25" s="1"/>
  <c r="AD10830" i="25"/>
  <c r="AF8816" i="25" l="1"/>
  <c r="AE8816" i="25"/>
  <c r="AG8816" i="25" s="1"/>
  <c r="AD10831" i="25"/>
  <c r="AF8817" i="25" l="1"/>
  <c r="AE8817" i="25"/>
  <c r="AG8817" i="25" s="1"/>
  <c r="AD10832" i="25"/>
  <c r="AE8818" i="25" l="1"/>
  <c r="AG8818" i="25" s="1"/>
  <c r="AF8818" i="25"/>
  <c r="AD10833" i="25"/>
  <c r="AF8819" i="25" l="1"/>
  <c r="AE8819" i="25"/>
  <c r="AG8819" i="25" s="1"/>
  <c r="AD10834" i="25"/>
  <c r="AF8820" i="25" l="1"/>
  <c r="AE8820" i="25"/>
  <c r="AG8820" i="25" s="1"/>
  <c r="AD10835" i="25"/>
  <c r="AF8821" i="25" l="1"/>
  <c r="AE8821" i="25"/>
  <c r="AG8821" i="25" s="1"/>
  <c r="AD10836" i="25"/>
  <c r="AF8822" i="25" l="1"/>
  <c r="AE8822" i="25"/>
  <c r="AG8822" i="25" s="1"/>
  <c r="AD10837" i="25"/>
  <c r="AF8823" i="25" l="1"/>
  <c r="AE8823" i="25"/>
  <c r="AG8823" i="25" s="1"/>
  <c r="AD10838" i="25"/>
  <c r="AE8824" i="25" l="1"/>
  <c r="AG8824" i="25" s="1"/>
  <c r="AF8824" i="25"/>
  <c r="AD10839" i="25"/>
  <c r="AF8825" i="25" l="1"/>
  <c r="AE8825" i="25"/>
  <c r="AG8825" i="25" s="1"/>
  <c r="AD10840" i="25"/>
  <c r="AE8826" i="25" l="1"/>
  <c r="AG8826" i="25" s="1"/>
  <c r="AF8826" i="25"/>
  <c r="AD10841" i="25"/>
  <c r="AF8827" i="25" l="1"/>
  <c r="AE8827" i="25"/>
  <c r="AG8827" i="25" s="1"/>
  <c r="AD10842" i="25"/>
  <c r="AE8828" i="25" l="1"/>
  <c r="AG8828" i="25" s="1"/>
  <c r="AF8828" i="25"/>
  <c r="AD10843" i="25"/>
  <c r="AF8829" i="25" l="1"/>
  <c r="AE8829" i="25"/>
  <c r="AG8829" i="25" s="1"/>
  <c r="AD10844" i="25"/>
  <c r="AF8830" i="25" l="1"/>
  <c r="AE8830" i="25"/>
  <c r="AG8830" i="25" s="1"/>
  <c r="AD10845" i="25"/>
  <c r="AF8831" i="25" l="1"/>
  <c r="AE8831" i="25"/>
  <c r="AG8831" i="25" s="1"/>
  <c r="AD10846" i="25"/>
  <c r="AE8832" i="25" l="1"/>
  <c r="AG8832" i="25" s="1"/>
  <c r="AF8832" i="25"/>
  <c r="AD10847" i="25"/>
  <c r="AF8833" i="25" l="1"/>
  <c r="AE8833" i="25"/>
  <c r="AG8833" i="25" s="1"/>
  <c r="AD10848" i="25"/>
  <c r="AF8834" i="25" l="1"/>
  <c r="AE8834" i="25"/>
  <c r="AG8834" i="25" s="1"/>
  <c r="AD10849" i="25"/>
  <c r="AF8835" i="25" l="1"/>
  <c r="AE8835" i="25"/>
  <c r="AG8835" i="25" s="1"/>
  <c r="AD10850" i="25"/>
  <c r="AE8836" i="25" l="1"/>
  <c r="AG8836" i="25" s="1"/>
  <c r="AF8836" i="25"/>
  <c r="AD10851" i="25"/>
  <c r="AF8837" i="25" l="1"/>
  <c r="AE8837" i="25"/>
  <c r="AG8837" i="25" s="1"/>
  <c r="AD10852" i="25"/>
  <c r="AE8838" i="25" l="1"/>
  <c r="AG8838" i="25" s="1"/>
  <c r="AF8838" i="25"/>
  <c r="AD10853" i="25"/>
  <c r="AF8839" i="25" l="1"/>
  <c r="AE8839" i="25"/>
  <c r="AG8839" i="25" s="1"/>
  <c r="AD10854" i="25"/>
  <c r="AF8840" i="25" l="1"/>
  <c r="AE8840" i="25"/>
  <c r="AG8840" i="25" s="1"/>
  <c r="AD10855" i="25"/>
  <c r="AF8841" i="25" l="1"/>
  <c r="AE8841" i="25"/>
  <c r="AG8841" i="25" s="1"/>
  <c r="AD10856" i="25"/>
  <c r="AE8842" i="25" l="1"/>
  <c r="AG8842" i="25" s="1"/>
  <c r="AF8842" i="25"/>
  <c r="AD10857" i="25"/>
  <c r="AF8843" i="25" l="1"/>
  <c r="AE8843" i="25"/>
  <c r="AG8843" i="25" s="1"/>
  <c r="AD10858" i="25"/>
  <c r="AE8844" i="25" l="1"/>
  <c r="AG8844" i="25" s="1"/>
  <c r="AF8844" i="25"/>
  <c r="AD10859" i="25"/>
  <c r="AF8845" i="25" l="1"/>
  <c r="AE8845" i="25"/>
  <c r="AG8845" i="25" s="1"/>
  <c r="AD10860" i="25"/>
  <c r="AE8846" i="25" l="1"/>
  <c r="AG8846" i="25" s="1"/>
  <c r="AF8846" i="25"/>
  <c r="AD10861" i="25"/>
  <c r="AF8847" i="25" l="1"/>
  <c r="AE8847" i="25"/>
  <c r="AG8847" i="25" s="1"/>
  <c r="AD10862" i="25"/>
  <c r="AE8848" i="25" l="1"/>
  <c r="AG8848" i="25" s="1"/>
  <c r="AF8848" i="25"/>
  <c r="AD10863" i="25"/>
  <c r="AF8849" i="25" l="1"/>
  <c r="AE8849" i="25"/>
  <c r="AG8849" i="25" s="1"/>
  <c r="AD10864" i="25"/>
  <c r="AF8850" i="25" l="1"/>
  <c r="AE8850" i="25"/>
  <c r="AG8850" i="25" s="1"/>
  <c r="AD10865" i="25"/>
  <c r="AF8851" i="25" l="1"/>
  <c r="AE8851" i="25"/>
  <c r="AG8851" i="25" s="1"/>
  <c r="AD10866" i="25"/>
  <c r="AE8852" i="25" l="1"/>
  <c r="AG8852" i="25" s="1"/>
  <c r="AF8852" i="25"/>
  <c r="AD10867" i="25"/>
  <c r="AF8853" i="25" l="1"/>
  <c r="AE8853" i="25"/>
  <c r="AG8853" i="25" s="1"/>
  <c r="AD10868" i="25"/>
  <c r="AF8854" i="25" l="1"/>
  <c r="AE8854" i="25"/>
  <c r="AG8854" i="25" s="1"/>
  <c r="AD10869" i="25"/>
  <c r="AF8855" i="25" l="1"/>
  <c r="AE8855" i="25"/>
  <c r="AG8855" i="25" s="1"/>
  <c r="AD10870" i="25"/>
  <c r="AE8856" i="25" l="1"/>
  <c r="AG8856" i="25" s="1"/>
  <c r="AF8856" i="25"/>
  <c r="AD10871" i="25"/>
  <c r="AF8857" i="25" l="1"/>
  <c r="AE8857" i="25"/>
  <c r="AG8857" i="25" s="1"/>
  <c r="AD10872" i="25"/>
  <c r="AE8858" i="25" l="1"/>
  <c r="AG8858" i="25" s="1"/>
  <c r="AF8858" i="25"/>
  <c r="AD10873" i="25"/>
  <c r="AF8859" i="25" l="1"/>
  <c r="AE8859" i="25"/>
  <c r="AG8859" i="25" s="1"/>
  <c r="AD10874" i="25"/>
  <c r="AF8860" i="25" l="1"/>
  <c r="AE8860" i="25"/>
  <c r="AG8860" i="25" s="1"/>
  <c r="AD10875" i="25"/>
  <c r="AF8861" i="25" l="1"/>
  <c r="AE8861" i="25"/>
  <c r="AG8861" i="25" s="1"/>
  <c r="AD10876" i="25"/>
  <c r="AE8862" i="25" l="1"/>
  <c r="AG8862" i="25" s="1"/>
  <c r="AF8862" i="25"/>
  <c r="AD10877" i="25"/>
  <c r="AF8863" i="25" l="1"/>
  <c r="AE8863" i="25"/>
  <c r="AG8863" i="25" s="1"/>
  <c r="AD10878" i="25"/>
  <c r="AE8864" i="25" l="1"/>
  <c r="AG8864" i="25" s="1"/>
  <c r="AF8864" i="25"/>
  <c r="AD10879" i="25"/>
  <c r="AF8865" i="25" l="1"/>
  <c r="AE8865" i="25"/>
  <c r="AG8865" i="25" s="1"/>
  <c r="AD10880" i="25"/>
  <c r="AE8866" i="25" l="1"/>
  <c r="AG8866" i="25" s="1"/>
  <c r="AF8866" i="25"/>
  <c r="AD10881" i="25"/>
  <c r="AF8867" i="25" l="1"/>
  <c r="AE8867" i="25"/>
  <c r="AG8867" i="25" s="1"/>
  <c r="AD10882" i="25"/>
  <c r="AE8868" i="25" l="1"/>
  <c r="AG8868" i="25" s="1"/>
  <c r="AF8868" i="25"/>
  <c r="AD10883" i="25"/>
  <c r="AF8869" i="25" l="1"/>
  <c r="AE8869" i="25"/>
  <c r="AG8869" i="25" s="1"/>
  <c r="AD10884" i="25"/>
  <c r="AF8870" i="25" l="1"/>
  <c r="AE8870" i="25"/>
  <c r="AG8870" i="25" s="1"/>
  <c r="AD10885" i="25"/>
  <c r="AF8871" i="25" l="1"/>
  <c r="AE8871" i="25"/>
  <c r="AG8871" i="25" s="1"/>
  <c r="AD10886" i="25"/>
  <c r="AF8872" i="25" l="1"/>
  <c r="AE8872" i="25"/>
  <c r="AG8872" i="25" s="1"/>
  <c r="AD10887" i="25"/>
  <c r="AF8873" i="25" l="1"/>
  <c r="AE8873" i="25"/>
  <c r="AG8873" i="25" s="1"/>
  <c r="AD10888" i="25"/>
  <c r="AE8874" i="25" l="1"/>
  <c r="AG8874" i="25" s="1"/>
  <c r="AF8874" i="25"/>
  <c r="AD10889" i="25"/>
  <c r="AF8875" i="25" l="1"/>
  <c r="AE8875" i="25"/>
  <c r="AG8875" i="25" s="1"/>
  <c r="AD10890" i="25"/>
  <c r="AE8876" i="25" l="1"/>
  <c r="AG8876" i="25" s="1"/>
  <c r="AF8876" i="25"/>
  <c r="AD10891" i="25"/>
  <c r="AF8877" i="25" l="1"/>
  <c r="AE8877" i="25"/>
  <c r="AG8877" i="25" s="1"/>
  <c r="AD10892" i="25"/>
  <c r="AE8878" i="25" l="1"/>
  <c r="AG8878" i="25" s="1"/>
  <c r="AF8878" i="25"/>
  <c r="AD10893" i="25"/>
  <c r="AF8879" i="25" l="1"/>
  <c r="AE8879" i="25"/>
  <c r="AG8879" i="25" s="1"/>
  <c r="AD10894" i="25"/>
  <c r="AE8880" i="25" l="1"/>
  <c r="AG8880" i="25" s="1"/>
  <c r="AF8880" i="25"/>
  <c r="AD10895" i="25"/>
  <c r="AF8881" i="25" l="1"/>
  <c r="AE8881" i="25"/>
  <c r="AG8881" i="25" s="1"/>
  <c r="AD10896" i="25"/>
  <c r="AF8882" i="25" l="1"/>
  <c r="AE8882" i="25"/>
  <c r="AG8882" i="25" s="1"/>
  <c r="AD10897" i="25"/>
  <c r="AF8883" i="25" l="1"/>
  <c r="AE8883" i="25"/>
  <c r="AG8883" i="25" s="1"/>
  <c r="AD10898" i="25"/>
  <c r="AE8884" i="25" l="1"/>
  <c r="AG8884" i="25" s="1"/>
  <c r="AF8884" i="25"/>
  <c r="AD10899" i="25"/>
  <c r="AF8885" i="25" l="1"/>
  <c r="AE8885" i="25"/>
  <c r="AG8885" i="25" s="1"/>
  <c r="AD10900" i="25"/>
  <c r="AE8886" i="25" l="1"/>
  <c r="AG8886" i="25" s="1"/>
  <c r="AF8886" i="25"/>
  <c r="AD10901" i="25"/>
  <c r="AF8887" i="25" l="1"/>
  <c r="AE8887" i="25"/>
  <c r="AG8887" i="25" s="1"/>
  <c r="AD10902" i="25"/>
  <c r="AE8888" i="25" l="1"/>
  <c r="AG8888" i="25" s="1"/>
  <c r="AF8888" i="25"/>
  <c r="AD10903" i="25"/>
  <c r="AF8889" i="25" l="1"/>
  <c r="AE8889" i="25"/>
  <c r="AG8889" i="25" s="1"/>
  <c r="AD10904" i="25"/>
  <c r="AF8890" i="25" l="1"/>
  <c r="AE8890" i="25"/>
  <c r="AG8890" i="25" s="1"/>
  <c r="AD10905" i="25"/>
  <c r="AF8891" i="25" l="1"/>
  <c r="AE8891" i="25"/>
  <c r="AG8891" i="25" s="1"/>
  <c r="AD10906" i="25"/>
  <c r="AF8892" i="25" l="1"/>
  <c r="AE8892" i="25"/>
  <c r="AG8892" i="25" s="1"/>
  <c r="AD10907" i="25"/>
  <c r="AF8893" i="25" l="1"/>
  <c r="AE8893" i="25"/>
  <c r="AG8893" i="25" s="1"/>
  <c r="AD10908" i="25"/>
  <c r="AE8894" i="25" l="1"/>
  <c r="AG8894" i="25" s="1"/>
  <c r="AF8894" i="25"/>
  <c r="AD10909" i="25"/>
  <c r="AF8895" i="25" l="1"/>
  <c r="AE8895" i="25"/>
  <c r="AG8895" i="25" s="1"/>
  <c r="AD10910" i="25"/>
  <c r="AE8896" i="25" l="1"/>
  <c r="AG8896" i="25" s="1"/>
  <c r="AF8896" i="25"/>
  <c r="AD10911" i="25"/>
  <c r="AF8897" i="25" l="1"/>
  <c r="AE8897" i="25"/>
  <c r="AG8897" i="25" s="1"/>
  <c r="AD10912" i="25"/>
  <c r="AE8898" i="25" l="1"/>
  <c r="AG8898" i="25" s="1"/>
  <c r="AF8898" i="25"/>
  <c r="AD10913" i="25"/>
  <c r="AF8899" i="25" l="1"/>
  <c r="AE8899" i="25"/>
  <c r="AG8899" i="25" s="1"/>
  <c r="AD10914" i="25"/>
  <c r="AE8900" i="25" l="1"/>
  <c r="AG8900" i="25" s="1"/>
  <c r="AF8900" i="25"/>
  <c r="AD10915" i="25"/>
  <c r="AF8901" i="25" l="1"/>
  <c r="AE8901" i="25"/>
  <c r="AG8901" i="25" s="1"/>
  <c r="AD10916" i="25"/>
  <c r="AF8902" i="25" l="1"/>
  <c r="AE8902" i="25"/>
  <c r="AG8902" i="25" s="1"/>
  <c r="AD10917" i="25"/>
  <c r="AF8903" i="25" l="1"/>
  <c r="AE8903" i="25"/>
  <c r="AG8903" i="25" s="1"/>
  <c r="AD10918" i="25"/>
  <c r="AE8904" i="25" l="1"/>
  <c r="AG8904" i="25" s="1"/>
  <c r="AF8904" i="25"/>
  <c r="AD10919" i="25"/>
  <c r="AF8905" i="25" l="1"/>
  <c r="AE8905" i="25"/>
  <c r="AG8905" i="25" s="1"/>
  <c r="AD10920" i="25"/>
  <c r="AE8906" i="25" l="1"/>
  <c r="AG8906" i="25" s="1"/>
  <c r="AF8906" i="25"/>
  <c r="AD10921" i="25"/>
  <c r="AF8907" i="25" l="1"/>
  <c r="AE8907" i="25"/>
  <c r="AG8907" i="25" s="1"/>
  <c r="AD10922" i="25"/>
  <c r="AF8908" i="25" l="1"/>
  <c r="AE8908" i="25"/>
  <c r="AG8908" i="25" s="1"/>
  <c r="AD10923" i="25"/>
  <c r="AF8909" i="25" l="1"/>
  <c r="AE8909" i="25"/>
  <c r="AG8909" i="25" s="1"/>
  <c r="AD10924" i="25"/>
  <c r="AE8910" i="25" l="1"/>
  <c r="AG8910" i="25" s="1"/>
  <c r="AF8910" i="25"/>
  <c r="AD10925" i="25"/>
  <c r="AF8911" i="25" l="1"/>
  <c r="AE8911" i="25"/>
  <c r="AG8911" i="25" s="1"/>
  <c r="AD10926" i="25"/>
  <c r="AE8912" i="25" l="1"/>
  <c r="AG8912" i="25" s="1"/>
  <c r="AF8912" i="25"/>
  <c r="AD10927" i="25"/>
  <c r="AF8913" i="25" l="1"/>
  <c r="AE8913" i="25"/>
  <c r="AG8913" i="25" s="1"/>
  <c r="AD10928" i="25"/>
  <c r="AE8914" i="25" l="1"/>
  <c r="AG8914" i="25" s="1"/>
  <c r="AF8914" i="25"/>
  <c r="AD10929" i="25"/>
  <c r="AF8915" i="25" l="1"/>
  <c r="AE8915" i="25"/>
  <c r="AG8915" i="25" s="1"/>
  <c r="AD10930" i="25"/>
  <c r="AE8916" i="25" l="1"/>
  <c r="AG8916" i="25" s="1"/>
  <c r="AF8916" i="25"/>
  <c r="AD10931" i="25"/>
  <c r="AF8917" i="25" l="1"/>
  <c r="AE8917" i="25"/>
  <c r="AG8917" i="25" s="1"/>
  <c r="AD10932" i="25"/>
  <c r="AE8918" i="25" l="1"/>
  <c r="AG8918" i="25" s="1"/>
  <c r="AF8918" i="25"/>
  <c r="AD10933" i="25"/>
  <c r="AF8919" i="25" l="1"/>
  <c r="AE8919" i="25"/>
  <c r="AG8919" i="25" s="1"/>
  <c r="AD10934" i="25"/>
  <c r="AE8920" i="25" l="1"/>
  <c r="AG8920" i="25" s="1"/>
  <c r="AF8920" i="25"/>
  <c r="AD10935" i="25"/>
  <c r="AF8921" i="25" l="1"/>
  <c r="AE8921" i="25"/>
  <c r="AG8921" i="25" s="1"/>
  <c r="AD10936" i="25"/>
  <c r="AE8922" i="25" l="1"/>
  <c r="AG8922" i="25" s="1"/>
  <c r="AF8922" i="25"/>
  <c r="AD10937" i="25"/>
  <c r="AF8923" i="25" l="1"/>
  <c r="AE8923" i="25"/>
  <c r="AG8923" i="25" s="1"/>
  <c r="AD10938" i="25"/>
  <c r="AE8924" i="25" l="1"/>
  <c r="AG8924" i="25" s="1"/>
  <c r="AF8924" i="25"/>
  <c r="AD10939" i="25"/>
  <c r="AF8925" i="25" l="1"/>
  <c r="AE8925" i="25"/>
  <c r="AG8925" i="25" s="1"/>
  <c r="AD10940" i="25"/>
  <c r="AE8926" i="25" l="1"/>
  <c r="AG8926" i="25" s="1"/>
  <c r="AF8926" i="25"/>
  <c r="AD10941" i="25"/>
  <c r="AF8927" i="25" l="1"/>
  <c r="AE8927" i="25"/>
  <c r="AG8927" i="25" s="1"/>
  <c r="AD10942" i="25"/>
  <c r="AF8928" i="25" l="1"/>
  <c r="AE8928" i="25"/>
  <c r="AG8928" i="25" s="1"/>
  <c r="AD10943" i="25"/>
  <c r="AF8929" i="25" l="1"/>
  <c r="AE8929" i="25"/>
  <c r="AG8929" i="25" s="1"/>
  <c r="AD10944" i="25"/>
  <c r="AE8930" i="25" l="1"/>
  <c r="AG8930" i="25" s="1"/>
  <c r="AF8930" i="25"/>
  <c r="AD10945" i="25"/>
  <c r="AF8931" i="25" l="1"/>
  <c r="AE8931" i="25"/>
  <c r="AG8931" i="25" s="1"/>
  <c r="AD10946" i="25"/>
  <c r="AE8932" i="25" l="1"/>
  <c r="AG8932" i="25" s="1"/>
  <c r="AF8932" i="25"/>
  <c r="AD10947" i="25"/>
  <c r="AF8933" i="25" l="1"/>
  <c r="AE8933" i="25"/>
  <c r="AG8933" i="25" s="1"/>
  <c r="AD10948" i="25"/>
  <c r="AE8934" i="25" l="1"/>
  <c r="AG8934" i="25" s="1"/>
  <c r="AF8934" i="25"/>
  <c r="AD10949" i="25"/>
  <c r="AF8935" i="25" l="1"/>
  <c r="AE8935" i="25"/>
  <c r="AG8935" i="25" s="1"/>
  <c r="AD10950" i="25"/>
  <c r="AE8936" i="25" l="1"/>
  <c r="AG8936" i="25" s="1"/>
  <c r="AF8936" i="25"/>
  <c r="AD10951" i="25"/>
  <c r="AF8937" i="25" l="1"/>
  <c r="AE8937" i="25"/>
  <c r="AG8937" i="25" s="1"/>
  <c r="AD10952" i="25"/>
  <c r="AE8938" i="25" l="1"/>
  <c r="AG8938" i="25" s="1"/>
  <c r="AF8938" i="25"/>
  <c r="AD10953" i="25"/>
  <c r="AF8939" i="25" l="1"/>
  <c r="AE8939" i="25"/>
  <c r="AG8939" i="25" s="1"/>
  <c r="AD10954" i="25"/>
  <c r="AE8940" i="25" l="1"/>
  <c r="AG8940" i="25" s="1"/>
  <c r="AF8940" i="25"/>
  <c r="AD10955" i="25"/>
  <c r="AF8941" i="25" l="1"/>
  <c r="AE8941" i="25"/>
  <c r="AG8941" i="25" s="1"/>
  <c r="AD10956" i="25"/>
  <c r="AE8942" i="25" l="1"/>
  <c r="AG8942" i="25" s="1"/>
  <c r="AF8942" i="25"/>
  <c r="AD10957" i="25"/>
  <c r="AF8943" i="25" l="1"/>
  <c r="AE8943" i="25"/>
  <c r="AG8943" i="25" s="1"/>
  <c r="AD10958" i="25"/>
  <c r="AE8944" i="25" l="1"/>
  <c r="AG8944" i="25" s="1"/>
  <c r="AF8944" i="25"/>
  <c r="AD10959" i="25"/>
  <c r="AF8945" i="25" l="1"/>
  <c r="AE8945" i="25"/>
  <c r="AG8945" i="25" s="1"/>
  <c r="AD10960" i="25"/>
  <c r="AE8946" i="25" l="1"/>
  <c r="AG8946" i="25" s="1"/>
  <c r="AF8946" i="25"/>
  <c r="AD10961" i="25"/>
  <c r="AF8947" i="25" l="1"/>
  <c r="AE8947" i="25"/>
  <c r="AG8947" i="25" s="1"/>
  <c r="AD10962" i="25"/>
  <c r="AE8948" i="25" l="1"/>
  <c r="AG8948" i="25" s="1"/>
  <c r="AF8948" i="25"/>
  <c r="AD10963" i="25"/>
  <c r="AF8949" i="25" l="1"/>
  <c r="AE8949" i="25"/>
  <c r="AG8949" i="25" s="1"/>
  <c r="AD10964" i="25"/>
  <c r="AE8950" i="25" l="1"/>
  <c r="AG8950" i="25" s="1"/>
  <c r="AF8950" i="25"/>
  <c r="AD10965" i="25"/>
  <c r="AF8951" i="25" l="1"/>
  <c r="AE8951" i="25"/>
  <c r="AG8951" i="25" s="1"/>
  <c r="AD10966" i="25"/>
  <c r="AE8952" i="25" l="1"/>
  <c r="AG8952" i="25" s="1"/>
  <c r="AF8952" i="25"/>
  <c r="AD10967" i="25"/>
  <c r="AF8953" i="25" l="1"/>
  <c r="AE8953" i="25"/>
  <c r="AG8953" i="25" s="1"/>
  <c r="AD10968" i="25"/>
  <c r="AE8954" i="25" l="1"/>
  <c r="AG8954" i="25" s="1"/>
  <c r="AF8954" i="25"/>
  <c r="AD10969" i="25"/>
  <c r="AF8955" i="25" l="1"/>
  <c r="AE8955" i="25"/>
  <c r="AG8955" i="25" s="1"/>
  <c r="AD10970" i="25"/>
  <c r="AE8956" i="25" l="1"/>
  <c r="AG8956" i="25" s="1"/>
  <c r="AF8956" i="25"/>
  <c r="AD10971" i="25"/>
  <c r="AF8957" i="25" l="1"/>
  <c r="AE8957" i="25"/>
  <c r="AG8957" i="25" s="1"/>
  <c r="AD10972" i="25"/>
  <c r="AE8958" i="25" l="1"/>
  <c r="AG8958" i="25" s="1"/>
  <c r="AF8958" i="25"/>
  <c r="AD10973" i="25"/>
  <c r="AF8959" i="25" l="1"/>
  <c r="AE8959" i="25"/>
  <c r="AG8959" i="25" s="1"/>
  <c r="AD10974" i="25"/>
  <c r="AE8960" i="25" l="1"/>
  <c r="AG8960" i="25" s="1"/>
  <c r="AF8960" i="25"/>
  <c r="AD10975" i="25"/>
  <c r="AF8961" i="25" l="1"/>
  <c r="AE8961" i="25"/>
  <c r="AG8961" i="25" s="1"/>
  <c r="AD10976" i="25"/>
  <c r="AE8962" i="25" l="1"/>
  <c r="AG8962" i="25" s="1"/>
  <c r="AF8962" i="25"/>
  <c r="AD10977" i="25"/>
  <c r="AF8963" i="25" l="1"/>
  <c r="AE8963" i="25"/>
  <c r="AG8963" i="25" s="1"/>
  <c r="AD10978" i="25"/>
  <c r="AE8964" i="25" l="1"/>
  <c r="AG8964" i="25" s="1"/>
  <c r="AF8964" i="25"/>
  <c r="AD10979" i="25"/>
  <c r="AF8965" i="25" l="1"/>
  <c r="AE8965" i="25"/>
  <c r="AG8965" i="25" s="1"/>
  <c r="AD10980" i="25"/>
  <c r="AF8966" i="25" l="1"/>
  <c r="AE8966" i="25"/>
  <c r="AG8966" i="25" s="1"/>
  <c r="AD10981" i="25"/>
  <c r="AF8967" i="25" l="1"/>
  <c r="AE8967" i="25"/>
  <c r="AG8967" i="25" s="1"/>
  <c r="AD10982" i="25"/>
  <c r="AE8968" i="25" l="1"/>
  <c r="AG8968" i="25" s="1"/>
  <c r="AF8968" i="25"/>
  <c r="AD10983" i="25"/>
  <c r="AF8969" i="25" l="1"/>
  <c r="AE8969" i="25"/>
  <c r="AG8969" i="25" s="1"/>
  <c r="AD10984" i="25"/>
  <c r="AE8970" i="25" l="1"/>
  <c r="AG8970" i="25" s="1"/>
  <c r="AF8970" i="25"/>
  <c r="AD10985" i="25"/>
  <c r="AF8971" i="25" l="1"/>
  <c r="AE8971" i="25"/>
  <c r="AG8971" i="25" s="1"/>
  <c r="AD10986" i="25"/>
  <c r="AF8972" i="25" l="1"/>
  <c r="AE8972" i="25"/>
  <c r="AG8972" i="25" s="1"/>
  <c r="AD10987" i="25"/>
  <c r="AF8973" i="25" l="1"/>
  <c r="AE8973" i="25"/>
  <c r="AG8973" i="25" s="1"/>
  <c r="AD10988" i="25"/>
  <c r="AE8974" i="25" l="1"/>
  <c r="AG8974" i="25" s="1"/>
  <c r="AF8974" i="25"/>
  <c r="AD10989" i="25"/>
  <c r="AF8975" i="25" l="1"/>
  <c r="AE8975" i="25"/>
  <c r="AG8975" i="25" s="1"/>
  <c r="AD10990" i="25"/>
  <c r="AE8976" i="25" l="1"/>
  <c r="AG8976" i="25" s="1"/>
  <c r="AF8976" i="25"/>
  <c r="AD10991" i="25"/>
  <c r="AF8977" i="25" l="1"/>
  <c r="AE8977" i="25"/>
  <c r="AG8977" i="25" s="1"/>
  <c r="AD10992" i="25"/>
  <c r="AE8978" i="25" l="1"/>
  <c r="AG8978" i="25" s="1"/>
  <c r="AF8978" i="25"/>
  <c r="AD10993" i="25"/>
  <c r="AF8979" i="25" l="1"/>
  <c r="AE8979" i="25"/>
  <c r="AG8979" i="25" s="1"/>
  <c r="AD10994" i="25"/>
  <c r="AF8980" i="25" l="1"/>
  <c r="AE8980" i="25"/>
  <c r="AG8980" i="25" s="1"/>
  <c r="AD10995" i="25"/>
  <c r="AF8981" i="25" l="1"/>
  <c r="AE8981" i="25"/>
  <c r="AG8981" i="25" s="1"/>
  <c r="AD10996" i="25"/>
  <c r="AE8982" i="25" l="1"/>
  <c r="AG8982" i="25" s="1"/>
  <c r="AF8982" i="25"/>
  <c r="AD10997" i="25"/>
  <c r="AF8983" i="25" l="1"/>
  <c r="AE8983" i="25"/>
  <c r="AG8983" i="25" s="1"/>
  <c r="AD10998" i="25"/>
  <c r="AE8984" i="25" l="1"/>
  <c r="AG8984" i="25" s="1"/>
  <c r="AF8984" i="25"/>
  <c r="AD10999" i="25"/>
  <c r="AF8985" i="25" l="1"/>
  <c r="AE8985" i="25"/>
  <c r="AG8985" i="25" s="1"/>
  <c r="AD11000" i="25"/>
  <c r="AE8986" i="25" l="1"/>
  <c r="AG8986" i="25" s="1"/>
  <c r="AF8986" i="25"/>
  <c r="AD11001" i="25"/>
  <c r="AF8987" i="25" l="1"/>
  <c r="AE8987" i="25"/>
  <c r="AG8987" i="25" s="1"/>
  <c r="AD11002" i="25"/>
  <c r="AE8988" i="25" l="1"/>
  <c r="AG8988" i="25" s="1"/>
  <c r="AF8988" i="25"/>
  <c r="AD11003" i="25"/>
  <c r="AF8989" i="25" l="1"/>
  <c r="AE8989" i="25"/>
  <c r="AG8989" i="25" s="1"/>
  <c r="AD11004" i="25"/>
  <c r="AE8990" i="25" l="1"/>
  <c r="AG8990" i="25" s="1"/>
  <c r="AF8990" i="25"/>
  <c r="AD11005" i="25"/>
  <c r="AF8991" i="25" l="1"/>
  <c r="AE8991" i="25"/>
  <c r="AG8991" i="25" s="1"/>
  <c r="AD11006" i="25"/>
  <c r="AE8992" i="25" l="1"/>
  <c r="AG8992" i="25" s="1"/>
  <c r="AF8992" i="25"/>
  <c r="AD11007" i="25"/>
  <c r="AF8993" i="25" l="1"/>
  <c r="AE8993" i="25"/>
  <c r="AG8993" i="25" s="1"/>
  <c r="AD11008" i="25"/>
  <c r="AE8994" i="25" l="1"/>
  <c r="AG8994" i="25" s="1"/>
  <c r="AF8994" i="25"/>
  <c r="AD11009" i="25"/>
  <c r="AF8995" i="25" l="1"/>
  <c r="AE8995" i="25"/>
  <c r="AG8995" i="25" s="1"/>
  <c r="AD11010" i="25"/>
  <c r="AE8996" i="25" l="1"/>
  <c r="AG8996" i="25" s="1"/>
  <c r="AF8996" i="25"/>
  <c r="AD11011" i="25"/>
  <c r="AF8997" i="25" l="1"/>
  <c r="AE8997" i="25"/>
  <c r="AG8997" i="25" s="1"/>
  <c r="AD11012" i="25"/>
  <c r="AE8998" i="25" l="1"/>
  <c r="AG8998" i="25" s="1"/>
  <c r="AF8998" i="25"/>
  <c r="AD11013" i="25"/>
  <c r="AF8999" i="25" l="1"/>
  <c r="AE8999" i="25"/>
  <c r="AG8999" i="25" s="1"/>
  <c r="AD11014" i="25"/>
  <c r="AE9000" i="25" l="1"/>
  <c r="AG9000" i="25" s="1"/>
  <c r="AF9000" i="25"/>
  <c r="AD11015" i="25"/>
  <c r="AF9001" i="25" l="1"/>
  <c r="AE9001" i="25"/>
  <c r="AG9001" i="25" s="1"/>
  <c r="AD11016" i="25"/>
  <c r="AE9002" i="25" l="1"/>
  <c r="AG9002" i="25" s="1"/>
  <c r="AF9002" i="25"/>
  <c r="AD11017" i="25"/>
  <c r="AF9003" i="25" l="1"/>
  <c r="AE9003" i="25"/>
  <c r="AG9003" i="25" s="1"/>
  <c r="AD11018" i="25"/>
  <c r="AE9004" i="25" l="1"/>
  <c r="AG9004" i="25" s="1"/>
  <c r="AF9004" i="25"/>
  <c r="AD11019" i="25"/>
  <c r="AF9005" i="25" l="1"/>
  <c r="AE9005" i="25"/>
  <c r="AG9005" i="25" s="1"/>
  <c r="AD11020" i="25"/>
  <c r="AE9006" i="25" l="1"/>
  <c r="AG9006" i="25" s="1"/>
  <c r="AF9006" i="25"/>
  <c r="AD11021" i="25"/>
  <c r="AF9007" i="25" l="1"/>
  <c r="AE9007" i="25"/>
  <c r="AG9007" i="25" s="1"/>
  <c r="AD11022" i="25"/>
  <c r="AE9008" i="25" l="1"/>
  <c r="AG9008" i="25" s="1"/>
  <c r="AF9008" i="25"/>
  <c r="AD11023" i="25"/>
  <c r="AF9009" i="25" l="1"/>
  <c r="AE9009" i="25"/>
  <c r="AG9009" i="25" s="1"/>
  <c r="AD11024" i="25"/>
  <c r="AE9010" i="25" l="1"/>
  <c r="AG9010" i="25" s="1"/>
  <c r="AF9010" i="25"/>
  <c r="AD11025" i="25"/>
  <c r="AF9011" i="25" l="1"/>
  <c r="AE9011" i="25"/>
  <c r="AG9011" i="25" s="1"/>
  <c r="AD11026" i="25"/>
  <c r="AF9012" i="25" l="1"/>
  <c r="AE9012" i="25"/>
  <c r="AG9012" i="25" s="1"/>
  <c r="AD11027" i="25"/>
  <c r="AF9013" i="25" l="1"/>
  <c r="AE9013" i="25"/>
  <c r="AG9013" i="25" s="1"/>
  <c r="AD11028" i="25"/>
  <c r="AE9014" i="25" l="1"/>
  <c r="AG9014" i="25" s="1"/>
  <c r="AF9014" i="25"/>
  <c r="AD11029" i="25"/>
  <c r="AF9015" i="25" l="1"/>
  <c r="AE9015" i="25"/>
  <c r="AG9015" i="25" s="1"/>
  <c r="AD11030" i="25"/>
  <c r="AF9016" i="25" l="1"/>
  <c r="AE9016" i="25"/>
  <c r="AG9016" i="25" s="1"/>
  <c r="AD11031" i="25"/>
  <c r="AF9017" i="25" l="1"/>
  <c r="AE9017" i="25"/>
  <c r="AG9017" i="25" s="1"/>
  <c r="AD11032" i="25"/>
  <c r="AE9018" i="25" l="1"/>
  <c r="AG9018" i="25" s="1"/>
  <c r="AF9018" i="25"/>
  <c r="AD11033" i="25"/>
  <c r="AF9019" i="25" l="1"/>
  <c r="AE9019" i="25"/>
  <c r="AG9019" i="25" s="1"/>
  <c r="AD11034" i="25"/>
  <c r="AE9020" i="25" l="1"/>
  <c r="AG9020" i="25" s="1"/>
  <c r="AF9020" i="25"/>
  <c r="AD11035" i="25"/>
  <c r="AF9021" i="25" l="1"/>
  <c r="AE9021" i="25"/>
  <c r="AG9021" i="25" s="1"/>
  <c r="AD11036" i="25"/>
  <c r="AF9022" i="25" l="1"/>
  <c r="AE9022" i="25"/>
  <c r="AG9022" i="25" s="1"/>
  <c r="AD11037" i="25"/>
  <c r="AF9023" i="25" l="1"/>
  <c r="AE9023" i="25"/>
  <c r="AG9023" i="25" s="1"/>
  <c r="AD11038" i="25"/>
  <c r="AE9024" i="25" l="1"/>
  <c r="AG9024" i="25" s="1"/>
  <c r="AF9024" i="25"/>
  <c r="AD11039" i="25"/>
  <c r="AF9025" i="25" l="1"/>
  <c r="AE9025" i="25"/>
  <c r="AG9025" i="25" s="1"/>
  <c r="AD11040" i="25"/>
  <c r="AF9026" i="25" l="1"/>
  <c r="AE9026" i="25"/>
  <c r="AG9026" i="25" s="1"/>
  <c r="AD11041" i="25"/>
  <c r="AF9027" i="25" l="1"/>
  <c r="AE9027" i="25"/>
  <c r="AG9027" i="25" s="1"/>
  <c r="AD11042" i="25"/>
  <c r="AE9028" i="25" l="1"/>
  <c r="AG9028" i="25" s="1"/>
  <c r="AF9028" i="25"/>
  <c r="AD11043" i="25"/>
  <c r="AF9029" i="25" l="1"/>
  <c r="AE9029" i="25"/>
  <c r="AG9029" i="25" s="1"/>
  <c r="AD11044" i="25"/>
  <c r="AF9030" i="25" l="1"/>
  <c r="AE9030" i="25"/>
  <c r="AG9030" i="25" s="1"/>
  <c r="AD11045" i="25"/>
  <c r="AF9031" i="25" l="1"/>
  <c r="AE9031" i="25"/>
  <c r="AG9031" i="25" s="1"/>
  <c r="AD11046" i="25"/>
  <c r="AE9032" i="25" l="1"/>
  <c r="AG9032" i="25" s="1"/>
  <c r="AF9032" i="25"/>
  <c r="AD11047" i="25"/>
  <c r="AF9033" i="25" l="1"/>
  <c r="AE9033" i="25"/>
  <c r="AG9033" i="25" s="1"/>
  <c r="AD11048" i="25"/>
  <c r="AE9034" i="25" l="1"/>
  <c r="AG9034" i="25" s="1"/>
  <c r="AF9034" i="25"/>
  <c r="AD11049" i="25"/>
  <c r="AF9035" i="25" l="1"/>
  <c r="AE9035" i="25"/>
  <c r="AG9035" i="25" s="1"/>
  <c r="AD11050" i="25"/>
  <c r="AF9036" i="25" l="1"/>
  <c r="AE9036" i="25"/>
  <c r="AG9036" i="25" s="1"/>
  <c r="AD11051" i="25"/>
  <c r="AF9037" i="25" l="1"/>
  <c r="AE9037" i="25"/>
  <c r="AG9037" i="25" s="1"/>
  <c r="AD11052" i="25"/>
  <c r="AE9038" i="25" l="1"/>
  <c r="AG9038" i="25" s="1"/>
  <c r="AF9038" i="25"/>
  <c r="AD11053" i="25"/>
  <c r="AF9039" i="25" l="1"/>
  <c r="AE9039" i="25"/>
  <c r="AG9039" i="25" s="1"/>
  <c r="AD11054" i="25"/>
  <c r="AF9040" i="25" l="1"/>
  <c r="AE9040" i="25"/>
  <c r="AG9040" i="25" s="1"/>
  <c r="AD11055" i="25"/>
  <c r="AF9041" i="25" l="1"/>
  <c r="AE9041" i="25"/>
  <c r="AG9041" i="25" s="1"/>
  <c r="AD11056" i="25"/>
  <c r="AE9042" i="25" l="1"/>
  <c r="AG9042" i="25" s="1"/>
  <c r="AF9042" i="25"/>
  <c r="AD11057" i="25"/>
  <c r="AF9043" i="25" l="1"/>
  <c r="AE9043" i="25"/>
  <c r="AG9043" i="25" s="1"/>
  <c r="AD11058" i="25"/>
  <c r="AE9044" i="25" l="1"/>
  <c r="AG9044" i="25" s="1"/>
  <c r="AF9044" i="25"/>
  <c r="AD11059" i="25"/>
  <c r="AF9045" i="25" l="1"/>
  <c r="AE9045" i="25"/>
  <c r="AG9045" i="25" s="1"/>
  <c r="AD11060" i="25"/>
  <c r="AE9046" i="25" l="1"/>
  <c r="AG9046" i="25" s="1"/>
  <c r="AF9046" i="25"/>
  <c r="AD11061" i="25"/>
  <c r="AF9047" i="25" l="1"/>
  <c r="AE9047" i="25"/>
  <c r="AG9047" i="25" s="1"/>
  <c r="AD11062" i="25"/>
  <c r="AE9048" i="25" l="1"/>
  <c r="AG9048" i="25" s="1"/>
  <c r="AF9048" i="25"/>
  <c r="AD11063" i="25"/>
  <c r="AF9049" i="25" l="1"/>
  <c r="AE9049" i="25"/>
  <c r="AG9049" i="25" s="1"/>
  <c r="AD11064" i="25"/>
  <c r="AE9050" i="25" l="1"/>
  <c r="AG9050" i="25" s="1"/>
  <c r="AF9050" i="25"/>
  <c r="AD11065" i="25"/>
  <c r="AF9051" i="25" l="1"/>
  <c r="AE9051" i="25"/>
  <c r="AG9051" i="25" s="1"/>
  <c r="AD11066" i="25"/>
  <c r="AE9052" i="25" l="1"/>
  <c r="AG9052" i="25" s="1"/>
  <c r="AF9052" i="25"/>
  <c r="AD11067" i="25"/>
  <c r="AF9053" i="25" l="1"/>
  <c r="AE9053" i="25"/>
  <c r="AG9053" i="25" s="1"/>
  <c r="AD11068" i="25"/>
  <c r="AE9054" i="25" l="1"/>
  <c r="AG9054" i="25" s="1"/>
  <c r="AF9054" i="25"/>
  <c r="AD11069" i="25"/>
  <c r="AF9055" i="25" l="1"/>
  <c r="AE9055" i="25"/>
  <c r="AG9055" i="25" s="1"/>
  <c r="AD11070" i="25"/>
  <c r="AE9056" i="25" l="1"/>
  <c r="AG9056" i="25" s="1"/>
  <c r="AF9056" i="25"/>
  <c r="AD11071" i="25"/>
  <c r="AF9057" i="25" l="1"/>
  <c r="AE9057" i="25"/>
  <c r="AG9057" i="25" s="1"/>
  <c r="AD11072" i="25"/>
  <c r="AE9058" i="25" l="1"/>
  <c r="AG9058" i="25" s="1"/>
  <c r="AF9058" i="25"/>
  <c r="AD11073" i="25"/>
  <c r="AF9059" i="25" l="1"/>
  <c r="AE9059" i="25"/>
  <c r="AG9059" i="25" s="1"/>
  <c r="AD11074" i="25"/>
  <c r="AE9060" i="25" l="1"/>
  <c r="AG9060" i="25" s="1"/>
  <c r="AF9060" i="25"/>
  <c r="AD11075" i="25"/>
  <c r="AF9061" i="25" l="1"/>
  <c r="AE9061" i="25"/>
  <c r="AG9061" i="25" s="1"/>
  <c r="AD11076" i="25"/>
  <c r="AE9062" i="25" l="1"/>
  <c r="AG9062" i="25" s="1"/>
  <c r="AF9062" i="25"/>
  <c r="AD11077" i="25"/>
  <c r="AF9063" i="25" l="1"/>
  <c r="AE9063" i="25"/>
  <c r="AG9063" i="25" s="1"/>
  <c r="AD11078" i="25"/>
  <c r="AE9064" i="25" l="1"/>
  <c r="AG9064" i="25" s="1"/>
  <c r="AF9064" i="25"/>
  <c r="AD11079" i="25"/>
  <c r="AF9065" i="25" l="1"/>
  <c r="AE9065" i="25"/>
  <c r="AG9065" i="25" s="1"/>
  <c r="AD11080" i="25"/>
  <c r="AE9066" i="25" l="1"/>
  <c r="AG9066" i="25" s="1"/>
  <c r="AF9066" i="25"/>
  <c r="AD11081" i="25"/>
  <c r="AF9067" i="25" l="1"/>
  <c r="AE9067" i="25"/>
  <c r="AG9067" i="25" s="1"/>
  <c r="AD11082" i="25"/>
  <c r="AE9068" i="25" l="1"/>
  <c r="AG9068" i="25" s="1"/>
  <c r="AF9068" i="25"/>
  <c r="AD11083" i="25"/>
  <c r="AF9069" i="25" l="1"/>
  <c r="AE9069" i="25"/>
  <c r="AG9069" i="25" s="1"/>
  <c r="AD11084" i="25"/>
  <c r="AE9070" i="25" l="1"/>
  <c r="AG9070" i="25" s="1"/>
  <c r="AF9070" i="25"/>
  <c r="AD11085" i="25"/>
  <c r="AF9071" i="25" l="1"/>
  <c r="AE9071" i="25"/>
  <c r="AG9071" i="25" s="1"/>
  <c r="AD11086" i="25"/>
  <c r="AE9072" i="25" l="1"/>
  <c r="AG9072" i="25" s="1"/>
  <c r="AF9072" i="25"/>
  <c r="AD11087" i="25"/>
  <c r="AF9073" i="25" l="1"/>
  <c r="AE9073" i="25"/>
  <c r="AG9073" i="25" s="1"/>
  <c r="AD11088" i="25"/>
  <c r="AF9074" i="25" l="1"/>
  <c r="AE9074" i="25"/>
  <c r="AG9074" i="25" s="1"/>
  <c r="AD11089" i="25"/>
  <c r="AF9075" i="25" l="1"/>
  <c r="AE9075" i="25"/>
  <c r="AG9075" i="25" s="1"/>
  <c r="AD11090" i="25"/>
  <c r="AE9076" i="25" l="1"/>
  <c r="AG9076" i="25" s="1"/>
  <c r="AF9076" i="25"/>
  <c r="AD11091" i="25"/>
  <c r="AF9077" i="25" l="1"/>
  <c r="AE9077" i="25"/>
  <c r="AG9077" i="25" s="1"/>
  <c r="AD11092" i="25"/>
  <c r="AF9078" i="25" l="1"/>
  <c r="AE9078" i="25"/>
  <c r="AG9078" i="25" s="1"/>
  <c r="AD11093" i="25"/>
  <c r="AF9079" i="25" l="1"/>
  <c r="AE9079" i="25"/>
  <c r="AG9079" i="25" s="1"/>
  <c r="AD11094" i="25"/>
  <c r="AE9080" i="25" l="1"/>
  <c r="AG9080" i="25" s="1"/>
  <c r="AF9080" i="25"/>
  <c r="AD11095" i="25"/>
  <c r="AF9081" i="25" l="1"/>
  <c r="AE9081" i="25"/>
  <c r="AG9081" i="25" s="1"/>
  <c r="AD11096" i="25"/>
  <c r="AE9082" i="25" l="1"/>
  <c r="AG9082" i="25" s="1"/>
  <c r="AF9082" i="25"/>
  <c r="AD11097" i="25"/>
  <c r="AF9083" i="25" l="1"/>
  <c r="AE9083" i="25"/>
  <c r="AG9083" i="25" s="1"/>
  <c r="AD11098" i="25"/>
  <c r="AF9084" i="25" l="1"/>
  <c r="AE9084" i="25"/>
  <c r="AG9084" i="25" s="1"/>
  <c r="AD11099" i="25"/>
  <c r="AF9085" i="25" l="1"/>
  <c r="AE9085" i="25"/>
  <c r="AG9085" i="25" s="1"/>
  <c r="AD11100" i="25"/>
  <c r="AE9086" i="25" l="1"/>
  <c r="AG9086" i="25" s="1"/>
  <c r="AF9086" i="25"/>
  <c r="AD11101" i="25"/>
  <c r="AF9087" i="25" l="1"/>
  <c r="AE9087" i="25"/>
  <c r="AG9087" i="25" s="1"/>
  <c r="AD11102" i="25"/>
  <c r="AF9088" i="25" l="1"/>
  <c r="AE9088" i="25"/>
  <c r="AG9088" i="25" s="1"/>
  <c r="AD11103" i="25"/>
  <c r="AF9089" i="25" l="1"/>
  <c r="AE9089" i="25"/>
  <c r="AG9089" i="25" s="1"/>
  <c r="AD11104" i="25"/>
  <c r="AE9090" i="25" l="1"/>
  <c r="AG9090" i="25" s="1"/>
  <c r="AF9090" i="25"/>
  <c r="AD11105" i="25"/>
  <c r="AF9091" i="25" l="1"/>
  <c r="AE9091" i="25"/>
  <c r="AG9091" i="25" s="1"/>
  <c r="AD11106" i="25"/>
  <c r="AE9092" i="25" l="1"/>
  <c r="AG9092" i="25" s="1"/>
  <c r="AF9092" i="25"/>
  <c r="AD11107" i="25"/>
  <c r="AF9093" i="25" l="1"/>
  <c r="AE9093" i="25"/>
  <c r="AG9093" i="25" s="1"/>
  <c r="AD11108" i="25"/>
  <c r="AF9094" i="25" l="1"/>
  <c r="AE9094" i="25"/>
  <c r="AG9094" i="25" s="1"/>
  <c r="AD11109" i="25"/>
  <c r="AF9095" i="25" l="1"/>
  <c r="AE9095" i="25"/>
  <c r="AG9095" i="25" s="1"/>
  <c r="AD11110" i="25"/>
  <c r="AE9096" i="25" l="1"/>
  <c r="AG9096" i="25" s="1"/>
  <c r="AF9096" i="25"/>
  <c r="AD11111" i="25"/>
  <c r="AF9097" i="25" l="1"/>
  <c r="AE9097" i="25"/>
  <c r="AG9097" i="25" s="1"/>
  <c r="AD11112" i="25"/>
  <c r="AE9098" i="25" l="1"/>
  <c r="AG9098" i="25" s="1"/>
  <c r="AF9098" i="25"/>
  <c r="AD11113" i="25"/>
  <c r="AF9099" i="25" l="1"/>
  <c r="AE9099" i="25"/>
  <c r="AG9099" i="25" s="1"/>
  <c r="AD11114" i="25"/>
  <c r="AE9100" i="25" l="1"/>
  <c r="AG9100" i="25" s="1"/>
  <c r="AF9100" i="25"/>
  <c r="AD11115" i="25"/>
  <c r="AF9101" i="25" l="1"/>
  <c r="AE9101" i="25"/>
  <c r="AG9101" i="25" s="1"/>
  <c r="AD11116" i="25"/>
  <c r="AE9102" i="25" l="1"/>
  <c r="AG9102" i="25" s="1"/>
  <c r="AF9102" i="25"/>
  <c r="AD11117" i="25"/>
  <c r="AF9103" i="25" l="1"/>
  <c r="AE9103" i="25"/>
  <c r="AG9103" i="25" s="1"/>
  <c r="AD11118" i="25"/>
  <c r="AE9104" i="25" l="1"/>
  <c r="AG9104" i="25" s="1"/>
  <c r="AF9104" i="25"/>
  <c r="AD11119" i="25"/>
  <c r="AF9105" i="25" l="1"/>
  <c r="AE9105" i="25"/>
  <c r="AG9105" i="25" s="1"/>
  <c r="AD11120" i="25"/>
  <c r="AE9106" i="25" l="1"/>
  <c r="AG9106" i="25" s="1"/>
  <c r="AF9106" i="25"/>
  <c r="AD11121" i="25"/>
  <c r="AF9107" i="25" l="1"/>
  <c r="AE9107" i="25"/>
  <c r="AG9107" i="25" s="1"/>
  <c r="AD11122" i="25"/>
  <c r="AF9108" i="25" l="1"/>
  <c r="AE9108" i="25"/>
  <c r="AG9108" i="25" s="1"/>
  <c r="AD11123" i="25"/>
  <c r="AF9109" i="25" l="1"/>
  <c r="AE9109" i="25"/>
  <c r="AG9109" i="25" s="1"/>
  <c r="AD11124" i="25"/>
  <c r="AE9110" i="25" l="1"/>
  <c r="AG9110" i="25" s="1"/>
  <c r="AF9110" i="25"/>
  <c r="AD11125" i="25"/>
  <c r="AF9111" i="25" l="1"/>
  <c r="AE9111" i="25"/>
  <c r="AG9111" i="25" s="1"/>
  <c r="AD11126" i="25"/>
  <c r="AF9112" i="25" l="1"/>
  <c r="AE9112" i="25"/>
  <c r="AG9112" i="25" s="1"/>
  <c r="AD11127" i="25"/>
  <c r="AF9113" i="25" l="1"/>
  <c r="AE9113" i="25"/>
  <c r="AG9113" i="25" s="1"/>
  <c r="AD11128" i="25"/>
  <c r="AF9114" i="25" l="1"/>
  <c r="AE9114" i="25"/>
  <c r="AG9114" i="25" s="1"/>
  <c r="AD11129" i="25"/>
  <c r="AF9115" i="25" l="1"/>
  <c r="AE9115" i="25"/>
  <c r="AG9115" i="25" s="1"/>
  <c r="AD11130" i="25"/>
  <c r="AF9116" i="25" l="1"/>
  <c r="AE9116" i="25"/>
  <c r="AG9116" i="25" s="1"/>
  <c r="AD11131" i="25"/>
  <c r="AF9117" i="25" l="1"/>
  <c r="AE9117" i="25"/>
  <c r="AG9117" i="25" s="1"/>
  <c r="AD11132" i="25"/>
  <c r="AE9118" i="25" l="1"/>
  <c r="AG9118" i="25" s="1"/>
  <c r="AF9118" i="25"/>
  <c r="AD11133" i="25"/>
  <c r="AF9119" i="25" l="1"/>
  <c r="AE9119" i="25"/>
  <c r="AG9119" i="25" s="1"/>
  <c r="AD11134" i="25"/>
  <c r="AE9120" i="25" l="1"/>
  <c r="AG9120" i="25" s="1"/>
  <c r="AF9120" i="25"/>
  <c r="AD11135" i="25"/>
  <c r="AF9121" i="25" l="1"/>
  <c r="AE9121" i="25"/>
  <c r="AG9121" i="25" s="1"/>
  <c r="AD11136" i="25"/>
  <c r="AF9122" i="25" l="1"/>
  <c r="AE9122" i="25"/>
  <c r="AG9122" i="25" s="1"/>
  <c r="AD11137" i="25"/>
  <c r="AF9123" i="25" l="1"/>
  <c r="AE9123" i="25"/>
  <c r="AG9123" i="25" s="1"/>
  <c r="AD11138" i="25"/>
  <c r="AE9124" i="25" l="1"/>
  <c r="AG9124" i="25" s="1"/>
  <c r="AF9124" i="25"/>
  <c r="AD11139" i="25"/>
  <c r="AF9125" i="25" l="1"/>
  <c r="AE9125" i="25"/>
  <c r="AG9125" i="25" s="1"/>
  <c r="AD11140" i="25"/>
  <c r="AE9126" i="25" l="1"/>
  <c r="AG9126" i="25" s="1"/>
  <c r="AF9126" i="25"/>
  <c r="AD11141" i="25"/>
  <c r="AF9127" i="25" l="1"/>
  <c r="AE9127" i="25"/>
  <c r="AG9127" i="25" s="1"/>
  <c r="AD11142" i="25"/>
  <c r="AE9128" i="25" l="1"/>
  <c r="AG9128" i="25" s="1"/>
  <c r="AF9128" i="25"/>
  <c r="AD11143" i="25"/>
  <c r="AF9129" i="25" l="1"/>
  <c r="AE9129" i="25"/>
  <c r="AG9129" i="25" s="1"/>
  <c r="AD11144" i="25"/>
  <c r="AE9130" i="25" l="1"/>
  <c r="AG9130" i="25" s="1"/>
  <c r="AF9130" i="25"/>
  <c r="AD11145" i="25"/>
  <c r="AF9131" i="25" l="1"/>
  <c r="AE9131" i="25"/>
  <c r="AG9131" i="25" s="1"/>
  <c r="AD11146" i="25"/>
  <c r="AE9132" i="25" l="1"/>
  <c r="AG9132" i="25" s="1"/>
  <c r="AF9132" i="25"/>
  <c r="AD11147" i="25"/>
  <c r="AF9133" i="25" l="1"/>
  <c r="AE9133" i="25"/>
  <c r="AG9133" i="25" s="1"/>
  <c r="AD11148" i="25"/>
  <c r="AE9134" i="25" l="1"/>
  <c r="AG9134" i="25" s="1"/>
  <c r="AF9134" i="25"/>
  <c r="AD11149" i="25"/>
  <c r="AF9135" i="25" l="1"/>
  <c r="AE9135" i="25"/>
  <c r="AG9135" i="25" s="1"/>
  <c r="AD11150" i="25"/>
  <c r="AE9136" i="25" l="1"/>
  <c r="AG9136" i="25" s="1"/>
  <c r="AF9136" i="25"/>
  <c r="AD11151" i="25"/>
  <c r="AF9137" i="25" l="1"/>
  <c r="AE9137" i="25"/>
  <c r="AG9137" i="25" s="1"/>
  <c r="AD11152" i="25"/>
  <c r="AE9138" i="25" l="1"/>
  <c r="AG9138" i="25" s="1"/>
  <c r="AF9138" i="25"/>
  <c r="AD11153" i="25"/>
  <c r="AF9139" i="25" l="1"/>
  <c r="AE9139" i="25"/>
  <c r="AG9139" i="25" s="1"/>
  <c r="AD11154" i="25"/>
  <c r="AE9140" i="25" l="1"/>
  <c r="AG9140" i="25" s="1"/>
  <c r="AF9140" i="25"/>
  <c r="AD11155" i="25"/>
  <c r="AF9141" i="25" l="1"/>
  <c r="AE9141" i="25"/>
  <c r="AG9141" i="25" s="1"/>
  <c r="AD11156" i="25"/>
  <c r="AF9142" i="25" l="1"/>
  <c r="AE9142" i="25"/>
  <c r="AG9142" i="25" s="1"/>
  <c r="AD11157" i="25"/>
  <c r="AF9143" i="25" l="1"/>
  <c r="AE9143" i="25"/>
  <c r="AG9143" i="25" s="1"/>
  <c r="AD11158" i="25"/>
  <c r="AE9144" i="25" l="1"/>
  <c r="AG9144" i="25" s="1"/>
  <c r="AF9144" i="25"/>
  <c r="AD11159" i="25"/>
  <c r="AE9145" i="25" l="1"/>
  <c r="AG9145" i="25" s="1"/>
  <c r="AF9145" i="25"/>
  <c r="AD11160" i="25"/>
  <c r="AE9146" i="25" l="1"/>
  <c r="AG9146" i="25" s="1"/>
  <c r="AF9146" i="25"/>
  <c r="AD11161" i="25"/>
  <c r="AF9147" i="25" l="1"/>
  <c r="AE9147" i="25"/>
  <c r="AG9147" i="25" s="1"/>
  <c r="AD11162" i="25"/>
  <c r="AE9148" i="25" l="1"/>
  <c r="AG9148" i="25" s="1"/>
  <c r="AF9148" i="25"/>
  <c r="AD11163" i="25"/>
  <c r="AE9149" i="25" l="1"/>
  <c r="AG9149" i="25" s="1"/>
  <c r="AF9149" i="25"/>
  <c r="AD11164" i="25"/>
  <c r="AE9150" i="25" l="1"/>
  <c r="AG9150" i="25" s="1"/>
  <c r="AF9150" i="25"/>
  <c r="AD11165" i="25"/>
  <c r="AE9151" i="25" l="1"/>
  <c r="AG9151" i="25" s="1"/>
  <c r="AF9151" i="25"/>
  <c r="AD11166" i="25"/>
  <c r="AE9152" i="25" l="1"/>
  <c r="AG9152" i="25" s="1"/>
  <c r="AF9152" i="25"/>
  <c r="AD11167" i="25"/>
  <c r="AF9153" i="25" l="1"/>
  <c r="AE9153" i="25"/>
  <c r="AG9153" i="25" s="1"/>
  <c r="AD11168" i="25"/>
  <c r="AE9154" i="25" l="1"/>
  <c r="AG9154" i="25" s="1"/>
  <c r="AF9154" i="25"/>
  <c r="AD11169" i="25"/>
  <c r="AF9155" i="25" l="1"/>
  <c r="AE9155" i="25"/>
  <c r="AG9155" i="25" s="1"/>
  <c r="AD11170" i="25"/>
  <c r="AE9156" i="25" l="1"/>
  <c r="AG9156" i="25" s="1"/>
  <c r="AF9156" i="25"/>
  <c r="AD11171" i="25"/>
  <c r="AE9157" i="25" l="1"/>
  <c r="AG9157" i="25" s="1"/>
  <c r="AF9157" i="25"/>
  <c r="AD11172" i="25"/>
  <c r="AE9158" i="25" l="1"/>
  <c r="AG9158" i="25" s="1"/>
  <c r="AF9158" i="25"/>
  <c r="AD11173" i="25"/>
  <c r="AE9159" i="25" l="1"/>
  <c r="AG9159" i="25" s="1"/>
  <c r="AF9159" i="25"/>
  <c r="AD11174" i="25"/>
  <c r="AE9160" i="25" l="1"/>
  <c r="AG9160" i="25" s="1"/>
  <c r="AF9160" i="25"/>
  <c r="AD11175" i="25"/>
  <c r="AF9161" i="25" l="1"/>
  <c r="AE9161" i="25"/>
  <c r="AG9161" i="25" s="1"/>
  <c r="AD11176" i="25"/>
  <c r="AE9162" i="25" l="1"/>
  <c r="AG9162" i="25" s="1"/>
  <c r="AF9162" i="25"/>
  <c r="AD11177" i="25"/>
  <c r="AE9163" i="25" l="1"/>
  <c r="AG9163" i="25" s="1"/>
  <c r="AF9163" i="25"/>
  <c r="AD11178" i="25"/>
  <c r="AE9164" i="25" l="1"/>
  <c r="AG9164" i="25" s="1"/>
  <c r="AF9164" i="25"/>
  <c r="AD11179" i="25"/>
  <c r="AF9165" i="25" l="1"/>
  <c r="AE9165" i="25"/>
  <c r="AG9165" i="25" s="1"/>
  <c r="AD11180" i="25"/>
  <c r="AE9166" i="25" l="1"/>
  <c r="AG9166" i="25" s="1"/>
  <c r="AF9166" i="25"/>
  <c r="AD11181" i="25"/>
  <c r="AF9167" i="25" l="1"/>
  <c r="AE9167" i="25"/>
  <c r="AG9167" i="25" s="1"/>
  <c r="AD11182" i="25"/>
  <c r="AE9168" i="25" l="1"/>
  <c r="AG9168" i="25" s="1"/>
  <c r="AF9168" i="25"/>
  <c r="AD11183" i="25"/>
  <c r="AE9169" i="25" l="1"/>
  <c r="AG9169" i="25" s="1"/>
  <c r="AF9169" i="25"/>
  <c r="AD11184" i="25"/>
  <c r="AE9170" i="25" l="1"/>
  <c r="AG9170" i="25" s="1"/>
  <c r="AF9170" i="25"/>
  <c r="AD11185" i="25"/>
  <c r="AE9171" i="25" l="1"/>
  <c r="AG9171" i="25" s="1"/>
  <c r="AF9171" i="25"/>
  <c r="AD11186" i="25"/>
  <c r="AE9172" i="25" l="1"/>
  <c r="AG9172" i="25" s="1"/>
  <c r="AF9172" i="25"/>
  <c r="AD11187" i="25"/>
  <c r="AF9173" i="25" l="1"/>
  <c r="AE9173" i="25"/>
  <c r="AG9173" i="25" s="1"/>
  <c r="AD11188" i="25"/>
  <c r="AE9174" i="25" l="1"/>
  <c r="AG9174" i="25" s="1"/>
  <c r="AF9174" i="25"/>
  <c r="AD11189" i="25"/>
  <c r="AE9175" i="25" l="1"/>
  <c r="AG9175" i="25" s="1"/>
  <c r="AF9175" i="25"/>
  <c r="AD11190" i="25"/>
  <c r="AE9176" i="25" l="1"/>
  <c r="AG9176" i="25" s="1"/>
  <c r="AF9176" i="25"/>
  <c r="AD11191" i="25"/>
  <c r="AE9177" i="25" l="1"/>
  <c r="AG9177" i="25" s="1"/>
  <c r="AF9177" i="25"/>
  <c r="AD11192" i="25"/>
  <c r="AE9178" i="25" l="1"/>
  <c r="AG9178" i="25" s="1"/>
  <c r="AF9178" i="25"/>
  <c r="AD11193" i="25"/>
  <c r="AF9179" i="25" l="1"/>
  <c r="AE9179" i="25"/>
  <c r="AG9179" i="25" s="1"/>
  <c r="AD11194" i="25"/>
  <c r="AE9180" i="25" l="1"/>
  <c r="AG9180" i="25" s="1"/>
  <c r="AF9180" i="25"/>
  <c r="AD11195" i="25"/>
  <c r="AE9181" i="25" l="1"/>
  <c r="AG9181" i="25" s="1"/>
  <c r="AF9181" i="25"/>
  <c r="AD11196" i="25"/>
  <c r="AE9182" i="25" l="1"/>
  <c r="AG9182" i="25" s="1"/>
  <c r="AF9182" i="25"/>
  <c r="AD11197" i="25"/>
  <c r="AF9183" i="25" l="1"/>
  <c r="AE9183" i="25"/>
  <c r="AG9183" i="25" s="1"/>
  <c r="AD11198" i="25"/>
  <c r="AE9184" i="25" l="1"/>
  <c r="AG9184" i="25" s="1"/>
  <c r="AF9184" i="25"/>
  <c r="AD11199" i="25"/>
  <c r="AE9185" i="25" l="1"/>
  <c r="AG9185" i="25" s="1"/>
  <c r="AF9185" i="25"/>
  <c r="AD11200" i="25"/>
  <c r="AE9186" i="25" l="1"/>
  <c r="AG9186" i="25" s="1"/>
  <c r="AF9186" i="25"/>
  <c r="AD11201" i="25"/>
  <c r="AF9187" i="25" l="1"/>
  <c r="AE9187" i="25"/>
  <c r="AG9187" i="25" s="1"/>
  <c r="AD11202" i="25"/>
  <c r="AE9188" i="25" l="1"/>
  <c r="AG9188" i="25" s="1"/>
  <c r="AF9188" i="25"/>
  <c r="AD11203" i="25"/>
  <c r="AE9189" i="25" l="1"/>
  <c r="AG9189" i="25" s="1"/>
  <c r="AF9189" i="25"/>
  <c r="AD11204" i="25"/>
  <c r="AE9190" i="25" l="1"/>
  <c r="AG9190" i="25" s="1"/>
  <c r="AF9190" i="25"/>
  <c r="AD11205" i="25"/>
  <c r="AF9191" i="25" l="1"/>
  <c r="AE9191" i="25"/>
  <c r="AG9191" i="25" s="1"/>
  <c r="AD11206" i="25"/>
  <c r="AE9192" i="25" l="1"/>
  <c r="AG9192" i="25" s="1"/>
  <c r="AF9192" i="25"/>
  <c r="AD11207" i="25"/>
  <c r="AE9193" i="25" l="1"/>
  <c r="AG9193" i="25" s="1"/>
  <c r="AF9193" i="25"/>
  <c r="AD11208" i="25"/>
  <c r="AE9194" i="25" l="1"/>
  <c r="AG9194" i="25" s="1"/>
  <c r="AF9194" i="25"/>
  <c r="AD11209" i="25"/>
  <c r="AE9195" i="25" l="1"/>
  <c r="AG9195" i="25" s="1"/>
  <c r="AF9195" i="25"/>
  <c r="AD11210" i="25"/>
  <c r="AE9196" i="25" l="1"/>
  <c r="AG9196" i="25" s="1"/>
  <c r="AF9196" i="25"/>
  <c r="AD11211" i="25"/>
  <c r="AF9197" i="25" l="1"/>
  <c r="AE9197" i="25"/>
  <c r="AG9197" i="25" s="1"/>
  <c r="AD11212" i="25"/>
  <c r="AE9198" i="25" l="1"/>
  <c r="AG9198" i="25" s="1"/>
  <c r="AF9198" i="25"/>
  <c r="AD11213" i="25"/>
  <c r="AE9199" i="25" l="1"/>
  <c r="AG9199" i="25" s="1"/>
  <c r="AF9199" i="25"/>
  <c r="AD11214" i="25"/>
  <c r="AE9200" i="25" l="1"/>
  <c r="AG9200" i="25" s="1"/>
  <c r="AF9200" i="25"/>
  <c r="AD11215" i="25"/>
  <c r="AD11216" i="25" s="1"/>
  <c r="AD11217" i="25" s="1"/>
  <c r="AD11218" i="25" s="1"/>
  <c r="AD11219" i="25" s="1"/>
  <c r="AD11220" i="25" s="1"/>
  <c r="AD11221" i="25" s="1"/>
  <c r="AD11222" i="25" s="1"/>
  <c r="AD11223" i="25" s="1"/>
  <c r="AD11224" i="25" s="1"/>
  <c r="AD11225" i="25" s="1"/>
  <c r="AD11226" i="25" s="1"/>
  <c r="AD11227" i="25" s="1"/>
  <c r="AD11228" i="25" s="1"/>
  <c r="AD11229" i="25" s="1"/>
  <c r="AD11230" i="25" s="1"/>
  <c r="AD11231" i="25" s="1"/>
  <c r="AD11232" i="25" s="1"/>
  <c r="AD11233" i="25" s="1"/>
  <c r="AD11234" i="25" s="1"/>
  <c r="AD11235" i="25" s="1"/>
  <c r="AD11236" i="25" s="1"/>
  <c r="AD11237" i="25" s="1"/>
  <c r="AD11238" i="25" s="1"/>
  <c r="AD11239" i="25" s="1"/>
  <c r="AD11240" i="25" s="1"/>
  <c r="AD11241" i="25" s="1"/>
  <c r="AD11242" i="25" s="1"/>
  <c r="AD11243" i="25" s="1"/>
  <c r="AD11244" i="25" s="1"/>
  <c r="AD11245" i="25" s="1"/>
  <c r="AD11246" i="25" s="1"/>
  <c r="AD11247" i="25" s="1"/>
  <c r="AD11248" i="25" s="1"/>
  <c r="AD11249" i="25" s="1"/>
  <c r="AD11250" i="25" s="1"/>
  <c r="AD11251" i="25" s="1"/>
  <c r="AD11252" i="25" s="1"/>
  <c r="AD11253" i="25" s="1"/>
  <c r="AD11254" i="25" s="1"/>
  <c r="AD11255" i="25" s="1"/>
  <c r="AD11256" i="25" s="1"/>
  <c r="AD11257" i="25" s="1"/>
  <c r="AD11258" i="25" s="1"/>
  <c r="AD11259" i="25" s="1"/>
  <c r="AD11260" i="25" s="1"/>
  <c r="AD11261" i="25" s="1"/>
  <c r="AD11262" i="25" s="1"/>
  <c r="AD11263" i="25" s="1"/>
  <c r="AD11264" i="25" s="1"/>
  <c r="AD11265" i="25" s="1"/>
  <c r="AD11266" i="25" s="1"/>
  <c r="AD11267" i="25" s="1"/>
  <c r="AD11268" i="25" s="1"/>
  <c r="AD11269" i="25" s="1"/>
  <c r="AD11270" i="25" s="1"/>
  <c r="AD11271" i="25" s="1"/>
  <c r="AD11272" i="25" s="1"/>
  <c r="AD11273" i="25" s="1"/>
  <c r="AD11274" i="25" s="1"/>
  <c r="AD11275" i="25" s="1"/>
  <c r="AD11276" i="25" s="1"/>
  <c r="AD11277" i="25" s="1"/>
  <c r="AD11278" i="25" s="1"/>
  <c r="AD11279" i="25" s="1"/>
  <c r="AD11280" i="25" s="1"/>
  <c r="AD11281" i="25" s="1"/>
  <c r="AD11282" i="25" s="1"/>
  <c r="AD11283" i="25" s="1"/>
  <c r="AD11284" i="25" s="1"/>
  <c r="AD11285" i="25" s="1"/>
  <c r="AD11286" i="25" s="1"/>
  <c r="AD11287" i="25" s="1"/>
  <c r="AD11288" i="25" s="1"/>
  <c r="AD11289" i="25" s="1"/>
  <c r="AD11290" i="25" s="1"/>
  <c r="AD11291" i="25" s="1"/>
  <c r="AD11292" i="25" s="1"/>
  <c r="AD11293" i="25" s="1"/>
  <c r="AD11294" i="25" s="1"/>
  <c r="AD11295" i="25" s="1"/>
  <c r="AD11296" i="25" s="1"/>
  <c r="AD11297" i="25" s="1"/>
  <c r="AD11298" i="25" s="1"/>
  <c r="AD11299" i="25" s="1"/>
  <c r="AD11300" i="25" s="1"/>
  <c r="AD11301" i="25" s="1"/>
  <c r="AD11302" i="25" s="1"/>
  <c r="AD11303" i="25" s="1"/>
  <c r="AD11304" i="25" s="1"/>
  <c r="AD11305" i="25" s="1"/>
  <c r="AD11306" i="25" s="1"/>
  <c r="AD11307" i="25" s="1"/>
  <c r="AD11308" i="25" s="1"/>
  <c r="AD11309" i="25" s="1"/>
  <c r="AD11310" i="25" s="1"/>
  <c r="AD11311" i="25" s="1"/>
  <c r="AD11312" i="25" s="1"/>
  <c r="AD11313" i="25" s="1"/>
  <c r="AD11314" i="25" s="1"/>
  <c r="AD11315" i="25" s="1"/>
  <c r="AD11316" i="25" s="1"/>
  <c r="AD11317" i="25" s="1"/>
  <c r="AD11318" i="25" s="1"/>
  <c r="AD11319" i="25" s="1"/>
  <c r="AD11320" i="25" s="1"/>
  <c r="AD11321" i="25" s="1"/>
  <c r="AD11322" i="25" s="1"/>
  <c r="AD11323" i="25" s="1"/>
  <c r="AD11324" i="25" s="1"/>
  <c r="AD11325" i="25" s="1"/>
  <c r="AD11326" i="25" s="1"/>
  <c r="AD11327" i="25" s="1"/>
  <c r="AD11328" i="25" s="1"/>
  <c r="AD11329" i="25" s="1"/>
  <c r="AD11330" i="25" s="1"/>
  <c r="AD11331" i="25" s="1"/>
  <c r="AD11332" i="25" s="1"/>
  <c r="AD11333" i="25" s="1"/>
  <c r="AD11334" i="25" s="1"/>
  <c r="AD11335" i="25" s="1"/>
  <c r="AD11336" i="25" s="1"/>
  <c r="AD11337" i="25" s="1"/>
  <c r="AD11338" i="25" s="1"/>
  <c r="AD11339" i="25" s="1"/>
  <c r="AD11340" i="25" s="1"/>
  <c r="AD11341" i="25" s="1"/>
  <c r="AD11342" i="25" s="1"/>
  <c r="AD11343" i="25" s="1"/>
  <c r="AD11344" i="25" s="1"/>
  <c r="AD11345" i="25" s="1"/>
  <c r="AD11346" i="25" s="1"/>
  <c r="AD11347" i="25" s="1"/>
  <c r="AD11348" i="25" s="1"/>
  <c r="AD11349" i="25" s="1"/>
  <c r="AD11350" i="25" s="1"/>
  <c r="AD11351" i="25" s="1"/>
  <c r="AD11352" i="25" s="1"/>
  <c r="AD11353" i="25" s="1"/>
  <c r="AD11354" i="25" s="1"/>
  <c r="AD11355" i="25" s="1"/>
  <c r="AD11356" i="25" s="1"/>
  <c r="AD11357" i="25" s="1"/>
  <c r="AD11358" i="25" s="1"/>
  <c r="AD11359" i="25" s="1"/>
  <c r="AD11360" i="25" s="1"/>
  <c r="AD11361" i="25" s="1"/>
  <c r="AD11362" i="25" s="1"/>
  <c r="AD11363" i="25" s="1"/>
  <c r="AD11364" i="25" s="1"/>
  <c r="AD11365" i="25" s="1"/>
  <c r="AD11366" i="25" s="1"/>
  <c r="AD11367" i="25" s="1"/>
  <c r="AD11368" i="25" s="1"/>
  <c r="AD11369" i="25" s="1"/>
  <c r="AD11370" i="25" s="1"/>
  <c r="AD11371" i="25" s="1"/>
  <c r="AD11372" i="25" s="1"/>
  <c r="AD11373" i="25" s="1"/>
  <c r="AD11374" i="25" s="1"/>
  <c r="AD11375" i="25" s="1"/>
  <c r="AD11376" i="25" s="1"/>
  <c r="AD11377" i="25" s="1"/>
  <c r="AD11378" i="25" s="1"/>
  <c r="AD11379" i="25" s="1"/>
  <c r="AD11380" i="25" s="1"/>
  <c r="AD11381" i="25" s="1"/>
  <c r="AD11382" i="25" s="1"/>
  <c r="AD11383" i="25" s="1"/>
  <c r="AD11384" i="25" s="1"/>
  <c r="AD11385" i="25" s="1"/>
  <c r="AD11386" i="25" s="1"/>
  <c r="AD11387" i="25" s="1"/>
  <c r="AD11388" i="25" s="1"/>
  <c r="AD11389" i="25" s="1"/>
  <c r="AD11390" i="25" s="1"/>
  <c r="AD11391" i="25" s="1"/>
  <c r="AD11392" i="25" s="1"/>
  <c r="AD11393" i="25" s="1"/>
  <c r="AD11394" i="25" s="1"/>
  <c r="AD11395" i="25" s="1"/>
  <c r="AD11396" i="25" s="1"/>
  <c r="AD11397" i="25" s="1"/>
  <c r="AD11398" i="25" s="1"/>
  <c r="AD11399" i="25" s="1"/>
  <c r="AD11400" i="25" s="1"/>
  <c r="AD11401" i="25" s="1"/>
  <c r="AD11402" i="25" s="1"/>
  <c r="AD11403" i="25" s="1"/>
  <c r="AD11404" i="25" s="1"/>
  <c r="AD11405" i="25" s="1"/>
  <c r="AD11406" i="25" s="1"/>
  <c r="AD11407" i="25" s="1"/>
  <c r="AD11408" i="25" s="1"/>
  <c r="AD11409" i="25" s="1"/>
  <c r="AD11410" i="25" s="1"/>
  <c r="AD11411" i="25" s="1"/>
  <c r="AD11412" i="25" s="1"/>
  <c r="AD11413" i="25" s="1"/>
  <c r="AD11414" i="25" s="1"/>
  <c r="AD11415" i="25" s="1"/>
  <c r="AD11416" i="25" s="1"/>
  <c r="AD11417" i="25" s="1"/>
  <c r="AD11418" i="25" s="1"/>
  <c r="AD11419" i="25" s="1"/>
  <c r="AD11420" i="25" s="1"/>
  <c r="AD11421" i="25" s="1"/>
  <c r="AD11422" i="25" s="1"/>
  <c r="AD11423" i="25" s="1"/>
  <c r="AD11424" i="25" s="1"/>
  <c r="AD11425" i="25" s="1"/>
  <c r="AD11426" i="25" s="1"/>
  <c r="AD11427" i="25" s="1"/>
  <c r="AD11428" i="25" s="1"/>
  <c r="AD11429" i="25" s="1"/>
  <c r="AD11430" i="25" s="1"/>
  <c r="AD11431" i="25" s="1"/>
  <c r="AD11432" i="25" s="1"/>
  <c r="AD11433" i="25" s="1"/>
  <c r="AD11434" i="25" s="1"/>
  <c r="AD11435" i="25" s="1"/>
  <c r="AD11436" i="25" s="1"/>
  <c r="AD11437" i="25" s="1"/>
  <c r="AD11438" i="25" s="1"/>
  <c r="AD11439" i="25" s="1"/>
  <c r="AD11440" i="25" s="1"/>
  <c r="AD11441" i="25" s="1"/>
  <c r="AD11442" i="25" s="1"/>
  <c r="AD11443" i="25" s="1"/>
  <c r="AD11444" i="25" s="1"/>
  <c r="AD11445" i="25" s="1"/>
  <c r="AD11446" i="25" s="1"/>
  <c r="AD11447" i="25" s="1"/>
  <c r="AD11448" i="25" s="1"/>
  <c r="AD11449" i="25" s="1"/>
  <c r="AD11450" i="25" s="1"/>
  <c r="AD11451" i="25" s="1"/>
  <c r="AD11452" i="25" s="1"/>
  <c r="AD11453" i="25" s="1"/>
  <c r="AD11454" i="25" s="1"/>
  <c r="AD11455" i="25" s="1"/>
  <c r="AD11456" i="25" s="1"/>
  <c r="AD11457" i="25" s="1"/>
  <c r="AD11458" i="25" s="1"/>
  <c r="AD11459" i="25" s="1"/>
  <c r="AD11460" i="25" s="1"/>
  <c r="AD11461" i="25" s="1"/>
  <c r="AD11462" i="25" s="1"/>
  <c r="AD11463" i="25" s="1"/>
  <c r="AD11464" i="25" s="1"/>
  <c r="AD11465" i="25" s="1"/>
  <c r="AD11466" i="25" s="1"/>
  <c r="AD11467" i="25" s="1"/>
  <c r="AD11468" i="25" s="1"/>
  <c r="AD11469" i="25" s="1"/>
  <c r="AD11470" i="25" s="1"/>
  <c r="AD11471" i="25" s="1"/>
  <c r="AD11472" i="25" s="1"/>
  <c r="AD11473" i="25" s="1"/>
  <c r="AD11474" i="25" s="1"/>
  <c r="AD11475" i="25" s="1"/>
  <c r="AD11476" i="25" s="1"/>
  <c r="AD11477" i="25" s="1"/>
  <c r="AD11478" i="25" s="1"/>
  <c r="AD11479" i="25" s="1"/>
  <c r="AD11480" i="25" s="1"/>
  <c r="AD11481" i="25" s="1"/>
  <c r="AD11482" i="25" s="1"/>
  <c r="AD11483" i="25" s="1"/>
  <c r="AD11484" i="25" s="1"/>
  <c r="AD11485" i="25" s="1"/>
  <c r="AD11486" i="25" s="1"/>
  <c r="AD11487" i="25" s="1"/>
  <c r="AD11488" i="25" s="1"/>
  <c r="AD11489" i="25" s="1"/>
  <c r="AD11490" i="25" s="1"/>
  <c r="AD11491" i="25" s="1"/>
  <c r="AD11492" i="25" s="1"/>
  <c r="AD11493" i="25" s="1"/>
  <c r="AD11494" i="25" s="1"/>
  <c r="AD11495" i="25" s="1"/>
  <c r="AD11496" i="25" s="1"/>
  <c r="AD11497" i="25" s="1"/>
  <c r="AD11498" i="25" s="1"/>
  <c r="AD11499" i="25" s="1"/>
  <c r="AD11500" i="25" s="1"/>
  <c r="AD11501" i="25" s="1"/>
  <c r="AD11502" i="25" s="1"/>
  <c r="AD11503" i="25" s="1"/>
  <c r="AD11504" i="25" s="1"/>
  <c r="AD11505" i="25" s="1"/>
  <c r="AD11506" i="25" s="1"/>
  <c r="AD11507" i="25" s="1"/>
  <c r="AD11508" i="25" s="1"/>
  <c r="AD11509" i="25" s="1"/>
  <c r="AD11510" i="25" s="1"/>
  <c r="AD11511" i="25" s="1"/>
  <c r="AD11512" i="25" s="1"/>
  <c r="AD11513" i="25" s="1"/>
  <c r="AD11514" i="25" s="1"/>
  <c r="AD11515" i="25" s="1"/>
  <c r="AD11516" i="25" s="1"/>
  <c r="AD11517" i="25" s="1"/>
  <c r="AD11518" i="25" s="1"/>
  <c r="AD11519" i="25" s="1"/>
  <c r="AD11520" i="25" s="1"/>
  <c r="AD11521" i="25" s="1"/>
  <c r="AD11522" i="25" s="1"/>
  <c r="AD11523" i="25" s="1"/>
  <c r="AD11524" i="25" s="1"/>
  <c r="AD11525" i="25" s="1"/>
  <c r="AD11526" i="25" s="1"/>
  <c r="AD11527" i="25" s="1"/>
  <c r="AD11528" i="25" s="1"/>
  <c r="AD11529" i="25" s="1"/>
  <c r="AD11530" i="25" s="1"/>
  <c r="AD11531" i="25" s="1"/>
  <c r="AD11532" i="25" s="1"/>
  <c r="AD11533" i="25" s="1"/>
  <c r="AD11534" i="25" s="1"/>
  <c r="AD11535" i="25" s="1"/>
  <c r="AD11536" i="25" s="1"/>
  <c r="AD11537" i="25" s="1"/>
  <c r="AD11538" i="25" s="1"/>
  <c r="AD11539" i="25" s="1"/>
  <c r="AD11540" i="25" s="1"/>
  <c r="AD11541" i="25" s="1"/>
  <c r="AD11542" i="25" s="1"/>
  <c r="AD11543" i="25" s="1"/>
  <c r="AD11544" i="25" s="1"/>
  <c r="AD11545" i="25" s="1"/>
  <c r="AD11546" i="25" s="1"/>
  <c r="AD11547" i="25" s="1"/>
  <c r="AD11548" i="25" s="1"/>
  <c r="AD11549" i="25" s="1"/>
  <c r="AD11550" i="25" s="1"/>
  <c r="AD11551" i="25" s="1"/>
  <c r="AD11552" i="25" s="1"/>
  <c r="AD11553" i="25" s="1"/>
  <c r="AD11554" i="25" s="1"/>
  <c r="AD11555" i="25" s="1"/>
  <c r="AD11556" i="25" s="1"/>
  <c r="AD11557" i="25" s="1"/>
  <c r="AD11558" i="25" s="1"/>
  <c r="AD11559" i="25" s="1"/>
  <c r="AD11560" i="25" s="1"/>
  <c r="AD11561" i="25" s="1"/>
  <c r="AD11562" i="25" s="1"/>
  <c r="AD11563" i="25" s="1"/>
  <c r="AD11564" i="25" s="1"/>
  <c r="AD11565" i="25" s="1"/>
  <c r="AD11566" i="25" s="1"/>
  <c r="AD11567" i="25" s="1"/>
  <c r="AD11568" i="25" s="1"/>
  <c r="AD11569" i="25" s="1"/>
  <c r="AD11570" i="25" s="1"/>
  <c r="AD11571" i="25" s="1"/>
  <c r="AD11572" i="25" s="1"/>
  <c r="AD11573" i="25" s="1"/>
  <c r="AD11574" i="25" s="1"/>
  <c r="AD11575" i="25" s="1"/>
  <c r="AD11576" i="25" s="1"/>
  <c r="AD11577" i="25" s="1"/>
  <c r="AD11578" i="25" s="1"/>
  <c r="AD11579" i="25" s="1"/>
  <c r="AD11580" i="25" s="1"/>
  <c r="AD11581" i="25" s="1"/>
  <c r="AD11582" i="25" s="1"/>
  <c r="AD11583" i="25" s="1"/>
  <c r="AD11584" i="25" s="1"/>
  <c r="AD11585" i="25" s="1"/>
  <c r="AD11586" i="25" s="1"/>
  <c r="AD11587" i="25" s="1"/>
  <c r="AD11588" i="25" s="1"/>
  <c r="AD11589" i="25" s="1"/>
  <c r="AD11590" i="25" s="1"/>
  <c r="AD11591" i="25" s="1"/>
  <c r="AD11592" i="25" s="1"/>
  <c r="AD11593" i="25" s="1"/>
  <c r="AD11594" i="25" s="1"/>
  <c r="AD11595" i="25" s="1"/>
  <c r="AD11596" i="25" s="1"/>
  <c r="AD11597" i="25" s="1"/>
  <c r="AD11598" i="25" s="1"/>
  <c r="AD11599" i="25" s="1"/>
  <c r="AD11600" i="25" s="1"/>
  <c r="AD11601" i="25" s="1"/>
  <c r="AD11602" i="25" s="1"/>
  <c r="AD11603" i="25" s="1"/>
  <c r="AD11604" i="25" s="1"/>
  <c r="AD11605" i="25" s="1"/>
  <c r="AD11606" i="25" s="1"/>
  <c r="AD11607" i="25" s="1"/>
  <c r="AD11608" i="25" s="1"/>
  <c r="AD11609" i="25" s="1"/>
  <c r="AD11610" i="25" s="1"/>
  <c r="AD11611" i="25" s="1"/>
  <c r="AD11612" i="25" s="1"/>
  <c r="AD11613" i="25" s="1"/>
  <c r="AD11614" i="25" s="1"/>
  <c r="AD11615" i="25" s="1"/>
  <c r="AD11616" i="25" s="1"/>
  <c r="AD11617" i="25" s="1"/>
  <c r="AD11618" i="25" s="1"/>
  <c r="AD11619" i="25" s="1"/>
  <c r="AD11620" i="25" s="1"/>
  <c r="AD11621" i="25" s="1"/>
  <c r="AD11622" i="25" s="1"/>
  <c r="AD11623" i="25" s="1"/>
  <c r="AD11624" i="25" s="1"/>
  <c r="AD11625" i="25" s="1"/>
  <c r="AD11626" i="25" s="1"/>
  <c r="AD11627" i="25" s="1"/>
  <c r="AD11628" i="25" s="1"/>
  <c r="AD11629" i="25" s="1"/>
  <c r="AD11630" i="25" s="1"/>
  <c r="AD11631" i="25" s="1"/>
  <c r="AD11632" i="25" s="1"/>
  <c r="AD11633" i="25" s="1"/>
  <c r="AD11634" i="25" s="1"/>
  <c r="AD11635" i="25" s="1"/>
  <c r="AD11636" i="25" s="1"/>
  <c r="AD11637" i="25" s="1"/>
  <c r="AD11638" i="25" s="1"/>
  <c r="AD11639" i="25" s="1"/>
  <c r="AD11640" i="25" s="1"/>
  <c r="AD11641" i="25" s="1"/>
  <c r="AD11642" i="25" s="1"/>
  <c r="AD11643" i="25" s="1"/>
  <c r="AD11644" i="25" s="1"/>
  <c r="AD11645" i="25" s="1"/>
  <c r="AD11646" i="25" s="1"/>
  <c r="AD11647" i="25" s="1"/>
  <c r="AD11648" i="25" s="1"/>
  <c r="AD11649" i="25" s="1"/>
  <c r="AD11650" i="25" s="1"/>
  <c r="AD11651" i="25" s="1"/>
  <c r="AD11652" i="25" s="1"/>
  <c r="AD11653" i="25" s="1"/>
  <c r="AD11654" i="25" s="1"/>
  <c r="AD11655" i="25" s="1"/>
  <c r="AD11656" i="25" s="1"/>
  <c r="AD11657" i="25" s="1"/>
  <c r="AD11658" i="25" s="1"/>
  <c r="AD11659" i="25" s="1"/>
  <c r="AD11660" i="25" s="1"/>
  <c r="AD11661" i="25" s="1"/>
  <c r="AD11662" i="25" s="1"/>
  <c r="AD11663" i="25" s="1"/>
  <c r="AD11664" i="25" s="1"/>
  <c r="AD11665" i="25" s="1"/>
  <c r="AD11666" i="25" s="1"/>
  <c r="AD11667" i="25" s="1"/>
  <c r="AD11668" i="25" s="1"/>
  <c r="AD11669" i="25" s="1"/>
  <c r="AD11670" i="25" s="1"/>
  <c r="AD11671" i="25" s="1"/>
  <c r="AD11672" i="25" s="1"/>
  <c r="AD11673" i="25" s="1"/>
  <c r="AD11674" i="25" s="1"/>
  <c r="AD11675" i="25" s="1"/>
  <c r="AD11676" i="25" s="1"/>
  <c r="AD11677" i="25" s="1"/>
  <c r="AD11678" i="25" s="1"/>
  <c r="AD11679" i="25" s="1"/>
  <c r="AD11680" i="25" s="1"/>
  <c r="AD11681" i="25" s="1"/>
  <c r="AD11682" i="25" s="1"/>
  <c r="AD11683" i="25" s="1"/>
  <c r="AD11684" i="25" s="1"/>
  <c r="AD11685" i="25" s="1"/>
  <c r="AD11686" i="25" s="1"/>
  <c r="AD11687" i="25" s="1"/>
  <c r="AD11688" i="25" s="1"/>
  <c r="AD11689" i="25" s="1"/>
  <c r="AD11690" i="25" s="1"/>
  <c r="AD11691" i="25" s="1"/>
  <c r="AD11692" i="25" s="1"/>
  <c r="AD11693" i="25" s="1"/>
  <c r="AD11694" i="25" s="1"/>
  <c r="AD11695" i="25" s="1"/>
  <c r="AD11696" i="25" s="1"/>
  <c r="AD11697" i="25" s="1"/>
  <c r="AD11698" i="25" s="1"/>
  <c r="AD11699" i="25" s="1"/>
  <c r="AD11700" i="25" s="1"/>
  <c r="AD11701" i="25" s="1"/>
  <c r="AD11702" i="25" s="1"/>
  <c r="AD11703" i="25" s="1"/>
  <c r="AD11704" i="25" s="1"/>
  <c r="AD11705" i="25" s="1"/>
  <c r="AD11706" i="25" s="1"/>
  <c r="AD11707" i="25" s="1"/>
  <c r="AD11708" i="25" s="1"/>
  <c r="AD11709" i="25" s="1"/>
  <c r="AD11710" i="25" s="1"/>
  <c r="AD11711" i="25" s="1"/>
  <c r="AD11712" i="25" s="1"/>
  <c r="AD11713" i="25" s="1"/>
  <c r="AD11714" i="25" s="1"/>
  <c r="AD11715" i="25" s="1"/>
  <c r="AD11716" i="25" s="1"/>
  <c r="AD11717" i="25" s="1"/>
  <c r="AD11718" i="25" s="1"/>
  <c r="AD11719" i="25" s="1"/>
  <c r="AD11720" i="25" s="1"/>
  <c r="AD11721" i="25" s="1"/>
  <c r="AD11722" i="25" s="1"/>
  <c r="AD11723" i="25" s="1"/>
  <c r="AD11724" i="25" s="1"/>
  <c r="AD11725" i="25" s="1"/>
  <c r="AD11726" i="25" s="1"/>
  <c r="AD11727" i="25" s="1"/>
  <c r="AD11728" i="25" s="1"/>
  <c r="AD11729" i="25" s="1"/>
  <c r="AD11730" i="25" s="1"/>
  <c r="AD11731" i="25" s="1"/>
  <c r="AD11732" i="25" s="1"/>
  <c r="AD11733" i="25" s="1"/>
  <c r="AD11734" i="25" s="1"/>
  <c r="AD11735" i="25" s="1"/>
  <c r="AD11736" i="25" s="1"/>
  <c r="AD11737" i="25" s="1"/>
  <c r="AD11738" i="25" s="1"/>
  <c r="AD11739" i="25" s="1"/>
  <c r="AD11740" i="25" s="1"/>
  <c r="AD11741" i="25" s="1"/>
  <c r="AD11742" i="25" s="1"/>
  <c r="AD11743" i="25" s="1"/>
  <c r="AD11744" i="25" s="1"/>
  <c r="AD11745" i="25" s="1"/>
  <c r="AD11746" i="25" s="1"/>
  <c r="AD11747" i="25" s="1"/>
  <c r="AD11748" i="25" s="1"/>
  <c r="AD11749" i="25" s="1"/>
  <c r="AD11750" i="25" s="1"/>
  <c r="AD11751" i="25" s="1"/>
  <c r="AD11752" i="25" s="1"/>
  <c r="AD11753" i="25" s="1"/>
  <c r="AD11754" i="25" s="1"/>
  <c r="AD11755" i="25" s="1"/>
  <c r="AD11756" i="25" s="1"/>
  <c r="AD11757" i="25" s="1"/>
  <c r="AD11758" i="25" s="1"/>
  <c r="AD11759" i="25" s="1"/>
  <c r="AD11760" i="25" s="1"/>
  <c r="AD11761" i="25" s="1"/>
  <c r="AD11762" i="25" s="1"/>
  <c r="AD11763" i="25" s="1"/>
  <c r="AD11764" i="25" s="1"/>
  <c r="AD11765" i="25" s="1"/>
  <c r="AD11766" i="25" s="1"/>
  <c r="AD11767" i="25" s="1"/>
  <c r="AD11768" i="25" s="1"/>
  <c r="AD11769" i="25" s="1"/>
  <c r="AD11770" i="25" s="1"/>
  <c r="AD11771" i="25" s="1"/>
  <c r="AD11772" i="25" s="1"/>
  <c r="AD11773" i="25" s="1"/>
  <c r="AD11774" i="25" s="1"/>
  <c r="AD11775" i="25" s="1"/>
  <c r="AD11776" i="25" s="1"/>
  <c r="AD11777" i="25" s="1"/>
  <c r="AD11778" i="25" s="1"/>
  <c r="AD11779" i="25" s="1"/>
  <c r="AD11780" i="25" s="1"/>
  <c r="AD11781" i="25" s="1"/>
  <c r="AD11782" i="25" s="1"/>
  <c r="AD11783" i="25" s="1"/>
  <c r="AD11784" i="25" s="1"/>
  <c r="AD11785" i="25" s="1"/>
  <c r="AD11786" i="25" s="1"/>
  <c r="AD11787" i="25" s="1"/>
  <c r="AD11788" i="25" s="1"/>
  <c r="AD11789" i="25" s="1"/>
  <c r="AD11790" i="25" s="1"/>
  <c r="AD11791" i="25" s="1"/>
  <c r="AD11792" i="25" s="1"/>
  <c r="AD11793" i="25" s="1"/>
  <c r="AD11794" i="25" s="1"/>
  <c r="AD11795" i="25" s="1"/>
  <c r="AD11796" i="25" s="1"/>
  <c r="AD11797" i="25" s="1"/>
  <c r="AD11798" i="25" s="1"/>
  <c r="AD11799" i="25" s="1"/>
  <c r="AD11800" i="25" s="1"/>
  <c r="AD11801" i="25" s="1"/>
  <c r="AD11802" i="25" s="1"/>
  <c r="AD11803" i="25" s="1"/>
  <c r="AD11804" i="25" s="1"/>
  <c r="AD11805" i="25" s="1"/>
  <c r="AD11806" i="25" s="1"/>
  <c r="AD11807" i="25" s="1"/>
  <c r="AD11808" i="25" s="1"/>
  <c r="AD11809" i="25" s="1"/>
  <c r="AD11810" i="25" s="1"/>
  <c r="AD11811" i="25" s="1"/>
  <c r="AD11812" i="25" s="1"/>
  <c r="AD11813" i="25" s="1"/>
  <c r="AD11814" i="25" s="1"/>
  <c r="AD11815" i="25" s="1"/>
  <c r="AD11816" i="25" s="1"/>
  <c r="AD11817" i="25" s="1"/>
  <c r="AD11818" i="25" s="1"/>
  <c r="AD11819" i="25" s="1"/>
  <c r="AD11820" i="25" s="1"/>
  <c r="AD11821" i="25" s="1"/>
  <c r="AD11822" i="25" s="1"/>
  <c r="AD11823" i="25" s="1"/>
  <c r="AD11824" i="25" s="1"/>
  <c r="AD11825" i="25" s="1"/>
  <c r="AD11826" i="25" s="1"/>
  <c r="AD11827" i="25" s="1"/>
  <c r="AD11828" i="25" s="1"/>
  <c r="AD11829" i="25" s="1"/>
  <c r="AD11830" i="25" s="1"/>
  <c r="AD11831" i="25" s="1"/>
  <c r="AD11832" i="25" s="1"/>
  <c r="AD11833" i="25" s="1"/>
  <c r="AD11834" i="25" s="1"/>
  <c r="AD11835" i="25" s="1"/>
  <c r="AD11836" i="25" s="1"/>
  <c r="AD11837" i="25" s="1"/>
  <c r="AD11838" i="25" s="1"/>
  <c r="AD11839" i="25" s="1"/>
  <c r="AD11840" i="25" s="1"/>
  <c r="AD11841" i="25" s="1"/>
  <c r="AD11842" i="25" s="1"/>
  <c r="AD11843" i="25" s="1"/>
  <c r="AD11844" i="25" s="1"/>
  <c r="AD11845" i="25" s="1"/>
  <c r="AD11846" i="25" s="1"/>
  <c r="AD11847" i="25" s="1"/>
  <c r="AD11848" i="25" s="1"/>
  <c r="AD11849" i="25" s="1"/>
  <c r="AD11850" i="25" s="1"/>
  <c r="AD11851" i="25" s="1"/>
  <c r="AD11852" i="25" s="1"/>
  <c r="AD11853" i="25" s="1"/>
  <c r="AD11854" i="25" s="1"/>
  <c r="AD11855" i="25" s="1"/>
  <c r="AD11856" i="25" s="1"/>
  <c r="AD11857" i="25" s="1"/>
  <c r="AD11858" i="25" s="1"/>
  <c r="AD11859" i="25" s="1"/>
  <c r="AD11860" i="25" s="1"/>
  <c r="AD11861" i="25" s="1"/>
  <c r="AD11862" i="25" s="1"/>
  <c r="AD11863" i="25" s="1"/>
  <c r="AD11864" i="25" s="1"/>
  <c r="AD11865" i="25" s="1"/>
  <c r="AD11866" i="25" s="1"/>
  <c r="AD11867" i="25" s="1"/>
  <c r="AD11868" i="25" s="1"/>
  <c r="AD11869" i="25" s="1"/>
  <c r="AD11870" i="25" s="1"/>
  <c r="AD11871" i="25" s="1"/>
  <c r="AD11872" i="25" s="1"/>
  <c r="AD11873" i="25" s="1"/>
  <c r="AD11874" i="25" s="1"/>
  <c r="AD11875" i="25" s="1"/>
  <c r="AD11876" i="25" s="1"/>
  <c r="AD11877" i="25" s="1"/>
  <c r="AD11878" i="25" s="1"/>
  <c r="AD11879" i="25" s="1"/>
  <c r="AD11880" i="25" s="1"/>
  <c r="AD11881" i="25" s="1"/>
  <c r="AD11882" i="25" s="1"/>
  <c r="AD11883" i="25" s="1"/>
  <c r="AD11884" i="25" s="1"/>
  <c r="AD11885" i="25" s="1"/>
  <c r="AD11886" i="25" s="1"/>
  <c r="AD11887" i="25" s="1"/>
  <c r="AD11888" i="25" s="1"/>
  <c r="AD11889" i="25" s="1"/>
  <c r="AD11890" i="25" s="1"/>
  <c r="AD11891" i="25" s="1"/>
  <c r="AD11892" i="25" s="1"/>
  <c r="AD11893" i="25" s="1"/>
  <c r="AD11894" i="25" s="1"/>
  <c r="AD11895" i="25" s="1"/>
  <c r="AD11896" i="25" s="1"/>
  <c r="AD11897" i="25" s="1"/>
  <c r="AD11898" i="25" s="1"/>
  <c r="AD11899" i="25" s="1"/>
  <c r="AD11900" i="25" s="1"/>
  <c r="AD11901" i="25" s="1"/>
  <c r="AD11902" i="25" s="1"/>
  <c r="AD11903" i="25" s="1"/>
  <c r="AD11904" i="25" s="1"/>
  <c r="AD11905" i="25" s="1"/>
  <c r="AD11906" i="25" s="1"/>
  <c r="AD11907" i="25" s="1"/>
  <c r="AD11908" i="25" s="1"/>
  <c r="AD11909" i="25" s="1"/>
  <c r="AD11910" i="25" s="1"/>
  <c r="AD11911" i="25" s="1"/>
  <c r="AD11912" i="25" s="1"/>
  <c r="AD11913" i="25" s="1"/>
  <c r="AD11914" i="25" s="1"/>
  <c r="AD11915" i="25" s="1"/>
  <c r="AD11916" i="25" s="1"/>
  <c r="AD11917" i="25" s="1"/>
  <c r="AD11918" i="25" s="1"/>
  <c r="AD11919" i="25" s="1"/>
  <c r="AD11920" i="25" s="1"/>
  <c r="AD11921" i="25" s="1"/>
  <c r="AD11922" i="25" s="1"/>
  <c r="AD11923" i="25" s="1"/>
  <c r="AD11924" i="25" s="1"/>
  <c r="AD11925" i="25" s="1"/>
  <c r="AD11926" i="25" s="1"/>
  <c r="AD11927" i="25" s="1"/>
  <c r="AD11928" i="25" s="1"/>
  <c r="AD11929" i="25" s="1"/>
  <c r="AD11930" i="25" s="1"/>
  <c r="AD11931" i="25" s="1"/>
  <c r="AD11932" i="25" s="1"/>
  <c r="AD11933" i="25" s="1"/>
  <c r="AD11934" i="25" s="1"/>
  <c r="AD11935" i="25" s="1"/>
  <c r="AD11936" i="25" s="1"/>
  <c r="AD11937" i="25" s="1"/>
  <c r="AD11938" i="25" s="1"/>
  <c r="AD11939" i="25" s="1"/>
  <c r="AD11940" i="25" s="1"/>
  <c r="AD11941" i="25" s="1"/>
  <c r="AD11942" i="25" s="1"/>
  <c r="AD11943" i="25" s="1"/>
  <c r="AD11944" i="25" s="1"/>
  <c r="AD11945" i="25" s="1"/>
  <c r="AD11946" i="25" s="1"/>
  <c r="AD11947" i="25" s="1"/>
  <c r="AD11948" i="25" s="1"/>
  <c r="AD11949" i="25" s="1"/>
  <c r="AD11950" i="25" s="1"/>
  <c r="AD11951" i="25" s="1"/>
  <c r="AD11952" i="25" s="1"/>
  <c r="AD11953" i="25" s="1"/>
  <c r="AD11954" i="25" s="1"/>
  <c r="AD11955" i="25" s="1"/>
  <c r="AD11956" i="25" s="1"/>
  <c r="AD11957" i="25" s="1"/>
  <c r="AD11958" i="25" s="1"/>
  <c r="AD11959" i="25" s="1"/>
  <c r="AD11960" i="25" s="1"/>
  <c r="AD11961" i="25" s="1"/>
  <c r="AD11962" i="25" s="1"/>
  <c r="AD11963" i="25" s="1"/>
  <c r="AD11964" i="25" s="1"/>
  <c r="AD11965" i="25" s="1"/>
  <c r="AD11966" i="25" s="1"/>
  <c r="AD11967" i="25" s="1"/>
  <c r="AD11968" i="25" s="1"/>
  <c r="AD11969" i="25" s="1"/>
  <c r="AD11970" i="25" s="1"/>
  <c r="AD11971" i="25" s="1"/>
  <c r="AD11972" i="25" s="1"/>
  <c r="AD11973" i="25" s="1"/>
  <c r="AD11974" i="25" s="1"/>
  <c r="AD11975" i="25" s="1"/>
  <c r="AD11976" i="25" s="1"/>
  <c r="AD11977" i="25" s="1"/>
  <c r="AD11978" i="25" s="1"/>
  <c r="AD11979" i="25" s="1"/>
  <c r="AD11980" i="25" s="1"/>
  <c r="AD11981" i="25" s="1"/>
  <c r="AD11982" i="25" s="1"/>
  <c r="AD11983" i="25" s="1"/>
  <c r="AD11984" i="25" s="1"/>
  <c r="AD11985" i="25" s="1"/>
  <c r="AD11986" i="25" s="1"/>
  <c r="AD11987" i="25" s="1"/>
  <c r="AD11988" i="25" s="1"/>
  <c r="AD11989" i="25" s="1"/>
  <c r="AD11990" i="25" s="1"/>
  <c r="AD11991" i="25" s="1"/>
  <c r="AD11992" i="25" s="1"/>
  <c r="AD11993" i="25" s="1"/>
  <c r="AD11994" i="25" s="1"/>
  <c r="AD11995" i="25" s="1"/>
  <c r="AD11996" i="25" s="1"/>
  <c r="AD11997" i="25" s="1"/>
  <c r="AD11998" i="25" s="1"/>
  <c r="AD11999" i="25" s="1"/>
  <c r="AD12000" i="25" s="1"/>
  <c r="AD12001" i="25" s="1"/>
  <c r="AD12002" i="25" s="1"/>
  <c r="AD12003" i="25" s="1"/>
  <c r="AD12004" i="25" s="1"/>
  <c r="AD12005" i="25" s="1"/>
  <c r="AD12006" i="25" s="1"/>
  <c r="AD12007" i="25" s="1"/>
  <c r="AD12008" i="25" s="1"/>
  <c r="AD12009" i="25" s="1"/>
  <c r="AD12010" i="25" s="1"/>
  <c r="AD12011" i="25" s="1"/>
  <c r="AD12012" i="25" s="1"/>
  <c r="AD12013" i="25" s="1"/>
  <c r="AD12014" i="25" s="1"/>
  <c r="AD12015" i="25" s="1"/>
  <c r="AD12016" i="25" s="1"/>
  <c r="AD12017" i="25" s="1"/>
  <c r="AD12018" i="25" s="1"/>
  <c r="AD12019" i="25" s="1"/>
  <c r="AD12020" i="25" s="1"/>
  <c r="AD12021" i="25" s="1"/>
  <c r="AD12022" i="25" s="1"/>
  <c r="AD12023" i="25" s="1"/>
  <c r="AD12024" i="25" s="1"/>
  <c r="AD12025" i="25" s="1"/>
  <c r="AD12026" i="25" s="1"/>
  <c r="AD12027" i="25" s="1"/>
  <c r="AD12028" i="25" s="1"/>
  <c r="AD12029" i="25" s="1"/>
  <c r="AD12030" i="25" s="1"/>
  <c r="AD12031" i="25" s="1"/>
  <c r="AD12032" i="25" s="1"/>
  <c r="AD12033" i="25" s="1"/>
  <c r="AD12034" i="25" s="1"/>
  <c r="AD12035" i="25" s="1"/>
  <c r="AD12036" i="25" s="1"/>
  <c r="AD12037" i="25" s="1"/>
  <c r="AD12038" i="25" s="1"/>
  <c r="AD12039" i="25" s="1"/>
  <c r="AD12040" i="25" s="1"/>
  <c r="AD12041" i="25" s="1"/>
  <c r="AD12042" i="25" s="1"/>
  <c r="AD12043" i="25" s="1"/>
  <c r="AD12044" i="25" s="1"/>
  <c r="AD12045" i="25" s="1"/>
  <c r="AD12046" i="25" s="1"/>
  <c r="AD12047" i="25" s="1"/>
  <c r="AD12048" i="25" s="1"/>
  <c r="AD12049" i="25" s="1"/>
  <c r="AD12050" i="25" s="1"/>
  <c r="AD12051" i="25" s="1"/>
  <c r="AD12052" i="25" s="1"/>
  <c r="AD12053" i="25" s="1"/>
  <c r="AD12054" i="25" s="1"/>
  <c r="AD12055" i="25" s="1"/>
  <c r="AD12056" i="25" s="1"/>
  <c r="AD12057" i="25" s="1"/>
  <c r="AD12058" i="25" s="1"/>
  <c r="AD12059" i="25" s="1"/>
  <c r="AD12060" i="25" s="1"/>
  <c r="AD12061" i="25" s="1"/>
  <c r="AD12062" i="25" s="1"/>
  <c r="AD12063" i="25" s="1"/>
  <c r="AD12064" i="25" s="1"/>
  <c r="AD12065" i="25" s="1"/>
  <c r="AD12066" i="25" s="1"/>
  <c r="AD12067" i="25" s="1"/>
  <c r="AD12068" i="25" s="1"/>
  <c r="AD12069" i="25" s="1"/>
  <c r="AD12070" i="25" s="1"/>
  <c r="AD12071" i="25" s="1"/>
  <c r="AD12072" i="25" s="1"/>
  <c r="AD12073" i="25" s="1"/>
  <c r="AD12074" i="25" s="1"/>
  <c r="AD12075" i="25" s="1"/>
  <c r="AD12076" i="25" s="1"/>
  <c r="AD12077" i="25" s="1"/>
  <c r="AD12078" i="25" s="1"/>
  <c r="AD12079" i="25" s="1"/>
  <c r="AD12080" i="25" s="1"/>
  <c r="AD12081" i="25" s="1"/>
  <c r="AD12082" i="25" s="1"/>
  <c r="AD12083" i="25" s="1"/>
  <c r="AD12084" i="25" s="1"/>
  <c r="AD12085" i="25" s="1"/>
  <c r="AD12086" i="25" s="1"/>
  <c r="AD12087" i="25" s="1"/>
  <c r="AD12088" i="25" s="1"/>
  <c r="AD12089" i="25" s="1"/>
  <c r="AD12090" i="25" s="1"/>
  <c r="AD12091" i="25" s="1"/>
  <c r="AD12092" i="25" s="1"/>
  <c r="AD12093" i="25" s="1"/>
  <c r="AD12094" i="25" s="1"/>
  <c r="AD12095" i="25" s="1"/>
  <c r="AD12096" i="25" s="1"/>
  <c r="AD12097" i="25" s="1"/>
  <c r="AD12098" i="25" s="1"/>
  <c r="AD12099" i="25" s="1"/>
  <c r="AD12100" i="25" s="1"/>
  <c r="AD12101" i="25" s="1"/>
  <c r="AD12102" i="25" s="1"/>
  <c r="AD12103" i="25" s="1"/>
  <c r="AD12104" i="25" s="1"/>
  <c r="AD12105" i="25" s="1"/>
  <c r="AD12106" i="25" s="1"/>
  <c r="AD12107" i="25" s="1"/>
  <c r="AD12108" i="25" s="1"/>
  <c r="AD12109" i="25" s="1"/>
  <c r="AD12110" i="25" s="1"/>
  <c r="AD12111" i="25" s="1"/>
  <c r="AD12112" i="25" s="1"/>
  <c r="AD12113" i="25" s="1"/>
  <c r="AD12114" i="25" s="1"/>
  <c r="AD12115" i="25" s="1"/>
  <c r="AD12116" i="25" s="1"/>
  <c r="AD12117" i="25" s="1"/>
  <c r="AD12118" i="25" s="1"/>
  <c r="AD12119" i="25" s="1"/>
  <c r="AD12120" i="25" s="1"/>
  <c r="AD12121" i="25" s="1"/>
  <c r="AD12122" i="25" s="1"/>
  <c r="AD12123" i="25" s="1"/>
  <c r="AD12124" i="25" s="1"/>
  <c r="AD12125" i="25" s="1"/>
  <c r="AD12126" i="25" s="1"/>
  <c r="AD12127" i="25" s="1"/>
  <c r="AD12128" i="25" s="1"/>
  <c r="AD12129" i="25" s="1"/>
  <c r="AD12130" i="25" s="1"/>
  <c r="AD12131" i="25" s="1"/>
  <c r="AD12132" i="25" s="1"/>
  <c r="AD12133" i="25" s="1"/>
  <c r="AD12134" i="25" s="1"/>
  <c r="AD12135" i="25" s="1"/>
  <c r="AD12136" i="25" s="1"/>
  <c r="AD12137" i="25" s="1"/>
  <c r="AD12138" i="25" s="1"/>
  <c r="AD12139" i="25" s="1"/>
  <c r="AD12140" i="25" s="1"/>
  <c r="AD12141" i="25" s="1"/>
  <c r="AD12142" i="25" s="1"/>
  <c r="AD12143" i="25" s="1"/>
  <c r="AD12144" i="25" s="1"/>
  <c r="AD12145" i="25" s="1"/>
  <c r="AD12146" i="25" s="1"/>
  <c r="AD12147" i="25" s="1"/>
  <c r="AD12148" i="25" s="1"/>
  <c r="AD12149" i="25" s="1"/>
  <c r="AD12150" i="25" s="1"/>
  <c r="AD12151" i="25" s="1"/>
  <c r="AD12152" i="25" s="1"/>
  <c r="AD12153" i="25" s="1"/>
  <c r="AD12154" i="25" s="1"/>
  <c r="AD12155" i="25" s="1"/>
  <c r="AD12156" i="25" s="1"/>
  <c r="AD12157" i="25" s="1"/>
  <c r="AD12158" i="25" s="1"/>
  <c r="AD12159" i="25" s="1"/>
  <c r="AD12160" i="25" s="1"/>
  <c r="AD12161" i="25" s="1"/>
  <c r="AD12162" i="25" s="1"/>
  <c r="AD12163" i="25" s="1"/>
  <c r="AD12164" i="25" s="1"/>
  <c r="AD12165" i="25" s="1"/>
  <c r="AD12166" i="25" s="1"/>
  <c r="AD12167" i="25" s="1"/>
  <c r="AD12168" i="25" s="1"/>
  <c r="AD12169" i="25" s="1"/>
  <c r="AD12170" i="25" s="1"/>
  <c r="AD12171" i="25" s="1"/>
  <c r="AD12172" i="25" s="1"/>
  <c r="AD12173" i="25" s="1"/>
  <c r="AD12174" i="25" s="1"/>
  <c r="AD12175" i="25" s="1"/>
  <c r="AD12176" i="25" s="1"/>
  <c r="AD12177" i="25" s="1"/>
  <c r="AD12178" i="25" s="1"/>
  <c r="AD12179" i="25" s="1"/>
  <c r="AD12180" i="25" s="1"/>
  <c r="AD12181" i="25" s="1"/>
  <c r="AD12182" i="25" s="1"/>
  <c r="AD12183" i="25" s="1"/>
  <c r="AD12184" i="25" s="1"/>
  <c r="AD12185" i="25" s="1"/>
  <c r="AD12186" i="25" s="1"/>
  <c r="AD12187" i="25" s="1"/>
  <c r="AD12188" i="25" s="1"/>
  <c r="AD12189" i="25" s="1"/>
  <c r="AD12190" i="25" s="1"/>
  <c r="AD12191" i="25" s="1"/>
  <c r="AD12192" i="25" s="1"/>
  <c r="AD12193" i="25" s="1"/>
  <c r="AD12194" i="25" s="1"/>
  <c r="AD12195" i="25" s="1"/>
  <c r="AD12196" i="25" s="1"/>
  <c r="AD12197" i="25" s="1"/>
  <c r="AD12198" i="25" s="1"/>
  <c r="AD12199" i="25" s="1"/>
  <c r="AD12200" i="25" s="1"/>
  <c r="AD12201" i="25" s="1"/>
  <c r="AD12202" i="25" s="1"/>
  <c r="AD12203" i="25" s="1"/>
  <c r="AD12204" i="25" s="1"/>
  <c r="AD12205" i="25" s="1"/>
  <c r="AD12206" i="25" s="1"/>
  <c r="AD12207" i="25" s="1"/>
  <c r="AD12208" i="25" s="1"/>
  <c r="AD12209" i="25" s="1"/>
  <c r="AD12210" i="25" s="1"/>
  <c r="AD12211" i="25" s="1"/>
  <c r="AD12212" i="25" s="1"/>
  <c r="AD12213" i="25" s="1"/>
  <c r="AD12214" i="25" s="1"/>
  <c r="AD12215" i="25" s="1"/>
  <c r="AD12216" i="25" s="1"/>
  <c r="AD12217" i="25" s="1"/>
  <c r="AD12218" i="25" s="1"/>
  <c r="AD12219" i="25" s="1"/>
  <c r="AD12220" i="25" s="1"/>
  <c r="AD12221" i="25" s="1"/>
  <c r="AD12222" i="25" s="1"/>
  <c r="AD12223" i="25" s="1"/>
  <c r="AD12224" i="25" s="1"/>
  <c r="AD12225" i="25" s="1"/>
  <c r="AD12226" i="25" s="1"/>
  <c r="AD12227" i="25" s="1"/>
  <c r="AD12228" i="25" s="1"/>
  <c r="AD12229" i="25" s="1"/>
  <c r="AD12230" i="25" s="1"/>
  <c r="AD12231" i="25" s="1"/>
  <c r="AD12232" i="25" s="1"/>
  <c r="AD12233" i="25" s="1"/>
  <c r="AD12234" i="25" s="1"/>
  <c r="AD12235" i="25" s="1"/>
  <c r="AD12236" i="25" s="1"/>
  <c r="AD12237" i="25" s="1"/>
  <c r="AD12238" i="25" s="1"/>
  <c r="AD12239" i="25" s="1"/>
  <c r="AD12240" i="25" s="1"/>
  <c r="AD12241" i="25" s="1"/>
  <c r="AD12242" i="25" s="1"/>
  <c r="AD12243" i="25" s="1"/>
  <c r="AD12244" i="25" s="1"/>
  <c r="AD12245" i="25" s="1"/>
  <c r="AD12246" i="25" s="1"/>
  <c r="AD12247" i="25" s="1"/>
  <c r="AD12248" i="25" s="1"/>
  <c r="AD12249" i="25" s="1"/>
  <c r="AD12250" i="25" s="1"/>
  <c r="AD12251" i="25" s="1"/>
  <c r="AD12252" i="25" s="1"/>
  <c r="AD12253" i="25" s="1"/>
  <c r="AD12254" i="25" s="1"/>
  <c r="AD12255" i="25" s="1"/>
  <c r="AD12256" i="25" s="1"/>
  <c r="AD12257" i="25" s="1"/>
  <c r="AD12258" i="25" s="1"/>
  <c r="AD12259" i="25" s="1"/>
  <c r="AD12260" i="25" s="1"/>
  <c r="AD12261" i="25" s="1"/>
  <c r="AD12262" i="25" s="1"/>
  <c r="AD12263" i="25" s="1"/>
  <c r="AD12264" i="25" s="1"/>
  <c r="AD12265" i="25" s="1"/>
  <c r="AD12266" i="25" s="1"/>
  <c r="AD12267" i="25" s="1"/>
  <c r="AD12268" i="25" s="1"/>
  <c r="AD12269" i="25" s="1"/>
  <c r="AD12270" i="25" s="1"/>
  <c r="AD12271" i="25" s="1"/>
  <c r="AD12272" i="25" s="1"/>
  <c r="AD12273" i="25" s="1"/>
  <c r="AD12274" i="25" s="1"/>
  <c r="AD12275" i="25" s="1"/>
  <c r="AD12276" i="25" s="1"/>
  <c r="AD12277" i="25" s="1"/>
  <c r="AD12278" i="25" s="1"/>
  <c r="AD12279" i="25" s="1"/>
  <c r="AD12280" i="25" s="1"/>
  <c r="AD12281" i="25" s="1"/>
  <c r="AD12282" i="25" s="1"/>
  <c r="AD12283" i="25" s="1"/>
  <c r="AD12284" i="25" s="1"/>
  <c r="AD12285" i="25" s="1"/>
  <c r="AD12286" i="25" s="1"/>
  <c r="AD12287" i="25" s="1"/>
  <c r="AD12288" i="25" s="1"/>
  <c r="AD12289" i="25" s="1"/>
  <c r="AD12290" i="25" s="1"/>
  <c r="AD12291" i="25" s="1"/>
  <c r="AD12292" i="25" s="1"/>
  <c r="AD12293" i="25" s="1"/>
  <c r="AD12294" i="25" s="1"/>
  <c r="AD12295" i="25" s="1"/>
  <c r="AD12296" i="25" s="1"/>
  <c r="AD12297" i="25" s="1"/>
  <c r="AD12298" i="25" s="1"/>
  <c r="AD12299" i="25" s="1"/>
  <c r="AD12300" i="25" s="1"/>
  <c r="AD12301" i="25" s="1"/>
  <c r="AD12302" i="25" s="1"/>
  <c r="AD12303" i="25" s="1"/>
  <c r="AD12304" i="25" s="1"/>
  <c r="AD12305" i="25" s="1"/>
  <c r="AD12306" i="25" s="1"/>
  <c r="AD12307" i="25" s="1"/>
  <c r="AD12308" i="25" s="1"/>
  <c r="AD12309" i="25" s="1"/>
  <c r="AD12310" i="25" s="1"/>
  <c r="AD12311" i="25" s="1"/>
  <c r="AD12312" i="25" s="1"/>
  <c r="AD12313" i="25" s="1"/>
  <c r="AD12314" i="25" s="1"/>
  <c r="AD12315" i="25" s="1"/>
  <c r="AD12316" i="25" s="1"/>
  <c r="AD12317" i="25" s="1"/>
  <c r="AD12318" i="25" s="1"/>
  <c r="AD12319" i="25" s="1"/>
  <c r="AD12320" i="25" s="1"/>
  <c r="AD12321" i="25" s="1"/>
  <c r="AD12322" i="25" s="1"/>
  <c r="AD12323" i="25" s="1"/>
  <c r="AD12324" i="25" s="1"/>
  <c r="AD12325" i="25" s="1"/>
  <c r="AD12326" i="25" s="1"/>
  <c r="AD12327" i="25" s="1"/>
  <c r="AD12328" i="25" s="1"/>
  <c r="AD12329" i="25" s="1"/>
  <c r="AD12330" i="25" s="1"/>
  <c r="AD12331" i="25" s="1"/>
  <c r="AD12332" i="25" s="1"/>
  <c r="AD12333" i="25" s="1"/>
  <c r="AD12334" i="25" s="1"/>
  <c r="AD12335" i="25" s="1"/>
  <c r="AD12336" i="25" s="1"/>
  <c r="AD12337" i="25" s="1"/>
  <c r="AD12338" i="25" s="1"/>
  <c r="AD12339" i="25" s="1"/>
  <c r="AD12340" i="25" s="1"/>
  <c r="AD12341" i="25" s="1"/>
  <c r="AD12342" i="25" s="1"/>
  <c r="AD12343" i="25" s="1"/>
  <c r="AD12344" i="25" s="1"/>
  <c r="AD12345" i="25" s="1"/>
  <c r="AD12346" i="25" s="1"/>
  <c r="AD12347" i="25" s="1"/>
  <c r="AD12348" i="25" s="1"/>
  <c r="AD12349" i="25" s="1"/>
  <c r="AD12350" i="25" s="1"/>
  <c r="AD12351" i="25" s="1"/>
  <c r="AD12352" i="25" s="1"/>
  <c r="AD12353" i="25" s="1"/>
  <c r="AD12354" i="25" s="1"/>
  <c r="AD12355" i="25" s="1"/>
  <c r="AD12356" i="25" s="1"/>
  <c r="AD12357" i="25" s="1"/>
  <c r="AD12358" i="25" s="1"/>
  <c r="AD12359" i="25" s="1"/>
  <c r="AD12360" i="25" s="1"/>
  <c r="AD12361" i="25" s="1"/>
  <c r="AD12362" i="25" s="1"/>
  <c r="AD12363" i="25" s="1"/>
  <c r="AD12364" i="25" s="1"/>
  <c r="AD12365" i="25" s="1"/>
  <c r="AD12366" i="25" s="1"/>
  <c r="AD12367" i="25" s="1"/>
  <c r="AD12368" i="25" s="1"/>
  <c r="AD12369" i="25" s="1"/>
  <c r="AD12370" i="25" s="1"/>
  <c r="AD12371" i="25" s="1"/>
  <c r="AD12372" i="25" s="1"/>
  <c r="AD12373" i="25" s="1"/>
  <c r="AD12374" i="25" s="1"/>
  <c r="AD12375" i="25" s="1"/>
  <c r="AD12376" i="25" s="1"/>
  <c r="AD12377" i="25" s="1"/>
  <c r="AD12378" i="25" s="1"/>
  <c r="AD12379" i="25" s="1"/>
  <c r="AD12380" i="25" s="1"/>
  <c r="AD12381" i="25" s="1"/>
  <c r="AD12382" i="25" s="1"/>
  <c r="AD12383" i="25" s="1"/>
  <c r="AD12384" i="25" s="1"/>
  <c r="AD12385" i="25" s="1"/>
  <c r="AD12386" i="25" s="1"/>
  <c r="AD12387" i="25" s="1"/>
  <c r="AD12388" i="25" s="1"/>
  <c r="AD12389" i="25" s="1"/>
  <c r="AD12390" i="25" s="1"/>
  <c r="AD12391" i="25" s="1"/>
  <c r="AD12392" i="25" s="1"/>
  <c r="AD12393" i="25" s="1"/>
  <c r="AD12394" i="25" s="1"/>
  <c r="AD12395" i="25" s="1"/>
  <c r="AD12396" i="25" s="1"/>
  <c r="AD12397" i="25" s="1"/>
  <c r="AD12398" i="25" s="1"/>
  <c r="AD12399" i="25" s="1"/>
  <c r="AD12400" i="25" s="1"/>
  <c r="AD12401" i="25" s="1"/>
  <c r="AD12402" i="25" s="1"/>
  <c r="AD12403" i="25" s="1"/>
  <c r="AD12404" i="25" s="1"/>
  <c r="AD12405" i="25" s="1"/>
  <c r="AD12406" i="25" s="1"/>
  <c r="AD12407" i="25" s="1"/>
  <c r="AD12408" i="25" s="1"/>
  <c r="AD12409" i="25" s="1"/>
  <c r="AD12410" i="25" s="1"/>
  <c r="AD12411" i="25" s="1"/>
  <c r="AD12412" i="25" s="1"/>
  <c r="AD12413" i="25" s="1"/>
  <c r="AD12414" i="25" s="1"/>
  <c r="AD12415" i="25" s="1"/>
  <c r="AD12416" i="25" s="1"/>
  <c r="AD12417" i="25" s="1"/>
  <c r="AD12418" i="25" s="1"/>
  <c r="AD12419" i="25" s="1"/>
  <c r="AD12420" i="25" s="1"/>
  <c r="AD12421" i="25" s="1"/>
  <c r="AD12422" i="25" s="1"/>
  <c r="AD12423" i="25" s="1"/>
  <c r="AD12424" i="25" s="1"/>
  <c r="AD12425" i="25" s="1"/>
  <c r="AD12426" i="25" s="1"/>
  <c r="AD12427" i="25" s="1"/>
  <c r="AD12428" i="25" s="1"/>
  <c r="AD12429" i="25" s="1"/>
  <c r="AD12430" i="25" s="1"/>
  <c r="AD12431" i="25" s="1"/>
  <c r="AD12432" i="25" s="1"/>
  <c r="AD12433" i="25" s="1"/>
  <c r="AD12434" i="25" s="1"/>
  <c r="AD12435" i="25" s="1"/>
  <c r="AD12436" i="25" s="1"/>
  <c r="AD12437" i="25" s="1"/>
  <c r="AD12438" i="25" s="1"/>
  <c r="AD12439" i="25" s="1"/>
  <c r="AD12440" i="25" s="1"/>
  <c r="AD12441" i="25" s="1"/>
  <c r="AD12442" i="25" s="1"/>
  <c r="AD12443" i="25" s="1"/>
  <c r="AD12444" i="25" s="1"/>
  <c r="AD12445" i="25" s="1"/>
  <c r="AD12446" i="25" s="1"/>
  <c r="AD12447" i="25" s="1"/>
  <c r="AD12448" i="25" s="1"/>
  <c r="AD12449" i="25" s="1"/>
  <c r="AD12450" i="25" s="1"/>
  <c r="AD12451" i="25" s="1"/>
  <c r="AD12452" i="25" s="1"/>
  <c r="AD12453" i="25" s="1"/>
  <c r="AD12454" i="25" s="1"/>
  <c r="AD12455" i="25" s="1"/>
  <c r="AD12456" i="25" s="1"/>
  <c r="AD12457" i="25" s="1"/>
  <c r="AD12458" i="25" s="1"/>
  <c r="AD12459" i="25" s="1"/>
  <c r="AD12460" i="25" s="1"/>
  <c r="AD12461" i="25" s="1"/>
  <c r="AD12462" i="25" s="1"/>
  <c r="AD12463" i="25" s="1"/>
  <c r="AD12464" i="25" s="1"/>
  <c r="AD12465" i="25" s="1"/>
  <c r="AD12466" i="25" s="1"/>
  <c r="AD12467" i="25" s="1"/>
  <c r="AD12468" i="25" s="1"/>
  <c r="AD12469" i="25" s="1"/>
  <c r="AD12470" i="25" s="1"/>
  <c r="AD12471" i="25" s="1"/>
  <c r="AD12472" i="25" s="1"/>
  <c r="AD12473" i="25" s="1"/>
  <c r="AD12474" i="25" s="1"/>
  <c r="AD12475" i="25" s="1"/>
  <c r="AD12476" i="25" s="1"/>
  <c r="AD12477" i="25" s="1"/>
  <c r="AD12478" i="25" s="1"/>
  <c r="AD12479" i="25" s="1"/>
  <c r="AD12480" i="25" s="1"/>
  <c r="AD12481" i="25" s="1"/>
  <c r="AD12482" i="25" s="1"/>
  <c r="AD12483" i="25" s="1"/>
  <c r="AD12484" i="25" s="1"/>
  <c r="AD12485" i="25" s="1"/>
  <c r="AD12486" i="25" s="1"/>
  <c r="AD12487" i="25" s="1"/>
  <c r="AD12488" i="25" s="1"/>
  <c r="AD12489" i="25" s="1"/>
  <c r="AD12490" i="25" s="1"/>
  <c r="AD12491" i="25" s="1"/>
  <c r="AD12492" i="25" s="1"/>
  <c r="AD12493" i="25" s="1"/>
  <c r="AD12494" i="25" s="1"/>
  <c r="AD12495" i="25" s="1"/>
  <c r="AD12496" i="25" s="1"/>
  <c r="AD12497" i="25" s="1"/>
  <c r="AD12498" i="25" s="1"/>
  <c r="AD12499" i="25" s="1"/>
  <c r="AD12500" i="25" s="1"/>
  <c r="AD12501" i="25" s="1"/>
  <c r="AD12502" i="25" s="1"/>
  <c r="AD12503" i="25" s="1"/>
  <c r="AD12504" i="25" s="1"/>
  <c r="AD12505" i="25" s="1"/>
  <c r="AD12506" i="25" s="1"/>
  <c r="AD12507" i="25" s="1"/>
  <c r="AD12508" i="25" s="1"/>
  <c r="AD12509" i="25" s="1"/>
  <c r="AD12510" i="25" s="1"/>
  <c r="AD12511" i="25" s="1"/>
  <c r="AD12512" i="25" s="1"/>
  <c r="AD12513" i="25" s="1"/>
  <c r="AD12514" i="25" s="1"/>
  <c r="AD12515" i="25" s="1"/>
  <c r="AD12516" i="25" s="1"/>
  <c r="AD12517" i="25" s="1"/>
  <c r="AD12518" i="25" s="1"/>
  <c r="AD12519" i="25" s="1"/>
  <c r="AD12520" i="25" s="1"/>
  <c r="AD12521" i="25" s="1"/>
  <c r="AD12522" i="25" s="1"/>
  <c r="AD12523" i="25" s="1"/>
  <c r="AD12524" i="25" s="1"/>
  <c r="AD12525" i="25" s="1"/>
  <c r="AD12526" i="25" s="1"/>
  <c r="AD12527" i="25" s="1"/>
  <c r="AD12528" i="25" s="1"/>
  <c r="AD12529" i="25" s="1"/>
  <c r="AD12530" i="25" s="1"/>
  <c r="AD12531" i="25" s="1"/>
  <c r="AD12532" i="25" s="1"/>
  <c r="AD12533" i="25" s="1"/>
  <c r="AD12534" i="25" s="1"/>
  <c r="AD12535" i="25" s="1"/>
  <c r="AD12536" i="25" s="1"/>
  <c r="AD12537" i="25" s="1"/>
  <c r="AD12538" i="25" s="1"/>
  <c r="AD12539" i="25" s="1"/>
  <c r="AD12540" i="25" s="1"/>
  <c r="AD12541" i="25" s="1"/>
  <c r="AD12542" i="25" s="1"/>
  <c r="AD12543" i="25" s="1"/>
  <c r="AD12544" i="25" s="1"/>
  <c r="AD12545" i="25" s="1"/>
  <c r="AD12546" i="25" s="1"/>
  <c r="AD12547" i="25" s="1"/>
  <c r="AD12548" i="25" s="1"/>
  <c r="AD12549" i="25" s="1"/>
  <c r="AD12550" i="25" s="1"/>
  <c r="AD12551" i="25" s="1"/>
  <c r="AD12552" i="25" s="1"/>
  <c r="AD12553" i="25" s="1"/>
  <c r="AD12554" i="25" s="1"/>
  <c r="AD12555" i="25" s="1"/>
  <c r="AD12556" i="25" s="1"/>
  <c r="AD12557" i="25" s="1"/>
  <c r="AD12558" i="25" s="1"/>
  <c r="AD12559" i="25" s="1"/>
  <c r="AD12560" i="25" s="1"/>
  <c r="AD12561" i="25" s="1"/>
  <c r="AD12562" i="25" s="1"/>
  <c r="AD12563" i="25" s="1"/>
  <c r="AD12564" i="25" s="1"/>
  <c r="AD12565" i="25" s="1"/>
  <c r="AD12566" i="25" s="1"/>
  <c r="AD12567" i="25" s="1"/>
  <c r="AD12568" i="25" s="1"/>
  <c r="AD12569" i="25" s="1"/>
  <c r="AD12570" i="25" s="1"/>
  <c r="AD12571" i="25" s="1"/>
  <c r="AD12572" i="25" s="1"/>
  <c r="AD12573" i="25" s="1"/>
  <c r="AD12574" i="25" s="1"/>
  <c r="AD12575" i="25" s="1"/>
  <c r="AD12576" i="25" s="1"/>
  <c r="AD12577" i="25" s="1"/>
  <c r="AD12578" i="25" s="1"/>
  <c r="AD12579" i="25" s="1"/>
  <c r="AD12580" i="25" s="1"/>
  <c r="AD12581" i="25" s="1"/>
  <c r="AD12582" i="25" s="1"/>
  <c r="AD12583" i="25" s="1"/>
  <c r="AD12584" i="25" s="1"/>
  <c r="AD12585" i="25" s="1"/>
  <c r="AD12586" i="25" s="1"/>
  <c r="AD12587" i="25" s="1"/>
  <c r="AD12588" i="25" s="1"/>
  <c r="AD12589" i="25" s="1"/>
  <c r="AD12590" i="25" s="1"/>
  <c r="AD12591" i="25" s="1"/>
  <c r="AD12592" i="25" s="1"/>
  <c r="AD12593" i="25" s="1"/>
  <c r="AD12594" i="25" s="1"/>
  <c r="AD12595" i="25" s="1"/>
  <c r="AD12596" i="25" s="1"/>
  <c r="AD12597" i="25" s="1"/>
  <c r="AD12598" i="25" s="1"/>
  <c r="AD12599" i="25" s="1"/>
  <c r="AD12600" i="25" s="1"/>
  <c r="AD12601" i="25" s="1"/>
  <c r="AD12602" i="25" s="1"/>
  <c r="AD12603" i="25" s="1"/>
  <c r="AD12604" i="25" s="1"/>
  <c r="AD12605" i="25" s="1"/>
  <c r="AD12606" i="25" s="1"/>
  <c r="AD12607" i="25" s="1"/>
  <c r="AD12608" i="25" s="1"/>
  <c r="AD12609" i="25" s="1"/>
  <c r="AD12610" i="25" s="1"/>
  <c r="AD12611" i="25" s="1"/>
  <c r="AD12612" i="25" s="1"/>
  <c r="AD12613" i="25" s="1"/>
  <c r="AD12614" i="25" s="1"/>
  <c r="AD12615" i="25" s="1"/>
  <c r="AD12616" i="25" s="1"/>
  <c r="AD12617" i="25" s="1"/>
  <c r="AD12618" i="25" s="1"/>
  <c r="AD12619" i="25" s="1"/>
  <c r="AD12620" i="25" s="1"/>
  <c r="AD12621" i="25" s="1"/>
  <c r="AD12622" i="25" s="1"/>
  <c r="AD12623" i="25" s="1"/>
  <c r="AD12624" i="25" s="1"/>
  <c r="AD12625" i="25" s="1"/>
  <c r="AD12626" i="25" s="1"/>
  <c r="AD12627" i="25" s="1"/>
  <c r="AD12628" i="25" s="1"/>
  <c r="AD12629" i="25" s="1"/>
  <c r="AD12630" i="25" s="1"/>
  <c r="AD12631" i="25" s="1"/>
  <c r="AD12632" i="25" s="1"/>
  <c r="AD12633" i="25" s="1"/>
  <c r="AD12634" i="25" s="1"/>
  <c r="AD12635" i="25" s="1"/>
  <c r="AD12636" i="25" s="1"/>
  <c r="AD12637" i="25" s="1"/>
  <c r="AD12638" i="25" s="1"/>
  <c r="AD12639" i="25" s="1"/>
  <c r="AD12640" i="25" s="1"/>
  <c r="AD12641" i="25" s="1"/>
  <c r="AD12642" i="25" s="1"/>
  <c r="AD12643" i="25" s="1"/>
  <c r="AD12644" i="25" s="1"/>
  <c r="AD12645" i="25" s="1"/>
  <c r="AD12646" i="25" s="1"/>
  <c r="AD12647" i="25" s="1"/>
  <c r="AD12648" i="25" s="1"/>
  <c r="AD12649" i="25" s="1"/>
  <c r="AD12650" i="25" s="1"/>
  <c r="AD12651" i="25" s="1"/>
  <c r="AD12652" i="25" s="1"/>
  <c r="AD12653" i="25" s="1"/>
  <c r="AD12654" i="25" s="1"/>
  <c r="AD12655" i="25" s="1"/>
  <c r="AD12656" i="25" s="1"/>
  <c r="AD12657" i="25" s="1"/>
  <c r="AD12658" i="25" s="1"/>
  <c r="AD12659" i="25" s="1"/>
  <c r="AD12660" i="25" s="1"/>
  <c r="AD12661" i="25" s="1"/>
  <c r="AD12662" i="25" s="1"/>
  <c r="AD12663" i="25" s="1"/>
  <c r="AD12664" i="25" s="1"/>
  <c r="AD12665" i="25" s="1"/>
  <c r="AD12666" i="25" s="1"/>
  <c r="AD12667" i="25" s="1"/>
  <c r="AD12668" i="25" s="1"/>
  <c r="AD12669" i="25" s="1"/>
  <c r="AD12670" i="25" s="1"/>
  <c r="AD12671" i="25" s="1"/>
  <c r="AD12672" i="25" s="1"/>
  <c r="AD12673" i="25" s="1"/>
  <c r="AD12674" i="25" s="1"/>
  <c r="AD12675" i="25" s="1"/>
  <c r="AD12676" i="25" s="1"/>
  <c r="AD12677" i="25" s="1"/>
  <c r="AD12678" i="25" s="1"/>
  <c r="AD12679" i="25" s="1"/>
  <c r="AD12680" i="25" s="1"/>
  <c r="AD12681" i="25" s="1"/>
  <c r="AD12682" i="25" s="1"/>
  <c r="AD12683" i="25" s="1"/>
  <c r="AD12684" i="25" s="1"/>
  <c r="AD12685" i="25" s="1"/>
  <c r="AD12686" i="25" s="1"/>
  <c r="AD12687" i="25" s="1"/>
  <c r="AD12688" i="25" s="1"/>
  <c r="AD12689" i="25" s="1"/>
  <c r="AD12690" i="25" s="1"/>
  <c r="AD12691" i="25" s="1"/>
  <c r="AD12692" i="25" s="1"/>
  <c r="AD12693" i="25" s="1"/>
  <c r="AD12694" i="25" s="1"/>
  <c r="AD12695" i="25" s="1"/>
  <c r="AD12696" i="25" s="1"/>
  <c r="AD12697" i="25" s="1"/>
  <c r="AD12698" i="25" s="1"/>
  <c r="AD12699" i="25" s="1"/>
  <c r="AD12700" i="25" s="1"/>
  <c r="AD12701" i="25" s="1"/>
  <c r="AD12702" i="25" s="1"/>
  <c r="AD12703" i="25" s="1"/>
  <c r="AD12704" i="25" s="1"/>
  <c r="AD12705" i="25" s="1"/>
  <c r="AD12706" i="25" s="1"/>
  <c r="AD12707" i="25" s="1"/>
  <c r="AD12708" i="25" s="1"/>
  <c r="AD12709" i="25" s="1"/>
  <c r="AD12710" i="25" s="1"/>
  <c r="AD12711" i="25" s="1"/>
  <c r="AD12712" i="25" s="1"/>
  <c r="AD12713" i="25" s="1"/>
  <c r="AD12714" i="25" s="1"/>
  <c r="AD12715" i="25" s="1"/>
  <c r="AD12716" i="25" s="1"/>
  <c r="AD12717" i="25" s="1"/>
  <c r="AD12718" i="25" s="1"/>
  <c r="AD12719" i="25" s="1"/>
  <c r="AD12720" i="25" s="1"/>
  <c r="AD12721" i="25" s="1"/>
  <c r="AD12722" i="25" s="1"/>
  <c r="AD12723" i="25" s="1"/>
  <c r="AD12724" i="25" s="1"/>
  <c r="AD12725" i="25" s="1"/>
  <c r="AD12726" i="25" s="1"/>
  <c r="AD12727" i="25" s="1"/>
  <c r="AD12728" i="25" s="1"/>
  <c r="AD12729" i="25" s="1"/>
  <c r="AD12730" i="25" s="1"/>
  <c r="AD12731" i="25" s="1"/>
  <c r="AD12732" i="25" s="1"/>
  <c r="AD12733" i="25" s="1"/>
  <c r="AD12734" i="25" s="1"/>
  <c r="AD12735" i="25" s="1"/>
  <c r="AD12736" i="25" s="1"/>
  <c r="AD12737" i="25" s="1"/>
  <c r="AD12738" i="25" s="1"/>
  <c r="AD12739" i="25" s="1"/>
  <c r="AD12740" i="25" s="1"/>
  <c r="AD12741" i="25" s="1"/>
  <c r="AD12742" i="25" s="1"/>
  <c r="AD12743" i="25" s="1"/>
  <c r="AD12744" i="25" s="1"/>
  <c r="AD12745" i="25" s="1"/>
  <c r="AD12746" i="25" s="1"/>
  <c r="AD12747" i="25" s="1"/>
  <c r="AD12748" i="25" s="1"/>
  <c r="AD12749" i="25" s="1"/>
  <c r="AD12750" i="25" s="1"/>
  <c r="AD12751" i="25" s="1"/>
  <c r="AD12752" i="25" s="1"/>
  <c r="AD12753" i="25" s="1"/>
  <c r="AD12754" i="25" s="1"/>
  <c r="AD12755" i="25" s="1"/>
  <c r="AD12756" i="25" s="1"/>
  <c r="AD12757" i="25" s="1"/>
  <c r="AD12758" i="25" s="1"/>
  <c r="AD12759" i="25" s="1"/>
  <c r="AD12760" i="25" s="1"/>
  <c r="AD12761" i="25" s="1"/>
  <c r="AD12762" i="25" s="1"/>
  <c r="AD12763" i="25" s="1"/>
  <c r="AD12764" i="25" s="1"/>
  <c r="AD12765" i="25" s="1"/>
  <c r="AD12766" i="25" s="1"/>
  <c r="AD12767" i="25" s="1"/>
  <c r="AD12768" i="25" s="1"/>
  <c r="AD12769" i="25" s="1"/>
  <c r="AD12770" i="25" s="1"/>
  <c r="AD12771" i="25" s="1"/>
  <c r="AD12772" i="25" s="1"/>
  <c r="AD12773" i="25" s="1"/>
  <c r="AD12774" i="25" s="1"/>
  <c r="AD12775" i="25" s="1"/>
  <c r="AD12776" i="25" s="1"/>
  <c r="AD12777" i="25" s="1"/>
  <c r="AD12778" i="25" s="1"/>
  <c r="AD12779" i="25" s="1"/>
  <c r="AD12780" i="25" s="1"/>
  <c r="AD12781" i="25" s="1"/>
  <c r="AD12782" i="25" s="1"/>
  <c r="AD12783" i="25" s="1"/>
  <c r="AD12784" i="25" s="1"/>
  <c r="AD12785" i="25" s="1"/>
  <c r="AD12786" i="25" s="1"/>
  <c r="AD12787" i="25" s="1"/>
  <c r="AD12788" i="25" s="1"/>
  <c r="AD12789" i="25" s="1"/>
  <c r="AD12790" i="25" s="1"/>
  <c r="AD12791" i="25" s="1"/>
  <c r="AD12792" i="25" s="1"/>
  <c r="AD12793" i="25" s="1"/>
  <c r="AD12794" i="25" s="1"/>
  <c r="AD12795" i="25" s="1"/>
  <c r="AD12796" i="25" s="1"/>
  <c r="AD12797" i="25" s="1"/>
  <c r="AD12798" i="25" s="1"/>
  <c r="AD12799" i="25" s="1"/>
  <c r="AD12800" i="25" s="1"/>
  <c r="AD12801" i="25" s="1"/>
  <c r="AD12802" i="25" s="1"/>
  <c r="AD12803" i="25" s="1"/>
  <c r="AD12804" i="25" s="1"/>
  <c r="AD12805" i="25" s="1"/>
  <c r="AD12806" i="25" s="1"/>
  <c r="AD12807" i="25" s="1"/>
  <c r="AD12808" i="25" s="1"/>
  <c r="AD12809" i="25" s="1"/>
  <c r="AD12810" i="25" s="1"/>
  <c r="AD12811" i="25" s="1"/>
  <c r="AD12812" i="25" s="1"/>
  <c r="AD12813" i="25" s="1"/>
  <c r="AD12814" i="25" s="1"/>
  <c r="AD12815" i="25" s="1"/>
  <c r="AD12816" i="25" s="1"/>
  <c r="AD12817" i="25" s="1"/>
  <c r="AD12818" i="25" s="1"/>
  <c r="AD12819" i="25" s="1"/>
  <c r="AD12820" i="25" s="1"/>
  <c r="AD12821" i="25" s="1"/>
  <c r="AD12822" i="25" s="1"/>
  <c r="AD12823" i="25" s="1"/>
  <c r="AD12824" i="25" s="1"/>
  <c r="AD12825" i="25" s="1"/>
  <c r="AD12826" i="25" s="1"/>
  <c r="AD12827" i="25" s="1"/>
  <c r="AD12828" i="25" s="1"/>
  <c r="AD12829" i="25" s="1"/>
  <c r="AD12830" i="25" s="1"/>
  <c r="AD12831" i="25" s="1"/>
  <c r="AD12832" i="25" s="1"/>
  <c r="AD12833" i="25" s="1"/>
  <c r="AD12834" i="25" s="1"/>
  <c r="AD12835" i="25" s="1"/>
  <c r="AD12836" i="25" s="1"/>
  <c r="AD12837" i="25" s="1"/>
  <c r="AD12838" i="25" s="1"/>
  <c r="AD12839" i="25" s="1"/>
  <c r="AD12840" i="25" s="1"/>
  <c r="AD12841" i="25" s="1"/>
  <c r="AD12842" i="25" s="1"/>
  <c r="AD12843" i="25" s="1"/>
  <c r="AD12844" i="25" s="1"/>
  <c r="AD12845" i="25" s="1"/>
  <c r="AD12846" i="25" s="1"/>
  <c r="AD12847" i="25" s="1"/>
  <c r="AD12848" i="25" s="1"/>
  <c r="AD12849" i="25" s="1"/>
  <c r="AD12850" i="25" s="1"/>
  <c r="AD12851" i="25" s="1"/>
  <c r="AD12852" i="25" s="1"/>
  <c r="AD12853" i="25" s="1"/>
  <c r="AD12854" i="25" s="1"/>
  <c r="AD12855" i="25" s="1"/>
  <c r="AD12856" i="25" s="1"/>
  <c r="AD12857" i="25" s="1"/>
  <c r="AD12858" i="25" s="1"/>
  <c r="AD12859" i="25" s="1"/>
  <c r="AD12860" i="25" s="1"/>
  <c r="AD12861" i="25" s="1"/>
  <c r="AD12862" i="25" s="1"/>
  <c r="AD12863" i="25" s="1"/>
  <c r="AD12864" i="25" s="1"/>
  <c r="AD12865" i="25" s="1"/>
  <c r="AD12866" i="25" s="1"/>
  <c r="AD12867" i="25" s="1"/>
  <c r="AD12868" i="25" s="1"/>
  <c r="AD12869" i="25" s="1"/>
  <c r="AD12870" i="25" s="1"/>
  <c r="AD12871" i="25" s="1"/>
  <c r="AD12872" i="25" s="1"/>
  <c r="AD12873" i="25" s="1"/>
  <c r="AD12874" i="25" s="1"/>
  <c r="AD12875" i="25" s="1"/>
  <c r="AD12876" i="25" s="1"/>
  <c r="AD12877" i="25" s="1"/>
  <c r="AD12878" i="25" s="1"/>
  <c r="AD12879" i="25" s="1"/>
  <c r="AD12880" i="25" s="1"/>
  <c r="AD12881" i="25" s="1"/>
  <c r="AD12882" i="25" s="1"/>
  <c r="AD12883" i="25" s="1"/>
  <c r="AD12884" i="25" s="1"/>
  <c r="AD12885" i="25" s="1"/>
  <c r="AD12886" i="25" s="1"/>
  <c r="AD12887" i="25" s="1"/>
  <c r="AD12888" i="25" s="1"/>
  <c r="AD12889" i="25" s="1"/>
  <c r="AD12890" i="25" s="1"/>
  <c r="AD12891" i="25" s="1"/>
  <c r="AD12892" i="25" s="1"/>
  <c r="AD12893" i="25" s="1"/>
  <c r="AD12894" i="25" s="1"/>
  <c r="AD12895" i="25" s="1"/>
  <c r="AD12896" i="25" s="1"/>
  <c r="AD12897" i="25" s="1"/>
  <c r="AD12898" i="25" s="1"/>
  <c r="AD12899" i="25" s="1"/>
  <c r="AD12900" i="25" s="1"/>
  <c r="AD12901" i="25" s="1"/>
  <c r="AD12902" i="25" s="1"/>
  <c r="AD12903" i="25" s="1"/>
  <c r="AD12904" i="25" s="1"/>
  <c r="AD12905" i="25" s="1"/>
  <c r="AD12906" i="25" s="1"/>
  <c r="AD12907" i="25" s="1"/>
  <c r="AD12908" i="25" s="1"/>
  <c r="AD12909" i="25" s="1"/>
  <c r="AD12910" i="25" s="1"/>
  <c r="AD12911" i="25" s="1"/>
  <c r="AD12912" i="25" s="1"/>
  <c r="AD12913" i="25" s="1"/>
  <c r="AD12914" i="25" s="1"/>
  <c r="AD12915" i="25" s="1"/>
  <c r="AD12916" i="25" s="1"/>
  <c r="AD12917" i="25" s="1"/>
  <c r="AD12918" i="25" s="1"/>
  <c r="AD12919" i="25" s="1"/>
  <c r="AD12920" i="25" s="1"/>
  <c r="AD12921" i="25" s="1"/>
  <c r="AD12922" i="25" s="1"/>
  <c r="AD12923" i="25" s="1"/>
  <c r="AD12924" i="25" s="1"/>
  <c r="AD12925" i="25" s="1"/>
  <c r="AD12926" i="25" s="1"/>
  <c r="AD12927" i="25" s="1"/>
  <c r="AD12928" i="25" s="1"/>
  <c r="AD12929" i="25" s="1"/>
  <c r="AD12930" i="25" s="1"/>
  <c r="AD12931" i="25" s="1"/>
  <c r="AD12932" i="25" s="1"/>
  <c r="AD12933" i="25" s="1"/>
  <c r="AD12934" i="25" s="1"/>
  <c r="AD12935" i="25" s="1"/>
  <c r="AD12936" i="25" s="1"/>
  <c r="AD12937" i="25" s="1"/>
  <c r="AD12938" i="25" s="1"/>
  <c r="AD12939" i="25" s="1"/>
  <c r="AD12940" i="25" s="1"/>
  <c r="AD12941" i="25" s="1"/>
  <c r="AD12942" i="25" s="1"/>
  <c r="AD12943" i="25" s="1"/>
  <c r="AD12944" i="25" s="1"/>
  <c r="AD12945" i="25" s="1"/>
  <c r="AD12946" i="25" s="1"/>
  <c r="AD12947" i="25" s="1"/>
  <c r="AD12948" i="25" s="1"/>
  <c r="AD12949" i="25" s="1"/>
  <c r="AD12950" i="25" s="1"/>
  <c r="AD12951" i="25" s="1"/>
  <c r="AD12952" i="25" s="1"/>
  <c r="AD12953" i="25" s="1"/>
  <c r="AD12954" i="25" s="1"/>
  <c r="AD12955" i="25" s="1"/>
  <c r="AD12956" i="25" s="1"/>
  <c r="AD12957" i="25" s="1"/>
  <c r="AD12958" i="25" s="1"/>
  <c r="AD12959" i="25" s="1"/>
  <c r="AD12960" i="25" s="1"/>
  <c r="AD12961" i="25" s="1"/>
  <c r="AD12962" i="25" s="1"/>
  <c r="AD12963" i="25" s="1"/>
  <c r="AD12964" i="25" s="1"/>
  <c r="AD12965" i="25" s="1"/>
  <c r="AD12966" i="25" s="1"/>
  <c r="AD12967" i="25" s="1"/>
  <c r="AD12968" i="25" s="1"/>
  <c r="AD12969" i="25" s="1"/>
  <c r="AD12970" i="25" s="1"/>
  <c r="AD12971" i="25" s="1"/>
  <c r="AD12972" i="25" s="1"/>
  <c r="AD12973" i="25" s="1"/>
  <c r="AD12974" i="25" s="1"/>
  <c r="AD12975" i="25" s="1"/>
  <c r="AD12976" i="25" s="1"/>
  <c r="AD12977" i="25" s="1"/>
  <c r="AD12978" i="25" s="1"/>
  <c r="AD12979" i="25" s="1"/>
  <c r="AD12980" i="25" s="1"/>
  <c r="AD12981" i="25" s="1"/>
  <c r="AD12982" i="25" s="1"/>
  <c r="AD12983" i="25" s="1"/>
  <c r="AD12984" i="25" s="1"/>
  <c r="AD12985" i="25" s="1"/>
  <c r="AD12986" i="25" s="1"/>
  <c r="AD12987" i="25" s="1"/>
  <c r="AD12988" i="25" s="1"/>
  <c r="AD12989" i="25" s="1"/>
  <c r="AD12990" i="25" s="1"/>
  <c r="AD12991" i="25" s="1"/>
  <c r="AD12992" i="25" s="1"/>
  <c r="AD12993" i="25" s="1"/>
  <c r="AD12994" i="25" s="1"/>
  <c r="AD12995" i="25" s="1"/>
  <c r="AD12996" i="25" s="1"/>
  <c r="AD12997" i="25" s="1"/>
  <c r="AD12998" i="25" s="1"/>
  <c r="AD12999" i="25" s="1"/>
  <c r="AD13000" i="25" s="1"/>
  <c r="AD13001" i="25" s="1"/>
  <c r="AD13002" i="25" s="1"/>
  <c r="AD13003" i="25" s="1"/>
  <c r="AD13004" i="25" s="1"/>
  <c r="AD13005" i="25" s="1"/>
  <c r="AD13006" i="25" s="1"/>
  <c r="AD13007" i="25" s="1"/>
  <c r="AD13008" i="25" s="1"/>
  <c r="AD13009" i="25" s="1"/>
  <c r="AD13010" i="25" s="1"/>
  <c r="AD13011" i="25" s="1"/>
  <c r="AD13012" i="25" s="1"/>
  <c r="AD13013" i="25" s="1"/>
  <c r="AD13014" i="25" s="1"/>
  <c r="AD13015" i="25" s="1"/>
  <c r="AD13016" i="25" s="1"/>
  <c r="AD13017" i="25" s="1"/>
  <c r="AD13018" i="25" s="1"/>
  <c r="AD13019" i="25" s="1"/>
  <c r="AD13020" i="25" s="1"/>
  <c r="AD13021" i="25" s="1"/>
  <c r="AD13022" i="25" s="1"/>
  <c r="AD13023" i="25" s="1"/>
  <c r="AD13024" i="25" s="1"/>
  <c r="AD13025" i="25" s="1"/>
  <c r="AD13026" i="25" s="1"/>
  <c r="AD13027" i="25" s="1"/>
  <c r="AD13028" i="25" s="1"/>
  <c r="AD13029" i="25" s="1"/>
  <c r="AD13030" i="25" s="1"/>
  <c r="AD13031" i="25" s="1"/>
  <c r="AD13032" i="25" s="1"/>
  <c r="AD13033" i="25" s="1"/>
  <c r="AD13034" i="25" s="1"/>
  <c r="AD13035" i="25" s="1"/>
  <c r="AD13036" i="25" s="1"/>
  <c r="AD13037" i="25" s="1"/>
  <c r="AD13038" i="25" s="1"/>
  <c r="AD13039" i="25" s="1"/>
  <c r="AD13040" i="25" s="1"/>
  <c r="AD13041" i="25" s="1"/>
  <c r="AD13042" i="25" s="1"/>
  <c r="AD13043" i="25" s="1"/>
  <c r="AD13044" i="25" s="1"/>
  <c r="AD13045" i="25" s="1"/>
  <c r="AD13046" i="25" s="1"/>
  <c r="AD13047" i="25" s="1"/>
  <c r="AD13048" i="25" s="1"/>
  <c r="AD13049" i="25" s="1"/>
  <c r="AD13050" i="25" s="1"/>
  <c r="AD13051" i="25" s="1"/>
  <c r="AD13052" i="25" s="1"/>
  <c r="AD13053" i="25" s="1"/>
  <c r="AD13054" i="25" s="1"/>
  <c r="AD13055" i="25" s="1"/>
  <c r="AD13056" i="25" s="1"/>
  <c r="AD13057" i="25" s="1"/>
  <c r="AD13058" i="25" s="1"/>
  <c r="AD13059" i="25" s="1"/>
  <c r="AD13060" i="25" s="1"/>
  <c r="AD13061" i="25" s="1"/>
  <c r="AD13062" i="25" s="1"/>
  <c r="AD13063" i="25" s="1"/>
  <c r="AD13064" i="25" s="1"/>
  <c r="AD13065" i="25" s="1"/>
  <c r="AD13066" i="25" s="1"/>
  <c r="AD13067" i="25" s="1"/>
  <c r="AD13068" i="25" s="1"/>
  <c r="AD13069" i="25" s="1"/>
  <c r="AD13070" i="25" s="1"/>
  <c r="AD13071" i="25" s="1"/>
  <c r="AD13072" i="25" s="1"/>
  <c r="AD13073" i="25" s="1"/>
  <c r="AD13074" i="25" s="1"/>
  <c r="AD13075" i="25" s="1"/>
  <c r="AD13076" i="25" s="1"/>
  <c r="AD13077" i="25" s="1"/>
  <c r="AD13078" i="25" s="1"/>
  <c r="AD13079" i="25" s="1"/>
  <c r="AD13080" i="25" s="1"/>
  <c r="AD13081" i="25" s="1"/>
  <c r="AD13082" i="25" s="1"/>
  <c r="AD13083" i="25" s="1"/>
  <c r="AD13084" i="25" s="1"/>
  <c r="AD13085" i="25" s="1"/>
  <c r="AD13086" i="25" s="1"/>
  <c r="AD13087" i="25" s="1"/>
  <c r="AD13088" i="25" s="1"/>
  <c r="AD13089" i="25" s="1"/>
  <c r="AD13090" i="25" s="1"/>
  <c r="AD13091" i="25" s="1"/>
  <c r="AD13092" i="25" s="1"/>
  <c r="AD13093" i="25" s="1"/>
  <c r="AD13094" i="25" s="1"/>
  <c r="AD13095" i="25" s="1"/>
  <c r="AD13096" i="25" s="1"/>
  <c r="AD13097" i="25" s="1"/>
  <c r="AD13098" i="25" s="1"/>
  <c r="AD13099" i="25" s="1"/>
  <c r="AD13100" i="25" s="1"/>
  <c r="AD13101" i="25" s="1"/>
  <c r="AD13102" i="25" s="1"/>
  <c r="AD13103" i="25" s="1"/>
  <c r="AD13104" i="25" s="1"/>
  <c r="AD13105" i="25" s="1"/>
  <c r="AD13106" i="25" s="1"/>
  <c r="AD13107" i="25" s="1"/>
  <c r="AD13108" i="25" s="1"/>
  <c r="AD13109" i="25" s="1"/>
  <c r="AD13110" i="25" s="1"/>
  <c r="AD13111" i="25" s="1"/>
  <c r="AD13112" i="25" s="1"/>
  <c r="AD13113" i="25" s="1"/>
  <c r="AD13114" i="25" s="1"/>
  <c r="AD13115" i="25" s="1"/>
  <c r="AD13116" i="25" s="1"/>
  <c r="AD13117" i="25" s="1"/>
  <c r="AD13118" i="25" s="1"/>
  <c r="AD13119" i="25" s="1"/>
  <c r="AD13120" i="25" s="1"/>
  <c r="AD13121" i="25" s="1"/>
  <c r="AD13122" i="25" s="1"/>
  <c r="AD13123" i="25" s="1"/>
  <c r="AD13124" i="25" s="1"/>
  <c r="AD13125" i="25" s="1"/>
  <c r="AD13126" i="25" s="1"/>
  <c r="AD13127" i="25" s="1"/>
  <c r="AD13128" i="25" s="1"/>
  <c r="AD13129" i="25" s="1"/>
  <c r="AD13130" i="25" s="1"/>
  <c r="AD13131" i="25" s="1"/>
  <c r="AD13132" i="25" s="1"/>
  <c r="AD13133" i="25" s="1"/>
  <c r="AD13134" i="25" s="1"/>
  <c r="AD13135" i="25" s="1"/>
  <c r="AD13136" i="25" s="1"/>
  <c r="AD13137" i="25" s="1"/>
  <c r="AD13138" i="25" s="1"/>
  <c r="AD13139" i="25" s="1"/>
  <c r="AD13140" i="25" s="1"/>
  <c r="AD13141" i="25" s="1"/>
  <c r="AD13142" i="25" s="1"/>
  <c r="AD13143" i="25" s="1"/>
  <c r="AD13144" i="25" s="1"/>
  <c r="AD13145" i="25" s="1"/>
  <c r="AD13146" i="25" s="1"/>
  <c r="AD13147" i="25" s="1"/>
  <c r="AD13148" i="25" s="1"/>
  <c r="AD13149" i="25" s="1"/>
  <c r="AD13150" i="25" s="1"/>
  <c r="AD13151" i="25" s="1"/>
  <c r="AD13152" i="25" s="1"/>
  <c r="AD13153" i="25" s="1"/>
  <c r="AD13154" i="25" s="1"/>
  <c r="AD13155" i="25" s="1"/>
  <c r="AD13156" i="25" s="1"/>
  <c r="AD13157" i="25" s="1"/>
  <c r="AD13158" i="25" s="1"/>
  <c r="AD13159" i="25" s="1"/>
  <c r="AD13160" i="25" s="1"/>
  <c r="AD13161" i="25" s="1"/>
  <c r="AD13162" i="25" s="1"/>
  <c r="AD13163" i="25" s="1"/>
  <c r="AD13164" i="25" s="1"/>
  <c r="AD13165" i="25" s="1"/>
  <c r="AD13166" i="25" s="1"/>
  <c r="AD13167" i="25" s="1"/>
  <c r="AD13168" i="25" s="1"/>
  <c r="AD13169" i="25" s="1"/>
  <c r="AD13170" i="25" s="1"/>
  <c r="AD13171" i="25" s="1"/>
  <c r="AD13172" i="25" s="1"/>
  <c r="AD13173" i="25" s="1"/>
  <c r="AD13174" i="25" s="1"/>
  <c r="AD13175" i="25" s="1"/>
  <c r="AD13176" i="25" s="1"/>
  <c r="AD13177" i="25" s="1"/>
  <c r="AD13178" i="25" s="1"/>
  <c r="AD13179" i="25" s="1"/>
  <c r="AD13180" i="25" s="1"/>
  <c r="AD13181" i="25" s="1"/>
  <c r="AD13182" i="25" s="1"/>
  <c r="AD13183" i="25" s="1"/>
  <c r="AD13184" i="25" s="1"/>
  <c r="AD13185" i="25" s="1"/>
  <c r="AD13186" i="25" s="1"/>
  <c r="AD13187" i="25" s="1"/>
  <c r="AD13188" i="25" s="1"/>
  <c r="AD13189" i="25" s="1"/>
  <c r="AD13190" i="25" s="1"/>
  <c r="AD13191" i="25" s="1"/>
  <c r="AD13192" i="25" s="1"/>
  <c r="AD13193" i="25" s="1"/>
  <c r="AD13194" i="25" s="1"/>
  <c r="AD13195" i="25" s="1"/>
  <c r="AD13196" i="25" s="1"/>
  <c r="AD13197" i="25" s="1"/>
  <c r="AD13198" i="25" s="1"/>
  <c r="AD13199" i="25" s="1"/>
  <c r="AD13200" i="25" s="1"/>
  <c r="AD13201" i="25" s="1"/>
  <c r="AD13202" i="25" s="1"/>
  <c r="AD13203" i="25" s="1"/>
  <c r="AD13204" i="25" s="1"/>
  <c r="AD13205" i="25" s="1"/>
  <c r="AD13206" i="25" s="1"/>
  <c r="AD13207" i="25" s="1"/>
  <c r="AD13208" i="25" s="1"/>
  <c r="AD13209" i="25" s="1"/>
  <c r="AD13210" i="25" s="1"/>
  <c r="AD13211" i="25" s="1"/>
  <c r="AD13212" i="25" s="1"/>
  <c r="AD13213" i="25" s="1"/>
  <c r="AD13214" i="25" s="1"/>
  <c r="AD13215" i="25" s="1"/>
  <c r="AD13216" i="25" s="1"/>
  <c r="AD13217" i="25" s="1"/>
  <c r="AD13218" i="25" s="1"/>
  <c r="AD13219" i="25" s="1"/>
  <c r="AD13220" i="25" s="1"/>
  <c r="AD13221" i="25" s="1"/>
  <c r="AD13222" i="25" s="1"/>
  <c r="AD13223" i="25" s="1"/>
  <c r="AD13224" i="25" s="1"/>
  <c r="AD13225" i="25" s="1"/>
  <c r="AD13226" i="25" s="1"/>
  <c r="AD13227" i="25" s="1"/>
  <c r="AD13228" i="25" s="1"/>
  <c r="AD13229" i="25" s="1"/>
  <c r="AD13230" i="25" s="1"/>
  <c r="AD13231" i="25" s="1"/>
  <c r="AD13232" i="25" s="1"/>
  <c r="AD13233" i="25" s="1"/>
  <c r="AD13234" i="25" s="1"/>
  <c r="AD13235" i="25" s="1"/>
  <c r="AD13236" i="25" s="1"/>
  <c r="AD13237" i="25" s="1"/>
  <c r="AD13238" i="25" s="1"/>
  <c r="AD13239" i="25" s="1"/>
  <c r="AD13240" i="25" s="1"/>
  <c r="AD13241" i="25" s="1"/>
  <c r="AD13242" i="25" s="1"/>
  <c r="AD13243" i="25" s="1"/>
  <c r="AD13244" i="25" s="1"/>
  <c r="AD13245" i="25" s="1"/>
  <c r="AD13246" i="25" s="1"/>
  <c r="AD13247" i="25" s="1"/>
  <c r="AD13248" i="25" s="1"/>
  <c r="AD13249" i="25" s="1"/>
  <c r="AD13250" i="25" s="1"/>
  <c r="AD13251" i="25" s="1"/>
  <c r="AD13252" i="25" s="1"/>
  <c r="AD13253" i="25" s="1"/>
  <c r="AD13254" i="25" s="1"/>
  <c r="AD13255" i="25" s="1"/>
  <c r="AD13256" i="25" s="1"/>
  <c r="AD13257" i="25" s="1"/>
  <c r="AD13258" i="25" s="1"/>
  <c r="AD13259" i="25" s="1"/>
  <c r="AD13260" i="25" s="1"/>
  <c r="AD13261" i="25" s="1"/>
  <c r="AD13262" i="25" s="1"/>
  <c r="AD13263" i="25" s="1"/>
  <c r="AD13264" i="25" s="1"/>
  <c r="AD13265" i="25" s="1"/>
  <c r="AD13266" i="25" s="1"/>
  <c r="AD13267" i="25" s="1"/>
  <c r="AD13268" i="25" s="1"/>
  <c r="AD13269" i="25" s="1"/>
  <c r="AD13270" i="25" s="1"/>
  <c r="AD13271" i="25" s="1"/>
  <c r="AD13272" i="25" s="1"/>
  <c r="AD13273" i="25" s="1"/>
  <c r="AD13274" i="25" s="1"/>
  <c r="AD13275" i="25" s="1"/>
  <c r="AD13276" i="25" s="1"/>
  <c r="AD13277" i="25" s="1"/>
  <c r="AD13278" i="25" s="1"/>
  <c r="AD13279" i="25" s="1"/>
  <c r="AD13280" i="25" s="1"/>
  <c r="AD13281" i="25" s="1"/>
  <c r="AD13282" i="25" s="1"/>
  <c r="AD13283" i="25" s="1"/>
  <c r="AD13284" i="25" s="1"/>
  <c r="AD13285" i="25" s="1"/>
  <c r="AD13286" i="25" s="1"/>
  <c r="AD13287" i="25" s="1"/>
  <c r="AD13288" i="25" s="1"/>
  <c r="AD13289" i="25" s="1"/>
  <c r="AD13290" i="25" s="1"/>
  <c r="AD13291" i="25" s="1"/>
  <c r="AD13292" i="25" s="1"/>
  <c r="AD13293" i="25" s="1"/>
  <c r="AD13294" i="25" s="1"/>
  <c r="AD13295" i="25" s="1"/>
  <c r="AD13296" i="25" s="1"/>
  <c r="AD13297" i="25" s="1"/>
  <c r="AD13298" i="25" s="1"/>
  <c r="AD13299" i="25" s="1"/>
  <c r="AD13300" i="25" s="1"/>
  <c r="AD13301" i="25" s="1"/>
  <c r="AD13302" i="25" s="1"/>
  <c r="AD13303" i="25" s="1"/>
  <c r="AD13304" i="25" s="1"/>
  <c r="AD13305" i="25" s="1"/>
  <c r="AD13306" i="25" s="1"/>
  <c r="AD13307" i="25" s="1"/>
  <c r="AD13308" i="25" s="1"/>
  <c r="AD13309" i="25" s="1"/>
  <c r="AD13310" i="25" s="1"/>
  <c r="AD13311" i="25" s="1"/>
  <c r="AD13312" i="25" s="1"/>
  <c r="AD13313" i="25" s="1"/>
  <c r="AD13314" i="25" s="1"/>
  <c r="AD13315" i="25" s="1"/>
  <c r="AD13316" i="25" s="1"/>
  <c r="AD13317" i="25" s="1"/>
  <c r="AD13318" i="25" s="1"/>
  <c r="AD13319" i="25" s="1"/>
  <c r="AD13320" i="25" s="1"/>
  <c r="AD13321" i="25" s="1"/>
  <c r="AD13322" i="25" s="1"/>
  <c r="AD13323" i="25" s="1"/>
  <c r="AD13324" i="25" s="1"/>
  <c r="AD13325" i="25" s="1"/>
  <c r="AD13326" i="25" s="1"/>
  <c r="AD13327" i="25" s="1"/>
  <c r="AD13328" i="25" s="1"/>
  <c r="AD13329" i="25" s="1"/>
  <c r="AD13330" i="25" s="1"/>
  <c r="AD13331" i="25" s="1"/>
  <c r="AD13332" i="25" s="1"/>
  <c r="AD13333" i="25" s="1"/>
  <c r="AD13334" i="25" s="1"/>
  <c r="AD13335" i="25" s="1"/>
  <c r="AD13336" i="25" s="1"/>
  <c r="AD13337" i="25" s="1"/>
  <c r="AD13338" i="25" s="1"/>
  <c r="AD13339" i="25" s="1"/>
  <c r="AD13340" i="25" s="1"/>
  <c r="AD13341" i="25" s="1"/>
  <c r="AD13342" i="25" s="1"/>
  <c r="AD13343" i="25" s="1"/>
  <c r="AD13344" i="25" s="1"/>
  <c r="AD13345" i="25" s="1"/>
  <c r="AD13346" i="25" s="1"/>
  <c r="AD13347" i="25" s="1"/>
  <c r="AD13348" i="25" s="1"/>
  <c r="AD13349" i="25" s="1"/>
  <c r="AD13350" i="25" s="1"/>
  <c r="AD13351" i="25" s="1"/>
  <c r="AD13352" i="25" s="1"/>
  <c r="AD13353" i="25" s="1"/>
  <c r="AD13354" i="25" s="1"/>
  <c r="AD13355" i="25" s="1"/>
  <c r="AD13356" i="25" s="1"/>
  <c r="AD13357" i="25" s="1"/>
  <c r="AD13358" i="25" s="1"/>
  <c r="AD13359" i="25" s="1"/>
  <c r="AD13360" i="25" s="1"/>
  <c r="AD13361" i="25" s="1"/>
  <c r="AD13362" i="25" s="1"/>
  <c r="AD13363" i="25" s="1"/>
  <c r="AD13364" i="25" s="1"/>
  <c r="AD13365" i="25" s="1"/>
  <c r="AD13366" i="25" s="1"/>
  <c r="AD13367" i="25" s="1"/>
  <c r="AD13368" i="25" s="1"/>
  <c r="AD13369" i="25" s="1"/>
  <c r="AD13370" i="25" s="1"/>
  <c r="AD13371" i="25" s="1"/>
  <c r="AD13372" i="25" s="1"/>
  <c r="AD13373" i="25" s="1"/>
  <c r="AD13374" i="25" s="1"/>
  <c r="AD13375" i="25" s="1"/>
  <c r="AD13376" i="25" s="1"/>
  <c r="AD13377" i="25" s="1"/>
  <c r="AD13378" i="25" s="1"/>
  <c r="AD13379" i="25" s="1"/>
  <c r="AD13380" i="25" s="1"/>
  <c r="AD13381" i="25" s="1"/>
  <c r="AD13382" i="25" s="1"/>
  <c r="AD13383" i="25" s="1"/>
  <c r="AD13384" i="25" s="1"/>
  <c r="AD13385" i="25" s="1"/>
  <c r="AD13386" i="25" s="1"/>
  <c r="AD13387" i="25" s="1"/>
  <c r="AD13388" i="25" s="1"/>
  <c r="AD13389" i="25" s="1"/>
  <c r="AD13390" i="25" s="1"/>
  <c r="AD13391" i="25" s="1"/>
  <c r="AD13392" i="25" s="1"/>
  <c r="AD13393" i="25" s="1"/>
  <c r="AD13394" i="25" s="1"/>
  <c r="AD13395" i="25" s="1"/>
  <c r="AD13396" i="25" s="1"/>
  <c r="AD13397" i="25" s="1"/>
  <c r="AD13398" i="25" s="1"/>
  <c r="AD13399" i="25" s="1"/>
  <c r="AD13400" i="25" s="1"/>
  <c r="AD13401" i="25" s="1"/>
  <c r="AD13402" i="25" s="1"/>
  <c r="AD13403" i="25" s="1"/>
  <c r="AD13404" i="25" s="1"/>
  <c r="AD13405" i="25" s="1"/>
  <c r="AD13406" i="25" s="1"/>
  <c r="AD13407" i="25" s="1"/>
  <c r="AD13408" i="25" s="1"/>
  <c r="AD13409" i="25" s="1"/>
  <c r="AD13410" i="25" s="1"/>
  <c r="AD13411" i="25" s="1"/>
  <c r="AD13412" i="25" s="1"/>
  <c r="AD13413" i="25" s="1"/>
  <c r="AD13414" i="25" s="1"/>
  <c r="AD13415" i="25" s="1"/>
  <c r="AD13416" i="25" s="1"/>
  <c r="AD13417" i="25" s="1"/>
  <c r="AD13418" i="25" s="1"/>
  <c r="AD13419" i="25" s="1"/>
  <c r="AD13420" i="25" s="1"/>
  <c r="AD13421" i="25" s="1"/>
  <c r="AD13422" i="25" s="1"/>
  <c r="AD13423" i="25" s="1"/>
  <c r="AD13424" i="25" s="1"/>
  <c r="AD13425" i="25" s="1"/>
  <c r="AD13426" i="25" s="1"/>
  <c r="AD13427" i="25" s="1"/>
  <c r="AD13428" i="25" s="1"/>
  <c r="AD13429" i="25" s="1"/>
  <c r="AD13430" i="25" s="1"/>
  <c r="AD13431" i="25" s="1"/>
  <c r="AD13432" i="25" s="1"/>
  <c r="AD13433" i="25" s="1"/>
  <c r="AD13434" i="25" s="1"/>
  <c r="AD13435" i="25" s="1"/>
  <c r="AD13436" i="25" s="1"/>
  <c r="AD13437" i="25" s="1"/>
  <c r="AD13438" i="25" s="1"/>
  <c r="AD13439" i="25" s="1"/>
  <c r="AD13440" i="25" s="1"/>
  <c r="AD13441" i="25" s="1"/>
  <c r="AD13442" i="25" s="1"/>
  <c r="AD13443" i="25" s="1"/>
  <c r="AD13444" i="25" s="1"/>
  <c r="AD13445" i="25" s="1"/>
  <c r="AD13446" i="25" s="1"/>
  <c r="AD13447" i="25" s="1"/>
  <c r="AD13448" i="25" s="1"/>
  <c r="AD13449" i="25" s="1"/>
  <c r="AD13450" i="25" s="1"/>
  <c r="AD13451" i="25" s="1"/>
  <c r="AD13452" i="25" s="1"/>
  <c r="AD13453" i="25" s="1"/>
  <c r="AD13454" i="25" s="1"/>
  <c r="AD13455" i="25" s="1"/>
  <c r="AD13456" i="25" s="1"/>
  <c r="AD13457" i="25" s="1"/>
  <c r="AD13458" i="25" s="1"/>
  <c r="AD13459" i="25" s="1"/>
  <c r="AD13460" i="25" s="1"/>
  <c r="AD13461" i="25" s="1"/>
  <c r="AD13462" i="25" s="1"/>
  <c r="AD13463" i="25" s="1"/>
  <c r="AD13464" i="25" s="1"/>
  <c r="AD13465" i="25" s="1"/>
  <c r="AD13466" i="25" s="1"/>
  <c r="AD13467" i="25" s="1"/>
  <c r="AD13468" i="25" s="1"/>
  <c r="AD13469" i="25" s="1"/>
  <c r="AD13470" i="25" s="1"/>
  <c r="AD13471" i="25" s="1"/>
  <c r="AD13472" i="25" s="1"/>
  <c r="AD13473" i="25" s="1"/>
  <c r="AD13474" i="25" s="1"/>
  <c r="AD13475" i="25" s="1"/>
  <c r="AD13476" i="25" s="1"/>
  <c r="AD13477" i="25" s="1"/>
  <c r="AD13478" i="25" s="1"/>
  <c r="AD13479" i="25" s="1"/>
  <c r="AD13480" i="25" s="1"/>
  <c r="AD13481" i="25" s="1"/>
  <c r="AD13482" i="25" s="1"/>
  <c r="AD13483" i="25" s="1"/>
  <c r="AD13484" i="25" s="1"/>
  <c r="AD13485" i="25" s="1"/>
  <c r="AD13486" i="25" s="1"/>
  <c r="AD13487" i="25" s="1"/>
  <c r="AD13488" i="25" s="1"/>
  <c r="AD13489" i="25" s="1"/>
  <c r="AD13490" i="25" s="1"/>
  <c r="AD13491" i="25" s="1"/>
  <c r="AD13492" i="25" s="1"/>
  <c r="AD13493" i="25" s="1"/>
  <c r="AD13494" i="25" s="1"/>
  <c r="AD13495" i="25" s="1"/>
  <c r="AD13496" i="25" s="1"/>
  <c r="AD13497" i="25" s="1"/>
  <c r="AD13498" i="25" s="1"/>
  <c r="AD13499" i="25" s="1"/>
  <c r="AD13500" i="25" s="1"/>
  <c r="AD13501" i="25" s="1"/>
  <c r="AD13502" i="25" s="1"/>
  <c r="AD13503" i="25" s="1"/>
  <c r="AD13504" i="25" s="1"/>
  <c r="AD13505" i="25" s="1"/>
  <c r="AD13506" i="25" s="1"/>
  <c r="AD13507" i="25" s="1"/>
  <c r="AD13508" i="25" s="1"/>
  <c r="AD13509" i="25" s="1"/>
  <c r="AD13510" i="25" s="1"/>
  <c r="AD13511" i="25" s="1"/>
  <c r="AD13512" i="25" s="1"/>
  <c r="AD13513" i="25" s="1"/>
  <c r="AD13514" i="25" s="1"/>
  <c r="AD13515" i="25" s="1"/>
  <c r="AD13516" i="25" s="1"/>
  <c r="AD13517" i="25" s="1"/>
  <c r="AD13518" i="25" s="1"/>
  <c r="AD13519" i="25" s="1"/>
  <c r="AD13520" i="25" s="1"/>
  <c r="AD13521" i="25" s="1"/>
  <c r="AD13522" i="25" s="1"/>
  <c r="AD13523" i="25" s="1"/>
  <c r="AD13524" i="25" s="1"/>
  <c r="AD13525" i="25" s="1"/>
  <c r="AD13526" i="25" s="1"/>
  <c r="AD13527" i="25" s="1"/>
  <c r="AD13528" i="25" s="1"/>
  <c r="AD13529" i="25" s="1"/>
  <c r="AD13530" i="25" s="1"/>
  <c r="AD13531" i="25" s="1"/>
  <c r="AD13532" i="25" s="1"/>
  <c r="AD13533" i="25" s="1"/>
  <c r="AD13534" i="25" s="1"/>
  <c r="AD13535" i="25" s="1"/>
  <c r="AD13536" i="25" s="1"/>
  <c r="AD13537" i="25" s="1"/>
  <c r="AD13538" i="25" s="1"/>
  <c r="AD13539" i="25" s="1"/>
  <c r="AD13540" i="25" s="1"/>
  <c r="AD13541" i="25" s="1"/>
  <c r="AD13542" i="25" s="1"/>
  <c r="AD13543" i="25" s="1"/>
  <c r="AD13544" i="25" s="1"/>
  <c r="AD13545" i="25" s="1"/>
  <c r="AD13546" i="25" s="1"/>
  <c r="AD13547" i="25" s="1"/>
  <c r="AD13548" i="25" s="1"/>
  <c r="AD13549" i="25" s="1"/>
  <c r="AD13550" i="25" s="1"/>
  <c r="AD13551" i="25" s="1"/>
  <c r="AD13552" i="25" s="1"/>
  <c r="AD13553" i="25" s="1"/>
  <c r="AD13554" i="25" s="1"/>
  <c r="AD13555" i="25" s="1"/>
  <c r="AD13556" i="25" s="1"/>
  <c r="AD13557" i="25" s="1"/>
  <c r="AD13558" i="25" s="1"/>
  <c r="AD13559" i="25" s="1"/>
  <c r="AD13560" i="25" s="1"/>
  <c r="AD13561" i="25" s="1"/>
  <c r="AD13562" i="25" s="1"/>
  <c r="AD13563" i="25" s="1"/>
  <c r="AD13564" i="25" s="1"/>
  <c r="AD13565" i="25" s="1"/>
  <c r="AD13566" i="25" s="1"/>
  <c r="AD13567" i="25" s="1"/>
  <c r="AD13568" i="25" s="1"/>
  <c r="AD13569" i="25" s="1"/>
  <c r="AD13570" i="25" s="1"/>
  <c r="AD13571" i="25" s="1"/>
  <c r="AD13572" i="25" s="1"/>
  <c r="AD13573" i="25" s="1"/>
  <c r="AD13574" i="25" s="1"/>
  <c r="AD13575" i="25" s="1"/>
  <c r="AD13576" i="25" s="1"/>
  <c r="AD13577" i="25" s="1"/>
  <c r="AD13578" i="25" s="1"/>
  <c r="AD13579" i="25" s="1"/>
  <c r="AD13580" i="25" s="1"/>
  <c r="AD13581" i="25" s="1"/>
  <c r="AD13582" i="25" s="1"/>
  <c r="AD13583" i="25" s="1"/>
  <c r="AD13584" i="25" s="1"/>
  <c r="AD13585" i="25" s="1"/>
  <c r="AD13586" i="25" s="1"/>
  <c r="AD13587" i="25" s="1"/>
  <c r="AD13588" i="25" s="1"/>
  <c r="AD13589" i="25" s="1"/>
  <c r="AD13590" i="25" s="1"/>
  <c r="AD13591" i="25" s="1"/>
  <c r="AD13592" i="25" s="1"/>
  <c r="AD13593" i="25" s="1"/>
  <c r="AD13594" i="25" s="1"/>
  <c r="AD13595" i="25" s="1"/>
  <c r="AD13596" i="25" s="1"/>
  <c r="AD13597" i="25" s="1"/>
  <c r="AD13598" i="25" s="1"/>
  <c r="AD13599" i="25" s="1"/>
  <c r="AD13600" i="25" s="1"/>
  <c r="AD13601" i="25" s="1"/>
  <c r="AD13602" i="25" s="1"/>
  <c r="AD13603" i="25" s="1"/>
  <c r="AD13604" i="25" s="1"/>
  <c r="AD13605" i="25" s="1"/>
  <c r="AD13606" i="25" s="1"/>
  <c r="AD13607" i="25" s="1"/>
  <c r="AD13608" i="25" s="1"/>
  <c r="AD13609" i="25" s="1"/>
  <c r="AD13610" i="25" s="1"/>
  <c r="AD13611" i="25" s="1"/>
  <c r="AD13612" i="25" s="1"/>
  <c r="AD13613" i="25" s="1"/>
  <c r="AD13614" i="25" s="1"/>
  <c r="AD13615" i="25" s="1"/>
  <c r="AD13616" i="25" s="1"/>
  <c r="AD13617" i="25" s="1"/>
  <c r="AD13618" i="25" s="1"/>
  <c r="AD13619" i="25" s="1"/>
  <c r="AD13620" i="25" s="1"/>
  <c r="AD13621" i="25" s="1"/>
  <c r="AD13622" i="25" s="1"/>
  <c r="AD13623" i="25" s="1"/>
  <c r="AD13624" i="25" s="1"/>
  <c r="AD13625" i="25" s="1"/>
  <c r="AD13626" i="25" s="1"/>
  <c r="AD13627" i="25" s="1"/>
  <c r="AD13628" i="25" s="1"/>
  <c r="AD13629" i="25" s="1"/>
  <c r="AD13630" i="25" s="1"/>
  <c r="AD13631" i="25" s="1"/>
  <c r="AD13632" i="25" s="1"/>
  <c r="AD13633" i="25" s="1"/>
  <c r="AD13634" i="25" s="1"/>
  <c r="AD13635" i="25" s="1"/>
  <c r="AD13636" i="25" s="1"/>
  <c r="AD13637" i="25" s="1"/>
  <c r="AD13638" i="25" s="1"/>
  <c r="AD13639" i="25" s="1"/>
  <c r="AD13640" i="25" s="1"/>
  <c r="AD13641" i="25" s="1"/>
  <c r="AD13642" i="25" s="1"/>
  <c r="AD13643" i="25" s="1"/>
  <c r="AD13644" i="25" s="1"/>
  <c r="AD13645" i="25" s="1"/>
  <c r="AD13646" i="25" s="1"/>
  <c r="AD13647" i="25" s="1"/>
  <c r="AD13648" i="25" s="1"/>
  <c r="AD13649" i="25" s="1"/>
  <c r="AD13650" i="25" s="1"/>
  <c r="AD13651" i="25" s="1"/>
  <c r="AD13652" i="25" s="1"/>
  <c r="AD13653" i="25" s="1"/>
  <c r="AD13654" i="25" s="1"/>
  <c r="AD13655" i="25" s="1"/>
  <c r="AD13656" i="25" s="1"/>
  <c r="AD13657" i="25" s="1"/>
  <c r="AD13658" i="25" s="1"/>
  <c r="AD13659" i="25" s="1"/>
  <c r="AD13660" i="25" s="1"/>
  <c r="AD13661" i="25" s="1"/>
  <c r="AD13662" i="25" s="1"/>
  <c r="AD13663" i="25" s="1"/>
  <c r="AD13664" i="25" s="1"/>
  <c r="AD13665" i="25" s="1"/>
  <c r="AD13666" i="25" s="1"/>
  <c r="AD13667" i="25" s="1"/>
  <c r="AD13668" i="25" s="1"/>
  <c r="AD13669" i="25" s="1"/>
  <c r="AD13670" i="25" s="1"/>
  <c r="AD13671" i="25" s="1"/>
  <c r="AD13672" i="25" s="1"/>
  <c r="AD13673" i="25" s="1"/>
  <c r="AD13674" i="25" s="1"/>
  <c r="AD13675" i="25" s="1"/>
  <c r="AD13676" i="25" s="1"/>
  <c r="AD13677" i="25" s="1"/>
  <c r="AD13678" i="25" s="1"/>
  <c r="AD13679" i="25" s="1"/>
  <c r="AD13680" i="25" s="1"/>
  <c r="AD13681" i="25" s="1"/>
  <c r="AD13682" i="25" s="1"/>
  <c r="AD13683" i="25" s="1"/>
  <c r="AD13684" i="25" s="1"/>
  <c r="AD13685" i="25" s="1"/>
  <c r="AD13686" i="25" s="1"/>
  <c r="AD13687" i="25" s="1"/>
  <c r="AD13688" i="25" s="1"/>
  <c r="AD13689" i="25" s="1"/>
  <c r="AD13690" i="25" s="1"/>
  <c r="AD13691" i="25" s="1"/>
  <c r="AD13692" i="25" s="1"/>
  <c r="AD13693" i="25" s="1"/>
  <c r="AD13694" i="25" s="1"/>
  <c r="AD13695" i="25" s="1"/>
  <c r="AD13696" i="25" s="1"/>
  <c r="AD13697" i="25" s="1"/>
  <c r="AD13698" i="25" s="1"/>
  <c r="AD13699" i="25" s="1"/>
  <c r="AD13700" i="25" s="1"/>
  <c r="AD13701" i="25" s="1"/>
  <c r="AD13702" i="25" s="1"/>
  <c r="AD13703" i="25" s="1"/>
  <c r="AD13704" i="25" s="1"/>
  <c r="AD13705" i="25" s="1"/>
  <c r="AD13706" i="25" s="1"/>
  <c r="AD13707" i="25" s="1"/>
  <c r="AD13708" i="25" s="1"/>
  <c r="AD13709" i="25" s="1"/>
  <c r="AD13710" i="25" s="1"/>
  <c r="AD13711" i="25" s="1"/>
  <c r="AD13712" i="25" s="1"/>
  <c r="AD13713" i="25" s="1"/>
  <c r="AD13714" i="25" s="1"/>
  <c r="AD13715" i="25" s="1"/>
  <c r="AD13716" i="25" s="1"/>
  <c r="AD13717" i="25" s="1"/>
  <c r="AD13718" i="25" s="1"/>
  <c r="AD13719" i="25" s="1"/>
  <c r="AD13720" i="25" s="1"/>
  <c r="AD13721" i="25" s="1"/>
  <c r="AD13722" i="25" s="1"/>
  <c r="AD13723" i="25" s="1"/>
  <c r="AD13724" i="25" s="1"/>
  <c r="AD13725" i="25" s="1"/>
  <c r="AD13726" i="25" s="1"/>
  <c r="AD13727" i="25" s="1"/>
  <c r="AD13728" i="25" s="1"/>
  <c r="AD13729" i="25" s="1"/>
  <c r="AD13730" i="25" s="1"/>
  <c r="AD13731" i="25" s="1"/>
  <c r="AD13732" i="25" s="1"/>
  <c r="AD13733" i="25" s="1"/>
  <c r="AD13734" i="25" s="1"/>
  <c r="AD13735" i="25" s="1"/>
  <c r="AD13736" i="25" s="1"/>
  <c r="AD13737" i="25" s="1"/>
  <c r="AD13738" i="25" s="1"/>
  <c r="AD13739" i="25" s="1"/>
  <c r="AD13740" i="25" s="1"/>
  <c r="AD13741" i="25" s="1"/>
  <c r="AD13742" i="25" s="1"/>
  <c r="AD13743" i="25" s="1"/>
  <c r="AD13744" i="25" s="1"/>
  <c r="AD13745" i="25" s="1"/>
  <c r="AD13746" i="25" s="1"/>
  <c r="AD13747" i="25" s="1"/>
  <c r="AD13748" i="25" s="1"/>
  <c r="AD13749" i="25" s="1"/>
  <c r="AD13750" i="25" s="1"/>
  <c r="AD13751" i="25" s="1"/>
  <c r="AD13752" i="25" s="1"/>
  <c r="AD13753" i="25" s="1"/>
  <c r="AD13754" i="25" s="1"/>
  <c r="AD13755" i="25" s="1"/>
  <c r="AD13756" i="25" s="1"/>
  <c r="AD13757" i="25" s="1"/>
  <c r="AD13758" i="25" s="1"/>
  <c r="AD13759" i="25" s="1"/>
  <c r="AD13760" i="25" s="1"/>
  <c r="AD13761" i="25" s="1"/>
  <c r="AD13762" i="25" s="1"/>
  <c r="AD13763" i="25" s="1"/>
  <c r="AD13764" i="25" s="1"/>
  <c r="AD13765" i="25" s="1"/>
  <c r="AD13766" i="25" s="1"/>
  <c r="AD13767" i="25" s="1"/>
  <c r="AD13768" i="25" s="1"/>
  <c r="AD13769" i="25" s="1"/>
  <c r="AD13770" i="25" s="1"/>
  <c r="AD13771" i="25" s="1"/>
  <c r="AD13772" i="25" s="1"/>
  <c r="AD13773" i="25" s="1"/>
  <c r="AD13774" i="25" s="1"/>
  <c r="AD13775" i="25" s="1"/>
  <c r="AD13776" i="25" s="1"/>
  <c r="AD13777" i="25" s="1"/>
  <c r="AD13778" i="25" s="1"/>
  <c r="AD13779" i="25" s="1"/>
  <c r="AD13780" i="25" s="1"/>
  <c r="AD13781" i="25" s="1"/>
  <c r="AD13782" i="25" s="1"/>
  <c r="AD13783" i="25" s="1"/>
  <c r="AD13784" i="25" s="1"/>
  <c r="AD13785" i="25" s="1"/>
  <c r="AD13786" i="25" s="1"/>
  <c r="AD13787" i="25" s="1"/>
  <c r="AD13788" i="25" s="1"/>
  <c r="AD13789" i="25" s="1"/>
  <c r="AD13790" i="25" s="1"/>
  <c r="AD13791" i="25" s="1"/>
  <c r="AD13792" i="25" s="1"/>
  <c r="AD13793" i="25" s="1"/>
  <c r="AD13794" i="25" s="1"/>
  <c r="AD13795" i="25" s="1"/>
  <c r="AD13796" i="25" s="1"/>
  <c r="AD13797" i="25" s="1"/>
  <c r="AD13798" i="25" s="1"/>
  <c r="AD13799" i="25" s="1"/>
  <c r="AD13800" i="25" s="1"/>
  <c r="AD13801" i="25" s="1"/>
  <c r="AD13802" i="25" s="1"/>
  <c r="AD13803" i="25" s="1"/>
  <c r="AD13804" i="25" s="1"/>
  <c r="AD13805" i="25" s="1"/>
  <c r="AD13806" i="25" s="1"/>
  <c r="AD13807" i="25" s="1"/>
  <c r="AD13808" i="25" s="1"/>
  <c r="AD13809" i="25" s="1"/>
  <c r="AD13810" i="25" s="1"/>
  <c r="AD13811" i="25" s="1"/>
  <c r="AD13812" i="25" s="1"/>
  <c r="AD13813" i="25" s="1"/>
  <c r="AD13814" i="25" s="1"/>
  <c r="AD13815" i="25" s="1"/>
  <c r="AD13816" i="25" s="1"/>
  <c r="AD13817" i="25" s="1"/>
  <c r="AD13818" i="25" s="1"/>
  <c r="AD13819" i="25" s="1"/>
  <c r="AD13820" i="25" s="1"/>
  <c r="AD13821" i="25" s="1"/>
  <c r="AD13822" i="25" s="1"/>
  <c r="AD13823" i="25" s="1"/>
  <c r="AD13824" i="25" s="1"/>
  <c r="AD13825" i="25" s="1"/>
  <c r="AD13826" i="25" s="1"/>
  <c r="AD13827" i="25" s="1"/>
  <c r="AD13828" i="25" s="1"/>
  <c r="AD13829" i="25" s="1"/>
  <c r="AD13830" i="25" s="1"/>
  <c r="AD13831" i="25" s="1"/>
  <c r="AD13832" i="25" s="1"/>
  <c r="AD13833" i="25" s="1"/>
  <c r="AD13834" i="25" s="1"/>
  <c r="AD13835" i="25" s="1"/>
  <c r="AD13836" i="25" s="1"/>
  <c r="AD13837" i="25" s="1"/>
  <c r="AD13838" i="25" s="1"/>
  <c r="AD13839" i="25" s="1"/>
  <c r="AD13840" i="25" s="1"/>
  <c r="AD13841" i="25" s="1"/>
  <c r="AD13842" i="25" s="1"/>
  <c r="AD13843" i="25" s="1"/>
  <c r="AD13844" i="25" s="1"/>
  <c r="AD13845" i="25" s="1"/>
  <c r="AD13846" i="25" s="1"/>
  <c r="AD13847" i="25" s="1"/>
  <c r="AD13848" i="25" s="1"/>
  <c r="AD13849" i="25" s="1"/>
  <c r="AD13850" i="25" s="1"/>
  <c r="AD13851" i="25" s="1"/>
  <c r="AD13852" i="25" s="1"/>
  <c r="AD13853" i="25" s="1"/>
  <c r="AD13854" i="25" s="1"/>
  <c r="AD13855" i="25" s="1"/>
  <c r="AD13856" i="25" s="1"/>
  <c r="AD13857" i="25" s="1"/>
  <c r="AD13858" i="25" s="1"/>
  <c r="AD13859" i="25" s="1"/>
  <c r="AD13860" i="25" s="1"/>
  <c r="AD13861" i="25" s="1"/>
  <c r="AD13862" i="25" s="1"/>
  <c r="AD13863" i="25" s="1"/>
  <c r="AD13864" i="25" s="1"/>
  <c r="AD13865" i="25" s="1"/>
  <c r="AD13866" i="25" s="1"/>
  <c r="AD13867" i="25" s="1"/>
  <c r="AD13868" i="25" s="1"/>
  <c r="AD13869" i="25" s="1"/>
  <c r="AD13870" i="25" s="1"/>
  <c r="AD13871" i="25" s="1"/>
  <c r="AD13872" i="25" s="1"/>
  <c r="AD13873" i="25" s="1"/>
  <c r="AD13874" i="25" s="1"/>
  <c r="AD13875" i="25" s="1"/>
  <c r="AD13876" i="25" s="1"/>
  <c r="AD13877" i="25" s="1"/>
  <c r="AD13878" i="25" s="1"/>
  <c r="AD13879" i="25" s="1"/>
  <c r="AD13880" i="25" s="1"/>
  <c r="AD13881" i="25" s="1"/>
  <c r="AD13882" i="25" s="1"/>
  <c r="AD13883" i="25" s="1"/>
  <c r="AD13884" i="25" s="1"/>
  <c r="AD13885" i="25" s="1"/>
  <c r="AD13886" i="25" s="1"/>
  <c r="AD13887" i="25" s="1"/>
  <c r="AD13888" i="25" s="1"/>
  <c r="AD13889" i="25" s="1"/>
  <c r="AD13890" i="25" s="1"/>
  <c r="AD13891" i="25" s="1"/>
  <c r="AD13892" i="25" s="1"/>
  <c r="AD13893" i="25" s="1"/>
  <c r="AD13894" i="25" s="1"/>
  <c r="AD13895" i="25" s="1"/>
  <c r="AD13896" i="25" s="1"/>
  <c r="AD13897" i="25" s="1"/>
  <c r="AD13898" i="25" s="1"/>
  <c r="AD13899" i="25" s="1"/>
  <c r="AD13900" i="25" s="1"/>
  <c r="AD13901" i="25" s="1"/>
  <c r="AD13902" i="25" s="1"/>
  <c r="AD13903" i="25" s="1"/>
  <c r="AD13904" i="25" s="1"/>
  <c r="AD13905" i="25" s="1"/>
  <c r="AD13906" i="25" s="1"/>
  <c r="AD13907" i="25" s="1"/>
  <c r="AD13908" i="25" s="1"/>
  <c r="AD13909" i="25" s="1"/>
  <c r="AD13910" i="25" s="1"/>
  <c r="AD13911" i="25" s="1"/>
  <c r="AD13912" i="25" s="1"/>
  <c r="AD13913" i="25" s="1"/>
  <c r="AD13914" i="25" s="1"/>
  <c r="AD13915" i="25" s="1"/>
  <c r="AD13916" i="25" s="1"/>
  <c r="AD13917" i="25" s="1"/>
  <c r="AD13918" i="25" s="1"/>
  <c r="AD13919" i="25" s="1"/>
  <c r="AD13920" i="25" s="1"/>
  <c r="AD13921" i="25" s="1"/>
  <c r="AD13922" i="25" s="1"/>
  <c r="AD13923" i="25" s="1"/>
  <c r="AD13924" i="25" s="1"/>
  <c r="AD13925" i="25" s="1"/>
  <c r="AD13926" i="25" s="1"/>
  <c r="AD13927" i="25" s="1"/>
  <c r="AD13928" i="25" s="1"/>
  <c r="AD13929" i="25" s="1"/>
  <c r="AD13930" i="25" s="1"/>
  <c r="AD13931" i="25" s="1"/>
  <c r="AD13932" i="25" s="1"/>
  <c r="AD13933" i="25" s="1"/>
  <c r="AD13934" i="25" s="1"/>
  <c r="AD13935" i="25" s="1"/>
  <c r="AD13936" i="25" s="1"/>
  <c r="AD13937" i="25" s="1"/>
  <c r="AD13938" i="25" s="1"/>
  <c r="AD13939" i="25" s="1"/>
  <c r="AD13940" i="25" s="1"/>
  <c r="AD13941" i="25" s="1"/>
  <c r="AD13942" i="25" s="1"/>
  <c r="AD13943" i="25" s="1"/>
  <c r="AD13944" i="25" s="1"/>
  <c r="AD13945" i="25" s="1"/>
  <c r="AD13946" i="25" s="1"/>
  <c r="AD13947" i="25" s="1"/>
  <c r="AD13948" i="25" s="1"/>
  <c r="AD13949" i="25" s="1"/>
  <c r="AD13950" i="25" s="1"/>
  <c r="AD13951" i="25" s="1"/>
  <c r="AD13952" i="25" s="1"/>
  <c r="AD13953" i="25" s="1"/>
  <c r="AD13954" i="25" s="1"/>
  <c r="AD13955" i="25" s="1"/>
  <c r="AD13956" i="25" s="1"/>
  <c r="AD13957" i="25" s="1"/>
  <c r="AD13958" i="25" s="1"/>
  <c r="AD13959" i="25" s="1"/>
  <c r="AD13960" i="25" s="1"/>
  <c r="AD13961" i="25" s="1"/>
  <c r="AD13962" i="25" s="1"/>
  <c r="AD13963" i="25" s="1"/>
  <c r="AD13964" i="25" s="1"/>
  <c r="AD13965" i="25" s="1"/>
  <c r="AD13966" i="25" s="1"/>
  <c r="AD13967" i="25" s="1"/>
  <c r="AD13968" i="25" s="1"/>
  <c r="AD13969" i="25" s="1"/>
  <c r="AD13970" i="25" s="1"/>
  <c r="AD13971" i="25" s="1"/>
  <c r="AD13972" i="25" s="1"/>
  <c r="AD13973" i="25" s="1"/>
  <c r="AD13974" i="25" s="1"/>
  <c r="AD13975" i="25" s="1"/>
  <c r="AD13976" i="25" s="1"/>
  <c r="AD13977" i="25" s="1"/>
  <c r="AD13978" i="25" s="1"/>
  <c r="AD13979" i="25" s="1"/>
  <c r="AD13980" i="25" s="1"/>
  <c r="AD13981" i="25" s="1"/>
  <c r="AD13982" i="25" s="1"/>
  <c r="AD13983" i="25" s="1"/>
  <c r="AD13984" i="25" s="1"/>
  <c r="AD13985" i="25" s="1"/>
  <c r="AD13986" i="25" s="1"/>
  <c r="AD13987" i="25" s="1"/>
  <c r="AD13988" i="25" s="1"/>
  <c r="AD13989" i="25" s="1"/>
  <c r="AD13990" i="25" s="1"/>
  <c r="AD13991" i="25" s="1"/>
  <c r="AD13992" i="25" s="1"/>
  <c r="AD13993" i="25" s="1"/>
  <c r="AD13994" i="25" s="1"/>
  <c r="AD13995" i="25" s="1"/>
  <c r="AD13996" i="25" s="1"/>
  <c r="AD13997" i="25" s="1"/>
  <c r="AD13998" i="25" s="1"/>
  <c r="AD13999" i="25" s="1"/>
  <c r="AD14000" i="25" s="1"/>
  <c r="AD14001" i="25" s="1"/>
  <c r="AD14002" i="25" s="1"/>
  <c r="AD14003" i="25" s="1"/>
  <c r="AD14004" i="25" s="1"/>
  <c r="AD14005" i="25" s="1"/>
  <c r="AD14006" i="25" s="1"/>
  <c r="AD14007" i="25" s="1"/>
  <c r="AD14008" i="25" s="1"/>
  <c r="AD14009" i="25" s="1"/>
  <c r="AD14010" i="25" s="1"/>
  <c r="AD14011" i="25" s="1"/>
  <c r="AD14012" i="25" s="1"/>
  <c r="AD14013" i="25" s="1"/>
  <c r="AD14014" i="25" s="1"/>
  <c r="AD14015" i="25" s="1"/>
  <c r="AD14016" i="25" s="1"/>
  <c r="AD14017" i="25" s="1"/>
  <c r="AD14018" i="25" s="1"/>
  <c r="AD14019" i="25" s="1"/>
  <c r="AD14020" i="25" s="1"/>
  <c r="AD14021" i="25" s="1"/>
  <c r="AD14022" i="25" s="1"/>
  <c r="AD14023" i="25" s="1"/>
  <c r="AD14024" i="25" s="1"/>
  <c r="AD14025" i="25" s="1"/>
  <c r="AD14026" i="25" s="1"/>
  <c r="AD14027" i="25" s="1"/>
  <c r="AD14028" i="25" s="1"/>
  <c r="AD14029" i="25" s="1"/>
  <c r="AD14030" i="25" s="1"/>
  <c r="AD14031" i="25" s="1"/>
  <c r="AD14032" i="25" s="1"/>
  <c r="AD14033" i="25" s="1"/>
  <c r="AD14034" i="25" s="1"/>
  <c r="AD14035" i="25" s="1"/>
  <c r="AD14036" i="25" s="1"/>
  <c r="AD14037" i="25" s="1"/>
  <c r="AD14038" i="25" s="1"/>
  <c r="AD14039" i="25" s="1"/>
  <c r="AD14040" i="25" s="1"/>
  <c r="AD14041" i="25" s="1"/>
  <c r="AD14042" i="25" s="1"/>
  <c r="AD14043" i="25" s="1"/>
  <c r="AD14044" i="25" s="1"/>
  <c r="AD14045" i="25" s="1"/>
  <c r="AD14046" i="25" s="1"/>
  <c r="AD14047" i="25" s="1"/>
  <c r="AD14048" i="25" s="1"/>
  <c r="AD14049" i="25" s="1"/>
  <c r="AD14050" i="25" s="1"/>
  <c r="AD14051" i="25" s="1"/>
  <c r="AD14052" i="25" s="1"/>
  <c r="AD14053" i="25" s="1"/>
  <c r="AD14054" i="25" s="1"/>
  <c r="AD14055" i="25" s="1"/>
  <c r="AD14056" i="25" s="1"/>
  <c r="AD14057" i="25" s="1"/>
  <c r="AD14058" i="25" s="1"/>
  <c r="AD14059" i="25" s="1"/>
  <c r="AD14060" i="25" s="1"/>
  <c r="AD14061" i="25" s="1"/>
  <c r="AD14062" i="25" s="1"/>
  <c r="AD14063" i="25" s="1"/>
  <c r="AD14064" i="25" s="1"/>
  <c r="AD14065" i="25" s="1"/>
  <c r="AD14066" i="25" s="1"/>
  <c r="AD14067" i="25" s="1"/>
  <c r="AD14068" i="25" s="1"/>
  <c r="AD14069" i="25" s="1"/>
  <c r="AD14070" i="25" s="1"/>
  <c r="AD14071" i="25" s="1"/>
  <c r="AD14072" i="25" s="1"/>
  <c r="AD14073" i="25" s="1"/>
  <c r="AD14074" i="25" s="1"/>
  <c r="AD14075" i="25" s="1"/>
  <c r="AD14076" i="25" s="1"/>
  <c r="AD14077" i="25" s="1"/>
  <c r="AD14078" i="25" s="1"/>
  <c r="AD14079" i="25" s="1"/>
  <c r="AD14080" i="25" s="1"/>
  <c r="AD14081" i="25" s="1"/>
  <c r="AD14082" i="25" s="1"/>
  <c r="AD14083" i="25" s="1"/>
  <c r="AD14084" i="25" s="1"/>
  <c r="AD14085" i="25" s="1"/>
  <c r="AD14086" i="25" s="1"/>
  <c r="AD14087" i="25" s="1"/>
  <c r="AD14088" i="25" s="1"/>
  <c r="AD14089" i="25" s="1"/>
  <c r="AD14090" i="25" s="1"/>
  <c r="AD14091" i="25" s="1"/>
  <c r="AD14092" i="25" s="1"/>
  <c r="AD14093" i="25" s="1"/>
  <c r="AD14094" i="25" s="1"/>
  <c r="AD14095" i="25" s="1"/>
  <c r="AD14096" i="25" s="1"/>
  <c r="AD14097" i="25" s="1"/>
  <c r="AD14098" i="25" s="1"/>
  <c r="AD14099" i="25" s="1"/>
  <c r="AD14100" i="25" s="1"/>
  <c r="AD14101" i="25" s="1"/>
  <c r="AD14102" i="25" s="1"/>
  <c r="AD14103" i="25" s="1"/>
  <c r="AD14104" i="25" s="1"/>
  <c r="AD14105" i="25" s="1"/>
  <c r="AD14106" i="25" s="1"/>
  <c r="AD14107" i="25" s="1"/>
  <c r="AD14108" i="25" s="1"/>
  <c r="AD14109" i="25" s="1"/>
  <c r="AD14110" i="25" s="1"/>
  <c r="AD14111" i="25" s="1"/>
  <c r="AD14112" i="25" s="1"/>
  <c r="AD14113" i="25" s="1"/>
  <c r="AD14114" i="25" s="1"/>
  <c r="AD14115" i="25" s="1"/>
  <c r="AD14116" i="25" s="1"/>
  <c r="AD14117" i="25" s="1"/>
  <c r="AD14118" i="25" s="1"/>
  <c r="AD14119" i="25" s="1"/>
  <c r="AD14120" i="25" s="1"/>
  <c r="AD14121" i="25" s="1"/>
  <c r="AD14122" i="25" s="1"/>
  <c r="AD14123" i="25" s="1"/>
  <c r="AD14124" i="25" s="1"/>
  <c r="AD14125" i="25" s="1"/>
  <c r="AD14126" i="25" s="1"/>
  <c r="AD14127" i="25" s="1"/>
  <c r="AD14128" i="25" s="1"/>
  <c r="AD14129" i="25" s="1"/>
  <c r="AD14130" i="25" s="1"/>
  <c r="AD14131" i="25" s="1"/>
  <c r="AD14132" i="25" s="1"/>
  <c r="AD14133" i="25" s="1"/>
  <c r="AD14134" i="25" s="1"/>
  <c r="AD14135" i="25" s="1"/>
  <c r="AD14136" i="25" s="1"/>
  <c r="AD14137" i="25" s="1"/>
  <c r="AD14138" i="25" s="1"/>
  <c r="AD14139" i="25" s="1"/>
  <c r="AD14140" i="25" s="1"/>
  <c r="AD14141" i="25" s="1"/>
  <c r="AD14142" i="25" s="1"/>
  <c r="AD14143" i="25" s="1"/>
  <c r="AD14144" i="25" s="1"/>
  <c r="AD14145" i="25" s="1"/>
  <c r="AD14146" i="25" s="1"/>
  <c r="AD14147" i="25" s="1"/>
  <c r="AD14148" i="25" s="1"/>
  <c r="AD14149" i="25" s="1"/>
  <c r="AD14150" i="25" s="1"/>
  <c r="AD14151" i="25" s="1"/>
  <c r="AD14152" i="25" s="1"/>
  <c r="AD14153" i="25" s="1"/>
  <c r="AD14154" i="25" s="1"/>
  <c r="AD14155" i="25" s="1"/>
  <c r="AD14156" i="25" s="1"/>
  <c r="AD14157" i="25" s="1"/>
  <c r="AD14158" i="25" s="1"/>
  <c r="AD14159" i="25" s="1"/>
  <c r="AD14160" i="25" s="1"/>
  <c r="AD14161" i="25" s="1"/>
  <c r="AD14162" i="25" s="1"/>
  <c r="AD14163" i="25" s="1"/>
  <c r="AD14164" i="25" s="1"/>
  <c r="AD14165" i="25" s="1"/>
  <c r="AD14166" i="25" s="1"/>
  <c r="AD14167" i="25" s="1"/>
  <c r="AD14168" i="25" s="1"/>
  <c r="AD14169" i="25" s="1"/>
  <c r="AD14170" i="25" s="1"/>
  <c r="AD14171" i="25" s="1"/>
  <c r="AD14172" i="25" s="1"/>
  <c r="AD14173" i="25" s="1"/>
  <c r="AD14174" i="25" s="1"/>
  <c r="AD14175" i="25" s="1"/>
  <c r="AD14176" i="25" s="1"/>
  <c r="AD14177" i="25" s="1"/>
  <c r="AD14178" i="25" s="1"/>
  <c r="AD14179" i="25" s="1"/>
  <c r="AD14180" i="25" s="1"/>
  <c r="AD14181" i="25" s="1"/>
  <c r="AD14182" i="25" s="1"/>
  <c r="AD14183" i="25" s="1"/>
  <c r="AD14184" i="25" s="1"/>
  <c r="AD14185" i="25" s="1"/>
  <c r="AD14186" i="25" s="1"/>
  <c r="AD14187" i="25" s="1"/>
  <c r="AD14188" i="25" s="1"/>
  <c r="AD14189" i="25" s="1"/>
  <c r="AD14190" i="25" s="1"/>
  <c r="AD14191" i="25" s="1"/>
  <c r="AD14192" i="25" s="1"/>
  <c r="AD14193" i="25" s="1"/>
  <c r="AD14194" i="25" s="1"/>
  <c r="AD14195" i="25" s="1"/>
  <c r="AD14196" i="25" s="1"/>
  <c r="AD14197" i="25" s="1"/>
  <c r="AD14198" i="25" s="1"/>
  <c r="AD14199" i="25" s="1"/>
  <c r="AD14200" i="25" s="1"/>
  <c r="AD14201" i="25" s="1"/>
  <c r="AD14202" i="25" s="1"/>
  <c r="AD14203" i="25" s="1"/>
  <c r="AD14204" i="25" s="1"/>
  <c r="AD14205" i="25" s="1"/>
  <c r="AD14206" i="25" s="1"/>
  <c r="AD14207" i="25" s="1"/>
  <c r="AD14208" i="25" s="1"/>
  <c r="AD14209" i="25" s="1"/>
  <c r="AD14210" i="25" s="1"/>
  <c r="AD14211" i="25" s="1"/>
  <c r="AD14212" i="25" s="1"/>
  <c r="AD14213" i="25" s="1"/>
  <c r="AD14214" i="25" s="1"/>
  <c r="AD14215" i="25" s="1"/>
  <c r="AD14216" i="25" s="1"/>
  <c r="AD14217" i="25" s="1"/>
  <c r="AD14218" i="25" s="1"/>
  <c r="AD14219" i="25" s="1"/>
  <c r="AD14220" i="25" s="1"/>
  <c r="AD14221" i="25" s="1"/>
  <c r="AD14222" i="25" s="1"/>
  <c r="AD14223" i="25" s="1"/>
  <c r="AD14224" i="25" s="1"/>
  <c r="AD14225" i="25" s="1"/>
  <c r="AD14226" i="25" s="1"/>
  <c r="AD14227" i="25" s="1"/>
  <c r="AD14228" i="25" s="1"/>
  <c r="AD14229" i="25" s="1"/>
  <c r="AD14230" i="25" s="1"/>
  <c r="AD14231" i="25" s="1"/>
  <c r="AD14232" i="25" s="1"/>
  <c r="AD14233" i="25" s="1"/>
  <c r="AD14234" i="25" s="1"/>
  <c r="AD14235" i="25" s="1"/>
  <c r="AD14236" i="25" s="1"/>
  <c r="AD14237" i="25" s="1"/>
  <c r="AD14238" i="25" s="1"/>
  <c r="AD14239" i="25" s="1"/>
  <c r="AD14240" i="25" s="1"/>
  <c r="AD14241" i="25" s="1"/>
  <c r="AD14242" i="25" s="1"/>
  <c r="AD14243" i="25" s="1"/>
  <c r="AD14244" i="25" s="1"/>
  <c r="AD14245" i="25" s="1"/>
  <c r="AD14246" i="25" s="1"/>
  <c r="AD14247" i="25" s="1"/>
  <c r="AD14248" i="25" s="1"/>
  <c r="AD14249" i="25" s="1"/>
  <c r="AD14250" i="25" s="1"/>
  <c r="AD14251" i="25" s="1"/>
  <c r="AD14252" i="25" s="1"/>
  <c r="AD14253" i="25" s="1"/>
  <c r="AD14254" i="25" s="1"/>
  <c r="AD14255" i="25" s="1"/>
  <c r="AD14256" i="25" s="1"/>
  <c r="AD14257" i="25" s="1"/>
  <c r="AD14258" i="25" s="1"/>
  <c r="AD14259" i="25" s="1"/>
  <c r="AD14260" i="25" s="1"/>
  <c r="AD14261" i="25" s="1"/>
  <c r="AD14262" i="25" s="1"/>
  <c r="AD14263" i="25" s="1"/>
  <c r="AD14264" i="25" s="1"/>
  <c r="AD14265" i="25" s="1"/>
  <c r="AD14266" i="25" s="1"/>
  <c r="AD14267" i="25" s="1"/>
  <c r="AD14268" i="25" s="1"/>
  <c r="AD14269" i="25" s="1"/>
  <c r="AD14270" i="25" s="1"/>
  <c r="AD14271" i="25" s="1"/>
  <c r="AD14272" i="25" s="1"/>
  <c r="AD14273" i="25" s="1"/>
  <c r="AD14274" i="25" s="1"/>
  <c r="AD14275" i="25" s="1"/>
  <c r="AD14276" i="25" s="1"/>
  <c r="AD14277" i="25" s="1"/>
  <c r="AD14278" i="25" s="1"/>
  <c r="AD14279" i="25" s="1"/>
  <c r="AD14280" i="25" s="1"/>
  <c r="AD14281" i="25" s="1"/>
  <c r="AD14282" i="25" s="1"/>
  <c r="AD14283" i="25" s="1"/>
  <c r="AD14284" i="25" s="1"/>
  <c r="AD14285" i="25" s="1"/>
  <c r="AD14286" i="25" s="1"/>
  <c r="AD14287" i="25" s="1"/>
  <c r="AD14288" i="25" s="1"/>
  <c r="AD14289" i="25" s="1"/>
  <c r="AD14290" i="25" s="1"/>
  <c r="AD14291" i="25" s="1"/>
  <c r="AD14292" i="25" s="1"/>
  <c r="AD14293" i="25" s="1"/>
  <c r="AD14294" i="25" s="1"/>
  <c r="AD14295" i="25" s="1"/>
  <c r="AD14296" i="25" s="1"/>
  <c r="AD14297" i="25" s="1"/>
  <c r="AD14298" i="25" s="1"/>
  <c r="AD14299" i="25" s="1"/>
  <c r="AD14300" i="25" s="1"/>
  <c r="AD14301" i="25" s="1"/>
  <c r="AD14302" i="25" s="1"/>
  <c r="AD14303" i="25" s="1"/>
  <c r="AD14304" i="25" s="1"/>
  <c r="AD14305" i="25" s="1"/>
  <c r="AD14306" i="25" s="1"/>
  <c r="AD14307" i="25" s="1"/>
  <c r="AD14308" i="25" s="1"/>
  <c r="AD14309" i="25" s="1"/>
  <c r="AD14310" i="25" s="1"/>
  <c r="AD14311" i="25" s="1"/>
  <c r="AD14312" i="25" s="1"/>
  <c r="AD14313" i="25" s="1"/>
  <c r="AD14314" i="25" s="1"/>
  <c r="AD14315" i="25" s="1"/>
  <c r="AD14316" i="25" s="1"/>
  <c r="AD14317" i="25" s="1"/>
  <c r="AD14318" i="25" s="1"/>
  <c r="AD14319" i="25" s="1"/>
  <c r="AD14320" i="25" s="1"/>
  <c r="AD14321" i="25" s="1"/>
  <c r="AD14322" i="25" s="1"/>
  <c r="AD14323" i="25" s="1"/>
  <c r="AD14324" i="25" s="1"/>
  <c r="AD14325" i="25" s="1"/>
  <c r="AD14326" i="25" s="1"/>
  <c r="AD14327" i="25" s="1"/>
  <c r="AD14328" i="25" s="1"/>
  <c r="AD14329" i="25" s="1"/>
  <c r="AD14330" i="25" s="1"/>
  <c r="AD14331" i="25" s="1"/>
  <c r="AD14332" i="25" s="1"/>
  <c r="AD14333" i="25" s="1"/>
  <c r="AD14334" i="25" s="1"/>
  <c r="AD14335" i="25" s="1"/>
  <c r="AD14336" i="25" s="1"/>
  <c r="AD14337" i="25" s="1"/>
  <c r="AD14338" i="25" s="1"/>
  <c r="AD14339" i="25" s="1"/>
  <c r="AD14340" i="25" s="1"/>
  <c r="AD14341" i="25" s="1"/>
  <c r="AD14342" i="25" s="1"/>
  <c r="AD14343" i="25" s="1"/>
  <c r="AD14344" i="25" s="1"/>
  <c r="AD14345" i="25" s="1"/>
  <c r="AD14346" i="25" s="1"/>
  <c r="AD14347" i="25" s="1"/>
  <c r="AD14348" i="25" s="1"/>
  <c r="AD14349" i="25" s="1"/>
  <c r="AD14350" i="25" s="1"/>
  <c r="AD14351" i="25" s="1"/>
  <c r="AD14352" i="25" s="1"/>
  <c r="AD14353" i="25" s="1"/>
  <c r="AD14354" i="25" s="1"/>
  <c r="AD14355" i="25" s="1"/>
  <c r="AD14356" i="25" s="1"/>
  <c r="AD14357" i="25" s="1"/>
  <c r="AD14358" i="25" s="1"/>
  <c r="AD14359" i="25" s="1"/>
  <c r="AD14360" i="25" s="1"/>
  <c r="AD14361" i="25" s="1"/>
  <c r="AD14362" i="25" s="1"/>
  <c r="AD14363" i="25" s="1"/>
  <c r="AD14364" i="25" s="1"/>
  <c r="AD14365" i="25" s="1"/>
  <c r="AD14366" i="25" s="1"/>
  <c r="AD14367" i="25" s="1"/>
  <c r="AD14368" i="25" s="1"/>
  <c r="AD14369" i="25" s="1"/>
  <c r="AD14370" i="25" s="1"/>
  <c r="AD14371" i="25" s="1"/>
  <c r="AD14372" i="25" s="1"/>
  <c r="AD14373" i="25" s="1"/>
  <c r="AD14374" i="25" s="1"/>
  <c r="AD14375" i="25" s="1"/>
  <c r="AD14376" i="25" s="1"/>
  <c r="AD14377" i="25" s="1"/>
  <c r="AD14378" i="25" s="1"/>
  <c r="AD14379" i="25" s="1"/>
  <c r="AD14380" i="25" s="1"/>
  <c r="AD14381" i="25" s="1"/>
  <c r="AD14382" i="25" s="1"/>
  <c r="AD14383" i="25" s="1"/>
  <c r="AD14384" i="25" s="1"/>
  <c r="AD14385" i="25" s="1"/>
  <c r="AD14386" i="25" s="1"/>
  <c r="AD14387" i="25" s="1"/>
  <c r="AD14388" i="25" s="1"/>
  <c r="AD14389" i="25" s="1"/>
  <c r="AD14390" i="25" s="1"/>
  <c r="AD14391" i="25" s="1"/>
  <c r="AD14392" i="25" s="1"/>
  <c r="AD14393" i="25" s="1"/>
  <c r="AD14394" i="25" s="1"/>
  <c r="AD14395" i="25" s="1"/>
  <c r="AD14396" i="25" s="1"/>
  <c r="AD14397" i="25" s="1"/>
  <c r="AD14398" i="25" s="1"/>
  <c r="AD14399" i="25" s="1"/>
  <c r="AD14400" i="25" s="1"/>
  <c r="AD14401" i="25" s="1"/>
  <c r="AD14402" i="25" s="1"/>
  <c r="AD14403" i="25" s="1"/>
  <c r="AD14404" i="25" s="1"/>
  <c r="AD14405" i="25" s="1"/>
  <c r="AD14406" i="25" s="1"/>
  <c r="AD14407" i="25" s="1"/>
  <c r="AD14408" i="25" s="1"/>
  <c r="AD14409" i="25" s="1"/>
  <c r="AD14410" i="25" s="1"/>
  <c r="AD14411" i="25" s="1"/>
  <c r="AD14412" i="25" s="1"/>
  <c r="AD14413" i="25" s="1"/>
  <c r="AD14414" i="25" s="1"/>
  <c r="AD14415" i="25" s="1"/>
  <c r="AD14416" i="25" s="1"/>
  <c r="AD14417" i="25" s="1"/>
  <c r="AD14418" i="25" s="1"/>
  <c r="AD14419" i="25" s="1"/>
  <c r="AD14420" i="25" s="1"/>
  <c r="AD14421" i="25" s="1"/>
  <c r="AD14422" i="25" s="1"/>
  <c r="AD14423" i="25" s="1"/>
  <c r="AD14424" i="25" s="1"/>
  <c r="AD14425" i="25" s="1"/>
  <c r="AD14426" i="25" s="1"/>
  <c r="AD14427" i="25" s="1"/>
  <c r="AD14428" i="25" s="1"/>
  <c r="AD14429" i="25" s="1"/>
  <c r="AD14430" i="25" s="1"/>
  <c r="AD14431" i="25" s="1"/>
  <c r="AD14432" i="25" s="1"/>
  <c r="AD14433" i="25" s="1"/>
  <c r="AD14434" i="25" s="1"/>
  <c r="AD14435" i="25" s="1"/>
  <c r="AD14436" i="25" s="1"/>
  <c r="AD14437" i="25" s="1"/>
  <c r="AD14438" i="25" s="1"/>
  <c r="AD14439" i="25" s="1"/>
  <c r="AD14440" i="25" s="1"/>
  <c r="AD14441" i="25" s="1"/>
  <c r="AD14442" i="25" s="1"/>
  <c r="AD14443" i="25" s="1"/>
  <c r="AD14444" i="25" s="1"/>
  <c r="AD14445" i="25" s="1"/>
  <c r="AD14446" i="25" s="1"/>
  <c r="AD14447" i="25" s="1"/>
  <c r="AD14448" i="25" s="1"/>
  <c r="AD14449" i="25" s="1"/>
  <c r="AD14450" i="25" s="1"/>
  <c r="AD14451" i="25" s="1"/>
  <c r="AD14452" i="25" s="1"/>
  <c r="AD14453" i="25" s="1"/>
  <c r="AD14454" i="25" s="1"/>
  <c r="AD14455" i="25" s="1"/>
  <c r="AD14456" i="25" s="1"/>
  <c r="AD14457" i="25" s="1"/>
  <c r="AD14458" i="25" s="1"/>
  <c r="AD14459" i="25" s="1"/>
  <c r="AD14460" i="25" s="1"/>
  <c r="AD14461" i="25" s="1"/>
  <c r="AD14462" i="25" s="1"/>
  <c r="AD14463" i="25" s="1"/>
  <c r="AD14464" i="25" s="1"/>
  <c r="AD14465" i="25" s="1"/>
  <c r="AD14466" i="25" s="1"/>
  <c r="AD14467" i="25" s="1"/>
  <c r="AD14468" i="25" s="1"/>
  <c r="AD14469" i="25" s="1"/>
  <c r="AD14470" i="25" s="1"/>
  <c r="AD14471" i="25" s="1"/>
  <c r="AD14472" i="25" s="1"/>
  <c r="AD14473" i="25" s="1"/>
  <c r="AD14474" i="25" s="1"/>
  <c r="AD14475" i="25" s="1"/>
  <c r="AD14476" i="25" s="1"/>
  <c r="AD14477" i="25" s="1"/>
  <c r="AD14478" i="25" s="1"/>
  <c r="AD14479" i="25" s="1"/>
  <c r="AD14480" i="25" s="1"/>
  <c r="AD14481" i="25" s="1"/>
  <c r="AD14482" i="25" s="1"/>
  <c r="AD14483" i="25" s="1"/>
  <c r="AD14484" i="25" s="1"/>
  <c r="AD14485" i="25" s="1"/>
  <c r="AD14486" i="25" s="1"/>
  <c r="AD14487" i="25" s="1"/>
  <c r="AD14488" i="25" s="1"/>
  <c r="AD14489" i="25" s="1"/>
  <c r="AD14490" i="25" s="1"/>
  <c r="AD14491" i="25" s="1"/>
  <c r="AD14492" i="25" s="1"/>
  <c r="AD14493" i="25" s="1"/>
  <c r="AD14494" i="25" s="1"/>
  <c r="AD14495" i="25" s="1"/>
  <c r="AD14496" i="25" s="1"/>
  <c r="AD14497" i="25" s="1"/>
  <c r="AD14498" i="25" s="1"/>
  <c r="AD14499" i="25" s="1"/>
  <c r="AD14500" i="25" s="1"/>
  <c r="AD14501" i="25" s="1"/>
  <c r="AD14502" i="25" s="1"/>
  <c r="AD14503" i="25" s="1"/>
  <c r="AD14504" i="25" s="1"/>
  <c r="AD14505" i="25" s="1"/>
  <c r="AD14506" i="25" s="1"/>
  <c r="AD14507" i="25" s="1"/>
  <c r="AD14508" i="25" s="1"/>
  <c r="AD14509" i="25" s="1"/>
  <c r="AD14510" i="25" s="1"/>
  <c r="AD14511" i="25" s="1"/>
  <c r="AD14512" i="25" s="1"/>
  <c r="AD14513" i="25" s="1"/>
  <c r="AD14514" i="25" s="1"/>
  <c r="AD14515" i="25" s="1"/>
  <c r="AD14516" i="25" s="1"/>
  <c r="AD14517" i="25" s="1"/>
  <c r="AD14518" i="25" s="1"/>
  <c r="AD14519" i="25" s="1"/>
  <c r="AD14520" i="25" s="1"/>
  <c r="AD14521" i="25" s="1"/>
  <c r="AD14522" i="25" s="1"/>
  <c r="AD14523" i="25" s="1"/>
  <c r="AD14524" i="25" s="1"/>
  <c r="AD14525" i="25" s="1"/>
  <c r="AD14526" i="25" s="1"/>
  <c r="AD14527" i="25" s="1"/>
  <c r="AD14528" i="25" s="1"/>
  <c r="AD14529" i="25" s="1"/>
  <c r="AD14530" i="25" s="1"/>
  <c r="AD14531" i="25" s="1"/>
  <c r="AD14532" i="25" s="1"/>
  <c r="AD14533" i="25" s="1"/>
  <c r="AD14534" i="25" s="1"/>
  <c r="AD14535" i="25" s="1"/>
  <c r="AD14536" i="25" s="1"/>
  <c r="AD14537" i="25" s="1"/>
  <c r="AD14538" i="25" s="1"/>
  <c r="AD14539" i="25" s="1"/>
  <c r="AD14540" i="25" s="1"/>
  <c r="AD14541" i="25" s="1"/>
  <c r="AD14542" i="25" s="1"/>
  <c r="AD14543" i="25" s="1"/>
  <c r="AD14544" i="25" s="1"/>
  <c r="AD14545" i="25" s="1"/>
  <c r="AD14546" i="25" s="1"/>
  <c r="AD14547" i="25" s="1"/>
  <c r="AD14548" i="25" s="1"/>
  <c r="AD14549" i="25" s="1"/>
  <c r="AD14550" i="25" s="1"/>
  <c r="AD14551" i="25" s="1"/>
  <c r="AD14552" i="25" s="1"/>
  <c r="AD14553" i="25" s="1"/>
  <c r="AD14554" i="25" s="1"/>
  <c r="AD14555" i="25" s="1"/>
  <c r="AD14556" i="25" s="1"/>
  <c r="AD14557" i="25" s="1"/>
  <c r="AD14558" i="25" s="1"/>
  <c r="AD14559" i="25" s="1"/>
  <c r="AD14560" i="25" s="1"/>
  <c r="AD14561" i="25" s="1"/>
  <c r="AD14562" i="25" s="1"/>
  <c r="AD14563" i="25" s="1"/>
  <c r="AD14564" i="25" s="1"/>
  <c r="AD14565" i="25" s="1"/>
  <c r="AD14566" i="25" s="1"/>
  <c r="AD14567" i="25" s="1"/>
  <c r="AD14568" i="25" s="1"/>
  <c r="AD14569" i="25" s="1"/>
  <c r="AD14570" i="25" s="1"/>
  <c r="AD14571" i="25" s="1"/>
  <c r="AD14572" i="25" s="1"/>
  <c r="AD14573" i="25" s="1"/>
  <c r="AD14574" i="25" s="1"/>
  <c r="AD14575" i="25" s="1"/>
  <c r="AD14576" i="25" s="1"/>
  <c r="AD14577" i="25" s="1"/>
  <c r="AD14578" i="25" s="1"/>
  <c r="AD14579" i="25" s="1"/>
  <c r="AD14580" i="25" s="1"/>
  <c r="AD14581" i="25" s="1"/>
  <c r="AD14582" i="25" s="1"/>
  <c r="AD14583" i="25" s="1"/>
  <c r="AD14584" i="25" s="1"/>
  <c r="AD14585" i="25" s="1"/>
  <c r="AD14586" i="25" s="1"/>
  <c r="AD14587" i="25" s="1"/>
  <c r="AD14588" i="25" s="1"/>
  <c r="AD14589" i="25" s="1"/>
  <c r="AD14590" i="25" s="1"/>
  <c r="AD14591" i="25" s="1"/>
  <c r="AD14592" i="25" s="1"/>
  <c r="AD14593" i="25" s="1"/>
  <c r="AD14594" i="25" s="1"/>
  <c r="AD14595" i="25" s="1"/>
  <c r="AD14596" i="25" s="1"/>
  <c r="AD14597" i="25" s="1"/>
  <c r="AD14598" i="25" s="1"/>
  <c r="AD14599" i="25" s="1"/>
  <c r="AD14600" i="25" s="1"/>
  <c r="AD14601" i="25" s="1"/>
  <c r="AD14602" i="25" s="1"/>
  <c r="AD14603" i="25" s="1"/>
  <c r="AD14604" i="25" s="1"/>
  <c r="AD14605" i="25" s="1"/>
  <c r="AD14606" i="25" s="1"/>
  <c r="AD14607" i="25" s="1"/>
  <c r="AD14608" i="25" s="1"/>
  <c r="AD14609" i="25" s="1"/>
  <c r="AD14610" i="25" s="1"/>
  <c r="AD14611" i="25" s="1"/>
  <c r="AD14612" i="25" s="1"/>
  <c r="AD14613" i="25" s="1"/>
  <c r="AD14614" i="25" s="1"/>
  <c r="AD14615" i="25" s="1"/>
  <c r="AD14616" i="25" s="1"/>
  <c r="AD14617" i="25" s="1"/>
  <c r="AD14618" i="25" s="1"/>
  <c r="AD14619" i="25" s="1"/>
  <c r="AD14620" i="25" s="1"/>
  <c r="AD14621" i="25" s="1"/>
  <c r="AD14622" i="25" s="1"/>
  <c r="AD14623" i="25" s="1"/>
  <c r="AD14624" i="25" s="1"/>
  <c r="AD14625" i="25" s="1"/>
  <c r="AD14626" i="25" s="1"/>
  <c r="AD14627" i="25" s="1"/>
  <c r="AD14628" i="25" s="1"/>
  <c r="AD14629" i="25" s="1"/>
  <c r="AD14630" i="25" s="1"/>
  <c r="AD14631" i="25" s="1"/>
  <c r="AD14632" i="25" s="1"/>
  <c r="AD14633" i="25" s="1"/>
  <c r="AD14634" i="25" s="1"/>
  <c r="AD14635" i="25" s="1"/>
  <c r="AD14636" i="25" s="1"/>
  <c r="AD14637" i="25" s="1"/>
  <c r="AD14638" i="25" s="1"/>
  <c r="AD14639" i="25" s="1"/>
  <c r="AD14640" i="25" s="1"/>
  <c r="AD14641" i="25" s="1"/>
  <c r="AD14642" i="25" s="1"/>
  <c r="AD14643" i="25" s="1"/>
  <c r="AD14644" i="25" s="1"/>
  <c r="AD14645" i="25" s="1"/>
  <c r="AD14646" i="25" s="1"/>
  <c r="AD14647" i="25" s="1"/>
  <c r="AD14648" i="25" s="1"/>
  <c r="AD14649" i="25" s="1"/>
  <c r="AD14650" i="25" s="1"/>
  <c r="AD14651" i="25" s="1"/>
  <c r="AD14652" i="25" s="1"/>
  <c r="AD14653" i="25" s="1"/>
  <c r="AD14654" i="25" s="1"/>
  <c r="AD14655" i="25" s="1"/>
  <c r="AD14656" i="25" s="1"/>
  <c r="AD14657" i="25" s="1"/>
  <c r="AD14658" i="25" s="1"/>
  <c r="AD14659" i="25" s="1"/>
  <c r="AD14660" i="25" s="1"/>
  <c r="AD14661" i="25" s="1"/>
  <c r="AD14662" i="25" s="1"/>
  <c r="AD14663" i="25" s="1"/>
  <c r="AD14664" i="25" s="1"/>
  <c r="AD14665" i="25" s="1"/>
  <c r="AD14666" i="25" s="1"/>
  <c r="AD14667" i="25" s="1"/>
  <c r="AD14668" i="25" s="1"/>
  <c r="AD14669" i="25" s="1"/>
  <c r="AD14670" i="25" s="1"/>
  <c r="AD14671" i="25" s="1"/>
  <c r="AD14672" i="25" s="1"/>
  <c r="AD14673" i="25" s="1"/>
  <c r="AD14674" i="25" s="1"/>
  <c r="AD14675" i="25" s="1"/>
  <c r="AD14676" i="25" s="1"/>
  <c r="AD14677" i="25" s="1"/>
  <c r="AD14678" i="25" s="1"/>
  <c r="AD14679" i="25" s="1"/>
  <c r="AD14680" i="25" s="1"/>
  <c r="AD14681" i="25" s="1"/>
  <c r="AD14682" i="25" s="1"/>
  <c r="AD14683" i="25" s="1"/>
  <c r="AD14684" i="25" s="1"/>
  <c r="AD14685" i="25" s="1"/>
  <c r="AD14686" i="25" s="1"/>
  <c r="AD14687" i="25" s="1"/>
  <c r="AD14688" i="25" s="1"/>
  <c r="AD14689" i="25" s="1"/>
  <c r="AD14690" i="25" s="1"/>
  <c r="AD14691" i="25" s="1"/>
  <c r="AD14692" i="25" s="1"/>
  <c r="AD14693" i="25" s="1"/>
  <c r="AD14694" i="25" s="1"/>
  <c r="AD14695" i="25" s="1"/>
  <c r="AD14696" i="25" s="1"/>
  <c r="AD14697" i="25" s="1"/>
  <c r="AD14698" i="25" s="1"/>
  <c r="AD14699" i="25" s="1"/>
  <c r="AD14700" i="25" s="1"/>
  <c r="AD14701" i="25" s="1"/>
  <c r="AD14702" i="25" s="1"/>
  <c r="AD14703" i="25" s="1"/>
  <c r="AD14704" i="25" s="1"/>
  <c r="AD14705" i="25" s="1"/>
  <c r="AD14706" i="25" s="1"/>
  <c r="AD14707" i="25" s="1"/>
  <c r="AD14708" i="25" s="1"/>
  <c r="AD14709" i="25" s="1"/>
  <c r="AD14710" i="25" s="1"/>
  <c r="AD14711" i="25" s="1"/>
  <c r="AD14712" i="25" s="1"/>
  <c r="AD14713" i="25" s="1"/>
  <c r="AD14714" i="25" s="1"/>
  <c r="AD14715" i="25" s="1"/>
  <c r="AD14716" i="25" s="1"/>
  <c r="AD14717" i="25" s="1"/>
  <c r="AD14718" i="25" s="1"/>
  <c r="AD14719" i="25" s="1"/>
  <c r="AD14720" i="25" s="1"/>
  <c r="AD14721" i="25" s="1"/>
  <c r="AD14722" i="25" s="1"/>
  <c r="AD14723" i="25" s="1"/>
  <c r="AD14724" i="25" s="1"/>
  <c r="AD14725" i="25" s="1"/>
  <c r="AD14726" i="25" s="1"/>
  <c r="AD14727" i="25" s="1"/>
  <c r="AD14728" i="25" s="1"/>
  <c r="AD14729" i="25" s="1"/>
  <c r="AD14730" i="25" s="1"/>
  <c r="AD14731" i="25" s="1"/>
  <c r="AD14732" i="25" s="1"/>
  <c r="AD14733" i="25" s="1"/>
  <c r="AD14734" i="25" s="1"/>
  <c r="AD14735" i="25" s="1"/>
  <c r="AD14736" i="25" s="1"/>
  <c r="AD14737" i="25" s="1"/>
  <c r="AD14738" i="25" s="1"/>
  <c r="AD14739" i="25" s="1"/>
  <c r="AD14740" i="25" s="1"/>
  <c r="AD14741" i="25" s="1"/>
  <c r="AD14742" i="25" s="1"/>
  <c r="AD14743" i="25" s="1"/>
  <c r="AD14744" i="25" s="1"/>
  <c r="AD14745" i="25" s="1"/>
  <c r="AD14746" i="25" s="1"/>
  <c r="AD14747" i="25" s="1"/>
  <c r="AD14748" i="25" s="1"/>
  <c r="AD14749" i="25" s="1"/>
  <c r="AD14750" i="25" s="1"/>
  <c r="AD14751" i="25" s="1"/>
  <c r="AD14752" i="25" s="1"/>
  <c r="AD14753" i="25" s="1"/>
  <c r="AD14754" i="25" s="1"/>
  <c r="AD14755" i="25" s="1"/>
  <c r="AD14756" i="25" s="1"/>
  <c r="AD14757" i="25" s="1"/>
  <c r="AD14758" i="25" s="1"/>
  <c r="AD14759" i="25" s="1"/>
  <c r="AD14760" i="25" s="1"/>
  <c r="AD14761" i="25" s="1"/>
  <c r="AD14762" i="25" s="1"/>
  <c r="AD14763" i="25" s="1"/>
  <c r="AD14764" i="25" s="1"/>
  <c r="AD14765" i="25" s="1"/>
  <c r="AD14766" i="25" s="1"/>
  <c r="AD14767" i="25" s="1"/>
  <c r="AD14768" i="25" s="1"/>
  <c r="AD14769" i="25" s="1"/>
  <c r="AD14770" i="25" s="1"/>
  <c r="AD14771" i="25" s="1"/>
  <c r="AD14772" i="25" s="1"/>
  <c r="AD14773" i="25" s="1"/>
  <c r="AD14774" i="25" s="1"/>
  <c r="AD14775" i="25" s="1"/>
  <c r="AD14776" i="25" s="1"/>
  <c r="AD14777" i="25" s="1"/>
  <c r="AD14778" i="25" s="1"/>
  <c r="AD14779" i="25" s="1"/>
  <c r="AD14780" i="25" s="1"/>
  <c r="AD14781" i="25" s="1"/>
  <c r="AD14782" i="25" s="1"/>
  <c r="AD14783" i="25" s="1"/>
  <c r="AD14784" i="25" s="1"/>
  <c r="AD14785" i="25" s="1"/>
  <c r="AD14786" i="25" s="1"/>
  <c r="AD14787" i="25" s="1"/>
  <c r="AD14788" i="25" s="1"/>
  <c r="AD14789" i="25" s="1"/>
  <c r="AD14790" i="25" s="1"/>
  <c r="AD14791" i="25" s="1"/>
  <c r="AD14792" i="25" s="1"/>
  <c r="AD14793" i="25" s="1"/>
  <c r="AD14794" i="25" s="1"/>
  <c r="AD14795" i="25" s="1"/>
  <c r="AD14796" i="25" s="1"/>
  <c r="AD14797" i="25" s="1"/>
  <c r="AD14798" i="25" s="1"/>
  <c r="AD14799" i="25" s="1"/>
  <c r="AD14800" i="25" s="1"/>
  <c r="AD14801" i="25" s="1"/>
  <c r="AD14802" i="25" s="1"/>
  <c r="AD14803" i="25" s="1"/>
  <c r="AD14804" i="25" s="1"/>
  <c r="AD14805" i="25" s="1"/>
  <c r="AD14806" i="25" s="1"/>
  <c r="AD14807" i="25" s="1"/>
  <c r="AD14808" i="25" s="1"/>
  <c r="AD14809" i="25" s="1"/>
  <c r="AD14810" i="25" s="1"/>
  <c r="AD14811" i="25" s="1"/>
  <c r="AD14812" i="25" s="1"/>
  <c r="AD14813" i="25" s="1"/>
  <c r="AD14814" i="25" s="1"/>
  <c r="AD14815" i="25" s="1"/>
  <c r="AD14816" i="25" s="1"/>
  <c r="AD14817" i="25" s="1"/>
  <c r="AD14818" i="25" s="1"/>
  <c r="AD14819" i="25" s="1"/>
  <c r="AD14820" i="25" s="1"/>
  <c r="AD14821" i="25" s="1"/>
  <c r="AD14822" i="25" s="1"/>
  <c r="AD14823" i="25" s="1"/>
  <c r="AD14824" i="25" s="1"/>
  <c r="AD14825" i="25" s="1"/>
  <c r="AD14826" i="25" s="1"/>
  <c r="AD14827" i="25" s="1"/>
  <c r="AD14828" i="25" s="1"/>
  <c r="AD14829" i="25" s="1"/>
  <c r="AD14830" i="25" s="1"/>
  <c r="AD14831" i="25" s="1"/>
  <c r="AD14832" i="25" s="1"/>
  <c r="AD14833" i="25" s="1"/>
  <c r="AD14834" i="25" s="1"/>
  <c r="AD14835" i="25" s="1"/>
  <c r="AD14836" i="25" s="1"/>
  <c r="AD14837" i="25" s="1"/>
  <c r="AD14838" i="25" s="1"/>
  <c r="AD14839" i="25" s="1"/>
  <c r="AD14840" i="25" s="1"/>
  <c r="AD14841" i="25" s="1"/>
  <c r="AD14842" i="25" s="1"/>
  <c r="AD14843" i="25" s="1"/>
  <c r="AD14844" i="25" s="1"/>
  <c r="AD14845" i="25" s="1"/>
  <c r="AD14846" i="25" s="1"/>
  <c r="AD14847" i="25" s="1"/>
  <c r="AD14848" i="25" s="1"/>
  <c r="AD14849" i="25" s="1"/>
  <c r="AD14850" i="25" s="1"/>
  <c r="AD14851" i="25" s="1"/>
  <c r="AD14852" i="25" s="1"/>
  <c r="AD14853" i="25" s="1"/>
  <c r="AD14854" i="25" s="1"/>
  <c r="AD14855" i="25" s="1"/>
  <c r="AD14856" i="25" s="1"/>
  <c r="AD14857" i="25" s="1"/>
  <c r="AD14858" i="25" s="1"/>
  <c r="AD14859" i="25" s="1"/>
  <c r="AD14860" i="25" s="1"/>
  <c r="AD14861" i="25" s="1"/>
  <c r="AD14862" i="25" s="1"/>
  <c r="AD14863" i="25" s="1"/>
  <c r="AD14864" i="25" s="1"/>
  <c r="AD14865" i="25" s="1"/>
  <c r="AD14866" i="25" s="1"/>
  <c r="AD14867" i="25" s="1"/>
  <c r="AD14868" i="25" s="1"/>
  <c r="AD14869" i="25" s="1"/>
  <c r="AD14870" i="25" s="1"/>
  <c r="AD14871" i="25" s="1"/>
  <c r="AD14872" i="25" s="1"/>
  <c r="AD14873" i="25" s="1"/>
  <c r="AD14874" i="25" s="1"/>
  <c r="AD14875" i="25" s="1"/>
  <c r="AD14876" i="25" s="1"/>
  <c r="AD14877" i="25" s="1"/>
  <c r="AD14878" i="25" s="1"/>
  <c r="AD14879" i="25" s="1"/>
  <c r="AD14880" i="25" s="1"/>
  <c r="AD14881" i="25" s="1"/>
  <c r="AD14882" i="25" s="1"/>
  <c r="AD14883" i="25" s="1"/>
  <c r="AD14884" i="25" s="1"/>
  <c r="AD14885" i="25" s="1"/>
  <c r="AD14886" i="25" s="1"/>
  <c r="AD14887" i="25" s="1"/>
  <c r="AD14888" i="25" s="1"/>
  <c r="AD14889" i="25" s="1"/>
  <c r="AD14890" i="25" s="1"/>
  <c r="AD14891" i="25" s="1"/>
  <c r="AD14892" i="25" s="1"/>
  <c r="AD14893" i="25" s="1"/>
  <c r="AD14894" i="25" s="1"/>
  <c r="AD14895" i="25" s="1"/>
  <c r="AD14896" i="25" s="1"/>
  <c r="AD14897" i="25" s="1"/>
  <c r="AD14898" i="25" s="1"/>
  <c r="AD14899" i="25" s="1"/>
  <c r="AD14900" i="25" s="1"/>
  <c r="AD14901" i="25" s="1"/>
  <c r="AD14902" i="25" s="1"/>
  <c r="AD14903" i="25" s="1"/>
  <c r="AD14904" i="25" s="1"/>
  <c r="AD14905" i="25" s="1"/>
  <c r="AD14906" i="25" s="1"/>
  <c r="AD14907" i="25" s="1"/>
  <c r="AD14908" i="25" s="1"/>
  <c r="AD14909" i="25" s="1"/>
  <c r="AD14910" i="25" s="1"/>
  <c r="AD14911" i="25" s="1"/>
  <c r="AD14912" i="25" s="1"/>
  <c r="AD14913" i="25" s="1"/>
  <c r="AD14914" i="25" s="1"/>
  <c r="AD14915" i="25" s="1"/>
  <c r="AD14916" i="25" s="1"/>
  <c r="AD14917" i="25" s="1"/>
  <c r="AD14918" i="25" s="1"/>
  <c r="AD14919" i="25" s="1"/>
  <c r="AD14920" i="25" s="1"/>
  <c r="AD14921" i="25" s="1"/>
  <c r="AD14922" i="25" s="1"/>
  <c r="AD14923" i="25" s="1"/>
  <c r="AD14924" i="25" s="1"/>
  <c r="AD14925" i="25" s="1"/>
  <c r="AD14926" i="25" s="1"/>
  <c r="AD14927" i="25" s="1"/>
  <c r="AD14928" i="25" s="1"/>
  <c r="AD14929" i="25" s="1"/>
  <c r="AD14930" i="25" s="1"/>
  <c r="AD14931" i="25" s="1"/>
  <c r="AD14932" i="25" s="1"/>
  <c r="AD14933" i="25" s="1"/>
  <c r="AD14934" i="25" s="1"/>
  <c r="AD14935" i="25" s="1"/>
  <c r="AD14936" i="25" s="1"/>
  <c r="AD14937" i="25" s="1"/>
  <c r="AD14938" i="25" s="1"/>
  <c r="AD14939" i="25" s="1"/>
  <c r="AD14940" i="25" s="1"/>
  <c r="AD14941" i="25" s="1"/>
  <c r="AD14942" i="25" s="1"/>
  <c r="AD14943" i="25" s="1"/>
  <c r="AD14944" i="25" s="1"/>
  <c r="AD14945" i="25" s="1"/>
  <c r="AD14946" i="25" s="1"/>
  <c r="AD14947" i="25" s="1"/>
  <c r="AD14948" i="25" s="1"/>
  <c r="AD14949" i="25" s="1"/>
  <c r="AD14950" i="25" s="1"/>
  <c r="AD14951" i="25" s="1"/>
  <c r="AD14952" i="25" s="1"/>
  <c r="AD14953" i="25" s="1"/>
  <c r="AD14954" i="25" s="1"/>
  <c r="AD14955" i="25" s="1"/>
  <c r="AD14956" i="25" s="1"/>
  <c r="AD14957" i="25" s="1"/>
  <c r="AD14958" i="25" s="1"/>
  <c r="AD14959" i="25" s="1"/>
  <c r="AD14960" i="25" s="1"/>
  <c r="AD14961" i="25" s="1"/>
  <c r="AD14962" i="25" s="1"/>
  <c r="AD14963" i="25" s="1"/>
  <c r="AD14964" i="25" s="1"/>
  <c r="AD14965" i="25" s="1"/>
  <c r="AD14966" i="25" s="1"/>
  <c r="AD14967" i="25" s="1"/>
  <c r="AD14968" i="25" s="1"/>
  <c r="AD14969" i="25" s="1"/>
  <c r="AD14970" i="25" s="1"/>
  <c r="AD14971" i="25" s="1"/>
  <c r="AD14972" i="25" s="1"/>
  <c r="AD14973" i="25" s="1"/>
  <c r="AD14974" i="25" s="1"/>
  <c r="AD14975" i="25" s="1"/>
  <c r="AD14976" i="25" s="1"/>
  <c r="AD14977" i="25" s="1"/>
  <c r="AD14978" i="25" s="1"/>
  <c r="AD14979" i="25" s="1"/>
  <c r="AD14980" i="25" s="1"/>
  <c r="AD14981" i="25" s="1"/>
  <c r="AD14982" i="25" s="1"/>
  <c r="AD14983" i="25" s="1"/>
  <c r="AD14984" i="25" s="1"/>
  <c r="AD14985" i="25" s="1"/>
  <c r="AD14986" i="25" s="1"/>
  <c r="AD14987" i="25" s="1"/>
  <c r="AD14988" i="25" s="1"/>
  <c r="AD14989" i="25" s="1"/>
  <c r="AD14990" i="25" s="1"/>
  <c r="AD14991" i="25" s="1"/>
  <c r="AD14992" i="25" s="1"/>
  <c r="AD14993" i="25" s="1"/>
  <c r="AD14994" i="25" s="1"/>
  <c r="AD14995" i="25" s="1"/>
  <c r="AD14996" i="25" s="1"/>
  <c r="AD14997" i="25" s="1"/>
  <c r="AD14998" i="25" s="1"/>
  <c r="AD14999" i="25" s="1"/>
  <c r="AD15000" i="25" s="1"/>
  <c r="AD15001" i="25" s="1"/>
  <c r="AD15002" i="25" s="1"/>
  <c r="AD15003" i="25" s="1"/>
  <c r="AD15004" i="25" s="1"/>
  <c r="AD15005" i="25" s="1"/>
  <c r="AD15006" i="25" s="1"/>
  <c r="AD15007" i="25" s="1"/>
  <c r="AD15008" i="25" s="1"/>
  <c r="AD15009" i="25" s="1"/>
  <c r="AD15010" i="25" s="1"/>
  <c r="AD15011" i="25" s="1"/>
  <c r="AD15012" i="25" s="1"/>
  <c r="AD15013" i="25" s="1"/>
  <c r="AD15014" i="25" s="1"/>
  <c r="AD15015" i="25" s="1"/>
  <c r="AD15016" i="25" s="1"/>
  <c r="AD15017" i="25" s="1"/>
  <c r="AD15018" i="25" s="1"/>
  <c r="AD15019" i="25" s="1"/>
  <c r="AD15020" i="25" s="1"/>
  <c r="AD15021" i="25" s="1"/>
  <c r="AD15022" i="25" s="1"/>
  <c r="AD15023" i="25" s="1"/>
  <c r="AD15024" i="25" s="1"/>
  <c r="AD15025" i="25" s="1"/>
  <c r="AD15026" i="25" s="1"/>
  <c r="AD15027" i="25" s="1"/>
  <c r="AD15028" i="25" s="1"/>
  <c r="AD15029" i="25" s="1"/>
  <c r="AD15030" i="25" s="1"/>
  <c r="AD15031" i="25" s="1"/>
  <c r="AD15032" i="25" s="1"/>
  <c r="AD15033" i="25" s="1"/>
  <c r="AD15034" i="25" s="1"/>
  <c r="AD15035" i="25" s="1"/>
  <c r="AD15036" i="25" s="1"/>
  <c r="AD15037" i="25" s="1"/>
  <c r="AD15038" i="25" s="1"/>
  <c r="AD15039" i="25" s="1"/>
  <c r="AD15040" i="25" s="1"/>
  <c r="AD15041" i="25" s="1"/>
  <c r="AD15042" i="25" s="1"/>
  <c r="AD15043" i="25" s="1"/>
  <c r="AD15044" i="25" s="1"/>
  <c r="AD15045" i="25" s="1"/>
  <c r="AD15046" i="25" s="1"/>
  <c r="AD15047" i="25" s="1"/>
  <c r="AD15048" i="25" s="1"/>
  <c r="AD15049" i="25" s="1"/>
  <c r="AD15050" i="25" s="1"/>
  <c r="AD15051" i="25" s="1"/>
  <c r="AD15052" i="25" s="1"/>
  <c r="AD15053" i="25" s="1"/>
  <c r="AD15054" i="25" s="1"/>
  <c r="AD15055" i="25" s="1"/>
  <c r="AD15056" i="25" s="1"/>
  <c r="AD15057" i="25" s="1"/>
  <c r="AD15058" i="25" s="1"/>
  <c r="AD15059" i="25" s="1"/>
  <c r="AD15060" i="25" s="1"/>
  <c r="AD15061" i="25" s="1"/>
  <c r="AD15062" i="25" s="1"/>
  <c r="AD15063" i="25" s="1"/>
  <c r="AD15064" i="25" s="1"/>
  <c r="AD15065" i="25" s="1"/>
  <c r="AD15066" i="25" s="1"/>
  <c r="AD15067" i="25" s="1"/>
  <c r="AD15068" i="25" s="1"/>
  <c r="AD15069" i="25" s="1"/>
  <c r="AD15070" i="25" s="1"/>
  <c r="AD15071" i="25" s="1"/>
  <c r="AD15072" i="25" s="1"/>
  <c r="AD15073" i="25" s="1"/>
  <c r="AD15074" i="25" s="1"/>
  <c r="AD15075" i="25" s="1"/>
  <c r="AD15076" i="25" s="1"/>
  <c r="AD15077" i="25" s="1"/>
  <c r="AD15078" i="25" s="1"/>
  <c r="AD15079" i="25" s="1"/>
  <c r="AD15080" i="25" s="1"/>
  <c r="AD15081" i="25" s="1"/>
  <c r="AD15082" i="25" s="1"/>
  <c r="AD15083" i="25" s="1"/>
  <c r="AD15084" i="25" s="1"/>
  <c r="AD15085" i="25" s="1"/>
  <c r="AD15086" i="25" s="1"/>
  <c r="AD15087" i="25" s="1"/>
  <c r="AD15088" i="25" s="1"/>
  <c r="AD15089" i="25" s="1"/>
  <c r="AD15090" i="25" s="1"/>
  <c r="AD15091" i="25" s="1"/>
  <c r="AD15092" i="25" s="1"/>
  <c r="AD15093" i="25" s="1"/>
  <c r="AD15094" i="25" s="1"/>
  <c r="AD15095" i="25" s="1"/>
  <c r="AD15096" i="25" s="1"/>
  <c r="AD15097" i="25" s="1"/>
  <c r="AD15098" i="25" s="1"/>
  <c r="AD15099" i="25" s="1"/>
  <c r="AD15100" i="25" s="1"/>
  <c r="AD15101" i="25" s="1"/>
  <c r="AD15102" i="25" s="1"/>
  <c r="AD15103" i="25" s="1"/>
  <c r="AD15104" i="25" s="1"/>
  <c r="AD15105" i="25" s="1"/>
  <c r="AD15106" i="25" s="1"/>
  <c r="AD15107" i="25" s="1"/>
  <c r="AD15108" i="25" s="1"/>
  <c r="AD15109" i="25" s="1"/>
  <c r="AD15110" i="25" s="1"/>
  <c r="AD15111" i="25" s="1"/>
  <c r="AD15112" i="25" s="1"/>
  <c r="AD15113" i="25" s="1"/>
  <c r="AD15114" i="25" s="1"/>
  <c r="AD15115" i="25" s="1"/>
  <c r="AD15116" i="25" s="1"/>
  <c r="AD15117" i="25" s="1"/>
  <c r="AD15118" i="25" s="1"/>
  <c r="AD15119" i="25" s="1"/>
  <c r="AD15120" i="25" s="1"/>
  <c r="AD15121" i="25" s="1"/>
  <c r="AD15122" i="25" s="1"/>
  <c r="AD15123" i="25" s="1"/>
  <c r="AD15124" i="25" s="1"/>
  <c r="AD15125" i="25" s="1"/>
  <c r="AD15126" i="25" s="1"/>
  <c r="AD15127" i="25" s="1"/>
  <c r="AD15128" i="25" s="1"/>
  <c r="AD15129" i="25" s="1"/>
  <c r="AD15130" i="25" s="1"/>
  <c r="AD15131" i="25" s="1"/>
  <c r="AD15132" i="25" s="1"/>
  <c r="AD15133" i="25" s="1"/>
  <c r="AD15134" i="25" s="1"/>
  <c r="AD15135" i="25" s="1"/>
  <c r="AD15136" i="25" s="1"/>
  <c r="AD15137" i="25" s="1"/>
  <c r="AD15138" i="25" s="1"/>
  <c r="AD15139" i="25" s="1"/>
  <c r="AD15140" i="25" s="1"/>
  <c r="AD15141" i="25" s="1"/>
  <c r="AD15142" i="25" s="1"/>
  <c r="AD15143" i="25" s="1"/>
  <c r="AD15144" i="25" s="1"/>
  <c r="AD15145" i="25" s="1"/>
  <c r="AD15146" i="25" s="1"/>
  <c r="AD15147" i="25" s="1"/>
  <c r="AD15148" i="25" s="1"/>
  <c r="AD15149" i="25" s="1"/>
  <c r="AD15150" i="25" s="1"/>
  <c r="AD15151" i="25" s="1"/>
  <c r="AD15152" i="25" s="1"/>
  <c r="AD15153" i="25" s="1"/>
  <c r="AD15154" i="25" s="1"/>
  <c r="AD15155" i="25" s="1"/>
  <c r="AD15156" i="25" s="1"/>
  <c r="AD15157" i="25" s="1"/>
  <c r="AD15158" i="25" s="1"/>
  <c r="AD15159" i="25" s="1"/>
  <c r="AD15160" i="25" s="1"/>
  <c r="AD15161" i="25" s="1"/>
  <c r="AD15162" i="25" s="1"/>
  <c r="AD15163" i="25" s="1"/>
  <c r="AD15164" i="25" s="1"/>
  <c r="AD15165" i="25" s="1"/>
  <c r="AD15166" i="25" s="1"/>
  <c r="AD15167" i="25" s="1"/>
  <c r="AD15168" i="25" s="1"/>
  <c r="AD15169" i="25" s="1"/>
  <c r="AD15170" i="25" s="1"/>
  <c r="AD15171" i="25" s="1"/>
  <c r="AD15172" i="25" s="1"/>
  <c r="AD15173" i="25" s="1"/>
  <c r="AD15174" i="25" s="1"/>
  <c r="AD15175" i="25" s="1"/>
  <c r="AD15176" i="25" s="1"/>
  <c r="AD15177" i="25" s="1"/>
  <c r="AD15178" i="25" s="1"/>
  <c r="AD15179" i="25" s="1"/>
  <c r="AD15180" i="25" s="1"/>
  <c r="AD15181" i="25" s="1"/>
  <c r="AD15182" i="25" s="1"/>
  <c r="AD15183" i="25" s="1"/>
  <c r="AD15184" i="25" s="1"/>
  <c r="AD15185" i="25" s="1"/>
  <c r="AD15186" i="25" s="1"/>
  <c r="AD15187" i="25" s="1"/>
  <c r="AD15188" i="25" s="1"/>
  <c r="AD15189" i="25" s="1"/>
  <c r="AD15190" i="25" s="1"/>
  <c r="AD15191" i="25" s="1"/>
  <c r="AD15192" i="25" s="1"/>
  <c r="AD15193" i="25" s="1"/>
  <c r="AD15194" i="25" s="1"/>
  <c r="AD15195" i="25" s="1"/>
  <c r="AD15196" i="25" s="1"/>
  <c r="AD15197" i="25" s="1"/>
  <c r="AD15198" i="25" s="1"/>
  <c r="AD15199" i="25" s="1"/>
  <c r="AD15200" i="25" s="1"/>
  <c r="AD15201" i="25" s="1"/>
  <c r="AD15202" i="25" s="1"/>
  <c r="AD15203" i="25" s="1"/>
  <c r="AD15204" i="25" s="1"/>
  <c r="AD15205" i="25" s="1"/>
  <c r="AD15206" i="25" s="1"/>
  <c r="AD15207" i="25" s="1"/>
  <c r="AD15208" i="25" s="1"/>
  <c r="AD15209" i="25" s="1"/>
  <c r="AD15210" i="25" s="1"/>
  <c r="AD15211" i="25" s="1"/>
  <c r="AD15212" i="25" s="1"/>
  <c r="AD15213" i="25" s="1"/>
  <c r="AD15214" i="25" s="1"/>
  <c r="AD15215" i="25" s="1"/>
  <c r="AD15216" i="25" s="1"/>
  <c r="AD15217" i="25" s="1"/>
  <c r="AD15218" i="25" s="1"/>
  <c r="AD15219" i="25" s="1"/>
  <c r="AD15220" i="25" s="1"/>
  <c r="AD15221" i="25" s="1"/>
  <c r="AD15222" i="25" s="1"/>
  <c r="AD15223" i="25" s="1"/>
  <c r="AD15224" i="25" s="1"/>
  <c r="AD15225" i="25" s="1"/>
  <c r="AD15226" i="25" s="1"/>
  <c r="AD15227" i="25" s="1"/>
  <c r="AD15228" i="25" s="1"/>
  <c r="AD15229" i="25" s="1"/>
  <c r="AD15230" i="25" s="1"/>
  <c r="AD15231" i="25" s="1"/>
  <c r="AD15232" i="25" s="1"/>
  <c r="AD15233" i="25" s="1"/>
  <c r="AD15234" i="25" s="1"/>
  <c r="AD15235" i="25" s="1"/>
  <c r="AD15236" i="25" s="1"/>
  <c r="AD15237" i="25" s="1"/>
  <c r="AD15238" i="25" s="1"/>
  <c r="AD15239" i="25" s="1"/>
  <c r="AD15240" i="25" s="1"/>
  <c r="AD15241" i="25" s="1"/>
  <c r="AD15242" i="25" s="1"/>
  <c r="AD15243" i="25" s="1"/>
  <c r="AD15244" i="25" s="1"/>
  <c r="AD15245" i="25" s="1"/>
  <c r="AD15246" i="25" s="1"/>
  <c r="AD15247" i="25" s="1"/>
  <c r="AD15248" i="25" s="1"/>
  <c r="AD15249" i="25" s="1"/>
  <c r="AD15250" i="25" s="1"/>
  <c r="AD15251" i="25" s="1"/>
  <c r="AD15252" i="25" s="1"/>
  <c r="AD15253" i="25" s="1"/>
  <c r="AD15254" i="25" s="1"/>
  <c r="AD15255" i="25" s="1"/>
  <c r="AD15256" i="25" s="1"/>
  <c r="AD15257" i="25" s="1"/>
  <c r="AD15258" i="25" s="1"/>
  <c r="AD15259" i="25" s="1"/>
  <c r="AD15260" i="25" s="1"/>
  <c r="AD15261" i="25" s="1"/>
  <c r="AD15262" i="25" s="1"/>
  <c r="AD15263" i="25" s="1"/>
  <c r="AD15264" i="25" s="1"/>
  <c r="AD15265" i="25" s="1"/>
  <c r="AD15266" i="25" s="1"/>
  <c r="AD15267" i="25" s="1"/>
  <c r="AD15268" i="25" s="1"/>
  <c r="AD15269" i="25" s="1"/>
  <c r="AD15270" i="25" s="1"/>
  <c r="AD15271" i="25" s="1"/>
  <c r="AD15272" i="25" s="1"/>
  <c r="AD15273" i="25" s="1"/>
  <c r="AD15274" i="25" s="1"/>
  <c r="AD15275" i="25" s="1"/>
  <c r="AD15276" i="25" s="1"/>
  <c r="AD15277" i="25" s="1"/>
  <c r="AD15278" i="25" s="1"/>
  <c r="AD15279" i="25" s="1"/>
  <c r="AD15280" i="25" s="1"/>
  <c r="AD15281" i="25" s="1"/>
  <c r="AD15282" i="25" s="1"/>
  <c r="AD15283" i="25" s="1"/>
  <c r="AD15284" i="25" s="1"/>
  <c r="AD15285" i="25" s="1"/>
  <c r="AD15286" i="25" s="1"/>
  <c r="AD15287" i="25" s="1"/>
  <c r="AD15288" i="25" s="1"/>
  <c r="AD15289" i="25" s="1"/>
  <c r="AD15290" i="25" s="1"/>
  <c r="AD15291" i="25" s="1"/>
  <c r="AD15292" i="25" s="1"/>
  <c r="AD15293" i="25" s="1"/>
  <c r="AD15294" i="25" s="1"/>
  <c r="AD15295" i="25" s="1"/>
  <c r="AD15296" i="25" s="1"/>
  <c r="AD15297" i="25" s="1"/>
  <c r="AD15298" i="25" s="1"/>
  <c r="AD15299" i="25" s="1"/>
  <c r="AD15300" i="25" s="1"/>
  <c r="AD15301" i="25" s="1"/>
  <c r="AD15302" i="25" s="1"/>
  <c r="AD15303" i="25" s="1"/>
  <c r="AD15304" i="25" s="1"/>
  <c r="AD15305" i="25" s="1"/>
  <c r="AD15306" i="25" s="1"/>
  <c r="AD15307" i="25" s="1"/>
  <c r="AD15308" i="25" s="1"/>
  <c r="AD15309" i="25" s="1"/>
  <c r="AD15310" i="25" s="1"/>
  <c r="AD15311" i="25" s="1"/>
  <c r="AD15312" i="25" s="1"/>
  <c r="AD15313" i="25" s="1"/>
  <c r="AD15314" i="25" s="1"/>
  <c r="AD15315" i="25" s="1"/>
  <c r="AD15316" i="25" s="1"/>
  <c r="AD15317" i="25" s="1"/>
  <c r="AD15318" i="25" s="1"/>
  <c r="AD15319" i="25" s="1"/>
  <c r="AD15320" i="25" s="1"/>
  <c r="AD15321" i="25" s="1"/>
  <c r="AD15322" i="25" s="1"/>
  <c r="AD15323" i="25" s="1"/>
  <c r="AD15324" i="25" s="1"/>
  <c r="AD15325" i="25" s="1"/>
  <c r="AD15326" i="25" s="1"/>
  <c r="AD15327" i="25" s="1"/>
  <c r="AD15328" i="25" s="1"/>
  <c r="AD15329" i="25" s="1"/>
  <c r="AD15330" i="25" s="1"/>
  <c r="AD15331" i="25" s="1"/>
  <c r="AD15332" i="25" s="1"/>
  <c r="AD15333" i="25" s="1"/>
  <c r="AD15334" i="25" s="1"/>
  <c r="AD15335" i="25" s="1"/>
  <c r="AD15336" i="25" s="1"/>
  <c r="AD15337" i="25" s="1"/>
  <c r="AD15338" i="25" s="1"/>
  <c r="AD15339" i="25" s="1"/>
  <c r="AD15340" i="25" s="1"/>
  <c r="AD15341" i="25" s="1"/>
  <c r="AD15342" i="25" s="1"/>
  <c r="AD15343" i="25" s="1"/>
  <c r="AD15344" i="25" s="1"/>
  <c r="AD15345" i="25" s="1"/>
  <c r="AD15346" i="25" s="1"/>
  <c r="AD15347" i="25" s="1"/>
  <c r="AD15348" i="25" s="1"/>
  <c r="AD15349" i="25" s="1"/>
  <c r="AD15350" i="25" s="1"/>
  <c r="AD15351" i="25" s="1"/>
  <c r="AD15352" i="25" s="1"/>
  <c r="AD15353" i="25" s="1"/>
  <c r="AD15354" i="25" s="1"/>
  <c r="AD15355" i="25" s="1"/>
  <c r="AD15356" i="25" s="1"/>
  <c r="AD15357" i="25" s="1"/>
  <c r="AD15358" i="25" s="1"/>
  <c r="AD15359" i="25" s="1"/>
  <c r="AD15360" i="25" s="1"/>
  <c r="AD15361" i="25" s="1"/>
  <c r="AD15362" i="25" s="1"/>
  <c r="AD15363" i="25" s="1"/>
  <c r="AD15364" i="25" s="1"/>
  <c r="AD15365" i="25" s="1"/>
  <c r="AD15366" i="25" s="1"/>
  <c r="AD15367" i="25" s="1"/>
  <c r="AD15368" i="25" s="1"/>
  <c r="AD15369" i="25" s="1"/>
  <c r="AD15370" i="25" s="1"/>
  <c r="AD15371" i="25" s="1"/>
  <c r="AD15372" i="25" s="1"/>
  <c r="AD15373" i="25" s="1"/>
  <c r="AD15374" i="25" s="1"/>
  <c r="AD15375" i="25" s="1"/>
  <c r="AD15376" i="25" s="1"/>
  <c r="AD15377" i="25" s="1"/>
  <c r="AD15378" i="25" s="1"/>
  <c r="AD15379" i="25" s="1"/>
  <c r="AD15380" i="25" s="1"/>
  <c r="AD15381" i="25" s="1"/>
  <c r="AD15382" i="25" s="1"/>
  <c r="AD15383" i="25" s="1"/>
  <c r="AD15384" i="25" s="1"/>
  <c r="AD15385" i="25" s="1"/>
  <c r="AD15386" i="25" s="1"/>
  <c r="AD15387" i="25" s="1"/>
  <c r="AD15388" i="25" s="1"/>
  <c r="AD15389" i="25" s="1"/>
  <c r="AD15390" i="25" s="1"/>
  <c r="AD15391" i="25" s="1"/>
  <c r="AD15392" i="25" s="1"/>
  <c r="AD15393" i="25" s="1"/>
  <c r="AD15394" i="25" s="1"/>
  <c r="AD15395" i="25" s="1"/>
  <c r="AD15396" i="25" s="1"/>
  <c r="AD15397" i="25" s="1"/>
  <c r="AD15398" i="25" s="1"/>
  <c r="AD15399" i="25" s="1"/>
  <c r="AD15400" i="25" s="1"/>
  <c r="AD15401" i="25" s="1"/>
  <c r="AD15402" i="25" s="1"/>
  <c r="AD15403" i="25" s="1"/>
  <c r="AD15404" i="25" s="1"/>
  <c r="AD15405" i="25" s="1"/>
  <c r="AD15406" i="25" s="1"/>
  <c r="AD15407" i="25" s="1"/>
  <c r="AD15408" i="25" s="1"/>
  <c r="AD15409" i="25" s="1"/>
  <c r="AD15410" i="25" s="1"/>
  <c r="AD15411" i="25" s="1"/>
  <c r="AD15412" i="25" s="1"/>
  <c r="AD15413" i="25" s="1"/>
  <c r="AD15414" i="25" s="1"/>
  <c r="AD15415" i="25" s="1"/>
  <c r="AD15416" i="25" s="1"/>
  <c r="AD15417" i="25" s="1"/>
  <c r="AD15418" i="25" s="1"/>
  <c r="AD15419" i="25" s="1"/>
  <c r="AD15420" i="25" s="1"/>
  <c r="AD15421" i="25" s="1"/>
  <c r="AD15422" i="25" s="1"/>
  <c r="AD15423" i="25" s="1"/>
  <c r="AD15424" i="25" s="1"/>
  <c r="AD15425" i="25" s="1"/>
  <c r="AD15426" i="25" s="1"/>
  <c r="AD15427" i="25" s="1"/>
  <c r="AD15428" i="25" s="1"/>
  <c r="AD15429" i="25" s="1"/>
  <c r="AD15430" i="25" s="1"/>
  <c r="AD15431" i="25" s="1"/>
  <c r="AD15432" i="25" s="1"/>
  <c r="AD15433" i="25" s="1"/>
  <c r="AD15434" i="25" s="1"/>
  <c r="AD15435" i="25" s="1"/>
  <c r="AD15436" i="25" s="1"/>
  <c r="AD15437" i="25" s="1"/>
  <c r="AD15438" i="25" s="1"/>
  <c r="AD15439" i="25" s="1"/>
  <c r="AD15440" i="25" s="1"/>
  <c r="AD15441" i="25" s="1"/>
  <c r="AD15442" i="25" s="1"/>
  <c r="AD15443" i="25" s="1"/>
  <c r="AD15444" i="25" s="1"/>
  <c r="AD15445" i="25" s="1"/>
  <c r="AD15446" i="25" s="1"/>
  <c r="AD15447" i="25" s="1"/>
  <c r="AD15448" i="25" s="1"/>
  <c r="AD15449" i="25" s="1"/>
  <c r="AD15450" i="25" s="1"/>
  <c r="AD15451" i="25" s="1"/>
  <c r="AD15452" i="25" s="1"/>
  <c r="AD15453" i="25" s="1"/>
  <c r="AD15454" i="25" s="1"/>
  <c r="AD15455" i="25" s="1"/>
  <c r="AD15456" i="25" s="1"/>
  <c r="AD15457" i="25" s="1"/>
  <c r="AD15458" i="25" s="1"/>
  <c r="AD15459" i="25" s="1"/>
  <c r="AD15460" i="25" s="1"/>
  <c r="AD15461" i="25" s="1"/>
  <c r="AD15462" i="25" s="1"/>
  <c r="AD15463" i="25" s="1"/>
  <c r="AD15464" i="25" s="1"/>
  <c r="AD15465" i="25" s="1"/>
  <c r="AD15466" i="25" s="1"/>
  <c r="AD15467" i="25" s="1"/>
  <c r="AD15468" i="25" s="1"/>
  <c r="AD15469" i="25" s="1"/>
  <c r="AD15470" i="25" s="1"/>
  <c r="AD15471" i="25" s="1"/>
  <c r="AD15472" i="25" s="1"/>
  <c r="AD15473" i="25" s="1"/>
  <c r="AD15474" i="25" s="1"/>
  <c r="AD15475" i="25" s="1"/>
  <c r="AD15476" i="25" s="1"/>
  <c r="AD15477" i="25" s="1"/>
  <c r="AD15478" i="25" s="1"/>
  <c r="AD15479" i="25" s="1"/>
  <c r="AD15480" i="25" s="1"/>
  <c r="AD15481" i="25" s="1"/>
  <c r="AD15482" i="25" s="1"/>
  <c r="AD15483" i="25" s="1"/>
  <c r="AD15484" i="25" s="1"/>
  <c r="AD15485" i="25" s="1"/>
  <c r="AD15486" i="25" s="1"/>
  <c r="AD15487" i="25" s="1"/>
  <c r="AD15488" i="25" s="1"/>
  <c r="AD15489" i="25" s="1"/>
  <c r="AD15490" i="25" s="1"/>
  <c r="AD15491" i="25" s="1"/>
  <c r="AD15492" i="25" s="1"/>
  <c r="AD15493" i="25" s="1"/>
  <c r="AD15494" i="25" s="1"/>
  <c r="AD15495" i="25" s="1"/>
  <c r="AD15496" i="25" s="1"/>
  <c r="AD15497" i="25" s="1"/>
  <c r="AD15498" i="25" s="1"/>
  <c r="AD15499" i="25" s="1"/>
  <c r="AD15500" i="25" s="1"/>
  <c r="AD15501" i="25" s="1"/>
  <c r="AD15502" i="25" s="1"/>
  <c r="AD15503" i="25" s="1"/>
  <c r="AD15504" i="25" s="1"/>
  <c r="AD15505" i="25" s="1"/>
  <c r="AD15506" i="25" s="1"/>
  <c r="AD15507" i="25" s="1"/>
  <c r="AD15508" i="25" s="1"/>
  <c r="AD15509" i="25" s="1"/>
  <c r="AD15510" i="25" s="1"/>
  <c r="AD15511" i="25" s="1"/>
  <c r="AD15512" i="25" s="1"/>
  <c r="AD15513" i="25" s="1"/>
  <c r="AD15514" i="25" s="1"/>
  <c r="AD15515" i="25" s="1"/>
  <c r="AD15516" i="25" s="1"/>
  <c r="AD15517" i="25" s="1"/>
  <c r="AD15518" i="25" s="1"/>
  <c r="AD15519" i="25" s="1"/>
  <c r="AD15520" i="25" s="1"/>
  <c r="AD15521" i="25" s="1"/>
  <c r="AD15522" i="25" s="1"/>
  <c r="AD15523" i="25" s="1"/>
  <c r="AD15524" i="25" s="1"/>
  <c r="AD15525" i="25" s="1"/>
  <c r="AD15526" i="25" s="1"/>
  <c r="AD15527" i="25" s="1"/>
  <c r="AD15528" i="25" s="1"/>
  <c r="AD15529" i="25" s="1"/>
  <c r="AD15530" i="25" s="1"/>
  <c r="AD15531" i="25" s="1"/>
  <c r="AD15532" i="25" s="1"/>
  <c r="AD15533" i="25" s="1"/>
  <c r="AD15534" i="25" s="1"/>
  <c r="AD15535" i="25" s="1"/>
  <c r="AD15536" i="25" s="1"/>
  <c r="AD15537" i="25" s="1"/>
  <c r="AD15538" i="25" s="1"/>
  <c r="AD15539" i="25" s="1"/>
  <c r="AD15540" i="25" s="1"/>
  <c r="AD15541" i="25" s="1"/>
  <c r="AD15542" i="25" s="1"/>
  <c r="AD15543" i="25" s="1"/>
  <c r="AD15544" i="25" s="1"/>
  <c r="AD15545" i="25" s="1"/>
  <c r="AD15546" i="25" s="1"/>
  <c r="AD15547" i="25" s="1"/>
  <c r="AD15548" i="25" s="1"/>
  <c r="AD15549" i="25" s="1"/>
  <c r="AD15550" i="25" s="1"/>
  <c r="AD15551" i="25" s="1"/>
  <c r="AD15552" i="25" s="1"/>
  <c r="AD15553" i="25" s="1"/>
  <c r="AD15554" i="25" s="1"/>
  <c r="AD15555" i="25" s="1"/>
  <c r="AD15556" i="25" s="1"/>
  <c r="AD15557" i="25" s="1"/>
  <c r="AD15558" i="25" s="1"/>
  <c r="AD15559" i="25" s="1"/>
  <c r="AD15560" i="25" s="1"/>
  <c r="AD15561" i="25" s="1"/>
  <c r="AD15562" i="25" s="1"/>
  <c r="AD15563" i="25" s="1"/>
  <c r="AD15564" i="25" s="1"/>
  <c r="AD15565" i="25" s="1"/>
  <c r="AD15566" i="25" s="1"/>
  <c r="AD15567" i="25" s="1"/>
  <c r="AD15568" i="25" s="1"/>
  <c r="AD15569" i="25" s="1"/>
  <c r="AD15570" i="25" s="1"/>
  <c r="AD15571" i="25" s="1"/>
  <c r="AD15572" i="25" s="1"/>
  <c r="AD15573" i="25" s="1"/>
  <c r="AD15574" i="25" s="1"/>
  <c r="AD15575" i="25" s="1"/>
  <c r="AD15576" i="25" s="1"/>
  <c r="AD15577" i="25" s="1"/>
  <c r="AD15578" i="25" s="1"/>
  <c r="AD15579" i="25" s="1"/>
  <c r="AD15580" i="25" s="1"/>
  <c r="AD15581" i="25" s="1"/>
  <c r="AD15582" i="25" s="1"/>
  <c r="AD15583" i="25" s="1"/>
  <c r="AD15584" i="25" s="1"/>
  <c r="AD15585" i="25" s="1"/>
  <c r="AD15586" i="25" s="1"/>
  <c r="AD15587" i="25" s="1"/>
  <c r="AD15588" i="25" s="1"/>
  <c r="AD15589" i="25" s="1"/>
  <c r="AD15590" i="25" s="1"/>
  <c r="AD15591" i="25" s="1"/>
  <c r="AD15592" i="25" s="1"/>
  <c r="AD15593" i="25" s="1"/>
  <c r="AD15594" i="25" s="1"/>
  <c r="AD15595" i="25" s="1"/>
  <c r="AD15596" i="25" s="1"/>
  <c r="AD15597" i="25" s="1"/>
  <c r="AD15598" i="25" s="1"/>
  <c r="AD15599" i="25" s="1"/>
  <c r="AD15600" i="25" s="1"/>
  <c r="AD15601" i="25" s="1"/>
  <c r="AD15602" i="25" s="1"/>
  <c r="AD15603" i="25" s="1"/>
  <c r="AD15604" i="25" s="1"/>
  <c r="AD15605" i="25" s="1"/>
  <c r="AD15606" i="25" s="1"/>
  <c r="AD15607" i="25" s="1"/>
  <c r="AD15608" i="25" s="1"/>
  <c r="AD15609" i="25" s="1"/>
  <c r="AD15610" i="25" s="1"/>
  <c r="AD15611" i="25" s="1"/>
  <c r="AD15612" i="25" s="1"/>
  <c r="AD15613" i="25" s="1"/>
  <c r="AD15614" i="25" s="1"/>
  <c r="AD15615" i="25" s="1"/>
  <c r="AD15616" i="25" s="1"/>
  <c r="AD15617" i="25" s="1"/>
  <c r="AD15618" i="25" s="1"/>
  <c r="AD15619" i="25" s="1"/>
  <c r="AD15620" i="25" s="1"/>
  <c r="AD15621" i="25" s="1"/>
  <c r="AD15622" i="25" s="1"/>
  <c r="AD15623" i="25" s="1"/>
  <c r="AD15624" i="25" s="1"/>
  <c r="AD15625" i="25" s="1"/>
  <c r="AD15626" i="25" s="1"/>
  <c r="AD15627" i="25" s="1"/>
  <c r="AD15628" i="25" s="1"/>
  <c r="AD15629" i="25" s="1"/>
  <c r="AD15630" i="25" s="1"/>
  <c r="AD15631" i="25" s="1"/>
  <c r="AD15632" i="25" s="1"/>
  <c r="AD15633" i="25" s="1"/>
  <c r="AD15634" i="25" s="1"/>
  <c r="AD15635" i="25" s="1"/>
  <c r="AD15636" i="25" s="1"/>
  <c r="AD15637" i="25" s="1"/>
  <c r="AD15638" i="25" s="1"/>
  <c r="AD15639" i="25" s="1"/>
  <c r="AD15640" i="25" s="1"/>
  <c r="AD15641" i="25" s="1"/>
  <c r="AD15642" i="25" s="1"/>
  <c r="AD15643" i="25" s="1"/>
  <c r="AD15644" i="25" s="1"/>
  <c r="AD15645" i="25" s="1"/>
  <c r="AD15646" i="25" s="1"/>
  <c r="AD15647" i="25" s="1"/>
  <c r="AD15648" i="25" s="1"/>
  <c r="AD15649" i="25" s="1"/>
  <c r="AD15650" i="25" s="1"/>
  <c r="AD15651" i="25" s="1"/>
  <c r="AD15652" i="25" s="1"/>
  <c r="AD15653" i="25" s="1"/>
  <c r="AD15654" i="25" s="1"/>
  <c r="AD15655" i="25" s="1"/>
  <c r="AD15656" i="25" s="1"/>
  <c r="AD15657" i="25" s="1"/>
  <c r="AD15658" i="25" s="1"/>
  <c r="AD15659" i="25" s="1"/>
  <c r="AD15660" i="25" s="1"/>
  <c r="AD15661" i="25" s="1"/>
  <c r="AD15662" i="25" s="1"/>
  <c r="AD15663" i="25" s="1"/>
  <c r="AD15664" i="25" s="1"/>
  <c r="AD15665" i="25" s="1"/>
  <c r="AD15666" i="25" s="1"/>
  <c r="AD15667" i="25" s="1"/>
  <c r="AD15668" i="25" s="1"/>
  <c r="AD15669" i="25" s="1"/>
  <c r="AD15670" i="25" s="1"/>
  <c r="AD15671" i="25" s="1"/>
  <c r="AD15672" i="25" s="1"/>
  <c r="AD15673" i="25" s="1"/>
  <c r="AD15674" i="25" s="1"/>
  <c r="AD15675" i="25" s="1"/>
  <c r="AD15676" i="25" s="1"/>
  <c r="AD15677" i="25" s="1"/>
  <c r="AD15678" i="25" s="1"/>
  <c r="AD15679" i="25" s="1"/>
  <c r="AD15680" i="25" s="1"/>
  <c r="AD15681" i="25" s="1"/>
  <c r="AD15682" i="25" s="1"/>
  <c r="AD15683" i="25" s="1"/>
  <c r="AD15684" i="25" s="1"/>
  <c r="AD15685" i="25" s="1"/>
  <c r="AD15686" i="25" s="1"/>
  <c r="AD15687" i="25" s="1"/>
  <c r="AD15688" i="25" s="1"/>
  <c r="AD15689" i="25" s="1"/>
  <c r="AD15690" i="25" s="1"/>
  <c r="AD15691" i="25" s="1"/>
  <c r="AD15692" i="25" s="1"/>
  <c r="AD15693" i="25" s="1"/>
  <c r="AD15694" i="25" s="1"/>
  <c r="AD15695" i="25" s="1"/>
  <c r="AD15696" i="25" s="1"/>
  <c r="AD15697" i="25" s="1"/>
  <c r="AD15698" i="25" s="1"/>
  <c r="AD15699" i="25" s="1"/>
  <c r="AD15700" i="25" s="1"/>
  <c r="AD15701" i="25" s="1"/>
  <c r="AD15702" i="25" s="1"/>
  <c r="AD15703" i="25" s="1"/>
  <c r="AD15704" i="25" s="1"/>
  <c r="AD15705" i="25" s="1"/>
  <c r="AD15706" i="25" s="1"/>
  <c r="AD15707" i="25" s="1"/>
  <c r="AD15708" i="25" s="1"/>
  <c r="AD15709" i="25" s="1"/>
  <c r="AD15710" i="25" s="1"/>
  <c r="AD15711" i="25" s="1"/>
  <c r="AD15712" i="25" s="1"/>
  <c r="AD15713" i="25" s="1"/>
  <c r="AD15714" i="25" s="1"/>
  <c r="AD15715" i="25" s="1"/>
  <c r="AD15716" i="25" s="1"/>
  <c r="AD15717" i="25" s="1"/>
  <c r="AD15718" i="25" s="1"/>
  <c r="AD15719" i="25" s="1"/>
  <c r="AD15720" i="25" s="1"/>
  <c r="AD15721" i="25" s="1"/>
  <c r="AD15722" i="25" s="1"/>
  <c r="AD15723" i="25" s="1"/>
  <c r="AD15724" i="25" s="1"/>
  <c r="AD15725" i="25" s="1"/>
  <c r="AD15726" i="25" s="1"/>
  <c r="AD15727" i="25" s="1"/>
  <c r="AD15728" i="25" s="1"/>
  <c r="AD15729" i="25" s="1"/>
  <c r="AD15730" i="25" s="1"/>
  <c r="AD15731" i="25" s="1"/>
  <c r="AD15732" i="25" s="1"/>
  <c r="AD15733" i="25" s="1"/>
  <c r="AD15734" i="25" s="1"/>
  <c r="AD15735" i="25" s="1"/>
  <c r="AD15736" i="25" s="1"/>
  <c r="AD15737" i="25" s="1"/>
  <c r="AD15738" i="25" s="1"/>
  <c r="AD15739" i="25" s="1"/>
  <c r="AD15740" i="25" s="1"/>
  <c r="AD15741" i="25" s="1"/>
  <c r="AD15742" i="25" s="1"/>
  <c r="AD15743" i="25" s="1"/>
  <c r="AD15744" i="25" s="1"/>
  <c r="AD15745" i="25" s="1"/>
  <c r="AD15746" i="25" s="1"/>
  <c r="AD15747" i="25" s="1"/>
  <c r="AD15748" i="25" s="1"/>
  <c r="AD15749" i="25" s="1"/>
  <c r="AD15750" i="25" s="1"/>
  <c r="AD15751" i="25" s="1"/>
  <c r="AD15752" i="25" s="1"/>
  <c r="AD15753" i="25" s="1"/>
  <c r="AD15754" i="25" s="1"/>
  <c r="AD15755" i="25" s="1"/>
  <c r="AD15756" i="25" s="1"/>
  <c r="AD15757" i="25" s="1"/>
  <c r="AD15758" i="25" s="1"/>
  <c r="AD15759" i="25" s="1"/>
  <c r="AD15760" i="25" s="1"/>
  <c r="AD15761" i="25" s="1"/>
  <c r="AD15762" i="25" s="1"/>
  <c r="AD15763" i="25" s="1"/>
  <c r="AD15764" i="25" s="1"/>
  <c r="AD15765" i="25" s="1"/>
  <c r="AD15766" i="25" s="1"/>
  <c r="AD15767" i="25" s="1"/>
  <c r="AD15768" i="25" s="1"/>
  <c r="AD15769" i="25" s="1"/>
  <c r="AD15770" i="25" s="1"/>
  <c r="AD15771" i="25" s="1"/>
  <c r="AD15772" i="25" s="1"/>
  <c r="AD15773" i="25" s="1"/>
  <c r="AD15774" i="25" s="1"/>
  <c r="AD15775" i="25" s="1"/>
  <c r="AD15776" i="25" s="1"/>
  <c r="AD15777" i="25" s="1"/>
  <c r="AD15778" i="25" s="1"/>
  <c r="AD15779" i="25" s="1"/>
  <c r="AD15780" i="25" s="1"/>
  <c r="AD15781" i="25" s="1"/>
  <c r="AD15782" i="25" s="1"/>
  <c r="AD15783" i="25" s="1"/>
  <c r="AD15784" i="25" s="1"/>
  <c r="AD15785" i="25" s="1"/>
  <c r="AD15786" i="25" s="1"/>
  <c r="AD15787" i="25" s="1"/>
  <c r="AD15788" i="25" s="1"/>
  <c r="AD15789" i="25" s="1"/>
  <c r="AD15790" i="25" s="1"/>
  <c r="AD15791" i="25" s="1"/>
  <c r="AD15792" i="25" s="1"/>
  <c r="AD15793" i="25" s="1"/>
  <c r="AD15794" i="25" s="1"/>
  <c r="AD15795" i="25" s="1"/>
  <c r="AD15796" i="25" s="1"/>
  <c r="AD15797" i="25" s="1"/>
  <c r="AD15798" i="25" s="1"/>
  <c r="AD15799" i="25" s="1"/>
  <c r="AD15800" i="25" s="1"/>
  <c r="AD15801" i="25" s="1"/>
  <c r="AD15802" i="25" s="1"/>
  <c r="AD15803" i="25" s="1"/>
  <c r="AD15804" i="25" s="1"/>
  <c r="AD15805" i="25" s="1"/>
  <c r="AD15806" i="25" s="1"/>
  <c r="AD15807" i="25" s="1"/>
  <c r="AD15808" i="25" s="1"/>
  <c r="AD15809" i="25" s="1"/>
  <c r="AD15810" i="25" s="1"/>
  <c r="AD15811" i="25" s="1"/>
  <c r="AD15812" i="25" s="1"/>
  <c r="AD15813" i="25" s="1"/>
  <c r="AD15814" i="25" s="1"/>
  <c r="AD15815" i="25" s="1"/>
  <c r="AD15816" i="25" s="1"/>
  <c r="AD15817" i="25" s="1"/>
  <c r="AD15818" i="25" s="1"/>
  <c r="AD15819" i="25" s="1"/>
  <c r="AD15820" i="25" s="1"/>
  <c r="AD15821" i="25" s="1"/>
  <c r="AD15822" i="25" s="1"/>
  <c r="AD15823" i="25" s="1"/>
  <c r="AD15824" i="25" s="1"/>
  <c r="AD15825" i="25" s="1"/>
  <c r="AD15826" i="25" s="1"/>
  <c r="AD15827" i="25" s="1"/>
  <c r="AD15828" i="25" s="1"/>
  <c r="AD15829" i="25" s="1"/>
  <c r="AD15830" i="25" s="1"/>
  <c r="AD15831" i="25" s="1"/>
  <c r="AD15832" i="25" s="1"/>
  <c r="AD15833" i="25" s="1"/>
  <c r="AD15834" i="25" s="1"/>
  <c r="AD15835" i="25" s="1"/>
  <c r="AD15836" i="25" s="1"/>
  <c r="AD15837" i="25" s="1"/>
  <c r="AD15838" i="25" s="1"/>
  <c r="AD15839" i="25" s="1"/>
  <c r="AD15840" i="25" s="1"/>
  <c r="AD15841" i="25" s="1"/>
  <c r="AD15842" i="25" s="1"/>
  <c r="AD15843" i="25" s="1"/>
  <c r="AD15844" i="25" s="1"/>
  <c r="AD15845" i="25" s="1"/>
  <c r="AD15846" i="25" s="1"/>
  <c r="AD15847" i="25" s="1"/>
  <c r="AD15848" i="25" s="1"/>
  <c r="AD15849" i="25" s="1"/>
  <c r="AD15850" i="25" s="1"/>
  <c r="AD15851" i="25" s="1"/>
  <c r="AD15852" i="25" s="1"/>
  <c r="AD15853" i="25" s="1"/>
  <c r="AD15854" i="25" s="1"/>
  <c r="AD15855" i="25" s="1"/>
  <c r="AD15856" i="25" s="1"/>
  <c r="AD15857" i="25" s="1"/>
  <c r="AD15858" i="25" s="1"/>
  <c r="AD15859" i="25" s="1"/>
  <c r="AD15860" i="25" s="1"/>
  <c r="AD15861" i="25" s="1"/>
  <c r="AD15862" i="25" s="1"/>
  <c r="AD15863" i="25" s="1"/>
  <c r="AD15864" i="25" s="1"/>
  <c r="AD15865" i="25" s="1"/>
  <c r="AD15866" i="25" s="1"/>
  <c r="AD15867" i="25" s="1"/>
  <c r="AD15868" i="25" s="1"/>
  <c r="AD15869" i="25" s="1"/>
  <c r="AD15870" i="25" s="1"/>
  <c r="AD15871" i="25" s="1"/>
  <c r="AD15872" i="25" s="1"/>
  <c r="AD15873" i="25" s="1"/>
  <c r="AD15874" i="25" s="1"/>
  <c r="AD15875" i="25" s="1"/>
  <c r="AD15876" i="25" s="1"/>
  <c r="AD15877" i="25" s="1"/>
  <c r="AD15878" i="25" s="1"/>
  <c r="AD15879" i="25" s="1"/>
  <c r="AD15880" i="25" s="1"/>
  <c r="AD15881" i="25" s="1"/>
  <c r="AD15882" i="25" s="1"/>
  <c r="AD15883" i="25" s="1"/>
  <c r="AD15884" i="25" s="1"/>
  <c r="AD15885" i="25" s="1"/>
  <c r="AD15886" i="25" s="1"/>
  <c r="AD15887" i="25" s="1"/>
  <c r="AD15888" i="25" s="1"/>
  <c r="AD15889" i="25" s="1"/>
  <c r="AD15890" i="25" s="1"/>
  <c r="AD15891" i="25" s="1"/>
  <c r="AD15892" i="25" s="1"/>
  <c r="AD15893" i="25" s="1"/>
  <c r="AD15894" i="25" s="1"/>
  <c r="AD15895" i="25" s="1"/>
  <c r="AD15896" i="25" s="1"/>
  <c r="AD15897" i="25" s="1"/>
  <c r="AD15898" i="25" s="1"/>
  <c r="AD15899" i="25" s="1"/>
  <c r="AD15900" i="25" s="1"/>
  <c r="AD15901" i="25" s="1"/>
  <c r="AD15902" i="25" s="1"/>
  <c r="AD15903" i="25" s="1"/>
  <c r="AD15904" i="25" s="1"/>
  <c r="AD15905" i="25" s="1"/>
  <c r="AD15906" i="25" s="1"/>
  <c r="AD15907" i="25" s="1"/>
  <c r="AD15908" i="25" s="1"/>
  <c r="AD15909" i="25" s="1"/>
  <c r="AD15910" i="25" s="1"/>
  <c r="AD15911" i="25" s="1"/>
  <c r="AD15912" i="25" s="1"/>
  <c r="AD15913" i="25" s="1"/>
  <c r="AD15914" i="25" s="1"/>
  <c r="AD15915" i="25" s="1"/>
  <c r="AD15916" i="25" s="1"/>
  <c r="AD15917" i="25" s="1"/>
  <c r="AD15918" i="25" s="1"/>
  <c r="AD15919" i="25" s="1"/>
  <c r="AD15920" i="25" s="1"/>
  <c r="AD15921" i="25" s="1"/>
  <c r="AD15922" i="25" s="1"/>
  <c r="AD15923" i="25" s="1"/>
  <c r="AD15924" i="25" s="1"/>
  <c r="AD15925" i="25" s="1"/>
  <c r="AD15926" i="25" s="1"/>
  <c r="AD15927" i="25" s="1"/>
  <c r="AD15928" i="25" s="1"/>
  <c r="AD15929" i="25" s="1"/>
  <c r="AD15930" i="25" s="1"/>
  <c r="AD15931" i="25" s="1"/>
  <c r="AD15932" i="25" s="1"/>
  <c r="AD15933" i="25" s="1"/>
  <c r="AD15934" i="25" s="1"/>
  <c r="AD15935" i="25" s="1"/>
  <c r="AD15936" i="25" s="1"/>
  <c r="AD15937" i="25" s="1"/>
  <c r="AD15938" i="25" s="1"/>
  <c r="AD15939" i="25" s="1"/>
  <c r="AD15940" i="25" s="1"/>
  <c r="AD15941" i="25" s="1"/>
  <c r="AD15942" i="25" s="1"/>
  <c r="AD15943" i="25" s="1"/>
  <c r="AD15944" i="25" s="1"/>
  <c r="AD15945" i="25" s="1"/>
  <c r="AD15946" i="25" s="1"/>
  <c r="AD15947" i="25" s="1"/>
  <c r="AD15948" i="25" s="1"/>
  <c r="AD15949" i="25" s="1"/>
  <c r="AD15950" i="25" s="1"/>
  <c r="AD15951" i="25" s="1"/>
  <c r="AD15952" i="25" s="1"/>
  <c r="AD15953" i="25" s="1"/>
  <c r="AD15954" i="25" s="1"/>
  <c r="AD15955" i="25" s="1"/>
  <c r="AD15956" i="25" s="1"/>
  <c r="AD15957" i="25" s="1"/>
  <c r="AD15958" i="25" s="1"/>
  <c r="AD15959" i="25" s="1"/>
  <c r="AD15960" i="25" s="1"/>
  <c r="AD15961" i="25" s="1"/>
  <c r="AD15962" i="25" s="1"/>
  <c r="AD15963" i="25" s="1"/>
  <c r="AD15964" i="25" s="1"/>
  <c r="AD15965" i="25" s="1"/>
  <c r="AD15966" i="25" s="1"/>
  <c r="AD15967" i="25" s="1"/>
  <c r="AD15968" i="25" s="1"/>
  <c r="AD15969" i="25" s="1"/>
  <c r="AD15970" i="25" s="1"/>
  <c r="AD15971" i="25" s="1"/>
  <c r="AD15972" i="25" s="1"/>
  <c r="AD15973" i="25" s="1"/>
  <c r="AD15974" i="25" s="1"/>
  <c r="AD15975" i="25" s="1"/>
  <c r="AD15976" i="25" s="1"/>
  <c r="AD15977" i="25" s="1"/>
  <c r="AD15978" i="25" s="1"/>
  <c r="AD15979" i="25" s="1"/>
  <c r="AD15980" i="25" s="1"/>
  <c r="AD15981" i="25" s="1"/>
  <c r="AD15982" i="25" s="1"/>
  <c r="AD15983" i="25" s="1"/>
  <c r="AD15984" i="25" s="1"/>
  <c r="AD15985" i="25" s="1"/>
  <c r="AD15986" i="25" s="1"/>
  <c r="AD15987" i="25" s="1"/>
  <c r="AD15988" i="25" s="1"/>
  <c r="AD15989" i="25" s="1"/>
  <c r="AD15990" i="25" s="1"/>
  <c r="AD15991" i="25" s="1"/>
  <c r="AD15992" i="25" s="1"/>
  <c r="AD15993" i="25" s="1"/>
  <c r="AD15994" i="25" s="1"/>
  <c r="AD15995" i="25" s="1"/>
  <c r="AD15996" i="25" s="1"/>
  <c r="AD15997" i="25" s="1"/>
  <c r="AD15998" i="25" s="1"/>
  <c r="AD15999" i="25" s="1"/>
  <c r="AD16000" i="25" s="1"/>
  <c r="AD16001" i="25" s="1"/>
  <c r="AD16002" i="25" s="1"/>
  <c r="AD16003" i="25" s="1"/>
  <c r="AD16004" i="25" s="1"/>
  <c r="AD16005" i="25" s="1"/>
  <c r="AD16006" i="25" s="1"/>
  <c r="AD16007" i="25" s="1"/>
  <c r="AD16008" i="25" s="1"/>
  <c r="AD16009" i="25" s="1"/>
  <c r="AD16010" i="25" s="1"/>
  <c r="AD16011" i="25" s="1"/>
  <c r="AD16012" i="25" s="1"/>
  <c r="AD16013" i="25" s="1"/>
  <c r="AD16014" i="25" s="1"/>
  <c r="AD16015" i="25" s="1"/>
  <c r="AD16016" i="25" s="1"/>
  <c r="AD16017" i="25" s="1"/>
  <c r="AD16018" i="25" s="1"/>
  <c r="AD16019" i="25" s="1"/>
  <c r="AD16020" i="25" s="1"/>
  <c r="AD16021" i="25" s="1"/>
  <c r="AD16022" i="25" s="1"/>
  <c r="AD16023" i="25" s="1"/>
  <c r="AD16024" i="25" s="1"/>
  <c r="AD16025" i="25" s="1"/>
  <c r="AD16026" i="25" s="1"/>
  <c r="AD16027" i="25" s="1"/>
  <c r="AD16028" i="25" s="1"/>
  <c r="AD16029" i="25" s="1"/>
  <c r="AD16030" i="25" s="1"/>
  <c r="AD16031" i="25" s="1"/>
  <c r="AD16032" i="25" s="1"/>
  <c r="AD16033" i="25" s="1"/>
  <c r="AD16034" i="25" s="1"/>
  <c r="AD16035" i="25" s="1"/>
  <c r="AD16036" i="25" s="1"/>
  <c r="AD16037" i="25" s="1"/>
  <c r="AD16038" i="25" s="1"/>
  <c r="AD16039" i="25" s="1"/>
  <c r="AD16040" i="25" s="1"/>
  <c r="AD16041" i="25" s="1"/>
  <c r="AD16042" i="25" s="1"/>
  <c r="AD16043" i="25" s="1"/>
  <c r="AD16044" i="25" s="1"/>
  <c r="AD16045" i="25" s="1"/>
  <c r="AD16046" i="25" s="1"/>
  <c r="AD16047" i="25" s="1"/>
  <c r="AD16048" i="25" s="1"/>
  <c r="AD16049" i="25" s="1"/>
  <c r="AD16050" i="25" s="1"/>
  <c r="AD16051" i="25" s="1"/>
  <c r="AD16052" i="25" s="1"/>
  <c r="AD16053" i="25" s="1"/>
  <c r="AD16054" i="25" s="1"/>
  <c r="AD16055" i="25" s="1"/>
  <c r="AD16056" i="25" s="1"/>
  <c r="AD16057" i="25" s="1"/>
  <c r="AD16058" i="25" s="1"/>
  <c r="AD16059" i="25" s="1"/>
  <c r="AD16060" i="25" s="1"/>
  <c r="AD16061" i="25" s="1"/>
  <c r="AD16062" i="25" s="1"/>
  <c r="AD16063" i="25" s="1"/>
  <c r="AD16064" i="25" s="1"/>
  <c r="AD16065" i="25" s="1"/>
  <c r="AD16066" i="25" s="1"/>
  <c r="AD16067" i="25" s="1"/>
  <c r="AD16068" i="25" s="1"/>
  <c r="AD16069" i="25" s="1"/>
  <c r="AD16070" i="25" s="1"/>
  <c r="AD16071" i="25" s="1"/>
  <c r="AD16072" i="25" s="1"/>
  <c r="AD16073" i="25" s="1"/>
  <c r="AD16074" i="25" s="1"/>
  <c r="AD16075" i="25" s="1"/>
  <c r="AD16076" i="25" s="1"/>
  <c r="AD16077" i="25" s="1"/>
  <c r="AD16078" i="25" s="1"/>
  <c r="AD16079" i="25" s="1"/>
  <c r="AD16080" i="25" s="1"/>
  <c r="AD16081" i="25" s="1"/>
  <c r="AD16082" i="25" s="1"/>
  <c r="AD16083" i="25" s="1"/>
  <c r="AD16084" i="25" s="1"/>
  <c r="AD16085" i="25" s="1"/>
  <c r="AD16086" i="25" s="1"/>
  <c r="AD16087" i="25" s="1"/>
  <c r="AD16088" i="25" s="1"/>
  <c r="AD16089" i="25" s="1"/>
  <c r="AD16090" i="25" s="1"/>
  <c r="AD16091" i="25" s="1"/>
  <c r="AD16092" i="25" s="1"/>
  <c r="AD16093" i="25" s="1"/>
  <c r="AD16094" i="25" s="1"/>
  <c r="AD16095" i="25" s="1"/>
  <c r="AD16096" i="25" s="1"/>
  <c r="AD16097" i="25" s="1"/>
  <c r="AD16098" i="25" s="1"/>
  <c r="AD16099" i="25" s="1"/>
  <c r="AD16100" i="25" s="1"/>
  <c r="AD16101" i="25" s="1"/>
  <c r="AD16102" i="25" s="1"/>
  <c r="AD16103" i="25" s="1"/>
  <c r="AD16104" i="25" s="1"/>
  <c r="AD16105" i="25" s="1"/>
  <c r="AD16106" i="25" s="1"/>
  <c r="AD16107" i="25" s="1"/>
  <c r="AD16108" i="25" s="1"/>
  <c r="AD16109" i="25" s="1"/>
  <c r="AD16110" i="25" s="1"/>
  <c r="AD16111" i="25" s="1"/>
  <c r="AD16112" i="25" s="1"/>
  <c r="AD16113" i="25" s="1"/>
  <c r="AD16114" i="25" s="1"/>
  <c r="AD16115" i="25" s="1"/>
  <c r="AD16116" i="25" s="1"/>
  <c r="AD16117" i="25" s="1"/>
  <c r="AD16118" i="25" s="1"/>
  <c r="AD16119" i="25" s="1"/>
  <c r="AD16120" i="25" s="1"/>
  <c r="AD16121" i="25" s="1"/>
  <c r="AD16122" i="25" s="1"/>
  <c r="AD16123" i="25" s="1"/>
  <c r="AD16124" i="25" s="1"/>
  <c r="AD16125" i="25" s="1"/>
  <c r="AD16126" i="25" s="1"/>
  <c r="AD16127" i="25" s="1"/>
  <c r="AD16128" i="25" s="1"/>
  <c r="AD16129" i="25" s="1"/>
  <c r="AD16130" i="25" s="1"/>
  <c r="AD16131" i="25" s="1"/>
  <c r="AD16132" i="25" s="1"/>
  <c r="AD16133" i="25" s="1"/>
  <c r="AD16134" i="25" s="1"/>
  <c r="AD16135" i="25" s="1"/>
  <c r="AD16136" i="25" s="1"/>
  <c r="AD16137" i="25" s="1"/>
  <c r="AD16138" i="25" s="1"/>
  <c r="AD16139" i="25" s="1"/>
  <c r="AD16140" i="25" s="1"/>
  <c r="AD16141" i="25" s="1"/>
  <c r="AD16142" i="25" s="1"/>
  <c r="AD16143" i="25" s="1"/>
  <c r="AD16144" i="25" s="1"/>
  <c r="AD16145" i="25" s="1"/>
  <c r="AD16146" i="25" s="1"/>
  <c r="AD16147" i="25" s="1"/>
  <c r="AD16148" i="25" s="1"/>
  <c r="AD16149" i="25" s="1"/>
  <c r="AD16150" i="25" s="1"/>
  <c r="AD16151" i="25" s="1"/>
  <c r="AD16152" i="25" s="1"/>
  <c r="AD16153" i="25" s="1"/>
  <c r="AD16154" i="25" s="1"/>
  <c r="AD16155" i="25" s="1"/>
  <c r="AD16156" i="25" s="1"/>
  <c r="AD16157" i="25" s="1"/>
  <c r="AD16158" i="25" s="1"/>
  <c r="AD16159" i="25" s="1"/>
  <c r="AD16160" i="25" s="1"/>
  <c r="AD16161" i="25" s="1"/>
  <c r="AD16162" i="25" s="1"/>
  <c r="AD16163" i="25" s="1"/>
  <c r="AD16164" i="25" s="1"/>
  <c r="AD16165" i="25" s="1"/>
  <c r="AD16166" i="25" s="1"/>
  <c r="AD16167" i="25" s="1"/>
  <c r="AD16168" i="25" s="1"/>
  <c r="AD16169" i="25" s="1"/>
  <c r="AD16170" i="25" s="1"/>
  <c r="AD16171" i="25" s="1"/>
  <c r="AD16172" i="25" s="1"/>
  <c r="AD16173" i="25" s="1"/>
  <c r="AD16174" i="25" s="1"/>
  <c r="AD16175" i="25" s="1"/>
  <c r="AD16176" i="25" s="1"/>
  <c r="AD16177" i="25" s="1"/>
  <c r="AD16178" i="25" s="1"/>
  <c r="AD16179" i="25" s="1"/>
  <c r="AD16180" i="25" s="1"/>
  <c r="AD16181" i="25" s="1"/>
  <c r="AD16182" i="25" s="1"/>
  <c r="AD16183" i="25" s="1"/>
  <c r="AD16184" i="25" s="1"/>
  <c r="AD16185" i="25" s="1"/>
  <c r="AD16186" i="25" s="1"/>
  <c r="AD16187" i="25" s="1"/>
  <c r="AD16188" i="25" s="1"/>
  <c r="AD16189" i="25" s="1"/>
  <c r="AD16190" i="25" s="1"/>
  <c r="AD16191" i="25" s="1"/>
  <c r="AD16192" i="25" s="1"/>
  <c r="AD16193" i="25" s="1"/>
  <c r="AD16194" i="25" s="1"/>
  <c r="AD16195" i="25" s="1"/>
  <c r="AD16196" i="25" s="1"/>
  <c r="AD16197" i="25" s="1"/>
  <c r="AD16198" i="25" s="1"/>
  <c r="AD16199" i="25" s="1"/>
  <c r="AD16200" i="25" s="1"/>
  <c r="AD16201" i="25" s="1"/>
  <c r="AD16202" i="25" s="1"/>
  <c r="AD16203" i="25" s="1"/>
  <c r="AD16204" i="25" s="1"/>
  <c r="AD16205" i="25" s="1"/>
  <c r="AD16206" i="25" s="1"/>
  <c r="AD16207" i="25" s="1"/>
  <c r="AD16208" i="25" s="1"/>
  <c r="AD16209" i="25" s="1"/>
  <c r="AD16210" i="25" s="1"/>
  <c r="AD16211" i="25" s="1"/>
  <c r="AD16212" i="25" s="1"/>
  <c r="AD16213" i="25" s="1"/>
  <c r="AD16214" i="25" s="1"/>
  <c r="AD16215" i="25" s="1"/>
  <c r="AD16216" i="25" s="1"/>
  <c r="AD16217" i="25" s="1"/>
  <c r="AD16218" i="25" s="1"/>
  <c r="AD16219" i="25" s="1"/>
  <c r="AD16220" i="25" s="1"/>
  <c r="AD16221" i="25" s="1"/>
  <c r="AD16222" i="25" s="1"/>
  <c r="AD16223" i="25" s="1"/>
  <c r="AD16224" i="25" s="1"/>
  <c r="AD16225" i="25" s="1"/>
  <c r="AD16226" i="25" s="1"/>
  <c r="AD16227" i="25" s="1"/>
  <c r="AD16228" i="25" s="1"/>
  <c r="AD16229" i="25" s="1"/>
  <c r="AD16230" i="25" s="1"/>
  <c r="AD16231" i="25" s="1"/>
  <c r="AD16232" i="25" s="1"/>
  <c r="AD16233" i="25" s="1"/>
  <c r="AD16234" i="25" s="1"/>
  <c r="AD16235" i="25" s="1"/>
  <c r="AD16236" i="25" s="1"/>
  <c r="AD16237" i="25" s="1"/>
  <c r="AD16238" i="25" s="1"/>
  <c r="AD16239" i="25" s="1"/>
  <c r="AD16240" i="25" s="1"/>
  <c r="AD16241" i="25" s="1"/>
  <c r="AD16242" i="25" s="1"/>
  <c r="AD16243" i="25" s="1"/>
  <c r="AD16244" i="25" s="1"/>
  <c r="AD16245" i="25" s="1"/>
  <c r="AD16246" i="25" s="1"/>
  <c r="AD16247" i="25" s="1"/>
  <c r="AD16248" i="25" s="1"/>
  <c r="AD16249" i="25" s="1"/>
  <c r="AD16250" i="25" s="1"/>
  <c r="AD16251" i="25" s="1"/>
  <c r="AD16252" i="25" s="1"/>
  <c r="AD16253" i="25" s="1"/>
  <c r="AD16254" i="25" s="1"/>
  <c r="AD16255" i="25" s="1"/>
  <c r="AD16256" i="25" s="1"/>
  <c r="AD16257" i="25" s="1"/>
  <c r="AD16258" i="25" s="1"/>
  <c r="AD16259" i="25" s="1"/>
  <c r="AD16260" i="25" s="1"/>
  <c r="AD16261" i="25" s="1"/>
  <c r="AD16262" i="25" s="1"/>
  <c r="AD16263" i="25" s="1"/>
  <c r="AD16264" i="25" s="1"/>
  <c r="AD16265" i="25" s="1"/>
  <c r="AD16266" i="25" s="1"/>
  <c r="AD16267" i="25" s="1"/>
  <c r="AD16268" i="25" s="1"/>
  <c r="AD16269" i="25" s="1"/>
  <c r="AD16270" i="25" s="1"/>
  <c r="AD16271" i="25" s="1"/>
  <c r="AD16272" i="25" s="1"/>
  <c r="AD16273" i="25" s="1"/>
  <c r="AD16274" i="25" s="1"/>
  <c r="AD16275" i="25" s="1"/>
  <c r="AD16276" i="25" s="1"/>
  <c r="AD16277" i="25" s="1"/>
  <c r="AD16278" i="25" s="1"/>
  <c r="AD16279" i="25" s="1"/>
  <c r="AD16280" i="25" s="1"/>
  <c r="AD16281" i="25" s="1"/>
  <c r="AD16282" i="25" s="1"/>
  <c r="AD16283" i="25" s="1"/>
  <c r="AD16284" i="25" s="1"/>
  <c r="AD16285" i="25" s="1"/>
  <c r="AD16286" i="25" s="1"/>
  <c r="AD16287" i="25" s="1"/>
  <c r="AD16288" i="25" s="1"/>
  <c r="AD16289" i="25" s="1"/>
  <c r="AD16290" i="25" s="1"/>
  <c r="AD16291" i="25" s="1"/>
  <c r="AD16292" i="25" s="1"/>
  <c r="AD16293" i="25" s="1"/>
  <c r="AD16294" i="25" s="1"/>
  <c r="AD16295" i="25" s="1"/>
  <c r="AD16296" i="25" s="1"/>
  <c r="AD16297" i="25" s="1"/>
  <c r="AD16298" i="25" s="1"/>
  <c r="AD16299" i="25" s="1"/>
  <c r="AD16300" i="25" s="1"/>
  <c r="AD16301" i="25" s="1"/>
  <c r="AD16302" i="25" s="1"/>
  <c r="AD16303" i="25" s="1"/>
  <c r="AD16304" i="25" s="1"/>
  <c r="AD16305" i="25" s="1"/>
  <c r="AD16306" i="25" s="1"/>
  <c r="AD16307" i="25" s="1"/>
  <c r="AD16308" i="25" s="1"/>
  <c r="AD16309" i="25" s="1"/>
  <c r="AD16310" i="25" s="1"/>
  <c r="AD16311" i="25" s="1"/>
  <c r="AD16312" i="25" s="1"/>
  <c r="AD16313" i="25" s="1"/>
  <c r="AD16314" i="25" s="1"/>
  <c r="AD16315" i="25" s="1"/>
  <c r="AD16316" i="25" s="1"/>
  <c r="AD16317" i="25" s="1"/>
  <c r="AD16318" i="25" s="1"/>
  <c r="AD16319" i="25" s="1"/>
  <c r="AD16320" i="25" s="1"/>
  <c r="AD16321" i="25" s="1"/>
  <c r="AD16322" i="25" s="1"/>
  <c r="AD16323" i="25" s="1"/>
  <c r="AD16324" i="25" s="1"/>
  <c r="AD16325" i="25" s="1"/>
  <c r="AD16326" i="25" s="1"/>
  <c r="AD16327" i="25" s="1"/>
  <c r="AD16328" i="25" s="1"/>
  <c r="AD16329" i="25" s="1"/>
  <c r="AD16330" i="25" s="1"/>
  <c r="AD16331" i="25" s="1"/>
  <c r="AD16332" i="25" s="1"/>
  <c r="AD16333" i="25" s="1"/>
  <c r="AD16334" i="25" s="1"/>
  <c r="AD16335" i="25" s="1"/>
  <c r="AD16336" i="25" s="1"/>
  <c r="AD16337" i="25" s="1"/>
  <c r="AD16338" i="25" s="1"/>
  <c r="AD16339" i="25" s="1"/>
  <c r="AD16340" i="25" s="1"/>
  <c r="AD16341" i="25" s="1"/>
  <c r="AD16342" i="25" s="1"/>
  <c r="AD16343" i="25" s="1"/>
  <c r="AD16344" i="25" s="1"/>
  <c r="AD16345" i="25" s="1"/>
  <c r="AD16346" i="25" s="1"/>
  <c r="AD16347" i="25" s="1"/>
  <c r="AD16348" i="25" s="1"/>
  <c r="AD16349" i="25" s="1"/>
  <c r="AD16350" i="25" s="1"/>
  <c r="AD16351" i="25" s="1"/>
  <c r="AD16352" i="25" s="1"/>
  <c r="AD16353" i="25" s="1"/>
  <c r="AD16354" i="25" s="1"/>
  <c r="AD16355" i="25" s="1"/>
  <c r="AD16356" i="25" s="1"/>
  <c r="AD16357" i="25" s="1"/>
  <c r="AD16358" i="25" s="1"/>
  <c r="AD16359" i="25" s="1"/>
  <c r="AD16360" i="25" s="1"/>
  <c r="AD16361" i="25" s="1"/>
  <c r="AD16362" i="25" s="1"/>
  <c r="AD16363" i="25" s="1"/>
  <c r="AD16364" i="25" s="1"/>
  <c r="AD16365" i="25" s="1"/>
  <c r="AD16366" i="25" s="1"/>
  <c r="AD16367" i="25" s="1"/>
  <c r="AD16368" i="25" s="1"/>
  <c r="AD16369" i="25" s="1"/>
  <c r="AD16370" i="25" s="1"/>
  <c r="AD16371" i="25" s="1"/>
  <c r="AD16372" i="25" s="1"/>
  <c r="AD16373" i="25" s="1"/>
  <c r="AD16374" i="25" s="1"/>
  <c r="AD16375" i="25" s="1"/>
  <c r="AD16376" i="25" s="1"/>
  <c r="AD16377" i="25" s="1"/>
  <c r="AD16378" i="25" s="1"/>
  <c r="AD16379" i="25" s="1"/>
  <c r="AD16380" i="25" s="1"/>
  <c r="AD16381" i="25" s="1"/>
  <c r="AD16382" i="25" s="1"/>
  <c r="AD16383" i="25" s="1"/>
  <c r="AD16384" i="25" s="1"/>
  <c r="AD16385" i="25" s="1"/>
  <c r="AD16386" i="25" s="1"/>
  <c r="AD16387" i="25" s="1"/>
  <c r="AD16388" i="25" s="1"/>
  <c r="AD16389" i="25" s="1"/>
  <c r="AD16390" i="25" s="1"/>
  <c r="AD16391" i="25" s="1"/>
  <c r="AD16392" i="25" s="1"/>
  <c r="AD16393" i="25" s="1"/>
  <c r="AD16394" i="25" s="1"/>
  <c r="AD16395" i="25" s="1"/>
  <c r="AD16396" i="25" s="1"/>
  <c r="AD16397" i="25" s="1"/>
  <c r="AD16398" i="25" s="1"/>
  <c r="AD16399" i="25" s="1"/>
  <c r="AD16400" i="25" s="1"/>
  <c r="AD16401" i="25" s="1"/>
  <c r="AD16402" i="25" s="1"/>
  <c r="AD16403" i="25" s="1"/>
  <c r="AD16404" i="25" s="1"/>
  <c r="AD16405" i="25" s="1"/>
  <c r="AD16406" i="25" s="1"/>
  <c r="AD16407" i="25" s="1"/>
  <c r="AD16408" i="25" s="1"/>
  <c r="AD16409" i="25" s="1"/>
  <c r="AD16410" i="25" s="1"/>
  <c r="AD16411" i="25" s="1"/>
  <c r="AD16412" i="25" s="1"/>
  <c r="AD16413" i="25" s="1"/>
  <c r="AD16414" i="25" s="1"/>
  <c r="AD16415" i="25" s="1"/>
  <c r="AD16416" i="25" s="1"/>
  <c r="AD16417" i="25" s="1"/>
  <c r="AD16418" i="25" s="1"/>
  <c r="AD16419" i="25" s="1"/>
  <c r="AD16420" i="25" s="1"/>
  <c r="AD16421" i="25" s="1"/>
  <c r="AD16422" i="25" s="1"/>
  <c r="AD16423" i="25" s="1"/>
  <c r="AD16424" i="25" s="1"/>
  <c r="AD16425" i="25" s="1"/>
  <c r="AD16426" i="25" s="1"/>
  <c r="AD16427" i="25" s="1"/>
  <c r="AD16428" i="25" s="1"/>
  <c r="AD16429" i="25" s="1"/>
  <c r="AD16430" i="25" s="1"/>
  <c r="AD16431" i="25" s="1"/>
  <c r="AD16432" i="25" s="1"/>
  <c r="AD16433" i="25" s="1"/>
  <c r="AD16434" i="25" s="1"/>
  <c r="AD16435" i="25" s="1"/>
  <c r="AD16436" i="25" s="1"/>
  <c r="AD16437" i="25" s="1"/>
  <c r="AD16438" i="25" s="1"/>
  <c r="AD16439" i="25" s="1"/>
  <c r="AD16440" i="25" s="1"/>
  <c r="AD16441" i="25" s="1"/>
  <c r="AD16442" i="25" s="1"/>
  <c r="AD16443" i="25" s="1"/>
  <c r="AD16444" i="25" s="1"/>
  <c r="AD16445" i="25" s="1"/>
  <c r="AD16446" i="25" s="1"/>
  <c r="AD16447" i="25" s="1"/>
  <c r="AD16448" i="25" s="1"/>
  <c r="AD16449" i="25" s="1"/>
  <c r="AD16450" i="25" s="1"/>
  <c r="AD16451" i="25" s="1"/>
  <c r="AD16452" i="25" s="1"/>
  <c r="AD16453" i="25" s="1"/>
  <c r="AD16454" i="25" s="1"/>
  <c r="AD16455" i="25" s="1"/>
  <c r="AD16456" i="25" s="1"/>
  <c r="AD16457" i="25" s="1"/>
  <c r="AD16458" i="25" s="1"/>
  <c r="AD16459" i="25" s="1"/>
  <c r="AD16460" i="25" s="1"/>
  <c r="AD16461" i="25" s="1"/>
  <c r="AD16462" i="25" s="1"/>
  <c r="AD16463" i="25" s="1"/>
  <c r="AD16464" i="25" s="1"/>
  <c r="AD16465" i="25" s="1"/>
  <c r="AD16466" i="25" s="1"/>
  <c r="AD16467" i="25" s="1"/>
  <c r="AD16468" i="25" s="1"/>
  <c r="AD16469" i="25" s="1"/>
  <c r="AD16470" i="25" s="1"/>
  <c r="AD16471" i="25" s="1"/>
  <c r="AD16472" i="25" s="1"/>
  <c r="AD16473" i="25" s="1"/>
  <c r="AD16474" i="25" s="1"/>
  <c r="AD16475" i="25" s="1"/>
  <c r="AD16476" i="25" s="1"/>
  <c r="AD16477" i="25" s="1"/>
  <c r="AD16478" i="25" s="1"/>
  <c r="AD16479" i="25" s="1"/>
  <c r="AD16480" i="25" s="1"/>
  <c r="AD16481" i="25" s="1"/>
  <c r="AD16482" i="25" s="1"/>
  <c r="AD16483" i="25" s="1"/>
  <c r="AD16484" i="25" s="1"/>
  <c r="AD16485" i="25" s="1"/>
  <c r="AD16486" i="25" s="1"/>
  <c r="AD16487" i="25" s="1"/>
  <c r="AD16488" i="25" s="1"/>
  <c r="AD16489" i="25" s="1"/>
  <c r="AD16490" i="25" s="1"/>
  <c r="AD16491" i="25" s="1"/>
  <c r="AD16492" i="25" s="1"/>
  <c r="AD16493" i="25" s="1"/>
  <c r="AD16494" i="25" s="1"/>
  <c r="AD16495" i="25" s="1"/>
  <c r="AD16496" i="25" s="1"/>
  <c r="AD16497" i="25" s="1"/>
  <c r="AD16498" i="25" s="1"/>
  <c r="AD16499" i="25" s="1"/>
  <c r="AD16500" i="25" s="1"/>
  <c r="AD16501" i="25" s="1"/>
  <c r="AD16502" i="25" s="1"/>
  <c r="AD16503" i="25" s="1"/>
  <c r="AD16504" i="25" s="1"/>
  <c r="AD16505" i="25" s="1"/>
  <c r="AD16506" i="25" s="1"/>
  <c r="AD16507" i="25" s="1"/>
  <c r="AD16508" i="25" s="1"/>
  <c r="AD16509" i="25" s="1"/>
  <c r="AD16510" i="25" s="1"/>
  <c r="AD16511" i="25" s="1"/>
  <c r="AD16512" i="25" s="1"/>
  <c r="AD16513" i="25" s="1"/>
  <c r="AD16514" i="25" s="1"/>
  <c r="AD16515" i="25" s="1"/>
  <c r="AD16516" i="25" s="1"/>
  <c r="AD16517" i="25" s="1"/>
  <c r="AD16518" i="25" s="1"/>
  <c r="AD16519" i="25" s="1"/>
  <c r="AD16520" i="25" s="1"/>
  <c r="AD16521" i="25" s="1"/>
  <c r="AD16522" i="25" s="1"/>
  <c r="AD16523" i="25" s="1"/>
  <c r="AD16524" i="25" s="1"/>
  <c r="AD16525" i="25" s="1"/>
  <c r="AD16526" i="25" s="1"/>
  <c r="AD16527" i="25" s="1"/>
  <c r="AD16528" i="25" s="1"/>
  <c r="AD16529" i="25" s="1"/>
  <c r="AD16530" i="25" s="1"/>
  <c r="AD16531" i="25" s="1"/>
  <c r="AD16532" i="25" s="1"/>
  <c r="AD16533" i="25" s="1"/>
  <c r="AD16534" i="25" s="1"/>
  <c r="AD16535" i="25" s="1"/>
  <c r="AD16536" i="25" s="1"/>
  <c r="AD16537" i="25" s="1"/>
  <c r="AD16538" i="25" s="1"/>
  <c r="AD16539" i="25" s="1"/>
  <c r="AD16540" i="25" s="1"/>
  <c r="AD16541" i="25" s="1"/>
  <c r="AD16542" i="25" s="1"/>
  <c r="AD16543" i="25" s="1"/>
  <c r="AD16544" i="25" s="1"/>
  <c r="AD16545" i="25" s="1"/>
  <c r="AD16546" i="25" s="1"/>
  <c r="AD16547" i="25" s="1"/>
  <c r="AD16548" i="25" s="1"/>
  <c r="AD16549" i="25" s="1"/>
  <c r="AD16550" i="25" s="1"/>
  <c r="AD16551" i="25" s="1"/>
  <c r="AD16552" i="25" s="1"/>
  <c r="AD16553" i="25" s="1"/>
  <c r="AD16554" i="25" s="1"/>
  <c r="AD16555" i="25" s="1"/>
  <c r="AD16556" i="25" s="1"/>
  <c r="AD16557" i="25" s="1"/>
  <c r="AD16558" i="25" s="1"/>
  <c r="AD16559" i="25" s="1"/>
  <c r="AD16560" i="25" s="1"/>
  <c r="AD16561" i="25" s="1"/>
  <c r="AD16562" i="25" s="1"/>
  <c r="AD16563" i="25" s="1"/>
  <c r="AD16564" i="25" s="1"/>
  <c r="AD16565" i="25" s="1"/>
  <c r="AD16566" i="25" s="1"/>
  <c r="AD16567" i="25" s="1"/>
  <c r="AD16568" i="25" s="1"/>
  <c r="AD16569" i="25" s="1"/>
  <c r="AD16570" i="25" s="1"/>
  <c r="AD16571" i="25" s="1"/>
  <c r="AD16572" i="25" s="1"/>
  <c r="AD16573" i="25" s="1"/>
  <c r="AD16574" i="25" s="1"/>
  <c r="AD16575" i="25" s="1"/>
  <c r="AD16576" i="25" s="1"/>
  <c r="AD16577" i="25" s="1"/>
  <c r="AD16578" i="25" s="1"/>
  <c r="AD16579" i="25" s="1"/>
  <c r="AD16580" i="25" s="1"/>
  <c r="AD16581" i="25" s="1"/>
  <c r="AD16582" i="25" s="1"/>
  <c r="AD16583" i="25" s="1"/>
  <c r="AD16584" i="25" s="1"/>
  <c r="AD16585" i="25" s="1"/>
  <c r="AD16586" i="25" s="1"/>
  <c r="AD16587" i="25" s="1"/>
  <c r="AD16588" i="25" s="1"/>
  <c r="AD16589" i="25" s="1"/>
  <c r="AD16590" i="25" s="1"/>
  <c r="AD16591" i="25" s="1"/>
  <c r="AD16592" i="25" s="1"/>
  <c r="AD16593" i="25" s="1"/>
  <c r="AD16594" i="25" s="1"/>
  <c r="AD16595" i="25" s="1"/>
  <c r="AD16596" i="25" s="1"/>
  <c r="AD16597" i="25" s="1"/>
  <c r="AD16598" i="25" s="1"/>
  <c r="AD16599" i="25" s="1"/>
  <c r="AD16600" i="25" s="1"/>
  <c r="AD16601" i="25" s="1"/>
  <c r="AD16602" i="25" s="1"/>
  <c r="AD16603" i="25" s="1"/>
  <c r="AD16604" i="25" s="1"/>
  <c r="AD16605" i="25" s="1"/>
  <c r="AD16606" i="25" s="1"/>
  <c r="AD16607" i="25" s="1"/>
  <c r="AD16608" i="25" s="1"/>
  <c r="AD16609" i="25" s="1"/>
  <c r="AD16610" i="25" s="1"/>
  <c r="AD16611" i="25" s="1"/>
  <c r="AD16612" i="25" s="1"/>
  <c r="AD16613" i="25" s="1"/>
  <c r="AD16614" i="25" s="1"/>
  <c r="AD16615" i="25" s="1"/>
  <c r="AD16616" i="25" s="1"/>
  <c r="AD16617" i="25" s="1"/>
  <c r="AD16618" i="25" s="1"/>
  <c r="AD16619" i="25" s="1"/>
  <c r="AD16620" i="25" s="1"/>
  <c r="AD16621" i="25" s="1"/>
  <c r="AD16622" i="25" s="1"/>
  <c r="AD16623" i="25" s="1"/>
  <c r="AD16624" i="25" s="1"/>
  <c r="AD16625" i="25" s="1"/>
  <c r="AD16626" i="25" s="1"/>
  <c r="AD16627" i="25" s="1"/>
  <c r="AD16628" i="25" s="1"/>
  <c r="AD16629" i="25" s="1"/>
  <c r="AD16630" i="25" s="1"/>
  <c r="AD16631" i="25" s="1"/>
  <c r="AD16632" i="25" s="1"/>
  <c r="AD16633" i="25" s="1"/>
  <c r="AD16634" i="25" s="1"/>
  <c r="AD16635" i="25" s="1"/>
  <c r="AD16636" i="25" s="1"/>
  <c r="AD16637" i="25" s="1"/>
  <c r="AD16638" i="25" s="1"/>
  <c r="AD16639" i="25" s="1"/>
  <c r="AD16640" i="25" s="1"/>
  <c r="AD16641" i="25" s="1"/>
  <c r="AD16642" i="25" s="1"/>
  <c r="AD16643" i="25" s="1"/>
  <c r="AD16644" i="25" s="1"/>
  <c r="AD16645" i="25" s="1"/>
  <c r="AD16646" i="25" s="1"/>
  <c r="AD16647" i="25" s="1"/>
  <c r="AD16648" i="25" s="1"/>
  <c r="AD16649" i="25" s="1"/>
  <c r="AD16650" i="25" s="1"/>
  <c r="AD16651" i="25" s="1"/>
  <c r="AD16652" i="25" s="1"/>
  <c r="AD16653" i="25" s="1"/>
  <c r="AD16654" i="25" s="1"/>
  <c r="AD16655" i="25" s="1"/>
  <c r="AD16656" i="25" s="1"/>
  <c r="AD16657" i="25" s="1"/>
  <c r="AD16658" i="25" s="1"/>
  <c r="AD16659" i="25" s="1"/>
  <c r="AD16660" i="25" s="1"/>
  <c r="AD16661" i="25" s="1"/>
  <c r="AD16662" i="25" s="1"/>
  <c r="AD16663" i="25" s="1"/>
  <c r="AD16664" i="25" s="1"/>
  <c r="AD16665" i="25" s="1"/>
  <c r="AD16666" i="25" s="1"/>
  <c r="AD16667" i="25" s="1"/>
  <c r="AD16668" i="25" s="1"/>
  <c r="AD16669" i="25" s="1"/>
  <c r="AD16670" i="25" s="1"/>
  <c r="AD16671" i="25" s="1"/>
  <c r="AD16672" i="25" s="1"/>
  <c r="AD16673" i="25" s="1"/>
  <c r="AD16674" i="25" s="1"/>
  <c r="AD16675" i="25" s="1"/>
  <c r="AD16676" i="25" s="1"/>
  <c r="AD16677" i="25" s="1"/>
  <c r="AD16678" i="25" s="1"/>
  <c r="AD16679" i="25" s="1"/>
  <c r="AD16680" i="25" s="1"/>
  <c r="AD16681" i="25" s="1"/>
  <c r="AD16682" i="25" s="1"/>
  <c r="AD16683" i="25" s="1"/>
  <c r="AD16684" i="25" s="1"/>
  <c r="AD16685" i="25" s="1"/>
  <c r="AD16686" i="25" s="1"/>
  <c r="AD16687" i="25" s="1"/>
  <c r="AD16688" i="25" s="1"/>
  <c r="AD16689" i="25" s="1"/>
  <c r="AD16690" i="25" s="1"/>
  <c r="AD16691" i="25" s="1"/>
  <c r="AD16692" i="25" s="1"/>
  <c r="AD16693" i="25" s="1"/>
  <c r="AD16694" i="25" s="1"/>
  <c r="AD16695" i="25" s="1"/>
  <c r="AD16696" i="25" s="1"/>
  <c r="AD16697" i="25" s="1"/>
  <c r="AD16698" i="25" s="1"/>
  <c r="AD16699" i="25" s="1"/>
  <c r="AD16700" i="25" s="1"/>
  <c r="AD16701" i="25" s="1"/>
  <c r="AD16702" i="25" s="1"/>
  <c r="AD16703" i="25" s="1"/>
  <c r="AD16704" i="25" s="1"/>
  <c r="AD16705" i="25" s="1"/>
  <c r="AD16706" i="25" s="1"/>
  <c r="AD16707" i="25" s="1"/>
  <c r="AD16708" i="25" s="1"/>
  <c r="AD16709" i="25" s="1"/>
  <c r="AD16710" i="25" s="1"/>
  <c r="AD16711" i="25" s="1"/>
  <c r="AD16712" i="25" s="1"/>
  <c r="AD16713" i="25" s="1"/>
  <c r="AD16714" i="25" s="1"/>
  <c r="AD16715" i="25" s="1"/>
  <c r="AD16716" i="25" s="1"/>
  <c r="AD16717" i="25" s="1"/>
  <c r="AD16718" i="25" s="1"/>
  <c r="AD16719" i="25" s="1"/>
  <c r="AD16720" i="25" s="1"/>
  <c r="AD16721" i="25" s="1"/>
  <c r="AD16722" i="25" s="1"/>
  <c r="AD16723" i="25" s="1"/>
  <c r="AD16724" i="25" s="1"/>
  <c r="AD16725" i="25" s="1"/>
  <c r="AD16726" i="25" s="1"/>
  <c r="AD16727" i="25" s="1"/>
  <c r="AD16728" i="25" s="1"/>
  <c r="AD16729" i="25" s="1"/>
  <c r="AD16730" i="25" s="1"/>
  <c r="AD16731" i="25" s="1"/>
  <c r="AD16732" i="25" s="1"/>
  <c r="AD16733" i="25" s="1"/>
  <c r="AD16734" i="25" s="1"/>
  <c r="AD16735" i="25" s="1"/>
  <c r="AD16736" i="25" s="1"/>
  <c r="AD16737" i="25" s="1"/>
  <c r="AD16738" i="25" s="1"/>
  <c r="AD16739" i="25" s="1"/>
  <c r="AD16740" i="25" s="1"/>
  <c r="AD16741" i="25" s="1"/>
  <c r="AD16742" i="25" s="1"/>
  <c r="AD16743" i="25" s="1"/>
  <c r="AD16744" i="25" s="1"/>
  <c r="AD16745" i="25" s="1"/>
  <c r="AD16746" i="25" s="1"/>
  <c r="AD16747" i="25" s="1"/>
  <c r="AD16748" i="25" s="1"/>
  <c r="AD16749" i="25" s="1"/>
  <c r="AD16750" i="25" s="1"/>
  <c r="AD16751" i="25" s="1"/>
  <c r="AD16752" i="25" s="1"/>
  <c r="AD16753" i="25" s="1"/>
  <c r="AD16754" i="25" s="1"/>
  <c r="AD16755" i="25" s="1"/>
  <c r="AD16756" i="25" s="1"/>
  <c r="AD16757" i="25" s="1"/>
  <c r="AD16758" i="25" s="1"/>
  <c r="AD16759" i="25" s="1"/>
  <c r="AD16760" i="25" s="1"/>
  <c r="AD16761" i="25" s="1"/>
  <c r="AD16762" i="25" s="1"/>
  <c r="AD16763" i="25" s="1"/>
  <c r="AD16764" i="25" s="1"/>
  <c r="AD16765" i="25" s="1"/>
  <c r="AD16766" i="25" s="1"/>
  <c r="AD16767" i="25" s="1"/>
  <c r="AD16768" i="25" s="1"/>
  <c r="AD16769" i="25" s="1"/>
  <c r="AD16770" i="25" s="1"/>
  <c r="AD16771" i="25" s="1"/>
  <c r="AD16772" i="25" s="1"/>
  <c r="AD16773" i="25" s="1"/>
  <c r="AD16774" i="25" s="1"/>
  <c r="AD16775" i="25" s="1"/>
  <c r="AD16776" i="25" s="1"/>
  <c r="AD16777" i="25" s="1"/>
  <c r="AD16778" i="25" s="1"/>
  <c r="AD16779" i="25" s="1"/>
  <c r="AD16780" i="25" s="1"/>
  <c r="AD16781" i="25" s="1"/>
  <c r="AD16782" i="25" s="1"/>
  <c r="AD16783" i="25" s="1"/>
  <c r="AD16784" i="25" s="1"/>
  <c r="AD16785" i="25" s="1"/>
  <c r="AD16786" i="25" s="1"/>
  <c r="AD16787" i="25" s="1"/>
  <c r="AD16788" i="25" s="1"/>
  <c r="AD16789" i="25" s="1"/>
  <c r="AD16790" i="25" s="1"/>
  <c r="AD16791" i="25" s="1"/>
  <c r="AD16792" i="25" s="1"/>
  <c r="AD16793" i="25" s="1"/>
  <c r="AD16794" i="25" s="1"/>
  <c r="AD16795" i="25" s="1"/>
  <c r="AD16796" i="25" s="1"/>
  <c r="AD16797" i="25" s="1"/>
  <c r="AD16798" i="25" s="1"/>
  <c r="AD16799" i="25" s="1"/>
  <c r="AD16800" i="25" s="1"/>
  <c r="AD16801" i="25" s="1"/>
  <c r="AD16802" i="25" s="1"/>
  <c r="AD16803" i="25" s="1"/>
  <c r="AD16804" i="25" s="1"/>
  <c r="AD16805" i="25" s="1"/>
  <c r="AD16806" i="25" s="1"/>
  <c r="AD16807" i="25" s="1"/>
  <c r="AD16808" i="25" s="1"/>
  <c r="AD16809" i="25" s="1"/>
  <c r="AD16810" i="25" s="1"/>
  <c r="AD16811" i="25" s="1"/>
  <c r="AD16812" i="25" s="1"/>
  <c r="AD16813" i="25" s="1"/>
  <c r="AD16814" i="25" s="1"/>
  <c r="AD16815" i="25" s="1"/>
  <c r="AD16816" i="25" s="1"/>
  <c r="AD16817" i="25" s="1"/>
  <c r="AD16818" i="25" s="1"/>
  <c r="AD16819" i="25" s="1"/>
  <c r="AD16820" i="25" s="1"/>
  <c r="AD16821" i="25" s="1"/>
  <c r="AD16822" i="25" s="1"/>
  <c r="AD16823" i="25" s="1"/>
  <c r="AD16824" i="25" s="1"/>
  <c r="AD16825" i="25" s="1"/>
  <c r="AD16826" i="25" s="1"/>
  <c r="AD16827" i="25" s="1"/>
  <c r="AD16828" i="25" s="1"/>
  <c r="AD16829" i="25" s="1"/>
  <c r="AD16830" i="25" s="1"/>
  <c r="AD16831" i="25" s="1"/>
  <c r="AD16832" i="25" s="1"/>
  <c r="AD16833" i="25" s="1"/>
  <c r="AD16834" i="25" s="1"/>
  <c r="AD16835" i="25" s="1"/>
  <c r="AD16836" i="25" s="1"/>
  <c r="AD16837" i="25" s="1"/>
  <c r="AD16838" i="25" s="1"/>
  <c r="AD16839" i="25" s="1"/>
  <c r="AD16840" i="25" s="1"/>
  <c r="AD16841" i="25" s="1"/>
  <c r="AD16842" i="25" s="1"/>
  <c r="AD16843" i="25" s="1"/>
  <c r="AD16844" i="25" s="1"/>
  <c r="AD16845" i="25" s="1"/>
  <c r="AD16846" i="25" s="1"/>
  <c r="AD16847" i="25" s="1"/>
  <c r="AD16848" i="25" s="1"/>
  <c r="AD16849" i="25" s="1"/>
  <c r="AD16850" i="25" s="1"/>
  <c r="AD16851" i="25" s="1"/>
  <c r="AD16852" i="25" s="1"/>
  <c r="AD16853" i="25" s="1"/>
  <c r="AD16854" i="25" s="1"/>
  <c r="AD16855" i="25" s="1"/>
  <c r="AD16856" i="25" s="1"/>
  <c r="AD16857" i="25" s="1"/>
  <c r="AD16858" i="25" s="1"/>
  <c r="AD16859" i="25" s="1"/>
  <c r="AD16860" i="25" s="1"/>
  <c r="AD16861" i="25" s="1"/>
  <c r="AD16862" i="25" s="1"/>
  <c r="AD16863" i="25" s="1"/>
  <c r="AD16864" i="25" s="1"/>
  <c r="AD16865" i="25" s="1"/>
  <c r="AD16866" i="25" s="1"/>
  <c r="AD16867" i="25" s="1"/>
  <c r="AD16868" i="25" s="1"/>
  <c r="AD16869" i="25" s="1"/>
  <c r="AD16870" i="25" s="1"/>
  <c r="AD16871" i="25" s="1"/>
  <c r="AD16872" i="25" s="1"/>
  <c r="AD16873" i="25" s="1"/>
  <c r="AD16874" i="25" s="1"/>
  <c r="AD16875" i="25" s="1"/>
  <c r="AD16876" i="25" s="1"/>
  <c r="AD16877" i="25" s="1"/>
  <c r="AD16878" i="25" s="1"/>
  <c r="AD16879" i="25" s="1"/>
  <c r="AD16880" i="25" s="1"/>
  <c r="AD16881" i="25" s="1"/>
  <c r="AD16882" i="25" s="1"/>
  <c r="AD16883" i="25" s="1"/>
  <c r="AD16884" i="25" s="1"/>
  <c r="AD16885" i="25" s="1"/>
  <c r="AD16886" i="25" s="1"/>
  <c r="AD16887" i="25" s="1"/>
  <c r="AD16888" i="25" s="1"/>
  <c r="AD16889" i="25" s="1"/>
  <c r="AD16890" i="25" s="1"/>
  <c r="AD16891" i="25" s="1"/>
  <c r="AD16892" i="25" s="1"/>
  <c r="AD16893" i="25" s="1"/>
  <c r="AD16894" i="25" s="1"/>
  <c r="AD16895" i="25" s="1"/>
  <c r="AD16896" i="25" s="1"/>
  <c r="AD16897" i="25" s="1"/>
  <c r="AD16898" i="25" s="1"/>
  <c r="AD16899" i="25" s="1"/>
  <c r="AD16900" i="25" s="1"/>
  <c r="AD16901" i="25" s="1"/>
  <c r="AD16902" i="25" s="1"/>
  <c r="AD16903" i="25" s="1"/>
  <c r="AD16904" i="25" s="1"/>
  <c r="AD16905" i="25" s="1"/>
  <c r="AD16906" i="25" s="1"/>
  <c r="AD16907" i="25" s="1"/>
  <c r="AD16908" i="25" s="1"/>
  <c r="AD16909" i="25" s="1"/>
  <c r="AD16910" i="25" s="1"/>
  <c r="AD16911" i="25" s="1"/>
  <c r="AD16912" i="25" s="1"/>
  <c r="AD16913" i="25" s="1"/>
  <c r="AD16914" i="25" s="1"/>
  <c r="AD16915" i="25" s="1"/>
  <c r="AD16916" i="25" s="1"/>
  <c r="AD16917" i="25" s="1"/>
  <c r="AD16918" i="25" s="1"/>
  <c r="AD16919" i="25" s="1"/>
  <c r="AD16920" i="25" s="1"/>
  <c r="AD16921" i="25" s="1"/>
  <c r="AD16922" i="25" s="1"/>
  <c r="AD16923" i="25" s="1"/>
  <c r="AD16924" i="25" s="1"/>
  <c r="AD16925" i="25" s="1"/>
  <c r="AD16926" i="25" s="1"/>
  <c r="AD16927" i="25" s="1"/>
  <c r="AD16928" i="25" s="1"/>
  <c r="AD16929" i="25" s="1"/>
  <c r="AD16930" i="25" s="1"/>
  <c r="AD16931" i="25" s="1"/>
  <c r="AD16932" i="25" s="1"/>
  <c r="AD16933" i="25" s="1"/>
  <c r="AD16934" i="25" s="1"/>
  <c r="AD16935" i="25" s="1"/>
  <c r="AD16936" i="25" s="1"/>
  <c r="AD16937" i="25" s="1"/>
  <c r="AD16938" i="25" s="1"/>
  <c r="AD16939" i="25" s="1"/>
  <c r="AD16940" i="25" s="1"/>
  <c r="AD16941" i="25" s="1"/>
  <c r="AD16942" i="25" s="1"/>
  <c r="AD16943" i="25" s="1"/>
  <c r="AD16944" i="25" s="1"/>
  <c r="AD16945" i="25" s="1"/>
  <c r="AD16946" i="25" s="1"/>
  <c r="AD16947" i="25" s="1"/>
  <c r="AD16948" i="25" s="1"/>
  <c r="AD16949" i="25" s="1"/>
  <c r="AD16950" i="25" s="1"/>
  <c r="AD16951" i="25" s="1"/>
  <c r="AD16952" i="25" s="1"/>
  <c r="AD16953" i="25" s="1"/>
  <c r="AD16954" i="25" s="1"/>
  <c r="AD16955" i="25" s="1"/>
  <c r="AD16956" i="25" s="1"/>
  <c r="AD16957" i="25" s="1"/>
  <c r="AD16958" i="25" s="1"/>
  <c r="AD16959" i="25" s="1"/>
  <c r="AD16960" i="25" s="1"/>
  <c r="AD16961" i="25" s="1"/>
  <c r="AD16962" i="25" s="1"/>
  <c r="AD16963" i="25" s="1"/>
  <c r="AD16964" i="25" s="1"/>
  <c r="AD16965" i="25" s="1"/>
  <c r="AD16966" i="25" s="1"/>
  <c r="AD16967" i="25" s="1"/>
  <c r="AD16968" i="25" s="1"/>
  <c r="AD16969" i="25" s="1"/>
  <c r="AD16970" i="25" s="1"/>
  <c r="AD16971" i="25" s="1"/>
  <c r="AD16972" i="25" s="1"/>
  <c r="AD16973" i="25" s="1"/>
  <c r="AD16974" i="25" s="1"/>
  <c r="AD16975" i="25" s="1"/>
  <c r="AD16976" i="25" s="1"/>
  <c r="AD16977" i="25" s="1"/>
  <c r="AD16978" i="25" s="1"/>
  <c r="AD16979" i="25" s="1"/>
  <c r="AD16980" i="25" s="1"/>
  <c r="AD16981" i="25" s="1"/>
  <c r="AD16982" i="25" s="1"/>
  <c r="AD16983" i="25" s="1"/>
  <c r="AD16984" i="25" s="1"/>
  <c r="AD16985" i="25" s="1"/>
  <c r="AD16986" i="25" s="1"/>
  <c r="AD16987" i="25" s="1"/>
  <c r="AD16988" i="25" s="1"/>
  <c r="AD16989" i="25" s="1"/>
  <c r="AD16990" i="25" s="1"/>
  <c r="AD16991" i="25" s="1"/>
  <c r="AD16992" i="25" s="1"/>
  <c r="AD16993" i="25" s="1"/>
  <c r="AD16994" i="25" s="1"/>
  <c r="AD16995" i="25" s="1"/>
  <c r="AD16996" i="25" s="1"/>
  <c r="AD16997" i="25" s="1"/>
  <c r="AD16998" i="25" s="1"/>
  <c r="AD16999" i="25" s="1"/>
  <c r="AD17000" i="25" s="1"/>
  <c r="AD17001" i="25" s="1"/>
  <c r="AD17002" i="25" s="1"/>
  <c r="AD17003" i="25" s="1"/>
  <c r="AD17004" i="25" s="1"/>
  <c r="AD17005" i="25" s="1"/>
  <c r="AD17006" i="25" s="1"/>
  <c r="AD17007" i="25" s="1"/>
  <c r="AD17008" i="25" s="1"/>
  <c r="AD17009" i="25" s="1"/>
  <c r="AD17010" i="25" s="1"/>
  <c r="AD17011" i="25" s="1"/>
  <c r="AD17012" i="25" s="1"/>
  <c r="AD17013" i="25" s="1"/>
  <c r="AD17014" i="25" s="1"/>
  <c r="AD17015" i="25" s="1"/>
  <c r="AD17016" i="25" s="1"/>
  <c r="AD17017" i="25" s="1"/>
  <c r="AD17018" i="25" s="1"/>
  <c r="AD17019" i="25" s="1"/>
  <c r="AD17020" i="25" s="1"/>
  <c r="AD17021" i="25" s="1"/>
  <c r="AD17022" i="25" s="1"/>
  <c r="AD17023" i="25" s="1"/>
  <c r="AD17024" i="25" s="1"/>
  <c r="AD17025" i="25" s="1"/>
  <c r="AD17026" i="25" s="1"/>
  <c r="AD17027" i="25" s="1"/>
  <c r="AD17028" i="25" s="1"/>
  <c r="AD17029" i="25" s="1"/>
  <c r="AD17030" i="25" s="1"/>
  <c r="AD17031" i="25" s="1"/>
  <c r="AD17032" i="25" s="1"/>
  <c r="AD17033" i="25" s="1"/>
  <c r="AD17034" i="25" s="1"/>
  <c r="AD17035" i="25" s="1"/>
  <c r="AD17036" i="25" s="1"/>
  <c r="AD17037" i="25" s="1"/>
  <c r="AD17038" i="25" s="1"/>
  <c r="AD17039" i="25" s="1"/>
  <c r="AD17040" i="25" s="1"/>
  <c r="AD17041" i="25" s="1"/>
  <c r="AD17042" i="25" s="1"/>
  <c r="AD17043" i="25" s="1"/>
  <c r="AD17044" i="25" s="1"/>
  <c r="AD17045" i="25" s="1"/>
  <c r="AD17046" i="25" s="1"/>
  <c r="AD17047" i="25" s="1"/>
  <c r="AD17048" i="25" s="1"/>
  <c r="AD17049" i="25" s="1"/>
  <c r="AD17050" i="25" s="1"/>
  <c r="AD17051" i="25" s="1"/>
  <c r="AD17052" i="25" s="1"/>
  <c r="AD17053" i="25" s="1"/>
  <c r="AD17054" i="25" s="1"/>
  <c r="AD17055" i="25" s="1"/>
  <c r="AD17056" i="25" s="1"/>
  <c r="AD17057" i="25" s="1"/>
  <c r="AD17058" i="25" s="1"/>
  <c r="AD17059" i="25" s="1"/>
  <c r="AD17060" i="25" s="1"/>
  <c r="AD17061" i="25" s="1"/>
  <c r="AD17062" i="25" s="1"/>
  <c r="AD17063" i="25" s="1"/>
  <c r="AD17064" i="25" s="1"/>
  <c r="AD17065" i="25" s="1"/>
  <c r="AD17066" i="25" s="1"/>
  <c r="AD17067" i="25" s="1"/>
  <c r="AD17068" i="25" s="1"/>
  <c r="AD17069" i="25" s="1"/>
  <c r="AD17070" i="25" s="1"/>
  <c r="AD17071" i="25" s="1"/>
  <c r="AD17072" i="25" s="1"/>
  <c r="AD17073" i="25" s="1"/>
  <c r="AD17074" i="25" s="1"/>
  <c r="AD17075" i="25" s="1"/>
  <c r="AD17076" i="25" s="1"/>
  <c r="AD17077" i="25" s="1"/>
  <c r="AD17078" i="25" s="1"/>
  <c r="AD17079" i="25" s="1"/>
  <c r="AD17080" i="25" s="1"/>
  <c r="AD17081" i="25" s="1"/>
  <c r="AD17082" i="25" s="1"/>
  <c r="AD17083" i="25" s="1"/>
  <c r="AD17084" i="25" s="1"/>
  <c r="AD17085" i="25" s="1"/>
  <c r="AD17086" i="25" s="1"/>
  <c r="AD17087" i="25" s="1"/>
  <c r="AD17088" i="25" s="1"/>
  <c r="AD17089" i="25" s="1"/>
  <c r="AD17090" i="25" s="1"/>
  <c r="AD17091" i="25" s="1"/>
  <c r="AD17092" i="25" s="1"/>
  <c r="AD17093" i="25" s="1"/>
  <c r="AD17094" i="25" s="1"/>
  <c r="AD17095" i="25" s="1"/>
  <c r="AD17096" i="25" s="1"/>
  <c r="AD17097" i="25" s="1"/>
  <c r="AD17098" i="25" s="1"/>
  <c r="AD17099" i="25" s="1"/>
  <c r="AD17100" i="25" s="1"/>
  <c r="AD17101" i="25" s="1"/>
  <c r="AD17102" i="25" s="1"/>
  <c r="AD17103" i="25" s="1"/>
  <c r="AD17104" i="25" s="1"/>
  <c r="AD17105" i="25" s="1"/>
  <c r="AD17106" i="25" s="1"/>
  <c r="AD17107" i="25" s="1"/>
  <c r="AD17108" i="25" s="1"/>
  <c r="AD17109" i="25" s="1"/>
  <c r="AD17110" i="25" s="1"/>
  <c r="AD17111" i="25" s="1"/>
  <c r="AD17112" i="25" s="1"/>
  <c r="AD17113" i="25" s="1"/>
  <c r="AD17114" i="25" s="1"/>
  <c r="AD17115" i="25" s="1"/>
  <c r="AD17116" i="25" s="1"/>
  <c r="AD17117" i="25" s="1"/>
  <c r="AD17118" i="25" s="1"/>
  <c r="AD17119" i="25" s="1"/>
  <c r="AD17120" i="25" s="1"/>
  <c r="AD17121" i="25" s="1"/>
  <c r="AD17122" i="25" s="1"/>
  <c r="AD17123" i="25" s="1"/>
  <c r="AD17124" i="25" s="1"/>
  <c r="AD17125" i="25" s="1"/>
  <c r="AD17126" i="25" s="1"/>
  <c r="AD17127" i="25" s="1"/>
  <c r="AD17128" i="25" s="1"/>
  <c r="AD17129" i="25" s="1"/>
  <c r="AD17130" i="25" s="1"/>
  <c r="AD17131" i="25" s="1"/>
  <c r="AD17132" i="25" s="1"/>
  <c r="AD17133" i="25" s="1"/>
  <c r="AD17134" i="25" s="1"/>
  <c r="AD17135" i="25" s="1"/>
  <c r="AD17136" i="25" s="1"/>
  <c r="AD17137" i="25" s="1"/>
  <c r="AD17138" i="25" s="1"/>
  <c r="AD17139" i="25" s="1"/>
  <c r="AD17140" i="25" s="1"/>
  <c r="AD17141" i="25" s="1"/>
  <c r="AD17142" i="25" s="1"/>
  <c r="AD17143" i="25" s="1"/>
  <c r="AD17144" i="25" s="1"/>
  <c r="AD17145" i="25" s="1"/>
  <c r="AD17146" i="25" s="1"/>
  <c r="AD17147" i="25" s="1"/>
  <c r="AD17148" i="25" s="1"/>
  <c r="AD17149" i="25" s="1"/>
  <c r="AD17150" i="25" s="1"/>
  <c r="AD17151" i="25" s="1"/>
  <c r="AD17152" i="25" s="1"/>
  <c r="AD17153" i="25" s="1"/>
  <c r="AD17154" i="25" s="1"/>
  <c r="AD17155" i="25" s="1"/>
  <c r="AD17156" i="25" s="1"/>
  <c r="AD17157" i="25" s="1"/>
  <c r="AD17158" i="25" s="1"/>
  <c r="AD17159" i="25" s="1"/>
  <c r="AD17160" i="25" s="1"/>
  <c r="AD17161" i="25" s="1"/>
  <c r="AD17162" i="25" s="1"/>
  <c r="AD17163" i="25" s="1"/>
  <c r="AD17164" i="25" s="1"/>
  <c r="AD17165" i="25" s="1"/>
  <c r="AD17166" i="25" s="1"/>
  <c r="AD17167" i="25" s="1"/>
  <c r="AD17168" i="25" s="1"/>
  <c r="AD17169" i="25" s="1"/>
  <c r="AD17170" i="25" s="1"/>
  <c r="AD17171" i="25" s="1"/>
  <c r="AD17172" i="25" s="1"/>
  <c r="AD17173" i="25" s="1"/>
  <c r="AD17174" i="25" s="1"/>
  <c r="AD17175" i="25" s="1"/>
  <c r="AD17176" i="25" s="1"/>
  <c r="AD17177" i="25" s="1"/>
  <c r="AD17178" i="25" s="1"/>
  <c r="AD17179" i="25" s="1"/>
  <c r="AD17180" i="25" s="1"/>
  <c r="AD17181" i="25" s="1"/>
  <c r="AD17182" i="25" s="1"/>
  <c r="AD17183" i="25" s="1"/>
  <c r="AD17184" i="25" s="1"/>
  <c r="AD17185" i="25" s="1"/>
  <c r="AD17186" i="25" s="1"/>
  <c r="AD17187" i="25" s="1"/>
  <c r="AD17188" i="25" s="1"/>
  <c r="AD17189" i="25" s="1"/>
  <c r="AD17190" i="25" s="1"/>
  <c r="AD17191" i="25" s="1"/>
  <c r="AD17192" i="25" s="1"/>
  <c r="AD17193" i="25" s="1"/>
  <c r="AD17194" i="25" s="1"/>
  <c r="AD17195" i="25" s="1"/>
  <c r="AD17196" i="25" s="1"/>
  <c r="AD17197" i="25" s="1"/>
  <c r="AD17198" i="25" s="1"/>
  <c r="AD17199" i="25" s="1"/>
  <c r="AD17200" i="25" s="1"/>
  <c r="AD17201" i="25" s="1"/>
  <c r="AD17202" i="25" s="1"/>
  <c r="AD17203" i="25" s="1"/>
  <c r="AD17204" i="25" s="1"/>
  <c r="AD17205" i="25" s="1"/>
  <c r="AD17206" i="25" s="1"/>
  <c r="AD17207" i="25" s="1"/>
  <c r="AD17208" i="25" s="1"/>
  <c r="AD17209" i="25" s="1"/>
  <c r="AD17210" i="25" s="1"/>
  <c r="AD17211" i="25" s="1"/>
  <c r="AD17212" i="25" s="1"/>
  <c r="AD17213" i="25" s="1"/>
  <c r="AD17214" i="25" s="1"/>
  <c r="AD17215" i="25" s="1"/>
  <c r="AD17216" i="25" s="1"/>
  <c r="AD17217" i="25" s="1"/>
  <c r="AD17218" i="25" s="1"/>
  <c r="AD17219" i="25" s="1"/>
  <c r="AD17220" i="25" s="1"/>
  <c r="AD17221" i="25" s="1"/>
  <c r="AD17222" i="25" s="1"/>
  <c r="AD17223" i="25" s="1"/>
  <c r="AD17224" i="25" s="1"/>
  <c r="AD17225" i="25" s="1"/>
  <c r="AD17226" i="25" s="1"/>
  <c r="AD17227" i="25" s="1"/>
  <c r="AD17228" i="25" s="1"/>
  <c r="AD17229" i="25" s="1"/>
  <c r="AD17230" i="25" s="1"/>
  <c r="AD17231" i="25" s="1"/>
  <c r="AD17232" i="25" s="1"/>
  <c r="AD17233" i="25" s="1"/>
  <c r="AD17234" i="25" s="1"/>
  <c r="AD17235" i="25" s="1"/>
  <c r="AD17236" i="25" s="1"/>
  <c r="AD17237" i="25" s="1"/>
  <c r="AD17238" i="25" s="1"/>
  <c r="AD17239" i="25" s="1"/>
  <c r="AD17240" i="25" s="1"/>
  <c r="AD17241" i="25" s="1"/>
  <c r="AD17242" i="25" s="1"/>
  <c r="AD17243" i="25" s="1"/>
  <c r="AD17244" i="25" s="1"/>
  <c r="AD17245" i="25" s="1"/>
  <c r="AD17246" i="25" s="1"/>
  <c r="AD17247" i="25" s="1"/>
  <c r="AD17248" i="25" s="1"/>
  <c r="AD17249" i="25" s="1"/>
  <c r="AD17250" i="25" s="1"/>
  <c r="AD17251" i="25" s="1"/>
  <c r="AD17252" i="25" s="1"/>
  <c r="AD17253" i="25" s="1"/>
  <c r="AD17254" i="25" s="1"/>
  <c r="AD17255" i="25" s="1"/>
  <c r="AD17256" i="25" s="1"/>
  <c r="AD17257" i="25" s="1"/>
  <c r="AD17258" i="25" s="1"/>
  <c r="AD17259" i="25" s="1"/>
  <c r="AD17260" i="25" s="1"/>
  <c r="AD17261" i="25" s="1"/>
  <c r="AD17262" i="25" s="1"/>
  <c r="AD17263" i="25" s="1"/>
  <c r="AD17264" i="25" s="1"/>
  <c r="AD17265" i="25" s="1"/>
  <c r="AD17266" i="25" s="1"/>
  <c r="AD17267" i="25" s="1"/>
  <c r="AD17268" i="25" s="1"/>
  <c r="AD17269" i="25" s="1"/>
  <c r="AD17270" i="25" s="1"/>
  <c r="AD17271" i="25" s="1"/>
  <c r="AD17272" i="25" s="1"/>
  <c r="AD17273" i="25" s="1"/>
  <c r="AD17274" i="25" s="1"/>
  <c r="AD17275" i="25" s="1"/>
  <c r="AD17276" i="25" s="1"/>
  <c r="AD17277" i="25" s="1"/>
  <c r="AD17278" i="25" s="1"/>
  <c r="AD17279" i="25" s="1"/>
  <c r="AD17280" i="25" s="1"/>
  <c r="AD17281" i="25" s="1"/>
  <c r="AD17282" i="25" s="1"/>
  <c r="AD17283" i="25" s="1"/>
  <c r="AD17284" i="25" s="1"/>
  <c r="AD17285" i="25" s="1"/>
  <c r="AD17286" i="25" s="1"/>
  <c r="AD17287" i="25" s="1"/>
  <c r="AD17288" i="25" s="1"/>
  <c r="AD17289" i="25" s="1"/>
  <c r="AD17290" i="25" s="1"/>
  <c r="AD17291" i="25" s="1"/>
  <c r="AD17292" i="25" s="1"/>
  <c r="AD17293" i="25" s="1"/>
  <c r="AD17294" i="25" s="1"/>
  <c r="AD17295" i="25" s="1"/>
  <c r="AD17296" i="25" s="1"/>
  <c r="AD17297" i="25" s="1"/>
  <c r="AD17298" i="25" s="1"/>
  <c r="AD17299" i="25" s="1"/>
  <c r="AD17300" i="25" s="1"/>
  <c r="AD17301" i="25" s="1"/>
  <c r="AD17302" i="25" s="1"/>
  <c r="AD17303" i="25" s="1"/>
  <c r="AD17304" i="25" s="1"/>
  <c r="AD17305" i="25" s="1"/>
  <c r="AD17306" i="25" s="1"/>
  <c r="AD17307" i="25" s="1"/>
  <c r="AD17308" i="25" s="1"/>
  <c r="AD17309" i="25" s="1"/>
  <c r="AD17310" i="25" s="1"/>
  <c r="AD17311" i="25" s="1"/>
  <c r="AD17312" i="25" s="1"/>
  <c r="AD17313" i="25" s="1"/>
  <c r="AD17314" i="25" s="1"/>
  <c r="AD17315" i="25" s="1"/>
  <c r="AD17316" i="25" s="1"/>
  <c r="AD17317" i="25" s="1"/>
  <c r="AD17318" i="25" s="1"/>
  <c r="AD17319" i="25" s="1"/>
  <c r="AD17320" i="25" s="1"/>
  <c r="AD17321" i="25" s="1"/>
  <c r="AD17322" i="25" s="1"/>
  <c r="AD17323" i="25" s="1"/>
  <c r="AD17324" i="25" s="1"/>
  <c r="AD17325" i="25" s="1"/>
  <c r="AD17326" i="25" s="1"/>
  <c r="AD17327" i="25" s="1"/>
  <c r="AD17328" i="25" s="1"/>
  <c r="AD17329" i="25" s="1"/>
  <c r="AD17330" i="25" s="1"/>
  <c r="AD17331" i="25" s="1"/>
  <c r="AD17332" i="25" s="1"/>
  <c r="AD17333" i="25" s="1"/>
  <c r="AD17334" i="25" s="1"/>
  <c r="AD17335" i="25" s="1"/>
  <c r="AD17336" i="25" s="1"/>
  <c r="AD17337" i="25" s="1"/>
  <c r="AD17338" i="25" s="1"/>
  <c r="AD17339" i="25" s="1"/>
  <c r="AD17340" i="25" s="1"/>
  <c r="AD17341" i="25" s="1"/>
  <c r="AD17342" i="25" s="1"/>
  <c r="AD17343" i="25" s="1"/>
  <c r="AD17344" i="25" s="1"/>
  <c r="AD17345" i="25" s="1"/>
  <c r="AD17346" i="25" s="1"/>
  <c r="AD17347" i="25" s="1"/>
  <c r="AD17348" i="25" s="1"/>
  <c r="AD17349" i="25" s="1"/>
  <c r="AD17350" i="25" s="1"/>
  <c r="AD17351" i="25" s="1"/>
  <c r="AD17352" i="25" s="1"/>
  <c r="AD17353" i="25" s="1"/>
  <c r="AD17354" i="25" s="1"/>
  <c r="AD17355" i="25" s="1"/>
  <c r="AD17356" i="25" s="1"/>
  <c r="AD17357" i="25" s="1"/>
  <c r="AD17358" i="25" s="1"/>
  <c r="AD17359" i="25" s="1"/>
  <c r="AD17360" i="25" s="1"/>
  <c r="AD17361" i="25" s="1"/>
  <c r="AD17362" i="25" s="1"/>
  <c r="AD17363" i="25" s="1"/>
  <c r="AD17364" i="25" s="1"/>
  <c r="AD17365" i="25" s="1"/>
  <c r="AD17366" i="25" s="1"/>
  <c r="AD17367" i="25" s="1"/>
  <c r="AD17368" i="25" s="1"/>
  <c r="AD17369" i="25" s="1"/>
  <c r="AD17370" i="25" s="1"/>
  <c r="AD17371" i="25" s="1"/>
  <c r="AD17372" i="25" s="1"/>
  <c r="AD17373" i="25" s="1"/>
  <c r="AD17374" i="25" s="1"/>
  <c r="AD17375" i="25" s="1"/>
  <c r="AD17376" i="25" s="1"/>
  <c r="AD17377" i="25" s="1"/>
  <c r="AD17378" i="25" s="1"/>
  <c r="AD17379" i="25" s="1"/>
  <c r="AD17380" i="25" s="1"/>
  <c r="AD17381" i="25" s="1"/>
  <c r="AD17382" i="25" s="1"/>
  <c r="AD17383" i="25" s="1"/>
  <c r="AD17384" i="25" s="1"/>
  <c r="AD17385" i="25" s="1"/>
  <c r="AD17386" i="25" s="1"/>
  <c r="AD17387" i="25" s="1"/>
  <c r="AD17388" i="25" s="1"/>
  <c r="AD17389" i="25" s="1"/>
  <c r="AD17390" i="25" s="1"/>
  <c r="AD17391" i="25" s="1"/>
  <c r="AD17392" i="25" s="1"/>
  <c r="AD17393" i="25" s="1"/>
  <c r="AD17394" i="25" s="1"/>
  <c r="AD17395" i="25" s="1"/>
  <c r="AD17396" i="25" s="1"/>
  <c r="AD17397" i="25" s="1"/>
  <c r="AD17398" i="25" s="1"/>
  <c r="AD17399" i="25" s="1"/>
  <c r="AD17400" i="25" s="1"/>
  <c r="AD17401" i="25" s="1"/>
  <c r="AD17402" i="25" s="1"/>
  <c r="AD17403" i="25" s="1"/>
  <c r="AD17404" i="25" s="1"/>
  <c r="AD17405" i="25" s="1"/>
  <c r="AD17406" i="25" s="1"/>
  <c r="AD17407" i="25" s="1"/>
  <c r="AD17408" i="25" s="1"/>
  <c r="AD17409" i="25" s="1"/>
  <c r="AD17410" i="25" s="1"/>
  <c r="AD17411" i="25" s="1"/>
  <c r="AD17412" i="25" s="1"/>
  <c r="AD17413" i="25" s="1"/>
  <c r="AD17414" i="25" s="1"/>
  <c r="AD17415" i="25" s="1"/>
  <c r="AD17416" i="25" s="1"/>
  <c r="AD17417" i="25" s="1"/>
  <c r="AD17418" i="25" s="1"/>
  <c r="AD17419" i="25" s="1"/>
  <c r="AD17420" i="25" s="1"/>
  <c r="AD17421" i="25" s="1"/>
  <c r="AD17422" i="25" s="1"/>
  <c r="AD17423" i="25" s="1"/>
  <c r="AD17424" i="25" s="1"/>
  <c r="AD17425" i="25" s="1"/>
  <c r="AD17426" i="25" s="1"/>
  <c r="AD17427" i="25" s="1"/>
  <c r="AD17428" i="25" s="1"/>
  <c r="AD17429" i="25" s="1"/>
  <c r="AD17430" i="25" s="1"/>
  <c r="AD17431" i="25" s="1"/>
  <c r="AD17432" i="25" s="1"/>
  <c r="AD17433" i="25" s="1"/>
  <c r="AD17434" i="25" s="1"/>
  <c r="AD17435" i="25" s="1"/>
  <c r="AD17436" i="25" s="1"/>
  <c r="AD17437" i="25" s="1"/>
  <c r="AD17438" i="25" s="1"/>
  <c r="AD17439" i="25" s="1"/>
  <c r="AD17440" i="25" s="1"/>
  <c r="AD17441" i="25" s="1"/>
  <c r="AD17442" i="25" s="1"/>
  <c r="AD17443" i="25" s="1"/>
  <c r="AD17444" i="25" s="1"/>
  <c r="AD17445" i="25" s="1"/>
  <c r="AD17446" i="25" s="1"/>
  <c r="AD17447" i="25" s="1"/>
  <c r="AD17448" i="25" s="1"/>
  <c r="AD17449" i="25" s="1"/>
  <c r="AD17450" i="25" s="1"/>
  <c r="AD17451" i="25" s="1"/>
  <c r="AD17452" i="25" s="1"/>
  <c r="AD17453" i="25" s="1"/>
  <c r="AD17454" i="25" s="1"/>
  <c r="AD17455" i="25" s="1"/>
  <c r="AD17456" i="25" s="1"/>
  <c r="AD17457" i="25" s="1"/>
  <c r="AD17458" i="25" s="1"/>
  <c r="AD17459" i="25" s="1"/>
  <c r="AD17460" i="25" s="1"/>
  <c r="AD17461" i="25" s="1"/>
  <c r="AD17462" i="25" s="1"/>
  <c r="AD17463" i="25" s="1"/>
  <c r="AD17464" i="25" s="1"/>
  <c r="AD17465" i="25" s="1"/>
  <c r="AD17466" i="25" s="1"/>
  <c r="AD17467" i="25" s="1"/>
  <c r="AD17468" i="25" s="1"/>
  <c r="AD17469" i="25" s="1"/>
  <c r="AD17470" i="25" s="1"/>
  <c r="AD17471" i="25" s="1"/>
  <c r="AD17472" i="25" s="1"/>
  <c r="AD17473" i="25" s="1"/>
  <c r="AD17474" i="25" s="1"/>
  <c r="AD17475" i="25" s="1"/>
  <c r="AD17476" i="25" s="1"/>
  <c r="AD17477" i="25" s="1"/>
  <c r="AD17478" i="25" s="1"/>
  <c r="AD17479" i="25" s="1"/>
  <c r="AD17480" i="25" s="1"/>
  <c r="AD17481" i="25" s="1"/>
  <c r="AD17482" i="25" s="1"/>
  <c r="AD17483" i="25" s="1"/>
  <c r="AD17484" i="25" s="1"/>
  <c r="AD17485" i="25" s="1"/>
  <c r="AD17486" i="25" s="1"/>
  <c r="AD17487" i="25" s="1"/>
  <c r="AD17488" i="25" s="1"/>
  <c r="AD17489" i="25" s="1"/>
  <c r="AD17490" i="25" s="1"/>
  <c r="AD17491" i="25" s="1"/>
  <c r="AD17492" i="25" s="1"/>
  <c r="AD17493" i="25" s="1"/>
  <c r="AD17494" i="25" s="1"/>
  <c r="AD17495" i="25" s="1"/>
  <c r="AD17496" i="25" s="1"/>
  <c r="AD17497" i="25" s="1"/>
  <c r="AD17498" i="25" s="1"/>
  <c r="AD17499" i="25" s="1"/>
  <c r="AD17500" i="25" s="1"/>
  <c r="AD17501" i="25" s="1"/>
  <c r="AD17502" i="25" s="1"/>
  <c r="AD17503" i="25" s="1"/>
  <c r="AD17504" i="25" s="1"/>
  <c r="AD17505" i="25" s="1"/>
  <c r="AD17506" i="25" s="1"/>
  <c r="AD17507" i="25" s="1"/>
  <c r="AD17508" i="25" s="1"/>
  <c r="AD17509" i="25" s="1"/>
  <c r="AD17510" i="25" s="1"/>
  <c r="AD17511" i="25" s="1"/>
  <c r="AD17512" i="25" s="1"/>
  <c r="AD17513" i="25" s="1"/>
  <c r="AD17514" i="25" s="1"/>
  <c r="AD17515" i="25" s="1"/>
  <c r="AD17516" i="25" s="1"/>
  <c r="AD17517" i="25" s="1"/>
  <c r="AD17518" i="25" s="1"/>
  <c r="AD17519" i="25" s="1"/>
  <c r="AD17520" i="25" s="1"/>
  <c r="AD17521" i="25" s="1"/>
  <c r="AD17522" i="25" s="1"/>
  <c r="AD17523" i="25" s="1"/>
  <c r="AD17524" i="25" s="1"/>
  <c r="AD17525" i="25" s="1"/>
  <c r="AD17526" i="25" s="1"/>
  <c r="AD17527" i="25" s="1"/>
  <c r="AD17528" i="25" s="1"/>
  <c r="AD17529" i="25" s="1"/>
  <c r="AD17530" i="25" s="1"/>
  <c r="AD17531" i="25" s="1"/>
  <c r="AD17532" i="25" s="1"/>
  <c r="AD17533" i="25" s="1"/>
  <c r="AD17534" i="25" s="1"/>
  <c r="AD17535" i="25" s="1"/>
  <c r="AD17536" i="25" s="1"/>
  <c r="AD17537" i="25" s="1"/>
  <c r="AD17538" i="25" s="1"/>
  <c r="AD17539" i="25" s="1"/>
  <c r="AD17540" i="25" s="1"/>
  <c r="AD17541" i="25" s="1"/>
  <c r="AD17542" i="25" s="1"/>
  <c r="AD17543" i="25" s="1"/>
  <c r="AD17544" i="25" s="1"/>
  <c r="AD17545" i="25" s="1"/>
  <c r="AD17546" i="25" s="1"/>
  <c r="AD17547" i="25" s="1"/>
  <c r="AD17548" i="25" s="1"/>
  <c r="AD17549" i="25" s="1"/>
  <c r="AD17550" i="25" s="1"/>
  <c r="AD17551" i="25" s="1"/>
  <c r="AD17552" i="25" s="1"/>
  <c r="AD17553" i="25" s="1"/>
  <c r="AD17554" i="25" s="1"/>
  <c r="AD17555" i="25" s="1"/>
  <c r="AD17556" i="25" s="1"/>
  <c r="AD17557" i="25" s="1"/>
  <c r="AD17558" i="25" s="1"/>
  <c r="AD17559" i="25" s="1"/>
  <c r="AD17560" i="25" s="1"/>
  <c r="AD17561" i="25" s="1"/>
  <c r="AD17562" i="25" s="1"/>
  <c r="AD17563" i="25" s="1"/>
  <c r="AD17564" i="25" s="1"/>
  <c r="AD17565" i="25" s="1"/>
  <c r="AD17566" i="25" s="1"/>
  <c r="AD17567" i="25" s="1"/>
  <c r="AD17568" i="25" s="1"/>
  <c r="AD17569" i="25" s="1"/>
  <c r="AD17570" i="25" s="1"/>
  <c r="AD17571" i="25" s="1"/>
  <c r="AD17572" i="25" s="1"/>
  <c r="AD17573" i="25" s="1"/>
  <c r="AD17574" i="25" s="1"/>
  <c r="AD17575" i="25" s="1"/>
  <c r="AD17576" i="25" s="1"/>
  <c r="AD17577" i="25" s="1"/>
  <c r="AD17578" i="25" s="1"/>
  <c r="AD17579" i="25" s="1"/>
  <c r="AD17580" i="25" s="1"/>
  <c r="AD17581" i="25" s="1"/>
  <c r="AD17582" i="25" s="1"/>
  <c r="AD17583" i="25" s="1"/>
  <c r="AD17584" i="25" s="1"/>
  <c r="AD17585" i="25" s="1"/>
  <c r="AD17586" i="25" s="1"/>
  <c r="AD17587" i="25" s="1"/>
  <c r="AD17588" i="25" s="1"/>
  <c r="AD17589" i="25" s="1"/>
  <c r="AD17590" i="25" s="1"/>
  <c r="AD17591" i="25" s="1"/>
  <c r="AD17592" i="25" s="1"/>
  <c r="AD17593" i="25" s="1"/>
  <c r="AD17594" i="25" s="1"/>
  <c r="AD17595" i="25" s="1"/>
  <c r="AD17596" i="25" s="1"/>
  <c r="AD17597" i="25" s="1"/>
  <c r="AD17598" i="25" s="1"/>
  <c r="AD17599" i="25" s="1"/>
  <c r="AD17600" i="25" s="1"/>
  <c r="AD17601" i="25" s="1"/>
  <c r="AD17602" i="25" s="1"/>
  <c r="AD17603" i="25" s="1"/>
  <c r="AD17604" i="25" s="1"/>
  <c r="AD17605" i="25" s="1"/>
  <c r="AD17606" i="25" s="1"/>
  <c r="AD17607" i="25" s="1"/>
  <c r="AD17608" i="25" s="1"/>
  <c r="AD17609" i="25" s="1"/>
  <c r="AD17610" i="25" s="1"/>
  <c r="AD17611" i="25" s="1"/>
  <c r="AD17612" i="25" s="1"/>
  <c r="AD17613" i="25" s="1"/>
  <c r="AD17614" i="25" s="1"/>
  <c r="AD17615" i="25" s="1"/>
  <c r="AD17616" i="25" s="1"/>
  <c r="AD17617" i="25" s="1"/>
  <c r="AD17618" i="25" s="1"/>
  <c r="AD17619" i="25" s="1"/>
  <c r="AD17620" i="25" s="1"/>
  <c r="AD17621" i="25" s="1"/>
  <c r="AD17622" i="25" s="1"/>
  <c r="AD17623" i="25" s="1"/>
  <c r="AD17624" i="25" s="1"/>
  <c r="AD17625" i="25" s="1"/>
  <c r="AD17626" i="25" s="1"/>
  <c r="AD17627" i="25" s="1"/>
  <c r="AD17628" i="25" s="1"/>
  <c r="AD17629" i="25" s="1"/>
  <c r="AD17630" i="25" s="1"/>
  <c r="AD17631" i="25" s="1"/>
  <c r="AD17632" i="25" s="1"/>
  <c r="AD17633" i="25" s="1"/>
  <c r="AD17634" i="25" s="1"/>
  <c r="AD17635" i="25" s="1"/>
  <c r="AD17636" i="25" s="1"/>
  <c r="AD17637" i="25" s="1"/>
  <c r="AD17638" i="25" s="1"/>
  <c r="AD17639" i="25" s="1"/>
  <c r="AD17640" i="25" s="1"/>
  <c r="AD17641" i="25" s="1"/>
  <c r="AD17642" i="25" s="1"/>
  <c r="AD17643" i="25" s="1"/>
  <c r="AD17644" i="25" s="1"/>
  <c r="AD17645" i="25" s="1"/>
  <c r="AD17646" i="25" s="1"/>
  <c r="AD17647" i="25" s="1"/>
  <c r="AD17648" i="25" s="1"/>
  <c r="AD17649" i="25" s="1"/>
  <c r="AD17650" i="25" s="1"/>
  <c r="AD17651" i="25" s="1"/>
  <c r="AD17652" i="25" s="1"/>
  <c r="AD17653" i="25" s="1"/>
  <c r="AD17654" i="25" s="1"/>
  <c r="AD17655" i="25" s="1"/>
  <c r="AD17656" i="25" s="1"/>
  <c r="AD17657" i="25" s="1"/>
  <c r="AD17658" i="25" s="1"/>
  <c r="AD17659" i="25" s="1"/>
  <c r="AD17660" i="25" s="1"/>
  <c r="AD17661" i="25" s="1"/>
  <c r="AD17662" i="25" s="1"/>
  <c r="AD17663" i="25" s="1"/>
  <c r="AD17664" i="25" s="1"/>
  <c r="AD17665" i="25" s="1"/>
  <c r="AD17666" i="25" s="1"/>
  <c r="AD17667" i="25" s="1"/>
  <c r="AD17668" i="25" s="1"/>
  <c r="AD17669" i="25" s="1"/>
  <c r="AD17670" i="25" s="1"/>
  <c r="AD17671" i="25" s="1"/>
  <c r="AD17672" i="25" s="1"/>
  <c r="AD17673" i="25" s="1"/>
  <c r="AD17674" i="25" s="1"/>
  <c r="AD17675" i="25" s="1"/>
  <c r="AD17676" i="25" s="1"/>
  <c r="AD17677" i="25" s="1"/>
  <c r="AD17678" i="25" s="1"/>
  <c r="AD17679" i="25" s="1"/>
  <c r="AD17680" i="25" s="1"/>
  <c r="AD17681" i="25" s="1"/>
  <c r="AD17682" i="25" s="1"/>
  <c r="AD17683" i="25" s="1"/>
  <c r="AD17684" i="25" s="1"/>
  <c r="AD17685" i="25" s="1"/>
  <c r="AD17686" i="25" s="1"/>
  <c r="AD17687" i="25" s="1"/>
  <c r="AD17688" i="25" s="1"/>
  <c r="AD17689" i="25" s="1"/>
  <c r="AD17690" i="25" s="1"/>
  <c r="AD17691" i="25" s="1"/>
  <c r="AD17692" i="25" s="1"/>
  <c r="AD17693" i="25" s="1"/>
  <c r="AD17694" i="25" s="1"/>
  <c r="AD17695" i="25" s="1"/>
  <c r="AD17696" i="25" s="1"/>
  <c r="AD17697" i="25" s="1"/>
  <c r="AD17698" i="25" s="1"/>
  <c r="AD17699" i="25" s="1"/>
  <c r="AD17700" i="25" s="1"/>
  <c r="AD17701" i="25" s="1"/>
  <c r="AD17702" i="25" s="1"/>
  <c r="AD17703" i="25" s="1"/>
  <c r="AD17704" i="25" s="1"/>
  <c r="AD17705" i="25" s="1"/>
  <c r="AD17706" i="25" s="1"/>
  <c r="AD17707" i="25" s="1"/>
  <c r="AD17708" i="25" s="1"/>
  <c r="AD17709" i="25" s="1"/>
  <c r="AD17710" i="25" s="1"/>
  <c r="AD17711" i="25" s="1"/>
  <c r="AD17712" i="25" s="1"/>
  <c r="AD17713" i="25" s="1"/>
  <c r="AD17714" i="25" s="1"/>
  <c r="AD17715" i="25" s="1"/>
  <c r="AD17716" i="25" s="1"/>
  <c r="AD17717" i="25" s="1"/>
  <c r="AD17718" i="25" s="1"/>
  <c r="AD17719" i="25" s="1"/>
  <c r="AD17720" i="25" s="1"/>
  <c r="AD17721" i="25" s="1"/>
  <c r="AD17722" i="25" s="1"/>
  <c r="AD17723" i="25" s="1"/>
  <c r="AD17724" i="25" s="1"/>
  <c r="AD17725" i="25" s="1"/>
  <c r="AD17726" i="25" s="1"/>
  <c r="AD17727" i="25" s="1"/>
  <c r="AD17728" i="25" s="1"/>
  <c r="AD17729" i="25" s="1"/>
  <c r="AD17730" i="25" s="1"/>
  <c r="AD17731" i="25" s="1"/>
  <c r="AD17732" i="25" s="1"/>
  <c r="AD17733" i="25" s="1"/>
  <c r="AD17734" i="25" s="1"/>
  <c r="AD17735" i="25" s="1"/>
  <c r="AD17736" i="25" s="1"/>
  <c r="AD17737" i="25" s="1"/>
  <c r="AD17738" i="25" s="1"/>
  <c r="AD17739" i="25" s="1"/>
  <c r="AD17740" i="25" s="1"/>
  <c r="AD17741" i="25" s="1"/>
  <c r="AD17742" i="25" s="1"/>
  <c r="AD17743" i="25" s="1"/>
  <c r="AD17744" i="25" s="1"/>
  <c r="AD17745" i="25" s="1"/>
  <c r="AD17746" i="25" s="1"/>
  <c r="AD17747" i="25" s="1"/>
  <c r="AD17748" i="25" s="1"/>
  <c r="AD17749" i="25" s="1"/>
  <c r="AD17750" i="25" s="1"/>
  <c r="AD17751" i="25" s="1"/>
  <c r="AD17752" i="25" s="1"/>
  <c r="AD17753" i="25" s="1"/>
  <c r="AD17754" i="25" s="1"/>
  <c r="AD17755" i="25" s="1"/>
  <c r="AD17756" i="25" s="1"/>
  <c r="AD17757" i="25" s="1"/>
  <c r="AD17758" i="25" s="1"/>
  <c r="AD17759" i="25" s="1"/>
  <c r="AD17760" i="25" s="1"/>
  <c r="AD17761" i="25" s="1"/>
  <c r="AD17762" i="25" s="1"/>
  <c r="AD17763" i="25" s="1"/>
  <c r="AD17764" i="25" s="1"/>
  <c r="AD17765" i="25" s="1"/>
  <c r="AD17766" i="25" s="1"/>
  <c r="AD17767" i="25" s="1"/>
  <c r="AD17768" i="25" s="1"/>
  <c r="AD17769" i="25" s="1"/>
  <c r="AD17770" i="25" s="1"/>
  <c r="AD17771" i="25" s="1"/>
  <c r="AD17772" i="25" s="1"/>
  <c r="AD17773" i="25" s="1"/>
  <c r="AD17774" i="25" s="1"/>
  <c r="AD17775" i="25" s="1"/>
  <c r="AD17776" i="25" s="1"/>
  <c r="AD17777" i="25" s="1"/>
  <c r="AD17778" i="25" s="1"/>
  <c r="AD17779" i="25" s="1"/>
  <c r="AD17780" i="25" s="1"/>
  <c r="AD17781" i="25" s="1"/>
  <c r="AD17782" i="25" s="1"/>
  <c r="AD17783" i="25" s="1"/>
  <c r="AD17784" i="25" s="1"/>
  <c r="AD17785" i="25" s="1"/>
  <c r="AD17786" i="25" s="1"/>
  <c r="AD17787" i="25" s="1"/>
  <c r="AD17788" i="25" s="1"/>
  <c r="AD17789" i="25" s="1"/>
  <c r="AD17790" i="25" s="1"/>
  <c r="AD17791" i="25" s="1"/>
  <c r="AD17792" i="25" s="1"/>
  <c r="AD17793" i="25" s="1"/>
  <c r="AD17794" i="25" s="1"/>
  <c r="AD17795" i="25" s="1"/>
  <c r="AD17796" i="25" s="1"/>
  <c r="AD17797" i="25" s="1"/>
  <c r="AD17798" i="25" s="1"/>
  <c r="AD17799" i="25" s="1"/>
  <c r="AD17800" i="25" s="1"/>
  <c r="AD17801" i="25" s="1"/>
  <c r="AD17802" i="25" s="1"/>
  <c r="AD17803" i="25" s="1"/>
  <c r="AD17804" i="25" s="1"/>
  <c r="AD17805" i="25" s="1"/>
  <c r="AD17806" i="25" s="1"/>
  <c r="AD17807" i="25" s="1"/>
  <c r="AD17808" i="25" s="1"/>
  <c r="AD17809" i="25" s="1"/>
  <c r="AD17810" i="25" s="1"/>
  <c r="AD17811" i="25" s="1"/>
  <c r="AD17812" i="25" s="1"/>
  <c r="AD17813" i="25" s="1"/>
  <c r="AD17814" i="25" s="1"/>
  <c r="AD17815" i="25" s="1"/>
  <c r="AD17816" i="25" s="1"/>
  <c r="AD17817" i="25" s="1"/>
  <c r="AD17818" i="25" s="1"/>
  <c r="AD17819" i="25" s="1"/>
  <c r="AD17820" i="25" s="1"/>
  <c r="AD17821" i="25" s="1"/>
  <c r="AD17822" i="25" s="1"/>
  <c r="AD17823" i="25" s="1"/>
  <c r="AD17824" i="25" s="1"/>
  <c r="AD17825" i="25" s="1"/>
  <c r="AD17826" i="25" s="1"/>
  <c r="AD17827" i="25" s="1"/>
  <c r="AD17828" i="25" s="1"/>
  <c r="AD17829" i="25" s="1"/>
  <c r="AD17830" i="25" s="1"/>
  <c r="AD17831" i="25" s="1"/>
  <c r="AD17832" i="25" s="1"/>
  <c r="AD17833" i="25" s="1"/>
  <c r="AD17834" i="25" s="1"/>
  <c r="AD17835" i="25" s="1"/>
  <c r="AD17836" i="25" s="1"/>
  <c r="AD17837" i="25" s="1"/>
  <c r="AD17838" i="25" s="1"/>
  <c r="AD17839" i="25" s="1"/>
  <c r="AD17840" i="25" s="1"/>
  <c r="AD17841" i="25" s="1"/>
  <c r="AD17842" i="25" s="1"/>
  <c r="AD17843" i="25" s="1"/>
  <c r="AD17844" i="25" s="1"/>
  <c r="AD17845" i="25" s="1"/>
  <c r="AD17846" i="25" s="1"/>
  <c r="AD17847" i="25" s="1"/>
  <c r="AD17848" i="25" s="1"/>
  <c r="AD17849" i="25" s="1"/>
  <c r="AD17850" i="25" s="1"/>
  <c r="AD17851" i="25" s="1"/>
  <c r="AD17852" i="25" s="1"/>
  <c r="AD17853" i="25" s="1"/>
  <c r="AD17854" i="25" s="1"/>
  <c r="AD17855" i="25" s="1"/>
  <c r="AD17856" i="25" s="1"/>
  <c r="AD17857" i="25" s="1"/>
  <c r="AD17858" i="25" s="1"/>
  <c r="AD17859" i="25" s="1"/>
  <c r="AD17860" i="25" s="1"/>
  <c r="AD17861" i="25" s="1"/>
  <c r="AD17862" i="25" s="1"/>
  <c r="AD17863" i="25" s="1"/>
  <c r="AD17864" i="25" s="1"/>
  <c r="AD17865" i="25" s="1"/>
  <c r="AD17866" i="25" s="1"/>
  <c r="AD17867" i="25" s="1"/>
  <c r="AD17868" i="25" s="1"/>
  <c r="AD17869" i="25" s="1"/>
  <c r="AD17870" i="25" s="1"/>
  <c r="AD17871" i="25" s="1"/>
  <c r="AD17872" i="25" s="1"/>
  <c r="AD17873" i="25" s="1"/>
  <c r="AD17874" i="25" s="1"/>
  <c r="AD17875" i="25" s="1"/>
  <c r="AD17876" i="25" s="1"/>
  <c r="AD17877" i="25" s="1"/>
  <c r="AD17878" i="25" s="1"/>
  <c r="AD17879" i="25" s="1"/>
  <c r="AD17880" i="25" s="1"/>
  <c r="AD17881" i="25" s="1"/>
  <c r="AD17882" i="25" s="1"/>
  <c r="AD17883" i="25" s="1"/>
  <c r="AD17884" i="25" s="1"/>
  <c r="AD17885" i="25" s="1"/>
  <c r="AD17886" i="25" s="1"/>
  <c r="AD17887" i="25" s="1"/>
  <c r="AD17888" i="25" s="1"/>
  <c r="AD17889" i="25" s="1"/>
  <c r="AD17890" i="25" s="1"/>
  <c r="AD17891" i="25" s="1"/>
  <c r="AD17892" i="25" s="1"/>
  <c r="AD17893" i="25" s="1"/>
  <c r="AD17894" i="25" s="1"/>
  <c r="AD17895" i="25" s="1"/>
  <c r="AD17896" i="25" s="1"/>
  <c r="AD17897" i="25" s="1"/>
  <c r="AD17898" i="25" s="1"/>
  <c r="AD17899" i="25" s="1"/>
  <c r="AD17900" i="25" s="1"/>
  <c r="AD17901" i="25" s="1"/>
  <c r="AD17902" i="25" s="1"/>
  <c r="AD17903" i="25" s="1"/>
  <c r="AD17904" i="25" s="1"/>
  <c r="AD17905" i="25" s="1"/>
  <c r="AD17906" i="25" s="1"/>
  <c r="AD17907" i="25" s="1"/>
  <c r="AD17908" i="25" s="1"/>
  <c r="AD17909" i="25" s="1"/>
  <c r="AD17910" i="25" s="1"/>
  <c r="AD17911" i="25" s="1"/>
  <c r="AD17912" i="25" s="1"/>
  <c r="AD17913" i="25" s="1"/>
  <c r="AD17914" i="25" s="1"/>
  <c r="AD17915" i="25" s="1"/>
  <c r="AD17916" i="25" s="1"/>
  <c r="AD17917" i="25" s="1"/>
  <c r="AD17918" i="25" s="1"/>
  <c r="AD17919" i="25" s="1"/>
  <c r="AD17920" i="25" s="1"/>
  <c r="AD17921" i="25" s="1"/>
  <c r="AD17922" i="25" s="1"/>
  <c r="AD17923" i="25" s="1"/>
  <c r="AD17924" i="25" s="1"/>
  <c r="AD17925" i="25" s="1"/>
  <c r="AD17926" i="25" s="1"/>
  <c r="AD17927" i="25" s="1"/>
  <c r="AD17928" i="25" s="1"/>
  <c r="AD17929" i="25" s="1"/>
  <c r="AD17930" i="25" s="1"/>
  <c r="AD17931" i="25" s="1"/>
  <c r="AD17932" i="25" s="1"/>
  <c r="AD17933" i="25" s="1"/>
  <c r="AD17934" i="25" s="1"/>
  <c r="AD17935" i="25" s="1"/>
  <c r="AD17936" i="25" s="1"/>
  <c r="AD17937" i="25" s="1"/>
  <c r="AD17938" i="25" s="1"/>
  <c r="AD17939" i="25" s="1"/>
  <c r="AD17940" i="25" s="1"/>
  <c r="AD17941" i="25" s="1"/>
  <c r="AD17942" i="25" s="1"/>
  <c r="AD17943" i="25" s="1"/>
  <c r="AD17944" i="25" s="1"/>
  <c r="AD17945" i="25" s="1"/>
  <c r="AD17946" i="25" s="1"/>
  <c r="AD17947" i="25" s="1"/>
  <c r="AD17948" i="25" s="1"/>
  <c r="AD17949" i="25" s="1"/>
  <c r="AD17950" i="25" s="1"/>
  <c r="AD17951" i="25" s="1"/>
  <c r="AD17952" i="25" s="1"/>
  <c r="AD17953" i="25" s="1"/>
  <c r="AD17954" i="25" s="1"/>
  <c r="AD17955" i="25" s="1"/>
  <c r="AD17956" i="25" s="1"/>
  <c r="AD17957" i="25" s="1"/>
  <c r="AD17958" i="25" s="1"/>
  <c r="AD17959" i="25" s="1"/>
  <c r="AD17960" i="25" s="1"/>
  <c r="AD17961" i="25" s="1"/>
  <c r="AD17962" i="25" s="1"/>
  <c r="AD17963" i="25" s="1"/>
  <c r="AD17964" i="25" s="1"/>
  <c r="AD17965" i="25" s="1"/>
  <c r="AD17966" i="25" s="1"/>
  <c r="AD17967" i="25" s="1"/>
  <c r="AD17968" i="25" s="1"/>
  <c r="AD17969" i="25" s="1"/>
  <c r="AD17970" i="25" s="1"/>
  <c r="AD17971" i="25" s="1"/>
  <c r="AD17972" i="25" s="1"/>
  <c r="AD17973" i="25" s="1"/>
  <c r="AD17974" i="25" s="1"/>
  <c r="AD17975" i="25" s="1"/>
  <c r="AD17976" i="25" s="1"/>
  <c r="AD17977" i="25" s="1"/>
  <c r="AD17978" i="25" s="1"/>
  <c r="AD17979" i="25" s="1"/>
  <c r="AD17980" i="25" s="1"/>
  <c r="AD17981" i="25" s="1"/>
  <c r="AD17982" i="25" s="1"/>
  <c r="AD17983" i="25" s="1"/>
  <c r="AD17984" i="25" s="1"/>
  <c r="AD17985" i="25" s="1"/>
  <c r="AD17986" i="25" s="1"/>
  <c r="AD17987" i="25" s="1"/>
  <c r="AD17988" i="25" s="1"/>
  <c r="AD17989" i="25" s="1"/>
  <c r="AD17990" i="25" s="1"/>
  <c r="AD17991" i="25" s="1"/>
  <c r="AD17992" i="25" s="1"/>
  <c r="AD17993" i="25" s="1"/>
  <c r="AD17994" i="25" s="1"/>
  <c r="AD17995" i="25" s="1"/>
  <c r="AD17996" i="25" s="1"/>
  <c r="AD17997" i="25" s="1"/>
  <c r="AD17998" i="25" s="1"/>
  <c r="AD17999" i="25" s="1"/>
  <c r="AD18000" i="25" s="1"/>
  <c r="AD18001" i="25" s="1"/>
  <c r="AD18002" i="25" s="1"/>
  <c r="AD18003" i="25" s="1"/>
  <c r="AD18004" i="25" s="1"/>
  <c r="AD18005" i="25" s="1"/>
  <c r="AD18006" i="25" s="1"/>
  <c r="AD18007" i="25" s="1"/>
  <c r="AD18008" i="25" s="1"/>
  <c r="AD18009" i="25" s="1"/>
  <c r="AD18010" i="25" s="1"/>
  <c r="AD18011" i="25" s="1"/>
  <c r="AD18012" i="25" s="1"/>
  <c r="AD18013" i="25" s="1"/>
  <c r="AD18014" i="25" s="1"/>
  <c r="AD18015" i="25" s="1"/>
  <c r="AD18016" i="25" s="1"/>
  <c r="AD18017" i="25" s="1"/>
  <c r="AD18018" i="25" s="1"/>
  <c r="AD18019" i="25" s="1"/>
  <c r="AD18020" i="25" s="1"/>
  <c r="AD18021" i="25" s="1"/>
  <c r="AD18022" i="25" s="1"/>
  <c r="AD18023" i="25" s="1"/>
  <c r="AD18024" i="25" s="1"/>
  <c r="AD18025" i="25" s="1"/>
  <c r="AD18026" i="25" s="1"/>
  <c r="AD18027" i="25" s="1"/>
  <c r="AD18028" i="25" s="1"/>
  <c r="AD18029" i="25" s="1"/>
  <c r="AD18030" i="25" s="1"/>
  <c r="AD18031" i="25" s="1"/>
  <c r="AD18032" i="25" s="1"/>
  <c r="AD18033" i="25" s="1"/>
  <c r="AD18034" i="25" s="1"/>
  <c r="AD18035" i="25" s="1"/>
  <c r="AD18036" i="25" s="1"/>
  <c r="AD18037" i="25" s="1"/>
  <c r="AD18038" i="25" s="1"/>
  <c r="AD18039" i="25" s="1"/>
  <c r="AD18040" i="25" s="1"/>
  <c r="AD18041" i="25" s="1"/>
  <c r="AD18042" i="25" s="1"/>
  <c r="AD18043" i="25" s="1"/>
  <c r="AD18044" i="25" s="1"/>
  <c r="AD18045" i="25" s="1"/>
  <c r="AD18046" i="25" s="1"/>
  <c r="AD18047" i="25" s="1"/>
  <c r="AD18048" i="25" s="1"/>
  <c r="AD18049" i="25" s="1"/>
  <c r="AD18050" i="25" s="1"/>
  <c r="AD18051" i="25" s="1"/>
  <c r="AD18052" i="25" s="1"/>
  <c r="AD18053" i="25" s="1"/>
  <c r="AD18054" i="25" s="1"/>
  <c r="AD18055" i="25" s="1"/>
  <c r="AD18056" i="25" s="1"/>
  <c r="AD18057" i="25" s="1"/>
  <c r="AD18058" i="25" s="1"/>
  <c r="AD18059" i="25" s="1"/>
  <c r="AD18060" i="25" s="1"/>
  <c r="AD18061" i="25" s="1"/>
  <c r="AD18062" i="25" s="1"/>
  <c r="AD18063" i="25" s="1"/>
  <c r="AD18064" i="25" s="1"/>
  <c r="AD18065" i="25" s="1"/>
  <c r="AD18066" i="25" s="1"/>
  <c r="AD18067" i="25" s="1"/>
  <c r="AD18068" i="25" s="1"/>
  <c r="AD18069" i="25" s="1"/>
  <c r="AD18070" i="25" s="1"/>
  <c r="AD18071" i="25" s="1"/>
  <c r="AD18072" i="25" s="1"/>
  <c r="AD18073" i="25" s="1"/>
  <c r="AD18074" i="25" s="1"/>
  <c r="AD18075" i="25" s="1"/>
  <c r="AD18076" i="25" s="1"/>
  <c r="AD18077" i="25" s="1"/>
  <c r="AD18078" i="25" s="1"/>
  <c r="AD18079" i="25" s="1"/>
  <c r="AD18080" i="25" s="1"/>
  <c r="AD18081" i="25" s="1"/>
  <c r="AD18082" i="25" s="1"/>
  <c r="AD18083" i="25" s="1"/>
  <c r="AD18084" i="25" s="1"/>
  <c r="AD18085" i="25" s="1"/>
  <c r="AD18086" i="25" s="1"/>
  <c r="AD18087" i="25" s="1"/>
  <c r="AD18088" i="25" s="1"/>
  <c r="AD18089" i="25" s="1"/>
  <c r="AD18090" i="25" s="1"/>
  <c r="AD18091" i="25" s="1"/>
  <c r="AD18092" i="25" s="1"/>
  <c r="AD18093" i="25" s="1"/>
  <c r="AD18094" i="25" s="1"/>
  <c r="AD18095" i="25" s="1"/>
  <c r="AD18096" i="25" s="1"/>
  <c r="AD18097" i="25" s="1"/>
  <c r="AD18098" i="25" s="1"/>
  <c r="AD18099" i="25" s="1"/>
  <c r="AD18100" i="25" s="1"/>
  <c r="AD18101" i="25" s="1"/>
  <c r="AD18102" i="25" s="1"/>
  <c r="AD18103" i="25" s="1"/>
  <c r="AD18104" i="25" s="1"/>
  <c r="AD18105" i="25" s="1"/>
  <c r="AD18106" i="25" s="1"/>
  <c r="AD18107" i="25" s="1"/>
  <c r="AD18108" i="25" s="1"/>
  <c r="AD18109" i="25" s="1"/>
  <c r="AD18110" i="25" s="1"/>
  <c r="AD18111" i="25" s="1"/>
  <c r="AD18112" i="25" s="1"/>
  <c r="AD18113" i="25" s="1"/>
  <c r="AD18114" i="25" s="1"/>
  <c r="AD18115" i="25" s="1"/>
  <c r="AD18116" i="25" s="1"/>
  <c r="AD18117" i="25" s="1"/>
  <c r="AD18118" i="25" s="1"/>
  <c r="AD18119" i="25" s="1"/>
  <c r="AD18120" i="25" s="1"/>
  <c r="AD18121" i="25" s="1"/>
  <c r="AD18122" i="25" s="1"/>
  <c r="AD18123" i="25" s="1"/>
  <c r="AD18124" i="25" s="1"/>
  <c r="AD18125" i="25" s="1"/>
  <c r="AD18126" i="25" s="1"/>
  <c r="AD18127" i="25" s="1"/>
  <c r="AD18128" i="25" s="1"/>
  <c r="AD18129" i="25" s="1"/>
  <c r="AD18130" i="25" s="1"/>
  <c r="AD18131" i="25" s="1"/>
  <c r="AD18132" i="25" s="1"/>
  <c r="AD18133" i="25" s="1"/>
  <c r="AD18134" i="25" s="1"/>
  <c r="AD18135" i="25" s="1"/>
  <c r="AD18136" i="25" s="1"/>
  <c r="AD18137" i="25" s="1"/>
  <c r="AD18138" i="25" s="1"/>
  <c r="AD18139" i="25" s="1"/>
  <c r="AD18140" i="25" s="1"/>
  <c r="AD18141" i="25" s="1"/>
  <c r="AD18142" i="25" s="1"/>
  <c r="AD18143" i="25" s="1"/>
  <c r="AD18144" i="25" s="1"/>
  <c r="AD18145" i="25" s="1"/>
  <c r="AD18146" i="25" s="1"/>
  <c r="AD18147" i="25" s="1"/>
  <c r="AD18148" i="25" s="1"/>
  <c r="AD18149" i="25" s="1"/>
  <c r="AD18150" i="25" s="1"/>
  <c r="AD18151" i="25" s="1"/>
  <c r="AD18152" i="25" s="1"/>
  <c r="AD18153" i="25" s="1"/>
  <c r="AD18154" i="25" s="1"/>
  <c r="AD18155" i="25" s="1"/>
  <c r="AD18156" i="25" s="1"/>
  <c r="AD18157" i="25" s="1"/>
  <c r="AD18158" i="25" s="1"/>
  <c r="AD18159" i="25" s="1"/>
  <c r="AD18160" i="25" s="1"/>
  <c r="AD18161" i="25" s="1"/>
  <c r="AD18162" i="25" s="1"/>
  <c r="AD18163" i="25" s="1"/>
  <c r="AD18164" i="25" s="1"/>
  <c r="AD18165" i="25" s="1"/>
  <c r="AD18166" i="25" s="1"/>
  <c r="AD18167" i="25" s="1"/>
  <c r="AD18168" i="25" s="1"/>
  <c r="AD18169" i="25" s="1"/>
  <c r="AD18170" i="25" s="1"/>
  <c r="AD18171" i="25" s="1"/>
  <c r="AD18172" i="25" s="1"/>
  <c r="AD18173" i="25" s="1"/>
  <c r="AD18174" i="25" s="1"/>
  <c r="AD18175" i="25" s="1"/>
  <c r="AD18176" i="25" s="1"/>
  <c r="AD18177" i="25" s="1"/>
  <c r="AD18178" i="25" s="1"/>
  <c r="AD18179" i="25" s="1"/>
  <c r="AD18180" i="25" s="1"/>
  <c r="AD18181" i="25" s="1"/>
  <c r="AD18182" i="25" s="1"/>
  <c r="AD18183" i="25" s="1"/>
  <c r="AD18184" i="25" s="1"/>
  <c r="AD18185" i="25" s="1"/>
  <c r="AD18186" i="25" s="1"/>
  <c r="AD18187" i="25" s="1"/>
  <c r="AD18188" i="25" s="1"/>
  <c r="AD18189" i="25" s="1"/>
  <c r="AD18190" i="25" s="1"/>
  <c r="AD18191" i="25" s="1"/>
  <c r="AD18192" i="25" s="1"/>
  <c r="AD18193" i="25" s="1"/>
  <c r="AD18194" i="25" s="1"/>
  <c r="AD18195" i="25" s="1"/>
  <c r="AD18196" i="25" s="1"/>
  <c r="AD18197" i="25" s="1"/>
  <c r="AD18198" i="25" s="1"/>
  <c r="AD18199" i="25" s="1"/>
  <c r="AD18200" i="25" s="1"/>
  <c r="AD18201" i="25" s="1"/>
  <c r="AD18202" i="25" s="1"/>
  <c r="AD18203" i="25" s="1"/>
  <c r="AD18204" i="25" s="1"/>
  <c r="AD18205" i="25" s="1"/>
  <c r="AD18206" i="25" s="1"/>
  <c r="AD18207" i="25" s="1"/>
  <c r="AD18208" i="25" s="1"/>
  <c r="AD18209" i="25" s="1"/>
  <c r="AD18210" i="25" s="1"/>
  <c r="AD18211" i="25" s="1"/>
  <c r="AD18212" i="25" s="1"/>
  <c r="AD18213" i="25" s="1"/>
  <c r="AD18214" i="25" s="1"/>
  <c r="AD18215" i="25" s="1"/>
  <c r="AD18216" i="25" s="1"/>
  <c r="AD18217" i="25" s="1"/>
  <c r="AD18218" i="25" s="1"/>
  <c r="AD18219" i="25" s="1"/>
  <c r="AD18220" i="25" s="1"/>
  <c r="AD18221" i="25" s="1"/>
  <c r="AD18222" i="25" s="1"/>
  <c r="AD18223" i="25" s="1"/>
  <c r="AD18224" i="25" s="1"/>
  <c r="AD18225" i="25" s="1"/>
  <c r="AD18226" i="25" s="1"/>
  <c r="AD18227" i="25" s="1"/>
  <c r="AD18228" i="25" s="1"/>
  <c r="AD18229" i="25" s="1"/>
  <c r="AD18230" i="25" s="1"/>
  <c r="AD18231" i="25" s="1"/>
  <c r="AD18232" i="25" s="1"/>
  <c r="AD18233" i="25" s="1"/>
  <c r="AD18234" i="25" s="1"/>
  <c r="AD18235" i="25" s="1"/>
  <c r="AD18236" i="25" s="1"/>
  <c r="AD18237" i="25" s="1"/>
  <c r="AD18238" i="25" s="1"/>
  <c r="AD18239" i="25" s="1"/>
  <c r="AD18240" i="25" s="1"/>
  <c r="AD18241" i="25" s="1"/>
  <c r="AD18242" i="25" s="1"/>
  <c r="AD18243" i="25" s="1"/>
  <c r="AD18244" i="25" s="1"/>
  <c r="AD18245" i="25" s="1"/>
  <c r="AD18246" i="25" s="1"/>
  <c r="AD18247" i="25" s="1"/>
  <c r="AD18248" i="25" s="1"/>
  <c r="AD18249" i="25" s="1"/>
  <c r="AD18250" i="25" s="1"/>
  <c r="AD18251" i="25" s="1"/>
  <c r="AD18252" i="25" s="1"/>
  <c r="AD18253" i="25" s="1"/>
  <c r="AD18254" i="25" s="1"/>
  <c r="AD18255" i="25" s="1"/>
  <c r="AD18256" i="25" s="1"/>
  <c r="AD18257" i="25" s="1"/>
  <c r="AD18258" i="25" s="1"/>
  <c r="AD18259" i="25" s="1"/>
  <c r="AD18260" i="25" s="1"/>
  <c r="AD18261" i="25" s="1"/>
  <c r="AD18262" i="25" s="1"/>
  <c r="AD18263" i="25" s="1"/>
  <c r="AD18264" i="25" s="1"/>
  <c r="AD18265" i="25" s="1"/>
  <c r="AD18266" i="25" s="1"/>
  <c r="AD18267" i="25" s="1"/>
  <c r="AD18268" i="25" s="1"/>
  <c r="AD18269" i="25" s="1"/>
  <c r="AD18270" i="25" s="1"/>
  <c r="AD18271" i="25" s="1"/>
  <c r="AD18272" i="25" s="1"/>
  <c r="AD18273" i="25" s="1"/>
  <c r="AD18274" i="25" s="1"/>
  <c r="AD18275" i="25" s="1"/>
  <c r="AD18276" i="25" s="1"/>
  <c r="AD18277" i="25" s="1"/>
  <c r="AD18278" i="25" s="1"/>
  <c r="AD18279" i="25" s="1"/>
  <c r="AD18280" i="25" s="1"/>
  <c r="AD18281" i="25" s="1"/>
  <c r="AD18282" i="25" s="1"/>
  <c r="AD18283" i="25" s="1"/>
  <c r="AD18284" i="25" s="1"/>
  <c r="AD18285" i="25" s="1"/>
  <c r="AD18286" i="25" s="1"/>
  <c r="AD18287" i="25" s="1"/>
  <c r="AD18288" i="25" s="1"/>
  <c r="AD18289" i="25" s="1"/>
  <c r="AD18290" i="25" s="1"/>
  <c r="AD18291" i="25" s="1"/>
  <c r="AD18292" i="25" s="1"/>
  <c r="AD18293" i="25" s="1"/>
  <c r="AD18294" i="25" s="1"/>
  <c r="AD18295" i="25" s="1"/>
  <c r="AD18296" i="25" s="1"/>
  <c r="AD18297" i="25" s="1"/>
  <c r="AD18298" i="25" s="1"/>
  <c r="AD18299" i="25" s="1"/>
  <c r="AD18300" i="25" s="1"/>
  <c r="AD18301" i="25" s="1"/>
  <c r="AD18302" i="25" s="1"/>
  <c r="AD18303" i="25" s="1"/>
  <c r="AD18304" i="25" s="1"/>
  <c r="AD18305" i="25" s="1"/>
  <c r="AD18306" i="25" s="1"/>
  <c r="AD18307" i="25" s="1"/>
  <c r="AD18308" i="25" s="1"/>
  <c r="AD18309" i="25" s="1"/>
  <c r="AD18310" i="25" s="1"/>
  <c r="AD18311" i="25" s="1"/>
  <c r="AD18312" i="25" s="1"/>
  <c r="AD18313" i="25" s="1"/>
  <c r="AD18314" i="25" s="1"/>
  <c r="AD18315" i="25" s="1"/>
  <c r="AD18316" i="25" s="1"/>
  <c r="AD18317" i="25" s="1"/>
  <c r="AD18318" i="25" s="1"/>
  <c r="AD18319" i="25" s="1"/>
  <c r="AD18320" i="25" s="1"/>
  <c r="AD18321" i="25" s="1"/>
  <c r="AD18322" i="25" s="1"/>
  <c r="AD18323" i="25" s="1"/>
  <c r="AD18324" i="25" s="1"/>
  <c r="AD18325" i="25" s="1"/>
  <c r="AD18326" i="25" s="1"/>
  <c r="AD18327" i="25" s="1"/>
  <c r="AD18328" i="25" s="1"/>
  <c r="AD18329" i="25" s="1"/>
  <c r="AD18330" i="25" s="1"/>
  <c r="AD18331" i="25" s="1"/>
  <c r="AD18332" i="25" s="1"/>
  <c r="AD18333" i="25" s="1"/>
  <c r="AD18334" i="25" s="1"/>
  <c r="AD18335" i="25" s="1"/>
  <c r="AD18336" i="25" s="1"/>
  <c r="AD18337" i="25" s="1"/>
  <c r="AD18338" i="25" s="1"/>
  <c r="AD18339" i="25" s="1"/>
  <c r="AD18340" i="25" s="1"/>
  <c r="AD18341" i="25" s="1"/>
  <c r="AD18342" i="25" s="1"/>
  <c r="AD18343" i="25" s="1"/>
  <c r="AD18344" i="25" s="1"/>
  <c r="AD18345" i="25" s="1"/>
  <c r="AD18346" i="25" s="1"/>
  <c r="AD18347" i="25" s="1"/>
  <c r="AD18348" i="25" s="1"/>
  <c r="AD18349" i="25" s="1"/>
  <c r="AD18350" i="25" s="1"/>
  <c r="AD18351" i="25" s="1"/>
  <c r="AD18352" i="25" s="1"/>
  <c r="AD18353" i="25" s="1"/>
  <c r="AD18354" i="25" s="1"/>
  <c r="AD18355" i="25" s="1"/>
  <c r="AD18356" i="25" s="1"/>
  <c r="AD18357" i="25" s="1"/>
  <c r="AD18358" i="25" s="1"/>
  <c r="AD18359" i="25" s="1"/>
  <c r="AD18360" i="25" s="1"/>
  <c r="AD18361" i="25" s="1"/>
  <c r="AD18362" i="25" s="1"/>
  <c r="AD18363" i="25" s="1"/>
  <c r="AD18364" i="25" s="1"/>
  <c r="AD18365" i="25" s="1"/>
  <c r="AD18366" i="25" s="1"/>
  <c r="AD18367" i="25" s="1"/>
  <c r="AD18368" i="25" s="1"/>
  <c r="AD18369" i="25" s="1"/>
  <c r="AD18370" i="25" s="1"/>
  <c r="AD18371" i="25" s="1"/>
  <c r="AD18372" i="25" s="1"/>
  <c r="AD18373" i="25" s="1"/>
  <c r="AD18374" i="25" s="1"/>
  <c r="AD18375" i="25" s="1"/>
  <c r="AD18376" i="25" s="1"/>
  <c r="AD18377" i="25" s="1"/>
  <c r="AD18378" i="25" s="1"/>
  <c r="AD18379" i="25" s="1"/>
  <c r="AD18380" i="25" s="1"/>
  <c r="AD18381" i="25" s="1"/>
  <c r="AD18382" i="25" s="1"/>
  <c r="AD18383" i="25" s="1"/>
  <c r="AD18384" i="25" s="1"/>
  <c r="AD18385" i="25" s="1"/>
  <c r="AD18386" i="25" s="1"/>
  <c r="AD18387" i="25" s="1"/>
  <c r="AD18388" i="25" s="1"/>
  <c r="AD18389" i="25" s="1"/>
  <c r="AD18390" i="25" s="1"/>
  <c r="AD18391" i="25" s="1"/>
  <c r="AD18392" i="25" s="1"/>
  <c r="AD18393" i="25" s="1"/>
  <c r="AD18394" i="25" s="1"/>
  <c r="AD18395" i="25" s="1"/>
  <c r="AD18396" i="25" s="1"/>
  <c r="AD18397" i="25" s="1"/>
  <c r="AD18398" i="25" s="1"/>
  <c r="AD18399" i="25" s="1"/>
  <c r="AD18400" i="25" s="1"/>
  <c r="AD18401" i="25" s="1"/>
  <c r="AD18402" i="25" s="1"/>
  <c r="AD18403" i="25" s="1"/>
  <c r="AD18404" i="25" s="1"/>
  <c r="AD18405" i="25" s="1"/>
  <c r="AD18406" i="25" s="1"/>
  <c r="AD18407" i="25" s="1"/>
  <c r="AD18408" i="25" s="1"/>
  <c r="AD18409" i="25" s="1"/>
  <c r="AD18410" i="25" s="1"/>
  <c r="AD18411" i="25" s="1"/>
  <c r="AD18412" i="25" s="1"/>
  <c r="AD18413" i="25" s="1"/>
  <c r="AD18414" i="25" s="1"/>
  <c r="AD18415" i="25" s="1"/>
  <c r="AD18416" i="25" s="1"/>
  <c r="AD18417" i="25" s="1"/>
  <c r="AD18418" i="25" s="1"/>
  <c r="AD18419" i="25" s="1"/>
  <c r="AD18420" i="25" s="1"/>
  <c r="AD18421" i="25" s="1"/>
  <c r="AD18422" i="25" s="1"/>
  <c r="AD18423" i="25" s="1"/>
  <c r="AD18424" i="25" s="1"/>
  <c r="AD18425" i="25" s="1"/>
  <c r="AD18426" i="25" s="1"/>
  <c r="AD18427" i="25" s="1"/>
  <c r="AD18428" i="25" s="1"/>
  <c r="AD18429" i="25" s="1"/>
  <c r="AD18430" i="25" s="1"/>
  <c r="AD18431" i="25" s="1"/>
  <c r="AD18432" i="25" s="1"/>
  <c r="AD18433" i="25" s="1"/>
  <c r="AD18434" i="25" s="1"/>
  <c r="AD18435" i="25" s="1"/>
  <c r="AD18436" i="25" s="1"/>
  <c r="AD18437" i="25" s="1"/>
  <c r="AD18438" i="25" s="1"/>
  <c r="AD18439" i="25" s="1"/>
  <c r="AD18440" i="25" s="1"/>
  <c r="AD18441" i="25" s="1"/>
  <c r="AD18442" i="25" s="1"/>
  <c r="AD18443" i="25" s="1"/>
  <c r="AD18444" i="25" s="1"/>
  <c r="AD18445" i="25" s="1"/>
  <c r="AD18446" i="25" s="1"/>
  <c r="AD18447" i="25" s="1"/>
  <c r="AD18448" i="25" s="1"/>
  <c r="AD18449" i="25" s="1"/>
  <c r="AD18450" i="25" s="1"/>
  <c r="AD18451" i="25" s="1"/>
  <c r="AD18452" i="25" s="1"/>
  <c r="AD18453" i="25" s="1"/>
  <c r="AD18454" i="25" s="1"/>
  <c r="AD18455" i="25" s="1"/>
  <c r="AD18456" i="25" s="1"/>
  <c r="AD18457" i="25" s="1"/>
  <c r="AD18458" i="25" s="1"/>
  <c r="AD18459" i="25" s="1"/>
  <c r="AD18460" i="25" s="1"/>
  <c r="AD18461" i="25" s="1"/>
  <c r="AD18462" i="25" s="1"/>
  <c r="AD18463" i="25" s="1"/>
  <c r="AD18464" i="25" s="1"/>
  <c r="AD18465" i="25" s="1"/>
  <c r="AD18466" i="25" s="1"/>
  <c r="AD18467" i="25" s="1"/>
  <c r="AD18468" i="25" s="1"/>
  <c r="AD18469" i="25" s="1"/>
  <c r="AD18470" i="25" s="1"/>
  <c r="AD18471" i="25" s="1"/>
  <c r="AD18472" i="25" s="1"/>
  <c r="AD18473" i="25" s="1"/>
  <c r="AD18474" i="25" s="1"/>
  <c r="AD18475" i="25" s="1"/>
  <c r="AD18476" i="25" s="1"/>
  <c r="AD18477" i="25" s="1"/>
  <c r="AD18478" i="25" s="1"/>
  <c r="AD18479" i="25" s="1"/>
  <c r="AD18480" i="25" s="1"/>
  <c r="AD18481" i="25" s="1"/>
  <c r="AD18482" i="25" s="1"/>
  <c r="AD18483" i="25" s="1"/>
  <c r="AD18484" i="25" s="1"/>
  <c r="AD18485" i="25" s="1"/>
  <c r="AD18486" i="25" s="1"/>
  <c r="AD18487" i="25" s="1"/>
  <c r="AD18488" i="25" s="1"/>
  <c r="AD18489" i="25" s="1"/>
  <c r="AD18490" i="25" s="1"/>
  <c r="AD18491" i="25" s="1"/>
  <c r="AD18492" i="25" s="1"/>
  <c r="AD18493" i="25" s="1"/>
  <c r="AD18494" i="25" s="1"/>
  <c r="AD18495" i="25" s="1"/>
  <c r="AD18496" i="25" s="1"/>
  <c r="AD18497" i="25" s="1"/>
  <c r="AD18498" i="25" s="1"/>
  <c r="AD18499" i="25" s="1"/>
  <c r="AD18500" i="25" s="1"/>
  <c r="AD18501" i="25" s="1"/>
  <c r="AD18502" i="25" s="1"/>
  <c r="AD18503" i="25" s="1"/>
  <c r="AD18504" i="25" s="1"/>
  <c r="AD18505" i="25" s="1"/>
  <c r="AD18506" i="25" s="1"/>
  <c r="AD18507" i="25" s="1"/>
  <c r="AD18508" i="25" s="1"/>
  <c r="AD18509" i="25" s="1"/>
  <c r="AD18510" i="25" s="1"/>
  <c r="AD18511" i="25" s="1"/>
  <c r="AD18512" i="25" s="1"/>
  <c r="AD18513" i="25" s="1"/>
  <c r="AD18514" i="25" s="1"/>
  <c r="AD18515" i="25" s="1"/>
  <c r="AD18516" i="25" s="1"/>
  <c r="AD18517" i="25" s="1"/>
  <c r="AD18518" i="25" s="1"/>
  <c r="AD18519" i="25" s="1"/>
  <c r="AD18520" i="25" s="1"/>
  <c r="AD18521" i="25" s="1"/>
  <c r="AD18522" i="25" s="1"/>
  <c r="AD18523" i="25" s="1"/>
  <c r="AD18524" i="25" s="1"/>
  <c r="AD18525" i="25" s="1"/>
  <c r="AD18526" i="25" s="1"/>
  <c r="AD18527" i="25" s="1"/>
  <c r="AD18528" i="25" s="1"/>
  <c r="AD18529" i="25" s="1"/>
  <c r="AD18530" i="25" s="1"/>
  <c r="AD18531" i="25" s="1"/>
  <c r="AD18532" i="25" s="1"/>
  <c r="AD18533" i="25" s="1"/>
  <c r="AD18534" i="25" s="1"/>
  <c r="AD18535" i="25" s="1"/>
  <c r="AD18536" i="25" s="1"/>
  <c r="AD18537" i="25" s="1"/>
  <c r="AD18538" i="25" s="1"/>
  <c r="AD18539" i="25" s="1"/>
  <c r="AD18540" i="25" s="1"/>
  <c r="AD18541" i="25" s="1"/>
  <c r="AD18542" i="25" s="1"/>
  <c r="AD18543" i="25" s="1"/>
  <c r="AD18544" i="25" s="1"/>
  <c r="AD18545" i="25" s="1"/>
  <c r="AD18546" i="25" s="1"/>
  <c r="AD18547" i="25" s="1"/>
  <c r="AD18548" i="25" s="1"/>
  <c r="AD18549" i="25" s="1"/>
  <c r="AD18550" i="25" s="1"/>
  <c r="AD18551" i="25" s="1"/>
  <c r="AD18552" i="25" s="1"/>
  <c r="AD18553" i="25" s="1"/>
  <c r="AD18554" i="25" s="1"/>
  <c r="AD18555" i="25" s="1"/>
  <c r="AD18556" i="25" s="1"/>
  <c r="AD18557" i="25" s="1"/>
  <c r="AD18558" i="25" s="1"/>
  <c r="AD18559" i="25" s="1"/>
  <c r="AD18560" i="25" s="1"/>
  <c r="AD18561" i="25" s="1"/>
  <c r="AD18562" i="25" s="1"/>
  <c r="AD18563" i="25" s="1"/>
  <c r="AD18564" i="25" s="1"/>
  <c r="AD18565" i="25" s="1"/>
  <c r="AD18566" i="25" s="1"/>
  <c r="AD18567" i="25" s="1"/>
  <c r="AD18568" i="25" s="1"/>
  <c r="AD18569" i="25" s="1"/>
  <c r="AD18570" i="25" s="1"/>
  <c r="AD18571" i="25" s="1"/>
  <c r="AD18572" i="25" s="1"/>
  <c r="AD18573" i="25" s="1"/>
  <c r="AD18574" i="25" s="1"/>
  <c r="AD18575" i="25" s="1"/>
  <c r="AD18576" i="25" s="1"/>
  <c r="AD18577" i="25" s="1"/>
  <c r="AD18578" i="25" s="1"/>
  <c r="AD18579" i="25" s="1"/>
  <c r="AD18580" i="25" s="1"/>
  <c r="AD18581" i="25" s="1"/>
  <c r="AD18582" i="25" s="1"/>
  <c r="AD18583" i="25" s="1"/>
  <c r="AD18584" i="25" s="1"/>
  <c r="AD18585" i="25" s="1"/>
  <c r="AD18586" i="25" s="1"/>
  <c r="AD18587" i="25" s="1"/>
  <c r="AD18588" i="25" s="1"/>
  <c r="AD18589" i="25" s="1"/>
  <c r="AD18590" i="25" s="1"/>
  <c r="AD18591" i="25" s="1"/>
  <c r="AD18592" i="25" s="1"/>
  <c r="AD18593" i="25" s="1"/>
  <c r="AD18594" i="25" s="1"/>
  <c r="AD18595" i="25" s="1"/>
  <c r="AD18596" i="25" s="1"/>
  <c r="AD18597" i="25" s="1"/>
  <c r="AD18598" i="25" s="1"/>
  <c r="AD18599" i="25" s="1"/>
  <c r="AD18600" i="25" s="1"/>
  <c r="AD18601" i="25" s="1"/>
  <c r="AD18602" i="25" s="1"/>
  <c r="AD18603" i="25" s="1"/>
  <c r="AD18604" i="25" s="1"/>
  <c r="AD18605" i="25" s="1"/>
  <c r="AD18606" i="25" s="1"/>
  <c r="AD18607" i="25" s="1"/>
  <c r="AD18608" i="25" s="1"/>
  <c r="AD18609" i="25" s="1"/>
  <c r="AD18610" i="25" s="1"/>
  <c r="AD18611" i="25" s="1"/>
  <c r="AD18612" i="25" s="1"/>
  <c r="AD18613" i="25" s="1"/>
  <c r="AD18614" i="25" s="1"/>
  <c r="AD18615" i="25" s="1"/>
  <c r="AD18616" i="25" s="1"/>
  <c r="AD18617" i="25" s="1"/>
  <c r="AD18618" i="25" s="1"/>
  <c r="AD18619" i="25" s="1"/>
  <c r="AD18620" i="25" s="1"/>
  <c r="AD18621" i="25" s="1"/>
  <c r="AD18622" i="25" s="1"/>
  <c r="AD18623" i="25" s="1"/>
  <c r="AD18624" i="25" s="1"/>
  <c r="AD18625" i="25" s="1"/>
  <c r="AD18626" i="25" s="1"/>
  <c r="AD18627" i="25" s="1"/>
  <c r="AD18628" i="25" s="1"/>
  <c r="AD18629" i="25" s="1"/>
  <c r="AD18630" i="25" s="1"/>
  <c r="AD18631" i="25" s="1"/>
  <c r="AD18632" i="25" s="1"/>
  <c r="AD18633" i="25" s="1"/>
  <c r="AD18634" i="25" s="1"/>
  <c r="AD18635" i="25" s="1"/>
  <c r="AD18636" i="25" s="1"/>
  <c r="AD18637" i="25" s="1"/>
  <c r="AD18638" i="25" s="1"/>
  <c r="AD18639" i="25" s="1"/>
  <c r="AD18640" i="25" s="1"/>
  <c r="AD18641" i="25" s="1"/>
  <c r="AD18642" i="25" s="1"/>
  <c r="AD18643" i="25" s="1"/>
  <c r="AD18644" i="25" s="1"/>
  <c r="AD18645" i="25" s="1"/>
  <c r="AD18646" i="25" s="1"/>
  <c r="AD18647" i="25" s="1"/>
  <c r="AD18648" i="25" s="1"/>
  <c r="AD18649" i="25" s="1"/>
  <c r="AD18650" i="25" s="1"/>
  <c r="AD18651" i="25" s="1"/>
  <c r="AD18652" i="25" s="1"/>
  <c r="AD18653" i="25" s="1"/>
  <c r="AD18654" i="25" s="1"/>
  <c r="AD18655" i="25" s="1"/>
  <c r="AD18656" i="25" s="1"/>
  <c r="AD18657" i="25" s="1"/>
  <c r="AD18658" i="25" s="1"/>
  <c r="AD18659" i="25" s="1"/>
  <c r="AD18660" i="25" s="1"/>
  <c r="AD18661" i="25" s="1"/>
  <c r="AD18662" i="25" s="1"/>
  <c r="AD18663" i="25" s="1"/>
  <c r="AD18664" i="25" s="1"/>
  <c r="AD18665" i="25" s="1"/>
  <c r="AD18666" i="25" s="1"/>
  <c r="AD18667" i="25" s="1"/>
  <c r="AD18668" i="25" s="1"/>
  <c r="AD18669" i="25" s="1"/>
  <c r="AD18670" i="25" s="1"/>
  <c r="AD18671" i="25" s="1"/>
  <c r="AD18672" i="25" s="1"/>
  <c r="AD18673" i="25" s="1"/>
  <c r="AD18674" i="25" s="1"/>
  <c r="AD18675" i="25" s="1"/>
  <c r="AD18676" i="25" s="1"/>
  <c r="AD18677" i="25" s="1"/>
  <c r="AD18678" i="25" s="1"/>
  <c r="AD18679" i="25" s="1"/>
  <c r="AD18680" i="25" s="1"/>
  <c r="AD18681" i="25" s="1"/>
  <c r="AD18682" i="25" s="1"/>
  <c r="AD18683" i="25" s="1"/>
  <c r="AD18684" i="25" s="1"/>
  <c r="AD18685" i="25" s="1"/>
  <c r="AD18686" i="25" s="1"/>
  <c r="AD18687" i="25" s="1"/>
  <c r="AD18688" i="25" s="1"/>
  <c r="AD18689" i="25" s="1"/>
  <c r="AD18690" i="25" s="1"/>
  <c r="AD18691" i="25" s="1"/>
  <c r="AD18692" i="25" s="1"/>
  <c r="AD18693" i="25" s="1"/>
  <c r="AD18694" i="25" s="1"/>
  <c r="AD18695" i="25" s="1"/>
  <c r="AD18696" i="25" s="1"/>
  <c r="AD18697" i="25" s="1"/>
  <c r="AD18698" i="25" s="1"/>
  <c r="AD18699" i="25" s="1"/>
  <c r="AD18700" i="25" s="1"/>
  <c r="AD18701" i="25" s="1"/>
  <c r="AD18702" i="25" s="1"/>
  <c r="AD18703" i="25" s="1"/>
  <c r="AD18704" i="25" s="1"/>
  <c r="AD18705" i="25" s="1"/>
  <c r="AD18706" i="25" s="1"/>
  <c r="AD18707" i="25" s="1"/>
  <c r="AD18708" i="25" s="1"/>
  <c r="AD18709" i="25" s="1"/>
  <c r="AD18710" i="25" s="1"/>
  <c r="AD18711" i="25" s="1"/>
  <c r="AD18712" i="25" s="1"/>
  <c r="AD18713" i="25" s="1"/>
  <c r="AD18714" i="25" s="1"/>
  <c r="AD18715" i="25" s="1"/>
  <c r="AD18716" i="25" s="1"/>
  <c r="AD18717" i="25" s="1"/>
  <c r="AD18718" i="25" s="1"/>
  <c r="AD18719" i="25" s="1"/>
  <c r="AD18720" i="25" s="1"/>
  <c r="AD18721" i="25" s="1"/>
  <c r="AD18722" i="25" s="1"/>
  <c r="AD18723" i="25" s="1"/>
  <c r="AD18724" i="25" s="1"/>
  <c r="AD18725" i="25" s="1"/>
  <c r="AD18726" i="25" s="1"/>
  <c r="AD18727" i="25" s="1"/>
  <c r="AD18728" i="25" s="1"/>
  <c r="AD18729" i="25" s="1"/>
  <c r="AD18730" i="25" s="1"/>
  <c r="AD18731" i="25" s="1"/>
  <c r="AD18732" i="25" s="1"/>
  <c r="AD18733" i="25" s="1"/>
  <c r="AD18734" i="25" s="1"/>
  <c r="AD18735" i="25" s="1"/>
  <c r="AD18736" i="25" s="1"/>
  <c r="AD18737" i="25" s="1"/>
  <c r="AD18738" i="25" s="1"/>
  <c r="AD18739" i="25" s="1"/>
  <c r="AD18740" i="25" s="1"/>
  <c r="AD18741" i="25" s="1"/>
  <c r="AD18742" i="25" s="1"/>
  <c r="AD18743" i="25" s="1"/>
  <c r="AD18744" i="25" s="1"/>
  <c r="AD18745" i="25" s="1"/>
  <c r="AD18746" i="25" s="1"/>
  <c r="AD18747" i="25" s="1"/>
  <c r="AD18748" i="25" s="1"/>
  <c r="AD18749" i="25" s="1"/>
  <c r="AD18750" i="25" s="1"/>
  <c r="AD18751" i="25" s="1"/>
  <c r="AD18752" i="25" s="1"/>
  <c r="AD18753" i="25" s="1"/>
  <c r="AD18754" i="25" s="1"/>
  <c r="AD18755" i="25" s="1"/>
  <c r="AD18756" i="25" s="1"/>
  <c r="AD18757" i="25" s="1"/>
  <c r="AD18758" i="25" s="1"/>
  <c r="AD18759" i="25" s="1"/>
  <c r="AD18760" i="25" s="1"/>
  <c r="AD18761" i="25" s="1"/>
  <c r="AD18762" i="25" s="1"/>
  <c r="AD18763" i="25" s="1"/>
  <c r="AD18764" i="25" s="1"/>
  <c r="AD18765" i="25" s="1"/>
  <c r="AD18766" i="25" s="1"/>
  <c r="AD18767" i="25" s="1"/>
  <c r="AD18768" i="25" s="1"/>
  <c r="AD18769" i="25" s="1"/>
  <c r="AD18770" i="25" s="1"/>
  <c r="AD18771" i="25" s="1"/>
  <c r="AD18772" i="25" s="1"/>
  <c r="AD18773" i="25" s="1"/>
  <c r="AD18774" i="25" s="1"/>
  <c r="AD18775" i="25" s="1"/>
  <c r="AD18776" i="25" s="1"/>
  <c r="AD18777" i="25" s="1"/>
  <c r="AD18778" i="25" s="1"/>
  <c r="AD18779" i="25" s="1"/>
  <c r="AD18780" i="25" s="1"/>
  <c r="AD18781" i="25" s="1"/>
  <c r="AD18782" i="25" s="1"/>
  <c r="AD18783" i="25" s="1"/>
  <c r="AD18784" i="25" s="1"/>
  <c r="AD18785" i="25" s="1"/>
  <c r="AD18786" i="25" s="1"/>
  <c r="AD18787" i="25" s="1"/>
  <c r="AD18788" i="25" s="1"/>
  <c r="AD18789" i="25" s="1"/>
  <c r="AD18790" i="25" s="1"/>
  <c r="AD18791" i="25" s="1"/>
  <c r="AD18792" i="25" s="1"/>
  <c r="AD18793" i="25" s="1"/>
  <c r="AD18794" i="25" s="1"/>
  <c r="AD18795" i="25" s="1"/>
  <c r="AD18796" i="25" s="1"/>
  <c r="AD18797" i="25" s="1"/>
  <c r="AD18798" i="25" s="1"/>
  <c r="AD18799" i="25" s="1"/>
  <c r="AD18800" i="25" s="1"/>
  <c r="AD18801" i="25" s="1"/>
  <c r="AD18802" i="25" s="1"/>
  <c r="AD18803" i="25" s="1"/>
  <c r="AD18804" i="25" s="1"/>
  <c r="AD18805" i="25" s="1"/>
  <c r="AD18806" i="25" s="1"/>
  <c r="AD18807" i="25" s="1"/>
  <c r="AD18808" i="25" s="1"/>
  <c r="AD18809" i="25" s="1"/>
  <c r="AD18810" i="25" s="1"/>
  <c r="AD18811" i="25" s="1"/>
  <c r="AD18812" i="25" s="1"/>
  <c r="AD18813" i="25" s="1"/>
  <c r="AD18814" i="25" s="1"/>
  <c r="AD18815" i="25" s="1"/>
  <c r="AD18816" i="25" s="1"/>
  <c r="AD18817" i="25" s="1"/>
  <c r="AD18818" i="25" s="1"/>
  <c r="AD18819" i="25" s="1"/>
  <c r="AD18820" i="25" s="1"/>
  <c r="AD18821" i="25" s="1"/>
  <c r="AD18822" i="25" s="1"/>
  <c r="AD18823" i="25" s="1"/>
  <c r="AD18824" i="25" s="1"/>
  <c r="AD18825" i="25" s="1"/>
  <c r="AD18826" i="25" s="1"/>
  <c r="AD18827" i="25" s="1"/>
  <c r="AD18828" i="25" s="1"/>
  <c r="AD18829" i="25" s="1"/>
  <c r="AD18830" i="25" s="1"/>
  <c r="AD18831" i="25" s="1"/>
  <c r="AD18832" i="25" s="1"/>
  <c r="AD18833" i="25" s="1"/>
  <c r="AD18834" i="25" s="1"/>
  <c r="AD18835" i="25" s="1"/>
  <c r="AD18836" i="25" s="1"/>
  <c r="AD18837" i="25" s="1"/>
  <c r="AD18838" i="25" s="1"/>
  <c r="AD18839" i="25" s="1"/>
  <c r="AD18840" i="25" s="1"/>
  <c r="AD18841" i="25" s="1"/>
  <c r="AD18842" i="25" s="1"/>
  <c r="AD18843" i="25" s="1"/>
  <c r="AD18844" i="25" s="1"/>
  <c r="AD18845" i="25" s="1"/>
  <c r="AD18846" i="25" s="1"/>
  <c r="AD18847" i="25" s="1"/>
  <c r="AD18848" i="25" s="1"/>
  <c r="AD18849" i="25" s="1"/>
  <c r="AD18850" i="25" s="1"/>
  <c r="AD18851" i="25" s="1"/>
  <c r="AD18852" i="25" s="1"/>
  <c r="AD18853" i="25" s="1"/>
  <c r="AD18854" i="25" s="1"/>
  <c r="AD18855" i="25" s="1"/>
  <c r="AD18856" i="25" s="1"/>
  <c r="AD18857" i="25" s="1"/>
  <c r="AD18858" i="25" s="1"/>
  <c r="AD18859" i="25" s="1"/>
  <c r="AD18860" i="25" s="1"/>
  <c r="AD18861" i="25" s="1"/>
  <c r="AD18862" i="25" s="1"/>
  <c r="AD18863" i="25" s="1"/>
  <c r="AD18864" i="25" s="1"/>
  <c r="AD18865" i="25" s="1"/>
  <c r="AD18866" i="25" s="1"/>
  <c r="AD18867" i="25" s="1"/>
  <c r="AD18868" i="25" s="1"/>
  <c r="AD18869" i="25" s="1"/>
  <c r="AD18870" i="25" s="1"/>
  <c r="AD18871" i="25" s="1"/>
  <c r="AD18872" i="25" s="1"/>
  <c r="AD18873" i="25" s="1"/>
  <c r="AD18874" i="25" s="1"/>
  <c r="AD18875" i="25" s="1"/>
  <c r="AD18876" i="25" s="1"/>
  <c r="AD18877" i="25" s="1"/>
  <c r="AD18878" i="25" s="1"/>
  <c r="AD18879" i="25" s="1"/>
  <c r="AD18880" i="25" s="1"/>
  <c r="AD18881" i="25" s="1"/>
  <c r="AD18882" i="25" s="1"/>
  <c r="AD18883" i="25" s="1"/>
  <c r="AD18884" i="25" s="1"/>
  <c r="AD18885" i="25" s="1"/>
  <c r="AD18886" i="25" s="1"/>
  <c r="AD18887" i="25" s="1"/>
  <c r="AD18888" i="25" s="1"/>
  <c r="AD18889" i="25" s="1"/>
  <c r="AD18890" i="25" s="1"/>
  <c r="AD18891" i="25" s="1"/>
  <c r="AD18892" i="25" s="1"/>
  <c r="AD18893" i="25" s="1"/>
  <c r="AD18894" i="25" s="1"/>
  <c r="AD18895" i="25" s="1"/>
  <c r="AD18896" i="25" s="1"/>
  <c r="AD18897" i="25" s="1"/>
  <c r="AD18898" i="25" s="1"/>
  <c r="AD18899" i="25" s="1"/>
  <c r="AD18900" i="25" s="1"/>
  <c r="AD18901" i="25" s="1"/>
  <c r="AD18902" i="25" s="1"/>
  <c r="AD18903" i="25" s="1"/>
  <c r="AD18904" i="25" s="1"/>
  <c r="AD18905" i="25" s="1"/>
  <c r="AD18906" i="25" s="1"/>
  <c r="AD18907" i="25" s="1"/>
  <c r="AD18908" i="25" s="1"/>
  <c r="AD18909" i="25" s="1"/>
  <c r="AD18910" i="25" s="1"/>
  <c r="AD18911" i="25" s="1"/>
  <c r="AD18912" i="25" s="1"/>
  <c r="AD18913" i="25" s="1"/>
  <c r="AD18914" i="25" s="1"/>
  <c r="AD18915" i="25" s="1"/>
  <c r="AD18916" i="25" s="1"/>
  <c r="AD18917" i="25" s="1"/>
  <c r="AD18918" i="25" s="1"/>
  <c r="AD18919" i="25" s="1"/>
  <c r="AD18920" i="25" s="1"/>
  <c r="AD18921" i="25" s="1"/>
  <c r="AD18922" i="25" s="1"/>
  <c r="AD18923" i="25" s="1"/>
  <c r="AD18924" i="25" s="1"/>
  <c r="AD18925" i="25" s="1"/>
  <c r="AD18926" i="25" s="1"/>
  <c r="AD18927" i="25" s="1"/>
  <c r="AD18928" i="25" s="1"/>
  <c r="AD18929" i="25" s="1"/>
  <c r="AD18930" i="25" s="1"/>
  <c r="AD18931" i="25" s="1"/>
  <c r="AD18932" i="25" s="1"/>
  <c r="AD18933" i="25" s="1"/>
  <c r="AD18934" i="25" s="1"/>
  <c r="AD18935" i="25" s="1"/>
  <c r="AD18936" i="25" s="1"/>
  <c r="AD18937" i="25" s="1"/>
  <c r="AD18938" i="25" s="1"/>
  <c r="AD18939" i="25" s="1"/>
  <c r="AD18940" i="25" s="1"/>
  <c r="AD18941" i="25" s="1"/>
  <c r="AD18942" i="25" s="1"/>
  <c r="AD18943" i="25" s="1"/>
  <c r="AD18944" i="25" s="1"/>
  <c r="AD18945" i="25" s="1"/>
  <c r="AD18946" i="25" s="1"/>
  <c r="AD18947" i="25" s="1"/>
  <c r="AD18948" i="25" s="1"/>
  <c r="AD18949" i="25" s="1"/>
  <c r="AD18950" i="25" s="1"/>
  <c r="AD18951" i="25" s="1"/>
  <c r="AD18952" i="25" s="1"/>
  <c r="AD18953" i="25" s="1"/>
  <c r="AD18954" i="25" s="1"/>
  <c r="AD18955" i="25" s="1"/>
  <c r="AD18956" i="25" s="1"/>
  <c r="AD18957" i="25" s="1"/>
  <c r="AD18958" i="25" s="1"/>
  <c r="AD18959" i="25" s="1"/>
  <c r="AD18960" i="25" s="1"/>
  <c r="AD18961" i="25" s="1"/>
  <c r="AD18962" i="25" s="1"/>
  <c r="AD18963" i="25" s="1"/>
  <c r="AD18964" i="25" s="1"/>
  <c r="AD18965" i="25" s="1"/>
  <c r="AD18966" i="25" s="1"/>
  <c r="AD18967" i="25" s="1"/>
  <c r="AD18968" i="25" s="1"/>
  <c r="AD18969" i="25" s="1"/>
  <c r="AD18970" i="25" s="1"/>
  <c r="AD18971" i="25" s="1"/>
  <c r="AD18972" i="25" s="1"/>
  <c r="AD18973" i="25" s="1"/>
  <c r="AD18974" i="25" s="1"/>
  <c r="AD18975" i="25" s="1"/>
  <c r="AD18976" i="25" s="1"/>
  <c r="AD18977" i="25" s="1"/>
  <c r="AD18978" i="25" s="1"/>
  <c r="AD18979" i="25" s="1"/>
  <c r="AD18980" i="25" s="1"/>
  <c r="AD18981" i="25" s="1"/>
  <c r="AD18982" i="25" s="1"/>
  <c r="AD18983" i="25" s="1"/>
  <c r="AD18984" i="25" s="1"/>
  <c r="AD18985" i="25" s="1"/>
  <c r="AD18986" i="25" s="1"/>
  <c r="AD18987" i="25" s="1"/>
  <c r="AD18988" i="25" s="1"/>
  <c r="AD18989" i="25" s="1"/>
  <c r="AD18990" i="25" s="1"/>
  <c r="AD18991" i="25" s="1"/>
  <c r="AD18992" i="25" s="1"/>
  <c r="AD18993" i="25" s="1"/>
  <c r="AD18994" i="25" s="1"/>
  <c r="AD18995" i="25" s="1"/>
  <c r="AD18996" i="25" s="1"/>
  <c r="AD18997" i="25" s="1"/>
  <c r="AD18998" i="25" s="1"/>
  <c r="AD18999" i="25" s="1"/>
  <c r="AD19000" i="25" s="1"/>
  <c r="AD19001" i="25" s="1"/>
  <c r="AD19002" i="25" s="1"/>
  <c r="AD19003" i="25" s="1"/>
  <c r="AD19004" i="25" s="1"/>
  <c r="AD19005" i="25" s="1"/>
  <c r="AD19006" i="25" s="1"/>
  <c r="AD19007" i="25" s="1"/>
  <c r="AD19008" i="25" s="1"/>
  <c r="AD19009" i="25" s="1"/>
  <c r="AD19010" i="25" s="1"/>
  <c r="AD19011" i="25" s="1"/>
  <c r="AD19012" i="25" s="1"/>
  <c r="AD19013" i="25" s="1"/>
  <c r="AD19014" i="25" s="1"/>
  <c r="AD19015" i="25" s="1"/>
  <c r="AD19016" i="25" s="1"/>
  <c r="AD19017" i="25" s="1"/>
  <c r="AD19018" i="25" s="1"/>
  <c r="AD19019" i="25" s="1"/>
  <c r="AD19020" i="25" s="1"/>
  <c r="AD19021" i="25" s="1"/>
  <c r="AD19022" i="25" s="1"/>
  <c r="AD19023" i="25" s="1"/>
  <c r="AD19024" i="25" s="1"/>
  <c r="AD19025" i="25" s="1"/>
  <c r="AD19026" i="25" s="1"/>
  <c r="AD19027" i="25" s="1"/>
  <c r="AD19028" i="25" s="1"/>
  <c r="AD19029" i="25" s="1"/>
  <c r="AD19030" i="25" s="1"/>
  <c r="AD19031" i="25" s="1"/>
  <c r="AD19032" i="25" s="1"/>
  <c r="AD19033" i="25" s="1"/>
  <c r="AD19034" i="25" s="1"/>
  <c r="AD19035" i="25" s="1"/>
  <c r="AD19036" i="25" s="1"/>
  <c r="AD19037" i="25" s="1"/>
  <c r="AD19038" i="25" s="1"/>
  <c r="AD19039" i="25" s="1"/>
  <c r="AD19040" i="25" s="1"/>
  <c r="AD19041" i="25" s="1"/>
  <c r="AD19042" i="25" s="1"/>
  <c r="AD19043" i="25" s="1"/>
  <c r="AD19044" i="25" s="1"/>
  <c r="AD19045" i="25" s="1"/>
  <c r="AD19046" i="25" s="1"/>
  <c r="AD19047" i="25" s="1"/>
  <c r="AD19048" i="25" s="1"/>
  <c r="AD19049" i="25" s="1"/>
  <c r="AD19050" i="25" s="1"/>
  <c r="AD19051" i="25" s="1"/>
  <c r="AD19052" i="25" s="1"/>
  <c r="AD19053" i="25" s="1"/>
  <c r="AD19054" i="25" s="1"/>
  <c r="AD19055" i="25" s="1"/>
  <c r="AD19056" i="25" s="1"/>
  <c r="AD19057" i="25" s="1"/>
  <c r="AD19058" i="25" s="1"/>
  <c r="AD19059" i="25" s="1"/>
  <c r="AD19060" i="25" s="1"/>
  <c r="AD19061" i="25" s="1"/>
  <c r="AD19062" i="25" s="1"/>
  <c r="AD19063" i="25" s="1"/>
  <c r="AD19064" i="25" s="1"/>
  <c r="AD19065" i="25" s="1"/>
  <c r="AD19066" i="25" s="1"/>
  <c r="AD19067" i="25" s="1"/>
  <c r="AD19068" i="25" s="1"/>
  <c r="AD19069" i="25" s="1"/>
  <c r="AD19070" i="25" s="1"/>
  <c r="AD19071" i="25" s="1"/>
  <c r="AD19072" i="25" s="1"/>
  <c r="AD19073" i="25" s="1"/>
  <c r="AD19074" i="25" s="1"/>
  <c r="AD19075" i="25" s="1"/>
  <c r="AD19076" i="25" s="1"/>
  <c r="AD19077" i="25" s="1"/>
  <c r="AD19078" i="25" s="1"/>
  <c r="AD19079" i="25" s="1"/>
  <c r="AD19080" i="25" s="1"/>
  <c r="AD19081" i="25" s="1"/>
  <c r="AD19082" i="25" s="1"/>
  <c r="AD19083" i="25" s="1"/>
  <c r="AD19084" i="25" s="1"/>
  <c r="AD19085" i="25" s="1"/>
  <c r="AD19086" i="25" s="1"/>
  <c r="AD19087" i="25" s="1"/>
  <c r="AD19088" i="25" s="1"/>
  <c r="AD19089" i="25" s="1"/>
  <c r="AD19090" i="25" s="1"/>
  <c r="AD19091" i="25" s="1"/>
  <c r="AD19092" i="25" s="1"/>
  <c r="AD19093" i="25" s="1"/>
  <c r="AD19094" i="25" s="1"/>
  <c r="AD19095" i="25" s="1"/>
  <c r="AD19096" i="25" s="1"/>
  <c r="AD19097" i="25" s="1"/>
  <c r="AD19098" i="25" s="1"/>
  <c r="AD19099" i="25" s="1"/>
  <c r="AD19100" i="25" s="1"/>
  <c r="AD19101" i="25" s="1"/>
  <c r="AD19102" i="25" s="1"/>
  <c r="AD19103" i="25" s="1"/>
  <c r="AD19104" i="25" s="1"/>
  <c r="AD19105" i="25" s="1"/>
  <c r="AD19106" i="25" s="1"/>
  <c r="AD19107" i="25" s="1"/>
  <c r="AD19108" i="25" s="1"/>
  <c r="AD19109" i="25" s="1"/>
  <c r="AD19110" i="25" s="1"/>
  <c r="AD19111" i="25" s="1"/>
  <c r="AD19112" i="25" s="1"/>
  <c r="AD19113" i="25" s="1"/>
  <c r="AD19114" i="25" s="1"/>
  <c r="AD19115" i="25" s="1"/>
  <c r="AD19116" i="25" s="1"/>
  <c r="AD19117" i="25" s="1"/>
  <c r="AD19118" i="25" s="1"/>
  <c r="AD19119" i="25" s="1"/>
  <c r="AD19120" i="25" s="1"/>
  <c r="AD19121" i="25" s="1"/>
  <c r="AD19122" i="25" s="1"/>
  <c r="AD19123" i="25" s="1"/>
  <c r="AD19124" i="25" s="1"/>
  <c r="AD19125" i="25" s="1"/>
  <c r="AD19126" i="25" s="1"/>
  <c r="AD19127" i="25" s="1"/>
  <c r="AD19128" i="25" s="1"/>
  <c r="AD19129" i="25" s="1"/>
  <c r="AD19130" i="25" s="1"/>
  <c r="AD19131" i="25" s="1"/>
  <c r="AD19132" i="25" s="1"/>
  <c r="AD19133" i="25" s="1"/>
  <c r="AD19134" i="25" s="1"/>
  <c r="AD19135" i="25" s="1"/>
  <c r="AD19136" i="25" s="1"/>
  <c r="AD19137" i="25" s="1"/>
  <c r="AD19138" i="25" s="1"/>
  <c r="AD19139" i="25" s="1"/>
  <c r="AD19140" i="25" s="1"/>
  <c r="AD19141" i="25" s="1"/>
  <c r="AD19142" i="25" s="1"/>
  <c r="AD19143" i="25" s="1"/>
  <c r="AD19144" i="25" s="1"/>
  <c r="AD19145" i="25" s="1"/>
  <c r="AD19146" i="25" s="1"/>
  <c r="AD19147" i="25" s="1"/>
  <c r="AD19148" i="25" s="1"/>
  <c r="AD19149" i="25" s="1"/>
  <c r="AD19150" i="25" s="1"/>
  <c r="AD19151" i="25" s="1"/>
  <c r="AD19152" i="25" s="1"/>
  <c r="AD19153" i="25" s="1"/>
  <c r="AD19154" i="25" s="1"/>
  <c r="AD19155" i="25" s="1"/>
  <c r="AD19156" i="25" s="1"/>
  <c r="AD19157" i="25" s="1"/>
  <c r="AD19158" i="25" s="1"/>
  <c r="AD19159" i="25" s="1"/>
  <c r="AD19160" i="25" s="1"/>
  <c r="AD19161" i="25" s="1"/>
  <c r="AD19162" i="25" s="1"/>
  <c r="AD19163" i="25" s="1"/>
  <c r="AD19164" i="25" s="1"/>
  <c r="AD19165" i="25" s="1"/>
  <c r="AD19166" i="25" s="1"/>
  <c r="AD19167" i="25" s="1"/>
  <c r="AD19168" i="25" s="1"/>
  <c r="AD19169" i="25" s="1"/>
  <c r="AD19170" i="25" s="1"/>
  <c r="AD19171" i="25" s="1"/>
  <c r="AD19172" i="25" s="1"/>
  <c r="AD19173" i="25" s="1"/>
  <c r="AD19174" i="25" s="1"/>
  <c r="AD19175" i="25" s="1"/>
  <c r="AD19176" i="25" s="1"/>
  <c r="AD19177" i="25" s="1"/>
  <c r="AD19178" i="25" s="1"/>
  <c r="AD19179" i="25" s="1"/>
  <c r="AD19180" i="25" s="1"/>
  <c r="AD19181" i="25" s="1"/>
  <c r="AD19182" i="25" s="1"/>
  <c r="AD19183" i="25" s="1"/>
  <c r="AD19184" i="25" s="1"/>
  <c r="AD19185" i="25" s="1"/>
  <c r="AD19186" i="25" s="1"/>
  <c r="AD19187" i="25" s="1"/>
  <c r="AD19188" i="25" s="1"/>
  <c r="AD19189" i="25" s="1"/>
  <c r="AD19190" i="25" s="1"/>
  <c r="AD19191" i="25" s="1"/>
  <c r="AD19192" i="25" s="1"/>
  <c r="AD19193" i="25" s="1"/>
  <c r="AD19194" i="25" s="1"/>
  <c r="AD19195" i="25" s="1"/>
  <c r="AD19196" i="25" s="1"/>
  <c r="AD19197" i="25" s="1"/>
  <c r="AD19198" i="25" s="1"/>
  <c r="AD19199" i="25" s="1"/>
  <c r="AD19200" i="25" s="1"/>
  <c r="AD19201" i="25" s="1"/>
  <c r="AD19202" i="25" s="1"/>
  <c r="AD19203" i="25" s="1"/>
  <c r="AD19204" i="25" s="1"/>
  <c r="AD19205" i="25" s="1"/>
  <c r="AD19206" i="25" s="1"/>
  <c r="AD19207" i="25" s="1"/>
  <c r="AD19208" i="25" s="1"/>
  <c r="AD19209" i="25" s="1"/>
  <c r="AD19210" i="25" s="1"/>
  <c r="AD19211" i="25" s="1"/>
  <c r="AD19212" i="25" s="1"/>
  <c r="AD19213" i="25" s="1"/>
  <c r="AD19214" i="25" s="1"/>
  <c r="AD19215" i="25" s="1"/>
  <c r="AD19216" i="25" s="1"/>
  <c r="AD19217" i="25" s="1"/>
  <c r="AD19218" i="25" s="1"/>
  <c r="AD19219" i="25" s="1"/>
  <c r="AD19220" i="25" s="1"/>
  <c r="AD19221" i="25" s="1"/>
  <c r="AD19222" i="25" s="1"/>
  <c r="AD19223" i="25" s="1"/>
  <c r="AD19224" i="25" s="1"/>
  <c r="AD19225" i="25" s="1"/>
  <c r="AD19226" i="25" s="1"/>
  <c r="AD19227" i="25" s="1"/>
  <c r="AD19228" i="25" s="1"/>
  <c r="AD19229" i="25" s="1"/>
  <c r="AD19230" i="25" s="1"/>
  <c r="AD19231" i="25" s="1"/>
  <c r="AD19232" i="25" s="1"/>
  <c r="AD19233" i="25" s="1"/>
  <c r="AD19234" i="25" s="1"/>
  <c r="AD19235" i="25" s="1"/>
  <c r="AD19236" i="25" s="1"/>
  <c r="AD19237" i="25" s="1"/>
  <c r="AD19238" i="25" s="1"/>
  <c r="AD19239" i="25" s="1"/>
  <c r="AD19240" i="25" s="1"/>
  <c r="AD19241" i="25" s="1"/>
  <c r="AD19242" i="25" s="1"/>
  <c r="AD19243" i="25" s="1"/>
  <c r="AD19244" i="25" s="1"/>
  <c r="AD19245" i="25" s="1"/>
  <c r="AD19246" i="25" s="1"/>
  <c r="AD19247" i="25" s="1"/>
  <c r="AD19248" i="25" s="1"/>
  <c r="AD19249" i="25" s="1"/>
  <c r="AD19250" i="25" s="1"/>
  <c r="AD19251" i="25" s="1"/>
  <c r="AD19252" i="25" s="1"/>
  <c r="AD19253" i="25" s="1"/>
  <c r="AD19254" i="25" s="1"/>
  <c r="AD19255" i="25" s="1"/>
  <c r="AD19256" i="25" s="1"/>
  <c r="AD19257" i="25" s="1"/>
  <c r="AD19258" i="25" s="1"/>
  <c r="AD19259" i="25" s="1"/>
  <c r="AD19260" i="25" s="1"/>
  <c r="AD19261" i="25" s="1"/>
  <c r="AD19262" i="25" s="1"/>
  <c r="AD19263" i="25" s="1"/>
  <c r="AD19264" i="25" s="1"/>
  <c r="AD19265" i="25" s="1"/>
  <c r="AD19266" i="25" s="1"/>
  <c r="AD19267" i="25" s="1"/>
  <c r="AD19268" i="25" s="1"/>
  <c r="AD19269" i="25" s="1"/>
  <c r="AD19270" i="25" s="1"/>
  <c r="AD19271" i="25" s="1"/>
  <c r="AD19272" i="25" s="1"/>
  <c r="AD19273" i="25" s="1"/>
  <c r="AD19274" i="25" s="1"/>
  <c r="AD19275" i="25" s="1"/>
  <c r="AD19276" i="25" s="1"/>
  <c r="AD19277" i="25" s="1"/>
  <c r="AD19278" i="25" s="1"/>
  <c r="AD19279" i="25" s="1"/>
  <c r="AD19280" i="25" s="1"/>
  <c r="AD19281" i="25" s="1"/>
  <c r="AD19282" i="25" s="1"/>
  <c r="AD19283" i="25" s="1"/>
  <c r="AD19284" i="25" s="1"/>
  <c r="AD19285" i="25" s="1"/>
  <c r="AD19286" i="25" s="1"/>
  <c r="AD19287" i="25" s="1"/>
  <c r="AD19288" i="25" s="1"/>
  <c r="AD19289" i="25" s="1"/>
  <c r="AD19290" i="25" s="1"/>
  <c r="AD19291" i="25" s="1"/>
  <c r="AD19292" i="25" s="1"/>
  <c r="AD19293" i="25" s="1"/>
  <c r="AD19294" i="25" s="1"/>
  <c r="AD19295" i="25" s="1"/>
  <c r="AD19296" i="25" s="1"/>
  <c r="AD19297" i="25" s="1"/>
  <c r="AD19298" i="25" s="1"/>
  <c r="AD19299" i="25" s="1"/>
  <c r="AD19300" i="25" s="1"/>
  <c r="AD19301" i="25" s="1"/>
  <c r="AD19302" i="25" s="1"/>
  <c r="AD19303" i="25" s="1"/>
  <c r="AD19304" i="25" s="1"/>
  <c r="AD19305" i="25" s="1"/>
  <c r="AD19306" i="25" s="1"/>
  <c r="AD19307" i="25" s="1"/>
  <c r="AD19308" i="25" s="1"/>
  <c r="AD19309" i="25" s="1"/>
  <c r="AD19310" i="25" s="1"/>
  <c r="AD19311" i="25" s="1"/>
  <c r="AD19312" i="25" s="1"/>
  <c r="AD19313" i="25" s="1"/>
  <c r="AD19314" i="25" s="1"/>
  <c r="AD19315" i="25" s="1"/>
  <c r="AD19316" i="25" s="1"/>
  <c r="AD19317" i="25" s="1"/>
  <c r="AD19318" i="25" s="1"/>
  <c r="AD19319" i="25" s="1"/>
  <c r="AD19320" i="25" s="1"/>
  <c r="AD19321" i="25" s="1"/>
  <c r="AD19322" i="25" s="1"/>
  <c r="AD19323" i="25" s="1"/>
  <c r="AD19324" i="25" s="1"/>
  <c r="AD19325" i="25" s="1"/>
  <c r="AD19326" i="25" s="1"/>
  <c r="AD19327" i="25" s="1"/>
  <c r="AD19328" i="25" s="1"/>
  <c r="AD19329" i="25" s="1"/>
  <c r="AD19330" i="25" s="1"/>
  <c r="AD19331" i="25" s="1"/>
  <c r="AD19332" i="25" s="1"/>
  <c r="AD19333" i="25" s="1"/>
  <c r="AD19334" i="25" s="1"/>
  <c r="AD19335" i="25" s="1"/>
  <c r="AD19336" i="25" s="1"/>
  <c r="AD19337" i="25" s="1"/>
  <c r="AD19338" i="25" s="1"/>
  <c r="AD19339" i="25" s="1"/>
  <c r="AD19340" i="25" s="1"/>
  <c r="AD19341" i="25" s="1"/>
  <c r="AD19342" i="25" s="1"/>
  <c r="AD19343" i="25" s="1"/>
  <c r="AD19344" i="25" s="1"/>
  <c r="AD19345" i="25" s="1"/>
  <c r="AD19346" i="25" s="1"/>
  <c r="AD19347" i="25" s="1"/>
  <c r="AD19348" i="25" s="1"/>
  <c r="AD19349" i="25" s="1"/>
  <c r="AD19350" i="25" s="1"/>
  <c r="AD19351" i="25" s="1"/>
  <c r="AD19352" i="25" s="1"/>
  <c r="AD19353" i="25" s="1"/>
  <c r="AD19354" i="25" s="1"/>
  <c r="AD19355" i="25" s="1"/>
  <c r="AD19356" i="25" s="1"/>
  <c r="AD19357" i="25" s="1"/>
  <c r="AD19358" i="25" s="1"/>
  <c r="AD19359" i="25" s="1"/>
  <c r="AD19360" i="25" s="1"/>
  <c r="AD19361" i="25" s="1"/>
  <c r="AD19362" i="25" s="1"/>
  <c r="AD19363" i="25" s="1"/>
  <c r="AD19364" i="25" s="1"/>
  <c r="AD19365" i="25" s="1"/>
  <c r="AD19366" i="25" s="1"/>
  <c r="AD19367" i="25" s="1"/>
  <c r="AD19368" i="25" s="1"/>
  <c r="AD19369" i="25" s="1"/>
  <c r="AD19370" i="25" s="1"/>
  <c r="AD19371" i="25" s="1"/>
  <c r="AD19372" i="25" s="1"/>
  <c r="AD19373" i="25" s="1"/>
  <c r="AD19374" i="25" s="1"/>
  <c r="AD19375" i="25" s="1"/>
  <c r="AD19376" i="25" s="1"/>
  <c r="AD19377" i="25" s="1"/>
  <c r="AD19378" i="25" s="1"/>
  <c r="AD19379" i="25" s="1"/>
  <c r="AD19380" i="25" s="1"/>
  <c r="AD19381" i="25" s="1"/>
  <c r="AD19382" i="25" s="1"/>
  <c r="AD19383" i="25" s="1"/>
  <c r="AD19384" i="25" s="1"/>
  <c r="AD19385" i="25" s="1"/>
  <c r="AD19386" i="25" s="1"/>
  <c r="AD19387" i="25" s="1"/>
  <c r="AD19388" i="25" s="1"/>
  <c r="AD19389" i="25" s="1"/>
  <c r="AD19390" i="25" s="1"/>
  <c r="AD19391" i="25" s="1"/>
  <c r="AD19392" i="25" s="1"/>
  <c r="AD19393" i="25" s="1"/>
  <c r="AD19394" i="25" s="1"/>
  <c r="AD19395" i="25" s="1"/>
  <c r="AD19396" i="25" s="1"/>
  <c r="AD19397" i="25" s="1"/>
  <c r="AD19398" i="25" s="1"/>
  <c r="AD19399" i="25" s="1"/>
  <c r="AD19400" i="25" s="1"/>
  <c r="AD19401" i="25" s="1"/>
  <c r="AD19402" i="25" s="1"/>
  <c r="AD19403" i="25" s="1"/>
  <c r="AD19404" i="25" s="1"/>
  <c r="AD19405" i="25" s="1"/>
  <c r="AD19406" i="25" s="1"/>
  <c r="AD19407" i="25" s="1"/>
  <c r="AD19408" i="25" s="1"/>
  <c r="AD19409" i="25" s="1"/>
  <c r="AD19410" i="25" s="1"/>
  <c r="AD19411" i="25" s="1"/>
  <c r="AD19412" i="25" s="1"/>
  <c r="AD19413" i="25" s="1"/>
  <c r="AD19414" i="25" s="1"/>
  <c r="AD19415" i="25" s="1"/>
  <c r="AD19416" i="25" s="1"/>
  <c r="AD19417" i="25" s="1"/>
  <c r="AD19418" i="25" s="1"/>
  <c r="AD19419" i="25" s="1"/>
  <c r="AD19420" i="25" s="1"/>
  <c r="AD19421" i="25" s="1"/>
  <c r="AD19422" i="25" s="1"/>
  <c r="AD19423" i="25" s="1"/>
  <c r="AD19424" i="25" s="1"/>
  <c r="AD19425" i="25" s="1"/>
  <c r="AD19426" i="25" s="1"/>
  <c r="AD19427" i="25" s="1"/>
  <c r="AD19428" i="25" s="1"/>
  <c r="AD19429" i="25" s="1"/>
  <c r="AD19430" i="25" s="1"/>
  <c r="AD19431" i="25" s="1"/>
  <c r="AD19432" i="25" s="1"/>
  <c r="AD19433" i="25" s="1"/>
  <c r="AD19434" i="25" s="1"/>
  <c r="AD19435" i="25" s="1"/>
  <c r="AD19436" i="25" s="1"/>
  <c r="AD19437" i="25" s="1"/>
  <c r="AD19438" i="25" s="1"/>
  <c r="AD19439" i="25" s="1"/>
  <c r="AD19440" i="25" s="1"/>
  <c r="AD19441" i="25" s="1"/>
  <c r="AD19442" i="25" s="1"/>
  <c r="AD19443" i="25" s="1"/>
  <c r="AD19444" i="25" s="1"/>
  <c r="AD19445" i="25" s="1"/>
  <c r="AD19446" i="25" s="1"/>
  <c r="AD19447" i="25" s="1"/>
  <c r="AD19448" i="25" s="1"/>
  <c r="AD19449" i="25" s="1"/>
  <c r="AD19450" i="25" s="1"/>
  <c r="AD19451" i="25" s="1"/>
  <c r="AD19452" i="25" s="1"/>
  <c r="AD19453" i="25" s="1"/>
  <c r="AD19454" i="25" s="1"/>
  <c r="AD19455" i="25" s="1"/>
  <c r="AD19456" i="25" s="1"/>
  <c r="AD19457" i="25" s="1"/>
  <c r="AD19458" i="25" s="1"/>
  <c r="AD19459" i="25" s="1"/>
  <c r="AD19460" i="25" s="1"/>
  <c r="AD19461" i="25" s="1"/>
  <c r="AD19462" i="25" s="1"/>
  <c r="AD19463" i="25" s="1"/>
  <c r="AD19464" i="25" s="1"/>
  <c r="AD19465" i="25" s="1"/>
  <c r="AD19466" i="25" s="1"/>
  <c r="AD19467" i="25" s="1"/>
  <c r="AD19468" i="25" s="1"/>
  <c r="AD19469" i="25" s="1"/>
  <c r="AD19470" i="25" s="1"/>
  <c r="AD19471" i="25" s="1"/>
  <c r="AD19472" i="25" s="1"/>
  <c r="AD19473" i="25" s="1"/>
  <c r="AD19474" i="25" s="1"/>
  <c r="AD19475" i="25" s="1"/>
  <c r="AD19476" i="25" s="1"/>
  <c r="AD19477" i="25" s="1"/>
  <c r="AD19478" i="25" s="1"/>
  <c r="AD19479" i="25" s="1"/>
  <c r="AD19480" i="25" s="1"/>
  <c r="AD19481" i="25" s="1"/>
  <c r="AD19482" i="25" s="1"/>
  <c r="AD19483" i="25" s="1"/>
  <c r="AD19484" i="25" s="1"/>
  <c r="AD19485" i="25" s="1"/>
  <c r="AD19486" i="25" s="1"/>
  <c r="AD19487" i="25" s="1"/>
  <c r="AD19488" i="25" s="1"/>
  <c r="AD19489" i="25" s="1"/>
  <c r="AD19490" i="25" s="1"/>
  <c r="AD19491" i="25" s="1"/>
  <c r="AD19492" i="25" s="1"/>
  <c r="AD19493" i="25" s="1"/>
  <c r="AD19494" i="25" s="1"/>
  <c r="AD19495" i="25" s="1"/>
  <c r="AD19496" i="25" s="1"/>
  <c r="AD19497" i="25" s="1"/>
  <c r="AD19498" i="25" s="1"/>
  <c r="AD19499" i="25" s="1"/>
  <c r="AD19500" i="25" s="1"/>
  <c r="AD19501" i="25" s="1"/>
  <c r="AD19502" i="25" s="1"/>
  <c r="AD19503" i="25" s="1"/>
  <c r="AD19504" i="25" s="1"/>
  <c r="AD19505" i="25" s="1"/>
  <c r="AD19506" i="25" s="1"/>
  <c r="AD19507" i="25" s="1"/>
  <c r="AD19508" i="25" s="1"/>
  <c r="AD19509" i="25" s="1"/>
  <c r="AD19510" i="25" s="1"/>
  <c r="AD19511" i="25" s="1"/>
  <c r="AD19512" i="25" s="1"/>
  <c r="AD19513" i="25" s="1"/>
  <c r="AD19514" i="25" s="1"/>
  <c r="AD19515" i="25" s="1"/>
  <c r="AD19516" i="25" s="1"/>
  <c r="AD19517" i="25" s="1"/>
  <c r="AD19518" i="25" s="1"/>
  <c r="AD19519" i="25" s="1"/>
  <c r="AD19520" i="25" s="1"/>
  <c r="AD19521" i="25" s="1"/>
  <c r="AD19522" i="25" s="1"/>
  <c r="AD19523" i="25" s="1"/>
  <c r="AD19524" i="25" s="1"/>
  <c r="AD19525" i="25" s="1"/>
  <c r="AD19526" i="25" s="1"/>
  <c r="AD19527" i="25" s="1"/>
  <c r="AD19528" i="25" s="1"/>
  <c r="AD19529" i="25" s="1"/>
  <c r="AD19530" i="25" s="1"/>
  <c r="AD19531" i="25" s="1"/>
  <c r="AD19532" i="25" s="1"/>
  <c r="AD19533" i="25" s="1"/>
  <c r="AD19534" i="25" s="1"/>
  <c r="AD19535" i="25" s="1"/>
  <c r="AD19536" i="25" s="1"/>
  <c r="AD19537" i="25" s="1"/>
  <c r="AD19538" i="25" s="1"/>
  <c r="AD19539" i="25" s="1"/>
  <c r="AD19540" i="25" s="1"/>
  <c r="AD19541" i="25" s="1"/>
  <c r="AD19542" i="25" s="1"/>
  <c r="AD19543" i="25" s="1"/>
  <c r="AD19544" i="25" s="1"/>
  <c r="AD19545" i="25" s="1"/>
  <c r="AD19546" i="25" s="1"/>
  <c r="AD19547" i="25" s="1"/>
  <c r="AD19548" i="25" s="1"/>
  <c r="AD19549" i="25" s="1"/>
  <c r="AD19550" i="25" s="1"/>
  <c r="AD19551" i="25" s="1"/>
  <c r="AD19552" i="25" s="1"/>
  <c r="AD19553" i="25" s="1"/>
  <c r="AD19554" i="25" s="1"/>
  <c r="AD19555" i="25" s="1"/>
  <c r="AD19556" i="25" s="1"/>
  <c r="AD19557" i="25" s="1"/>
  <c r="AD19558" i="25" s="1"/>
  <c r="AD19559" i="25" s="1"/>
  <c r="AD19560" i="25" s="1"/>
  <c r="AD19561" i="25" s="1"/>
  <c r="AD19562" i="25" s="1"/>
  <c r="AD19563" i="25" s="1"/>
  <c r="AD19564" i="25" s="1"/>
  <c r="AD19565" i="25" s="1"/>
  <c r="AD19566" i="25" s="1"/>
  <c r="AD19567" i="25" s="1"/>
  <c r="AD19568" i="25" s="1"/>
  <c r="AD19569" i="25" s="1"/>
  <c r="AD19570" i="25" s="1"/>
  <c r="AD19571" i="25" s="1"/>
  <c r="AD19572" i="25" s="1"/>
  <c r="AD19573" i="25" s="1"/>
  <c r="AD19574" i="25" s="1"/>
  <c r="AD19575" i="25" s="1"/>
  <c r="AD19576" i="25" s="1"/>
  <c r="AD19577" i="25" s="1"/>
  <c r="AD19578" i="25" s="1"/>
  <c r="AD19579" i="25" s="1"/>
  <c r="AD19580" i="25" s="1"/>
  <c r="AD19581" i="25" s="1"/>
  <c r="AD19582" i="25" s="1"/>
  <c r="AD19583" i="25" s="1"/>
  <c r="AD19584" i="25" s="1"/>
  <c r="AD19585" i="25" s="1"/>
  <c r="AD19586" i="25" s="1"/>
  <c r="AD19587" i="25" s="1"/>
  <c r="AD19588" i="25" s="1"/>
  <c r="AD19589" i="25" s="1"/>
  <c r="AD19590" i="25" s="1"/>
  <c r="AD19591" i="25" s="1"/>
  <c r="AD19592" i="25" s="1"/>
  <c r="AD19593" i="25" s="1"/>
  <c r="AD19594" i="25" s="1"/>
  <c r="AD19595" i="25" s="1"/>
  <c r="AD19596" i="25" s="1"/>
  <c r="AD19597" i="25" s="1"/>
  <c r="AD19598" i="25" s="1"/>
  <c r="AD19599" i="25" s="1"/>
  <c r="AD19600" i="25" s="1"/>
  <c r="AD19601" i="25" s="1"/>
  <c r="AD19602" i="25" s="1"/>
  <c r="AD19603" i="25" s="1"/>
  <c r="AD19604" i="25" s="1"/>
  <c r="AD19605" i="25" s="1"/>
  <c r="AD19606" i="25" s="1"/>
  <c r="AD19607" i="25" s="1"/>
  <c r="AD19608" i="25" s="1"/>
  <c r="AD19609" i="25" s="1"/>
  <c r="AD19610" i="25" s="1"/>
  <c r="AD19611" i="25" s="1"/>
  <c r="AD19612" i="25" s="1"/>
  <c r="AD19613" i="25" s="1"/>
  <c r="AD19614" i="25" s="1"/>
  <c r="AD19615" i="25" s="1"/>
  <c r="AD19616" i="25" s="1"/>
  <c r="AD19617" i="25" s="1"/>
  <c r="AD19618" i="25" s="1"/>
  <c r="AD19619" i="25" s="1"/>
  <c r="AD19620" i="25" s="1"/>
  <c r="AD19621" i="25" s="1"/>
  <c r="AD19622" i="25" s="1"/>
  <c r="AD19623" i="25" s="1"/>
  <c r="AD19624" i="25" s="1"/>
  <c r="AD19625" i="25" s="1"/>
  <c r="AD19626" i="25" s="1"/>
  <c r="AD19627" i="25" s="1"/>
  <c r="AD19628" i="25" s="1"/>
  <c r="AD19629" i="25" s="1"/>
  <c r="AD19630" i="25" s="1"/>
  <c r="AD19631" i="25" s="1"/>
  <c r="AD19632" i="25" s="1"/>
  <c r="AD19633" i="25" s="1"/>
  <c r="AD19634" i="25" s="1"/>
  <c r="AD19635" i="25" s="1"/>
  <c r="AD19636" i="25" s="1"/>
  <c r="AD19637" i="25" s="1"/>
  <c r="AD19638" i="25" s="1"/>
  <c r="AD19639" i="25" s="1"/>
  <c r="AD19640" i="25" s="1"/>
  <c r="AD19641" i="25" s="1"/>
  <c r="AD19642" i="25" s="1"/>
  <c r="AD19643" i="25" s="1"/>
  <c r="AD19644" i="25" s="1"/>
  <c r="AD19645" i="25" s="1"/>
  <c r="AD19646" i="25" s="1"/>
  <c r="AD19647" i="25" s="1"/>
  <c r="AD19648" i="25" s="1"/>
  <c r="AD19649" i="25" s="1"/>
  <c r="AD19650" i="25" s="1"/>
  <c r="AD19651" i="25" s="1"/>
  <c r="AD19652" i="25" s="1"/>
  <c r="AD19653" i="25" s="1"/>
  <c r="AD19654" i="25" s="1"/>
  <c r="AD19655" i="25" s="1"/>
  <c r="AD19656" i="25" s="1"/>
  <c r="AD19657" i="25" s="1"/>
  <c r="AD19658" i="25" s="1"/>
  <c r="AD19659" i="25" s="1"/>
  <c r="AD19660" i="25" s="1"/>
  <c r="AD19661" i="25" s="1"/>
  <c r="AD19662" i="25" s="1"/>
  <c r="AD19663" i="25" s="1"/>
  <c r="AD19664" i="25" s="1"/>
  <c r="AD19665" i="25" s="1"/>
  <c r="AD19666" i="25" s="1"/>
  <c r="AD19667" i="25" s="1"/>
  <c r="AD19668" i="25" s="1"/>
  <c r="AD19669" i="25" s="1"/>
  <c r="AD19670" i="25" s="1"/>
  <c r="AD19671" i="25" s="1"/>
  <c r="AD19672" i="25" s="1"/>
  <c r="AD19673" i="25" s="1"/>
  <c r="AD19674" i="25" s="1"/>
  <c r="AD19675" i="25" s="1"/>
  <c r="AD19676" i="25" s="1"/>
  <c r="AD19677" i="25" s="1"/>
  <c r="AD19678" i="25" s="1"/>
  <c r="AD19679" i="25" s="1"/>
  <c r="AD19680" i="25" s="1"/>
  <c r="AD19681" i="25" s="1"/>
  <c r="AD19682" i="25" s="1"/>
  <c r="AD19683" i="25" s="1"/>
  <c r="AD19684" i="25" s="1"/>
  <c r="AD19685" i="25" s="1"/>
  <c r="AD19686" i="25" s="1"/>
  <c r="AD19687" i="25" s="1"/>
  <c r="AD19688" i="25" s="1"/>
  <c r="AD19689" i="25" s="1"/>
  <c r="AD19690" i="25" s="1"/>
  <c r="AD19691" i="25" s="1"/>
  <c r="AD19692" i="25" s="1"/>
  <c r="AD19693" i="25" s="1"/>
  <c r="AD19694" i="25" s="1"/>
  <c r="AD19695" i="25" s="1"/>
  <c r="AD19696" i="25" s="1"/>
  <c r="AD19697" i="25" s="1"/>
  <c r="AD19698" i="25" s="1"/>
  <c r="AD19699" i="25" s="1"/>
  <c r="AD19700" i="25" s="1"/>
  <c r="AD19701" i="25" s="1"/>
  <c r="AD19702" i="25" s="1"/>
  <c r="AD19703" i="25" s="1"/>
  <c r="AD19704" i="25" s="1"/>
  <c r="AD19705" i="25" s="1"/>
  <c r="AD19706" i="25" s="1"/>
  <c r="AD19707" i="25" s="1"/>
  <c r="AD19708" i="25" s="1"/>
  <c r="AD19709" i="25" s="1"/>
  <c r="AD19710" i="25" s="1"/>
  <c r="AD19711" i="25" s="1"/>
  <c r="AD19712" i="25" s="1"/>
  <c r="AD19713" i="25" s="1"/>
  <c r="AD19714" i="25" s="1"/>
  <c r="AD19715" i="25" s="1"/>
  <c r="AD19716" i="25" s="1"/>
  <c r="AD19717" i="25" s="1"/>
  <c r="AD19718" i="25" s="1"/>
  <c r="AD19719" i="25" s="1"/>
  <c r="AD19720" i="25" s="1"/>
  <c r="AD19721" i="25" s="1"/>
  <c r="AD19722" i="25" s="1"/>
  <c r="AD19723" i="25" s="1"/>
  <c r="AD19724" i="25" s="1"/>
  <c r="AD19725" i="25" s="1"/>
  <c r="AD19726" i="25" s="1"/>
  <c r="AD19727" i="25" s="1"/>
  <c r="AD19728" i="25" s="1"/>
  <c r="AD19729" i="25" s="1"/>
  <c r="AD19730" i="25" s="1"/>
  <c r="AD19731" i="25" s="1"/>
  <c r="AD19732" i="25" s="1"/>
  <c r="AD19733" i="25" s="1"/>
  <c r="AD19734" i="25" s="1"/>
  <c r="AD19735" i="25" s="1"/>
  <c r="AD19736" i="25" s="1"/>
  <c r="AD19737" i="25" s="1"/>
  <c r="AD19738" i="25" s="1"/>
  <c r="AD19739" i="25" s="1"/>
  <c r="AD19740" i="25" s="1"/>
  <c r="AD19741" i="25" s="1"/>
  <c r="AD19742" i="25" s="1"/>
  <c r="AD19743" i="25" s="1"/>
  <c r="AD19744" i="25" s="1"/>
  <c r="AD19745" i="25" s="1"/>
  <c r="AD19746" i="25" s="1"/>
  <c r="AD19747" i="25" s="1"/>
  <c r="AD19748" i="25" s="1"/>
  <c r="AD19749" i="25" s="1"/>
  <c r="AD19750" i="25" s="1"/>
  <c r="AD19751" i="25" s="1"/>
  <c r="AD19752" i="25" s="1"/>
  <c r="AD19753" i="25" s="1"/>
  <c r="AD19754" i="25" s="1"/>
  <c r="AD19755" i="25" s="1"/>
  <c r="AD19756" i="25" s="1"/>
  <c r="AD19757" i="25" s="1"/>
  <c r="AD19758" i="25" s="1"/>
  <c r="AD19759" i="25" s="1"/>
  <c r="AD19760" i="25" s="1"/>
  <c r="AD19761" i="25" s="1"/>
  <c r="AD19762" i="25" s="1"/>
  <c r="AD19763" i="25" s="1"/>
  <c r="AD19764" i="25" s="1"/>
  <c r="AD19765" i="25" s="1"/>
  <c r="AD19766" i="25" s="1"/>
  <c r="AD19767" i="25" s="1"/>
  <c r="AD19768" i="25" s="1"/>
  <c r="AD19769" i="25" s="1"/>
  <c r="AD19770" i="25" s="1"/>
  <c r="AD19771" i="25" s="1"/>
  <c r="AD19772" i="25" s="1"/>
  <c r="AD19773" i="25" s="1"/>
  <c r="AD19774" i="25" s="1"/>
  <c r="AD19775" i="25" s="1"/>
  <c r="AD19776" i="25" s="1"/>
  <c r="AD19777" i="25" s="1"/>
  <c r="AD19778" i="25" s="1"/>
  <c r="AD19779" i="25" s="1"/>
  <c r="AD19780" i="25" s="1"/>
  <c r="AD19781" i="25" s="1"/>
  <c r="AD19782" i="25" s="1"/>
  <c r="AD19783" i="25" s="1"/>
  <c r="AD19784" i="25" s="1"/>
  <c r="AD19785" i="25" s="1"/>
  <c r="AD19786" i="25" s="1"/>
  <c r="AD19787" i="25" s="1"/>
  <c r="AD19788" i="25" s="1"/>
  <c r="AD19789" i="25" s="1"/>
  <c r="AD19790" i="25" s="1"/>
  <c r="AD19791" i="25" s="1"/>
  <c r="AD19792" i="25" s="1"/>
  <c r="AD19793" i="25" s="1"/>
  <c r="AD19794" i="25" s="1"/>
  <c r="AD19795" i="25" s="1"/>
  <c r="AD19796" i="25" s="1"/>
  <c r="AD19797" i="25" s="1"/>
  <c r="AD19798" i="25" s="1"/>
  <c r="AD19799" i="25" s="1"/>
  <c r="AD19800" i="25" s="1"/>
  <c r="AD19801" i="25" s="1"/>
  <c r="AD19802" i="25" s="1"/>
  <c r="AD19803" i="25" s="1"/>
  <c r="AD19804" i="25" s="1"/>
  <c r="AD19805" i="25" s="1"/>
  <c r="AD19806" i="25" s="1"/>
  <c r="AD19807" i="25" s="1"/>
  <c r="AD19808" i="25" s="1"/>
  <c r="AD19809" i="25" s="1"/>
  <c r="AD19810" i="25" s="1"/>
  <c r="AD19811" i="25" s="1"/>
  <c r="AD19812" i="25" s="1"/>
  <c r="AD19813" i="25" s="1"/>
  <c r="AD19814" i="25" s="1"/>
  <c r="AD19815" i="25" s="1"/>
  <c r="AD19816" i="25" s="1"/>
  <c r="AD19817" i="25" s="1"/>
  <c r="AD19818" i="25" s="1"/>
  <c r="AD19819" i="25" s="1"/>
  <c r="AD19820" i="25" s="1"/>
  <c r="AD19821" i="25" s="1"/>
  <c r="AD19822" i="25" s="1"/>
  <c r="AD19823" i="25" s="1"/>
  <c r="AD19824" i="25" s="1"/>
  <c r="AD19825" i="25" s="1"/>
  <c r="AD19826" i="25" s="1"/>
  <c r="AD19827" i="25" s="1"/>
  <c r="AD19828" i="25" s="1"/>
  <c r="AD19829" i="25" s="1"/>
  <c r="AD19830" i="25" s="1"/>
  <c r="AD19831" i="25" s="1"/>
  <c r="AD19832" i="25" s="1"/>
  <c r="AD19833" i="25" s="1"/>
  <c r="AD19834" i="25" s="1"/>
  <c r="AD19835" i="25" s="1"/>
  <c r="AD19836" i="25" s="1"/>
  <c r="AD19837" i="25" s="1"/>
  <c r="AD19838" i="25" s="1"/>
  <c r="AD19839" i="25" s="1"/>
  <c r="AD19840" i="25" s="1"/>
  <c r="AD19841" i="25" s="1"/>
  <c r="AD19842" i="25" s="1"/>
  <c r="AD19843" i="25" s="1"/>
  <c r="AD19844" i="25" s="1"/>
  <c r="AD19845" i="25" s="1"/>
  <c r="AD19846" i="25" s="1"/>
  <c r="AD19847" i="25" s="1"/>
  <c r="AD19848" i="25" s="1"/>
  <c r="AD19849" i="25" s="1"/>
  <c r="AD19850" i="25" s="1"/>
  <c r="AD19851" i="25" s="1"/>
  <c r="AD19852" i="25" s="1"/>
  <c r="AD19853" i="25" s="1"/>
  <c r="AD19854" i="25" s="1"/>
  <c r="AD19855" i="25" s="1"/>
  <c r="AD19856" i="25" s="1"/>
  <c r="AD19857" i="25" s="1"/>
  <c r="AD19858" i="25" s="1"/>
  <c r="AD19859" i="25" s="1"/>
  <c r="AD19860" i="25" s="1"/>
  <c r="AD19861" i="25" s="1"/>
  <c r="AD19862" i="25" s="1"/>
  <c r="AD19863" i="25" s="1"/>
  <c r="AD19864" i="25" s="1"/>
  <c r="AD19865" i="25" s="1"/>
  <c r="AD19866" i="25" s="1"/>
  <c r="AD19867" i="25" s="1"/>
  <c r="AD19868" i="25" s="1"/>
  <c r="AD19869" i="25" s="1"/>
  <c r="AD19870" i="25" s="1"/>
  <c r="AD19871" i="25" s="1"/>
  <c r="AD19872" i="25" s="1"/>
  <c r="AD19873" i="25" s="1"/>
  <c r="AD19874" i="25" s="1"/>
  <c r="AD19875" i="25" s="1"/>
  <c r="AD19876" i="25" s="1"/>
  <c r="AD19877" i="25" s="1"/>
  <c r="AD19878" i="25" s="1"/>
  <c r="AD19879" i="25" s="1"/>
  <c r="AD19880" i="25" s="1"/>
  <c r="AD19881" i="25" s="1"/>
  <c r="AD19882" i="25" s="1"/>
  <c r="AD19883" i="25" s="1"/>
  <c r="AD19884" i="25" s="1"/>
  <c r="AD19885" i="25" s="1"/>
  <c r="AD19886" i="25" s="1"/>
  <c r="AD19887" i="25" s="1"/>
  <c r="AD19888" i="25" s="1"/>
  <c r="AD19889" i="25" s="1"/>
  <c r="AD19890" i="25" s="1"/>
  <c r="AD19891" i="25" s="1"/>
  <c r="AD19892" i="25" s="1"/>
  <c r="AD19893" i="25" s="1"/>
  <c r="AD19894" i="25" s="1"/>
  <c r="AD19895" i="25" s="1"/>
  <c r="AD19896" i="25" s="1"/>
  <c r="AD19897" i="25" s="1"/>
  <c r="AD19898" i="25" s="1"/>
  <c r="AD19899" i="25" s="1"/>
  <c r="AD19900" i="25" s="1"/>
  <c r="AD19901" i="25" s="1"/>
  <c r="AD19902" i="25" s="1"/>
  <c r="AD19903" i="25" s="1"/>
  <c r="AD19904" i="25" s="1"/>
  <c r="AD19905" i="25" s="1"/>
  <c r="AD19906" i="25" s="1"/>
  <c r="AD19907" i="25" s="1"/>
  <c r="AD19908" i="25" s="1"/>
  <c r="AD19909" i="25" s="1"/>
  <c r="AD19910" i="25" s="1"/>
  <c r="AD19911" i="25" s="1"/>
  <c r="AD19912" i="25" s="1"/>
  <c r="AD19913" i="25" s="1"/>
  <c r="AD19914" i="25" s="1"/>
  <c r="AD19915" i="25" s="1"/>
  <c r="AD19916" i="25" s="1"/>
  <c r="AD19917" i="25" s="1"/>
  <c r="AD19918" i="25" s="1"/>
  <c r="AD19919" i="25" s="1"/>
  <c r="AD19920" i="25" s="1"/>
  <c r="AD19921" i="25" s="1"/>
  <c r="AD19922" i="25" s="1"/>
  <c r="AD19923" i="25" s="1"/>
  <c r="AD19924" i="25" s="1"/>
  <c r="AD19925" i="25" s="1"/>
  <c r="AD19926" i="25" s="1"/>
  <c r="AD19927" i="25" s="1"/>
  <c r="AD19928" i="25" s="1"/>
  <c r="AD19929" i="25" s="1"/>
  <c r="AD19930" i="25" s="1"/>
  <c r="AD19931" i="25" s="1"/>
  <c r="AD19932" i="25" s="1"/>
  <c r="AD19933" i="25" s="1"/>
  <c r="AD19934" i="25" s="1"/>
  <c r="AD19935" i="25" s="1"/>
  <c r="AD19936" i="25" s="1"/>
  <c r="AD19937" i="25" s="1"/>
  <c r="AD19938" i="25" s="1"/>
  <c r="AD19939" i="25" s="1"/>
  <c r="AD19940" i="25" s="1"/>
  <c r="AD19941" i="25" s="1"/>
  <c r="AD19942" i="25" s="1"/>
  <c r="AD19943" i="25" s="1"/>
  <c r="AD19944" i="25" s="1"/>
  <c r="AD19945" i="25" s="1"/>
  <c r="AD19946" i="25" s="1"/>
  <c r="AD19947" i="25" s="1"/>
  <c r="AD19948" i="25" s="1"/>
  <c r="AD19949" i="25" s="1"/>
  <c r="AD19950" i="25" s="1"/>
  <c r="AD19951" i="25" s="1"/>
  <c r="AD19952" i="25" s="1"/>
  <c r="AD19953" i="25" s="1"/>
  <c r="AD19954" i="25" s="1"/>
  <c r="AD19955" i="25" s="1"/>
  <c r="AD19956" i="25" s="1"/>
  <c r="AD19957" i="25" s="1"/>
  <c r="AD19958" i="25" s="1"/>
  <c r="AD19959" i="25" s="1"/>
  <c r="AD19960" i="25" s="1"/>
  <c r="AD19961" i="25" s="1"/>
  <c r="AD19962" i="25" s="1"/>
  <c r="AD19963" i="25" s="1"/>
  <c r="AD19964" i="25" s="1"/>
  <c r="AD19965" i="25" s="1"/>
  <c r="AD19966" i="25" s="1"/>
  <c r="AD19967" i="25" s="1"/>
  <c r="AD19968" i="25" s="1"/>
  <c r="AD19969" i="25" s="1"/>
  <c r="AD19970" i="25" s="1"/>
  <c r="AD19971" i="25" s="1"/>
  <c r="AD19972" i="25" s="1"/>
  <c r="AD19973" i="25" s="1"/>
  <c r="AD19974" i="25" s="1"/>
  <c r="AD19975" i="25" s="1"/>
  <c r="AD19976" i="25" s="1"/>
  <c r="AD19977" i="25" s="1"/>
  <c r="AD19978" i="25" s="1"/>
  <c r="AD19979" i="25" s="1"/>
  <c r="AD19980" i="25" s="1"/>
  <c r="AD19981" i="25" s="1"/>
  <c r="AD19982" i="25" s="1"/>
  <c r="AD19983" i="25" s="1"/>
  <c r="AD19984" i="25" s="1"/>
  <c r="AD19985" i="25" s="1"/>
  <c r="AD19986" i="25" s="1"/>
  <c r="AD19987" i="25" s="1"/>
  <c r="AD19988" i="25" s="1"/>
  <c r="AD19989" i="25" s="1"/>
  <c r="AD19990" i="25" s="1"/>
  <c r="AD19991" i="25" s="1"/>
  <c r="AD19992" i="25" s="1"/>
  <c r="AD19993" i="25" s="1"/>
  <c r="AD19994" i="25" s="1"/>
  <c r="AD19995" i="25" s="1"/>
  <c r="AD19996" i="25" s="1"/>
  <c r="AD19997" i="25" s="1"/>
  <c r="AD19998" i="25" s="1"/>
  <c r="AD19999" i="25" s="1"/>
  <c r="AD20000" i="25" s="1"/>
  <c r="AD20001" i="25" s="1"/>
  <c r="AD20002" i="25" s="1"/>
  <c r="AE9201" i="25" l="1"/>
  <c r="AG9201" i="25" s="1"/>
  <c r="AF9201" i="25"/>
  <c r="AE9202" i="25" l="1"/>
  <c r="AG9202" i="25" s="1"/>
  <c r="AF9202" i="25"/>
  <c r="AF9203" i="25" l="1"/>
  <c r="AE9203" i="25"/>
  <c r="AG9203" i="25" s="1"/>
  <c r="AE9204" i="25" l="1"/>
  <c r="AG9204" i="25" s="1"/>
  <c r="AF9204" i="25"/>
  <c r="AE9205" i="25" l="1"/>
  <c r="AG9205" i="25" s="1"/>
  <c r="AF9205" i="25"/>
  <c r="AE9206" i="25" l="1"/>
  <c r="AG9206" i="25" s="1"/>
  <c r="AF9206" i="25"/>
  <c r="AF9207" i="25" l="1"/>
  <c r="AE9207" i="25"/>
  <c r="AG9207" i="25" s="1"/>
  <c r="AE9208" i="25" l="1"/>
  <c r="AG9208" i="25" s="1"/>
  <c r="AF9208" i="25"/>
  <c r="AE9209" i="25" l="1"/>
  <c r="AG9209" i="25" s="1"/>
  <c r="AF9209" i="25"/>
  <c r="AE9210" i="25" l="1"/>
  <c r="AG9210" i="25" s="1"/>
  <c r="AF9210" i="25"/>
  <c r="AF9211" i="25" l="1"/>
  <c r="AE9211" i="25"/>
  <c r="AG9211" i="25" s="1"/>
  <c r="AE9212" i="25" l="1"/>
  <c r="AG9212" i="25" s="1"/>
  <c r="AF9212" i="25"/>
  <c r="AE9213" i="25" l="1"/>
  <c r="AG9213" i="25" s="1"/>
  <c r="AF9213" i="25"/>
  <c r="AE9214" i="25" l="1"/>
  <c r="AG9214" i="25" s="1"/>
  <c r="AF9214" i="25"/>
  <c r="AE9215" i="25" l="1"/>
  <c r="AG9215" i="25" s="1"/>
  <c r="AF9215" i="25"/>
  <c r="AE9216" i="25" l="1"/>
  <c r="AG9216" i="25" s="1"/>
  <c r="AF9216" i="25"/>
  <c r="AF9217" i="25" l="1"/>
  <c r="AE9217" i="25"/>
  <c r="AG9217" i="25" s="1"/>
  <c r="AE9218" i="25" l="1"/>
  <c r="AG9218" i="25" s="1"/>
  <c r="AF9218" i="25"/>
  <c r="AF9219" i="25" l="1"/>
  <c r="AE9219" i="25"/>
  <c r="AG9219" i="25" s="1"/>
  <c r="AE9220" i="25" l="1"/>
  <c r="AG9220" i="25" s="1"/>
  <c r="AF9220" i="25"/>
  <c r="AE9221" i="25" l="1"/>
  <c r="AG9221" i="25" s="1"/>
  <c r="AF9221" i="25"/>
  <c r="AE9222" i="25" l="1"/>
  <c r="AG9222" i="25" s="1"/>
  <c r="AF9222" i="25"/>
  <c r="AF9223" i="25" l="1"/>
  <c r="AE9223" i="25"/>
  <c r="AG9223" i="25" s="1"/>
  <c r="AE9224" i="25" l="1"/>
  <c r="AG9224" i="25" s="1"/>
  <c r="AF9224" i="25"/>
  <c r="AF9225" i="25" l="1"/>
  <c r="AE9225" i="25"/>
  <c r="AG9225" i="25" s="1"/>
  <c r="AE9226" i="25" l="1"/>
  <c r="AG9226" i="25" s="1"/>
  <c r="AF9226" i="25"/>
  <c r="AE9227" i="25" l="1"/>
  <c r="AG9227" i="25" s="1"/>
  <c r="AF9227" i="25"/>
  <c r="AE9228" i="25" l="1"/>
  <c r="AG9228" i="25" s="1"/>
  <c r="AF9228" i="25"/>
  <c r="AE9229" i="25" l="1"/>
  <c r="AG9229" i="25" s="1"/>
  <c r="AF9229" i="25"/>
  <c r="AE9230" i="25" l="1"/>
  <c r="AG9230" i="25" s="1"/>
  <c r="AF9230" i="25"/>
  <c r="AE9231" i="25" l="1"/>
  <c r="AG9231" i="25" s="1"/>
  <c r="AF9231" i="25"/>
  <c r="AE9232" i="25" l="1"/>
  <c r="AG9232" i="25" s="1"/>
  <c r="AF9232" i="25"/>
  <c r="AE9233" i="25" l="1"/>
  <c r="AG9233" i="25" s="1"/>
  <c r="AF9233" i="25"/>
  <c r="AE9234" i="25" l="1"/>
  <c r="AG9234" i="25" s="1"/>
  <c r="AF9234" i="25"/>
  <c r="AF9235" i="25" l="1"/>
  <c r="AE9235" i="25"/>
  <c r="AG9235" i="25" s="1"/>
  <c r="AE9236" i="25" l="1"/>
  <c r="AG9236" i="25" s="1"/>
  <c r="AF9236" i="25"/>
  <c r="AF9237" i="25" l="1"/>
  <c r="AE9237" i="25"/>
  <c r="AG9237" i="25" s="1"/>
  <c r="AE9238" i="25" l="1"/>
  <c r="AG9238" i="25" s="1"/>
  <c r="AF9238" i="25"/>
  <c r="AE9239" i="25" l="1"/>
  <c r="AG9239" i="25" s="1"/>
  <c r="AF9239" i="25"/>
  <c r="AE9240" i="25" l="1"/>
  <c r="AG9240" i="25" s="1"/>
  <c r="AF9240" i="25"/>
  <c r="AE9241" i="25" l="1"/>
  <c r="AG9241" i="25" s="1"/>
  <c r="AF9241" i="25"/>
  <c r="AE9242" i="25" l="1"/>
  <c r="AG9242" i="25" s="1"/>
  <c r="AF9242" i="25"/>
  <c r="AF9243" i="25" l="1"/>
  <c r="AE9243" i="25"/>
  <c r="AG9243" i="25" s="1"/>
  <c r="AE9244" i="25" l="1"/>
  <c r="AG9244" i="25" s="1"/>
  <c r="AF9244" i="25"/>
  <c r="AF9245" i="25" l="1"/>
  <c r="AE9245" i="25"/>
  <c r="AG9245" i="25" s="1"/>
  <c r="AE9246" i="25" l="1"/>
  <c r="AG9246" i="25" s="1"/>
  <c r="AF9246" i="25"/>
  <c r="AE9247" i="25" l="1"/>
  <c r="AG9247" i="25" s="1"/>
  <c r="AF9247" i="25"/>
  <c r="AE9248" i="25" l="1"/>
  <c r="AG9248" i="25" s="1"/>
  <c r="AF9248" i="25"/>
  <c r="AE9249" i="25" l="1"/>
  <c r="AG9249" i="25" s="1"/>
  <c r="AF9249" i="25"/>
  <c r="AE9250" i="25" l="1"/>
  <c r="AG9250" i="25" s="1"/>
  <c r="AF9250" i="25"/>
  <c r="AE9251" i="25" l="1"/>
  <c r="AG9251" i="25" s="1"/>
  <c r="AF9251" i="25"/>
  <c r="AE9252" i="25" l="1"/>
  <c r="AG9252" i="25" s="1"/>
  <c r="AF9252" i="25"/>
  <c r="AF9253" i="25" l="1"/>
  <c r="AE9253" i="25"/>
  <c r="AG9253" i="25" s="1"/>
  <c r="AE9254" i="25" l="1"/>
  <c r="AG9254" i="25" s="1"/>
  <c r="AF9254" i="25"/>
  <c r="AE9255" i="25" l="1"/>
  <c r="AG9255" i="25" s="1"/>
  <c r="AF9255" i="25"/>
  <c r="AE9256" i="25" l="1"/>
  <c r="AG9256" i="25" s="1"/>
  <c r="AF9256" i="25"/>
  <c r="AE9257" i="25" l="1"/>
  <c r="AG9257" i="25" s="1"/>
  <c r="AF9257" i="25"/>
  <c r="AE9258" i="25" l="1"/>
  <c r="AG9258" i="25" s="1"/>
  <c r="AF9258" i="25"/>
  <c r="AE9259" i="25" l="1"/>
  <c r="AG9259" i="25" s="1"/>
  <c r="AF9259" i="25"/>
  <c r="AE9260" i="25" l="1"/>
  <c r="AG9260" i="25" s="1"/>
  <c r="AF9260" i="25"/>
  <c r="AE9261" i="25" l="1"/>
  <c r="AG9261" i="25" s="1"/>
  <c r="AF9261" i="25"/>
  <c r="AE9262" i="25" l="1"/>
  <c r="AG9262" i="25" s="1"/>
  <c r="AF9262" i="25"/>
  <c r="AE9263" i="25" l="1"/>
  <c r="AG9263" i="25" s="1"/>
  <c r="AF9263" i="25"/>
  <c r="AE9264" i="25" l="1"/>
  <c r="AG9264" i="25" s="1"/>
  <c r="AF9264" i="25"/>
  <c r="AF9265" i="25" l="1"/>
  <c r="AE9265" i="25"/>
  <c r="AG9265" i="25" s="1"/>
  <c r="AE9266" i="25" l="1"/>
  <c r="AG9266" i="25" s="1"/>
  <c r="AF9266" i="25"/>
  <c r="AE9267" i="25" l="1"/>
  <c r="AG9267" i="25" s="1"/>
  <c r="AF9267" i="25"/>
  <c r="AE9268" i="25" l="1"/>
  <c r="AG9268" i="25" s="1"/>
  <c r="AF9268" i="25"/>
  <c r="AF9269" i="25" l="1"/>
  <c r="AE9269" i="25"/>
  <c r="AG9269" i="25" s="1"/>
  <c r="AE9270" i="25" l="1"/>
  <c r="AG9270" i="25" s="1"/>
  <c r="AF9270" i="25"/>
  <c r="AE9271" i="25" l="1"/>
  <c r="AG9271" i="25" s="1"/>
  <c r="AF9271" i="25"/>
  <c r="AE9272" i="25" l="1"/>
  <c r="AG9272" i="25" s="1"/>
  <c r="AF9272" i="25"/>
  <c r="AE9273" i="25" l="1"/>
  <c r="AG9273" i="25" s="1"/>
  <c r="AF9273" i="25"/>
  <c r="AE9274" i="25" l="1"/>
  <c r="AG9274" i="25" s="1"/>
  <c r="AF9274" i="25"/>
  <c r="AE9275" i="25" l="1"/>
  <c r="AG9275" i="25" s="1"/>
  <c r="AF9275" i="25"/>
  <c r="AE9276" i="25" l="1"/>
  <c r="AG9276" i="25" s="1"/>
  <c r="AF9276" i="25"/>
  <c r="AE9277" i="25" l="1"/>
  <c r="AG9277" i="25" s="1"/>
  <c r="AF9277" i="25"/>
  <c r="AE9278" i="25" l="1"/>
  <c r="AG9278" i="25" s="1"/>
  <c r="AF9278" i="25"/>
  <c r="AF9279" i="25" l="1"/>
  <c r="AE9279" i="25"/>
  <c r="AG9279" i="25" s="1"/>
  <c r="AE9280" i="25" l="1"/>
  <c r="AG9280" i="25" s="1"/>
  <c r="AF9280" i="25"/>
  <c r="AF9281" i="25" l="1"/>
  <c r="AE9281" i="25"/>
  <c r="AG9281" i="25" s="1"/>
  <c r="AE9282" i="25" l="1"/>
  <c r="AG9282" i="25" s="1"/>
  <c r="AF9282" i="25"/>
  <c r="AF9283" i="25" l="1"/>
  <c r="AE9283" i="25"/>
  <c r="AG9283" i="25" s="1"/>
  <c r="AE9284" i="25" l="1"/>
  <c r="AG9284" i="25" s="1"/>
  <c r="AF9284" i="25"/>
  <c r="AF9285" i="25" l="1"/>
  <c r="AE9285" i="25"/>
  <c r="AG9285" i="25" s="1"/>
  <c r="AE9286" i="25" l="1"/>
  <c r="AG9286" i="25" s="1"/>
  <c r="AF9286" i="25"/>
  <c r="AE9287" i="25" l="1"/>
  <c r="AG9287" i="25" s="1"/>
  <c r="AF9287" i="25"/>
  <c r="AE9288" i="25" l="1"/>
  <c r="AG9288" i="25" s="1"/>
  <c r="AF9288" i="25"/>
  <c r="AE9289" i="25" l="1"/>
  <c r="AG9289" i="25" s="1"/>
  <c r="AF9289" i="25"/>
  <c r="AE9290" i="25" l="1"/>
  <c r="AG9290" i="25" s="1"/>
  <c r="AF9290" i="25"/>
  <c r="AE9291" i="25" l="1"/>
  <c r="AG9291" i="25" s="1"/>
  <c r="AF9291" i="25"/>
  <c r="AE9292" i="25" l="1"/>
  <c r="AG9292" i="25" s="1"/>
  <c r="AF9292" i="25"/>
  <c r="AE9293" i="25" l="1"/>
  <c r="AG9293" i="25" s="1"/>
  <c r="AF9293" i="25"/>
  <c r="AE9294" i="25" l="1"/>
  <c r="AG9294" i="25" s="1"/>
  <c r="AF9294" i="25"/>
  <c r="AE9295" i="25" l="1"/>
  <c r="AG9295" i="25" s="1"/>
  <c r="AF9295" i="25"/>
  <c r="AE9296" i="25" l="1"/>
  <c r="AG9296" i="25" s="1"/>
  <c r="AF9296" i="25"/>
  <c r="AF9297" i="25" l="1"/>
  <c r="AE9297" i="25"/>
  <c r="AG9297" i="25" s="1"/>
  <c r="AE9298" i="25" l="1"/>
  <c r="AG9298" i="25" s="1"/>
  <c r="AF9298" i="25"/>
  <c r="AF9299" i="25" l="1"/>
  <c r="AE9299" i="25"/>
  <c r="AG9299" i="25" s="1"/>
  <c r="AE9300" i="25" l="1"/>
  <c r="AG9300" i="25" s="1"/>
  <c r="AF9300" i="25"/>
  <c r="AF9301" i="25" l="1"/>
  <c r="AE9301" i="25"/>
  <c r="AG9301" i="25" s="1"/>
  <c r="AE9302" i="25" l="1"/>
  <c r="AG9302" i="25" s="1"/>
  <c r="AF9302" i="25"/>
  <c r="AE9303" i="25" l="1"/>
  <c r="AG9303" i="25" s="1"/>
  <c r="AF9303" i="25"/>
  <c r="AE9304" i="25" l="1"/>
  <c r="AG9304" i="25" s="1"/>
  <c r="AF9304" i="25"/>
  <c r="AF9305" i="25" l="1"/>
  <c r="AE9305" i="25"/>
  <c r="AG9305" i="25" s="1"/>
  <c r="AE9306" i="25" l="1"/>
  <c r="AG9306" i="25" s="1"/>
  <c r="AF9306" i="25"/>
  <c r="AE9307" i="25" l="1"/>
  <c r="AG9307" i="25" s="1"/>
  <c r="AF9307" i="25"/>
  <c r="AE9308" i="25" l="1"/>
  <c r="AG9308" i="25" s="1"/>
  <c r="AF9308" i="25"/>
  <c r="AE9309" i="25" l="1"/>
  <c r="AG9309" i="25" s="1"/>
  <c r="AF9309" i="25"/>
  <c r="AE9310" i="25" l="1"/>
  <c r="AG9310" i="25" s="1"/>
  <c r="AF9310" i="25"/>
  <c r="AE9311" i="25" l="1"/>
  <c r="AG9311" i="25" s="1"/>
  <c r="AF9311" i="25"/>
  <c r="AE9312" i="25" l="1"/>
  <c r="AG9312" i="25" s="1"/>
  <c r="AF9312" i="25"/>
  <c r="AF9313" i="25" l="1"/>
  <c r="AE9313" i="25"/>
  <c r="AG9313" i="25" s="1"/>
  <c r="AE9314" i="25" l="1"/>
  <c r="AG9314" i="25" s="1"/>
  <c r="AF9314" i="25"/>
  <c r="AE9315" i="25" l="1"/>
  <c r="AG9315" i="25" s="1"/>
  <c r="AF9315" i="25"/>
  <c r="AE9316" i="25" l="1"/>
  <c r="AG9316" i="25" s="1"/>
  <c r="AF9316" i="25"/>
  <c r="AE9317" i="25" l="1"/>
  <c r="AG9317" i="25" s="1"/>
  <c r="AF9317" i="25"/>
  <c r="AE9318" i="25" l="1"/>
  <c r="AG9318" i="25" s="1"/>
  <c r="AF9318" i="25"/>
  <c r="AE9319" i="25" l="1"/>
  <c r="AG9319" i="25" s="1"/>
  <c r="AF9319" i="25"/>
  <c r="AE9320" i="25" l="1"/>
  <c r="AG9320" i="25" s="1"/>
  <c r="AF9320" i="25"/>
  <c r="AF9321" i="25" l="1"/>
  <c r="AE9321" i="25"/>
  <c r="AG9321" i="25" s="1"/>
  <c r="AE9322" i="25" l="1"/>
  <c r="AG9322" i="25" s="1"/>
  <c r="AF9322" i="25"/>
  <c r="AE9323" i="25" l="1"/>
  <c r="AG9323" i="25" s="1"/>
  <c r="AF9323" i="25"/>
  <c r="AE9324" i="25" l="1"/>
  <c r="AG9324" i="25" s="1"/>
  <c r="AF9324" i="25"/>
  <c r="AE9325" i="25" l="1"/>
  <c r="AG9325" i="25" s="1"/>
  <c r="AF9325" i="25"/>
  <c r="AE9326" i="25" l="1"/>
  <c r="AG9326" i="25" s="1"/>
  <c r="AF9326" i="25"/>
  <c r="AE9327" i="25" l="1"/>
  <c r="AG9327" i="25" s="1"/>
  <c r="AF9327" i="25"/>
  <c r="AE9328" i="25" l="1"/>
  <c r="AG9328" i="25" s="1"/>
  <c r="AF9328" i="25"/>
  <c r="AF9329" i="25" l="1"/>
  <c r="AE9329" i="25"/>
  <c r="AG9329" i="25" s="1"/>
  <c r="AE9330" i="25" l="1"/>
  <c r="AG9330" i="25" s="1"/>
  <c r="AF9330" i="25"/>
  <c r="AE9331" i="25" l="1"/>
  <c r="AG9331" i="25" s="1"/>
  <c r="AF9331" i="25"/>
  <c r="AE9332" i="25" l="1"/>
  <c r="AG9332" i="25" s="1"/>
  <c r="AF9332" i="25"/>
  <c r="AF9333" i="25" l="1"/>
  <c r="AE9333" i="25"/>
  <c r="AG9333" i="25" s="1"/>
  <c r="AE9334" i="25" l="1"/>
  <c r="AG9334" i="25" s="1"/>
  <c r="AF9334" i="25"/>
  <c r="AE9335" i="25" l="1"/>
  <c r="AG9335" i="25" s="1"/>
  <c r="AF9335" i="25"/>
  <c r="AE9336" i="25" l="1"/>
  <c r="AG9336" i="25" s="1"/>
  <c r="AF9336" i="25"/>
  <c r="AF9337" i="25" l="1"/>
  <c r="AE9337" i="25"/>
  <c r="AG9337" i="25" s="1"/>
  <c r="AE9338" i="25" l="1"/>
  <c r="AG9338" i="25" s="1"/>
  <c r="AF9338" i="25"/>
  <c r="AE9339" i="25" l="1"/>
  <c r="AG9339" i="25" s="1"/>
  <c r="AF9339" i="25"/>
  <c r="AE9340" i="25" l="1"/>
  <c r="AG9340" i="25" s="1"/>
  <c r="AF9340" i="25"/>
  <c r="AF9341" i="25" l="1"/>
  <c r="AE9341" i="25"/>
  <c r="AG9341" i="25" s="1"/>
  <c r="AE9342" i="25" l="1"/>
  <c r="AG9342" i="25" s="1"/>
  <c r="AF9342" i="25"/>
  <c r="AF9343" i="25" l="1"/>
  <c r="AE9343" i="25"/>
  <c r="AG9343" i="25" s="1"/>
  <c r="AE9344" i="25" l="1"/>
  <c r="AG9344" i="25" s="1"/>
  <c r="AF9344" i="25"/>
  <c r="AF9345" i="25" l="1"/>
  <c r="AE9345" i="25"/>
  <c r="AG9345" i="25" s="1"/>
  <c r="AE9346" i="25" l="1"/>
  <c r="AG9346" i="25" s="1"/>
  <c r="AF9346" i="25"/>
  <c r="AE9347" i="25" l="1"/>
  <c r="AG9347" i="25" s="1"/>
  <c r="AF9347" i="25"/>
  <c r="AE9348" i="25" l="1"/>
  <c r="AG9348" i="25" s="1"/>
  <c r="AF9348" i="25"/>
  <c r="AE9349" i="25" l="1"/>
  <c r="AG9349" i="25" s="1"/>
  <c r="AF9349" i="25"/>
  <c r="AE9350" i="25" l="1"/>
  <c r="AG9350" i="25" s="1"/>
  <c r="AF9350" i="25"/>
  <c r="AE9351" i="25" l="1"/>
  <c r="AG9351" i="25" s="1"/>
  <c r="AF9351" i="25"/>
  <c r="AE9352" i="25" l="1"/>
  <c r="AG9352" i="25" s="1"/>
  <c r="AF9352" i="25"/>
  <c r="AF9353" i="25" l="1"/>
  <c r="AE9353" i="25"/>
  <c r="AG9353" i="25" s="1"/>
  <c r="AE9354" i="25" l="1"/>
  <c r="AG9354" i="25" s="1"/>
  <c r="AF9354" i="25"/>
  <c r="AF9355" i="25" l="1"/>
  <c r="AE9355" i="25"/>
  <c r="AG9355" i="25" s="1"/>
  <c r="AE9356" i="25" l="1"/>
  <c r="AG9356" i="25" s="1"/>
  <c r="AF9356" i="25"/>
  <c r="AE9357" i="25" l="1"/>
  <c r="AG9357" i="25" s="1"/>
  <c r="AF9357" i="25"/>
  <c r="AE9358" i="25" l="1"/>
  <c r="AG9358" i="25" s="1"/>
  <c r="AF9358" i="25"/>
  <c r="AE9359" i="25" l="1"/>
  <c r="AG9359" i="25" s="1"/>
  <c r="AF9359" i="25"/>
  <c r="AE9360" i="25" l="1"/>
  <c r="AG9360" i="25" s="1"/>
  <c r="AF9360" i="25"/>
  <c r="AF9361" i="25" l="1"/>
  <c r="AE9361" i="25"/>
  <c r="AG9361" i="25" s="1"/>
  <c r="AE9362" i="25" l="1"/>
  <c r="AG9362" i="25" s="1"/>
  <c r="AF9362" i="25"/>
  <c r="AE9363" i="25" l="1"/>
  <c r="AG9363" i="25" s="1"/>
  <c r="AF9363" i="25"/>
  <c r="AE9364" i="25" l="1"/>
  <c r="AG9364" i="25" s="1"/>
  <c r="AF9364" i="25"/>
  <c r="AE9365" i="25" l="1"/>
  <c r="AG9365" i="25" s="1"/>
  <c r="AF9365" i="25"/>
  <c r="AE9366" i="25" l="1"/>
  <c r="AG9366" i="25" s="1"/>
  <c r="AF9366" i="25"/>
  <c r="AE9367" i="25" l="1"/>
  <c r="AG9367" i="25" s="1"/>
  <c r="AF9367" i="25"/>
  <c r="AE9368" i="25" l="1"/>
  <c r="AG9368" i="25" s="1"/>
  <c r="AF9368" i="25"/>
  <c r="AE9369" i="25" l="1"/>
  <c r="AG9369" i="25" s="1"/>
  <c r="AF9369" i="25"/>
  <c r="AE9370" i="25" l="1"/>
  <c r="AG9370" i="25" s="1"/>
  <c r="AF9370" i="25"/>
  <c r="AE9371" i="25" l="1"/>
  <c r="AG9371" i="25" s="1"/>
  <c r="AF9371" i="25"/>
  <c r="AE9372" i="25" l="1"/>
  <c r="AG9372" i="25" s="1"/>
  <c r="AF9372" i="25"/>
  <c r="AE9373" i="25" l="1"/>
  <c r="AG9373" i="25" s="1"/>
  <c r="AF9373" i="25"/>
  <c r="AE9374" i="25" l="1"/>
  <c r="AG9374" i="25" s="1"/>
  <c r="AF9374" i="25"/>
  <c r="AF9375" i="25" l="1"/>
  <c r="AE9375" i="25"/>
  <c r="AG9375" i="25" s="1"/>
  <c r="AE9376" i="25" l="1"/>
  <c r="AG9376" i="25" s="1"/>
  <c r="AF9376" i="25"/>
  <c r="AF9377" i="25" l="1"/>
  <c r="AE9377" i="25"/>
  <c r="AG9377" i="25" s="1"/>
  <c r="AE9378" i="25" l="1"/>
  <c r="AG9378" i="25" s="1"/>
  <c r="AF9378" i="25"/>
  <c r="AE9379" i="25" l="1"/>
  <c r="AG9379" i="25" s="1"/>
  <c r="AF9379" i="25"/>
  <c r="AE9380" i="25" l="1"/>
  <c r="AG9380" i="25" s="1"/>
  <c r="AF9380" i="25"/>
  <c r="AE9381" i="25" l="1"/>
  <c r="AG9381" i="25" s="1"/>
  <c r="AF9381" i="25"/>
  <c r="AE9382" i="25" l="1"/>
  <c r="AG9382" i="25" s="1"/>
  <c r="AF9382" i="25"/>
  <c r="AE9383" i="25" l="1"/>
  <c r="AG9383" i="25" s="1"/>
  <c r="AF9383" i="25"/>
  <c r="AE9384" i="25" l="1"/>
  <c r="AG9384" i="25" s="1"/>
  <c r="AF9384" i="25"/>
  <c r="AE9385" i="25" l="1"/>
  <c r="AG9385" i="25" s="1"/>
  <c r="AF9385" i="25"/>
  <c r="AE9386" i="25" l="1"/>
  <c r="AG9386" i="25" s="1"/>
  <c r="AF9386" i="25"/>
  <c r="AE9387" i="25" l="1"/>
  <c r="AG9387" i="25" s="1"/>
  <c r="AF9387" i="25"/>
  <c r="AE9388" i="25" l="1"/>
  <c r="AG9388" i="25" s="1"/>
  <c r="AF9388" i="25"/>
  <c r="AE9389" i="25" l="1"/>
  <c r="AG9389" i="25" s="1"/>
  <c r="AF9389" i="25"/>
  <c r="AE9390" i="25" l="1"/>
  <c r="AG9390" i="25" s="1"/>
  <c r="AF9390" i="25"/>
  <c r="AE9391" i="25" l="1"/>
  <c r="AG9391" i="25" s="1"/>
  <c r="AF9391" i="25"/>
  <c r="AE9392" i="25" l="1"/>
  <c r="AG9392" i="25" s="1"/>
  <c r="AF9392" i="25"/>
  <c r="AE9393" i="25" l="1"/>
  <c r="AG9393" i="25" s="1"/>
  <c r="AF9393" i="25"/>
  <c r="AE9394" i="25" l="1"/>
  <c r="AG9394" i="25" s="1"/>
  <c r="AF9394" i="25"/>
  <c r="AE9395" i="25" l="1"/>
  <c r="AG9395" i="25" s="1"/>
  <c r="AF9395" i="25"/>
  <c r="AE9396" i="25" l="1"/>
  <c r="AG9396" i="25" s="1"/>
  <c r="AF9396" i="25"/>
  <c r="AE9397" i="25" l="1"/>
  <c r="AG9397" i="25" s="1"/>
  <c r="AF9397" i="25"/>
  <c r="AE9398" i="25" l="1"/>
  <c r="AG9398" i="25" s="1"/>
  <c r="AF9398" i="25"/>
  <c r="AE9399" i="25" l="1"/>
  <c r="AG9399" i="25" s="1"/>
  <c r="AF9399" i="25"/>
  <c r="AE9400" i="25" l="1"/>
  <c r="AG9400" i="25" s="1"/>
  <c r="AF9400" i="25"/>
  <c r="AE9401" i="25" l="1"/>
  <c r="AG9401" i="25" s="1"/>
  <c r="AF9401" i="25"/>
  <c r="AE9402" i="25" l="1"/>
  <c r="AG9402" i="25" s="1"/>
  <c r="AF9402" i="25"/>
  <c r="AE9403" i="25" l="1"/>
  <c r="AG9403" i="25" s="1"/>
  <c r="AF9403" i="25"/>
  <c r="AE9404" i="25" l="1"/>
  <c r="AG9404" i="25" s="1"/>
  <c r="AF9404" i="25"/>
  <c r="AE9405" i="25" l="1"/>
  <c r="AG9405" i="25" s="1"/>
  <c r="AF9405" i="25"/>
  <c r="AE9406" i="25" l="1"/>
  <c r="AG9406" i="25" s="1"/>
  <c r="AF9406" i="25"/>
  <c r="AE9407" i="25" l="1"/>
  <c r="AG9407" i="25" s="1"/>
  <c r="AF9407" i="25"/>
  <c r="AE9408" i="25" l="1"/>
  <c r="AG9408" i="25" s="1"/>
  <c r="AF9408" i="25"/>
  <c r="AE9409" i="25" l="1"/>
  <c r="AG9409" i="25" s="1"/>
  <c r="AF9409" i="25"/>
  <c r="AE9410" i="25" l="1"/>
  <c r="AG9410" i="25" s="1"/>
  <c r="AF9410" i="25"/>
  <c r="AF9411" i="25" l="1"/>
  <c r="AE9411" i="25"/>
  <c r="AG9411" i="25" s="1"/>
  <c r="AE9412" i="25" l="1"/>
  <c r="AG9412" i="25" s="1"/>
  <c r="AF9412" i="25"/>
  <c r="AF9413" i="25" l="1"/>
  <c r="AE9413" i="25"/>
  <c r="AG9413" i="25" s="1"/>
  <c r="AE9414" i="25" l="1"/>
  <c r="AG9414" i="25" s="1"/>
  <c r="AF9414" i="25"/>
  <c r="AE9415" i="25" l="1"/>
  <c r="AG9415" i="25" s="1"/>
  <c r="AF9415" i="25"/>
  <c r="AE9416" i="25" l="1"/>
  <c r="AG9416" i="25" s="1"/>
  <c r="AF9416" i="25"/>
  <c r="AE9417" i="25" l="1"/>
  <c r="AG9417" i="25" s="1"/>
  <c r="AF9417" i="25"/>
  <c r="AE9418" i="25" l="1"/>
  <c r="AG9418" i="25" s="1"/>
  <c r="AF9418" i="25"/>
  <c r="AE9419" i="25" l="1"/>
  <c r="AG9419" i="25" s="1"/>
  <c r="AF9419" i="25"/>
  <c r="AE9420" i="25" l="1"/>
  <c r="AG9420" i="25" s="1"/>
  <c r="AF9420" i="25"/>
  <c r="AE9421" i="25" l="1"/>
  <c r="AG9421" i="25" s="1"/>
  <c r="AF9421" i="25"/>
  <c r="AE9422" i="25" l="1"/>
  <c r="AG9422" i="25" s="1"/>
  <c r="AF9422" i="25"/>
  <c r="AE9423" i="25" l="1"/>
  <c r="AG9423" i="25" s="1"/>
  <c r="AF9423" i="25"/>
  <c r="AE9424" i="25" l="1"/>
  <c r="AG9424" i="25" s="1"/>
  <c r="AF9424" i="25"/>
  <c r="AF9425" i="25" l="1"/>
  <c r="AE9425" i="25"/>
  <c r="AG9425" i="25" s="1"/>
  <c r="AE9426" i="25" l="1"/>
  <c r="AG9426" i="25" s="1"/>
  <c r="AF9426" i="25"/>
  <c r="AE9427" i="25" l="1"/>
  <c r="AG9427" i="25" s="1"/>
  <c r="AF9427" i="25"/>
  <c r="AE9428" i="25" l="1"/>
  <c r="AG9428" i="25" s="1"/>
  <c r="AF9428" i="25"/>
  <c r="AE9429" i="25" l="1"/>
  <c r="AG9429" i="25" s="1"/>
  <c r="AF9429" i="25"/>
  <c r="AE9430" i="25" l="1"/>
  <c r="AG9430" i="25" s="1"/>
  <c r="AF9430" i="25"/>
  <c r="AE9431" i="25" l="1"/>
  <c r="AG9431" i="25" s="1"/>
  <c r="AF9431" i="25"/>
  <c r="AE9432" i="25" l="1"/>
  <c r="AG9432" i="25" s="1"/>
  <c r="AF9432" i="25"/>
  <c r="AE9433" i="25" l="1"/>
  <c r="AG9433" i="25" s="1"/>
  <c r="AF9433" i="25"/>
  <c r="AE9434" i="25" l="1"/>
  <c r="AG9434" i="25" s="1"/>
  <c r="AF9434" i="25"/>
  <c r="AE9435" i="25" l="1"/>
  <c r="AG9435" i="25" s="1"/>
  <c r="AF9435" i="25"/>
  <c r="AE9436" i="25" l="1"/>
  <c r="AG9436" i="25" s="1"/>
  <c r="AF9436" i="25"/>
  <c r="AE9437" i="25" l="1"/>
  <c r="AG9437" i="25" s="1"/>
  <c r="AF9437" i="25"/>
  <c r="AE9438" i="25" l="1"/>
  <c r="AG9438" i="25" s="1"/>
  <c r="AF9438" i="25"/>
  <c r="AE9439" i="25" l="1"/>
  <c r="AG9439" i="25" s="1"/>
  <c r="AF9439" i="25"/>
  <c r="AE9440" i="25" l="1"/>
  <c r="AG9440" i="25" s="1"/>
  <c r="AF9440" i="25"/>
  <c r="AF9441" i="25" l="1"/>
  <c r="AE9441" i="25"/>
  <c r="AG9441" i="25" s="1"/>
  <c r="AE9442" i="25" l="1"/>
  <c r="AG9442" i="25" s="1"/>
  <c r="AF9442" i="25"/>
  <c r="AE9443" i="25" l="1"/>
  <c r="AG9443" i="25" s="1"/>
  <c r="AF9443" i="25"/>
  <c r="AE9444" i="25" l="1"/>
  <c r="AG9444" i="25" s="1"/>
  <c r="AF9444" i="25"/>
  <c r="AF9445" i="25" l="1"/>
  <c r="AE9445" i="25"/>
  <c r="AG9445" i="25" s="1"/>
  <c r="AE9446" i="25" l="1"/>
  <c r="AG9446" i="25" s="1"/>
  <c r="AF9446" i="25"/>
  <c r="AE9447" i="25" l="1"/>
  <c r="AG9447" i="25" s="1"/>
  <c r="AF9447" i="25"/>
  <c r="AE9448" i="25" l="1"/>
  <c r="AG9448" i="25" s="1"/>
  <c r="AF9448" i="25"/>
  <c r="AE9449" i="25" l="1"/>
  <c r="AG9449" i="25" s="1"/>
  <c r="AF9449" i="25"/>
  <c r="AE9450" i="25" l="1"/>
  <c r="AG9450" i="25" s="1"/>
  <c r="AF9450" i="25"/>
  <c r="AE9451" i="25" l="1"/>
  <c r="AG9451" i="25" s="1"/>
  <c r="AF9451" i="25"/>
  <c r="AE9452" i="25" l="1"/>
  <c r="AG9452" i="25" s="1"/>
  <c r="AF9452" i="25"/>
  <c r="AE9453" i="25" l="1"/>
  <c r="AG9453" i="25" s="1"/>
  <c r="AF9453" i="25"/>
  <c r="AE9454" i="25" l="1"/>
  <c r="AG9454" i="25" s="1"/>
  <c r="AF9454" i="25"/>
  <c r="AE9455" i="25" l="1"/>
  <c r="AG9455" i="25" s="1"/>
  <c r="AF9455" i="25"/>
  <c r="AE9456" i="25" l="1"/>
  <c r="AG9456" i="25" s="1"/>
  <c r="AF9456" i="25"/>
  <c r="AF9457" i="25" l="1"/>
  <c r="AE9457" i="25"/>
  <c r="AG9457" i="25" s="1"/>
  <c r="AE9458" i="25" l="1"/>
  <c r="AG9458" i="25" s="1"/>
  <c r="AF9458" i="25"/>
  <c r="AE9459" i="25" l="1"/>
  <c r="AG9459" i="25" s="1"/>
  <c r="AF9459" i="25"/>
  <c r="AE9460" i="25" l="1"/>
  <c r="AG9460" i="25" s="1"/>
  <c r="AF9460" i="25"/>
  <c r="AE9461" i="25" l="1"/>
  <c r="AG9461" i="25" s="1"/>
  <c r="AF9461" i="25"/>
  <c r="AE9462" i="25" l="1"/>
  <c r="AG9462" i="25" s="1"/>
  <c r="AF9462" i="25"/>
  <c r="AE9463" i="25" l="1"/>
  <c r="AG9463" i="25" s="1"/>
  <c r="AF9463" i="25"/>
  <c r="AE9464" i="25" l="1"/>
  <c r="AG9464" i="25" s="1"/>
  <c r="AF9464" i="25"/>
  <c r="AE9465" i="25" l="1"/>
  <c r="AG9465" i="25" s="1"/>
  <c r="AF9465" i="25"/>
  <c r="AE9466" i="25" l="1"/>
  <c r="AG9466" i="25" s="1"/>
  <c r="AF9466" i="25"/>
  <c r="AE9467" i="25" l="1"/>
  <c r="AG9467" i="25" s="1"/>
  <c r="AF9467" i="25"/>
  <c r="AE9468" i="25" l="1"/>
  <c r="AG9468" i="25" s="1"/>
  <c r="AF9468" i="25"/>
  <c r="AE9469" i="25" l="1"/>
  <c r="AG9469" i="25" s="1"/>
  <c r="AF9469" i="25"/>
  <c r="AE9470" i="25" l="1"/>
  <c r="AG9470" i="25" s="1"/>
  <c r="AF9470" i="25"/>
  <c r="AE9471" i="25" l="1"/>
  <c r="AG9471" i="25" s="1"/>
  <c r="AF9471" i="25"/>
  <c r="AE9472" i="25" l="1"/>
  <c r="AG9472" i="25" s="1"/>
  <c r="AF9472" i="25"/>
  <c r="AE9473" i="25" l="1"/>
  <c r="AG9473" i="25" s="1"/>
  <c r="AF9473" i="25"/>
  <c r="AE9474" i="25" l="1"/>
  <c r="AG9474" i="25" s="1"/>
  <c r="AF9474" i="25"/>
  <c r="AE9475" i="25" l="1"/>
  <c r="AG9475" i="25" s="1"/>
  <c r="AF9475" i="25"/>
  <c r="AE9476" i="25" l="1"/>
  <c r="AG9476" i="25" s="1"/>
  <c r="AF9476" i="25"/>
  <c r="AF9477" i="25" l="1"/>
  <c r="AE9477" i="25"/>
  <c r="AG9477" i="25" s="1"/>
  <c r="AE9478" i="25" l="1"/>
  <c r="AG9478" i="25" s="1"/>
  <c r="AF9478" i="25"/>
  <c r="AE9479" i="25" l="1"/>
  <c r="AG9479" i="25" s="1"/>
  <c r="AF9479" i="25"/>
  <c r="AE9480" i="25" l="1"/>
  <c r="AG9480" i="25" s="1"/>
  <c r="AF9480" i="25"/>
  <c r="AE9481" i="25" l="1"/>
  <c r="AG9481" i="25" s="1"/>
  <c r="AF9481" i="25"/>
  <c r="AF9482" i="25" l="1"/>
  <c r="AE9482" i="25"/>
  <c r="AG9482" i="25" s="1"/>
  <c r="AF9483" i="25" l="1"/>
  <c r="AE9483" i="25"/>
  <c r="AG9483" i="25" s="1"/>
  <c r="AE9484" i="25" l="1"/>
  <c r="AG9484" i="25" s="1"/>
  <c r="AF9484" i="25"/>
  <c r="AE9485" i="25" l="1"/>
  <c r="AG9485" i="25" s="1"/>
  <c r="AF9485" i="25"/>
  <c r="AE9486" i="25" l="1"/>
  <c r="AG9486" i="25" s="1"/>
  <c r="AF9486" i="25"/>
  <c r="AE9487" i="25" l="1"/>
  <c r="AG9487" i="25" s="1"/>
  <c r="AF9487" i="25"/>
  <c r="AE9488" i="25" l="1"/>
  <c r="AG9488" i="25" s="1"/>
  <c r="AF9488" i="25"/>
  <c r="AE9489" i="25" l="1"/>
  <c r="AG9489" i="25" s="1"/>
  <c r="AF9489" i="25"/>
  <c r="AE9490" i="25" l="1"/>
  <c r="AG9490" i="25" s="1"/>
  <c r="AF9490" i="25"/>
  <c r="AE9491" i="25" l="1"/>
  <c r="AG9491" i="25" s="1"/>
  <c r="AF9491" i="25"/>
  <c r="AE9492" i="25" l="1"/>
  <c r="AG9492" i="25" s="1"/>
  <c r="AF9492" i="25"/>
  <c r="AE9493" i="25" l="1"/>
  <c r="AG9493" i="25" s="1"/>
  <c r="AF9493" i="25"/>
  <c r="AE9494" i="25" l="1"/>
  <c r="AG9494" i="25" s="1"/>
  <c r="AF9494" i="25"/>
  <c r="AE9495" i="25" l="1"/>
  <c r="AG9495" i="25" s="1"/>
  <c r="AF9495" i="25"/>
  <c r="AE9496" i="25" l="1"/>
  <c r="AG9496" i="25" s="1"/>
  <c r="AF9496" i="25"/>
  <c r="AE9497" i="25" l="1"/>
  <c r="AG9497" i="25" s="1"/>
  <c r="AF9497" i="25"/>
  <c r="AE9498" i="25" l="1"/>
  <c r="AG9498" i="25" s="1"/>
  <c r="AF9498" i="25"/>
  <c r="AE9499" i="25" l="1"/>
  <c r="AG9499" i="25" s="1"/>
  <c r="AF9499" i="25"/>
  <c r="AE9500" i="25" l="1"/>
  <c r="AG9500" i="25" s="1"/>
  <c r="AF9500" i="25"/>
  <c r="AE9501" i="25" l="1"/>
  <c r="AG9501" i="25" s="1"/>
  <c r="AF9501" i="25"/>
  <c r="AE9502" i="25" l="1"/>
  <c r="AG9502" i="25" s="1"/>
  <c r="AF9502" i="25"/>
  <c r="AE9503" i="25" l="1"/>
  <c r="AG9503" i="25" s="1"/>
  <c r="AF9503" i="25"/>
  <c r="AE9504" i="25" l="1"/>
  <c r="AG9504" i="25" s="1"/>
  <c r="AF9504" i="25"/>
  <c r="AF9505" i="25" l="1"/>
  <c r="AE9505" i="25"/>
  <c r="AG9505" i="25" s="1"/>
  <c r="AE9506" i="25" l="1"/>
  <c r="AG9506" i="25" s="1"/>
  <c r="AF9506" i="25"/>
  <c r="AE9507" i="25" l="1"/>
  <c r="AG9507" i="25" s="1"/>
  <c r="AF9507" i="25"/>
  <c r="AE9508" i="25" l="1"/>
  <c r="AG9508" i="25" s="1"/>
  <c r="AF9508" i="25"/>
  <c r="AE9509" i="25" l="1"/>
  <c r="AG9509" i="25" s="1"/>
  <c r="AF9509" i="25"/>
  <c r="AE9510" i="25" l="1"/>
  <c r="AG9510" i="25" s="1"/>
  <c r="AF9510" i="25"/>
  <c r="AE9511" i="25" l="1"/>
  <c r="AG9511" i="25" s="1"/>
  <c r="AF9511" i="25"/>
  <c r="AE9512" i="25" l="1"/>
  <c r="AG9512" i="25" s="1"/>
  <c r="AF9512" i="25"/>
  <c r="AE9513" i="25" l="1"/>
  <c r="AG9513" i="25" s="1"/>
  <c r="AF9513" i="25"/>
  <c r="AE9514" i="25" l="1"/>
  <c r="AG9514" i="25" s="1"/>
  <c r="AF9514" i="25"/>
  <c r="AE9515" i="25" l="1"/>
  <c r="AG9515" i="25" s="1"/>
  <c r="AF9515" i="25"/>
  <c r="AE9516" i="25" l="1"/>
  <c r="AG9516" i="25" s="1"/>
  <c r="AF9516" i="25"/>
  <c r="AF9517" i="25" l="1"/>
  <c r="AE9517" i="25"/>
  <c r="AG9517" i="25" s="1"/>
  <c r="AE9518" i="25" l="1"/>
  <c r="AG9518" i="25" s="1"/>
  <c r="AF9518" i="25"/>
  <c r="AE9519" i="25" l="1"/>
  <c r="AG9519" i="25" s="1"/>
  <c r="AF9519" i="25"/>
  <c r="AE9520" i="25" l="1"/>
  <c r="AG9520" i="25" s="1"/>
  <c r="AF9520" i="25"/>
  <c r="AF9521" i="25" l="1"/>
  <c r="AE9521" i="25"/>
  <c r="AG9521" i="25" s="1"/>
  <c r="AE9522" i="25" l="1"/>
  <c r="AG9522" i="25" s="1"/>
  <c r="AF9522" i="25"/>
  <c r="AE9523" i="25" l="1"/>
  <c r="AG9523" i="25" s="1"/>
  <c r="AF9523" i="25"/>
  <c r="AE9524" i="25" l="1"/>
  <c r="AG9524" i="25" s="1"/>
  <c r="AF9524" i="25"/>
  <c r="AE9525" i="25" l="1"/>
  <c r="AG9525" i="25" s="1"/>
  <c r="AF9525" i="25"/>
  <c r="AE9526" i="25" l="1"/>
  <c r="AG9526" i="25" s="1"/>
  <c r="AF9526" i="25"/>
  <c r="AE9527" i="25" l="1"/>
  <c r="AG9527" i="25" s="1"/>
  <c r="AF9527" i="25"/>
  <c r="AE9528" i="25" l="1"/>
  <c r="AG9528" i="25" s="1"/>
  <c r="AF9528" i="25"/>
  <c r="AE9529" i="25" l="1"/>
  <c r="AG9529" i="25" s="1"/>
  <c r="AF9529" i="25"/>
  <c r="AE9530" i="25" l="1"/>
  <c r="AG9530" i="25" s="1"/>
  <c r="AF9530" i="25"/>
  <c r="AE9531" i="25" l="1"/>
  <c r="AG9531" i="25" s="1"/>
  <c r="AF9531" i="25"/>
  <c r="AE9532" i="25" l="1"/>
  <c r="AG9532" i="25" s="1"/>
  <c r="AF9532" i="25"/>
  <c r="AE9533" i="25" l="1"/>
  <c r="AG9533" i="25" s="1"/>
  <c r="AF9533" i="25"/>
  <c r="AE9534" i="25" l="1"/>
  <c r="AG9534" i="25" s="1"/>
  <c r="AF9534" i="25"/>
  <c r="AE9535" i="25" l="1"/>
  <c r="AG9535" i="25" s="1"/>
  <c r="AF9535" i="25"/>
  <c r="AE9536" i="25" l="1"/>
  <c r="AG9536" i="25" s="1"/>
  <c r="AF9536" i="25"/>
  <c r="AE9537" i="25" l="1"/>
  <c r="AG9537" i="25" s="1"/>
  <c r="AF9537" i="25"/>
  <c r="AE9538" i="25" l="1"/>
  <c r="AG9538" i="25" s="1"/>
  <c r="AF9538" i="25"/>
  <c r="AE9539" i="25" l="1"/>
  <c r="AG9539" i="25" s="1"/>
  <c r="AF9539" i="25"/>
  <c r="AE9540" i="25" l="1"/>
  <c r="AG9540" i="25" s="1"/>
  <c r="AF9540" i="25"/>
  <c r="AE9541" i="25" l="1"/>
  <c r="AG9541" i="25" s="1"/>
  <c r="AF9541" i="25"/>
  <c r="AE9542" i="25" l="1"/>
  <c r="AG9542" i="25" s="1"/>
  <c r="AF9542" i="25"/>
  <c r="AE9543" i="25" l="1"/>
  <c r="AG9543" i="25" s="1"/>
  <c r="AF9543" i="25"/>
  <c r="AE9544" i="25" l="1"/>
  <c r="AG9544" i="25" s="1"/>
  <c r="AF9544" i="25"/>
  <c r="AE9545" i="25" l="1"/>
  <c r="AG9545" i="25" s="1"/>
  <c r="AF9545" i="25"/>
  <c r="AE9546" i="25" l="1"/>
  <c r="AG9546" i="25" s="1"/>
  <c r="AF9546" i="25"/>
  <c r="AE9547" i="25" l="1"/>
  <c r="AG9547" i="25" s="1"/>
  <c r="AF9547" i="25"/>
  <c r="AE9548" i="25" l="1"/>
  <c r="AG9548" i="25" s="1"/>
  <c r="AF9548" i="25"/>
  <c r="AE9549" i="25" l="1"/>
  <c r="AG9549" i="25" s="1"/>
  <c r="AF9549" i="25"/>
  <c r="AE9550" i="25" l="1"/>
  <c r="AG9550" i="25" s="1"/>
  <c r="AF9550" i="25"/>
  <c r="AE9551" i="25" l="1"/>
  <c r="AG9551" i="25" s="1"/>
  <c r="AF9551" i="25"/>
  <c r="AE9552" i="25" l="1"/>
  <c r="AG9552" i="25" s="1"/>
  <c r="AF9552" i="25"/>
  <c r="AF9553" i="25" l="1"/>
  <c r="AE9553" i="25"/>
  <c r="AG9553" i="25" s="1"/>
  <c r="AE9554" i="25" l="1"/>
  <c r="AG9554" i="25" s="1"/>
  <c r="AF9554" i="25"/>
  <c r="AE9555" i="25" l="1"/>
  <c r="AG9555" i="25" s="1"/>
  <c r="AF9555" i="25"/>
  <c r="AE9556" i="25" l="1"/>
  <c r="AG9556" i="25" s="1"/>
  <c r="AF9556" i="25"/>
  <c r="AE9557" i="25" l="1"/>
  <c r="AG9557" i="25" s="1"/>
  <c r="AF9557" i="25"/>
  <c r="AE9558" i="25" l="1"/>
  <c r="AG9558" i="25" s="1"/>
  <c r="AF9558" i="25"/>
  <c r="AE9559" i="25" l="1"/>
  <c r="AG9559" i="25" s="1"/>
  <c r="AF9559" i="25"/>
  <c r="AE9560" i="25" l="1"/>
  <c r="AG9560" i="25" s="1"/>
  <c r="AF9560" i="25"/>
  <c r="AF9561" i="25" l="1"/>
  <c r="AE9561" i="25"/>
  <c r="AG9561" i="25" s="1"/>
  <c r="AE9562" i="25" l="1"/>
  <c r="AG9562" i="25" s="1"/>
  <c r="AF9562" i="25"/>
  <c r="AF9563" i="25" l="1"/>
  <c r="AE9563" i="25"/>
  <c r="AG9563" i="25" s="1"/>
  <c r="AE9564" i="25" l="1"/>
  <c r="AG9564" i="25" s="1"/>
  <c r="AF9564" i="25"/>
  <c r="AF9565" i="25" l="1"/>
  <c r="AE9565" i="25"/>
  <c r="AG9565" i="25" s="1"/>
  <c r="AE9566" i="25" l="1"/>
  <c r="AG9566" i="25" s="1"/>
  <c r="AF9566" i="25"/>
  <c r="AE9567" i="25" l="1"/>
  <c r="AG9567" i="25" s="1"/>
  <c r="AF9567" i="25"/>
  <c r="AE9568" i="25" l="1"/>
  <c r="AG9568" i="25" s="1"/>
  <c r="AF9568" i="25"/>
  <c r="AE9569" i="25" l="1"/>
  <c r="AG9569" i="25" s="1"/>
  <c r="AF9569" i="25"/>
  <c r="AE9570" i="25" l="1"/>
  <c r="AG9570" i="25" s="1"/>
  <c r="AF9570" i="25"/>
  <c r="AE9571" i="25" l="1"/>
  <c r="AG9571" i="25" s="1"/>
  <c r="AF9571" i="25"/>
  <c r="AE9572" i="25" l="1"/>
  <c r="AG9572" i="25" s="1"/>
  <c r="AF9572" i="25"/>
  <c r="AE9573" i="25" l="1"/>
  <c r="AG9573" i="25" s="1"/>
  <c r="AF9573" i="25"/>
  <c r="AE9574" i="25" l="1"/>
  <c r="AG9574" i="25" s="1"/>
  <c r="AF9574" i="25"/>
  <c r="AE9575" i="25" l="1"/>
  <c r="AG9575" i="25" s="1"/>
  <c r="AF9575" i="25"/>
  <c r="AE9576" i="25" l="1"/>
  <c r="AG9576" i="25" s="1"/>
  <c r="AF9576" i="25"/>
  <c r="AF9577" i="25" l="1"/>
  <c r="AE9577" i="25"/>
  <c r="AG9577" i="25" s="1"/>
  <c r="AE9578" i="25" l="1"/>
  <c r="AG9578" i="25" s="1"/>
  <c r="AF9578" i="25"/>
  <c r="AE9579" i="25" l="1"/>
  <c r="AG9579" i="25" s="1"/>
  <c r="AF9579" i="25"/>
  <c r="AE9580" i="25" l="1"/>
  <c r="AG9580" i="25" s="1"/>
  <c r="AF9580" i="25"/>
  <c r="AE9581" i="25" l="1"/>
  <c r="AG9581" i="25" s="1"/>
  <c r="AF9581" i="25"/>
  <c r="AE9582" i="25" l="1"/>
  <c r="AG9582" i="25" s="1"/>
  <c r="AF9582" i="25"/>
  <c r="AE9583" i="25" l="1"/>
  <c r="AG9583" i="25" s="1"/>
  <c r="AF9583" i="25"/>
  <c r="AE9584" i="25" l="1"/>
  <c r="AG9584" i="25" s="1"/>
  <c r="AF9584" i="25"/>
  <c r="AF9585" i="25" l="1"/>
  <c r="AE9585" i="25"/>
  <c r="AG9585" i="25" s="1"/>
  <c r="AE9586" i="25" l="1"/>
  <c r="AG9586" i="25" s="1"/>
  <c r="AF9586" i="25"/>
  <c r="AF9587" i="25" l="1"/>
  <c r="AE9587" i="25"/>
  <c r="AG9587" i="25" s="1"/>
  <c r="AE9588" i="25" l="1"/>
  <c r="AG9588" i="25" s="1"/>
  <c r="AF9588" i="25"/>
  <c r="AF9589" i="25" l="1"/>
  <c r="AE9589" i="25"/>
  <c r="AG9589" i="25" s="1"/>
  <c r="AE9590" i="25" l="1"/>
  <c r="AG9590" i="25" s="1"/>
  <c r="AF9590" i="25"/>
  <c r="AE9591" i="25" l="1"/>
  <c r="AG9591" i="25" s="1"/>
  <c r="AF9591" i="25"/>
  <c r="AF9592" i="25" l="1"/>
  <c r="AE9592" i="25"/>
  <c r="AG9592" i="25" s="1"/>
  <c r="AE9593" i="25" l="1"/>
  <c r="AG9593" i="25" s="1"/>
  <c r="AF9593" i="25"/>
  <c r="AE9594" i="25" l="1"/>
  <c r="AG9594" i="25" s="1"/>
  <c r="AF9594" i="25"/>
  <c r="AF9595" i="25" l="1"/>
  <c r="AE9595" i="25"/>
  <c r="AG9595" i="25" s="1"/>
  <c r="AE9596" i="25" l="1"/>
  <c r="AG9596" i="25" s="1"/>
  <c r="AF9596" i="25"/>
  <c r="AF9597" i="25" l="1"/>
  <c r="AE9597" i="25"/>
  <c r="AG9597" i="25" s="1"/>
  <c r="AE9598" i="25" l="1"/>
  <c r="AG9598" i="25" s="1"/>
  <c r="AF9598" i="25"/>
  <c r="AE9599" i="25" l="1"/>
  <c r="AG9599" i="25" s="1"/>
  <c r="AF9599" i="25"/>
  <c r="AE9600" i="25" l="1"/>
  <c r="AG9600" i="25" s="1"/>
  <c r="AF9600" i="25"/>
  <c r="AF9601" i="25" l="1"/>
  <c r="AE9601" i="25"/>
  <c r="AG9601" i="25" s="1"/>
  <c r="AE9602" i="25" l="1"/>
  <c r="AG9602" i="25" s="1"/>
  <c r="AF9602" i="25"/>
  <c r="AF9603" i="25" l="1"/>
  <c r="AE9603" i="25"/>
  <c r="AG9603" i="25" s="1"/>
  <c r="AE9604" i="25" l="1"/>
  <c r="AG9604" i="25" s="1"/>
  <c r="AF9604" i="25"/>
  <c r="AE9605" i="25" l="1"/>
  <c r="AG9605" i="25" s="1"/>
  <c r="AF9605" i="25"/>
  <c r="AE9606" i="25" l="1"/>
  <c r="AG9606" i="25" s="1"/>
  <c r="AF9606" i="25"/>
  <c r="AE9607" i="25" l="1"/>
  <c r="AG9607" i="25" s="1"/>
  <c r="AF9607" i="25"/>
  <c r="AE9608" i="25" l="1"/>
  <c r="AG9608" i="25" s="1"/>
  <c r="AF9608" i="25"/>
  <c r="AE9609" i="25" l="1"/>
  <c r="AG9609" i="25" s="1"/>
  <c r="AF9609" i="25"/>
  <c r="AE9610" i="25" l="1"/>
  <c r="AG9610" i="25" s="1"/>
  <c r="AF9610" i="25"/>
  <c r="AF9611" i="25" l="1"/>
  <c r="AE9611" i="25"/>
  <c r="AG9611" i="25" s="1"/>
  <c r="AE9612" i="25" l="1"/>
  <c r="AG9612" i="25" s="1"/>
  <c r="AF9612" i="25"/>
  <c r="AE9613" i="25" l="1"/>
  <c r="AG9613" i="25" s="1"/>
  <c r="AF9613" i="25"/>
  <c r="AE9614" i="25" l="1"/>
  <c r="AG9614" i="25" s="1"/>
  <c r="AF9614" i="25"/>
  <c r="AE9615" i="25" l="1"/>
  <c r="AG9615" i="25" s="1"/>
  <c r="AF9615" i="25"/>
  <c r="AE9616" i="25" l="1"/>
  <c r="AG9616" i="25" s="1"/>
  <c r="AF9616" i="25"/>
  <c r="AE9617" i="25" l="1"/>
  <c r="AG9617" i="25" s="1"/>
  <c r="AF9617" i="25"/>
  <c r="AE9618" i="25" l="1"/>
  <c r="AG9618" i="25" s="1"/>
  <c r="AF9618" i="25"/>
  <c r="AF9619" i="25" l="1"/>
  <c r="AE9619" i="25"/>
  <c r="AG9619" i="25" s="1"/>
  <c r="AE9620" i="25" l="1"/>
  <c r="AG9620" i="25" s="1"/>
  <c r="AF9620" i="25"/>
  <c r="AE9621" i="25" l="1"/>
  <c r="AG9621" i="25" s="1"/>
  <c r="AF9621" i="25"/>
  <c r="AE9622" i="25" l="1"/>
  <c r="AG9622" i="25" s="1"/>
  <c r="AF9622" i="25"/>
  <c r="AF9623" i="25" l="1"/>
  <c r="AE9623" i="25"/>
  <c r="AG9623" i="25" s="1"/>
  <c r="AE9624" i="25" l="1"/>
  <c r="AG9624" i="25" s="1"/>
  <c r="AF9624" i="25"/>
  <c r="AE9625" i="25" l="1"/>
  <c r="AG9625" i="25" s="1"/>
  <c r="AF9625" i="25"/>
  <c r="AE9626" i="25" l="1"/>
  <c r="AG9626" i="25" s="1"/>
  <c r="AF9626" i="25"/>
  <c r="AF9627" i="25" l="1"/>
  <c r="AE9627" i="25"/>
  <c r="AG9627" i="25" s="1"/>
  <c r="AE9628" i="25" l="1"/>
  <c r="AG9628" i="25" s="1"/>
  <c r="AF9628" i="25"/>
  <c r="AE9629" i="25" l="1"/>
  <c r="AG9629" i="25" s="1"/>
  <c r="AF9629" i="25"/>
  <c r="AE9630" i="25" l="1"/>
  <c r="AG9630" i="25" s="1"/>
  <c r="AF9630" i="25"/>
  <c r="AE9631" i="25" l="1"/>
  <c r="AG9631" i="25" s="1"/>
  <c r="AF9631" i="25"/>
  <c r="AE9632" i="25" l="1"/>
  <c r="AG9632" i="25" s="1"/>
  <c r="AF9632" i="25"/>
  <c r="AF9633" i="25" l="1"/>
  <c r="AE9633" i="25"/>
  <c r="AG9633" i="25" s="1"/>
  <c r="AE9634" i="25" l="1"/>
  <c r="AG9634" i="25" s="1"/>
  <c r="AF9634" i="25"/>
  <c r="AF9635" i="25" l="1"/>
  <c r="AE9635" i="25"/>
  <c r="AG9635" i="25" s="1"/>
  <c r="AE9636" i="25" l="1"/>
  <c r="AG9636" i="25" s="1"/>
  <c r="AF9636" i="25"/>
  <c r="AE9637" i="25" l="1"/>
  <c r="AG9637" i="25" s="1"/>
  <c r="AF9637" i="25"/>
  <c r="AE9638" i="25" l="1"/>
  <c r="AG9638" i="25" s="1"/>
  <c r="AF9638" i="25"/>
  <c r="AE9639" i="25" l="1"/>
  <c r="AG9639" i="25" s="1"/>
  <c r="AF9639" i="25"/>
  <c r="AE9640" i="25" l="1"/>
  <c r="AG9640" i="25" s="1"/>
  <c r="AF9640" i="25"/>
  <c r="AE9641" i="25" l="1"/>
  <c r="AG9641" i="25" s="1"/>
  <c r="AF9641" i="25"/>
  <c r="AE9642" i="25" l="1"/>
  <c r="AG9642" i="25" s="1"/>
  <c r="AF9642" i="25"/>
  <c r="AE9643" i="25" l="1"/>
  <c r="AG9643" i="25" s="1"/>
  <c r="AF9643" i="25"/>
  <c r="AE9644" i="25" l="1"/>
  <c r="AG9644" i="25" s="1"/>
  <c r="AF9644" i="25"/>
  <c r="AF9645" i="25" l="1"/>
  <c r="AE9645" i="25"/>
  <c r="AG9645" i="25" s="1"/>
  <c r="AE9646" i="25" l="1"/>
  <c r="AG9646" i="25" s="1"/>
  <c r="AF9646" i="25"/>
  <c r="AE9647" i="25" l="1"/>
  <c r="AG9647" i="25" s="1"/>
  <c r="AF9647" i="25"/>
  <c r="AE9648" i="25" l="1"/>
  <c r="AG9648" i="25" s="1"/>
  <c r="AF9648" i="25"/>
  <c r="AE9649" i="25" l="1"/>
  <c r="AG9649" i="25" s="1"/>
  <c r="AF9649" i="25"/>
  <c r="AE9650" i="25" l="1"/>
  <c r="AG9650" i="25" s="1"/>
  <c r="AF9650" i="25"/>
  <c r="AF9651" i="25" l="1"/>
  <c r="AE9651" i="25"/>
  <c r="AG9651" i="25" s="1"/>
  <c r="AE9652" i="25" l="1"/>
  <c r="AG9652" i="25" s="1"/>
  <c r="AF9652" i="25"/>
  <c r="AE9653" i="25" l="1"/>
  <c r="AG9653" i="25" s="1"/>
  <c r="AF9653" i="25"/>
  <c r="AE9654" i="25" l="1"/>
  <c r="AG9654" i="25" s="1"/>
  <c r="AF9654" i="25"/>
  <c r="AF9655" i="25" l="1"/>
  <c r="AE9655" i="25"/>
  <c r="AG9655" i="25" s="1"/>
  <c r="AE9656" i="25" l="1"/>
  <c r="AG9656" i="25" s="1"/>
  <c r="AF9656" i="25"/>
  <c r="AE9657" i="25" l="1"/>
  <c r="AG9657" i="25" s="1"/>
  <c r="AF9657" i="25"/>
  <c r="AE9658" i="25" l="1"/>
  <c r="AG9658" i="25" s="1"/>
  <c r="AF9658" i="25"/>
  <c r="AF9659" i="25" l="1"/>
  <c r="AE9659" i="25"/>
  <c r="AG9659" i="25" s="1"/>
  <c r="AE9660" i="25" l="1"/>
  <c r="AG9660" i="25" s="1"/>
  <c r="AF9660" i="25"/>
  <c r="AF9661" i="25" l="1"/>
  <c r="AE9661" i="25"/>
  <c r="AG9661" i="25" s="1"/>
  <c r="AE9662" i="25" l="1"/>
  <c r="AG9662" i="25" s="1"/>
  <c r="AF9662" i="25"/>
  <c r="AE9663" i="25" l="1"/>
  <c r="AG9663" i="25" s="1"/>
  <c r="AF9663" i="25"/>
  <c r="AE9664" i="25" l="1"/>
  <c r="AG9664" i="25" s="1"/>
  <c r="AF9664" i="25"/>
  <c r="AE9665" i="25" l="1"/>
  <c r="AG9665" i="25" s="1"/>
  <c r="AF9665" i="25"/>
  <c r="AE9666" i="25" l="1"/>
  <c r="AG9666" i="25" s="1"/>
  <c r="AF9666" i="25"/>
  <c r="AE9667" i="25" l="1"/>
  <c r="AG9667" i="25" s="1"/>
  <c r="AF9667" i="25"/>
  <c r="AE9668" i="25" l="1"/>
  <c r="AG9668" i="25" s="1"/>
  <c r="AF9668" i="25"/>
  <c r="AE9669" i="25" l="1"/>
  <c r="AG9669" i="25" s="1"/>
  <c r="AF9669" i="25"/>
  <c r="AE9670" i="25" l="1"/>
  <c r="AG9670" i="25" s="1"/>
  <c r="AF9670" i="25"/>
  <c r="AF9671" i="25" l="1"/>
  <c r="AE9671" i="25"/>
  <c r="AG9671" i="25" s="1"/>
  <c r="AE9672" i="25" l="1"/>
  <c r="AG9672" i="25" s="1"/>
  <c r="AF9672" i="25"/>
  <c r="AE9673" i="25" l="1"/>
  <c r="AG9673" i="25" s="1"/>
  <c r="AF9673" i="25"/>
  <c r="AE9674" i="25" l="1"/>
  <c r="AG9674" i="25" s="1"/>
  <c r="AF9674" i="25"/>
  <c r="AF9675" i="25" l="1"/>
  <c r="AE9675" i="25"/>
  <c r="AG9675" i="25" s="1"/>
  <c r="AE9676" i="25" l="1"/>
  <c r="AG9676" i="25" s="1"/>
  <c r="AF9676" i="25"/>
  <c r="AE9677" i="25" l="1"/>
  <c r="AG9677" i="25" s="1"/>
  <c r="AF9677" i="25"/>
  <c r="AE9678" i="25" l="1"/>
  <c r="AG9678" i="25" s="1"/>
  <c r="AF9678" i="25"/>
  <c r="AE9679" i="25" l="1"/>
  <c r="AG9679" i="25" s="1"/>
  <c r="AF9679" i="25"/>
  <c r="AE9680" i="25" l="1"/>
  <c r="AG9680" i="25" s="1"/>
  <c r="AF9680" i="25"/>
  <c r="AE9681" i="25" l="1"/>
  <c r="AG9681" i="25" s="1"/>
  <c r="AF9681" i="25"/>
  <c r="AE9682" i="25" l="1"/>
  <c r="AG9682" i="25" s="1"/>
  <c r="AF9682" i="25"/>
  <c r="AE9683" i="25" l="1"/>
  <c r="AG9683" i="25" s="1"/>
  <c r="AF9683" i="25"/>
  <c r="AE9684" i="25" l="1"/>
  <c r="AG9684" i="25" s="1"/>
  <c r="AF9684" i="25"/>
  <c r="AE9685" i="25" l="1"/>
  <c r="AG9685" i="25" s="1"/>
  <c r="AF9685" i="25"/>
  <c r="AE9686" i="25" l="1"/>
  <c r="AG9686" i="25" s="1"/>
  <c r="AF9686" i="25"/>
  <c r="AE9687" i="25" l="1"/>
  <c r="AG9687" i="25" s="1"/>
  <c r="AF9687" i="25"/>
  <c r="AE9688" i="25" l="1"/>
  <c r="AG9688" i="25" s="1"/>
  <c r="AF9688" i="25"/>
  <c r="AE9689" i="25" l="1"/>
  <c r="AG9689" i="25" s="1"/>
  <c r="AF9689" i="25"/>
  <c r="AE9690" i="25" l="1"/>
  <c r="AG9690" i="25" s="1"/>
  <c r="AF9690" i="25"/>
  <c r="AF9691" i="25" l="1"/>
  <c r="AE9691" i="25"/>
  <c r="AG9691" i="25" s="1"/>
  <c r="AE9692" i="25" l="1"/>
  <c r="AG9692" i="25" s="1"/>
  <c r="AF9692" i="25"/>
  <c r="AE9693" i="25" l="1"/>
  <c r="AG9693" i="25" s="1"/>
  <c r="AF9693" i="25"/>
  <c r="AE9694" i="25" l="1"/>
  <c r="AG9694" i="25" s="1"/>
  <c r="AF9694" i="25"/>
  <c r="AF9695" i="25" l="1"/>
  <c r="AE9695" i="25"/>
  <c r="AG9695" i="25" s="1"/>
  <c r="AE9696" i="25" l="1"/>
  <c r="AG9696" i="25" s="1"/>
  <c r="AF9696" i="25"/>
  <c r="AF9697" i="25" l="1"/>
  <c r="AE9697" i="25"/>
  <c r="AG9697" i="25" s="1"/>
  <c r="AE9698" i="25" l="1"/>
  <c r="AG9698" i="25" s="1"/>
  <c r="AF9698" i="25"/>
  <c r="AF9699" i="25" l="1"/>
  <c r="AE9699" i="25"/>
  <c r="AG9699" i="25" s="1"/>
  <c r="AE9700" i="25" l="1"/>
  <c r="AG9700" i="25" s="1"/>
  <c r="AF9700" i="25"/>
  <c r="AF9701" i="25" l="1"/>
  <c r="AE9701" i="25"/>
  <c r="AG9701" i="25" s="1"/>
  <c r="AE9702" i="25" l="1"/>
  <c r="AG9702" i="25" s="1"/>
  <c r="AF9702" i="25"/>
  <c r="AE9703" i="25" l="1"/>
  <c r="AG9703" i="25" s="1"/>
  <c r="AF9703" i="25"/>
  <c r="AE9704" i="25" l="1"/>
  <c r="AG9704" i="25" s="1"/>
  <c r="AF9704" i="25"/>
  <c r="AE9705" i="25" l="1"/>
  <c r="AG9705" i="25" s="1"/>
  <c r="AF9705" i="25"/>
  <c r="AE9706" i="25" l="1"/>
  <c r="AG9706" i="25" s="1"/>
  <c r="AF9706" i="25"/>
  <c r="AF9707" i="25" l="1"/>
  <c r="AE9707" i="25"/>
  <c r="AG9707" i="25" s="1"/>
  <c r="AE9708" i="25" l="1"/>
  <c r="AG9708" i="25" s="1"/>
  <c r="AF9708" i="25"/>
  <c r="AF9709" i="25" l="1"/>
  <c r="AE9709" i="25"/>
  <c r="AG9709" i="25" s="1"/>
  <c r="AE9710" i="25" l="1"/>
  <c r="AG9710" i="25" s="1"/>
  <c r="AF9710" i="25"/>
  <c r="AE9711" i="25" l="1"/>
  <c r="AG9711" i="25" s="1"/>
  <c r="AF9711" i="25"/>
  <c r="AE9712" i="25" l="1"/>
  <c r="AG9712" i="25" s="1"/>
  <c r="AF9712" i="25"/>
  <c r="AE9713" i="25" l="1"/>
  <c r="AG9713" i="25" s="1"/>
  <c r="AF9713" i="25"/>
  <c r="AE9714" i="25" l="1"/>
  <c r="AG9714" i="25" s="1"/>
  <c r="AF9714" i="25"/>
  <c r="AF9715" i="25" l="1"/>
  <c r="AE9715" i="25"/>
  <c r="AG9715" i="25" s="1"/>
  <c r="AF9716" i="25" l="1"/>
  <c r="AE9716" i="25"/>
  <c r="AG9716" i="25" s="1"/>
  <c r="AE9717" i="25" l="1"/>
  <c r="AG9717" i="25" s="1"/>
  <c r="AF9717" i="25"/>
  <c r="AE9718" i="25" l="1"/>
  <c r="AG9718" i="25" s="1"/>
  <c r="AF9718" i="25"/>
  <c r="AE9719" i="25" l="1"/>
  <c r="AG9719" i="25" s="1"/>
  <c r="AF9719" i="25"/>
  <c r="AE9720" i="25" l="1"/>
  <c r="AG9720" i="25" s="1"/>
  <c r="AF9720" i="25"/>
  <c r="AE9721" i="25" l="1"/>
  <c r="AG9721" i="25" s="1"/>
  <c r="AF9721" i="25"/>
  <c r="AE9722" i="25" l="1"/>
  <c r="AG9722" i="25" s="1"/>
  <c r="AF9722" i="25"/>
  <c r="AE9723" i="25" l="1"/>
  <c r="AG9723" i="25" s="1"/>
  <c r="AF9723" i="25"/>
  <c r="AE9724" i="25" l="1"/>
  <c r="AG9724" i="25" s="1"/>
  <c r="AF9724" i="25"/>
  <c r="AE9725" i="25" l="1"/>
  <c r="AG9725" i="25" s="1"/>
  <c r="AF9725" i="25"/>
  <c r="AE9726" i="25" l="1"/>
  <c r="AG9726" i="25" s="1"/>
  <c r="AF9726" i="25"/>
  <c r="AF9727" i="25" l="1"/>
  <c r="AE9727" i="25"/>
  <c r="AG9727" i="25" s="1"/>
  <c r="AE9728" i="25" l="1"/>
  <c r="AG9728" i="25" s="1"/>
  <c r="AF9728" i="25"/>
  <c r="AF9729" i="25" l="1"/>
  <c r="AE9729" i="25"/>
  <c r="AG9729" i="25" s="1"/>
  <c r="AE9730" i="25" l="1"/>
  <c r="AG9730" i="25" s="1"/>
  <c r="AF9730" i="25"/>
  <c r="AE9731" i="25" l="1"/>
  <c r="AG9731" i="25" s="1"/>
  <c r="AF9731" i="25"/>
  <c r="AE9732" i="25" l="1"/>
  <c r="AG9732" i="25" s="1"/>
  <c r="AF9732" i="25"/>
  <c r="AE9733" i="25" l="1"/>
  <c r="AG9733" i="25" s="1"/>
  <c r="AF9733" i="25"/>
  <c r="AE9734" i="25" l="1"/>
  <c r="AG9734" i="25" s="1"/>
  <c r="AF9734" i="25"/>
  <c r="AF9735" i="25" l="1"/>
  <c r="AE9735" i="25"/>
  <c r="AG9735" i="25" s="1"/>
  <c r="AE9736" i="25" l="1"/>
  <c r="AG9736" i="25" s="1"/>
  <c r="AF9736" i="25"/>
  <c r="AF9737" i="25" l="1"/>
  <c r="AE9737" i="25"/>
  <c r="AG9737" i="25" s="1"/>
  <c r="AE9738" i="25" l="1"/>
  <c r="AG9738" i="25" s="1"/>
  <c r="AF9738" i="25"/>
  <c r="AE9739" i="25" l="1"/>
  <c r="AG9739" i="25" s="1"/>
  <c r="AF9739" i="25"/>
  <c r="AE9740" i="25" l="1"/>
  <c r="AG9740" i="25" s="1"/>
  <c r="AF9740" i="25"/>
  <c r="AF9741" i="25" l="1"/>
  <c r="AE9741" i="25"/>
  <c r="AG9741" i="25" s="1"/>
  <c r="AE9742" i="25" l="1"/>
  <c r="AG9742" i="25" s="1"/>
  <c r="AF9742" i="25"/>
  <c r="AE9743" i="25" l="1"/>
  <c r="AG9743" i="25" s="1"/>
  <c r="AF9743" i="25"/>
  <c r="AE9744" i="25" l="1"/>
  <c r="AG9744" i="25" s="1"/>
  <c r="AF9744" i="25"/>
  <c r="AE9745" i="25" l="1"/>
  <c r="AG9745" i="25" s="1"/>
  <c r="AF9745" i="25"/>
  <c r="AE9746" i="25" l="1"/>
  <c r="AG9746" i="25" s="1"/>
  <c r="AF9746" i="25"/>
  <c r="AE9747" i="25" l="1"/>
  <c r="AG9747" i="25" s="1"/>
  <c r="AF9747" i="25"/>
  <c r="AE9748" i="25" l="1"/>
  <c r="AG9748" i="25" s="1"/>
  <c r="AF9748" i="25"/>
  <c r="AE9749" i="25" l="1"/>
  <c r="AG9749" i="25" s="1"/>
  <c r="AF9749" i="25"/>
  <c r="AE9750" i="25" l="1"/>
  <c r="AG9750" i="25" s="1"/>
  <c r="AF9750" i="25"/>
  <c r="AE9751" i="25" l="1"/>
  <c r="AG9751" i="25" s="1"/>
  <c r="AF9751" i="25"/>
  <c r="AE9752" i="25" l="1"/>
  <c r="AG9752" i="25" s="1"/>
  <c r="AF9752" i="25"/>
  <c r="AF9753" i="25" l="1"/>
  <c r="AE9753" i="25"/>
  <c r="AG9753" i="25" s="1"/>
  <c r="AE9754" i="25" l="1"/>
  <c r="AG9754" i="25" s="1"/>
  <c r="AF9754" i="25"/>
  <c r="AE9755" i="25" l="1"/>
  <c r="AG9755" i="25" s="1"/>
  <c r="AF9755" i="25"/>
  <c r="AE9756" i="25" l="1"/>
  <c r="AG9756" i="25" s="1"/>
  <c r="AF9756" i="25"/>
  <c r="AE9757" i="25" l="1"/>
  <c r="AG9757" i="25" s="1"/>
  <c r="AF9757" i="25"/>
  <c r="AE9758" i="25" l="1"/>
  <c r="AG9758" i="25" s="1"/>
  <c r="AF9758" i="25"/>
  <c r="AE9759" i="25" l="1"/>
  <c r="AG9759" i="25" s="1"/>
  <c r="AF9759" i="25"/>
  <c r="AE9760" i="25" l="1"/>
  <c r="AG9760" i="25" s="1"/>
  <c r="AF9760" i="25"/>
  <c r="AE9761" i="25" l="1"/>
  <c r="AG9761" i="25" s="1"/>
  <c r="AF9761" i="25"/>
  <c r="AE9762" i="25" l="1"/>
  <c r="AG9762" i="25" s="1"/>
  <c r="AF9762" i="25"/>
  <c r="AE9763" i="25" l="1"/>
  <c r="AG9763" i="25" s="1"/>
  <c r="AF9763" i="25"/>
  <c r="AE9764" i="25" l="1"/>
  <c r="AG9764" i="25" s="1"/>
  <c r="AF9764" i="25"/>
  <c r="AE9765" i="25" l="1"/>
  <c r="AG9765" i="25" s="1"/>
  <c r="AF9765" i="25"/>
  <c r="AE9766" i="25" l="1"/>
  <c r="AG9766" i="25" s="1"/>
  <c r="AF9766" i="25"/>
  <c r="AE9767" i="25" l="1"/>
  <c r="AG9767" i="25" s="1"/>
  <c r="AF9767" i="25"/>
  <c r="AE9768" i="25" l="1"/>
  <c r="AG9768" i="25" s="1"/>
  <c r="AF9768" i="25"/>
  <c r="AF9769" i="25" l="1"/>
  <c r="AE9769" i="25"/>
  <c r="AG9769" i="25" s="1"/>
  <c r="AE9770" i="25" l="1"/>
  <c r="AG9770" i="25" s="1"/>
  <c r="AF9770" i="25"/>
  <c r="AE9771" i="25" l="1"/>
  <c r="AG9771" i="25" s="1"/>
  <c r="AF9771" i="25"/>
  <c r="AE9772" i="25" l="1"/>
  <c r="AG9772" i="25" s="1"/>
  <c r="AF9772" i="25"/>
  <c r="AE9773" i="25" l="1"/>
  <c r="AG9773" i="25" s="1"/>
  <c r="AF9773" i="25"/>
  <c r="AE9774" i="25" l="1"/>
  <c r="AG9774" i="25" s="1"/>
  <c r="AF9774" i="25"/>
  <c r="AE9775" i="25" l="1"/>
  <c r="AG9775" i="25" s="1"/>
  <c r="AF9775" i="25"/>
  <c r="AE9776" i="25" l="1"/>
  <c r="AG9776" i="25" s="1"/>
  <c r="AF9776" i="25"/>
  <c r="AE9777" i="25" l="1"/>
  <c r="AG9777" i="25" s="1"/>
  <c r="AF9777" i="25"/>
  <c r="AE9778" i="25" l="1"/>
  <c r="AG9778" i="25" s="1"/>
  <c r="AF9778" i="25"/>
  <c r="AF9779" i="25" l="1"/>
  <c r="AE9779" i="25"/>
  <c r="AG9779" i="25" s="1"/>
  <c r="AE9780" i="25" l="1"/>
  <c r="AG9780" i="25" s="1"/>
  <c r="AF9780" i="25"/>
  <c r="AF9781" i="25" l="1"/>
  <c r="AE9781" i="25"/>
  <c r="AG9781" i="25" s="1"/>
  <c r="AF9782" i="25" l="1"/>
  <c r="AE9782" i="25"/>
  <c r="AG9782" i="25" s="1"/>
  <c r="AF9783" i="25" l="1"/>
  <c r="AE9783" i="25"/>
  <c r="AG9783" i="25" s="1"/>
  <c r="AE9784" i="25" l="1"/>
  <c r="AG9784" i="25" s="1"/>
  <c r="AF9784" i="25"/>
  <c r="AF9785" i="25" l="1"/>
  <c r="AE9785" i="25"/>
  <c r="AG9785" i="25" s="1"/>
  <c r="AF9786" i="25" l="1"/>
  <c r="AE9786" i="25"/>
  <c r="AG9786" i="25" s="1"/>
  <c r="AF9787" i="25" l="1"/>
  <c r="AE9787" i="25"/>
  <c r="AG9787" i="25" s="1"/>
  <c r="AF9788" i="25" l="1"/>
  <c r="AE9788" i="25"/>
  <c r="AG9788" i="25" s="1"/>
  <c r="AF9789" i="25" l="1"/>
  <c r="AE9789" i="25"/>
  <c r="AG9789" i="25" s="1"/>
  <c r="AE9790" i="25" l="1"/>
  <c r="AG9790" i="25" s="1"/>
  <c r="AF9790" i="25"/>
  <c r="AF9791" i="25" l="1"/>
  <c r="AE9791" i="25"/>
  <c r="AG9791" i="25" s="1"/>
  <c r="AE9792" i="25" l="1"/>
  <c r="AG9792" i="25" s="1"/>
  <c r="AF9792" i="25"/>
  <c r="AF9793" i="25" l="1"/>
  <c r="AE9793" i="25"/>
  <c r="AG9793" i="25" s="1"/>
  <c r="AE9794" i="25" l="1"/>
  <c r="AG9794" i="25" s="1"/>
  <c r="AF9794" i="25"/>
  <c r="AF9795" i="25" l="1"/>
  <c r="AE9795" i="25"/>
  <c r="AG9795" i="25" s="1"/>
  <c r="AE9796" i="25" l="1"/>
  <c r="AG9796" i="25" s="1"/>
  <c r="AF9796" i="25"/>
  <c r="AF9797" i="25" l="1"/>
  <c r="AE9797" i="25"/>
  <c r="AG9797" i="25" s="1"/>
  <c r="AF9798" i="25" l="1"/>
  <c r="AE9798" i="25"/>
  <c r="AG9798" i="25" s="1"/>
  <c r="AF9799" i="25" l="1"/>
  <c r="AE9799" i="25"/>
  <c r="AG9799" i="25" s="1"/>
  <c r="AF9800" i="25" l="1"/>
  <c r="AE9800" i="25"/>
  <c r="AG9800" i="25" s="1"/>
  <c r="AF9801" i="25" l="1"/>
  <c r="AE9801" i="25"/>
  <c r="AG9801" i="25" s="1"/>
  <c r="AE9802" i="25" l="1"/>
  <c r="AG9802" i="25" s="1"/>
  <c r="AF9802" i="25"/>
  <c r="AF9803" i="25" l="1"/>
  <c r="AE9803" i="25"/>
  <c r="AG9803" i="25" s="1"/>
  <c r="AE9804" i="25" l="1"/>
  <c r="AG9804" i="25" s="1"/>
  <c r="AF9804" i="25"/>
  <c r="AF9805" i="25" l="1"/>
  <c r="AE9805" i="25"/>
  <c r="AG9805" i="25" s="1"/>
  <c r="AE9806" i="25" l="1"/>
  <c r="AG9806" i="25" s="1"/>
  <c r="AF9806" i="25"/>
  <c r="AF9807" i="25" l="1"/>
  <c r="AE9807" i="25"/>
  <c r="AG9807" i="25" s="1"/>
  <c r="AF9808" i="25" l="1"/>
  <c r="AE9808" i="25"/>
  <c r="AG9808" i="25" s="1"/>
  <c r="AF9809" i="25" l="1"/>
  <c r="AE9809" i="25"/>
  <c r="AG9809" i="25" s="1"/>
  <c r="AF9810" i="25" l="1"/>
  <c r="AE9810" i="25"/>
  <c r="AG9810" i="25" s="1"/>
  <c r="AF9811" i="25" l="1"/>
  <c r="AE9811" i="25"/>
  <c r="AG9811" i="25" s="1"/>
  <c r="AE9812" i="25" l="1"/>
  <c r="AG9812" i="25" s="1"/>
  <c r="AF9812" i="25"/>
  <c r="AF9813" i="25" l="1"/>
  <c r="AE9813" i="25"/>
  <c r="AG9813" i="25" s="1"/>
  <c r="AE9814" i="25" l="1"/>
  <c r="AG9814" i="25" s="1"/>
  <c r="AF9814" i="25"/>
  <c r="AF9815" i="25" l="1"/>
  <c r="AE9815" i="25"/>
  <c r="AG9815" i="25" s="1"/>
  <c r="AF9816" i="25" l="1"/>
  <c r="AE9816" i="25"/>
  <c r="AG9816" i="25" s="1"/>
  <c r="AF9817" i="25" l="1"/>
  <c r="AE9817" i="25"/>
  <c r="AG9817" i="25" s="1"/>
  <c r="AE9818" i="25" l="1"/>
  <c r="AG9818" i="25" s="1"/>
  <c r="AF9818" i="25"/>
  <c r="AF9819" i="25" l="1"/>
  <c r="AE9819" i="25"/>
  <c r="AG9819" i="25" s="1"/>
  <c r="AE9820" i="25" l="1"/>
  <c r="AG9820" i="25" s="1"/>
  <c r="AF9820" i="25"/>
  <c r="AF9821" i="25" l="1"/>
  <c r="AE9821" i="25"/>
  <c r="AG9821" i="25" s="1"/>
  <c r="AE9822" i="25" l="1"/>
  <c r="AG9822" i="25" s="1"/>
  <c r="AF9822" i="25"/>
  <c r="AF9823" i="25" l="1"/>
  <c r="AE9823" i="25"/>
  <c r="AG9823" i="25" s="1"/>
  <c r="AF9824" i="25" l="1"/>
  <c r="AE9824" i="25"/>
  <c r="AG9824" i="25" s="1"/>
  <c r="AF9825" i="25" l="1"/>
  <c r="AE9825" i="25"/>
  <c r="AG9825" i="25" s="1"/>
  <c r="AE9826" i="25" l="1"/>
  <c r="AG9826" i="25" s="1"/>
  <c r="AF9826" i="25"/>
  <c r="AF9827" i="25" l="1"/>
  <c r="AE9827" i="25"/>
  <c r="AG9827" i="25" s="1"/>
  <c r="AE9828" i="25" l="1"/>
  <c r="AG9828" i="25" s="1"/>
  <c r="AF9828" i="25"/>
  <c r="AF9829" i="25" l="1"/>
  <c r="AE9829" i="25"/>
  <c r="AG9829" i="25" s="1"/>
  <c r="AE9830" i="25" l="1"/>
  <c r="AG9830" i="25" s="1"/>
  <c r="AF9830" i="25"/>
  <c r="AF9831" i="25" l="1"/>
  <c r="AE9831" i="25"/>
  <c r="AG9831" i="25" s="1"/>
  <c r="AE9832" i="25" l="1"/>
  <c r="AG9832" i="25" s="1"/>
  <c r="AF9832" i="25"/>
  <c r="AF9833" i="25" l="1"/>
  <c r="AE9833" i="25"/>
  <c r="AG9833" i="25" s="1"/>
  <c r="AE9834" i="25" l="1"/>
  <c r="AG9834" i="25" s="1"/>
  <c r="AF9834" i="25"/>
  <c r="AF9835" i="25" l="1"/>
  <c r="AE9835" i="25"/>
  <c r="AG9835" i="25" s="1"/>
  <c r="AE9836" i="25" l="1"/>
  <c r="AG9836" i="25" s="1"/>
  <c r="AF9836" i="25"/>
  <c r="AF9837" i="25" l="1"/>
  <c r="AE9837" i="25"/>
  <c r="AG9837" i="25" s="1"/>
  <c r="AE9838" i="25" l="1"/>
  <c r="AG9838" i="25" s="1"/>
  <c r="AF9838" i="25"/>
  <c r="AF9839" i="25" l="1"/>
  <c r="AE9839" i="25"/>
  <c r="AG9839" i="25" s="1"/>
  <c r="AF9840" i="25" l="1"/>
  <c r="AE9840" i="25"/>
  <c r="AG9840" i="25" s="1"/>
  <c r="AF9841" i="25" l="1"/>
  <c r="AE9841" i="25"/>
  <c r="AG9841" i="25" s="1"/>
  <c r="AF9842" i="25" l="1"/>
  <c r="AE9842" i="25"/>
  <c r="AG9842" i="25" s="1"/>
  <c r="AF9843" i="25" l="1"/>
  <c r="AE9843" i="25"/>
  <c r="AG9843" i="25" s="1"/>
  <c r="AE9844" i="25" l="1"/>
  <c r="AG9844" i="25" s="1"/>
  <c r="AF9844" i="25"/>
  <c r="AF9845" i="25" l="1"/>
  <c r="AE9845" i="25"/>
  <c r="AG9845" i="25" s="1"/>
  <c r="AE9846" i="25" l="1"/>
  <c r="AG9846" i="25" s="1"/>
  <c r="AF9846" i="25"/>
  <c r="AF9847" i="25" l="1"/>
  <c r="AE9847" i="25"/>
  <c r="AG9847" i="25" s="1"/>
  <c r="AE9848" i="25" l="1"/>
  <c r="AG9848" i="25" s="1"/>
  <c r="AF9848" i="25"/>
  <c r="AF9849" i="25" l="1"/>
  <c r="AE9849" i="25"/>
  <c r="AG9849" i="25" s="1"/>
  <c r="AE9850" i="25" l="1"/>
  <c r="AG9850" i="25" s="1"/>
  <c r="AF9850" i="25"/>
  <c r="AF9851" i="25" l="1"/>
  <c r="AE9851" i="25"/>
  <c r="AG9851" i="25" s="1"/>
  <c r="AF9852" i="25" l="1"/>
  <c r="AE9852" i="25"/>
  <c r="AG9852" i="25" s="1"/>
  <c r="AF9853" i="25" l="1"/>
  <c r="AE9853" i="25"/>
  <c r="AG9853" i="25" s="1"/>
  <c r="AE9854" i="25" l="1"/>
  <c r="AG9854" i="25" s="1"/>
  <c r="AF9854" i="25"/>
  <c r="AF9855" i="25" l="1"/>
  <c r="AE9855" i="25"/>
  <c r="AG9855" i="25" s="1"/>
  <c r="AE9856" i="25" l="1"/>
  <c r="AG9856" i="25" s="1"/>
  <c r="AF9856" i="25"/>
  <c r="AE9857" i="25" l="1"/>
  <c r="AG9857" i="25" s="1"/>
  <c r="AF9857" i="25"/>
  <c r="AE9858" i="25" l="1"/>
  <c r="AG9858" i="25" s="1"/>
  <c r="AF9858" i="25"/>
  <c r="AF9859" i="25" l="1"/>
  <c r="AE9859" i="25"/>
  <c r="AG9859" i="25" s="1"/>
  <c r="AF9860" i="25" l="1"/>
  <c r="AE9860" i="25"/>
  <c r="AG9860" i="25" s="1"/>
  <c r="AF9861" i="25" l="1"/>
  <c r="AE9861" i="25"/>
  <c r="AG9861" i="25" s="1"/>
  <c r="AE9862" i="25" l="1"/>
  <c r="AG9862" i="25" s="1"/>
  <c r="AF9862" i="25"/>
  <c r="AF9863" i="25" l="1"/>
  <c r="AE9863" i="25"/>
  <c r="AG9863" i="25" s="1"/>
  <c r="AE9864" i="25" l="1"/>
  <c r="AG9864" i="25" s="1"/>
  <c r="AF9864" i="25"/>
  <c r="AF9865" i="25" l="1"/>
  <c r="AE9865" i="25"/>
  <c r="AG9865" i="25" s="1"/>
  <c r="AE9866" i="25" l="1"/>
  <c r="AG9866" i="25" s="1"/>
  <c r="AF9866" i="25"/>
  <c r="AF9867" i="25" l="1"/>
  <c r="AE9867" i="25"/>
  <c r="AG9867" i="25" s="1"/>
  <c r="AF9868" i="25" l="1"/>
  <c r="AE9868" i="25"/>
  <c r="AG9868" i="25" s="1"/>
  <c r="AF9869" i="25" l="1"/>
  <c r="AE9869" i="25"/>
  <c r="AG9869" i="25" s="1"/>
  <c r="AE9870" i="25" l="1"/>
  <c r="AG9870" i="25" s="1"/>
  <c r="AF9870" i="25"/>
  <c r="AF9871" i="25" l="1"/>
  <c r="AE9871" i="25"/>
  <c r="AG9871" i="25" s="1"/>
  <c r="AF9872" i="25" l="1"/>
  <c r="AE9872" i="25"/>
  <c r="AG9872" i="25" s="1"/>
  <c r="AF9873" i="25" l="1"/>
  <c r="AE9873" i="25"/>
  <c r="AG9873" i="25" s="1"/>
  <c r="AE9874" i="25" l="1"/>
  <c r="AG9874" i="25" s="1"/>
  <c r="AF9874" i="25"/>
  <c r="AF9875" i="25" l="1"/>
  <c r="AE9875" i="25"/>
  <c r="AG9875" i="25" s="1"/>
  <c r="AE9876" i="25" l="1"/>
  <c r="AG9876" i="25" s="1"/>
  <c r="AF9876" i="25"/>
  <c r="AF9877" i="25" l="1"/>
  <c r="AE9877" i="25"/>
  <c r="AG9877" i="25" s="1"/>
  <c r="AF9878" i="25" l="1"/>
  <c r="AE9878" i="25"/>
  <c r="AG9878" i="25" s="1"/>
  <c r="AF9879" i="25" l="1"/>
  <c r="AE9879" i="25"/>
  <c r="AG9879" i="25" s="1"/>
  <c r="AF9880" i="25" l="1"/>
  <c r="AE9880" i="25"/>
  <c r="AG9880" i="25" s="1"/>
  <c r="AF9881" i="25" l="1"/>
  <c r="AE9881" i="25"/>
  <c r="AG9881" i="25" s="1"/>
  <c r="AF9882" i="25" l="1"/>
  <c r="AE9882" i="25"/>
  <c r="AG9882" i="25" s="1"/>
  <c r="AF9883" i="25" l="1"/>
  <c r="AE9883" i="25"/>
  <c r="AG9883" i="25" s="1"/>
  <c r="AE9884" i="25" l="1"/>
  <c r="AG9884" i="25" s="1"/>
  <c r="AF9884" i="25"/>
  <c r="AF9885" i="25" l="1"/>
  <c r="AE9885" i="25"/>
  <c r="AG9885" i="25" s="1"/>
  <c r="AF9886" i="25" l="1"/>
  <c r="AE9886" i="25"/>
  <c r="AG9886" i="25" s="1"/>
  <c r="AF9887" i="25" l="1"/>
  <c r="AE9887" i="25"/>
  <c r="AG9887" i="25" s="1"/>
  <c r="AE9888" i="25" l="1"/>
  <c r="AG9888" i="25" s="1"/>
  <c r="AF9888" i="25"/>
  <c r="AF9889" i="25" l="1"/>
  <c r="AE9889" i="25"/>
  <c r="AG9889" i="25" s="1"/>
  <c r="AE9890" i="25" l="1"/>
  <c r="AG9890" i="25" s="1"/>
  <c r="AF9890" i="25"/>
  <c r="AF9891" i="25" l="1"/>
  <c r="AE9891" i="25"/>
  <c r="AG9891" i="25" s="1"/>
  <c r="AE9892" i="25" l="1"/>
  <c r="AG9892" i="25" s="1"/>
  <c r="AF9892" i="25"/>
  <c r="AF9893" i="25" l="1"/>
  <c r="AE9893" i="25"/>
  <c r="AG9893" i="25" s="1"/>
  <c r="AF9894" i="25" l="1"/>
  <c r="AE9894" i="25"/>
  <c r="AG9894" i="25" s="1"/>
  <c r="AF9895" i="25" l="1"/>
  <c r="AE9895" i="25"/>
  <c r="AG9895" i="25" s="1"/>
  <c r="AE9896" i="25" l="1"/>
  <c r="AG9896" i="25" s="1"/>
  <c r="AF9896" i="25"/>
  <c r="AF9897" i="25" l="1"/>
  <c r="AE9897" i="25"/>
  <c r="AG9897" i="25" s="1"/>
  <c r="AF9898" i="25" l="1"/>
  <c r="AE9898" i="25"/>
  <c r="AG9898" i="25" s="1"/>
  <c r="AF9899" i="25" l="1"/>
  <c r="AE9899" i="25"/>
  <c r="AG9899" i="25" s="1"/>
  <c r="AE9900" i="25" l="1"/>
  <c r="AG9900" i="25" s="1"/>
  <c r="AF9900" i="25"/>
  <c r="AF9901" i="25" l="1"/>
  <c r="AE9901" i="25"/>
  <c r="AG9901" i="25" s="1"/>
  <c r="AE9902" i="25" l="1"/>
  <c r="AG9902" i="25" s="1"/>
  <c r="AF9902" i="25"/>
  <c r="AF9903" i="25" l="1"/>
  <c r="AE9903" i="25"/>
  <c r="AG9903" i="25" s="1"/>
  <c r="AF9904" i="25" l="1"/>
  <c r="AE9904" i="25"/>
  <c r="AG9904" i="25" s="1"/>
  <c r="AF9905" i="25" l="1"/>
  <c r="AE9905" i="25"/>
  <c r="AG9905" i="25" s="1"/>
  <c r="AE9906" i="25" l="1"/>
  <c r="AG9906" i="25" s="1"/>
  <c r="AF9906" i="25"/>
  <c r="AF9907" i="25" l="1"/>
  <c r="AE9907" i="25"/>
  <c r="AG9907" i="25" s="1"/>
  <c r="AE9908" i="25" l="1"/>
  <c r="AG9908" i="25" s="1"/>
  <c r="AF9908" i="25"/>
  <c r="AF9909" i="25" l="1"/>
  <c r="AE9909" i="25"/>
  <c r="AG9909" i="25" s="1"/>
  <c r="AE9910" i="25" l="1"/>
  <c r="AG9910" i="25" s="1"/>
  <c r="AF9910" i="25"/>
  <c r="AF9911" i="25" l="1"/>
  <c r="AE9911" i="25"/>
  <c r="AG9911" i="25" s="1"/>
  <c r="AF9912" i="25" l="1"/>
  <c r="AE9912" i="25"/>
  <c r="AG9912" i="25" s="1"/>
  <c r="AF9913" i="25" l="1"/>
  <c r="AE9913" i="25"/>
  <c r="AG9913" i="25" s="1"/>
  <c r="AE9914" i="25" l="1"/>
  <c r="AG9914" i="25" s="1"/>
  <c r="AF9914" i="25"/>
  <c r="AF9915" i="25" l="1"/>
  <c r="AE9915" i="25"/>
  <c r="AG9915" i="25" s="1"/>
  <c r="AE9916" i="25" l="1"/>
  <c r="AG9916" i="25" s="1"/>
  <c r="AF9916" i="25"/>
  <c r="AF9917" i="25" l="1"/>
  <c r="AE9917" i="25"/>
  <c r="AG9917" i="25" s="1"/>
  <c r="AF9918" i="25" l="1"/>
  <c r="AE9918" i="25"/>
  <c r="AG9918" i="25" s="1"/>
  <c r="AF9919" i="25" l="1"/>
  <c r="AE9919" i="25"/>
  <c r="AG9919" i="25" s="1"/>
  <c r="AE9920" i="25" l="1"/>
  <c r="AG9920" i="25" s="1"/>
  <c r="AF9920" i="25"/>
  <c r="AF9921" i="25" l="1"/>
  <c r="AE9921" i="25"/>
  <c r="AG9921" i="25" s="1"/>
  <c r="AF9922" i="25" l="1"/>
  <c r="AE9922" i="25"/>
  <c r="AG9922" i="25" s="1"/>
  <c r="AF9923" i="25" l="1"/>
  <c r="AE9923" i="25"/>
  <c r="AG9923" i="25" s="1"/>
  <c r="AE9924" i="25" l="1"/>
  <c r="AG9924" i="25" s="1"/>
  <c r="AF9924" i="25"/>
  <c r="AF9925" i="25" l="1"/>
  <c r="AE9925" i="25"/>
  <c r="AG9925" i="25" s="1"/>
  <c r="AF9926" i="25" l="1"/>
  <c r="AE9926" i="25"/>
  <c r="AG9926" i="25" s="1"/>
  <c r="AF9927" i="25" l="1"/>
  <c r="AE9927" i="25"/>
  <c r="AG9927" i="25" s="1"/>
  <c r="AE9928" i="25" l="1"/>
  <c r="AG9928" i="25" s="1"/>
  <c r="AF9928" i="25"/>
  <c r="AF9929" i="25" l="1"/>
  <c r="AE9929" i="25"/>
  <c r="AG9929" i="25" s="1"/>
  <c r="AE9930" i="25" l="1"/>
  <c r="AG9930" i="25" s="1"/>
  <c r="AF9930" i="25"/>
  <c r="AF9931" i="25" l="1"/>
  <c r="AE9931" i="25"/>
  <c r="AG9931" i="25" s="1"/>
  <c r="AF9932" i="25" l="1"/>
  <c r="AE9932" i="25"/>
  <c r="AG9932" i="25" s="1"/>
  <c r="AF9933" i="25" l="1"/>
  <c r="AE9933" i="25"/>
  <c r="AG9933" i="25" s="1"/>
  <c r="AE9934" i="25" l="1"/>
  <c r="AG9934" i="25" s="1"/>
  <c r="AF9934" i="25"/>
  <c r="AF9935" i="25" l="1"/>
  <c r="AE9935" i="25"/>
  <c r="AG9935" i="25" s="1"/>
  <c r="AE9936" i="25" l="1"/>
  <c r="AG9936" i="25" s="1"/>
  <c r="AF9936" i="25"/>
  <c r="AF9937" i="25" l="1"/>
  <c r="AE9937" i="25"/>
  <c r="AG9937" i="25" s="1"/>
  <c r="AE9938" i="25" l="1"/>
  <c r="AG9938" i="25" s="1"/>
  <c r="AF9938" i="25"/>
  <c r="AF9939" i="25" l="1"/>
  <c r="AE9939" i="25"/>
  <c r="AG9939" i="25" s="1"/>
  <c r="AE9940" i="25" l="1"/>
  <c r="AG9940" i="25" s="1"/>
  <c r="AF9940" i="25"/>
  <c r="AF9941" i="25" l="1"/>
  <c r="AE9941" i="25"/>
  <c r="AG9941" i="25" s="1"/>
  <c r="AE9942" i="25" l="1"/>
  <c r="AG9942" i="25" s="1"/>
  <c r="AF9942" i="25"/>
  <c r="AF9943" i="25" l="1"/>
  <c r="AE9943" i="25"/>
  <c r="AG9943" i="25" s="1"/>
  <c r="AF9944" i="25" l="1"/>
  <c r="AE9944" i="25"/>
  <c r="AG9944" i="25" s="1"/>
  <c r="AF9945" i="25" l="1"/>
  <c r="AE9945" i="25"/>
  <c r="AG9945" i="25" s="1"/>
  <c r="AE9946" i="25" l="1"/>
  <c r="AG9946" i="25" s="1"/>
  <c r="AF9946" i="25"/>
  <c r="AF9947" i="25" l="1"/>
  <c r="AE9947" i="25"/>
  <c r="AG9947" i="25" s="1"/>
  <c r="AE9948" i="25" l="1"/>
  <c r="AG9948" i="25" s="1"/>
  <c r="AF9948" i="25"/>
  <c r="AF9949" i="25" l="1"/>
  <c r="AE9949" i="25"/>
  <c r="AG9949" i="25" s="1"/>
  <c r="AF9950" i="25" l="1"/>
  <c r="AE9950" i="25"/>
  <c r="AG9950" i="25" s="1"/>
  <c r="AF9951" i="25" l="1"/>
  <c r="AE9951" i="25"/>
  <c r="AG9951" i="25" s="1"/>
  <c r="AE9952" i="25" l="1"/>
  <c r="AG9952" i="25" s="1"/>
  <c r="AF9952" i="25"/>
  <c r="AF9953" i="25" l="1"/>
  <c r="AE9953" i="25"/>
  <c r="AG9953" i="25" s="1"/>
  <c r="AE9954" i="25" l="1"/>
  <c r="AG9954" i="25" s="1"/>
  <c r="AF9954" i="25"/>
  <c r="AF9955" i="25" l="1"/>
  <c r="AE9955" i="25"/>
  <c r="AG9955" i="25" s="1"/>
  <c r="AE9956" i="25" l="1"/>
  <c r="AG9956" i="25" s="1"/>
  <c r="AF9956" i="25"/>
  <c r="AF9957" i="25" l="1"/>
  <c r="AE9957" i="25"/>
  <c r="AG9957" i="25" s="1"/>
  <c r="AE9958" i="25" l="1"/>
  <c r="AG9958" i="25" s="1"/>
  <c r="AF9958" i="25"/>
  <c r="AF9959" i="25" l="1"/>
  <c r="AE9959" i="25"/>
  <c r="AG9959" i="25" s="1"/>
  <c r="AE9960" i="25" l="1"/>
  <c r="AG9960" i="25" s="1"/>
  <c r="AF9960" i="25"/>
  <c r="AF9961" i="25" l="1"/>
  <c r="AE9961" i="25"/>
  <c r="AG9961" i="25" s="1"/>
  <c r="AF9962" i="25" l="1"/>
  <c r="AE9962" i="25"/>
  <c r="AG9962" i="25" s="1"/>
  <c r="AF9963" i="25" l="1"/>
  <c r="AE9963" i="25"/>
  <c r="AG9963" i="25" s="1"/>
  <c r="AF9964" i="25" l="1"/>
  <c r="AE9964" i="25"/>
  <c r="AG9964" i="25" s="1"/>
  <c r="AF9965" i="25" l="1"/>
  <c r="AE9965" i="25"/>
  <c r="AG9965" i="25" s="1"/>
  <c r="AE9966" i="25" l="1"/>
  <c r="AG9966" i="25" s="1"/>
  <c r="AF9966" i="25"/>
  <c r="AF9967" i="25" l="1"/>
  <c r="AE9967" i="25"/>
  <c r="AG9967" i="25" s="1"/>
  <c r="AE9968" i="25" l="1"/>
  <c r="AG9968" i="25" s="1"/>
  <c r="AF9968" i="25"/>
  <c r="AF9969" i="25" l="1"/>
  <c r="AE9969" i="25"/>
  <c r="AG9969" i="25" s="1"/>
  <c r="AE9970" i="25" l="1"/>
  <c r="AG9970" i="25" s="1"/>
  <c r="AF9970" i="25"/>
  <c r="AF9971" i="25" l="1"/>
  <c r="AE9971" i="25"/>
  <c r="AG9971" i="25" s="1"/>
  <c r="AE9972" i="25" l="1"/>
  <c r="AG9972" i="25" s="1"/>
  <c r="AF9972" i="25"/>
  <c r="AF9973" i="25" l="1"/>
  <c r="AE9973" i="25"/>
  <c r="AG9973" i="25" s="1"/>
  <c r="AE9974" i="25" l="1"/>
  <c r="AG9974" i="25" s="1"/>
  <c r="AF9974" i="25"/>
  <c r="AF9975" i="25" l="1"/>
  <c r="AE9975" i="25"/>
  <c r="AG9975" i="25" s="1"/>
  <c r="AE9976" i="25" l="1"/>
  <c r="AG9976" i="25" s="1"/>
  <c r="AF9976" i="25"/>
  <c r="AF9977" i="25" l="1"/>
  <c r="AE9977" i="25"/>
  <c r="AG9977" i="25" s="1"/>
  <c r="AE9978" i="25" l="1"/>
  <c r="AG9978" i="25" s="1"/>
  <c r="AF9978" i="25"/>
  <c r="AF9979" i="25" l="1"/>
  <c r="AE9979" i="25"/>
  <c r="AG9979" i="25" s="1"/>
  <c r="AF9980" i="25" l="1"/>
  <c r="AE9980" i="25"/>
  <c r="AG9980" i="25" s="1"/>
  <c r="AF9981" i="25" l="1"/>
  <c r="AE9981" i="25"/>
  <c r="AG9981" i="25" s="1"/>
  <c r="AE9982" i="25" l="1"/>
  <c r="AG9982" i="25" s="1"/>
  <c r="AF9982" i="25"/>
  <c r="AF9983" i="25" l="1"/>
  <c r="AE9983" i="25"/>
  <c r="AG9983" i="25" s="1"/>
  <c r="AF9984" i="25" l="1"/>
  <c r="AE9984" i="25"/>
  <c r="AG9984" i="25" s="1"/>
  <c r="AF9985" i="25" l="1"/>
  <c r="AE9985" i="25"/>
  <c r="AG9985" i="25" s="1"/>
  <c r="AE9986" i="25" l="1"/>
  <c r="AG9986" i="25" s="1"/>
  <c r="AF9986" i="25"/>
  <c r="AF9987" i="25" l="1"/>
  <c r="AE9987" i="25"/>
  <c r="AG9987" i="25" s="1"/>
  <c r="AE9988" i="25" l="1"/>
  <c r="AG9988" i="25" s="1"/>
  <c r="AF9988" i="25"/>
  <c r="AF9989" i="25" l="1"/>
  <c r="AE9989" i="25"/>
  <c r="AG9989" i="25" s="1"/>
  <c r="AE9990" i="25" l="1"/>
  <c r="AG9990" i="25" s="1"/>
  <c r="AF9990" i="25"/>
  <c r="AF9991" i="25" l="1"/>
  <c r="AE9991" i="25"/>
  <c r="AG9991" i="25" s="1"/>
  <c r="AE9992" i="25" l="1"/>
  <c r="AG9992" i="25" s="1"/>
  <c r="AF9992" i="25"/>
  <c r="AF9993" i="25" l="1"/>
  <c r="AE9993" i="25"/>
  <c r="AG9993" i="25" s="1"/>
  <c r="AE9994" i="25" l="1"/>
  <c r="AG9994" i="25" s="1"/>
  <c r="AF9994" i="25"/>
  <c r="AF9995" i="25" l="1"/>
  <c r="AE9995" i="25"/>
  <c r="AG9995" i="25" s="1"/>
  <c r="AE9996" i="25" l="1"/>
  <c r="AG9996" i="25" s="1"/>
  <c r="AF9996" i="25"/>
  <c r="AF9997" i="25" l="1"/>
  <c r="AE9997" i="25"/>
  <c r="AG9997" i="25" s="1"/>
  <c r="AE9998" i="25" l="1"/>
  <c r="AG9998" i="25" s="1"/>
  <c r="AF9998" i="25"/>
  <c r="AF9999" i="25" l="1"/>
  <c r="AE9999" i="25"/>
  <c r="AG9999" i="25" s="1"/>
  <c r="AE10000" i="25" l="1"/>
  <c r="AG10000" i="25" s="1"/>
  <c r="AF10000" i="25"/>
  <c r="AF10001" i="25" l="1"/>
  <c r="AE10001" i="25"/>
  <c r="AG10001" i="25" s="1"/>
  <c r="AF10002" i="25" l="1"/>
  <c r="AE10002" i="25"/>
  <c r="AG10002" i="25" s="1"/>
  <c r="AF10003" i="25" l="1"/>
  <c r="AE10003" i="25"/>
  <c r="AG10003" i="25" s="1"/>
  <c r="AF10004" i="25" l="1"/>
  <c r="AE10004" i="25"/>
  <c r="AG10004" i="25" s="1"/>
  <c r="AF10005" i="25" l="1"/>
  <c r="AE10005" i="25"/>
  <c r="AG10005" i="25" s="1"/>
  <c r="AE10006" i="25" l="1"/>
  <c r="AG10006" i="25" s="1"/>
  <c r="AF10006" i="25"/>
  <c r="AF10007" i="25" l="1"/>
  <c r="AE10007" i="25"/>
  <c r="AG10007" i="25" s="1"/>
  <c r="AF10008" i="25" l="1"/>
  <c r="AE10008" i="25"/>
  <c r="AG10008" i="25" s="1"/>
  <c r="AF10009" i="25" l="1"/>
  <c r="AE10009" i="25"/>
  <c r="AG10009" i="25" s="1"/>
  <c r="AE10010" i="25" l="1"/>
  <c r="AG10010" i="25" s="1"/>
  <c r="AF10010" i="25"/>
  <c r="AF10011" i="25" l="1"/>
  <c r="AE10011" i="25"/>
  <c r="AG10011" i="25" s="1"/>
  <c r="AE10012" i="25" l="1"/>
  <c r="AG10012" i="25" s="1"/>
  <c r="AF10012" i="25"/>
  <c r="AF10013" i="25" l="1"/>
  <c r="AE10013" i="25"/>
  <c r="AG10013" i="25" s="1"/>
  <c r="AF10014" i="25" l="1"/>
  <c r="AE10014" i="25"/>
  <c r="AG10014" i="25" s="1"/>
  <c r="AF10015" i="25" l="1"/>
  <c r="AE10015" i="25"/>
  <c r="AG10015" i="25" s="1"/>
  <c r="AF10016" i="25" l="1"/>
  <c r="AE10016" i="25"/>
  <c r="AG10016" i="25" s="1"/>
  <c r="AF10017" i="25" l="1"/>
  <c r="AE10017" i="25"/>
  <c r="AG10017" i="25" s="1"/>
  <c r="AF10018" i="25" l="1"/>
  <c r="AE10018" i="25"/>
  <c r="AG10018" i="25" s="1"/>
  <c r="AF10019" i="25" l="1"/>
  <c r="AE10019" i="25"/>
  <c r="AG10019" i="25" s="1"/>
  <c r="AE10020" i="25" l="1"/>
  <c r="AG10020" i="25" s="1"/>
  <c r="AF10020" i="25"/>
  <c r="AF10021" i="25" l="1"/>
  <c r="AE10021" i="25"/>
  <c r="AG10021" i="25" s="1"/>
  <c r="AE10022" i="25" l="1"/>
  <c r="AG10022" i="25" s="1"/>
  <c r="AF10022" i="25"/>
  <c r="AF10023" i="25" l="1"/>
  <c r="AE10023" i="25"/>
  <c r="AG10023" i="25" s="1"/>
  <c r="AE10024" i="25" l="1"/>
  <c r="AG10024" i="25" s="1"/>
  <c r="AF10024" i="25"/>
  <c r="AF10025" i="25" l="1"/>
  <c r="AE10025" i="25"/>
  <c r="AG10025" i="25" s="1"/>
  <c r="AE10026" i="25" l="1"/>
  <c r="AG10026" i="25" s="1"/>
  <c r="AF10026" i="25"/>
  <c r="AF10027" i="25" l="1"/>
  <c r="AE10027" i="25"/>
  <c r="AG10027" i="25" s="1"/>
  <c r="AE10028" i="25" l="1"/>
  <c r="AG10028" i="25" s="1"/>
  <c r="AF10028" i="25"/>
  <c r="AF10029" i="25" l="1"/>
  <c r="AE10029" i="25"/>
  <c r="AG10029" i="25" s="1"/>
  <c r="AE10030" i="25" l="1"/>
  <c r="AG10030" i="25" s="1"/>
  <c r="AF10030" i="25"/>
  <c r="AF10031" i="25" l="1"/>
  <c r="AE10031" i="25"/>
  <c r="AG10031" i="25" s="1"/>
  <c r="AE10032" i="25" l="1"/>
  <c r="AG10032" i="25" s="1"/>
  <c r="AF10032" i="25"/>
  <c r="AF10033" i="25" l="1"/>
  <c r="AE10033" i="25"/>
  <c r="AG10033" i="25" s="1"/>
  <c r="AE10034" i="25" l="1"/>
  <c r="AG10034" i="25" s="1"/>
  <c r="AF10034" i="25"/>
  <c r="AF10035" i="25" l="1"/>
  <c r="AE10035" i="25"/>
  <c r="AG10035" i="25" s="1"/>
  <c r="AF10036" i="25" l="1"/>
  <c r="AE10036" i="25"/>
  <c r="AG10036" i="25" s="1"/>
  <c r="AF10037" i="25" l="1"/>
  <c r="AE10037" i="25"/>
  <c r="AG10037" i="25" s="1"/>
  <c r="AF10038" i="25" l="1"/>
  <c r="AE10038" i="25"/>
  <c r="AG10038" i="25" s="1"/>
  <c r="AF10039" i="25" l="1"/>
  <c r="AE10039" i="25"/>
  <c r="AG10039" i="25" s="1"/>
  <c r="AE10040" i="25" l="1"/>
  <c r="AG10040" i="25" s="1"/>
  <c r="AF10040" i="25"/>
  <c r="AF10041" i="25" l="1"/>
  <c r="AE10041" i="25"/>
  <c r="AG10041" i="25" s="1"/>
  <c r="AF10042" i="25" l="1"/>
  <c r="AE10042" i="25"/>
  <c r="AG10042" i="25" s="1"/>
  <c r="AF10043" i="25" l="1"/>
  <c r="AE10043" i="25"/>
  <c r="AG10043" i="25" s="1"/>
  <c r="AF10044" i="25" l="1"/>
  <c r="AE10044" i="25"/>
  <c r="AG10044" i="25" s="1"/>
  <c r="AF10045" i="25" l="1"/>
  <c r="AE10045" i="25"/>
  <c r="AG10045" i="25" s="1"/>
  <c r="AE10046" i="25" l="1"/>
  <c r="AG10046" i="25" s="1"/>
  <c r="AF10046" i="25"/>
  <c r="AF10047" i="25" l="1"/>
  <c r="AE10047" i="25"/>
  <c r="AG10047" i="25" s="1"/>
  <c r="AF10048" i="25" l="1"/>
  <c r="AE10048" i="25"/>
  <c r="AG10048" i="25" s="1"/>
  <c r="AF10049" i="25" l="1"/>
  <c r="AE10049" i="25"/>
  <c r="AG10049" i="25" s="1"/>
  <c r="AE10050" i="25" l="1"/>
  <c r="AG10050" i="25" s="1"/>
  <c r="AF10050" i="25"/>
  <c r="AF10051" i="25" l="1"/>
  <c r="AE10051" i="25"/>
  <c r="AG10051" i="25" s="1"/>
  <c r="AE10052" i="25" l="1"/>
  <c r="AG10052" i="25" s="1"/>
  <c r="AF10052" i="25"/>
  <c r="AF10053" i="25" l="1"/>
  <c r="AE10053" i="25"/>
  <c r="AG10053" i="25" s="1"/>
  <c r="AE10054" i="25" l="1"/>
  <c r="AG10054" i="25" s="1"/>
  <c r="AF10054" i="25"/>
  <c r="AF10055" i="25" l="1"/>
  <c r="AE10055" i="25"/>
  <c r="AG10055" i="25" s="1"/>
  <c r="AF10056" i="25" l="1"/>
  <c r="AE10056" i="25"/>
  <c r="AG10056" i="25" s="1"/>
  <c r="AF10057" i="25" l="1"/>
  <c r="AE10057" i="25"/>
  <c r="AG10057" i="25" s="1"/>
  <c r="AE10058" i="25" l="1"/>
  <c r="AG10058" i="25" s="1"/>
  <c r="AF10058" i="25"/>
  <c r="AF10059" i="25" l="1"/>
  <c r="AE10059" i="25"/>
  <c r="AG10059" i="25" s="1"/>
  <c r="AE10060" i="25" l="1"/>
  <c r="AG10060" i="25" s="1"/>
  <c r="AF10060" i="25"/>
  <c r="AF10061" i="25" l="1"/>
  <c r="AE10061" i="25"/>
  <c r="AG10061" i="25" s="1"/>
  <c r="AF10062" i="25" l="1"/>
  <c r="AE10062" i="25"/>
  <c r="AG10062" i="25" s="1"/>
  <c r="AF10063" i="25" l="1"/>
  <c r="AE10063" i="25"/>
  <c r="AG10063" i="25" s="1"/>
  <c r="AE10064" i="25" l="1"/>
  <c r="AG10064" i="25" s="1"/>
  <c r="AF10064" i="25"/>
  <c r="AF10065" i="25" l="1"/>
  <c r="AE10065" i="25"/>
  <c r="AG10065" i="25" s="1"/>
  <c r="AE10066" i="25" l="1"/>
  <c r="AG10066" i="25" s="1"/>
  <c r="AF10066" i="25"/>
  <c r="AF10067" i="25" l="1"/>
  <c r="AE10067" i="25"/>
  <c r="AG10067" i="25" s="1"/>
  <c r="AF10068" i="25" l="1"/>
  <c r="AE10068" i="25"/>
  <c r="AG10068" i="25" s="1"/>
  <c r="AF10069" i="25" l="1"/>
  <c r="AE10069" i="25"/>
  <c r="AG10069" i="25" s="1"/>
  <c r="AE10070" i="25" l="1"/>
  <c r="AG10070" i="25" s="1"/>
  <c r="AF10070" i="25"/>
  <c r="AF10071" i="25" l="1"/>
  <c r="AE10071" i="25"/>
  <c r="AG10071" i="25" s="1"/>
  <c r="AF10072" i="25" l="1"/>
  <c r="AE10072" i="25"/>
  <c r="AG10072" i="25" s="1"/>
  <c r="AF10073" i="25" l="1"/>
  <c r="AE10073" i="25"/>
  <c r="AG10073" i="25" s="1"/>
  <c r="AF10074" i="25" l="1"/>
  <c r="AE10074" i="25"/>
  <c r="AG10074" i="25" s="1"/>
  <c r="AF10075" i="25" l="1"/>
  <c r="AE10075" i="25"/>
  <c r="AG10075" i="25" s="1"/>
  <c r="AE10076" i="25" l="1"/>
  <c r="AG10076" i="25" s="1"/>
  <c r="AF10076" i="25"/>
  <c r="AF10077" i="25" l="1"/>
  <c r="AE10077" i="25"/>
  <c r="AG10077" i="25" s="1"/>
  <c r="AE10078" i="25" l="1"/>
  <c r="AG10078" i="25" s="1"/>
  <c r="AF10078" i="25"/>
  <c r="AF10079" i="25" l="1"/>
  <c r="AE10079" i="25"/>
  <c r="AG10079" i="25" s="1"/>
  <c r="AF10080" i="25" l="1"/>
  <c r="AE10080" i="25"/>
  <c r="AG10080" i="25" s="1"/>
  <c r="AF10081" i="25" l="1"/>
  <c r="AE10081" i="25"/>
  <c r="AG10081" i="25" s="1"/>
  <c r="AE10082" i="25" l="1"/>
  <c r="AG10082" i="25" s="1"/>
  <c r="AF10082" i="25"/>
  <c r="AF10083" i="25" l="1"/>
  <c r="AE10083" i="25"/>
  <c r="AG10083" i="25" s="1"/>
  <c r="AE10084" i="25" l="1"/>
  <c r="AG10084" i="25" s="1"/>
  <c r="AF10084" i="25"/>
  <c r="AF10085" i="25" l="1"/>
  <c r="AE10085" i="25"/>
  <c r="AG10085" i="25" s="1"/>
  <c r="AF10086" i="25" l="1"/>
  <c r="AE10086" i="25"/>
  <c r="AG10086" i="25" s="1"/>
  <c r="AF10087" i="25" l="1"/>
  <c r="AE10087" i="25"/>
  <c r="AG10087" i="25" s="1"/>
  <c r="AF10088" i="25" l="1"/>
  <c r="AE10088" i="25"/>
  <c r="AG10088" i="25" s="1"/>
  <c r="AF10089" i="25" l="1"/>
  <c r="AE10089" i="25"/>
  <c r="AG10089" i="25" s="1"/>
  <c r="AE10090" i="25" l="1"/>
  <c r="AG10090" i="25" s="1"/>
  <c r="AF10090" i="25"/>
  <c r="AF10091" i="25" l="1"/>
  <c r="AE10091" i="25"/>
  <c r="AG10091" i="25" s="1"/>
  <c r="AE10092" i="25" l="1"/>
  <c r="AG10092" i="25" s="1"/>
  <c r="AF10092" i="25"/>
  <c r="AF10093" i="25" l="1"/>
  <c r="AE10093" i="25"/>
  <c r="AG10093" i="25" s="1"/>
  <c r="AF10094" i="25" l="1"/>
  <c r="AE10094" i="25"/>
  <c r="AG10094" i="25" s="1"/>
  <c r="AF10095" i="25" l="1"/>
  <c r="AE10095" i="25"/>
  <c r="AG10095" i="25" s="1"/>
  <c r="AE10096" i="25" l="1"/>
  <c r="AG10096" i="25" s="1"/>
  <c r="AF10096" i="25"/>
  <c r="AF10097" i="25" l="1"/>
  <c r="AE10097" i="25"/>
  <c r="AG10097" i="25" s="1"/>
  <c r="AE10098" i="25" l="1"/>
  <c r="AG10098" i="25" s="1"/>
  <c r="AF10098" i="25"/>
  <c r="AF10099" i="25" l="1"/>
  <c r="AE10099" i="25"/>
  <c r="AG10099" i="25" s="1"/>
  <c r="AE10100" i="25" l="1"/>
  <c r="AG10100" i="25" s="1"/>
  <c r="AF10100" i="25"/>
  <c r="AF10101" i="25" l="1"/>
  <c r="AE10101" i="25"/>
  <c r="AG10101" i="25" s="1"/>
  <c r="AE10102" i="25" l="1"/>
  <c r="AG10102" i="25" s="1"/>
  <c r="AF10102" i="25"/>
  <c r="AF10103" i="25" l="1"/>
  <c r="AE10103" i="25"/>
  <c r="AG10103" i="25" s="1"/>
  <c r="AF10104" i="25" l="1"/>
  <c r="AE10104" i="25"/>
  <c r="AG10104" i="25" s="1"/>
  <c r="AF10105" i="25" l="1"/>
  <c r="AE10105" i="25"/>
  <c r="AG10105" i="25" s="1"/>
  <c r="AF10106" i="25" l="1"/>
  <c r="AE10106" i="25"/>
  <c r="AG10106" i="25" s="1"/>
  <c r="AF10107" i="25" l="1"/>
  <c r="AE10107" i="25"/>
  <c r="AG10107" i="25" s="1"/>
  <c r="AE10108" i="25" l="1"/>
  <c r="AG10108" i="25" s="1"/>
  <c r="AF10108" i="25"/>
  <c r="AE10109" i="25" l="1"/>
  <c r="AG10109" i="25" s="1"/>
  <c r="AF10109" i="25"/>
  <c r="AE10110" i="25" l="1"/>
  <c r="AG10110" i="25" s="1"/>
  <c r="AF10110" i="25"/>
  <c r="AF10111" i="25" l="1"/>
  <c r="AE10111" i="25"/>
  <c r="AG10111" i="25" s="1"/>
  <c r="AE10112" i="25" l="1"/>
  <c r="AG10112" i="25" s="1"/>
  <c r="AF10112" i="25"/>
  <c r="AE10113" i="25" l="1"/>
  <c r="AG10113" i="25" s="1"/>
  <c r="AF10113" i="25"/>
  <c r="AE10114" i="25" l="1"/>
  <c r="AG10114" i="25" s="1"/>
  <c r="AF10114" i="25"/>
  <c r="AE10115" i="25" l="1"/>
  <c r="AG10115" i="25" s="1"/>
  <c r="AF10115" i="25"/>
  <c r="AE10116" i="25" l="1"/>
  <c r="AG10116" i="25" s="1"/>
  <c r="AF10116" i="25"/>
  <c r="AE10117" i="25" l="1"/>
  <c r="AG10117" i="25" s="1"/>
  <c r="AF10117" i="25"/>
  <c r="AE10118" i="25" l="1"/>
  <c r="AG10118" i="25" s="1"/>
  <c r="AF10118" i="25"/>
  <c r="AF10119" i="25" l="1"/>
  <c r="AE10119" i="25"/>
  <c r="AG10119" i="25" s="1"/>
  <c r="AE10120" i="25" l="1"/>
  <c r="AG10120" i="25" s="1"/>
  <c r="AF10120" i="25"/>
  <c r="AE10121" i="25" l="1"/>
  <c r="AG10121" i="25" s="1"/>
  <c r="AF10121" i="25"/>
  <c r="AE10122" i="25" l="1"/>
  <c r="AG10122" i="25" s="1"/>
  <c r="AF10122" i="25"/>
  <c r="AE10123" i="25" l="1"/>
  <c r="AG10123" i="25" s="1"/>
  <c r="AF10123" i="25"/>
  <c r="AE10124" i="25" l="1"/>
  <c r="AG10124" i="25" s="1"/>
  <c r="AF10124" i="25"/>
  <c r="AE10125" i="25" l="1"/>
  <c r="AG10125" i="25" s="1"/>
  <c r="AF10125" i="25"/>
  <c r="AE10126" i="25" l="1"/>
  <c r="AG10126" i="25" s="1"/>
  <c r="AF10126" i="25"/>
  <c r="AE10127" i="25" l="1"/>
  <c r="AG10127" i="25" s="1"/>
  <c r="AF10127" i="25"/>
  <c r="AE10128" i="25" l="1"/>
  <c r="AG10128" i="25" s="1"/>
  <c r="AF10128" i="25"/>
  <c r="AE10129" i="25" l="1"/>
  <c r="AG10129" i="25" s="1"/>
  <c r="AF10129" i="25"/>
  <c r="AE10130" i="25" l="1"/>
  <c r="AG10130" i="25" s="1"/>
  <c r="AF10130" i="25"/>
  <c r="AF10131" i="25" l="1"/>
  <c r="AE10131" i="25"/>
  <c r="AG10131" i="25" s="1"/>
  <c r="AE10132" i="25" l="1"/>
  <c r="AG10132" i="25" s="1"/>
  <c r="AF10132" i="25"/>
  <c r="AE10133" i="25" l="1"/>
  <c r="AG10133" i="25" s="1"/>
  <c r="AF10133" i="25"/>
  <c r="AE10134" i="25" l="1"/>
  <c r="AG10134" i="25" s="1"/>
  <c r="AF10134" i="25"/>
  <c r="AF10135" i="25" l="1"/>
  <c r="AE10135" i="25"/>
  <c r="AG10135" i="25" s="1"/>
  <c r="AE10136" i="25" l="1"/>
  <c r="AG10136" i="25" s="1"/>
  <c r="AF10136" i="25"/>
  <c r="AE10137" i="25" l="1"/>
  <c r="AG10137" i="25" s="1"/>
  <c r="AF10137" i="25"/>
  <c r="AE10138" i="25" l="1"/>
  <c r="AG10138" i="25" s="1"/>
  <c r="AF10138" i="25"/>
  <c r="AE10139" i="25" l="1"/>
  <c r="AG10139" i="25" s="1"/>
  <c r="AF10139" i="25"/>
  <c r="AE10140" i="25" l="1"/>
  <c r="AG10140" i="25" s="1"/>
  <c r="AF10140" i="25"/>
  <c r="AE10141" i="25" l="1"/>
  <c r="AG10141" i="25" s="1"/>
  <c r="AF10141" i="25"/>
  <c r="AE10142" i="25" l="1"/>
  <c r="AG10142" i="25" s="1"/>
  <c r="AF10142" i="25"/>
  <c r="AE10143" i="25" l="1"/>
  <c r="AG10143" i="25" s="1"/>
  <c r="AF10143" i="25"/>
  <c r="AE10144" i="25" l="1"/>
  <c r="AG10144" i="25" s="1"/>
  <c r="AF10144" i="25"/>
  <c r="AE10145" i="25" l="1"/>
  <c r="AG10145" i="25" s="1"/>
  <c r="AF10145" i="25"/>
  <c r="AE10146" i="25" l="1"/>
  <c r="AG10146" i="25" s="1"/>
  <c r="AF10146" i="25"/>
  <c r="AE10147" i="25" l="1"/>
  <c r="AG10147" i="25" s="1"/>
  <c r="AF10147" i="25"/>
  <c r="AE10148" i="25" l="1"/>
  <c r="AG10148" i="25" s="1"/>
  <c r="AF10148" i="25"/>
  <c r="AF10149" i="25" l="1"/>
  <c r="AE10149" i="25"/>
  <c r="AG10149" i="25" s="1"/>
  <c r="AE10150" i="25" l="1"/>
  <c r="AG10150" i="25" s="1"/>
  <c r="AF10150" i="25"/>
  <c r="AF10151" i="25" l="1"/>
  <c r="AE10151" i="25"/>
  <c r="AG10151" i="25" s="1"/>
  <c r="AE10152" i="25" l="1"/>
  <c r="AG10152" i="25" s="1"/>
  <c r="AF10152" i="25"/>
  <c r="AF10153" i="25" l="1"/>
  <c r="AE10153" i="25"/>
  <c r="AG10153" i="25" s="1"/>
  <c r="AE10154" i="25" l="1"/>
  <c r="AG10154" i="25" s="1"/>
  <c r="AF10154" i="25"/>
  <c r="AF10155" i="25" l="1"/>
  <c r="AE10155" i="25"/>
  <c r="AG10155" i="25" s="1"/>
  <c r="AE10156" i="25" l="1"/>
  <c r="AG10156" i="25" s="1"/>
  <c r="AF10156" i="25"/>
  <c r="AF10157" i="25" l="1"/>
  <c r="AE10157" i="25"/>
  <c r="AG10157" i="25" s="1"/>
  <c r="AE10158" i="25" l="1"/>
  <c r="AG10158" i="25" s="1"/>
  <c r="AF10158" i="25"/>
  <c r="AF10159" i="25" l="1"/>
  <c r="AE10159" i="25"/>
  <c r="AG10159" i="25" s="1"/>
  <c r="AE10160" i="25" l="1"/>
  <c r="AG10160" i="25" s="1"/>
  <c r="AF10160" i="25"/>
  <c r="AE10161" i="25" l="1"/>
  <c r="AG10161" i="25" s="1"/>
  <c r="AF10161" i="25"/>
  <c r="AE10162" i="25" l="1"/>
  <c r="AG10162" i="25" s="1"/>
  <c r="AF10162" i="25"/>
  <c r="AE10163" i="25" l="1"/>
  <c r="AG10163" i="25" s="1"/>
  <c r="AF10163" i="25"/>
  <c r="AE10164" i="25" l="1"/>
  <c r="AG10164" i="25" s="1"/>
  <c r="AF10164" i="25"/>
  <c r="AE10165" i="25" l="1"/>
  <c r="AG10165" i="25" s="1"/>
  <c r="AF10165" i="25"/>
  <c r="AE10166" i="25" l="1"/>
  <c r="AG10166" i="25" s="1"/>
  <c r="AF10166" i="25"/>
  <c r="AE10167" i="25" l="1"/>
  <c r="AG10167" i="25" s="1"/>
  <c r="AF10167" i="25"/>
  <c r="AE10168" i="25" l="1"/>
  <c r="AG10168" i="25" s="1"/>
  <c r="AF10168" i="25"/>
  <c r="AE10169" i="25" l="1"/>
  <c r="AG10169" i="25" s="1"/>
  <c r="AF10169" i="25"/>
  <c r="AE10170" i="25" l="1"/>
  <c r="AG10170" i="25" s="1"/>
  <c r="AF10170" i="25"/>
  <c r="AF10171" i="25" l="1"/>
  <c r="AE10171" i="25"/>
  <c r="AG10171" i="25" s="1"/>
  <c r="AE10172" i="25" l="1"/>
  <c r="AG10172" i="25" s="1"/>
  <c r="AF10172" i="25"/>
  <c r="AE10173" i="25" l="1"/>
  <c r="AG10173" i="25" s="1"/>
  <c r="AF10173" i="25"/>
  <c r="AE10174" i="25" l="1"/>
  <c r="AG10174" i="25" s="1"/>
  <c r="AF10174" i="25"/>
  <c r="AF10175" i="25" l="1"/>
  <c r="AE10175" i="25"/>
  <c r="AG10175" i="25" s="1"/>
  <c r="AE10176" i="25" l="1"/>
  <c r="AG10176" i="25" s="1"/>
  <c r="AF10176" i="25"/>
  <c r="AF10177" i="25" l="1"/>
  <c r="AE10177" i="25"/>
  <c r="AG10177" i="25" s="1"/>
  <c r="AE10178" i="25" l="1"/>
  <c r="AG10178" i="25" s="1"/>
  <c r="AF10178" i="25"/>
  <c r="AF10179" i="25" l="1"/>
  <c r="AE10179" i="25"/>
  <c r="AG10179" i="25" s="1"/>
  <c r="AE10180" i="25" l="1"/>
  <c r="AG10180" i="25" s="1"/>
  <c r="AF10180" i="25"/>
  <c r="AF10181" i="25" l="1"/>
  <c r="AE10181" i="25"/>
  <c r="AG10181" i="25" s="1"/>
  <c r="AE10182" i="25" l="1"/>
  <c r="AG10182" i="25" s="1"/>
  <c r="AF10182" i="25"/>
  <c r="AF10183" i="25" l="1"/>
  <c r="AE10183" i="25"/>
  <c r="AG10183" i="25" s="1"/>
  <c r="AE10184" i="25" l="1"/>
  <c r="AG10184" i="25" s="1"/>
  <c r="AF10184" i="25"/>
  <c r="AE10185" i="25" l="1"/>
  <c r="AG10185" i="25" s="1"/>
  <c r="AF10185" i="25"/>
  <c r="AE10186" i="25" l="1"/>
  <c r="AG10186" i="25" s="1"/>
  <c r="AF10186" i="25"/>
  <c r="AE10187" i="25" l="1"/>
  <c r="AG10187" i="25" s="1"/>
  <c r="AF10187" i="25"/>
  <c r="AE10188" i="25" l="1"/>
  <c r="AG10188" i="25" s="1"/>
  <c r="AF10188" i="25"/>
  <c r="AE10189" i="25" l="1"/>
  <c r="AG10189" i="25" s="1"/>
  <c r="AF10189" i="25"/>
  <c r="AE10190" i="25" l="1"/>
  <c r="AG10190" i="25" s="1"/>
  <c r="AF10190" i="25"/>
  <c r="AF10191" i="25" l="1"/>
  <c r="AE10191" i="25"/>
  <c r="AG10191" i="25" s="1"/>
  <c r="AE10192" i="25" l="1"/>
  <c r="AG10192" i="25" s="1"/>
  <c r="AF10192" i="25"/>
  <c r="AE10193" i="25" l="1"/>
  <c r="AG10193" i="25" s="1"/>
  <c r="AF10193" i="25"/>
  <c r="AE10194" i="25" l="1"/>
  <c r="AG10194" i="25" s="1"/>
  <c r="AF10194" i="25"/>
  <c r="AF10195" i="25" l="1"/>
  <c r="AE10195" i="25"/>
  <c r="AG10195" i="25" s="1"/>
  <c r="AE10196" i="25" l="1"/>
  <c r="AG10196" i="25" s="1"/>
  <c r="AF10196" i="25"/>
  <c r="AE10197" i="25" l="1"/>
  <c r="AG10197" i="25" s="1"/>
  <c r="AF10197" i="25"/>
  <c r="AE10198" i="25" l="1"/>
  <c r="AG10198" i="25" s="1"/>
  <c r="AF10198" i="25"/>
  <c r="AE10199" i="25" l="1"/>
  <c r="AG10199" i="25" s="1"/>
  <c r="AF10199" i="25"/>
  <c r="AE10200" i="25" l="1"/>
  <c r="AG10200" i="25" s="1"/>
  <c r="AF10200" i="25"/>
  <c r="AE10201" i="25" l="1"/>
  <c r="AG10201" i="25" s="1"/>
  <c r="AF10201" i="25"/>
  <c r="AE10202" i="25" l="1"/>
  <c r="AG10202" i="25" s="1"/>
  <c r="AF10202" i="25"/>
  <c r="AE10203" i="25" l="1"/>
  <c r="AG10203" i="25" s="1"/>
  <c r="AF10203" i="25"/>
  <c r="AE10204" i="25" l="1"/>
  <c r="AG10204" i="25" s="1"/>
  <c r="AF10204" i="25"/>
  <c r="AE10205" i="25" l="1"/>
  <c r="AG10205" i="25" s="1"/>
  <c r="AF10205" i="25"/>
  <c r="AE10206" i="25" l="1"/>
  <c r="AG10206" i="25" s="1"/>
  <c r="AF10206" i="25"/>
  <c r="AE10207" i="25" l="1"/>
  <c r="AG10207" i="25" s="1"/>
  <c r="AF10207" i="25"/>
  <c r="AE10208" i="25" l="1"/>
  <c r="AG10208" i="25" s="1"/>
  <c r="AF10208" i="25"/>
  <c r="AE10209" i="25" l="1"/>
  <c r="AG10209" i="25" s="1"/>
  <c r="AF10209" i="25"/>
  <c r="AE10210" i="25" l="1"/>
  <c r="AG10210" i="25" s="1"/>
  <c r="AF10210" i="25"/>
  <c r="AE10211" i="25" l="1"/>
  <c r="AG10211" i="25" s="1"/>
  <c r="AF10211" i="25"/>
  <c r="AE10212" i="25" l="1"/>
  <c r="AG10212" i="25" s="1"/>
  <c r="AF10212" i="25"/>
  <c r="AE10213" i="25" l="1"/>
  <c r="AG10213" i="25" s="1"/>
  <c r="AF10213" i="25"/>
  <c r="AE10214" i="25" l="1"/>
  <c r="AG10214" i="25" s="1"/>
  <c r="AF10214" i="25"/>
  <c r="AE10215" i="25" l="1"/>
  <c r="AG10215" i="25" s="1"/>
  <c r="AF10215" i="25"/>
  <c r="AE10216" i="25" l="1"/>
  <c r="AG10216" i="25" s="1"/>
  <c r="AF10216" i="25"/>
  <c r="AE10217" i="25" l="1"/>
  <c r="AG10217" i="25" s="1"/>
  <c r="AF10217" i="25"/>
  <c r="AE10218" i="25" l="1"/>
  <c r="AG10218" i="25" s="1"/>
  <c r="AF10218" i="25"/>
  <c r="AE10219" i="25" l="1"/>
  <c r="AG10219" i="25" s="1"/>
  <c r="AF10219" i="25"/>
  <c r="AE10220" i="25" l="1"/>
  <c r="AG10220" i="25" s="1"/>
  <c r="AF10220" i="25"/>
  <c r="AE10221" i="25" l="1"/>
  <c r="AG10221" i="25" s="1"/>
  <c r="AF10221" i="25"/>
  <c r="AE10222" i="25" l="1"/>
  <c r="AG10222" i="25" s="1"/>
  <c r="AF10222" i="25"/>
  <c r="AF10223" i="25" l="1"/>
  <c r="AE10223" i="25"/>
  <c r="AG10223" i="25" s="1"/>
  <c r="AE10224" i="25" l="1"/>
  <c r="AG10224" i="25" s="1"/>
  <c r="AF10224" i="25"/>
  <c r="AE10225" i="25" l="1"/>
  <c r="AG10225" i="25" s="1"/>
  <c r="AF10225" i="25"/>
  <c r="AE10226" i="25" l="1"/>
  <c r="AG10226" i="25" s="1"/>
  <c r="AF10226" i="25"/>
  <c r="AE10227" i="25" l="1"/>
  <c r="AG10227" i="25" s="1"/>
  <c r="AF10227" i="25"/>
  <c r="AE10228" i="25" l="1"/>
  <c r="AG10228" i="25" s="1"/>
  <c r="AF10228" i="25"/>
  <c r="AE10229" i="25" l="1"/>
  <c r="AG10229" i="25" s="1"/>
  <c r="AF10229" i="25"/>
  <c r="AE10230" i="25" l="1"/>
  <c r="AG10230" i="25" s="1"/>
  <c r="AF10230" i="25"/>
  <c r="AF10231" i="25" l="1"/>
  <c r="AE10231" i="25"/>
  <c r="AG10231" i="25" s="1"/>
  <c r="AE10232" i="25" l="1"/>
  <c r="AG10232" i="25" s="1"/>
  <c r="AF10232" i="25"/>
  <c r="AF10233" i="25" l="1"/>
  <c r="AE10233" i="25"/>
  <c r="AG10233" i="25" s="1"/>
  <c r="AE10234" i="25" l="1"/>
  <c r="AG10234" i="25" s="1"/>
  <c r="AF10234" i="25"/>
  <c r="AE10235" i="25" l="1"/>
  <c r="AG10235" i="25" s="1"/>
  <c r="AF10235" i="25"/>
  <c r="AE10236" i="25" l="1"/>
  <c r="AG10236" i="25" s="1"/>
  <c r="AF10236" i="25"/>
  <c r="AE10237" i="25" l="1"/>
  <c r="AG10237" i="25" s="1"/>
  <c r="AF10237" i="25"/>
  <c r="AE10238" i="25" l="1"/>
  <c r="AG10238" i="25" s="1"/>
  <c r="AF10238" i="25"/>
  <c r="AE10239" i="25" l="1"/>
  <c r="AG10239" i="25" s="1"/>
  <c r="AF10239" i="25"/>
  <c r="AE10240" i="25" l="1"/>
  <c r="AG10240" i="25" s="1"/>
  <c r="AF10240" i="25"/>
  <c r="AE10241" i="25" l="1"/>
  <c r="AG10241" i="25" s="1"/>
  <c r="AF10241" i="25"/>
  <c r="AE10242" i="25" l="1"/>
  <c r="AG10242" i="25" s="1"/>
  <c r="AF10242" i="25"/>
  <c r="AE10243" i="25" l="1"/>
  <c r="AG10243" i="25" s="1"/>
  <c r="AF10243" i="25"/>
  <c r="AE10244" i="25" l="1"/>
  <c r="AG10244" i="25" s="1"/>
  <c r="AF10244" i="25"/>
  <c r="AE10245" i="25" l="1"/>
  <c r="AG10245" i="25" s="1"/>
  <c r="AF10245" i="25"/>
  <c r="AE10246" i="25" l="1"/>
  <c r="AG10246" i="25" s="1"/>
  <c r="AF10246" i="25"/>
  <c r="AE10247" i="25" l="1"/>
  <c r="AG10247" i="25" s="1"/>
  <c r="AF10247" i="25"/>
  <c r="AE10248" i="25" l="1"/>
  <c r="AG10248" i="25" s="1"/>
  <c r="AF10248" i="25"/>
  <c r="AE10249" i="25" l="1"/>
  <c r="AG10249" i="25" s="1"/>
  <c r="AF10249" i="25"/>
  <c r="AE10250" i="25" l="1"/>
  <c r="AG10250" i="25" s="1"/>
  <c r="AF10250" i="25"/>
  <c r="AE10251" i="25" l="1"/>
  <c r="AG10251" i="25" s="1"/>
  <c r="AF10251" i="25"/>
  <c r="AE10252" i="25" l="1"/>
  <c r="AG10252" i="25" s="1"/>
  <c r="AF10252" i="25"/>
  <c r="AF10253" i="25" l="1"/>
  <c r="AE10253" i="25"/>
  <c r="AG10253" i="25" s="1"/>
  <c r="AE10254" i="25" l="1"/>
  <c r="AG10254" i="25" s="1"/>
  <c r="AF10254" i="25"/>
  <c r="AE10255" i="25" l="1"/>
  <c r="AG10255" i="25" s="1"/>
  <c r="AF10255" i="25"/>
  <c r="AE10256" i="25" l="1"/>
  <c r="AG10256" i="25" s="1"/>
  <c r="AF10256" i="25"/>
  <c r="AE10257" i="25" l="1"/>
  <c r="AG10257" i="25" s="1"/>
  <c r="AF10257" i="25"/>
  <c r="AE10258" i="25" l="1"/>
  <c r="AG10258" i="25" s="1"/>
  <c r="AF10258" i="25"/>
  <c r="AE10259" i="25" l="1"/>
  <c r="AG10259" i="25" s="1"/>
  <c r="AF10259" i="25"/>
  <c r="AE10260" i="25" l="1"/>
  <c r="AG10260" i="25" s="1"/>
  <c r="AF10260" i="25"/>
  <c r="AE10261" i="25" l="1"/>
  <c r="AG10261" i="25" s="1"/>
  <c r="AF10261" i="25"/>
  <c r="AE10262" i="25" l="1"/>
  <c r="AG10262" i="25" s="1"/>
  <c r="AF10262" i="25"/>
  <c r="AF10263" i="25" l="1"/>
  <c r="AE10263" i="25"/>
  <c r="AG10263" i="25" s="1"/>
  <c r="AE10264" i="25" l="1"/>
  <c r="AG10264" i="25" s="1"/>
  <c r="AF10264" i="25"/>
  <c r="AE10265" i="25" l="1"/>
  <c r="AG10265" i="25" s="1"/>
  <c r="AF10265" i="25"/>
  <c r="AE10266" i="25" l="1"/>
  <c r="AG10266" i="25" s="1"/>
  <c r="AF10266" i="25"/>
  <c r="AE10267" i="25" l="1"/>
  <c r="AG10267" i="25" s="1"/>
  <c r="AF10267" i="25"/>
  <c r="AE10268" i="25" l="1"/>
  <c r="AG10268" i="25" s="1"/>
  <c r="AF10268" i="25"/>
  <c r="AF10269" i="25" l="1"/>
  <c r="AE10269" i="25"/>
  <c r="AG10269" i="25" s="1"/>
  <c r="AE10270" i="25" l="1"/>
  <c r="AG10270" i="25" s="1"/>
  <c r="AF10270" i="25"/>
  <c r="AE10271" i="25" l="1"/>
  <c r="AG10271" i="25" s="1"/>
  <c r="AF10271" i="25"/>
  <c r="AE10272" i="25" l="1"/>
  <c r="AG10272" i="25" s="1"/>
  <c r="AF10272" i="25"/>
  <c r="AE10273" i="25" l="1"/>
  <c r="AG10273" i="25" s="1"/>
  <c r="AF10273" i="25"/>
  <c r="AE10274" i="25" l="1"/>
  <c r="AG10274" i="25" s="1"/>
  <c r="AF10274" i="25"/>
  <c r="AF10275" i="25" l="1"/>
  <c r="AE10275" i="25"/>
  <c r="AG10275" i="25" s="1"/>
  <c r="AE10276" i="25" l="1"/>
  <c r="AG10276" i="25" s="1"/>
  <c r="AF10276" i="25"/>
  <c r="AE10277" i="25" l="1"/>
  <c r="AG10277" i="25" s="1"/>
  <c r="AF10277" i="25"/>
  <c r="AE10278" i="25" l="1"/>
  <c r="AG10278" i="25" s="1"/>
  <c r="AF10278" i="25"/>
  <c r="AE10279" i="25" l="1"/>
  <c r="AG10279" i="25" s="1"/>
  <c r="AF10279" i="25"/>
  <c r="AE10280" i="25" l="1"/>
  <c r="AG10280" i="25" s="1"/>
  <c r="AF10280" i="25"/>
  <c r="AE10281" i="25" l="1"/>
  <c r="AG10281" i="25" s="1"/>
  <c r="AF10281" i="25"/>
  <c r="AE10282" i="25" l="1"/>
  <c r="AG10282" i="25" s="1"/>
  <c r="AF10282" i="25"/>
  <c r="AE10283" i="25" l="1"/>
  <c r="AG10283" i="25" s="1"/>
  <c r="AF10283" i="25"/>
  <c r="AE10284" i="25" l="1"/>
  <c r="AG10284" i="25" s="1"/>
  <c r="AF10284" i="25"/>
  <c r="AF10285" i="25" l="1"/>
  <c r="AE10285" i="25"/>
  <c r="AG10285" i="25" s="1"/>
  <c r="AE10286" i="25" l="1"/>
  <c r="AG10286" i="25" s="1"/>
  <c r="AF10286" i="25"/>
  <c r="AE10287" i="25" l="1"/>
  <c r="AG10287" i="25" s="1"/>
  <c r="AF10287" i="25"/>
  <c r="AE10288" i="25" l="1"/>
  <c r="AG10288" i="25" s="1"/>
  <c r="AF10288" i="25"/>
  <c r="AF10289" i="25" l="1"/>
  <c r="AE10289" i="25"/>
  <c r="AG10289" i="25" s="1"/>
  <c r="AE10290" i="25" l="1"/>
  <c r="AG10290" i="25" s="1"/>
  <c r="AF10290" i="25"/>
  <c r="AF10291" i="25" l="1"/>
  <c r="AE10291" i="25"/>
  <c r="AG10291" i="25" s="1"/>
  <c r="AE10292" i="25" l="1"/>
  <c r="AG10292" i="25" s="1"/>
  <c r="AF10292" i="25"/>
  <c r="AE10293" i="25" l="1"/>
  <c r="AG10293" i="25" s="1"/>
  <c r="AF10293" i="25"/>
  <c r="AE10294" i="25" l="1"/>
  <c r="AG10294" i="25" s="1"/>
  <c r="AF10294" i="25"/>
  <c r="AF10295" i="25" l="1"/>
  <c r="AE10295" i="25"/>
  <c r="AG10295" i="25" s="1"/>
  <c r="AF10296" i="25" l="1"/>
  <c r="AE10296" i="25"/>
  <c r="AG10296" i="25" s="1"/>
  <c r="AE10297" i="25" l="1"/>
  <c r="AG10297" i="25" s="1"/>
  <c r="AF10297" i="25"/>
  <c r="AF10298" i="25" l="1"/>
  <c r="AE10298" i="25"/>
  <c r="AG10298" i="25" s="1"/>
  <c r="AF10299" i="25" l="1"/>
  <c r="AE10299" i="25"/>
  <c r="AG10299" i="25" s="1"/>
  <c r="AF10300" i="25" l="1"/>
  <c r="AE10300" i="25"/>
  <c r="AG10300" i="25" s="1"/>
  <c r="AE10301" i="25" l="1"/>
  <c r="AG10301" i="25" s="1"/>
  <c r="AF10301" i="25"/>
  <c r="AF10302" i="25" l="1"/>
  <c r="AE10302" i="25"/>
  <c r="AG10302" i="25" s="1"/>
  <c r="AE10303" i="25" l="1"/>
  <c r="AG10303" i="25" s="1"/>
  <c r="AF10303" i="25"/>
  <c r="AF10304" i="25" l="1"/>
  <c r="AE10304" i="25"/>
  <c r="AG10304" i="25" s="1"/>
  <c r="AF10305" i="25" l="1"/>
  <c r="AE10305" i="25"/>
  <c r="AG10305" i="25" s="1"/>
  <c r="AF10306" i="25" l="1"/>
  <c r="AE10306" i="25"/>
  <c r="AG10306" i="25" s="1"/>
  <c r="AF10307" i="25" l="1"/>
  <c r="AE10307" i="25"/>
  <c r="AG10307" i="25" s="1"/>
  <c r="AF10308" i="25" l="1"/>
  <c r="AE10308" i="25"/>
  <c r="AG10308" i="25" s="1"/>
  <c r="AE10309" i="25" l="1"/>
  <c r="AG10309" i="25" s="1"/>
  <c r="AF10309" i="25"/>
  <c r="AF10310" i="25" l="1"/>
  <c r="AE10310" i="25"/>
  <c r="AG10310" i="25" s="1"/>
  <c r="AF10311" i="25" l="1"/>
  <c r="AE10311" i="25"/>
  <c r="AG10311" i="25" s="1"/>
  <c r="AF10312" i="25" l="1"/>
  <c r="AE10312" i="25"/>
  <c r="AG10312" i="25" s="1"/>
  <c r="AF10313" i="25" l="1"/>
  <c r="AE10313" i="25"/>
  <c r="AG10313" i="25" s="1"/>
  <c r="AF10314" i="25" l="1"/>
  <c r="AE10314" i="25"/>
  <c r="AG10314" i="25" s="1"/>
  <c r="AE10315" i="25" l="1"/>
  <c r="AG10315" i="25" s="1"/>
  <c r="AF10315" i="25"/>
  <c r="AF10316" i="25" l="1"/>
  <c r="AE10316" i="25"/>
  <c r="AG10316" i="25" s="1"/>
  <c r="AF10317" i="25" l="1"/>
  <c r="AE10317" i="25"/>
  <c r="AG10317" i="25" s="1"/>
  <c r="AF10318" i="25" l="1"/>
  <c r="AE10318" i="25"/>
  <c r="AG10318" i="25" s="1"/>
  <c r="AF10319" i="25" l="1"/>
  <c r="AE10319" i="25"/>
  <c r="AG10319" i="25" s="1"/>
  <c r="AF10320" i="25" l="1"/>
  <c r="AE10320" i="25"/>
  <c r="AG10320" i="25" s="1"/>
  <c r="AE10321" i="25" l="1"/>
  <c r="AG10321" i="25" s="1"/>
  <c r="AF10321" i="25"/>
  <c r="AF10322" i="25" l="1"/>
  <c r="AE10322" i="25"/>
  <c r="AG10322" i="25" s="1"/>
  <c r="AF10323" i="25" l="1"/>
  <c r="AE10323" i="25"/>
  <c r="AG10323" i="25" s="1"/>
  <c r="AF10324" i="25" l="1"/>
  <c r="AE10324" i="25"/>
  <c r="AG10324" i="25" s="1"/>
  <c r="AF10325" i="25" l="1"/>
  <c r="AE10325" i="25"/>
  <c r="AG10325" i="25" s="1"/>
  <c r="AF10326" i="25" l="1"/>
  <c r="AE10326" i="25"/>
  <c r="AG10326" i="25" s="1"/>
  <c r="AE10327" i="25" l="1"/>
  <c r="AG10327" i="25" s="1"/>
  <c r="AF10327" i="25"/>
  <c r="AF10328" i="25" l="1"/>
  <c r="AE10328" i="25"/>
  <c r="AG10328" i="25" s="1"/>
  <c r="AF10329" i="25" l="1"/>
  <c r="AE10329" i="25"/>
  <c r="AG10329" i="25" s="1"/>
  <c r="AF10330" i="25" l="1"/>
  <c r="AE10330" i="25"/>
  <c r="AG10330" i="25" s="1"/>
  <c r="AE10331" i="25" l="1"/>
  <c r="AG10331" i="25" s="1"/>
  <c r="AF10331" i="25"/>
  <c r="AF10332" i="25" l="1"/>
  <c r="AE10332" i="25"/>
  <c r="AG10332" i="25" s="1"/>
  <c r="AF10333" i="25" l="1"/>
  <c r="AE10333" i="25"/>
  <c r="AG10333" i="25" s="1"/>
  <c r="AF10334" i="25" l="1"/>
  <c r="AE10334" i="25"/>
  <c r="AG10334" i="25" s="1"/>
  <c r="AE10335" i="25" l="1"/>
  <c r="AG10335" i="25" s="1"/>
  <c r="AF10335" i="25"/>
  <c r="AF10336" i="25" l="1"/>
  <c r="AE10336" i="25"/>
  <c r="AG10336" i="25" s="1"/>
  <c r="AE10337" i="25" l="1"/>
  <c r="AG10337" i="25" s="1"/>
  <c r="AF10337" i="25"/>
  <c r="AE10338" i="25" l="1"/>
  <c r="AG10338" i="25" s="1"/>
  <c r="AF10338" i="25"/>
  <c r="AE10339" i="25" l="1"/>
  <c r="AG10339" i="25" s="1"/>
  <c r="AF10339" i="25"/>
  <c r="AE10340" i="25" l="1"/>
  <c r="AG10340" i="25" s="1"/>
  <c r="AF10340" i="25"/>
  <c r="AF10341" i="25" l="1"/>
  <c r="AE10341" i="25"/>
  <c r="AG10341" i="25" s="1"/>
  <c r="AE10342" i="25" l="1"/>
  <c r="AG10342" i="25" s="1"/>
  <c r="AF10342" i="25"/>
  <c r="AE10343" i="25" l="1"/>
  <c r="AG10343" i="25" s="1"/>
  <c r="AF10343" i="25"/>
  <c r="AE10344" i="25" l="1"/>
  <c r="AG10344" i="25" s="1"/>
  <c r="AF10344" i="25"/>
  <c r="AE10345" i="25" l="1"/>
  <c r="AG10345" i="25" s="1"/>
  <c r="AF10345" i="25"/>
  <c r="AE10346" i="25" l="1"/>
  <c r="AG10346" i="25" s="1"/>
  <c r="AF10346" i="25"/>
  <c r="AE10347" i="25" l="1"/>
  <c r="AG10347" i="25" s="1"/>
  <c r="AF10347" i="25"/>
  <c r="AE10348" i="25" l="1"/>
  <c r="AG10348" i="25" s="1"/>
  <c r="AF10348" i="25"/>
  <c r="AF10349" i="25" l="1"/>
  <c r="AE10349" i="25"/>
  <c r="AG10349" i="25" s="1"/>
  <c r="AE10350" i="25" l="1"/>
  <c r="AG10350" i="25" s="1"/>
  <c r="AF10350" i="25"/>
  <c r="AE10351" i="25" l="1"/>
  <c r="AG10351" i="25" s="1"/>
  <c r="AF10351" i="25"/>
  <c r="AE10352" i="25" l="1"/>
  <c r="AG10352" i="25" s="1"/>
  <c r="AF10352" i="25"/>
  <c r="AF10353" i="25" l="1"/>
  <c r="AE10353" i="25"/>
  <c r="AG10353" i="25" s="1"/>
  <c r="AE10354" i="25" l="1"/>
  <c r="AG10354" i="25" s="1"/>
  <c r="AF10354" i="25"/>
  <c r="AE10355" i="25" l="1"/>
  <c r="AG10355" i="25" s="1"/>
  <c r="AF10355" i="25"/>
  <c r="AE10356" i="25" l="1"/>
  <c r="AG10356" i="25" s="1"/>
  <c r="AF10356" i="25"/>
  <c r="AE10357" i="25" l="1"/>
  <c r="AG10357" i="25" s="1"/>
  <c r="AF10357" i="25"/>
  <c r="AE10358" i="25" l="1"/>
  <c r="AG10358" i="25" s="1"/>
  <c r="AF10358" i="25"/>
  <c r="AE10359" i="25" l="1"/>
  <c r="AG10359" i="25" s="1"/>
  <c r="AF10359" i="25"/>
  <c r="AE10360" i="25" l="1"/>
  <c r="AG10360" i="25" s="1"/>
  <c r="AF10360" i="25"/>
  <c r="AF10361" i="25" l="1"/>
  <c r="AE10361" i="25"/>
  <c r="AG10361" i="25" s="1"/>
  <c r="AE10362" i="25" l="1"/>
  <c r="AG10362" i="25" s="1"/>
  <c r="AF10362" i="25"/>
  <c r="AE10363" i="25" l="1"/>
  <c r="AG10363" i="25" s="1"/>
  <c r="AF10363" i="25"/>
  <c r="AE10364" i="25" l="1"/>
  <c r="AG10364" i="25" s="1"/>
  <c r="AF10364" i="25"/>
  <c r="AE10365" i="25" l="1"/>
  <c r="AG10365" i="25" s="1"/>
  <c r="AF10365" i="25"/>
  <c r="AE10366" i="25" l="1"/>
  <c r="AG10366" i="25" s="1"/>
  <c r="AF10366" i="25"/>
  <c r="AE10367" i="25" l="1"/>
  <c r="AG10367" i="25" s="1"/>
  <c r="AF10367" i="25"/>
  <c r="AE10368" i="25" l="1"/>
  <c r="AG10368" i="25" s="1"/>
  <c r="AF10368" i="25"/>
  <c r="AF10369" i="25" l="1"/>
  <c r="AE10369" i="25"/>
  <c r="AG10369" i="25" s="1"/>
  <c r="AE10370" i="25" l="1"/>
  <c r="AG10370" i="25" s="1"/>
  <c r="AF10370" i="25"/>
  <c r="AE10371" i="25" l="1"/>
  <c r="AG10371" i="25" s="1"/>
  <c r="AF10371" i="25"/>
  <c r="AE10372" i="25" l="1"/>
  <c r="AG10372" i="25" s="1"/>
  <c r="AF10372" i="25"/>
  <c r="AF10373" i="25" l="1"/>
  <c r="AE10373" i="25"/>
  <c r="AG10373" i="25" s="1"/>
  <c r="AE10374" i="25" l="1"/>
  <c r="AG10374" i="25" s="1"/>
  <c r="AF10374" i="25"/>
  <c r="AE10375" i="25" l="1"/>
  <c r="AG10375" i="25" s="1"/>
  <c r="AF10375" i="25"/>
  <c r="AE10376" i="25" l="1"/>
  <c r="AG10376" i="25" s="1"/>
  <c r="AF10376" i="25"/>
  <c r="AE10377" i="25" l="1"/>
  <c r="AG10377" i="25" s="1"/>
  <c r="AF10377" i="25"/>
  <c r="AE10378" i="25" l="1"/>
  <c r="AG10378" i="25" s="1"/>
  <c r="AF10378" i="25"/>
  <c r="AE10379" i="25" l="1"/>
  <c r="AG10379" i="25" s="1"/>
  <c r="AF10379" i="25"/>
  <c r="AE10380" i="25" l="1"/>
  <c r="AG10380" i="25" s="1"/>
  <c r="AF10380" i="25"/>
  <c r="AE10381" i="25" l="1"/>
  <c r="AG10381" i="25" s="1"/>
  <c r="AF10381" i="25"/>
  <c r="AE10382" i="25" l="1"/>
  <c r="AG10382" i="25" s="1"/>
  <c r="AF10382" i="25"/>
  <c r="AF10383" i="25" l="1"/>
  <c r="AE10383" i="25"/>
  <c r="AG10383" i="25" s="1"/>
  <c r="AE10384" i="25" l="1"/>
  <c r="AG10384" i="25" s="1"/>
  <c r="AF10384" i="25"/>
  <c r="AE10385" i="25" l="1"/>
  <c r="AG10385" i="25" s="1"/>
  <c r="AF10385" i="25"/>
  <c r="AE10386" i="25" l="1"/>
  <c r="AG10386" i="25" s="1"/>
  <c r="AF10386" i="25"/>
  <c r="AF10387" i="25" l="1"/>
  <c r="AE10387" i="25"/>
  <c r="AG10387" i="25" s="1"/>
  <c r="AE10388" i="25" l="1"/>
  <c r="AG10388" i="25" s="1"/>
  <c r="AF10388" i="25"/>
  <c r="AE10389" i="25" l="1"/>
  <c r="AG10389" i="25" s="1"/>
  <c r="AF10389" i="25"/>
  <c r="AE10390" i="25" l="1"/>
  <c r="AG10390" i="25" s="1"/>
  <c r="AF10390" i="25"/>
  <c r="AF10391" i="25" l="1"/>
  <c r="AE10391" i="25"/>
  <c r="AG10391" i="25" s="1"/>
  <c r="AE10392" i="25" l="1"/>
  <c r="AG10392" i="25" s="1"/>
  <c r="AF10392" i="25"/>
  <c r="AE10393" i="25" l="1"/>
  <c r="AG10393" i="25" s="1"/>
  <c r="AF10393" i="25"/>
  <c r="AE10394" i="25" l="1"/>
  <c r="AG10394" i="25" s="1"/>
  <c r="AF10394" i="25"/>
  <c r="AF10395" i="25" l="1"/>
  <c r="AE10395" i="25"/>
  <c r="AG10395" i="25" s="1"/>
  <c r="AE10396" i="25" l="1"/>
  <c r="AG10396" i="25" s="1"/>
  <c r="AF10396" i="25"/>
  <c r="AE10397" i="25" l="1"/>
  <c r="AG10397" i="25" s="1"/>
  <c r="AF10397" i="25"/>
  <c r="AE10398" i="25" l="1"/>
  <c r="AG10398" i="25" s="1"/>
  <c r="AF10398" i="25"/>
  <c r="AE10399" i="25" l="1"/>
  <c r="AG10399" i="25" s="1"/>
  <c r="AF10399" i="25"/>
  <c r="AE10400" i="25" l="1"/>
  <c r="AG10400" i="25" s="1"/>
  <c r="AF10400" i="25"/>
  <c r="AE10401" i="25" l="1"/>
  <c r="AG10401" i="25" s="1"/>
  <c r="AF10401" i="25"/>
  <c r="AE10402" i="25" l="1"/>
  <c r="AG10402" i="25" s="1"/>
  <c r="AF10402" i="25"/>
  <c r="AE10403" i="25" l="1"/>
  <c r="AG10403" i="25" s="1"/>
  <c r="AF10403" i="25"/>
  <c r="AE10404" i="25" l="1"/>
  <c r="AG10404" i="25" s="1"/>
  <c r="AF10404" i="25"/>
  <c r="AF10405" i="25" l="1"/>
  <c r="AE10405" i="25"/>
  <c r="AG10405" i="25" s="1"/>
  <c r="AE10406" i="25" l="1"/>
  <c r="AG10406" i="25" s="1"/>
  <c r="AF10406" i="25"/>
  <c r="AF10407" i="25" l="1"/>
  <c r="AE10407" i="25"/>
  <c r="AG10407" i="25" s="1"/>
  <c r="AE10408" i="25" l="1"/>
  <c r="AG10408" i="25" s="1"/>
  <c r="AF10408" i="25"/>
  <c r="AE10409" i="25" l="1"/>
  <c r="AG10409" i="25" s="1"/>
  <c r="AF10409" i="25"/>
  <c r="AE10410" i="25" l="1"/>
  <c r="AG10410" i="25" s="1"/>
  <c r="AF10410" i="25"/>
  <c r="AE10411" i="25" l="1"/>
  <c r="AG10411" i="25" s="1"/>
  <c r="AF10411" i="25"/>
  <c r="AE10412" i="25" l="1"/>
  <c r="AG10412" i="25" s="1"/>
  <c r="AF10412" i="25"/>
  <c r="AE10413" i="25" l="1"/>
  <c r="AG10413" i="25" s="1"/>
  <c r="AF10413" i="25"/>
  <c r="AE10414" i="25" l="1"/>
  <c r="AG10414" i="25" s="1"/>
  <c r="AF10414" i="25"/>
  <c r="AE10415" i="25" l="1"/>
  <c r="AG10415" i="25" s="1"/>
  <c r="AF10415" i="25"/>
  <c r="AE10416" i="25" l="1"/>
  <c r="AG10416" i="25" s="1"/>
  <c r="AF10416" i="25"/>
  <c r="AF10417" i="25" l="1"/>
  <c r="AE10417" i="25"/>
  <c r="AG10417" i="25" s="1"/>
  <c r="AE10418" i="25" l="1"/>
  <c r="AG10418" i="25" s="1"/>
  <c r="AF10418" i="25"/>
  <c r="AF10419" i="25" l="1"/>
  <c r="AE10419" i="25"/>
  <c r="AG10419" i="25" s="1"/>
  <c r="AE10420" i="25" l="1"/>
  <c r="AG10420" i="25" s="1"/>
  <c r="AF10420" i="25"/>
  <c r="AE10421" i="25" l="1"/>
  <c r="AG10421" i="25" s="1"/>
  <c r="AF10421" i="25"/>
  <c r="AE10422" i="25" l="1"/>
  <c r="AG10422" i="25" s="1"/>
  <c r="AF10422" i="25"/>
  <c r="AE10423" i="25" l="1"/>
  <c r="AG10423" i="25" s="1"/>
  <c r="AF10423" i="25"/>
  <c r="AE10424" i="25" l="1"/>
  <c r="AG10424" i="25" s="1"/>
  <c r="AF10424" i="25"/>
  <c r="AE10425" i="25" l="1"/>
  <c r="AG10425" i="25" s="1"/>
  <c r="AF10425" i="25"/>
  <c r="AE10426" i="25" l="1"/>
  <c r="AG10426" i="25" s="1"/>
  <c r="AF10426" i="25"/>
  <c r="AF10427" i="25" l="1"/>
  <c r="AE10427" i="25"/>
  <c r="AG10427" i="25" s="1"/>
  <c r="AE10428" i="25" l="1"/>
  <c r="AG10428" i="25" s="1"/>
  <c r="AF10428" i="25"/>
  <c r="AE10429" i="25" l="1"/>
  <c r="AG10429" i="25" s="1"/>
  <c r="AF10429" i="25"/>
  <c r="AE10430" i="25" l="1"/>
  <c r="AG10430" i="25" s="1"/>
  <c r="AF10430" i="25"/>
  <c r="AE10431" i="25" l="1"/>
  <c r="AG10431" i="25" s="1"/>
  <c r="AF10431" i="25"/>
  <c r="AE10432" i="25" l="1"/>
  <c r="AG10432" i="25" s="1"/>
  <c r="AF10432" i="25"/>
  <c r="AE10433" i="25" l="1"/>
  <c r="AG10433" i="25" s="1"/>
  <c r="AF10433" i="25"/>
  <c r="AE10434" i="25" l="1"/>
  <c r="AG10434" i="25" s="1"/>
  <c r="AF10434" i="25"/>
  <c r="AF10435" i="25" l="1"/>
  <c r="AE10435" i="25"/>
  <c r="AG10435" i="25" s="1"/>
  <c r="AE10436" i="25" l="1"/>
  <c r="AG10436" i="25" s="1"/>
  <c r="AF10436" i="25"/>
  <c r="AE10437" i="25" l="1"/>
  <c r="AG10437" i="25" s="1"/>
  <c r="AF10437" i="25"/>
  <c r="AE10438" i="25" l="1"/>
  <c r="AG10438" i="25" s="1"/>
  <c r="AF10438" i="25"/>
  <c r="AF10439" i="25" l="1"/>
  <c r="AE10439" i="25"/>
  <c r="AG10439" i="25" s="1"/>
  <c r="AE10440" i="25" l="1"/>
  <c r="AG10440" i="25" s="1"/>
  <c r="AF10440" i="25"/>
  <c r="AE10441" i="25" l="1"/>
  <c r="AG10441" i="25" s="1"/>
  <c r="AF10441" i="25"/>
  <c r="AE10442" i="25" l="1"/>
  <c r="AG10442" i="25" s="1"/>
  <c r="AF10442" i="25"/>
  <c r="AE10443" i="25" l="1"/>
  <c r="AG10443" i="25" s="1"/>
  <c r="AF10443" i="25"/>
  <c r="AE10444" i="25" l="1"/>
  <c r="AG10444" i="25" s="1"/>
  <c r="AF10444" i="25"/>
  <c r="AE10445" i="25" l="1"/>
  <c r="AG10445" i="25" s="1"/>
  <c r="AF10445" i="25"/>
  <c r="AE10446" i="25" l="1"/>
  <c r="AG10446" i="25" s="1"/>
  <c r="AF10446" i="25"/>
  <c r="AE10447" i="25" l="1"/>
  <c r="AG10447" i="25" s="1"/>
  <c r="AF10447" i="25"/>
  <c r="AE10448" i="25" l="1"/>
  <c r="AG10448" i="25" s="1"/>
  <c r="AF10448" i="25"/>
  <c r="AE10449" i="25" l="1"/>
  <c r="AG10449" i="25" s="1"/>
  <c r="AF10449" i="25"/>
  <c r="AE10450" i="25" l="1"/>
  <c r="AG10450" i="25" s="1"/>
  <c r="AF10450" i="25"/>
  <c r="AE10451" i="25" l="1"/>
  <c r="AG10451" i="25" s="1"/>
  <c r="AF10451" i="25"/>
  <c r="AE10452" i="25" l="1"/>
  <c r="AG10452" i="25" s="1"/>
  <c r="AF10452" i="25"/>
  <c r="AF10453" i="25" l="1"/>
  <c r="AE10453" i="25"/>
  <c r="AG10453" i="25" s="1"/>
  <c r="AE10454" i="25" l="1"/>
  <c r="AG10454" i="25" s="1"/>
  <c r="AF10454" i="25"/>
  <c r="AF10455" i="25" l="1"/>
  <c r="AE10455" i="25"/>
  <c r="AG10455" i="25" s="1"/>
  <c r="AF10456" i="25" l="1"/>
  <c r="AE10456" i="25"/>
  <c r="AG10456" i="25" s="1"/>
  <c r="AF10457" i="25" l="1"/>
  <c r="AE10457" i="25"/>
  <c r="AG10457" i="25" s="1"/>
  <c r="AE10458" i="25" l="1"/>
  <c r="AG10458" i="25" s="1"/>
  <c r="AF10458" i="25"/>
  <c r="AF10459" i="25" l="1"/>
  <c r="AE10459" i="25"/>
  <c r="AG10459" i="25" s="1"/>
  <c r="AF10460" i="25" l="1"/>
  <c r="AE10460" i="25"/>
  <c r="AG10460" i="25" s="1"/>
  <c r="AF10461" i="25" l="1"/>
  <c r="AE10461" i="25"/>
  <c r="AG10461" i="25" s="1"/>
  <c r="AF10462" i="25" l="1"/>
  <c r="AE10462" i="25"/>
  <c r="AG10462" i="25" s="1"/>
  <c r="AF10463" i="25" l="1"/>
  <c r="AE10463" i="25"/>
  <c r="AG10463" i="25" s="1"/>
  <c r="AF10464" i="25" l="1"/>
  <c r="AE10464" i="25"/>
  <c r="AG10464" i="25" s="1"/>
  <c r="AF10465" i="25" l="1"/>
  <c r="AE10465" i="25"/>
  <c r="AG10465" i="25" s="1"/>
  <c r="AE10466" i="25" l="1"/>
  <c r="AG10466" i="25" s="1"/>
  <c r="AF10466" i="25"/>
  <c r="AF10467" i="25" l="1"/>
  <c r="AE10467" i="25"/>
  <c r="AG10467" i="25" s="1"/>
  <c r="AE10468" i="25" l="1"/>
  <c r="AG10468" i="25" s="1"/>
  <c r="AF10468" i="25"/>
  <c r="AF10469" i="25" l="1"/>
  <c r="AE10469" i="25"/>
  <c r="AG10469" i="25" s="1"/>
  <c r="AE10470" i="25" l="1"/>
  <c r="AG10470" i="25" s="1"/>
  <c r="AF10470" i="25"/>
  <c r="AF10471" i="25" l="1"/>
  <c r="AE10471" i="25"/>
  <c r="AG10471" i="25" s="1"/>
  <c r="AF10472" i="25" l="1"/>
  <c r="AE10472" i="25"/>
  <c r="AG10472" i="25" s="1"/>
  <c r="AF10473" i="25" l="1"/>
  <c r="AE10473" i="25"/>
  <c r="AG10473" i="25" s="1"/>
  <c r="AE10474" i="25" l="1"/>
  <c r="AG10474" i="25" s="1"/>
  <c r="AF10474" i="25"/>
  <c r="AF10475" i="25" l="1"/>
  <c r="AE10475" i="25"/>
  <c r="AG10475" i="25" s="1"/>
  <c r="AF10476" i="25" l="1"/>
  <c r="AE10476" i="25"/>
  <c r="AG10476" i="25" s="1"/>
  <c r="AF10477" i="25" l="1"/>
  <c r="AE10477" i="25"/>
  <c r="AG10477" i="25" s="1"/>
  <c r="AE10478" i="25" l="1"/>
  <c r="AG10478" i="25" s="1"/>
  <c r="AF10478" i="25"/>
  <c r="AF10479" i="25" l="1"/>
  <c r="AE10479" i="25"/>
  <c r="AG10479" i="25" s="1"/>
  <c r="AE10480" i="25" l="1"/>
  <c r="AG10480" i="25" s="1"/>
  <c r="AF10480" i="25"/>
  <c r="AF10481" i="25" l="1"/>
  <c r="AE10481" i="25"/>
  <c r="AG10481" i="25" s="1"/>
  <c r="AF10482" i="25" l="1"/>
  <c r="AE10482" i="25"/>
  <c r="AG10482" i="25" s="1"/>
  <c r="AF10483" i="25" l="1"/>
  <c r="AE10483" i="25"/>
  <c r="AG10483" i="25" s="1"/>
  <c r="AF10484" i="25" l="1"/>
  <c r="AE10484" i="25"/>
  <c r="AG10484" i="25" s="1"/>
  <c r="AF10485" i="25" l="1"/>
  <c r="AE10485" i="25"/>
  <c r="AG10485" i="25" s="1"/>
  <c r="AE10486" i="25" l="1"/>
  <c r="AG10486" i="25" s="1"/>
  <c r="AF10486" i="25"/>
  <c r="AF10487" i="25" l="1"/>
  <c r="AE10487" i="25"/>
  <c r="AG10487" i="25" s="1"/>
  <c r="AE10488" i="25" l="1"/>
  <c r="AG10488" i="25" s="1"/>
  <c r="AF10488" i="25"/>
  <c r="AF10489" i="25" l="1"/>
  <c r="AE10489" i="25"/>
  <c r="AG10489" i="25" s="1"/>
  <c r="AE10490" i="25" l="1"/>
  <c r="AG10490" i="25" s="1"/>
  <c r="AF10490" i="25"/>
  <c r="AF10491" i="25" l="1"/>
  <c r="AE10491" i="25"/>
  <c r="AG10491" i="25" s="1"/>
  <c r="AF10492" i="25" l="1"/>
  <c r="AE10492" i="25"/>
  <c r="AG10492" i="25" s="1"/>
  <c r="AF10493" i="25" l="1"/>
  <c r="AE10493" i="25"/>
  <c r="AG10493" i="25" s="1"/>
  <c r="AF10494" i="25" l="1"/>
  <c r="AE10494" i="25"/>
  <c r="AG10494" i="25" s="1"/>
  <c r="AE10495" i="25" l="1"/>
  <c r="AG10495" i="25" s="1"/>
  <c r="AF10495" i="25"/>
  <c r="AE10496" i="25" l="1"/>
  <c r="AG10496" i="25" s="1"/>
  <c r="AF10496" i="25"/>
  <c r="AE10497" i="25" l="1"/>
  <c r="AG10497" i="25" s="1"/>
  <c r="AF10497" i="25"/>
  <c r="AE10498" i="25" l="1"/>
  <c r="AG10498" i="25" s="1"/>
  <c r="AF10498" i="25"/>
  <c r="AE10499" i="25" l="1"/>
  <c r="AG10499" i="25" s="1"/>
  <c r="AF10499" i="25"/>
  <c r="AE10500" i="25" l="1"/>
  <c r="AG10500" i="25" s="1"/>
  <c r="AF10500" i="25"/>
  <c r="AE10501" i="25" l="1"/>
  <c r="AG10501" i="25" s="1"/>
  <c r="AF10501" i="25"/>
  <c r="AF10502" i="25" l="1"/>
  <c r="AE10502" i="25"/>
  <c r="AG10502" i="25" s="1"/>
  <c r="AE10503" i="25" l="1"/>
  <c r="AG10503" i="25" s="1"/>
  <c r="AF10503" i="25"/>
  <c r="AE10504" i="25" l="1"/>
  <c r="AG10504" i="25" s="1"/>
  <c r="AF10504" i="25"/>
  <c r="AF10505" i="25" l="1"/>
  <c r="AE10505" i="25"/>
  <c r="AG10505" i="25" s="1"/>
  <c r="AE10506" i="25" l="1"/>
  <c r="AG10506" i="25" s="1"/>
  <c r="AF10506" i="25"/>
  <c r="AF10507" i="25" l="1"/>
  <c r="AE10507" i="25"/>
  <c r="AG10507" i="25" s="1"/>
  <c r="AE10508" i="25" l="1"/>
  <c r="AG10508" i="25" s="1"/>
  <c r="AF10508" i="25"/>
  <c r="AF10509" i="25" l="1"/>
  <c r="AE10509" i="25"/>
  <c r="AG10509" i="25" s="1"/>
  <c r="AF10510" i="25" l="1"/>
  <c r="AE10510" i="25"/>
  <c r="AG10510" i="25" s="1"/>
  <c r="AF10511" i="25" l="1"/>
  <c r="AE10511" i="25"/>
  <c r="AG10511" i="25" s="1"/>
  <c r="AE10512" i="25" l="1"/>
  <c r="AG10512" i="25" s="1"/>
  <c r="AF10512" i="25"/>
  <c r="AF10513" i="25" l="1"/>
  <c r="AE10513" i="25"/>
  <c r="AG10513" i="25" s="1"/>
  <c r="AE10514" i="25" l="1"/>
  <c r="AG10514" i="25" s="1"/>
  <c r="AF10514" i="25"/>
  <c r="AF10515" i="25" l="1"/>
  <c r="AE10515" i="25"/>
  <c r="AG10515" i="25" s="1"/>
  <c r="AE10516" i="25" l="1"/>
  <c r="AG10516" i="25" s="1"/>
  <c r="AF10516" i="25"/>
  <c r="AE10517" i="25" l="1"/>
  <c r="AG10517" i="25" s="1"/>
  <c r="AF10517" i="25"/>
  <c r="AE10518" i="25" l="1"/>
  <c r="AG10518" i="25" s="1"/>
  <c r="AF10518" i="25"/>
  <c r="AF10519" i="25" l="1"/>
  <c r="AE10519" i="25"/>
  <c r="AG10519" i="25" s="1"/>
  <c r="AE10520" i="25" l="1"/>
  <c r="AG10520" i="25" s="1"/>
  <c r="AF10520" i="25"/>
  <c r="AE10521" i="25" l="1"/>
  <c r="AG10521" i="25" s="1"/>
  <c r="AF10521" i="25"/>
  <c r="AE10522" i="25" l="1"/>
  <c r="AG10522" i="25" s="1"/>
  <c r="AF10522" i="25"/>
  <c r="AF10523" i="25" l="1"/>
  <c r="AE10523" i="25"/>
  <c r="AG10523" i="25" s="1"/>
  <c r="AE10524" i="25" l="1"/>
  <c r="AG10524" i="25" s="1"/>
  <c r="AF10524" i="25"/>
  <c r="AF10525" i="25" l="1"/>
  <c r="AE10525" i="25"/>
  <c r="AG10525" i="25" s="1"/>
  <c r="AE10526" i="25" l="1"/>
  <c r="AG10526" i="25" s="1"/>
  <c r="AF10526" i="25"/>
  <c r="AF10527" i="25" l="1"/>
  <c r="AE10527" i="25"/>
  <c r="AG10527" i="25" s="1"/>
  <c r="AE10528" i="25" l="1"/>
  <c r="AG10528" i="25" s="1"/>
  <c r="AF10528" i="25"/>
  <c r="AF10529" i="25" l="1"/>
  <c r="AE10529" i="25"/>
  <c r="AG10529" i="25" s="1"/>
  <c r="AE10530" i="25" l="1"/>
  <c r="AG10530" i="25" s="1"/>
  <c r="AF10530" i="25"/>
  <c r="AE10531" i="25" l="1"/>
  <c r="AG10531" i="25" s="1"/>
  <c r="AF10531" i="25"/>
  <c r="AE10532" i="25" l="1"/>
  <c r="AG10532" i="25" s="1"/>
  <c r="AF10532" i="25"/>
  <c r="AF10533" i="25" l="1"/>
  <c r="AE10533" i="25"/>
  <c r="AG10533" i="25" s="1"/>
  <c r="AE10534" i="25" l="1"/>
  <c r="AG10534" i="25" s="1"/>
  <c r="AF10534" i="25"/>
  <c r="AE10535" i="25" l="1"/>
  <c r="AG10535" i="25" s="1"/>
  <c r="AF10535" i="25"/>
  <c r="AE10536" i="25" l="1"/>
  <c r="AG10536" i="25" s="1"/>
  <c r="AF10536" i="25"/>
  <c r="AF10537" i="25" l="1"/>
  <c r="AE10537" i="25"/>
  <c r="AG10537" i="25" s="1"/>
  <c r="AE10538" i="25" l="1"/>
  <c r="AG10538" i="25" s="1"/>
  <c r="AF10538" i="25"/>
  <c r="AE10539" i="25" l="1"/>
  <c r="AG10539" i="25" s="1"/>
  <c r="AF10539" i="25"/>
  <c r="AE10540" i="25" l="1"/>
  <c r="AG10540" i="25" s="1"/>
  <c r="AF10540" i="25"/>
  <c r="AF10541" i="25" l="1"/>
  <c r="AE10541" i="25"/>
  <c r="AG10541" i="25" s="1"/>
  <c r="AE10542" i="25" l="1"/>
  <c r="AG10542" i="25" s="1"/>
  <c r="AF10542" i="25"/>
  <c r="AE10543" i="25" l="1"/>
  <c r="AG10543" i="25" s="1"/>
  <c r="AF10543" i="25"/>
  <c r="AE10544" i="25" l="1"/>
  <c r="AG10544" i="25" s="1"/>
  <c r="AF10544" i="25"/>
  <c r="AF10545" i="25" l="1"/>
  <c r="AE10545" i="25"/>
  <c r="AG10545" i="25" s="1"/>
  <c r="AE10546" i="25" l="1"/>
  <c r="AG10546" i="25" s="1"/>
  <c r="AF10546" i="25"/>
  <c r="AE10547" i="25" l="1"/>
  <c r="AG10547" i="25" s="1"/>
  <c r="AF10547" i="25"/>
  <c r="AE10548" i="25" l="1"/>
  <c r="AG10548" i="25" s="1"/>
  <c r="AF10548" i="25"/>
  <c r="AF10549" i="25" l="1"/>
  <c r="AE10549" i="25"/>
  <c r="AG10549" i="25" s="1"/>
  <c r="AE10550" i="25" l="1"/>
  <c r="AG10550" i="25" s="1"/>
  <c r="AF10550" i="25"/>
  <c r="AE10551" i="25" l="1"/>
  <c r="AG10551" i="25" s="1"/>
  <c r="AF10551" i="25"/>
  <c r="AE10552" i="25" l="1"/>
  <c r="AG10552" i="25" s="1"/>
  <c r="AF10552" i="25"/>
  <c r="AF10553" i="25" l="1"/>
  <c r="AE10553" i="25"/>
  <c r="AG10553" i="25" s="1"/>
  <c r="AE10554" i="25" l="1"/>
  <c r="AG10554" i="25" s="1"/>
  <c r="AF10554" i="25"/>
  <c r="AE10555" i="25" l="1"/>
  <c r="AG10555" i="25" s="1"/>
  <c r="AF10555" i="25"/>
  <c r="AE10556" i="25" l="1"/>
  <c r="AG10556" i="25" s="1"/>
  <c r="AF10556" i="25"/>
  <c r="AF10557" i="25" l="1"/>
  <c r="AE10557" i="25"/>
  <c r="AG10557" i="25" s="1"/>
  <c r="AE10558" i="25" l="1"/>
  <c r="AG10558" i="25" s="1"/>
  <c r="AF10558" i="25"/>
  <c r="AE10559" i="25" l="1"/>
  <c r="AG10559" i="25" s="1"/>
  <c r="AF10559" i="25"/>
  <c r="AE10560" i="25" l="1"/>
  <c r="AG10560" i="25" s="1"/>
  <c r="AF10560" i="25"/>
  <c r="AF10561" i="25" l="1"/>
  <c r="AE10561" i="25"/>
  <c r="AG10561" i="25" s="1"/>
  <c r="AE10562" i="25" l="1"/>
  <c r="AG10562" i="25" s="1"/>
  <c r="AF10562" i="25"/>
  <c r="AF10563" i="25" l="1"/>
  <c r="AE10563" i="25"/>
  <c r="AG10563" i="25" s="1"/>
  <c r="AE10564" i="25" l="1"/>
  <c r="AG10564" i="25" s="1"/>
  <c r="AF10564" i="25"/>
  <c r="AE10565" i="25" l="1"/>
  <c r="AG10565" i="25" s="1"/>
  <c r="AF10565" i="25"/>
  <c r="AE10566" i="25" l="1"/>
  <c r="AG10566" i="25" s="1"/>
  <c r="AF10566" i="25"/>
  <c r="AF10567" i="25" l="1"/>
  <c r="AE10567" i="25"/>
  <c r="AG10567" i="25" s="1"/>
  <c r="AE10568" i="25" l="1"/>
  <c r="AG10568" i="25" s="1"/>
  <c r="AF10568" i="25"/>
  <c r="AE10569" i="25" l="1"/>
  <c r="AG10569" i="25" s="1"/>
  <c r="AF10569" i="25"/>
  <c r="AE10570" i="25" l="1"/>
  <c r="AG10570" i="25" s="1"/>
  <c r="AF10570" i="25"/>
  <c r="AE10571" i="25" l="1"/>
  <c r="AG10571" i="25" s="1"/>
  <c r="AF10571" i="25"/>
  <c r="AE10572" i="25" l="1"/>
  <c r="AG10572" i="25" s="1"/>
  <c r="AF10572" i="25"/>
  <c r="AE10573" i="25" l="1"/>
  <c r="AG10573" i="25" s="1"/>
  <c r="AF10573" i="25"/>
  <c r="AE10574" i="25" l="1"/>
  <c r="AG10574" i="25" s="1"/>
  <c r="AF10574" i="25"/>
  <c r="AE10575" i="25" l="1"/>
  <c r="AG10575" i="25" s="1"/>
  <c r="AF10575" i="25"/>
  <c r="AE10576" i="25" l="1"/>
  <c r="AG10576" i="25" s="1"/>
  <c r="AF10576" i="25"/>
  <c r="AF10577" i="25" l="1"/>
  <c r="AE10577" i="25"/>
  <c r="AG10577" i="25" s="1"/>
  <c r="AE10578" i="25" l="1"/>
  <c r="AG10578" i="25" s="1"/>
  <c r="AF10578" i="25"/>
  <c r="AE10579" i="25" l="1"/>
  <c r="AG10579" i="25" s="1"/>
  <c r="AF10579" i="25"/>
  <c r="AE10580" i="25" l="1"/>
  <c r="AG10580" i="25" s="1"/>
  <c r="AF10580" i="25"/>
  <c r="AE10581" i="25" l="1"/>
  <c r="AG10581" i="25" s="1"/>
  <c r="AF10581" i="25"/>
  <c r="AE10582" i="25" l="1"/>
  <c r="AG10582" i="25" s="1"/>
  <c r="AF10582" i="25"/>
  <c r="AE10583" i="25" l="1"/>
  <c r="AG10583" i="25" s="1"/>
  <c r="AF10583" i="25"/>
  <c r="AE10584" i="25" l="1"/>
  <c r="AG10584" i="25" s="1"/>
  <c r="AF10584" i="25"/>
  <c r="AE10585" i="25" l="1"/>
  <c r="AG10585" i="25" s="1"/>
  <c r="AF10585" i="25"/>
  <c r="AE10586" i="25" l="1"/>
  <c r="AG10586" i="25" s="1"/>
  <c r="AF10586" i="25"/>
  <c r="AF10587" i="25" l="1"/>
  <c r="AE10587" i="25"/>
  <c r="AG10587" i="25" s="1"/>
  <c r="AE10588" i="25" l="1"/>
  <c r="AG10588" i="25" s="1"/>
  <c r="AF10588" i="25"/>
  <c r="AF10589" i="25" l="1"/>
  <c r="AE10589" i="25"/>
  <c r="AG10589" i="25" s="1"/>
  <c r="AE10590" i="25" l="1"/>
  <c r="AG10590" i="25" s="1"/>
  <c r="AF10590" i="25"/>
  <c r="AF10591" i="25" l="1"/>
  <c r="AE10591" i="25"/>
  <c r="AG10591" i="25" s="1"/>
  <c r="AF10592" i="25" l="1"/>
  <c r="AE10592" i="25"/>
  <c r="AG10592" i="25" s="1"/>
  <c r="AF10593" i="25" l="1"/>
  <c r="AE10593" i="25"/>
  <c r="AG10593" i="25" s="1"/>
  <c r="AF10594" i="25" l="1"/>
  <c r="AE10594" i="25"/>
  <c r="AG10594" i="25" s="1"/>
  <c r="AE10595" i="25" l="1"/>
  <c r="AG10595" i="25" s="1"/>
  <c r="AF10595" i="25"/>
  <c r="AF10596" i="25" l="1"/>
  <c r="AE10596" i="25"/>
  <c r="AG10596" i="25" s="1"/>
  <c r="AE10597" i="25" l="1"/>
  <c r="AG10597" i="25" s="1"/>
  <c r="AF10597" i="25"/>
  <c r="AF10598" i="25" l="1"/>
  <c r="AE10598" i="25"/>
  <c r="AG10598" i="25" s="1"/>
  <c r="AF10599" i="25" l="1"/>
  <c r="AE10599" i="25"/>
  <c r="AG10599" i="25" s="1"/>
  <c r="AF10600" i="25" l="1"/>
  <c r="AE10600" i="25"/>
  <c r="AG10600" i="25" s="1"/>
  <c r="AF10601" i="25" l="1"/>
  <c r="AE10601" i="25"/>
  <c r="AG10601" i="25" s="1"/>
  <c r="AF10602" i="25" l="1"/>
  <c r="AE10602" i="25"/>
  <c r="AG10602" i="25" s="1"/>
  <c r="AE10603" i="25" l="1"/>
  <c r="AG10603" i="25" s="1"/>
  <c r="AF10603" i="25"/>
  <c r="AF10604" i="25" l="1"/>
  <c r="AE10604" i="25"/>
  <c r="AG10604" i="25" s="1"/>
  <c r="AF10605" i="25" l="1"/>
  <c r="AE10605" i="25"/>
  <c r="AG10605" i="25" s="1"/>
  <c r="AF10606" i="25" l="1"/>
  <c r="AE10606" i="25"/>
  <c r="AG10606" i="25" s="1"/>
  <c r="AF10607" i="25" l="1"/>
  <c r="AE10607" i="25"/>
  <c r="AG10607" i="25" s="1"/>
  <c r="AF10608" i="25" l="1"/>
  <c r="AE10608" i="25"/>
  <c r="AG10608" i="25" s="1"/>
  <c r="AF10609" i="25" l="1"/>
  <c r="AE10609" i="25"/>
  <c r="AG10609" i="25" s="1"/>
  <c r="AF10610" i="25" l="1"/>
  <c r="AE10610" i="25"/>
  <c r="AG10610" i="25" s="1"/>
  <c r="AF10611" i="25" l="1"/>
  <c r="AE10611" i="25"/>
  <c r="AG10611" i="25" s="1"/>
  <c r="AF10612" i="25" l="1"/>
  <c r="AE10612" i="25"/>
  <c r="AG10612" i="25" s="1"/>
  <c r="AF10613" i="25" l="1"/>
  <c r="AE10613" i="25"/>
  <c r="AG10613" i="25" s="1"/>
  <c r="AF10614" i="25" l="1"/>
  <c r="AE10614" i="25"/>
  <c r="AG10614" i="25" s="1"/>
  <c r="AE10615" i="25" l="1"/>
  <c r="AG10615" i="25" s="1"/>
  <c r="AF10615" i="25"/>
  <c r="AF10616" i="25" l="1"/>
  <c r="AE10616" i="25"/>
  <c r="AG10616" i="25" s="1"/>
  <c r="AF10617" i="25" l="1"/>
  <c r="AE10617" i="25"/>
  <c r="AG10617" i="25" s="1"/>
  <c r="AF10618" i="25" l="1"/>
  <c r="AE10618" i="25"/>
  <c r="AG10618" i="25" s="1"/>
  <c r="AF10619" i="25" l="1"/>
  <c r="AE10619" i="25"/>
  <c r="AG10619" i="25" s="1"/>
  <c r="AF10620" i="25" l="1"/>
  <c r="AE10620" i="25"/>
  <c r="AG10620" i="25" s="1"/>
  <c r="AF10621" i="25" l="1"/>
  <c r="AE10621" i="25"/>
  <c r="AG10621" i="25" s="1"/>
  <c r="AF10622" i="25" l="1"/>
  <c r="AE10622" i="25"/>
  <c r="AG10622" i="25" s="1"/>
  <c r="AF10623" i="25" l="1"/>
  <c r="AE10623" i="25"/>
  <c r="AG10623" i="25" s="1"/>
  <c r="AF10624" i="25" l="1"/>
  <c r="AE10624" i="25"/>
  <c r="AG10624" i="25" s="1"/>
  <c r="AE10625" i="25" l="1"/>
  <c r="AG10625" i="25" s="1"/>
  <c r="AF10625" i="25"/>
  <c r="AF10626" i="25" l="1"/>
  <c r="AE10626" i="25"/>
  <c r="AG10626" i="25" s="1"/>
  <c r="AE10627" i="25" l="1"/>
  <c r="AG10627" i="25" s="1"/>
  <c r="AF10627" i="25"/>
  <c r="AF10628" i="25" l="1"/>
  <c r="AE10628" i="25"/>
  <c r="AG10628" i="25" s="1"/>
  <c r="AF10629" i="25" l="1"/>
  <c r="AE10629" i="25"/>
  <c r="AG10629" i="25" s="1"/>
  <c r="AF10630" i="25" l="1"/>
  <c r="AE10630" i="25"/>
  <c r="AG10630" i="25" s="1"/>
  <c r="AF10631" i="25" l="1"/>
  <c r="AE10631" i="25"/>
  <c r="AG10631" i="25" s="1"/>
  <c r="AF10632" i="25" l="1"/>
  <c r="AE10632" i="25"/>
  <c r="AG10632" i="25" s="1"/>
  <c r="AF10633" i="25" l="1"/>
  <c r="AE10633" i="25"/>
  <c r="AG10633" i="25" s="1"/>
  <c r="AF10634" i="25" l="1"/>
  <c r="AE10634" i="25"/>
  <c r="AG10634" i="25" s="1"/>
  <c r="AF10635" i="25" l="1"/>
  <c r="AE10635" i="25"/>
  <c r="AG10635" i="25" s="1"/>
  <c r="AF10636" i="25" l="1"/>
  <c r="AE10636" i="25"/>
  <c r="AG10636" i="25" s="1"/>
  <c r="AF10637" i="25" l="1"/>
  <c r="AE10637" i="25"/>
  <c r="AG10637" i="25" s="1"/>
  <c r="AF10638" i="25" l="1"/>
  <c r="AE10638" i="25"/>
  <c r="AG10638" i="25" s="1"/>
  <c r="AF10639" i="25" l="1"/>
  <c r="AE10639" i="25"/>
  <c r="AG10639" i="25" s="1"/>
  <c r="AF10640" i="25" l="1"/>
  <c r="AE10640" i="25"/>
  <c r="AG10640" i="25" s="1"/>
  <c r="AF10641" i="25" l="1"/>
  <c r="AE10641" i="25"/>
  <c r="AG10641" i="25" s="1"/>
  <c r="AF10642" i="25" l="1"/>
  <c r="AE10642" i="25"/>
  <c r="AG10642" i="25" s="1"/>
  <c r="AF10643" i="25" l="1"/>
  <c r="AE10643" i="25"/>
  <c r="AG10643" i="25" s="1"/>
  <c r="AF10644" i="25" l="1"/>
  <c r="AE10644" i="25"/>
  <c r="AG10644" i="25" s="1"/>
  <c r="AE10645" i="25" l="1"/>
  <c r="AG10645" i="25" s="1"/>
  <c r="AF10645" i="25"/>
  <c r="AF10646" i="25" l="1"/>
  <c r="AE10646" i="25"/>
  <c r="AG10646" i="25" s="1"/>
  <c r="AF10647" i="25" l="1"/>
  <c r="AE10647" i="25"/>
  <c r="AG10647" i="25" s="1"/>
  <c r="AF10648" i="25" l="1"/>
  <c r="AE10648" i="25"/>
  <c r="AG10648" i="25" s="1"/>
  <c r="AE10649" i="25" l="1"/>
  <c r="AG10649" i="25" s="1"/>
  <c r="AF10649" i="25"/>
  <c r="AF10650" i="25" l="1"/>
  <c r="AE10650" i="25"/>
  <c r="AG10650" i="25" s="1"/>
  <c r="AF10651" i="25" l="1"/>
  <c r="AE10651" i="25"/>
  <c r="AG10651" i="25" s="1"/>
  <c r="AF10652" i="25" l="1"/>
  <c r="AE10652" i="25"/>
  <c r="AG10652" i="25" s="1"/>
  <c r="AF10653" i="25" l="1"/>
  <c r="AE10653" i="25"/>
  <c r="AG10653" i="25" s="1"/>
  <c r="AF10654" i="25" l="1"/>
  <c r="AE10654" i="25"/>
  <c r="AG10654" i="25" s="1"/>
  <c r="AF10655" i="25" l="1"/>
  <c r="AE10655" i="25"/>
  <c r="AG10655" i="25" s="1"/>
  <c r="AF10656" i="25" l="1"/>
  <c r="AE10656" i="25"/>
  <c r="AG10656" i="25" s="1"/>
  <c r="AE10657" i="25" l="1"/>
  <c r="AG10657" i="25" s="1"/>
  <c r="AF10657" i="25"/>
  <c r="AF10658" i="25" l="1"/>
  <c r="AE10658" i="25"/>
  <c r="AG10658" i="25" s="1"/>
  <c r="AE10659" i="25" l="1"/>
  <c r="AG10659" i="25" s="1"/>
  <c r="AF10659" i="25"/>
  <c r="AF10660" i="25" l="1"/>
  <c r="AE10660" i="25"/>
  <c r="AG10660" i="25" s="1"/>
  <c r="AE10661" i="25" l="1"/>
  <c r="AG10661" i="25" s="1"/>
  <c r="AF10661" i="25"/>
  <c r="AF10662" i="25" l="1"/>
  <c r="AE10662" i="25"/>
  <c r="AG10662" i="25" s="1"/>
  <c r="AF10663" i="25" l="1"/>
  <c r="AE10663" i="25"/>
  <c r="AG10663" i="25" s="1"/>
  <c r="AF10664" i="25" l="1"/>
  <c r="AE10664" i="25"/>
  <c r="AG10664" i="25" s="1"/>
  <c r="AF10665" i="25" l="1"/>
  <c r="AE10665" i="25"/>
  <c r="AG10665" i="25" s="1"/>
  <c r="AF10666" i="25" l="1"/>
  <c r="AE10666" i="25"/>
  <c r="AG10666" i="25" s="1"/>
  <c r="AF10667" i="25" l="1"/>
  <c r="AE10667" i="25"/>
  <c r="AG10667" i="25" s="1"/>
  <c r="AF10668" i="25" l="1"/>
  <c r="AE10668" i="25"/>
  <c r="AG10668" i="25" s="1"/>
  <c r="AF10669" i="25" l="1"/>
  <c r="AE10669" i="25"/>
  <c r="AG10669" i="25" s="1"/>
  <c r="AF10670" i="25" l="1"/>
  <c r="AE10670" i="25"/>
  <c r="AG10670" i="25" s="1"/>
  <c r="AE10671" i="25" l="1"/>
  <c r="AG10671" i="25" s="1"/>
  <c r="AF10671" i="25"/>
  <c r="AF10672" i="25" l="1"/>
  <c r="AE10672" i="25"/>
  <c r="AG10672" i="25" s="1"/>
  <c r="AF10673" i="25" l="1"/>
  <c r="AE10673" i="25"/>
  <c r="AG10673" i="25" s="1"/>
  <c r="AF10674" i="25" l="1"/>
  <c r="AE10674" i="25"/>
  <c r="AG10674" i="25" s="1"/>
  <c r="AF10675" i="25" l="1"/>
  <c r="AE10675" i="25"/>
  <c r="AG10675" i="25" s="1"/>
  <c r="AF10676" i="25" l="1"/>
  <c r="AE10676" i="25"/>
  <c r="AG10676" i="25" s="1"/>
  <c r="AF10677" i="25" l="1"/>
  <c r="AE10677" i="25"/>
  <c r="AG10677" i="25" s="1"/>
  <c r="AF10678" i="25" l="1"/>
  <c r="AE10678" i="25"/>
  <c r="AG10678" i="25" s="1"/>
  <c r="AF10679" i="25" l="1"/>
  <c r="AE10679" i="25"/>
  <c r="AG10679" i="25" s="1"/>
  <c r="AF10680" i="25" l="1"/>
  <c r="AE10680" i="25"/>
  <c r="AG10680" i="25" s="1"/>
  <c r="AE10681" i="25" l="1"/>
  <c r="AG10681" i="25" s="1"/>
  <c r="AF10681" i="25"/>
  <c r="AF10682" i="25" l="1"/>
  <c r="AE10682" i="25"/>
  <c r="AG10682" i="25" s="1"/>
  <c r="AF10683" i="25" l="1"/>
  <c r="AE10683" i="25"/>
  <c r="AG10683" i="25" s="1"/>
  <c r="AF10684" i="25" l="1"/>
  <c r="AE10684" i="25"/>
  <c r="AG10684" i="25" s="1"/>
  <c r="AE10685" i="25" l="1"/>
  <c r="AG10685" i="25" s="1"/>
  <c r="AF10685" i="25"/>
  <c r="AF10686" i="25" l="1"/>
  <c r="AE10686" i="25"/>
  <c r="AG10686" i="25" s="1"/>
  <c r="AE10687" i="25" l="1"/>
  <c r="AG10687" i="25" s="1"/>
  <c r="AF10687" i="25"/>
  <c r="AF10688" i="25" l="1"/>
  <c r="AE10688" i="25"/>
  <c r="AG10688" i="25" s="1"/>
  <c r="AF10689" i="25" l="1"/>
  <c r="AE10689" i="25"/>
  <c r="AG10689" i="25" s="1"/>
  <c r="AF10690" i="25" l="1"/>
  <c r="AE10690" i="25"/>
  <c r="AG10690" i="25" s="1"/>
  <c r="AE10691" i="25" l="1"/>
  <c r="AG10691" i="25" s="1"/>
  <c r="AF10691" i="25"/>
  <c r="AF10692" i="25" l="1"/>
  <c r="AE10692" i="25"/>
  <c r="AG10692" i="25" s="1"/>
  <c r="AF10693" i="25" l="1"/>
  <c r="AE10693" i="25"/>
  <c r="AG10693" i="25" s="1"/>
  <c r="AF10694" i="25" l="1"/>
  <c r="AE10694" i="25"/>
  <c r="AG10694" i="25" s="1"/>
  <c r="AE10695" i="25" l="1"/>
  <c r="AG10695" i="25" s="1"/>
  <c r="AF10695" i="25"/>
  <c r="AF10696" i="25" l="1"/>
  <c r="AE10696" i="25"/>
  <c r="AG10696" i="25" s="1"/>
  <c r="AE10697" i="25" l="1"/>
  <c r="AG10697" i="25" s="1"/>
  <c r="AF10697" i="25"/>
  <c r="AF10698" i="25" l="1"/>
  <c r="AE10698" i="25"/>
  <c r="AG10698" i="25" s="1"/>
  <c r="AF10699" i="25" l="1"/>
  <c r="AE10699" i="25"/>
  <c r="AG10699" i="25" s="1"/>
  <c r="AE10700" i="25" l="1"/>
  <c r="AG10700" i="25" s="1"/>
  <c r="AF10700" i="25"/>
  <c r="AF10701" i="25" l="1"/>
  <c r="AE10701" i="25"/>
  <c r="AG10701" i="25" s="1"/>
  <c r="AE10702" i="25" l="1"/>
  <c r="AG10702" i="25" s="1"/>
  <c r="AF10702" i="25"/>
  <c r="AF10703" i="25" l="1"/>
  <c r="AE10703" i="25"/>
  <c r="AG10703" i="25" s="1"/>
  <c r="AE10704" i="25" l="1"/>
  <c r="AG10704" i="25" s="1"/>
  <c r="AF10704" i="25"/>
  <c r="AE10705" i="25" l="1"/>
  <c r="AG10705" i="25" s="1"/>
  <c r="AF10705" i="25"/>
  <c r="AE10706" i="25" l="1"/>
  <c r="AG10706" i="25" s="1"/>
  <c r="AF10706" i="25"/>
  <c r="AE10707" i="25" l="1"/>
  <c r="AG10707" i="25" s="1"/>
  <c r="AF10707" i="25"/>
  <c r="AE10708" i="25" l="1"/>
  <c r="AG10708" i="25" s="1"/>
  <c r="AF10708" i="25"/>
  <c r="AE10709" i="25" l="1"/>
  <c r="AG10709" i="25" s="1"/>
  <c r="AF10709" i="25"/>
  <c r="AE10710" i="25" l="1"/>
  <c r="AG10710" i="25" s="1"/>
  <c r="AF10710" i="25"/>
  <c r="AE10711" i="25" l="1"/>
  <c r="AG10711" i="25" s="1"/>
  <c r="AF10711" i="25"/>
  <c r="AE10712" i="25" l="1"/>
  <c r="AG10712" i="25" s="1"/>
  <c r="AF10712" i="25"/>
  <c r="AE10713" i="25" l="1"/>
  <c r="AG10713" i="25" s="1"/>
  <c r="AF10713" i="25"/>
  <c r="AE10714" i="25" l="1"/>
  <c r="AG10714" i="25" s="1"/>
  <c r="AF10714" i="25"/>
  <c r="AE10715" i="25" l="1"/>
  <c r="AG10715" i="25" s="1"/>
  <c r="AF10715" i="25"/>
  <c r="AE10716" i="25" l="1"/>
  <c r="AG10716" i="25" s="1"/>
  <c r="AF10716" i="25"/>
  <c r="AF10717" i="25" l="1"/>
  <c r="AE10717" i="25"/>
  <c r="AG10717" i="25" s="1"/>
  <c r="AE10718" i="25" l="1"/>
  <c r="AG10718" i="25" s="1"/>
  <c r="AF10718" i="25"/>
  <c r="AF10719" i="25" l="1"/>
  <c r="AE10719" i="25"/>
  <c r="AG10719" i="25" s="1"/>
  <c r="AE10720" i="25" l="1"/>
  <c r="AG10720" i="25" s="1"/>
  <c r="AF10720" i="25"/>
  <c r="AE10721" i="25" l="1"/>
  <c r="AG10721" i="25" s="1"/>
  <c r="AF10721" i="25"/>
  <c r="AE10722" i="25" l="1"/>
  <c r="AG10722" i="25" s="1"/>
  <c r="AF10722" i="25"/>
  <c r="AE10723" i="25" l="1"/>
  <c r="AG10723" i="25" s="1"/>
  <c r="AF10723" i="25"/>
  <c r="AE10724" i="25" l="1"/>
  <c r="AG10724" i="25" s="1"/>
  <c r="AF10724" i="25"/>
  <c r="AE10725" i="25" l="1"/>
  <c r="AG10725" i="25" s="1"/>
  <c r="AF10725" i="25"/>
  <c r="AE10726" i="25" l="1"/>
  <c r="AG10726" i="25" s="1"/>
  <c r="AF10726" i="25"/>
  <c r="AE10727" i="25" l="1"/>
  <c r="AG10727" i="25" s="1"/>
  <c r="AF10727" i="25"/>
  <c r="AE10728" i="25" l="1"/>
  <c r="AG10728" i="25" s="1"/>
  <c r="AF10728" i="25"/>
  <c r="AE10729" i="25" l="1"/>
  <c r="AG10729" i="25" s="1"/>
  <c r="AF10729" i="25"/>
  <c r="AE10730" i="25" l="1"/>
  <c r="AG10730" i="25" s="1"/>
  <c r="AF10730" i="25"/>
  <c r="AE10731" i="25" l="1"/>
  <c r="AG10731" i="25" s="1"/>
  <c r="AF10731" i="25"/>
  <c r="AE10732" i="25" l="1"/>
  <c r="AG10732" i="25" s="1"/>
  <c r="AF10732" i="25"/>
  <c r="AE10733" i="25" l="1"/>
  <c r="AG10733" i="25" s="1"/>
  <c r="AF10733" i="25"/>
  <c r="AE10734" i="25" l="1"/>
  <c r="AG10734" i="25" s="1"/>
  <c r="AF10734" i="25"/>
  <c r="AE10735" i="25" l="1"/>
  <c r="AG10735" i="25" s="1"/>
  <c r="AF10735" i="25"/>
  <c r="AE10736" i="25" l="1"/>
  <c r="AG10736" i="25" s="1"/>
  <c r="AF10736" i="25"/>
  <c r="AE10737" i="25" l="1"/>
  <c r="AG10737" i="25" s="1"/>
  <c r="AF10737" i="25"/>
  <c r="AE10738" i="25" l="1"/>
  <c r="AG10738" i="25" s="1"/>
  <c r="AF10738" i="25"/>
  <c r="AE10739" i="25" l="1"/>
  <c r="AG10739" i="25" s="1"/>
  <c r="AF10739" i="25"/>
  <c r="AE10740" i="25" l="1"/>
  <c r="AG10740" i="25" s="1"/>
  <c r="AF10740" i="25"/>
  <c r="AE10741" i="25" l="1"/>
  <c r="AG10741" i="25" s="1"/>
  <c r="AF10741" i="25"/>
  <c r="AE10742" i="25" l="1"/>
  <c r="AG10742" i="25" s="1"/>
  <c r="AF10742" i="25"/>
  <c r="AE10743" i="25" l="1"/>
  <c r="AG10743" i="25" s="1"/>
  <c r="AF10743" i="25"/>
  <c r="AE10744" i="25" l="1"/>
  <c r="AG10744" i="25" s="1"/>
  <c r="AF10744" i="25"/>
  <c r="AE10745" i="25" l="1"/>
  <c r="AG10745" i="25" s="1"/>
  <c r="AF10745" i="25"/>
  <c r="AE10746" i="25" l="1"/>
  <c r="AG10746" i="25" s="1"/>
  <c r="AF10746" i="25"/>
  <c r="AE10747" i="25" l="1"/>
  <c r="AG10747" i="25" s="1"/>
  <c r="AF10747" i="25"/>
  <c r="AE10748" i="25" l="1"/>
  <c r="AG10748" i="25" s="1"/>
  <c r="AF10748" i="25"/>
  <c r="AE10749" i="25" l="1"/>
  <c r="AG10749" i="25" s="1"/>
  <c r="AF10749" i="25"/>
  <c r="AE10750" i="25" l="1"/>
  <c r="AG10750" i="25" s="1"/>
  <c r="AF10750" i="25"/>
  <c r="AE10751" i="25" l="1"/>
  <c r="AG10751" i="25" s="1"/>
  <c r="AF10751" i="25"/>
  <c r="AE10752" i="25" l="1"/>
  <c r="AG10752" i="25" s="1"/>
  <c r="AF10752" i="25"/>
  <c r="AE10753" i="25" l="1"/>
  <c r="AG10753" i="25" s="1"/>
  <c r="AF10753" i="25"/>
  <c r="AE10754" i="25" l="1"/>
  <c r="AG10754" i="25" s="1"/>
  <c r="AF10754" i="25"/>
  <c r="AE10755" i="25" l="1"/>
  <c r="AG10755" i="25" s="1"/>
  <c r="AF10755" i="25"/>
  <c r="AE10756" i="25" l="1"/>
  <c r="AG10756" i="25" s="1"/>
  <c r="AF10756" i="25"/>
  <c r="AE10757" i="25" l="1"/>
  <c r="AG10757" i="25" s="1"/>
  <c r="AF10757" i="25"/>
  <c r="AE10758" i="25" l="1"/>
  <c r="AG10758" i="25" s="1"/>
  <c r="AF10758" i="25"/>
  <c r="AE10759" i="25" l="1"/>
  <c r="AG10759" i="25" s="1"/>
  <c r="AF10759" i="25"/>
  <c r="AE10760" i="25" l="1"/>
  <c r="AG10760" i="25" s="1"/>
  <c r="AF10760" i="25"/>
  <c r="AE10761" i="25" l="1"/>
  <c r="AG10761" i="25" s="1"/>
  <c r="AF10761" i="25"/>
  <c r="AE10762" i="25" l="1"/>
  <c r="AG10762" i="25" s="1"/>
  <c r="AF10762" i="25"/>
  <c r="AE10763" i="25" l="1"/>
  <c r="AG10763" i="25" s="1"/>
  <c r="AF10763" i="25"/>
  <c r="AE10764" i="25" l="1"/>
  <c r="AG10764" i="25" s="1"/>
  <c r="AF10764" i="25"/>
  <c r="AE10765" i="25" l="1"/>
  <c r="AG10765" i="25" s="1"/>
  <c r="AF10765" i="25"/>
  <c r="AE10766" i="25" l="1"/>
  <c r="AG10766" i="25" s="1"/>
  <c r="AF10766" i="25"/>
  <c r="AE10767" i="25" l="1"/>
  <c r="AG10767" i="25" s="1"/>
  <c r="AF10767" i="25"/>
  <c r="AE10768" i="25" l="1"/>
  <c r="AG10768" i="25" s="1"/>
  <c r="AF10768" i="25"/>
  <c r="AF10769" i="25" l="1"/>
  <c r="AE10769" i="25"/>
  <c r="AG10769" i="25" s="1"/>
  <c r="AE10770" i="25" l="1"/>
  <c r="AG10770" i="25" s="1"/>
  <c r="AF10770" i="25"/>
  <c r="AF10771" i="25" l="1"/>
  <c r="AE10771" i="25"/>
  <c r="AG10771" i="25" s="1"/>
  <c r="AE10772" i="25" l="1"/>
  <c r="AG10772" i="25" s="1"/>
  <c r="AF10772" i="25"/>
  <c r="AE10773" i="25" l="1"/>
  <c r="AG10773" i="25" s="1"/>
  <c r="AF10773" i="25"/>
  <c r="AE10774" i="25" l="1"/>
  <c r="AG10774" i="25" s="1"/>
  <c r="AF10774" i="25"/>
  <c r="AE10775" i="25" l="1"/>
  <c r="AG10775" i="25" s="1"/>
  <c r="AF10775" i="25"/>
  <c r="AE10776" i="25" l="1"/>
  <c r="AG10776" i="25" s="1"/>
  <c r="AF10776" i="25"/>
  <c r="AE10777" i="25" l="1"/>
  <c r="AG10777" i="25" s="1"/>
  <c r="AF10777" i="25"/>
  <c r="AE10778" i="25" l="1"/>
  <c r="AG10778" i="25" s="1"/>
  <c r="AF10778" i="25"/>
  <c r="AE10779" i="25" l="1"/>
  <c r="AG10779" i="25" s="1"/>
  <c r="AF10779" i="25"/>
  <c r="AE10780" i="25" l="1"/>
  <c r="AG10780" i="25" s="1"/>
  <c r="AF10780" i="25"/>
  <c r="AE10781" i="25" l="1"/>
  <c r="AG10781" i="25" s="1"/>
  <c r="AF10781" i="25"/>
  <c r="AE10782" i="25" l="1"/>
  <c r="AG10782" i="25" s="1"/>
  <c r="AF10782" i="25"/>
  <c r="AF10783" i="25" l="1"/>
  <c r="AE10783" i="25"/>
  <c r="AG10783" i="25" s="1"/>
  <c r="AE10784" i="25" l="1"/>
  <c r="AG10784" i="25" s="1"/>
  <c r="AF10784" i="25"/>
  <c r="AF10785" i="25" l="1"/>
  <c r="AE10785" i="25"/>
  <c r="AG10785" i="25" s="1"/>
  <c r="AE10786" i="25" l="1"/>
  <c r="AG10786" i="25" s="1"/>
  <c r="AF10786" i="25"/>
  <c r="AF10787" i="25" l="1"/>
  <c r="AE10787" i="25"/>
  <c r="AG10787" i="25" s="1"/>
  <c r="AE10788" i="25" l="1"/>
  <c r="AG10788" i="25" s="1"/>
  <c r="AF10788" i="25"/>
  <c r="AE10789" i="25" l="1"/>
  <c r="AG10789" i="25" s="1"/>
  <c r="AF10789" i="25"/>
  <c r="AE10790" i="25" l="1"/>
  <c r="AG10790" i="25" s="1"/>
  <c r="AF10790" i="25"/>
  <c r="AE10791" i="25" l="1"/>
  <c r="AG10791" i="25" s="1"/>
  <c r="AF10791" i="25"/>
  <c r="AE10792" i="25" l="1"/>
  <c r="AG10792" i="25" s="1"/>
  <c r="AF10792" i="25"/>
  <c r="AF10793" i="25" l="1"/>
  <c r="AE10793" i="25"/>
  <c r="AG10793" i="25" s="1"/>
  <c r="AE10794" i="25" l="1"/>
  <c r="AG10794" i="25" s="1"/>
  <c r="AF10794" i="25"/>
  <c r="AF10795" i="25" l="1"/>
  <c r="AE10795" i="25"/>
  <c r="AG10795" i="25" s="1"/>
  <c r="AE10796" i="25" l="1"/>
  <c r="AG10796" i="25" s="1"/>
  <c r="AF10796" i="25"/>
  <c r="AE10797" i="25" l="1"/>
  <c r="AG10797" i="25" s="1"/>
  <c r="AF10797" i="25"/>
  <c r="AE10798" i="25" l="1"/>
  <c r="AG10798" i="25" s="1"/>
  <c r="AF10798" i="25"/>
  <c r="AE10799" i="25" l="1"/>
  <c r="AG10799" i="25" s="1"/>
  <c r="AF10799" i="25"/>
  <c r="AE10800" i="25" l="1"/>
  <c r="AG10800" i="25" s="1"/>
  <c r="AF10800" i="25"/>
  <c r="AE10801" i="25" l="1"/>
  <c r="AG10801" i="25" s="1"/>
  <c r="AF10801" i="25"/>
  <c r="AE10802" i="25" l="1"/>
  <c r="AG10802" i="25" s="1"/>
  <c r="AF10802" i="25"/>
  <c r="AE10803" i="25" l="1"/>
  <c r="AG10803" i="25" s="1"/>
  <c r="AF10803" i="25"/>
  <c r="AE10804" i="25" l="1"/>
  <c r="AG10804" i="25" s="1"/>
  <c r="AF10804" i="25"/>
  <c r="AE10805" i="25" l="1"/>
  <c r="AG10805" i="25" s="1"/>
  <c r="AF10805" i="25"/>
  <c r="AF10806" i="25" l="1"/>
  <c r="AE10806" i="25"/>
  <c r="AG10806" i="25" s="1"/>
  <c r="AE10807" i="25" l="1"/>
  <c r="AG10807" i="25" s="1"/>
  <c r="AF10807" i="25"/>
  <c r="AE10808" i="25" l="1"/>
  <c r="AG10808" i="25" s="1"/>
  <c r="AF10808" i="25"/>
  <c r="AE10809" i="25" l="1"/>
  <c r="AG10809" i="25" s="1"/>
  <c r="AF10809" i="25"/>
  <c r="AF10810" i="25" l="1"/>
  <c r="AE10810" i="25"/>
  <c r="AG10810" i="25" s="1"/>
  <c r="AE10811" i="25" l="1"/>
  <c r="AG10811" i="25" s="1"/>
  <c r="AF10811" i="25"/>
  <c r="AE10812" i="25" l="1"/>
  <c r="AG10812" i="25" s="1"/>
  <c r="AF10812" i="25"/>
  <c r="AE10813" i="25" l="1"/>
  <c r="AG10813" i="25" s="1"/>
  <c r="AF10813" i="25"/>
  <c r="AE10814" i="25" l="1"/>
  <c r="AG10814" i="25" s="1"/>
  <c r="AF10814" i="25"/>
  <c r="AE10815" i="25" l="1"/>
  <c r="AG10815" i="25" s="1"/>
  <c r="AF10815" i="25"/>
  <c r="AE10816" i="25" l="1"/>
  <c r="AG10816" i="25" s="1"/>
  <c r="AF10816" i="25"/>
  <c r="AE10817" i="25" l="1"/>
  <c r="AG10817" i="25" s="1"/>
  <c r="AF10817" i="25"/>
  <c r="AF10818" i="25" l="1"/>
  <c r="AE10818" i="25"/>
  <c r="AG10818" i="25" s="1"/>
  <c r="AE10819" i="25" l="1"/>
  <c r="AG10819" i="25" s="1"/>
  <c r="AF10819" i="25"/>
  <c r="AE10820" i="25" l="1"/>
  <c r="AG10820" i="25" s="1"/>
  <c r="AF10820" i="25"/>
  <c r="AE10821" i="25" l="1"/>
  <c r="AG10821" i="25" s="1"/>
  <c r="AF10821" i="25"/>
  <c r="AE10822" i="25" l="1"/>
  <c r="AG10822" i="25" s="1"/>
  <c r="AF10822" i="25"/>
  <c r="AE10823" i="25" l="1"/>
  <c r="AG10823" i="25" s="1"/>
  <c r="AF10823" i="25"/>
  <c r="AE10824" i="25" l="1"/>
  <c r="AG10824" i="25" s="1"/>
  <c r="AF10824" i="25"/>
  <c r="AE10825" i="25" l="1"/>
  <c r="AG10825" i="25" s="1"/>
  <c r="AF10825" i="25"/>
  <c r="AE10826" i="25" l="1"/>
  <c r="AG10826" i="25" s="1"/>
  <c r="AF10826" i="25"/>
  <c r="AE10827" i="25" l="1"/>
  <c r="AG10827" i="25" s="1"/>
  <c r="AF10827" i="25"/>
  <c r="AE10828" i="25" l="1"/>
  <c r="AG10828" i="25" s="1"/>
  <c r="AF10828" i="25"/>
  <c r="AE10829" i="25" l="1"/>
  <c r="AG10829" i="25" s="1"/>
  <c r="AF10829" i="25"/>
  <c r="AE10830" i="25" l="1"/>
  <c r="AG10830" i="25" s="1"/>
  <c r="AF10830" i="25"/>
  <c r="AE10831" i="25" l="1"/>
  <c r="AG10831" i="25" s="1"/>
  <c r="AF10831" i="25"/>
  <c r="AE10832" i="25" l="1"/>
  <c r="AG10832" i="25" s="1"/>
  <c r="AF10832" i="25"/>
  <c r="AE10833" i="25" l="1"/>
  <c r="AG10833" i="25" s="1"/>
  <c r="AF10833" i="25"/>
  <c r="AE10834" i="25" l="1"/>
  <c r="AG10834" i="25" s="1"/>
  <c r="AF10834" i="25"/>
  <c r="AE10835" i="25" l="1"/>
  <c r="AG10835" i="25" s="1"/>
  <c r="AF10835" i="25"/>
  <c r="AE10836" i="25" l="1"/>
  <c r="AG10836" i="25" s="1"/>
  <c r="AF10836" i="25"/>
  <c r="AE10837" i="25" l="1"/>
  <c r="AG10837" i="25" s="1"/>
  <c r="AF10837" i="25"/>
  <c r="AE10838" i="25" l="1"/>
  <c r="AG10838" i="25" s="1"/>
  <c r="AF10838" i="25"/>
  <c r="AE10839" i="25" l="1"/>
  <c r="AG10839" i="25" s="1"/>
  <c r="AF10839" i="25"/>
  <c r="AE10840" i="25" l="1"/>
  <c r="AG10840" i="25" s="1"/>
  <c r="AF10840" i="25"/>
  <c r="AE10841" i="25" l="1"/>
  <c r="AG10841" i="25" s="1"/>
  <c r="AF10841" i="25"/>
  <c r="AE10842" i="25" l="1"/>
  <c r="AG10842" i="25" s="1"/>
  <c r="AF10842" i="25"/>
  <c r="AE10843" i="25" l="1"/>
  <c r="AG10843" i="25" s="1"/>
  <c r="AF10843" i="25"/>
  <c r="AE10844" i="25" l="1"/>
  <c r="AG10844" i="25" s="1"/>
  <c r="AF10844" i="25"/>
  <c r="AE10845" i="25" l="1"/>
  <c r="AG10845" i="25" s="1"/>
  <c r="AF10845" i="25"/>
  <c r="AE10846" i="25" l="1"/>
  <c r="AG10846" i="25" s="1"/>
  <c r="AF10846" i="25"/>
  <c r="AE10847" i="25" l="1"/>
  <c r="AG10847" i="25" s="1"/>
  <c r="AF10847" i="25"/>
  <c r="AF10848" i="25" l="1"/>
  <c r="AE10848" i="25"/>
  <c r="AG10848" i="25" s="1"/>
  <c r="AE10849" i="25" l="1"/>
  <c r="AG10849" i="25" s="1"/>
  <c r="AF10849" i="25"/>
  <c r="AE10850" i="25" l="1"/>
  <c r="AG10850" i="25" s="1"/>
  <c r="AF10850" i="25"/>
  <c r="AE10851" i="25" l="1"/>
  <c r="AG10851" i="25" s="1"/>
  <c r="AF10851" i="25"/>
  <c r="AE10852" i="25" l="1"/>
  <c r="AG10852" i="25" s="1"/>
  <c r="AF10852" i="25"/>
  <c r="AE10853" i="25" l="1"/>
  <c r="AG10853" i="25" s="1"/>
  <c r="AF10853" i="25"/>
  <c r="AE10854" i="25" l="1"/>
  <c r="AG10854" i="25" s="1"/>
  <c r="AF10854" i="25"/>
  <c r="AE10855" i="25" l="1"/>
  <c r="AG10855" i="25" s="1"/>
  <c r="AF10855" i="25"/>
  <c r="AE10856" i="25" l="1"/>
  <c r="AG10856" i="25" s="1"/>
  <c r="AF10856" i="25"/>
  <c r="AE10857" i="25" l="1"/>
  <c r="AG10857" i="25" s="1"/>
  <c r="AF10857" i="25"/>
  <c r="AE10858" i="25" l="1"/>
  <c r="AG10858" i="25" s="1"/>
  <c r="AF10858" i="25"/>
  <c r="AE10859" i="25" l="1"/>
  <c r="AG10859" i="25" s="1"/>
  <c r="AF10859" i="25"/>
  <c r="AE10860" i="25" l="1"/>
  <c r="AG10860" i="25" s="1"/>
  <c r="AF10860" i="25"/>
  <c r="AE10861" i="25" l="1"/>
  <c r="AG10861" i="25" s="1"/>
  <c r="AF10861" i="25"/>
  <c r="AE10862" i="25" l="1"/>
  <c r="AG10862" i="25" s="1"/>
  <c r="AF10862" i="25"/>
  <c r="AE10863" i="25" l="1"/>
  <c r="AG10863" i="25" s="1"/>
  <c r="AF10863" i="25"/>
  <c r="AE10864" i="25" l="1"/>
  <c r="AG10864" i="25" s="1"/>
  <c r="AF10864" i="25"/>
  <c r="AE10865" i="25" l="1"/>
  <c r="AG10865" i="25" s="1"/>
  <c r="AF10865" i="25"/>
  <c r="AE10866" i="25" l="1"/>
  <c r="AG10866" i="25" s="1"/>
  <c r="AF10866" i="25"/>
  <c r="AE10867" i="25" l="1"/>
  <c r="AG10867" i="25" s="1"/>
  <c r="AF10867" i="25"/>
  <c r="AE10868" i="25" l="1"/>
  <c r="AG10868" i="25" s="1"/>
  <c r="AF10868" i="25"/>
  <c r="AE10869" i="25" l="1"/>
  <c r="AG10869" i="25" s="1"/>
  <c r="AF10869" i="25"/>
  <c r="AE10870" i="25" l="1"/>
  <c r="AG10870" i="25" s="1"/>
  <c r="AF10870" i="25"/>
  <c r="AE10871" i="25" l="1"/>
  <c r="AG10871" i="25" s="1"/>
  <c r="AF10871" i="25"/>
  <c r="AE10872" i="25" l="1"/>
  <c r="AG10872" i="25" s="1"/>
  <c r="AF10872" i="25"/>
  <c r="AE10873" i="25" l="1"/>
  <c r="AG10873" i="25" s="1"/>
  <c r="AF10873" i="25"/>
  <c r="AE10874" i="25" l="1"/>
  <c r="AG10874" i="25" s="1"/>
  <c r="AF10874" i="25"/>
  <c r="AE10875" i="25" l="1"/>
  <c r="AG10875" i="25" s="1"/>
  <c r="AF10875" i="25"/>
  <c r="AE10876" i="25" l="1"/>
  <c r="AG10876" i="25" s="1"/>
  <c r="AF10876" i="25"/>
  <c r="AE10877" i="25" l="1"/>
  <c r="AG10877" i="25" s="1"/>
  <c r="AF10877" i="25"/>
  <c r="AE10878" i="25" l="1"/>
  <c r="AG10878" i="25" s="1"/>
  <c r="AF10878" i="25"/>
  <c r="AE10879" i="25" l="1"/>
  <c r="AG10879" i="25" s="1"/>
  <c r="AF10879" i="25"/>
  <c r="AE10880" i="25" l="1"/>
  <c r="AG10880" i="25" s="1"/>
  <c r="AF10880" i="25"/>
  <c r="AE10881" i="25" l="1"/>
  <c r="AG10881" i="25" s="1"/>
  <c r="AF10881" i="25"/>
  <c r="AE10882" i="25" l="1"/>
  <c r="AG10882" i="25" s="1"/>
  <c r="AF10882" i="25"/>
  <c r="AE10883" i="25" l="1"/>
  <c r="AG10883" i="25" s="1"/>
  <c r="AF10883" i="25"/>
  <c r="AE10884" i="25" l="1"/>
  <c r="AG10884" i="25" s="1"/>
  <c r="AF10884" i="25"/>
  <c r="AE10885" i="25" l="1"/>
  <c r="AG10885" i="25" s="1"/>
  <c r="AF10885" i="25"/>
  <c r="AE10886" i="25" l="1"/>
  <c r="AG10886" i="25" s="1"/>
  <c r="AF10886" i="25"/>
  <c r="AE10887" i="25" l="1"/>
  <c r="AG10887" i="25" s="1"/>
  <c r="AF10887" i="25"/>
  <c r="AF10888" i="25" l="1"/>
  <c r="AE10888" i="25"/>
  <c r="AG10888" i="25" s="1"/>
  <c r="AE10889" i="25" l="1"/>
  <c r="AG10889" i="25" s="1"/>
  <c r="AF10889" i="25"/>
  <c r="AE10890" i="25" l="1"/>
  <c r="AG10890" i="25" s="1"/>
  <c r="AF10890" i="25"/>
  <c r="AE10891" i="25" l="1"/>
  <c r="AG10891" i="25" s="1"/>
  <c r="AF10891" i="25"/>
  <c r="AE10892" i="25" l="1"/>
  <c r="AG10892" i="25" s="1"/>
  <c r="AF10892" i="25"/>
  <c r="AE10893" i="25" l="1"/>
  <c r="AG10893" i="25" s="1"/>
  <c r="AF10893" i="25"/>
  <c r="AF10894" i="25" l="1"/>
  <c r="AE10894" i="25"/>
  <c r="AG10894" i="25" s="1"/>
  <c r="AE10895" i="25" l="1"/>
  <c r="AG10895" i="25" s="1"/>
  <c r="AF10895" i="25"/>
  <c r="AE10896" i="25" l="1"/>
  <c r="AG10896" i="25" s="1"/>
  <c r="AF10896" i="25"/>
  <c r="AE10897" i="25" l="1"/>
  <c r="AG10897" i="25" s="1"/>
  <c r="AF10897" i="25"/>
  <c r="AE10898" i="25" l="1"/>
  <c r="AG10898" i="25" s="1"/>
  <c r="AF10898" i="25"/>
  <c r="AE10899" i="25" l="1"/>
  <c r="AG10899" i="25" s="1"/>
  <c r="AF10899" i="25"/>
  <c r="AE10900" i="25" l="1"/>
  <c r="AG10900" i="25" s="1"/>
  <c r="AF10900" i="25"/>
  <c r="AE10901" i="25" l="1"/>
  <c r="AG10901" i="25" s="1"/>
  <c r="AF10901" i="25"/>
  <c r="AE10902" i="25" l="1"/>
  <c r="AG10902" i="25" s="1"/>
  <c r="AF10902" i="25"/>
  <c r="AE10903" i="25" l="1"/>
  <c r="AG10903" i="25" s="1"/>
  <c r="AF10903" i="25"/>
  <c r="AE10904" i="25" l="1"/>
  <c r="AG10904" i="25" s="1"/>
  <c r="AF10904" i="25"/>
  <c r="AE10905" i="25" l="1"/>
  <c r="AG10905" i="25" s="1"/>
  <c r="AF10905" i="25"/>
  <c r="AE10906" i="25" l="1"/>
  <c r="AG10906" i="25" s="1"/>
  <c r="AF10906" i="25"/>
  <c r="AE10907" i="25" l="1"/>
  <c r="AG10907" i="25" s="1"/>
  <c r="AF10907" i="25"/>
  <c r="AE10908" i="25" l="1"/>
  <c r="AG10908" i="25" s="1"/>
  <c r="AF10908" i="25"/>
  <c r="AF10909" i="25" l="1"/>
  <c r="AE10909" i="25"/>
  <c r="AG10909" i="25" s="1"/>
  <c r="AE10910" i="25" l="1"/>
  <c r="AG10910" i="25" s="1"/>
  <c r="AF10910" i="25"/>
  <c r="AE10911" i="25" l="1"/>
  <c r="AG10911" i="25" s="1"/>
  <c r="AF10911" i="25"/>
  <c r="AE10912" i="25" l="1"/>
  <c r="AG10912" i="25" s="1"/>
  <c r="AF10912" i="25"/>
  <c r="AE10913" i="25" l="1"/>
  <c r="AG10913" i="25" s="1"/>
  <c r="AF10913" i="25"/>
  <c r="AE10914" i="25" l="1"/>
  <c r="AG10914" i="25" s="1"/>
  <c r="AF10914" i="25"/>
  <c r="AE10915" i="25" l="1"/>
  <c r="AG10915" i="25" s="1"/>
  <c r="AF10915" i="25"/>
  <c r="AE10916" i="25" l="1"/>
  <c r="AG10916" i="25" s="1"/>
  <c r="AF10916" i="25"/>
  <c r="AE10917" i="25" l="1"/>
  <c r="AG10917" i="25" s="1"/>
  <c r="AF10917" i="25"/>
  <c r="AE10918" i="25" l="1"/>
  <c r="AG10918" i="25" s="1"/>
  <c r="AF10918" i="25"/>
  <c r="AE10919" i="25" l="1"/>
  <c r="AG10919" i="25" s="1"/>
  <c r="AF10919" i="25"/>
  <c r="AE10920" i="25" l="1"/>
  <c r="AG10920" i="25" s="1"/>
  <c r="AF10920" i="25"/>
  <c r="AE10921" i="25" l="1"/>
  <c r="AG10921" i="25" s="1"/>
  <c r="AF10921" i="25"/>
  <c r="AE10922" i="25" l="1"/>
  <c r="AG10922" i="25" s="1"/>
  <c r="AF10922" i="25"/>
  <c r="AE10923" i="25" l="1"/>
  <c r="AG10923" i="25" s="1"/>
  <c r="AF10923" i="25"/>
  <c r="AE10924" i="25" l="1"/>
  <c r="AG10924" i="25" s="1"/>
  <c r="AF10924" i="25"/>
  <c r="AE10925" i="25" l="1"/>
  <c r="AG10925" i="25" s="1"/>
  <c r="AF10925" i="25"/>
  <c r="AE10926" i="25" l="1"/>
  <c r="AG10926" i="25" s="1"/>
  <c r="AF10926" i="25"/>
  <c r="AE10927" i="25" l="1"/>
  <c r="AG10927" i="25" s="1"/>
  <c r="AF10927" i="25"/>
  <c r="AE10928" i="25" l="1"/>
  <c r="AG10928" i="25" s="1"/>
  <c r="AF10928" i="25"/>
  <c r="AE10929" i="25" l="1"/>
  <c r="AG10929" i="25" s="1"/>
  <c r="AF10929" i="25"/>
  <c r="AE10930" i="25" l="1"/>
  <c r="AG10930" i="25" s="1"/>
  <c r="AF10930" i="25"/>
  <c r="AE10931" i="25" l="1"/>
  <c r="AG10931" i="25" s="1"/>
  <c r="AF10931" i="25"/>
  <c r="AE10932" i="25" l="1"/>
  <c r="AG10932" i="25" s="1"/>
  <c r="AF10932" i="25"/>
  <c r="AE10933" i="25" l="1"/>
  <c r="AG10933" i="25" s="1"/>
  <c r="AF10933" i="25"/>
  <c r="AE10934" i="25" l="1"/>
  <c r="AG10934" i="25" s="1"/>
  <c r="AF10934" i="25"/>
  <c r="AE10935" i="25" l="1"/>
  <c r="AG10935" i="25" s="1"/>
  <c r="AF10935" i="25"/>
  <c r="AE10936" i="25" l="1"/>
  <c r="AG10936" i="25" s="1"/>
  <c r="AF10936" i="25"/>
  <c r="AE10937" i="25" l="1"/>
  <c r="AG10937" i="25" s="1"/>
  <c r="AF10937" i="25"/>
  <c r="AE10938" i="25" l="1"/>
  <c r="AG10938" i="25" s="1"/>
  <c r="AF10938" i="25"/>
  <c r="AE10939" i="25" l="1"/>
  <c r="AG10939" i="25" s="1"/>
  <c r="AF10939" i="25"/>
  <c r="AE10940" i="25" l="1"/>
  <c r="AG10940" i="25" s="1"/>
  <c r="AF10940" i="25"/>
  <c r="AE10941" i="25" l="1"/>
  <c r="AG10941" i="25" s="1"/>
  <c r="AF10941" i="25"/>
  <c r="AE10942" i="25" l="1"/>
  <c r="AG10942" i="25" s="1"/>
  <c r="AF10942" i="25"/>
  <c r="AE10943" i="25" l="1"/>
  <c r="AG10943" i="25" s="1"/>
  <c r="AF10943" i="25"/>
  <c r="AE10944" i="25" l="1"/>
  <c r="AG10944" i="25" s="1"/>
  <c r="AF10944" i="25"/>
  <c r="AE10945" i="25" l="1"/>
  <c r="AG10945" i="25" s="1"/>
  <c r="AF10945" i="25"/>
  <c r="AE10946" i="25" l="1"/>
  <c r="AG10946" i="25" s="1"/>
  <c r="AF10946" i="25"/>
  <c r="AE10947" i="25" l="1"/>
  <c r="AG10947" i="25" s="1"/>
  <c r="AF10947" i="25"/>
  <c r="AE10948" i="25" l="1"/>
  <c r="AG10948" i="25" s="1"/>
  <c r="AF10948" i="25"/>
  <c r="AE10949" i="25" l="1"/>
  <c r="AG10949" i="25" s="1"/>
  <c r="AF10949" i="25"/>
  <c r="AE10950" i="25" l="1"/>
  <c r="AG10950" i="25" s="1"/>
  <c r="AF10950" i="25"/>
  <c r="AE10951" i="25" l="1"/>
  <c r="AG10951" i="25" s="1"/>
  <c r="AF10951" i="25"/>
  <c r="AE10952" i="25" l="1"/>
  <c r="AG10952" i="25" s="1"/>
  <c r="AF10952" i="25"/>
  <c r="AE10953" i="25" l="1"/>
  <c r="AG10953" i="25" s="1"/>
  <c r="AF10953" i="25"/>
  <c r="AE10954" i="25" l="1"/>
  <c r="AG10954" i="25" s="1"/>
  <c r="AF10954" i="25"/>
  <c r="AE10955" i="25" l="1"/>
  <c r="AG10955" i="25" s="1"/>
  <c r="AF10955" i="25"/>
  <c r="AE10956" i="25" l="1"/>
  <c r="AG10956" i="25" s="1"/>
  <c r="AF10956" i="25"/>
  <c r="AE10957" i="25" l="1"/>
  <c r="AG10957" i="25" s="1"/>
  <c r="AF10957" i="25"/>
  <c r="AE10958" i="25" l="1"/>
  <c r="AG10958" i="25" s="1"/>
  <c r="AF10958" i="25"/>
  <c r="AE10959" i="25" l="1"/>
  <c r="AG10959" i="25" s="1"/>
  <c r="AF10959" i="25"/>
  <c r="AE10960" i="25" l="1"/>
  <c r="AG10960" i="25" s="1"/>
  <c r="AF10960" i="25"/>
  <c r="AE10961" i="25" l="1"/>
  <c r="AG10961" i="25" s="1"/>
  <c r="AF10961" i="25"/>
  <c r="AE10962" i="25" l="1"/>
  <c r="AG10962" i="25" s="1"/>
  <c r="AF10962" i="25"/>
  <c r="AE10963" i="25" l="1"/>
  <c r="AG10963" i="25" s="1"/>
  <c r="AF10963" i="25"/>
  <c r="AE10964" i="25" l="1"/>
  <c r="AG10964" i="25" s="1"/>
  <c r="AF10964" i="25"/>
  <c r="AE10965" i="25" l="1"/>
  <c r="AG10965" i="25" s="1"/>
  <c r="AF10965" i="25"/>
  <c r="AE10966" i="25" l="1"/>
  <c r="AG10966" i="25" s="1"/>
  <c r="AF10966" i="25"/>
  <c r="AE10967" i="25" l="1"/>
  <c r="AG10967" i="25" s="1"/>
  <c r="AF10967" i="25"/>
  <c r="AE10968" i="25" l="1"/>
  <c r="AG10968" i="25" s="1"/>
  <c r="AF10968" i="25"/>
  <c r="AE10969" i="25" l="1"/>
  <c r="AG10969" i="25" s="1"/>
  <c r="AF10969" i="25"/>
  <c r="AE10970" i="25" l="1"/>
  <c r="AG10970" i="25" s="1"/>
  <c r="AF10970" i="25"/>
  <c r="AE10971" i="25" l="1"/>
  <c r="AG10971" i="25" s="1"/>
  <c r="AF10971" i="25"/>
  <c r="AE10972" i="25" l="1"/>
  <c r="AG10972" i="25" s="1"/>
  <c r="AF10972" i="25"/>
  <c r="AE10973" i="25" l="1"/>
  <c r="AG10973" i="25" s="1"/>
  <c r="AF10973" i="25"/>
  <c r="AE10974" i="25" l="1"/>
  <c r="AG10974" i="25" s="1"/>
  <c r="AF10974" i="25"/>
  <c r="AE10975" i="25" l="1"/>
  <c r="AG10975" i="25" s="1"/>
  <c r="AF10975" i="25"/>
  <c r="AE10976" i="25" l="1"/>
  <c r="AG10976" i="25" s="1"/>
  <c r="AF10976" i="25"/>
  <c r="AE10977" i="25" l="1"/>
  <c r="AG10977" i="25" s="1"/>
  <c r="AF10977" i="25"/>
  <c r="AE10978" i="25" l="1"/>
  <c r="AG10978" i="25" s="1"/>
  <c r="AF10978" i="25"/>
  <c r="AE10979" i="25" l="1"/>
  <c r="AG10979" i="25" s="1"/>
  <c r="AF10979" i="25"/>
  <c r="AE10980" i="25" l="1"/>
  <c r="AG10980" i="25" s="1"/>
  <c r="AF10980" i="25"/>
  <c r="AE10981" i="25" l="1"/>
  <c r="AG10981" i="25" s="1"/>
  <c r="AF10981" i="25"/>
  <c r="AE10982" i="25" l="1"/>
  <c r="AG10982" i="25" s="1"/>
  <c r="AF10982" i="25"/>
  <c r="AE10983" i="25" l="1"/>
  <c r="AG10983" i="25" s="1"/>
  <c r="AF10983" i="25"/>
  <c r="AE10984" i="25" l="1"/>
  <c r="AG10984" i="25" s="1"/>
  <c r="AF10984" i="25"/>
  <c r="AE10985" i="25" l="1"/>
  <c r="AG10985" i="25" s="1"/>
  <c r="AF10985" i="25"/>
  <c r="AE10986" i="25" l="1"/>
  <c r="AG10986" i="25" s="1"/>
  <c r="AF10986" i="25"/>
  <c r="AE10987" i="25" l="1"/>
  <c r="AG10987" i="25" s="1"/>
  <c r="AF10987" i="25"/>
  <c r="AE10988" i="25" l="1"/>
  <c r="AG10988" i="25" s="1"/>
  <c r="AF10988" i="25"/>
  <c r="AE10989" i="25" l="1"/>
  <c r="AG10989" i="25" s="1"/>
  <c r="AF10989" i="25"/>
  <c r="AE10990" i="25" l="1"/>
  <c r="AG10990" i="25" s="1"/>
  <c r="AF10990" i="25"/>
  <c r="AE10991" i="25" l="1"/>
  <c r="AG10991" i="25" s="1"/>
  <c r="AF10991" i="25"/>
  <c r="AE10992" i="25" l="1"/>
  <c r="AG10992" i="25" s="1"/>
  <c r="AF10992" i="25"/>
  <c r="AE10993" i="25" l="1"/>
  <c r="AG10993" i="25" s="1"/>
  <c r="AF10993" i="25"/>
  <c r="AE10994" i="25" l="1"/>
  <c r="AG10994" i="25" s="1"/>
  <c r="AF10994" i="25"/>
  <c r="AE10995" i="25" l="1"/>
  <c r="AG10995" i="25" s="1"/>
  <c r="AF10995" i="25"/>
  <c r="AE10996" i="25" l="1"/>
  <c r="AG10996" i="25" s="1"/>
  <c r="AF10996" i="25"/>
  <c r="AE10997" i="25" l="1"/>
  <c r="AG10997" i="25" s="1"/>
  <c r="AF10997" i="25"/>
  <c r="AE10998" i="25" l="1"/>
  <c r="AG10998" i="25" s="1"/>
  <c r="AF10998" i="25"/>
  <c r="AE10999" i="25" l="1"/>
  <c r="AG10999" i="25" s="1"/>
  <c r="AF10999" i="25"/>
  <c r="AE11000" i="25" l="1"/>
  <c r="AG11000" i="25" s="1"/>
  <c r="AF11000" i="25"/>
  <c r="AE11001" i="25" l="1"/>
  <c r="AG11001" i="25" s="1"/>
  <c r="AF11001" i="25"/>
  <c r="AE11002" i="25" l="1"/>
  <c r="AG11002" i="25" s="1"/>
  <c r="AF11002" i="25"/>
  <c r="AE11003" i="25" l="1"/>
  <c r="AG11003" i="25" s="1"/>
  <c r="AF11003" i="25"/>
  <c r="AE11004" i="25" l="1"/>
  <c r="AG11004" i="25" s="1"/>
  <c r="AF11004" i="25"/>
  <c r="AE11005" i="25" l="1"/>
  <c r="AG11005" i="25" s="1"/>
  <c r="AF11005" i="25"/>
  <c r="AE11006" i="25" l="1"/>
  <c r="AG11006" i="25" s="1"/>
  <c r="AF11006" i="25"/>
  <c r="AE11007" i="25" l="1"/>
  <c r="AG11007" i="25" s="1"/>
  <c r="AF11007" i="25"/>
  <c r="AE11008" i="25" l="1"/>
  <c r="AG11008" i="25" s="1"/>
  <c r="AF11008" i="25"/>
  <c r="AE11009" i="25" l="1"/>
  <c r="AG11009" i="25" s="1"/>
  <c r="AF11009" i="25"/>
  <c r="AE11010" i="25" l="1"/>
  <c r="AG11010" i="25" s="1"/>
  <c r="AF11010" i="25"/>
  <c r="AE11011" i="25" l="1"/>
  <c r="AG11011" i="25" s="1"/>
  <c r="AF11011" i="25"/>
  <c r="AE11012" i="25" l="1"/>
  <c r="AG11012" i="25" s="1"/>
  <c r="AF11012" i="25"/>
  <c r="AE11013" i="25" l="1"/>
  <c r="AG11013" i="25" s="1"/>
  <c r="AF11013" i="25"/>
  <c r="AE11014" i="25" l="1"/>
  <c r="AG11014" i="25" s="1"/>
  <c r="AF11014" i="25"/>
  <c r="AE11015" i="25" l="1"/>
  <c r="AG11015" i="25" s="1"/>
  <c r="AF11015" i="25"/>
  <c r="AE11016" i="25" l="1"/>
  <c r="AG11016" i="25" s="1"/>
  <c r="AF11016" i="25"/>
  <c r="AE11017" i="25" l="1"/>
  <c r="AG11017" i="25" s="1"/>
  <c r="AF11017" i="25"/>
  <c r="AE11018" i="25" l="1"/>
  <c r="AG11018" i="25" s="1"/>
  <c r="AF11018" i="25"/>
  <c r="AE11019" i="25" l="1"/>
  <c r="AG11019" i="25" s="1"/>
  <c r="AF11019" i="25"/>
  <c r="AE11020" i="25" l="1"/>
  <c r="AG11020" i="25" s="1"/>
  <c r="AF11020" i="25"/>
  <c r="AE11021" i="25" l="1"/>
  <c r="AG11021" i="25" s="1"/>
  <c r="AF11021" i="25"/>
  <c r="AE11022" i="25" l="1"/>
  <c r="AG11022" i="25" s="1"/>
  <c r="AF11022" i="25"/>
  <c r="AE11023" i="25" l="1"/>
  <c r="AG11023" i="25" s="1"/>
  <c r="AF11023" i="25"/>
  <c r="AE11024" i="25" l="1"/>
  <c r="AG11024" i="25" s="1"/>
  <c r="AF11024" i="25"/>
  <c r="AE11025" i="25" l="1"/>
  <c r="AG11025" i="25" s="1"/>
  <c r="AF11025" i="25"/>
  <c r="AE11026" i="25" l="1"/>
  <c r="AG11026" i="25" s="1"/>
  <c r="AF11026" i="25"/>
  <c r="AE11027" i="25" l="1"/>
  <c r="AG11027" i="25" s="1"/>
  <c r="AF11027" i="25"/>
  <c r="AE11028" i="25" l="1"/>
  <c r="AG11028" i="25" s="1"/>
  <c r="AF11028" i="25"/>
  <c r="AE11029" i="25" l="1"/>
  <c r="AG11029" i="25" s="1"/>
  <c r="AF11029" i="25"/>
  <c r="AE11030" i="25" l="1"/>
  <c r="AG11030" i="25" s="1"/>
  <c r="AF11030" i="25"/>
  <c r="AE11031" i="25" l="1"/>
  <c r="AG11031" i="25" s="1"/>
  <c r="AF11031" i="25"/>
  <c r="AE11032" i="25" l="1"/>
  <c r="AG11032" i="25" s="1"/>
  <c r="AF11032" i="25"/>
  <c r="AE11033" i="25" l="1"/>
  <c r="AG11033" i="25" s="1"/>
  <c r="AF11033" i="25"/>
  <c r="AE11034" i="25" l="1"/>
  <c r="AG11034" i="25" s="1"/>
  <c r="AF11034" i="25"/>
  <c r="AE11035" i="25" l="1"/>
  <c r="AG11035" i="25" s="1"/>
  <c r="AF11035" i="25"/>
  <c r="AE11036" i="25" l="1"/>
  <c r="AG11036" i="25" s="1"/>
  <c r="AF11036" i="25"/>
  <c r="AE11037" i="25" l="1"/>
  <c r="AG11037" i="25" s="1"/>
  <c r="AF11037" i="25"/>
  <c r="AE11038" i="25" l="1"/>
  <c r="AG11038" i="25" s="1"/>
  <c r="AF11038" i="25"/>
  <c r="AE11039" i="25" l="1"/>
  <c r="AG11039" i="25" s="1"/>
  <c r="AF11039" i="25"/>
  <c r="AE11040" i="25" l="1"/>
  <c r="AG11040" i="25" s="1"/>
  <c r="AF11040" i="25"/>
  <c r="AE11041" i="25" l="1"/>
  <c r="AG11041" i="25" s="1"/>
  <c r="AF11041" i="25"/>
  <c r="AE11042" i="25" l="1"/>
  <c r="AG11042" i="25" s="1"/>
  <c r="AF11042" i="25"/>
  <c r="AE11043" i="25" l="1"/>
  <c r="AG11043" i="25" s="1"/>
  <c r="AF11043" i="25"/>
  <c r="AE11044" i="25" l="1"/>
  <c r="AG11044" i="25" s="1"/>
  <c r="AF11044" i="25"/>
  <c r="AE11045" i="25" l="1"/>
  <c r="AG11045" i="25" s="1"/>
  <c r="AF11045" i="25"/>
  <c r="AE11046" i="25" l="1"/>
  <c r="AG11046" i="25" s="1"/>
  <c r="AF11046" i="25"/>
  <c r="AE11047" i="25" l="1"/>
  <c r="AG11047" i="25" s="1"/>
  <c r="AF11047" i="25"/>
  <c r="AE11048" i="25" l="1"/>
  <c r="AG11048" i="25" s="1"/>
  <c r="AF11048" i="25"/>
  <c r="AE11049" i="25" l="1"/>
  <c r="AG11049" i="25" s="1"/>
  <c r="AF11049" i="25"/>
  <c r="AE11050" i="25" l="1"/>
  <c r="AG11050" i="25" s="1"/>
  <c r="AF11050" i="25"/>
  <c r="AE11051" i="25" l="1"/>
  <c r="AG11051" i="25" s="1"/>
  <c r="AF11051" i="25"/>
  <c r="AE11052" i="25" l="1"/>
  <c r="AG11052" i="25" s="1"/>
  <c r="AF11052" i="25"/>
  <c r="AE11053" i="25" l="1"/>
  <c r="AG11053" i="25" s="1"/>
  <c r="AF11053" i="25"/>
  <c r="AE11054" i="25" l="1"/>
  <c r="AG11054" i="25" s="1"/>
  <c r="AF11054" i="25"/>
  <c r="AE11055" i="25" l="1"/>
  <c r="AG11055" i="25" s="1"/>
  <c r="AF11055" i="25"/>
  <c r="AE11056" i="25" l="1"/>
  <c r="AG11056" i="25" s="1"/>
  <c r="AF11056" i="25"/>
  <c r="AE11057" i="25" l="1"/>
  <c r="AG11057" i="25" s="1"/>
  <c r="AF11057" i="25"/>
  <c r="AE11058" i="25" l="1"/>
  <c r="AG11058" i="25" s="1"/>
  <c r="AF11058" i="25"/>
  <c r="AE11059" i="25" l="1"/>
  <c r="AG11059" i="25" s="1"/>
  <c r="AF11059" i="25"/>
  <c r="AE11060" i="25" l="1"/>
  <c r="AG11060" i="25" s="1"/>
  <c r="AF11060" i="25"/>
  <c r="AE11061" i="25" l="1"/>
  <c r="AG11061" i="25" s="1"/>
  <c r="AF11061" i="25"/>
  <c r="AE11062" i="25" l="1"/>
  <c r="AG11062" i="25" s="1"/>
  <c r="AF11062" i="25"/>
  <c r="AE11063" i="25" l="1"/>
  <c r="AG11063" i="25" s="1"/>
  <c r="AF11063" i="25"/>
  <c r="AE11064" i="25" l="1"/>
  <c r="AG11064" i="25" s="1"/>
  <c r="AF11064" i="25"/>
  <c r="AE11065" i="25" l="1"/>
  <c r="AG11065" i="25" s="1"/>
  <c r="AF11065" i="25"/>
  <c r="AE11066" i="25" l="1"/>
  <c r="AG11066" i="25" s="1"/>
  <c r="AF11066" i="25"/>
  <c r="AE11067" i="25" l="1"/>
  <c r="AG11067" i="25" s="1"/>
  <c r="AF11067" i="25"/>
  <c r="AE11068" i="25" l="1"/>
  <c r="AG11068" i="25" s="1"/>
  <c r="AF11068" i="25"/>
  <c r="AE11069" i="25" l="1"/>
  <c r="AG11069" i="25" s="1"/>
  <c r="AF11069" i="25"/>
  <c r="AE11070" i="25" l="1"/>
  <c r="AG11070" i="25" s="1"/>
  <c r="AF11070" i="25"/>
  <c r="AE11071" i="25" l="1"/>
  <c r="AG11071" i="25" s="1"/>
  <c r="AF11071" i="25"/>
  <c r="AE11072" i="25" l="1"/>
  <c r="AG11072" i="25" s="1"/>
  <c r="AF11072" i="25"/>
  <c r="AE11073" i="25" l="1"/>
  <c r="AG11073" i="25" s="1"/>
  <c r="AF11073" i="25"/>
  <c r="AE11074" i="25" l="1"/>
  <c r="AG11074" i="25" s="1"/>
  <c r="AF11074" i="25"/>
  <c r="AE11075" i="25" l="1"/>
  <c r="AG11075" i="25" s="1"/>
  <c r="AF11075" i="25"/>
  <c r="AE11076" i="25" l="1"/>
  <c r="AG11076" i="25" s="1"/>
  <c r="AF11076" i="25"/>
  <c r="AE11077" i="25" l="1"/>
  <c r="AG11077" i="25" s="1"/>
  <c r="AF11077" i="25"/>
  <c r="AE11078" i="25" l="1"/>
  <c r="AG11078" i="25" s="1"/>
  <c r="AF11078" i="25"/>
  <c r="AE11079" i="25" l="1"/>
  <c r="AG11079" i="25" s="1"/>
  <c r="AF11079" i="25"/>
  <c r="AE11080" i="25" l="1"/>
  <c r="AG11080" i="25" s="1"/>
  <c r="AF11080" i="25"/>
  <c r="AE11081" i="25" l="1"/>
  <c r="AG11081" i="25" s="1"/>
  <c r="AF11081" i="25"/>
  <c r="AE11082" i="25" l="1"/>
  <c r="AG11082" i="25" s="1"/>
  <c r="AF11082" i="25"/>
  <c r="AE11083" i="25" l="1"/>
  <c r="AG11083" i="25" s="1"/>
  <c r="AF11083" i="25"/>
  <c r="AE11084" i="25" l="1"/>
  <c r="AG11084" i="25" s="1"/>
  <c r="AF11084" i="25"/>
  <c r="AE11085" i="25" l="1"/>
  <c r="AG11085" i="25" s="1"/>
  <c r="AF11085" i="25"/>
  <c r="AE11086" i="25" l="1"/>
  <c r="AG11086" i="25" s="1"/>
  <c r="AF11086" i="25"/>
  <c r="AE11087" i="25" l="1"/>
  <c r="AG11087" i="25" s="1"/>
  <c r="AF11087" i="25"/>
  <c r="AE11088" i="25" l="1"/>
  <c r="AG11088" i="25" s="1"/>
  <c r="AF11088" i="25"/>
  <c r="AE11089" i="25" l="1"/>
  <c r="AG11089" i="25" s="1"/>
  <c r="AF11089" i="25"/>
  <c r="AE11090" i="25" l="1"/>
  <c r="AG11090" i="25" s="1"/>
  <c r="AF11090" i="25"/>
  <c r="AE11091" i="25" l="1"/>
  <c r="AG11091" i="25" s="1"/>
  <c r="AF11091" i="25"/>
  <c r="AE11092" i="25" l="1"/>
  <c r="AG11092" i="25" s="1"/>
  <c r="AF11092" i="25"/>
  <c r="AE11093" i="25" l="1"/>
  <c r="AG11093" i="25" s="1"/>
  <c r="AF11093" i="25"/>
  <c r="AE11094" i="25" l="1"/>
  <c r="AG11094" i="25" s="1"/>
  <c r="AF11094" i="25"/>
  <c r="AE11095" i="25" l="1"/>
  <c r="AG11095" i="25" s="1"/>
  <c r="AF11095" i="25"/>
  <c r="AE11096" i="25" l="1"/>
  <c r="AG11096" i="25" s="1"/>
  <c r="AF11096" i="25"/>
  <c r="AE11097" i="25" l="1"/>
  <c r="AG11097" i="25" s="1"/>
  <c r="AF11097" i="25"/>
  <c r="AE11098" i="25" l="1"/>
  <c r="AG11098" i="25" s="1"/>
  <c r="AF11098" i="25"/>
  <c r="AE11099" i="25" l="1"/>
  <c r="AG11099" i="25" s="1"/>
  <c r="AF11099" i="25"/>
  <c r="AE11100" i="25" l="1"/>
  <c r="AG11100" i="25" s="1"/>
  <c r="AF11100" i="25"/>
  <c r="AE11101" i="25" l="1"/>
  <c r="AG11101" i="25" s="1"/>
  <c r="AF11101" i="25"/>
  <c r="AE11102" i="25" l="1"/>
  <c r="AG11102" i="25" s="1"/>
  <c r="AF11102" i="25"/>
  <c r="AE11103" i="25" l="1"/>
  <c r="AG11103" i="25" s="1"/>
  <c r="AF11103" i="25"/>
  <c r="AE11104" i="25" l="1"/>
  <c r="AG11104" i="25" s="1"/>
  <c r="AF11104" i="25"/>
  <c r="AE11105" i="25" l="1"/>
  <c r="AG11105" i="25" s="1"/>
  <c r="AF11105" i="25"/>
  <c r="AE11106" i="25" l="1"/>
  <c r="AG11106" i="25" s="1"/>
  <c r="AF11106" i="25"/>
  <c r="AE11107" i="25" l="1"/>
  <c r="AG11107" i="25" s="1"/>
  <c r="AF11107" i="25"/>
  <c r="AF11108" i="25" l="1"/>
  <c r="AE11108" i="25"/>
  <c r="AG11108" i="25" s="1"/>
  <c r="AE11109" i="25" l="1"/>
  <c r="AG11109" i="25" s="1"/>
  <c r="AF11109" i="25"/>
  <c r="AE11110" i="25" l="1"/>
  <c r="AG11110" i="25" s="1"/>
  <c r="AF11110" i="25"/>
  <c r="AE11111" i="25" l="1"/>
  <c r="AG11111" i="25" s="1"/>
  <c r="AF11111" i="25"/>
  <c r="AE11112" i="25" l="1"/>
  <c r="AG11112" i="25" s="1"/>
  <c r="AF11112" i="25"/>
  <c r="AE11113" i="25" l="1"/>
  <c r="AG11113" i="25" s="1"/>
  <c r="AF11113" i="25"/>
  <c r="AE11114" i="25" l="1"/>
  <c r="AG11114" i="25" s="1"/>
  <c r="AF11114" i="25"/>
  <c r="AE11115" i="25" l="1"/>
  <c r="AG11115" i="25" s="1"/>
  <c r="AF11115" i="25"/>
  <c r="AE11116" i="25" l="1"/>
  <c r="AG11116" i="25" s="1"/>
  <c r="AF11116" i="25"/>
  <c r="AE11117" i="25" l="1"/>
  <c r="AG11117" i="25" s="1"/>
  <c r="AF11117" i="25"/>
  <c r="AE11118" i="25" l="1"/>
  <c r="AG11118" i="25" s="1"/>
  <c r="AF11118" i="25"/>
  <c r="AE11119" i="25" l="1"/>
  <c r="AG11119" i="25" s="1"/>
  <c r="AF11119" i="25"/>
  <c r="AE11120" i="25" l="1"/>
  <c r="AG11120" i="25" s="1"/>
  <c r="AF11120" i="25"/>
  <c r="AE11121" i="25" l="1"/>
  <c r="AG11121" i="25" s="1"/>
  <c r="AF11121" i="25"/>
  <c r="AE11122" i="25" l="1"/>
  <c r="AG11122" i="25" s="1"/>
  <c r="AF11122" i="25"/>
  <c r="AE11123" i="25" l="1"/>
  <c r="AG11123" i="25" s="1"/>
  <c r="AF11123" i="25"/>
  <c r="AE11124" i="25" l="1"/>
  <c r="AG11124" i="25" s="1"/>
  <c r="AF11124" i="25"/>
  <c r="AE11125" i="25" l="1"/>
  <c r="AG11125" i="25" s="1"/>
  <c r="AF11125" i="25"/>
  <c r="AE11126" i="25" l="1"/>
  <c r="AG11126" i="25" s="1"/>
  <c r="AF11126" i="25"/>
  <c r="AE11127" i="25" l="1"/>
  <c r="AG11127" i="25" s="1"/>
  <c r="AF11127" i="25"/>
  <c r="AE11128" i="25" l="1"/>
  <c r="AG11128" i="25" s="1"/>
  <c r="AF11128" i="25"/>
  <c r="AE11129" i="25" l="1"/>
  <c r="AG11129" i="25" s="1"/>
  <c r="AF11129" i="25"/>
  <c r="AE11130" i="25" l="1"/>
  <c r="AG11130" i="25" s="1"/>
  <c r="AF11130" i="25"/>
  <c r="AE11131" i="25" l="1"/>
  <c r="AG11131" i="25" s="1"/>
  <c r="AF11131" i="25"/>
  <c r="AE11132" i="25" l="1"/>
  <c r="AG11132" i="25" s="1"/>
  <c r="AF11132" i="25"/>
  <c r="AE11133" i="25" l="1"/>
  <c r="AG11133" i="25" s="1"/>
  <c r="AF11133" i="25"/>
  <c r="AE11134" i="25" l="1"/>
  <c r="AG11134" i="25" s="1"/>
  <c r="AF11134" i="25"/>
  <c r="AE11135" i="25" l="1"/>
  <c r="AG11135" i="25" s="1"/>
  <c r="AF11135" i="25"/>
  <c r="AE11136" i="25" l="1"/>
  <c r="AG11136" i="25" s="1"/>
  <c r="AF11136" i="25"/>
  <c r="AE11137" i="25" l="1"/>
  <c r="AG11137" i="25" s="1"/>
  <c r="AF11137" i="25"/>
  <c r="AE11138" i="25" l="1"/>
  <c r="AG11138" i="25" s="1"/>
  <c r="AF11138" i="25"/>
  <c r="AE11139" i="25" l="1"/>
  <c r="AG11139" i="25" s="1"/>
  <c r="AF11139" i="25"/>
  <c r="AE11140" i="25" l="1"/>
  <c r="AG11140" i="25" s="1"/>
  <c r="AF11140" i="25"/>
  <c r="AE11141" i="25" l="1"/>
  <c r="AG11141" i="25" s="1"/>
  <c r="AF11141" i="25"/>
  <c r="AE11142" i="25" l="1"/>
  <c r="AG11142" i="25" s="1"/>
  <c r="AF11142" i="25"/>
  <c r="AE11143" i="25" l="1"/>
  <c r="AG11143" i="25" s="1"/>
  <c r="AF11143" i="25"/>
  <c r="AE11144" i="25" l="1"/>
  <c r="AG11144" i="25" s="1"/>
  <c r="AF11144" i="25"/>
  <c r="AE11145" i="25" l="1"/>
  <c r="AG11145" i="25" s="1"/>
  <c r="AF11145" i="25"/>
  <c r="AE11146" i="25" l="1"/>
  <c r="AG11146" i="25" s="1"/>
  <c r="AF11146" i="25"/>
  <c r="AE11147" i="25" l="1"/>
  <c r="AG11147" i="25" s="1"/>
  <c r="AF11147" i="25"/>
  <c r="AF11148" i="25" l="1"/>
  <c r="AE11148" i="25"/>
  <c r="AG11148" i="25" s="1"/>
  <c r="AE11149" i="25" l="1"/>
  <c r="AG11149" i="25" s="1"/>
  <c r="AF11149" i="25"/>
  <c r="AE11150" i="25" l="1"/>
  <c r="AG11150" i="25" s="1"/>
  <c r="AF11150" i="25"/>
  <c r="AE11151" i="25" l="1"/>
  <c r="AG11151" i="25" s="1"/>
  <c r="AF11151" i="25"/>
  <c r="AE11152" i="25" l="1"/>
  <c r="AG11152" i="25" s="1"/>
  <c r="AF11152" i="25"/>
  <c r="AE11153" i="25" l="1"/>
  <c r="AG11153" i="25" s="1"/>
  <c r="AF11153" i="25"/>
  <c r="AE11154" i="25" l="1"/>
  <c r="AG11154" i="25" s="1"/>
  <c r="AF11154" i="25"/>
  <c r="AE11155" i="25" l="1"/>
  <c r="AG11155" i="25" s="1"/>
  <c r="AF11155" i="25"/>
  <c r="AE11156" i="25" l="1"/>
  <c r="AG11156" i="25" s="1"/>
  <c r="AF11156" i="25"/>
  <c r="AE11157" i="25" l="1"/>
  <c r="AG11157" i="25" s="1"/>
  <c r="AF11157" i="25"/>
  <c r="AE11158" i="25" l="1"/>
  <c r="AG11158" i="25" s="1"/>
  <c r="AF11158" i="25"/>
  <c r="AE11159" i="25" l="1"/>
  <c r="AG11159" i="25" s="1"/>
  <c r="AF11159" i="25"/>
  <c r="AE11160" i="25" l="1"/>
  <c r="AG11160" i="25" s="1"/>
  <c r="AF11160" i="25"/>
  <c r="AE11161" i="25" l="1"/>
  <c r="AG11161" i="25" s="1"/>
  <c r="AF11161" i="25"/>
  <c r="AE11162" i="25" l="1"/>
  <c r="AG11162" i="25" s="1"/>
  <c r="AF11162" i="25"/>
  <c r="AE11163" i="25" l="1"/>
  <c r="AG11163" i="25" s="1"/>
  <c r="AF11163" i="25"/>
  <c r="AE11164" i="25" l="1"/>
  <c r="AG11164" i="25" s="1"/>
  <c r="AF11164" i="25"/>
  <c r="AE11165" i="25" l="1"/>
  <c r="AG11165" i="25" s="1"/>
  <c r="AF11165" i="25"/>
  <c r="AF11166" i="25" l="1"/>
  <c r="AE11166" i="25"/>
  <c r="AG11166" i="25" s="1"/>
  <c r="AE11167" i="25" l="1"/>
  <c r="AG11167" i="25" s="1"/>
  <c r="AF11167" i="25"/>
  <c r="AE11168" i="25" l="1"/>
  <c r="AG11168" i="25" s="1"/>
  <c r="AF11168" i="25"/>
  <c r="AE11169" i="25" l="1"/>
  <c r="AG11169" i="25" s="1"/>
  <c r="AF11169" i="25"/>
  <c r="AE11170" i="25" l="1"/>
  <c r="AG11170" i="25" s="1"/>
  <c r="AF11170" i="25"/>
  <c r="AE11171" i="25" l="1"/>
  <c r="AG11171" i="25" s="1"/>
  <c r="AF11171" i="25"/>
  <c r="AE11172" i="25" l="1"/>
  <c r="AG11172" i="25" s="1"/>
  <c r="AF11172" i="25"/>
  <c r="AE11173" i="25" l="1"/>
  <c r="AG11173" i="25" s="1"/>
  <c r="AF11173" i="25"/>
  <c r="AE11174" i="25" l="1"/>
  <c r="AG11174" i="25" s="1"/>
  <c r="AF11174" i="25"/>
  <c r="AE11175" i="25" l="1"/>
  <c r="AG11175" i="25" s="1"/>
  <c r="AF11175" i="25"/>
  <c r="AE11176" i="25" l="1"/>
  <c r="AG11176" i="25" s="1"/>
  <c r="AF11176" i="25"/>
  <c r="AE11177" i="25" l="1"/>
  <c r="AG11177" i="25" s="1"/>
  <c r="AF11177" i="25"/>
  <c r="AE11178" i="25" l="1"/>
  <c r="AG11178" i="25" s="1"/>
  <c r="AF11178" i="25"/>
  <c r="AE11179" i="25" l="1"/>
  <c r="AG11179" i="25" s="1"/>
  <c r="AF11179" i="25"/>
  <c r="AE11180" i="25" l="1"/>
  <c r="AG11180" i="25" s="1"/>
  <c r="AF11180" i="25"/>
  <c r="AE11181" i="25" l="1"/>
  <c r="AG11181" i="25" s="1"/>
  <c r="AF11181" i="25"/>
  <c r="AE11182" i="25" l="1"/>
  <c r="AG11182" i="25" s="1"/>
  <c r="AF11182" i="25"/>
  <c r="AE11183" i="25" l="1"/>
  <c r="AG11183" i="25" s="1"/>
  <c r="AF11183" i="25"/>
  <c r="AE11184" i="25" l="1"/>
  <c r="AG11184" i="25" s="1"/>
  <c r="AF11184" i="25"/>
  <c r="AE11185" i="25" l="1"/>
  <c r="AG11185" i="25" s="1"/>
  <c r="AF11185" i="25"/>
  <c r="AE11186" i="25" l="1"/>
  <c r="AG11186" i="25" s="1"/>
  <c r="AF11186" i="25"/>
  <c r="AE11187" i="25" l="1"/>
  <c r="AG11187" i="25" s="1"/>
  <c r="AF11187" i="25"/>
  <c r="AE11188" i="25" l="1"/>
  <c r="AG11188" i="25" s="1"/>
  <c r="AF11188" i="25"/>
  <c r="AE11189" i="25" l="1"/>
  <c r="AG11189" i="25" s="1"/>
  <c r="AF11189" i="25"/>
  <c r="AE11190" i="25" l="1"/>
  <c r="AG11190" i="25" s="1"/>
  <c r="AF11190" i="25"/>
  <c r="AE11191" i="25" l="1"/>
  <c r="AG11191" i="25" s="1"/>
  <c r="AF11191" i="25"/>
  <c r="AE11192" i="25" l="1"/>
  <c r="AG11192" i="25" s="1"/>
  <c r="AF11192" i="25"/>
  <c r="AE11193" i="25" l="1"/>
  <c r="AG11193" i="25" s="1"/>
  <c r="AF11193" i="25"/>
  <c r="AE11194" i="25" l="1"/>
  <c r="AG11194" i="25" s="1"/>
  <c r="AF11194" i="25"/>
  <c r="AE11195" i="25" l="1"/>
  <c r="AG11195" i="25" s="1"/>
  <c r="AF11195" i="25"/>
  <c r="AE11196" i="25" l="1"/>
  <c r="AG11196" i="25" s="1"/>
  <c r="AF11196" i="25"/>
  <c r="AE11197" i="25" l="1"/>
  <c r="AG11197" i="25" s="1"/>
  <c r="AF11197" i="25"/>
  <c r="AE11198" i="25" l="1"/>
  <c r="AG11198" i="25" s="1"/>
  <c r="AF11198" i="25"/>
  <c r="AE11199" i="25" l="1"/>
  <c r="AG11199" i="25" s="1"/>
  <c r="AF11199" i="25"/>
  <c r="AE11200" i="25" l="1"/>
  <c r="AG11200" i="25" s="1"/>
  <c r="AF11200" i="25"/>
  <c r="AE11201" i="25" l="1"/>
  <c r="AG11201" i="25" s="1"/>
  <c r="AF11201" i="25"/>
  <c r="AE11202" i="25" l="1"/>
  <c r="AG11202" i="25" s="1"/>
  <c r="AF11202" i="25"/>
  <c r="AE11203" i="25" l="1"/>
  <c r="AG11203" i="25" s="1"/>
  <c r="AF11203" i="25"/>
  <c r="AE11204" i="25" l="1"/>
  <c r="AG11204" i="25" s="1"/>
  <c r="AF11204" i="25"/>
  <c r="AE11205" i="25" l="1"/>
  <c r="AG11205" i="25" s="1"/>
  <c r="AF11205" i="25"/>
  <c r="AE11206" i="25" l="1"/>
  <c r="AG11206" i="25" s="1"/>
  <c r="AF11206" i="25"/>
  <c r="AE11207" i="25" l="1"/>
  <c r="AG11207" i="25" s="1"/>
  <c r="AF11207" i="25"/>
  <c r="AE11208" i="25" l="1"/>
  <c r="AG11208" i="25" s="1"/>
  <c r="AF11208" i="25"/>
  <c r="AE11209" i="25" l="1"/>
  <c r="AG11209" i="25" s="1"/>
  <c r="AF11209" i="25"/>
  <c r="AE11210" i="25" l="1"/>
  <c r="AG11210" i="25" s="1"/>
  <c r="AF11210" i="25"/>
  <c r="AE11211" i="25" l="1"/>
  <c r="AG11211" i="25" s="1"/>
  <c r="AF11211" i="25"/>
  <c r="AE11212" i="25" l="1"/>
  <c r="AG11212" i="25" s="1"/>
  <c r="AF11212" i="25"/>
  <c r="AE11213" i="25" l="1"/>
  <c r="AG11213" i="25" s="1"/>
  <c r="AF11213" i="25"/>
  <c r="AE11214" i="25" l="1"/>
  <c r="AG11214" i="25" s="1"/>
  <c r="AF11214" i="25"/>
  <c r="AE11215" i="25" l="1"/>
  <c r="AG11215" i="25" s="1"/>
  <c r="AF11215" i="25"/>
  <c r="AE11216" i="25" l="1"/>
  <c r="AG11216" i="25" s="1"/>
  <c r="AF11216" i="25"/>
  <c r="AF11217" i="25" l="1"/>
  <c r="AE11217" i="25"/>
  <c r="AG11217" i="25" s="1"/>
  <c r="AE11218" i="25" l="1"/>
  <c r="AG11218" i="25" s="1"/>
  <c r="AF11218" i="25"/>
  <c r="AF11219" i="25" l="1"/>
  <c r="AE11219" i="25"/>
  <c r="AG11219" i="25" s="1"/>
  <c r="AE11220" i="25" l="1"/>
  <c r="AG11220" i="25" s="1"/>
  <c r="AF11220" i="25"/>
  <c r="AF11221" i="25" l="1"/>
  <c r="AE11221" i="25"/>
  <c r="AG11221" i="25" s="1"/>
  <c r="AE11222" i="25" l="1"/>
  <c r="AG11222" i="25" s="1"/>
  <c r="AF11222" i="25"/>
  <c r="AE11223" i="25" l="1"/>
  <c r="AG11223" i="25" s="1"/>
  <c r="AF11223" i="25"/>
  <c r="AE11224" i="25" l="1"/>
  <c r="AG11224" i="25" s="1"/>
  <c r="AF11224" i="25"/>
  <c r="AF11225" i="25" l="1"/>
  <c r="AE11225" i="25"/>
  <c r="AG11225" i="25" s="1"/>
  <c r="AF11226" i="25" l="1"/>
  <c r="AE11226" i="25"/>
  <c r="AG11226" i="25" s="1"/>
  <c r="AF11227" i="25" l="1"/>
  <c r="AE11227" i="25"/>
  <c r="AG11227" i="25" s="1"/>
  <c r="AE11228" i="25" l="1"/>
  <c r="AG11228" i="25" s="1"/>
  <c r="AF11228" i="25"/>
  <c r="AF11229" i="25" l="1"/>
  <c r="AE11229" i="25"/>
  <c r="AG11229" i="25" s="1"/>
  <c r="AE11230" i="25" l="1"/>
  <c r="AG11230" i="25" s="1"/>
  <c r="AF11230" i="25"/>
  <c r="AF11231" i="25" l="1"/>
  <c r="AE11231" i="25"/>
  <c r="AG11231" i="25" s="1"/>
  <c r="AE11232" i="25" l="1"/>
  <c r="AG11232" i="25" s="1"/>
  <c r="AF11232" i="25"/>
  <c r="AF11233" i="25" l="1"/>
  <c r="AE11233" i="25"/>
  <c r="AG11233" i="25" s="1"/>
  <c r="AF11234" i="25" l="1"/>
  <c r="AE11234" i="25"/>
  <c r="AG11234" i="25" s="1"/>
  <c r="AF11235" i="25" l="1"/>
  <c r="AE11235" i="25"/>
  <c r="AG11235" i="25" s="1"/>
  <c r="AE11236" i="25" l="1"/>
  <c r="AG11236" i="25" s="1"/>
  <c r="AF11236" i="25"/>
  <c r="AF11237" i="25" l="1"/>
  <c r="AE11237" i="25"/>
  <c r="AG11237" i="25" s="1"/>
  <c r="AE11238" i="25" l="1"/>
  <c r="AG11238" i="25" s="1"/>
  <c r="AF11238" i="25"/>
  <c r="AF11239" i="25" l="1"/>
  <c r="AE11239" i="25"/>
  <c r="AG11239" i="25" s="1"/>
  <c r="AE11240" i="25" l="1"/>
  <c r="AG11240" i="25" s="1"/>
  <c r="AF11240" i="25"/>
  <c r="AE11241" i="25" l="1"/>
  <c r="AG11241" i="25" s="1"/>
  <c r="AF11241" i="25"/>
  <c r="AE11242" i="25" l="1"/>
  <c r="AG11242" i="25" s="1"/>
  <c r="AF11242" i="25"/>
  <c r="AF11243" i="25" l="1"/>
  <c r="AE11243" i="25"/>
  <c r="AG11243" i="25" s="1"/>
  <c r="AE11244" i="25" l="1"/>
  <c r="AG11244" i="25" s="1"/>
  <c r="AF11244" i="25"/>
  <c r="AF11245" i="25" l="1"/>
  <c r="AE11245" i="25"/>
  <c r="AG11245" i="25" s="1"/>
  <c r="AF11246" i="25" l="1"/>
  <c r="AE11246" i="25"/>
  <c r="AG11246" i="25" s="1"/>
  <c r="AF11247" i="25" l="1"/>
  <c r="AE11247" i="25"/>
  <c r="AG11247" i="25" s="1"/>
  <c r="AF11248" i="25" l="1"/>
  <c r="AE11248" i="25"/>
  <c r="AG11248" i="25" s="1"/>
  <c r="AF11249" i="25" l="1"/>
  <c r="AE11249" i="25"/>
  <c r="AG11249" i="25" s="1"/>
  <c r="AF11250" i="25" l="1"/>
  <c r="AE11250" i="25"/>
  <c r="AG11250" i="25" s="1"/>
  <c r="AE11251" i="25" l="1"/>
  <c r="AG11251" i="25" s="1"/>
  <c r="AF11251" i="25"/>
  <c r="AF11252" i="25" l="1"/>
  <c r="AE11252" i="25"/>
  <c r="AG11252" i="25" s="1"/>
  <c r="AF11253" i="25" l="1"/>
  <c r="AE11253" i="25"/>
  <c r="AG11253" i="25" s="1"/>
  <c r="AE11254" i="25" l="1"/>
  <c r="AG11254" i="25" s="1"/>
  <c r="AF11254" i="25"/>
  <c r="AE11255" i="25" l="1"/>
  <c r="AG11255" i="25" s="1"/>
  <c r="AF11255" i="25"/>
  <c r="AF11256" i="25" l="1"/>
  <c r="AE11256" i="25"/>
  <c r="AG11256" i="25" s="1"/>
  <c r="AF11257" i="25" l="1"/>
  <c r="AE11257" i="25"/>
  <c r="AG11257" i="25" s="1"/>
  <c r="AE11258" i="25" l="1"/>
  <c r="AG11258" i="25" s="1"/>
  <c r="AF11258" i="25"/>
  <c r="AF11259" i="25" l="1"/>
  <c r="AE11259" i="25"/>
  <c r="AG11259" i="25" s="1"/>
  <c r="AE11260" i="25" l="1"/>
  <c r="AG11260" i="25" s="1"/>
  <c r="AF11260" i="25"/>
  <c r="AF11261" i="25" l="1"/>
  <c r="AE11261" i="25"/>
  <c r="AG11261" i="25" s="1"/>
  <c r="AF11262" i="25" l="1"/>
  <c r="AE11262" i="25"/>
  <c r="AG11262" i="25" s="1"/>
  <c r="AF11263" i="25" l="1"/>
  <c r="AE11263" i="25"/>
  <c r="AG11263" i="25" s="1"/>
  <c r="AE11264" i="25" l="1"/>
  <c r="AG11264" i="25" s="1"/>
  <c r="AF11264" i="25"/>
  <c r="AF11265" i="25" l="1"/>
  <c r="AE11265" i="25"/>
  <c r="AG11265" i="25" s="1"/>
  <c r="AF11266" i="25" l="1"/>
  <c r="AE11266" i="25"/>
  <c r="AG11266" i="25" s="1"/>
  <c r="AF11267" i="25" l="1"/>
  <c r="AE11267" i="25"/>
  <c r="AG11267" i="25" s="1"/>
  <c r="AF11268" i="25" l="1"/>
  <c r="AE11268" i="25"/>
  <c r="AG11268" i="25" s="1"/>
  <c r="AF11269" i="25" l="1"/>
  <c r="AE11269" i="25"/>
  <c r="AG11269" i="25" s="1"/>
  <c r="AE11270" i="25" l="1"/>
  <c r="AG11270" i="25" s="1"/>
  <c r="AF11270" i="25"/>
  <c r="AF11271" i="25" l="1"/>
  <c r="AE11271" i="25"/>
  <c r="AG11271" i="25" s="1"/>
  <c r="AE11272" i="25" l="1"/>
  <c r="AG11272" i="25" s="1"/>
  <c r="AF11272" i="25"/>
  <c r="AF11273" i="25" l="1"/>
  <c r="AE11273" i="25"/>
  <c r="AG11273" i="25" s="1"/>
  <c r="AF11274" i="25" l="1"/>
  <c r="AE11274" i="25"/>
  <c r="AG11274" i="25" s="1"/>
  <c r="AF11275" i="25" l="1"/>
  <c r="AE11275" i="25"/>
  <c r="AG11275" i="25" s="1"/>
  <c r="AE11276" i="25" l="1"/>
  <c r="AG11276" i="25" s="1"/>
  <c r="AF11276" i="25"/>
  <c r="AF11277" i="25" l="1"/>
  <c r="AE11277" i="25"/>
  <c r="AG11277" i="25" s="1"/>
  <c r="AF11278" i="25" l="1"/>
  <c r="AE11278" i="25"/>
  <c r="AG11278" i="25" s="1"/>
  <c r="AF11279" i="25" l="1"/>
  <c r="AE11279" i="25"/>
  <c r="AG11279" i="25" s="1"/>
  <c r="AE11280" i="25" l="1"/>
  <c r="AG11280" i="25" s="1"/>
  <c r="AF11280" i="25"/>
  <c r="AF11281" i="25" l="1"/>
  <c r="AE11281" i="25"/>
  <c r="AG11281" i="25" s="1"/>
  <c r="AE11282" i="25" l="1"/>
  <c r="AG11282" i="25" s="1"/>
  <c r="AF11282" i="25"/>
  <c r="AF11283" i="25" l="1"/>
  <c r="AE11283" i="25"/>
  <c r="AG11283" i="25" s="1"/>
  <c r="AF11284" i="25" l="1"/>
  <c r="AE11284" i="25"/>
  <c r="AG11284" i="25" s="1"/>
  <c r="AF11285" i="25" l="1"/>
  <c r="AE11285" i="25"/>
  <c r="AG11285" i="25" s="1"/>
  <c r="AF11286" i="25" l="1"/>
  <c r="AE11286" i="25"/>
  <c r="AG11286" i="25" s="1"/>
  <c r="AE11287" i="25" l="1"/>
  <c r="AG11287" i="25" s="1"/>
  <c r="AF11287" i="25"/>
  <c r="AE11288" i="25" l="1"/>
  <c r="AG11288" i="25" s="1"/>
  <c r="AF11288" i="25"/>
  <c r="AE11289" i="25" l="1"/>
  <c r="AG11289" i="25" s="1"/>
  <c r="AF11289" i="25"/>
  <c r="AE11290" i="25" l="1"/>
  <c r="AG11290" i="25" s="1"/>
  <c r="AF11290" i="25"/>
  <c r="AF11291" i="25" l="1"/>
  <c r="AE11291" i="25"/>
  <c r="AG11291" i="25" s="1"/>
  <c r="AE11292" i="25" l="1"/>
  <c r="AG11292" i="25" s="1"/>
  <c r="AF11292" i="25"/>
  <c r="AE11293" i="25" l="1"/>
  <c r="AG11293" i="25" s="1"/>
  <c r="AF11293" i="25"/>
  <c r="AF11294" i="25" l="1"/>
  <c r="AE11294" i="25"/>
  <c r="AG11294" i="25" s="1"/>
  <c r="AE11295" i="25" l="1"/>
  <c r="AG11295" i="25" s="1"/>
  <c r="AF11295" i="25"/>
  <c r="AF11296" i="25" l="1"/>
  <c r="AE11296" i="25"/>
  <c r="AG11296" i="25" s="1"/>
  <c r="AF11297" i="25" l="1"/>
  <c r="AE11297" i="25"/>
  <c r="AG11297" i="25" s="1"/>
  <c r="AF11298" i="25" l="1"/>
  <c r="AE11298" i="25"/>
  <c r="AG11298" i="25" s="1"/>
  <c r="AF11299" i="25" l="1"/>
  <c r="AE11299" i="25"/>
  <c r="AG11299" i="25" s="1"/>
  <c r="AE11300" i="25" l="1"/>
  <c r="AG11300" i="25" s="1"/>
  <c r="AF11300" i="25"/>
  <c r="AE11301" i="25" l="1"/>
  <c r="AG11301" i="25" s="1"/>
  <c r="AF11301" i="25"/>
  <c r="AE11302" i="25" l="1"/>
  <c r="AG11302" i="25" s="1"/>
  <c r="AF11302" i="25"/>
  <c r="AE11303" i="25" l="1"/>
  <c r="AG11303" i="25" s="1"/>
  <c r="AF11303" i="25"/>
  <c r="AE11304" i="25" l="1"/>
  <c r="AG11304" i="25" s="1"/>
  <c r="AF11304" i="25"/>
  <c r="AE11305" i="25" l="1"/>
  <c r="AG11305" i="25" s="1"/>
  <c r="AF11305" i="25"/>
  <c r="AF11306" i="25" l="1"/>
  <c r="AE11306" i="25"/>
  <c r="AG11306" i="25" s="1"/>
  <c r="AF11307" i="25" l="1"/>
  <c r="AE11307" i="25"/>
  <c r="AG11307" i="25" s="1"/>
  <c r="AE11308" i="25" l="1"/>
  <c r="AG11308" i="25" s="1"/>
  <c r="AF11308" i="25"/>
  <c r="AF11309" i="25" l="1"/>
  <c r="AE11309" i="25"/>
  <c r="AG11309" i="25" s="1"/>
  <c r="AF11310" i="25" l="1"/>
  <c r="AE11310" i="25"/>
  <c r="AG11310" i="25" s="1"/>
  <c r="AE11311" i="25" l="1"/>
  <c r="AG11311" i="25" s="1"/>
  <c r="AF11311" i="25"/>
  <c r="AE11312" i="25" l="1"/>
  <c r="AG11312" i="25" s="1"/>
  <c r="AF11312" i="25"/>
  <c r="AF11313" i="25" l="1"/>
  <c r="AE11313" i="25"/>
  <c r="AG11313" i="25" s="1"/>
  <c r="AF11314" i="25" l="1"/>
  <c r="AE11314" i="25"/>
  <c r="AG11314" i="25" s="1"/>
  <c r="AE11315" i="25" l="1"/>
  <c r="AG11315" i="25" s="1"/>
  <c r="AF11315" i="25"/>
  <c r="AE11316" i="25" l="1"/>
  <c r="AG11316" i="25" s="1"/>
  <c r="AF11316" i="25"/>
  <c r="AE11317" i="25" l="1"/>
  <c r="AG11317" i="25" s="1"/>
  <c r="AF11317" i="25"/>
  <c r="AE11318" i="25" l="1"/>
  <c r="AG11318" i="25" s="1"/>
  <c r="AF11318" i="25"/>
  <c r="AF11319" i="25" l="1"/>
  <c r="AE11319" i="25"/>
  <c r="AG11319" i="25" s="1"/>
  <c r="AE11320" i="25" l="1"/>
  <c r="AG11320" i="25" s="1"/>
  <c r="AF11320" i="25"/>
  <c r="AF11321" i="25" l="1"/>
  <c r="AE11321" i="25"/>
  <c r="AG11321" i="25" s="1"/>
  <c r="AF11322" i="25" l="1"/>
  <c r="AE11322" i="25"/>
  <c r="AG11322" i="25" s="1"/>
  <c r="AF11323" i="25" l="1"/>
  <c r="AE11323" i="25"/>
  <c r="AG11323" i="25" s="1"/>
  <c r="AE11324" i="25" l="1"/>
  <c r="AG11324" i="25" s="1"/>
  <c r="AF11324" i="25"/>
  <c r="AF11325" i="25" l="1"/>
  <c r="AE11325" i="25"/>
  <c r="AG11325" i="25" s="1"/>
  <c r="AF11326" i="25" l="1"/>
  <c r="AE11326" i="25"/>
  <c r="AG11326" i="25" s="1"/>
  <c r="AF11327" i="25" l="1"/>
  <c r="AE11327" i="25"/>
  <c r="AG11327" i="25" s="1"/>
  <c r="AE11328" i="25" l="1"/>
  <c r="AG11328" i="25" s="1"/>
  <c r="AF11328" i="25"/>
  <c r="AE11329" i="25" l="1"/>
  <c r="AG11329" i="25" s="1"/>
  <c r="AF11329" i="25"/>
  <c r="AF11330" i="25" l="1"/>
  <c r="AE11330" i="25"/>
  <c r="AG11330" i="25" s="1"/>
  <c r="AF11331" i="25" l="1"/>
  <c r="AE11331" i="25"/>
  <c r="AG11331" i="25" s="1"/>
  <c r="AE11332" i="25" l="1"/>
  <c r="AG11332" i="25" s="1"/>
  <c r="AF11332" i="25"/>
  <c r="AF11333" i="25" l="1"/>
  <c r="AE11333" i="25"/>
  <c r="AG11333" i="25" s="1"/>
  <c r="AF11334" i="25" l="1"/>
  <c r="AE11334" i="25"/>
  <c r="AG11334" i="25" s="1"/>
  <c r="AE11335" i="25" l="1"/>
  <c r="AG11335" i="25" s="1"/>
  <c r="AF11335" i="25"/>
  <c r="AE11336" i="25" l="1"/>
  <c r="AG11336" i="25" s="1"/>
  <c r="AF11336" i="25"/>
  <c r="AE11337" i="25" l="1"/>
  <c r="AG11337" i="25" s="1"/>
  <c r="AF11337" i="25"/>
  <c r="AF11338" i="25" l="1"/>
  <c r="AE11338" i="25"/>
  <c r="AG11338" i="25" s="1"/>
  <c r="AF11339" i="25" l="1"/>
  <c r="AE11339" i="25"/>
  <c r="AG11339" i="25" s="1"/>
  <c r="AE11340" i="25" l="1"/>
  <c r="AG11340" i="25" s="1"/>
  <c r="AF11340" i="25"/>
  <c r="AE11341" i="25" l="1"/>
  <c r="AG11341" i="25" s="1"/>
  <c r="AF11341" i="25"/>
  <c r="AE11342" i="25" l="1"/>
  <c r="AG11342" i="25" s="1"/>
  <c r="AF11342" i="25"/>
  <c r="AE11343" i="25" l="1"/>
  <c r="AG11343" i="25" s="1"/>
  <c r="AF11343" i="25"/>
  <c r="AE11344" i="25" l="1"/>
  <c r="AG11344" i="25" s="1"/>
  <c r="AF11344" i="25"/>
  <c r="AF11345" i="25" l="1"/>
  <c r="AE11345" i="25"/>
  <c r="AG11345" i="25" s="1"/>
  <c r="AE11346" i="25" l="1"/>
  <c r="AG11346" i="25" s="1"/>
  <c r="AF11346" i="25"/>
  <c r="AE11347" i="25" l="1"/>
  <c r="AG11347" i="25" s="1"/>
  <c r="AF11347" i="25"/>
  <c r="AE11348" i="25" l="1"/>
  <c r="AG11348" i="25" s="1"/>
  <c r="AF11348" i="25"/>
  <c r="AE11349" i="25" l="1"/>
  <c r="AG11349" i="25" s="1"/>
  <c r="AF11349" i="25"/>
  <c r="AE11350" i="25" l="1"/>
  <c r="AG11350" i="25" s="1"/>
  <c r="AF11350" i="25"/>
  <c r="AE11351" i="25" l="1"/>
  <c r="AG11351" i="25" s="1"/>
  <c r="AF11351" i="25"/>
  <c r="AE11352" i="25" l="1"/>
  <c r="AG11352" i="25" s="1"/>
  <c r="AF11352" i="25"/>
  <c r="AE11353" i="25" l="1"/>
  <c r="AG11353" i="25" s="1"/>
  <c r="AF11353" i="25"/>
  <c r="AF11354" i="25" l="1"/>
  <c r="AE11354" i="25"/>
  <c r="AG11354" i="25" s="1"/>
  <c r="AF11355" i="25" l="1"/>
  <c r="AE11355" i="25"/>
  <c r="AG11355" i="25" s="1"/>
  <c r="AE11356" i="25" l="1"/>
  <c r="AG11356" i="25" s="1"/>
  <c r="AF11356" i="25"/>
  <c r="AE11357" i="25" l="1"/>
  <c r="AG11357" i="25" s="1"/>
  <c r="AF11357" i="25"/>
  <c r="AF11358" i="25" l="1"/>
  <c r="AE11358" i="25"/>
  <c r="AG11358" i="25" s="1"/>
  <c r="AF11359" i="25" l="1"/>
  <c r="AE11359" i="25"/>
  <c r="AG11359" i="25" s="1"/>
  <c r="AE11360" i="25" l="1"/>
  <c r="AG11360" i="25" s="1"/>
  <c r="AF11360" i="25"/>
  <c r="AF11361" i="25" l="1"/>
  <c r="AE11361" i="25"/>
  <c r="AG11361" i="25" s="1"/>
  <c r="AF11362" i="25" l="1"/>
  <c r="AE11362" i="25"/>
  <c r="AG11362" i="25" s="1"/>
  <c r="AF11363" i="25" l="1"/>
  <c r="AE11363" i="25"/>
  <c r="AG11363" i="25" s="1"/>
  <c r="AE11364" i="25" l="1"/>
  <c r="AG11364" i="25" s="1"/>
  <c r="AF11364" i="25"/>
  <c r="AF11365" i="25" l="1"/>
  <c r="AE11365" i="25"/>
  <c r="AG11365" i="25" s="1"/>
  <c r="AE11366" i="25" l="1"/>
  <c r="AG11366" i="25" s="1"/>
  <c r="AF11366" i="25"/>
  <c r="AF11367" i="25" l="1"/>
  <c r="AE11367" i="25"/>
  <c r="AG11367" i="25" s="1"/>
  <c r="AE11368" i="25" l="1"/>
  <c r="AG11368" i="25" s="1"/>
  <c r="AF11368" i="25"/>
  <c r="AF11369" i="25" l="1"/>
  <c r="AE11369" i="25"/>
  <c r="AG11369" i="25" s="1"/>
  <c r="AF11370" i="25" l="1"/>
  <c r="AE11370" i="25"/>
  <c r="AG11370" i="25" s="1"/>
  <c r="AF11371" i="25" l="1"/>
  <c r="AE11371" i="25"/>
  <c r="AG11371" i="25" s="1"/>
  <c r="AE11372" i="25" l="1"/>
  <c r="AG11372" i="25" s="1"/>
  <c r="AF11372" i="25"/>
  <c r="AF11373" i="25" l="1"/>
  <c r="AE11373" i="25"/>
  <c r="AG11373" i="25" s="1"/>
  <c r="AE11374" i="25" l="1"/>
  <c r="AG11374" i="25" s="1"/>
  <c r="AF11374" i="25"/>
  <c r="AF11375" i="25" l="1"/>
  <c r="AE11375" i="25"/>
  <c r="AG11375" i="25" s="1"/>
  <c r="AE11376" i="25" l="1"/>
  <c r="AG11376" i="25" s="1"/>
  <c r="AF11376" i="25"/>
  <c r="AE11377" i="25" l="1"/>
  <c r="AG11377" i="25" s="1"/>
  <c r="AF11377" i="25"/>
  <c r="AE11378" i="25" l="1"/>
  <c r="AG11378" i="25" s="1"/>
  <c r="AF11378" i="25"/>
  <c r="AF11379" i="25" l="1"/>
  <c r="AE11379" i="25"/>
  <c r="AG11379" i="25" s="1"/>
  <c r="AE11380" i="25" l="1"/>
  <c r="AG11380" i="25" s="1"/>
  <c r="AF11380" i="25"/>
  <c r="AF11381" i="25" l="1"/>
  <c r="AE11381" i="25"/>
  <c r="AG11381" i="25" s="1"/>
  <c r="AE11382" i="25" l="1"/>
  <c r="AG11382" i="25" s="1"/>
  <c r="AF11382" i="25"/>
  <c r="AF11383" i="25" l="1"/>
  <c r="AE11383" i="25"/>
  <c r="AG11383" i="25" s="1"/>
  <c r="AE11384" i="25" l="1"/>
  <c r="AG11384" i="25" s="1"/>
  <c r="AF11384" i="25"/>
  <c r="AF11385" i="25" l="1"/>
  <c r="AE11385" i="25"/>
  <c r="AG11385" i="25" s="1"/>
  <c r="AF11386" i="25" l="1"/>
  <c r="AE11386" i="25"/>
  <c r="AG11386" i="25" s="1"/>
  <c r="AE11387" i="25" l="1"/>
  <c r="AG11387" i="25" s="1"/>
  <c r="AF11387" i="25"/>
  <c r="AF11388" i="25" l="1"/>
  <c r="AE11388" i="25"/>
  <c r="AG11388" i="25" s="1"/>
  <c r="AE11389" i="25" l="1"/>
  <c r="AG11389" i="25" s="1"/>
  <c r="AF11389" i="25"/>
  <c r="AF11390" i="25" l="1"/>
  <c r="AE11390" i="25"/>
  <c r="AG11390" i="25" s="1"/>
  <c r="AE11391" i="25" l="1"/>
  <c r="AG11391" i="25" s="1"/>
  <c r="AF11391" i="25"/>
  <c r="AF11392" i="25" l="1"/>
  <c r="AE11392" i="25"/>
  <c r="AG11392" i="25" s="1"/>
  <c r="AF11393" i="25" l="1"/>
  <c r="AE11393" i="25"/>
  <c r="AG11393" i="25" s="1"/>
  <c r="AF11394" i="25" l="1"/>
  <c r="AE11394" i="25"/>
  <c r="AG11394" i="25" s="1"/>
  <c r="AE11395" i="25" l="1"/>
  <c r="AG11395" i="25" s="1"/>
  <c r="AF11395" i="25"/>
  <c r="AF11396" i="25" l="1"/>
  <c r="AE11396" i="25"/>
  <c r="AG11396" i="25" s="1"/>
  <c r="AE11397" i="25" l="1"/>
  <c r="AG11397" i="25" s="1"/>
  <c r="AF11397" i="25"/>
  <c r="AF11398" i="25" l="1"/>
  <c r="AE11398" i="25"/>
  <c r="AG11398" i="25" s="1"/>
  <c r="AE11399" i="25" l="1"/>
  <c r="AG11399" i="25" s="1"/>
  <c r="AF11399" i="25"/>
  <c r="AF11400" i="25" l="1"/>
  <c r="AE11400" i="25"/>
  <c r="AG11400" i="25" s="1"/>
  <c r="AF11401" i="25" l="1"/>
  <c r="AE11401" i="25"/>
  <c r="AG11401" i="25" s="1"/>
  <c r="AF11402" i="25" l="1"/>
  <c r="AE11402" i="25"/>
  <c r="AG11402" i="25" s="1"/>
  <c r="AE11403" i="25" l="1"/>
  <c r="AG11403" i="25" s="1"/>
  <c r="AF11403" i="25"/>
  <c r="AF11404" i="25" l="1"/>
  <c r="AE11404" i="25"/>
  <c r="AG11404" i="25" s="1"/>
  <c r="AE11405" i="25" l="1"/>
  <c r="AG11405" i="25" s="1"/>
  <c r="AF11405" i="25"/>
  <c r="AF11406" i="25" l="1"/>
  <c r="AE11406" i="25"/>
  <c r="AG11406" i="25" s="1"/>
  <c r="AE11407" i="25" l="1"/>
  <c r="AG11407" i="25" s="1"/>
  <c r="AF11407" i="25"/>
  <c r="AE11408" i="25" l="1"/>
  <c r="AG11408" i="25" s="1"/>
  <c r="AF11408" i="25"/>
  <c r="AE11409" i="25" l="1"/>
  <c r="AG11409" i="25" s="1"/>
  <c r="AF11409" i="25"/>
  <c r="AE11410" i="25" l="1"/>
  <c r="AG11410" i="25" s="1"/>
  <c r="AF11410" i="25"/>
  <c r="AE11411" i="25" l="1"/>
  <c r="AG11411" i="25" s="1"/>
  <c r="AF11411" i="25"/>
  <c r="AF11412" i="25" l="1"/>
  <c r="AE11412" i="25"/>
  <c r="AG11412" i="25" s="1"/>
  <c r="AE11413" i="25" l="1"/>
  <c r="AG11413" i="25" s="1"/>
  <c r="AF11413" i="25"/>
  <c r="AE11414" i="25" l="1"/>
  <c r="AG11414" i="25" s="1"/>
  <c r="AF11414" i="25"/>
  <c r="AE11415" i="25" l="1"/>
  <c r="AG11415" i="25" s="1"/>
  <c r="AF11415" i="25"/>
  <c r="AE11416" i="25" l="1"/>
  <c r="AG11416" i="25" s="1"/>
  <c r="AF11416" i="25"/>
  <c r="AE11417" i="25" l="1"/>
  <c r="AG11417" i="25" s="1"/>
  <c r="AF11417" i="25"/>
  <c r="AE11418" i="25" l="1"/>
  <c r="AG11418" i="25" s="1"/>
  <c r="AF11418" i="25"/>
  <c r="AE11419" i="25" l="1"/>
  <c r="AG11419" i="25" s="1"/>
  <c r="AF11419" i="25"/>
  <c r="AE11420" i="25" l="1"/>
  <c r="AG11420" i="25" s="1"/>
  <c r="AF11420" i="25"/>
  <c r="AE11421" i="25" l="1"/>
  <c r="AG11421" i="25" s="1"/>
  <c r="AF11421" i="25"/>
  <c r="AF11422" i="25" l="1"/>
  <c r="AE11422" i="25"/>
  <c r="AG11422" i="25" s="1"/>
  <c r="AE11423" i="25" l="1"/>
  <c r="AG11423" i="25" s="1"/>
  <c r="AF11423" i="25"/>
  <c r="AE11424" i="25" l="1"/>
  <c r="AG11424" i="25" s="1"/>
  <c r="AF11424" i="25"/>
  <c r="AE11425" i="25" l="1"/>
  <c r="AG11425" i="25" s="1"/>
  <c r="AF11425" i="25"/>
  <c r="AE11426" i="25" l="1"/>
  <c r="AG11426" i="25" s="1"/>
  <c r="AF11426" i="25"/>
  <c r="AE11427" i="25" l="1"/>
  <c r="AG11427" i="25" s="1"/>
  <c r="AF11427" i="25"/>
  <c r="AE11428" i="25" l="1"/>
  <c r="AG11428" i="25" s="1"/>
  <c r="AF11428" i="25"/>
  <c r="AE11429" i="25" l="1"/>
  <c r="AG11429" i="25" s="1"/>
  <c r="AF11429" i="25"/>
  <c r="AE11430" i="25" l="1"/>
  <c r="AG11430" i="25" s="1"/>
  <c r="AF11430" i="25"/>
  <c r="AE11431" i="25" l="1"/>
  <c r="AG11431" i="25" s="1"/>
  <c r="AF11431" i="25"/>
  <c r="AE11432" i="25" l="1"/>
  <c r="AG11432" i="25" s="1"/>
  <c r="AF11432" i="25"/>
  <c r="AE11433" i="25" l="1"/>
  <c r="AG11433" i="25" s="1"/>
  <c r="AF11433" i="25"/>
  <c r="AE11434" i="25" l="1"/>
  <c r="AG11434" i="25" s="1"/>
  <c r="AF11434" i="25"/>
  <c r="AE11435" i="25" l="1"/>
  <c r="AG11435" i="25" s="1"/>
  <c r="AF11435" i="25"/>
  <c r="AE11436" i="25" l="1"/>
  <c r="AG11436" i="25" s="1"/>
  <c r="AF11436" i="25"/>
  <c r="AE11437" i="25" l="1"/>
  <c r="AG11437" i="25" s="1"/>
  <c r="AF11437" i="25"/>
  <c r="AF11438" i="25" l="1"/>
  <c r="AE11438" i="25"/>
  <c r="AG11438" i="25" s="1"/>
  <c r="AE11439" i="25" l="1"/>
  <c r="AG11439" i="25" s="1"/>
  <c r="AF11439" i="25"/>
  <c r="AE11440" i="25" l="1"/>
  <c r="AG11440" i="25" s="1"/>
  <c r="AF11440" i="25"/>
  <c r="AE11441" i="25" l="1"/>
  <c r="AG11441" i="25" s="1"/>
  <c r="AF11441" i="25"/>
  <c r="AE11442" i="25" l="1"/>
  <c r="AG11442" i="25" s="1"/>
  <c r="AF11442" i="25"/>
  <c r="AE11443" i="25" l="1"/>
  <c r="AG11443" i="25" s="1"/>
  <c r="AF11443" i="25"/>
  <c r="AF11444" i="25" l="1"/>
  <c r="AE11444" i="25"/>
  <c r="AG11444" i="25" s="1"/>
  <c r="AE11445" i="25" l="1"/>
  <c r="AG11445" i="25" s="1"/>
  <c r="AF11445" i="25"/>
  <c r="AE11446" i="25" l="1"/>
  <c r="AG11446" i="25" s="1"/>
  <c r="AF11446" i="25"/>
  <c r="AE11447" i="25" l="1"/>
  <c r="AG11447" i="25" s="1"/>
  <c r="AF11447" i="25"/>
  <c r="AE11448" i="25" l="1"/>
  <c r="AG11448" i="25" s="1"/>
  <c r="AF11448" i="25"/>
  <c r="AE11449" i="25" l="1"/>
  <c r="AG11449" i="25" s="1"/>
  <c r="AF11449" i="25"/>
  <c r="AE11450" i="25" l="1"/>
  <c r="AG11450" i="25" s="1"/>
  <c r="AF11450" i="25"/>
  <c r="AE11451" i="25" l="1"/>
  <c r="AG11451" i="25" s="1"/>
  <c r="AF11451" i="25"/>
  <c r="AF11452" i="25" l="1"/>
  <c r="AE11452" i="25"/>
  <c r="AG11452" i="25" s="1"/>
  <c r="AE11453" i="25" l="1"/>
  <c r="AG11453" i="25" s="1"/>
  <c r="AF11453" i="25"/>
  <c r="AE11454" i="25" l="1"/>
  <c r="AG11454" i="25" s="1"/>
  <c r="AF11454" i="25"/>
  <c r="AE11455" i="25" l="1"/>
  <c r="AG11455" i="25" s="1"/>
  <c r="AF11455" i="25"/>
  <c r="AE11456" i="25" l="1"/>
  <c r="AG11456" i="25" s="1"/>
  <c r="AF11456" i="25"/>
  <c r="AE11457" i="25" l="1"/>
  <c r="AG11457" i="25" s="1"/>
  <c r="AF11457" i="25"/>
  <c r="AE11458" i="25" l="1"/>
  <c r="AG11458" i="25" s="1"/>
  <c r="AF11458" i="25"/>
  <c r="AE11459" i="25" l="1"/>
  <c r="AG11459" i="25" s="1"/>
  <c r="AF11459" i="25"/>
  <c r="AF11460" i="25" l="1"/>
  <c r="AE11460" i="25"/>
  <c r="AG11460" i="25" s="1"/>
  <c r="AE11461" i="25" l="1"/>
  <c r="AG11461" i="25" s="1"/>
  <c r="AF11461" i="25"/>
  <c r="AE11462" i="25" l="1"/>
  <c r="AG11462" i="25" s="1"/>
  <c r="AF11462" i="25"/>
  <c r="AE11463" i="25" l="1"/>
  <c r="AG11463" i="25" s="1"/>
  <c r="AF11463" i="25"/>
  <c r="AE11464" i="25" l="1"/>
  <c r="AG11464" i="25" s="1"/>
  <c r="AF11464" i="25"/>
  <c r="AE11465" i="25" l="1"/>
  <c r="AG11465" i="25" s="1"/>
  <c r="AF11465" i="25"/>
  <c r="AE11466" i="25" l="1"/>
  <c r="AG11466" i="25" s="1"/>
  <c r="AF11466" i="25"/>
  <c r="AE11467" i="25" l="1"/>
  <c r="AG11467" i="25" s="1"/>
  <c r="AF11467" i="25"/>
  <c r="AF11468" i="25" l="1"/>
  <c r="AE11468" i="25"/>
  <c r="AG11468" i="25" s="1"/>
  <c r="AE11469" i="25" l="1"/>
  <c r="AG11469" i="25" s="1"/>
  <c r="AF11469" i="25"/>
  <c r="AE11470" i="25" l="1"/>
  <c r="AG11470" i="25" s="1"/>
  <c r="AF11470" i="25"/>
  <c r="AE11471" i="25" l="1"/>
  <c r="AG11471" i="25" s="1"/>
  <c r="AF11471" i="25"/>
  <c r="AE11472" i="25" l="1"/>
  <c r="AG11472" i="25" s="1"/>
  <c r="AF11472" i="25"/>
  <c r="AE11473" i="25" l="1"/>
  <c r="AG11473" i="25" s="1"/>
  <c r="AF11473" i="25"/>
  <c r="AE11474" i="25" l="1"/>
  <c r="AG11474" i="25" s="1"/>
  <c r="AF11474" i="25"/>
  <c r="AE11475" i="25" l="1"/>
  <c r="AG11475" i="25" s="1"/>
  <c r="AF11475" i="25"/>
  <c r="AE11476" i="25" l="1"/>
  <c r="AG11476" i="25" s="1"/>
  <c r="AF11476" i="25"/>
  <c r="AE11477" i="25" l="1"/>
  <c r="AG11477" i="25" s="1"/>
  <c r="AF11477" i="25"/>
  <c r="AE11478" i="25" l="1"/>
  <c r="AG11478" i="25" s="1"/>
  <c r="AF11478" i="25"/>
  <c r="AE11479" i="25" l="1"/>
  <c r="AG11479" i="25" s="1"/>
  <c r="AF11479" i="25"/>
  <c r="AE11480" i="25" l="1"/>
  <c r="AG11480" i="25" s="1"/>
  <c r="AF11480" i="25"/>
  <c r="AE11481" i="25" l="1"/>
  <c r="AG11481" i="25" s="1"/>
  <c r="AF11481" i="25"/>
  <c r="AE11482" i="25" l="1"/>
  <c r="AG11482" i="25" s="1"/>
  <c r="AF11482" i="25"/>
  <c r="AE11483" i="25" l="1"/>
  <c r="AG11483" i="25" s="1"/>
  <c r="AF11483" i="25"/>
  <c r="AF11484" i="25" l="1"/>
  <c r="AE11484" i="25"/>
  <c r="AG11484" i="25" s="1"/>
  <c r="AE11485" i="25" l="1"/>
  <c r="AG11485" i="25" s="1"/>
  <c r="AF11485" i="25"/>
  <c r="AE11486" i="25" l="1"/>
  <c r="AG11486" i="25" s="1"/>
  <c r="AF11486" i="25"/>
  <c r="AE11487" i="25" l="1"/>
  <c r="AG11487" i="25" s="1"/>
  <c r="AF11487" i="25"/>
  <c r="AE11488" i="25" l="1"/>
  <c r="AG11488" i="25" s="1"/>
  <c r="AF11488" i="25"/>
  <c r="AE11489" i="25" l="1"/>
  <c r="AG11489" i="25" s="1"/>
  <c r="AF11489" i="25"/>
  <c r="AE11490" i="25" l="1"/>
  <c r="AG11490" i="25" s="1"/>
  <c r="AF11490" i="25"/>
  <c r="AE11491" i="25" l="1"/>
  <c r="AG11491" i="25" s="1"/>
  <c r="AF11491" i="25"/>
  <c r="AE11492" i="25" l="1"/>
  <c r="AG11492" i="25" s="1"/>
  <c r="AF11492" i="25"/>
  <c r="AE11493" i="25" l="1"/>
  <c r="AG11493" i="25" s="1"/>
  <c r="AF11493" i="25"/>
  <c r="AE11494" i="25" l="1"/>
  <c r="AG11494" i="25" s="1"/>
  <c r="AF11494" i="25"/>
  <c r="AE11495" i="25" l="1"/>
  <c r="AG11495" i="25" s="1"/>
  <c r="AF11495" i="25"/>
  <c r="AE11496" i="25" l="1"/>
  <c r="AG11496" i="25" s="1"/>
  <c r="AF11496" i="25"/>
  <c r="AE11497" i="25" l="1"/>
  <c r="AG11497" i="25" s="1"/>
  <c r="AF11497" i="25"/>
  <c r="AE11498" i="25" l="1"/>
  <c r="AG11498" i="25" s="1"/>
  <c r="AF11498" i="25"/>
  <c r="AE11499" i="25" l="1"/>
  <c r="AG11499" i="25" s="1"/>
  <c r="AF11499" i="25"/>
  <c r="AE11500" i="25" l="1"/>
  <c r="AG11500" i="25" s="1"/>
  <c r="AF11500" i="25"/>
  <c r="AE11501" i="25" l="1"/>
  <c r="AG11501" i="25" s="1"/>
  <c r="AF11501" i="25"/>
  <c r="AF11502" i="25" l="1"/>
  <c r="AE11502" i="25"/>
  <c r="AG11502" i="25" s="1"/>
  <c r="AE11503" i="25" l="1"/>
  <c r="AG11503" i="25" s="1"/>
  <c r="AF11503" i="25"/>
  <c r="AE11504" i="25" l="1"/>
  <c r="AG11504" i="25" s="1"/>
  <c r="AF11504" i="25"/>
  <c r="AE11505" i="25" l="1"/>
  <c r="AG11505" i="25" s="1"/>
  <c r="AF11505" i="25"/>
  <c r="AF11506" i="25" l="1"/>
  <c r="AE11506" i="25"/>
  <c r="AG11506" i="25" s="1"/>
  <c r="AE11507" i="25" l="1"/>
  <c r="AG11507" i="25" s="1"/>
  <c r="AF11507" i="25"/>
  <c r="AE11508" i="25" l="1"/>
  <c r="AG11508" i="25" s="1"/>
  <c r="AF11508" i="25"/>
  <c r="AE11509" i="25" l="1"/>
  <c r="AG11509" i="25" s="1"/>
  <c r="AF11509" i="25"/>
  <c r="AF11510" i="25" l="1"/>
  <c r="AE11510" i="25"/>
  <c r="AG11510" i="25" s="1"/>
  <c r="AE11511" i="25" l="1"/>
  <c r="AG11511" i="25" s="1"/>
  <c r="AF11511" i="25"/>
  <c r="AE11512" i="25" l="1"/>
  <c r="AG11512" i="25" s="1"/>
  <c r="AF11512" i="25"/>
  <c r="AE11513" i="25" l="1"/>
  <c r="AG11513" i="25" s="1"/>
  <c r="AF11513" i="25"/>
  <c r="AE11514" i="25" l="1"/>
  <c r="AG11514" i="25" s="1"/>
  <c r="AF11514" i="25"/>
  <c r="AE11515" i="25" l="1"/>
  <c r="AG11515" i="25" s="1"/>
  <c r="AF11515" i="25"/>
  <c r="AF11516" i="25" l="1"/>
  <c r="AE11516" i="25"/>
  <c r="AG11516" i="25" s="1"/>
  <c r="AE11517" i="25" l="1"/>
  <c r="AG11517" i="25" s="1"/>
  <c r="AF11517" i="25"/>
  <c r="AE11518" i="25" l="1"/>
  <c r="AG11518" i="25" s="1"/>
  <c r="AF11518" i="25"/>
  <c r="AE11519" i="25" l="1"/>
  <c r="AG11519" i="25" s="1"/>
  <c r="AF11519" i="25"/>
  <c r="AE11520" i="25" l="1"/>
  <c r="AG11520" i="25" s="1"/>
  <c r="AF11520" i="25"/>
  <c r="AE11521" i="25" l="1"/>
  <c r="AG11521" i="25" s="1"/>
  <c r="AF11521" i="25"/>
  <c r="AF11522" i="25" l="1"/>
  <c r="AE11522" i="25"/>
  <c r="AG11522" i="25" s="1"/>
  <c r="AE11523" i="25" l="1"/>
  <c r="AG11523" i="25" s="1"/>
  <c r="AF11523" i="25"/>
  <c r="AF11524" i="25" l="1"/>
  <c r="AE11524" i="25"/>
  <c r="AG11524" i="25" s="1"/>
  <c r="AE11525" i="25" l="1"/>
  <c r="AG11525" i="25" s="1"/>
  <c r="AF11525" i="25"/>
  <c r="AE11526" i="25" l="1"/>
  <c r="AG11526" i="25" s="1"/>
  <c r="AF11526" i="25"/>
  <c r="AE11527" i="25" l="1"/>
  <c r="AG11527" i="25" s="1"/>
  <c r="AF11527" i="25"/>
  <c r="AE11528" i="25" l="1"/>
  <c r="AG11528" i="25" s="1"/>
  <c r="AF11528" i="25"/>
  <c r="AE11529" i="25" l="1"/>
  <c r="AG11529" i="25" s="1"/>
  <c r="AF11529" i="25"/>
  <c r="AE11530" i="25" l="1"/>
  <c r="AG11530" i="25" s="1"/>
  <c r="AF11530" i="25"/>
  <c r="AE11531" i="25" l="1"/>
  <c r="AG11531" i="25" s="1"/>
  <c r="AF11531" i="25"/>
  <c r="AE11532" i="25" l="1"/>
  <c r="AG11532" i="25" s="1"/>
  <c r="AF11532" i="25"/>
  <c r="AE11533" i="25" l="1"/>
  <c r="AG11533" i="25" s="1"/>
  <c r="AF11533" i="25"/>
  <c r="AE11534" i="25" l="1"/>
  <c r="AG11534" i="25" s="1"/>
  <c r="AF11534" i="25"/>
  <c r="AE11535" i="25" l="1"/>
  <c r="AG11535" i="25" s="1"/>
  <c r="AF11535" i="25"/>
  <c r="AE11536" i="25" l="1"/>
  <c r="AG11536" i="25" s="1"/>
  <c r="AF11536" i="25"/>
  <c r="AE11537" i="25" l="1"/>
  <c r="AG11537" i="25" s="1"/>
  <c r="AF11537" i="25"/>
  <c r="AF11538" i="25" l="1"/>
  <c r="AE11538" i="25"/>
  <c r="AG11538" i="25" s="1"/>
  <c r="AE11539" i="25" l="1"/>
  <c r="AG11539" i="25" s="1"/>
  <c r="AF11539" i="25"/>
  <c r="AE11540" i="25" l="1"/>
  <c r="AG11540" i="25" s="1"/>
  <c r="AF11540" i="25"/>
  <c r="AE11541" i="25" l="1"/>
  <c r="AG11541" i="25" s="1"/>
  <c r="AF11541" i="25"/>
  <c r="AE11542" i="25" l="1"/>
  <c r="AG11542" i="25" s="1"/>
  <c r="AF11542" i="25"/>
  <c r="AE11543" i="25" l="1"/>
  <c r="AG11543" i="25" s="1"/>
  <c r="AF11543" i="25"/>
  <c r="AE11544" i="25" l="1"/>
  <c r="AG11544" i="25" s="1"/>
  <c r="AF11544" i="25"/>
  <c r="AE11545" i="25" l="1"/>
  <c r="AG11545" i="25" s="1"/>
  <c r="AF11545" i="25"/>
  <c r="AE11546" i="25" l="1"/>
  <c r="AG11546" i="25" s="1"/>
  <c r="AF11546" i="25"/>
  <c r="AE11547" i="25" l="1"/>
  <c r="AG11547" i="25" s="1"/>
  <c r="AF11547" i="25"/>
  <c r="AE11548" i="25" l="1"/>
  <c r="AG11548" i="25" s="1"/>
  <c r="AF11548" i="25"/>
  <c r="AE11549" i="25" l="1"/>
  <c r="AG11549" i="25" s="1"/>
  <c r="AF11549" i="25"/>
  <c r="AE11550" i="25" l="1"/>
  <c r="AG11550" i="25" s="1"/>
  <c r="AF11550" i="25"/>
  <c r="AE11551" i="25" l="1"/>
  <c r="AG11551" i="25" s="1"/>
  <c r="AF11551" i="25"/>
  <c r="AE11552" i="25" l="1"/>
  <c r="AG11552" i="25" s="1"/>
  <c r="AF11552" i="25"/>
  <c r="AE11553" i="25" l="1"/>
  <c r="AG11553" i="25" s="1"/>
  <c r="AF11553" i="25"/>
  <c r="AE11554" i="25" l="1"/>
  <c r="AG11554" i="25" s="1"/>
  <c r="AF11554" i="25"/>
  <c r="AE11555" i="25" l="1"/>
  <c r="AG11555" i="25" s="1"/>
  <c r="AF11555" i="25"/>
  <c r="AE11556" i="25" l="1"/>
  <c r="AG11556" i="25" s="1"/>
  <c r="AF11556" i="25"/>
  <c r="AE11557" i="25" l="1"/>
  <c r="AG11557" i="25" s="1"/>
  <c r="AF11557" i="25"/>
  <c r="AE11558" i="25" l="1"/>
  <c r="AG11558" i="25" s="1"/>
  <c r="AF11558" i="25"/>
  <c r="AE11559" i="25" l="1"/>
  <c r="AG11559" i="25" s="1"/>
  <c r="AF11559" i="25"/>
  <c r="AF11560" i="25" l="1"/>
  <c r="AE11560" i="25"/>
  <c r="AG11560" i="25" s="1"/>
  <c r="AE11561" i="25" l="1"/>
  <c r="AG11561" i="25" s="1"/>
  <c r="AF11561" i="25"/>
  <c r="AE11562" i="25" l="1"/>
  <c r="AG11562" i="25" s="1"/>
  <c r="AF11562" i="25"/>
  <c r="AE11563" i="25" l="1"/>
  <c r="AG11563" i="25" s="1"/>
  <c r="AF11563" i="25"/>
  <c r="AF11564" i="25" l="1"/>
  <c r="AE11564" i="25"/>
  <c r="AG11564" i="25" s="1"/>
  <c r="AE11565" i="25" l="1"/>
  <c r="AG11565" i="25" s="1"/>
  <c r="AF11565" i="25"/>
  <c r="AE11566" i="25" l="1"/>
  <c r="AG11566" i="25" s="1"/>
  <c r="AF11566" i="25"/>
  <c r="AE11567" i="25" l="1"/>
  <c r="AG11567" i="25" s="1"/>
  <c r="AF11567" i="25"/>
  <c r="AE11568" i="25" l="1"/>
  <c r="AG11568" i="25" s="1"/>
  <c r="AF11568" i="25"/>
  <c r="AE11569" i="25" l="1"/>
  <c r="AG11569" i="25" s="1"/>
  <c r="AF11569" i="25"/>
  <c r="AE11570" i="25" l="1"/>
  <c r="AG11570" i="25" s="1"/>
  <c r="AF11570" i="25"/>
  <c r="AE11571" i="25" l="1"/>
  <c r="AG11571" i="25" s="1"/>
  <c r="AF11571" i="25"/>
  <c r="AF11572" i="25" l="1"/>
  <c r="AE11572" i="25"/>
  <c r="AG11572" i="25" s="1"/>
  <c r="AE11573" i="25" l="1"/>
  <c r="AG11573" i="25" s="1"/>
  <c r="AF11573" i="25"/>
  <c r="AE11574" i="25" l="1"/>
  <c r="AG11574" i="25" s="1"/>
  <c r="AF11574" i="25"/>
  <c r="AE11575" i="25" l="1"/>
  <c r="AG11575" i="25" s="1"/>
  <c r="AF11575" i="25"/>
  <c r="AF11576" i="25" l="1"/>
  <c r="AE11576" i="25"/>
  <c r="AG11576" i="25" s="1"/>
  <c r="AE11577" i="25" l="1"/>
  <c r="AG11577" i="25" s="1"/>
  <c r="AF11577" i="25"/>
  <c r="AE11578" i="25" l="1"/>
  <c r="AG11578" i="25" s="1"/>
  <c r="AF11578" i="25"/>
  <c r="AE11579" i="25" l="1"/>
  <c r="AG11579" i="25" s="1"/>
  <c r="AF11579" i="25"/>
  <c r="AE11580" i="25" l="1"/>
  <c r="AG11580" i="25" s="1"/>
  <c r="AF11580" i="25"/>
  <c r="AE11581" i="25" l="1"/>
  <c r="AG11581" i="25" s="1"/>
  <c r="AF11581" i="25"/>
  <c r="AE11582" i="25" l="1"/>
  <c r="AG11582" i="25" s="1"/>
  <c r="AF11582" i="25"/>
  <c r="AE11583" i="25" l="1"/>
  <c r="AG11583" i="25" s="1"/>
  <c r="AF11583" i="25"/>
  <c r="AF11584" i="25" l="1"/>
  <c r="AE11584" i="25"/>
  <c r="AG11584" i="25" s="1"/>
  <c r="AE11585" i="25" l="1"/>
  <c r="AG11585" i="25" s="1"/>
  <c r="AF11585" i="25"/>
  <c r="AE11586" i="25" l="1"/>
  <c r="AG11586" i="25" s="1"/>
  <c r="AF11586" i="25"/>
  <c r="AE11587" i="25" l="1"/>
  <c r="AG11587" i="25" s="1"/>
  <c r="AF11587" i="25"/>
  <c r="AE11588" i="25" l="1"/>
  <c r="AG11588" i="25" s="1"/>
  <c r="AF11588" i="25"/>
  <c r="AE11589" i="25" l="1"/>
  <c r="AG11589" i="25" s="1"/>
  <c r="AF11589" i="25"/>
  <c r="AE11590" i="25" l="1"/>
  <c r="AG11590" i="25" s="1"/>
  <c r="AF11590" i="25"/>
  <c r="AE11591" i="25" l="1"/>
  <c r="AG11591" i="25" s="1"/>
  <c r="AF11591" i="25"/>
  <c r="AF11592" i="25" l="1"/>
  <c r="AE11592" i="25"/>
  <c r="AG11592" i="25" s="1"/>
  <c r="AE11593" i="25" l="1"/>
  <c r="AG11593" i="25" s="1"/>
  <c r="AF11593" i="25"/>
  <c r="AE11594" i="25" l="1"/>
  <c r="AG11594" i="25" s="1"/>
  <c r="AF11594" i="25"/>
  <c r="AE11595" i="25" l="1"/>
  <c r="AG11595" i="25" s="1"/>
  <c r="AF11595" i="25"/>
  <c r="AF11596" i="25" l="1"/>
  <c r="AE11596" i="25"/>
  <c r="AG11596" i="25" s="1"/>
  <c r="AE11597" i="25" l="1"/>
  <c r="AG11597" i="25" s="1"/>
  <c r="AF11597" i="25"/>
  <c r="AE11598" i="25" l="1"/>
  <c r="AG11598" i="25" s="1"/>
  <c r="AF11598" i="25"/>
  <c r="AE11599" i="25" l="1"/>
  <c r="AG11599" i="25" s="1"/>
  <c r="AF11599" i="25"/>
  <c r="AF11600" i="25" l="1"/>
  <c r="AE11600" i="25"/>
  <c r="AG11600" i="25" s="1"/>
  <c r="AE11601" i="25" l="1"/>
  <c r="AG11601" i="25" s="1"/>
  <c r="AF11601" i="25"/>
  <c r="AE11602" i="25" l="1"/>
  <c r="AG11602" i="25" s="1"/>
  <c r="AF11602" i="25"/>
  <c r="AE11603" i="25" l="1"/>
  <c r="AG11603" i="25" s="1"/>
  <c r="AF11603" i="25"/>
  <c r="AE11604" i="25" l="1"/>
  <c r="AG11604" i="25" s="1"/>
  <c r="AF11604" i="25"/>
  <c r="AE11605" i="25" l="1"/>
  <c r="AG11605" i="25" s="1"/>
  <c r="AF11605" i="25"/>
  <c r="AF11606" i="25" l="1"/>
  <c r="AE11606" i="25"/>
  <c r="AG11606" i="25" s="1"/>
  <c r="AE11607" i="25" l="1"/>
  <c r="AG11607" i="25" s="1"/>
  <c r="AF11607" i="25"/>
  <c r="AE11608" i="25" l="1"/>
  <c r="AG11608" i="25" s="1"/>
  <c r="AF11608" i="25"/>
  <c r="AE11609" i="25" l="1"/>
  <c r="AG11609" i="25" s="1"/>
  <c r="AF11609" i="25"/>
  <c r="AE11610" i="25" l="1"/>
  <c r="AG11610" i="25" s="1"/>
  <c r="AF11610" i="25"/>
  <c r="AE11611" i="25" l="1"/>
  <c r="AG11611" i="25" s="1"/>
  <c r="AF11611" i="25"/>
  <c r="AF11612" i="25" l="1"/>
  <c r="AE11612" i="25"/>
  <c r="AG11612" i="25" s="1"/>
  <c r="AE11613" i="25" l="1"/>
  <c r="AG11613" i="25" s="1"/>
  <c r="AF11613" i="25"/>
  <c r="AE11614" i="25" l="1"/>
  <c r="AG11614" i="25" s="1"/>
  <c r="AF11614" i="25"/>
  <c r="AE11615" i="25" l="1"/>
  <c r="AG11615" i="25" s="1"/>
  <c r="AF11615" i="25"/>
  <c r="AE11616" i="25" l="1"/>
  <c r="AG11616" i="25" s="1"/>
  <c r="AF11616" i="25"/>
  <c r="AF11617" i="25" l="1"/>
  <c r="AE11617" i="25"/>
  <c r="AG11617" i="25" s="1"/>
  <c r="AE11618" i="25" l="1"/>
  <c r="AG11618" i="25" s="1"/>
  <c r="AF11618" i="25"/>
  <c r="AE11619" i="25" l="1"/>
  <c r="AG11619" i="25" s="1"/>
  <c r="AF11619" i="25"/>
  <c r="AF11620" i="25" l="1"/>
  <c r="AE11620" i="25"/>
  <c r="AG11620" i="25" s="1"/>
  <c r="AE11621" i="25" l="1"/>
  <c r="AG11621" i="25" s="1"/>
  <c r="AF11621" i="25"/>
  <c r="AF11622" i="25" l="1"/>
  <c r="AE11622" i="25"/>
  <c r="AG11622" i="25" s="1"/>
  <c r="AF11623" i="25" l="1"/>
  <c r="AE11623" i="25"/>
  <c r="AG11623" i="25" s="1"/>
  <c r="AF11624" i="25" l="1"/>
  <c r="AE11624" i="25"/>
  <c r="AG11624" i="25" s="1"/>
  <c r="AF11625" i="25" l="1"/>
  <c r="AE11625" i="25"/>
  <c r="AG11625" i="25" s="1"/>
  <c r="AF11626" i="25" l="1"/>
  <c r="AE11626" i="25"/>
  <c r="AG11626" i="25" s="1"/>
  <c r="AE11627" i="25" l="1"/>
  <c r="AG11627" i="25" s="1"/>
  <c r="AF11627" i="25"/>
  <c r="AF11628" i="25" l="1"/>
  <c r="AE11628" i="25"/>
  <c r="AG11628" i="25" s="1"/>
  <c r="AE11629" i="25" l="1"/>
  <c r="AG11629" i="25" s="1"/>
  <c r="AF11629" i="25"/>
  <c r="AF11630" i="25" l="1"/>
  <c r="AE11630" i="25"/>
  <c r="AG11630" i="25" s="1"/>
  <c r="AF11631" i="25" l="1"/>
  <c r="AE11631" i="25"/>
  <c r="AG11631" i="25" s="1"/>
  <c r="AF11632" i="25" l="1"/>
  <c r="AE11632" i="25"/>
  <c r="AG11632" i="25" s="1"/>
  <c r="AE11633" i="25" l="1"/>
  <c r="AG11633" i="25" s="1"/>
  <c r="AF11633" i="25"/>
  <c r="AF11634" i="25" l="1"/>
  <c r="AE11634" i="25"/>
  <c r="AG11634" i="25" s="1"/>
  <c r="AE11635" i="25" l="1"/>
  <c r="AG11635" i="25" s="1"/>
  <c r="AF11635" i="25"/>
  <c r="AF11636" i="25" l="1"/>
  <c r="AE11636" i="25"/>
  <c r="AG11636" i="25" s="1"/>
  <c r="AE11637" i="25" l="1"/>
  <c r="AG11637" i="25" s="1"/>
  <c r="AF11637" i="25"/>
  <c r="AF11638" i="25" l="1"/>
  <c r="AE11638" i="25"/>
  <c r="AG11638" i="25" s="1"/>
  <c r="AF11639" i="25" l="1"/>
  <c r="AE11639" i="25"/>
  <c r="AG11639" i="25" s="1"/>
  <c r="AF11640" i="25" l="1"/>
  <c r="AE11640" i="25"/>
  <c r="AG11640" i="25" s="1"/>
  <c r="AE11641" i="25" l="1"/>
  <c r="AG11641" i="25" s="1"/>
  <c r="AF11641" i="25"/>
  <c r="AF11642" i="25" l="1"/>
  <c r="AE11642" i="25"/>
  <c r="AG11642" i="25" s="1"/>
  <c r="AE11643" i="25" l="1"/>
  <c r="AG11643" i="25" s="1"/>
  <c r="AF11643" i="25"/>
  <c r="AF11644" i="25" l="1"/>
  <c r="AE11644" i="25"/>
  <c r="AG11644" i="25" s="1"/>
  <c r="AE11645" i="25" l="1"/>
  <c r="AG11645" i="25" s="1"/>
  <c r="AF11645" i="25"/>
  <c r="AF11646" i="25" l="1"/>
  <c r="AE11646" i="25"/>
  <c r="AG11646" i="25" s="1"/>
  <c r="AF11647" i="25" l="1"/>
  <c r="AE11647" i="25"/>
  <c r="AG11647" i="25" s="1"/>
  <c r="AF11648" i="25" l="1"/>
  <c r="AE11648" i="25"/>
  <c r="AG11648" i="25" s="1"/>
  <c r="AE11649" i="25" l="1"/>
  <c r="AG11649" i="25" s="1"/>
  <c r="AF11649" i="25"/>
  <c r="AF11650" i="25" l="1"/>
  <c r="AE11650" i="25"/>
  <c r="AG11650" i="25" s="1"/>
  <c r="AE11651" i="25" l="1"/>
  <c r="AG11651" i="25" s="1"/>
  <c r="AF11651" i="25"/>
  <c r="AF11652" i="25" l="1"/>
  <c r="AE11652" i="25"/>
  <c r="AG11652" i="25" s="1"/>
  <c r="AE11653" i="25" l="1"/>
  <c r="AG11653" i="25" s="1"/>
  <c r="AF11653" i="25"/>
  <c r="AF11654" i="25" l="1"/>
  <c r="AE11654" i="25"/>
  <c r="AG11654" i="25" s="1"/>
  <c r="AF11655" i="25" l="1"/>
  <c r="AE11655" i="25"/>
  <c r="AG11655" i="25" s="1"/>
  <c r="AF11656" i="25" l="1"/>
  <c r="AE11656" i="25"/>
  <c r="AG11656" i="25" s="1"/>
  <c r="AE11657" i="25" l="1"/>
  <c r="AG11657" i="25" s="1"/>
  <c r="AF11657" i="25"/>
  <c r="AF11658" i="25" l="1"/>
  <c r="AE11658" i="25"/>
  <c r="AG11658" i="25" s="1"/>
  <c r="AE11659" i="25" l="1"/>
  <c r="AG11659" i="25" s="1"/>
  <c r="AF11659" i="25"/>
  <c r="AF11660" i="25" l="1"/>
  <c r="AE11660" i="25"/>
  <c r="AG11660" i="25" s="1"/>
  <c r="AE11661" i="25" l="1"/>
  <c r="AG11661" i="25" s="1"/>
  <c r="AF11661" i="25"/>
  <c r="AF11662" i="25" l="1"/>
  <c r="AE11662" i="25"/>
  <c r="AG11662" i="25" s="1"/>
  <c r="AF11663" i="25" l="1"/>
  <c r="AE11663" i="25"/>
  <c r="AG11663" i="25" s="1"/>
  <c r="AF11664" i="25" l="1"/>
  <c r="AE11664" i="25"/>
  <c r="AG11664" i="25" s="1"/>
  <c r="AF11665" i="25" l="1"/>
  <c r="AE11665" i="25"/>
  <c r="AG11665" i="25" s="1"/>
  <c r="AF11666" i="25" l="1"/>
  <c r="AE11666" i="25"/>
  <c r="AG11666" i="25" s="1"/>
  <c r="AE11667" i="25" l="1"/>
  <c r="AG11667" i="25" s="1"/>
  <c r="AF11667" i="25"/>
  <c r="AF11668" i="25" l="1"/>
  <c r="AE11668" i="25"/>
  <c r="AG11668" i="25" s="1"/>
  <c r="AE11669" i="25" l="1"/>
  <c r="AG11669" i="25" s="1"/>
  <c r="AF11669" i="25"/>
  <c r="AF11670" i="25" l="1"/>
  <c r="AE11670" i="25"/>
  <c r="AG11670" i="25" s="1"/>
  <c r="AF11671" i="25" l="1"/>
  <c r="AE11671" i="25"/>
  <c r="AG11671" i="25" s="1"/>
  <c r="AF11672" i="25" l="1"/>
  <c r="AE11672" i="25"/>
  <c r="AG11672" i="25" s="1"/>
  <c r="AE11673" i="25" l="1"/>
  <c r="AG11673" i="25" s="1"/>
  <c r="AF11673" i="25"/>
  <c r="AF11674" i="25" l="1"/>
  <c r="AE11674" i="25"/>
  <c r="AG11674" i="25" s="1"/>
  <c r="AE11675" i="25" l="1"/>
  <c r="AG11675" i="25" s="1"/>
  <c r="AF11675" i="25"/>
  <c r="AF11676" i="25" l="1"/>
  <c r="AE11676" i="25"/>
  <c r="AG11676" i="25" s="1"/>
  <c r="AE11677" i="25" l="1"/>
  <c r="AG11677" i="25" s="1"/>
  <c r="AF11677" i="25"/>
  <c r="AF11678" i="25" l="1"/>
  <c r="AE11678" i="25"/>
  <c r="AG11678" i="25" s="1"/>
  <c r="AF11679" i="25" l="1"/>
  <c r="AE11679" i="25"/>
  <c r="AG11679" i="25" s="1"/>
  <c r="AF11680" i="25" l="1"/>
  <c r="AE11680" i="25"/>
  <c r="AG11680" i="25" s="1"/>
  <c r="AE11681" i="25" l="1"/>
  <c r="AG11681" i="25" s="1"/>
  <c r="AF11681" i="25"/>
  <c r="AF11682" i="25" l="1"/>
  <c r="AE11682" i="25"/>
  <c r="AG11682" i="25" s="1"/>
  <c r="AE11683" i="25" l="1"/>
  <c r="AG11683" i="25" s="1"/>
  <c r="AF11683" i="25"/>
  <c r="AF11684" i="25" l="1"/>
  <c r="AE11684" i="25"/>
  <c r="AG11684" i="25" s="1"/>
  <c r="AE11685" i="25" l="1"/>
  <c r="AG11685" i="25" s="1"/>
  <c r="AF11685" i="25"/>
  <c r="AF11686" i="25" l="1"/>
  <c r="AE11686" i="25"/>
  <c r="AG11686" i="25" s="1"/>
  <c r="AF11687" i="25" l="1"/>
  <c r="AE11687" i="25"/>
  <c r="AG11687" i="25" s="1"/>
  <c r="AF11688" i="25" l="1"/>
  <c r="AE11688" i="25"/>
  <c r="AG11688" i="25" s="1"/>
  <c r="AF11689" i="25" l="1"/>
  <c r="AE11689" i="25"/>
  <c r="AG11689" i="25" s="1"/>
  <c r="AF11690" i="25" l="1"/>
  <c r="AE11690" i="25"/>
  <c r="AG11690" i="25" s="1"/>
  <c r="AE11691" i="25" l="1"/>
  <c r="AG11691" i="25" s="1"/>
  <c r="AF11691" i="25"/>
  <c r="AF11692" i="25" l="1"/>
  <c r="AE11692" i="25"/>
  <c r="AG11692" i="25" s="1"/>
  <c r="AE11693" i="25" l="1"/>
  <c r="AG11693" i="25" s="1"/>
  <c r="AF11693" i="25"/>
  <c r="AF11694" i="25" l="1"/>
  <c r="AE11694" i="25"/>
  <c r="AG11694" i="25" s="1"/>
  <c r="AF11695" i="25" l="1"/>
  <c r="AE11695" i="25"/>
  <c r="AG11695" i="25" s="1"/>
  <c r="AF11696" i="25" l="1"/>
  <c r="AE11696" i="25"/>
  <c r="AG11696" i="25" s="1"/>
  <c r="AE11697" i="25" l="1"/>
  <c r="AG11697" i="25" s="1"/>
  <c r="AF11697" i="25"/>
  <c r="AF11698" i="25" l="1"/>
  <c r="AE11698" i="25"/>
  <c r="AG11698" i="25" s="1"/>
  <c r="AE11699" i="25" l="1"/>
  <c r="AG11699" i="25" s="1"/>
  <c r="AF11699" i="25"/>
  <c r="AF11700" i="25" l="1"/>
  <c r="AE11700" i="25"/>
  <c r="AG11700" i="25" s="1"/>
  <c r="AE11701" i="25" l="1"/>
  <c r="AG11701" i="25" s="1"/>
  <c r="AF11701" i="25"/>
  <c r="AF11702" i="25" l="1"/>
  <c r="AE11702" i="25"/>
  <c r="AG11702" i="25" s="1"/>
  <c r="AF11703" i="25" l="1"/>
  <c r="AE11703" i="25"/>
  <c r="AG11703" i="25" s="1"/>
  <c r="AF11704" i="25" l="1"/>
  <c r="AE11704" i="25"/>
  <c r="AG11704" i="25" s="1"/>
  <c r="AF11705" i="25" l="1"/>
  <c r="AE11705" i="25"/>
  <c r="AG11705" i="25" s="1"/>
  <c r="AF11706" i="25" l="1"/>
  <c r="AE11706" i="25"/>
  <c r="AG11706" i="25" s="1"/>
  <c r="AE11707" i="25" l="1"/>
  <c r="AG11707" i="25" s="1"/>
  <c r="AF11707" i="25"/>
  <c r="AF11708" i="25" l="1"/>
  <c r="AE11708" i="25"/>
  <c r="AG11708" i="25" s="1"/>
  <c r="AE11709" i="25" l="1"/>
  <c r="AG11709" i="25" s="1"/>
  <c r="AF11709" i="25"/>
  <c r="AF11710" i="25" l="1"/>
  <c r="AE11710" i="25"/>
  <c r="AG11710" i="25" s="1"/>
  <c r="AF11711" i="25" l="1"/>
  <c r="AE11711" i="25"/>
  <c r="AG11711" i="25" s="1"/>
  <c r="AF11712" i="25" l="1"/>
  <c r="AE11712" i="25"/>
  <c r="AG11712" i="25" s="1"/>
  <c r="AF11713" i="25" l="1"/>
  <c r="AE11713" i="25"/>
  <c r="AG11713" i="25" s="1"/>
  <c r="AF11714" i="25" l="1"/>
  <c r="AE11714" i="25"/>
  <c r="AG11714" i="25" s="1"/>
  <c r="AE11715" i="25" l="1"/>
  <c r="AG11715" i="25" s="1"/>
  <c r="AF11715" i="25"/>
  <c r="AF11716" i="25" l="1"/>
  <c r="AE11716" i="25"/>
  <c r="AG11716" i="25" s="1"/>
  <c r="AE11717" i="25" l="1"/>
  <c r="AG11717" i="25" s="1"/>
  <c r="AF11717" i="25"/>
  <c r="AF11718" i="25" l="1"/>
  <c r="AE11718" i="25"/>
  <c r="AG11718" i="25" s="1"/>
  <c r="AF11719" i="25" l="1"/>
  <c r="AE11719" i="25"/>
  <c r="AG11719" i="25" s="1"/>
  <c r="AF11720" i="25" l="1"/>
  <c r="AE11720" i="25"/>
  <c r="AG11720" i="25" s="1"/>
  <c r="AE11721" i="25" l="1"/>
  <c r="AG11721" i="25" s="1"/>
  <c r="AF11721" i="25"/>
  <c r="AF11722" i="25" l="1"/>
  <c r="AE11722" i="25"/>
  <c r="AG11722" i="25" s="1"/>
  <c r="AE11723" i="25" l="1"/>
  <c r="AG11723" i="25" s="1"/>
  <c r="AF11723" i="25"/>
  <c r="AF11724" i="25" l="1"/>
  <c r="AE11724" i="25"/>
  <c r="AG11724" i="25" s="1"/>
  <c r="AE11725" i="25" l="1"/>
  <c r="AG11725" i="25" s="1"/>
  <c r="AF11725" i="25"/>
  <c r="AF11726" i="25" l="1"/>
  <c r="AE11726" i="25"/>
  <c r="AG11726" i="25" s="1"/>
  <c r="AF11727" i="25" l="1"/>
  <c r="AE11727" i="25"/>
  <c r="AG11727" i="25" s="1"/>
  <c r="AF11728" i="25" l="1"/>
  <c r="AE11728" i="25"/>
  <c r="AG11728" i="25" s="1"/>
  <c r="AE11729" i="25" l="1"/>
  <c r="AG11729" i="25" s="1"/>
  <c r="AF11729" i="25"/>
  <c r="AF11730" i="25" l="1"/>
  <c r="AE11730" i="25"/>
  <c r="AG11730" i="25" s="1"/>
  <c r="AF11731" i="25" l="1"/>
  <c r="AE11731" i="25"/>
  <c r="AG11731" i="25" s="1"/>
  <c r="AF11732" i="25" l="1"/>
  <c r="AE11732" i="25"/>
  <c r="AG11732" i="25" s="1"/>
  <c r="AE11733" i="25" l="1"/>
  <c r="AG11733" i="25" s="1"/>
  <c r="AF11733" i="25"/>
  <c r="AF11734" i="25" l="1"/>
  <c r="AE11734" i="25"/>
  <c r="AG11734" i="25" s="1"/>
  <c r="AF11735" i="25" l="1"/>
  <c r="AE11735" i="25"/>
  <c r="AG11735" i="25" s="1"/>
  <c r="AF11736" i="25" l="1"/>
  <c r="AE11736" i="25"/>
  <c r="AG11736" i="25" s="1"/>
  <c r="AE11737" i="25" l="1"/>
  <c r="AG11737" i="25" s="1"/>
  <c r="AF11737" i="25"/>
  <c r="AF11738" i="25" l="1"/>
  <c r="AE11738" i="25"/>
  <c r="AG11738" i="25" s="1"/>
  <c r="AF11739" i="25" l="1"/>
  <c r="AE11739" i="25"/>
  <c r="AG11739" i="25" s="1"/>
  <c r="AF11740" i="25" l="1"/>
  <c r="AE11740" i="25"/>
  <c r="AG11740" i="25" s="1"/>
  <c r="AE11741" i="25" l="1"/>
  <c r="AG11741" i="25" s="1"/>
  <c r="AF11741" i="25"/>
  <c r="AF11742" i="25" l="1"/>
  <c r="AE11742" i="25"/>
  <c r="AG11742" i="25" s="1"/>
  <c r="AF11743" i="25" l="1"/>
  <c r="AE11743" i="25"/>
  <c r="AG11743" i="25" s="1"/>
  <c r="AF11744" i="25" l="1"/>
  <c r="AE11744" i="25"/>
  <c r="AG11744" i="25" s="1"/>
  <c r="AF11745" i="25" l="1"/>
  <c r="AE11745" i="25"/>
  <c r="AG11745" i="25" s="1"/>
  <c r="AF11746" i="25" l="1"/>
  <c r="AE11746" i="25"/>
  <c r="AG11746" i="25" s="1"/>
  <c r="AF11747" i="25" l="1"/>
  <c r="AE11747" i="25"/>
  <c r="AG11747" i="25" s="1"/>
  <c r="AF11748" i="25" l="1"/>
  <c r="AE11748" i="25"/>
  <c r="AG11748" i="25" s="1"/>
  <c r="AE11749" i="25" l="1"/>
  <c r="AG11749" i="25" s="1"/>
  <c r="AF11749" i="25"/>
  <c r="AF11750" i="25" l="1"/>
  <c r="AE11750" i="25"/>
  <c r="AG11750" i="25" s="1"/>
  <c r="AF11751" i="25" l="1"/>
  <c r="AE11751" i="25"/>
  <c r="AG11751" i="25" s="1"/>
  <c r="AF11752" i="25" l="1"/>
  <c r="AE11752" i="25"/>
  <c r="AG11752" i="25" s="1"/>
  <c r="AF11753" i="25" l="1"/>
  <c r="AE11753" i="25"/>
  <c r="AG11753" i="25" s="1"/>
  <c r="AF11754" i="25" l="1"/>
  <c r="AE11754" i="25"/>
  <c r="AG11754" i="25" s="1"/>
  <c r="AE11755" i="25" l="1"/>
  <c r="AG11755" i="25" s="1"/>
  <c r="AF11755" i="25"/>
  <c r="AF11756" i="25" l="1"/>
  <c r="AE11756" i="25"/>
  <c r="AG11756" i="25" s="1"/>
  <c r="AE11757" i="25" l="1"/>
  <c r="AG11757" i="25" s="1"/>
  <c r="AF11757" i="25"/>
  <c r="AF11758" i="25" l="1"/>
  <c r="AE11758" i="25"/>
  <c r="AG11758" i="25" s="1"/>
  <c r="AF11759" i="25" l="1"/>
  <c r="AE11759" i="25"/>
  <c r="AG11759" i="25" s="1"/>
  <c r="AF11760" i="25" l="1"/>
  <c r="AE11760" i="25"/>
  <c r="AG11760" i="25" s="1"/>
  <c r="AF11761" i="25" l="1"/>
  <c r="AE11761" i="25"/>
  <c r="AG11761" i="25" s="1"/>
  <c r="AF11762" i="25" l="1"/>
  <c r="AE11762" i="25"/>
  <c r="AG11762" i="25" s="1"/>
  <c r="AF11763" i="25" l="1"/>
  <c r="AE11763" i="25"/>
  <c r="AG11763" i="25" s="1"/>
  <c r="AF11764" i="25" l="1"/>
  <c r="AE11764" i="25"/>
  <c r="AG11764" i="25" s="1"/>
  <c r="AE11765" i="25" l="1"/>
  <c r="AG11765" i="25" s="1"/>
  <c r="AF11765" i="25"/>
  <c r="AF11766" i="25" l="1"/>
  <c r="AE11766" i="25"/>
  <c r="AG11766" i="25" s="1"/>
  <c r="AF11767" i="25" l="1"/>
  <c r="AE11767" i="25"/>
  <c r="AG11767" i="25" s="1"/>
  <c r="AF11768" i="25" l="1"/>
  <c r="AE11768" i="25"/>
  <c r="AG11768" i="25" s="1"/>
  <c r="AE11769" i="25" l="1"/>
  <c r="AG11769" i="25" s="1"/>
  <c r="AF11769" i="25"/>
  <c r="AF11770" i="25" l="1"/>
  <c r="AE11770" i="25"/>
  <c r="AG11770" i="25" s="1"/>
  <c r="AE11771" i="25" l="1"/>
  <c r="AG11771" i="25" s="1"/>
  <c r="AF11771" i="25"/>
  <c r="AF11772" i="25" l="1"/>
  <c r="AE11772" i="25"/>
  <c r="AG11772" i="25" s="1"/>
  <c r="AE11773" i="25" l="1"/>
  <c r="AG11773" i="25" s="1"/>
  <c r="AF11773" i="25"/>
  <c r="AF11774" i="25" l="1"/>
  <c r="AE11774" i="25"/>
  <c r="AG11774" i="25" s="1"/>
  <c r="AF11775" i="25" l="1"/>
  <c r="AE11775" i="25"/>
  <c r="AG11775" i="25" s="1"/>
  <c r="AF11776" i="25" l="1"/>
  <c r="AE11776" i="25"/>
  <c r="AG11776" i="25" s="1"/>
  <c r="AE11777" i="25" l="1"/>
  <c r="AG11777" i="25" s="1"/>
  <c r="AF11777" i="25"/>
  <c r="AF11778" i="25" l="1"/>
  <c r="AE11778" i="25"/>
  <c r="AG11778" i="25" s="1"/>
  <c r="AE11779" i="25" l="1"/>
  <c r="AG11779" i="25" s="1"/>
  <c r="AF11779" i="25"/>
  <c r="AF11780" i="25" l="1"/>
  <c r="AE11780" i="25"/>
  <c r="AG11780" i="25" s="1"/>
  <c r="AE11781" i="25" l="1"/>
  <c r="AG11781" i="25" s="1"/>
  <c r="AF11781" i="25"/>
  <c r="AF11782" i="25" l="1"/>
  <c r="AE11782" i="25"/>
  <c r="AG11782" i="25" s="1"/>
  <c r="AF11783" i="25" l="1"/>
  <c r="AE11783" i="25"/>
  <c r="AG11783" i="25" s="1"/>
  <c r="AF11784" i="25" l="1"/>
  <c r="AE11784" i="25"/>
  <c r="AG11784" i="25" s="1"/>
  <c r="AF11785" i="25" l="1"/>
  <c r="AE11785" i="25"/>
  <c r="AG11785" i="25" s="1"/>
  <c r="AF11786" i="25" l="1"/>
  <c r="AE11786" i="25"/>
  <c r="AG11786" i="25" s="1"/>
  <c r="AE11787" i="25" l="1"/>
  <c r="AG11787" i="25" s="1"/>
  <c r="AF11787" i="25"/>
  <c r="AF11788" i="25" l="1"/>
  <c r="AE11788" i="25"/>
  <c r="AG11788" i="25" s="1"/>
  <c r="AE11789" i="25" l="1"/>
  <c r="AG11789" i="25" s="1"/>
  <c r="AF11789" i="25"/>
  <c r="AF11790" i="25" l="1"/>
  <c r="AE11790" i="25"/>
  <c r="AG11790" i="25" s="1"/>
  <c r="AF11791" i="25" l="1"/>
  <c r="AE11791" i="25"/>
  <c r="AG11791" i="25" s="1"/>
  <c r="AF11792" i="25" l="1"/>
  <c r="AE11792" i="25"/>
  <c r="AG11792" i="25" s="1"/>
  <c r="AE11793" i="25" l="1"/>
  <c r="AG11793" i="25" s="1"/>
  <c r="AF11793" i="25"/>
  <c r="AF11794" i="25" l="1"/>
  <c r="AE11794" i="25"/>
  <c r="AG11794" i="25" s="1"/>
  <c r="AE11795" i="25" l="1"/>
  <c r="AG11795" i="25" s="1"/>
  <c r="AF11795" i="25"/>
  <c r="AF11796" i="25" l="1"/>
  <c r="AE11796" i="25"/>
  <c r="AG11796" i="25" s="1"/>
  <c r="AE11797" i="25" l="1"/>
  <c r="AG11797" i="25" s="1"/>
  <c r="AF11797" i="25"/>
  <c r="AF11798" i="25" l="1"/>
  <c r="AE11798" i="25"/>
  <c r="AG11798" i="25" s="1"/>
  <c r="AF11799" i="25" l="1"/>
  <c r="AE11799" i="25"/>
  <c r="AG11799" i="25" s="1"/>
  <c r="AF11800" i="25" l="1"/>
  <c r="AE11800" i="25"/>
  <c r="AG11800" i="25" s="1"/>
  <c r="AE11801" i="25" l="1"/>
  <c r="AG11801" i="25" s="1"/>
  <c r="AF11801" i="25"/>
  <c r="AF11802" i="25" l="1"/>
  <c r="AE11802" i="25"/>
  <c r="AG11802" i="25" s="1"/>
  <c r="AE11803" i="25" l="1"/>
  <c r="AG11803" i="25" s="1"/>
  <c r="AF11803" i="25"/>
  <c r="AF11804" i="25" l="1"/>
  <c r="AE11804" i="25"/>
  <c r="AG11804" i="25" s="1"/>
  <c r="AE11805" i="25" l="1"/>
  <c r="AG11805" i="25" s="1"/>
  <c r="AF11805" i="25"/>
  <c r="AF11806" i="25" l="1"/>
  <c r="AE11806" i="25"/>
  <c r="AG11806" i="25" s="1"/>
  <c r="AF11807" i="25" l="1"/>
  <c r="AE11807" i="25"/>
  <c r="AG11807" i="25" s="1"/>
  <c r="AF11808" i="25" l="1"/>
  <c r="AE11808" i="25"/>
  <c r="AG11808" i="25" s="1"/>
  <c r="AE11809" i="25" l="1"/>
  <c r="AG11809" i="25" s="1"/>
  <c r="AF11809" i="25"/>
  <c r="AF11810" i="25" l="1"/>
  <c r="AE11810" i="25"/>
  <c r="AG11810" i="25" s="1"/>
  <c r="AE11811" i="25" l="1"/>
  <c r="AG11811" i="25" s="1"/>
  <c r="AF11811" i="25"/>
  <c r="AF11812" i="25" l="1"/>
  <c r="AE11812" i="25"/>
  <c r="AG11812" i="25" s="1"/>
  <c r="AF11813" i="25" l="1"/>
  <c r="AE11813" i="25"/>
  <c r="AG11813" i="25" s="1"/>
  <c r="AF11814" i="25" l="1"/>
  <c r="AE11814" i="25"/>
  <c r="AG11814" i="25" s="1"/>
  <c r="AF11815" i="25" l="1"/>
  <c r="AE11815" i="25"/>
  <c r="AG11815" i="25" s="1"/>
  <c r="AF11816" i="25" l="1"/>
  <c r="AE11816" i="25"/>
  <c r="AG11816" i="25" s="1"/>
  <c r="AE11817" i="25" l="1"/>
  <c r="AG11817" i="25" s="1"/>
  <c r="AF11817" i="25"/>
  <c r="AF11818" i="25" l="1"/>
  <c r="AE11818" i="25"/>
  <c r="AG11818" i="25" s="1"/>
  <c r="AF11819" i="25" l="1"/>
  <c r="AE11819" i="25"/>
  <c r="AG11819" i="25" s="1"/>
  <c r="AF11820" i="25" l="1"/>
  <c r="AE11820" i="25"/>
  <c r="AG11820" i="25" s="1"/>
  <c r="AF11821" i="25" l="1"/>
  <c r="AE11821" i="25"/>
  <c r="AG11821" i="25" s="1"/>
  <c r="AF11822" i="25" l="1"/>
  <c r="AE11822" i="25"/>
  <c r="AG11822" i="25" s="1"/>
  <c r="AF11823" i="25" l="1"/>
  <c r="AE11823" i="25"/>
  <c r="AG11823" i="25" s="1"/>
  <c r="AF11824" i="25" l="1"/>
  <c r="AE11824" i="25"/>
  <c r="AG11824" i="25" s="1"/>
  <c r="AF11825" i="25" l="1"/>
  <c r="AE11825" i="25"/>
  <c r="AG11825" i="25" s="1"/>
  <c r="AF11826" i="25" l="1"/>
  <c r="AE11826" i="25"/>
  <c r="AG11826" i="25" s="1"/>
  <c r="AE11827" i="25" l="1"/>
  <c r="AG11827" i="25" s="1"/>
  <c r="AF11827" i="25"/>
  <c r="AF11828" i="25" l="1"/>
  <c r="AE11828" i="25"/>
  <c r="AG11828" i="25" s="1"/>
  <c r="AE11829" i="25" l="1"/>
  <c r="AG11829" i="25" s="1"/>
  <c r="AF11829" i="25"/>
  <c r="AF11830" i="25" l="1"/>
  <c r="AE11830" i="25"/>
  <c r="AG11830" i="25" s="1"/>
  <c r="AF11831" i="25" l="1"/>
  <c r="AE11831" i="25"/>
  <c r="AG11831" i="25" s="1"/>
  <c r="AF11832" i="25" l="1"/>
  <c r="AE11832" i="25"/>
  <c r="AG11832" i="25" s="1"/>
  <c r="AE11833" i="25" l="1"/>
  <c r="AG11833" i="25" s="1"/>
  <c r="AF11833" i="25"/>
  <c r="AE11834" i="25" l="1"/>
  <c r="AG11834" i="25" s="1"/>
  <c r="AF11834" i="25"/>
  <c r="AE11835" i="25" l="1"/>
  <c r="AG11835" i="25" s="1"/>
  <c r="AF11835" i="25"/>
  <c r="AF11836" i="25" l="1"/>
  <c r="AE11836" i="25"/>
  <c r="AG11836" i="25" s="1"/>
  <c r="AE11837" i="25" l="1"/>
  <c r="AG11837" i="25" s="1"/>
  <c r="AF11837" i="25"/>
  <c r="AF11838" i="25" l="1"/>
  <c r="AE11838" i="25"/>
  <c r="AG11838" i="25" s="1"/>
  <c r="AE11839" i="25" l="1"/>
  <c r="AG11839" i="25" s="1"/>
  <c r="AF11839" i="25"/>
  <c r="AE11840" i="25" l="1"/>
  <c r="AG11840" i="25" s="1"/>
  <c r="AF11840" i="25"/>
  <c r="AE11841" i="25" l="1"/>
  <c r="AG11841" i="25" s="1"/>
  <c r="AF11841" i="25"/>
  <c r="AF11842" i="25" l="1"/>
  <c r="AE11842" i="25"/>
  <c r="AG11842" i="25" s="1"/>
  <c r="AE11843" i="25" l="1"/>
  <c r="AG11843" i="25" s="1"/>
  <c r="AF11843" i="25"/>
  <c r="AF11844" i="25" l="1"/>
  <c r="AE11844" i="25"/>
  <c r="AG11844" i="25" s="1"/>
  <c r="AF11845" i="25" l="1"/>
  <c r="AE11845" i="25"/>
  <c r="AG11845" i="25" s="1"/>
  <c r="AF11846" i="25" l="1"/>
  <c r="AE11846" i="25"/>
  <c r="AG11846" i="25" s="1"/>
  <c r="AF11847" i="25" l="1"/>
  <c r="AE11847" i="25"/>
  <c r="AG11847" i="25" s="1"/>
  <c r="AE11848" i="25" l="1"/>
  <c r="AG11848" i="25" s="1"/>
  <c r="AF11848" i="25"/>
  <c r="AE11849" i="25" l="1"/>
  <c r="AG11849" i="25" s="1"/>
  <c r="AF11849" i="25"/>
  <c r="AE11850" i="25" l="1"/>
  <c r="AG11850" i="25" s="1"/>
  <c r="AF11850" i="25"/>
  <c r="AF11851" i="25" l="1"/>
  <c r="AE11851" i="25"/>
  <c r="AG11851" i="25" s="1"/>
  <c r="AF11852" i="25" l="1"/>
  <c r="AE11852" i="25"/>
  <c r="AG11852" i="25" s="1"/>
  <c r="AE11853" i="25" l="1"/>
  <c r="AG11853" i="25" s="1"/>
  <c r="AF11853" i="25"/>
  <c r="AE11854" i="25" l="1"/>
  <c r="AG11854" i="25" s="1"/>
  <c r="AF11854" i="25"/>
  <c r="AF11855" i="25" l="1"/>
  <c r="AE11855" i="25"/>
  <c r="AG11855" i="25" s="1"/>
  <c r="AE11856" i="25" l="1"/>
  <c r="AG11856" i="25" s="1"/>
  <c r="AF11856" i="25"/>
  <c r="AE11857" i="25" l="1"/>
  <c r="AG11857" i="25" s="1"/>
  <c r="AF11857" i="25"/>
  <c r="AE11858" i="25" l="1"/>
  <c r="AG11858" i="25" s="1"/>
  <c r="AF11858" i="25"/>
  <c r="AE11859" i="25" l="1"/>
  <c r="AG11859" i="25" s="1"/>
  <c r="AF11859" i="25"/>
  <c r="AE11860" i="25" l="1"/>
  <c r="AG11860" i="25" s="1"/>
  <c r="AF11860" i="25"/>
  <c r="AF11861" i="25" l="1"/>
  <c r="AE11861" i="25"/>
  <c r="AG11861" i="25" s="1"/>
  <c r="AE11862" i="25" l="1"/>
  <c r="AG11862" i="25" s="1"/>
  <c r="AF11862" i="25"/>
  <c r="AE11863" i="25" l="1"/>
  <c r="AG11863" i="25" s="1"/>
  <c r="AF11863" i="25"/>
  <c r="AE11864" i="25" l="1"/>
  <c r="AG11864" i="25" s="1"/>
  <c r="AF11864" i="25"/>
  <c r="AF11865" i="25" l="1"/>
  <c r="AE11865" i="25"/>
  <c r="AG11865" i="25" s="1"/>
  <c r="AE11866" i="25" l="1"/>
  <c r="AG11866" i="25" s="1"/>
  <c r="AF11866" i="25"/>
  <c r="AE11867" i="25" l="1"/>
  <c r="AG11867" i="25" s="1"/>
  <c r="AF11867" i="25"/>
  <c r="AF11868" i="25" l="1"/>
  <c r="AE11868" i="25"/>
  <c r="AG11868" i="25" s="1"/>
  <c r="AF11869" i="25" l="1"/>
  <c r="AE11869" i="25"/>
  <c r="AG11869" i="25" s="1"/>
  <c r="AE11870" i="25" l="1"/>
  <c r="AG11870" i="25" s="1"/>
  <c r="AF11870" i="25"/>
  <c r="AE11871" i="25" l="1"/>
  <c r="AG11871" i="25" s="1"/>
  <c r="AF11871" i="25"/>
  <c r="AF11872" i="25" l="1"/>
  <c r="AE11872" i="25"/>
  <c r="AG11872" i="25" s="1"/>
  <c r="AE11873" i="25" l="1"/>
  <c r="AG11873" i="25" s="1"/>
  <c r="AF11873" i="25"/>
  <c r="AF11874" i="25" l="1"/>
  <c r="AE11874" i="25"/>
  <c r="AG11874" i="25" s="1"/>
  <c r="AE11875" i="25" l="1"/>
  <c r="AG11875" i="25" s="1"/>
  <c r="AF11875" i="25"/>
  <c r="AF11876" i="25" l="1"/>
  <c r="AE11876" i="25"/>
  <c r="AG11876" i="25" s="1"/>
  <c r="AF11877" i="25" l="1"/>
  <c r="AE11877" i="25"/>
  <c r="AG11877" i="25" s="1"/>
  <c r="AF11878" i="25" l="1"/>
  <c r="AE11878" i="25"/>
  <c r="AG11878" i="25" s="1"/>
  <c r="AF11879" i="25" l="1"/>
  <c r="AE11879" i="25"/>
  <c r="AG11879" i="25" s="1"/>
  <c r="AF11880" i="25" l="1"/>
  <c r="AE11880" i="25"/>
  <c r="AG11880" i="25" s="1"/>
  <c r="AF11881" i="25" l="1"/>
  <c r="AE11881" i="25"/>
  <c r="AG11881" i="25" s="1"/>
  <c r="AE11882" i="25" l="1"/>
  <c r="AG11882" i="25" s="1"/>
  <c r="AF11882" i="25"/>
  <c r="AF11883" i="25" l="1"/>
  <c r="AE11883" i="25"/>
  <c r="AG11883" i="25" s="1"/>
  <c r="AF11884" i="25" l="1"/>
  <c r="AE11884" i="25"/>
  <c r="AG11884" i="25" s="1"/>
  <c r="AF11885" i="25" l="1"/>
  <c r="AE11885" i="25"/>
  <c r="AG11885" i="25" s="1"/>
  <c r="AE11886" i="25" l="1"/>
  <c r="AG11886" i="25" s="1"/>
  <c r="AF11886" i="25"/>
  <c r="AE11887" i="25" l="1"/>
  <c r="AG11887" i="25" s="1"/>
  <c r="AF11887" i="25"/>
  <c r="AE11888" i="25" l="1"/>
  <c r="AG11888" i="25" s="1"/>
  <c r="AF11888" i="25"/>
  <c r="AF11889" i="25" l="1"/>
  <c r="AE11889" i="25"/>
  <c r="AG11889" i="25" s="1"/>
  <c r="AF11890" i="25" l="1"/>
  <c r="AE11890" i="25"/>
  <c r="AG11890" i="25" s="1"/>
  <c r="AE11891" i="25" l="1"/>
  <c r="AG11891" i="25" s="1"/>
  <c r="AF11891" i="25"/>
  <c r="AE11892" i="25" l="1"/>
  <c r="AG11892" i="25" s="1"/>
  <c r="AF11892" i="25"/>
  <c r="AF11893" i="25" l="1"/>
  <c r="AE11893" i="25"/>
  <c r="AG11893" i="25" s="1"/>
  <c r="AE11894" i="25" l="1"/>
  <c r="AG11894" i="25" s="1"/>
  <c r="AF11894" i="25"/>
  <c r="AF11895" i="25" l="1"/>
  <c r="AE11895" i="25"/>
  <c r="AG11895" i="25" s="1"/>
  <c r="AE11896" i="25" l="1"/>
  <c r="AG11896" i="25" s="1"/>
  <c r="AF11896" i="25"/>
  <c r="AE11897" i="25" l="1"/>
  <c r="AG11897" i="25" s="1"/>
  <c r="AF11897" i="25"/>
  <c r="AE11898" i="25" l="1"/>
  <c r="AG11898" i="25" s="1"/>
  <c r="AF11898" i="25"/>
  <c r="AE11899" i="25" l="1"/>
  <c r="AG11899" i="25" s="1"/>
  <c r="AF11899" i="25"/>
  <c r="AF11900" i="25" l="1"/>
  <c r="AE11900" i="25"/>
  <c r="AG11900" i="25" s="1"/>
  <c r="AE11901" i="25" l="1"/>
  <c r="AG11901" i="25" s="1"/>
  <c r="AF11901" i="25"/>
  <c r="AF11902" i="25" l="1"/>
  <c r="AE11902" i="25"/>
  <c r="AG11902" i="25" s="1"/>
  <c r="AE11903" i="25" l="1"/>
  <c r="AG11903" i="25" s="1"/>
  <c r="AF11903" i="25"/>
  <c r="AF11904" i="25" l="1"/>
  <c r="AE11904" i="25"/>
  <c r="AG11904" i="25" s="1"/>
  <c r="AE11905" i="25" l="1"/>
  <c r="AG11905" i="25" s="1"/>
  <c r="AF11905" i="25"/>
  <c r="AF11906" i="25" l="1"/>
  <c r="AE11906" i="25"/>
  <c r="AG11906" i="25" s="1"/>
  <c r="AE11907" i="25" l="1"/>
  <c r="AG11907" i="25" s="1"/>
  <c r="AF11907" i="25"/>
  <c r="AE11908" i="25" l="1"/>
  <c r="AG11908" i="25" s="1"/>
  <c r="AF11908" i="25"/>
  <c r="AF11909" i="25" l="1"/>
  <c r="AE11909" i="25"/>
  <c r="AG11909" i="25" s="1"/>
  <c r="AF11910" i="25" l="1"/>
  <c r="AE11910" i="25"/>
  <c r="AG11910" i="25" s="1"/>
  <c r="AF11911" i="25" l="1"/>
  <c r="AE11911" i="25"/>
  <c r="AG11911" i="25" s="1"/>
  <c r="AE11912" i="25" l="1"/>
  <c r="AG11912" i="25" s="1"/>
  <c r="AF11912" i="25"/>
  <c r="AE11913" i="25" l="1"/>
  <c r="AG11913" i="25" s="1"/>
  <c r="AF11913" i="25"/>
  <c r="AE11914" i="25" l="1"/>
  <c r="AG11914" i="25" s="1"/>
  <c r="AF11914" i="25"/>
  <c r="AF11915" i="25" l="1"/>
  <c r="AE11915" i="25"/>
  <c r="AG11915" i="25" s="1"/>
  <c r="AF11916" i="25" l="1"/>
  <c r="AE11916" i="25"/>
  <c r="AG11916" i="25" s="1"/>
  <c r="AE11917" i="25" l="1"/>
  <c r="AG11917" i="25" s="1"/>
  <c r="AF11917" i="25"/>
  <c r="AE11918" i="25" l="1"/>
  <c r="AG11918" i="25" s="1"/>
  <c r="AF11918" i="25"/>
  <c r="AF11919" i="25" l="1"/>
  <c r="AE11919" i="25"/>
  <c r="AG11919" i="25" s="1"/>
  <c r="AE11920" i="25" l="1"/>
  <c r="AG11920" i="25" s="1"/>
  <c r="AF11920" i="25"/>
  <c r="AF11921" i="25" l="1"/>
  <c r="AE11921" i="25"/>
  <c r="AG11921" i="25" s="1"/>
  <c r="AE11922" i="25" l="1"/>
  <c r="AG11922" i="25" s="1"/>
  <c r="AF11922" i="25"/>
  <c r="AE11923" i="25" l="1"/>
  <c r="AG11923" i="25" s="1"/>
  <c r="AF11923" i="25"/>
  <c r="AF11924" i="25" l="1"/>
  <c r="AE11924" i="25"/>
  <c r="AG11924" i="25" s="1"/>
  <c r="AF11925" i="25" l="1"/>
  <c r="AE11925" i="25"/>
  <c r="AG11925" i="25" s="1"/>
  <c r="AE11926" i="25" l="1"/>
  <c r="AG11926" i="25" s="1"/>
  <c r="AF11926" i="25"/>
  <c r="AE11927" i="25" l="1"/>
  <c r="AG11927" i="25" s="1"/>
  <c r="AF11927" i="25"/>
  <c r="AE11928" i="25" l="1"/>
  <c r="AG11928" i="25" s="1"/>
  <c r="AF11928" i="25"/>
  <c r="AE11929" i="25" l="1"/>
  <c r="AG11929" i="25" s="1"/>
  <c r="AF11929" i="25"/>
  <c r="AE11930" i="25" l="1"/>
  <c r="AG11930" i="25" s="1"/>
  <c r="AF11930" i="25"/>
  <c r="AE11931" i="25" l="1"/>
  <c r="AG11931" i="25" s="1"/>
  <c r="AF11931" i="25"/>
  <c r="AF11932" i="25" l="1"/>
  <c r="AE11932" i="25"/>
  <c r="AG11932" i="25" s="1"/>
  <c r="AE11933" i="25" l="1"/>
  <c r="AG11933" i="25" s="1"/>
  <c r="AF11933" i="25"/>
  <c r="AF11934" i="25" l="1"/>
  <c r="AE11934" i="25"/>
  <c r="AG11934" i="25" s="1"/>
  <c r="AE11935" i="25" l="1"/>
  <c r="AG11935" i="25" s="1"/>
  <c r="AF11935" i="25"/>
  <c r="AF11936" i="25" l="1"/>
  <c r="AE11936" i="25"/>
  <c r="AG11936" i="25" s="1"/>
  <c r="AF11937" i="25" l="1"/>
  <c r="AE11937" i="25"/>
  <c r="AG11937" i="25" s="1"/>
  <c r="AE11938" i="25" l="1"/>
  <c r="AG11938" i="25" s="1"/>
  <c r="AF11938" i="25"/>
  <c r="AE11939" i="25" l="1"/>
  <c r="AG11939" i="25" s="1"/>
  <c r="AF11939" i="25"/>
  <c r="AF11940" i="25" l="1"/>
  <c r="AE11940" i="25"/>
  <c r="AG11940" i="25" s="1"/>
  <c r="AF11941" i="25" l="1"/>
  <c r="AE11941" i="25"/>
  <c r="AG11941" i="25" s="1"/>
  <c r="AE11942" i="25" l="1"/>
  <c r="AG11942" i="25" s="1"/>
  <c r="AF11942" i="25"/>
  <c r="AE11943" i="25" l="1"/>
  <c r="AG11943" i="25" s="1"/>
  <c r="AF11943" i="25"/>
  <c r="AF11944" i="25" l="1"/>
  <c r="AE11944" i="25"/>
  <c r="AG11944" i="25" s="1"/>
  <c r="AF11945" i="25" l="1"/>
  <c r="AE11945" i="25"/>
  <c r="AG11945" i="25" s="1"/>
  <c r="AE11946" i="25" l="1"/>
  <c r="AG11946" i="25" s="1"/>
  <c r="AF11946" i="25"/>
  <c r="AE11947" i="25" l="1"/>
  <c r="AG11947" i="25" s="1"/>
  <c r="AF11947" i="25"/>
  <c r="AF11948" i="25" l="1"/>
  <c r="AE11948" i="25"/>
  <c r="AG11948" i="25" s="1"/>
  <c r="AF11949" i="25" l="1"/>
  <c r="AE11949" i="25"/>
  <c r="AG11949" i="25" s="1"/>
  <c r="AE11950" i="25" l="1"/>
  <c r="AG11950" i="25" s="1"/>
  <c r="AF11950" i="25"/>
  <c r="AF11951" i="25" l="1"/>
  <c r="AE11951" i="25"/>
  <c r="AG11951" i="25" s="1"/>
  <c r="AE11952" i="25" l="1"/>
  <c r="AG11952" i="25" s="1"/>
  <c r="AF11952" i="25"/>
  <c r="AF11953" i="25" l="1"/>
  <c r="AE11953" i="25"/>
  <c r="AG11953" i="25" s="1"/>
  <c r="AF11954" i="25" l="1"/>
  <c r="AE11954" i="25"/>
  <c r="AG11954" i="25" s="1"/>
  <c r="AE11955" i="25" l="1"/>
  <c r="AG11955" i="25" s="1"/>
  <c r="AF11955" i="25"/>
  <c r="AE11956" i="25" l="1"/>
  <c r="AG11956" i="25" s="1"/>
  <c r="AF11956" i="25"/>
  <c r="AF11957" i="25" l="1"/>
  <c r="AE11957" i="25"/>
  <c r="AG11957" i="25" s="1"/>
  <c r="AE11958" i="25" l="1"/>
  <c r="AG11958" i="25" s="1"/>
  <c r="AF11958" i="25"/>
  <c r="AE11959" i="25" l="1"/>
  <c r="AG11959" i="25" s="1"/>
  <c r="AF11959" i="25"/>
  <c r="AE11960" i="25" l="1"/>
  <c r="AG11960" i="25" s="1"/>
  <c r="AF11960" i="25"/>
  <c r="AE11961" i="25" l="1"/>
  <c r="AG11961" i="25" s="1"/>
  <c r="AF11961" i="25"/>
  <c r="AE11962" i="25" l="1"/>
  <c r="AG11962" i="25" s="1"/>
  <c r="AF11962" i="25"/>
  <c r="AF11963" i="25" l="1"/>
  <c r="AE11963" i="25"/>
  <c r="AG11963" i="25" s="1"/>
  <c r="AF11964" i="25" l="1"/>
  <c r="AE11964" i="25"/>
  <c r="AG11964" i="25" s="1"/>
  <c r="AE11965" i="25" l="1"/>
  <c r="AG11965" i="25" s="1"/>
  <c r="AF11965" i="25"/>
  <c r="AF11966" i="25" l="1"/>
  <c r="AE11966" i="25"/>
  <c r="AG11966" i="25" s="1"/>
  <c r="AE11967" i="25" l="1"/>
  <c r="AG11967" i="25" s="1"/>
  <c r="AF11967" i="25"/>
  <c r="AF11968" i="25" l="1"/>
  <c r="AE11968" i="25"/>
  <c r="AG11968" i="25" s="1"/>
  <c r="AE11969" i="25" l="1"/>
  <c r="AG11969" i="25" s="1"/>
  <c r="AF11969" i="25"/>
  <c r="AF11970" i="25" l="1"/>
  <c r="AE11970" i="25"/>
  <c r="AG11970" i="25" s="1"/>
  <c r="AE11971" i="25" l="1"/>
  <c r="AG11971" i="25" s="1"/>
  <c r="AF11971" i="25"/>
  <c r="AE11972" i="25" l="1"/>
  <c r="AG11972" i="25" s="1"/>
  <c r="AF11972" i="25"/>
  <c r="AF11973" i="25" l="1"/>
  <c r="AE11973" i="25"/>
  <c r="AG11973" i="25" s="1"/>
  <c r="AF11974" i="25" l="1"/>
  <c r="AE11974" i="25"/>
  <c r="AG11974" i="25" s="1"/>
  <c r="AF11975" i="25" l="1"/>
  <c r="AE11975" i="25"/>
  <c r="AG11975" i="25" s="1"/>
  <c r="AF11976" i="25" l="1"/>
  <c r="AE11976" i="25"/>
  <c r="AG11976" i="25" s="1"/>
  <c r="AF11977" i="25" l="1"/>
  <c r="AE11977" i="25"/>
  <c r="AG11977" i="25" s="1"/>
  <c r="AE11978" i="25" l="1"/>
  <c r="AG11978" i="25" s="1"/>
  <c r="AF11978" i="25"/>
  <c r="AF11979" i="25" l="1"/>
  <c r="AE11979" i="25"/>
  <c r="AG11979" i="25" s="1"/>
  <c r="AF11980" i="25" l="1"/>
  <c r="AE11980" i="25"/>
  <c r="AG11980" i="25" s="1"/>
  <c r="AE11981" i="25" l="1"/>
  <c r="AG11981" i="25" s="1"/>
  <c r="AF11981" i="25"/>
  <c r="AE11982" i="25" l="1"/>
  <c r="AG11982" i="25" s="1"/>
  <c r="AF11982" i="25"/>
  <c r="AF11983" i="25" l="1"/>
  <c r="AE11983" i="25"/>
  <c r="AG11983" i="25" s="1"/>
  <c r="AF11984" i="25" l="1"/>
  <c r="AE11984" i="25"/>
  <c r="AG11984" i="25" s="1"/>
  <c r="AE11985" i="25" l="1"/>
  <c r="AG11985" i="25" s="1"/>
  <c r="AF11985" i="25"/>
  <c r="AE11986" i="25" l="1"/>
  <c r="AG11986" i="25" s="1"/>
  <c r="AF11986" i="25"/>
  <c r="AE11987" i="25" l="1"/>
  <c r="AG11987" i="25" s="1"/>
  <c r="AF11987" i="25"/>
  <c r="AE11988" i="25" l="1"/>
  <c r="AG11988" i="25" s="1"/>
  <c r="AF11988" i="25"/>
  <c r="AF11989" i="25" l="1"/>
  <c r="AE11989" i="25"/>
  <c r="AG11989" i="25" s="1"/>
  <c r="AE11990" i="25" l="1"/>
  <c r="AG11990" i="25" s="1"/>
  <c r="AF11990" i="25"/>
  <c r="AE11991" i="25" l="1"/>
  <c r="AG11991" i="25" s="1"/>
  <c r="AF11991" i="25"/>
  <c r="AE11992" i="25" l="1"/>
  <c r="AG11992" i="25" s="1"/>
  <c r="AF11992" i="25"/>
  <c r="AE11993" i="25" l="1"/>
  <c r="AG11993" i="25" s="1"/>
  <c r="AF11993" i="25"/>
  <c r="AE11994" i="25" l="1"/>
  <c r="AG11994" i="25" s="1"/>
  <c r="AF11994" i="25"/>
  <c r="AE11995" i="25" l="1"/>
  <c r="AG11995" i="25" s="1"/>
  <c r="AF11995" i="25"/>
  <c r="AF11996" i="25" l="1"/>
  <c r="AE11996" i="25"/>
  <c r="AG11996" i="25" s="1"/>
  <c r="AF11997" i="25" l="1"/>
  <c r="AE11997" i="25"/>
  <c r="AG11997" i="25" s="1"/>
  <c r="AF11998" i="25" l="1"/>
  <c r="AE11998" i="25"/>
  <c r="AG11998" i="25" s="1"/>
  <c r="AE11999" i="25" l="1"/>
  <c r="AG11999" i="25" s="1"/>
  <c r="AF11999" i="25"/>
  <c r="AF12000" i="25" l="1"/>
  <c r="AE12000" i="25"/>
  <c r="AG12000" i="25" s="1"/>
  <c r="AE12001" i="25" l="1"/>
  <c r="AG12001" i="25" s="1"/>
  <c r="AF12001" i="25"/>
  <c r="AE12002" i="25" l="1"/>
  <c r="AG12002" i="25" s="1"/>
  <c r="AF12002" i="25"/>
  <c r="AE12003" i="25" l="1"/>
  <c r="AG12003" i="25" s="1"/>
  <c r="AF12003" i="25"/>
  <c r="AF12004" i="25" l="1"/>
  <c r="AE12004" i="25"/>
  <c r="AG12004" i="25" s="1"/>
  <c r="AF12005" i="25" l="1"/>
  <c r="AE12005" i="25"/>
  <c r="AG12005" i="25" s="1"/>
  <c r="AE12006" i="25" l="1"/>
  <c r="AG12006" i="25" s="1"/>
  <c r="AF12006" i="25"/>
  <c r="AE12007" i="25" l="1"/>
  <c r="AG12007" i="25" s="1"/>
  <c r="AF12007" i="25"/>
  <c r="AF12008" i="25" l="1"/>
  <c r="AE12008" i="25"/>
  <c r="AG12008" i="25" s="1"/>
  <c r="AF12009" i="25" l="1"/>
  <c r="AE12009" i="25"/>
  <c r="AG12009" i="25" s="1"/>
  <c r="AE12010" i="25" l="1"/>
  <c r="AG12010" i="25" s="1"/>
  <c r="AF12010" i="25"/>
  <c r="AF12011" i="25" l="1"/>
  <c r="AE12011" i="25"/>
  <c r="AG12011" i="25" s="1"/>
  <c r="AF12012" i="25" l="1"/>
  <c r="AE12012" i="25"/>
  <c r="AG12012" i="25" s="1"/>
  <c r="AF12013" i="25" l="1"/>
  <c r="AE12013" i="25"/>
  <c r="AG12013" i="25" s="1"/>
  <c r="AF12014" i="25" l="1"/>
  <c r="AE12014" i="25"/>
  <c r="AG12014" i="25" s="1"/>
  <c r="AE12015" i="25" l="1"/>
  <c r="AG12015" i="25" s="1"/>
  <c r="AF12015" i="25"/>
  <c r="AE12016" i="25" l="1"/>
  <c r="AG12016" i="25" s="1"/>
  <c r="AF12016" i="25"/>
  <c r="AF12017" i="25" l="1"/>
  <c r="AE12017" i="25"/>
  <c r="AG12017" i="25" s="1"/>
  <c r="AF12018" i="25" l="1"/>
  <c r="AE12018" i="25"/>
  <c r="AG12018" i="25" s="1"/>
  <c r="AE12019" i="25" l="1"/>
  <c r="AG12019" i="25" s="1"/>
  <c r="AF12019" i="25"/>
  <c r="AE12020" i="25" l="1"/>
  <c r="AG12020" i="25" s="1"/>
  <c r="AF12020" i="25"/>
  <c r="AF12021" i="25" l="1"/>
  <c r="AE12021" i="25"/>
  <c r="AG12021" i="25" s="1"/>
  <c r="AF12022" i="25" l="1"/>
  <c r="AE12022" i="25"/>
  <c r="AG12022" i="25" s="1"/>
  <c r="AE12023" i="25" l="1"/>
  <c r="AG12023" i="25" s="1"/>
  <c r="AF12023" i="25"/>
  <c r="AE12024" i="25" l="1"/>
  <c r="AG12024" i="25" s="1"/>
  <c r="AF12024" i="25"/>
  <c r="AE12025" i="25" l="1"/>
  <c r="AG12025" i="25" s="1"/>
  <c r="AF12025" i="25"/>
  <c r="AE12026" i="25" l="1"/>
  <c r="AG12026" i="25" s="1"/>
  <c r="AF12026" i="25"/>
  <c r="AE12027" i="25" l="1"/>
  <c r="AG12027" i="25" s="1"/>
  <c r="AF12027" i="25"/>
  <c r="AF12028" i="25" l="1"/>
  <c r="AE12028" i="25"/>
  <c r="AG12028" i="25" s="1"/>
  <c r="AE12029" i="25" l="1"/>
  <c r="AG12029" i="25" s="1"/>
  <c r="AF12029" i="25"/>
  <c r="AF12030" i="25" l="1"/>
  <c r="AE12030" i="25"/>
  <c r="AG12030" i="25" s="1"/>
  <c r="AF12031" i="25" l="1"/>
  <c r="AE12031" i="25"/>
  <c r="AG12031" i="25" s="1"/>
  <c r="AE12032" i="25" l="1"/>
  <c r="AG12032" i="25" s="1"/>
  <c r="AF12032" i="25"/>
  <c r="AE12033" i="25" l="1"/>
  <c r="AG12033" i="25" s="1"/>
  <c r="AF12033" i="25"/>
  <c r="AF12034" i="25" l="1"/>
  <c r="AE12034" i="25"/>
  <c r="AG12034" i="25" s="1"/>
  <c r="AE12035" i="25" l="1"/>
  <c r="AG12035" i="25" s="1"/>
  <c r="AF12035" i="25"/>
  <c r="AE12036" i="25" l="1"/>
  <c r="AG12036" i="25" s="1"/>
  <c r="AF12036" i="25"/>
  <c r="AF12037" i="25" l="1"/>
  <c r="AE12037" i="25"/>
  <c r="AG12037" i="25" s="1"/>
  <c r="AF12038" i="25" l="1"/>
  <c r="AE12038" i="25"/>
  <c r="AG12038" i="25" s="1"/>
  <c r="AF12039" i="25" l="1"/>
  <c r="AE12039" i="25"/>
  <c r="AG12039" i="25" s="1"/>
  <c r="AF12040" i="25" l="1"/>
  <c r="AE12040" i="25"/>
  <c r="AG12040" i="25" s="1"/>
  <c r="AF12041" i="25" l="1"/>
  <c r="AE12041" i="25"/>
  <c r="AG12041" i="25" s="1"/>
  <c r="AE12042" i="25" l="1"/>
  <c r="AG12042" i="25" s="1"/>
  <c r="AF12042" i="25"/>
  <c r="AF12043" i="25" l="1"/>
  <c r="AE12043" i="25"/>
  <c r="AG12043" i="25" s="1"/>
  <c r="AF12044" i="25" l="1"/>
  <c r="AE12044" i="25"/>
  <c r="AG12044" i="25" s="1"/>
  <c r="AE12045" i="25" l="1"/>
  <c r="AG12045" i="25" s="1"/>
  <c r="AF12045" i="25"/>
  <c r="AE12046" i="25" l="1"/>
  <c r="AG12046" i="25" s="1"/>
  <c r="AF12046" i="25"/>
  <c r="AF12047" i="25" l="1"/>
  <c r="AE12047" i="25"/>
  <c r="AG12047" i="25" s="1"/>
  <c r="AE12048" i="25" l="1"/>
  <c r="AG12048" i="25" s="1"/>
  <c r="AF12048" i="25"/>
  <c r="AE12049" i="25" l="1"/>
  <c r="AG12049" i="25" s="1"/>
  <c r="AF12049" i="25"/>
  <c r="AE12050" i="25" l="1"/>
  <c r="AG12050" i="25" s="1"/>
  <c r="AF12050" i="25"/>
  <c r="AE12051" i="25" l="1"/>
  <c r="AG12051" i="25" s="1"/>
  <c r="AF12051" i="25"/>
  <c r="AE12052" i="25" l="1"/>
  <c r="AG12052" i="25" s="1"/>
  <c r="AF12052" i="25"/>
  <c r="AF12053" i="25" l="1"/>
  <c r="AE12053" i="25"/>
  <c r="AG12053" i="25" s="1"/>
  <c r="AE12054" i="25" l="1"/>
  <c r="AG12054" i="25" s="1"/>
  <c r="AF12054" i="25"/>
  <c r="AE12055" i="25" l="1"/>
  <c r="AG12055" i="25" s="1"/>
  <c r="AF12055" i="25"/>
  <c r="AF12056" i="25" l="1"/>
  <c r="AE12056" i="25"/>
  <c r="AG12056" i="25" s="1"/>
  <c r="AF12057" i="25" l="1"/>
  <c r="AE12057" i="25"/>
  <c r="AG12057" i="25" s="1"/>
  <c r="AE12058" i="25" l="1"/>
  <c r="AG12058" i="25" s="1"/>
  <c r="AF12058" i="25"/>
  <c r="AE12059" i="25" l="1"/>
  <c r="AG12059" i="25" s="1"/>
  <c r="AF12059" i="25"/>
  <c r="AF12060" i="25" l="1"/>
  <c r="AE12060" i="25"/>
  <c r="AG12060" i="25" s="1"/>
  <c r="AE12061" i="25" l="1"/>
  <c r="AG12061" i="25" s="1"/>
  <c r="AF12061" i="25"/>
  <c r="AE12062" i="25" l="1"/>
  <c r="AG12062" i="25" s="1"/>
  <c r="AF12062" i="25"/>
  <c r="AE12063" i="25" l="1"/>
  <c r="AG12063" i="25" s="1"/>
  <c r="AF12063" i="25"/>
  <c r="AF12064" i="25" l="1"/>
  <c r="AE12064" i="25"/>
  <c r="AG12064" i="25" s="1"/>
  <c r="AE12065" i="25" l="1"/>
  <c r="AG12065" i="25" s="1"/>
  <c r="AF12065" i="25"/>
  <c r="AE12066" i="25" l="1"/>
  <c r="AG12066" i="25" s="1"/>
  <c r="AF12066" i="25"/>
  <c r="AE12067" i="25" l="1"/>
  <c r="AG12067" i="25" s="1"/>
  <c r="AF12067" i="25"/>
  <c r="AF12068" i="25" l="1"/>
  <c r="AE12068" i="25"/>
  <c r="AG12068" i="25" s="1"/>
  <c r="AF12069" i="25" l="1"/>
  <c r="AE12069" i="25"/>
  <c r="AG12069" i="25" s="1"/>
  <c r="AF12070" i="25" l="1"/>
  <c r="AE12070" i="25"/>
  <c r="AG12070" i="25" s="1"/>
  <c r="AF12071" i="25" l="1"/>
  <c r="AE12071" i="25"/>
  <c r="AG12071" i="25" s="1"/>
  <c r="AF12072" i="25" l="1"/>
  <c r="AE12072" i="25"/>
  <c r="AG12072" i="25" s="1"/>
  <c r="AF12073" i="25" l="1"/>
  <c r="AE12073" i="25"/>
  <c r="AG12073" i="25" s="1"/>
  <c r="AE12074" i="25" l="1"/>
  <c r="AG12074" i="25" s="1"/>
  <c r="AF12074" i="25"/>
  <c r="AE12075" i="25" l="1"/>
  <c r="AG12075" i="25" s="1"/>
  <c r="AF12075" i="25"/>
  <c r="AF12076" i="25" l="1"/>
  <c r="AE12076" i="25"/>
  <c r="AG12076" i="25" s="1"/>
  <c r="AF12077" i="25" l="1"/>
  <c r="AE12077" i="25"/>
  <c r="AG12077" i="25" s="1"/>
  <c r="AF12078" i="25" l="1"/>
  <c r="AE12078" i="25"/>
  <c r="AG12078" i="25" s="1"/>
  <c r="AE12079" i="25" l="1"/>
  <c r="AG12079" i="25" s="1"/>
  <c r="AF12079" i="25"/>
  <c r="AE12080" i="25" l="1"/>
  <c r="AG12080" i="25" s="1"/>
  <c r="AF12080" i="25"/>
  <c r="AF12081" i="25" l="1"/>
  <c r="AE12081" i="25"/>
  <c r="AG12081" i="25" s="1"/>
  <c r="AE12082" i="25" l="1"/>
  <c r="AG12082" i="25" s="1"/>
  <c r="AF12082" i="25"/>
  <c r="AE12083" i="25" l="1"/>
  <c r="AG12083" i="25" s="1"/>
  <c r="AF12083" i="25"/>
  <c r="AE12084" i="25" l="1"/>
  <c r="AG12084" i="25" s="1"/>
  <c r="AF12084" i="25"/>
  <c r="AF12085" i="25" l="1"/>
  <c r="AE12085" i="25"/>
  <c r="AG12085" i="25" s="1"/>
  <c r="AE12086" i="25" l="1"/>
  <c r="AG12086" i="25" s="1"/>
  <c r="AF12086" i="25"/>
  <c r="AE12087" i="25" l="1"/>
  <c r="AG12087" i="25" s="1"/>
  <c r="AF12087" i="25"/>
  <c r="AE12088" i="25" l="1"/>
  <c r="AG12088" i="25" s="1"/>
  <c r="AF12088" i="25"/>
  <c r="AE12089" i="25" l="1"/>
  <c r="AG12089" i="25" s="1"/>
  <c r="AF12089" i="25"/>
  <c r="AE12090" i="25" l="1"/>
  <c r="AG12090" i="25" s="1"/>
  <c r="AF12090" i="25"/>
  <c r="AE12091" i="25" l="1"/>
  <c r="AG12091" i="25" s="1"/>
  <c r="AF12091" i="25"/>
  <c r="AF12092" i="25" l="1"/>
  <c r="AE12092" i="25"/>
  <c r="AG12092" i="25" s="1"/>
  <c r="AE12093" i="25" l="1"/>
  <c r="AG12093" i="25" s="1"/>
  <c r="AF12093" i="25"/>
  <c r="AF12094" i="25" l="1"/>
  <c r="AE12094" i="25"/>
  <c r="AG12094" i="25" s="1"/>
  <c r="AE12095" i="25" l="1"/>
  <c r="AG12095" i="25" s="1"/>
  <c r="AF12095" i="25"/>
  <c r="AE12096" i="25" l="1"/>
  <c r="AG12096" i="25" s="1"/>
  <c r="AF12096" i="25"/>
  <c r="AE12097" i="25" l="1"/>
  <c r="AG12097" i="25" s="1"/>
  <c r="AF12097" i="25"/>
  <c r="AF12098" i="25" l="1"/>
  <c r="AE12098" i="25"/>
  <c r="AG12098" i="25" s="1"/>
  <c r="AE12099" i="25" l="1"/>
  <c r="AG12099" i="25" s="1"/>
  <c r="AF12099" i="25"/>
  <c r="AE12100" i="25" l="1"/>
  <c r="AG12100" i="25" s="1"/>
  <c r="AF12100" i="25"/>
  <c r="AF12101" i="25" l="1"/>
  <c r="AE12101" i="25"/>
  <c r="AG12101" i="25" s="1"/>
  <c r="AF12102" i="25" l="1"/>
  <c r="AE12102" i="25"/>
  <c r="AG12102" i="25" s="1"/>
  <c r="AF12103" i="25" l="1"/>
  <c r="AE12103" i="25"/>
  <c r="AG12103" i="25" s="1"/>
  <c r="AE12104" i="25" l="1"/>
  <c r="AG12104" i="25" s="1"/>
  <c r="AF12104" i="25"/>
  <c r="AF12105" i="25" l="1"/>
  <c r="AE12105" i="25"/>
  <c r="AG12105" i="25" s="1"/>
  <c r="AE12106" i="25" l="1"/>
  <c r="AG12106" i="25" s="1"/>
  <c r="AF12106" i="25"/>
  <c r="AF12107" i="25" l="1"/>
  <c r="AE12107" i="25"/>
  <c r="AG12107" i="25" s="1"/>
  <c r="AF12108" i="25" l="1"/>
  <c r="AE12108" i="25"/>
  <c r="AG12108" i="25" s="1"/>
  <c r="AE12109" i="25" l="1"/>
  <c r="AG12109" i="25" s="1"/>
  <c r="AF12109" i="25"/>
  <c r="AE12110" i="25" l="1"/>
  <c r="AG12110" i="25" s="1"/>
  <c r="AF12110" i="25"/>
  <c r="AF12111" i="25" l="1"/>
  <c r="AE12111" i="25"/>
  <c r="AG12111" i="25" s="1"/>
  <c r="AE12112" i="25" l="1"/>
  <c r="AG12112" i="25" s="1"/>
  <c r="AF12112" i="25"/>
  <c r="AF12113" i="25" l="1"/>
  <c r="AE12113" i="25"/>
  <c r="AG12113" i="25" s="1"/>
  <c r="AE12114" i="25" l="1"/>
  <c r="AG12114" i="25" s="1"/>
  <c r="AF12114" i="25"/>
  <c r="AE12115" i="25" l="1"/>
  <c r="AG12115" i="25" s="1"/>
  <c r="AF12115" i="25"/>
  <c r="AF12116" i="25" l="1"/>
  <c r="AE12116" i="25"/>
  <c r="AG12116" i="25" s="1"/>
  <c r="AF12117" i="25" l="1"/>
  <c r="AE12117" i="25"/>
  <c r="AG12117" i="25" s="1"/>
  <c r="AE12118" i="25" l="1"/>
  <c r="AG12118" i="25" s="1"/>
  <c r="AF12118" i="25"/>
  <c r="AE12119" i="25" l="1"/>
  <c r="AG12119" i="25" s="1"/>
  <c r="AF12119" i="25"/>
  <c r="AF12120" i="25" l="1"/>
  <c r="AE12120" i="25"/>
  <c r="AG12120" i="25" s="1"/>
  <c r="AF12121" i="25" l="1"/>
  <c r="AE12121" i="25"/>
  <c r="AG12121" i="25" s="1"/>
  <c r="AE12122" i="25" l="1"/>
  <c r="AG12122" i="25" s="1"/>
  <c r="AF12122" i="25"/>
  <c r="AF12123" i="25" l="1"/>
  <c r="AE12123" i="25"/>
  <c r="AG12123" i="25" s="1"/>
  <c r="AF12124" i="25" l="1"/>
  <c r="AE12124" i="25"/>
  <c r="AG12124" i="25" s="1"/>
  <c r="AE12125" i="25" l="1"/>
  <c r="AG12125" i="25" s="1"/>
  <c r="AF12125" i="25"/>
  <c r="AE12126" i="25" l="1"/>
  <c r="AG12126" i="25" s="1"/>
  <c r="AF12126" i="25"/>
  <c r="AE12127" i="25" l="1"/>
  <c r="AG12127" i="25" s="1"/>
  <c r="AF12127" i="25"/>
  <c r="AF12128" i="25" l="1"/>
  <c r="AE12128" i="25"/>
  <c r="AG12128" i="25" s="1"/>
  <c r="AE12129" i="25" l="1"/>
  <c r="AG12129" i="25" s="1"/>
  <c r="AF12129" i="25"/>
  <c r="AE12130" i="25" l="1"/>
  <c r="AG12130" i="25" s="1"/>
  <c r="AF12130" i="25"/>
  <c r="AE12131" i="25" l="1"/>
  <c r="AG12131" i="25" s="1"/>
  <c r="AF12131" i="25"/>
  <c r="AF12132" i="25" l="1"/>
  <c r="AE12132" i="25"/>
  <c r="AG12132" i="25" s="1"/>
  <c r="AF12133" i="25" l="1"/>
  <c r="AE12133" i="25"/>
  <c r="AG12133" i="25" s="1"/>
  <c r="AE12134" i="25" l="1"/>
  <c r="AG12134" i="25" s="1"/>
  <c r="AF12134" i="25"/>
  <c r="AF12135" i="25" l="1"/>
  <c r="AE12135" i="25"/>
  <c r="AG12135" i="25" s="1"/>
  <c r="AE12136" i="25" l="1"/>
  <c r="AG12136" i="25" s="1"/>
  <c r="AF12136" i="25"/>
  <c r="AE12137" i="25" l="1"/>
  <c r="AG12137" i="25" s="1"/>
  <c r="AF12137" i="25"/>
  <c r="AE12138" i="25" l="1"/>
  <c r="AG12138" i="25" s="1"/>
  <c r="AF12138" i="25"/>
  <c r="AE12139" i="25" l="1"/>
  <c r="AG12139" i="25" s="1"/>
  <c r="AF12139" i="25"/>
  <c r="AE12140" i="25" l="1"/>
  <c r="AG12140" i="25" s="1"/>
  <c r="AF12140" i="25"/>
  <c r="AE12141" i="25" l="1"/>
  <c r="AG12141" i="25" s="1"/>
  <c r="AF12141" i="25"/>
  <c r="AE12142" i="25" l="1"/>
  <c r="AG12142" i="25" s="1"/>
  <c r="AF12142" i="25"/>
  <c r="AE12143" i="25" l="1"/>
  <c r="AG12143" i="25" s="1"/>
  <c r="AF12143" i="25"/>
  <c r="AF12144" i="25" l="1"/>
  <c r="AE12144" i="25"/>
  <c r="AG12144" i="25" s="1"/>
  <c r="AF12145" i="25" l="1"/>
  <c r="AE12145" i="25"/>
  <c r="AG12145" i="25" s="1"/>
  <c r="AE12146" i="25" l="1"/>
  <c r="AG12146" i="25" s="1"/>
  <c r="AF12146" i="25"/>
  <c r="AE12147" i="25" l="1"/>
  <c r="AG12147" i="25" s="1"/>
  <c r="AF12147" i="25"/>
  <c r="AE12148" i="25" l="1"/>
  <c r="AG12148" i="25" s="1"/>
  <c r="AF12148" i="25"/>
  <c r="AF12149" i="25" l="1"/>
  <c r="AE12149" i="25"/>
  <c r="AG12149" i="25" s="1"/>
  <c r="AE12150" i="25" l="1"/>
  <c r="AG12150" i="25" s="1"/>
  <c r="AF12150" i="25"/>
  <c r="AE12151" i="25" l="1"/>
  <c r="AG12151" i="25" s="1"/>
  <c r="AF12151" i="25"/>
  <c r="AF12152" i="25" l="1"/>
  <c r="AE12152" i="25"/>
  <c r="AG12152" i="25" s="1"/>
  <c r="AE12153" i="25" l="1"/>
  <c r="AG12153" i="25" s="1"/>
  <c r="AF12153" i="25"/>
  <c r="AE12154" i="25" l="1"/>
  <c r="AG12154" i="25" s="1"/>
  <c r="AF12154" i="25"/>
  <c r="AE12155" i="25" l="1"/>
  <c r="AG12155" i="25" s="1"/>
  <c r="AF12155" i="25"/>
  <c r="AF12156" i="25" l="1"/>
  <c r="AE12156" i="25"/>
  <c r="AG12156" i="25" s="1"/>
  <c r="AF12157" i="25" l="1"/>
  <c r="AE12157" i="25"/>
  <c r="AG12157" i="25" s="1"/>
  <c r="AE12158" i="25" l="1"/>
  <c r="AG12158" i="25" s="1"/>
  <c r="AF12158" i="25"/>
  <c r="AF12159" i="25" l="1"/>
  <c r="AE12159" i="25"/>
  <c r="AG12159" i="25" s="1"/>
  <c r="AE12160" i="25" l="1"/>
  <c r="AG12160" i="25" s="1"/>
  <c r="AF12160" i="25"/>
  <c r="AF12161" i="25" l="1"/>
  <c r="AE12161" i="25"/>
  <c r="AG12161" i="25" s="1"/>
  <c r="AE12162" i="25" l="1"/>
  <c r="AG12162" i="25" s="1"/>
  <c r="AF12162" i="25"/>
  <c r="AE12163" i="25" l="1"/>
  <c r="AG12163" i="25" s="1"/>
  <c r="AF12163" i="25"/>
  <c r="AE12164" i="25" l="1"/>
  <c r="AG12164" i="25" s="1"/>
  <c r="AF12164" i="25"/>
  <c r="AF12165" i="25" l="1"/>
  <c r="AE12165" i="25"/>
  <c r="AG12165" i="25" s="1"/>
  <c r="AE12166" i="25" l="1"/>
  <c r="AG12166" i="25" s="1"/>
  <c r="AF12166" i="25"/>
  <c r="AE12167" i="25" l="1"/>
  <c r="AG12167" i="25" s="1"/>
  <c r="AF12167" i="25"/>
  <c r="AE12168" i="25" l="1"/>
  <c r="AG12168" i="25" s="1"/>
  <c r="AF12168" i="25"/>
  <c r="AE12169" i="25" l="1"/>
  <c r="AG12169" i="25" s="1"/>
  <c r="AF12169" i="25"/>
  <c r="AE12170" i="25" l="1"/>
  <c r="AG12170" i="25" s="1"/>
  <c r="AF12170" i="25"/>
  <c r="AE12171" i="25" l="1"/>
  <c r="AG12171" i="25" s="1"/>
  <c r="AF12171" i="25"/>
  <c r="AF12172" i="25" l="1"/>
  <c r="AE12172" i="25"/>
  <c r="AG12172" i="25" s="1"/>
  <c r="AE12173" i="25" l="1"/>
  <c r="AG12173" i="25" s="1"/>
  <c r="AF12173" i="25"/>
  <c r="AE12174" i="25" l="1"/>
  <c r="AG12174" i="25" s="1"/>
  <c r="AF12174" i="25"/>
  <c r="AE12175" i="25" l="1"/>
  <c r="AG12175" i="25" s="1"/>
  <c r="AF12175" i="25"/>
  <c r="AE12176" i="25" l="1"/>
  <c r="AG12176" i="25" s="1"/>
  <c r="AF12176" i="25"/>
  <c r="AF12177" i="25" l="1"/>
  <c r="AE12177" i="25"/>
  <c r="AG12177" i="25" s="1"/>
  <c r="AF12178" i="25" l="1"/>
  <c r="AE12178" i="25"/>
  <c r="AG12178" i="25" s="1"/>
  <c r="AE12179" i="25" l="1"/>
  <c r="AG12179" i="25" s="1"/>
  <c r="AF12179" i="25"/>
  <c r="AF12180" i="25" l="1"/>
  <c r="AE12180" i="25"/>
  <c r="AG12180" i="25" s="1"/>
  <c r="AF12181" i="25" l="1"/>
  <c r="AE12181" i="25"/>
  <c r="AG12181" i="25" s="1"/>
  <c r="AF12182" i="25" l="1"/>
  <c r="AE12182" i="25"/>
  <c r="AG12182" i="25" s="1"/>
  <c r="AF12183" i="25" l="1"/>
  <c r="AE12183" i="25"/>
  <c r="AG12183" i="25" s="1"/>
  <c r="AE12184" i="25" l="1"/>
  <c r="AG12184" i="25" s="1"/>
  <c r="AF12184" i="25"/>
  <c r="AF12185" i="25" l="1"/>
  <c r="AE12185" i="25"/>
  <c r="AG12185" i="25" s="1"/>
  <c r="AE12186" i="25" l="1"/>
  <c r="AG12186" i="25" s="1"/>
  <c r="AF12186" i="25"/>
  <c r="AF12187" i="25" l="1"/>
  <c r="AE12187" i="25"/>
  <c r="AG12187" i="25" s="1"/>
  <c r="AF12188" i="25" l="1"/>
  <c r="AE12188" i="25"/>
  <c r="AG12188" i="25" s="1"/>
  <c r="AE12189" i="25" l="1"/>
  <c r="AG12189" i="25" s="1"/>
  <c r="AF12189" i="25"/>
  <c r="AE12190" i="25" l="1"/>
  <c r="AG12190" i="25" s="1"/>
  <c r="AF12190" i="25"/>
  <c r="AF12191" i="25" l="1"/>
  <c r="AE12191" i="25"/>
  <c r="AG12191" i="25" s="1"/>
  <c r="AE12192" i="25" l="1"/>
  <c r="AG12192" i="25" s="1"/>
  <c r="AF12192" i="25"/>
  <c r="AF12193" i="25" l="1"/>
  <c r="AE12193" i="25"/>
  <c r="AG12193" i="25" s="1"/>
  <c r="AE12194" i="25" l="1"/>
  <c r="AG12194" i="25" s="1"/>
  <c r="AF12194" i="25"/>
  <c r="AE12195" i="25" l="1"/>
  <c r="AG12195" i="25" s="1"/>
  <c r="AF12195" i="25"/>
  <c r="AE12196" i="25" l="1"/>
  <c r="AG12196" i="25" s="1"/>
  <c r="AF12196" i="25"/>
  <c r="AF12197" i="25" l="1"/>
  <c r="AE12197" i="25"/>
  <c r="AG12197" i="25" s="1"/>
  <c r="AF12198" i="25" l="1"/>
  <c r="AE12198" i="25"/>
  <c r="AG12198" i="25" s="1"/>
  <c r="AE12199" i="25" l="1"/>
  <c r="AG12199" i="25" s="1"/>
  <c r="AF12199" i="25"/>
  <c r="AE12200" i="25" l="1"/>
  <c r="AG12200" i="25" s="1"/>
  <c r="AF12200" i="25"/>
  <c r="AF12201" i="25" l="1"/>
  <c r="AE12201" i="25"/>
  <c r="AG12201" i="25" s="1"/>
  <c r="AE12202" i="25" l="1"/>
  <c r="AG12202" i="25" s="1"/>
  <c r="AF12202" i="25"/>
  <c r="AE12203" i="25" l="1"/>
  <c r="AG12203" i="25" s="1"/>
  <c r="AF12203" i="25"/>
  <c r="AF12204" i="25" l="1"/>
  <c r="AE12204" i="25"/>
  <c r="AG12204" i="25" s="1"/>
  <c r="AF12205" i="25" l="1"/>
  <c r="AE12205" i="25"/>
  <c r="AG12205" i="25" s="1"/>
  <c r="AF12206" i="25" l="1"/>
  <c r="AE12206" i="25"/>
  <c r="AG12206" i="25" s="1"/>
  <c r="AE12207" i="25" l="1"/>
  <c r="AG12207" i="25" s="1"/>
  <c r="AF12207" i="25"/>
  <c r="AF12208" i="25" l="1"/>
  <c r="AE12208" i="25"/>
  <c r="AG12208" i="25" s="1"/>
  <c r="AE12209" i="25" l="1"/>
  <c r="AG12209" i="25" s="1"/>
  <c r="AF12209" i="25"/>
  <c r="AE12210" i="25" l="1"/>
  <c r="AG12210" i="25" s="1"/>
  <c r="AF12210" i="25"/>
  <c r="AE12211" i="25" l="1"/>
  <c r="AG12211" i="25" s="1"/>
  <c r="AF12211" i="25"/>
  <c r="AF12212" i="25" l="1"/>
  <c r="AE12212" i="25"/>
  <c r="AG12212" i="25" s="1"/>
  <c r="AF12213" i="25" l="1"/>
  <c r="AE12213" i="25"/>
  <c r="AG12213" i="25" s="1"/>
  <c r="AF12214" i="25" l="1"/>
  <c r="AE12214" i="25"/>
  <c r="AG12214" i="25" s="1"/>
  <c r="AE12215" i="25" l="1"/>
  <c r="AG12215" i="25" s="1"/>
  <c r="AF12215" i="25"/>
  <c r="AE12216" i="25" l="1"/>
  <c r="AG12216" i="25" s="1"/>
  <c r="AF12216" i="25"/>
  <c r="AF12217" i="25" l="1"/>
  <c r="AE12217" i="25"/>
  <c r="AG12217" i="25" s="1"/>
  <c r="AE12218" i="25" l="1"/>
  <c r="AG12218" i="25" s="1"/>
  <c r="AF12218" i="25"/>
  <c r="AE12219" i="25" l="1"/>
  <c r="AG12219" i="25" s="1"/>
  <c r="AF12219" i="25"/>
  <c r="AF12220" i="25" l="1"/>
  <c r="AE12220" i="25"/>
  <c r="AG12220" i="25" s="1"/>
  <c r="AF12221" i="25" l="1"/>
  <c r="AE12221" i="25"/>
  <c r="AG12221" i="25" s="1"/>
  <c r="AF12222" i="25" l="1"/>
  <c r="AE12222" i="25"/>
  <c r="AG12222" i="25" s="1"/>
  <c r="AE12223" i="25" l="1"/>
  <c r="AG12223" i="25" s="1"/>
  <c r="AF12223" i="25"/>
  <c r="AE12224" i="25" l="1"/>
  <c r="AG12224" i="25" s="1"/>
  <c r="AF12224" i="25"/>
  <c r="AF12225" i="25" l="1"/>
  <c r="AE12225" i="25"/>
  <c r="AG12225" i="25" s="1"/>
  <c r="AF12226" i="25" l="1"/>
  <c r="AE12226" i="25"/>
  <c r="AG12226" i="25" s="1"/>
  <c r="AE12227" i="25" l="1"/>
  <c r="AG12227" i="25" s="1"/>
  <c r="AF12227" i="25"/>
  <c r="AE12228" i="25" l="1"/>
  <c r="AG12228" i="25" s="1"/>
  <c r="AF12228" i="25"/>
  <c r="AF12229" i="25" l="1"/>
  <c r="AE12229" i="25"/>
  <c r="AG12229" i="25" s="1"/>
  <c r="AE12230" i="25" l="1"/>
  <c r="AG12230" i="25" s="1"/>
  <c r="AF12230" i="25"/>
  <c r="AE12231" i="25" l="1"/>
  <c r="AG12231" i="25" s="1"/>
  <c r="AF12231" i="25"/>
  <c r="AF12232" i="25" l="1"/>
  <c r="AE12232" i="25"/>
  <c r="AG12232" i="25" s="1"/>
  <c r="AE12233" i="25" l="1"/>
  <c r="AG12233" i="25" s="1"/>
  <c r="AF12233" i="25"/>
  <c r="AE12234" i="25" l="1"/>
  <c r="AG12234" i="25" s="1"/>
  <c r="AF12234" i="25"/>
  <c r="AF12235" i="25" l="1"/>
  <c r="AE12235" i="25"/>
  <c r="AG12235" i="25" s="1"/>
  <c r="AF12236" i="25" l="1"/>
  <c r="AE12236" i="25"/>
  <c r="AG12236" i="25" s="1"/>
  <c r="AE12237" i="25" l="1"/>
  <c r="AG12237" i="25" s="1"/>
  <c r="AF12237" i="25"/>
  <c r="AF12238" i="25" l="1"/>
  <c r="AE12238" i="25"/>
  <c r="AG12238" i="25" s="1"/>
  <c r="AE12239" i="25" l="1"/>
  <c r="AG12239" i="25" s="1"/>
  <c r="AF12239" i="25"/>
  <c r="AE12240" i="25" l="1"/>
  <c r="AG12240" i="25" s="1"/>
  <c r="AF12240" i="25"/>
  <c r="AE12241" i="25" l="1"/>
  <c r="AG12241" i="25" s="1"/>
  <c r="AF12241" i="25"/>
  <c r="AE12242" i="25" l="1"/>
  <c r="AG12242" i="25" s="1"/>
  <c r="AF12242" i="25"/>
  <c r="AE12243" i="25" l="1"/>
  <c r="AG12243" i="25" s="1"/>
  <c r="AF12243" i="25"/>
  <c r="AE12244" i="25" l="1"/>
  <c r="AG12244" i="25" s="1"/>
  <c r="AF12244" i="25"/>
  <c r="AF12245" i="25" l="1"/>
  <c r="AE12245" i="25"/>
  <c r="AG12245" i="25" s="1"/>
  <c r="AF12246" i="25" l="1"/>
  <c r="AE12246" i="25"/>
  <c r="AG12246" i="25" s="1"/>
  <c r="AE12247" i="25" l="1"/>
  <c r="AG12247" i="25" s="1"/>
  <c r="AF12247" i="25"/>
  <c r="AF12248" i="25" l="1"/>
  <c r="AE12248" i="25"/>
  <c r="AG12248" i="25" s="1"/>
  <c r="AE12249" i="25" l="1"/>
  <c r="AG12249" i="25" s="1"/>
  <c r="AF12249" i="25"/>
  <c r="AE12250" i="25" l="1"/>
  <c r="AG12250" i="25" s="1"/>
  <c r="AF12250" i="25"/>
  <c r="AF12251" i="25" l="1"/>
  <c r="AE12251" i="25"/>
  <c r="AG12251" i="25" s="1"/>
  <c r="AF12252" i="25" l="1"/>
  <c r="AE12252" i="25"/>
  <c r="AG12252" i="25" s="1"/>
  <c r="AE12253" i="25" l="1"/>
  <c r="AG12253" i="25" s="1"/>
  <c r="AF12253" i="25"/>
  <c r="AE12254" i="25" l="1"/>
  <c r="AG12254" i="25" s="1"/>
  <c r="AF12254" i="25"/>
  <c r="AF12255" i="25" l="1"/>
  <c r="AE12255" i="25"/>
  <c r="AG12255" i="25" s="1"/>
  <c r="AF12256" i="25" l="1"/>
  <c r="AE12256" i="25"/>
  <c r="AG12256" i="25" s="1"/>
  <c r="AE12257" i="25" l="1"/>
  <c r="AG12257" i="25" s="1"/>
  <c r="AF12257" i="25"/>
  <c r="AE12258" i="25" l="1"/>
  <c r="AG12258" i="25" s="1"/>
  <c r="AF12258" i="25"/>
  <c r="AE12259" i="25" l="1"/>
  <c r="AG12259" i="25" s="1"/>
  <c r="AF12259" i="25"/>
  <c r="AE12260" i="25" l="1"/>
  <c r="AG12260" i="25" s="1"/>
  <c r="AF12260" i="25"/>
  <c r="AE12261" i="25" l="1"/>
  <c r="AG12261" i="25" s="1"/>
  <c r="AF12261" i="25"/>
  <c r="AE12262" i="25" l="1"/>
  <c r="AG12262" i="25" s="1"/>
  <c r="AF12262" i="25"/>
  <c r="AE12263" i="25" l="1"/>
  <c r="AG12263" i="25" s="1"/>
  <c r="AF12263" i="25"/>
  <c r="AE12264" i="25" l="1"/>
  <c r="AG12264" i="25" s="1"/>
  <c r="AF12264" i="25"/>
  <c r="AE12265" i="25" l="1"/>
  <c r="AG12265" i="25" s="1"/>
  <c r="AF12265" i="25"/>
  <c r="AE12266" i="25" l="1"/>
  <c r="AG12266" i="25" s="1"/>
  <c r="AF12266" i="25"/>
  <c r="AE12267" i="25" l="1"/>
  <c r="AG12267" i="25" s="1"/>
  <c r="AF12267" i="25"/>
  <c r="AF12268" i="25" l="1"/>
  <c r="AE12268" i="25"/>
  <c r="AG12268" i="25" s="1"/>
  <c r="AE12269" i="25" l="1"/>
  <c r="AG12269" i="25" s="1"/>
  <c r="AF12269" i="25"/>
  <c r="AE12270" i="25" l="1"/>
  <c r="AG12270" i="25" s="1"/>
  <c r="AF12270" i="25"/>
  <c r="AE12271" i="25" l="1"/>
  <c r="AG12271" i="25" s="1"/>
  <c r="AF12271" i="25"/>
  <c r="AE12272" i="25" l="1"/>
  <c r="AG12272" i="25" s="1"/>
  <c r="AF12272" i="25"/>
  <c r="AE12273" i="25" l="1"/>
  <c r="AG12273" i="25" s="1"/>
  <c r="AF12273" i="25"/>
  <c r="AE12274" i="25" l="1"/>
  <c r="AG12274" i="25" s="1"/>
  <c r="AF12274" i="25"/>
  <c r="AE12275" i="25" l="1"/>
  <c r="AG12275" i="25" s="1"/>
  <c r="AF12275" i="25"/>
  <c r="AE12276" i="25" l="1"/>
  <c r="AG12276" i="25" s="1"/>
  <c r="AF12276" i="25"/>
  <c r="AE12277" i="25" l="1"/>
  <c r="AG12277" i="25" s="1"/>
  <c r="AF12277" i="25"/>
  <c r="AE12278" i="25" l="1"/>
  <c r="AG12278" i="25" s="1"/>
  <c r="AF12278" i="25"/>
  <c r="AE12279" i="25" l="1"/>
  <c r="AG12279" i="25" s="1"/>
  <c r="AF12279" i="25"/>
  <c r="AE12280" i="25" l="1"/>
  <c r="AG12280" i="25" s="1"/>
  <c r="AF12280" i="25"/>
  <c r="AE12281" i="25" l="1"/>
  <c r="AG12281" i="25" s="1"/>
  <c r="AF12281" i="25"/>
  <c r="AE12282" i="25" l="1"/>
  <c r="AG12282" i="25" s="1"/>
  <c r="AF12282" i="25"/>
  <c r="AE12283" i="25" l="1"/>
  <c r="AG12283" i="25" s="1"/>
  <c r="AF12283" i="25"/>
  <c r="AF12284" i="25" l="1"/>
  <c r="AE12284" i="25"/>
  <c r="AG12284" i="25" s="1"/>
  <c r="AE12285" i="25" l="1"/>
  <c r="AG12285" i="25" s="1"/>
  <c r="AF12285" i="25"/>
  <c r="AE12286" i="25" l="1"/>
  <c r="AG12286" i="25" s="1"/>
  <c r="AF12286" i="25"/>
  <c r="AE12287" i="25" l="1"/>
  <c r="AG12287" i="25" s="1"/>
  <c r="AF12287" i="25"/>
  <c r="AE12288" i="25" l="1"/>
  <c r="AG12288" i="25" s="1"/>
  <c r="AF12288" i="25"/>
  <c r="AE12289" i="25" l="1"/>
  <c r="AG12289" i="25" s="1"/>
  <c r="AF12289" i="25"/>
  <c r="AE12290" i="25" l="1"/>
  <c r="AG12290" i="25" s="1"/>
  <c r="AF12290" i="25"/>
  <c r="AE12291" i="25" l="1"/>
  <c r="AG12291" i="25" s="1"/>
  <c r="AF12291" i="25"/>
  <c r="AF12292" i="25" l="1"/>
  <c r="AE12292" i="25"/>
  <c r="AG12292" i="25" s="1"/>
  <c r="AE12293" i="25" l="1"/>
  <c r="AG12293" i="25" s="1"/>
  <c r="AF12293" i="25"/>
  <c r="AF12294" i="25" l="1"/>
  <c r="AE12294" i="25"/>
  <c r="AG12294" i="25" s="1"/>
  <c r="AE12295" i="25" l="1"/>
  <c r="AG12295" i="25" s="1"/>
  <c r="AF12295" i="25"/>
  <c r="AE12296" i="25" l="1"/>
  <c r="AG12296" i="25" s="1"/>
  <c r="AF12296" i="25"/>
  <c r="AE12297" i="25" l="1"/>
  <c r="AG12297" i="25" s="1"/>
  <c r="AF12297" i="25"/>
  <c r="AE12298" i="25" l="1"/>
  <c r="AG12298" i="25" s="1"/>
  <c r="AF12298" i="25"/>
  <c r="AE12299" i="25" l="1"/>
  <c r="AG12299" i="25" s="1"/>
  <c r="AF12299" i="25"/>
  <c r="AF12300" i="25" l="1"/>
  <c r="AE12300" i="25"/>
  <c r="AG12300" i="25" s="1"/>
  <c r="AE12301" i="25" l="1"/>
  <c r="AG12301" i="25" s="1"/>
  <c r="AF12301" i="25"/>
  <c r="AE12302" i="25" l="1"/>
  <c r="AG12302" i="25" s="1"/>
  <c r="AF12302" i="25"/>
  <c r="AE12303" i="25" l="1"/>
  <c r="AG12303" i="25" s="1"/>
  <c r="AF12303" i="25"/>
  <c r="AF12304" i="25" l="1"/>
  <c r="AE12304" i="25"/>
  <c r="AG12304" i="25" s="1"/>
  <c r="AE12305" i="25" l="1"/>
  <c r="AG12305" i="25" s="1"/>
  <c r="AF12305" i="25"/>
  <c r="AF12306" i="25" l="1"/>
  <c r="AE12306" i="25"/>
  <c r="AG12306" i="25" s="1"/>
  <c r="AE12307" i="25" l="1"/>
  <c r="AG12307" i="25" s="1"/>
  <c r="AF12307" i="25"/>
  <c r="AF12308" i="25" l="1"/>
  <c r="AE12308" i="25"/>
  <c r="AG12308" i="25" s="1"/>
  <c r="AE12309" i="25" l="1"/>
  <c r="AG12309" i="25" s="1"/>
  <c r="AF12309" i="25"/>
  <c r="AE12310" i="25" l="1"/>
  <c r="AG12310" i="25" s="1"/>
  <c r="AF12310" i="25"/>
  <c r="AE12311" i="25" l="1"/>
  <c r="AG12311" i="25" s="1"/>
  <c r="AF12311" i="25"/>
  <c r="AE12312" i="25" l="1"/>
  <c r="AG12312" i="25" s="1"/>
  <c r="AF12312" i="25"/>
  <c r="AE12313" i="25" l="1"/>
  <c r="AG12313" i="25" s="1"/>
  <c r="AF12313" i="25"/>
  <c r="AE12314" i="25" l="1"/>
  <c r="AG12314" i="25" s="1"/>
  <c r="AF12314" i="25"/>
  <c r="AE12315" i="25" l="1"/>
  <c r="AG12315" i="25" s="1"/>
  <c r="AF12315" i="25"/>
  <c r="AF12316" i="25" l="1"/>
  <c r="AE12316" i="25"/>
  <c r="AG12316" i="25" s="1"/>
  <c r="AE12317" i="25" l="1"/>
  <c r="AG12317" i="25" s="1"/>
  <c r="AF12317" i="25"/>
  <c r="AF12318" i="25" l="1"/>
  <c r="AE12318" i="25"/>
  <c r="AG12318" i="25" s="1"/>
  <c r="AE12319" i="25" l="1"/>
  <c r="AG12319" i="25" s="1"/>
  <c r="AF12319" i="25"/>
  <c r="AF12320" i="25" l="1"/>
  <c r="AE12320" i="25"/>
  <c r="AG12320" i="25" s="1"/>
  <c r="AE12321" i="25" l="1"/>
  <c r="AG12321" i="25" s="1"/>
  <c r="AF12321" i="25"/>
  <c r="AE12322" i="25" l="1"/>
  <c r="AG12322" i="25" s="1"/>
  <c r="AF12322" i="25"/>
  <c r="AE12323" i="25" l="1"/>
  <c r="AG12323" i="25" s="1"/>
  <c r="AF12323" i="25"/>
  <c r="AE12324" i="25" l="1"/>
  <c r="AG12324" i="25" s="1"/>
  <c r="AF12324" i="25"/>
  <c r="AE12325" i="25" l="1"/>
  <c r="AG12325" i="25" s="1"/>
  <c r="AF12325" i="25"/>
  <c r="AE12326" i="25" l="1"/>
  <c r="AG12326" i="25" s="1"/>
  <c r="AF12326" i="25"/>
  <c r="AE12327" i="25" l="1"/>
  <c r="AG12327" i="25" s="1"/>
  <c r="AF12327" i="25"/>
  <c r="AE12328" i="25" l="1"/>
  <c r="AG12328" i="25" s="1"/>
  <c r="AF12328" i="25"/>
  <c r="AE12329" i="25" l="1"/>
  <c r="AG12329" i="25" s="1"/>
  <c r="AF12329" i="25"/>
  <c r="AE12330" i="25" l="1"/>
  <c r="AG12330" i="25" s="1"/>
  <c r="AF12330" i="25"/>
  <c r="AE12331" i="25" l="1"/>
  <c r="AG12331" i="25" s="1"/>
  <c r="AF12331" i="25"/>
  <c r="AF12332" i="25" l="1"/>
  <c r="AE12332" i="25"/>
  <c r="AG12332" i="25" s="1"/>
  <c r="AE12333" i="25" l="1"/>
  <c r="AG12333" i="25" s="1"/>
  <c r="AF12333" i="25"/>
  <c r="AE12334" i="25" l="1"/>
  <c r="AG12334" i="25" s="1"/>
  <c r="AF12334" i="25"/>
  <c r="AE12335" i="25" l="1"/>
  <c r="AG12335" i="25" s="1"/>
  <c r="AF12335" i="25"/>
  <c r="AE12336" i="25" l="1"/>
  <c r="AG12336" i="25" s="1"/>
  <c r="AF12336" i="25"/>
  <c r="AE12337" i="25" l="1"/>
  <c r="AG12337" i="25" s="1"/>
  <c r="AF12337" i="25"/>
  <c r="AE12338" i="25" l="1"/>
  <c r="AG12338" i="25" s="1"/>
  <c r="AF12338" i="25"/>
  <c r="AE12339" i="25" l="1"/>
  <c r="AG12339" i="25" s="1"/>
  <c r="AF12339" i="25"/>
  <c r="AE12340" i="25" l="1"/>
  <c r="AG12340" i="25" s="1"/>
  <c r="AF12340" i="25"/>
  <c r="AE12341" i="25" l="1"/>
  <c r="AG12341" i="25" s="1"/>
  <c r="AF12341" i="25"/>
  <c r="AE12342" i="25" l="1"/>
  <c r="AG12342" i="25" s="1"/>
  <c r="AF12342" i="25"/>
  <c r="AE12343" i="25" l="1"/>
  <c r="AG12343" i="25" s="1"/>
  <c r="AF12343" i="25"/>
  <c r="AE12344" i="25" l="1"/>
  <c r="AG12344" i="25" s="1"/>
  <c r="AF12344" i="25"/>
  <c r="AE12345" i="25" l="1"/>
  <c r="AG12345" i="25" s="1"/>
  <c r="AF12345" i="25"/>
  <c r="AE12346" i="25" l="1"/>
  <c r="AG12346" i="25" s="1"/>
  <c r="AF12346" i="25"/>
  <c r="AE12347" i="25" l="1"/>
  <c r="AG12347" i="25" s="1"/>
  <c r="AF12347" i="25"/>
  <c r="AF12348" i="25" l="1"/>
  <c r="AE12348" i="25"/>
  <c r="AG12348" i="25" s="1"/>
  <c r="AE12349" i="25" l="1"/>
  <c r="AG12349" i="25" s="1"/>
  <c r="AF12349" i="25"/>
  <c r="AE12350" i="25" l="1"/>
  <c r="AG12350" i="25" s="1"/>
  <c r="AF12350" i="25"/>
  <c r="AE12351" i="25" l="1"/>
  <c r="AG12351" i="25" s="1"/>
  <c r="AF12351" i="25"/>
  <c r="AE12352" i="25" l="1"/>
  <c r="AG12352" i="25" s="1"/>
  <c r="AF12352" i="25"/>
  <c r="AE12353" i="25" l="1"/>
  <c r="AG12353" i="25" s="1"/>
  <c r="AF12353" i="25"/>
  <c r="AF12354" i="25" l="1"/>
  <c r="AE12354" i="25"/>
  <c r="AG12354" i="25" s="1"/>
  <c r="AE12355" i="25" l="1"/>
  <c r="AG12355" i="25" s="1"/>
  <c r="AF12355" i="25"/>
  <c r="AF12356" i="25" l="1"/>
  <c r="AE12356" i="25"/>
  <c r="AG12356" i="25" s="1"/>
  <c r="AE12357" i="25" l="1"/>
  <c r="AG12357" i="25" s="1"/>
  <c r="AF12357" i="25"/>
  <c r="AF12358" i="25" l="1"/>
  <c r="AE12358" i="25"/>
  <c r="AG12358" i="25" s="1"/>
  <c r="AE12359" i="25" l="1"/>
  <c r="AG12359" i="25" s="1"/>
  <c r="AF12359" i="25"/>
  <c r="AE12360" i="25" l="1"/>
  <c r="AG12360" i="25" s="1"/>
  <c r="AF12360" i="25"/>
  <c r="AE12361" i="25" l="1"/>
  <c r="AG12361" i="25" s="1"/>
  <c r="AF12361" i="25"/>
  <c r="AE12362" i="25" l="1"/>
  <c r="AG12362" i="25" s="1"/>
  <c r="AF12362" i="25"/>
  <c r="AE12363" i="25" l="1"/>
  <c r="AG12363" i="25" s="1"/>
  <c r="AF12363" i="25"/>
  <c r="AF12364" i="25" l="1"/>
  <c r="AE12364" i="25"/>
  <c r="AG12364" i="25" s="1"/>
  <c r="AE12365" i="25" l="1"/>
  <c r="AG12365" i="25" s="1"/>
  <c r="AF12365" i="25"/>
  <c r="AF12366" i="25" l="1"/>
  <c r="AE12366" i="25"/>
  <c r="AG12366" i="25" s="1"/>
  <c r="AE12367" i="25" l="1"/>
  <c r="AG12367" i="25" s="1"/>
  <c r="AF12367" i="25"/>
  <c r="AF12368" i="25" l="1"/>
  <c r="AE12368" i="25"/>
  <c r="AG12368" i="25" s="1"/>
  <c r="AE12369" i="25" l="1"/>
  <c r="AG12369" i="25" s="1"/>
  <c r="AF12369" i="25"/>
  <c r="AF12370" i="25" l="1"/>
  <c r="AE12370" i="25"/>
  <c r="AG12370" i="25" s="1"/>
  <c r="AE12371" i="25" l="1"/>
  <c r="AG12371" i="25" s="1"/>
  <c r="AF12371" i="25"/>
  <c r="AF12372" i="25" l="1"/>
  <c r="AE12372" i="25"/>
  <c r="AG12372" i="25" s="1"/>
  <c r="AE12373" i="25" l="1"/>
  <c r="AG12373" i="25" s="1"/>
  <c r="AF12373" i="25"/>
  <c r="AE12374" i="25" l="1"/>
  <c r="AG12374" i="25" s="1"/>
  <c r="AF12374" i="25"/>
  <c r="AE12375" i="25" l="1"/>
  <c r="AG12375" i="25" s="1"/>
  <c r="AF12375" i="25"/>
  <c r="AE12376" i="25" l="1"/>
  <c r="AG12376" i="25" s="1"/>
  <c r="AF12376" i="25"/>
  <c r="AE12377" i="25" l="1"/>
  <c r="AG12377" i="25" s="1"/>
  <c r="AF12377" i="25"/>
  <c r="AE12378" i="25" l="1"/>
  <c r="AG12378" i="25" s="1"/>
  <c r="AF12378" i="25"/>
  <c r="AE12379" i="25" l="1"/>
  <c r="AG12379" i="25" s="1"/>
  <c r="AF12379" i="25"/>
  <c r="AF12380" i="25" l="1"/>
  <c r="AE12380" i="25"/>
  <c r="AG12380" i="25" s="1"/>
  <c r="AE12381" i="25" l="1"/>
  <c r="AG12381" i="25" s="1"/>
  <c r="AF12381" i="25"/>
  <c r="AF12382" i="25" l="1"/>
  <c r="AE12382" i="25"/>
  <c r="AG12382" i="25" s="1"/>
  <c r="AE12383" i="25" l="1"/>
  <c r="AG12383" i="25" s="1"/>
  <c r="AF12383" i="25"/>
  <c r="AE12384" i="25" l="1"/>
  <c r="AG12384" i="25" s="1"/>
  <c r="AF12384" i="25"/>
  <c r="AE12385" i="25" l="1"/>
  <c r="AG12385" i="25" s="1"/>
  <c r="AF12385" i="25"/>
  <c r="AE12386" i="25" l="1"/>
  <c r="AG12386" i="25" s="1"/>
  <c r="AF12386" i="25"/>
  <c r="AE12387" i="25" l="1"/>
  <c r="AG12387" i="25" s="1"/>
  <c r="AF12387" i="25"/>
  <c r="AE12388" i="25" l="1"/>
  <c r="AG12388" i="25" s="1"/>
  <c r="AF12388" i="25"/>
  <c r="AE12389" i="25" l="1"/>
  <c r="AG12389" i="25" s="1"/>
  <c r="AF12389" i="25"/>
  <c r="AF12390" i="25" l="1"/>
  <c r="AE12390" i="25"/>
  <c r="AG12390" i="25" s="1"/>
  <c r="AE12391" i="25" l="1"/>
  <c r="AG12391" i="25" s="1"/>
  <c r="AF12391" i="25"/>
  <c r="AE12392" i="25" l="1"/>
  <c r="AG12392" i="25" s="1"/>
  <c r="AF12392" i="25"/>
  <c r="AE12393" i="25" l="1"/>
  <c r="AG12393" i="25" s="1"/>
  <c r="AF12393" i="25"/>
  <c r="AE12394" i="25" l="1"/>
  <c r="AG12394" i="25" s="1"/>
  <c r="AF12394" i="25"/>
  <c r="AE12395" i="25" l="1"/>
  <c r="AG12395" i="25" s="1"/>
  <c r="AF12395" i="25"/>
  <c r="AE12396" i="25" l="1"/>
  <c r="AG12396" i="25" s="1"/>
  <c r="AF12396" i="25"/>
  <c r="AF12397" i="25" l="1"/>
  <c r="AE12397" i="25"/>
  <c r="AG12397" i="25" s="1"/>
  <c r="AE12398" i="25" l="1"/>
  <c r="AG12398" i="25" s="1"/>
  <c r="AF12398" i="25"/>
  <c r="AE12399" i="25" l="1"/>
  <c r="AG12399" i="25" s="1"/>
  <c r="AF12399" i="25"/>
  <c r="AE12400" i="25" l="1"/>
  <c r="AG12400" i="25" s="1"/>
  <c r="AF12400" i="25"/>
  <c r="AF12401" i="25" l="1"/>
  <c r="AE12401" i="25"/>
  <c r="AG12401" i="25" s="1"/>
  <c r="AE12402" i="25" l="1"/>
  <c r="AG12402" i="25" s="1"/>
  <c r="AF12402" i="25"/>
  <c r="AE12403" i="25" l="1"/>
  <c r="AG12403" i="25" s="1"/>
  <c r="AF12403" i="25"/>
  <c r="AE12404" i="25" l="1"/>
  <c r="AG12404" i="25" s="1"/>
  <c r="AF12404" i="25"/>
  <c r="AF12405" i="25" l="1"/>
  <c r="AE12405" i="25"/>
  <c r="AG12405" i="25" s="1"/>
  <c r="AE12406" i="25" l="1"/>
  <c r="AG12406" i="25" s="1"/>
  <c r="AF12406" i="25"/>
  <c r="AE12407" i="25" l="1"/>
  <c r="AG12407" i="25" s="1"/>
  <c r="AF12407" i="25"/>
  <c r="AE12408" i="25" l="1"/>
  <c r="AG12408" i="25" s="1"/>
  <c r="AF12408" i="25"/>
  <c r="AE12409" i="25" l="1"/>
  <c r="AG12409" i="25" s="1"/>
  <c r="AF12409" i="25"/>
  <c r="AE12410" i="25" l="1"/>
  <c r="AG12410" i="25" s="1"/>
  <c r="AF12410" i="25"/>
  <c r="AE12411" i="25" l="1"/>
  <c r="AG12411" i="25" s="1"/>
  <c r="AF12411" i="25"/>
  <c r="AE12412" i="25" l="1"/>
  <c r="AG12412" i="25" s="1"/>
  <c r="AF12412" i="25"/>
  <c r="AF12413" i="25" l="1"/>
  <c r="AE12413" i="25"/>
  <c r="AG12413" i="25" s="1"/>
  <c r="AE12414" i="25" l="1"/>
  <c r="AG12414" i="25" s="1"/>
  <c r="AF12414" i="25"/>
  <c r="AF12415" i="25" l="1"/>
  <c r="AE12415" i="25"/>
  <c r="AG12415" i="25" s="1"/>
  <c r="AE12416" i="25" l="1"/>
  <c r="AG12416" i="25" s="1"/>
  <c r="AF12416" i="25"/>
  <c r="AE12417" i="25" l="1"/>
  <c r="AG12417" i="25" s="1"/>
  <c r="AF12417" i="25"/>
  <c r="AE12418" i="25" l="1"/>
  <c r="AG12418" i="25" s="1"/>
  <c r="AF12418" i="25"/>
  <c r="AE12419" i="25" l="1"/>
  <c r="AG12419" i="25" s="1"/>
  <c r="AF12419" i="25"/>
  <c r="AE12420" i="25" l="1"/>
  <c r="AG12420" i="25" s="1"/>
  <c r="AF12420" i="25"/>
  <c r="AF12421" i="25" l="1"/>
  <c r="AE12421" i="25"/>
  <c r="AG12421" i="25" s="1"/>
  <c r="AE12422" i="25" l="1"/>
  <c r="AG12422" i="25" s="1"/>
  <c r="AF12422" i="25"/>
  <c r="AE12423" i="25" l="1"/>
  <c r="AG12423" i="25" s="1"/>
  <c r="AF12423" i="25"/>
  <c r="AE12424" i="25" l="1"/>
  <c r="AG12424" i="25" s="1"/>
  <c r="AF12424" i="25"/>
  <c r="AE12425" i="25" l="1"/>
  <c r="AG12425" i="25" s="1"/>
  <c r="AF12425" i="25"/>
  <c r="AE12426" i="25" l="1"/>
  <c r="AG12426" i="25" s="1"/>
  <c r="AF12426" i="25"/>
  <c r="AE12427" i="25" l="1"/>
  <c r="AG12427" i="25" s="1"/>
  <c r="AF12427" i="25"/>
  <c r="AE12428" i="25" l="1"/>
  <c r="AG12428" i="25" s="1"/>
  <c r="AF12428" i="25"/>
  <c r="AF12429" i="25" l="1"/>
  <c r="AE12429" i="25"/>
  <c r="AG12429" i="25" s="1"/>
  <c r="AE12430" i="25" l="1"/>
  <c r="AG12430" i="25" s="1"/>
  <c r="AF12430" i="25"/>
  <c r="AE12431" i="25" l="1"/>
  <c r="AG12431" i="25" s="1"/>
  <c r="AF12431" i="25"/>
  <c r="AE12432" i="25" l="1"/>
  <c r="AG12432" i="25" s="1"/>
  <c r="AF12432" i="25"/>
  <c r="AF12433" i="25" l="1"/>
  <c r="AE12433" i="25"/>
  <c r="AG12433" i="25" s="1"/>
  <c r="AE12434" i="25" l="1"/>
  <c r="AG12434" i="25" s="1"/>
  <c r="AF12434" i="25"/>
  <c r="AE12435" i="25" l="1"/>
  <c r="AG12435" i="25" s="1"/>
  <c r="AF12435" i="25"/>
  <c r="AE12436" i="25" l="1"/>
  <c r="AG12436" i="25" s="1"/>
  <c r="AF12436" i="25"/>
  <c r="AF12437" i="25" l="1"/>
  <c r="AE12437" i="25"/>
  <c r="AG12437" i="25" s="1"/>
  <c r="AE12438" i="25" l="1"/>
  <c r="AG12438" i="25" s="1"/>
  <c r="AF12438" i="25"/>
  <c r="AE12439" i="25" l="1"/>
  <c r="AG12439" i="25" s="1"/>
  <c r="AF12439" i="25"/>
  <c r="AE12440" i="25" l="1"/>
  <c r="AG12440" i="25" s="1"/>
  <c r="AF12440" i="25"/>
  <c r="AE12441" i="25" l="1"/>
  <c r="AG12441" i="25" s="1"/>
  <c r="AF12441" i="25"/>
  <c r="AE12442" i="25" l="1"/>
  <c r="AG12442" i="25" s="1"/>
  <c r="AF12442" i="25"/>
  <c r="AE12443" i="25" l="1"/>
  <c r="AG12443" i="25" s="1"/>
  <c r="AF12443" i="25"/>
  <c r="AE12444" i="25" l="1"/>
  <c r="AG12444" i="25" s="1"/>
  <c r="AF12444" i="25"/>
  <c r="AF12445" i="25" l="1"/>
  <c r="AE12445" i="25"/>
  <c r="AG12445" i="25" s="1"/>
  <c r="AE12446" i="25" l="1"/>
  <c r="AG12446" i="25" s="1"/>
  <c r="AF12446" i="25"/>
  <c r="AF12447" i="25" l="1"/>
  <c r="AE12447" i="25"/>
  <c r="AG12447" i="25" s="1"/>
  <c r="AE12448" i="25" l="1"/>
  <c r="AG12448" i="25" s="1"/>
  <c r="AF12448" i="25"/>
  <c r="AE12449" i="25" l="1"/>
  <c r="AG12449" i="25" s="1"/>
  <c r="AF12449" i="25"/>
  <c r="AE12450" i="25" l="1"/>
  <c r="AG12450" i="25" s="1"/>
  <c r="AF12450" i="25"/>
  <c r="AE12451" i="25" l="1"/>
  <c r="AG12451" i="25" s="1"/>
  <c r="AF12451" i="25"/>
  <c r="AE12452" i="25" l="1"/>
  <c r="AG12452" i="25" s="1"/>
  <c r="AF12452" i="25"/>
  <c r="AF12453" i="25" l="1"/>
  <c r="AE12453" i="25"/>
  <c r="AG12453" i="25" s="1"/>
  <c r="AE12454" i="25" l="1"/>
  <c r="AG12454" i="25" s="1"/>
  <c r="AF12454" i="25"/>
  <c r="AE12455" i="25" l="1"/>
  <c r="AG12455" i="25" s="1"/>
  <c r="AF12455" i="25"/>
  <c r="AE12456" i="25" l="1"/>
  <c r="AG12456" i="25" s="1"/>
  <c r="AF12456" i="25"/>
  <c r="AE12457" i="25" l="1"/>
  <c r="AG12457" i="25" s="1"/>
  <c r="AF12457" i="25"/>
  <c r="AE12458" i="25" l="1"/>
  <c r="AG12458" i="25" s="1"/>
  <c r="AF12458" i="25"/>
  <c r="AE12459" i="25" l="1"/>
  <c r="AG12459" i="25" s="1"/>
  <c r="AF12459" i="25"/>
  <c r="AE12460" i="25" l="1"/>
  <c r="AG12460" i="25" s="1"/>
  <c r="AF12460" i="25"/>
  <c r="AF12461" i="25" l="1"/>
  <c r="AE12461" i="25"/>
  <c r="AG12461" i="25" s="1"/>
  <c r="AE12462" i="25" l="1"/>
  <c r="AG12462" i="25" s="1"/>
  <c r="AF12462" i="25"/>
  <c r="AE12463" i="25" l="1"/>
  <c r="AG12463" i="25" s="1"/>
  <c r="AF12463" i="25"/>
  <c r="AE12464" i="25" l="1"/>
  <c r="AG12464" i="25" s="1"/>
  <c r="AF12464" i="25"/>
  <c r="AF12465" i="25" l="1"/>
  <c r="AE12465" i="25"/>
  <c r="AG12465" i="25" s="1"/>
  <c r="AE12466" i="25" l="1"/>
  <c r="AG12466" i="25" s="1"/>
  <c r="AF12466" i="25"/>
  <c r="AE12467" i="25" l="1"/>
  <c r="AG12467" i="25" s="1"/>
  <c r="AF12467" i="25"/>
  <c r="AE12468" i="25" l="1"/>
  <c r="AG12468" i="25" s="1"/>
  <c r="AF12468" i="25"/>
  <c r="AF12469" i="25" l="1"/>
  <c r="AE12469" i="25"/>
  <c r="AG12469" i="25" s="1"/>
  <c r="AE12470" i="25" l="1"/>
  <c r="AG12470" i="25" s="1"/>
  <c r="AF12470" i="25"/>
  <c r="AF12471" i="25" l="1"/>
  <c r="AE12471" i="25"/>
  <c r="AG12471" i="25" s="1"/>
  <c r="AE12472" i="25" l="1"/>
  <c r="AG12472" i="25" s="1"/>
  <c r="AF12472" i="25"/>
  <c r="AE12473" i="25" l="1"/>
  <c r="AG12473" i="25" s="1"/>
  <c r="AF12473" i="25"/>
  <c r="AE12474" i="25" l="1"/>
  <c r="AG12474" i="25" s="1"/>
  <c r="AF12474" i="25"/>
  <c r="AE12475" i="25" l="1"/>
  <c r="AG12475" i="25" s="1"/>
  <c r="AF12475" i="25"/>
  <c r="AE12476" i="25" l="1"/>
  <c r="AG12476" i="25" s="1"/>
  <c r="AF12476" i="25"/>
  <c r="AF12477" i="25" l="1"/>
  <c r="AE12477" i="25"/>
  <c r="AG12477" i="25" s="1"/>
  <c r="AE12478" i="25" l="1"/>
  <c r="AG12478" i="25" s="1"/>
  <c r="AF12478" i="25"/>
  <c r="AF12479" i="25" l="1"/>
  <c r="AE12479" i="25"/>
  <c r="AG12479" i="25" s="1"/>
  <c r="AE12480" i="25" l="1"/>
  <c r="AG12480" i="25" s="1"/>
  <c r="AF12480" i="25"/>
  <c r="AE12481" i="25" l="1"/>
  <c r="AG12481" i="25" s="1"/>
  <c r="AF12481" i="25"/>
  <c r="AE12482" i="25" l="1"/>
  <c r="AG12482" i="25" s="1"/>
  <c r="AF12482" i="25"/>
  <c r="AE12483" i="25" l="1"/>
  <c r="AG12483" i="25" s="1"/>
  <c r="AF12483" i="25"/>
  <c r="AE12484" i="25" l="1"/>
  <c r="AG12484" i="25" s="1"/>
  <c r="AF12484" i="25"/>
  <c r="AF12485" i="25" l="1"/>
  <c r="AE12485" i="25"/>
  <c r="AG12485" i="25" s="1"/>
  <c r="AE12486" i="25" l="1"/>
  <c r="AG12486" i="25" s="1"/>
  <c r="AF12486" i="25"/>
  <c r="AE12487" i="25" l="1"/>
  <c r="AG12487" i="25" s="1"/>
  <c r="AF12487" i="25"/>
  <c r="AE12488" i="25" l="1"/>
  <c r="AG12488" i="25" s="1"/>
  <c r="AF12488" i="25"/>
  <c r="AF12489" i="25" l="1"/>
  <c r="AE12489" i="25"/>
  <c r="AG12489" i="25" s="1"/>
  <c r="AE12490" i="25" l="1"/>
  <c r="AG12490" i="25" s="1"/>
  <c r="AF12490" i="25"/>
  <c r="AE12491" i="25" l="1"/>
  <c r="AG12491" i="25" s="1"/>
  <c r="AF12491" i="25"/>
  <c r="AE12492" i="25" l="1"/>
  <c r="AG12492" i="25" s="1"/>
  <c r="AF12492" i="25"/>
  <c r="AF12493" i="25" l="1"/>
  <c r="AE12493" i="25"/>
  <c r="AG12493" i="25" s="1"/>
  <c r="AF12494" i="25" l="1"/>
  <c r="AE12494" i="25"/>
  <c r="AG12494" i="25" s="1"/>
  <c r="AE12495" i="25" l="1"/>
  <c r="AG12495" i="25" s="1"/>
  <c r="AF12495" i="25"/>
  <c r="AE12496" i="25" l="1"/>
  <c r="AG12496" i="25" s="1"/>
  <c r="AF12496" i="25"/>
  <c r="AF12497" i="25" l="1"/>
  <c r="AE12497" i="25"/>
  <c r="AG12497" i="25" s="1"/>
  <c r="AE12498" i="25" l="1"/>
  <c r="AG12498" i="25" s="1"/>
  <c r="AF12498" i="25"/>
  <c r="AE12499" i="25" l="1"/>
  <c r="AG12499" i="25" s="1"/>
  <c r="AF12499" i="25"/>
  <c r="AE12500" i="25" l="1"/>
  <c r="AG12500" i="25" s="1"/>
  <c r="AF12500" i="25"/>
  <c r="AF12501" i="25" l="1"/>
  <c r="AE12501" i="25"/>
  <c r="AG12501" i="25" s="1"/>
  <c r="AE12502" i="25" l="1"/>
  <c r="AG12502" i="25" s="1"/>
  <c r="AF12502" i="25"/>
  <c r="AF12503" i="25" l="1"/>
  <c r="AE12503" i="25"/>
  <c r="AG12503" i="25" s="1"/>
  <c r="AE12504" i="25" l="1"/>
  <c r="AG12504" i="25" s="1"/>
  <c r="AF12504" i="25"/>
  <c r="AE12505" i="25" l="1"/>
  <c r="AG12505" i="25" s="1"/>
  <c r="AF12505" i="25"/>
  <c r="AE12506" i="25" l="1"/>
  <c r="AG12506" i="25" s="1"/>
  <c r="AF12506" i="25"/>
  <c r="AE12507" i="25" l="1"/>
  <c r="AG12507" i="25" s="1"/>
  <c r="AF12507" i="25"/>
  <c r="AE12508" i="25" l="1"/>
  <c r="AG12508" i="25" s="1"/>
  <c r="AF12508" i="25"/>
  <c r="AF12509" i="25" l="1"/>
  <c r="AE12509" i="25"/>
  <c r="AG12509" i="25" s="1"/>
  <c r="AE12510" i="25" l="1"/>
  <c r="AG12510" i="25" s="1"/>
  <c r="AF12510" i="25"/>
  <c r="AF12511" i="25" l="1"/>
  <c r="AE12511" i="25"/>
  <c r="AG12511" i="25" s="1"/>
  <c r="AE12512" i="25" l="1"/>
  <c r="AG12512" i="25" s="1"/>
  <c r="AF12512" i="25"/>
  <c r="AE12513" i="25" l="1"/>
  <c r="AG12513" i="25" s="1"/>
  <c r="AF12513" i="25"/>
  <c r="AE12514" i="25" l="1"/>
  <c r="AG12514" i="25" s="1"/>
  <c r="AF12514" i="25"/>
  <c r="AE12515" i="25" l="1"/>
  <c r="AG12515" i="25" s="1"/>
  <c r="AF12515" i="25"/>
  <c r="AE12516" i="25" l="1"/>
  <c r="AG12516" i="25" s="1"/>
  <c r="AF12516" i="25"/>
  <c r="AF12517" i="25" l="1"/>
  <c r="AE12517" i="25"/>
  <c r="AG12517" i="25" s="1"/>
  <c r="AE12518" i="25" l="1"/>
  <c r="AG12518" i="25" s="1"/>
  <c r="AF12518" i="25"/>
  <c r="AE12519" i="25" l="1"/>
  <c r="AG12519" i="25" s="1"/>
  <c r="AF12519" i="25"/>
  <c r="AE12520" i="25" l="1"/>
  <c r="AG12520" i="25" s="1"/>
  <c r="AF12520" i="25"/>
  <c r="AF12521" i="25" l="1"/>
  <c r="AE12521" i="25"/>
  <c r="AG12521" i="25" s="1"/>
  <c r="AE12522" i="25" l="1"/>
  <c r="AG12522" i="25" s="1"/>
  <c r="AF12522" i="25"/>
  <c r="AE12523" i="25" l="1"/>
  <c r="AG12523" i="25" s="1"/>
  <c r="AF12523" i="25"/>
  <c r="AE12524" i="25" l="1"/>
  <c r="AG12524" i="25" s="1"/>
  <c r="AF12524" i="25"/>
  <c r="AF12525" i="25" l="1"/>
  <c r="AE12525" i="25"/>
  <c r="AG12525" i="25" s="1"/>
  <c r="AE12526" i="25" l="1"/>
  <c r="AG12526" i="25" s="1"/>
  <c r="AF12526" i="25"/>
  <c r="AE12527" i="25" l="1"/>
  <c r="AG12527" i="25" s="1"/>
  <c r="AF12527" i="25"/>
  <c r="AE12528" i="25" l="1"/>
  <c r="AG12528" i="25" s="1"/>
  <c r="AF12528" i="25"/>
  <c r="AF12529" i="25" l="1"/>
  <c r="AE12529" i="25"/>
  <c r="AG12529" i="25" s="1"/>
  <c r="AE12530" i="25" l="1"/>
  <c r="AG12530" i="25" s="1"/>
  <c r="AF12530" i="25"/>
  <c r="AE12531" i="25" l="1"/>
  <c r="AG12531" i="25" s="1"/>
  <c r="AF12531" i="25"/>
  <c r="AE12532" i="25" l="1"/>
  <c r="AG12532" i="25" s="1"/>
  <c r="AF12532" i="25"/>
  <c r="AF12533" i="25" l="1"/>
  <c r="AE12533" i="25"/>
  <c r="AG12533" i="25" s="1"/>
  <c r="AE12534" i="25" l="1"/>
  <c r="AG12534" i="25" s="1"/>
  <c r="AF12534" i="25"/>
  <c r="AE12535" i="25" l="1"/>
  <c r="AG12535" i="25" s="1"/>
  <c r="AF12535" i="25"/>
  <c r="AE12536" i="25" l="1"/>
  <c r="AG12536" i="25" s="1"/>
  <c r="AF12536" i="25"/>
  <c r="AE12537" i="25" l="1"/>
  <c r="AG12537" i="25" s="1"/>
  <c r="AF12537" i="25"/>
  <c r="AE12538" i="25" l="1"/>
  <c r="AG12538" i="25" s="1"/>
  <c r="AF12538" i="25"/>
  <c r="AE12539" i="25" l="1"/>
  <c r="AG12539" i="25" s="1"/>
  <c r="AF12539" i="25"/>
  <c r="AE12540" i="25" l="1"/>
  <c r="AG12540" i="25" s="1"/>
  <c r="AF12540" i="25"/>
  <c r="AF12541" i="25" l="1"/>
  <c r="AE12541" i="25"/>
  <c r="AG12541" i="25" s="1"/>
  <c r="AE12542" i="25" l="1"/>
  <c r="AG12542" i="25" s="1"/>
  <c r="AF12542" i="25"/>
  <c r="AF12543" i="25" l="1"/>
  <c r="AE12543" i="25"/>
  <c r="AG12543" i="25" s="1"/>
  <c r="AE12544" i="25" l="1"/>
  <c r="AG12544" i="25" s="1"/>
  <c r="AF12544" i="25"/>
  <c r="AE12545" i="25" l="1"/>
  <c r="AG12545" i="25" s="1"/>
  <c r="AF12545" i="25"/>
  <c r="AE12546" i="25" l="1"/>
  <c r="AG12546" i="25" s="1"/>
  <c r="AF12546" i="25"/>
  <c r="AE12547" i="25" l="1"/>
  <c r="AG12547" i="25" s="1"/>
  <c r="AF12547" i="25"/>
  <c r="AE12548" i="25" l="1"/>
  <c r="AG12548" i="25" s="1"/>
  <c r="AF12548" i="25"/>
  <c r="AF12549" i="25" l="1"/>
  <c r="AE12549" i="25"/>
  <c r="AG12549" i="25" s="1"/>
  <c r="AE12550" i="25" l="1"/>
  <c r="AG12550" i="25" s="1"/>
  <c r="AF12550" i="25"/>
  <c r="AE12551" i="25" l="1"/>
  <c r="AG12551" i="25" s="1"/>
  <c r="AF12551" i="25"/>
  <c r="AE12552" i="25" l="1"/>
  <c r="AG12552" i="25" s="1"/>
  <c r="AF12552" i="25"/>
  <c r="AE12553" i="25" l="1"/>
  <c r="AG12553" i="25" s="1"/>
  <c r="AF12553" i="25"/>
  <c r="AE12554" i="25" l="1"/>
  <c r="AG12554" i="25" s="1"/>
  <c r="AF12554" i="25"/>
  <c r="AE12555" i="25" l="1"/>
  <c r="AG12555" i="25" s="1"/>
  <c r="AF12555" i="25"/>
  <c r="AE12556" i="25" l="1"/>
  <c r="AG12556" i="25" s="1"/>
  <c r="AF12556" i="25"/>
  <c r="AF12557" i="25" l="1"/>
  <c r="AE12557" i="25"/>
  <c r="AG12557" i="25" s="1"/>
  <c r="AE12558" i="25" l="1"/>
  <c r="AG12558" i="25" s="1"/>
  <c r="AF12558" i="25"/>
  <c r="AE12559" i="25" l="1"/>
  <c r="AG12559" i="25" s="1"/>
  <c r="AF12559" i="25"/>
  <c r="AE12560" i="25" l="1"/>
  <c r="AG12560" i="25" s="1"/>
  <c r="AF12560" i="25"/>
  <c r="AF12561" i="25" l="1"/>
  <c r="AE12561" i="25"/>
  <c r="AG12561" i="25" s="1"/>
  <c r="AE12562" i="25" l="1"/>
  <c r="AG12562" i="25" s="1"/>
  <c r="AF12562" i="25"/>
  <c r="AE12563" i="25" l="1"/>
  <c r="AG12563" i="25" s="1"/>
  <c r="AF12563" i="25"/>
  <c r="AE12564" i="25" l="1"/>
  <c r="AG12564" i="25" s="1"/>
  <c r="AF12564" i="25"/>
  <c r="AF12565" i="25" l="1"/>
  <c r="AE12565" i="25"/>
  <c r="AG12565" i="25" s="1"/>
  <c r="AE12566" i="25" l="1"/>
  <c r="AG12566" i="25" s="1"/>
  <c r="AF12566" i="25"/>
  <c r="AE12567" i="25" l="1"/>
  <c r="AG12567" i="25" s="1"/>
  <c r="AF12567" i="25"/>
  <c r="AE12568" i="25" l="1"/>
  <c r="AG12568" i="25" s="1"/>
  <c r="AF12568" i="25"/>
  <c r="AE12569" i="25" l="1"/>
  <c r="AG12569" i="25" s="1"/>
  <c r="AF12569" i="25"/>
  <c r="AE12570" i="25" l="1"/>
  <c r="AG12570" i="25" s="1"/>
  <c r="AF12570" i="25"/>
  <c r="AE12571" i="25" l="1"/>
  <c r="AG12571" i="25" s="1"/>
  <c r="AF12571" i="25"/>
  <c r="AE12572" i="25" l="1"/>
  <c r="AG12572" i="25" s="1"/>
  <c r="AF12572" i="25"/>
  <c r="AF12573" i="25" l="1"/>
  <c r="AE12573" i="25"/>
  <c r="AG12573" i="25" s="1"/>
  <c r="AE12574" i="25" l="1"/>
  <c r="AG12574" i="25" s="1"/>
  <c r="AF12574" i="25"/>
  <c r="AF12575" i="25" l="1"/>
  <c r="AE12575" i="25"/>
  <c r="AG12575" i="25" s="1"/>
  <c r="AE12576" i="25" l="1"/>
  <c r="AG12576" i="25" s="1"/>
  <c r="AF12576" i="25"/>
  <c r="AE12577" i="25" l="1"/>
  <c r="AG12577" i="25" s="1"/>
  <c r="AF12577" i="25"/>
  <c r="AE12578" i="25" l="1"/>
  <c r="AG12578" i="25" s="1"/>
  <c r="AF12578" i="25"/>
  <c r="AE12579" i="25" l="1"/>
  <c r="AG12579" i="25" s="1"/>
  <c r="AF12579" i="25"/>
  <c r="AE12580" i="25" l="1"/>
  <c r="AG12580" i="25" s="1"/>
  <c r="AF12580" i="25"/>
  <c r="AF12581" i="25" l="1"/>
  <c r="AE12581" i="25"/>
  <c r="AG12581" i="25" s="1"/>
  <c r="AE12582" i="25" l="1"/>
  <c r="AG12582" i="25" s="1"/>
  <c r="AF12582" i="25"/>
  <c r="AF12583" i="25" l="1"/>
  <c r="AE12583" i="25"/>
  <c r="AG12583" i="25" s="1"/>
  <c r="AE12584" i="25" l="1"/>
  <c r="AG12584" i="25" s="1"/>
  <c r="AF12584" i="25"/>
  <c r="AE12585" i="25" l="1"/>
  <c r="AG12585" i="25" s="1"/>
  <c r="AF12585" i="25"/>
  <c r="AE12586" i="25" l="1"/>
  <c r="AG12586" i="25" s="1"/>
  <c r="AF12586" i="25"/>
  <c r="AE12587" i="25" l="1"/>
  <c r="AG12587" i="25" s="1"/>
  <c r="AF12587" i="25"/>
  <c r="AE12588" i="25" l="1"/>
  <c r="AG12588" i="25" s="1"/>
  <c r="AF12588" i="25"/>
  <c r="AF12589" i="25" l="1"/>
  <c r="AE12589" i="25"/>
  <c r="AG12589" i="25" s="1"/>
  <c r="AE12590" i="25" l="1"/>
  <c r="AG12590" i="25" s="1"/>
  <c r="AF12590" i="25"/>
  <c r="AE12591" i="25" l="1"/>
  <c r="AG12591" i="25" s="1"/>
  <c r="AF12591" i="25"/>
  <c r="AE12592" i="25" l="1"/>
  <c r="AG12592" i="25" s="1"/>
  <c r="AF12592" i="25"/>
  <c r="AF12593" i="25" l="1"/>
  <c r="AE12593" i="25"/>
  <c r="AG12593" i="25" s="1"/>
  <c r="AE12594" i="25" l="1"/>
  <c r="AG12594" i="25" s="1"/>
  <c r="AF12594" i="25"/>
  <c r="AE12595" i="25" l="1"/>
  <c r="AG12595" i="25" s="1"/>
  <c r="AF12595" i="25"/>
  <c r="AE12596" i="25" l="1"/>
  <c r="AG12596" i="25" s="1"/>
  <c r="AF12596" i="25"/>
  <c r="AF12597" i="25" l="1"/>
  <c r="AE12597" i="25"/>
  <c r="AG12597" i="25" s="1"/>
  <c r="AE12598" i="25" l="1"/>
  <c r="AG12598" i="25" s="1"/>
  <c r="AF12598" i="25"/>
  <c r="AF12599" i="25" l="1"/>
  <c r="AE12599" i="25"/>
  <c r="AG12599" i="25" s="1"/>
  <c r="AE12600" i="25" l="1"/>
  <c r="AG12600" i="25" s="1"/>
  <c r="AF12600" i="25"/>
  <c r="AF12601" i="25" l="1"/>
  <c r="AE12601" i="25"/>
  <c r="AG12601" i="25" s="1"/>
  <c r="AF12602" i="25" l="1"/>
  <c r="AE12602" i="25"/>
  <c r="AG12602" i="25" s="1"/>
  <c r="AF12603" i="25" l="1"/>
  <c r="AE12603" i="25"/>
  <c r="AG12603" i="25" s="1"/>
  <c r="AE12604" i="25" l="1"/>
  <c r="AG12604" i="25" s="1"/>
  <c r="AF12604" i="25"/>
  <c r="AF12605" i="25" l="1"/>
  <c r="AE12605" i="25"/>
  <c r="AG12605" i="25" s="1"/>
  <c r="AE12606" i="25" l="1"/>
  <c r="AG12606" i="25" s="1"/>
  <c r="AF12606" i="25"/>
  <c r="AF12607" i="25" l="1"/>
  <c r="AE12607" i="25"/>
  <c r="AG12607" i="25" s="1"/>
  <c r="AE12608" i="25" l="1"/>
  <c r="AG12608" i="25" s="1"/>
  <c r="AF12608" i="25"/>
  <c r="AF12609" i="25" l="1"/>
  <c r="AE12609" i="25"/>
  <c r="AG12609" i="25" s="1"/>
  <c r="AF12610" i="25" l="1"/>
  <c r="AE12610" i="25"/>
  <c r="AG12610" i="25" s="1"/>
  <c r="AF12611" i="25" l="1"/>
  <c r="AE12611" i="25"/>
  <c r="AG12611" i="25" s="1"/>
  <c r="AF12612" i="25" l="1"/>
  <c r="AE12612" i="25"/>
  <c r="AG12612" i="25" s="1"/>
  <c r="AF12613" i="25" l="1"/>
  <c r="AE12613" i="25"/>
  <c r="AG12613" i="25" s="1"/>
  <c r="AE12614" i="25" l="1"/>
  <c r="AG12614" i="25" s="1"/>
  <c r="AF12614" i="25"/>
  <c r="AF12615" i="25" l="1"/>
  <c r="AE12615" i="25"/>
  <c r="AG12615" i="25" s="1"/>
  <c r="AE12616" i="25" l="1"/>
  <c r="AG12616" i="25" s="1"/>
  <c r="AF12616" i="25"/>
  <c r="AF12617" i="25" l="1"/>
  <c r="AE12617" i="25"/>
  <c r="AG12617" i="25" s="1"/>
  <c r="AF12618" i="25" l="1"/>
  <c r="AE12618" i="25"/>
  <c r="AG12618" i="25" s="1"/>
  <c r="AF12619" i="25" l="1"/>
  <c r="AE12619" i="25"/>
  <c r="AG12619" i="25" s="1"/>
  <c r="AF12620" i="25" l="1"/>
  <c r="AE12620" i="25"/>
  <c r="AG12620" i="25" s="1"/>
  <c r="AF12621" i="25" l="1"/>
  <c r="AE12621" i="25"/>
  <c r="AG12621" i="25" s="1"/>
  <c r="AE12622" i="25" l="1"/>
  <c r="AG12622" i="25" s="1"/>
  <c r="AF12622" i="25"/>
  <c r="AF12623" i="25" l="1"/>
  <c r="AE12623" i="25"/>
  <c r="AG12623" i="25" s="1"/>
  <c r="AE12624" i="25" l="1"/>
  <c r="AG12624" i="25" s="1"/>
  <c r="AF12624" i="25"/>
  <c r="AF12625" i="25" l="1"/>
  <c r="AE12625" i="25"/>
  <c r="AG12625" i="25" s="1"/>
  <c r="AF12626" i="25" l="1"/>
  <c r="AE12626" i="25"/>
  <c r="AG12626" i="25" s="1"/>
  <c r="AF12627" i="25" l="1"/>
  <c r="AE12627" i="25"/>
  <c r="AG12627" i="25" s="1"/>
  <c r="AE12628" i="25" l="1"/>
  <c r="AG12628" i="25" s="1"/>
  <c r="AF12628" i="25"/>
  <c r="AF12629" i="25" l="1"/>
  <c r="AE12629" i="25"/>
  <c r="AG12629" i="25" s="1"/>
  <c r="AE12630" i="25" l="1"/>
  <c r="AG12630" i="25" s="1"/>
  <c r="AF12630" i="25"/>
  <c r="AF12631" i="25" l="1"/>
  <c r="AE12631" i="25"/>
  <c r="AG12631" i="25" s="1"/>
  <c r="AE12632" i="25" l="1"/>
  <c r="AG12632" i="25" s="1"/>
  <c r="AF12632" i="25"/>
  <c r="AF12633" i="25" l="1"/>
  <c r="AE12633" i="25"/>
  <c r="AG12633" i="25" s="1"/>
  <c r="AF12634" i="25" l="1"/>
  <c r="AE12634" i="25"/>
  <c r="AG12634" i="25" s="1"/>
  <c r="AF12635" i="25" l="1"/>
  <c r="AE12635" i="25"/>
  <c r="AG12635" i="25" s="1"/>
  <c r="AF12636" i="25" l="1"/>
  <c r="AE12636" i="25"/>
  <c r="AG12636" i="25" s="1"/>
  <c r="AE12637" i="25" l="1"/>
  <c r="AG12637" i="25" s="1"/>
  <c r="AF12637" i="25"/>
  <c r="AE12638" i="25" l="1"/>
  <c r="AG12638" i="25" s="1"/>
  <c r="AF12638" i="25"/>
  <c r="AF12639" i="25" l="1"/>
  <c r="AE12639" i="25"/>
  <c r="AG12639" i="25" s="1"/>
  <c r="AE12640" i="25" l="1"/>
  <c r="AG12640" i="25" s="1"/>
  <c r="AF12640" i="25"/>
  <c r="AF12641" i="25" l="1"/>
  <c r="AE12641" i="25"/>
  <c r="AG12641" i="25" s="1"/>
  <c r="AF12642" i="25" l="1"/>
  <c r="AE12642" i="25"/>
  <c r="AG12642" i="25" s="1"/>
  <c r="AF12643" i="25" l="1"/>
  <c r="AE12643" i="25"/>
  <c r="AG12643" i="25" s="1"/>
  <c r="AE12644" i="25" l="1"/>
  <c r="AG12644" i="25" s="1"/>
  <c r="AF12644" i="25"/>
  <c r="AF12645" i="25" l="1"/>
  <c r="AE12645" i="25"/>
  <c r="AG12645" i="25" s="1"/>
  <c r="AE12646" i="25" l="1"/>
  <c r="AG12646" i="25" s="1"/>
  <c r="AF12646" i="25"/>
  <c r="AF12647" i="25" l="1"/>
  <c r="AE12647" i="25"/>
  <c r="AG12647" i="25" s="1"/>
  <c r="AE12648" i="25" l="1"/>
  <c r="AG12648" i="25" s="1"/>
  <c r="AF12648" i="25"/>
  <c r="AF12649" i="25" l="1"/>
  <c r="AE12649" i="25"/>
  <c r="AG12649" i="25" s="1"/>
  <c r="AF12650" i="25" l="1"/>
  <c r="AE12650" i="25"/>
  <c r="AG12650" i="25" s="1"/>
  <c r="AF12651" i="25" l="1"/>
  <c r="AE12651" i="25"/>
  <c r="AG12651" i="25" s="1"/>
  <c r="AE12652" i="25" l="1"/>
  <c r="AG12652" i="25" s="1"/>
  <c r="AF12652" i="25"/>
  <c r="AF12653" i="25" l="1"/>
  <c r="AE12653" i="25"/>
  <c r="AG12653" i="25" s="1"/>
  <c r="AE12654" i="25" l="1"/>
  <c r="AG12654" i="25" s="1"/>
  <c r="AF12654" i="25"/>
  <c r="AF12655" i="25" l="1"/>
  <c r="AE12655" i="25"/>
  <c r="AG12655" i="25" s="1"/>
  <c r="AE12656" i="25" l="1"/>
  <c r="AG12656" i="25" s="1"/>
  <c r="AF12656" i="25"/>
  <c r="AF12657" i="25" l="1"/>
  <c r="AE12657" i="25"/>
  <c r="AG12657" i="25" s="1"/>
  <c r="AF12658" i="25" l="1"/>
  <c r="AE12658" i="25"/>
  <c r="AG12658" i="25" s="1"/>
  <c r="AF12659" i="25" l="1"/>
  <c r="AE12659" i="25"/>
  <c r="AG12659" i="25" s="1"/>
  <c r="AE12660" i="25" l="1"/>
  <c r="AG12660" i="25" s="1"/>
  <c r="AF12660" i="25"/>
  <c r="AF12661" i="25" l="1"/>
  <c r="AE12661" i="25"/>
  <c r="AG12661" i="25" s="1"/>
  <c r="AE12662" i="25" l="1"/>
  <c r="AG12662" i="25" s="1"/>
  <c r="AF12662" i="25"/>
  <c r="AF12663" i="25" l="1"/>
  <c r="AE12663" i="25"/>
  <c r="AG12663" i="25" s="1"/>
  <c r="AE12664" i="25" l="1"/>
  <c r="AG12664" i="25" s="1"/>
  <c r="AF12664" i="25"/>
  <c r="AF12665" i="25" l="1"/>
  <c r="AE12665" i="25"/>
  <c r="AG12665" i="25" s="1"/>
  <c r="AF12666" i="25" l="1"/>
  <c r="AE12666" i="25"/>
  <c r="AG12666" i="25" s="1"/>
  <c r="AF12667" i="25" l="1"/>
  <c r="AE12667" i="25"/>
  <c r="AG12667" i="25" s="1"/>
  <c r="AE12668" i="25" l="1"/>
  <c r="AG12668" i="25" s="1"/>
  <c r="AF12668" i="25"/>
  <c r="AF12669" i="25" l="1"/>
  <c r="AE12669" i="25"/>
  <c r="AG12669" i="25" s="1"/>
  <c r="AE12670" i="25" l="1"/>
  <c r="AG12670" i="25" s="1"/>
  <c r="AF12670" i="25"/>
  <c r="AF12671" i="25" l="1"/>
  <c r="AE12671" i="25"/>
  <c r="AG12671" i="25" s="1"/>
  <c r="AE12672" i="25" l="1"/>
  <c r="AG12672" i="25" s="1"/>
  <c r="AF12672" i="25"/>
  <c r="AF12673" i="25" l="1"/>
  <c r="AE12673" i="25"/>
  <c r="AG12673" i="25" s="1"/>
  <c r="AF12674" i="25" l="1"/>
  <c r="AE12674" i="25"/>
  <c r="AG12674" i="25" s="1"/>
  <c r="AF12675" i="25" l="1"/>
  <c r="AE12675" i="25"/>
  <c r="AG12675" i="25" s="1"/>
  <c r="AF12676" i="25" l="1"/>
  <c r="AE12676" i="25"/>
  <c r="AG12676" i="25" s="1"/>
  <c r="AF12677" i="25" l="1"/>
  <c r="AE12677" i="25"/>
  <c r="AG12677" i="25" s="1"/>
  <c r="AE12678" i="25" l="1"/>
  <c r="AG12678" i="25" s="1"/>
  <c r="AF12678" i="25"/>
  <c r="AF12679" i="25" l="1"/>
  <c r="AE12679" i="25"/>
  <c r="AG12679" i="25" s="1"/>
  <c r="AE12680" i="25" l="1"/>
  <c r="AG12680" i="25" s="1"/>
  <c r="AF12680" i="25"/>
  <c r="AF12681" i="25" l="1"/>
  <c r="AE12681" i="25"/>
  <c r="AG12681" i="25" s="1"/>
  <c r="AF12682" i="25" l="1"/>
  <c r="AE12682" i="25"/>
  <c r="AG12682" i="25" s="1"/>
  <c r="AF12683" i="25" l="1"/>
  <c r="AE12683" i="25"/>
  <c r="AG12683" i="25" s="1"/>
  <c r="AE12684" i="25" l="1"/>
  <c r="AG12684" i="25" s="1"/>
  <c r="AF12684" i="25"/>
  <c r="AF12685" i="25" l="1"/>
  <c r="AE12685" i="25"/>
  <c r="AG12685" i="25" s="1"/>
  <c r="AE12686" i="25" l="1"/>
  <c r="AG12686" i="25" s="1"/>
  <c r="AF12686" i="25"/>
  <c r="AF12687" i="25" l="1"/>
  <c r="AE12687" i="25"/>
  <c r="AG12687" i="25" s="1"/>
  <c r="AE12688" i="25" l="1"/>
  <c r="AG12688" i="25" s="1"/>
  <c r="AF12688" i="25"/>
  <c r="AF12689" i="25" l="1"/>
  <c r="AE12689" i="25"/>
  <c r="AG12689" i="25" s="1"/>
  <c r="AF12690" i="25" l="1"/>
  <c r="AE12690" i="25"/>
  <c r="AG12690" i="25" s="1"/>
  <c r="AF12691" i="25" l="1"/>
  <c r="AE12691" i="25"/>
  <c r="AG12691" i="25" s="1"/>
  <c r="AE12692" i="25" l="1"/>
  <c r="AG12692" i="25" s="1"/>
  <c r="AF12692" i="25"/>
  <c r="AF12693" i="25" l="1"/>
  <c r="AE12693" i="25"/>
  <c r="AG12693" i="25" s="1"/>
  <c r="AE12694" i="25" l="1"/>
  <c r="AG12694" i="25" s="1"/>
  <c r="AF12694" i="25"/>
  <c r="AF12695" i="25" l="1"/>
  <c r="AE12695" i="25"/>
  <c r="AG12695" i="25" s="1"/>
  <c r="AE12696" i="25" l="1"/>
  <c r="AG12696" i="25" s="1"/>
  <c r="AF12696" i="25"/>
  <c r="AF12697" i="25" l="1"/>
  <c r="AE12697" i="25"/>
  <c r="AG12697" i="25" s="1"/>
  <c r="AF12698" i="25" l="1"/>
  <c r="AE12698" i="25"/>
  <c r="AG12698" i="25" s="1"/>
  <c r="AF12699" i="25" l="1"/>
  <c r="AE12699" i="25"/>
  <c r="AG12699" i="25" s="1"/>
  <c r="AF12700" i="25" l="1"/>
  <c r="AE12700" i="25"/>
  <c r="AG12700" i="25" s="1"/>
  <c r="AF12701" i="25" l="1"/>
  <c r="AE12701" i="25"/>
  <c r="AG12701" i="25" s="1"/>
  <c r="AE12702" i="25" l="1"/>
  <c r="AG12702" i="25" s="1"/>
  <c r="AF12702" i="25"/>
  <c r="AF12703" i="25" l="1"/>
  <c r="AE12703" i="25"/>
  <c r="AG12703" i="25" s="1"/>
  <c r="AE12704" i="25" l="1"/>
  <c r="AG12704" i="25" s="1"/>
  <c r="AF12704" i="25"/>
  <c r="AF12705" i="25" l="1"/>
  <c r="AE12705" i="25"/>
  <c r="AG12705" i="25" s="1"/>
  <c r="AF12706" i="25" l="1"/>
  <c r="AE12706" i="25"/>
  <c r="AG12706" i="25" s="1"/>
  <c r="AF12707" i="25" l="1"/>
  <c r="AE12707" i="25"/>
  <c r="AG12707" i="25" s="1"/>
  <c r="AE12708" i="25" l="1"/>
  <c r="AG12708" i="25" s="1"/>
  <c r="AF12708" i="25"/>
  <c r="AF12709" i="25" l="1"/>
  <c r="AE12709" i="25"/>
  <c r="AG12709" i="25" s="1"/>
  <c r="AE12710" i="25" l="1"/>
  <c r="AG12710" i="25" s="1"/>
  <c r="AF12710" i="25"/>
  <c r="AF12711" i="25" l="1"/>
  <c r="AE12711" i="25"/>
  <c r="AG12711" i="25" s="1"/>
  <c r="AE12712" i="25" l="1"/>
  <c r="AG12712" i="25" s="1"/>
  <c r="AF12712" i="25"/>
  <c r="AF12713" i="25" l="1"/>
  <c r="AE12713" i="25"/>
  <c r="AG12713" i="25" s="1"/>
  <c r="AF12714" i="25" l="1"/>
  <c r="AE12714" i="25"/>
  <c r="AG12714" i="25" s="1"/>
  <c r="AF12715" i="25" l="1"/>
  <c r="AE12715" i="25"/>
  <c r="AG12715" i="25" s="1"/>
  <c r="AE12716" i="25" l="1"/>
  <c r="AG12716" i="25" s="1"/>
  <c r="AF12716" i="25"/>
  <c r="AF12717" i="25" l="1"/>
  <c r="AE12717" i="25"/>
  <c r="AG12717" i="25" s="1"/>
  <c r="AE12718" i="25" l="1"/>
  <c r="AG12718" i="25" s="1"/>
  <c r="AF12718" i="25"/>
  <c r="AF12719" i="25" l="1"/>
  <c r="AE12719" i="25"/>
  <c r="AG12719" i="25" s="1"/>
  <c r="AE12720" i="25" l="1"/>
  <c r="AG12720" i="25" s="1"/>
  <c r="AF12720" i="25"/>
  <c r="AF12721" i="25" l="1"/>
  <c r="AE12721" i="25"/>
  <c r="AG12721" i="25" s="1"/>
  <c r="AF12722" i="25" l="1"/>
  <c r="AE12722" i="25"/>
  <c r="AG12722" i="25" s="1"/>
  <c r="AF12723" i="25" l="1"/>
  <c r="AE12723" i="25"/>
  <c r="AG12723" i="25" s="1"/>
  <c r="AE12724" i="25" l="1"/>
  <c r="AG12724" i="25" s="1"/>
  <c r="AF12724" i="25"/>
  <c r="AF12725" i="25" l="1"/>
  <c r="AE12725" i="25"/>
  <c r="AG12725" i="25" s="1"/>
  <c r="AE12726" i="25" l="1"/>
  <c r="AG12726" i="25" s="1"/>
  <c r="AF12726" i="25"/>
  <c r="AF12727" i="25" l="1"/>
  <c r="AE12727" i="25"/>
  <c r="AG12727" i="25" s="1"/>
  <c r="AE12728" i="25" l="1"/>
  <c r="AG12728" i="25" s="1"/>
  <c r="AF12728" i="25"/>
  <c r="AF12729" i="25" l="1"/>
  <c r="AE12729" i="25"/>
  <c r="AG12729" i="25" s="1"/>
  <c r="AF12730" i="25" l="1"/>
  <c r="AE12730" i="25"/>
  <c r="AG12730" i="25" s="1"/>
  <c r="AF12731" i="25" l="1"/>
  <c r="AE12731" i="25"/>
  <c r="AG12731" i="25" s="1"/>
  <c r="AF12732" i="25" l="1"/>
  <c r="AE12732" i="25"/>
  <c r="AG12732" i="25" s="1"/>
  <c r="AF12733" i="25" l="1"/>
  <c r="AE12733" i="25"/>
  <c r="AG12733" i="25" s="1"/>
  <c r="AE12734" i="25" l="1"/>
  <c r="AG12734" i="25" s="1"/>
  <c r="AF12734" i="25"/>
  <c r="AF12735" i="25" l="1"/>
  <c r="AE12735" i="25"/>
  <c r="AG12735" i="25" s="1"/>
  <c r="AE12736" i="25" l="1"/>
  <c r="AG12736" i="25" s="1"/>
  <c r="AF12736" i="25"/>
  <c r="AF12737" i="25" l="1"/>
  <c r="AE12737" i="25"/>
  <c r="AG12737" i="25" s="1"/>
  <c r="AF12738" i="25" l="1"/>
  <c r="AE12738" i="25"/>
  <c r="AG12738" i="25" s="1"/>
  <c r="AF12739" i="25" l="1"/>
  <c r="AE12739" i="25"/>
  <c r="AG12739" i="25" s="1"/>
  <c r="AF12740" i="25" l="1"/>
  <c r="AE12740" i="25"/>
  <c r="AG12740" i="25" s="1"/>
  <c r="AF12741" i="25" l="1"/>
  <c r="AE12741" i="25"/>
  <c r="AG12741" i="25" s="1"/>
  <c r="AE12742" i="25" l="1"/>
  <c r="AG12742" i="25" s="1"/>
  <c r="AF12742" i="25"/>
  <c r="AF12743" i="25" l="1"/>
  <c r="AE12743" i="25"/>
  <c r="AG12743" i="25" s="1"/>
  <c r="AE12744" i="25" l="1"/>
  <c r="AG12744" i="25" s="1"/>
  <c r="AF12744" i="25"/>
  <c r="AF12745" i="25" l="1"/>
  <c r="AE12745" i="25"/>
  <c r="AG12745" i="25" s="1"/>
  <c r="AF12746" i="25" l="1"/>
  <c r="AE12746" i="25"/>
  <c r="AG12746" i="25" s="1"/>
  <c r="AF12747" i="25" l="1"/>
  <c r="AE12747" i="25"/>
  <c r="AG12747" i="25" s="1"/>
  <c r="AE12748" i="25" l="1"/>
  <c r="AG12748" i="25" s="1"/>
  <c r="AF12748" i="25"/>
  <c r="AF12749" i="25" l="1"/>
  <c r="AE12749" i="25"/>
  <c r="AG12749" i="25" s="1"/>
  <c r="AE12750" i="25" l="1"/>
  <c r="AG12750" i="25" s="1"/>
  <c r="AF12750" i="25"/>
  <c r="AF12751" i="25" l="1"/>
  <c r="AE12751" i="25"/>
  <c r="AG12751" i="25" s="1"/>
  <c r="AE12752" i="25" l="1"/>
  <c r="AG12752" i="25" s="1"/>
  <c r="AF12752" i="25"/>
  <c r="AF12753" i="25" l="1"/>
  <c r="AE12753" i="25"/>
  <c r="AG12753" i="25" s="1"/>
  <c r="AF12754" i="25" l="1"/>
  <c r="AE12754" i="25"/>
  <c r="AG12754" i="25" s="1"/>
  <c r="AF12755" i="25" l="1"/>
  <c r="AE12755" i="25"/>
  <c r="AG12755" i="25" s="1"/>
  <c r="AE12756" i="25" l="1"/>
  <c r="AG12756" i="25" s="1"/>
  <c r="AF12756" i="25"/>
  <c r="AF12757" i="25" l="1"/>
  <c r="AE12757" i="25"/>
  <c r="AG12757" i="25" s="1"/>
  <c r="AE12758" i="25" l="1"/>
  <c r="AG12758" i="25" s="1"/>
  <c r="AF12758" i="25"/>
  <c r="AF12759" i="25" l="1"/>
  <c r="AE12759" i="25"/>
  <c r="AG12759" i="25" s="1"/>
  <c r="AE12760" i="25" l="1"/>
  <c r="AG12760" i="25" s="1"/>
  <c r="AF12760" i="25"/>
  <c r="AF12761" i="25" l="1"/>
  <c r="AE12761" i="25"/>
  <c r="AG12761" i="25" s="1"/>
  <c r="AF12762" i="25" l="1"/>
  <c r="AE12762" i="25"/>
  <c r="AG12762" i="25" s="1"/>
  <c r="AF12763" i="25" l="1"/>
  <c r="AE12763" i="25"/>
  <c r="AG12763" i="25" s="1"/>
  <c r="AF12764" i="25" l="1"/>
  <c r="AE12764" i="25"/>
  <c r="AG12764" i="25" s="1"/>
  <c r="AF12765" i="25" l="1"/>
  <c r="AE12765" i="25"/>
  <c r="AG12765" i="25" s="1"/>
  <c r="AE12766" i="25" l="1"/>
  <c r="AG12766" i="25" s="1"/>
  <c r="AF12766" i="25"/>
  <c r="AF12767" i="25" l="1"/>
  <c r="AE12767" i="25"/>
  <c r="AG12767" i="25" s="1"/>
  <c r="AE12768" i="25" l="1"/>
  <c r="AG12768" i="25" s="1"/>
  <c r="AF12768" i="25"/>
  <c r="AF12769" i="25" l="1"/>
  <c r="AE12769" i="25"/>
  <c r="AG12769" i="25" s="1"/>
  <c r="AF12770" i="25" l="1"/>
  <c r="AE12770" i="25"/>
  <c r="AG12770" i="25" s="1"/>
  <c r="AF12771" i="25" l="1"/>
  <c r="AE12771" i="25"/>
  <c r="AG12771" i="25" s="1"/>
  <c r="AE12772" i="25" l="1"/>
  <c r="AG12772" i="25" s="1"/>
  <c r="AF12772" i="25"/>
  <c r="AF12773" i="25" l="1"/>
  <c r="AE12773" i="25"/>
  <c r="AG12773" i="25" s="1"/>
  <c r="AE12774" i="25" l="1"/>
  <c r="AG12774" i="25" s="1"/>
  <c r="AF12774" i="25"/>
  <c r="AF12775" i="25" l="1"/>
  <c r="AE12775" i="25"/>
  <c r="AG12775" i="25" s="1"/>
  <c r="AE12776" i="25" l="1"/>
  <c r="AG12776" i="25" s="1"/>
  <c r="AF12776" i="25"/>
  <c r="AF12777" i="25" l="1"/>
  <c r="AE12777" i="25"/>
  <c r="AG12777" i="25" s="1"/>
  <c r="AF12778" i="25" l="1"/>
  <c r="AE12778" i="25"/>
  <c r="AG12778" i="25" s="1"/>
  <c r="AF12779" i="25" l="1"/>
  <c r="AE12779" i="25"/>
  <c r="AG12779" i="25" s="1"/>
  <c r="AE12780" i="25" l="1"/>
  <c r="AG12780" i="25" s="1"/>
  <c r="AF12780" i="25"/>
  <c r="AF12781" i="25" l="1"/>
  <c r="AE12781" i="25"/>
  <c r="AG12781" i="25" s="1"/>
  <c r="AE12782" i="25" l="1"/>
  <c r="AG12782" i="25" s="1"/>
  <c r="AF12782" i="25"/>
  <c r="AF12783" i="25" l="1"/>
  <c r="AE12783" i="25"/>
  <c r="AG12783" i="25" s="1"/>
  <c r="AE12784" i="25" l="1"/>
  <c r="AG12784" i="25" s="1"/>
  <c r="AF12784" i="25"/>
  <c r="AF12785" i="25" l="1"/>
  <c r="AE12785" i="25"/>
  <c r="AG12785" i="25" s="1"/>
  <c r="AF12786" i="25" l="1"/>
  <c r="AE12786" i="25"/>
  <c r="AG12786" i="25" s="1"/>
  <c r="AF12787" i="25" l="1"/>
  <c r="AE12787" i="25"/>
  <c r="AG12787" i="25" s="1"/>
  <c r="AE12788" i="25" l="1"/>
  <c r="AG12788" i="25" s="1"/>
  <c r="AF12788" i="25"/>
  <c r="AF12789" i="25" l="1"/>
  <c r="AE12789" i="25"/>
  <c r="AG12789" i="25" s="1"/>
  <c r="AE12790" i="25" l="1"/>
  <c r="AG12790" i="25" s="1"/>
  <c r="AF12790" i="25"/>
  <c r="AF12791" i="25" l="1"/>
  <c r="AE12791" i="25"/>
  <c r="AG12791" i="25" s="1"/>
  <c r="AE12792" i="25" l="1"/>
  <c r="AG12792" i="25" s="1"/>
  <c r="AF12792" i="25"/>
  <c r="AF12793" i="25" l="1"/>
  <c r="AE12793" i="25"/>
  <c r="AG12793" i="25" s="1"/>
  <c r="AF12794" i="25" l="1"/>
  <c r="AE12794" i="25"/>
  <c r="AG12794" i="25" s="1"/>
  <c r="AF12795" i="25" l="1"/>
  <c r="AE12795" i="25"/>
  <c r="AG12795" i="25" s="1"/>
  <c r="AE12796" i="25" l="1"/>
  <c r="AG12796" i="25" s="1"/>
  <c r="AF12796" i="25"/>
  <c r="AF12797" i="25" l="1"/>
  <c r="AE12797" i="25"/>
  <c r="AG12797" i="25" s="1"/>
  <c r="AE12798" i="25" l="1"/>
  <c r="AG12798" i="25" s="1"/>
  <c r="AF12798" i="25"/>
  <c r="AF12799" i="25" l="1"/>
  <c r="AE12799" i="25"/>
  <c r="AG12799" i="25" s="1"/>
  <c r="AE12800" i="25" l="1"/>
  <c r="AG12800" i="25" s="1"/>
  <c r="AF12800" i="25"/>
  <c r="AF12801" i="25" l="1"/>
  <c r="AE12801" i="25"/>
  <c r="AG12801" i="25" s="1"/>
  <c r="AF12802" i="25" l="1"/>
  <c r="AE12802" i="25"/>
  <c r="AG12802" i="25" s="1"/>
  <c r="AF12803" i="25" l="1"/>
  <c r="AE12803" i="25"/>
  <c r="AG12803" i="25" s="1"/>
  <c r="AF12804" i="25" l="1"/>
  <c r="AE12804" i="25"/>
  <c r="AG12804" i="25" s="1"/>
  <c r="AF12805" i="25" l="1"/>
  <c r="AE12805" i="25"/>
  <c r="AG12805" i="25" s="1"/>
  <c r="AE12806" i="25" l="1"/>
  <c r="AG12806" i="25" s="1"/>
  <c r="AF12806" i="25"/>
  <c r="AF12807" i="25" l="1"/>
  <c r="AE12807" i="25"/>
  <c r="AG12807" i="25" s="1"/>
  <c r="AE12808" i="25" l="1"/>
  <c r="AG12808" i="25" s="1"/>
  <c r="AF12808" i="25"/>
  <c r="AF12809" i="25" l="1"/>
  <c r="AE12809" i="25"/>
  <c r="AG12809" i="25" s="1"/>
  <c r="AF12810" i="25" l="1"/>
  <c r="AE12810" i="25"/>
  <c r="AG12810" i="25" s="1"/>
  <c r="AF12811" i="25" l="1"/>
  <c r="AE12811" i="25"/>
  <c r="AG12811" i="25" s="1"/>
  <c r="AE12812" i="25" l="1"/>
  <c r="AG12812" i="25" s="1"/>
  <c r="AF12812" i="25"/>
  <c r="AF12813" i="25" l="1"/>
  <c r="AE12813" i="25"/>
  <c r="AG12813" i="25" s="1"/>
  <c r="AE12814" i="25" l="1"/>
  <c r="AG12814" i="25" s="1"/>
  <c r="AF12814" i="25"/>
  <c r="AF12815" i="25" l="1"/>
  <c r="AE12815" i="25"/>
  <c r="AG12815" i="25" s="1"/>
  <c r="AE12816" i="25" l="1"/>
  <c r="AG12816" i="25" s="1"/>
  <c r="AF12816" i="25"/>
  <c r="AF12817" i="25" l="1"/>
  <c r="AE12817" i="25"/>
  <c r="AG12817" i="25" s="1"/>
  <c r="AF12818" i="25" l="1"/>
  <c r="AE12818" i="25"/>
  <c r="AG12818" i="25" s="1"/>
  <c r="AF12819" i="25" l="1"/>
  <c r="AE12819" i="25"/>
  <c r="AG12819" i="25" s="1"/>
  <c r="AE12820" i="25" l="1"/>
  <c r="AG12820" i="25" s="1"/>
  <c r="AF12820" i="25"/>
  <c r="AF12821" i="25" l="1"/>
  <c r="AE12821" i="25"/>
  <c r="AG12821" i="25" s="1"/>
  <c r="AE12822" i="25" l="1"/>
  <c r="AG12822" i="25" s="1"/>
  <c r="AF12822" i="25"/>
  <c r="AF12823" i="25" l="1"/>
  <c r="AE12823" i="25"/>
  <c r="AG12823" i="25" s="1"/>
  <c r="AE12824" i="25" l="1"/>
  <c r="AG12824" i="25" s="1"/>
  <c r="AF12824" i="25"/>
  <c r="AF12825" i="25" l="1"/>
  <c r="AE12825" i="25"/>
  <c r="AG12825" i="25" s="1"/>
  <c r="AF12826" i="25" l="1"/>
  <c r="AE12826" i="25"/>
  <c r="AG12826" i="25" s="1"/>
  <c r="AF12827" i="25" l="1"/>
  <c r="AE12827" i="25"/>
  <c r="AG12827" i="25" s="1"/>
  <c r="AF12828" i="25" l="1"/>
  <c r="AE12828" i="25"/>
  <c r="AG12828" i="25" s="1"/>
  <c r="AF12829" i="25" l="1"/>
  <c r="AE12829" i="25"/>
  <c r="AG12829" i="25" s="1"/>
  <c r="AE12830" i="25" l="1"/>
  <c r="AG12830" i="25" s="1"/>
  <c r="AF12830" i="25"/>
  <c r="AF12831" i="25" l="1"/>
  <c r="AE12831" i="25"/>
  <c r="AG12831" i="25" s="1"/>
  <c r="AE12832" i="25" l="1"/>
  <c r="AG12832" i="25" s="1"/>
  <c r="AF12832" i="25"/>
  <c r="AF12833" i="25" l="1"/>
  <c r="AE12833" i="25"/>
  <c r="AG12833" i="25" s="1"/>
  <c r="AF12834" i="25" l="1"/>
  <c r="AE12834" i="25"/>
  <c r="AG12834" i="25" s="1"/>
  <c r="AF12835" i="25" l="1"/>
  <c r="AE12835" i="25"/>
  <c r="AG12835" i="25" s="1"/>
  <c r="AE12836" i="25" l="1"/>
  <c r="AG12836" i="25" s="1"/>
  <c r="AF12836" i="25"/>
  <c r="AF12837" i="25" l="1"/>
  <c r="AE12837" i="25"/>
  <c r="AG12837" i="25" s="1"/>
  <c r="AE12838" i="25" l="1"/>
  <c r="AG12838" i="25" s="1"/>
  <c r="AF12838" i="25"/>
  <c r="AF12839" i="25" l="1"/>
  <c r="AE12839" i="25"/>
  <c r="AG12839" i="25" s="1"/>
  <c r="AE12840" i="25" l="1"/>
  <c r="AG12840" i="25" s="1"/>
  <c r="AF12840" i="25"/>
  <c r="AF12841" i="25" l="1"/>
  <c r="AE12841" i="25"/>
  <c r="AG12841" i="25" s="1"/>
  <c r="AF12842" i="25" l="1"/>
  <c r="AE12842" i="25"/>
  <c r="AG12842" i="25" s="1"/>
  <c r="AF12843" i="25" l="1"/>
  <c r="AE12843" i="25"/>
  <c r="AG12843" i="25" s="1"/>
  <c r="AE12844" i="25" l="1"/>
  <c r="AG12844" i="25" s="1"/>
  <c r="AF12844" i="25"/>
  <c r="AF12845" i="25" l="1"/>
  <c r="AE12845" i="25"/>
  <c r="AG12845" i="25" s="1"/>
  <c r="AE12846" i="25" l="1"/>
  <c r="AG12846" i="25" s="1"/>
  <c r="AF12846" i="25"/>
  <c r="AF12847" i="25" l="1"/>
  <c r="AE12847" i="25"/>
  <c r="AG12847" i="25" s="1"/>
  <c r="AE12848" i="25" l="1"/>
  <c r="AG12848" i="25" s="1"/>
  <c r="AF12848" i="25"/>
  <c r="AF12849" i="25" l="1"/>
  <c r="AE12849" i="25"/>
  <c r="AG12849" i="25" s="1"/>
  <c r="AF12850" i="25" l="1"/>
  <c r="AE12850" i="25"/>
  <c r="AG12850" i="25" s="1"/>
  <c r="AF12851" i="25" l="1"/>
  <c r="AE12851" i="25"/>
  <c r="AG12851" i="25" s="1"/>
  <c r="AE12852" i="25" l="1"/>
  <c r="AG12852" i="25" s="1"/>
  <c r="AF12852" i="25"/>
  <c r="AF12853" i="25" l="1"/>
  <c r="AE12853" i="25"/>
  <c r="AG12853" i="25" s="1"/>
  <c r="AE12854" i="25" l="1"/>
  <c r="AG12854" i="25" s="1"/>
  <c r="AF12854" i="25"/>
  <c r="AF12855" i="25" l="1"/>
  <c r="AE12855" i="25"/>
  <c r="AG12855" i="25" s="1"/>
  <c r="AE12856" i="25" l="1"/>
  <c r="AG12856" i="25" s="1"/>
  <c r="AF12856" i="25"/>
  <c r="AF12857" i="25" l="1"/>
  <c r="AE12857" i="25"/>
  <c r="AG12857" i="25" s="1"/>
  <c r="AF12858" i="25" l="1"/>
  <c r="AE12858" i="25"/>
  <c r="AG12858" i="25" s="1"/>
  <c r="AF12859" i="25" l="1"/>
  <c r="AE12859" i="25"/>
  <c r="AG12859" i="25" s="1"/>
  <c r="AE12860" i="25" l="1"/>
  <c r="AG12860" i="25" s="1"/>
  <c r="AF12860" i="25"/>
  <c r="AF12861" i="25" l="1"/>
  <c r="AE12861" i="25"/>
  <c r="AG12861" i="25" s="1"/>
  <c r="AE12862" i="25" l="1"/>
  <c r="AG12862" i="25" s="1"/>
  <c r="AF12862" i="25"/>
  <c r="AF12863" i="25" l="1"/>
  <c r="AE12863" i="25"/>
  <c r="AG12863" i="25" s="1"/>
  <c r="AE12864" i="25" l="1"/>
  <c r="AG12864" i="25" s="1"/>
  <c r="AF12864" i="25"/>
  <c r="AF12865" i="25" l="1"/>
  <c r="AE12865" i="25"/>
  <c r="AG12865" i="25" s="1"/>
  <c r="AF12866" i="25" l="1"/>
  <c r="AE12866" i="25"/>
  <c r="AG12866" i="25" s="1"/>
  <c r="AF12867" i="25" l="1"/>
  <c r="AE12867" i="25"/>
  <c r="AG12867" i="25" s="1"/>
  <c r="AF12868" i="25" l="1"/>
  <c r="AE12868" i="25"/>
  <c r="AG12868" i="25" s="1"/>
  <c r="AF12869" i="25" l="1"/>
  <c r="AE12869" i="25"/>
  <c r="AG12869" i="25" s="1"/>
  <c r="AE12870" i="25" l="1"/>
  <c r="AG12870" i="25" s="1"/>
  <c r="AF12870" i="25"/>
  <c r="AF12871" i="25" l="1"/>
  <c r="AE12871" i="25"/>
  <c r="AG12871" i="25" s="1"/>
  <c r="AE12872" i="25" l="1"/>
  <c r="AG12872" i="25" s="1"/>
  <c r="AF12872" i="25"/>
  <c r="AF12873" i="25" l="1"/>
  <c r="AE12873" i="25"/>
  <c r="AG12873" i="25" s="1"/>
  <c r="AF12874" i="25" l="1"/>
  <c r="AE12874" i="25"/>
  <c r="AG12874" i="25" s="1"/>
  <c r="AF12875" i="25" l="1"/>
  <c r="AE12875" i="25"/>
  <c r="AG12875" i="25" s="1"/>
  <c r="AE12876" i="25" l="1"/>
  <c r="AG12876" i="25" s="1"/>
  <c r="AF12876" i="25"/>
  <c r="AF12877" i="25" l="1"/>
  <c r="AE12877" i="25"/>
  <c r="AG12877" i="25" s="1"/>
  <c r="AE12878" i="25" l="1"/>
  <c r="AG12878" i="25" s="1"/>
  <c r="AF12878" i="25"/>
  <c r="AF12879" i="25" l="1"/>
  <c r="AE12879" i="25"/>
  <c r="AG12879" i="25" s="1"/>
  <c r="AE12880" i="25" l="1"/>
  <c r="AG12880" i="25" s="1"/>
  <c r="AF12880" i="25"/>
  <c r="AF12881" i="25" l="1"/>
  <c r="AE12881" i="25"/>
  <c r="AG12881" i="25" s="1"/>
  <c r="AF12882" i="25" l="1"/>
  <c r="AE12882" i="25"/>
  <c r="AG12882" i="25" s="1"/>
  <c r="AF12883" i="25" l="1"/>
  <c r="AE12883" i="25"/>
  <c r="AG12883" i="25" s="1"/>
  <c r="AE12884" i="25" l="1"/>
  <c r="AG12884" i="25" s="1"/>
  <c r="AF12884" i="25"/>
  <c r="AF12885" i="25" l="1"/>
  <c r="AE12885" i="25"/>
  <c r="AG12885" i="25" s="1"/>
  <c r="AE12886" i="25" l="1"/>
  <c r="AG12886" i="25" s="1"/>
  <c r="AF12886" i="25"/>
  <c r="AF12887" i="25" l="1"/>
  <c r="AE12887" i="25"/>
  <c r="AG12887" i="25" s="1"/>
  <c r="AE12888" i="25" l="1"/>
  <c r="AG12888" i="25" s="1"/>
  <c r="AF12888" i="25"/>
  <c r="AF12889" i="25" l="1"/>
  <c r="AE12889" i="25"/>
  <c r="AG12889" i="25" s="1"/>
  <c r="AF12890" i="25" l="1"/>
  <c r="AE12890" i="25"/>
  <c r="AG12890" i="25" s="1"/>
  <c r="AF12891" i="25" l="1"/>
  <c r="AE12891" i="25"/>
  <c r="AG12891" i="25" s="1"/>
  <c r="AF12892" i="25" l="1"/>
  <c r="AE12892" i="25"/>
  <c r="AG12892" i="25" s="1"/>
  <c r="AF12893" i="25" l="1"/>
  <c r="AE12893" i="25"/>
  <c r="AG12893" i="25" s="1"/>
  <c r="AE12894" i="25" l="1"/>
  <c r="AG12894" i="25" s="1"/>
  <c r="AF12894" i="25"/>
  <c r="AF12895" i="25" l="1"/>
  <c r="AE12895" i="25"/>
  <c r="AG12895" i="25" s="1"/>
  <c r="AE12896" i="25" l="1"/>
  <c r="AG12896" i="25" s="1"/>
  <c r="AF12896" i="25"/>
  <c r="AF12897" i="25" l="1"/>
  <c r="AE12897" i="25"/>
  <c r="AG12897" i="25" s="1"/>
  <c r="AF12898" i="25" l="1"/>
  <c r="AE12898" i="25"/>
  <c r="AG12898" i="25" s="1"/>
  <c r="AF12899" i="25" l="1"/>
  <c r="AE12899" i="25"/>
  <c r="AG12899" i="25" s="1"/>
  <c r="AE12900" i="25" l="1"/>
  <c r="AG12900" i="25" s="1"/>
  <c r="AF12900" i="25"/>
  <c r="AF12901" i="25" l="1"/>
  <c r="AE12901" i="25"/>
  <c r="AG12901" i="25" s="1"/>
  <c r="AE12902" i="25" l="1"/>
  <c r="AG12902" i="25" s="1"/>
  <c r="AF12902" i="25"/>
  <c r="AF12903" i="25" l="1"/>
  <c r="AE12903" i="25"/>
  <c r="AG12903" i="25" s="1"/>
  <c r="AE12904" i="25" l="1"/>
  <c r="AG12904" i="25" s="1"/>
  <c r="AF12904" i="25"/>
  <c r="AF12905" i="25" l="1"/>
  <c r="AE12905" i="25"/>
  <c r="AG12905" i="25" s="1"/>
  <c r="AF12906" i="25" l="1"/>
  <c r="AE12906" i="25"/>
  <c r="AG12906" i="25" s="1"/>
  <c r="AF12907" i="25" l="1"/>
  <c r="AE12907" i="25"/>
  <c r="AG12907" i="25" s="1"/>
  <c r="AE12908" i="25" l="1"/>
  <c r="AG12908" i="25" s="1"/>
  <c r="AF12908" i="25"/>
  <c r="AF12909" i="25" l="1"/>
  <c r="AE12909" i="25"/>
  <c r="AG12909" i="25" s="1"/>
  <c r="AE12910" i="25" l="1"/>
  <c r="AG12910" i="25" s="1"/>
  <c r="AF12910" i="25"/>
  <c r="AF12911" i="25" l="1"/>
  <c r="AE12911" i="25"/>
  <c r="AG12911" i="25" s="1"/>
  <c r="AE12912" i="25" l="1"/>
  <c r="AG12912" i="25" s="1"/>
  <c r="AF12912" i="25"/>
  <c r="AF12913" i="25" l="1"/>
  <c r="AE12913" i="25"/>
  <c r="AG12913" i="25" s="1"/>
  <c r="AF12914" i="25" l="1"/>
  <c r="AE12914" i="25"/>
  <c r="AG12914" i="25" s="1"/>
  <c r="AF12915" i="25" l="1"/>
  <c r="AE12915" i="25"/>
  <c r="AG12915" i="25" s="1"/>
  <c r="AE12916" i="25" l="1"/>
  <c r="AG12916" i="25" s="1"/>
  <c r="AF12916" i="25"/>
  <c r="AF12917" i="25" l="1"/>
  <c r="AE12917" i="25"/>
  <c r="AG12917" i="25" s="1"/>
  <c r="AE12918" i="25" l="1"/>
  <c r="AG12918" i="25" s="1"/>
  <c r="AF12918" i="25"/>
  <c r="AF12919" i="25" l="1"/>
  <c r="AE12919" i="25"/>
  <c r="AG12919" i="25" s="1"/>
  <c r="AE12920" i="25" l="1"/>
  <c r="AG12920" i="25" s="1"/>
  <c r="AF12920" i="25"/>
  <c r="AF12921" i="25" l="1"/>
  <c r="AE12921" i="25"/>
  <c r="AG12921" i="25" s="1"/>
  <c r="AF12922" i="25" l="1"/>
  <c r="AE12922" i="25"/>
  <c r="AG12922" i="25" s="1"/>
  <c r="AF12923" i="25" l="1"/>
  <c r="AE12923" i="25"/>
  <c r="AG12923" i="25" s="1"/>
  <c r="AE12924" i="25" l="1"/>
  <c r="AG12924" i="25" s="1"/>
  <c r="AF12924" i="25"/>
  <c r="AF12925" i="25" l="1"/>
  <c r="AE12925" i="25"/>
  <c r="AG12925" i="25" s="1"/>
  <c r="AE12926" i="25" l="1"/>
  <c r="AG12926" i="25" s="1"/>
  <c r="AF12926" i="25"/>
  <c r="AF12927" i="25" l="1"/>
  <c r="AE12927" i="25"/>
  <c r="AG12927" i="25" s="1"/>
  <c r="AE12928" i="25" l="1"/>
  <c r="AG12928" i="25" s="1"/>
  <c r="AF12928" i="25"/>
  <c r="AF12929" i="25" l="1"/>
  <c r="AE12929" i="25"/>
  <c r="AG12929" i="25" s="1"/>
  <c r="AF12930" i="25" l="1"/>
  <c r="AE12930" i="25"/>
  <c r="AG12930" i="25" s="1"/>
  <c r="AF12931" i="25" l="1"/>
  <c r="AE12931" i="25"/>
  <c r="AG12931" i="25" s="1"/>
  <c r="AF12932" i="25" l="1"/>
  <c r="AE12932" i="25"/>
  <c r="AG12932" i="25" s="1"/>
  <c r="AF12933" i="25" l="1"/>
  <c r="AE12933" i="25"/>
  <c r="AG12933" i="25" s="1"/>
  <c r="AE12934" i="25" l="1"/>
  <c r="AG12934" i="25" s="1"/>
  <c r="AF12934" i="25"/>
  <c r="AF12935" i="25" l="1"/>
  <c r="AE12935" i="25"/>
  <c r="AG12935" i="25" s="1"/>
  <c r="AE12936" i="25" l="1"/>
  <c r="AG12936" i="25" s="1"/>
  <c r="AF12936" i="25"/>
  <c r="AF12937" i="25" l="1"/>
  <c r="AE12937" i="25"/>
  <c r="AG12937" i="25" s="1"/>
  <c r="AF12938" i="25" l="1"/>
  <c r="AE12938" i="25"/>
  <c r="AG12938" i="25" s="1"/>
  <c r="AF12939" i="25" l="1"/>
  <c r="AE12939" i="25"/>
  <c r="AG12939" i="25" s="1"/>
  <c r="AE12940" i="25" l="1"/>
  <c r="AG12940" i="25" s="1"/>
  <c r="AF12940" i="25"/>
  <c r="AF12941" i="25" l="1"/>
  <c r="AE12941" i="25"/>
  <c r="AG12941" i="25" s="1"/>
  <c r="AE12942" i="25" l="1"/>
  <c r="AG12942" i="25" s="1"/>
  <c r="AF12942" i="25"/>
  <c r="AF12943" i="25" l="1"/>
  <c r="AE12943" i="25"/>
  <c r="AG12943" i="25" s="1"/>
  <c r="AE12944" i="25" l="1"/>
  <c r="AG12944" i="25" s="1"/>
  <c r="AF12944" i="25"/>
  <c r="AF12945" i="25" l="1"/>
  <c r="AE12945" i="25"/>
  <c r="AG12945" i="25" s="1"/>
  <c r="AF12946" i="25" l="1"/>
  <c r="AE12946" i="25"/>
  <c r="AG12946" i="25" s="1"/>
  <c r="AE12947" i="25" l="1"/>
  <c r="AG12947" i="25" s="1"/>
  <c r="AF12947" i="25"/>
  <c r="AF12948" i="25" l="1"/>
  <c r="AE12948" i="25"/>
  <c r="AG12948" i="25" s="1"/>
  <c r="AE12949" i="25" l="1"/>
  <c r="AG12949" i="25" s="1"/>
  <c r="AF12949" i="25"/>
  <c r="AF12950" i="25" l="1"/>
  <c r="AE12950" i="25"/>
  <c r="AG12950" i="25" s="1"/>
  <c r="AE12951" i="25" l="1"/>
  <c r="AG12951" i="25" s="1"/>
  <c r="AF12951" i="25"/>
  <c r="AF12952" i="25" l="1"/>
  <c r="AE12952" i="25"/>
  <c r="AG12952" i="25" s="1"/>
  <c r="AE12953" i="25" l="1"/>
  <c r="AG12953" i="25" s="1"/>
  <c r="AF12953" i="25"/>
  <c r="AF12954" i="25" l="1"/>
  <c r="AE12954" i="25"/>
  <c r="AG12954" i="25" s="1"/>
  <c r="AE12955" i="25" l="1"/>
  <c r="AG12955" i="25" s="1"/>
  <c r="AF12955" i="25"/>
  <c r="AF12956" i="25" l="1"/>
  <c r="AE12956" i="25"/>
  <c r="AG12956" i="25" s="1"/>
  <c r="AE12957" i="25" l="1"/>
  <c r="AG12957" i="25" s="1"/>
  <c r="AF12957" i="25"/>
  <c r="AF12958" i="25" l="1"/>
  <c r="AE12958" i="25"/>
  <c r="AG12958" i="25" s="1"/>
  <c r="AE12959" i="25" l="1"/>
  <c r="AG12959" i="25" s="1"/>
  <c r="AF12959" i="25"/>
  <c r="AF12960" i="25" l="1"/>
  <c r="AE12960" i="25"/>
  <c r="AG12960" i="25" s="1"/>
  <c r="AE12961" i="25" l="1"/>
  <c r="AG12961" i="25" s="1"/>
  <c r="AF12961" i="25"/>
  <c r="AF12962" i="25" l="1"/>
  <c r="AE12962" i="25"/>
  <c r="AG12962" i="25" s="1"/>
  <c r="AE12963" i="25" l="1"/>
  <c r="AG12963" i="25" s="1"/>
  <c r="AF12963" i="25"/>
  <c r="AF12964" i="25" l="1"/>
  <c r="AE12964" i="25"/>
  <c r="AG12964" i="25" s="1"/>
  <c r="AE12965" i="25" l="1"/>
  <c r="AG12965" i="25" s="1"/>
  <c r="AF12965" i="25"/>
  <c r="AF12966" i="25" l="1"/>
  <c r="AE12966" i="25"/>
  <c r="AG12966" i="25" s="1"/>
  <c r="AE12967" i="25" l="1"/>
  <c r="AG12967" i="25" s="1"/>
  <c r="AF12967" i="25"/>
  <c r="AF12968" i="25" l="1"/>
  <c r="AE12968" i="25"/>
  <c r="AG12968" i="25" s="1"/>
  <c r="AE12969" i="25" l="1"/>
  <c r="AG12969" i="25" s="1"/>
  <c r="AF12969" i="25"/>
  <c r="AF12970" i="25" l="1"/>
  <c r="AE12970" i="25"/>
  <c r="AG12970" i="25" s="1"/>
  <c r="AE12971" i="25" l="1"/>
  <c r="AG12971" i="25" s="1"/>
  <c r="AF12971" i="25"/>
  <c r="AF12972" i="25" l="1"/>
  <c r="AE12972" i="25"/>
  <c r="AG12972" i="25" s="1"/>
  <c r="AE12973" i="25" l="1"/>
  <c r="AG12973" i="25" s="1"/>
  <c r="AF12973" i="25"/>
  <c r="AF12974" i="25" l="1"/>
  <c r="AE12974" i="25"/>
  <c r="AG12974" i="25" s="1"/>
  <c r="AE12975" i="25" l="1"/>
  <c r="AG12975" i="25" s="1"/>
  <c r="AF12975" i="25"/>
  <c r="AF12976" i="25" l="1"/>
  <c r="AE12976" i="25"/>
  <c r="AG12976" i="25" s="1"/>
  <c r="AE12977" i="25" l="1"/>
  <c r="AG12977" i="25" s="1"/>
  <c r="AF12977" i="25"/>
  <c r="AF12978" i="25" l="1"/>
  <c r="AE12978" i="25"/>
  <c r="AG12978" i="25" s="1"/>
  <c r="AE12979" i="25" l="1"/>
  <c r="AG12979" i="25" s="1"/>
  <c r="AF12979" i="25"/>
  <c r="AF12980" i="25" l="1"/>
  <c r="AE12980" i="25"/>
  <c r="AG12980" i="25" s="1"/>
  <c r="AE12981" i="25" l="1"/>
  <c r="AG12981" i="25" s="1"/>
  <c r="AF12981" i="25"/>
  <c r="AF12982" i="25" l="1"/>
  <c r="AE12982" i="25"/>
  <c r="AG12982" i="25" s="1"/>
  <c r="AE12983" i="25" l="1"/>
  <c r="AG12983" i="25" s="1"/>
  <c r="AF12983" i="25"/>
  <c r="AF12984" i="25" l="1"/>
  <c r="AE12984" i="25"/>
  <c r="AG12984" i="25" s="1"/>
  <c r="AE12985" i="25" l="1"/>
  <c r="AG12985" i="25" s="1"/>
  <c r="AF12985" i="25"/>
  <c r="AF12986" i="25" l="1"/>
  <c r="AE12986" i="25"/>
  <c r="AG12986" i="25" s="1"/>
  <c r="AE12987" i="25" l="1"/>
  <c r="AG12987" i="25" s="1"/>
  <c r="AF12987" i="25"/>
  <c r="AF12988" i="25" l="1"/>
  <c r="AE12988" i="25"/>
  <c r="AG12988" i="25" s="1"/>
  <c r="AE12989" i="25" l="1"/>
  <c r="AG12989" i="25" s="1"/>
  <c r="AF12989" i="25"/>
  <c r="AF12990" i="25" l="1"/>
  <c r="AE12990" i="25"/>
  <c r="AG12990" i="25" s="1"/>
  <c r="AE12991" i="25" l="1"/>
  <c r="AG12991" i="25" s="1"/>
  <c r="AF12991" i="25"/>
  <c r="AF12992" i="25" l="1"/>
  <c r="AE12992" i="25"/>
  <c r="AG12992" i="25" s="1"/>
  <c r="AE12993" i="25" l="1"/>
  <c r="AG12993" i="25" s="1"/>
  <c r="AF12993" i="25"/>
  <c r="AF12994" i="25" l="1"/>
  <c r="AE12994" i="25"/>
  <c r="AG12994" i="25" s="1"/>
  <c r="AE12995" i="25" l="1"/>
  <c r="AG12995" i="25" s="1"/>
  <c r="AF12995" i="25"/>
  <c r="AF12996" i="25" l="1"/>
  <c r="AE12996" i="25"/>
  <c r="AG12996" i="25" s="1"/>
  <c r="AE12997" i="25" l="1"/>
  <c r="AG12997" i="25" s="1"/>
  <c r="AF12997" i="25"/>
  <c r="AF12998" i="25" l="1"/>
  <c r="AE12998" i="25"/>
  <c r="AG12998" i="25" s="1"/>
  <c r="AE12999" i="25" l="1"/>
  <c r="AG12999" i="25" s="1"/>
  <c r="AF12999" i="25"/>
  <c r="AF13000" i="25" l="1"/>
  <c r="AE13000" i="25"/>
  <c r="AG13000" i="25" s="1"/>
  <c r="AE13001" i="25" l="1"/>
  <c r="AG13001" i="25" s="1"/>
  <c r="AF13001" i="25"/>
  <c r="AF13002" i="25" l="1"/>
  <c r="AE13002" i="25"/>
  <c r="AG13002" i="25" s="1"/>
  <c r="AE13003" i="25" l="1"/>
  <c r="AG13003" i="25" s="1"/>
  <c r="AF13003" i="25"/>
  <c r="AF13004" i="25" l="1"/>
  <c r="AE13004" i="25"/>
  <c r="AG13004" i="25" s="1"/>
  <c r="AE13005" i="25" l="1"/>
  <c r="AG13005" i="25" s="1"/>
  <c r="AF13005" i="25"/>
  <c r="AF13006" i="25" l="1"/>
  <c r="AE13006" i="25"/>
  <c r="AG13006" i="25" s="1"/>
  <c r="AE13007" i="25" l="1"/>
  <c r="AG13007" i="25" s="1"/>
  <c r="AF13007" i="25"/>
  <c r="AF13008" i="25" l="1"/>
  <c r="AE13008" i="25"/>
  <c r="AG13008" i="25" s="1"/>
  <c r="AE13009" i="25" l="1"/>
  <c r="AG13009" i="25" s="1"/>
  <c r="AF13009" i="25"/>
  <c r="AF13010" i="25" l="1"/>
  <c r="AE13010" i="25"/>
  <c r="AG13010" i="25" s="1"/>
  <c r="AE13011" i="25" l="1"/>
  <c r="AG13011" i="25" s="1"/>
  <c r="AF13011" i="25"/>
  <c r="AF13012" i="25" l="1"/>
  <c r="AE13012" i="25"/>
  <c r="AG13012" i="25" s="1"/>
  <c r="AE13013" i="25" l="1"/>
  <c r="AG13013" i="25" s="1"/>
  <c r="AF13013" i="25"/>
  <c r="AF13014" i="25" l="1"/>
  <c r="AE13014" i="25"/>
  <c r="AG13014" i="25" s="1"/>
  <c r="AE13015" i="25" l="1"/>
  <c r="AG13015" i="25" s="1"/>
  <c r="AF13015" i="25"/>
  <c r="AF13016" i="25" l="1"/>
  <c r="AE13016" i="25"/>
  <c r="AG13016" i="25" s="1"/>
  <c r="AE13017" i="25" l="1"/>
  <c r="AG13017" i="25" s="1"/>
  <c r="AF13017" i="25"/>
  <c r="AF13018" i="25" l="1"/>
  <c r="AE13018" i="25"/>
  <c r="AG13018" i="25" s="1"/>
  <c r="AE13019" i="25" l="1"/>
  <c r="AG13019" i="25" s="1"/>
  <c r="AF13019" i="25"/>
  <c r="AF13020" i="25" l="1"/>
  <c r="AE13020" i="25"/>
  <c r="AG13020" i="25" s="1"/>
  <c r="AE13021" i="25" l="1"/>
  <c r="AG13021" i="25" s="1"/>
  <c r="AF13021" i="25"/>
  <c r="AF13022" i="25" l="1"/>
  <c r="AE13022" i="25"/>
  <c r="AG13022" i="25" s="1"/>
  <c r="AE13023" i="25" l="1"/>
  <c r="AG13023" i="25" s="1"/>
  <c r="AF13023" i="25"/>
  <c r="AF13024" i="25" l="1"/>
  <c r="AE13024" i="25"/>
  <c r="AG13024" i="25" s="1"/>
  <c r="AE13025" i="25" l="1"/>
  <c r="AG13025" i="25" s="1"/>
  <c r="AF13025" i="25"/>
  <c r="AF13026" i="25" l="1"/>
  <c r="AE13026" i="25"/>
  <c r="AG13026" i="25" s="1"/>
  <c r="AE13027" i="25" l="1"/>
  <c r="AG13027" i="25" s="1"/>
  <c r="AF13027" i="25"/>
  <c r="AF13028" i="25" l="1"/>
  <c r="AE13028" i="25"/>
  <c r="AG13028" i="25" s="1"/>
  <c r="AE13029" i="25" l="1"/>
  <c r="AG13029" i="25" s="1"/>
  <c r="AF13029" i="25"/>
  <c r="AF13030" i="25" l="1"/>
  <c r="AE13030" i="25"/>
  <c r="AG13030" i="25" s="1"/>
  <c r="AE13031" i="25" l="1"/>
  <c r="AG13031" i="25" s="1"/>
  <c r="AF13031" i="25"/>
  <c r="AF13032" i="25" l="1"/>
  <c r="AE13032" i="25"/>
  <c r="AG13032" i="25" s="1"/>
  <c r="AE13033" i="25" l="1"/>
  <c r="AG13033" i="25" s="1"/>
  <c r="AF13033" i="25"/>
  <c r="AF13034" i="25" l="1"/>
  <c r="AE13034" i="25"/>
  <c r="AG13034" i="25" s="1"/>
  <c r="AE13035" i="25" l="1"/>
  <c r="AG13035" i="25" s="1"/>
  <c r="AF13035" i="25"/>
  <c r="AF13036" i="25" l="1"/>
  <c r="AE13036" i="25"/>
  <c r="AG13036" i="25" s="1"/>
  <c r="AE13037" i="25" l="1"/>
  <c r="AG13037" i="25" s="1"/>
  <c r="AF13037" i="25"/>
  <c r="AF13038" i="25" l="1"/>
  <c r="AE13038" i="25"/>
  <c r="AG13038" i="25" s="1"/>
  <c r="AE13039" i="25" l="1"/>
  <c r="AG13039" i="25" s="1"/>
  <c r="AF13039" i="25"/>
  <c r="AF13040" i="25" l="1"/>
  <c r="AE13040" i="25"/>
  <c r="AG13040" i="25" s="1"/>
  <c r="AE13041" i="25" l="1"/>
  <c r="AG13041" i="25" s="1"/>
  <c r="AF13041" i="25"/>
  <c r="AF13042" i="25" l="1"/>
  <c r="AE13042" i="25"/>
  <c r="AG13042" i="25" s="1"/>
  <c r="AE13043" i="25" l="1"/>
  <c r="AG13043" i="25" s="1"/>
  <c r="AF13043" i="25"/>
  <c r="AF13044" i="25" l="1"/>
  <c r="AE13044" i="25"/>
  <c r="AG13044" i="25" s="1"/>
  <c r="AE13045" i="25" l="1"/>
  <c r="AG13045" i="25" s="1"/>
  <c r="AF13045" i="25"/>
  <c r="AF13046" i="25" l="1"/>
  <c r="AE13046" i="25"/>
  <c r="AG13046" i="25" s="1"/>
  <c r="AE13047" i="25" l="1"/>
  <c r="AG13047" i="25" s="1"/>
  <c r="AF13047" i="25"/>
  <c r="AF13048" i="25" l="1"/>
  <c r="AE13048" i="25"/>
  <c r="AG13048" i="25" s="1"/>
  <c r="AE13049" i="25" l="1"/>
  <c r="AG13049" i="25" s="1"/>
  <c r="AF13049" i="25"/>
  <c r="AF13050" i="25" l="1"/>
  <c r="AE13050" i="25"/>
  <c r="AG13050" i="25" s="1"/>
  <c r="AE13051" i="25" l="1"/>
  <c r="AG13051" i="25" s="1"/>
  <c r="AF13051" i="25"/>
  <c r="AF13052" i="25" l="1"/>
  <c r="AE13052" i="25"/>
  <c r="AG13052" i="25" s="1"/>
  <c r="AE13053" i="25" l="1"/>
  <c r="AG13053" i="25" s="1"/>
  <c r="AF13053" i="25"/>
  <c r="AF13054" i="25" l="1"/>
  <c r="AE13054" i="25"/>
  <c r="AG13054" i="25" s="1"/>
  <c r="AE13055" i="25" l="1"/>
  <c r="AG13055" i="25" s="1"/>
  <c r="AF13055" i="25"/>
  <c r="AF13056" i="25" l="1"/>
  <c r="AE13056" i="25"/>
  <c r="AG13056" i="25" s="1"/>
  <c r="AE13057" i="25" l="1"/>
  <c r="AG13057" i="25" s="1"/>
  <c r="AF13057" i="25"/>
  <c r="AF13058" i="25" l="1"/>
  <c r="AE13058" i="25"/>
  <c r="AG13058" i="25" s="1"/>
  <c r="AE13059" i="25" l="1"/>
  <c r="AG13059" i="25" s="1"/>
  <c r="AF13059" i="25"/>
  <c r="AF13060" i="25" l="1"/>
  <c r="AE13060" i="25"/>
  <c r="AG13060" i="25" s="1"/>
  <c r="AE13061" i="25" l="1"/>
  <c r="AG13061" i="25" s="1"/>
  <c r="AF13061" i="25"/>
  <c r="AF13062" i="25" l="1"/>
  <c r="AE13062" i="25"/>
  <c r="AG13062" i="25" s="1"/>
  <c r="AE13063" i="25" l="1"/>
  <c r="AG13063" i="25" s="1"/>
  <c r="AF13063" i="25"/>
  <c r="AF13064" i="25" l="1"/>
  <c r="AE13064" i="25"/>
  <c r="AG13064" i="25" s="1"/>
  <c r="AE13065" i="25" l="1"/>
  <c r="AG13065" i="25" s="1"/>
  <c r="AF13065" i="25"/>
  <c r="AF13066" i="25" l="1"/>
  <c r="AE13066" i="25"/>
  <c r="AG13066" i="25" s="1"/>
  <c r="AE13067" i="25" l="1"/>
  <c r="AG13067" i="25" s="1"/>
  <c r="AF13067" i="25"/>
  <c r="AF13068" i="25" l="1"/>
  <c r="AE13068" i="25"/>
  <c r="AG13068" i="25" s="1"/>
  <c r="AE13069" i="25" l="1"/>
  <c r="AG13069" i="25" s="1"/>
  <c r="AF13069" i="25"/>
  <c r="AF13070" i="25" l="1"/>
  <c r="AE13070" i="25"/>
  <c r="AG13070" i="25" s="1"/>
  <c r="AE13071" i="25" l="1"/>
  <c r="AG13071" i="25" s="1"/>
  <c r="AF13071" i="25"/>
  <c r="AF13072" i="25" l="1"/>
  <c r="AE13072" i="25"/>
  <c r="AG13072" i="25" s="1"/>
  <c r="AE13073" i="25" l="1"/>
  <c r="AG13073" i="25" s="1"/>
  <c r="AF13073" i="25"/>
  <c r="AF13074" i="25" l="1"/>
  <c r="AE13074" i="25"/>
  <c r="AG13074" i="25" s="1"/>
  <c r="AE13075" i="25" l="1"/>
  <c r="AG13075" i="25" s="1"/>
  <c r="AF13075" i="25"/>
  <c r="AF13076" i="25" l="1"/>
  <c r="AE13076" i="25"/>
  <c r="AG13076" i="25" s="1"/>
  <c r="AE13077" i="25" l="1"/>
  <c r="AG13077" i="25" s="1"/>
  <c r="AF13077" i="25"/>
  <c r="AF13078" i="25" l="1"/>
  <c r="AE13078" i="25"/>
  <c r="AG13078" i="25" s="1"/>
  <c r="AE13079" i="25" l="1"/>
  <c r="AG13079" i="25" s="1"/>
  <c r="AF13079" i="25"/>
  <c r="AF13080" i="25" l="1"/>
  <c r="AE13080" i="25"/>
  <c r="AG13080" i="25" s="1"/>
  <c r="AE13081" i="25" l="1"/>
  <c r="AG13081" i="25" s="1"/>
  <c r="AF13081" i="25"/>
  <c r="AF13082" i="25" l="1"/>
  <c r="AE13082" i="25"/>
  <c r="AG13082" i="25" s="1"/>
  <c r="AE13083" i="25" l="1"/>
  <c r="AG13083" i="25" s="1"/>
  <c r="AF13083" i="25"/>
  <c r="AF13084" i="25" l="1"/>
  <c r="AE13084" i="25"/>
  <c r="AG13084" i="25" s="1"/>
  <c r="AE13085" i="25" l="1"/>
  <c r="AG13085" i="25" s="1"/>
  <c r="AF13085" i="25"/>
  <c r="AF13086" i="25" l="1"/>
  <c r="AE13086" i="25"/>
  <c r="AG13086" i="25" s="1"/>
  <c r="AE13087" i="25" l="1"/>
  <c r="AG13087" i="25" s="1"/>
  <c r="AF13087" i="25"/>
  <c r="AF13088" i="25" l="1"/>
  <c r="AE13088" i="25"/>
  <c r="AG13088" i="25" s="1"/>
  <c r="AE13089" i="25" l="1"/>
  <c r="AG13089" i="25" s="1"/>
  <c r="AF13089" i="25"/>
  <c r="AF13090" i="25" l="1"/>
  <c r="AE13090" i="25"/>
  <c r="AG13090" i="25" s="1"/>
  <c r="AE13091" i="25" l="1"/>
  <c r="AG13091" i="25" s="1"/>
  <c r="AF13091" i="25"/>
  <c r="AF13092" i="25" l="1"/>
  <c r="AE13092" i="25"/>
  <c r="AG13092" i="25" s="1"/>
  <c r="AF13093" i="25" l="1"/>
  <c r="AE13093" i="25"/>
  <c r="AG13093" i="25" s="1"/>
  <c r="AF13094" i="25" l="1"/>
  <c r="AE13094" i="25"/>
  <c r="AG13094" i="25" s="1"/>
  <c r="AE13095" i="25" l="1"/>
  <c r="AG13095" i="25" s="1"/>
  <c r="AF13095" i="25"/>
  <c r="AF13096" i="25" l="1"/>
  <c r="AE13096" i="25"/>
  <c r="AG13096" i="25" s="1"/>
  <c r="AF13097" i="25" l="1"/>
  <c r="AE13097" i="25"/>
  <c r="AG13097" i="25" s="1"/>
  <c r="AF13098" i="25" l="1"/>
  <c r="AE13098" i="25"/>
  <c r="AG13098" i="25" s="1"/>
  <c r="AF13099" i="25" l="1"/>
  <c r="AE13099" i="25"/>
  <c r="AG13099" i="25" s="1"/>
  <c r="AF13100" i="25" l="1"/>
  <c r="AE13100" i="25"/>
  <c r="AG13100" i="25" s="1"/>
  <c r="AE13101" i="25" l="1"/>
  <c r="AG13101" i="25" s="1"/>
  <c r="AF13101" i="25"/>
  <c r="AF13102" i="25" l="1"/>
  <c r="AE13102" i="25"/>
  <c r="AG13102" i="25" s="1"/>
  <c r="AE13103" i="25" l="1"/>
  <c r="AG13103" i="25" s="1"/>
  <c r="AF13103" i="25"/>
  <c r="AF13104" i="25" l="1"/>
  <c r="AE13104" i="25"/>
  <c r="AG13104" i="25" s="1"/>
  <c r="AF13105" i="25" l="1"/>
  <c r="AE13105" i="25"/>
  <c r="AG13105" i="25" s="1"/>
  <c r="AF13106" i="25" l="1"/>
  <c r="AE13106" i="25"/>
  <c r="AG13106" i="25" s="1"/>
  <c r="AF13107" i="25" l="1"/>
  <c r="AE13107" i="25"/>
  <c r="AG13107" i="25" s="1"/>
  <c r="AF13108" i="25" l="1"/>
  <c r="AE13108" i="25"/>
  <c r="AG13108" i="25" s="1"/>
  <c r="AE13109" i="25" l="1"/>
  <c r="AG13109" i="25" s="1"/>
  <c r="AF13109" i="25"/>
  <c r="AF13110" i="25" l="1"/>
  <c r="AE13110" i="25"/>
  <c r="AG13110" i="25" s="1"/>
  <c r="AE13111" i="25" l="1"/>
  <c r="AG13111" i="25" s="1"/>
  <c r="AF13111" i="25"/>
  <c r="AF13112" i="25" l="1"/>
  <c r="AE13112" i="25"/>
  <c r="AG13112" i="25" s="1"/>
  <c r="AF13113" i="25" l="1"/>
  <c r="AE13113" i="25"/>
  <c r="AG13113" i="25" s="1"/>
  <c r="AF13114" i="25" l="1"/>
  <c r="AE13114" i="25"/>
  <c r="AG13114" i="25" s="1"/>
  <c r="AF13115" i="25" l="1"/>
  <c r="AE13115" i="25"/>
  <c r="AG13115" i="25" s="1"/>
  <c r="AF13116" i="25" l="1"/>
  <c r="AE13116" i="25"/>
  <c r="AG13116" i="25" s="1"/>
  <c r="AE13117" i="25" l="1"/>
  <c r="AG13117" i="25" s="1"/>
  <c r="AF13117" i="25"/>
  <c r="AF13118" i="25" l="1"/>
  <c r="AE13118" i="25"/>
  <c r="AG13118" i="25" s="1"/>
  <c r="AE13119" i="25" l="1"/>
  <c r="AG13119" i="25" s="1"/>
  <c r="AF13119" i="25"/>
  <c r="AF13120" i="25" l="1"/>
  <c r="AE13120" i="25"/>
  <c r="AG13120" i="25" s="1"/>
  <c r="AF13121" i="25" l="1"/>
  <c r="AE13121" i="25"/>
  <c r="AG13121" i="25" s="1"/>
  <c r="AF13122" i="25" l="1"/>
  <c r="AE13122" i="25"/>
  <c r="AG13122" i="25" s="1"/>
  <c r="AF13123" i="25" l="1"/>
  <c r="AE13123" i="25"/>
  <c r="AG13123" i="25" s="1"/>
  <c r="AF13124" i="25" l="1"/>
  <c r="AE13124" i="25"/>
  <c r="AG13124" i="25" s="1"/>
  <c r="AE13125" i="25" l="1"/>
  <c r="AG13125" i="25" s="1"/>
  <c r="AF13125" i="25"/>
  <c r="AF13126" i="25" l="1"/>
  <c r="AE13126" i="25"/>
  <c r="AG13126" i="25" s="1"/>
  <c r="AE13127" i="25" l="1"/>
  <c r="AG13127" i="25" s="1"/>
  <c r="AF13127" i="25"/>
  <c r="AF13128" i="25" l="1"/>
  <c r="AE13128" i="25"/>
  <c r="AG13128" i="25" s="1"/>
  <c r="AF13129" i="25" l="1"/>
  <c r="AE13129" i="25"/>
  <c r="AG13129" i="25" s="1"/>
  <c r="AF13130" i="25" l="1"/>
  <c r="AE13130" i="25"/>
  <c r="AG13130" i="25" s="1"/>
  <c r="AF13131" i="25" l="1"/>
  <c r="AE13131" i="25"/>
  <c r="AG13131" i="25" s="1"/>
  <c r="AF13132" i="25" l="1"/>
  <c r="AE13132" i="25"/>
  <c r="AG13132" i="25" s="1"/>
  <c r="AE13133" i="25" l="1"/>
  <c r="AG13133" i="25" s="1"/>
  <c r="AF13133" i="25"/>
  <c r="AF13134" i="25" l="1"/>
  <c r="AE13134" i="25"/>
  <c r="AG13134" i="25" s="1"/>
  <c r="AE13135" i="25" l="1"/>
  <c r="AG13135" i="25" s="1"/>
  <c r="AF13135" i="25"/>
  <c r="AF13136" i="25" l="1"/>
  <c r="AE13136" i="25"/>
  <c r="AG13136" i="25" s="1"/>
  <c r="AF13137" i="25" l="1"/>
  <c r="AE13137" i="25"/>
  <c r="AG13137" i="25" s="1"/>
  <c r="AF13138" i="25" l="1"/>
  <c r="AE13138" i="25"/>
  <c r="AG13138" i="25" s="1"/>
  <c r="AF13139" i="25" l="1"/>
  <c r="AE13139" i="25"/>
  <c r="AG13139" i="25" s="1"/>
  <c r="AF13140" i="25" l="1"/>
  <c r="AE13140" i="25"/>
  <c r="AG13140" i="25" s="1"/>
  <c r="AE13141" i="25" l="1"/>
  <c r="AG13141" i="25" s="1"/>
  <c r="AF13141" i="25"/>
  <c r="AF13142" i="25" l="1"/>
  <c r="AE13142" i="25"/>
  <c r="AG13142" i="25" s="1"/>
  <c r="AE13143" i="25" l="1"/>
  <c r="AG13143" i="25" s="1"/>
  <c r="AF13143" i="25"/>
  <c r="AF13144" i="25" l="1"/>
  <c r="AE13144" i="25"/>
  <c r="AG13144" i="25" s="1"/>
  <c r="AF13145" i="25" l="1"/>
  <c r="AE13145" i="25"/>
  <c r="AG13145" i="25" s="1"/>
  <c r="AE13146" i="25" l="1"/>
  <c r="AG13146" i="25" s="1"/>
  <c r="AF13146" i="25"/>
  <c r="AF13147" i="25" l="1"/>
  <c r="AE13147" i="25"/>
  <c r="AG13147" i="25" s="1"/>
  <c r="AF13148" i="25" l="1"/>
  <c r="AE13148" i="25"/>
  <c r="AG13148" i="25" s="1"/>
  <c r="AE13149" i="25" l="1"/>
  <c r="AG13149" i="25" s="1"/>
  <c r="AF13149" i="25"/>
  <c r="AF13150" i="25" l="1"/>
  <c r="AE13150" i="25"/>
  <c r="AG13150" i="25" s="1"/>
  <c r="AE13151" i="25" l="1"/>
  <c r="AG13151" i="25" s="1"/>
  <c r="AF13151" i="25"/>
  <c r="AF13152" i="25" l="1"/>
  <c r="AE13152" i="25"/>
  <c r="AG13152" i="25" s="1"/>
  <c r="AF13153" i="25" l="1"/>
  <c r="AE13153" i="25"/>
  <c r="AG13153" i="25" s="1"/>
  <c r="AF13154" i="25" l="1"/>
  <c r="AE13154" i="25"/>
  <c r="AG13154" i="25" s="1"/>
  <c r="AF13155" i="25" l="1"/>
  <c r="AE13155" i="25"/>
  <c r="AG13155" i="25" s="1"/>
  <c r="AF13156" i="25" l="1"/>
  <c r="AE13156" i="25"/>
  <c r="AG13156" i="25" s="1"/>
  <c r="AE13157" i="25" l="1"/>
  <c r="AG13157" i="25" s="1"/>
  <c r="AF13157" i="25"/>
  <c r="AF13158" i="25" l="1"/>
  <c r="AE13158" i="25"/>
  <c r="AG13158" i="25" s="1"/>
  <c r="AE13159" i="25" l="1"/>
  <c r="AG13159" i="25" s="1"/>
  <c r="AF13159" i="25"/>
  <c r="AF13160" i="25" l="1"/>
  <c r="AE13160" i="25"/>
  <c r="AG13160" i="25" s="1"/>
  <c r="AF13161" i="25" l="1"/>
  <c r="AE13161" i="25"/>
  <c r="AG13161" i="25" s="1"/>
  <c r="AF13162" i="25" l="1"/>
  <c r="AE13162" i="25"/>
  <c r="AG13162" i="25" s="1"/>
  <c r="AF13163" i="25" l="1"/>
  <c r="AE13163" i="25"/>
  <c r="AG13163" i="25" s="1"/>
  <c r="AF13164" i="25" l="1"/>
  <c r="AE13164" i="25"/>
  <c r="AG13164" i="25" s="1"/>
  <c r="AE13165" i="25" l="1"/>
  <c r="AG13165" i="25" s="1"/>
  <c r="AF13165" i="25"/>
  <c r="AF13166" i="25" l="1"/>
  <c r="AE13166" i="25"/>
  <c r="AG13166" i="25" s="1"/>
  <c r="AE13167" i="25" l="1"/>
  <c r="AG13167" i="25" s="1"/>
  <c r="AF13167" i="25"/>
  <c r="AF13168" i="25" l="1"/>
  <c r="AE13168" i="25"/>
  <c r="AG13168" i="25" s="1"/>
  <c r="AF13169" i="25" l="1"/>
  <c r="AE13169" i="25"/>
  <c r="AG13169" i="25" s="1"/>
  <c r="AF13170" i="25" l="1"/>
  <c r="AE13170" i="25"/>
  <c r="AG13170" i="25" s="1"/>
  <c r="AF13171" i="25" l="1"/>
  <c r="AE13171" i="25"/>
  <c r="AG13171" i="25" s="1"/>
  <c r="AF13172" i="25" l="1"/>
  <c r="AE13172" i="25"/>
  <c r="AG13172" i="25" s="1"/>
  <c r="AE13173" i="25" l="1"/>
  <c r="AG13173" i="25" s="1"/>
  <c r="AF13173" i="25"/>
  <c r="AF13174" i="25" l="1"/>
  <c r="AE13174" i="25"/>
  <c r="AG13174" i="25" s="1"/>
  <c r="AE13175" i="25" l="1"/>
  <c r="AG13175" i="25" s="1"/>
  <c r="AF13175" i="25"/>
  <c r="AF13176" i="25" l="1"/>
  <c r="AE13176" i="25"/>
  <c r="AG13176" i="25" s="1"/>
  <c r="AF13177" i="25" l="1"/>
  <c r="AE13177" i="25"/>
  <c r="AG13177" i="25" s="1"/>
  <c r="AF13178" i="25" l="1"/>
  <c r="AE13178" i="25"/>
  <c r="AG13178" i="25" s="1"/>
  <c r="AF13179" i="25" l="1"/>
  <c r="AE13179" i="25"/>
  <c r="AG13179" i="25" s="1"/>
  <c r="AF13180" i="25" l="1"/>
  <c r="AE13180" i="25"/>
  <c r="AG13180" i="25" s="1"/>
  <c r="AE13181" i="25" l="1"/>
  <c r="AG13181" i="25" s="1"/>
  <c r="AF13181" i="25"/>
  <c r="AF13182" i="25" l="1"/>
  <c r="AE13182" i="25"/>
  <c r="AG13182" i="25" s="1"/>
  <c r="AE13183" i="25" l="1"/>
  <c r="AG13183" i="25" s="1"/>
  <c r="AF13183" i="25"/>
  <c r="AF13184" i="25" l="1"/>
  <c r="AE13184" i="25"/>
  <c r="AG13184" i="25" s="1"/>
  <c r="AF13185" i="25" l="1"/>
  <c r="AE13185" i="25"/>
  <c r="AG13185" i="25" s="1"/>
  <c r="AF13186" i="25" l="1"/>
  <c r="AE13186" i="25"/>
  <c r="AG13186" i="25" s="1"/>
  <c r="AF13187" i="25" l="1"/>
  <c r="AE13187" i="25"/>
  <c r="AG13187" i="25" s="1"/>
  <c r="AF13188" i="25" l="1"/>
  <c r="AE13188" i="25"/>
  <c r="AG13188" i="25" s="1"/>
  <c r="AE13189" i="25" l="1"/>
  <c r="AG13189" i="25" s="1"/>
  <c r="AF13189" i="25"/>
  <c r="AF13190" i="25" l="1"/>
  <c r="AE13190" i="25"/>
  <c r="AG13190" i="25" s="1"/>
  <c r="AE13191" i="25" l="1"/>
  <c r="AG13191" i="25" s="1"/>
  <c r="AF13191" i="25"/>
  <c r="AF13192" i="25" l="1"/>
  <c r="AE13192" i="25"/>
  <c r="AG13192" i="25" s="1"/>
  <c r="AF13193" i="25" l="1"/>
  <c r="AE13193" i="25"/>
  <c r="AG13193" i="25" s="1"/>
  <c r="AF13194" i="25" l="1"/>
  <c r="AE13194" i="25"/>
  <c r="AG13194" i="25" s="1"/>
  <c r="AF13195" i="25" l="1"/>
  <c r="AE13195" i="25"/>
  <c r="AG13195" i="25" s="1"/>
  <c r="AF13196" i="25" l="1"/>
  <c r="AE13196" i="25"/>
  <c r="AG13196" i="25" s="1"/>
  <c r="AE13197" i="25" l="1"/>
  <c r="AG13197" i="25" s="1"/>
  <c r="AF13197" i="25"/>
  <c r="AF13198" i="25" l="1"/>
  <c r="AE13198" i="25"/>
  <c r="AG13198" i="25" s="1"/>
  <c r="AE13199" i="25" l="1"/>
  <c r="AG13199" i="25" s="1"/>
  <c r="AF13199" i="25"/>
  <c r="AF13200" i="25" l="1"/>
  <c r="AE13200" i="25"/>
  <c r="AG13200" i="25" s="1"/>
  <c r="AF13201" i="25" l="1"/>
  <c r="AE13201" i="25"/>
  <c r="AG13201" i="25" s="1"/>
  <c r="AF13202" i="25" l="1"/>
  <c r="AE13202" i="25"/>
  <c r="AG13202" i="25" s="1"/>
  <c r="AF13203" i="25" l="1"/>
  <c r="AE13203" i="25"/>
  <c r="AG13203" i="25" s="1"/>
  <c r="AF13204" i="25" l="1"/>
  <c r="AE13204" i="25"/>
  <c r="AG13204" i="25" s="1"/>
  <c r="AE13205" i="25" l="1"/>
  <c r="AG13205" i="25" s="1"/>
  <c r="AF13205" i="25"/>
  <c r="AF13206" i="25" l="1"/>
  <c r="AE13206" i="25"/>
  <c r="AG13206" i="25" s="1"/>
  <c r="AE13207" i="25" l="1"/>
  <c r="AG13207" i="25" s="1"/>
  <c r="AF13207" i="25"/>
  <c r="AF13208" i="25" l="1"/>
  <c r="AE13208" i="25"/>
  <c r="AG13208" i="25" s="1"/>
  <c r="AF13209" i="25" l="1"/>
  <c r="AE13209" i="25"/>
  <c r="AG13209" i="25" s="1"/>
  <c r="AF13210" i="25" l="1"/>
  <c r="AE13210" i="25"/>
  <c r="AG13210" i="25" s="1"/>
  <c r="AF13211" i="25" l="1"/>
  <c r="AE13211" i="25"/>
  <c r="AG13211" i="25" s="1"/>
  <c r="AF13212" i="25" l="1"/>
  <c r="AE13212" i="25"/>
  <c r="AG13212" i="25" s="1"/>
  <c r="AE13213" i="25" l="1"/>
  <c r="AG13213" i="25" s="1"/>
  <c r="AF13213" i="25"/>
  <c r="AF13214" i="25" l="1"/>
  <c r="AE13214" i="25"/>
  <c r="AG13214" i="25" s="1"/>
  <c r="AE13215" i="25" l="1"/>
  <c r="AG13215" i="25" s="1"/>
  <c r="AF13215" i="25"/>
  <c r="AF13216" i="25" l="1"/>
  <c r="AE13216" i="25"/>
  <c r="AG13216" i="25" s="1"/>
  <c r="AF13217" i="25" l="1"/>
  <c r="AE13217" i="25"/>
  <c r="AG13217" i="25" s="1"/>
  <c r="AF13218" i="25" l="1"/>
  <c r="AE13218" i="25"/>
  <c r="AG13218" i="25" s="1"/>
  <c r="AF13219" i="25" l="1"/>
  <c r="AE13219" i="25"/>
  <c r="AG13219" i="25" s="1"/>
  <c r="AF13220" i="25" l="1"/>
  <c r="AE13220" i="25"/>
  <c r="AG13220" i="25" s="1"/>
  <c r="AF13221" i="25" l="1"/>
  <c r="AE13221" i="25"/>
  <c r="AG13221" i="25" s="1"/>
  <c r="AF13222" i="25" l="1"/>
  <c r="AE13222" i="25"/>
  <c r="AG13222" i="25" s="1"/>
  <c r="AE13223" i="25" l="1"/>
  <c r="AG13223" i="25" s="1"/>
  <c r="AF13223" i="25"/>
  <c r="AF13224" i="25" l="1"/>
  <c r="AE13224" i="25"/>
  <c r="AG13224" i="25" s="1"/>
  <c r="AF13225" i="25" l="1"/>
  <c r="AE13225" i="25"/>
  <c r="AG13225" i="25" s="1"/>
  <c r="AF13226" i="25" l="1"/>
  <c r="AE13226" i="25"/>
  <c r="AG13226" i="25" s="1"/>
  <c r="AF13227" i="25" l="1"/>
  <c r="AE13227" i="25"/>
  <c r="AG13227" i="25" s="1"/>
  <c r="AF13228" i="25" l="1"/>
  <c r="AE13228" i="25"/>
  <c r="AG13228" i="25" s="1"/>
  <c r="AE13229" i="25" l="1"/>
  <c r="AG13229" i="25" s="1"/>
  <c r="AF13229" i="25"/>
  <c r="AE13230" i="25" l="1"/>
  <c r="AG13230" i="25" s="1"/>
  <c r="AF13230" i="25"/>
  <c r="AE13231" i="25" l="1"/>
  <c r="AG13231" i="25" s="1"/>
  <c r="AF13231" i="25"/>
  <c r="AF13232" i="25" l="1"/>
  <c r="AE13232" i="25"/>
  <c r="AG13232" i="25" s="1"/>
  <c r="AF13233" i="25" l="1"/>
  <c r="AE13233" i="25"/>
  <c r="AG13233" i="25" s="1"/>
  <c r="AE13234" i="25" l="1"/>
  <c r="AG13234" i="25" s="1"/>
  <c r="AF13234" i="25"/>
  <c r="AF13235" i="25" l="1"/>
  <c r="AE13235" i="25"/>
  <c r="AG13235" i="25" s="1"/>
  <c r="AE13236" i="25" l="1"/>
  <c r="AG13236" i="25" s="1"/>
  <c r="AF13236" i="25"/>
  <c r="AE13237" i="25" l="1"/>
  <c r="AG13237" i="25" s="1"/>
  <c r="AF13237" i="25"/>
  <c r="AF13238" i="25" l="1"/>
  <c r="AE13238" i="25"/>
  <c r="AG13238" i="25" s="1"/>
  <c r="AE13239" i="25" l="1"/>
  <c r="AG13239" i="25" s="1"/>
  <c r="AF13239" i="25"/>
  <c r="AF13240" i="25" l="1"/>
  <c r="AE13240" i="25"/>
  <c r="AG13240" i="25" s="1"/>
  <c r="AF13241" i="25" l="1"/>
  <c r="AE13241" i="25"/>
  <c r="AG13241" i="25" s="1"/>
  <c r="AF13242" i="25" l="1"/>
  <c r="AE13242" i="25"/>
  <c r="AG13242" i="25" s="1"/>
  <c r="AF13243" i="25" l="1"/>
  <c r="AE13243" i="25"/>
  <c r="AG13243" i="25" s="1"/>
  <c r="AE13244" i="25" l="1"/>
  <c r="AG13244" i="25" s="1"/>
  <c r="AF13244" i="25"/>
  <c r="AE13245" i="25" l="1"/>
  <c r="AG13245" i="25" s="1"/>
  <c r="AF13245" i="25"/>
  <c r="AF13246" i="25" l="1"/>
  <c r="AE13246" i="25"/>
  <c r="AG13246" i="25" s="1"/>
  <c r="AF13247" i="25" l="1"/>
  <c r="AE13247" i="25"/>
  <c r="AG13247" i="25" s="1"/>
  <c r="AF13248" i="25" l="1"/>
  <c r="AE13248" i="25"/>
  <c r="AG13248" i="25" s="1"/>
  <c r="AF13249" i="25" l="1"/>
  <c r="AE13249" i="25"/>
  <c r="AG13249" i="25" s="1"/>
  <c r="AF13250" i="25" l="1"/>
  <c r="AE13250" i="25"/>
  <c r="AG13250" i="25" s="1"/>
  <c r="AF13251" i="25" l="1"/>
  <c r="AE13251" i="25"/>
  <c r="AG13251" i="25" s="1"/>
  <c r="AF13252" i="25" l="1"/>
  <c r="AE13252" i="25"/>
  <c r="AG13252" i="25" s="1"/>
  <c r="AF13253" i="25" l="1"/>
  <c r="AE13253" i="25"/>
  <c r="AG13253" i="25" s="1"/>
  <c r="AF13254" i="25" l="1"/>
  <c r="AE13254" i="25"/>
  <c r="AG13254" i="25" s="1"/>
  <c r="AE13255" i="25" l="1"/>
  <c r="AG13255" i="25" s="1"/>
  <c r="AF13255" i="25"/>
  <c r="AE13256" i="25" l="1"/>
  <c r="AG13256" i="25" s="1"/>
  <c r="AF13256" i="25"/>
  <c r="AF13257" i="25" l="1"/>
  <c r="AE13257" i="25"/>
  <c r="AG13257" i="25" s="1"/>
  <c r="AF13258" i="25" l="1"/>
  <c r="AE13258" i="25"/>
  <c r="AG13258" i="25" s="1"/>
  <c r="AF13259" i="25" l="1"/>
  <c r="AE13259" i="25"/>
  <c r="AG13259" i="25" s="1"/>
  <c r="AF13260" i="25" l="1"/>
  <c r="AE13260" i="25"/>
  <c r="AG13260" i="25" s="1"/>
  <c r="AE13261" i="25" l="1"/>
  <c r="AG13261" i="25" s="1"/>
  <c r="AF13261" i="25"/>
  <c r="AF13262" i="25" l="1"/>
  <c r="AE13262" i="25"/>
  <c r="AG13262" i="25" s="1"/>
  <c r="AE13263" i="25" l="1"/>
  <c r="AG13263" i="25" s="1"/>
  <c r="AF13263" i="25"/>
  <c r="AE13264" i="25" l="1"/>
  <c r="AG13264" i="25" s="1"/>
  <c r="AF13264" i="25"/>
  <c r="AF13265" i="25" l="1"/>
  <c r="AE13265" i="25"/>
  <c r="AG13265" i="25" s="1"/>
  <c r="AF13266" i="25" l="1"/>
  <c r="AE13266" i="25"/>
  <c r="AG13266" i="25" s="1"/>
  <c r="AF13267" i="25" l="1"/>
  <c r="AE13267" i="25"/>
  <c r="AG13267" i="25" s="1"/>
  <c r="AF13268" i="25" l="1"/>
  <c r="AE13268" i="25"/>
  <c r="AG13268" i="25" s="1"/>
  <c r="AE13269" i="25" l="1"/>
  <c r="AG13269" i="25" s="1"/>
  <c r="AF13269" i="25"/>
  <c r="AF13270" i="25" l="1"/>
  <c r="AE13270" i="25"/>
  <c r="AG13270" i="25" s="1"/>
  <c r="AE13271" i="25" l="1"/>
  <c r="AG13271" i="25" s="1"/>
  <c r="AF13271" i="25"/>
  <c r="AF13272" i="25" l="1"/>
  <c r="AE13272" i="25"/>
  <c r="AG13272" i="25" s="1"/>
  <c r="AF13273" i="25" l="1"/>
  <c r="AE13273" i="25"/>
  <c r="AG13273" i="25" s="1"/>
  <c r="AF13274" i="25" l="1"/>
  <c r="AE13274" i="25"/>
  <c r="AG13274" i="25" s="1"/>
  <c r="AF13275" i="25" l="1"/>
  <c r="AE13275" i="25"/>
  <c r="AG13275" i="25" s="1"/>
  <c r="AF13276" i="25" l="1"/>
  <c r="AE13276" i="25"/>
  <c r="AG13276" i="25" s="1"/>
  <c r="AE13277" i="25" l="1"/>
  <c r="AG13277" i="25" s="1"/>
  <c r="AF13277" i="25"/>
  <c r="AF13278" i="25" l="1"/>
  <c r="AE13278" i="25"/>
  <c r="AG13278" i="25" s="1"/>
  <c r="AE13279" i="25" l="1"/>
  <c r="AG13279" i="25" s="1"/>
  <c r="AF13279" i="25"/>
  <c r="AF13280" i="25" l="1"/>
  <c r="AE13280" i="25"/>
  <c r="AG13280" i="25" s="1"/>
  <c r="AF13281" i="25" l="1"/>
  <c r="AE13281" i="25"/>
  <c r="AG13281" i="25" s="1"/>
  <c r="AF13282" i="25" l="1"/>
  <c r="AE13282" i="25"/>
  <c r="AG13282" i="25" s="1"/>
  <c r="AF13283" i="25" l="1"/>
  <c r="AE13283" i="25"/>
  <c r="AG13283" i="25" s="1"/>
  <c r="AF13284" i="25" l="1"/>
  <c r="AE13284" i="25"/>
  <c r="AG13284" i="25" s="1"/>
  <c r="AE13285" i="25" l="1"/>
  <c r="AG13285" i="25" s="1"/>
  <c r="AF13285" i="25"/>
  <c r="AF13286" i="25" l="1"/>
  <c r="AE13286" i="25"/>
  <c r="AG13286" i="25" s="1"/>
  <c r="AE13287" i="25" l="1"/>
  <c r="AG13287" i="25" s="1"/>
  <c r="AF13287" i="25"/>
  <c r="AF13288" i="25" l="1"/>
  <c r="AE13288" i="25"/>
  <c r="AG13288" i="25" s="1"/>
  <c r="AF13289" i="25" l="1"/>
  <c r="AE13289" i="25"/>
  <c r="AG13289" i="25" s="1"/>
  <c r="AF13290" i="25" l="1"/>
  <c r="AE13290" i="25"/>
  <c r="AG13290" i="25" s="1"/>
  <c r="AF13291" i="25" l="1"/>
  <c r="AE13291" i="25"/>
  <c r="AG13291" i="25" s="1"/>
  <c r="AF13292" i="25" l="1"/>
  <c r="AE13292" i="25"/>
  <c r="AG13292" i="25" s="1"/>
  <c r="AE13293" i="25" l="1"/>
  <c r="AG13293" i="25" s="1"/>
  <c r="AF13293" i="25"/>
  <c r="AF13294" i="25" l="1"/>
  <c r="AE13294" i="25"/>
  <c r="AG13294" i="25" s="1"/>
  <c r="AE13295" i="25" l="1"/>
  <c r="AG13295" i="25" s="1"/>
  <c r="AF13295" i="25"/>
  <c r="AF13296" i="25" l="1"/>
  <c r="AE13296" i="25"/>
  <c r="AG13296" i="25" s="1"/>
  <c r="AF13297" i="25" l="1"/>
  <c r="AE13297" i="25"/>
  <c r="AG13297" i="25" s="1"/>
  <c r="AF13298" i="25" l="1"/>
  <c r="AE13298" i="25"/>
  <c r="AG13298" i="25" s="1"/>
  <c r="AF13299" i="25" l="1"/>
  <c r="AE13299" i="25"/>
  <c r="AG13299" i="25" s="1"/>
  <c r="AF13300" i="25" l="1"/>
  <c r="AE13300" i="25"/>
  <c r="AG13300" i="25" s="1"/>
  <c r="AE13301" i="25" l="1"/>
  <c r="AG13301" i="25" s="1"/>
  <c r="AF13301" i="25"/>
  <c r="AF13302" i="25" l="1"/>
  <c r="AE13302" i="25"/>
  <c r="AG13302" i="25" s="1"/>
  <c r="AE13303" i="25" l="1"/>
  <c r="AG13303" i="25" s="1"/>
  <c r="AF13303" i="25"/>
  <c r="AF13304" i="25" l="1"/>
  <c r="AE13304" i="25"/>
  <c r="AG13304" i="25" s="1"/>
  <c r="AF13305" i="25" l="1"/>
  <c r="AE13305" i="25"/>
  <c r="AG13305" i="25" s="1"/>
  <c r="AF13306" i="25" l="1"/>
  <c r="AE13306" i="25"/>
  <c r="AG13306" i="25" s="1"/>
  <c r="AE13307" i="25" l="1"/>
  <c r="AG13307" i="25" s="1"/>
  <c r="AF13307" i="25"/>
  <c r="AF13308" i="25" l="1"/>
  <c r="AE13308" i="25"/>
  <c r="AG13308" i="25" s="1"/>
  <c r="AE13309" i="25" l="1"/>
  <c r="AG13309" i="25" s="1"/>
  <c r="AF13309" i="25"/>
  <c r="AF13310" i="25" l="1"/>
  <c r="AE13310" i="25"/>
  <c r="AG13310" i="25" s="1"/>
  <c r="AE13311" i="25" l="1"/>
  <c r="AG13311" i="25" s="1"/>
  <c r="AF13311" i="25"/>
  <c r="AF13312" i="25" l="1"/>
  <c r="AE13312" i="25"/>
  <c r="AG13312" i="25" s="1"/>
  <c r="AF13313" i="25" l="1"/>
  <c r="AE13313" i="25"/>
  <c r="AG13313" i="25" s="1"/>
  <c r="AF13314" i="25" l="1"/>
  <c r="AE13314" i="25"/>
  <c r="AG13314" i="25" s="1"/>
  <c r="AF13315" i="25" l="1"/>
  <c r="AE13315" i="25"/>
  <c r="AG13315" i="25" s="1"/>
  <c r="AF13316" i="25" l="1"/>
  <c r="AE13316" i="25"/>
  <c r="AG13316" i="25" s="1"/>
  <c r="AE13317" i="25" l="1"/>
  <c r="AG13317" i="25" s="1"/>
  <c r="AF13317" i="25"/>
  <c r="AF13318" i="25" l="1"/>
  <c r="AE13318" i="25"/>
  <c r="AG13318" i="25" s="1"/>
  <c r="AE13319" i="25" l="1"/>
  <c r="AG13319" i="25" s="1"/>
  <c r="AF13319" i="25"/>
  <c r="AF13320" i="25" l="1"/>
  <c r="AE13320" i="25"/>
  <c r="AG13320" i="25" s="1"/>
  <c r="AF13321" i="25" l="1"/>
  <c r="AE13321" i="25"/>
  <c r="AG13321" i="25" s="1"/>
  <c r="AF13322" i="25" l="1"/>
  <c r="AE13322" i="25"/>
  <c r="AG13322" i="25" s="1"/>
  <c r="AF13323" i="25" l="1"/>
  <c r="AE13323" i="25"/>
  <c r="AG13323" i="25" s="1"/>
  <c r="AF13324" i="25" l="1"/>
  <c r="AE13324" i="25"/>
  <c r="AG13324" i="25" s="1"/>
  <c r="AE13325" i="25" l="1"/>
  <c r="AG13325" i="25" s="1"/>
  <c r="AF13325" i="25"/>
  <c r="AF13326" i="25" l="1"/>
  <c r="AE13326" i="25"/>
  <c r="AG13326" i="25" s="1"/>
  <c r="AE13327" i="25" l="1"/>
  <c r="AG13327" i="25" s="1"/>
  <c r="AF13327" i="25"/>
  <c r="AF13328" i="25" l="1"/>
  <c r="AE13328" i="25"/>
  <c r="AG13328" i="25" s="1"/>
  <c r="AF13329" i="25" l="1"/>
  <c r="AE13329" i="25"/>
  <c r="AG13329" i="25" s="1"/>
  <c r="AF13330" i="25" l="1"/>
  <c r="AE13330" i="25"/>
  <c r="AG13330" i="25" s="1"/>
  <c r="AF13331" i="25" l="1"/>
  <c r="AE13331" i="25"/>
  <c r="AG13331" i="25" s="1"/>
  <c r="AF13332" i="25" l="1"/>
  <c r="AE13332" i="25"/>
  <c r="AG13332" i="25" s="1"/>
  <c r="AE13333" i="25" l="1"/>
  <c r="AG13333" i="25" s="1"/>
  <c r="AF13333" i="25"/>
  <c r="AF13334" i="25" l="1"/>
  <c r="AE13334" i="25"/>
  <c r="AG13334" i="25" s="1"/>
  <c r="AE13335" i="25" l="1"/>
  <c r="AG13335" i="25" s="1"/>
  <c r="AF13335" i="25"/>
  <c r="AF13336" i="25" l="1"/>
  <c r="AE13336" i="25"/>
  <c r="AG13336" i="25" s="1"/>
  <c r="AF13337" i="25" l="1"/>
  <c r="AE13337" i="25"/>
  <c r="AG13337" i="25" s="1"/>
  <c r="AF13338" i="25" l="1"/>
  <c r="AE13338" i="25"/>
  <c r="AG13338" i="25" s="1"/>
  <c r="AF13339" i="25" l="1"/>
  <c r="AE13339" i="25"/>
  <c r="AG13339" i="25" s="1"/>
  <c r="AF13340" i="25" l="1"/>
  <c r="AE13340" i="25"/>
  <c r="AG13340" i="25" s="1"/>
  <c r="AE13341" i="25" l="1"/>
  <c r="AG13341" i="25" s="1"/>
  <c r="AF13341" i="25"/>
  <c r="AF13342" i="25" l="1"/>
  <c r="AE13342" i="25"/>
  <c r="AG13342" i="25" s="1"/>
  <c r="AE13343" i="25" l="1"/>
  <c r="AG13343" i="25" s="1"/>
  <c r="AF13343" i="25"/>
  <c r="AF13344" i="25" l="1"/>
  <c r="AE13344" i="25"/>
  <c r="AG13344" i="25" s="1"/>
  <c r="AF13345" i="25" l="1"/>
  <c r="AE13345" i="25"/>
  <c r="AG13345" i="25" s="1"/>
  <c r="AF13346" i="25" l="1"/>
  <c r="AE13346" i="25"/>
  <c r="AG13346" i="25" s="1"/>
  <c r="AF13347" i="25" l="1"/>
  <c r="AE13347" i="25"/>
  <c r="AG13347" i="25" s="1"/>
  <c r="AF13348" i="25" l="1"/>
  <c r="AE13348" i="25"/>
  <c r="AG13348" i="25" s="1"/>
  <c r="AE13349" i="25" l="1"/>
  <c r="AG13349" i="25" s="1"/>
  <c r="AF13349" i="25"/>
  <c r="AF13350" i="25" l="1"/>
  <c r="AE13350" i="25"/>
  <c r="AG13350" i="25" s="1"/>
  <c r="AE13351" i="25" l="1"/>
  <c r="AG13351" i="25" s="1"/>
  <c r="AF13351" i="25"/>
  <c r="AF13352" i="25" l="1"/>
  <c r="AE13352" i="25"/>
  <c r="AG13352" i="25" s="1"/>
  <c r="AF13353" i="25" l="1"/>
  <c r="AE13353" i="25"/>
  <c r="AG13353" i="25" s="1"/>
  <c r="AF13354" i="25" l="1"/>
  <c r="AE13354" i="25"/>
  <c r="AG13354" i="25" s="1"/>
  <c r="AF13355" i="25" l="1"/>
  <c r="AE13355" i="25"/>
  <c r="AG13355" i="25" s="1"/>
  <c r="AF13356" i="25" l="1"/>
  <c r="AE13356" i="25"/>
  <c r="AG13356" i="25" s="1"/>
  <c r="AE13357" i="25" l="1"/>
  <c r="AG13357" i="25" s="1"/>
  <c r="AF13357" i="25"/>
  <c r="AF13358" i="25" l="1"/>
  <c r="AE13358" i="25"/>
  <c r="AG13358" i="25" s="1"/>
  <c r="AE13359" i="25" l="1"/>
  <c r="AG13359" i="25" s="1"/>
  <c r="AF13359" i="25"/>
  <c r="AF13360" i="25" l="1"/>
  <c r="AE13360" i="25"/>
  <c r="AG13360" i="25" s="1"/>
  <c r="AF13361" i="25" l="1"/>
  <c r="AE13361" i="25"/>
  <c r="AG13361" i="25" s="1"/>
  <c r="AF13362" i="25" l="1"/>
  <c r="AE13362" i="25"/>
  <c r="AG13362" i="25" s="1"/>
  <c r="AF13363" i="25" l="1"/>
  <c r="AE13363" i="25"/>
  <c r="AG13363" i="25" s="1"/>
  <c r="AF13364" i="25" l="1"/>
  <c r="AE13364" i="25"/>
  <c r="AG13364" i="25" s="1"/>
  <c r="AE13365" i="25" l="1"/>
  <c r="AG13365" i="25" s="1"/>
  <c r="AF13365" i="25"/>
  <c r="AF13366" i="25" l="1"/>
  <c r="AE13366" i="25"/>
  <c r="AG13366" i="25" s="1"/>
  <c r="AE13367" i="25" l="1"/>
  <c r="AG13367" i="25" s="1"/>
  <c r="AF13367" i="25"/>
  <c r="AF13368" i="25" l="1"/>
  <c r="AE13368" i="25"/>
  <c r="AG13368" i="25" s="1"/>
  <c r="AF13369" i="25" l="1"/>
  <c r="AE13369" i="25"/>
  <c r="AG13369" i="25" s="1"/>
  <c r="AE13370" i="25" l="1"/>
  <c r="AG13370" i="25" s="1"/>
  <c r="AF13370" i="25"/>
  <c r="AF13371" i="25" l="1"/>
  <c r="AE13371" i="25"/>
  <c r="AG13371" i="25" s="1"/>
  <c r="AF13372" i="25" l="1"/>
  <c r="AE13372" i="25"/>
  <c r="AG13372" i="25" s="1"/>
  <c r="AE13373" i="25" l="1"/>
  <c r="AG13373" i="25" s="1"/>
  <c r="AF13373" i="25"/>
  <c r="AF13374" i="25" l="1"/>
  <c r="AE13374" i="25"/>
  <c r="AG13374" i="25" s="1"/>
  <c r="AE13375" i="25" l="1"/>
  <c r="AG13375" i="25" s="1"/>
  <c r="AF13375" i="25"/>
  <c r="AF13376" i="25" l="1"/>
  <c r="AE13376" i="25"/>
  <c r="AG13376" i="25" s="1"/>
  <c r="AF13377" i="25" l="1"/>
  <c r="AE13377" i="25"/>
  <c r="AG13377" i="25" s="1"/>
  <c r="AF13378" i="25" l="1"/>
  <c r="AE13378" i="25"/>
  <c r="AG13378" i="25" s="1"/>
  <c r="AF13379" i="25" l="1"/>
  <c r="AE13379" i="25"/>
  <c r="AG13379" i="25" s="1"/>
  <c r="AF13380" i="25" l="1"/>
  <c r="AE13380" i="25"/>
  <c r="AG13380" i="25" s="1"/>
  <c r="AE13381" i="25" l="1"/>
  <c r="AG13381" i="25" s="1"/>
  <c r="AF13381" i="25"/>
  <c r="AF13382" i="25" l="1"/>
  <c r="AE13382" i="25"/>
  <c r="AG13382" i="25" s="1"/>
  <c r="AE13383" i="25" l="1"/>
  <c r="AG13383" i="25" s="1"/>
  <c r="AF13383" i="25"/>
  <c r="AF13384" i="25" l="1"/>
  <c r="AE13384" i="25"/>
  <c r="AG13384" i="25" s="1"/>
  <c r="AF13385" i="25" l="1"/>
  <c r="AE13385" i="25"/>
  <c r="AG13385" i="25" s="1"/>
  <c r="AF13386" i="25" l="1"/>
  <c r="AE13386" i="25"/>
  <c r="AG13386" i="25" s="1"/>
  <c r="AF13387" i="25" l="1"/>
  <c r="AE13387" i="25"/>
  <c r="AG13387" i="25" s="1"/>
  <c r="AF13388" i="25" l="1"/>
  <c r="AE13388" i="25"/>
  <c r="AG13388" i="25" s="1"/>
  <c r="AE13389" i="25" l="1"/>
  <c r="AG13389" i="25" s="1"/>
  <c r="AF13389" i="25"/>
  <c r="AF13390" i="25" l="1"/>
  <c r="AE13390" i="25"/>
  <c r="AG13390" i="25" s="1"/>
  <c r="AE13391" i="25" l="1"/>
  <c r="AG13391" i="25" s="1"/>
  <c r="AF13391" i="25"/>
  <c r="AF13392" i="25" l="1"/>
  <c r="AE13392" i="25"/>
  <c r="AG13392" i="25" s="1"/>
  <c r="AF13393" i="25" l="1"/>
  <c r="AE13393" i="25"/>
  <c r="AG13393" i="25" s="1"/>
  <c r="AF13394" i="25" l="1"/>
  <c r="AE13394" i="25"/>
  <c r="AG13394" i="25" s="1"/>
  <c r="AF13395" i="25" l="1"/>
  <c r="AE13395" i="25"/>
  <c r="AG13395" i="25" s="1"/>
  <c r="AF13396" i="25" l="1"/>
  <c r="AE13396" i="25"/>
  <c r="AG13396" i="25" s="1"/>
  <c r="AE13397" i="25" l="1"/>
  <c r="AG13397" i="25" s="1"/>
  <c r="AF13397" i="25"/>
  <c r="AF13398" i="25" l="1"/>
  <c r="AE13398" i="25"/>
  <c r="AG13398" i="25" s="1"/>
  <c r="AE13399" i="25" l="1"/>
  <c r="AG13399" i="25" s="1"/>
  <c r="AF13399" i="25"/>
  <c r="AE13400" i="25" l="1"/>
  <c r="AG13400" i="25" s="1"/>
  <c r="AF13400" i="25"/>
  <c r="AF13401" i="25" l="1"/>
  <c r="AE13401" i="25"/>
  <c r="AG13401" i="25" s="1"/>
  <c r="AF13402" i="25" l="1"/>
  <c r="AE13402" i="25"/>
  <c r="AG13402" i="25" s="1"/>
  <c r="AF13403" i="25" l="1"/>
  <c r="AE13403" i="25"/>
  <c r="AG13403" i="25" s="1"/>
  <c r="AF13404" i="25" l="1"/>
  <c r="AE13404" i="25"/>
  <c r="AG13404" i="25" s="1"/>
  <c r="AE13405" i="25" l="1"/>
  <c r="AG13405" i="25" s="1"/>
  <c r="AF13405" i="25"/>
  <c r="AF13406" i="25" l="1"/>
  <c r="AE13406" i="25"/>
  <c r="AG13406" i="25" s="1"/>
  <c r="AE13407" i="25" l="1"/>
  <c r="AG13407" i="25" s="1"/>
  <c r="AF13407" i="25"/>
  <c r="AE13408" i="25" l="1"/>
  <c r="AG13408" i="25" s="1"/>
  <c r="AF13408" i="25"/>
  <c r="AF13409" i="25" l="1"/>
  <c r="AE13409" i="25"/>
  <c r="AG13409" i="25" s="1"/>
  <c r="AF13410" i="25" l="1"/>
  <c r="AE13410" i="25"/>
  <c r="AG13410" i="25" s="1"/>
  <c r="AF13411" i="25" l="1"/>
  <c r="AE13411" i="25"/>
  <c r="AG13411" i="25" s="1"/>
  <c r="AF13412" i="25" l="1"/>
  <c r="AE13412" i="25"/>
  <c r="AG13412" i="25" s="1"/>
  <c r="AE13413" i="25" l="1"/>
  <c r="AG13413" i="25" s="1"/>
  <c r="AF13413" i="25"/>
  <c r="AF13414" i="25" l="1"/>
  <c r="AE13414" i="25"/>
  <c r="AG13414" i="25" s="1"/>
  <c r="AE13415" i="25" l="1"/>
  <c r="AG13415" i="25" s="1"/>
  <c r="AF13415" i="25"/>
  <c r="AE13416" i="25" l="1"/>
  <c r="AG13416" i="25" s="1"/>
  <c r="AF13416" i="25"/>
  <c r="AF13417" i="25" l="1"/>
  <c r="AE13417" i="25"/>
  <c r="AG13417" i="25" s="1"/>
  <c r="AF13418" i="25" l="1"/>
  <c r="AE13418" i="25"/>
  <c r="AG13418" i="25" s="1"/>
  <c r="AF13419" i="25" l="1"/>
  <c r="AE13419" i="25"/>
  <c r="AG13419" i="25" s="1"/>
  <c r="AF13420" i="25" l="1"/>
  <c r="AE13420" i="25"/>
  <c r="AG13420" i="25" s="1"/>
  <c r="AE13421" i="25" l="1"/>
  <c r="AG13421" i="25" s="1"/>
  <c r="AF13421" i="25"/>
  <c r="AF13422" i="25" l="1"/>
  <c r="AE13422" i="25"/>
  <c r="AG13422" i="25" s="1"/>
  <c r="AE13423" i="25" l="1"/>
  <c r="AG13423" i="25" s="1"/>
  <c r="AF13423" i="25"/>
  <c r="AF13424" i="25" l="1"/>
  <c r="AE13424" i="25"/>
  <c r="AG13424" i="25" s="1"/>
  <c r="AF13425" i="25" l="1"/>
  <c r="AE13425" i="25"/>
  <c r="AG13425" i="25" s="1"/>
  <c r="AF13426" i="25" l="1"/>
  <c r="AE13426" i="25"/>
  <c r="AG13426" i="25" s="1"/>
  <c r="AF13427" i="25" l="1"/>
  <c r="AE13427" i="25"/>
  <c r="AG13427" i="25" s="1"/>
  <c r="AF13428" i="25" l="1"/>
  <c r="AE13428" i="25"/>
  <c r="AG13428" i="25" s="1"/>
  <c r="AF13429" i="25" l="1"/>
  <c r="AE13429" i="25"/>
  <c r="AG13429" i="25" s="1"/>
  <c r="AF13430" i="25" l="1"/>
  <c r="AE13430" i="25"/>
  <c r="AG13430" i="25" s="1"/>
  <c r="AE13431" i="25" l="1"/>
  <c r="AG13431" i="25" s="1"/>
  <c r="AF13431" i="25"/>
  <c r="AF13432" i="25" l="1"/>
  <c r="AE13432" i="25"/>
  <c r="AG13432" i="25" s="1"/>
  <c r="AF13433" i="25" l="1"/>
  <c r="AE13433" i="25"/>
  <c r="AG13433" i="25" s="1"/>
  <c r="AF13434" i="25" l="1"/>
  <c r="AE13434" i="25"/>
  <c r="AG13434" i="25" s="1"/>
  <c r="AF13435" i="25" l="1"/>
  <c r="AE13435" i="25"/>
  <c r="AG13435" i="25" s="1"/>
  <c r="AF13436" i="25" l="1"/>
  <c r="AE13436" i="25"/>
  <c r="AG13436" i="25" s="1"/>
  <c r="AE13437" i="25" l="1"/>
  <c r="AG13437" i="25" s="1"/>
  <c r="AF13437" i="25"/>
  <c r="AF13438" i="25" l="1"/>
  <c r="AE13438" i="25"/>
  <c r="AG13438" i="25" s="1"/>
  <c r="AE13439" i="25" l="1"/>
  <c r="AG13439" i="25" s="1"/>
  <c r="AF13439" i="25"/>
  <c r="AF13440" i="25" l="1"/>
  <c r="AE13440" i="25"/>
  <c r="AG13440" i="25" s="1"/>
  <c r="AF13441" i="25" l="1"/>
  <c r="AE13441" i="25"/>
  <c r="AG13441" i="25" s="1"/>
  <c r="AF13442" i="25" l="1"/>
  <c r="AE13442" i="25"/>
  <c r="AG13442" i="25" s="1"/>
  <c r="AF13443" i="25" l="1"/>
  <c r="AE13443" i="25"/>
  <c r="AG13443" i="25" s="1"/>
  <c r="AF13444" i="25" l="1"/>
  <c r="AE13444" i="25"/>
  <c r="AG13444" i="25" s="1"/>
  <c r="AE13445" i="25" l="1"/>
  <c r="AG13445" i="25" s="1"/>
  <c r="AF13445" i="25"/>
  <c r="AF13446" i="25" l="1"/>
  <c r="AE13446" i="25"/>
  <c r="AG13446" i="25" s="1"/>
  <c r="AE13447" i="25" l="1"/>
  <c r="AG13447" i="25" s="1"/>
  <c r="AF13447" i="25"/>
  <c r="AF13448" i="25" l="1"/>
  <c r="AE13448" i="25"/>
  <c r="AG13448" i="25" s="1"/>
  <c r="AF13449" i="25" l="1"/>
  <c r="AE13449" i="25"/>
  <c r="AG13449" i="25" s="1"/>
  <c r="AF13450" i="25" l="1"/>
  <c r="AE13450" i="25"/>
  <c r="AG13450" i="25" s="1"/>
  <c r="AF13451" i="25" l="1"/>
  <c r="AE13451" i="25"/>
  <c r="AG13451" i="25" s="1"/>
  <c r="AE13452" i="25" l="1"/>
  <c r="AG13452" i="25" s="1"/>
  <c r="AF13452" i="25"/>
  <c r="AE13453" i="25" l="1"/>
  <c r="AG13453" i="25" s="1"/>
  <c r="AF13453" i="25"/>
  <c r="AE13454" i="25" l="1"/>
  <c r="AG13454" i="25" s="1"/>
  <c r="AF13454" i="25"/>
  <c r="AE13455" i="25" l="1"/>
  <c r="AG13455" i="25" s="1"/>
  <c r="AF13455" i="25"/>
  <c r="AF13456" i="25" l="1"/>
  <c r="AE13456" i="25"/>
  <c r="AG13456" i="25" s="1"/>
  <c r="AF13457" i="25" l="1"/>
  <c r="AE13457" i="25"/>
  <c r="AG13457" i="25" s="1"/>
  <c r="AF13458" i="25" l="1"/>
  <c r="AE13458" i="25"/>
  <c r="AG13458" i="25" s="1"/>
  <c r="AF13459" i="25" l="1"/>
  <c r="AE13459" i="25"/>
  <c r="AG13459" i="25" s="1"/>
  <c r="AF13460" i="25" l="1"/>
  <c r="AE13460" i="25"/>
  <c r="AG13460" i="25" s="1"/>
  <c r="AE13461" i="25" l="1"/>
  <c r="AG13461" i="25" s="1"/>
  <c r="AF13461" i="25"/>
  <c r="AF13462" i="25" l="1"/>
  <c r="AE13462" i="25"/>
  <c r="AG13462" i="25" s="1"/>
  <c r="AE13463" i="25" l="1"/>
  <c r="AG13463" i="25" s="1"/>
  <c r="AF13463" i="25"/>
  <c r="AF13464" i="25" l="1"/>
  <c r="AE13464" i="25"/>
  <c r="AG13464" i="25" s="1"/>
  <c r="AF13465" i="25" l="1"/>
  <c r="AE13465" i="25"/>
  <c r="AG13465" i="25" s="1"/>
  <c r="AF13466" i="25" l="1"/>
  <c r="AE13466" i="25"/>
  <c r="AG13466" i="25" s="1"/>
  <c r="AF13467" i="25" l="1"/>
  <c r="AE13467" i="25"/>
  <c r="AG13467" i="25" s="1"/>
  <c r="AF13468" i="25" l="1"/>
  <c r="AE13468" i="25"/>
  <c r="AG13468" i="25" s="1"/>
  <c r="AF13469" i="25" l="1"/>
  <c r="AE13469" i="25"/>
  <c r="AG13469" i="25" s="1"/>
  <c r="AF13470" i="25" l="1"/>
  <c r="AE13470" i="25"/>
  <c r="AG13470" i="25" s="1"/>
  <c r="AE13471" i="25" l="1"/>
  <c r="AG13471" i="25" s="1"/>
  <c r="AF13471" i="25"/>
  <c r="AF13472" i="25" l="1"/>
  <c r="AE13472" i="25"/>
  <c r="AG13472" i="25" s="1"/>
  <c r="AF13473" i="25" l="1"/>
  <c r="AE13473" i="25"/>
  <c r="AG13473" i="25" s="1"/>
  <c r="AF13474" i="25" l="1"/>
  <c r="AE13474" i="25"/>
  <c r="AG13474" i="25" s="1"/>
  <c r="AF13475" i="25" l="1"/>
  <c r="AE13475" i="25"/>
  <c r="AG13475" i="25" s="1"/>
  <c r="AF13476" i="25" l="1"/>
  <c r="AE13476" i="25"/>
  <c r="AG13476" i="25" s="1"/>
  <c r="AF13477" i="25" l="1"/>
  <c r="AE13477" i="25"/>
  <c r="AG13477" i="25" s="1"/>
  <c r="AF13478" i="25" l="1"/>
  <c r="AE13478" i="25"/>
  <c r="AG13478" i="25" s="1"/>
  <c r="AE13479" i="25" l="1"/>
  <c r="AG13479" i="25" s="1"/>
  <c r="AF13479" i="25"/>
  <c r="AF13480" i="25" l="1"/>
  <c r="AE13480" i="25"/>
  <c r="AG13480" i="25" s="1"/>
  <c r="AF13481" i="25" l="1"/>
  <c r="AE13481" i="25"/>
  <c r="AG13481" i="25" s="1"/>
  <c r="AF13482" i="25" l="1"/>
  <c r="AE13482" i="25"/>
  <c r="AG13482" i="25" s="1"/>
  <c r="AF13483" i="25" l="1"/>
  <c r="AE13483" i="25"/>
  <c r="AG13483" i="25" s="1"/>
  <c r="AF13484" i="25" l="1"/>
  <c r="AE13484" i="25"/>
  <c r="AG13484" i="25" s="1"/>
  <c r="AE13485" i="25" l="1"/>
  <c r="AG13485" i="25" s="1"/>
  <c r="AF13485" i="25"/>
  <c r="AF13486" i="25" l="1"/>
  <c r="AE13486" i="25"/>
  <c r="AG13486" i="25" s="1"/>
  <c r="AE13487" i="25" l="1"/>
  <c r="AG13487" i="25" s="1"/>
  <c r="AF13487" i="25"/>
  <c r="AF13488" i="25" l="1"/>
  <c r="AE13488" i="25"/>
  <c r="AG13488" i="25" s="1"/>
  <c r="AE13489" i="25" l="1"/>
  <c r="AG13489" i="25" s="1"/>
  <c r="AF13489" i="25"/>
  <c r="AF13490" i="25" l="1"/>
  <c r="AE13490" i="25"/>
  <c r="AG13490" i="25" s="1"/>
  <c r="AE13491" i="25" l="1"/>
  <c r="AG13491" i="25" s="1"/>
  <c r="AF13491" i="25"/>
  <c r="AF13492" i="25" l="1"/>
  <c r="AE13492" i="25"/>
  <c r="AG13492" i="25" s="1"/>
  <c r="AE13493" i="25" l="1"/>
  <c r="AG13493" i="25" s="1"/>
  <c r="AF13493" i="25"/>
  <c r="AE13494" i="25" l="1"/>
  <c r="AG13494" i="25" s="1"/>
  <c r="AF13494" i="25"/>
  <c r="AE13495" i="25" l="1"/>
  <c r="AG13495" i="25" s="1"/>
  <c r="AF13495" i="25"/>
  <c r="AF13496" i="25" l="1"/>
  <c r="AE13496" i="25"/>
  <c r="AG13496" i="25" s="1"/>
  <c r="AE13497" i="25" l="1"/>
  <c r="AG13497" i="25" s="1"/>
  <c r="AF13497" i="25"/>
  <c r="AF13498" i="25" l="1"/>
  <c r="AE13498" i="25"/>
  <c r="AG13498" i="25" s="1"/>
  <c r="AE13499" i="25" l="1"/>
  <c r="AG13499" i="25" s="1"/>
  <c r="AF13499" i="25"/>
  <c r="AF13500" i="25" l="1"/>
  <c r="AE13500" i="25"/>
  <c r="AG13500" i="25" s="1"/>
  <c r="AE13501" i="25" l="1"/>
  <c r="AG13501" i="25" s="1"/>
  <c r="AF13501" i="25"/>
  <c r="AE13502" i="25" l="1"/>
  <c r="AG13502" i="25" s="1"/>
  <c r="AF13502" i="25"/>
  <c r="AE13503" i="25" l="1"/>
  <c r="AG13503" i="25" s="1"/>
  <c r="AF13503" i="25"/>
  <c r="AF13504" i="25" l="1"/>
  <c r="AE13504" i="25"/>
  <c r="AG13504" i="25" s="1"/>
  <c r="AE13505" i="25" l="1"/>
  <c r="AG13505" i="25" s="1"/>
  <c r="AF13505" i="25"/>
  <c r="AF13506" i="25" l="1"/>
  <c r="AE13506" i="25"/>
  <c r="AG13506" i="25" s="1"/>
  <c r="AE13507" i="25" l="1"/>
  <c r="AG13507" i="25" s="1"/>
  <c r="AF13507" i="25"/>
  <c r="AF13508" i="25" l="1"/>
  <c r="AE13508" i="25"/>
  <c r="AG13508" i="25" s="1"/>
  <c r="AE13509" i="25" l="1"/>
  <c r="AG13509" i="25" s="1"/>
  <c r="AF13509" i="25"/>
  <c r="AF13510" i="25" l="1"/>
  <c r="AE13510" i="25"/>
  <c r="AG13510" i="25" s="1"/>
  <c r="AE13511" i="25" l="1"/>
  <c r="AG13511" i="25" s="1"/>
  <c r="AF13511" i="25"/>
  <c r="AF13512" i="25" l="1"/>
  <c r="AE13512" i="25"/>
  <c r="AG13512" i="25" s="1"/>
  <c r="AE13513" i="25" l="1"/>
  <c r="AG13513" i="25" s="1"/>
  <c r="AF13513" i="25"/>
  <c r="AF13514" i="25" l="1"/>
  <c r="AE13514" i="25"/>
  <c r="AG13514" i="25" s="1"/>
  <c r="AE13515" i="25" l="1"/>
  <c r="AG13515" i="25" s="1"/>
  <c r="AF13515" i="25"/>
  <c r="AF13516" i="25" l="1"/>
  <c r="AE13516" i="25"/>
  <c r="AG13516" i="25" s="1"/>
  <c r="AE13517" i="25" l="1"/>
  <c r="AG13517" i="25" s="1"/>
  <c r="AF13517" i="25"/>
  <c r="AE13518" i="25" l="1"/>
  <c r="AG13518" i="25" s="1"/>
  <c r="AF13518" i="25"/>
  <c r="AE13519" i="25" l="1"/>
  <c r="AG13519" i="25" s="1"/>
  <c r="AF13519" i="25"/>
  <c r="AF13520" i="25" l="1"/>
  <c r="AE13520" i="25"/>
  <c r="AG13520" i="25" s="1"/>
  <c r="AE13521" i="25" l="1"/>
  <c r="AG13521" i="25" s="1"/>
  <c r="AF13521" i="25"/>
  <c r="AF13522" i="25" l="1"/>
  <c r="AE13522" i="25"/>
  <c r="AG13522" i="25" s="1"/>
  <c r="AE13523" i="25" l="1"/>
  <c r="AG13523" i="25" s="1"/>
  <c r="AF13523" i="25"/>
  <c r="AF13524" i="25" l="1"/>
  <c r="AE13524" i="25"/>
  <c r="AG13524" i="25" s="1"/>
  <c r="AE13525" i="25" l="1"/>
  <c r="AG13525" i="25" s="1"/>
  <c r="AF13525" i="25"/>
  <c r="AF13526" i="25" l="1"/>
  <c r="AE13526" i="25"/>
  <c r="AG13526" i="25" s="1"/>
  <c r="AE13527" i="25" l="1"/>
  <c r="AG13527" i="25" s="1"/>
  <c r="AF13527" i="25"/>
  <c r="AF13528" i="25" l="1"/>
  <c r="AE13528" i="25"/>
  <c r="AG13528" i="25" s="1"/>
  <c r="AE13529" i="25" l="1"/>
  <c r="AG13529" i="25" s="1"/>
  <c r="AF13529" i="25"/>
  <c r="AF13530" i="25" l="1"/>
  <c r="AE13530" i="25"/>
  <c r="AG13530" i="25" s="1"/>
  <c r="AE13531" i="25" l="1"/>
  <c r="AG13531" i="25" s="1"/>
  <c r="AF13531" i="25"/>
  <c r="AF13532" i="25" l="1"/>
  <c r="AE13532" i="25"/>
  <c r="AG13532" i="25" s="1"/>
  <c r="AE13533" i="25" l="1"/>
  <c r="AG13533" i="25" s="1"/>
  <c r="AF13533" i="25"/>
  <c r="AF13534" i="25" l="1"/>
  <c r="AE13534" i="25"/>
  <c r="AG13534" i="25" s="1"/>
  <c r="AE13535" i="25" l="1"/>
  <c r="AG13535" i="25" s="1"/>
  <c r="AF13535" i="25"/>
  <c r="AF13536" i="25" l="1"/>
  <c r="AE13536" i="25"/>
  <c r="AG13536" i="25" s="1"/>
  <c r="AE13537" i="25" l="1"/>
  <c r="AG13537" i="25" s="1"/>
  <c r="AF13537" i="25"/>
  <c r="AF13538" i="25" l="1"/>
  <c r="AE13538" i="25"/>
  <c r="AG13538" i="25" s="1"/>
  <c r="AE13539" i="25" l="1"/>
  <c r="AG13539" i="25" s="1"/>
  <c r="AF13539" i="25"/>
  <c r="AE13540" i="25" l="1"/>
  <c r="AG13540" i="25" s="1"/>
  <c r="AF13540" i="25"/>
  <c r="AE13541" i="25" l="1"/>
  <c r="AG13541" i="25" s="1"/>
  <c r="AF13541" i="25"/>
  <c r="AE13542" i="25" l="1"/>
  <c r="AG13542" i="25" s="1"/>
  <c r="AF13542" i="25"/>
  <c r="AE13543" i="25" l="1"/>
  <c r="AG13543" i="25" s="1"/>
  <c r="AF13543" i="25"/>
  <c r="AE13544" i="25" l="1"/>
  <c r="AG13544" i="25" s="1"/>
  <c r="AF13544" i="25"/>
  <c r="AE13545" i="25" l="1"/>
  <c r="AG13545" i="25" s="1"/>
  <c r="AF13545" i="25"/>
  <c r="AE13546" i="25" l="1"/>
  <c r="AG13546" i="25" s="1"/>
  <c r="AF13546" i="25"/>
  <c r="AE13547" i="25" l="1"/>
  <c r="AG13547" i="25" s="1"/>
  <c r="AF13547" i="25"/>
  <c r="AE13548" i="25" l="1"/>
  <c r="AG13548" i="25" s="1"/>
  <c r="AF13548" i="25"/>
  <c r="AE13549" i="25" l="1"/>
  <c r="AG13549" i="25" s="1"/>
  <c r="AF13549" i="25"/>
  <c r="AE13550" i="25" l="1"/>
  <c r="AG13550" i="25" s="1"/>
  <c r="AF13550" i="25"/>
  <c r="AE13551" i="25" l="1"/>
  <c r="AG13551" i="25" s="1"/>
  <c r="AF13551" i="25"/>
  <c r="AE13552" i="25" l="1"/>
  <c r="AG13552" i="25" s="1"/>
  <c r="AF13552" i="25"/>
  <c r="AE13553" i="25" l="1"/>
  <c r="AG13553" i="25" s="1"/>
  <c r="AF13553" i="25"/>
  <c r="AE13554" i="25" l="1"/>
  <c r="AG13554" i="25" s="1"/>
  <c r="AF13554" i="25"/>
  <c r="AE13555" i="25" l="1"/>
  <c r="AG13555" i="25" s="1"/>
  <c r="AF13555" i="25"/>
  <c r="AE13556" i="25" l="1"/>
  <c r="AG13556" i="25" s="1"/>
  <c r="AF13556" i="25"/>
  <c r="AE13557" i="25" l="1"/>
  <c r="AG13557" i="25" s="1"/>
  <c r="AF13557" i="25"/>
  <c r="AE13558" i="25" l="1"/>
  <c r="AG13558" i="25" s="1"/>
  <c r="AF13558" i="25"/>
  <c r="AE13559" i="25" l="1"/>
  <c r="AG13559" i="25" s="1"/>
  <c r="AF13559" i="25"/>
  <c r="AE13560" i="25" l="1"/>
  <c r="AG13560" i="25" s="1"/>
  <c r="AF13560" i="25"/>
  <c r="AE13561" i="25" l="1"/>
  <c r="AG13561" i="25" s="1"/>
  <c r="AF13561" i="25"/>
  <c r="AE13562" i="25" l="1"/>
  <c r="AG13562" i="25" s="1"/>
  <c r="AF13562" i="25"/>
  <c r="AE13563" i="25" l="1"/>
  <c r="AG13563" i="25" s="1"/>
  <c r="AF13563" i="25"/>
  <c r="AE13564" i="25" l="1"/>
  <c r="AG13564" i="25" s="1"/>
  <c r="AF13564" i="25"/>
  <c r="AE13565" i="25" l="1"/>
  <c r="AG13565" i="25" s="1"/>
  <c r="AF13565" i="25"/>
  <c r="AE13566" i="25" l="1"/>
  <c r="AG13566" i="25" s="1"/>
  <c r="AF13566" i="25"/>
  <c r="AE13567" i="25" l="1"/>
  <c r="AG13567" i="25" s="1"/>
  <c r="AF13567" i="25"/>
  <c r="AE13568" i="25" l="1"/>
  <c r="AG13568" i="25" s="1"/>
  <c r="AF13568" i="25"/>
  <c r="AE13569" i="25" l="1"/>
  <c r="AG13569" i="25" s="1"/>
  <c r="AF13569" i="25"/>
  <c r="AE13570" i="25" l="1"/>
  <c r="AG13570" i="25" s="1"/>
  <c r="AF13570" i="25"/>
  <c r="AE13571" i="25" l="1"/>
  <c r="AG13571" i="25" s="1"/>
  <c r="AF13571" i="25"/>
  <c r="AE13572" i="25" l="1"/>
  <c r="AG13572" i="25" s="1"/>
  <c r="AF13572" i="25"/>
  <c r="AE13573" i="25" l="1"/>
  <c r="AG13573" i="25" s="1"/>
  <c r="AF13573" i="25"/>
  <c r="AE13574" i="25" l="1"/>
  <c r="AG13574" i="25" s="1"/>
  <c r="AF13574" i="25"/>
  <c r="AE13575" i="25" l="1"/>
  <c r="AG13575" i="25" s="1"/>
  <c r="AF13575" i="25"/>
  <c r="AE13576" i="25" l="1"/>
  <c r="AG13576" i="25" s="1"/>
  <c r="AF13576" i="25"/>
  <c r="AE13577" i="25" l="1"/>
  <c r="AG13577" i="25" s="1"/>
  <c r="AF13577" i="25"/>
  <c r="AE13578" i="25" l="1"/>
  <c r="AG13578" i="25" s="1"/>
  <c r="AF13578" i="25"/>
  <c r="AE13579" i="25" l="1"/>
  <c r="AG13579" i="25" s="1"/>
  <c r="AF13579" i="25"/>
  <c r="AE13580" i="25" l="1"/>
  <c r="AG13580" i="25" s="1"/>
  <c r="AF13580" i="25"/>
  <c r="AE13581" i="25" l="1"/>
  <c r="AG13581" i="25" s="1"/>
  <c r="AF13581" i="25"/>
  <c r="AE13582" i="25" l="1"/>
  <c r="AG13582" i="25" s="1"/>
  <c r="AF13582" i="25"/>
  <c r="AE13583" i="25" l="1"/>
  <c r="AG13583" i="25" s="1"/>
  <c r="AF13583" i="25"/>
  <c r="AE13584" i="25" l="1"/>
  <c r="AG13584" i="25" s="1"/>
  <c r="AF13584" i="25"/>
  <c r="AE13585" i="25" l="1"/>
  <c r="AG13585" i="25" s="1"/>
  <c r="AF13585" i="25"/>
  <c r="AE13586" i="25" l="1"/>
  <c r="AG13586" i="25" s="1"/>
  <c r="AF13586" i="25"/>
  <c r="AE13587" i="25" l="1"/>
  <c r="AG13587" i="25" s="1"/>
  <c r="AF13587" i="25"/>
  <c r="AE13588" i="25" l="1"/>
  <c r="AG13588" i="25" s="1"/>
  <c r="AF13588" i="25"/>
  <c r="AE13589" i="25" l="1"/>
  <c r="AG13589" i="25" s="1"/>
  <c r="AF13589" i="25"/>
  <c r="AF13590" i="25" l="1"/>
  <c r="AE13590" i="25"/>
  <c r="AG13590" i="25" s="1"/>
  <c r="AE13591" i="25" l="1"/>
  <c r="AG13591" i="25" s="1"/>
  <c r="AF13591" i="25"/>
  <c r="AE13592" i="25" l="1"/>
  <c r="AG13592" i="25" s="1"/>
  <c r="AF13592" i="25"/>
  <c r="AE13593" i="25" l="1"/>
  <c r="AG13593" i="25" s="1"/>
  <c r="AF13593" i="25"/>
  <c r="AE13594" i="25" l="1"/>
  <c r="AG13594" i="25" s="1"/>
  <c r="AF13594" i="25"/>
  <c r="AE13595" i="25" l="1"/>
  <c r="AG13595" i="25" s="1"/>
  <c r="AF13595" i="25"/>
  <c r="AE13596" i="25" l="1"/>
  <c r="AG13596" i="25" s="1"/>
  <c r="AF13596" i="25"/>
  <c r="AE13597" i="25" l="1"/>
  <c r="AG13597" i="25" s="1"/>
  <c r="AF13597" i="25"/>
  <c r="AE13598" i="25" l="1"/>
  <c r="AG13598" i="25" s="1"/>
  <c r="AF13598" i="25"/>
  <c r="AE13599" i="25" l="1"/>
  <c r="AG13599" i="25" s="1"/>
  <c r="AF13599" i="25"/>
  <c r="AE13600" i="25" l="1"/>
  <c r="AG13600" i="25" s="1"/>
  <c r="AF13600" i="25"/>
  <c r="AE13601" i="25" l="1"/>
  <c r="AG13601" i="25" s="1"/>
  <c r="AF13601" i="25"/>
  <c r="AE13602" i="25" l="1"/>
  <c r="AG13602" i="25" s="1"/>
  <c r="AF13602" i="25"/>
  <c r="AE13603" i="25" l="1"/>
  <c r="AG13603" i="25" s="1"/>
  <c r="AF13603" i="25"/>
  <c r="AE13604" i="25" l="1"/>
  <c r="AG13604" i="25" s="1"/>
  <c r="AF13604" i="25"/>
  <c r="AE13605" i="25" l="1"/>
  <c r="AG13605" i="25" s="1"/>
  <c r="AF13605" i="25"/>
  <c r="AE13606" i="25" l="1"/>
  <c r="AG13606" i="25" s="1"/>
  <c r="AF13606" i="25"/>
  <c r="AE13607" i="25" l="1"/>
  <c r="AG13607" i="25" s="1"/>
  <c r="AF13607" i="25"/>
  <c r="AE13608" i="25" l="1"/>
  <c r="AG13608" i="25" s="1"/>
  <c r="AF13608" i="25"/>
  <c r="AE13609" i="25" l="1"/>
  <c r="AG13609" i="25" s="1"/>
  <c r="AF13609" i="25"/>
  <c r="AE13610" i="25" l="1"/>
  <c r="AG13610" i="25" s="1"/>
  <c r="AF13610" i="25"/>
  <c r="AE13611" i="25" l="1"/>
  <c r="AG13611" i="25" s="1"/>
  <c r="AF13611" i="25"/>
  <c r="AE13612" i="25" l="1"/>
  <c r="AG13612" i="25" s="1"/>
  <c r="AF13612" i="25"/>
  <c r="AE13613" i="25" l="1"/>
  <c r="AG13613" i="25" s="1"/>
  <c r="AF13613" i="25"/>
  <c r="AE13614" i="25" l="1"/>
  <c r="AG13614" i="25" s="1"/>
  <c r="AF13614" i="25"/>
  <c r="AE13615" i="25" l="1"/>
  <c r="AG13615" i="25" s="1"/>
  <c r="AF13615" i="25"/>
  <c r="AE13616" i="25" l="1"/>
  <c r="AG13616" i="25" s="1"/>
  <c r="AF13616" i="25"/>
  <c r="AE13617" i="25" l="1"/>
  <c r="AG13617" i="25" s="1"/>
  <c r="AF13617" i="25"/>
  <c r="AE13618" i="25" l="1"/>
  <c r="AG13618" i="25" s="1"/>
  <c r="AF13618" i="25"/>
  <c r="AE13619" i="25" l="1"/>
  <c r="AG13619" i="25" s="1"/>
  <c r="AF13619" i="25"/>
  <c r="AE13620" i="25" l="1"/>
  <c r="AG13620" i="25" s="1"/>
  <c r="AF13620" i="25"/>
  <c r="AE13621" i="25" l="1"/>
  <c r="AG13621" i="25" s="1"/>
  <c r="AF13621" i="25"/>
  <c r="AE13622" i="25" l="1"/>
  <c r="AG13622" i="25" s="1"/>
  <c r="AF13622" i="25"/>
  <c r="AE13623" i="25" l="1"/>
  <c r="AG13623" i="25" s="1"/>
  <c r="AF13623" i="25"/>
  <c r="AE13624" i="25" l="1"/>
  <c r="AG13624" i="25" s="1"/>
  <c r="AF13624" i="25"/>
  <c r="AE13625" i="25" l="1"/>
  <c r="AG13625" i="25" s="1"/>
  <c r="AF13625" i="25"/>
  <c r="AF13626" i="25" l="1"/>
  <c r="AE13626" i="25"/>
  <c r="AG13626" i="25" s="1"/>
  <c r="AE13627" i="25" l="1"/>
  <c r="AG13627" i="25" s="1"/>
  <c r="AF13627" i="25"/>
  <c r="AE13628" i="25" l="1"/>
  <c r="AG13628" i="25" s="1"/>
  <c r="AF13628" i="25"/>
  <c r="AE13629" i="25" l="1"/>
  <c r="AG13629" i="25" s="1"/>
  <c r="AF13629" i="25"/>
  <c r="AE13630" i="25" l="1"/>
  <c r="AG13630" i="25" s="1"/>
  <c r="AF13630" i="25"/>
  <c r="AE13631" i="25" l="1"/>
  <c r="AG13631" i="25" s="1"/>
  <c r="AF13631" i="25"/>
  <c r="AF13632" i="25" l="1"/>
  <c r="AE13632" i="25"/>
  <c r="AG13632" i="25" s="1"/>
  <c r="AE13633" i="25" l="1"/>
  <c r="AG13633" i="25" s="1"/>
  <c r="AF13633" i="25"/>
  <c r="AE13634" i="25" l="1"/>
  <c r="AG13634" i="25" s="1"/>
  <c r="AF13634" i="25"/>
  <c r="AE13635" i="25" l="1"/>
  <c r="AG13635" i="25" s="1"/>
  <c r="AF13635" i="25"/>
  <c r="AE13636" i="25" l="1"/>
  <c r="AG13636" i="25" s="1"/>
  <c r="AF13636" i="25"/>
  <c r="AE13637" i="25" l="1"/>
  <c r="AG13637" i="25" s="1"/>
  <c r="AF13637" i="25"/>
  <c r="AE13638" i="25" l="1"/>
  <c r="AG13638" i="25" s="1"/>
  <c r="AF13638" i="25"/>
  <c r="AF13639" i="25" l="1"/>
  <c r="AE13639" i="25"/>
  <c r="AG13639" i="25" s="1"/>
  <c r="AE13640" i="25" l="1"/>
  <c r="AG13640" i="25" s="1"/>
  <c r="AF13640" i="25"/>
  <c r="AE13641" i="25" l="1"/>
  <c r="AG13641" i="25" s="1"/>
  <c r="AF13641" i="25"/>
  <c r="AE13642" i="25" l="1"/>
  <c r="AG13642" i="25" s="1"/>
  <c r="AF13642" i="25"/>
  <c r="AE13643" i="25" l="1"/>
  <c r="AG13643" i="25" s="1"/>
  <c r="AF13643" i="25"/>
  <c r="AE13644" i="25" l="1"/>
  <c r="AG13644" i="25" s="1"/>
  <c r="AF13644" i="25"/>
  <c r="AE13645" i="25" l="1"/>
  <c r="AG13645" i="25" s="1"/>
  <c r="AF13645" i="25"/>
  <c r="AE13646" i="25" l="1"/>
  <c r="AG13646" i="25" s="1"/>
  <c r="AF13646" i="25"/>
  <c r="AE13647" i="25" l="1"/>
  <c r="AG13647" i="25" s="1"/>
  <c r="AF13647" i="25"/>
  <c r="AE13648" i="25" l="1"/>
  <c r="AG13648" i="25" s="1"/>
  <c r="AF13648" i="25"/>
  <c r="AE13649" i="25" l="1"/>
  <c r="AG13649" i="25" s="1"/>
  <c r="AF13649" i="25"/>
  <c r="AE13650" i="25" l="1"/>
  <c r="AG13650" i="25" s="1"/>
  <c r="AF13650" i="25"/>
  <c r="AE13651" i="25" l="1"/>
  <c r="AG13651" i="25" s="1"/>
  <c r="AF13651" i="25"/>
  <c r="AE13652" i="25" l="1"/>
  <c r="AG13652" i="25" s="1"/>
  <c r="AF13652" i="25"/>
  <c r="AE13653" i="25" l="1"/>
  <c r="AG13653" i="25" s="1"/>
  <c r="AF13653" i="25"/>
  <c r="AE13654" i="25" l="1"/>
  <c r="AG13654" i="25" s="1"/>
  <c r="AF13654" i="25"/>
  <c r="AE13655" i="25" l="1"/>
  <c r="AG13655" i="25" s="1"/>
  <c r="AF13655" i="25"/>
  <c r="AE13656" i="25" l="1"/>
  <c r="AG13656" i="25" s="1"/>
  <c r="AF13656" i="25"/>
  <c r="AE13657" i="25" l="1"/>
  <c r="AG13657" i="25" s="1"/>
  <c r="AF13657" i="25"/>
  <c r="AE13658" i="25" l="1"/>
  <c r="AG13658" i="25" s="1"/>
  <c r="AF13658" i="25"/>
  <c r="AE13659" i="25" l="1"/>
  <c r="AG13659" i="25" s="1"/>
  <c r="AF13659" i="25"/>
  <c r="AE13660" i="25" l="1"/>
  <c r="AG13660" i="25" s="1"/>
  <c r="AF13660" i="25"/>
  <c r="AE13661" i="25" l="1"/>
  <c r="AG13661" i="25" s="1"/>
  <c r="AF13661" i="25"/>
  <c r="AE13662" i="25" l="1"/>
  <c r="AG13662" i="25" s="1"/>
  <c r="AF13662" i="25"/>
  <c r="AF13663" i="25" l="1"/>
  <c r="AE13663" i="25"/>
  <c r="AG13663" i="25" s="1"/>
  <c r="AE13664" i="25" l="1"/>
  <c r="AG13664" i="25" s="1"/>
  <c r="AF13664" i="25"/>
  <c r="AE13665" i="25" l="1"/>
  <c r="AG13665" i="25" s="1"/>
  <c r="AF13665" i="25"/>
  <c r="AE13666" i="25" l="1"/>
  <c r="AG13666" i="25" s="1"/>
  <c r="AF13666" i="25"/>
  <c r="AE13667" i="25" l="1"/>
  <c r="AG13667" i="25" s="1"/>
  <c r="AF13667" i="25"/>
  <c r="AE13668" i="25" l="1"/>
  <c r="AG13668" i="25" s="1"/>
  <c r="AF13668" i="25"/>
  <c r="AE13669" i="25" l="1"/>
  <c r="AG13669" i="25" s="1"/>
  <c r="AF13669" i="25"/>
  <c r="AE13670" i="25" l="1"/>
  <c r="AG13670" i="25" s="1"/>
  <c r="AF13670" i="25"/>
  <c r="AE13671" i="25" l="1"/>
  <c r="AG13671" i="25" s="1"/>
  <c r="AF13671" i="25"/>
  <c r="AE13672" i="25" l="1"/>
  <c r="AG13672" i="25" s="1"/>
  <c r="AF13672" i="25"/>
  <c r="AE13673" i="25" l="1"/>
  <c r="AG13673" i="25" s="1"/>
  <c r="AF13673" i="25"/>
  <c r="AE13674" i="25" l="1"/>
  <c r="AG13674" i="25" s="1"/>
  <c r="AF13674" i="25"/>
  <c r="AE13675" i="25" l="1"/>
  <c r="AG13675" i="25" s="1"/>
  <c r="AF13675" i="25"/>
  <c r="AE13676" i="25" l="1"/>
  <c r="AG13676" i="25" s="1"/>
  <c r="AF13676" i="25"/>
  <c r="AE13677" i="25" l="1"/>
  <c r="AG13677" i="25" s="1"/>
  <c r="AF13677" i="25"/>
  <c r="AE13678" i="25" l="1"/>
  <c r="AG13678" i="25" s="1"/>
  <c r="AF13678" i="25"/>
  <c r="AE13679" i="25" l="1"/>
  <c r="AG13679" i="25" s="1"/>
  <c r="AF13679" i="25"/>
  <c r="AE13680" i="25" l="1"/>
  <c r="AG13680" i="25" s="1"/>
  <c r="AF13680" i="25"/>
  <c r="AE13681" i="25" l="1"/>
  <c r="AG13681" i="25" s="1"/>
  <c r="AF13681" i="25"/>
  <c r="AE13682" i="25" l="1"/>
  <c r="AG13682" i="25" s="1"/>
  <c r="AF13682" i="25"/>
  <c r="AE13683" i="25" l="1"/>
  <c r="AG13683" i="25" s="1"/>
  <c r="AF13683" i="25"/>
  <c r="AE13684" i="25" l="1"/>
  <c r="AG13684" i="25" s="1"/>
  <c r="AF13684" i="25"/>
  <c r="AE13685" i="25" l="1"/>
  <c r="AG13685" i="25" s="1"/>
  <c r="AF13685" i="25"/>
  <c r="AE13686" i="25" l="1"/>
  <c r="AG13686" i="25" s="1"/>
  <c r="AF13686" i="25"/>
  <c r="AE13687" i="25" l="1"/>
  <c r="AG13687" i="25" s="1"/>
  <c r="AF13687" i="25"/>
  <c r="AE13688" i="25" l="1"/>
  <c r="AG13688" i="25" s="1"/>
  <c r="AF13688" i="25"/>
  <c r="AE13689" i="25" l="1"/>
  <c r="AG13689" i="25" s="1"/>
  <c r="AF13689" i="25"/>
  <c r="AE13690" i="25" l="1"/>
  <c r="AG13690" i="25" s="1"/>
  <c r="AF13690" i="25"/>
  <c r="AE13691" i="25" l="1"/>
  <c r="AG13691" i="25" s="1"/>
  <c r="AF13691" i="25"/>
  <c r="AE13692" i="25" l="1"/>
  <c r="AG13692" i="25" s="1"/>
  <c r="AF13692" i="25"/>
  <c r="AE13693" i="25" l="1"/>
  <c r="AG13693" i="25" s="1"/>
  <c r="AF13693" i="25"/>
  <c r="AE13694" i="25" l="1"/>
  <c r="AG13694" i="25" s="1"/>
  <c r="AF13694" i="25"/>
  <c r="AE13695" i="25" l="1"/>
  <c r="AG13695" i="25" s="1"/>
  <c r="AF13695" i="25"/>
  <c r="AE13696" i="25" l="1"/>
  <c r="AG13696" i="25" s="1"/>
  <c r="AF13696" i="25"/>
  <c r="AE13697" i="25" l="1"/>
  <c r="AG13697" i="25" s="1"/>
  <c r="AF13697" i="25"/>
  <c r="AE13698" i="25" l="1"/>
  <c r="AG13698" i="25" s="1"/>
  <c r="AF13698" i="25"/>
  <c r="AE13699" i="25" l="1"/>
  <c r="AG13699" i="25" s="1"/>
  <c r="AF13699" i="25"/>
  <c r="AE13700" i="25" l="1"/>
  <c r="AG13700" i="25" s="1"/>
  <c r="AF13700" i="25"/>
  <c r="AE13701" i="25" l="1"/>
  <c r="AG13701" i="25" s="1"/>
  <c r="AF13701" i="25"/>
  <c r="AE13702" i="25" l="1"/>
  <c r="AG13702" i="25" s="1"/>
  <c r="AF13702" i="25"/>
  <c r="AF13703" i="25" l="1"/>
  <c r="AE13703" i="25"/>
  <c r="AG13703" i="25" s="1"/>
  <c r="AE13704" i="25" l="1"/>
  <c r="AG13704" i="25" s="1"/>
  <c r="AF13704" i="25"/>
  <c r="AE13705" i="25" l="1"/>
  <c r="AG13705" i="25" s="1"/>
  <c r="AF13705" i="25"/>
  <c r="AF13706" i="25" l="1"/>
  <c r="AE13706" i="25"/>
  <c r="AG13706" i="25" s="1"/>
  <c r="AE13707" i="25" l="1"/>
  <c r="AG13707" i="25" s="1"/>
  <c r="AF13707" i="25"/>
  <c r="AE13708" i="25" l="1"/>
  <c r="AG13708" i="25" s="1"/>
  <c r="AF13708" i="25"/>
  <c r="AE13709" i="25" l="1"/>
  <c r="AG13709" i="25" s="1"/>
  <c r="AF13709" i="25"/>
  <c r="AE13710" i="25" l="1"/>
  <c r="AG13710" i="25" s="1"/>
  <c r="AF13710" i="25"/>
  <c r="AE13711" i="25" l="1"/>
  <c r="AG13711" i="25" s="1"/>
  <c r="AF13711" i="25"/>
  <c r="AE13712" i="25" l="1"/>
  <c r="AG13712" i="25" s="1"/>
  <c r="AF13712" i="25"/>
  <c r="AE13713" i="25" l="1"/>
  <c r="AG13713" i="25" s="1"/>
  <c r="AF13713" i="25"/>
  <c r="AE13714" i="25" l="1"/>
  <c r="AG13714" i="25" s="1"/>
  <c r="AF13714" i="25"/>
  <c r="AE13715" i="25" l="1"/>
  <c r="AG13715" i="25" s="1"/>
  <c r="AF13715" i="25"/>
  <c r="AE13716" i="25" l="1"/>
  <c r="AG13716" i="25" s="1"/>
  <c r="AF13716" i="25"/>
  <c r="AF13717" i="25" l="1"/>
  <c r="AE13717" i="25"/>
  <c r="AG13717" i="25" s="1"/>
  <c r="AE13718" i="25" l="1"/>
  <c r="AG13718" i="25" s="1"/>
  <c r="AF13718" i="25"/>
  <c r="AE13719" i="25" l="1"/>
  <c r="AG13719" i="25" s="1"/>
  <c r="AF13719" i="25"/>
  <c r="AE13720" i="25" l="1"/>
  <c r="AG13720" i="25" s="1"/>
  <c r="AF13720" i="25"/>
  <c r="AE13721" i="25" l="1"/>
  <c r="AG13721" i="25" s="1"/>
  <c r="AF13721" i="25"/>
  <c r="AE13722" i="25" l="1"/>
  <c r="AG13722" i="25" s="1"/>
  <c r="AF13722" i="25"/>
  <c r="AE13723" i="25" l="1"/>
  <c r="AG13723" i="25" s="1"/>
  <c r="AF13723" i="25"/>
  <c r="AE13724" i="25" l="1"/>
  <c r="AG13724" i="25" s="1"/>
  <c r="AF13724" i="25"/>
  <c r="AE13725" i="25" l="1"/>
  <c r="AG13725" i="25" s="1"/>
  <c r="AF13725" i="25"/>
  <c r="AE13726" i="25" l="1"/>
  <c r="AG13726" i="25" s="1"/>
  <c r="AF13726" i="25"/>
  <c r="AE13727" i="25" l="1"/>
  <c r="AG13727" i="25" s="1"/>
  <c r="AF13727" i="25"/>
  <c r="AE13728" i="25" l="1"/>
  <c r="AG13728" i="25" s="1"/>
  <c r="AF13728" i="25"/>
  <c r="AE13729" i="25" l="1"/>
  <c r="AG13729" i="25" s="1"/>
  <c r="AF13729" i="25"/>
  <c r="AF13730" i="25" l="1"/>
  <c r="AE13730" i="25"/>
  <c r="AG13730" i="25" s="1"/>
  <c r="AE13731" i="25" l="1"/>
  <c r="AG13731" i="25" s="1"/>
  <c r="AF13731" i="25"/>
  <c r="AE13732" i="25" l="1"/>
  <c r="AG13732" i="25" s="1"/>
  <c r="AF13732" i="25"/>
  <c r="AE13733" i="25" l="1"/>
  <c r="AG13733" i="25" s="1"/>
  <c r="AF13733" i="25"/>
  <c r="AE13734" i="25" l="1"/>
  <c r="AG13734" i="25" s="1"/>
  <c r="AF13734" i="25"/>
  <c r="AE13735" i="25" l="1"/>
  <c r="AG13735" i="25" s="1"/>
  <c r="AF13735" i="25"/>
  <c r="AE13736" i="25" l="1"/>
  <c r="AG13736" i="25" s="1"/>
  <c r="AF13736" i="25"/>
  <c r="AE13737" i="25" l="1"/>
  <c r="AG13737" i="25" s="1"/>
  <c r="AF13737" i="25"/>
  <c r="AE13738" i="25" l="1"/>
  <c r="AG13738" i="25" s="1"/>
  <c r="AF13738" i="25"/>
  <c r="AE13739" i="25" l="1"/>
  <c r="AG13739" i="25" s="1"/>
  <c r="AF13739" i="25"/>
  <c r="AE13740" i="25" l="1"/>
  <c r="AG13740" i="25" s="1"/>
  <c r="AF13740" i="25"/>
  <c r="AE13741" i="25" l="1"/>
  <c r="AG13741" i="25" s="1"/>
  <c r="AF13741" i="25"/>
  <c r="AE13742" i="25" l="1"/>
  <c r="AG13742" i="25" s="1"/>
  <c r="AF13742" i="25"/>
  <c r="AE13743" i="25" l="1"/>
  <c r="AG13743" i="25" s="1"/>
  <c r="AF13743" i="25"/>
  <c r="AE13744" i="25" l="1"/>
  <c r="AG13744" i="25" s="1"/>
  <c r="AF13744" i="25"/>
  <c r="AE13745" i="25" l="1"/>
  <c r="AG13745" i="25" s="1"/>
  <c r="AF13745" i="25"/>
  <c r="AE13746" i="25" l="1"/>
  <c r="AG13746" i="25" s="1"/>
  <c r="AF13746" i="25"/>
  <c r="AE13747" i="25" l="1"/>
  <c r="AG13747" i="25" s="1"/>
  <c r="AF13747" i="25"/>
  <c r="AE13748" i="25" l="1"/>
  <c r="AG13748" i="25" s="1"/>
  <c r="AF13748" i="25"/>
  <c r="AE13749" i="25" l="1"/>
  <c r="AG13749" i="25" s="1"/>
  <c r="AF13749" i="25"/>
  <c r="AE13750" i="25" l="1"/>
  <c r="AG13750" i="25" s="1"/>
  <c r="AF13750" i="25"/>
  <c r="AE13751" i="25" l="1"/>
  <c r="AG13751" i="25" s="1"/>
  <c r="AF13751" i="25"/>
  <c r="AF13752" i="25" l="1"/>
  <c r="AE13752" i="25"/>
  <c r="AG13752" i="25" s="1"/>
  <c r="AE13753" i="25" l="1"/>
  <c r="AG13753" i="25" s="1"/>
  <c r="AF13753" i="25"/>
  <c r="AE13754" i="25" l="1"/>
  <c r="AG13754" i="25" s="1"/>
  <c r="AF13754" i="25"/>
  <c r="AE13755" i="25" l="1"/>
  <c r="AG13755" i="25" s="1"/>
  <c r="AF13755" i="25"/>
  <c r="AE13756" i="25" l="1"/>
  <c r="AG13756" i="25" s="1"/>
  <c r="AF13756" i="25"/>
  <c r="AE13757" i="25" l="1"/>
  <c r="AG13757" i="25" s="1"/>
  <c r="AF13757" i="25"/>
  <c r="AE13758" i="25" l="1"/>
  <c r="AG13758" i="25" s="1"/>
  <c r="AF13758" i="25"/>
  <c r="AE13759" i="25" l="1"/>
  <c r="AG13759" i="25" s="1"/>
  <c r="AF13759" i="25"/>
  <c r="AE13760" i="25" l="1"/>
  <c r="AG13760" i="25" s="1"/>
  <c r="AF13760" i="25"/>
  <c r="AE13761" i="25" l="1"/>
  <c r="AG13761" i="25" s="1"/>
  <c r="AF13761" i="25"/>
  <c r="AE13762" i="25" l="1"/>
  <c r="AG13762" i="25" s="1"/>
  <c r="AF13762" i="25"/>
  <c r="AE13763" i="25" l="1"/>
  <c r="AG13763" i="25" s="1"/>
  <c r="AF13763" i="25"/>
  <c r="AE13764" i="25" l="1"/>
  <c r="AG13764" i="25" s="1"/>
  <c r="AF13764" i="25"/>
  <c r="AE13765" i="25" l="1"/>
  <c r="AG13765" i="25" s="1"/>
  <c r="AF13765" i="25"/>
  <c r="AE13766" i="25" l="1"/>
  <c r="AG13766" i="25" s="1"/>
  <c r="AF13766" i="25"/>
  <c r="AE13767" i="25" l="1"/>
  <c r="AG13767" i="25" s="1"/>
  <c r="AF13767" i="25"/>
  <c r="AE13768" i="25" l="1"/>
  <c r="AG13768" i="25" s="1"/>
  <c r="AF13768" i="25"/>
  <c r="AE13769" i="25" l="1"/>
  <c r="AG13769" i="25" s="1"/>
  <c r="AF13769" i="25"/>
  <c r="AE13770" i="25" l="1"/>
  <c r="AG13770" i="25" s="1"/>
  <c r="AF13770" i="25"/>
  <c r="AE13771" i="25" l="1"/>
  <c r="AG13771" i="25" s="1"/>
  <c r="AF13771" i="25"/>
  <c r="AE13772" i="25" l="1"/>
  <c r="AG13772" i="25" s="1"/>
  <c r="AF13772" i="25"/>
  <c r="AE13773" i="25" l="1"/>
  <c r="AG13773" i="25" s="1"/>
  <c r="AF13773" i="25"/>
  <c r="AE13774" i="25" l="1"/>
  <c r="AG13774" i="25" s="1"/>
  <c r="AF13774" i="25"/>
  <c r="AE13775" i="25" l="1"/>
  <c r="AG13775" i="25" s="1"/>
  <c r="AF13775" i="25"/>
  <c r="AE13776" i="25" l="1"/>
  <c r="AG13776" i="25" s="1"/>
  <c r="AF13776" i="25"/>
  <c r="AE13777" i="25" l="1"/>
  <c r="AG13777" i="25" s="1"/>
  <c r="AF13777" i="25"/>
  <c r="AE13778" i="25" l="1"/>
  <c r="AG13778" i="25" s="1"/>
  <c r="AF13778" i="25"/>
  <c r="AE13779" i="25" l="1"/>
  <c r="AG13779" i="25" s="1"/>
  <c r="AF13779" i="25"/>
  <c r="AE13780" i="25" l="1"/>
  <c r="AG13780" i="25" s="1"/>
  <c r="AF13780" i="25"/>
  <c r="AE13781" i="25" l="1"/>
  <c r="AG13781" i="25" s="1"/>
  <c r="AF13781" i="25"/>
  <c r="AE13782" i="25" l="1"/>
  <c r="AG13782" i="25" s="1"/>
  <c r="AF13782" i="25"/>
  <c r="AE13783" i="25" l="1"/>
  <c r="AG13783" i="25" s="1"/>
  <c r="AF13783" i="25"/>
  <c r="AE13784" i="25" l="1"/>
  <c r="AG13784" i="25" s="1"/>
  <c r="AF13784" i="25"/>
  <c r="AE13785" i="25" l="1"/>
  <c r="AG13785" i="25" s="1"/>
  <c r="AF13785" i="25"/>
  <c r="AE13786" i="25" l="1"/>
  <c r="AG13786" i="25" s="1"/>
  <c r="AF13786" i="25"/>
  <c r="AF13787" i="25" l="1"/>
  <c r="AE13787" i="25"/>
  <c r="AG13787" i="25" s="1"/>
  <c r="AE13788" i="25" l="1"/>
  <c r="AG13788" i="25" s="1"/>
  <c r="AF13788" i="25"/>
  <c r="AE13789" i="25" l="1"/>
  <c r="AG13789" i="25" s="1"/>
  <c r="AF13789" i="25"/>
  <c r="AE13790" i="25" l="1"/>
  <c r="AG13790" i="25" s="1"/>
  <c r="AF13790" i="25"/>
  <c r="AE13791" i="25" l="1"/>
  <c r="AG13791" i="25" s="1"/>
  <c r="AF13791" i="25"/>
  <c r="AE13792" i="25" l="1"/>
  <c r="AG13792" i="25" s="1"/>
  <c r="AF13792" i="25"/>
  <c r="AE13793" i="25" l="1"/>
  <c r="AG13793" i="25" s="1"/>
  <c r="AF13793" i="25"/>
  <c r="AE13794" i="25" l="1"/>
  <c r="AG13794" i="25" s="1"/>
  <c r="AF13794" i="25"/>
  <c r="AE13795" i="25" l="1"/>
  <c r="AG13795" i="25" s="1"/>
  <c r="AF13795" i="25"/>
  <c r="AE13796" i="25" l="1"/>
  <c r="AG13796" i="25" s="1"/>
  <c r="AF13796" i="25"/>
  <c r="AE13797" i="25" l="1"/>
  <c r="AG13797" i="25" s="1"/>
  <c r="AF13797" i="25"/>
  <c r="AE13798" i="25" l="1"/>
  <c r="AG13798" i="25" s="1"/>
  <c r="AF13798" i="25"/>
  <c r="AE13799" i="25" l="1"/>
  <c r="AG13799" i="25" s="1"/>
  <c r="AF13799" i="25"/>
  <c r="AE13800" i="25" l="1"/>
  <c r="AG13800" i="25" s="1"/>
  <c r="AF13800" i="25"/>
  <c r="AF13801" i="25" l="1"/>
  <c r="AE13801" i="25"/>
  <c r="AG13801" i="25" s="1"/>
  <c r="AE13802" i="25" l="1"/>
  <c r="AG13802" i="25" s="1"/>
  <c r="AF13802" i="25"/>
  <c r="AE13803" i="25" l="1"/>
  <c r="AG13803" i="25" s="1"/>
  <c r="AF13803" i="25"/>
  <c r="AE13804" i="25" l="1"/>
  <c r="AG13804" i="25" s="1"/>
  <c r="AF13804" i="25"/>
  <c r="AE13805" i="25" l="1"/>
  <c r="AG13805" i="25" s="1"/>
  <c r="AF13805" i="25"/>
  <c r="AE13806" i="25" l="1"/>
  <c r="AG13806" i="25" s="1"/>
  <c r="AF13806" i="25"/>
  <c r="AE13807" i="25" l="1"/>
  <c r="AG13807" i="25" s="1"/>
  <c r="AF13807" i="25"/>
  <c r="AE13808" i="25" l="1"/>
  <c r="AG13808" i="25" s="1"/>
  <c r="AF13808" i="25"/>
  <c r="AE13809" i="25" l="1"/>
  <c r="AG13809" i="25" s="1"/>
  <c r="AF13809" i="25"/>
  <c r="AE13810" i="25" l="1"/>
  <c r="AG13810" i="25" s="1"/>
  <c r="AF13810" i="25"/>
  <c r="AE13811" i="25" l="1"/>
  <c r="AG13811" i="25" s="1"/>
  <c r="AF13811" i="25"/>
  <c r="AE13812" i="25" l="1"/>
  <c r="AG13812" i="25" s="1"/>
  <c r="AF13812" i="25"/>
  <c r="AE13813" i="25" l="1"/>
  <c r="AG13813" i="25" s="1"/>
  <c r="AF13813" i="25"/>
  <c r="AE13814" i="25" l="1"/>
  <c r="AG13814" i="25" s="1"/>
  <c r="AF13814" i="25"/>
  <c r="AE13815" i="25" l="1"/>
  <c r="AG13815" i="25" s="1"/>
  <c r="AF13815" i="25"/>
  <c r="AE13816" i="25" l="1"/>
  <c r="AG13816" i="25" s="1"/>
  <c r="AF13816" i="25"/>
  <c r="AE13817" i="25" l="1"/>
  <c r="AG13817" i="25" s="1"/>
  <c r="AF13817" i="25"/>
  <c r="AE13818" i="25" l="1"/>
  <c r="AG13818" i="25" s="1"/>
  <c r="AF13818" i="25"/>
  <c r="AE13819" i="25" l="1"/>
  <c r="AG13819" i="25" s="1"/>
  <c r="AF13819" i="25"/>
  <c r="AE13820" i="25" l="1"/>
  <c r="AG13820" i="25" s="1"/>
  <c r="AF13820" i="25"/>
  <c r="AE13821" i="25" l="1"/>
  <c r="AG13821" i="25" s="1"/>
  <c r="AF13821" i="25"/>
  <c r="AE13822" i="25" l="1"/>
  <c r="AG13822" i="25" s="1"/>
  <c r="AF13822" i="25"/>
  <c r="AE13823" i="25" l="1"/>
  <c r="AG13823" i="25" s="1"/>
  <c r="AF13823" i="25"/>
  <c r="AE13824" i="25" l="1"/>
  <c r="AG13824" i="25" s="1"/>
  <c r="AF13824" i="25"/>
  <c r="AE13825" i="25" l="1"/>
  <c r="AG13825" i="25" s="1"/>
  <c r="AF13825" i="25"/>
  <c r="AE13826" i="25" l="1"/>
  <c r="AG13826" i="25" s="1"/>
  <c r="AF13826" i="25"/>
  <c r="AE13827" i="25" l="1"/>
  <c r="AG13827" i="25" s="1"/>
  <c r="AF13827" i="25"/>
  <c r="AE13828" i="25" l="1"/>
  <c r="AG13828" i="25" s="1"/>
  <c r="AF13828" i="25"/>
  <c r="AE13829" i="25" l="1"/>
  <c r="AG13829" i="25" s="1"/>
  <c r="AF13829" i="25"/>
  <c r="AE13830" i="25" l="1"/>
  <c r="AG13830" i="25" s="1"/>
  <c r="AF13830" i="25"/>
  <c r="AE13831" i="25" l="1"/>
  <c r="AG13831" i="25" s="1"/>
  <c r="AF13831" i="25"/>
  <c r="AE13832" i="25" l="1"/>
  <c r="AG13832" i="25" s="1"/>
  <c r="AF13832" i="25"/>
  <c r="AF13833" i="25" l="1"/>
  <c r="AE13833" i="25"/>
  <c r="AG13833" i="25" s="1"/>
  <c r="AE13834" i="25" l="1"/>
  <c r="AG13834" i="25" s="1"/>
  <c r="AF13834" i="25"/>
  <c r="AE13835" i="25" l="1"/>
  <c r="AG13835" i="25" s="1"/>
  <c r="AF13835" i="25"/>
  <c r="AE13836" i="25" l="1"/>
  <c r="AG13836" i="25" s="1"/>
  <c r="AF13836" i="25"/>
  <c r="AE13837" i="25" l="1"/>
  <c r="AG13837" i="25" s="1"/>
  <c r="AF13837" i="25"/>
  <c r="AE13838" i="25" l="1"/>
  <c r="AG13838" i="25" s="1"/>
  <c r="AF13838" i="25"/>
  <c r="AE13839" i="25" l="1"/>
  <c r="AG13839" i="25" s="1"/>
  <c r="AF13839" i="25"/>
  <c r="AE13840" i="25" l="1"/>
  <c r="AG13840" i="25" s="1"/>
  <c r="AF13840" i="25"/>
  <c r="AE13841" i="25" l="1"/>
  <c r="AG13841" i="25" s="1"/>
  <c r="AF13841" i="25"/>
  <c r="AE13842" i="25" l="1"/>
  <c r="AG13842" i="25" s="1"/>
  <c r="AF13842" i="25"/>
  <c r="AE13843" i="25" l="1"/>
  <c r="AG13843" i="25" s="1"/>
  <c r="AF13843" i="25"/>
  <c r="AE13844" i="25" l="1"/>
  <c r="AG13844" i="25" s="1"/>
  <c r="AF13844" i="25"/>
  <c r="AF13845" i="25" l="1"/>
  <c r="AE13845" i="25"/>
  <c r="AG13845" i="25" s="1"/>
  <c r="AE13846" i="25" l="1"/>
  <c r="AG13846" i="25" s="1"/>
  <c r="AF13846" i="25"/>
  <c r="AE13847" i="25" l="1"/>
  <c r="AG13847" i="25" s="1"/>
  <c r="AF13847" i="25"/>
  <c r="AE13848" i="25" l="1"/>
  <c r="AG13848" i="25" s="1"/>
  <c r="AF13848" i="25"/>
  <c r="AF13849" i="25" l="1"/>
  <c r="AE13849" i="25"/>
  <c r="AG13849" i="25" s="1"/>
  <c r="AE13850" i="25" l="1"/>
  <c r="AG13850" i="25" s="1"/>
  <c r="AF13850" i="25"/>
  <c r="AE13851" i="25" l="1"/>
  <c r="AG13851" i="25" s="1"/>
  <c r="AF13851" i="25"/>
  <c r="AE13852" i="25" l="1"/>
  <c r="AG13852" i="25" s="1"/>
  <c r="AF13852" i="25"/>
  <c r="AE13853" i="25" l="1"/>
  <c r="AG13853" i="25" s="1"/>
  <c r="AF13853" i="25"/>
  <c r="AF13854" i="25" l="1"/>
  <c r="AE13854" i="25"/>
  <c r="AG13854" i="25" s="1"/>
  <c r="AE13855" i="25" l="1"/>
  <c r="AG13855" i="25" s="1"/>
  <c r="AF13855" i="25"/>
  <c r="AE13856" i="25" l="1"/>
  <c r="AG13856" i="25" s="1"/>
  <c r="AF13856" i="25"/>
  <c r="AE13857" i="25" l="1"/>
  <c r="AG13857" i="25" s="1"/>
  <c r="AF13857" i="25"/>
  <c r="AE13858" i="25" l="1"/>
  <c r="AG13858" i="25" s="1"/>
  <c r="AF13858" i="25"/>
  <c r="AE13859" i="25" l="1"/>
  <c r="AG13859" i="25" s="1"/>
  <c r="AF13859" i="25"/>
  <c r="AE13860" i="25" l="1"/>
  <c r="AG13860" i="25" s="1"/>
  <c r="AF13860" i="25"/>
  <c r="AE13861" i="25" l="1"/>
  <c r="AG13861" i="25" s="1"/>
  <c r="AF13861" i="25"/>
  <c r="AE13862" i="25" l="1"/>
  <c r="AG13862" i="25" s="1"/>
  <c r="AF13862" i="25"/>
  <c r="AE13863" i="25" l="1"/>
  <c r="AG13863" i="25" s="1"/>
  <c r="AF13863" i="25"/>
  <c r="AE13864" i="25" l="1"/>
  <c r="AG13864" i="25" s="1"/>
  <c r="AF13864" i="25"/>
  <c r="AE13865" i="25" l="1"/>
  <c r="AG13865" i="25" s="1"/>
  <c r="AF13865" i="25"/>
  <c r="AE13866" i="25" l="1"/>
  <c r="AG13866" i="25" s="1"/>
  <c r="AF13866" i="25"/>
  <c r="AE13867" i="25" l="1"/>
  <c r="AG13867" i="25" s="1"/>
  <c r="AF13867" i="25"/>
  <c r="AE13868" i="25" l="1"/>
  <c r="AG13868" i="25" s="1"/>
  <c r="AF13868" i="25"/>
  <c r="AE13869" i="25" l="1"/>
  <c r="AG13869" i="25" s="1"/>
  <c r="AF13869" i="25"/>
  <c r="AE13870" i="25" l="1"/>
  <c r="AG13870" i="25" s="1"/>
  <c r="AF13870" i="25"/>
  <c r="AE13871" i="25" l="1"/>
  <c r="AG13871" i="25" s="1"/>
  <c r="AF13871" i="25"/>
  <c r="AE13872" i="25" l="1"/>
  <c r="AG13872" i="25" s="1"/>
  <c r="AF13872" i="25"/>
  <c r="AE13873" i="25" l="1"/>
  <c r="AG13873" i="25" s="1"/>
  <c r="AF13873" i="25"/>
  <c r="AE13874" i="25" l="1"/>
  <c r="AG13874" i="25" s="1"/>
  <c r="AF13874" i="25"/>
  <c r="AE13875" i="25" l="1"/>
  <c r="AG13875" i="25" s="1"/>
  <c r="AF13875" i="25"/>
  <c r="AE13876" i="25" l="1"/>
  <c r="AG13876" i="25" s="1"/>
  <c r="AF13876" i="25"/>
  <c r="AF13877" i="25" l="1"/>
  <c r="AE13877" i="25"/>
  <c r="AG13877" i="25" s="1"/>
  <c r="AE13878" i="25" l="1"/>
  <c r="AG13878" i="25" s="1"/>
  <c r="AF13878" i="25"/>
  <c r="AE13879" i="25" l="1"/>
  <c r="AG13879" i="25" s="1"/>
  <c r="AF13879" i="25"/>
  <c r="AE13880" i="25" l="1"/>
  <c r="AG13880" i="25" s="1"/>
  <c r="AF13880" i="25"/>
  <c r="AE13881" i="25" l="1"/>
  <c r="AG13881" i="25" s="1"/>
  <c r="AF13881" i="25"/>
  <c r="AE13882" i="25" l="1"/>
  <c r="AG13882" i="25" s="1"/>
  <c r="AF13882" i="25"/>
  <c r="AE13883" i="25" l="1"/>
  <c r="AG13883" i="25" s="1"/>
  <c r="AF13883" i="25"/>
  <c r="AE13884" i="25" l="1"/>
  <c r="AG13884" i="25" s="1"/>
  <c r="AF13884" i="25"/>
  <c r="AE13885" i="25" l="1"/>
  <c r="AG13885" i="25" s="1"/>
  <c r="AF13885" i="25"/>
  <c r="AF13886" i="25" l="1"/>
  <c r="AE13886" i="25"/>
  <c r="AG13886" i="25" s="1"/>
  <c r="AE13887" i="25" l="1"/>
  <c r="AG13887" i="25" s="1"/>
  <c r="AF13887" i="25"/>
  <c r="AE13888" i="25" l="1"/>
  <c r="AG13888" i="25" s="1"/>
  <c r="AF13888" i="25"/>
  <c r="AE13889" i="25" l="1"/>
  <c r="AG13889" i="25" s="1"/>
  <c r="AF13889" i="25"/>
  <c r="AE13890" i="25" l="1"/>
  <c r="AG13890" i="25" s="1"/>
  <c r="AF13890" i="25"/>
  <c r="AE13891" i="25" l="1"/>
  <c r="AG13891" i="25" s="1"/>
  <c r="AF13891" i="25"/>
  <c r="AE13892" i="25" l="1"/>
  <c r="AG13892" i="25" s="1"/>
  <c r="AF13892" i="25"/>
  <c r="AE13893" i="25" l="1"/>
  <c r="AG13893" i="25" s="1"/>
  <c r="AF13893" i="25"/>
  <c r="AE13894" i="25" l="1"/>
  <c r="AG13894" i="25" s="1"/>
  <c r="AF13894" i="25"/>
  <c r="AE13895" i="25" l="1"/>
  <c r="AG13895" i="25" s="1"/>
  <c r="AF13895" i="25"/>
  <c r="AE13896" i="25" l="1"/>
  <c r="AG13896" i="25" s="1"/>
  <c r="AF13896" i="25"/>
  <c r="AE13897" i="25" l="1"/>
  <c r="AG13897" i="25" s="1"/>
  <c r="AF13897" i="25"/>
  <c r="AE13898" i="25" l="1"/>
  <c r="AG13898" i="25" s="1"/>
  <c r="AF13898" i="25"/>
  <c r="AE13899" i="25" l="1"/>
  <c r="AG13899" i="25" s="1"/>
  <c r="AF13899" i="25"/>
  <c r="AE13900" i="25" l="1"/>
  <c r="AG13900" i="25" s="1"/>
  <c r="AF13900" i="25"/>
  <c r="AE13901" i="25" l="1"/>
  <c r="AG13901" i="25" s="1"/>
  <c r="AF13901" i="25"/>
  <c r="AE13902" i="25" l="1"/>
  <c r="AG13902" i="25" s="1"/>
  <c r="AF13902" i="25"/>
  <c r="AE13903" i="25" l="1"/>
  <c r="AG13903" i="25" s="1"/>
  <c r="AF13903" i="25"/>
  <c r="AE13904" i="25" l="1"/>
  <c r="AG13904" i="25" s="1"/>
  <c r="AF13904" i="25"/>
  <c r="AE13905" i="25" l="1"/>
  <c r="AG13905" i="25" s="1"/>
  <c r="AF13905" i="25"/>
  <c r="AE13906" i="25" l="1"/>
  <c r="AG13906" i="25" s="1"/>
  <c r="AF13906" i="25"/>
  <c r="AE13907" i="25" l="1"/>
  <c r="AG13907" i="25" s="1"/>
  <c r="AF13907" i="25"/>
  <c r="AE13908" i="25" l="1"/>
  <c r="AG13908" i="25" s="1"/>
  <c r="AF13908" i="25"/>
  <c r="AE13909" i="25" l="1"/>
  <c r="AG13909" i="25" s="1"/>
  <c r="AF13909" i="25"/>
  <c r="AE13910" i="25" l="1"/>
  <c r="AG13910" i="25" s="1"/>
  <c r="AF13910" i="25"/>
  <c r="AE13911" i="25" l="1"/>
  <c r="AG13911" i="25" s="1"/>
  <c r="AF13911" i="25"/>
  <c r="AE13912" i="25" l="1"/>
  <c r="AG13912" i="25" s="1"/>
  <c r="AF13912" i="25"/>
  <c r="AE13913" i="25" l="1"/>
  <c r="AG13913" i="25" s="1"/>
  <c r="AF13913" i="25"/>
  <c r="AE13914" i="25" l="1"/>
  <c r="AG13914" i="25" s="1"/>
  <c r="AF13914" i="25"/>
  <c r="AE13915" i="25" l="1"/>
  <c r="AG13915" i="25" s="1"/>
  <c r="AF13915" i="25"/>
  <c r="AE13916" i="25" l="1"/>
  <c r="AG13916" i="25" s="1"/>
  <c r="AF13916" i="25"/>
  <c r="AF13917" i="25" l="1"/>
  <c r="AE13917" i="25"/>
  <c r="AG13917" i="25" s="1"/>
  <c r="AE13918" i="25" l="1"/>
  <c r="AG13918" i="25" s="1"/>
  <c r="AF13918" i="25"/>
  <c r="AE13919" i="25" l="1"/>
  <c r="AG13919" i="25" s="1"/>
  <c r="AF13919" i="25"/>
  <c r="AE13920" i="25" l="1"/>
  <c r="AG13920" i="25" s="1"/>
  <c r="AF13920" i="25"/>
  <c r="AE13921" i="25" l="1"/>
  <c r="AG13921" i="25" s="1"/>
  <c r="AF13921" i="25"/>
  <c r="AE13922" i="25" l="1"/>
  <c r="AG13922" i="25" s="1"/>
  <c r="AF13922" i="25"/>
  <c r="AE13923" i="25" l="1"/>
  <c r="AG13923" i="25" s="1"/>
  <c r="AF13923" i="25"/>
  <c r="AE13924" i="25" l="1"/>
  <c r="AG13924" i="25" s="1"/>
  <c r="AF13924" i="25"/>
  <c r="AE13925" i="25" l="1"/>
  <c r="AG13925" i="25" s="1"/>
  <c r="AF13925" i="25"/>
  <c r="AE13926" i="25" l="1"/>
  <c r="AG13926" i="25" s="1"/>
  <c r="AF13926" i="25"/>
  <c r="AE13927" i="25" l="1"/>
  <c r="AG13927" i="25" s="1"/>
  <c r="AF13927" i="25"/>
  <c r="AE13928" i="25" l="1"/>
  <c r="AG13928" i="25" s="1"/>
  <c r="AF13928" i="25"/>
  <c r="AE13929" i="25" l="1"/>
  <c r="AG13929" i="25" s="1"/>
  <c r="AF13929" i="25"/>
  <c r="AE13930" i="25" l="1"/>
  <c r="AG13930" i="25" s="1"/>
  <c r="AF13930" i="25"/>
  <c r="AF13931" i="25" l="1"/>
  <c r="AE13931" i="25"/>
  <c r="AG13931" i="25" s="1"/>
  <c r="AE13932" i="25" l="1"/>
  <c r="AG13932" i="25" s="1"/>
  <c r="AF13932" i="25"/>
  <c r="AE13933" i="25" l="1"/>
  <c r="AG13933" i="25" s="1"/>
  <c r="AF13933" i="25"/>
  <c r="AF13934" i="25" l="1"/>
  <c r="AE13934" i="25"/>
  <c r="AG13934" i="25" s="1"/>
  <c r="AE13935" i="25" l="1"/>
  <c r="AG13935" i="25" s="1"/>
  <c r="AF13935" i="25"/>
  <c r="AE13936" i="25" l="1"/>
  <c r="AG13936" i="25" s="1"/>
  <c r="AF13936" i="25"/>
  <c r="AE13937" i="25" l="1"/>
  <c r="AG13937" i="25" s="1"/>
  <c r="AF13937" i="25"/>
  <c r="AE13938" i="25" l="1"/>
  <c r="AG13938" i="25" s="1"/>
  <c r="AF13938" i="25"/>
  <c r="AE13939" i="25" l="1"/>
  <c r="AG13939" i="25" s="1"/>
  <c r="AF13939" i="25"/>
  <c r="AE13940" i="25" l="1"/>
  <c r="AG13940" i="25" s="1"/>
  <c r="AF13940" i="25"/>
  <c r="AE13941" i="25" l="1"/>
  <c r="AG13941" i="25" s="1"/>
  <c r="AF13941" i="25"/>
  <c r="AE13942" i="25" l="1"/>
  <c r="AG13942" i="25" s="1"/>
  <c r="AF13942" i="25"/>
  <c r="AE13943" i="25" l="1"/>
  <c r="AG13943" i="25" s="1"/>
  <c r="AF13943" i="25"/>
  <c r="AE13944" i="25" l="1"/>
  <c r="AG13944" i="25" s="1"/>
  <c r="AF13944" i="25"/>
  <c r="AE13945" i="25" l="1"/>
  <c r="AG13945" i="25" s="1"/>
  <c r="AF13945" i="25"/>
  <c r="AF13946" i="25" l="1"/>
  <c r="AE13946" i="25"/>
  <c r="AG13946" i="25" s="1"/>
  <c r="AE13947" i="25" l="1"/>
  <c r="AG13947" i="25" s="1"/>
  <c r="AF13947" i="25"/>
  <c r="AE13948" i="25" l="1"/>
  <c r="AG13948" i="25" s="1"/>
  <c r="AF13948" i="25"/>
  <c r="AE13949" i="25" l="1"/>
  <c r="AG13949" i="25" s="1"/>
  <c r="AF13949" i="25"/>
  <c r="AE13950" i="25" l="1"/>
  <c r="AG13950" i="25" s="1"/>
  <c r="AF13950" i="25"/>
  <c r="AE13951" i="25" l="1"/>
  <c r="AG13951" i="25" s="1"/>
  <c r="AF13951" i="25"/>
  <c r="AE13952" i="25" l="1"/>
  <c r="AG13952" i="25" s="1"/>
  <c r="AF13952" i="25"/>
  <c r="AE13953" i="25" l="1"/>
  <c r="AG13953" i="25" s="1"/>
  <c r="AF13953" i="25"/>
  <c r="AE13954" i="25" l="1"/>
  <c r="AG13954" i="25" s="1"/>
  <c r="AF13954" i="25"/>
  <c r="AE13955" i="25" l="1"/>
  <c r="AG13955" i="25" s="1"/>
  <c r="AF13955" i="25"/>
  <c r="AE13956" i="25" l="1"/>
  <c r="AG13956" i="25" s="1"/>
  <c r="AF13956" i="25"/>
  <c r="AE13957" i="25" l="1"/>
  <c r="AG13957" i="25" s="1"/>
  <c r="AF13957" i="25"/>
  <c r="AE13958" i="25" l="1"/>
  <c r="AG13958" i="25" s="1"/>
  <c r="AF13958" i="25"/>
  <c r="AE13959" i="25" l="1"/>
  <c r="AG13959" i="25" s="1"/>
  <c r="AF13959" i="25"/>
  <c r="AE13960" i="25" l="1"/>
  <c r="AG13960" i="25" s="1"/>
  <c r="AF13960" i="25"/>
  <c r="AE13961" i="25" l="1"/>
  <c r="AG13961" i="25" s="1"/>
  <c r="AF13961" i="25"/>
  <c r="AE13962" i="25" l="1"/>
  <c r="AG13962" i="25" s="1"/>
  <c r="AF13962" i="25"/>
  <c r="AF13963" i="25" l="1"/>
  <c r="AE13963" i="25"/>
  <c r="AG13963" i="25" s="1"/>
  <c r="AE13964" i="25" l="1"/>
  <c r="AG13964" i="25" s="1"/>
  <c r="AF13964" i="25"/>
  <c r="AE13965" i="25" l="1"/>
  <c r="AG13965" i="25" s="1"/>
  <c r="AF13965" i="25"/>
  <c r="AE13966" i="25" l="1"/>
  <c r="AG13966" i="25" s="1"/>
  <c r="AF13966" i="25"/>
  <c r="AE13967" i="25" l="1"/>
  <c r="AG13967" i="25" s="1"/>
  <c r="AF13967" i="25"/>
  <c r="AE13968" i="25" l="1"/>
  <c r="AG13968" i="25" s="1"/>
  <c r="AF13968" i="25"/>
  <c r="AE13969" i="25" l="1"/>
  <c r="AG13969" i="25" s="1"/>
  <c r="AF13969" i="25"/>
  <c r="AE13970" i="25" l="1"/>
  <c r="AG13970" i="25" s="1"/>
  <c r="AF13970" i="25"/>
  <c r="AE13971" i="25" l="1"/>
  <c r="AG13971" i="25" s="1"/>
  <c r="AF13971" i="25"/>
  <c r="AE13972" i="25" l="1"/>
  <c r="AG13972" i="25" s="1"/>
  <c r="AF13972" i="25"/>
  <c r="AE13973" i="25" l="1"/>
  <c r="AG13973" i="25" s="1"/>
  <c r="AF13973" i="25"/>
  <c r="AE13974" i="25" l="1"/>
  <c r="AG13974" i="25" s="1"/>
  <c r="AF13974" i="25"/>
  <c r="AE13975" i="25" l="1"/>
  <c r="AG13975" i="25" s="1"/>
  <c r="AF13975" i="25"/>
  <c r="AE13976" i="25" l="1"/>
  <c r="AG13976" i="25" s="1"/>
  <c r="AF13976" i="25"/>
  <c r="AE13977" i="25" l="1"/>
  <c r="AG13977" i="25" s="1"/>
  <c r="AF13977" i="25"/>
  <c r="AE13978" i="25" l="1"/>
  <c r="AG13978" i="25" s="1"/>
  <c r="AF13978" i="25"/>
  <c r="AE13979" i="25" l="1"/>
  <c r="AG13979" i="25" s="1"/>
  <c r="AF13979" i="25"/>
  <c r="AE13980" i="25" l="1"/>
  <c r="AG13980" i="25" s="1"/>
  <c r="AF13980" i="25"/>
  <c r="AE13981" i="25" l="1"/>
  <c r="AG13981" i="25" s="1"/>
  <c r="AF13981" i="25"/>
  <c r="AE13982" i="25" l="1"/>
  <c r="AG13982" i="25" s="1"/>
  <c r="AF13982" i="25"/>
  <c r="AE13983" i="25" l="1"/>
  <c r="AG13983" i="25" s="1"/>
  <c r="AF13983" i="25"/>
  <c r="AE13984" i="25" l="1"/>
  <c r="AG13984" i="25" s="1"/>
  <c r="AF13984" i="25"/>
  <c r="AE13985" i="25" l="1"/>
  <c r="AG13985" i="25" s="1"/>
  <c r="AF13985" i="25"/>
  <c r="AE13986" i="25" l="1"/>
  <c r="AG13986" i="25" s="1"/>
  <c r="AF13986" i="25"/>
  <c r="AE13987" i="25" l="1"/>
  <c r="AG13987" i="25" s="1"/>
  <c r="AF13987" i="25"/>
  <c r="AE13988" i="25" l="1"/>
  <c r="AG13988" i="25" s="1"/>
  <c r="AF13988" i="25"/>
  <c r="AF13989" i="25" l="1"/>
  <c r="AE13989" i="25"/>
  <c r="AG13989" i="25" s="1"/>
  <c r="AE13990" i="25" l="1"/>
  <c r="AG13990" i="25" s="1"/>
  <c r="AF13990" i="25"/>
  <c r="AE13991" i="25" l="1"/>
  <c r="AG13991" i="25" s="1"/>
  <c r="AF13991" i="25"/>
  <c r="AE13992" i="25" l="1"/>
  <c r="AG13992" i="25" s="1"/>
  <c r="AF13992" i="25"/>
  <c r="AE13993" i="25" l="1"/>
  <c r="AG13993" i="25" s="1"/>
  <c r="AF13993" i="25"/>
  <c r="AE13994" i="25" l="1"/>
  <c r="AG13994" i="25" s="1"/>
  <c r="AF13994" i="25"/>
  <c r="AE13995" i="25" l="1"/>
  <c r="AG13995" i="25" s="1"/>
  <c r="AF13995" i="25"/>
  <c r="AE13996" i="25" l="1"/>
  <c r="AG13996" i="25" s="1"/>
  <c r="AF13996" i="25"/>
  <c r="AE13997" i="25" l="1"/>
  <c r="AG13997" i="25" s="1"/>
  <c r="AF13997" i="25"/>
  <c r="AE13998" i="25" l="1"/>
  <c r="AG13998" i="25" s="1"/>
  <c r="AF13998" i="25"/>
  <c r="AE13999" i="25" l="1"/>
  <c r="AG13999" i="25" s="1"/>
  <c r="AF13999" i="25"/>
  <c r="AE14000" i="25" l="1"/>
  <c r="AG14000" i="25" s="1"/>
  <c r="AF14000" i="25"/>
  <c r="AE14001" i="25" l="1"/>
  <c r="AG14001" i="25" s="1"/>
  <c r="AF14001" i="25"/>
  <c r="AE14002" i="25" l="1"/>
  <c r="AG14002" i="25" s="1"/>
  <c r="AF14002" i="25"/>
  <c r="AE14003" i="25" l="1"/>
  <c r="AG14003" i="25" s="1"/>
  <c r="AF14003" i="25"/>
  <c r="AE14004" i="25" l="1"/>
  <c r="AG14004" i="25" s="1"/>
  <c r="AF14004" i="25"/>
  <c r="AE14005" i="25" l="1"/>
  <c r="AG14005" i="25" s="1"/>
  <c r="AF14005" i="25"/>
  <c r="AE14006" i="25" l="1"/>
  <c r="AG14006" i="25" s="1"/>
  <c r="AF14006" i="25"/>
  <c r="AE14007" i="25" l="1"/>
  <c r="AG14007" i="25" s="1"/>
  <c r="AF14007" i="25"/>
  <c r="AE14008" i="25" l="1"/>
  <c r="AG14008" i="25" s="1"/>
  <c r="AF14008" i="25"/>
  <c r="AE14009" i="25" l="1"/>
  <c r="AG14009" i="25" s="1"/>
  <c r="AF14009" i="25"/>
  <c r="AE14010" i="25" l="1"/>
  <c r="AG14010" i="25" s="1"/>
  <c r="AF14010" i="25"/>
  <c r="AE14011" i="25" l="1"/>
  <c r="AG14011" i="25" s="1"/>
  <c r="AF14011" i="25"/>
  <c r="AE14012" i="25" l="1"/>
  <c r="AG14012" i="25" s="1"/>
  <c r="AF14012" i="25"/>
  <c r="AE14013" i="25" l="1"/>
  <c r="AG14013" i="25" s="1"/>
  <c r="AF14013" i="25"/>
  <c r="AE14014" i="25" l="1"/>
  <c r="AG14014" i="25" s="1"/>
  <c r="AF14014" i="25"/>
  <c r="AE14015" i="25" l="1"/>
  <c r="AG14015" i="25" s="1"/>
  <c r="AF14015" i="25"/>
  <c r="AE14016" i="25" l="1"/>
  <c r="AG14016" i="25" s="1"/>
  <c r="AF14016" i="25"/>
  <c r="AE14017" i="25" l="1"/>
  <c r="AG14017" i="25" s="1"/>
  <c r="AF14017" i="25"/>
  <c r="AE14018" i="25" l="1"/>
  <c r="AG14018" i="25" s="1"/>
  <c r="AF14018" i="25"/>
  <c r="AE14019" i="25" l="1"/>
  <c r="AG14019" i="25" s="1"/>
  <c r="AF14019" i="25"/>
  <c r="AE14020" i="25" l="1"/>
  <c r="AG14020" i="25" s="1"/>
  <c r="AF14020" i="25"/>
  <c r="AE14021" i="25" l="1"/>
  <c r="AG14021" i="25" s="1"/>
  <c r="AF14021" i="25"/>
  <c r="AE14022" i="25" l="1"/>
  <c r="AG14022" i="25" s="1"/>
  <c r="AF14022" i="25"/>
  <c r="AE14023" i="25" l="1"/>
  <c r="AG14023" i="25" s="1"/>
  <c r="AF14023" i="25"/>
  <c r="AF14024" i="25" l="1"/>
  <c r="AE14024" i="25"/>
  <c r="AG14024" i="25" s="1"/>
  <c r="AE14025" i="25" l="1"/>
  <c r="AG14025" i="25" s="1"/>
  <c r="AF14025" i="25"/>
  <c r="AE14026" i="25" l="1"/>
  <c r="AG14026" i="25" s="1"/>
  <c r="AF14026" i="25"/>
  <c r="AE14027" i="25" l="1"/>
  <c r="AG14027" i="25" s="1"/>
  <c r="AF14027" i="25"/>
  <c r="AE14028" i="25" l="1"/>
  <c r="AG14028" i="25" s="1"/>
  <c r="AF14028" i="25"/>
  <c r="AE14029" i="25" l="1"/>
  <c r="AG14029" i="25" s="1"/>
  <c r="AF14029" i="25"/>
  <c r="AE14030" i="25" l="1"/>
  <c r="AG14030" i="25" s="1"/>
  <c r="AF14030" i="25"/>
  <c r="AE14031" i="25" l="1"/>
  <c r="AG14031" i="25" s="1"/>
  <c r="AF14031" i="25"/>
  <c r="AF14032" i="25" l="1"/>
  <c r="AE14032" i="25"/>
  <c r="AG14032" i="25" s="1"/>
  <c r="AE14033" i="25" l="1"/>
  <c r="AG14033" i="25" s="1"/>
  <c r="AF14033" i="25"/>
  <c r="AE14034" i="25" l="1"/>
  <c r="AG14034" i="25" s="1"/>
  <c r="AF14034" i="25"/>
  <c r="AE14035" i="25" l="1"/>
  <c r="AG14035" i="25" s="1"/>
  <c r="AF14035" i="25"/>
  <c r="AE14036" i="25" l="1"/>
  <c r="AG14036" i="25" s="1"/>
  <c r="AF14036" i="25"/>
  <c r="AE14037" i="25" l="1"/>
  <c r="AG14037" i="25" s="1"/>
  <c r="AF14037" i="25"/>
  <c r="AE14038" i="25" l="1"/>
  <c r="AG14038" i="25" s="1"/>
  <c r="AF14038" i="25"/>
  <c r="AE14039" i="25" l="1"/>
  <c r="AG14039" i="25" s="1"/>
  <c r="AF14039" i="25"/>
  <c r="AE14040" i="25" l="1"/>
  <c r="AG14040" i="25" s="1"/>
  <c r="AF14040" i="25"/>
  <c r="AE14041" i="25" l="1"/>
  <c r="AG14041" i="25" s="1"/>
  <c r="AF14041" i="25"/>
  <c r="AE14042" i="25" l="1"/>
  <c r="AG14042" i="25" s="1"/>
  <c r="AF14042" i="25"/>
  <c r="AE14043" i="25" l="1"/>
  <c r="AG14043" i="25" s="1"/>
  <c r="AF14043" i="25"/>
  <c r="AE14044" i="25" l="1"/>
  <c r="AG14044" i="25" s="1"/>
  <c r="AF14044" i="25"/>
  <c r="AE14045" i="25" l="1"/>
  <c r="AG14045" i="25" s="1"/>
  <c r="AF14045" i="25"/>
  <c r="AE14046" i="25" l="1"/>
  <c r="AG14046" i="25" s="1"/>
  <c r="AF14046" i="25"/>
  <c r="AE14047" i="25" l="1"/>
  <c r="AG14047" i="25" s="1"/>
  <c r="AF14047" i="25"/>
  <c r="AE14048" i="25" l="1"/>
  <c r="AG14048" i="25" s="1"/>
  <c r="AF14048" i="25"/>
  <c r="AE14049" i="25" l="1"/>
  <c r="AG14049" i="25" s="1"/>
  <c r="AF14049" i="25"/>
  <c r="AE14050" i="25" l="1"/>
  <c r="AG14050" i="25" s="1"/>
  <c r="AF14050" i="25"/>
  <c r="AE14051" i="25" l="1"/>
  <c r="AG14051" i="25" s="1"/>
  <c r="AF14051" i="25"/>
  <c r="AE14052" i="25" l="1"/>
  <c r="AG14052" i="25" s="1"/>
  <c r="AF14052" i="25"/>
  <c r="AE14053" i="25" l="1"/>
  <c r="AG14053" i="25" s="1"/>
  <c r="AF14053" i="25"/>
  <c r="AE14054" i="25" l="1"/>
  <c r="AG14054" i="25" s="1"/>
  <c r="AF14054" i="25"/>
  <c r="AE14055" i="25" l="1"/>
  <c r="AG14055" i="25" s="1"/>
  <c r="AF14055" i="25"/>
  <c r="AE14056" i="25" l="1"/>
  <c r="AG14056" i="25" s="1"/>
  <c r="AF14056" i="25"/>
  <c r="AE14057" i="25" l="1"/>
  <c r="AG14057" i="25" s="1"/>
  <c r="AF14057" i="25"/>
  <c r="AE14058" i="25" l="1"/>
  <c r="AG14058" i="25" s="1"/>
  <c r="AF14058" i="25"/>
  <c r="AE14059" i="25" l="1"/>
  <c r="AG14059" i="25" s="1"/>
  <c r="AF14059" i="25"/>
  <c r="AE14060" i="25" l="1"/>
  <c r="AG14060" i="25" s="1"/>
  <c r="AF14060" i="25"/>
  <c r="AE14061" i="25" l="1"/>
  <c r="AG14061" i="25" s="1"/>
  <c r="AF14061" i="25"/>
  <c r="AE14062" i="25" l="1"/>
  <c r="AG14062" i="25" s="1"/>
  <c r="AF14062" i="25"/>
  <c r="AE14063" i="25" l="1"/>
  <c r="AG14063" i="25" s="1"/>
  <c r="AF14063" i="25"/>
  <c r="AE14064" i="25" l="1"/>
  <c r="AG14064" i="25" s="1"/>
  <c r="AF14064" i="25"/>
  <c r="AE14065" i="25" l="1"/>
  <c r="AG14065" i="25" s="1"/>
  <c r="AF14065" i="25"/>
  <c r="AE14066" i="25" l="1"/>
  <c r="AG14066" i="25" s="1"/>
  <c r="AF14066" i="25"/>
  <c r="AE14067" i="25" l="1"/>
  <c r="AG14067" i="25" s="1"/>
  <c r="AF14067" i="25"/>
  <c r="AE14068" i="25" l="1"/>
  <c r="AG14068" i="25" s="1"/>
  <c r="AF14068" i="25"/>
  <c r="AE14069" i="25" l="1"/>
  <c r="AG14069" i="25" s="1"/>
  <c r="AF14069" i="25"/>
  <c r="AE14070" i="25" l="1"/>
  <c r="AG14070" i="25" s="1"/>
  <c r="AF14070" i="25"/>
  <c r="AE14071" i="25" l="1"/>
  <c r="AG14071" i="25" s="1"/>
  <c r="AF14071" i="25"/>
  <c r="AE14072" i="25" l="1"/>
  <c r="AG14072" i="25" s="1"/>
  <c r="AF14072" i="25"/>
  <c r="AE14073" i="25" l="1"/>
  <c r="AG14073" i="25" s="1"/>
  <c r="AF14073" i="25"/>
  <c r="AE14074" i="25" l="1"/>
  <c r="AG14074" i="25" s="1"/>
  <c r="AF14074" i="25"/>
  <c r="AE14075" i="25" l="1"/>
  <c r="AG14075" i="25" s="1"/>
  <c r="AF14075" i="25"/>
  <c r="AE14076" i="25" l="1"/>
  <c r="AG14076" i="25" s="1"/>
  <c r="AF14076" i="25"/>
  <c r="AE14077" i="25" l="1"/>
  <c r="AG14077" i="25" s="1"/>
  <c r="AF14077" i="25"/>
  <c r="AE14078" i="25" l="1"/>
  <c r="AG14078" i="25" s="1"/>
  <c r="AF14078" i="25"/>
  <c r="AE14079" i="25" l="1"/>
  <c r="AG14079" i="25" s="1"/>
  <c r="AF14079" i="25"/>
  <c r="AE14080" i="25" l="1"/>
  <c r="AG14080" i="25" s="1"/>
  <c r="AF14080" i="25"/>
  <c r="AE14081" i="25" l="1"/>
  <c r="AG14081" i="25" s="1"/>
  <c r="AF14081" i="25"/>
  <c r="AE14082" i="25" l="1"/>
  <c r="AG14082" i="25" s="1"/>
  <c r="AF14082" i="25"/>
  <c r="AE14083" i="25" l="1"/>
  <c r="AG14083" i="25" s="1"/>
  <c r="AF14083" i="25"/>
  <c r="AE14084" i="25" l="1"/>
  <c r="AG14084" i="25" s="1"/>
  <c r="AF14084" i="25"/>
  <c r="AE14085" i="25" l="1"/>
  <c r="AG14085" i="25" s="1"/>
  <c r="AF14085" i="25"/>
  <c r="AE14086" i="25" l="1"/>
  <c r="AG14086" i="25" s="1"/>
  <c r="AF14086" i="25"/>
  <c r="AE14087" i="25" l="1"/>
  <c r="AG14087" i="25" s="1"/>
  <c r="AF14087" i="25"/>
  <c r="AE14088" i="25" l="1"/>
  <c r="AG14088" i="25" s="1"/>
  <c r="AF14088" i="25"/>
  <c r="AE14089" i="25" l="1"/>
  <c r="AG14089" i="25" s="1"/>
  <c r="AF14089" i="25"/>
  <c r="AE14090" i="25" l="1"/>
  <c r="AG14090" i="25" s="1"/>
  <c r="AF14090" i="25"/>
  <c r="AE14091" i="25" l="1"/>
  <c r="AG14091" i="25" s="1"/>
  <c r="AF14091" i="25"/>
  <c r="AE14092" i="25" l="1"/>
  <c r="AG14092" i="25" s="1"/>
  <c r="AF14092" i="25"/>
  <c r="AF14093" i="25" l="1"/>
  <c r="AE14093" i="25"/>
  <c r="AG14093" i="25" s="1"/>
  <c r="AE14094" i="25" l="1"/>
  <c r="AG14094" i="25" s="1"/>
  <c r="AF14094" i="25"/>
  <c r="AF14095" i="25" l="1"/>
  <c r="AE14095" i="25"/>
  <c r="AG14095" i="25" s="1"/>
  <c r="AE14096" i="25" l="1"/>
  <c r="AG14096" i="25" s="1"/>
  <c r="AF14096" i="25"/>
  <c r="AF14097" i="25" l="1"/>
  <c r="AE14097" i="25"/>
  <c r="AG14097" i="25" s="1"/>
  <c r="AE14098" i="25" l="1"/>
  <c r="AG14098" i="25" s="1"/>
  <c r="AF14098" i="25"/>
  <c r="AF14099" i="25" l="1"/>
  <c r="AE14099" i="25"/>
  <c r="AG14099" i="25" s="1"/>
  <c r="AF14100" i="25" l="1"/>
  <c r="AE14100" i="25"/>
  <c r="AG14100" i="25" s="1"/>
  <c r="AF14101" i="25" l="1"/>
  <c r="AE14101" i="25"/>
  <c r="AG14101" i="25" s="1"/>
  <c r="AF14102" i="25" l="1"/>
  <c r="AE14102" i="25"/>
  <c r="AG14102" i="25" s="1"/>
  <c r="AF14103" i="25" l="1"/>
  <c r="AE14103" i="25"/>
  <c r="AG14103" i="25" s="1"/>
  <c r="AE14104" i="25" l="1"/>
  <c r="AG14104" i="25" s="1"/>
  <c r="AF14104" i="25"/>
  <c r="AF14105" i="25" l="1"/>
  <c r="AE14105" i="25"/>
  <c r="AG14105" i="25" s="1"/>
  <c r="AE14106" i="25" l="1"/>
  <c r="AG14106" i="25" s="1"/>
  <c r="AF14106" i="25"/>
  <c r="AF14107" i="25" l="1"/>
  <c r="AE14107" i="25"/>
  <c r="AG14107" i="25" s="1"/>
  <c r="AE14108" i="25" l="1"/>
  <c r="AG14108" i="25" s="1"/>
  <c r="AF14108" i="25"/>
  <c r="AF14109" i="25" l="1"/>
  <c r="AE14109" i="25"/>
  <c r="AG14109" i="25" s="1"/>
  <c r="AE14110" i="25" l="1"/>
  <c r="AG14110" i="25" s="1"/>
  <c r="AF14110" i="25"/>
  <c r="AF14111" i="25" l="1"/>
  <c r="AE14111" i="25"/>
  <c r="AG14111" i="25" s="1"/>
  <c r="AF14112" i="25" l="1"/>
  <c r="AE14112" i="25"/>
  <c r="AG14112" i="25" s="1"/>
  <c r="AF14113" i="25" l="1"/>
  <c r="AE14113" i="25"/>
  <c r="AG14113" i="25" s="1"/>
  <c r="AE14114" i="25" l="1"/>
  <c r="AG14114" i="25" s="1"/>
  <c r="AF14114" i="25"/>
  <c r="AE14115" i="25" l="1"/>
  <c r="AG14115" i="25" s="1"/>
  <c r="AF14115" i="25"/>
  <c r="AE14116" i="25" l="1"/>
  <c r="AG14116" i="25" s="1"/>
  <c r="AF14116" i="25"/>
  <c r="AF14117" i="25" l="1"/>
  <c r="AE14117" i="25"/>
  <c r="AG14117" i="25" s="1"/>
  <c r="AE14118" i="25" l="1"/>
  <c r="AG14118" i="25" s="1"/>
  <c r="AF14118" i="25"/>
  <c r="AF14119" i="25" l="1"/>
  <c r="AE14119" i="25"/>
  <c r="AG14119" i="25" s="1"/>
  <c r="AE14120" i="25" l="1"/>
  <c r="AG14120" i="25" s="1"/>
  <c r="AF14120" i="25"/>
  <c r="AF14121" i="25" l="1"/>
  <c r="AE14121" i="25"/>
  <c r="AG14121" i="25" s="1"/>
  <c r="AE14122" i="25" l="1"/>
  <c r="AG14122" i="25" s="1"/>
  <c r="AF14122" i="25"/>
  <c r="AF14123" i="25" l="1"/>
  <c r="AE14123" i="25"/>
  <c r="AG14123" i="25" s="1"/>
  <c r="AE14124" i="25" l="1"/>
  <c r="AG14124" i="25" s="1"/>
  <c r="AF14124" i="25"/>
  <c r="AF14125" i="25" l="1"/>
  <c r="AE14125" i="25"/>
  <c r="AG14125" i="25" s="1"/>
  <c r="AE14126" i="25" l="1"/>
  <c r="AG14126" i="25" s="1"/>
  <c r="AF14126" i="25"/>
  <c r="AF14127" i="25" l="1"/>
  <c r="AE14127" i="25"/>
  <c r="AG14127" i="25" s="1"/>
  <c r="AE14128" i="25" l="1"/>
  <c r="AG14128" i="25" s="1"/>
  <c r="AF14128" i="25"/>
  <c r="AF14129" i="25" l="1"/>
  <c r="AE14129" i="25"/>
  <c r="AG14129" i="25" s="1"/>
  <c r="AE14130" i="25" l="1"/>
  <c r="AG14130" i="25" s="1"/>
  <c r="AF14130" i="25"/>
  <c r="AF14131" i="25" l="1"/>
  <c r="AE14131" i="25"/>
  <c r="AG14131" i="25" s="1"/>
  <c r="AF14132" i="25" l="1"/>
  <c r="AE14132" i="25"/>
  <c r="AG14132" i="25" s="1"/>
  <c r="AF14133" i="25" l="1"/>
  <c r="AE14133" i="25"/>
  <c r="AG14133" i="25" s="1"/>
  <c r="AE14134" i="25" l="1"/>
  <c r="AG14134" i="25" s="1"/>
  <c r="AF14134" i="25"/>
  <c r="AF14135" i="25" l="1"/>
  <c r="AE14135" i="25"/>
  <c r="AG14135" i="25" s="1"/>
  <c r="AF14136" i="25" l="1"/>
  <c r="AE14136" i="25"/>
  <c r="AG14136" i="25" s="1"/>
  <c r="AF14137" i="25" l="1"/>
  <c r="AE14137" i="25"/>
  <c r="AG14137" i="25" s="1"/>
  <c r="AE14138" i="25" l="1"/>
  <c r="AG14138" i="25" s="1"/>
  <c r="AF14138" i="25"/>
  <c r="AF14139" i="25" l="1"/>
  <c r="AE14139" i="25"/>
  <c r="AG14139" i="25" s="1"/>
  <c r="AE14140" i="25" l="1"/>
  <c r="AG14140" i="25" s="1"/>
  <c r="AF14140" i="25"/>
  <c r="AF14141" i="25" l="1"/>
  <c r="AE14141" i="25"/>
  <c r="AG14141" i="25" s="1"/>
  <c r="AE14142" i="25" l="1"/>
  <c r="AG14142" i="25" s="1"/>
  <c r="AF14142" i="25"/>
  <c r="AF14143" i="25" l="1"/>
  <c r="AE14143" i="25"/>
  <c r="AG14143" i="25" s="1"/>
  <c r="AE14144" i="25" l="1"/>
  <c r="AG14144" i="25" s="1"/>
  <c r="AF14144" i="25"/>
  <c r="AF14145" i="25" l="1"/>
  <c r="AE14145" i="25"/>
  <c r="AG14145" i="25" s="1"/>
  <c r="AE14146" i="25" l="1"/>
  <c r="AG14146" i="25" s="1"/>
  <c r="AF14146" i="25"/>
  <c r="AF14147" i="25" l="1"/>
  <c r="AE14147" i="25"/>
  <c r="AG14147" i="25" s="1"/>
  <c r="AE14148" i="25" l="1"/>
  <c r="AG14148" i="25" s="1"/>
  <c r="AF14148" i="25"/>
  <c r="AF14149" i="25" l="1"/>
  <c r="AE14149" i="25"/>
  <c r="AG14149" i="25" s="1"/>
  <c r="AE14150" i="25" l="1"/>
  <c r="AG14150" i="25" s="1"/>
  <c r="AF14150" i="25"/>
  <c r="AF14151" i="25" l="1"/>
  <c r="AE14151" i="25"/>
  <c r="AG14151" i="25" s="1"/>
  <c r="AE14152" i="25" l="1"/>
  <c r="AG14152" i="25" s="1"/>
  <c r="AF14152" i="25"/>
  <c r="AF14153" i="25" l="1"/>
  <c r="AE14153" i="25"/>
  <c r="AG14153" i="25" s="1"/>
  <c r="AE14154" i="25" l="1"/>
  <c r="AG14154" i="25" s="1"/>
  <c r="AF14154" i="25"/>
  <c r="AF14155" i="25" l="1"/>
  <c r="AE14155" i="25"/>
  <c r="AG14155" i="25" s="1"/>
  <c r="AE14156" i="25" l="1"/>
  <c r="AG14156" i="25" s="1"/>
  <c r="AF14156" i="25"/>
  <c r="AF14157" i="25" l="1"/>
  <c r="AE14157" i="25"/>
  <c r="AG14157" i="25" s="1"/>
  <c r="AF14158" i="25" l="1"/>
  <c r="AE14158" i="25"/>
  <c r="AG14158" i="25" s="1"/>
  <c r="AF14159" i="25" l="1"/>
  <c r="AE14159" i="25"/>
  <c r="AG14159" i="25" s="1"/>
  <c r="AE14160" i="25" l="1"/>
  <c r="AG14160" i="25" s="1"/>
  <c r="AF14160" i="25"/>
  <c r="AF14161" i="25" l="1"/>
  <c r="AE14161" i="25"/>
  <c r="AG14161" i="25" s="1"/>
  <c r="AE14162" i="25" l="1"/>
  <c r="AG14162" i="25" s="1"/>
  <c r="AF14162" i="25"/>
  <c r="AF14163" i="25" l="1"/>
  <c r="AE14163" i="25"/>
  <c r="AG14163" i="25" s="1"/>
  <c r="AE14164" i="25" l="1"/>
  <c r="AG14164" i="25" s="1"/>
  <c r="AF14164" i="25"/>
  <c r="AF14165" i="25" l="1"/>
  <c r="AE14165" i="25"/>
  <c r="AG14165" i="25" s="1"/>
  <c r="AE14166" i="25" l="1"/>
  <c r="AG14166" i="25" s="1"/>
  <c r="AF14166" i="25"/>
  <c r="AF14167" i="25" l="1"/>
  <c r="AE14167" i="25"/>
  <c r="AG14167" i="25" s="1"/>
  <c r="AE14168" i="25" l="1"/>
  <c r="AG14168" i="25" s="1"/>
  <c r="AF14168" i="25"/>
  <c r="AF14169" i="25" l="1"/>
  <c r="AE14169" i="25"/>
  <c r="AG14169" i="25" s="1"/>
  <c r="AE14170" i="25" l="1"/>
  <c r="AG14170" i="25" s="1"/>
  <c r="AF14170" i="25"/>
  <c r="AF14171" i="25" l="1"/>
  <c r="AE14171" i="25"/>
  <c r="AG14171" i="25" s="1"/>
  <c r="AE14172" i="25" l="1"/>
  <c r="AG14172" i="25" s="1"/>
  <c r="AF14172" i="25"/>
  <c r="AF14173" i="25" l="1"/>
  <c r="AE14173" i="25"/>
  <c r="AG14173" i="25" s="1"/>
  <c r="AF14174" i="25" l="1"/>
  <c r="AE14174" i="25"/>
  <c r="AG14174" i="25" s="1"/>
  <c r="AF14175" i="25" l="1"/>
  <c r="AE14175" i="25"/>
  <c r="AG14175" i="25" s="1"/>
  <c r="AE14176" i="25" l="1"/>
  <c r="AG14176" i="25" s="1"/>
  <c r="AF14176" i="25"/>
  <c r="AF14177" i="25" l="1"/>
  <c r="AE14177" i="25"/>
  <c r="AG14177" i="25" s="1"/>
  <c r="AE14178" i="25" l="1"/>
  <c r="AG14178" i="25" s="1"/>
  <c r="AF14178" i="25"/>
  <c r="AF14179" i="25" l="1"/>
  <c r="AE14179" i="25"/>
  <c r="AG14179" i="25" s="1"/>
  <c r="AE14180" i="25" l="1"/>
  <c r="AG14180" i="25" s="1"/>
  <c r="AF14180" i="25"/>
  <c r="AF14181" i="25" l="1"/>
  <c r="AE14181" i="25"/>
  <c r="AG14181" i="25" s="1"/>
  <c r="AE14182" i="25" l="1"/>
  <c r="AG14182" i="25" s="1"/>
  <c r="AF14182" i="25"/>
  <c r="AF14183" i="25" l="1"/>
  <c r="AE14183" i="25"/>
  <c r="AG14183" i="25" s="1"/>
  <c r="AE14184" i="25" l="1"/>
  <c r="AG14184" i="25" s="1"/>
  <c r="AF14184" i="25"/>
  <c r="AF14185" i="25" l="1"/>
  <c r="AE14185" i="25"/>
  <c r="AG14185" i="25" s="1"/>
  <c r="AE14186" i="25" l="1"/>
  <c r="AG14186" i="25" s="1"/>
  <c r="AF14186" i="25"/>
  <c r="AF14187" i="25" l="1"/>
  <c r="AE14187" i="25"/>
  <c r="AG14187" i="25" s="1"/>
  <c r="AE14188" i="25" l="1"/>
  <c r="AG14188" i="25" s="1"/>
  <c r="AF14188" i="25"/>
  <c r="AF14189" i="25" l="1"/>
  <c r="AE14189" i="25"/>
  <c r="AG14189" i="25" s="1"/>
  <c r="AE14190" i="25" l="1"/>
  <c r="AG14190" i="25" s="1"/>
  <c r="AF14190" i="25"/>
  <c r="AF14191" i="25" l="1"/>
  <c r="AE14191" i="25"/>
  <c r="AG14191" i="25" s="1"/>
  <c r="AE14192" i="25" l="1"/>
  <c r="AG14192" i="25" s="1"/>
  <c r="AF14192" i="25"/>
  <c r="AF14193" i="25" l="1"/>
  <c r="AE14193" i="25"/>
  <c r="AG14193" i="25" s="1"/>
  <c r="AE14194" i="25" l="1"/>
  <c r="AG14194" i="25" s="1"/>
  <c r="AF14194" i="25"/>
  <c r="AF14195" i="25" l="1"/>
  <c r="AE14195" i="25"/>
  <c r="AG14195" i="25" s="1"/>
  <c r="AE14196" i="25" l="1"/>
  <c r="AG14196" i="25" s="1"/>
  <c r="AF14196" i="25"/>
  <c r="AF14197" i="25" l="1"/>
  <c r="AE14197" i="25"/>
  <c r="AG14197" i="25" s="1"/>
  <c r="AE14198" i="25" l="1"/>
  <c r="AG14198" i="25" s="1"/>
  <c r="AF14198" i="25"/>
  <c r="AF14199" i="25" l="1"/>
  <c r="AE14199" i="25"/>
  <c r="AG14199" i="25" s="1"/>
  <c r="AE14200" i="25" l="1"/>
  <c r="AG14200" i="25" s="1"/>
  <c r="AF14200" i="25"/>
  <c r="AF14201" i="25" l="1"/>
  <c r="AE14201" i="25"/>
  <c r="AG14201" i="25" s="1"/>
  <c r="AE14202" i="25" l="1"/>
  <c r="AG14202" i="25" s="1"/>
  <c r="AF14202" i="25"/>
  <c r="AF14203" i="25" l="1"/>
  <c r="AE14203" i="25"/>
  <c r="AG14203" i="25" s="1"/>
  <c r="AE14204" i="25" l="1"/>
  <c r="AG14204" i="25" s="1"/>
  <c r="AF14204" i="25"/>
  <c r="AF14205" i="25" l="1"/>
  <c r="AE14205" i="25"/>
  <c r="AG14205" i="25" s="1"/>
  <c r="AE14206" i="25" l="1"/>
  <c r="AG14206" i="25" s="1"/>
  <c r="AF14206" i="25"/>
  <c r="AF14207" i="25" l="1"/>
  <c r="AE14207" i="25"/>
  <c r="AG14207" i="25" s="1"/>
  <c r="AE14208" i="25" l="1"/>
  <c r="AG14208" i="25" s="1"/>
  <c r="AF14208" i="25"/>
  <c r="AF14209" i="25" l="1"/>
  <c r="AE14209" i="25"/>
  <c r="AG14209" i="25" s="1"/>
  <c r="AE14210" i="25" l="1"/>
  <c r="AG14210" i="25" s="1"/>
  <c r="AF14210" i="25"/>
  <c r="AF14211" i="25" l="1"/>
  <c r="AE14211" i="25"/>
  <c r="AG14211" i="25" s="1"/>
  <c r="AE14212" i="25" l="1"/>
  <c r="AG14212" i="25" s="1"/>
  <c r="AF14212" i="25"/>
  <c r="AF14213" i="25" l="1"/>
  <c r="AE14213" i="25"/>
  <c r="AG14213" i="25" s="1"/>
  <c r="AE14214" i="25" l="1"/>
  <c r="AG14214" i="25" s="1"/>
  <c r="AF14214" i="25"/>
  <c r="AF14215" i="25" l="1"/>
  <c r="AE14215" i="25"/>
  <c r="AG14215" i="25" s="1"/>
  <c r="AE14216" i="25" l="1"/>
  <c r="AG14216" i="25" s="1"/>
  <c r="AF14216" i="25"/>
  <c r="AF14217" i="25" l="1"/>
  <c r="AE14217" i="25"/>
  <c r="AG14217" i="25" s="1"/>
  <c r="AE14218" i="25" l="1"/>
  <c r="AG14218" i="25" s="1"/>
  <c r="AF14218" i="25"/>
  <c r="AF14219" i="25" l="1"/>
  <c r="AE14219" i="25"/>
  <c r="AG14219" i="25" s="1"/>
  <c r="AE14220" i="25" l="1"/>
  <c r="AG14220" i="25" s="1"/>
  <c r="AF14220" i="25"/>
  <c r="AF14221" i="25" l="1"/>
  <c r="AE14221" i="25"/>
  <c r="AG14221" i="25" s="1"/>
  <c r="AE14222" i="25" l="1"/>
  <c r="AG14222" i="25" s="1"/>
  <c r="AF14222" i="25"/>
  <c r="AF14223" i="25" l="1"/>
  <c r="AE14223" i="25"/>
  <c r="AG14223" i="25" s="1"/>
  <c r="AE14224" i="25" l="1"/>
  <c r="AG14224" i="25" s="1"/>
  <c r="AF14224" i="25"/>
  <c r="AF14225" i="25" l="1"/>
  <c r="AE14225" i="25"/>
  <c r="AG14225" i="25" s="1"/>
  <c r="AE14226" i="25" l="1"/>
  <c r="AG14226" i="25" s="1"/>
  <c r="AF14226" i="25"/>
  <c r="AF14227" i="25" l="1"/>
  <c r="AE14227" i="25"/>
  <c r="AG14227" i="25" s="1"/>
  <c r="AE14228" i="25" l="1"/>
  <c r="AG14228" i="25" s="1"/>
  <c r="AF14228" i="25"/>
  <c r="AF14229" i="25" l="1"/>
  <c r="AE14229" i="25"/>
  <c r="AG14229" i="25" s="1"/>
  <c r="AE14230" i="25" l="1"/>
  <c r="AG14230" i="25" s="1"/>
  <c r="AF14230" i="25"/>
  <c r="AF14231" i="25" l="1"/>
  <c r="AE14231" i="25"/>
  <c r="AG14231" i="25" s="1"/>
  <c r="AE14232" i="25" l="1"/>
  <c r="AG14232" i="25" s="1"/>
  <c r="AF14232" i="25"/>
  <c r="AF14233" i="25" l="1"/>
  <c r="AE14233" i="25"/>
  <c r="AG14233" i="25" s="1"/>
  <c r="AE14234" i="25" l="1"/>
  <c r="AG14234" i="25" s="1"/>
  <c r="AF14234" i="25"/>
  <c r="AF14235" i="25" l="1"/>
  <c r="AE14235" i="25"/>
  <c r="AG14235" i="25" s="1"/>
  <c r="AE14236" i="25" l="1"/>
  <c r="AG14236" i="25" s="1"/>
  <c r="AF14236" i="25"/>
  <c r="AF14237" i="25" l="1"/>
  <c r="AE14237" i="25"/>
  <c r="AG14237" i="25" s="1"/>
  <c r="AE14238" i="25" l="1"/>
  <c r="AG14238" i="25" s="1"/>
  <c r="AF14238" i="25"/>
  <c r="AF14239" i="25" l="1"/>
  <c r="AE14239" i="25"/>
  <c r="AG14239" i="25" s="1"/>
  <c r="AE14240" i="25" l="1"/>
  <c r="AG14240" i="25" s="1"/>
  <c r="AF14240" i="25"/>
  <c r="AF14241" i="25" l="1"/>
  <c r="AE14241" i="25"/>
  <c r="AG14241" i="25" s="1"/>
  <c r="AE14242" i="25" l="1"/>
  <c r="AG14242" i="25" s="1"/>
  <c r="AF14242" i="25"/>
  <c r="AF14243" i="25" l="1"/>
  <c r="AE14243" i="25"/>
  <c r="AG14243" i="25" s="1"/>
  <c r="AE14244" i="25" l="1"/>
  <c r="AG14244" i="25" s="1"/>
  <c r="AF14244" i="25"/>
  <c r="AF14245" i="25" l="1"/>
  <c r="AE14245" i="25"/>
  <c r="AG14245" i="25" s="1"/>
  <c r="AE14246" i="25" l="1"/>
  <c r="AG14246" i="25" s="1"/>
  <c r="AF14246" i="25"/>
  <c r="AF14247" i="25" l="1"/>
  <c r="AE14247" i="25"/>
  <c r="AG14247" i="25" s="1"/>
  <c r="AE14248" i="25" l="1"/>
  <c r="AG14248" i="25" s="1"/>
  <c r="AF14248" i="25"/>
  <c r="AF14249" i="25" l="1"/>
  <c r="AE14249" i="25"/>
  <c r="AG14249" i="25" s="1"/>
  <c r="AE14250" i="25" l="1"/>
  <c r="AG14250" i="25" s="1"/>
  <c r="AF14250" i="25"/>
  <c r="AF14251" i="25" l="1"/>
  <c r="AE14251" i="25"/>
  <c r="AG14251" i="25" s="1"/>
  <c r="AE14252" i="25" l="1"/>
  <c r="AG14252" i="25" s="1"/>
  <c r="AF14252" i="25"/>
  <c r="AF14253" i="25" l="1"/>
  <c r="AE14253" i="25"/>
  <c r="AG14253" i="25" s="1"/>
  <c r="AE14254" i="25" l="1"/>
  <c r="AG14254" i="25" s="1"/>
  <c r="AF14254" i="25"/>
  <c r="AF14255" i="25" l="1"/>
  <c r="AE14255" i="25"/>
  <c r="AG14255" i="25" s="1"/>
  <c r="AE14256" i="25" l="1"/>
  <c r="AG14256" i="25" s="1"/>
  <c r="AF14256" i="25"/>
  <c r="AF14257" i="25" l="1"/>
  <c r="AE14257" i="25"/>
  <c r="AG14257" i="25" s="1"/>
  <c r="AE14258" i="25" l="1"/>
  <c r="AG14258" i="25" s="1"/>
  <c r="AF14258" i="25"/>
  <c r="AF14259" i="25" l="1"/>
  <c r="AE14259" i="25"/>
  <c r="AG14259" i="25" s="1"/>
  <c r="AF14260" i="25" l="1"/>
  <c r="AE14260" i="25"/>
  <c r="AG14260" i="25" s="1"/>
  <c r="AF14261" i="25" l="1"/>
  <c r="AE14261" i="25"/>
  <c r="AG14261" i="25" s="1"/>
  <c r="AE14262" i="25" l="1"/>
  <c r="AG14262" i="25" s="1"/>
  <c r="AF14262" i="25"/>
  <c r="AF14263" i="25" l="1"/>
  <c r="AE14263" i="25"/>
  <c r="AG14263" i="25" s="1"/>
  <c r="AE14264" i="25" l="1"/>
  <c r="AG14264" i="25" s="1"/>
  <c r="AF14264" i="25"/>
  <c r="AF14265" i="25" l="1"/>
  <c r="AE14265" i="25"/>
  <c r="AG14265" i="25" s="1"/>
  <c r="AE14266" i="25" l="1"/>
  <c r="AG14266" i="25" s="1"/>
  <c r="AF14266" i="25"/>
  <c r="AF14267" i="25" l="1"/>
  <c r="AE14267" i="25"/>
  <c r="AG14267" i="25" s="1"/>
  <c r="AE14268" i="25" l="1"/>
  <c r="AG14268" i="25" s="1"/>
  <c r="AF14268" i="25"/>
  <c r="AF14269" i="25" l="1"/>
  <c r="AE14269" i="25"/>
  <c r="AG14269" i="25" s="1"/>
  <c r="AF14270" i="25" l="1"/>
  <c r="AE14270" i="25"/>
  <c r="AG14270" i="25" s="1"/>
  <c r="AF14271" i="25" l="1"/>
  <c r="AE14271" i="25"/>
  <c r="AG14271" i="25" s="1"/>
  <c r="AE14272" i="25" l="1"/>
  <c r="AG14272" i="25" s="1"/>
  <c r="AF14272" i="25"/>
  <c r="AF14273" i="25" l="1"/>
  <c r="AE14273" i="25"/>
  <c r="AG14273" i="25" s="1"/>
  <c r="AE14274" i="25" l="1"/>
  <c r="AG14274" i="25" s="1"/>
  <c r="AF14274" i="25"/>
  <c r="AF14275" i="25" l="1"/>
  <c r="AE14275" i="25"/>
  <c r="AG14275" i="25" s="1"/>
  <c r="AE14276" i="25" l="1"/>
  <c r="AG14276" i="25" s="1"/>
  <c r="AF14276" i="25"/>
  <c r="AF14277" i="25" l="1"/>
  <c r="AE14277" i="25"/>
  <c r="AG14277" i="25" s="1"/>
  <c r="AE14278" i="25" l="1"/>
  <c r="AG14278" i="25" s="1"/>
  <c r="AF14278" i="25"/>
  <c r="AF14279" i="25" l="1"/>
  <c r="AE14279" i="25"/>
  <c r="AG14279" i="25" s="1"/>
  <c r="AE14280" i="25" l="1"/>
  <c r="AG14280" i="25" s="1"/>
  <c r="AF14280" i="25"/>
  <c r="AF14281" i="25" l="1"/>
  <c r="AE14281" i="25"/>
  <c r="AG14281" i="25" s="1"/>
  <c r="AE14282" i="25" l="1"/>
  <c r="AG14282" i="25" s="1"/>
  <c r="AF14282" i="25"/>
  <c r="AF14283" i="25" l="1"/>
  <c r="AE14283" i="25"/>
  <c r="AG14283" i="25" s="1"/>
  <c r="AE14284" i="25" l="1"/>
  <c r="AG14284" i="25" s="1"/>
  <c r="AF14284" i="25"/>
  <c r="AF14285" i="25" l="1"/>
  <c r="AE14285" i="25"/>
  <c r="AG14285" i="25" s="1"/>
  <c r="AE14286" i="25" l="1"/>
  <c r="AG14286" i="25" s="1"/>
  <c r="AF14286" i="25"/>
  <c r="AF14287" i="25" l="1"/>
  <c r="AE14287" i="25"/>
  <c r="AG14287" i="25" s="1"/>
  <c r="AE14288" i="25" l="1"/>
  <c r="AG14288" i="25" s="1"/>
  <c r="AF14288" i="25"/>
  <c r="AF14289" i="25" l="1"/>
  <c r="AE14289" i="25"/>
  <c r="AG14289" i="25" s="1"/>
  <c r="AE14290" i="25" l="1"/>
  <c r="AG14290" i="25" s="1"/>
  <c r="AF14290" i="25"/>
  <c r="AF14291" i="25" l="1"/>
  <c r="AE14291" i="25"/>
  <c r="AG14291" i="25" s="1"/>
  <c r="AE14292" i="25" l="1"/>
  <c r="AG14292" i="25" s="1"/>
  <c r="AF14292" i="25"/>
  <c r="AF14293" i="25" l="1"/>
  <c r="AE14293" i="25"/>
  <c r="AG14293" i="25" s="1"/>
  <c r="AE14294" i="25" l="1"/>
  <c r="AG14294" i="25" s="1"/>
  <c r="AF14294" i="25"/>
  <c r="AF14295" i="25" l="1"/>
  <c r="AE14295" i="25"/>
  <c r="AG14295" i="25" s="1"/>
  <c r="AE14296" i="25" l="1"/>
  <c r="AG14296" i="25" s="1"/>
  <c r="AF14296" i="25"/>
  <c r="AF14297" i="25" l="1"/>
  <c r="AE14297" i="25"/>
  <c r="AG14297" i="25" s="1"/>
  <c r="AE14298" i="25" l="1"/>
  <c r="AG14298" i="25" s="1"/>
  <c r="AF14298" i="25"/>
  <c r="AF14299" i="25" l="1"/>
  <c r="AE14299" i="25"/>
  <c r="AG14299" i="25" s="1"/>
  <c r="AE14300" i="25" l="1"/>
  <c r="AG14300" i="25" s="1"/>
  <c r="AF14300" i="25"/>
  <c r="AF14301" i="25" l="1"/>
  <c r="AE14301" i="25"/>
  <c r="AG14301" i="25" s="1"/>
  <c r="AE14302" i="25" l="1"/>
  <c r="AG14302" i="25" s="1"/>
  <c r="AF14302" i="25"/>
  <c r="AF14303" i="25" l="1"/>
  <c r="AE14303" i="25"/>
  <c r="AG14303" i="25" s="1"/>
  <c r="AE14304" i="25" l="1"/>
  <c r="AG14304" i="25" s="1"/>
  <c r="AF14304" i="25"/>
  <c r="AF14305" i="25" l="1"/>
  <c r="AE14305" i="25"/>
  <c r="AG14305" i="25" s="1"/>
  <c r="AE14306" i="25" l="1"/>
  <c r="AG14306" i="25" s="1"/>
  <c r="AF14306" i="25"/>
  <c r="AF14307" i="25" l="1"/>
  <c r="AE14307" i="25"/>
  <c r="AG14307" i="25" s="1"/>
  <c r="AE14308" i="25" l="1"/>
  <c r="AG14308" i="25" s="1"/>
  <c r="AF14308" i="25"/>
  <c r="AF14309" i="25" l="1"/>
  <c r="AE14309" i="25"/>
  <c r="AG14309" i="25" s="1"/>
  <c r="AE14310" i="25" l="1"/>
  <c r="AG14310" i="25" s="1"/>
  <c r="AF14310" i="25"/>
  <c r="AF14311" i="25" l="1"/>
  <c r="AE14311" i="25"/>
  <c r="AG14311" i="25" s="1"/>
  <c r="AE14312" i="25" l="1"/>
  <c r="AG14312" i="25" s="1"/>
  <c r="AF14312" i="25"/>
  <c r="AF14313" i="25" l="1"/>
  <c r="AE14313" i="25"/>
  <c r="AG14313" i="25" s="1"/>
  <c r="AE14314" i="25" l="1"/>
  <c r="AG14314" i="25" s="1"/>
  <c r="AF14314" i="25"/>
  <c r="AF14315" i="25" l="1"/>
  <c r="AE14315" i="25"/>
  <c r="AG14315" i="25" s="1"/>
  <c r="AE14316" i="25" l="1"/>
  <c r="AG14316" i="25" s="1"/>
  <c r="AF14316" i="25"/>
  <c r="AF14317" i="25" l="1"/>
  <c r="AE14317" i="25"/>
  <c r="AG14317" i="25" s="1"/>
  <c r="AE14318" i="25" l="1"/>
  <c r="AG14318" i="25" s="1"/>
  <c r="AF14318" i="25"/>
  <c r="AF14319" i="25" l="1"/>
  <c r="AE14319" i="25"/>
  <c r="AG14319" i="25" s="1"/>
  <c r="AE14320" i="25" l="1"/>
  <c r="AG14320" i="25" s="1"/>
  <c r="AF14320" i="25"/>
  <c r="AF14321" i="25" l="1"/>
  <c r="AE14321" i="25"/>
  <c r="AG14321" i="25" s="1"/>
  <c r="AE14322" i="25" l="1"/>
  <c r="AG14322" i="25" s="1"/>
  <c r="AF14322" i="25"/>
  <c r="AF14323" i="25" l="1"/>
  <c r="AE14323" i="25"/>
  <c r="AG14323" i="25" s="1"/>
  <c r="AE14324" i="25" l="1"/>
  <c r="AG14324" i="25" s="1"/>
  <c r="AF14324" i="25"/>
  <c r="AF14325" i="25" l="1"/>
  <c r="AE14325" i="25"/>
  <c r="AG14325" i="25" s="1"/>
  <c r="AE14326" i="25" l="1"/>
  <c r="AG14326" i="25" s="1"/>
  <c r="AF14326" i="25"/>
  <c r="AF14327" i="25" l="1"/>
  <c r="AE14327" i="25"/>
  <c r="AG14327" i="25" s="1"/>
  <c r="AE14328" i="25" l="1"/>
  <c r="AG14328" i="25" s="1"/>
  <c r="AF14328" i="25"/>
  <c r="AF14329" i="25" l="1"/>
  <c r="AE14329" i="25"/>
  <c r="AG14329" i="25" s="1"/>
  <c r="AE14330" i="25" l="1"/>
  <c r="AG14330" i="25" s="1"/>
  <c r="AF14330" i="25"/>
  <c r="AF14331" i="25" l="1"/>
  <c r="AE14331" i="25"/>
  <c r="AG14331" i="25" s="1"/>
  <c r="AE14332" i="25" l="1"/>
  <c r="AG14332" i="25" s="1"/>
  <c r="AF14332" i="25"/>
  <c r="AF14333" i="25" l="1"/>
  <c r="AE14333" i="25"/>
  <c r="AG14333" i="25" s="1"/>
  <c r="AE14334" i="25" l="1"/>
  <c r="AG14334" i="25" s="1"/>
  <c r="AF14334" i="25"/>
  <c r="AF14335" i="25" l="1"/>
  <c r="AE14335" i="25"/>
  <c r="AG14335" i="25" s="1"/>
  <c r="AE14336" i="25" l="1"/>
  <c r="AG14336" i="25" s="1"/>
  <c r="AF14336" i="25"/>
  <c r="AF14337" i="25" l="1"/>
  <c r="AE14337" i="25"/>
  <c r="AG14337" i="25" s="1"/>
  <c r="AE14338" i="25" l="1"/>
  <c r="AG14338" i="25" s="1"/>
  <c r="AF14338" i="25"/>
  <c r="AF14339" i="25" l="1"/>
  <c r="AE14339" i="25"/>
  <c r="AG14339" i="25" s="1"/>
  <c r="AE14340" i="25" l="1"/>
  <c r="AG14340" i="25" s="1"/>
  <c r="AF14340" i="25"/>
  <c r="AF14341" i="25" l="1"/>
  <c r="AE14341" i="25"/>
  <c r="AG14341" i="25" s="1"/>
  <c r="AE14342" i="25" l="1"/>
  <c r="AG14342" i="25" s="1"/>
  <c r="AF14342" i="25"/>
  <c r="AF14343" i="25" l="1"/>
  <c r="AE14343" i="25"/>
  <c r="AG14343" i="25" s="1"/>
  <c r="AE14344" i="25" l="1"/>
  <c r="AG14344" i="25" s="1"/>
  <c r="AF14344" i="25"/>
  <c r="AF14345" i="25" l="1"/>
  <c r="AE14345" i="25"/>
  <c r="AG14345" i="25" s="1"/>
  <c r="AE14346" i="25" l="1"/>
  <c r="AG14346" i="25" s="1"/>
  <c r="AF14346" i="25"/>
  <c r="AF14347" i="25" l="1"/>
  <c r="AE14347" i="25"/>
  <c r="AG14347" i="25" s="1"/>
  <c r="AE14348" i="25" l="1"/>
  <c r="AG14348" i="25" s="1"/>
  <c r="AF14348" i="25"/>
  <c r="AF14349" i="25" l="1"/>
  <c r="AE14349" i="25"/>
  <c r="AG14349" i="25" s="1"/>
  <c r="AE14350" i="25" l="1"/>
  <c r="AG14350" i="25" s="1"/>
  <c r="AF14350" i="25"/>
  <c r="AF14351" i="25" l="1"/>
  <c r="AE14351" i="25"/>
  <c r="AG14351" i="25" s="1"/>
  <c r="AE14352" i="25" l="1"/>
  <c r="AG14352" i="25" s="1"/>
  <c r="AF14352" i="25"/>
  <c r="AF14353" i="25" l="1"/>
  <c r="AE14353" i="25"/>
  <c r="AG14353" i="25" s="1"/>
  <c r="AE14354" i="25" l="1"/>
  <c r="AG14354" i="25" s="1"/>
  <c r="AF14354" i="25"/>
  <c r="AF14355" i="25" l="1"/>
  <c r="AE14355" i="25"/>
  <c r="AG14355" i="25" s="1"/>
  <c r="AE14356" i="25" l="1"/>
  <c r="AG14356" i="25" s="1"/>
  <c r="AF14356" i="25"/>
  <c r="AF14357" i="25" l="1"/>
  <c r="AE14357" i="25"/>
  <c r="AG14357" i="25" s="1"/>
  <c r="AE14358" i="25" l="1"/>
  <c r="AG14358" i="25" s="1"/>
  <c r="AF14358" i="25"/>
  <c r="AF14359" i="25" l="1"/>
  <c r="AE14359" i="25"/>
  <c r="AG14359" i="25" s="1"/>
  <c r="AE14360" i="25" l="1"/>
  <c r="AG14360" i="25" s="1"/>
  <c r="AF14360" i="25"/>
  <c r="AF14361" i="25" l="1"/>
  <c r="AE14361" i="25"/>
  <c r="AG14361" i="25" s="1"/>
  <c r="AE14362" i="25" l="1"/>
  <c r="AG14362" i="25" s="1"/>
  <c r="AF14362" i="25"/>
  <c r="AF14363" i="25" l="1"/>
  <c r="AE14363" i="25"/>
  <c r="AG14363" i="25" s="1"/>
  <c r="AE14364" i="25" l="1"/>
  <c r="AG14364" i="25" s="1"/>
  <c r="AF14364" i="25"/>
  <c r="AF14365" i="25" l="1"/>
  <c r="AE14365" i="25"/>
  <c r="AG14365" i="25" s="1"/>
  <c r="AE14366" i="25" l="1"/>
  <c r="AG14366" i="25" s="1"/>
  <c r="AF14366" i="25"/>
  <c r="AF14367" i="25" l="1"/>
  <c r="AE14367" i="25"/>
  <c r="AG14367" i="25" s="1"/>
  <c r="AE14368" i="25" l="1"/>
  <c r="AG14368" i="25" s="1"/>
  <c r="AF14368" i="25"/>
  <c r="AF14369" i="25" l="1"/>
  <c r="AE14369" i="25"/>
  <c r="AG14369" i="25" s="1"/>
  <c r="AE14370" i="25" l="1"/>
  <c r="AG14370" i="25" s="1"/>
  <c r="AF14370" i="25"/>
  <c r="AF14371" i="25" l="1"/>
  <c r="AE14371" i="25"/>
  <c r="AG14371" i="25" s="1"/>
  <c r="AE14372" i="25" l="1"/>
  <c r="AG14372" i="25" s="1"/>
  <c r="AF14372" i="25"/>
  <c r="AF14373" i="25" l="1"/>
  <c r="AE14373" i="25"/>
  <c r="AG14373" i="25" s="1"/>
  <c r="AE14374" i="25" l="1"/>
  <c r="AG14374" i="25" s="1"/>
  <c r="AF14374" i="25"/>
  <c r="AF14375" i="25" l="1"/>
  <c r="AE14375" i="25"/>
  <c r="AG14375" i="25" s="1"/>
  <c r="AE14376" i="25" l="1"/>
  <c r="AG14376" i="25" s="1"/>
  <c r="AF14376" i="25"/>
  <c r="AF14377" i="25" l="1"/>
  <c r="AE14377" i="25"/>
  <c r="AG14377" i="25" s="1"/>
  <c r="AE14378" i="25" l="1"/>
  <c r="AG14378" i="25" s="1"/>
  <c r="AF14378" i="25"/>
  <c r="AF14379" i="25" l="1"/>
  <c r="AE14379" i="25"/>
  <c r="AG14379" i="25" s="1"/>
  <c r="AE14380" i="25" l="1"/>
  <c r="AG14380" i="25" s="1"/>
  <c r="AF14380" i="25"/>
  <c r="AF14381" i="25" l="1"/>
  <c r="AE14381" i="25"/>
  <c r="AG14381" i="25" s="1"/>
  <c r="AE14382" i="25" l="1"/>
  <c r="AG14382" i="25" s="1"/>
  <c r="AF14382" i="25"/>
  <c r="AF14383" i="25" l="1"/>
  <c r="AE14383" i="25"/>
  <c r="AG14383" i="25" s="1"/>
  <c r="AE14384" i="25" l="1"/>
  <c r="AG14384" i="25" s="1"/>
  <c r="AF14384" i="25"/>
  <c r="AF14385" i="25" l="1"/>
  <c r="AE14385" i="25"/>
  <c r="AG14385" i="25" s="1"/>
  <c r="AE14386" i="25" l="1"/>
  <c r="AG14386" i="25" s="1"/>
  <c r="AF14386" i="25"/>
  <c r="AF14387" i="25" l="1"/>
  <c r="AE14387" i="25"/>
  <c r="AG14387" i="25" s="1"/>
  <c r="AE14388" i="25" l="1"/>
  <c r="AG14388" i="25" s="1"/>
  <c r="AF14388" i="25"/>
  <c r="AF14389" i="25" l="1"/>
  <c r="AE14389" i="25"/>
  <c r="AG14389" i="25" s="1"/>
  <c r="AE14390" i="25" l="1"/>
  <c r="AG14390" i="25" s="1"/>
  <c r="AF14390" i="25"/>
  <c r="AF14391" i="25" l="1"/>
  <c r="AE14391" i="25"/>
  <c r="AG14391" i="25" s="1"/>
  <c r="AE14392" i="25" l="1"/>
  <c r="AG14392" i="25" s="1"/>
  <c r="AF14392" i="25"/>
  <c r="AF14393" i="25" l="1"/>
  <c r="AE14393" i="25"/>
  <c r="AG14393" i="25" s="1"/>
  <c r="AE14394" i="25" l="1"/>
  <c r="AG14394" i="25" s="1"/>
  <c r="AF14394" i="25"/>
  <c r="AF14395" i="25" l="1"/>
  <c r="AE14395" i="25"/>
  <c r="AG14395" i="25" s="1"/>
  <c r="AE14396" i="25" l="1"/>
  <c r="AG14396" i="25" s="1"/>
  <c r="AF14396" i="25"/>
  <c r="AF14397" i="25" l="1"/>
  <c r="AE14397" i="25"/>
  <c r="AG14397" i="25" s="1"/>
  <c r="AE14398" i="25" l="1"/>
  <c r="AG14398" i="25" s="1"/>
  <c r="AF14398" i="25"/>
  <c r="AF14399" i="25" l="1"/>
  <c r="AE14399" i="25"/>
  <c r="AG14399" i="25" s="1"/>
  <c r="AE14400" i="25" l="1"/>
  <c r="AG14400" i="25" s="1"/>
  <c r="AF14400" i="25"/>
  <c r="AF14401" i="25" l="1"/>
  <c r="AE14401" i="25"/>
  <c r="AG14401" i="25" s="1"/>
  <c r="AE14402" i="25" l="1"/>
  <c r="AG14402" i="25" s="1"/>
  <c r="AF14402" i="25"/>
  <c r="AF14403" i="25" l="1"/>
  <c r="AE14403" i="25"/>
  <c r="AG14403" i="25" s="1"/>
  <c r="AE14404" i="25" l="1"/>
  <c r="AG14404" i="25" s="1"/>
  <c r="AF14404" i="25"/>
  <c r="AF14405" i="25" l="1"/>
  <c r="AE14405" i="25"/>
  <c r="AG14405" i="25" s="1"/>
  <c r="AE14406" i="25" l="1"/>
  <c r="AG14406" i="25" s="1"/>
  <c r="AF14406" i="25"/>
  <c r="AF14407" i="25" l="1"/>
  <c r="AE14407" i="25"/>
  <c r="AG14407" i="25" s="1"/>
  <c r="AE14408" i="25" l="1"/>
  <c r="AG14408" i="25" s="1"/>
  <c r="AF14408" i="25"/>
  <c r="AF14409" i="25" l="1"/>
  <c r="AE14409" i="25"/>
  <c r="AG14409" i="25" s="1"/>
  <c r="AE14410" i="25" l="1"/>
  <c r="AG14410" i="25" s="1"/>
  <c r="AF14410" i="25"/>
  <c r="AF14411" i="25" l="1"/>
  <c r="AE14411" i="25"/>
  <c r="AG14411" i="25" s="1"/>
  <c r="AE14412" i="25" l="1"/>
  <c r="AG14412" i="25" s="1"/>
  <c r="AF14412" i="25"/>
  <c r="AF14413" i="25" l="1"/>
  <c r="AE14413" i="25"/>
  <c r="AG14413" i="25" s="1"/>
  <c r="AE14414" i="25" l="1"/>
  <c r="AG14414" i="25" s="1"/>
  <c r="AF14414" i="25"/>
  <c r="AF14415" i="25" l="1"/>
  <c r="AE14415" i="25"/>
  <c r="AG14415" i="25" s="1"/>
  <c r="AE14416" i="25" l="1"/>
  <c r="AG14416" i="25" s="1"/>
  <c r="AF14416" i="25"/>
  <c r="AF14417" i="25" l="1"/>
  <c r="AE14417" i="25"/>
  <c r="AG14417" i="25" s="1"/>
  <c r="AE14418" i="25" l="1"/>
  <c r="AG14418" i="25" s="1"/>
  <c r="AF14418" i="25"/>
  <c r="AF14419" i="25" l="1"/>
  <c r="AE14419" i="25"/>
  <c r="AG14419" i="25" s="1"/>
  <c r="AE14420" i="25" l="1"/>
  <c r="AG14420" i="25" s="1"/>
  <c r="AF14420" i="25"/>
  <c r="AF14421" i="25" l="1"/>
  <c r="AE14421" i="25"/>
  <c r="AG14421" i="25" s="1"/>
  <c r="AE14422" i="25" l="1"/>
  <c r="AG14422" i="25" s="1"/>
  <c r="AF14422" i="25"/>
  <c r="AF14423" i="25" l="1"/>
  <c r="AE14423" i="25"/>
  <c r="AG14423" i="25" s="1"/>
  <c r="AE14424" i="25" l="1"/>
  <c r="AG14424" i="25" s="1"/>
  <c r="AF14424" i="25"/>
  <c r="AF14425" i="25" l="1"/>
  <c r="AE14425" i="25"/>
  <c r="AG14425" i="25" s="1"/>
  <c r="AE14426" i="25" l="1"/>
  <c r="AG14426" i="25" s="1"/>
  <c r="AF14426" i="25"/>
  <c r="AF14427" i="25" l="1"/>
  <c r="AE14427" i="25"/>
  <c r="AG14427" i="25" s="1"/>
  <c r="AE14428" i="25" l="1"/>
  <c r="AG14428" i="25" s="1"/>
  <c r="AF14428" i="25"/>
  <c r="AF14429" i="25" l="1"/>
  <c r="AE14429" i="25"/>
  <c r="AG14429" i="25" s="1"/>
  <c r="AE14430" i="25" l="1"/>
  <c r="AG14430" i="25" s="1"/>
  <c r="AF14430" i="25"/>
  <c r="AF14431" i="25" l="1"/>
  <c r="AE14431" i="25"/>
  <c r="AG14431" i="25" s="1"/>
  <c r="AE14432" i="25" l="1"/>
  <c r="AG14432" i="25" s="1"/>
  <c r="AF14432" i="25"/>
  <c r="AE14433" i="25" l="1"/>
  <c r="AG14433" i="25" s="1"/>
  <c r="AF14433" i="25"/>
  <c r="AE14434" i="25" l="1"/>
  <c r="AG14434" i="25" s="1"/>
  <c r="AF14434" i="25"/>
  <c r="AF14435" i="25" l="1"/>
  <c r="AE14435" i="25"/>
  <c r="AG14435" i="25" s="1"/>
  <c r="AE14436" i="25" l="1"/>
  <c r="AG14436" i="25" s="1"/>
  <c r="AF14436" i="25"/>
  <c r="AF14437" i="25" l="1"/>
  <c r="AE14437" i="25"/>
  <c r="AG14437" i="25" s="1"/>
  <c r="AE14438" i="25" l="1"/>
  <c r="AG14438" i="25" s="1"/>
  <c r="AF14438" i="25"/>
  <c r="AF14439" i="25" l="1"/>
  <c r="AE14439" i="25"/>
  <c r="AG14439" i="25" s="1"/>
  <c r="AE14440" i="25" l="1"/>
  <c r="AG14440" i="25" s="1"/>
  <c r="AF14440" i="25"/>
  <c r="AF14441" i="25" l="1"/>
  <c r="AE14441" i="25"/>
  <c r="AG14441" i="25" s="1"/>
  <c r="AE14442" i="25" l="1"/>
  <c r="AG14442" i="25" s="1"/>
  <c r="AF14442" i="25"/>
  <c r="AF14443" i="25" l="1"/>
  <c r="AE14443" i="25"/>
  <c r="AG14443" i="25" s="1"/>
  <c r="AE14444" i="25" l="1"/>
  <c r="AG14444" i="25" s="1"/>
  <c r="AF14444" i="25"/>
  <c r="AF14445" i="25" l="1"/>
  <c r="AE14445" i="25"/>
  <c r="AG14445" i="25" s="1"/>
  <c r="AE14446" i="25" l="1"/>
  <c r="AG14446" i="25" s="1"/>
  <c r="AF14446" i="25"/>
  <c r="AF14447" i="25" l="1"/>
  <c r="AE14447" i="25"/>
  <c r="AG14447" i="25" s="1"/>
  <c r="AE14448" i="25" l="1"/>
  <c r="AG14448" i="25" s="1"/>
  <c r="AF14448" i="25"/>
  <c r="AF14449" i="25" l="1"/>
  <c r="AE14449" i="25"/>
  <c r="AG14449" i="25" s="1"/>
  <c r="AE14450" i="25" l="1"/>
  <c r="AG14450" i="25" s="1"/>
  <c r="AF14450" i="25"/>
  <c r="AF14451" i="25" l="1"/>
  <c r="AE14451" i="25"/>
  <c r="AG14451" i="25" s="1"/>
  <c r="AE14452" i="25" l="1"/>
  <c r="AG14452" i="25" s="1"/>
  <c r="AF14452" i="25"/>
  <c r="AF14453" i="25" l="1"/>
  <c r="AE14453" i="25"/>
  <c r="AG14453" i="25" s="1"/>
  <c r="AE14454" i="25" l="1"/>
  <c r="AG14454" i="25" s="1"/>
  <c r="AF14454" i="25"/>
  <c r="AF14455" i="25" l="1"/>
  <c r="AE14455" i="25"/>
  <c r="AG14455" i="25" s="1"/>
  <c r="AE14456" i="25" l="1"/>
  <c r="AG14456" i="25" s="1"/>
  <c r="AF14456" i="25"/>
  <c r="AF14457" i="25" l="1"/>
  <c r="AE14457" i="25"/>
  <c r="AG14457" i="25" s="1"/>
  <c r="AE14458" i="25" l="1"/>
  <c r="AG14458" i="25" s="1"/>
  <c r="AF14458" i="25"/>
  <c r="AF14459" i="25" l="1"/>
  <c r="AE14459" i="25"/>
  <c r="AG14459" i="25" s="1"/>
  <c r="AE14460" i="25" l="1"/>
  <c r="AG14460" i="25" s="1"/>
  <c r="AF14460" i="25"/>
  <c r="AF14461" i="25" l="1"/>
  <c r="AE14461" i="25"/>
  <c r="AG14461" i="25" s="1"/>
  <c r="AE14462" i="25" l="1"/>
  <c r="AG14462" i="25" s="1"/>
  <c r="AF14462" i="25"/>
  <c r="AF14463" i="25" l="1"/>
  <c r="AE14463" i="25"/>
  <c r="AG14463" i="25" s="1"/>
  <c r="AE14464" i="25" l="1"/>
  <c r="AG14464" i="25" s="1"/>
  <c r="AF14464" i="25"/>
  <c r="AF14465" i="25" l="1"/>
  <c r="AE14465" i="25"/>
  <c r="AG14465" i="25" s="1"/>
  <c r="AE14466" i="25" l="1"/>
  <c r="AG14466" i="25" s="1"/>
  <c r="AF14466" i="25"/>
  <c r="AF14467" i="25" l="1"/>
  <c r="AE14467" i="25"/>
  <c r="AG14467" i="25" s="1"/>
  <c r="AE14468" i="25" l="1"/>
  <c r="AG14468" i="25" s="1"/>
  <c r="AF14468" i="25"/>
  <c r="AF14469" i="25" l="1"/>
  <c r="AE14469" i="25"/>
  <c r="AG14469" i="25" s="1"/>
  <c r="AE14470" i="25" l="1"/>
  <c r="AG14470" i="25" s="1"/>
  <c r="AF14470" i="25"/>
  <c r="AF14471" i="25" l="1"/>
  <c r="AE14471" i="25"/>
  <c r="AG14471" i="25" s="1"/>
  <c r="AE14472" i="25" l="1"/>
  <c r="AG14472" i="25" s="1"/>
  <c r="AF14472" i="25"/>
  <c r="AF14473" i="25" l="1"/>
  <c r="AE14473" i="25"/>
  <c r="AG14473" i="25" s="1"/>
  <c r="AE14474" i="25" l="1"/>
  <c r="AG14474" i="25" s="1"/>
  <c r="AF14474" i="25"/>
  <c r="AF14475" i="25" l="1"/>
  <c r="AE14475" i="25"/>
  <c r="AG14475" i="25" s="1"/>
  <c r="AE14476" i="25" l="1"/>
  <c r="AG14476" i="25" s="1"/>
  <c r="AF14476" i="25"/>
  <c r="AF14477" i="25" l="1"/>
  <c r="AE14477" i="25"/>
  <c r="AG14477" i="25" s="1"/>
  <c r="AE14478" i="25" l="1"/>
  <c r="AG14478" i="25" s="1"/>
  <c r="AF14478" i="25"/>
  <c r="AF14479" i="25" l="1"/>
  <c r="AE14479" i="25"/>
  <c r="AG14479" i="25" s="1"/>
  <c r="AE14480" i="25" l="1"/>
  <c r="AG14480" i="25" s="1"/>
  <c r="AF14480" i="25"/>
  <c r="AF14481" i="25" l="1"/>
  <c r="AE14481" i="25"/>
  <c r="AG14481" i="25" s="1"/>
  <c r="AE14482" i="25" l="1"/>
  <c r="AG14482" i="25" s="1"/>
  <c r="AF14482" i="25"/>
  <c r="AF14483" i="25" l="1"/>
  <c r="AE14483" i="25"/>
  <c r="AG14483" i="25" s="1"/>
  <c r="AE14484" i="25" l="1"/>
  <c r="AG14484" i="25" s="1"/>
  <c r="AF14484" i="25"/>
  <c r="AF14485" i="25" l="1"/>
  <c r="AE14485" i="25"/>
  <c r="AG14485" i="25" s="1"/>
  <c r="AE14486" i="25" l="1"/>
  <c r="AG14486" i="25" s="1"/>
  <c r="AF14486" i="25"/>
  <c r="AF14487" i="25" l="1"/>
  <c r="AE14487" i="25"/>
  <c r="AG14487" i="25" s="1"/>
  <c r="AE14488" i="25" l="1"/>
  <c r="AG14488" i="25" s="1"/>
  <c r="AF14488" i="25"/>
  <c r="AF14489" i="25" l="1"/>
  <c r="AE14489" i="25"/>
  <c r="AG14489" i="25" s="1"/>
  <c r="AE14490" i="25" l="1"/>
  <c r="AG14490" i="25" s="1"/>
  <c r="AF14490" i="25"/>
  <c r="AF14491" i="25" l="1"/>
  <c r="AE14491" i="25"/>
  <c r="AG14491" i="25" s="1"/>
  <c r="AF14492" i="25" l="1"/>
  <c r="AE14492" i="25"/>
  <c r="AG14492" i="25" s="1"/>
  <c r="AF14493" i="25" l="1"/>
  <c r="AE14493" i="25"/>
  <c r="AG14493" i="25" s="1"/>
  <c r="AE14494" i="25" l="1"/>
  <c r="AG14494" i="25" s="1"/>
  <c r="AF14494" i="25"/>
  <c r="AF14495" i="25" l="1"/>
  <c r="AE14495" i="25"/>
  <c r="AG14495" i="25" s="1"/>
  <c r="AE14496" i="25" l="1"/>
  <c r="AG14496" i="25" s="1"/>
  <c r="AF14496" i="25"/>
  <c r="AF14497" i="25" l="1"/>
  <c r="AE14497" i="25"/>
  <c r="AG14497" i="25" s="1"/>
  <c r="AE14498" i="25" l="1"/>
  <c r="AG14498" i="25" s="1"/>
  <c r="AF14498" i="25"/>
  <c r="AF14499" i="25" l="1"/>
  <c r="AE14499" i="25"/>
  <c r="AG14499" i="25" s="1"/>
  <c r="AE14500" i="25" l="1"/>
  <c r="AG14500" i="25" s="1"/>
  <c r="AF14500" i="25"/>
  <c r="AF14501" i="25" l="1"/>
  <c r="AE14501" i="25"/>
  <c r="AG14501" i="25" s="1"/>
  <c r="AE14502" i="25" l="1"/>
  <c r="AG14502" i="25" s="1"/>
  <c r="AF14502" i="25"/>
  <c r="AF14503" i="25" l="1"/>
  <c r="AE14503" i="25"/>
  <c r="AG14503" i="25" s="1"/>
  <c r="AE14504" i="25" l="1"/>
  <c r="AG14504" i="25" s="1"/>
  <c r="AF14504" i="25"/>
  <c r="AF14505" i="25" l="1"/>
  <c r="AE14505" i="25"/>
  <c r="AG14505" i="25" s="1"/>
  <c r="AE14506" i="25" l="1"/>
  <c r="AG14506" i="25" s="1"/>
  <c r="AF14506" i="25"/>
  <c r="AF14507" i="25" l="1"/>
  <c r="AE14507" i="25"/>
  <c r="AG14507" i="25" s="1"/>
  <c r="AE14508" i="25" l="1"/>
  <c r="AG14508" i="25" s="1"/>
  <c r="AF14508" i="25"/>
  <c r="AF14509" i="25" l="1"/>
  <c r="AE14509" i="25"/>
  <c r="AG14509" i="25" s="1"/>
  <c r="AE14510" i="25" l="1"/>
  <c r="AG14510" i="25" s="1"/>
  <c r="AF14510" i="25"/>
  <c r="AF14511" i="25" l="1"/>
  <c r="AE14511" i="25"/>
  <c r="AG14511" i="25" s="1"/>
  <c r="AE14512" i="25" l="1"/>
  <c r="AG14512" i="25" s="1"/>
  <c r="AF14512" i="25"/>
  <c r="AE14513" i="25" l="1"/>
  <c r="AG14513" i="25" s="1"/>
  <c r="AF14513" i="25"/>
  <c r="AE14514" i="25" l="1"/>
  <c r="AG14514" i="25" s="1"/>
  <c r="AF14514" i="25"/>
  <c r="AF14515" i="25" l="1"/>
  <c r="AE14515" i="25"/>
  <c r="AG14515" i="25" s="1"/>
  <c r="AE14516" i="25" l="1"/>
  <c r="AG14516" i="25" s="1"/>
  <c r="AF14516" i="25"/>
  <c r="AF14517" i="25" l="1"/>
  <c r="AE14517" i="25"/>
  <c r="AG14517" i="25" s="1"/>
  <c r="AE14518" i="25" l="1"/>
  <c r="AG14518" i="25" s="1"/>
  <c r="AF14518" i="25"/>
  <c r="AF14519" i="25" l="1"/>
  <c r="AE14519" i="25"/>
  <c r="AG14519" i="25" s="1"/>
  <c r="AE14520" i="25" l="1"/>
  <c r="AG14520" i="25" s="1"/>
  <c r="AF14520" i="25"/>
  <c r="AF14521" i="25" l="1"/>
  <c r="AE14521" i="25"/>
  <c r="AG14521" i="25" s="1"/>
  <c r="AE14522" i="25" l="1"/>
  <c r="AG14522" i="25" s="1"/>
  <c r="AF14522" i="25"/>
  <c r="AF14523" i="25" l="1"/>
  <c r="AE14523" i="25"/>
  <c r="AG14523" i="25" s="1"/>
  <c r="AE14524" i="25" l="1"/>
  <c r="AG14524" i="25" s="1"/>
  <c r="AF14524" i="25"/>
  <c r="AF14525" i="25" l="1"/>
  <c r="AE14525" i="25"/>
  <c r="AG14525" i="25" s="1"/>
  <c r="AE14526" i="25" l="1"/>
  <c r="AG14526" i="25" s="1"/>
  <c r="AF14526" i="25"/>
  <c r="AF14527" i="25" l="1"/>
  <c r="AE14527" i="25"/>
  <c r="AG14527" i="25" s="1"/>
  <c r="AE14528" i="25" l="1"/>
  <c r="AG14528" i="25" s="1"/>
  <c r="AF14528" i="25"/>
  <c r="AF14529" i="25" l="1"/>
  <c r="AE14529" i="25"/>
  <c r="AG14529" i="25" s="1"/>
  <c r="AE14530" i="25" l="1"/>
  <c r="AG14530" i="25" s="1"/>
  <c r="AF14530" i="25"/>
  <c r="AF14531" i="25" l="1"/>
  <c r="AE14531" i="25"/>
  <c r="AG14531" i="25" s="1"/>
  <c r="AE14532" i="25" l="1"/>
  <c r="AG14532" i="25" s="1"/>
  <c r="AF14532" i="25"/>
  <c r="AF14533" i="25" l="1"/>
  <c r="AE14533" i="25"/>
  <c r="AG14533" i="25" s="1"/>
  <c r="AE14534" i="25" l="1"/>
  <c r="AG14534" i="25" s="1"/>
  <c r="AF14534" i="25"/>
  <c r="AF14535" i="25" l="1"/>
  <c r="AE14535" i="25"/>
  <c r="AG14535" i="25" s="1"/>
  <c r="AE14536" i="25" l="1"/>
  <c r="AG14536" i="25" s="1"/>
  <c r="AF14536" i="25"/>
  <c r="AF14537" i="25" l="1"/>
  <c r="AE14537" i="25"/>
  <c r="AG14537" i="25" s="1"/>
  <c r="AE14538" i="25" l="1"/>
  <c r="AG14538" i="25" s="1"/>
  <c r="AF14538" i="25"/>
  <c r="AF14539" i="25" l="1"/>
  <c r="AE14539" i="25"/>
  <c r="AG14539" i="25" s="1"/>
  <c r="AE14540" i="25" l="1"/>
  <c r="AG14540" i="25" s="1"/>
  <c r="AF14540" i="25"/>
  <c r="AF14541" i="25" l="1"/>
  <c r="AE14541" i="25"/>
  <c r="AG14541" i="25" s="1"/>
  <c r="AE14542" i="25" l="1"/>
  <c r="AG14542" i="25" s="1"/>
  <c r="AF14542" i="25"/>
  <c r="AF14543" i="25" l="1"/>
  <c r="AE14543" i="25"/>
  <c r="AG14543" i="25" s="1"/>
  <c r="AE14544" i="25" l="1"/>
  <c r="AG14544" i="25" s="1"/>
  <c r="AF14544" i="25"/>
  <c r="AF14545" i="25" l="1"/>
  <c r="AE14545" i="25"/>
  <c r="AG14545" i="25" s="1"/>
  <c r="AE14546" i="25" l="1"/>
  <c r="AG14546" i="25" s="1"/>
  <c r="AF14546" i="25"/>
  <c r="AF14547" i="25" l="1"/>
  <c r="AE14547" i="25"/>
  <c r="AG14547" i="25" s="1"/>
  <c r="AE14548" i="25" l="1"/>
  <c r="AG14548" i="25" s="1"/>
  <c r="AF14548" i="25"/>
  <c r="AF14549" i="25" l="1"/>
  <c r="AE14549" i="25"/>
  <c r="AG14549" i="25" s="1"/>
  <c r="AE14550" i="25" l="1"/>
  <c r="AG14550" i="25" s="1"/>
  <c r="AF14550" i="25"/>
  <c r="AF14551" i="25" l="1"/>
  <c r="AE14551" i="25"/>
  <c r="AG14551" i="25" s="1"/>
  <c r="AE14552" i="25" l="1"/>
  <c r="AG14552" i="25" s="1"/>
  <c r="AF14552" i="25"/>
  <c r="AF14553" i="25" l="1"/>
  <c r="AE14553" i="25"/>
  <c r="AG14553" i="25" s="1"/>
  <c r="AE14554" i="25" l="1"/>
  <c r="AG14554" i="25" s="1"/>
  <c r="AF14554" i="25"/>
  <c r="AF14555" i="25" l="1"/>
  <c r="AE14555" i="25"/>
  <c r="AG14555" i="25" s="1"/>
  <c r="AE14556" i="25" l="1"/>
  <c r="AG14556" i="25" s="1"/>
  <c r="AF14556" i="25"/>
  <c r="AF14557" i="25" l="1"/>
  <c r="AE14557" i="25"/>
  <c r="AG14557" i="25" s="1"/>
  <c r="AE14558" i="25" l="1"/>
  <c r="AG14558" i="25" s="1"/>
  <c r="AF14558" i="25"/>
  <c r="AF14559" i="25" l="1"/>
  <c r="AE14559" i="25"/>
  <c r="AG14559" i="25" s="1"/>
  <c r="AE14560" i="25" l="1"/>
  <c r="AG14560" i="25" s="1"/>
  <c r="AF14560" i="25"/>
  <c r="AF14561" i="25" l="1"/>
  <c r="AE14561" i="25"/>
  <c r="AG14561" i="25" s="1"/>
  <c r="AE14562" i="25" l="1"/>
  <c r="AG14562" i="25" s="1"/>
  <c r="AF14562" i="25"/>
  <c r="AF14563" i="25" l="1"/>
  <c r="AE14563" i="25"/>
  <c r="AG14563" i="25" s="1"/>
  <c r="AE14564" i="25" l="1"/>
  <c r="AG14564" i="25" s="1"/>
  <c r="AF14564" i="25"/>
  <c r="AF14565" i="25" l="1"/>
  <c r="AE14565" i="25"/>
  <c r="AG14565" i="25" s="1"/>
  <c r="AE14566" i="25" l="1"/>
  <c r="AG14566" i="25" s="1"/>
  <c r="AF14566" i="25"/>
  <c r="AF14567" i="25" l="1"/>
  <c r="AE14567" i="25"/>
  <c r="AG14567" i="25" s="1"/>
  <c r="AE14568" i="25" l="1"/>
  <c r="AG14568" i="25" s="1"/>
  <c r="AF14568" i="25"/>
  <c r="AF14569" i="25" l="1"/>
  <c r="AE14569" i="25"/>
  <c r="AG14569" i="25" s="1"/>
  <c r="AE14570" i="25" l="1"/>
  <c r="AG14570" i="25" s="1"/>
  <c r="AF14570" i="25"/>
  <c r="AF14571" i="25" l="1"/>
  <c r="AE14571" i="25"/>
  <c r="AG14571" i="25" s="1"/>
  <c r="AE14572" i="25" l="1"/>
  <c r="AG14572" i="25" s="1"/>
  <c r="AF14572" i="25"/>
  <c r="AF14573" i="25" l="1"/>
  <c r="AE14573" i="25"/>
  <c r="AG14573" i="25" s="1"/>
  <c r="AE14574" i="25" l="1"/>
  <c r="AG14574" i="25" s="1"/>
  <c r="AF14574" i="25"/>
  <c r="AF14575" i="25" l="1"/>
  <c r="AE14575" i="25"/>
  <c r="AG14575" i="25" s="1"/>
  <c r="AE14576" i="25" l="1"/>
  <c r="AG14576" i="25" s="1"/>
  <c r="AF14576" i="25"/>
  <c r="AF14577" i="25" l="1"/>
  <c r="AE14577" i="25"/>
  <c r="AG14577" i="25" s="1"/>
  <c r="AE14578" i="25" l="1"/>
  <c r="AG14578" i="25" s="1"/>
  <c r="AF14578" i="25"/>
  <c r="AF14579" i="25" l="1"/>
  <c r="AE14579" i="25"/>
  <c r="AG14579" i="25" s="1"/>
  <c r="AE14580" i="25" l="1"/>
  <c r="AG14580" i="25" s="1"/>
  <c r="AF14580" i="25"/>
  <c r="AF14581" i="25" l="1"/>
  <c r="AE14581" i="25"/>
  <c r="AG14581" i="25" s="1"/>
  <c r="AF14582" i="25" l="1"/>
  <c r="AE14582" i="25"/>
  <c r="AG14582" i="25" s="1"/>
  <c r="AE14583" i="25" l="1"/>
  <c r="AG14583" i="25" s="1"/>
  <c r="AF14583" i="25"/>
  <c r="AE14584" i="25" l="1"/>
  <c r="AG14584" i="25" s="1"/>
  <c r="AF14584" i="25"/>
  <c r="AF14585" i="25" l="1"/>
  <c r="AE14585" i="25"/>
  <c r="AG14585" i="25" s="1"/>
  <c r="AE14586" i="25" l="1"/>
  <c r="AG14586" i="25" s="1"/>
  <c r="AF14586" i="25"/>
  <c r="AF14587" i="25" l="1"/>
  <c r="AE14587" i="25"/>
  <c r="AG14587" i="25" s="1"/>
  <c r="AE14588" i="25" l="1"/>
  <c r="AG14588" i="25" s="1"/>
  <c r="AF14588" i="25"/>
  <c r="AF14589" i="25" l="1"/>
  <c r="AE14589" i="25"/>
  <c r="AG14589" i="25" s="1"/>
  <c r="AE14590" i="25" l="1"/>
  <c r="AG14590" i="25" s="1"/>
  <c r="AF14590" i="25"/>
  <c r="AF14591" i="25" l="1"/>
  <c r="AE14591" i="25"/>
  <c r="AG14591" i="25" s="1"/>
  <c r="AE14592" i="25" l="1"/>
  <c r="AG14592" i="25" s="1"/>
  <c r="AF14592" i="25"/>
  <c r="AF14593" i="25" l="1"/>
  <c r="AE14593" i="25"/>
  <c r="AG14593" i="25" s="1"/>
  <c r="AE14594" i="25" l="1"/>
  <c r="AG14594" i="25" s="1"/>
  <c r="AF14594" i="25"/>
  <c r="AF14595" i="25" l="1"/>
  <c r="AE14595" i="25"/>
  <c r="AG14595" i="25" s="1"/>
  <c r="AE14596" i="25" l="1"/>
  <c r="AG14596" i="25" s="1"/>
  <c r="AF14596" i="25"/>
  <c r="AF14597" i="25" l="1"/>
  <c r="AE14597" i="25"/>
  <c r="AG14597" i="25" s="1"/>
  <c r="AE14598" i="25" l="1"/>
  <c r="AG14598" i="25" s="1"/>
  <c r="AF14598" i="25"/>
  <c r="AF14599" i="25" l="1"/>
  <c r="AE14599" i="25"/>
  <c r="AG14599" i="25" s="1"/>
  <c r="AE14600" i="25" l="1"/>
  <c r="AG14600" i="25" s="1"/>
  <c r="AF14600" i="25"/>
  <c r="AF14601" i="25" l="1"/>
  <c r="AE14601" i="25"/>
  <c r="AG14601" i="25" s="1"/>
  <c r="AE14602" i="25" l="1"/>
  <c r="AG14602" i="25" s="1"/>
  <c r="AF14602" i="25"/>
  <c r="AF14603" i="25" l="1"/>
  <c r="AE14603" i="25"/>
  <c r="AG14603" i="25" s="1"/>
  <c r="AE14604" i="25" l="1"/>
  <c r="AG14604" i="25" s="1"/>
  <c r="AF14604" i="25"/>
  <c r="AF14605" i="25" l="1"/>
  <c r="AE14605" i="25"/>
  <c r="AG14605" i="25" s="1"/>
  <c r="AF14606" i="25" l="1"/>
  <c r="AE14606" i="25"/>
  <c r="AG14606" i="25" s="1"/>
  <c r="AE14607" i="25" l="1"/>
  <c r="AG14607" i="25" s="1"/>
  <c r="AF14607" i="25"/>
  <c r="AF14608" i="25" l="1"/>
  <c r="AE14608" i="25"/>
  <c r="AG14608" i="25" s="1"/>
  <c r="AE14609" i="25" l="1"/>
  <c r="AG14609" i="25" s="1"/>
  <c r="AF14609" i="25"/>
  <c r="AF14610" i="25" l="1"/>
  <c r="AE14610" i="25"/>
  <c r="AG14610" i="25" s="1"/>
  <c r="AE14611" i="25" l="1"/>
  <c r="AG14611" i="25" s="1"/>
  <c r="AF14611" i="25"/>
  <c r="AF14612" i="25" l="1"/>
  <c r="AE14612" i="25"/>
  <c r="AG14612" i="25" s="1"/>
  <c r="AE14613" i="25" l="1"/>
  <c r="AG14613" i="25" s="1"/>
  <c r="AF14613" i="25"/>
  <c r="AF14614" i="25" l="1"/>
  <c r="AE14614" i="25"/>
  <c r="AG14614" i="25" s="1"/>
  <c r="AE14615" i="25" l="1"/>
  <c r="AG14615" i="25" s="1"/>
  <c r="AF14615" i="25"/>
  <c r="AF14616" i="25" l="1"/>
  <c r="AE14616" i="25"/>
  <c r="AG14616" i="25" s="1"/>
  <c r="AE14617" i="25" l="1"/>
  <c r="AG14617" i="25" s="1"/>
  <c r="AF14617" i="25"/>
  <c r="AF14618" i="25" l="1"/>
  <c r="AE14618" i="25"/>
  <c r="AG14618" i="25" s="1"/>
  <c r="AE14619" i="25" l="1"/>
  <c r="AG14619" i="25" s="1"/>
  <c r="AF14619" i="25"/>
  <c r="AF14620" i="25" l="1"/>
  <c r="AE14620" i="25"/>
  <c r="AG14620" i="25" s="1"/>
  <c r="AE14621" i="25" l="1"/>
  <c r="AG14621" i="25" s="1"/>
  <c r="AF14621" i="25"/>
  <c r="AF14622" i="25" l="1"/>
  <c r="AE14622" i="25"/>
  <c r="AG14622" i="25" s="1"/>
  <c r="AE14623" i="25" l="1"/>
  <c r="AG14623" i="25" s="1"/>
  <c r="AF14623" i="25"/>
  <c r="AF14624" i="25" l="1"/>
  <c r="AE14624" i="25"/>
  <c r="AG14624" i="25" s="1"/>
  <c r="AE14625" i="25" l="1"/>
  <c r="AG14625" i="25" s="1"/>
  <c r="AF14625" i="25"/>
  <c r="AF14626" i="25" l="1"/>
  <c r="AE14626" i="25"/>
  <c r="AG14626" i="25" s="1"/>
  <c r="AE14627" i="25" l="1"/>
  <c r="AG14627" i="25" s="1"/>
  <c r="AF14627" i="25"/>
  <c r="AF14628" i="25" l="1"/>
  <c r="AE14628" i="25"/>
  <c r="AG14628" i="25" s="1"/>
  <c r="AE14629" i="25" l="1"/>
  <c r="AG14629" i="25" s="1"/>
  <c r="AF14629" i="25"/>
  <c r="AF14630" i="25" l="1"/>
  <c r="AE14630" i="25"/>
  <c r="AG14630" i="25" s="1"/>
  <c r="AE14631" i="25" l="1"/>
  <c r="AG14631" i="25" s="1"/>
  <c r="AF14631" i="25"/>
  <c r="AF14632" i="25" l="1"/>
  <c r="AE14632" i="25"/>
  <c r="AG14632" i="25" s="1"/>
  <c r="AE14633" i="25" l="1"/>
  <c r="AG14633" i="25" s="1"/>
  <c r="AF14633" i="25"/>
  <c r="AF14634" i="25" l="1"/>
  <c r="AE14634" i="25"/>
  <c r="AG14634" i="25" s="1"/>
  <c r="AF14635" i="25" l="1"/>
  <c r="AE14635" i="25"/>
  <c r="AG14635" i="25" s="1"/>
  <c r="AF14636" i="25" l="1"/>
  <c r="AE14636" i="25"/>
  <c r="AG14636" i="25" s="1"/>
  <c r="AE14637" i="25" l="1"/>
  <c r="AG14637" i="25" s="1"/>
  <c r="AF14637" i="25"/>
  <c r="AF14638" i="25" l="1"/>
  <c r="AE14638" i="25"/>
  <c r="AG14638" i="25" s="1"/>
  <c r="AE14639" i="25" l="1"/>
  <c r="AG14639" i="25" s="1"/>
  <c r="AF14639" i="25"/>
  <c r="AF14640" i="25" l="1"/>
  <c r="AE14640" i="25"/>
  <c r="AG14640" i="25" s="1"/>
  <c r="AE14641" i="25" l="1"/>
  <c r="AG14641" i="25" s="1"/>
  <c r="AF14641" i="25"/>
  <c r="AF14642" i="25" l="1"/>
  <c r="AE14642" i="25"/>
  <c r="AG14642" i="25" s="1"/>
  <c r="AE14643" i="25" l="1"/>
  <c r="AG14643" i="25" s="1"/>
  <c r="AF14643" i="25"/>
  <c r="AF14644" i="25" l="1"/>
  <c r="AE14644" i="25"/>
  <c r="AG14644" i="25" s="1"/>
  <c r="AE14645" i="25" l="1"/>
  <c r="AG14645" i="25" s="1"/>
  <c r="AF14645" i="25"/>
  <c r="AF14646" i="25" l="1"/>
  <c r="AE14646" i="25"/>
  <c r="AG14646" i="25" s="1"/>
  <c r="AE14647" i="25" l="1"/>
  <c r="AG14647" i="25" s="1"/>
  <c r="AF14647" i="25"/>
  <c r="AE14648" i="25" l="1"/>
  <c r="AG14648" i="25" s="1"/>
  <c r="AF14648" i="25"/>
  <c r="AE14649" i="25" l="1"/>
  <c r="AG14649" i="25" s="1"/>
  <c r="AF14649" i="25"/>
  <c r="AF14650" i="25" l="1"/>
  <c r="AE14650" i="25"/>
  <c r="AG14650" i="25" s="1"/>
  <c r="AE14651" i="25" l="1"/>
  <c r="AG14651" i="25" s="1"/>
  <c r="AF14651" i="25"/>
  <c r="AF14652" i="25" l="1"/>
  <c r="AE14652" i="25"/>
  <c r="AG14652" i="25" s="1"/>
  <c r="AE14653" i="25" l="1"/>
  <c r="AG14653" i="25" s="1"/>
  <c r="AF14653" i="25"/>
  <c r="AE14654" i="25" l="1"/>
  <c r="AG14654" i="25" s="1"/>
  <c r="AF14654" i="25"/>
  <c r="AE14655" i="25" l="1"/>
  <c r="AG14655" i="25" s="1"/>
  <c r="AF14655" i="25"/>
  <c r="AF14656" i="25" l="1"/>
  <c r="AE14656" i="25"/>
  <c r="AG14656" i="25" s="1"/>
  <c r="AE14657" i="25" l="1"/>
  <c r="AG14657" i="25" s="1"/>
  <c r="AF14657" i="25"/>
  <c r="AF14658" i="25" l="1"/>
  <c r="AE14658" i="25"/>
  <c r="AG14658" i="25" s="1"/>
  <c r="AE14659" i="25" l="1"/>
  <c r="AG14659" i="25" s="1"/>
  <c r="AF14659" i="25"/>
  <c r="AF14660" i="25" l="1"/>
  <c r="AE14660" i="25"/>
  <c r="AG14660" i="25" s="1"/>
  <c r="AE14661" i="25" l="1"/>
  <c r="AG14661" i="25" s="1"/>
  <c r="AF14661" i="25"/>
  <c r="AF14662" i="25" l="1"/>
  <c r="AE14662" i="25"/>
  <c r="AG14662" i="25" s="1"/>
  <c r="AE14663" i="25" l="1"/>
  <c r="AG14663" i="25" s="1"/>
  <c r="AF14663" i="25"/>
  <c r="AF14664" i="25" l="1"/>
  <c r="AE14664" i="25"/>
  <c r="AG14664" i="25" s="1"/>
  <c r="AE14665" i="25" l="1"/>
  <c r="AG14665" i="25" s="1"/>
  <c r="AF14665" i="25"/>
  <c r="AF14666" i="25" l="1"/>
  <c r="AE14666" i="25"/>
  <c r="AG14666" i="25" s="1"/>
  <c r="AE14667" i="25" l="1"/>
  <c r="AG14667" i="25" s="1"/>
  <c r="AF14667" i="25"/>
  <c r="AF14668" i="25" l="1"/>
  <c r="AE14668" i="25"/>
  <c r="AG14668" i="25" s="1"/>
  <c r="AE14669" i="25" l="1"/>
  <c r="AG14669" i="25" s="1"/>
  <c r="AF14669" i="25"/>
  <c r="AF14670" i="25" l="1"/>
  <c r="AE14670" i="25"/>
  <c r="AG14670" i="25" s="1"/>
  <c r="AE14671" i="25" l="1"/>
  <c r="AG14671" i="25" s="1"/>
  <c r="AF14671" i="25"/>
  <c r="AF14672" i="25" l="1"/>
  <c r="AE14672" i="25"/>
  <c r="AG14672" i="25" s="1"/>
  <c r="AE14673" i="25" l="1"/>
  <c r="AG14673" i="25" s="1"/>
  <c r="AF14673" i="25"/>
  <c r="AF14674" i="25" l="1"/>
  <c r="AE14674" i="25"/>
  <c r="AG14674" i="25" s="1"/>
  <c r="AE14675" i="25" l="1"/>
  <c r="AG14675" i="25" s="1"/>
  <c r="AF14675" i="25"/>
  <c r="AF14676" i="25" l="1"/>
  <c r="AE14676" i="25"/>
  <c r="AG14676" i="25" s="1"/>
  <c r="AE14677" i="25" l="1"/>
  <c r="AG14677" i="25" s="1"/>
  <c r="AF14677" i="25"/>
  <c r="AF14678" i="25" l="1"/>
  <c r="AE14678" i="25"/>
  <c r="AG14678" i="25" s="1"/>
  <c r="AE14679" i="25" l="1"/>
  <c r="AG14679" i="25" s="1"/>
  <c r="AF14679" i="25"/>
  <c r="AF14680" i="25" l="1"/>
  <c r="AE14680" i="25"/>
  <c r="AG14680" i="25" s="1"/>
  <c r="AE14681" i="25" l="1"/>
  <c r="AG14681" i="25" s="1"/>
  <c r="AF14681" i="25"/>
  <c r="AF14682" i="25" l="1"/>
  <c r="AE14682" i="25"/>
  <c r="AG14682" i="25" s="1"/>
  <c r="AE14683" i="25" l="1"/>
  <c r="AG14683" i="25" s="1"/>
  <c r="AF14683" i="25"/>
  <c r="AF14684" i="25" l="1"/>
  <c r="AE14684" i="25"/>
  <c r="AG14684" i="25" s="1"/>
  <c r="AE14685" i="25" l="1"/>
  <c r="AG14685" i="25" s="1"/>
  <c r="AF14685" i="25"/>
  <c r="AF14686" i="25" l="1"/>
  <c r="AE14686" i="25"/>
  <c r="AG14686" i="25" s="1"/>
  <c r="AE14687" i="25" l="1"/>
  <c r="AG14687" i="25" s="1"/>
  <c r="AF14687" i="25"/>
  <c r="AF14688" i="25" l="1"/>
  <c r="AE14688" i="25"/>
  <c r="AG14688" i="25" s="1"/>
  <c r="AE14689" i="25" l="1"/>
  <c r="AG14689" i="25" s="1"/>
  <c r="AF14689" i="25"/>
  <c r="AF14690" i="25" l="1"/>
  <c r="AE14690" i="25"/>
  <c r="AG14690" i="25" s="1"/>
  <c r="AE14691" i="25" l="1"/>
  <c r="AG14691" i="25" s="1"/>
  <c r="AF14691" i="25"/>
  <c r="AF14692" i="25" l="1"/>
  <c r="AE14692" i="25"/>
  <c r="AG14692" i="25" s="1"/>
  <c r="AE14693" i="25" l="1"/>
  <c r="AG14693" i="25" s="1"/>
  <c r="AF14693" i="25"/>
  <c r="AF14694" i="25" l="1"/>
  <c r="AE14694" i="25"/>
  <c r="AG14694" i="25" s="1"/>
  <c r="AE14695" i="25" l="1"/>
  <c r="AG14695" i="25" s="1"/>
  <c r="AF14695" i="25"/>
  <c r="AF14696" i="25" l="1"/>
  <c r="AE14696" i="25"/>
  <c r="AG14696" i="25" s="1"/>
  <c r="AE14697" i="25" l="1"/>
  <c r="AG14697" i="25" s="1"/>
  <c r="AF14697" i="25"/>
  <c r="AF14698" i="25" l="1"/>
  <c r="AE14698" i="25"/>
  <c r="AG14698" i="25" s="1"/>
  <c r="AE14699" i="25" l="1"/>
  <c r="AG14699" i="25" s="1"/>
  <c r="AF14699" i="25"/>
  <c r="AF14700" i="25" l="1"/>
  <c r="AE14700" i="25"/>
  <c r="AG14700" i="25" s="1"/>
  <c r="AE14701" i="25" l="1"/>
  <c r="AG14701" i="25" s="1"/>
  <c r="AF14701" i="25"/>
  <c r="AF14702" i="25" l="1"/>
  <c r="AE14702" i="25"/>
  <c r="AG14702" i="25" s="1"/>
  <c r="AE14703" i="25" l="1"/>
  <c r="AG14703" i="25" s="1"/>
  <c r="AF14703" i="25"/>
  <c r="AF14704" i="25" l="1"/>
  <c r="AE14704" i="25"/>
  <c r="AG14704" i="25" s="1"/>
  <c r="AE14705" i="25" l="1"/>
  <c r="AG14705" i="25" s="1"/>
  <c r="AF14705" i="25"/>
  <c r="AF14706" i="25" l="1"/>
  <c r="AE14706" i="25"/>
  <c r="AG14706" i="25" s="1"/>
  <c r="AE14707" i="25" l="1"/>
  <c r="AG14707" i="25" s="1"/>
  <c r="AF14707" i="25"/>
  <c r="AF14708" i="25" l="1"/>
  <c r="AE14708" i="25"/>
  <c r="AG14708" i="25" s="1"/>
  <c r="AE14709" i="25" l="1"/>
  <c r="AG14709" i="25" s="1"/>
  <c r="AF14709" i="25"/>
  <c r="AF14710" i="25" l="1"/>
  <c r="AE14710" i="25"/>
  <c r="AG14710" i="25" s="1"/>
  <c r="AE14711" i="25" l="1"/>
  <c r="AG14711" i="25" s="1"/>
  <c r="AF14711" i="25"/>
  <c r="AF14712" i="25" l="1"/>
  <c r="AE14712" i="25"/>
  <c r="AG14712" i="25" s="1"/>
  <c r="AE14713" i="25" l="1"/>
  <c r="AG14713" i="25" s="1"/>
  <c r="AF14713" i="25"/>
  <c r="AF14714" i="25" l="1"/>
  <c r="AE14714" i="25"/>
  <c r="AG14714" i="25" s="1"/>
  <c r="AE14715" i="25" l="1"/>
  <c r="AG14715" i="25" s="1"/>
  <c r="AF14715" i="25"/>
  <c r="AF14716" i="25" l="1"/>
  <c r="AE14716" i="25"/>
  <c r="AG14716" i="25" s="1"/>
  <c r="AE14717" i="25" l="1"/>
  <c r="AG14717" i="25" s="1"/>
  <c r="AF14717" i="25"/>
  <c r="AF14718" i="25" l="1"/>
  <c r="AE14718" i="25"/>
  <c r="AG14718" i="25" s="1"/>
  <c r="AE14719" i="25" l="1"/>
  <c r="AG14719" i="25" s="1"/>
  <c r="AF14719" i="25"/>
  <c r="AF14720" i="25" l="1"/>
  <c r="AE14720" i="25"/>
  <c r="AG14720" i="25" s="1"/>
  <c r="AE14721" i="25" l="1"/>
  <c r="AG14721" i="25" s="1"/>
  <c r="AF14721" i="25"/>
  <c r="AF14722" i="25" l="1"/>
  <c r="AE14722" i="25"/>
  <c r="AG14722" i="25" s="1"/>
  <c r="AE14723" i="25" l="1"/>
  <c r="AG14723" i="25" s="1"/>
  <c r="AF14723" i="25"/>
  <c r="AF14724" i="25" l="1"/>
  <c r="AE14724" i="25"/>
  <c r="AG14724" i="25" s="1"/>
  <c r="AF14725" i="25" l="1"/>
  <c r="AE14725" i="25"/>
  <c r="AG14725" i="25" s="1"/>
  <c r="AF14726" i="25" l="1"/>
  <c r="AE14726" i="25"/>
  <c r="AG14726" i="25" s="1"/>
  <c r="AE14727" i="25" l="1"/>
  <c r="AG14727" i="25" s="1"/>
  <c r="AF14727" i="25"/>
  <c r="AF14728" i="25" l="1"/>
  <c r="AE14728" i="25"/>
  <c r="AG14728" i="25" s="1"/>
  <c r="AF14729" i="25" l="1"/>
  <c r="AE14729" i="25"/>
  <c r="AG14729" i="25" s="1"/>
  <c r="AF14730" i="25" l="1"/>
  <c r="AE14730" i="25"/>
  <c r="AG14730" i="25" s="1"/>
  <c r="AE14731" i="25" l="1"/>
  <c r="AG14731" i="25" s="1"/>
  <c r="AF14731" i="25"/>
  <c r="AF14732" i="25" l="1"/>
  <c r="AE14732" i="25"/>
  <c r="AG14732" i="25" s="1"/>
  <c r="AE14733" i="25" l="1"/>
  <c r="AG14733" i="25" s="1"/>
  <c r="AF14733" i="25"/>
  <c r="AF14734" i="25" l="1"/>
  <c r="AE14734" i="25"/>
  <c r="AG14734" i="25" s="1"/>
  <c r="AE14735" i="25" l="1"/>
  <c r="AG14735" i="25" s="1"/>
  <c r="AF14735" i="25"/>
  <c r="AF14736" i="25" l="1"/>
  <c r="AE14736" i="25"/>
  <c r="AG14736" i="25" s="1"/>
  <c r="AE14737" i="25" l="1"/>
  <c r="AG14737" i="25" s="1"/>
  <c r="AF14737" i="25"/>
  <c r="AF14738" i="25" l="1"/>
  <c r="AE14738" i="25"/>
  <c r="AG14738" i="25" s="1"/>
  <c r="AE14739" i="25" l="1"/>
  <c r="AG14739" i="25" s="1"/>
  <c r="AF14739" i="25"/>
  <c r="AF14740" i="25" l="1"/>
  <c r="AE14740" i="25"/>
  <c r="AG14740" i="25" s="1"/>
  <c r="AE14741" i="25" l="1"/>
  <c r="AG14741" i="25" s="1"/>
  <c r="AF14741" i="25"/>
  <c r="AF14742" i="25" l="1"/>
  <c r="AE14742" i="25"/>
  <c r="AG14742" i="25" s="1"/>
  <c r="AE14743" i="25" l="1"/>
  <c r="AG14743" i="25" s="1"/>
  <c r="AF14743" i="25"/>
  <c r="AF14744" i="25" l="1"/>
  <c r="AE14744" i="25"/>
  <c r="AG14744" i="25" s="1"/>
  <c r="AE14745" i="25" l="1"/>
  <c r="AG14745" i="25" s="1"/>
  <c r="AF14745" i="25"/>
  <c r="AF14746" i="25" l="1"/>
  <c r="AE14746" i="25"/>
  <c r="AG14746" i="25" s="1"/>
  <c r="AF14747" i="25" l="1"/>
  <c r="AE14747" i="25"/>
  <c r="AG14747" i="25" s="1"/>
  <c r="AF14748" i="25" l="1"/>
  <c r="AE14748" i="25"/>
  <c r="AG14748" i="25" s="1"/>
  <c r="AE14749" i="25" l="1"/>
  <c r="AG14749" i="25" s="1"/>
  <c r="AF14749" i="25"/>
  <c r="AF14750" i="25" l="1"/>
  <c r="AE14750" i="25"/>
  <c r="AG14750" i="25" s="1"/>
  <c r="AE14751" i="25" l="1"/>
  <c r="AG14751" i="25" s="1"/>
  <c r="AF14751" i="25"/>
  <c r="AF14752" i="25" l="1"/>
  <c r="AE14752" i="25"/>
  <c r="AG14752" i="25" s="1"/>
  <c r="AE14753" i="25" l="1"/>
  <c r="AG14753" i="25" s="1"/>
  <c r="AF14753" i="25"/>
  <c r="AF14754" i="25" l="1"/>
  <c r="AE14754" i="25"/>
  <c r="AG14754" i="25" s="1"/>
  <c r="AE14755" i="25" l="1"/>
  <c r="AG14755" i="25" s="1"/>
  <c r="AF14755" i="25"/>
  <c r="AF14756" i="25" l="1"/>
  <c r="AE14756" i="25"/>
  <c r="AG14756" i="25" s="1"/>
  <c r="AE14757" i="25" l="1"/>
  <c r="AG14757" i="25" s="1"/>
  <c r="AF14757" i="25"/>
  <c r="AF14758" i="25" l="1"/>
  <c r="AE14758" i="25"/>
  <c r="AG14758" i="25" s="1"/>
  <c r="AE14759" i="25" l="1"/>
  <c r="AG14759" i="25" s="1"/>
  <c r="AF14759" i="25"/>
  <c r="AF14760" i="25" l="1"/>
  <c r="AE14760" i="25"/>
  <c r="AG14760" i="25" s="1"/>
  <c r="AE14761" i="25" l="1"/>
  <c r="AG14761" i="25" s="1"/>
  <c r="AF14761" i="25"/>
  <c r="AF14762" i="25" l="1"/>
  <c r="AE14762" i="25"/>
  <c r="AG14762" i="25" s="1"/>
  <c r="AE14763" i="25" l="1"/>
  <c r="AG14763" i="25" s="1"/>
  <c r="AF14763" i="25"/>
  <c r="AF14764" i="25" l="1"/>
  <c r="AE14764" i="25"/>
  <c r="AG14764" i="25" s="1"/>
  <c r="AE14765" i="25" l="1"/>
  <c r="AG14765" i="25" s="1"/>
  <c r="AF14765" i="25"/>
  <c r="AF14766" i="25" l="1"/>
  <c r="AE14766" i="25"/>
  <c r="AG14766" i="25" s="1"/>
  <c r="AE14767" i="25" l="1"/>
  <c r="AG14767" i="25" s="1"/>
  <c r="AF14767" i="25"/>
  <c r="AF14768" i="25" l="1"/>
  <c r="AE14768" i="25"/>
  <c r="AG14768" i="25" s="1"/>
  <c r="AE14769" i="25" l="1"/>
  <c r="AG14769" i="25" s="1"/>
  <c r="AF14769" i="25"/>
  <c r="AF14770" i="25" l="1"/>
  <c r="AE14770" i="25"/>
  <c r="AG14770" i="25" s="1"/>
  <c r="AE14771" i="25" l="1"/>
  <c r="AG14771" i="25" s="1"/>
  <c r="AF14771" i="25"/>
  <c r="AF14772" i="25" l="1"/>
  <c r="AE14772" i="25"/>
  <c r="AG14772" i="25" s="1"/>
  <c r="AE14773" i="25" l="1"/>
  <c r="AG14773" i="25" s="1"/>
  <c r="AF14773" i="25"/>
  <c r="AF14774" i="25" l="1"/>
  <c r="AE14774" i="25"/>
  <c r="AG14774" i="25" s="1"/>
  <c r="AE14775" i="25" l="1"/>
  <c r="AG14775" i="25" s="1"/>
  <c r="AF14775" i="25"/>
  <c r="AF14776" i="25" l="1"/>
  <c r="AE14776" i="25"/>
  <c r="AG14776" i="25" s="1"/>
  <c r="AE14777" i="25" l="1"/>
  <c r="AG14777" i="25" s="1"/>
  <c r="AF14777" i="25"/>
  <c r="AF14778" i="25" l="1"/>
  <c r="AE14778" i="25"/>
  <c r="AG14778" i="25" s="1"/>
  <c r="AE14779" i="25" l="1"/>
  <c r="AG14779" i="25" s="1"/>
  <c r="AF14779" i="25"/>
  <c r="AF14780" i="25" l="1"/>
  <c r="AE14780" i="25"/>
  <c r="AG14780" i="25" s="1"/>
  <c r="AE14781" i="25" l="1"/>
  <c r="AG14781" i="25" s="1"/>
  <c r="AF14781" i="25"/>
  <c r="AF14782" i="25" l="1"/>
  <c r="AE14782" i="25"/>
  <c r="AG14782" i="25" s="1"/>
  <c r="AE14783" i="25" l="1"/>
  <c r="AG14783" i="25" s="1"/>
  <c r="AF14783" i="25"/>
  <c r="AF14784" i="25" l="1"/>
  <c r="AE14784" i="25"/>
  <c r="AG14784" i="25" s="1"/>
  <c r="AE14785" i="25" l="1"/>
  <c r="AG14785" i="25" s="1"/>
  <c r="AF14785" i="25"/>
  <c r="AF14786" i="25" l="1"/>
  <c r="AE14786" i="25"/>
  <c r="AG14786" i="25" s="1"/>
  <c r="AE14787" i="25" l="1"/>
  <c r="AG14787" i="25" s="1"/>
  <c r="AF14787" i="25"/>
  <c r="AF14788" i="25" l="1"/>
  <c r="AE14788" i="25"/>
  <c r="AG14788" i="25" s="1"/>
  <c r="AE14789" i="25" l="1"/>
  <c r="AG14789" i="25" s="1"/>
  <c r="AF14789" i="25"/>
  <c r="AF14790" i="25" l="1"/>
  <c r="AE14790" i="25"/>
  <c r="AG14790" i="25" s="1"/>
  <c r="AE14791" i="25" l="1"/>
  <c r="AG14791" i="25" s="1"/>
  <c r="AF14791" i="25"/>
  <c r="AF14792" i="25" l="1"/>
  <c r="AE14792" i="25"/>
  <c r="AG14792" i="25" s="1"/>
  <c r="AE14793" i="25" l="1"/>
  <c r="AG14793" i="25" s="1"/>
  <c r="AF14793" i="25"/>
  <c r="AF14794" i="25" l="1"/>
  <c r="AE14794" i="25"/>
  <c r="AG14794" i="25" s="1"/>
  <c r="AE14795" i="25" l="1"/>
  <c r="AG14795" i="25" s="1"/>
  <c r="AF14795" i="25"/>
  <c r="AF14796" i="25" l="1"/>
  <c r="AE14796" i="25"/>
  <c r="AG14796" i="25" s="1"/>
  <c r="AE14797" i="25" l="1"/>
  <c r="AG14797" i="25" s="1"/>
  <c r="AF14797" i="25"/>
  <c r="AF14798" i="25" l="1"/>
  <c r="AE14798" i="25"/>
  <c r="AG14798" i="25" s="1"/>
  <c r="AE14799" i="25" l="1"/>
  <c r="AG14799" i="25" s="1"/>
  <c r="AF14799" i="25"/>
  <c r="AF14800" i="25" l="1"/>
  <c r="AE14800" i="25"/>
  <c r="AG14800" i="25" s="1"/>
  <c r="AE14801" i="25" l="1"/>
  <c r="AG14801" i="25" s="1"/>
  <c r="AF14801" i="25"/>
  <c r="AF14802" i="25" l="1"/>
  <c r="AE14802" i="25"/>
  <c r="AG14802" i="25" s="1"/>
  <c r="AE14803" i="25" l="1"/>
  <c r="AG14803" i="25" s="1"/>
  <c r="AF14803" i="25"/>
  <c r="AF14804" i="25" l="1"/>
  <c r="AE14804" i="25"/>
  <c r="AG14804" i="25" s="1"/>
  <c r="AE14805" i="25" l="1"/>
  <c r="AG14805" i="25" s="1"/>
  <c r="AF14805" i="25"/>
  <c r="AF14806" i="25" l="1"/>
  <c r="AE14806" i="25"/>
  <c r="AG14806" i="25" s="1"/>
  <c r="AE14807" i="25" l="1"/>
  <c r="AG14807" i="25" s="1"/>
  <c r="AF14807" i="25"/>
  <c r="AF14808" i="25" l="1"/>
  <c r="AE14808" i="25"/>
  <c r="AG14808" i="25" s="1"/>
  <c r="AE14809" i="25" l="1"/>
  <c r="AG14809" i="25" s="1"/>
  <c r="AF14809" i="25"/>
  <c r="AF14810" i="25" l="1"/>
  <c r="AE14810" i="25"/>
  <c r="AG14810" i="25" s="1"/>
  <c r="AE14811" i="25" l="1"/>
  <c r="AG14811" i="25" s="1"/>
  <c r="AF14811" i="25"/>
  <c r="AF14812" i="25" l="1"/>
  <c r="AE14812" i="25"/>
  <c r="AG14812" i="25" s="1"/>
  <c r="AE14813" i="25" l="1"/>
  <c r="AG14813" i="25" s="1"/>
  <c r="AF14813" i="25"/>
  <c r="AF14814" i="25" l="1"/>
  <c r="AE14814" i="25"/>
  <c r="AG14814" i="25" s="1"/>
  <c r="AE14815" i="25" l="1"/>
  <c r="AG14815" i="25" s="1"/>
  <c r="AF14815" i="25"/>
  <c r="AF14816" i="25" l="1"/>
  <c r="AE14816" i="25"/>
  <c r="AG14816" i="25" s="1"/>
  <c r="AE14817" i="25" l="1"/>
  <c r="AG14817" i="25" s="1"/>
  <c r="AF14817" i="25"/>
  <c r="AF14818" i="25" l="1"/>
  <c r="AE14818" i="25"/>
  <c r="AG14818" i="25" s="1"/>
  <c r="AE14819" i="25" l="1"/>
  <c r="AG14819" i="25" s="1"/>
  <c r="AF14819" i="25"/>
  <c r="AF14820" i="25" l="1"/>
  <c r="AE14820" i="25"/>
  <c r="AG14820" i="25" s="1"/>
  <c r="AE14821" i="25" l="1"/>
  <c r="AG14821" i="25" s="1"/>
  <c r="AF14821" i="25"/>
  <c r="AF14822" i="25" l="1"/>
  <c r="AE14822" i="25"/>
  <c r="AG14822" i="25" s="1"/>
  <c r="AE14823" i="25" l="1"/>
  <c r="AG14823" i="25" s="1"/>
  <c r="AF14823" i="25"/>
  <c r="AE14824" i="25" l="1"/>
  <c r="AG14824" i="25" s="1"/>
  <c r="AF14824" i="25"/>
  <c r="AE14825" i="25" l="1"/>
  <c r="AG14825" i="25" s="1"/>
  <c r="AF14825" i="25"/>
  <c r="AF14826" i="25" l="1"/>
  <c r="AE14826" i="25"/>
  <c r="AG14826" i="25" s="1"/>
  <c r="AE14827" i="25" l="1"/>
  <c r="AG14827" i="25" s="1"/>
  <c r="AF14827" i="25"/>
  <c r="AE14828" i="25" l="1"/>
  <c r="AG14828" i="25" s="1"/>
  <c r="AF14828" i="25"/>
  <c r="AE14829" i="25" l="1"/>
  <c r="AG14829" i="25" s="1"/>
  <c r="AF14829" i="25"/>
  <c r="AF14830" i="25" l="1"/>
  <c r="AE14830" i="25"/>
  <c r="AG14830" i="25" s="1"/>
  <c r="AE14831" i="25" l="1"/>
  <c r="AG14831" i="25" s="1"/>
  <c r="AF14831" i="25"/>
  <c r="AE14832" i="25" l="1"/>
  <c r="AG14832" i="25" s="1"/>
  <c r="AF14832" i="25"/>
  <c r="AE14833" i="25" l="1"/>
  <c r="AG14833" i="25" s="1"/>
  <c r="AF14833" i="25"/>
  <c r="AF14834" i="25" l="1"/>
  <c r="AE14834" i="25"/>
  <c r="AG14834" i="25" s="1"/>
  <c r="AE14835" i="25" l="1"/>
  <c r="AG14835" i="25" s="1"/>
  <c r="AF14835" i="25"/>
  <c r="AF14836" i="25" l="1"/>
  <c r="AE14836" i="25"/>
  <c r="AG14836" i="25" s="1"/>
  <c r="AE14837" i="25" l="1"/>
  <c r="AG14837" i="25" s="1"/>
  <c r="AF14837" i="25"/>
  <c r="AE14838" i="25" l="1"/>
  <c r="AG14838" i="25" s="1"/>
  <c r="AF14838" i="25"/>
  <c r="AE14839" i="25" l="1"/>
  <c r="AG14839" i="25" s="1"/>
  <c r="AF14839" i="25"/>
  <c r="AF14840" i="25" l="1"/>
  <c r="AE14840" i="25"/>
  <c r="AG14840" i="25" s="1"/>
  <c r="AE14841" i="25" l="1"/>
  <c r="AG14841" i="25" s="1"/>
  <c r="AF14841" i="25"/>
  <c r="AF14842" i="25" l="1"/>
  <c r="AE14842" i="25"/>
  <c r="AG14842" i="25" s="1"/>
  <c r="AE14843" i="25" l="1"/>
  <c r="AG14843" i="25" s="1"/>
  <c r="AF14843" i="25"/>
  <c r="AF14844" i="25" l="1"/>
  <c r="AE14844" i="25"/>
  <c r="AG14844" i="25" s="1"/>
  <c r="AE14845" i="25" l="1"/>
  <c r="AG14845" i="25" s="1"/>
  <c r="AF14845" i="25"/>
  <c r="AF14846" i="25" l="1"/>
  <c r="AE14846" i="25"/>
  <c r="AG14846" i="25" s="1"/>
  <c r="AE14847" i="25" l="1"/>
  <c r="AG14847" i="25" s="1"/>
  <c r="AF14847" i="25"/>
  <c r="AF14848" i="25" l="1"/>
  <c r="AE14848" i="25"/>
  <c r="AG14848" i="25" s="1"/>
  <c r="AE14849" i="25" l="1"/>
  <c r="AG14849" i="25" s="1"/>
  <c r="AF14849" i="25"/>
  <c r="AF14850" i="25" l="1"/>
  <c r="AE14850" i="25"/>
  <c r="AG14850" i="25" s="1"/>
  <c r="AE14851" i="25" l="1"/>
  <c r="AG14851" i="25" s="1"/>
  <c r="AF14851" i="25"/>
  <c r="AF14852" i="25" l="1"/>
  <c r="AE14852" i="25"/>
  <c r="AG14852" i="25" s="1"/>
  <c r="AE14853" i="25" l="1"/>
  <c r="AG14853" i="25" s="1"/>
  <c r="AF14853" i="25"/>
  <c r="AF14854" i="25" l="1"/>
  <c r="AE14854" i="25"/>
  <c r="AG14854" i="25" s="1"/>
  <c r="AE14855" i="25" l="1"/>
  <c r="AG14855" i="25" s="1"/>
  <c r="AF14855" i="25"/>
  <c r="AF14856" i="25" l="1"/>
  <c r="AE14856" i="25"/>
  <c r="AG14856" i="25" s="1"/>
  <c r="AE14857" i="25" l="1"/>
  <c r="AG14857" i="25" s="1"/>
  <c r="AF14857" i="25"/>
  <c r="AF14858" i="25" l="1"/>
  <c r="AE14858" i="25"/>
  <c r="AG14858" i="25" s="1"/>
  <c r="AE14859" i="25" l="1"/>
  <c r="AG14859" i="25" s="1"/>
  <c r="AF14859" i="25"/>
  <c r="AF14860" i="25" l="1"/>
  <c r="AE14860" i="25"/>
  <c r="AG14860" i="25" s="1"/>
  <c r="AE14861" i="25" l="1"/>
  <c r="AG14861" i="25" s="1"/>
  <c r="AF14861" i="25"/>
  <c r="AF14862" i="25" l="1"/>
  <c r="AE14862" i="25"/>
  <c r="AG14862" i="25" s="1"/>
  <c r="AE14863" i="25" l="1"/>
  <c r="AG14863" i="25" s="1"/>
  <c r="AF14863" i="25"/>
  <c r="AF14864" i="25" l="1"/>
  <c r="AE14864" i="25"/>
  <c r="AG14864" i="25" s="1"/>
  <c r="AE14865" i="25" l="1"/>
  <c r="AG14865" i="25" s="1"/>
  <c r="AF14865" i="25"/>
  <c r="AF14866" i="25" l="1"/>
  <c r="AE14866" i="25"/>
  <c r="AG14866" i="25" s="1"/>
  <c r="AE14867" i="25" l="1"/>
  <c r="AG14867" i="25" s="1"/>
  <c r="AF14867" i="25"/>
  <c r="AF14868" i="25" l="1"/>
  <c r="AE14868" i="25"/>
  <c r="AG14868" i="25" s="1"/>
  <c r="AE14869" i="25" l="1"/>
  <c r="AG14869" i="25" s="1"/>
  <c r="AF14869" i="25"/>
  <c r="AF14870" i="25" l="1"/>
  <c r="AE14870" i="25"/>
  <c r="AG14870" i="25" s="1"/>
  <c r="AE14871" i="25" l="1"/>
  <c r="AG14871" i="25" s="1"/>
  <c r="AF14871" i="25"/>
  <c r="AF14872" i="25" l="1"/>
  <c r="AE14872" i="25"/>
  <c r="AG14872" i="25" s="1"/>
  <c r="AE14873" i="25" l="1"/>
  <c r="AG14873" i="25" s="1"/>
  <c r="AF14873" i="25"/>
  <c r="AF14874" i="25" l="1"/>
  <c r="AE14874" i="25"/>
  <c r="AG14874" i="25" s="1"/>
  <c r="AE14875" i="25" l="1"/>
  <c r="AG14875" i="25" s="1"/>
  <c r="AF14875" i="25"/>
  <c r="AF14876" i="25" l="1"/>
  <c r="AE14876" i="25"/>
  <c r="AG14876" i="25" s="1"/>
  <c r="AE14877" i="25" l="1"/>
  <c r="AG14877" i="25" s="1"/>
  <c r="AF14877" i="25"/>
  <c r="AF14878" i="25" l="1"/>
  <c r="AE14878" i="25"/>
  <c r="AG14878" i="25" s="1"/>
  <c r="AE14879" i="25" l="1"/>
  <c r="AG14879" i="25" s="1"/>
  <c r="AF14879" i="25"/>
  <c r="AE14880" i="25" l="1"/>
  <c r="AG14880" i="25" s="1"/>
  <c r="AF14880" i="25"/>
  <c r="AE14881" i="25" l="1"/>
  <c r="AG14881" i="25" s="1"/>
  <c r="AF14881" i="25"/>
  <c r="AF14882" i="25" l="1"/>
  <c r="AE14882" i="25"/>
  <c r="AG14882" i="25" s="1"/>
  <c r="AE14883" i="25" l="1"/>
  <c r="AG14883" i="25" s="1"/>
  <c r="AF14883" i="25"/>
  <c r="AF14884" i="25" l="1"/>
  <c r="AE14884" i="25"/>
  <c r="AG14884" i="25" s="1"/>
  <c r="AE14885" i="25" l="1"/>
  <c r="AG14885" i="25" s="1"/>
  <c r="AF14885" i="25"/>
  <c r="AF14886" i="25" l="1"/>
  <c r="AE14886" i="25"/>
  <c r="AG14886" i="25" s="1"/>
  <c r="AF14887" i="25" l="1"/>
  <c r="AE14887" i="25"/>
  <c r="AG14887" i="25" s="1"/>
  <c r="AF14888" i="25" l="1"/>
  <c r="AE14888" i="25"/>
  <c r="AG14888" i="25" s="1"/>
  <c r="AE14889" i="25" l="1"/>
  <c r="AG14889" i="25" s="1"/>
  <c r="AF14889" i="25"/>
  <c r="AF14890" i="25" l="1"/>
  <c r="AE14890" i="25"/>
  <c r="AG14890" i="25" s="1"/>
  <c r="AE14891" i="25" l="1"/>
  <c r="AG14891" i="25" s="1"/>
  <c r="AF14891" i="25"/>
  <c r="AF14892" i="25" l="1"/>
  <c r="AE14892" i="25"/>
  <c r="AG14892" i="25" s="1"/>
  <c r="AE14893" i="25" l="1"/>
  <c r="AG14893" i="25" s="1"/>
  <c r="AF14893" i="25"/>
  <c r="AF14894" i="25" l="1"/>
  <c r="AE14894" i="25"/>
  <c r="AG14894" i="25" s="1"/>
  <c r="AF14895" i="25" l="1"/>
  <c r="AE14895" i="25"/>
  <c r="AG14895" i="25" s="1"/>
  <c r="AF14896" i="25" l="1"/>
  <c r="AE14896" i="25"/>
  <c r="AG14896" i="25" s="1"/>
  <c r="AF14897" i="25" l="1"/>
  <c r="AE14897" i="25"/>
  <c r="AG14897" i="25" s="1"/>
  <c r="AE14898" i="25" l="1"/>
  <c r="AG14898" i="25" s="1"/>
  <c r="AF14898" i="25"/>
  <c r="AE14899" i="25" l="1"/>
  <c r="AG14899" i="25" s="1"/>
  <c r="AF14899" i="25"/>
  <c r="AF14900" i="25" l="1"/>
  <c r="AE14900" i="25"/>
  <c r="AG14900" i="25" s="1"/>
  <c r="AE14901" i="25" l="1"/>
  <c r="AG14901" i="25" s="1"/>
  <c r="AF14901" i="25"/>
  <c r="AF14902" i="25" l="1"/>
  <c r="AE14902" i="25"/>
  <c r="AG14902" i="25" s="1"/>
  <c r="AE14903" i="25" l="1"/>
  <c r="AG14903" i="25" s="1"/>
  <c r="AF14903" i="25"/>
  <c r="AF14904" i="25" l="1"/>
  <c r="AE14904" i="25"/>
  <c r="AG14904" i="25" s="1"/>
  <c r="AE14905" i="25" l="1"/>
  <c r="AG14905" i="25" s="1"/>
  <c r="AF14905" i="25"/>
  <c r="AF14906" i="25" l="1"/>
  <c r="AE14906" i="25"/>
  <c r="AG14906" i="25" s="1"/>
  <c r="AE14907" i="25" l="1"/>
  <c r="AG14907" i="25" s="1"/>
  <c r="AF14907" i="25"/>
  <c r="AF14908" i="25" l="1"/>
  <c r="AE14908" i="25"/>
  <c r="AG14908" i="25" s="1"/>
  <c r="AE14909" i="25" l="1"/>
  <c r="AG14909" i="25" s="1"/>
  <c r="AF14909" i="25"/>
  <c r="AF14910" i="25" l="1"/>
  <c r="AE14910" i="25"/>
  <c r="AG14910" i="25" s="1"/>
  <c r="AE14911" i="25" l="1"/>
  <c r="AG14911" i="25" s="1"/>
  <c r="AF14911" i="25"/>
  <c r="AE14912" i="25" l="1"/>
  <c r="AG14912" i="25" s="1"/>
  <c r="AF14912" i="25"/>
  <c r="AE14913" i="25" l="1"/>
  <c r="AG14913" i="25" s="1"/>
  <c r="AF14913" i="25"/>
  <c r="AF14914" i="25" l="1"/>
  <c r="AE14914" i="25"/>
  <c r="AG14914" i="25" s="1"/>
  <c r="AE14915" i="25" l="1"/>
  <c r="AG14915" i="25" s="1"/>
  <c r="AF14915" i="25"/>
  <c r="AF14916" i="25" l="1"/>
  <c r="AE14916" i="25"/>
  <c r="AG14916" i="25" s="1"/>
  <c r="AE14917" i="25" l="1"/>
  <c r="AG14917" i="25" s="1"/>
  <c r="AF14917" i="25"/>
  <c r="AF14918" i="25" l="1"/>
  <c r="AE14918" i="25"/>
  <c r="AG14918" i="25" s="1"/>
  <c r="AE14919" i="25" l="1"/>
  <c r="AG14919" i="25" s="1"/>
  <c r="AF14919" i="25"/>
  <c r="AF14920" i="25" l="1"/>
  <c r="AE14920" i="25"/>
  <c r="AG14920" i="25" s="1"/>
  <c r="AE14921" i="25" l="1"/>
  <c r="AG14921" i="25" s="1"/>
  <c r="AF14921" i="25"/>
  <c r="AF14922" i="25" l="1"/>
  <c r="AE14922" i="25"/>
  <c r="AG14922" i="25" s="1"/>
  <c r="AE14923" i="25" l="1"/>
  <c r="AG14923" i="25" s="1"/>
  <c r="AF14923" i="25"/>
  <c r="AF14924" i="25" l="1"/>
  <c r="AE14924" i="25"/>
  <c r="AG14924" i="25" s="1"/>
  <c r="AE14925" i="25" l="1"/>
  <c r="AG14925" i="25" s="1"/>
  <c r="AF14925" i="25"/>
  <c r="AF14926" i="25" l="1"/>
  <c r="AE14926" i="25"/>
  <c r="AG14926" i="25" s="1"/>
  <c r="AE14927" i="25" l="1"/>
  <c r="AG14927" i="25" s="1"/>
  <c r="AF14927" i="25"/>
  <c r="AF14928" i="25" l="1"/>
  <c r="AE14928" i="25"/>
  <c r="AG14928" i="25" s="1"/>
  <c r="AE14929" i="25" l="1"/>
  <c r="AG14929" i="25" s="1"/>
  <c r="AF14929" i="25"/>
  <c r="AF14930" i="25" l="1"/>
  <c r="AE14930" i="25"/>
  <c r="AG14930" i="25" s="1"/>
  <c r="AE14931" i="25" l="1"/>
  <c r="AG14931" i="25" s="1"/>
  <c r="AF14931" i="25"/>
  <c r="AF14932" i="25" l="1"/>
  <c r="AE14932" i="25"/>
  <c r="AG14932" i="25" s="1"/>
  <c r="AE14933" i="25" l="1"/>
  <c r="AG14933" i="25" s="1"/>
  <c r="AF14933" i="25"/>
  <c r="AF14934" i="25" l="1"/>
  <c r="AE14934" i="25"/>
  <c r="AG14934" i="25" s="1"/>
  <c r="AE14935" i="25" l="1"/>
  <c r="AG14935" i="25" s="1"/>
  <c r="AF14935" i="25"/>
  <c r="AF14936" i="25" l="1"/>
  <c r="AE14936" i="25"/>
  <c r="AG14936" i="25" s="1"/>
  <c r="AE14937" i="25" l="1"/>
  <c r="AG14937" i="25" s="1"/>
  <c r="AF14937" i="25"/>
  <c r="AF14938" i="25" l="1"/>
  <c r="AE14938" i="25"/>
  <c r="AG14938" i="25" s="1"/>
  <c r="AE14939" i="25" l="1"/>
  <c r="AG14939" i="25" s="1"/>
  <c r="AF14939" i="25"/>
  <c r="AF14940" i="25" l="1"/>
  <c r="AE14940" i="25"/>
  <c r="AG14940" i="25" s="1"/>
  <c r="AE14941" i="25" l="1"/>
  <c r="AG14941" i="25" s="1"/>
  <c r="AF14941" i="25"/>
  <c r="AF14942" i="25" l="1"/>
  <c r="AE14942" i="25"/>
  <c r="AG14942" i="25" s="1"/>
  <c r="AE14943" i="25" l="1"/>
  <c r="AG14943" i="25" s="1"/>
  <c r="AF14943" i="25"/>
  <c r="AF14944" i="25" l="1"/>
  <c r="AE14944" i="25"/>
  <c r="AG14944" i="25" s="1"/>
  <c r="AE14945" i="25" l="1"/>
  <c r="AG14945" i="25" s="1"/>
  <c r="AF14945" i="25"/>
  <c r="AF14946" i="25" l="1"/>
  <c r="AE14946" i="25"/>
  <c r="AG14946" i="25" s="1"/>
  <c r="AE14947" i="25" l="1"/>
  <c r="AG14947" i="25" s="1"/>
  <c r="AF14947" i="25"/>
  <c r="AF14948" i="25" l="1"/>
  <c r="AE14948" i="25"/>
  <c r="AG14948" i="25" s="1"/>
  <c r="AE14949" i="25" l="1"/>
  <c r="AG14949" i="25" s="1"/>
  <c r="AF14949" i="25"/>
  <c r="AF14950" i="25" l="1"/>
  <c r="AE14950" i="25"/>
  <c r="AG14950" i="25" s="1"/>
  <c r="AE14951" i="25" l="1"/>
  <c r="AG14951" i="25" s="1"/>
  <c r="AF14951" i="25"/>
  <c r="AF14952" i="25" l="1"/>
  <c r="AE14952" i="25"/>
  <c r="AG14952" i="25" s="1"/>
  <c r="AE14953" i="25" l="1"/>
  <c r="AG14953" i="25" s="1"/>
  <c r="AF14953" i="25"/>
  <c r="AF14954" i="25" l="1"/>
  <c r="AE14954" i="25"/>
  <c r="AG14954" i="25" s="1"/>
  <c r="AE14955" i="25" l="1"/>
  <c r="AG14955" i="25" s="1"/>
  <c r="AF14955" i="25"/>
  <c r="AF14956" i="25" l="1"/>
  <c r="AE14956" i="25"/>
  <c r="AG14956" i="25" s="1"/>
  <c r="AE14957" i="25" l="1"/>
  <c r="AG14957" i="25" s="1"/>
  <c r="AF14957" i="25"/>
  <c r="AF14958" i="25" l="1"/>
  <c r="AE14958" i="25"/>
  <c r="AG14958" i="25" s="1"/>
  <c r="AE14959" i="25" l="1"/>
  <c r="AG14959" i="25" s="1"/>
  <c r="AF14959" i="25"/>
  <c r="AF14960" i="25" l="1"/>
  <c r="AE14960" i="25"/>
  <c r="AG14960" i="25" s="1"/>
  <c r="AE14961" i="25" l="1"/>
  <c r="AG14961" i="25" s="1"/>
  <c r="AF14961" i="25"/>
  <c r="AF14962" i="25" l="1"/>
  <c r="AE14962" i="25"/>
  <c r="AG14962" i="25" s="1"/>
  <c r="AF14963" i="25" l="1"/>
  <c r="AE14963" i="25"/>
  <c r="AG14963" i="25" s="1"/>
  <c r="AF14964" i="25" l="1"/>
  <c r="AE14964" i="25"/>
  <c r="AG14964" i="25" s="1"/>
  <c r="AE14965" i="25" l="1"/>
  <c r="AG14965" i="25" s="1"/>
  <c r="AF14965" i="25"/>
  <c r="AE14966" i="25" l="1"/>
  <c r="AG14966" i="25" s="1"/>
  <c r="AF14966" i="25"/>
  <c r="AF14967" i="25" l="1"/>
  <c r="AE14967" i="25"/>
  <c r="AG14967" i="25" s="1"/>
  <c r="AE14968" i="25" l="1"/>
  <c r="AG14968" i="25" s="1"/>
  <c r="AF14968" i="25"/>
  <c r="AE14969" i="25" l="1"/>
  <c r="AG14969" i="25" s="1"/>
  <c r="AF14969" i="25"/>
  <c r="AF14970" i="25" l="1"/>
  <c r="AE14970" i="25"/>
  <c r="AG14970" i="25" s="1"/>
  <c r="AE14971" i="25" l="1"/>
  <c r="AG14971" i="25" s="1"/>
  <c r="AF14971" i="25"/>
  <c r="AF14972" i="25" l="1"/>
  <c r="AE14972" i="25"/>
  <c r="AG14972" i="25" s="1"/>
  <c r="AE14973" i="25" l="1"/>
  <c r="AG14973" i="25" s="1"/>
  <c r="AF14973" i="25"/>
  <c r="AF14974" i="25" l="1"/>
  <c r="AE14974" i="25"/>
  <c r="AG14974" i="25" s="1"/>
  <c r="AE14975" i="25" l="1"/>
  <c r="AG14975" i="25" s="1"/>
  <c r="AF14975" i="25"/>
  <c r="AE14976" i="25" l="1"/>
  <c r="AG14976" i="25" s="1"/>
  <c r="AF14976" i="25"/>
  <c r="AE14977" i="25" l="1"/>
  <c r="AG14977" i="25" s="1"/>
  <c r="AF14977" i="25"/>
  <c r="AF14978" i="25" l="1"/>
  <c r="AE14978" i="25"/>
  <c r="AG14978" i="25" s="1"/>
  <c r="AE14979" i="25" l="1"/>
  <c r="AG14979" i="25" s="1"/>
  <c r="AF14979" i="25"/>
  <c r="AF14980" i="25" l="1"/>
  <c r="AE14980" i="25"/>
  <c r="AG14980" i="25" s="1"/>
  <c r="AE14981" i="25" l="1"/>
  <c r="AG14981" i="25" s="1"/>
  <c r="AF14981" i="25"/>
  <c r="AF14982" i="25" l="1"/>
  <c r="AE14982" i="25"/>
  <c r="AG14982" i="25" s="1"/>
  <c r="AE14983" i="25" l="1"/>
  <c r="AG14983" i="25" s="1"/>
  <c r="AF14983" i="25"/>
  <c r="AF14984" i="25" l="1"/>
  <c r="AE14984" i="25"/>
  <c r="AG14984" i="25" s="1"/>
  <c r="AE14985" i="25" l="1"/>
  <c r="AG14985" i="25" s="1"/>
  <c r="AF14985" i="25"/>
  <c r="AF14986" i="25" l="1"/>
  <c r="AE14986" i="25"/>
  <c r="AG14986" i="25" s="1"/>
  <c r="AE14987" i="25" l="1"/>
  <c r="AG14987" i="25" s="1"/>
  <c r="AF14987" i="25"/>
  <c r="AF14988" i="25" l="1"/>
  <c r="AE14988" i="25"/>
  <c r="AG14988" i="25" s="1"/>
  <c r="AE14989" i="25" l="1"/>
  <c r="AG14989" i="25" s="1"/>
  <c r="AF14989" i="25"/>
  <c r="AF14990" i="25" l="1"/>
  <c r="AE14990" i="25"/>
  <c r="AG14990" i="25" s="1"/>
  <c r="AE14991" i="25" l="1"/>
  <c r="AG14991" i="25" s="1"/>
  <c r="AF14991" i="25"/>
  <c r="AF14992" i="25" l="1"/>
  <c r="AE14992" i="25"/>
  <c r="AG14992" i="25" s="1"/>
  <c r="AE14993" i="25" l="1"/>
  <c r="AG14993" i="25" s="1"/>
  <c r="AF14993" i="25"/>
  <c r="AF14994" i="25" l="1"/>
  <c r="AE14994" i="25"/>
  <c r="AG14994" i="25" s="1"/>
  <c r="AE14995" i="25" l="1"/>
  <c r="AG14995" i="25" s="1"/>
  <c r="AF14995" i="25"/>
  <c r="AF14996" i="25" l="1"/>
  <c r="AE14996" i="25"/>
  <c r="AG14996" i="25" s="1"/>
  <c r="AE14997" i="25" l="1"/>
  <c r="AG14997" i="25" s="1"/>
  <c r="AF14997" i="25"/>
  <c r="AF14998" i="25" l="1"/>
  <c r="AE14998" i="25"/>
  <c r="AG14998" i="25" s="1"/>
  <c r="AE14999" i="25" l="1"/>
  <c r="AG14999" i="25" s="1"/>
  <c r="AF14999" i="25"/>
  <c r="AF15000" i="25" l="1"/>
  <c r="AE15000" i="25"/>
  <c r="AG15000" i="25" s="1"/>
  <c r="AE15001" i="25" l="1"/>
  <c r="AG15001" i="25" s="1"/>
  <c r="AF15001" i="25"/>
  <c r="AE15002" i="25" l="1"/>
  <c r="AG15002" i="25" s="1"/>
  <c r="AF15002" i="25"/>
  <c r="AE15003" i="25" l="1"/>
  <c r="AG15003" i="25" s="1"/>
  <c r="AF15003" i="25"/>
  <c r="AF15004" i="25" l="1"/>
  <c r="AE15004" i="25"/>
  <c r="AG15004" i="25" s="1"/>
  <c r="AE15005" i="25" l="1"/>
  <c r="AG15005" i="25" s="1"/>
  <c r="AF15005" i="25"/>
  <c r="AF15006" i="25" l="1"/>
  <c r="AE15006" i="25"/>
  <c r="AG15006" i="25" s="1"/>
  <c r="AE15007" i="25" l="1"/>
  <c r="AG15007" i="25" s="1"/>
  <c r="AF15007" i="25"/>
  <c r="AF15008" i="25" l="1"/>
  <c r="AE15008" i="25"/>
  <c r="AG15008" i="25" s="1"/>
  <c r="AE15009" i="25" l="1"/>
  <c r="AG15009" i="25" s="1"/>
  <c r="AF15009" i="25"/>
  <c r="AF15010" i="25" l="1"/>
  <c r="AE15010" i="25"/>
  <c r="AG15010" i="25" s="1"/>
  <c r="AE15011" i="25" l="1"/>
  <c r="AG15011" i="25" s="1"/>
  <c r="AF15011" i="25"/>
  <c r="AF15012" i="25" l="1"/>
  <c r="AE15012" i="25"/>
  <c r="AG15012" i="25" s="1"/>
  <c r="AE15013" i="25" l="1"/>
  <c r="AG15013" i="25" s="1"/>
  <c r="AF15013" i="25"/>
  <c r="AF15014" i="25" l="1"/>
  <c r="AE15014" i="25"/>
  <c r="AG15014" i="25" s="1"/>
  <c r="AE15015" i="25" l="1"/>
  <c r="AG15015" i="25" s="1"/>
  <c r="AF15015" i="25"/>
  <c r="AF15016" i="25" l="1"/>
  <c r="AE15016" i="25"/>
  <c r="AG15016" i="25" s="1"/>
  <c r="AE15017" i="25" l="1"/>
  <c r="AG15017" i="25" s="1"/>
  <c r="AF15017" i="25"/>
  <c r="AF15018" i="25" l="1"/>
  <c r="AE15018" i="25"/>
  <c r="AG15018" i="25" s="1"/>
  <c r="AE15019" i="25" l="1"/>
  <c r="AG15019" i="25" s="1"/>
  <c r="AF15019" i="25"/>
  <c r="AF15020" i="25" l="1"/>
  <c r="AE15020" i="25"/>
  <c r="AG15020" i="25" s="1"/>
  <c r="AE15021" i="25" l="1"/>
  <c r="AG15021" i="25" s="1"/>
  <c r="AF15021" i="25"/>
  <c r="AF15022" i="25" l="1"/>
  <c r="AE15022" i="25"/>
  <c r="AG15022" i="25" s="1"/>
  <c r="AE15023" i="25" l="1"/>
  <c r="AG15023" i="25" s="1"/>
  <c r="AF15023" i="25"/>
  <c r="AF15024" i="25" l="1"/>
  <c r="AE15024" i="25"/>
  <c r="AG15024" i="25" s="1"/>
  <c r="AE15025" i="25" l="1"/>
  <c r="AG15025" i="25" s="1"/>
  <c r="AF15025" i="25"/>
  <c r="AF15026" i="25" l="1"/>
  <c r="AE15026" i="25"/>
  <c r="AG15026" i="25" s="1"/>
  <c r="AE15027" i="25" l="1"/>
  <c r="AG15027" i="25" s="1"/>
  <c r="AF15027" i="25"/>
  <c r="AF15028" i="25" l="1"/>
  <c r="AE15028" i="25"/>
  <c r="AG15028" i="25" s="1"/>
  <c r="AE15029" i="25" l="1"/>
  <c r="AG15029" i="25" s="1"/>
  <c r="AF15029" i="25"/>
  <c r="AE15030" i="25" l="1"/>
  <c r="AG15030" i="25" s="1"/>
  <c r="AF15030" i="25"/>
  <c r="AE15031" i="25" l="1"/>
  <c r="AG15031" i="25" s="1"/>
  <c r="AF15031" i="25"/>
  <c r="AF15032" i="25" l="1"/>
  <c r="AE15032" i="25"/>
  <c r="AG15032" i="25" s="1"/>
  <c r="AE15033" i="25" l="1"/>
  <c r="AG15033" i="25" s="1"/>
  <c r="AF15033" i="25"/>
  <c r="AF15034" i="25" l="1"/>
  <c r="AE15034" i="25"/>
  <c r="AG15034" i="25" s="1"/>
  <c r="AE15035" i="25" l="1"/>
  <c r="AG15035" i="25" s="1"/>
  <c r="AF15035" i="25"/>
  <c r="AF15036" i="25" l="1"/>
  <c r="AE15036" i="25"/>
  <c r="AG15036" i="25" s="1"/>
  <c r="AE15037" i="25" l="1"/>
  <c r="AG15037" i="25" s="1"/>
  <c r="AF15037" i="25"/>
  <c r="AF15038" i="25" l="1"/>
  <c r="AE15038" i="25"/>
  <c r="AG15038" i="25" s="1"/>
  <c r="AE15039" i="25" l="1"/>
  <c r="AG15039" i="25" s="1"/>
  <c r="AF15039" i="25"/>
  <c r="AF15040" i="25" l="1"/>
  <c r="AE15040" i="25"/>
  <c r="AG15040" i="25" s="1"/>
  <c r="AE15041" i="25" l="1"/>
  <c r="AG15041" i="25" s="1"/>
  <c r="AF15041" i="25"/>
  <c r="AF15042" i="25" l="1"/>
  <c r="AE15042" i="25"/>
  <c r="AG15042" i="25" s="1"/>
  <c r="AE15043" i="25" l="1"/>
  <c r="AG15043" i="25" s="1"/>
  <c r="AF15043" i="25"/>
  <c r="AF15044" i="25" l="1"/>
  <c r="AE15044" i="25"/>
  <c r="AG15044" i="25" s="1"/>
  <c r="AE15045" i="25" l="1"/>
  <c r="AG15045" i="25" s="1"/>
  <c r="AF15045" i="25"/>
  <c r="AF15046" i="25" l="1"/>
  <c r="AE15046" i="25"/>
  <c r="AG15046" i="25" s="1"/>
  <c r="AE15047" i="25" l="1"/>
  <c r="AG15047" i="25" s="1"/>
  <c r="AF15047" i="25"/>
  <c r="AF15048" i="25" l="1"/>
  <c r="AE15048" i="25"/>
  <c r="AG15048" i="25" s="1"/>
  <c r="AE15049" i="25" l="1"/>
  <c r="AG15049" i="25" s="1"/>
  <c r="AF15049" i="25"/>
  <c r="AF15050" i="25" l="1"/>
  <c r="AE15050" i="25"/>
  <c r="AG15050" i="25" s="1"/>
  <c r="AE15051" i="25" l="1"/>
  <c r="AG15051" i="25" s="1"/>
  <c r="AF15051" i="25"/>
  <c r="AF15052" i="25" l="1"/>
  <c r="AE15052" i="25"/>
  <c r="AG15052" i="25" s="1"/>
  <c r="AE15053" i="25" l="1"/>
  <c r="AG15053" i="25" s="1"/>
  <c r="AF15053" i="25"/>
  <c r="AF15054" i="25" l="1"/>
  <c r="AE15054" i="25"/>
  <c r="AG15054" i="25" s="1"/>
  <c r="AF15055" i="25" l="1"/>
  <c r="AE15055" i="25"/>
  <c r="AG15055" i="25" s="1"/>
  <c r="AF15056" i="25" l="1"/>
  <c r="AE15056" i="25"/>
  <c r="AG15056" i="25" s="1"/>
  <c r="AE15057" i="25" l="1"/>
  <c r="AG15057" i="25" s="1"/>
  <c r="AF15057" i="25"/>
  <c r="AF15058" i="25" l="1"/>
  <c r="AE15058" i="25"/>
  <c r="AG15058" i="25" s="1"/>
  <c r="AE15059" i="25" l="1"/>
  <c r="AG15059" i="25" s="1"/>
  <c r="AF15059" i="25"/>
  <c r="AF15060" i="25" l="1"/>
  <c r="AE15060" i="25"/>
  <c r="AG15060" i="25" s="1"/>
  <c r="AE15061" i="25" l="1"/>
  <c r="AG15061" i="25" s="1"/>
  <c r="AF15061" i="25"/>
  <c r="AF15062" i="25" l="1"/>
  <c r="AE15062" i="25"/>
  <c r="AG15062" i="25" s="1"/>
  <c r="AE15063" i="25" l="1"/>
  <c r="AG15063" i="25" s="1"/>
  <c r="AF15063" i="25"/>
  <c r="AF15064" i="25" l="1"/>
  <c r="AE15064" i="25"/>
  <c r="AG15064" i="25" s="1"/>
  <c r="AE15065" i="25" l="1"/>
  <c r="AG15065" i="25" s="1"/>
  <c r="AF15065" i="25"/>
  <c r="AF15066" i="25" l="1"/>
  <c r="AE15066" i="25"/>
  <c r="AG15066" i="25" s="1"/>
  <c r="AE15067" i="25" l="1"/>
  <c r="AG15067" i="25" s="1"/>
  <c r="AF15067" i="25"/>
  <c r="AF15068" i="25" l="1"/>
  <c r="AE15068" i="25"/>
  <c r="AG15068" i="25" s="1"/>
  <c r="AE15069" i="25" l="1"/>
  <c r="AG15069" i="25" s="1"/>
  <c r="AF15069" i="25"/>
  <c r="AF15070" i="25" l="1"/>
  <c r="AE15070" i="25"/>
  <c r="AG15070" i="25" s="1"/>
  <c r="AE15071" i="25" l="1"/>
  <c r="AG15071" i="25" s="1"/>
  <c r="AF15071" i="25"/>
  <c r="AF15072" i="25" l="1"/>
  <c r="AE15072" i="25"/>
  <c r="AG15072" i="25" s="1"/>
  <c r="AE15073" i="25" l="1"/>
  <c r="AG15073" i="25" s="1"/>
  <c r="AF15073" i="25"/>
  <c r="AF15074" i="25" l="1"/>
  <c r="AE15074" i="25"/>
  <c r="AG15074" i="25" s="1"/>
  <c r="AE15075" i="25" l="1"/>
  <c r="AG15075" i="25" s="1"/>
  <c r="AF15075" i="25"/>
  <c r="AF15076" i="25" l="1"/>
  <c r="AE15076" i="25"/>
  <c r="AG15076" i="25" s="1"/>
  <c r="AE15077" i="25" l="1"/>
  <c r="AG15077" i="25" s="1"/>
  <c r="AF15077" i="25"/>
  <c r="AF15078" i="25" l="1"/>
  <c r="AE15078" i="25"/>
  <c r="AG15078" i="25" s="1"/>
  <c r="AE15079" i="25" l="1"/>
  <c r="AG15079" i="25" s="1"/>
  <c r="AF15079" i="25"/>
  <c r="AF15080" i="25" l="1"/>
  <c r="AE15080" i="25"/>
  <c r="AG15080" i="25" s="1"/>
  <c r="AE15081" i="25" l="1"/>
  <c r="AG15081" i="25" s="1"/>
  <c r="AF15081" i="25"/>
  <c r="AF15082" i="25" l="1"/>
  <c r="AE15082" i="25"/>
  <c r="AG15082" i="25" s="1"/>
  <c r="AE15083" i="25" l="1"/>
  <c r="AG15083" i="25" s="1"/>
  <c r="AF15083" i="25"/>
  <c r="AF15084" i="25" l="1"/>
  <c r="AE15084" i="25"/>
  <c r="AG15084" i="25" s="1"/>
  <c r="AE15085" i="25" l="1"/>
  <c r="AG15085" i="25" s="1"/>
  <c r="AF15085" i="25"/>
  <c r="AF15086" i="25" l="1"/>
  <c r="AE15086" i="25"/>
  <c r="AG15086" i="25" s="1"/>
  <c r="AE15087" i="25" l="1"/>
  <c r="AG15087" i="25" s="1"/>
  <c r="AF15087" i="25"/>
  <c r="AF15088" i="25" l="1"/>
  <c r="AE15088" i="25"/>
  <c r="AG15088" i="25" s="1"/>
  <c r="AE15089" i="25" l="1"/>
  <c r="AG15089" i="25" s="1"/>
  <c r="AF15089" i="25"/>
  <c r="AF15090" i="25" l="1"/>
  <c r="AE15090" i="25"/>
  <c r="AG15090" i="25" s="1"/>
  <c r="AE15091" i="25" l="1"/>
  <c r="AG15091" i="25" s="1"/>
  <c r="AF15091" i="25"/>
  <c r="AF15092" i="25" l="1"/>
  <c r="AE15092" i="25"/>
  <c r="AG15092" i="25" s="1"/>
  <c r="AE15093" i="25" l="1"/>
  <c r="AG15093" i="25" s="1"/>
  <c r="AF15093" i="25"/>
  <c r="AF15094" i="25" l="1"/>
  <c r="AE15094" i="25"/>
  <c r="AG15094" i="25" s="1"/>
  <c r="AE15095" i="25" l="1"/>
  <c r="AG15095" i="25" s="1"/>
  <c r="AF15095" i="25"/>
  <c r="AF15096" i="25" l="1"/>
  <c r="AE15096" i="25"/>
  <c r="AG15096" i="25" s="1"/>
  <c r="AE15097" i="25" l="1"/>
  <c r="AG15097" i="25" s="1"/>
  <c r="AF15097" i="25"/>
  <c r="AF15098" i="25" l="1"/>
  <c r="AE15098" i="25"/>
  <c r="AG15098" i="25" s="1"/>
  <c r="AE15099" i="25" l="1"/>
  <c r="AG15099" i="25" s="1"/>
  <c r="AF15099" i="25"/>
  <c r="AF15100" i="25" l="1"/>
  <c r="AE15100" i="25"/>
  <c r="AG15100" i="25" s="1"/>
  <c r="AE15101" i="25" l="1"/>
  <c r="AG15101" i="25" s="1"/>
  <c r="AF15101" i="25"/>
  <c r="AF15102" i="25" l="1"/>
  <c r="AE15102" i="25"/>
  <c r="AG15102" i="25" s="1"/>
  <c r="AE15103" i="25" l="1"/>
  <c r="AG15103" i="25" s="1"/>
  <c r="AF15103" i="25"/>
  <c r="AF15104" i="25" l="1"/>
  <c r="AE15104" i="25"/>
  <c r="AG15104" i="25" s="1"/>
  <c r="AE15105" i="25" l="1"/>
  <c r="AG15105" i="25" s="1"/>
  <c r="AF15105" i="25"/>
  <c r="AF15106" i="25" l="1"/>
  <c r="AE15106" i="25"/>
  <c r="AG15106" i="25" s="1"/>
  <c r="AE15107" i="25" l="1"/>
  <c r="AG15107" i="25" s="1"/>
  <c r="AF15107" i="25"/>
  <c r="AF15108" i="25" l="1"/>
  <c r="AE15108" i="25"/>
  <c r="AG15108" i="25" s="1"/>
  <c r="AE15109" i="25" l="1"/>
  <c r="AG15109" i="25" s="1"/>
  <c r="AF15109" i="25"/>
  <c r="AF15110" i="25" l="1"/>
  <c r="AE15110" i="25"/>
  <c r="AG15110" i="25" s="1"/>
  <c r="AE15111" i="25" l="1"/>
  <c r="AG15111" i="25" s="1"/>
  <c r="AF15111" i="25"/>
  <c r="AF15112" i="25" l="1"/>
  <c r="AE15112" i="25"/>
  <c r="AG15112" i="25" s="1"/>
  <c r="AE15113" i="25" l="1"/>
  <c r="AG15113" i="25" s="1"/>
  <c r="AF15113" i="25"/>
  <c r="AF15114" i="25" l="1"/>
  <c r="AE15114" i="25"/>
  <c r="AG15114" i="25" s="1"/>
  <c r="AE15115" i="25" l="1"/>
  <c r="AG15115" i="25" s="1"/>
  <c r="AF15115" i="25"/>
  <c r="AF15116" i="25" l="1"/>
  <c r="AE15116" i="25"/>
  <c r="AG15116" i="25" s="1"/>
  <c r="AE15117" i="25" l="1"/>
  <c r="AG15117" i="25" s="1"/>
  <c r="AF15117" i="25"/>
  <c r="AF15118" i="25" l="1"/>
  <c r="AE15118" i="25"/>
  <c r="AG15118" i="25" s="1"/>
  <c r="AE15119" i="25" l="1"/>
  <c r="AG15119" i="25" s="1"/>
  <c r="AF15119" i="25"/>
  <c r="AF15120" i="25" l="1"/>
  <c r="AE15120" i="25"/>
  <c r="AG15120" i="25" s="1"/>
  <c r="AE15121" i="25" l="1"/>
  <c r="AG15121" i="25" s="1"/>
  <c r="AF15121" i="25"/>
  <c r="AF15122" i="25" l="1"/>
  <c r="AE15122" i="25"/>
  <c r="AG15122" i="25" s="1"/>
  <c r="AE15123" i="25" l="1"/>
  <c r="AG15123" i="25" s="1"/>
  <c r="AF15123" i="25"/>
  <c r="AF15124" i="25" l="1"/>
  <c r="AE15124" i="25"/>
  <c r="AG15124" i="25" s="1"/>
  <c r="AE15125" i="25" l="1"/>
  <c r="AG15125" i="25" s="1"/>
  <c r="AF15125" i="25"/>
  <c r="AF15126" i="25" l="1"/>
  <c r="AE15126" i="25"/>
  <c r="AG15126" i="25" s="1"/>
  <c r="AE15127" i="25" l="1"/>
  <c r="AG15127" i="25" s="1"/>
  <c r="AF15127" i="25"/>
  <c r="AF15128" i="25" l="1"/>
  <c r="AE15128" i="25"/>
  <c r="AG15128" i="25" s="1"/>
  <c r="AE15129" i="25" l="1"/>
  <c r="AG15129" i="25" s="1"/>
  <c r="AF15129" i="25"/>
  <c r="AF15130" i="25" l="1"/>
  <c r="AE15130" i="25"/>
  <c r="AG15130" i="25" s="1"/>
  <c r="AE15131" i="25" l="1"/>
  <c r="AG15131" i="25" s="1"/>
  <c r="AF15131" i="25"/>
  <c r="AF15132" i="25" l="1"/>
  <c r="AE15132" i="25"/>
  <c r="AG15132" i="25" s="1"/>
  <c r="AE15133" i="25" l="1"/>
  <c r="AG15133" i="25" s="1"/>
  <c r="AF15133" i="25"/>
  <c r="AF15134" i="25" l="1"/>
  <c r="AE15134" i="25"/>
  <c r="AG15134" i="25" s="1"/>
  <c r="AE15135" i="25" l="1"/>
  <c r="AG15135" i="25" s="1"/>
  <c r="AF15135" i="25"/>
  <c r="AF15136" i="25" l="1"/>
  <c r="AE15136" i="25"/>
  <c r="AG15136" i="25" s="1"/>
  <c r="AE15137" i="25" l="1"/>
  <c r="AG15137" i="25" s="1"/>
  <c r="AF15137" i="25"/>
  <c r="AF15138" i="25" l="1"/>
  <c r="AE15138" i="25"/>
  <c r="AG15138" i="25" s="1"/>
  <c r="AE15139" i="25" l="1"/>
  <c r="AG15139" i="25" s="1"/>
  <c r="AF15139" i="25"/>
  <c r="AF15140" i="25" l="1"/>
  <c r="AE15140" i="25"/>
  <c r="AG15140" i="25" s="1"/>
  <c r="AE15141" i="25" l="1"/>
  <c r="AG15141" i="25" s="1"/>
  <c r="AF15141" i="25"/>
  <c r="AF15142" i="25" l="1"/>
  <c r="AE15142" i="25"/>
  <c r="AG15142" i="25" s="1"/>
  <c r="AE15143" i="25" l="1"/>
  <c r="AG15143" i="25" s="1"/>
  <c r="AF15143" i="25"/>
  <c r="AF15144" i="25" l="1"/>
  <c r="AE15144" i="25"/>
  <c r="AG15144" i="25" s="1"/>
  <c r="AE15145" i="25" l="1"/>
  <c r="AG15145" i="25" s="1"/>
  <c r="AF15145" i="25"/>
  <c r="AF15146" i="25" l="1"/>
  <c r="AE15146" i="25"/>
  <c r="AG15146" i="25" s="1"/>
  <c r="AE15147" i="25" l="1"/>
  <c r="AG15147" i="25" s="1"/>
  <c r="AF15147" i="25"/>
  <c r="AF15148" i="25" l="1"/>
  <c r="AE15148" i="25"/>
  <c r="AG15148" i="25" s="1"/>
  <c r="AE15149" i="25" l="1"/>
  <c r="AG15149" i="25" s="1"/>
  <c r="AF15149" i="25"/>
  <c r="AF15150" i="25" l="1"/>
  <c r="AE15150" i="25"/>
  <c r="AG15150" i="25" s="1"/>
  <c r="AE15151" i="25" l="1"/>
  <c r="AG15151" i="25" s="1"/>
  <c r="AF15151" i="25"/>
  <c r="AF15152" i="25" l="1"/>
  <c r="AE15152" i="25"/>
  <c r="AG15152" i="25" s="1"/>
  <c r="AE15153" i="25" l="1"/>
  <c r="AG15153" i="25" s="1"/>
  <c r="AF15153" i="25"/>
  <c r="AF15154" i="25" l="1"/>
  <c r="AE15154" i="25"/>
  <c r="AG15154" i="25" s="1"/>
  <c r="AE15155" i="25" l="1"/>
  <c r="AG15155" i="25" s="1"/>
  <c r="AF15155" i="25"/>
  <c r="AF15156" i="25" l="1"/>
  <c r="AE15156" i="25"/>
  <c r="AG15156" i="25" s="1"/>
  <c r="AE15157" i="25" l="1"/>
  <c r="AG15157" i="25" s="1"/>
  <c r="AF15157" i="25"/>
  <c r="AF15158" i="25" l="1"/>
  <c r="AE15158" i="25"/>
  <c r="AG15158" i="25" s="1"/>
  <c r="AE15159" i="25" l="1"/>
  <c r="AG15159" i="25" s="1"/>
  <c r="AF15159" i="25"/>
  <c r="AF15160" i="25" l="1"/>
  <c r="AE15160" i="25"/>
  <c r="AG15160" i="25" s="1"/>
  <c r="AE15161" i="25" l="1"/>
  <c r="AG15161" i="25" s="1"/>
  <c r="AF15161" i="25"/>
  <c r="AF15162" i="25" l="1"/>
  <c r="AE15162" i="25"/>
  <c r="AG15162" i="25" s="1"/>
  <c r="AE15163" i="25" l="1"/>
  <c r="AG15163" i="25" s="1"/>
  <c r="AF15163" i="25"/>
  <c r="AF15164" i="25" l="1"/>
  <c r="AE15164" i="25"/>
  <c r="AG15164" i="25" s="1"/>
  <c r="AF15165" i="25" l="1"/>
  <c r="AE15165" i="25"/>
  <c r="AG15165" i="25" s="1"/>
  <c r="AF15166" i="25" l="1"/>
  <c r="AE15166" i="25"/>
  <c r="AG15166" i="25" s="1"/>
  <c r="AE15167" i="25" l="1"/>
  <c r="AG15167" i="25" s="1"/>
  <c r="AF15167" i="25"/>
  <c r="AF15168" i="25" l="1"/>
  <c r="AE15168" i="25"/>
  <c r="AG15168" i="25" s="1"/>
  <c r="AE15169" i="25" l="1"/>
  <c r="AG15169" i="25" s="1"/>
  <c r="AF15169" i="25"/>
  <c r="AF15170" i="25" l="1"/>
  <c r="AE15170" i="25"/>
  <c r="AG15170" i="25" s="1"/>
  <c r="AE15171" i="25" l="1"/>
  <c r="AG15171" i="25" s="1"/>
  <c r="AF15171" i="25"/>
  <c r="AF15172" i="25" l="1"/>
  <c r="AE15172" i="25"/>
  <c r="AG15172" i="25" s="1"/>
  <c r="AE15173" i="25" l="1"/>
  <c r="AG15173" i="25" s="1"/>
  <c r="AF15173" i="25"/>
  <c r="AF15174" i="25" l="1"/>
  <c r="AE15174" i="25"/>
  <c r="AG15174" i="25" s="1"/>
  <c r="AE15175" i="25" l="1"/>
  <c r="AG15175" i="25" s="1"/>
  <c r="AF15175" i="25"/>
  <c r="AF15176" i="25" l="1"/>
  <c r="AE15176" i="25"/>
  <c r="AG15176" i="25" s="1"/>
  <c r="AF15177" i="25" l="1"/>
  <c r="AE15177" i="25"/>
  <c r="AG15177" i="25" s="1"/>
  <c r="AF15178" i="25" l="1"/>
  <c r="AE15178" i="25"/>
  <c r="AG15178" i="25" s="1"/>
  <c r="AE15179" i="25" l="1"/>
  <c r="AG15179" i="25" s="1"/>
  <c r="AF15179" i="25"/>
  <c r="AF15180" i="25" l="1"/>
  <c r="AE15180" i="25"/>
  <c r="AG15180" i="25" s="1"/>
  <c r="AE15181" i="25" l="1"/>
  <c r="AG15181" i="25" s="1"/>
  <c r="AF15181" i="25"/>
  <c r="AF15182" i="25" l="1"/>
  <c r="AE15182" i="25"/>
  <c r="AG15182" i="25" s="1"/>
  <c r="AF15183" i="25" l="1"/>
  <c r="AE15183" i="25"/>
  <c r="AG15183" i="25" s="1"/>
  <c r="AF15184" i="25" l="1"/>
  <c r="AE15184" i="25"/>
  <c r="AG15184" i="25" s="1"/>
  <c r="AE15185" i="25" l="1"/>
  <c r="AG15185" i="25" s="1"/>
  <c r="AF15185" i="25"/>
  <c r="AF15186" i="25" l="1"/>
  <c r="AE15186" i="25"/>
  <c r="AG15186" i="25" s="1"/>
  <c r="AE15187" i="25" l="1"/>
  <c r="AG15187" i="25" s="1"/>
  <c r="AF15187" i="25"/>
  <c r="AF15188" i="25" l="1"/>
  <c r="AE15188" i="25"/>
  <c r="AG15188" i="25" s="1"/>
  <c r="AE15189" i="25" l="1"/>
  <c r="AG15189" i="25" s="1"/>
  <c r="AF15189" i="25"/>
  <c r="AF15190" i="25" l="1"/>
  <c r="AE15190" i="25"/>
  <c r="AG15190" i="25" s="1"/>
  <c r="AE15191" i="25" l="1"/>
  <c r="AG15191" i="25" s="1"/>
  <c r="AF15191" i="25"/>
  <c r="AF15192" i="25" l="1"/>
  <c r="AE15192" i="25"/>
  <c r="AG15192" i="25" s="1"/>
  <c r="AE15193" i="25" l="1"/>
  <c r="AG15193" i="25" s="1"/>
  <c r="AF15193" i="25"/>
  <c r="AF15194" i="25" l="1"/>
  <c r="AE15194" i="25"/>
  <c r="AG15194" i="25" s="1"/>
  <c r="AE15195" i="25" l="1"/>
  <c r="AG15195" i="25" s="1"/>
  <c r="AF15195" i="25"/>
  <c r="AF15196" i="25" l="1"/>
  <c r="AE15196" i="25"/>
  <c r="AG15196" i="25" s="1"/>
  <c r="AE15197" i="25" l="1"/>
  <c r="AG15197" i="25" s="1"/>
  <c r="AF15197" i="25"/>
  <c r="AF15198" i="25" l="1"/>
  <c r="AE15198" i="25"/>
  <c r="AG15198" i="25" s="1"/>
  <c r="AE15199" i="25" l="1"/>
  <c r="AG15199" i="25" s="1"/>
  <c r="AF15199" i="25"/>
  <c r="AF15200" i="25" l="1"/>
  <c r="AE15200" i="25"/>
  <c r="AG15200" i="25" s="1"/>
  <c r="AE15201" i="25" l="1"/>
  <c r="AG15201" i="25" s="1"/>
  <c r="AF15201" i="25"/>
  <c r="AF15202" i="25" l="1"/>
  <c r="AE15202" i="25"/>
  <c r="AG15202" i="25" s="1"/>
  <c r="AE15203" i="25" l="1"/>
  <c r="AG15203" i="25" s="1"/>
  <c r="AF15203" i="25"/>
  <c r="AF15204" i="25" l="1"/>
  <c r="AE15204" i="25"/>
  <c r="AG15204" i="25" s="1"/>
  <c r="AE15205" i="25" l="1"/>
  <c r="AG15205" i="25" s="1"/>
  <c r="AF15205" i="25"/>
  <c r="AF15206" i="25" l="1"/>
  <c r="AE15206" i="25"/>
  <c r="AG15206" i="25" s="1"/>
  <c r="AE15207" i="25" l="1"/>
  <c r="AG15207" i="25" s="1"/>
  <c r="AF15207" i="25"/>
  <c r="AF15208" i="25" l="1"/>
  <c r="AE15208" i="25"/>
  <c r="AG15208" i="25" s="1"/>
  <c r="AE15209" i="25" l="1"/>
  <c r="AG15209" i="25" s="1"/>
  <c r="AF15209" i="25"/>
  <c r="AF15210" i="25" l="1"/>
  <c r="AE15210" i="25"/>
  <c r="AG15210" i="25" s="1"/>
  <c r="AE15211" i="25" l="1"/>
  <c r="AG15211" i="25" s="1"/>
  <c r="AF15211" i="25"/>
  <c r="AF15212" i="25" l="1"/>
  <c r="AE15212" i="25"/>
  <c r="AG15212" i="25" s="1"/>
  <c r="AE15213" i="25" l="1"/>
  <c r="AG15213" i="25" s="1"/>
  <c r="AF15213" i="25"/>
  <c r="AF15214" i="25" l="1"/>
  <c r="AE15214" i="25"/>
  <c r="AG15214" i="25" s="1"/>
  <c r="AE15215" i="25" l="1"/>
  <c r="AG15215" i="25" s="1"/>
  <c r="AF15215" i="25"/>
  <c r="AF15216" i="25" l="1"/>
  <c r="AE15216" i="25"/>
  <c r="AG15216" i="25" s="1"/>
  <c r="AE15217" i="25" l="1"/>
  <c r="AG15217" i="25" s="1"/>
  <c r="AF15217" i="25"/>
  <c r="AF15218" i="25" l="1"/>
  <c r="AE15218" i="25"/>
  <c r="AG15218" i="25" s="1"/>
  <c r="AE15219" i="25" l="1"/>
  <c r="AG15219" i="25" s="1"/>
  <c r="AF15219" i="25"/>
  <c r="AF15220" i="25" l="1"/>
  <c r="AE15220" i="25"/>
  <c r="AG15220" i="25" s="1"/>
  <c r="AE15221" i="25" l="1"/>
  <c r="AG15221" i="25" s="1"/>
  <c r="AF15221" i="25"/>
  <c r="AF15222" i="25" l="1"/>
  <c r="AE15222" i="25"/>
  <c r="AG15222" i="25" s="1"/>
  <c r="AE15223" i="25" l="1"/>
  <c r="AG15223" i="25" s="1"/>
  <c r="AF15223" i="25"/>
  <c r="AF15224" i="25" l="1"/>
  <c r="AE15224" i="25"/>
  <c r="AG15224" i="25" s="1"/>
  <c r="AE15225" i="25" l="1"/>
  <c r="AG15225" i="25" s="1"/>
  <c r="AF15225" i="25"/>
  <c r="AF15226" i="25" l="1"/>
  <c r="AE15226" i="25"/>
  <c r="AG15226" i="25" s="1"/>
  <c r="AE15227" i="25" l="1"/>
  <c r="AG15227" i="25" s="1"/>
  <c r="AF15227" i="25"/>
  <c r="AF15228" i="25" l="1"/>
  <c r="AE15228" i="25"/>
  <c r="AG15228" i="25" s="1"/>
  <c r="AE15229" i="25" l="1"/>
  <c r="AG15229" i="25" s="1"/>
  <c r="AF15229" i="25"/>
  <c r="AF15230" i="25" l="1"/>
  <c r="AE15230" i="25"/>
  <c r="AG15230" i="25" s="1"/>
  <c r="AE15231" i="25" l="1"/>
  <c r="AG15231" i="25" s="1"/>
  <c r="AF15231" i="25"/>
  <c r="AF15232" i="25" l="1"/>
  <c r="AE15232" i="25"/>
  <c r="AG15232" i="25" s="1"/>
  <c r="AE15233" i="25" l="1"/>
  <c r="AG15233" i="25" s="1"/>
  <c r="AF15233" i="25"/>
  <c r="AF15234" i="25" l="1"/>
  <c r="AE15234" i="25"/>
  <c r="AG15234" i="25" s="1"/>
  <c r="AE15235" i="25" l="1"/>
  <c r="AG15235" i="25" s="1"/>
  <c r="AF15235" i="25"/>
  <c r="AF15236" i="25" l="1"/>
  <c r="AE15236" i="25"/>
  <c r="AG15236" i="25" s="1"/>
  <c r="AE15237" i="25" l="1"/>
  <c r="AG15237" i="25" s="1"/>
  <c r="AF15237" i="25"/>
  <c r="AF15238" i="25" l="1"/>
  <c r="AE15238" i="25"/>
  <c r="AG15238" i="25" s="1"/>
  <c r="AE15239" i="25" l="1"/>
  <c r="AG15239" i="25" s="1"/>
  <c r="AF15239" i="25"/>
  <c r="AF15240" i="25" l="1"/>
  <c r="AE15240" i="25"/>
  <c r="AG15240" i="25" s="1"/>
  <c r="AE15241" i="25" l="1"/>
  <c r="AG15241" i="25" s="1"/>
  <c r="AF15241" i="25"/>
  <c r="AF15242" i="25" l="1"/>
  <c r="AE15242" i="25"/>
  <c r="AG15242" i="25" s="1"/>
  <c r="AE15243" i="25" l="1"/>
  <c r="AG15243" i="25" s="1"/>
  <c r="AF15243" i="25"/>
  <c r="AF15244" i="25" l="1"/>
  <c r="AE15244" i="25"/>
  <c r="AG15244" i="25" s="1"/>
  <c r="AE15245" i="25" l="1"/>
  <c r="AG15245" i="25" s="1"/>
  <c r="AF15245" i="25"/>
  <c r="AF15246" i="25" l="1"/>
  <c r="AE15246" i="25"/>
  <c r="AG15246" i="25" s="1"/>
  <c r="AE15247" i="25" l="1"/>
  <c r="AG15247" i="25" s="1"/>
  <c r="AF15247" i="25"/>
  <c r="AF15248" i="25" l="1"/>
  <c r="AE15248" i="25"/>
  <c r="AG15248" i="25" s="1"/>
  <c r="AE15249" i="25" l="1"/>
  <c r="AG15249" i="25" s="1"/>
  <c r="AF15249" i="25"/>
  <c r="AF15250" i="25" l="1"/>
  <c r="AE15250" i="25"/>
  <c r="AG15250" i="25" s="1"/>
  <c r="AE15251" i="25" l="1"/>
  <c r="AG15251" i="25" s="1"/>
  <c r="AF15251" i="25"/>
  <c r="AF15252" i="25" l="1"/>
  <c r="AE15252" i="25"/>
  <c r="AG15252" i="25" s="1"/>
  <c r="AE15253" i="25" l="1"/>
  <c r="AG15253" i="25" s="1"/>
  <c r="AF15253" i="25"/>
  <c r="AF15254" i="25" l="1"/>
  <c r="AE15254" i="25"/>
  <c r="AG15254" i="25" s="1"/>
  <c r="AE15255" i="25" l="1"/>
  <c r="AG15255" i="25" s="1"/>
  <c r="AF15255" i="25"/>
  <c r="AF15256" i="25" l="1"/>
  <c r="AE15256" i="25"/>
  <c r="AG15256" i="25" s="1"/>
  <c r="AE15257" i="25" l="1"/>
  <c r="AG15257" i="25" s="1"/>
  <c r="AF15257" i="25"/>
  <c r="AF15258" i="25" l="1"/>
  <c r="AE15258" i="25"/>
  <c r="AG15258" i="25" s="1"/>
  <c r="AE15259" i="25" l="1"/>
  <c r="AG15259" i="25" s="1"/>
  <c r="AF15259" i="25"/>
  <c r="AF15260" i="25" l="1"/>
  <c r="AE15260" i="25"/>
  <c r="AG15260" i="25" s="1"/>
  <c r="AE15261" i="25" l="1"/>
  <c r="AG15261" i="25" s="1"/>
  <c r="AF15261" i="25"/>
  <c r="AF15262" i="25" l="1"/>
  <c r="AE15262" i="25"/>
  <c r="AG15262" i="25" s="1"/>
  <c r="AE15263" i="25" l="1"/>
  <c r="AG15263" i="25" s="1"/>
  <c r="AF15263" i="25"/>
  <c r="AF15264" i="25" l="1"/>
  <c r="AE15264" i="25"/>
  <c r="AG15264" i="25" s="1"/>
  <c r="AE15265" i="25" l="1"/>
  <c r="AG15265" i="25" s="1"/>
  <c r="AF15265" i="25"/>
  <c r="AF15266" i="25" l="1"/>
  <c r="AE15266" i="25"/>
  <c r="AG15266" i="25" s="1"/>
  <c r="AE15267" i="25" l="1"/>
  <c r="AG15267" i="25" s="1"/>
  <c r="AF15267" i="25"/>
  <c r="AF15268" i="25" l="1"/>
  <c r="AE15268" i="25"/>
  <c r="AG15268" i="25" s="1"/>
  <c r="AE15269" i="25" l="1"/>
  <c r="AG15269" i="25" s="1"/>
  <c r="AF15269" i="25"/>
  <c r="AF15270" i="25" l="1"/>
  <c r="AE15270" i="25"/>
  <c r="AG15270" i="25" s="1"/>
  <c r="AE15271" i="25" l="1"/>
  <c r="AG15271" i="25" s="1"/>
  <c r="AF15271" i="25"/>
  <c r="AF15272" i="25" l="1"/>
  <c r="AE15272" i="25"/>
  <c r="AG15272" i="25" s="1"/>
  <c r="AE15273" i="25" l="1"/>
  <c r="AG15273" i="25" s="1"/>
  <c r="AF15273" i="25"/>
  <c r="AF15274" i="25" l="1"/>
  <c r="AE15274" i="25"/>
  <c r="AG15274" i="25" s="1"/>
  <c r="AE15275" i="25" l="1"/>
  <c r="AG15275" i="25" s="1"/>
  <c r="AF15275" i="25"/>
  <c r="AF15276" i="25" l="1"/>
  <c r="AE15276" i="25"/>
  <c r="AG15276" i="25" s="1"/>
  <c r="AE15277" i="25" l="1"/>
  <c r="AG15277" i="25" s="1"/>
  <c r="AF15277" i="25"/>
  <c r="AF15278" i="25" l="1"/>
  <c r="AE15278" i="25"/>
  <c r="AG15278" i="25" s="1"/>
  <c r="AE15279" i="25" l="1"/>
  <c r="AG15279" i="25" s="1"/>
  <c r="AF15279" i="25"/>
  <c r="AF15280" i="25" l="1"/>
  <c r="AE15280" i="25"/>
  <c r="AG15280" i="25" s="1"/>
  <c r="AE15281" i="25" l="1"/>
  <c r="AG15281" i="25" s="1"/>
  <c r="AF15281" i="25"/>
  <c r="AF15282" i="25" l="1"/>
  <c r="AE15282" i="25"/>
  <c r="AG15282" i="25" s="1"/>
  <c r="AE15283" i="25" l="1"/>
  <c r="AG15283" i="25" s="1"/>
  <c r="AF15283" i="25"/>
  <c r="AF15284" i="25" l="1"/>
  <c r="AE15284" i="25"/>
  <c r="AG15284" i="25" s="1"/>
  <c r="AE15285" i="25" l="1"/>
  <c r="AG15285" i="25" s="1"/>
  <c r="AF15285" i="25"/>
  <c r="AF15286" i="25" l="1"/>
  <c r="AE15286" i="25"/>
  <c r="AG15286" i="25" s="1"/>
  <c r="AE15287" i="25" l="1"/>
  <c r="AG15287" i="25" s="1"/>
  <c r="AF15287" i="25"/>
  <c r="AF15288" i="25" l="1"/>
  <c r="AE15288" i="25"/>
  <c r="AG15288" i="25" s="1"/>
  <c r="AE15289" i="25" l="1"/>
  <c r="AG15289" i="25" s="1"/>
  <c r="AF15289" i="25"/>
  <c r="AF15290" i="25" l="1"/>
  <c r="AE15290" i="25"/>
  <c r="AG15290" i="25" s="1"/>
  <c r="AE15291" i="25" l="1"/>
  <c r="AG15291" i="25" s="1"/>
  <c r="AF15291" i="25"/>
  <c r="AF15292" i="25" l="1"/>
  <c r="AE15292" i="25"/>
  <c r="AG15292" i="25" s="1"/>
  <c r="AE15293" i="25" l="1"/>
  <c r="AG15293" i="25" s="1"/>
  <c r="AF15293" i="25"/>
  <c r="AF15294" i="25" l="1"/>
  <c r="AE15294" i="25"/>
  <c r="AG15294" i="25" s="1"/>
  <c r="AE15295" i="25" l="1"/>
  <c r="AG15295" i="25" s="1"/>
  <c r="AF15295" i="25"/>
  <c r="AF15296" i="25" l="1"/>
  <c r="AE15296" i="25"/>
  <c r="AG15296" i="25" s="1"/>
  <c r="AE15297" i="25" l="1"/>
  <c r="AG15297" i="25" s="1"/>
  <c r="AF15297" i="25"/>
  <c r="AF15298" i="25" l="1"/>
  <c r="AE15298" i="25"/>
  <c r="AG15298" i="25" s="1"/>
  <c r="AE15299" i="25" l="1"/>
  <c r="AG15299" i="25" s="1"/>
  <c r="AF15299" i="25"/>
  <c r="AF15300" i="25" l="1"/>
  <c r="AE15300" i="25"/>
  <c r="AG15300" i="25" s="1"/>
  <c r="AE15301" i="25" l="1"/>
  <c r="AG15301" i="25" s="1"/>
  <c r="AF15301" i="25"/>
  <c r="AF15302" i="25" l="1"/>
  <c r="AE15302" i="25"/>
  <c r="AG15302" i="25" s="1"/>
  <c r="AE15303" i="25" l="1"/>
  <c r="AG15303" i="25" s="1"/>
  <c r="AF15303" i="25"/>
  <c r="AF15304" i="25" l="1"/>
  <c r="AE15304" i="25"/>
  <c r="AG15304" i="25" s="1"/>
  <c r="AE15305" i="25" l="1"/>
  <c r="AG15305" i="25" s="1"/>
  <c r="AF15305" i="25"/>
  <c r="AF15306" i="25" l="1"/>
  <c r="AE15306" i="25"/>
  <c r="AG15306" i="25" s="1"/>
  <c r="AE15307" i="25" l="1"/>
  <c r="AG15307" i="25" s="1"/>
  <c r="AF15307" i="25"/>
  <c r="AF15308" i="25" l="1"/>
  <c r="AE15308" i="25"/>
  <c r="AG15308" i="25" s="1"/>
  <c r="AE15309" i="25" l="1"/>
  <c r="AG15309" i="25" s="1"/>
  <c r="AF15309" i="25"/>
  <c r="AF15310" i="25" l="1"/>
  <c r="AE15310" i="25"/>
  <c r="AG15310" i="25" s="1"/>
  <c r="AE15311" i="25" l="1"/>
  <c r="AG15311" i="25" s="1"/>
  <c r="AF15311" i="25"/>
  <c r="AF15312" i="25" l="1"/>
  <c r="AE15312" i="25"/>
  <c r="AG15312" i="25" s="1"/>
  <c r="AE15313" i="25" l="1"/>
  <c r="AG15313" i="25" s="1"/>
  <c r="AF15313" i="25"/>
  <c r="AF15314" i="25" l="1"/>
  <c r="AE15314" i="25"/>
  <c r="AG15314" i="25" s="1"/>
  <c r="AE15315" i="25" l="1"/>
  <c r="AG15315" i="25" s="1"/>
  <c r="AF15315" i="25"/>
  <c r="AF15316" i="25" l="1"/>
  <c r="AE15316" i="25"/>
  <c r="AG15316" i="25" s="1"/>
  <c r="AE15317" i="25" l="1"/>
  <c r="AG15317" i="25" s="1"/>
  <c r="AF15317" i="25"/>
  <c r="AF15318" i="25" l="1"/>
  <c r="AE15318" i="25"/>
  <c r="AG15318" i="25" s="1"/>
  <c r="AE15319" i="25" l="1"/>
  <c r="AG15319" i="25" s="1"/>
  <c r="AF15319" i="25"/>
  <c r="AF15320" i="25" l="1"/>
  <c r="AE15320" i="25"/>
  <c r="AG15320" i="25" s="1"/>
  <c r="AE15321" i="25" l="1"/>
  <c r="AG15321" i="25" s="1"/>
  <c r="AF15321" i="25"/>
  <c r="AF15322" i="25" l="1"/>
  <c r="AE15322" i="25"/>
  <c r="AG15322" i="25" s="1"/>
  <c r="AE15323" i="25" l="1"/>
  <c r="AG15323" i="25" s="1"/>
  <c r="AF15323" i="25"/>
  <c r="AF15324" i="25" l="1"/>
  <c r="AE15324" i="25"/>
  <c r="AG15324" i="25" s="1"/>
  <c r="AE15325" i="25" l="1"/>
  <c r="AG15325" i="25" s="1"/>
  <c r="AF15325" i="25"/>
  <c r="AF15326" i="25" l="1"/>
  <c r="AE15326" i="25"/>
  <c r="AG15326" i="25" s="1"/>
  <c r="AE15327" i="25" l="1"/>
  <c r="AG15327" i="25" s="1"/>
  <c r="AF15327" i="25"/>
  <c r="AF15328" i="25" l="1"/>
  <c r="AE15328" i="25"/>
  <c r="AG15328" i="25" s="1"/>
  <c r="AE15329" i="25" l="1"/>
  <c r="AG15329" i="25" s="1"/>
  <c r="AF15329" i="25"/>
  <c r="AF15330" i="25" l="1"/>
  <c r="AE15330" i="25"/>
  <c r="AG15330" i="25" s="1"/>
  <c r="AE15331" i="25" l="1"/>
  <c r="AG15331" i="25" s="1"/>
  <c r="AF15331" i="25"/>
  <c r="AF15332" i="25" l="1"/>
  <c r="AE15332" i="25"/>
  <c r="AG15332" i="25" s="1"/>
  <c r="AE15333" i="25" l="1"/>
  <c r="AG15333" i="25" s="1"/>
  <c r="AF15333" i="25"/>
  <c r="AF15334" i="25" l="1"/>
  <c r="AE15334" i="25"/>
  <c r="AG15334" i="25" s="1"/>
  <c r="AE15335" i="25" l="1"/>
  <c r="AG15335" i="25" s="1"/>
  <c r="AF15335" i="25"/>
  <c r="AF15336" i="25" l="1"/>
  <c r="AE15336" i="25"/>
  <c r="AG15336" i="25" s="1"/>
  <c r="AE15337" i="25" l="1"/>
  <c r="AG15337" i="25" s="1"/>
  <c r="AF15337" i="25"/>
  <c r="AF15338" i="25" l="1"/>
  <c r="AE15338" i="25"/>
  <c r="AG15338" i="25" s="1"/>
  <c r="AE15339" i="25" l="1"/>
  <c r="AG15339" i="25" s="1"/>
  <c r="AF15339" i="25"/>
  <c r="AF15340" i="25" l="1"/>
  <c r="AE15340" i="25"/>
  <c r="AG15340" i="25" s="1"/>
  <c r="AE15341" i="25" l="1"/>
  <c r="AG15341" i="25" s="1"/>
  <c r="AF15341" i="25"/>
  <c r="AF15342" i="25" l="1"/>
  <c r="AE15342" i="25"/>
  <c r="AG15342" i="25" s="1"/>
  <c r="AE15343" i="25" l="1"/>
  <c r="AG15343" i="25" s="1"/>
  <c r="AF15343" i="25"/>
  <c r="AF15344" i="25" l="1"/>
  <c r="AE15344" i="25"/>
  <c r="AG15344" i="25" s="1"/>
  <c r="AE15345" i="25" l="1"/>
  <c r="AG15345" i="25" s="1"/>
  <c r="AF15345" i="25"/>
  <c r="AF15346" i="25" l="1"/>
  <c r="AE15346" i="25"/>
  <c r="AG15346" i="25" s="1"/>
  <c r="AE15347" i="25" l="1"/>
  <c r="AG15347" i="25" s="1"/>
  <c r="AF15347" i="25"/>
  <c r="AF15348" i="25" l="1"/>
  <c r="AE15348" i="25"/>
  <c r="AG15348" i="25" s="1"/>
  <c r="AE15349" i="25" l="1"/>
  <c r="AG15349" i="25" s="1"/>
  <c r="AF15349" i="25"/>
  <c r="AF15350" i="25" l="1"/>
  <c r="AE15350" i="25"/>
  <c r="AG15350" i="25" s="1"/>
  <c r="AE15351" i="25" l="1"/>
  <c r="AG15351" i="25" s="1"/>
  <c r="AF15351" i="25"/>
  <c r="AF15352" i="25" l="1"/>
  <c r="AE15352" i="25"/>
  <c r="AG15352" i="25" s="1"/>
  <c r="AE15353" i="25" l="1"/>
  <c r="AG15353" i="25" s="1"/>
  <c r="AF15353" i="25"/>
  <c r="AF15354" i="25" l="1"/>
  <c r="AE15354" i="25"/>
  <c r="AG15354" i="25" s="1"/>
  <c r="AE15355" i="25" l="1"/>
  <c r="AG15355" i="25" s="1"/>
  <c r="AF15355" i="25"/>
  <c r="AF15356" i="25" l="1"/>
  <c r="AE15356" i="25"/>
  <c r="AG15356" i="25" s="1"/>
  <c r="AE15357" i="25" l="1"/>
  <c r="AG15357" i="25" s="1"/>
  <c r="AF15357" i="25"/>
  <c r="AF15358" i="25" l="1"/>
  <c r="AE15358" i="25"/>
  <c r="AG15358" i="25" s="1"/>
  <c r="AE15359" i="25" l="1"/>
  <c r="AG15359" i="25" s="1"/>
  <c r="AF15359" i="25"/>
  <c r="AF15360" i="25" l="1"/>
  <c r="AE15360" i="25"/>
  <c r="AG15360" i="25" s="1"/>
  <c r="AE15361" i="25" l="1"/>
  <c r="AG15361" i="25" s="1"/>
  <c r="AF15361" i="25"/>
  <c r="AF15362" i="25" l="1"/>
  <c r="AE15362" i="25"/>
  <c r="AG15362" i="25" s="1"/>
  <c r="AE15363" i="25" l="1"/>
  <c r="AG15363" i="25" s="1"/>
  <c r="AF15363" i="25"/>
  <c r="AF15364" i="25" l="1"/>
  <c r="AE15364" i="25"/>
  <c r="AG15364" i="25" s="1"/>
  <c r="AE15365" i="25" l="1"/>
  <c r="AG15365" i="25" s="1"/>
  <c r="AF15365" i="25"/>
  <c r="AF15366" i="25" l="1"/>
  <c r="AE15366" i="25"/>
  <c r="AG15366" i="25" s="1"/>
  <c r="AE15367" i="25" l="1"/>
  <c r="AG15367" i="25" s="1"/>
  <c r="AF15367" i="25"/>
  <c r="AF15368" i="25" l="1"/>
  <c r="AE15368" i="25"/>
  <c r="AG15368" i="25" s="1"/>
  <c r="AE15369" i="25" l="1"/>
  <c r="AG15369" i="25" s="1"/>
  <c r="AF15369" i="25"/>
  <c r="AF15370" i="25" l="1"/>
  <c r="AE15370" i="25"/>
  <c r="AG15370" i="25" s="1"/>
  <c r="AE15371" i="25" l="1"/>
  <c r="AG15371" i="25" s="1"/>
  <c r="AF15371" i="25"/>
  <c r="AF15372" i="25" l="1"/>
  <c r="AE15372" i="25"/>
  <c r="AG15372" i="25" s="1"/>
  <c r="AE15373" i="25" l="1"/>
  <c r="AG15373" i="25" s="1"/>
  <c r="AF15373" i="25"/>
  <c r="AF15374" i="25" l="1"/>
  <c r="AE15374" i="25"/>
  <c r="AG15374" i="25" s="1"/>
  <c r="AE15375" i="25" l="1"/>
  <c r="AG15375" i="25" s="1"/>
  <c r="AF15375" i="25"/>
  <c r="AF15376" i="25" l="1"/>
  <c r="AE15376" i="25"/>
  <c r="AG15376" i="25" s="1"/>
  <c r="AE15377" i="25" l="1"/>
  <c r="AG15377" i="25" s="1"/>
  <c r="AF15377" i="25"/>
  <c r="AF15378" i="25" l="1"/>
  <c r="AE15378" i="25"/>
  <c r="AG15378" i="25" s="1"/>
  <c r="AE15379" i="25" l="1"/>
  <c r="AG15379" i="25" s="1"/>
  <c r="AF15379" i="25"/>
  <c r="AF15380" i="25" l="1"/>
  <c r="AE15380" i="25"/>
  <c r="AG15380" i="25" s="1"/>
  <c r="AE15381" i="25" l="1"/>
  <c r="AG15381" i="25" s="1"/>
  <c r="AF15381" i="25"/>
  <c r="AF15382" i="25" l="1"/>
  <c r="AE15382" i="25"/>
  <c r="AG15382" i="25" s="1"/>
  <c r="AE15383" i="25" l="1"/>
  <c r="AG15383" i="25" s="1"/>
  <c r="AF15383" i="25"/>
  <c r="AF15384" i="25" l="1"/>
  <c r="AE15384" i="25"/>
  <c r="AG15384" i="25" s="1"/>
  <c r="AE15385" i="25" l="1"/>
  <c r="AG15385" i="25" s="1"/>
  <c r="AF15385" i="25"/>
  <c r="AF15386" i="25" l="1"/>
  <c r="AE15386" i="25"/>
  <c r="AG15386" i="25" s="1"/>
  <c r="AE15387" i="25" l="1"/>
  <c r="AG15387" i="25" s="1"/>
  <c r="AF15387" i="25"/>
  <c r="AF15388" i="25" l="1"/>
  <c r="AE15388" i="25"/>
  <c r="AG15388" i="25" s="1"/>
  <c r="AE15389" i="25" l="1"/>
  <c r="AG15389" i="25" s="1"/>
  <c r="AF15389" i="25"/>
  <c r="AF15390" i="25" l="1"/>
  <c r="AE15390" i="25"/>
  <c r="AG15390" i="25" s="1"/>
  <c r="AE15391" i="25" l="1"/>
  <c r="AG15391" i="25" s="1"/>
  <c r="AF15391" i="25"/>
  <c r="AF15392" i="25" l="1"/>
  <c r="AE15392" i="25"/>
  <c r="AG15392" i="25" s="1"/>
  <c r="AE15393" i="25" l="1"/>
  <c r="AG15393" i="25" s="1"/>
  <c r="AF15393" i="25"/>
  <c r="AF15394" i="25" l="1"/>
  <c r="AE15394" i="25"/>
  <c r="AG15394" i="25" s="1"/>
  <c r="AE15395" i="25" l="1"/>
  <c r="AG15395" i="25" s="1"/>
  <c r="AF15395" i="25"/>
  <c r="AF15396" i="25" l="1"/>
  <c r="AE15396" i="25"/>
  <c r="AG15396" i="25" s="1"/>
  <c r="AE15397" i="25" l="1"/>
  <c r="AG15397" i="25" s="1"/>
  <c r="AF15397" i="25"/>
  <c r="AF15398" i="25" l="1"/>
  <c r="AE15398" i="25"/>
  <c r="AG15398" i="25" s="1"/>
  <c r="AE15399" i="25" l="1"/>
  <c r="AG15399" i="25" s="1"/>
  <c r="AF15399" i="25"/>
  <c r="AF15400" i="25" l="1"/>
  <c r="AE15400" i="25"/>
  <c r="AG15400" i="25" s="1"/>
  <c r="AE15401" i="25" l="1"/>
  <c r="AG15401" i="25" s="1"/>
  <c r="AF15401" i="25"/>
  <c r="AF15402" i="25" l="1"/>
  <c r="AE15402" i="25"/>
  <c r="AG15402" i="25" s="1"/>
  <c r="AE15403" i="25" l="1"/>
  <c r="AG15403" i="25" s="1"/>
  <c r="AF15403" i="25"/>
  <c r="AF15404" i="25" l="1"/>
  <c r="AE15404" i="25"/>
  <c r="AG15404" i="25" s="1"/>
  <c r="AE15405" i="25" l="1"/>
  <c r="AG15405" i="25" s="1"/>
  <c r="AF15405" i="25"/>
  <c r="AF15406" i="25" l="1"/>
  <c r="AE15406" i="25"/>
  <c r="AG15406" i="25" s="1"/>
  <c r="AE15407" i="25" l="1"/>
  <c r="AG15407" i="25" s="1"/>
  <c r="AF15407" i="25"/>
  <c r="AF15408" i="25" l="1"/>
  <c r="AE15408" i="25"/>
  <c r="AG15408" i="25" s="1"/>
  <c r="AE15409" i="25" l="1"/>
  <c r="AG15409" i="25" s="1"/>
  <c r="AF15409" i="25"/>
  <c r="AF15410" i="25" l="1"/>
  <c r="AE15410" i="25"/>
  <c r="AG15410" i="25" s="1"/>
  <c r="AE15411" i="25" l="1"/>
  <c r="AG15411" i="25" s="1"/>
  <c r="AF15411" i="25"/>
  <c r="AF15412" i="25" l="1"/>
  <c r="AE15412" i="25"/>
  <c r="AG15412" i="25" s="1"/>
  <c r="AE15413" i="25" l="1"/>
  <c r="AG15413" i="25" s="1"/>
  <c r="AF15413" i="25"/>
  <c r="AF15414" i="25" l="1"/>
  <c r="AE15414" i="25"/>
  <c r="AG15414" i="25" s="1"/>
  <c r="AE15415" i="25" l="1"/>
  <c r="AG15415" i="25" s="1"/>
  <c r="AF15415" i="25"/>
  <c r="AF15416" i="25" l="1"/>
  <c r="AE15416" i="25"/>
  <c r="AG15416" i="25" s="1"/>
  <c r="AE15417" i="25" l="1"/>
  <c r="AG15417" i="25" s="1"/>
  <c r="AF15417" i="25"/>
  <c r="AF15418" i="25" l="1"/>
  <c r="AE15418" i="25"/>
  <c r="AG15418" i="25" s="1"/>
  <c r="AE15419" i="25" l="1"/>
  <c r="AG15419" i="25" s="1"/>
  <c r="AF15419" i="25"/>
  <c r="AF15420" i="25" l="1"/>
  <c r="AE15420" i="25"/>
  <c r="AG15420" i="25" s="1"/>
  <c r="AE15421" i="25" l="1"/>
  <c r="AG15421" i="25" s="1"/>
  <c r="AF15421" i="25"/>
  <c r="AF15422" i="25" l="1"/>
  <c r="AE15422" i="25"/>
  <c r="AG15422" i="25" s="1"/>
  <c r="AE15423" i="25" l="1"/>
  <c r="AG15423" i="25" s="1"/>
  <c r="AF15423" i="25"/>
  <c r="AF15424" i="25" l="1"/>
  <c r="AE15424" i="25"/>
  <c r="AG15424" i="25" s="1"/>
  <c r="AE15425" i="25" l="1"/>
  <c r="AG15425" i="25" s="1"/>
  <c r="AF15425" i="25"/>
  <c r="AF15426" i="25" l="1"/>
  <c r="AE15426" i="25"/>
  <c r="AG15426" i="25" s="1"/>
  <c r="AE15427" i="25" l="1"/>
  <c r="AG15427" i="25" s="1"/>
  <c r="AF15427" i="25"/>
  <c r="AF15428" i="25" l="1"/>
  <c r="AE15428" i="25"/>
  <c r="AG15428" i="25" s="1"/>
  <c r="AE15429" i="25" l="1"/>
  <c r="AG15429" i="25" s="1"/>
  <c r="AF15429" i="25"/>
  <c r="AF15430" i="25" l="1"/>
  <c r="AE15430" i="25"/>
  <c r="AG15430" i="25" s="1"/>
  <c r="AE15431" i="25" l="1"/>
  <c r="AG15431" i="25" s="1"/>
  <c r="AF15431" i="25"/>
  <c r="AF15432" i="25" l="1"/>
  <c r="AE15432" i="25"/>
  <c r="AG15432" i="25" s="1"/>
  <c r="AE15433" i="25" l="1"/>
  <c r="AG15433" i="25" s="1"/>
  <c r="AF15433" i="25"/>
  <c r="AF15434" i="25" l="1"/>
  <c r="AE15434" i="25"/>
  <c r="AG15434" i="25" s="1"/>
  <c r="AE15435" i="25" l="1"/>
  <c r="AG15435" i="25" s="1"/>
  <c r="AF15435" i="25"/>
  <c r="AF15436" i="25" l="1"/>
  <c r="AE15436" i="25"/>
  <c r="AG15436" i="25" s="1"/>
  <c r="AE15437" i="25" l="1"/>
  <c r="AG15437" i="25" s="1"/>
  <c r="AF15437" i="25"/>
  <c r="AF15438" i="25" l="1"/>
  <c r="AE15438" i="25"/>
  <c r="AG15438" i="25" s="1"/>
  <c r="AE15439" i="25" l="1"/>
  <c r="AG15439" i="25" s="1"/>
  <c r="AF15439" i="25"/>
  <c r="AF15440" i="25" l="1"/>
  <c r="AE15440" i="25"/>
  <c r="AG15440" i="25" s="1"/>
  <c r="AE15441" i="25" l="1"/>
  <c r="AG15441" i="25" s="1"/>
  <c r="AF15441" i="25"/>
  <c r="AF15442" i="25" l="1"/>
  <c r="AE15442" i="25"/>
  <c r="AG15442" i="25" s="1"/>
  <c r="AE15443" i="25" l="1"/>
  <c r="AG15443" i="25" s="1"/>
  <c r="AF15443" i="25"/>
  <c r="AF15444" i="25" l="1"/>
  <c r="AE15444" i="25"/>
  <c r="AG15444" i="25" s="1"/>
  <c r="AE15445" i="25" l="1"/>
  <c r="AG15445" i="25" s="1"/>
  <c r="AF15445" i="25"/>
  <c r="AF15446" i="25" l="1"/>
  <c r="AE15446" i="25"/>
  <c r="AG15446" i="25" s="1"/>
  <c r="AE15447" i="25" l="1"/>
  <c r="AG15447" i="25" s="1"/>
  <c r="AF15447" i="25"/>
  <c r="AF15448" i="25" l="1"/>
  <c r="AE15448" i="25"/>
  <c r="AG15448" i="25" s="1"/>
  <c r="AE15449" i="25" l="1"/>
  <c r="AG15449" i="25" s="1"/>
  <c r="AF15449" i="25"/>
  <c r="AF15450" i="25" l="1"/>
  <c r="AE15450" i="25"/>
  <c r="AG15450" i="25" s="1"/>
  <c r="AE15451" i="25" l="1"/>
  <c r="AG15451" i="25" s="1"/>
  <c r="AF15451" i="25"/>
  <c r="AF15452" i="25" l="1"/>
  <c r="AE15452" i="25"/>
  <c r="AG15452" i="25" s="1"/>
  <c r="AE15453" i="25" l="1"/>
  <c r="AG15453" i="25" s="1"/>
  <c r="AF15453" i="25"/>
  <c r="AF15454" i="25" l="1"/>
  <c r="AE15454" i="25"/>
  <c r="AG15454" i="25" s="1"/>
  <c r="AE15455" i="25" l="1"/>
  <c r="AG15455" i="25" s="1"/>
  <c r="AF15455" i="25"/>
  <c r="AF15456" i="25" l="1"/>
  <c r="AE15456" i="25"/>
  <c r="AG15456" i="25" s="1"/>
  <c r="AE15457" i="25" l="1"/>
  <c r="AG15457" i="25" s="1"/>
  <c r="AF15457" i="25"/>
  <c r="AF15458" i="25" l="1"/>
  <c r="AE15458" i="25"/>
  <c r="AG15458" i="25" s="1"/>
  <c r="AE15459" i="25" l="1"/>
  <c r="AG15459" i="25" s="1"/>
  <c r="AF15459" i="25"/>
  <c r="AF15460" i="25" l="1"/>
  <c r="AE15460" i="25"/>
  <c r="AG15460" i="25" s="1"/>
  <c r="AE15461" i="25" l="1"/>
  <c r="AG15461" i="25" s="1"/>
  <c r="AF15461" i="25"/>
  <c r="AF15462" i="25" l="1"/>
  <c r="AE15462" i="25"/>
  <c r="AG15462" i="25" s="1"/>
  <c r="AE15463" i="25" l="1"/>
  <c r="AG15463" i="25" s="1"/>
  <c r="AF15463" i="25"/>
  <c r="AF15464" i="25" l="1"/>
  <c r="AE15464" i="25"/>
  <c r="AG15464" i="25" s="1"/>
  <c r="AE15465" i="25" l="1"/>
  <c r="AG15465" i="25" s="1"/>
  <c r="AF15465" i="25"/>
  <c r="AF15466" i="25" l="1"/>
  <c r="AE15466" i="25"/>
  <c r="AG15466" i="25" s="1"/>
  <c r="AE15467" i="25" l="1"/>
  <c r="AG15467" i="25" s="1"/>
  <c r="AF15467" i="25"/>
  <c r="AF15468" i="25" l="1"/>
  <c r="AE15468" i="25"/>
  <c r="AG15468" i="25" s="1"/>
  <c r="AE15469" i="25" l="1"/>
  <c r="AG15469" i="25" s="1"/>
  <c r="AF15469" i="25"/>
  <c r="AF15470" i="25" l="1"/>
  <c r="AE15470" i="25"/>
  <c r="AG15470" i="25" s="1"/>
  <c r="AE15471" i="25" l="1"/>
  <c r="AG15471" i="25" s="1"/>
  <c r="AF15471" i="25"/>
  <c r="AF15472" i="25" l="1"/>
  <c r="AE15472" i="25"/>
  <c r="AG15472" i="25" s="1"/>
  <c r="AE15473" i="25" l="1"/>
  <c r="AG15473" i="25" s="1"/>
  <c r="AF15473" i="25"/>
  <c r="AF15474" i="25" l="1"/>
  <c r="AE15474" i="25"/>
  <c r="AG15474" i="25" s="1"/>
  <c r="AE15475" i="25" l="1"/>
  <c r="AG15475" i="25" s="1"/>
  <c r="AF15475" i="25"/>
  <c r="AF15476" i="25" l="1"/>
  <c r="AE15476" i="25"/>
  <c r="AG15476" i="25" s="1"/>
  <c r="AE15477" i="25" l="1"/>
  <c r="AG15477" i="25" s="1"/>
  <c r="AF15477" i="25"/>
  <c r="AE15478" i="25" l="1"/>
  <c r="AG15478" i="25" s="1"/>
  <c r="AF15478" i="25"/>
  <c r="AE15479" i="25" l="1"/>
  <c r="AG15479" i="25" s="1"/>
  <c r="AF15479" i="25"/>
  <c r="AF15480" i="25" l="1"/>
  <c r="AE15480" i="25"/>
  <c r="AG15480" i="25" s="1"/>
  <c r="AE15481" i="25" l="1"/>
  <c r="AG15481" i="25" s="1"/>
  <c r="AF15481" i="25"/>
  <c r="AF15482" i="25" l="1"/>
  <c r="AE15482" i="25"/>
  <c r="AG15482" i="25" s="1"/>
  <c r="AE15483" i="25" l="1"/>
  <c r="AG15483" i="25" s="1"/>
  <c r="AF15483" i="25"/>
  <c r="AF15484" i="25" l="1"/>
  <c r="AE15484" i="25"/>
  <c r="AG15484" i="25" s="1"/>
  <c r="AE15485" i="25" l="1"/>
  <c r="AG15485" i="25" s="1"/>
  <c r="AF15485" i="25"/>
  <c r="AF15486" i="25" l="1"/>
  <c r="AE15486" i="25"/>
  <c r="AG15486" i="25" s="1"/>
  <c r="AE15487" i="25" l="1"/>
  <c r="AG15487" i="25" s="1"/>
  <c r="AF15487" i="25"/>
  <c r="AF15488" i="25" l="1"/>
  <c r="AE15488" i="25"/>
  <c r="AG15488" i="25" s="1"/>
  <c r="AE15489" i="25" l="1"/>
  <c r="AG15489" i="25" s="1"/>
  <c r="AF15489" i="25"/>
  <c r="AF15490" i="25" l="1"/>
  <c r="AE15490" i="25"/>
  <c r="AG15490" i="25" s="1"/>
  <c r="AE15491" i="25" l="1"/>
  <c r="AG15491" i="25" s="1"/>
  <c r="AF15491" i="25"/>
  <c r="AF15492" i="25" l="1"/>
  <c r="AE15492" i="25"/>
  <c r="AG15492" i="25" s="1"/>
  <c r="AE15493" i="25" l="1"/>
  <c r="AG15493" i="25" s="1"/>
  <c r="AF15493" i="25"/>
  <c r="AF15494" i="25" l="1"/>
  <c r="AE15494" i="25"/>
  <c r="AG15494" i="25" s="1"/>
  <c r="AE15495" i="25" l="1"/>
  <c r="AG15495" i="25" s="1"/>
  <c r="AF15495" i="25"/>
  <c r="AF15496" i="25" l="1"/>
  <c r="AE15496" i="25"/>
  <c r="AG15496" i="25" s="1"/>
  <c r="AE15497" i="25" l="1"/>
  <c r="AG15497" i="25" s="1"/>
  <c r="AF15497" i="25"/>
  <c r="AF15498" i="25" l="1"/>
  <c r="AE15498" i="25"/>
  <c r="AG15498" i="25" s="1"/>
  <c r="AE15499" i="25" l="1"/>
  <c r="AG15499" i="25" s="1"/>
  <c r="AF15499" i="25"/>
  <c r="AF15500" i="25" l="1"/>
  <c r="AE15500" i="25"/>
  <c r="AG15500" i="25" s="1"/>
  <c r="AE15501" i="25" l="1"/>
  <c r="AG15501" i="25" s="1"/>
  <c r="AF15501" i="25"/>
  <c r="AF15502" i="25" l="1"/>
  <c r="AE15502" i="25"/>
  <c r="AG15502" i="25" s="1"/>
  <c r="AE15503" i="25" l="1"/>
  <c r="AG15503" i="25" s="1"/>
  <c r="AF15503" i="25"/>
  <c r="AF15504" i="25" l="1"/>
  <c r="AE15504" i="25"/>
  <c r="AG15504" i="25" s="1"/>
  <c r="AE15505" i="25" l="1"/>
  <c r="AG15505" i="25" s="1"/>
  <c r="AF15505" i="25"/>
  <c r="AF15506" i="25" l="1"/>
  <c r="AE15506" i="25"/>
  <c r="AG15506" i="25" s="1"/>
  <c r="AE15507" i="25" l="1"/>
  <c r="AG15507" i="25" s="1"/>
  <c r="AF15507" i="25"/>
  <c r="AF15508" i="25" l="1"/>
  <c r="AE15508" i="25"/>
  <c r="AG15508" i="25" s="1"/>
  <c r="AE15509" i="25" l="1"/>
  <c r="AG15509" i="25" s="1"/>
  <c r="AF15509" i="25"/>
  <c r="AF15510" i="25" l="1"/>
  <c r="AE15510" i="25"/>
  <c r="AG15510" i="25" s="1"/>
  <c r="AE15511" i="25" l="1"/>
  <c r="AG15511" i="25" s="1"/>
  <c r="AF15511" i="25"/>
  <c r="AF15512" i="25" l="1"/>
  <c r="AE15512" i="25"/>
  <c r="AG15512" i="25" s="1"/>
  <c r="AE15513" i="25" l="1"/>
  <c r="AG15513" i="25" s="1"/>
  <c r="AF15513" i="25"/>
  <c r="AF15514" i="25" l="1"/>
  <c r="AE15514" i="25"/>
  <c r="AG15514" i="25" s="1"/>
  <c r="AE15515" i="25" l="1"/>
  <c r="AG15515" i="25" s="1"/>
  <c r="AF15515" i="25"/>
  <c r="AF15516" i="25" l="1"/>
  <c r="AE15516" i="25"/>
  <c r="AG15516" i="25" s="1"/>
  <c r="AE15517" i="25" l="1"/>
  <c r="AG15517" i="25" s="1"/>
  <c r="AF15517" i="25"/>
  <c r="AF15518" i="25" l="1"/>
  <c r="AE15518" i="25"/>
  <c r="AG15518" i="25" s="1"/>
  <c r="AE15519" i="25" l="1"/>
  <c r="AG15519" i="25" s="1"/>
  <c r="AF15519" i="25"/>
  <c r="AF15520" i="25" l="1"/>
  <c r="AE15520" i="25"/>
  <c r="AG15520" i="25" s="1"/>
  <c r="AE15521" i="25" l="1"/>
  <c r="AG15521" i="25" s="1"/>
  <c r="AF15521" i="25"/>
  <c r="AF15522" i="25" l="1"/>
  <c r="AE15522" i="25"/>
  <c r="AG15522" i="25" s="1"/>
  <c r="AE15523" i="25" l="1"/>
  <c r="AG15523" i="25" s="1"/>
  <c r="AF15523" i="25"/>
  <c r="AF15524" i="25" l="1"/>
  <c r="AE15524" i="25"/>
  <c r="AG15524" i="25" s="1"/>
  <c r="AE15525" i="25" l="1"/>
  <c r="AG15525" i="25" s="1"/>
  <c r="AF15525" i="25"/>
  <c r="AF15526" i="25" l="1"/>
  <c r="AE15526" i="25"/>
  <c r="AG15526" i="25" s="1"/>
  <c r="AE15527" i="25" l="1"/>
  <c r="AG15527" i="25" s="1"/>
  <c r="AF15527" i="25"/>
  <c r="AF15528" i="25" l="1"/>
  <c r="AE15528" i="25"/>
  <c r="AG15528" i="25" s="1"/>
  <c r="AE15529" i="25" l="1"/>
  <c r="AG15529" i="25" s="1"/>
  <c r="AF15529" i="25"/>
  <c r="AF15530" i="25" l="1"/>
  <c r="AE15530" i="25"/>
  <c r="AG15530" i="25" s="1"/>
  <c r="AE15531" i="25" l="1"/>
  <c r="AG15531" i="25" s="1"/>
  <c r="AF15531" i="25"/>
  <c r="AF15532" i="25" l="1"/>
  <c r="AE15532" i="25"/>
  <c r="AG15532" i="25" s="1"/>
  <c r="AE15533" i="25" l="1"/>
  <c r="AG15533" i="25" s="1"/>
  <c r="AF15533" i="25"/>
  <c r="AF15534" i="25" l="1"/>
  <c r="AE15534" i="25"/>
  <c r="AG15534" i="25" s="1"/>
  <c r="AE15535" i="25" l="1"/>
  <c r="AG15535" i="25" s="1"/>
  <c r="AF15535" i="25"/>
  <c r="AF15536" i="25" l="1"/>
  <c r="AE15536" i="25"/>
  <c r="AG15536" i="25" s="1"/>
  <c r="AE15537" i="25" l="1"/>
  <c r="AG15537" i="25" s="1"/>
  <c r="AF15537" i="25"/>
  <c r="AF15538" i="25" l="1"/>
  <c r="AE15538" i="25"/>
  <c r="AG15538" i="25" s="1"/>
  <c r="AE15539" i="25" l="1"/>
  <c r="AG15539" i="25" s="1"/>
  <c r="AF15539" i="25"/>
  <c r="AF15540" i="25" l="1"/>
  <c r="AE15540" i="25"/>
  <c r="AG15540" i="25" s="1"/>
  <c r="AE15541" i="25" l="1"/>
  <c r="AG15541" i="25" s="1"/>
  <c r="AF15541" i="25"/>
  <c r="AF15542" i="25" l="1"/>
  <c r="AE15542" i="25"/>
  <c r="AG15542" i="25" s="1"/>
  <c r="AE15543" i="25" l="1"/>
  <c r="AG15543" i="25" s="1"/>
  <c r="AF15543" i="25"/>
  <c r="AF15544" i="25" l="1"/>
  <c r="AE15544" i="25"/>
  <c r="AG15544" i="25" s="1"/>
  <c r="AE15545" i="25" l="1"/>
  <c r="AG15545" i="25" s="1"/>
  <c r="AF15545" i="25"/>
  <c r="AF15546" i="25" l="1"/>
  <c r="AE15546" i="25"/>
  <c r="AG15546" i="25" s="1"/>
  <c r="AE15547" i="25" l="1"/>
  <c r="AG15547" i="25" s="1"/>
  <c r="AF15547" i="25"/>
  <c r="AF15548" i="25" l="1"/>
  <c r="AE15548" i="25"/>
  <c r="AG15548" i="25" s="1"/>
  <c r="AE15549" i="25" l="1"/>
  <c r="AG15549" i="25" s="1"/>
  <c r="AF15549" i="25"/>
  <c r="AF15550" i="25" l="1"/>
  <c r="AE15550" i="25"/>
  <c r="AG15550" i="25" s="1"/>
  <c r="AE15551" i="25" l="1"/>
  <c r="AG15551" i="25" s="1"/>
  <c r="AF15551" i="25"/>
  <c r="AF15552" i="25" l="1"/>
  <c r="AE15552" i="25"/>
  <c r="AG15552" i="25" s="1"/>
  <c r="AE15553" i="25" l="1"/>
  <c r="AG15553" i="25" s="1"/>
  <c r="AF15553" i="25"/>
  <c r="AF15554" i="25" l="1"/>
  <c r="AE15554" i="25"/>
  <c r="AG15554" i="25" s="1"/>
  <c r="AE15555" i="25" l="1"/>
  <c r="AG15555" i="25" s="1"/>
  <c r="AF15555" i="25"/>
  <c r="AF15556" i="25" l="1"/>
  <c r="AE15556" i="25"/>
  <c r="AG15556" i="25" s="1"/>
  <c r="AE15557" i="25" l="1"/>
  <c r="AG15557" i="25" s="1"/>
  <c r="AF15557" i="25"/>
  <c r="AF15558" i="25" l="1"/>
  <c r="AE15558" i="25"/>
  <c r="AG15558" i="25" s="1"/>
  <c r="AE15559" i="25" l="1"/>
  <c r="AG15559" i="25" s="1"/>
  <c r="AF15559" i="25"/>
  <c r="AF15560" i="25" l="1"/>
  <c r="AE15560" i="25"/>
  <c r="AG15560" i="25" s="1"/>
  <c r="AE15561" i="25" l="1"/>
  <c r="AG15561" i="25" s="1"/>
  <c r="AF15561" i="25"/>
  <c r="AF15562" i="25" l="1"/>
  <c r="AE15562" i="25"/>
  <c r="AG15562" i="25" s="1"/>
  <c r="AE15563" i="25" l="1"/>
  <c r="AG15563" i="25" s="1"/>
  <c r="AF15563" i="25"/>
  <c r="AF15564" i="25" l="1"/>
  <c r="AE15564" i="25"/>
  <c r="AG15564" i="25" s="1"/>
  <c r="AE15565" i="25" l="1"/>
  <c r="AG15565" i="25" s="1"/>
  <c r="AF15565" i="25"/>
  <c r="AF15566" i="25" l="1"/>
  <c r="AE15566" i="25"/>
  <c r="AG15566" i="25" s="1"/>
  <c r="AE15567" i="25" l="1"/>
  <c r="AG15567" i="25" s="1"/>
  <c r="AF15567" i="25"/>
  <c r="AF15568" i="25" l="1"/>
  <c r="AE15568" i="25"/>
  <c r="AG15568" i="25" s="1"/>
  <c r="AE15569" i="25" l="1"/>
  <c r="AG15569" i="25" s="1"/>
  <c r="AF15569" i="25"/>
  <c r="AE15570" i="25" l="1"/>
  <c r="AG15570" i="25" s="1"/>
  <c r="AF15570" i="25"/>
  <c r="AE15571" i="25" l="1"/>
  <c r="AG15571" i="25" s="1"/>
  <c r="AF15571" i="25"/>
  <c r="AF15572" i="25" l="1"/>
  <c r="AE15572" i="25"/>
  <c r="AG15572" i="25" s="1"/>
  <c r="AE15573" i="25" l="1"/>
  <c r="AG15573" i="25" s="1"/>
  <c r="AF15573" i="25"/>
  <c r="AF15574" i="25" l="1"/>
  <c r="AE15574" i="25"/>
  <c r="AG15574" i="25" s="1"/>
  <c r="AE15575" i="25" l="1"/>
  <c r="AG15575" i="25" s="1"/>
  <c r="AF15575" i="25"/>
  <c r="AF15576" i="25" l="1"/>
  <c r="AE15576" i="25"/>
  <c r="AG15576" i="25" s="1"/>
  <c r="AE15577" i="25" l="1"/>
  <c r="AG15577" i="25" s="1"/>
  <c r="AF15577" i="25"/>
  <c r="AF15578" i="25" l="1"/>
  <c r="AE15578" i="25"/>
  <c r="AG15578" i="25" s="1"/>
  <c r="AE15579" i="25" l="1"/>
  <c r="AG15579" i="25" s="1"/>
  <c r="AF15579" i="25"/>
  <c r="AF15580" i="25" l="1"/>
  <c r="AE15580" i="25"/>
  <c r="AG15580" i="25" s="1"/>
  <c r="AE15581" i="25" l="1"/>
  <c r="AG15581" i="25" s="1"/>
  <c r="AF15581" i="25"/>
  <c r="AF15582" i="25" l="1"/>
  <c r="AE15582" i="25"/>
  <c r="AG15582" i="25" s="1"/>
  <c r="AE15583" i="25" l="1"/>
  <c r="AG15583" i="25" s="1"/>
  <c r="AF15583" i="25"/>
  <c r="AF15584" i="25" l="1"/>
  <c r="AE15584" i="25"/>
  <c r="AG15584" i="25" s="1"/>
  <c r="AE15585" i="25" l="1"/>
  <c r="AG15585" i="25" s="1"/>
  <c r="AF15585" i="25"/>
  <c r="AF15586" i="25" l="1"/>
  <c r="AE15586" i="25"/>
  <c r="AG15586" i="25" s="1"/>
  <c r="AE15587" i="25" l="1"/>
  <c r="AG15587" i="25" s="1"/>
  <c r="AF15587" i="25"/>
  <c r="AF15588" i="25" l="1"/>
  <c r="AE15588" i="25"/>
  <c r="AG15588" i="25" s="1"/>
  <c r="AE15589" i="25" l="1"/>
  <c r="AG15589" i="25" s="1"/>
  <c r="AF15589" i="25"/>
  <c r="AF15590" i="25" l="1"/>
  <c r="AE15590" i="25"/>
  <c r="AG15590" i="25" s="1"/>
  <c r="AE15591" i="25" l="1"/>
  <c r="AG15591" i="25" s="1"/>
  <c r="AF15591" i="25"/>
  <c r="AF15592" i="25" l="1"/>
  <c r="AE15592" i="25"/>
  <c r="AG15592" i="25" s="1"/>
  <c r="AE15593" i="25" l="1"/>
  <c r="AG15593" i="25" s="1"/>
  <c r="AF15593" i="25"/>
  <c r="AF15594" i="25" l="1"/>
  <c r="AE15594" i="25"/>
  <c r="AG15594" i="25" s="1"/>
  <c r="AE15595" i="25" l="1"/>
  <c r="AG15595" i="25" s="1"/>
  <c r="AF15595" i="25"/>
  <c r="AF15596" i="25" l="1"/>
  <c r="AE15596" i="25"/>
  <c r="AG15596" i="25" s="1"/>
  <c r="AE15597" i="25" l="1"/>
  <c r="AG15597" i="25" s="1"/>
  <c r="AF15597" i="25"/>
  <c r="AF15598" i="25" l="1"/>
  <c r="AE15598" i="25"/>
  <c r="AG15598" i="25" s="1"/>
  <c r="AE15599" i="25" l="1"/>
  <c r="AG15599" i="25" s="1"/>
  <c r="AF15599" i="25"/>
  <c r="AF15600" i="25" l="1"/>
  <c r="AE15600" i="25"/>
  <c r="AG15600" i="25" s="1"/>
  <c r="AE15601" i="25" l="1"/>
  <c r="AG15601" i="25" s="1"/>
  <c r="AF15601" i="25"/>
  <c r="AF15602" i="25" l="1"/>
  <c r="AE15602" i="25"/>
  <c r="AG15602" i="25" s="1"/>
  <c r="AE15603" i="25" l="1"/>
  <c r="AG15603" i="25" s="1"/>
  <c r="AF15603" i="25"/>
  <c r="AF15604" i="25" l="1"/>
  <c r="AE15604" i="25"/>
  <c r="AG15604" i="25" s="1"/>
  <c r="AE15605" i="25" l="1"/>
  <c r="AG15605" i="25" s="1"/>
  <c r="AF15605" i="25"/>
  <c r="AF15606" i="25" l="1"/>
  <c r="AE15606" i="25"/>
  <c r="AG15606" i="25" s="1"/>
  <c r="AE15607" i="25" l="1"/>
  <c r="AG15607" i="25" s="1"/>
  <c r="AF15607" i="25"/>
  <c r="AF15608" i="25" l="1"/>
  <c r="AE15608" i="25"/>
  <c r="AG15608" i="25" s="1"/>
  <c r="AE15609" i="25" l="1"/>
  <c r="AG15609" i="25" s="1"/>
  <c r="AF15609" i="25"/>
  <c r="AF15610" i="25" l="1"/>
  <c r="AE15610" i="25"/>
  <c r="AG15610" i="25" s="1"/>
  <c r="AE15611" i="25" l="1"/>
  <c r="AG15611" i="25" s="1"/>
  <c r="AF15611" i="25"/>
  <c r="AF15612" i="25" l="1"/>
  <c r="AE15612" i="25"/>
  <c r="AG15612" i="25" s="1"/>
  <c r="AE15613" i="25" l="1"/>
  <c r="AG15613" i="25" s="1"/>
  <c r="AF15613" i="25"/>
  <c r="AF15614" i="25" l="1"/>
  <c r="AE15614" i="25"/>
  <c r="AG15614" i="25" s="1"/>
  <c r="AE15615" i="25" l="1"/>
  <c r="AG15615" i="25" s="1"/>
  <c r="AF15615" i="25"/>
  <c r="AF15616" i="25" l="1"/>
  <c r="AE15616" i="25"/>
  <c r="AG15616" i="25" s="1"/>
  <c r="AE15617" i="25" l="1"/>
  <c r="AG15617" i="25" s="1"/>
  <c r="AF15617" i="25"/>
  <c r="AF15618" i="25" l="1"/>
  <c r="AE15618" i="25"/>
  <c r="AG15618" i="25" s="1"/>
  <c r="AE15619" i="25" l="1"/>
  <c r="AG15619" i="25" s="1"/>
  <c r="AF15619" i="25"/>
  <c r="AF15620" i="25" l="1"/>
  <c r="AE15620" i="25"/>
  <c r="AG15620" i="25" s="1"/>
  <c r="AE15621" i="25" l="1"/>
  <c r="AG15621" i="25" s="1"/>
  <c r="AF15621" i="25"/>
  <c r="AF15622" i="25" l="1"/>
  <c r="AE15622" i="25"/>
  <c r="AG15622" i="25" s="1"/>
  <c r="AE15623" i="25" l="1"/>
  <c r="AG15623" i="25" s="1"/>
  <c r="AF15623" i="25"/>
  <c r="AF15624" i="25" l="1"/>
  <c r="AE15624" i="25"/>
  <c r="AG15624" i="25" s="1"/>
  <c r="AE15625" i="25" l="1"/>
  <c r="AG15625" i="25" s="1"/>
  <c r="AF15625" i="25"/>
  <c r="AF15626" i="25" l="1"/>
  <c r="AE15626" i="25"/>
  <c r="AG15626" i="25" s="1"/>
  <c r="AE15627" i="25" l="1"/>
  <c r="AG15627" i="25" s="1"/>
  <c r="AF15627" i="25"/>
  <c r="AF15628" i="25" l="1"/>
  <c r="AE15628" i="25"/>
  <c r="AG15628" i="25" s="1"/>
  <c r="AE15629" i="25" l="1"/>
  <c r="AG15629" i="25" s="1"/>
  <c r="AF15629" i="25"/>
  <c r="AF15630" i="25" l="1"/>
  <c r="AE15630" i="25"/>
  <c r="AG15630" i="25" s="1"/>
  <c r="AE15631" i="25" l="1"/>
  <c r="AG15631" i="25" s="1"/>
  <c r="AF15631" i="25"/>
  <c r="AF15632" i="25" l="1"/>
  <c r="AE15632" i="25"/>
  <c r="AG15632" i="25" s="1"/>
  <c r="AE15633" i="25" l="1"/>
  <c r="AG15633" i="25" s="1"/>
  <c r="AF15633" i="25"/>
  <c r="AF15634" i="25" l="1"/>
  <c r="AE15634" i="25"/>
  <c r="AG15634" i="25" s="1"/>
  <c r="AE15635" i="25" l="1"/>
  <c r="AG15635" i="25" s="1"/>
  <c r="AF15635" i="25"/>
  <c r="AF15636" i="25" l="1"/>
  <c r="AE15636" i="25"/>
  <c r="AG15636" i="25" s="1"/>
  <c r="AE15637" i="25" l="1"/>
  <c r="AG15637" i="25" s="1"/>
  <c r="AF15637" i="25"/>
  <c r="AF15638" i="25" l="1"/>
  <c r="AE15638" i="25"/>
  <c r="AG15638" i="25" s="1"/>
  <c r="AE15639" i="25" l="1"/>
  <c r="AG15639" i="25" s="1"/>
  <c r="AF15639" i="25"/>
  <c r="AF15640" i="25" l="1"/>
  <c r="AE15640" i="25"/>
  <c r="AG15640" i="25" s="1"/>
  <c r="AE15641" i="25" l="1"/>
  <c r="AG15641" i="25" s="1"/>
  <c r="AF15641" i="25"/>
  <c r="AF15642" i="25" l="1"/>
  <c r="AE15642" i="25"/>
  <c r="AG15642" i="25" s="1"/>
  <c r="AE15643" i="25" l="1"/>
  <c r="AG15643" i="25" s="1"/>
  <c r="AF15643" i="25"/>
  <c r="AF15644" i="25" l="1"/>
  <c r="AE15644" i="25"/>
  <c r="AG15644" i="25" s="1"/>
  <c r="AE15645" i="25" l="1"/>
  <c r="AG15645" i="25" s="1"/>
  <c r="AF15645" i="25"/>
  <c r="AF15646" i="25" l="1"/>
  <c r="AE15646" i="25"/>
  <c r="AG15646" i="25" s="1"/>
  <c r="AE15647" i="25" l="1"/>
  <c r="AG15647" i="25" s="1"/>
  <c r="AF15647" i="25"/>
  <c r="AF15648" i="25" l="1"/>
  <c r="AE15648" i="25"/>
  <c r="AG15648" i="25" s="1"/>
  <c r="AE15649" i="25" l="1"/>
  <c r="AG15649" i="25" s="1"/>
  <c r="AF15649" i="25"/>
  <c r="AF15650" i="25" l="1"/>
  <c r="AE15650" i="25"/>
  <c r="AG15650" i="25" s="1"/>
  <c r="AE15651" i="25" l="1"/>
  <c r="AG15651" i="25" s="1"/>
  <c r="AF15651" i="25"/>
  <c r="AF15652" i="25" l="1"/>
  <c r="AE15652" i="25"/>
  <c r="AG15652" i="25" s="1"/>
  <c r="AE15653" i="25" l="1"/>
  <c r="AG15653" i="25" s="1"/>
  <c r="AF15653" i="25"/>
  <c r="AF15654" i="25" l="1"/>
  <c r="AE15654" i="25"/>
  <c r="AG15654" i="25" s="1"/>
  <c r="AE15655" i="25" l="1"/>
  <c r="AG15655" i="25" s="1"/>
  <c r="AF15655" i="25"/>
  <c r="AF15656" i="25" l="1"/>
  <c r="AE15656" i="25"/>
  <c r="AG15656" i="25" s="1"/>
  <c r="AE15657" i="25" l="1"/>
  <c r="AG15657" i="25" s="1"/>
  <c r="AF15657" i="25"/>
  <c r="AF15658" i="25" l="1"/>
  <c r="AE15658" i="25"/>
  <c r="AG15658" i="25" s="1"/>
  <c r="AE15659" i="25" l="1"/>
  <c r="AG15659" i="25" s="1"/>
  <c r="AF15659" i="25"/>
  <c r="AF15660" i="25" l="1"/>
  <c r="AE15660" i="25"/>
  <c r="AG15660" i="25" s="1"/>
  <c r="AE15661" i="25" l="1"/>
  <c r="AG15661" i="25" s="1"/>
  <c r="AF15661" i="25"/>
  <c r="AF15662" i="25" l="1"/>
  <c r="AE15662" i="25"/>
  <c r="AG15662" i="25" s="1"/>
  <c r="AE15663" i="25" l="1"/>
  <c r="AG15663" i="25" s="1"/>
  <c r="AF15663" i="25"/>
  <c r="AF15664" i="25" l="1"/>
  <c r="AE15664" i="25"/>
  <c r="AG15664" i="25" s="1"/>
  <c r="AE15665" i="25" l="1"/>
  <c r="AG15665" i="25" s="1"/>
  <c r="AF15665" i="25"/>
  <c r="AF15666" i="25" l="1"/>
  <c r="AE15666" i="25"/>
  <c r="AG15666" i="25" s="1"/>
  <c r="AE15667" i="25" l="1"/>
  <c r="AG15667" i="25" s="1"/>
  <c r="AF15667" i="25"/>
  <c r="AF15668" i="25" l="1"/>
  <c r="AE15668" i="25"/>
  <c r="AG15668" i="25" s="1"/>
  <c r="AE15669" i="25" l="1"/>
  <c r="AG15669" i="25" s="1"/>
  <c r="AF15669" i="25"/>
  <c r="AF15670" i="25" l="1"/>
  <c r="AE15670" i="25"/>
  <c r="AG15670" i="25" s="1"/>
  <c r="AE15671" i="25" l="1"/>
  <c r="AG15671" i="25" s="1"/>
  <c r="AF15671" i="25"/>
  <c r="AF15672" i="25" l="1"/>
  <c r="AE15672" i="25"/>
  <c r="AG15672" i="25" s="1"/>
  <c r="AE15673" i="25" l="1"/>
  <c r="AG15673" i="25" s="1"/>
  <c r="AF15673" i="25"/>
  <c r="AF15674" i="25" l="1"/>
  <c r="AE15674" i="25"/>
  <c r="AG15674" i="25" s="1"/>
  <c r="AE15675" i="25" l="1"/>
  <c r="AG15675" i="25" s="1"/>
  <c r="AF15675" i="25"/>
  <c r="AF15676" i="25" l="1"/>
  <c r="AE15676" i="25"/>
  <c r="AG15676" i="25" s="1"/>
  <c r="AE15677" i="25" l="1"/>
  <c r="AG15677" i="25" s="1"/>
  <c r="AF15677" i="25"/>
  <c r="AF15678" i="25" l="1"/>
  <c r="AE15678" i="25"/>
  <c r="AG15678" i="25" s="1"/>
  <c r="AE15679" i="25" l="1"/>
  <c r="AG15679" i="25" s="1"/>
  <c r="AF15679" i="25"/>
  <c r="AE15680" i="25" l="1"/>
  <c r="AG15680" i="25" s="1"/>
  <c r="AF15680" i="25"/>
  <c r="AE15681" i="25" l="1"/>
  <c r="AG15681" i="25" s="1"/>
  <c r="AF15681" i="25"/>
  <c r="AE15682" i="25" l="1"/>
  <c r="AG15682" i="25" s="1"/>
  <c r="AF15682" i="25"/>
  <c r="AE15683" i="25" l="1"/>
  <c r="AG15683" i="25" s="1"/>
  <c r="AF15683" i="25"/>
  <c r="AE15684" i="25" l="1"/>
  <c r="AG15684" i="25" s="1"/>
  <c r="AF15684" i="25"/>
  <c r="AE15685" i="25" l="1"/>
  <c r="AG15685" i="25" s="1"/>
  <c r="AF15685" i="25"/>
  <c r="AE15686" i="25" l="1"/>
  <c r="AG15686" i="25" s="1"/>
  <c r="AF15686" i="25"/>
  <c r="AE15687" i="25" l="1"/>
  <c r="AG15687" i="25" s="1"/>
  <c r="AF15687" i="25"/>
  <c r="AE15688" i="25" l="1"/>
  <c r="AG15688" i="25" s="1"/>
  <c r="AF15688" i="25"/>
  <c r="AE15689" i="25" l="1"/>
  <c r="AG15689" i="25" s="1"/>
  <c r="AF15689" i="25"/>
  <c r="AE15690" i="25" l="1"/>
  <c r="AG15690" i="25" s="1"/>
  <c r="AF15690" i="25"/>
  <c r="AE15691" i="25" l="1"/>
  <c r="AG15691" i="25" s="1"/>
  <c r="AF15691" i="25"/>
  <c r="AE15692" i="25" l="1"/>
  <c r="AG15692" i="25" s="1"/>
  <c r="AF15692" i="25"/>
  <c r="AE15693" i="25" l="1"/>
  <c r="AG15693" i="25" s="1"/>
  <c r="AF15693" i="25"/>
  <c r="AE15694" i="25" l="1"/>
  <c r="AG15694" i="25" s="1"/>
  <c r="AF15694" i="25"/>
  <c r="AE15695" i="25" l="1"/>
  <c r="AG15695" i="25" s="1"/>
  <c r="AF15695" i="25"/>
  <c r="AE15696" i="25" l="1"/>
  <c r="AG15696" i="25" s="1"/>
  <c r="AF15696" i="25"/>
  <c r="AE15697" i="25" l="1"/>
  <c r="AG15697" i="25" s="1"/>
  <c r="AF15697" i="25"/>
  <c r="AE15698" i="25" l="1"/>
  <c r="AG15698" i="25" s="1"/>
  <c r="AF15698" i="25"/>
  <c r="AE15699" i="25" l="1"/>
  <c r="AG15699" i="25" s="1"/>
  <c r="AF15699" i="25"/>
  <c r="AE15700" i="25" l="1"/>
  <c r="AG15700" i="25" s="1"/>
  <c r="AF15700" i="25"/>
  <c r="AE15701" i="25" l="1"/>
  <c r="AG15701" i="25" s="1"/>
  <c r="AF15701" i="25"/>
  <c r="AE15702" i="25" l="1"/>
  <c r="AG15702" i="25" s="1"/>
  <c r="AF15702" i="25"/>
  <c r="AE15703" i="25" l="1"/>
  <c r="AG15703" i="25" s="1"/>
  <c r="AF15703" i="25"/>
  <c r="AE15704" i="25" l="1"/>
  <c r="AG15704" i="25" s="1"/>
  <c r="AF15704" i="25"/>
  <c r="AE15705" i="25" l="1"/>
  <c r="AG15705" i="25" s="1"/>
  <c r="AF15705" i="25"/>
  <c r="AE15706" i="25" l="1"/>
  <c r="AG15706" i="25" s="1"/>
  <c r="AF15706" i="25"/>
  <c r="AE15707" i="25" l="1"/>
  <c r="AG15707" i="25" s="1"/>
  <c r="AF15707" i="25"/>
  <c r="AE15708" i="25" l="1"/>
  <c r="AG15708" i="25" s="1"/>
  <c r="AF15708" i="25"/>
  <c r="AF15709" i="25" l="1"/>
  <c r="AE15709" i="25"/>
  <c r="AG15709" i="25" s="1"/>
  <c r="AE15710" i="25" l="1"/>
  <c r="AG15710" i="25" s="1"/>
  <c r="AF15710" i="25"/>
  <c r="AE15711" i="25" l="1"/>
  <c r="AG15711" i="25" s="1"/>
  <c r="AF15711" i="25"/>
  <c r="AE15712" i="25" l="1"/>
  <c r="AG15712" i="25" s="1"/>
  <c r="AF15712" i="25"/>
  <c r="AE15713" i="25" l="1"/>
  <c r="AG15713" i="25" s="1"/>
  <c r="AF15713" i="25"/>
  <c r="AE15714" i="25" l="1"/>
  <c r="AG15714" i="25" s="1"/>
  <c r="AF15714" i="25"/>
  <c r="AE15715" i="25" l="1"/>
  <c r="AG15715" i="25" s="1"/>
  <c r="AF15715" i="25"/>
  <c r="AE15716" i="25" l="1"/>
  <c r="AG15716" i="25" s="1"/>
  <c r="AF15716" i="25"/>
  <c r="AE15717" i="25" l="1"/>
  <c r="AG15717" i="25" s="1"/>
  <c r="AF15717" i="25"/>
  <c r="AE15718" i="25" l="1"/>
  <c r="AG15718" i="25" s="1"/>
  <c r="AF15718" i="25"/>
  <c r="AE15719" i="25" l="1"/>
  <c r="AG15719" i="25" s="1"/>
  <c r="AF15719" i="25"/>
  <c r="AE15720" i="25" l="1"/>
  <c r="AG15720" i="25" s="1"/>
  <c r="AF15720" i="25"/>
  <c r="AE15721" i="25" l="1"/>
  <c r="AG15721" i="25" s="1"/>
  <c r="AF15721" i="25"/>
  <c r="AE15722" i="25" l="1"/>
  <c r="AG15722" i="25" s="1"/>
  <c r="AF15722" i="25"/>
  <c r="AE15723" i="25" l="1"/>
  <c r="AG15723" i="25" s="1"/>
  <c r="AF15723" i="25"/>
  <c r="AE15724" i="25" l="1"/>
  <c r="AG15724" i="25" s="1"/>
  <c r="AF15724" i="25"/>
  <c r="AE15725" i="25" l="1"/>
  <c r="AG15725" i="25" s="1"/>
  <c r="AF15725" i="25"/>
  <c r="AE15726" i="25" l="1"/>
  <c r="AG15726" i="25" s="1"/>
  <c r="AF15726" i="25"/>
  <c r="AE15727" i="25" l="1"/>
  <c r="AG15727" i="25" s="1"/>
  <c r="AF15727" i="25"/>
  <c r="AE15728" i="25" l="1"/>
  <c r="AG15728" i="25" s="1"/>
  <c r="AF15728" i="25"/>
  <c r="AE15729" i="25" l="1"/>
  <c r="AG15729" i="25" s="1"/>
  <c r="AF15729" i="25"/>
  <c r="AE15730" i="25" l="1"/>
  <c r="AG15730" i="25" s="1"/>
  <c r="AF15730" i="25"/>
  <c r="AF15731" i="25" l="1"/>
  <c r="AE15731" i="25"/>
  <c r="AG15731" i="25" s="1"/>
  <c r="AE15732" i="25" l="1"/>
  <c r="AG15732" i="25" s="1"/>
  <c r="AF15732" i="25"/>
  <c r="AF15733" i="25" l="1"/>
  <c r="AE15733" i="25"/>
  <c r="AG15733" i="25" s="1"/>
  <c r="AE15734" i="25" l="1"/>
  <c r="AG15734" i="25" s="1"/>
  <c r="AF15734" i="25"/>
  <c r="AE15735" i="25" l="1"/>
  <c r="AG15735" i="25" s="1"/>
  <c r="AF15735" i="25"/>
  <c r="AE15736" i="25" l="1"/>
  <c r="AG15736" i="25" s="1"/>
  <c r="AF15736" i="25"/>
  <c r="AE15737" i="25" l="1"/>
  <c r="AG15737" i="25" s="1"/>
  <c r="AF15737" i="25"/>
  <c r="AE15738" i="25" l="1"/>
  <c r="AG15738" i="25" s="1"/>
  <c r="AF15738" i="25"/>
  <c r="AE15739" i="25" l="1"/>
  <c r="AG15739" i="25" s="1"/>
  <c r="AF15739" i="25"/>
  <c r="AE15740" i="25" l="1"/>
  <c r="AG15740" i="25" s="1"/>
  <c r="AF15740" i="25"/>
  <c r="AE15741" i="25" l="1"/>
  <c r="AG15741" i="25" s="1"/>
  <c r="AF15741" i="25"/>
  <c r="AE15742" i="25" l="1"/>
  <c r="AG15742" i="25" s="1"/>
  <c r="AF15742" i="25"/>
  <c r="AE15743" i="25" l="1"/>
  <c r="AG15743" i="25" s="1"/>
  <c r="AF15743" i="25"/>
  <c r="AE15744" i="25" l="1"/>
  <c r="AG15744" i="25" s="1"/>
  <c r="AF15744" i="25"/>
  <c r="AE15745" i="25" l="1"/>
  <c r="AG15745" i="25" s="1"/>
  <c r="AF15745" i="25"/>
  <c r="AE15746" i="25" l="1"/>
  <c r="AG15746" i="25" s="1"/>
  <c r="AF15746" i="25"/>
  <c r="AE15747" i="25" l="1"/>
  <c r="AG15747" i="25" s="1"/>
  <c r="AF15747" i="25"/>
  <c r="AE15748" i="25" l="1"/>
  <c r="AG15748" i="25" s="1"/>
  <c r="AF15748" i="25"/>
  <c r="AE15749" i="25" l="1"/>
  <c r="AG15749" i="25" s="1"/>
  <c r="AF15749" i="25"/>
  <c r="AE15750" i="25" l="1"/>
  <c r="AG15750" i="25" s="1"/>
  <c r="AF15750" i="25"/>
  <c r="AE15751" i="25" l="1"/>
  <c r="AG15751" i="25" s="1"/>
  <c r="AF15751" i="25"/>
  <c r="AE15752" i="25" l="1"/>
  <c r="AG15752" i="25" s="1"/>
  <c r="AF15752" i="25"/>
  <c r="AE15753" i="25" l="1"/>
  <c r="AG15753" i="25" s="1"/>
  <c r="AF15753" i="25"/>
  <c r="AE15754" i="25" l="1"/>
  <c r="AG15754" i="25" s="1"/>
  <c r="AF15754" i="25"/>
  <c r="AE15755" i="25" l="1"/>
  <c r="AG15755" i="25" s="1"/>
  <c r="AF15755" i="25"/>
  <c r="AE15756" i="25" l="1"/>
  <c r="AG15756" i="25" s="1"/>
  <c r="AF15756" i="25"/>
  <c r="AE15757" i="25" l="1"/>
  <c r="AG15757" i="25" s="1"/>
  <c r="AF15757" i="25"/>
  <c r="AE15758" i="25" l="1"/>
  <c r="AG15758" i="25" s="1"/>
  <c r="AF15758" i="25"/>
  <c r="AE15759" i="25" l="1"/>
  <c r="AG15759" i="25" s="1"/>
  <c r="AF15759" i="25"/>
  <c r="AE15760" i="25" l="1"/>
  <c r="AG15760" i="25" s="1"/>
  <c r="AF15760" i="25"/>
  <c r="AE15761" i="25" l="1"/>
  <c r="AG15761" i="25" s="1"/>
  <c r="AF15761" i="25"/>
  <c r="AE15762" i="25" l="1"/>
  <c r="AG15762" i="25" s="1"/>
  <c r="AF15762" i="25"/>
  <c r="AE15763" i="25" l="1"/>
  <c r="AG15763" i="25" s="1"/>
  <c r="AF15763" i="25"/>
  <c r="AE15764" i="25" l="1"/>
  <c r="AG15764" i="25" s="1"/>
  <c r="AF15764" i="25"/>
  <c r="AE15765" i="25" l="1"/>
  <c r="AG15765" i="25" s="1"/>
  <c r="AF15765" i="25"/>
  <c r="AE15766" i="25" l="1"/>
  <c r="AG15766" i="25" s="1"/>
  <c r="AF15766" i="25"/>
  <c r="AE15767" i="25" l="1"/>
  <c r="AG15767" i="25" s="1"/>
  <c r="AF15767" i="25"/>
  <c r="AE15768" i="25" l="1"/>
  <c r="AG15768" i="25" s="1"/>
  <c r="AF15768" i="25"/>
  <c r="AE15769" i="25" l="1"/>
  <c r="AG15769" i="25" s="1"/>
  <c r="AF15769" i="25"/>
  <c r="AE15770" i="25" l="1"/>
  <c r="AG15770" i="25" s="1"/>
  <c r="AF15770" i="25"/>
  <c r="AE15771" i="25" l="1"/>
  <c r="AG15771" i="25" s="1"/>
  <c r="AF15771" i="25"/>
  <c r="AE15772" i="25" l="1"/>
  <c r="AG15772" i="25" s="1"/>
  <c r="AF15772" i="25"/>
  <c r="AE15773" i="25" l="1"/>
  <c r="AG15773" i="25" s="1"/>
  <c r="AF15773" i="25"/>
  <c r="AE15774" i="25" l="1"/>
  <c r="AG15774" i="25" s="1"/>
  <c r="AF15774" i="25"/>
  <c r="AE15775" i="25" l="1"/>
  <c r="AG15775" i="25" s="1"/>
  <c r="AF15775" i="25"/>
  <c r="AE15776" i="25" l="1"/>
  <c r="AG15776" i="25" s="1"/>
  <c r="AF15776" i="25"/>
  <c r="AE15777" i="25" l="1"/>
  <c r="AG15777" i="25" s="1"/>
  <c r="AF15777" i="25"/>
  <c r="AE15778" i="25" l="1"/>
  <c r="AG15778" i="25" s="1"/>
  <c r="AF15778" i="25"/>
  <c r="AE15779" i="25" l="1"/>
  <c r="AG15779" i="25" s="1"/>
  <c r="AF15779" i="25"/>
  <c r="AE15780" i="25" l="1"/>
  <c r="AG15780" i="25" s="1"/>
  <c r="AF15780" i="25"/>
  <c r="AE15781" i="25" l="1"/>
  <c r="AG15781" i="25" s="1"/>
  <c r="AF15781" i="25"/>
  <c r="AE15782" i="25" l="1"/>
  <c r="AG15782" i="25" s="1"/>
  <c r="AF15782" i="25"/>
  <c r="AE15783" i="25" l="1"/>
  <c r="AG15783" i="25" s="1"/>
  <c r="AF15783" i="25"/>
  <c r="AE15784" i="25" l="1"/>
  <c r="AG15784" i="25" s="1"/>
  <c r="AF15784" i="25"/>
  <c r="AE15785" i="25" l="1"/>
  <c r="AG15785" i="25" s="1"/>
  <c r="AF15785" i="25"/>
  <c r="AE15786" i="25" l="1"/>
  <c r="AG15786" i="25" s="1"/>
  <c r="AF15786" i="25"/>
  <c r="AE15787" i="25" l="1"/>
  <c r="AG15787" i="25" s="1"/>
  <c r="AF15787" i="25"/>
  <c r="AE15788" i="25" l="1"/>
  <c r="AG15788" i="25" s="1"/>
  <c r="AF15788" i="25"/>
  <c r="AE15789" i="25" l="1"/>
  <c r="AG15789" i="25" s="1"/>
  <c r="AF15789" i="25"/>
  <c r="AE15790" i="25" l="1"/>
  <c r="AG15790" i="25" s="1"/>
  <c r="AF15790" i="25"/>
  <c r="AE15791" i="25" l="1"/>
  <c r="AG15791" i="25" s="1"/>
  <c r="AF15791" i="25"/>
  <c r="AE15792" i="25" l="1"/>
  <c r="AG15792" i="25" s="1"/>
  <c r="AF15792" i="25"/>
  <c r="AE15793" i="25" l="1"/>
  <c r="AG15793" i="25" s="1"/>
  <c r="AF15793" i="25"/>
  <c r="AE15794" i="25" l="1"/>
  <c r="AG15794" i="25" s="1"/>
  <c r="AF15794" i="25"/>
  <c r="AE15795" i="25" l="1"/>
  <c r="AG15795" i="25" s="1"/>
  <c r="AF15795" i="25"/>
  <c r="AE15796" i="25" l="1"/>
  <c r="AG15796" i="25" s="1"/>
  <c r="AF15796" i="25"/>
  <c r="AE15797" i="25" l="1"/>
  <c r="AG15797" i="25" s="1"/>
  <c r="AF15797" i="25"/>
  <c r="AE15798" i="25" l="1"/>
  <c r="AG15798" i="25" s="1"/>
  <c r="AF15798" i="25"/>
  <c r="AE15799" i="25" l="1"/>
  <c r="AG15799" i="25" s="1"/>
  <c r="AF15799" i="25"/>
  <c r="AE15800" i="25" l="1"/>
  <c r="AG15800" i="25" s="1"/>
  <c r="AF15800" i="25"/>
  <c r="AE15801" i="25" l="1"/>
  <c r="AG15801" i="25" s="1"/>
  <c r="AF15801" i="25"/>
  <c r="AE15802" i="25" l="1"/>
  <c r="AG15802" i="25" s="1"/>
  <c r="AF15802" i="25"/>
  <c r="AE15803" i="25" l="1"/>
  <c r="AG15803" i="25" s="1"/>
  <c r="AF15803" i="25"/>
  <c r="AE15804" i="25" l="1"/>
  <c r="AG15804" i="25" s="1"/>
  <c r="AF15804" i="25"/>
  <c r="AE15805" i="25" l="1"/>
  <c r="AG15805" i="25" s="1"/>
  <c r="AF15805" i="25"/>
  <c r="AE15806" i="25" l="1"/>
  <c r="AG15806" i="25" s="1"/>
  <c r="AF15806" i="25"/>
  <c r="AE15807" i="25" l="1"/>
  <c r="AG15807" i="25" s="1"/>
  <c r="AF15807" i="25"/>
  <c r="AE15808" i="25" l="1"/>
  <c r="AG15808" i="25" s="1"/>
  <c r="AF15808" i="25"/>
  <c r="AE15809" i="25" l="1"/>
  <c r="AG15809" i="25" s="1"/>
  <c r="AF15809" i="25"/>
  <c r="AE15810" i="25" l="1"/>
  <c r="AG15810" i="25" s="1"/>
  <c r="AF15810" i="25"/>
  <c r="AE15811" i="25" l="1"/>
  <c r="AG15811" i="25" s="1"/>
  <c r="AF15811" i="25"/>
  <c r="AE15812" i="25" l="1"/>
  <c r="AG15812" i="25" s="1"/>
  <c r="AF15812" i="25"/>
  <c r="AE15813" i="25" l="1"/>
  <c r="AG15813" i="25" s="1"/>
  <c r="AF15813" i="25"/>
  <c r="AE15814" i="25" l="1"/>
  <c r="AG15814" i="25" s="1"/>
  <c r="AF15814" i="25"/>
  <c r="AE15815" i="25" l="1"/>
  <c r="AG15815" i="25" s="1"/>
  <c r="AF15815" i="25"/>
  <c r="AE15816" i="25" l="1"/>
  <c r="AG15816" i="25" s="1"/>
  <c r="AF15816" i="25"/>
  <c r="AE15817" i="25" l="1"/>
  <c r="AG15817" i="25" s="1"/>
  <c r="AF15817" i="25"/>
  <c r="AE15818" i="25" l="1"/>
  <c r="AG15818" i="25" s="1"/>
  <c r="AF15818" i="25"/>
  <c r="AE15819" i="25" l="1"/>
  <c r="AG15819" i="25" s="1"/>
  <c r="AF15819" i="25"/>
  <c r="AE15820" i="25" l="1"/>
  <c r="AG15820" i="25" s="1"/>
  <c r="AF15820" i="25"/>
  <c r="AE15821" i="25" l="1"/>
  <c r="AG15821" i="25" s="1"/>
  <c r="AF15821" i="25"/>
  <c r="AE15822" i="25" l="1"/>
  <c r="AG15822" i="25" s="1"/>
  <c r="AF15822" i="25"/>
  <c r="AE15823" i="25" l="1"/>
  <c r="AG15823" i="25" s="1"/>
  <c r="AF15823" i="25"/>
  <c r="AE15824" i="25" l="1"/>
  <c r="AG15824" i="25" s="1"/>
  <c r="AF15824" i="25"/>
  <c r="AE15825" i="25" l="1"/>
  <c r="AG15825" i="25" s="1"/>
  <c r="AF15825" i="25"/>
  <c r="AE15826" i="25" l="1"/>
  <c r="AG15826" i="25" s="1"/>
  <c r="AF15826" i="25"/>
  <c r="AE15827" i="25" l="1"/>
  <c r="AG15827" i="25" s="1"/>
  <c r="AF15827" i="25"/>
  <c r="AE15828" i="25" l="1"/>
  <c r="AG15828" i="25" s="1"/>
  <c r="AF15828" i="25"/>
  <c r="AE15829" i="25" l="1"/>
  <c r="AG15829" i="25" s="1"/>
  <c r="AF15829" i="25"/>
  <c r="AE15830" i="25" l="1"/>
  <c r="AG15830" i="25" s="1"/>
  <c r="AF15830" i="25"/>
  <c r="AE15831" i="25" l="1"/>
  <c r="AG15831" i="25" s="1"/>
  <c r="AF15831" i="25"/>
  <c r="AE15832" i="25" l="1"/>
  <c r="AG15832" i="25" s="1"/>
  <c r="AF15832" i="25"/>
  <c r="AE15833" i="25" l="1"/>
  <c r="AG15833" i="25" s="1"/>
  <c r="AF15833" i="25"/>
  <c r="AE15834" i="25" l="1"/>
  <c r="AG15834" i="25" s="1"/>
  <c r="AF15834" i="25"/>
  <c r="AE15835" i="25" l="1"/>
  <c r="AG15835" i="25" s="1"/>
  <c r="AF15835" i="25"/>
  <c r="AE15836" i="25" l="1"/>
  <c r="AG15836" i="25" s="1"/>
  <c r="AF15836" i="25"/>
  <c r="AE15837" i="25" l="1"/>
  <c r="AG15837" i="25" s="1"/>
  <c r="AF15837" i="25"/>
  <c r="AE15838" i="25" l="1"/>
  <c r="AG15838" i="25" s="1"/>
  <c r="AF15838" i="25"/>
  <c r="AE15839" i="25" l="1"/>
  <c r="AG15839" i="25" s="1"/>
  <c r="AF15839" i="25"/>
  <c r="AE15840" i="25" l="1"/>
  <c r="AG15840" i="25" s="1"/>
  <c r="AF15840" i="25"/>
  <c r="AE15841" i="25" l="1"/>
  <c r="AG15841" i="25" s="1"/>
  <c r="AF15841" i="25"/>
  <c r="AE15842" i="25" l="1"/>
  <c r="AG15842" i="25" s="1"/>
  <c r="AF15842" i="25"/>
  <c r="AE15843" i="25" l="1"/>
  <c r="AG15843" i="25" s="1"/>
  <c r="AF15843" i="25"/>
  <c r="AE15844" i="25" l="1"/>
  <c r="AG15844" i="25" s="1"/>
  <c r="AF15844" i="25"/>
  <c r="AE15845" i="25" l="1"/>
  <c r="AG15845" i="25" s="1"/>
  <c r="AF15845" i="25"/>
  <c r="AE15846" i="25" l="1"/>
  <c r="AG15846" i="25" s="1"/>
  <c r="AF15846" i="25"/>
  <c r="AE15847" i="25" l="1"/>
  <c r="AG15847" i="25" s="1"/>
  <c r="AF15847" i="25"/>
  <c r="AE15848" i="25" l="1"/>
  <c r="AG15848" i="25" s="1"/>
  <c r="AF15848" i="25"/>
  <c r="AE15849" i="25" l="1"/>
  <c r="AG15849" i="25" s="1"/>
  <c r="AF15849" i="25"/>
  <c r="AE15850" i="25" l="1"/>
  <c r="AG15850" i="25" s="1"/>
  <c r="AF15850" i="25"/>
  <c r="AE15851" i="25" l="1"/>
  <c r="AG15851" i="25" s="1"/>
  <c r="AF15851" i="25"/>
  <c r="AE15852" i="25" l="1"/>
  <c r="AG15852" i="25" s="1"/>
  <c r="AF15852" i="25"/>
  <c r="AE15853" i="25" l="1"/>
  <c r="AG15853" i="25" s="1"/>
  <c r="AF15853" i="25"/>
  <c r="AE15854" i="25" l="1"/>
  <c r="AG15854" i="25" s="1"/>
  <c r="AF15854" i="25"/>
  <c r="AE15855" i="25" l="1"/>
  <c r="AG15855" i="25" s="1"/>
  <c r="AF15855" i="25"/>
  <c r="AE15856" i="25" l="1"/>
  <c r="AG15856" i="25" s="1"/>
  <c r="AF15856" i="25"/>
  <c r="AE15857" i="25" l="1"/>
  <c r="AG15857" i="25" s="1"/>
  <c r="AF15857" i="25"/>
  <c r="AE15858" i="25" l="1"/>
  <c r="AG15858" i="25" s="1"/>
  <c r="AF15858" i="25"/>
  <c r="AE15859" i="25" l="1"/>
  <c r="AG15859" i="25" s="1"/>
  <c r="AF15859" i="25"/>
  <c r="AE15860" i="25" l="1"/>
  <c r="AG15860" i="25" s="1"/>
  <c r="AF15860" i="25"/>
  <c r="AE15861" i="25" l="1"/>
  <c r="AG15861" i="25" s="1"/>
  <c r="AF15861" i="25"/>
  <c r="AE15862" i="25" l="1"/>
  <c r="AG15862" i="25" s="1"/>
  <c r="AF15862" i="25"/>
  <c r="AE15863" i="25" l="1"/>
  <c r="AG15863" i="25" s="1"/>
  <c r="AF15863" i="25"/>
  <c r="AE15864" i="25" l="1"/>
  <c r="AG15864" i="25" s="1"/>
  <c r="AF15864" i="25"/>
  <c r="AE15865" i="25" l="1"/>
  <c r="AG15865" i="25" s="1"/>
  <c r="AF15865" i="25"/>
  <c r="AE15866" i="25" l="1"/>
  <c r="AG15866" i="25" s="1"/>
  <c r="AF15866" i="25"/>
  <c r="AE15867" i="25" l="1"/>
  <c r="AG15867" i="25" s="1"/>
  <c r="AF15867" i="25"/>
  <c r="AE15868" i="25" l="1"/>
  <c r="AG15868" i="25" s="1"/>
  <c r="AF15868" i="25"/>
  <c r="AE15869" i="25" l="1"/>
  <c r="AG15869" i="25" s="1"/>
  <c r="AF15869" i="25"/>
  <c r="AE15870" i="25" l="1"/>
  <c r="AG15870" i="25" s="1"/>
  <c r="AF15870" i="25"/>
  <c r="AE15871" i="25" l="1"/>
  <c r="AG15871" i="25" s="1"/>
  <c r="AF15871" i="25"/>
  <c r="AE15872" i="25" l="1"/>
  <c r="AG15872" i="25" s="1"/>
  <c r="AF15872" i="25"/>
  <c r="AE15873" i="25" l="1"/>
  <c r="AG15873" i="25" s="1"/>
  <c r="AF15873" i="25"/>
  <c r="AE15874" i="25" l="1"/>
  <c r="AG15874" i="25" s="1"/>
  <c r="AF15874" i="25"/>
  <c r="AE15875" i="25" l="1"/>
  <c r="AG15875" i="25" s="1"/>
  <c r="AF15875" i="25"/>
  <c r="AE15876" i="25" l="1"/>
  <c r="AG15876" i="25" s="1"/>
  <c r="AF15876" i="25"/>
  <c r="AE15877" i="25" l="1"/>
  <c r="AG15877" i="25" s="1"/>
  <c r="AF15877" i="25"/>
  <c r="AE15878" i="25" l="1"/>
  <c r="AG15878" i="25" s="1"/>
  <c r="AF15878" i="25"/>
  <c r="AE15879" i="25" l="1"/>
  <c r="AG15879" i="25" s="1"/>
  <c r="AF15879" i="25"/>
  <c r="AE15880" i="25" l="1"/>
  <c r="AG15880" i="25" s="1"/>
  <c r="AF15880" i="25"/>
  <c r="AE15881" i="25" l="1"/>
  <c r="AG15881" i="25" s="1"/>
  <c r="AF15881" i="25"/>
  <c r="AE15882" i="25" l="1"/>
  <c r="AG15882" i="25" s="1"/>
  <c r="AF15882" i="25"/>
  <c r="AE15883" i="25" l="1"/>
  <c r="AG15883" i="25" s="1"/>
  <c r="AF15883" i="25"/>
  <c r="AE15884" i="25" l="1"/>
  <c r="AG15884" i="25" s="1"/>
  <c r="AF15884" i="25"/>
  <c r="AE15885" i="25" l="1"/>
  <c r="AG15885" i="25" s="1"/>
  <c r="AF15885" i="25"/>
  <c r="AE15886" i="25" l="1"/>
  <c r="AG15886" i="25" s="1"/>
  <c r="AF15886" i="25"/>
  <c r="AE15887" i="25" l="1"/>
  <c r="AG15887" i="25" s="1"/>
  <c r="AF15887" i="25"/>
  <c r="AE15888" i="25" l="1"/>
  <c r="AG15888" i="25" s="1"/>
  <c r="AF15888" i="25"/>
  <c r="AE15889" i="25" l="1"/>
  <c r="AG15889" i="25" s="1"/>
  <c r="AF15889" i="25"/>
  <c r="AE15890" i="25" l="1"/>
  <c r="AG15890" i="25" s="1"/>
  <c r="AF15890" i="25"/>
  <c r="AE15891" i="25" l="1"/>
  <c r="AG15891" i="25" s="1"/>
  <c r="AF15891" i="25"/>
  <c r="AE15892" i="25" l="1"/>
  <c r="AG15892" i="25" s="1"/>
  <c r="AF15892" i="25"/>
  <c r="AE15893" i="25" l="1"/>
  <c r="AG15893" i="25" s="1"/>
  <c r="AF15893" i="25"/>
  <c r="AE15894" i="25" l="1"/>
  <c r="AG15894" i="25" s="1"/>
  <c r="AF15894" i="25"/>
  <c r="AE15895" i="25" l="1"/>
  <c r="AG15895" i="25" s="1"/>
  <c r="AF15895" i="25"/>
  <c r="AE15896" i="25" l="1"/>
  <c r="AG15896" i="25" s="1"/>
  <c r="AF15896" i="25"/>
  <c r="AE15897" i="25" l="1"/>
  <c r="AG15897" i="25" s="1"/>
  <c r="AF15897" i="25"/>
  <c r="AE15898" i="25" l="1"/>
  <c r="AG15898" i="25" s="1"/>
  <c r="AF15898" i="25"/>
  <c r="AF15899" i="25" l="1"/>
  <c r="AE15899" i="25"/>
  <c r="AG15899" i="25" s="1"/>
  <c r="AE15900" i="25" l="1"/>
  <c r="AG15900" i="25" s="1"/>
  <c r="AF15900" i="25"/>
  <c r="AE15901" i="25" l="1"/>
  <c r="AG15901" i="25" s="1"/>
  <c r="AF15901" i="25"/>
  <c r="AE15902" i="25" l="1"/>
  <c r="AG15902" i="25" s="1"/>
  <c r="AF15902" i="25"/>
  <c r="AE15903" i="25" l="1"/>
  <c r="AG15903" i="25" s="1"/>
  <c r="AF15903" i="25"/>
  <c r="AE15904" i="25" l="1"/>
  <c r="AG15904" i="25" s="1"/>
  <c r="AF15904" i="25"/>
  <c r="AE15905" i="25" l="1"/>
  <c r="AG15905" i="25" s="1"/>
  <c r="AF15905" i="25"/>
  <c r="AE15906" i="25" l="1"/>
  <c r="AG15906" i="25" s="1"/>
  <c r="AF15906" i="25"/>
  <c r="AE15907" i="25" l="1"/>
  <c r="AG15907" i="25" s="1"/>
  <c r="AF15907" i="25"/>
  <c r="AE15908" i="25" l="1"/>
  <c r="AG15908" i="25" s="1"/>
  <c r="AF15908" i="25"/>
  <c r="AE15909" i="25" l="1"/>
  <c r="AG15909" i="25" s="1"/>
  <c r="AF15909" i="25"/>
  <c r="AE15910" i="25" l="1"/>
  <c r="AG15910" i="25" s="1"/>
  <c r="AF15910" i="25"/>
  <c r="AE15911" i="25" l="1"/>
  <c r="AG15911" i="25" s="1"/>
  <c r="AF15911" i="25"/>
  <c r="AE15912" i="25" l="1"/>
  <c r="AG15912" i="25" s="1"/>
  <c r="AF15912" i="25"/>
  <c r="AE15913" i="25" l="1"/>
  <c r="AG15913" i="25" s="1"/>
  <c r="AF15913" i="25"/>
  <c r="AE15914" i="25" l="1"/>
  <c r="AG15914" i="25" s="1"/>
  <c r="AF15914" i="25"/>
  <c r="AE15915" i="25" l="1"/>
  <c r="AG15915" i="25" s="1"/>
  <c r="AF15915" i="25"/>
  <c r="AE15916" i="25" l="1"/>
  <c r="AG15916" i="25" s="1"/>
  <c r="AF15916" i="25"/>
  <c r="AE15917" i="25" l="1"/>
  <c r="AG15917" i="25" s="1"/>
  <c r="AF15917" i="25"/>
  <c r="AE15918" i="25" l="1"/>
  <c r="AG15918" i="25" s="1"/>
  <c r="AF15918" i="25"/>
  <c r="AE15919" i="25" l="1"/>
  <c r="AG15919" i="25" s="1"/>
  <c r="AF15919" i="25"/>
  <c r="AE15920" i="25" l="1"/>
  <c r="AG15920" i="25" s="1"/>
  <c r="AF15920" i="25"/>
  <c r="AE15921" i="25" l="1"/>
  <c r="AG15921" i="25" s="1"/>
  <c r="AF15921" i="25"/>
  <c r="AE15922" i="25" l="1"/>
  <c r="AG15922" i="25" s="1"/>
  <c r="AF15922" i="25"/>
  <c r="AE15923" i="25" l="1"/>
  <c r="AG15923" i="25" s="1"/>
  <c r="AF15923" i="25"/>
  <c r="AE15924" i="25" l="1"/>
  <c r="AG15924" i="25" s="1"/>
  <c r="AF15924" i="25"/>
  <c r="AE15925" i="25" l="1"/>
  <c r="AG15925" i="25" s="1"/>
  <c r="AF15925" i="25"/>
  <c r="AE15926" i="25" l="1"/>
  <c r="AG15926" i="25" s="1"/>
  <c r="AF15926" i="25"/>
  <c r="AE15927" i="25" l="1"/>
  <c r="AG15927" i="25" s="1"/>
  <c r="AF15927" i="25"/>
  <c r="AE15928" i="25" l="1"/>
  <c r="AG15928" i="25" s="1"/>
  <c r="AF15928" i="25"/>
  <c r="AE15929" i="25" l="1"/>
  <c r="AG15929" i="25" s="1"/>
  <c r="AF15929" i="25"/>
  <c r="AE15930" i="25" l="1"/>
  <c r="AG15930" i="25" s="1"/>
  <c r="AF15930" i="25"/>
  <c r="AE15931" i="25" l="1"/>
  <c r="AG15931" i="25" s="1"/>
  <c r="AF15931" i="25"/>
  <c r="AE15932" i="25" l="1"/>
  <c r="AG15932" i="25" s="1"/>
  <c r="AF15932" i="25"/>
  <c r="AE15933" i="25" l="1"/>
  <c r="AG15933" i="25" s="1"/>
  <c r="AF15933" i="25"/>
  <c r="AE15934" i="25" l="1"/>
  <c r="AG15934" i="25" s="1"/>
  <c r="AF15934" i="25"/>
  <c r="AE15935" i="25" l="1"/>
  <c r="AG15935" i="25" s="1"/>
  <c r="AF15935" i="25"/>
  <c r="AE15936" i="25" l="1"/>
  <c r="AG15936" i="25" s="1"/>
  <c r="AF15936" i="25"/>
  <c r="AE15937" i="25" l="1"/>
  <c r="AG15937" i="25" s="1"/>
  <c r="AF15937" i="25"/>
  <c r="AE15938" i="25" l="1"/>
  <c r="AG15938" i="25" s="1"/>
  <c r="AF15938" i="25"/>
  <c r="AE15939" i="25" l="1"/>
  <c r="AG15939" i="25" s="1"/>
  <c r="AF15939" i="25"/>
  <c r="AE15940" i="25" l="1"/>
  <c r="AG15940" i="25" s="1"/>
  <c r="AF15940" i="25"/>
  <c r="AE15941" i="25" l="1"/>
  <c r="AG15941" i="25" s="1"/>
  <c r="AF15941" i="25"/>
  <c r="AE15942" i="25" l="1"/>
  <c r="AG15942" i="25" s="1"/>
  <c r="AF15942" i="25"/>
  <c r="AE15943" i="25" l="1"/>
  <c r="AG15943" i="25" s="1"/>
  <c r="AF15943" i="25"/>
  <c r="AE15944" i="25" l="1"/>
  <c r="AG15944" i="25" s="1"/>
  <c r="AF15944" i="25"/>
  <c r="AE15945" i="25" l="1"/>
  <c r="AG15945" i="25" s="1"/>
  <c r="AF15945" i="25"/>
  <c r="AE15946" i="25" l="1"/>
  <c r="AG15946" i="25" s="1"/>
  <c r="AF15946" i="25"/>
  <c r="AE15947" i="25" l="1"/>
  <c r="AG15947" i="25" s="1"/>
  <c r="AF15947" i="25"/>
  <c r="AE15948" i="25" l="1"/>
  <c r="AG15948" i="25" s="1"/>
  <c r="AF15948" i="25"/>
  <c r="AE15949" i="25" l="1"/>
  <c r="AG15949" i="25" s="1"/>
  <c r="AF15949" i="25"/>
  <c r="AE15950" i="25" l="1"/>
  <c r="AG15950" i="25" s="1"/>
  <c r="AF15950" i="25"/>
  <c r="AE15951" i="25" l="1"/>
  <c r="AG15951" i="25" s="1"/>
  <c r="AF15951" i="25"/>
  <c r="AE15952" i="25" l="1"/>
  <c r="AG15952" i="25" s="1"/>
  <c r="AF15952" i="25"/>
  <c r="AE15953" i="25" l="1"/>
  <c r="AG15953" i="25" s="1"/>
  <c r="AF15953" i="25"/>
  <c r="AE15954" i="25" l="1"/>
  <c r="AG15954" i="25" s="1"/>
  <c r="AF15954" i="25"/>
  <c r="AE15955" i="25" l="1"/>
  <c r="AG15955" i="25" s="1"/>
  <c r="AF15955" i="25"/>
  <c r="AE15956" i="25" l="1"/>
  <c r="AG15956" i="25" s="1"/>
  <c r="AF15956" i="25"/>
  <c r="AE15957" i="25" l="1"/>
  <c r="AG15957" i="25" s="1"/>
  <c r="AF15957" i="25"/>
  <c r="AE15958" i="25" l="1"/>
  <c r="AG15958" i="25" s="1"/>
  <c r="AF15958" i="25"/>
  <c r="AE15959" i="25" l="1"/>
  <c r="AG15959" i="25" s="1"/>
  <c r="AF15959" i="25"/>
  <c r="AE15960" i="25" l="1"/>
  <c r="AG15960" i="25" s="1"/>
  <c r="AF15960" i="25"/>
  <c r="AE15961" i="25" l="1"/>
  <c r="AG15961" i="25" s="1"/>
  <c r="AF15961" i="25"/>
  <c r="AE15962" i="25" l="1"/>
  <c r="AG15962" i="25" s="1"/>
  <c r="AF15962" i="25"/>
  <c r="AE15963" i="25" l="1"/>
  <c r="AG15963" i="25" s="1"/>
  <c r="AF15963" i="25"/>
  <c r="AE15964" i="25" l="1"/>
  <c r="AG15964" i="25" s="1"/>
  <c r="AF15964" i="25"/>
  <c r="AE15965" i="25" l="1"/>
  <c r="AG15965" i="25" s="1"/>
  <c r="AF15965" i="25"/>
  <c r="AE15966" i="25" l="1"/>
  <c r="AG15966" i="25" s="1"/>
  <c r="AF15966" i="25"/>
  <c r="AE15967" i="25" l="1"/>
  <c r="AG15967" i="25" s="1"/>
  <c r="AF15967" i="25"/>
  <c r="AE15968" i="25" l="1"/>
  <c r="AG15968" i="25" s="1"/>
  <c r="AF15968" i="25"/>
  <c r="AE15969" i="25" l="1"/>
  <c r="AG15969" i="25" s="1"/>
  <c r="AF15969" i="25"/>
  <c r="AE15970" i="25" l="1"/>
  <c r="AG15970" i="25" s="1"/>
  <c r="AF15970" i="25"/>
  <c r="AE15971" i="25" l="1"/>
  <c r="AG15971" i="25" s="1"/>
  <c r="AF15971" i="25"/>
  <c r="AE15972" i="25" l="1"/>
  <c r="AG15972" i="25" s="1"/>
  <c r="AF15972" i="25"/>
  <c r="AE15973" i="25" l="1"/>
  <c r="AG15973" i="25" s="1"/>
  <c r="AF15973" i="25"/>
  <c r="AE15974" i="25" l="1"/>
  <c r="AG15974" i="25" s="1"/>
  <c r="AF15974" i="25"/>
  <c r="AE15975" i="25" l="1"/>
  <c r="AG15975" i="25" s="1"/>
  <c r="AF15975" i="25"/>
  <c r="AE15976" i="25" l="1"/>
  <c r="AG15976" i="25" s="1"/>
  <c r="AF15976" i="25"/>
  <c r="AE15977" i="25" l="1"/>
  <c r="AG15977" i="25" s="1"/>
  <c r="AF15977" i="25"/>
  <c r="AE15978" i="25" l="1"/>
  <c r="AG15978" i="25" s="1"/>
  <c r="AF15978" i="25"/>
  <c r="AE15979" i="25" l="1"/>
  <c r="AG15979" i="25" s="1"/>
  <c r="AF15979" i="25"/>
  <c r="AE15980" i="25" l="1"/>
  <c r="AG15980" i="25" s="1"/>
  <c r="AF15980" i="25"/>
  <c r="AE15981" i="25" l="1"/>
  <c r="AG15981" i="25" s="1"/>
  <c r="AF15981" i="25"/>
  <c r="AE15982" i="25" l="1"/>
  <c r="AG15982" i="25" s="1"/>
  <c r="AF15982" i="25"/>
  <c r="AE15983" i="25" l="1"/>
  <c r="AG15983" i="25" s="1"/>
  <c r="AF15983" i="25"/>
  <c r="AE15984" i="25" l="1"/>
  <c r="AG15984" i="25" s="1"/>
  <c r="AF15984" i="25"/>
  <c r="AE15985" i="25" l="1"/>
  <c r="AG15985" i="25" s="1"/>
  <c r="AF15985" i="25"/>
  <c r="AE15986" i="25" l="1"/>
  <c r="AG15986" i="25" s="1"/>
  <c r="AF15986" i="25"/>
  <c r="AE15987" i="25" l="1"/>
  <c r="AG15987" i="25" s="1"/>
  <c r="AF15987" i="25"/>
  <c r="AE15988" i="25" l="1"/>
  <c r="AG15988" i="25" s="1"/>
  <c r="AF15988" i="25"/>
  <c r="AE15989" i="25" l="1"/>
  <c r="AG15989" i="25" s="1"/>
  <c r="AF15989" i="25"/>
  <c r="AE15990" i="25" l="1"/>
  <c r="AG15990" i="25" s="1"/>
  <c r="AF15990" i="25"/>
  <c r="AE15991" i="25" l="1"/>
  <c r="AG15991" i="25" s="1"/>
  <c r="AF15991" i="25"/>
  <c r="AE15992" i="25" l="1"/>
  <c r="AG15992" i="25" s="1"/>
  <c r="AF15992" i="25"/>
  <c r="AE15993" i="25" l="1"/>
  <c r="AG15993" i="25" s="1"/>
  <c r="AF15993" i="25"/>
  <c r="AE15994" i="25" l="1"/>
  <c r="AG15994" i="25" s="1"/>
  <c r="AF15994" i="25"/>
  <c r="AE15995" i="25" l="1"/>
  <c r="AG15995" i="25" s="1"/>
  <c r="AF15995" i="25"/>
  <c r="AE15996" i="25" l="1"/>
  <c r="AG15996" i="25" s="1"/>
  <c r="AF15996" i="25"/>
  <c r="AE15997" i="25" l="1"/>
  <c r="AG15997" i="25" s="1"/>
  <c r="AF15997" i="25"/>
  <c r="AE15998" i="25" l="1"/>
  <c r="AG15998" i="25" s="1"/>
  <c r="AF15998" i="25"/>
  <c r="AE15999" i="25" l="1"/>
  <c r="AG15999" i="25" s="1"/>
  <c r="AF15999" i="25"/>
  <c r="AE16000" i="25" l="1"/>
  <c r="AG16000" i="25" s="1"/>
  <c r="AF16000" i="25"/>
  <c r="AE16001" i="25" l="1"/>
  <c r="AG16001" i="25" s="1"/>
  <c r="AF16001" i="25"/>
  <c r="AE16002" i="25" l="1"/>
  <c r="AG16002" i="25" s="1"/>
  <c r="AF16002" i="25"/>
  <c r="AE16003" i="25" l="1"/>
  <c r="AG16003" i="25" s="1"/>
  <c r="AF16003" i="25"/>
  <c r="AE16004" i="25" l="1"/>
  <c r="AG16004" i="25" s="1"/>
  <c r="AF16004" i="25"/>
  <c r="AF16005" i="25" l="1"/>
  <c r="AE16005" i="25"/>
  <c r="AG16005" i="25" s="1"/>
  <c r="AE16006" i="25" l="1"/>
  <c r="AG16006" i="25" s="1"/>
  <c r="AF16006" i="25"/>
  <c r="AF16007" i="25" l="1"/>
  <c r="AE16007" i="25"/>
  <c r="AG16007" i="25" s="1"/>
  <c r="AE16008" i="25" l="1"/>
  <c r="AG16008" i="25" s="1"/>
  <c r="AF16008" i="25"/>
  <c r="AE16009" i="25" l="1"/>
  <c r="AG16009" i="25" s="1"/>
  <c r="AF16009" i="25"/>
  <c r="AE16010" i="25" l="1"/>
  <c r="AG16010" i="25" s="1"/>
  <c r="AF16010" i="25"/>
  <c r="AE16011" i="25" l="1"/>
  <c r="AG16011" i="25" s="1"/>
  <c r="AF16011" i="25"/>
  <c r="AE16012" i="25" l="1"/>
  <c r="AG16012" i="25" s="1"/>
  <c r="AF16012" i="25"/>
  <c r="AE16013" i="25" l="1"/>
  <c r="AG16013" i="25" s="1"/>
  <c r="AF16013" i="25"/>
  <c r="AE16014" i="25" l="1"/>
  <c r="AG16014" i="25" s="1"/>
  <c r="AF16014" i="25"/>
  <c r="AE16015" i="25" l="1"/>
  <c r="AG16015" i="25" s="1"/>
  <c r="AF16015" i="25"/>
  <c r="AE16016" i="25" l="1"/>
  <c r="AG16016" i="25" s="1"/>
  <c r="AF16016" i="25"/>
  <c r="AE16017" i="25" l="1"/>
  <c r="AG16017" i="25" s="1"/>
  <c r="AF16017" i="25"/>
  <c r="AE16018" i="25" l="1"/>
  <c r="AG16018" i="25" s="1"/>
  <c r="AF16018" i="25"/>
  <c r="AF16019" i="25" l="1"/>
  <c r="AE16019" i="25"/>
  <c r="AG16019" i="25" s="1"/>
  <c r="AE16020" i="25" l="1"/>
  <c r="AG16020" i="25" s="1"/>
  <c r="AF16020" i="25"/>
  <c r="AE16021" i="25" l="1"/>
  <c r="AG16021" i="25" s="1"/>
  <c r="AF16021" i="25"/>
  <c r="AE16022" i="25" l="1"/>
  <c r="AG16022" i="25" s="1"/>
  <c r="AF16022" i="25"/>
  <c r="AE16023" i="25" l="1"/>
  <c r="AG16023" i="25" s="1"/>
  <c r="AF16023" i="25"/>
  <c r="AE16024" i="25" l="1"/>
  <c r="AG16024" i="25" s="1"/>
  <c r="AF16024" i="25"/>
  <c r="AE16025" i="25" l="1"/>
  <c r="AG16025" i="25" s="1"/>
  <c r="AF16025" i="25"/>
  <c r="AE16026" i="25" l="1"/>
  <c r="AG16026" i="25" s="1"/>
  <c r="AF16026" i="25"/>
  <c r="AE16027" i="25" l="1"/>
  <c r="AG16027" i="25" s="1"/>
  <c r="AF16027" i="25"/>
  <c r="AE16028" i="25" l="1"/>
  <c r="AG16028" i="25" s="1"/>
  <c r="AF16028" i="25"/>
  <c r="AE16029" i="25" l="1"/>
  <c r="AG16029" i="25" s="1"/>
  <c r="AF16029" i="25"/>
  <c r="AE16030" i="25" l="1"/>
  <c r="AG16030" i="25" s="1"/>
  <c r="AF16030" i="25"/>
  <c r="AE16031" i="25" l="1"/>
  <c r="AG16031" i="25" s="1"/>
  <c r="AF16031" i="25"/>
  <c r="AE16032" i="25" l="1"/>
  <c r="AG16032" i="25" s="1"/>
  <c r="AF16032" i="25"/>
  <c r="AE16033" i="25" l="1"/>
  <c r="AG16033" i="25" s="1"/>
  <c r="AF16033" i="25"/>
  <c r="AE16034" i="25" l="1"/>
  <c r="AG16034" i="25" s="1"/>
  <c r="AF16034" i="25"/>
  <c r="AE16035" i="25" l="1"/>
  <c r="AG16035" i="25" s="1"/>
  <c r="AF16035" i="25"/>
  <c r="AE16036" i="25" l="1"/>
  <c r="AG16036" i="25" s="1"/>
  <c r="AF16036" i="25"/>
  <c r="AE16037" i="25" l="1"/>
  <c r="AG16037" i="25" s="1"/>
  <c r="AF16037" i="25"/>
  <c r="AE16038" i="25" l="1"/>
  <c r="AG16038" i="25" s="1"/>
  <c r="AF16038" i="25"/>
  <c r="AE16039" i="25" l="1"/>
  <c r="AG16039" i="25" s="1"/>
  <c r="AF16039" i="25"/>
  <c r="AE16040" i="25" l="1"/>
  <c r="AG16040" i="25" s="1"/>
  <c r="AF16040" i="25"/>
  <c r="AE16041" i="25" l="1"/>
  <c r="AG16041" i="25" s="1"/>
  <c r="AF16041" i="25"/>
  <c r="AE16042" i="25" l="1"/>
  <c r="AG16042" i="25" s="1"/>
  <c r="AF16042" i="25"/>
  <c r="AE16043" i="25" l="1"/>
  <c r="AG16043" i="25" s="1"/>
  <c r="AF16043" i="25"/>
  <c r="AE16044" i="25" l="1"/>
  <c r="AG16044" i="25" s="1"/>
  <c r="AF16044" i="25"/>
  <c r="AE16045" i="25" l="1"/>
  <c r="AG16045" i="25" s="1"/>
  <c r="AF16045" i="25"/>
  <c r="AE16046" i="25" l="1"/>
  <c r="AG16046" i="25" s="1"/>
  <c r="AF16046" i="25"/>
  <c r="AE16047" i="25" l="1"/>
  <c r="AG16047" i="25" s="1"/>
  <c r="AF16047" i="25"/>
  <c r="AE16048" i="25" l="1"/>
  <c r="AG16048" i="25" s="1"/>
  <c r="AF16048" i="25"/>
  <c r="AE16049" i="25" l="1"/>
  <c r="AG16049" i="25" s="1"/>
  <c r="AF16049" i="25"/>
  <c r="AE16050" i="25" l="1"/>
  <c r="AG16050" i="25" s="1"/>
  <c r="AF16050" i="25"/>
  <c r="AE16051" i="25" l="1"/>
  <c r="AG16051" i="25" s="1"/>
  <c r="AF16051" i="25"/>
  <c r="AE16052" i="25" l="1"/>
  <c r="AG16052" i="25" s="1"/>
  <c r="AF16052" i="25"/>
  <c r="AE16053" i="25" l="1"/>
  <c r="AG16053" i="25" s="1"/>
  <c r="AF16053" i="25"/>
  <c r="AE16054" i="25" l="1"/>
  <c r="AG16054" i="25" s="1"/>
  <c r="AF16054" i="25"/>
  <c r="AE16055" i="25" l="1"/>
  <c r="AG16055" i="25" s="1"/>
  <c r="AF16055" i="25"/>
  <c r="AE16056" i="25" l="1"/>
  <c r="AG16056" i="25" s="1"/>
  <c r="AF16056" i="25"/>
  <c r="AE16057" i="25" l="1"/>
  <c r="AG16057" i="25" s="1"/>
  <c r="AF16057" i="25"/>
  <c r="AE16058" i="25" l="1"/>
  <c r="AG16058" i="25" s="1"/>
  <c r="AF16058" i="25"/>
  <c r="AE16059" i="25" l="1"/>
  <c r="AG16059" i="25" s="1"/>
  <c r="AF16059" i="25"/>
  <c r="AE16060" i="25" l="1"/>
  <c r="AG16060" i="25" s="1"/>
  <c r="AF16060" i="25"/>
  <c r="AE16061" i="25" l="1"/>
  <c r="AG16061" i="25" s="1"/>
  <c r="AF16061" i="25"/>
  <c r="AE16062" i="25" l="1"/>
  <c r="AG16062" i="25" s="1"/>
  <c r="AF16062" i="25"/>
  <c r="AE16063" i="25" l="1"/>
  <c r="AG16063" i="25" s="1"/>
  <c r="AF16063" i="25"/>
  <c r="AE16064" i="25" l="1"/>
  <c r="AG16064" i="25" s="1"/>
  <c r="AF16064" i="25"/>
  <c r="AE16065" i="25" l="1"/>
  <c r="AG16065" i="25" s="1"/>
  <c r="AF16065" i="25"/>
  <c r="AE16066" i="25" l="1"/>
  <c r="AG16066" i="25" s="1"/>
  <c r="AF16066" i="25"/>
  <c r="AE16067" i="25" l="1"/>
  <c r="AG16067" i="25" s="1"/>
  <c r="AF16067" i="25"/>
  <c r="AE16068" i="25" l="1"/>
  <c r="AG16068" i="25" s="1"/>
  <c r="AF16068" i="25"/>
  <c r="AE16069" i="25" l="1"/>
  <c r="AG16069" i="25" s="1"/>
  <c r="AF16069" i="25"/>
  <c r="AF16070" i="25" l="1"/>
  <c r="AE16070" i="25"/>
  <c r="AG16070" i="25" s="1"/>
  <c r="AE16071" i="25" l="1"/>
  <c r="AG16071" i="25" s="1"/>
  <c r="AF16071" i="25"/>
  <c r="AE16072" i="25" l="1"/>
  <c r="AG16072" i="25" s="1"/>
  <c r="AF16072" i="25"/>
  <c r="AE16073" i="25" l="1"/>
  <c r="AG16073" i="25" s="1"/>
  <c r="AF16073" i="25"/>
  <c r="AE16074" i="25" l="1"/>
  <c r="AG16074" i="25" s="1"/>
  <c r="AF16074" i="25"/>
  <c r="AE16075" i="25" l="1"/>
  <c r="AG16075" i="25" s="1"/>
  <c r="AF16075" i="25"/>
  <c r="AE16076" i="25" l="1"/>
  <c r="AG16076" i="25" s="1"/>
  <c r="AF16076" i="25"/>
  <c r="AE16077" i="25" l="1"/>
  <c r="AG16077" i="25" s="1"/>
  <c r="AF16077" i="25"/>
  <c r="AE16078" i="25" l="1"/>
  <c r="AG16078" i="25" s="1"/>
  <c r="AF16078" i="25"/>
  <c r="AE16079" i="25" l="1"/>
  <c r="AG16079" i="25" s="1"/>
  <c r="AF16079" i="25"/>
  <c r="AE16080" i="25" l="1"/>
  <c r="AG16080" i="25" s="1"/>
  <c r="AF16080" i="25"/>
  <c r="AE16081" i="25" l="1"/>
  <c r="AG16081" i="25" s="1"/>
  <c r="AF16081" i="25"/>
  <c r="AE16082" i="25" l="1"/>
  <c r="AG16082" i="25" s="1"/>
  <c r="AF16082" i="25"/>
  <c r="AE16083" i="25" l="1"/>
  <c r="AG16083" i="25" s="1"/>
  <c r="AF16083" i="25"/>
  <c r="AE16084" i="25" l="1"/>
  <c r="AG16084" i="25" s="1"/>
  <c r="AF16084" i="25"/>
  <c r="AE16085" i="25" l="1"/>
  <c r="AG16085" i="25" s="1"/>
  <c r="AF16085" i="25"/>
  <c r="AE16086" i="25" l="1"/>
  <c r="AG16086" i="25" s="1"/>
  <c r="AF16086" i="25"/>
  <c r="AE16087" i="25" l="1"/>
  <c r="AG16087" i="25" s="1"/>
  <c r="AF16087" i="25"/>
  <c r="AE16088" i="25" l="1"/>
  <c r="AG16088" i="25" s="1"/>
  <c r="AF16088" i="25"/>
  <c r="AE16089" i="25" l="1"/>
  <c r="AG16089" i="25" s="1"/>
  <c r="AF16089" i="25"/>
  <c r="AE16090" i="25" l="1"/>
  <c r="AG16090" i="25" s="1"/>
  <c r="AF16090" i="25"/>
  <c r="AE16091" i="25" l="1"/>
  <c r="AG16091" i="25" s="1"/>
  <c r="AF16091" i="25"/>
  <c r="AE16092" i="25" l="1"/>
  <c r="AG16092" i="25" s="1"/>
  <c r="AF16092" i="25"/>
  <c r="AE16093" i="25" l="1"/>
  <c r="AG16093" i="25" s="1"/>
  <c r="AF16093" i="25"/>
  <c r="AE16094" i="25" l="1"/>
  <c r="AG16094" i="25" s="1"/>
  <c r="AF16094" i="25"/>
  <c r="AE16095" i="25" l="1"/>
  <c r="AG16095" i="25" s="1"/>
  <c r="AF16095" i="25"/>
  <c r="AE16096" i="25" l="1"/>
  <c r="AG16096" i="25" s="1"/>
  <c r="AF16096" i="25"/>
  <c r="AE16097" i="25" l="1"/>
  <c r="AG16097" i="25" s="1"/>
  <c r="AF16097" i="25"/>
  <c r="AE16098" i="25" l="1"/>
  <c r="AG16098" i="25" s="1"/>
  <c r="AF16098" i="25"/>
  <c r="AE16099" i="25" l="1"/>
  <c r="AG16099" i="25" s="1"/>
  <c r="AF16099" i="25"/>
  <c r="AE16100" i="25" l="1"/>
  <c r="AG16100" i="25" s="1"/>
  <c r="AF16100" i="25"/>
  <c r="AE16101" i="25" l="1"/>
  <c r="AG16101" i="25" s="1"/>
  <c r="AF16101" i="25"/>
  <c r="AE16102" i="25" l="1"/>
  <c r="AG16102" i="25" s="1"/>
  <c r="AF16102" i="25"/>
  <c r="AE16103" i="25" l="1"/>
  <c r="AG16103" i="25" s="1"/>
  <c r="AF16103" i="25"/>
  <c r="AE16104" i="25" l="1"/>
  <c r="AG16104" i="25" s="1"/>
  <c r="AF16104" i="25"/>
  <c r="AE16105" i="25" l="1"/>
  <c r="AG16105" i="25" s="1"/>
  <c r="AF16105" i="25"/>
  <c r="AE16106" i="25" l="1"/>
  <c r="AG16106" i="25" s="1"/>
  <c r="AF16106" i="25"/>
  <c r="AE16107" i="25" l="1"/>
  <c r="AG16107" i="25" s="1"/>
  <c r="AF16107" i="25"/>
  <c r="AE16108" i="25" l="1"/>
  <c r="AG16108" i="25" s="1"/>
  <c r="AF16108" i="25"/>
  <c r="AE16109" i="25" l="1"/>
  <c r="AG16109" i="25" s="1"/>
  <c r="AF16109" i="25"/>
  <c r="AE16110" i="25" l="1"/>
  <c r="AG16110" i="25" s="1"/>
  <c r="AF16110" i="25"/>
  <c r="AE16111" i="25" l="1"/>
  <c r="AG16111" i="25" s="1"/>
  <c r="AF16111" i="25"/>
  <c r="AE16112" i="25" l="1"/>
  <c r="AG16112" i="25" s="1"/>
  <c r="AF16112" i="25"/>
  <c r="AE16113" i="25" l="1"/>
  <c r="AG16113" i="25" s="1"/>
  <c r="AF16113" i="25"/>
  <c r="AE16114" i="25" l="1"/>
  <c r="AG16114" i="25" s="1"/>
  <c r="AF16114" i="25"/>
  <c r="AE16115" i="25" l="1"/>
  <c r="AG16115" i="25" s="1"/>
  <c r="AF16115" i="25"/>
  <c r="AE16116" i="25" l="1"/>
  <c r="AG16116" i="25" s="1"/>
  <c r="AF16116" i="25"/>
  <c r="AE16117" i="25" l="1"/>
  <c r="AG16117" i="25" s="1"/>
  <c r="AF16117" i="25"/>
  <c r="AE16118" i="25" l="1"/>
  <c r="AG16118" i="25" s="1"/>
  <c r="AF16118" i="25"/>
  <c r="AE16119" i="25" l="1"/>
  <c r="AG16119" i="25" s="1"/>
  <c r="AF16119" i="25"/>
  <c r="AE16120" i="25" l="1"/>
  <c r="AG16120" i="25" s="1"/>
  <c r="AF16120" i="25"/>
  <c r="AE16121" i="25" l="1"/>
  <c r="AG16121" i="25" s="1"/>
  <c r="AF16121" i="25"/>
  <c r="AE16122" i="25" l="1"/>
  <c r="AG16122" i="25" s="1"/>
  <c r="AF16122" i="25"/>
  <c r="AE16123" i="25" l="1"/>
  <c r="AG16123" i="25" s="1"/>
  <c r="AF16123" i="25"/>
  <c r="AE16124" i="25" l="1"/>
  <c r="AG16124" i="25" s="1"/>
  <c r="AF16124" i="25"/>
  <c r="AE16125" i="25" l="1"/>
  <c r="AG16125" i="25" s="1"/>
  <c r="AF16125" i="25"/>
  <c r="AE16126" i="25" l="1"/>
  <c r="AG16126" i="25" s="1"/>
  <c r="AF16126" i="25"/>
  <c r="AE16127" i="25" l="1"/>
  <c r="AG16127" i="25" s="1"/>
  <c r="AF16127" i="25"/>
  <c r="AE16128" i="25" l="1"/>
  <c r="AG16128" i="25" s="1"/>
  <c r="AF16128" i="25"/>
  <c r="AE16129" i="25" l="1"/>
  <c r="AG16129" i="25" s="1"/>
  <c r="AF16129" i="25"/>
  <c r="AE16130" i="25" l="1"/>
  <c r="AG16130" i="25" s="1"/>
  <c r="AF16130" i="25"/>
  <c r="AE16131" i="25" l="1"/>
  <c r="AG16131" i="25" s="1"/>
  <c r="AF16131" i="25"/>
  <c r="AE16132" i="25" l="1"/>
  <c r="AG16132" i="25" s="1"/>
  <c r="AF16132" i="25"/>
  <c r="AE16133" i="25" l="1"/>
  <c r="AG16133" i="25" s="1"/>
  <c r="AF16133" i="25"/>
  <c r="AE16134" i="25" l="1"/>
  <c r="AG16134" i="25" s="1"/>
  <c r="AF16134" i="25"/>
  <c r="AE16135" i="25" l="1"/>
  <c r="AG16135" i="25" s="1"/>
  <c r="AF16135" i="25"/>
  <c r="AE16136" i="25" l="1"/>
  <c r="AG16136" i="25" s="1"/>
  <c r="AF16136" i="25"/>
  <c r="AE16137" i="25" l="1"/>
  <c r="AG16137" i="25" s="1"/>
  <c r="AF16137" i="25"/>
  <c r="AE16138" i="25" l="1"/>
  <c r="AG16138" i="25" s="1"/>
  <c r="AF16138" i="25"/>
  <c r="AE16139" i="25" l="1"/>
  <c r="AG16139" i="25" s="1"/>
  <c r="AF16139" i="25"/>
  <c r="AE16140" i="25" l="1"/>
  <c r="AG16140" i="25" s="1"/>
  <c r="AF16140" i="25"/>
  <c r="AE16141" i="25" l="1"/>
  <c r="AG16141" i="25" s="1"/>
  <c r="AF16141" i="25"/>
  <c r="AE16142" i="25" l="1"/>
  <c r="AG16142" i="25" s="1"/>
  <c r="AF16142" i="25"/>
  <c r="AE16143" i="25" l="1"/>
  <c r="AG16143" i="25" s="1"/>
  <c r="AF16143" i="25"/>
  <c r="AE16144" i="25" l="1"/>
  <c r="AG16144" i="25" s="1"/>
  <c r="AF16144" i="25"/>
  <c r="AE16145" i="25" l="1"/>
  <c r="AG16145" i="25" s="1"/>
  <c r="AF16145" i="25"/>
  <c r="AE16146" i="25" l="1"/>
  <c r="AG16146" i="25" s="1"/>
  <c r="AF16146" i="25"/>
  <c r="AE16147" i="25" l="1"/>
  <c r="AG16147" i="25" s="1"/>
  <c r="AF16147" i="25"/>
  <c r="AE16148" i="25" l="1"/>
  <c r="AG16148" i="25" s="1"/>
  <c r="AF16148" i="25"/>
  <c r="AE16149" i="25" l="1"/>
  <c r="AG16149" i="25" s="1"/>
  <c r="AF16149" i="25"/>
  <c r="AE16150" i="25" l="1"/>
  <c r="AG16150" i="25" s="1"/>
  <c r="AF16150" i="25"/>
  <c r="AE16151" i="25" l="1"/>
  <c r="AG16151" i="25" s="1"/>
  <c r="AF16151" i="25"/>
  <c r="AE16152" i="25" l="1"/>
  <c r="AG16152" i="25" s="1"/>
  <c r="AF16152" i="25"/>
  <c r="AE16153" i="25" l="1"/>
  <c r="AG16153" i="25" s="1"/>
  <c r="AF16153" i="25"/>
  <c r="AE16154" i="25" l="1"/>
  <c r="AG16154" i="25" s="1"/>
  <c r="AF16154" i="25"/>
  <c r="AE16155" i="25" l="1"/>
  <c r="AG16155" i="25" s="1"/>
  <c r="AF16155" i="25"/>
  <c r="AE16156" i="25" l="1"/>
  <c r="AG16156" i="25" s="1"/>
  <c r="AF16156" i="25"/>
  <c r="AE16157" i="25" l="1"/>
  <c r="AG16157" i="25" s="1"/>
  <c r="AF16157" i="25"/>
  <c r="AE16158" i="25" l="1"/>
  <c r="AG16158" i="25" s="1"/>
  <c r="AF16158" i="25"/>
  <c r="AE16159" i="25" l="1"/>
  <c r="AG16159" i="25" s="1"/>
  <c r="AF16159" i="25"/>
  <c r="AE16160" i="25" l="1"/>
  <c r="AG16160" i="25" s="1"/>
  <c r="AF16160" i="25"/>
  <c r="AE16161" i="25" l="1"/>
  <c r="AG16161" i="25" s="1"/>
  <c r="AF16161" i="25"/>
  <c r="AE16162" i="25" l="1"/>
  <c r="AG16162" i="25" s="1"/>
  <c r="AF16162" i="25"/>
  <c r="AE16163" i="25" l="1"/>
  <c r="AG16163" i="25" s="1"/>
  <c r="AF16163" i="25"/>
  <c r="AE16164" i="25" l="1"/>
  <c r="AG16164" i="25" s="1"/>
  <c r="AF16164" i="25"/>
  <c r="AE16165" i="25" l="1"/>
  <c r="AG16165" i="25" s="1"/>
  <c r="AF16165" i="25"/>
  <c r="AE16166" i="25" l="1"/>
  <c r="AG16166" i="25" s="1"/>
  <c r="AF16166" i="25"/>
  <c r="AE16167" i="25" l="1"/>
  <c r="AG16167" i="25" s="1"/>
  <c r="AF16167" i="25"/>
  <c r="AE16168" i="25" l="1"/>
  <c r="AG16168" i="25" s="1"/>
  <c r="AF16168" i="25"/>
  <c r="AE16169" i="25" l="1"/>
  <c r="AG16169" i="25" s="1"/>
  <c r="AF16169" i="25"/>
  <c r="AE16170" i="25" l="1"/>
  <c r="AG16170" i="25" s="1"/>
  <c r="AF16170" i="25"/>
  <c r="AE16171" i="25" l="1"/>
  <c r="AG16171" i="25" s="1"/>
  <c r="AF16171" i="25"/>
  <c r="AE16172" i="25" l="1"/>
  <c r="AG16172" i="25" s="1"/>
  <c r="AF16172" i="25"/>
  <c r="AE16173" i="25" l="1"/>
  <c r="AG16173" i="25" s="1"/>
  <c r="AF16173" i="25"/>
  <c r="AE16174" i="25" l="1"/>
  <c r="AG16174" i="25" s="1"/>
  <c r="AF16174" i="25"/>
  <c r="AE16175" i="25" l="1"/>
  <c r="AG16175" i="25" s="1"/>
  <c r="AF16175" i="25"/>
  <c r="AE16176" i="25" l="1"/>
  <c r="AG16176" i="25" s="1"/>
  <c r="AF16176" i="25"/>
  <c r="AE16177" i="25" l="1"/>
  <c r="AG16177" i="25" s="1"/>
  <c r="AF16177" i="25"/>
  <c r="AE16178" i="25" l="1"/>
  <c r="AG16178" i="25" s="1"/>
  <c r="AF16178" i="25"/>
  <c r="AE16179" i="25" l="1"/>
  <c r="AG16179" i="25" s="1"/>
  <c r="AF16179" i="25"/>
  <c r="AE16180" i="25" l="1"/>
  <c r="AG16180" i="25" s="1"/>
  <c r="AF16180" i="25"/>
  <c r="AE16181" i="25" l="1"/>
  <c r="AG16181" i="25" s="1"/>
  <c r="AF16181" i="25"/>
  <c r="AE16182" i="25" l="1"/>
  <c r="AG16182" i="25" s="1"/>
  <c r="AF16182" i="25"/>
  <c r="AE16183" i="25" l="1"/>
  <c r="AG16183" i="25" s="1"/>
  <c r="AF16183" i="25"/>
  <c r="AE16184" i="25" l="1"/>
  <c r="AG16184" i="25" s="1"/>
  <c r="AF16184" i="25"/>
  <c r="AE16185" i="25" l="1"/>
  <c r="AG16185" i="25" s="1"/>
  <c r="AF16185" i="25"/>
  <c r="AE16186" i="25" l="1"/>
  <c r="AG16186" i="25" s="1"/>
  <c r="AF16186" i="25"/>
  <c r="AE16187" i="25" l="1"/>
  <c r="AG16187" i="25" s="1"/>
  <c r="AF16187" i="25"/>
  <c r="AE16188" i="25" l="1"/>
  <c r="AG16188" i="25" s="1"/>
  <c r="AF16188" i="25"/>
  <c r="AE16189" i="25" l="1"/>
  <c r="AG16189" i="25" s="1"/>
  <c r="AF16189" i="25"/>
  <c r="AE16190" i="25" l="1"/>
  <c r="AG16190" i="25" s="1"/>
  <c r="AF16190" i="25"/>
  <c r="AE16191" i="25" l="1"/>
  <c r="AG16191" i="25" s="1"/>
  <c r="AF16191" i="25"/>
  <c r="AE16192" i="25" l="1"/>
  <c r="AG16192" i="25" s="1"/>
  <c r="AF16192" i="25"/>
  <c r="AE16193" i="25" l="1"/>
  <c r="AG16193" i="25" s="1"/>
  <c r="AF16193" i="25"/>
  <c r="AE16194" i="25" l="1"/>
  <c r="AG16194" i="25" s="1"/>
  <c r="AF16194" i="25"/>
  <c r="AE16195" i="25" l="1"/>
  <c r="AG16195" i="25" s="1"/>
  <c r="AF16195" i="25"/>
  <c r="AE16196" i="25" l="1"/>
  <c r="AG16196" i="25" s="1"/>
  <c r="AF16196" i="25"/>
  <c r="AE16197" i="25" l="1"/>
  <c r="AG16197" i="25" s="1"/>
  <c r="AF16197" i="25"/>
  <c r="AF16198" i="25" l="1"/>
  <c r="AE16198" i="25"/>
  <c r="AG16198" i="25" s="1"/>
  <c r="AF16199" i="25" l="1"/>
  <c r="AE16199" i="25"/>
  <c r="AG16199" i="25" s="1"/>
  <c r="AE16200" i="25" l="1"/>
  <c r="AG16200" i="25" s="1"/>
  <c r="AF16200" i="25"/>
  <c r="AE16201" i="25" l="1"/>
  <c r="AG16201" i="25" s="1"/>
  <c r="AF16201" i="25"/>
  <c r="AE16202" i="25" l="1"/>
  <c r="AG16202" i="25" s="1"/>
  <c r="AF16202" i="25"/>
  <c r="AE16203" i="25" l="1"/>
  <c r="AG16203" i="25" s="1"/>
  <c r="AF16203" i="25"/>
  <c r="AE16204" i="25" l="1"/>
  <c r="AG16204" i="25" s="1"/>
  <c r="AF16204" i="25"/>
  <c r="AE16205" i="25" l="1"/>
  <c r="AG16205" i="25" s="1"/>
  <c r="AF16205" i="25"/>
  <c r="AE16206" i="25" l="1"/>
  <c r="AG16206" i="25" s="1"/>
  <c r="AF16206" i="25"/>
  <c r="AE16207" i="25" l="1"/>
  <c r="AG16207" i="25" s="1"/>
  <c r="AF16207" i="25"/>
  <c r="AE16208" i="25" l="1"/>
  <c r="AG16208" i="25" s="1"/>
  <c r="AF16208" i="25"/>
  <c r="AE16209" i="25" l="1"/>
  <c r="AG16209" i="25" s="1"/>
  <c r="AF16209" i="25"/>
  <c r="AE16210" i="25" l="1"/>
  <c r="AG16210" i="25" s="1"/>
  <c r="AF16210" i="25"/>
  <c r="AE16211" i="25" l="1"/>
  <c r="AG16211" i="25" s="1"/>
  <c r="AF16211" i="25"/>
  <c r="AE16212" i="25" l="1"/>
  <c r="AG16212" i="25" s="1"/>
  <c r="AF16212" i="25"/>
  <c r="AE16213" i="25" l="1"/>
  <c r="AG16213" i="25" s="1"/>
  <c r="AF16213" i="25"/>
  <c r="AE16214" i="25" l="1"/>
  <c r="AG16214" i="25" s="1"/>
  <c r="AF16214" i="25"/>
  <c r="AE16215" i="25" l="1"/>
  <c r="AG16215" i="25" s="1"/>
  <c r="AF16215" i="25"/>
  <c r="AE16216" i="25" l="1"/>
  <c r="AG16216" i="25" s="1"/>
  <c r="AF16216" i="25"/>
  <c r="AE16217" i="25" l="1"/>
  <c r="AG16217" i="25" s="1"/>
  <c r="AF16217" i="25"/>
  <c r="AE16218" i="25" l="1"/>
  <c r="AG16218" i="25" s="1"/>
  <c r="AF16218" i="25"/>
  <c r="AE16219" i="25" l="1"/>
  <c r="AG16219" i="25" s="1"/>
  <c r="AF16219" i="25"/>
  <c r="AE16220" i="25" l="1"/>
  <c r="AG16220" i="25" s="1"/>
  <c r="AF16220" i="25"/>
  <c r="AE16221" i="25" l="1"/>
  <c r="AG16221" i="25" s="1"/>
  <c r="AF16221" i="25"/>
  <c r="AE16222" i="25" l="1"/>
  <c r="AG16222" i="25" s="1"/>
  <c r="AF16222" i="25"/>
  <c r="AE16223" i="25" l="1"/>
  <c r="AG16223" i="25" s="1"/>
  <c r="AF16223" i="25"/>
  <c r="AE16224" i="25" l="1"/>
  <c r="AG16224" i="25" s="1"/>
  <c r="AF16224" i="25"/>
  <c r="AE16225" i="25" l="1"/>
  <c r="AG16225" i="25" s="1"/>
  <c r="AF16225" i="25"/>
  <c r="AE16226" i="25" l="1"/>
  <c r="AG16226" i="25" s="1"/>
  <c r="AF16226" i="25"/>
  <c r="AE16227" i="25" l="1"/>
  <c r="AG16227" i="25" s="1"/>
  <c r="AF16227" i="25"/>
  <c r="AE16228" i="25" l="1"/>
  <c r="AG16228" i="25" s="1"/>
  <c r="AF16228" i="25"/>
  <c r="AE16229" i="25" l="1"/>
  <c r="AG16229" i="25" s="1"/>
  <c r="AF16229" i="25"/>
  <c r="AE16230" i="25" l="1"/>
  <c r="AG16230" i="25" s="1"/>
  <c r="AF16230" i="25"/>
  <c r="AE16231" i="25" l="1"/>
  <c r="AG16231" i="25" s="1"/>
  <c r="AF16231" i="25"/>
  <c r="AE16232" i="25" l="1"/>
  <c r="AG16232" i="25" s="1"/>
  <c r="AF16232" i="25"/>
  <c r="AE16233" i="25" l="1"/>
  <c r="AG16233" i="25" s="1"/>
  <c r="AF16233" i="25"/>
  <c r="AE16234" i="25" l="1"/>
  <c r="AG16234" i="25" s="1"/>
  <c r="AF16234" i="25"/>
  <c r="AE16235" i="25" l="1"/>
  <c r="AG16235" i="25" s="1"/>
  <c r="AF16235" i="25"/>
  <c r="AE16236" i="25" l="1"/>
  <c r="AG16236" i="25" s="1"/>
  <c r="AF16236" i="25"/>
  <c r="AE16237" i="25" l="1"/>
  <c r="AG16237" i="25" s="1"/>
  <c r="AF16237" i="25"/>
  <c r="AE16238" i="25" l="1"/>
  <c r="AG16238" i="25" s="1"/>
  <c r="AF16238" i="25"/>
  <c r="AE16239" i="25" l="1"/>
  <c r="AG16239" i="25" s="1"/>
  <c r="AF16239" i="25"/>
  <c r="AE16240" i="25" l="1"/>
  <c r="AG16240" i="25" s="1"/>
  <c r="AF16240" i="25"/>
  <c r="AE16241" i="25" l="1"/>
  <c r="AG16241" i="25" s="1"/>
  <c r="AF16241" i="25"/>
  <c r="AE16242" i="25" l="1"/>
  <c r="AG16242" i="25" s="1"/>
  <c r="AF16242" i="25"/>
  <c r="AE16243" i="25" l="1"/>
  <c r="AG16243" i="25" s="1"/>
  <c r="AF16243" i="25"/>
  <c r="AE16244" i="25" l="1"/>
  <c r="AG16244" i="25" s="1"/>
  <c r="AF16244" i="25"/>
  <c r="AE16245" i="25" l="1"/>
  <c r="AG16245" i="25" s="1"/>
  <c r="AF16245" i="25"/>
  <c r="AE16246" i="25" l="1"/>
  <c r="AG16246" i="25" s="1"/>
  <c r="AF16246" i="25"/>
  <c r="AE16247" i="25" l="1"/>
  <c r="AG16247" i="25" s="1"/>
  <c r="AF16247" i="25"/>
  <c r="AE16248" i="25" l="1"/>
  <c r="AG16248" i="25" s="1"/>
  <c r="AF16248" i="25"/>
  <c r="AE16249" i="25" l="1"/>
  <c r="AG16249" i="25" s="1"/>
  <c r="AF16249" i="25"/>
  <c r="AE16250" i="25" l="1"/>
  <c r="AG16250" i="25" s="1"/>
  <c r="AF16250" i="25"/>
  <c r="AE16251" i="25" l="1"/>
  <c r="AG16251" i="25" s="1"/>
  <c r="AF16251" i="25"/>
  <c r="AE16252" i="25" l="1"/>
  <c r="AG16252" i="25" s="1"/>
  <c r="AF16252" i="25"/>
  <c r="AE16253" i="25" l="1"/>
  <c r="AG16253" i="25" s="1"/>
  <c r="AF16253" i="25"/>
  <c r="AE16254" i="25" l="1"/>
  <c r="AG16254" i="25" s="1"/>
  <c r="AF16254" i="25"/>
  <c r="AE16255" i="25" l="1"/>
  <c r="AG16255" i="25" s="1"/>
  <c r="AF16255" i="25"/>
  <c r="AE16256" i="25" l="1"/>
  <c r="AG16256" i="25" s="1"/>
  <c r="AF16256" i="25"/>
  <c r="AE16257" i="25" l="1"/>
  <c r="AG16257" i="25" s="1"/>
  <c r="AF16257" i="25"/>
  <c r="AE16258" i="25" l="1"/>
  <c r="AG16258" i="25" s="1"/>
  <c r="AF16258" i="25"/>
  <c r="AE16259" i="25" l="1"/>
  <c r="AG16259" i="25" s="1"/>
  <c r="AF16259" i="25"/>
  <c r="AE16260" i="25" l="1"/>
  <c r="AG16260" i="25" s="1"/>
  <c r="AF16260" i="25"/>
  <c r="AE16261" i="25" l="1"/>
  <c r="AG16261" i="25" s="1"/>
  <c r="AF16261" i="25"/>
  <c r="AE16262" i="25" l="1"/>
  <c r="AG16262" i="25" s="1"/>
  <c r="AF16262" i="25"/>
  <c r="AE16263" i="25" l="1"/>
  <c r="AG16263" i="25" s="1"/>
  <c r="AF16263" i="25"/>
  <c r="AE16264" i="25" l="1"/>
  <c r="AG16264" i="25" s="1"/>
  <c r="AF16264" i="25"/>
  <c r="AE16265" i="25" l="1"/>
  <c r="AG16265" i="25" s="1"/>
  <c r="AF16265" i="25"/>
  <c r="AE16266" i="25" l="1"/>
  <c r="AG16266" i="25" s="1"/>
  <c r="AF16266" i="25"/>
  <c r="AE16267" i="25" l="1"/>
  <c r="AG16267" i="25" s="1"/>
  <c r="AF16267" i="25"/>
  <c r="AE16268" i="25" l="1"/>
  <c r="AG16268" i="25" s="1"/>
  <c r="AF16268" i="25"/>
  <c r="AE16269" i="25" l="1"/>
  <c r="AG16269" i="25" s="1"/>
  <c r="AF16269" i="25"/>
  <c r="AE16270" i="25" l="1"/>
  <c r="AG16270" i="25" s="1"/>
  <c r="AF16270" i="25"/>
  <c r="AE16271" i="25" l="1"/>
  <c r="AG16271" i="25" s="1"/>
  <c r="AF16271" i="25"/>
  <c r="AE16272" i="25" l="1"/>
  <c r="AG16272" i="25" s="1"/>
  <c r="AF16272" i="25"/>
  <c r="AE16273" i="25" l="1"/>
  <c r="AG16273" i="25" s="1"/>
  <c r="AF16273" i="25"/>
  <c r="AE16274" i="25" l="1"/>
  <c r="AG16274" i="25" s="1"/>
  <c r="AF16274" i="25"/>
  <c r="AE16275" i="25" l="1"/>
  <c r="AG16275" i="25" s="1"/>
  <c r="AF16275" i="25"/>
  <c r="AE16276" i="25" l="1"/>
  <c r="AG16276" i="25" s="1"/>
  <c r="AF16276" i="25"/>
  <c r="AE16277" i="25" l="1"/>
  <c r="AG16277" i="25" s="1"/>
  <c r="AF16277" i="25"/>
  <c r="AE16278" i="25" l="1"/>
  <c r="AG16278" i="25" s="1"/>
  <c r="AF16278" i="25"/>
  <c r="AE16279" i="25" l="1"/>
  <c r="AG16279" i="25" s="1"/>
  <c r="AF16279" i="25"/>
  <c r="AE16280" i="25" l="1"/>
  <c r="AG16280" i="25" s="1"/>
  <c r="AF16280" i="25"/>
  <c r="AE16281" i="25" l="1"/>
  <c r="AG16281" i="25" s="1"/>
  <c r="AF16281" i="25"/>
  <c r="AE16282" i="25" l="1"/>
  <c r="AG16282" i="25" s="1"/>
  <c r="AF16282" i="25"/>
  <c r="AE16283" i="25" l="1"/>
  <c r="AG16283" i="25" s="1"/>
  <c r="AF16283" i="25"/>
  <c r="AE16284" i="25" l="1"/>
  <c r="AG16284" i="25" s="1"/>
  <c r="AF16284" i="25"/>
  <c r="AE16285" i="25" l="1"/>
  <c r="AG16285" i="25" s="1"/>
  <c r="AF16285" i="25"/>
  <c r="AE16286" i="25" l="1"/>
  <c r="AG16286" i="25" s="1"/>
  <c r="AF16286" i="25"/>
  <c r="AE16287" i="25" l="1"/>
  <c r="AG16287" i="25" s="1"/>
  <c r="AF16287" i="25"/>
  <c r="AE16288" i="25" l="1"/>
  <c r="AG16288" i="25" s="1"/>
  <c r="AF16288" i="25"/>
  <c r="AE16289" i="25" l="1"/>
  <c r="AG16289" i="25" s="1"/>
  <c r="AF16289" i="25"/>
  <c r="AE16290" i="25" l="1"/>
  <c r="AG16290" i="25" s="1"/>
  <c r="AF16290" i="25"/>
  <c r="AE16291" i="25" l="1"/>
  <c r="AG16291" i="25" s="1"/>
  <c r="AF16291" i="25"/>
  <c r="AE16292" i="25" l="1"/>
  <c r="AG16292" i="25" s="1"/>
  <c r="AF16292" i="25"/>
  <c r="AE16293" i="25" l="1"/>
  <c r="AG16293" i="25" s="1"/>
  <c r="AF16293" i="25"/>
  <c r="AE16294" i="25" l="1"/>
  <c r="AG16294" i="25" s="1"/>
  <c r="AF16294" i="25"/>
  <c r="AE16295" i="25" l="1"/>
  <c r="AG16295" i="25" s="1"/>
  <c r="AF16295" i="25"/>
  <c r="AE16296" i="25" l="1"/>
  <c r="AG16296" i="25" s="1"/>
  <c r="AF16296" i="25"/>
  <c r="AE16297" i="25" l="1"/>
  <c r="AG16297" i="25" s="1"/>
  <c r="AF16297" i="25"/>
  <c r="AE16298" i="25" l="1"/>
  <c r="AG16298" i="25" s="1"/>
  <c r="AF16298" i="25"/>
  <c r="AE16299" i="25" l="1"/>
  <c r="AG16299" i="25" s="1"/>
  <c r="AF16299" i="25"/>
  <c r="AE16300" i="25" l="1"/>
  <c r="AG16300" i="25" s="1"/>
  <c r="AF16300" i="25"/>
  <c r="AE16301" i="25" l="1"/>
  <c r="AG16301" i="25" s="1"/>
  <c r="AF16301" i="25"/>
  <c r="AE16302" i="25" l="1"/>
  <c r="AG16302" i="25" s="1"/>
  <c r="AF16302" i="25"/>
  <c r="AE16303" i="25" l="1"/>
  <c r="AG16303" i="25" s="1"/>
  <c r="AF16303" i="25"/>
  <c r="AE16304" i="25" l="1"/>
  <c r="AG16304" i="25" s="1"/>
  <c r="AF16304" i="25"/>
  <c r="AE16305" i="25" l="1"/>
  <c r="AG16305" i="25" s="1"/>
  <c r="AF16305" i="25"/>
  <c r="AE16306" i="25" l="1"/>
  <c r="AG16306" i="25" s="1"/>
  <c r="AF16306" i="25"/>
  <c r="AE16307" i="25" l="1"/>
  <c r="AG16307" i="25" s="1"/>
  <c r="AF16307" i="25"/>
  <c r="AE16308" i="25" l="1"/>
  <c r="AG16308" i="25" s="1"/>
  <c r="AF16308" i="25"/>
  <c r="AE16309" i="25" l="1"/>
  <c r="AG16309" i="25" s="1"/>
  <c r="AF16309" i="25"/>
  <c r="AE16310" i="25" l="1"/>
  <c r="AG16310" i="25" s="1"/>
  <c r="AF16310" i="25"/>
  <c r="AE16311" i="25" l="1"/>
  <c r="AG16311" i="25" s="1"/>
  <c r="AF16311" i="25"/>
  <c r="AE16312" i="25" l="1"/>
  <c r="AG16312" i="25" s="1"/>
  <c r="AF16312" i="25"/>
  <c r="AE16313" i="25" l="1"/>
  <c r="AG16313" i="25" s="1"/>
  <c r="AF16313" i="25"/>
  <c r="AE16314" i="25" l="1"/>
  <c r="AG16314" i="25" s="1"/>
  <c r="AF16314" i="25"/>
  <c r="AE16315" i="25" l="1"/>
  <c r="AG16315" i="25" s="1"/>
  <c r="AF16315" i="25"/>
  <c r="AE16316" i="25" l="1"/>
  <c r="AG16316" i="25" s="1"/>
  <c r="AF16316" i="25"/>
  <c r="AE16317" i="25" l="1"/>
  <c r="AG16317" i="25" s="1"/>
  <c r="AF16317" i="25"/>
  <c r="AE16318" i="25" l="1"/>
  <c r="AG16318" i="25" s="1"/>
  <c r="AF16318" i="25"/>
  <c r="AE16319" i="25" l="1"/>
  <c r="AG16319" i="25" s="1"/>
  <c r="AF16319" i="25"/>
  <c r="AE16320" i="25" l="1"/>
  <c r="AG16320" i="25" s="1"/>
  <c r="AF16320" i="25"/>
  <c r="AE16321" i="25" l="1"/>
  <c r="AG16321" i="25" s="1"/>
  <c r="AF16321" i="25"/>
  <c r="AE16322" i="25" l="1"/>
  <c r="AG16322" i="25" s="1"/>
  <c r="AF16322" i="25"/>
  <c r="AE16323" i="25" l="1"/>
  <c r="AG16323" i="25" s="1"/>
  <c r="AF16323" i="25"/>
  <c r="AE16324" i="25" l="1"/>
  <c r="AG16324" i="25" s="1"/>
  <c r="AF16324" i="25"/>
  <c r="AE16325" i="25" l="1"/>
  <c r="AG16325" i="25" s="1"/>
  <c r="AF16325" i="25"/>
  <c r="AE16326" i="25" l="1"/>
  <c r="AG16326" i="25" s="1"/>
  <c r="AF16326" i="25"/>
  <c r="AE16327" i="25" l="1"/>
  <c r="AG16327" i="25" s="1"/>
  <c r="AF16327" i="25"/>
  <c r="AE16328" i="25" l="1"/>
  <c r="AG16328" i="25" s="1"/>
  <c r="AF16328" i="25"/>
  <c r="AE16329" i="25" l="1"/>
  <c r="AG16329" i="25" s="1"/>
  <c r="AF16329" i="25"/>
  <c r="AE16330" i="25" l="1"/>
  <c r="AG16330" i="25" s="1"/>
  <c r="AF16330" i="25"/>
  <c r="AE16331" i="25" l="1"/>
  <c r="AG16331" i="25" s="1"/>
  <c r="AF16331" i="25"/>
  <c r="AE16332" i="25" l="1"/>
  <c r="AG16332" i="25" s="1"/>
  <c r="AF16332" i="25"/>
  <c r="AE16333" i="25" l="1"/>
  <c r="AG16333" i="25" s="1"/>
  <c r="AF16333" i="25"/>
  <c r="AE16334" i="25" l="1"/>
  <c r="AG16334" i="25" s="1"/>
  <c r="AF16334" i="25"/>
  <c r="AE16335" i="25" l="1"/>
  <c r="AG16335" i="25" s="1"/>
  <c r="AF16335" i="25"/>
  <c r="AE16336" i="25" l="1"/>
  <c r="AG16336" i="25" s="1"/>
  <c r="AF16336" i="25"/>
  <c r="AE16337" i="25" l="1"/>
  <c r="AG16337" i="25" s="1"/>
  <c r="AF16337" i="25"/>
  <c r="AE16338" i="25" l="1"/>
  <c r="AG16338" i="25" s="1"/>
  <c r="AF16338" i="25"/>
  <c r="AE16339" i="25" l="1"/>
  <c r="AG16339" i="25" s="1"/>
  <c r="AF16339" i="25"/>
  <c r="AE16340" i="25" l="1"/>
  <c r="AG16340" i="25" s="1"/>
  <c r="AF16340" i="25"/>
  <c r="AE16341" i="25" l="1"/>
  <c r="AG16341" i="25" s="1"/>
  <c r="AF16341" i="25"/>
  <c r="AE16342" i="25" l="1"/>
  <c r="AG16342" i="25" s="1"/>
  <c r="AF16342" i="25"/>
  <c r="AE16343" i="25" l="1"/>
  <c r="AG16343" i="25" s="1"/>
  <c r="AF16343" i="25"/>
  <c r="AE16344" i="25" l="1"/>
  <c r="AG16344" i="25" s="1"/>
  <c r="AF16344" i="25"/>
  <c r="AE16345" i="25" l="1"/>
  <c r="AG16345" i="25" s="1"/>
  <c r="AF16345" i="25"/>
  <c r="AE16346" i="25" l="1"/>
  <c r="AG16346" i="25" s="1"/>
  <c r="AF16346" i="25"/>
  <c r="AE16347" i="25" l="1"/>
  <c r="AG16347" i="25" s="1"/>
  <c r="AF16347" i="25"/>
  <c r="AE16348" i="25" l="1"/>
  <c r="AG16348" i="25" s="1"/>
  <c r="AF16348" i="25"/>
  <c r="AE16349" i="25" l="1"/>
  <c r="AG16349" i="25" s="1"/>
  <c r="AF16349" i="25"/>
  <c r="AE16350" i="25" l="1"/>
  <c r="AG16350" i="25" s="1"/>
  <c r="AF16350" i="25"/>
  <c r="AE16351" i="25" l="1"/>
  <c r="AG16351" i="25" s="1"/>
  <c r="AF16351" i="25"/>
  <c r="AE16352" i="25" l="1"/>
  <c r="AG16352" i="25" s="1"/>
  <c r="AF16352" i="25"/>
  <c r="AE16353" i="25" l="1"/>
  <c r="AG16353" i="25" s="1"/>
  <c r="AF16353" i="25"/>
  <c r="AE16354" i="25" l="1"/>
  <c r="AG16354" i="25" s="1"/>
  <c r="AF16354" i="25"/>
  <c r="AE16355" i="25" l="1"/>
  <c r="AG16355" i="25" s="1"/>
  <c r="AF16355" i="25"/>
  <c r="AE16356" i="25" l="1"/>
  <c r="AG16356" i="25" s="1"/>
  <c r="AF16356" i="25"/>
  <c r="AE16357" i="25" l="1"/>
  <c r="AG16357" i="25" s="1"/>
  <c r="AF16357" i="25"/>
  <c r="AE16358" i="25" l="1"/>
  <c r="AG16358" i="25" s="1"/>
  <c r="AF16358" i="25"/>
  <c r="AE16359" i="25" l="1"/>
  <c r="AG16359" i="25" s="1"/>
  <c r="AF16359" i="25"/>
  <c r="AE16360" i="25" l="1"/>
  <c r="AG16360" i="25" s="1"/>
  <c r="AF16360" i="25"/>
  <c r="AE16361" i="25" l="1"/>
  <c r="AG16361" i="25" s="1"/>
  <c r="AF16361" i="25"/>
  <c r="AE16362" i="25" l="1"/>
  <c r="AG16362" i="25" s="1"/>
  <c r="AF16362" i="25"/>
  <c r="AE16363" i="25" l="1"/>
  <c r="AG16363" i="25" s="1"/>
  <c r="AF16363" i="25"/>
  <c r="AE16364" i="25" l="1"/>
  <c r="AG16364" i="25" s="1"/>
  <c r="AF16364" i="25"/>
  <c r="AE16365" i="25" l="1"/>
  <c r="AG16365" i="25" s="1"/>
  <c r="AF16365" i="25"/>
  <c r="AE16366" i="25" l="1"/>
  <c r="AG16366" i="25" s="1"/>
  <c r="AF16366" i="25"/>
  <c r="AE16367" i="25" l="1"/>
  <c r="AG16367" i="25" s="1"/>
  <c r="AF16367" i="25"/>
  <c r="AE16368" i="25" l="1"/>
  <c r="AG16368" i="25" s="1"/>
  <c r="AF16368" i="25"/>
  <c r="AE16369" i="25" l="1"/>
  <c r="AG16369" i="25" s="1"/>
  <c r="AF16369" i="25"/>
  <c r="AE16370" i="25" l="1"/>
  <c r="AG16370" i="25" s="1"/>
  <c r="AF16370" i="25"/>
  <c r="AE16371" i="25" l="1"/>
  <c r="AG16371" i="25" s="1"/>
  <c r="AF16371" i="25"/>
  <c r="AE16372" i="25" l="1"/>
  <c r="AG16372" i="25" s="1"/>
  <c r="AF16372" i="25"/>
  <c r="AE16373" i="25" l="1"/>
  <c r="AG16373" i="25" s="1"/>
  <c r="AF16373" i="25"/>
  <c r="AE16374" i="25" l="1"/>
  <c r="AG16374" i="25" s="1"/>
  <c r="AF16374" i="25"/>
  <c r="AE16375" i="25" l="1"/>
  <c r="AG16375" i="25" s="1"/>
  <c r="AF16375" i="25"/>
  <c r="AE16376" i="25" l="1"/>
  <c r="AG16376" i="25" s="1"/>
  <c r="AF16376" i="25"/>
  <c r="AE16377" i="25" l="1"/>
  <c r="AG16377" i="25" s="1"/>
  <c r="AF16377" i="25"/>
  <c r="AE16378" i="25" l="1"/>
  <c r="AG16378" i="25" s="1"/>
  <c r="AF16378" i="25"/>
  <c r="AE16379" i="25" l="1"/>
  <c r="AG16379" i="25" s="1"/>
  <c r="AF16379" i="25"/>
  <c r="AE16380" i="25" l="1"/>
  <c r="AG16380" i="25" s="1"/>
  <c r="AF16380" i="25"/>
  <c r="AE16381" i="25" l="1"/>
  <c r="AG16381" i="25" s="1"/>
  <c r="AF16381" i="25"/>
  <c r="AE16382" i="25" l="1"/>
  <c r="AG16382" i="25" s="1"/>
  <c r="AF16382" i="25"/>
  <c r="AE16383" i="25" l="1"/>
  <c r="AG16383" i="25" s="1"/>
  <c r="AF16383" i="25"/>
  <c r="AE16384" i="25" l="1"/>
  <c r="AG16384" i="25" s="1"/>
  <c r="AF16384" i="25"/>
  <c r="AE16385" i="25" l="1"/>
  <c r="AG16385" i="25" s="1"/>
  <c r="AF16385" i="25"/>
  <c r="AE16386" i="25" l="1"/>
  <c r="AG16386" i="25" s="1"/>
  <c r="AF16386" i="25"/>
  <c r="AE16387" i="25" l="1"/>
  <c r="AG16387" i="25" s="1"/>
  <c r="AF16387" i="25"/>
  <c r="AE16388" i="25" l="1"/>
  <c r="AG16388" i="25" s="1"/>
  <c r="AF16388" i="25"/>
  <c r="AE16389" i="25" l="1"/>
  <c r="AG16389" i="25" s="1"/>
  <c r="AF16389" i="25"/>
  <c r="AE16390" i="25" l="1"/>
  <c r="AG16390" i="25" s="1"/>
  <c r="AF16390" i="25"/>
  <c r="AE16391" i="25" l="1"/>
  <c r="AG16391" i="25" s="1"/>
  <c r="AF16391" i="25"/>
  <c r="AE16392" i="25" l="1"/>
  <c r="AG16392" i="25" s="1"/>
  <c r="AF16392" i="25"/>
  <c r="AF16393" i="25" l="1"/>
  <c r="AE16393" i="25"/>
  <c r="AG16393" i="25" s="1"/>
  <c r="AF16394" i="25" l="1"/>
  <c r="AE16394" i="25"/>
  <c r="AG16394" i="25" s="1"/>
  <c r="AE16395" i="25" l="1"/>
  <c r="AG16395" i="25" s="1"/>
  <c r="AF16395" i="25"/>
  <c r="AE16396" i="25" l="1"/>
  <c r="AG16396" i="25" s="1"/>
  <c r="AF16396" i="25"/>
  <c r="AE16397" i="25" l="1"/>
  <c r="AG16397" i="25" s="1"/>
  <c r="AF16397" i="25"/>
  <c r="AE16398" i="25" l="1"/>
  <c r="AG16398" i="25" s="1"/>
  <c r="AF16398" i="25"/>
  <c r="AE16399" i="25" l="1"/>
  <c r="AG16399" i="25" s="1"/>
  <c r="AF16399" i="25"/>
  <c r="AE16400" i="25" l="1"/>
  <c r="AG16400" i="25" s="1"/>
  <c r="AF16400" i="25"/>
  <c r="AE16401" i="25" l="1"/>
  <c r="AG16401" i="25" s="1"/>
  <c r="AF16401" i="25"/>
  <c r="AE16402" i="25" l="1"/>
  <c r="AG16402" i="25" s="1"/>
  <c r="AF16402" i="25"/>
  <c r="AE16403" i="25" l="1"/>
  <c r="AG16403" i="25" s="1"/>
  <c r="AF16403" i="25"/>
  <c r="AE16404" i="25" l="1"/>
  <c r="AG16404" i="25" s="1"/>
  <c r="AF16404" i="25"/>
  <c r="AE16405" i="25" l="1"/>
  <c r="AG16405" i="25" s="1"/>
  <c r="AF16405" i="25"/>
  <c r="AE16406" i="25" l="1"/>
  <c r="AG16406" i="25" s="1"/>
  <c r="AF16406" i="25"/>
  <c r="AE16407" i="25" l="1"/>
  <c r="AG16407" i="25" s="1"/>
  <c r="AF16407" i="25"/>
  <c r="AE16408" i="25" l="1"/>
  <c r="AG16408" i="25" s="1"/>
  <c r="AF16408" i="25"/>
  <c r="AE16409" i="25" l="1"/>
  <c r="AG16409" i="25" s="1"/>
  <c r="AF16409" i="25"/>
  <c r="AE16410" i="25" l="1"/>
  <c r="AG16410" i="25" s="1"/>
  <c r="AF16410" i="25"/>
  <c r="AE16411" i="25" l="1"/>
  <c r="AG16411" i="25" s="1"/>
  <c r="AF16411" i="25"/>
  <c r="AE16412" i="25" l="1"/>
  <c r="AG16412" i="25" s="1"/>
  <c r="AF16412" i="25"/>
  <c r="AE16413" i="25" l="1"/>
  <c r="AG16413" i="25" s="1"/>
  <c r="AF16413" i="25"/>
  <c r="AE16414" i="25" l="1"/>
  <c r="AG16414" i="25" s="1"/>
  <c r="AF16414" i="25"/>
  <c r="AE16415" i="25" l="1"/>
  <c r="AG16415" i="25" s="1"/>
  <c r="AF16415" i="25"/>
  <c r="AE16416" i="25" l="1"/>
  <c r="AG16416" i="25" s="1"/>
  <c r="AF16416" i="25"/>
  <c r="AE16417" i="25" l="1"/>
  <c r="AG16417" i="25" s="1"/>
  <c r="AF16417" i="25"/>
  <c r="AE16418" i="25" l="1"/>
  <c r="AG16418" i="25" s="1"/>
  <c r="AF16418" i="25"/>
  <c r="AE16419" i="25" l="1"/>
  <c r="AG16419" i="25" s="1"/>
  <c r="AF16419" i="25"/>
  <c r="AE16420" i="25" l="1"/>
  <c r="AG16420" i="25" s="1"/>
  <c r="AF16420" i="25"/>
  <c r="AE16421" i="25" l="1"/>
  <c r="AG16421" i="25" s="1"/>
  <c r="AF16421" i="25"/>
  <c r="AE16422" i="25" l="1"/>
  <c r="AG16422" i="25" s="1"/>
  <c r="AF16422" i="25"/>
  <c r="AE16423" i="25" l="1"/>
  <c r="AG16423" i="25" s="1"/>
  <c r="AF16423" i="25"/>
  <c r="AE16424" i="25" l="1"/>
  <c r="AG16424" i="25" s="1"/>
  <c r="AF16424" i="25"/>
  <c r="AE16425" i="25" l="1"/>
  <c r="AG16425" i="25" s="1"/>
  <c r="AF16425" i="25"/>
  <c r="AE16426" i="25" l="1"/>
  <c r="AG16426" i="25" s="1"/>
  <c r="AF16426" i="25"/>
  <c r="AE16427" i="25" l="1"/>
  <c r="AG16427" i="25" s="1"/>
  <c r="AF16427" i="25"/>
  <c r="AE16428" i="25" l="1"/>
  <c r="AG16428" i="25" s="1"/>
  <c r="AF16428" i="25"/>
  <c r="AE16429" i="25" l="1"/>
  <c r="AG16429" i="25" s="1"/>
  <c r="AF16429" i="25"/>
  <c r="AE16430" i="25" l="1"/>
  <c r="AG16430" i="25" s="1"/>
  <c r="AF16430" i="25"/>
  <c r="AE16431" i="25" l="1"/>
  <c r="AG16431" i="25" s="1"/>
  <c r="AF16431" i="25"/>
  <c r="AE16432" i="25" l="1"/>
  <c r="AG16432" i="25" s="1"/>
  <c r="AF16432" i="25"/>
  <c r="AE16433" i="25" l="1"/>
  <c r="AG16433" i="25" s="1"/>
  <c r="AF16433" i="25"/>
  <c r="AE16434" i="25" l="1"/>
  <c r="AG16434" i="25" s="1"/>
  <c r="AF16434" i="25"/>
  <c r="AE16435" i="25" l="1"/>
  <c r="AG16435" i="25" s="1"/>
  <c r="AF16435" i="25"/>
  <c r="AE16436" i="25" l="1"/>
  <c r="AG16436" i="25" s="1"/>
  <c r="AF16436" i="25"/>
  <c r="AE16437" i="25" l="1"/>
  <c r="AG16437" i="25" s="1"/>
  <c r="AF16437" i="25"/>
  <c r="AE16438" i="25" l="1"/>
  <c r="AG16438" i="25" s="1"/>
  <c r="AF16438" i="25"/>
  <c r="AE16439" i="25" l="1"/>
  <c r="AG16439" i="25" s="1"/>
  <c r="AF16439" i="25"/>
  <c r="AE16440" i="25" l="1"/>
  <c r="AG16440" i="25" s="1"/>
  <c r="AF16440" i="25"/>
  <c r="AE16441" i="25" l="1"/>
  <c r="AG16441" i="25" s="1"/>
  <c r="AF16441" i="25"/>
  <c r="AE16442" i="25" l="1"/>
  <c r="AG16442" i="25" s="1"/>
  <c r="AF16442" i="25"/>
  <c r="AE16443" i="25" l="1"/>
  <c r="AG16443" i="25" s="1"/>
  <c r="AF16443" i="25"/>
  <c r="AE16444" i="25" l="1"/>
  <c r="AG16444" i="25" s="1"/>
  <c r="AF16444" i="25"/>
  <c r="AE16445" i="25" l="1"/>
  <c r="AG16445" i="25" s="1"/>
  <c r="AF16445" i="25"/>
  <c r="AE16446" i="25" l="1"/>
  <c r="AG16446" i="25" s="1"/>
  <c r="AF16446" i="25"/>
  <c r="AE16447" i="25" l="1"/>
  <c r="AG16447" i="25" s="1"/>
  <c r="AF16447" i="25"/>
  <c r="AE16448" i="25" l="1"/>
  <c r="AG16448" i="25" s="1"/>
  <c r="AF16448" i="25"/>
  <c r="AE16449" i="25" l="1"/>
  <c r="AG16449" i="25" s="1"/>
  <c r="AF16449" i="25"/>
  <c r="AE16450" i="25" l="1"/>
  <c r="AG16450" i="25" s="1"/>
  <c r="AF16450" i="25"/>
  <c r="AE16451" i="25" l="1"/>
  <c r="AG16451" i="25" s="1"/>
  <c r="AF16451" i="25"/>
  <c r="AE16452" i="25" l="1"/>
  <c r="AG16452" i="25" s="1"/>
  <c r="AF16452" i="25"/>
  <c r="AE16453" i="25" l="1"/>
  <c r="AG16453" i="25" s="1"/>
  <c r="AF16453" i="25"/>
  <c r="AE16454" i="25" l="1"/>
  <c r="AG16454" i="25" s="1"/>
  <c r="AF16454" i="25"/>
  <c r="AE16455" i="25" l="1"/>
  <c r="AG16455" i="25" s="1"/>
  <c r="AF16455" i="25"/>
  <c r="AE16456" i="25" l="1"/>
  <c r="AG16456" i="25" s="1"/>
  <c r="AF16456" i="25"/>
  <c r="AE16457" i="25" l="1"/>
  <c r="AG16457" i="25" s="1"/>
  <c r="AF16457" i="25"/>
  <c r="AE16458" i="25" l="1"/>
  <c r="AG16458" i="25" s="1"/>
  <c r="AF16458" i="25"/>
  <c r="AE16459" i="25" l="1"/>
  <c r="AG16459" i="25" s="1"/>
  <c r="AF16459" i="25"/>
  <c r="AE16460" i="25" l="1"/>
  <c r="AG16460" i="25" s="1"/>
  <c r="AF16460" i="25"/>
  <c r="AE16461" i="25" l="1"/>
  <c r="AG16461" i="25" s="1"/>
  <c r="AF16461" i="25"/>
  <c r="AE16462" i="25" l="1"/>
  <c r="AG16462" i="25" s="1"/>
  <c r="AF16462" i="25"/>
  <c r="AE16463" i="25" l="1"/>
  <c r="AG16463" i="25" s="1"/>
  <c r="AF16463" i="25"/>
  <c r="AE16464" i="25" l="1"/>
  <c r="AG16464" i="25" s="1"/>
  <c r="AF16464" i="25"/>
  <c r="AE16465" i="25" l="1"/>
  <c r="AG16465" i="25" s="1"/>
  <c r="AF16465" i="25"/>
  <c r="AE16466" i="25" l="1"/>
  <c r="AG16466" i="25" s="1"/>
  <c r="AF16466" i="25"/>
  <c r="AE16467" i="25" l="1"/>
  <c r="AG16467" i="25" s="1"/>
  <c r="AF16467" i="25"/>
  <c r="AE16468" i="25" l="1"/>
  <c r="AG16468" i="25" s="1"/>
  <c r="AF16468" i="25"/>
  <c r="AF16469" i="25" l="1"/>
  <c r="AE16469" i="25"/>
  <c r="AG16469" i="25" s="1"/>
  <c r="AF16470" i="25" l="1"/>
  <c r="AE16470" i="25"/>
  <c r="AG16470" i="25" s="1"/>
  <c r="AE16471" i="25" l="1"/>
  <c r="AG16471" i="25" s="1"/>
  <c r="AF16471" i="25"/>
  <c r="AE16472" i="25" l="1"/>
  <c r="AG16472" i="25" s="1"/>
  <c r="AF16472" i="25"/>
  <c r="AE16473" i="25" l="1"/>
  <c r="AG16473" i="25" s="1"/>
  <c r="AF16473" i="25"/>
  <c r="AE16474" i="25" l="1"/>
  <c r="AG16474" i="25" s="1"/>
  <c r="AF16474" i="25"/>
  <c r="AE16475" i="25" l="1"/>
  <c r="AG16475" i="25" s="1"/>
  <c r="AF16475" i="25"/>
  <c r="AE16476" i="25" l="1"/>
  <c r="AG16476" i="25" s="1"/>
  <c r="AF16476" i="25"/>
  <c r="AE16477" i="25" l="1"/>
  <c r="AG16477" i="25" s="1"/>
  <c r="AF16477" i="25"/>
  <c r="AE16478" i="25" l="1"/>
  <c r="AG16478" i="25" s="1"/>
  <c r="AF16478" i="25"/>
  <c r="AE16479" i="25" l="1"/>
  <c r="AG16479" i="25" s="1"/>
  <c r="AF16479" i="25"/>
  <c r="AE16480" i="25" l="1"/>
  <c r="AG16480" i="25" s="1"/>
  <c r="AF16480" i="25"/>
  <c r="AE16481" i="25" l="1"/>
  <c r="AG16481" i="25" s="1"/>
  <c r="AF16481" i="25"/>
  <c r="AE16482" i="25" l="1"/>
  <c r="AG16482" i="25" s="1"/>
  <c r="AF16482" i="25"/>
  <c r="AE16483" i="25" l="1"/>
  <c r="AG16483" i="25" s="1"/>
  <c r="AF16483" i="25"/>
  <c r="AE16484" i="25" l="1"/>
  <c r="AG16484" i="25" s="1"/>
  <c r="AF16484" i="25"/>
  <c r="AE16485" i="25" l="1"/>
  <c r="AG16485" i="25" s="1"/>
  <c r="AF16485" i="25"/>
  <c r="AE16486" i="25" l="1"/>
  <c r="AG16486" i="25" s="1"/>
  <c r="AF16486" i="25"/>
  <c r="AE16487" i="25" l="1"/>
  <c r="AG16487" i="25" s="1"/>
  <c r="AF16487" i="25"/>
  <c r="AE16488" i="25" l="1"/>
  <c r="AG16488" i="25" s="1"/>
  <c r="AF16488" i="25"/>
  <c r="AE16489" i="25" l="1"/>
  <c r="AG16489" i="25" s="1"/>
  <c r="AF16489" i="25"/>
  <c r="AE16490" i="25" l="1"/>
  <c r="AG16490" i="25" s="1"/>
  <c r="AF16490" i="25"/>
  <c r="AE16491" i="25" l="1"/>
  <c r="AG16491" i="25" s="1"/>
  <c r="AF16491" i="25"/>
  <c r="AE16492" i="25" l="1"/>
  <c r="AG16492" i="25" s="1"/>
  <c r="AF16492" i="25"/>
  <c r="AE16493" i="25" l="1"/>
  <c r="AG16493" i="25" s="1"/>
  <c r="AF16493" i="25"/>
  <c r="AE16494" i="25" l="1"/>
  <c r="AG16494" i="25" s="1"/>
  <c r="AF16494" i="25"/>
  <c r="AE16495" i="25" l="1"/>
  <c r="AG16495" i="25" s="1"/>
  <c r="AF16495" i="25"/>
  <c r="AE16496" i="25" l="1"/>
  <c r="AG16496" i="25" s="1"/>
  <c r="AF16496" i="25"/>
  <c r="AE16497" i="25" l="1"/>
  <c r="AG16497" i="25" s="1"/>
  <c r="AF16497" i="25"/>
  <c r="AE16498" i="25" l="1"/>
  <c r="AG16498" i="25" s="1"/>
  <c r="AF16498" i="25"/>
  <c r="AE16499" i="25" l="1"/>
  <c r="AG16499" i="25" s="1"/>
  <c r="AF16499" i="25"/>
  <c r="AE16500" i="25" l="1"/>
  <c r="AG16500" i="25" s="1"/>
  <c r="AF16500" i="25"/>
  <c r="AE16501" i="25" l="1"/>
  <c r="AG16501" i="25" s="1"/>
  <c r="AF16501" i="25"/>
  <c r="AE16502" i="25" l="1"/>
  <c r="AG16502" i="25" s="1"/>
  <c r="AF16502" i="25"/>
  <c r="AF16503" i="25" l="1"/>
  <c r="AE16503" i="25"/>
  <c r="AG16503" i="25" s="1"/>
  <c r="AE16504" i="25" l="1"/>
  <c r="AG16504" i="25" s="1"/>
  <c r="AF16504" i="25"/>
  <c r="AE16505" i="25" l="1"/>
  <c r="AG16505" i="25" s="1"/>
  <c r="AF16505" i="25"/>
  <c r="AE16506" i="25" l="1"/>
  <c r="AG16506" i="25" s="1"/>
  <c r="AF16506" i="25"/>
  <c r="AE16507" i="25" l="1"/>
  <c r="AG16507" i="25" s="1"/>
  <c r="AF16507" i="25"/>
  <c r="AE16508" i="25" l="1"/>
  <c r="AG16508" i="25" s="1"/>
  <c r="AF16508" i="25"/>
  <c r="AE16509" i="25" l="1"/>
  <c r="AG16509" i="25" s="1"/>
  <c r="AF16509" i="25"/>
  <c r="AE16510" i="25" l="1"/>
  <c r="AG16510" i="25" s="1"/>
  <c r="AF16510" i="25"/>
  <c r="AE16511" i="25" l="1"/>
  <c r="AG16511" i="25" s="1"/>
  <c r="AF16511" i="25"/>
  <c r="AE16512" i="25" l="1"/>
  <c r="AG16512" i="25" s="1"/>
  <c r="AF16512" i="25"/>
  <c r="AE16513" i="25" l="1"/>
  <c r="AG16513" i="25" s="1"/>
  <c r="AF16513" i="25"/>
  <c r="AE16514" i="25" l="1"/>
  <c r="AG16514" i="25" s="1"/>
  <c r="AF16514" i="25"/>
  <c r="AE16515" i="25" l="1"/>
  <c r="AG16515" i="25" s="1"/>
  <c r="AF16515" i="25"/>
  <c r="AE16516" i="25" l="1"/>
  <c r="AG16516" i="25" s="1"/>
  <c r="AF16516" i="25"/>
  <c r="AE16517" i="25" l="1"/>
  <c r="AG16517" i="25" s="1"/>
  <c r="AF16517" i="25"/>
  <c r="AE16518" i="25" l="1"/>
  <c r="AG16518" i="25" s="1"/>
  <c r="AF16518" i="25"/>
  <c r="AE16519" i="25" l="1"/>
  <c r="AG16519" i="25" s="1"/>
  <c r="AF16519" i="25"/>
  <c r="AE16520" i="25" l="1"/>
  <c r="AG16520" i="25" s="1"/>
  <c r="AF16520" i="25"/>
  <c r="AE16521" i="25" l="1"/>
  <c r="AG16521" i="25" s="1"/>
  <c r="AF16521" i="25"/>
  <c r="AE16522" i="25" l="1"/>
  <c r="AG16522" i="25" s="1"/>
  <c r="AF16522" i="25"/>
  <c r="AE16523" i="25" l="1"/>
  <c r="AG16523" i="25" s="1"/>
  <c r="AF16523" i="25"/>
  <c r="AE16524" i="25" l="1"/>
  <c r="AG16524" i="25" s="1"/>
  <c r="AF16524" i="25"/>
  <c r="AE16525" i="25" l="1"/>
  <c r="AG16525" i="25" s="1"/>
  <c r="AF16525" i="25"/>
  <c r="AE16526" i="25" l="1"/>
  <c r="AG16526" i="25" s="1"/>
  <c r="AF16526" i="25"/>
  <c r="AE16527" i="25" l="1"/>
  <c r="AG16527" i="25" s="1"/>
  <c r="AF16527" i="25"/>
  <c r="AE16528" i="25" l="1"/>
  <c r="AG16528" i="25" s="1"/>
  <c r="AF16528" i="25"/>
  <c r="AE16529" i="25" l="1"/>
  <c r="AG16529" i="25" s="1"/>
  <c r="AF16529" i="25"/>
  <c r="AE16530" i="25" l="1"/>
  <c r="AG16530" i="25" s="1"/>
  <c r="AF16530" i="25"/>
  <c r="AE16531" i="25" l="1"/>
  <c r="AG16531" i="25" s="1"/>
  <c r="AF16531" i="25"/>
  <c r="AE16532" i="25" l="1"/>
  <c r="AG16532" i="25" s="1"/>
  <c r="AF16532" i="25"/>
  <c r="AE16533" i="25" l="1"/>
  <c r="AG16533" i="25" s="1"/>
  <c r="AF16533" i="25"/>
  <c r="AE16534" i="25" l="1"/>
  <c r="AG16534" i="25" s="1"/>
  <c r="AF16534" i="25"/>
  <c r="AE16535" i="25" l="1"/>
  <c r="AG16535" i="25" s="1"/>
  <c r="AF16535" i="25"/>
  <c r="AE16536" i="25" l="1"/>
  <c r="AG16536" i="25" s="1"/>
  <c r="AF16536" i="25"/>
  <c r="AE16537" i="25" l="1"/>
  <c r="AG16537" i="25" s="1"/>
  <c r="AF16537" i="25"/>
  <c r="AE16538" i="25" l="1"/>
  <c r="AG16538" i="25" s="1"/>
  <c r="AF16538" i="25"/>
  <c r="AE16539" i="25" l="1"/>
  <c r="AG16539" i="25" s="1"/>
  <c r="AF16539" i="25"/>
  <c r="AE16540" i="25" l="1"/>
  <c r="AG16540" i="25" s="1"/>
  <c r="AF16540" i="25"/>
  <c r="AE16541" i="25" l="1"/>
  <c r="AG16541" i="25" s="1"/>
  <c r="AF16541" i="25"/>
  <c r="AE16542" i="25" l="1"/>
  <c r="AG16542" i="25" s="1"/>
  <c r="AF16542" i="25"/>
  <c r="AE16543" i="25" l="1"/>
  <c r="AG16543" i="25" s="1"/>
  <c r="AF16543" i="25"/>
  <c r="AE16544" i="25" l="1"/>
  <c r="AG16544" i="25" s="1"/>
  <c r="AF16544" i="25"/>
  <c r="AE16545" i="25" l="1"/>
  <c r="AG16545" i="25" s="1"/>
  <c r="AF16545" i="25"/>
  <c r="AE16546" i="25" l="1"/>
  <c r="AG16546" i="25" s="1"/>
  <c r="AF16546" i="25"/>
  <c r="AE16547" i="25" l="1"/>
  <c r="AG16547" i="25" s="1"/>
  <c r="AF16547" i="25"/>
  <c r="AE16548" i="25" l="1"/>
  <c r="AG16548" i="25" s="1"/>
  <c r="AF16548" i="25"/>
  <c r="AE16549" i="25" l="1"/>
  <c r="AG16549" i="25" s="1"/>
  <c r="AF16549" i="25"/>
  <c r="AE16550" i="25" l="1"/>
  <c r="AG16550" i="25" s="1"/>
  <c r="AF16550" i="25"/>
  <c r="AE16551" i="25" l="1"/>
  <c r="AG16551" i="25" s="1"/>
  <c r="AF16551" i="25"/>
  <c r="AE16552" i="25" l="1"/>
  <c r="AG16552" i="25" s="1"/>
  <c r="AF16552" i="25"/>
  <c r="AE16553" i="25" l="1"/>
  <c r="AG16553" i="25" s="1"/>
  <c r="AF16553" i="25"/>
  <c r="AE16554" i="25" l="1"/>
  <c r="AG16554" i="25" s="1"/>
  <c r="AF16554" i="25"/>
  <c r="AE16555" i="25" l="1"/>
  <c r="AG16555" i="25" s="1"/>
  <c r="AF16555" i="25"/>
  <c r="AE16556" i="25" l="1"/>
  <c r="AG16556" i="25" s="1"/>
  <c r="AF16556" i="25"/>
  <c r="AE16557" i="25" l="1"/>
  <c r="AG16557" i="25" s="1"/>
  <c r="AF16557" i="25"/>
  <c r="AE16558" i="25" l="1"/>
  <c r="AG16558" i="25" s="1"/>
  <c r="AF16558" i="25"/>
  <c r="AE16559" i="25" l="1"/>
  <c r="AG16559" i="25" s="1"/>
  <c r="AF16559" i="25"/>
  <c r="AF16560" i="25" l="1"/>
  <c r="AE16560" i="25"/>
  <c r="AG16560" i="25" s="1"/>
  <c r="AF16561" i="25" l="1"/>
  <c r="AE16561" i="25"/>
  <c r="AG16561" i="25" s="1"/>
  <c r="AE16562" i="25" l="1"/>
  <c r="AG16562" i="25" s="1"/>
  <c r="AF16562" i="25"/>
  <c r="AE16563" i="25" l="1"/>
  <c r="AG16563" i="25" s="1"/>
  <c r="AF16563" i="25"/>
  <c r="AE16564" i="25" l="1"/>
  <c r="AG16564" i="25" s="1"/>
  <c r="AF16564" i="25"/>
  <c r="AE16565" i="25" l="1"/>
  <c r="AG16565" i="25" s="1"/>
  <c r="AF16565" i="25"/>
  <c r="AE16566" i="25" l="1"/>
  <c r="AG16566" i="25" s="1"/>
  <c r="AF16566" i="25"/>
  <c r="AE16567" i="25" l="1"/>
  <c r="AG16567" i="25" s="1"/>
  <c r="AF16567" i="25"/>
  <c r="AE16568" i="25" l="1"/>
  <c r="AG16568" i="25" s="1"/>
  <c r="AF16568" i="25"/>
  <c r="AE16569" i="25" l="1"/>
  <c r="AG16569" i="25" s="1"/>
  <c r="AF16569" i="25"/>
  <c r="AE16570" i="25" l="1"/>
  <c r="AG16570" i="25" s="1"/>
  <c r="AF16570" i="25"/>
  <c r="AE16571" i="25" l="1"/>
  <c r="AG16571" i="25" s="1"/>
  <c r="AF16571" i="25"/>
  <c r="AE16572" i="25" l="1"/>
  <c r="AG16572" i="25" s="1"/>
  <c r="AF16572" i="25"/>
  <c r="AE16573" i="25" l="1"/>
  <c r="AG16573" i="25" s="1"/>
  <c r="AF16573" i="25"/>
  <c r="AE16574" i="25" l="1"/>
  <c r="AG16574" i="25" s="1"/>
  <c r="AF16574" i="25"/>
  <c r="AE16575" i="25" l="1"/>
  <c r="AG16575" i="25" s="1"/>
  <c r="AF16575" i="25"/>
  <c r="AE16576" i="25" l="1"/>
  <c r="AG16576" i="25" s="1"/>
  <c r="AF16576" i="25"/>
  <c r="AE16577" i="25" l="1"/>
  <c r="AG16577" i="25" s="1"/>
  <c r="AF16577" i="25"/>
  <c r="AE16578" i="25" l="1"/>
  <c r="AG16578" i="25" s="1"/>
  <c r="AF16578" i="25"/>
  <c r="AE16579" i="25" l="1"/>
  <c r="AG16579" i="25" s="1"/>
  <c r="AF16579" i="25"/>
  <c r="AE16580" i="25" l="1"/>
  <c r="AG16580" i="25" s="1"/>
  <c r="AF16580" i="25"/>
  <c r="AE16581" i="25" l="1"/>
  <c r="AG16581" i="25" s="1"/>
  <c r="AF16581" i="25"/>
  <c r="AE16582" i="25" l="1"/>
  <c r="AG16582" i="25" s="1"/>
  <c r="AF16582" i="25"/>
  <c r="AE16583" i="25" l="1"/>
  <c r="AG16583" i="25" s="1"/>
  <c r="AF16583" i="25"/>
  <c r="AE16584" i="25" l="1"/>
  <c r="AG16584" i="25" s="1"/>
  <c r="AF16584" i="25"/>
  <c r="AE16585" i="25" l="1"/>
  <c r="AG16585" i="25" s="1"/>
  <c r="AF16585" i="25"/>
  <c r="AE16586" i="25" l="1"/>
  <c r="AG16586" i="25" s="1"/>
  <c r="AF16586" i="25"/>
  <c r="AE16587" i="25" l="1"/>
  <c r="AG16587" i="25" s="1"/>
  <c r="AF16587" i="25"/>
  <c r="AE16588" i="25" l="1"/>
  <c r="AG16588" i="25" s="1"/>
  <c r="AF16588" i="25"/>
  <c r="AE16589" i="25" l="1"/>
  <c r="AG16589" i="25" s="1"/>
  <c r="AF16589" i="25"/>
  <c r="AE16590" i="25" l="1"/>
  <c r="AG16590" i="25" s="1"/>
  <c r="AF16590" i="25"/>
  <c r="AE16591" i="25" l="1"/>
  <c r="AG16591" i="25" s="1"/>
  <c r="AF16591" i="25"/>
  <c r="AE16592" i="25" l="1"/>
  <c r="AG16592" i="25" s="1"/>
  <c r="AF16592" i="25"/>
  <c r="AE16593" i="25" l="1"/>
  <c r="AG16593" i="25" s="1"/>
  <c r="AF16593" i="25"/>
  <c r="AE16594" i="25" l="1"/>
  <c r="AG16594" i="25" s="1"/>
  <c r="AF16594" i="25"/>
  <c r="AE16595" i="25" l="1"/>
  <c r="AG16595" i="25" s="1"/>
  <c r="AF16595" i="25"/>
  <c r="AE16596" i="25" l="1"/>
  <c r="AG16596" i="25" s="1"/>
  <c r="AF16596" i="25"/>
  <c r="AE16597" i="25" l="1"/>
  <c r="AG16597" i="25" s="1"/>
  <c r="AF16597" i="25"/>
  <c r="AE16598" i="25" l="1"/>
  <c r="AG16598" i="25" s="1"/>
  <c r="AF16598" i="25"/>
  <c r="AE16599" i="25" l="1"/>
  <c r="AG16599" i="25" s="1"/>
  <c r="AF16599" i="25"/>
  <c r="AE16600" i="25" l="1"/>
  <c r="AG16600" i="25" s="1"/>
  <c r="AF16600" i="25"/>
  <c r="AE16601" i="25" l="1"/>
  <c r="AG16601" i="25" s="1"/>
  <c r="AF16601" i="25"/>
  <c r="AE16602" i="25" l="1"/>
  <c r="AG16602" i="25" s="1"/>
  <c r="AF16602" i="25"/>
  <c r="AE16603" i="25" l="1"/>
  <c r="AG16603" i="25" s="1"/>
  <c r="AF16603" i="25"/>
  <c r="AE16604" i="25" l="1"/>
  <c r="AG16604" i="25" s="1"/>
  <c r="AF16604" i="25"/>
  <c r="AE16605" i="25" l="1"/>
  <c r="AG16605" i="25" s="1"/>
  <c r="AF16605" i="25"/>
  <c r="AE16606" i="25" l="1"/>
  <c r="AG16606" i="25" s="1"/>
  <c r="AF16606" i="25"/>
  <c r="AE16607" i="25" l="1"/>
  <c r="AG16607" i="25" s="1"/>
  <c r="AF16607" i="25"/>
  <c r="AE16608" i="25" l="1"/>
  <c r="AG16608" i="25" s="1"/>
  <c r="AF16608" i="25"/>
  <c r="AE16609" i="25" l="1"/>
  <c r="AG16609" i="25" s="1"/>
  <c r="AF16609" i="25"/>
  <c r="AE16610" i="25" l="1"/>
  <c r="AG16610" i="25" s="1"/>
  <c r="AF16610" i="25"/>
  <c r="AE16611" i="25" l="1"/>
  <c r="AG16611" i="25" s="1"/>
  <c r="AF16611" i="25"/>
  <c r="AE16612" i="25" l="1"/>
  <c r="AG16612" i="25" s="1"/>
  <c r="AF16612" i="25"/>
  <c r="AE16613" i="25" l="1"/>
  <c r="AG16613" i="25" s="1"/>
  <c r="AF16613" i="25"/>
  <c r="AE16614" i="25" l="1"/>
  <c r="AG16614" i="25" s="1"/>
  <c r="AF16614" i="25"/>
  <c r="AE16615" i="25" l="1"/>
  <c r="AG16615" i="25" s="1"/>
  <c r="AF16615" i="25"/>
  <c r="AE16616" i="25" l="1"/>
  <c r="AG16616" i="25" s="1"/>
  <c r="AF16616" i="25"/>
  <c r="AE16617" i="25" l="1"/>
  <c r="AG16617" i="25" s="1"/>
  <c r="AF16617" i="25"/>
  <c r="AE16618" i="25" l="1"/>
  <c r="AG16618" i="25" s="1"/>
  <c r="AF16618" i="25"/>
  <c r="AE16619" i="25" l="1"/>
  <c r="AG16619" i="25" s="1"/>
  <c r="AF16619" i="25"/>
  <c r="AE16620" i="25" l="1"/>
  <c r="AG16620" i="25" s="1"/>
  <c r="AF16620" i="25"/>
  <c r="AE16621" i="25" l="1"/>
  <c r="AG16621" i="25" s="1"/>
  <c r="AF16621" i="25"/>
  <c r="AE16622" i="25" l="1"/>
  <c r="AG16622" i="25" s="1"/>
  <c r="AF16622" i="25"/>
  <c r="AE16623" i="25" l="1"/>
  <c r="AG16623" i="25" s="1"/>
  <c r="AF16623" i="25"/>
  <c r="AE16624" i="25" l="1"/>
  <c r="AG16624" i="25" s="1"/>
  <c r="AF16624" i="25"/>
  <c r="AE16625" i="25" l="1"/>
  <c r="AG16625" i="25" s="1"/>
  <c r="AF16625" i="25"/>
  <c r="AE16626" i="25" l="1"/>
  <c r="AG16626" i="25" s="1"/>
  <c r="AF16626" i="25"/>
  <c r="AE16627" i="25" l="1"/>
  <c r="AG16627" i="25" s="1"/>
  <c r="AF16627" i="25"/>
  <c r="AE16628" i="25" l="1"/>
  <c r="AG16628" i="25" s="1"/>
  <c r="AF16628" i="25"/>
  <c r="AE16629" i="25" l="1"/>
  <c r="AG16629" i="25" s="1"/>
  <c r="AF16629" i="25"/>
  <c r="AE16630" i="25" l="1"/>
  <c r="AG16630" i="25" s="1"/>
  <c r="AF16630" i="25"/>
  <c r="AE16631" i="25" l="1"/>
  <c r="AG16631" i="25" s="1"/>
  <c r="AF16631" i="25"/>
  <c r="AF16632" i="25" l="1"/>
  <c r="AE16632" i="25"/>
  <c r="AG16632" i="25" s="1"/>
  <c r="AE16633" i="25" l="1"/>
  <c r="AG16633" i="25" s="1"/>
  <c r="AF16633" i="25"/>
  <c r="AE16634" i="25" l="1"/>
  <c r="AG16634" i="25" s="1"/>
  <c r="AF16634" i="25"/>
  <c r="AE16635" i="25" l="1"/>
  <c r="AG16635" i="25" s="1"/>
  <c r="AF16635" i="25"/>
  <c r="AE16636" i="25" l="1"/>
  <c r="AG16636" i="25" s="1"/>
  <c r="AF16636" i="25"/>
  <c r="AE16637" i="25" l="1"/>
  <c r="AG16637" i="25" s="1"/>
  <c r="AF16637" i="25"/>
  <c r="AE16638" i="25" l="1"/>
  <c r="AG16638" i="25" s="1"/>
  <c r="AF16638" i="25"/>
  <c r="AE16639" i="25" l="1"/>
  <c r="AG16639" i="25" s="1"/>
  <c r="AF16639" i="25"/>
  <c r="AE16640" i="25" l="1"/>
  <c r="AG16640" i="25" s="1"/>
  <c r="AF16640" i="25"/>
  <c r="AE16641" i="25" l="1"/>
  <c r="AG16641" i="25" s="1"/>
  <c r="AF16641" i="25"/>
  <c r="AE16642" i="25" l="1"/>
  <c r="AG16642" i="25" s="1"/>
  <c r="AF16642" i="25"/>
  <c r="AE16643" i="25" l="1"/>
  <c r="AG16643" i="25" s="1"/>
  <c r="AF16643" i="25"/>
  <c r="AE16644" i="25" l="1"/>
  <c r="AG16644" i="25" s="1"/>
  <c r="AF16644" i="25"/>
  <c r="AE16645" i="25" l="1"/>
  <c r="AG16645" i="25" s="1"/>
  <c r="AF16645" i="25"/>
  <c r="AE16646" i="25" l="1"/>
  <c r="AG16646" i="25" s="1"/>
  <c r="AF16646" i="25"/>
  <c r="AE16647" i="25" l="1"/>
  <c r="AG16647" i="25" s="1"/>
  <c r="AF16647" i="25"/>
  <c r="AF16648" i="25" l="1"/>
  <c r="AE16648" i="25"/>
  <c r="AG16648" i="25" s="1"/>
  <c r="AE16649" i="25" l="1"/>
  <c r="AG16649" i="25" s="1"/>
  <c r="AF16649" i="25"/>
  <c r="AE16650" i="25" l="1"/>
  <c r="AG16650" i="25" s="1"/>
  <c r="AF16650" i="25"/>
  <c r="AE16651" i="25" l="1"/>
  <c r="AG16651" i="25" s="1"/>
  <c r="AF16651" i="25"/>
  <c r="AE16652" i="25" l="1"/>
  <c r="AG16652" i="25" s="1"/>
  <c r="AF16652" i="25"/>
  <c r="AE16653" i="25" l="1"/>
  <c r="AG16653" i="25" s="1"/>
  <c r="AF16653" i="25"/>
  <c r="AF16654" i="25" l="1"/>
  <c r="AE16654" i="25"/>
  <c r="AG16654" i="25" s="1"/>
  <c r="AE16655" i="25" l="1"/>
  <c r="AG16655" i="25" s="1"/>
  <c r="AF16655" i="25"/>
  <c r="AE16656" i="25" l="1"/>
  <c r="AG16656" i="25" s="1"/>
  <c r="AF16656" i="25"/>
  <c r="AE16657" i="25" l="1"/>
  <c r="AG16657" i="25" s="1"/>
  <c r="AF16657" i="25"/>
  <c r="AE16658" i="25" l="1"/>
  <c r="AG16658" i="25" s="1"/>
  <c r="AF16658" i="25"/>
  <c r="AE16659" i="25" l="1"/>
  <c r="AG16659" i="25" s="1"/>
  <c r="AF16659" i="25"/>
  <c r="AE16660" i="25" l="1"/>
  <c r="AG16660" i="25" s="1"/>
  <c r="AF16660" i="25"/>
  <c r="AE16661" i="25" l="1"/>
  <c r="AG16661" i="25" s="1"/>
  <c r="AF16661" i="25"/>
  <c r="AE16662" i="25" l="1"/>
  <c r="AG16662" i="25" s="1"/>
  <c r="AF16662" i="25"/>
  <c r="AE16663" i="25" l="1"/>
  <c r="AG16663" i="25" s="1"/>
  <c r="AF16663" i="25"/>
  <c r="AE16664" i="25" l="1"/>
  <c r="AG16664" i="25" s="1"/>
  <c r="AF16664" i="25"/>
  <c r="AE16665" i="25" l="1"/>
  <c r="AG16665" i="25" s="1"/>
  <c r="AF16665" i="25"/>
  <c r="AE16666" i="25" l="1"/>
  <c r="AG16666" i="25" s="1"/>
  <c r="AF16666" i="25"/>
  <c r="AE16667" i="25" l="1"/>
  <c r="AG16667" i="25" s="1"/>
  <c r="AF16667" i="25"/>
  <c r="AE16668" i="25" l="1"/>
  <c r="AG16668" i="25" s="1"/>
  <c r="AF16668" i="25"/>
  <c r="AE16669" i="25" l="1"/>
  <c r="AG16669" i="25" s="1"/>
  <c r="AF16669" i="25"/>
  <c r="AE16670" i="25" l="1"/>
  <c r="AG16670" i="25" s="1"/>
  <c r="AF16670" i="25"/>
  <c r="AE16671" i="25" l="1"/>
  <c r="AG16671" i="25" s="1"/>
  <c r="AF16671" i="25"/>
  <c r="AE16672" i="25" l="1"/>
  <c r="AG16672" i="25" s="1"/>
  <c r="AF16672" i="25"/>
  <c r="AE16673" i="25" l="1"/>
  <c r="AG16673" i="25" s="1"/>
  <c r="AF16673" i="25"/>
  <c r="AE16674" i="25" l="1"/>
  <c r="AG16674" i="25" s="1"/>
  <c r="AF16674" i="25"/>
  <c r="AE16675" i="25" l="1"/>
  <c r="AG16675" i="25" s="1"/>
  <c r="AF16675" i="25"/>
  <c r="AE16676" i="25" l="1"/>
  <c r="AG16676" i="25" s="1"/>
  <c r="AF16676" i="25"/>
  <c r="AE16677" i="25" l="1"/>
  <c r="AG16677" i="25" s="1"/>
  <c r="AF16677" i="25"/>
  <c r="AE16678" i="25" l="1"/>
  <c r="AG16678" i="25" s="1"/>
  <c r="AF16678" i="25"/>
  <c r="AE16679" i="25" l="1"/>
  <c r="AG16679" i="25" s="1"/>
  <c r="AF16679" i="25"/>
  <c r="AE16680" i="25" l="1"/>
  <c r="AG16680" i="25" s="1"/>
  <c r="AF16680" i="25"/>
  <c r="AE16681" i="25" l="1"/>
  <c r="AG16681" i="25" s="1"/>
  <c r="AF16681" i="25"/>
  <c r="AE16682" i="25" l="1"/>
  <c r="AG16682" i="25" s="1"/>
  <c r="AF16682" i="25"/>
  <c r="AE16683" i="25" l="1"/>
  <c r="AG16683" i="25" s="1"/>
  <c r="AF16683" i="25"/>
  <c r="AE16684" i="25" l="1"/>
  <c r="AG16684" i="25" s="1"/>
  <c r="AF16684" i="25"/>
  <c r="AE16685" i="25" l="1"/>
  <c r="AG16685" i="25" s="1"/>
  <c r="AF16685" i="25"/>
  <c r="AE16686" i="25" l="1"/>
  <c r="AG16686" i="25" s="1"/>
  <c r="AF16686" i="25"/>
  <c r="AE16687" i="25" l="1"/>
  <c r="AG16687" i="25" s="1"/>
  <c r="AF16687" i="25"/>
  <c r="AE16688" i="25" l="1"/>
  <c r="AG16688" i="25" s="1"/>
  <c r="AF16688" i="25"/>
  <c r="AE16689" i="25" l="1"/>
  <c r="AG16689" i="25" s="1"/>
  <c r="AF16689" i="25"/>
  <c r="AE16690" i="25" l="1"/>
  <c r="AG16690" i="25" s="1"/>
  <c r="AF16690" i="25"/>
  <c r="AE16691" i="25" l="1"/>
  <c r="AG16691" i="25" s="1"/>
  <c r="AF16691" i="25"/>
  <c r="AE16692" i="25" l="1"/>
  <c r="AG16692" i="25" s="1"/>
  <c r="AF16692" i="25"/>
  <c r="AE16693" i="25" l="1"/>
  <c r="AG16693" i="25" s="1"/>
  <c r="AF16693" i="25"/>
  <c r="AE16694" i="25" l="1"/>
  <c r="AG16694" i="25" s="1"/>
  <c r="AF16694" i="25"/>
  <c r="AE16695" i="25" l="1"/>
  <c r="AG16695" i="25" s="1"/>
  <c r="AF16695" i="25"/>
  <c r="AE16696" i="25" l="1"/>
  <c r="AG16696" i="25" s="1"/>
  <c r="AF16696" i="25"/>
  <c r="AE16697" i="25" l="1"/>
  <c r="AG16697" i="25" s="1"/>
  <c r="AF16697" i="25"/>
  <c r="AE16698" i="25" l="1"/>
  <c r="AG16698" i="25" s="1"/>
  <c r="AF16698" i="25"/>
  <c r="AE16699" i="25" l="1"/>
  <c r="AG16699" i="25" s="1"/>
  <c r="AF16699" i="25"/>
  <c r="AE16700" i="25" l="1"/>
  <c r="AG16700" i="25" s="1"/>
  <c r="AF16700" i="25"/>
  <c r="AE16701" i="25" l="1"/>
  <c r="AG16701" i="25" s="1"/>
  <c r="AF16701" i="25"/>
  <c r="AE16702" i="25" l="1"/>
  <c r="AG16702" i="25" s="1"/>
  <c r="AF16702" i="25"/>
  <c r="AE16703" i="25" l="1"/>
  <c r="AG16703" i="25" s="1"/>
  <c r="AF16703" i="25"/>
  <c r="AE16704" i="25" l="1"/>
  <c r="AG16704" i="25" s="1"/>
  <c r="AF16704" i="25"/>
  <c r="AE16705" i="25" l="1"/>
  <c r="AG16705" i="25" s="1"/>
  <c r="AF16705" i="25"/>
  <c r="AF16706" i="25" l="1"/>
  <c r="AE16706" i="25"/>
  <c r="AG16706" i="25" s="1"/>
  <c r="AE16707" i="25" l="1"/>
  <c r="AG16707" i="25" s="1"/>
  <c r="AF16707" i="25"/>
  <c r="AE16708" i="25" l="1"/>
  <c r="AG16708" i="25" s="1"/>
  <c r="AF16708" i="25"/>
  <c r="AE16709" i="25" l="1"/>
  <c r="AG16709" i="25" s="1"/>
  <c r="AF16709" i="25"/>
  <c r="AE16710" i="25" l="1"/>
  <c r="AG16710" i="25" s="1"/>
  <c r="AF16710" i="25"/>
  <c r="AE16711" i="25" l="1"/>
  <c r="AG16711" i="25" s="1"/>
  <c r="AF16711" i="25"/>
  <c r="AE16712" i="25" l="1"/>
  <c r="AG16712" i="25" s="1"/>
  <c r="AF16712" i="25"/>
  <c r="AE16713" i="25" l="1"/>
  <c r="AG16713" i="25" s="1"/>
  <c r="AF16713" i="25"/>
  <c r="AE16714" i="25" l="1"/>
  <c r="AG16714" i="25" s="1"/>
  <c r="AF16714" i="25"/>
  <c r="AE16715" i="25" l="1"/>
  <c r="AG16715" i="25" s="1"/>
  <c r="AF16715" i="25"/>
  <c r="AE16716" i="25" l="1"/>
  <c r="AG16716" i="25" s="1"/>
  <c r="AF16716" i="25"/>
  <c r="AE16717" i="25" l="1"/>
  <c r="AG16717" i="25" s="1"/>
  <c r="AF16717" i="25"/>
  <c r="AE16718" i="25" l="1"/>
  <c r="AG16718" i="25" s="1"/>
  <c r="AF16718" i="25"/>
  <c r="AE16719" i="25" l="1"/>
  <c r="AG16719" i="25" s="1"/>
  <c r="AF16719" i="25"/>
  <c r="AE16720" i="25" l="1"/>
  <c r="AG16720" i="25" s="1"/>
  <c r="AF16720" i="25"/>
  <c r="AE16721" i="25" l="1"/>
  <c r="AG16721" i="25" s="1"/>
  <c r="AF16721" i="25"/>
  <c r="AE16722" i="25" l="1"/>
  <c r="AG16722" i="25" s="1"/>
  <c r="AF16722" i="25"/>
  <c r="AE16723" i="25" l="1"/>
  <c r="AG16723" i="25" s="1"/>
  <c r="AF16723" i="25"/>
  <c r="AE16724" i="25" l="1"/>
  <c r="AG16724" i="25" s="1"/>
  <c r="AF16724" i="25"/>
  <c r="AE16725" i="25" l="1"/>
  <c r="AG16725" i="25" s="1"/>
  <c r="AF16725" i="25"/>
  <c r="AE16726" i="25" l="1"/>
  <c r="AG16726" i="25" s="1"/>
  <c r="AF16726" i="25"/>
  <c r="AE16727" i="25" l="1"/>
  <c r="AG16727" i="25" s="1"/>
  <c r="AF16727" i="25"/>
  <c r="AE16728" i="25" l="1"/>
  <c r="AG16728" i="25" s="1"/>
  <c r="AF16728" i="25"/>
  <c r="AE16729" i="25" l="1"/>
  <c r="AG16729" i="25" s="1"/>
  <c r="AF16729" i="25"/>
  <c r="AE16730" i="25" l="1"/>
  <c r="AG16730" i="25" s="1"/>
  <c r="AF16730" i="25"/>
  <c r="AE16731" i="25" l="1"/>
  <c r="AG16731" i="25" s="1"/>
  <c r="AF16731" i="25"/>
  <c r="AE16732" i="25" l="1"/>
  <c r="AG16732" i="25" s="1"/>
  <c r="AF16732" i="25"/>
  <c r="AE16733" i="25" l="1"/>
  <c r="AG16733" i="25" s="1"/>
  <c r="AF16733" i="25"/>
  <c r="AE16734" i="25" l="1"/>
  <c r="AG16734" i="25" s="1"/>
  <c r="AF16734" i="25"/>
  <c r="AE16735" i="25" l="1"/>
  <c r="AG16735" i="25" s="1"/>
  <c r="AF16735" i="25"/>
  <c r="AE16736" i="25" l="1"/>
  <c r="AG16736" i="25" s="1"/>
  <c r="AF16736" i="25"/>
  <c r="AE16737" i="25" l="1"/>
  <c r="AG16737" i="25" s="1"/>
  <c r="AF16737" i="25"/>
  <c r="AE16738" i="25" l="1"/>
  <c r="AG16738" i="25" s="1"/>
  <c r="AF16738" i="25"/>
  <c r="AE16739" i="25" l="1"/>
  <c r="AG16739" i="25" s="1"/>
  <c r="AF16739" i="25"/>
  <c r="AE16740" i="25" l="1"/>
  <c r="AG16740" i="25" s="1"/>
  <c r="AF16740" i="25"/>
  <c r="AE16741" i="25" l="1"/>
  <c r="AG16741" i="25" s="1"/>
  <c r="AF16741" i="25"/>
  <c r="AE16742" i="25" l="1"/>
  <c r="AG16742" i="25" s="1"/>
  <c r="AF16742" i="25"/>
  <c r="AE16743" i="25" l="1"/>
  <c r="AG16743" i="25" s="1"/>
  <c r="AF16743" i="25"/>
  <c r="AE16744" i="25" l="1"/>
  <c r="AG16744" i="25" s="1"/>
  <c r="AF16744" i="25"/>
  <c r="AE16745" i="25" l="1"/>
  <c r="AG16745" i="25" s="1"/>
  <c r="AF16745" i="25"/>
  <c r="AE16746" i="25" l="1"/>
  <c r="AG16746" i="25" s="1"/>
  <c r="AF16746" i="25"/>
  <c r="AE16747" i="25" l="1"/>
  <c r="AG16747" i="25" s="1"/>
  <c r="AF16747" i="25"/>
  <c r="AE16748" i="25" l="1"/>
  <c r="AG16748" i="25" s="1"/>
  <c r="AF16748" i="25"/>
  <c r="AE16749" i="25" l="1"/>
  <c r="AG16749" i="25" s="1"/>
  <c r="AF16749" i="25"/>
  <c r="AE16750" i="25" l="1"/>
  <c r="AG16750" i="25" s="1"/>
  <c r="AF16750" i="25"/>
  <c r="AE16751" i="25" l="1"/>
  <c r="AG16751" i="25" s="1"/>
  <c r="AF16751" i="25"/>
  <c r="AE16752" i="25" l="1"/>
  <c r="AG16752" i="25" s="1"/>
  <c r="AF16752" i="25"/>
  <c r="AE16753" i="25" l="1"/>
  <c r="AG16753" i="25" s="1"/>
  <c r="AF16753" i="25"/>
  <c r="AE16754" i="25" l="1"/>
  <c r="AG16754" i="25" s="1"/>
  <c r="AF16754" i="25"/>
  <c r="AE16755" i="25" l="1"/>
  <c r="AG16755" i="25" s="1"/>
  <c r="AF16755" i="25"/>
  <c r="AE16756" i="25" l="1"/>
  <c r="AG16756" i="25" s="1"/>
  <c r="AF16756" i="25"/>
  <c r="AE16757" i="25" l="1"/>
  <c r="AG16757" i="25" s="1"/>
  <c r="AF16757" i="25"/>
  <c r="AE16758" i="25" l="1"/>
  <c r="AG16758" i="25" s="1"/>
  <c r="AF16758" i="25"/>
  <c r="AE16759" i="25" l="1"/>
  <c r="AG16759" i="25" s="1"/>
  <c r="AF16759" i="25"/>
  <c r="AE16760" i="25" l="1"/>
  <c r="AG16760" i="25" s="1"/>
  <c r="AF16760" i="25"/>
  <c r="AE16761" i="25" l="1"/>
  <c r="AG16761" i="25" s="1"/>
  <c r="AF16761" i="25"/>
  <c r="AE16762" i="25" l="1"/>
  <c r="AG16762" i="25" s="1"/>
  <c r="AF16762" i="25"/>
  <c r="AE16763" i="25" l="1"/>
  <c r="AG16763" i="25" s="1"/>
  <c r="AF16763" i="25"/>
  <c r="AE16764" i="25" l="1"/>
  <c r="AG16764" i="25" s="1"/>
  <c r="AF16764" i="25"/>
  <c r="AE16765" i="25" l="1"/>
  <c r="AG16765" i="25" s="1"/>
  <c r="AF16765" i="25"/>
  <c r="AE16766" i="25" l="1"/>
  <c r="AG16766" i="25" s="1"/>
  <c r="AF16766" i="25"/>
  <c r="AE16767" i="25" l="1"/>
  <c r="AG16767" i="25" s="1"/>
  <c r="AF16767" i="25"/>
  <c r="AE16768" i="25" l="1"/>
  <c r="AG16768" i="25" s="1"/>
  <c r="AF16768" i="25"/>
  <c r="AE16769" i="25" l="1"/>
  <c r="AG16769" i="25" s="1"/>
  <c r="AF16769" i="25"/>
  <c r="AE16770" i="25" l="1"/>
  <c r="AG16770" i="25" s="1"/>
  <c r="AF16770" i="25"/>
  <c r="AE16771" i="25" l="1"/>
  <c r="AG16771" i="25" s="1"/>
  <c r="AF16771" i="25"/>
  <c r="AE16772" i="25" l="1"/>
  <c r="AG16772" i="25" s="1"/>
  <c r="AF16772" i="25"/>
  <c r="AE16773" i="25" l="1"/>
  <c r="AG16773" i="25" s="1"/>
  <c r="AF16773" i="25"/>
  <c r="AE16774" i="25" l="1"/>
  <c r="AG16774" i="25" s="1"/>
  <c r="AF16774" i="25"/>
  <c r="AE16775" i="25" l="1"/>
  <c r="AG16775" i="25" s="1"/>
  <c r="AF16775" i="25"/>
  <c r="AE16776" i="25" l="1"/>
  <c r="AG16776" i="25" s="1"/>
  <c r="AF16776" i="25"/>
  <c r="AE16777" i="25" l="1"/>
  <c r="AG16777" i="25" s="1"/>
  <c r="AF16777" i="25"/>
  <c r="AE16778" i="25" l="1"/>
  <c r="AG16778" i="25" s="1"/>
  <c r="AF16778" i="25"/>
  <c r="AE16779" i="25" l="1"/>
  <c r="AG16779" i="25" s="1"/>
  <c r="AF16779" i="25"/>
  <c r="AE16780" i="25" l="1"/>
  <c r="AG16780" i="25" s="1"/>
  <c r="AF16780" i="25"/>
  <c r="AE16781" i="25" l="1"/>
  <c r="AG16781" i="25" s="1"/>
  <c r="AF16781" i="25"/>
  <c r="AE16782" i="25" l="1"/>
  <c r="AG16782" i="25" s="1"/>
  <c r="AF16782" i="25"/>
  <c r="AE16783" i="25" l="1"/>
  <c r="AG16783" i="25" s="1"/>
  <c r="AF16783" i="25"/>
  <c r="AE16784" i="25" l="1"/>
  <c r="AG16784" i="25" s="1"/>
  <c r="AF16784" i="25"/>
  <c r="AE16785" i="25" l="1"/>
  <c r="AG16785" i="25" s="1"/>
  <c r="AF16785" i="25"/>
  <c r="AE16786" i="25" l="1"/>
  <c r="AG16786" i="25" s="1"/>
  <c r="AF16786" i="25"/>
  <c r="AE16787" i="25" l="1"/>
  <c r="AG16787" i="25" s="1"/>
  <c r="AF16787" i="25"/>
  <c r="AE16788" i="25" l="1"/>
  <c r="AG16788" i="25" s="1"/>
  <c r="AF16788" i="25"/>
  <c r="AE16789" i="25" l="1"/>
  <c r="AG16789" i="25" s="1"/>
  <c r="AF16789" i="25"/>
  <c r="AE16790" i="25" l="1"/>
  <c r="AG16790" i="25" s="1"/>
  <c r="AF16790" i="25"/>
  <c r="AE16791" i="25" l="1"/>
  <c r="AG16791" i="25" s="1"/>
  <c r="AF16791" i="25"/>
  <c r="AE16792" i="25" l="1"/>
  <c r="AG16792" i="25" s="1"/>
  <c r="AF16792" i="25"/>
  <c r="AE16793" i="25" l="1"/>
  <c r="AG16793" i="25" s="1"/>
  <c r="AF16793" i="25"/>
  <c r="AE16794" i="25" l="1"/>
  <c r="AG16794" i="25" s="1"/>
  <c r="AF16794" i="25"/>
  <c r="AE16795" i="25" l="1"/>
  <c r="AG16795" i="25" s="1"/>
  <c r="AF16795" i="25"/>
  <c r="AE16796" i="25" l="1"/>
  <c r="AG16796" i="25" s="1"/>
  <c r="AF16796" i="25"/>
  <c r="AE16797" i="25" l="1"/>
  <c r="AG16797" i="25" s="1"/>
  <c r="AF16797" i="25"/>
  <c r="AE16798" i="25" l="1"/>
  <c r="AG16798" i="25" s="1"/>
  <c r="AF16798" i="25"/>
  <c r="AE16799" i="25" l="1"/>
  <c r="AG16799" i="25" s="1"/>
  <c r="AF16799" i="25"/>
  <c r="AE16800" i="25" l="1"/>
  <c r="AG16800" i="25" s="1"/>
  <c r="AF16800" i="25"/>
  <c r="AE16801" i="25" l="1"/>
  <c r="AG16801" i="25" s="1"/>
  <c r="AF16801" i="25"/>
  <c r="AE16802" i="25" l="1"/>
  <c r="AG16802" i="25" s="1"/>
  <c r="AF16802" i="25"/>
  <c r="AE16803" i="25" l="1"/>
  <c r="AG16803" i="25" s="1"/>
  <c r="AF16803" i="25"/>
  <c r="AE16804" i="25" l="1"/>
  <c r="AG16804" i="25" s="1"/>
  <c r="AF16804" i="25"/>
  <c r="AE16805" i="25" l="1"/>
  <c r="AG16805" i="25" s="1"/>
  <c r="AF16805" i="25"/>
  <c r="AE16806" i="25" l="1"/>
  <c r="AG16806" i="25" s="1"/>
  <c r="AF16806" i="25"/>
  <c r="AE16807" i="25" l="1"/>
  <c r="AG16807" i="25" s="1"/>
  <c r="AF16807" i="25"/>
  <c r="AE16808" i="25" l="1"/>
  <c r="AG16808" i="25" s="1"/>
  <c r="AF16808" i="25"/>
  <c r="AE16809" i="25" l="1"/>
  <c r="AG16809" i="25" s="1"/>
  <c r="AF16809" i="25"/>
  <c r="AE16810" i="25" l="1"/>
  <c r="AG16810" i="25" s="1"/>
  <c r="AF16810" i="25"/>
  <c r="AE16811" i="25" l="1"/>
  <c r="AG16811" i="25" s="1"/>
  <c r="AF16811" i="25"/>
  <c r="AE16812" i="25" l="1"/>
  <c r="AG16812" i="25" s="1"/>
  <c r="AF16812" i="25"/>
  <c r="AE16813" i="25" l="1"/>
  <c r="AG16813" i="25" s="1"/>
  <c r="AF16813" i="25"/>
  <c r="AE16814" i="25" l="1"/>
  <c r="AG16814" i="25" s="1"/>
  <c r="AF16814" i="25"/>
  <c r="AE16815" i="25" l="1"/>
  <c r="AG16815" i="25" s="1"/>
  <c r="AF16815" i="25"/>
  <c r="AE16816" i="25" l="1"/>
  <c r="AG16816" i="25" s="1"/>
  <c r="AF16816" i="25"/>
  <c r="AE16817" i="25" l="1"/>
  <c r="AG16817" i="25" s="1"/>
  <c r="AF16817" i="25"/>
  <c r="AE16818" i="25" l="1"/>
  <c r="AG16818" i="25" s="1"/>
  <c r="AF16818" i="25"/>
  <c r="AE16819" i="25" l="1"/>
  <c r="AG16819" i="25" s="1"/>
  <c r="AF16819" i="25"/>
  <c r="AE16820" i="25" l="1"/>
  <c r="AG16820" i="25" s="1"/>
  <c r="AF16820" i="25"/>
  <c r="AE16821" i="25" l="1"/>
  <c r="AG16821" i="25" s="1"/>
  <c r="AF16821" i="25"/>
  <c r="AE16822" i="25" l="1"/>
  <c r="AG16822" i="25" s="1"/>
  <c r="AF16822" i="25"/>
  <c r="AE16823" i="25" l="1"/>
  <c r="AG16823" i="25" s="1"/>
  <c r="AF16823" i="25"/>
  <c r="AE16824" i="25" l="1"/>
  <c r="AG16824" i="25" s="1"/>
  <c r="AF16824" i="25"/>
  <c r="AE16825" i="25" l="1"/>
  <c r="AG16825" i="25" s="1"/>
  <c r="AF16825" i="25"/>
  <c r="AE16826" i="25" l="1"/>
  <c r="AG16826" i="25" s="1"/>
  <c r="AF16826" i="25"/>
  <c r="AE16827" i="25" l="1"/>
  <c r="AG16827" i="25" s="1"/>
  <c r="AF16827" i="25"/>
  <c r="AE16828" i="25" l="1"/>
  <c r="AG16828" i="25" s="1"/>
  <c r="AF16828" i="25"/>
  <c r="AE16829" i="25" l="1"/>
  <c r="AG16829" i="25" s="1"/>
  <c r="AF16829" i="25"/>
  <c r="AE16830" i="25" l="1"/>
  <c r="AG16830" i="25" s="1"/>
  <c r="AF16830" i="25"/>
  <c r="AE16831" i="25" l="1"/>
  <c r="AG16831" i="25" s="1"/>
  <c r="AF16831" i="25"/>
  <c r="AE16832" i="25" l="1"/>
  <c r="AG16832" i="25" s="1"/>
  <c r="AF16832" i="25"/>
  <c r="AE16833" i="25" l="1"/>
  <c r="AG16833" i="25" s="1"/>
  <c r="AF16833" i="25"/>
  <c r="AE16834" i="25" l="1"/>
  <c r="AG16834" i="25" s="1"/>
  <c r="AF16834" i="25"/>
  <c r="AE16835" i="25" l="1"/>
  <c r="AG16835" i="25" s="1"/>
  <c r="AF16835" i="25"/>
  <c r="AE16836" i="25" l="1"/>
  <c r="AG16836" i="25" s="1"/>
  <c r="AF16836" i="25"/>
  <c r="AE16837" i="25" l="1"/>
  <c r="AG16837" i="25" s="1"/>
  <c r="AF16837" i="25"/>
  <c r="AE16838" i="25" l="1"/>
  <c r="AG16838" i="25" s="1"/>
  <c r="AF16838" i="25"/>
  <c r="AE16839" i="25" l="1"/>
  <c r="AG16839" i="25" s="1"/>
  <c r="AF16839" i="25"/>
  <c r="AE16840" i="25" l="1"/>
  <c r="AG16840" i="25" s="1"/>
  <c r="AF16840" i="25"/>
  <c r="AE16841" i="25" l="1"/>
  <c r="AG16841" i="25" s="1"/>
  <c r="AF16841" i="25"/>
  <c r="AE16842" i="25" l="1"/>
  <c r="AG16842" i="25" s="1"/>
  <c r="AF16842" i="25"/>
  <c r="AE16843" i="25" l="1"/>
  <c r="AG16843" i="25" s="1"/>
  <c r="AF16843" i="25"/>
  <c r="AE16844" i="25" l="1"/>
  <c r="AG16844" i="25" s="1"/>
  <c r="AF16844" i="25"/>
  <c r="AE16845" i="25" l="1"/>
  <c r="AG16845" i="25" s="1"/>
  <c r="AF16845" i="25"/>
  <c r="AE16846" i="25" l="1"/>
  <c r="AG16846" i="25" s="1"/>
  <c r="AF16846" i="25"/>
  <c r="AE16847" i="25" l="1"/>
  <c r="AG16847" i="25" s="1"/>
  <c r="AF16847" i="25"/>
  <c r="AE16848" i="25" l="1"/>
  <c r="AG16848" i="25" s="1"/>
  <c r="AF16848" i="25"/>
  <c r="AE16849" i="25" l="1"/>
  <c r="AG16849" i="25" s="1"/>
  <c r="AF16849" i="25"/>
  <c r="AE16850" i="25" l="1"/>
  <c r="AG16850" i="25" s="1"/>
  <c r="AF16850" i="25"/>
  <c r="AE16851" i="25" l="1"/>
  <c r="AG16851" i="25" s="1"/>
  <c r="AF16851" i="25"/>
  <c r="AE16852" i="25" l="1"/>
  <c r="AG16852" i="25" s="1"/>
  <c r="AF16852" i="25"/>
  <c r="AE16853" i="25" l="1"/>
  <c r="AG16853" i="25" s="1"/>
  <c r="AF16853" i="25"/>
  <c r="AE16854" i="25" l="1"/>
  <c r="AG16854" i="25" s="1"/>
  <c r="AF16854" i="25"/>
  <c r="AE16855" i="25" l="1"/>
  <c r="AG16855" i="25" s="1"/>
  <c r="AF16855" i="25"/>
  <c r="AE16856" i="25" l="1"/>
  <c r="AG16856" i="25" s="1"/>
  <c r="AF16856" i="25"/>
  <c r="AE16857" i="25" l="1"/>
  <c r="AG16857" i="25" s="1"/>
  <c r="AF16857" i="25"/>
  <c r="AE16858" i="25" l="1"/>
  <c r="AG16858" i="25" s="1"/>
  <c r="AF16858" i="25"/>
  <c r="AE16859" i="25" l="1"/>
  <c r="AG16859" i="25" s="1"/>
  <c r="AF16859" i="25"/>
  <c r="AE16860" i="25" l="1"/>
  <c r="AG16860" i="25" s="1"/>
  <c r="AF16860" i="25"/>
  <c r="AE16861" i="25" l="1"/>
  <c r="AG16861" i="25" s="1"/>
  <c r="AF16861" i="25"/>
  <c r="AE16862" i="25" l="1"/>
  <c r="AG16862" i="25" s="1"/>
  <c r="AF16862" i="25"/>
  <c r="AE16863" i="25" l="1"/>
  <c r="AG16863" i="25" s="1"/>
  <c r="AF16863" i="25"/>
  <c r="AE16864" i="25" l="1"/>
  <c r="AG16864" i="25" s="1"/>
  <c r="AF16864" i="25"/>
  <c r="AE16865" i="25" l="1"/>
  <c r="AG16865" i="25" s="1"/>
  <c r="AF16865" i="25"/>
  <c r="AE16866" i="25" l="1"/>
  <c r="AG16866" i="25" s="1"/>
  <c r="AF16866" i="25"/>
  <c r="AE16867" i="25" l="1"/>
  <c r="AG16867" i="25" s="1"/>
  <c r="AF16867" i="25"/>
  <c r="AE16868" i="25" l="1"/>
  <c r="AG16868" i="25" s="1"/>
  <c r="AF16868" i="25"/>
  <c r="AE16869" i="25" l="1"/>
  <c r="AG16869" i="25" s="1"/>
  <c r="AF16869" i="25"/>
  <c r="AE16870" i="25" l="1"/>
  <c r="AG16870" i="25" s="1"/>
  <c r="AF16870" i="25"/>
  <c r="AE16871" i="25" l="1"/>
  <c r="AG16871" i="25" s="1"/>
  <c r="AF16871" i="25"/>
  <c r="AE16872" i="25" l="1"/>
  <c r="AG16872" i="25" s="1"/>
  <c r="AF16872" i="25"/>
  <c r="AE16873" i="25" l="1"/>
  <c r="AG16873" i="25" s="1"/>
  <c r="AF16873" i="25"/>
  <c r="AE16874" i="25" l="1"/>
  <c r="AG16874" i="25" s="1"/>
  <c r="AF16874" i="25"/>
  <c r="AE16875" i="25" l="1"/>
  <c r="AG16875" i="25" s="1"/>
  <c r="AF16875" i="25"/>
  <c r="AE16876" i="25" l="1"/>
  <c r="AG16876" i="25" s="1"/>
  <c r="AF16876" i="25"/>
  <c r="AE16877" i="25" l="1"/>
  <c r="AG16877" i="25" s="1"/>
  <c r="AF16877" i="25"/>
  <c r="AF16878" i="25" l="1"/>
  <c r="AE16878" i="25"/>
  <c r="AG16878" i="25" s="1"/>
  <c r="AE16879" i="25" l="1"/>
  <c r="AG16879" i="25" s="1"/>
  <c r="AF16879" i="25"/>
  <c r="AE16880" i="25" l="1"/>
  <c r="AG16880" i="25" s="1"/>
  <c r="AF16880" i="25"/>
  <c r="AE16881" i="25" l="1"/>
  <c r="AG16881" i="25" s="1"/>
  <c r="AF16881" i="25"/>
  <c r="AE16882" i="25" l="1"/>
  <c r="AG16882" i="25" s="1"/>
  <c r="AF16882" i="25"/>
  <c r="AE16883" i="25" l="1"/>
  <c r="AG16883" i="25" s="1"/>
  <c r="AF16883" i="25"/>
  <c r="AE16884" i="25" l="1"/>
  <c r="AG16884" i="25" s="1"/>
  <c r="AF16884" i="25"/>
  <c r="AE16885" i="25" l="1"/>
  <c r="AG16885" i="25" s="1"/>
  <c r="AF16885" i="25"/>
  <c r="AE16886" i="25" l="1"/>
  <c r="AG16886" i="25" s="1"/>
  <c r="AF16886" i="25"/>
  <c r="AE16887" i="25" l="1"/>
  <c r="AG16887" i="25" s="1"/>
  <c r="AF16887" i="25"/>
  <c r="AE16888" i="25" l="1"/>
  <c r="AG16888" i="25" s="1"/>
  <c r="AF16888" i="25"/>
  <c r="AE16889" i="25" l="1"/>
  <c r="AG16889" i="25" s="1"/>
  <c r="AF16889" i="25"/>
  <c r="AE16890" i="25" l="1"/>
  <c r="AG16890" i="25" s="1"/>
  <c r="AF16890" i="25"/>
  <c r="AE16891" i="25" l="1"/>
  <c r="AG16891" i="25" s="1"/>
  <c r="AF16891" i="25"/>
  <c r="AE16892" i="25" l="1"/>
  <c r="AG16892" i="25" s="1"/>
  <c r="AF16892" i="25"/>
  <c r="AE16893" i="25" l="1"/>
  <c r="AG16893" i="25" s="1"/>
  <c r="AF16893" i="25"/>
  <c r="AE16894" i="25" l="1"/>
  <c r="AG16894" i="25" s="1"/>
  <c r="AF16894" i="25"/>
  <c r="AE16895" i="25" l="1"/>
  <c r="AG16895" i="25" s="1"/>
  <c r="AF16895" i="25"/>
  <c r="AE16896" i="25" l="1"/>
  <c r="AG16896" i="25" s="1"/>
  <c r="AF16896" i="25"/>
  <c r="AE16897" i="25" l="1"/>
  <c r="AG16897" i="25" s="1"/>
  <c r="AF16897" i="25"/>
  <c r="AE16898" i="25" l="1"/>
  <c r="AG16898" i="25" s="1"/>
  <c r="AF16898" i="25"/>
  <c r="AE16899" i="25" l="1"/>
  <c r="AG16899" i="25" s="1"/>
  <c r="AF16899" i="25"/>
  <c r="AE16900" i="25" l="1"/>
  <c r="AG16900" i="25" s="1"/>
  <c r="AF16900" i="25"/>
  <c r="AE16901" i="25" l="1"/>
  <c r="AG16901" i="25" s="1"/>
  <c r="AF16901" i="25"/>
  <c r="AE16902" i="25" l="1"/>
  <c r="AG16902" i="25" s="1"/>
  <c r="AF16902" i="25"/>
  <c r="AE16903" i="25" l="1"/>
  <c r="AG16903" i="25" s="1"/>
  <c r="AF16903" i="25"/>
  <c r="AE16904" i="25" l="1"/>
  <c r="AG16904" i="25" s="1"/>
  <c r="AF16904" i="25"/>
  <c r="AE16905" i="25" l="1"/>
  <c r="AG16905" i="25" s="1"/>
  <c r="AF16905" i="25"/>
  <c r="AE16906" i="25" l="1"/>
  <c r="AG16906" i="25" s="1"/>
  <c r="AF16906" i="25"/>
  <c r="AE16907" i="25" l="1"/>
  <c r="AG16907" i="25" s="1"/>
  <c r="AF16907" i="25"/>
  <c r="AE16908" i="25" l="1"/>
  <c r="AG16908" i="25" s="1"/>
  <c r="AF16908" i="25"/>
  <c r="AE16909" i="25" l="1"/>
  <c r="AG16909" i="25" s="1"/>
  <c r="AF16909" i="25"/>
  <c r="AE16910" i="25" l="1"/>
  <c r="AG16910" i="25" s="1"/>
  <c r="AF16910" i="25"/>
  <c r="AE16911" i="25" l="1"/>
  <c r="AG16911" i="25" s="1"/>
  <c r="AF16911" i="25"/>
  <c r="AE16912" i="25" l="1"/>
  <c r="AG16912" i="25" s="1"/>
  <c r="AF16912" i="25"/>
  <c r="AE16913" i="25" l="1"/>
  <c r="AG16913" i="25" s="1"/>
  <c r="AF16913" i="25"/>
  <c r="AE16914" i="25" l="1"/>
  <c r="AG16914" i="25" s="1"/>
  <c r="AF16914" i="25"/>
  <c r="AE16915" i="25" l="1"/>
  <c r="AG16915" i="25" s="1"/>
  <c r="AF16915" i="25"/>
  <c r="AE16916" i="25" l="1"/>
  <c r="AG16916" i="25" s="1"/>
  <c r="AF16916" i="25"/>
  <c r="AE16917" i="25" l="1"/>
  <c r="AG16917" i="25" s="1"/>
  <c r="AF16917" i="25"/>
  <c r="AE16918" i="25" l="1"/>
  <c r="AG16918" i="25" s="1"/>
  <c r="AF16918" i="25"/>
  <c r="AE16919" i="25" l="1"/>
  <c r="AG16919" i="25" s="1"/>
  <c r="AF16919" i="25"/>
  <c r="AE16920" i="25" l="1"/>
  <c r="AG16920" i="25" s="1"/>
  <c r="AF16920" i="25"/>
  <c r="AE16921" i="25" l="1"/>
  <c r="AG16921" i="25" s="1"/>
  <c r="AF16921" i="25"/>
  <c r="AE16922" i="25" l="1"/>
  <c r="AG16922" i="25" s="1"/>
  <c r="AF16922" i="25"/>
  <c r="AE16923" i="25" l="1"/>
  <c r="AG16923" i="25" s="1"/>
  <c r="AF16923" i="25"/>
  <c r="AE16924" i="25" l="1"/>
  <c r="AG16924" i="25" s="1"/>
  <c r="AF16924" i="25"/>
  <c r="AE16925" i="25" l="1"/>
  <c r="AG16925" i="25" s="1"/>
  <c r="AF16925" i="25"/>
  <c r="AE16926" i="25" l="1"/>
  <c r="AG16926" i="25" s="1"/>
  <c r="AF16926" i="25"/>
  <c r="AE16927" i="25" l="1"/>
  <c r="AG16927" i="25" s="1"/>
  <c r="AF16927" i="25"/>
  <c r="AE16928" i="25" l="1"/>
  <c r="AG16928" i="25" s="1"/>
  <c r="AF16928" i="25"/>
  <c r="AE16929" i="25" l="1"/>
  <c r="AG16929" i="25" s="1"/>
  <c r="AF16929" i="25"/>
  <c r="AE16930" i="25" l="1"/>
  <c r="AG16930" i="25" s="1"/>
  <c r="AF16930" i="25"/>
  <c r="AE16931" i="25" l="1"/>
  <c r="AG16931" i="25" s="1"/>
  <c r="AF16931" i="25"/>
  <c r="AE16932" i="25" l="1"/>
  <c r="AG16932" i="25" s="1"/>
  <c r="AF16932" i="25"/>
  <c r="AE16933" i="25" l="1"/>
  <c r="AG16933" i="25" s="1"/>
  <c r="AF16933" i="25"/>
  <c r="AE16934" i="25" l="1"/>
  <c r="AG16934" i="25" s="1"/>
  <c r="AF16934" i="25"/>
  <c r="AE16935" i="25" l="1"/>
  <c r="AG16935" i="25" s="1"/>
  <c r="AF16935" i="25"/>
  <c r="AE16936" i="25" l="1"/>
  <c r="AG16936" i="25" s="1"/>
  <c r="AF16936" i="25"/>
  <c r="AE16937" i="25" l="1"/>
  <c r="AG16937" i="25" s="1"/>
  <c r="AF16937" i="25"/>
  <c r="AE16938" i="25" l="1"/>
  <c r="AG16938" i="25" s="1"/>
  <c r="AF16938" i="25"/>
  <c r="AE16939" i="25" l="1"/>
  <c r="AG16939" i="25" s="1"/>
  <c r="AF16939" i="25"/>
  <c r="AE16940" i="25" l="1"/>
  <c r="AG16940" i="25" s="1"/>
  <c r="AF16940" i="25"/>
  <c r="AE16941" i="25" l="1"/>
  <c r="AG16941" i="25" s="1"/>
  <c r="AF16941" i="25"/>
  <c r="AE16942" i="25" l="1"/>
  <c r="AG16942" i="25" s="1"/>
  <c r="AF16942" i="25"/>
  <c r="AE16943" i="25" l="1"/>
  <c r="AG16943" i="25" s="1"/>
  <c r="AF16943" i="25"/>
  <c r="AE16944" i="25" l="1"/>
  <c r="AG16944" i="25" s="1"/>
  <c r="AF16944" i="25"/>
  <c r="AE16945" i="25" l="1"/>
  <c r="AG16945" i="25" s="1"/>
  <c r="AF16945" i="25"/>
  <c r="AE16946" i="25" l="1"/>
  <c r="AG16946" i="25" s="1"/>
  <c r="AF16946" i="25"/>
  <c r="AE16947" i="25" l="1"/>
  <c r="AG16947" i="25" s="1"/>
  <c r="AF16947" i="25"/>
  <c r="AE16948" i="25" l="1"/>
  <c r="AG16948" i="25" s="1"/>
  <c r="AF16948" i="25"/>
  <c r="AE16949" i="25" l="1"/>
  <c r="AG16949" i="25" s="1"/>
  <c r="AF16949" i="25"/>
  <c r="AE16950" i="25" l="1"/>
  <c r="AG16950" i="25" s="1"/>
  <c r="AF16950" i="25"/>
  <c r="AE16951" i="25" l="1"/>
  <c r="AG16951" i="25" s="1"/>
  <c r="AF16951" i="25"/>
  <c r="AF16952" i="25" l="1"/>
  <c r="AE16952" i="25"/>
  <c r="AG16952" i="25" s="1"/>
  <c r="AE16953" i="25" l="1"/>
  <c r="AG16953" i="25" s="1"/>
  <c r="AF16953" i="25"/>
  <c r="AE16954" i="25" l="1"/>
  <c r="AG16954" i="25" s="1"/>
  <c r="AF16954" i="25"/>
  <c r="AE16955" i="25" l="1"/>
  <c r="AG16955" i="25" s="1"/>
  <c r="AF16955" i="25"/>
  <c r="AE16956" i="25" l="1"/>
  <c r="AG16956" i="25" s="1"/>
  <c r="AF16956" i="25"/>
  <c r="AE16957" i="25" l="1"/>
  <c r="AG16957" i="25" s="1"/>
  <c r="AF16957" i="25"/>
  <c r="AE16958" i="25" l="1"/>
  <c r="AG16958" i="25" s="1"/>
  <c r="AF16958" i="25"/>
  <c r="AE16959" i="25" l="1"/>
  <c r="AG16959" i="25" s="1"/>
  <c r="AF16959" i="25"/>
  <c r="AF16960" i="25" l="1"/>
  <c r="AE16960" i="25"/>
  <c r="AG16960" i="25" s="1"/>
  <c r="AE16961" i="25" l="1"/>
  <c r="AG16961" i="25" s="1"/>
  <c r="AF16961" i="25"/>
  <c r="AE16962" i="25" l="1"/>
  <c r="AG16962" i="25" s="1"/>
  <c r="AF16962" i="25"/>
  <c r="AE16963" i="25" l="1"/>
  <c r="AG16963" i="25" s="1"/>
  <c r="AF16963" i="25"/>
  <c r="AE16964" i="25" l="1"/>
  <c r="AG16964" i="25" s="1"/>
  <c r="AF16964" i="25"/>
  <c r="AE16965" i="25" l="1"/>
  <c r="AG16965" i="25" s="1"/>
  <c r="AF16965" i="25"/>
  <c r="AE16966" i="25" l="1"/>
  <c r="AG16966" i="25" s="1"/>
  <c r="AF16966" i="25"/>
  <c r="AE16967" i="25" l="1"/>
  <c r="AG16967" i="25" s="1"/>
  <c r="AF16967" i="25"/>
  <c r="AE16968" i="25" l="1"/>
  <c r="AG16968" i="25" s="1"/>
  <c r="AF16968" i="25"/>
  <c r="AE16969" i="25" l="1"/>
  <c r="AG16969" i="25" s="1"/>
  <c r="AF16969" i="25"/>
  <c r="AE16970" i="25" l="1"/>
  <c r="AG16970" i="25" s="1"/>
  <c r="AF16970" i="25"/>
  <c r="AE16971" i="25" l="1"/>
  <c r="AG16971" i="25" s="1"/>
  <c r="AF16971" i="25"/>
  <c r="AE16972" i="25" l="1"/>
  <c r="AG16972" i="25" s="1"/>
  <c r="AF16972" i="25"/>
  <c r="AE16973" i="25" l="1"/>
  <c r="AG16973" i="25" s="1"/>
  <c r="AF16973" i="25"/>
  <c r="AE16974" i="25" l="1"/>
  <c r="AG16974" i="25" s="1"/>
  <c r="AF16974" i="25"/>
  <c r="AE16975" i="25" l="1"/>
  <c r="AG16975" i="25" s="1"/>
  <c r="AF16975" i="25"/>
  <c r="AE16976" i="25" l="1"/>
  <c r="AG16976" i="25" s="1"/>
  <c r="AF16976" i="25"/>
  <c r="AE16977" i="25" l="1"/>
  <c r="AG16977" i="25" s="1"/>
  <c r="AF16977" i="25"/>
  <c r="AE16978" i="25" l="1"/>
  <c r="AG16978" i="25" s="1"/>
  <c r="AF16978" i="25"/>
  <c r="AE16979" i="25" l="1"/>
  <c r="AG16979" i="25" s="1"/>
  <c r="AF16979" i="25"/>
  <c r="AE16980" i="25" l="1"/>
  <c r="AG16980" i="25" s="1"/>
  <c r="AF16980" i="25"/>
  <c r="AE16981" i="25" l="1"/>
  <c r="AG16981" i="25" s="1"/>
  <c r="AF16981" i="25"/>
  <c r="AE16982" i="25" l="1"/>
  <c r="AG16982" i="25" s="1"/>
  <c r="AF16982" i="25"/>
  <c r="AE16983" i="25" l="1"/>
  <c r="AG16983" i="25" s="1"/>
  <c r="AF16983" i="25"/>
  <c r="AE16984" i="25" l="1"/>
  <c r="AG16984" i="25" s="1"/>
  <c r="AF16984" i="25"/>
  <c r="AE16985" i="25" l="1"/>
  <c r="AG16985" i="25" s="1"/>
  <c r="AF16985" i="25"/>
  <c r="AE16986" i="25" l="1"/>
  <c r="AG16986" i="25" s="1"/>
  <c r="AF16986" i="25"/>
  <c r="AE16987" i="25" l="1"/>
  <c r="AG16987" i="25" s="1"/>
  <c r="AF16987" i="25"/>
  <c r="AE16988" i="25" l="1"/>
  <c r="AG16988" i="25" s="1"/>
  <c r="AF16988" i="25"/>
  <c r="AE16989" i="25" l="1"/>
  <c r="AG16989" i="25" s="1"/>
  <c r="AF16989" i="25"/>
  <c r="AF16990" i="25" l="1"/>
  <c r="AE16990" i="25"/>
  <c r="AG16990" i="25" s="1"/>
  <c r="AE16991" i="25" l="1"/>
  <c r="AG16991" i="25" s="1"/>
  <c r="AF16991" i="25"/>
  <c r="AE16992" i="25" l="1"/>
  <c r="AG16992" i="25" s="1"/>
  <c r="AF16992" i="25"/>
  <c r="AE16993" i="25" l="1"/>
  <c r="AG16993" i="25" s="1"/>
  <c r="AF16993" i="25"/>
  <c r="AE16994" i="25" l="1"/>
  <c r="AG16994" i="25" s="1"/>
  <c r="AF16994" i="25"/>
  <c r="AE16995" i="25" l="1"/>
  <c r="AG16995" i="25" s="1"/>
  <c r="AF16995" i="25"/>
  <c r="AE16996" i="25" l="1"/>
  <c r="AG16996" i="25" s="1"/>
  <c r="AF16996" i="25"/>
  <c r="AE16997" i="25" l="1"/>
  <c r="AG16997" i="25" s="1"/>
  <c r="AF16997" i="25"/>
  <c r="AE16998" i="25" l="1"/>
  <c r="AG16998" i="25" s="1"/>
  <c r="AF16998" i="25"/>
  <c r="AE16999" i="25" l="1"/>
  <c r="AG16999" i="25" s="1"/>
  <c r="AF16999" i="25"/>
  <c r="AE17000" i="25" l="1"/>
  <c r="AG17000" i="25" s="1"/>
  <c r="AF17000" i="25"/>
  <c r="AE17001" i="25" l="1"/>
  <c r="AG17001" i="25" s="1"/>
  <c r="AF17001" i="25"/>
  <c r="AE17002" i="25" l="1"/>
  <c r="AG17002" i="25" s="1"/>
  <c r="AF17002" i="25"/>
  <c r="AE17003" i="25" l="1"/>
  <c r="AG17003" i="25" s="1"/>
  <c r="AF17003" i="25"/>
  <c r="AE17004" i="25" l="1"/>
  <c r="AG17004" i="25" s="1"/>
  <c r="AF17004" i="25"/>
  <c r="AE17005" i="25" l="1"/>
  <c r="AG17005" i="25" s="1"/>
  <c r="AF17005" i="25"/>
  <c r="AE17006" i="25" l="1"/>
  <c r="AG17006" i="25" s="1"/>
  <c r="AF17006" i="25"/>
  <c r="AE17007" i="25" l="1"/>
  <c r="AG17007" i="25" s="1"/>
  <c r="AF17007" i="25"/>
  <c r="AE17008" i="25" l="1"/>
  <c r="AG17008" i="25" s="1"/>
  <c r="AF17008" i="25"/>
  <c r="AE17009" i="25" l="1"/>
  <c r="AG17009" i="25" s="1"/>
  <c r="AF17009" i="25"/>
  <c r="AE17010" i="25" l="1"/>
  <c r="AG17010" i="25" s="1"/>
  <c r="AF17010" i="25"/>
  <c r="AE17011" i="25" l="1"/>
  <c r="AG17011" i="25" s="1"/>
  <c r="AF17011" i="25"/>
  <c r="AE17012" i="25" l="1"/>
  <c r="AG17012" i="25" s="1"/>
  <c r="AF17012" i="25"/>
  <c r="AE17013" i="25" l="1"/>
  <c r="AG17013" i="25" s="1"/>
  <c r="AF17013" i="25"/>
  <c r="AF17014" i="25" l="1"/>
  <c r="AE17014" i="25"/>
  <c r="AG17014" i="25" s="1"/>
  <c r="AE17015" i="25" l="1"/>
  <c r="AG17015" i="25" s="1"/>
  <c r="AF17015" i="25"/>
  <c r="AE17016" i="25" l="1"/>
  <c r="AG17016" i="25" s="1"/>
  <c r="AF17016" i="25"/>
  <c r="AE17017" i="25" l="1"/>
  <c r="AG17017" i="25" s="1"/>
  <c r="AF17017" i="25"/>
  <c r="AE17018" i="25" l="1"/>
  <c r="AG17018" i="25" s="1"/>
  <c r="AF17018" i="25"/>
  <c r="AE17019" i="25" l="1"/>
  <c r="AG17019" i="25" s="1"/>
  <c r="AF17019" i="25"/>
  <c r="AE17020" i="25" l="1"/>
  <c r="AG17020" i="25" s="1"/>
  <c r="AF17020" i="25"/>
  <c r="AE17021" i="25" l="1"/>
  <c r="AG17021" i="25" s="1"/>
  <c r="AF17021" i="25"/>
  <c r="AE17022" i="25" l="1"/>
  <c r="AG17022" i="25" s="1"/>
  <c r="AF17022" i="25"/>
  <c r="AE17023" i="25" l="1"/>
  <c r="AG17023" i="25" s="1"/>
  <c r="AF17023" i="25"/>
  <c r="AF17024" i="25" l="1"/>
  <c r="AE17024" i="25"/>
  <c r="AG17024" i="25" s="1"/>
  <c r="AE17025" i="25" l="1"/>
  <c r="AG17025" i="25" s="1"/>
  <c r="AF17025" i="25"/>
  <c r="AE17026" i="25" l="1"/>
  <c r="AG17026" i="25" s="1"/>
  <c r="AF17026" i="25"/>
  <c r="AE17027" i="25" l="1"/>
  <c r="AG17027" i="25" s="1"/>
  <c r="AF17027" i="25"/>
  <c r="AE17028" i="25" l="1"/>
  <c r="AG17028" i="25" s="1"/>
  <c r="AF17028" i="25"/>
  <c r="AE17029" i="25" l="1"/>
  <c r="AG17029" i="25" s="1"/>
  <c r="AF17029" i="25"/>
  <c r="AE17030" i="25" l="1"/>
  <c r="AG17030" i="25" s="1"/>
  <c r="AF17030" i="25"/>
  <c r="AE17031" i="25" l="1"/>
  <c r="AG17031" i="25" s="1"/>
  <c r="AF17031" i="25"/>
  <c r="AE17032" i="25" l="1"/>
  <c r="AG17032" i="25" s="1"/>
  <c r="AF17032" i="25"/>
  <c r="AE17033" i="25" l="1"/>
  <c r="AG17033" i="25" s="1"/>
  <c r="AF17033" i="25"/>
  <c r="AE17034" i="25" l="1"/>
  <c r="AG17034" i="25" s="1"/>
  <c r="AF17034" i="25"/>
  <c r="AE17035" i="25" l="1"/>
  <c r="AG17035" i="25" s="1"/>
  <c r="AF17035" i="25"/>
  <c r="AE17036" i="25" l="1"/>
  <c r="AG17036" i="25" s="1"/>
  <c r="AF17036" i="25"/>
  <c r="AE17037" i="25" l="1"/>
  <c r="AG17037" i="25" s="1"/>
  <c r="AF17037" i="25"/>
  <c r="AE17038" i="25" l="1"/>
  <c r="AG17038" i="25" s="1"/>
  <c r="AF17038" i="25"/>
  <c r="AE17039" i="25" l="1"/>
  <c r="AG17039" i="25" s="1"/>
  <c r="AF17039" i="25"/>
  <c r="AE17040" i="25" l="1"/>
  <c r="AG17040" i="25" s="1"/>
  <c r="AF17040" i="25"/>
  <c r="AE17041" i="25" l="1"/>
  <c r="AG17041" i="25" s="1"/>
  <c r="AF17041" i="25"/>
  <c r="AE17042" i="25" l="1"/>
  <c r="AG17042" i="25" s="1"/>
  <c r="AF17042" i="25"/>
  <c r="AE17043" i="25" l="1"/>
  <c r="AG17043" i="25" s="1"/>
  <c r="AF17043" i="25"/>
  <c r="AE17044" i="25" l="1"/>
  <c r="AG17044" i="25" s="1"/>
  <c r="AF17044" i="25"/>
  <c r="AE17045" i="25" l="1"/>
  <c r="AG17045" i="25" s="1"/>
  <c r="AF17045" i="25"/>
  <c r="AE17046" i="25" l="1"/>
  <c r="AG17046" i="25" s="1"/>
  <c r="AF17046" i="25"/>
  <c r="AE17047" i="25" l="1"/>
  <c r="AG17047" i="25" s="1"/>
  <c r="AF17047" i="25"/>
  <c r="AE17048" i="25" l="1"/>
  <c r="AG17048" i="25" s="1"/>
  <c r="AF17048" i="25"/>
  <c r="AE17049" i="25" l="1"/>
  <c r="AG17049" i="25" s="1"/>
  <c r="AF17049" i="25"/>
  <c r="AE17050" i="25" l="1"/>
  <c r="AG17050" i="25" s="1"/>
  <c r="AF17050" i="25"/>
  <c r="AE17051" i="25" l="1"/>
  <c r="AG17051" i="25" s="1"/>
  <c r="AF17051" i="25"/>
  <c r="AE17052" i="25" l="1"/>
  <c r="AG17052" i="25" s="1"/>
  <c r="AF17052" i="25"/>
  <c r="AE17053" i="25" l="1"/>
  <c r="AG17053" i="25" s="1"/>
  <c r="AF17053" i="25"/>
  <c r="AE17054" i="25" l="1"/>
  <c r="AG17054" i="25" s="1"/>
  <c r="AF17054" i="25"/>
  <c r="AE17055" i="25" l="1"/>
  <c r="AG17055" i="25" s="1"/>
  <c r="AF17055" i="25"/>
  <c r="AE17056" i="25" l="1"/>
  <c r="AG17056" i="25" s="1"/>
  <c r="AF17056" i="25"/>
  <c r="AE17057" i="25" l="1"/>
  <c r="AG17057" i="25" s="1"/>
  <c r="AF17057" i="25"/>
  <c r="AE17058" i="25" l="1"/>
  <c r="AG17058" i="25" s="1"/>
  <c r="AF17058" i="25"/>
  <c r="AE17059" i="25" l="1"/>
  <c r="AG17059" i="25" s="1"/>
  <c r="AF17059" i="25"/>
  <c r="AE17060" i="25" l="1"/>
  <c r="AG17060" i="25" s="1"/>
  <c r="AF17060" i="25"/>
  <c r="AE17061" i="25" l="1"/>
  <c r="AG17061" i="25" s="1"/>
  <c r="AF17061" i="25"/>
  <c r="AE17062" i="25" l="1"/>
  <c r="AG17062" i="25" s="1"/>
  <c r="AF17062" i="25"/>
  <c r="AE17063" i="25" l="1"/>
  <c r="AG17063" i="25" s="1"/>
  <c r="AF17063" i="25"/>
  <c r="AE17064" i="25" l="1"/>
  <c r="AG17064" i="25" s="1"/>
  <c r="AF17064" i="25"/>
  <c r="AE17065" i="25" l="1"/>
  <c r="AG17065" i="25" s="1"/>
  <c r="AF17065" i="25"/>
  <c r="AE17066" i="25" l="1"/>
  <c r="AG17066" i="25" s="1"/>
  <c r="AF17066" i="25"/>
  <c r="AE17067" i="25" l="1"/>
  <c r="AG17067" i="25" s="1"/>
  <c r="AF17067" i="25"/>
  <c r="AE17068" i="25" l="1"/>
  <c r="AG17068" i="25" s="1"/>
  <c r="AF17068" i="25"/>
  <c r="AE17069" i="25" l="1"/>
  <c r="AG17069" i="25" s="1"/>
  <c r="AF17069" i="25"/>
  <c r="AE17070" i="25" l="1"/>
  <c r="AG17070" i="25" s="1"/>
  <c r="AF17070" i="25"/>
  <c r="AE17071" i="25" l="1"/>
  <c r="AG17071" i="25" s="1"/>
  <c r="AF17071" i="25"/>
  <c r="AE17072" i="25" l="1"/>
  <c r="AG17072" i="25" s="1"/>
  <c r="AF17072" i="25"/>
  <c r="AE17073" i="25" l="1"/>
  <c r="AG17073" i="25" s="1"/>
  <c r="AF17073" i="25"/>
  <c r="AE17074" i="25" l="1"/>
  <c r="AG17074" i="25" s="1"/>
  <c r="AF17074" i="25"/>
  <c r="AE17075" i="25" l="1"/>
  <c r="AG17075" i="25" s="1"/>
  <c r="AF17075" i="25"/>
  <c r="AE17076" i="25" l="1"/>
  <c r="AG17076" i="25" s="1"/>
  <c r="AF17076" i="25"/>
  <c r="AE17077" i="25" l="1"/>
  <c r="AG17077" i="25" s="1"/>
  <c r="AF17077" i="25"/>
  <c r="AE17078" i="25" l="1"/>
  <c r="AG17078" i="25" s="1"/>
  <c r="AF17078" i="25"/>
  <c r="AE17079" i="25" l="1"/>
  <c r="AG17079" i="25" s="1"/>
  <c r="AF17079" i="25"/>
  <c r="AE17080" i="25" l="1"/>
  <c r="AG17080" i="25" s="1"/>
  <c r="AF17080" i="25"/>
  <c r="AE17081" i="25" l="1"/>
  <c r="AG17081" i="25" s="1"/>
  <c r="AF17081" i="25"/>
  <c r="AE17082" i="25" l="1"/>
  <c r="AG17082" i="25" s="1"/>
  <c r="AF17082" i="25"/>
  <c r="AE17083" i="25" l="1"/>
  <c r="AG17083" i="25" s="1"/>
  <c r="AF17083" i="25"/>
  <c r="AE17084" i="25" l="1"/>
  <c r="AG17084" i="25" s="1"/>
  <c r="AF17084" i="25"/>
  <c r="AE17085" i="25" l="1"/>
  <c r="AG17085" i="25" s="1"/>
  <c r="AF17085" i="25"/>
  <c r="AE17086" i="25" l="1"/>
  <c r="AG17086" i="25" s="1"/>
  <c r="AF17086" i="25"/>
  <c r="AE17087" i="25" l="1"/>
  <c r="AG17087" i="25" s="1"/>
  <c r="AF17087" i="25"/>
  <c r="AE17088" i="25" l="1"/>
  <c r="AG17088" i="25" s="1"/>
  <c r="AF17088" i="25"/>
  <c r="AE17089" i="25" l="1"/>
  <c r="AG17089" i="25" s="1"/>
  <c r="AF17089" i="25"/>
  <c r="AE17090" i="25" l="1"/>
  <c r="AG17090" i="25" s="1"/>
  <c r="AF17090" i="25"/>
  <c r="AE17091" i="25" l="1"/>
  <c r="AG17091" i="25" s="1"/>
  <c r="AF17091" i="25"/>
  <c r="AE17092" i="25" l="1"/>
  <c r="AG17092" i="25" s="1"/>
  <c r="AF17092" i="25"/>
  <c r="AE17093" i="25" l="1"/>
  <c r="AG17093" i="25" s="1"/>
  <c r="AF17093" i="25"/>
  <c r="AE17094" i="25" l="1"/>
  <c r="AG17094" i="25" s="1"/>
  <c r="AF17094" i="25"/>
  <c r="AE17095" i="25" l="1"/>
  <c r="AG17095" i="25" s="1"/>
  <c r="AF17095" i="25"/>
  <c r="AE17096" i="25" l="1"/>
  <c r="AG17096" i="25" s="1"/>
  <c r="AF17096" i="25"/>
  <c r="AE17097" i="25" l="1"/>
  <c r="AG17097" i="25" s="1"/>
  <c r="AF17097" i="25"/>
  <c r="AE17098" i="25" l="1"/>
  <c r="AG17098" i="25" s="1"/>
  <c r="AF17098" i="25"/>
  <c r="AE17099" i="25" l="1"/>
  <c r="AG17099" i="25" s="1"/>
  <c r="AF17099" i="25"/>
  <c r="AE17100" i="25" l="1"/>
  <c r="AG17100" i="25" s="1"/>
  <c r="AF17100" i="25"/>
  <c r="AE17101" i="25" l="1"/>
  <c r="AG17101" i="25" s="1"/>
  <c r="AF17101" i="25"/>
  <c r="AE17102" i="25" l="1"/>
  <c r="AG17102" i="25" s="1"/>
  <c r="AF17102" i="25"/>
  <c r="AE17103" i="25" l="1"/>
  <c r="AG17103" i="25" s="1"/>
  <c r="AF17103" i="25"/>
  <c r="AE17104" i="25" l="1"/>
  <c r="AG17104" i="25" s="1"/>
  <c r="AF17104" i="25"/>
  <c r="AE17105" i="25" l="1"/>
  <c r="AG17105" i="25" s="1"/>
  <c r="AF17105" i="25"/>
  <c r="AE17106" i="25" l="1"/>
  <c r="AG17106" i="25" s="1"/>
  <c r="AF17106" i="25"/>
  <c r="AE17107" i="25" l="1"/>
  <c r="AG17107" i="25" s="1"/>
  <c r="AF17107" i="25"/>
  <c r="AE17108" i="25" l="1"/>
  <c r="AG17108" i="25" s="1"/>
  <c r="AF17108" i="25"/>
  <c r="AE17109" i="25" l="1"/>
  <c r="AG17109" i="25" s="1"/>
  <c r="AF17109" i="25"/>
  <c r="AE17110" i="25" l="1"/>
  <c r="AG17110" i="25" s="1"/>
  <c r="AF17110" i="25"/>
  <c r="AE17111" i="25" l="1"/>
  <c r="AG17111" i="25" s="1"/>
  <c r="AF17111" i="25"/>
  <c r="AE17112" i="25" l="1"/>
  <c r="AG17112" i="25" s="1"/>
  <c r="AF17112" i="25"/>
  <c r="AE17113" i="25" l="1"/>
  <c r="AG17113" i="25" s="1"/>
  <c r="AF17113" i="25"/>
  <c r="AE17114" i="25" l="1"/>
  <c r="AG17114" i="25" s="1"/>
  <c r="AF17114" i="25"/>
  <c r="AE17115" i="25" l="1"/>
  <c r="AG17115" i="25" s="1"/>
  <c r="AF17115" i="25"/>
  <c r="AE17116" i="25" l="1"/>
  <c r="AG17116" i="25" s="1"/>
  <c r="AF17116" i="25"/>
  <c r="AE17117" i="25" l="1"/>
  <c r="AG17117" i="25" s="1"/>
  <c r="AF17117" i="25"/>
  <c r="AE17118" i="25" l="1"/>
  <c r="AG17118" i="25" s="1"/>
  <c r="AF17118" i="25"/>
  <c r="AE17119" i="25" l="1"/>
  <c r="AG17119" i="25" s="1"/>
  <c r="AF17119" i="25"/>
  <c r="AE17120" i="25" l="1"/>
  <c r="AG17120" i="25" s="1"/>
  <c r="AF17120" i="25"/>
  <c r="AE17121" i="25" l="1"/>
  <c r="AG17121" i="25" s="1"/>
  <c r="AF17121" i="25"/>
  <c r="AE17122" i="25" l="1"/>
  <c r="AG17122" i="25" s="1"/>
  <c r="AF17122" i="25"/>
  <c r="AE17123" i="25" l="1"/>
  <c r="AG17123" i="25" s="1"/>
  <c r="AF17123" i="25"/>
  <c r="AE17124" i="25" l="1"/>
  <c r="AG17124" i="25" s="1"/>
  <c r="AF17124" i="25"/>
  <c r="AE17125" i="25" l="1"/>
  <c r="AG17125" i="25" s="1"/>
  <c r="AF17125" i="25"/>
  <c r="AE17126" i="25" l="1"/>
  <c r="AG17126" i="25" s="1"/>
  <c r="AF17126" i="25"/>
  <c r="AE17127" i="25" l="1"/>
  <c r="AG17127" i="25" s="1"/>
  <c r="AF17127" i="25"/>
  <c r="AE17128" i="25" l="1"/>
  <c r="AG17128" i="25" s="1"/>
  <c r="AF17128" i="25"/>
  <c r="AE17129" i="25" l="1"/>
  <c r="AG17129" i="25" s="1"/>
  <c r="AF17129" i="25"/>
  <c r="AE17130" i="25" l="1"/>
  <c r="AG17130" i="25" s="1"/>
  <c r="AF17130" i="25"/>
  <c r="AE17131" i="25" l="1"/>
  <c r="AG17131" i="25" s="1"/>
  <c r="AF17131" i="25"/>
  <c r="AE17132" i="25" l="1"/>
  <c r="AG17132" i="25" s="1"/>
  <c r="AF17132" i="25"/>
  <c r="AE17133" i="25" l="1"/>
  <c r="AG17133" i="25" s="1"/>
  <c r="AF17133" i="25"/>
  <c r="AE17134" i="25" l="1"/>
  <c r="AG17134" i="25" s="1"/>
  <c r="AF17134" i="25"/>
  <c r="AE17135" i="25" l="1"/>
  <c r="AG17135" i="25" s="1"/>
  <c r="AF17135" i="25"/>
  <c r="AE17136" i="25" l="1"/>
  <c r="AG17136" i="25" s="1"/>
  <c r="AF17136" i="25"/>
  <c r="AE17137" i="25" l="1"/>
  <c r="AG17137" i="25" s="1"/>
  <c r="AF17137" i="25"/>
  <c r="AE17138" i="25" l="1"/>
  <c r="AG17138" i="25" s="1"/>
  <c r="AF17138" i="25"/>
  <c r="AE17139" i="25" l="1"/>
  <c r="AG17139" i="25" s="1"/>
  <c r="AF17139" i="25"/>
  <c r="AE17140" i="25" l="1"/>
  <c r="AG17140" i="25" s="1"/>
  <c r="AF17140" i="25"/>
  <c r="AE17141" i="25" l="1"/>
  <c r="AG17141" i="25" s="1"/>
  <c r="AF17141" i="25"/>
  <c r="AE17142" i="25" l="1"/>
  <c r="AG17142" i="25" s="1"/>
  <c r="AF17142" i="25"/>
  <c r="AE17143" i="25" l="1"/>
  <c r="AG17143" i="25" s="1"/>
  <c r="AF17143" i="25"/>
  <c r="AE17144" i="25" l="1"/>
  <c r="AG17144" i="25" s="1"/>
  <c r="AF17144" i="25"/>
  <c r="AE17145" i="25" l="1"/>
  <c r="AG17145" i="25" s="1"/>
  <c r="AF17145" i="25"/>
  <c r="AE17146" i="25" l="1"/>
  <c r="AG17146" i="25" s="1"/>
  <c r="AF17146" i="25"/>
  <c r="AE17147" i="25" l="1"/>
  <c r="AG17147" i="25" s="1"/>
  <c r="AF17147" i="25"/>
  <c r="AE17148" i="25" l="1"/>
  <c r="AG17148" i="25" s="1"/>
  <c r="AF17148" i="25"/>
  <c r="AE17149" i="25" l="1"/>
  <c r="AG17149" i="25" s="1"/>
  <c r="AF17149" i="25"/>
  <c r="AE17150" i="25" l="1"/>
  <c r="AG17150" i="25" s="1"/>
  <c r="AF17150" i="25"/>
  <c r="AE17151" i="25" l="1"/>
  <c r="AG17151" i="25" s="1"/>
  <c r="AF17151" i="25"/>
  <c r="AE17152" i="25" l="1"/>
  <c r="AG17152" i="25" s="1"/>
  <c r="AF17152" i="25"/>
  <c r="AE17153" i="25" l="1"/>
  <c r="AG17153" i="25" s="1"/>
  <c r="AF17153" i="25"/>
  <c r="AE17154" i="25" l="1"/>
  <c r="AG17154" i="25" s="1"/>
  <c r="AF17154" i="25"/>
  <c r="AE17155" i="25" l="1"/>
  <c r="AG17155" i="25" s="1"/>
  <c r="AF17155" i="25"/>
  <c r="AE17156" i="25" l="1"/>
  <c r="AG17156" i="25" s="1"/>
  <c r="AF17156" i="25"/>
  <c r="AE17157" i="25" l="1"/>
  <c r="AG17157" i="25" s="1"/>
  <c r="AF17157" i="25"/>
  <c r="AE17158" i="25" l="1"/>
  <c r="AG17158" i="25" s="1"/>
  <c r="AF17158" i="25"/>
  <c r="AE17159" i="25" l="1"/>
  <c r="AG17159" i="25" s="1"/>
  <c r="AF17159" i="25"/>
  <c r="AE17160" i="25" l="1"/>
  <c r="AG17160" i="25" s="1"/>
  <c r="AF17160" i="25"/>
  <c r="AE17161" i="25" l="1"/>
  <c r="AG17161" i="25" s="1"/>
  <c r="AF17161" i="25"/>
  <c r="AE17162" i="25" l="1"/>
  <c r="AG17162" i="25" s="1"/>
  <c r="AF17162" i="25"/>
  <c r="AE17163" i="25" l="1"/>
  <c r="AG17163" i="25" s="1"/>
  <c r="AF17163" i="25"/>
  <c r="AE17164" i="25" l="1"/>
  <c r="AG17164" i="25" s="1"/>
  <c r="AF17164" i="25"/>
  <c r="AE17165" i="25" l="1"/>
  <c r="AG17165" i="25" s="1"/>
  <c r="AF17165" i="25"/>
  <c r="AE17166" i="25" l="1"/>
  <c r="AG17166" i="25" s="1"/>
  <c r="AF17166" i="25"/>
  <c r="AE17167" i="25" l="1"/>
  <c r="AG17167" i="25" s="1"/>
  <c r="AF17167" i="25"/>
  <c r="AE17168" i="25" l="1"/>
  <c r="AG17168" i="25" s="1"/>
  <c r="AF17168" i="25"/>
  <c r="AE17169" i="25" l="1"/>
  <c r="AG17169" i="25" s="1"/>
  <c r="AF17169" i="25"/>
  <c r="AE17170" i="25" l="1"/>
  <c r="AG17170" i="25" s="1"/>
  <c r="AF17170" i="25"/>
  <c r="AE17171" i="25" l="1"/>
  <c r="AG17171" i="25" s="1"/>
  <c r="AF17171" i="25"/>
  <c r="AE17172" i="25" l="1"/>
  <c r="AG17172" i="25" s="1"/>
  <c r="AF17172" i="25"/>
  <c r="AE17173" i="25" l="1"/>
  <c r="AG17173" i="25" s="1"/>
  <c r="AF17173" i="25"/>
  <c r="AE17174" i="25" l="1"/>
  <c r="AG17174" i="25" s="1"/>
  <c r="AF17174" i="25"/>
  <c r="AE17175" i="25" l="1"/>
  <c r="AG17175" i="25" s="1"/>
  <c r="AF17175" i="25"/>
  <c r="AE17176" i="25" l="1"/>
  <c r="AG17176" i="25" s="1"/>
  <c r="AF17176" i="25"/>
  <c r="AE17177" i="25" l="1"/>
  <c r="AG17177" i="25" s="1"/>
  <c r="AF17177" i="25"/>
  <c r="AE17178" i="25" l="1"/>
  <c r="AG17178" i="25" s="1"/>
  <c r="AF17178" i="25"/>
  <c r="AE17179" i="25" l="1"/>
  <c r="AG17179" i="25" s="1"/>
  <c r="AF17179" i="25"/>
  <c r="AE17180" i="25" l="1"/>
  <c r="AG17180" i="25" s="1"/>
  <c r="AF17180" i="25"/>
  <c r="AE17181" i="25" l="1"/>
  <c r="AG17181" i="25" s="1"/>
  <c r="AF17181" i="25"/>
  <c r="AE17182" i="25" l="1"/>
  <c r="AG17182" i="25" s="1"/>
  <c r="AF17182" i="25"/>
  <c r="AE17183" i="25" l="1"/>
  <c r="AG17183" i="25" s="1"/>
  <c r="AF17183" i="25"/>
  <c r="AE17184" i="25" l="1"/>
  <c r="AG17184" i="25" s="1"/>
  <c r="AF17184" i="25"/>
  <c r="AE17185" i="25" l="1"/>
  <c r="AG17185" i="25" s="1"/>
  <c r="AF17185" i="25"/>
  <c r="AE17186" i="25" l="1"/>
  <c r="AG17186" i="25" s="1"/>
  <c r="AF17186" i="25"/>
  <c r="AE17187" i="25" l="1"/>
  <c r="AG17187" i="25" s="1"/>
  <c r="AF17187" i="25"/>
  <c r="AE17188" i="25" l="1"/>
  <c r="AG17188" i="25" s="1"/>
  <c r="AF17188" i="25"/>
  <c r="AE17189" i="25" l="1"/>
  <c r="AG17189" i="25" s="1"/>
  <c r="AF17189" i="25"/>
  <c r="AE17190" i="25" l="1"/>
  <c r="AG17190" i="25" s="1"/>
  <c r="AF17190" i="25"/>
  <c r="AE17191" i="25" l="1"/>
  <c r="AG17191" i="25" s="1"/>
  <c r="AF17191" i="25"/>
  <c r="AE17192" i="25" l="1"/>
  <c r="AG17192" i="25" s="1"/>
  <c r="AF17192" i="25"/>
  <c r="AE17193" i="25" l="1"/>
  <c r="AG17193" i="25" s="1"/>
  <c r="AF17193" i="25"/>
  <c r="AE17194" i="25" l="1"/>
  <c r="AG17194" i="25" s="1"/>
  <c r="AF17194" i="25"/>
  <c r="AF17195" i="25" l="1"/>
  <c r="AE17195" i="25"/>
  <c r="AG17195" i="25" s="1"/>
  <c r="AE17196" i="25" l="1"/>
  <c r="AG17196" i="25" s="1"/>
  <c r="AF17196" i="25"/>
  <c r="AE17197" i="25" l="1"/>
  <c r="AG17197" i="25" s="1"/>
  <c r="AF17197" i="25"/>
  <c r="AE17198" i="25" l="1"/>
  <c r="AG17198" i="25" s="1"/>
  <c r="AF17198" i="25"/>
  <c r="AE17199" i="25" l="1"/>
  <c r="AG17199" i="25" s="1"/>
  <c r="AF17199" i="25"/>
  <c r="AE17200" i="25" l="1"/>
  <c r="AG17200" i="25" s="1"/>
  <c r="AF17200" i="25"/>
  <c r="AE17201" i="25" l="1"/>
  <c r="AG17201" i="25" s="1"/>
  <c r="AF17201" i="25"/>
  <c r="AE17202" i="25" l="1"/>
  <c r="AG17202" i="25" s="1"/>
  <c r="AF17202" i="25"/>
  <c r="AE17203" i="25" l="1"/>
  <c r="AG17203" i="25" s="1"/>
  <c r="AF17203" i="25"/>
  <c r="AE17204" i="25" l="1"/>
  <c r="AG17204" i="25" s="1"/>
  <c r="AF17204" i="25"/>
  <c r="AE17205" i="25" l="1"/>
  <c r="AG17205" i="25" s="1"/>
  <c r="AF17205" i="25"/>
  <c r="AE17206" i="25" l="1"/>
  <c r="AG17206" i="25" s="1"/>
  <c r="AF17206" i="25"/>
  <c r="AE17207" i="25" l="1"/>
  <c r="AG17207" i="25" s="1"/>
  <c r="AF17207" i="25"/>
  <c r="AE17208" i="25" l="1"/>
  <c r="AG17208" i="25" s="1"/>
  <c r="AF17208" i="25"/>
  <c r="AE17209" i="25" l="1"/>
  <c r="AG17209" i="25" s="1"/>
  <c r="AF17209" i="25"/>
  <c r="AE17210" i="25" l="1"/>
  <c r="AG17210" i="25" s="1"/>
  <c r="AF17210" i="25"/>
  <c r="AE17211" i="25" l="1"/>
  <c r="AG17211" i="25" s="1"/>
  <c r="AF17211" i="25"/>
  <c r="AE17212" i="25" l="1"/>
  <c r="AG17212" i="25" s="1"/>
  <c r="AF17212" i="25"/>
  <c r="AF17213" i="25" l="1"/>
  <c r="AE17213" i="25"/>
  <c r="AG17213" i="25" s="1"/>
  <c r="AE17214" i="25" l="1"/>
  <c r="AG17214" i="25" s="1"/>
  <c r="AF17214" i="25"/>
  <c r="AE17215" i="25" l="1"/>
  <c r="AG17215" i="25" s="1"/>
  <c r="AF17215" i="25"/>
  <c r="AE17216" i="25" l="1"/>
  <c r="AG17216" i="25" s="1"/>
  <c r="AF17216" i="25"/>
  <c r="AE17217" i="25" l="1"/>
  <c r="AG17217" i="25" s="1"/>
  <c r="AF17217" i="25"/>
  <c r="AE17218" i="25" l="1"/>
  <c r="AG17218" i="25" s="1"/>
  <c r="AF17218" i="25"/>
  <c r="AE17219" i="25" l="1"/>
  <c r="AG17219" i="25" s="1"/>
  <c r="AF17219" i="25"/>
  <c r="AE17220" i="25" l="1"/>
  <c r="AG17220" i="25" s="1"/>
  <c r="AF17220" i="25"/>
  <c r="AE17221" i="25" l="1"/>
  <c r="AG17221" i="25" s="1"/>
  <c r="AF17221" i="25"/>
  <c r="AE17222" i="25" l="1"/>
  <c r="AG17222" i="25" s="1"/>
  <c r="AF17222" i="25"/>
  <c r="AE17223" i="25" l="1"/>
  <c r="AG17223" i="25" s="1"/>
  <c r="AF17223" i="25"/>
  <c r="AE17224" i="25" l="1"/>
  <c r="AG17224" i="25" s="1"/>
  <c r="AF17224" i="25"/>
  <c r="AE17225" i="25" l="1"/>
  <c r="AG17225" i="25" s="1"/>
  <c r="AF17225" i="25"/>
  <c r="AE17226" i="25" l="1"/>
  <c r="AG17226" i="25" s="1"/>
  <c r="AF17226" i="25"/>
  <c r="AE17227" i="25" l="1"/>
  <c r="AG17227" i="25" s="1"/>
  <c r="AF17227" i="25"/>
  <c r="AE17228" i="25" l="1"/>
  <c r="AG17228" i="25" s="1"/>
  <c r="AF17228" i="25"/>
  <c r="AE17229" i="25" l="1"/>
  <c r="AG17229" i="25" s="1"/>
  <c r="AF17229" i="25"/>
  <c r="AE17230" i="25" l="1"/>
  <c r="AG17230" i="25" s="1"/>
  <c r="AF17230" i="25"/>
  <c r="AE17231" i="25" l="1"/>
  <c r="AG17231" i="25" s="1"/>
  <c r="AF17231" i="25"/>
  <c r="AE17232" i="25" l="1"/>
  <c r="AG17232" i="25" s="1"/>
  <c r="AF17232" i="25"/>
  <c r="AE17233" i="25" l="1"/>
  <c r="AG17233" i="25" s="1"/>
  <c r="AF17233" i="25"/>
  <c r="AE17234" i="25" l="1"/>
  <c r="AG17234" i="25" s="1"/>
  <c r="AF17234" i="25"/>
  <c r="AE17235" i="25" l="1"/>
  <c r="AG17235" i="25" s="1"/>
  <c r="AF17235" i="25"/>
  <c r="AE17236" i="25" l="1"/>
  <c r="AG17236" i="25" s="1"/>
  <c r="AF17236" i="25"/>
  <c r="AE17237" i="25" l="1"/>
  <c r="AG17237" i="25" s="1"/>
  <c r="AF17237" i="25"/>
  <c r="AE17238" i="25" l="1"/>
  <c r="AG17238" i="25" s="1"/>
  <c r="AF17238" i="25"/>
  <c r="AE17239" i="25" l="1"/>
  <c r="AG17239" i="25" s="1"/>
  <c r="AF17239" i="25"/>
  <c r="AE17240" i="25" l="1"/>
  <c r="AG17240" i="25" s="1"/>
  <c r="AF17240" i="25"/>
  <c r="AE17241" i="25" l="1"/>
  <c r="AG17241" i="25" s="1"/>
  <c r="AF17241" i="25"/>
  <c r="AE17242" i="25" l="1"/>
  <c r="AG17242" i="25" s="1"/>
  <c r="AF17242" i="25"/>
  <c r="AE17243" i="25" l="1"/>
  <c r="AG17243" i="25" s="1"/>
  <c r="AF17243" i="25"/>
  <c r="AE17244" i="25" l="1"/>
  <c r="AG17244" i="25" s="1"/>
  <c r="AF17244" i="25"/>
  <c r="AE17245" i="25" l="1"/>
  <c r="AG17245" i="25" s="1"/>
  <c r="AF17245" i="25"/>
  <c r="AE17246" i="25" l="1"/>
  <c r="AG17246" i="25" s="1"/>
  <c r="AF17246" i="25"/>
  <c r="AE17247" i="25" l="1"/>
  <c r="AG17247" i="25" s="1"/>
  <c r="AF17247" i="25"/>
  <c r="AE17248" i="25" l="1"/>
  <c r="AG17248" i="25" s="1"/>
  <c r="AF17248" i="25"/>
  <c r="AE17249" i="25" l="1"/>
  <c r="AG17249" i="25" s="1"/>
  <c r="AF17249" i="25"/>
  <c r="AE17250" i="25" l="1"/>
  <c r="AG17250" i="25" s="1"/>
  <c r="AF17250" i="25"/>
  <c r="AF17251" i="25" l="1"/>
  <c r="AE17251" i="25"/>
  <c r="AG17251" i="25" s="1"/>
  <c r="AE17252" i="25" l="1"/>
  <c r="AG17252" i="25" s="1"/>
  <c r="AF17252" i="25"/>
  <c r="AE17253" i="25" l="1"/>
  <c r="AG17253" i="25" s="1"/>
  <c r="AF17253" i="25"/>
  <c r="AE17254" i="25" l="1"/>
  <c r="AG17254" i="25" s="1"/>
  <c r="AF17254" i="25"/>
  <c r="AE17255" i="25" l="1"/>
  <c r="AG17255" i="25" s="1"/>
  <c r="AF17255" i="25"/>
  <c r="AE17256" i="25" l="1"/>
  <c r="AG17256" i="25" s="1"/>
  <c r="AF17256" i="25"/>
  <c r="AE17257" i="25" l="1"/>
  <c r="AG17257" i="25" s="1"/>
  <c r="AF17257" i="25"/>
  <c r="AE17258" i="25" l="1"/>
  <c r="AG17258" i="25" s="1"/>
  <c r="AF17258" i="25"/>
  <c r="AE17259" i="25" l="1"/>
  <c r="AG17259" i="25" s="1"/>
  <c r="AF17259" i="25"/>
  <c r="AE17260" i="25" l="1"/>
  <c r="AG17260" i="25" s="1"/>
  <c r="AF17260" i="25"/>
  <c r="AE17261" i="25" l="1"/>
  <c r="AG17261" i="25" s="1"/>
  <c r="AF17261" i="25"/>
  <c r="AE17262" i="25" l="1"/>
  <c r="AG17262" i="25" s="1"/>
  <c r="AF17262" i="25"/>
  <c r="AE17263" i="25" l="1"/>
  <c r="AG17263" i="25" s="1"/>
  <c r="AF17263" i="25"/>
  <c r="AE17264" i="25" l="1"/>
  <c r="AG17264" i="25" s="1"/>
  <c r="AF17264" i="25"/>
  <c r="AE17265" i="25" l="1"/>
  <c r="AG17265" i="25" s="1"/>
  <c r="AF17265" i="25"/>
  <c r="AF17266" i="25" l="1"/>
  <c r="AE17266" i="25"/>
  <c r="AG17266" i="25" s="1"/>
  <c r="AF17267" i="25" l="1"/>
  <c r="AE17267" i="25"/>
  <c r="AG17267" i="25" s="1"/>
  <c r="AE17268" i="25" l="1"/>
  <c r="AG17268" i="25" s="1"/>
  <c r="AF17268" i="25"/>
  <c r="AE17269" i="25" l="1"/>
  <c r="AG17269" i="25" s="1"/>
  <c r="AF17269" i="25"/>
  <c r="AE17270" i="25" l="1"/>
  <c r="AG17270" i="25" s="1"/>
  <c r="AF17270" i="25"/>
  <c r="AE17271" i="25" l="1"/>
  <c r="AG17271" i="25" s="1"/>
  <c r="AF17271" i="25"/>
  <c r="AE17272" i="25" l="1"/>
  <c r="AG17272" i="25" s="1"/>
  <c r="AF17272" i="25"/>
  <c r="AF17273" i="25" l="1"/>
  <c r="AE17273" i="25"/>
  <c r="AG17273" i="25" s="1"/>
  <c r="AE17274" i="25" l="1"/>
  <c r="AG17274" i="25" s="1"/>
  <c r="AF17274" i="25"/>
  <c r="AE17275" i="25" l="1"/>
  <c r="AG17275" i="25" s="1"/>
  <c r="AF17275" i="25"/>
  <c r="AE17276" i="25" l="1"/>
  <c r="AG17276" i="25" s="1"/>
  <c r="AF17276" i="25"/>
  <c r="AF17277" i="25" l="1"/>
  <c r="AE17277" i="25"/>
  <c r="AG17277" i="25" s="1"/>
  <c r="AE17278" i="25" l="1"/>
  <c r="AG17278" i="25" s="1"/>
  <c r="AF17278" i="25"/>
  <c r="AE17279" i="25" l="1"/>
  <c r="AG17279" i="25" s="1"/>
  <c r="AF17279" i="25"/>
  <c r="AE17280" i="25" l="1"/>
  <c r="AG17280" i="25" s="1"/>
  <c r="AF17280" i="25"/>
  <c r="AE17281" i="25" l="1"/>
  <c r="AG17281" i="25" s="1"/>
  <c r="AF17281" i="25"/>
  <c r="AE17282" i="25" l="1"/>
  <c r="AG17282" i="25" s="1"/>
  <c r="AF17282" i="25"/>
  <c r="AE17283" i="25" l="1"/>
  <c r="AG17283" i="25" s="1"/>
  <c r="AF17283" i="25"/>
  <c r="AE17284" i="25" l="1"/>
  <c r="AG17284" i="25" s="1"/>
  <c r="AF17284" i="25"/>
  <c r="AE17285" i="25" l="1"/>
  <c r="AG17285" i="25" s="1"/>
  <c r="AF17285" i="25"/>
  <c r="AE17286" i="25" l="1"/>
  <c r="AG17286" i="25" s="1"/>
  <c r="AF17286" i="25"/>
  <c r="AF17287" i="25" l="1"/>
  <c r="AE17287" i="25"/>
  <c r="AG17287" i="25" s="1"/>
  <c r="AF17288" i="25" l="1"/>
  <c r="AE17288" i="25"/>
  <c r="AG17288" i="25" s="1"/>
  <c r="AF17289" i="25" l="1"/>
  <c r="AE17289" i="25"/>
  <c r="AG17289" i="25" s="1"/>
  <c r="AE17290" i="25" l="1"/>
  <c r="AG17290" i="25" s="1"/>
  <c r="AF17290" i="25"/>
  <c r="AE17291" i="25" l="1"/>
  <c r="AG17291" i="25" s="1"/>
  <c r="AF17291" i="25"/>
  <c r="AE17292" i="25" l="1"/>
  <c r="AG17292" i="25" s="1"/>
  <c r="AF17292" i="25"/>
  <c r="AF17293" i="25" l="1"/>
  <c r="AE17293" i="25"/>
  <c r="AG17293" i="25" s="1"/>
  <c r="AE17294" i="25" l="1"/>
  <c r="AG17294" i="25" s="1"/>
  <c r="AF17294" i="25"/>
  <c r="AE17295" i="25" l="1"/>
  <c r="AG17295" i="25" s="1"/>
  <c r="AF17295" i="25"/>
  <c r="AF17296" i="25" l="1"/>
  <c r="AE17296" i="25"/>
  <c r="AG17296" i="25" s="1"/>
  <c r="AE17297" i="25" l="1"/>
  <c r="AG17297" i="25" s="1"/>
  <c r="AF17297" i="25"/>
  <c r="AE17298" i="25" l="1"/>
  <c r="AG17298" i="25" s="1"/>
  <c r="AF17298" i="25"/>
  <c r="AE17299" i="25" l="1"/>
  <c r="AG17299" i="25" s="1"/>
  <c r="AF17299" i="25"/>
  <c r="AE17300" i="25" l="1"/>
  <c r="AG17300" i="25" s="1"/>
  <c r="AF17300" i="25"/>
  <c r="AE17301" i="25" l="1"/>
  <c r="AG17301" i="25" s="1"/>
  <c r="AF17301" i="25"/>
  <c r="AE17302" i="25" l="1"/>
  <c r="AG17302" i="25" s="1"/>
  <c r="AF17302" i="25"/>
  <c r="AE17303" i="25" l="1"/>
  <c r="AG17303" i="25" s="1"/>
  <c r="AF17303" i="25"/>
  <c r="AE17304" i="25" l="1"/>
  <c r="AG17304" i="25" s="1"/>
  <c r="AF17304" i="25"/>
  <c r="AF17305" i="25" l="1"/>
  <c r="AE17305" i="25"/>
  <c r="AG17305" i="25" s="1"/>
  <c r="AE17306" i="25" l="1"/>
  <c r="AG17306" i="25" s="1"/>
  <c r="AF17306" i="25"/>
  <c r="AE17307" i="25" l="1"/>
  <c r="AG17307" i="25" s="1"/>
  <c r="AF17307" i="25"/>
  <c r="AE17308" i="25" l="1"/>
  <c r="AG17308" i="25" s="1"/>
  <c r="AF17308" i="25"/>
  <c r="AF17309" i="25" l="1"/>
  <c r="AE17309" i="25"/>
  <c r="AG17309" i="25" s="1"/>
  <c r="AE17310" i="25" l="1"/>
  <c r="AG17310" i="25" s="1"/>
  <c r="AF17310" i="25"/>
  <c r="AE17311" i="25" l="1"/>
  <c r="AG17311" i="25" s="1"/>
  <c r="AF17311" i="25"/>
  <c r="AE17312" i="25" l="1"/>
  <c r="AG17312" i="25" s="1"/>
  <c r="AF17312" i="25"/>
  <c r="AF17313" i="25" l="1"/>
  <c r="AE17313" i="25"/>
  <c r="AG17313" i="25" s="1"/>
  <c r="AE17314" i="25" l="1"/>
  <c r="AG17314" i="25" s="1"/>
  <c r="AF17314" i="25"/>
  <c r="AE17315" i="25" l="1"/>
  <c r="AG17315" i="25" s="1"/>
  <c r="AF17315" i="25"/>
  <c r="AE17316" i="25" l="1"/>
  <c r="AG17316" i="25" s="1"/>
  <c r="AF17316" i="25"/>
  <c r="AE17317" i="25" l="1"/>
  <c r="AG17317" i="25" s="1"/>
  <c r="AF17317" i="25"/>
  <c r="AE17318" i="25" l="1"/>
  <c r="AG17318" i="25" s="1"/>
  <c r="AF17318" i="25"/>
  <c r="AE17319" i="25" l="1"/>
  <c r="AG17319" i="25" s="1"/>
  <c r="AF17319" i="25"/>
  <c r="AE17320" i="25" l="1"/>
  <c r="AG17320" i="25" s="1"/>
  <c r="AF17320" i="25"/>
  <c r="AE17321" i="25" l="1"/>
  <c r="AG17321" i="25" s="1"/>
  <c r="AF17321" i="25"/>
  <c r="AE17322" i="25" l="1"/>
  <c r="AG17322" i="25" s="1"/>
  <c r="AF17322" i="25"/>
  <c r="AE17323" i="25" l="1"/>
  <c r="AG17323" i="25" s="1"/>
  <c r="AF17323" i="25"/>
  <c r="AE17324" i="25" l="1"/>
  <c r="AG17324" i="25" s="1"/>
  <c r="AF17324" i="25"/>
  <c r="AE17325" i="25" l="1"/>
  <c r="AG17325" i="25" s="1"/>
  <c r="AF17325" i="25"/>
  <c r="AE17326" i="25" l="1"/>
  <c r="AG17326" i="25" s="1"/>
  <c r="AF17326" i="25"/>
  <c r="AE17327" i="25" l="1"/>
  <c r="AG17327" i="25" s="1"/>
  <c r="AF17327" i="25"/>
  <c r="AE17328" i="25" l="1"/>
  <c r="AG17328" i="25" s="1"/>
  <c r="AF17328" i="25"/>
  <c r="AE17329" i="25" l="1"/>
  <c r="AG17329" i="25" s="1"/>
  <c r="AF17329" i="25"/>
  <c r="AE17330" i="25" l="1"/>
  <c r="AG17330" i="25" s="1"/>
  <c r="AF17330" i="25"/>
  <c r="AF17331" i="25" l="1"/>
  <c r="AE17331" i="25"/>
  <c r="AG17331" i="25" s="1"/>
  <c r="AE17332" i="25" l="1"/>
  <c r="AG17332" i="25" s="1"/>
  <c r="AF17332" i="25"/>
  <c r="AE17333" i="25" l="1"/>
  <c r="AG17333" i="25" s="1"/>
  <c r="AF17333" i="25"/>
  <c r="AE17334" i="25" l="1"/>
  <c r="AG17334" i="25" s="1"/>
  <c r="AF17334" i="25"/>
  <c r="AE17335" i="25" l="1"/>
  <c r="AG17335" i="25" s="1"/>
  <c r="AF17335" i="25"/>
  <c r="AE17336" i="25" l="1"/>
  <c r="AG17336" i="25" s="1"/>
  <c r="AF17336" i="25"/>
  <c r="AF17337" i="25" l="1"/>
  <c r="AE17337" i="25"/>
  <c r="AG17337" i="25" s="1"/>
  <c r="AE17338" i="25" l="1"/>
  <c r="AG17338" i="25" s="1"/>
  <c r="AF17338" i="25"/>
  <c r="AE17339" i="25" l="1"/>
  <c r="AG17339" i="25" s="1"/>
  <c r="AF17339" i="25"/>
  <c r="AE17340" i="25" l="1"/>
  <c r="AG17340" i="25" s="1"/>
  <c r="AF17340" i="25"/>
  <c r="AE17341" i="25" l="1"/>
  <c r="AG17341" i="25" s="1"/>
  <c r="AF17341" i="25"/>
  <c r="AE17342" i="25" l="1"/>
  <c r="AG17342" i="25" s="1"/>
  <c r="AF17342" i="25"/>
  <c r="AE17343" i="25" l="1"/>
  <c r="AG17343" i="25" s="1"/>
  <c r="AF17343" i="25"/>
  <c r="AE17344" i="25" l="1"/>
  <c r="AG17344" i="25" s="1"/>
  <c r="AF17344" i="25"/>
  <c r="AE17345" i="25" l="1"/>
  <c r="AG17345" i="25" s="1"/>
  <c r="AF17345" i="25"/>
  <c r="AE17346" i="25" l="1"/>
  <c r="AG17346" i="25" s="1"/>
  <c r="AF17346" i="25"/>
  <c r="AE17347" i="25" l="1"/>
  <c r="AG17347" i="25" s="1"/>
  <c r="AF17347" i="25"/>
  <c r="AF17348" i="25" l="1"/>
  <c r="AE17348" i="25"/>
  <c r="AG17348" i="25" s="1"/>
  <c r="AE17349" i="25" l="1"/>
  <c r="AG17349" i="25" s="1"/>
  <c r="AF17349" i="25"/>
  <c r="AE17350" i="25" l="1"/>
  <c r="AG17350" i="25" s="1"/>
  <c r="AF17350" i="25"/>
  <c r="AF17351" i="25" l="1"/>
  <c r="AE17351" i="25"/>
  <c r="AG17351" i="25" s="1"/>
  <c r="AE17352" i="25" l="1"/>
  <c r="AG17352" i="25" s="1"/>
  <c r="AF17352" i="25"/>
  <c r="AE17353" i="25" l="1"/>
  <c r="AG17353" i="25" s="1"/>
  <c r="AF17353" i="25"/>
  <c r="AE17354" i="25" l="1"/>
  <c r="AG17354" i="25" s="1"/>
  <c r="AF17354" i="25"/>
  <c r="AE17355" i="25" l="1"/>
  <c r="AG17355" i="25" s="1"/>
  <c r="AF17355" i="25"/>
  <c r="AE17356" i="25" l="1"/>
  <c r="AG17356" i="25" s="1"/>
  <c r="AF17356" i="25"/>
  <c r="AE17357" i="25" l="1"/>
  <c r="AG17357" i="25" s="1"/>
  <c r="AF17357" i="25"/>
  <c r="AE17358" i="25" l="1"/>
  <c r="AG17358" i="25" s="1"/>
  <c r="AF17358" i="25"/>
  <c r="AE17359" i="25" l="1"/>
  <c r="AG17359" i="25" s="1"/>
  <c r="AF17359" i="25"/>
  <c r="AE17360" i="25" l="1"/>
  <c r="AG17360" i="25" s="1"/>
  <c r="AF17360" i="25"/>
  <c r="AE17361" i="25" l="1"/>
  <c r="AG17361" i="25" s="1"/>
  <c r="AF17361" i="25"/>
  <c r="AE17362" i="25" l="1"/>
  <c r="AG17362" i="25" s="1"/>
  <c r="AF17362" i="25"/>
  <c r="AE17363" i="25" l="1"/>
  <c r="AG17363" i="25" s="1"/>
  <c r="AF17363" i="25"/>
  <c r="AF17364" i="25" l="1"/>
  <c r="AE17364" i="25"/>
  <c r="AG17364" i="25" s="1"/>
  <c r="AE17365" i="25" l="1"/>
  <c r="AG17365" i="25" s="1"/>
  <c r="AF17365" i="25"/>
  <c r="AE17366" i="25" l="1"/>
  <c r="AG17366" i="25" s="1"/>
  <c r="AF17366" i="25"/>
  <c r="AF17367" i="25" l="1"/>
  <c r="AE17367" i="25"/>
  <c r="AG17367" i="25" s="1"/>
  <c r="AE17368" i="25" l="1"/>
  <c r="AG17368" i="25" s="1"/>
  <c r="AF17368" i="25"/>
  <c r="AE17369" i="25" l="1"/>
  <c r="AG17369" i="25" s="1"/>
  <c r="AF17369" i="25"/>
  <c r="AF17370" i="25" l="1"/>
  <c r="AE17370" i="25"/>
  <c r="AG17370" i="25" s="1"/>
  <c r="AF17371" i="25" l="1"/>
  <c r="AE17371" i="25"/>
  <c r="AG17371" i="25" s="1"/>
  <c r="AE17372" i="25" l="1"/>
  <c r="AG17372" i="25" s="1"/>
  <c r="AF17372" i="25"/>
  <c r="AE17373" i="25" l="1"/>
  <c r="AG17373" i="25" s="1"/>
  <c r="AF17373" i="25"/>
  <c r="AE17374" i="25" l="1"/>
  <c r="AG17374" i="25" s="1"/>
  <c r="AF17374" i="25"/>
  <c r="AF17375" i="25" l="1"/>
  <c r="AE17375" i="25"/>
  <c r="AG17375" i="25" s="1"/>
  <c r="AE17376" i="25" l="1"/>
  <c r="AG17376" i="25" s="1"/>
  <c r="AF17376" i="25"/>
  <c r="AE17377" i="25" l="1"/>
  <c r="AG17377" i="25" s="1"/>
  <c r="AF17377" i="25"/>
  <c r="AE17378" i="25" l="1"/>
  <c r="AG17378" i="25" s="1"/>
  <c r="AF17378" i="25"/>
  <c r="AE17379" i="25" l="1"/>
  <c r="AG17379" i="25" s="1"/>
  <c r="AF17379" i="25"/>
  <c r="AF17380" i="25" l="1"/>
  <c r="AE17380" i="25"/>
  <c r="AG17380" i="25" s="1"/>
  <c r="AE17381" i="25" l="1"/>
  <c r="AG17381" i="25" s="1"/>
  <c r="AF17381" i="25"/>
  <c r="AE17382" i="25" l="1"/>
  <c r="AG17382" i="25" s="1"/>
  <c r="AF17382" i="25"/>
  <c r="AF17383" i="25" l="1"/>
  <c r="AE17383" i="25"/>
  <c r="AG17383" i="25" s="1"/>
  <c r="AE17384" i="25" l="1"/>
  <c r="AG17384" i="25" s="1"/>
  <c r="AF17384" i="25"/>
  <c r="AE17385" i="25" l="1"/>
  <c r="AG17385" i="25" s="1"/>
  <c r="AF17385" i="25"/>
  <c r="AE17386" i="25" l="1"/>
  <c r="AG17386" i="25" s="1"/>
  <c r="AF17386" i="25"/>
  <c r="AE17387" i="25" l="1"/>
  <c r="AG17387" i="25" s="1"/>
  <c r="AF17387" i="25"/>
  <c r="AE17388" i="25" l="1"/>
  <c r="AG17388" i="25" s="1"/>
  <c r="AF17388" i="25"/>
  <c r="AE17389" i="25" l="1"/>
  <c r="AG17389" i="25" s="1"/>
  <c r="AF17389" i="25"/>
  <c r="AE17390" i="25" l="1"/>
  <c r="AG17390" i="25" s="1"/>
  <c r="AF17390" i="25"/>
  <c r="AE17391" i="25" l="1"/>
  <c r="AG17391" i="25" s="1"/>
  <c r="AF17391" i="25"/>
  <c r="AE17392" i="25" l="1"/>
  <c r="AG17392" i="25" s="1"/>
  <c r="AF17392" i="25"/>
  <c r="AE17393" i="25" l="1"/>
  <c r="AG17393" i="25" s="1"/>
  <c r="AF17393" i="25"/>
  <c r="AE17394" i="25" l="1"/>
  <c r="AG17394" i="25" s="1"/>
  <c r="AF17394" i="25"/>
  <c r="AE17395" i="25" l="1"/>
  <c r="AG17395" i="25" s="1"/>
  <c r="AF17395" i="25"/>
  <c r="AF17396" i="25" l="1"/>
  <c r="AE17396" i="25"/>
  <c r="AG17396" i="25" s="1"/>
  <c r="AF17397" i="25" l="1"/>
  <c r="AE17397" i="25"/>
  <c r="AG17397" i="25" s="1"/>
  <c r="AE17398" i="25" l="1"/>
  <c r="AG17398" i="25" s="1"/>
  <c r="AF17398" i="25"/>
  <c r="AE17399" i="25" l="1"/>
  <c r="AG17399" i="25" s="1"/>
  <c r="AF17399" i="25"/>
  <c r="AF17400" i="25" l="1"/>
  <c r="AE17400" i="25"/>
  <c r="AG17400" i="25" s="1"/>
  <c r="AE17401" i="25" l="1"/>
  <c r="AG17401" i="25" s="1"/>
  <c r="AF17401" i="25"/>
  <c r="AE17402" i="25" l="1"/>
  <c r="AG17402" i="25" s="1"/>
  <c r="AF17402" i="25"/>
  <c r="AE17403" i="25" l="1"/>
  <c r="AG17403" i="25" s="1"/>
  <c r="AF17403" i="25"/>
  <c r="AE17404" i="25" l="1"/>
  <c r="AG17404" i="25" s="1"/>
  <c r="AF17404" i="25"/>
  <c r="AE17405" i="25" l="1"/>
  <c r="AG17405" i="25" s="1"/>
  <c r="AF17405" i="25"/>
  <c r="AE17406" i="25" l="1"/>
  <c r="AG17406" i="25" s="1"/>
  <c r="AF17406" i="25"/>
  <c r="AE17407" i="25" l="1"/>
  <c r="AG17407" i="25" s="1"/>
  <c r="AF17407" i="25"/>
  <c r="AF17408" i="25" l="1"/>
  <c r="AE17408" i="25"/>
  <c r="AG17408" i="25" s="1"/>
  <c r="AF17409" i="25" l="1"/>
  <c r="AE17409" i="25"/>
  <c r="AG17409" i="25" s="1"/>
  <c r="AE17410" i="25" l="1"/>
  <c r="AG17410" i="25" s="1"/>
  <c r="AF17410" i="25"/>
  <c r="AE17411" i="25" l="1"/>
  <c r="AG17411" i="25" s="1"/>
  <c r="AF17411" i="25"/>
  <c r="AE17412" i="25" l="1"/>
  <c r="AG17412" i="25" s="1"/>
  <c r="AF17412" i="25"/>
  <c r="AE17413" i="25" l="1"/>
  <c r="AG17413" i="25" s="1"/>
  <c r="AF17413" i="25"/>
  <c r="AE17414" i="25" l="1"/>
  <c r="AG17414" i="25" s="1"/>
  <c r="AF17414" i="25"/>
  <c r="AE17415" i="25" l="1"/>
  <c r="AG17415" i="25" s="1"/>
  <c r="AF17415" i="25"/>
  <c r="AF17416" i="25" l="1"/>
  <c r="AE17416" i="25"/>
  <c r="AG17416" i="25" s="1"/>
  <c r="AE17417" i="25" l="1"/>
  <c r="AG17417" i="25" s="1"/>
  <c r="AF17417" i="25"/>
  <c r="AE17418" i="25" l="1"/>
  <c r="AG17418" i="25" s="1"/>
  <c r="AF17418" i="25"/>
  <c r="AE17419" i="25" l="1"/>
  <c r="AG17419" i="25" s="1"/>
  <c r="AF17419" i="25"/>
  <c r="AE17420" i="25" l="1"/>
  <c r="AG17420" i="25" s="1"/>
  <c r="AF17420" i="25"/>
  <c r="AE17421" i="25" l="1"/>
  <c r="AG17421" i="25" s="1"/>
  <c r="AF17421" i="25"/>
  <c r="AF17422" i="25" l="1"/>
  <c r="AE17422" i="25"/>
  <c r="AG17422" i="25" s="1"/>
  <c r="AF17423" i="25" l="1"/>
  <c r="AE17423" i="25"/>
  <c r="AG17423" i="25" s="1"/>
  <c r="AE17424" i="25" l="1"/>
  <c r="AG17424" i="25" s="1"/>
  <c r="AF17424" i="25"/>
  <c r="AF17425" i="25" l="1"/>
  <c r="AE17425" i="25"/>
  <c r="AG17425" i="25" s="1"/>
  <c r="AE17426" i="25" l="1"/>
  <c r="AG17426" i="25" s="1"/>
  <c r="AF17426" i="25"/>
  <c r="AE17427" i="25" l="1"/>
  <c r="AG17427" i="25" s="1"/>
  <c r="AF17427" i="25"/>
  <c r="AF17428" i="25" l="1"/>
  <c r="AE17428" i="25"/>
  <c r="AG17428" i="25" s="1"/>
  <c r="AE17429" i="25" l="1"/>
  <c r="AG17429" i="25" s="1"/>
  <c r="AF17429" i="25"/>
  <c r="AF17430" i="25" l="1"/>
  <c r="AE17430" i="25"/>
  <c r="AG17430" i="25" s="1"/>
  <c r="AE17431" i="25" l="1"/>
  <c r="AG17431" i="25" s="1"/>
  <c r="AF17431" i="25"/>
  <c r="AE17432" i="25" l="1"/>
  <c r="AG17432" i="25" s="1"/>
  <c r="AF17432" i="25"/>
  <c r="AF17433" i="25" l="1"/>
  <c r="AE17433" i="25"/>
  <c r="AG17433" i="25" s="1"/>
  <c r="AE17434" i="25" l="1"/>
  <c r="AG17434" i="25" s="1"/>
  <c r="AF17434" i="25"/>
  <c r="AE17435" i="25" l="1"/>
  <c r="AG17435" i="25" s="1"/>
  <c r="AF17435" i="25"/>
  <c r="AE17436" i="25" l="1"/>
  <c r="AG17436" i="25" s="1"/>
  <c r="AF17436" i="25"/>
  <c r="AF17437" i="25" l="1"/>
  <c r="AE17437" i="25"/>
  <c r="AG17437" i="25" s="1"/>
  <c r="AE17438" i="25" l="1"/>
  <c r="AG17438" i="25" s="1"/>
  <c r="AF17438" i="25"/>
  <c r="AE17439" i="25" l="1"/>
  <c r="AG17439" i="25" s="1"/>
  <c r="AF17439" i="25"/>
  <c r="AE17440" i="25" l="1"/>
  <c r="AG17440" i="25" s="1"/>
  <c r="AF17440" i="25"/>
  <c r="AE17441" i="25" l="1"/>
  <c r="AG17441" i="25" s="1"/>
  <c r="AF17441" i="25"/>
  <c r="AE17442" i="25" l="1"/>
  <c r="AG17442" i="25" s="1"/>
  <c r="AF17442" i="25"/>
  <c r="AE17443" i="25" l="1"/>
  <c r="AG17443" i="25" s="1"/>
  <c r="AF17443" i="25"/>
  <c r="AE17444" i="25" l="1"/>
  <c r="AG17444" i="25" s="1"/>
  <c r="AF17444" i="25"/>
  <c r="AE17445" i="25" l="1"/>
  <c r="AG17445" i="25" s="1"/>
  <c r="AF17445" i="25"/>
  <c r="AE17446" i="25" l="1"/>
  <c r="AG17446" i="25" s="1"/>
  <c r="AF17446" i="25"/>
  <c r="AE17447" i="25" l="1"/>
  <c r="AG17447" i="25" s="1"/>
  <c r="AF17447" i="25"/>
  <c r="AE17448" i="25" l="1"/>
  <c r="AG17448" i="25" s="1"/>
  <c r="AF17448" i="25"/>
  <c r="AE17449" i="25" l="1"/>
  <c r="AG17449" i="25" s="1"/>
  <c r="AF17449" i="25"/>
  <c r="AE17450" i="25" l="1"/>
  <c r="AG17450" i="25" s="1"/>
  <c r="AF17450" i="25"/>
  <c r="AE17451" i="25" l="1"/>
  <c r="AG17451" i="25" s="1"/>
  <c r="AF17451" i="25"/>
  <c r="AE17452" i="25" l="1"/>
  <c r="AG17452" i="25" s="1"/>
  <c r="AF17452" i="25"/>
  <c r="AF17453" i="25" l="1"/>
  <c r="AE17453" i="25"/>
  <c r="AG17453" i="25" s="1"/>
  <c r="AE17454" i="25" l="1"/>
  <c r="AG17454" i="25" s="1"/>
  <c r="AF17454" i="25"/>
  <c r="AE17455" i="25" l="1"/>
  <c r="AG17455" i="25" s="1"/>
  <c r="AF17455" i="25"/>
  <c r="AF17456" i="25" l="1"/>
  <c r="AE17456" i="25"/>
  <c r="AG17456" i="25" s="1"/>
  <c r="AF17457" i="25" l="1"/>
  <c r="AE17457" i="25"/>
  <c r="AG17457" i="25" s="1"/>
  <c r="AF17458" i="25" l="1"/>
  <c r="AE17458" i="25"/>
  <c r="AG17458" i="25" s="1"/>
  <c r="AF17459" i="25" l="1"/>
  <c r="AE17459" i="25"/>
  <c r="AG17459" i="25" s="1"/>
  <c r="AF17460" i="25" l="1"/>
  <c r="AE17460" i="25"/>
  <c r="AG17460" i="25" s="1"/>
  <c r="AF17461" i="25" l="1"/>
  <c r="AE17461" i="25"/>
  <c r="AG17461" i="25" s="1"/>
  <c r="AF17462" i="25" l="1"/>
  <c r="AE17462" i="25"/>
  <c r="AG17462" i="25" s="1"/>
  <c r="AF17463" i="25" l="1"/>
  <c r="AE17463" i="25"/>
  <c r="AG17463" i="25" s="1"/>
  <c r="AF17464" i="25" l="1"/>
  <c r="AE17464" i="25"/>
  <c r="AG17464" i="25" s="1"/>
  <c r="AE17465" i="25" l="1"/>
  <c r="AG17465" i="25" s="1"/>
  <c r="AF17465" i="25"/>
  <c r="AE17466" i="25" l="1"/>
  <c r="AG17466" i="25" s="1"/>
  <c r="AF17466" i="25"/>
  <c r="AF17467" i="25" l="1"/>
  <c r="AE17467" i="25"/>
  <c r="AG17467" i="25" s="1"/>
  <c r="AE17468" i="25" l="1"/>
  <c r="AG17468" i="25" s="1"/>
  <c r="AF17468" i="25"/>
  <c r="AF17469" i="25" l="1"/>
  <c r="AE17469" i="25"/>
  <c r="AG17469" i="25" s="1"/>
  <c r="AE17470" i="25" l="1"/>
  <c r="AG17470" i="25" s="1"/>
  <c r="AF17470" i="25"/>
  <c r="AE17471" i="25" l="1"/>
  <c r="AG17471" i="25" s="1"/>
  <c r="AF17471" i="25"/>
  <c r="AE17472" i="25" l="1"/>
  <c r="AG17472" i="25" s="1"/>
  <c r="AF17472" i="25"/>
  <c r="AE17473" i="25" l="1"/>
  <c r="AG17473" i="25" s="1"/>
  <c r="AF17473" i="25"/>
  <c r="AE17474" i="25" l="1"/>
  <c r="AG17474" i="25" s="1"/>
  <c r="AF17474" i="25"/>
  <c r="AF17475" i="25" l="1"/>
  <c r="AE17475" i="25"/>
  <c r="AG17475" i="25" s="1"/>
  <c r="AE17476" i="25" l="1"/>
  <c r="AG17476" i="25" s="1"/>
  <c r="AF17476" i="25"/>
  <c r="AE17477" i="25" l="1"/>
  <c r="AG17477" i="25" s="1"/>
  <c r="AF17477" i="25"/>
  <c r="AE17478" i="25" l="1"/>
  <c r="AG17478" i="25" s="1"/>
  <c r="AF17478" i="25"/>
  <c r="AE17479" i="25" l="1"/>
  <c r="AG17479" i="25" s="1"/>
  <c r="AF17479" i="25"/>
  <c r="AE17480" i="25" l="1"/>
  <c r="AG17480" i="25" s="1"/>
  <c r="AF17480" i="25"/>
  <c r="AE17481" i="25" l="1"/>
  <c r="AG17481" i="25" s="1"/>
  <c r="AF17481" i="25"/>
  <c r="AE17482" i="25" l="1"/>
  <c r="AG17482" i="25" s="1"/>
  <c r="AF17482" i="25"/>
  <c r="AF17483" i="25" l="1"/>
  <c r="AE17483" i="25"/>
  <c r="AG17483" i="25" s="1"/>
  <c r="AE17484" i="25" l="1"/>
  <c r="AG17484" i="25" s="1"/>
  <c r="AF17484" i="25"/>
  <c r="AE17485" i="25" l="1"/>
  <c r="AG17485" i="25" s="1"/>
  <c r="AF17485" i="25"/>
  <c r="AE17486" i="25" l="1"/>
  <c r="AG17486" i="25" s="1"/>
  <c r="AF17486" i="25"/>
  <c r="AE17487" i="25" l="1"/>
  <c r="AG17487" i="25" s="1"/>
  <c r="AF17487" i="25"/>
  <c r="AF17488" i="25" l="1"/>
  <c r="AE17488" i="25"/>
  <c r="AG17488" i="25" s="1"/>
  <c r="AE17489" i="25" l="1"/>
  <c r="AG17489" i="25" s="1"/>
  <c r="AF17489" i="25"/>
  <c r="AE17490" i="25" l="1"/>
  <c r="AG17490" i="25" s="1"/>
  <c r="AF17490" i="25"/>
  <c r="AE17491" i="25" l="1"/>
  <c r="AG17491" i="25" s="1"/>
  <c r="AF17491" i="25"/>
  <c r="AF17492" i="25" l="1"/>
  <c r="AE17492" i="25"/>
  <c r="AG17492" i="25" s="1"/>
  <c r="AE17493" i="25" l="1"/>
  <c r="AG17493" i="25" s="1"/>
  <c r="AF17493" i="25"/>
  <c r="AE17494" i="25" l="1"/>
  <c r="AG17494" i="25" s="1"/>
  <c r="AF17494" i="25"/>
  <c r="AF17495" i="25" l="1"/>
  <c r="AE17495" i="25"/>
  <c r="AG17495" i="25" s="1"/>
  <c r="AE17496" i="25" l="1"/>
  <c r="AG17496" i="25" s="1"/>
  <c r="AF17496" i="25"/>
  <c r="AE17497" i="25" l="1"/>
  <c r="AG17497" i="25" s="1"/>
  <c r="AF17497" i="25"/>
  <c r="AE17498" i="25" l="1"/>
  <c r="AG17498" i="25" s="1"/>
  <c r="AF17498" i="25"/>
  <c r="AE17499" i="25" l="1"/>
  <c r="AG17499" i="25" s="1"/>
  <c r="AF17499" i="25"/>
  <c r="AF17500" i="25" l="1"/>
  <c r="AE17500" i="25"/>
  <c r="AG17500" i="25" s="1"/>
  <c r="AE17501" i="25" l="1"/>
  <c r="AG17501" i="25" s="1"/>
  <c r="AF17501" i="25"/>
  <c r="AE17502" i="25" l="1"/>
  <c r="AG17502" i="25" s="1"/>
  <c r="AF17502" i="25"/>
  <c r="AE17503" i="25" l="1"/>
  <c r="AG17503" i="25" s="1"/>
  <c r="AF17503" i="25"/>
  <c r="AE17504" i="25" l="1"/>
  <c r="AG17504" i="25" s="1"/>
  <c r="AF17504" i="25"/>
  <c r="AE17505" i="25" l="1"/>
  <c r="AG17505" i="25" s="1"/>
  <c r="AF17505" i="25"/>
  <c r="AE17506" i="25" l="1"/>
  <c r="AG17506" i="25" s="1"/>
  <c r="AF17506" i="25"/>
  <c r="AE17507" i="25" l="1"/>
  <c r="AG17507" i="25" s="1"/>
  <c r="AF17507" i="25"/>
  <c r="AE17508" i="25" l="1"/>
  <c r="AG17508" i="25" s="1"/>
  <c r="AF17508" i="25"/>
  <c r="AF17509" i="25" l="1"/>
  <c r="AE17509" i="25"/>
  <c r="AG17509" i="25" s="1"/>
  <c r="AE17510" i="25" l="1"/>
  <c r="AG17510" i="25" s="1"/>
  <c r="AF17510" i="25"/>
  <c r="AE17511" i="25" l="1"/>
  <c r="AG17511" i="25" s="1"/>
  <c r="AF17511" i="25"/>
  <c r="AE17512" i="25" l="1"/>
  <c r="AG17512" i="25" s="1"/>
  <c r="AF17512" i="25"/>
  <c r="AE17513" i="25" l="1"/>
  <c r="AG17513" i="25" s="1"/>
  <c r="AF17513" i="25"/>
  <c r="AF17514" i="25" l="1"/>
  <c r="AE17514" i="25"/>
  <c r="AG17514" i="25" s="1"/>
  <c r="AF17515" i="25" l="1"/>
  <c r="AE17515" i="25"/>
  <c r="AG17515" i="25" s="1"/>
  <c r="AF17516" i="25" l="1"/>
  <c r="AE17516" i="25"/>
  <c r="AG17516" i="25" s="1"/>
  <c r="AE17517" i="25" l="1"/>
  <c r="AG17517" i="25" s="1"/>
  <c r="AF17517" i="25"/>
  <c r="AE17518" i="25" l="1"/>
  <c r="AG17518" i="25" s="1"/>
  <c r="AF17518" i="25"/>
  <c r="AF17519" i="25" l="1"/>
  <c r="AE17519" i="25"/>
  <c r="AG17519" i="25" s="1"/>
  <c r="AE17520" i="25" l="1"/>
  <c r="AG17520" i="25" s="1"/>
  <c r="AF17520" i="25"/>
  <c r="AF17521" i="25" l="1"/>
  <c r="AE17521" i="25"/>
  <c r="AG17521" i="25" s="1"/>
  <c r="AE17522" i="25" l="1"/>
  <c r="AG17522" i="25" s="1"/>
  <c r="AF17522" i="25"/>
  <c r="AE17523" i="25" l="1"/>
  <c r="AG17523" i="25" s="1"/>
  <c r="AF17523" i="25"/>
  <c r="AE17524" i="25" l="1"/>
  <c r="AG17524" i="25" s="1"/>
  <c r="AF17524" i="25"/>
  <c r="AF17525" i="25" l="1"/>
  <c r="AE17525" i="25"/>
  <c r="AG17525" i="25" s="1"/>
  <c r="AE17526" i="25" l="1"/>
  <c r="AG17526" i="25" s="1"/>
  <c r="AF17526" i="25"/>
  <c r="AF17527" i="25" l="1"/>
  <c r="AE17527" i="25"/>
  <c r="AG17527" i="25" s="1"/>
  <c r="AE17528" i="25" l="1"/>
  <c r="AG17528" i="25" s="1"/>
  <c r="AF17528" i="25"/>
  <c r="AF17529" i="25" l="1"/>
  <c r="AE17529" i="25"/>
  <c r="AG17529" i="25" s="1"/>
  <c r="AE17530" i="25" l="1"/>
  <c r="AG17530" i="25" s="1"/>
  <c r="AF17530" i="25"/>
  <c r="AF17531" i="25" l="1"/>
  <c r="AE17531" i="25"/>
  <c r="AG17531" i="25" s="1"/>
  <c r="AE17532" i="25" l="1"/>
  <c r="AG17532" i="25" s="1"/>
  <c r="AF17532" i="25"/>
  <c r="AF17533" i="25" l="1"/>
  <c r="AE17533" i="25"/>
  <c r="AG17533" i="25" s="1"/>
  <c r="AE17534" i="25" l="1"/>
  <c r="AG17534" i="25" s="1"/>
  <c r="AF17534" i="25"/>
  <c r="AF17535" i="25" l="1"/>
  <c r="AE17535" i="25"/>
  <c r="AG17535" i="25" s="1"/>
  <c r="AE17536" i="25" l="1"/>
  <c r="AG17536" i="25" s="1"/>
  <c r="AF17536" i="25"/>
  <c r="AF17537" i="25" l="1"/>
  <c r="AE17537" i="25"/>
  <c r="AG17537" i="25" s="1"/>
  <c r="AE17538" i="25" l="1"/>
  <c r="AG17538" i="25" s="1"/>
  <c r="AF17538" i="25"/>
  <c r="AF17539" i="25" l="1"/>
  <c r="AE17539" i="25"/>
  <c r="AG17539" i="25" s="1"/>
  <c r="AE17540" i="25" l="1"/>
  <c r="AG17540" i="25" s="1"/>
  <c r="AF17540" i="25"/>
  <c r="AF17541" i="25" l="1"/>
  <c r="AE17541" i="25"/>
  <c r="AG17541" i="25" s="1"/>
  <c r="AE17542" i="25" l="1"/>
  <c r="AG17542" i="25" s="1"/>
  <c r="AF17542" i="25"/>
  <c r="AF17543" i="25" l="1"/>
  <c r="AE17543" i="25"/>
  <c r="AG17543" i="25" s="1"/>
  <c r="AE17544" i="25" l="1"/>
  <c r="AG17544" i="25" s="1"/>
  <c r="AF17544" i="25"/>
  <c r="AF17545" i="25" l="1"/>
  <c r="AE17545" i="25"/>
  <c r="AG17545" i="25" s="1"/>
  <c r="AE17546" i="25" l="1"/>
  <c r="AG17546" i="25" s="1"/>
  <c r="AF17546" i="25"/>
  <c r="AF17547" i="25" l="1"/>
  <c r="AE17547" i="25"/>
  <c r="AG17547" i="25" s="1"/>
  <c r="AE17548" i="25" l="1"/>
  <c r="AG17548" i="25" s="1"/>
  <c r="AF17548" i="25"/>
  <c r="AF17549" i="25" l="1"/>
  <c r="AE17549" i="25"/>
  <c r="AG17549" i="25" s="1"/>
  <c r="AE17550" i="25" l="1"/>
  <c r="AG17550" i="25" s="1"/>
  <c r="AF17550" i="25"/>
  <c r="AF17551" i="25" l="1"/>
  <c r="AE17551" i="25"/>
  <c r="AG17551" i="25" s="1"/>
  <c r="AE17552" i="25" l="1"/>
  <c r="AG17552" i="25" s="1"/>
  <c r="AF17552" i="25"/>
  <c r="AF17553" i="25" l="1"/>
  <c r="AE17553" i="25"/>
  <c r="AG17553" i="25" s="1"/>
  <c r="AE17554" i="25" l="1"/>
  <c r="AG17554" i="25" s="1"/>
  <c r="AF17554" i="25"/>
  <c r="AF17555" i="25" l="1"/>
  <c r="AE17555" i="25"/>
  <c r="AG17555" i="25" s="1"/>
  <c r="AE17556" i="25" l="1"/>
  <c r="AG17556" i="25" s="1"/>
  <c r="AF17556" i="25"/>
  <c r="AF17557" i="25" l="1"/>
  <c r="AE17557" i="25"/>
  <c r="AG17557" i="25" s="1"/>
  <c r="AE17558" i="25" l="1"/>
  <c r="AG17558" i="25" s="1"/>
  <c r="AF17558" i="25"/>
  <c r="AF17559" i="25" l="1"/>
  <c r="AE17559" i="25"/>
  <c r="AG17559" i="25" s="1"/>
  <c r="AE17560" i="25" l="1"/>
  <c r="AG17560" i="25" s="1"/>
  <c r="AF17560" i="25"/>
  <c r="AF17561" i="25" l="1"/>
  <c r="AE17561" i="25"/>
  <c r="AG17561" i="25" s="1"/>
  <c r="AE17562" i="25" l="1"/>
  <c r="AG17562" i="25" s="1"/>
  <c r="AF17562" i="25"/>
  <c r="AF17563" i="25" l="1"/>
  <c r="AE17563" i="25"/>
  <c r="AG17563" i="25" s="1"/>
  <c r="AE17564" i="25" l="1"/>
  <c r="AG17564" i="25" s="1"/>
  <c r="AF17564" i="25"/>
  <c r="AF17565" i="25" l="1"/>
  <c r="AE17565" i="25"/>
  <c r="AG17565" i="25" s="1"/>
  <c r="AE17566" i="25" l="1"/>
  <c r="AG17566" i="25" s="1"/>
  <c r="AF17566" i="25"/>
  <c r="AF17567" i="25" l="1"/>
  <c r="AE17567" i="25"/>
  <c r="AG17567" i="25" s="1"/>
  <c r="AE17568" i="25" l="1"/>
  <c r="AG17568" i="25" s="1"/>
  <c r="AF17568" i="25"/>
  <c r="AF17569" i="25" l="1"/>
  <c r="AE17569" i="25"/>
  <c r="AG17569" i="25" s="1"/>
  <c r="AE17570" i="25" l="1"/>
  <c r="AG17570" i="25" s="1"/>
  <c r="AF17570" i="25"/>
  <c r="AF17571" i="25" l="1"/>
  <c r="AE17571" i="25"/>
  <c r="AG17571" i="25" s="1"/>
  <c r="AE17572" i="25" l="1"/>
  <c r="AG17572" i="25" s="1"/>
  <c r="AF17572" i="25"/>
  <c r="AF17573" i="25" l="1"/>
  <c r="AE17573" i="25"/>
  <c r="AG17573" i="25" s="1"/>
  <c r="AE17574" i="25" l="1"/>
  <c r="AG17574" i="25" s="1"/>
  <c r="AF17574" i="25"/>
  <c r="AF17575" i="25" l="1"/>
  <c r="AE17575" i="25"/>
  <c r="AG17575" i="25" s="1"/>
  <c r="AE17576" i="25" l="1"/>
  <c r="AG17576" i="25" s="1"/>
  <c r="AF17576" i="25"/>
  <c r="AF17577" i="25" l="1"/>
  <c r="AE17577" i="25"/>
  <c r="AG17577" i="25" s="1"/>
  <c r="AE17578" i="25" l="1"/>
  <c r="AG17578" i="25" s="1"/>
  <c r="AF17578" i="25"/>
  <c r="AF17579" i="25" l="1"/>
  <c r="AE17579" i="25"/>
  <c r="AG17579" i="25" s="1"/>
  <c r="AE17580" i="25" l="1"/>
  <c r="AG17580" i="25" s="1"/>
  <c r="AF17580" i="25"/>
  <c r="AF17581" i="25" l="1"/>
  <c r="AE17581" i="25"/>
  <c r="AG17581" i="25" s="1"/>
  <c r="AE17582" i="25" l="1"/>
  <c r="AG17582" i="25" s="1"/>
  <c r="AF17582" i="25"/>
  <c r="AF17583" i="25" l="1"/>
  <c r="AE17583" i="25"/>
  <c r="AG17583" i="25" s="1"/>
  <c r="AE17584" i="25" l="1"/>
  <c r="AG17584" i="25" s="1"/>
  <c r="AF17584" i="25"/>
  <c r="AF17585" i="25" l="1"/>
  <c r="AE17585" i="25"/>
  <c r="AG17585" i="25" s="1"/>
  <c r="AE17586" i="25" l="1"/>
  <c r="AG17586" i="25" s="1"/>
  <c r="AF17586" i="25"/>
  <c r="AF17587" i="25" l="1"/>
  <c r="AE17587" i="25"/>
  <c r="AG17587" i="25" s="1"/>
  <c r="AE17588" i="25" l="1"/>
  <c r="AG17588" i="25" s="1"/>
  <c r="AF17588" i="25"/>
  <c r="AF17589" i="25" l="1"/>
  <c r="AE17589" i="25"/>
  <c r="AG17589" i="25" s="1"/>
  <c r="AE17590" i="25" l="1"/>
  <c r="AG17590" i="25" s="1"/>
  <c r="AF17590" i="25"/>
  <c r="AF17591" i="25" l="1"/>
  <c r="AE17591" i="25"/>
  <c r="AG17591" i="25" s="1"/>
  <c r="AE17592" i="25" l="1"/>
  <c r="AG17592" i="25" s="1"/>
  <c r="AF17592" i="25"/>
  <c r="AF17593" i="25" l="1"/>
  <c r="AE17593" i="25"/>
  <c r="AG17593" i="25" s="1"/>
  <c r="AE17594" i="25" l="1"/>
  <c r="AG17594" i="25" s="1"/>
  <c r="AF17594" i="25"/>
  <c r="AF17595" i="25" l="1"/>
  <c r="AE17595" i="25"/>
  <c r="AG17595" i="25" s="1"/>
  <c r="AE17596" i="25" l="1"/>
  <c r="AG17596" i="25" s="1"/>
  <c r="AF17596" i="25"/>
  <c r="AF17597" i="25" l="1"/>
  <c r="AE17597" i="25"/>
  <c r="AG17597" i="25" s="1"/>
  <c r="AE17598" i="25" l="1"/>
  <c r="AG17598" i="25" s="1"/>
  <c r="AF17598" i="25"/>
  <c r="AF17599" i="25" l="1"/>
  <c r="AE17599" i="25"/>
  <c r="AG17599" i="25" s="1"/>
  <c r="AE17600" i="25" l="1"/>
  <c r="AG17600" i="25" s="1"/>
  <c r="AF17600" i="25"/>
  <c r="AF17601" i="25" l="1"/>
  <c r="AE17601" i="25"/>
  <c r="AG17601" i="25" s="1"/>
  <c r="AE17602" i="25" l="1"/>
  <c r="AG17602" i="25" s="1"/>
  <c r="AF17602" i="25"/>
  <c r="AF17603" i="25" l="1"/>
  <c r="AE17603" i="25"/>
  <c r="AG17603" i="25" s="1"/>
  <c r="AE17604" i="25" l="1"/>
  <c r="AG17604" i="25" s="1"/>
  <c r="AF17604" i="25"/>
  <c r="AF17605" i="25" l="1"/>
  <c r="AE17605" i="25"/>
  <c r="AG17605" i="25" s="1"/>
  <c r="AE17606" i="25" l="1"/>
  <c r="AG17606" i="25" s="1"/>
  <c r="AF17606" i="25"/>
  <c r="AF17607" i="25" l="1"/>
  <c r="AE17607" i="25"/>
  <c r="AG17607" i="25" s="1"/>
  <c r="AE17608" i="25" l="1"/>
  <c r="AG17608" i="25" s="1"/>
  <c r="AF17608" i="25"/>
  <c r="AF17609" i="25" l="1"/>
  <c r="AE17609" i="25"/>
  <c r="AG17609" i="25" s="1"/>
  <c r="AE17610" i="25" l="1"/>
  <c r="AG17610" i="25" s="1"/>
  <c r="AF17610" i="25"/>
  <c r="AF17611" i="25" l="1"/>
  <c r="AE17611" i="25"/>
  <c r="AG17611" i="25" s="1"/>
  <c r="AE17612" i="25" l="1"/>
  <c r="AG17612" i="25" s="1"/>
  <c r="AF17612" i="25"/>
  <c r="AF17613" i="25" l="1"/>
  <c r="AE17613" i="25"/>
  <c r="AG17613" i="25" s="1"/>
  <c r="AE17614" i="25" l="1"/>
  <c r="AG17614" i="25" s="1"/>
  <c r="AF17614" i="25"/>
  <c r="AF17615" i="25" l="1"/>
  <c r="AE17615" i="25"/>
  <c r="AG17615" i="25" s="1"/>
  <c r="AE17616" i="25" l="1"/>
  <c r="AG17616" i="25" s="1"/>
  <c r="AF17616" i="25"/>
  <c r="AF17617" i="25" l="1"/>
  <c r="AE17617" i="25"/>
  <c r="AG17617" i="25" s="1"/>
  <c r="AE17618" i="25" l="1"/>
  <c r="AG17618" i="25" s="1"/>
  <c r="AF17618" i="25"/>
  <c r="AF17619" i="25" l="1"/>
  <c r="AE17619" i="25"/>
  <c r="AG17619" i="25" s="1"/>
  <c r="AE17620" i="25" l="1"/>
  <c r="AG17620" i="25" s="1"/>
  <c r="AF17620" i="25"/>
  <c r="AF17621" i="25" l="1"/>
  <c r="AE17621" i="25"/>
  <c r="AG17621" i="25" s="1"/>
  <c r="AE17622" i="25" l="1"/>
  <c r="AG17622" i="25" s="1"/>
  <c r="AF17622" i="25"/>
  <c r="AF17623" i="25" l="1"/>
  <c r="AE17623" i="25"/>
  <c r="AG17623" i="25" s="1"/>
  <c r="AE17624" i="25" l="1"/>
  <c r="AG17624" i="25" s="1"/>
  <c r="AF17624" i="25"/>
  <c r="AF17625" i="25" l="1"/>
  <c r="AE17625" i="25"/>
  <c r="AG17625" i="25" s="1"/>
  <c r="AE17626" i="25" l="1"/>
  <c r="AG17626" i="25" s="1"/>
  <c r="AF17626" i="25"/>
  <c r="AF17627" i="25" l="1"/>
  <c r="AE17627" i="25"/>
  <c r="AG17627" i="25" s="1"/>
  <c r="AE17628" i="25" l="1"/>
  <c r="AG17628" i="25" s="1"/>
  <c r="AF17628" i="25"/>
  <c r="AF17629" i="25" l="1"/>
  <c r="AE17629" i="25"/>
  <c r="AG17629" i="25" s="1"/>
  <c r="AE17630" i="25" l="1"/>
  <c r="AG17630" i="25" s="1"/>
  <c r="AF17630" i="25"/>
  <c r="AF17631" i="25" l="1"/>
  <c r="AE17631" i="25"/>
  <c r="AG17631" i="25" s="1"/>
  <c r="AF17632" i="25" l="1"/>
  <c r="AE17632" i="25"/>
  <c r="AG17632" i="25" s="1"/>
  <c r="AF17633" i="25" l="1"/>
  <c r="AE17633" i="25"/>
  <c r="AG17633" i="25" s="1"/>
  <c r="AE17634" i="25" l="1"/>
  <c r="AG17634" i="25" s="1"/>
  <c r="AF17634" i="25"/>
  <c r="AF17635" i="25" l="1"/>
  <c r="AE17635" i="25"/>
  <c r="AG17635" i="25" s="1"/>
  <c r="AE17636" i="25" l="1"/>
  <c r="AG17636" i="25" s="1"/>
  <c r="AF17636" i="25"/>
  <c r="AF17637" i="25" l="1"/>
  <c r="AE17637" i="25"/>
  <c r="AG17637" i="25" s="1"/>
  <c r="AE17638" i="25" l="1"/>
  <c r="AG17638" i="25" s="1"/>
  <c r="AF17638" i="25"/>
  <c r="AF17639" i="25" l="1"/>
  <c r="AE17639" i="25"/>
  <c r="AG17639" i="25" s="1"/>
  <c r="AE17640" i="25" l="1"/>
  <c r="AG17640" i="25" s="1"/>
  <c r="AF17640" i="25"/>
  <c r="AF17641" i="25" l="1"/>
  <c r="AE17641" i="25"/>
  <c r="AG17641" i="25" s="1"/>
  <c r="AF17642" i="25" l="1"/>
  <c r="AE17642" i="25"/>
  <c r="AG17642" i="25" s="1"/>
  <c r="AF17643" i="25" l="1"/>
  <c r="AE17643" i="25"/>
  <c r="AG17643" i="25" s="1"/>
  <c r="AE17644" i="25" l="1"/>
  <c r="AG17644" i="25" s="1"/>
  <c r="AF17644" i="25"/>
  <c r="AF17645" i="25" l="1"/>
  <c r="AE17645" i="25"/>
  <c r="AG17645" i="25" s="1"/>
  <c r="AE17646" i="25" l="1"/>
  <c r="AG17646" i="25" s="1"/>
  <c r="AF17646" i="25"/>
  <c r="AF17647" i="25" l="1"/>
  <c r="AE17647" i="25"/>
  <c r="AG17647" i="25" s="1"/>
  <c r="AE17648" i="25" l="1"/>
  <c r="AG17648" i="25" s="1"/>
  <c r="AF17648" i="25"/>
  <c r="AF17649" i="25" l="1"/>
  <c r="AE17649" i="25"/>
  <c r="AG17649" i="25" s="1"/>
  <c r="AE17650" i="25" l="1"/>
  <c r="AG17650" i="25" s="1"/>
  <c r="AF17650" i="25"/>
  <c r="AF17651" i="25" l="1"/>
  <c r="AE17651" i="25"/>
  <c r="AG17651" i="25" s="1"/>
  <c r="AE17652" i="25" l="1"/>
  <c r="AG17652" i="25" s="1"/>
  <c r="AF17652" i="25"/>
  <c r="AF17653" i="25" l="1"/>
  <c r="AE17653" i="25"/>
  <c r="AG17653" i="25" s="1"/>
  <c r="AE17654" i="25" l="1"/>
  <c r="AG17654" i="25" s="1"/>
  <c r="AF17654" i="25"/>
  <c r="AF17655" i="25" l="1"/>
  <c r="AE17655" i="25"/>
  <c r="AG17655" i="25" s="1"/>
  <c r="AE17656" i="25" l="1"/>
  <c r="AG17656" i="25" s="1"/>
  <c r="AF17656" i="25"/>
  <c r="AF17657" i="25" l="1"/>
  <c r="AE17657" i="25"/>
  <c r="AG17657" i="25" s="1"/>
  <c r="AE17658" i="25" l="1"/>
  <c r="AG17658" i="25" s="1"/>
  <c r="AF17658" i="25"/>
  <c r="AF17659" i="25" l="1"/>
  <c r="AE17659" i="25"/>
  <c r="AG17659" i="25" s="1"/>
  <c r="AE17660" i="25" l="1"/>
  <c r="AG17660" i="25" s="1"/>
  <c r="AF17660" i="25"/>
  <c r="AF17661" i="25" l="1"/>
  <c r="AE17661" i="25"/>
  <c r="AG17661" i="25" s="1"/>
  <c r="AE17662" i="25" l="1"/>
  <c r="AG17662" i="25" s="1"/>
  <c r="AF17662" i="25"/>
  <c r="AF17663" i="25" l="1"/>
  <c r="AE17663" i="25"/>
  <c r="AG17663" i="25" s="1"/>
  <c r="AE17664" i="25" l="1"/>
  <c r="AG17664" i="25" s="1"/>
  <c r="AF17664" i="25"/>
  <c r="AF17665" i="25" l="1"/>
  <c r="AE17665" i="25"/>
  <c r="AG17665" i="25" s="1"/>
  <c r="AE17666" i="25" l="1"/>
  <c r="AG17666" i="25" s="1"/>
  <c r="AF17666" i="25"/>
  <c r="AF17667" i="25" l="1"/>
  <c r="AE17667" i="25"/>
  <c r="AG17667" i="25" s="1"/>
  <c r="AE17668" i="25" l="1"/>
  <c r="AG17668" i="25" s="1"/>
  <c r="AF17668" i="25"/>
  <c r="AF17669" i="25" l="1"/>
  <c r="AE17669" i="25"/>
  <c r="AG17669" i="25" s="1"/>
  <c r="AE17670" i="25" l="1"/>
  <c r="AG17670" i="25" s="1"/>
  <c r="AF17670" i="25"/>
  <c r="AF17671" i="25" l="1"/>
  <c r="AE17671" i="25"/>
  <c r="AG17671" i="25" s="1"/>
  <c r="AE17672" i="25" l="1"/>
  <c r="AG17672" i="25" s="1"/>
  <c r="AF17672" i="25"/>
  <c r="AF17673" i="25" l="1"/>
  <c r="AE17673" i="25"/>
  <c r="AG17673" i="25" s="1"/>
  <c r="AE17674" i="25" l="1"/>
  <c r="AG17674" i="25" s="1"/>
  <c r="AF17674" i="25"/>
  <c r="AF17675" i="25" l="1"/>
  <c r="AE17675" i="25"/>
  <c r="AG17675" i="25" s="1"/>
  <c r="AE17676" i="25" l="1"/>
  <c r="AG17676" i="25" s="1"/>
  <c r="AF17676" i="25"/>
  <c r="AF17677" i="25" l="1"/>
  <c r="AE17677" i="25"/>
  <c r="AG17677" i="25" s="1"/>
  <c r="AE17678" i="25" l="1"/>
  <c r="AG17678" i="25" s="1"/>
  <c r="AF17678" i="25"/>
  <c r="AF17679" i="25" l="1"/>
  <c r="AE17679" i="25"/>
  <c r="AG17679" i="25" s="1"/>
  <c r="AE17680" i="25" l="1"/>
  <c r="AG17680" i="25" s="1"/>
  <c r="AF17680" i="25"/>
  <c r="AF17681" i="25" l="1"/>
  <c r="AE17681" i="25"/>
  <c r="AG17681" i="25" s="1"/>
  <c r="AE17682" i="25" l="1"/>
  <c r="AG17682" i="25" s="1"/>
  <c r="AF17682" i="25"/>
  <c r="AF17683" i="25" l="1"/>
  <c r="AE17683" i="25"/>
  <c r="AG17683" i="25" s="1"/>
  <c r="AE17684" i="25" l="1"/>
  <c r="AG17684" i="25" s="1"/>
  <c r="AF17684" i="25"/>
  <c r="AF17685" i="25" l="1"/>
  <c r="AE17685" i="25"/>
  <c r="AG17685" i="25" s="1"/>
  <c r="AE17686" i="25" l="1"/>
  <c r="AG17686" i="25" s="1"/>
  <c r="AF17686" i="25"/>
  <c r="AF17687" i="25" l="1"/>
  <c r="AE17687" i="25"/>
  <c r="AG17687" i="25" s="1"/>
  <c r="AE17688" i="25" l="1"/>
  <c r="AG17688" i="25" s="1"/>
  <c r="AF17688" i="25"/>
  <c r="AF17689" i="25" l="1"/>
  <c r="AE17689" i="25"/>
  <c r="AG17689" i="25" s="1"/>
  <c r="AE17690" i="25" l="1"/>
  <c r="AG17690" i="25" s="1"/>
  <c r="AF17690" i="25"/>
  <c r="AF17691" i="25" l="1"/>
  <c r="AE17691" i="25"/>
  <c r="AG17691" i="25" s="1"/>
  <c r="AE17692" i="25" l="1"/>
  <c r="AG17692" i="25" s="1"/>
  <c r="AF17692" i="25"/>
  <c r="AF17693" i="25" l="1"/>
  <c r="AE17693" i="25"/>
  <c r="AG17693" i="25" s="1"/>
  <c r="AE17694" i="25" l="1"/>
  <c r="AG17694" i="25" s="1"/>
  <c r="AF17694" i="25"/>
  <c r="AF17695" i="25" l="1"/>
  <c r="AE17695" i="25"/>
  <c r="AG17695" i="25" s="1"/>
  <c r="AE17696" i="25" l="1"/>
  <c r="AG17696" i="25" s="1"/>
  <c r="AF17696" i="25"/>
  <c r="AF17697" i="25" l="1"/>
  <c r="AE17697" i="25"/>
  <c r="AG17697" i="25" s="1"/>
  <c r="AE17698" i="25" l="1"/>
  <c r="AG17698" i="25" s="1"/>
  <c r="AF17698" i="25"/>
  <c r="AF17699" i="25" l="1"/>
  <c r="AE17699" i="25"/>
  <c r="AG17699" i="25" s="1"/>
  <c r="AE17700" i="25" l="1"/>
  <c r="AG17700" i="25" s="1"/>
  <c r="AF17700" i="25"/>
  <c r="AF17701" i="25" l="1"/>
  <c r="AE17701" i="25"/>
  <c r="AG17701" i="25" s="1"/>
  <c r="AE17702" i="25" l="1"/>
  <c r="AG17702" i="25" s="1"/>
  <c r="AF17702" i="25"/>
  <c r="AF17703" i="25" l="1"/>
  <c r="AE17703" i="25"/>
  <c r="AG17703" i="25" s="1"/>
  <c r="AE17704" i="25" l="1"/>
  <c r="AG17704" i="25" s="1"/>
  <c r="AF17704" i="25"/>
  <c r="AF17705" i="25" l="1"/>
  <c r="AE17705" i="25"/>
  <c r="AG17705" i="25" s="1"/>
  <c r="AE17706" i="25" l="1"/>
  <c r="AG17706" i="25" s="1"/>
  <c r="AF17706" i="25"/>
  <c r="AF17707" i="25" l="1"/>
  <c r="AE17707" i="25"/>
  <c r="AG17707" i="25" s="1"/>
  <c r="AE17708" i="25" l="1"/>
  <c r="AG17708" i="25" s="1"/>
  <c r="AF17708" i="25"/>
  <c r="AF17709" i="25" l="1"/>
  <c r="AE17709" i="25"/>
  <c r="AG17709" i="25" s="1"/>
  <c r="AE17710" i="25" l="1"/>
  <c r="AG17710" i="25" s="1"/>
  <c r="AF17710" i="25"/>
  <c r="AF17711" i="25" l="1"/>
  <c r="AE17711" i="25"/>
  <c r="AG17711" i="25" s="1"/>
  <c r="AE17712" i="25" l="1"/>
  <c r="AG17712" i="25" s="1"/>
  <c r="AF17712" i="25"/>
  <c r="AF17713" i="25" l="1"/>
  <c r="AE17713" i="25"/>
  <c r="AG17713" i="25" s="1"/>
  <c r="AE17714" i="25" l="1"/>
  <c r="AG17714" i="25" s="1"/>
  <c r="AF17714" i="25"/>
  <c r="AF17715" i="25" l="1"/>
  <c r="AE17715" i="25"/>
  <c r="AG17715" i="25" s="1"/>
  <c r="AE17716" i="25" l="1"/>
  <c r="AG17716" i="25" s="1"/>
  <c r="AF17716" i="25"/>
  <c r="AF17717" i="25" l="1"/>
  <c r="AE17717" i="25"/>
  <c r="AG17717" i="25" s="1"/>
  <c r="AE17718" i="25" l="1"/>
  <c r="AG17718" i="25" s="1"/>
  <c r="AF17718" i="25"/>
  <c r="AF17719" i="25" l="1"/>
  <c r="AE17719" i="25"/>
  <c r="AG17719" i="25" s="1"/>
  <c r="AE17720" i="25" l="1"/>
  <c r="AG17720" i="25" s="1"/>
  <c r="AF17720" i="25"/>
  <c r="AF17721" i="25" l="1"/>
  <c r="AE17721" i="25"/>
  <c r="AG17721" i="25" s="1"/>
  <c r="AE17722" i="25" l="1"/>
  <c r="AG17722" i="25" s="1"/>
  <c r="AF17722" i="25"/>
  <c r="AF17723" i="25" l="1"/>
  <c r="AE17723" i="25"/>
  <c r="AG17723" i="25" s="1"/>
  <c r="AE17724" i="25" l="1"/>
  <c r="AG17724" i="25" s="1"/>
  <c r="AF17724" i="25"/>
  <c r="AF17725" i="25" l="1"/>
  <c r="AE17725" i="25"/>
  <c r="AG17725" i="25" s="1"/>
  <c r="AE17726" i="25" l="1"/>
  <c r="AG17726" i="25" s="1"/>
  <c r="AF17726" i="25"/>
  <c r="AF17727" i="25" l="1"/>
  <c r="AE17727" i="25"/>
  <c r="AG17727" i="25" s="1"/>
  <c r="AE17728" i="25" l="1"/>
  <c r="AG17728" i="25" s="1"/>
  <c r="AF17728" i="25"/>
  <c r="AF17729" i="25" l="1"/>
  <c r="AE17729" i="25"/>
  <c r="AG17729" i="25" s="1"/>
  <c r="AE17730" i="25" l="1"/>
  <c r="AG17730" i="25" s="1"/>
  <c r="AF17730" i="25"/>
  <c r="AF17731" i="25" l="1"/>
  <c r="AE17731" i="25"/>
  <c r="AG17731" i="25" s="1"/>
  <c r="AE17732" i="25" l="1"/>
  <c r="AG17732" i="25" s="1"/>
  <c r="AF17732" i="25"/>
  <c r="AF17733" i="25" l="1"/>
  <c r="AE17733" i="25"/>
  <c r="AG17733" i="25" s="1"/>
  <c r="AE17734" i="25" l="1"/>
  <c r="AG17734" i="25" s="1"/>
  <c r="AF17734" i="25"/>
  <c r="AF17735" i="25" l="1"/>
  <c r="AE17735" i="25"/>
  <c r="AG17735" i="25" s="1"/>
  <c r="AE17736" i="25" l="1"/>
  <c r="AG17736" i="25" s="1"/>
  <c r="AF17736" i="25"/>
  <c r="AF17737" i="25" l="1"/>
  <c r="AE17737" i="25"/>
  <c r="AG17737" i="25" s="1"/>
  <c r="AE17738" i="25" l="1"/>
  <c r="AG17738" i="25" s="1"/>
  <c r="AF17738" i="25"/>
  <c r="AF17739" i="25" l="1"/>
  <c r="AE17739" i="25"/>
  <c r="AG17739" i="25" s="1"/>
  <c r="AE17740" i="25" l="1"/>
  <c r="AG17740" i="25" s="1"/>
  <c r="AF17740" i="25"/>
  <c r="AF17741" i="25" l="1"/>
  <c r="AE17741" i="25"/>
  <c r="AG17741" i="25" s="1"/>
  <c r="AE17742" i="25" l="1"/>
  <c r="AG17742" i="25" s="1"/>
  <c r="AF17742" i="25"/>
  <c r="AE17743" i="25" l="1"/>
  <c r="AG17743" i="25" s="1"/>
  <c r="AF17743" i="25"/>
  <c r="AE17744" i="25" l="1"/>
  <c r="AG17744" i="25" s="1"/>
  <c r="AF17744" i="25"/>
  <c r="AF17745" i="25" l="1"/>
  <c r="AE17745" i="25"/>
  <c r="AG17745" i="25" s="1"/>
  <c r="AE17746" i="25" l="1"/>
  <c r="AG17746" i="25" s="1"/>
  <c r="AF17746" i="25"/>
  <c r="AF17747" i="25" l="1"/>
  <c r="AE17747" i="25"/>
  <c r="AG17747" i="25" s="1"/>
  <c r="AE17748" i="25" l="1"/>
  <c r="AG17748" i="25" s="1"/>
  <c r="AF17748" i="25"/>
  <c r="AF17749" i="25" l="1"/>
  <c r="AE17749" i="25"/>
  <c r="AG17749" i="25" s="1"/>
  <c r="AE17750" i="25" l="1"/>
  <c r="AG17750" i="25" s="1"/>
  <c r="AF17750" i="25"/>
  <c r="AF17751" i="25" l="1"/>
  <c r="AE17751" i="25"/>
  <c r="AG17751" i="25" s="1"/>
  <c r="AE17752" i="25" l="1"/>
  <c r="AG17752" i="25" s="1"/>
  <c r="AF17752" i="25"/>
  <c r="AF17753" i="25" l="1"/>
  <c r="AE17753" i="25"/>
  <c r="AG17753" i="25" s="1"/>
  <c r="AE17754" i="25" l="1"/>
  <c r="AG17754" i="25" s="1"/>
  <c r="AF17754" i="25"/>
  <c r="AF17755" i="25" l="1"/>
  <c r="AE17755" i="25"/>
  <c r="AG17755" i="25" s="1"/>
  <c r="AE17756" i="25" l="1"/>
  <c r="AG17756" i="25" s="1"/>
  <c r="AF17756" i="25"/>
  <c r="AF17757" i="25" l="1"/>
  <c r="AE17757" i="25"/>
  <c r="AG17757" i="25" s="1"/>
  <c r="AE17758" i="25" l="1"/>
  <c r="AG17758" i="25" s="1"/>
  <c r="AF17758" i="25"/>
  <c r="AF17759" i="25" l="1"/>
  <c r="AE17759" i="25"/>
  <c r="AG17759" i="25" s="1"/>
  <c r="AE17760" i="25" l="1"/>
  <c r="AG17760" i="25" s="1"/>
  <c r="AF17760" i="25"/>
  <c r="AF17761" i="25" l="1"/>
  <c r="AE17761" i="25"/>
  <c r="AG17761" i="25" s="1"/>
  <c r="AE17762" i="25" l="1"/>
  <c r="AG17762" i="25" s="1"/>
  <c r="AF17762" i="25"/>
  <c r="AF17763" i="25" l="1"/>
  <c r="AE17763" i="25"/>
  <c r="AG17763" i="25" s="1"/>
  <c r="AE17764" i="25" l="1"/>
  <c r="AG17764" i="25" s="1"/>
  <c r="AF17764" i="25"/>
  <c r="AF17765" i="25" l="1"/>
  <c r="AE17765" i="25"/>
  <c r="AG17765" i="25" s="1"/>
  <c r="AE17766" i="25" l="1"/>
  <c r="AG17766" i="25" s="1"/>
  <c r="AF17766" i="25"/>
  <c r="AF17767" i="25" l="1"/>
  <c r="AE17767" i="25"/>
  <c r="AG17767" i="25" s="1"/>
  <c r="AE17768" i="25" l="1"/>
  <c r="AG17768" i="25" s="1"/>
  <c r="AF17768" i="25"/>
  <c r="AF17769" i="25" l="1"/>
  <c r="AE17769" i="25"/>
  <c r="AG17769" i="25" s="1"/>
  <c r="AE17770" i="25" l="1"/>
  <c r="AG17770" i="25" s="1"/>
  <c r="AF17770" i="25"/>
  <c r="AF17771" i="25" l="1"/>
  <c r="AE17771" i="25"/>
  <c r="AG17771" i="25" s="1"/>
  <c r="AE17772" i="25" l="1"/>
  <c r="AG17772" i="25" s="1"/>
  <c r="AF17772" i="25"/>
  <c r="AF17773" i="25" l="1"/>
  <c r="AE17773" i="25"/>
  <c r="AG17773" i="25" s="1"/>
  <c r="AE17774" i="25" l="1"/>
  <c r="AG17774" i="25" s="1"/>
  <c r="AF17774" i="25"/>
  <c r="AF17775" i="25" l="1"/>
  <c r="AE17775" i="25"/>
  <c r="AG17775" i="25" s="1"/>
  <c r="AF17776" i="25" l="1"/>
  <c r="AE17776" i="25"/>
  <c r="AG17776" i="25" s="1"/>
  <c r="AF17777" i="25" l="1"/>
  <c r="AE17777" i="25"/>
  <c r="AG17777" i="25" s="1"/>
  <c r="AE17778" i="25" l="1"/>
  <c r="AG17778" i="25" s="1"/>
  <c r="AF17778" i="25"/>
  <c r="AF17779" i="25" l="1"/>
  <c r="AE17779" i="25"/>
  <c r="AG17779" i="25" s="1"/>
  <c r="AE17780" i="25" l="1"/>
  <c r="AG17780" i="25" s="1"/>
  <c r="AF17780" i="25"/>
  <c r="AF17781" i="25" l="1"/>
  <c r="AE17781" i="25"/>
  <c r="AG17781" i="25" s="1"/>
  <c r="AE17782" i="25" l="1"/>
  <c r="AG17782" i="25" s="1"/>
  <c r="AF17782" i="25"/>
  <c r="AF17783" i="25" l="1"/>
  <c r="AE17783" i="25"/>
  <c r="AG17783" i="25" s="1"/>
  <c r="AE17784" i="25" l="1"/>
  <c r="AG17784" i="25" s="1"/>
  <c r="AF17784" i="25"/>
  <c r="AF17785" i="25" l="1"/>
  <c r="AE17785" i="25"/>
  <c r="AG17785" i="25" s="1"/>
  <c r="AE17786" i="25" l="1"/>
  <c r="AG17786" i="25" s="1"/>
  <c r="AF17786" i="25"/>
  <c r="AF17787" i="25" l="1"/>
  <c r="AE17787" i="25"/>
  <c r="AG17787" i="25" s="1"/>
  <c r="AE17788" i="25" l="1"/>
  <c r="AG17788" i="25" s="1"/>
  <c r="AF17788" i="25"/>
  <c r="AF17789" i="25" l="1"/>
  <c r="AE17789" i="25"/>
  <c r="AG17789" i="25" s="1"/>
  <c r="AE17790" i="25" l="1"/>
  <c r="AG17790" i="25" s="1"/>
  <c r="AF17790" i="25"/>
  <c r="AF17791" i="25" l="1"/>
  <c r="AE17791" i="25"/>
  <c r="AG17791" i="25" s="1"/>
  <c r="AE17792" i="25" l="1"/>
  <c r="AG17792" i="25" s="1"/>
  <c r="AF17792" i="25"/>
  <c r="AF17793" i="25" l="1"/>
  <c r="AE17793" i="25"/>
  <c r="AG17793" i="25" s="1"/>
  <c r="AE17794" i="25" l="1"/>
  <c r="AG17794" i="25" s="1"/>
  <c r="AF17794" i="25"/>
  <c r="AF17795" i="25" l="1"/>
  <c r="AE17795" i="25"/>
  <c r="AG17795" i="25" s="1"/>
  <c r="AE17796" i="25" l="1"/>
  <c r="AG17796" i="25" s="1"/>
  <c r="AF17796" i="25"/>
  <c r="AF17797" i="25" l="1"/>
  <c r="AE17797" i="25"/>
  <c r="AG17797" i="25" s="1"/>
  <c r="AE17798" i="25" l="1"/>
  <c r="AG17798" i="25" s="1"/>
  <c r="AF17798" i="25"/>
  <c r="AF17799" i="25" l="1"/>
  <c r="AE17799" i="25"/>
  <c r="AG17799" i="25" s="1"/>
  <c r="AE17800" i="25" l="1"/>
  <c r="AG17800" i="25" s="1"/>
  <c r="AF17800" i="25"/>
  <c r="AF17801" i="25" l="1"/>
  <c r="AE17801" i="25"/>
  <c r="AG17801" i="25" s="1"/>
  <c r="AE17802" i="25" l="1"/>
  <c r="AG17802" i="25" s="1"/>
  <c r="AF17802" i="25"/>
  <c r="AF17803" i="25" l="1"/>
  <c r="AE17803" i="25"/>
  <c r="AG17803" i="25" s="1"/>
  <c r="AE17804" i="25" l="1"/>
  <c r="AG17804" i="25" s="1"/>
  <c r="AF17804" i="25"/>
  <c r="AF17805" i="25" l="1"/>
  <c r="AE17805" i="25"/>
  <c r="AG17805" i="25" s="1"/>
  <c r="AE17806" i="25" l="1"/>
  <c r="AG17806" i="25" s="1"/>
  <c r="AF17806" i="25"/>
  <c r="AF17807" i="25" l="1"/>
  <c r="AE17807" i="25"/>
  <c r="AG17807" i="25" s="1"/>
  <c r="AE17808" i="25" l="1"/>
  <c r="AG17808" i="25" s="1"/>
  <c r="AF17808" i="25"/>
  <c r="AF17809" i="25" l="1"/>
  <c r="AE17809" i="25"/>
  <c r="AG17809" i="25" s="1"/>
  <c r="AE17810" i="25" l="1"/>
  <c r="AG17810" i="25" s="1"/>
  <c r="AF17810" i="25"/>
  <c r="AF17811" i="25" l="1"/>
  <c r="AE17811" i="25"/>
  <c r="AG17811" i="25" s="1"/>
  <c r="AE17812" i="25" l="1"/>
  <c r="AG17812" i="25" s="1"/>
  <c r="AF17812" i="25"/>
  <c r="AF17813" i="25" l="1"/>
  <c r="AE17813" i="25"/>
  <c r="AG17813" i="25" s="1"/>
  <c r="AE17814" i="25" l="1"/>
  <c r="AG17814" i="25" s="1"/>
  <c r="AF17814" i="25"/>
  <c r="AF17815" i="25" l="1"/>
  <c r="AE17815" i="25"/>
  <c r="AG17815" i="25" s="1"/>
  <c r="AE17816" i="25" l="1"/>
  <c r="AG17816" i="25" s="1"/>
  <c r="AF17816" i="25"/>
  <c r="AF17817" i="25" l="1"/>
  <c r="AE17817" i="25"/>
  <c r="AG17817" i="25" s="1"/>
  <c r="AE17818" i="25" l="1"/>
  <c r="AG17818" i="25" s="1"/>
  <c r="AF17818" i="25"/>
  <c r="AF17819" i="25" l="1"/>
  <c r="AE17819" i="25"/>
  <c r="AG17819" i="25" s="1"/>
  <c r="AE17820" i="25" l="1"/>
  <c r="AG17820" i="25" s="1"/>
  <c r="AF17820" i="25"/>
  <c r="AF17821" i="25" l="1"/>
  <c r="AE17821" i="25"/>
  <c r="AG17821" i="25" s="1"/>
  <c r="AE17822" i="25" l="1"/>
  <c r="AG17822" i="25" s="1"/>
  <c r="AF17822" i="25"/>
  <c r="AF17823" i="25" l="1"/>
  <c r="AE17823" i="25"/>
  <c r="AG17823" i="25" s="1"/>
  <c r="AE17824" i="25" l="1"/>
  <c r="AG17824" i="25" s="1"/>
  <c r="AF17824" i="25"/>
  <c r="AF17825" i="25" l="1"/>
  <c r="AE17825" i="25"/>
  <c r="AG17825" i="25" s="1"/>
  <c r="AE17826" i="25" l="1"/>
  <c r="AG17826" i="25" s="1"/>
  <c r="AF17826" i="25"/>
  <c r="AF17827" i="25" l="1"/>
  <c r="AE17827" i="25"/>
  <c r="AG17827" i="25" s="1"/>
  <c r="AE17828" i="25" l="1"/>
  <c r="AG17828" i="25" s="1"/>
  <c r="AF17828" i="25"/>
  <c r="AF17829" i="25" l="1"/>
  <c r="AE17829" i="25"/>
  <c r="AG17829" i="25" s="1"/>
  <c r="AE17830" i="25" l="1"/>
  <c r="AG17830" i="25" s="1"/>
  <c r="AF17830" i="25"/>
  <c r="AF17831" i="25" l="1"/>
  <c r="AE17831" i="25"/>
  <c r="AG17831" i="25" s="1"/>
  <c r="AE17832" i="25" l="1"/>
  <c r="AG17832" i="25" s="1"/>
  <c r="AF17832" i="25"/>
  <c r="AF17833" i="25" l="1"/>
  <c r="AE17833" i="25"/>
  <c r="AG17833" i="25" s="1"/>
  <c r="AE17834" i="25" l="1"/>
  <c r="AG17834" i="25" s="1"/>
  <c r="AF17834" i="25"/>
  <c r="AF17835" i="25" l="1"/>
  <c r="AE17835" i="25"/>
  <c r="AG17835" i="25" s="1"/>
  <c r="AE17836" i="25" l="1"/>
  <c r="AG17836" i="25" s="1"/>
  <c r="AF17836" i="25"/>
  <c r="AF17837" i="25" l="1"/>
  <c r="AE17837" i="25"/>
  <c r="AG17837" i="25" s="1"/>
  <c r="AE17838" i="25" l="1"/>
  <c r="AG17838" i="25" s="1"/>
  <c r="AF17838" i="25"/>
  <c r="AF17839" i="25" l="1"/>
  <c r="AE17839" i="25"/>
  <c r="AG17839" i="25" s="1"/>
  <c r="AE17840" i="25" l="1"/>
  <c r="AG17840" i="25" s="1"/>
  <c r="AF17840" i="25"/>
  <c r="AF17841" i="25" l="1"/>
  <c r="AE17841" i="25"/>
  <c r="AG17841" i="25" s="1"/>
  <c r="AE17842" i="25" l="1"/>
  <c r="AG17842" i="25" s="1"/>
  <c r="AF17842" i="25"/>
  <c r="AF17843" i="25" l="1"/>
  <c r="AE17843" i="25"/>
  <c r="AG17843" i="25" s="1"/>
  <c r="AE17844" i="25" l="1"/>
  <c r="AG17844" i="25" s="1"/>
  <c r="AF17844" i="25"/>
  <c r="AF17845" i="25" l="1"/>
  <c r="AE17845" i="25"/>
  <c r="AG17845" i="25" s="1"/>
  <c r="AE17846" i="25" l="1"/>
  <c r="AG17846" i="25" s="1"/>
  <c r="AF17846" i="25"/>
  <c r="AF17847" i="25" l="1"/>
  <c r="AE17847" i="25"/>
  <c r="AG17847" i="25" s="1"/>
  <c r="AE17848" i="25" l="1"/>
  <c r="AG17848" i="25" s="1"/>
  <c r="AF17848" i="25"/>
  <c r="AF17849" i="25" l="1"/>
  <c r="AE17849" i="25"/>
  <c r="AG17849" i="25" s="1"/>
  <c r="AE17850" i="25" l="1"/>
  <c r="AG17850" i="25" s="1"/>
  <c r="AF17850" i="25"/>
  <c r="AF17851" i="25" l="1"/>
  <c r="AE17851" i="25"/>
  <c r="AG17851" i="25" s="1"/>
  <c r="AE17852" i="25" l="1"/>
  <c r="AG17852" i="25" s="1"/>
  <c r="AF17852" i="25"/>
  <c r="AF17853" i="25" l="1"/>
  <c r="AE17853" i="25"/>
  <c r="AG17853" i="25" s="1"/>
  <c r="AF17854" i="25" l="1"/>
  <c r="AE17854" i="25"/>
  <c r="AG17854" i="25" s="1"/>
  <c r="AE17855" i="25" l="1"/>
  <c r="AG17855" i="25" s="1"/>
  <c r="AF17855" i="25"/>
  <c r="AE17856" i="25" l="1"/>
  <c r="AG17856" i="25" s="1"/>
  <c r="AF17856" i="25"/>
  <c r="AF17857" i="25" l="1"/>
  <c r="AE17857" i="25"/>
  <c r="AG17857" i="25" s="1"/>
  <c r="AE17858" i="25" l="1"/>
  <c r="AG17858" i="25" s="1"/>
  <c r="AF17858" i="25"/>
  <c r="AF17859" i="25" l="1"/>
  <c r="AE17859" i="25"/>
  <c r="AG17859" i="25" s="1"/>
  <c r="AE17860" i="25" l="1"/>
  <c r="AG17860" i="25" s="1"/>
  <c r="AF17860" i="25"/>
  <c r="AF17861" i="25" l="1"/>
  <c r="AE17861" i="25"/>
  <c r="AG17861" i="25" s="1"/>
  <c r="AE17862" i="25" l="1"/>
  <c r="AG17862" i="25" s="1"/>
  <c r="AF17862" i="25"/>
  <c r="AF17863" i="25" l="1"/>
  <c r="AE17863" i="25"/>
  <c r="AG17863" i="25" s="1"/>
  <c r="AE17864" i="25" l="1"/>
  <c r="AG17864" i="25" s="1"/>
  <c r="AF17864" i="25"/>
  <c r="AF17865" i="25" l="1"/>
  <c r="AE17865" i="25"/>
  <c r="AG17865" i="25" s="1"/>
  <c r="AE17866" i="25" l="1"/>
  <c r="AG17866" i="25" s="1"/>
  <c r="AF17866" i="25"/>
  <c r="AF17867" i="25" l="1"/>
  <c r="AE17867" i="25"/>
  <c r="AG17867" i="25" s="1"/>
  <c r="AE17868" i="25" l="1"/>
  <c r="AG17868" i="25" s="1"/>
  <c r="AF17868" i="25"/>
  <c r="AF17869" i="25" l="1"/>
  <c r="AE17869" i="25"/>
  <c r="AG17869" i="25" s="1"/>
  <c r="AE17870" i="25" l="1"/>
  <c r="AG17870" i="25" s="1"/>
  <c r="AF17870" i="25"/>
  <c r="AF17871" i="25" l="1"/>
  <c r="AE17871" i="25"/>
  <c r="AG17871" i="25" s="1"/>
  <c r="AE17872" i="25" l="1"/>
  <c r="AG17872" i="25" s="1"/>
  <c r="AF17872" i="25"/>
  <c r="AF17873" i="25" l="1"/>
  <c r="AE17873" i="25"/>
  <c r="AG17873" i="25" s="1"/>
  <c r="AE17874" i="25" l="1"/>
  <c r="AG17874" i="25" s="1"/>
  <c r="AF17874" i="25"/>
  <c r="AF17875" i="25" l="1"/>
  <c r="AE17875" i="25"/>
  <c r="AG17875" i="25" s="1"/>
  <c r="AE17876" i="25" l="1"/>
  <c r="AG17876" i="25" s="1"/>
  <c r="AF17876" i="25"/>
  <c r="AF17877" i="25" l="1"/>
  <c r="AE17877" i="25"/>
  <c r="AG17877" i="25" s="1"/>
  <c r="AE17878" i="25" l="1"/>
  <c r="AG17878" i="25" s="1"/>
  <c r="AF17878" i="25"/>
  <c r="AF17879" i="25" l="1"/>
  <c r="AE17879" i="25"/>
  <c r="AG17879" i="25" s="1"/>
  <c r="AE17880" i="25" l="1"/>
  <c r="AG17880" i="25" s="1"/>
  <c r="AF17880" i="25"/>
  <c r="AF17881" i="25" l="1"/>
  <c r="AE17881" i="25"/>
  <c r="AG17881" i="25" s="1"/>
  <c r="AE17882" i="25" l="1"/>
  <c r="AG17882" i="25" s="1"/>
  <c r="AF17882" i="25"/>
  <c r="AF17883" i="25" l="1"/>
  <c r="AE17883" i="25"/>
  <c r="AG17883" i="25" s="1"/>
  <c r="AE17884" i="25" l="1"/>
  <c r="AG17884" i="25" s="1"/>
  <c r="AF17884" i="25"/>
  <c r="AF17885" i="25" l="1"/>
  <c r="AE17885" i="25"/>
  <c r="AG17885" i="25" s="1"/>
  <c r="AE17886" i="25" l="1"/>
  <c r="AG17886" i="25" s="1"/>
  <c r="AF17886" i="25"/>
  <c r="AF17887" i="25" l="1"/>
  <c r="AE17887" i="25"/>
  <c r="AG17887" i="25" s="1"/>
  <c r="AE17888" i="25" l="1"/>
  <c r="AG17888" i="25" s="1"/>
  <c r="AF17888" i="25"/>
  <c r="AF17889" i="25" l="1"/>
  <c r="AE17889" i="25"/>
  <c r="AG17889" i="25" s="1"/>
  <c r="AE17890" i="25" l="1"/>
  <c r="AG17890" i="25" s="1"/>
  <c r="AF17890" i="25"/>
  <c r="AF17891" i="25" l="1"/>
  <c r="AE17891" i="25"/>
  <c r="AG17891" i="25" s="1"/>
  <c r="AE17892" i="25" l="1"/>
  <c r="AG17892" i="25" s="1"/>
  <c r="AF17892" i="25"/>
  <c r="AF17893" i="25" l="1"/>
  <c r="AE17893" i="25"/>
  <c r="AG17893" i="25" s="1"/>
  <c r="AE17894" i="25" l="1"/>
  <c r="AG17894" i="25" s="1"/>
  <c r="AF17894" i="25"/>
  <c r="AF17895" i="25" l="1"/>
  <c r="AE17895" i="25"/>
  <c r="AG17895" i="25" s="1"/>
  <c r="AE17896" i="25" l="1"/>
  <c r="AG17896" i="25" s="1"/>
  <c r="AF17896" i="25"/>
  <c r="AF17897" i="25" l="1"/>
  <c r="AE17897" i="25"/>
  <c r="AG17897" i="25" s="1"/>
  <c r="AE17898" i="25" l="1"/>
  <c r="AG17898" i="25" s="1"/>
  <c r="AF17898" i="25"/>
  <c r="AF17899" i="25" l="1"/>
  <c r="AE17899" i="25"/>
  <c r="AG17899" i="25" s="1"/>
  <c r="AE17900" i="25" l="1"/>
  <c r="AG17900" i="25" s="1"/>
  <c r="AF17900" i="25"/>
  <c r="AF17901" i="25" l="1"/>
  <c r="AE17901" i="25"/>
  <c r="AG17901" i="25" s="1"/>
  <c r="AE17902" i="25" l="1"/>
  <c r="AG17902" i="25" s="1"/>
  <c r="AF17902" i="25"/>
  <c r="AF17903" i="25" l="1"/>
  <c r="AE17903" i="25"/>
  <c r="AG17903" i="25" s="1"/>
  <c r="AE17904" i="25" l="1"/>
  <c r="AG17904" i="25" s="1"/>
  <c r="AF17904" i="25"/>
  <c r="AF17905" i="25" l="1"/>
  <c r="AE17905" i="25"/>
  <c r="AG17905" i="25" s="1"/>
  <c r="AE17906" i="25" l="1"/>
  <c r="AG17906" i="25" s="1"/>
  <c r="AF17906" i="25"/>
  <c r="AF17907" i="25" l="1"/>
  <c r="AE17907" i="25"/>
  <c r="AG17907" i="25" s="1"/>
  <c r="AE17908" i="25" l="1"/>
  <c r="AG17908" i="25" s="1"/>
  <c r="AF17908" i="25"/>
  <c r="AF17909" i="25" l="1"/>
  <c r="AE17909" i="25"/>
  <c r="AG17909" i="25" s="1"/>
  <c r="AE17910" i="25" l="1"/>
  <c r="AG17910" i="25" s="1"/>
  <c r="AF17910" i="25"/>
  <c r="AF17911" i="25" l="1"/>
  <c r="AE17911" i="25"/>
  <c r="AG17911" i="25" s="1"/>
  <c r="AE17912" i="25" l="1"/>
  <c r="AG17912" i="25" s="1"/>
  <c r="AF17912" i="25"/>
  <c r="AF17913" i="25" l="1"/>
  <c r="AE17913" i="25"/>
  <c r="AG17913" i="25" s="1"/>
  <c r="AE17914" i="25" l="1"/>
  <c r="AG17914" i="25" s="1"/>
  <c r="AF17914" i="25"/>
  <c r="AF17915" i="25" l="1"/>
  <c r="AE17915" i="25"/>
  <c r="AG17915" i="25" s="1"/>
  <c r="AE17916" i="25" l="1"/>
  <c r="AG17916" i="25" s="1"/>
  <c r="AF17916" i="25"/>
  <c r="AF17917" i="25" l="1"/>
  <c r="AE17917" i="25"/>
  <c r="AG17917" i="25" s="1"/>
  <c r="AE17918" i="25" l="1"/>
  <c r="AG17918" i="25" s="1"/>
  <c r="AF17918" i="25"/>
  <c r="AF17919" i="25" l="1"/>
  <c r="AE17919" i="25"/>
  <c r="AG17919" i="25" s="1"/>
  <c r="AE17920" i="25" l="1"/>
  <c r="AG17920" i="25" s="1"/>
  <c r="AF17920" i="25"/>
  <c r="AF17921" i="25" l="1"/>
  <c r="AE17921" i="25"/>
  <c r="AG17921" i="25" s="1"/>
  <c r="AE17922" i="25" l="1"/>
  <c r="AG17922" i="25" s="1"/>
  <c r="AF17922" i="25"/>
  <c r="AF17923" i="25" l="1"/>
  <c r="AE17923" i="25"/>
  <c r="AG17923" i="25" s="1"/>
  <c r="AE17924" i="25" l="1"/>
  <c r="AG17924" i="25" s="1"/>
  <c r="AF17924" i="25"/>
  <c r="AF17925" i="25" l="1"/>
  <c r="AE17925" i="25"/>
  <c r="AG17925" i="25" s="1"/>
  <c r="AE17926" i="25" l="1"/>
  <c r="AG17926" i="25" s="1"/>
  <c r="AF17926" i="25"/>
  <c r="AF17927" i="25" l="1"/>
  <c r="AE17927" i="25"/>
  <c r="AG17927" i="25" s="1"/>
  <c r="AE17928" i="25" l="1"/>
  <c r="AG17928" i="25" s="1"/>
  <c r="AF17928" i="25"/>
  <c r="AF17929" i="25" l="1"/>
  <c r="AE17929" i="25"/>
  <c r="AG17929" i="25" s="1"/>
  <c r="AE17930" i="25" l="1"/>
  <c r="AG17930" i="25" s="1"/>
  <c r="AF17930" i="25"/>
  <c r="AF17931" i="25" l="1"/>
  <c r="AE17931" i="25"/>
  <c r="AG17931" i="25" s="1"/>
  <c r="AE17932" i="25" l="1"/>
  <c r="AG17932" i="25" s="1"/>
  <c r="AF17932" i="25"/>
  <c r="AF17933" i="25" l="1"/>
  <c r="AE17933" i="25"/>
  <c r="AG17933" i="25" s="1"/>
  <c r="AE17934" i="25" l="1"/>
  <c r="AG17934" i="25" s="1"/>
  <c r="AF17934" i="25"/>
  <c r="AF17935" i="25" l="1"/>
  <c r="AE17935" i="25"/>
  <c r="AG17935" i="25" s="1"/>
  <c r="AE17936" i="25" l="1"/>
  <c r="AG17936" i="25" s="1"/>
  <c r="AF17936" i="25"/>
  <c r="AF17937" i="25" l="1"/>
  <c r="AE17937" i="25"/>
  <c r="AG17937" i="25" s="1"/>
  <c r="AE17938" i="25" l="1"/>
  <c r="AG17938" i="25" s="1"/>
  <c r="AF17938" i="25"/>
  <c r="AF17939" i="25" l="1"/>
  <c r="AE17939" i="25"/>
  <c r="AG17939" i="25" s="1"/>
  <c r="AE17940" i="25" l="1"/>
  <c r="AG17940" i="25" s="1"/>
  <c r="AF17940" i="25"/>
  <c r="AF17941" i="25" l="1"/>
  <c r="AE17941" i="25"/>
  <c r="AG17941" i="25" s="1"/>
  <c r="AE17942" i="25" l="1"/>
  <c r="AG17942" i="25" s="1"/>
  <c r="AF17942" i="25"/>
  <c r="AF17943" i="25" l="1"/>
  <c r="AE17943" i="25"/>
  <c r="AG17943" i="25" s="1"/>
  <c r="AE17944" i="25" l="1"/>
  <c r="AG17944" i="25" s="1"/>
  <c r="AF17944" i="25"/>
  <c r="AE17945" i="25" l="1"/>
  <c r="AG17945" i="25" s="1"/>
  <c r="AF17945" i="25"/>
  <c r="AE17946" i="25" l="1"/>
  <c r="AG17946" i="25" s="1"/>
  <c r="AF17946" i="25"/>
  <c r="AF17947" i="25" l="1"/>
  <c r="AE17947" i="25"/>
  <c r="AG17947" i="25" s="1"/>
  <c r="AE17948" i="25" l="1"/>
  <c r="AG17948" i="25" s="1"/>
  <c r="AF17948" i="25"/>
  <c r="AF17949" i="25" l="1"/>
  <c r="AE17949" i="25"/>
  <c r="AG17949" i="25" s="1"/>
  <c r="AF17950" i="25" l="1"/>
  <c r="AE17950" i="25"/>
  <c r="AG17950" i="25" s="1"/>
  <c r="AF17951" i="25" l="1"/>
  <c r="AE17951" i="25"/>
  <c r="AG17951" i="25" s="1"/>
  <c r="AE17952" i="25" l="1"/>
  <c r="AG17952" i="25" s="1"/>
  <c r="AF17952" i="25"/>
  <c r="AF17953" i="25" l="1"/>
  <c r="AE17953" i="25"/>
  <c r="AG17953" i="25" s="1"/>
  <c r="AE17954" i="25" l="1"/>
  <c r="AG17954" i="25" s="1"/>
  <c r="AF17954" i="25"/>
  <c r="AF17955" i="25" l="1"/>
  <c r="AE17955" i="25"/>
  <c r="AG17955" i="25" s="1"/>
  <c r="AE17956" i="25" l="1"/>
  <c r="AG17956" i="25" s="1"/>
  <c r="AF17956" i="25"/>
  <c r="AF17957" i="25" l="1"/>
  <c r="AE17957" i="25"/>
  <c r="AG17957" i="25" s="1"/>
  <c r="AE17958" i="25" l="1"/>
  <c r="AG17958" i="25" s="1"/>
  <c r="AF17958" i="25"/>
  <c r="AF17959" i="25" l="1"/>
  <c r="AE17959" i="25"/>
  <c r="AG17959" i="25" s="1"/>
  <c r="AE17960" i="25" l="1"/>
  <c r="AG17960" i="25" s="1"/>
  <c r="AF17960" i="25"/>
  <c r="AF17961" i="25" l="1"/>
  <c r="AE17961" i="25"/>
  <c r="AG17961" i="25" s="1"/>
  <c r="AE17962" i="25" l="1"/>
  <c r="AG17962" i="25" s="1"/>
  <c r="AF17962" i="25"/>
  <c r="AF17963" i="25" l="1"/>
  <c r="AE17963" i="25"/>
  <c r="AG17963" i="25" s="1"/>
  <c r="AE17964" i="25" l="1"/>
  <c r="AG17964" i="25" s="1"/>
  <c r="AF17964" i="25"/>
  <c r="AF17965" i="25" l="1"/>
  <c r="AE17965" i="25"/>
  <c r="AG17965" i="25" s="1"/>
  <c r="AE17966" i="25" l="1"/>
  <c r="AG17966" i="25" s="1"/>
  <c r="AF17966" i="25"/>
  <c r="AF17967" i="25" l="1"/>
  <c r="AE17967" i="25"/>
  <c r="AG17967" i="25" s="1"/>
  <c r="AE17968" i="25" l="1"/>
  <c r="AG17968" i="25" s="1"/>
  <c r="AF17968" i="25"/>
  <c r="AF17969" i="25" l="1"/>
  <c r="AE17969" i="25"/>
  <c r="AG17969" i="25" s="1"/>
  <c r="AE17970" i="25" l="1"/>
  <c r="AG17970" i="25" s="1"/>
  <c r="AF17970" i="25"/>
  <c r="AF17971" i="25" l="1"/>
  <c r="AE17971" i="25"/>
  <c r="AG17971" i="25" s="1"/>
  <c r="AE17972" i="25" l="1"/>
  <c r="AG17972" i="25" s="1"/>
  <c r="AF17972" i="25"/>
  <c r="AF17973" i="25" l="1"/>
  <c r="AE17973" i="25"/>
  <c r="AG17973" i="25" s="1"/>
  <c r="AE17974" i="25" l="1"/>
  <c r="AG17974" i="25" s="1"/>
  <c r="AF17974" i="25"/>
  <c r="AF17975" i="25" l="1"/>
  <c r="AE17975" i="25"/>
  <c r="AG17975" i="25" s="1"/>
  <c r="AE17976" i="25" l="1"/>
  <c r="AG17976" i="25" s="1"/>
  <c r="AF17976" i="25"/>
  <c r="AF17977" i="25" l="1"/>
  <c r="AE17977" i="25"/>
  <c r="AG17977" i="25" s="1"/>
  <c r="AE17978" i="25" l="1"/>
  <c r="AG17978" i="25" s="1"/>
  <c r="AF17978" i="25"/>
  <c r="AF17979" i="25" l="1"/>
  <c r="AE17979" i="25"/>
  <c r="AG17979" i="25" s="1"/>
  <c r="AE17980" i="25" l="1"/>
  <c r="AG17980" i="25" s="1"/>
  <c r="AF17980" i="25"/>
  <c r="AF17981" i="25" l="1"/>
  <c r="AE17981" i="25"/>
  <c r="AG17981" i="25" s="1"/>
  <c r="AE17982" i="25" l="1"/>
  <c r="AG17982" i="25" s="1"/>
  <c r="AF17982" i="25"/>
  <c r="AF17983" i="25" l="1"/>
  <c r="AE17983" i="25"/>
  <c r="AG17983" i="25" s="1"/>
  <c r="AE17984" i="25" l="1"/>
  <c r="AG17984" i="25" s="1"/>
  <c r="AF17984" i="25"/>
  <c r="AF17985" i="25" l="1"/>
  <c r="AE17985" i="25"/>
  <c r="AG17985" i="25" s="1"/>
  <c r="AE17986" i="25" l="1"/>
  <c r="AG17986" i="25" s="1"/>
  <c r="AF17986" i="25"/>
  <c r="AF17987" i="25" l="1"/>
  <c r="AE17987" i="25"/>
  <c r="AG17987" i="25" s="1"/>
  <c r="AE17988" i="25" l="1"/>
  <c r="AG17988" i="25" s="1"/>
  <c r="AF17988" i="25"/>
  <c r="AF17989" i="25" l="1"/>
  <c r="AE17989" i="25"/>
  <c r="AG17989" i="25" s="1"/>
  <c r="AE17990" i="25" l="1"/>
  <c r="AG17990" i="25" s="1"/>
  <c r="AF17990" i="25"/>
  <c r="AF17991" i="25" l="1"/>
  <c r="AE17991" i="25"/>
  <c r="AG17991" i="25" s="1"/>
  <c r="AE17992" i="25" l="1"/>
  <c r="AG17992" i="25" s="1"/>
  <c r="AF17992" i="25"/>
  <c r="AF17993" i="25" l="1"/>
  <c r="AE17993" i="25"/>
  <c r="AG17993" i="25" s="1"/>
  <c r="AE17994" i="25" l="1"/>
  <c r="AG17994" i="25" s="1"/>
  <c r="AF17994" i="25"/>
  <c r="AF17995" i="25" l="1"/>
  <c r="AE17995" i="25"/>
  <c r="AG17995" i="25" s="1"/>
  <c r="AE17996" i="25" l="1"/>
  <c r="AG17996" i="25" s="1"/>
  <c r="AF17996" i="25"/>
  <c r="AF17997" i="25" l="1"/>
  <c r="AE17997" i="25"/>
  <c r="AG17997" i="25" s="1"/>
  <c r="AE17998" i="25" l="1"/>
  <c r="AG17998" i="25" s="1"/>
  <c r="AF17998" i="25"/>
  <c r="AF17999" i="25" l="1"/>
  <c r="AE17999" i="25"/>
  <c r="AG17999" i="25" s="1"/>
  <c r="AE18000" i="25" l="1"/>
  <c r="AG18000" i="25" s="1"/>
  <c r="AF18000" i="25"/>
  <c r="AF18001" i="25" l="1"/>
  <c r="AE18001" i="25"/>
  <c r="AG18001" i="25" s="1"/>
  <c r="AF18002" i="25" l="1"/>
  <c r="AE18002" i="25"/>
  <c r="AG18002" i="25" s="1"/>
  <c r="AF18003" i="25" l="1"/>
  <c r="AE18003" i="25"/>
  <c r="AG18003" i="25" s="1"/>
  <c r="AE18004" i="25" l="1"/>
  <c r="AG18004" i="25" s="1"/>
  <c r="AF18004" i="25"/>
  <c r="AF18005" i="25" l="1"/>
  <c r="AE18005" i="25"/>
  <c r="AG18005" i="25" s="1"/>
  <c r="AE18006" i="25" l="1"/>
  <c r="AG18006" i="25" s="1"/>
  <c r="AF18006" i="25"/>
  <c r="AF18007" i="25" l="1"/>
  <c r="AE18007" i="25"/>
  <c r="AG18007" i="25" s="1"/>
  <c r="AE18008" i="25" l="1"/>
  <c r="AG18008" i="25" s="1"/>
  <c r="AF18008" i="25"/>
  <c r="AF18009" i="25" l="1"/>
  <c r="AE18009" i="25"/>
  <c r="AG18009" i="25" s="1"/>
  <c r="AE18010" i="25" l="1"/>
  <c r="AG18010" i="25" s="1"/>
  <c r="AF18010" i="25"/>
  <c r="AF18011" i="25" l="1"/>
  <c r="AE18011" i="25"/>
  <c r="AG18011" i="25" s="1"/>
  <c r="AE18012" i="25" l="1"/>
  <c r="AG18012" i="25" s="1"/>
  <c r="AF18012" i="25"/>
  <c r="AF18013" i="25" l="1"/>
  <c r="AE18013" i="25"/>
  <c r="AG18013" i="25" s="1"/>
  <c r="AE18014" i="25" l="1"/>
  <c r="AG18014" i="25" s="1"/>
  <c r="AF18014" i="25"/>
  <c r="AF18015" i="25" l="1"/>
  <c r="AE18015" i="25"/>
  <c r="AG18015" i="25" s="1"/>
  <c r="AE18016" i="25" l="1"/>
  <c r="AG18016" i="25" s="1"/>
  <c r="AF18016" i="25"/>
  <c r="AF18017" i="25" l="1"/>
  <c r="AE18017" i="25"/>
  <c r="AG18017" i="25" s="1"/>
  <c r="AE18018" i="25" l="1"/>
  <c r="AG18018" i="25" s="1"/>
  <c r="AF18018" i="25"/>
  <c r="AF18019" i="25" l="1"/>
  <c r="AE18019" i="25"/>
  <c r="AG18019" i="25" s="1"/>
  <c r="AF18020" i="25" l="1"/>
  <c r="AE18020" i="25"/>
  <c r="AG18020" i="25" s="1"/>
  <c r="AF18021" i="25" l="1"/>
  <c r="AE18021" i="25"/>
  <c r="AG18021" i="25" s="1"/>
  <c r="AF18022" i="25" l="1"/>
  <c r="AE18022" i="25"/>
  <c r="AG18022" i="25" s="1"/>
  <c r="AF18023" i="25" l="1"/>
  <c r="AE18023" i="25"/>
  <c r="AG18023" i="25" s="1"/>
  <c r="AF18024" i="25" l="1"/>
  <c r="AE18024" i="25"/>
  <c r="AG18024" i="25" s="1"/>
  <c r="AF18025" i="25" l="1"/>
  <c r="AE18025" i="25"/>
  <c r="AG18025" i="25" s="1"/>
  <c r="AF18026" i="25" l="1"/>
  <c r="AE18026" i="25"/>
  <c r="AG18026" i="25" s="1"/>
  <c r="AE18027" i="25" l="1"/>
  <c r="AG18027" i="25" s="1"/>
  <c r="AF18027" i="25"/>
  <c r="AF18028" i="25" l="1"/>
  <c r="AE18028" i="25"/>
  <c r="AG18028" i="25" s="1"/>
  <c r="AF18029" i="25" l="1"/>
  <c r="AE18029" i="25"/>
  <c r="AG18029" i="25" s="1"/>
  <c r="AE18030" i="25" l="1"/>
  <c r="AG18030" i="25" s="1"/>
  <c r="AF18030" i="25"/>
  <c r="AF18031" i="25" l="1"/>
  <c r="AE18031" i="25"/>
  <c r="AG18031" i="25" s="1"/>
  <c r="AE18032" i="25" l="1"/>
  <c r="AG18032" i="25" s="1"/>
  <c r="AF18032" i="25"/>
  <c r="AF18033" i="25" l="1"/>
  <c r="AE18033" i="25"/>
  <c r="AG18033" i="25" s="1"/>
  <c r="AE18034" i="25" l="1"/>
  <c r="AG18034" i="25" s="1"/>
  <c r="AF18034" i="25"/>
  <c r="AF18035" i="25" l="1"/>
  <c r="AE18035" i="25"/>
  <c r="AG18035" i="25" s="1"/>
  <c r="AE18036" i="25" l="1"/>
  <c r="AG18036" i="25" s="1"/>
  <c r="AF18036" i="25"/>
  <c r="AF18037" i="25" l="1"/>
  <c r="AE18037" i="25"/>
  <c r="AG18037" i="25" s="1"/>
  <c r="AE18038" i="25" l="1"/>
  <c r="AG18038" i="25" s="1"/>
  <c r="AF18038" i="25"/>
  <c r="AF18039" i="25" l="1"/>
  <c r="AE18039" i="25"/>
  <c r="AG18039" i="25" s="1"/>
  <c r="AE18040" i="25" l="1"/>
  <c r="AG18040" i="25" s="1"/>
  <c r="AF18040" i="25"/>
  <c r="AF18041" i="25" l="1"/>
  <c r="AE18041" i="25"/>
  <c r="AG18041" i="25" s="1"/>
  <c r="AE18042" i="25" l="1"/>
  <c r="AG18042" i="25" s="1"/>
  <c r="AF18042" i="25"/>
  <c r="AF18043" i="25" l="1"/>
  <c r="AE18043" i="25"/>
  <c r="AG18043" i="25" s="1"/>
  <c r="AE18044" i="25" l="1"/>
  <c r="AG18044" i="25" s="1"/>
  <c r="AF18044" i="25"/>
  <c r="AF18045" i="25" l="1"/>
  <c r="AE18045" i="25"/>
  <c r="AG18045" i="25" s="1"/>
  <c r="AE18046" i="25" l="1"/>
  <c r="AG18046" i="25" s="1"/>
  <c r="AF18046" i="25"/>
  <c r="AF18047" i="25" l="1"/>
  <c r="AE18047" i="25"/>
  <c r="AG18047" i="25" s="1"/>
  <c r="AE18048" i="25" l="1"/>
  <c r="AG18048" i="25" s="1"/>
  <c r="AF18048" i="25"/>
  <c r="AF18049" i="25" l="1"/>
  <c r="AE18049" i="25"/>
  <c r="AG18049" i="25" s="1"/>
  <c r="AE18050" i="25" l="1"/>
  <c r="AG18050" i="25" s="1"/>
  <c r="AF18050" i="25"/>
  <c r="AF18051" i="25" l="1"/>
  <c r="AE18051" i="25"/>
  <c r="AG18051" i="25" s="1"/>
  <c r="AE18052" i="25" l="1"/>
  <c r="AG18052" i="25" s="1"/>
  <c r="AF18052" i="25"/>
  <c r="AF18053" i="25" l="1"/>
  <c r="AE18053" i="25"/>
  <c r="AG18053" i="25" s="1"/>
  <c r="AE18054" i="25" l="1"/>
  <c r="AG18054" i="25" s="1"/>
  <c r="AF18054" i="25"/>
  <c r="AF18055" i="25" l="1"/>
  <c r="AE18055" i="25"/>
  <c r="AG18055" i="25" s="1"/>
  <c r="AE18056" i="25" l="1"/>
  <c r="AG18056" i="25" s="1"/>
  <c r="AF18056" i="25"/>
  <c r="AF18057" i="25" l="1"/>
  <c r="AE18057" i="25"/>
  <c r="AG18057" i="25" s="1"/>
  <c r="AE18058" i="25" l="1"/>
  <c r="AG18058" i="25" s="1"/>
  <c r="AF18058" i="25"/>
  <c r="AF18059" i="25" l="1"/>
  <c r="AE18059" i="25"/>
  <c r="AG18059" i="25" s="1"/>
  <c r="AE18060" i="25" l="1"/>
  <c r="AG18060" i="25" s="1"/>
  <c r="AF18060" i="25"/>
  <c r="AF18061" i="25" l="1"/>
  <c r="AE18061" i="25"/>
  <c r="AG18061" i="25" s="1"/>
  <c r="AE18062" i="25" l="1"/>
  <c r="AG18062" i="25" s="1"/>
  <c r="AF18062" i="25"/>
  <c r="AF18063" i="25" l="1"/>
  <c r="AE18063" i="25"/>
  <c r="AG18063" i="25" s="1"/>
  <c r="AE18064" i="25" l="1"/>
  <c r="AG18064" i="25" s="1"/>
  <c r="AF18064" i="25"/>
  <c r="AF18065" i="25" l="1"/>
  <c r="AE18065" i="25"/>
  <c r="AG18065" i="25" s="1"/>
  <c r="AE18066" i="25" l="1"/>
  <c r="AG18066" i="25" s="1"/>
  <c r="AF18066" i="25"/>
  <c r="AF18067" i="25" l="1"/>
  <c r="AE18067" i="25"/>
  <c r="AG18067" i="25" s="1"/>
  <c r="AE18068" i="25" l="1"/>
  <c r="AG18068" i="25" s="1"/>
  <c r="AF18068" i="25"/>
  <c r="AF18069" i="25" l="1"/>
  <c r="AE18069" i="25"/>
  <c r="AG18069" i="25" s="1"/>
  <c r="AE18070" i="25" l="1"/>
  <c r="AG18070" i="25" s="1"/>
  <c r="AF18070" i="25"/>
  <c r="AF18071" i="25" l="1"/>
  <c r="AE18071" i="25"/>
  <c r="AG18071" i="25" s="1"/>
  <c r="AE18072" i="25" l="1"/>
  <c r="AG18072" i="25" s="1"/>
  <c r="AF18072" i="25"/>
  <c r="AF18073" i="25" l="1"/>
  <c r="AE18073" i="25"/>
  <c r="AG18073" i="25" s="1"/>
  <c r="AE18074" i="25" l="1"/>
  <c r="AG18074" i="25" s="1"/>
  <c r="AF18074" i="25"/>
  <c r="AF18075" i="25" l="1"/>
  <c r="AE18075" i="25"/>
  <c r="AG18075" i="25" s="1"/>
  <c r="AE18076" i="25" l="1"/>
  <c r="AG18076" i="25" s="1"/>
  <c r="AF18076" i="25"/>
  <c r="AF18077" i="25" l="1"/>
  <c r="AE18077" i="25"/>
  <c r="AG18077" i="25" s="1"/>
  <c r="AF18078" i="25" l="1"/>
  <c r="AE18078" i="25"/>
  <c r="AG18078" i="25" s="1"/>
  <c r="AE18079" i="25" l="1"/>
  <c r="AG18079" i="25" s="1"/>
  <c r="AF18079" i="25"/>
  <c r="AE18080" i="25" l="1"/>
  <c r="AG18080" i="25" s="1"/>
  <c r="AF18080" i="25"/>
  <c r="AF18081" i="25" l="1"/>
  <c r="AE18081" i="25"/>
  <c r="AG18081" i="25" s="1"/>
  <c r="AE18082" i="25" l="1"/>
  <c r="AG18082" i="25" s="1"/>
  <c r="AF18082" i="25"/>
  <c r="AF18083" i="25" l="1"/>
  <c r="AE18083" i="25"/>
  <c r="AG18083" i="25" s="1"/>
  <c r="AE18084" i="25" l="1"/>
  <c r="AG18084" i="25" s="1"/>
  <c r="AF18084" i="25"/>
  <c r="AF18085" i="25" l="1"/>
  <c r="AE18085" i="25"/>
  <c r="AG18085" i="25" s="1"/>
  <c r="AE18086" i="25" l="1"/>
  <c r="AG18086" i="25" s="1"/>
  <c r="AF18086" i="25"/>
  <c r="AF18087" i="25" l="1"/>
  <c r="AE18087" i="25"/>
  <c r="AG18087" i="25" s="1"/>
  <c r="AE18088" i="25" l="1"/>
  <c r="AG18088" i="25" s="1"/>
  <c r="AF18088" i="25"/>
  <c r="AF18089" i="25" l="1"/>
  <c r="AE18089" i="25"/>
  <c r="AG18089" i="25" s="1"/>
  <c r="AE18090" i="25" l="1"/>
  <c r="AG18090" i="25" s="1"/>
  <c r="AF18090" i="25"/>
  <c r="AF18091" i="25" l="1"/>
  <c r="AE18091" i="25"/>
  <c r="AG18091" i="25" s="1"/>
  <c r="AE18092" i="25" l="1"/>
  <c r="AG18092" i="25" s="1"/>
  <c r="AF18092" i="25"/>
  <c r="AF18093" i="25" l="1"/>
  <c r="AE18093" i="25"/>
  <c r="AG18093" i="25" s="1"/>
  <c r="AE18094" i="25" l="1"/>
  <c r="AG18094" i="25" s="1"/>
  <c r="AF18094" i="25"/>
  <c r="AF18095" i="25" l="1"/>
  <c r="AE18095" i="25"/>
  <c r="AG18095" i="25" s="1"/>
  <c r="AE18096" i="25" l="1"/>
  <c r="AG18096" i="25" s="1"/>
  <c r="AF18096" i="25"/>
  <c r="AF18097" i="25" l="1"/>
  <c r="AE18097" i="25"/>
  <c r="AG18097" i="25" s="1"/>
  <c r="AE18098" i="25" l="1"/>
  <c r="AG18098" i="25" s="1"/>
  <c r="AF18098" i="25"/>
  <c r="AF18099" i="25" l="1"/>
  <c r="AE18099" i="25"/>
  <c r="AG18099" i="25" s="1"/>
  <c r="AE18100" i="25" l="1"/>
  <c r="AG18100" i="25" s="1"/>
  <c r="AF18100" i="25"/>
  <c r="AF18101" i="25" l="1"/>
  <c r="AE18101" i="25"/>
  <c r="AG18101" i="25" s="1"/>
  <c r="AE18102" i="25" l="1"/>
  <c r="AG18102" i="25" s="1"/>
  <c r="AF18102" i="25"/>
  <c r="AF18103" i="25" l="1"/>
  <c r="AE18103" i="25"/>
  <c r="AG18103" i="25" s="1"/>
  <c r="AE18104" i="25" l="1"/>
  <c r="AG18104" i="25" s="1"/>
  <c r="AF18104" i="25"/>
  <c r="AF18105" i="25" l="1"/>
  <c r="AE18105" i="25"/>
  <c r="AG18105" i="25" s="1"/>
  <c r="AE18106" i="25" l="1"/>
  <c r="AG18106" i="25" s="1"/>
  <c r="AF18106" i="25"/>
  <c r="AF18107" i="25" l="1"/>
  <c r="AE18107" i="25"/>
  <c r="AG18107" i="25" s="1"/>
  <c r="AE18108" i="25" l="1"/>
  <c r="AG18108" i="25" s="1"/>
  <c r="AF18108" i="25"/>
  <c r="AF18109" i="25" l="1"/>
  <c r="AE18109" i="25"/>
  <c r="AG18109" i="25" s="1"/>
  <c r="AE18110" i="25" l="1"/>
  <c r="AG18110" i="25" s="1"/>
  <c r="AF18110" i="25"/>
  <c r="AF18111" i="25" l="1"/>
  <c r="AE18111" i="25"/>
  <c r="AG18111" i="25" s="1"/>
  <c r="AE18112" i="25" l="1"/>
  <c r="AG18112" i="25" s="1"/>
  <c r="AF18112" i="25"/>
  <c r="AF18113" i="25" l="1"/>
  <c r="AE18113" i="25"/>
  <c r="AG18113" i="25" s="1"/>
  <c r="AE18114" i="25" l="1"/>
  <c r="AG18114" i="25" s="1"/>
  <c r="AF18114" i="25"/>
  <c r="AF18115" i="25" l="1"/>
  <c r="AE18115" i="25"/>
  <c r="AG18115" i="25" s="1"/>
  <c r="AE18116" i="25" l="1"/>
  <c r="AG18116" i="25" s="1"/>
  <c r="AF18116" i="25"/>
  <c r="AF18117" i="25" l="1"/>
  <c r="AE18117" i="25"/>
  <c r="AG18117" i="25" s="1"/>
  <c r="AE18118" i="25" l="1"/>
  <c r="AG18118" i="25" s="1"/>
  <c r="AF18118" i="25"/>
  <c r="AF18119" i="25" l="1"/>
  <c r="AE18119" i="25"/>
  <c r="AG18119" i="25" s="1"/>
  <c r="AE18120" i="25" l="1"/>
  <c r="AG18120" i="25" s="1"/>
  <c r="AF18120" i="25"/>
  <c r="AF18121" i="25" l="1"/>
  <c r="AE18121" i="25"/>
  <c r="AG18121" i="25" s="1"/>
  <c r="AE18122" i="25" l="1"/>
  <c r="AG18122" i="25" s="1"/>
  <c r="AF18122" i="25"/>
  <c r="AF18123" i="25" l="1"/>
  <c r="AE18123" i="25"/>
  <c r="AG18123" i="25" s="1"/>
  <c r="AE18124" i="25" l="1"/>
  <c r="AG18124" i="25" s="1"/>
  <c r="AF18124" i="25"/>
  <c r="AF18125" i="25" l="1"/>
  <c r="AE18125" i="25"/>
  <c r="AG18125" i="25" s="1"/>
  <c r="AE18126" i="25" l="1"/>
  <c r="AG18126" i="25" s="1"/>
  <c r="AF18126" i="25"/>
  <c r="AF18127" i="25" l="1"/>
  <c r="AE18127" i="25"/>
  <c r="AG18127" i="25" s="1"/>
  <c r="AE18128" i="25" l="1"/>
  <c r="AG18128" i="25" s="1"/>
  <c r="AF18128" i="25"/>
  <c r="AF18129" i="25" l="1"/>
  <c r="AE18129" i="25"/>
  <c r="AG18129" i="25" s="1"/>
  <c r="AE18130" i="25" l="1"/>
  <c r="AG18130" i="25" s="1"/>
  <c r="AF18130" i="25"/>
  <c r="AF18131" i="25" l="1"/>
  <c r="AE18131" i="25"/>
  <c r="AG18131" i="25" s="1"/>
  <c r="AE18132" i="25" l="1"/>
  <c r="AG18132" i="25" s="1"/>
  <c r="AF18132" i="25"/>
  <c r="AF18133" i="25" l="1"/>
  <c r="AE18133" i="25"/>
  <c r="AG18133" i="25" s="1"/>
  <c r="AE18134" i="25" l="1"/>
  <c r="AG18134" i="25" s="1"/>
  <c r="AF18134" i="25"/>
  <c r="AF18135" i="25" l="1"/>
  <c r="AE18135" i="25"/>
  <c r="AG18135" i="25" s="1"/>
  <c r="AE18136" i="25" l="1"/>
  <c r="AG18136" i="25" s="1"/>
  <c r="AF18136" i="25"/>
  <c r="AF18137" i="25" l="1"/>
  <c r="AE18137" i="25"/>
  <c r="AG18137" i="25" s="1"/>
  <c r="AE18138" i="25" l="1"/>
  <c r="AG18138" i="25" s="1"/>
  <c r="AF18138" i="25"/>
  <c r="AF18139" i="25" l="1"/>
  <c r="AE18139" i="25"/>
  <c r="AG18139" i="25" s="1"/>
  <c r="AE18140" i="25" l="1"/>
  <c r="AG18140" i="25" s="1"/>
  <c r="AF18140" i="25"/>
  <c r="AF18141" i="25" l="1"/>
  <c r="AE18141" i="25"/>
  <c r="AG18141" i="25" s="1"/>
  <c r="AE18142" i="25" l="1"/>
  <c r="AG18142" i="25" s="1"/>
  <c r="AF18142" i="25"/>
  <c r="AF18143" i="25" l="1"/>
  <c r="AE18143" i="25"/>
  <c r="AG18143" i="25" s="1"/>
  <c r="AE18144" i="25" l="1"/>
  <c r="AG18144" i="25" s="1"/>
  <c r="AF18144" i="25"/>
  <c r="AF18145" i="25" l="1"/>
  <c r="AE18145" i="25"/>
  <c r="AG18145" i="25" s="1"/>
  <c r="AE18146" i="25" l="1"/>
  <c r="AG18146" i="25" s="1"/>
  <c r="AF18146" i="25"/>
  <c r="AF18147" i="25" l="1"/>
  <c r="AE18147" i="25"/>
  <c r="AG18147" i="25" s="1"/>
  <c r="AE18148" i="25" l="1"/>
  <c r="AG18148" i="25" s="1"/>
  <c r="AF18148" i="25"/>
  <c r="AF18149" i="25" l="1"/>
  <c r="AE18149" i="25"/>
  <c r="AG18149" i="25" s="1"/>
  <c r="AE18150" i="25" l="1"/>
  <c r="AG18150" i="25" s="1"/>
  <c r="AF18150" i="25"/>
  <c r="AF18151" i="25" l="1"/>
  <c r="AE18151" i="25"/>
  <c r="AG18151" i="25" s="1"/>
  <c r="AE18152" i="25" l="1"/>
  <c r="AG18152" i="25" s="1"/>
  <c r="AF18152" i="25"/>
  <c r="AF18153" i="25" l="1"/>
  <c r="AE18153" i="25"/>
  <c r="AG18153" i="25" s="1"/>
  <c r="AE18154" i="25" l="1"/>
  <c r="AG18154" i="25" s="1"/>
  <c r="AF18154" i="25"/>
  <c r="AF18155" i="25" l="1"/>
  <c r="AE18155" i="25"/>
  <c r="AG18155" i="25" s="1"/>
  <c r="AE18156" i="25" l="1"/>
  <c r="AG18156" i="25" s="1"/>
  <c r="AF18156" i="25"/>
  <c r="AF18157" i="25" l="1"/>
  <c r="AE18157" i="25"/>
  <c r="AG18157" i="25" s="1"/>
  <c r="AE18158" i="25" l="1"/>
  <c r="AG18158" i="25" s="1"/>
  <c r="AF18158" i="25"/>
  <c r="AF18159" i="25" l="1"/>
  <c r="AE18159" i="25"/>
  <c r="AG18159" i="25" s="1"/>
  <c r="AE18160" i="25" l="1"/>
  <c r="AG18160" i="25" s="1"/>
  <c r="AF18160" i="25"/>
  <c r="AF18161" i="25" l="1"/>
  <c r="AE18161" i="25"/>
  <c r="AG18161" i="25" s="1"/>
  <c r="AE18162" i="25" l="1"/>
  <c r="AG18162" i="25" s="1"/>
  <c r="AF18162" i="25"/>
  <c r="AF18163" i="25" l="1"/>
  <c r="AE18163" i="25"/>
  <c r="AG18163" i="25" s="1"/>
  <c r="AE18164" i="25" l="1"/>
  <c r="AG18164" i="25" s="1"/>
  <c r="AF18164" i="25"/>
  <c r="AF18165" i="25" l="1"/>
  <c r="AE18165" i="25"/>
  <c r="AG18165" i="25" s="1"/>
  <c r="AE18166" i="25" l="1"/>
  <c r="AG18166" i="25" s="1"/>
  <c r="AF18166" i="25"/>
  <c r="AF18167" i="25" l="1"/>
  <c r="AE18167" i="25"/>
  <c r="AG18167" i="25" s="1"/>
  <c r="AE18168" i="25" l="1"/>
  <c r="AG18168" i="25" s="1"/>
  <c r="AF18168" i="25"/>
  <c r="AF18169" i="25" l="1"/>
  <c r="AE18169" i="25"/>
  <c r="AG18169" i="25" s="1"/>
  <c r="AE18170" i="25" l="1"/>
  <c r="AG18170" i="25" s="1"/>
  <c r="AF18170" i="25"/>
  <c r="AF18171" i="25" l="1"/>
  <c r="AE18171" i="25"/>
  <c r="AG18171" i="25" s="1"/>
  <c r="AE18172" i="25" l="1"/>
  <c r="AG18172" i="25" s="1"/>
  <c r="AF18172" i="25"/>
  <c r="AF18173" i="25" l="1"/>
  <c r="AE18173" i="25"/>
  <c r="AG18173" i="25" s="1"/>
  <c r="AE18174" i="25" l="1"/>
  <c r="AG18174" i="25" s="1"/>
  <c r="AF18174" i="25"/>
  <c r="AF18175" i="25" l="1"/>
  <c r="AE18175" i="25"/>
  <c r="AG18175" i="25" s="1"/>
  <c r="AE18176" i="25" l="1"/>
  <c r="AG18176" i="25" s="1"/>
  <c r="AF18176" i="25"/>
  <c r="AF18177" i="25" l="1"/>
  <c r="AE18177" i="25"/>
  <c r="AG18177" i="25" s="1"/>
  <c r="AE18178" i="25" l="1"/>
  <c r="AG18178" i="25" s="1"/>
  <c r="AF18178" i="25"/>
  <c r="AF18179" i="25" l="1"/>
  <c r="AE18179" i="25"/>
  <c r="AG18179" i="25" s="1"/>
  <c r="AE18180" i="25" l="1"/>
  <c r="AG18180" i="25" s="1"/>
  <c r="AF18180" i="25"/>
  <c r="AF18181" i="25" l="1"/>
  <c r="AE18181" i="25"/>
  <c r="AG18181" i="25" s="1"/>
  <c r="AE18182" i="25" l="1"/>
  <c r="AG18182" i="25" s="1"/>
  <c r="AF18182" i="25"/>
  <c r="AF18183" i="25" l="1"/>
  <c r="AE18183" i="25"/>
  <c r="AG18183" i="25" s="1"/>
  <c r="AE18184" i="25" l="1"/>
  <c r="AG18184" i="25" s="1"/>
  <c r="AF18184" i="25"/>
  <c r="AF18185" i="25" l="1"/>
  <c r="AE18185" i="25"/>
  <c r="AG18185" i="25" s="1"/>
  <c r="AE18186" i="25" l="1"/>
  <c r="AG18186" i="25" s="1"/>
  <c r="AF18186" i="25"/>
  <c r="AF18187" i="25" l="1"/>
  <c r="AE18187" i="25"/>
  <c r="AG18187" i="25" s="1"/>
  <c r="AE18188" i="25" l="1"/>
  <c r="AG18188" i="25" s="1"/>
  <c r="AF18188" i="25"/>
  <c r="AF18189" i="25" l="1"/>
  <c r="AE18189" i="25"/>
  <c r="AG18189" i="25" s="1"/>
  <c r="AE18190" i="25" l="1"/>
  <c r="AG18190" i="25" s="1"/>
  <c r="AF18190" i="25"/>
  <c r="AF18191" i="25" l="1"/>
  <c r="AE18191" i="25"/>
  <c r="AG18191" i="25" s="1"/>
  <c r="AE18192" i="25" l="1"/>
  <c r="AG18192" i="25" s="1"/>
  <c r="AF18192" i="25"/>
  <c r="AF18193" i="25" l="1"/>
  <c r="AE18193" i="25"/>
  <c r="AG18193" i="25" s="1"/>
  <c r="AE18194" i="25" l="1"/>
  <c r="AG18194" i="25" s="1"/>
  <c r="AF18194" i="25"/>
  <c r="AF18195" i="25" l="1"/>
  <c r="AE18195" i="25"/>
  <c r="AG18195" i="25" s="1"/>
  <c r="AE18196" i="25" l="1"/>
  <c r="AG18196" i="25" s="1"/>
  <c r="AF18196" i="25"/>
  <c r="AF18197" i="25" l="1"/>
  <c r="AE18197" i="25"/>
  <c r="AG18197" i="25" s="1"/>
  <c r="AE18198" i="25" l="1"/>
  <c r="AG18198" i="25" s="1"/>
  <c r="AF18198" i="25"/>
  <c r="AF18199" i="25" l="1"/>
  <c r="AE18199" i="25"/>
  <c r="AG18199" i="25" s="1"/>
  <c r="AE18200" i="25" l="1"/>
  <c r="AG18200" i="25" s="1"/>
  <c r="AF18200" i="25"/>
  <c r="AF18201" i="25" l="1"/>
  <c r="AE18201" i="25"/>
  <c r="AG18201" i="25" s="1"/>
  <c r="AF18202" i="25" l="1"/>
  <c r="AE18202" i="25"/>
  <c r="AG18202" i="25" s="1"/>
  <c r="AF18203" i="25" l="1"/>
  <c r="AE18203" i="25"/>
  <c r="AG18203" i="25" s="1"/>
  <c r="AE18204" i="25" l="1"/>
  <c r="AG18204" i="25" s="1"/>
  <c r="AF18204" i="25"/>
  <c r="AF18205" i="25" l="1"/>
  <c r="AE18205" i="25"/>
  <c r="AG18205" i="25" s="1"/>
  <c r="AE18206" i="25" l="1"/>
  <c r="AG18206" i="25" s="1"/>
  <c r="AF18206" i="25"/>
  <c r="AF18207" i="25" l="1"/>
  <c r="AE18207" i="25"/>
  <c r="AG18207" i="25" s="1"/>
  <c r="AE18208" i="25" l="1"/>
  <c r="AG18208" i="25" s="1"/>
  <c r="AF18208" i="25"/>
  <c r="AF18209" i="25" l="1"/>
  <c r="AE18209" i="25"/>
  <c r="AG18209" i="25" s="1"/>
  <c r="AE18210" i="25" l="1"/>
  <c r="AG18210" i="25" s="1"/>
  <c r="AF18210" i="25"/>
  <c r="AF18211" i="25" l="1"/>
  <c r="AE18211" i="25"/>
  <c r="AG18211" i="25" s="1"/>
  <c r="AE18212" i="25" l="1"/>
  <c r="AG18212" i="25" s="1"/>
  <c r="AF18212" i="25"/>
  <c r="AF18213" i="25" l="1"/>
  <c r="AE18213" i="25"/>
  <c r="AG18213" i="25" s="1"/>
  <c r="AE18214" i="25" l="1"/>
  <c r="AG18214" i="25" s="1"/>
  <c r="AF18214" i="25"/>
  <c r="AF18215" i="25" l="1"/>
  <c r="AE18215" i="25"/>
  <c r="AG18215" i="25" s="1"/>
  <c r="AE18216" i="25" l="1"/>
  <c r="AG18216" i="25" s="1"/>
  <c r="AF18216" i="25"/>
  <c r="AF18217" i="25" l="1"/>
  <c r="AE18217" i="25"/>
  <c r="AG18217" i="25" s="1"/>
  <c r="AE18218" i="25" l="1"/>
  <c r="AG18218" i="25" s="1"/>
  <c r="AF18218" i="25"/>
  <c r="AF18219" i="25" l="1"/>
  <c r="AE18219" i="25"/>
  <c r="AG18219" i="25" s="1"/>
  <c r="AE18220" i="25" l="1"/>
  <c r="AG18220" i="25" s="1"/>
  <c r="AF18220" i="25"/>
  <c r="AF18221" i="25" l="1"/>
  <c r="AE18221" i="25"/>
  <c r="AG18221" i="25" s="1"/>
  <c r="AE18222" i="25" l="1"/>
  <c r="AG18222" i="25" s="1"/>
  <c r="AF18222" i="25"/>
  <c r="AF18223" i="25" l="1"/>
  <c r="AE18223" i="25"/>
  <c r="AG18223" i="25" s="1"/>
  <c r="AE18224" i="25" l="1"/>
  <c r="AG18224" i="25" s="1"/>
  <c r="AF18224" i="25"/>
  <c r="AF18225" i="25" l="1"/>
  <c r="AE18225" i="25"/>
  <c r="AG18225" i="25" s="1"/>
  <c r="AE18226" i="25" l="1"/>
  <c r="AG18226" i="25" s="1"/>
  <c r="AF18226" i="25"/>
  <c r="AF18227" i="25" l="1"/>
  <c r="AE18227" i="25"/>
  <c r="AG18227" i="25" s="1"/>
  <c r="AE18228" i="25" l="1"/>
  <c r="AG18228" i="25" s="1"/>
  <c r="AF18228" i="25"/>
  <c r="AF18229" i="25" l="1"/>
  <c r="AE18229" i="25"/>
  <c r="AG18229" i="25" s="1"/>
  <c r="AF18230" i="25" l="1"/>
  <c r="AE18230" i="25"/>
  <c r="AG18230" i="25" s="1"/>
  <c r="AF18231" i="25" l="1"/>
  <c r="AE18231" i="25"/>
  <c r="AG18231" i="25" s="1"/>
  <c r="AE18232" i="25" l="1"/>
  <c r="AG18232" i="25" s="1"/>
  <c r="AF18232" i="25"/>
  <c r="AF18233" i="25" l="1"/>
  <c r="AE18233" i="25"/>
  <c r="AG18233" i="25" s="1"/>
  <c r="AE18234" i="25" l="1"/>
  <c r="AG18234" i="25" s="1"/>
  <c r="AF18234" i="25"/>
  <c r="AF18235" i="25" l="1"/>
  <c r="AE18235" i="25"/>
  <c r="AG18235" i="25" s="1"/>
  <c r="AE18236" i="25" l="1"/>
  <c r="AG18236" i="25" s="1"/>
  <c r="AF18236" i="25"/>
  <c r="AF18237" i="25" l="1"/>
  <c r="AE18237" i="25"/>
  <c r="AG18237" i="25" s="1"/>
  <c r="AE18238" i="25" l="1"/>
  <c r="AG18238" i="25" s="1"/>
  <c r="AF18238" i="25"/>
  <c r="AF18239" i="25" l="1"/>
  <c r="AE18239" i="25"/>
  <c r="AG18239" i="25" s="1"/>
  <c r="AE18240" i="25" l="1"/>
  <c r="AG18240" i="25" s="1"/>
  <c r="AF18240" i="25"/>
  <c r="AF18241" i="25" l="1"/>
  <c r="AE18241" i="25"/>
  <c r="AG18241" i="25" s="1"/>
  <c r="AE18242" i="25" l="1"/>
  <c r="AG18242" i="25" s="1"/>
  <c r="AF18242" i="25"/>
  <c r="AF18243" i="25" l="1"/>
  <c r="AE18243" i="25"/>
  <c r="AG18243" i="25" s="1"/>
  <c r="AE18244" i="25" l="1"/>
  <c r="AG18244" i="25" s="1"/>
  <c r="AF18244" i="25"/>
  <c r="AF18245" i="25" l="1"/>
  <c r="AE18245" i="25"/>
  <c r="AG18245" i="25" s="1"/>
  <c r="AE18246" i="25" l="1"/>
  <c r="AG18246" i="25" s="1"/>
  <c r="AF18246" i="25"/>
  <c r="AF18247" i="25" l="1"/>
  <c r="AE18247" i="25"/>
  <c r="AG18247" i="25" s="1"/>
  <c r="AE18248" i="25" l="1"/>
  <c r="AG18248" i="25" s="1"/>
  <c r="AF18248" i="25"/>
  <c r="AF18249" i="25" l="1"/>
  <c r="AE18249" i="25"/>
  <c r="AG18249" i="25" s="1"/>
  <c r="AE18250" i="25" l="1"/>
  <c r="AG18250" i="25" s="1"/>
  <c r="AF18250" i="25"/>
  <c r="AF18251" i="25" l="1"/>
  <c r="AE18251" i="25"/>
  <c r="AG18251" i="25" s="1"/>
  <c r="AE18252" i="25" l="1"/>
  <c r="AG18252" i="25" s="1"/>
  <c r="AF18252" i="25"/>
  <c r="AF18253" i="25" l="1"/>
  <c r="AE18253" i="25"/>
  <c r="AG18253" i="25" s="1"/>
  <c r="AE18254" i="25" l="1"/>
  <c r="AG18254" i="25" s="1"/>
  <c r="AF18254" i="25"/>
  <c r="AF18255" i="25" l="1"/>
  <c r="AE18255" i="25"/>
  <c r="AG18255" i="25" s="1"/>
  <c r="AE18256" i="25" l="1"/>
  <c r="AG18256" i="25" s="1"/>
  <c r="AF18256" i="25"/>
  <c r="AF18257" i="25" l="1"/>
  <c r="AE18257" i="25"/>
  <c r="AG18257" i="25" s="1"/>
  <c r="AE18258" i="25" l="1"/>
  <c r="AG18258" i="25" s="1"/>
  <c r="AF18258" i="25"/>
  <c r="AF18259" i="25" l="1"/>
  <c r="AE18259" i="25"/>
  <c r="AG18259" i="25" s="1"/>
  <c r="AE18260" i="25" l="1"/>
  <c r="AG18260" i="25" s="1"/>
  <c r="AF18260" i="25"/>
  <c r="AF18261" i="25" l="1"/>
  <c r="AE18261" i="25"/>
  <c r="AG18261" i="25" s="1"/>
  <c r="AE18262" i="25" l="1"/>
  <c r="AG18262" i="25" s="1"/>
  <c r="AF18262" i="25"/>
  <c r="AF18263" i="25" l="1"/>
  <c r="AE18263" i="25"/>
  <c r="AG18263" i="25" s="1"/>
  <c r="AE18264" i="25" l="1"/>
  <c r="AG18264" i="25" s="1"/>
  <c r="AF18264" i="25"/>
  <c r="AF18265" i="25" l="1"/>
  <c r="AE18265" i="25"/>
  <c r="AG18265" i="25" s="1"/>
  <c r="AE18266" i="25" l="1"/>
  <c r="AG18266" i="25" s="1"/>
  <c r="AF18266" i="25"/>
  <c r="AF18267" i="25" l="1"/>
  <c r="AE18267" i="25"/>
  <c r="AG18267" i="25" s="1"/>
  <c r="AE18268" i="25" l="1"/>
  <c r="AG18268" i="25" s="1"/>
  <c r="AF18268" i="25"/>
  <c r="AF18269" i="25" l="1"/>
  <c r="AE18269" i="25"/>
  <c r="AG18269" i="25" s="1"/>
  <c r="AE18270" i="25" l="1"/>
  <c r="AG18270" i="25" s="1"/>
  <c r="AF18270" i="25"/>
  <c r="AF18271" i="25" l="1"/>
  <c r="AE18271" i="25"/>
  <c r="AG18271" i="25" s="1"/>
  <c r="AE18272" i="25" l="1"/>
  <c r="AG18272" i="25" s="1"/>
  <c r="AF18272" i="25"/>
  <c r="AF18273" i="25" l="1"/>
  <c r="AE18273" i="25"/>
  <c r="AG18273" i="25" s="1"/>
  <c r="AE18274" i="25" l="1"/>
  <c r="AG18274" i="25" s="1"/>
  <c r="AF18274" i="25"/>
  <c r="AF18275" i="25" l="1"/>
  <c r="AE18275" i="25"/>
  <c r="AG18275" i="25" s="1"/>
  <c r="AE18276" i="25" l="1"/>
  <c r="AG18276" i="25" s="1"/>
  <c r="AF18276" i="25"/>
  <c r="AF18277" i="25" l="1"/>
  <c r="AE18277" i="25"/>
  <c r="AG18277" i="25" s="1"/>
  <c r="AE18278" i="25" l="1"/>
  <c r="AG18278" i="25" s="1"/>
  <c r="AF18278" i="25"/>
  <c r="AF18279" i="25" l="1"/>
  <c r="AE18279" i="25"/>
  <c r="AG18279" i="25" s="1"/>
  <c r="AE18280" i="25" l="1"/>
  <c r="AG18280" i="25" s="1"/>
  <c r="AF18280" i="25"/>
  <c r="AF18281" i="25" l="1"/>
  <c r="AE18281" i="25"/>
  <c r="AG18281" i="25" s="1"/>
  <c r="AE18282" i="25" l="1"/>
  <c r="AG18282" i="25" s="1"/>
  <c r="AF18282" i="25"/>
  <c r="AF18283" i="25" l="1"/>
  <c r="AE18283" i="25"/>
  <c r="AG18283" i="25" s="1"/>
  <c r="AE18284" i="25" l="1"/>
  <c r="AG18284" i="25" s="1"/>
  <c r="AF18284" i="25"/>
  <c r="AF18285" i="25" l="1"/>
  <c r="AE18285" i="25"/>
  <c r="AG18285" i="25" s="1"/>
  <c r="AE18286" i="25" l="1"/>
  <c r="AG18286" i="25" s="1"/>
  <c r="AF18286" i="25"/>
  <c r="AF18287" i="25" l="1"/>
  <c r="AE18287" i="25"/>
  <c r="AG18287" i="25" s="1"/>
  <c r="AF18288" i="25" l="1"/>
  <c r="AE18288" i="25"/>
  <c r="AG18288" i="25" s="1"/>
  <c r="AF18289" i="25" l="1"/>
  <c r="AE18289" i="25"/>
  <c r="AG18289" i="25" s="1"/>
  <c r="AE18290" i="25" l="1"/>
  <c r="AG18290" i="25" s="1"/>
  <c r="AF18290" i="25"/>
  <c r="AF18291" i="25" l="1"/>
  <c r="AE18291" i="25"/>
  <c r="AG18291" i="25" s="1"/>
  <c r="AE18292" i="25" l="1"/>
  <c r="AG18292" i="25" s="1"/>
  <c r="AF18292" i="25"/>
  <c r="AF18293" i="25" l="1"/>
  <c r="AE18293" i="25"/>
  <c r="AG18293" i="25" s="1"/>
  <c r="AE18294" i="25" l="1"/>
  <c r="AG18294" i="25" s="1"/>
  <c r="AF18294" i="25"/>
  <c r="AF18295" i="25" l="1"/>
  <c r="AE18295" i="25"/>
  <c r="AG18295" i="25" s="1"/>
  <c r="AE18296" i="25" l="1"/>
  <c r="AG18296" i="25" s="1"/>
  <c r="AF18296" i="25"/>
  <c r="AF18297" i="25" l="1"/>
  <c r="AE18297" i="25"/>
  <c r="AG18297" i="25" s="1"/>
  <c r="AE18298" i="25" l="1"/>
  <c r="AG18298" i="25" s="1"/>
  <c r="AF18298" i="25"/>
  <c r="AF18299" i="25" l="1"/>
  <c r="AE18299" i="25"/>
  <c r="AG18299" i="25" s="1"/>
  <c r="AE18300" i="25" l="1"/>
  <c r="AG18300" i="25" s="1"/>
  <c r="AF18300" i="25"/>
  <c r="AF18301" i="25" l="1"/>
  <c r="AE18301" i="25"/>
  <c r="AG18301" i="25" s="1"/>
  <c r="AE18302" i="25" l="1"/>
  <c r="AG18302" i="25" s="1"/>
  <c r="AF18302" i="25"/>
  <c r="AF18303" i="25" l="1"/>
  <c r="AE18303" i="25"/>
  <c r="AG18303" i="25" s="1"/>
  <c r="AE18304" i="25" l="1"/>
  <c r="AG18304" i="25" s="1"/>
  <c r="AF18304" i="25"/>
  <c r="AF18305" i="25" l="1"/>
  <c r="AE18305" i="25"/>
  <c r="AG18305" i="25" s="1"/>
  <c r="AF18306" i="25" l="1"/>
  <c r="AE18306" i="25"/>
  <c r="AG18306" i="25" s="1"/>
  <c r="AF18307" i="25" l="1"/>
  <c r="AE18307" i="25"/>
  <c r="AG18307" i="25" s="1"/>
  <c r="AE18308" i="25" l="1"/>
  <c r="AG18308" i="25" s="1"/>
  <c r="AF18308" i="25"/>
  <c r="AF18309" i="25" l="1"/>
  <c r="AE18309" i="25"/>
  <c r="AG18309" i="25" s="1"/>
  <c r="AE18310" i="25" l="1"/>
  <c r="AG18310" i="25" s="1"/>
  <c r="AF18310" i="25"/>
  <c r="AF18311" i="25" l="1"/>
  <c r="AE18311" i="25"/>
  <c r="AG18311" i="25" s="1"/>
  <c r="AE18312" i="25" l="1"/>
  <c r="AG18312" i="25" s="1"/>
  <c r="AF18312" i="25"/>
  <c r="AF18313" i="25" l="1"/>
  <c r="AE18313" i="25"/>
  <c r="AG18313" i="25" s="1"/>
  <c r="AE18314" i="25" l="1"/>
  <c r="AG18314" i="25" s="1"/>
  <c r="AF18314" i="25"/>
  <c r="AF18315" i="25" l="1"/>
  <c r="AE18315" i="25"/>
  <c r="AG18315" i="25" s="1"/>
  <c r="AE18316" i="25" l="1"/>
  <c r="AG18316" i="25" s="1"/>
  <c r="AF18316" i="25"/>
  <c r="AF18317" i="25" l="1"/>
  <c r="AE18317" i="25"/>
  <c r="AG18317" i="25" s="1"/>
  <c r="AE18318" i="25" l="1"/>
  <c r="AG18318" i="25" s="1"/>
  <c r="AF18318" i="25"/>
  <c r="AF18319" i="25" l="1"/>
  <c r="AE18319" i="25"/>
  <c r="AG18319" i="25" s="1"/>
  <c r="AE18320" i="25" l="1"/>
  <c r="AG18320" i="25" s="1"/>
  <c r="AF18320" i="25"/>
  <c r="AF18321" i="25" l="1"/>
  <c r="AE18321" i="25"/>
  <c r="AG18321" i="25" s="1"/>
  <c r="AE18322" i="25" l="1"/>
  <c r="AG18322" i="25" s="1"/>
  <c r="AF18322" i="25"/>
  <c r="AF18323" i="25" l="1"/>
  <c r="AE18323" i="25"/>
  <c r="AG18323" i="25" s="1"/>
  <c r="AE18324" i="25" l="1"/>
  <c r="AG18324" i="25" s="1"/>
  <c r="AF18324" i="25"/>
  <c r="AF18325" i="25" l="1"/>
  <c r="AE18325" i="25"/>
  <c r="AG18325" i="25" s="1"/>
  <c r="AE18326" i="25" l="1"/>
  <c r="AG18326" i="25" s="1"/>
  <c r="AF18326" i="25"/>
  <c r="AF18327" i="25" l="1"/>
  <c r="AE18327" i="25"/>
  <c r="AG18327" i="25" s="1"/>
  <c r="AE18328" i="25" l="1"/>
  <c r="AG18328" i="25" s="1"/>
  <c r="AF18328" i="25"/>
  <c r="AF18329" i="25" l="1"/>
  <c r="AE18329" i="25"/>
  <c r="AG18329" i="25" s="1"/>
  <c r="AE18330" i="25" l="1"/>
  <c r="AG18330" i="25" s="1"/>
  <c r="AF18330" i="25"/>
  <c r="AF18331" i="25" l="1"/>
  <c r="AE18331" i="25"/>
  <c r="AG18331" i="25" s="1"/>
  <c r="AE18332" i="25" l="1"/>
  <c r="AG18332" i="25" s="1"/>
  <c r="AF18332" i="25"/>
  <c r="AE18333" i="25" l="1"/>
  <c r="AG18333" i="25" s="1"/>
  <c r="AF18333" i="25"/>
  <c r="AE18334" i="25" l="1"/>
  <c r="AG18334" i="25" s="1"/>
  <c r="AF18334" i="25"/>
  <c r="AF18335" i="25" l="1"/>
  <c r="AE18335" i="25"/>
  <c r="AG18335" i="25" s="1"/>
  <c r="AE18336" i="25" l="1"/>
  <c r="AG18336" i="25" s="1"/>
  <c r="AF18336" i="25"/>
  <c r="AF18337" i="25" l="1"/>
  <c r="AE18337" i="25"/>
  <c r="AG18337" i="25" s="1"/>
  <c r="AE18338" i="25" l="1"/>
  <c r="AG18338" i="25" s="1"/>
  <c r="AF18338" i="25"/>
  <c r="AF18339" i="25" l="1"/>
  <c r="AE18339" i="25"/>
  <c r="AG18339" i="25" s="1"/>
  <c r="AE18340" i="25" l="1"/>
  <c r="AG18340" i="25" s="1"/>
  <c r="AF18340" i="25"/>
  <c r="AF18341" i="25" l="1"/>
  <c r="AE18341" i="25"/>
  <c r="AG18341" i="25" s="1"/>
  <c r="AE18342" i="25" l="1"/>
  <c r="AG18342" i="25" s="1"/>
  <c r="AF18342" i="25"/>
  <c r="AF18343" i="25" l="1"/>
  <c r="AE18343" i="25"/>
  <c r="AG18343" i="25" s="1"/>
  <c r="AE18344" i="25" l="1"/>
  <c r="AG18344" i="25" s="1"/>
  <c r="AF18344" i="25"/>
  <c r="AF18345" i="25" l="1"/>
  <c r="AE18345" i="25"/>
  <c r="AG18345" i="25" s="1"/>
  <c r="AE18346" i="25" l="1"/>
  <c r="AG18346" i="25" s="1"/>
  <c r="AF18346" i="25"/>
  <c r="AF18347" i="25" l="1"/>
  <c r="AE18347" i="25"/>
  <c r="AG18347" i="25" s="1"/>
  <c r="AE18348" i="25" l="1"/>
  <c r="AG18348" i="25" s="1"/>
  <c r="AF18348" i="25"/>
  <c r="AF18349" i="25" l="1"/>
  <c r="AE18349" i="25"/>
  <c r="AG18349" i="25" s="1"/>
  <c r="AE18350" i="25" l="1"/>
  <c r="AG18350" i="25" s="1"/>
  <c r="AF18350" i="25"/>
  <c r="AE18351" i="25" l="1"/>
  <c r="AG18351" i="25" s="1"/>
  <c r="AF18351" i="25"/>
  <c r="AE18352" i="25" l="1"/>
  <c r="AG18352" i="25" s="1"/>
  <c r="AF18352" i="25"/>
  <c r="AF18353" i="25" l="1"/>
  <c r="AE18353" i="25"/>
  <c r="AG18353" i="25" s="1"/>
  <c r="AE18354" i="25" l="1"/>
  <c r="AG18354" i="25" s="1"/>
  <c r="AF18354" i="25"/>
  <c r="AF18355" i="25" l="1"/>
  <c r="AE18355" i="25"/>
  <c r="AG18355" i="25" s="1"/>
  <c r="AE18356" i="25" l="1"/>
  <c r="AG18356" i="25" s="1"/>
  <c r="AF18356" i="25"/>
  <c r="AF18357" i="25" l="1"/>
  <c r="AE18357" i="25"/>
  <c r="AG18357" i="25" s="1"/>
  <c r="AE18358" i="25" l="1"/>
  <c r="AG18358" i="25" s="1"/>
  <c r="AF18358" i="25"/>
  <c r="AF18359" i="25" l="1"/>
  <c r="AE18359" i="25"/>
  <c r="AG18359" i="25" s="1"/>
  <c r="AE18360" i="25" l="1"/>
  <c r="AG18360" i="25" s="1"/>
  <c r="AF18360" i="25"/>
  <c r="AF18361" i="25" l="1"/>
  <c r="AE18361" i="25"/>
  <c r="AG18361" i="25" s="1"/>
  <c r="AE18362" i="25" l="1"/>
  <c r="AG18362" i="25" s="1"/>
  <c r="AF18362" i="25"/>
  <c r="AF18363" i="25" l="1"/>
  <c r="AE18363" i="25"/>
  <c r="AG18363" i="25" s="1"/>
  <c r="AE18364" i="25" l="1"/>
  <c r="AG18364" i="25" s="1"/>
  <c r="AF18364" i="25"/>
  <c r="AF18365" i="25" l="1"/>
  <c r="AE18365" i="25"/>
  <c r="AG18365" i="25" s="1"/>
  <c r="AE18366" i="25" l="1"/>
  <c r="AG18366" i="25" s="1"/>
  <c r="AF18366" i="25"/>
  <c r="AF18367" i="25" l="1"/>
  <c r="AE18367" i="25"/>
  <c r="AG18367" i="25" s="1"/>
  <c r="AE18368" i="25" l="1"/>
  <c r="AG18368" i="25" s="1"/>
  <c r="AF18368" i="25"/>
  <c r="AF18369" i="25" l="1"/>
  <c r="AE18369" i="25"/>
  <c r="AG18369" i="25" s="1"/>
  <c r="AE18370" i="25" l="1"/>
  <c r="AG18370" i="25" s="1"/>
  <c r="AF18370" i="25"/>
  <c r="AF18371" i="25" l="1"/>
  <c r="AE18371" i="25"/>
  <c r="AG18371" i="25" s="1"/>
  <c r="AE18372" i="25" l="1"/>
  <c r="AG18372" i="25" s="1"/>
  <c r="AF18372" i="25"/>
  <c r="AF18373" i="25" l="1"/>
  <c r="AE18373" i="25"/>
  <c r="AG18373" i="25" s="1"/>
  <c r="AE18374" i="25" l="1"/>
  <c r="AG18374" i="25" s="1"/>
  <c r="AF18374" i="25"/>
  <c r="AF18375" i="25" l="1"/>
  <c r="AE18375" i="25"/>
  <c r="AG18375" i="25" s="1"/>
  <c r="AE18376" i="25" l="1"/>
  <c r="AG18376" i="25" s="1"/>
  <c r="AF18376" i="25"/>
  <c r="AF18377" i="25" l="1"/>
  <c r="AE18377" i="25"/>
  <c r="AG18377" i="25" s="1"/>
  <c r="AE18378" i="25" l="1"/>
  <c r="AG18378" i="25" s="1"/>
  <c r="AF18378" i="25"/>
  <c r="AF18379" i="25" l="1"/>
  <c r="AE18379" i="25"/>
  <c r="AG18379" i="25" s="1"/>
  <c r="AE18380" i="25" l="1"/>
  <c r="AG18380" i="25" s="1"/>
  <c r="AF18380" i="25"/>
  <c r="AF18381" i="25" l="1"/>
  <c r="AE18381" i="25"/>
  <c r="AG18381" i="25" s="1"/>
  <c r="AE18382" i="25" l="1"/>
  <c r="AG18382" i="25" s="1"/>
  <c r="AF18382" i="25"/>
  <c r="AF18383" i="25" l="1"/>
  <c r="AE18383" i="25"/>
  <c r="AG18383" i="25" s="1"/>
  <c r="AE18384" i="25" l="1"/>
  <c r="AG18384" i="25" s="1"/>
  <c r="AF18384" i="25"/>
  <c r="AE18385" i="25" l="1"/>
  <c r="AG18385" i="25" s="1"/>
  <c r="AF18385" i="25"/>
  <c r="AE18386" i="25" l="1"/>
  <c r="AG18386" i="25" s="1"/>
  <c r="AF18386" i="25"/>
  <c r="AF18387" i="25" l="1"/>
  <c r="AE18387" i="25"/>
  <c r="AG18387" i="25" s="1"/>
  <c r="AE18388" i="25" l="1"/>
  <c r="AG18388" i="25" s="1"/>
  <c r="AF18388" i="25"/>
  <c r="AF18389" i="25" l="1"/>
  <c r="AE18389" i="25"/>
  <c r="AG18389" i="25" s="1"/>
  <c r="AE18390" i="25" l="1"/>
  <c r="AG18390" i="25" s="1"/>
  <c r="AF18390" i="25"/>
  <c r="AF18391" i="25" l="1"/>
  <c r="AE18391" i="25"/>
  <c r="AG18391" i="25" s="1"/>
  <c r="AE18392" i="25" l="1"/>
  <c r="AG18392" i="25" s="1"/>
  <c r="AF18392" i="25"/>
  <c r="AF18393" i="25" l="1"/>
  <c r="AE18393" i="25"/>
  <c r="AG18393" i="25" s="1"/>
  <c r="AE18394" i="25" l="1"/>
  <c r="AG18394" i="25" s="1"/>
  <c r="AF18394" i="25"/>
  <c r="AF18395" i="25" l="1"/>
  <c r="AE18395" i="25"/>
  <c r="AG18395" i="25" s="1"/>
  <c r="AE18396" i="25" l="1"/>
  <c r="AG18396" i="25" s="1"/>
  <c r="AF18396" i="25"/>
  <c r="AF18397" i="25" l="1"/>
  <c r="AE18397" i="25"/>
  <c r="AG18397" i="25" s="1"/>
  <c r="AE18398" i="25" l="1"/>
  <c r="AG18398" i="25" s="1"/>
  <c r="AF18398" i="25"/>
  <c r="AF18399" i="25" l="1"/>
  <c r="AE18399" i="25"/>
  <c r="AG18399" i="25" s="1"/>
  <c r="AE18400" i="25" l="1"/>
  <c r="AG18400" i="25" s="1"/>
  <c r="AF18400" i="25"/>
  <c r="AF18401" i="25" l="1"/>
  <c r="AE18401" i="25"/>
  <c r="AG18401" i="25" s="1"/>
  <c r="AE18402" i="25" l="1"/>
  <c r="AG18402" i="25" s="1"/>
  <c r="AF18402" i="25"/>
  <c r="AF18403" i="25" l="1"/>
  <c r="AE18403" i="25"/>
  <c r="AG18403" i="25" s="1"/>
  <c r="AE18404" i="25" l="1"/>
  <c r="AG18404" i="25" s="1"/>
  <c r="AF18404" i="25"/>
  <c r="AE18405" i="25" l="1"/>
  <c r="AG18405" i="25" s="1"/>
  <c r="AF18405" i="25"/>
  <c r="AE18406" i="25" l="1"/>
  <c r="AG18406" i="25" s="1"/>
  <c r="AF18406" i="25"/>
  <c r="AF18407" i="25" l="1"/>
  <c r="AE18407" i="25"/>
  <c r="AG18407" i="25" s="1"/>
  <c r="AE18408" i="25" l="1"/>
  <c r="AG18408" i="25" s="1"/>
  <c r="AF18408" i="25"/>
  <c r="AF18409" i="25" l="1"/>
  <c r="AE18409" i="25"/>
  <c r="AG18409" i="25" s="1"/>
  <c r="AE18410" i="25" l="1"/>
  <c r="AG18410" i="25" s="1"/>
  <c r="AF18410" i="25"/>
  <c r="AF18411" i="25" l="1"/>
  <c r="AE18411" i="25"/>
  <c r="AG18411" i="25" s="1"/>
  <c r="AE18412" i="25" l="1"/>
  <c r="AG18412" i="25" s="1"/>
  <c r="AF18412" i="25"/>
  <c r="AF18413" i="25" l="1"/>
  <c r="AE18413" i="25"/>
  <c r="AG18413" i="25" s="1"/>
  <c r="AE18414" i="25" l="1"/>
  <c r="AG18414" i="25" s="1"/>
  <c r="AF18414" i="25"/>
  <c r="AF18415" i="25" l="1"/>
  <c r="AE18415" i="25"/>
  <c r="AG18415" i="25" s="1"/>
  <c r="AE18416" i="25" l="1"/>
  <c r="AG18416" i="25" s="1"/>
  <c r="AF18416" i="25"/>
  <c r="AF18417" i="25" l="1"/>
  <c r="AE18417" i="25"/>
  <c r="AG18417" i="25" s="1"/>
  <c r="AE18418" i="25" l="1"/>
  <c r="AG18418" i="25" s="1"/>
  <c r="AF18418" i="25"/>
  <c r="AE18419" i="25" l="1"/>
  <c r="AG18419" i="25" s="1"/>
  <c r="AF18419" i="25"/>
  <c r="AE18420" i="25" l="1"/>
  <c r="AG18420" i="25" s="1"/>
  <c r="AF18420" i="25"/>
  <c r="AF18421" i="25" l="1"/>
  <c r="AE18421" i="25"/>
  <c r="AG18421" i="25" s="1"/>
  <c r="AE18422" i="25" l="1"/>
  <c r="AG18422" i="25" s="1"/>
  <c r="AF18422" i="25"/>
  <c r="AF18423" i="25" l="1"/>
  <c r="AE18423" i="25"/>
  <c r="AG18423" i="25" s="1"/>
  <c r="AE18424" i="25" l="1"/>
  <c r="AG18424" i="25" s="1"/>
  <c r="AF18424" i="25"/>
  <c r="AF18425" i="25" l="1"/>
  <c r="AE18425" i="25"/>
  <c r="AG18425" i="25" s="1"/>
  <c r="AE18426" i="25" l="1"/>
  <c r="AG18426" i="25" s="1"/>
  <c r="AF18426" i="25"/>
  <c r="AF18427" i="25" l="1"/>
  <c r="AE18427" i="25"/>
  <c r="AG18427" i="25" s="1"/>
  <c r="AE18428" i="25" l="1"/>
  <c r="AG18428" i="25" s="1"/>
  <c r="AF18428" i="25"/>
  <c r="AF18429" i="25" l="1"/>
  <c r="AE18429" i="25"/>
  <c r="AG18429" i="25" s="1"/>
  <c r="AE18430" i="25" l="1"/>
  <c r="AG18430" i="25" s="1"/>
  <c r="AF18430" i="25"/>
  <c r="AE18431" i="25" l="1"/>
  <c r="AG18431" i="25" s="1"/>
  <c r="AF18431" i="25"/>
  <c r="AE18432" i="25" l="1"/>
  <c r="AG18432" i="25" s="1"/>
  <c r="AF18432" i="25"/>
  <c r="AF18433" i="25" l="1"/>
  <c r="AE18433" i="25"/>
  <c r="AG18433" i="25" s="1"/>
  <c r="AE18434" i="25" l="1"/>
  <c r="AG18434" i="25" s="1"/>
  <c r="AF18434" i="25"/>
  <c r="AF18435" i="25" l="1"/>
  <c r="AE18435" i="25"/>
  <c r="AG18435" i="25" s="1"/>
  <c r="AE18436" i="25" l="1"/>
  <c r="AG18436" i="25" s="1"/>
  <c r="AF18436" i="25"/>
  <c r="AF18437" i="25" l="1"/>
  <c r="AE18437" i="25"/>
  <c r="AG18437" i="25" s="1"/>
  <c r="AE18438" i="25" l="1"/>
  <c r="AG18438" i="25" s="1"/>
  <c r="AF18438" i="25"/>
  <c r="AF18439" i="25" l="1"/>
  <c r="AE18439" i="25"/>
  <c r="AG18439" i="25" s="1"/>
  <c r="AE18440" i="25" l="1"/>
  <c r="AG18440" i="25" s="1"/>
  <c r="AF18440" i="25"/>
  <c r="AF18441" i="25" l="1"/>
  <c r="AE18441" i="25"/>
  <c r="AG18441" i="25" s="1"/>
  <c r="AE18442" i="25" l="1"/>
  <c r="AG18442" i="25" s="1"/>
  <c r="AF18442" i="25"/>
  <c r="AF18443" i="25" l="1"/>
  <c r="AE18443" i="25"/>
  <c r="AG18443" i="25" s="1"/>
  <c r="AE18444" i="25" l="1"/>
  <c r="AG18444" i="25" s="1"/>
  <c r="AF18444" i="25"/>
  <c r="AF18445" i="25" l="1"/>
  <c r="AE18445" i="25"/>
  <c r="AG18445" i="25" s="1"/>
  <c r="AE18446" i="25" l="1"/>
  <c r="AG18446" i="25" s="1"/>
  <c r="AF18446" i="25"/>
  <c r="AF18447" i="25" l="1"/>
  <c r="AE18447" i="25"/>
  <c r="AG18447" i="25" s="1"/>
  <c r="AE18448" i="25" l="1"/>
  <c r="AG18448" i="25" s="1"/>
  <c r="AF18448" i="25"/>
  <c r="AF18449" i="25" l="1"/>
  <c r="AE18449" i="25"/>
  <c r="AG18449" i="25" s="1"/>
  <c r="AE18450" i="25" l="1"/>
  <c r="AG18450" i="25" s="1"/>
  <c r="AF18450" i="25"/>
  <c r="AF18451" i="25" l="1"/>
  <c r="AE18451" i="25"/>
  <c r="AG18451" i="25" s="1"/>
  <c r="AE18452" i="25" l="1"/>
  <c r="AG18452" i="25" s="1"/>
  <c r="AF18452" i="25"/>
  <c r="AF18453" i="25" l="1"/>
  <c r="AE18453" i="25"/>
  <c r="AG18453" i="25" s="1"/>
  <c r="AE18454" i="25" l="1"/>
  <c r="AG18454" i="25" s="1"/>
  <c r="AF18454" i="25"/>
  <c r="AF18455" i="25" l="1"/>
  <c r="AE18455" i="25"/>
  <c r="AG18455" i="25" s="1"/>
  <c r="AE18456" i="25" l="1"/>
  <c r="AG18456" i="25" s="1"/>
  <c r="AF18456" i="25"/>
  <c r="AF18457" i="25" l="1"/>
  <c r="AE18457" i="25"/>
  <c r="AG18457" i="25" s="1"/>
  <c r="AE18458" i="25" l="1"/>
  <c r="AG18458" i="25" s="1"/>
  <c r="AF18458" i="25"/>
  <c r="AF18459" i="25" l="1"/>
  <c r="AE18459" i="25"/>
  <c r="AG18459" i="25" s="1"/>
  <c r="AE18460" i="25" l="1"/>
  <c r="AG18460" i="25" s="1"/>
  <c r="AF18460" i="25"/>
  <c r="AF18461" i="25" l="1"/>
  <c r="AE18461" i="25"/>
  <c r="AG18461" i="25" s="1"/>
  <c r="AE18462" i="25" l="1"/>
  <c r="AG18462" i="25" s="1"/>
  <c r="AF18462" i="25"/>
  <c r="AF18463" i="25" l="1"/>
  <c r="AE18463" i="25"/>
  <c r="AG18463" i="25" s="1"/>
  <c r="AE18464" i="25" l="1"/>
  <c r="AG18464" i="25" s="1"/>
  <c r="AF18464" i="25"/>
  <c r="AF18465" i="25" l="1"/>
  <c r="AE18465" i="25"/>
  <c r="AG18465" i="25" s="1"/>
  <c r="AE18466" i="25" l="1"/>
  <c r="AG18466" i="25" s="1"/>
  <c r="AF18466" i="25"/>
  <c r="AF18467" i="25" l="1"/>
  <c r="AE18467" i="25"/>
  <c r="AG18467" i="25" s="1"/>
  <c r="AE18468" i="25" l="1"/>
  <c r="AG18468" i="25" s="1"/>
  <c r="AF18468" i="25"/>
  <c r="AF18469" i="25" l="1"/>
  <c r="AE18469" i="25"/>
  <c r="AG18469" i="25" s="1"/>
  <c r="AE18470" i="25" l="1"/>
  <c r="AG18470" i="25" s="1"/>
  <c r="AF18470" i="25"/>
  <c r="AF18471" i="25" l="1"/>
  <c r="AE18471" i="25"/>
  <c r="AG18471" i="25" s="1"/>
  <c r="AE18472" i="25" l="1"/>
  <c r="AG18472" i="25" s="1"/>
  <c r="AF18472" i="25"/>
  <c r="AF18473" i="25" l="1"/>
  <c r="AE18473" i="25"/>
  <c r="AG18473" i="25" s="1"/>
  <c r="AE18474" i="25" l="1"/>
  <c r="AG18474" i="25" s="1"/>
  <c r="AF18474" i="25"/>
  <c r="AF18475" i="25" l="1"/>
  <c r="AE18475" i="25"/>
  <c r="AG18475" i="25" s="1"/>
  <c r="AE18476" i="25" l="1"/>
  <c r="AG18476" i="25" s="1"/>
  <c r="AF18476" i="25"/>
  <c r="AF18477" i="25" l="1"/>
  <c r="AE18477" i="25"/>
  <c r="AG18477" i="25" s="1"/>
  <c r="AE18478" i="25" l="1"/>
  <c r="AG18478" i="25" s="1"/>
  <c r="AF18478" i="25"/>
  <c r="AF18479" i="25" l="1"/>
  <c r="AE18479" i="25"/>
  <c r="AG18479" i="25" s="1"/>
  <c r="AE18480" i="25" l="1"/>
  <c r="AG18480" i="25" s="1"/>
  <c r="AF18480" i="25"/>
  <c r="AF18481" i="25" l="1"/>
  <c r="AE18481" i="25"/>
  <c r="AG18481" i="25" s="1"/>
  <c r="AE18482" i="25" l="1"/>
  <c r="AG18482" i="25" s="1"/>
  <c r="AF18482" i="25"/>
  <c r="AF18483" i="25" l="1"/>
  <c r="AE18483" i="25"/>
  <c r="AG18483" i="25" s="1"/>
  <c r="AE18484" i="25" l="1"/>
  <c r="AG18484" i="25" s="1"/>
  <c r="AF18484" i="25"/>
  <c r="AF18485" i="25" l="1"/>
  <c r="AE18485" i="25"/>
  <c r="AG18485" i="25" s="1"/>
  <c r="AE18486" i="25" l="1"/>
  <c r="AG18486" i="25" s="1"/>
  <c r="AF18486" i="25"/>
  <c r="AF18487" i="25" l="1"/>
  <c r="AE18487" i="25"/>
  <c r="AG18487" i="25" s="1"/>
  <c r="AE18488" i="25" l="1"/>
  <c r="AG18488" i="25" s="1"/>
  <c r="AF18488" i="25"/>
  <c r="AF18489" i="25" l="1"/>
  <c r="AE18489" i="25"/>
  <c r="AG18489" i="25" s="1"/>
  <c r="AE18490" i="25" l="1"/>
  <c r="AG18490" i="25" s="1"/>
  <c r="AF18490" i="25"/>
  <c r="AF18491" i="25" l="1"/>
  <c r="AE18491" i="25"/>
  <c r="AG18491" i="25" s="1"/>
  <c r="AE18492" i="25" l="1"/>
  <c r="AG18492" i="25" s="1"/>
  <c r="AF18492" i="25"/>
  <c r="AF18493" i="25" l="1"/>
  <c r="AE18493" i="25"/>
  <c r="AG18493" i="25" s="1"/>
  <c r="AE18494" i="25" l="1"/>
  <c r="AG18494" i="25" s="1"/>
  <c r="AF18494" i="25"/>
  <c r="AF18495" i="25" l="1"/>
  <c r="AE18495" i="25"/>
  <c r="AG18495" i="25" s="1"/>
  <c r="AE18496" i="25" l="1"/>
  <c r="AG18496" i="25" s="1"/>
  <c r="AF18496" i="25"/>
  <c r="AF18497" i="25" l="1"/>
  <c r="AE18497" i="25"/>
  <c r="AG18497" i="25" s="1"/>
  <c r="AE18498" i="25" l="1"/>
  <c r="AG18498" i="25" s="1"/>
  <c r="AF18498" i="25"/>
  <c r="AF18499" i="25" l="1"/>
  <c r="AE18499" i="25"/>
  <c r="AG18499" i="25" s="1"/>
  <c r="AE18500" i="25" l="1"/>
  <c r="AG18500" i="25" s="1"/>
  <c r="AF18500" i="25"/>
  <c r="AF18501" i="25" l="1"/>
  <c r="AE18501" i="25"/>
  <c r="AG18501" i="25" s="1"/>
  <c r="AE18502" i="25" l="1"/>
  <c r="AG18502" i="25" s="1"/>
  <c r="AF18502" i="25"/>
  <c r="AF18503" i="25" l="1"/>
  <c r="AE18503" i="25"/>
  <c r="AG18503" i="25" s="1"/>
  <c r="AE18504" i="25" l="1"/>
  <c r="AG18504" i="25" s="1"/>
  <c r="AF18504" i="25"/>
  <c r="AF18505" i="25" l="1"/>
  <c r="AE18505" i="25"/>
  <c r="AG18505" i="25" s="1"/>
  <c r="AE18506" i="25" l="1"/>
  <c r="AG18506" i="25" s="1"/>
  <c r="AF18506" i="25"/>
  <c r="AF18507" i="25" l="1"/>
  <c r="AE18507" i="25"/>
  <c r="AG18507" i="25" s="1"/>
  <c r="AE18508" i="25" l="1"/>
  <c r="AG18508" i="25" s="1"/>
  <c r="AF18508" i="25"/>
  <c r="AF18509" i="25" l="1"/>
  <c r="AE18509" i="25"/>
  <c r="AG18509" i="25" s="1"/>
  <c r="AE18510" i="25" l="1"/>
  <c r="AG18510" i="25" s="1"/>
  <c r="AF18510" i="25"/>
  <c r="AF18511" i="25" l="1"/>
  <c r="AE18511" i="25"/>
  <c r="AG18511" i="25" s="1"/>
  <c r="AE18512" i="25" l="1"/>
  <c r="AG18512" i="25" s="1"/>
  <c r="AF18512" i="25"/>
  <c r="AF18513" i="25" l="1"/>
  <c r="AE18513" i="25"/>
  <c r="AG18513" i="25" s="1"/>
  <c r="AE18514" i="25" l="1"/>
  <c r="AG18514" i="25" s="1"/>
  <c r="AF18514" i="25"/>
  <c r="AF18515" i="25" l="1"/>
  <c r="AE18515" i="25"/>
  <c r="AG18515" i="25" s="1"/>
  <c r="AE18516" i="25" l="1"/>
  <c r="AG18516" i="25" s="1"/>
  <c r="AF18516" i="25"/>
  <c r="AF18517" i="25" l="1"/>
  <c r="AE18517" i="25"/>
  <c r="AG18517" i="25" s="1"/>
  <c r="AE18518" i="25" l="1"/>
  <c r="AG18518" i="25" s="1"/>
  <c r="AF18518" i="25"/>
  <c r="AF18519" i="25" l="1"/>
  <c r="AE18519" i="25"/>
  <c r="AG18519" i="25" s="1"/>
  <c r="AE18520" i="25" l="1"/>
  <c r="AG18520" i="25" s="1"/>
  <c r="AF18520" i="25"/>
  <c r="AF18521" i="25" l="1"/>
  <c r="AE18521" i="25"/>
  <c r="AG18521" i="25" s="1"/>
  <c r="AE18522" i="25" l="1"/>
  <c r="AG18522" i="25" s="1"/>
  <c r="AF18522" i="25"/>
  <c r="AF18523" i="25" l="1"/>
  <c r="AE18523" i="25"/>
  <c r="AG18523" i="25" s="1"/>
  <c r="AE18524" i="25" l="1"/>
  <c r="AG18524" i="25" s="1"/>
  <c r="AF18524" i="25"/>
  <c r="AF18525" i="25" l="1"/>
  <c r="AE18525" i="25"/>
  <c r="AG18525" i="25" s="1"/>
  <c r="AE18526" i="25" l="1"/>
  <c r="AG18526" i="25" s="1"/>
  <c r="AF18526" i="25"/>
  <c r="AF18527" i="25" l="1"/>
  <c r="AE18527" i="25"/>
  <c r="AG18527" i="25" s="1"/>
  <c r="AE18528" i="25" l="1"/>
  <c r="AG18528" i="25" s="1"/>
  <c r="AF18528" i="25"/>
  <c r="AF18529" i="25" l="1"/>
  <c r="AE18529" i="25"/>
  <c r="AG18529" i="25" s="1"/>
  <c r="AE18530" i="25" l="1"/>
  <c r="AG18530" i="25" s="1"/>
  <c r="AF18530" i="25"/>
  <c r="AF18531" i="25" l="1"/>
  <c r="AE18531" i="25"/>
  <c r="AG18531" i="25" s="1"/>
  <c r="AE18532" i="25" l="1"/>
  <c r="AG18532" i="25" s="1"/>
  <c r="AF18532" i="25"/>
  <c r="AF18533" i="25" l="1"/>
  <c r="AE18533" i="25"/>
  <c r="AG18533" i="25" s="1"/>
  <c r="AE18534" i="25" l="1"/>
  <c r="AG18534" i="25" s="1"/>
  <c r="AF18534" i="25"/>
  <c r="AF18535" i="25" l="1"/>
  <c r="AE18535" i="25"/>
  <c r="AG18535" i="25" s="1"/>
  <c r="AE18536" i="25" l="1"/>
  <c r="AG18536" i="25" s="1"/>
  <c r="AF18536" i="25"/>
  <c r="AF18537" i="25" l="1"/>
  <c r="AE18537" i="25"/>
  <c r="AG18537" i="25" s="1"/>
  <c r="AE18538" i="25" l="1"/>
  <c r="AG18538" i="25" s="1"/>
  <c r="AF18538" i="25"/>
  <c r="AF18539" i="25" l="1"/>
  <c r="AE18539" i="25"/>
  <c r="AG18539" i="25" s="1"/>
  <c r="AE18540" i="25" l="1"/>
  <c r="AG18540" i="25" s="1"/>
  <c r="AF18540" i="25"/>
  <c r="AF18541" i="25" l="1"/>
  <c r="AE18541" i="25"/>
  <c r="AG18541" i="25" s="1"/>
  <c r="AE18542" i="25" l="1"/>
  <c r="AG18542" i="25" s="1"/>
  <c r="AF18542" i="25"/>
  <c r="AF18543" i="25" l="1"/>
  <c r="AE18543" i="25"/>
  <c r="AG18543" i="25" s="1"/>
  <c r="AE18544" i="25" l="1"/>
  <c r="AG18544" i="25" s="1"/>
  <c r="AF18544" i="25"/>
  <c r="AF18545" i="25" l="1"/>
  <c r="AE18545" i="25"/>
  <c r="AG18545" i="25" s="1"/>
  <c r="AE18546" i="25" l="1"/>
  <c r="AG18546" i="25" s="1"/>
  <c r="AF18546" i="25"/>
  <c r="AF18547" i="25" l="1"/>
  <c r="AE18547" i="25"/>
  <c r="AG18547" i="25" s="1"/>
  <c r="AE18548" i="25" l="1"/>
  <c r="AG18548" i="25" s="1"/>
  <c r="AF18548" i="25"/>
  <c r="AF18549" i="25" l="1"/>
  <c r="AE18549" i="25"/>
  <c r="AG18549" i="25" s="1"/>
  <c r="AE18550" i="25" l="1"/>
  <c r="AG18550" i="25" s="1"/>
  <c r="AF18550" i="25"/>
  <c r="AF18551" i="25" l="1"/>
  <c r="AE18551" i="25"/>
  <c r="AG18551" i="25" s="1"/>
  <c r="AE18552" i="25" l="1"/>
  <c r="AG18552" i="25" s="1"/>
  <c r="AF18552" i="25"/>
  <c r="AF18553" i="25" l="1"/>
  <c r="AE18553" i="25"/>
  <c r="AG18553" i="25" s="1"/>
  <c r="AE18554" i="25" l="1"/>
  <c r="AG18554" i="25" s="1"/>
  <c r="AF18554" i="25"/>
  <c r="AF18555" i="25" l="1"/>
  <c r="AE18555" i="25"/>
  <c r="AG18555" i="25" s="1"/>
  <c r="AE18556" i="25" l="1"/>
  <c r="AG18556" i="25" s="1"/>
  <c r="AF18556" i="25"/>
  <c r="AF18557" i="25" l="1"/>
  <c r="AE18557" i="25"/>
  <c r="AG18557" i="25" s="1"/>
  <c r="AE18558" i="25" l="1"/>
  <c r="AG18558" i="25" s="1"/>
  <c r="AF18558" i="25"/>
  <c r="AF18559" i="25" l="1"/>
  <c r="AE18559" i="25"/>
  <c r="AG18559" i="25" s="1"/>
  <c r="AE18560" i="25" l="1"/>
  <c r="AG18560" i="25" s="1"/>
  <c r="AF18560" i="25"/>
  <c r="AF18561" i="25" l="1"/>
  <c r="AE18561" i="25"/>
  <c r="AG18561" i="25" s="1"/>
  <c r="AE18562" i="25" l="1"/>
  <c r="AG18562" i="25" s="1"/>
  <c r="AF18562" i="25"/>
  <c r="AF18563" i="25" l="1"/>
  <c r="AE18563" i="25"/>
  <c r="AG18563" i="25" s="1"/>
  <c r="AE18564" i="25" l="1"/>
  <c r="AG18564" i="25" s="1"/>
  <c r="AF18564" i="25"/>
  <c r="AF18565" i="25" l="1"/>
  <c r="AE18565" i="25"/>
  <c r="AG18565" i="25" s="1"/>
  <c r="AE18566" i="25" l="1"/>
  <c r="AG18566" i="25" s="1"/>
  <c r="AF18566" i="25"/>
  <c r="AF18567" i="25" l="1"/>
  <c r="AE18567" i="25"/>
  <c r="AG18567" i="25" s="1"/>
  <c r="AE18568" i="25" l="1"/>
  <c r="AG18568" i="25" s="1"/>
  <c r="AF18568" i="25"/>
  <c r="AF18569" i="25" l="1"/>
  <c r="AE18569" i="25"/>
  <c r="AG18569" i="25" s="1"/>
  <c r="AE18570" i="25" l="1"/>
  <c r="AG18570" i="25" s="1"/>
  <c r="AF18570" i="25"/>
  <c r="AF18571" i="25" l="1"/>
  <c r="AE18571" i="25"/>
  <c r="AG18571" i="25" s="1"/>
  <c r="AE18572" i="25" l="1"/>
  <c r="AG18572" i="25" s="1"/>
  <c r="AF18572" i="25"/>
  <c r="AF18573" i="25" l="1"/>
  <c r="AE18573" i="25"/>
  <c r="AG18573" i="25" s="1"/>
  <c r="AE18574" i="25" l="1"/>
  <c r="AG18574" i="25" s="1"/>
  <c r="AF18574" i="25"/>
  <c r="AF18575" i="25" l="1"/>
  <c r="AE18575" i="25"/>
  <c r="AG18575" i="25" s="1"/>
  <c r="AE18576" i="25" l="1"/>
  <c r="AG18576" i="25" s="1"/>
  <c r="AF18576" i="25"/>
  <c r="AF18577" i="25" l="1"/>
  <c r="AE18577" i="25"/>
  <c r="AG18577" i="25" s="1"/>
  <c r="AE18578" i="25" l="1"/>
  <c r="AG18578" i="25" s="1"/>
  <c r="AF18578" i="25"/>
  <c r="AF18579" i="25" l="1"/>
  <c r="AE18579" i="25"/>
  <c r="AG18579" i="25" s="1"/>
  <c r="AE18580" i="25" l="1"/>
  <c r="AG18580" i="25" s="1"/>
  <c r="AF18580" i="25"/>
  <c r="AF18581" i="25" l="1"/>
  <c r="AE18581" i="25"/>
  <c r="AG18581" i="25" s="1"/>
  <c r="AE18582" i="25" l="1"/>
  <c r="AG18582" i="25" s="1"/>
  <c r="AF18582" i="25"/>
  <c r="AF18583" i="25" l="1"/>
  <c r="AE18583" i="25"/>
  <c r="AG18583" i="25" s="1"/>
  <c r="AE18584" i="25" l="1"/>
  <c r="AG18584" i="25" s="1"/>
  <c r="AF18584" i="25"/>
  <c r="AF18585" i="25" l="1"/>
  <c r="AE18585" i="25"/>
  <c r="AG18585" i="25" s="1"/>
  <c r="AE18586" i="25" l="1"/>
  <c r="AG18586" i="25" s="1"/>
  <c r="AF18586" i="25"/>
  <c r="AF18587" i="25" l="1"/>
  <c r="AE18587" i="25"/>
  <c r="AG18587" i="25" s="1"/>
  <c r="AE18588" i="25" l="1"/>
  <c r="AG18588" i="25" s="1"/>
  <c r="AF18588" i="25"/>
  <c r="AF18589" i="25" l="1"/>
  <c r="AE18589" i="25"/>
  <c r="AG18589" i="25" s="1"/>
  <c r="AE18590" i="25" l="1"/>
  <c r="AG18590" i="25" s="1"/>
  <c r="AF18590" i="25"/>
  <c r="AF18591" i="25" l="1"/>
  <c r="AE18591" i="25"/>
  <c r="AG18591" i="25" s="1"/>
  <c r="AE18592" i="25" l="1"/>
  <c r="AG18592" i="25" s="1"/>
  <c r="AF18592" i="25"/>
  <c r="AF18593" i="25" l="1"/>
  <c r="AE18593" i="25"/>
  <c r="AG18593" i="25" s="1"/>
  <c r="AE18594" i="25" l="1"/>
  <c r="AG18594" i="25" s="1"/>
  <c r="AF18594" i="25"/>
  <c r="AF18595" i="25" l="1"/>
  <c r="AE18595" i="25"/>
  <c r="AG18595" i="25" s="1"/>
  <c r="AE18596" i="25" l="1"/>
  <c r="AG18596" i="25" s="1"/>
  <c r="AF18596" i="25"/>
  <c r="AE18597" i="25" l="1"/>
  <c r="AG18597" i="25" s="1"/>
  <c r="AF18597" i="25"/>
  <c r="AE18598" i="25" l="1"/>
  <c r="AG18598" i="25" s="1"/>
  <c r="AF18598" i="25"/>
  <c r="AF18599" i="25" l="1"/>
  <c r="AE18599" i="25"/>
  <c r="AG18599" i="25" s="1"/>
  <c r="AE18600" i="25" l="1"/>
  <c r="AG18600" i="25" s="1"/>
  <c r="AF18600" i="25"/>
  <c r="AF18601" i="25" l="1"/>
  <c r="AE18601" i="25"/>
  <c r="AG18601" i="25" s="1"/>
  <c r="AE18602" i="25" l="1"/>
  <c r="AG18602" i="25" s="1"/>
  <c r="AF18602" i="25"/>
  <c r="AF18603" i="25" l="1"/>
  <c r="AE18603" i="25"/>
  <c r="AG18603" i="25" s="1"/>
  <c r="AE18604" i="25" l="1"/>
  <c r="AG18604" i="25" s="1"/>
  <c r="AF18604" i="25"/>
  <c r="AF18605" i="25" l="1"/>
  <c r="AE18605" i="25"/>
  <c r="AG18605" i="25" s="1"/>
  <c r="AE18606" i="25" l="1"/>
  <c r="AG18606" i="25" s="1"/>
  <c r="AF18606" i="25"/>
  <c r="AF18607" i="25" l="1"/>
  <c r="AE18607" i="25"/>
  <c r="AG18607" i="25" s="1"/>
  <c r="AE18608" i="25" l="1"/>
  <c r="AG18608" i="25" s="1"/>
  <c r="AF18608" i="25"/>
  <c r="AF18609" i="25" l="1"/>
  <c r="AE18609" i="25"/>
  <c r="AG18609" i="25" s="1"/>
  <c r="AE18610" i="25" l="1"/>
  <c r="AG18610" i="25" s="1"/>
  <c r="AF18610" i="25"/>
  <c r="AF18611" i="25" l="1"/>
  <c r="AE18611" i="25"/>
  <c r="AG18611" i="25" s="1"/>
  <c r="AE18612" i="25" l="1"/>
  <c r="AG18612" i="25" s="1"/>
  <c r="AF18612" i="25"/>
  <c r="AF18613" i="25" l="1"/>
  <c r="AE18613" i="25"/>
  <c r="AG18613" i="25" s="1"/>
  <c r="AE18614" i="25" l="1"/>
  <c r="AG18614" i="25" s="1"/>
  <c r="AF18614" i="25"/>
  <c r="AF18615" i="25" l="1"/>
  <c r="AE18615" i="25"/>
  <c r="AG18615" i="25" s="1"/>
  <c r="AE18616" i="25" l="1"/>
  <c r="AG18616" i="25" s="1"/>
  <c r="AF18616" i="25"/>
  <c r="AF18617" i="25" l="1"/>
  <c r="AE18617" i="25"/>
  <c r="AG18617" i="25" s="1"/>
  <c r="AE18618" i="25" l="1"/>
  <c r="AG18618" i="25" s="1"/>
  <c r="AF18618" i="25"/>
  <c r="AF18619" i="25" l="1"/>
  <c r="AE18619" i="25"/>
  <c r="AG18619" i="25" s="1"/>
  <c r="AE18620" i="25" l="1"/>
  <c r="AG18620" i="25" s="1"/>
  <c r="AF18620" i="25"/>
  <c r="AF18621" i="25" l="1"/>
  <c r="AE18621" i="25"/>
  <c r="AG18621" i="25" s="1"/>
  <c r="AE18622" i="25" l="1"/>
  <c r="AG18622" i="25" s="1"/>
  <c r="AF18622" i="25"/>
  <c r="AF18623" i="25" l="1"/>
  <c r="AE18623" i="25"/>
  <c r="AG18623" i="25" s="1"/>
  <c r="AE18624" i="25" l="1"/>
  <c r="AG18624" i="25" s="1"/>
  <c r="AF18624" i="25"/>
  <c r="AE18625" i="25" l="1"/>
  <c r="AG18625" i="25" s="1"/>
  <c r="AF18625" i="25"/>
  <c r="AE18626" i="25" l="1"/>
  <c r="AG18626" i="25" s="1"/>
  <c r="AF18626" i="25"/>
  <c r="AF18627" i="25" l="1"/>
  <c r="AE18627" i="25"/>
  <c r="AG18627" i="25" s="1"/>
  <c r="AE18628" i="25" l="1"/>
  <c r="AG18628" i="25" s="1"/>
  <c r="AF18628" i="25"/>
  <c r="AF18629" i="25" l="1"/>
  <c r="AE18629" i="25"/>
  <c r="AG18629" i="25" s="1"/>
  <c r="AE18630" i="25" l="1"/>
  <c r="AG18630" i="25" s="1"/>
  <c r="AF18630" i="25"/>
  <c r="AF18631" i="25" l="1"/>
  <c r="AE18631" i="25"/>
  <c r="AG18631" i="25" s="1"/>
  <c r="AE18632" i="25" l="1"/>
  <c r="AG18632" i="25" s="1"/>
  <c r="AF18632" i="25"/>
  <c r="AF18633" i="25" l="1"/>
  <c r="AE18633" i="25"/>
  <c r="AG18633" i="25" s="1"/>
  <c r="AE18634" i="25" l="1"/>
  <c r="AG18634" i="25" s="1"/>
  <c r="AF18634" i="25"/>
  <c r="AF18635" i="25" l="1"/>
  <c r="AE18635" i="25"/>
  <c r="AG18635" i="25" s="1"/>
  <c r="AE18636" i="25" l="1"/>
  <c r="AG18636" i="25" s="1"/>
  <c r="AF18636" i="25"/>
  <c r="AF18637" i="25" l="1"/>
  <c r="AE18637" i="25"/>
  <c r="AG18637" i="25" s="1"/>
  <c r="AE18638" i="25" l="1"/>
  <c r="AG18638" i="25" s="1"/>
  <c r="AF18638" i="25"/>
  <c r="AF18639" i="25" l="1"/>
  <c r="AE18639" i="25"/>
  <c r="AG18639" i="25" s="1"/>
  <c r="AE18640" i="25" l="1"/>
  <c r="AG18640" i="25" s="1"/>
  <c r="AF18640" i="25"/>
  <c r="AF18641" i="25" l="1"/>
  <c r="AE18641" i="25"/>
  <c r="AG18641" i="25" s="1"/>
  <c r="AE18642" i="25" l="1"/>
  <c r="AG18642" i="25" s="1"/>
  <c r="AF18642" i="25"/>
  <c r="AF18643" i="25" l="1"/>
  <c r="AE18643" i="25"/>
  <c r="AG18643" i="25" s="1"/>
  <c r="AE18644" i="25" l="1"/>
  <c r="AG18644" i="25" s="1"/>
  <c r="AF18644" i="25"/>
  <c r="AF18645" i="25" l="1"/>
  <c r="AE18645" i="25"/>
  <c r="AG18645" i="25" s="1"/>
  <c r="AE18646" i="25" l="1"/>
  <c r="AG18646" i="25" s="1"/>
  <c r="AF18646" i="25"/>
  <c r="AF18647" i="25" l="1"/>
  <c r="AE18647" i="25"/>
  <c r="AG18647" i="25" s="1"/>
  <c r="AE18648" i="25" l="1"/>
  <c r="AG18648" i="25" s="1"/>
  <c r="AF18648" i="25"/>
  <c r="AF18649" i="25" l="1"/>
  <c r="AE18649" i="25"/>
  <c r="AG18649" i="25" s="1"/>
  <c r="AE18650" i="25" l="1"/>
  <c r="AG18650" i="25" s="1"/>
  <c r="AF18650" i="25"/>
  <c r="AF18651" i="25" l="1"/>
  <c r="AE18651" i="25"/>
  <c r="AG18651" i="25" s="1"/>
  <c r="AE18652" i="25" l="1"/>
  <c r="AG18652" i="25" s="1"/>
  <c r="AF18652" i="25"/>
  <c r="AF18653" i="25" l="1"/>
  <c r="AE18653" i="25"/>
  <c r="AG18653" i="25" s="1"/>
  <c r="AE18654" i="25" l="1"/>
  <c r="AG18654" i="25" s="1"/>
  <c r="AF18654" i="25"/>
  <c r="AF18655" i="25" l="1"/>
  <c r="AE18655" i="25"/>
  <c r="AG18655" i="25" s="1"/>
  <c r="AE18656" i="25" l="1"/>
  <c r="AG18656" i="25" s="1"/>
  <c r="AF18656" i="25"/>
  <c r="AF18657" i="25" l="1"/>
  <c r="AE18657" i="25"/>
  <c r="AG18657" i="25" s="1"/>
  <c r="AE18658" i="25" l="1"/>
  <c r="AG18658" i="25" s="1"/>
  <c r="AF18658" i="25"/>
  <c r="AF18659" i="25" l="1"/>
  <c r="AE18659" i="25"/>
  <c r="AG18659" i="25" s="1"/>
  <c r="AE18660" i="25" l="1"/>
  <c r="AG18660" i="25" s="1"/>
  <c r="AF18660" i="25"/>
  <c r="AF18661" i="25" l="1"/>
  <c r="AE18661" i="25"/>
  <c r="AG18661" i="25" s="1"/>
  <c r="AE18662" i="25" l="1"/>
  <c r="AG18662" i="25" s="1"/>
  <c r="AF18662" i="25"/>
  <c r="AF18663" i="25" l="1"/>
  <c r="AE18663" i="25"/>
  <c r="AG18663" i="25" s="1"/>
  <c r="AE18664" i="25" l="1"/>
  <c r="AG18664" i="25" s="1"/>
  <c r="AF18664" i="25"/>
  <c r="AF18665" i="25" l="1"/>
  <c r="AE18665" i="25"/>
  <c r="AG18665" i="25" s="1"/>
  <c r="AE18666" i="25" l="1"/>
  <c r="AG18666" i="25" s="1"/>
  <c r="AF18666" i="25"/>
  <c r="AE18667" i="25" l="1"/>
  <c r="AG18667" i="25" s="1"/>
  <c r="AF18667" i="25"/>
  <c r="AE18668" i="25" l="1"/>
  <c r="AG18668" i="25" s="1"/>
  <c r="AF18668" i="25"/>
  <c r="AF18669" i="25" l="1"/>
  <c r="AE18669" i="25"/>
  <c r="AG18669" i="25" s="1"/>
  <c r="AE18670" i="25" l="1"/>
  <c r="AG18670" i="25" s="1"/>
  <c r="AF18670" i="25"/>
  <c r="AF18671" i="25" l="1"/>
  <c r="AE18671" i="25"/>
  <c r="AG18671" i="25" s="1"/>
  <c r="AE18672" i="25" l="1"/>
  <c r="AG18672" i="25" s="1"/>
  <c r="AF18672" i="25"/>
  <c r="AF18673" i="25" l="1"/>
  <c r="AE18673" i="25"/>
  <c r="AG18673" i="25" s="1"/>
  <c r="AE18674" i="25" l="1"/>
  <c r="AG18674" i="25" s="1"/>
  <c r="AF18674" i="25"/>
  <c r="AF18675" i="25" l="1"/>
  <c r="AE18675" i="25"/>
  <c r="AG18675" i="25" s="1"/>
  <c r="AE18676" i="25" l="1"/>
  <c r="AG18676" i="25" s="1"/>
  <c r="AF18676" i="25"/>
  <c r="AF18677" i="25" l="1"/>
  <c r="AE18677" i="25"/>
  <c r="AG18677" i="25" s="1"/>
  <c r="AE18678" i="25" l="1"/>
  <c r="AG18678" i="25" s="1"/>
  <c r="AF18678" i="25"/>
  <c r="AF18679" i="25" l="1"/>
  <c r="AE18679" i="25"/>
  <c r="AG18679" i="25" s="1"/>
  <c r="AE18680" i="25" l="1"/>
  <c r="AG18680" i="25" s="1"/>
  <c r="AF18680" i="25"/>
  <c r="AF18681" i="25" l="1"/>
  <c r="AE18681" i="25"/>
  <c r="AG18681" i="25" s="1"/>
  <c r="AE18682" i="25" l="1"/>
  <c r="AG18682" i="25" s="1"/>
  <c r="AF18682" i="25"/>
  <c r="AF18683" i="25" l="1"/>
  <c r="AE18683" i="25"/>
  <c r="AG18683" i="25" s="1"/>
  <c r="AE18684" i="25" l="1"/>
  <c r="AG18684" i="25" s="1"/>
  <c r="AF18684" i="25"/>
  <c r="AF18685" i="25" l="1"/>
  <c r="AE18685" i="25"/>
  <c r="AG18685" i="25" s="1"/>
  <c r="AE18686" i="25" l="1"/>
  <c r="AG18686" i="25" s="1"/>
  <c r="AF18686" i="25"/>
  <c r="AF18687" i="25" l="1"/>
  <c r="AE18687" i="25"/>
  <c r="AG18687" i="25" s="1"/>
  <c r="AE18688" i="25" l="1"/>
  <c r="AG18688" i="25" s="1"/>
  <c r="AF18688" i="25"/>
  <c r="AE18689" i="25" l="1"/>
  <c r="AG18689" i="25" s="1"/>
  <c r="AF18689" i="25"/>
  <c r="AE18690" i="25" l="1"/>
  <c r="AG18690" i="25" s="1"/>
  <c r="AF18690" i="25"/>
  <c r="AF18691" i="25" l="1"/>
  <c r="AE18691" i="25"/>
  <c r="AG18691" i="25" s="1"/>
  <c r="AE18692" i="25" l="1"/>
  <c r="AG18692" i="25" s="1"/>
  <c r="AF18692" i="25"/>
  <c r="AF18693" i="25" l="1"/>
  <c r="AE18693" i="25"/>
  <c r="AG18693" i="25" s="1"/>
  <c r="AE18694" i="25" l="1"/>
  <c r="AG18694" i="25" s="1"/>
  <c r="AF18694" i="25"/>
  <c r="AF18695" i="25" l="1"/>
  <c r="AE18695" i="25"/>
  <c r="AG18695" i="25" s="1"/>
  <c r="AE18696" i="25" l="1"/>
  <c r="AG18696" i="25" s="1"/>
  <c r="AF18696" i="25"/>
  <c r="AF18697" i="25" l="1"/>
  <c r="AE18697" i="25"/>
  <c r="AG18697" i="25" s="1"/>
  <c r="AE18698" i="25" l="1"/>
  <c r="AG18698" i="25" s="1"/>
  <c r="AF18698" i="25"/>
  <c r="AE18699" i="25" l="1"/>
  <c r="AG18699" i="25" s="1"/>
  <c r="AF18699" i="25"/>
  <c r="AE18700" i="25" l="1"/>
  <c r="AG18700" i="25" s="1"/>
  <c r="AF18700" i="25"/>
  <c r="AF18701" i="25" l="1"/>
  <c r="AE18701" i="25"/>
  <c r="AG18701" i="25" s="1"/>
  <c r="AE18702" i="25" l="1"/>
  <c r="AG18702" i="25" s="1"/>
  <c r="AF18702" i="25"/>
  <c r="AF18703" i="25" l="1"/>
  <c r="AE18703" i="25"/>
  <c r="AG18703" i="25" s="1"/>
  <c r="AE18704" i="25" l="1"/>
  <c r="AG18704" i="25" s="1"/>
  <c r="AF18704" i="25"/>
  <c r="AF18705" i="25" l="1"/>
  <c r="AE18705" i="25"/>
  <c r="AG18705" i="25" s="1"/>
  <c r="AE18706" i="25" l="1"/>
  <c r="AG18706" i="25" s="1"/>
  <c r="AF18706" i="25"/>
  <c r="AF18707" i="25" l="1"/>
  <c r="AE18707" i="25"/>
  <c r="AG18707" i="25" s="1"/>
  <c r="AE18708" i="25" l="1"/>
  <c r="AG18708" i="25" s="1"/>
  <c r="AF18708" i="25"/>
  <c r="AF18709" i="25" l="1"/>
  <c r="AE18709" i="25"/>
  <c r="AG18709" i="25" s="1"/>
  <c r="AE18710" i="25" l="1"/>
  <c r="AG18710" i="25" s="1"/>
  <c r="AF18710" i="25"/>
  <c r="AF18711" i="25" l="1"/>
  <c r="AE18711" i="25"/>
  <c r="AG18711" i="25" s="1"/>
  <c r="AE18712" i="25" l="1"/>
  <c r="AG18712" i="25" s="1"/>
  <c r="AF18712" i="25"/>
  <c r="AF18713" i="25" l="1"/>
  <c r="AE18713" i="25"/>
  <c r="AG18713" i="25" s="1"/>
  <c r="AE18714" i="25" l="1"/>
  <c r="AG18714" i="25" s="1"/>
  <c r="AF18714" i="25"/>
  <c r="AF18715" i="25" l="1"/>
  <c r="AE18715" i="25"/>
  <c r="AG18715" i="25" s="1"/>
  <c r="AE18716" i="25" l="1"/>
  <c r="AG18716" i="25" s="1"/>
  <c r="AF18716" i="25"/>
  <c r="AF18717" i="25" l="1"/>
  <c r="AE18717" i="25"/>
  <c r="AG18717" i="25" s="1"/>
  <c r="AE18718" i="25" l="1"/>
  <c r="AG18718" i="25" s="1"/>
  <c r="AF18718" i="25"/>
  <c r="AE18719" i="25" l="1"/>
  <c r="AG18719" i="25" s="1"/>
  <c r="AF18719" i="25"/>
  <c r="AE18720" i="25" l="1"/>
  <c r="AG18720" i="25" s="1"/>
  <c r="AF18720" i="25"/>
  <c r="AF18721" i="25" l="1"/>
  <c r="AE18721" i="25"/>
  <c r="AG18721" i="25" s="1"/>
  <c r="AE18722" i="25" l="1"/>
  <c r="AG18722" i="25" s="1"/>
  <c r="AF18722" i="25"/>
  <c r="AF18723" i="25" l="1"/>
  <c r="AE18723" i="25"/>
  <c r="AG18723" i="25" s="1"/>
  <c r="AE18724" i="25" l="1"/>
  <c r="AG18724" i="25" s="1"/>
  <c r="AF18724" i="25"/>
  <c r="AF18725" i="25" l="1"/>
  <c r="AE18725" i="25"/>
  <c r="AG18725" i="25" s="1"/>
  <c r="AE18726" i="25" l="1"/>
  <c r="AG18726" i="25" s="1"/>
  <c r="AF18726" i="25"/>
  <c r="AF18727" i="25" l="1"/>
  <c r="AE18727" i="25"/>
  <c r="AG18727" i="25" s="1"/>
  <c r="AE18728" i="25" l="1"/>
  <c r="AG18728" i="25" s="1"/>
  <c r="AF18728" i="25"/>
  <c r="AF18729" i="25" l="1"/>
  <c r="AE18729" i="25"/>
  <c r="AG18729" i="25" s="1"/>
  <c r="AE18730" i="25" l="1"/>
  <c r="AG18730" i="25" s="1"/>
  <c r="AF18730" i="25"/>
  <c r="AF18731" i="25" l="1"/>
  <c r="AE18731" i="25"/>
  <c r="AG18731" i="25" s="1"/>
  <c r="AE18732" i="25" l="1"/>
  <c r="AG18732" i="25" s="1"/>
  <c r="AF18732" i="25"/>
  <c r="AF18733" i="25" l="1"/>
  <c r="AE18733" i="25"/>
  <c r="AG18733" i="25" s="1"/>
  <c r="AE18734" i="25" l="1"/>
  <c r="AG18734" i="25" s="1"/>
  <c r="AF18734" i="25"/>
  <c r="AE18735" i="25" l="1"/>
  <c r="AG18735" i="25" s="1"/>
  <c r="AF18735" i="25"/>
  <c r="AE18736" i="25" l="1"/>
  <c r="AG18736" i="25" s="1"/>
  <c r="AF18736" i="25"/>
  <c r="AF18737" i="25" l="1"/>
  <c r="AE18737" i="25"/>
  <c r="AG18737" i="25" s="1"/>
  <c r="AE18738" i="25" l="1"/>
  <c r="AG18738" i="25" s="1"/>
  <c r="AF18738" i="25"/>
  <c r="AF18739" i="25" l="1"/>
  <c r="AE18739" i="25"/>
  <c r="AG18739" i="25" s="1"/>
  <c r="AE18740" i="25" l="1"/>
  <c r="AG18740" i="25" s="1"/>
  <c r="AF18740" i="25"/>
  <c r="AF18741" i="25" l="1"/>
  <c r="AE18741" i="25"/>
  <c r="AG18741" i="25" s="1"/>
  <c r="AE18742" i="25" l="1"/>
  <c r="AG18742" i="25" s="1"/>
  <c r="AF18742" i="25"/>
  <c r="AF18743" i="25" l="1"/>
  <c r="AE18743" i="25"/>
  <c r="AG18743" i="25" s="1"/>
  <c r="AE18744" i="25" l="1"/>
  <c r="AG18744" i="25" s="1"/>
  <c r="AF18744" i="25"/>
  <c r="AF18745" i="25" l="1"/>
  <c r="AE18745" i="25"/>
  <c r="AG18745" i="25" s="1"/>
  <c r="AE18746" i="25" l="1"/>
  <c r="AG18746" i="25" s="1"/>
  <c r="AF18746" i="25"/>
  <c r="AF18747" i="25" l="1"/>
  <c r="AE18747" i="25"/>
  <c r="AG18747" i="25" s="1"/>
  <c r="AE18748" i="25" l="1"/>
  <c r="AG18748" i="25" s="1"/>
  <c r="AF18748" i="25"/>
  <c r="AF18749" i="25" l="1"/>
  <c r="AE18749" i="25"/>
  <c r="AG18749" i="25" s="1"/>
  <c r="AE18750" i="25" l="1"/>
  <c r="AG18750" i="25" s="1"/>
  <c r="AF18750" i="25"/>
  <c r="AF18751" i="25" l="1"/>
  <c r="AE18751" i="25"/>
  <c r="AG18751" i="25" s="1"/>
  <c r="AE18752" i="25" l="1"/>
  <c r="AG18752" i="25" s="1"/>
  <c r="AF18752" i="25"/>
  <c r="AF18753" i="25" l="1"/>
  <c r="AE18753" i="25"/>
  <c r="AG18753" i="25" s="1"/>
  <c r="AE18754" i="25" l="1"/>
  <c r="AG18754" i="25" s="1"/>
  <c r="AF18754" i="25"/>
  <c r="AF18755" i="25" l="1"/>
  <c r="AE18755" i="25"/>
  <c r="AG18755" i="25" s="1"/>
  <c r="AE18756" i="25" l="1"/>
  <c r="AG18756" i="25" s="1"/>
  <c r="AF18756" i="25"/>
  <c r="AF18757" i="25" l="1"/>
  <c r="AE18757" i="25"/>
  <c r="AG18757" i="25" s="1"/>
  <c r="AE18758" i="25" l="1"/>
  <c r="AG18758" i="25" s="1"/>
  <c r="AF18758" i="25"/>
  <c r="AF18759" i="25" l="1"/>
  <c r="AE18759" i="25"/>
  <c r="AG18759" i="25" s="1"/>
  <c r="AE18760" i="25" l="1"/>
  <c r="AG18760" i="25" s="1"/>
  <c r="AF18760" i="25"/>
  <c r="AF18761" i="25" l="1"/>
  <c r="AE18761" i="25"/>
  <c r="AG18761" i="25" s="1"/>
  <c r="AE18762" i="25" l="1"/>
  <c r="AG18762" i="25" s="1"/>
  <c r="AF18762" i="25"/>
  <c r="AF18763" i="25" l="1"/>
  <c r="AE18763" i="25"/>
  <c r="AG18763" i="25" s="1"/>
  <c r="AE18764" i="25" l="1"/>
  <c r="AG18764" i="25" s="1"/>
  <c r="AF18764" i="25"/>
  <c r="AF18765" i="25" l="1"/>
  <c r="AE18765" i="25"/>
  <c r="AG18765" i="25" s="1"/>
  <c r="AE18766" i="25" l="1"/>
  <c r="AG18766" i="25" s="1"/>
  <c r="AF18766" i="25"/>
  <c r="AF18767" i="25" l="1"/>
  <c r="AE18767" i="25"/>
  <c r="AG18767" i="25" s="1"/>
  <c r="AE18768" i="25" l="1"/>
  <c r="AG18768" i="25" s="1"/>
  <c r="AF18768" i="25"/>
  <c r="AF18769" i="25" l="1"/>
  <c r="AE18769" i="25"/>
  <c r="AG18769" i="25" s="1"/>
  <c r="AE18770" i="25" l="1"/>
  <c r="AG18770" i="25" s="1"/>
  <c r="AF18770" i="25"/>
  <c r="AF18771" i="25" l="1"/>
  <c r="AE18771" i="25"/>
  <c r="AG18771" i="25" s="1"/>
  <c r="AE18772" i="25" l="1"/>
  <c r="AG18772" i="25" s="1"/>
  <c r="AF18772" i="25"/>
  <c r="AF18773" i="25" l="1"/>
  <c r="AE18773" i="25"/>
  <c r="AG18773" i="25" s="1"/>
  <c r="AE18774" i="25" l="1"/>
  <c r="AG18774" i="25" s="1"/>
  <c r="AF18774" i="25"/>
  <c r="AF18775" i="25" l="1"/>
  <c r="AE18775" i="25"/>
  <c r="AG18775" i="25" s="1"/>
  <c r="AE18776" i="25" l="1"/>
  <c r="AG18776" i="25" s="1"/>
  <c r="AF18776" i="25"/>
  <c r="AF18777" i="25" l="1"/>
  <c r="AE18777" i="25"/>
  <c r="AG18777" i="25" s="1"/>
  <c r="AE18778" i="25" l="1"/>
  <c r="AG18778" i="25" s="1"/>
  <c r="AF18778" i="25"/>
  <c r="AF18779" i="25" l="1"/>
  <c r="AE18779" i="25"/>
  <c r="AG18779" i="25" s="1"/>
  <c r="AE18780" i="25" l="1"/>
  <c r="AG18780" i="25" s="1"/>
  <c r="AF18780" i="25"/>
  <c r="AF18781" i="25" l="1"/>
  <c r="AE18781" i="25"/>
  <c r="AG18781" i="25" s="1"/>
  <c r="AE18782" i="25" l="1"/>
  <c r="AG18782" i="25" s="1"/>
  <c r="AF18782" i="25"/>
  <c r="AF18783" i="25" l="1"/>
  <c r="AE18783" i="25"/>
  <c r="AG18783" i="25" s="1"/>
  <c r="AE18784" i="25" l="1"/>
  <c r="AG18784" i="25" s="1"/>
  <c r="AF18784" i="25"/>
  <c r="AF18785" i="25" l="1"/>
  <c r="AE18785" i="25"/>
  <c r="AG18785" i="25" s="1"/>
  <c r="AE18786" i="25" l="1"/>
  <c r="AG18786" i="25" s="1"/>
  <c r="AF18786" i="25"/>
  <c r="AF18787" i="25" l="1"/>
  <c r="AE18787" i="25"/>
  <c r="AG18787" i="25" s="1"/>
  <c r="AE18788" i="25" l="1"/>
  <c r="AG18788" i="25" s="1"/>
  <c r="AF18788" i="25"/>
  <c r="AF18789" i="25" l="1"/>
  <c r="AE18789" i="25"/>
  <c r="AG18789" i="25" s="1"/>
  <c r="AE18790" i="25" l="1"/>
  <c r="AG18790" i="25" s="1"/>
  <c r="AF18790" i="25"/>
  <c r="AF18791" i="25" l="1"/>
  <c r="AE18791" i="25"/>
  <c r="AG18791" i="25" s="1"/>
  <c r="AE18792" i="25" l="1"/>
  <c r="AG18792" i="25" s="1"/>
  <c r="AF18792" i="25"/>
  <c r="AF18793" i="25" l="1"/>
  <c r="AE18793" i="25"/>
  <c r="AG18793" i="25" s="1"/>
  <c r="AE18794" i="25" l="1"/>
  <c r="AG18794" i="25" s="1"/>
  <c r="AF18794" i="25"/>
  <c r="AF18795" i="25" l="1"/>
  <c r="AE18795" i="25"/>
  <c r="AG18795" i="25" s="1"/>
  <c r="AE18796" i="25" l="1"/>
  <c r="AG18796" i="25" s="1"/>
  <c r="AF18796" i="25"/>
  <c r="AF18797" i="25" l="1"/>
  <c r="AE18797" i="25"/>
  <c r="AG18797" i="25" s="1"/>
  <c r="AE18798" i="25" l="1"/>
  <c r="AG18798" i="25" s="1"/>
  <c r="AF18798" i="25"/>
  <c r="AF18799" i="25" l="1"/>
  <c r="AE18799" i="25"/>
  <c r="AG18799" i="25" s="1"/>
  <c r="AE18800" i="25" l="1"/>
  <c r="AG18800" i="25" s="1"/>
  <c r="AF18800" i="25"/>
  <c r="AF18801" i="25" l="1"/>
  <c r="AE18801" i="25"/>
  <c r="AG18801" i="25" s="1"/>
  <c r="AE18802" i="25" l="1"/>
  <c r="AG18802" i="25" s="1"/>
  <c r="AF18802" i="25"/>
  <c r="AF18803" i="25" l="1"/>
  <c r="AE18803" i="25"/>
  <c r="AG18803" i="25" s="1"/>
  <c r="AE18804" i="25" l="1"/>
  <c r="AG18804" i="25" s="1"/>
  <c r="AF18804" i="25"/>
  <c r="AF18805" i="25" l="1"/>
  <c r="AE18805" i="25"/>
  <c r="AG18805" i="25" s="1"/>
  <c r="AE18806" i="25" l="1"/>
  <c r="AG18806" i="25" s="1"/>
  <c r="AF18806" i="25"/>
  <c r="AF18807" i="25" l="1"/>
  <c r="AE18807" i="25"/>
  <c r="AG18807" i="25" s="1"/>
  <c r="AE18808" i="25" l="1"/>
  <c r="AG18808" i="25" s="1"/>
  <c r="AF18808" i="25"/>
  <c r="AF18809" i="25" l="1"/>
  <c r="AE18809" i="25"/>
  <c r="AG18809" i="25" s="1"/>
  <c r="AE18810" i="25" l="1"/>
  <c r="AG18810" i="25" s="1"/>
  <c r="AF18810" i="25"/>
  <c r="AF18811" i="25" l="1"/>
  <c r="AE18811" i="25"/>
  <c r="AG18811" i="25" s="1"/>
  <c r="AE18812" i="25" l="1"/>
  <c r="AG18812" i="25" s="1"/>
  <c r="AF18812" i="25"/>
  <c r="AF18813" i="25" l="1"/>
  <c r="AE18813" i="25"/>
  <c r="AG18813" i="25" s="1"/>
  <c r="AE18814" i="25" l="1"/>
  <c r="AG18814" i="25" s="1"/>
  <c r="AF18814" i="25"/>
  <c r="AF18815" i="25" l="1"/>
  <c r="AE18815" i="25"/>
  <c r="AG18815" i="25" s="1"/>
  <c r="AE18816" i="25" l="1"/>
  <c r="AG18816" i="25" s="1"/>
  <c r="AF18816" i="25"/>
  <c r="AF18817" i="25" l="1"/>
  <c r="AE18817" i="25"/>
  <c r="AG18817" i="25" s="1"/>
  <c r="AE18818" i="25" l="1"/>
  <c r="AG18818" i="25" s="1"/>
  <c r="AF18818" i="25"/>
  <c r="AF18819" i="25" l="1"/>
  <c r="AE18819" i="25"/>
  <c r="AG18819" i="25" s="1"/>
  <c r="AE18820" i="25" l="1"/>
  <c r="AG18820" i="25" s="1"/>
  <c r="AF18820" i="25"/>
  <c r="AF18821" i="25" l="1"/>
  <c r="AE18821" i="25"/>
  <c r="AG18821" i="25" s="1"/>
  <c r="AE18822" i="25" l="1"/>
  <c r="AG18822" i="25" s="1"/>
  <c r="AF18822" i="25"/>
  <c r="AF18823" i="25" l="1"/>
  <c r="AE18823" i="25"/>
  <c r="AG18823" i="25" s="1"/>
  <c r="AE18824" i="25" l="1"/>
  <c r="AG18824" i="25" s="1"/>
  <c r="AF18824" i="25"/>
  <c r="AF18825" i="25" l="1"/>
  <c r="AE18825" i="25"/>
  <c r="AG18825" i="25" s="1"/>
  <c r="AE18826" i="25" l="1"/>
  <c r="AG18826" i="25" s="1"/>
  <c r="AF18826" i="25"/>
  <c r="AF18827" i="25" l="1"/>
  <c r="AE18827" i="25"/>
  <c r="AG18827" i="25" s="1"/>
  <c r="AE18828" i="25" l="1"/>
  <c r="AG18828" i="25" s="1"/>
  <c r="AF18828" i="25"/>
  <c r="AF18829" i="25" l="1"/>
  <c r="AE18829" i="25"/>
  <c r="AG18829" i="25" s="1"/>
  <c r="AE18830" i="25" l="1"/>
  <c r="AG18830" i="25" s="1"/>
  <c r="AF18830" i="25"/>
  <c r="AF18831" i="25" l="1"/>
  <c r="AE18831" i="25"/>
  <c r="AG18831" i="25" s="1"/>
  <c r="AE18832" i="25" l="1"/>
  <c r="AG18832" i="25" s="1"/>
  <c r="AF18832" i="25"/>
  <c r="AF18833" i="25" l="1"/>
  <c r="AE18833" i="25"/>
  <c r="AG18833" i="25" s="1"/>
  <c r="AE18834" i="25" l="1"/>
  <c r="AG18834" i="25" s="1"/>
  <c r="AF18834" i="25"/>
  <c r="AF18835" i="25" l="1"/>
  <c r="AE18835" i="25"/>
  <c r="AG18835" i="25" s="1"/>
  <c r="AE18836" i="25" l="1"/>
  <c r="AG18836" i="25" s="1"/>
  <c r="AF18836" i="25"/>
  <c r="AF18837" i="25" l="1"/>
  <c r="AE18837" i="25"/>
  <c r="AG18837" i="25" s="1"/>
  <c r="AE18838" i="25" l="1"/>
  <c r="AG18838" i="25" s="1"/>
  <c r="AF18838" i="25"/>
  <c r="AF18839" i="25" l="1"/>
  <c r="AE18839" i="25"/>
  <c r="AG18839" i="25" s="1"/>
  <c r="AE18840" i="25" l="1"/>
  <c r="AG18840" i="25" s="1"/>
  <c r="AF18840" i="25"/>
  <c r="AF18841" i="25" l="1"/>
  <c r="AE18841" i="25"/>
  <c r="AG18841" i="25" s="1"/>
  <c r="AE18842" i="25" l="1"/>
  <c r="AG18842" i="25" s="1"/>
  <c r="AF18842" i="25"/>
  <c r="AF18843" i="25" l="1"/>
  <c r="AE18843" i="25"/>
  <c r="AG18843" i="25" s="1"/>
  <c r="AE18844" i="25" l="1"/>
  <c r="AG18844" i="25" s="1"/>
  <c r="AF18844" i="25"/>
  <c r="AF18845" i="25" l="1"/>
  <c r="AE18845" i="25"/>
  <c r="AG18845" i="25" s="1"/>
  <c r="AE18846" i="25" l="1"/>
  <c r="AG18846" i="25" s="1"/>
  <c r="AF18846" i="25"/>
  <c r="AF18847" i="25" l="1"/>
  <c r="AE18847" i="25"/>
  <c r="AG18847" i="25" s="1"/>
  <c r="AE18848" i="25" l="1"/>
  <c r="AG18848" i="25" s="1"/>
  <c r="AF18848" i="25"/>
  <c r="AF18849" i="25" l="1"/>
  <c r="AE18849" i="25"/>
  <c r="AG18849" i="25" s="1"/>
  <c r="AE18850" i="25" l="1"/>
  <c r="AG18850" i="25" s="1"/>
  <c r="AF18850" i="25"/>
  <c r="AF18851" i="25" l="1"/>
  <c r="AE18851" i="25"/>
  <c r="AG18851" i="25" s="1"/>
  <c r="AE18852" i="25" l="1"/>
  <c r="AG18852" i="25" s="1"/>
  <c r="AF18852" i="25"/>
  <c r="AF18853" i="25" l="1"/>
  <c r="AE18853" i="25"/>
  <c r="AG18853" i="25" s="1"/>
  <c r="AE18854" i="25" l="1"/>
  <c r="AG18854" i="25" s="1"/>
  <c r="AF18854" i="25"/>
  <c r="AF18855" i="25" l="1"/>
  <c r="AE18855" i="25"/>
  <c r="AG18855" i="25" s="1"/>
  <c r="AE18856" i="25" l="1"/>
  <c r="AG18856" i="25" s="1"/>
  <c r="AF18856" i="25"/>
  <c r="AF18857" i="25" l="1"/>
  <c r="AE18857" i="25"/>
  <c r="AG18857" i="25" s="1"/>
  <c r="AE18858" i="25" l="1"/>
  <c r="AG18858" i="25" s="1"/>
  <c r="AF18858" i="25"/>
  <c r="AF18859" i="25" l="1"/>
  <c r="AE18859" i="25"/>
  <c r="AG18859" i="25" s="1"/>
  <c r="AE18860" i="25" l="1"/>
  <c r="AG18860" i="25" s="1"/>
  <c r="AF18860" i="25"/>
  <c r="AF18861" i="25" l="1"/>
  <c r="AE18861" i="25"/>
  <c r="AG18861" i="25" s="1"/>
  <c r="AE18862" i="25" l="1"/>
  <c r="AG18862" i="25" s="1"/>
  <c r="AF18862" i="25"/>
  <c r="AF18863" i="25" l="1"/>
  <c r="AE18863" i="25"/>
  <c r="AG18863" i="25" s="1"/>
  <c r="AE18864" i="25" l="1"/>
  <c r="AG18864" i="25" s="1"/>
  <c r="AF18864" i="25"/>
  <c r="AF18865" i="25" l="1"/>
  <c r="AE18865" i="25"/>
  <c r="AG18865" i="25" s="1"/>
  <c r="AE18866" i="25" l="1"/>
  <c r="AG18866" i="25" s="1"/>
  <c r="AF18866" i="25"/>
  <c r="AF18867" i="25" l="1"/>
  <c r="AE18867" i="25"/>
  <c r="AG18867" i="25" s="1"/>
  <c r="AE18868" i="25" l="1"/>
  <c r="AG18868" i="25" s="1"/>
  <c r="AF18868" i="25"/>
  <c r="AF18869" i="25" l="1"/>
  <c r="AE18869" i="25"/>
  <c r="AG18869" i="25" s="1"/>
  <c r="AE18870" i="25" l="1"/>
  <c r="AG18870" i="25" s="1"/>
  <c r="AF18870" i="25"/>
  <c r="AF18871" i="25" l="1"/>
  <c r="AE18871" i="25"/>
  <c r="AG18871" i="25" s="1"/>
  <c r="AE18872" i="25" l="1"/>
  <c r="AG18872" i="25" s="1"/>
  <c r="AF18872" i="25"/>
  <c r="AF18873" i="25" l="1"/>
  <c r="AE18873" i="25"/>
  <c r="AG18873" i="25" s="1"/>
  <c r="AE18874" i="25" l="1"/>
  <c r="AG18874" i="25" s="1"/>
  <c r="AF18874" i="25"/>
  <c r="AF18875" i="25" l="1"/>
  <c r="AE18875" i="25"/>
  <c r="AG18875" i="25" s="1"/>
  <c r="AE18876" i="25" l="1"/>
  <c r="AG18876" i="25" s="1"/>
  <c r="AF18876" i="25"/>
  <c r="AF18877" i="25" l="1"/>
  <c r="AE18877" i="25"/>
  <c r="AG18877" i="25" s="1"/>
  <c r="AE18878" i="25" l="1"/>
  <c r="AG18878" i="25" s="1"/>
  <c r="AF18878" i="25"/>
  <c r="AF18879" i="25" l="1"/>
  <c r="AE18879" i="25"/>
  <c r="AG18879" i="25" s="1"/>
  <c r="AE18880" i="25" l="1"/>
  <c r="AG18880" i="25" s="1"/>
  <c r="AF18880" i="25"/>
  <c r="AF18881" i="25" l="1"/>
  <c r="AE18881" i="25"/>
  <c r="AG18881" i="25" s="1"/>
  <c r="AE18882" i="25" l="1"/>
  <c r="AG18882" i="25" s="1"/>
  <c r="AF18882" i="25"/>
  <c r="AF18883" i="25" l="1"/>
  <c r="AE18883" i="25"/>
  <c r="AG18883" i="25" s="1"/>
  <c r="AE18884" i="25" l="1"/>
  <c r="AG18884" i="25" s="1"/>
  <c r="AF18884" i="25"/>
  <c r="AF18885" i="25" l="1"/>
  <c r="AE18885" i="25"/>
  <c r="AG18885" i="25" s="1"/>
  <c r="AE18886" i="25" l="1"/>
  <c r="AG18886" i="25" s="1"/>
  <c r="AF18886" i="25"/>
  <c r="AF18887" i="25" l="1"/>
  <c r="AE18887" i="25"/>
  <c r="AG18887" i="25" s="1"/>
  <c r="AE18888" i="25" l="1"/>
  <c r="AG18888" i="25" s="1"/>
  <c r="AF18888" i="25"/>
  <c r="AF18889" i="25" l="1"/>
  <c r="AE18889" i="25"/>
  <c r="AG18889" i="25" s="1"/>
  <c r="AE18890" i="25" l="1"/>
  <c r="AG18890" i="25" s="1"/>
  <c r="AF18890" i="25"/>
  <c r="AF18891" i="25" l="1"/>
  <c r="AE18891" i="25"/>
  <c r="AG18891" i="25" s="1"/>
  <c r="AE18892" i="25" l="1"/>
  <c r="AG18892" i="25" s="1"/>
  <c r="AF18892" i="25"/>
  <c r="AF18893" i="25" l="1"/>
  <c r="AE18893" i="25"/>
  <c r="AG18893" i="25" s="1"/>
  <c r="AE18894" i="25" l="1"/>
  <c r="AG18894" i="25" s="1"/>
  <c r="AF18894" i="25"/>
  <c r="AF18895" i="25" l="1"/>
  <c r="AE18895" i="25"/>
  <c r="AG18895" i="25" s="1"/>
  <c r="AE18896" i="25" l="1"/>
  <c r="AG18896" i="25" s="1"/>
  <c r="AF18896" i="25"/>
  <c r="AF18897" i="25" l="1"/>
  <c r="AE18897" i="25"/>
  <c r="AG18897" i="25" s="1"/>
  <c r="AE18898" i="25" l="1"/>
  <c r="AG18898" i="25" s="1"/>
  <c r="AF18898" i="25"/>
  <c r="AF18899" i="25" l="1"/>
  <c r="AE18899" i="25"/>
  <c r="AG18899" i="25" s="1"/>
  <c r="AE18900" i="25" l="1"/>
  <c r="AG18900" i="25" s="1"/>
  <c r="AF18900" i="25"/>
  <c r="AF18901" i="25" l="1"/>
  <c r="AE18901" i="25"/>
  <c r="AG18901" i="25" s="1"/>
  <c r="AE18902" i="25" l="1"/>
  <c r="AG18902" i="25" s="1"/>
  <c r="AF18902" i="25"/>
  <c r="AF18903" i="25" l="1"/>
  <c r="AE18903" i="25"/>
  <c r="AG18903" i="25" s="1"/>
  <c r="AE18904" i="25" l="1"/>
  <c r="AG18904" i="25" s="1"/>
  <c r="AF18904" i="25"/>
  <c r="AF18905" i="25" l="1"/>
  <c r="AE18905" i="25"/>
  <c r="AG18905" i="25" s="1"/>
  <c r="AE18906" i="25" l="1"/>
  <c r="AG18906" i="25" s="1"/>
  <c r="AF18906" i="25"/>
  <c r="AF18907" i="25" l="1"/>
  <c r="AE18907" i="25"/>
  <c r="AG18907" i="25" s="1"/>
  <c r="AE18908" i="25" l="1"/>
  <c r="AG18908" i="25" s="1"/>
  <c r="AF18908" i="25"/>
  <c r="AF18909" i="25" l="1"/>
  <c r="AE18909" i="25"/>
  <c r="AG18909" i="25" s="1"/>
  <c r="AE18910" i="25" l="1"/>
  <c r="AG18910" i="25" s="1"/>
  <c r="AF18910" i="25"/>
  <c r="AF18911" i="25" l="1"/>
  <c r="AE18911" i="25"/>
  <c r="AG18911" i="25" s="1"/>
  <c r="AE18912" i="25" l="1"/>
  <c r="AG18912" i="25" s="1"/>
  <c r="AF18912" i="25"/>
  <c r="AF18913" i="25" l="1"/>
  <c r="AE18913" i="25"/>
  <c r="AG18913" i="25" s="1"/>
  <c r="AE18914" i="25" l="1"/>
  <c r="AG18914" i="25" s="1"/>
  <c r="AF18914" i="25"/>
  <c r="AF18915" i="25" l="1"/>
  <c r="AE18915" i="25"/>
  <c r="AG18915" i="25" s="1"/>
  <c r="AE18916" i="25" l="1"/>
  <c r="AG18916" i="25" s="1"/>
  <c r="AF18916" i="25"/>
  <c r="AF18917" i="25" l="1"/>
  <c r="AE18917" i="25"/>
  <c r="AG18917" i="25" s="1"/>
  <c r="AE18918" i="25" l="1"/>
  <c r="AG18918" i="25" s="1"/>
  <c r="AF18918" i="25"/>
  <c r="AF18919" i="25" l="1"/>
  <c r="AE18919" i="25"/>
  <c r="AG18919" i="25" s="1"/>
  <c r="AE18920" i="25" l="1"/>
  <c r="AG18920" i="25" s="1"/>
  <c r="AF18920" i="25"/>
  <c r="AF18921" i="25" l="1"/>
  <c r="AE18921" i="25"/>
  <c r="AG18921" i="25" s="1"/>
  <c r="AE18922" i="25" l="1"/>
  <c r="AG18922" i="25" s="1"/>
  <c r="AF18922" i="25"/>
  <c r="AF18923" i="25" l="1"/>
  <c r="AE18923" i="25"/>
  <c r="AG18923" i="25" s="1"/>
  <c r="AE18924" i="25" l="1"/>
  <c r="AG18924" i="25" s="1"/>
  <c r="AF18924" i="25"/>
  <c r="AF18925" i="25" l="1"/>
  <c r="AE18925" i="25"/>
  <c r="AG18925" i="25" s="1"/>
  <c r="AE18926" i="25" l="1"/>
  <c r="AG18926" i="25" s="1"/>
  <c r="AF18926" i="25"/>
  <c r="AF18927" i="25" l="1"/>
  <c r="AE18927" i="25"/>
  <c r="AG18927" i="25" s="1"/>
  <c r="AE18928" i="25" l="1"/>
  <c r="AG18928" i="25" s="1"/>
  <c r="AF18928" i="25"/>
  <c r="AF18929" i="25" l="1"/>
  <c r="AE18929" i="25"/>
  <c r="AG18929" i="25" s="1"/>
  <c r="AE18930" i="25" l="1"/>
  <c r="AG18930" i="25" s="1"/>
  <c r="AF18930" i="25"/>
  <c r="AF18931" i="25" l="1"/>
  <c r="AE18931" i="25"/>
  <c r="AG18931" i="25" s="1"/>
  <c r="AE18932" i="25" l="1"/>
  <c r="AG18932" i="25" s="1"/>
  <c r="AF18932" i="25"/>
  <c r="AF18933" i="25" l="1"/>
  <c r="AE18933" i="25"/>
  <c r="AG18933" i="25" s="1"/>
  <c r="AE18934" i="25" l="1"/>
  <c r="AG18934" i="25" s="1"/>
  <c r="AF18934" i="25"/>
  <c r="AF18935" i="25" l="1"/>
  <c r="AE18935" i="25"/>
  <c r="AG18935" i="25" s="1"/>
  <c r="AE18936" i="25" l="1"/>
  <c r="AG18936" i="25" s="1"/>
  <c r="AF18936" i="25"/>
  <c r="AF18937" i="25" l="1"/>
  <c r="AE18937" i="25"/>
  <c r="AG18937" i="25" s="1"/>
  <c r="AE18938" i="25" l="1"/>
  <c r="AG18938" i="25" s="1"/>
  <c r="AF18938" i="25"/>
  <c r="AF18939" i="25" l="1"/>
  <c r="AE18939" i="25"/>
  <c r="AG18939" i="25" s="1"/>
  <c r="AE18940" i="25" l="1"/>
  <c r="AG18940" i="25" s="1"/>
  <c r="AF18940" i="25"/>
  <c r="AF18941" i="25" l="1"/>
  <c r="AE18941" i="25"/>
  <c r="AG18941" i="25" s="1"/>
  <c r="AE18942" i="25" l="1"/>
  <c r="AG18942" i="25" s="1"/>
  <c r="AF18942" i="25"/>
  <c r="AF18943" i="25" l="1"/>
  <c r="AE18943" i="25"/>
  <c r="AG18943" i="25" s="1"/>
  <c r="AE18944" i="25" l="1"/>
  <c r="AG18944" i="25" s="1"/>
  <c r="AF18944" i="25"/>
  <c r="AF18945" i="25" l="1"/>
  <c r="AE18945" i="25"/>
  <c r="AG18945" i="25" s="1"/>
  <c r="AE18946" i="25" l="1"/>
  <c r="AG18946" i="25" s="1"/>
  <c r="AF18946" i="25"/>
  <c r="AF18947" i="25" l="1"/>
  <c r="AE18947" i="25"/>
  <c r="AG18947" i="25" s="1"/>
  <c r="AE18948" i="25" l="1"/>
  <c r="AG18948" i="25" s="1"/>
  <c r="AF18948" i="25"/>
  <c r="AF18949" i="25" l="1"/>
  <c r="AE18949" i="25"/>
  <c r="AG18949" i="25" s="1"/>
  <c r="AE18950" i="25" l="1"/>
  <c r="AG18950" i="25" s="1"/>
  <c r="AF18950" i="25"/>
  <c r="AF18951" i="25" l="1"/>
  <c r="AE18951" i="25"/>
  <c r="AG18951" i="25" s="1"/>
  <c r="AE18952" i="25" l="1"/>
  <c r="AG18952" i="25" s="1"/>
  <c r="AF18952" i="25"/>
  <c r="AF18953" i="25" l="1"/>
  <c r="AE18953" i="25"/>
  <c r="AG18953" i="25" s="1"/>
  <c r="AE18954" i="25" l="1"/>
  <c r="AG18954" i="25" s="1"/>
  <c r="AF18954" i="25"/>
  <c r="AF18955" i="25" l="1"/>
  <c r="AE18955" i="25"/>
  <c r="AG18955" i="25" s="1"/>
  <c r="AE18956" i="25" l="1"/>
  <c r="AG18956" i="25" s="1"/>
  <c r="AF18956" i="25"/>
  <c r="AF18957" i="25" l="1"/>
  <c r="AE18957" i="25"/>
  <c r="AG18957" i="25" s="1"/>
  <c r="AE18958" i="25" l="1"/>
  <c r="AG18958" i="25" s="1"/>
  <c r="AF18958" i="25"/>
  <c r="AF18959" i="25" l="1"/>
  <c r="AE18959" i="25"/>
  <c r="AG18959" i="25" s="1"/>
  <c r="AE18960" i="25" l="1"/>
  <c r="AG18960" i="25" s="1"/>
  <c r="AF18960" i="25"/>
  <c r="AF18961" i="25" l="1"/>
  <c r="AE18961" i="25"/>
  <c r="AG18961" i="25" s="1"/>
  <c r="AE18962" i="25" l="1"/>
  <c r="AG18962" i="25" s="1"/>
  <c r="AF18962" i="25"/>
  <c r="AF18963" i="25" l="1"/>
  <c r="AE18963" i="25"/>
  <c r="AG18963" i="25" s="1"/>
  <c r="AE18964" i="25" l="1"/>
  <c r="AG18964" i="25" s="1"/>
  <c r="AF18964" i="25"/>
  <c r="AF18965" i="25" l="1"/>
  <c r="AE18965" i="25"/>
  <c r="AG18965" i="25" s="1"/>
  <c r="AE18966" i="25" l="1"/>
  <c r="AG18966" i="25" s="1"/>
  <c r="AF18966" i="25"/>
  <c r="AF18967" i="25" l="1"/>
  <c r="AE18967" i="25"/>
  <c r="AG18967" i="25" s="1"/>
  <c r="AE18968" i="25" l="1"/>
  <c r="AG18968" i="25" s="1"/>
  <c r="AF18968" i="25"/>
  <c r="AF18969" i="25" l="1"/>
  <c r="AE18969" i="25"/>
  <c r="AG18969" i="25" s="1"/>
  <c r="AE18970" i="25" l="1"/>
  <c r="AG18970" i="25" s="1"/>
  <c r="AF18970" i="25"/>
  <c r="AF18971" i="25" l="1"/>
  <c r="AE18971" i="25"/>
  <c r="AG18971" i="25" s="1"/>
  <c r="AE18972" i="25" l="1"/>
  <c r="AG18972" i="25" s="1"/>
  <c r="AF18972" i="25"/>
  <c r="AF18973" i="25" l="1"/>
  <c r="AE18973" i="25"/>
  <c r="AG18973" i="25" s="1"/>
  <c r="AE18974" i="25" l="1"/>
  <c r="AG18974" i="25" s="1"/>
  <c r="AF18974" i="25"/>
  <c r="AF18975" i="25" l="1"/>
  <c r="AE18975" i="25"/>
  <c r="AG18975" i="25" s="1"/>
  <c r="AE18976" i="25" l="1"/>
  <c r="AG18976" i="25" s="1"/>
  <c r="AF18976" i="25"/>
  <c r="AF18977" i="25" l="1"/>
  <c r="AE18977" i="25"/>
  <c r="AG18977" i="25" s="1"/>
  <c r="AE18978" i="25" l="1"/>
  <c r="AG18978" i="25" s="1"/>
  <c r="AF18978" i="25"/>
  <c r="AF18979" i="25" l="1"/>
  <c r="AE18979" i="25"/>
  <c r="AG18979" i="25" s="1"/>
  <c r="AE18980" i="25" l="1"/>
  <c r="AG18980" i="25" s="1"/>
  <c r="AF18980" i="25"/>
  <c r="AF18981" i="25" l="1"/>
  <c r="AE18981" i="25"/>
  <c r="AG18981" i="25" s="1"/>
  <c r="AE18982" i="25" l="1"/>
  <c r="AG18982" i="25" s="1"/>
  <c r="AF18982" i="25"/>
  <c r="AF18983" i="25" l="1"/>
  <c r="AE18983" i="25"/>
  <c r="AG18983" i="25" s="1"/>
  <c r="AE18984" i="25" l="1"/>
  <c r="AG18984" i="25" s="1"/>
  <c r="AF18984" i="25"/>
  <c r="AF18985" i="25" l="1"/>
  <c r="AE18985" i="25"/>
  <c r="AG18985" i="25" s="1"/>
  <c r="AE18986" i="25" l="1"/>
  <c r="AG18986" i="25" s="1"/>
  <c r="AF18986" i="25"/>
  <c r="AF18987" i="25" l="1"/>
  <c r="AE18987" i="25"/>
  <c r="AG18987" i="25" s="1"/>
  <c r="AE18988" i="25" l="1"/>
  <c r="AG18988" i="25" s="1"/>
  <c r="AF18988" i="25"/>
  <c r="AF18989" i="25" l="1"/>
  <c r="AE18989" i="25"/>
  <c r="AG18989" i="25" s="1"/>
  <c r="AE18990" i="25" l="1"/>
  <c r="AG18990" i="25" s="1"/>
  <c r="AF18990" i="25"/>
  <c r="AF18991" i="25" l="1"/>
  <c r="AE18991" i="25"/>
  <c r="AG18991" i="25" s="1"/>
  <c r="AE18992" i="25" l="1"/>
  <c r="AG18992" i="25" s="1"/>
  <c r="AF18992" i="25"/>
  <c r="AF18993" i="25" l="1"/>
  <c r="AE18993" i="25"/>
  <c r="AG18993" i="25" s="1"/>
  <c r="AE18994" i="25" l="1"/>
  <c r="AG18994" i="25" s="1"/>
  <c r="AF18994" i="25"/>
  <c r="AF18995" i="25" l="1"/>
  <c r="AE18995" i="25"/>
  <c r="AG18995" i="25" s="1"/>
  <c r="AE18996" i="25" l="1"/>
  <c r="AG18996" i="25" s="1"/>
  <c r="AF18996" i="25"/>
  <c r="AF18997" i="25" l="1"/>
  <c r="AE18997" i="25"/>
  <c r="AG18997" i="25" s="1"/>
  <c r="AF18998" i="25" l="1"/>
  <c r="AE18998" i="25"/>
  <c r="AG18998" i="25" s="1"/>
  <c r="AF18999" i="25" l="1"/>
  <c r="AE18999" i="25"/>
  <c r="AG18999" i="25" s="1"/>
  <c r="AE19000" i="25" l="1"/>
  <c r="AG19000" i="25" s="1"/>
  <c r="AF19000" i="25"/>
  <c r="AF19001" i="25" l="1"/>
  <c r="AE19001" i="25"/>
  <c r="AG19001" i="25" s="1"/>
  <c r="AE19002" i="25" l="1"/>
  <c r="AG19002" i="25" s="1"/>
  <c r="AF19002" i="25"/>
  <c r="AF19003" i="25" l="1"/>
  <c r="AE19003" i="25"/>
  <c r="AG19003" i="25" s="1"/>
  <c r="AE19004" i="25" l="1"/>
  <c r="AG19004" i="25" s="1"/>
  <c r="AF19004" i="25"/>
  <c r="AF19005" i="25" l="1"/>
  <c r="AE19005" i="25"/>
  <c r="AG19005" i="25" s="1"/>
  <c r="AE19006" i="25" l="1"/>
  <c r="AG19006" i="25" s="1"/>
  <c r="AF19006" i="25"/>
  <c r="AF19007" i="25" l="1"/>
  <c r="AE19007" i="25"/>
  <c r="AG19007" i="25" s="1"/>
  <c r="AE19008" i="25" l="1"/>
  <c r="AG19008" i="25" s="1"/>
  <c r="AF19008" i="25"/>
  <c r="AF19009" i="25" l="1"/>
  <c r="AE19009" i="25"/>
  <c r="AG19009" i="25" s="1"/>
  <c r="AE19010" i="25" l="1"/>
  <c r="AG19010" i="25" s="1"/>
  <c r="AF19010" i="25"/>
  <c r="AF19011" i="25" l="1"/>
  <c r="AE19011" i="25"/>
  <c r="AG19011" i="25" s="1"/>
  <c r="AE19012" i="25" l="1"/>
  <c r="AG19012" i="25" s="1"/>
  <c r="AF19012" i="25"/>
  <c r="AF19013" i="25" l="1"/>
  <c r="AE19013" i="25"/>
  <c r="AG19013" i="25" s="1"/>
  <c r="AE19014" i="25" l="1"/>
  <c r="AG19014" i="25" s="1"/>
  <c r="AF19014" i="25"/>
  <c r="AF19015" i="25" l="1"/>
  <c r="AE19015" i="25"/>
  <c r="AG19015" i="25" s="1"/>
  <c r="AF19016" i="25" l="1"/>
  <c r="AE19016" i="25"/>
  <c r="AG19016" i="25" s="1"/>
  <c r="AF19017" i="25" l="1"/>
  <c r="AE19017" i="25"/>
  <c r="AG19017" i="25" s="1"/>
  <c r="AE19018" i="25" l="1"/>
  <c r="AG19018" i="25" s="1"/>
  <c r="AF19018" i="25"/>
  <c r="AF19019" i="25" l="1"/>
  <c r="AE19019" i="25"/>
  <c r="AG19019" i="25" s="1"/>
  <c r="AE19020" i="25" l="1"/>
  <c r="AG19020" i="25" s="1"/>
  <c r="AF19020" i="25"/>
  <c r="AF19021" i="25" l="1"/>
  <c r="AE19021" i="25"/>
  <c r="AG19021" i="25" s="1"/>
  <c r="AE19022" i="25" l="1"/>
  <c r="AG19022" i="25" s="1"/>
  <c r="AF19022" i="25"/>
  <c r="AF19023" i="25" l="1"/>
  <c r="AE19023" i="25"/>
  <c r="AG19023" i="25" s="1"/>
  <c r="AE19024" i="25" l="1"/>
  <c r="AG19024" i="25" s="1"/>
  <c r="AF19024" i="25"/>
  <c r="AF19025" i="25" l="1"/>
  <c r="AE19025" i="25"/>
  <c r="AG19025" i="25" s="1"/>
  <c r="AE19026" i="25" l="1"/>
  <c r="AG19026" i="25" s="1"/>
  <c r="AF19026" i="25"/>
  <c r="AF19027" i="25" l="1"/>
  <c r="AE19027" i="25"/>
  <c r="AG19027" i="25" s="1"/>
  <c r="AE19028" i="25" l="1"/>
  <c r="AG19028" i="25" s="1"/>
  <c r="AF19028" i="25"/>
  <c r="AF19029" i="25" l="1"/>
  <c r="AE19029" i="25"/>
  <c r="AG19029" i="25" s="1"/>
  <c r="AE19030" i="25" l="1"/>
  <c r="AG19030" i="25" s="1"/>
  <c r="AF19030" i="25"/>
  <c r="AF19031" i="25" l="1"/>
  <c r="AE19031" i="25"/>
  <c r="AG19031" i="25" s="1"/>
  <c r="AE19032" i="25" l="1"/>
  <c r="AG19032" i="25" s="1"/>
  <c r="AF19032" i="25"/>
  <c r="AF19033" i="25" l="1"/>
  <c r="AE19033" i="25"/>
  <c r="AG19033" i="25" s="1"/>
  <c r="AE19034" i="25" l="1"/>
  <c r="AG19034" i="25" s="1"/>
  <c r="AF19034" i="25"/>
  <c r="AF19035" i="25" l="1"/>
  <c r="AE19035" i="25"/>
  <c r="AG19035" i="25" s="1"/>
  <c r="AE19036" i="25" l="1"/>
  <c r="AG19036" i="25" s="1"/>
  <c r="AF19036" i="25"/>
  <c r="AF19037" i="25" l="1"/>
  <c r="AE19037" i="25"/>
  <c r="AG19037" i="25" s="1"/>
  <c r="AE19038" i="25" l="1"/>
  <c r="AG19038" i="25" s="1"/>
  <c r="AF19038" i="25"/>
  <c r="AF19039" i="25" l="1"/>
  <c r="AE19039" i="25"/>
  <c r="AG19039" i="25" s="1"/>
  <c r="AE19040" i="25" l="1"/>
  <c r="AG19040" i="25" s="1"/>
  <c r="AF19040" i="25"/>
  <c r="AF19041" i="25" l="1"/>
  <c r="AE19041" i="25"/>
  <c r="AG19041" i="25" s="1"/>
  <c r="AE19042" i="25" l="1"/>
  <c r="AG19042" i="25" s="1"/>
  <c r="AF19042" i="25"/>
  <c r="AF19043" i="25" l="1"/>
  <c r="AE19043" i="25"/>
  <c r="AG19043" i="25" s="1"/>
  <c r="AE19044" i="25" l="1"/>
  <c r="AG19044" i="25" s="1"/>
  <c r="AF19044" i="25"/>
  <c r="AF19045" i="25" l="1"/>
  <c r="AE19045" i="25"/>
  <c r="AG19045" i="25" s="1"/>
  <c r="AE19046" i="25" l="1"/>
  <c r="AG19046" i="25" s="1"/>
  <c r="AF19046" i="25"/>
  <c r="AF19047" i="25" l="1"/>
  <c r="AE19047" i="25"/>
  <c r="AG19047" i="25" s="1"/>
  <c r="AE19048" i="25" l="1"/>
  <c r="AG19048" i="25" s="1"/>
  <c r="AF19048" i="25"/>
  <c r="AF19049" i="25" l="1"/>
  <c r="AE19049" i="25"/>
  <c r="AG19049" i="25" s="1"/>
  <c r="AE19050" i="25" l="1"/>
  <c r="AG19050" i="25" s="1"/>
  <c r="AF19050" i="25"/>
  <c r="AF19051" i="25" l="1"/>
  <c r="AE19051" i="25"/>
  <c r="AG19051" i="25" s="1"/>
  <c r="AE19052" i="25" l="1"/>
  <c r="AG19052" i="25" s="1"/>
  <c r="AF19052" i="25"/>
  <c r="AF19053" i="25" l="1"/>
  <c r="AE19053" i="25"/>
  <c r="AG19053" i="25" s="1"/>
  <c r="AF19054" i="25" l="1"/>
  <c r="AE19054" i="25"/>
  <c r="AG19054" i="25" s="1"/>
  <c r="AF19055" i="25" l="1"/>
  <c r="AE19055" i="25"/>
  <c r="AG19055" i="25" s="1"/>
  <c r="AE19056" i="25" l="1"/>
  <c r="AG19056" i="25" s="1"/>
  <c r="AF19056" i="25"/>
  <c r="AF19057" i="25" l="1"/>
  <c r="AE19057" i="25"/>
  <c r="AG19057" i="25" s="1"/>
  <c r="AE19058" i="25" l="1"/>
  <c r="AG19058" i="25" s="1"/>
  <c r="AF19058" i="25"/>
  <c r="AF19059" i="25" l="1"/>
  <c r="AE19059" i="25"/>
  <c r="AG19059" i="25" s="1"/>
  <c r="AE19060" i="25" l="1"/>
  <c r="AG19060" i="25" s="1"/>
  <c r="AF19060" i="25"/>
  <c r="AF19061" i="25" l="1"/>
  <c r="AE19061" i="25"/>
  <c r="AG19061" i="25" s="1"/>
  <c r="AE19062" i="25" l="1"/>
  <c r="AG19062" i="25" s="1"/>
  <c r="AF19062" i="25"/>
  <c r="AF19063" i="25" l="1"/>
  <c r="AE19063" i="25"/>
  <c r="AG19063" i="25" s="1"/>
  <c r="AE19064" i="25" l="1"/>
  <c r="AG19064" i="25" s="1"/>
  <c r="AF19064" i="25"/>
  <c r="AF19065" i="25" l="1"/>
  <c r="AE19065" i="25"/>
  <c r="AG19065" i="25" s="1"/>
  <c r="AE19066" i="25" l="1"/>
  <c r="AG19066" i="25" s="1"/>
  <c r="AF19066" i="25"/>
  <c r="AF19067" i="25" l="1"/>
  <c r="AE19067" i="25"/>
  <c r="AG19067" i="25" s="1"/>
  <c r="AE19068" i="25" l="1"/>
  <c r="AG19068" i="25" s="1"/>
  <c r="AF19068" i="25"/>
  <c r="AF19069" i="25" l="1"/>
  <c r="AE19069" i="25"/>
  <c r="AG19069" i="25" s="1"/>
  <c r="AE19070" i="25" l="1"/>
  <c r="AG19070" i="25" s="1"/>
  <c r="AF19070" i="25"/>
  <c r="AF19071" i="25" l="1"/>
  <c r="AE19071" i="25"/>
  <c r="AG19071" i="25" s="1"/>
  <c r="AE19072" i="25" l="1"/>
  <c r="AG19072" i="25" s="1"/>
  <c r="AF19072" i="25"/>
  <c r="AF19073" i="25" l="1"/>
  <c r="AE19073" i="25"/>
  <c r="AG19073" i="25" s="1"/>
  <c r="AE19074" i="25" l="1"/>
  <c r="AG19074" i="25" s="1"/>
  <c r="AF19074" i="25"/>
  <c r="AF19075" i="25" l="1"/>
  <c r="AE19075" i="25"/>
  <c r="AG19075" i="25" s="1"/>
  <c r="AE19076" i="25" l="1"/>
  <c r="AG19076" i="25" s="1"/>
  <c r="AF19076" i="25"/>
  <c r="AF19077" i="25" l="1"/>
  <c r="AE19077" i="25"/>
  <c r="AG19077" i="25" s="1"/>
  <c r="AE19078" i="25" l="1"/>
  <c r="AG19078" i="25" s="1"/>
  <c r="AF19078" i="25"/>
  <c r="AF19079" i="25" l="1"/>
  <c r="AE19079" i="25"/>
  <c r="AG19079" i="25" s="1"/>
  <c r="AE19080" i="25" l="1"/>
  <c r="AG19080" i="25" s="1"/>
  <c r="AF19080" i="25"/>
  <c r="AF19081" i="25" l="1"/>
  <c r="AE19081" i="25"/>
  <c r="AG19081" i="25" s="1"/>
  <c r="AE19082" i="25" l="1"/>
  <c r="AG19082" i="25" s="1"/>
  <c r="AF19082" i="25"/>
  <c r="AE19083" i="25" l="1"/>
  <c r="AG19083" i="25" s="1"/>
  <c r="AF19083" i="25"/>
  <c r="AE19084" i="25" l="1"/>
  <c r="AG19084" i="25" s="1"/>
  <c r="AF19084" i="25"/>
  <c r="AE19085" i="25" l="1"/>
  <c r="AG19085" i="25" s="1"/>
  <c r="AF19085" i="25"/>
  <c r="AE19086" i="25" l="1"/>
  <c r="AG19086" i="25" s="1"/>
  <c r="AF19086" i="25"/>
  <c r="AE19087" i="25" l="1"/>
  <c r="AG19087" i="25" s="1"/>
  <c r="AF19087" i="25"/>
  <c r="AE19088" i="25" l="1"/>
  <c r="AG19088" i="25" s="1"/>
  <c r="AF19088" i="25"/>
  <c r="AE19089" i="25" l="1"/>
  <c r="AG19089" i="25" s="1"/>
  <c r="AF19089" i="25"/>
  <c r="AE19090" i="25" l="1"/>
  <c r="AG19090" i="25" s="1"/>
  <c r="AF19090" i="25"/>
  <c r="AE19091" i="25" l="1"/>
  <c r="AG19091" i="25" s="1"/>
  <c r="AF19091" i="25"/>
  <c r="AE19092" i="25" l="1"/>
  <c r="AG19092" i="25" s="1"/>
  <c r="AF19092" i="25"/>
  <c r="AE19093" i="25" l="1"/>
  <c r="AG19093" i="25" s="1"/>
  <c r="AF19093" i="25"/>
  <c r="AF19094" i="25" l="1"/>
  <c r="AE19094" i="25"/>
  <c r="AG19094" i="25" s="1"/>
  <c r="AE19095" i="25" l="1"/>
  <c r="AG19095" i="25" s="1"/>
  <c r="AF19095" i="25"/>
  <c r="AE19096" i="25" l="1"/>
  <c r="AG19096" i="25" s="1"/>
  <c r="AF19096" i="25"/>
  <c r="AE19097" i="25" l="1"/>
  <c r="AG19097" i="25" s="1"/>
  <c r="AF19097" i="25"/>
  <c r="AE19098" i="25" l="1"/>
  <c r="AG19098" i="25" s="1"/>
  <c r="AF19098" i="25"/>
  <c r="AE19099" i="25" l="1"/>
  <c r="AG19099" i="25" s="1"/>
  <c r="AF19099" i="25"/>
  <c r="AE19100" i="25" l="1"/>
  <c r="AG19100" i="25" s="1"/>
  <c r="AF19100" i="25"/>
  <c r="AE19101" i="25" l="1"/>
  <c r="AG19101" i="25" s="1"/>
  <c r="AF19101" i="25"/>
  <c r="AE19102" i="25" l="1"/>
  <c r="AG19102" i="25" s="1"/>
  <c r="AF19102" i="25"/>
  <c r="AE19103" i="25" l="1"/>
  <c r="AG19103" i="25" s="1"/>
  <c r="AF19103" i="25"/>
  <c r="AE19104" i="25" l="1"/>
  <c r="AG19104" i="25" s="1"/>
  <c r="AF19104" i="25"/>
  <c r="AE19105" i="25" l="1"/>
  <c r="AG19105" i="25" s="1"/>
  <c r="AF19105" i="25"/>
  <c r="AE19106" i="25" l="1"/>
  <c r="AG19106" i="25" s="1"/>
  <c r="AF19106" i="25"/>
  <c r="AE19107" i="25" l="1"/>
  <c r="AG19107" i="25" s="1"/>
  <c r="AF19107" i="25"/>
  <c r="AE19108" i="25" l="1"/>
  <c r="AG19108" i="25" s="1"/>
  <c r="AF19108" i="25"/>
  <c r="AE19109" i="25" l="1"/>
  <c r="AG19109" i="25" s="1"/>
  <c r="AF19109" i="25"/>
  <c r="AE19110" i="25" l="1"/>
  <c r="AG19110" i="25" s="1"/>
  <c r="AF19110" i="25"/>
  <c r="AE19111" i="25" l="1"/>
  <c r="AG19111" i="25" s="1"/>
  <c r="AF19111" i="25"/>
  <c r="AE19112" i="25" l="1"/>
  <c r="AG19112" i="25" s="1"/>
  <c r="AF19112" i="25"/>
  <c r="AE19113" i="25" l="1"/>
  <c r="AG19113" i="25" s="1"/>
  <c r="AF19113" i="25"/>
  <c r="AE19114" i="25" l="1"/>
  <c r="AG19114" i="25" s="1"/>
  <c r="AF19114" i="25"/>
  <c r="AE19115" i="25" l="1"/>
  <c r="AG19115" i="25" s="1"/>
  <c r="AF19115" i="25"/>
  <c r="AE19116" i="25" l="1"/>
  <c r="AG19116" i="25" s="1"/>
  <c r="AF19116" i="25"/>
  <c r="AE19117" i="25" l="1"/>
  <c r="AG19117" i="25" s="1"/>
  <c r="AF19117" i="25"/>
  <c r="AE19118" i="25" l="1"/>
  <c r="AG19118" i="25" s="1"/>
  <c r="AF19118" i="25"/>
  <c r="AE19119" i="25" l="1"/>
  <c r="AG19119" i="25" s="1"/>
  <c r="AF19119" i="25"/>
  <c r="AE19120" i="25" l="1"/>
  <c r="AG19120" i="25" s="1"/>
  <c r="AF19120" i="25"/>
  <c r="AE19121" i="25" l="1"/>
  <c r="AG19121" i="25" s="1"/>
  <c r="AF19121" i="25"/>
  <c r="AE19122" i="25" l="1"/>
  <c r="AG19122" i="25" s="1"/>
  <c r="AF19122" i="25"/>
  <c r="AE19123" i="25" l="1"/>
  <c r="AG19123" i="25" s="1"/>
  <c r="AF19123" i="25"/>
  <c r="AE19124" i="25" l="1"/>
  <c r="AG19124" i="25" s="1"/>
  <c r="AF19124" i="25"/>
  <c r="AF19125" i="25" l="1"/>
  <c r="AE19125" i="25"/>
  <c r="AG19125" i="25" s="1"/>
  <c r="AE19126" i="25" l="1"/>
  <c r="AG19126" i="25" s="1"/>
  <c r="AF19126" i="25"/>
  <c r="AE19127" i="25" l="1"/>
  <c r="AG19127" i="25" s="1"/>
  <c r="AF19127" i="25"/>
  <c r="AE19128" i="25" l="1"/>
  <c r="AG19128" i="25" s="1"/>
  <c r="AF19128" i="25"/>
  <c r="AE19129" i="25" l="1"/>
  <c r="AG19129" i="25" s="1"/>
  <c r="AF19129" i="25"/>
  <c r="AE19130" i="25" l="1"/>
  <c r="AG19130" i="25" s="1"/>
  <c r="AF19130" i="25"/>
  <c r="AE19131" i="25" l="1"/>
  <c r="AG19131" i="25" s="1"/>
  <c r="AF19131" i="25"/>
  <c r="AE19132" i="25" l="1"/>
  <c r="AG19132" i="25" s="1"/>
  <c r="AF19132" i="25"/>
  <c r="AE19133" i="25" l="1"/>
  <c r="AG19133" i="25" s="1"/>
  <c r="AF19133" i="25"/>
  <c r="AE19134" i="25" l="1"/>
  <c r="AG19134" i="25" s="1"/>
  <c r="AF19134" i="25"/>
  <c r="AE19135" i="25" l="1"/>
  <c r="AG19135" i="25" s="1"/>
  <c r="AF19135" i="25"/>
  <c r="AE19136" i="25" l="1"/>
  <c r="AG19136" i="25" s="1"/>
  <c r="AF19136" i="25"/>
  <c r="AE19137" i="25" l="1"/>
  <c r="AG19137" i="25" s="1"/>
  <c r="AF19137" i="25"/>
  <c r="AE19138" i="25" l="1"/>
  <c r="AG19138" i="25" s="1"/>
  <c r="AF19138" i="25"/>
  <c r="AE19139" i="25" l="1"/>
  <c r="AG19139" i="25" s="1"/>
  <c r="AF19139" i="25"/>
  <c r="AE19140" i="25" l="1"/>
  <c r="AG19140" i="25" s="1"/>
  <c r="AF19140" i="25"/>
  <c r="AE19141" i="25" l="1"/>
  <c r="AG19141" i="25" s="1"/>
  <c r="AF19141" i="25"/>
  <c r="AE19142" i="25" l="1"/>
  <c r="AG19142" i="25" s="1"/>
  <c r="AF19142" i="25"/>
  <c r="AE19143" i="25" l="1"/>
  <c r="AG19143" i="25" s="1"/>
  <c r="AF19143" i="25"/>
  <c r="AE19144" i="25" l="1"/>
  <c r="AG19144" i="25" s="1"/>
  <c r="AF19144" i="25"/>
  <c r="AE19145" i="25" l="1"/>
  <c r="AG19145" i="25" s="1"/>
  <c r="AF19145" i="25"/>
  <c r="AE19146" i="25" l="1"/>
  <c r="AG19146" i="25" s="1"/>
  <c r="AF19146" i="25"/>
  <c r="AE19147" i="25" l="1"/>
  <c r="AG19147" i="25" s="1"/>
  <c r="AF19147" i="25"/>
  <c r="AE19148" i="25" l="1"/>
  <c r="AG19148" i="25" s="1"/>
  <c r="AF19148" i="25"/>
  <c r="AE19149" i="25" l="1"/>
  <c r="AG19149" i="25" s="1"/>
  <c r="AF19149" i="25"/>
  <c r="AE19150" i="25" l="1"/>
  <c r="AG19150" i="25" s="1"/>
  <c r="AF19150" i="25"/>
  <c r="AE19151" i="25" l="1"/>
  <c r="AG19151" i="25" s="1"/>
  <c r="AF19151" i="25"/>
  <c r="AE19152" i="25" l="1"/>
  <c r="AG19152" i="25" s="1"/>
  <c r="AF19152" i="25"/>
  <c r="AE19153" i="25" l="1"/>
  <c r="AG19153" i="25" s="1"/>
  <c r="AF19153" i="25"/>
  <c r="AE19154" i="25" l="1"/>
  <c r="AG19154" i="25" s="1"/>
  <c r="AF19154" i="25"/>
  <c r="AE19155" i="25" l="1"/>
  <c r="AG19155" i="25" s="1"/>
  <c r="AF19155" i="25"/>
  <c r="AE19156" i="25" l="1"/>
  <c r="AG19156" i="25" s="1"/>
  <c r="AF19156" i="25"/>
  <c r="AE19157" i="25" l="1"/>
  <c r="AG19157" i="25" s="1"/>
  <c r="AF19157" i="25"/>
  <c r="AE19158" i="25" l="1"/>
  <c r="AG19158" i="25" s="1"/>
  <c r="AF19158" i="25"/>
  <c r="AE19159" i="25" l="1"/>
  <c r="AG19159" i="25" s="1"/>
  <c r="AF19159" i="25"/>
  <c r="AE19160" i="25" l="1"/>
  <c r="AG19160" i="25" s="1"/>
  <c r="AF19160" i="25"/>
  <c r="AE19161" i="25" l="1"/>
  <c r="AG19161" i="25" s="1"/>
  <c r="AF19161" i="25"/>
  <c r="AE19162" i="25" l="1"/>
  <c r="AG19162" i="25" s="1"/>
  <c r="AF19162" i="25"/>
  <c r="AE19163" i="25" l="1"/>
  <c r="AG19163" i="25" s="1"/>
  <c r="AF19163" i="25"/>
  <c r="AE19164" i="25" l="1"/>
  <c r="AG19164" i="25" s="1"/>
  <c r="AF19164" i="25"/>
  <c r="AE19165" i="25" l="1"/>
  <c r="AG19165" i="25" s="1"/>
  <c r="AF19165" i="25"/>
  <c r="AE19166" i="25" l="1"/>
  <c r="AG19166" i="25" s="1"/>
  <c r="AF19166" i="25"/>
  <c r="AE19167" i="25" l="1"/>
  <c r="AG19167" i="25" s="1"/>
  <c r="AF19167" i="25"/>
  <c r="AF19168" i="25" l="1"/>
  <c r="AE19168" i="25"/>
  <c r="AG19168" i="25" s="1"/>
  <c r="AE19169" i="25" l="1"/>
  <c r="AG19169" i="25" s="1"/>
  <c r="AF19169" i="25"/>
  <c r="AE19170" i="25" l="1"/>
  <c r="AG19170" i="25" s="1"/>
  <c r="AF19170" i="25"/>
  <c r="AE19171" i="25" l="1"/>
  <c r="AG19171" i="25" s="1"/>
  <c r="AF19171" i="25"/>
  <c r="AE19172" i="25" l="1"/>
  <c r="AG19172" i="25" s="1"/>
  <c r="AF19172" i="25"/>
  <c r="AE19173" i="25" l="1"/>
  <c r="AG19173" i="25" s="1"/>
  <c r="AF19173" i="25"/>
  <c r="AE19174" i="25" l="1"/>
  <c r="AG19174" i="25" s="1"/>
  <c r="AF19174" i="25"/>
  <c r="AE19175" i="25" l="1"/>
  <c r="AG19175" i="25" s="1"/>
  <c r="AF19175" i="25"/>
  <c r="AE19176" i="25" l="1"/>
  <c r="AG19176" i="25" s="1"/>
  <c r="AF19176" i="25"/>
  <c r="AE19177" i="25" l="1"/>
  <c r="AG19177" i="25" s="1"/>
  <c r="AF19177" i="25"/>
  <c r="AE19178" i="25" l="1"/>
  <c r="AG19178" i="25" s="1"/>
  <c r="AF19178" i="25"/>
  <c r="AE19179" i="25" l="1"/>
  <c r="AG19179" i="25" s="1"/>
  <c r="AF19179" i="25"/>
  <c r="AE19180" i="25" l="1"/>
  <c r="AG19180" i="25" s="1"/>
  <c r="AF19180" i="25"/>
  <c r="AE19181" i="25" l="1"/>
  <c r="AG19181" i="25" s="1"/>
  <c r="AF19181" i="25"/>
  <c r="AE19182" i="25" l="1"/>
  <c r="AG19182" i="25" s="1"/>
  <c r="AF19182" i="25"/>
  <c r="AE19183" i="25" l="1"/>
  <c r="AG19183" i="25" s="1"/>
  <c r="AF19183" i="25"/>
  <c r="AE19184" i="25" l="1"/>
  <c r="AG19184" i="25" s="1"/>
  <c r="AF19184" i="25"/>
  <c r="AE19185" i="25" l="1"/>
  <c r="AG19185" i="25" s="1"/>
  <c r="AF19185" i="25"/>
  <c r="AE19186" i="25" l="1"/>
  <c r="AG19186" i="25" s="1"/>
  <c r="AF19186" i="25"/>
  <c r="AE19187" i="25" l="1"/>
  <c r="AG19187" i="25" s="1"/>
  <c r="AF19187" i="25"/>
  <c r="AE19188" i="25" l="1"/>
  <c r="AG19188" i="25" s="1"/>
  <c r="AF19188" i="25"/>
  <c r="AE19189" i="25" l="1"/>
  <c r="AG19189" i="25" s="1"/>
  <c r="AF19189" i="25"/>
  <c r="AF19190" i="25" l="1"/>
  <c r="AE19190" i="25"/>
  <c r="AG19190" i="25" s="1"/>
  <c r="AE19191" i="25" l="1"/>
  <c r="AG19191" i="25" s="1"/>
  <c r="AF19191" i="25"/>
  <c r="AE19192" i="25" l="1"/>
  <c r="AG19192" i="25" s="1"/>
  <c r="AF19192" i="25"/>
  <c r="AE19193" i="25" l="1"/>
  <c r="AG19193" i="25" s="1"/>
  <c r="AF19193" i="25"/>
  <c r="AE19194" i="25" l="1"/>
  <c r="AG19194" i="25" s="1"/>
  <c r="AF19194" i="25"/>
  <c r="AE19195" i="25" l="1"/>
  <c r="AG19195" i="25" s="1"/>
  <c r="AF19195" i="25"/>
  <c r="AE19196" i="25" l="1"/>
  <c r="AG19196" i="25" s="1"/>
  <c r="AF19196" i="25"/>
  <c r="AE19197" i="25" l="1"/>
  <c r="AG19197" i="25" s="1"/>
  <c r="AF19197" i="25"/>
  <c r="AE19198" i="25" l="1"/>
  <c r="AG19198" i="25" s="1"/>
  <c r="AF19198" i="25"/>
  <c r="AF19199" i="25" l="1"/>
  <c r="AE19199" i="25"/>
  <c r="AG19199" i="25" s="1"/>
  <c r="AE19200" i="25" l="1"/>
  <c r="AG19200" i="25" s="1"/>
  <c r="AF19200" i="25"/>
  <c r="AE19201" i="25" l="1"/>
  <c r="AG19201" i="25" s="1"/>
  <c r="AF19201" i="25"/>
  <c r="AE19202" i="25" l="1"/>
  <c r="AG19202" i="25" s="1"/>
  <c r="AF19202" i="25"/>
  <c r="AE19203" i="25" l="1"/>
  <c r="AG19203" i="25" s="1"/>
  <c r="AF19203" i="25"/>
  <c r="AE19204" i="25" l="1"/>
  <c r="AG19204" i="25" s="1"/>
  <c r="AF19204" i="25"/>
  <c r="AF19205" i="25" l="1"/>
  <c r="AE19205" i="25"/>
  <c r="AG19205" i="25" s="1"/>
  <c r="AE19206" i="25" l="1"/>
  <c r="AG19206" i="25" s="1"/>
  <c r="AF19206" i="25"/>
  <c r="AE19207" i="25" l="1"/>
  <c r="AG19207" i="25" s="1"/>
  <c r="AF19207" i="25"/>
  <c r="AE19208" i="25" l="1"/>
  <c r="AG19208" i="25" s="1"/>
  <c r="AF19208" i="25"/>
  <c r="AE19209" i="25" l="1"/>
  <c r="AG19209" i="25" s="1"/>
  <c r="AF19209" i="25"/>
  <c r="AE19210" i="25" l="1"/>
  <c r="AG19210" i="25" s="1"/>
  <c r="AF19210" i="25"/>
  <c r="AE19211" i="25" l="1"/>
  <c r="AG19211" i="25" s="1"/>
  <c r="AF19211" i="25"/>
  <c r="AE19212" i="25" l="1"/>
  <c r="AG19212" i="25" s="1"/>
  <c r="AF19212" i="25"/>
  <c r="AE19213" i="25" l="1"/>
  <c r="AG19213" i="25" s="1"/>
  <c r="AF19213" i="25"/>
  <c r="AE19214" i="25" l="1"/>
  <c r="AG19214" i="25" s="1"/>
  <c r="AF19214" i="25"/>
  <c r="AE19215" i="25" l="1"/>
  <c r="AG19215" i="25" s="1"/>
  <c r="AF19215" i="25"/>
  <c r="AE19216" i="25" l="1"/>
  <c r="AG19216" i="25" s="1"/>
  <c r="AF19216" i="25"/>
  <c r="AE19217" i="25" l="1"/>
  <c r="AG19217" i="25" s="1"/>
  <c r="AF19217" i="25"/>
  <c r="AE19218" i="25" l="1"/>
  <c r="AG19218" i="25" s="1"/>
  <c r="AF19218" i="25"/>
  <c r="AE19219" i="25" l="1"/>
  <c r="AG19219" i="25" s="1"/>
  <c r="AF19219" i="25"/>
  <c r="AE19220" i="25" l="1"/>
  <c r="AG19220" i="25" s="1"/>
  <c r="AF19220" i="25"/>
  <c r="AE19221" i="25" l="1"/>
  <c r="AG19221" i="25" s="1"/>
  <c r="AF19221" i="25"/>
  <c r="AE19222" i="25" l="1"/>
  <c r="AG19222" i="25" s="1"/>
  <c r="AF19222" i="25"/>
  <c r="AE19223" i="25" l="1"/>
  <c r="AG19223" i="25" s="1"/>
  <c r="AF19223" i="25"/>
  <c r="AE19224" i="25" l="1"/>
  <c r="AG19224" i="25" s="1"/>
  <c r="AF19224" i="25"/>
  <c r="AE19225" i="25" l="1"/>
  <c r="AG19225" i="25" s="1"/>
  <c r="AF19225" i="25"/>
  <c r="AE19226" i="25" l="1"/>
  <c r="AG19226" i="25" s="1"/>
  <c r="AF19226" i="25"/>
  <c r="AE19227" i="25" l="1"/>
  <c r="AG19227" i="25" s="1"/>
  <c r="AF19227" i="25"/>
  <c r="AE19228" i="25" l="1"/>
  <c r="AG19228" i="25" s="1"/>
  <c r="AF19228" i="25"/>
  <c r="AE19229" i="25" l="1"/>
  <c r="AG19229" i="25" s="1"/>
  <c r="AF19229" i="25"/>
  <c r="AE19230" i="25" l="1"/>
  <c r="AG19230" i="25" s="1"/>
  <c r="AF19230" i="25"/>
  <c r="AE19231" i="25" l="1"/>
  <c r="AG19231" i="25" s="1"/>
  <c r="AF19231" i="25"/>
  <c r="AE19232" i="25" l="1"/>
  <c r="AG19232" i="25" s="1"/>
  <c r="AF19232" i="25"/>
  <c r="AE19233" i="25" l="1"/>
  <c r="AG19233" i="25" s="1"/>
  <c r="AF19233" i="25"/>
  <c r="AE19234" i="25" l="1"/>
  <c r="AG19234" i="25" s="1"/>
  <c r="AF19234" i="25"/>
  <c r="AE19235" i="25" l="1"/>
  <c r="AG19235" i="25" s="1"/>
  <c r="AF19235" i="25"/>
  <c r="AE19236" i="25" l="1"/>
  <c r="AG19236" i="25" s="1"/>
  <c r="AF19236" i="25"/>
  <c r="AE19237" i="25" l="1"/>
  <c r="AG19237" i="25" s="1"/>
  <c r="AF19237" i="25"/>
  <c r="AE19238" i="25" l="1"/>
  <c r="AG19238" i="25" s="1"/>
  <c r="AF19238" i="25"/>
  <c r="AE19239" i="25" l="1"/>
  <c r="AG19239" i="25" s="1"/>
  <c r="AF19239" i="25"/>
  <c r="AE19240" i="25" l="1"/>
  <c r="AG19240" i="25" s="1"/>
  <c r="AF19240" i="25"/>
  <c r="AE19241" i="25" l="1"/>
  <c r="AG19241" i="25" s="1"/>
  <c r="AF19241" i="25"/>
  <c r="AE19242" i="25" l="1"/>
  <c r="AG19242" i="25" s="1"/>
  <c r="AF19242" i="25"/>
  <c r="AE19243" i="25" l="1"/>
  <c r="AG19243" i="25" s="1"/>
  <c r="AF19243" i="25"/>
  <c r="AE19244" i="25" l="1"/>
  <c r="AG19244" i="25" s="1"/>
  <c r="AF19244" i="25"/>
  <c r="AE19245" i="25" l="1"/>
  <c r="AG19245" i="25" s="1"/>
  <c r="AF19245" i="25"/>
  <c r="AE19246" i="25" l="1"/>
  <c r="AG19246" i="25" s="1"/>
  <c r="AF19246" i="25"/>
  <c r="AE19247" i="25" l="1"/>
  <c r="AG19247" i="25" s="1"/>
  <c r="AF19247" i="25"/>
  <c r="AE19248" i="25" l="1"/>
  <c r="AG19248" i="25" s="1"/>
  <c r="AF19248" i="25"/>
  <c r="AE19249" i="25" l="1"/>
  <c r="AG19249" i="25" s="1"/>
  <c r="AF19249" i="25"/>
  <c r="AE19250" i="25" l="1"/>
  <c r="AG19250" i="25" s="1"/>
  <c r="AF19250" i="25"/>
  <c r="AE19251" i="25" l="1"/>
  <c r="AG19251" i="25" s="1"/>
  <c r="AF19251" i="25"/>
  <c r="AE19252" i="25" l="1"/>
  <c r="AG19252" i="25" s="1"/>
  <c r="AF19252" i="25"/>
  <c r="AE19253" i="25" l="1"/>
  <c r="AG19253" i="25" s="1"/>
  <c r="AF19253" i="25"/>
  <c r="AE19254" i="25" l="1"/>
  <c r="AG19254" i="25" s="1"/>
  <c r="AF19254" i="25"/>
  <c r="AE19255" i="25" l="1"/>
  <c r="AG19255" i="25" s="1"/>
  <c r="AF19255" i="25"/>
  <c r="AE19256" i="25" l="1"/>
  <c r="AG19256" i="25" s="1"/>
  <c r="AF19256" i="25"/>
  <c r="AE19257" i="25" l="1"/>
  <c r="AG19257" i="25" s="1"/>
  <c r="AF19257" i="25"/>
  <c r="AE19258" i="25" l="1"/>
  <c r="AG19258" i="25" s="1"/>
  <c r="AF19258" i="25"/>
  <c r="AE19259" i="25" l="1"/>
  <c r="AG19259" i="25" s="1"/>
  <c r="AF19259" i="25"/>
  <c r="AE19260" i="25" l="1"/>
  <c r="AG19260" i="25" s="1"/>
  <c r="AF19260" i="25"/>
  <c r="AE19261" i="25" l="1"/>
  <c r="AG19261" i="25" s="1"/>
  <c r="AF19261" i="25"/>
  <c r="AE19262" i="25" l="1"/>
  <c r="AG19262" i="25" s="1"/>
  <c r="AF19262" i="25"/>
  <c r="AE19263" i="25" l="1"/>
  <c r="AG19263" i="25" s="1"/>
  <c r="AF19263" i="25"/>
  <c r="AE19264" i="25" l="1"/>
  <c r="AG19264" i="25" s="1"/>
  <c r="AF19264" i="25"/>
  <c r="AE19265" i="25" l="1"/>
  <c r="AG19265" i="25" s="1"/>
  <c r="AF19265" i="25"/>
  <c r="AE19266" i="25" l="1"/>
  <c r="AG19266" i="25" s="1"/>
  <c r="AF19266" i="25"/>
  <c r="AE19267" i="25" l="1"/>
  <c r="AG19267" i="25" s="1"/>
  <c r="AF19267" i="25"/>
  <c r="AF19268" i="25" l="1"/>
  <c r="AE19268" i="25"/>
  <c r="AG19268" i="25" s="1"/>
  <c r="AE19269" i="25" l="1"/>
  <c r="AG19269" i="25" s="1"/>
  <c r="AF19269" i="25"/>
  <c r="AE19270" i="25" l="1"/>
  <c r="AG19270" i="25" s="1"/>
  <c r="AF19270" i="25"/>
  <c r="AE19271" i="25" l="1"/>
  <c r="AG19271" i="25" s="1"/>
  <c r="AF19271" i="25"/>
  <c r="AE19272" i="25" l="1"/>
  <c r="AG19272" i="25" s="1"/>
  <c r="AF19272" i="25"/>
  <c r="AE19273" i="25" l="1"/>
  <c r="AG19273" i="25" s="1"/>
  <c r="AF19273" i="25"/>
  <c r="AE19274" i="25" l="1"/>
  <c r="AG19274" i="25" s="1"/>
  <c r="AF19274" i="25"/>
  <c r="AE19275" i="25" l="1"/>
  <c r="AG19275" i="25" s="1"/>
  <c r="AF19275" i="25"/>
  <c r="AE19276" i="25" l="1"/>
  <c r="AG19276" i="25" s="1"/>
  <c r="AF19276" i="25"/>
  <c r="AE19277" i="25" l="1"/>
  <c r="AG19277" i="25" s="1"/>
  <c r="AF19277" i="25"/>
  <c r="AE19278" i="25" l="1"/>
  <c r="AG19278" i="25" s="1"/>
  <c r="AF19278" i="25"/>
  <c r="AE19279" i="25" l="1"/>
  <c r="AG19279" i="25" s="1"/>
  <c r="AF19279" i="25"/>
  <c r="AE19280" i="25" l="1"/>
  <c r="AG19280" i="25" s="1"/>
  <c r="AF19280" i="25"/>
  <c r="AE19281" i="25" l="1"/>
  <c r="AG19281" i="25" s="1"/>
  <c r="AF19281" i="25"/>
  <c r="AE19282" i="25" l="1"/>
  <c r="AG19282" i="25" s="1"/>
  <c r="AF19282" i="25"/>
  <c r="AE19283" i="25" l="1"/>
  <c r="AG19283" i="25" s="1"/>
  <c r="AF19283" i="25"/>
  <c r="AE19284" i="25" l="1"/>
  <c r="AG19284" i="25" s="1"/>
  <c r="AF19284" i="25"/>
  <c r="AE19285" i="25" l="1"/>
  <c r="AG19285" i="25" s="1"/>
  <c r="AF19285" i="25"/>
  <c r="AE19286" i="25" l="1"/>
  <c r="AG19286" i="25" s="1"/>
  <c r="AF19286" i="25"/>
  <c r="AE19287" i="25" l="1"/>
  <c r="AG19287" i="25" s="1"/>
  <c r="AF19287" i="25"/>
  <c r="AE19288" i="25" l="1"/>
  <c r="AG19288" i="25" s="1"/>
  <c r="AF19288" i="25"/>
  <c r="AE19289" i="25" l="1"/>
  <c r="AG19289" i="25" s="1"/>
  <c r="AF19289" i="25"/>
  <c r="AE19290" i="25" l="1"/>
  <c r="AG19290" i="25" s="1"/>
  <c r="AF19290" i="25"/>
  <c r="AE19291" i="25" l="1"/>
  <c r="AG19291" i="25" s="1"/>
  <c r="AF19291" i="25"/>
  <c r="AE19292" i="25" l="1"/>
  <c r="AG19292" i="25" s="1"/>
  <c r="AF19292" i="25"/>
  <c r="AE19293" i="25" l="1"/>
  <c r="AG19293" i="25" s="1"/>
  <c r="AF19293" i="25"/>
  <c r="AE19294" i="25" l="1"/>
  <c r="AG19294" i="25" s="1"/>
  <c r="AF19294" i="25"/>
  <c r="AE19295" i="25" l="1"/>
  <c r="AG19295" i="25" s="1"/>
  <c r="AF19295" i="25"/>
  <c r="AE19296" i="25" l="1"/>
  <c r="AG19296" i="25" s="1"/>
  <c r="AF19296" i="25"/>
  <c r="AE19297" i="25" l="1"/>
  <c r="AG19297" i="25" s="1"/>
  <c r="AF19297" i="25"/>
  <c r="AE19298" i="25" l="1"/>
  <c r="AG19298" i="25" s="1"/>
  <c r="AF19298" i="25"/>
  <c r="AE19299" i="25" l="1"/>
  <c r="AG19299" i="25" s="1"/>
  <c r="AF19299" i="25"/>
  <c r="AE19300" i="25" l="1"/>
  <c r="AG19300" i="25" s="1"/>
  <c r="AF19300" i="25"/>
  <c r="AE19301" i="25" l="1"/>
  <c r="AG19301" i="25" s="1"/>
  <c r="AF19301" i="25"/>
  <c r="AE19302" i="25" l="1"/>
  <c r="AG19302" i="25" s="1"/>
  <c r="AF19302" i="25"/>
  <c r="AE19303" i="25" l="1"/>
  <c r="AG19303" i="25" s="1"/>
  <c r="AF19303" i="25"/>
  <c r="AE19304" i="25" l="1"/>
  <c r="AG19304" i="25" s="1"/>
  <c r="AF19304" i="25"/>
  <c r="AE19305" i="25" l="1"/>
  <c r="AG19305" i="25" s="1"/>
  <c r="AF19305" i="25"/>
  <c r="AE19306" i="25" l="1"/>
  <c r="AG19306" i="25" s="1"/>
  <c r="AF19306" i="25"/>
  <c r="AE19307" i="25" l="1"/>
  <c r="AG19307" i="25" s="1"/>
  <c r="AF19307" i="25"/>
  <c r="AE19308" i="25" l="1"/>
  <c r="AG19308" i="25" s="1"/>
  <c r="AF19308" i="25"/>
  <c r="AE19309" i="25" l="1"/>
  <c r="AG19309" i="25" s="1"/>
  <c r="AF19309" i="25"/>
  <c r="AE19310" i="25" l="1"/>
  <c r="AG19310" i="25" s="1"/>
  <c r="AF19310" i="25"/>
  <c r="AE19311" i="25" l="1"/>
  <c r="AG19311" i="25" s="1"/>
  <c r="AF19311" i="25"/>
  <c r="AE19312" i="25" l="1"/>
  <c r="AG19312" i="25" s="1"/>
  <c r="AF19312" i="25"/>
  <c r="AE19313" i="25" l="1"/>
  <c r="AG19313" i="25" s="1"/>
  <c r="AF19313" i="25"/>
  <c r="AE19314" i="25" l="1"/>
  <c r="AG19314" i="25" s="1"/>
  <c r="AF19314" i="25"/>
  <c r="AE19315" i="25" l="1"/>
  <c r="AG19315" i="25" s="1"/>
  <c r="AF19315" i="25"/>
  <c r="AE19316" i="25" l="1"/>
  <c r="AG19316" i="25" s="1"/>
  <c r="AF19316" i="25"/>
  <c r="AE19317" i="25" l="1"/>
  <c r="AG19317" i="25" s="1"/>
  <c r="AF19317" i="25"/>
  <c r="AE19318" i="25" l="1"/>
  <c r="AG19318" i="25" s="1"/>
  <c r="AF19318" i="25"/>
  <c r="AE19319" i="25" l="1"/>
  <c r="AG19319" i="25" s="1"/>
  <c r="AF19319" i="25"/>
  <c r="AE19320" i="25" l="1"/>
  <c r="AG19320" i="25" s="1"/>
  <c r="AF19320" i="25"/>
  <c r="AE19321" i="25" l="1"/>
  <c r="AG19321" i="25" s="1"/>
  <c r="AF19321" i="25"/>
  <c r="AE19322" i="25" l="1"/>
  <c r="AG19322" i="25" s="1"/>
  <c r="AF19322" i="25"/>
  <c r="AE19323" i="25" l="1"/>
  <c r="AG19323" i="25" s="1"/>
  <c r="AF19323" i="25"/>
  <c r="AE19324" i="25" l="1"/>
  <c r="AG19324" i="25" s="1"/>
  <c r="AF19324" i="25"/>
  <c r="AE19325" i="25" l="1"/>
  <c r="AG19325" i="25" s="1"/>
  <c r="AF19325" i="25"/>
  <c r="AE19326" i="25" l="1"/>
  <c r="AG19326" i="25" s="1"/>
  <c r="AF19326" i="25"/>
  <c r="AE19327" i="25" l="1"/>
  <c r="AG19327" i="25" s="1"/>
  <c r="AF19327" i="25"/>
  <c r="AE19328" i="25" l="1"/>
  <c r="AG19328" i="25" s="1"/>
  <c r="AF19328" i="25"/>
  <c r="AE19329" i="25" l="1"/>
  <c r="AG19329" i="25" s="1"/>
  <c r="AF19329" i="25"/>
  <c r="AE19330" i="25" l="1"/>
  <c r="AG19330" i="25" s="1"/>
  <c r="AF19330" i="25"/>
  <c r="AE19331" i="25" l="1"/>
  <c r="AG19331" i="25" s="1"/>
  <c r="AF19331" i="25"/>
  <c r="AE19332" i="25" l="1"/>
  <c r="AG19332" i="25" s="1"/>
  <c r="AF19332" i="25"/>
  <c r="AE19333" i="25" l="1"/>
  <c r="AG19333" i="25" s="1"/>
  <c r="AF19333" i="25"/>
  <c r="AF19334" i="25" l="1"/>
  <c r="AE19334" i="25"/>
  <c r="AG19334" i="25" s="1"/>
  <c r="AE19335" i="25" l="1"/>
  <c r="AG19335" i="25" s="1"/>
  <c r="AF19335" i="25"/>
  <c r="AE19336" i="25" l="1"/>
  <c r="AG19336" i="25" s="1"/>
  <c r="AF19336" i="25"/>
  <c r="AF19337" i="25" l="1"/>
  <c r="AE19337" i="25"/>
  <c r="AG19337" i="25" s="1"/>
  <c r="AE19338" i="25" l="1"/>
  <c r="AG19338" i="25" s="1"/>
  <c r="AF19338" i="25"/>
  <c r="AE19339" i="25" l="1"/>
  <c r="AG19339" i="25" s="1"/>
  <c r="AF19339" i="25"/>
  <c r="AE19340" i="25" l="1"/>
  <c r="AG19340" i="25" s="1"/>
  <c r="AF19340" i="25"/>
  <c r="AE19341" i="25" l="1"/>
  <c r="AG19341" i="25" s="1"/>
  <c r="AF19341" i="25"/>
  <c r="AE19342" i="25" l="1"/>
  <c r="AG19342" i="25" s="1"/>
  <c r="AF19342" i="25"/>
  <c r="AE19343" i="25" l="1"/>
  <c r="AG19343" i="25" s="1"/>
  <c r="AF19343" i="25"/>
  <c r="AE19344" i="25" l="1"/>
  <c r="AG19344" i="25" s="1"/>
  <c r="AF19344" i="25"/>
  <c r="AE19345" i="25" l="1"/>
  <c r="AG19345" i="25" s="1"/>
  <c r="AF19345" i="25"/>
  <c r="AE19346" i="25" l="1"/>
  <c r="AG19346" i="25" s="1"/>
  <c r="AF19346" i="25"/>
  <c r="AE19347" i="25" l="1"/>
  <c r="AG19347" i="25" s="1"/>
  <c r="AF19347" i="25"/>
  <c r="AE19348" i="25" l="1"/>
  <c r="AG19348" i="25" s="1"/>
  <c r="AF19348" i="25"/>
  <c r="AE19349" i="25" l="1"/>
  <c r="AG19349" i="25" s="1"/>
  <c r="AF19349" i="25"/>
  <c r="AE19350" i="25" l="1"/>
  <c r="AG19350" i="25" s="1"/>
  <c r="AF19350" i="25"/>
  <c r="AE19351" i="25" l="1"/>
  <c r="AG19351" i="25" s="1"/>
  <c r="AF19351" i="25"/>
  <c r="AE19352" i="25" l="1"/>
  <c r="AG19352" i="25" s="1"/>
  <c r="AF19352" i="25"/>
  <c r="AE19353" i="25" l="1"/>
  <c r="AG19353" i="25" s="1"/>
  <c r="AF19353" i="25"/>
  <c r="AE19354" i="25" l="1"/>
  <c r="AG19354" i="25" s="1"/>
  <c r="AF19354" i="25"/>
  <c r="AE19355" i="25" l="1"/>
  <c r="AG19355" i="25" s="1"/>
  <c r="AF19355" i="25"/>
  <c r="AE19356" i="25" l="1"/>
  <c r="AG19356" i="25" s="1"/>
  <c r="AF19356" i="25"/>
  <c r="AE19357" i="25" l="1"/>
  <c r="AG19357" i="25" s="1"/>
  <c r="AF19357" i="25"/>
  <c r="AE19358" i="25" l="1"/>
  <c r="AG19358" i="25" s="1"/>
  <c r="AF19358" i="25"/>
  <c r="AE19359" i="25" l="1"/>
  <c r="AG19359" i="25" s="1"/>
  <c r="AF19359" i="25"/>
  <c r="AE19360" i="25" l="1"/>
  <c r="AG19360" i="25" s="1"/>
  <c r="AF19360" i="25"/>
  <c r="AE19361" i="25" l="1"/>
  <c r="AG19361" i="25" s="1"/>
  <c r="AF19361" i="25"/>
  <c r="AE19362" i="25" l="1"/>
  <c r="AG19362" i="25" s="1"/>
  <c r="AF19362" i="25"/>
  <c r="AE19363" i="25" l="1"/>
  <c r="AG19363" i="25" s="1"/>
  <c r="AF19363" i="25"/>
  <c r="AE19364" i="25" l="1"/>
  <c r="AG19364" i="25" s="1"/>
  <c r="AF19364" i="25"/>
  <c r="AE19365" i="25" l="1"/>
  <c r="AG19365" i="25" s="1"/>
  <c r="AF19365" i="25"/>
  <c r="AE19366" i="25" l="1"/>
  <c r="AG19366" i="25" s="1"/>
  <c r="AF19366" i="25"/>
  <c r="AE19367" i="25" l="1"/>
  <c r="AG19367" i="25" s="1"/>
  <c r="AF19367" i="25"/>
  <c r="AE19368" i="25" l="1"/>
  <c r="AG19368" i="25" s="1"/>
  <c r="AF19368" i="25"/>
  <c r="AE19369" i="25" l="1"/>
  <c r="AG19369" i="25" s="1"/>
  <c r="AF19369" i="25"/>
  <c r="AE19370" i="25" l="1"/>
  <c r="AG19370" i="25" s="1"/>
  <c r="AF19370" i="25"/>
  <c r="AE19371" i="25" l="1"/>
  <c r="AG19371" i="25" s="1"/>
  <c r="AF19371" i="25"/>
  <c r="AE19372" i="25" l="1"/>
  <c r="AG19372" i="25" s="1"/>
  <c r="AF19372" i="25"/>
  <c r="AE19373" i="25" l="1"/>
  <c r="AG19373" i="25" s="1"/>
  <c r="AF19373" i="25"/>
  <c r="AE19374" i="25" l="1"/>
  <c r="AG19374" i="25" s="1"/>
  <c r="AF19374" i="25"/>
  <c r="AE19375" i="25" l="1"/>
  <c r="AG19375" i="25" s="1"/>
  <c r="AF19375" i="25"/>
  <c r="AE19376" i="25" l="1"/>
  <c r="AG19376" i="25" s="1"/>
  <c r="AF19376" i="25"/>
  <c r="AE19377" i="25" l="1"/>
  <c r="AG19377" i="25" s="1"/>
  <c r="AF19377" i="25"/>
  <c r="AE19378" i="25" l="1"/>
  <c r="AG19378" i="25" s="1"/>
  <c r="AF19378" i="25"/>
  <c r="AE19379" i="25" l="1"/>
  <c r="AG19379" i="25" s="1"/>
  <c r="AF19379" i="25"/>
  <c r="AE19380" i="25" l="1"/>
  <c r="AG19380" i="25" s="1"/>
  <c r="AF19380" i="25"/>
  <c r="AE19381" i="25" l="1"/>
  <c r="AG19381" i="25" s="1"/>
  <c r="AF19381" i="25"/>
  <c r="AE19382" i="25" l="1"/>
  <c r="AG19382" i="25" s="1"/>
  <c r="AF19382" i="25"/>
  <c r="AE19383" i="25" l="1"/>
  <c r="AG19383" i="25" s="1"/>
  <c r="AF19383" i="25"/>
  <c r="AE19384" i="25" l="1"/>
  <c r="AG19384" i="25" s="1"/>
  <c r="AF19384" i="25"/>
  <c r="AE19385" i="25" l="1"/>
  <c r="AG19385" i="25" s="1"/>
  <c r="AF19385" i="25"/>
  <c r="AE19386" i="25" l="1"/>
  <c r="AG19386" i="25" s="1"/>
  <c r="AF19386" i="25"/>
  <c r="AE19387" i="25" l="1"/>
  <c r="AG19387" i="25" s="1"/>
  <c r="AF19387" i="25"/>
  <c r="AE19388" i="25" l="1"/>
  <c r="AG19388" i="25" s="1"/>
  <c r="AF19388" i="25"/>
  <c r="AE19389" i="25" l="1"/>
  <c r="AG19389" i="25" s="1"/>
  <c r="AF19389" i="25"/>
  <c r="AE19390" i="25" l="1"/>
  <c r="AG19390" i="25" s="1"/>
  <c r="AF19390" i="25"/>
  <c r="AE19391" i="25" l="1"/>
  <c r="AG19391" i="25" s="1"/>
  <c r="AF19391" i="25"/>
  <c r="AE19392" i="25" l="1"/>
  <c r="AG19392" i="25" s="1"/>
  <c r="AF19392" i="25"/>
  <c r="AE19393" i="25" l="1"/>
  <c r="AG19393" i="25" s="1"/>
  <c r="AF19393" i="25"/>
  <c r="AE19394" i="25" l="1"/>
  <c r="AG19394" i="25" s="1"/>
  <c r="AF19394" i="25"/>
  <c r="AE19395" i="25" l="1"/>
  <c r="AG19395" i="25" s="1"/>
  <c r="AF19395" i="25"/>
  <c r="AE19396" i="25" l="1"/>
  <c r="AG19396" i="25" s="1"/>
  <c r="AF19396" i="25"/>
  <c r="AE19397" i="25" l="1"/>
  <c r="AG19397" i="25" s="1"/>
  <c r="AF19397" i="25"/>
  <c r="AE19398" i="25" l="1"/>
  <c r="AG19398" i="25" s="1"/>
  <c r="AF19398" i="25"/>
  <c r="AE19399" i="25" l="1"/>
  <c r="AG19399" i="25" s="1"/>
  <c r="AF19399" i="25"/>
  <c r="AE19400" i="25" l="1"/>
  <c r="AG19400" i="25" s="1"/>
  <c r="AF19400" i="25"/>
  <c r="AE19401" i="25" l="1"/>
  <c r="AG19401" i="25" s="1"/>
  <c r="AF19401" i="25"/>
  <c r="AE19402" i="25" l="1"/>
  <c r="AG19402" i="25" s="1"/>
  <c r="AF19402" i="25"/>
  <c r="AE19403" i="25" l="1"/>
  <c r="AG19403" i="25" s="1"/>
  <c r="AF19403" i="25"/>
  <c r="AE19404" i="25" l="1"/>
  <c r="AG19404" i="25" s="1"/>
  <c r="AF19404" i="25"/>
  <c r="AE19405" i="25" l="1"/>
  <c r="AG19405" i="25" s="1"/>
  <c r="AF19405" i="25"/>
  <c r="AE19406" i="25" l="1"/>
  <c r="AG19406" i="25" s="1"/>
  <c r="AF19406" i="25"/>
  <c r="AF19407" i="25" l="1"/>
  <c r="AE19407" i="25"/>
  <c r="AG19407" i="25" s="1"/>
  <c r="AE19408" i="25" l="1"/>
  <c r="AG19408" i="25" s="1"/>
  <c r="AF19408" i="25"/>
  <c r="AE19409" i="25" l="1"/>
  <c r="AG19409" i="25" s="1"/>
  <c r="AF19409" i="25"/>
  <c r="AE19410" i="25" l="1"/>
  <c r="AG19410" i="25" s="1"/>
  <c r="AF19410" i="25"/>
  <c r="AE19411" i="25" l="1"/>
  <c r="AG19411" i="25" s="1"/>
  <c r="AF19411" i="25"/>
  <c r="AE19412" i="25" l="1"/>
  <c r="AG19412" i="25" s="1"/>
  <c r="AF19412" i="25"/>
  <c r="AF19413" i="25" l="1"/>
  <c r="AE19413" i="25"/>
  <c r="AG19413" i="25" s="1"/>
  <c r="AE19414" i="25" l="1"/>
  <c r="AG19414" i="25" s="1"/>
  <c r="AF19414" i="25"/>
  <c r="AE19415" i="25" l="1"/>
  <c r="AG19415" i="25" s="1"/>
  <c r="AF19415" i="25"/>
  <c r="AE19416" i="25" l="1"/>
  <c r="AG19416" i="25" s="1"/>
  <c r="AF19416" i="25"/>
  <c r="AE19417" i="25" l="1"/>
  <c r="AG19417" i="25" s="1"/>
  <c r="AF19417" i="25"/>
  <c r="AE19418" i="25" l="1"/>
  <c r="AG19418" i="25" s="1"/>
  <c r="AF19418" i="25"/>
  <c r="AE19419" i="25" l="1"/>
  <c r="AG19419" i="25" s="1"/>
  <c r="AF19419" i="25"/>
  <c r="AE19420" i="25" l="1"/>
  <c r="AG19420" i="25" s="1"/>
  <c r="AF19420" i="25"/>
  <c r="AE19421" i="25" l="1"/>
  <c r="AG19421" i="25" s="1"/>
  <c r="AF19421" i="25"/>
  <c r="AE19422" i="25" l="1"/>
  <c r="AG19422" i="25" s="1"/>
  <c r="AF19422" i="25"/>
  <c r="AE19423" i="25" l="1"/>
  <c r="AG19423" i="25" s="1"/>
  <c r="AF19423" i="25"/>
  <c r="AE19424" i="25" l="1"/>
  <c r="AG19424" i="25" s="1"/>
  <c r="AF19424" i="25"/>
  <c r="AE19425" i="25" l="1"/>
  <c r="AG19425" i="25" s="1"/>
  <c r="AF19425" i="25"/>
  <c r="AE19426" i="25" l="1"/>
  <c r="AG19426" i="25" s="1"/>
  <c r="AF19426" i="25"/>
  <c r="AE19427" i="25" l="1"/>
  <c r="AG19427" i="25" s="1"/>
  <c r="AF19427" i="25"/>
  <c r="AE19428" i="25" l="1"/>
  <c r="AG19428" i="25" s="1"/>
  <c r="AF19428" i="25"/>
  <c r="AE19429" i="25" l="1"/>
  <c r="AG19429" i="25" s="1"/>
  <c r="AF19429" i="25"/>
  <c r="AE19430" i="25" l="1"/>
  <c r="AG19430" i="25" s="1"/>
  <c r="AF19430" i="25"/>
  <c r="AE19431" i="25" l="1"/>
  <c r="AG19431" i="25" s="1"/>
  <c r="AF19431" i="25"/>
  <c r="AE19432" i="25" l="1"/>
  <c r="AG19432" i="25" s="1"/>
  <c r="AF19432" i="25"/>
  <c r="AE19433" i="25" l="1"/>
  <c r="AG19433" i="25" s="1"/>
  <c r="AF19433" i="25"/>
  <c r="AE19434" i="25" l="1"/>
  <c r="AG19434" i="25" s="1"/>
  <c r="AF19434" i="25"/>
  <c r="AE19435" i="25" l="1"/>
  <c r="AG19435" i="25" s="1"/>
  <c r="AF19435" i="25"/>
  <c r="AE19436" i="25" l="1"/>
  <c r="AG19436" i="25" s="1"/>
  <c r="AF19436" i="25"/>
  <c r="AE19437" i="25" l="1"/>
  <c r="AG19437" i="25" s="1"/>
  <c r="AF19437" i="25"/>
  <c r="AE19438" i="25" l="1"/>
  <c r="AG19438" i="25" s="1"/>
  <c r="AF19438" i="25"/>
  <c r="AE19439" i="25" l="1"/>
  <c r="AG19439" i="25" s="1"/>
  <c r="AF19439" i="25"/>
  <c r="AE19440" i="25" l="1"/>
  <c r="AG19440" i="25" s="1"/>
  <c r="AF19440" i="25"/>
  <c r="AE19441" i="25" l="1"/>
  <c r="AG19441" i="25" s="1"/>
  <c r="AF19441" i="25"/>
  <c r="AE19442" i="25" l="1"/>
  <c r="AG19442" i="25" s="1"/>
  <c r="AF19442" i="25"/>
  <c r="AE19443" i="25" l="1"/>
  <c r="AG19443" i="25" s="1"/>
  <c r="AF19443" i="25"/>
  <c r="AE19444" i="25" l="1"/>
  <c r="AG19444" i="25" s="1"/>
  <c r="AF19444" i="25"/>
  <c r="AE19445" i="25" l="1"/>
  <c r="AG19445" i="25" s="1"/>
  <c r="AF19445" i="25"/>
  <c r="AE19446" i="25" l="1"/>
  <c r="AG19446" i="25" s="1"/>
  <c r="AF19446" i="25"/>
  <c r="AE19447" i="25" l="1"/>
  <c r="AG19447" i="25" s="1"/>
  <c r="AF19447" i="25"/>
  <c r="AE19448" i="25" l="1"/>
  <c r="AG19448" i="25" s="1"/>
  <c r="AF19448" i="25"/>
  <c r="AE19449" i="25" l="1"/>
  <c r="AG19449" i="25" s="1"/>
  <c r="AF19449" i="25"/>
  <c r="AE19450" i="25" l="1"/>
  <c r="AG19450" i="25" s="1"/>
  <c r="AF19450" i="25"/>
  <c r="AE19451" i="25" l="1"/>
  <c r="AG19451" i="25" s="1"/>
  <c r="AF19451" i="25"/>
  <c r="AE19452" i="25" l="1"/>
  <c r="AG19452" i="25" s="1"/>
  <c r="AF19452" i="25"/>
  <c r="AE19453" i="25" l="1"/>
  <c r="AG19453" i="25" s="1"/>
  <c r="AF19453" i="25"/>
  <c r="AE19454" i="25" l="1"/>
  <c r="AG19454" i="25" s="1"/>
  <c r="AF19454" i="25"/>
  <c r="AE19455" i="25" l="1"/>
  <c r="AG19455" i="25" s="1"/>
  <c r="AF19455" i="25"/>
  <c r="AE19456" i="25" l="1"/>
  <c r="AG19456" i="25" s="1"/>
  <c r="AF19456" i="25"/>
  <c r="AE19457" i="25" l="1"/>
  <c r="AG19457" i="25" s="1"/>
  <c r="AF19457" i="25"/>
  <c r="AE19458" i="25" l="1"/>
  <c r="AG19458" i="25" s="1"/>
  <c r="AF19458" i="25"/>
  <c r="AE19459" i="25" l="1"/>
  <c r="AG19459" i="25" s="1"/>
  <c r="AF19459" i="25"/>
  <c r="AE19460" i="25" l="1"/>
  <c r="AG19460" i="25" s="1"/>
  <c r="AF19460" i="25"/>
  <c r="AE19461" i="25" l="1"/>
  <c r="AG19461" i="25" s="1"/>
  <c r="AF19461" i="25"/>
  <c r="AE19462" i="25" l="1"/>
  <c r="AG19462" i="25" s="1"/>
  <c r="AF19462" i="25"/>
  <c r="AE19463" i="25" l="1"/>
  <c r="AG19463" i="25" s="1"/>
  <c r="AF19463" i="25"/>
  <c r="AE19464" i="25" l="1"/>
  <c r="AG19464" i="25" s="1"/>
  <c r="AF19464" i="25"/>
  <c r="AE19465" i="25" l="1"/>
  <c r="AG19465" i="25" s="1"/>
  <c r="AF19465" i="25"/>
  <c r="AE19466" i="25" l="1"/>
  <c r="AG19466" i="25" s="1"/>
  <c r="AF19466" i="25"/>
  <c r="AE19467" i="25" l="1"/>
  <c r="AG19467" i="25" s="1"/>
  <c r="AF19467" i="25"/>
  <c r="AE19468" i="25" l="1"/>
  <c r="AG19468" i="25" s="1"/>
  <c r="AF19468" i="25"/>
  <c r="AE19469" i="25" l="1"/>
  <c r="AG19469" i="25" s="1"/>
  <c r="AF19469" i="25"/>
  <c r="AE19470" i="25" l="1"/>
  <c r="AG19470" i="25" s="1"/>
  <c r="AF19470" i="25"/>
  <c r="AE19471" i="25" l="1"/>
  <c r="AG19471" i="25" s="1"/>
  <c r="AF19471" i="25"/>
  <c r="AE19472" i="25" l="1"/>
  <c r="AG19472" i="25" s="1"/>
  <c r="AF19472" i="25"/>
  <c r="AE19473" i="25" l="1"/>
  <c r="AG19473" i="25" s="1"/>
  <c r="AF19473" i="25"/>
  <c r="AE19474" i="25" l="1"/>
  <c r="AG19474" i="25" s="1"/>
  <c r="AF19474" i="25"/>
  <c r="AE19475" i="25" l="1"/>
  <c r="AG19475" i="25" s="1"/>
  <c r="AF19475" i="25"/>
  <c r="AE19476" i="25" l="1"/>
  <c r="AG19476" i="25" s="1"/>
  <c r="AF19476" i="25"/>
  <c r="AE19477" i="25" l="1"/>
  <c r="AG19477" i="25" s="1"/>
  <c r="AF19477" i="25"/>
  <c r="AE19478" i="25" l="1"/>
  <c r="AG19478" i="25" s="1"/>
  <c r="AF19478" i="25"/>
  <c r="AE19479" i="25" l="1"/>
  <c r="AG19479" i="25" s="1"/>
  <c r="AF19479" i="25"/>
  <c r="AE19480" i="25" l="1"/>
  <c r="AG19480" i="25" s="1"/>
  <c r="AF19480" i="25"/>
  <c r="AE19481" i="25" l="1"/>
  <c r="AG19481" i="25" s="1"/>
  <c r="AF19481" i="25"/>
  <c r="AE19482" i="25" l="1"/>
  <c r="AG19482" i="25" s="1"/>
  <c r="AF19482" i="25"/>
  <c r="AE19483" i="25" l="1"/>
  <c r="AG19483" i="25" s="1"/>
  <c r="AF19483" i="25"/>
  <c r="AE19484" i="25" l="1"/>
  <c r="AG19484" i="25" s="1"/>
  <c r="AF19484" i="25"/>
  <c r="AE19485" i="25" l="1"/>
  <c r="AG19485" i="25" s="1"/>
  <c r="AF19485" i="25"/>
  <c r="AE19486" i="25" l="1"/>
  <c r="AG19486" i="25" s="1"/>
  <c r="AF19486" i="25"/>
  <c r="AE19487" i="25" l="1"/>
  <c r="AG19487" i="25" s="1"/>
  <c r="AF19487" i="25"/>
  <c r="AE19488" i="25" l="1"/>
  <c r="AG19488" i="25" s="1"/>
  <c r="AF19488" i="25"/>
  <c r="AE19489" i="25" l="1"/>
  <c r="AG19489" i="25" s="1"/>
  <c r="AF19489" i="25"/>
  <c r="AE19490" i="25" l="1"/>
  <c r="AG19490" i="25" s="1"/>
  <c r="AF19490" i="25"/>
  <c r="AE19491" i="25" l="1"/>
  <c r="AG19491" i="25" s="1"/>
  <c r="AF19491" i="25"/>
  <c r="AE19492" i="25" l="1"/>
  <c r="AG19492" i="25" s="1"/>
  <c r="AF19492" i="25"/>
  <c r="AE19493" i="25" l="1"/>
  <c r="AG19493" i="25" s="1"/>
  <c r="AF19493" i="25"/>
  <c r="AE19494" i="25" l="1"/>
  <c r="AG19494" i="25" s="1"/>
  <c r="AF19494" i="25"/>
  <c r="AE19495" i="25" l="1"/>
  <c r="AG19495" i="25" s="1"/>
  <c r="AF19495" i="25"/>
  <c r="AE19496" i="25" l="1"/>
  <c r="AG19496" i="25" s="1"/>
  <c r="AF19496" i="25"/>
  <c r="AE19497" i="25" l="1"/>
  <c r="AG19497" i="25" s="1"/>
  <c r="AF19497" i="25"/>
  <c r="AF19498" i="25" l="1"/>
  <c r="AE19498" i="25"/>
  <c r="AG19498" i="25" s="1"/>
  <c r="AE19499" i="25" l="1"/>
  <c r="AG19499" i="25" s="1"/>
  <c r="AF19499" i="25"/>
  <c r="AE19500" i="25" l="1"/>
  <c r="AG19500" i="25" s="1"/>
  <c r="AF19500" i="25"/>
  <c r="AE19501" i="25" l="1"/>
  <c r="AG19501" i="25" s="1"/>
  <c r="AF19501" i="25"/>
  <c r="AE19502" i="25" l="1"/>
  <c r="AG19502" i="25" s="1"/>
  <c r="AF19502" i="25"/>
  <c r="AE19503" i="25" l="1"/>
  <c r="AG19503" i="25" s="1"/>
  <c r="AF19503" i="25"/>
  <c r="AE19504" i="25" l="1"/>
  <c r="AG19504" i="25" s="1"/>
  <c r="AF19504" i="25"/>
  <c r="AE19505" i="25" l="1"/>
  <c r="AG19505" i="25" s="1"/>
  <c r="AF19505" i="25"/>
  <c r="AE19506" i="25" l="1"/>
  <c r="AG19506" i="25" s="1"/>
  <c r="AF19506" i="25"/>
  <c r="AE19507" i="25" l="1"/>
  <c r="AG19507" i="25" s="1"/>
  <c r="AF19507" i="25"/>
  <c r="AE19508" i="25" l="1"/>
  <c r="AG19508" i="25" s="1"/>
  <c r="AF19508" i="25"/>
  <c r="AE19509" i="25" l="1"/>
  <c r="AG19509" i="25" s="1"/>
  <c r="AF19509" i="25"/>
  <c r="AE19510" i="25" l="1"/>
  <c r="AG19510" i="25" s="1"/>
  <c r="AF19510" i="25"/>
  <c r="AE19511" i="25" l="1"/>
  <c r="AG19511" i="25" s="1"/>
  <c r="AF19511" i="25"/>
  <c r="AE19512" i="25" l="1"/>
  <c r="AG19512" i="25" s="1"/>
  <c r="AF19512" i="25"/>
  <c r="AE19513" i="25" l="1"/>
  <c r="AG19513" i="25" s="1"/>
  <c r="AF19513" i="25"/>
  <c r="AE19514" i="25" l="1"/>
  <c r="AG19514" i="25" s="1"/>
  <c r="AF19514" i="25"/>
  <c r="AE19515" i="25" l="1"/>
  <c r="AG19515" i="25" s="1"/>
  <c r="AF19515" i="25"/>
  <c r="AE19516" i="25" l="1"/>
  <c r="AG19516" i="25" s="1"/>
  <c r="AF19516" i="25"/>
  <c r="AE19517" i="25" l="1"/>
  <c r="AG19517" i="25" s="1"/>
  <c r="AF19517" i="25"/>
  <c r="AE19518" i="25" l="1"/>
  <c r="AG19518" i="25" s="1"/>
  <c r="AF19518" i="25"/>
  <c r="AE19519" i="25" l="1"/>
  <c r="AG19519" i="25" s="1"/>
  <c r="AF19519" i="25"/>
  <c r="AE19520" i="25" l="1"/>
  <c r="AG19520" i="25" s="1"/>
  <c r="AF19520" i="25"/>
  <c r="AE19521" i="25" l="1"/>
  <c r="AG19521" i="25" s="1"/>
  <c r="AF19521" i="25"/>
  <c r="AE19522" i="25" l="1"/>
  <c r="AG19522" i="25" s="1"/>
  <c r="AF19522" i="25"/>
  <c r="AE19523" i="25" l="1"/>
  <c r="AG19523" i="25" s="1"/>
  <c r="AF19523" i="25"/>
  <c r="AE19524" i="25" l="1"/>
  <c r="AG19524" i="25" s="1"/>
  <c r="AF19524" i="25"/>
  <c r="AE19525" i="25" l="1"/>
  <c r="AG19525" i="25" s="1"/>
  <c r="AF19525" i="25"/>
  <c r="AE19526" i="25" l="1"/>
  <c r="AG19526" i="25" s="1"/>
  <c r="AF19526" i="25"/>
  <c r="AE19527" i="25" l="1"/>
  <c r="AG19527" i="25" s="1"/>
  <c r="AF19527" i="25"/>
  <c r="AE19528" i="25" l="1"/>
  <c r="AG19528" i="25" s="1"/>
  <c r="AF19528" i="25"/>
  <c r="AE19529" i="25" l="1"/>
  <c r="AG19529" i="25" s="1"/>
  <c r="AF19529" i="25"/>
  <c r="AE19530" i="25" l="1"/>
  <c r="AG19530" i="25" s="1"/>
  <c r="AF19530" i="25"/>
  <c r="AE19531" i="25" l="1"/>
  <c r="AG19531" i="25" s="1"/>
  <c r="AF19531" i="25"/>
  <c r="AE19532" i="25" l="1"/>
  <c r="AG19532" i="25" s="1"/>
  <c r="AF19532" i="25"/>
  <c r="AE19533" i="25" l="1"/>
  <c r="AG19533" i="25" s="1"/>
  <c r="AF19533" i="25"/>
  <c r="AE19534" i="25" l="1"/>
  <c r="AG19534" i="25" s="1"/>
  <c r="AF19534" i="25"/>
  <c r="AE19535" i="25" l="1"/>
  <c r="AG19535" i="25" s="1"/>
  <c r="AF19535" i="25"/>
  <c r="AE19536" i="25" l="1"/>
  <c r="AG19536" i="25" s="1"/>
  <c r="AF19536" i="25"/>
  <c r="AE19537" i="25" l="1"/>
  <c r="AG19537" i="25" s="1"/>
  <c r="AF19537" i="25"/>
  <c r="AE19538" i="25" l="1"/>
  <c r="AG19538" i="25" s="1"/>
  <c r="AF19538" i="25"/>
  <c r="AE19539" i="25" l="1"/>
  <c r="AG19539" i="25" s="1"/>
  <c r="AF19539" i="25"/>
  <c r="AE19540" i="25" l="1"/>
  <c r="AG19540" i="25" s="1"/>
  <c r="AF19540" i="25"/>
  <c r="AE19541" i="25" l="1"/>
  <c r="AG19541" i="25" s="1"/>
  <c r="AF19541" i="25"/>
  <c r="AE19542" i="25" l="1"/>
  <c r="AG19542" i="25" s="1"/>
  <c r="AF19542" i="25"/>
  <c r="AE19543" i="25" l="1"/>
  <c r="AG19543" i="25" s="1"/>
  <c r="AF19543" i="25"/>
  <c r="AE19544" i="25" l="1"/>
  <c r="AG19544" i="25" s="1"/>
  <c r="AF19544" i="25"/>
  <c r="AE19545" i="25" l="1"/>
  <c r="AG19545" i="25" s="1"/>
  <c r="AF19545" i="25"/>
  <c r="AE19546" i="25" l="1"/>
  <c r="AG19546" i="25" s="1"/>
  <c r="AF19546" i="25"/>
  <c r="AE19547" i="25" l="1"/>
  <c r="AG19547" i="25" s="1"/>
  <c r="AF19547" i="25"/>
  <c r="AE19548" i="25" l="1"/>
  <c r="AG19548" i="25" s="1"/>
  <c r="AF19548" i="25"/>
  <c r="AE19549" i="25" l="1"/>
  <c r="AG19549" i="25" s="1"/>
  <c r="AF19549" i="25"/>
  <c r="AE19550" i="25" l="1"/>
  <c r="AG19550" i="25" s="1"/>
  <c r="AF19550" i="25"/>
  <c r="AF19551" i="25" l="1"/>
  <c r="AE19551" i="25"/>
  <c r="AG19551" i="25" s="1"/>
  <c r="AE19552" i="25" l="1"/>
  <c r="AG19552" i="25" s="1"/>
  <c r="AF19552" i="25"/>
  <c r="AE19553" i="25" l="1"/>
  <c r="AG19553" i="25" s="1"/>
  <c r="AF19553" i="25"/>
  <c r="AE19554" i="25" l="1"/>
  <c r="AG19554" i="25" s="1"/>
  <c r="AF19554" i="25"/>
  <c r="AE19555" i="25" l="1"/>
  <c r="AG19555" i="25" s="1"/>
  <c r="AF19555" i="25"/>
  <c r="AE19556" i="25" l="1"/>
  <c r="AG19556" i="25" s="1"/>
  <c r="AF19556" i="25"/>
  <c r="AE19557" i="25" l="1"/>
  <c r="AG19557" i="25" s="1"/>
  <c r="AF19557" i="25"/>
  <c r="AE19558" i="25" l="1"/>
  <c r="AG19558" i="25" s="1"/>
  <c r="AF19558" i="25"/>
  <c r="AE19559" i="25" l="1"/>
  <c r="AG19559" i="25" s="1"/>
  <c r="AF19559" i="25"/>
  <c r="AE19560" i="25" l="1"/>
  <c r="AG19560" i="25" s="1"/>
  <c r="AF19560" i="25"/>
  <c r="AF19561" i="25" l="1"/>
  <c r="AE19561" i="25"/>
  <c r="AG19561" i="25" s="1"/>
  <c r="AE19562" i="25" l="1"/>
  <c r="AG19562" i="25" s="1"/>
  <c r="AF19562" i="25"/>
  <c r="AE19563" i="25" l="1"/>
  <c r="AG19563" i="25" s="1"/>
  <c r="AF19563" i="25"/>
  <c r="AE19564" i="25" l="1"/>
  <c r="AG19564" i="25" s="1"/>
  <c r="AF19564" i="25"/>
  <c r="AE19565" i="25" l="1"/>
  <c r="AG19565" i="25" s="1"/>
  <c r="AF19565" i="25"/>
  <c r="AE19566" i="25" l="1"/>
  <c r="AG19566" i="25" s="1"/>
  <c r="AF19566" i="25"/>
  <c r="AE19567" i="25" l="1"/>
  <c r="AG19567" i="25" s="1"/>
  <c r="AF19567" i="25"/>
  <c r="AE19568" i="25" l="1"/>
  <c r="AG19568" i="25" s="1"/>
  <c r="AF19568" i="25"/>
  <c r="AE19569" i="25" l="1"/>
  <c r="AG19569" i="25" s="1"/>
  <c r="AF19569" i="25"/>
  <c r="AE19570" i="25" l="1"/>
  <c r="AG19570" i="25" s="1"/>
  <c r="AF19570" i="25"/>
  <c r="AE19571" i="25" l="1"/>
  <c r="AG19571" i="25" s="1"/>
  <c r="AF19571" i="25"/>
  <c r="AE19572" i="25" l="1"/>
  <c r="AG19572" i="25" s="1"/>
  <c r="AF19572" i="25"/>
  <c r="AE19573" i="25" l="1"/>
  <c r="AG19573" i="25" s="1"/>
  <c r="AF19573" i="25"/>
  <c r="AE19574" i="25" l="1"/>
  <c r="AG19574" i="25" s="1"/>
  <c r="AF19574" i="25"/>
  <c r="AE19575" i="25" l="1"/>
  <c r="AG19575" i="25" s="1"/>
  <c r="AF19575" i="25"/>
  <c r="AE19576" i="25" l="1"/>
  <c r="AG19576" i="25" s="1"/>
  <c r="AF19576" i="25"/>
  <c r="AE19577" i="25" l="1"/>
  <c r="AG19577" i="25" s="1"/>
  <c r="AF19577" i="25"/>
  <c r="AE19578" i="25" l="1"/>
  <c r="AG19578" i="25" s="1"/>
  <c r="AF19578" i="25"/>
  <c r="AE19579" i="25" l="1"/>
  <c r="AG19579" i="25" s="1"/>
  <c r="AF19579" i="25"/>
  <c r="AE19580" i="25" l="1"/>
  <c r="AG19580" i="25" s="1"/>
  <c r="AF19580" i="25"/>
  <c r="AE19581" i="25" l="1"/>
  <c r="AG19581" i="25" s="1"/>
  <c r="AF19581" i="25"/>
  <c r="AE19582" i="25" l="1"/>
  <c r="AG19582" i="25" s="1"/>
  <c r="AF19582" i="25"/>
  <c r="AF19583" i="25" l="1"/>
  <c r="AE19583" i="25"/>
  <c r="AG19583" i="25" s="1"/>
  <c r="AE19584" i="25" l="1"/>
  <c r="AG19584" i="25" s="1"/>
  <c r="AF19584" i="25"/>
  <c r="AE19585" i="25" l="1"/>
  <c r="AG19585" i="25" s="1"/>
  <c r="AF19585" i="25"/>
  <c r="AE19586" i="25" l="1"/>
  <c r="AG19586" i="25" s="1"/>
  <c r="AF19586" i="25"/>
  <c r="AE19587" i="25" l="1"/>
  <c r="AG19587" i="25" s="1"/>
  <c r="AF19587" i="25"/>
  <c r="AE19588" i="25" l="1"/>
  <c r="AG19588" i="25" s="1"/>
  <c r="AF19588" i="25"/>
  <c r="AE19589" i="25" l="1"/>
  <c r="AG19589" i="25" s="1"/>
  <c r="AF19589" i="25"/>
  <c r="AE19590" i="25" l="1"/>
  <c r="AG19590" i="25" s="1"/>
  <c r="AF19590" i="25"/>
  <c r="AE19591" i="25" l="1"/>
  <c r="AG19591" i="25" s="1"/>
  <c r="AF19591" i="25"/>
  <c r="AE19592" i="25" l="1"/>
  <c r="AG19592" i="25" s="1"/>
  <c r="AF19592" i="25"/>
  <c r="AE19593" i="25" l="1"/>
  <c r="AG19593" i="25" s="1"/>
  <c r="AF19593" i="25"/>
  <c r="AE19594" i="25" l="1"/>
  <c r="AG19594" i="25" s="1"/>
  <c r="AF19594" i="25"/>
  <c r="AE19595" i="25" l="1"/>
  <c r="AG19595" i="25" s="1"/>
  <c r="AF19595" i="25"/>
  <c r="AE19596" i="25" l="1"/>
  <c r="AG19596" i="25" s="1"/>
  <c r="AF19596" i="25"/>
  <c r="AE19597" i="25" l="1"/>
  <c r="AG19597" i="25" s="1"/>
  <c r="AF19597" i="25"/>
  <c r="AE19598" i="25" l="1"/>
  <c r="AG19598" i="25" s="1"/>
  <c r="AF19598" i="25"/>
  <c r="AE19599" i="25" l="1"/>
  <c r="AG19599" i="25" s="1"/>
  <c r="AF19599" i="25"/>
  <c r="AE19600" i="25" l="1"/>
  <c r="AG19600" i="25" s="1"/>
  <c r="AF19600" i="25"/>
  <c r="AE19601" i="25" l="1"/>
  <c r="AG19601" i="25" s="1"/>
  <c r="AF19601" i="25"/>
  <c r="AE19602" i="25" l="1"/>
  <c r="AG19602" i="25" s="1"/>
  <c r="AF19602" i="25"/>
  <c r="AE19603" i="25" l="1"/>
  <c r="AG19603" i="25" s="1"/>
  <c r="AF19603" i="25"/>
  <c r="AE19604" i="25" l="1"/>
  <c r="AG19604" i="25" s="1"/>
  <c r="AF19604" i="25"/>
  <c r="AE19605" i="25" l="1"/>
  <c r="AG19605" i="25" s="1"/>
  <c r="AF19605" i="25"/>
  <c r="AE19606" i="25" l="1"/>
  <c r="AG19606" i="25" s="1"/>
  <c r="AF19606" i="25"/>
  <c r="AE19607" i="25" l="1"/>
  <c r="AG19607" i="25" s="1"/>
  <c r="AF19607" i="25"/>
  <c r="AE19608" i="25" l="1"/>
  <c r="AG19608" i="25" s="1"/>
  <c r="AF19608" i="25"/>
  <c r="AE19609" i="25" l="1"/>
  <c r="AG19609" i="25" s="1"/>
  <c r="AF19609" i="25"/>
  <c r="AE19610" i="25" l="1"/>
  <c r="AG19610" i="25" s="1"/>
  <c r="AF19610" i="25"/>
  <c r="AE19611" i="25" l="1"/>
  <c r="AG19611" i="25" s="1"/>
  <c r="AF19611" i="25"/>
  <c r="AE19612" i="25" l="1"/>
  <c r="AG19612" i="25" s="1"/>
  <c r="AF19612" i="25"/>
  <c r="AE19613" i="25" l="1"/>
  <c r="AG19613" i="25" s="1"/>
  <c r="AF19613" i="25"/>
  <c r="AE19614" i="25" l="1"/>
  <c r="AG19614" i="25" s="1"/>
  <c r="AF19614" i="25"/>
  <c r="AE19615" i="25" l="1"/>
  <c r="AG19615" i="25" s="1"/>
  <c r="AF19615" i="25"/>
  <c r="AE19616" i="25" l="1"/>
  <c r="AG19616" i="25" s="1"/>
  <c r="AF19616" i="25"/>
  <c r="AE19617" i="25" l="1"/>
  <c r="AG19617" i="25" s="1"/>
  <c r="AF19617" i="25"/>
  <c r="AE19618" i="25" l="1"/>
  <c r="AG19618" i="25" s="1"/>
  <c r="AF19618" i="25"/>
  <c r="AE19619" i="25" l="1"/>
  <c r="AG19619" i="25" s="1"/>
  <c r="AF19619" i="25"/>
  <c r="AE19620" i="25" l="1"/>
  <c r="AG19620" i="25" s="1"/>
  <c r="AF19620" i="25"/>
  <c r="AF19621" i="25" l="1"/>
  <c r="AE19621" i="25"/>
  <c r="AG19621" i="25" s="1"/>
  <c r="AE19622" i="25" l="1"/>
  <c r="AG19622" i="25" s="1"/>
  <c r="AF19622" i="25"/>
  <c r="AE19623" i="25" l="1"/>
  <c r="AG19623" i="25" s="1"/>
  <c r="AF19623" i="25"/>
  <c r="AE19624" i="25" l="1"/>
  <c r="AG19624" i="25" s="1"/>
  <c r="AF19624" i="25"/>
  <c r="AE19625" i="25" l="1"/>
  <c r="AG19625" i="25" s="1"/>
  <c r="AF19625" i="25"/>
  <c r="AE19626" i="25" l="1"/>
  <c r="AG19626" i="25" s="1"/>
  <c r="AF19626" i="25"/>
  <c r="AE19627" i="25" l="1"/>
  <c r="AG19627" i="25" s="1"/>
  <c r="AF19627" i="25"/>
  <c r="AE19628" i="25" l="1"/>
  <c r="AG19628" i="25" s="1"/>
  <c r="AF19628" i="25"/>
  <c r="AE19629" i="25" l="1"/>
  <c r="AG19629" i="25" s="1"/>
  <c r="AF19629" i="25"/>
  <c r="AE19630" i="25" l="1"/>
  <c r="AG19630" i="25" s="1"/>
  <c r="AF19630" i="25"/>
  <c r="AE19631" i="25" l="1"/>
  <c r="AG19631" i="25" s="1"/>
  <c r="AF19631" i="25"/>
  <c r="AE19632" i="25" l="1"/>
  <c r="AG19632" i="25" s="1"/>
  <c r="AF19632" i="25"/>
  <c r="AE19633" i="25" l="1"/>
  <c r="AG19633" i="25" s="1"/>
  <c r="AF19633" i="25"/>
  <c r="AE19634" i="25" l="1"/>
  <c r="AG19634" i="25" s="1"/>
  <c r="AF19634" i="25"/>
  <c r="AE19635" i="25" l="1"/>
  <c r="AG19635" i="25" s="1"/>
  <c r="AF19635" i="25"/>
  <c r="AE19636" i="25" l="1"/>
  <c r="AG19636" i="25" s="1"/>
  <c r="AF19636" i="25"/>
  <c r="AE19637" i="25" l="1"/>
  <c r="AG19637" i="25" s="1"/>
  <c r="AF19637" i="25"/>
  <c r="AE19638" i="25" l="1"/>
  <c r="AG19638" i="25" s="1"/>
  <c r="AF19638" i="25"/>
  <c r="AE19639" i="25" l="1"/>
  <c r="AG19639" i="25" s="1"/>
  <c r="AF19639" i="25"/>
  <c r="AE19640" i="25" l="1"/>
  <c r="AG19640" i="25" s="1"/>
  <c r="AF19640" i="25"/>
  <c r="AE19641" i="25" l="1"/>
  <c r="AG19641" i="25" s="1"/>
  <c r="AF19641" i="25"/>
  <c r="AE19642" i="25" l="1"/>
  <c r="AG19642" i="25" s="1"/>
  <c r="AF19642" i="25"/>
  <c r="AE19643" i="25" l="1"/>
  <c r="AG19643" i="25" s="1"/>
  <c r="AF19643" i="25"/>
  <c r="AE19644" i="25" l="1"/>
  <c r="AG19644" i="25" s="1"/>
  <c r="AF19644" i="25"/>
  <c r="AE19645" i="25" l="1"/>
  <c r="AG19645" i="25" s="1"/>
  <c r="AF19645" i="25"/>
  <c r="AE19646" i="25" l="1"/>
  <c r="AG19646" i="25" s="1"/>
  <c r="AF19646" i="25"/>
  <c r="AE19647" i="25" l="1"/>
  <c r="AG19647" i="25" s="1"/>
  <c r="AF19647" i="25"/>
  <c r="AE19648" i="25" l="1"/>
  <c r="AG19648" i="25" s="1"/>
  <c r="AF19648" i="25"/>
  <c r="AF19649" i="25" l="1"/>
  <c r="AE19649" i="25"/>
  <c r="AG19649" i="25" s="1"/>
  <c r="AE19650" i="25" l="1"/>
  <c r="AG19650" i="25" s="1"/>
  <c r="AF19650" i="25"/>
  <c r="AF19651" i="25" l="1"/>
  <c r="AE19651" i="25"/>
  <c r="AG19651" i="25" s="1"/>
  <c r="AE19652" i="25" l="1"/>
  <c r="AG19652" i="25" s="1"/>
  <c r="AF19652" i="25"/>
  <c r="AE19653" i="25" l="1"/>
  <c r="AG19653" i="25" s="1"/>
  <c r="AF19653" i="25"/>
  <c r="AE19654" i="25" l="1"/>
  <c r="AG19654" i="25" s="1"/>
  <c r="AF19654" i="25"/>
  <c r="AE19655" i="25" l="1"/>
  <c r="AG19655" i="25" s="1"/>
  <c r="AF19655" i="25"/>
  <c r="AE19656" i="25" l="1"/>
  <c r="AG19656" i="25" s="1"/>
  <c r="AF19656" i="25"/>
  <c r="AE19657" i="25" l="1"/>
  <c r="AG19657" i="25" s="1"/>
  <c r="AF19657" i="25"/>
  <c r="AE19658" i="25" l="1"/>
  <c r="AG19658" i="25" s="1"/>
  <c r="AF19658" i="25"/>
  <c r="AE19659" i="25" l="1"/>
  <c r="AG19659" i="25" s="1"/>
  <c r="AF19659" i="25"/>
  <c r="AE19660" i="25" l="1"/>
  <c r="AG19660" i="25" s="1"/>
  <c r="AF19660" i="25"/>
  <c r="AE19661" i="25" l="1"/>
  <c r="AG19661" i="25" s="1"/>
  <c r="AF19661" i="25"/>
  <c r="AE19662" i="25" l="1"/>
  <c r="AG19662" i="25" s="1"/>
  <c r="AF19662" i="25"/>
  <c r="AE19663" i="25" l="1"/>
  <c r="AG19663" i="25" s="1"/>
  <c r="AF19663" i="25"/>
  <c r="AE19664" i="25" l="1"/>
  <c r="AG19664" i="25" s="1"/>
  <c r="AF19664" i="25"/>
  <c r="AE19665" i="25" l="1"/>
  <c r="AG19665" i="25" s="1"/>
  <c r="AF19665" i="25"/>
  <c r="AE19666" i="25" l="1"/>
  <c r="AG19666" i="25" s="1"/>
  <c r="AF19666" i="25"/>
  <c r="AE19667" i="25" l="1"/>
  <c r="AG19667" i="25" s="1"/>
  <c r="AF19667" i="25"/>
  <c r="AE19668" i="25" l="1"/>
  <c r="AG19668" i="25" s="1"/>
  <c r="AF19668" i="25"/>
  <c r="AE19669" i="25" l="1"/>
  <c r="AG19669" i="25" s="1"/>
  <c r="AF19669" i="25"/>
  <c r="AE19670" i="25" l="1"/>
  <c r="AG19670" i="25" s="1"/>
  <c r="AF19670" i="25"/>
  <c r="AE19671" i="25" l="1"/>
  <c r="AG19671" i="25" s="1"/>
  <c r="AF19671" i="25"/>
  <c r="AE19672" i="25" l="1"/>
  <c r="AG19672" i="25" s="1"/>
  <c r="AF19672" i="25"/>
  <c r="AE19673" i="25" l="1"/>
  <c r="AG19673" i="25" s="1"/>
  <c r="AF19673" i="25"/>
  <c r="AE19674" i="25" l="1"/>
  <c r="AG19674" i="25" s="1"/>
  <c r="AF19674" i="25"/>
  <c r="AE19675" i="25" l="1"/>
  <c r="AG19675" i="25" s="1"/>
  <c r="AF19675" i="25"/>
  <c r="AE19676" i="25" l="1"/>
  <c r="AG19676" i="25" s="1"/>
  <c r="AF19676" i="25"/>
  <c r="AE19677" i="25" l="1"/>
  <c r="AG19677" i="25" s="1"/>
  <c r="AF19677" i="25"/>
  <c r="AE19678" i="25" l="1"/>
  <c r="AG19678" i="25" s="1"/>
  <c r="AF19678" i="25"/>
  <c r="AE19679" i="25" l="1"/>
  <c r="AG19679" i="25" s="1"/>
  <c r="AF19679" i="25"/>
  <c r="AE19680" i="25" l="1"/>
  <c r="AG19680" i="25" s="1"/>
  <c r="AF19680" i="25"/>
  <c r="AE19681" i="25" l="1"/>
  <c r="AG19681" i="25" s="1"/>
  <c r="AF19681" i="25"/>
  <c r="AE19682" i="25" l="1"/>
  <c r="AG19682" i="25" s="1"/>
  <c r="AF19682" i="25"/>
  <c r="AE19683" i="25" l="1"/>
  <c r="AG19683" i="25" s="1"/>
  <c r="AF19683" i="25"/>
  <c r="AE19684" i="25" l="1"/>
  <c r="AG19684" i="25" s="1"/>
  <c r="AF19684" i="25"/>
  <c r="AE19685" i="25" l="1"/>
  <c r="AG19685" i="25" s="1"/>
  <c r="AF19685" i="25"/>
  <c r="AE19686" i="25" l="1"/>
  <c r="AG19686" i="25" s="1"/>
  <c r="AF19686" i="25"/>
  <c r="AE19687" i="25" l="1"/>
  <c r="AG19687" i="25" s="1"/>
  <c r="AF19687" i="25"/>
  <c r="AE19688" i="25" l="1"/>
  <c r="AG19688" i="25" s="1"/>
  <c r="AF19688" i="25"/>
  <c r="AE19689" i="25" l="1"/>
  <c r="AG19689" i="25" s="1"/>
  <c r="AF19689" i="25"/>
  <c r="AE19690" i="25" l="1"/>
  <c r="AG19690" i="25" s="1"/>
  <c r="AF19690" i="25"/>
  <c r="AE19691" i="25" l="1"/>
  <c r="AG19691" i="25" s="1"/>
  <c r="AF19691" i="25"/>
  <c r="AF19692" i="25" l="1"/>
  <c r="AE19692" i="25"/>
  <c r="AG19692" i="25" s="1"/>
  <c r="AE19693" i="25" l="1"/>
  <c r="AG19693" i="25" s="1"/>
  <c r="AF19693" i="25"/>
  <c r="AE19694" i="25" l="1"/>
  <c r="AG19694" i="25" s="1"/>
  <c r="AF19694" i="25"/>
  <c r="AE19695" i="25" l="1"/>
  <c r="AG19695" i="25" s="1"/>
  <c r="AF19695" i="25"/>
  <c r="AE19696" i="25" l="1"/>
  <c r="AG19696" i="25" s="1"/>
  <c r="AF19696" i="25"/>
  <c r="AE19697" i="25" l="1"/>
  <c r="AG19697" i="25" s="1"/>
  <c r="AF19697" i="25"/>
  <c r="AE19698" i="25" l="1"/>
  <c r="AG19698" i="25" s="1"/>
  <c r="AF19698" i="25"/>
  <c r="AE19699" i="25" l="1"/>
  <c r="AG19699" i="25" s="1"/>
  <c r="AF19699" i="25"/>
  <c r="AE19700" i="25" l="1"/>
  <c r="AG19700" i="25" s="1"/>
  <c r="AF19700" i="25"/>
  <c r="AE19701" i="25" l="1"/>
  <c r="AG19701" i="25" s="1"/>
  <c r="AF19701" i="25"/>
  <c r="AE19702" i="25" l="1"/>
  <c r="AG19702" i="25" s="1"/>
  <c r="AF19702" i="25"/>
  <c r="AE19703" i="25" l="1"/>
  <c r="AG19703" i="25" s="1"/>
  <c r="AF19703" i="25"/>
  <c r="AE19704" i="25" l="1"/>
  <c r="AG19704" i="25" s="1"/>
  <c r="AF19704" i="25"/>
  <c r="AE19705" i="25" l="1"/>
  <c r="AG19705" i="25" s="1"/>
  <c r="AF19705" i="25"/>
  <c r="AE19706" i="25" l="1"/>
  <c r="AG19706" i="25" s="1"/>
  <c r="AF19706" i="25"/>
  <c r="AE19707" i="25" l="1"/>
  <c r="AG19707" i="25" s="1"/>
  <c r="AF19707" i="25"/>
  <c r="AF19708" i="25" l="1"/>
  <c r="AE19708" i="25"/>
  <c r="AG19708" i="25" s="1"/>
  <c r="AE19709" i="25" l="1"/>
  <c r="AG19709" i="25" s="1"/>
  <c r="AF19709" i="25"/>
  <c r="AE19710" i="25" l="1"/>
  <c r="AG19710" i="25" s="1"/>
  <c r="AF19710" i="25"/>
  <c r="AE19711" i="25" l="1"/>
  <c r="AG19711" i="25" s="1"/>
  <c r="AF19711" i="25"/>
  <c r="AE19712" i="25" l="1"/>
  <c r="AG19712" i="25" s="1"/>
  <c r="AF19712" i="25"/>
  <c r="AE19713" i="25" l="1"/>
  <c r="AG19713" i="25" s="1"/>
  <c r="AF19713" i="25"/>
  <c r="AE19714" i="25" l="1"/>
  <c r="AG19714" i="25" s="1"/>
  <c r="AF19714" i="25"/>
  <c r="AE19715" i="25" l="1"/>
  <c r="AG19715" i="25" s="1"/>
  <c r="AF19715" i="25"/>
  <c r="AE19716" i="25" l="1"/>
  <c r="AG19716" i="25" s="1"/>
  <c r="AF19716" i="25"/>
  <c r="AE19717" i="25" l="1"/>
  <c r="AG19717" i="25" s="1"/>
  <c r="AF19717" i="25"/>
  <c r="AE19718" i="25" l="1"/>
  <c r="AG19718" i="25" s="1"/>
  <c r="AF19718" i="25"/>
  <c r="AE19719" i="25" l="1"/>
  <c r="AG19719" i="25" s="1"/>
  <c r="AF19719" i="25"/>
  <c r="AE19720" i="25" l="1"/>
  <c r="AG19720" i="25" s="1"/>
  <c r="AF19720" i="25"/>
  <c r="AE19721" i="25" l="1"/>
  <c r="AG19721" i="25" s="1"/>
  <c r="AF19721" i="25"/>
  <c r="AE19722" i="25" l="1"/>
  <c r="AG19722" i="25" s="1"/>
  <c r="AF19722" i="25"/>
  <c r="AE19723" i="25" l="1"/>
  <c r="AG19723" i="25" s="1"/>
  <c r="AF19723" i="25"/>
  <c r="AE19724" i="25" l="1"/>
  <c r="AG19724" i="25" s="1"/>
  <c r="AF19724" i="25"/>
  <c r="AE19725" i="25" l="1"/>
  <c r="AG19725" i="25" s="1"/>
  <c r="AF19725" i="25"/>
  <c r="AE19726" i="25" l="1"/>
  <c r="AG19726" i="25" s="1"/>
  <c r="AF19726" i="25"/>
  <c r="AE19727" i="25" l="1"/>
  <c r="AG19727" i="25" s="1"/>
  <c r="AF19727" i="25"/>
  <c r="AE19728" i="25" l="1"/>
  <c r="AG19728" i="25" s="1"/>
  <c r="AF19728" i="25"/>
  <c r="AE19729" i="25" l="1"/>
  <c r="AG19729" i="25" s="1"/>
  <c r="AF19729" i="25"/>
  <c r="AE19730" i="25" l="1"/>
  <c r="AG19730" i="25" s="1"/>
  <c r="AF19730" i="25"/>
  <c r="AE19731" i="25" l="1"/>
  <c r="AG19731" i="25" s="1"/>
  <c r="AF19731" i="25"/>
  <c r="AE19732" i="25" l="1"/>
  <c r="AG19732" i="25" s="1"/>
  <c r="AF19732" i="25"/>
  <c r="AE19733" i="25" l="1"/>
  <c r="AG19733" i="25" s="1"/>
  <c r="AF19733" i="25"/>
  <c r="AE19734" i="25" l="1"/>
  <c r="AG19734" i="25" s="1"/>
  <c r="AF19734" i="25"/>
  <c r="AE19735" i="25" l="1"/>
  <c r="AG19735" i="25" s="1"/>
  <c r="AF19735" i="25"/>
  <c r="AE19736" i="25" l="1"/>
  <c r="AG19736" i="25" s="1"/>
  <c r="AF19736" i="25"/>
  <c r="AE19737" i="25" l="1"/>
  <c r="AG19737" i="25" s="1"/>
  <c r="AF19737" i="25"/>
  <c r="AE19738" i="25" l="1"/>
  <c r="AG19738" i="25" s="1"/>
  <c r="AF19738" i="25"/>
  <c r="AE19739" i="25" l="1"/>
  <c r="AG19739" i="25" s="1"/>
  <c r="AF19739" i="25"/>
  <c r="AE19740" i="25" l="1"/>
  <c r="AG19740" i="25" s="1"/>
  <c r="AF19740" i="25"/>
  <c r="AE19741" i="25" l="1"/>
  <c r="AG19741" i="25" s="1"/>
  <c r="AF19741" i="25"/>
  <c r="AE19742" i="25" l="1"/>
  <c r="AG19742" i="25" s="1"/>
  <c r="AF19742" i="25"/>
  <c r="AE19743" i="25" l="1"/>
  <c r="AG19743" i="25" s="1"/>
  <c r="AF19743" i="25"/>
  <c r="AE19744" i="25" l="1"/>
  <c r="AG19744" i="25" s="1"/>
  <c r="AF19744" i="25"/>
  <c r="AE19745" i="25" l="1"/>
  <c r="AG19745" i="25" s="1"/>
  <c r="AF19745" i="25"/>
  <c r="AE19746" i="25" l="1"/>
  <c r="AG19746" i="25" s="1"/>
  <c r="AF19746" i="25"/>
  <c r="AE19747" i="25" l="1"/>
  <c r="AG19747" i="25" s="1"/>
  <c r="AF19747" i="25"/>
  <c r="AE19748" i="25" l="1"/>
  <c r="AG19748" i="25" s="1"/>
  <c r="AF19748" i="25"/>
  <c r="AE19749" i="25" l="1"/>
  <c r="AG19749" i="25" s="1"/>
  <c r="AF19749" i="25"/>
  <c r="AE19750" i="25" l="1"/>
  <c r="AG19750" i="25" s="1"/>
  <c r="AF19750" i="25"/>
  <c r="AE19751" i="25" l="1"/>
  <c r="AG19751" i="25" s="1"/>
  <c r="AF19751" i="25"/>
  <c r="AE19752" i="25" l="1"/>
  <c r="AG19752" i="25" s="1"/>
  <c r="AF19752" i="25"/>
  <c r="AE19753" i="25" l="1"/>
  <c r="AG19753" i="25" s="1"/>
  <c r="AF19753" i="25"/>
  <c r="AE19754" i="25" l="1"/>
  <c r="AG19754" i="25" s="1"/>
  <c r="AF19754" i="25"/>
  <c r="AE19755" i="25" l="1"/>
  <c r="AG19755" i="25" s="1"/>
  <c r="AF19755" i="25"/>
  <c r="AE19756" i="25" l="1"/>
  <c r="AG19756" i="25" s="1"/>
  <c r="AF19756" i="25"/>
  <c r="AE19757" i="25" l="1"/>
  <c r="AG19757" i="25" s="1"/>
  <c r="AF19757" i="25"/>
  <c r="AE19758" i="25" l="1"/>
  <c r="AG19758" i="25" s="1"/>
  <c r="AF19758" i="25"/>
  <c r="AE19759" i="25" l="1"/>
  <c r="AG19759" i="25" s="1"/>
  <c r="AF19759" i="25"/>
  <c r="AE19760" i="25" l="1"/>
  <c r="AG19760" i="25" s="1"/>
  <c r="AF19760" i="25"/>
  <c r="AE19761" i="25" l="1"/>
  <c r="AG19761" i="25" s="1"/>
  <c r="AF19761" i="25"/>
  <c r="AE19762" i="25" l="1"/>
  <c r="AG19762" i="25" s="1"/>
  <c r="AF19762" i="25"/>
  <c r="AE19763" i="25" l="1"/>
  <c r="AG19763" i="25" s="1"/>
  <c r="AF19763" i="25"/>
  <c r="AE19764" i="25" l="1"/>
  <c r="AG19764" i="25" s="1"/>
  <c r="AF19764" i="25"/>
  <c r="AE19765" i="25" l="1"/>
  <c r="AG19765" i="25" s="1"/>
  <c r="AF19765" i="25"/>
  <c r="AE19766" i="25" l="1"/>
  <c r="AG19766" i="25" s="1"/>
  <c r="AF19766" i="25"/>
  <c r="AE19767" i="25" l="1"/>
  <c r="AG19767" i="25" s="1"/>
  <c r="AF19767" i="25"/>
  <c r="AE19768" i="25" l="1"/>
  <c r="AG19768" i="25" s="1"/>
  <c r="AF19768" i="25"/>
  <c r="AE19769" i="25" l="1"/>
  <c r="AG19769" i="25" s="1"/>
  <c r="AF19769" i="25"/>
  <c r="AE19770" i="25" l="1"/>
  <c r="AG19770" i="25" s="1"/>
  <c r="AF19770" i="25"/>
  <c r="AE19771" i="25" l="1"/>
  <c r="AG19771" i="25" s="1"/>
  <c r="AF19771" i="25"/>
  <c r="AE19772" i="25" l="1"/>
  <c r="AG19772" i="25" s="1"/>
  <c r="AF19772" i="25"/>
  <c r="AF19773" i="25" l="1"/>
  <c r="AE19773" i="25"/>
  <c r="AG19773" i="25" s="1"/>
  <c r="AE19774" i="25" l="1"/>
  <c r="AG19774" i="25" s="1"/>
  <c r="AF19774" i="25"/>
  <c r="AE19775" i="25" l="1"/>
  <c r="AG19775" i="25" s="1"/>
  <c r="AF19775" i="25"/>
  <c r="AE19776" i="25" l="1"/>
  <c r="AG19776" i="25" s="1"/>
  <c r="AF19776" i="25"/>
  <c r="AE19777" i="25" l="1"/>
  <c r="AG19777" i="25" s="1"/>
  <c r="AF19777" i="25"/>
  <c r="AE19778" i="25" l="1"/>
  <c r="AG19778" i="25" s="1"/>
  <c r="AF19778" i="25"/>
  <c r="AE19779" i="25" l="1"/>
  <c r="AG19779" i="25" s="1"/>
  <c r="AF19779" i="25"/>
  <c r="AE19780" i="25" l="1"/>
  <c r="AG19780" i="25" s="1"/>
  <c r="AF19780" i="25"/>
  <c r="AE19781" i="25" l="1"/>
  <c r="AG19781" i="25" s="1"/>
  <c r="AF19781" i="25"/>
  <c r="AE19782" i="25" l="1"/>
  <c r="AG19782" i="25" s="1"/>
  <c r="AF19782" i="25"/>
  <c r="AE19783" i="25" l="1"/>
  <c r="AG19783" i="25" s="1"/>
  <c r="AF19783" i="25"/>
  <c r="AE19784" i="25" l="1"/>
  <c r="AG19784" i="25" s="1"/>
  <c r="AF19784" i="25"/>
  <c r="AE19785" i="25" l="1"/>
  <c r="AG19785" i="25" s="1"/>
  <c r="AF19785" i="25"/>
  <c r="AE19786" i="25" l="1"/>
  <c r="AG19786" i="25" s="1"/>
  <c r="AF19786" i="25"/>
  <c r="AE19787" i="25" l="1"/>
  <c r="AG19787" i="25" s="1"/>
  <c r="AF19787" i="25"/>
  <c r="AE19788" i="25" l="1"/>
  <c r="AG19788" i="25" s="1"/>
  <c r="AF19788" i="25"/>
  <c r="AE19789" i="25" l="1"/>
  <c r="AG19789" i="25" s="1"/>
  <c r="AF19789" i="25"/>
  <c r="AE19790" i="25" l="1"/>
  <c r="AG19790" i="25" s="1"/>
  <c r="AF19790" i="25"/>
  <c r="AE19791" i="25" l="1"/>
  <c r="AG19791" i="25" s="1"/>
  <c r="AF19791" i="25"/>
  <c r="AE19792" i="25" l="1"/>
  <c r="AG19792" i="25" s="1"/>
  <c r="AF19792" i="25"/>
  <c r="AE19793" i="25" l="1"/>
  <c r="AG19793" i="25" s="1"/>
  <c r="AF19793" i="25"/>
  <c r="AE19794" i="25" l="1"/>
  <c r="AG19794" i="25" s="1"/>
  <c r="AF19794" i="25"/>
  <c r="AE19795" i="25" l="1"/>
  <c r="AG19795" i="25" s="1"/>
  <c r="AF19795" i="25"/>
  <c r="AE19796" i="25" l="1"/>
  <c r="AG19796" i="25" s="1"/>
  <c r="AF19796" i="25"/>
  <c r="AE19797" i="25" l="1"/>
  <c r="AG19797" i="25" s="1"/>
  <c r="AF19797" i="25"/>
  <c r="AE19798" i="25" l="1"/>
  <c r="AG19798" i="25" s="1"/>
  <c r="AF19798" i="25"/>
  <c r="AE19799" i="25" l="1"/>
  <c r="AG19799" i="25" s="1"/>
  <c r="AF19799" i="25"/>
  <c r="AE19800" i="25" l="1"/>
  <c r="AG19800" i="25" s="1"/>
  <c r="AF19800" i="25"/>
  <c r="AE19801" i="25" l="1"/>
  <c r="AG19801" i="25" s="1"/>
  <c r="AF19801" i="25"/>
  <c r="AE19802" i="25" l="1"/>
  <c r="AG19802" i="25" s="1"/>
  <c r="AF19802" i="25"/>
  <c r="AE19803" i="25" l="1"/>
  <c r="AG19803" i="25" s="1"/>
  <c r="AF19803" i="25"/>
  <c r="AE19804" i="25" l="1"/>
  <c r="AG19804" i="25" s="1"/>
  <c r="AF19804" i="25"/>
  <c r="AE19805" i="25" l="1"/>
  <c r="AG19805" i="25" s="1"/>
  <c r="AF19805" i="25"/>
  <c r="AE19806" i="25" l="1"/>
  <c r="AG19806" i="25" s="1"/>
  <c r="AF19806" i="25"/>
  <c r="AE19807" i="25" l="1"/>
  <c r="AG19807" i="25" s="1"/>
  <c r="AF19807" i="25"/>
  <c r="AE19808" i="25" l="1"/>
  <c r="AG19808" i="25" s="1"/>
  <c r="AF19808" i="25"/>
  <c r="AE19809" i="25" l="1"/>
  <c r="AG19809" i="25" s="1"/>
  <c r="AF19809" i="25"/>
  <c r="AE19810" i="25" l="1"/>
  <c r="AG19810" i="25" s="1"/>
  <c r="AF19810" i="25"/>
  <c r="AE19811" i="25" l="1"/>
  <c r="AG19811" i="25" s="1"/>
  <c r="AF19811" i="25"/>
  <c r="AE19812" i="25" l="1"/>
  <c r="AG19812" i="25" s="1"/>
  <c r="AF19812" i="25"/>
  <c r="AE19813" i="25" l="1"/>
  <c r="AG19813" i="25" s="1"/>
  <c r="AF19813" i="25"/>
  <c r="AE19814" i="25" l="1"/>
  <c r="AG19814" i="25" s="1"/>
  <c r="AF19814" i="25"/>
  <c r="AE19815" i="25" l="1"/>
  <c r="AG19815" i="25" s="1"/>
  <c r="AF19815" i="25"/>
  <c r="AE19816" i="25" l="1"/>
  <c r="AG19816" i="25" s="1"/>
  <c r="AF19816" i="25"/>
  <c r="AE19817" i="25" l="1"/>
  <c r="AG19817" i="25" s="1"/>
  <c r="AF19817" i="25"/>
  <c r="AE19818" i="25" l="1"/>
  <c r="AG19818" i="25" s="1"/>
  <c r="AF19818" i="25"/>
  <c r="AE19819" i="25" l="1"/>
  <c r="AG19819" i="25" s="1"/>
  <c r="AF19819" i="25"/>
  <c r="AE19820" i="25" l="1"/>
  <c r="AG19820" i="25" s="1"/>
  <c r="AF19820" i="25"/>
  <c r="AE19821" i="25" l="1"/>
  <c r="AG19821" i="25" s="1"/>
  <c r="AF19821" i="25"/>
  <c r="AE19822" i="25" l="1"/>
  <c r="AG19822" i="25" s="1"/>
  <c r="AF19822" i="25"/>
  <c r="AE19823" i="25" l="1"/>
  <c r="AG19823" i="25" s="1"/>
  <c r="AF19823" i="25"/>
  <c r="AE19824" i="25" l="1"/>
  <c r="AG19824" i="25" s="1"/>
  <c r="AF19824" i="25"/>
  <c r="AE19825" i="25" l="1"/>
  <c r="AG19825" i="25" s="1"/>
  <c r="AF19825" i="25"/>
  <c r="AE19826" i="25" l="1"/>
  <c r="AG19826" i="25" s="1"/>
  <c r="AF19826" i="25"/>
  <c r="AE19827" i="25" l="1"/>
  <c r="AG19827" i="25" s="1"/>
  <c r="AF19827" i="25"/>
  <c r="AE19828" i="25" l="1"/>
  <c r="AG19828" i="25" s="1"/>
  <c r="AF19828" i="25"/>
  <c r="AE19829" i="25" l="1"/>
  <c r="AG19829" i="25" s="1"/>
  <c r="AF19829" i="25"/>
  <c r="AE19830" i="25" l="1"/>
  <c r="AG19830" i="25" s="1"/>
  <c r="AF19830" i="25"/>
  <c r="AE19831" i="25" l="1"/>
  <c r="AG19831" i="25" s="1"/>
  <c r="AF19831" i="25"/>
  <c r="AE19832" i="25" l="1"/>
  <c r="AG19832" i="25" s="1"/>
  <c r="AF19832" i="25"/>
  <c r="AE19833" i="25" l="1"/>
  <c r="AG19833" i="25" s="1"/>
  <c r="AF19833" i="25"/>
  <c r="AE19834" i="25" l="1"/>
  <c r="AG19834" i="25" s="1"/>
  <c r="AF19834" i="25"/>
  <c r="AE19835" i="25" l="1"/>
  <c r="AG19835" i="25" s="1"/>
  <c r="AF19835" i="25"/>
  <c r="AE19836" i="25" l="1"/>
  <c r="AG19836" i="25" s="1"/>
  <c r="AF19836" i="25"/>
  <c r="AE19837" i="25" l="1"/>
  <c r="AG19837" i="25" s="1"/>
  <c r="AF19837" i="25"/>
  <c r="AE19838" i="25" l="1"/>
  <c r="AG19838" i="25" s="1"/>
  <c r="AF19838" i="25"/>
  <c r="AE19839" i="25" l="1"/>
  <c r="AG19839" i="25" s="1"/>
  <c r="AF19839" i="25"/>
  <c r="AE19840" i="25" l="1"/>
  <c r="AG19840" i="25" s="1"/>
  <c r="AF19840" i="25"/>
  <c r="AE19841" i="25" l="1"/>
  <c r="AG19841" i="25" s="1"/>
  <c r="AF19841" i="25"/>
  <c r="AE19842" i="25" l="1"/>
  <c r="AG19842" i="25" s="1"/>
  <c r="AF19842" i="25"/>
  <c r="AE19843" i="25" l="1"/>
  <c r="AG19843" i="25" s="1"/>
  <c r="AF19843" i="25"/>
  <c r="AE19844" i="25" l="1"/>
  <c r="AG19844" i="25" s="1"/>
  <c r="AF19844" i="25"/>
  <c r="AE19845" i="25" l="1"/>
  <c r="AG19845" i="25" s="1"/>
  <c r="AF19845" i="25"/>
  <c r="AE19846" i="25" l="1"/>
  <c r="AG19846" i="25" s="1"/>
  <c r="AF19846" i="25"/>
  <c r="AE19847" i="25" l="1"/>
  <c r="AG19847" i="25" s="1"/>
  <c r="AF19847" i="25"/>
  <c r="AE19848" i="25" l="1"/>
  <c r="AG19848" i="25" s="1"/>
  <c r="AF19848" i="25"/>
  <c r="AE19849" i="25" l="1"/>
  <c r="AG19849" i="25" s="1"/>
  <c r="AF19849" i="25"/>
  <c r="AE19850" i="25" l="1"/>
  <c r="AG19850" i="25" s="1"/>
  <c r="AF19850" i="25"/>
  <c r="AE19851" i="25" l="1"/>
  <c r="AG19851" i="25" s="1"/>
  <c r="AF19851" i="25"/>
  <c r="AE19852" i="25" l="1"/>
  <c r="AG19852" i="25" s="1"/>
  <c r="AF19852" i="25"/>
  <c r="AE19853" i="25" l="1"/>
  <c r="AG19853" i="25" s="1"/>
  <c r="AF19853" i="25"/>
  <c r="AE19854" i="25" l="1"/>
  <c r="AG19854" i="25" s="1"/>
  <c r="AF19854" i="25"/>
  <c r="AE19855" i="25" l="1"/>
  <c r="AG19855" i="25" s="1"/>
  <c r="AF19855" i="25"/>
  <c r="AE19856" i="25" l="1"/>
  <c r="AG19856" i="25" s="1"/>
  <c r="AF19856" i="25"/>
  <c r="AE19857" i="25" l="1"/>
  <c r="AG19857" i="25" s="1"/>
  <c r="AF19857" i="25"/>
  <c r="AE19858" i="25" l="1"/>
  <c r="AG19858" i="25" s="1"/>
  <c r="AF19858" i="25"/>
  <c r="AE19859" i="25" l="1"/>
  <c r="AG19859" i="25" s="1"/>
  <c r="AF19859" i="25"/>
  <c r="AE19860" i="25" l="1"/>
  <c r="AG19860" i="25" s="1"/>
  <c r="AF19860" i="25"/>
  <c r="AE19861" i="25" l="1"/>
  <c r="AG19861" i="25" s="1"/>
  <c r="AF19861" i="25"/>
  <c r="AE19862" i="25" l="1"/>
  <c r="AG19862" i="25" s="1"/>
  <c r="AF19862" i="25"/>
  <c r="AE19863" i="25" l="1"/>
  <c r="AG19863" i="25" s="1"/>
  <c r="AF19863" i="25"/>
  <c r="AE19864" i="25" l="1"/>
  <c r="AG19864" i="25" s="1"/>
  <c r="AF19864" i="25"/>
  <c r="AE19865" i="25" l="1"/>
  <c r="AG19865" i="25" s="1"/>
  <c r="AF19865" i="25"/>
  <c r="AE19866" i="25" l="1"/>
  <c r="AG19866" i="25" s="1"/>
  <c r="AF19866" i="25"/>
  <c r="AE19867" i="25" l="1"/>
  <c r="AG19867" i="25" s="1"/>
  <c r="AF19867" i="25"/>
  <c r="AE19868" i="25" l="1"/>
  <c r="AG19868" i="25" s="1"/>
  <c r="AF19868" i="25"/>
  <c r="AE19869" i="25" l="1"/>
  <c r="AG19869" i="25" s="1"/>
  <c r="AF19869" i="25"/>
  <c r="AE19870" i="25" l="1"/>
  <c r="AG19870" i="25" s="1"/>
  <c r="AF19870" i="25"/>
  <c r="AE19871" i="25" l="1"/>
  <c r="AG19871" i="25" s="1"/>
  <c r="AF19871" i="25"/>
  <c r="AE19872" i="25" l="1"/>
  <c r="AG19872" i="25" s="1"/>
  <c r="AF19872" i="25"/>
  <c r="AE19873" i="25" l="1"/>
  <c r="AG19873" i="25" s="1"/>
  <c r="AF19873" i="25"/>
  <c r="AE19874" i="25" l="1"/>
  <c r="AG19874" i="25" s="1"/>
  <c r="AF19874" i="25"/>
  <c r="AE19875" i="25" l="1"/>
  <c r="AG19875" i="25" s="1"/>
  <c r="AF19875" i="25"/>
  <c r="AF19876" i="25" l="1"/>
  <c r="AE19876" i="25"/>
  <c r="AG19876" i="25" s="1"/>
  <c r="AE19877" i="25" l="1"/>
  <c r="AG19877" i="25" s="1"/>
  <c r="AF19877" i="25"/>
  <c r="AE19878" i="25" l="1"/>
  <c r="AG19878" i="25" s="1"/>
  <c r="AF19878" i="25"/>
  <c r="AE19879" i="25" l="1"/>
  <c r="AG19879" i="25" s="1"/>
  <c r="AF19879" i="25"/>
  <c r="AE19880" i="25" l="1"/>
  <c r="AG19880" i="25" s="1"/>
  <c r="AF19880" i="25"/>
  <c r="AE19881" i="25" l="1"/>
  <c r="AG19881" i="25" s="1"/>
  <c r="AF19881" i="25"/>
  <c r="AE19882" i="25" l="1"/>
  <c r="AG19882" i="25" s="1"/>
  <c r="AF19882" i="25"/>
  <c r="AE19883" i="25" l="1"/>
  <c r="AG19883" i="25" s="1"/>
  <c r="AF19883" i="25"/>
  <c r="AE19884" i="25" l="1"/>
  <c r="AG19884" i="25" s="1"/>
  <c r="AF19884" i="25"/>
  <c r="AE19885" i="25" l="1"/>
  <c r="AG19885" i="25" s="1"/>
  <c r="AF19885" i="25"/>
  <c r="AE19886" i="25" l="1"/>
  <c r="AG19886" i="25" s="1"/>
  <c r="AF19886" i="25"/>
  <c r="AE19887" i="25" l="1"/>
  <c r="AG19887" i="25" s="1"/>
  <c r="AF19887" i="25"/>
  <c r="AE19888" i="25" l="1"/>
  <c r="AG19888" i="25" s="1"/>
  <c r="AF19888" i="25"/>
  <c r="AE19889" i="25" l="1"/>
  <c r="AG19889" i="25" s="1"/>
  <c r="AF19889" i="25"/>
  <c r="AE19890" i="25" l="1"/>
  <c r="AG19890" i="25" s="1"/>
  <c r="AF19890" i="25"/>
  <c r="AE19891" i="25" l="1"/>
  <c r="AG19891" i="25" s="1"/>
  <c r="AF19891" i="25"/>
  <c r="AE19892" i="25" l="1"/>
  <c r="AG19892" i="25" s="1"/>
  <c r="AF19892" i="25"/>
  <c r="AE19893" i="25" l="1"/>
  <c r="AG19893" i="25" s="1"/>
  <c r="AF19893" i="25"/>
  <c r="AE19894" i="25" l="1"/>
  <c r="AG19894" i="25" s="1"/>
  <c r="AF19894" i="25"/>
  <c r="AE19895" i="25" l="1"/>
  <c r="AG19895" i="25" s="1"/>
  <c r="AF19895" i="25"/>
  <c r="AE19896" i="25" l="1"/>
  <c r="AG19896" i="25" s="1"/>
  <c r="AF19896" i="25"/>
  <c r="AE19897" i="25" l="1"/>
  <c r="AG19897" i="25" s="1"/>
  <c r="AF19897" i="25"/>
  <c r="AE19898" i="25" l="1"/>
  <c r="AG19898" i="25" s="1"/>
  <c r="AF19898" i="25"/>
  <c r="AE19899" i="25" l="1"/>
  <c r="AG19899" i="25" s="1"/>
  <c r="AF19899" i="25"/>
  <c r="AE19900" i="25" l="1"/>
  <c r="AG19900" i="25" s="1"/>
  <c r="AF19900" i="25"/>
  <c r="AE19901" i="25" l="1"/>
  <c r="AG19901" i="25" s="1"/>
  <c r="AF19901" i="25"/>
  <c r="AE19902" i="25" l="1"/>
  <c r="AG19902" i="25" s="1"/>
  <c r="AF19902" i="25"/>
  <c r="AE19903" i="25" l="1"/>
  <c r="AG19903" i="25" s="1"/>
  <c r="AF19903" i="25"/>
  <c r="AE19904" i="25" l="1"/>
  <c r="AG19904" i="25" s="1"/>
  <c r="AF19904" i="25"/>
  <c r="AE19905" i="25" l="1"/>
  <c r="AG19905" i="25" s="1"/>
  <c r="AF19905" i="25"/>
  <c r="AE19906" i="25" l="1"/>
  <c r="AG19906" i="25" s="1"/>
  <c r="AF19906" i="25"/>
  <c r="AE19907" i="25" l="1"/>
  <c r="AG19907" i="25" s="1"/>
  <c r="AF19907" i="25"/>
  <c r="AE19908" i="25" l="1"/>
  <c r="AG19908" i="25" s="1"/>
  <c r="AF19908" i="25"/>
  <c r="AE19909" i="25" l="1"/>
  <c r="AG19909" i="25" s="1"/>
  <c r="AF19909" i="25"/>
  <c r="AE19910" i="25" l="1"/>
  <c r="AG19910" i="25" s="1"/>
  <c r="AF19910" i="25"/>
  <c r="AE19911" i="25" l="1"/>
  <c r="AG19911" i="25" s="1"/>
  <c r="AF19911" i="25"/>
  <c r="AE19912" i="25" l="1"/>
  <c r="AG19912" i="25" s="1"/>
  <c r="AF19912" i="25"/>
  <c r="AE19913" i="25" l="1"/>
  <c r="AG19913" i="25" s="1"/>
  <c r="AF19913" i="25"/>
  <c r="AE19914" i="25" l="1"/>
  <c r="AG19914" i="25" s="1"/>
  <c r="AF19914" i="25"/>
  <c r="AE19915" i="25" l="1"/>
  <c r="AG19915" i="25" s="1"/>
  <c r="AF19915" i="25"/>
  <c r="AE19916" i="25" l="1"/>
  <c r="AG19916" i="25" s="1"/>
  <c r="AF19916" i="25"/>
  <c r="AE19917" i="25" l="1"/>
  <c r="AG19917" i="25" s="1"/>
  <c r="AF19917" i="25"/>
  <c r="AE19918" i="25" l="1"/>
  <c r="AG19918" i="25" s="1"/>
  <c r="AF19918" i="25"/>
  <c r="AE19919" i="25" l="1"/>
  <c r="AG19919" i="25" s="1"/>
  <c r="AF19919" i="25"/>
  <c r="AE19920" i="25" l="1"/>
  <c r="AG19920" i="25" s="1"/>
  <c r="AF19920" i="25"/>
  <c r="AE19921" i="25" l="1"/>
  <c r="AG19921" i="25" s="1"/>
  <c r="AF19921" i="25"/>
  <c r="AE19922" i="25" l="1"/>
  <c r="AG19922" i="25" s="1"/>
  <c r="AF19922" i="25"/>
  <c r="AE19923" i="25" l="1"/>
  <c r="AG19923" i="25" s="1"/>
  <c r="AF19923" i="25"/>
  <c r="AE19924" i="25" l="1"/>
  <c r="AG19924" i="25" s="1"/>
  <c r="AF19924" i="25"/>
  <c r="AE19925" i="25" l="1"/>
  <c r="AG19925" i="25" s="1"/>
  <c r="AF19925" i="25"/>
  <c r="AE19926" i="25" l="1"/>
  <c r="AG19926" i="25" s="1"/>
  <c r="AF19926" i="25"/>
  <c r="AE19927" i="25" l="1"/>
  <c r="AG19927" i="25" s="1"/>
  <c r="AF19927" i="25"/>
  <c r="AE19928" i="25" l="1"/>
  <c r="AG19928" i="25" s="1"/>
  <c r="AF19928" i="25"/>
  <c r="AE19929" i="25" l="1"/>
  <c r="AG19929" i="25" s="1"/>
  <c r="AF19929" i="25"/>
  <c r="AE19930" i="25" l="1"/>
  <c r="AG19930" i="25" s="1"/>
  <c r="AF19930" i="25"/>
  <c r="AE19931" i="25" l="1"/>
  <c r="AG19931" i="25" s="1"/>
  <c r="AF19931" i="25"/>
  <c r="AE19932" i="25" l="1"/>
  <c r="AG19932" i="25" s="1"/>
  <c r="AF19932" i="25"/>
  <c r="AE19933" i="25" l="1"/>
  <c r="AG19933" i="25" s="1"/>
  <c r="AF19933" i="25"/>
  <c r="AE19934" i="25" l="1"/>
  <c r="AG19934" i="25" s="1"/>
  <c r="AF19934" i="25"/>
  <c r="AE19935" i="25" l="1"/>
  <c r="AG19935" i="25" s="1"/>
  <c r="AF19935" i="25"/>
  <c r="AE19936" i="25" l="1"/>
  <c r="AG19936" i="25" s="1"/>
  <c r="AF19936" i="25"/>
  <c r="AE19937" i="25" l="1"/>
  <c r="AG19937" i="25" s="1"/>
  <c r="AF19937" i="25"/>
  <c r="AE19938" i="25" l="1"/>
  <c r="AG19938" i="25" s="1"/>
  <c r="AF19938" i="25"/>
  <c r="AE19939" i="25" l="1"/>
  <c r="AG19939" i="25" s="1"/>
  <c r="AF19939" i="25"/>
  <c r="AE19940" i="25" l="1"/>
  <c r="AG19940" i="25" s="1"/>
  <c r="AF19940" i="25"/>
  <c r="AE19941" i="25" l="1"/>
  <c r="AG19941" i="25" s="1"/>
  <c r="AF19941" i="25"/>
  <c r="AE19942" i="25" l="1"/>
  <c r="AG19942" i="25" s="1"/>
  <c r="AF19942" i="25"/>
  <c r="AE19943" i="25" l="1"/>
  <c r="AG19943" i="25" s="1"/>
  <c r="AF19943" i="25"/>
  <c r="AE19944" i="25" l="1"/>
  <c r="AG19944" i="25" s="1"/>
  <c r="AF19944" i="25"/>
  <c r="AE19945" i="25" l="1"/>
  <c r="AG19945" i="25" s="1"/>
  <c r="AF19945" i="25"/>
  <c r="AE19946" i="25" l="1"/>
  <c r="AG19946" i="25" s="1"/>
  <c r="AF19946" i="25"/>
  <c r="AE19947" i="25" l="1"/>
  <c r="AG19947" i="25" s="1"/>
  <c r="AF19947" i="25"/>
  <c r="AE19948" i="25" l="1"/>
  <c r="AG19948" i="25" s="1"/>
  <c r="AF19948" i="25"/>
  <c r="AE19949" i="25" l="1"/>
  <c r="AG19949" i="25" s="1"/>
  <c r="AF19949" i="25"/>
  <c r="AE19950" i="25" l="1"/>
  <c r="AG19950" i="25" s="1"/>
  <c r="AF19950" i="25"/>
  <c r="AE19951" i="25" l="1"/>
  <c r="AG19951" i="25" s="1"/>
  <c r="AF19951" i="25"/>
  <c r="AE19952" i="25" l="1"/>
  <c r="AG19952" i="25" s="1"/>
  <c r="AF19952" i="25"/>
  <c r="AE19953" i="25" l="1"/>
  <c r="AG19953" i="25" s="1"/>
  <c r="AF19953" i="25"/>
  <c r="AE19954" i="25" l="1"/>
  <c r="AG19954" i="25" s="1"/>
  <c r="AF19954" i="25"/>
  <c r="AE19955" i="25" l="1"/>
  <c r="AG19955" i="25" s="1"/>
  <c r="AF19955" i="25"/>
  <c r="AE19956" i="25" l="1"/>
  <c r="AG19956" i="25" s="1"/>
  <c r="AF19956" i="25"/>
  <c r="AE19957" i="25" l="1"/>
  <c r="AG19957" i="25" s="1"/>
  <c r="AF19957" i="25"/>
  <c r="AE19958" i="25" l="1"/>
  <c r="AG19958" i="25" s="1"/>
  <c r="AF19958" i="25"/>
  <c r="AE19959" i="25" l="1"/>
  <c r="AG19959" i="25" s="1"/>
  <c r="AF19959" i="25"/>
  <c r="AE19960" i="25" l="1"/>
  <c r="AG19960" i="25" s="1"/>
  <c r="AF19960" i="25"/>
  <c r="AE19961" i="25" l="1"/>
  <c r="AG19961" i="25" s="1"/>
  <c r="AF19961" i="25"/>
  <c r="AE19962" i="25" l="1"/>
  <c r="AG19962" i="25" s="1"/>
  <c r="AF19962" i="25"/>
  <c r="AE19963" i="25" l="1"/>
  <c r="AG19963" i="25" s="1"/>
  <c r="AF19963" i="25"/>
  <c r="AE19964" i="25" l="1"/>
  <c r="AG19964" i="25" s="1"/>
  <c r="AF19964" i="25"/>
  <c r="AE19965" i="25" l="1"/>
  <c r="AG19965" i="25" s="1"/>
  <c r="AF19965" i="25"/>
  <c r="AE19966" i="25" l="1"/>
  <c r="AG19966" i="25" s="1"/>
  <c r="AF19966" i="25"/>
  <c r="AE19967" i="25" l="1"/>
  <c r="AG19967" i="25" s="1"/>
  <c r="AF19967" i="25"/>
  <c r="AE19968" i="25" l="1"/>
  <c r="AG19968" i="25" s="1"/>
  <c r="AF19968" i="25"/>
  <c r="AE19969" i="25" l="1"/>
  <c r="AG19969" i="25" s="1"/>
  <c r="AF19969" i="25"/>
  <c r="AE19970" i="25" l="1"/>
  <c r="AG19970" i="25" s="1"/>
  <c r="AF19970" i="25"/>
  <c r="AE19971" i="25" l="1"/>
  <c r="AG19971" i="25" s="1"/>
  <c r="AF19971" i="25"/>
  <c r="AE19972" i="25" l="1"/>
  <c r="AG19972" i="25" s="1"/>
  <c r="AF19972" i="25"/>
  <c r="AE19973" i="25" l="1"/>
  <c r="AG19973" i="25" s="1"/>
  <c r="AF19973" i="25"/>
  <c r="AE19974" i="25" l="1"/>
  <c r="AG19974" i="25" s="1"/>
  <c r="AF19974" i="25"/>
  <c r="AE19975" i="25" l="1"/>
  <c r="AG19975" i="25" s="1"/>
  <c r="AF19975" i="25"/>
  <c r="AE19976" i="25" l="1"/>
  <c r="AG19976" i="25" s="1"/>
  <c r="AF19976" i="25"/>
  <c r="AE19977" i="25" l="1"/>
  <c r="AG19977" i="25" s="1"/>
  <c r="AF19977" i="25"/>
  <c r="AE19978" i="25" l="1"/>
  <c r="AG19978" i="25" s="1"/>
  <c r="AF19978" i="25"/>
  <c r="AE19979" i="25" l="1"/>
  <c r="AG19979" i="25" s="1"/>
  <c r="AF19979" i="25"/>
  <c r="AE19980" i="25" l="1"/>
  <c r="AG19980" i="25" s="1"/>
  <c r="AF19980" i="25"/>
  <c r="AE19981" i="25" l="1"/>
  <c r="AG19981" i="25" s="1"/>
  <c r="AF19981" i="25"/>
  <c r="AE19982" i="25" l="1"/>
  <c r="AG19982" i="25" s="1"/>
  <c r="AF19982" i="25"/>
  <c r="AE19983" i="25" l="1"/>
  <c r="AG19983" i="25" s="1"/>
  <c r="AF19983" i="25"/>
  <c r="AE19984" i="25" l="1"/>
  <c r="AG19984" i="25" s="1"/>
  <c r="AF19984" i="25"/>
  <c r="AE19985" i="25" l="1"/>
  <c r="AG19985" i="25" s="1"/>
  <c r="AF19985" i="25"/>
  <c r="AE19986" i="25" l="1"/>
  <c r="AG19986" i="25" s="1"/>
  <c r="AF19986" i="25"/>
  <c r="AE19987" i="25" l="1"/>
  <c r="AG19987" i="25" s="1"/>
  <c r="AF19987" i="25"/>
  <c r="AE19988" i="25" l="1"/>
  <c r="AG19988" i="25" s="1"/>
  <c r="AF19988" i="25"/>
  <c r="AE19989" i="25" l="1"/>
  <c r="AG19989" i="25" s="1"/>
  <c r="AF19989" i="25"/>
  <c r="AE19990" i="25" l="1"/>
  <c r="AG19990" i="25" s="1"/>
  <c r="AF19990" i="25"/>
  <c r="AE19991" i="25" l="1"/>
  <c r="AG19991" i="25" s="1"/>
  <c r="AF19991" i="25"/>
  <c r="AE19992" i="25" l="1"/>
  <c r="AG19992" i="25" s="1"/>
  <c r="AF19992" i="25"/>
  <c r="AE19993" i="25" l="1"/>
  <c r="AG19993" i="25" s="1"/>
  <c r="AF19993" i="25"/>
  <c r="AE19994" i="25" l="1"/>
  <c r="AG19994" i="25" s="1"/>
  <c r="AF19994" i="25"/>
  <c r="AE19995" i="25" l="1"/>
  <c r="AG19995" i="25" s="1"/>
  <c r="AF19995" i="25"/>
  <c r="AE19996" i="25" l="1"/>
  <c r="AG19996" i="25" s="1"/>
  <c r="AF19996" i="25"/>
  <c r="AE19997" i="25" l="1"/>
  <c r="AG19997" i="25" s="1"/>
  <c r="AF19997" i="25"/>
  <c r="AE19998" i="25" l="1"/>
  <c r="AG19998" i="25" s="1"/>
  <c r="AF19998" i="25"/>
  <c r="AE19999" i="25" l="1"/>
  <c r="AG19999" i="25" s="1"/>
  <c r="AF19999" i="25"/>
  <c r="AE20000" i="25" l="1"/>
  <c r="AG20000" i="25" s="1"/>
  <c r="AF20000" i="25"/>
  <c r="AE20001" i="25" l="1"/>
  <c r="AG20001" i="25" s="1"/>
  <c r="AF20001" i="25"/>
  <c r="AE20002" i="25" l="1"/>
  <c r="AG20002" i="25" s="1"/>
  <c r="AG1" i="25" s="1"/>
  <c r="AH1" i="25" s="1"/>
  <c r="AF20002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H5" authorId="0" shapeId="0" xr:uid="{00000000-0006-0000-0E00-000001000000}">
      <text>
        <r>
          <rPr>
            <b/>
            <sz val="9"/>
            <rFont val="宋体"/>
            <family val="3"/>
            <charset val="134"/>
          </rPr>
          <t xml:space="preserve">Dell:
力=1
敏=2
智=3
暂定：
力带重甲
敏带皮甲
智带布甲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AU63" authorId="0" shapeId="0" xr:uid="{00000000-0006-0000-0F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暂定为装备迭代期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D1" authorId="0" shapeId="0" xr:uid="{00000000-0006-0000-1400-000001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首通</t>
        </r>
      </text>
    </comment>
    <comment ref="E1" authorId="0" shapeId="0" xr:uid="{00000000-0006-0000-1400-000002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首通</t>
        </r>
      </text>
    </comment>
    <comment ref="F1" authorId="0" shapeId="0" xr:uid="{00000000-0006-0000-1400-000003000000}">
      <text>
        <r>
          <rPr>
            <b/>
            <sz val="9"/>
            <rFont val="宋体"/>
            <family val="3"/>
            <charset val="134"/>
          </rPr>
          <t>Dell:</t>
        </r>
        <r>
          <rPr>
            <sz val="9"/>
            <rFont val="宋体"/>
            <family val="3"/>
            <charset val="134"/>
          </rPr>
          <t xml:space="preserve">
这地方配的时候有点偏差没关系</t>
        </r>
      </text>
    </comment>
  </commentList>
</comments>
</file>

<file path=xl/sharedStrings.xml><?xml version="1.0" encoding="utf-8"?>
<sst xmlns="http://schemas.openxmlformats.org/spreadsheetml/2006/main" count="4277" uniqueCount="694">
  <si>
    <t>玩家等级</t>
  </si>
  <si>
    <t>升级经验</t>
  </si>
  <si>
    <t>驻留时（天）</t>
  </si>
  <si>
    <t>完成的养成</t>
  </si>
  <si>
    <t>完成的玩法</t>
  </si>
  <si>
    <t>完成的支撑功能</t>
  </si>
  <si>
    <t>模型/参数 设计</t>
  </si>
  <si>
    <t>设计中/部分完成/备用设计</t>
  </si>
  <si>
    <t>未开始</t>
  </si>
  <si>
    <t>首日游玩时间</t>
  </si>
  <si>
    <t>首日累计</t>
  </si>
  <si>
    <t>整体时间</t>
  </si>
  <si>
    <t>整体累计</t>
  </si>
  <si>
    <t>主线进度</t>
  </si>
  <si>
    <t>解锁进度</t>
  </si>
  <si>
    <t>角色获得</t>
  </si>
  <si>
    <t>开放养成</t>
  </si>
  <si>
    <t>开放玩法</t>
  </si>
  <si>
    <t>支撑功能</t>
  </si>
  <si>
    <t>节奏点</t>
  </si>
  <si>
    <t>备注</t>
  </si>
  <si>
    <t>章节关卡</t>
  </si>
  <si>
    <t>玩家达到等级</t>
  </si>
  <si>
    <t>通关获得玩家经验</t>
  </si>
  <si>
    <t>开放功能</t>
  </si>
  <si>
    <t>掉落装备</t>
  </si>
  <si>
    <t>等级</t>
  </si>
  <si>
    <t>当前等级段升级所需</t>
  </si>
  <si>
    <t>分钟</t>
  </si>
  <si>
    <t>小时</t>
  </si>
  <si>
    <t>天</t>
  </si>
  <si>
    <t>首通奖励</t>
  </si>
  <si>
    <t>药水个数</t>
  </si>
  <si>
    <t>角色经验产出</t>
  </si>
  <si>
    <t>每个药水经验</t>
  </si>
  <si>
    <t>消耗体力</t>
  </si>
  <si>
    <t>对应玩家经验</t>
  </si>
  <si>
    <t>新手关</t>
  </si>
  <si>
    <t>岩谷</t>
  </si>
  <si>
    <t>技能.奥义</t>
  </si>
  <si>
    <t>体力</t>
  </si>
  <si>
    <t>玩家经验</t>
  </si>
  <si>
    <t>1-1</t>
  </si>
  <si>
    <t>比例</t>
  </si>
  <si>
    <t>1-2</t>
  </si>
  <si>
    <t>重甲头盔</t>
  </si>
  <si>
    <t>装备穿戴-头部-尚文</t>
  </si>
  <si>
    <t>引导穿戴装备</t>
  </si>
  <si>
    <t>普通关卡</t>
  </si>
  <si>
    <t>1-3</t>
  </si>
  <si>
    <t>1-4</t>
  </si>
  <si>
    <t>装备、装备强化</t>
  </si>
  <si>
    <t>重甲胸甲</t>
  </si>
  <si>
    <t>装备穿戴-护甲-尚文</t>
  </si>
  <si>
    <t>难度增加</t>
  </si>
  <si>
    <t>1-5</t>
  </si>
  <si>
    <t>小拉芙</t>
  </si>
  <si>
    <t>第二阵位</t>
  </si>
  <si>
    <t>1-5在剧情演示后获得小拉芙，编队界面引导上阵</t>
  </si>
  <si>
    <t>1-6</t>
  </si>
  <si>
    <t>角色升级</t>
  </si>
  <si>
    <t>重甲护腿</t>
  </si>
  <si>
    <t>装备穿戴-护甲-小拉芙</t>
  </si>
  <si>
    <t>通关1-6玩家升至5级，引导穿戴装备</t>
  </si>
  <si>
    <t>1-7</t>
  </si>
  <si>
    <t>1-8</t>
  </si>
  <si>
    <t>进阶、进阶副本</t>
  </si>
  <si>
    <t>重甲手套</t>
  </si>
  <si>
    <t>玩家可以正常升级，但通关之前把升级按钮屏蔽掉，通关后引导升级</t>
  </si>
  <si>
    <t>2-1</t>
  </si>
  <si>
    <t>2-2</t>
  </si>
  <si>
    <t>皮甲头盔</t>
  </si>
  <si>
    <t>迭代高品质装备/装备强化</t>
  </si>
  <si>
    <t>通关2-2玩家升至7级</t>
  </si>
  <si>
    <t>2-3</t>
  </si>
  <si>
    <t>2-4</t>
  </si>
  <si>
    <t>招募，升星</t>
  </si>
  <si>
    <t>皮甲胸甲</t>
  </si>
  <si>
    <t>任务/背包/邮箱/好友/聊天/商城/活动</t>
  </si>
  <si>
    <t>主线任务/每日任务引导</t>
  </si>
  <si>
    <t>2-5</t>
  </si>
  <si>
    <t>2-6</t>
  </si>
  <si>
    <t>经验副本</t>
  </si>
  <si>
    <t>皮甲护腿</t>
  </si>
  <si>
    <t>2-7</t>
  </si>
  <si>
    <t>2-8</t>
  </si>
  <si>
    <t>金币副本</t>
  </si>
  <si>
    <t>皮甲手套</t>
  </si>
  <si>
    <t>技能升级</t>
  </si>
  <si>
    <t>后续可能在此引导升星</t>
  </si>
  <si>
    <t>3-1</t>
  </si>
  <si>
    <t>数量</t>
  </si>
  <si>
    <t>拉芙/其他</t>
  </si>
  <si>
    <t>升星</t>
  </si>
  <si>
    <t>招募</t>
  </si>
  <si>
    <t>第三阵位</t>
  </si>
  <si>
    <t>第一章通关后会引导招募。编队界面解锁第三阵位，引导上阵</t>
  </si>
  <si>
    <t>3-2</t>
  </si>
  <si>
    <t>力量进阶1材料</t>
  </si>
  <si>
    <t>3-3</t>
  </si>
  <si>
    <t>敏捷进阶1材料</t>
  </si>
  <si>
    <t>3-5</t>
  </si>
  <si>
    <t>3-4</t>
  </si>
  <si>
    <t>圣盾、爬塔</t>
  </si>
  <si>
    <t>通用进阶材料</t>
  </si>
  <si>
    <t>3-7</t>
  </si>
  <si>
    <t>3-10</t>
  </si>
  <si>
    <t>3-6</t>
  </si>
  <si>
    <t>第一章节掉落重甲所有类型装备</t>
  </si>
  <si>
    <t>4-2</t>
  </si>
  <si>
    <t>进阶</t>
  </si>
  <si>
    <t>进阶副本</t>
  </si>
  <si>
    <t>通关解锁进阶副本，引导进阶</t>
  </si>
  <si>
    <t>4-3</t>
  </si>
  <si>
    <t>PVP</t>
  </si>
  <si>
    <t>排行榜</t>
  </si>
  <si>
    <t>3-8</t>
  </si>
  <si>
    <t>角色技能升级</t>
  </si>
  <si>
    <t>4-5</t>
  </si>
  <si>
    <t>在此阶段玩家体力消耗趋向殆尽，首次游玩体验结束</t>
  </si>
  <si>
    <t>4-1</t>
  </si>
  <si>
    <t>4-8</t>
  </si>
  <si>
    <t>通关解锁经验副本，引导</t>
  </si>
  <si>
    <t>4-10</t>
  </si>
  <si>
    <t>通关解锁金币副本，引导。</t>
  </si>
  <si>
    <t xml:space="preserve"> </t>
  </si>
  <si>
    <t>5-1</t>
  </si>
  <si>
    <t>4-4</t>
  </si>
  <si>
    <t>5-2</t>
  </si>
  <si>
    <t>战队</t>
  </si>
  <si>
    <t>4-6</t>
  </si>
  <si>
    <t>家园</t>
  </si>
  <si>
    <t>4-7</t>
  </si>
  <si>
    <t>5-10</t>
  </si>
  <si>
    <t>玩家第一天游戏结束</t>
  </si>
  <si>
    <t>装备镶嵌</t>
  </si>
  <si>
    <t>开放世界</t>
  </si>
  <si>
    <t>圣盾/专武</t>
  </si>
  <si>
    <t>爬塔</t>
  </si>
  <si>
    <t>装备洗练</t>
  </si>
  <si>
    <t>世界Boss</t>
  </si>
  <si>
    <t>等级限制，开启装备洗练</t>
  </si>
  <si>
    <t>升级</t>
  </si>
  <si>
    <t>玩家可以正常升级，但通关1-3之前把升级按钮屏蔽掉，通关1-3后引导升级</t>
  </si>
  <si>
    <t>引导穿戴装备+引导强化装备</t>
  </si>
  <si>
    <t>通关1-6玩家升至5级</t>
  </si>
  <si>
    <t>装备穿戴/装备强化</t>
  </si>
  <si>
    <t>第一章通关后会引导招募</t>
  </si>
  <si>
    <t>编队界面解锁第三阵位，引导上阵</t>
  </si>
  <si>
    <t>通关2-8达到10级，解锁进阶副本，引导进阶</t>
  </si>
  <si>
    <t>菲洛</t>
  </si>
  <si>
    <t>通关3-3获得菲洛</t>
  </si>
  <si>
    <t>通关3-5达到12级，解锁经验副本，引导</t>
  </si>
  <si>
    <t>通关3-10解锁金币副本，引导</t>
  </si>
  <si>
    <t>圣盾</t>
  </si>
  <si>
    <t>在此阶段玩家体力消耗殆尽，首次游玩体验结束</t>
  </si>
  <si>
    <t>等级限制，开启装备洗练，体力主要消耗口</t>
  </si>
  <si>
    <t>养成线</t>
  </si>
  <si>
    <t>单人战斗力</t>
  </si>
  <si>
    <t>三人战斗力</t>
  </si>
  <si>
    <t>单人PVP战力</t>
  </si>
  <si>
    <t>攻击</t>
  </si>
  <si>
    <t>生命</t>
  </si>
  <si>
    <t>攻击%</t>
  </si>
  <si>
    <t>生命%</t>
  </si>
  <si>
    <t>物防</t>
  </si>
  <si>
    <t>魔防</t>
  </si>
  <si>
    <t>物防%</t>
  </si>
  <si>
    <t>魔防%</t>
  </si>
  <si>
    <t>暴击</t>
  </si>
  <si>
    <t>抗暴</t>
  </si>
  <si>
    <t>暴击伤害</t>
  </si>
  <si>
    <t>暴击减免</t>
  </si>
  <si>
    <t>命中</t>
  </si>
  <si>
    <t>闪避</t>
  </si>
  <si>
    <t>增伤</t>
  </si>
  <si>
    <t>减伤</t>
  </si>
  <si>
    <t>PVP增伤</t>
  </si>
  <si>
    <t>PVP减伤</t>
  </si>
  <si>
    <t>物计算免伤</t>
  </si>
  <si>
    <t>魔计算免伤</t>
  </si>
  <si>
    <t>主属性汇总</t>
  </si>
  <si>
    <t>装备强化</t>
  </si>
  <si>
    <t>武器</t>
  </si>
  <si>
    <t>模板等级</t>
  </si>
  <si>
    <t>免伤率</t>
  </si>
  <si>
    <t>力量模板</t>
  </si>
  <si>
    <t>敏捷模板</t>
  </si>
  <si>
    <t>智力模板</t>
  </si>
  <si>
    <t>R免伤率</t>
  </si>
  <si>
    <t>R战斗力</t>
  </si>
  <si>
    <t>R战力比</t>
  </si>
  <si>
    <t>SR免伤率</t>
  </si>
  <si>
    <t>SR战斗力</t>
  </si>
  <si>
    <t>SR战力比</t>
  </si>
  <si>
    <t>SSR免伤率</t>
  </si>
  <si>
    <t>SSR战斗力</t>
  </si>
  <si>
    <t>SSR战力比</t>
  </si>
  <si>
    <t>属性列表</t>
  </si>
  <si>
    <t>攻血比例</t>
  </si>
  <si>
    <t>一级</t>
  </si>
  <si>
    <t>物理免伤率 =</t>
  </si>
  <si>
    <t>Max(0,（Min（99%，被攻击方物防 / （被攻击方物防 + 被攻击方角色等级 * 系数a + 系数b） + 被攻击方免伤率 - 攻击方穿刺）)</t>
  </si>
  <si>
    <t>免伤系数a</t>
  </si>
  <si>
    <t>免伤系数b</t>
  </si>
  <si>
    <t xml:space="preserve">战斗力计算 = </t>
  </si>
  <si>
    <t>战斗力前三名的角色战斗力之和</t>
  </si>
  <si>
    <t>角色战斗力计算 =</t>
  </si>
  <si>
    <t>角色攻击 * 攻击期望（普攻+技能+被动） * 角色生命 / （1-（物防/（物防+角色等级*系数a+系数b） + 魔防/（魔防+角色等级*系数a+系数b））/ 2 ) * （1 + 闪避率% - 命中率%）* （1 + 伤害增加%） / （1 - 伤害减免%） * （（1-暴击率+抗暴率） + 暴击率 * （暴伤基础系数 + 暴伤加成% - 暴伤抵抗））* ( 1 + pvp增伤%） / （1 - pvp减伤%）</t>
  </si>
  <si>
    <t>二级</t>
  </si>
  <si>
    <t>暴击伤害基础倍数</t>
  </si>
  <si>
    <t>职业克制系数</t>
  </si>
  <si>
    <t>* 目前计算养成属性时，力敏智以标准模板进行计算，品质以SSR进行计算</t>
  </si>
  <si>
    <t>力敏智模板作用养成</t>
  </si>
  <si>
    <t>升级/进阶/升星</t>
  </si>
  <si>
    <t>免伤</t>
  </si>
  <si>
    <t>力敏智模板作用属性</t>
  </si>
  <si>
    <t>基础攻血防的固定值</t>
  </si>
  <si>
    <t>pvp增伤</t>
  </si>
  <si>
    <t>pvp减伤</t>
  </si>
  <si>
    <t>力敏智模板</t>
  </si>
  <si>
    <t>标准</t>
  </si>
  <si>
    <t>力</t>
  </si>
  <si>
    <t>敏</t>
  </si>
  <si>
    <t>智</t>
  </si>
  <si>
    <t>力量</t>
  </si>
  <si>
    <t>相对均衡，霸体多，物抗高魔抗低，克制敏捷</t>
  </si>
  <si>
    <t>敏捷</t>
  </si>
  <si>
    <t>物攻占比高，善于连击/突进，克制智力</t>
  </si>
  <si>
    <t>智力</t>
  </si>
  <si>
    <t>技能占比高，魔攻占比高，克制力量</t>
  </si>
  <si>
    <t>品质模板作用养成</t>
  </si>
  <si>
    <t>品质模板</t>
  </si>
  <si>
    <t>R</t>
  </si>
  <si>
    <t>7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</si>
  <si>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R</t>
    </r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</si>
  <si>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SR</t>
    </r>
  </si>
  <si>
    <t>10</t>
  </si>
  <si>
    <t>各角色设定</t>
  </si>
  <si>
    <t>技能规划</t>
  </si>
  <si>
    <t>dps比例</t>
  </si>
  <si>
    <t>使用次数</t>
  </si>
  <si>
    <t>持续时间</t>
  </si>
  <si>
    <t>CD比例</t>
  </si>
  <si>
    <t>伤害期望</t>
  </si>
  <si>
    <t>功能比例</t>
  </si>
  <si>
    <t>价值期望</t>
  </si>
  <si>
    <t>普攻</t>
  </si>
  <si>
    <t>岩谷尚文</t>
  </si>
  <si>
    <t>技能</t>
  </si>
  <si>
    <t>阶段</t>
  </si>
  <si>
    <t>时长</t>
  </si>
  <si>
    <t>CD</t>
  </si>
  <si>
    <t>次数</t>
  </si>
  <si>
    <t>总时长</t>
  </si>
  <si>
    <t>功能系数</t>
  </si>
  <si>
    <t>单次伤害</t>
  </si>
  <si>
    <t>dps</t>
  </si>
  <si>
    <t>总伤害</t>
  </si>
  <si>
    <t>段数</t>
  </si>
  <si>
    <t>实际每段伤害</t>
  </si>
  <si>
    <t>权重</t>
  </si>
  <si>
    <t>技能1</t>
  </si>
  <si>
    <t>技能2</t>
  </si>
  <si>
    <t>奥义</t>
  </si>
  <si>
    <t>队长技</t>
  </si>
  <si>
    <t>累计</t>
  </si>
  <si>
    <t>总权重</t>
  </si>
  <si>
    <t>拉芙</t>
  </si>
  <si>
    <t>玩家操作</t>
  </si>
  <si>
    <t>顺序</t>
  </si>
  <si>
    <t>元康</t>
  </si>
  <si>
    <t>麦茵</t>
  </si>
  <si>
    <t>日常</t>
  </si>
  <si>
    <t>属性投放参数</t>
  </si>
  <si>
    <t>体力/玩家经验映射反比</t>
  </si>
  <si>
    <t>卡牌升级</t>
  </si>
  <si>
    <t>体力恢复</t>
  </si>
  <si>
    <t>卡牌进阶</t>
  </si>
  <si>
    <t>体力领取</t>
  </si>
  <si>
    <t>卡牌升星</t>
  </si>
  <si>
    <t>体力产出玩家经验</t>
  </si>
  <si>
    <t>卡牌技能</t>
  </si>
  <si>
    <t>体力购买4次产出玩家经验</t>
  </si>
  <si>
    <t>日常任务产出玩家经验</t>
  </si>
  <si>
    <t>装备</t>
  </si>
  <si>
    <t>总和</t>
  </si>
  <si>
    <t>玩家体力分配-主线</t>
  </si>
  <si>
    <t>索引</t>
  </si>
  <si>
    <t>金币</t>
  </si>
  <si>
    <t>银币</t>
  </si>
  <si>
    <t>进阶消耗</t>
  </si>
  <si>
    <t>圣盾消耗</t>
  </si>
  <si>
    <t>技能消耗</t>
  </si>
  <si>
    <t>消耗汇总</t>
  </si>
  <si>
    <t>主线获得</t>
  </si>
  <si>
    <t>爬塔首通</t>
  </si>
  <si>
    <t>爬塔挂机</t>
  </si>
  <si>
    <t>银币副本</t>
  </si>
  <si>
    <t>获得汇总</t>
  </si>
  <si>
    <t>卡牌经验</t>
  </si>
  <si>
    <t>消耗累计</t>
  </si>
  <si>
    <t>副本产出</t>
  </si>
  <si>
    <t>主线普通</t>
  </si>
  <si>
    <t>主线精英</t>
  </si>
  <si>
    <t>产出累计</t>
  </si>
  <si>
    <t>消耗占比</t>
  </si>
  <si>
    <t>经验道具</t>
  </si>
  <si>
    <t>id</t>
  </si>
  <si>
    <t>提供经验</t>
  </si>
  <si>
    <t>名字</t>
  </si>
  <si>
    <t>初级伙伴经验道具</t>
  </si>
  <si>
    <t>中级伙伴经验道具</t>
  </si>
  <si>
    <t>高级伙伴经验道具</t>
  </si>
  <si>
    <t>大师伙伴经验道具</t>
  </si>
  <si>
    <t>进阶层数</t>
  </si>
  <si>
    <t>消耗abc数量</t>
  </si>
  <si>
    <t>点位1</t>
  </si>
  <si>
    <t>点位2</t>
  </si>
  <si>
    <t>点位3</t>
  </si>
  <si>
    <t>点位4</t>
  </si>
  <si>
    <t>点位5</t>
  </si>
  <si>
    <t>点位6</t>
  </si>
  <si>
    <t>点位7</t>
  </si>
  <si>
    <t>点位8</t>
  </si>
  <si>
    <t>点位9</t>
  </si>
  <si>
    <t>额外</t>
  </si>
  <si>
    <t>职业道具id</t>
  </si>
  <si>
    <t>职业道具数量</t>
  </si>
  <si>
    <t>通用道具</t>
  </si>
  <si>
    <t>属性</t>
  </si>
  <si>
    <t>%</t>
  </si>
  <si>
    <t>数量等级</t>
  </si>
  <si>
    <t>力量道具a</t>
  </si>
  <si>
    <t>a-1</t>
  </si>
  <si>
    <t>敏捷道具b</t>
  </si>
  <si>
    <t>智力道具c</t>
  </si>
  <si>
    <t>通用道具m</t>
  </si>
  <si>
    <t>a-2</t>
  </si>
  <si>
    <t>1阶道具</t>
  </si>
  <si>
    <t>[a-1]</t>
  </si>
  <si>
    <t>2阶道具</t>
  </si>
  <si>
    <t>[a-2]</t>
  </si>
  <si>
    <t>3阶道具</t>
  </si>
  <si>
    <t>[a-3]</t>
  </si>
  <si>
    <t>4阶道具</t>
  </si>
  <si>
    <t>[a-4]</t>
  </si>
  <si>
    <t>a-3</t>
  </si>
  <si>
    <t>5阶道具</t>
  </si>
  <si>
    <t>[a-5]</t>
  </si>
  <si>
    <t>需索引职业模板加成</t>
  </si>
  <si>
    <t>a-4</t>
  </si>
  <si>
    <t>a-5</t>
  </si>
  <si>
    <t>消耗m</t>
  </si>
  <si>
    <t>属性攻击100点</t>
  </si>
  <si>
    <t>物防%魔防%</t>
  </si>
  <si>
    <t>暴击%抗暴%</t>
  </si>
  <si>
    <t>增伤%</t>
  </si>
  <si>
    <t>减伤%</t>
  </si>
  <si>
    <t>pvp增伤%</t>
  </si>
  <si>
    <t>pvp减伤%</t>
  </si>
  <si>
    <t>道具消耗模板</t>
  </si>
  <si>
    <t>银币消耗</t>
  </si>
  <si>
    <t>普攻等级</t>
  </si>
  <si>
    <t>队长</t>
  </si>
  <si>
    <t>消耗材料1</t>
  </si>
  <si>
    <t>消耗材料2</t>
  </si>
  <si>
    <t>消耗银币</t>
  </si>
  <si>
    <t>技能等级</t>
  </si>
  <si>
    <t>数值</t>
  </si>
  <si>
    <t>材料1 - p</t>
  </si>
  <si>
    <t>材料2 - q</t>
  </si>
  <si>
    <t>银币计算</t>
  </si>
  <si>
    <t>原技能系数</t>
  </si>
  <si>
    <t>星级</t>
  </si>
  <si>
    <t>品质</t>
  </si>
  <si>
    <t>升星消耗</t>
  </si>
  <si>
    <t>同名卡碎片</t>
  </si>
  <si>
    <t>基础参数</t>
  </si>
  <si>
    <t>品质比例</t>
  </si>
  <si>
    <t>等级系数</t>
  </si>
  <si>
    <t>整卡转化碎片数量</t>
  </si>
  <si>
    <t>消耗卡牌数</t>
  </si>
  <si>
    <t>普通圣盾</t>
  </si>
  <si>
    <t>普通星级</t>
  </si>
  <si>
    <t>精英圣盾</t>
  </si>
  <si>
    <t>精英星级</t>
  </si>
  <si>
    <t>层数</t>
  </si>
  <si>
    <t>技能盾牌</t>
  </si>
  <si>
    <t>逻辑盾牌</t>
  </si>
  <si>
    <t>属性盾牌</t>
  </si>
  <si>
    <t>消耗圣盾</t>
  </si>
  <si>
    <t>银币累计</t>
  </si>
  <si>
    <t>类型</t>
  </si>
  <si>
    <t>属性计算</t>
  </si>
  <si>
    <t>首通</t>
  </si>
  <si>
    <t>挂机</t>
  </si>
  <si>
    <t>盾牌整体信息</t>
  </si>
  <si>
    <t>盾牌单体属性</t>
  </si>
  <si>
    <t>*技能盾牌/逻辑盾牌仅解锁，不可升级。解锁不消耗道具</t>
  </si>
  <si>
    <t>*盾牌解锁只受前置盾牌序列限制，不受其他限制</t>
  </si>
  <si>
    <t>*属性盾牌序列/类型</t>
  </si>
  <si>
    <t>物防+魔防</t>
  </si>
  <si>
    <t>消耗</t>
  </si>
  <si>
    <t>盾牌消耗</t>
  </si>
  <si>
    <t>消耗比例</t>
  </si>
  <si>
    <t>属性比例</t>
  </si>
  <si>
    <t>*品质通过颜色/装饰区分</t>
  </si>
  <si>
    <t>*职业通过装备部位造型/材质区分</t>
  </si>
  <si>
    <t>*部位通过整体造型区分</t>
  </si>
  <si>
    <t>装备职业</t>
  </si>
  <si>
    <t>套装</t>
  </si>
  <si>
    <t>套装数</t>
  </si>
  <si>
    <t>白</t>
  </si>
  <si>
    <t>冒险者护腕</t>
  </si>
  <si>
    <t>头饰</t>
  </si>
  <si>
    <t>绿</t>
  </si>
  <si>
    <t>斗士护腕</t>
  </si>
  <si>
    <t>护甲</t>
  </si>
  <si>
    <t>蓝</t>
  </si>
  <si>
    <t>正义护腕</t>
  </si>
  <si>
    <t>手臂</t>
  </si>
  <si>
    <t>鞋子</t>
  </si>
  <si>
    <t>紫</t>
  </si>
  <si>
    <t>狂战士护腕</t>
  </si>
  <si>
    <t>橙</t>
  </si>
  <si>
    <t>红</t>
  </si>
  <si>
    <t>君王护腕</t>
  </si>
  <si>
    <t>泰坦护腕</t>
  </si>
  <si>
    <t>猎手护腕</t>
  </si>
  <si>
    <t>潜行护腕</t>
  </si>
  <si>
    <t>迅影护腕</t>
  </si>
  <si>
    <t>极光护腕</t>
  </si>
  <si>
    <t>奇美拉护腕</t>
  </si>
  <si>
    <t>女武神护腕</t>
  </si>
  <si>
    <t>法师护腕</t>
  </si>
  <si>
    <t>魔导师护腕</t>
  </si>
  <si>
    <t>贤者护腕</t>
  </si>
  <si>
    <t>祈祷护腕</t>
  </si>
  <si>
    <t>心灵护腕</t>
  </si>
  <si>
    <t>神圣预言护腕</t>
  </si>
  <si>
    <t>参数/
汇总</t>
  </si>
  <si>
    <t>产出
/消耗</t>
  </si>
  <si>
    <t>装备品质</t>
  </si>
  <si>
    <t>强化等级</t>
  </si>
  <si>
    <t>消耗经验</t>
  </si>
  <si>
    <t>主线产出</t>
  </si>
  <si>
    <t>主线产出累计</t>
  </si>
  <si>
    <t>属性
计算</t>
  </si>
  <si>
    <t>强化</t>
  </si>
  <si>
    <t>部位</t>
  </si>
  <si>
    <t>职业</t>
  </si>
  <si>
    <t>颜色</t>
  </si>
  <si>
    <t>固定属性比例</t>
  </si>
  <si>
    <t>百分比/二级属性比例</t>
  </si>
  <si>
    <t>突破概率</t>
  </si>
  <si>
    <t>参数</t>
  </si>
  <si>
    <t>强化满级</t>
  </si>
  <si>
    <t>强化消耗</t>
  </si>
  <si>
    <t>强化等级上限</t>
  </si>
  <si>
    <t>经验折损</t>
  </si>
  <si>
    <t>属性参数</t>
  </si>
  <si>
    <t>章节</t>
  </si>
  <si>
    <t>开启等级</t>
  </si>
  <si>
    <t>产出最高品质</t>
  </si>
  <si>
    <t>强化上限</t>
  </si>
  <si>
    <t>养成角色</t>
  </si>
  <si>
    <t>所需经验</t>
  </si>
  <si>
    <t>所需累计</t>
  </si>
  <si>
    <t>每级经验</t>
  </si>
  <si>
    <t>属性投放</t>
  </si>
  <si>
    <t>模板参数</t>
  </si>
  <si>
    <t>投放比例</t>
  </si>
  <si>
    <t>基础面板</t>
  </si>
  <si>
    <t>*暂定60级能橙+16到橙+20</t>
  </si>
  <si>
    <t>sum</t>
  </si>
  <si>
    <t>突破</t>
  </si>
  <si>
    <t>投放属性</t>
  </si>
  <si>
    <t>突破次数</t>
  </si>
  <si>
    <t>主线章节</t>
  </si>
  <si>
    <t>消耗通用</t>
  </si>
  <si>
    <t>产出</t>
  </si>
  <si>
    <t>消耗特殊</t>
  </si>
  <si>
    <t>材料比例</t>
  </si>
  <si>
    <t>暴击%</t>
  </si>
  <si>
    <t>洗练条数</t>
  </si>
  <si>
    <t>洗练词条解锁强化等级</t>
  </si>
  <si>
    <t>洗练词条属性种类</t>
  </si>
  <si>
    <t>洗练词条属性大类</t>
  </si>
  <si>
    <t>词条数</t>
  </si>
  <si>
    <t>属性条目</t>
  </si>
  <si>
    <t>属性数值下限</t>
  </si>
  <si>
    <t>中值</t>
  </si>
  <si>
    <t>属性数值上限</t>
  </si>
  <si>
    <t>穿刺</t>
  </si>
  <si>
    <t>*同条目为强化属性满级的30%-50%左右</t>
  </si>
  <si>
    <t>*属性换算期望：2词条-2攻击；3词条-2攻击1生命；4词条-4攻击</t>
  </si>
  <si>
    <t>产出1级</t>
  </si>
  <si>
    <t>攻击宝石</t>
  </si>
  <si>
    <t>生命宝石</t>
  </si>
  <si>
    <t>防御宝石</t>
  </si>
  <si>
    <t>不分种类总量</t>
  </si>
  <si>
    <t>12个装备，平均等级</t>
  </si>
  <si>
    <t>合成需求数</t>
  </si>
  <si>
    <t>宝石等级</t>
  </si>
  <si>
    <t>成长衰减</t>
  </si>
  <si>
    <t>需要1级</t>
  </si>
  <si>
    <t>12个装备</t>
  </si>
  <si>
    <t>装备部件</t>
  </si>
  <si>
    <t>宝石种类1</t>
  </si>
  <si>
    <t>宝石种类2</t>
  </si>
  <si>
    <t>宝石种类3</t>
  </si>
  <si>
    <t>防御</t>
  </si>
  <si>
    <t>宝石种类</t>
  </si>
  <si>
    <t>普通章节</t>
  </si>
  <si>
    <t>圣盾产出</t>
  </si>
  <si>
    <t>金币产出</t>
  </si>
  <si>
    <t>银币产出</t>
  </si>
  <si>
    <t>难度等级</t>
  </si>
  <si>
    <t>精英章节</t>
  </si>
  <si>
    <t>精英关卡</t>
  </si>
  <si>
    <t>章节数</t>
  </si>
  <si>
    <t>产出经验</t>
  </si>
  <si>
    <t>节点关卡星级奖励</t>
  </si>
  <si>
    <t>节点2星</t>
  </si>
  <si>
    <t>招募券1</t>
  </si>
  <si>
    <t>招募券2</t>
  </si>
  <si>
    <t>强化经验</t>
  </si>
  <si>
    <t>突破材料m</t>
  </si>
  <si>
    <t>突破石n</t>
  </si>
  <si>
    <t>突破石1</t>
  </si>
  <si>
    <t>突破石2</t>
  </si>
  <si>
    <t>突破石3</t>
  </si>
  <si>
    <t>*前两章每章8关，后面每章10关</t>
  </si>
  <si>
    <t>突破石4</t>
  </si>
  <si>
    <t>突破石5</t>
  </si>
  <si>
    <t>普通体力消耗</t>
  </si>
  <si>
    <t>突破石6</t>
  </si>
  <si>
    <t>精英体力消耗</t>
  </si>
  <si>
    <t>头饰,护甲</t>
  </si>
  <si>
    <t>节点3星</t>
  </si>
  <si>
    <t>圣盾1</t>
  </si>
  <si>
    <t>圣盾2</t>
  </si>
  <si>
    <t>手臂,鞋子</t>
  </si>
  <si>
    <t>精英节点3星</t>
  </si>
  <si>
    <t>头饰,护甲,手臂,鞋子</t>
  </si>
  <si>
    <t>突破石2.3</t>
  </si>
  <si>
    <t>突破石3.4</t>
  </si>
  <si>
    <t>突破石4.5</t>
  </si>
  <si>
    <t>关卡梯度</t>
  </si>
  <si>
    <t>星级比例</t>
  </si>
  <si>
    <t>系数</t>
  </si>
  <si>
    <t>1星产出</t>
  </si>
  <si>
    <t>2星产出</t>
  </si>
  <si>
    <t>3星产出</t>
  </si>
  <si>
    <t>每日次数</t>
  </si>
  <si>
    <t>体力消耗</t>
  </si>
  <si>
    <t>银币副本产出累计</t>
  </si>
  <si>
    <t>产出a1</t>
  </si>
  <si>
    <t>产出a2</t>
  </si>
  <si>
    <t>产出a3</t>
  </si>
  <si>
    <t>产出a4</t>
  </si>
  <si>
    <t>产出a5</t>
  </si>
  <si>
    <t>产出m</t>
  </si>
  <si>
    <t>产出abc1</t>
  </si>
  <si>
    <t>品质2</t>
  </si>
  <si>
    <t>品质3</t>
  </si>
  <si>
    <t>品质4</t>
  </si>
  <si>
    <t>品质5</t>
  </si>
  <si>
    <t>进阶消耗m</t>
  </si>
  <si>
    <t>*掉落数据可以做成随机包，单次掉落数值浮动在50%，整体以内浮动在15%以内</t>
  </si>
  <si>
    <t>进阶材料道具</t>
  </si>
  <si>
    <t>a1</t>
  </si>
  <si>
    <t>a2</t>
  </si>
  <si>
    <t>a3</t>
  </si>
  <si>
    <t>a4</t>
  </si>
  <si>
    <t>a5</t>
  </si>
  <si>
    <t>消耗sum</t>
  </si>
  <si>
    <t>产出sum</t>
  </si>
  <si>
    <t>NPC</t>
  </si>
  <si>
    <t>金币奖励</t>
  </si>
  <si>
    <t>银币奖励</t>
  </si>
  <si>
    <t>圣盾道具</t>
  </si>
  <si>
    <t>低级小怪</t>
  </si>
  <si>
    <t>力量NPC，有精英</t>
  </si>
  <si>
    <t>敏捷NPC，有精英</t>
  </si>
  <si>
    <t>智力NPC，有精英</t>
  </si>
  <si>
    <t>力量Boss</t>
  </si>
  <si>
    <t>敏捷Boss</t>
  </si>
  <si>
    <t>智力Boss</t>
  </si>
  <si>
    <t>每日任务</t>
  </si>
  <si>
    <t>目标参数</t>
  </si>
  <si>
    <t>活跃度</t>
  </si>
  <si>
    <t>奖励</t>
  </si>
  <si>
    <t>每日活跃度奖励</t>
  </si>
  <si>
    <t>需要活跃度</t>
  </si>
  <si>
    <t>登陆游戏</t>
  </si>
  <si>
    <t>日常副本</t>
  </si>
  <si>
    <t>竞技场</t>
  </si>
  <si>
    <t>公会任务</t>
  </si>
  <si>
    <t>派遣任务</t>
  </si>
  <si>
    <t>分享</t>
  </si>
  <si>
    <t>每周任务</t>
  </si>
  <si>
    <t>每周活跃度奖励</t>
  </si>
  <si>
    <t>角色进阶</t>
  </si>
  <si>
    <t>商店购买</t>
  </si>
  <si>
    <t>等级</t>
    <phoneticPr fontId="13" type="noConversion"/>
  </si>
  <si>
    <t>产出</t>
    <phoneticPr fontId="13" type="noConversion"/>
  </si>
  <si>
    <t>每日胜场奖励</t>
    <phoneticPr fontId="13" type="noConversion"/>
  </si>
  <si>
    <t>赛季一次性奖励</t>
    <phoneticPr fontId="13" type="noConversion"/>
  </si>
  <si>
    <t>赛季结算奖励</t>
    <phoneticPr fontId="13" type="noConversion"/>
  </si>
  <si>
    <t>段位</t>
    <phoneticPr fontId="12" type="noConversion"/>
  </si>
  <si>
    <t>积分</t>
    <phoneticPr fontId="12" type="noConversion"/>
  </si>
  <si>
    <t>胜率</t>
    <phoneticPr fontId="12" type="noConversion"/>
  </si>
  <si>
    <t>天数</t>
    <phoneticPr fontId="12" type="noConversion"/>
  </si>
  <si>
    <t>平民</t>
    <phoneticPr fontId="12" type="noConversion"/>
  </si>
  <si>
    <t>小R</t>
    <phoneticPr fontId="12" type="noConversion"/>
  </si>
  <si>
    <t>大R</t>
    <phoneticPr fontId="12" type="noConversion"/>
  </si>
  <si>
    <t>超R</t>
    <phoneticPr fontId="12" type="noConversion"/>
  </si>
  <si>
    <t>场次</t>
    <phoneticPr fontId="12" type="noConversion"/>
  </si>
  <si>
    <t>胜利增加积分</t>
    <phoneticPr fontId="12" type="noConversion"/>
  </si>
  <si>
    <t>失败增加积分</t>
    <phoneticPr fontId="12" type="noConversion"/>
  </si>
  <si>
    <t>青铜一</t>
    <phoneticPr fontId="12" type="noConversion"/>
  </si>
  <si>
    <t>青铜二</t>
    <phoneticPr fontId="12" type="noConversion"/>
  </si>
  <si>
    <t>青铜三</t>
    <phoneticPr fontId="12" type="noConversion"/>
  </si>
  <si>
    <t>白银一</t>
    <phoneticPr fontId="12" type="noConversion"/>
  </si>
  <si>
    <t>白银二</t>
    <phoneticPr fontId="12" type="noConversion"/>
  </si>
  <si>
    <t>白银三</t>
    <phoneticPr fontId="12" type="noConversion"/>
  </si>
  <si>
    <t>黄金一</t>
    <phoneticPr fontId="12" type="noConversion"/>
  </si>
  <si>
    <t>黄金二</t>
    <phoneticPr fontId="12" type="noConversion"/>
  </si>
  <si>
    <t>黄金三</t>
    <phoneticPr fontId="12" type="noConversion"/>
  </si>
  <si>
    <t>钻石一</t>
    <phoneticPr fontId="12" type="noConversion"/>
  </si>
  <si>
    <t>钻石二</t>
    <phoneticPr fontId="12" type="noConversion"/>
  </si>
  <si>
    <t>钻石三</t>
    <phoneticPr fontId="12" type="noConversion"/>
  </si>
  <si>
    <t>大师一</t>
    <phoneticPr fontId="12" type="noConversion"/>
  </si>
  <si>
    <t>大师二</t>
    <phoneticPr fontId="12" type="noConversion"/>
  </si>
  <si>
    <t>大师三</t>
    <phoneticPr fontId="12" type="noConversion"/>
  </si>
  <si>
    <t>传说一</t>
    <phoneticPr fontId="12" type="noConversion"/>
  </si>
  <si>
    <t>传说二</t>
    <phoneticPr fontId="12" type="noConversion"/>
  </si>
  <si>
    <t>传说三</t>
    <phoneticPr fontId="12" type="noConversion"/>
  </si>
  <si>
    <t>史诗</t>
    <phoneticPr fontId="12" type="noConversion"/>
  </si>
  <si>
    <t>伤害</t>
    <phoneticPr fontId="12" type="noConversion"/>
  </si>
  <si>
    <t>阶段</t>
    <phoneticPr fontId="13" type="noConversion"/>
  </si>
  <si>
    <t>要求</t>
    <phoneticPr fontId="13" type="noConversion"/>
  </si>
  <si>
    <t>奖励</t>
    <phoneticPr fontId="13" type="noConversion"/>
  </si>
  <si>
    <t>消耗材料1</t>
    <phoneticPr fontId="12" type="noConversion"/>
  </si>
  <si>
    <t>累计</t>
    <phoneticPr fontId="12" type="noConversion"/>
  </si>
  <si>
    <t>技能材料1</t>
    <phoneticPr fontId="13" type="noConversion"/>
  </si>
  <si>
    <t>技能材料2</t>
    <phoneticPr fontId="13" type="noConversion"/>
  </si>
  <si>
    <t>消耗</t>
    <phoneticPr fontId="12" type="noConversion"/>
  </si>
  <si>
    <t>金币</t>
    <phoneticPr fontId="13" type="noConversion"/>
  </si>
  <si>
    <t>称号/头像框</t>
    <phoneticPr fontId="13" type="noConversion"/>
  </si>
  <si>
    <t>银币</t>
    <phoneticPr fontId="13" type="noConversion"/>
  </si>
  <si>
    <t>赛季一次性</t>
    <phoneticPr fontId="13" type="noConversion"/>
  </si>
  <si>
    <t>技能材料1</t>
    <phoneticPr fontId="13" type="noConversion"/>
  </si>
  <si>
    <t>技能材料2</t>
    <phoneticPr fontId="13" type="noConversion"/>
  </si>
  <si>
    <t>消耗材料2</t>
    <phoneticPr fontId="12" type="noConversion"/>
  </si>
  <si>
    <t>获得</t>
    <phoneticPr fontId="12" type="noConversion"/>
  </si>
  <si>
    <t>材料1累计</t>
    <phoneticPr fontId="12" type="noConversion"/>
  </si>
  <si>
    <t>材料2累计</t>
    <phoneticPr fontId="12" type="noConversion"/>
  </si>
  <si>
    <t>累计X3</t>
    <phoneticPr fontId="12" type="noConversion"/>
  </si>
  <si>
    <t>洗练次数</t>
    <phoneticPr fontId="12" type="noConversion"/>
  </si>
  <si>
    <t>满意概率</t>
    <phoneticPr fontId="12" type="noConversion"/>
  </si>
  <si>
    <t>失败概率</t>
    <phoneticPr fontId="12" type="noConversion"/>
  </si>
  <si>
    <t>期望</t>
    <phoneticPr fontId="12" type="noConversion"/>
  </si>
  <si>
    <t>获得材料</t>
    <phoneticPr fontId="12" type="noConversion"/>
  </si>
  <si>
    <t>获得材料效率</t>
    <phoneticPr fontId="12" type="noConversion"/>
  </si>
  <si>
    <t>累计</t>
    <phoneticPr fontId="12" type="noConversion"/>
  </si>
  <si>
    <t>*预计核心玩家能够达到洗练属性的上20%</t>
    <phoneticPr fontId="12" type="noConversion"/>
  </si>
  <si>
    <t>锻体</t>
    <phoneticPr fontId="12" type="noConversion"/>
  </si>
  <si>
    <t>练气</t>
    <phoneticPr fontId="12" type="noConversion"/>
  </si>
  <si>
    <t>筑基</t>
    <phoneticPr fontId="12" type="noConversion"/>
  </si>
  <si>
    <t>金丹</t>
    <phoneticPr fontId="12" type="noConversion"/>
  </si>
  <si>
    <t>元婴</t>
    <phoneticPr fontId="12" type="noConversion"/>
  </si>
  <si>
    <t>化神</t>
    <phoneticPr fontId="12" type="noConversion"/>
  </si>
  <si>
    <t>炼虚</t>
    <phoneticPr fontId="12" type="noConversion"/>
  </si>
  <si>
    <t>合体</t>
    <phoneticPr fontId="12" type="noConversion"/>
  </si>
  <si>
    <t>大乘</t>
    <phoneticPr fontId="12" type="noConversion"/>
  </si>
  <si>
    <t>渡劫</t>
    <phoneticPr fontId="12" type="noConversion"/>
  </si>
  <si>
    <t>散仙</t>
    <phoneticPr fontId="12" type="noConversion"/>
  </si>
  <si>
    <t>真仙</t>
    <phoneticPr fontId="12" type="noConversion"/>
  </si>
  <si>
    <t>天仙</t>
    <phoneticPr fontId="12" type="noConversion"/>
  </si>
  <si>
    <t>仙帝</t>
    <phoneticPr fontId="12" type="noConversion"/>
  </si>
  <si>
    <t>仙君</t>
    <phoneticPr fontId="12" type="noConversion"/>
  </si>
  <si>
    <t>金仙</t>
    <phoneticPr fontId="12" type="noConversion"/>
  </si>
  <si>
    <t>玄仙</t>
    <phoneticPr fontId="12" type="noConversion"/>
  </si>
  <si>
    <t>地仙</t>
    <phoneticPr fontId="12" type="noConversion"/>
  </si>
  <si>
    <t>混沌</t>
    <phoneticPr fontId="12" type="noConversion"/>
  </si>
  <si>
    <t>天帝</t>
    <phoneticPr fontId="12" type="noConversion"/>
  </si>
  <si>
    <t>仙尊</t>
    <phoneticPr fontId="12" type="noConversion"/>
  </si>
  <si>
    <t>经验产出</t>
    <phoneticPr fontId="12" type="noConversion"/>
  </si>
  <si>
    <t>产出经验</t>
    <phoneticPr fontId="12" type="noConversion"/>
  </si>
  <si>
    <t>基础经验产出</t>
    <phoneticPr fontId="12" type="noConversion"/>
  </si>
  <si>
    <t>最终经验产出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</si>
</sst>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i/>
      <sz val="11"/>
      <color rgb="FF7F7F7F"/>
      <name val="等线"/>
      <family val="3"/>
      <charset val="134"/>
      <scheme val="minor"/>
    </font>
    <font>
      <sz val="11"/>
      <color rgb="FF3F3F76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微软雅黑"/>
      <family val="2"/>
      <charset val="134"/>
    </font>
  </fonts>
  <fills count="2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7" fillId="16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0" borderId="0">
      <alignment vertical="center"/>
    </xf>
  </cellStyleXfs>
  <cellXfs count="131">
    <xf numFmtId="0" fontId="0" fillId="0" borderId="0" xfId="0"/>
    <xf numFmtId="0" fontId="11" fillId="0" borderId="0" xfId="7">
      <alignment vertical="center"/>
    </xf>
    <xf numFmtId="0" fontId="1" fillId="2" borderId="0" xfId="5" applyAlignment="1"/>
    <xf numFmtId="0" fontId="0" fillId="0" borderId="0" xfId="0" applyAlignment="1">
      <alignment horizontal="center" vertical="center"/>
    </xf>
    <xf numFmtId="0" fontId="1" fillId="2" borderId="1" xfId="5" applyBorder="1" applyAlignment="1">
      <alignment horizontal="center" vertical="center" wrapText="1"/>
    </xf>
    <xf numFmtId="0" fontId="2" fillId="2" borderId="0" xfId="4" applyAlignment="1">
      <alignment wrapText="1"/>
    </xf>
    <xf numFmtId="0" fontId="0" fillId="0" borderId="0" xfId="0" applyAlignment="1">
      <alignment wrapText="1"/>
    </xf>
    <xf numFmtId="0" fontId="0" fillId="0" borderId="0" xfId="7" applyFont="1">
      <alignment vertical="center"/>
    </xf>
    <xf numFmtId="0" fontId="1" fillId="2" borderId="1" xfId="5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2" borderId="0" xfId="4" applyAlignment="1"/>
    <xf numFmtId="0" fontId="0" fillId="0" borderId="0" xfId="0" applyAlignment="1">
      <alignment horizontal="left"/>
    </xf>
    <xf numFmtId="0" fontId="3" fillId="3" borderId="0" xfId="6" applyAlignment="1">
      <alignment wrapText="1"/>
    </xf>
    <xf numFmtId="0" fontId="4" fillId="4" borderId="0" xfId="2" applyAlignment="1"/>
    <xf numFmtId="0" fontId="0" fillId="0" borderId="0" xfId="0" applyAlignment="1">
      <alignment horizontal="right"/>
    </xf>
    <xf numFmtId="0" fontId="0" fillId="5" borderId="0" xfId="0" applyFill="1" applyAlignment="1">
      <alignment horizontal="right"/>
    </xf>
    <xf numFmtId="0" fontId="3" fillId="3" borderId="0" xfId="6">
      <alignment vertical="center"/>
    </xf>
    <xf numFmtId="0" fontId="2" fillId="2" borderId="0" xfId="4">
      <alignment vertical="center"/>
    </xf>
    <xf numFmtId="0" fontId="2" fillId="2" borderId="0" xfId="4" applyBorder="1" applyAlignment="1">
      <alignment horizontal="right" vertical="center" wrapText="1"/>
    </xf>
    <xf numFmtId="0" fontId="11" fillId="5" borderId="0" xfId="7" applyFill="1">
      <alignment vertical="center"/>
    </xf>
    <xf numFmtId="0" fontId="0" fillId="0" borderId="0" xfId="0" applyAlignment="1">
      <alignment horizontal="right" vertical="center"/>
    </xf>
    <xf numFmtId="0" fontId="0" fillId="5" borderId="0" xfId="0" applyFill="1" applyAlignment="1">
      <alignment horizontal="right" vertical="center"/>
    </xf>
    <xf numFmtId="0" fontId="0" fillId="5" borderId="0" xfId="0" applyFill="1"/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4" fillId="4" borderId="0" xfId="2" applyBorder="1" applyAlignment="1">
      <alignment horizontal="right" vertical="center" wrapText="1"/>
    </xf>
    <xf numFmtId="0" fontId="1" fillId="2" borderId="0" xfId="5" applyBorder="1" applyAlignment="1">
      <alignment horizontal="right" vertical="center" wrapText="1"/>
    </xf>
    <xf numFmtId="0" fontId="1" fillId="2" borderId="0" xfId="5" applyAlignment="1">
      <alignment vertical="center" wrapText="1"/>
    </xf>
    <xf numFmtId="0" fontId="3" fillId="3" borderId="0" xfId="6" applyAlignment="1"/>
    <xf numFmtId="9" fontId="0" fillId="0" borderId="0" xfId="0" applyNumberFormat="1"/>
    <xf numFmtId="0" fontId="0" fillId="0" borderId="0" xfId="7" applyFont="1" applyAlignment="1">
      <alignment vertical="center" wrapText="1"/>
    </xf>
    <xf numFmtId="0" fontId="11" fillId="0" borderId="0" xfId="7" applyAlignment="1">
      <alignment horizontal="center" vertical="center" wrapText="1"/>
    </xf>
    <xf numFmtId="0" fontId="0" fillId="0" borderId="0" xfId="7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" fillId="4" borderId="0" xfId="2" applyAlignment="1">
      <alignment horizontal="center" vertical="center"/>
    </xf>
    <xf numFmtId="0" fontId="3" fillId="3" borderId="1" xfId="6" applyBorder="1" applyAlignment="1">
      <alignment horizontal="center" vertical="center" wrapText="1"/>
    </xf>
    <xf numFmtId="0" fontId="0" fillId="9" borderId="0" xfId="7" applyFont="1" applyFill="1">
      <alignment vertical="center"/>
    </xf>
    <xf numFmtId="0" fontId="1" fillId="10" borderId="0" xfId="5" applyFill="1">
      <alignment vertical="center"/>
    </xf>
    <xf numFmtId="0" fontId="0" fillId="11" borderId="0" xfId="7" applyFont="1" applyFill="1">
      <alignment vertical="center"/>
    </xf>
    <xf numFmtId="0" fontId="0" fillId="12" borderId="0" xfId="7" applyFont="1" applyFill="1">
      <alignment vertical="center"/>
    </xf>
    <xf numFmtId="0" fontId="0" fillId="13" borderId="0" xfId="7" applyFont="1" applyFill="1">
      <alignment vertical="center"/>
    </xf>
    <xf numFmtId="0" fontId="1" fillId="14" borderId="0" xfId="5" applyFill="1">
      <alignment vertical="center"/>
    </xf>
    <xf numFmtId="0" fontId="3" fillId="3" borderId="0" xfId="6" applyBorder="1" applyAlignment="1">
      <alignment horizontal="center" vertical="center" wrapText="1"/>
    </xf>
    <xf numFmtId="0" fontId="5" fillId="0" borderId="0" xfId="0" applyFont="1"/>
    <xf numFmtId="0" fontId="4" fillId="4" borderId="0" xfId="2" applyAlignment="1">
      <alignment vertical="center" wrapText="1"/>
    </xf>
    <xf numFmtId="0" fontId="4" fillId="4" borderId="0" xfId="2" applyAlignment="1">
      <alignment vertical="center"/>
    </xf>
    <xf numFmtId="0" fontId="6" fillId="0" borderId="0" xfId="3">
      <alignment vertical="center"/>
    </xf>
    <xf numFmtId="0" fontId="11" fillId="0" borderId="0" xfId="7" applyAlignment="1">
      <alignment vertical="center" wrapText="1"/>
    </xf>
    <xf numFmtId="0" fontId="11" fillId="6" borderId="0" xfId="7" applyFill="1">
      <alignment vertical="center"/>
    </xf>
    <xf numFmtId="0" fontId="3" fillId="3" borderId="0" xfId="6" applyAlignment="1">
      <alignment horizontal="center" vertical="center"/>
    </xf>
    <xf numFmtId="0" fontId="0" fillId="15" borderId="0" xfId="0" applyFill="1"/>
    <xf numFmtId="0" fontId="7" fillId="16" borderId="2" xfId="1" applyAlignment="1">
      <alignment horizontal="center" vertical="center"/>
    </xf>
    <xf numFmtId="0" fontId="11" fillId="15" borderId="0" xfId="7" applyFill="1">
      <alignment vertical="center"/>
    </xf>
    <xf numFmtId="0" fontId="7" fillId="16" borderId="2" xfId="1" applyAlignment="1"/>
    <xf numFmtId="0" fontId="0" fillId="15" borderId="0" xfId="0" applyFill="1" applyAlignment="1">
      <alignment horizontal="right" vertical="center"/>
    </xf>
    <xf numFmtId="0" fontId="3" fillId="15" borderId="0" xfId="6" applyFill="1" applyAlignment="1"/>
    <xf numFmtId="0" fontId="0" fillId="0" borderId="0" xfId="0" applyAlignment="1">
      <alignment horizontal="center"/>
    </xf>
    <xf numFmtId="0" fontId="3" fillId="3" borderId="0" xfId="6" applyAlignment="1">
      <alignment horizontal="left"/>
    </xf>
    <xf numFmtId="0" fontId="7" fillId="16" borderId="2" xfId="1" applyAlignment="1">
      <alignment horizontal="left"/>
    </xf>
    <xf numFmtId="10" fontId="0" fillId="0" borderId="0" xfId="0" applyNumberFormat="1"/>
    <xf numFmtId="0" fontId="1" fillId="2" borderId="3" xfId="5" applyBorder="1" applyAlignment="1">
      <alignment horizontal="center" vertical="center" wrapText="1"/>
    </xf>
    <xf numFmtId="0" fontId="2" fillId="5" borderId="0" xfId="4" applyFill="1" applyAlignment="1">
      <alignment wrapText="1"/>
    </xf>
    <xf numFmtId="0" fontId="2" fillId="2" borderId="0" xfId="4" applyAlignment="1">
      <alignment horizontal="center" vertical="center"/>
    </xf>
    <xf numFmtId="0" fontId="2" fillId="15" borderId="0" xfId="4" applyFill="1" applyAlignment="1"/>
    <xf numFmtId="0" fontId="1" fillId="17" borderId="0" xfId="5" applyFill="1" applyAlignment="1"/>
    <xf numFmtId="0" fontId="0" fillId="18" borderId="0" xfId="0" applyFill="1"/>
    <xf numFmtId="0" fontId="11" fillId="18" borderId="0" xfId="7" applyFill="1">
      <alignment vertical="center"/>
    </xf>
    <xf numFmtId="0" fontId="11" fillId="0" borderId="4" xfId="7" applyBorder="1">
      <alignment vertical="center"/>
    </xf>
    <xf numFmtId="0" fontId="11" fillId="0" borderId="5" xfId="7" applyBorder="1">
      <alignment vertical="center"/>
    </xf>
    <xf numFmtId="0" fontId="11" fillId="0" borderId="6" xfId="7" applyBorder="1">
      <alignment vertical="center"/>
    </xf>
    <xf numFmtId="0" fontId="11" fillId="0" borderId="7" xfId="7" applyBorder="1">
      <alignment vertical="center"/>
    </xf>
    <xf numFmtId="0" fontId="11" fillId="0" borderId="8" xfId="7" applyBorder="1">
      <alignment vertical="center"/>
    </xf>
    <xf numFmtId="0" fontId="11" fillId="0" borderId="7" xfId="7" applyBorder="1" applyAlignment="1">
      <alignment horizontal="left" vertical="center"/>
    </xf>
    <xf numFmtId="0" fontId="11" fillId="0" borderId="9" xfId="7" applyBorder="1" applyAlignment="1">
      <alignment horizontal="left" vertical="center"/>
    </xf>
    <xf numFmtId="0" fontId="11" fillId="0" borderId="10" xfId="7" applyBorder="1">
      <alignment vertical="center"/>
    </xf>
    <xf numFmtId="0" fontId="11" fillId="0" borderId="11" xfId="7" applyBorder="1">
      <alignment vertical="center"/>
    </xf>
    <xf numFmtId="49" fontId="0" fillId="0" borderId="0" xfId="0" applyNumberFormat="1" applyAlignment="1">
      <alignment horizontal="left" vertical="center"/>
    </xf>
    <xf numFmtId="49" fontId="0" fillId="0" borderId="4" xfId="0" applyNumberFormat="1" applyBorder="1" applyAlignment="1">
      <alignment horizontal="left" vertical="center"/>
    </xf>
    <xf numFmtId="49" fontId="0" fillId="0" borderId="5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49" fontId="0" fillId="0" borderId="7" xfId="0" applyNumberFormat="1" applyBorder="1" applyAlignment="1">
      <alignment horizontal="left" vertical="center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49" fontId="0" fillId="0" borderId="10" xfId="0" applyNumberFormat="1" applyBorder="1" applyAlignment="1">
      <alignment horizontal="left" vertical="center"/>
    </xf>
    <xf numFmtId="49" fontId="0" fillId="0" borderId="11" xfId="0" applyNumberFormat="1" applyBorder="1" applyAlignment="1">
      <alignment horizontal="left" vertical="center"/>
    </xf>
    <xf numFmtId="0" fontId="1" fillId="2" borderId="0" xfId="5" applyBorder="1" applyAlignment="1">
      <alignment horizontal="center" vertical="center"/>
    </xf>
    <xf numFmtId="0" fontId="1" fillId="2" borderId="0" xfId="5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11" fillId="0" borderId="0" xfId="7" applyAlignment="1">
      <alignment horizontal="center" vertical="center"/>
    </xf>
    <xf numFmtId="0" fontId="0" fillId="0" borderId="12" xfId="0" applyBorder="1"/>
    <xf numFmtId="58" fontId="0" fillId="0" borderId="0" xfId="0" applyNumberFormat="1" applyAlignment="1">
      <alignment horizontal="right"/>
    </xf>
    <xf numFmtId="58" fontId="0" fillId="19" borderId="0" xfId="0" applyNumberFormat="1" applyFill="1" applyAlignment="1">
      <alignment horizontal="right"/>
    </xf>
    <xf numFmtId="49" fontId="0" fillId="10" borderId="0" xfId="0" applyNumberFormat="1" applyFill="1" applyAlignment="1">
      <alignment horizontal="right"/>
    </xf>
    <xf numFmtId="49" fontId="0" fillId="19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19" borderId="0" xfId="0" applyFill="1" applyAlignment="1">
      <alignment horizontal="right"/>
    </xf>
    <xf numFmtId="0" fontId="0" fillId="19" borderId="0" xfId="0" applyFill="1"/>
    <xf numFmtId="0" fontId="0" fillId="10" borderId="0" xfId="0" applyFill="1" applyAlignment="1">
      <alignment horizontal="right"/>
    </xf>
    <xf numFmtId="0" fontId="0" fillId="10" borderId="0" xfId="0" applyFill="1"/>
    <xf numFmtId="49" fontId="0" fillId="0" borderId="0" xfId="0" applyNumberFormat="1"/>
    <xf numFmtId="0" fontId="2" fillId="2" borderId="1" xfId="4" applyBorder="1" applyAlignment="1">
      <alignment horizontal="center" vertical="center"/>
    </xf>
    <xf numFmtId="0" fontId="2" fillId="2" borderId="0" xfId="4" applyBorder="1" applyAlignment="1">
      <alignment horizontal="center" vertical="center"/>
    </xf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11" borderId="0" xfId="0" applyFill="1"/>
    <xf numFmtId="58" fontId="0" fillId="0" borderId="0" xfId="0" quotePrefix="1" applyNumberFormat="1" applyAlignment="1">
      <alignment horizontal="center" vertical="center"/>
    </xf>
    <xf numFmtId="0" fontId="11" fillId="0" borderId="0" xfId="7" quotePrefix="1">
      <alignment vertical="center"/>
    </xf>
    <xf numFmtId="0" fontId="0" fillId="0" borderId="0" xfId="7" quotePrefix="1" applyFont="1">
      <alignment vertical="center"/>
    </xf>
    <xf numFmtId="0" fontId="0" fillId="0" borderId="0" xfId="0" quotePrefix="1" applyAlignment="1">
      <alignment horizontal="center" vertical="center"/>
    </xf>
    <xf numFmtId="0" fontId="3" fillId="3" borderId="1" xfId="6" applyBorder="1" applyAlignment="1"/>
    <xf numFmtId="0" fontId="3" fillId="3" borderId="3" xfId="6" applyBorder="1" applyAlignment="1"/>
    <xf numFmtId="0" fontId="5" fillId="0" borderId="1" xfId="0" applyFont="1" applyBorder="1"/>
    <xf numFmtId="0" fontId="5" fillId="0" borderId="13" xfId="0" applyFont="1" applyBorder="1"/>
    <xf numFmtId="0" fontId="5" fillId="0" borderId="3" xfId="0" applyFont="1" applyBorder="1"/>
    <xf numFmtId="0" fontId="0" fillId="0" borderId="1" xfId="0" applyBorder="1"/>
    <xf numFmtId="0" fontId="8" fillId="0" borderId="0" xfId="0" applyFont="1"/>
    <xf numFmtId="0" fontId="8" fillId="0" borderId="0" xfId="7" applyFont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2" fillId="2" borderId="0" xfId="4" applyAlignment="1">
      <alignment horizontal="center"/>
    </xf>
    <xf numFmtId="0" fontId="3" fillId="3" borderId="0" xfId="6" applyAlignment="1">
      <alignment horizontal="center"/>
    </xf>
    <xf numFmtId="0" fontId="8" fillId="24" borderId="0" xfId="7" applyFont="1" applyFill="1" applyAlignment="1">
      <alignment horizontal="center" vertical="center"/>
    </xf>
    <xf numFmtId="0" fontId="11" fillId="24" borderId="0" xfId="7" applyFill="1" applyAlignment="1">
      <alignment horizontal="center" vertical="center"/>
    </xf>
    <xf numFmtId="0" fontId="3" fillId="23" borderId="0" xfId="6" applyFill="1" applyAlignment="1">
      <alignment horizontal="center" vertical="center"/>
    </xf>
    <xf numFmtId="0" fontId="14" fillId="0" borderId="0" xfId="0" applyFont="1"/>
    <xf numFmtId="0" fontId="1" fillId="2" borderId="0" xfId="5" applyBorder="1" applyAlignment="1">
      <alignment horizontal="center" vertical="center" wrapText="1"/>
    </xf>
    <xf numFmtId="0" fontId="0" fillId="0" borderId="0" xfId="0" applyBorder="1" applyAlignment="1">
      <alignment vertical="center"/>
    </xf>
  </cellXfs>
  <cellStyles count="8">
    <cellStyle name="差" xfId="2" builtinId="27"/>
    <cellStyle name="常规" xfId="0" builtinId="0"/>
    <cellStyle name="常规 2" xfId="7" xr:uid="{00000000-0005-0000-0000-000002000000}"/>
    <cellStyle name="好" xfId="5" builtinId="26"/>
    <cellStyle name="好 2" xfId="4" xr:uid="{00000000-0005-0000-0000-000004000000}"/>
    <cellStyle name="解释性文本" xfId="3" builtinId="53"/>
    <cellStyle name="适中" xfId="6" builtinId="28"/>
    <cellStyle name="输入" xfId="1" builtinId="20"/>
  </cellStyles>
  <dxfs count="1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66FF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b/>
        <i val="0"/>
        <strike val="0"/>
        <u val="none"/>
      </font>
      <numFmt numFmtId="17" formatCode="#\ ?/?"/>
      <fill>
        <patternFill patternType="none">
          <fgColor auto="1"/>
          <bgColor auto="1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bgColor rgb="FFFFC7CE"/>
        </patternFill>
      </fill>
    </dxf>
    <dxf>
      <border>
        <left/>
        <right/>
        <top/>
        <bottom/>
      </border>
    </dxf>
    <dxf>
      <fill>
        <patternFill patternType="solid">
          <bgColor theme="9" tint="0.39991454817346722"/>
        </patternFill>
      </fill>
      <border>
        <left/>
        <right/>
        <top/>
        <bottom/>
      </border>
    </dxf>
    <dxf>
      <fill>
        <patternFill patternType="solid">
          <bgColor rgb="FFBC8FDD"/>
        </patternFill>
      </fill>
    </dxf>
    <dxf>
      <fill>
        <patternFill patternType="solid">
          <bgColor rgb="FFF7D03F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等级驻留时长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总表!$D$3:$D$102</c:f>
              <c:numCache>
                <c:formatCode>General</c:formatCode>
                <c:ptCount val="100"/>
                <c:pt idx="0">
                  <c:v>0.05</c:v>
                </c:pt>
                <c:pt idx="1">
                  <c:v>9.5238095238095233E-2</c:v>
                </c:pt>
                <c:pt idx="2">
                  <c:v>0.13043478260869565</c:v>
                </c:pt>
                <c:pt idx="3">
                  <c:v>0.19230769230769232</c:v>
                </c:pt>
                <c:pt idx="4">
                  <c:v>0.23333333333333334</c:v>
                </c:pt>
                <c:pt idx="5">
                  <c:v>0.25714285714285712</c:v>
                </c:pt>
                <c:pt idx="6">
                  <c:v>0.29268292682926828</c:v>
                </c:pt>
                <c:pt idx="7">
                  <c:v>0.3125</c:v>
                </c:pt>
                <c:pt idx="8">
                  <c:v>0.32142857142857145</c:v>
                </c:pt>
                <c:pt idx="9">
                  <c:v>0.33846153846153848</c:v>
                </c:pt>
                <c:pt idx="10">
                  <c:v>0.29473684210526313</c:v>
                </c:pt>
                <c:pt idx="11">
                  <c:v>0.35233160621761656</c:v>
                </c:pt>
                <c:pt idx="12">
                  <c:v>0.42211055276381909</c:v>
                </c:pt>
                <c:pt idx="13">
                  <c:v>0.48076923076923078</c:v>
                </c:pt>
                <c:pt idx="14">
                  <c:v>0.54545454545454541</c:v>
                </c:pt>
                <c:pt idx="15">
                  <c:v>0.5957446808510638</c:v>
                </c:pt>
                <c:pt idx="16">
                  <c:v>0.64822134387351782</c:v>
                </c:pt>
                <c:pt idx="17">
                  <c:v>0.68613138686131392</c:v>
                </c:pt>
                <c:pt idx="18">
                  <c:v>0.72483221476510062</c:v>
                </c:pt>
                <c:pt idx="19">
                  <c:v>0.75076923076923074</c:v>
                </c:pt>
                <c:pt idx="20">
                  <c:v>0.70123456790123462</c:v>
                </c:pt>
                <c:pt idx="21">
                  <c:v>0.79217603911980439</c:v>
                </c:pt>
                <c:pt idx="22">
                  <c:v>0.90167865707434047</c:v>
                </c:pt>
                <c:pt idx="23">
                  <c:v>0.99766899766899764</c:v>
                </c:pt>
                <c:pt idx="24">
                  <c:v>1.1056179775280899</c:v>
                </c:pt>
                <c:pt idx="25">
                  <c:v>1.1956989247311829</c:v>
                </c:pt>
                <c:pt idx="26">
                  <c:v>1.2924335378323109</c:v>
                </c:pt>
                <c:pt idx="27">
                  <c:v>1.3694390715667311</c:v>
                </c:pt>
                <c:pt idx="28">
                  <c:v>1.4499089253187614</c:v>
                </c:pt>
                <c:pt idx="29">
                  <c:v>1.5111111111111111</c:v>
                </c:pt>
                <c:pt idx="30">
                  <c:v>1.454014598540146</c:v>
                </c:pt>
                <c:pt idx="31">
                  <c:v>1.6057971014492753</c:v>
                </c:pt>
                <c:pt idx="32">
                  <c:v>1.7771428571428571</c:v>
                </c:pt>
                <c:pt idx="33">
                  <c:v>1.93006993006993</c:v>
                </c:pt>
                <c:pt idx="34">
                  <c:v>2.0952380952380953</c:v>
                </c:pt>
                <c:pt idx="35">
                  <c:v>2.236842105263158</c:v>
                </c:pt>
                <c:pt idx="36">
                  <c:v>2.3848101265822783</c:v>
                </c:pt>
                <c:pt idx="37">
                  <c:v>2.5066666666666668</c:v>
                </c:pt>
                <c:pt idx="38">
                  <c:v>2.6312138728323697</c:v>
                </c:pt>
                <c:pt idx="39">
                  <c:v>2.7296703296703297</c:v>
                </c:pt>
                <c:pt idx="40">
                  <c:v>2.6524271844660192</c:v>
                </c:pt>
                <c:pt idx="41">
                  <c:v>2.8764478764478763</c:v>
                </c:pt>
                <c:pt idx="42">
                  <c:v>3.1183206106870229</c:v>
                </c:pt>
                <c:pt idx="43">
                  <c:v>3.3358348968105065</c:v>
                </c:pt>
                <c:pt idx="44">
                  <c:v>3.5633027522935778</c:v>
                </c:pt>
                <c:pt idx="45">
                  <c:v>3.7607142857142857</c:v>
                </c:pt>
                <c:pt idx="46">
                  <c:v>3.9619377162629759</c:v>
                </c:pt>
                <c:pt idx="47">
                  <c:v>4.1302170283806348</c:v>
                </c:pt>
                <c:pt idx="48">
                  <c:v>4.2985553772070624</c:v>
                </c:pt>
                <c:pt idx="49">
                  <c:v>4.4338461538461535</c:v>
                </c:pt>
                <c:pt idx="50">
                  <c:v>4.3277777777777775</c:v>
                </c:pt>
                <c:pt idx="51">
                  <c:v>4.6302695231513473</c:v>
                </c:pt>
                <c:pt idx="52">
                  <c:v>4.947296372347707</c:v>
                </c:pt>
                <c:pt idx="53">
                  <c:v>5.2334682860998649</c:v>
                </c:pt>
                <c:pt idx="54">
                  <c:v>5.5258278145695368</c:v>
                </c:pt>
                <c:pt idx="55">
                  <c:v>5.7812297734627833</c:v>
                </c:pt>
                <c:pt idx="56">
                  <c:v>6.0365469439193449</c:v>
                </c:pt>
                <c:pt idx="57">
                  <c:v>6.2518337408312963</c:v>
                </c:pt>
                <c:pt idx="58">
                  <c:v>6.4633569739952721</c:v>
                </c:pt>
                <c:pt idx="59">
                  <c:v>6.6347578347578349</c:v>
                </c:pt>
                <c:pt idx="60">
                  <c:v>6.4939947780678855</c:v>
                </c:pt>
                <c:pt idx="61">
                  <c:v>6.8788351534061363</c:v>
                </c:pt>
                <c:pt idx="62">
                  <c:v>7.2738525012893245</c:v>
                </c:pt>
                <c:pt idx="63">
                  <c:v>7.6311767702496178</c:v>
                </c:pt>
                <c:pt idx="64">
                  <c:v>7.9899749373433586</c:v>
                </c:pt>
                <c:pt idx="65">
                  <c:v>8.3046683046683043</c:v>
                </c:pt>
                <c:pt idx="66">
                  <c:v>8.6144983197311564</c:v>
                </c:pt>
                <c:pt idx="67">
                  <c:v>8.8770453482935956</c:v>
                </c:pt>
                <c:pt idx="68">
                  <c:v>9.1311847480708117</c:v>
                </c:pt>
                <c:pt idx="69">
                  <c:v>9.3380219780219775</c:v>
                </c:pt>
                <c:pt idx="70">
                  <c:v>9.158452138492871</c:v>
                </c:pt>
                <c:pt idx="71">
                  <c:v>9.6282467532467528</c:v>
                </c:pt>
                <c:pt idx="72">
                  <c:v>10.10314262691378</c:v>
                </c:pt>
                <c:pt idx="73">
                  <c:v>10.533280191311279</c:v>
                </c:pt>
                <c:pt idx="74">
                  <c:v>10.959528487229862</c:v>
                </c:pt>
                <c:pt idx="75">
                  <c:v>11.334362934362934</c:v>
                </c:pt>
                <c:pt idx="76">
                  <c:v>11.69894099848714</c:v>
                </c:pt>
                <c:pt idx="77">
                  <c:v>12.00886590321389</c:v>
                </c:pt>
                <c:pt idx="78">
                  <c:v>12.305145735876215</c:v>
                </c:pt>
                <c:pt idx="79">
                  <c:v>12.546853146853147</c:v>
                </c:pt>
                <c:pt idx="80">
                  <c:v>12.325490196078432</c:v>
                </c:pt>
                <c:pt idx="81">
                  <c:v>12.882084690553746</c:v>
                </c:pt>
                <c:pt idx="82">
                  <c:v>13.438187702265372</c:v>
                </c:pt>
                <c:pt idx="83">
                  <c:v>13.942307692307692</c:v>
                </c:pt>
                <c:pt idx="84">
                  <c:v>14.436708860759493</c:v>
                </c:pt>
                <c:pt idx="85">
                  <c:v>14.87227414330218</c:v>
                </c:pt>
                <c:pt idx="86">
                  <c:v>15.291743119266055</c:v>
                </c:pt>
                <c:pt idx="87">
                  <c:v>15.649101796407185</c:v>
                </c:pt>
                <c:pt idx="88">
                  <c:v>15.987134502923977</c:v>
                </c:pt>
                <c:pt idx="89">
                  <c:v>16.263247863247862</c:v>
                </c:pt>
                <c:pt idx="90">
                  <c:v>15.997855227882038</c:v>
                </c:pt>
                <c:pt idx="91">
                  <c:v>16.642608928094091</c:v>
                </c:pt>
                <c:pt idx="92">
                  <c:v>17.280892904597394</c:v>
                </c:pt>
                <c:pt idx="93">
                  <c:v>17.859852476290833</c:v>
                </c:pt>
                <c:pt idx="94">
                  <c:v>18.422916666666666</c:v>
                </c:pt>
                <c:pt idx="95">
                  <c:v>18.9196405648267</c:v>
                </c:pt>
                <c:pt idx="96">
                  <c:v>19.39409240090886</c:v>
                </c:pt>
                <c:pt idx="97">
                  <c:v>19.798910351659238</c:v>
                </c:pt>
                <c:pt idx="98">
                  <c:v>20.178380998545808</c:v>
                </c:pt>
                <c:pt idx="99">
                  <c:v>20.48852071005917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C-4E4B-A39B-6530B1256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550744"/>
        <c:axId val="513551072"/>
      </c:lineChart>
      <c:catAx>
        <c:axId val="513550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551072"/>
        <c:crosses val="autoZero"/>
        <c:auto val="1"/>
        <c:lblAlgn val="ctr"/>
        <c:lblOffset val="100"/>
        <c:noMultiLvlLbl val="0"/>
      </c:catAx>
      <c:valAx>
        <c:axId val="5135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55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等级</a:t>
            </a:r>
            <a:r>
              <a:rPr lang="en-US" altLang="zh-CN"/>
              <a:t>-</a:t>
            </a:r>
            <a:r>
              <a:rPr lang="zh-CN" altLang="en-US"/>
              <a:t>战力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属性战力!$B$2:$B$101</c:f>
              <c:numCache>
                <c:formatCode>General</c:formatCode>
                <c:ptCount val="100"/>
                <c:pt idx="0">
                  <c:v>77500</c:v>
                </c:pt>
                <c:pt idx="1">
                  <c:v>5993775.8691359991</c:v>
                </c:pt>
                <c:pt idx="2">
                  <c:v>7886578.3699559979</c:v>
                </c:pt>
                <c:pt idx="3">
                  <c:v>9896558.2629759982</c:v>
                </c:pt>
                <c:pt idx="4">
                  <c:v>32568216.984121487</c:v>
                </c:pt>
                <c:pt idx="5">
                  <c:v>37069363.954853997</c:v>
                </c:pt>
                <c:pt idx="6">
                  <c:v>41694344.8602615</c:v>
                </c:pt>
                <c:pt idx="7">
                  <c:v>46443159.700343989</c:v>
                </c:pt>
                <c:pt idx="8">
                  <c:v>51315808.475101493</c:v>
                </c:pt>
                <c:pt idx="9">
                  <c:v>98627075.014667287</c:v>
                </c:pt>
                <c:pt idx="10">
                  <c:v>106285770.52936375</c:v>
                </c:pt>
                <c:pt idx="11">
                  <c:v>114075270.7343661</c:v>
                </c:pt>
                <c:pt idx="12">
                  <c:v>543708602.81924617</c:v>
                </c:pt>
                <c:pt idx="13">
                  <c:v>708337481.84054959</c:v>
                </c:pt>
                <c:pt idx="14">
                  <c:v>781884148.16635215</c:v>
                </c:pt>
                <c:pt idx="15">
                  <c:v>807307791.3774718</c:v>
                </c:pt>
                <c:pt idx="16">
                  <c:v>1038394618.3617187</c:v>
                </c:pt>
                <c:pt idx="17">
                  <c:v>1067956890</c:v>
                </c:pt>
                <c:pt idx="18">
                  <c:v>1097648133.0804684</c:v>
                </c:pt>
                <c:pt idx="19">
                  <c:v>1301934057.8268747</c:v>
                </c:pt>
                <c:pt idx="20">
                  <c:v>1356016022.5971558</c:v>
                </c:pt>
                <c:pt idx="21">
                  <c:v>1389778385.017</c:v>
                </c:pt>
                <c:pt idx="22">
                  <c:v>1423675543.138406</c:v>
                </c:pt>
                <c:pt idx="23">
                  <c:v>1687248487.0054681</c:v>
                </c:pt>
                <c:pt idx="24">
                  <c:v>1924747121.7726853</c:v>
                </c:pt>
                <c:pt idx="25">
                  <c:v>1966029198.5348434</c:v>
                </c:pt>
                <c:pt idx="26">
                  <c:v>2057468236.1278412</c:v>
                </c:pt>
                <c:pt idx="27">
                  <c:v>2126294407.3735542</c:v>
                </c:pt>
                <c:pt idx="28">
                  <c:v>2661397395.7115912</c:v>
                </c:pt>
                <c:pt idx="29">
                  <c:v>2998678121.7231903</c:v>
                </c:pt>
                <c:pt idx="30">
                  <c:v>3054806421.8538952</c:v>
                </c:pt>
                <c:pt idx="31">
                  <c:v>3111088763.1045632</c:v>
                </c:pt>
                <c:pt idx="32">
                  <c:v>3167525145.4751945</c:v>
                </c:pt>
                <c:pt idx="33">
                  <c:v>3224115568.9657888</c:v>
                </c:pt>
                <c:pt idx="34">
                  <c:v>3707614209.8043437</c:v>
                </c:pt>
                <c:pt idx="35">
                  <c:v>3842042784.8009944</c:v>
                </c:pt>
                <c:pt idx="36">
                  <c:v>3905291236.1673288</c:v>
                </c:pt>
                <c:pt idx="37">
                  <c:v>5811013910.5652218</c:v>
                </c:pt>
                <c:pt idx="38">
                  <c:v>6727528179.8504219</c:v>
                </c:pt>
                <c:pt idx="39">
                  <c:v>7348218788.5919123</c:v>
                </c:pt>
                <c:pt idx="40">
                  <c:v>7446271825.9709072</c:v>
                </c:pt>
                <c:pt idx="41">
                  <c:v>7544504693.2656555</c:v>
                </c:pt>
                <c:pt idx="42">
                  <c:v>7642917403.3965235</c:v>
                </c:pt>
                <c:pt idx="43">
                  <c:v>7741509969.2154102</c:v>
                </c:pt>
                <c:pt idx="44">
                  <c:v>8100786555.7803526</c:v>
                </c:pt>
                <c:pt idx="45">
                  <c:v>8201644970.578722</c:v>
                </c:pt>
                <c:pt idx="46">
                  <c:v>8302683435.8928585</c:v>
                </c:pt>
                <c:pt idx="47">
                  <c:v>8773065615.5166893</c:v>
                </c:pt>
                <c:pt idx="48">
                  <c:v>9065484164.824852</c:v>
                </c:pt>
                <c:pt idx="49">
                  <c:v>9453925598.8096294</c:v>
                </c:pt>
                <c:pt idx="50">
                  <c:v>9561488965.1717701</c:v>
                </c:pt>
                <c:pt idx="51">
                  <c:v>9669232839.6309891</c:v>
                </c:pt>
                <c:pt idx="52">
                  <c:v>9777157231.3097553</c:v>
                </c:pt>
                <c:pt idx="53">
                  <c:v>9885262149.2873707</c:v>
                </c:pt>
                <c:pt idx="54">
                  <c:v>10698665621.323275</c:v>
                </c:pt>
                <c:pt idx="55">
                  <c:v>10813423928.164888</c:v>
                </c:pt>
                <c:pt idx="56">
                  <c:v>10928370068.525087</c:v>
                </c:pt>
                <c:pt idx="57">
                  <c:v>11043504051.055414</c:v>
                </c:pt>
                <c:pt idx="58">
                  <c:v>11158825884.36764</c:v>
                </c:pt>
                <c:pt idx="59">
                  <c:v>13733411448.77142</c:v>
                </c:pt>
                <c:pt idx="60">
                  <c:v>14818040658.696981</c:v>
                </c:pt>
                <c:pt idx="61">
                  <c:v>14960335249.36552</c:v>
                </c:pt>
                <c:pt idx="62">
                  <c:v>15102833535.771204</c:v>
                </c:pt>
                <c:pt idx="63">
                  <c:v>15245535528.819229</c:v>
                </c:pt>
                <c:pt idx="64">
                  <c:v>15468137289.308258</c:v>
                </c:pt>
                <c:pt idx="65">
                  <c:v>15608345756.606388</c:v>
                </c:pt>
                <c:pt idx="66">
                  <c:v>15748750724.150877</c:v>
                </c:pt>
                <c:pt idx="67">
                  <c:v>15889352201.641928</c:v>
                </c:pt>
                <c:pt idx="68">
                  <c:v>16030150198.739803</c:v>
                </c:pt>
                <c:pt idx="69">
                  <c:v>17285465122.249676</c:v>
                </c:pt>
                <c:pt idx="70">
                  <c:v>18407605968.646942</c:v>
                </c:pt>
                <c:pt idx="71">
                  <c:v>19077044800.523777</c:v>
                </c:pt>
                <c:pt idx="72">
                  <c:v>19234278258.323715</c:v>
                </c:pt>
                <c:pt idx="73">
                  <c:v>19391717173.623611</c:v>
                </c:pt>
                <c:pt idx="74">
                  <c:v>20958947715.6632</c:v>
                </c:pt>
                <c:pt idx="75">
                  <c:v>21126602549.448109</c:v>
                </c:pt>
                <c:pt idx="76">
                  <c:v>21294472747.261574</c:v>
                </c:pt>
                <c:pt idx="77">
                  <c:v>21462558316.597214</c:v>
                </c:pt>
                <c:pt idx="78">
                  <c:v>21630859264.921173</c:v>
                </c:pt>
                <c:pt idx="79">
                  <c:v>23533497366.120216</c:v>
                </c:pt>
                <c:pt idx="80">
                  <c:v>23714019920.081844</c:v>
                </c:pt>
                <c:pt idx="81">
                  <c:v>23894769938.994003</c:v>
                </c:pt>
                <c:pt idx="82">
                  <c:v>24075747430.222099</c:v>
                </c:pt>
                <c:pt idx="83">
                  <c:v>24256952401.105091</c:v>
                </c:pt>
                <c:pt idx="84">
                  <c:v>25904381576.280094</c:v>
                </c:pt>
                <c:pt idx="85">
                  <c:v>26095277363.137562</c:v>
                </c:pt>
                <c:pt idx="86">
                  <c:v>26286409171.084976</c:v>
                </c:pt>
                <c:pt idx="87">
                  <c:v>26477777007.246399</c:v>
                </c:pt>
                <c:pt idx="88">
                  <c:v>26669380878.720882</c:v>
                </c:pt>
                <c:pt idx="89">
                  <c:v>28456868548.78331</c:v>
                </c:pt>
                <c:pt idx="90">
                  <c:v>28658660286.968742</c:v>
                </c:pt>
                <c:pt idx="91">
                  <c:v>28860696914.910748</c:v>
                </c:pt>
                <c:pt idx="92">
                  <c:v>29062978439.510784</c:v>
                </c:pt>
                <c:pt idx="93">
                  <c:v>29265504867.646637</c:v>
                </c:pt>
                <c:pt idx="94">
                  <c:v>30088212579.784943</c:v>
                </c:pt>
                <c:pt idx="95">
                  <c:v>30293831879.593342</c:v>
                </c:pt>
                <c:pt idx="96">
                  <c:v>30499696187.878685</c:v>
                </c:pt>
                <c:pt idx="97">
                  <c:v>30705805511.097733</c:v>
                </c:pt>
                <c:pt idx="98">
                  <c:v>30912159855.685509</c:v>
                </c:pt>
                <c:pt idx="99">
                  <c:v>31757848969.591053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1-454A-B7C4-DA134CC64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353440"/>
        <c:axId val="428354424"/>
      </c:lineChart>
      <c:catAx>
        <c:axId val="42835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354424"/>
        <c:crosses val="autoZero"/>
        <c:auto val="1"/>
        <c:lblAlgn val="ctr"/>
        <c:lblOffset val="100"/>
        <c:noMultiLvlLbl val="0"/>
      </c:catAx>
      <c:valAx>
        <c:axId val="42835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35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属性成长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lotArea>
      <c:layout/>
      <c:lineChart>
        <c:grouping val="standard"/>
        <c:varyColors val="0"/>
        <c:ser>
          <c:idx val="21"/>
          <c:order val="0"/>
          <c:tx>
            <c:v>升级</c:v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卡牌升级!$B$3:$B$102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B-4B53-B010-762E5546238B}"/>
            </c:ext>
          </c:extLst>
        </c:ser>
        <c:ser>
          <c:idx val="0"/>
          <c:order val="1"/>
          <c:tx>
            <c:v>进阶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进阶!$C$3:$C$102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800</c:v>
                </c:pt>
                <c:pt idx="20">
                  <c:v>800</c:v>
                </c:pt>
                <c:pt idx="21">
                  <c:v>800</c:v>
                </c:pt>
                <c:pt idx="22">
                  <c:v>800</c:v>
                </c:pt>
                <c:pt idx="23">
                  <c:v>800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1400</c:v>
                </c:pt>
                <c:pt idx="35">
                  <c:v>1400</c:v>
                </c:pt>
                <c:pt idx="36">
                  <c:v>1400</c:v>
                </c:pt>
                <c:pt idx="37">
                  <c:v>1400</c:v>
                </c:pt>
                <c:pt idx="38">
                  <c:v>1400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2200</c:v>
                </c:pt>
                <c:pt idx="55">
                  <c:v>2200</c:v>
                </c:pt>
                <c:pt idx="56">
                  <c:v>2200</c:v>
                </c:pt>
                <c:pt idx="57">
                  <c:v>2200</c:v>
                </c:pt>
                <c:pt idx="58">
                  <c:v>2200</c:v>
                </c:pt>
                <c:pt idx="59">
                  <c:v>2400</c:v>
                </c:pt>
                <c:pt idx="60">
                  <c:v>2400</c:v>
                </c:pt>
                <c:pt idx="61">
                  <c:v>2400</c:v>
                </c:pt>
                <c:pt idx="62">
                  <c:v>2400</c:v>
                </c:pt>
                <c:pt idx="63">
                  <c:v>2400</c:v>
                </c:pt>
                <c:pt idx="64">
                  <c:v>2600</c:v>
                </c:pt>
                <c:pt idx="65">
                  <c:v>2600</c:v>
                </c:pt>
                <c:pt idx="66">
                  <c:v>2600</c:v>
                </c:pt>
                <c:pt idx="67">
                  <c:v>2600</c:v>
                </c:pt>
                <c:pt idx="68">
                  <c:v>2600</c:v>
                </c:pt>
                <c:pt idx="69">
                  <c:v>2800</c:v>
                </c:pt>
                <c:pt idx="70">
                  <c:v>2800</c:v>
                </c:pt>
                <c:pt idx="71">
                  <c:v>2800</c:v>
                </c:pt>
                <c:pt idx="72">
                  <c:v>2800</c:v>
                </c:pt>
                <c:pt idx="73">
                  <c:v>2800</c:v>
                </c:pt>
                <c:pt idx="74">
                  <c:v>3000</c:v>
                </c:pt>
                <c:pt idx="75">
                  <c:v>3000</c:v>
                </c:pt>
                <c:pt idx="76">
                  <c:v>3000</c:v>
                </c:pt>
                <c:pt idx="77">
                  <c:v>3000</c:v>
                </c:pt>
                <c:pt idx="78">
                  <c:v>3000</c:v>
                </c:pt>
                <c:pt idx="79">
                  <c:v>3200</c:v>
                </c:pt>
                <c:pt idx="80">
                  <c:v>3200</c:v>
                </c:pt>
                <c:pt idx="81">
                  <c:v>3200</c:v>
                </c:pt>
                <c:pt idx="82">
                  <c:v>3200</c:v>
                </c:pt>
                <c:pt idx="83">
                  <c:v>3200</c:v>
                </c:pt>
                <c:pt idx="84">
                  <c:v>3400</c:v>
                </c:pt>
                <c:pt idx="85">
                  <c:v>3400</c:v>
                </c:pt>
                <c:pt idx="86">
                  <c:v>3400</c:v>
                </c:pt>
                <c:pt idx="87">
                  <c:v>3400</c:v>
                </c:pt>
                <c:pt idx="88">
                  <c:v>3400</c:v>
                </c:pt>
                <c:pt idx="89">
                  <c:v>3600</c:v>
                </c:pt>
                <c:pt idx="90">
                  <c:v>3600</c:v>
                </c:pt>
                <c:pt idx="91">
                  <c:v>3600</c:v>
                </c:pt>
                <c:pt idx="92">
                  <c:v>3600</c:v>
                </c:pt>
                <c:pt idx="93">
                  <c:v>3600</c:v>
                </c:pt>
                <c:pt idx="94">
                  <c:v>3800</c:v>
                </c:pt>
                <c:pt idx="95">
                  <c:v>3800</c:v>
                </c:pt>
                <c:pt idx="96">
                  <c:v>3800</c:v>
                </c:pt>
                <c:pt idx="97">
                  <c:v>3800</c:v>
                </c:pt>
                <c:pt idx="98">
                  <c:v>3800</c:v>
                </c:pt>
                <c:pt idx="9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B-4B53-B010-762E5546238B}"/>
            </c:ext>
          </c:extLst>
        </c:ser>
        <c:ser>
          <c:idx val="1"/>
          <c:order val="2"/>
          <c:tx>
            <c:v>圣盾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圣盾!$B$3:$B$102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1980</c:v>
                </c:pt>
                <c:pt idx="13">
                  <c:v>2460</c:v>
                </c:pt>
                <c:pt idx="14">
                  <c:v>2460</c:v>
                </c:pt>
                <c:pt idx="15">
                  <c:v>2460</c:v>
                </c:pt>
                <c:pt idx="16">
                  <c:v>2460</c:v>
                </c:pt>
                <c:pt idx="17">
                  <c:v>2460</c:v>
                </c:pt>
                <c:pt idx="18">
                  <c:v>2460</c:v>
                </c:pt>
                <c:pt idx="19">
                  <c:v>2460</c:v>
                </c:pt>
                <c:pt idx="20">
                  <c:v>2460</c:v>
                </c:pt>
                <c:pt idx="21">
                  <c:v>2460</c:v>
                </c:pt>
                <c:pt idx="22">
                  <c:v>2460</c:v>
                </c:pt>
                <c:pt idx="23">
                  <c:v>2460</c:v>
                </c:pt>
                <c:pt idx="24">
                  <c:v>2460</c:v>
                </c:pt>
                <c:pt idx="25">
                  <c:v>2460</c:v>
                </c:pt>
                <c:pt idx="26">
                  <c:v>2460</c:v>
                </c:pt>
                <c:pt idx="27">
                  <c:v>2460</c:v>
                </c:pt>
                <c:pt idx="28">
                  <c:v>2460</c:v>
                </c:pt>
                <c:pt idx="29">
                  <c:v>2460</c:v>
                </c:pt>
                <c:pt idx="30">
                  <c:v>2460</c:v>
                </c:pt>
                <c:pt idx="31">
                  <c:v>2460</c:v>
                </c:pt>
                <c:pt idx="32">
                  <c:v>2460</c:v>
                </c:pt>
                <c:pt idx="33">
                  <c:v>2460</c:v>
                </c:pt>
                <c:pt idx="34">
                  <c:v>2460</c:v>
                </c:pt>
                <c:pt idx="35">
                  <c:v>2460</c:v>
                </c:pt>
                <c:pt idx="36">
                  <c:v>2460</c:v>
                </c:pt>
                <c:pt idx="37">
                  <c:v>2460</c:v>
                </c:pt>
                <c:pt idx="38">
                  <c:v>2460</c:v>
                </c:pt>
                <c:pt idx="39">
                  <c:v>2460</c:v>
                </c:pt>
                <c:pt idx="40">
                  <c:v>2460</c:v>
                </c:pt>
                <c:pt idx="41">
                  <c:v>2460</c:v>
                </c:pt>
                <c:pt idx="42">
                  <c:v>2460</c:v>
                </c:pt>
                <c:pt idx="43">
                  <c:v>2460</c:v>
                </c:pt>
                <c:pt idx="44">
                  <c:v>2460</c:v>
                </c:pt>
                <c:pt idx="45">
                  <c:v>2460</c:v>
                </c:pt>
                <c:pt idx="46">
                  <c:v>2460</c:v>
                </c:pt>
                <c:pt idx="47">
                  <c:v>2460</c:v>
                </c:pt>
                <c:pt idx="48">
                  <c:v>2460</c:v>
                </c:pt>
                <c:pt idx="49">
                  <c:v>2460</c:v>
                </c:pt>
                <c:pt idx="50">
                  <c:v>2460</c:v>
                </c:pt>
                <c:pt idx="51">
                  <c:v>2460</c:v>
                </c:pt>
                <c:pt idx="52">
                  <c:v>2460</c:v>
                </c:pt>
                <c:pt idx="53">
                  <c:v>2460</c:v>
                </c:pt>
                <c:pt idx="54">
                  <c:v>2460</c:v>
                </c:pt>
                <c:pt idx="55">
                  <c:v>2460</c:v>
                </c:pt>
                <c:pt idx="56">
                  <c:v>2460</c:v>
                </c:pt>
                <c:pt idx="57">
                  <c:v>2460</c:v>
                </c:pt>
                <c:pt idx="58">
                  <c:v>2460</c:v>
                </c:pt>
                <c:pt idx="59">
                  <c:v>2460</c:v>
                </c:pt>
                <c:pt idx="60">
                  <c:v>2460</c:v>
                </c:pt>
                <c:pt idx="61">
                  <c:v>2460</c:v>
                </c:pt>
                <c:pt idx="62">
                  <c:v>2460</c:v>
                </c:pt>
                <c:pt idx="63">
                  <c:v>2460</c:v>
                </c:pt>
                <c:pt idx="64">
                  <c:v>2460</c:v>
                </c:pt>
                <c:pt idx="65">
                  <c:v>2460</c:v>
                </c:pt>
                <c:pt idx="66">
                  <c:v>2460</c:v>
                </c:pt>
                <c:pt idx="67">
                  <c:v>2460</c:v>
                </c:pt>
                <c:pt idx="68">
                  <c:v>2460</c:v>
                </c:pt>
                <c:pt idx="69">
                  <c:v>2460</c:v>
                </c:pt>
                <c:pt idx="70">
                  <c:v>2460</c:v>
                </c:pt>
                <c:pt idx="71">
                  <c:v>2460</c:v>
                </c:pt>
                <c:pt idx="72">
                  <c:v>2460</c:v>
                </c:pt>
                <c:pt idx="73">
                  <c:v>2460</c:v>
                </c:pt>
                <c:pt idx="74">
                  <c:v>2460</c:v>
                </c:pt>
                <c:pt idx="75">
                  <c:v>2460</c:v>
                </c:pt>
                <c:pt idx="76">
                  <c:v>2460</c:v>
                </c:pt>
                <c:pt idx="77">
                  <c:v>2460</c:v>
                </c:pt>
                <c:pt idx="78">
                  <c:v>2460</c:v>
                </c:pt>
                <c:pt idx="79">
                  <c:v>2460</c:v>
                </c:pt>
                <c:pt idx="80">
                  <c:v>2460</c:v>
                </c:pt>
                <c:pt idx="81">
                  <c:v>2460</c:v>
                </c:pt>
                <c:pt idx="82">
                  <c:v>2460</c:v>
                </c:pt>
                <c:pt idx="83">
                  <c:v>2460</c:v>
                </c:pt>
                <c:pt idx="84">
                  <c:v>2460</c:v>
                </c:pt>
                <c:pt idx="85">
                  <c:v>2460</c:v>
                </c:pt>
                <c:pt idx="86">
                  <c:v>2460</c:v>
                </c:pt>
                <c:pt idx="87">
                  <c:v>2460</c:v>
                </c:pt>
                <c:pt idx="88">
                  <c:v>2460</c:v>
                </c:pt>
                <c:pt idx="89">
                  <c:v>2460</c:v>
                </c:pt>
                <c:pt idx="90">
                  <c:v>2460</c:v>
                </c:pt>
                <c:pt idx="91">
                  <c:v>2460</c:v>
                </c:pt>
                <c:pt idx="92">
                  <c:v>2460</c:v>
                </c:pt>
                <c:pt idx="93">
                  <c:v>2460</c:v>
                </c:pt>
                <c:pt idx="94">
                  <c:v>2460</c:v>
                </c:pt>
                <c:pt idx="95">
                  <c:v>2460</c:v>
                </c:pt>
                <c:pt idx="96">
                  <c:v>2460</c:v>
                </c:pt>
                <c:pt idx="97">
                  <c:v>2460</c:v>
                </c:pt>
                <c:pt idx="98">
                  <c:v>2460</c:v>
                </c:pt>
                <c:pt idx="99">
                  <c:v>2460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6B-4B53-B010-762E5546238B}"/>
            </c:ext>
          </c:extLst>
        </c:ser>
        <c:ser>
          <c:idx val="2"/>
          <c:order val="3"/>
          <c:tx>
            <c:v>装备强化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装备强化24!$AK$3:$AK$102</c:f>
              <c:numCache>
                <c:formatCode>General</c:formatCode>
                <c:ptCount val="100"/>
                <c:pt idx="1">
                  <c:v>256</c:v>
                </c:pt>
                <c:pt idx="2">
                  <c:v>256</c:v>
                </c:pt>
                <c:pt idx="3">
                  <c:v>256</c:v>
                </c:pt>
                <c:pt idx="4">
                  <c:v>384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384</c:v>
                </c:pt>
                <c:pt idx="9">
                  <c:v>512</c:v>
                </c:pt>
                <c:pt idx="10">
                  <c:v>512</c:v>
                </c:pt>
                <c:pt idx="11">
                  <c:v>512</c:v>
                </c:pt>
                <c:pt idx="12">
                  <c:v>512</c:v>
                </c:pt>
                <c:pt idx="13">
                  <c:v>512</c:v>
                </c:pt>
                <c:pt idx="14">
                  <c:v>512</c:v>
                </c:pt>
                <c:pt idx="15">
                  <c:v>512</c:v>
                </c:pt>
                <c:pt idx="16">
                  <c:v>960</c:v>
                </c:pt>
                <c:pt idx="17">
                  <c:v>960</c:v>
                </c:pt>
                <c:pt idx="18">
                  <c:v>960</c:v>
                </c:pt>
                <c:pt idx="19">
                  <c:v>960</c:v>
                </c:pt>
                <c:pt idx="20">
                  <c:v>960</c:v>
                </c:pt>
                <c:pt idx="21">
                  <c:v>960</c:v>
                </c:pt>
                <c:pt idx="22">
                  <c:v>960</c:v>
                </c:pt>
                <c:pt idx="23">
                  <c:v>1280</c:v>
                </c:pt>
                <c:pt idx="24">
                  <c:v>1280</c:v>
                </c:pt>
                <c:pt idx="25">
                  <c:v>1280</c:v>
                </c:pt>
                <c:pt idx="26">
                  <c:v>1280</c:v>
                </c:pt>
                <c:pt idx="27">
                  <c:v>1280</c:v>
                </c:pt>
                <c:pt idx="28">
                  <c:v>1280</c:v>
                </c:pt>
                <c:pt idx="29">
                  <c:v>1280</c:v>
                </c:pt>
                <c:pt idx="30">
                  <c:v>1280</c:v>
                </c:pt>
                <c:pt idx="31">
                  <c:v>1280</c:v>
                </c:pt>
                <c:pt idx="32">
                  <c:v>1280</c:v>
                </c:pt>
                <c:pt idx="33">
                  <c:v>1280</c:v>
                </c:pt>
                <c:pt idx="34">
                  <c:v>1280</c:v>
                </c:pt>
                <c:pt idx="35">
                  <c:v>1280</c:v>
                </c:pt>
                <c:pt idx="36">
                  <c:v>1280</c:v>
                </c:pt>
                <c:pt idx="37">
                  <c:v>2560</c:v>
                </c:pt>
                <c:pt idx="38">
                  <c:v>2560</c:v>
                </c:pt>
                <c:pt idx="39">
                  <c:v>2560</c:v>
                </c:pt>
                <c:pt idx="40">
                  <c:v>2560</c:v>
                </c:pt>
                <c:pt idx="41">
                  <c:v>2560</c:v>
                </c:pt>
                <c:pt idx="42">
                  <c:v>2560</c:v>
                </c:pt>
                <c:pt idx="43">
                  <c:v>2560</c:v>
                </c:pt>
                <c:pt idx="44">
                  <c:v>2560</c:v>
                </c:pt>
                <c:pt idx="45">
                  <c:v>2560</c:v>
                </c:pt>
                <c:pt idx="46">
                  <c:v>2560</c:v>
                </c:pt>
                <c:pt idx="47">
                  <c:v>2560</c:v>
                </c:pt>
                <c:pt idx="48">
                  <c:v>2560</c:v>
                </c:pt>
                <c:pt idx="49">
                  <c:v>2560</c:v>
                </c:pt>
                <c:pt idx="50">
                  <c:v>2560</c:v>
                </c:pt>
                <c:pt idx="51">
                  <c:v>2560</c:v>
                </c:pt>
                <c:pt idx="52">
                  <c:v>2560</c:v>
                </c:pt>
                <c:pt idx="53">
                  <c:v>2560</c:v>
                </c:pt>
                <c:pt idx="54">
                  <c:v>2560</c:v>
                </c:pt>
                <c:pt idx="55">
                  <c:v>2560</c:v>
                </c:pt>
                <c:pt idx="56">
                  <c:v>2560</c:v>
                </c:pt>
                <c:pt idx="57">
                  <c:v>2560</c:v>
                </c:pt>
                <c:pt idx="58">
                  <c:v>2560</c:v>
                </c:pt>
                <c:pt idx="59">
                  <c:v>3072</c:v>
                </c:pt>
                <c:pt idx="60">
                  <c:v>3072</c:v>
                </c:pt>
                <c:pt idx="61">
                  <c:v>3072</c:v>
                </c:pt>
                <c:pt idx="62">
                  <c:v>3072</c:v>
                </c:pt>
                <c:pt idx="63">
                  <c:v>3072</c:v>
                </c:pt>
                <c:pt idx="64">
                  <c:v>3072</c:v>
                </c:pt>
                <c:pt idx="65">
                  <c:v>3072</c:v>
                </c:pt>
                <c:pt idx="66">
                  <c:v>3072</c:v>
                </c:pt>
                <c:pt idx="67">
                  <c:v>3072</c:v>
                </c:pt>
                <c:pt idx="68">
                  <c:v>3072</c:v>
                </c:pt>
                <c:pt idx="69">
                  <c:v>3072</c:v>
                </c:pt>
                <c:pt idx="70">
                  <c:v>3072</c:v>
                </c:pt>
                <c:pt idx="71">
                  <c:v>3072</c:v>
                </c:pt>
                <c:pt idx="72">
                  <c:v>3072</c:v>
                </c:pt>
                <c:pt idx="73">
                  <c:v>3072</c:v>
                </c:pt>
                <c:pt idx="74">
                  <c:v>3072</c:v>
                </c:pt>
                <c:pt idx="75">
                  <c:v>3072</c:v>
                </c:pt>
                <c:pt idx="76">
                  <c:v>3072</c:v>
                </c:pt>
                <c:pt idx="77">
                  <c:v>3072</c:v>
                </c:pt>
                <c:pt idx="78">
                  <c:v>3072</c:v>
                </c:pt>
                <c:pt idx="79">
                  <c:v>3072</c:v>
                </c:pt>
                <c:pt idx="80">
                  <c:v>3072</c:v>
                </c:pt>
                <c:pt idx="81">
                  <c:v>3072</c:v>
                </c:pt>
                <c:pt idx="82">
                  <c:v>3072</c:v>
                </c:pt>
                <c:pt idx="83">
                  <c:v>3072</c:v>
                </c:pt>
                <c:pt idx="84">
                  <c:v>3072</c:v>
                </c:pt>
                <c:pt idx="85">
                  <c:v>3072</c:v>
                </c:pt>
                <c:pt idx="86">
                  <c:v>3072</c:v>
                </c:pt>
                <c:pt idx="87">
                  <c:v>3072</c:v>
                </c:pt>
                <c:pt idx="88">
                  <c:v>3072</c:v>
                </c:pt>
                <c:pt idx="89">
                  <c:v>3072</c:v>
                </c:pt>
                <c:pt idx="90">
                  <c:v>3072</c:v>
                </c:pt>
                <c:pt idx="91">
                  <c:v>3072</c:v>
                </c:pt>
                <c:pt idx="92">
                  <c:v>3072</c:v>
                </c:pt>
                <c:pt idx="93">
                  <c:v>3072</c:v>
                </c:pt>
                <c:pt idx="94">
                  <c:v>3072</c:v>
                </c:pt>
                <c:pt idx="95">
                  <c:v>3072</c:v>
                </c:pt>
                <c:pt idx="96">
                  <c:v>3072</c:v>
                </c:pt>
                <c:pt idx="97">
                  <c:v>3072</c:v>
                </c:pt>
                <c:pt idx="98">
                  <c:v>3072</c:v>
                </c:pt>
                <c:pt idx="99">
                  <c:v>3072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6B-4B53-B010-762E5546238B}"/>
            </c:ext>
          </c:extLst>
        </c:ser>
        <c:ser>
          <c:idx val="3"/>
          <c:order val="4"/>
          <c:tx>
            <c:v>总和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属性战力!$E$2:$E$101</c:f>
              <c:numCache>
                <c:formatCode>General</c:formatCode>
                <c:ptCount val="100"/>
                <c:pt idx="0">
                  <c:v>10</c:v>
                </c:pt>
                <c:pt idx="1">
                  <c:v>276</c:v>
                </c:pt>
                <c:pt idx="2">
                  <c:v>286</c:v>
                </c:pt>
                <c:pt idx="3">
                  <c:v>296</c:v>
                </c:pt>
                <c:pt idx="4">
                  <c:v>634</c:v>
                </c:pt>
                <c:pt idx="5">
                  <c:v>644</c:v>
                </c:pt>
                <c:pt idx="6">
                  <c:v>654</c:v>
                </c:pt>
                <c:pt idx="7">
                  <c:v>664</c:v>
                </c:pt>
                <c:pt idx="8">
                  <c:v>674</c:v>
                </c:pt>
                <c:pt idx="9">
                  <c:v>1012</c:v>
                </c:pt>
                <c:pt idx="10">
                  <c:v>1022</c:v>
                </c:pt>
                <c:pt idx="11">
                  <c:v>1032</c:v>
                </c:pt>
                <c:pt idx="12">
                  <c:v>3022</c:v>
                </c:pt>
                <c:pt idx="13">
                  <c:v>3512</c:v>
                </c:pt>
                <c:pt idx="14">
                  <c:v>3722</c:v>
                </c:pt>
                <c:pt idx="15">
                  <c:v>3732</c:v>
                </c:pt>
                <c:pt idx="16">
                  <c:v>4190</c:v>
                </c:pt>
                <c:pt idx="17">
                  <c:v>4200</c:v>
                </c:pt>
                <c:pt idx="18">
                  <c:v>4210</c:v>
                </c:pt>
                <c:pt idx="19">
                  <c:v>4548</c:v>
                </c:pt>
                <c:pt idx="20">
                  <c:v>4558</c:v>
                </c:pt>
                <c:pt idx="21">
                  <c:v>4568</c:v>
                </c:pt>
                <c:pt idx="22">
                  <c:v>4578</c:v>
                </c:pt>
                <c:pt idx="23">
                  <c:v>4908</c:v>
                </c:pt>
                <c:pt idx="24">
                  <c:v>5118</c:v>
                </c:pt>
                <c:pt idx="25">
                  <c:v>5128</c:v>
                </c:pt>
                <c:pt idx="26">
                  <c:v>5266</c:v>
                </c:pt>
                <c:pt idx="27">
                  <c:v>5276</c:v>
                </c:pt>
                <c:pt idx="28">
                  <c:v>6486</c:v>
                </c:pt>
                <c:pt idx="29">
                  <c:v>6696</c:v>
                </c:pt>
                <c:pt idx="30">
                  <c:v>6706</c:v>
                </c:pt>
                <c:pt idx="31">
                  <c:v>6716</c:v>
                </c:pt>
                <c:pt idx="32">
                  <c:v>6726</c:v>
                </c:pt>
                <c:pt idx="33">
                  <c:v>6736</c:v>
                </c:pt>
                <c:pt idx="34">
                  <c:v>7178</c:v>
                </c:pt>
                <c:pt idx="35">
                  <c:v>7188</c:v>
                </c:pt>
                <c:pt idx="36">
                  <c:v>7198</c:v>
                </c:pt>
                <c:pt idx="37">
                  <c:v>8488</c:v>
                </c:pt>
                <c:pt idx="38">
                  <c:v>8798</c:v>
                </c:pt>
                <c:pt idx="39">
                  <c:v>9008</c:v>
                </c:pt>
                <c:pt idx="40">
                  <c:v>9018</c:v>
                </c:pt>
                <c:pt idx="41">
                  <c:v>9028</c:v>
                </c:pt>
                <c:pt idx="42">
                  <c:v>9038</c:v>
                </c:pt>
                <c:pt idx="43">
                  <c:v>9048</c:v>
                </c:pt>
                <c:pt idx="44">
                  <c:v>9258</c:v>
                </c:pt>
                <c:pt idx="45">
                  <c:v>9268</c:v>
                </c:pt>
                <c:pt idx="46">
                  <c:v>9278</c:v>
                </c:pt>
                <c:pt idx="47">
                  <c:v>9696</c:v>
                </c:pt>
                <c:pt idx="48">
                  <c:v>9706</c:v>
                </c:pt>
                <c:pt idx="49">
                  <c:v>9916</c:v>
                </c:pt>
                <c:pt idx="50">
                  <c:v>9926</c:v>
                </c:pt>
                <c:pt idx="51">
                  <c:v>9936</c:v>
                </c:pt>
                <c:pt idx="52">
                  <c:v>9946</c:v>
                </c:pt>
                <c:pt idx="53">
                  <c:v>9956</c:v>
                </c:pt>
                <c:pt idx="54">
                  <c:v>10166</c:v>
                </c:pt>
                <c:pt idx="55">
                  <c:v>10176</c:v>
                </c:pt>
                <c:pt idx="56">
                  <c:v>10186</c:v>
                </c:pt>
                <c:pt idx="57">
                  <c:v>10196</c:v>
                </c:pt>
                <c:pt idx="58">
                  <c:v>10206</c:v>
                </c:pt>
                <c:pt idx="59">
                  <c:v>10928</c:v>
                </c:pt>
                <c:pt idx="60">
                  <c:v>11688</c:v>
                </c:pt>
                <c:pt idx="61">
                  <c:v>11698</c:v>
                </c:pt>
                <c:pt idx="62">
                  <c:v>11708</c:v>
                </c:pt>
                <c:pt idx="63">
                  <c:v>11718</c:v>
                </c:pt>
                <c:pt idx="64">
                  <c:v>11928</c:v>
                </c:pt>
                <c:pt idx="65">
                  <c:v>11938</c:v>
                </c:pt>
                <c:pt idx="66">
                  <c:v>11948</c:v>
                </c:pt>
                <c:pt idx="67">
                  <c:v>11958</c:v>
                </c:pt>
                <c:pt idx="68">
                  <c:v>11968</c:v>
                </c:pt>
                <c:pt idx="69">
                  <c:v>12178</c:v>
                </c:pt>
                <c:pt idx="70">
                  <c:v>12868</c:v>
                </c:pt>
                <c:pt idx="71">
                  <c:v>12878</c:v>
                </c:pt>
                <c:pt idx="72">
                  <c:v>12888</c:v>
                </c:pt>
                <c:pt idx="73">
                  <c:v>12898</c:v>
                </c:pt>
                <c:pt idx="74">
                  <c:v>13108</c:v>
                </c:pt>
                <c:pt idx="75">
                  <c:v>13118</c:v>
                </c:pt>
                <c:pt idx="76">
                  <c:v>13128</c:v>
                </c:pt>
                <c:pt idx="77">
                  <c:v>13138</c:v>
                </c:pt>
                <c:pt idx="78">
                  <c:v>13148</c:v>
                </c:pt>
                <c:pt idx="79">
                  <c:v>13358</c:v>
                </c:pt>
                <c:pt idx="80">
                  <c:v>13368</c:v>
                </c:pt>
                <c:pt idx="81">
                  <c:v>13378</c:v>
                </c:pt>
                <c:pt idx="82">
                  <c:v>13388</c:v>
                </c:pt>
                <c:pt idx="83">
                  <c:v>13398</c:v>
                </c:pt>
                <c:pt idx="84">
                  <c:v>13608</c:v>
                </c:pt>
                <c:pt idx="85">
                  <c:v>13618</c:v>
                </c:pt>
                <c:pt idx="86">
                  <c:v>13628</c:v>
                </c:pt>
                <c:pt idx="87">
                  <c:v>13638</c:v>
                </c:pt>
                <c:pt idx="88">
                  <c:v>13648</c:v>
                </c:pt>
                <c:pt idx="89">
                  <c:v>13858</c:v>
                </c:pt>
                <c:pt idx="90">
                  <c:v>13868</c:v>
                </c:pt>
                <c:pt idx="91">
                  <c:v>13878</c:v>
                </c:pt>
                <c:pt idx="92">
                  <c:v>13888</c:v>
                </c:pt>
                <c:pt idx="93">
                  <c:v>13898</c:v>
                </c:pt>
                <c:pt idx="94">
                  <c:v>14108</c:v>
                </c:pt>
                <c:pt idx="95">
                  <c:v>14118</c:v>
                </c:pt>
                <c:pt idx="96">
                  <c:v>14128</c:v>
                </c:pt>
                <c:pt idx="97">
                  <c:v>14138</c:v>
                </c:pt>
                <c:pt idx="98">
                  <c:v>14148</c:v>
                </c:pt>
                <c:pt idx="99">
                  <c:v>14358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6B-4B53-B010-762E5546238B}"/>
            </c:ext>
          </c:extLst>
        </c:ser>
        <c:ser>
          <c:idx val="4"/>
          <c:order val="5"/>
          <c:tx>
            <c:v>装备淬炼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洗练!$T$3:$T$102</c:f>
              <c:numCache>
                <c:formatCode>General</c:formatCode>
                <c:ptCount val="100"/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2250</c:v>
                </c:pt>
                <c:pt idx="60">
                  <c:v>2250</c:v>
                </c:pt>
                <c:pt idx="61">
                  <c:v>2250</c:v>
                </c:pt>
                <c:pt idx="62">
                  <c:v>2250</c:v>
                </c:pt>
                <c:pt idx="63">
                  <c:v>2250</c:v>
                </c:pt>
                <c:pt idx="64">
                  <c:v>2250</c:v>
                </c:pt>
                <c:pt idx="65">
                  <c:v>2250</c:v>
                </c:pt>
                <c:pt idx="66">
                  <c:v>2250</c:v>
                </c:pt>
                <c:pt idx="67">
                  <c:v>2250</c:v>
                </c:pt>
                <c:pt idx="68">
                  <c:v>2250</c:v>
                </c:pt>
                <c:pt idx="69">
                  <c:v>2250</c:v>
                </c:pt>
                <c:pt idx="70">
                  <c:v>2250</c:v>
                </c:pt>
                <c:pt idx="71">
                  <c:v>2250</c:v>
                </c:pt>
                <c:pt idx="72">
                  <c:v>2250</c:v>
                </c:pt>
                <c:pt idx="73">
                  <c:v>2250</c:v>
                </c:pt>
                <c:pt idx="74">
                  <c:v>2250</c:v>
                </c:pt>
                <c:pt idx="75">
                  <c:v>2250</c:v>
                </c:pt>
                <c:pt idx="76">
                  <c:v>2250</c:v>
                </c:pt>
                <c:pt idx="77">
                  <c:v>2250</c:v>
                </c:pt>
                <c:pt idx="78">
                  <c:v>2250</c:v>
                </c:pt>
                <c:pt idx="79">
                  <c:v>2250</c:v>
                </c:pt>
                <c:pt idx="80">
                  <c:v>2250</c:v>
                </c:pt>
                <c:pt idx="81">
                  <c:v>2250</c:v>
                </c:pt>
                <c:pt idx="82">
                  <c:v>2250</c:v>
                </c:pt>
                <c:pt idx="83">
                  <c:v>2250</c:v>
                </c:pt>
                <c:pt idx="84">
                  <c:v>2250</c:v>
                </c:pt>
                <c:pt idx="85">
                  <c:v>2250</c:v>
                </c:pt>
                <c:pt idx="86">
                  <c:v>2250</c:v>
                </c:pt>
                <c:pt idx="87">
                  <c:v>2250</c:v>
                </c:pt>
                <c:pt idx="88">
                  <c:v>2250</c:v>
                </c:pt>
                <c:pt idx="89">
                  <c:v>2250</c:v>
                </c:pt>
                <c:pt idx="90">
                  <c:v>2250</c:v>
                </c:pt>
                <c:pt idx="91">
                  <c:v>2250</c:v>
                </c:pt>
                <c:pt idx="92">
                  <c:v>2250</c:v>
                </c:pt>
                <c:pt idx="93">
                  <c:v>2250</c:v>
                </c:pt>
                <c:pt idx="94">
                  <c:v>2250</c:v>
                </c:pt>
                <c:pt idx="95">
                  <c:v>2250</c:v>
                </c:pt>
                <c:pt idx="96">
                  <c:v>2250</c:v>
                </c:pt>
                <c:pt idx="97">
                  <c:v>2250</c:v>
                </c:pt>
                <c:pt idx="98">
                  <c:v>2250</c:v>
                </c:pt>
                <c:pt idx="99">
                  <c:v>2250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6B-4B53-B010-762E5546238B}"/>
            </c:ext>
          </c:extLst>
        </c:ser>
        <c:ser>
          <c:idx val="5"/>
          <c:order val="6"/>
          <c:tx>
            <c:v>装备镶嵌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镶嵌!$Q$3:$Q$102</c:f>
              <c:numCache>
                <c:formatCode>General</c:formatCode>
                <c:ptCount val="100"/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256</c:v>
                </c:pt>
                <c:pt idx="27">
                  <c:v>256</c:v>
                </c:pt>
                <c:pt idx="28">
                  <c:v>256</c:v>
                </c:pt>
                <c:pt idx="29">
                  <c:v>256</c:v>
                </c:pt>
                <c:pt idx="30">
                  <c:v>256</c:v>
                </c:pt>
                <c:pt idx="31">
                  <c:v>256</c:v>
                </c:pt>
                <c:pt idx="32">
                  <c:v>256</c:v>
                </c:pt>
                <c:pt idx="33">
                  <c:v>256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488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896</c:v>
                </c:pt>
                <c:pt idx="48">
                  <c:v>896</c:v>
                </c:pt>
                <c:pt idx="49">
                  <c:v>896</c:v>
                </c:pt>
                <c:pt idx="50">
                  <c:v>896</c:v>
                </c:pt>
                <c:pt idx="51">
                  <c:v>896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896</c:v>
                </c:pt>
                <c:pt idx="56">
                  <c:v>896</c:v>
                </c:pt>
                <c:pt idx="57">
                  <c:v>896</c:v>
                </c:pt>
                <c:pt idx="58">
                  <c:v>896</c:v>
                </c:pt>
                <c:pt idx="59">
                  <c:v>896</c:v>
                </c:pt>
                <c:pt idx="60">
                  <c:v>896</c:v>
                </c:pt>
                <c:pt idx="61">
                  <c:v>896</c:v>
                </c:pt>
                <c:pt idx="62">
                  <c:v>896</c:v>
                </c:pt>
                <c:pt idx="63">
                  <c:v>896</c:v>
                </c:pt>
                <c:pt idx="64">
                  <c:v>896</c:v>
                </c:pt>
                <c:pt idx="65">
                  <c:v>896</c:v>
                </c:pt>
                <c:pt idx="66">
                  <c:v>896</c:v>
                </c:pt>
                <c:pt idx="67">
                  <c:v>896</c:v>
                </c:pt>
                <c:pt idx="68">
                  <c:v>896</c:v>
                </c:pt>
                <c:pt idx="69">
                  <c:v>896</c:v>
                </c:pt>
                <c:pt idx="70">
                  <c:v>1576</c:v>
                </c:pt>
                <c:pt idx="71">
                  <c:v>1576</c:v>
                </c:pt>
                <c:pt idx="72">
                  <c:v>1576</c:v>
                </c:pt>
                <c:pt idx="73">
                  <c:v>1576</c:v>
                </c:pt>
                <c:pt idx="74">
                  <c:v>1576</c:v>
                </c:pt>
                <c:pt idx="75">
                  <c:v>1576</c:v>
                </c:pt>
                <c:pt idx="76">
                  <c:v>1576</c:v>
                </c:pt>
                <c:pt idx="77">
                  <c:v>1576</c:v>
                </c:pt>
                <c:pt idx="78">
                  <c:v>1576</c:v>
                </c:pt>
                <c:pt idx="79">
                  <c:v>1576</c:v>
                </c:pt>
                <c:pt idx="80">
                  <c:v>1576</c:v>
                </c:pt>
                <c:pt idx="81">
                  <c:v>1576</c:v>
                </c:pt>
                <c:pt idx="82">
                  <c:v>1576</c:v>
                </c:pt>
                <c:pt idx="83">
                  <c:v>1576</c:v>
                </c:pt>
                <c:pt idx="84">
                  <c:v>1576</c:v>
                </c:pt>
                <c:pt idx="85">
                  <c:v>1576</c:v>
                </c:pt>
                <c:pt idx="86">
                  <c:v>1576</c:v>
                </c:pt>
                <c:pt idx="87">
                  <c:v>1576</c:v>
                </c:pt>
                <c:pt idx="88">
                  <c:v>1576</c:v>
                </c:pt>
                <c:pt idx="89">
                  <c:v>1576</c:v>
                </c:pt>
                <c:pt idx="90">
                  <c:v>1576</c:v>
                </c:pt>
                <c:pt idx="91">
                  <c:v>1576</c:v>
                </c:pt>
                <c:pt idx="92">
                  <c:v>1576</c:v>
                </c:pt>
                <c:pt idx="93">
                  <c:v>1576</c:v>
                </c:pt>
                <c:pt idx="94">
                  <c:v>1576</c:v>
                </c:pt>
                <c:pt idx="95">
                  <c:v>1576</c:v>
                </c:pt>
                <c:pt idx="96">
                  <c:v>1576</c:v>
                </c:pt>
                <c:pt idx="97">
                  <c:v>1576</c:v>
                </c:pt>
                <c:pt idx="98">
                  <c:v>1576</c:v>
                </c:pt>
                <c:pt idx="99">
                  <c:v>1576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6B-4B53-B010-762E5546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88072"/>
        <c:axId val="647797584"/>
      </c:lineChart>
      <c:catAx>
        <c:axId val="647788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797584"/>
        <c:crosses val="autoZero"/>
        <c:auto val="1"/>
        <c:lblAlgn val="ctr"/>
        <c:lblOffset val="100"/>
        <c:noMultiLvlLbl val="0"/>
      </c:catAx>
      <c:valAx>
        <c:axId val="64779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78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属性分配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10-49F7-9621-95241F115D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10-49F7-9621-95241F115D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10-49F7-9621-95241F115D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E10-49F7-9621-95241F115DA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E10-49F7-9621-95241F115DA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E10-49F7-9621-95241F115DA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E10-49F7-9621-95241F115DA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E10-49F7-9621-95241F115DA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10-49F7-9621-95241F115DA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10-49F7-9621-95241F115DA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10-49F7-9621-95241F115DA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E10-49F7-9621-95241F115DA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E10-49F7-9621-95241F115DA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E10-49F7-9621-95241F115DA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E10-49F7-9621-95241F115DAF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E10-49F7-9621-95241F115D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属性战力!$AC$4:$AJ$4</c:f>
              <c:strCache>
                <c:ptCount val="8"/>
                <c:pt idx="0">
                  <c:v>升级</c:v>
                </c:pt>
                <c:pt idx="1">
                  <c:v>进阶</c:v>
                </c:pt>
                <c:pt idx="2">
                  <c:v>升星</c:v>
                </c:pt>
                <c:pt idx="3">
                  <c:v>圣盾</c:v>
                </c:pt>
                <c:pt idx="4">
                  <c:v>装备强化</c:v>
                </c:pt>
                <c:pt idx="5">
                  <c:v>装备洗练</c:v>
                </c:pt>
                <c:pt idx="6">
                  <c:v>装备镶嵌</c:v>
                </c:pt>
                <c:pt idx="7">
                  <c:v>武器</c:v>
                </c:pt>
              </c:strCache>
            </c:strRef>
          </c:cat>
          <c:val>
            <c:numRef>
              <c:f>属性战力!$AC$5:$AJ$5</c:f>
              <c:numCache>
                <c:formatCode>General</c:formatCode>
                <c:ptCount val="8"/>
                <c:pt idx="0">
                  <c:v>1000</c:v>
                </c:pt>
                <c:pt idx="1">
                  <c:v>4000</c:v>
                </c:pt>
                <c:pt idx="2">
                  <c:v>900</c:v>
                </c:pt>
                <c:pt idx="3">
                  <c:v>1845</c:v>
                </c:pt>
                <c:pt idx="4">
                  <c:v>3072</c:v>
                </c:pt>
                <c:pt idx="5">
                  <c:v>2025</c:v>
                </c:pt>
                <c:pt idx="6">
                  <c:v>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10-49F7-9621-95241F115DA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属性成长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21"/>
          <c:order val="0"/>
          <c:tx>
            <c:v>升级</c:v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卡牌升级!$B$3:$B$102</c:f>
              <c:numCache>
                <c:formatCode>General</c:formatCode>
                <c:ptCount val="10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F-468D-A400-C282C36D5579}"/>
            </c:ext>
          </c:extLst>
        </c:ser>
        <c:ser>
          <c:idx val="0"/>
          <c:order val="1"/>
          <c:tx>
            <c:v>进阶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进阶!$C$3:$C$102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800</c:v>
                </c:pt>
                <c:pt idx="20">
                  <c:v>800</c:v>
                </c:pt>
                <c:pt idx="21">
                  <c:v>800</c:v>
                </c:pt>
                <c:pt idx="22">
                  <c:v>800</c:v>
                </c:pt>
                <c:pt idx="23">
                  <c:v>800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1400</c:v>
                </c:pt>
                <c:pt idx="35">
                  <c:v>1400</c:v>
                </c:pt>
                <c:pt idx="36">
                  <c:v>1400</c:v>
                </c:pt>
                <c:pt idx="37">
                  <c:v>1400</c:v>
                </c:pt>
                <c:pt idx="38">
                  <c:v>1400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1800</c:v>
                </c:pt>
                <c:pt idx="45">
                  <c:v>1800</c:v>
                </c:pt>
                <c:pt idx="46">
                  <c:v>1800</c:v>
                </c:pt>
                <c:pt idx="47">
                  <c:v>1800</c:v>
                </c:pt>
                <c:pt idx="48">
                  <c:v>1800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2200</c:v>
                </c:pt>
                <c:pt idx="55">
                  <c:v>2200</c:v>
                </c:pt>
                <c:pt idx="56">
                  <c:v>2200</c:v>
                </c:pt>
                <c:pt idx="57">
                  <c:v>2200</c:v>
                </c:pt>
                <c:pt idx="58">
                  <c:v>2200</c:v>
                </c:pt>
                <c:pt idx="59">
                  <c:v>2400</c:v>
                </c:pt>
                <c:pt idx="60">
                  <c:v>2400</c:v>
                </c:pt>
                <c:pt idx="61">
                  <c:v>2400</c:v>
                </c:pt>
                <c:pt idx="62">
                  <c:v>2400</c:v>
                </c:pt>
                <c:pt idx="63">
                  <c:v>2400</c:v>
                </c:pt>
                <c:pt idx="64">
                  <c:v>2600</c:v>
                </c:pt>
                <c:pt idx="65">
                  <c:v>2600</c:v>
                </c:pt>
                <c:pt idx="66">
                  <c:v>2600</c:v>
                </c:pt>
                <c:pt idx="67">
                  <c:v>2600</c:v>
                </c:pt>
                <c:pt idx="68">
                  <c:v>2600</c:v>
                </c:pt>
                <c:pt idx="69">
                  <c:v>2800</c:v>
                </c:pt>
                <c:pt idx="70">
                  <c:v>2800</c:v>
                </c:pt>
                <c:pt idx="71">
                  <c:v>2800</c:v>
                </c:pt>
                <c:pt idx="72">
                  <c:v>2800</c:v>
                </c:pt>
                <c:pt idx="73">
                  <c:v>2800</c:v>
                </c:pt>
                <c:pt idx="74">
                  <c:v>3000</c:v>
                </c:pt>
                <c:pt idx="75">
                  <c:v>3000</c:v>
                </c:pt>
                <c:pt idx="76">
                  <c:v>3000</c:v>
                </c:pt>
                <c:pt idx="77">
                  <c:v>3000</c:v>
                </c:pt>
                <c:pt idx="78">
                  <c:v>3000</c:v>
                </c:pt>
                <c:pt idx="79">
                  <c:v>3200</c:v>
                </c:pt>
                <c:pt idx="80">
                  <c:v>3200</c:v>
                </c:pt>
                <c:pt idx="81">
                  <c:v>3200</c:v>
                </c:pt>
                <c:pt idx="82">
                  <c:v>3200</c:v>
                </c:pt>
                <c:pt idx="83">
                  <c:v>3200</c:v>
                </c:pt>
                <c:pt idx="84">
                  <c:v>3400</c:v>
                </c:pt>
                <c:pt idx="85">
                  <c:v>3400</c:v>
                </c:pt>
                <c:pt idx="86">
                  <c:v>3400</c:v>
                </c:pt>
                <c:pt idx="87">
                  <c:v>3400</c:v>
                </c:pt>
                <c:pt idx="88">
                  <c:v>3400</c:v>
                </c:pt>
                <c:pt idx="89">
                  <c:v>3600</c:v>
                </c:pt>
                <c:pt idx="90">
                  <c:v>3600</c:v>
                </c:pt>
                <c:pt idx="91">
                  <c:v>3600</c:v>
                </c:pt>
                <c:pt idx="92">
                  <c:v>3600</c:v>
                </c:pt>
                <c:pt idx="93">
                  <c:v>3600</c:v>
                </c:pt>
                <c:pt idx="94">
                  <c:v>3800</c:v>
                </c:pt>
                <c:pt idx="95">
                  <c:v>3800</c:v>
                </c:pt>
                <c:pt idx="96">
                  <c:v>3800</c:v>
                </c:pt>
                <c:pt idx="97">
                  <c:v>3800</c:v>
                </c:pt>
                <c:pt idx="98">
                  <c:v>3800</c:v>
                </c:pt>
                <c:pt idx="9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F-468D-A400-C282C36D5579}"/>
            </c:ext>
          </c:extLst>
        </c:ser>
        <c:ser>
          <c:idx val="1"/>
          <c:order val="2"/>
          <c:tx>
            <c:v>圣盾</c:v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圣盾!$B$3:$B$102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1980</c:v>
                </c:pt>
                <c:pt idx="13">
                  <c:v>2460</c:v>
                </c:pt>
                <c:pt idx="14">
                  <c:v>2460</c:v>
                </c:pt>
                <c:pt idx="15">
                  <c:v>2460</c:v>
                </c:pt>
                <c:pt idx="16">
                  <c:v>2460</c:v>
                </c:pt>
                <c:pt idx="17">
                  <c:v>2460</c:v>
                </c:pt>
                <c:pt idx="18">
                  <c:v>2460</c:v>
                </c:pt>
                <c:pt idx="19">
                  <c:v>2460</c:v>
                </c:pt>
                <c:pt idx="20">
                  <c:v>2460</c:v>
                </c:pt>
                <c:pt idx="21">
                  <c:v>2460</c:v>
                </c:pt>
                <c:pt idx="22">
                  <c:v>2460</c:v>
                </c:pt>
                <c:pt idx="23">
                  <c:v>2460</c:v>
                </c:pt>
                <c:pt idx="24">
                  <c:v>2460</c:v>
                </c:pt>
                <c:pt idx="25">
                  <c:v>2460</c:v>
                </c:pt>
                <c:pt idx="26">
                  <c:v>2460</c:v>
                </c:pt>
                <c:pt idx="27">
                  <c:v>2460</c:v>
                </c:pt>
                <c:pt idx="28">
                  <c:v>2460</c:v>
                </c:pt>
                <c:pt idx="29">
                  <c:v>2460</c:v>
                </c:pt>
                <c:pt idx="30">
                  <c:v>2460</c:v>
                </c:pt>
                <c:pt idx="31">
                  <c:v>2460</c:v>
                </c:pt>
                <c:pt idx="32">
                  <c:v>2460</c:v>
                </c:pt>
                <c:pt idx="33">
                  <c:v>2460</c:v>
                </c:pt>
                <c:pt idx="34">
                  <c:v>2460</c:v>
                </c:pt>
                <c:pt idx="35">
                  <c:v>2460</c:v>
                </c:pt>
                <c:pt idx="36">
                  <c:v>2460</c:v>
                </c:pt>
                <c:pt idx="37">
                  <c:v>2460</c:v>
                </c:pt>
                <c:pt idx="38">
                  <c:v>2460</c:v>
                </c:pt>
                <c:pt idx="39">
                  <c:v>2460</c:v>
                </c:pt>
                <c:pt idx="40">
                  <c:v>2460</c:v>
                </c:pt>
                <c:pt idx="41">
                  <c:v>2460</c:v>
                </c:pt>
                <c:pt idx="42">
                  <c:v>2460</c:v>
                </c:pt>
                <c:pt idx="43">
                  <c:v>2460</c:v>
                </c:pt>
                <c:pt idx="44">
                  <c:v>2460</c:v>
                </c:pt>
                <c:pt idx="45">
                  <c:v>2460</c:v>
                </c:pt>
                <c:pt idx="46">
                  <c:v>2460</c:v>
                </c:pt>
                <c:pt idx="47">
                  <c:v>2460</c:v>
                </c:pt>
                <c:pt idx="48">
                  <c:v>2460</c:v>
                </c:pt>
                <c:pt idx="49">
                  <c:v>2460</c:v>
                </c:pt>
                <c:pt idx="50">
                  <c:v>2460</c:v>
                </c:pt>
                <c:pt idx="51">
                  <c:v>2460</c:v>
                </c:pt>
                <c:pt idx="52">
                  <c:v>2460</c:v>
                </c:pt>
                <c:pt idx="53">
                  <c:v>2460</c:v>
                </c:pt>
                <c:pt idx="54">
                  <c:v>2460</c:v>
                </c:pt>
                <c:pt idx="55">
                  <c:v>2460</c:v>
                </c:pt>
                <c:pt idx="56">
                  <c:v>2460</c:v>
                </c:pt>
                <c:pt idx="57">
                  <c:v>2460</c:v>
                </c:pt>
                <c:pt idx="58">
                  <c:v>2460</c:v>
                </c:pt>
                <c:pt idx="59">
                  <c:v>2460</c:v>
                </c:pt>
                <c:pt idx="60">
                  <c:v>2460</c:v>
                </c:pt>
                <c:pt idx="61">
                  <c:v>2460</c:v>
                </c:pt>
                <c:pt idx="62">
                  <c:v>2460</c:v>
                </c:pt>
                <c:pt idx="63">
                  <c:v>2460</c:v>
                </c:pt>
                <c:pt idx="64">
                  <c:v>2460</c:v>
                </c:pt>
                <c:pt idx="65">
                  <c:v>2460</c:v>
                </c:pt>
                <c:pt idx="66">
                  <c:v>2460</c:v>
                </c:pt>
                <c:pt idx="67">
                  <c:v>2460</c:v>
                </c:pt>
                <c:pt idx="68">
                  <c:v>2460</c:v>
                </c:pt>
                <c:pt idx="69">
                  <c:v>2460</c:v>
                </c:pt>
                <c:pt idx="70">
                  <c:v>2460</c:v>
                </c:pt>
                <c:pt idx="71">
                  <c:v>2460</c:v>
                </c:pt>
                <c:pt idx="72">
                  <c:v>2460</c:v>
                </c:pt>
                <c:pt idx="73">
                  <c:v>2460</c:v>
                </c:pt>
                <c:pt idx="74">
                  <c:v>2460</c:v>
                </c:pt>
                <c:pt idx="75">
                  <c:v>2460</c:v>
                </c:pt>
                <c:pt idx="76">
                  <c:v>2460</c:v>
                </c:pt>
                <c:pt idx="77">
                  <c:v>2460</c:v>
                </c:pt>
                <c:pt idx="78">
                  <c:v>2460</c:v>
                </c:pt>
                <c:pt idx="79">
                  <c:v>2460</c:v>
                </c:pt>
                <c:pt idx="80">
                  <c:v>2460</c:v>
                </c:pt>
                <c:pt idx="81">
                  <c:v>2460</c:v>
                </c:pt>
                <c:pt idx="82">
                  <c:v>2460</c:v>
                </c:pt>
                <c:pt idx="83">
                  <c:v>2460</c:v>
                </c:pt>
                <c:pt idx="84">
                  <c:v>2460</c:v>
                </c:pt>
                <c:pt idx="85">
                  <c:v>2460</c:v>
                </c:pt>
                <c:pt idx="86">
                  <c:v>2460</c:v>
                </c:pt>
                <c:pt idx="87">
                  <c:v>2460</c:v>
                </c:pt>
                <c:pt idx="88">
                  <c:v>2460</c:v>
                </c:pt>
                <c:pt idx="89">
                  <c:v>2460</c:v>
                </c:pt>
                <c:pt idx="90">
                  <c:v>2460</c:v>
                </c:pt>
                <c:pt idx="91">
                  <c:v>2460</c:v>
                </c:pt>
                <c:pt idx="92">
                  <c:v>2460</c:v>
                </c:pt>
                <c:pt idx="93">
                  <c:v>2460</c:v>
                </c:pt>
                <c:pt idx="94">
                  <c:v>2460</c:v>
                </c:pt>
                <c:pt idx="95">
                  <c:v>2460</c:v>
                </c:pt>
                <c:pt idx="96">
                  <c:v>2460</c:v>
                </c:pt>
                <c:pt idx="97">
                  <c:v>2460</c:v>
                </c:pt>
                <c:pt idx="98">
                  <c:v>2460</c:v>
                </c:pt>
                <c:pt idx="99">
                  <c:v>2460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F-468D-A400-C282C36D5579}"/>
            </c:ext>
          </c:extLst>
        </c:ser>
        <c:ser>
          <c:idx val="2"/>
          <c:order val="3"/>
          <c:tx>
            <c:v>装备强化</c:v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装备强化24!$AK$3:$AK$102</c:f>
              <c:numCache>
                <c:formatCode>General</c:formatCode>
                <c:ptCount val="100"/>
                <c:pt idx="1">
                  <c:v>256</c:v>
                </c:pt>
                <c:pt idx="2">
                  <c:v>256</c:v>
                </c:pt>
                <c:pt idx="3">
                  <c:v>256</c:v>
                </c:pt>
                <c:pt idx="4">
                  <c:v>384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384</c:v>
                </c:pt>
                <c:pt idx="9">
                  <c:v>512</c:v>
                </c:pt>
                <c:pt idx="10">
                  <c:v>512</c:v>
                </c:pt>
                <c:pt idx="11">
                  <c:v>512</c:v>
                </c:pt>
                <c:pt idx="12">
                  <c:v>512</c:v>
                </c:pt>
                <c:pt idx="13">
                  <c:v>512</c:v>
                </c:pt>
                <c:pt idx="14">
                  <c:v>512</c:v>
                </c:pt>
                <c:pt idx="15">
                  <c:v>512</c:v>
                </c:pt>
                <c:pt idx="16">
                  <c:v>960</c:v>
                </c:pt>
                <c:pt idx="17">
                  <c:v>960</c:v>
                </c:pt>
                <c:pt idx="18">
                  <c:v>960</c:v>
                </c:pt>
                <c:pt idx="19">
                  <c:v>960</c:v>
                </c:pt>
                <c:pt idx="20">
                  <c:v>960</c:v>
                </c:pt>
                <c:pt idx="21">
                  <c:v>960</c:v>
                </c:pt>
                <c:pt idx="22">
                  <c:v>960</c:v>
                </c:pt>
                <c:pt idx="23">
                  <c:v>1280</c:v>
                </c:pt>
                <c:pt idx="24">
                  <c:v>1280</c:v>
                </c:pt>
                <c:pt idx="25">
                  <c:v>1280</c:v>
                </c:pt>
                <c:pt idx="26">
                  <c:v>1280</c:v>
                </c:pt>
                <c:pt idx="27">
                  <c:v>1280</c:v>
                </c:pt>
                <c:pt idx="28">
                  <c:v>1280</c:v>
                </c:pt>
                <c:pt idx="29">
                  <c:v>1280</c:v>
                </c:pt>
                <c:pt idx="30">
                  <c:v>1280</c:v>
                </c:pt>
                <c:pt idx="31">
                  <c:v>1280</c:v>
                </c:pt>
                <c:pt idx="32">
                  <c:v>1280</c:v>
                </c:pt>
                <c:pt idx="33">
                  <c:v>1280</c:v>
                </c:pt>
                <c:pt idx="34">
                  <c:v>1280</c:v>
                </c:pt>
                <c:pt idx="35">
                  <c:v>1280</c:v>
                </c:pt>
                <c:pt idx="36">
                  <c:v>1280</c:v>
                </c:pt>
                <c:pt idx="37">
                  <c:v>2560</c:v>
                </c:pt>
                <c:pt idx="38">
                  <c:v>2560</c:v>
                </c:pt>
                <c:pt idx="39">
                  <c:v>2560</c:v>
                </c:pt>
                <c:pt idx="40">
                  <c:v>2560</c:v>
                </c:pt>
                <c:pt idx="41">
                  <c:v>2560</c:v>
                </c:pt>
                <c:pt idx="42">
                  <c:v>2560</c:v>
                </c:pt>
                <c:pt idx="43">
                  <c:v>2560</c:v>
                </c:pt>
                <c:pt idx="44">
                  <c:v>2560</c:v>
                </c:pt>
                <c:pt idx="45">
                  <c:v>2560</c:v>
                </c:pt>
                <c:pt idx="46">
                  <c:v>2560</c:v>
                </c:pt>
                <c:pt idx="47">
                  <c:v>2560</c:v>
                </c:pt>
                <c:pt idx="48">
                  <c:v>2560</c:v>
                </c:pt>
                <c:pt idx="49">
                  <c:v>2560</c:v>
                </c:pt>
                <c:pt idx="50">
                  <c:v>2560</c:v>
                </c:pt>
                <c:pt idx="51">
                  <c:v>2560</c:v>
                </c:pt>
                <c:pt idx="52">
                  <c:v>2560</c:v>
                </c:pt>
                <c:pt idx="53">
                  <c:v>2560</c:v>
                </c:pt>
                <c:pt idx="54">
                  <c:v>2560</c:v>
                </c:pt>
                <c:pt idx="55">
                  <c:v>2560</c:v>
                </c:pt>
                <c:pt idx="56">
                  <c:v>2560</c:v>
                </c:pt>
                <c:pt idx="57">
                  <c:v>2560</c:v>
                </c:pt>
                <c:pt idx="58">
                  <c:v>2560</c:v>
                </c:pt>
                <c:pt idx="59">
                  <c:v>3072</c:v>
                </c:pt>
                <c:pt idx="60">
                  <c:v>3072</c:v>
                </c:pt>
                <c:pt idx="61">
                  <c:v>3072</c:v>
                </c:pt>
                <c:pt idx="62">
                  <c:v>3072</c:v>
                </c:pt>
                <c:pt idx="63">
                  <c:v>3072</c:v>
                </c:pt>
                <c:pt idx="64">
                  <c:v>3072</c:v>
                </c:pt>
                <c:pt idx="65">
                  <c:v>3072</c:v>
                </c:pt>
                <c:pt idx="66">
                  <c:v>3072</c:v>
                </c:pt>
                <c:pt idx="67">
                  <c:v>3072</c:v>
                </c:pt>
                <c:pt idx="68">
                  <c:v>3072</c:v>
                </c:pt>
                <c:pt idx="69">
                  <c:v>3072</c:v>
                </c:pt>
                <c:pt idx="70">
                  <c:v>3072</c:v>
                </c:pt>
                <c:pt idx="71">
                  <c:v>3072</c:v>
                </c:pt>
                <c:pt idx="72">
                  <c:v>3072</c:v>
                </c:pt>
                <c:pt idx="73">
                  <c:v>3072</c:v>
                </c:pt>
                <c:pt idx="74">
                  <c:v>3072</c:v>
                </c:pt>
                <c:pt idx="75">
                  <c:v>3072</c:v>
                </c:pt>
                <c:pt idx="76">
                  <c:v>3072</c:v>
                </c:pt>
                <c:pt idx="77">
                  <c:v>3072</c:v>
                </c:pt>
                <c:pt idx="78">
                  <c:v>3072</c:v>
                </c:pt>
                <c:pt idx="79">
                  <c:v>3072</c:v>
                </c:pt>
                <c:pt idx="80">
                  <c:v>3072</c:v>
                </c:pt>
                <c:pt idx="81">
                  <c:v>3072</c:v>
                </c:pt>
                <c:pt idx="82">
                  <c:v>3072</c:v>
                </c:pt>
                <c:pt idx="83">
                  <c:v>3072</c:v>
                </c:pt>
                <c:pt idx="84">
                  <c:v>3072</c:v>
                </c:pt>
                <c:pt idx="85">
                  <c:v>3072</c:v>
                </c:pt>
                <c:pt idx="86">
                  <c:v>3072</c:v>
                </c:pt>
                <c:pt idx="87">
                  <c:v>3072</c:v>
                </c:pt>
                <c:pt idx="88">
                  <c:v>3072</c:v>
                </c:pt>
                <c:pt idx="89">
                  <c:v>3072</c:v>
                </c:pt>
                <c:pt idx="90">
                  <c:v>3072</c:v>
                </c:pt>
                <c:pt idx="91">
                  <c:v>3072</c:v>
                </c:pt>
                <c:pt idx="92">
                  <c:v>3072</c:v>
                </c:pt>
                <c:pt idx="93">
                  <c:v>3072</c:v>
                </c:pt>
                <c:pt idx="94">
                  <c:v>3072</c:v>
                </c:pt>
                <c:pt idx="95">
                  <c:v>3072</c:v>
                </c:pt>
                <c:pt idx="96">
                  <c:v>3072</c:v>
                </c:pt>
                <c:pt idx="97">
                  <c:v>3072</c:v>
                </c:pt>
                <c:pt idx="98">
                  <c:v>3072</c:v>
                </c:pt>
                <c:pt idx="99">
                  <c:v>3072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F-468D-A400-C282C36D5579}"/>
            </c:ext>
          </c:extLst>
        </c:ser>
        <c:ser>
          <c:idx val="4"/>
          <c:order val="4"/>
          <c:tx>
            <c:v>装备淬炼</c:v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洗练!$T$3:$T$102</c:f>
              <c:numCache>
                <c:formatCode>General</c:formatCode>
                <c:ptCount val="100"/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2250</c:v>
                </c:pt>
                <c:pt idx="60">
                  <c:v>2250</c:v>
                </c:pt>
                <c:pt idx="61">
                  <c:v>2250</c:v>
                </c:pt>
                <c:pt idx="62">
                  <c:v>2250</c:v>
                </c:pt>
                <c:pt idx="63">
                  <c:v>2250</c:v>
                </c:pt>
                <c:pt idx="64">
                  <c:v>2250</c:v>
                </c:pt>
                <c:pt idx="65">
                  <c:v>2250</c:v>
                </c:pt>
                <c:pt idx="66">
                  <c:v>2250</c:v>
                </c:pt>
                <c:pt idx="67">
                  <c:v>2250</c:v>
                </c:pt>
                <c:pt idx="68">
                  <c:v>2250</c:v>
                </c:pt>
                <c:pt idx="69">
                  <c:v>2250</c:v>
                </c:pt>
                <c:pt idx="70">
                  <c:v>2250</c:v>
                </c:pt>
                <c:pt idx="71">
                  <c:v>2250</c:v>
                </c:pt>
                <c:pt idx="72">
                  <c:v>2250</c:v>
                </c:pt>
                <c:pt idx="73">
                  <c:v>2250</c:v>
                </c:pt>
                <c:pt idx="74">
                  <c:v>2250</c:v>
                </c:pt>
                <c:pt idx="75">
                  <c:v>2250</c:v>
                </c:pt>
                <c:pt idx="76">
                  <c:v>2250</c:v>
                </c:pt>
                <c:pt idx="77">
                  <c:v>2250</c:v>
                </c:pt>
                <c:pt idx="78">
                  <c:v>2250</c:v>
                </c:pt>
                <c:pt idx="79">
                  <c:v>2250</c:v>
                </c:pt>
                <c:pt idx="80">
                  <c:v>2250</c:v>
                </c:pt>
                <c:pt idx="81">
                  <c:v>2250</c:v>
                </c:pt>
                <c:pt idx="82">
                  <c:v>2250</c:v>
                </c:pt>
                <c:pt idx="83">
                  <c:v>2250</c:v>
                </c:pt>
                <c:pt idx="84">
                  <c:v>2250</c:v>
                </c:pt>
                <c:pt idx="85">
                  <c:v>2250</c:v>
                </c:pt>
                <c:pt idx="86">
                  <c:v>2250</c:v>
                </c:pt>
                <c:pt idx="87">
                  <c:v>2250</c:v>
                </c:pt>
                <c:pt idx="88">
                  <c:v>2250</c:v>
                </c:pt>
                <c:pt idx="89">
                  <c:v>2250</c:v>
                </c:pt>
                <c:pt idx="90">
                  <c:v>2250</c:v>
                </c:pt>
                <c:pt idx="91">
                  <c:v>2250</c:v>
                </c:pt>
                <c:pt idx="92">
                  <c:v>2250</c:v>
                </c:pt>
                <c:pt idx="93">
                  <c:v>2250</c:v>
                </c:pt>
                <c:pt idx="94">
                  <c:v>2250</c:v>
                </c:pt>
                <c:pt idx="95">
                  <c:v>2250</c:v>
                </c:pt>
                <c:pt idx="96">
                  <c:v>2250</c:v>
                </c:pt>
                <c:pt idx="97">
                  <c:v>2250</c:v>
                </c:pt>
                <c:pt idx="98">
                  <c:v>2250</c:v>
                </c:pt>
                <c:pt idx="99">
                  <c:v>2250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DF-468D-A400-C282C36D5579}"/>
            </c:ext>
          </c:extLst>
        </c:ser>
        <c:ser>
          <c:idx val="5"/>
          <c:order val="5"/>
          <c:tx>
            <c:v>装备镶嵌</c:v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镶嵌!$Q$3:$Q$102</c:f>
              <c:numCache>
                <c:formatCode>General</c:formatCode>
                <c:ptCount val="100"/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256</c:v>
                </c:pt>
                <c:pt idx="27">
                  <c:v>256</c:v>
                </c:pt>
                <c:pt idx="28">
                  <c:v>256</c:v>
                </c:pt>
                <c:pt idx="29">
                  <c:v>256</c:v>
                </c:pt>
                <c:pt idx="30">
                  <c:v>256</c:v>
                </c:pt>
                <c:pt idx="31">
                  <c:v>256</c:v>
                </c:pt>
                <c:pt idx="32">
                  <c:v>256</c:v>
                </c:pt>
                <c:pt idx="33">
                  <c:v>256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488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896</c:v>
                </c:pt>
                <c:pt idx="48">
                  <c:v>896</c:v>
                </c:pt>
                <c:pt idx="49">
                  <c:v>896</c:v>
                </c:pt>
                <c:pt idx="50">
                  <c:v>896</c:v>
                </c:pt>
                <c:pt idx="51">
                  <c:v>896</c:v>
                </c:pt>
                <c:pt idx="52">
                  <c:v>896</c:v>
                </c:pt>
                <c:pt idx="53">
                  <c:v>896</c:v>
                </c:pt>
                <c:pt idx="54">
                  <c:v>896</c:v>
                </c:pt>
                <c:pt idx="55">
                  <c:v>896</c:v>
                </c:pt>
                <c:pt idx="56">
                  <c:v>896</c:v>
                </c:pt>
                <c:pt idx="57">
                  <c:v>896</c:v>
                </c:pt>
                <c:pt idx="58">
                  <c:v>896</c:v>
                </c:pt>
                <c:pt idx="59">
                  <c:v>896</c:v>
                </c:pt>
                <c:pt idx="60">
                  <c:v>896</c:v>
                </c:pt>
                <c:pt idx="61">
                  <c:v>896</c:v>
                </c:pt>
                <c:pt idx="62">
                  <c:v>896</c:v>
                </c:pt>
                <c:pt idx="63">
                  <c:v>896</c:v>
                </c:pt>
                <c:pt idx="64">
                  <c:v>896</c:v>
                </c:pt>
                <c:pt idx="65">
                  <c:v>896</c:v>
                </c:pt>
                <c:pt idx="66">
                  <c:v>896</c:v>
                </c:pt>
                <c:pt idx="67">
                  <c:v>896</c:v>
                </c:pt>
                <c:pt idx="68">
                  <c:v>896</c:v>
                </c:pt>
                <c:pt idx="69">
                  <c:v>896</c:v>
                </c:pt>
                <c:pt idx="70">
                  <c:v>1576</c:v>
                </c:pt>
                <c:pt idx="71">
                  <c:v>1576</c:v>
                </c:pt>
                <c:pt idx="72">
                  <c:v>1576</c:v>
                </c:pt>
                <c:pt idx="73">
                  <c:v>1576</c:v>
                </c:pt>
                <c:pt idx="74">
                  <c:v>1576</c:v>
                </c:pt>
                <c:pt idx="75">
                  <c:v>1576</c:v>
                </c:pt>
                <c:pt idx="76">
                  <c:v>1576</c:v>
                </c:pt>
                <c:pt idx="77">
                  <c:v>1576</c:v>
                </c:pt>
                <c:pt idx="78">
                  <c:v>1576</c:v>
                </c:pt>
                <c:pt idx="79">
                  <c:v>1576</c:v>
                </c:pt>
                <c:pt idx="80">
                  <c:v>1576</c:v>
                </c:pt>
                <c:pt idx="81">
                  <c:v>1576</c:v>
                </c:pt>
                <c:pt idx="82">
                  <c:v>1576</c:v>
                </c:pt>
                <c:pt idx="83">
                  <c:v>1576</c:v>
                </c:pt>
                <c:pt idx="84">
                  <c:v>1576</c:v>
                </c:pt>
                <c:pt idx="85">
                  <c:v>1576</c:v>
                </c:pt>
                <c:pt idx="86">
                  <c:v>1576</c:v>
                </c:pt>
                <c:pt idx="87">
                  <c:v>1576</c:v>
                </c:pt>
                <c:pt idx="88">
                  <c:v>1576</c:v>
                </c:pt>
                <c:pt idx="89">
                  <c:v>1576</c:v>
                </c:pt>
                <c:pt idx="90">
                  <c:v>1576</c:v>
                </c:pt>
                <c:pt idx="91">
                  <c:v>1576</c:v>
                </c:pt>
                <c:pt idx="92">
                  <c:v>1576</c:v>
                </c:pt>
                <c:pt idx="93">
                  <c:v>1576</c:v>
                </c:pt>
                <c:pt idx="94">
                  <c:v>1576</c:v>
                </c:pt>
                <c:pt idx="95">
                  <c:v>1576</c:v>
                </c:pt>
                <c:pt idx="96">
                  <c:v>1576</c:v>
                </c:pt>
                <c:pt idx="97">
                  <c:v>1576</c:v>
                </c:pt>
                <c:pt idx="98">
                  <c:v>1576</c:v>
                </c:pt>
                <c:pt idx="99">
                  <c:v>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DF-468D-A400-C282C36D5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47788072"/>
        <c:axId val="647797584"/>
      </c:barChart>
      <c:catAx>
        <c:axId val="647788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797584"/>
        <c:crosses val="autoZero"/>
        <c:auto val="1"/>
        <c:lblAlgn val="ctr"/>
        <c:lblOffset val="100"/>
        <c:noMultiLvlLbl val="0"/>
      </c:catAx>
      <c:valAx>
        <c:axId val="6477975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78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免伤率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战斗属性模型!$F$2:$F$101</c:f>
              <c:numCache>
                <c:formatCode>General</c:formatCode>
                <c:ptCount val="100"/>
                <c:pt idx="0">
                  <c:v>0.25</c:v>
                </c:pt>
                <c:pt idx="1">
                  <c:v>0.2857142857142857</c:v>
                </c:pt>
                <c:pt idx="2">
                  <c:v>0.3</c:v>
                </c:pt>
                <c:pt idx="3">
                  <c:v>0.30769230769230771</c:v>
                </c:pt>
                <c:pt idx="4">
                  <c:v>0.3125</c:v>
                </c:pt>
                <c:pt idx="5">
                  <c:v>0.31578947368421051</c:v>
                </c:pt>
                <c:pt idx="6">
                  <c:v>0.31818181818181818</c:v>
                </c:pt>
                <c:pt idx="7">
                  <c:v>0.32</c:v>
                </c:pt>
                <c:pt idx="8">
                  <c:v>0.32142857142857145</c:v>
                </c:pt>
                <c:pt idx="9">
                  <c:v>0.32258064516129031</c:v>
                </c:pt>
                <c:pt idx="10">
                  <c:v>0.3235294117647059</c:v>
                </c:pt>
                <c:pt idx="11">
                  <c:v>0.32432432432432434</c:v>
                </c:pt>
                <c:pt idx="12">
                  <c:v>0.32500000000000001</c:v>
                </c:pt>
                <c:pt idx="13">
                  <c:v>0.32558139534883723</c:v>
                </c:pt>
                <c:pt idx="14">
                  <c:v>0.32608695652173914</c:v>
                </c:pt>
                <c:pt idx="15">
                  <c:v>0.32653061224489793</c:v>
                </c:pt>
                <c:pt idx="16">
                  <c:v>0.32692307692307693</c:v>
                </c:pt>
                <c:pt idx="17">
                  <c:v>0.32727272727272727</c:v>
                </c:pt>
                <c:pt idx="18">
                  <c:v>0.32758620689655171</c:v>
                </c:pt>
                <c:pt idx="19">
                  <c:v>0.32786885245901637</c:v>
                </c:pt>
                <c:pt idx="20">
                  <c:v>0.328125</c:v>
                </c:pt>
                <c:pt idx="21">
                  <c:v>0.32835820895522388</c:v>
                </c:pt>
                <c:pt idx="22">
                  <c:v>0.32857142857142857</c:v>
                </c:pt>
                <c:pt idx="23">
                  <c:v>0.32876712328767121</c:v>
                </c:pt>
                <c:pt idx="24">
                  <c:v>0.32894736842105265</c:v>
                </c:pt>
                <c:pt idx="25">
                  <c:v>0.32911392405063289</c:v>
                </c:pt>
                <c:pt idx="26">
                  <c:v>0.32926829268292684</c:v>
                </c:pt>
                <c:pt idx="27">
                  <c:v>0.32941176470588235</c:v>
                </c:pt>
                <c:pt idx="28">
                  <c:v>0.32954545454545453</c:v>
                </c:pt>
                <c:pt idx="29">
                  <c:v>0.32967032967032966</c:v>
                </c:pt>
                <c:pt idx="30">
                  <c:v>0.32978723404255317</c:v>
                </c:pt>
                <c:pt idx="31">
                  <c:v>0.32989690721649484</c:v>
                </c:pt>
                <c:pt idx="32">
                  <c:v>0.33</c:v>
                </c:pt>
                <c:pt idx="33">
                  <c:v>0.3300970873786408</c:v>
                </c:pt>
                <c:pt idx="34">
                  <c:v>0.330188679245283</c:v>
                </c:pt>
                <c:pt idx="35">
                  <c:v>0.33027522935779818</c:v>
                </c:pt>
                <c:pt idx="36">
                  <c:v>0.33035714285714285</c:v>
                </c:pt>
                <c:pt idx="37">
                  <c:v>0.33043478260869563</c:v>
                </c:pt>
                <c:pt idx="38">
                  <c:v>0.33050847457627119</c:v>
                </c:pt>
                <c:pt idx="39">
                  <c:v>0.33057851239669422</c:v>
                </c:pt>
                <c:pt idx="40">
                  <c:v>0.33064516129032256</c:v>
                </c:pt>
                <c:pt idx="41">
                  <c:v>0.33070866141732286</c:v>
                </c:pt>
                <c:pt idx="42">
                  <c:v>0.33076923076923076</c:v>
                </c:pt>
                <c:pt idx="43">
                  <c:v>0.33082706766917291</c:v>
                </c:pt>
                <c:pt idx="44">
                  <c:v>0.33088235294117646</c:v>
                </c:pt>
                <c:pt idx="45">
                  <c:v>0.33093525179856115</c:v>
                </c:pt>
                <c:pt idx="46">
                  <c:v>0.33098591549295775</c:v>
                </c:pt>
                <c:pt idx="47">
                  <c:v>0.33103448275862069</c:v>
                </c:pt>
                <c:pt idx="48">
                  <c:v>0.33108108108108109</c:v>
                </c:pt>
                <c:pt idx="49">
                  <c:v>0.33112582781456956</c:v>
                </c:pt>
                <c:pt idx="50">
                  <c:v>0.33116883116883117</c:v>
                </c:pt>
                <c:pt idx="51">
                  <c:v>0.33121019108280253</c:v>
                </c:pt>
                <c:pt idx="52">
                  <c:v>0.33124999999999999</c:v>
                </c:pt>
                <c:pt idx="53">
                  <c:v>0.33128834355828218</c:v>
                </c:pt>
                <c:pt idx="54">
                  <c:v>0.33132530120481929</c:v>
                </c:pt>
                <c:pt idx="55">
                  <c:v>0.33136094674556216</c:v>
                </c:pt>
                <c:pt idx="56">
                  <c:v>0.33139534883720928</c:v>
                </c:pt>
                <c:pt idx="57">
                  <c:v>0.33142857142857141</c:v>
                </c:pt>
                <c:pt idx="58">
                  <c:v>0.33146067415730335</c:v>
                </c:pt>
                <c:pt idx="59">
                  <c:v>0.33149171270718231</c:v>
                </c:pt>
                <c:pt idx="60">
                  <c:v>0.33152173913043476</c:v>
                </c:pt>
                <c:pt idx="61">
                  <c:v>0.33155080213903743</c:v>
                </c:pt>
                <c:pt idx="62">
                  <c:v>0.33157894736842103</c:v>
                </c:pt>
                <c:pt idx="63">
                  <c:v>0.33160621761658032</c:v>
                </c:pt>
                <c:pt idx="64">
                  <c:v>0.33163265306122447</c:v>
                </c:pt>
                <c:pt idx="65">
                  <c:v>0.33165829145728642</c:v>
                </c:pt>
                <c:pt idx="66">
                  <c:v>0.3316831683168317</c:v>
                </c:pt>
                <c:pt idx="67">
                  <c:v>0.33170731707317075</c:v>
                </c:pt>
                <c:pt idx="68">
                  <c:v>0.33173076923076922</c:v>
                </c:pt>
                <c:pt idx="69">
                  <c:v>0.33175355450236965</c:v>
                </c:pt>
                <c:pt idx="70">
                  <c:v>0.33177570093457942</c:v>
                </c:pt>
                <c:pt idx="71">
                  <c:v>0.33179723502304148</c:v>
                </c:pt>
                <c:pt idx="72">
                  <c:v>0.33181818181818185</c:v>
                </c:pt>
                <c:pt idx="73">
                  <c:v>0.33183856502242154</c:v>
                </c:pt>
                <c:pt idx="74">
                  <c:v>0.33185840707964603</c:v>
                </c:pt>
                <c:pt idx="75">
                  <c:v>0.33187772925764192</c:v>
                </c:pt>
                <c:pt idx="76">
                  <c:v>0.33189655172413796</c:v>
                </c:pt>
                <c:pt idx="77">
                  <c:v>0.33191489361702126</c:v>
                </c:pt>
                <c:pt idx="78">
                  <c:v>0.33193277310924368</c:v>
                </c:pt>
                <c:pt idx="79">
                  <c:v>0.33195020746887965</c:v>
                </c:pt>
                <c:pt idx="80">
                  <c:v>0.33196721311475408</c:v>
                </c:pt>
                <c:pt idx="81">
                  <c:v>0.33198380566801622</c:v>
                </c:pt>
                <c:pt idx="82">
                  <c:v>0.33200000000000002</c:v>
                </c:pt>
                <c:pt idx="83">
                  <c:v>0.33201581027667987</c:v>
                </c:pt>
                <c:pt idx="84">
                  <c:v>0.33203125</c:v>
                </c:pt>
                <c:pt idx="85">
                  <c:v>0.33204633204633205</c:v>
                </c:pt>
                <c:pt idx="86">
                  <c:v>0.33206106870229007</c:v>
                </c:pt>
                <c:pt idx="87">
                  <c:v>0.33207547169811319</c:v>
                </c:pt>
                <c:pt idx="88">
                  <c:v>0.33208955223880599</c:v>
                </c:pt>
                <c:pt idx="89">
                  <c:v>0.33210332103321033</c:v>
                </c:pt>
                <c:pt idx="90">
                  <c:v>0.33211678832116787</c:v>
                </c:pt>
                <c:pt idx="91">
                  <c:v>0.33212996389891697</c:v>
                </c:pt>
                <c:pt idx="92">
                  <c:v>0.33214285714285713</c:v>
                </c:pt>
                <c:pt idx="93">
                  <c:v>0.33215547703180209</c:v>
                </c:pt>
                <c:pt idx="94">
                  <c:v>0.33216783216783219</c:v>
                </c:pt>
                <c:pt idx="95">
                  <c:v>0.33217993079584773</c:v>
                </c:pt>
                <c:pt idx="96">
                  <c:v>0.3321917808219178</c:v>
                </c:pt>
                <c:pt idx="97">
                  <c:v>0.33220338983050846</c:v>
                </c:pt>
                <c:pt idx="98">
                  <c:v>0.33221476510067116</c:v>
                </c:pt>
                <c:pt idx="99">
                  <c:v>0.33222591362126247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1-4EBE-99E8-7E401B43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593224"/>
        <c:axId val="500598800"/>
      </c:lineChart>
      <c:catAx>
        <c:axId val="500593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598800"/>
        <c:crosses val="autoZero"/>
        <c:auto val="1"/>
        <c:lblAlgn val="ctr"/>
        <c:lblOffset val="100"/>
        <c:noMultiLvlLbl val="0"/>
      </c:catAx>
      <c:valAx>
        <c:axId val="5005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59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品质免伤率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战斗属性模型!$AV$1</c:f>
              <c:strCache>
                <c:ptCount val="1"/>
                <c:pt idx="0">
                  <c:v>R免伤率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战斗属性模型!$AV$2:$AV$101</c:f>
              <c:numCache>
                <c:formatCode>General</c:formatCode>
                <c:ptCount val="100"/>
                <c:pt idx="0">
                  <c:v>0.1891891891891892</c:v>
                </c:pt>
                <c:pt idx="1">
                  <c:v>0.21875</c:v>
                </c:pt>
                <c:pt idx="2">
                  <c:v>0.23076923076923078</c:v>
                </c:pt>
                <c:pt idx="3">
                  <c:v>0.23728813559322035</c:v>
                </c:pt>
                <c:pt idx="4">
                  <c:v>0.2413793103448276</c:v>
                </c:pt>
                <c:pt idx="5">
                  <c:v>0.2441860465116279</c:v>
                </c:pt>
                <c:pt idx="6">
                  <c:v>0.24623115577889448</c:v>
                </c:pt>
                <c:pt idx="7">
                  <c:v>0.24778761061946902</c:v>
                </c:pt>
                <c:pt idx="8">
                  <c:v>0.24901185770750989</c:v>
                </c:pt>
                <c:pt idx="9">
                  <c:v>0.25</c:v>
                </c:pt>
                <c:pt idx="10">
                  <c:v>0.250814332247557</c:v>
                </c:pt>
                <c:pt idx="11">
                  <c:v>0.25149700598802394</c:v>
                </c:pt>
                <c:pt idx="12">
                  <c:v>0.25207756232686979</c:v>
                </c:pt>
                <c:pt idx="13">
                  <c:v>0.25257731958762886</c:v>
                </c:pt>
                <c:pt idx="14">
                  <c:v>0.25301204819277107</c:v>
                </c:pt>
                <c:pt idx="15">
                  <c:v>0.25339366515837103</c:v>
                </c:pt>
                <c:pt idx="16">
                  <c:v>0.2537313432835821</c:v>
                </c:pt>
                <c:pt idx="17">
                  <c:v>0.25403225806451613</c:v>
                </c:pt>
                <c:pt idx="18">
                  <c:v>0.25430210325047803</c:v>
                </c:pt>
                <c:pt idx="19">
                  <c:v>0.25454545454545452</c:v>
                </c:pt>
                <c:pt idx="20">
                  <c:v>0.25476603119584057</c:v>
                </c:pt>
                <c:pt idx="21">
                  <c:v>0.25496688741721857</c:v>
                </c:pt>
                <c:pt idx="22">
                  <c:v>0.25515055467511888</c:v>
                </c:pt>
                <c:pt idx="23">
                  <c:v>0.25531914893617019</c:v>
                </c:pt>
                <c:pt idx="24">
                  <c:v>0.25547445255474455</c:v>
                </c:pt>
                <c:pt idx="25">
                  <c:v>0.2556179775280899</c:v>
                </c:pt>
                <c:pt idx="26">
                  <c:v>0.2557510148849797</c:v>
                </c:pt>
                <c:pt idx="27">
                  <c:v>0.25587467362924282</c:v>
                </c:pt>
                <c:pt idx="28">
                  <c:v>0.25598991172761665</c:v>
                </c:pt>
                <c:pt idx="29">
                  <c:v>0.25609756097560976</c:v>
                </c:pt>
                <c:pt idx="30">
                  <c:v>0.256198347107438</c:v>
                </c:pt>
                <c:pt idx="31">
                  <c:v>0.25629290617848971</c:v>
                </c:pt>
                <c:pt idx="32">
                  <c:v>0.25638179800221977</c:v>
                </c:pt>
                <c:pt idx="33">
                  <c:v>0.25646551724137934</c:v>
                </c:pt>
                <c:pt idx="34">
                  <c:v>0.25654450261780104</c:v>
                </c:pt>
                <c:pt idx="35">
                  <c:v>0.25661914460285135</c:v>
                </c:pt>
                <c:pt idx="36">
                  <c:v>0.25668979187314173</c:v>
                </c:pt>
                <c:pt idx="37">
                  <c:v>0.25675675675675674</c:v>
                </c:pt>
                <c:pt idx="38">
                  <c:v>0.25682031984948261</c:v>
                </c:pt>
                <c:pt idx="39">
                  <c:v>0.25688073394495414</c:v>
                </c:pt>
                <c:pt idx="40">
                  <c:v>0.25693822739480754</c:v>
                </c:pt>
                <c:pt idx="41">
                  <c:v>0.25699300699300698</c:v>
                </c:pt>
                <c:pt idx="42">
                  <c:v>0.25704526046114434</c:v>
                </c:pt>
                <c:pt idx="43">
                  <c:v>0.2570951585976628</c:v>
                </c:pt>
                <c:pt idx="44">
                  <c:v>0.25714285714285712</c:v>
                </c:pt>
                <c:pt idx="45">
                  <c:v>0.25718849840255592</c:v>
                </c:pt>
                <c:pt idx="46">
                  <c:v>0.25723221266614543</c:v>
                </c:pt>
                <c:pt idx="47">
                  <c:v>0.25727411944869832</c:v>
                </c:pt>
                <c:pt idx="48">
                  <c:v>0.25731432858214554</c:v>
                </c:pt>
                <c:pt idx="49">
                  <c:v>0.25735294117647056</c:v>
                </c:pt>
                <c:pt idx="50">
                  <c:v>0.25739005046863733</c:v>
                </c:pt>
                <c:pt idx="51">
                  <c:v>0.25742574257425743</c:v>
                </c:pt>
                <c:pt idx="52">
                  <c:v>0.25746009715475365</c:v>
                </c:pt>
                <c:pt idx="53">
                  <c:v>0.25749318801089921</c:v>
                </c:pt>
                <c:pt idx="54">
                  <c:v>0.25752508361204013</c:v>
                </c:pt>
                <c:pt idx="55">
                  <c:v>0.25755584756898819</c:v>
                </c:pt>
                <c:pt idx="56">
                  <c:v>0.2575855390574564</c:v>
                </c:pt>
                <c:pt idx="57">
                  <c:v>0.25761421319796957</c:v>
                </c:pt>
                <c:pt idx="58">
                  <c:v>0.2576419213973799</c:v>
                </c:pt>
                <c:pt idx="59">
                  <c:v>0.25766871165644173</c:v>
                </c:pt>
                <c:pt idx="60">
                  <c:v>0.25769462884731442</c:v>
                </c:pt>
                <c:pt idx="61">
                  <c:v>0.25771971496437057</c:v>
                </c:pt>
                <c:pt idx="62">
                  <c:v>0.25774400935125658</c:v>
                </c:pt>
                <c:pt idx="63">
                  <c:v>0.25776754890678943</c:v>
                </c:pt>
                <c:pt idx="64">
                  <c:v>0.25779036827195467</c:v>
                </c:pt>
                <c:pt idx="65">
                  <c:v>0.2578125</c:v>
                </c:pt>
                <c:pt idx="66">
                  <c:v>0.25783397471137987</c:v>
                </c:pt>
                <c:pt idx="67">
                  <c:v>0.25785482123510295</c:v>
                </c:pt>
                <c:pt idx="68">
                  <c:v>0.25787506673785371</c:v>
                </c:pt>
                <c:pt idx="69">
                  <c:v>0.25789473684210529</c:v>
                </c:pt>
                <c:pt idx="70">
                  <c:v>0.25791385573430203</c:v>
                </c:pt>
                <c:pt idx="71">
                  <c:v>0.25793244626407369</c:v>
                </c:pt>
                <c:pt idx="72">
                  <c:v>0.25795053003533569</c:v>
                </c:pt>
                <c:pt idx="73">
                  <c:v>0.25796812749003983</c:v>
                </c:pt>
                <c:pt idx="74">
                  <c:v>0.25798525798525801</c:v>
                </c:pt>
                <c:pt idx="75">
                  <c:v>0.2580019398642095</c:v>
                </c:pt>
                <c:pt idx="76">
                  <c:v>0.25801819052178077</c:v>
                </c:pt>
                <c:pt idx="77">
                  <c:v>0.25803402646502838</c:v>
                </c:pt>
                <c:pt idx="78">
                  <c:v>0.25804946336910872</c:v>
                </c:pt>
                <c:pt idx="79">
                  <c:v>0.25806451612903225</c:v>
                </c:pt>
                <c:pt idx="80">
                  <c:v>0.25807919890760128</c:v>
                </c:pt>
                <c:pt idx="81">
                  <c:v>0.25809352517985612</c:v>
                </c:pt>
                <c:pt idx="82">
                  <c:v>0.25810750777432251</c:v>
                </c:pt>
                <c:pt idx="83">
                  <c:v>0.2581211589113257</c:v>
                </c:pt>
                <c:pt idx="84">
                  <c:v>0.25813449023861174</c:v>
                </c:pt>
                <c:pt idx="85">
                  <c:v>0.258147512864494</c:v>
                </c:pt>
                <c:pt idx="86">
                  <c:v>0.25816023738872401</c:v>
                </c:pt>
                <c:pt idx="87">
                  <c:v>0.25817267393126569</c:v>
                </c:pt>
                <c:pt idx="88">
                  <c:v>0.25818483215913801</c:v>
                </c:pt>
                <c:pt idx="89">
                  <c:v>0.25819672131147542</c:v>
                </c:pt>
                <c:pt idx="90">
                  <c:v>0.25820835022294286</c:v>
                </c:pt>
                <c:pt idx="91">
                  <c:v>0.25821972734562953</c:v>
                </c:pt>
                <c:pt idx="92">
                  <c:v>0.25823086076953589</c:v>
                </c:pt>
                <c:pt idx="93">
                  <c:v>0.25824175824175827</c:v>
                </c:pt>
                <c:pt idx="94">
                  <c:v>0.258252427184466</c:v>
                </c:pt>
                <c:pt idx="95">
                  <c:v>0.25826287471176018</c:v>
                </c:pt>
                <c:pt idx="96">
                  <c:v>0.25827310764549261</c:v>
                </c:pt>
                <c:pt idx="97">
                  <c:v>0.25828313253012047</c:v>
                </c:pt>
                <c:pt idx="98">
                  <c:v>0.25829295564666416</c:v>
                </c:pt>
                <c:pt idx="99">
                  <c:v>0.25830258302583026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6-4A0B-9D8B-32B3776AF01D}"/>
            </c:ext>
          </c:extLst>
        </c:ser>
        <c:ser>
          <c:idx val="1"/>
          <c:order val="1"/>
          <c:tx>
            <c:v>SR免伤率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战斗属性模型!$BE$2:$BE$101</c:f>
              <c:numCache>
                <c:formatCode>General</c:formatCode>
                <c:ptCount val="100"/>
                <c:pt idx="0">
                  <c:v>0.21052631578947367</c:v>
                </c:pt>
                <c:pt idx="1">
                  <c:v>0.24242424242424243</c:v>
                </c:pt>
                <c:pt idx="2">
                  <c:v>0.25531914893617019</c:v>
                </c:pt>
                <c:pt idx="3">
                  <c:v>0.26229508196721313</c:v>
                </c:pt>
                <c:pt idx="4">
                  <c:v>0.26666666666666666</c:v>
                </c:pt>
                <c:pt idx="5">
                  <c:v>0.2696629213483146</c:v>
                </c:pt>
                <c:pt idx="6">
                  <c:v>0.27184466019417475</c:v>
                </c:pt>
                <c:pt idx="7">
                  <c:v>0.27350427350427353</c:v>
                </c:pt>
                <c:pt idx="8">
                  <c:v>0.27480916030534353</c:v>
                </c:pt>
                <c:pt idx="9">
                  <c:v>0.27586206896551724</c:v>
                </c:pt>
                <c:pt idx="10">
                  <c:v>0.27672955974842767</c:v>
                </c:pt>
                <c:pt idx="11">
                  <c:v>0.2774566473988439</c:v>
                </c:pt>
                <c:pt idx="12">
                  <c:v>0.27807486631016043</c:v>
                </c:pt>
                <c:pt idx="13">
                  <c:v>0.27860696517412936</c:v>
                </c:pt>
                <c:pt idx="14">
                  <c:v>0.27906976744186046</c:v>
                </c:pt>
                <c:pt idx="15">
                  <c:v>0.27947598253275108</c:v>
                </c:pt>
                <c:pt idx="16">
                  <c:v>0.27983539094650206</c:v>
                </c:pt>
                <c:pt idx="17">
                  <c:v>0.28015564202334631</c:v>
                </c:pt>
                <c:pt idx="18">
                  <c:v>0.28044280442804426</c:v>
                </c:pt>
                <c:pt idx="19">
                  <c:v>0.2807017543859649</c:v>
                </c:pt>
                <c:pt idx="20">
                  <c:v>0.28093645484949831</c:v>
                </c:pt>
                <c:pt idx="21">
                  <c:v>0.28115015974440893</c:v>
                </c:pt>
                <c:pt idx="22">
                  <c:v>0.28134556574923547</c:v>
                </c:pt>
                <c:pt idx="23">
                  <c:v>0.28152492668621704</c:v>
                </c:pt>
                <c:pt idx="24">
                  <c:v>0.28169014084507044</c:v>
                </c:pt>
                <c:pt idx="25">
                  <c:v>0.28184281842818426</c:v>
                </c:pt>
                <c:pt idx="26">
                  <c:v>0.28198433420365537</c:v>
                </c:pt>
                <c:pt idx="27">
                  <c:v>0.28211586901763225</c:v>
                </c:pt>
                <c:pt idx="28">
                  <c:v>0.28223844282238442</c:v>
                </c:pt>
                <c:pt idx="29">
                  <c:v>0.28235294117647058</c:v>
                </c:pt>
                <c:pt idx="30">
                  <c:v>0.28246013667425968</c:v>
                </c:pt>
                <c:pt idx="31">
                  <c:v>0.282560706401766</c:v>
                </c:pt>
                <c:pt idx="32">
                  <c:v>0.28265524625267668</c:v>
                </c:pt>
                <c:pt idx="33">
                  <c:v>0.28274428274428276</c:v>
                </c:pt>
                <c:pt idx="34">
                  <c:v>0.28282828282828282</c:v>
                </c:pt>
                <c:pt idx="35">
                  <c:v>0.28290766208251472</c:v>
                </c:pt>
                <c:pt idx="36">
                  <c:v>0.28298279158699807</c:v>
                </c:pt>
                <c:pt idx="37">
                  <c:v>0.28305400372439476</c:v>
                </c:pt>
                <c:pt idx="38">
                  <c:v>0.28312159709618873</c:v>
                </c:pt>
                <c:pt idx="39">
                  <c:v>0.2831858407079646</c:v>
                </c:pt>
                <c:pt idx="40">
                  <c:v>0.28324697754749567</c:v>
                </c:pt>
                <c:pt idx="41">
                  <c:v>0.28330522765598654</c:v>
                </c:pt>
                <c:pt idx="42">
                  <c:v>0.28336079077429982</c:v>
                </c:pt>
                <c:pt idx="43">
                  <c:v>0.28341384863123992</c:v>
                </c:pt>
                <c:pt idx="44">
                  <c:v>0.28346456692913385</c:v>
                </c:pt>
                <c:pt idx="45">
                  <c:v>0.28351309707241912</c:v>
                </c:pt>
                <c:pt idx="46">
                  <c:v>0.28355957767722473</c:v>
                </c:pt>
                <c:pt idx="47">
                  <c:v>0.28360413589364847</c:v>
                </c:pt>
                <c:pt idx="48">
                  <c:v>0.28364688856729375</c:v>
                </c:pt>
                <c:pt idx="49">
                  <c:v>0.28368794326241137</c:v>
                </c:pt>
                <c:pt idx="50">
                  <c:v>0.28372739916550765</c:v>
                </c:pt>
                <c:pt idx="51">
                  <c:v>0.28376534788540247</c:v>
                </c:pt>
                <c:pt idx="52">
                  <c:v>0.28380187416331992</c:v>
                </c:pt>
                <c:pt idx="53">
                  <c:v>0.28383705650459923</c:v>
                </c:pt>
                <c:pt idx="54">
                  <c:v>0.28387096774193549</c:v>
                </c:pt>
                <c:pt idx="55">
                  <c:v>0.28390367553865653</c:v>
                </c:pt>
                <c:pt idx="56">
                  <c:v>0.28393524283935245</c:v>
                </c:pt>
                <c:pt idx="57">
                  <c:v>0.28396572827417382</c:v>
                </c:pt>
                <c:pt idx="58">
                  <c:v>0.28399518652226236</c:v>
                </c:pt>
                <c:pt idx="59">
                  <c:v>0.28402366863905326</c:v>
                </c:pt>
                <c:pt idx="60">
                  <c:v>0.2840512223515716</c:v>
                </c:pt>
                <c:pt idx="61">
                  <c:v>0.284077892325315</c:v>
                </c:pt>
                <c:pt idx="62">
                  <c:v>0.28410372040586246</c:v>
                </c:pt>
                <c:pt idx="63">
                  <c:v>0.28412874583795783</c:v>
                </c:pt>
                <c:pt idx="64">
                  <c:v>0.28415300546448086</c:v>
                </c:pt>
                <c:pt idx="65">
                  <c:v>0.28417653390742736</c:v>
                </c:pt>
                <c:pt idx="66">
                  <c:v>0.28419936373276777</c:v>
                </c:pt>
                <c:pt idx="67">
                  <c:v>0.28422152560083597</c:v>
                </c:pt>
                <c:pt idx="68">
                  <c:v>0.28424304840370751</c:v>
                </c:pt>
                <c:pt idx="69">
                  <c:v>0.28426395939086296</c:v>
                </c:pt>
                <c:pt idx="70">
                  <c:v>0.28428428428428426</c:v>
                </c:pt>
                <c:pt idx="71">
                  <c:v>0.28430404738400789</c:v>
                </c:pt>
                <c:pt idx="72">
                  <c:v>0.28432327166504384</c:v>
                </c:pt>
                <c:pt idx="73">
                  <c:v>0.28434197886647455</c:v>
                </c:pt>
                <c:pt idx="74">
                  <c:v>0.28436018957345971</c:v>
                </c:pt>
                <c:pt idx="75">
                  <c:v>0.28437792329279699</c:v>
                </c:pt>
                <c:pt idx="76">
                  <c:v>0.28439519852262235</c:v>
                </c:pt>
                <c:pt idx="77">
                  <c:v>0.28441203281677302</c:v>
                </c:pt>
                <c:pt idx="78">
                  <c:v>0.28442844284428442</c:v>
                </c:pt>
                <c:pt idx="79">
                  <c:v>0.28444444444444444</c:v>
                </c:pt>
                <c:pt idx="80">
                  <c:v>0.28446005267778751</c:v>
                </c:pt>
                <c:pt idx="81">
                  <c:v>0.28447528187337379</c:v>
                </c:pt>
                <c:pt idx="82">
                  <c:v>0.28449014567266495</c:v>
                </c:pt>
                <c:pt idx="83">
                  <c:v>0.28450465707027944</c:v>
                </c:pt>
                <c:pt idx="84">
                  <c:v>0.28451882845188287</c:v>
                </c:pt>
                <c:pt idx="85">
                  <c:v>0.28453267162944584</c:v>
                </c:pt>
                <c:pt idx="86">
                  <c:v>0.28454619787408014</c:v>
                </c:pt>
                <c:pt idx="87">
                  <c:v>0.28455941794664513</c:v>
                </c:pt>
                <c:pt idx="88">
                  <c:v>0.28457234212629895</c:v>
                </c:pt>
                <c:pt idx="89">
                  <c:v>0.28458498023715417</c:v>
                </c:pt>
                <c:pt idx="90">
                  <c:v>0.28459734167318218</c:v>
                </c:pt>
                <c:pt idx="91">
                  <c:v>0.28460943542150041</c:v>
                </c:pt>
                <c:pt idx="92">
                  <c:v>0.28462127008416221</c:v>
                </c:pt>
                <c:pt idx="93">
                  <c:v>0.28463285389856169</c:v>
                </c:pt>
                <c:pt idx="94">
                  <c:v>0.28464419475655428</c:v>
                </c:pt>
                <c:pt idx="95">
                  <c:v>0.28465530022238694</c:v>
                </c:pt>
                <c:pt idx="96">
                  <c:v>0.28466617754952311</c:v>
                </c:pt>
                <c:pt idx="97">
                  <c:v>0.28467683369644153</c:v>
                </c:pt>
                <c:pt idx="98">
                  <c:v>0.28468727534148097</c:v>
                </c:pt>
                <c:pt idx="99">
                  <c:v>0.28469750889679718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6-4A0B-9D8B-32B3776AF01D}"/>
            </c:ext>
          </c:extLst>
        </c:ser>
        <c:ser>
          <c:idx val="2"/>
          <c:order val="2"/>
          <c:tx>
            <c:v>SSR免伤率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战斗属性模型!$BN$2:$BN$101</c:f>
              <c:numCache>
                <c:formatCode>General</c:formatCode>
                <c:ptCount val="100"/>
                <c:pt idx="0">
                  <c:v>0.25</c:v>
                </c:pt>
                <c:pt idx="1">
                  <c:v>0.2857142857142857</c:v>
                </c:pt>
                <c:pt idx="2">
                  <c:v>0.3</c:v>
                </c:pt>
                <c:pt idx="3">
                  <c:v>0.30769230769230771</c:v>
                </c:pt>
                <c:pt idx="4">
                  <c:v>0.3125</c:v>
                </c:pt>
                <c:pt idx="5">
                  <c:v>0.31578947368421051</c:v>
                </c:pt>
                <c:pt idx="6">
                  <c:v>0.31818181818181818</c:v>
                </c:pt>
                <c:pt idx="7">
                  <c:v>0.32</c:v>
                </c:pt>
                <c:pt idx="8">
                  <c:v>0.32142857142857145</c:v>
                </c:pt>
                <c:pt idx="9">
                  <c:v>0.32258064516129031</c:v>
                </c:pt>
                <c:pt idx="10">
                  <c:v>0.3235294117647059</c:v>
                </c:pt>
                <c:pt idx="11">
                  <c:v>0.32432432432432434</c:v>
                </c:pt>
                <c:pt idx="12">
                  <c:v>0.32500000000000001</c:v>
                </c:pt>
                <c:pt idx="13">
                  <c:v>0.32558139534883723</c:v>
                </c:pt>
                <c:pt idx="14">
                  <c:v>0.32608695652173914</c:v>
                </c:pt>
                <c:pt idx="15">
                  <c:v>0.32653061224489793</c:v>
                </c:pt>
                <c:pt idx="16">
                  <c:v>0.32692307692307693</c:v>
                </c:pt>
                <c:pt idx="17">
                  <c:v>0.32727272727272727</c:v>
                </c:pt>
                <c:pt idx="18">
                  <c:v>0.32758620689655171</c:v>
                </c:pt>
                <c:pt idx="19">
                  <c:v>0.32786885245901637</c:v>
                </c:pt>
                <c:pt idx="20">
                  <c:v>0.328125</c:v>
                </c:pt>
                <c:pt idx="21">
                  <c:v>0.32835820895522388</c:v>
                </c:pt>
                <c:pt idx="22">
                  <c:v>0.32857142857142857</c:v>
                </c:pt>
                <c:pt idx="23">
                  <c:v>0.32876712328767121</c:v>
                </c:pt>
                <c:pt idx="24">
                  <c:v>0.32894736842105265</c:v>
                </c:pt>
                <c:pt idx="25">
                  <c:v>0.32911392405063289</c:v>
                </c:pt>
                <c:pt idx="26">
                  <c:v>0.32926829268292684</c:v>
                </c:pt>
                <c:pt idx="27">
                  <c:v>0.32941176470588235</c:v>
                </c:pt>
                <c:pt idx="28">
                  <c:v>0.32954545454545453</c:v>
                </c:pt>
                <c:pt idx="29">
                  <c:v>0.32967032967032966</c:v>
                </c:pt>
                <c:pt idx="30">
                  <c:v>0.32978723404255317</c:v>
                </c:pt>
                <c:pt idx="31">
                  <c:v>0.32989690721649484</c:v>
                </c:pt>
                <c:pt idx="32">
                  <c:v>0.33</c:v>
                </c:pt>
                <c:pt idx="33">
                  <c:v>0.3300970873786408</c:v>
                </c:pt>
                <c:pt idx="34">
                  <c:v>0.330188679245283</c:v>
                </c:pt>
                <c:pt idx="35">
                  <c:v>0.33027522935779818</c:v>
                </c:pt>
                <c:pt idx="36">
                  <c:v>0.33035714285714285</c:v>
                </c:pt>
                <c:pt idx="37">
                  <c:v>0.33043478260869563</c:v>
                </c:pt>
                <c:pt idx="38">
                  <c:v>0.33050847457627119</c:v>
                </c:pt>
                <c:pt idx="39">
                  <c:v>0.33057851239669422</c:v>
                </c:pt>
                <c:pt idx="40">
                  <c:v>0.33064516129032256</c:v>
                </c:pt>
                <c:pt idx="41">
                  <c:v>0.33070866141732286</c:v>
                </c:pt>
                <c:pt idx="42">
                  <c:v>0.33076923076923076</c:v>
                </c:pt>
                <c:pt idx="43">
                  <c:v>0.33082706766917291</c:v>
                </c:pt>
                <c:pt idx="44">
                  <c:v>0.33088235294117646</c:v>
                </c:pt>
                <c:pt idx="45">
                  <c:v>0.33093525179856115</c:v>
                </c:pt>
                <c:pt idx="46">
                  <c:v>0.33098591549295775</c:v>
                </c:pt>
                <c:pt idx="47">
                  <c:v>0.33103448275862069</c:v>
                </c:pt>
                <c:pt idx="48">
                  <c:v>0.33108108108108109</c:v>
                </c:pt>
                <c:pt idx="49">
                  <c:v>0.33112582781456956</c:v>
                </c:pt>
                <c:pt idx="50">
                  <c:v>0.33116883116883117</c:v>
                </c:pt>
                <c:pt idx="51">
                  <c:v>0.33121019108280253</c:v>
                </c:pt>
                <c:pt idx="52">
                  <c:v>0.33124999999999999</c:v>
                </c:pt>
                <c:pt idx="53">
                  <c:v>0.33128834355828218</c:v>
                </c:pt>
                <c:pt idx="54">
                  <c:v>0.33132530120481929</c:v>
                </c:pt>
                <c:pt idx="55">
                  <c:v>0.33136094674556216</c:v>
                </c:pt>
                <c:pt idx="56">
                  <c:v>0.33139534883720928</c:v>
                </c:pt>
                <c:pt idx="57">
                  <c:v>0.33142857142857141</c:v>
                </c:pt>
                <c:pt idx="58">
                  <c:v>0.33146067415730335</c:v>
                </c:pt>
                <c:pt idx="59">
                  <c:v>0.33149171270718231</c:v>
                </c:pt>
                <c:pt idx="60">
                  <c:v>0.33152173913043476</c:v>
                </c:pt>
                <c:pt idx="61">
                  <c:v>0.33155080213903743</c:v>
                </c:pt>
                <c:pt idx="62">
                  <c:v>0.33157894736842103</c:v>
                </c:pt>
                <c:pt idx="63">
                  <c:v>0.33160621761658032</c:v>
                </c:pt>
                <c:pt idx="64">
                  <c:v>0.33163265306122447</c:v>
                </c:pt>
                <c:pt idx="65">
                  <c:v>0.33165829145728642</c:v>
                </c:pt>
                <c:pt idx="66">
                  <c:v>0.3316831683168317</c:v>
                </c:pt>
                <c:pt idx="67">
                  <c:v>0.33170731707317075</c:v>
                </c:pt>
                <c:pt idx="68">
                  <c:v>0.33173076923076922</c:v>
                </c:pt>
                <c:pt idx="69">
                  <c:v>0.33175355450236965</c:v>
                </c:pt>
                <c:pt idx="70">
                  <c:v>0.33177570093457942</c:v>
                </c:pt>
                <c:pt idx="71">
                  <c:v>0.33179723502304148</c:v>
                </c:pt>
                <c:pt idx="72">
                  <c:v>0.33181818181818185</c:v>
                </c:pt>
                <c:pt idx="73">
                  <c:v>0.33183856502242154</c:v>
                </c:pt>
                <c:pt idx="74">
                  <c:v>0.33185840707964603</c:v>
                </c:pt>
                <c:pt idx="75">
                  <c:v>0.33187772925764192</c:v>
                </c:pt>
                <c:pt idx="76">
                  <c:v>0.33189655172413796</c:v>
                </c:pt>
                <c:pt idx="77">
                  <c:v>0.33191489361702126</c:v>
                </c:pt>
                <c:pt idx="78">
                  <c:v>0.33193277310924368</c:v>
                </c:pt>
                <c:pt idx="79">
                  <c:v>0.33195020746887965</c:v>
                </c:pt>
                <c:pt idx="80">
                  <c:v>0.33196721311475408</c:v>
                </c:pt>
                <c:pt idx="81">
                  <c:v>0.33198380566801622</c:v>
                </c:pt>
                <c:pt idx="82">
                  <c:v>0.33200000000000002</c:v>
                </c:pt>
                <c:pt idx="83">
                  <c:v>0.33201581027667987</c:v>
                </c:pt>
                <c:pt idx="84">
                  <c:v>0.33203125</c:v>
                </c:pt>
                <c:pt idx="85">
                  <c:v>0.33204633204633205</c:v>
                </c:pt>
                <c:pt idx="86">
                  <c:v>0.33206106870229007</c:v>
                </c:pt>
                <c:pt idx="87">
                  <c:v>0.33207547169811319</c:v>
                </c:pt>
                <c:pt idx="88">
                  <c:v>0.33208955223880599</c:v>
                </c:pt>
                <c:pt idx="89">
                  <c:v>0.33210332103321033</c:v>
                </c:pt>
                <c:pt idx="90">
                  <c:v>0.33211678832116787</c:v>
                </c:pt>
                <c:pt idx="91">
                  <c:v>0.33212996389891697</c:v>
                </c:pt>
                <c:pt idx="92">
                  <c:v>0.33214285714285713</c:v>
                </c:pt>
                <c:pt idx="93">
                  <c:v>0.33215547703180209</c:v>
                </c:pt>
                <c:pt idx="94">
                  <c:v>0.33216783216783219</c:v>
                </c:pt>
                <c:pt idx="95">
                  <c:v>0.33217993079584773</c:v>
                </c:pt>
                <c:pt idx="96">
                  <c:v>0.3321917808219178</c:v>
                </c:pt>
                <c:pt idx="97">
                  <c:v>0.33220338983050846</c:v>
                </c:pt>
                <c:pt idx="98">
                  <c:v>0.33221476510067116</c:v>
                </c:pt>
                <c:pt idx="99">
                  <c:v>0.33222591362126247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6-4A0B-9D8B-32B3776AF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717952"/>
        <c:axId val="684718608"/>
      </c:lineChart>
      <c:catAx>
        <c:axId val="68471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718608"/>
        <c:crosses val="autoZero"/>
        <c:auto val="1"/>
        <c:lblAlgn val="ctr"/>
        <c:lblOffset val="100"/>
        <c:noMultiLvlLbl val="0"/>
      </c:catAx>
      <c:valAx>
        <c:axId val="6847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47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战斗力比例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战斗属性模型!$AX$1</c:f>
              <c:strCache>
                <c:ptCount val="1"/>
                <c:pt idx="0">
                  <c:v>R战力比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战斗属性模型!$AX$2:$AX$101</c:f>
              <c:numCache>
                <c:formatCode>General</c:formatCode>
                <c:ptCount val="100"/>
                <c:pt idx="0">
                  <c:v>0.64749999999999996</c:v>
                </c:pt>
                <c:pt idx="1">
                  <c:v>0.64</c:v>
                </c:pt>
                <c:pt idx="2">
                  <c:v>0.63700000000000001</c:v>
                </c:pt>
                <c:pt idx="3">
                  <c:v>0.63538461538461544</c:v>
                </c:pt>
                <c:pt idx="4">
                  <c:v>0.63437500000000002</c:v>
                </c:pt>
                <c:pt idx="5">
                  <c:v>0.63368421052631574</c:v>
                </c:pt>
                <c:pt idx="6">
                  <c:v>0.63318181818181818</c:v>
                </c:pt>
                <c:pt idx="7">
                  <c:v>0.63280000000000003</c:v>
                </c:pt>
                <c:pt idx="8">
                  <c:v>0.63250000000000006</c:v>
                </c:pt>
                <c:pt idx="9">
                  <c:v>0.63225806451612898</c:v>
                </c:pt>
                <c:pt idx="10">
                  <c:v>0.63205882352941178</c:v>
                </c:pt>
                <c:pt idx="11">
                  <c:v>0.63189189189189188</c:v>
                </c:pt>
                <c:pt idx="12">
                  <c:v>0.63175000000000003</c:v>
                </c:pt>
                <c:pt idx="13">
                  <c:v>0.6316279069767442</c:v>
                </c:pt>
                <c:pt idx="14">
                  <c:v>0.63152173913043486</c:v>
                </c:pt>
                <c:pt idx="15">
                  <c:v>0.63142857142857134</c:v>
                </c:pt>
                <c:pt idx="16">
                  <c:v>0.63134615384615389</c:v>
                </c:pt>
                <c:pt idx="17">
                  <c:v>0.63127272727272732</c:v>
                </c:pt>
                <c:pt idx="18">
                  <c:v>0.63120689655172413</c:v>
                </c:pt>
                <c:pt idx="19">
                  <c:v>0.6311475409836067</c:v>
                </c:pt>
                <c:pt idx="20">
                  <c:v>0.63109375000000001</c:v>
                </c:pt>
                <c:pt idx="21">
                  <c:v>0.63104477611940291</c:v>
                </c:pt>
                <c:pt idx="22">
                  <c:v>0.63099999999999989</c:v>
                </c:pt>
                <c:pt idx="23">
                  <c:v>0.63095890410958899</c:v>
                </c:pt>
                <c:pt idx="24">
                  <c:v>0.63092105263157905</c:v>
                </c:pt>
                <c:pt idx="25">
                  <c:v>0.63088607594936696</c:v>
                </c:pt>
                <c:pt idx="26">
                  <c:v>0.63085365853658537</c:v>
                </c:pt>
                <c:pt idx="27">
                  <c:v>0.63082352941176467</c:v>
                </c:pt>
                <c:pt idx="28">
                  <c:v>0.63079545454545449</c:v>
                </c:pt>
                <c:pt idx="29">
                  <c:v>0.63076923076923075</c:v>
                </c:pt>
                <c:pt idx="30">
                  <c:v>0.63074468085106394</c:v>
                </c:pt>
                <c:pt idx="31">
                  <c:v>0.63072164948453613</c:v>
                </c:pt>
                <c:pt idx="32">
                  <c:v>0.63069999999999993</c:v>
                </c:pt>
                <c:pt idx="33">
                  <c:v>0.63067961165048547</c:v>
                </c:pt>
                <c:pt idx="34">
                  <c:v>0.63066037735849056</c:v>
                </c:pt>
                <c:pt idx="35">
                  <c:v>0.63064220183486241</c:v>
                </c:pt>
                <c:pt idx="36">
                  <c:v>0.63062499999999999</c:v>
                </c:pt>
                <c:pt idx="37">
                  <c:v>0.63060869565217392</c:v>
                </c:pt>
                <c:pt idx="38">
                  <c:v>0.63059322033898302</c:v>
                </c:pt>
                <c:pt idx="39">
                  <c:v>0.63057851239669427</c:v>
                </c:pt>
                <c:pt idx="40">
                  <c:v>0.6305645161290323</c:v>
                </c:pt>
                <c:pt idx="41">
                  <c:v>0.63055118110236219</c:v>
                </c:pt>
                <c:pt idx="42">
                  <c:v>0.63053846153846149</c:v>
                </c:pt>
                <c:pt idx="43">
                  <c:v>0.6305263157894736</c:v>
                </c:pt>
                <c:pt idx="44">
                  <c:v>0.63051470588235303</c:v>
                </c:pt>
                <c:pt idx="45">
                  <c:v>0.6305035971223022</c:v>
                </c:pt>
                <c:pt idx="46">
                  <c:v>0.63049295774647884</c:v>
                </c:pt>
                <c:pt idx="47">
                  <c:v>0.6304827586206897</c:v>
                </c:pt>
                <c:pt idx="48">
                  <c:v>0.630472972972973</c:v>
                </c:pt>
                <c:pt idx="49">
                  <c:v>0.63046357615894055</c:v>
                </c:pt>
                <c:pt idx="50">
                  <c:v>0.63045454545454549</c:v>
                </c:pt>
                <c:pt idx="51">
                  <c:v>0.63044585987261148</c:v>
                </c:pt>
                <c:pt idx="52">
                  <c:v>0.63043749999999998</c:v>
                </c:pt>
                <c:pt idx="53">
                  <c:v>0.63042944785276067</c:v>
                </c:pt>
                <c:pt idx="54">
                  <c:v>0.63042168674698795</c:v>
                </c:pt>
                <c:pt idx="55">
                  <c:v>0.63041420118343183</c:v>
                </c:pt>
                <c:pt idx="56">
                  <c:v>0.63040697674418611</c:v>
                </c:pt>
                <c:pt idx="57">
                  <c:v>0.63039999999999996</c:v>
                </c:pt>
                <c:pt idx="58">
                  <c:v>0.63039325842696625</c:v>
                </c:pt>
                <c:pt idx="59">
                  <c:v>0.63038674033149167</c:v>
                </c:pt>
                <c:pt idx="60">
                  <c:v>0.63038043478260875</c:v>
                </c:pt>
                <c:pt idx="61">
                  <c:v>0.63037433155080203</c:v>
                </c:pt>
                <c:pt idx="62">
                  <c:v>0.63036842105263158</c:v>
                </c:pt>
                <c:pt idx="63">
                  <c:v>0.63036269430051806</c:v>
                </c:pt>
                <c:pt idx="64">
                  <c:v>0.63035714285714284</c:v>
                </c:pt>
                <c:pt idx="65">
                  <c:v>0.63035175879396987</c:v>
                </c:pt>
                <c:pt idx="66">
                  <c:v>0.63034653465346535</c:v>
                </c:pt>
                <c:pt idx="67">
                  <c:v>0.63034146341463415</c:v>
                </c:pt>
                <c:pt idx="68">
                  <c:v>0.63033653846153848</c:v>
                </c:pt>
                <c:pt idx="69">
                  <c:v>0.63033175355450233</c:v>
                </c:pt>
                <c:pt idx="70">
                  <c:v>0.63032710280373827</c:v>
                </c:pt>
                <c:pt idx="71">
                  <c:v>0.63032258064516133</c:v>
                </c:pt>
                <c:pt idx="72">
                  <c:v>0.63031818181818189</c:v>
                </c:pt>
                <c:pt idx="73">
                  <c:v>0.63031390134529153</c:v>
                </c:pt>
                <c:pt idx="74">
                  <c:v>0.63030973451327421</c:v>
                </c:pt>
                <c:pt idx="75">
                  <c:v>0.63030567685589522</c:v>
                </c:pt>
                <c:pt idx="76">
                  <c:v>0.63030172413793106</c:v>
                </c:pt>
                <c:pt idx="77">
                  <c:v>0.63029787234042556</c:v>
                </c:pt>
                <c:pt idx="78">
                  <c:v>0.63029411764705878</c:v>
                </c:pt>
                <c:pt idx="79">
                  <c:v>0.63029045643153525</c:v>
                </c:pt>
                <c:pt idx="80">
                  <c:v>0.6302868852459016</c:v>
                </c:pt>
                <c:pt idx="81">
                  <c:v>0.63028340080971657</c:v>
                </c:pt>
                <c:pt idx="82">
                  <c:v>0.63027999999999995</c:v>
                </c:pt>
                <c:pt idx="83">
                  <c:v>0.63027667984189728</c:v>
                </c:pt>
                <c:pt idx="84">
                  <c:v>0.63027343749999987</c:v>
                </c:pt>
                <c:pt idx="85">
                  <c:v>0.63027027027027027</c:v>
                </c:pt>
                <c:pt idx="86">
                  <c:v>0.63026717557251921</c:v>
                </c:pt>
                <c:pt idx="87">
                  <c:v>0.63026415094339627</c:v>
                </c:pt>
                <c:pt idx="88">
                  <c:v>0.6302611940298507</c:v>
                </c:pt>
                <c:pt idx="89">
                  <c:v>0.63025830258302584</c:v>
                </c:pt>
                <c:pt idx="90">
                  <c:v>0.6302554744525547</c:v>
                </c:pt>
                <c:pt idx="91">
                  <c:v>0.63025270758122731</c:v>
                </c:pt>
                <c:pt idx="92">
                  <c:v>0.63024999999999998</c:v>
                </c:pt>
                <c:pt idx="93">
                  <c:v>0.63024734982332142</c:v>
                </c:pt>
                <c:pt idx="94">
                  <c:v>0.63024475524475532</c:v>
                </c:pt>
                <c:pt idx="95">
                  <c:v>0.63024221453287199</c:v>
                </c:pt>
                <c:pt idx="96">
                  <c:v>0.63023972602739731</c:v>
                </c:pt>
                <c:pt idx="97">
                  <c:v>0.63023728813559321</c:v>
                </c:pt>
                <c:pt idx="98">
                  <c:v>0.63023489932885901</c:v>
                </c:pt>
                <c:pt idx="99">
                  <c:v>0.63023255813953494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D-4009-87EB-17C6BDBD7074}"/>
            </c:ext>
          </c:extLst>
        </c:ser>
        <c:ser>
          <c:idx val="1"/>
          <c:order val="1"/>
          <c:tx>
            <c:strRef>
              <c:f>战斗属性模型!$BG$1</c:f>
              <c:strCache>
                <c:ptCount val="1"/>
                <c:pt idx="0">
                  <c:v>SR战力比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战斗属性模型!$BG$2:$BG$101</c:f>
              <c:numCache>
                <c:formatCode>General</c:formatCode>
                <c:ptCount val="100"/>
                <c:pt idx="0">
                  <c:v>0.76</c:v>
                </c:pt>
                <c:pt idx="1">
                  <c:v>0.75428571428571434</c:v>
                </c:pt>
                <c:pt idx="2">
                  <c:v>0.752</c:v>
                </c:pt>
                <c:pt idx="3">
                  <c:v>0.75076923076923074</c:v>
                </c:pt>
                <c:pt idx="4">
                  <c:v>0.75</c:v>
                </c:pt>
                <c:pt idx="5">
                  <c:v>0.74947368421052629</c:v>
                </c:pt>
                <c:pt idx="6">
                  <c:v>0.74909090909090914</c:v>
                </c:pt>
                <c:pt idx="7">
                  <c:v>0.7487999999999998</c:v>
                </c:pt>
                <c:pt idx="8">
                  <c:v>0.74857142857142867</c:v>
                </c:pt>
                <c:pt idx="9">
                  <c:v>0.74838709677419357</c:v>
                </c:pt>
                <c:pt idx="10">
                  <c:v>0.74823529411764711</c:v>
                </c:pt>
                <c:pt idx="11">
                  <c:v>0.74810810810810824</c:v>
                </c:pt>
                <c:pt idx="12">
                  <c:v>0.748</c:v>
                </c:pt>
                <c:pt idx="13">
                  <c:v>0.74790697674418605</c:v>
                </c:pt>
                <c:pt idx="14">
                  <c:v>0.74782608695652175</c:v>
                </c:pt>
                <c:pt idx="15">
                  <c:v>0.74775510204081619</c:v>
                </c:pt>
                <c:pt idx="16">
                  <c:v>0.74769230769230766</c:v>
                </c:pt>
                <c:pt idx="17">
                  <c:v>0.74763636363636365</c:v>
                </c:pt>
                <c:pt idx="18">
                  <c:v>0.74758620689655186</c:v>
                </c:pt>
                <c:pt idx="19">
                  <c:v>0.74754098360655741</c:v>
                </c:pt>
                <c:pt idx="20">
                  <c:v>0.74750000000000005</c:v>
                </c:pt>
                <c:pt idx="21">
                  <c:v>0.74746268656716419</c:v>
                </c:pt>
                <c:pt idx="22">
                  <c:v>0.74742857142857144</c:v>
                </c:pt>
                <c:pt idx="23">
                  <c:v>0.74739726027397246</c:v>
                </c:pt>
                <c:pt idx="24">
                  <c:v>0.74736842105263168</c:v>
                </c:pt>
                <c:pt idx="25">
                  <c:v>0.74734177215189868</c:v>
                </c:pt>
                <c:pt idx="26">
                  <c:v>0.74731707317073159</c:v>
                </c:pt>
                <c:pt idx="27">
                  <c:v>0.74729411764705878</c:v>
                </c:pt>
                <c:pt idx="28">
                  <c:v>0.74727272727272731</c:v>
                </c:pt>
                <c:pt idx="29">
                  <c:v>0.74725274725274726</c:v>
                </c:pt>
                <c:pt idx="30">
                  <c:v>0.74723404255319148</c:v>
                </c:pt>
                <c:pt idx="31">
                  <c:v>0.74721649484536079</c:v>
                </c:pt>
                <c:pt idx="32">
                  <c:v>0.74719999999999998</c:v>
                </c:pt>
                <c:pt idx="33">
                  <c:v>0.74718446601941746</c:v>
                </c:pt>
                <c:pt idx="34">
                  <c:v>0.74716981132075466</c:v>
                </c:pt>
                <c:pt idx="35">
                  <c:v>0.74715596330275225</c:v>
                </c:pt>
                <c:pt idx="36">
                  <c:v>0.74714285714285711</c:v>
                </c:pt>
                <c:pt idx="37">
                  <c:v>0.74713043478260877</c:v>
                </c:pt>
                <c:pt idx="38">
                  <c:v>0.74711864406779671</c:v>
                </c:pt>
                <c:pt idx="39">
                  <c:v>0.7471074380165289</c:v>
                </c:pt>
                <c:pt idx="40">
                  <c:v>0.74709677419354836</c:v>
                </c:pt>
                <c:pt idx="41">
                  <c:v>0.7470866141732283</c:v>
                </c:pt>
                <c:pt idx="42">
                  <c:v>0.74707692307692308</c:v>
                </c:pt>
                <c:pt idx="43">
                  <c:v>0.74706766917293232</c:v>
                </c:pt>
                <c:pt idx="44">
                  <c:v>0.74705882352941178</c:v>
                </c:pt>
                <c:pt idx="45">
                  <c:v>0.74705035971223022</c:v>
                </c:pt>
                <c:pt idx="46">
                  <c:v>0.74704225352112674</c:v>
                </c:pt>
                <c:pt idx="47">
                  <c:v>0.74703448275862072</c:v>
                </c:pt>
                <c:pt idx="48">
                  <c:v>0.74702702702702706</c:v>
                </c:pt>
                <c:pt idx="49">
                  <c:v>0.74701986754966898</c:v>
                </c:pt>
                <c:pt idx="50">
                  <c:v>0.74701298701298702</c:v>
                </c:pt>
                <c:pt idx="51">
                  <c:v>0.74700636942675158</c:v>
                </c:pt>
                <c:pt idx="52">
                  <c:v>0.74700000000000011</c:v>
                </c:pt>
                <c:pt idx="53">
                  <c:v>0.74699386503067489</c:v>
                </c:pt>
                <c:pt idx="54">
                  <c:v>0.74698795180722888</c:v>
                </c:pt>
                <c:pt idx="55">
                  <c:v>0.74698224852071005</c:v>
                </c:pt>
                <c:pt idx="56">
                  <c:v>0.74697674418604643</c:v>
                </c:pt>
                <c:pt idx="57">
                  <c:v>0.74697142857142862</c:v>
                </c:pt>
                <c:pt idx="58">
                  <c:v>0.74696629213483134</c:v>
                </c:pt>
                <c:pt idx="59">
                  <c:v>0.74696132596685083</c:v>
                </c:pt>
                <c:pt idx="60">
                  <c:v>0.74695652173913041</c:v>
                </c:pt>
                <c:pt idx="61">
                  <c:v>0.74695187165775401</c:v>
                </c:pt>
                <c:pt idx="62">
                  <c:v>0.74694736842105258</c:v>
                </c:pt>
                <c:pt idx="63">
                  <c:v>0.74694300518134715</c:v>
                </c:pt>
                <c:pt idx="64">
                  <c:v>0.74693877551020404</c:v>
                </c:pt>
                <c:pt idx="65">
                  <c:v>0.74693467336683417</c:v>
                </c:pt>
                <c:pt idx="66">
                  <c:v>0.74693069306930693</c:v>
                </c:pt>
                <c:pt idx="67">
                  <c:v>0.74692682926829268</c:v>
                </c:pt>
                <c:pt idx="68">
                  <c:v>0.74692307692307691</c:v>
                </c:pt>
                <c:pt idx="69">
                  <c:v>0.7469194312796209</c:v>
                </c:pt>
                <c:pt idx="70">
                  <c:v>0.74691588785046725</c:v>
                </c:pt>
                <c:pt idx="71">
                  <c:v>0.74691244239631338</c:v>
                </c:pt>
                <c:pt idx="72">
                  <c:v>0.74690909090909086</c:v>
                </c:pt>
                <c:pt idx="73">
                  <c:v>0.74690582959641261</c:v>
                </c:pt>
                <c:pt idx="74">
                  <c:v>0.7469026548672566</c:v>
                </c:pt>
                <c:pt idx="75">
                  <c:v>0.74689956331877727</c:v>
                </c:pt>
                <c:pt idx="76">
                  <c:v>0.74689655172413794</c:v>
                </c:pt>
                <c:pt idx="77">
                  <c:v>0.74689361702127655</c:v>
                </c:pt>
                <c:pt idx="78">
                  <c:v>0.746890756302521</c:v>
                </c:pt>
                <c:pt idx="79">
                  <c:v>0.74688796680497926</c:v>
                </c:pt>
                <c:pt idx="80">
                  <c:v>0.74688524590163941</c:v>
                </c:pt>
                <c:pt idx="81">
                  <c:v>0.7468825910931175</c:v>
                </c:pt>
                <c:pt idx="82">
                  <c:v>0.74687999999999999</c:v>
                </c:pt>
                <c:pt idx="83">
                  <c:v>0.74687747035573115</c:v>
                </c:pt>
                <c:pt idx="84">
                  <c:v>0.74687499999999996</c:v>
                </c:pt>
                <c:pt idx="85">
                  <c:v>0.74687258687258684</c:v>
                </c:pt>
                <c:pt idx="86">
                  <c:v>0.74687022900763356</c:v>
                </c:pt>
                <c:pt idx="87">
                  <c:v>0.74686792452830186</c:v>
                </c:pt>
                <c:pt idx="88">
                  <c:v>0.74686567164179107</c:v>
                </c:pt>
                <c:pt idx="89">
                  <c:v>0.74686346863468633</c:v>
                </c:pt>
                <c:pt idx="90">
                  <c:v>0.7468613138686131</c:v>
                </c:pt>
                <c:pt idx="91">
                  <c:v>0.74685920577617326</c:v>
                </c:pt>
                <c:pt idx="92">
                  <c:v>0.74685714285714289</c:v>
                </c:pt>
                <c:pt idx="93">
                  <c:v>0.74685512367491158</c:v>
                </c:pt>
                <c:pt idx="94">
                  <c:v>0.74685314685314685</c:v>
                </c:pt>
                <c:pt idx="95">
                  <c:v>0.74685121107266439</c:v>
                </c:pt>
                <c:pt idx="96">
                  <c:v>0.74684931506849317</c:v>
                </c:pt>
                <c:pt idx="97">
                  <c:v>0.74684745762711868</c:v>
                </c:pt>
                <c:pt idx="98">
                  <c:v>0.74684563758389266</c:v>
                </c:pt>
                <c:pt idx="99">
                  <c:v>0.74684385382059792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D-4009-87EB-17C6BDBD7074}"/>
            </c:ext>
          </c:extLst>
        </c:ser>
        <c:ser>
          <c:idx val="2"/>
          <c:order val="2"/>
          <c:tx>
            <c:strRef>
              <c:f>战斗属性模型!$BP$1</c:f>
              <c:strCache>
                <c:ptCount val="1"/>
                <c:pt idx="0">
                  <c:v>SSR战力比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战斗属性模型!$BP$2:$BP$101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D-4009-87EB-17C6BDBD7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335560"/>
        <c:axId val="495334248"/>
      </c:lineChart>
      <c:catAx>
        <c:axId val="495335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334248"/>
        <c:crosses val="autoZero"/>
        <c:auto val="1"/>
        <c:lblAlgn val="ctr"/>
        <c:lblOffset val="100"/>
        <c:noMultiLvlLbl val="0"/>
      </c:catAx>
      <c:valAx>
        <c:axId val="49533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3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伤害期望占比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战斗技能!$G$2</c:f>
              <c:strCache>
                <c:ptCount val="1"/>
                <c:pt idx="0">
                  <c:v>伤害期望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08-4512-9A98-4DCCD2F89E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C08-4512-9A98-4DCCD2F89E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C08-4512-9A98-4DCCD2F89E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C08-4512-9A98-4DCCD2F89E05}"/>
              </c:ext>
            </c:extLst>
          </c:dPt>
          <c:cat>
            <c:strRef>
              <c:f>战斗技能!$B$3:$B$6</c:f>
              <c:strCache>
                <c:ptCount val="4"/>
                <c:pt idx="0">
                  <c:v>普攻</c:v>
                </c:pt>
                <c:pt idx="1">
                  <c:v>技能1</c:v>
                </c:pt>
                <c:pt idx="2">
                  <c:v>技能2</c:v>
                </c:pt>
                <c:pt idx="3">
                  <c:v>奥义</c:v>
                </c:pt>
              </c:strCache>
            </c:strRef>
          </c:cat>
          <c:val>
            <c:numRef>
              <c:f>战斗技能!$G$3:$G$6</c:f>
              <c:numCache>
                <c:formatCode>General</c:formatCode>
                <c:ptCount val="4"/>
                <c:pt idx="0">
                  <c:v>80</c:v>
                </c:pt>
                <c:pt idx="1">
                  <c:v>30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08-4512-9A98-4DCCD2F89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27-4109-A590-1CFFB6FD6B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27-4109-A590-1CFFB6FD6B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F27-4109-A590-1CFFB6FD6B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F27-4109-A590-1CFFB6FD6B7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F27-4109-A590-1CFFB6FD6B7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F27-4109-A590-1CFFB6FD6B7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F27-4109-A590-1CFFB6FD6B7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F27-4109-A590-1CFFB6FD6B7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F27-4109-A590-1CFFB6FD6B7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F27-4109-A590-1CFFB6FD6B7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2F27-4109-A590-1CFFB6FD6B7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2F27-4109-A590-1CFFB6FD6B7A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2F27-4109-A590-1CFFB6FD6B7A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2F27-4109-A590-1CFFB6FD6B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战斗技能!$O$5:$O$11</c:f>
              <c:strCache>
                <c:ptCount val="7"/>
                <c:pt idx="0">
                  <c:v>普攻</c:v>
                </c:pt>
                <c:pt idx="1">
                  <c:v>普攻</c:v>
                </c:pt>
                <c:pt idx="2">
                  <c:v>普攻</c:v>
                </c:pt>
                <c:pt idx="3">
                  <c:v>普攻</c:v>
                </c:pt>
                <c:pt idx="4">
                  <c:v>技能1</c:v>
                </c:pt>
                <c:pt idx="5">
                  <c:v>技能2</c:v>
                </c:pt>
                <c:pt idx="6">
                  <c:v>奥义</c:v>
                </c:pt>
              </c:strCache>
            </c:strRef>
          </c:cat>
          <c:val>
            <c:numRef>
              <c:f>战斗技能!$AA$5:$AA$11</c:f>
              <c:numCache>
                <c:formatCode>General</c:formatCode>
                <c:ptCount val="7"/>
                <c:pt idx="0">
                  <c:v>9.7919999999999998</c:v>
                </c:pt>
                <c:pt idx="1">
                  <c:v>10.176</c:v>
                </c:pt>
                <c:pt idx="2">
                  <c:v>20.448</c:v>
                </c:pt>
                <c:pt idx="3">
                  <c:v>19.2</c:v>
                </c:pt>
                <c:pt idx="4">
                  <c:v>49.104000000000006</c:v>
                </c:pt>
                <c:pt idx="5">
                  <c:v>16.536000000000001</c:v>
                </c:pt>
                <c:pt idx="6">
                  <c:v>82.08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27-4109-A590-1CFFB6FD6B7A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AD9-4232-99D7-21C68D69A1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AD9-4232-99D7-21C68D69A1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AD9-4232-99D7-21C68D69A1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AD9-4232-99D7-21C68D69A1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AD9-4232-99D7-21C68D69A1D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AD9-4232-99D7-21C68D69A1D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AD9-4232-99D7-21C68D69A1D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AD9-4232-99D7-21C68D69A1D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3AD9-4232-99D7-21C68D69A1D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AD9-4232-99D7-21C68D69A1D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3AD9-4232-99D7-21C68D69A1D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AD9-4232-99D7-21C68D69A1D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3AD9-4232-99D7-21C68D69A1D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3AD9-4232-99D7-21C68D69A1DF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战斗技能!$O$54:$O$60</c:f>
              <c:strCache>
                <c:ptCount val="7"/>
                <c:pt idx="0">
                  <c:v>普攻</c:v>
                </c:pt>
                <c:pt idx="1">
                  <c:v>普攻</c:v>
                </c:pt>
                <c:pt idx="2">
                  <c:v>普攻</c:v>
                </c:pt>
                <c:pt idx="3">
                  <c:v>普攻</c:v>
                </c:pt>
                <c:pt idx="4">
                  <c:v>技能1</c:v>
                </c:pt>
                <c:pt idx="5">
                  <c:v>技能2</c:v>
                </c:pt>
                <c:pt idx="6">
                  <c:v>奥义</c:v>
                </c:pt>
              </c:strCache>
            </c:strRef>
          </c:cat>
          <c:val>
            <c:numRef>
              <c:f>战斗技能!$AA$54:$AA$60</c:f>
              <c:numCache>
                <c:formatCode>General</c:formatCode>
                <c:ptCount val="7"/>
                <c:pt idx="0">
                  <c:v>16</c:v>
                </c:pt>
                <c:pt idx="1">
                  <c:v>19.2</c:v>
                </c:pt>
                <c:pt idx="2">
                  <c:v>20.8</c:v>
                </c:pt>
                <c:pt idx="3">
                  <c:v>24</c:v>
                </c:pt>
                <c:pt idx="4">
                  <c:v>48</c:v>
                </c:pt>
                <c:pt idx="5">
                  <c:v>33.599999999999994</c:v>
                </c:pt>
                <c:pt idx="6">
                  <c:v>34.56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9-4232-99D7-21C68D69A1DF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伤害周期 </a:t>
            </a:r>
            <a:r>
              <a:rPr lang="en-US" altLang="zh-CN"/>
              <a:t>- </a:t>
            </a:r>
            <a:r>
              <a:rPr lang="zh-CN" altLang="en-US"/>
              <a:t>普攻</a:t>
            </a:r>
            <a:r>
              <a:rPr lang="en-US" altLang="zh-CN"/>
              <a:t>/</a:t>
            </a:r>
            <a:r>
              <a:rPr lang="zh-CN" altLang="en-US"/>
              <a:t>技能</a:t>
            </a:r>
            <a:r>
              <a:rPr lang="en-US" altLang="zh-CN"/>
              <a:t>/</a:t>
            </a:r>
            <a:r>
              <a:rPr lang="zh-CN" altLang="en-US"/>
              <a:t>奥义</a:t>
            </a:r>
            <a:r>
              <a:rPr lang="en-US" altLang="zh-CN"/>
              <a:t> 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战斗技能!$E$28</c:f>
              <c:strCache>
                <c:ptCount val="1"/>
                <c:pt idx="0">
                  <c:v>伤害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战斗技能!$C$29:$C$112</c:f>
              <c:strCache>
                <c:ptCount val="84"/>
                <c:pt idx="0">
                  <c:v>技能1</c:v>
                </c:pt>
                <c:pt idx="1">
                  <c:v>技能2</c:v>
                </c:pt>
                <c:pt idx="2">
                  <c:v>普攻</c:v>
                </c:pt>
                <c:pt idx="3">
                  <c:v>普攻</c:v>
                </c:pt>
                <c:pt idx="4">
                  <c:v>普攻</c:v>
                </c:pt>
                <c:pt idx="5">
                  <c:v>普攻</c:v>
                </c:pt>
                <c:pt idx="6">
                  <c:v>普攻</c:v>
                </c:pt>
                <c:pt idx="7">
                  <c:v>普攻</c:v>
                </c:pt>
                <c:pt idx="8">
                  <c:v>普攻</c:v>
                </c:pt>
                <c:pt idx="9">
                  <c:v>普攻</c:v>
                </c:pt>
                <c:pt idx="10">
                  <c:v>技能1</c:v>
                </c:pt>
                <c:pt idx="11">
                  <c:v>技能2</c:v>
                </c:pt>
                <c:pt idx="12">
                  <c:v>普攻</c:v>
                </c:pt>
                <c:pt idx="13">
                  <c:v>普攻</c:v>
                </c:pt>
                <c:pt idx="14">
                  <c:v>普攻</c:v>
                </c:pt>
                <c:pt idx="15">
                  <c:v>普攻</c:v>
                </c:pt>
                <c:pt idx="16">
                  <c:v>普攻</c:v>
                </c:pt>
                <c:pt idx="17">
                  <c:v>普攻</c:v>
                </c:pt>
                <c:pt idx="18">
                  <c:v>普攻</c:v>
                </c:pt>
                <c:pt idx="19">
                  <c:v>普攻</c:v>
                </c:pt>
                <c:pt idx="20">
                  <c:v>奥义</c:v>
                </c:pt>
                <c:pt idx="21">
                  <c:v>技能1</c:v>
                </c:pt>
                <c:pt idx="22">
                  <c:v>技能2</c:v>
                </c:pt>
                <c:pt idx="23">
                  <c:v>普攻</c:v>
                </c:pt>
                <c:pt idx="24">
                  <c:v>普攻</c:v>
                </c:pt>
                <c:pt idx="25">
                  <c:v>普攻</c:v>
                </c:pt>
                <c:pt idx="26">
                  <c:v>普攻</c:v>
                </c:pt>
                <c:pt idx="27">
                  <c:v>普攻</c:v>
                </c:pt>
                <c:pt idx="28">
                  <c:v>普攻</c:v>
                </c:pt>
                <c:pt idx="29">
                  <c:v>普攻</c:v>
                </c:pt>
                <c:pt idx="30">
                  <c:v>普攻</c:v>
                </c:pt>
                <c:pt idx="31">
                  <c:v>技能1</c:v>
                </c:pt>
                <c:pt idx="32">
                  <c:v>技能2</c:v>
                </c:pt>
                <c:pt idx="33">
                  <c:v>普攻</c:v>
                </c:pt>
                <c:pt idx="34">
                  <c:v>普攻</c:v>
                </c:pt>
                <c:pt idx="35">
                  <c:v>普攻</c:v>
                </c:pt>
                <c:pt idx="36">
                  <c:v>普攻</c:v>
                </c:pt>
                <c:pt idx="37">
                  <c:v>普攻</c:v>
                </c:pt>
                <c:pt idx="38">
                  <c:v>普攻</c:v>
                </c:pt>
                <c:pt idx="39">
                  <c:v>普攻</c:v>
                </c:pt>
                <c:pt idx="40">
                  <c:v>普攻</c:v>
                </c:pt>
                <c:pt idx="41">
                  <c:v>奥义</c:v>
                </c:pt>
                <c:pt idx="42">
                  <c:v>技能1</c:v>
                </c:pt>
                <c:pt idx="43">
                  <c:v>技能2</c:v>
                </c:pt>
                <c:pt idx="44">
                  <c:v>普攻</c:v>
                </c:pt>
                <c:pt idx="45">
                  <c:v>普攻</c:v>
                </c:pt>
                <c:pt idx="46">
                  <c:v>普攻</c:v>
                </c:pt>
                <c:pt idx="47">
                  <c:v>普攻</c:v>
                </c:pt>
                <c:pt idx="48">
                  <c:v>普攻</c:v>
                </c:pt>
                <c:pt idx="49">
                  <c:v>普攻</c:v>
                </c:pt>
                <c:pt idx="50">
                  <c:v>普攻</c:v>
                </c:pt>
                <c:pt idx="51">
                  <c:v>普攻</c:v>
                </c:pt>
                <c:pt idx="52">
                  <c:v>技能1</c:v>
                </c:pt>
                <c:pt idx="53">
                  <c:v>技能2</c:v>
                </c:pt>
                <c:pt idx="54">
                  <c:v>普攻</c:v>
                </c:pt>
                <c:pt idx="55">
                  <c:v>普攻</c:v>
                </c:pt>
                <c:pt idx="56">
                  <c:v>普攻</c:v>
                </c:pt>
                <c:pt idx="57">
                  <c:v>普攻</c:v>
                </c:pt>
                <c:pt idx="58">
                  <c:v>普攻</c:v>
                </c:pt>
                <c:pt idx="59">
                  <c:v>普攻</c:v>
                </c:pt>
                <c:pt idx="60">
                  <c:v>普攻</c:v>
                </c:pt>
                <c:pt idx="61">
                  <c:v>普攻</c:v>
                </c:pt>
                <c:pt idx="62">
                  <c:v>奥义</c:v>
                </c:pt>
                <c:pt idx="63">
                  <c:v>技能1</c:v>
                </c:pt>
                <c:pt idx="64">
                  <c:v>技能2</c:v>
                </c:pt>
                <c:pt idx="65">
                  <c:v>普攻</c:v>
                </c:pt>
                <c:pt idx="66">
                  <c:v>普攻</c:v>
                </c:pt>
                <c:pt idx="67">
                  <c:v>普攻</c:v>
                </c:pt>
                <c:pt idx="68">
                  <c:v>普攻</c:v>
                </c:pt>
                <c:pt idx="69">
                  <c:v>普攻</c:v>
                </c:pt>
                <c:pt idx="70">
                  <c:v>普攻</c:v>
                </c:pt>
                <c:pt idx="71">
                  <c:v>普攻</c:v>
                </c:pt>
                <c:pt idx="72">
                  <c:v>普攻</c:v>
                </c:pt>
                <c:pt idx="73">
                  <c:v>技能1</c:v>
                </c:pt>
                <c:pt idx="74">
                  <c:v>技能2</c:v>
                </c:pt>
                <c:pt idx="75">
                  <c:v>普攻</c:v>
                </c:pt>
                <c:pt idx="76">
                  <c:v>普攻</c:v>
                </c:pt>
                <c:pt idx="77">
                  <c:v>普攻</c:v>
                </c:pt>
                <c:pt idx="78">
                  <c:v>普攻</c:v>
                </c:pt>
                <c:pt idx="79">
                  <c:v>普攻</c:v>
                </c:pt>
                <c:pt idx="80">
                  <c:v>普攻</c:v>
                </c:pt>
                <c:pt idx="81">
                  <c:v>普攻</c:v>
                </c:pt>
                <c:pt idx="82">
                  <c:v>普攻</c:v>
                </c:pt>
                <c:pt idx="83">
                  <c:v>奥义</c:v>
                </c:pt>
              </c:strCache>
            </c:strRef>
          </c:cat>
          <c:val>
            <c:numRef>
              <c:f>战斗技能!$E$29:$E$112</c:f>
              <c:numCache>
                <c:formatCode>General</c:formatCode>
                <c:ptCount val="84"/>
                <c:pt idx="0">
                  <c:v>3.75</c:v>
                </c:pt>
                <c:pt idx="1">
                  <c:v>2.25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1.25</c:v>
                </c:pt>
                <c:pt idx="6">
                  <c:v>1.25</c:v>
                </c:pt>
                <c:pt idx="7">
                  <c:v>1.25</c:v>
                </c:pt>
                <c:pt idx="8">
                  <c:v>1.25</c:v>
                </c:pt>
                <c:pt idx="9">
                  <c:v>1.25</c:v>
                </c:pt>
                <c:pt idx="10">
                  <c:v>3.75</c:v>
                </c:pt>
                <c:pt idx="11">
                  <c:v>2.25</c:v>
                </c:pt>
                <c:pt idx="12">
                  <c:v>1.25</c:v>
                </c:pt>
                <c:pt idx="13">
                  <c:v>1.25</c:v>
                </c:pt>
                <c:pt idx="14">
                  <c:v>1.25</c:v>
                </c:pt>
                <c:pt idx="15">
                  <c:v>1.25</c:v>
                </c:pt>
                <c:pt idx="16">
                  <c:v>1.25</c:v>
                </c:pt>
                <c:pt idx="17">
                  <c:v>1.25</c:v>
                </c:pt>
                <c:pt idx="18">
                  <c:v>1.25</c:v>
                </c:pt>
                <c:pt idx="19">
                  <c:v>1.25</c:v>
                </c:pt>
                <c:pt idx="20">
                  <c:v>7.5</c:v>
                </c:pt>
                <c:pt idx="21">
                  <c:v>3.75</c:v>
                </c:pt>
                <c:pt idx="22">
                  <c:v>2.25</c:v>
                </c:pt>
                <c:pt idx="23">
                  <c:v>1.25</c:v>
                </c:pt>
                <c:pt idx="24">
                  <c:v>1.25</c:v>
                </c:pt>
                <c:pt idx="25">
                  <c:v>1.25</c:v>
                </c:pt>
                <c:pt idx="26">
                  <c:v>1.25</c:v>
                </c:pt>
                <c:pt idx="27">
                  <c:v>1.25</c:v>
                </c:pt>
                <c:pt idx="28">
                  <c:v>1.25</c:v>
                </c:pt>
                <c:pt idx="29">
                  <c:v>1.25</c:v>
                </c:pt>
                <c:pt idx="30">
                  <c:v>1.25</c:v>
                </c:pt>
                <c:pt idx="31">
                  <c:v>3.75</c:v>
                </c:pt>
                <c:pt idx="32">
                  <c:v>2.25</c:v>
                </c:pt>
                <c:pt idx="33">
                  <c:v>1.25</c:v>
                </c:pt>
                <c:pt idx="34">
                  <c:v>1.25</c:v>
                </c:pt>
                <c:pt idx="35">
                  <c:v>1.25</c:v>
                </c:pt>
                <c:pt idx="36">
                  <c:v>1.25</c:v>
                </c:pt>
                <c:pt idx="37">
                  <c:v>1.25</c:v>
                </c:pt>
                <c:pt idx="38">
                  <c:v>1.25</c:v>
                </c:pt>
                <c:pt idx="39">
                  <c:v>1.25</c:v>
                </c:pt>
                <c:pt idx="40">
                  <c:v>1.25</c:v>
                </c:pt>
                <c:pt idx="41">
                  <c:v>7.5</c:v>
                </c:pt>
                <c:pt idx="42">
                  <c:v>3.75</c:v>
                </c:pt>
                <c:pt idx="43">
                  <c:v>2.25</c:v>
                </c:pt>
                <c:pt idx="44">
                  <c:v>1.25</c:v>
                </c:pt>
                <c:pt idx="45">
                  <c:v>1.25</c:v>
                </c:pt>
                <c:pt idx="46">
                  <c:v>1.25</c:v>
                </c:pt>
                <c:pt idx="47">
                  <c:v>1.25</c:v>
                </c:pt>
                <c:pt idx="48">
                  <c:v>1.25</c:v>
                </c:pt>
                <c:pt idx="49">
                  <c:v>1.25</c:v>
                </c:pt>
                <c:pt idx="50">
                  <c:v>1.25</c:v>
                </c:pt>
                <c:pt idx="51">
                  <c:v>1.25</c:v>
                </c:pt>
                <c:pt idx="52">
                  <c:v>3.75</c:v>
                </c:pt>
                <c:pt idx="53">
                  <c:v>2.25</c:v>
                </c:pt>
                <c:pt idx="54">
                  <c:v>1.25</c:v>
                </c:pt>
                <c:pt idx="55">
                  <c:v>1.25</c:v>
                </c:pt>
                <c:pt idx="56">
                  <c:v>1.25</c:v>
                </c:pt>
                <c:pt idx="57">
                  <c:v>1.25</c:v>
                </c:pt>
                <c:pt idx="58">
                  <c:v>1.25</c:v>
                </c:pt>
                <c:pt idx="59">
                  <c:v>1.25</c:v>
                </c:pt>
                <c:pt idx="60">
                  <c:v>1.25</c:v>
                </c:pt>
                <c:pt idx="61">
                  <c:v>1.25</c:v>
                </c:pt>
                <c:pt idx="62">
                  <c:v>7.5</c:v>
                </c:pt>
                <c:pt idx="63">
                  <c:v>3.75</c:v>
                </c:pt>
                <c:pt idx="64">
                  <c:v>2.25</c:v>
                </c:pt>
                <c:pt idx="65">
                  <c:v>1.25</c:v>
                </c:pt>
                <c:pt idx="66">
                  <c:v>1.25</c:v>
                </c:pt>
                <c:pt idx="67">
                  <c:v>1.25</c:v>
                </c:pt>
                <c:pt idx="68">
                  <c:v>1.25</c:v>
                </c:pt>
                <c:pt idx="69">
                  <c:v>1.25</c:v>
                </c:pt>
                <c:pt idx="70">
                  <c:v>1.25</c:v>
                </c:pt>
                <c:pt idx="71">
                  <c:v>1.25</c:v>
                </c:pt>
                <c:pt idx="72">
                  <c:v>1.25</c:v>
                </c:pt>
                <c:pt idx="73">
                  <c:v>3.75</c:v>
                </c:pt>
                <c:pt idx="74">
                  <c:v>2.25</c:v>
                </c:pt>
                <c:pt idx="75">
                  <c:v>1.25</c:v>
                </c:pt>
                <c:pt idx="76">
                  <c:v>1.25</c:v>
                </c:pt>
                <c:pt idx="77">
                  <c:v>1.25</c:v>
                </c:pt>
                <c:pt idx="78">
                  <c:v>1.25</c:v>
                </c:pt>
                <c:pt idx="79">
                  <c:v>1.25</c:v>
                </c:pt>
                <c:pt idx="80">
                  <c:v>1.25</c:v>
                </c:pt>
                <c:pt idx="81">
                  <c:v>1.25</c:v>
                </c:pt>
                <c:pt idx="82">
                  <c:v>1.25</c:v>
                </c:pt>
                <c:pt idx="83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8-44D9-81D2-E5090365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232664"/>
        <c:axId val="802227744"/>
      </c:lineChart>
      <c:catAx>
        <c:axId val="8022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227744"/>
        <c:crosses val="autoZero"/>
        <c:auto val="1"/>
        <c:lblAlgn val="ctr"/>
        <c:lblOffset val="100"/>
        <c:noMultiLvlLbl val="0"/>
      </c:catAx>
      <c:valAx>
        <c:axId val="8022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223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玩家经验!$I$3:$I$203</c:f>
              <c:numCache>
                <c:formatCode>General</c:formatCode>
                <c:ptCount val="20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150</c:v>
                </c:pt>
                <c:pt idx="8">
                  <c:v>180</c:v>
                </c:pt>
                <c:pt idx="9">
                  <c:v>220</c:v>
                </c:pt>
                <c:pt idx="10">
                  <c:v>280</c:v>
                </c:pt>
                <c:pt idx="11">
                  <c:v>340</c:v>
                </c:pt>
                <c:pt idx="12">
                  <c:v>420</c:v>
                </c:pt>
                <c:pt idx="13">
                  <c:v>500</c:v>
                </c:pt>
                <c:pt idx="14">
                  <c:v>600</c:v>
                </c:pt>
                <c:pt idx="15">
                  <c:v>700</c:v>
                </c:pt>
                <c:pt idx="16">
                  <c:v>820</c:v>
                </c:pt>
                <c:pt idx="17">
                  <c:v>940</c:v>
                </c:pt>
                <c:pt idx="18">
                  <c:v>1080</c:v>
                </c:pt>
                <c:pt idx="19">
                  <c:v>1220</c:v>
                </c:pt>
                <c:pt idx="20">
                  <c:v>1420</c:v>
                </c:pt>
                <c:pt idx="21">
                  <c:v>1620</c:v>
                </c:pt>
                <c:pt idx="22">
                  <c:v>1880</c:v>
                </c:pt>
                <c:pt idx="23">
                  <c:v>2140</c:v>
                </c:pt>
                <c:pt idx="24">
                  <c:v>2460</c:v>
                </c:pt>
                <c:pt idx="25">
                  <c:v>2780</c:v>
                </c:pt>
                <c:pt idx="26">
                  <c:v>3160</c:v>
                </c:pt>
                <c:pt idx="27">
                  <c:v>3540</c:v>
                </c:pt>
                <c:pt idx="28">
                  <c:v>3980</c:v>
                </c:pt>
                <c:pt idx="29">
                  <c:v>4420</c:v>
                </c:pt>
                <c:pt idx="30">
                  <c:v>4980</c:v>
                </c:pt>
                <c:pt idx="31">
                  <c:v>5540</c:v>
                </c:pt>
                <c:pt idx="32">
                  <c:v>6220</c:v>
                </c:pt>
                <c:pt idx="33">
                  <c:v>6900</c:v>
                </c:pt>
                <c:pt idx="34">
                  <c:v>7700</c:v>
                </c:pt>
                <c:pt idx="35">
                  <c:v>8500</c:v>
                </c:pt>
                <c:pt idx="36">
                  <c:v>9420</c:v>
                </c:pt>
                <c:pt idx="37">
                  <c:v>10340</c:v>
                </c:pt>
                <c:pt idx="38">
                  <c:v>11380</c:v>
                </c:pt>
                <c:pt idx="39">
                  <c:v>12420</c:v>
                </c:pt>
                <c:pt idx="40">
                  <c:v>13660</c:v>
                </c:pt>
                <c:pt idx="41">
                  <c:v>14900</c:v>
                </c:pt>
                <c:pt idx="42">
                  <c:v>16340</c:v>
                </c:pt>
                <c:pt idx="43">
                  <c:v>17780</c:v>
                </c:pt>
                <c:pt idx="44">
                  <c:v>19420</c:v>
                </c:pt>
                <c:pt idx="45">
                  <c:v>21060</c:v>
                </c:pt>
                <c:pt idx="46">
                  <c:v>22900</c:v>
                </c:pt>
                <c:pt idx="47">
                  <c:v>24740</c:v>
                </c:pt>
                <c:pt idx="48">
                  <c:v>26780</c:v>
                </c:pt>
                <c:pt idx="49">
                  <c:v>28820</c:v>
                </c:pt>
                <c:pt idx="50">
                  <c:v>31160</c:v>
                </c:pt>
                <c:pt idx="51">
                  <c:v>33500</c:v>
                </c:pt>
                <c:pt idx="52">
                  <c:v>36140</c:v>
                </c:pt>
                <c:pt idx="53">
                  <c:v>38780</c:v>
                </c:pt>
                <c:pt idx="54">
                  <c:v>41720</c:v>
                </c:pt>
                <c:pt idx="55">
                  <c:v>44660</c:v>
                </c:pt>
                <c:pt idx="56">
                  <c:v>47900</c:v>
                </c:pt>
                <c:pt idx="57">
                  <c:v>51140</c:v>
                </c:pt>
                <c:pt idx="58">
                  <c:v>54680</c:v>
                </c:pt>
                <c:pt idx="59">
                  <c:v>58220</c:v>
                </c:pt>
                <c:pt idx="60">
                  <c:v>62180</c:v>
                </c:pt>
                <c:pt idx="61">
                  <c:v>66140</c:v>
                </c:pt>
                <c:pt idx="62">
                  <c:v>70520</c:v>
                </c:pt>
                <c:pt idx="63">
                  <c:v>74900</c:v>
                </c:pt>
                <c:pt idx="64">
                  <c:v>79700</c:v>
                </c:pt>
                <c:pt idx="65">
                  <c:v>84500</c:v>
                </c:pt>
                <c:pt idx="66">
                  <c:v>89720</c:v>
                </c:pt>
                <c:pt idx="67">
                  <c:v>94940</c:v>
                </c:pt>
                <c:pt idx="68">
                  <c:v>100580</c:v>
                </c:pt>
                <c:pt idx="69">
                  <c:v>106220</c:v>
                </c:pt>
                <c:pt idx="70">
                  <c:v>112420</c:v>
                </c:pt>
                <c:pt idx="71">
                  <c:v>118620</c:v>
                </c:pt>
                <c:pt idx="72">
                  <c:v>125380</c:v>
                </c:pt>
                <c:pt idx="73">
                  <c:v>132140</c:v>
                </c:pt>
                <c:pt idx="74">
                  <c:v>139460</c:v>
                </c:pt>
                <c:pt idx="75">
                  <c:v>146780</c:v>
                </c:pt>
                <c:pt idx="76">
                  <c:v>154660</c:v>
                </c:pt>
                <c:pt idx="77">
                  <c:v>162540</c:v>
                </c:pt>
                <c:pt idx="78">
                  <c:v>170980</c:v>
                </c:pt>
                <c:pt idx="79">
                  <c:v>179420</c:v>
                </c:pt>
                <c:pt idx="80">
                  <c:v>188580</c:v>
                </c:pt>
                <c:pt idx="81">
                  <c:v>197740</c:v>
                </c:pt>
                <c:pt idx="82">
                  <c:v>207620</c:v>
                </c:pt>
                <c:pt idx="83">
                  <c:v>217500</c:v>
                </c:pt>
                <c:pt idx="84">
                  <c:v>228100</c:v>
                </c:pt>
                <c:pt idx="85">
                  <c:v>238700</c:v>
                </c:pt>
                <c:pt idx="86">
                  <c:v>250020</c:v>
                </c:pt>
                <c:pt idx="87">
                  <c:v>261340</c:v>
                </c:pt>
                <c:pt idx="88">
                  <c:v>273380</c:v>
                </c:pt>
                <c:pt idx="89">
                  <c:v>285420</c:v>
                </c:pt>
                <c:pt idx="90">
                  <c:v>298360</c:v>
                </c:pt>
                <c:pt idx="91">
                  <c:v>311300</c:v>
                </c:pt>
                <c:pt idx="92">
                  <c:v>325140</c:v>
                </c:pt>
                <c:pt idx="93">
                  <c:v>338980</c:v>
                </c:pt>
                <c:pt idx="94">
                  <c:v>353720</c:v>
                </c:pt>
                <c:pt idx="95">
                  <c:v>368460</c:v>
                </c:pt>
                <c:pt idx="96">
                  <c:v>384100</c:v>
                </c:pt>
                <c:pt idx="97">
                  <c:v>399740</c:v>
                </c:pt>
                <c:pt idx="98">
                  <c:v>416280</c:v>
                </c:pt>
                <c:pt idx="99">
                  <c:v>432820</c:v>
                </c:pt>
                <c:pt idx="100">
                  <c:v>450460</c:v>
                </c:pt>
                <c:pt idx="101">
                  <c:v>468100</c:v>
                </c:pt>
                <c:pt idx="102">
                  <c:v>486840</c:v>
                </c:pt>
                <c:pt idx="103">
                  <c:v>505580</c:v>
                </c:pt>
                <c:pt idx="104">
                  <c:v>525420</c:v>
                </c:pt>
                <c:pt idx="105">
                  <c:v>545260</c:v>
                </c:pt>
                <c:pt idx="106">
                  <c:v>566200</c:v>
                </c:pt>
                <c:pt idx="107">
                  <c:v>587140</c:v>
                </c:pt>
                <c:pt idx="108">
                  <c:v>609180</c:v>
                </c:pt>
                <c:pt idx="109">
                  <c:v>631220</c:v>
                </c:pt>
                <c:pt idx="110">
                  <c:v>654580</c:v>
                </c:pt>
                <c:pt idx="111">
                  <c:v>677940</c:v>
                </c:pt>
                <c:pt idx="112">
                  <c:v>702620</c:v>
                </c:pt>
                <c:pt idx="113">
                  <c:v>727300</c:v>
                </c:pt>
                <c:pt idx="114">
                  <c:v>753300</c:v>
                </c:pt>
                <c:pt idx="115">
                  <c:v>779300</c:v>
                </c:pt>
                <c:pt idx="116">
                  <c:v>806620</c:v>
                </c:pt>
                <c:pt idx="117">
                  <c:v>833940</c:v>
                </c:pt>
                <c:pt idx="118">
                  <c:v>862580</c:v>
                </c:pt>
                <c:pt idx="119">
                  <c:v>891220</c:v>
                </c:pt>
                <c:pt idx="120">
                  <c:v>921420</c:v>
                </c:pt>
                <c:pt idx="121">
                  <c:v>951620</c:v>
                </c:pt>
                <c:pt idx="122">
                  <c:v>983380</c:v>
                </c:pt>
                <c:pt idx="123">
                  <c:v>1015140</c:v>
                </c:pt>
                <c:pt idx="124">
                  <c:v>1048460</c:v>
                </c:pt>
                <c:pt idx="125">
                  <c:v>1081780</c:v>
                </c:pt>
                <c:pt idx="126">
                  <c:v>1116660</c:v>
                </c:pt>
                <c:pt idx="127">
                  <c:v>1151540</c:v>
                </c:pt>
                <c:pt idx="128">
                  <c:v>1187980</c:v>
                </c:pt>
                <c:pt idx="129">
                  <c:v>1224420</c:v>
                </c:pt>
                <c:pt idx="130">
                  <c:v>1262680</c:v>
                </c:pt>
                <c:pt idx="131">
                  <c:v>1300940</c:v>
                </c:pt>
                <c:pt idx="132">
                  <c:v>1341020</c:v>
                </c:pt>
                <c:pt idx="133">
                  <c:v>1381100</c:v>
                </c:pt>
                <c:pt idx="134">
                  <c:v>1423000</c:v>
                </c:pt>
                <c:pt idx="135">
                  <c:v>1464900</c:v>
                </c:pt>
                <c:pt idx="136">
                  <c:v>1508620</c:v>
                </c:pt>
                <c:pt idx="137">
                  <c:v>1552340</c:v>
                </c:pt>
                <c:pt idx="138">
                  <c:v>1597880</c:v>
                </c:pt>
                <c:pt idx="139">
                  <c:v>1643420</c:v>
                </c:pt>
                <c:pt idx="140">
                  <c:v>1691060</c:v>
                </c:pt>
                <c:pt idx="141">
                  <c:v>1738700</c:v>
                </c:pt>
                <c:pt idx="142">
                  <c:v>1788440</c:v>
                </c:pt>
                <c:pt idx="143">
                  <c:v>1838180</c:v>
                </c:pt>
                <c:pt idx="144">
                  <c:v>1890020</c:v>
                </c:pt>
                <c:pt idx="145">
                  <c:v>1941860</c:v>
                </c:pt>
                <c:pt idx="146">
                  <c:v>1995800</c:v>
                </c:pt>
                <c:pt idx="147">
                  <c:v>2049740</c:v>
                </c:pt>
                <c:pt idx="148">
                  <c:v>2105780</c:v>
                </c:pt>
                <c:pt idx="149">
                  <c:v>2161820</c:v>
                </c:pt>
                <c:pt idx="150">
                  <c:v>2220260</c:v>
                </c:pt>
                <c:pt idx="151">
                  <c:v>2278700</c:v>
                </c:pt>
                <c:pt idx="152">
                  <c:v>2339540</c:v>
                </c:pt>
                <c:pt idx="153">
                  <c:v>2400380</c:v>
                </c:pt>
                <c:pt idx="154">
                  <c:v>2463620</c:v>
                </c:pt>
                <c:pt idx="155">
                  <c:v>2526860</c:v>
                </c:pt>
                <c:pt idx="156">
                  <c:v>2592500</c:v>
                </c:pt>
                <c:pt idx="157">
                  <c:v>2658140</c:v>
                </c:pt>
                <c:pt idx="158">
                  <c:v>2726180</c:v>
                </c:pt>
                <c:pt idx="159">
                  <c:v>2794220</c:v>
                </c:pt>
                <c:pt idx="160">
                  <c:v>2864980</c:v>
                </c:pt>
                <c:pt idx="161">
                  <c:v>2935740</c:v>
                </c:pt>
                <c:pt idx="162">
                  <c:v>3009220</c:v>
                </c:pt>
                <c:pt idx="163">
                  <c:v>3082700</c:v>
                </c:pt>
                <c:pt idx="164">
                  <c:v>3158900</c:v>
                </c:pt>
                <c:pt idx="165">
                  <c:v>3235100</c:v>
                </c:pt>
                <c:pt idx="166">
                  <c:v>3314020</c:v>
                </c:pt>
                <c:pt idx="167">
                  <c:v>3392940</c:v>
                </c:pt>
                <c:pt idx="168">
                  <c:v>3474580</c:v>
                </c:pt>
                <c:pt idx="169">
                  <c:v>3556220</c:v>
                </c:pt>
                <c:pt idx="170">
                  <c:v>3640920</c:v>
                </c:pt>
                <c:pt idx="171">
                  <c:v>3725620</c:v>
                </c:pt>
                <c:pt idx="172">
                  <c:v>3813380</c:v>
                </c:pt>
                <c:pt idx="173">
                  <c:v>3901140</c:v>
                </c:pt>
                <c:pt idx="174">
                  <c:v>3991960</c:v>
                </c:pt>
                <c:pt idx="175">
                  <c:v>4082780</c:v>
                </c:pt>
                <c:pt idx="176">
                  <c:v>4176660</c:v>
                </c:pt>
                <c:pt idx="177">
                  <c:v>4270540</c:v>
                </c:pt>
                <c:pt idx="178">
                  <c:v>4367480</c:v>
                </c:pt>
                <c:pt idx="179">
                  <c:v>4464420</c:v>
                </c:pt>
                <c:pt idx="180">
                  <c:v>4564780</c:v>
                </c:pt>
                <c:pt idx="181">
                  <c:v>4665140</c:v>
                </c:pt>
                <c:pt idx="182">
                  <c:v>4768920</c:v>
                </c:pt>
                <c:pt idx="183">
                  <c:v>4872700</c:v>
                </c:pt>
                <c:pt idx="184">
                  <c:v>4979900</c:v>
                </c:pt>
                <c:pt idx="185">
                  <c:v>5087100</c:v>
                </c:pt>
                <c:pt idx="186">
                  <c:v>5197720</c:v>
                </c:pt>
                <c:pt idx="187">
                  <c:v>5308340</c:v>
                </c:pt>
                <c:pt idx="188">
                  <c:v>5422380</c:v>
                </c:pt>
                <c:pt idx="189">
                  <c:v>5536420</c:v>
                </c:pt>
                <c:pt idx="190">
                  <c:v>5654260</c:v>
                </c:pt>
                <c:pt idx="191">
                  <c:v>5772100</c:v>
                </c:pt>
                <c:pt idx="192">
                  <c:v>5893740</c:v>
                </c:pt>
                <c:pt idx="193">
                  <c:v>6015380</c:v>
                </c:pt>
                <c:pt idx="194">
                  <c:v>6140820</c:v>
                </c:pt>
                <c:pt idx="195">
                  <c:v>6266260</c:v>
                </c:pt>
                <c:pt idx="196">
                  <c:v>6395500</c:v>
                </c:pt>
                <c:pt idx="197">
                  <c:v>6524740</c:v>
                </c:pt>
                <c:pt idx="198">
                  <c:v>6657780</c:v>
                </c:pt>
                <c:pt idx="199">
                  <c:v>6790820</c:v>
                </c:pt>
                <c:pt idx="200">
                  <c:v>6928060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6-44BE-A72C-FD0CF99CE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515455"/>
        <c:axId val="1962514495"/>
      </c:lineChart>
      <c:catAx>
        <c:axId val="196251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514495"/>
        <c:crosses val="autoZero"/>
        <c:auto val="1"/>
        <c:lblAlgn val="ctr"/>
        <c:lblOffset val="100"/>
        <c:noMultiLvlLbl val="0"/>
      </c:catAx>
      <c:valAx>
        <c:axId val="19625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51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基础经验产出!$I$3:$I$203</c:f>
              <c:numCache>
                <c:formatCode>General</c:formatCode>
                <c:ptCount val="201"/>
                <c:pt idx="0">
                  <c:v>200</c:v>
                </c:pt>
                <c:pt idx="1">
                  <c:v>210</c:v>
                </c:pt>
                <c:pt idx="2">
                  <c:v>230</c:v>
                </c:pt>
                <c:pt idx="3">
                  <c:v>260</c:v>
                </c:pt>
                <c:pt idx="4">
                  <c:v>300</c:v>
                </c:pt>
                <c:pt idx="5">
                  <c:v>350</c:v>
                </c:pt>
                <c:pt idx="6">
                  <c:v>410</c:v>
                </c:pt>
                <c:pt idx="7">
                  <c:v>480</c:v>
                </c:pt>
                <c:pt idx="8">
                  <c:v>560</c:v>
                </c:pt>
                <c:pt idx="9">
                  <c:v>650</c:v>
                </c:pt>
                <c:pt idx="10">
                  <c:v>950</c:v>
                </c:pt>
                <c:pt idx="11">
                  <c:v>965</c:v>
                </c:pt>
                <c:pt idx="12">
                  <c:v>995</c:v>
                </c:pt>
                <c:pt idx="13">
                  <c:v>1040</c:v>
                </c:pt>
                <c:pt idx="14">
                  <c:v>1100</c:v>
                </c:pt>
                <c:pt idx="15">
                  <c:v>1175</c:v>
                </c:pt>
                <c:pt idx="16">
                  <c:v>1265</c:v>
                </c:pt>
                <c:pt idx="17">
                  <c:v>1370</c:v>
                </c:pt>
                <c:pt idx="18">
                  <c:v>1490</c:v>
                </c:pt>
                <c:pt idx="19">
                  <c:v>1625</c:v>
                </c:pt>
                <c:pt idx="20">
                  <c:v>2025</c:v>
                </c:pt>
                <c:pt idx="21">
                  <c:v>2045</c:v>
                </c:pt>
                <c:pt idx="22">
                  <c:v>2085</c:v>
                </c:pt>
                <c:pt idx="23">
                  <c:v>2145</c:v>
                </c:pt>
                <c:pt idx="24">
                  <c:v>2225</c:v>
                </c:pt>
                <c:pt idx="25">
                  <c:v>2325</c:v>
                </c:pt>
                <c:pt idx="26">
                  <c:v>2445</c:v>
                </c:pt>
                <c:pt idx="27">
                  <c:v>2585</c:v>
                </c:pt>
                <c:pt idx="28">
                  <c:v>2745</c:v>
                </c:pt>
                <c:pt idx="29">
                  <c:v>2925</c:v>
                </c:pt>
                <c:pt idx="30">
                  <c:v>3425</c:v>
                </c:pt>
                <c:pt idx="31">
                  <c:v>3450</c:v>
                </c:pt>
                <c:pt idx="32">
                  <c:v>3500</c:v>
                </c:pt>
                <c:pt idx="33">
                  <c:v>3575</c:v>
                </c:pt>
                <c:pt idx="34">
                  <c:v>3675</c:v>
                </c:pt>
                <c:pt idx="35">
                  <c:v>3800</c:v>
                </c:pt>
                <c:pt idx="36">
                  <c:v>3950</c:v>
                </c:pt>
                <c:pt idx="37">
                  <c:v>4125</c:v>
                </c:pt>
                <c:pt idx="38">
                  <c:v>4325</c:v>
                </c:pt>
                <c:pt idx="39">
                  <c:v>4550</c:v>
                </c:pt>
                <c:pt idx="40">
                  <c:v>5150</c:v>
                </c:pt>
                <c:pt idx="41">
                  <c:v>5180</c:v>
                </c:pt>
                <c:pt idx="42">
                  <c:v>5240</c:v>
                </c:pt>
                <c:pt idx="43">
                  <c:v>5330</c:v>
                </c:pt>
                <c:pt idx="44">
                  <c:v>5450</c:v>
                </c:pt>
                <c:pt idx="45">
                  <c:v>5600</c:v>
                </c:pt>
                <c:pt idx="46">
                  <c:v>5780</c:v>
                </c:pt>
                <c:pt idx="47">
                  <c:v>5990</c:v>
                </c:pt>
                <c:pt idx="48">
                  <c:v>6230</c:v>
                </c:pt>
                <c:pt idx="49">
                  <c:v>6500</c:v>
                </c:pt>
                <c:pt idx="50">
                  <c:v>7200</c:v>
                </c:pt>
                <c:pt idx="51">
                  <c:v>7235</c:v>
                </c:pt>
                <c:pt idx="52">
                  <c:v>7305</c:v>
                </c:pt>
                <c:pt idx="53">
                  <c:v>7410</c:v>
                </c:pt>
                <c:pt idx="54">
                  <c:v>7550</c:v>
                </c:pt>
                <c:pt idx="55">
                  <c:v>7725</c:v>
                </c:pt>
                <c:pt idx="56">
                  <c:v>7935</c:v>
                </c:pt>
                <c:pt idx="57">
                  <c:v>8180</c:v>
                </c:pt>
                <c:pt idx="58">
                  <c:v>8460</c:v>
                </c:pt>
                <c:pt idx="59">
                  <c:v>8775</c:v>
                </c:pt>
                <c:pt idx="60">
                  <c:v>9575</c:v>
                </c:pt>
                <c:pt idx="61">
                  <c:v>9615</c:v>
                </c:pt>
                <c:pt idx="62">
                  <c:v>9695</c:v>
                </c:pt>
                <c:pt idx="63">
                  <c:v>9815</c:v>
                </c:pt>
                <c:pt idx="64">
                  <c:v>9975</c:v>
                </c:pt>
                <c:pt idx="65">
                  <c:v>10175</c:v>
                </c:pt>
                <c:pt idx="66">
                  <c:v>10415</c:v>
                </c:pt>
                <c:pt idx="67">
                  <c:v>10695</c:v>
                </c:pt>
                <c:pt idx="68">
                  <c:v>11015</c:v>
                </c:pt>
                <c:pt idx="69">
                  <c:v>11375</c:v>
                </c:pt>
                <c:pt idx="70">
                  <c:v>12275</c:v>
                </c:pt>
                <c:pt idx="71">
                  <c:v>12320</c:v>
                </c:pt>
                <c:pt idx="72">
                  <c:v>12410</c:v>
                </c:pt>
                <c:pt idx="73">
                  <c:v>12545</c:v>
                </c:pt>
                <c:pt idx="74">
                  <c:v>12725</c:v>
                </c:pt>
                <c:pt idx="75">
                  <c:v>12950</c:v>
                </c:pt>
                <c:pt idx="76">
                  <c:v>13220</c:v>
                </c:pt>
                <c:pt idx="77">
                  <c:v>13535</c:v>
                </c:pt>
                <c:pt idx="78">
                  <c:v>13895</c:v>
                </c:pt>
                <c:pt idx="79">
                  <c:v>14300</c:v>
                </c:pt>
                <c:pt idx="80">
                  <c:v>15300</c:v>
                </c:pt>
                <c:pt idx="81">
                  <c:v>15350</c:v>
                </c:pt>
                <c:pt idx="82">
                  <c:v>15450</c:v>
                </c:pt>
                <c:pt idx="83">
                  <c:v>15600</c:v>
                </c:pt>
                <c:pt idx="84">
                  <c:v>15800</c:v>
                </c:pt>
                <c:pt idx="85">
                  <c:v>16050</c:v>
                </c:pt>
                <c:pt idx="86">
                  <c:v>16350</c:v>
                </c:pt>
                <c:pt idx="87">
                  <c:v>16700</c:v>
                </c:pt>
                <c:pt idx="88">
                  <c:v>17100</c:v>
                </c:pt>
                <c:pt idx="89">
                  <c:v>17550</c:v>
                </c:pt>
                <c:pt idx="90">
                  <c:v>18650</c:v>
                </c:pt>
                <c:pt idx="91">
                  <c:v>18705</c:v>
                </c:pt>
                <c:pt idx="92">
                  <c:v>18815</c:v>
                </c:pt>
                <c:pt idx="93">
                  <c:v>18980</c:v>
                </c:pt>
                <c:pt idx="94">
                  <c:v>19200</c:v>
                </c:pt>
                <c:pt idx="95">
                  <c:v>19475</c:v>
                </c:pt>
                <c:pt idx="96">
                  <c:v>19805</c:v>
                </c:pt>
                <c:pt idx="97">
                  <c:v>20190</c:v>
                </c:pt>
                <c:pt idx="98">
                  <c:v>20630</c:v>
                </c:pt>
                <c:pt idx="99">
                  <c:v>21125</c:v>
                </c:pt>
                <c:pt idx="100">
                  <c:v>22325</c:v>
                </c:pt>
                <c:pt idx="101">
                  <c:v>22385</c:v>
                </c:pt>
                <c:pt idx="102">
                  <c:v>22505</c:v>
                </c:pt>
                <c:pt idx="103">
                  <c:v>22685</c:v>
                </c:pt>
                <c:pt idx="104">
                  <c:v>22925</c:v>
                </c:pt>
                <c:pt idx="105">
                  <c:v>23225</c:v>
                </c:pt>
                <c:pt idx="106">
                  <c:v>23585</c:v>
                </c:pt>
                <c:pt idx="107">
                  <c:v>24005</c:v>
                </c:pt>
                <c:pt idx="108">
                  <c:v>24485</c:v>
                </c:pt>
                <c:pt idx="109">
                  <c:v>25025</c:v>
                </c:pt>
                <c:pt idx="110">
                  <c:v>26325</c:v>
                </c:pt>
                <c:pt idx="111">
                  <c:v>26390</c:v>
                </c:pt>
                <c:pt idx="112">
                  <c:v>26520</c:v>
                </c:pt>
                <c:pt idx="113">
                  <c:v>26715</c:v>
                </c:pt>
                <c:pt idx="114">
                  <c:v>26975</c:v>
                </c:pt>
                <c:pt idx="115">
                  <c:v>27300</c:v>
                </c:pt>
                <c:pt idx="116">
                  <c:v>27690</c:v>
                </c:pt>
                <c:pt idx="117">
                  <c:v>28145</c:v>
                </c:pt>
                <c:pt idx="118">
                  <c:v>28665</c:v>
                </c:pt>
                <c:pt idx="119">
                  <c:v>29250</c:v>
                </c:pt>
                <c:pt idx="120">
                  <c:v>30650</c:v>
                </c:pt>
                <c:pt idx="121">
                  <c:v>30720</c:v>
                </c:pt>
                <c:pt idx="122">
                  <c:v>30860</c:v>
                </c:pt>
                <c:pt idx="123">
                  <c:v>31070</c:v>
                </c:pt>
                <c:pt idx="124">
                  <c:v>31350</c:v>
                </c:pt>
                <c:pt idx="125">
                  <c:v>31700</c:v>
                </c:pt>
                <c:pt idx="126">
                  <c:v>32120</c:v>
                </c:pt>
                <c:pt idx="127">
                  <c:v>32610</c:v>
                </c:pt>
                <c:pt idx="128">
                  <c:v>33170</c:v>
                </c:pt>
                <c:pt idx="129">
                  <c:v>33800</c:v>
                </c:pt>
                <c:pt idx="130">
                  <c:v>35300</c:v>
                </c:pt>
                <c:pt idx="131">
                  <c:v>35375</c:v>
                </c:pt>
                <c:pt idx="132">
                  <c:v>35525</c:v>
                </c:pt>
                <c:pt idx="133">
                  <c:v>35750</c:v>
                </c:pt>
                <c:pt idx="134">
                  <c:v>36050</c:v>
                </c:pt>
                <c:pt idx="135">
                  <c:v>36425</c:v>
                </c:pt>
                <c:pt idx="136">
                  <c:v>36875</c:v>
                </c:pt>
                <c:pt idx="137">
                  <c:v>37400</c:v>
                </c:pt>
                <c:pt idx="138">
                  <c:v>38000</c:v>
                </c:pt>
                <c:pt idx="139">
                  <c:v>38675</c:v>
                </c:pt>
                <c:pt idx="140">
                  <c:v>40275</c:v>
                </c:pt>
                <c:pt idx="141">
                  <c:v>40355</c:v>
                </c:pt>
                <c:pt idx="142">
                  <c:v>40515</c:v>
                </c:pt>
                <c:pt idx="143">
                  <c:v>40755</c:v>
                </c:pt>
                <c:pt idx="144">
                  <c:v>41075</c:v>
                </c:pt>
                <c:pt idx="145">
                  <c:v>41475</c:v>
                </c:pt>
                <c:pt idx="146">
                  <c:v>41955</c:v>
                </c:pt>
                <c:pt idx="147">
                  <c:v>42515</c:v>
                </c:pt>
                <c:pt idx="148">
                  <c:v>43155</c:v>
                </c:pt>
                <c:pt idx="149">
                  <c:v>43875</c:v>
                </c:pt>
                <c:pt idx="150">
                  <c:v>45575</c:v>
                </c:pt>
                <c:pt idx="151">
                  <c:v>45660</c:v>
                </c:pt>
                <c:pt idx="152">
                  <c:v>45830</c:v>
                </c:pt>
                <c:pt idx="153">
                  <c:v>46085</c:v>
                </c:pt>
                <c:pt idx="154">
                  <c:v>46425</c:v>
                </c:pt>
                <c:pt idx="155">
                  <c:v>46850</c:v>
                </c:pt>
                <c:pt idx="156">
                  <c:v>47360</c:v>
                </c:pt>
                <c:pt idx="157">
                  <c:v>47955</c:v>
                </c:pt>
                <c:pt idx="158">
                  <c:v>48635</c:v>
                </c:pt>
                <c:pt idx="159">
                  <c:v>49400</c:v>
                </c:pt>
                <c:pt idx="160">
                  <c:v>51200</c:v>
                </c:pt>
                <c:pt idx="161">
                  <c:v>51290</c:v>
                </c:pt>
                <c:pt idx="162">
                  <c:v>51470</c:v>
                </c:pt>
                <c:pt idx="163">
                  <c:v>51740</c:v>
                </c:pt>
                <c:pt idx="164">
                  <c:v>52100</c:v>
                </c:pt>
                <c:pt idx="165">
                  <c:v>52550</c:v>
                </c:pt>
                <c:pt idx="166">
                  <c:v>53090</c:v>
                </c:pt>
                <c:pt idx="167">
                  <c:v>53720</c:v>
                </c:pt>
                <c:pt idx="168">
                  <c:v>54440</c:v>
                </c:pt>
                <c:pt idx="169">
                  <c:v>55250</c:v>
                </c:pt>
                <c:pt idx="170">
                  <c:v>57150</c:v>
                </c:pt>
                <c:pt idx="171">
                  <c:v>57245</c:v>
                </c:pt>
                <c:pt idx="172">
                  <c:v>57435</c:v>
                </c:pt>
                <c:pt idx="173">
                  <c:v>57720</c:v>
                </c:pt>
                <c:pt idx="174">
                  <c:v>58100</c:v>
                </c:pt>
                <c:pt idx="175">
                  <c:v>58575</c:v>
                </c:pt>
                <c:pt idx="176">
                  <c:v>59145</c:v>
                </c:pt>
                <c:pt idx="177">
                  <c:v>59810</c:v>
                </c:pt>
                <c:pt idx="178">
                  <c:v>60570</c:v>
                </c:pt>
                <c:pt idx="179">
                  <c:v>61425</c:v>
                </c:pt>
                <c:pt idx="180">
                  <c:v>63425</c:v>
                </c:pt>
                <c:pt idx="181">
                  <c:v>63525</c:v>
                </c:pt>
                <c:pt idx="182">
                  <c:v>63725</c:v>
                </c:pt>
                <c:pt idx="183">
                  <c:v>64025</c:v>
                </c:pt>
                <c:pt idx="184">
                  <c:v>64425</c:v>
                </c:pt>
                <c:pt idx="185">
                  <c:v>64925</c:v>
                </c:pt>
                <c:pt idx="186">
                  <c:v>65525</c:v>
                </c:pt>
                <c:pt idx="187">
                  <c:v>66225</c:v>
                </c:pt>
                <c:pt idx="188">
                  <c:v>67025</c:v>
                </c:pt>
                <c:pt idx="189">
                  <c:v>67925</c:v>
                </c:pt>
                <c:pt idx="190">
                  <c:v>70025</c:v>
                </c:pt>
                <c:pt idx="191">
                  <c:v>70130</c:v>
                </c:pt>
                <c:pt idx="192">
                  <c:v>70340</c:v>
                </c:pt>
                <c:pt idx="193">
                  <c:v>70655</c:v>
                </c:pt>
                <c:pt idx="194">
                  <c:v>71075</c:v>
                </c:pt>
                <c:pt idx="195">
                  <c:v>71600</c:v>
                </c:pt>
                <c:pt idx="196">
                  <c:v>72230</c:v>
                </c:pt>
                <c:pt idx="197">
                  <c:v>72965</c:v>
                </c:pt>
                <c:pt idx="198">
                  <c:v>73805</c:v>
                </c:pt>
                <c:pt idx="199">
                  <c:v>74750</c:v>
                </c:pt>
                <c:pt idx="200">
                  <c:v>76950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3-4179-B25A-69EDA3AA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642799"/>
        <c:axId val="1962643279"/>
      </c:lineChart>
      <c:catAx>
        <c:axId val="1962642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643279"/>
        <c:crosses val="autoZero"/>
        <c:auto val="1"/>
        <c:lblAlgn val="ctr"/>
        <c:lblOffset val="100"/>
        <c:noMultiLvlLbl val="0"/>
      </c:catAx>
      <c:valAx>
        <c:axId val="19626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264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产出消耗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7143672258359002E-2"/>
          <c:y val="1.00457607408127E-2"/>
          <c:w val="0.90966792194453905"/>
          <c:h val="0.84787675203151003"/>
        </c:manualLayout>
      </c:layout>
      <c:lineChart>
        <c:grouping val="standard"/>
        <c:varyColors val="0"/>
        <c:ser>
          <c:idx val="0"/>
          <c:order val="0"/>
          <c:tx>
            <c:strRef>
              <c:f>货币汇总!$J$2</c:f>
              <c:strCache>
                <c:ptCount val="1"/>
                <c:pt idx="0">
                  <c:v>消耗汇总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货币汇总!$J$3:$J$102</c:f>
              <c:numCache>
                <c:formatCode>General</c:formatCode>
                <c:ptCount val="100"/>
                <c:pt idx="0">
                  <c:v>1000</c:v>
                </c:pt>
                <c:pt idx="1">
                  <c:v>3420</c:v>
                </c:pt>
                <c:pt idx="2">
                  <c:v>3920</c:v>
                </c:pt>
                <c:pt idx="3">
                  <c:v>4420</c:v>
                </c:pt>
                <c:pt idx="4">
                  <c:v>10560</c:v>
                </c:pt>
                <c:pt idx="5">
                  <c:v>12060</c:v>
                </c:pt>
                <c:pt idx="6">
                  <c:v>13560</c:v>
                </c:pt>
                <c:pt idx="7">
                  <c:v>15060</c:v>
                </c:pt>
                <c:pt idx="8">
                  <c:v>21060</c:v>
                </c:pt>
                <c:pt idx="9">
                  <c:v>29860</c:v>
                </c:pt>
                <c:pt idx="10">
                  <c:v>32860</c:v>
                </c:pt>
                <c:pt idx="11">
                  <c:v>35860</c:v>
                </c:pt>
                <c:pt idx="12">
                  <c:v>45860</c:v>
                </c:pt>
                <c:pt idx="13">
                  <c:v>50860</c:v>
                </c:pt>
                <c:pt idx="14">
                  <c:v>56900</c:v>
                </c:pt>
                <c:pt idx="15">
                  <c:v>249400</c:v>
                </c:pt>
                <c:pt idx="16">
                  <c:v>646300</c:v>
                </c:pt>
                <c:pt idx="17">
                  <c:v>841300</c:v>
                </c:pt>
                <c:pt idx="18">
                  <c:v>1036300</c:v>
                </c:pt>
                <c:pt idx="19">
                  <c:v>1233120</c:v>
                </c:pt>
                <c:pt idx="20">
                  <c:v>1441620</c:v>
                </c:pt>
                <c:pt idx="21">
                  <c:v>1639620</c:v>
                </c:pt>
                <c:pt idx="22">
                  <c:v>1837620</c:v>
                </c:pt>
                <c:pt idx="23">
                  <c:v>2291220</c:v>
                </c:pt>
                <c:pt idx="24">
                  <c:v>2509580</c:v>
                </c:pt>
                <c:pt idx="25">
                  <c:v>2711080</c:v>
                </c:pt>
                <c:pt idx="26">
                  <c:v>2912580</c:v>
                </c:pt>
                <c:pt idx="27">
                  <c:v>3114080</c:v>
                </c:pt>
                <c:pt idx="28">
                  <c:v>3337580</c:v>
                </c:pt>
                <c:pt idx="29">
                  <c:v>3547240</c:v>
                </c:pt>
                <c:pt idx="30">
                  <c:v>3752740</c:v>
                </c:pt>
                <c:pt idx="31">
                  <c:v>3958240</c:v>
                </c:pt>
                <c:pt idx="32">
                  <c:v>4190740</c:v>
                </c:pt>
                <c:pt idx="33">
                  <c:v>4400740</c:v>
                </c:pt>
                <c:pt idx="34">
                  <c:v>4616460</c:v>
                </c:pt>
                <c:pt idx="35">
                  <c:v>4826460</c:v>
                </c:pt>
                <c:pt idx="36">
                  <c:v>5068960</c:v>
                </c:pt>
                <c:pt idx="37">
                  <c:v>10148040</c:v>
                </c:pt>
                <c:pt idx="38">
                  <c:v>10363040</c:v>
                </c:pt>
                <c:pt idx="39">
                  <c:v>10585580</c:v>
                </c:pt>
                <c:pt idx="40">
                  <c:v>10839080</c:v>
                </c:pt>
                <c:pt idx="41">
                  <c:v>11059580</c:v>
                </c:pt>
                <c:pt idx="42">
                  <c:v>11280080</c:v>
                </c:pt>
                <c:pt idx="43">
                  <c:v>11500580</c:v>
                </c:pt>
                <c:pt idx="44">
                  <c:v>11775700</c:v>
                </c:pt>
                <c:pt idx="45">
                  <c:v>12002200</c:v>
                </c:pt>
                <c:pt idx="46">
                  <c:v>12228700</c:v>
                </c:pt>
                <c:pt idx="47">
                  <c:v>12455200</c:v>
                </c:pt>
                <c:pt idx="48">
                  <c:v>12733700</c:v>
                </c:pt>
                <c:pt idx="49">
                  <c:v>12978660</c:v>
                </c:pt>
                <c:pt idx="50">
                  <c:v>13211660</c:v>
                </c:pt>
                <c:pt idx="51">
                  <c:v>13444660</c:v>
                </c:pt>
                <c:pt idx="52">
                  <c:v>13737160</c:v>
                </c:pt>
                <c:pt idx="53">
                  <c:v>13977160</c:v>
                </c:pt>
                <c:pt idx="54">
                  <c:v>14231720</c:v>
                </c:pt>
                <c:pt idx="55">
                  <c:v>14471720</c:v>
                </c:pt>
                <c:pt idx="56">
                  <c:v>14779220</c:v>
                </c:pt>
                <c:pt idx="57">
                  <c:v>15026720</c:v>
                </c:pt>
                <c:pt idx="58">
                  <c:v>15274220</c:v>
                </c:pt>
                <c:pt idx="59">
                  <c:v>25894480</c:v>
                </c:pt>
                <c:pt idx="60">
                  <c:v>26217980</c:v>
                </c:pt>
                <c:pt idx="61">
                  <c:v>26473480</c:v>
                </c:pt>
                <c:pt idx="62">
                  <c:v>26728980</c:v>
                </c:pt>
                <c:pt idx="63">
                  <c:v>26984480</c:v>
                </c:pt>
                <c:pt idx="64">
                  <c:v>27345520</c:v>
                </c:pt>
                <c:pt idx="65">
                  <c:v>27609520</c:v>
                </c:pt>
                <c:pt idx="66">
                  <c:v>27873520</c:v>
                </c:pt>
                <c:pt idx="67">
                  <c:v>28137520</c:v>
                </c:pt>
                <c:pt idx="68">
                  <c:v>28496020</c:v>
                </c:pt>
                <c:pt idx="69">
                  <c:v>28792940</c:v>
                </c:pt>
                <c:pt idx="70">
                  <c:v>29065940</c:v>
                </c:pt>
                <c:pt idx="71">
                  <c:v>29338940</c:v>
                </c:pt>
                <c:pt idx="72">
                  <c:v>29716440</c:v>
                </c:pt>
                <c:pt idx="73">
                  <c:v>29998940</c:v>
                </c:pt>
                <c:pt idx="74">
                  <c:v>30309000</c:v>
                </c:pt>
                <c:pt idx="75">
                  <c:v>30591500</c:v>
                </c:pt>
                <c:pt idx="76">
                  <c:v>30989000</c:v>
                </c:pt>
                <c:pt idx="77">
                  <c:v>31281500</c:v>
                </c:pt>
                <c:pt idx="78">
                  <c:v>31574000</c:v>
                </c:pt>
                <c:pt idx="79">
                  <c:v>31897960</c:v>
                </c:pt>
                <c:pt idx="80">
                  <c:v>32316460</c:v>
                </c:pt>
                <c:pt idx="81">
                  <c:v>32619460</c:v>
                </c:pt>
                <c:pt idx="82">
                  <c:v>32922460</c:v>
                </c:pt>
                <c:pt idx="83">
                  <c:v>33225460</c:v>
                </c:pt>
                <c:pt idx="84">
                  <c:v>33701580</c:v>
                </c:pt>
                <c:pt idx="85">
                  <c:v>34015580</c:v>
                </c:pt>
                <c:pt idx="86">
                  <c:v>34329580</c:v>
                </c:pt>
                <c:pt idx="87">
                  <c:v>34643580</c:v>
                </c:pt>
                <c:pt idx="88">
                  <c:v>35107080</c:v>
                </c:pt>
                <c:pt idx="89">
                  <c:v>35472620</c:v>
                </c:pt>
                <c:pt idx="90">
                  <c:v>35798120</c:v>
                </c:pt>
                <c:pt idx="91">
                  <c:v>36123620</c:v>
                </c:pt>
                <c:pt idx="92">
                  <c:v>36611120</c:v>
                </c:pt>
                <c:pt idx="93">
                  <c:v>36948620</c:v>
                </c:pt>
                <c:pt idx="94">
                  <c:v>37330840</c:v>
                </c:pt>
                <c:pt idx="95">
                  <c:v>37668340</c:v>
                </c:pt>
                <c:pt idx="96">
                  <c:v>38180840</c:v>
                </c:pt>
                <c:pt idx="97">
                  <c:v>38530840</c:v>
                </c:pt>
                <c:pt idx="98">
                  <c:v>38880840</c:v>
                </c:pt>
                <c:pt idx="99">
                  <c:v>39280500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7-4037-87B3-6300B07213F2}"/>
            </c:ext>
          </c:extLst>
        </c:ser>
        <c:ser>
          <c:idx val="1"/>
          <c:order val="1"/>
          <c:tx>
            <c:strRef>
              <c:f>货币汇总!$O$2</c:f>
              <c:strCache>
                <c:ptCount val="1"/>
                <c:pt idx="0">
                  <c:v>获得汇总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货币汇总!$O$3:$O$102</c:f>
              <c:numCache>
                <c:formatCode>General</c:formatCode>
                <c:ptCount val="100"/>
                <c:pt idx="0">
                  <c:v>260</c:v>
                </c:pt>
                <c:pt idx="1">
                  <c:v>755</c:v>
                </c:pt>
                <c:pt idx="2">
                  <c:v>1433</c:v>
                </c:pt>
                <c:pt idx="3">
                  <c:v>2433</c:v>
                </c:pt>
                <c:pt idx="4">
                  <c:v>4374</c:v>
                </c:pt>
                <c:pt idx="5">
                  <c:v>6513</c:v>
                </c:pt>
                <c:pt idx="6">
                  <c:v>8948</c:v>
                </c:pt>
                <c:pt idx="7">
                  <c:v>11548</c:v>
                </c:pt>
                <c:pt idx="8">
                  <c:v>14222</c:v>
                </c:pt>
                <c:pt idx="9">
                  <c:v>23094</c:v>
                </c:pt>
                <c:pt idx="10">
                  <c:v>41485</c:v>
                </c:pt>
                <c:pt idx="11">
                  <c:v>45540</c:v>
                </c:pt>
                <c:pt idx="12">
                  <c:v>557898</c:v>
                </c:pt>
                <c:pt idx="13">
                  <c:v>1098434</c:v>
                </c:pt>
                <c:pt idx="14">
                  <c:v>1654717</c:v>
                </c:pt>
                <c:pt idx="15">
                  <c:v>2851636</c:v>
                </c:pt>
                <c:pt idx="16">
                  <c:v>4156195</c:v>
                </c:pt>
                <c:pt idx="17">
                  <c:v>5536327</c:v>
                </c:pt>
                <c:pt idx="18">
                  <c:v>7802044</c:v>
                </c:pt>
                <c:pt idx="19">
                  <c:v>10280662</c:v>
                </c:pt>
                <c:pt idx="20">
                  <c:v>13328689</c:v>
                </c:pt>
                <c:pt idx="21">
                  <c:v>17455592</c:v>
                </c:pt>
                <c:pt idx="22">
                  <c:v>21684141</c:v>
                </c:pt>
                <c:pt idx="23">
                  <c:v>25992269</c:v>
                </c:pt>
                <c:pt idx="24">
                  <c:v>31604873</c:v>
                </c:pt>
                <c:pt idx="25">
                  <c:v>37484367</c:v>
                </c:pt>
                <c:pt idx="26">
                  <c:v>43620682</c:v>
                </c:pt>
                <c:pt idx="27">
                  <c:v>51435991</c:v>
                </c:pt>
                <c:pt idx="28">
                  <c:v>59757854</c:v>
                </c:pt>
                <c:pt idx="29">
                  <c:v>68560951</c:v>
                </c:pt>
                <c:pt idx="30">
                  <c:v>80620613</c:v>
                </c:pt>
                <c:pt idx="31">
                  <c:v>92791175</c:v>
                </c:pt>
                <c:pt idx="32">
                  <c:v>105080544</c:v>
                </c:pt>
                <c:pt idx="33">
                  <c:v>119468388</c:v>
                </c:pt>
                <c:pt idx="34">
                  <c:v>134289963</c:v>
                </c:pt>
                <c:pt idx="35">
                  <c:v>149540499</c:v>
                </c:pt>
                <c:pt idx="36">
                  <c:v>167419530</c:v>
                </c:pt>
                <c:pt idx="37">
                  <c:v>186121895</c:v>
                </c:pt>
                <c:pt idx="38">
                  <c:v>205652719</c:v>
                </c:pt>
                <c:pt idx="39">
                  <c:v>228528940</c:v>
                </c:pt>
                <c:pt idx="40">
                  <c:v>254439932</c:v>
                </c:pt>
                <c:pt idx="41">
                  <c:v>280417037</c:v>
                </c:pt>
                <c:pt idx="42">
                  <c:v>309380680</c:v>
                </c:pt>
                <c:pt idx="43">
                  <c:v>338875401</c:v>
                </c:pt>
                <c:pt idx="44">
                  <c:v>368957556</c:v>
                </c:pt>
                <c:pt idx="45">
                  <c:v>402737732</c:v>
                </c:pt>
                <c:pt idx="46">
                  <c:v>437644488</c:v>
                </c:pt>
                <c:pt idx="47">
                  <c:v>473712071</c:v>
                </c:pt>
                <c:pt idx="48">
                  <c:v>514410484</c:v>
                </c:pt>
                <c:pt idx="49">
                  <c:v>556903972</c:v>
                </c:pt>
                <c:pt idx="50">
                  <c:v>603843510</c:v>
                </c:pt>
                <c:pt idx="51">
                  <c:v>654727502</c:v>
                </c:pt>
                <c:pt idx="52">
                  <c:v>706157883</c:v>
                </c:pt>
                <c:pt idx="53">
                  <c:v>758213958</c:v>
                </c:pt>
                <c:pt idx="54">
                  <c:v>815115913</c:v>
                </c:pt>
                <c:pt idx="55">
                  <c:v>873383990</c:v>
                </c:pt>
                <c:pt idx="56">
                  <c:v>933117319</c:v>
                </c:pt>
                <c:pt idx="57">
                  <c:v>998872453</c:v>
                </c:pt>
                <c:pt idx="58">
                  <c:v>1066926780</c:v>
                </c:pt>
                <c:pt idx="59">
                  <c:v>1137374349</c:v>
                </c:pt>
                <c:pt idx="60">
                  <c:v>1219103300</c:v>
                </c:pt>
                <c:pt idx="61">
                  <c:v>1301232639</c:v>
                </c:pt>
                <c:pt idx="62">
                  <c:v>1383922672</c:v>
                </c:pt>
                <c:pt idx="63">
                  <c:v>1472650164</c:v>
                </c:pt>
                <c:pt idx="64">
                  <c:v>1562887661</c:v>
                </c:pt>
                <c:pt idx="65">
                  <c:v>1654789232.3271029</c:v>
                </c:pt>
                <c:pt idx="66">
                  <c:v>1754172230.3271029</c:v>
                </c:pt>
                <c:pt idx="67">
                  <c:v>1856278131.3271029</c:v>
                </c:pt>
                <c:pt idx="68">
                  <c:v>1961286681.3271029</c:v>
                </c:pt>
                <c:pt idx="69">
                  <c:v>2075519354.3271029</c:v>
                </c:pt>
                <c:pt idx="70">
                  <c:v>2198811996.3271027</c:v>
                </c:pt>
                <c:pt idx="71">
                  <c:v>2322409727.3271027</c:v>
                </c:pt>
                <c:pt idx="72">
                  <c:v>2453242701.3271027</c:v>
                </c:pt>
                <c:pt idx="73">
                  <c:v>2585567602.3271027</c:v>
                </c:pt>
                <c:pt idx="74">
                  <c:v>2719636812.3271027</c:v>
                </c:pt>
                <c:pt idx="75">
                  <c:v>2862676816.3271027</c:v>
                </c:pt>
                <c:pt idx="76">
                  <c:v>3008769805.3271027</c:v>
                </c:pt>
                <c:pt idx="77">
                  <c:v>3158164665.3271027</c:v>
                </c:pt>
                <c:pt idx="78">
                  <c:v>3318603485.3271027</c:v>
                </c:pt>
                <c:pt idx="79">
                  <c:v>3483775153.3271027</c:v>
                </c:pt>
                <c:pt idx="80">
                  <c:v>3660268203.3271027</c:v>
                </c:pt>
                <c:pt idx="81">
                  <c:v>3845096786.3271027</c:v>
                </c:pt>
                <c:pt idx="82">
                  <c:v>4031090887.3271027</c:v>
                </c:pt>
                <c:pt idx="83">
                  <c:v>4218909625.3271027</c:v>
                </c:pt>
                <c:pt idx="84">
                  <c:v>4409152707.3271027</c:v>
                </c:pt>
                <c:pt idx="85">
                  <c:v>4602419046.3271027</c:v>
                </c:pt>
                <c:pt idx="86">
                  <c:v>4799308156.3271027</c:v>
                </c:pt>
                <c:pt idx="87">
                  <c:v>5000418852.3271027</c:v>
                </c:pt>
                <c:pt idx="88">
                  <c:v>5206350551.3271027</c:v>
                </c:pt>
                <c:pt idx="89">
                  <c:v>5417702073.3271027</c:v>
                </c:pt>
                <c:pt idx="90">
                  <c:v>5642257085.3271027</c:v>
                </c:pt>
                <c:pt idx="91">
                  <c:v>5867503898.3271027</c:v>
                </c:pt>
                <c:pt idx="92">
                  <c:v>6094102317.3271027</c:v>
                </c:pt>
                <c:pt idx="93">
                  <c:v>6322711411.3271027</c:v>
                </c:pt>
                <c:pt idx="94">
                  <c:v>6553990701.3271027</c:v>
                </c:pt>
                <c:pt idx="95">
                  <c:v>6788599045.3271027</c:v>
                </c:pt>
                <c:pt idx="96">
                  <c:v>7027195772.3271027</c:v>
                </c:pt>
                <c:pt idx="97">
                  <c:v>7270439640.3271027</c:v>
                </c:pt>
                <c:pt idx="98">
                  <c:v>7518989885.3271027</c:v>
                </c:pt>
                <c:pt idx="99">
                  <c:v>7773505276.3271027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7-4037-87B3-6300B0721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947128"/>
        <c:axId val="707943520"/>
      </c:lineChart>
      <c:catAx>
        <c:axId val="707947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3520"/>
        <c:crosses val="autoZero"/>
        <c:auto val="1"/>
        <c:lblAlgn val="ctr"/>
        <c:lblOffset val="100"/>
        <c:noMultiLvlLbl val="0"/>
      </c:catAx>
      <c:valAx>
        <c:axId val="7079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获得</a:t>
            </a:r>
            <a:r>
              <a:rPr lang="en-US" altLang="zh-CN"/>
              <a:t>/</a:t>
            </a:r>
            <a:r>
              <a:rPr lang="zh-CN" altLang="en-US"/>
              <a:t>消耗比例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货币汇总!$P$3:$P$102</c:f>
              <c:numCache>
                <c:formatCode>General</c:formatCode>
                <c:ptCount val="100"/>
                <c:pt idx="2">
                  <c:v>0.36556122448979594</c:v>
                </c:pt>
                <c:pt idx="3">
                  <c:v>0.55045248868778285</c:v>
                </c:pt>
                <c:pt idx="4">
                  <c:v>0.41420454545454544</c:v>
                </c:pt>
                <c:pt idx="5">
                  <c:v>0.54004975124378107</c:v>
                </c:pt>
                <c:pt idx="6">
                  <c:v>0.65988200589970503</c:v>
                </c:pt>
                <c:pt idx="7">
                  <c:v>0.76679946879150063</c:v>
                </c:pt>
                <c:pt idx="8">
                  <c:v>0.6753086419753086</c:v>
                </c:pt>
                <c:pt idx="9">
                  <c:v>0.77340924313462822</c:v>
                </c:pt>
                <c:pt idx="10">
                  <c:v>1.262477175897748</c:v>
                </c:pt>
                <c:pt idx="11">
                  <c:v>1.2699386503067485</c:v>
                </c:pt>
                <c:pt idx="12">
                  <c:v>12.165242040994331</c:v>
                </c:pt>
                <c:pt idx="13">
                  <c:v>21.597208022021235</c:v>
                </c:pt>
                <c:pt idx="14">
                  <c:v>29.081142355008787</c:v>
                </c:pt>
                <c:pt idx="15">
                  <c:v>11.433985565356856</c:v>
                </c:pt>
                <c:pt idx="16">
                  <c:v>6.4307519727680642</c:v>
                </c:pt>
                <c:pt idx="17">
                  <c:v>6.5806810887911569</c:v>
                </c:pt>
                <c:pt idx="18">
                  <c:v>7.5287503618643248</c:v>
                </c:pt>
                <c:pt idx="19">
                  <c:v>8.3371139872842868</c:v>
                </c:pt>
                <c:pt idx="20">
                  <c:v>9.2456326910004023</c:v>
                </c:pt>
                <c:pt idx="21">
                  <c:v>10.646120442541564</c:v>
                </c:pt>
                <c:pt idx="22">
                  <c:v>11.800122440983445</c:v>
                </c:pt>
                <c:pt idx="23">
                  <c:v>11.344292123846685</c:v>
                </c:pt>
                <c:pt idx="24">
                  <c:v>12.593690179233178</c:v>
                </c:pt>
                <c:pt idx="25">
                  <c:v>13.826359605765967</c:v>
                </c:pt>
                <c:pt idx="26">
                  <c:v>14.976646821718202</c:v>
                </c:pt>
                <c:pt idx="27">
                  <c:v>16.517234945794584</c:v>
                </c:pt>
                <c:pt idx="28">
                  <c:v>17.904545808639792</c:v>
                </c:pt>
                <c:pt idx="29">
                  <c:v>19.327970760365805</c:v>
                </c:pt>
                <c:pt idx="30">
                  <c:v>21.483133124064018</c:v>
                </c:pt>
                <c:pt idx="31">
                  <c:v>23.4425338029023</c:v>
                </c:pt>
                <c:pt idx="32">
                  <c:v>25.074460357836564</c:v>
                </c:pt>
                <c:pt idx="33">
                  <c:v>27.147340674522923</c:v>
                </c:pt>
                <c:pt idx="34">
                  <c:v>29.089380824267945</c:v>
                </c:pt>
                <c:pt idx="35">
                  <c:v>30.983474223343816</c:v>
                </c:pt>
                <c:pt idx="36">
                  <c:v>33.028378602316849</c:v>
                </c:pt>
                <c:pt idx="37">
                  <c:v>18.340674159739219</c:v>
                </c:pt>
                <c:pt idx="38">
                  <c:v>19.844825360125988</c:v>
                </c:pt>
                <c:pt idx="39">
                  <c:v>21.588702744677192</c:v>
                </c:pt>
                <c:pt idx="40">
                  <c:v>23.474310734859415</c:v>
                </c:pt>
                <c:pt idx="41">
                  <c:v>25.355125330256666</c:v>
                </c:pt>
                <c:pt idx="42">
                  <c:v>27.427170729285606</c:v>
                </c:pt>
                <c:pt idx="43">
                  <c:v>29.465940065631472</c:v>
                </c:pt>
                <c:pt idx="44">
                  <c:v>31.3321124009613</c:v>
                </c:pt>
                <c:pt idx="45">
                  <c:v>33.555325856926231</c:v>
                </c:pt>
                <c:pt idx="46">
                  <c:v>35.788308487410767</c:v>
                </c:pt>
                <c:pt idx="47">
                  <c:v>38.033276944569337</c:v>
                </c:pt>
                <c:pt idx="48">
                  <c:v>40.397565829256223</c:v>
                </c:pt>
                <c:pt idx="49">
                  <c:v>42.909204185948319</c:v>
                </c:pt>
                <c:pt idx="50">
                  <c:v>45.705347397677507</c:v>
                </c:pt>
                <c:pt idx="51">
                  <c:v>48.697959040987278</c:v>
                </c:pt>
                <c:pt idx="52">
                  <c:v>51.404939812887086</c:v>
                </c:pt>
                <c:pt idx="53">
                  <c:v>54.246639374522438</c:v>
                </c:pt>
                <c:pt idx="54">
                  <c:v>57.274588946381748</c:v>
                </c:pt>
                <c:pt idx="55">
                  <c:v>60.351084045296616</c:v>
                </c:pt>
                <c:pt idx="56">
                  <c:v>63.137115422870764</c:v>
                </c:pt>
                <c:pt idx="57">
                  <c:v>66.473086142551395</c:v>
                </c:pt>
                <c:pt idx="58">
                  <c:v>69.85147392141792</c:v>
                </c:pt>
                <c:pt idx="59">
                  <c:v>43.923428815716711</c:v>
                </c:pt>
                <c:pt idx="60">
                  <c:v>46.498750094400869</c:v>
                </c:pt>
                <c:pt idx="61">
                  <c:v>49.15230785676836</c:v>
                </c:pt>
                <c:pt idx="62">
                  <c:v>51.776112369420758</c:v>
                </c:pt>
                <c:pt idx="63">
                  <c:v>54.573968592316767</c:v>
                </c:pt>
                <c:pt idx="64">
                  <c:v>57.153334842416598</c:v>
                </c:pt>
                <c:pt idx="65">
                  <c:v>59.935458216119038</c:v>
                </c:pt>
                <c:pt idx="66">
                  <c:v>62.933286873243958</c:v>
                </c:pt>
                <c:pt idx="67">
                  <c:v>65.971632586208841</c:v>
                </c:pt>
                <c:pt idx="68">
                  <c:v>68.826688124415369</c:v>
                </c:pt>
                <c:pt idx="69">
                  <c:v>72.084314916333753</c:v>
                </c:pt>
                <c:pt idx="70">
                  <c:v>75.64909293582464</c:v>
                </c:pt>
                <c:pt idx="71">
                  <c:v>79.157928927463047</c:v>
                </c:pt>
                <c:pt idx="72">
                  <c:v>82.555067206135817</c:v>
                </c:pt>
                <c:pt idx="73">
                  <c:v>86.188632075903442</c:v>
                </c:pt>
                <c:pt idx="74">
                  <c:v>89.730337930222134</c:v>
                </c:pt>
                <c:pt idx="75">
                  <c:v>93.577523701914018</c:v>
                </c:pt>
                <c:pt idx="76">
                  <c:v>97.091542332024346</c:v>
                </c:pt>
                <c:pt idx="77">
                  <c:v>100.95950211233804</c:v>
                </c:pt>
                <c:pt idx="78">
                  <c:v>105.105576909074</c:v>
                </c:pt>
                <c:pt idx="79">
                  <c:v>109.21623681662096</c:v>
                </c:pt>
                <c:pt idx="80">
                  <c:v>113.26327832092694</c:v>
                </c:pt>
                <c:pt idx="81">
                  <c:v>117.87738933529563</c:v>
                </c:pt>
                <c:pt idx="82">
                  <c:v>122.44197084079083</c:v>
                </c:pt>
                <c:pt idx="83">
                  <c:v>126.97821566133629</c:v>
                </c:pt>
                <c:pt idx="84">
                  <c:v>130.82925807416456</c:v>
                </c:pt>
                <c:pt idx="85">
                  <c:v>135.30326533685749</c:v>
                </c:pt>
                <c:pt idx="86">
                  <c:v>139.80095755110031</c:v>
                </c:pt>
                <c:pt idx="87">
                  <c:v>144.3389757157633</c:v>
                </c:pt>
                <c:pt idx="88">
                  <c:v>148.29916220110309</c:v>
                </c:pt>
                <c:pt idx="89">
                  <c:v>152.7291210327036</c:v>
                </c:pt>
                <c:pt idx="90">
                  <c:v>157.61322341304802</c:v>
                </c:pt>
                <c:pt idx="91">
                  <c:v>162.4284581203961</c:v>
                </c:pt>
                <c:pt idx="92">
                  <c:v>166.45495459650246</c:v>
                </c:pt>
                <c:pt idx="93">
                  <c:v>171.12172014346146</c:v>
                </c:pt>
                <c:pt idx="94">
                  <c:v>175.56504759408315</c:v>
                </c:pt>
                <c:pt idx="95">
                  <c:v>180.22028699239473</c:v>
                </c:pt>
                <c:pt idx="96">
                  <c:v>184.0503187548284</c:v>
                </c:pt>
                <c:pt idx="97">
                  <c:v>188.69143886629783</c:v>
                </c:pt>
                <c:pt idx="98">
                  <c:v>193.38547946307494</c:v>
                </c:pt>
                <c:pt idx="99">
                  <c:v>197.89730976762269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4-43B7-A9D6-9E484177E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26464"/>
        <c:axId val="594224168"/>
      </c:lineChart>
      <c:catAx>
        <c:axId val="59422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4224168"/>
        <c:crosses val="autoZero"/>
        <c:auto val="1"/>
        <c:lblAlgn val="ctr"/>
        <c:lblOffset val="100"/>
        <c:noMultiLvlLbl val="0"/>
      </c:catAx>
      <c:valAx>
        <c:axId val="59422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42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消耗</a:t>
            </a:r>
            <a:r>
              <a:rPr lang="en-US" altLang="zh-CN"/>
              <a:t>/</a:t>
            </a:r>
            <a:r>
              <a:rPr lang="zh-CN" altLang="en-US"/>
              <a:t>产出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经验本!$A$1</c:f>
              <c:strCache>
                <c:ptCount val="1"/>
                <c:pt idx="0">
                  <c:v>玩家等级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经验本!$A$3:$A$102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8-4A1F-A0A1-333E371D6931}"/>
            </c:ext>
          </c:extLst>
        </c:ser>
        <c:ser>
          <c:idx val="1"/>
          <c:order val="1"/>
          <c:tx>
            <c:strRef>
              <c:f>卡牌升级!$K$1</c:f>
              <c:strCache>
                <c:ptCount val="1"/>
                <c:pt idx="0">
                  <c:v>消耗累计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卡牌升级!$K$3:$K$102</c:f>
              <c:numCache>
                <c:formatCode>General</c:formatCode>
                <c:ptCount val="100"/>
                <c:pt idx="0">
                  <c:v>300</c:v>
                </c:pt>
                <c:pt idx="1">
                  <c:v>900</c:v>
                </c:pt>
                <c:pt idx="2">
                  <c:v>1950</c:v>
                </c:pt>
                <c:pt idx="3">
                  <c:v>3600</c:v>
                </c:pt>
                <c:pt idx="4">
                  <c:v>6000</c:v>
                </c:pt>
                <c:pt idx="5">
                  <c:v>9300</c:v>
                </c:pt>
                <c:pt idx="6">
                  <c:v>13650</c:v>
                </c:pt>
                <c:pt idx="7">
                  <c:v>19200</c:v>
                </c:pt>
                <c:pt idx="8">
                  <c:v>26100</c:v>
                </c:pt>
                <c:pt idx="9">
                  <c:v>34500</c:v>
                </c:pt>
                <c:pt idx="10">
                  <c:v>44550</c:v>
                </c:pt>
                <c:pt idx="11">
                  <c:v>56400</c:v>
                </c:pt>
                <c:pt idx="12">
                  <c:v>70200</c:v>
                </c:pt>
                <c:pt idx="13">
                  <c:v>86100</c:v>
                </c:pt>
                <c:pt idx="14">
                  <c:v>104250</c:v>
                </c:pt>
                <c:pt idx="15">
                  <c:v>124800</c:v>
                </c:pt>
                <c:pt idx="16">
                  <c:v>147900</c:v>
                </c:pt>
                <c:pt idx="17">
                  <c:v>173700</c:v>
                </c:pt>
                <c:pt idx="18">
                  <c:v>202350</c:v>
                </c:pt>
                <c:pt idx="19">
                  <c:v>234000</c:v>
                </c:pt>
                <c:pt idx="20">
                  <c:v>268800</c:v>
                </c:pt>
                <c:pt idx="21">
                  <c:v>306900</c:v>
                </c:pt>
                <c:pt idx="22">
                  <c:v>348450</c:v>
                </c:pt>
                <c:pt idx="23">
                  <c:v>393600</c:v>
                </c:pt>
                <c:pt idx="24">
                  <c:v>442500</c:v>
                </c:pt>
                <c:pt idx="25">
                  <c:v>495300</c:v>
                </c:pt>
                <c:pt idx="26">
                  <c:v>552150</c:v>
                </c:pt>
                <c:pt idx="27">
                  <c:v>613200</c:v>
                </c:pt>
                <c:pt idx="28">
                  <c:v>678600</c:v>
                </c:pt>
                <c:pt idx="29">
                  <c:v>748500</c:v>
                </c:pt>
                <c:pt idx="30">
                  <c:v>823050</c:v>
                </c:pt>
                <c:pt idx="31">
                  <c:v>902400</c:v>
                </c:pt>
                <c:pt idx="32">
                  <c:v>986700</c:v>
                </c:pt>
                <c:pt idx="33">
                  <c:v>1076100</c:v>
                </c:pt>
                <c:pt idx="34">
                  <c:v>1170750</c:v>
                </c:pt>
                <c:pt idx="35">
                  <c:v>1270800</c:v>
                </c:pt>
                <c:pt idx="36">
                  <c:v>1376400</c:v>
                </c:pt>
                <c:pt idx="37">
                  <c:v>1487700</c:v>
                </c:pt>
                <c:pt idx="38">
                  <c:v>1604850</c:v>
                </c:pt>
                <c:pt idx="39">
                  <c:v>1728000</c:v>
                </c:pt>
                <c:pt idx="40">
                  <c:v>1857300</c:v>
                </c:pt>
                <c:pt idx="41">
                  <c:v>1992900</c:v>
                </c:pt>
                <c:pt idx="42">
                  <c:v>2134950</c:v>
                </c:pt>
                <c:pt idx="43">
                  <c:v>2283600</c:v>
                </c:pt>
                <c:pt idx="44">
                  <c:v>2439000</c:v>
                </c:pt>
                <c:pt idx="45">
                  <c:v>2601300</c:v>
                </c:pt>
                <c:pt idx="46">
                  <c:v>2770650</c:v>
                </c:pt>
                <c:pt idx="47">
                  <c:v>2947200</c:v>
                </c:pt>
                <c:pt idx="48">
                  <c:v>3131100</c:v>
                </c:pt>
                <c:pt idx="49">
                  <c:v>3322500</c:v>
                </c:pt>
                <c:pt idx="50">
                  <c:v>3521550</c:v>
                </c:pt>
                <c:pt idx="51">
                  <c:v>3728400</c:v>
                </c:pt>
                <c:pt idx="52">
                  <c:v>3943200</c:v>
                </c:pt>
                <c:pt idx="53">
                  <c:v>4166100</c:v>
                </c:pt>
                <c:pt idx="54">
                  <c:v>4397250</c:v>
                </c:pt>
                <c:pt idx="55">
                  <c:v>4636800</c:v>
                </c:pt>
                <c:pt idx="56">
                  <c:v>4884900</c:v>
                </c:pt>
                <c:pt idx="57">
                  <c:v>5141700</c:v>
                </c:pt>
                <c:pt idx="58">
                  <c:v>5407350</c:v>
                </c:pt>
                <c:pt idx="59">
                  <c:v>5682000</c:v>
                </c:pt>
                <c:pt idx="60">
                  <c:v>5965800</c:v>
                </c:pt>
                <c:pt idx="61">
                  <c:v>6258900</c:v>
                </c:pt>
                <c:pt idx="62">
                  <c:v>6561450</c:v>
                </c:pt>
                <c:pt idx="63">
                  <c:v>6873600</c:v>
                </c:pt>
                <c:pt idx="64">
                  <c:v>7195500</c:v>
                </c:pt>
                <c:pt idx="65">
                  <c:v>7527300</c:v>
                </c:pt>
                <c:pt idx="66">
                  <c:v>7869150</c:v>
                </c:pt>
                <c:pt idx="67">
                  <c:v>8221200</c:v>
                </c:pt>
                <c:pt idx="68">
                  <c:v>8583600</c:v>
                </c:pt>
                <c:pt idx="69">
                  <c:v>8956500</c:v>
                </c:pt>
                <c:pt idx="70">
                  <c:v>9340050</c:v>
                </c:pt>
                <c:pt idx="71">
                  <c:v>9734400</c:v>
                </c:pt>
                <c:pt idx="72">
                  <c:v>10139700</c:v>
                </c:pt>
                <c:pt idx="73">
                  <c:v>10556100</c:v>
                </c:pt>
                <c:pt idx="74">
                  <c:v>10983750</c:v>
                </c:pt>
                <c:pt idx="75">
                  <c:v>11422800</c:v>
                </c:pt>
                <c:pt idx="76">
                  <c:v>11873400</c:v>
                </c:pt>
                <c:pt idx="77">
                  <c:v>12335700</c:v>
                </c:pt>
                <c:pt idx="78">
                  <c:v>12809850</c:v>
                </c:pt>
                <c:pt idx="79">
                  <c:v>13296000</c:v>
                </c:pt>
                <c:pt idx="80">
                  <c:v>13794300</c:v>
                </c:pt>
                <c:pt idx="81">
                  <c:v>14304900</c:v>
                </c:pt>
                <c:pt idx="82">
                  <c:v>14827950</c:v>
                </c:pt>
                <c:pt idx="83">
                  <c:v>15363600</c:v>
                </c:pt>
                <c:pt idx="84">
                  <c:v>15912000</c:v>
                </c:pt>
                <c:pt idx="85">
                  <c:v>16473300</c:v>
                </c:pt>
                <c:pt idx="86">
                  <c:v>17047650</c:v>
                </c:pt>
                <c:pt idx="87">
                  <c:v>17635200</c:v>
                </c:pt>
                <c:pt idx="88">
                  <c:v>18236100</c:v>
                </c:pt>
                <c:pt idx="89">
                  <c:v>18850500</c:v>
                </c:pt>
                <c:pt idx="90">
                  <c:v>19478550</c:v>
                </c:pt>
                <c:pt idx="91">
                  <c:v>20120400</c:v>
                </c:pt>
                <c:pt idx="92">
                  <c:v>20776200</c:v>
                </c:pt>
                <c:pt idx="93">
                  <c:v>21446100</c:v>
                </c:pt>
                <c:pt idx="94">
                  <c:v>22130250</c:v>
                </c:pt>
                <c:pt idx="95">
                  <c:v>22828800</c:v>
                </c:pt>
                <c:pt idx="96">
                  <c:v>23541900</c:v>
                </c:pt>
                <c:pt idx="97">
                  <c:v>24269700</c:v>
                </c:pt>
                <c:pt idx="98">
                  <c:v>25012350</c:v>
                </c:pt>
                <c:pt idx="99">
                  <c:v>25770000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8-4A1F-A0A1-333E371D6931}"/>
            </c:ext>
          </c:extLst>
        </c:ser>
        <c:ser>
          <c:idx val="2"/>
          <c:order val="2"/>
          <c:tx>
            <c:strRef>
              <c:f>卡牌升级!$M$1</c:f>
              <c:strCache>
                <c:ptCount val="1"/>
                <c:pt idx="0">
                  <c:v>累计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卡牌升级!$M$3:$M$102</c:f>
              <c:numCache>
                <c:formatCode>General</c:formatCode>
                <c:ptCount val="100"/>
                <c:pt idx="9">
                  <c:v>61</c:v>
                </c:pt>
                <c:pt idx="10">
                  <c:v>138</c:v>
                </c:pt>
                <c:pt idx="11">
                  <c:v>232</c:v>
                </c:pt>
                <c:pt idx="12">
                  <c:v>348</c:v>
                </c:pt>
                <c:pt idx="13">
                  <c:v>486</c:v>
                </c:pt>
                <c:pt idx="14">
                  <c:v>694</c:v>
                </c:pt>
                <c:pt idx="15">
                  <c:v>937</c:v>
                </c:pt>
                <c:pt idx="16">
                  <c:v>1221</c:v>
                </c:pt>
                <c:pt idx="17">
                  <c:v>1547</c:v>
                </c:pt>
                <c:pt idx="18">
                  <c:v>1922</c:v>
                </c:pt>
                <c:pt idx="19">
                  <c:v>2430</c:v>
                </c:pt>
                <c:pt idx="20">
                  <c:v>3021</c:v>
                </c:pt>
                <c:pt idx="21">
                  <c:v>3696</c:v>
                </c:pt>
                <c:pt idx="22">
                  <c:v>4479</c:v>
                </c:pt>
                <c:pt idx="23">
                  <c:v>5370</c:v>
                </c:pt>
                <c:pt idx="24">
                  <c:v>6565</c:v>
                </c:pt>
                <c:pt idx="25">
                  <c:v>7916</c:v>
                </c:pt>
                <c:pt idx="26">
                  <c:v>9452</c:v>
                </c:pt>
                <c:pt idx="27">
                  <c:v>11172</c:v>
                </c:pt>
                <c:pt idx="28">
                  <c:v>13106</c:v>
                </c:pt>
                <c:pt idx="29">
                  <c:v>15561</c:v>
                </c:pt>
                <c:pt idx="30">
                  <c:v>18327</c:v>
                </c:pt>
                <c:pt idx="31">
                  <c:v>21404</c:v>
                </c:pt>
                <c:pt idx="32">
                  <c:v>24859</c:v>
                </c:pt>
                <c:pt idx="33">
                  <c:v>28692</c:v>
                </c:pt>
                <c:pt idx="34">
                  <c:v>33504</c:v>
                </c:pt>
                <c:pt idx="35">
                  <c:v>38816</c:v>
                </c:pt>
                <c:pt idx="36">
                  <c:v>44703</c:v>
                </c:pt>
                <c:pt idx="37">
                  <c:v>51165</c:v>
                </c:pt>
                <c:pt idx="38">
                  <c:v>58277</c:v>
                </c:pt>
                <c:pt idx="39">
                  <c:v>66902</c:v>
                </c:pt>
                <c:pt idx="40">
                  <c:v>76388</c:v>
                </c:pt>
                <c:pt idx="41">
                  <c:v>86735</c:v>
                </c:pt>
                <c:pt idx="42">
                  <c:v>98082</c:v>
                </c:pt>
                <c:pt idx="43">
                  <c:v>110429</c:v>
                </c:pt>
                <c:pt idx="44">
                  <c:v>125263</c:v>
                </c:pt>
                <c:pt idx="45">
                  <c:v>141350</c:v>
                </c:pt>
                <c:pt idx="46">
                  <c:v>158843</c:v>
                </c:pt>
                <c:pt idx="47">
                  <c:v>177741</c:v>
                </c:pt>
                <c:pt idx="48">
                  <c:v>198197</c:v>
                </c:pt>
                <c:pt idx="49">
                  <c:v>222213</c:v>
                </c:pt>
                <c:pt idx="50">
                  <c:v>248179</c:v>
                </c:pt>
                <c:pt idx="51">
                  <c:v>276095</c:v>
                </c:pt>
                <c:pt idx="52">
                  <c:v>306211</c:v>
                </c:pt>
                <c:pt idx="53">
                  <c:v>338527</c:v>
                </c:pt>
                <c:pt idx="54">
                  <c:v>376190</c:v>
                </c:pt>
                <c:pt idx="55">
                  <c:v>416508</c:v>
                </c:pt>
                <c:pt idx="56">
                  <c:v>459751</c:v>
                </c:pt>
                <c:pt idx="57">
                  <c:v>505919</c:v>
                </c:pt>
                <c:pt idx="58">
                  <c:v>555282</c:v>
                </c:pt>
                <c:pt idx="59">
                  <c:v>611884</c:v>
                </c:pt>
                <c:pt idx="60">
                  <c:v>672336</c:v>
                </c:pt>
                <c:pt idx="61">
                  <c:v>736638</c:v>
                </c:pt>
                <c:pt idx="62">
                  <c:v>805199</c:v>
                </c:pt>
                <c:pt idx="63">
                  <c:v>878018</c:v>
                </c:pt>
                <c:pt idx="64">
                  <c:v>955503</c:v>
                </c:pt>
                <c:pt idx="65">
                  <c:v>1037654</c:v>
                </c:pt>
                <c:pt idx="66">
                  <c:v>1124879</c:v>
                </c:pt>
                <c:pt idx="67">
                  <c:v>1217178</c:v>
                </c:pt>
                <c:pt idx="68">
                  <c:v>1314960</c:v>
                </c:pt>
                <c:pt idx="69">
                  <c:v>1418225</c:v>
                </c:pt>
                <c:pt idx="70">
                  <c:v>1527517</c:v>
                </c:pt>
                <c:pt idx="71">
                  <c:v>1642836</c:v>
                </c:pt>
                <c:pt idx="72">
                  <c:v>1764726</c:v>
                </c:pt>
                <c:pt idx="73">
                  <c:v>1893187</c:v>
                </c:pt>
                <c:pt idx="74">
                  <c:v>2028764</c:v>
                </c:pt>
                <c:pt idx="75">
                  <c:v>2171457</c:v>
                </c:pt>
                <c:pt idx="76">
                  <c:v>2321810</c:v>
                </c:pt>
                <c:pt idx="77">
                  <c:v>2479823</c:v>
                </c:pt>
                <c:pt idx="78">
                  <c:v>2646040</c:v>
                </c:pt>
                <c:pt idx="79">
                  <c:v>2820461</c:v>
                </c:pt>
                <c:pt idx="80">
                  <c:v>3003786</c:v>
                </c:pt>
                <c:pt idx="81">
                  <c:v>3196015</c:v>
                </c:pt>
                <c:pt idx="82">
                  <c:v>3397848</c:v>
                </c:pt>
                <c:pt idx="83">
                  <c:v>3609285</c:v>
                </c:pt>
                <c:pt idx="84">
                  <c:v>3831026</c:v>
                </c:pt>
                <c:pt idx="85">
                  <c:v>4063071</c:v>
                </c:pt>
                <c:pt idx="86">
                  <c:v>4306120</c:v>
                </c:pt>
                <c:pt idx="87">
                  <c:v>4560173</c:v>
                </c:pt>
                <c:pt idx="88">
                  <c:v>4825930</c:v>
                </c:pt>
                <c:pt idx="89">
                  <c:v>5103391</c:v>
                </c:pt>
                <c:pt idx="90">
                  <c:v>5393431</c:v>
                </c:pt>
                <c:pt idx="91">
                  <c:v>5696050</c:v>
                </c:pt>
                <c:pt idx="92">
                  <c:v>6012123</c:v>
                </c:pt>
                <c:pt idx="93">
                  <c:v>6341650</c:v>
                </c:pt>
                <c:pt idx="94">
                  <c:v>6685505</c:v>
                </c:pt>
                <c:pt idx="95">
                  <c:v>7043688</c:v>
                </c:pt>
                <c:pt idx="96">
                  <c:v>7417074</c:v>
                </c:pt>
                <c:pt idx="97">
                  <c:v>7805663</c:v>
                </c:pt>
                <c:pt idx="98">
                  <c:v>8210330</c:v>
                </c:pt>
                <c:pt idx="99">
                  <c:v>8631075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8-4A1F-A0A1-333E371D6931}"/>
            </c:ext>
          </c:extLst>
        </c:ser>
        <c:ser>
          <c:idx val="4"/>
          <c:order val="3"/>
          <c:tx>
            <c:strRef>
              <c:f>卡牌升级!$P$1</c:f>
              <c:strCache>
                <c:ptCount val="1"/>
                <c:pt idx="0">
                  <c:v>累计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卡牌升级!$P$3:$P$102</c:f>
              <c:numCache>
                <c:formatCode>General</c:formatCode>
                <c:ptCount val="100"/>
                <c:pt idx="0">
                  <c:v>2080</c:v>
                </c:pt>
                <c:pt idx="1">
                  <c:v>6041.9047619047615</c:v>
                </c:pt>
                <c:pt idx="2">
                  <c:v>11467.9917184265</c:v>
                </c:pt>
                <c:pt idx="3">
                  <c:v>19467.9917184265</c:v>
                </c:pt>
                <c:pt idx="4">
                  <c:v>29174.658385093167</c:v>
                </c:pt>
                <c:pt idx="5">
                  <c:v>39871.801242236019</c:v>
                </c:pt>
                <c:pt idx="6">
                  <c:v>52047.41099833358</c:v>
                </c:pt>
                <c:pt idx="7">
                  <c:v>65047.41099833358</c:v>
                </c:pt>
                <c:pt idx="8">
                  <c:v>78418.839569762145</c:v>
                </c:pt>
                <c:pt idx="9">
                  <c:v>92498.839569762145</c:v>
                </c:pt>
                <c:pt idx="10">
                  <c:v>104759.89220134109</c:v>
                </c:pt>
                <c:pt idx="11">
                  <c:v>119416.88701999394</c:v>
                </c:pt>
                <c:pt idx="12">
                  <c:v>136976.68601496881</c:v>
                </c:pt>
                <c:pt idx="13">
                  <c:v>156976.68601496881</c:v>
                </c:pt>
                <c:pt idx="14">
                  <c:v>179667.5951058779</c:v>
                </c:pt>
                <c:pt idx="15">
                  <c:v>204450.57382928216</c:v>
                </c:pt>
                <c:pt idx="16">
                  <c:v>231416.5817344205</c:v>
                </c:pt>
                <c:pt idx="17">
                  <c:v>259959.64742785116</c:v>
                </c:pt>
                <c:pt idx="18">
                  <c:v>290112.66756207932</c:v>
                </c:pt>
                <c:pt idx="19">
                  <c:v>321344.66756207932</c:v>
                </c:pt>
                <c:pt idx="20">
                  <c:v>350516.02558677067</c:v>
                </c:pt>
                <c:pt idx="21">
                  <c:v>383470.54881415452</c:v>
                </c:pt>
                <c:pt idx="22">
                  <c:v>420980.3809484471</c:v>
                </c:pt>
                <c:pt idx="23">
                  <c:v>462483.41125147743</c:v>
                </c:pt>
                <c:pt idx="24">
                  <c:v>508477.11911664595</c:v>
                </c:pt>
                <c:pt idx="25">
                  <c:v>558218.19438546314</c:v>
                </c:pt>
                <c:pt idx="26">
                  <c:v>611983.42955928727</c:v>
                </c:pt>
                <c:pt idx="27">
                  <c:v>668952.09493646328</c:v>
                </c:pt>
                <c:pt idx="28">
                  <c:v>729268.30622972373</c:v>
                </c:pt>
                <c:pt idx="29">
                  <c:v>792130.52845194598</c:v>
                </c:pt>
                <c:pt idx="30">
                  <c:v>852617.53575121611</c:v>
                </c:pt>
                <c:pt idx="31">
                  <c:v>919418.69517150591</c:v>
                </c:pt>
                <c:pt idx="32">
                  <c:v>993347.83802864875</c:v>
                </c:pt>
                <c:pt idx="33">
                  <c:v>1073638.7471195578</c:v>
                </c:pt>
                <c:pt idx="34">
                  <c:v>1160800.6518814627</c:v>
                </c:pt>
                <c:pt idx="35">
                  <c:v>1253853.2834604101</c:v>
                </c:pt>
                <c:pt idx="36">
                  <c:v>1353061.3847262328</c:v>
                </c:pt>
                <c:pt idx="37">
                  <c:v>1457338.7180595661</c:v>
                </c:pt>
                <c:pt idx="38">
                  <c:v>1566797.2151693928</c:v>
                </c:pt>
                <c:pt idx="39">
                  <c:v>1680351.5008836784</c:v>
                </c:pt>
                <c:pt idx="40">
                  <c:v>1790692.4717574648</c:v>
                </c:pt>
                <c:pt idx="41">
                  <c:v>1910352.7034176965</c:v>
                </c:pt>
                <c:pt idx="42">
                  <c:v>2040074.8408222767</c:v>
                </c:pt>
                <c:pt idx="43">
                  <c:v>2178845.5725295939</c:v>
                </c:pt>
                <c:pt idx="44">
                  <c:v>2327078.9670250067</c:v>
                </c:pt>
                <c:pt idx="45">
                  <c:v>2483524.6813107207</c:v>
                </c:pt>
                <c:pt idx="46">
                  <c:v>2648341.2903072606</c:v>
                </c:pt>
                <c:pt idx="47">
                  <c:v>2820158.3186878948</c:v>
                </c:pt>
                <c:pt idx="48">
                  <c:v>2998978.2223797087</c:v>
                </c:pt>
                <c:pt idx="49">
                  <c:v>3183426.2223797087</c:v>
                </c:pt>
                <c:pt idx="50">
                  <c:v>3363461.7779352642</c:v>
                </c:pt>
                <c:pt idx="51">
                  <c:v>3556080.99009836</c:v>
                </c:pt>
                <c:pt idx="52">
                  <c:v>3761888.5191880246</c:v>
                </c:pt>
                <c:pt idx="53">
                  <c:v>3979600.7998897787</c:v>
                </c:pt>
                <c:pt idx="54">
                  <c:v>4209475.236975871</c:v>
                </c:pt>
                <c:pt idx="55">
                  <c:v>4449974.3955519227</c:v>
                </c:pt>
                <c:pt idx="56">
                  <c:v>4701094.7484189672</c:v>
                </c:pt>
                <c:pt idx="57">
                  <c:v>4961171.0320375487</c:v>
                </c:pt>
                <c:pt idx="58">
                  <c:v>5230046.6821557516</c:v>
                </c:pt>
                <c:pt idx="59">
                  <c:v>5506052.6080816779</c:v>
                </c:pt>
                <c:pt idx="60">
                  <c:v>5776202.790849302</c:v>
                </c:pt>
                <c:pt idx="61">
                  <c:v>6062362.3332309974</c:v>
                </c:pt>
                <c:pt idx="62">
                  <c:v>6364954.5972846337</c:v>
                </c:pt>
                <c:pt idx="63">
                  <c:v>6682411.5509270178</c:v>
                </c:pt>
                <c:pt idx="64">
                  <c:v>7014794.5083205011</c:v>
                </c:pt>
                <c:pt idx="65">
                  <c:v>7360268.7097947029</c:v>
                </c:pt>
                <c:pt idx="66">
                  <c:v>7718631.8398955194</c:v>
                </c:pt>
                <c:pt idx="67">
                  <c:v>8087916.9263845328</c:v>
                </c:pt>
                <c:pt idx="68">
                  <c:v>8467774.211904278</c:v>
                </c:pt>
                <c:pt idx="69">
                  <c:v>8856235.9261899926</c:v>
                </c:pt>
                <c:pt idx="70">
                  <c:v>9237227.5351512954</c:v>
                </c:pt>
                <c:pt idx="71">
                  <c:v>9637762.6000863612</c:v>
                </c:pt>
                <c:pt idx="72">
                  <c:v>10058053.333365975</c:v>
                </c:pt>
                <c:pt idx="73">
                  <c:v>10496237.789324524</c:v>
                </c:pt>
                <c:pt idx="74">
                  <c:v>10952154.174393287</c:v>
                </c:pt>
                <c:pt idx="75">
                  <c:v>11423663.672462786</c:v>
                </c:pt>
                <c:pt idx="76">
                  <c:v>11910339.61799985</c:v>
                </c:pt>
                <c:pt idx="77">
                  <c:v>12409908.439573547</c:v>
                </c:pt>
                <c:pt idx="78">
                  <c:v>12921802.502185997</c:v>
                </c:pt>
                <c:pt idx="79">
                  <c:v>13443751.593095088</c:v>
                </c:pt>
                <c:pt idx="80">
                  <c:v>13956491.985251952</c:v>
                </c:pt>
                <c:pt idx="81">
                  <c:v>14492386.708378987</c:v>
                </c:pt>
                <c:pt idx="82">
                  <c:v>15051415.316793228</c:v>
                </c:pt>
                <c:pt idx="83">
                  <c:v>15631415.316793228</c:v>
                </c:pt>
                <c:pt idx="84">
                  <c:v>16231982.405400822</c:v>
                </c:pt>
                <c:pt idx="85">
                  <c:v>16850669.009762194</c:v>
                </c:pt>
                <c:pt idx="86">
                  <c:v>17486805.523523662</c:v>
                </c:pt>
                <c:pt idx="87">
                  <c:v>18137808.158254202</c:v>
                </c:pt>
                <c:pt idx="88">
                  <c:v>18802872.953575838</c:v>
                </c:pt>
                <c:pt idx="89">
                  <c:v>19479424.06468695</c:v>
                </c:pt>
                <c:pt idx="90">
                  <c:v>20144934.842166845</c:v>
                </c:pt>
                <c:pt idx="91">
                  <c:v>20837267.373575561</c:v>
                </c:pt>
                <c:pt idx="92">
                  <c:v>21556152.518406812</c:v>
                </c:pt>
                <c:pt idx="93">
                  <c:v>22299122.381420512</c:v>
                </c:pt>
                <c:pt idx="94">
                  <c:v>23065515.714753844</c:v>
                </c:pt>
                <c:pt idx="95">
                  <c:v>23852572.762250636</c:v>
                </c:pt>
                <c:pt idx="96">
                  <c:v>24659367.006128445</c:v>
                </c:pt>
                <c:pt idx="97">
                  <c:v>25483001.67675747</c:v>
                </c:pt>
                <c:pt idx="98">
                  <c:v>26322422.326296974</c:v>
                </c:pt>
                <c:pt idx="99">
                  <c:v>27174744.787835434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38-4A1F-A0A1-333E371D6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131704"/>
        <c:axId val="570132032"/>
      </c:lineChart>
      <c:catAx>
        <c:axId val="570131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132032"/>
        <c:crosses val="autoZero"/>
        <c:auto val="1"/>
        <c:lblAlgn val="ctr"/>
        <c:lblOffset val="100"/>
        <c:noMultiLvlLbl val="0"/>
      </c:catAx>
      <c:valAx>
        <c:axId val="5701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1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产出</a:t>
            </a:r>
            <a:r>
              <a:rPr lang="en-US" altLang="zh-CN"/>
              <a:t>/</a:t>
            </a:r>
            <a:r>
              <a:rPr lang="zh-CN" altLang="en-US"/>
              <a:t>消耗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卡牌升级!$R$3:$R$102</c:f>
              <c:numCache>
                <c:formatCode>General</c:formatCode>
                <c:ptCount val="100"/>
                <c:pt idx="20">
                  <c:v>1.3152419106650695</c:v>
                </c:pt>
                <c:pt idx="21">
                  <c:v>1.2615397484983855</c:v>
                </c:pt>
                <c:pt idx="22">
                  <c:v>1.2210055415366541</c:v>
                </c:pt>
                <c:pt idx="23">
                  <c:v>1.1886519594803797</c:v>
                </c:pt>
                <c:pt idx="24">
                  <c:v>1.1639369923540022</c:v>
                </c:pt>
                <c:pt idx="25">
                  <c:v>1.1430127082282719</c:v>
                </c:pt>
                <c:pt idx="26">
                  <c:v>1.1254829838980118</c:v>
                </c:pt>
                <c:pt idx="27">
                  <c:v>1.109139098069901</c:v>
                </c:pt>
                <c:pt idx="28">
                  <c:v>1.0939792311077567</c:v>
                </c:pt>
                <c:pt idx="29">
                  <c:v>1.0790801983325931</c:v>
                </c:pt>
                <c:pt idx="30">
                  <c:v>1.0581915263364512</c:v>
                </c:pt>
                <c:pt idx="31">
                  <c:v>1.0425783412804808</c:v>
                </c:pt>
                <c:pt idx="32">
                  <c:v>1.0319315273423013</c:v>
                </c:pt>
                <c:pt idx="33">
                  <c:v>1.0243757523646109</c:v>
                </c:pt>
                <c:pt idx="34">
                  <c:v>1.0201192841182682</c:v>
                </c:pt>
                <c:pt idx="35">
                  <c:v>1.0172090678788244</c:v>
                </c:pt>
                <c:pt idx="36">
                  <c:v>1.0155219301992393</c:v>
                </c:pt>
                <c:pt idx="37">
                  <c:v>1.0139838126366647</c:v>
                </c:pt>
                <c:pt idx="38">
                  <c:v>1.0126019348658084</c:v>
                </c:pt>
                <c:pt idx="39">
                  <c:v>1.0111420722706472</c:v>
                </c:pt>
                <c:pt idx="40">
                  <c:v>1.0052659622879798</c:v>
                </c:pt>
                <c:pt idx="41">
                  <c:v>1.0021013113641912</c:v>
                </c:pt>
                <c:pt idx="42">
                  <c:v>1.0015020683492712</c:v>
                </c:pt>
                <c:pt idx="43">
                  <c:v>1.0024849240364311</c:v>
                </c:pt>
                <c:pt idx="44">
                  <c:v>1.0054702611828645</c:v>
                </c:pt>
                <c:pt idx="45">
                  <c:v>1.0090626537926117</c:v>
                </c:pt>
                <c:pt idx="46">
                  <c:v>1.0131861802491331</c:v>
                </c:pt>
                <c:pt idx="47">
                  <c:v>1.0172025375569675</c:v>
                </c:pt>
                <c:pt idx="48">
                  <c:v>1.0211028783429812</c:v>
                </c:pt>
                <c:pt idx="49">
                  <c:v>1.0250230917621395</c:v>
                </c:pt>
                <c:pt idx="50">
                  <c:v>1.0255827058923668</c:v>
                </c:pt>
                <c:pt idx="51">
                  <c:v>1.0278339207430427</c:v>
                </c:pt>
                <c:pt idx="52">
                  <c:v>1.0316746599685598</c:v>
                </c:pt>
                <c:pt idx="53">
                  <c:v>1.0364916348358846</c:v>
                </c:pt>
                <c:pt idx="54">
                  <c:v>1.0428484250328889</c:v>
                </c:pt>
                <c:pt idx="55">
                  <c:v>1.0495346781297279</c:v>
                </c:pt>
                <c:pt idx="56">
                  <c:v>1.0564895388685474</c:v>
                </c:pt>
                <c:pt idx="57">
                  <c:v>1.0632845230249817</c:v>
                </c:pt>
                <c:pt idx="58">
                  <c:v>1.0699009093466765</c:v>
                </c:pt>
                <c:pt idx="59">
                  <c:v>1.0767223879059624</c:v>
                </c:pt>
                <c:pt idx="60">
                  <c:v>1.0809176960088005</c:v>
                </c:pt>
                <c:pt idx="61">
                  <c:v>1.0862931718402591</c:v>
                </c:pt>
                <c:pt idx="62">
                  <c:v>1.0927696770202675</c:v>
                </c:pt>
                <c:pt idx="63">
                  <c:v>1.0999228280561886</c:v>
                </c:pt>
                <c:pt idx="64">
                  <c:v>1.1076780638344106</c:v>
                </c:pt>
                <c:pt idx="65">
                  <c:v>1.1156620182262835</c:v>
                </c:pt>
                <c:pt idx="66">
                  <c:v>1.123820341446728</c:v>
                </c:pt>
                <c:pt idx="67">
                  <c:v>1.1318414497134885</c:v>
                </c:pt>
                <c:pt idx="68">
                  <c:v>1.1397006165133834</c:v>
                </c:pt>
                <c:pt idx="69">
                  <c:v>1.1471513343594029</c:v>
                </c:pt>
                <c:pt idx="70">
                  <c:v>1.1525360715575714</c:v>
                </c:pt>
                <c:pt idx="71">
                  <c:v>1.158838613585466</c:v>
                </c:pt>
                <c:pt idx="72">
                  <c:v>1.1659890660834122</c:v>
                </c:pt>
                <c:pt idx="73">
                  <c:v>1.1736744431489399</c:v>
                </c:pt>
                <c:pt idx="74">
                  <c:v>1.1818293546733389</c:v>
                </c:pt>
                <c:pt idx="75">
                  <c:v>1.1901740967593573</c:v>
                </c:pt>
                <c:pt idx="76">
                  <c:v>1.1986583133727364</c:v>
                </c:pt>
                <c:pt idx="77">
                  <c:v>1.2070439001899809</c:v>
                </c:pt>
                <c:pt idx="78">
                  <c:v>1.2153024822449909</c:v>
                </c:pt>
                <c:pt idx="79">
                  <c:v>1.2232410193362733</c:v>
                </c:pt>
                <c:pt idx="80">
                  <c:v>1.2295134936351937</c:v>
                </c:pt>
                <c:pt idx="81">
                  <c:v>1.2365274632034469</c:v>
                </c:pt>
                <c:pt idx="82">
                  <c:v>1.2442221154504316</c:v>
                </c:pt>
                <c:pt idx="83">
                  <c:v>1.2523562392143264</c:v>
                </c:pt>
                <c:pt idx="84">
                  <c:v>1.2608728258798907</c:v>
                </c:pt>
                <c:pt idx="85">
                  <c:v>1.2695537633480962</c:v>
                </c:pt>
                <c:pt idx="86">
                  <c:v>1.2783536454305233</c:v>
                </c:pt>
                <c:pt idx="87">
                  <c:v>1.2870838526500523</c:v>
                </c:pt>
                <c:pt idx="88">
                  <c:v>1.2957158029170621</c:v>
                </c:pt>
                <c:pt idx="89">
                  <c:v>1.3040935288022573</c:v>
                </c:pt>
                <c:pt idx="90">
                  <c:v>1.3111019989766612</c:v>
                </c:pt>
                <c:pt idx="91">
                  <c:v>1.3187271313480626</c:v>
                </c:pt>
                <c:pt idx="92">
                  <c:v>1.3269161597600529</c:v>
                </c:pt>
                <c:pt idx="93">
                  <c:v>1.3354769576482677</c:v>
                </c:pt>
                <c:pt idx="94">
                  <c:v>1.3443599017071133</c:v>
                </c:pt>
                <c:pt idx="95">
                  <c:v>1.3533896114666839</c:v>
                </c:pt>
                <c:pt idx="96">
                  <c:v>1.3625255823076492</c:v>
                </c:pt>
                <c:pt idx="97">
                  <c:v>1.3716141805113977</c:v>
                </c:pt>
                <c:pt idx="98">
                  <c:v>1.3806280627888612</c:v>
                </c:pt>
                <c:pt idx="99">
                  <c:v>1.3894380980921783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B-4DF3-A2EF-0BE5A084A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101008"/>
        <c:axId val="504101336"/>
      </c:lineChart>
      <c:catAx>
        <c:axId val="50410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4101336"/>
        <c:crosses val="autoZero"/>
        <c:auto val="1"/>
        <c:lblAlgn val="ctr"/>
        <c:lblOffset val="100"/>
        <c:noMultiLvlLbl val="0"/>
      </c:catAx>
      <c:valAx>
        <c:axId val="50410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410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张卡为基准的产出</a:t>
            </a:r>
            <a:r>
              <a:rPr lang="en-US" altLang="zh-CN"/>
              <a:t>/</a:t>
            </a:r>
            <a:r>
              <a:rPr lang="zh-CN" altLang="en-US"/>
              <a:t>消耗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消耗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技能!$X$3:$X$102</c:f>
              <c:numCache>
                <c:formatCode>General</c:formatCode>
                <c:ptCount val="100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27</c:v>
                </c:pt>
                <c:pt idx="5">
                  <c:v>33</c:v>
                </c:pt>
                <c:pt idx="6">
                  <c:v>39</c:v>
                </c:pt>
                <c:pt idx="7">
                  <c:v>45</c:v>
                </c:pt>
                <c:pt idx="8">
                  <c:v>63</c:v>
                </c:pt>
                <c:pt idx="9">
                  <c:v>72</c:v>
                </c:pt>
                <c:pt idx="10">
                  <c:v>81</c:v>
                </c:pt>
                <c:pt idx="11">
                  <c:v>90</c:v>
                </c:pt>
                <c:pt idx="12">
                  <c:v>114</c:v>
                </c:pt>
                <c:pt idx="13">
                  <c:v>126</c:v>
                </c:pt>
                <c:pt idx="14">
                  <c:v>138</c:v>
                </c:pt>
                <c:pt idx="15">
                  <c:v>150</c:v>
                </c:pt>
                <c:pt idx="16">
                  <c:v>180</c:v>
                </c:pt>
                <c:pt idx="17">
                  <c:v>195</c:v>
                </c:pt>
                <c:pt idx="18">
                  <c:v>210</c:v>
                </c:pt>
                <c:pt idx="19">
                  <c:v>225</c:v>
                </c:pt>
                <c:pt idx="20">
                  <c:v>261</c:v>
                </c:pt>
                <c:pt idx="21">
                  <c:v>279</c:v>
                </c:pt>
                <c:pt idx="22">
                  <c:v>297</c:v>
                </c:pt>
                <c:pt idx="23">
                  <c:v>315</c:v>
                </c:pt>
                <c:pt idx="24">
                  <c:v>357</c:v>
                </c:pt>
                <c:pt idx="25">
                  <c:v>378</c:v>
                </c:pt>
                <c:pt idx="26">
                  <c:v>399</c:v>
                </c:pt>
                <c:pt idx="27">
                  <c:v>420</c:v>
                </c:pt>
                <c:pt idx="28">
                  <c:v>468</c:v>
                </c:pt>
                <c:pt idx="29">
                  <c:v>492</c:v>
                </c:pt>
                <c:pt idx="30">
                  <c:v>516</c:v>
                </c:pt>
                <c:pt idx="31">
                  <c:v>540</c:v>
                </c:pt>
                <c:pt idx="32">
                  <c:v>594</c:v>
                </c:pt>
                <c:pt idx="33">
                  <c:v>621</c:v>
                </c:pt>
                <c:pt idx="34">
                  <c:v>648</c:v>
                </c:pt>
                <c:pt idx="35">
                  <c:v>675</c:v>
                </c:pt>
                <c:pt idx="36">
                  <c:v>735</c:v>
                </c:pt>
                <c:pt idx="37">
                  <c:v>765</c:v>
                </c:pt>
                <c:pt idx="38">
                  <c:v>795</c:v>
                </c:pt>
                <c:pt idx="39">
                  <c:v>825</c:v>
                </c:pt>
                <c:pt idx="40">
                  <c:v>891</c:v>
                </c:pt>
                <c:pt idx="41">
                  <c:v>924</c:v>
                </c:pt>
                <c:pt idx="42">
                  <c:v>957</c:v>
                </c:pt>
                <c:pt idx="43">
                  <c:v>990</c:v>
                </c:pt>
                <c:pt idx="44">
                  <c:v>1062</c:v>
                </c:pt>
                <c:pt idx="45">
                  <c:v>1098</c:v>
                </c:pt>
                <c:pt idx="46">
                  <c:v>1134</c:v>
                </c:pt>
                <c:pt idx="47">
                  <c:v>1170</c:v>
                </c:pt>
                <c:pt idx="48">
                  <c:v>1248</c:v>
                </c:pt>
                <c:pt idx="49">
                  <c:v>1287</c:v>
                </c:pt>
                <c:pt idx="50">
                  <c:v>1326</c:v>
                </c:pt>
                <c:pt idx="51">
                  <c:v>1365</c:v>
                </c:pt>
                <c:pt idx="52">
                  <c:v>1449</c:v>
                </c:pt>
                <c:pt idx="53">
                  <c:v>1491</c:v>
                </c:pt>
                <c:pt idx="54">
                  <c:v>1533</c:v>
                </c:pt>
                <c:pt idx="55">
                  <c:v>1575</c:v>
                </c:pt>
                <c:pt idx="56">
                  <c:v>1665</c:v>
                </c:pt>
                <c:pt idx="57">
                  <c:v>1710</c:v>
                </c:pt>
                <c:pt idx="58">
                  <c:v>1755</c:v>
                </c:pt>
                <c:pt idx="59">
                  <c:v>1800</c:v>
                </c:pt>
                <c:pt idx="60">
                  <c:v>1896</c:v>
                </c:pt>
                <c:pt idx="61">
                  <c:v>1944</c:v>
                </c:pt>
                <c:pt idx="62">
                  <c:v>1992</c:v>
                </c:pt>
                <c:pt idx="63">
                  <c:v>2040</c:v>
                </c:pt>
                <c:pt idx="64">
                  <c:v>2142</c:v>
                </c:pt>
                <c:pt idx="65">
                  <c:v>2193</c:v>
                </c:pt>
                <c:pt idx="66">
                  <c:v>2244</c:v>
                </c:pt>
                <c:pt idx="67">
                  <c:v>2295</c:v>
                </c:pt>
                <c:pt idx="68">
                  <c:v>2403</c:v>
                </c:pt>
                <c:pt idx="69">
                  <c:v>2457</c:v>
                </c:pt>
                <c:pt idx="70">
                  <c:v>2511</c:v>
                </c:pt>
                <c:pt idx="71">
                  <c:v>2565</c:v>
                </c:pt>
                <c:pt idx="72">
                  <c:v>2679</c:v>
                </c:pt>
                <c:pt idx="73">
                  <c:v>2736</c:v>
                </c:pt>
                <c:pt idx="74">
                  <c:v>2793</c:v>
                </c:pt>
                <c:pt idx="75">
                  <c:v>2850</c:v>
                </c:pt>
                <c:pt idx="76">
                  <c:v>2970</c:v>
                </c:pt>
                <c:pt idx="77">
                  <c:v>3030</c:v>
                </c:pt>
                <c:pt idx="78">
                  <c:v>3090</c:v>
                </c:pt>
                <c:pt idx="79">
                  <c:v>3150</c:v>
                </c:pt>
                <c:pt idx="80">
                  <c:v>3276</c:v>
                </c:pt>
                <c:pt idx="81">
                  <c:v>3339</c:v>
                </c:pt>
                <c:pt idx="82">
                  <c:v>3402</c:v>
                </c:pt>
                <c:pt idx="83">
                  <c:v>3465</c:v>
                </c:pt>
                <c:pt idx="84">
                  <c:v>3597</c:v>
                </c:pt>
                <c:pt idx="85">
                  <c:v>3663</c:v>
                </c:pt>
                <c:pt idx="86">
                  <c:v>3729</c:v>
                </c:pt>
                <c:pt idx="87">
                  <c:v>3795</c:v>
                </c:pt>
                <c:pt idx="88">
                  <c:v>3933</c:v>
                </c:pt>
                <c:pt idx="89">
                  <c:v>4002</c:v>
                </c:pt>
                <c:pt idx="90">
                  <c:v>4071</c:v>
                </c:pt>
                <c:pt idx="91">
                  <c:v>4140</c:v>
                </c:pt>
                <c:pt idx="92">
                  <c:v>4284</c:v>
                </c:pt>
                <c:pt idx="93">
                  <c:v>4356</c:v>
                </c:pt>
                <c:pt idx="94">
                  <c:v>4428</c:v>
                </c:pt>
                <c:pt idx="95">
                  <c:v>4500</c:v>
                </c:pt>
                <c:pt idx="96">
                  <c:v>4650</c:v>
                </c:pt>
                <c:pt idx="97">
                  <c:v>4725</c:v>
                </c:pt>
                <c:pt idx="98">
                  <c:v>4800</c:v>
                </c:pt>
                <c:pt idx="99">
                  <c:v>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2-4010-9B70-83B25C90FA9C}"/>
            </c:ext>
          </c:extLst>
        </c:ser>
        <c:ser>
          <c:idx val="1"/>
          <c:order val="1"/>
          <c:tx>
            <c:v>获得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技能!$AB$3:$AB$102</c:f>
              <c:numCache>
                <c:formatCode>General</c:formatCode>
                <c:ptCount val="100"/>
                <c:pt idx="0">
                  <c:v>0.9</c:v>
                </c:pt>
                <c:pt idx="1">
                  <c:v>2.6142857142857139</c:v>
                </c:pt>
                <c:pt idx="2">
                  <c:v>4.9621118012422354</c:v>
                </c:pt>
                <c:pt idx="3">
                  <c:v>8.4236502627806971</c:v>
                </c:pt>
                <c:pt idx="4">
                  <c:v>12.623650262780696</c:v>
                </c:pt>
                <c:pt idx="5">
                  <c:v>17.252221691352123</c:v>
                </c:pt>
                <c:pt idx="6">
                  <c:v>22.520514374278953</c:v>
                </c:pt>
                <c:pt idx="7">
                  <c:v>28.145514374278953</c:v>
                </c:pt>
                <c:pt idx="8">
                  <c:v>33.931228659993238</c:v>
                </c:pt>
                <c:pt idx="9">
                  <c:v>40.023536352300937</c:v>
                </c:pt>
                <c:pt idx="10">
                  <c:v>45.328799510195672</c:v>
                </c:pt>
                <c:pt idx="11">
                  <c:v>51.670768422112765</c:v>
                </c:pt>
                <c:pt idx="12">
                  <c:v>59.268758371861509</c:v>
                </c:pt>
                <c:pt idx="13">
                  <c:v>67.922604525707669</c:v>
                </c:pt>
                <c:pt idx="14">
                  <c:v>77.740786343889496</c:v>
                </c:pt>
                <c:pt idx="15">
                  <c:v>88.464190599208649</c:v>
                </c:pt>
                <c:pt idx="16">
                  <c:v>100.13217478893196</c:v>
                </c:pt>
                <c:pt idx="17">
                  <c:v>112.48253975243563</c:v>
                </c:pt>
                <c:pt idx="18">
                  <c:v>125.52951961820744</c:v>
                </c:pt>
                <c:pt idx="19">
                  <c:v>139.04336577205359</c:v>
                </c:pt>
                <c:pt idx="20">
                  <c:v>151.6655879942758</c:v>
                </c:pt>
                <c:pt idx="21">
                  <c:v>165.92475669843228</c:v>
                </c:pt>
                <c:pt idx="22">
                  <c:v>182.1549725257704</c:v>
                </c:pt>
                <c:pt idx="23">
                  <c:v>200.11301448381235</c:v>
                </c:pt>
                <c:pt idx="24">
                  <c:v>220.01413807931795</c:v>
                </c:pt>
                <c:pt idx="25">
                  <c:v>241.53671872447921</c:v>
                </c:pt>
                <c:pt idx="26">
                  <c:v>264.80052240546081</c:v>
                </c:pt>
                <c:pt idx="27">
                  <c:v>289.45042569366194</c:v>
                </c:pt>
                <c:pt idx="28">
                  <c:v>315.54878634939968</c:v>
                </c:pt>
                <c:pt idx="29">
                  <c:v>342.74878634939967</c:v>
                </c:pt>
                <c:pt idx="30">
                  <c:v>368.92104912312226</c:v>
                </c:pt>
                <c:pt idx="31">
                  <c:v>397.82539694920922</c:v>
                </c:pt>
                <c:pt idx="32">
                  <c:v>429.81396837778061</c:v>
                </c:pt>
                <c:pt idx="33">
                  <c:v>464.55522711903939</c:v>
                </c:pt>
                <c:pt idx="34">
                  <c:v>502.26951283332505</c:v>
                </c:pt>
                <c:pt idx="35">
                  <c:v>708.53267072806193</c:v>
                </c:pt>
                <c:pt idx="36">
                  <c:v>751.45925300654301</c:v>
                </c:pt>
                <c:pt idx="37">
                  <c:v>796.57925300654301</c:v>
                </c:pt>
                <c:pt idx="38">
                  <c:v>843.94110271752561</c:v>
                </c:pt>
                <c:pt idx="39">
                  <c:v>893.07516865159153</c:v>
                </c:pt>
                <c:pt idx="40">
                  <c:v>940.81885797197992</c:v>
                </c:pt>
                <c:pt idx="41">
                  <c:v>992.59491974804166</c:v>
                </c:pt>
                <c:pt idx="42">
                  <c:v>1048.7246907404081</c:v>
                </c:pt>
                <c:pt idx="43">
                  <c:v>1108.769718882997</c:v>
                </c:pt>
                <c:pt idx="44">
                  <c:v>1172.9091684242817</c:v>
                </c:pt>
                <c:pt idx="45">
                  <c:v>1240.6020255671388</c:v>
                </c:pt>
                <c:pt idx="46">
                  <c:v>1477.9169044598723</c:v>
                </c:pt>
                <c:pt idx="47">
                  <c:v>1552.2608109707235</c:v>
                </c:pt>
                <c:pt idx="48">
                  <c:v>1629.6348077604507</c:v>
                </c:pt>
                <c:pt idx="49">
                  <c:v>1709.4440385296814</c:v>
                </c:pt>
                <c:pt idx="50">
                  <c:v>1787.3440385296815</c:v>
                </c:pt>
                <c:pt idx="51">
                  <c:v>1870.6888899464057</c:v>
                </c:pt>
                <c:pt idx="52">
                  <c:v>2125.7402246486645</c:v>
                </c:pt>
                <c:pt idx="53">
                  <c:v>2219.9426537984618</c:v>
                </c:pt>
                <c:pt idx="54">
                  <c:v>2319.4075544607135</c:v>
                </c:pt>
                <c:pt idx="55">
                  <c:v>2423.4696903830436</c:v>
                </c:pt>
                <c:pt idx="56">
                  <c:v>2532.1275353735919</c:v>
                </c:pt>
                <c:pt idx="57">
                  <c:v>2644.6605427085556</c:v>
                </c:pt>
                <c:pt idx="58">
                  <c:v>2927.0009682404702</c:v>
                </c:pt>
                <c:pt idx="59">
                  <c:v>3046.426609266111</c:v>
                </c:pt>
                <c:pt idx="60">
                  <c:v>3163.3185152713327</c:v>
                </c:pt>
                <c:pt idx="61">
                  <c:v>3287.1375480326433</c:v>
                </c:pt>
                <c:pt idx="62">
                  <c:v>3584.0668930558509</c:v>
                </c:pt>
                <c:pt idx="63">
                  <c:v>3721.4280749203444</c:v>
                </c:pt>
                <c:pt idx="64">
                  <c:v>3865.2476237925248</c:v>
                </c:pt>
                <c:pt idx="65">
                  <c:v>4014.731653276554</c:v>
                </c:pt>
                <c:pt idx="66">
                  <c:v>4335.7926230317153</c:v>
                </c:pt>
                <c:pt idx="67">
                  <c:v>4495.5794393010001</c:v>
                </c:pt>
                <c:pt idx="68">
                  <c:v>4659.9407647662738</c:v>
                </c:pt>
                <c:pt idx="69">
                  <c:v>4994.0251603706693</c:v>
                </c:pt>
                <c:pt idx="70">
                  <c:v>5158.877298863541</c:v>
                </c:pt>
                <c:pt idx="71">
                  <c:v>5332.1857404219827</c:v>
                </c:pt>
                <c:pt idx="72">
                  <c:v>5680.0423077064306</c:v>
                </c:pt>
                <c:pt idx="73">
                  <c:v>5869.6413511500341</c:v>
                </c:pt>
                <c:pt idx="74">
                  <c:v>6066.9128639201708</c:v>
                </c:pt>
                <c:pt idx="75">
                  <c:v>6436.9313967387043</c:v>
                </c:pt>
                <c:pt idx="76">
                  <c:v>6647.5123347114732</c:v>
                </c:pt>
                <c:pt idx="77">
                  <c:v>6863.6719209693238</c:v>
                </c:pt>
                <c:pt idx="78">
                  <c:v>7251.1645442150957</c:v>
                </c:pt>
                <c:pt idx="79">
                  <c:v>7477.0079008584526</c:v>
                </c:pt>
                <c:pt idx="80">
                  <c:v>7864.8667243878645</c:v>
                </c:pt>
                <c:pt idx="81">
                  <c:v>8096.7442488178322</c:v>
                </c:pt>
                <c:pt idx="82">
                  <c:v>8504.6316274586097</c:v>
                </c:pt>
                <c:pt idx="83">
                  <c:v>8755.5931659201469</c:v>
                </c:pt>
                <c:pt idx="84">
                  <c:v>9181.4539254138181</c:v>
                </c:pt>
                <c:pt idx="85">
                  <c:v>9449.1548599932576</c:v>
                </c:pt>
                <c:pt idx="86">
                  <c:v>9890.4062361400465</c:v>
                </c:pt>
                <c:pt idx="87">
                  <c:v>10172.090068475376</c:v>
                </c:pt>
                <c:pt idx="88">
                  <c:v>10625.858489528007</c:v>
                </c:pt>
                <c:pt idx="89">
                  <c:v>10918.596951066469</c:v>
                </c:pt>
                <c:pt idx="90">
                  <c:v>11372.558345168347</c:v>
                </c:pt>
                <c:pt idx="91">
                  <c:v>11672.12530587404</c:v>
                </c:pt>
                <c:pt idx="92">
                  <c:v>12149.181378156794</c:v>
                </c:pt>
                <c:pt idx="93">
                  <c:v>12470.658722730028</c:v>
                </c:pt>
                <c:pt idx="94">
                  <c:v>12968.271222730029</c:v>
                </c:pt>
                <c:pt idx="95">
                  <c:v>13474.82475289691</c:v>
                </c:pt>
                <c:pt idx="96">
                  <c:v>13823.918416113269</c:v>
                </c:pt>
                <c:pt idx="97">
                  <c:v>14346.298802443136</c:v>
                </c:pt>
                <c:pt idx="98">
                  <c:v>14875.509660416961</c:v>
                </c:pt>
                <c:pt idx="99">
                  <c:v>15244.303033198026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2-4010-9B70-83B25C90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972576"/>
        <c:axId val="7409745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技能!$V$1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BD2-4010-9B70-83B25C90FA9C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技能!$W$1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D2-4010-9B70-83B25C90FA9C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技能!$X$1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D2-4010-9B70-83B25C90FA9C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技能!$Y$1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BD2-4010-9B70-83B25C90FA9C}"/>
                  </c:ext>
                </c:extLst>
              </c15:ser>
            </c15:filteredLineSeries>
            <c15:filteredLineSeries>
              <c15:ser>
                <c:idx val="6"/>
                <c:order val="6"/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技能!$Z$1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BD2-4010-9B70-83B25C90FA9C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技能!$AA$1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BD2-4010-9B70-83B25C90FA9C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技能!$AB$1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BD2-4010-9B70-83B25C90FA9C}"/>
                  </c:ext>
                </c:extLst>
              </c15:ser>
            </c15:filteredLineSeries>
            <c15:filteredLineSeries>
              <c15:ser>
                <c:idx val="9"/>
                <c:order val="9"/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技能!$AC$1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BD2-4010-9B70-83B25C90FA9C}"/>
                  </c:ext>
                </c:extLst>
              </c15:ser>
            </c15:filteredLineSeries>
          </c:ext>
        </c:extLst>
      </c:lineChart>
      <c:catAx>
        <c:axId val="74097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974544"/>
        <c:crosses val="autoZero"/>
        <c:auto val="1"/>
        <c:lblAlgn val="ctr"/>
        <c:lblOffset val="100"/>
        <c:noMultiLvlLbl val="0"/>
      </c:catAx>
      <c:valAx>
        <c:axId val="7409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097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等级</a:t>
            </a:r>
            <a:r>
              <a:rPr lang="en-US" altLang="zh-CN"/>
              <a:t>-</a:t>
            </a:r>
            <a:r>
              <a:rPr lang="zh-CN" altLang="en-US"/>
              <a:t>获取道具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圣盾!$I$3:$I$11</c:f>
              <c:strCache>
                <c:ptCount val="9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圣盾!$I$12:$I$74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573120</c:v>
                </c:pt>
                <c:pt idx="4">
                  <c:v>599040</c:v>
                </c:pt>
                <c:pt idx="5">
                  <c:v>633600</c:v>
                </c:pt>
                <c:pt idx="6">
                  <c:v>1015200</c:v>
                </c:pt>
                <c:pt idx="7">
                  <c:v>1092960</c:v>
                </c:pt>
                <c:pt idx="8">
                  <c:v>1183680</c:v>
                </c:pt>
                <c:pt idx="9">
                  <c:v>1716480</c:v>
                </c:pt>
                <c:pt idx="10">
                  <c:v>1872000</c:v>
                </c:pt>
                <c:pt idx="11">
                  <c:v>2332800</c:v>
                </c:pt>
                <c:pt idx="12">
                  <c:v>2944800</c:v>
                </c:pt>
                <c:pt idx="13">
                  <c:v>3002400</c:v>
                </c:pt>
                <c:pt idx="14">
                  <c:v>3088800</c:v>
                </c:pt>
                <c:pt idx="15">
                  <c:v>3844800</c:v>
                </c:pt>
                <c:pt idx="16">
                  <c:v>4017600</c:v>
                </c:pt>
                <c:pt idx="17">
                  <c:v>4224960</c:v>
                </c:pt>
                <c:pt idx="18">
                  <c:v>5211360</c:v>
                </c:pt>
                <c:pt idx="19">
                  <c:v>5533920</c:v>
                </c:pt>
                <c:pt idx="20">
                  <c:v>5896800</c:v>
                </c:pt>
                <c:pt idx="21">
                  <c:v>7891200</c:v>
                </c:pt>
                <c:pt idx="22">
                  <c:v>7948800</c:v>
                </c:pt>
                <c:pt idx="23">
                  <c:v>8064000</c:v>
                </c:pt>
                <c:pt idx="24">
                  <c:v>9266400</c:v>
                </c:pt>
                <c:pt idx="25">
                  <c:v>9525600</c:v>
                </c:pt>
                <c:pt idx="26">
                  <c:v>9849600</c:v>
                </c:pt>
                <c:pt idx="27">
                  <c:v>11376000</c:v>
                </c:pt>
                <c:pt idx="28">
                  <c:v>11880000</c:v>
                </c:pt>
                <c:pt idx="29">
                  <c:v>12456000</c:v>
                </c:pt>
                <c:pt idx="30">
                  <c:v>14414400</c:v>
                </c:pt>
                <c:pt idx="31">
                  <c:v>16315200</c:v>
                </c:pt>
                <c:pt idx="32">
                  <c:v>16410240</c:v>
                </c:pt>
                <c:pt idx="33">
                  <c:v>18109440</c:v>
                </c:pt>
                <c:pt idx="34">
                  <c:v>18420480</c:v>
                </c:pt>
                <c:pt idx="35">
                  <c:v>18835200</c:v>
                </c:pt>
                <c:pt idx="36">
                  <c:v>20966400</c:v>
                </c:pt>
                <c:pt idx="37">
                  <c:v>21640320</c:v>
                </c:pt>
                <c:pt idx="38">
                  <c:v>22426560</c:v>
                </c:pt>
                <c:pt idx="39">
                  <c:v>25119360</c:v>
                </c:pt>
                <c:pt idx="40">
                  <c:v>26208000</c:v>
                </c:pt>
                <c:pt idx="41">
                  <c:v>29030400</c:v>
                </c:pt>
                <c:pt idx="42">
                  <c:v>31255200</c:v>
                </c:pt>
                <c:pt idx="43">
                  <c:v>31557600</c:v>
                </c:pt>
                <c:pt idx="44">
                  <c:v>32011200</c:v>
                </c:pt>
                <c:pt idx="45">
                  <c:v>34790400</c:v>
                </c:pt>
                <c:pt idx="46">
                  <c:v>35596800</c:v>
                </c:pt>
                <c:pt idx="47">
                  <c:v>36564480</c:v>
                </c:pt>
                <c:pt idx="48">
                  <c:v>40049280</c:v>
                </c:pt>
                <c:pt idx="49">
                  <c:v>41420160</c:v>
                </c:pt>
                <c:pt idx="50">
                  <c:v>42962400</c:v>
                </c:pt>
                <c:pt idx="51">
                  <c:v>49636800</c:v>
                </c:pt>
                <c:pt idx="52">
                  <c:v>49844160</c:v>
                </c:pt>
                <c:pt idx="53">
                  <c:v>50258880</c:v>
                </c:pt>
                <c:pt idx="54">
                  <c:v>53707680</c:v>
                </c:pt>
                <c:pt idx="55">
                  <c:v>54583200</c:v>
                </c:pt>
                <c:pt idx="56">
                  <c:v>55677600</c:v>
                </c:pt>
                <c:pt idx="57">
                  <c:v>59990400</c:v>
                </c:pt>
                <c:pt idx="58">
                  <c:v>61603200</c:v>
                </c:pt>
                <c:pt idx="59">
                  <c:v>63446400</c:v>
                </c:pt>
                <c:pt idx="60">
                  <c:v>68796000</c:v>
                </c:pt>
                <c:pt idx="61">
                  <c:v>74239200</c:v>
                </c:pt>
                <c:pt idx="62">
                  <c:v>74511360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F-4399-B035-C088B4A2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389752"/>
        <c:axId val="500390080"/>
      </c:lineChart>
      <c:catAx>
        <c:axId val="500389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390080"/>
        <c:crosses val="autoZero"/>
        <c:auto val="1"/>
        <c:lblAlgn val="ctr"/>
        <c:lblOffset val="100"/>
        <c:noMultiLvlLbl val="0"/>
      </c:catAx>
      <c:valAx>
        <c:axId val="5003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389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装备强化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6701618695388801"/>
          <c:y val="0.20616422947131599"/>
          <c:w val="0.76803223784997299"/>
          <c:h val="0.55006124234470699"/>
        </c:manualLayout>
      </c:layout>
      <c:lineChart>
        <c:grouping val="standard"/>
        <c:varyColors val="0"/>
        <c:ser>
          <c:idx val="0"/>
          <c:order val="0"/>
          <c:tx>
            <c:strRef>
              <c:f>装备强化24!$AU$1</c:f>
              <c:strCache>
                <c:ptCount val="1"/>
                <c:pt idx="0">
                  <c:v>消耗经验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装备强化24!$AU$3:$AU$62</c:f>
              <c:numCache>
                <c:formatCode>General</c:formatCode>
                <c:ptCount val="60"/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1260</c:v>
                </c:pt>
                <c:pt idx="10">
                  <c:v>1260</c:v>
                </c:pt>
                <c:pt idx="11">
                  <c:v>1260</c:v>
                </c:pt>
                <c:pt idx="12">
                  <c:v>1260</c:v>
                </c:pt>
                <c:pt idx="13">
                  <c:v>1260</c:v>
                </c:pt>
                <c:pt idx="14">
                  <c:v>1260</c:v>
                </c:pt>
                <c:pt idx="15">
                  <c:v>1260</c:v>
                </c:pt>
                <c:pt idx="16">
                  <c:v>6390</c:v>
                </c:pt>
                <c:pt idx="17">
                  <c:v>6390</c:v>
                </c:pt>
                <c:pt idx="18">
                  <c:v>6390</c:v>
                </c:pt>
                <c:pt idx="19">
                  <c:v>6390</c:v>
                </c:pt>
                <c:pt idx="20">
                  <c:v>6390</c:v>
                </c:pt>
                <c:pt idx="21">
                  <c:v>6390</c:v>
                </c:pt>
                <c:pt idx="22">
                  <c:v>6390</c:v>
                </c:pt>
                <c:pt idx="23">
                  <c:v>6390</c:v>
                </c:pt>
                <c:pt idx="24">
                  <c:v>6390</c:v>
                </c:pt>
                <c:pt idx="25">
                  <c:v>6390</c:v>
                </c:pt>
                <c:pt idx="26">
                  <c:v>6390</c:v>
                </c:pt>
                <c:pt idx="27">
                  <c:v>6390</c:v>
                </c:pt>
                <c:pt idx="28">
                  <c:v>6390</c:v>
                </c:pt>
                <c:pt idx="29">
                  <c:v>6390</c:v>
                </c:pt>
                <c:pt idx="30">
                  <c:v>6390</c:v>
                </c:pt>
                <c:pt idx="31">
                  <c:v>6390</c:v>
                </c:pt>
                <c:pt idx="32">
                  <c:v>6390</c:v>
                </c:pt>
                <c:pt idx="33">
                  <c:v>6390</c:v>
                </c:pt>
                <c:pt idx="34">
                  <c:v>6390</c:v>
                </c:pt>
                <c:pt idx="35">
                  <c:v>6390</c:v>
                </c:pt>
                <c:pt idx="36">
                  <c:v>6390</c:v>
                </c:pt>
                <c:pt idx="37">
                  <c:v>41595</c:v>
                </c:pt>
                <c:pt idx="38">
                  <c:v>41595</c:v>
                </c:pt>
                <c:pt idx="39">
                  <c:v>41595</c:v>
                </c:pt>
                <c:pt idx="40">
                  <c:v>41595</c:v>
                </c:pt>
                <c:pt idx="41">
                  <c:v>41595</c:v>
                </c:pt>
                <c:pt idx="42">
                  <c:v>41595</c:v>
                </c:pt>
                <c:pt idx="43">
                  <c:v>41595</c:v>
                </c:pt>
                <c:pt idx="44">
                  <c:v>41595</c:v>
                </c:pt>
                <c:pt idx="45">
                  <c:v>41595</c:v>
                </c:pt>
                <c:pt idx="46">
                  <c:v>41595</c:v>
                </c:pt>
                <c:pt idx="47">
                  <c:v>41595</c:v>
                </c:pt>
                <c:pt idx="48">
                  <c:v>41595</c:v>
                </c:pt>
                <c:pt idx="49">
                  <c:v>41595</c:v>
                </c:pt>
                <c:pt idx="50">
                  <c:v>41595</c:v>
                </c:pt>
                <c:pt idx="51">
                  <c:v>41595</c:v>
                </c:pt>
                <c:pt idx="52">
                  <c:v>41595</c:v>
                </c:pt>
                <c:pt idx="53">
                  <c:v>41595</c:v>
                </c:pt>
                <c:pt idx="54">
                  <c:v>41595</c:v>
                </c:pt>
                <c:pt idx="55">
                  <c:v>41595</c:v>
                </c:pt>
                <c:pt idx="56">
                  <c:v>41595</c:v>
                </c:pt>
                <c:pt idx="57">
                  <c:v>41595</c:v>
                </c:pt>
                <c:pt idx="58">
                  <c:v>41595</c:v>
                </c:pt>
                <c:pt idx="59">
                  <c:v>78397.5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8-497E-ACB5-89CE130800B6}"/>
            </c:ext>
          </c:extLst>
        </c:ser>
        <c:ser>
          <c:idx val="1"/>
          <c:order val="1"/>
          <c:tx>
            <c:strRef>
              <c:f>装备强化24!$AX$1</c:f>
              <c:strCache>
                <c:ptCount val="1"/>
                <c:pt idx="0">
                  <c:v>主线产出累计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装备强化24!$AX$3:$AX$62</c:f>
              <c:numCache>
                <c:formatCode>General</c:formatCode>
                <c:ptCount val="60"/>
                <c:pt idx="1">
                  <c:v>29120</c:v>
                </c:pt>
                <c:pt idx="2">
                  <c:v>61013.333333333328</c:v>
                </c:pt>
                <c:pt idx="3">
                  <c:v>97066.666666666657</c:v>
                </c:pt>
                <c:pt idx="4">
                  <c:v>180266.66666666666</c:v>
                </c:pt>
                <c:pt idx="5">
                  <c:v>277333.33333333331</c:v>
                </c:pt>
                <c:pt idx="6">
                  <c:v>391040</c:v>
                </c:pt>
                <c:pt idx="7">
                  <c:v>524160</c:v>
                </c:pt>
                <c:pt idx="8">
                  <c:v>679466.66666666663</c:v>
                </c:pt>
                <c:pt idx="9">
                  <c:v>976906.66666666663</c:v>
                </c:pt>
                <c:pt idx="10">
                  <c:v>1411626.6666666665</c:v>
                </c:pt>
                <c:pt idx="11">
                  <c:v>1853210.6666666665</c:v>
                </c:pt>
                <c:pt idx="12">
                  <c:v>2308522.6666666665</c:v>
                </c:pt>
                <c:pt idx="13">
                  <c:v>2784426.6666666665</c:v>
                </c:pt>
                <c:pt idx="14">
                  <c:v>3287786.6666666665</c:v>
                </c:pt>
                <c:pt idx="15">
                  <c:v>3825466.6666666665</c:v>
                </c:pt>
                <c:pt idx="16">
                  <c:v>4474496</c:v>
                </c:pt>
                <c:pt idx="17">
                  <c:v>5177397.333333333</c:v>
                </c:pt>
                <c:pt idx="18">
                  <c:v>5941866.666666666</c:v>
                </c:pt>
                <c:pt idx="19">
                  <c:v>6775599.9999999991</c:v>
                </c:pt>
                <c:pt idx="20">
                  <c:v>7814559.9999999991</c:v>
                </c:pt>
                <c:pt idx="21">
                  <c:v>8863781.3333333321</c:v>
                </c:pt>
                <c:pt idx="22">
                  <c:v>9933525.3333333321</c:v>
                </c:pt>
                <c:pt idx="23">
                  <c:v>11242261.333333332</c:v>
                </c:pt>
                <c:pt idx="24">
                  <c:v>12599807.999999998</c:v>
                </c:pt>
                <c:pt idx="25">
                  <c:v>14018367.999999998</c:v>
                </c:pt>
                <c:pt idx="26">
                  <c:v>15510143.999999998</c:v>
                </c:pt>
                <c:pt idx="27">
                  <c:v>17087338.666666664</c:v>
                </c:pt>
                <c:pt idx="28">
                  <c:v>18762154.666666664</c:v>
                </c:pt>
                <c:pt idx="29">
                  <c:v>20546794.666666664</c:v>
                </c:pt>
                <c:pt idx="30">
                  <c:v>23016447.999999996</c:v>
                </c:pt>
                <c:pt idx="31">
                  <c:v>25504127.999999996</c:v>
                </c:pt>
                <c:pt idx="32">
                  <c:v>28027861.333333328</c:v>
                </c:pt>
                <c:pt idx="33">
                  <c:v>30605674.66666666</c:v>
                </c:pt>
                <c:pt idx="34">
                  <c:v>33255594.66666666</c:v>
                </c:pt>
                <c:pt idx="35">
                  <c:v>35995647.999999993</c:v>
                </c:pt>
                <c:pt idx="36">
                  <c:v>38843861.333333328</c:v>
                </c:pt>
                <c:pt idx="37">
                  <c:v>42047061.333333328</c:v>
                </c:pt>
                <c:pt idx="38">
                  <c:v>45405567.999999993</c:v>
                </c:pt>
                <c:pt idx="39">
                  <c:v>48938794.666666657</c:v>
                </c:pt>
                <c:pt idx="40">
                  <c:v>52937941.333333321</c:v>
                </c:pt>
                <c:pt idx="41">
                  <c:v>56960383.999999985</c:v>
                </c:pt>
                <c:pt idx="42">
                  <c:v>61029418.666666649</c:v>
                </c:pt>
                <c:pt idx="43">
                  <c:v>65168341.333333313</c:v>
                </c:pt>
                <c:pt idx="44">
                  <c:v>69400447.999999985</c:v>
                </c:pt>
                <c:pt idx="45">
                  <c:v>73749034.666666657</c:v>
                </c:pt>
                <c:pt idx="46">
                  <c:v>78237397.333333328</c:v>
                </c:pt>
                <c:pt idx="47">
                  <c:v>82888832</c:v>
                </c:pt>
                <c:pt idx="48">
                  <c:v>87726634.666666672</c:v>
                </c:pt>
                <c:pt idx="49">
                  <c:v>92774101.333333343</c:v>
                </c:pt>
                <c:pt idx="50">
                  <c:v>98365141.333333343</c:v>
                </c:pt>
                <c:pt idx="51">
                  <c:v>104384661.33333334</c:v>
                </c:pt>
                <c:pt idx="52">
                  <c:v>110462421.33333334</c:v>
                </c:pt>
                <c:pt idx="53">
                  <c:v>116627541.33333334</c:v>
                </c:pt>
                <c:pt idx="54">
                  <c:v>122909141.33333334</c:v>
                </c:pt>
                <c:pt idx="55">
                  <c:v>129336341.33333334</c:v>
                </c:pt>
                <c:pt idx="56">
                  <c:v>135938261.33333334</c:v>
                </c:pt>
                <c:pt idx="57">
                  <c:v>142744021.33333334</c:v>
                </c:pt>
                <c:pt idx="58">
                  <c:v>149782741.33333334</c:v>
                </c:pt>
                <c:pt idx="59">
                  <c:v>157083541.33333334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8-497E-ACB5-89CE13080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013992"/>
        <c:axId val="581008416"/>
      </c:lineChart>
      <c:catAx>
        <c:axId val="581013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008416"/>
        <c:crosses val="autoZero"/>
        <c:auto val="1"/>
        <c:lblAlgn val="ctr"/>
        <c:lblOffset val="100"/>
        <c:noMultiLvlLbl val="0"/>
      </c:catAx>
      <c:valAx>
        <c:axId val="5810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101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产出</a:t>
            </a:r>
            <a:r>
              <a:rPr lang="en-US" altLang="zh-CN"/>
              <a:t>/</a:t>
            </a:r>
            <a:r>
              <a:rPr lang="zh-CN" altLang="en-US"/>
              <a:t>消耗比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进阶本!$N$39:$R$39</c:f>
              <c:numCache>
                <c:formatCode>General</c:formatCode>
                <c:ptCount val="5"/>
                <c:pt idx="0">
                  <c:v>0.19102564102564101</c:v>
                </c:pt>
                <c:pt idx="1">
                  <c:v>0.32564102564102565</c:v>
                </c:pt>
                <c:pt idx="2">
                  <c:v>0.58461538461538465</c:v>
                </c:pt>
                <c:pt idx="3">
                  <c:v>0.82948717948717954</c:v>
                </c:pt>
                <c:pt idx="4">
                  <c:v>0.64529914529914534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9-4E78-B5F4-DD0730A78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41048"/>
        <c:axId val="568542032"/>
      </c:lineChart>
      <c:catAx>
        <c:axId val="568541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542032"/>
        <c:crosses val="autoZero"/>
        <c:auto val="1"/>
        <c:lblAlgn val="ctr"/>
        <c:lblOffset val="100"/>
        <c:noMultiLvlLbl val="0"/>
      </c:catAx>
      <c:valAx>
        <c:axId val="5685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541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</a:t>
            </a:r>
            <a:r>
              <a:rPr lang="zh-CN" altLang="en-US"/>
              <a:t>道具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进阶本!$Z$9:$Z$27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12</c:v>
                </c:pt>
                <c:pt idx="3">
                  <c:v>35</c:v>
                </c:pt>
                <c:pt idx="4">
                  <c:v>91</c:v>
                </c:pt>
                <c:pt idx="5">
                  <c:v>192</c:v>
                </c:pt>
                <c:pt idx="6">
                  <c:v>381</c:v>
                </c:pt>
                <c:pt idx="7">
                  <c:v>693</c:v>
                </c:pt>
                <c:pt idx="8">
                  <c:v>1194</c:v>
                </c:pt>
                <c:pt idx="9">
                  <c:v>1946</c:v>
                </c:pt>
                <c:pt idx="10">
                  <c:v>3055</c:v>
                </c:pt>
                <c:pt idx="11">
                  <c:v>4608</c:v>
                </c:pt>
                <c:pt idx="12">
                  <c:v>6760</c:v>
                </c:pt>
                <c:pt idx="13">
                  <c:v>9636</c:v>
                </c:pt>
                <c:pt idx="14">
                  <c:v>13443</c:v>
                </c:pt>
                <c:pt idx="15">
                  <c:v>18346</c:v>
                </c:pt>
                <c:pt idx="16">
                  <c:v>24624</c:v>
                </c:pt>
                <c:pt idx="17">
                  <c:v>32481</c:v>
                </c:pt>
                <c:pt idx="18">
                  <c:v>42270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2-4F75-8EAA-0AA90AED8098}"/>
            </c:ext>
          </c:extLst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进阶本!$X$9:$X$28</c:f>
              <c:numCache>
                <c:formatCode>General</c:formatCode>
                <c:ptCount val="20"/>
                <c:pt idx="0">
                  <c:v>220</c:v>
                </c:pt>
                <c:pt idx="1">
                  <c:v>440</c:v>
                </c:pt>
                <c:pt idx="2">
                  <c:v>860</c:v>
                </c:pt>
                <c:pt idx="3">
                  <c:v>1480</c:v>
                </c:pt>
                <c:pt idx="4">
                  <c:v>2300</c:v>
                </c:pt>
                <c:pt idx="5">
                  <c:v>3320</c:v>
                </c:pt>
                <c:pt idx="6">
                  <c:v>4540</c:v>
                </c:pt>
                <c:pt idx="7">
                  <c:v>5960</c:v>
                </c:pt>
                <c:pt idx="8">
                  <c:v>7580</c:v>
                </c:pt>
                <c:pt idx="9">
                  <c:v>9400</c:v>
                </c:pt>
                <c:pt idx="10">
                  <c:v>11420</c:v>
                </c:pt>
                <c:pt idx="11">
                  <c:v>13640</c:v>
                </c:pt>
                <c:pt idx="12">
                  <c:v>16060</c:v>
                </c:pt>
                <c:pt idx="13">
                  <c:v>18680</c:v>
                </c:pt>
                <c:pt idx="14">
                  <c:v>21500</c:v>
                </c:pt>
                <c:pt idx="15">
                  <c:v>24520</c:v>
                </c:pt>
                <c:pt idx="16">
                  <c:v>27740</c:v>
                </c:pt>
                <c:pt idx="17">
                  <c:v>31160</c:v>
                </c:pt>
                <c:pt idx="18">
                  <c:v>34780</c:v>
                </c:pt>
                <c:pt idx="19">
                  <c:v>38600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2-4F75-8EAA-0AA90AED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70568"/>
        <c:axId val="568563352"/>
      </c:lineChart>
      <c:catAx>
        <c:axId val="568570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563352"/>
        <c:crosses val="autoZero"/>
        <c:auto val="1"/>
        <c:lblAlgn val="ctr"/>
        <c:lblOffset val="100"/>
        <c:noMultiLvlLbl val="0"/>
      </c:catAx>
      <c:valAx>
        <c:axId val="5685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857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12</xdr:row>
      <xdr:rowOff>95250</xdr:rowOff>
    </xdr:from>
    <xdr:to>
      <xdr:col>13</xdr:col>
      <xdr:colOff>352425</xdr:colOff>
      <xdr:row>27</xdr:row>
      <xdr:rowOff>123825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100854</xdr:colOff>
      <xdr:row>9</xdr:row>
      <xdr:rowOff>52387</xdr:rowOff>
    </xdr:from>
    <xdr:to>
      <xdr:col>7</xdr:col>
      <xdr:colOff>112059</xdr:colOff>
      <xdr:row>24</xdr:row>
      <xdr:rowOff>80962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201706</xdr:colOff>
      <xdr:row>24</xdr:row>
      <xdr:rowOff>90205</xdr:rowOff>
    </xdr:from>
    <xdr:to>
      <xdr:col>7</xdr:col>
      <xdr:colOff>125505</xdr:colOff>
      <xdr:row>59</xdr:row>
      <xdr:rowOff>89647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14286</xdr:colOff>
      <xdr:row>5</xdr:row>
      <xdr:rowOff>47625</xdr:rowOff>
    </xdr:from>
    <xdr:to>
      <xdr:col>36</xdr:col>
      <xdr:colOff>180975</xdr:colOff>
      <xdr:row>30</xdr:row>
      <xdr:rowOff>171450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414616</xdr:colOff>
      <xdr:row>27</xdr:row>
      <xdr:rowOff>0</xdr:rowOff>
    </xdr:from>
    <xdr:to>
      <xdr:col>27</xdr:col>
      <xdr:colOff>235324</xdr:colOff>
      <xdr:row>53</xdr:row>
      <xdr:rowOff>133911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35168</xdr:colOff>
      <xdr:row>7</xdr:row>
      <xdr:rowOff>100745</xdr:rowOff>
    </xdr:from>
    <xdr:to>
      <xdr:col>6</xdr:col>
      <xdr:colOff>520943</xdr:colOff>
      <xdr:row>21</xdr:row>
      <xdr:rowOff>46160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32</xdr:row>
      <xdr:rowOff>28575</xdr:rowOff>
    </xdr:from>
    <xdr:to>
      <xdr:col>12</xdr:col>
      <xdr:colOff>423750</xdr:colOff>
      <xdr:row>37</xdr:row>
      <xdr:rowOff>23700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8410575" y="5838825"/>
          <a:ext cx="899795" cy="899795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2000"/>
        </a:p>
      </xdr:txBody>
    </xdr:sp>
    <xdr:clientData/>
  </xdr:twoCellAnchor>
  <xdr:oneCellAnchor>
    <xdr:from>
      <xdr:col>11</xdr:col>
      <xdr:colOff>228599</xdr:colOff>
      <xdr:row>33</xdr:row>
      <xdr:rowOff>95250</xdr:rowOff>
    </xdr:from>
    <xdr:ext cx="866775" cy="466725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8428990" y="6086475"/>
          <a:ext cx="866775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zh-CN" altLang="en-US" sz="2000"/>
            <a:t>力量</a:t>
          </a:r>
        </a:p>
      </xdr:txBody>
    </xdr:sp>
    <xdr:clientData/>
  </xdr:oneCellAnchor>
  <xdr:twoCellAnchor>
    <xdr:from>
      <xdr:col>10</xdr:col>
      <xdr:colOff>800100</xdr:colOff>
      <xdr:row>39</xdr:row>
      <xdr:rowOff>95250</xdr:rowOff>
    </xdr:from>
    <xdr:to>
      <xdr:col>11</xdr:col>
      <xdr:colOff>357075</xdr:colOff>
      <xdr:row>44</xdr:row>
      <xdr:rowOff>90375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7658100" y="7172325"/>
          <a:ext cx="899795" cy="899795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2000"/>
        </a:p>
      </xdr:txBody>
    </xdr:sp>
    <xdr:clientData/>
  </xdr:twoCellAnchor>
  <xdr:oneCellAnchor>
    <xdr:from>
      <xdr:col>10</xdr:col>
      <xdr:colOff>819149</xdr:colOff>
      <xdr:row>40</xdr:row>
      <xdr:rowOff>161925</xdr:rowOff>
    </xdr:from>
    <xdr:ext cx="866775" cy="466725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7676515" y="7419975"/>
          <a:ext cx="866775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zh-CN" altLang="en-US" sz="2000"/>
            <a:t>敏捷</a:t>
          </a:r>
        </a:p>
      </xdr:txBody>
    </xdr:sp>
    <xdr:clientData/>
  </xdr:oneCellAnchor>
  <xdr:twoCellAnchor>
    <xdr:from>
      <xdr:col>12</xdr:col>
      <xdr:colOff>361950</xdr:colOff>
      <xdr:row>39</xdr:row>
      <xdr:rowOff>95250</xdr:rowOff>
    </xdr:from>
    <xdr:to>
      <xdr:col>13</xdr:col>
      <xdr:colOff>576150</xdr:colOff>
      <xdr:row>44</xdr:row>
      <xdr:rowOff>90375</xdr:rowOff>
    </xdr:to>
    <xdr:sp macro="" textlink="">
      <xdr:nvSpPr>
        <xdr:cNvPr id="10" name="椭圆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9248775" y="7172325"/>
          <a:ext cx="899795" cy="8997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2000"/>
        </a:p>
      </xdr:txBody>
    </xdr:sp>
    <xdr:clientData/>
  </xdr:twoCellAnchor>
  <xdr:oneCellAnchor>
    <xdr:from>
      <xdr:col>12</xdr:col>
      <xdr:colOff>380999</xdr:colOff>
      <xdr:row>40</xdr:row>
      <xdr:rowOff>161925</xdr:rowOff>
    </xdr:from>
    <xdr:ext cx="866775" cy="466725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9267190" y="7419975"/>
          <a:ext cx="866775" cy="466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zh-CN" altLang="en-US" sz="2000"/>
            <a:t>智力</a:t>
          </a:r>
        </a:p>
      </xdr:txBody>
    </xdr:sp>
    <xdr:clientData/>
  </xdr:oneCellAnchor>
  <xdr:twoCellAnchor>
    <xdr:from>
      <xdr:col>11</xdr:col>
      <xdr:colOff>76200</xdr:colOff>
      <xdr:row>36</xdr:row>
      <xdr:rowOff>171450</xdr:rowOff>
    </xdr:from>
    <xdr:to>
      <xdr:col>11</xdr:col>
      <xdr:colOff>285750</xdr:colOff>
      <xdr:row>39</xdr:row>
      <xdr:rowOff>38100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 flipH="1">
          <a:off x="8277225" y="6705600"/>
          <a:ext cx="209550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476250</xdr:colOff>
      <xdr:row>42</xdr:row>
      <xdr:rowOff>28575</xdr:rowOff>
    </xdr:from>
    <xdr:to>
      <xdr:col>12</xdr:col>
      <xdr:colOff>295275</xdr:colOff>
      <xdr:row>42</xdr:row>
      <xdr:rowOff>28575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8677275" y="7648575"/>
          <a:ext cx="5048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36</xdr:row>
      <xdr:rowOff>161925</xdr:rowOff>
    </xdr:from>
    <xdr:to>
      <xdr:col>12</xdr:col>
      <xdr:colOff>638175</xdr:colOff>
      <xdr:row>39</xdr:row>
      <xdr:rowOff>47625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 flipV="1">
          <a:off x="9267825" y="6696075"/>
          <a:ext cx="257175" cy="4286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419100</xdr:colOff>
      <xdr:row>3</xdr:row>
      <xdr:rowOff>95250</xdr:rowOff>
    </xdr:from>
    <xdr:to>
      <xdr:col>59</xdr:col>
      <xdr:colOff>190500</xdr:colOff>
      <xdr:row>18</xdr:row>
      <xdr:rowOff>114300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447675</xdr:colOff>
      <xdr:row>19</xdr:row>
      <xdr:rowOff>57151</xdr:rowOff>
    </xdr:from>
    <xdr:to>
      <xdr:col>59</xdr:col>
      <xdr:colOff>180974</xdr:colOff>
      <xdr:row>36</xdr:row>
      <xdr:rowOff>66675</xdr:rowOff>
    </xdr:to>
    <xdr:graphicFrame macro="">
      <xdr:nvGraphicFramePr>
        <xdr:cNvPr id="34" name="图表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9</xdr:row>
      <xdr:rowOff>74919</xdr:rowOff>
    </xdr:from>
    <xdr:to>
      <xdr:col>8</xdr:col>
      <xdr:colOff>438150</xdr:colOff>
      <xdr:row>23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152400</xdr:colOff>
      <xdr:row>1</xdr:row>
      <xdr:rowOff>114300</xdr:rowOff>
    </xdr:from>
    <xdr:to>
      <xdr:col>30</xdr:col>
      <xdr:colOff>171450</xdr:colOff>
      <xdr:row>12</xdr:row>
      <xdr:rowOff>57151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371475</xdr:colOff>
      <xdr:row>50</xdr:row>
      <xdr:rowOff>104775</xdr:rowOff>
    </xdr:from>
    <xdr:to>
      <xdr:col>32</xdr:col>
      <xdr:colOff>76200</xdr:colOff>
      <xdr:row>62</xdr:row>
      <xdr:rowOff>123825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333376</xdr:colOff>
      <xdr:row>40</xdr:row>
      <xdr:rowOff>28575</xdr:rowOff>
    </xdr:from>
    <xdr:to>
      <xdr:col>6</xdr:col>
      <xdr:colOff>371475</xdr:colOff>
      <xdr:row>48</xdr:row>
      <xdr:rowOff>133350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623887</xdr:colOff>
      <xdr:row>10</xdr:row>
      <xdr:rowOff>0</xdr:rowOff>
    </xdr:from>
    <xdr:to>
      <xdr:col>21</xdr:col>
      <xdr:colOff>395287</xdr:colOff>
      <xdr:row>24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1A0D394-37F6-50C8-611B-C511B96A9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309562</xdr:colOff>
      <xdr:row>5</xdr:row>
      <xdr:rowOff>171450</xdr:rowOff>
    </xdr:from>
    <xdr:to>
      <xdr:col>17</xdr:col>
      <xdr:colOff>80962</xdr:colOff>
      <xdr:row>21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32561C-EB5E-363F-A7F4-7FC0EA455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400048</xdr:colOff>
      <xdr:row>8</xdr:row>
      <xdr:rowOff>66675</xdr:rowOff>
    </xdr:from>
    <xdr:to>
      <xdr:col>24</xdr:col>
      <xdr:colOff>380999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533400</xdr:colOff>
      <xdr:row>9</xdr:row>
      <xdr:rowOff>123825</xdr:rowOff>
    </xdr:from>
    <xdr:to>
      <xdr:col>10</xdr:col>
      <xdr:colOff>314325</xdr:colOff>
      <xdr:row>19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13</xdr:row>
      <xdr:rowOff>0</xdr:rowOff>
    </xdr:from>
    <xdr:to>
      <xdr:col>12</xdr:col>
      <xdr:colOff>390525</xdr:colOff>
      <xdr:row>26</xdr:row>
      <xdr:rowOff>128587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333376</xdr:colOff>
      <xdr:row>20</xdr:row>
      <xdr:rowOff>142874</xdr:rowOff>
    </xdr:from>
    <xdr:to>
      <xdr:col>21</xdr:col>
      <xdr:colOff>628650</xdr:colOff>
      <xdr:row>30</xdr:row>
      <xdr:rowOff>152399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409575</xdr:colOff>
      <xdr:row>11</xdr:row>
      <xdr:rowOff>114300</xdr:rowOff>
    </xdr:from>
    <xdr:to>
      <xdr:col>29</xdr:col>
      <xdr:colOff>180975</xdr:colOff>
      <xdr:row>26</xdr:row>
      <xdr:rowOff>142875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619124</xdr:colOff>
      <xdr:row>7</xdr:row>
      <xdr:rowOff>85725</xdr:rowOff>
    </xdr:from>
    <xdr:to>
      <xdr:col>13</xdr:col>
      <xdr:colOff>561975</xdr:colOff>
      <xdr:row>20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523874</xdr:colOff>
      <xdr:row>13</xdr:row>
      <xdr:rowOff>142875</xdr:rowOff>
    </xdr:from>
    <xdr:to>
      <xdr:col>53</xdr:col>
      <xdr:colOff>304799</xdr:colOff>
      <xdr:row>26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819150</xdr:colOff>
      <xdr:row>39</xdr:row>
      <xdr:rowOff>95249</xdr:rowOff>
    </xdr:from>
    <xdr:to>
      <xdr:col>17</xdr:col>
      <xdr:colOff>466725</xdr:colOff>
      <xdr:row>49</xdr:row>
      <xdr:rowOff>104774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371475</xdr:colOff>
      <xdr:row>29</xdr:row>
      <xdr:rowOff>152400</xdr:rowOff>
    </xdr:from>
    <xdr:to>
      <xdr:col>26</xdr:col>
      <xdr:colOff>314325</xdr:colOff>
      <xdr:row>45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203"/>
  <sheetViews>
    <sheetView workbookViewId="0">
      <selection activeCell="E6" sqref="E6"/>
    </sheetView>
  </sheetViews>
  <sheetFormatPr defaultColWidth="9" defaultRowHeight="14.25" x14ac:dyDescent="0.2"/>
  <cols>
    <col min="1" max="1" width="10.375" style="3" customWidth="1"/>
    <col min="2" max="3" width="11.875" style="3" customWidth="1"/>
    <col min="4" max="4" width="12.75" customWidth="1"/>
    <col min="5" max="5" width="9" customWidth="1"/>
    <col min="8" max="8" width="7.5" customWidth="1"/>
    <col min="12" max="12" width="20.125" customWidth="1"/>
  </cols>
  <sheetData>
    <row r="1" spans="1:12" s="6" customFormat="1" x14ac:dyDescent="0.2">
      <c r="A1" s="4" t="s">
        <v>0</v>
      </c>
      <c r="B1" s="4" t="s">
        <v>1</v>
      </c>
      <c r="C1" s="129" t="s">
        <v>691</v>
      </c>
      <c r="D1" s="5" t="s">
        <v>2</v>
      </c>
      <c r="F1" s="5"/>
      <c r="G1" s="5"/>
      <c r="H1" s="5"/>
      <c r="I1" s="5"/>
    </row>
    <row r="2" spans="1:12" x14ac:dyDescent="0.2">
      <c r="A2" s="8"/>
      <c r="B2" s="8"/>
      <c r="C2" s="88"/>
    </row>
    <row r="3" spans="1:12" x14ac:dyDescent="0.2">
      <c r="A3" s="3">
        <v>1</v>
      </c>
      <c r="B3" s="9">
        <f>玩家经验!B3</f>
        <v>10</v>
      </c>
      <c r="C3" s="130">
        <f>VLOOKUP(A3,最终经验产出!$A:$B,2,FALSE)</f>
        <v>200</v>
      </c>
      <c r="D3">
        <f>B3/C3</f>
        <v>0.05</v>
      </c>
    </row>
    <row r="4" spans="1:12" x14ac:dyDescent="0.2">
      <c r="A4" s="3">
        <v>2</v>
      </c>
      <c r="B4" s="9">
        <f>玩家经验!B4</f>
        <v>20</v>
      </c>
      <c r="C4" s="130">
        <f>VLOOKUP(A4,最终经验产出!$A:$B,2,FALSE)</f>
        <v>210</v>
      </c>
      <c r="D4">
        <f t="shared" ref="D4:D67" si="0">B4/C4</f>
        <v>9.5238095238095233E-2</v>
      </c>
      <c r="L4" s="101" t="s">
        <v>3</v>
      </c>
    </row>
    <row r="5" spans="1:12" x14ac:dyDescent="0.2">
      <c r="A5" s="3">
        <v>3</v>
      </c>
      <c r="B5" s="9">
        <f>玩家经验!B5</f>
        <v>30</v>
      </c>
      <c r="C5" s="130">
        <f>VLOOKUP(A5,最终经验产出!$A:$B,2,FALSE)</f>
        <v>230</v>
      </c>
      <c r="D5">
        <f t="shared" si="0"/>
        <v>0.13043478260869565</v>
      </c>
      <c r="L5" s="105" t="s">
        <v>4</v>
      </c>
    </row>
    <row r="6" spans="1:12" x14ac:dyDescent="0.2">
      <c r="A6" s="3">
        <v>4</v>
      </c>
      <c r="B6" s="9">
        <f>玩家经验!B6</f>
        <v>50</v>
      </c>
      <c r="C6" s="130">
        <f>VLOOKUP(A6,最终经验产出!$A:$B,2,FALSE)</f>
        <v>260</v>
      </c>
      <c r="D6">
        <f t="shared" si="0"/>
        <v>0.19230769230769232</v>
      </c>
      <c r="L6" s="106" t="s">
        <v>5</v>
      </c>
    </row>
    <row r="7" spans="1:12" x14ac:dyDescent="0.2">
      <c r="A7" s="3">
        <v>5</v>
      </c>
      <c r="B7" s="9">
        <f>玩家经验!B7</f>
        <v>70</v>
      </c>
      <c r="C7" s="130">
        <f>VLOOKUP(A7,最终经验产出!$A:$B,2,FALSE)</f>
        <v>300</v>
      </c>
      <c r="D7">
        <f t="shared" si="0"/>
        <v>0.23333333333333334</v>
      </c>
      <c r="L7" s="107" t="s">
        <v>6</v>
      </c>
    </row>
    <row r="8" spans="1:12" x14ac:dyDescent="0.2">
      <c r="A8" s="3">
        <v>6</v>
      </c>
      <c r="B8" s="9">
        <f>玩家经验!B8</f>
        <v>90</v>
      </c>
      <c r="C8" s="130">
        <f>VLOOKUP(A8,最终经验产出!$A:$B,2,FALSE)</f>
        <v>350</v>
      </c>
      <c r="D8">
        <f t="shared" si="0"/>
        <v>0.25714285714285712</v>
      </c>
      <c r="L8" s="108" t="s">
        <v>7</v>
      </c>
    </row>
    <row r="9" spans="1:12" x14ac:dyDescent="0.2">
      <c r="A9" s="3">
        <v>7</v>
      </c>
      <c r="B9" s="9">
        <f>玩家经验!B9</f>
        <v>120</v>
      </c>
      <c r="C9" s="130">
        <f>VLOOKUP(A9,最终经验产出!$A:$B,2,FALSE)</f>
        <v>410</v>
      </c>
      <c r="D9">
        <f t="shared" si="0"/>
        <v>0.29268292682926828</v>
      </c>
      <c r="L9" t="s">
        <v>8</v>
      </c>
    </row>
    <row r="10" spans="1:12" x14ac:dyDescent="0.2">
      <c r="A10" s="3">
        <v>8</v>
      </c>
      <c r="B10" s="9">
        <f>玩家经验!B10</f>
        <v>150</v>
      </c>
      <c r="C10" s="130">
        <f>VLOOKUP(A10,最终经验产出!$A:$B,2,FALSE)</f>
        <v>480</v>
      </c>
      <c r="D10">
        <f t="shared" si="0"/>
        <v>0.3125</v>
      </c>
    </row>
    <row r="11" spans="1:12" x14ac:dyDescent="0.2">
      <c r="A11" s="3">
        <v>9</v>
      </c>
      <c r="B11" s="9">
        <f>玩家经验!B11</f>
        <v>180</v>
      </c>
      <c r="C11" s="130">
        <f>VLOOKUP(A11,最终经验产出!$A:$B,2,FALSE)</f>
        <v>560</v>
      </c>
      <c r="D11">
        <f t="shared" si="0"/>
        <v>0.32142857142857145</v>
      </c>
    </row>
    <row r="12" spans="1:12" x14ac:dyDescent="0.2">
      <c r="A12" s="3">
        <v>10</v>
      </c>
      <c r="B12" s="9">
        <f>玩家经验!B12</f>
        <v>220</v>
      </c>
      <c r="C12" s="130">
        <f>VLOOKUP(A12,最终经验产出!$A:$B,2,FALSE)</f>
        <v>650</v>
      </c>
      <c r="D12">
        <f t="shared" si="0"/>
        <v>0.33846153846153848</v>
      </c>
    </row>
    <row r="13" spans="1:12" x14ac:dyDescent="0.2">
      <c r="A13" s="3">
        <v>11</v>
      </c>
      <c r="B13" s="9">
        <f>玩家经验!B13</f>
        <v>280</v>
      </c>
      <c r="C13" s="130">
        <f>VLOOKUP(A13,最终经验产出!$A:$B,2,FALSE)</f>
        <v>950</v>
      </c>
      <c r="D13">
        <f t="shared" si="0"/>
        <v>0.29473684210526313</v>
      </c>
    </row>
    <row r="14" spans="1:12" x14ac:dyDescent="0.2">
      <c r="A14" s="3">
        <v>12</v>
      </c>
      <c r="B14" s="9">
        <f>玩家经验!B14</f>
        <v>340</v>
      </c>
      <c r="C14" s="130">
        <f>VLOOKUP(A14,最终经验产出!$A:$B,2,FALSE)</f>
        <v>965</v>
      </c>
      <c r="D14">
        <f t="shared" si="0"/>
        <v>0.35233160621761656</v>
      </c>
    </row>
    <row r="15" spans="1:12" x14ac:dyDescent="0.2">
      <c r="A15" s="3">
        <v>13</v>
      </c>
      <c r="B15" s="9">
        <f>玩家经验!B15</f>
        <v>420</v>
      </c>
      <c r="C15" s="130">
        <f>VLOOKUP(A15,最终经验产出!$A:$B,2,FALSE)</f>
        <v>995</v>
      </c>
      <c r="D15">
        <f t="shared" si="0"/>
        <v>0.42211055276381909</v>
      </c>
    </row>
    <row r="16" spans="1:12" x14ac:dyDescent="0.2">
      <c r="A16" s="3">
        <v>14</v>
      </c>
      <c r="B16" s="9">
        <f>玩家经验!B16</f>
        <v>500</v>
      </c>
      <c r="C16" s="130">
        <f>VLOOKUP(A16,最终经验产出!$A:$B,2,FALSE)</f>
        <v>1040</v>
      </c>
      <c r="D16">
        <f t="shared" si="0"/>
        <v>0.48076923076923078</v>
      </c>
    </row>
    <row r="17" spans="1:4" x14ac:dyDescent="0.2">
      <c r="A17" s="3">
        <v>15</v>
      </c>
      <c r="B17" s="9">
        <f>玩家经验!B17</f>
        <v>600</v>
      </c>
      <c r="C17" s="130">
        <f>VLOOKUP(A17,最终经验产出!$A:$B,2,FALSE)</f>
        <v>1100</v>
      </c>
      <c r="D17">
        <f t="shared" si="0"/>
        <v>0.54545454545454541</v>
      </c>
    </row>
    <row r="18" spans="1:4" x14ac:dyDescent="0.2">
      <c r="A18" s="3">
        <v>16</v>
      </c>
      <c r="B18" s="9">
        <f>玩家经验!B18</f>
        <v>700</v>
      </c>
      <c r="C18" s="130">
        <f>VLOOKUP(A18,最终经验产出!$A:$B,2,FALSE)</f>
        <v>1175</v>
      </c>
      <c r="D18">
        <f t="shared" si="0"/>
        <v>0.5957446808510638</v>
      </c>
    </row>
    <row r="19" spans="1:4" x14ac:dyDescent="0.2">
      <c r="A19" s="3">
        <v>17</v>
      </c>
      <c r="B19" s="9">
        <f>玩家经验!B19</f>
        <v>820</v>
      </c>
      <c r="C19" s="130">
        <f>VLOOKUP(A19,最终经验产出!$A:$B,2,FALSE)</f>
        <v>1265</v>
      </c>
      <c r="D19">
        <f t="shared" si="0"/>
        <v>0.64822134387351782</v>
      </c>
    </row>
    <row r="20" spans="1:4" x14ac:dyDescent="0.2">
      <c r="A20" s="3">
        <v>18</v>
      </c>
      <c r="B20" s="9">
        <f>玩家经验!B20</f>
        <v>940</v>
      </c>
      <c r="C20" s="130">
        <f>VLOOKUP(A20,最终经验产出!$A:$B,2,FALSE)</f>
        <v>1370</v>
      </c>
      <c r="D20">
        <f t="shared" si="0"/>
        <v>0.68613138686131392</v>
      </c>
    </row>
    <row r="21" spans="1:4" x14ac:dyDescent="0.2">
      <c r="A21" s="3">
        <v>19</v>
      </c>
      <c r="B21" s="9">
        <f>玩家经验!B21</f>
        <v>1080</v>
      </c>
      <c r="C21" s="130">
        <f>VLOOKUP(A21,最终经验产出!$A:$B,2,FALSE)</f>
        <v>1490</v>
      </c>
      <c r="D21">
        <f t="shared" si="0"/>
        <v>0.72483221476510062</v>
      </c>
    </row>
    <row r="22" spans="1:4" x14ac:dyDescent="0.2">
      <c r="A22" s="3">
        <v>20</v>
      </c>
      <c r="B22" s="9">
        <f>玩家经验!B22</f>
        <v>1220</v>
      </c>
      <c r="C22" s="130">
        <f>VLOOKUP(A22,最终经验产出!$A:$B,2,FALSE)</f>
        <v>1625</v>
      </c>
      <c r="D22">
        <f t="shared" si="0"/>
        <v>0.75076923076923074</v>
      </c>
    </row>
    <row r="23" spans="1:4" x14ac:dyDescent="0.2">
      <c r="A23" s="3">
        <v>21</v>
      </c>
      <c r="B23" s="9">
        <f>玩家经验!B23</f>
        <v>1420</v>
      </c>
      <c r="C23" s="130">
        <f>VLOOKUP(A23,最终经验产出!$A:$B,2,FALSE)</f>
        <v>2025</v>
      </c>
      <c r="D23">
        <f t="shared" si="0"/>
        <v>0.70123456790123462</v>
      </c>
    </row>
    <row r="24" spans="1:4" x14ac:dyDescent="0.2">
      <c r="A24" s="3">
        <v>22</v>
      </c>
      <c r="B24" s="9">
        <f>玩家经验!B24</f>
        <v>1620</v>
      </c>
      <c r="C24" s="130">
        <f>VLOOKUP(A24,最终经验产出!$A:$B,2,FALSE)</f>
        <v>2045</v>
      </c>
      <c r="D24">
        <f t="shared" si="0"/>
        <v>0.79217603911980439</v>
      </c>
    </row>
    <row r="25" spans="1:4" x14ac:dyDescent="0.2">
      <c r="A25" s="3">
        <v>23</v>
      </c>
      <c r="B25" s="9">
        <f>玩家经验!B25</f>
        <v>1880</v>
      </c>
      <c r="C25" s="130">
        <f>VLOOKUP(A25,最终经验产出!$A:$B,2,FALSE)</f>
        <v>2085</v>
      </c>
      <c r="D25">
        <f t="shared" si="0"/>
        <v>0.90167865707434047</v>
      </c>
    </row>
    <row r="26" spans="1:4" x14ac:dyDescent="0.2">
      <c r="A26" s="3">
        <v>24</v>
      </c>
      <c r="B26" s="9">
        <f>玩家经验!B26</f>
        <v>2140</v>
      </c>
      <c r="C26" s="130">
        <f>VLOOKUP(A26,最终经验产出!$A:$B,2,FALSE)</f>
        <v>2145</v>
      </c>
      <c r="D26">
        <f t="shared" si="0"/>
        <v>0.99766899766899764</v>
      </c>
    </row>
    <row r="27" spans="1:4" x14ac:dyDescent="0.2">
      <c r="A27" s="3">
        <v>25</v>
      </c>
      <c r="B27" s="9">
        <f>玩家经验!B27</f>
        <v>2460</v>
      </c>
      <c r="C27" s="130">
        <f>VLOOKUP(A27,最终经验产出!$A:$B,2,FALSE)</f>
        <v>2225</v>
      </c>
      <c r="D27">
        <f t="shared" si="0"/>
        <v>1.1056179775280899</v>
      </c>
    </row>
    <row r="28" spans="1:4" x14ac:dyDescent="0.2">
      <c r="A28" s="3">
        <v>26</v>
      </c>
      <c r="B28" s="9">
        <f>玩家经验!B28</f>
        <v>2780</v>
      </c>
      <c r="C28" s="130">
        <f>VLOOKUP(A28,最终经验产出!$A:$B,2,FALSE)</f>
        <v>2325</v>
      </c>
      <c r="D28">
        <f t="shared" si="0"/>
        <v>1.1956989247311829</v>
      </c>
    </row>
    <row r="29" spans="1:4" x14ac:dyDescent="0.2">
      <c r="A29" s="3">
        <v>27</v>
      </c>
      <c r="B29" s="9">
        <f>玩家经验!B29</f>
        <v>3160</v>
      </c>
      <c r="C29" s="130">
        <f>VLOOKUP(A29,最终经验产出!$A:$B,2,FALSE)</f>
        <v>2445</v>
      </c>
      <c r="D29">
        <f t="shared" si="0"/>
        <v>1.2924335378323109</v>
      </c>
    </row>
    <row r="30" spans="1:4" x14ac:dyDescent="0.2">
      <c r="A30" s="3">
        <v>28</v>
      </c>
      <c r="B30" s="9">
        <f>玩家经验!B30</f>
        <v>3540</v>
      </c>
      <c r="C30" s="130">
        <f>VLOOKUP(A30,最终经验产出!$A:$B,2,FALSE)</f>
        <v>2585</v>
      </c>
      <c r="D30">
        <f t="shared" si="0"/>
        <v>1.3694390715667311</v>
      </c>
    </row>
    <row r="31" spans="1:4" x14ac:dyDescent="0.2">
      <c r="A31" s="3">
        <v>29</v>
      </c>
      <c r="B31" s="9">
        <f>玩家经验!B31</f>
        <v>3980</v>
      </c>
      <c r="C31" s="130">
        <f>VLOOKUP(A31,最终经验产出!$A:$B,2,FALSE)</f>
        <v>2745</v>
      </c>
      <c r="D31">
        <f t="shared" si="0"/>
        <v>1.4499089253187614</v>
      </c>
    </row>
    <row r="32" spans="1:4" x14ac:dyDescent="0.2">
      <c r="A32" s="3">
        <v>30</v>
      </c>
      <c r="B32" s="9">
        <f>玩家经验!B32</f>
        <v>4420</v>
      </c>
      <c r="C32" s="130">
        <f>VLOOKUP(A32,最终经验产出!$A:$B,2,FALSE)</f>
        <v>2925</v>
      </c>
      <c r="D32">
        <f t="shared" si="0"/>
        <v>1.5111111111111111</v>
      </c>
    </row>
    <row r="33" spans="1:4" x14ac:dyDescent="0.2">
      <c r="A33" s="3">
        <v>31</v>
      </c>
      <c r="B33" s="9">
        <f>玩家经验!B33</f>
        <v>4980</v>
      </c>
      <c r="C33" s="130">
        <f>VLOOKUP(A33,最终经验产出!$A:$B,2,FALSE)</f>
        <v>3425</v>
      </c>
      <c r="D33">
        <f t="shared" si="0"/>
        <v>1.454014598540146</v>
      </c>
    </row>
    <row r="34" spans="1:4" x14ac:dyDescent="0.2">
      <c r="A34" s="3">
        <v>32</v>
      </c>
      <c r="B34" s="9">
        <f>玩家经验!B34</f>
        <v>5540</v>
      </c>
      <c r="C34" s="130">
        <f>VLOOKUP(A34,最终经验产出!$A:$B,2,FALSE)</f>
        <v>3450</v>
      </c>
      <c r="D34">
        <f t="shared" si="0"/>
        <v>1.6057971014492753</v>
      </c>
    </row>
    <row r="35" spans="1:4" x14ac:dyDescent="0.2">
      <c r="A35" s="3">
        <v>33</v>
      </c>
      <c r="B35" s="9">
        <f>玩家经验!B35</f>
        <v>6220</v>
      </c>
      <c r="C35" s="130">
        <f>VLOOKUP(A35,最终经验产出!$A:$B,2,FALSE)</f>
        <v>3500</v>
      </c>
      <c r="D35">
        <f t="shared" si="0"/>
        <v>1.7771428571428571</v>
      </c>
    </row>
    <row r="36" spans="1:4" x14ac:dyDescent="0.2">
      <c r="A36" s="3">
        <v>34</v>
      </c>
      <c r="B36" s="9">
        <f>玩家经验!B36</f>
        <v>6900</v>
      </c>
      <c r="C36" s="130">
        <f>VLOOKUP(A36,最终经验产出!$A:$B,2,FALSE)</f>
        <v>3575</v>
      </c>
      <c r="D36">
        <f t="shared" si="0"/>
        <v>1.93006993006993</v>
      </c>
    </row>
    <row r="37" spans="1:4" x14ac:dyDescent="0.2">
      <c r="A37" s="3">
        <v>35</v>
      </c>
      <c r="B37" s="9">
        <f>玩家经验!B37</f>
        <v>7700</v>
      </c>
      <c r="C37" s="130">
        <f>VLOOKUP(A37,最终经验产出!$A:$B,2,FALSE)</f>
        <v>3675</v>
      </c>
      <c r="D37">
        <f t="shared" si="0"/>
        <v>2.0952380952380953</v>
      </c>
    </row>
    <row r="38" spans="1:4" x14ac:dyDescent="0.2">
      <c r="A38" s="3">
        <v>36</v>
      </c>
      <c r="B38" s="9">
        <f>玩家经验!B38</f>
        <v>8500</v>
      </c>
      <c r="C38" s="130">
        <f>VLOOKUP(A38,最终经验产出!$A:$B,2,FALSE)</f>
        <v>3800</v>
      </c>
      <c r="D38">
        <f t="shared" si="0"/>
        <v>2.236842105263158</v>
      </c>
    </row>
    <row r="39" spans="1:4" x14ac:dyDescent="0.2">
      <c r="A39" s="3">
        <v>37</v>
      </c>
      <c r="B39" s="9">
        <f>玩家经验!B39</f>
        <v>9420</v>
      </c>
      <c r="C39" s="130">
        <f>VLOOKUP(A39,最终经验产出!$A:$B,2,FALSE)</f>
        <v>3950</v>
      </c>
      <c r="D39">
        <f t="shared" si="0"/>
        <v>2.3848101265822783</v>
      </c>
    </row>
    <row r="40" spans="1:4" x14ac:dyDescent="0.2">
      <c r="A40" s="3">
        <v>38</v>
      </c>
      <c r="B40" s="9">
        <f>玩家经验!B40</f>
        <v>10340</v>
      </c>
      <c r="C40" s="130">
        <f>VLOOKUP(A40,最终经验产出!$A:$B,2,FALSE)</f>
        <v>4125</v>
      </c>
      <c r="D40">
        <f t="shared" si="0"/>
        <v>2.5066666666666668</v>
      </c>
    </row>
    <row r="41" spans="1:4" x14ac:dyDescent="0.2">
      <c r="A41" s="3">
        <v>39</v>
      </c>
      <c r="B41" s="9">
        <f>玩家经验!B41</f>
        <v>11380</v>
      </c>
      <c r="C41" s="130">
        <f>VLOOKUP(A41,最终经验产出!$A:$B,2,FALSE)</f>
        <v>4325</v>
      </c>
      <c r="D41">
        <f t="shared" si="0"/>
        <v>2.6312138728323697</v>
      </c>
    </row>
    <row r="42" spans="1:4" x14ac:dyDescent="0.2">
      <c r="A42" s="3">
        <v>40</v>
      </c>
      <c r="B42" s="9">
        <f>玩家经验!B42</f>
        <v>12420</v>
      </c>
      <c r="C42" s="130">
        <f>VLOOKUP(A42,最终经验产出!$A:$B,2,FALSE)</f>
        <v>4550</v>
      </c>
      <c r="D42">
        <f t="shared" si="0"/>
        <v>2.7296703296703297</v>
      </c>
    </row>
    <row r="43" spans="1:4" x14ac:dyDescent="0.2">
      <c r="A43" s="3">
        <v>41</v>
      </c>
      <c r="B43" s="9">
        <f>玩家经验!B43</f>
        <v>13660</v>
      </c>
      <c r="C43" s="130">
        <f>VLOOKUP(A43,最终经验产出!$A:$B,2,FALSE)</f>
        <v>5150</v>
      </c>
      <c r="D43">
        <f t="shared" si="0"/>
        <v>2.6524271844660192</v>
      </c>
    </row>
    <row r="44" spans="1:4" x14ac:dyDescent="0.2">
      <c r="A44" s="3">
        <v>42</v>
      </c>
      <c r="B44" s="9">
        <f>玩家经验!B44</f>
        <v>14900</v>
      </c>
      <c r="C44" s="130">
        <f>VLOOKUP(A44,最终经验产出!$A:$B,2,FALSE)</f>
        <v>5180</v>
      </c>
      <c r="D44">
        <f t="shared" si="0"/>
        <v>2.8764478764478763</v>
      </c>
    </row>
    <row r="45" spans="1:4" x14ac:dyDescent="0.2">
      <c r="A45" s="3">
        <v>43</v>
      </c>
      <c r="B45" s="9">
        <f>玩家经验!B45</f>
        <v>16340</v>
      </c>
      <c r="C45" s="130">
        <f>VLOOKUP(A45,最终经验产出!$A:$B,2,FALSE)</f>
        <v>5240</v>
      </c>
      <c r="D45">
        <f t="shared" si="0"/>
        <v>3.1183206106870229</v>
      </c>
    </row>
    <row r="46" spans="1:4" x14ac:dyDescent="0.2">
      <c r="A46" s="3">
        <v>44</v>
      </c>
      <c r="B46" s="9">
        <f>玩家经验!B46</f>
        <v>17780</v>
      </c>
      <c r="C46" s="130">
        <f>VLOOKUP(A46,最终经验产出!$A:$B,2,FALSE)</f>
        <v>5330</v>
      </c>
      <c r="D46">
        <f t="shared" si="0"/>
        <v>3.3358348968105065</v>
      </c>
    </row>
    <row r="47" spans="1:4" x14ac:dyDescent="0.2">
      <c r="A47" s="3">
        <v>45</v>
      </c>
      <c r="B47" s="9">
        <f>玩家经验!B47</f>
        <v>19420</v>
      </c>
      <c r="C47" s="130">
        <f>VLOOKUP(A47,最终经验产出!$A:$B,2,FALSE)</f>
        <v>5450</v>
      </c>
      <c r="D47">
        <f t="shared" si="0"/>
        <v>3.5633027522935778</v>
      </c>
    </row>
    <row r="48" spans="1:4" x14ac:dyDescent="0.2">
      <c r="A48" s="3">
        <v>46</v>
      </c>
      <c r="B48" s="9">
        <f>玩家经验!B48</f>
        <v>21060</v>
      </c>
      <c r="C48" s="130">
        <f>VLOOKUP(A48,最终经验产出!$A:$B,2,FALSE)</f>
        <v>5600</v>
      </c>
      <c r="D48">
        <f t="shared" si="0"/>
        <v>3.7607142857142857</v>
      </c>
    </row>
    <row r="49" spans="1:4" x14ac:dyDescent="0.2">
      <c r="A49" s="3">
        <v>47</v>
      </c>
      <c r="B49" s="9">
        <f>玩家经验!B49</f>
        <v>22900</v>
      </c>
      <c r="C49" s="130">
        <f>VLOOKUP(A49,最终经验产出!$A:$B,2,FALSE)</f>
        <v>5780</v>
      </c>
      <c r="D49">
        <f t="shared" si="0"/>
        <v>3.9619377162629759</v>
      </c>
    </row>
    <row r="50" spans="1:4" x14ac:dyDescent="0.2">
      <c r="A50" s="3">
        <v>48</v>
      </c>
      <c r="B50" s="9">
        <f>玩家经验!B50</f>
        <v>24740</v>
      </c>
      <c r="C50" s="130">
        <f>VLOOKUP(A50,最终经验产出!$A:$B,2,FALSE)</f>
        <v>5990</v>
      </c>
      <c r="D50">
        <f t="shared" si="0"/>
        <v>4.1302170283806348</v>
      </c>
    </row>
    <row r="51" spans="1:4" x14ac:dyDescent="0.2">
      <c r="A51" s="3">
        <v>49</v>
      </c>
      <c r="B51" s="9">
        <f>玩家经验!B51</f>
        <v>26780</v>
      </c>
      <c r="C51" s="130">
        <f>VLOOKUP(A51,最终经验产出!$A:$B,2,FALSE)</f>
        <v>6230</v>
      </c>
      <c r="D51">
        <f t="shared" si="0"/>
        <v>4.2985553772070624</v>
      </c>
    </row>
    <row r="52" spans="1:4" x14ac:dyDescent="0.2">
      <c r="A52" s="3">
        <v>50</v>
      </c>
      <c r="B52" s="9">
        <f>玩家经验!B52</f>
        <v>28820</v>
      </c>
      <c r="C52" s="130">
        <f>VLOOKUP(A52,最终经验产出!$A:$B,2,FALSE)</f>
        <v>6500</v>
      </c>
      <c r="D52">
        <f t="shared" si="0"/>
        <v>4.4338461538461535</v>
      </c>
    </row>
    <row r="53" spans="1:4" x14ac:dyDescent="0.2">
      <c r="A53" s="3">
        <v>51</v>
      </c>
      <c r="B53" s="9">
        <f>玩家经验!B53</f>
        <v>31160</v>
      </c>
      <c r="C53" s="130">
        <f>VLOOKUP(A53,最终经验产出!$A:$B,2,FALSE)</f>
        <v>7200</v>
      </c>
      <c r="D53">
        <f t="shared" si="0"/>
        <v>4.3277777777777775</v>
      </c>
    </row>
    <row r="54" spans="1:4" x14ac:dyDescent="0.2">
      <c r="A54" s="3">
        <v>52</v>
      </c>
      <c r="B54" s="9">
        <f>玩家经验!B54</f>
        <v>33500</v>
      </c>
      <c r="C54" s="130">
        <f>VLOOKUP(A54,最终经验产出!$A:$B,2,FALSE)</f>
        <v>7235</v>
      </c>
      <c r="D54">
        <f t="shared" si="0"/>
        <v>4.6302695231513473</v>
      </c>
    </row>
    <row r="55" spans="1:4" x14ac:dyDescent="0.2">
      <c r="A55" s="3">
        <v>53</v>
      </c>
      <c r="B55" s="9">
        <f>玩家经验!B55</f>
        <v>36140</v>
      </c>
      <c r="C55" s="130">
        <f>VLOOKUP(A55,最终经验产出!$A:$B,2,FALSE)</f>
        <v>7305</v>
      </c>
      <c r="D55">
        <f t="shared" si="0"/>
        <v>4.947296372347707</v>
      </c>
    </row>
    <row r="56" spans="1:4" x14ac:dyDescent="0.2">
      <c r="A56" s="3">
        <v>54</v>
      </c>
      <c r="B56" s="9">
        <f>玩家经验!B56</f>
        <v>38780</v>
      </c>
      <c r="C56" s="130">
        <f>VLOOKUP(A56,最终经验产出!$A:$B,2,FALSE)</f>
        <v>7410</v>
      </c>
      <c r="D56">
        <f t="shared" si="0"/>
        <v>5.2334682860998649</v>
      </c>
    </row>
    <row r="57" spans="1:4" x14ac:dyDescent="0.2">
      <c r="A57" s="3">
        <v>55</v>
      </c>
      <c r="B57" s="9">
        <f>玩家经验!B57</f>
        <v>41720</v>
      </c>
      <c r="C57" s="130">
        <f>VLOOKUP(A57,最终经验产出!$A:$B,2,FALSE)</f>
        <v>7550</v>
      </c>
      <c r="D57">
        <f t="shared" si="0"/>
        <v>5.5258278145695368</v>
      </c>
    </row>
    <row r="58" spans="1:4" x14ac:dyDescent="0.2">
      <c r="A58" s="3">
        <v>56</v>
      </c>
      <c r="B58" s="9">
        <f>玩家经验!B58</f>
        <v>44660</v>
      </c>
      <c r="C58" s="130">
        <f>VLOOKUP(A58,最终经验产出!$A:$B,2,FALSE)</f>
        <v>7725</v>
      </c>
      <c r="D58">
        <f t="shared" si="0"/>
        <v>5.7812297734627833</v>
      </c>
    </row>
    <row r="59" spans="1:4" x14ac:dyDescent="0.2">
      <c r="A59" s="3">
        <v>57</v>
      </c>
      <c r="B59" s="9">
        <f>玩家经验!B59</f>
        <v>47900</v>
      </c>
      <c r="C59" s="130">
        <f>VLOOKUP(A59,最终经验产出!$A:$B,2,FALSE)</f>
        <v>7935</v>
      </c>
      <c r="D59">
        <f t="shared" si="0"/>
        <v>6.0365469439193449</v>
      </c>
    </row>
    <row r="60" spans="1:4" x14ac:dyDescent="0.2">
      <c r="A60" s="3">
        <v>58</v>
      </c>
      <c r="B60" s="9">
        <f>玩家经验!B60</f>
        <v>51140</v>
      </c>
      <c r="C60" s="130">
        <f>VLOOKUP(A60,最终经验产出!$A:$B,2,FALSE)</f>
        <v>8180</v>
      </c>
      <c r="D60">
        <f t="shared" si="0"/>
        <v>6.2518337408312963</v>
      </c>
    </row>
    <row r="61" spans="1:4" x14ac:dyDescent="0.2">
      <c r="A61" s="3">
        <v>59</v>
      </c>
      <c r="B61" s="9">
        <f>玩家经验!B61</f>
        <v>54680</v>
      </c>
      <c r="C61" s="130">
        <f>VLOOKUP(A61,最终经验产出!$A:$B,2,FALSE)</f>
        <v>8460</v>
      </c>
      <c r="D61">
        <f t="shared" si="0"/>
        <v>6.4633569739952721</v>
      </c>
    </row>
    <row r="62" spans="1:4" x14ac:dyDescent="0.2">
      <c r="A62" s="3">
        <v>60</v>
      </c>
      <c r="B62" s="9">
        <f>玩家经验!B62</f>
        <v>58220</v>
      </c>
      <c r="C62" s="130">
        <f>VLOOKUP(A62,最终经验产出!$A:$B,2,FALSE)</f>
        <v>8775</v>
      </c>
      <c r="D62">
        <f t="shared" si="0"/>
        <v>6.6347578347578349</v>
      </c>
    </row>
    <row r="63" spans="1:4" x14ac:dyDescent="0.2">
      <c r="A63" s="3">
        <v>61</v>
      </c>
      <c r="B63" s="9">
        <f>玩家经验!B63</f>
        <v>62180</v>
      </c>
      <c r="C63" s="130">
        <f>VLOOKUP(A63,最终经验产出!$A:$B,2,FALSE)</f>
        <v>9575</v>
      </c>
      <c r="D63">
        <f t="shared" si="0"/>
        <v>6.4939947780678855</v>
      </c>
    </row>
    <row r="64" spans="1:4" x14ac:dyDescent="0.2">
      <c r="A64" s="3">
        <v>62</v>
      </c>
      <c r="B64" s="9">
        <f>玩家经验!B64</f>
        <v>66140</v>
      </c>
      <c r="C64" s="130">
        <f>VLOOKUP(A64,最终经验产出!$A:$B,2,FALSE)</f>
        <v>9615</v>
      </c>
      <c r="D64">
        <f t="shared" si="0"/>
        <v>6.8788351534061363</v>
      </c>
    </row>
    <row r="65" spans="1:4" x14ac:dyDescent="0.2">
      <c r="A65" s="3">
        <v>63</v>
      </c>
      <c r="B65" s="9">
        <f>玩家经验!B65</f>
        <v>70520</v>
      </c>
      <c r="C65" s="130">
        <f>VLOOKUP(A65,最终经验产出!$A:$B,2,FALSE)</f>
        <v>9695</v>
      </c>
      <c r="D65">
        <f t="shared" si="0"/>
        <v>7.2738525012893245</v>
      </c>
    </row>
    <row r="66" spans="1:4" x14ac:dyDescent="0.2">
      <c r="A66" s="3">
        <v>64</v>
      </c>
      <c r="B66" s="9">
        <f>玩家经验!B66</f>
        <v>74900</v>
      </c>
      <c r="C66" s="130">
        <f>VLOOKUP(A66,最终经验产出!$A:$B,2,FALSE)</f>
        <v>9815</v>
      </c>
      <c r="D66">
        <f t="shared" si="0"/>
        <v>7.6311767702496178</v>
      </c>
    </row>
    <row r="67" spans="1:4" x14ac:dyDescent="0.2">
      <c r="A67" s="3">
        <v>65</v>
      </c>
      <c r="B67" s="9">
        <f>玩家经验!B67</f>
        <v>79700</v>
      </c>
      <c r="C67" s="130">
        <f>VLOOKUP(A67,最终经验产出!$A:$B,2,FALSE)</f>
        <v>9975</v>
      </c>
      <c r="D67">
        <f t="shared" si="0"/>
        <v>7.9899749373433586</v>
      </c>
    </row>
    <row r="68" spans="1:4" x14ac:dyDescent="0.2">
      <c r="A68" s="3">
        <v>66</v>
      </c>
      <c r="B68" s="9">
        <f>玩家经验!B68</f>
        <v>84500</v>
      </c>
      <c r="C68" s="130">
        <f>VLOOKUP(A68,最终经验产出!$A:$B,2,FALSE)</f>
        <v>10175</v>
      </c>
      <c r="D68">
        <f t="shared" ref="D68:D131" si="1">B68/C68</f>
        <v>8.3046683046683043</v>
      </c>
    </row>
    <row r="69" spans="1:4" x14ac:dyDescent="0.2">
      <c r="A69" s="3">
        <v>67</v>
      </c>
      <c r="B69" s="9">
        <f>玩家经验!B69</f>
        <v>89720</v>
      </c>
      <c r="C69" s="130">
        <f>VLOOKUP(A69,最终经验产出!$A:$B,2,FALSE)</f>
        <v>10415</v>
      </c>
      <c r="D69">
        <f t="shared" si="1"/>
        <v>8.6144983197311564</v>
      </c>
    </row>
    <row r="70" spans="1:4" x14ac:dyDescent="0.2">
      <c r="A70" s="3">
        <v>68</v>
      </c>
      <c r="B70" s="9">
        <f>玩家经验!B70</f>
        <v>94940</v>
      </c>
      <c r="C70" s="130">
        <f>VLOOKUP(A70,最终经验产出!$A:$B,2,FALSE)</f>
        <v>10695</v>
      </c>
      <c r="D70">
        <f t="shared" si="1"/>
        <v>8.8770453482935956</v>
      </c>
    </row>
    <row r="71" spans="1:4" x14ac:dyDescent="0.2">
      <c r="A71" s="3">
        <v>69</v>
      </c>
      <c r="B71" s="9">
        <f>玩家经验!B71</f>
        <v>100580</v>
      </c>
      <c r="C71" s="130">
        <f>VLOOKUP(A71,最终经验产出!$A:$B,2,FALSE)</f>
        <v>11015</v>
      </c>
      <c r="D71">
        <f t="shared" si="1"/>
        <v>9.1311847480708117</v>
      </c>
    </row>
    <row r="72" spans="1:4" x14ac:dyDescent="0.2">
      <c r="A72" s="3">
        <v>70</v>
      </c>
      <c r="B72" s="9">
        <f>玩家经验!B72</f>
        <v>106220</v>
      </c>
      <c r="C72" s="130">
        <f>VLOOKUP(A72,最终经验产出!$A:$B,2,FALSE)</f>
        <v>11375</v>
      </c>
      <c r="D72">
        <f t="shared" si="1"/>
        <v>9.3380219780219775</v>
      </c>
    </row>
    <row r="73" spans="1:4" x14ac:dyDescent="0.2">
      <c r="A73" s="3">
        <v>71</v>
      </c>
      <c r="B73" s="9">
        <f>玩家经验!B73</f>
        <v>112420</v>
      </c>
      <c r="C73" s="130">
        <f>VLOOKUP(A73,最终经验产出!$A:$B,2,FALSE)</f>
        <v>12275</v>
      </c>
      <c r="D73">
        <f t="shared" si="1"/>
        <v>9.158452138492871</v>
      </c>
    </row>
    <row r="74" spans="1:4" x14ac:dyDescent="0.2">
      <c r="A74" s="3">
        <v>72</v>
      </c>
      <c r="B74" s="9">
        <f>玩家经验!B74</f>
        <v>118620</v>
      </c>
      <c r="C74" s="130">
        <f>VLOOKUP(A74,最终经验产出!$A:$B,2,FALSE)</f>
        <v>12320</v>
      </c>
      <c r="D74">
        <f t="shared" si="1"/>
        <v>9.6282467532467528</v>
      </c>
    </row>
    <row r="75" spans="1:4" x14ac:dyDescent="0.2">
      <c r="A75" s="3">
        <v>73</v>
      </c>
      <c r="B75" s="9">
        <f>玩家经验!B75</f>
        <v>125380</v>
      </c>
      <c r="C75" s="130">
        <f>VLOOKUP(A75,最终经验产出!$A:$B,2,FALSE)</f>
        <v>12410</v>
      </c>
      <c r="D75">
        <f t="shared" si="1"/>
        <v>10.10314262691378</v>
      </c>
    </row>
    <row r="76" spans="1:4" x14ac:dyDescent="0.2">
      <c r="A76" s="3">
        <v>74</v>
      </c>
      <c r="B76" s="9">
        <f>玩家经验!B76</f>
        <v>132140</v>
      </c>
      <c r="C76" s="130">
        <f>VLOOKUP(A76,最终经验产出!$A:$B,2,FALSE)</f>
        <v>12545</v>
      </c>
      <c r="D76">
        <f t="shared" si="1"/>
        <v>10.533280191311279</v>
      </c>
    </row>
    <row r="77" spans="1:4" x14ac:dyDescent="0.2">
      <c r="A77" s="3">
        <v>75</v>
      </c>
      <c r="B77" s="9">
        <f>玩家经验!B77</f>
        <v>139460</v>
      </c>
      <c r="C77" s="130">
        <f>VLOOKUP(A77,最终经验产出!$A:$B,2,FALSE)</f>
        <v>12725</v>
      </c>
      <c r="D77">
        <f t="shared" si="1"/>
        <v>10.959528487229862</v>
      </c>
    </row>
    <row r="78" spans="1:4" x14ac:dyDescent="0.2">
      <c r="A78" s="3">
        <v>76</v>
      </c>
      <c r="B78" s="9">
        <f>玩家经验!B78</f>
        <v>146780</v>
      </c>
      <c r="C78" s="130">
        <f>VLOOKUP(A78,最终经验产出!$A:$B,2,FALSE)</f>
        <v>12950</v>
      </c>
      <c r="D78">
        <f t="shared" si="1"/>
        <v>11.334362934362934</v>
      </c>
    </row>
    <row r="79" spans="1:4" x14ac:dyDescent="0.2">
      <c r="A79" s="3">
        <v>77</v>
      </c>
      <c r="B79" s="9">
        <f>玩家经验!B79</f>
        <v>154660</v>
      </c>
      <c r="C79" s="130">
        <f>VLOOKUP(A79,最终经验产出!$A:$B,2,FALSE)</f>
        <v>13220</v>
      </c>
      <c r="D79">
        <f t="shared" si="1"/>
        <v>11.69894099848714</v>
      </c>
    </row>
    <row r="80" spans="1:4" x14ac:dyDescent="0.2">
      <c r="A80" s="3">
        <v>78</v>
      </c>
      <c r="B80" s="9">
        <f>玩家经验!B80</f>
        <v>162540</v>
      </c>
      <c r="C80" s="130">
        <f>VLOOKUP(A80,最终经验产出!$A:$B,2,FALSE)</f>
        <v>13535</v>
      </c>
      <c r="D80">
        <f t="shared" si="1"/>
        <v>12.00886590321389</v>
      </c>
    </row>
    <row r="81" spans="1:4" x14ac:dyDescent="0.2">
      <c r="A81" s="3">
        <v>79</v>
      </c>
      <c r="B81" s="9">
        <f>玩家经验!B81</f>
        <v>170980</v>
      </c>
      <c r="C81" s="130">
        <f>VLOOKUP(A81,最终经验产出!$A:$B,2,FALSE)</f>
        <v>13895</v>
      </c>
      <c r="D81">
        <f t="shared" si="1"/>
        <v>12.305145735876215</v>
      </c>
    </row>
    <row r="82" spans="1:4" x14ac:dyDescent="0.2">
      <c r="A82" s="3">
        <v>80</v>
      </c>
      <c r="B82" s="9">
        <f>玩家经验!B82</f>
        <v>179420</v>
      </c>
      <c r="C82" s="130">
        <f>VLOOKUP(A82,最终经验产出!$A:$B,2,FALSE)</f>
        <v>14300</v>
      </c>
      <c r="D82">
        <f t="shared" si="1"/>
        <v>12.546853146853147</v>
      </c>
    </row>
    <row r="83" spans="1:4" x14ac:dyDescent="0.2">
      <c r="A83" s="3">
        <v>81</v>
      </c>
      <c r="B83" s="9">
        <f>玩家经验!B83</f>
        <v>188580</v>
      </c>
      <c r="C83" s="130">
        <f>VLOOKUP(A83,最终经验产出!$A:$B,2,FALSE)</f>
        <v>15300</v>
      </c>
      <c r="D83">
        <f t="shared" si="1"/>
        <v>12.325490196078432</v>
      </c>
    </row>
    <row r="84" spans="1:4" x14ac:dyDescent="0.2">
      <c r="A84" s="3">
        <v>82</v>
      </c>
      <c r="B84" s="9">
        <f>玩家经验!B84</f>
        <v>197740</v>
      </c>
      <c r="C84" s="130">
        <f>VLOOKUP(A84,最终经验产出!$A:$B,2,FALSE)</f>
        <v>15350</v>
      </c>
      <c r="D84">
        <f t="shared" si="1"/>
        <v>12.882084690553746</v>
      </c>
    </row>
    <row r="85" spans="1:4" x14ac:dyDescent="0.2">
      <c r="A85" s="3">
        <v>83</v>
      </c>
      <c r="B85" s="9">
        <f>玩家经验!B85</f>
        <v>207620</v>
      </c>
      <c r="C85" s="130">
        <f>VLOOKUP(A85,最终经验产出!$A:$B,2,FALSE)</f>
        <v>15450</v>
      </c>
      <c r="D85">
        <f t="shared" si="1"/>
        <v>13.438187702265372</v>
      </c>
    </row>
    <row r="86" spans="1:4" x14ac:dyDescent="0.2">
      <c r="A86" s="3">
        <v>84</v>
      </c>
      <c r="B86" s="9">
        <f>玩家经验!B86</f>
        <v>217500</v>
      </c>
      <c r="C86" s="130">
        <f>VLOOKUP(A86,最终经验产出!$A:$B,2,FALSE)</f>
        <v>15600</v>
      </c>
      <c r="D86">
        <f t="shared" si="1"/>
        <v>13.942307692307692</v>
      </c>
    </row>
    <row r="87" spans="1:4" x14ac:dyDescent="0.2">
      <c r="A87" s="3">
        <v>85</v>
      </c>
      <c r="B87" s="9">
        <f>玩家经验!B87</f>
        <v>228100</v>
      </c>
      <c r="C87" s="130">
        <f>VLOOKUP(A87,最终经验产出!$A:$B,2,FALSE)</f>
        <v>15800</v>
      </c>
      <c r="D87">
        <f t="shared" si="1"/>
        <v>14.436708860759493</v>
      </c>
    </row>
    <row r="88" spans="1:4" x14ac:dyDescent="0.2">
      <c r="A88" s="3">
        <v>86</v>
      </c>
      <c r="B88" s="9">
        <f>玩家经验!B88</f>
        <v>238700</v>
      </c>
      <c r="C88" s="130">
        <f>VLOOKUP(A88,最终经验产出!$A:$B,2,FALSE)</f>
        <v>16050</v>
      </c>
      <c r="D88">
        <f t="shared" si="1"/>
        <v>14.87227414330218</v>
      </c>
    </row>
    <row r="89" spans="1:4" x14ac:dyDescent="0.2">
      <c r="A89" s="3">
        <v>87</v>
      </c>
      <c r="B89" s="9">
        <f>玩家经验!B89</f>
        <v>250020</v>
      </c>
      <c r="C89" s="130">
        <f>VLOOKUP(A89,最终经验产出!$A:$B,2,FALSE)</f>
        <v>16350</v>
      </c>
      <c r="D89">
        <f t="shared" si="1"/>
        <v>15.291743119266055</v>
      </c>
    </row>
    <row r="90" spans="1:4" x14ac:dyDescent="0.2">
      <c r="A90" s="3">
        <v>88</v>
      </c>
      <c r="B90" s="9">
        <f>玩家经验!B90</f>
        <v>261340</v>
      </c>
      <c r="C90" s="130">
        <f>VLOOKUP(A90,最终经验产出!$A:$B,2,FALSE)</f>
        <v>16700</v>
      </c>
      <c r="D90">
        <f t="shared" si="1"/>
        <v>15.649101796407185</v>
      </c>
    </row>
    <row r="91" spans="1:4" x14ac:dyDescent="0.2">
      <c r="A91" s="3">
        <v>89</v>
      </c>
      <c r="B91" s="9">
        <f>玩家经验!B91</f>
        <v>273380</v>
      </c>
      <c r="C91" s="130">
        <f>VLOOKUP(A91,最终经验产出!$A:$B,2,FALSE)</f>
        <v>17100</v>
      </c>
      <c r="D91">
        <f t="shared" si="1"/>
        <v>15.987134502923977</v>
      </c>
    </row>
    <row r="92" spans="1:4" x14ac:dyDescent="0.2">
      <c r="A92" s="3">
        <v>90</v>
      </c>
      <c r="B92" s="9">
        <f>玩家经验!B92</f>
        <v>285420</v>
      </c>
      <c r="C92" s="130">
        <f>VLOOKUP(A92,最终经验产出!$A:$B,2,FALSE)</f>
        <v>17550</v>
      </c>
      <c r="D92">
        <f t="shared" si="1"/>
        <v>16.263247863247862</v>
      </c>
    </row>
    <row r="93" spans="1:4" x14ac:dyDescent="0.2">
      <c r="A93" s="3">
        <v>91</v>
      </c>
      <c r="B93" s="9">
        <f>玩家经验!B93</f>
        <v>298360</v>
      </c>
      <c r="C93" s="130">
        <f>VLOOKUP(A93,最终经验产出!$A:$B,2,FALSE)</f>
        <v>18650</v>
      </c>
      <c r="D93">
        <f t="shared" si="1"/>
        <v>15.997855227882038</v>
      </c>
    </row>
    <row r="94" spans="1:4" x14ac:dyDescent="0.2">
      <c r="A94" s="3">
        <v>92</v>
      </c>
      <c r="B94" s="9">
        <f>玩家经验!B94</f>
        <v>311300</v>
      </c>
      <c r="C94" s="130">
        <f>VLOOKUP(A94,最终经验产出!$A:$B,2,FALSE)</f>
        <v>18705</v>
      </c>
      <c r="D94">
        <f t="shared" si="1"/>
        <v>16.642608928094091</v>
      </c>
    </row>
    <row r="95" spans="1:4" x14ac:dyDescent="0.2">
      <c r="A95" s="3">
        <v>93</v>
      </c>
      <c r="B95" s="9">
        <f>玩家经验!B95</f>
        <v>325140</v>
      </c>
      <c r="C95" s="130">
        <f>VLOOKUP(A95,最终经验产出!$A:$B,2,FALSE)</f>
        <v>18815</v>
      </c>
      <c r="D95">
        <f t="shared" si="1"/>
        <v>17.280892904597394</v>
      </c>
    </row>
    <row r="96" spans="1:4" x14ac:dyDescent="0.2">
      <c r="A96" s="3">
        <v>94</v>
      </c>
      <c r="B96" s="9">
        <f>玩家经验!B96</f>
        <v>338980</v>
      </c>
      <c r="C96" s="130">
        <f>VLOOKUP(A96,最终经验产出!$A:$B,2,FALSE)</f>
        <v>18980</v>
      </c>
      <c r="D96">
        <f t="shared" si="1"/>
        <v>17.859852476290833</v>
      </c>
    </row>
    <row r="97" spans="1:4" x14ac:dyDescent="0.2">
      <c r="A97" s="3">
        <v>95</v>
      </c>
      <c r="B97" s="9">
        <f>玩家经验!B97</f>
        <v>353720</v>
      </c>
      <c r="C97" s="130">
        <f>VLOOKUP(A97,最终经验产出!$A:$B,2,FALSE)</f>
        <v>19200</v>
      </c>
      <c r="D97">
        <f t="shared" si="1"/>
        <v>18.422916666666666</v>
      </c>
    </row>
    <row r="98" spans="1:4" x14ac:dyDescent="0.2">
      <c r="A98" s="3">
        <v>96</v>
      </c>
      <c r="B98" s="9">
        <f>玩家经验!B98</f>
        <v>368460</v>
      </c>
      <c r="C98" s="130">
        <f>VLOOKUP(A98,最终经验产出!$A:$B,2,FALSE)</f>
        <v>19475</v>
      </c>
      <c r="D98">
        <f t="shared" si="1"/>
        <v>18.9196405648267</v>
      </c>
    </row>
    <row r="99" spans="1:4" x14ac:dyDescent="0.2">
      <c r="A99" s="3">
        <v>97</v>
      </c>
      <c r="B99" s="9">
        <f>玩家经验!B99</f>
        <v>384100</v>
      </c>
      <c r="C99" s="130">
        <f>VLOOKUP(A99,最终经验产出!$A:$B,2,FALSE)</f>
        <v>19805</v>
      </c>
      <c r="D99">
        <f t="shared" si="1"/>
        <v>19.39409240090886</v>
      </c>
    </row>
    <row r="100" spans="1:4" x14ac:dyDescent="0.2">
      <c r="A100" s="3">
        <v>98</v>
      </c>
      <c r="B100" s="9">
        <f>玩家经验!B100</f>
        <v>399740</v>
      </c>
      <c r="C100" s="130">
        <f>VLOOKUP(A100,最终经验产出!$A:$B,2,FALSE)</f>
        <v>20190</v>
      </c>
      <c r="D100">
        <f t="shared" si="1"/>
        <v>19.798910351659238</v>
      </c>
    </row>
    <row r="101" spans="1:4" x14ac:dyDescent="0.2">
      <c r="A101" s="3">
        <v>99</v>
      </c>
      <c r="B101" s="9">
        <f>玩家经验!B101</f>
        <v>416280</v>
      </c>
      <c r="C101" s="130">
        <f>VLOOKUP(A101,最终经验产出!$A:$B,2,FALSE)</f>
        <v>20630</v>
      </c>
      <c r="D101">
        <f t="shared" si="1"/>
        <v>20.178380998545808</v>
      </c>
    </row>
    <row r="102" spans="1:4" x14ac:dyDescent="0.2">
      <c r="A102" s="3">
        <v>100</v>
      </c>
      <c r="B102" s="9">
        <f>玩家经验!B102</f>
        <v>432820</v>
      </c>
      <c r="C102" s="130">
        <f>VLOOKUP(A102,最终经验产出!$A:$B,2,FALSE)</f>
        <v>21125</v>
      </c>
      <c r="D102">
        <f t="shared" si="1"/>
        <v>20.48852071005917</v>
      </c>
    </row>
    <row r="103" spans="1:4" x14ac:dyDescent="0.2">
      <c r="A103" s="3">
        <v>101</v>
      </c>
      <c r="B103" s="9">
        <f>玩家经验!B103</f>
        <v>450460</v>
      </c>
      <c r="C103" s="130">
        <f>VLOOKUP(A103,最终经验产出!$A:$B,2,FALSE)</f>
        <v>22325</v>
      </c>
      <c r="D103">
        <f t="shared" si="1"/>
        <v>20.177379619260918</v>
      </c>
    </row>
    <row r="104" spans="1:4" x14ac:dyDescent="0.2">
      <c r="A104" s="3">
        <v>102</v>
      </c>
      <c r="B104" s="9">
        <f>玩家经验!B104</f>
        <v>468100</v>
      </c>
      <c r="C104" s="130">
        <f>VLOOKUP(A104,最终经验产出!$A:$B,2,FALSE)</f>
        <v>22385</v>
      </c>
      <c r="D104">
        <f t="shared" si="1"/>
        <v>20.911324547688185</v>
      </c>
    </row>
    <row r="105" spans="1:4" x14ac:dyDescent="0.2">
      <c r="A105" s="3">
        <v>103</v>
      </c>
      <c r="B105" s="9">
        <f>玩家经验!B105</f>
        <v>486840</v>
      </c>
      <c r="C105" s="130">
        <f>VLOOKUP(A105,最终经验产出!$A:$B,2,FALSE)</f>
        <v>22505</v>
      </c>
      <c r="D105">
        <f t="shared" si="1"/>
        <v>21.632526105309932</v>
      </c>
    </row>
    <row r="106" spans="1:4" x14ac:dyDescent="0.2">
      <c r="A106" s="3">
        <v>104</v>
      </c>
      <c r="B106" s="9">
        <f>玩家经验!B106</f>
        <v>505580</v>
      </c>
      <c r="C106" s="130">
        <f>VLOOKUP(A106,最终经验产出!$A:$B,2,FALSE)</f>
        <v>22685</v>
      </c>
      <c r="D106">
        <f t="shared" si="1"/>
        <v>22.286973771214459</v>
      </c>
    </row>
    <row r="107" spans="1:4" x14ac:dyDescent="0.2">
      <c r="A107" s="3">
        <v>105</v>
      </c>
      <c r="B107" s="9">
        <f>玩家经验!B107</f>
        <v>525420</v>
      </c>
      <c r="C107" s="130">
        <f>VLOOKUP(A107,最终经验产出!$A:$B,2,FALSE)</f>
        <v>22925</v>
      </c>
      <c r="D107">
        <f t="shared" si="1"/>
        <v>22.91908396946565</v>
      </c>
    </row>
    <row r="108" spans="1:4" x14ac:dyDescent="0.2">
      <c r="A108" s="3">
        <v>106</v>
      </c>
      <c r="B108" s="9">
        <f>玩家经验!B108</f>
        <v>545260</v>
      </c>
      <c r="C108" s="130">
        <f>VLOOKUP(A108,最终经验产出!$A:$B,2,FALSE)</f>
        <v>23225</v>
      </c>
      <c r="D108">
        <f t="shared" si="1"/>
        <v>23.477287405812703</v>
      </c>
    </row>
    <row r="109" spans="1:4" x14ac:dyDescent="0.2">
      <c r="A109" s="3">
        <v>107</v>
      </c>
      <c r="B109" s="9">
        <f>玩家经验!B109</f>
        <v>566200</v>
      </c>
      <c r="C109" s="130">
        <f>VLOOKUP(A109,最终经验产出!$A:$B,2,FALSE)</f>
        <v>23585</v>
      </c>
      <c r="D109">
        <f t="shared" si="1"/>
        <v>24.00678397286411</v>
      </c>
    </row>
    <row r="110" spans="1:4" x14ac:dyDescent="0.2">
      <c r="A110" s="3">
        <v>108</v>
      </c>
      <c r="B110" s="9">
        <f>玩家经验!B110</f>
        <v>587140</v>
      </c>
      <c r="C110" s="130">
        <f>VLOOKUP(A110,最终经验产出!$A:$B,2,FALSE)</f>
        <v>24005</v>
      </c>
      <c r="D110">
        <f t="shared" si="1"/>
        <v>24.459071026869402</v>
      </c>
    </row>
    <row r="111" spans="1:4" x14ac:dyDescent="0.2">
      <c r="A111" s="3">
        <v>109</v>
      </c>
      <c r="B111" s="9">
        <f>玩家经验!B111</f>
        <v>609180</v>
      </c>
      <c r="C111" s="130">
        <f>VLOOKUP(A111,最终经验产出!$A:$B,2,FALSE)</f>
        <v>24485</v>
      </c>
      <c r="D111">
        <f t="shared" si="1"/>
        <v>24.879722278946293</v>
      </c>
    </row>
    <row r="112" spans="1:4" x14ac:dyDescent="0.2">
      <c r="A112" s="3">
        <v>110</v>
      </c>
      <c r="B112" s="9">
        <f>玩家经验!B112</f>
        <v>631220</v>
      </c>
      <c r="C112" s="130">
        <f>VLOOKUP(A112,最终经验产出!$A:$B,2,FALSE)</f>
        <v>25025</v>
      </c>
      <c r="D112">
        <f t="shared" si="1"/>
        <v>25.223576423576425</v>
      </c>
    </row>
    <row r="113" spans="1:4" x14ac:dyDescent="0.2">
      <c r="A113" s="3">
        <v>111</v>
      </c>
      <c r="B113" s="9">
        <f>玩家经验!B113</f>
        <v>654580</v>
      </c>
      <c r="C113" s="130">
        <f>VLOOKUP(A113,最终经验产出!$A:$B,2,FALSE)</f>
        <v>26325</v>
      </c>
      <c r="D113">
        <f t="shared" si="1"/>
        <v>24.865337132003798</v>
      </c>
    </row>
    <row r="114" spans="1:4" x14ac:dyDescent="0.2">
      <c r="A114" s="3">
        <v>112</v>
      </c>
      <c r="B114" s="9">
        <f>玩家经验!B114</f>
        <v>677940</v>
      </c>
      <c r="C114" s="130">
        <f>VLOOKUP(A114,最终经验产出!$A:$B,2,FALSE)</f>
        <v>26390</v>
      </c>
      <c r="D114">
        <f t="shared" si="1"/>
        <v>25.689276241000378</v>
      </c>
    </row>
    <row r="115" spans="1:4" x14ac:dyDescent="0.2">
      <c r="A115" s="3">
        <v>113</v>
      </c>
      <c r="B115" s="9">
        <f>玩家经验!B115</f>
        <v>702620</v>
      </c>
      <c r="C115" s="130">
        <f>VLOOKUP(A115,最终经验产出!$A:$B,2,FALSE)</f>
        <v>26520</v>
      </c>
      <c r="D115">
        <f t="shared" si="1"/>
        <v>26.493966817496229</v>
      </c>
    </row>
    <row r="116" spans="1:4" x14ac:dyDescent="0.2">
      <c r="A116" s="3">
        <v>114</v>
      </c>
      <c r="B116" s="9">
        <f>玩家经验!B116</f>
        <v>727300</v>
      </c>
      <c r="C116" s="130">
        <f>VLOOKUP(A116,最终经验产出!$A:$B,2,FALSE)</f>
        <v>26715</v>
      </c>
      <c r="D116">
        <f t="shared" si="1"/>
        <v>27.224405764551751</v>
      </c>
    </row>
    <row r="117" spans="1:4" x14ac:dyDescent="0.2">
      <c r="A117" s="3">
        <v>115</v>
      </c>
      <c r="B117" s="9">
        <f>玩家经验!B117</f>
        <v>753300</v>
      </c>
      <c r="C117" s="130">
        <f>VLOOKUP(A117,最终经验产出!$A:$B,2,FALSE)</f>
        <v>26975</v>
      </c>
      <c r="D117">
        <f t="shared" si="1"/>
        <v>27.925857275254867</v>
      </c>
    </row>
    <row r="118" spans="1:4" x14ac:dyDescent="0.2">
      <c r="A118" s="3">
        <v>116</v>
      </c>
      <c r="B118" s="9">
        <f>玩家经验!B118</f>
        <v>779300</v>
      </c>
      <c r="C118" s="130">
        <f>VLOOKUP(A118,最终经验产出!$A:$B,2,FALSE)</f>
        <v>27300</v>
      </c>
      <c r="D118">
        <f t="shared" si="1"/>
        <v>28.545787545787547</v>
      </c>
    </row>
    <row r="119" spans="1:4" x14ac:dyDescent="0.2">
      <c r="A119" s="3">
        <v>117</v>
      </c>
      <c r="B119" s="9">
        <f>玩家经验!B119</f>
        <v>806620</v>
      </c>
      <c r="C119" s="130">
        <f>VLOOKUP(A119,最终经验产出!$A:$B,2,FALSE)</f>
        <v>27690</v>
      </c>
      <c r="D119">
        <f t="shared" si="1"/>
        <v>29.130371975442397</v>
      </c>
    </row>
    <row r="120" spans="1:4" x14ac:dyDescent="0.2">
      <c r="A120" s="3">
        <v>118</v>
      </c>
      <c r="B120" s="9">
        <f>玩家经验!B120</f>
        <v>833940</v>
      </c>
      <c r="C120" s="130">
        <f>VLOOKUP(A120,最终经验产出!$A:$B,2,FALSE)</f>
        <v>28145</v>
      </c>
      <c r="D120">
        <f t="shared" si="1"/>
        <v>29.630129685556938</v>
      </c>
    </row>
    <row r="121" spans="1:4" x14ac:dyDescent="0.2">
      <c r="A121" s="3">
        <v>119</v>
      </c>
      <c r="B121" s="9">
        <f>玩家经验!B121</f>
        <v>862580</v>
      </c>
      <c r="C121" s="130">
        <f>VLOOKUP(A121,最终经验产出!$A:$B,2,FALSE)</f>
        <v>28665</v>
      </c>
      <c r="D121">
        <f t="shared" si="1"/>
        <v>30.091749520320949</v>
      </c>
    </row>
    <row r="122" spans="1:4" x14ac:dyDescent="0.2">
      <c r="A122" s="3">
        <v>120</v>
      </c>
      <c r="B122" s="9">
        <f>玩家经验!B122</f>
        <v>891220</v>
      </c>
      <c r="C122" s="130">
        <f>VLOOKUP(A122,最终经验产出!$A:$B,2,FALSE)</f>
        <v>29250</v>
      </c>
      <c r="D122">
        <f t="shared" si="1"/>
        <v>30.46905982905983</v>
      </c>
    </row>
    <row r="123" spans="1:4" x14ac:dyDescent="0.2">
      <c r="A123" s="3">
        <v>121</v>
      </c>
      <c r="B123" s="9">
        <f>玩家经验!B123</f>
        <v>921420</v>
      </c>
      <c r="C123" s="130">
        <f>VLOOKUP(A123,最终经验产出!$A:$B,2,FALSE)</f>
        <v>30650</v>
      </c>
      <c r="D123">
        <f t="shared" si="1"/>
        <v>30.062642740619903</v>
      </c>
    </row>
    <row r="124" spans="1:4" x14ac:dyDescent="0.2">
      <c r="A124" s="3">
        <v>122</v>
      </c>
      <c r="B124" s="9">
        <f>玩家经验!B124</f>
        <v>951620</v>
      </c>
      <c r="C124" s="130">
        <f>VLOOKUP(A124,最终经验产出!$A:$B,2,FALSE)</f>
        <v>30720</v>
      </c>
      <c r="D124">
        <f t="shared" si="1"/>
        <v>30.977213541666668</v>
      </c>
    </row>
    <row r="125" spans="1:4" x14ac:dyDescent="0.2">
      <c r="A125" s="3">
        <v>123</v>
      </c>
      <c r="B125" s="9">
        <f>玩家经验!B125</f>
        <v>983380</v>
      </c>
      <c r="C125" s="130">
        <f>VLOOKUP(A125,最终经验产出!$A:$B,2,FALSE)</f>
        <v>30860</v>
      </c>
      <c r="D125">
        <f t="shared" si="1"/>
        <v>31.865845755022683</v>
      </c>
    </row>
    <row r="126" spans="1:4" x14ac:dyDescent="0.2">
      <c r="A126" s="3">
        <v>124</v>
      </c>
      <c r="B126" s="9">
        <f>玩家经验!B126</f>
        <v>1015140</v>
      </c>
      <c r="C126" s="130">
        <f>VLOOKUP(A126,最终经验产出!$A:$B,2,FALSE)</f>
        <v>31070</v>
      </c>
      <c r="D126">
        <f t="shared" si="1"/>
        <v>32.672674605729</v>
      </c>
    </row>
    <row r="127" spans="1:4" x14ac:dyDescent="0.2">
      <c r="A127" s="3">
        <v>125</v>
      </c>
      <c r="B127" s="9">
        <f>玩家经验!B127</f>
        <v>1048460</v>
      </c>
      <c r="C127" s="130">
        <f>VLOOKUP(A127,最终经验产出!$A:$B,2,FALSE)</f>
        <v>31350</v>
      </c>
      <c r="D127">
        <f t="shared" si="1"/>
        <v>33.44370015948963</v>
      </c>
    </row>
    <row r="128" spans="1:4" x14ac:dyDescent="0.2">
      <c r="A128" s="3">
        <v>126</v>
      </c>
      <c r="B128" s="9">
        <f>玩家经验!B128</f>
        <v>1081780</v>
      </c>
      <c r="C128" s="130">
        <f>VLOOKUP(A128,最终经验产出!$A:$B,2,FALSE)</f>
        <v>31700</v>
      </c>
      <c r="D128">
        <f t="shared" si="1"/>
        <v>34.125552050473189</v>
      </c>
    </row>
    <row r="129" spans="1:4" x14ac:dyDescent="0.2">
      <c r="A129" s="3">
        <v>127</v>
      </c>
      <c r="B129" s="9">
        <f>玩家经验!B129</f>
        <v>1116660</v>
      </c>
      <c r="C129" s="130">
        <f>VLOOKUP(A129,最终经验产出!$A:$B,2,FALSE)</f>
        <v>32120</v>
      </c>
      <c r="D129">
        <f t="shared" si="1"/>
        <v>34.765255292652554</v>
      </c>
    </row>
    <row r="130" spans="1:4" x14ac:dyDescent="0.2">
      <c r="A130" s="3">
        <v>128</v>
      </c>
      <c r="B130" s="9">
        <f>玩家经验!B130</f>
        <v>1151540</v>
      </c>
      <c r="C130" s="130">
        <f>VLOOKUP(A130,最终经验产出!$A:$B,2,FALSE)</f>
        <v>32610</v>
      </c>
      <c r="D130">
        <f t="shared" si="1"/>
        <v>35.312480834099972</v>
      </c>
    </row>
    <row r="131" spans="1:4" x14ac:dyDescent="0.2">
      <c r="A131" s="3">
        <v>129</v>
      </c>
      <c r="B131" s="9">
        <f>玩家经验!B131</f>
        <v>1187980</v>
      </c>
      <c r="C131" s="130">
        <f>VLOOKUP(A131,最终经验产出!$A:$B,2,FALSE)</f>
        <v>33170</v>
      </c>
      <c r="D131">
        <f t="shared" si="1"/>
        <v>35.814892975580342</v>
      </c>
    </row>
    <row r="132" spans="1:4" x14ac:dyDescent="0.2">
      <c r="A132" s="3">
        <v>130</v>
      </c>
      <c r="B132" s="9">
        <f>玩家经验!B132</f>
        <v>1224420</v>
      </c>
      <c r="C132" s="130">
        <f>VLOOKUP(A132,最终经验产出!$A:$B,2,FALSE)</f>
        <v>33800</v>
      </c>
      <c r="D132">
        <f t="shared" ref="D132:D195" si="2">B132/C132</f>
        <v>36.225443786982247</v>
      </c>
    </row>
    <row r="133" spans="1:4" x14ac:dyDescent="0.2">
      <c r="A133" s="3">
        <v>131</v>
      </c>
      <c r="B133" s="9">
        <f>玩家经验!B133</f>
        <v>1262680</v>
      </c>
      <c r="C133" s="130">
        <f>VLOOKUP(A133,最终经验产出!$A:$B,2,FALSE)</f>
        <v>35300</v>
      </c>
      <c r="D133">
        <f t="shared" si="2"/>
        <v>35.769971671388099</v>
      </c>
    </row>
    <row r="134" spans="1:4" x14ac:dyDescent="0.2">
      <c r="A134" s="3">
        <v>132</v>
      </c>
      <c r="B134" s="9">
        <f>玩家经验!B134</f>
        <v>1300940</v>
      </c>
      <c r="C134" s="130">
        <f>VLOOKUP(A134,最终经验产出!$A:$B,2,FALSE)</f>
        <v>35375</v>
      </c>
      <c r="D134">
        <f t="shared" si="2"/>
        <v>36.775689045936396</v>
      </c>
    </row>
    <row r="135" spans="1:4" x14ac:dyDescent="0.2">
      <c r="A135" s="3">
        <v>133</v>
      </c>
      <c r="B135" s="9">
        <f>玩家经验!B135</f>
        <v>1341020</v>
      </c>
      <c r="C135" s="130">
        <f>VLOOKUP(A135,最终经验产出!$A:$B,2,FALSE)</f>
        <v>35525</v>
      </c>
      <c r="D135">
        <f t="shared" si="2"/>
        <v>37.748627726952847</v>
      </c>
    </row>
    <row r="136" spans="1:4" x14ac:dyDescent="0.2">
      <c r="A136" s="3">
        <v>134</v>
      </c>
      <c r="B136" s="9">
        <f>玩家经验!B136</f>
        <v>1381100</v>
      </c>
      <c r="C136" s="130">
        <f>VLOOKUP(A136,最终经验产出!$A:$B,2,FALSE)</f>
        <v>35750</v>
      </c>
      <c r="D136">
        <f t="shared" si="2"/>
        <v>38.632167832167831</v>
      </c>
    </row>
    <row r="137" spans="1:4" x14ac:dyDescent="0.2">
      <c r="A137" s="3">
        <v>135</v>
      </c>
      <c r="B137" s="9">
        <f>玩家经验!B137</f>
        <v>1423000</v>
      </c>
      <c r="C137" s="130">
        <f>VLOOKUP(A137,最终经验产出!$A:$B,2,FALSE)</f>
        <v>36050</v>
      </c>
      <c r="D137">
        <f t="shared" si="2"/>
        <v>39.472954230235786</v>
      </c>
    </row>
    <row r="138" spans="1:4" x14ac:dyDescent="0.2">
      <c r="A138" s="3">
        <v>136</v>
      </c>
      <c r="B138" s="9">
        <f>玩家经验!B138</f>
        <v>1464900</v>
      </c>
      <c r="C138" s="130">
        <f>VLOOKUP(A138,最终经验产出!$A:$B,2,FALSE)</f>
        <v>36425</v>
      </c>
      <c r="D138">
        <f t="shared" si="2"/>
        <v>40.2168840082361</v>
      </c>
    </row>
    <row r="139" spans="1:4" x14ac:dyDescent="0.2">
      <c r="A139" s="3">
        <v>137</v>
      </c>
      <c r="B139" s="9">
        <f>玩家经验!B139</f>
        <v>1508620</v>
      </c>
      <c r="C139" s="130">
        <f>VLOOKUP(A139,最终经验产出!$A:$B,2,FALSE)</f>
        <v>36875</v>
      </c>
      <c r="D139">
        <f t="shared" si="2"/>
        <v>40.911728813559321</v>
      </c>
    </row>
    <row r="140" spans="1:4" x14ac:dyDescent="0.2">
      <c r="A140" s="3">
        <v>138</v>
      </c>
      <c r="B140" s="9">
        <f>玩家经验!B140</f>
        <v>1552340</v>
      </c>
      <c r="C140" s="130">
        <f>VLOOKUP(A140,最终经验产出!$A:$B,2,FALSE)</f>
        <v>37400</v>
      </c>
      <c r="D140">
        <f t="shared" si="2"/>
        <v>41.506417112299467</v>
      </c>
    </row>
    <row r="141" spans="1:4" x14ac:dyDescent="0.2">
      <c r="A141" s="3">
        <v>139</v>
      </c>
      <c r="B141" s="9">
        <f>玩家经验!B141</f>
        <v>1597880</v>
      </c>
      <c r="C141" s="130">
        <f>VLOOKUP(A141,最终经验产出!$A:$B,2,FALSE)</f>
        <v>38000</v>
      </c>
      <c r="D141">
        <f t="shared" si="2"/>
        <v>42.049473684210525</v>
      </c>
    </row>
    <row r="142" spans="1:4" x14ac:dyDescent="0.2">
      <c r="A142" s="3">
        <v>140</v>
      </c>
      <c r="B142" s="9">
        <f>玩家经验!B142</f>
        <v>1643420</v>
      </c>
      <c r="C142" s="130">
        <f>VLOOKUP(A142,最终经验产出!$A:$B,2,FALSE)</f>
        <v>38675</v>
      </c>
      <c r="D142">
        <f t="shared" si="2"/>
        <v>42.493083387201033</v>
      </c>
    </row>
    <row r="143" spans="1:4" x14ac:dyDescent="0.2">
      <c r="A143" s="3">
        <v>141</v>
      </c>
      <c r="B143" s="9">
        <f>玩家经验!B143</f>
        <v>1691060</v>
      </c>
      <c r="C143" s="130">
        <f>VLOOKUP(A143,最终经验产出!$A:$B,2,FALSE)</f>
        <v>40275</v>
      </c>
      <c r="D143">
        <f t="shared" si="2"/>
        <v>41.987833643699567</v>
      </c>
    </row>
    <row r="144" spans="1:4" x14ac:dyDescent="0.2">
      <c r="A144" s="3">
        <v>142</v>
      </c>
      <c r="B144" s="9">
        <f>玩家经验!B144</f>
        <v>1738700</v>
      </c>
      <c r="C144" s="130">
        <f>VLOOKUP(A144,最终经验产出!$A:$B,2,FALSE)</f>
        <v>40355</v>
      </c>
      <c r="D144">
        <f t="shared" si="2"/>
        <v>43.085119563870649</v>
      </c>
    </row>
    <row r="145" spans="1:4" x14ac:dyDescent="0.2">
      <c r="A145" s="3">
        <v>143</v>
      </c>
      <c r="B145" s="9">
        <f>玩家经验!B145</f>
        <v>1788440</v>
      </c>
      <c r="C145" s="130">
        <f>VLOOKUP(A145,最终经验产出!$A:$B,2,FALSE)</f>
        <v>40515</v>
      </c>
      <c r="D145">
        <f t="shared" si="2"/>
        <v>44.142663211156361</v>
      </c>
    </row>
    <row r="146" spans="1:4" x14ac:dyDescent="0.2">
      <c r="A146" s="3">
        <v>144</v>
      </c>
      <c r="B146" s="9">
        <f>玩家经验!B146</f>
        <v>1838180</v>
      </c>
      <c r="C146" s="130">
        <f>VLOOKUP(A146,最终经验产出!$A:$B,2,FALSE)</f>
        <v>40755</v>
      </c>
      <c r="D146">
        <f t="shared" si="2"/>
        <v>45.103177524230155</v>
      </c>
    </row>
    <row r="147" spans="1:4" x14ac:dyDescent="0.2">
      <c r="A147" s="3">
        <v>145</v>
      </c>
      <c r="B147" s="9">
        <f>玩家经验!B147</f>
        <v>1890020</v>
      </c>
      <c r="C147" s="130">
        <f>VLOOKUP(A147,最终经验产出!$A:$B,2,FALSE)</f>
        <v>41075</v>
      </c>
      <c r="D147">
        <f t="shared" si="2"/>
        <v>46.0138770541692</v>
      </c>
    </row>
    <row r="148" spans="1:4" x14ac:dyDescent="0.2">
      <c r="A148" s="3">
        <v>146</v>
      </c>
      <c r="B148" s="9">
        <f>玩家经验!B148</f>
        <v>1941860</v>
      </c>
      <c r="C148" s="130">
        <f>VLOOKUP(A148,最终经验产出!$A:$B,2,FALSE)</f>
        <v>41475</v>
      </c>
      <c r="D148">
        <f t="shared" si="2"/>
        <v>46.820012055455095</v>
      </c>
    </row>
    <row r="149" spans="1:4" x14ac:dyDescent="0.2">
      <c r="A149" s="3">
        <v>147</v>
      </c>
      <c r="B149" s="9">
        <f>玩家经验!B149</f>
        <v>1995800</v>
      </c>
      <c r="C149" s="130">
        <f>VLOOKUP(A149,最终经验产出!$A:$B,2,FALSE)</f>
        <v>41955</v>
      </c>
      <c r="D149">
        <f t="shared" si="2"/>
        <v>47.570015492789892</v>
      </c>
    </row>
    <row r="150" spans="1:4" x14ac:dyDescent="0.2">
      <c r="A150" s="3">
        <v>148</v>
      </c>
      <c r="B150" s="9">
        <f>玩家经验!B150</f>
        <v>2049740</v>
      </c>
      <c r="C150" s="130">
        <f>VLOOKUP(A150,最终经验产出!$A:$B,2,FALSE)</f>
        <v>42515</v>
      </c>
      <c r="D150">
        <f t="shared" si="2"/>
        <v>48.212160413971539</v>
      </c>
    </row>
    <row r="151" spans="1:4" x14ac:dyDescent="0.2">
      <c r="A151" s="3">
        <v>149</v>
      </c>
      <c r="B151" s="9">
        <f>玩家经验!B151</f>
        <v>2105780</v>
      </c>
      <c r="C151" s="130">
        <f>VLOOKUP(A151,最终经验产出!$A:$B,2,FALSE)</f>
        <v>43155</v>
      </c>
      <c r="D151">
        <f t="shared" si="2"/>
        <v>48.795736299385936</v>
      </c>
    </row>
    <row r="152" spans="1:4" x14ac:dyDescent="0.2">
      <c r="A152" s="3">
        <v>150</v>
      </c>
      <c r="B152" s="9">
        <f>玩家经验!B152</f>
        <v>2161820</v>
      </c>
      <c r="C152" s="130">
        <f>VLOOKUP(A152,最终经验产出!$A:$B,2,FALSE)</f>
        <v>43875</v>
      </c>
      <c r="D152">
        <f t="shared" si="2"/>
        <v>49.27225071225071</v>
      </c>
    </row>
    <row r="153" spans="1:4" x14ac:dyDescent="0.2">
      <c r="A153" s="3">
        <v>151</v>
      </c>
      <c r="B153" s="9">
        <f>玩家经验!B153</f>
        <v>2220260</v>
      </c>
      <c r="C153" s="130">
        <f>VLOOKUP(A153,最终经验产出!$A:$B,2,FALSE)</f>
        <v>45575</v>
      </c>
      <c r="D153">
        <f t="shared" si="2"/>
        <v>48.716620954470656</v>
      </c>
    </row>
    <row r="154" spans="1:4" x14ac:dyDescent="0.2">
      <c r="A154" s="3">
        <v>152</v>
      </c>
      <c r="B154" s="9">
        <f>玩家经验!B154</f>
        <v>2278700</v>
      </c>
      <c r="C154" s="130">
        <f>VLOOKUP(A154,最终经验产出!$A:$B,2,FALSE)</f>
        <v>45660</v>
      </c>
      <c r="D154">
        <f t="shared" si="2"/>
        <v>49.905825667980729</v>
      </c>
    </row>
    <row r="155" spans="1:4" x14ac:dyDescent="0.2">
      <c r="A155" s="3">
        <v>153</v>
      </c>
      <c r="B155" s="9">
        <f>玩家经验!B155</f>
        <v>2339540</v>
      </c>
      <c r="C155" s="130">
        <f>VLOOKUP(A155,最终经验产出!$A:$B,2,FALSE)</f>
        <v>45830</v>
      </c>
      <c r="D155">
        <f t="shared" si="2"/>
        <v>51.048221688850099</v>
      </c>
    </row>
    <row r="156" spans="1:4" x14ac:dyDescent="0.2">
      <c r="A156" s="3">
        <v>154</v>
      </c>
      <c r="B156" s="9">
        <f>玩家经验!B156</f>
        <v>2400380</v>
      </c>
      <c r="C156" s="130">
        <f>VLOOKUP(A156,最终经验产出!$A:$B,2,FALSE)</f>
        <v>46085</v>
      </c>
      <c r="D156">
        <f t="shared" si="2"/>
        <v>52.085928176196163</v>
      </c>
    </row>
    <row r="157" spans="1:4" x14ac:dyDescent="0.2">
      <c r="A157" s="3">
        <v>155</v>
      </c>
      <c r="B157" s="9">
        <f>玩家经验!B157</f>
        <v>2463620</v>
      </c>
      <c r="C157" s="130">
        <f>VLOOKUP(A157,最终经验产出!$A:$B,2,FALSE)</f>
        <v>46425</v>
      </c>
      <c r="D157">
        <f t="shared" si="2"/>
        <v>53.06666666666667</v>
      </c>
    </row>
    <row r="158" spans="1:4" x14ac:dyDescent="0.2">
      <c r="A158" s="3">
        <v>156</v>
      </c>
      <c r="B158" s="9">
        <f>玩家经验!B158</f>
        <v>2526860</v>
      </c>
      <c r="C158" s="130">
        <f>VLOOKUP(A158,最终经验产出!$A:$B,2,FALSE)</f>
        <v>46850</v>
      </c>
      <c r="D158">
        <f t="shared" si="2"/>
        <v>53.93511205976521</v>
      </c>
    </row>
    <row r="159" spans="1:4" x14ac:dyDescent="0.2">
      <c r="A159" s="3">
        <v>157</v>
      </c>
      <c r="B159" s="9">
        <f>玩家经验!B159</f>
        <v>2592500</v>
      </c>
      <c r="C159" s="130">
        <f>VLOOKUP(A159,最终经验产出!$A:$B,2,FALSE)</f>
        <v>47360</v>
      </c>
      <c r="D159">
        <f t="shared" si="2"/>
        <v>54.740287162162161</v>
      </c>
    </row>
    <row r="160" spans="1:4" x14ac:dyDescent="0.2">
      <c r="A160" s="3">
        <v>158</v>
      </c>
      <c r="B160" s="9">
        <f>玩家经验!B160</f>
        <v>2658140</v>
      </c>
      <c r="C160" s="130">
        <f>VLOOKUP(A160,最终经验产出!$A:$B,2,FALSE)</f>
        <v>47955</v>
      </c>
      <c r="D160">
        <f t="shared" si="2"/>
        <v>55.429882181211553</v>
      </c>
    </row>
    <row r="161" spans="1:4" x14ac:dyDescent="0.2">
      <c r="A161" s="3">
        <v>159</v>
      </c>
      <c r="B161" s="9">
        <f>玩家经验!B161</f>
        <v>2726180</v>
      </c>
      <c r="C161" s="130">
        <f>VLOOKUP(A161,最终经验产出!$A:$B,2,FALSE)</f>
        <v>48635</v>
      </c>
      <c r="D161">
        <f t="shared" si="2"/>
        <v>56.053870669271099</v>
      </c>
    </row>
    <row r="162" spans="1:4" x14ac:dyDescent="0.2">
      <c r="A162" s="3">
        <v>160</v>
      </c>
      <c r="B162" s="9">
        <f>玩家经验!B162</f>
        <v>2794220</v>
      </c>
      <c r="C162" s="130">
        <f>VLOOKUP(A162,最终经验产出!$A:$B,2,FALSE)</f>
        <v>49400</v>
      </c>
      <c r="D162">
        <f t="shared" si="2"/>
        <v>56.56315789473684</v>
      </c>
    </row>
    <row r="163" spans="1:4" x14ac:dyDescent="0.2">
      <c r="A163" s="3">
        <v>161</v>
      </c>
      <c r="B163" s="9">
        <f>玩家经验!B163</f>
        <v>2864980</v>
      </c>
      <c r="C163" s="130">
        <f>VLOOKUP(A163,最终经验产出!$A:$B,2,FALSE)</f>
        <v>51200</v>
      </c>
      <c r="D163">
        <f t="shared" si="2"/>
        <v>55.956640624999999</v>
      </c>
    </row>
    <row r="164" spans="1:4" x14ac:dyDescent="0.2">
      <c r="A164" s="3">
        <v>162</v>
      </c>
      <c r="B164" s="9">
        <f>玩家经验!B164</f>
        <v>2935740</v>
      </c>
      <c r="C164" s="130">
        <f>VLOOKUP(A164,最终经验产出!$A:$B,2,FALSE)</f>
        <v>51290</v>
      </c>
      <c r="D164">
        <f t="shared" si="2"/>
        <v>57.238058100994344</v>
      </c>
    </row>
    <row r="165" spans="1:4" x14ac:dyDescent="0.2">
      <c r="A165" s="3">
        <v>163</v>
      </c>
      <c r="B165" s="9">
        <f>玩家经验!B165</f>
        <v>3009220</v>
      </c>
      <c r="C165" s="130">
        <f>VLOOKUP(A165,最终经验产出!$A:$B,2,FALSE)</f>
        <v>51470</v>
      </c>
      <c r="D165">
        <f t="shared" si="2"/>
        <v>58.465513891587335</v>
      </c>
    </row>
    <row r="166" spans="1:4" x14ac:dyDescent="0.2">
      <c r="A166" s="3">
        <v>164</v>
      </c>
      <c r="B166" s="9">
        <f>玩家经验!B166</f>
        <v>3082700</v>
      </c>
      <c r="C166" s="130">
        <f>VLOOKUP(A166,最终经验产出!$A:$B,2,FALSE)</f>
        <v>51740</v>
      </c>
      <c r="D166">
        <f t="shared" si="2"/>
        <v>59.580595284112874</v>
      </c>
    </row>
    <row r="167" spans="1:4" x14ac:dyDescent="0.2">
      <c r="A167" s="3">
        <v>165</v>
      </c>
      <c r="B167" s="9">
        <f>玩家经验!B167</f>
        <v>3158900</v>
      </c>
      <c r="C167" s="130">
        <f>VLOOKUP(A167,最终经验产出!$A:$B,2,FALSE)</f>
        <v>52100</v>
      </c>
      <c r="D167">
        <f t="shared" si="2"/>
        <v>60.631477927063337</v>
      </c>
    </row>
    <row r="168" spans="1:4" x14ac:dyDescent="0.2">
      <c r="A168" s="3">
        <v>166</v>
      </c>
      <c r="B168" s="9">
        <f>玩家经验!B168</f>
        <v>3235100</v>
      </c>
      <c r="C168" s="130">
        <f>VLOOKUP(A168,最终经验产出!$A:$B,2,FALSE)</f>
        <v>52550</v>
      </c>
      <c r="D168">
        <f t="shared" si="2"/>
        <v>61.562321598477638</v>
      </c>
    </row>
    <row r="169" spans="1:4" x14ac:dyDescent="0.2">
      <c r="A169" s="3">
        <v>167</v>
      </c>
      <c r="B169" s="9">
        <f>玩家经验!B169</f>
        <v>3314020</v>
      </c>
      <c r="C169" s="130">
        <f>VLOOKUP(A169,最终经验产出!$A:$B,2,FALSE)</f>
        <v>53090</v>
      </c>
      <c r="D169">
        <f t="shared" si="2"/>
        <v>62.422678470521753</v>
      </c>
    </row>
    <row r="170" spans="1:4" x14ac:dyDescent="0.2">
      <c r="A170" s="3">
        <v>168</v>
      </c>
      <c r="B170" s="9">
        <f>玩家经验!B170</f>
        <v>3392940</v>
      </c>
      <c r="C170" s="130">
        <f>VLOOKUP(A170,最终经验产出!$A:$B,2,FALSE)</f>
        <v>53720</v>
      </c>
      <c r="D170">
        <f t="shared" si="2"/>
        <v>63.159717051377513</v>
      </c>
    </row>
    <row r="171" spans="1:4" x14ac:dyDescent="0.2">
      <c r="A171" s="3">
        <v>169</v>
      </c>
      <c r="B171" s="9">
        <f>玩家经验!B171</f>
        <v>3474580</v>
      </c>
      <c r="C171" s="130">
        <f>VLOOKUP(A171,最终经验产出!$A:$B,2,FALSE)</f>
        <v>54440</v>
      </c>
      <c r="D171">
        <f t="shared" si="2"/>
        <v>63.82402645113887</v>
      </c>
    </row>
    <row r="172" spans="1:4" x14ac:dyDescent="0.2">
      <c r="A172" s="3">
        <v>170</v>
      </c>
      <c r="B172" s="9">
        <f>玩家经验!B172</f>
        <v>3556220</v>
      </c>
      <c r="C172" s="130">
        <f>VLOOKUP(A172,最终经验产出!$A:$B,2,FALSE)</f>
        <v>55250</v>
      </c>
      <c r="D172">
        <f t="shared" si="2"/>
        <v>64.36597285067873</v>
      </c>
    </row>
    <row r="173" spans="1:4" x14ac:dyDescent="0.2">
      <c r="A173" s="3">
        <v>171</v>
      </c>
      <c r="B173" s="9">
        <f>玩家经验!B173</f>
        <v>3640920</v>
      </c>
      <c r="C173" s="130">
        <f>VLOOKUP(A173,最终经验产出!$A:$B,2,FALSE)</f>
        <v>57150</v>
      </c>
      <c r="D173">
        <f t="shared" si="2"/>
        <v>63.708136482939629</v>
      </c>
    </row>
    <row r="174" spans="1:4" x14ac:dyDescent="0.2">
      <c r="A174" s="3">
        <v>172</v>
      </c>
      <c r="B174" s="9">
        <f>玩家经验!B174</f>
        <v>3725620</v>
      </c>
      <c r="C174" s="130">
        <f>VLOOKUP(A174,最终经验产出!$A:$B,2,FALSE)</f>
        <v>57245</v>
      </c>
      <c r="D174">
        <f t="shared" si="2"/>
        <v>65.082015896584849</v>
      </c>
    </row>
    <row r="175" spans="1:4" x14ac:dyDescent="0.2">
      <c r="A175" s="3">
        <v>173</v>
      </c>
      <c r="B175" s="9">
        <f>玩家经验!B175</f>
        <v>3813380</v>
      </c>
      <c r="C175" s="130">
        <f>VLOOKUP(A175,最终经验产出!$A:$B,2,FALSE)</f>
        <v>57435</v>
      </c>
      <c r="D175">
        <f t="shared" si="2"/>
        <v>66.394707060154957</v>
      </c>
    </row>
    <row r="176" spans="1:4" x14ac:dyDescent="0.2">
      <c r="A176" s="3">
        <v>174</v>
      </c>
      <c r="B176" s="9">
        <f>玩家经验!B176</f>
        <v>3901140</v>
      </c>
      <c r="C176" s="130">
        <f>VLOOKUP(A176,最终经验产出!$A:$B,2,FALSE)</f>
        <v>57720</v>
      </c>
      <c r="D176">
        <f t="shared" si="2"/>
        <v>67.587318087318081</v>
      </c>
    </row>
    <row r="177" spans="1:4" x14ac:dyDescent="0.2">
      <c r="A177" s="3">
        <v>175</v>
      </c>
      <c r="B177" s="9">
        <f>玩家经验!B177</f>
        <v>3991960</v>
      </c>
      <c r="C177" s="130">
        <f>VLOOKUP(A177,最终经验产出!$A:$B,2,FALSE)</f>
        <v>58100</v>
      </c>
      <c r="D177">
        <f t="shared" si="2"/>
        <v>68.70843373493976</v>
      </c>
    </row>
    <row r="178" spans="1:4" x14ac:dyDescent="0.2">
      <c r="A178" s="3">
        <v>176</v>
      </c>
      <c r="B178" s="9">
        <f>玩家经验!B178</f>
        <v>4082780</v>
      </c>
      <c r="C178" s="130">
        <f>VLOOKUP(A178,最终经验产出!$A:$B,2,FALSE)</f>
        <v>58575</v>
      </c>
      <c r="D178">
        <f t="shared" si="2"/>
        <v>69.701749893299194</v>
      </c>
    </row>
    <row r="179" spans="1:4" x14ac:dyDescent="0.2">
      <c r="A179" s="3">
        <v>177</v>
      </c>
      <c r="B179" s="9">
        <f>玩家经验!B179</f>
        <v>4176660</v>
      </c>
      <c r="C179" s="130">
        <f>VLOOKUP(A179,最终经验产出!$A:$B,2,FALSE)</f>
        <v>59145</v>
      </c>
      <c r="D179">
        <f t="shared" si="2"/>
        <v>70.617296474765411</v>
      </c>
    </row>
    <row r="180" spans="1:4" x14ac:dyDescent="0.2">
      <c r="A180" s="3">
        <v>178</v>
      </c>
      <c r="B180" s="9">
        <f>玩家经验!B180</f>
        <v>4270540</v>
      </c>
      <c r="C180" s="130">
        <f>VLOOKUP(A180,最终经验产出!$A:$B,2,FALSE)</f>
        <v>59810</v>
      </c>
      <c r="D180">
        <f t="shared" si="2"/>
        <v>71.401772278883129</v>
      </c>
    </row>
    <row r="181" spans="1:4" x14ac:dyDescent="0.2">
      <c r="A181" s="3">
        <v>179</v>
      </c>
      <c r="B181" s="9">
        <f>玩家经验!B181</f>
        <v>4367480</v>
      </c>
      <c r="C181" s="130">
        <f>VLOOKUP(A181,最终经验产出!$A:$B,2,FALSE)</f>
        <v>60570</v>
      </c>
      <c r="D181">
        <f t="shared" si="2"/>
        <v>72.106323262341093</v>
      </c>
    </row>
    <row r="182" spans="1:4" x14ac:dyDescent="0.2">
      <c r="A182" s="3">
        <v>180</v>
      </c>
      <c r="B182" s="9">
        <f>玩家经验!B182</f>
        <v>4464420</v>
      </c>
      <c r="C182" s="130">
        <f>VLOOKUP(A182,最终经验产出!$A:$B,2,FALSE)</f>
        <v>61425</v>
      </c>
      <c r="D182">
        <f t="shared" si="2"/>
        <v>72.680830280830278</v>
      </c>
    </row>
    <row r="183" spans="1:4" x14ac:dyDescent="0.2">
      <c r="A183" s="3">
        <v>181</v>
      </c>
      <c r="B183" s="9">
        <f>玩家经验!B183</f>
        <v>4564780</v>
      </c>
      <c r="C183" s="130">
        <f>VLOOKUP(A183,最终经验产出!$A:$B,2,FALSE)</f>
        <v>63425</v>
      </c>
      <c r="D183">
        <f t="shared" si="2"/>
        <v>71.97130469057943</v>
      </c>
    </row>
    <row r="184" spans="1:4" x14ac:dyDescent="0.2">
      <c r="A184" s="3">
        <v>182</v>
      </c>
      <c r="B184" s="9">
        <f>玩家经验!B184</f>
        <v>4665140</v>
      </c>
      <c r="C184" s="130">
        <f>VLOOKUP(A184,最终经验产出!$A:$B,2,FALSE)</f>
        <v>63525</v>
      </c>
      <c r="D184">
        <f t="shared" si="2"/>
        <v>73.437859110586388</v>
      </c>
    </row>
    <row r="185" spans="1:4" x14ac:dyDescent="0.2">
      <c r="A185" s="3">
        <v>183</v>
      </c>
      <c r="B185" s="9">
        <f>玩家经验!B185</f>
        <v>4768920</v>
      </c>
      <c r="C185" s="130">
        <f>VLOOKUP(A185,最终经验产出!$A:$B,2,FALSE)</f>
        <v>63725</v>
      </c>
      <c r="D185">
        <f t="shared" si="2"/>
        <v>74.83593566104355</v>
      </c>
    </row>
    <row r="186" spans="1:4" x14ac:dyDescent="0.2">
      <c r="A186" s="3">
        <v>184</v>
      </c>
      <c r="B186" s="9">
        <f>玩家经验!B186</f>
        <v>4872700</v>
      </c>
      <c r="C186" s="130">
        <f>VLOOKUP(A186,最终经验产出!$A:$B,2,FALSE)</f>
        <v>64025</v>
      </c>
      <c r="D186">
        <f t="shared" si="2"/>
        <v>76.106208512299887</v>
      </c>
    </row>
    <row r="187" spans="1:4" x14ac:dyDescent="0.2">
      <c r="A187" s="3">
        <v>185</v>
      </c>
      <c r="B187" s="9">
        <f>玩家经验!B187</f>
        <v>4979900</v>
      </c>
      <c r="C187" s="130">
        <f>VLOOKUP(A187,最终经验产出!$A:$B,2,FALSE)</f>
        <v>64425</v>
      </c>
      <c r="D187">
        <f t="shared" si="2"/>
        <v>77.297632906480402</v>
      </c>
    </row>
    <row r="188" spans="1:4" x14ac:dyDescent="0.2">
      <c r="A188" s="3">
        <v>186</v>
      </c>
      <c r="B188" s="9">
        <f>玩家经验!B188</f>
        <v>5087100</v>
      </c>
      <c r="C188" s="130">
        <f>VLOOKUP(A188,最终经验产出!$A:$B,2,FALSE)</f>
        <v>64925</v>
      </c>
      <c r="D188">
        <f t="shared" si="2"/>
        <v>78.353484790142474</v>
      </c>
    </row>
    <row r="189" spans="1:4" x14ac:dyDescent="0.2">
      <c r="A189" s="3">
        <v>187</v>
      </c>
      <c r="B189" s="9">
        <f>玩家经验!B189</f>
        <v>5197720</v>
      </c>
      <c r="C189" s="130">
        <f>VLOOKUP(A189,最终经验产出!$A:$B,2,FALSE)</f>
        <v>65525</v>
      </c>
      <c r="D189">
        <f t="shared" si="2"/>
        <v>79.324227394124378</v>
      </c>
    </row>
    <row r="190" spans="1:4" x14ac:dyDescent="0.2">
      <c r="A190" s="3">
        <v>188</v>
      </c>
      <c r="B190" s="9">
        <f>玩家经验!B190</f>
        <v>5308340</v>
      </c>
      <c r="C190" s="130">
        <f>VLOOKUP(A190,最终经验产出!$A:$B,2,FALSE)</f>
        <v>66225</v>
      </c>
      <c r="D190">
        <f t="shared" si="2"/>
        <v>80.156134390335978</v>
      </c>
    </row>
    <row r="191" spans="1:4" x14ac:dyDescent="0.2">
      <c r="A191" s="3">
        <v>189</v>
      </c>
      <c r="B191" s="9">
        <f>玩家经验!B191</f>
        <v>5422380</v>
      </c>
      <c r="C191" s="130">
        <f>VLOOKUP(A191,最终经验产出!$A:$B,2,FALSE)</f>
        <v>67025</v>
      </c>
      <c r="D191">
        <f t="shared" si="2"/>
        <v>80.90085788884744</v>
      </c>
    </row>
    <row r="192" spans="1:4" x14ac:dyDescent="0.2">
      <c r="A192" s="3">
        <v>190</v>
      </c>
      <c r="B192" s="9">
        <f>玩家经验!B192</f>
        <v>5536420</v>
      </c>
      <c r="C192" s="130">
        <f>VLOOKUP(A192,最终经验产出!$A:$B,2,FALSE)</f>
        <v>67925</v>
      </c>
      <c r="D192">
        <f t="shared" si="2"/>
        <v>81.507839528892163</v>
      </c>
    </row>
    <row r="193" spans="1:4" x14ac:dyDescent="0.2">
      <c r="A193" s="3">
        <v>191</v>
      </c>
      <c r="B193" s="9">
        <f>玩家经验!B193</f>
        <v>5654260</v>
      </c>
      <c r="C193" s="130">
        <f>VLOOKUP(A193,最终经验产出!$A:$B,2,FALSE)</f>
        <v>70025</v>
      </c>
      <c r="D193">
        <f t="shared" si="2"/>
        <v>80.746304891110313</v>
      </c>
    </row>
    <row r="194" spans="1:4" x14ac:dyDescent="0.2">
      <c r="A194" s="3">
        <v>192</v>
      </c>
      <c r="B194" s="9">
        <f>玩家经验!B194</f>
        <v>5772100</v>
      </c>
      <c r="C194" s="130">
        <f>VLOOKUP(A194,最终经验产出!$A:$B,2,FALSE)</f>
        <v>70130</v>
      </c>
      <c r="D194">
        <f t="shared" si="2"/>
        <v>82.305717952374167</v>
      </c>
    </row>
    <row r="195" spans="1:4" x14ac:dyDescent="0.2">
      <c r="A195" s="3">
        <v>193</v>
      </c>
      <c r="B195" s="9">
        <f>玩家经验!B195</f>
        <v>5893740</v>
      </c>
      <c r="C195" s="130">
        <f>VLOOKUP(A195,最终经验产出!$A:$B,2,FALSE)</f>
        <v>70340</v>
      </c>
      <c r="D195">
        <f t="shared" si="2"/>
        <v>83.789309070230317</v>
      </c>
    </row>
    <row r="196" spans="1:4" x14ac:dyDescent="0.2">
      <c r="A196" s="3">
        <v>194</v>
      </c>
      <c r="B196" s="9">
        <f>玩家经验!B196</f>
        <v>6015380</v>
      </c>
      <c r="C196" s="130">
        <f>VLOOKUP(A196,最终经验产出!$A:$B,2,FALSE)</f>
        <v>70655</v>
      </c>
      <c r="D196">
        <f t="shared" ref="D196:D203" si="3">B196/C196</f>
        <v>85.137357582619771</v>
      </c>
    </row>
    <row r="197" spans="1:4" x14ac:dyDescent="0.2">
      <c r="A197" s="3">
        <v>195</v>
      </c>
      <c r="B197" s="9">
        <f>玩家经验!B197</f>
        <v>6140820</v>
      </c>
      <c r="C197" s="130">
        <f>VLOOKUP(A197,最终经验产出!$A:$B,2,FALSE)</f>
        <v>71075</v>
      </c>
      <c r="D197">
        <f t="shared" si="3"/>
        <v>86.399155821315517</v>
      </c>
    </row>
    <row r="198" spans="1:4" x14ac:dyDescent="0.2">
      <c r="A198" s="3">
        <v>196</v>
      </c>
      <c r="B198" s="9">
        <f>玩家经验!B198</f>
        <v>6266260</v>
      </c>
      <c r="C198" s="130">
        <f>VLOOKUP(A198,最终经验产出!$A:$B,2,FALSE)</f>
        <v>71600</v>
      </c>
      <c r="D198">
        <f t="shared" si="3"/>
        <v>87.517597765363135</v>
      </c>
    </row>
    <row r="199" spans="1:4" x14ac:dyDescent="0.2">
      <c r="A199" s="3">
        <v>197</v>
      </c>
      <c r="B199" s="9">
        <f>玩家经验!B199</f>
        <v>6395500</v>
      </c>
      <c r="C199" s="130">
        <f>VLOOKUP(A199,最终经验产出!$A:$B,2,FALSE)</f>
        <v>72230</v>
      </c>
      <c r="D199">
        <f t="shared" si="3"/>
        <v>88.543541464765326</v>
      </c>
    </row>
    <row r="200" spans="1:4" x14ac:dyDescent="0.2">
      <c r="A200" s="3">
        <v>198</v>
      </c>
      <c r="B200" s="9">
        <f>玩家经验!B200</f>
        <v>6524740</v>
      </c>
      <c r="C200" s="130">
        <f>VLOOKUP(A200,最终经验产出!$A:$B,2,FALSE)</f>
        <v>72965</v>
      </c>
      <c r="D200">
        <f t="shared" si="3"/>
        <v>89.422873980675661</v>
      </c>
    </row>
    <row r="201" spans="1:4" x14ac:dyDescent="0.2">
      <c r="A201" s="3">
        <v>199</v>
      </c>
      <c r="B201" s="9">
        <f>玩家经验!B201</f>
        <v>6657780</v>
      </c>
      <c r="C201" s="130">
        <f>VLOOKUP(A201,最终经验产出!$A:$B,2,FALSE)</f>
        <v>73805</v>
      </c>
      <c r="D201">
        <f t="shared" si="3"/>
        <v>90.207709504776105</v>
      </c>
    </row>
    <row r="202" spans="1:4" x14ac:dyDescent="0.2">
      <c r="A202" s="3">
        <v>200</v>
      </c>
      <c r="B202" s="9">
        <f>玩家经验!B202</f>
        <v>6790820</v>
      </c>
      <c r="C202" s="130">
        <f>VLOOKUP(A202,最终经验产出!$A:$B,2,FALSE)</f>
        <v>74750</v>
      </c>
      <c r="D202">
        <f t="shared" si="3"/>
        <v>90.847090301003348</v>
      </c>
    </row>
    <row r="203" spans="1:4" x14ac:dyDescent="0.2">
      <c r="A203" s="3">
        <v>201</v>
      </c>
      <c r="B203" s="9">
        <f>玩家经验!B203</f>
        <v>6928060</v>
      </c>
      <c r="C203" s="130">
        <f>VLOOKUP(A203,最终经验产出!$A:$B,2,FALSE)</f>
        <v>76950</v>
      </c>
      <c r="D203">
        <f t="shared" si="3"/>
        <v>90.033268356075368</v>
      </c>
    </row>
  </sheetData>
  <phoneticPr fontId="12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rgb="FF92D050"/>
  </sheetPr>
  <dimension ref="A1:AW111"/>
  <sheetViews>
    <sheetView workbookViewId="0">
      <selection activeCell="E35" sqref="E35"/>
    </sheetView>
  </sheetViews>
  <sheetFormatPr defaultColWidth="9" defaultRowHeight="14.25" x14ac:dyDescent="0.2"/>
  <cols>
    <col min="1" max="1" width="8.125" style="3" customWidth="1"/>
    <col min="2" max="2" width="12.125" style="3" customWidth="1"/>
    <col min="3" max="3" width="8.375" style="3" customWidth="1"/>
    <col min="4" max="4" width="12.5" style="3" customWidth="1"/>
    <col min="5" max="5" width="9" style="3" customWidth="1"/>
    <col min="6" max="7" width="8.125" style="3" customWidth="1"/>
    <col min="8" max="8" width="10.375" style="3" customWidth="1"/>
    <col min="9" max="9" width="16.375" customWidth="1"/>
    <col min="11" max="11" width="12.875" customWidth="1"/>
    <col min="12" max="12" width="8.125" customWidth="1"/>
    <col min="13" max="13" width="39" customWidth="1"/>
    <col min="29" max="29" width="9" style="11"/>
    <col min="33" max="33" width="6.125" customWidth="1"/>
    <col min="35" max="35" width="11.25" customWidth="1"/>
    <col min="36" max="36" width="7.5" customWidth="1"/>
    <col min="37" max="37" width="8.125" customWidth="1"/>
    <col min="38" max="38" width="8.25" customWidth="1"/>
    <col min="39" max="39" width="9.875" customWidth="1"/>
    <col min="40" max="40" width="7.625" customWidth="1"/>
    <col min="41" max="41" width="8.25" customWidth="1"/>
    <col min="42" max="42" width="12.125" customWidth="1"/>
    <col min="43" max="43" width="11.75" customWidth="1"/>
    <col min="44" max="44" width="9.625" customWidth="1"/>
    <col min="45" max="45" width="15.125" customWidth="1"/>
    <col min="46" max="46" width="11.5" customWidth="1"/>
    <col min="47" max="47" width="9" customWidth="1"/>
    <col min="48" max="48" width="13.375" customWidth="1"/>
    <col min="49" max="49" width="7.75" customWidth="1"/>
  </cols>
  <sheetData>
    <row r="1" spans="1:48" x14ac:dyDescent="0.2">
      <c r="A1" s="38" t="s">
        <v>0</v>
      </c>
      <c r="B1" s="45" t="s">
        <v>9</v>
      </c>
      <c r="C1" s="45" t="s">
        <v>10</v>
      </c>
      <c r="D1" s="45" t="s">
        <v>11</v>
      </c>
      <c r="E1" s="45" t="s">
        <v>12</v>
      </c>
      <c r="F1" s="45" t="s">
        <v>13</v>
      </c>
      <c r="G1" s="45" t="s">
        <v>14</v>
      </c>
      <c r="H1" s="45" t="s">
        <v>15</v>
      </c>
      <c r="I1" s="29" t="s">
        <v>16</v>
      </c>
      <c r="J1" s="29" t="s">
        <v>17</v>
      </c>
      <c r="K1" s="29" t="s">
        <v>18</v>
      </c>
      <c r="L1" s="29" t="s">
        <v>19</v>
      </c>
      <c r="M1" s="29" t="s">
        <v>20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1"/>
      <c r="AO1" s="14" t="s">
        <v>21</v>
      </c>
      <c r="AP1" s="14" t="s">
        <v>22</v>
      </c>
      <c r="AQ1" t="s">
        <v>23</v>
      </c>
      <c r="AS1" t="s">
        <v>24</v>
      </c>
      <c r="AT1" t="s">
        <v>25</v>
      </c>
      <c r="AU1" t="s">
        <v>26</v>
      </c>
      <c r="AV1" t="s">
        <v>27</v>
      </c>
    </row>
    <row r="2" spans="1:48" x14ac:dyDescent="0.2">
      <c r="A2" s="103"/>
      <c r="B2" s="104" t="s">
        <v>28</v>
      </c>
      <c r="C2" s="104" t="s">
        <v>29</v>
      </c>
      <c r="D2" s="104" t="s">
        <v>30</v>
      </c>
      <c r="E2" s="104" t="s">
        <v>30</v>
      </c>
      <c r="F2" s="65"/>
      <c r="G2" s="104"/>
      <c r="H2" s="65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"/>
      <c r="AB2" t="s">
        <v>31</v>
      </c>
      <c r="AD2" t="s">
        <v>32</v>
      </c>
      <c r="AE2" t="s">
        <v>33</v>
      </c>
      <c r="AF2" t="s">
        <v>34</v>
      </c>
      <c r="AH2" t="s">
        <v>35</v>
      </c>
      <c r="AI2" t="s">
        <v>36</v>
      </c>
      <c r="AO2" s="14" t="s">
        <v>37</v>
      </c>
      <c r="AP2" s="14">
        <v>1</v>
      </c>
      <c r="AQ2">
        <v>0</v>
      </c>
      <c r="AU2" s="92">
        <v>1</v>
      </c>
      <c r="AV2" s="92">
        <v>1000</v>
      </c>
    </row>
    <row r="3" spans="1:48" x14ac:dyDescent="0.2">
      <c r="A3" s="1"/>
      <c r="B3" s="3">
        <v>3</v>
      </c>
      <c r="C3" s="1">
        <f>B3/60</f>
        <v>0.05</v>
      </c>
      <c r="D3" s="1"/>
      <c r="E3" s="1"/>
      <c r="F3" s="1" t="s">
        <v>37</v>
      </c>
      <c r="G3" s="1"/>
      <c r="H3" s="1" t="s">
        <v>38</v>
      </c>
      <c r="I3" s="1"/>
      <c r="K3" t="s">
        <v>39</v>
      </c>
      <c r="AA3" s="1"/>
      <c r="AB3" t="str">
        <f>"3,1,100,100,1; 3,3,500,500,1; 14,30081,1,1,1; 4,4,"&amp;AQ3&amp;","&amp;AQ3&amp;",1"</f>
        <v>3,1,100,100,1; 3,3,500,500,1; 14,30081,1,1,1; 4,4,1000,1000,1</v>
      </c>
      <c r="AD3">
        <f>AE3/AF3</f>
        <v>56.25</v>
      </c>
      <c r="AE3">
        <v>5625</v>
      </c>
      <c r="AF3">
        <v>100</v>
      </c>
      <c r="AH3">
        <v>10</v>
      </c>
      <c r="AI3">
        <f>AH3*100</f>
        <v>1000</v>
      </c>
      <c r="AK3" s="92"/>
      <c r="AL3" s="92" t="s">
        <v>40</v>
      </c>
      <c r="AM3" s="92" t="s">
        <v>41</v>
      </c>
      <c r="AO3" s="93" t="s">
        <v>42</v>
      </c>
      <c r="AP3" s="14">
        <v>2</v>
      </c>
      <c r="AQ3">
        <v>1000</v>
      </c>
      <c r="AU3" s="92">
        <v>2</v>
      </c>
      <c r="AV3" s="92">
        <v>1000</v>
      </c>
    </row>
    <row r="4" spans="1:48" x14ac:dyDescent="0.2">
      <c r="A4" s="3">
        <v>1</v>
      </c>
      <c r="B4" s="3">
        <v>2</v>
      </c>
      <c r="C4" s="3">
        <f t="shared" ref="C4:C34" si="0">C3+B4/60</f>
        <v>8.3333333333333343E-2</v>
      </c>
      <c r="F4" s="109" t="s">
        <v>42</v>
      </c>
      <c r="G4" s="3" t="str">
        <f>IFERROR(INDEX(主线!A:A,MATCH(A4,主线!C:C,0))&amp;"-"&amp;INDEX(主线!B:B,MATCH(A4,主线!C:C,0)),G3)</f>
        <v>1-1</v>
      </c>
      <c r="AA4" s="1"/>
      <c r="AB4" t="str">
        <f t="shared" ref="AB4:AB10" si="1">"3,1,100,100,1; 3,3,500,500,1; 14,30081,1,1,1; 4,4,"&amp;AQ4&amp;","&amp;AQ4&amp;",1"</f>
        <v>3,1,100,100,1; 3,3,500,500,1; 14,30081,1,1,1; 4,4,1000,1000,1</v>
      </c>
      <c r="AD4">
        <f t="shared" ref="AD4:AD34" si="2">AE4/AF4</f>
        <v>56.25</v>
      </c>
      <c r="AE4">
        <v>5625</v>
      </c>
      <c r="AF4">
        <v>100</v>
      </c>
      <c r="AH4">
        <v>10</v>
      </c>
      <c r="AI4">
        <f t="shared" ref="AI4:AI34" si="3">AH4*100</f>
        <v>1000</v>
      </c>
      <c r="AK4" s="92" t="s">
        <v>43</v>
      </c>
      <c r="AL4" s="92">
        <v>1</v>
      </c>
      <c r="AM4" s="92">
        <v>100</v>
      </c>
      <c r="AO4" s="93" t="s">
        <v>44</v>
      </c>
      <c r="AP4" s="14">
        <v>3</v>
      </c>
      <c r="AQ4">
        <v>1000</v>
      </c>
      <c r="AT4" t="s">
        <v>45</v>
      </c>
      <c r="AU4" s="92">
        <v>3</v>
      </c>
      <c r="AV4" s="92">
        <v>1000</v>
      </c>
    </row>
    <row r="5" spans="1:48" x14ac:dyDescent="0.2">
      <c r="A5" s="3">
        <v>2</v>
      </c>
      <c r="B5" s="3">
        <v>3</v>
      </c>
      <c r="C5" s="3">
        <f t="shared" si="0"/>
        <v>0.13333333333333336</v>
      </c>
      <c r="F5" s="109" t="s">
        <v>44</v>
      </c>
      <c r="G5" s="3" t="str">
        <f>IFERROR(INDEX(主线!A:A,MATCH(A5,主线!C:C,0))&amp;"-"&amp;INDEX(主线!B:B,MATCH(A5,主线!C:C,0)),G4)</f>
        <v>1-1</v>
      </c>
      <c r="I5" t="s">
        <v>46</v>
      </c>
      <c r="M5" t="s">
        <v>47</v>
      </c>
      <c r="AB5" t="str">
        <f t="shared" si="1"/>
        <v>3,1,100,100,1; 3,3,500,500,1; 14,30081,1,1,1; 4,4,1000,1000,1</v>
      </c>
      <c r="AD5">
        <f t="shared" si="2"/>
        <v>56.25</v>
      </c>
      <c r="AE5">
        <v>5625</v>
      </c>
      <c r="AF5">
        <v>100</v>
      </c>
      <c r="AH5">
        <v>10</v>
      </c>
      <c r="AI5">
        <f t="shared" si="3"/>
        <v>1000</v>
      </c>
      <c r="AK5" s="92" t="s">
        <v>48</v>
      </c>
      <c r="AL5" s="92">
        <v>10</v>
      </c>
      <c r="AM5" s="92">
        <f>AL5*AM4</f>
        <v>1000</v>
      </c>
      <c r="AO5" s="93" t="s">
        <v>49</v>
      </c>
      <c r="AP5" s="14">
        <v>4</v>
      </c>
      <c r="AQ5">
        <v>1000</v>
      </c>
      <c r="AU5" s="92">
        <v>4</v>
      </c>
      <c r="AV5" s="92">
        <v>1000</v>
      </c>
    </row>
    <row r="6" spans="1:48" x14ac:dyDescent="0.2">
      <c r="A6" s="3">
        <v>3</v>
      </c>
      <c r="B6" s="91">
        <v>2</v>
      </c>
      <c r="C6" s="3">
        <f t="shared" si="0"/>
        <v>0.16666666666666669</v>
      </c>
      <c r="F6" s="109" t="s">
        <v>49</v>
      </c>
      <c r="G6" s="3" t="str">
        <f>IFERROR(INDEX(主线!A:A,MATCH(A6,主线!C:C,0))&amp;"-"&amp;INDEX(主线!B:B,MATCH(A6,主线!C:C,0)),G5)</f>
        <v>1-1</v>
      </c>
      <c r="H6" s="1"/>
      <c r="AB6" t="str">
        <f t="shared" si="1"/>
        <v>3,1,100,100,1; 3,3,500,500,1; 14,30081,1,1,1; 4,4,1000,1000,1</v>
      </c>
      <c r="AD6">
        <f t="shared" si="2"/>
        <v>56.25</v>
      </c>
      <c r="AE6">
        <v>5625</v>
      </c>
      <c r="AF6">
        <v>100</v>
      </c>
      <c r="AH6">
        <v>10</v>
      </c>
      <c r="AI6">
        <f t="shared" si="3"/>
        <v>1000</v>
      </c>
      <c r="AO6" s="93" t="s">
        <v>50</v>
      </c>
      <c r="AP6" s="14">
        <v>5</v>
      </c>
      <c r="AQ6">
        <v>1000</v>
      </c>
      <c r="AS6" t="s">
        <v>51</v>
      </c>
      <c r="AT6" t="s">
        <v>52</v>
      </c>
      <c r="AU6" s="92">
        <v>5</v>
      </c>
      <c r="AV6" s="92">
        <v>1000</v>
      </c>
    </row>
    <row r="7" spans="1:48" x14ac:dyDescent="0.2">
      <c r="A7" s="3">
        <v>4</v>
      </c>
      <c r="B7" s="91">
        <v>3</v>
      </c>
      <c r="C7" s="3">
        <f t="shared" si="0"/>
        <v>0.21666666666666667</v>
      </c>
      <c r="F7" s="109" t="s">
        <v>50</v>
      </c>
      <c r="G7" s="3" t="str">
        <f>IFERROR(INDEX(主线!A:A,MATCH(A7,主线!C:C,0))&amp;"-"&amp;INDEX(主线!B:B,MATCH(A7,主线!C:C,0)),G6)</f>
        <v>1-1</v>
      </c>
      <c r="H7" s="1"/>
      <c r="I7" t="s">
        <v>53</v>
      </c>
      <c r="L7" t="s">
        <v>54</v>
      </c>
      <c r="M7" t="s">
        <v>47</v>
      </c>
      <c r="AB7" t="str">
        <f t="shared" si="1"/>
        <v>3,1,100,100,1; 3,3,500,500,1; 14,30081,1,1,1; 4,4,1000,1000,1</v>
      </c>
      <c r="AD7">
        <f t="shared" si="2"/>
        <v>56.25</v>
      </c>
      <c r="AE7">
        <v>5625</v>
      </c>
      <c r="AF7">
        <v>100</v>
      </c>
      <c r="AH7">
        <v>10</v>
      </c>
      <c r="AI7">
        <f t="shared" si="3"/>
        <v>1000</v>
      </c>
      <c r="AO7" s="93" t="s">
        <v>55</v>
      </c>
      <c r="AP7" s="14">
        <v>6</v>
      </c>
      <c r="AQ7">
        <v>1000</v>
      </c>
      <c r="AU7" s="92">
        <v>6</v>
      </c>
      <c r="AV7" s="92">
        <v>1000</v>
      </c>
    </row>
    <row r="8" spans="1:48" x14ac:dyDescent="0.2">
      <c r="A8" s="3">
        <v>5</v>
      </c>
      <c r="B8" s="91">
        <v>3</v>
      </c>
      <c r="C8" s="3">
        <f t="shared" si="0"/>
        <v>0.26666666666666666</v>
      </c>
      <c r="F8" s="109" t="s">
        <v>55</v>
      </c>
      <c r="G8" s="3" t="str">
        <f>IFERROR(INDEX(主线!A:A,MATCH(A8,主线!C:C,0))&amp;"-"&amp;INDEX(主线!B:B,MATCH(A8,主线!C:C,0)),G7)</f>
        <v>2-1</v>
      </c>
      <c r="H8" s="110" t="s">
        <v>56</v>
      </c>
      <c r="K8" t="s">
        <v>57</v>
      </c>
      <c r="L8" t="s">
        <v>54</v>
      </c>
      <c r="M8" t="s">
        <v>58</v>
      </c>
      <c r="AB8" t="str">
        <f t="shared" si="1"/>
        <v>3,1,100,100,1; 3,3,500,500,1; 14,30081,1,1,1; 4,4,1000,1000,1</v>
      </c>
      <c r="AD8">
        <f t="shared" si="2"/>
        <v>56.25</v>
      </c>
      <c r="AE8">
        <v>5625</v>
      </c>
      <c r="AF8">
        <v>100</v>
      </c>
      <c r="AH8">
        <v>10</v>
      </c>
      <c r="AI8">
        <f t="shared" si="3"/>
        <v>1000</v>
      </c>
      <c r="AO8" s="93" t="s">
        <v>59</v>
      </c>
      <c r="AP8" s="14">
        <v>7</v>
      </c>
      <c r="AQ8">
        <v>1000</v>
      </c>
      <c r="AS8" t="s">
        <v>60</v>
      </c>
      <c r="AT8" t="s">
        <v>61</v>
      </c>
      <c r="AU8" s="92">
        <v>7</v>
      </c>
      <c r="AV8" s="92">
        <v>2000</v>
      </c>
    </row>
    <row r="9" spans="1:48" x14ac:dyDescent="0.2">
      <c r="B9" s="91">
        <v>3</v>
      </c>
      <c r="C9" s="3">
        <f t="shared" si="0"/>
        <v>0.31666666666666665</v>
      </c>
      <c r="F9" s="109" t="s">
        <v>59</v>
      </c>
      <c r="G9" s="3" t="str">
        <f>IFERROR(INDEX(主线!A:A,MATCH(A9,主线!C:C,0))&amp;"-"&amp;INDEX(主线!B:B,MATCH(A9,主线!C:C,0)),G8)</f>
        <v>2-1</v>
      </c>
      <c r="H9" s="1"/>
      <c r="I9" t="s">
        <v>62</v>
      </c>
      <c r="M9" t="s">
        <v>63</v>
      </c>
      <c r="AB9" t="str">
        <f t="shared" si="1"/>
        <v>3,1,100,100,1; 3,3,500,500,1; 14,30081,1,1,1; 4,4,1000,1000,1</v>
      </c>
      <c r="AD9">
        <f t="shared" si="2"/>
        <v>56.25</v>
      </c>
      <c r="AE9">
        <v>5625</v>
      </c>
      <c r="AF9">
        <v>100</v>
      </c>
      <c r="AH9">
        <v>10</v>
      </c>
      <c r="AI9">
        <f t="shared" si="3"/>
        <v>1000</v>
      </c>
      <c r="AO9" s="94" t="s">
        <v>64</v>
      </c>
      <c r="AP9" s="98">
        <v>7</v>
      </c>
      <c r="AQ9" s="99">
        <v>1000</v>
      </c>
      <c r="AR9" s="122">
        <f>AQ9+AQ10</f>
        <v>2000</v>
      </c>
      <c r="AU9" s="92">
        <v>8</v>
      </c>
      <c r="AV9" s="92">
        <v>2000</v>
      </c>
    </row>
    <row r="10" spans="1:48" x14ac:dyDescent="0.2">
      <c r="A10" s="3">
        <v>6</v>
      </c>
      <c r="B10" s="91">
        <v>2</v>
      </c>
      <c r="C10" s="3">
        <f t="shared" si="0"/>
        <v>0.35</v>
      </c>
      <c r="F10" s="109" t="s">
        <v>64</v>
      </c>
      <c r="G10" s="3" t="str">
        <f>IFERROR(INDEX(主线!A:A,MATCH(A10,主线!C:C,0))&amp;"-"&amp;INDEX(主线!B:B,MATCH(A10,主线!C:C,0)),G9)</f>
        <v>2-1</v>
      </c>
      <c r="AB10" t="str">
        <f t="shared" si="1"/>
        <v>3,1,100,100,1; 3,3,500,500,1; 14,30081,1,1,1; 4,4,1000,1000,1</v>
      </c>
      <c r="AD10">
        <f t="shared" si="2"/>
        <v>56.25</v>
      </c>
      <c r="AE10">
        <v>5625</v>
      </c>
      <c r="AF10">
        <v>100</v>
      </c>
      <c r="AH10">
        <v>10</v>
      </c>
      <c r="AI10">
        <f t="shared" si="3"/>
        <v>1000</v>
      </c>
      <c r="AO10" s="94" t="s">
        <v>65</v>
      </c>
      <c r="AP10" s="98">
        <v>8</v>
      </c>
      <c r="AQ10" s="99">
        <v>1000</v>
      </c>
      <c r="AR10" s="122"/>
      <c r="AS10" t="s">
        <v>66</v>
      </c>
      <c r="AT10" t="s">
        <v>67</v>
      </c>
      <c r="AU10" s="92">
        <v>9</v>
      </c>
      <c r="AV10" s="92">
        <v>2000</v>
      </c>
    </row>
    <row r="11" spans="1:48" x14ac:dyDescent="0.2">
      <c r="B11" s="91">
        <v>4</v>
      </c>
      <c r="C11" s="3">
        <f t="shared" si="0"/>
        <v>0.41666666666666663</v>
      </c>
      <c r="F11" s="109" t="s">
        <v>65</v>
      </c>
      <c r="G11" s="3" t="str">
        <f>IFERROR(INDEX(主线!A:A,MATCH(A11,主线!C:C,0))&amp;"-"&amp;INDEX(主线!B:B,MATCH(A11,主线!C:C,0)),G10)</f>
        <v>2-1</v>
      </c>
      <c r="I11" t="s">
        <v>60</v>
      </c>
      <c r="L11" t="s">
        <v>54</v>
      </c>
      <c r="M11" t="s">
        <v>68</v>
      </c>
      <c r="AB11" t="str">
        <f>"3,1,100,100,1; 3,3,1000,1000,1; 14,30081,1,1,1; 4,4,"&amp;AQ11&amp;","&amp;AQ11&amp;",1"</f>
        <v>3,1,100,100,1; 3,3,1000,1000,1; 14,30081,1,1,1; 4,4,1000,1000,1</v>
      </c>
      <c r="AD11">
        <f t="shared" si="2"/>
        <v>118.75</v>
      </c>
      <c r="AE11">
        <v>11875</v>
      </c>
      <c r="AF11">
        <v>100</v>
      </c>
      <c r="AH11">
        <v>10</v>
      </c>
      <c r="AI11">
        <f t="shared" si="3"/>
        <v>1000</v>
      </c>
      <c r="AO11" s="95" t="s">
        <v>69</v>
      </c>
      <c r="AP11" s="100">
        <v>8</v>
      </c>
      <c r="AQ11" s="101">
        <v>1000</v>
      </c>
      <c r="AR11" s="121">
        <f>AQ11+AQ12</f>
        <v>2000</v>
      </c>
      <c r="AU11" s="92">
        <v>10</v>
      </c>
      <c r="AV11" s="92">
        <v>2000</v>
      </c>
    </row>
    <row r="12" spans="1:48" x14ac:dyDescent="0.2">
      <c r="A12" s="3">
        <v>7</v>
      </c>
      <c r="B12" s="91">
        <v>2</v>
      </c>
      <c r="C12" s="3">
        <f t="shared" si="0"/>
        <v>0.44999999999999996</v>
      </c>
      <c r="F12" s="109" t="s">
        <v>69</v>
      </c>
      <c r="G12" s="3" t="str">
        <f>IFERROR(INDEX(主线!A:A,MATCH(A12,主线!C:C,0))&amp;"-"&amp;INDEX(主线!B:B,MATCH(A12,主线!C:C,0)),G11)</f>
        <v>2-1</v>
      </c>
      <c r="H12" s="1"/>
      <c r="AB12" t="str">
        <f t="shared" ref="AB12:AB18" si="4">"3,1,100,100,1; 3,3,1000,1000,1; 14,30081,1,1,1; 4,4,"&amp;AQ12&amp;","&amp;AQ12&amp;",1"</f>
        <v>3,1,100,100,1; 3,3,1000,1000,1; 14,30081,1,1,1; 4,4,1000,1000,1</v>
      </c>
      <c r="AD12">
        <f t="shared" si="2"/>
        <v>118.75</v>
      </c>
      <c r="AE12">
        <v>11875</v>
      </c>
      <c r="AF12">
        <v>100</v>
      </c>
      <c r="AH12">
        <v>10</v>
      </c>
      <c r="AI12">
        <f t="shared" si="3"/>
        <v>1000</v>
      </c>
      <c r="AO12" s="95" t="s">
        <v>70</v>
      </c>
      <c r="AP12" s="100">
        <v>9</v>
      </c>
      <c r="AQ12" s="101">
        <v>1000</v>
      </c>
      <c r="AR12" s="121"/>
      <c r="AT12" t="s">
        <v>71</v>
      </c>
      <c r="AU12" s="92">
        <v>11</v>
      </c>
      <c r="AV12" s="92">
        <v>2000</v>
      </c>
    </row>
    <row r="13" spans="1:48" x14ac:dyDescent="0.2">
      <c r="B13" s="91">
        <v>3.5</v>
      </c>
      <c r="C13" s="3">
        <f t="shared" si="0"/>
        <v>0.5083333333333333</v>
      </c>
      <c r="F13" s="109" t="s">
        <v>70</v>
      </c>
      <c r="G13" s="3" t="str">
        <f>IFERROR(INDEX(主线!A:A,MATCH(A13,主线!C:C,0))&amp;"-"&amp;INDEX(主线!B:B,MATCH(A13,主线!C:C,0)),G12)</f>
        <v>2-1</v>
      </c>
      <c r="H13" s="1"/>
      <c r="I13" s="1" t="s">
        <v>72</v>
      </c>
      <c r="M13" t="s">
        <v>73</v>
      </c>
      <c r="AB13" t="str">
        <f t="shared" si="4"/>
        <v>3,1,100,100,1; 3,3,1000,1000,1; 14,30081,1,1,1; 4,4,1000,1000,1</v>
      </c>
      <c r="AD13">
        <f t="shared" si="2"/>
        <v>118.75</v>
      </c>
      <c r="AE13">
        <v>11875</v>
      </c>
      <c r="AF13">
        <v>100</v>
      </c>
      <c r="AH13">
        <v>10</v>
      </c>
      <c r="AI13">
        <f t="shared" si="3"/>
        <v>1000</v>
      </c>
      <c r="AO13" s="96" t="s">
        <v>74</v>
      </c>
      <c r="AP13" s="98">
        <v>9</v>
      </c>
      <c r="AQ13" s="99">
        <v>1000</v>
      </c>
      <c r="AR13" s="122">
        <f>AQ13+AQ14</f>
        <v>2000</v>
      </c>
      <c r="AU13" s="92">
        <v>12</v>
      </c>
      <c r="AV13" s="92">
        <v>2000</v>
      </c>
    </row>
    <row r="14" spans="1:48" x14ac:dyDescent="0.2">
      <c r="A14" s="3">
        <v>8</v>
      </c>
      <c r="B14" s="91">
        <v>2</v>
      </c>
      <c r="C14" s="3">
        <f t="shared" si="0"/>
        <v>0.54166666666666663</v>
      </c>
      <c r="F14" s="109" t="s">
        <v>74</v>
      </c>
      <c r="G14" s="3" t="str">
        <f>IFERROR(INDEX(主线!A:A,MATCH(A14,主线!C:C,0))&amp;"-"&amp;INDEX(主线!B:B,MATCH(A14,主线!C:C,0)),G13)</f>
        <v>2-1</v>
      </c>
      <c r="AB14" t="str">
        <f t="shared" si="4"/>
        <v>3,1,100,100,1; 3,3,1000,1000,1; 14,30081,1,1,1; 4,4,1000,1000,1</v>
      </c>
      <c r="AD14">
        <f t="shared" si="2"/>
        <v>118.75</v>
      </c>
      <c r="AE14">
        <v>11875</v>
      </c>
      <c r="AF14">
        <v>100</v>
      </c>
      <c r="AH14">
        <v>10</v>
      </c>
      <c r="AI14">
        <f t="shared" si="3"/>
        <v>1000</v>
      </c>
      <c r="AO14" s="96" t="s">
        <v>75</v>
      </c>
      <c r="AP14" s="98">
        <v>10</v>
      </c>
      <c r="AQ14" s="99">
        <v>1000</v>
      </c>
      <c r="AR14" s="122"/>
      <c r="AS14" t="s">
        <v>76</v>
      </c>
      <c r="AT14" t="s">
        <v>77</v>
      </c>
      <c r="AU14" s="92">
        <v>13</v>
      </c>
      <c r="AV14" s="92">
        <v>2000</v>
      </c>
    </row>
    <row r="15" spans="1:48" x14ac:dyDescent="0.2">
      <c r="B15" s="91">
        <v>4</v>
      </c>
      <c r="C15" s="3">
        <f t="shared" si="0"/>
        <v>0.60833333333333328</v>
      </c>
      <c r="F15" s="109" t="s">
        <v>75</v>
      </c>
      <c r="G15" s="3" t="str">
        <f>IFERROR(INDEX(主线!A:A,MATCH(A15,主线!C:C,0))&amp;"-"&amp;INDEX(主线!B:B,MATCH(A15,主线!C:C,0)),G14)</f>
        <v>2-1</v>
      </c>
      <c r="K15" t="s">
        <v>78</v>
      </c>
      <c r="M15" t="s">
        <v>79</v>
      </c>
      <c r="AB15" t="str">
        <f t="shared" si="4"/>
        <v>3,1,100,100,1; 3,3,1000,1000,1; 14,30081,1,1,1; 4,4,1000,1000,1</v>
      </c>
      <c r="AD15">
        <f t="shared" si="2"/>
        <v>118.75</v>
      </c>
      <c r="AE15">
        <v>11875</v>
      </c>
      <c r="AF15">
        <v>100</v>
      </c>
      <c r="AH15">
        <v>10</v>
      </c>
      <c r="AI15">
        <f t="shared" si="3"/>
        <v>1000</v>
      </c>
      <c r="AO15" s="95" t="s">
        <v>80</v>
      </c>
      <c r="AP15" s="100">
        <v>10</v>
      </c>
      <c r="AQ15" s="101">
        <v>1000</v>
      </c>
      <c r="AR15" s="121">
        <f>AQ15+AQ16</f>
        <v>2000</v>
      </c>
      <c r="AU15" s="92">
        <v>14</v>
      </c>
      <c r="AV15" s="92">
        <v>2000</v>
      </c>
    </row>
    <row r="16" spans="1:48" x14ac:dyDescent="0.2">
      <c r="A16" s="3">
        <v>9</v>
      </c>
      <c r="B16" s="91">
        <v>2</v>
      </c>
      <c r="C16" s="3">
        <f t="shared" si="0"/>
        <v>0.64166666666666661</v>
      </c>
      <c r="F16" s="109" t="s">
        <v>80</v>
      </c>
      <c r="G16" s="3" t="str">
        <f>IFERROR(INDEX(主线!A:A,MATCH(A16,主线!C:C,0))&amp;"-"&amp;INDEX(主线!B:B,MATCH(A16,主线!C:C,0)),G15)</f>
        <v>2-1</v>
      </c>
      <c r="AB16" t="str">
        <f t="shared" si="4"/>
        <v>3,1,100,100,1; 3,3,1000,1000,1; 14,30081,1,1,1; 4,4,1000,1000,1</v>
      </c>
      <c r="AD16">
        <f t="shared" si="2"/>
        <v>118.75</v>
      </c>
      <c r="AE16">
        <v>11875</v>
      </c>
      <c r="AF16">
        <v>100</v>
      </c>
      <c r="AH16">
        <v>10</v>
      </c>
      <c r="AI16">
        <f t="shared" si="3"/>
        <v>1000</v>
      </c>
      <c r="AO16" s="95" t="s">
        <v>81</v>
      </c>
      <c r="AP16" s="100">
        <v>11</v>
      </c>
      <c r="AQ16" s="101">
        <v>1000</v>
      </c>
      <c r="AR16" s="121"/>
      <c r="AS16" t="s">
        <v>82</v>
      </c>
      <c r="AT16" t="s">
        <v>83</v>
      </c>
      <c r="AU16" s="92">
        <v>15</v>
      </c>
      <c r="AV16" s="92">
        <v>2000</v>
      </c>
    </row>
    <row r="17" spans="1:49" x14ac:dyDescent="0.2">
      <c r="B17" s="91">
        <v>2</v>
      </c>
      <c r="C17" s="3">
        <f t="shared" si="0"/>
        <v>0.67499999999999993</v>
      </c>
      <c r="F17" s="109" t="s">
        <v>81</v>
      </c>
      <c r="G17" s="3" t="str">
        <f>IFERROR(INDEX(主线!A:A,MATCH(A17,主线!C:C,0))&amp;"-"&amp;INDEX(主线!B:B,MATCH(A17,主线!C:C,0)),G16)</f>
        <v>2-1</v>
      </c>
      <c r="AB17" t="str">
        <f t="shared" si="4"/>
        <v>3,1,100,100,1; 3,3,1000,1000,1; 14,30081,1,1,1; 4,4,1000,1000,1</v>
      </c>
      <c r="AD17">
        <f t="shared" si="2"/>
        <v>118.75</v>
      </c>
      <c r="AE17">
        <v>11875</v>
      </c>
      <c r="AF17">
        <v>100</v>
      </c>
      <c r="AH17">
        <v>10</v>
      </c>
      <c r="AI17">
        <f t="shared" si="3"/>
        <v>1000</v>
      </c>
      <c r="AO17" s="96" t="s">
        <v>84</v>
      </c>
      <c r="AP17" s="98">
        <v>11</v>
      </c>
      <c r="AQ17" s="99">
        <v>1000</v>
      </c>
      <c r="AR17" s="122">
        <f>AQ17+AQ18</f>
        <v>2000</v>
      </c>
      <c r="AU17" s="92">
        <v>16</v>
      </c>
      <c r="AV17" s="92">
        <v>2000</v>
      </c>
    </row>
    <row r="18" spans="1:49" x14ac:dyDescent="0.2">
      <c r="A18" s="3">
        <v>10</v>
      </c>
      <c r="B18" s="91">
        <v>2</v>
      </c>
      <c r="C18" s="3">
        <f t="shared" si="0"/>
        <v>0.70833333333333326</v>
      </c>
      <c r="F18" s="109" t="s">
        <v>84</v>
      </c>
      <c r="G18" s="3" t="str">
        <f>IFERROR(INDEX(主线!A:A,MATCH(A18,主线!C:C,0))&amp;"-"&amp;INDEX(主线!B:B,MATCH(A18,主线!C:C,0)),G17)</f>
        <v>3-1</v>
      </c>
      <c r="AB18" t="str">
        <f t="shared" si="4"/>
        <v>3,1,100,100,1; 3,3,1000,1000,1; 14,30081,1,1,1; 4,4,1000,1000,1</v>
      </c>
      <c r="AD18">
        <f t="shared" si="2"/>
        <v>118.75</v>
      </c>
      <c r="AE18">
        <v>11875</v>
      </c>
      <c r="AF18">
        <v>100</v>
      </c>
      <c r="AH18">
        <v>10</v>
      </c>
      <c r="AI18">
        <f t="shared" si="3"/>
        <v>1000</v>
      </c>
      <c r="AO18" s="96" t="s">
        <v>85</v>
      </c>
      <c r="AP18" s="98">
        <v>12</v>
      </c>
      <c r="AQ18" s="99">
        <v>1000</v>
      </c>
      <c r="AR18" s="122"/>
      <c r="AS18" t="s">
        <v>86</v>
      </c>
      <c r="AT18" t="s">
        <v>87</v>
      </c>
    </row>
    <row r="19" spans="1:49" x14ac:dyDescent="0.2">
      <c r="B19" s="91">
        <v>4</v>
      </c>
      <c r="C19" s="3">
        <f t="shared" si="0"/>
        <v>0.77499999999999991</v>
      </c>
      <c r="F19" s="109" t="s">
        <v>85</v>
      </c>
      <c r="G19" s="3" t="str">
        <f>IFERROR(INDEX(主线!A:A,MATCH(A19,主线!C:C,0))&amp;"-"&amp;INDEX(主线!B:B,MATCH(A19,主线!C:C,0)),G18)</f>
        <v>3-1</v>
      </c>
      <c r="I19" t="s">
        <v>88</v>
      </c>
      <c r="M19" t="s">
        <v>89</v>
      </c>
      <c r="AB19" t="str">
        <f>"3,1,100,100,1; 3,3,1500,1500,1; 14,30081,1,1,1; 4,4,"&amp;AQ19&amp;","&amp;AQ19&amp;",1"</f>
        <v>3,1,100,100,1; 3,3,1500,1500,1; 14,30081,1,1,1; 4,4,1000,1000,1</v>
      </c>
      <c r="AD19">
        <f t="shared" si="2"/>
        <v>181.25</v>
      </c>
      <c r="AE19">
        <v>18125</v>
      </c>
      <c r="AF19">
        <v>100</v>
      </c>
      <c r="AH19">
        <v>10</v>
      </c>
      <c r="AI19">
        <f t="shared" si="3"/>
        <v>1000</v>
      </c>
      <c r="AO19" s="95" t="s">
        <v>90</v>
      </c>
      <c r="AP19" s="100">
        <v>12</v>
      </c>
      <c r="AQ19" s="101">
        <v>1000</v>
      </c>
      <c r="AR19" s="121">
        <f>AQ19+AQ20</f>
        <v>2000</v>
      </c>
      <c r="AW19" t="s">
        <v>91</v>
      </c>
    </row>
    <row r="20" spans="1:49" x14ac:dyDescent="0.2">
      <c r="A20" s="3">
        <v>11</v>
      </c>
      <c r="B20" s="91">
        <v>3.5</v>
      </c>
      <c r="C20" s="3">
        <f t="shared" si="0"/>
        <v>0.83333333333333326</v>
      </c>
      <c r="F20" s="109" t="s">
        <v>90</v>
      </c>
      <c r="G20" s="3" t="str">
        <f>IFERROR(INDEX(主线!A:A,MATCH(A20,主线!C:C,0))&amp;"-"&amp;INDEX(主线!B:B,MATCH(A20,主线!C:C,0)),G19)</f>
        <v>3-1</v>
      </c>
      <c r="H20" s="111" t="s">
        <v>92</v>
      </c>
      <c r="I20" t="s">
        <v>93</v>
      </c>
      <c r="J20" t="s">
        <v>94</v>
      </c>
      <c r="K20" t="s">
        <v>95</v>
      </c>
      <c r="M20" t="s">
        <v>96</v>
      </c>
      <c r="AB20" t="str">
        <f t="shared" ref="AB20:AB26" si="5">"3,1,100,100,1; 3,3,1500,1500,1; 14,30081,1,1,1; 4,4,"&amp;AQ20&amp;","&amp;AQ20&amp;",1"</f>
        <v>3,1,100,100,1; 3,3,1500,1500,1; 14,30081,1,1,1; 4,4,1000,1000,1</v>
      </c>
      <c r="AD20">
        <f t="shared" si="2"/>
        <v>181.25</v>
      </c>
      <c r="AE20">
        <v>18125</v>
      </c>
      <c r="AF20">
        <v>100</v>
      </c>
      <c r="AH20">
        <v>10</v>
      </c>
      <c r="AI20">
        <f t="shared" si="3"/>
        <v>1000</v>
      </c>
      <c r="AO20" s="95" t="s">
        <v>97</v>
      </c>
      <c r="AP20" s="100">
        <v>13</v>
      </c>
      <c r="AQ20" s="101">
        <v>1000</v>
      </c>
      <c r="AR20" s="121"/>
      <c r="AV20" t="s">
        <v>98</v>
      </c>
      <c r="AW20">
        <v>50</v>
      </c>
    </row>
    <row r="21" spans="1:49" x14ac:dyDescent="0.2">
      <c r="A21" s="3">
        <v>12</v>
      </c>
      <c r="B21" s="91">
        <v>5</v>
      </c>
      <c r="C21" s="3">
        <f t="shared" si="0"/>
        <v>0.91666666666666663</v>
      </c>
      <c r="F21" s="109" t="s">
        <v>99</v>
      </c>
      <c r="G21" s="3" t="str">
        <f>IFERROR(INDEX(主线!A:A,MATCH(A21,主线!C:C,0))&amp;"-"&amp;INDEX(主线!B:B,MATCH(A21,主线!C:C,0)),G20)</f>
        <v>3-1</v>
      </c>
      <c r="AB21" t="str">
        <f t="shared" si="5"/>
        <v>3,1,100,100,1; 3,3,1500,1500,1; 14,30081,1,1,1; 4,4,1000,1000,1</v>
      </c>
      <c r="AD21">
        <f t="shared" si="2"/>
        <v>181.25</v>
      </c>
      <c r="AE21">
        <v>18125</v>
      </c>
      <c r="AF21">
        <v>100</v>
      </c>
      <c r="AH21">
        <v>10</v>
      </c>
      <c r="AI21">
        <f t="shared" si="3"/>
        <v>1000</v>
      </c>
      <c r="AO21" s="96" t="s">
        <v>99</v>
      </c>
      <c r="AP21" s="98">
        <v>13</v>
      </c>
      <c r="AQ21" s="99">
        <v>1000</v>
      </c>
      <c r="AR21" s="122">
        <f>AQ21+AQ22</f>
        <v>2000</v>
      </c>
      <c r="AV21" t="s">
        <v>100</v>
      </c>
      <c r="AW21">
        <v>50</v>
      </c>
    </row>
    <row r="22" spans="1:49" x14ac:dyDescent="0.2">
      <c r="A22" s="3">
        <v>13</v>
      </c>
      <c r="B22" s="91">
        <v>5</v>
      </c>
      <c r="C22" s="3">
        <f t="shared" si="0"/>
        <v>1</v>
      </c>
      <c r="F22" s="109" t="s">
        <v>101</v>
      </c>
      <c r="G22" s="3" t="str">
        <f>IFERROR(INDEX(主线!A:A,MATCH(A22,主线!C:C,0))&amp;"-"&amp;INDEX(主线!B:B,MATCH(A22,主线!C:C,0)),G21)</f>
        <v>3-1</v>
      </c>
      <c r="AB22" t="str">
        <f t="shared" si="5"/>
        <v>3,1,100,100,1; 3,3,1500,1500,1; 14,30081,1,1,1; 4,4,1000,1000,1</v>
      </c>
      <c r="AD22">
        <f t="shared" si="2"/>
        <v>181.25</v>
      </c>
      <c r="AE22">
        <v>18125</v>
      </c>
      <c r="AF22">
        <v>100</v>
      </c>
      <c r="AH22">
        <v>10</v>
      </c>
      <c r="AI22">
        <f t="shared" si="3"/>
        <v>1000</v>
      </c>
      <c r="AO22" s="96" t="s">
        <v>102</v>
      </c>
      <c r="AP22" s="98">
        <v>14</v>
      </c>
      <c r="AQ22" s="99">
        <v>1000</v>
      </c>
      <c r="AR22" s="122"/>
      <c r="AS22" t="s">
        <v>103</v>
      </c>
      <c r="AV22" t="s">
        <v>104</v>
      </c>
      <c r="AW22">
        <v>500</v>
      </c>
    </row>
    <row r="23" spans="1:49" x14ac:dyDescent="0.2">
      <c r="A23" s="3">
        <v>14</v>
      </c>
      <c r="B23" s="91">
        <v>5</v>
      </c>
      <c r="C23" s="3">
        <f t="shared" si="0"/>
        <v>1.0833333333333333</v>
      </c>
      <c r="F23" s="109" t="s">
        <v>105</v>
      </c>
      <c r="G23" s="3" t="str">
        <f>IFERROR(INDEX(主线!A:A,MATCH(A23,主线!C:C,0))&amp;"-"&amp;INDEX(主线!B:B,MATCH(A23,主线!C:C,0)),G22)</f>
        <v>3-1</v>
      </c>
      <c r="AB23" t="str">
        <f t="shared" si="5"/>
        <v>3,1,100,100,1; 3,3,1500,1500,1; 14,30081,1,1,1; 4,4,1000,1000,1</v>
      </c>
      <c r="AD23">
        <f t="shared" si="2"/>
        <v>181.25</v>
      </c>
      <c r="AE23">
        <v>18125</v>
      </c>
      <c r="AF23">
        <v>100</v>
      </c>
      <c r="AH23">
        <v>10</v>
      </c>
      <c r="AI23">
        <f t="shared" si="3"/>
        <v>1000</v>
      </c>
      <c r="AO23" s="95" t="s">
        <v>101</v>
      </c>
      <c r="AP23" s="100">
        <v>14</v>
      </c>
      <c r="AQ23" s="101">
        <v>1000</v>
      </c>
      <c r="AR23" s="121">
        <f>AQ23+AQ24</f>
        <v>2000</v>
      </c>
    </row>
    <row r="24" spans="1:49" x14ac:dyDescent="0.2">
      <c r="A24" s="3">
        <v>15</v>
      </c>
      <c r="B24" s="91">
        <v>8</v>
      </c>
      <c r="C24" s="3">
        <f t="shared" si="0"/>
        <v>1.2166666666666666</v>
      </c>
      <c r="F24" s="112" t="s">
        <v>106</v>
      </c>
      <c r="G24" s="3" t="str">
        <f>IFERROR(INDEX(主线!A:A,MATCH(A24,主线!C:C,0))&amp;"-"&amp;INDEX(主线!B:B,MATCH(A24,主线!C:C,0)),G23)</f>
        <v>3-1</v>
      </c>
      <c r="AB24" t="str">
        <f t="shared" si="5"/>
        <v>3,1,100,100,1; 3,3,1500,1500,1; 14,30081,1,1,1; 4,4,1000,1000,1</v>
      </c>
      <c r="AD24">
        <f t="shared" si="2"/>
        <v>181.25</v>
      </c>
      <c r="AE24">
        <v>18125</v>
      </c>
      <c r="AF24">
        <v>100</v>
      </c>
      <c r="AH24">
        <v>10</v>
      </c>
      <c r="AI24">
        <f t="shared" si="3"/>
        <v>1000</v>
      </c>
      <c r="AO24" s="95" t="s">
        <v>107</v>
      </c>
      <c r="AP24" s="100">
        <v>15</v>
      </c>
      <c r="AQ24" s="101">
        <v>1000</v>
      </c>
      <c r="AR24" s="121"/>
      <c r="AV24" t="s">
        <v>108</v>
      </c>
    </row>
    <row r="25" spans="1:49" x14ac:dyDescent="0.2">
      <c r="A25" s="3">
        <v>16</v>
      </c>
      <c r="B25" s="91">
        <v>10</v>
      </c>
      <c r="C25" s="3">
        <f t="shared" si="0"/>
        <v>1.3833333333333333</v>
      </c>
      <c r="F25" s="112" t="s">
        <v>109</v>
      </c>
      <c r="G25" s="3" t="str">
        <f>IFERROR(INDEX(主线!A:A,MATCH(A25,主线!C:C,0))&amp;"-"&amp;INDEX(主线!B:B,MATCH(A25,主线!C:C,0)),G24)</f>
        <v>3-1</v>
      </c>
      <c r="H25" s="1"/>
      <c r="I25" t="s">
        <v>110</v>
      </c>
      <c r="J25" t="s">
        <v>111</v>
      </c>
      <c r="M25" t="s">
        <v>112</v>
      </c>
      <c r="AB25" t="str">
        <f t="shared" si="5"/>
        <v>3,1,100,100,1; 3,3,1500,1500,1; 14,30081,1,1,1; 4,4,1000,1000,1</v>
      </c>
      <c r="AD25">
        <f t="shared" si="2"/>
        <v>181.25</v>
      </c>
      <c r="AE25">
        <v>18125</v>
      </c>
      <c r="AF25">
        <v>100</v>
      </c>
      <c r="AH25">
        <v>10</v>
      </c>
      <c r="AI25">
        <f t="shared" si="3"/>
        <v>1000</v>
      </c>
      <c r="AO25" s="96" t="s">
        <v>105</v>
      </c>
      <c r="AP25" s="98">
        <v>15</v>
      </c>
      <c r="AQ25" s="99">
        <v>1000</v>
      </c>
      <c r="AR25" s="122">
        <f>AQ25+AQ26</f>
        <v>2000</v>
      </c>
    </row>
    <row r="26" spans="1:49" x14ac:dyDescent="0.2">
      <c r="A26" s="3">
        <v>17</v>
      </c>
      <c r="B26" s="91">
        <v>10</v>
      </c>
      <c r="C26" s="3">
        <f t="shared" si="0"/>
        <v>1.55</v>
      </c>
      <c r="F26" s="112" t="s">
        <v>113</v>
      </c>
      <c r="G26" s="3" t="str">
        <f>IFERROR(INDEX(主线!A:A,MATCH(A26,主线!C:C,0))&amp;"-"&amp;INDEX(主线!B:B,MATCH(A26,主线!C:C,0)),G25)</f>
        <v>4-1</v>
      </c>
      <c r="H26" s="1"/>
      <c r="I26" t="s">
        <v>114</v>
      </c>
      <c r="J26" t="s">
        <v>115</v>
      </c>
      <c r="AB26" t="str">
        <f t="shared" si="5"/>
        <v>3,1,100,100,1; 3,3,1500,1500,1; 14,30081,1,1,1; 4,4,1000,1000,1</v>
      </c>
      <c r="AD26">
        <f t="shared" si="2"/>
        <v>181.25</v>
      </c>
      <c r="AE26">
        <v>18125</v>
      </c>
      <c r="AF26">
        <v>100</v>
      </c>
      <c r="AH26">
        <v>10</v>
      </c>
      <c r="AI26">
        <f t="shared" si="3"/>
        <v>1000</v>
      </c>
      <c r="AO26" s="96" t="s">
        <v>116</v>
      </c>
      <c r="AP26" s="98">
        <v>16</v>
      </c>
      <c r="AQ26" s="99">
        <v>1000</v>
      </c>
      <c r="AR26" s="122"/>
      <c r="AS26" t="s">
        <v>117</v>
      </c>
    </row>
    <row r="27" spans="1:49" x14ac:dyDescent="0.2">
      <c r="A27" s="3">
        <v>18</v>
      </c>
      <c r="B27" s="3">
        <v>5</v>
      </c>
      <c r="C27" s="3">
        <f t="shared" si="0"/>
        <v>1.6333333333333333</v>
      </c>
      <c r="F27" s="109" t="s">
        <v>118</v>
      </c>
      <c r="G27" s="3" t="str">
        <f>IFERROR(INDEX(主线!A:A,MATCH(A27,主线!C:C,0))&amp;"-"&amp;INDEX(主线!B:B,MATCH(A27,主线!C:C,0)),G26)</f>
        <v>4-1</v>
      </c>
      <c r="H27" s="1"/>
      <c r="M27" s="13" t="s">
        <v>119</v>
      </c>
      <c r="AD27">
        <f t="shared" si="2"/>
        <v>243.75</v>
      </c>
      <c r="AE27">
        <v>24375</v>
      </c>
      <c r="AF27">
        <v>100</v>
      </c>
      <c r="AH27">
        <v>10</v>
      </c>
      <c r="AI27">
        <f t="shared" si="3"/>
        <v>1000</v>
      </c>
      <c r="AO27" s="97" t="s">
        <v>120</v>
      </c>
    </row>
    <row r="28" spans="1:49" x14ac:dyDescent="0.2">
      <c r="A28" s="3">
        <v>19</v>
      </c>
      <c r="B28" s="3">
        <v>15</v>
      </c>
      <c r="C28" s="3">
        <f t="shared" si="0"/>
        <v>1.8833333333333333</v>
      </c>
      <c r="F28" s="109" t="s">
        <v>121</v>
      </c>
      <c r="G28" s="3" t="str">
        <f>IFERROR(INDEX(主线!A:A,MATCH(A28,主线!C:C,0))&amp;"-"&amp;INDEX(主线!B:B,MATCH(A28,主线!C:C,0)),G27)</f>
        <v>4-1</v>
      </c>
      <c r="H28" s="1"/>
      <c r="J28" t="s">
        <v>82</v>
      </c>
      <c r="M28" t="s">
        <v>122</v>
      </c>
      <c r="AD28">
        <f t="shared" si="2"/>
        <v>243.75</v>
      </c>
      <c r="AE28">
        <v>24375</v>
      </c>
      <c r="AF28">
        <v>100</v>
      </c>
      <c r="AH28">
        <v>10</v>
      </c>
      <c r="AI28">
        <f t="shared" si="3"/>
        <v>1000</v>
      </c>
      <c r="AO28" s="97" t="s">
        <v>109</v>
      </c>
    </row>
    <row r="29" spans="1:49" x14ac:dyDescent="0.2">
      <c r="A29" s="3">
        <v>20</v>
      </c>
      <c r="B29" s="3">
        <v>12</v>
      </c>
      <c r="C29" s="3">
        <f t="shared" si="0"/>
        <v>2.0833333333333335</v>
      </c>
      <c r="F29" s="109" t="s">
        <v>123</v>
      </c>
      <c r="G29" s="3" t="str">
        <f>IFERROR(INDEX(主线!A:A,MATCH(A29,主线!C:C,0))&amp;"-"&amp;INDEX(主线!B:B,MATCH(A29,主线!C:C,0)),G28)</f>
        <v>4-1</v>
      </c>
      <c r="J29" t="s">
        <v>86</v>
      </c>
      <c r="M29" t="s">
        <v>124</v>
      </c>
      <c r="AD29">
        <f t="shared" si="2"/>
        <v>243.75</v>
      </c>
      <c r="AE29">
        <v>24375</v>
      </c>
      <c r="AF29">
        <v>100</v>
      </c>
      <c r="AH29">
        <v>10</v>
      </c>
      <c r="AI29">
        <f t="shared" si="3"/>
        <v>1000</v>
      </c>
      <c r="AO29" s="97" t="s">
        <v>113</v>
      </c>
      <c r="AV29" t="s">
        <v>125</v>
      </c>
    </row>
    <row r="30" spans="1:49" x14ac:dyDescent="0.2">
      <c r="A30" s="3">
        <v>21</v>
      </c>
      <c r="C30" s="3">
        <f t="shared" si="0"/>
        <v>2.0833333333333335</v>
      </c>
      <c r="F30" s="112" t="s">
        <v>126</v>
      </c>
      <c r="G30" s="3" t="str">
        <f>IFERROR(INDEX(主线!A:A,MATCH(A30,主线!C:C,0))&amp;"-"&amp;INDEX(主线!B:B,MATCH(A30,主线!C:C,0)),G29)</f>
        <v>4-1</v>
      </c>
      <c r="H30" s="1"/>
      <c r="AD30">
        <f t="shared" si="2"/>
        <v>243.75</v>
      </c>
      <c r="AE30">
        <v>24375</v>
      </c>
      <c r="AF30">
        <v>100</v>
      </c>
      <c r="AH30">
        <v>10</v>
      </c>
      <c r="AI30">
        <f t="shared" si="3"/>
        <v>1000</v>
      </c>
      <c r="AO30" s="97" t="s">
        <v>127</v>
      </c>
    </row>
    <row r="31" spans="1:49" x14ac:dyDescent="0.2">
      <c r="A31" s="3">
        <v>22</v>
      </c>
      <c r="C31" s="3">
        <f t="shared" si="0"/>
        <v>2.0833333333333335</v>
      </c>
      <c r="F31" s="112" t="s">
        <v>128</v>
      </c>
      <c r="G31" s="3" t="str">
        <f>IFERROR(INDEX(主线!A:A,MATCH(A31,主线!C:C,0))&amp;"-"&amp;INDEX(主线!B:B,MATCH(A31,主线!C:C,0)),G30)</f>
        <v>4-1</v>
      </c>
      <c r="K31" t="s">
        <v>129</v>
      </c>
      <c r="AD31">
        <f t="shared" si="2"/>
        <v>243.75</v>
      </c>
      <c r="AE31">
        <v>24375</v>
      </c>
      <c r="AF31">
        <v>100</v>
      </c>
      <c r="AH31">
        <v>10</v>
      </c>
      <c r="AI31">
        <f t="shared" si="3"/>
        <v>1000</v>
      </c>
      <c r="AO31" s="97" t="s">
        <v>118</v>
      </c>
    </row>
    <row r="32" spans="1:49" x14ac:dyDescent="0.2">
      <c r="C32" s="3">
        <f t="shared" si="0"/>
        <v>2.0833333333333335</v>
      </c>
      <c r="G32" s="3" t="str">
        <f>IFERROR(INDEX(主线!A:A,MATCH(A32,主线!C:C,0))&amp;"-"&amp;INDEX(主线!B:B,MATCH(A32,主线!C:C,0)),G31)</f>
        <v>4-1</v>
      </c>
      <c r="AD32">
        <f t="shared" si="2"/>
        <v>243.75</v>
      </c>
      <c r="AE32">
        <v>24375</v>
      </c>
      <c r="AF32">
        <v>100</v>
      </c>
      <c r="AH32">
        <v>10</v>
      </c>
      <c r="AI32">
        <f t="shared" si="3"/>
        <v>1000</v>
      </c>
      <c r="AO32" s="97" t="s">
        <v>130</v>
      </c>
    </row>
    <row r="33" spans="1:48" x14ac:dyDescent="0.2">
      <c r="A33" s="3">
        <v>23</v>
      </c>
      <c r="C33" s="3">
        <f t="shared" si="0"/>
        <v>2.0833333333333335</v>
      </c>
      <c r="D33" s="3">
        <f>VLOOKUP(A33,总表!A:D,3,FALSE)</f>
        <v>2085</v>
      </c>
      <c r="G33" s="3" t="str">
        <f>IFERROR(INDEX(主线!A:A,MATCH(A33,主线!C:C,0))&amp;"-"&amp;INDEX(主线!B:B,MATCH(A33,主线!C:C,0)),G32)</f>
        <v>4-1</v>
      </c>
      <c r="K33" t="s">
        <v>131</v>
      </c>
      <c r="AD33">
        <f t="shared" si="2"/>
        <v>243.75</v>
      </c>
      <c r="AE33">
        <v>24375</v>
      </c>
      <c r="AF33">
        <v>100</v>
      </c>
      <c r="AH33">
        <v>10</v>
      </c>
      <c r="AI33">
        <f t="shared" si="3"/>
        <v>1000</v>
      </c>
      <c r="AO33" s="97" t="s">
        <v>132</v>
      </c>
    </row>
    <row r="34" spans="1:48" x14ac:dyDescent="0.2">
      <c r="C34" s="3">
        <f t="shared" si="0"/>
        <v>2.0833333333333335</v>
      </c>
      <c r="E34" s="3">
        <f>C34</f>
        <v>2.0833333333333335</v>
      </c>
      <c r="F34" s="112" t="s">
        <v>133</v>
      </c>
      <c r="G34" s="3" t="str">
        <f>IFERROR(INDEX(主线!A:A,MATCH(A34,主线!C:C,0))&amp;"-"&amp;INDEX(主线!B:B,MATCH(A34,主线!C:C,0)),G33)</f>
        <v>4-1</v>
      </c>
      <c r="M34" s="13" t="s">
        <v>134</v>
      </c>
      <c r="AD34">
        <f t="shared" si="2"/>
        <v>243.75</v>
      </c>
      <c r="AE34">
        <v>24375</v>
      </c>
      <c r="AF34">
        <v>100</v>
      </c>
      <c r="AH34">
        <v>10</v>
      </c>
      <c r="AI34">
        <f t="shared" si="3"/>
        <v>1000</v>
      </c>
      <c r="AO34" s="97" t="s">
        <v>121</v>
      </c>
    </row>
    <row r="35" spans="1:48" x14ac:dyDescent="0.2">
      <c r="A35" s="3">
        <v>24</v>
      </c>
      <c r="D35" s="3">
        <f>VLOOKUP(A35,总表!A:D,3,FALSE)</f>
        <v>2145</v>
      </c>
      <c r="E35" s="3">
        <f t="shared" ref="E35:E95" si="6">E34+D35</f>
        <v>2147.0833333333335</v>
      </c>
      <c r="G35" s="3" t="str">
        <f>IFERROR(INDEX(主线!A:A,MATCH(A35,主线!C:C,0))&amp;"-"&amp;INDEX(主线!B:B,MATCH(A35,主线!C:C,0)),G34)</f>
        <v>5-1</v>
      </c>
      <c r="I35" t="s">
        <v>135</v>
      </c>
      <c r="J35" t="s">
        <v>136</v>
      </c>
    </row>
    <row r="36" spans="1:48" x14ac:dyDescent="0.2">
      <c r="A36" s="3">
        <v>25</v>
      </c>
      <c r="D36" s="3">
        <f>VLOOKUP(A36,总表!A:D,3,FALSE)</f>
        <v>2225</v>
      </c>
      <c r="E36" s="3">
        <f t="shared" si="6"/>
        <v>4372.0833333333339</v>
      </c>
      <c r="G36" s="3" t="str">
        <f>IFERROR(INDEX(主线!A:A,MATCH(A36,主线!C:C,0))&amp;"-"&amp;INDEX(主线!B:B,MATCH(A36,主线!C:C,0)),G35)</f>
        <v>5-1</v>
      </c>
    </row>
    <row r="37" spans="1:48" x14ac:dyDescent="0.2">
      <c r="A37" s="3">
        <v>26</v>
      </c>
      <c r="D37" s="3">
        <f>VLOOKUP(A37,总表!A:D,3,FALSE)</f>
        <v>2325</v>
      </c>
      <c r="E37" s="3">
        <f t="shared" si="6"/>
        <v>6697.0833333333339</v>
      </c>
      <c r="G37" s="3" t="str">
        <f>IFERROR(INDEX(主线!A:A,MATCH(A37,主线!C:C,0))&amp;"-"&amp;INDEX(主线!B:B,MATCH(A37,主线!C:C,0)),G36)</f>
        <v>5-1</v>
      </c>
      <c r="I37" t="s">
        <v>137</v>
      </c>
      <c r="J37" t="s">
        <v>138</v>
      </c>
      <c r="AO37" s="14"/>
      <c r="AP37" s="14"/>
    </row>
    <row r="38" spans="1:48" x14ac:dyDescent="0.2">
      <c r="A38" s="3">
        <v>27</v>
      </c>
      <c r="D38" s="3">
        <f>VLOOKUP(A38,总表!A:D,3,FALSE)</f>
        <v>2445</v>
      </c>
      <c r="E38" s="3">
        <f t="shared" si="6"/>
        <v>9142.0833333333339</v>
      </c>
      <c r="G38" s="3" t="str">
        <f>IFERROR(INDEX(主线!A:A,MATCH(A38,主线!C:C,0))&amp;"-"&amp;INDEX(主线!B:B,MATCH(A38,主线!C:C,0)),G37)</f>
        <v>5-1</v>
      </c>
      <c r="AO38" s="14"/>
      <c r="AP38" s="14"/>
    </row>
    <row r="39" spans="1:48" x14ac:dyDescent="0.2">
      <c r="A39" s="3">
        <v>28</v>
      </c>
      <c r="D39" s="3">
        <f>VLOOKUP(A39,总表!A:D,3,FALSE)</f>
        <v>2585</v>
      </c>
      <c r="E39" s="3">
        <f t="shared" si="6"/>
        <v>11727.083333333334</v>
      </c>
      <c r="G39" s="3" t="str">
        <f>IFERROR(INDEX(主线!A:A,MATCH(A39,主线!C:C,0))&amp;"-"&amp;INDEX(主线!B:B,MATCH(A39,主线!C:C,0)),G38)</f>
        <v>5-1</v>
      </c>
      <c r="I39" t="s">
        <v>139</v>
      </c>
      <c r="J39" t="s">
        <v>140</v>
      </c>
      <c r="M39" t="s">
        <v>141</v>
      </c>
      <c r="AO39" s="93"/>
      <c r="AP39" s="14"/>
      <c r="AV39" s="102"/>
    </row>
    <row r="40" spans="1:48" x14ac:dyDescent="0.2">
      <c r="A40" s="3">
        <v>29</v>
      </c>
      <c r="D40" s="3">
        <f>VLOOKUP(A40,总表!A:D,3,FALSE)</f>
        <v>2745</v>
      </c>
      <c r="E40" s="3">
        <f t="shared" si="6"/>
        <v>14472.083333333334</v>
      </c>
      <c r="G40" s="3" t="str">
        <f>IFERROR(INDEX(主线!A:A,MATCH(A40,主线!C:C,0))&amp;"-"&amp;INDEX(主线!B:B,MATCH(A40,主线!C:C,0)),G39)</f>
        <v>5-1</v>
      </c>
      <c r="AO40" s="93"/>
      <c r="AP40" s="14"/>
      <c r="AV40" s="102"/>
    </row>
    <row r="41" spans="1:48" x14ac:dyDescent="0.2">
      <c r="A41" s="3">
        <v>30</v>
      </c>
      <c r="D41" s="3">
        <f>VLOOKUP(A41,总表!A:D,3,FALSE)</f>
        <v>2925</v>
      </c>
      <c r="E41" s="3">
        <f t="shared" si="6"/>
        <v>17397.083333333336</v>
      </c>
      <c r="G41" s="3" t="str">
        <f>IFERROR(INDEX(主线!A:A,MATCH(A41,主线!C:C,0))&amp;"-"&amp;INDEX(主线!B:B,MATCH(A41,主线!C:C,0)),G40)</f>
        <v>5-1</v>
      </c>
      <c r="AO41" s="93"/>
      <c r="AP41" s="14"/>
      <c r="AV41" s="102"/>
    </row>
    <row r="42" spans="1:48" x14ac:dyDescent="0.2">
      <c r="A42" s="3">
        <v>31</v>
      </c>
      <c r="D42" s="3">
        <f>VLOOKUP(A42,总表!A:D,3,FALSE)</f>
        <v>3425</v>
      </c>
      <c r="E42" s="3">
        <f t="shared" si="6"/>
        <v>20822.083333333336</v>
      </c>
      <c r="G42" s="3" t="str">
        <f>IFERROR(INDEX(主线!A:A,MATCH(A42,主线!C:C,0))&amp;"-"&amp;INDEX(主线!B:B,MATCH(A42,主线!C:C,0)),G41)</f>
        <v>6-1</v>
      </c>
      <c r="AO42" s="93"/>
      <c r="AP42" s="14"/>
      <c r="AV42" s="102"/>
    </row>
    <row r="43" spans="1:48" x14ac:dyDescent="0.2">
      <c r="A43" s="3">
        <v>32</v>
      </c>
      <c r="D43" s="3">
        <f>VLOOKUP(A43,总表!A:D,3,FALSE)</f>
        <v>3450</v>
      </c>
      <c r="E43" s="3">
        <f t="shared" si="6"/>
        <v>24272.083333333336</v>
      </c>
      <c r="G43" s="3" t="str">
        <f>IFERROR(INDEX(主线!A:A,MATCH(A43,主线!C:C,0))&amp;"-"&amp;INDEX(主线!B:B,MATCH(A43,主线!C:C,0)),G42)</f>
        <v>6-1</v>
      </c>
      <c r="AO43" s="93"/>
      <c r="AP43" s="14"/>
    </row>
    <row r="44" spans="1:48" x14ac:dyDescent="0.2">
      <c r="A44" s="3">
        <v>33</v>
      </c>
      <c r="D44" s="3">
        <f>VLOOKUP(A44,总表!A:D,3,FALSE)</f>
        <v>3500</v>
      </c>
      <c r="E44" s="3">
        <f t="shared" si="6"/>
        <v>27772.083333333336</v>
      </c>
      <c r="G44" s="3" t="str">
        <f>IFERROR(INDEX(主线!A:A,MATCH(A44,主线!C:C,0))&amp;"-"&amp;INDEX(主线!B:B,MATCH(A44,主线!C:C,0)),G43)</f>
        <v>6-1</v>
      </c>
      <c r="AO44" s="93"/>
      <c r="AP44" s="14"/>
    </row>
    <row r="45" spans="1:48" x14ac:dyDescent="0.2">
      <c r="A45" s="3">
        <v>34</v>
      </c>
      <c r="D45" s="3">
        <f>VLOOKUP(A45,总表!A:D,3,FALSE)</f>
        <v>3575</v>
      </c>
      <c r="E45" s="3">
        <f t="shared" si="6"/>
        <v>31347.083333333336</v>
      </c>
      <c r="G45" s="3" t="str">
        <f>IFERROR(INDEX(主线!A:A,MATCH(A45,主线!C:C,0))&amp;"-"&amp;INDEX(主线!B:B,MATCH(A45,主线!C:C,0)),G44)</f>
        <v>6-1</v>
      </c>
      <c r="AO45" s="93"/>
      <c r="AP45" s="14"/>
    </row>
    <row r="46" spans="1:48" x14ac:dyDescent="0.2">
      <c r="A46" s="3">
        <v>35</v>
      </c>
      <c r="D46" s="3">
        <f>VLOOKUP(A46,总表!A:D,3,FALSE)</f>
        <v>3675</v>
      </c>
      <c r="E46" s="3">
        <f t="shared" si="6"/>
        <v>35022.083333333336</v>
      </c>
      <c r="G46" s="3" t="str">
        <f>IFERROR(INDEX(主线!A:A,MATCH(A46,主线!C:C,0))&amp;"-"&amp;INDEX(主线!B:B,MATCH(A46,主线!C:C,0)),G45)</f>
        <v>6-1</v>
      </c>
      <c r="AO46" s="93"/>
      <c r="AP46" s="14"/>
    </row>
    <row r="47" spans="1:48" x14ac:dyDescent="0.2">
      <c r="A47" s="3">
        <v>36</v>
      </c>
      <c r="D47" s="3">
        <f>VLOOKUP(A47,总表!A:D,3,FALSE)</f>
        <v>3800</v>
      </c>
      <c r="E47" s="3">
        <f t="shared" si="6"/>
        <v>38822.083333333336</v>
      </c>
      <c r="G47" s="3" t="str">
        <f>IFERROR(INDEX(主线!A:A,MATCH(A47,主线!C:C,0))&amp;"-"&amp;INDEX(主线!B:B,MATCH(A47,主线!C:C,0)),G46)</f>
        <v>6-1</v>
      </c>
      <c r="AO47" s="97"/>
      <c r="AP47" s="14"/>
    </row>
    <row r="48" spans="1:48" x14ac:dyDescent="0.2">
      <c r="A48" s="3">
        <v>37</v>
      </c>
      <c r="D48" s="3">
        <f>VLOOKUP(A48,总表!A:D,3,FALSE)</f>
        <v>3950</v>
      </c>
      <c r="E48" s="3">
        <f t="shared" si="6"/>
        <v>42772.083333333336</v>
      </c>
      <c r="G48" s="3" t="str">
        <f>IFERROR(INDEX(主线!A:A,MATCH(A48,主线!C:C,0))&amp;"-"&amp;INDEX(主线!B:B,MATCH(A48,主线!C:C,0)),G47)</f>
        <v>6-1</v>
      </c>
      <c r="AO48" s="97"/>
      <c r="AP48" s="14"/>
    </row>
    <row r="49" spans="1:42" x14ac:dyDescent="0.2">
      <c r="A49" s="3">
        <v>38</v>
      </c>
      <c r="D49" s="3">
        <f>VLOOKUP(A49,总表!A:D,3,FALSE)</f>
        <v>4125</v>
      </c>
      <c r="E49" s="3">
        <f t="shared" si="6"/>
        <v>46897.083333333336</v>
      </c>
      <c r="G49" s="3" t="str">
        <f>IFERROR(INDEX(主线!A:A,MATCH(A49,主线!C:C,0))&amp;"-"&amp;INDEX(主线!B:B,MATCH(A49,主线!C:C,0)),G48)</f>
        <v>7-1</v>
      </c>
      <c r="AO49" s="97"/>
      <c r="AP49" s="14"/>
    </row>
    <row r="50" spans="1:42" x14ac:dyDescent="0.2">
      <c r="A50" s="3">
        <v>39</v>
      </c>
      <c r="D50" s="3">
        <f>VLOOKUP(A50,总表!A:D,3,FALSE)</f>
        <v>4325</v>
      </c>
      <c r="E50" s="3">
        <f t="shared" si="6"/>
        <v>51222.083333333336</v>
      </c>
      <c r="G50" s="3" t="str">
        <f>IFERROR(INDEX(主线!A:A,MATCH(A50,主线!C:C,0))&amp;"-"&amp;INDEX(主线!B:B,MATCH(A50,主线!C:C,0)),G49)</f>
        <v>7-1</v>
      </c>
      <c r="AO50" s="97"/>
      <c r="AP50" s="14"/>
    </row>
    <row r="51" spans="1:42" x14ac:dyDescent="0.2">
      <c r="A51" s="3">
        <v>40</v>
      </c>
      <c r="D51" s="3">
        <f>VLOOKUP(A51,总表!A:D,3,FALSE)</f>
        <v>4550</v>
      </c>
      <c r="E51" s="3">
        <f t="shared" si="6"/>
        <v>55772.083333333336</v>
      </c>
      <c r="G51" s="3" t="str">
        <f>IFERROR(INDEX(主线!A:A,MATCH(A51,主线!C:C,0))&amp;"-"&amp;INDEX(主线!B:B,MATCH(A51,主线!C:C,0)),G50)</f>
        <v>7-1</v>
      </c>
      <c r="AO51" s="97"/>
      <c r="AP51" s="14"/>
    </row>
    <row r="52" spans="1:42" x14ac:dyDescent="0.2">
      <c r="A52" s="3">
        <v>41</v>
      </c>
      <c r="D52" s="3">
        <f>VLOOKUP(A52,总表!A:D,3,FALSE)</f>
        <v>5150</v>
      </c>
      <c r="E52" s="3">
        <f t="shared" si="6"/>
        <v>60922.083333333336</v>
      </c>
      <c r="AO52" s="97"/>
      <c r="AP52" s="14"/>
    </row>
    <row r="53" spans="1:42" x14ac:dyDescent="0.2">
      <c r="A53" s="3">
        <v>42</v>
      </c>
      <c r="D53" s="3">
        <f>VLOOKUP(A53,总表!A:D,3,FALSE)</f>
        <v>5180</v>
      </c>
      <c r="E53" s="3">
        <f t="shared" si="6"/>
        <v>66102.083333333343</v>
      </c>
      <c r="AO53" s="97"/>
      <c r="AP53" s="14"/>
    </row>
    <row r="54" spans="1:42" x14ac:dyDescent="0.2">
      <c r="A54" s="3">
        <v>43</v>
      </c>
      <c r="D54" s="3">
        <f>VLOOKUP(A54,总表!A:D,3,FALSE)</f>
        <v>5240</v>
      </c>
      <c r="E54" s="3">
        <f t="shared" si="6"/>
        <v>71342.083333333343</v>
      </c>
      <c r="AO54" s="97"/>
      <c r="AP54" s="14"/>
    </row>
    <row r="55" spans="1:42" x14ac:dyDescent="0.2">
      <c r="A55" s="3">
        <v>44</v>
      </c>
      <c r="D55" s="3">
        <f>VLOOKUP(A55,总表!A:D,3,FALSE)</f>
        <v>5330</v>
      </c>
      <c r="E55" s="3">
        <f t="shared" si="6"/>
        <v>76672.083333333343</v>
      </c>
      <c r="AO55" s="97"/>
      <c r="AP55" s="14"/>
    </row>
    <row r="56" spans="1:42" x14ac:dyDescent="0.2">
      <c r="A56" s="3">
        <v>45</v>
      </c>
      <c r="D56" s="3">
        <f>VLOOKUP(A56,总表!A:D,3,FALSE)</f>
        <v>5450</v>
      </c>
      <c r="E56" s="3">
        <f t="shared" si="6"/>
        <v>82122.083333333343</v>
      </c>
      <c r="AO56" s="97"/>
      <c r="AP56" s="14"/>
    </row>
    <row r="57" spans="1:42" x14ac:dyDescent="0.2">
      <c r="A57" s="3">
        <v>46</v>
      </c>
      <c r="D57" s="3">
        <f>VLOOKUP(A57,总表!A:D,3,FALSE)</f>
        <v>5600</v>
      </c>
      <c r="E57" s="3">
        <f t="shared" si="6"/>
        <v>87722.083333333343</v>
      </c>
      <c r="AO57" s="97"/>
      <c r="AP57" s="14"/>
    </row>
    <row r="58" spans="1:42" x14ac:dyDescent="0.2">
      <c r="A58" s="3">
        <v>47</v>
      </c>
      <c r="D58" s="3">
        <f>VLOOKUP(A58,总表!A:D,3,FALSE)</f>
        <v>5780</v>
      </c>
      <c r="E58" s="3">
        <f t="shared" si="6"/>
        <v>93502.083333333343</v>
      </c>
      <c r="AO58" s="97"/>
      <c r="AP58" s="14"/>
    </row>
    <row r="59" spans="1:42" x14ac:dyDescent="0.2">
      <c r="A59" s="3">
        <v>48</v>
      </c>
      <c r="D59" s="3">
        <f>VLOOKUP(A59,总表!A:D,3,FALSE)</f>
        <v>5990</v>
      </c>
      <c r="E59" s="3">
        <f t="shared" si="6"/>
        <v>99492.083333333343</v>
      </c>
      <c r="AO59" s="97"/>
      <c r="AP59" s="14"/>
    </row>
    <row r="60" spans="1:42" x14ac:dyDescent="0.2">
      <c r="A60" s="3">
        <v>49</v>
      </c>
      <c r="D60" s="3">
        <f>VLOOKUP(A60,总表!A:D,3,FALSE)</f>
        <v>6230</v>
      </c>
      <c r="E60" s="3">
        <f t="shared" si="6"/>
        <v>105722.08333333334</v>
      </c>
      <c r="AO60" s="97"/>
      <c r="AP60" s="14"/>
    </row>
    <row r="61" spans="1:42" x14ac:dyDescent="0.2">
      <c r="A61" s="3">
        <v>50</v>
      </c>
      <c r="D61" s="3">
        <f>VLOOKUP(A61,总表!A:D,3,FALSE)</f>
        <v>6500</v>
      </c>
      <c r="E61" s="3">
        <f t="shared" si="6"/>
        <v>112222.08333333334</v>
      </c>
      <c r="AO61" s="97"/>
      <c r="AP61" s="14"/>
    </row>
    <row r="62" spans="1:42" x14ac:dyDescent="0.2">
      <c r="A62" s="3">
        <v>51</v>
      </c>
      <c r="D62" s="3">
        <f>VLOOKUP(A62,总表!A:D,3,FALSE)</f>
        <v>7200</v>
      </c>
      <c r="E62" s="3">
        <f t="shared" si="6"/>
        <v>119422.08333333334</v>
      </c>
      <c r="AO62" s="97"/>
      <c r="AP62" s="14"/>
    </row>
    <row r="63" spans="1:42" x14ac:dyDescent="0.2">
      <c r="A63" s="3">
        <v>52</v>
      </c>
      <c r="D63" s="3">
        <f>VLOOKUP(A63,总表!A:D,3,FALSE)</f>
        <v>7235</v>
      </c>
      <c r="E63" s="3">
        <f t="shared" si="6"/>
        <v>126657.08333333334</v>
      </c>
    </row>
    <row r="64" spans="1:42" x14ac:dyDescent="0.2">
      <c r="A64" s="3">
        <v>53</v>
      </c>
      <c r="D64" s="3">
        <f>VLOOKUP(A64,总表!A:D,3,FALSE)</f>
        <v>7305</v>
      </c>
      <c r="E64" s="3">
        <f t="shared" si="6"/>
        <v>133962.08333333334</v>
      </c>
    </row>
    <row r="65" spans="1:5" x14ac:dyDescent="0.2">
      <c r="A65" s="3">
        <v>54</v>
      </c>
      <c r="D65" s="3">
        <f>VLOOKUP(A65,总表!A:D,3,FALSE)</f>
        <v>7410</v>
      </c>
      <c r="E65" s="3">
        <f t="shared" si="6"/>
        <v>141372.08333333334</v>
      </c>
    </row>
    <row r="66" spans="1:5" x14ac:dyDescent="0.2">
      <c r="A66" s="3">
        <v>55</v>
      </c>
      <c r="D66" s="3">
        <f>VLOOKUP(A66,总表!A:D,3,FALSE)</f>
        <v>7550</v>
      </c>
      <c r="E66" s="3">
        <f t="shared" si="6"/>
        <v>148922.08333333334</v>
      </c>
    </row>
    <row r="67" spans="1:5" x14ac:dyDescent="0.2">
      <c r="A67" s="3">
        <v>56</v>
      </c>
      <c r="D67" s="3">
        <f>VLOOKUP(A67,总表!A:D,3,FALSE)</f>
        <v>7725</v>
      </c>
      <c r="E67" s="3">
        <f t="shared" si="6"/>
        <v>156647.08333333334</v>
      </c>
    </row>
    <row r="68" spans="1:5" x14ac:dyDescent="0.2">
      <c r="A68" s="3">
        <v>57</v>
      </c>
      <c r="D68" s="3">
        <f>VLOOKUP(A68,总表!A:D,3,FALSE)</f>
        <v>7935</v>
      </c>
      <c r="E68" s="3">
        <f t="shared" si="6"/>
        <v>164582.08333333334</v>
      </c>
    </row>
    <row r="69" spans="1:5" x14ac:dyDescent="0.2">
      <c r="A69" s="3">
        <v>58</v>
      </c>
      <c r="D69" s="3">
        <f>VLOOKUP(A69,总表!A:D,3,FALSE)</f>
        <v>8180</v>
      </c>
      <c r="E69" s="3">
        <f t="shared" si="6"/>
        <v>172762.08333333334</v>
      </c>
    </row>
    <row r="70" spans="1:5" x14ac:dyDescent="0.2">
      <c r="A70" s="3">
        <v>59</v>
      </c>
      <c r="D70" s="3">
        <f>VLOOKUP(A70,总表!A:D,3,FALSE)</f>
        <v>8460</v>
      </c>
      <c r="E70" s="3">
        <f t="shared" si="6"/>
        <v>181222.08333333334</v>
      </c>
    </row>
    <row r="71" spans="1:5" x14ac:dyDescent="0.2">
      <c r="A71" s="3">
        <v>60</v>
      </c>
      <c r="D71" s="3">
        <f>VLOOKUP(A71,总表!A:D,3,FALSE)</f>
        <v>8775</v>
      </c>
      <c r="E71" s="3">
        <f t="shared" si="6"/>
        <v>189997.08333333334</v>
      </c>
    </row>
    <row r="72" spans="1:5" x14ac:dyDescent="0.2">
      <c r="A72" s="3">
        <v>61</v>
      </c>
      <c r="D72" s="3">
        <f>VLOOKUP(A72,总表!A:D,3,FALSE)</f>
        <v>9575</v>
      </c>
      <c r="E72" s="3">
        <f t="shared" si="6"/>
        <v>199572.08333333334</v>
      </c>
    </row>
    <row r="73" spans="1:5" x14ac:dyDescent="0.2">
      <c r="A73" s="3">
        <v>62</v>
      </c>
      <c r="D73" s="3">
        <f>VLOOKUP(A73,总表!A:D,3,FALSE)</f>
        <v>9615</v>
      </c>
      <c r="E73" s="3">
        <f t="shared" si="6"/>
        <v>209187.08333333334</v>
      </c>
    </row>
    <row r="74" spans="1:5" x14ac:dyDescent="0.2">
      <c r="A74" s="3">
        <v>63</v>
      </c>
      <c r="D74" s="3">
        <f>VLOOKUP(A74,总表!A:D,3,FALSE)</f>
        <v>9695</v>
      </c>
      <c r="E74" s="3">
        <f t="shared" si="6"/>
        <v>218882.08333333334</v>
      </c>
    </row>
    <row r="75" spans="1:5" x14ac:dyDescent="0.2">
      <c r="A75" s="3">
        <v>64</v>
      </c>
      <c r="D75" s="3">
        <f>VLOOKUP(A75,总表!A:D,3,FALSE)</f>
        <v>9815</v>
      </c>
      <c r="E75" s="3">
        <f t="shared" si="6"/>
        <v>228697.08333333334</v>
      </c>
    </row>
    <row r="76" spans="1:5" x14ac:dyDescent="0.2">
      <c r="A76" s="3">
        <v>65</v>
      </c>
      <c r="D76" s="3">
        <f>VLOOKUP(A76,总表!A:D,3,FALSE)</f>
        <v>9975</v>
      </c>
      <c r="E76" s="3">
        <f t="shared" si="6"/>
        <v>238672.08333333334</v>
      </c>
    </row>
    <row r="77" spans="1:5" x14ac:dyDescent="0.2">
      <c r="A77" s="3">
        <v>66</v>
      </c>
      <c r="D77" s="3">
        <f>VLOOKUP(A77,总表!A:D,3,FALSE)</f>
        <v>10175</v>
      </c>
      <c r="E77" s="3">
        <f t="shared" si="6"/>
        <v>248847.08333333334</v>
      </c>
    </row>
    <row r="78" spans="1:5" x14ac:dyDescent="0.2">
      <c r="A78" s="3">
        <v>67</v>
      </c>
      <c r="D78" s="3">
        <f>VLOOKUP(A78,总表!A:D,3,FALSE)</f>
        <v>10415</v>
      </c>
      <c r="E78" s="3">
        <f t="shared" si="6"/>
        <v>259262.08333333334</v>
      </c>
    </row>
    <row r="79" spans="1:5" x14ac:dyDescent="0.2">
      <c r="A79" s="3">
        <v>68</v>
      </c>
      <c r="D79" s="3">
        <f>VLOOKUP(A79,总表!A:D,3,FALSE)</f>
        <v>10695</v>
      </c>
      <c r="E79" s="3">
        <f t="shared" si="6"/>
        <v>269957.08333333337</v>
      </c>
    </row>
    <row r="80" spans="1:5" x14ac:dyDescent="0.2">
      <c r="A80" s="3">
        <v>69</v>
      </c>
      <c r="D80" s="3">
        <f>VLOOKUP(A80,总表!A:D,3,FALSE)</f>
        <v>11015</v>
      </c>
      <c r="E80" s="3">
        <f t="shared" si="6"/>
        <v>280972.08333333337</v>
      </c>
    </row>
    <row r="81" spans="1:5" x14ac:dyDescent="0.2">
      <c r="A81" s="3">
        <v>70</v>
      </c>
      <c r="D81" s="3">
        <f>VLOOKUP(A81,总表!A:D,3,FALSE)</f>
        <v>11375</v>
      </c>
      <c r="E81" s="3">
        <f t="shared" si="6"/>
        <v>292347.08333333337</v>
      </c>
    </row>
    <row r="82" spans="1:5" x14ac:dyDescent="0.2">
      <c r="A82" s="3">
        <v>71</v>
      </c>
      <c r="D82" s="3">
        <f>VLOOKUP(A82,总表!A:D,3,FALSE)</f>
        <v>12275</v>
      </c>
      <c r="E82" s="3">
        <f t="shared" si="6"/>
        <v>304622.08333333337</v>
      </c>
    </row>
    <row r="83" spans="1:5" x14ac:dyDescent="0.2">
      <c r="A83" s="3">
        <v>72</v>
      </c>
      <c r="D83" s="3">
        <f>VLOOKUP(A83,总表!A:D,3,FALSE)</f>
        <v>12320</v>
      </c>
      <c r="E83" s="3">
        <f t="shared" si="6"/>
        <v>316942.08333333337</v>
      </c>
    </row>
    <row r="84" spans="1:5" x14ac:dyDescent="0.2">
      <c r="A84" s="3">
        <v>73</v>
      </c>
      <c r="D84" s="3">
        <f>VLOOKUP(A84,总表!A:D,3,FALSE)</f>
        <v>12410</v>
      </c>
      <c r="E84" s="3">
        <f t="shared" si="6"/>
        <v>329352.08333333337</v>
      </c>
    </row>
    <row r="85" spans="1:5" x14ac:dyDescent="0.2">
      <c r="A85" s="3">
        <v>74</v>
      </c>
      <c r="D85" s="3">
        <f>VLOOKUP(A85,总表!A:D,3,FALSE)</f>
        <v>12545</v>
      </c>
      <c r="E85" s="3">
        <f t="shared" si="6"/>
        <v>341897.08333333337</v>
      </c>
    </row>
    <row r="86" spans="1:5" x14ac:dyDescent="0.2">
      <c r="A86" s="3">
        <v>75</v>
      </c>
      <c r="D86" s="3">
        <f>VLOOKUP(A86,总表!A:D,3,FALSE)</f>
        <v>12725</v>
      </c>
      <c r="E86" s="3">
        <f t="shared" si="6"/>
        <v>354622.08333333337</v>
      </c>
    </row>
    <row r="87" spans="1:5" x14ac:dyDescent="0.2">
      <c r="A87" s="3">
        <v>76</v>
      </c>
      <c r="D87" s="3">
        <f>VLOOKUP(A87,总表!A:D,3,FALSE)</f>
        <v>12950</v>
      </c>
      <c r="E87" s="3">
        <f t="shared" si="6"/>
        <v>367572.08333333337</v>
      </c>
    </row>
    <row r="88" spans="1:5" x14ac:dyDescent="0.2">
      <c r="A88" s="3">
        <v>77</v>
      </c>
      <c r="D88" s="3">
        <f>VLOOKUP(A88,总表!A:D,3,FALSE)</f>
        <v>13220</v>
      </c>
      <c r="E88" s="3">
        <f t="shared" si="6"/>
        <v>380792.08333333337</v>
      </c>
    </row>
    <row r="89" spans="1:5" x14ac:dyDescent="0.2">
      <c r="A89" s="3">
        <v>78</v>
      </c>
      <c r="D89" s="3">
        <f>VLOOKUP(A89,总表!A:D,3,FALSE)</f>
        <v>13535</v>
      </c>
      <c r="E89" s="3">
        <f t="shared" si="6"/>
        <v>394327.08333333337</v>
      </c>
    </row>
    <row r="90" spans="1:5" x14ac:dyDescent="0.2">
      <c r="A90" s="3">
        <v>79</v>
      </c>
      <c r="D90" s="3">
        <f>VLOOKUP(A90,总表!A:D,3,FALSE)</f>
        <v>13895</v>
      </c>
      <c r="E90" s="3">
        <f t="shared" si="6"/>
        <v>408222.08333333337</v>
      </c>
    </row>
    <row r="91" spans="1:5" x14ac:dyDescent="0.2">
      <c r="A91" s="3">
        <v>80</v>
      </c>
      <c r="D91" s="3">
        <f>VLOOKUP(A91,总表!A:D,3,FALSE)</f>
        <v>14300</v>
      </c>
      <c r="E91" s="3">
        <f t="shared" si="6"/>
        <v>422522.08333333337</v>
      </c>
    </row>
    <row r="92" spans="1:5" x14ac:dyDescent="0.2">
      <c r="A92" s="3">
        <v>81</v>
      </c>
      <c r="D92" s="3">
        <f>VLOOKUP(A92,总表!A:D,3,FALSE)</f>
        <v>15300</v>
      </c>
      <c r="E92" s="3">
        <f t="shared" si="6"/>
        <v>437822.08333333337</v>
      </c>
    </row>
    <row r="93" spans="1:5" x14ac:dyDescent="0.2">
      <c r="A93" s="3">
        <v>82</v>
      </c>
      <c r="D93" s="3">
        <f>VLOOKUP(A93,总表!A:D,3,FALSE)</f>
        <v>15350</v>
      </c>
      <c r="E93" s="3">
        <f t="shared" si="6"/>
        <v>453172.08333333337</v>
      </c>
    </row>
    <row r="94" spans="1:5" x14ac:dyDescent="0.2">
      <c r="A94" s="3">
        <v>83</v>
      </c>
      <c r="D94" s="3">
        <f>VLOOKUP(A94,总表!A:D,3,FALSE)</f>
        <v>15450</v>
      </c>
      <c r="E94" s="3">
        <f t="shared" si="6"/>
        <v>468622.08333333337</v>
      </c>
    </row>
    <row r="95" spans="1:5" x14ac:dyDescent="0.2">
      <c r="A95" s="3">
        <v>84</v>
      </c>
      <c r="D95" s="3">
        <f>VLOOKUP(A95,总表!A:D,3,FALSE)</f>
        <v>15600</v>
      </c>
      <c r="E95" s="3">
        <f t="shared" si="6"/>
        <v>484222.08333333337</v>
      </c>
    </row>
    <row r="96" spans="1:5" x14ac:dyDescent="0.2">
      <c r="A96" s="3">
        <v>85</v>
      </c>
      <c r="D96" s="3">
        <f>VLOOKUP(A96,总表!A:D,3,FALSE)</f>
        <v>15800</v>
      </c>
      <c r="E96" s="3">
        <f t="shared" ref="E96:E111" si="7">E95+D96</f>
        <v>500022.08333333337</v>
      </c>
    </row>
    <row r="97" spans="1:5" x14ac:dyDescent="0.2">
      <c r="A97" s="3">
        <v>86</v>
      </c>
      <c r="D97" s="3">
        <f>VLOOKUP(A97,总表!A:D,3,FALSE)</f>
        <v>16050</v>
      </c>
      <c r="E97" s="3">
        <f t="shared" si="7"/>
        <v>516072.08333333337</v>
      </c>
    </row>
    <row r="98" spans="1:5" x14ac:dyDescent="0.2">
      <c r="A98" s="3">
        <v>87</v>
      </c>
      <c r="D98" s="3">
        <f>VLOOKUP(A98,总表!A:D,3,FALSE)</f>
        <v>16350</v>
      </c>
      <c r="E98" s="3">
        <f t="shared" si="7"/>
        <v>532422.08333333337</v>
      </c>
    </row>
    <row r="99" spans="1:5" x14ac:dyDescent="0.2">
      <c r="A99" s="3">
        <v>88</v>
      </c>
      <c r="D99" s="3">
        <f>VLOOKUP(A99,总表!A:D,3,FALSE)</f>
        <v>16700</v>
      </c>
      <c r="E99" s="3">
        <f t="shared" si="7"/>
        <v>549122.08333333337</v>
      </c>
    </row>
    <row r="100" spans="1:5" x14ac:dyDescent="0.2">
      <c r="A100" s="3">
        <v>89</v>
      </c>
      <c r="D100" s="3">
        <f>VLOOKUP(A100,总表!A:D,3,FALSE)</f>
        <v>17100</v>
      </c>
      <c r="E100" s="3">
        <f t="shared" si="7"/>
        <v>566222.08333333337</v>
      </c>
    </row>
    <row r="101" spans="1:5" x14ac:dyDescent="0.2">
      <c r="A101" s="3">
        <v>90</v>
      </c>
      <c r="D101" s="3">
        <f>VLOOKUP(A101,总表!A:D,3,FALSE)</f>
        <v>17550</v>
      </c>
      <c r="E101" s="3">
        <f t="shared" si="7"/>
        <v>583772.08333333337</v>
      </c>
    </row>
    <row r="102" spans="1:5" x14ac:dyDescent="0.2">
      <c r="A102" s="3">
        <v>91</v>
      </c>
      <c r="D102" s="3">
        <f>VLOOKUP(A102,总表!A:D,3,FALSE)</f>
        <v>18650</v>
      </c>
      <c r="E102" s="3">
        <f t="shared" si="7"/>
        <v>602422.08333333337</v>
      </c>
    </row>
    <row r="103" spans="1:5" x14ac:dyDescent="0.2">
      <c r="A103" s="3">
        <v>92</v>
      </c>
      <c r="D103" s="3">
        <f>VLOOKUP(A103,总表!A:D,3,FALSE)</f>
        <v>18705</v>
      </c>
      <c r="E103" s="3">
        <f t="shared" si="7"/>
        <v>621127.08333333337</v>
      </c>
    </row>
    <row r="104" spans="1:5" x14ac:dyDescent="0.2">
      <c r="A104" s="3">
        <v>93</v>
      </c>
      <c r="D104" s="3">
        <f>VLOOKUP(A104,总表!A:D,3,FALSE)</f>
        <v>18815</v>
      </c>
      <c r="E104" s="3">
        <f t="shared" si="7"/>
        <v>639942.08333333337</v>
      </c>
    </row>
    <row r="105" spans="1:5" x14ac:dyDescent="0.2">
      <c r="A105" s="3">
        <v>94</v>
      </c>
      <c r="D105" s="3">
        <f>VLOOKUP(A105,总表!A:D,3,FALSE)</f>
        <v>18980</v>
      </c>
      <c r="E105" s="3">
        <f t="shared" si="7"/>
        <v>658922.08333333337</v>
      </c>
    </row>
    <row r="106" spans="1:5" x14ac:dyDescent="0.2">
      <c r="A106" s="3">
        <v>95</v>
      </c>
      <c r="D106" s="3">
        <f>VLOOKUP(A106,总表!A:D,3,FALSE)</f>
        <v>19200</v>
      </c>
      <c r="E106" s="3">
        <f t="shared" si="7"/>
        <v>678122.08333333337</v>
      </c>
    </row>
    <row r="107" spans="1:5" x14ac:dyDescent="0.2">
      <c r="A107" s="3">
        <v>96</v>
      </c>
      <c r="D107" s="3">
        <f>VLOOKUP(A107,总表!A:D,3,FALSE)</f>
        <v>19475</v>
      </c>
      <c r="E107" s="3">
        <f t="shared" si="7"/>
        <v>697597.08333333337</v>
      </c>
    </row>
    <row r="108" spans="1:5" x14ac:dyDescent="0.2">
      <c r="A108" s="3">
        <v>97</v>
      </c>
      <c r="D108" s="3">
        <f>VLOOKUP(A108,总表!A:D,3,FALSE)</f>
        <v>19805</v>
      </c>
      <c r="E108" s="3">
        <f t="shared" si="7"/>
        <v>717402.08333333337</v>
      </c>
    </row>
    <row r="109" spans="1:5" x14ac:dyDescent="0.2">
      <c r="A109" s="3">
        <v>98</v>
      </c>
      <c r="D109" s="3">
        <f>VLOOKUP(A109,总表!A:D,3,FALSE)</f>
        <v>20190</v>
      </c>
      <c r="E109" s="3">
        <f t="shared" si="7"/>
        <v>737592.08333333337</v>
      </c>
    </row>
    <row r="110" spans="1:5" x14ac:dyDescent="0.2">
      <c r="A110" s="3">
        <v>99</v>
      </c>
      <c r="D110" s="3">
        <f>VLOOKUP(A110,总表!A:D,3,FALSE)</f>
        <v>20630</v>
      </c>
      <c r="E110" s="3">
        <f t="shared" si="7"/>
        <v>758222.08333333337</v>
      </c>
    </row>
    <row r="111" spans="1:5" x14ac:dyDescent="0.2">
      <c r="A111" s="3">
        <v>100</v>
      </c>
      <c r="D111" s="3">
        <f>VLOOKUP(A111,总表!A:D,3,FALSE)</f>
        <v>21125</v>
      </c>
      <c r="E111" s="3">
        <f t="shared" si="7"/>
        <v>779347.08333333337</v>
      </c>
    </row>
  </sheetData>
  <mergeCells count="9">
    <mergeCell ref="AR19:AR20"/>
    <mergeCell ref="AR21:AR22"/>
    <mergeCell ref="AR23:AR24"/>
    <mergeCell ref="AR25:AR26"/>
    <mergeCell ref="AR9:AR10"/>
    <mergeCell ref="AR11:AR12"/>
    <mergeCell ref="AR13:AR14"/>
    <mergeCell ref="AR15:AR16"/>
    <mergeCell ref="AR17:AR18"/>
  </mergeCells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2">
    <tabColor theme="2" tint="-0.249977111117893"/>
  </sheetPr>
  <dimension ref="A1:AN109"/>
  <sheetViews>
    <sheetView topLeftCell="V1" workbookViewId="0">
      <selection activeCell="AJ28" sqref="AJ28"/>
    </sheetView>
  </sheetViews>
  <sheetFormatPr defaultColWidth="9" defaultRowHeight="14.25" x14ac:dyDescent="0.2"/>
  <cols>
    <col min="1" max="1" width="9" style="3" customWidth="1"/>
    <col min="2" max="2" width="13" style="3" customWidth="1"/>
    <col min="3" max="3" width="10.375" style="3" customWidth="1"/>
    <col min="4" max="5" width="9" style="3" customWidth="1"/>
    <col min="6" max="8" width="10.375" style="3" customWidth="1"/>
    <col min="9" max="9" width="16.375" customWidth="1"/>
    <col min="11" max="11" width="12.875" customWidth="1"/>
    <col min="13" max="13" width="39" customWidth="1"/>
    <col min="20" max="20" width="9" style="11"/>
    <col min="24" max="24" width="6.125" customWidth="1"/>
    <col min="26" max="26" width="11.25" customWidth="1"/>
    <col min="27" max="27" width="7.5" customWidth="1"/>
    <col min="28" max="28" width="8.125" customWidth="1"/>
    <col min="29" max="29" width="8.25" customWidth="1"/>
    <col min="30" max="30" width="9.875" customWidth="1"/>
    <col min="31" max="31" width="7.625" customWidth="1"/>
    <col min="32" max="32" width="8.25" customWidth="1"/>
    <col min="33" max="33" width="12.125" customWidth="1"/>
    <col min="34" max="34" width="11.75" customWidth="1"/>
    <col min="35" max="35" width="9.625" customWidth="1"/>
    <col min="36" max="36" width="15.125" customWidth="1"/>
    <col min="37" max="37" width="11.5" customWidth="1"/>
    <col min="38" max="38" width="9" customWidth="1"/>
    <col min="39" max="39" width="13.375" customWidth="1"/>
    <col min="40" max="40" width="7.75" customWidth="1"/>
  </cols>
  <sheetData>
    <row r="1" spans="1:39" x14ac:dyDescent="0.2">
      <c r="A1" s="38" t="s">
        <v>0</v>
      </c>
      <c r="B1" s="45" t="s">
        <v>9</v>
      </c>
      <c r="C1" s="45" t="s">
        <v>10</v>
      </c>
      <c r="D1" s="45" t="s">
        <v>11</v>
      </c>
      <c r="E1" s="45" t="s">
        <v>12</v>
      </c>
      <c r="F1" s="45" t="s">
        <v>13</v>
      </c>
      <c r="G1" s="45" t="s">
        <v>14</v>
      </c>
      <c r="H1" s="45" t="s">
        <v>15</v>
      </c>
      <c r="I1" s="29" t="s">
        <v>16</v>
      </c>
      <c r="J1" s="29" t="s">
        <v>17</v>
      </c>
      <c r="K1" s="29" t="s">
        <v>18</v>
      </c>
      <c r="L1" s="29" t="s">
        <v>19</v>
      </c>
      <c r="M1" s="29" t="s">
        <v>20</v>
      </c>
      <c r="N1" s="29"/>
      <c r="O1" s="29"/>
      <c r="P1" s="29"/>
      <c r="Q1" s="29"/>
      <c r="R1" s="1"/>
      <c r="AF1" s="14" t="s">
        <v>21</v>
      </c>
      <c r="AG1" s="14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</row>
    <row r="2" spans="1:39" x14ac:dyDescent="0.2">
      <c r="A2" s="8"/>
      <c r="B2" s="88" t="s">
        <v>28</v>
      </c>
      <c r="C2" s="88" t="s">
        <v>29</v>
      </c>
      <c r="D2" s="88" t="s">
        <v>30</v>
      </c>
      <c r="E2" s="88" t="s">
        <v>30</v>
      </c>
      <c r="F2" s="89"/>
      <c r="G2" s="88"/>
      <c r="H2" s="89"/>
      <c r="I2" s="2"/>
      <c r="J2" s="2"/>
      <c r="K2" s="2" t="s">
        <v>39</v>
      </c>
      <c r="L2" s="2"/>
      <c r="M2" s="2"/>
      <c r="N2" s="2"/>
      <c r="O2" s="2"/>
      <c r="P2" s="2"/>
      <c r="Q2" s="2"/>
      <c r="R2" s="1"/>
      <c r="S2" t="s">
        <v>31</v>
      </c>
      <c r="U2" t="s">
        <v>32</v>
      </c>
      <c r="V2" t="s">
        <v>33</v>
      </c>
      <c r="W2" t="s">
        <v>34</v>
      </c>
      <c r="Y2" t="s">
        <v>35</v>
      </c>
      <c r="Z2" t="s">
        <v>36</v>
      </c>
      <c r="AF2" s="14" t="s">
        <v>37</v>
      </c>
      <c r="AG2" s="14">
        <v>1</v>
      </c>
      <c r="AH2">
        <v>0</v>
      </c>
      <c r="AL2" s="92">
        <v>1</v>
      </c>
      <c r="AM2" s="92">
        <v>1000</v>
      </c>
    </row>
    <row r="3" spans="1:39" x14ac:dyDescent="0.2">
      <c r="A3" s="1"/>
      <c r="B3" s="3">
        <v>3</v>
      </c>
      <c r="C3" s="1">
        <f>B3/60</f>
        <v>0.05</v>
      </c>
      <c r="E3" s="1"/>
      <c r="F3" s="1" t="s">
        <v>37</v>
      </c>
      <c r="G3" s="1"/>
      <c r="H3" s="1" t="s">
        <v>38</v>
      </c>
      <c r="I3" s="1"/>
      <c r="R3" s="1"/>
      <c r="S3" t="str">
        <f>"3,1,100,100,1; 3,3,500,500,1; 14,30081,1,1,1; 4,4,"&amp;AH3&amp;","&amp;AH3&amp;",1"</f>
        <v>3,1,100,100,1; 3,3,500,500,1; 14,30081,1,1,1; 4,4,1000,1000,1</v>
      </c>
      <c r="U3">
        <f>V3/W3</f>
        <v>56.25</v>
      </c>
      <c r="V3">
        <v>5625</v>
      </c>
      <c r="W3">
        <v>100</v>
      </c>
      <c r="Y3">
        <v>10</v>
      </c>
      <c r="Z3">
        <f>Y3*100</f>
        <v>1000</v>
      </c>
      <c r="AB3" s="92"/>
      <c r="AC3" s="92" t="s">
        <v>40</v>
      </c>
      <c r="AD3" s="92" t="s">
        <v>41</v>
      </c>
      <c r="AF3" s="93" t="s">
        <v>42</v>
      </c>
      <c r="AG3" s="14">
        <v>2</v>
      </c>
      <c r="AH3">
        <v>1000</v>
      </c>
      <c r="AL3" s="92">
        <v>2</v>
      </c>
      <c r="AM3" s="92">
        <v>1000</v>
      </c>
    </row>
    <row r="4" spans="1:39" x14ac:dyDescent="0.2">
      <c r="A4" s="3">
        <v>1</v>
      </c>
      <c r="B4" s="3">
        <v>2</v>
      </c>
      <c r="C4" s="3">
        <f>C3+B4/60</f>
        <v>8.3333333333333343E-2</v>
      </c>
      <c r="D4" s="3">
        <f>VLOOKUP(A4,总表!A:D,3,FALSE)</f>
        <v>200</v>
      </c>
      <c r="F4" s="109" t="s">
        <v>42</v>
      </c>
      <c r="G4" s="3" t="str">
        <f>IFERROR(INDEX(主线!A:A,MATCH(A4,主线!C:C,0))&amp;"-"&amp;INDEX(主线!B:B,MATCH(A4,主线!C:C,0)),G3)</f>
        <v>1-1</v>
      </c>
      <c r="R4" s="1"/>
      <c r="S4" t="str">
        <f t="shared" ref="S4:S10" si="0">"3,1,100,100,1; 3,3,500,500,1; 14,30081,1,1,1; 4,4,"&amp;AH4&amp;","&amp;AH4&amp;",1"</f>
        <v>3,1,100,100,1; 3,3,500,500,1; 14,30081,1,1,1; 4,4,1000,1000,1</v>
      </c>
      <c r="U4">
        <f t="shared" ref="U4:U34" si="1">V4/W4</f>
        <v>56.25</v>
      </c>
      <c r="V4">
        <v>5625</v>
      </c>
      <c r="W4">
        <v>100</v>
      </c>
      <c r="Y4">
        <v>10</v>
      </c>
      <c r="Z4">
        <f t="shared" ref="Z4:Z34" si="2">Y4*100</f>
        <v>1000</v>
      </c>
      <c r="AB4" s="92" t="s">
        <v>43</v>
      </c>
      <c r="AC4" s="92">
        <v>1</v>
      </c>
      <c r="AD4" s="92">
        <v>100</v>
      </c>
      <c r="AF4" s="93" t="s">
        <v>44</v>
      </c>
      <c r="AG4" s="14">
        <v>3</v>
      </c>
      <c r="AH4">
        <v>1000</v>
      </c>
      <c r="AK4" t="s">
        <v>45</v>
      </c>
      <c r="AL4" s="92">
        <v>3</v>
      </c>
      <c r="AM4" s="92">
        <v>1000</v>
      </c>
    </row>
    <row r="5" spans="1:39" x14ac:dyDescent="0.2">
      <c r="A5" s="3">
        <v>2</v>
      </c>
      <c r="B5" s="3">
        <v>3</v>
      </c>
      <c r="C5" s="3">
        <f t="shared" ref="C5:C35" si="3">C4+B5/60</f>
        <v>0.13333333333333336</v>
      </c>
      <c r="D5" s="3">
        <f>VLOOKUP(A5,总表!A:D,3,FALSE)</f>
        <v>210</v>
      </c>
      <c r="F5" s="109" t="s">
        <v>44</v>
      </c>
      <c r="G5" s="3" t="str">
        <f>IFERROR(INDEX(主线!A:A,MATCH(A5,主线!C:C,0))&amp;"-"&amp;INDEX(主线!B:B,MATCH(A5,主线!C:C,0)),G4)</f>
        <v>1-1</v>
      </c>
      <c r="S5" t="str">
        <f t="shared" si="0"/>
        <v>3,1,100,100,1; 3,3,500,500,1; 14,30081,1,1,1; 4,4,1000,1000,1</v>
      </c>
      <c r="U5">
        <f t="shared" si="1"/>
        <v>56.25</v>
      </c>
      <c r="V5">
        <v>5625</v>
      </c>
      <c r="W5">
        <v>100</v>
      </c>
      <c r="Y5">
        <v>10</v>
      </c>
      <c r="Z5">
        <f t="shared" si="2"/>
        <v>1000</v>
      </c>
      <c r="AB5" s="92" t="s">
        <v>48</v>
      </c>
      <c r="AC5" s="92">
        <v>10</v>
      </c>
      <c r="AD5" s="92">
        <f>AC5*AD4</f>
        <v>1000</v>
      </c>
      <c r="AF5" s="93" t="s">
        <v>49</v>
      </c>
      <c r="AG5" s="14">
        <v>4</v>
      </c>
      <c r="AH5">
        <v>1000</v>
      </c>
      <c r="AL5" s="92">
        <v>4</v>
      </c>
      <c r="AM5" s="92">
        <v>1000</v>
      </c>
    </row>
    <row r="6" spans="1:39" x14ac:dyDescent="0.2">
      <c r="A6" s="3">
        <v>3</v>
      </c>
      <c r="B6" s="37">
        <v>3</v>
      </c>
      <c r="C6" s="3">
        <f t="shared" si="3"/>
        <v>0.18333333333333335</v>
      </c>
      <c r="D6" s="3">
        <f>VLOOKUP(A6,总表!A:D,3,FALSE)</f>
        <v>230</v>
      </c>
      <c r="F6" s="109" t="s">
        <v>49</v>
      </c>
      <c r="G6" s="3" t="str">
        <f>IFERROR(INDEX(主线!A:A,MATCH(A6,主线!C:C,0))&amp;"-"&amp;INDEX(主线!B:B,MATCH(A6,主线!C:C,0)),G5)</f>
        <v>1-1</v>
      </c>
      <c r="H6" s="1"/>
      <c r="I6" t="s">
        <v>142</v>
      </c>
      <c r="M6" t="s">
        <v>143</v>
      </c>
      <c r="S6" t="str">
        <f t="shared" si="0"/>
        <v>3,1,100,100,1; 3,3,500,500,1; 14,30081,1,1,1; 4,4,1000,1000,1</v>
      </c>
      <c r="U6">
        <f t="shared" si="1"/>
        <v>56.25</v>
      </c>
      <c r="V6">
        <v>5625</v>
      </c>
      <c r="W6">
        <v>100</v>
      </c>
      <c r="Y6">
        <v>10</v>
      </c>
      <c r="Z6">
        <f t="shared" si="2"/>
        <v>1000</v>
      </c>
      <c r="AF6" s="93" t="s">
        <v>50</v>
      </c>
      <c r="AG6" s="14">
        <v>5</v>
      </c>
      <c r="AH6">
        <v>1000</v>
      </c>
      <c r="AJ6" t="s">
        <v>51</v>
      </c>
      <c r="AK6" t="s">
        <v>52</v>
      </c>
      <c r="AL6" s="92">
        <v>5</v>
      </c>
      <c r="AM6" s="92">
        <v>1000</v>
      </c>
    </row>
    <row r="7" spans="1:39" x14ac:dyDescent="0.2">
      <c r="A7" s="3">
        <v>4</v>
      </c>
      <c r="B7" s="91">
        <v>3</v>
      </c>
      <c r="C7" s="3">
        <f t="shared" si="3"/>
        <v>0.23333333333333334</v>
      </c>
      <c r="D7" s="3">
        <f>VLOOKUP(A7,总表!A:D,3,FALSE)</f>
        <v>260</v>
      </c>
      <c r="F7" s="109" t="s">
        <v>50</v>
      </c>
      <c r="G7" s="3" t="str">
        <f>IFERROR(INDEX(主线!A:A,MATCH(A7,主线!C:C,0))&amp;"-"&amp;INDEX(主线!B:B,MATCH(A7,主线!C:C,0)),G6)</f>
        <v>1-1</v>
      </c>
      <c r="H7" s="1"/>
      <c r="M7" t="s">
        <v>144</v>
      </c>
      <c r="S7" t="str">
        <f t="shared" si="0"/>
        <v>3,1,100,100,1; 3,3,500,500,1; 14,30081,1,1,1; 4,4,1000,1000,1</v>
      </c>
      <c r="U7">
        <f t="shared" si="1"/>
        <v>56.25</v>
      </c>
      <c r="V7">
        <v>5625</v>
      </c>
      <c r="W7">
        <v>100</v>
      </c>
      <c r="Y7">
        <v>10</v>
      </c>
      <c r="Z7">
        <f t="shared" si="2"/>
        <v>1000</v>
      </c>
      <c r="AF7" s="93" t="s">
        <v>55</v>
      </c>
      <c r="AG7" s="14">
        <v>6</v>
      </c>
      <c r="AH7">
        <v>1000</v>
      </c>
      <c r="AL7" s="92">
        <v>6</v>
      </c>
      <c r="AM7" s="92">
        <v>1000</v>
      </c>
    </row>
    <row r="8" spans="1:39" x14ac:dyDescent="0.2">
      <c r="A8" s="3">
        <v>5</v>
      </c>
      <c r="B8" s="37">
        <v>4</v>
      </c>
      <c r="C8" s="3">
        <f t="shared" si="3"/>
        <v>0.3</v>
      </c>
      <c r="D8" s="3">
        <f>VLOOKUP(A8,总表!A:D,3,FALSE)</f>
        <v>300</v>
      </c>
      <c r="F8" s="109" t="s">
        <v>55</v>
      </c>
      <c r="G8" s="3" t="str">
        <f>IFERROR(INDEX(主线!A:A,MATCH(A8,主线!C:C,0))&amp;"-"&amp;INDEX(主线!B:B,MATCH(A8,主线!C:C,0)),G7)</f>
        <v>2-1</v>
      </c>
      <c r="H8" s="110" t="s">
        <v>56</v>
      </c>
      <c r="K8" t="s">
        <v>57</v>
      </c>
      <c r="M8" t="s">
        <v>58</v>
      </c>
      <c r="S8" t="str">
        <f t="shared" si="0"/>
        <v>3,1,100,100,1; 3,3,500,500,1; 14,30081,1,1,1; 4,4,1000,1000,1</v>
      </c>
      <c r="U8">
        <f t="shared" si="1"/>
        <v>56.25</v>
      </c>
      <c r="V8">
        <v>5625</v>
      </c>
      <c r="W8">
        <v>100</v>
      </c>
      <c r="Y8">
        <v>10</v>
      </c>
      <c r="Z8">
        <f t="shared" si="2"/>
        <v>1000</v>
      </c>
      <c r="AF8" s="93" t="s">
        <v>59</v>
      </c>
      <c r="AG8" s="14">
        <v>7</v>
      </c>
      <c r="AH8">
        <v>1000</v>
      </c>
      <c r="AJ8" t="s">
        <v>60</v>
      </c>
      <c r="AK8" t="s">
        <v>61</v>
      </c>
      <c r="AL8" s="92">
        <v>7</v>
      </c>
      <c r="AM8" s="92">
        <v>2000</v>
      </c>
    </row>
    <row r="9" spans="1:39" x14ac:dyDescent="0.2">
      <c r="B9" s="91">
        <v>2</v>
      </c>
      <c r="C9" s="3">
        <f t="shared" si="3"/>
        <v>0.33333333333333331</v>
      </c>
      <c r="F9" s="109" t="s">
        <v>59</v>
      </c>
      <c r="G9" s="3" t="str">
        <f>IFERROR(INDEX(主线!A:A,MATCH(A9,主线!C:C,0))&amp;"-"&amp;INDEX(主线!B:B,MATCH(A9,主线!C:C,0)),G8)</f>
        <v>2-1</v>
      </c>
      <c r="H9" s="1"/>
      <c r="M9" t="s">
        <v>145</v>
      </c>
      <c r="S9" t="str">
        <f t="shared" si="0"/>
        <v>3,1,100,100,1; 3,3,500,500,1; 14,30081,1,1,1; 4,4,1000,1000,1</v>
      </c>
      <c r="U9">
        <f t="shared" si="1"/>
        <v>56.25</v>
      </c>
      <c r="V9">
        <v>5625</v>
      </c>
      <c r="W9">
        <v>100</v>
      </c>
      <c r="Y9">
        <v>10</v>
      </c>
      <c r="Z9">
        <f t="shared" si="2"/>
        <v>1000</v>
      </c>
      <c r="AF9" s="94" t="s">
        <v>64</v>
      </c>
      <c r="AG9" s="98">
        <v>7</v>
      </c>
      <c r="AH9" s="99">
        <v>1000</v>
      </c>
      <c r="AI9" s="122">
        <f>AH9+AH10</f>
        <v>2000</v>
      </c>
      <c r="AL9" s="92">
        <v>8</v>
      </c>
      <c r="AM9" s="92">
        <v>2000</v>
      </c>
    </row>
    <row r="10" spans="1:39" x14ac:dyDescent="0.2">
      <c r="A10" s="3">
        <v>6</v>
      </c>
      <c r="B10" s="37">
        <v>4</v>
      </c>
      <c r="C10" s="3">
        <f t="shared" si="3"/>
        <v>0.39999999999999997</v>
      </c>
      <c r="D10" s="3">
        <f>VLOOKUP(A10,总表!A:D,3,FALSE)</f>
        <v>350</v>
      </c>
      <c r="F10" s="109" t="s">
        <v>64</v>
      </c>
      <c r="G10" s="3" t="str">
        <f>IFERROR(INDEX(主线!A:A,MATCH(A10,主线!C:C,0))&amp;"-"&amp;INDEX(主线!B:B,MATCH(A10,主线!C:C,0)),G9)</f>
        <v>2-1</v>
      </c>
      <c r="H10" s="1"/>
      <c r="I10" s="1" t="s">
        <v>146</v>
      </c>
      <c r="S10" t="str">
        <f t="shared" si="0"/>
        <v>3,1,100,100,1; 3,3,500,500,1; 14,30081,1,1,1; 4,4,1000,1000,1</v>
      </c>
      <c r="U10">
        <f t="shared" si="1"/>
        <v>56.25</v>
      </c>
      <c r="V10">
        <v>5625</v>
      </c>
      <c r="W10">
        <v>100</v>
      </c>
      <c r="Y10">
        <v>10</v>
      </c>
      <c r="Z10">
        <f t="shared" si="2"/>
        <v>1000</v>
      </c>
      <c r="AF10" s="94" t="s">
        <v>65</v>
      </c>
      <c r="AG10" s="98">
        <v>8</v>
      </c>
      <c r="AH10" s="99">
        <v>1000</v>
      </c>
      <c r="AI10" s="122"/>
      <c r="AJ10" t="s">
        <v>66</v>
      </c>
      <c r="AK10" t="s">
        <v>67</v>
      </c>
      <c r="AL10" s="92">
        <v>9</v>
      </c>
      <c r="AM10" s="92">
        <v>2000</v>
      </c>
    </row>
    <row r="11" spans="1:39" x14ac:dyDescent="0.2">
      <c r="B11" s="37">
        <v>5</v>
      </c>
      <c r="C11" s="3">
        <f t="shared" si="3"/>
        <v>0.48333333333333328</v>
      </c>
      <c r="F11" s="109" t="s">
        <v>65</v>
      </c>
      <c r="G11" s="3" t="str">
        <f>IFERROR(INDEX(主线!A:A,MATCH(A11,主线!C:C,0))&amp;"-"&amp;INDEX(主线!B:B,MATCH(A11,主线!C:C,0)),G10)</f>
        <v>2-1</v>
      </c>
      <c r="H11" s="111" t="s">
        <v>92</v>
      </c>
      <c r="I11" t="s">
        <v>93</v>
      </c>
      <c r="J11" t="s">
        <v>94</v>
      </c>
      <c r="M11" t="s">
        <v>147</v>
      </c>
      <c r="S11" t="str">
        <f>"3,1,100,100,1; 3,3,1000,1000,1; 14,30081,1,1,1; 4,4,"&amp;AH11&amp;","&amp;AH11&amp;",1"</f>
        <v>3,1,100,100,1; 3,3,1000,1000,1; 14,30081,1,1,1; 4,4,1000,1000,1</v>
      </c>
      <c r="U11">
        <f t="shared" si="1"/>
        <v>118.75</v>
      </c>
      <c r="V11">
        <v>11875</v>
      </c>
      <c r="W11">
        <v>100</v>
      </c>
      <c r="Y11">
        <v>10</v>
      </c>
      <c r="Z11">
        <f t="shared" si="2"/>
        <v>1000</v>
      </c>
      <c r="AF11" s="95" t="s">
        <v>69</v>
      </c>
      <c r="AG11" s="100">
        <v>8</v>
      </c>
      <c r="AH11" s="101">
        <v>1000</v>
      </c>
      <c r="AI11" s="121">
        <f>AH11+AH12</f>
        <v>2000</v>
      </c>
      <c r="AL11" s="92">
        <v>10</v>
      </c>
      <c r="AM11" s="92">
        <v>2000</v>
      </c>
    </row>
    <row r="12" spans="1:39" x14ac:dyDescent="0.2">
      <c r="A12" s="3">
        <v>7</v>
      </c>
      <c r="B12" s="3">
        <v>3</v>
      </c>
      <c r="C12" s="3">
        <f t="shared" si="3"/>
        <v>0.53333333333333333</v>
      </c>
      <c r="D12" s="3">
        <f>VLOOKUP(A12,总表!A:D,3,FALSE)</f>
        <v>410</v>
      </c>
      <c r="F12" s="109" t="s">
        <v>69</v>
      </c>
      <c r="G12" s="3" t="str">
        <f>IFERROR(INDEX(主线!A:A,MATCH(A12,主线!C:C,0))&amp;"-"&amp;INDEX(主线!B:B,MATCH(A12,主线!C:C,0)),G11)</f>
        <v>2-1</v>
      </c>
      <c r="H12" s="1"/>
      <c r="K12" t="s">
        <v>95</v>
      </c>
      <c r="M12" t="s">
        <v>148</v>
      </c>
      <c r="S12" t="str">
        <f t="shared" ref="S12:S18" si="4">"3,1,100,100,1; 3,3,1000,1000,1; 14,30081,1,1,1; 4,4,"&amp;AH12&amp;","&amp;AH12&amp;",1"</f>
        <v>3,1,100,100,1; 3,3,1000,1000,1; 14,30081,1,1,1; 4,4,1000,1000,1</v>
      </c>
      <c r="U12">
        <f t="shared" si="1"/>
        <v>118.75</v>
      </c>
      <c r="V12">
        <v>11875</v>
      </c>
      <c r="W12">
        <v>100</v>
      </c>
      <c r="Y12">
        <v>10</v>
      </c>
      <c r="Z12">
        <f t="shared" si="2"/>
        <v>1000</v>
      </c>
      <c r="AF12" s="95" t="s">
        <v>70</v>
      </c>
      <c r="AG12" s="100">
        <v>9</v>
      </c>
      <c r="AH12" s="101">
        <v>1000</v>
      </c>
      <c r="AI12" s="121"/>
      <c r="AK12" t="s">
        <v>71</v>
      </c>
      <c r="AL12" s="92">
        <v>11</v>
      </c>
      <c r="AM12" s="92">
        <v>2000</v>
      </c>
    </row>
    <row r="13" spans="1:39" x14ac:dyDescent="0.2">
      <c r="B13" s="3">
        <v>2</v>
      </c>
      <c r="C13" s="3">
        <f t="shared" si="3"/>
        <v>0.56666666666666665</v>
      </c>
      <c r="F13" s="109" t="s">
        <v>70</v>
      </c>
      <c r="G13" s="3" t="str">
        <f>IFERROR(INDEX(主线!A:A,MATCH(A13,主线!C:C,0))&amp;"-"&amp;INDEX(主线!B:B,MATCH(A13,主线!C:C,0)),G12)</f>
        <v>2-1</v>
      </c>
      <c r="H13" s="1"/>
      <c r="M13" t="s">
        <v>73</v>
      </c>
      <c r="S13" t="str">
        <f t="shared" si="4"/>
        <v>3,1,100,100,1; 3,3,1000,1000,1; 14,30081,1,1,1; 4,4,1000,1000,1</v>
      </c>
      <c r="U13">
        <f t="shared" si="1"/>
        <v>118.75</v>
      </c>
      <c r="V13">
        <v>11875</v>
      </c>
      <c r="W13">
        <v>100</v>
      </c>
      <c r="Y13">
        <v>10</v>
      </c>
      <c r="Z13">
        <f t="shared" si="2"/>
        <v>1000</v>
      </c>
      <c r="AF13" s="96" t="s">
        <v>74</v>
      </c>
      <c r="AG13" s="98">
        <v>9</v>
      </c>
      <c r="AH13" s="99">
        <v>1000</v>
      </c>
      <c r="AI13" s="122">
        <f>AH13+AH14</f>
        <v>2000</v>
      </c>
      <c r="AL13" s="92">
        <v>12</v>
      </c>
      <c r="AM13" s="92">
        <v>2000</v>
      </c>
    </row>
    <row r="14" spans="1:39" x14ac:dyDescent="0.2">
      <c r="A14" s="3">
        <v>8</v>
      </c>
      <c r="B14" s="3">
        <v>2</v>
      </c>
      <c r="C14" s="3">
        <f t="shared" si="3"/>
        <v>0.6</v>
      </c>
      <c r="D14" s="3">
        <f>VLOOKUP(A14,总表!A:D,3,FALSE)</f>
        <v>480</v>
      </c>
      <c r="F14" s="109" t="s">
        <v>74</v>
      </c>
      <c r="G14" s="3" t="str">
        <f>IFERROR(INDEX(主线!A:A,MATCH(A14,主线!C:C,0))&amp;"-"&amp;INDEX(主线!B:B,MATCH(A14,主线!C:C,0)),G13)</f>
        <v>2-1</v>
      </c>
      <c r="S14" t="str">
        <f t="shared" si="4"/>
        <v>3,1,100,100,1; 3,3,1000,1000,1; 14,30081,1,1,1; 4,4,1000,1000,1</v>
      </c>
      <c r="U14">
        <f t="shared" si="1"/>
        <v>118.75</v>
      </c>
      <c r="V14">
        <v>11875</v>
      </c>
      <c r="W14">
        <v>100</v>
      </c>
      <c r="Y14">
        <v>10</v>
      </c>
      <c r="Z14">
        <f t="shared" si="2"/>
        <v>1000</v>
      </c>
      <c r="AF14" s="96" t="s">
        <v>75</v>
      </c>
      <c r="AG14" s="98">
        <v>10</v>
      </c>
      <c r="AH14" s="99">
        <v>1000</v>
      </c>
      <c r="AI14" s="122"/>
      <c r="AJ14" t="s">
        <v>76</v>
      </c>
      <c r="AK14" t="s">
        <v>77</v>
      </c>
      <c r="AL14" s="92">
        <v>13</v>
      </c>
      <c r="AM14" s="92">
        <v>2000</v>
      </c>
    </row>
    <row r="15" spans="1:39" x14ac:dyDescent="0.2">
      <c r="B15" s="37">
        <v>3</v>
      </c>
      <c r="C15" s="3">
        <f t="shared" si="3"/>
        <v>0.65</v>
      </c>
      <c r="F15" s="109" t="s">
        <v>75</v>
      </c>
      <c r="G15" s="3" t="str">
        <f>IFERROR(INDEX(主线!A:A,MATCH(A15,主线!C:C,0))&amp;"-"&amp;INDEX(主线!B:B,MATCH(A15,主线!C:C,0)),G14)</f>
        <v>2-1</v>
      </c>
      <c r="I15" t="s">
        <v>88</v>
      </c>
      <c r="M15" t="s">
        <v>89</v>
      </c>
      <c r="S15" t="str">
        <f t="shared" si="4"/>
        <v>3,1,100,100,1; 3,3,1000,1000,1; 14,30081,1,1,1; 4,4,1000,1000,1</v>
      </c>
      <c r="U15">
        <f t="shared" si="1"/>
        <v>118.75</v>
      </c>
      <c r="V15">
        <v>11875</v>
      </c>
      <c r="W15">
        <v>100</v>
      </c>
      <c r="Y15">
        <v>10</v>
      </c>
      <c r="Z15">
        <f t="shared" si="2"/>
        <v>1000</v>
      </c>
      <c r="AF15" s="95" t="s">
        <v>80</v>
      </c>
      <c r="AG15" s="100">
        <v>10</v>
      </c>
      <c r="AH15" s="101">
        <v>1000</v>
      </c>
      <c r="AI15" s="121">
        <f>AH15+AH16</f>
        <v>2000</v>
      </c>
      <c r="AL15" s="92">
        <v>14</v>
      </c>
      <c r="AM15" s="92">
        <v>2000</v>
      </c>
    </row>
    <row r="16" spans="1:39" x14ac:dyDescent="0.2">
      <c r="A16" s="3">
        <v>9</v>
      </c>
      <c r="B16" s="3">
        <v>2</v>
      </c>
      <c r="C16" s="3">
        <f t="shared" si="3"/>
        <v>0.68333333333333335</v>
      </c>
      <c r="D16" s="3">
        <f>VLOOKUP(A16,总表!A:D,3,FALSE)</f>
        <v>560</v>
      </c>
      <c r="F16" s="109" t="s">
        <v>80</v>
      </c>
      <c r="G16" s="3" t="str">
        <f>IFERROR(INDEX(主线!A:A,MATCH(A16,主线!C:C,0))&amp;"-"&amp;INDEX(主线!B:B,MATCH(A16,主线!C:C,0)),G15)</f>
        <v>2-1</v>
      </c>
      <c r="S16" t="str">
        <f t="shared" si="4"/>
        <v>3,1,100,100,1; 3,3,1000,1000,1; 14,30081,1,1,1; 4,4,1000,1000,1</v>
      </c>
      <c r="U16">
        <f t="shared" si="1"/>
        <v>118.75</v>
      </c>
      <c r="V16">
        <v>11875</v>
      </c>
      <c r="W16">
        <v>100</v>
      </c>
      <c r="Y16">
        <v>10</v>
      </c>
      <c r="Z16">
        <f t="shared" si="2"/>
        <v>1000</v>
      </c>
      <c r="AF16" s="95" t="s">
        <v>81</v>
      </c>
      <c r="AG16" s="100">
        <v>11</v>
      </c>
      <c r="AH16" s="101">
        <v>1000</v>
      </c>
      <c r="AI16" s="121"/>
      <c r="AJ16" t="s">
        <v>82</v>
      </c>
      <c r="AK16" t="s">
        <v>83</v>
      </c>
      <c r="AL16" s="92">
        <v>15</v>
      </c>
      <c r="AM16" s="92">
        <v>2000</v>
      </c>
    </row>
    <row r="17" spans="1:40" x14ac:dyDescent="0.2">
      <c r="B17" s="3">
        <v>2</v>
      </c>
      <c r="C17" s="3">
        <f t="shared" si="3"/>
        <v>0.71666666666666667</v>
      </c>
      <c r="F17" s="109" t="s">
        <v>81</v>
      </c>
      <c r="G17" s="3" t="str">
        <f>IFERROR(INDEX(主线!A:A,MATCH(A17,主线!C:C,0))&amp;"-"&amp;INDEX(主线!B:B,MATCH(A17,主线!C:C,0)),G16)</f>
        <v>2-1</v>
      </c>
      <c r="S17" t="str">
        <f t="shared" si="4"/>
        <v>3,1,100,100,1; 3,3,1000,1000,1; 14,30081,1,1,1; 4,4,1000,1000,1</v>
      </c>
      <c r="U17">
        <f t="shared" si="1"/>
        <v>118.75</v>
      </c>
      <c r="V17">
        <v>11875</v>
      </c>
      <c r="W17">
        <v>100</v>
      </c>
      <c r="Y17">
        <v>10</v>
      </c>
      <c r="Z17">
        <f t="shared" si="2"/>
        <v>1000</v>
      </c>
      <c r="AF17" s="96" t="s">
        <v>84</v>
      </c>
      <c r="AG17" s="98">
        <v>11</v>
      </c>
      <c r="AH17" s="99">
        <v>1000</v>
      </c>
      <c r="AI17" s="122">
        <f>AH17+AH18</f>
        <v>2000</v>
      </c>
      <c r="AL17" s="92">
        <v>16</v>
      </c>
      <c r="AM17" s="92">
        <v>2000</v>
      </c>
    </row>
    <row r="18" spans="1:40" x14ac:dyDescent="0.2">
      <c r="A18" s="3">
        <v>10</v>
      </c>
      <c r="B18" s="3">
        <v>2</v>
      </c>
      <c r="C18" s="3">
        <f t="shared" si="3"/>
        <v>0.75</v>
      </c>
      <c r="D18" s="3">
        <f>VLOOKUP(A18,总表!A:D,3,FALSE)</f>
        <v>650</v>
      </c>
      <c r="F18" s="109" t="s">
        <v>84</v>
      </c>
      <c r="G18" s="3" t="str">
        <f>IFERROR(INDEX(主线!A:A,MATCH(A18,主线!C:C,0))&amp;"-"&amp;INDEX(主线!B:B,MATCH(A18,主线!C:C,0)),G17)</f>
        <v>3-1</v>
      </c>
      <c r="K18" t="s">
        <v>78</v>
      </c>
      <c r="M18" t="s">
        <v>79</v>
      </c>
      <c r="S18" t="str">
        <f t="shared" si="4"/>
        <v>3,1,100,100,1; 3,3,1000,1000,1; 14,30081,1,1,1; 4,4,1000,1000,1</v>
      </c>
      <c r="U18">
        <f t="shared" si="1"/>
        <v>118.75</v>
      </c>
      <c r="V18">
        <v>11875</v>
      </c>
      <c r="W18">
        <v>100</v>
      </c>
      <c r="Y18">
        <v>10</v>
      </c>
      <c r="Z18">
        <f t="shared" si="2"/>
        <v>1000</v>
      </c>
      <c r="AF18" s="96" t="s">
        <v>85</v>
      </c>
      <c r="AG18" s="98">
        <v>12</v>
      </c>
      <c r="AH18" s="99">
        <v>1000</v>
      </c>
      <c r="AI18" s="122"/>
      <c r="AJ18" t="s">
        <v>86</v>
      </c>
      <c r="AK18" t="s">
        <v>87</v>
      </c>
    </row>
    <row r="19" spans="1:40" x14ac:dyDescent="0.2">
      <c r="B19" s="37">
        <v>4</v>
      </c>
      <c r="C19" s="3">
        <f t="shared" si="3"/>
        <v>0.81666666666666665</v>
      </c>
      <c r="F19" s="109" t="s">
        <v>85</v>
      </c>
      <c r="G19" s="3" t="str">
        <f>IFERROR(INDEX(主线!A:A,MATCH(A19,主线!C:C,0))&amp;"-"&amp;INDEX(主线!B:B,MATCH(A19,主线!C:C,0)),G18)</f>
        <v>3-1</v>
      </c>
      <c r="I19" t="s">
        <v>110</v>
      </c>
      <c r="J19" t="s">
        <v>111</v>
      </c>
      <c r="M19" t="s">
        <v>149</v>
      </c>
      <c r="S19" t="str">
        <f>"3,1,100,100,1; 3,3,1500,1500,1; 14,30081,1,1,1; 4,4,"&amp;AH19&amp;","&amp;AH19&amp;",1"</f>
        <v>3,1,100,100,1; 3,3,1500,1500,1; 14,30081,1,1,1; 4,4,1000,1000,1</v>
      </c>
      <c r="U19">
        <f t="shared" si="1"/>
        <v>181.25</v>
      </c>
      <c r="V19">
        <v>18125</v>
      </c>
      <c r="W19">
        <v>100</v>
      </c>
      <c r="Y19">
        <v>10</v>
      </c>
      <c r="Z19">
        <f t="shared" si="2"/>
        <v>1000</v>
      </c>
      <c r="AF19" s="95" t="s">
        <v>90</v>
      </c>
      <c r="AG19" s="100">
        <v>12</v>
      </c>
      <c r="AH19" s="101">
        <v>1000</v>
      </c>
      <c r="AI19" s="121">
        <f>AH19+AH20</f>
        <v>2000</v>
      </c>
      <c r="AN19" t="s">
        <v>91</v>
      </c>
    </row>
    <row r="20" spans="1:40" x14ac:dyDescent="0.2">
      <c r="A20" s="3">
        <v>11</v>
      </c>
      <c r="B20" s="37">
        <v>8</v>
      </c>
      <c r="C20" s="3">
        <f t="shared" si="3"/>
        <v>0.95</v>
      </c>
      <c r="D20" s="3">
        <f>VLOOKUP(A20,总表!A:D,3,FALSE)</f>
        <v>950</v>
      </c>
      <c r="F20" s="109" t="s">
        <v>99</v>
      </c>
      <c r="G20" s="3" t="str">
        <f>IFERROR(INDEX(主线!A:A,MATCH(A20,主线!C:C,0))&amp;"-"&amp;INDEX(主线!B:B,MATCH(A20,主线!C:C,0)),G19)</f>
        <v>3-1</v>
      </c>
      <c r="H20" s="110" t="s">
        <v>150</v>
      </c>
      <c r="M20" t="s">
        <v>151</v>
      </c>
      <c r="S20" t="str">
        <f t="shared" ref="S20:S26" si="5">"3,1,100,100,1; 3,3,1500,1500,1; 14,30081,1,1,1; 4,4,"&amp;AH20&amp;","&amp;AH20&amp;",1"</f>
        <v>3,1,100,100,1; 3,3,1500,1500,1; 14,30081,1,1,1; 4,4,1000,1000,1</v>
      </c>
      <c r="U20">
        <f t="shared" si="1"/>
        <v>181.25</v>
      </c>
      <c r="V20">
        <v>18125</v>
      </c>
      <c r="W20">
        <v>100</v>
      </c>
      <c r="Y20">
        <v>10</v>
      </c>
      <c r="Z20">
        <f t="shared" si="2"/>
        <v>1000</v>
      </c>
      <c r="AF20" s="95" t="s">
        <v>97</v>
      </c>
      <c r="AG20" s="100">
        <v>13</v>
      </c>
      <c r="AH20" s="101">
        <v>1000</v>
      </c>
      <c r="AI20" s="121"/>
      <c r="AM20" t="s">
        <v>98</v>
      </c>
      <c r="AN20">
        <v>50</v>
      </c>
    </row>
    <row r="21" spans="1:40" x14ac:dyDescent="0.2">
      <c r="A21" s="3">
        <v>12</v>
      </c>
      <c r="B21" s="37">
        <v>8</v>
      </c>
      <c r="C21" s="3">
        <f t="shared" si="3"/>
        <v>1.0833333333333333</v>
      </c>
      <c r="D21" s="3">
        <f>VLOOKUP(A21,总表!A:D,3,FALSE)</f>
        <v>965</v>
      </c>
      <c r="F21" s="109" t="s">
        <v>101</v>
      </c>
      <c r="G21" s="3" t="str">
        <f>IFERROR(INDEX(主线!A:A,MATCH(A21,主线!C:C,0))&amp;"-"&amp;INDEX(主线!B:B,MATCH(A21,主线!C:C,0)),G20)</f>
        <v>3-1</v>
      </c>
      <c r="J21" t="s">
        <v>82</v>
      </c>
      <c r="M21" t="s">
        <v>152</v>
      </c>
      <c r="S21" t="str">
        <f t="shared" si="5"/>
        <v>3,1,100,100,1; 3,3,1500,1500,1; 14,30081,1,1,1; 4,4,1000,1000,1</v>
      </c>
      <c r="U21">
        <f t="shared" si="1"/>
        <v>181.25</v>
      </c>
      <c r="V21">
        <v>18125</v>
      </c>
      <c r="W21">
        <v>100</v>
      </c>
      <c r="Y21">
        <v>10</v>
      </c>
      <c r="Z21">
        <f t="shared" si="2"/>
        <v>1000</v>
      </c>
      <c r="AF21" s="96" t="s">
        <v>99</v>
      </c>
      <c r="AG21" s="98">
        <v>13</v>
      </c>
      <c r="AH21" s="99">
        <v>1000</v>
      </c>
      <c r="AI21" s="122">
        <f>AH21+AH22</f>
        <v>2000</v>
      </c>
      <c r="AM21" t="s">
        <v>100</v>
      </c>
      <c r="AN21">
        <v>50</v>
      </c>
    </row>
    <row r="22" spans="1:40" x14ac:dyDescent="0.2">
      <c r="A22" s="3">
        <v>13</v>
      </c>
      <c r="B22" s="3">
        <v>8</v>
      </c>
      <c r="C22" s="3">
        <f t="shared" si="3"/>
        <v>1.2166666666666666</v>
      </c>
      <c r="D22" s="3">
        <f>VLOOKUP(A22,总表!A:D,3,FALSE)</f>
        <v>995</v>
      </c>
      <c r="G22" s="3" t="str">
        <f>IFERROR(INDEX(主线!A:A,MATCH(A22,主线!C:C,0))&amp;"-"&amp;INDEX(主线!B:B,MATCH(A22,主线!C:C,0)),G21)</f>
        <v>3-1</v>
      </c>
      <c r="S22" t="str">
        <f t="shared" si="5"/>
        <v>3,1,100,100,1; 3,3,1500,1500,1; 14,30081,1,1,1; 4,4,1000,1000,1</v>
      </c>
      <c r="U22">
        <f t="shared" si="1"/>
        <v>181.25</v>
      </c>
      <c r="V22">
        <v>18125</v>
      </c>
      <c r="W22">
        <v>100</v>
      </c>
      <c r="Y22">
        <v>10</v>
      </c>
      <c r="Z22">
        <f t="shared" si="2"/>
        <v>1000</v>
      </c>
      <c r="AF22" s="96" t="s">
        <v>102</v>
      </c>
      <c r="AG22" s="98">
        <v>14</v>
      </c>
      <c r="AH22" s="99">
        <v>1000</v>
      </c>
      <c r="AI22" s="122"/>
      <c r="AJ22" t="s">
        <v>103</v>
      </c>
      <c r="AM22" t="s">
        <v>104</v>
      </c>
      <c r="AN22">
        <v>500</v>
      </c>
    </row>
    <row r="23" spans="1:40" x14ac:dyDescent="0.2">
      <c r="A23" s="3">
        <v>14</v>
      </c>
      <c r="B23" s="37">
        <v>9</v>
      </c>
      <c r="C23" s="3">
        <f t="shared" si="3"/>
        <v>1.3666666666666665</v>
      </c>
      <c r="D23" s="3">
        <f>VLOOKUP(A23,总表!A:D,3,FALSE)</f>
        <v>1040</v>
      </c>
      <c r="F23" s="109" t="s">
        <v>106</v>
      </c>
      <c r="G23" s="3" t="str">
        <f>IFERROR(INDEX(主线!A:A,MATCH(A23,主线!C:C,0))&amp;"-"&amp;INDEX(主线!B:B,MATCH(A23,主线!C:C,0)),G22)</f>
        <v>3-1</v>
      </c>
      <c r="J23" t="s">
        <v>86</v>
      </c>
      <c r="M23" t="s">
        <v>153</v>
      </c>
      <c r="S23" t="str">
        <f t="shared" si="5"/>
        <v>3,1,100,100,1; 3,3,1500,1500,1; 14,30081,1,1,1; 4,4,1000,1000,1</v>
      </c>
      <c r="U23">
        <f t="shared" si="1"/>
        <v>181.25</v>
      </c>
      <c r="V23">
        <v>18125</v>
      </c>
      <c r="W23">
        <v>100</v>
      </c>
      <c r="Y23">
        <v>10</v>
      </c>
      <c r="Z23">
        <f t="shared" si="2"/>
        <v>1000</v>
      </c>
      <c r="AF23" s="95" t="s">
        <v>101</v>
      </c>
      <c r="AG23" s="100">
        <v>14</v>
      </c>
      <c r="AH23" s="101">
        <v>1000</v>
      </c>
      <c r="AI23" s="121">
        <f>AH23+AH24</f>
        <v>2000</v>
      </c>
    </row>
    <row r="24" spans="1:40" x14ac:dyDescent="0.2">
      <c r="A24" s="3">
        <v>15</v>
      </c>
      <c r="B24" s="3">
        <v>10</v>
      </c>
      <c r="C24" s="3">
        <f t="shared" si="3"/>
        <v>1.5333333333333332</v>
      </c>
      <c r="D24" s="3">
        <f>VLOOKUP(A24,总表!A:D,3,FALSE)</f>
        <v>1100</v>
      </c>
      <c r="G24" s="3" t="str">
        <f>IFERROR(INDEX(主线!A:A,MATCH(A24,主线!C:C,0))&amp;"-"&amp;INDEX(主线!B:B,MATCH(A24,主线!C:C,0)),G23)</f>
        <v>3-1</v>
      </c>
      <c r="S24" t="str">
        <f t="shared" si="5"/>
        <v>3,1,100,100,1; 3,3,1500,1500,1; 14,30081,1,1,1; 4,4,1000,1000,1</v>
      </c>
      <c r="U24">
        <f t="shared" si="1"/>
        <v>181.25</v>
      </c>
      <c r="V24">
        <v>18125</v>
      </c>
      <c r="W24">
        <v>100</v>
      </c>
      <c r="Y24">
        <v>10</v>
      </c>
      <c r="Z24">
        <f t="shared" si="2"/>
        <v>1000</v>
      </c>
      <c r="AF24" s="95" t="s">
        <v>107</v>
      </c>
      <c r="AG24" s="100">
        <v>15</v>
      </c>
      <c r="AH24" s="101">
        <v>1000</v>
      </c>
      <c r="AI24" s="121"/>
      <c r="AM24" t="s">
        <v>108</v>
      </c>
    </row>
    <row r="25" spans="1:40" x14ac:dyDescent="0.2">
      <c r="A25" s="3">
        <v>16</v>
      </c>
      <c r="B25" s="37">
        <v>20</v>
      </c>
      <c r="C25" s="3">
        <f t="shared" si="3"/>
        <v>1.8666666666666665</v>
      </c>
      <c r="D25" s="3">
        <f>VLOOKUP(A25,总表!A:D,3,FALSE)</f>
        <v>1175</v>
      </c>
      <c r="F25" s="109" t="s">
        <v>118</v>
      </c>
      <c r="G25" s="3" t="str">
        <f>IFERROR(INDEX(主线!A:A,MATCH(A25,主线!C:C,0))&amp;"-"&amp;INDEX(主线!B:B,MATCH(A25,主线!C:C,0)),G24)</f>
        <v>3-1</v>
      </c>
      <c r="H25" s="1"/>
      <c r="I25" t="s">
        <v>154</v>
      </c>
      <c r="J25" t="s">
        <v>138</v>
      </c>
      <c r="S25" t="str">
        <f t="shared" si="5"/>
        <v>3,1,100,100,1; 3,3,1500,1500,1; 14,30081,1,1,1; 4,4,1000,1000,1</v>
      </c>
      <c r="U25">
        <f t="shared" si="1"/>
        <v>181.25</v>
      </c>
      <c r="V25">
        <v>18125</v>
      </c>
      <c r="W25">
        <v>100</v>
      </c>
      <c r="Y25">
        <v>10</v>
      </c>
      <c r="Z25">
        <f t="shared" si="2"/>
        <v>1000</v>
      </c>
      <c r="AF25" s="96" t="s">
        <v>105</v>
      </c>
      <c r="AG25" s="98">
        <v>15</v>
      </c>
      <c r="AH25" s="99">
        <v>1000</v>
      </c>
      <c r="AI25" s="122">
        <f>AH25+AH26</f>
        <v>2000</v>
      </c>
    </row>
    <row r="26" spans="1:40" x14ac:dyDescent="0.2">
      <c r="A26" s="3">
        <v>17</v>
      </c>
      <c r="B26" s="3">
        <v>10</v>
      </c>
      <c r="C26" s="3">
        <f t="shared" si="3"/>
        <v>2.0333333333333332</v>
      </c>
      <c r="D26" s="3">
        <f>VLOOKUP(A26,总表!A:D,3,FALSE)</f>
        <v>1265</v>
      </c>
      <c r="F26" s="90"/>
      <c r="G26" s="3" t="str">
        <f>IFERROR(INDEX(主线!A:A,MATCH(A26,主线!C:C,0))&amp;"-"&amp;INDEX(主线!B:B,MATCH(A26,主线!C:C,0)),G25)</f>
        <v>4-1</v>
      </c>
      <c r="H26" s="1"/>
      <c r="M26" s="13" t="s">
        <v>155</v>
      </c>
      <c r="S26" t="str">
        <f t="shared" si="5"/>
        <v>3,1,100,100,1; 3,3,1500,1500,1; 14,30081,1,1,1; 4,4,1000,1000,1</v>
      </c>
      <c r="U26">
        <f t="shared" si="1"/>
        <v>181.25</v>
      </c>
      <c r="V26">
        <v>18125</v>
      </c>
      <c r="W26">
        <v>100</v>
      </c>
      <c r="Y26">
        <v>10</v>
      </c>
      <c r="Z26">
        <f t="shared" si="2"/>
        <v>1000</v>
      </c>
      <c r="AF26" s="96" t="s">
        <v>116</v>
      </c>
      <c r="AG26" s="98">
        <v>16</v>
      </c>
      <c r="AH26" s="99">
        <v>1000</v>
      </c>
      <c r="AI26" s="122"/>
      <c r="AJ26" t="s">
        <v>117</v>
      </c>
    </row>
    <row r="27" spans="1:40" x14ac:dyDescent="0.2">
      <c r="A27" s="3">
        <v>18</v>
      </c>
      <c r="C27" s="3">
        <f t="shared" si="3"/>
        <v>2.0333333333333332</v>
      </c>
      <c r="D27" s="3">
        <f>VLOOKUP(A27,总表!A:D,3,FALSE)</f>
        <v>1370</v>
      </c>
      <c r="F27" s="109" t="s">
        <v>123</v>
      </c>
      <c r="G27" s="3" t="str">
        <f>IFERROR(INDEX(主线!A:A,MATCH(A27,主线!C:C,0))&amp;"-"&amp;INDEX(主线!B:B,MATCH(A27,主线!C:C,0)),G26)</f>
        <v>4-1</v>
      </c>
      <c r="H27" s="1"/>
      <c r="J27" t="s">
        <v>114</v>
      </c>
      <c r="K27" t="s">
        <v>115</v>
      </c>
      <c r="U27">
        <f t="shared" si="1"/>
        <v>243.75</v>
      </c>
      <c r="V27">
        <v>24375</v>
      </c>
      <c r="W27">
        <v>100</v>
      </c>
      <c r="Y27">
        <v>10</v>
      </c>
      <c r="Z27">
        <f t="shared" si="2"/>
        <v>1000</v>
      </c>
      <c r="AF27" s="97" t="s">
        <v>120</v>
      </c>
    </row>
    <row r="28" spans="1:40" x14ac:dyDescent="0.2">
      <c r="A28" s="3">
        <v>19</v>
      </c>
      <c r="C28" s="3">
        <f t="shared" si="3"/>
        <v>2.0333333333333332</v>
      </c>
      <c r="D28" s="3">
        <f>VLOOKUP(A28,总表!A:D,3,FALSE)</f>
        <v>1490</v>
      </c>
      <c r="G28" s="3" t="str">
        <f>IFERROR(INDEX(主线!A:A,MATCH(A28,主线!C:C,0))&amp;"-"&amp;INDEX(主线!B:B,MATCH(A28,主线!C:C,0)),G27)</f>
        <v>4-1</v>
      </c>
      <c r="H28" s="1"/>
      <c r="U28">
        <f t="shared" si="1"/>
        <v>243.75</v>
      </c>
      <c r="V28">
        <v>24375</v>
      </c>
      <c r="W28">
        <v>100</v>
      </c>
      <c r="Y28">
        <v>10</v>
      </c>
      <c r="Z28">
        <f t="shared" si="2"/>
        <v>1000</v>
      </c>
      <c r="AF28" s="97" t="s">
        <v>109</v>
      </c>
    </row>
    <row r="29" spans="1:40" x14ac:dyDescent="0.2">
      <c r="A29" s="3">
        <v>20</v>
      </c>
      <c r="C29" s="3">
        <f t="shared" si="3"/>
        <v>2.0333333333333332</v>
      </c>
      <c r="D29" s="3">
        <f>VLOOKUP(A29,总表!A:D,3,FALSE)</f>
        <v>1625</v>
      </c>
      <c r="G29" s="3" t="str">
        <f>IFERROR(INDEX(主线!A:A,MATCH(A29,主线!C:C,0))&amp;"-"&amp;INDEX(主线!B:B,MATCH(A29,主线!C:C,0)),G28)</f>
        <v>4-1</v>
      </c>
      <c r="K29" t="s">
        <v>129</v>
      </c>
      <c r="U29">
        <f t="shared" si="1"/>
        <v>243.75</v>
      </c>
      <c r="V29">
        <v>24375</v>
      </c>
      <c r="W29">
        <v>100</v>
      </c>
      <c r="Y29">
        <v>10</v>
      </c>
      <c r="Z29">
        <f t="shared" si="2"/>
        <v>1000</v>
      </c>
      <c r="AF29" s="97" t="s">
        <v>113</v>
      </c>
      <c r="AM29" t="s">
        <v>125</v>
      </c>
    </row>
    <row r="30" spans="1:40" x14ac:dyDescent="0.2">
      <c r="A30" s="3">
        <v>21</v>
      </c>
      <c r="C30" s="3">
        <f t="shared" si="3"/>
        <v>2.0333333333333332</v>
      </c>
      <c r="D30" s="3">
        <f>VLOOKUP(A30,总表!A:D,3,FALSE)</f>
        <v>2025</v>
      </c>
      <c r="E30" s="3">
        <v>1</v>
      </c>
      <c r="G30" s="3" t="str">
        <f>IFERROR(INDEX(主线!A:A,MATCH(A30,主线!C:C,0))&amp;"-"&amp;INDEX(主线!B:B,MATCH(A30,主线!C:C,0)),G29)</f>
        <v>4-1</v>
      </c>
      <c r="H30" s="1"/>
      <c r="U30">
        <f t="shared" si="1"/>
        <v>243.75</v>
      </c>
      <c r="V30">
        <v>24375</v>
      </c>
      <c r="W30">
        <v>100</v>
      </c>
      <c r="Y30">
        <v>10</v>
      </c>
      <c r="Z30">
        <f t="shared" si="2"/>
        <v>1000</v>
      </c>
      <c r="AF30" s="97" t="s">
        <v>127</v>
      </c>
    </row>
    <row r="31" spans="1:40" x14ac:dyDescent="0.2">
      <c r="A31" s="3">
        <v>22</v>
      </c>
      <c r="C31" s="3">
        <f t="shared" si="3"/>
        <v>2.0333333333333332</v>
      </c>
      <c r="D31" s="3">
        <f>VLOOKUP(A31,总表!A:D,3,FALSE)</f>
        <v>2045</v>
      </c>
      <c r="E31" s="3">
        <f>E30+D31</f>
        <v>2046</v>
      </c>
      <c r="G31" s="3" t="str">
        <f>IFERROR(INDEX(主线!A:A,MATCH(A31,主线!C:C,0))&amp;"-"&amp;INDEX(主线!B:B,MATCH(A31,主线!C:C,0)),G30)</f>
        <v>4-1</v>
      </c>
      <c r="K31" t="s">
        <v>131</v>
      </c>
      <c r="U31">
        <f t="shared" si="1"/>
        <v>243.75</v>
      </c>
      <c r="V31">
        <v>24375</v>
      </c>
      <c r="W31">
        <v>100</v>
      </c>
      <c r="Y31">
        <v>10</v>
      </c>
      <c r="Z31">
        <f t="shared" si="2"/>
        <v>1000</v>
      </c>
      <c r="AF31" s="97" t="s">
        <v>118</v>
      </c>
    </row>
    <row r="32" spans="1:40" x14ac:dyDescent="0.2">
      <c r="A32" s="3">
        <v>23</v>
      </c>
      <c r="C32" s="3">
        <f t="shared" si="3"/>
        <v>2.0333333333333332</v>
      </c>
      <c r="D32" s="3">
        <f>VLOOKUP(A32,总表!A:D,3,FALSE)</f>
        <v>2085</v>
      </c>
      <c r="E32" s="3">
        <f t="shared" ref="E32:E69" si="6">E31+D32</f>
        <v>4131</v>
      </c>
      <c r="G32" s="3" t="str">
        <f>IFERROR(INDEX(主线!A:A,MATCH(A32,主线!C:C,0))&amp;"-"&amp;INDEX(主线!B:B,MATCH(A32,主线!C:C,0)),G31)</f>
        <v>4-1</v>
      </c>
      <c r="M32" t="s">
        <v>156</v>
      </c>
      <c r="U32">
        <f t="shared" si="1"/>
        <v>243.75</v>
      </c>
      <c r="V32">
        <v>24375</v>
      </c>
      <c r="W32">
        <v>100</v>
      </c>
      <c r="Y32">
        <v>10</v>
      </c>
      <c r="Z32">
        <f t="shared" si="2"/>
        <v>1000</v>
      </c>
      <c r="AF32" s="97" t="s">
        <v>130</v>
      </c>
    </row>
    <row r="33" spans="1:39" x14ac:dyDescent="0.2">
      <c r="A33" s="3">
        <v>24</v>
      </c>
      <c r="C33" s="3">
        <f t="shared" si="3"/>
        <v>2.0333333333333332</v>
      </c>
      <c r="D33" s="3">
        <f>VLOOKUP(A33,总表!A:D,3,FALSE)</f>
        <v>2145</v>
      </c>
      <c r="E33" s="3">
        <f t="shared" si="6"/>
        <v>6276</v>
      </c>
      <c r="G33" s="3" t="str">
        <f>IFERROR(INDEX(主线!A:A,MATCH(A33,主线!C:C,0))&amp;"-"&amp;INDEX(主线!B:B,MATCH(A33,主线!C:C,0)),G32)</f>
        <v>5-1</v>
      </c>
      <c r="I33" t="s">
        <v>139</v>
      </c>
      <c r="J33" t="s">
        <v>140</v>
      </c>
      <c r="U33">
        <f t="shared" si="1"/>
        <v>243.75</v>
      </c>
      <c r="V33">
        <v>24375</v>
      </c>
      <c r="W33">
        <v>100</v>
      </c>
      <c r="Y33">
        <v>10</v>
      </c>
      <c r="Z33">
        <f t="shared" si="2"/>
        <v>1000</v>
      </c>
      <c r="AF33" s="97" t="s">
        <v>132</v>
      </c>
    </row>
    <row r="34" spans="1:39" x14ac:dyDescent="0.2">
      <c r="A34" s="3">
        <v>25</v>
      </c>
      <c r="C34" s="3">
        <f t="shared" si="3"/>
        <v>2.0333333333333332</v>
      </c>
      <c r="D34" s="3">
        <f>VLOOKUP(A34,总表!A:D,3,FALSE)</f>
        <v>2225</v>
      </c>
      <c r="E34" s="3">
        <f t="shared" si="6"/>
        <v>8501</v>
      </c>
      <c r="G34" s="3" t="str">
        <f>IFERROR(INDEX(主线!A:A,MATCH(A34,主线!C:C,0))&amp;"-"&amp;INDEX(主线!B:B,MATCH(A34,主线!C:C,0)),G33)</f>
        <v>5-1</v>
      </c>
      <c r="U34">
        <f t="shared" si="1"/>
        <v>243.75</v>
      </c>
      <c r="V34">
        <v>24375</v>
      </c>
      <c r="W34">
        <v>100</v>
      </c>
      <c r="Y34">
        <v>10</v>
      </c>
      <c r="Z34">
        <f t="shared" si="2"/>
        <v>1000</v>
      </c>
      <c r="AF34" s="97" t="s">
        <v>121</v>
      </c>
    </row>
    <row r="35" spans="1:39" x14ac:dyDescent="0.2">
      <c r="A35" s="3">
        <v>26</v>
      </c>
      <c r="C35" s="3">
        <f t="shared" si="3"/>
        <v>2.0333333333333332</v>
      </c>
      <c r="D35" s="3">
        <f>VLOOKUP(A35,总表!A:D,3,FALSE)</f>
        <v>2325</v>
      </c>
      <c r="E35" s="3">
        <f t="shared" si="6"/>
        <v>10826</v>
      </c>
      <c r="G35" s="3" t="str">
        <f>IFERROR(INDEX(主线!A:A,MATCH(A35,主线!C:C,0))&amp;"-"&amp;INDEX(主线!B:B,MATCH(A35,主线!C:C,0)),G34)</f>
        <v>5-1</v>
      </c>
    </row>
    <row r="36" spans="1:39" x14ac:dyDescent="0.2">
      <c r="A36" s="3">
        <v>27</v>
      </c>
      <c r="D36" s="3">
        <f>VLOOKUP(A36,总表!A:D,3,FALSE)</f>
        <v>2445</v>
      </c>
      <c r="E36" s="3">
        <f t="shared" si="6"/>
        <v>13271</v>
      </c>
      <c r="G36" s="3" t="str">
        <f>IFERROR(INDEX(主线!A:A,MATCH(A36,主线!C:C,0))&amp;"-"&amp;INDEX(主线!B:B,MATCH(A36,主线!C:C,0)),G35)</f>
        <v>5-1</v>
      </c>
    </row>
    <row r="37" spans="1:39" x14ac:dyDescent="0.2">
      <c r="A37" s="3">
        <v>28</v>
      </c>
      <c r="D37" s="3">
        <f>VLOOKUP(A37,总表!A:D,3,FALSE)</f>
        <v>2585</v>
      </c>
      <c r="E37" s="3">
        <f t="shared" si="6"/>
        <v>15856</v>
      </c>
      <c r="G37" s="3" t="str">
        <f>IFERROR(INDEX(主线!A:A,MATCH(A37,主线!C:C,0))&amp;"-"&amp;INDEX(主线!B:B,MATCH(A37,主线!C:C,0)),G36)</f>
        <v>5-1</v>
      </c>
      <c r="I37" t="s">
        <v>135</v>
      </c>
      <c r="J37" t="s">
        <v>136</v>
      </c>
      <c r="M37" t="s">
        <v>157</v>
      </c>
      <c r="AF37" s="14"/>
      <c r="AG37" s="14"/>
    </row>
    <row r="38" spans="1:39" x14ac:dyDescent="0.2">
      <c r="A38" s="3">
        <v>29</v>
      </c>
      <c r="D38" s="3">
        <f>VLOOKUP(A38,总表!A:D,3,FALSE)</f>
        <v>2745</v>
      </c>
      <c r="E38" s="3">
        <f t="shared" si="6"/>
        <v>18601</v>
      </c>
      <c r="G38" s="3" t="str">
        <f>IFERROR(INDEX(主线!A:A,MATCH(A38,主线!C:C,0))&amp;"-"&amp;INDEX(主线!B:B,MATCH(A38,主线!C:C,0)),G37)</f>
        <v>5-1</v>
      </c>
      <c r="AF38" s="14"/>
      <c r="AG38" s="14"/>
    </row>
    <row r="39" spans="1:39" x14ac:dyDescent="0.2">
      <c r="A39" s="3">
        <v>30</v>
      </c>
      <c r="D39" s="3">
        <f>VLOOKUP(A39,总表!A:D,3,FALSE)</f>
        <v>2925</v>
      </c>
      <c r="E39" s="3">
        <f t="shared" si="6"/>
        <v>21526</v>
      </c>
      <c r="G39" s="3" t="str">
        <f>IFERROR(INDEX(主线!A:A,MATCH(A39,主线!C:C,0))&amp;"-"&amp;INDEX(主线!B:B,MATCH(A39,主线!C:C,0)),G38)</f>
        <v>5-1</v>
      </c>
      <c r="AF39" s="93"/>
      <c r="AG39" s="14"/>
      <c r="AM39" s="102"/>
    </row>
    <row r="40" spans="1:39" x14ac:dyDescent="0.2">
      <c r="A40" s="3">
        <v>31</v>
      </c>
      <c r="D40" s="3">
        <f>VLOOKUP(A40,总表!A:D,3,FALSE)</f>
        <v>3425</v>
      </c>
      <c r="E40" s="3">
        <f t="shared" si="6"/>
        <v>24951</v>
      </c>
      <c r="G40" s="3" t="str">
        <f>IFERROR(INDEX(主线!A:A,MATCH(A40,主线!C:C,0))&amp;"-"&amp;INDEX(主线!B:B,MATCH(A40,主线!C:C,0)),G39)</f>
        <v>6-1</v>
      </c>
      <c r="AF40" s="93"/>
      <c r="AG40" s="14"/>
      <c r="AM40" s="102"/>
    </row>
    <row r="41" spans="1:39" x14ac:dyDescent="0.2">
      <c r="A41" s="3">
        <v>32</v>
      </c>
      <c r="D41" s="3">
        <f>VLOOKUP(A41,总表!A:D,3,FALSE)</f>
        <v>3450</v>
      </c>
      <c r="E41" s="3">
        <f t="shared" si="6"/>
        <v>28401</v>
      </c>
      <c r="G41" s="3" t="str">
        <f>IFERROR(INDEX(主线!A:A,MATCH(A41,主线!C:C,0))&amp;"-"&amp;INDEX(主线!B:B,MATCH(A41,主线!C:C,0)),G40)</f>
        <v>6-1</v>
      </c>
      <c r="AF41" s="93"/>
      <c r="AG41" s="14"/>
      <c r="AM41" s="102"/>
    </row>
    <row r="42" spans="1:39" x14ac:dyDescent="0.2">
      <c r="A42" s="3">
        <v>33</v>
      </c>
      <c r="D42" s="3">
        <f>VLOOKUP(A42,总表!A:D,3,FALSE)</f>
        <v>3500</v>
      </c>
      <c r="E42" s="3">
        <f t="shared" si="6"/>
        <v>31901</v>
      </c>
      <c r="G42" s="3" t="str">
        <f>IFERROR(INDEX(主线!A:A,MATCH(A42,主线!C:C,0))&amp;"-"&amp;INDEX(主线!B:B,MATCH(A42,主线!C:C,0)),G41)</f>
        <v>6-1</v>
      </c>
      <c r="AF42" s="93"/>
      <c r="AG42" s="14"/>
      <c r="AM42" s="102"/>
    </row>
    <row r="43" spans="1:39" x14ac:dyDescent="0.2">
      <c r="A43" s="3">
        <v>34</v>
      </c>
      <c r="D43" s="3">
        <f>VLOOKUP(A43,总表!A:D,3,FALSE)</f>
        <v>3575</v>
      </c>
      <c r="E43" s="3">
        <f t="shared" si="6"/>
        <v>35476</v>
      </c>
      <c r="G43" s="3" t="str">
        <f>IFERROR(INDEX(主线!A:A,MATCH(A43,主线!C:C,0))&amp;"-"&amp;INDEX(主线!B:B,MATCH(A43,主线!C:C,0)),G42)</f>
        <v>6-1</v>
      </c>
      <c r="AF43" s="93"/>
      <c r="AG43" s="14"/>
    </row>
    <row r="44" spans="1:39" x14ac:dyDescent="0.2">
      <c r="A44" s="3">
        <v>35</v>
      </c>
      <c r="D44" s="3">
        <f>VLOOKUP(A44,总表!A:D,3,FALSE)</f>
        <v>3675</v>
      </c>
      <c r="E44" s="3">
        <f t="shared" si="6"/>
        <v>39151</v>
      </c>
      <c r="G44" s="3" t="str">
        <f>IFERROR(INDEX(主线!A:A,MATCH(A44,主线!C:C,0))&amp;"-"&amp;INDEX(主线!B:B,MATCH(A44,主线!C:C,0)),G43)</f>
        <v>6-1</v>
      </c>
      <c r="AF44" s="93"/>
      <c r="AG44" s="14"/>
    </row>
    <row r="45" spans="1:39" x14ac:dyDescent="0.2">
      <c r="A45" s="3">
        <v>36</v>
      </c>
      <c r="D45" s="3">
        <f>VLOOKUP(A45,总表!A:D,3,FALSE)</f>
        <v>3800</v>
      </c>
      <c r="E45" s="3">
        <f t="shared" si="6"/>
        <v>42951</v>
      </c>
      <c r="G45" s="3" t="str">
        <f>IFERROR(INDEX(主线!A:A,MATCH(A45,主线!C:C,0))&amp;"-"&amp;INDEX(主线!B:B,MATCH(A45,主线!C:C,0)),G44)</f>
        <v>6-1</v>
      </c>
      <c r="AF45" s="93"/>
      <c r="AG45" s="14"/>
    </row>
    <row r="46" spans="1:39" x14ac:dyDescent="0.2">
      <c r="A46" s="3">
        <v>37</v>
      </c>
      <c r="D46" s="3">
        <f>VLOOKUP(A46,总表!A:D,3,FALSE)</f>
        <v>3950</v>
      </c>
      <c r="E46" s="3">
        <f t="shared" si="6"/>
        <v>46901</v>
      </c>
      <c r="G46" s="3" t="str">
        <f>IFERROR(INDEX(主线!A:A,MATCH(A46,主线!C:C,0))&amp;"-"&amp;INDEX(主线!B:B,MATCH(A46,主线!C:C,0)),G45)</f>
        <v>6-1</v>
      </c>
      <c r="AF46" s="93"/>
      <c r="AG46" s="14"/>
    </row>
    <row r="47" spans="1:39" x14ac:dyDescent="0.2">
      <c r="A47" s="3">
        <v>38</v>
      </c>
      <c r="D47" s="3">
        <f>VLOOKUP(A47,总表!A:D,3,FALSE)</f>
        <v>4125</v>
      </c>
      <c r="E47" s="3">
        <f t="shared" si="6"/>
        <v>51026</v>
      </c>
      <c r="G47" s="3" t="str">
        <f>IFERROR(INDEX(主线!A:A,MATCH(A47,主线!C:C,0))&amp;"-"&amp;INDEX(主线!B:B,MATCH(A47,主线!C:C,0)),G46)</f>
        <v>7-1</v>
      </c>
      <c r="AF47" s="97"/>
      <c r="AG47" s="14"/>
    </row>
    <row r="48" spans="1:39" x14ac:dyDescent="0.2">
      <c r="A48" s="3">
        <v>39</v>
      </c>
      <c r="D48" s="3">
        <f>VLOOKUP(A48,总表!A:D,3,FALSE)</f>
        <v>4325</v>
      </c>
      <c r="E48" s="3">
        <f t="shared" si="6"/>
        <v>55351</v>
      </c>
      <c r="G48" s="3" t="str">
        <f>IFERROR(INDEX(主线!A:A,MATCH(A48,主线!C:C,0))&amp;"-"&amp;INDEX(主线!B:B,MATCH(A48,主线!C:C,0)),G47)</f>
        <v>7-1</v>
      </c>
      <c r="AF48" s="97"/>
      <c r="AG48" s="14"/>
    </row>
    <row r="49" spans="1:33" x14ac:dyDescent="0.2">
      <c r="A49" s="3">
        <v>40</v>
      </c>
      <c r="D49" s="3">
        <f>VLOOKUP(A49,总表!A:D,3,FALSE)</f>
        <v>4550</v>
      </c>
      <c r="E49" s="3">
        <f t="shared" si="6"/>
        <v>59901</v>
      </c>
      <c r="G49" s="3" t="str">
        <f>IFERROR(INDEX(主线!A:A,MATCH(A49,主线!C:C,0))&amp;"-"&amp;INDEX(主线!B:B,MATCH(A49,主线!C:C,0)),G48)</f>
        <v>7-1</v>
      </c>
      <c r="AF49" s="97"/>
      <c r="AG49" s="14"/>
    </row>
    <row r="50" spans="1:33" x14ac:dyDescent="0.2">
      <c r="A50" s="3">
        <v>41</v>
      </c>
      <c r="D50" s="3">
        <f>VLOOKUP(A50,总表!A:D,3,FALSE)</f>
        <v>5150</v>
      </c>
      <c r="E50" s="3">
        <f t="shared" si="6"/>
        <v>65051</v>
      </c>
      <c r="AF50" s="97"/>
      <c r="AG50" s="14"/>
    </row>
    <row r="51" spans="1:33" x14ac:dyDescent="0.2">
      <c r="A51" s="3">
        <v>42</v>
      </c>
      <c r="D51" s="3">
        <f>VLOOKUP(A51,总表!A:D,3,FALSE)</f>
        <v>5180</v>
      </c>
      <c r="E51" s="3">
        <f t="shared" si="6"/>
        <v>70231</v>
      </c>
      <c r="AF51" s="97"/>
      <c r="AG51" s="14"/>
    </row>
    <row r="52" spans="1:33" x14ac:dyDescent="0.2">
      <c r="A52" s="3">
        <v>43</v>
      </c>
      <c r="D52" s="3">
        <f>VLOOKUP(A52,总表!A:D,3,FALSE)</f>
        <v>5240</v>
      </c>
      <c r="E52" s="3">
        <f t="shared" si="6"/>
        <v>75471</v>
      </c>
      <c r="AF52" s="97"/>
      <c r="AG52" s="14"/>
    </row>
    <row r="53" spans="1:33" x14ac:dyDescent="0.2">
      <c r="A53" s="3">
        <v>44</v>
      </c>
      <c r="D53" s="3">
        <f>VLOOKUP(A53,总表!A:D,3,FALSE)</f>
        <v>5330</v>
      </c>
      <c r="E53" s="3">
        <f t="shared" si="6"/>
        <v>80801</v>
      </c>
      <c r="AF53" s="97"/>
      <c r="AG53" s="14"/>
    </row>
    <row r="54" spans="1:33" x14ac:dyDescent="0.2">
      <c r="A54" s="3">
        <v>45</v>
      </c>
      <c r="D54" s="3">
        <f>VLOOKUP(A54,总表!A:D,3,FALSE)</f>
        <v>5450</v>
      </c>
      <c r="E54" s="3">
        <f t="shared" si="6"/>
        <v>86251</v>
      </c>
      <c r="AF54" s="97"/>
      <c r="AG54" s="14"/>
    </row>
    <row r="55" spans="1:33" x14ac:dyDescent="0.2">
      <c r="A55" s="3">
        <v>46</v>
      </c>
      <c r="D55" s="3">
        <f>VLOOKUP(A55,总表!A:D,3,FALSE)</f>
        <v>5600</v>
      </c>
      <c r="E55" s="3">
        <f t="shared" si="6"/>
        <v>91851</v>
      </c>
      <c r="AF55" s="97"/>
      <c r="AG55" s="14"/>
    </row>
    <row r="56" spans="1:33" x14ac:dyDescent="0.2">
      <c r="A56" s="3">
        <v>47</v>
      </c>
      <c r="D56" s="3">
        <f>VLOOKUP(A56,总表!A:D,3,FALSE)</f>
        <v>5780</v>
      </c>
      <c r="E56" s="3">
        <f t="shared" si="6"/>
        <v>97631</v>
      </c>
      <c r="AF56" s="97"/>
      <c r="AG56" s="14"/>
    </row>
    <row r="57" spans="1:33" x14ac:dyDescent="0.2">
      <c r="A57" s="3">
        <v>48</v>
      </c>
      <c r="D57" s="3">
        <f>VLOOKUP(A57,总表!A:D,3,FALSE)</f>
        <v>5990</v>
      </c>
      <c r="E57" s="3">
        <f t="shared" si="6"/>
        <v>103621</v>
      </c>
      <c r="AF57" s="97"/>
      <c r="AG57" s="14"/>
    </row>
    <row r="58" spans="1:33" x14ac:dyDescent="0.2">
      <c r="A58" s="3">
        <v>49</v>
      </c>
      <c r="D58" s="3">
        <f>VLOOKUP(A58,总表!A:D,3,FALSE)</f>
        <v>6230</v>
      </c>
      <c r="E58" s="3">
        <f t="shared" si="6"/>
        <v>109851</v>
      </c>
      <c r="AF58" s="97"/>
      <c r="AG58" s="14"/>
    </row>
    <row r="59" spans="1:33" x14ac:dyDescent="0.2">
      <c r="A59" s="3">
        <v>50</v>
      </c>
      <c r="D59" s="3">
        <f>VLOOKUP(A59,总表!A:D,3,FALSE)</f>
        <v>6500</v>
      </c>
      <c r="E59" s="3">
        <f t="shared" si="6"/>
        <v>116351</v>
      </c>
      <c r="AF59" s="97"/>
      <c r="AG59" s="14"/>
    </row>
    <row r="60" spans="1:33" x14ac:dyDescent="0.2">
      <c r="A60" s="3">
        <v>51</v>
      </c>
      <c r="D60" s="3">
        <f>VLOOKUP(A60,总表!A:D,3,FALSE)</f>
        <v>7200</v>
      </c>
      <c r="E60" s="3">
        <f t="shared" si="6"/>
        <v>123551</v>
      </c>
      <c r="AF60" s="97"/>
      <c r="AG60" s="14"/>
    </row>
    <row r="61" spans="1:33" x14ac:dyDescent="0.2">
      <c r="A61" s="3">
        <v>52</v>
      </c>
      <c r="D61" s="3">
        <f>VLOOKUP(A61,总表!A:D,3,FALSE)</f>
        <v>7235</v>
      </c>
      <c r="E61" s="3">
        <f t="shared" si="6"/>
        <v>130786</v>
      </c>
      <c r="AF61" s="97"/>
      <c r="AG61" s="14"/>
    </row>
    <row r="62" spans="1:33" x14ac:dyDescent="0.2">
      <c r="A62" s="3">
        <v>53</v>
      </c>
      <c r="D62" s="3">
        <f>VLOOKUP(A62,总表!A:D,3,FALSE)</f>
        <v>7305</v>
      </c>
      <c r="E62" s="3">
        <f t="shared" si="6"/>
        <v>138091</v>
      </c>
      <c r="AF62" s="97"/>
      <c r="AG62" s="14"/>
    </row>
    <row r="63" spans="1:33" x14ac:dyDescent="0.2">
      <c r="A63" s="3">
        <v>54</v>
      </c>
      <c r="D63" s="3">
        <f>VLOOKUP(A63,总表!A:D,3,FALSE)</f>
        <v>7410</v>
      </c>
      <c r="E63" s="3">
        <f t="shared" si="6"/>
        <v>145501</v>
      </c>
    </row>
    <row r="64" spans="1:33" x14ac:dyDescent="0.2">
      <c r="A64" s="3">
        <v>55</v>
      </c>
      <c r="D64" s="3">
        <f>VLOOKUP(A64,总表!A:D,3,FALSE)</f>
        <v>7550</v>
      </c>
      <c r="E64" s="3">
        <f t="shared" si="6"/>
        <v>153051</v>
      </c>
    </row>
    <row r="65" spans="1:5" x14ac:dyDescent="0.2">
      <c r="A65" s="3">
        <v>56</v>
      </c>
      <c r="D65" s="3">
        <f>VLOOKUP(A65,总表!A:D,3,FALSE)</f>
        <v>7725</v>
      </c>
      <c r="E65" s="3">
        <f t="shared" si="6"/>
        <v>160776</v>
      </c>
    </row>
    <row r="66" spans="1:5" x14ac:dyDescent="0.2">
      <c r="A66" s="3">
        <v>57</v>
      </c>
      <c r="D66" s="3">
        <f>VLOOKUP(A66,总表!A:D,3,FALSE)</f>
        <v>7935</v>
      </c>
      <c r="E66" s="3">
        <f t="shared" si="6"/>
        <v>168711</v>
      </c>
    </row>
    <row r="67" spans="1:5" x14ac:dyDescent="0.2">
      <c r="A67" s="3">
        <v>58</v>
      </c>
      <c r="D67" s="3">
        <f>VLOOKUP(A67,总表!A:D,3,FALSE)</f>
        <v>8180</v>
      </c>
      <c r="E67" s="3">
        <f t="shared" si="6"/>
        <v>176891</v>
      </c>
    </row>
    <row r="68" spans="1:5" x14ac:dyDescent="0.2">
      <c r="A68" s="3">
        <v>59</v>
      </c>
      <c r="D68" s="3">
        <f>VLOOKUP(A68,总表!A:D,3,FALSE)</f>
        <v>8460</v>
      </c>
      <c r="E68" s="3">
        <f t="shared" si="6"/>
        <v>185351</v>
      </c>
    </row>
    <row r="69" spans="1:5" x14ac:dyDescent="0.2">
      <c r="A69" s="3">
        <v>60</v>
      </c>
      <c r="D69" s="3">
        <f>VLOOKUP(A69,总表!A:D,3,FALSE)</f>
        <v>8775</v>
      </c>
      <c r="E69" s="3">
        <f t="shared" si="6"/>
        <v>194126</v>
      </c>
    </row>
    <row r="70" spans="1:5" x14ac:dyDescent="0.2">
      <c r="A70" s="3">
        <v>61</v>
      </c>
      <c r="D70" s="3">
        <f>VLOOKUP(A70,总表!A:D,3,FALSE)</f>
        <v>9575</v>
      </c>
      <c r="E70" s="3">
        <f t="shared" ref="E70:E109" si="7">E69+D70</f>
        <v>203701</v>
      </c>
    </row>
    <row r="71" spans="1:5" x14ac:dyDescent="0.2">
      <c r="A71" s="3">
        <v>62</v>
      </c>
      <c r="D71" s="3">
        <f>VLOOKUP(A71,总表!A:D,3,FALSE)</f>
        <v>9615</v>
      </c>
      <c r="E71" s="3">
        <f t="shared" si="7"/>
        <v>213316</v>
      </c>
    </row>
    <row r="72" spans="1:5" x14ac:dyDescent="0.2">
      <c r="A72" s="3">
        <v>63</v>
      </c>
      <c r="D72" s="3">
        <f>VLOOKUP(A72,总表!A:D,3,FALSE)</f>
        <v>9695</v>
      </c>
      <c r="E72" s="3">
        <f t="shared" si="7"/>
        <v>223011</v>
      </c>
    </row>
    <row r="73" spans="1:5" x14ac:dyDescent="0.2">
      <c r="A73" s="3">
        <v>64</v>
      </c>
      <c r="D73" s="3">
        <f>VLOOKUP(A73,总表!A:D,3,FALSE)</f>
        <v>9815</v>
      </c>
      <c r="E73" s="3">
        <f t="shared" si="7"/>
        <v>232826</v>
      </c>
    </row>
    <row r="74" spans="1:5" x14ac:dyDescent="0.2">
      <c r="A74" s="3">
        <v>65</v>
      </c>
      <c r="D74" s="3">
        <f>VLOOKUP(A74,总表!A:D,3,FALSE)</f>
        <v>9975</v>
      </c>
      <c r="E74" s="3">
        <f t="shared" si="7"/>
        <v>242801</v>
      </c>
    </row>
    <row r="75" spans="1:5" x14ac:dyDescent="0.2">
      <c r="A75" s="3">
        <v>66</v>
      </c>
      <c r="D75" s="3">
        <f>VLOOKUP(A75,总表!A:D,3,FALSE)</f>
        <v>10175</v>
      </c>
      <c r="E75" s="3">
        <f t="shared" si="7"/>
        <v>252976</v>
      </c>
    </row>
    <row r="76" spans="1:5" x14ac:dyDescent="0.2">
      <c r="A76" s="3">
        <v>67</v>
      </c>
      <c r="D76" s="3">
        <f>VLOOKUP(A76,总表!A:D,3,FALSE)</f>
        <v>10415</v>
      </c>
      <c r="E76" s="3">
        <f t="shared" si="7"/>
        <v>263391</v>
      </c>
    </row>
    <row r="77" spans="1:5" x14ac:dyDescent="0.2">
      <c r="A77" s="3">
        <v>68</v>
      </c>
      <c r="D77" s="3">
        <f>VLOOKUP(A77,总表!A:D,3,FALSE)</f>
        <v>10695</v>
      </c>
      <c r="E77" s="3">
        <f t="shared" si="7"/>
        <v>274086</v>
      </c>
    </row>
    <row r="78" spans="1:5" x14ac:dyDescent="0.2">
      <c r="A78" s="3">
        <v>69</v>
      </c>
      <c r="D78" s="3">
        <f>VLOOKUP(A78,总表!A:D,3,FALSE)</f>
        <v>11015</v>
      </c>
      <c r="E78" s="3">
        <f t="shared" si="7"/>
        <v>285101</v>
      </c>
    </row>
    <row r="79" spans="1:5" x14ac:dyDescent="0.2">
      <c r="A79" s="3">
        <v>70</v>
      </c>
      <c r="D79" s="3">
        <f>VLOOKUP(A79,总表!A:D,3,FALSE)</f>
        <v>11375</v>
      </c>
      <c r="E79" s="3">
        <f t="shared" si="7"/>
        <v>296476</v>
      </c>
    </row>
    <row r="80" spans="1:5" x14ac:dyDescent="0.2">
      <c r="A80" s="3">
        <v>71</v>
      </c>
      <c r="D80" s="3">
        <f>VLOOKUP(A80,总表!A:D,3,FALSE)</f>
        <v>12275</v>
      </c>
      <c r="E80" s="3">
        <f t="shared" si="7"/>
        <v>308751</v>
      </c>
    </row>
    <row r="81" spans="1:5" x14ac:dyDescent="0.2">
      <c r="A81" s="3">
        <v>72</v>
      </c>
      <c r="D81" s="3">
        <f>VLOOKUP(A81,总表!A:D,3,FALSE)</f>
        <v>12320</v>
      </c>
      <c r="E81" s="3">
        <f t="shared" si="7"/>
        <v>321071</v>
      </c>
    </row>
    <row r="82" spans="1:5" x14ac:dyDescent="0.2">
      <c r="A82" s="3">
        <v>73</v>
      </c>
      <c r="D82" s="3">
        <f>VLOOKUP(A82,总表!A:D,3,FALSE)</f>
        <v>12410</v>
      </c>
      <c r="E82" s="3">
        <f t="shared" si="7"/>
        <v>333481</v>
      </c>
    </row>
    <row r="83" spans="1:5" x14ac:dyDescent="0.2">
      <c r="A83" s="3">
        <v>74</v>
      </c>
      <c r="D83" s="3">
        <f>VLOOKUP(A83,总表!A:D,3,FALSE)</f>
        <v>12545</v>
      </c>
      <c r="E83" s="3">
        <f t="shared" si="7"/>
        <v>346026</v>
      </c>
    </row>
    <row r="84" spans="1:5" x14ac:dyDescent="0.2">
      <c r="A84" s="3">
        <v>75</v>
      </c>
      <c r="D84" s="3">
        <f>VLOOKUP(A84,总表!A:D,3,FALSE)</f>
        <v>12725</v>
      </c>
      <c r="E84" s="3">
        <f t="shared" si="7"/>
        <v>358751</v>
      </c>
    </row>
    <row r="85" spans="1:5" x14ac:dyDescent="0.2">
      <c r="A85" s="3">
        <v>76</v>
      </c>
      <c r="D85" s="3">
        <f>VLOOKUP(A85,总表!A:D,3,FALSE)</f>
        <v>12950</v>
      </c>
      <c r="E85" s="3">
        <f t="shared" si="7"/>
        <v>371701</v>
      </c>
    </row>
    <row r="86" spans="1:5" x14ac:dyDescent="0.2">
      <c r="A86" s="3">
        <v>77</v>
      </c>
      <c r="D86" s="3">
        <f>VLOOKUP(A86,总表!A:D,3,FALSE)</f>
        <v>13220</v>
      </c>
      <c r="E86" s="3">
        <f t="shared" si="7"/>
        <v>384921</v>
      </c>
    </row>
    <row r="87" spans="1:5" x14ac:dyDescent="0.2">
      <c r="A87" s="3">
        <v>78</v>
      </c>
      <c r="D87" s="3">
        <f>VLOOKUP(A87,总表!A:D,3,FALSE)</f>
        <v>13535</v>
      </c>
      <c r="E87" s="3">
        <f t="shared" si="7"/>
        <v>398456</v>
      </c>
    </row>
    <row r="88" spans="1:5" x14ac:dyDescent="0.2">
      <c r="A88" s="3">
        <v>79</v>
      </c>
      <c r="D88" s="3">
        <f>VLOOKUP(A88,总表!A:D,3,FALSE)</f>
        <v>13895</v>
      </c>
      <c r="E88" s="3">
        <f t="shared" si="7"/>
        <v>412351</v>
      </c>
    </row>
    <row r="89" spans="1:5" x14ac:dyDescent="0.2">
      <c r="A89" s="3">
        <v>80</v>
      </c>
      <c r="D89" s="3">
        <f>VLOOKUP(A89,总表!A:D,3,FALSE)</f>
        <v>14300</v>
      </c>
      <c r="E89" s="3">
        <f t="shared" si="7"/>
        <v>426651</v>
      </c>
    </row>
    <row r="90" spans="1:5" x14ac:dyDescent="0.2">
      <c r="A90" s="3">
        <v>81</v>
      </c>
      <c r="D90" s="3">
        <f>VLOOKUP(A90,总表!A:D,3,FALSE)</f>
        <v>15300</v>
      </c>
      <c r="E90" s="3">
        <f t="shared" si="7"/>
        <v>441951</v>
      </c>
    </row>
    <row r="91" spans="1:5" x14ac:dyDescent="0.2">
      <c r="A91" s="3">
        <v>82</v>
      </c>
      <c r="D91" s="3">
        <f>VLOOKUP(A91,总表!A:D,3,FALSE)</f>
        <v>15350</v>
      </c>
      <c r="E91" s="3">
        <f t="shared" si="7"/>
        <v>457301</v>
      </c>
    </row>
    <row r="92" spans="1:5" x14ac:dyDescent="0.2">
      <c r="A92" s="3">
        <v>83</v>
      </c>
      <c r="D92" s="3">
        <f>VLOOKUP(A92,总表!A:D,3,FALSE)</f>
        <v>15450</v>
      </c>
      <c r="E92" s="3">
        <f t="shared" si="7"/>
        <v>472751</v>
      </c>
    </row>
    <row r="93" spans="1:5" x14ac:dyDescent="0.2">
      <c r="A93" s="3">
        <v>84</v>
      </c>
      <c r="D93" s="3">
        <f>VLOOKUP(A93,总表!A:D,3,FALSE)</f>
        <v>15600</v>
      </c>
      <c r="E93" s="3">
        <f t="shared" si="7"/>
        <v>488351</v>
      </c>
    </row>
    <row r="94" spans="1:5" x14ac:dyDescent="0.2">
      <c r="A94" s="3">
        <v>85</v>
      </c>
      <c r="D94" s="3">
        <f>VLOOKUP(A94,总表!A:D,3,FALSE)</f>
        <v>15800</v>
      </c>
      <c r="E94" s="3">
        <f t="shared" si="7"/>
        <v>504151</v>
      </c>
    </row>
    <row r="95" spans="1:5" x14ac:dyDescent="0.2">
      <c r="A95" s="3">
        <v>86</v>
      </c>
      <c r="D95" s="3">
        <f>VLOOKUP(A95,总表!A:D,3,FALSE)</f>
        <v>16050</v>
      </c>
      <c r="E95" s="3">
        <f t="shared" si="7"/>
        <v>520201</v>
      </c>
    </row>
    <row r="96" spans="1:5" x14ac:dyDescent="0.2">
      <c r="A96" s="3">
        <v>87</v>
      </c>
      <c r="D96" s="3">
        <f>VLOOKUP(A96,总表!A:D,3,FALSE)</f>
        <v>16350</v>
      </c>
      <c r="E96" s="3">
        <f t="shared" si="7"/>
        <v>536551</v>
      </c>
    </row>
    <row r="97" spans="1:5" x14ac:dyDescent="0.2">
      <c r="A97" s="3">
        <v>88</v>
      </c>
      <c r="D97" s="3">
        <f>VLOOKUP(A97,总表!A:D,3,FALSE)</f>
        <v>16700</v>
      </c>
      <c r="E97" s="3">
        <f t="shared" si="7"/>
        <v>553251</v>
      </c>
    </row>
    <row r="98" spans="1:5" x14ac:dyDescent="0.2">
      <c r="A98" s="3">
        <v>89</v>
      </c>
      <c r="D98" s="3">
        <f>VLOOKUP(A98,总表!A:D,3,FALSE)</f>
        <v>17100</v>
      </c>
      <c r="E98" s="3">
        <f t="shared" si="7"/>
        <v>570351</v>
      </c>
    </row>
    <row r="99" spans="1:5" x14ac:dyDescent="0.2">
      <c r="A99" s="3">
        <v>90</v>
      </c>
      <c r="D99" s="3">
        <f>VLOOKUP(A99,总表!A:D,3,FALSE)</f>
        <v>17550</v>
      </c>
      <c r="E99" s="3">
        <f t="shared" si="7"/>
        <v>587901</v>
      </c>
    </row>
    <row r="100" spans="1:5" x14ac:dyDescent="0.2">
      <c r="A100" s="3">
        <v>91</v>
      </c>
      <c r="D100" s="3">
        <f>VLOOKUP(A100,总表!A:D,3,FALSE)</f>
        <v>18650</v>
      </c>
      <c r="E100" s="3">
        <f t="shared" si="7"/>
        <v>606551</v>
      </c>
    </row>
    <row r="101" spans="1:5" x14ac:dyDescent="0.2">
      <c r="A101" s="3">
        <v>92</v>
      </c>
      <c r="D101" s="3">
        <f>VLOOKUP(A101,总表!A:D,3,FALSE)</f>
        <v>18705</v>
      </c>
      <c r="E101" s="3">
        <f t="shared" si="7"/>
        <v>625256</v>
      </c>
    </row>
    <row r="102" spans="1:5" x14ac:dyDescent="0.2">
      <c r="A102" s="3">
        <v>93</v>
      </c>
      <c r="D102" s="3">
        <f>VLOOKUP(A102,总表!A:D,3,FALSE)</f>
        <v>18815</v>
      </c>
      <c r="E102" s="3">
        <f t="shared" si="7"/>
        <v>644071</v>
      </c>
    </row>
    <row r="103" spans="1:5" x14ac:dyDescent="0.2">
      <c r="A103" s="3">
        <v>94</v>
      </c>
      <c r="D103" s="3">
        <f>VLOOKUP(A103,总表!A:D,3,FALSE)</f>
        <v>18980</v>
      </c>
      <c r="E103" s="3">
        <f t="shared" si="7"/>
        <v>663051</v>
      </c>
    </row>
    <row r="104" spans="1:5" x14ac:dyDescent="0.2">
      <c r="A104" s="3">
        <v>95</v>
      </c>
      <c r="D104" s="3">
        <f>VLOOKUP(A104,总表!A:D,3,FALSE)</f>
        <v>19200</v>
      </c>
      <c r="E104" s="3">
        <f t="shared" si="7"/>
        <v>682251</v>
      </c>
    </row>
    <row r="105" spans="1:5" x14ac:dyDescent="0.2">
      <c r="A105" s="3">
        <v>96</v>
      </c>
      <c r="D105" s="3">
        <f>VLOOKUP(A105,总表!A:D,3,FALSE)</f>
        <v>19475</v>
      </c>
      <c r="E105" s="3">
        <f t="shared" si="7"/>
        <v>701726</v>
      </c>
    </row>
    <row r="106" spans="1:5" x14ac:dyDescent="0.2">
      <c r="A106" s="3">
        <v>97</v>
      </c>
      <c r="D106" s="3">
        <f>VLOOKUP(A106,总表!A:D,3,FALSE)</f>
        <v>19805</v>
      </c>
      <c r="E106" s="3">
        <f t="shared" si="7"/>
        <v>721531</v>
      </c>
    </row>
    <row r="107" spans="1:5" x14ac:dyDescent="0.2">
      <c r="A107" s="3">
        <v>98</v>
      </c>
      <c r="D107" s="3">
        <f>VLOOKUP(A107,总表!A:D,3,FALSE)</f>
        <v>20190</v>
      </c>
      <c r="E107" s="3">
        <f t="shared" si="7"/>
        <v>741721</v>
      </c>
    </row>
    <row r="108" spans="1:5" x14ac:dyDescent="0.2">
      <c r="A108" s="3">
        <v>99</v>
      </c>
      <c r="D108" s="3">
        <f>VLOOKUP(A108,总表!A:D,3,FALSE)</f>
        <v>20630</v>
      </c>
      <c r="E108" s="3">
        <f t="shared" si="7"/>
        <v>762351</v>
      </c>
    </row>
    <row r="109" spans="1:5" x14ac:dyDescent="0.2">
      <c r="A109" s="3">
        <v>100</v>
      </c>
      <c r="D109" s="3">
        <f>VLOOKUP(A109,总表!A:D,3,FALSE)</f>
        <v>21125</v>
      </c>
      <c r="E109" s="3">
        <f t="shared" si="7"/>
        <v>783476</v>
      </c>
    </row>
  </sheetData>
  <mergeCells count="9">
    <mergeCell ref="AI19:AI20"/>
    <mergeCell ref="AI21:AI22"/>
    <mergeCell ref="AI23:AI24"/>
    <mergeCell ref="AI25:AI26"/>
    <mergeCell ref="AI9:AI10"/>
    <mergeCell ref="AI11:AI12"/>
    <mergeCell ref="AI13:AI14"/>
    <mergeCell ref="AI15:AI16"/>
    <mergeCell ref="AI17:AI18"/>
  </mergeCells>
  <phoneticPr fontId="12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">
    <tabColor rgb="FFFFFF00"/>
  </sheetPr>
  <dimension ref="A1:AJ101"/>
  <sheetViews>
    <sheetView topLeftCell="G1" zoomScale="85" zoomScaleNormal="85" workbookViewId="0">
      <selection activeCell="AF6" sqref="AF6"/>
    </sheetView>
  </sheetViews>
  <sheetFormatPr defaultColWidth="9" defaultRowHeight="14.25" x14ac:dyDescent="0.2"/>
  <cols>
    <col min="2" max="4" width="12.75" customWidth="1"/>
    <col min="24" max="24" width="11" customWidth="1"/>
  </cols>
  <sheetData>
    <row r="1" spans="1:36" s="29" customFormat="1" x14ac:dyDescent="0.2">
      <c r="A1" s="29" t="s">
        <v>26</v>
      </c>
      <c r="B1" s="29" t="s">
        <v>158</v>
      </c>
      <c r="C1" s="29" t="s">
        <v>159</v>
      </c>
      <c r="D1" s="29" t="s">
        <v>160</v>
      </c>
      <c r="E1" s="29" t="s">
        <v>161</v>
      </c>
      <c r="F1" s="29" t="s">
        <v>162</v>
      </c>
      <c r="G1" s="29" t="s">
        <v>163</v>
      </c>
      <c r="H1" s="29" t="s">
        <v>164</v>
      </c>
      <c r="I1" s="29" t="s">
        <v>165</v>
      </c>
      <c r="J1" s="29" t="s">
        <v>166</v>
      </c>
      <c r="K1" s="29" t="s">
        <v>167</v>
      </c>
      <c r="L1" s="29" t="s">
        <v>168</v>
      </c>
      <c r="M1" s="29" t="s">
        <v>169</v>
      </c>
      <c r="N1" s="29" t="s">
        <v>170</v>
      </c>
      <c r="O1" s="13" t="s">
        <v>171</v>
      </c>
      <c r="P1" s="13" t="s">
        <v>172</v>
      </c>
      <c r="Q1" s="13" t="s">
        <v>173</v>
      </c>
      <c r="R1" s="13" t="s">
        <v>174</v>
      </c>
      <c r="S1" s="29" t="s">
        <v>175</v>
      </c>
      <c r="T1" s="29" t="s">
        <v>176</v>
      </c>
      <c r="U1" s="29" t="s">
        <v>177</v>
      </c>
      <c r="V1" s="29" t="s">
        <v>178</v>
      </c>
      <c r="X1" s="29" t="s">
        <v>179</v>
      </c>
      <c r="Y1" s="29" t="s">
        <v>180</v>
      </c>
    </row>
    <row r="2" spans="1:36" x14ac:dyDescent="0.2">
      <c r="A2">
        <v>1</v>
      </c>
      <c r="B2">
        <f>E2*(1+G2)*F2*(1+H2)/((I2*(1+K2)/(I2*(1+K2)+A2*战斗属性模型!$L$4+战斗属性模型!$L$5)+J2*(1+L2)/(J2*(1+L2)+A2*战斗属性模型!$L$4+战斗属性模型!$L$5))/2)*(1+R2-Q2)*(1+S2)/(1-T2)*((1-M2+N2)+M2*(战斗属性模型!$L$8+O2-P2))</f>
        <v>77500</v>
      </c>
      <c r="C2">
        <f>B2*3</f>
        <v>232500</v>
      </c>
      <c r="D2">
        <f>E2*(1+G2)*F2*(1+H2)/((I2*(1+K2)/(I2*(1+K2)+A2*战斗属性模型!$L$4+战斗属性模型!$L$5)+J2*(1+L2)/(J2*(1+L2)+A2*战斗属性模型!$L$4+战斗属性模型!$L$5))/2)*(1+R2-Q2)*(1+S2)/(1-T2)*((1-M2+N2)+M2*(战斗属性模型!$L$8+O2-P2))*(1+U2)/(1-V2)</f>
        <v>77500</v>
      </c>
      <c r="E2">
        <f>卡牌升级!B3+进阶!C3+圣盾!B3+装备强化24!AK3+洗练!T2+镶嵌!Q3</f>
        <v>10</v>
      </c>
      <c r="F2">
        <f>卡牌升级!C3+进阶!D3+圣盾!C3+装备强化24!AL3+洗练!U2+镶嵌!R2</f>
        <v>250</v>
      </c>
      <c r="G2">
        <f>进阶!E3+装备强化24!AO3</f>
        <v>0</v>
      </c>
      <c r="H2">
        <f>进阶!F3+装备强化24!AP3</f>
        <v>0</v>
      </c>
      <c r="I2">
        <f>卡牌升级!D3+进阶!G3+圣盾!D3+装备强化24!AM3+镶嵌!S2+镶嵌!T2</f>
        <v>5</v>
      </c>
      <c r="J2">
        <f>卡牌升级!E3+进阶!H3+圣盾!E3+装备强化24!AN3+镶嵌!T2</f>
        <v>5</v>
      </c>
      <c r="K2">
        <f>进阶!I3+装备强化24!AQ3</f>
        <v>0</v>
      </c>
      <c r="L2">
        <f>进阶!J3+装备强化24!AR3</f>
        <v>0</v>
      </c>
      <c r="M2">
        <f>进阶!K3+装备强化24!AS3</f>
        <v>0</v>
      </c>
      <c r="N2">
        <f>进阶!L3</f>
        <v>0</v>
      </c>
      <c r="O2">
        <f>装备强化24!AT3</f>
        <v>0</v>
      </c>
      <c r="P2">
        <v>0</v>
      </c>
      <c r="Q2">
        <v>0</v>
      </c>
      <c r="R2">
        <v>0</v>
      </c>
      <c r="S2">
        <f>进阶!M3</f>
        <v>0</v>
      </c>
      <c r="T2">
        <f>进阶!N3</f>
        <v>0</v>
      </c>
      <c r="U2">
        <f>进阶!O3</f>
        <v>0</v>
      </c>
      <c r="V2">
        <f>进阶!P3</f>
        <v>0</v>
      </c>
    </row>
    <row r="3" spans="1:36" x14ac:dyDescent="0.2">
      <c r="A3">
        <v>2</v>
      </c>
      <c r="B3">
        <f>E3*(1+G3)*F3*(1+H3)/((I3*(1+K3)/(I3*(1+K3)+A3*战斗属性模型!$L$4+战斗属性模型!$L$5)+J3*(1+L3)/(J3*(1+L3)+A3*战斗属性模型!$L$4+战斗属性模型!$L$5))/2)*(1+R3-Q3)*(1+S3)/(1-T3)*((1-M3+N3)+M3*(战斗属性模型!$L$8+O3-P3))</f>
        <v>5993775.8691359991</v>
      </c>
      <c r="C3">
        <f t="shared" ref="C3:C66" si="0">B3*3</f>
        <v>17981327.607407998</v>
      </c>
      <c r="D3">
        <f>E3*(1+G3)*F3*(1+H3)/((I3*(1+K3)/(I3*(1+K3)+A3*战斗属性模型!$L$4+战斗属性模型!$L$5)+J3*(1+L3)/(J3*(1+L3)+A3*战斗属性模型!$L$4+战斗属性模型!$L$5))/2)*(1+R3-Q3)*(1+S3)/(1-T3)*((1-M3+N3)+M3*(战斗属性模型!$L$8+O3-P3))*(1+U3)/(1-V3)</f>
        <v>5993775.8691359991</v>
      </c>
      <c r="E3">
        <f>卡牌升级!B4+进阶!C4+圣盾!B4+装备强化24!AK4+洗练!T3+镶嵌!Q4</f>
        <v>276</v>
      </c>
      <c r="F3">
        <f>卡牌升级!C4+进阶!D4+圣盾!C4+装备强化24!AL4+洗练!U3+镶嵌!R3</f>
        <v>6900</v>
      </c>
      <c r="G3">
        <f>进阶!E4+装备强化24!AO4</f>
        <v>0.01</v>
      </c>
      <c r="H3">
        <f>进阶!F4+装备强化24!AP4</f>
        <v>0.01</v>
      </c>
      <c r="I3">
        <f>卡牌升级!D4+进阶!G4+圣盾!D4+装备强化24!AM4+镶嵌!S3</f>
        <v>138</v>
      </c>
      <c r="J3">
        <f>卡牌升级!E4+进阶!H4+圣盾!E4+装备强化24!AN4+镶嵌!T3</f>
        <v>138</v>
      </c>
      <c r="K3">
        <f>进阶!I4+装备强化24!AQ4</f>
        <v>0.01</v>
      </c>
      <c r="L3">
        <f>进阶!J4+装备强化24!AR4</f>
        <v>0.01</v>
      </c>
      <c r="M3">
        <f>进阶!K4+装备强化24!AS4</f>
        <v>5.0000000000000001E-3</v>
      </c>
      <c r="N3">
        <f>进阶!L4</f>
        <v>0</v>
      </c>
      <c r="O3">
        <f>装备强化24!AT4</f>
        <v>0</v>
      </c>
      <c r="P3">
        <v>0.2</v>
      </c>
      <c r="Q3">
        <v>0.1</v>
      </c>
      <c r="R3">
        <v>0.2</v>
      </c>
      <c r="S3">
        <f>进阶!M4</f>
        <v>0</v>
      </c>
      <c r="T3">
        <f>进阶!N4</f>
        <v>0</v>
      </c>
      <c r="U3">
        <f>进阶!O4</f>
        <v>0</v>
      </c>
      <c r="V3">
        <f>进阶!P4</f>
        <v>0</v>
      </c>
      <c r="AB3" t="s">
        <v>181</v>
      </c>
    </row>
    <row r="4" spans="1:36" x14ac:dyDescent="0.2">
      <c r="A4">
        <v>3</v>
      </c>
      <c r="B4">
        <f>E4*(1+G4)*F4*(1+H4)/((I4*(1+K4)/(I4*(1+K4)+A4*战斗属性模型!$L$4+战斗属性模型!$L$5)+J4*(1+L4)/(J4*(1+L4)+A4*战斗属性模型!$L$4+战斗属性模型!$L$5))/2)*(1+R4-Q4)*(1+S4)/(1-T4)*((1-M4+N4)+M4*(战斗属性模型!$L$8+O4-P4))</f>
        <v>7886578.3699559979</v>
      </c>
      <c r="C4">
        <f t="shared" si="0"/>
        <v>23659735.109867994</v>
      </c>
      <c r="D4">
        <f>E4*(1+G4)*F4*(1+H4)/((I4*(1+K4)/(I4*(1+K4)+A4*战斗属性模型!$L$4+战斗属性模型!$L$5)+J4*(1+L4)/(J4*(1+L4)+A4*战斗属性模型!$L$4+战斗属性模型!$L$5))/2)*(1+R4-Q4)*(1+S4)/(1-T4)*((1-M4+N4)+M4*(战斗属性模型!$L$8+O4-P4))*(1+U4)/(1-V4)</f>
        <v>7886578.3699559979</v>
      </c>
      <c r="E4">
        <f>卡牌升级!B5+进阶!C5+圣盾!B5+装备强化24!AK5+洗练!T4+镶嵌!Q5</f>
        <v>286</v>
      </c>
      <c r="F4">
        <f>卡牌升级!C5+进阶!D5+圣盾!C5+装备强化24!AL5+洗练!U4+镶嵌!R4</f>
        <v>7150</v>
      </c>
      <c r="G4">
        <f>进阶!E5+装备强化24!AO5</f>
        <v>0.01</v>
      </c>
      <c r="H4">
        <f>进阶!F5+装备强化24!AP5</f>
        <v>0.01</v>
      </c>
      <c r="I4">
        <f>卡牌升级!D5+进阶!G5+圣盾!D5+装备强化24!AM5+镶嵌!S4</f>
        <v>143</v>
      </c>
      <c r="J4">
        <f>卡牌升级!E5+进阶!H5+圣盾!E5+装备强化24!AN5+镶嵌!T4</f>
        <v>143</v>
      </c>
      <c r="K4">
        <f>进阶!I5+装备强化24!AQ5</f>
        <v>0.01</v>
      </c>
      <c r="L4">
        <f>进阶!J5+装备强化24!AR5</f>
        <v>0.01</v>
      </c>
      <c r="M4">
        <f>进阶!K5+装备强化24!AS5</f>
        <v>5.0000000000000001E-3</v>
      </c>
      <c r="N4">
        <f>进阶!L5</f>
        <v>0</v>
      </c>
      <c r="O4">
        <f>装备强化24!AT5</f>
        <v>0</v>
      </c>
      <c r="P4">
        <v>0.2</v>
      </c>
      <c r="Q4">
        <v>0.1</v>
      </c>
      <c r="R4">
        <v>0.2</v>
      </c>
      <c r="S4">
        <f>进阶!M5</f>
        <v>0</v>
      </c>
      <c r="T4">
        <f>进阶!N5</f>
        <v>0</v>
      </c>
      <c r="U4">
        <f>进阶!O5</f>
        <v>0</v>
      </c>
      <c r="V4">
        <f>进阶!P5</f>
        <v>0</v>
      </c>
      <c r="AC4" t="s">
        <v>142</v>
      </c>
      <c r="AD4" t="s">
        <v>110</v>
      </c>
      <c r="AE4" t="s">
        <v>93</v>
      </c>
      <c r="AF4" t="s">
        <v>154</v>
      </c>
      <c r="AG4" t="s">
        <v>182</v>
      </c>
      <c r="AH4" t="s">
        <v>139</v>
      </c>
      <c r="AI4" t="s">
        <v>135</v>
      </c>
      <c r="AJ4" t="s">
        <v>183</v>
      </c>
    </row>
    <row r="5" spans="1:36" x14ac:dyDescent="0.2">
      <c r="A5">
        <v>4</v>
      </c>
      <c r="B5">
        <f>E5*(1+G5)*F5*(1+H5)/((I5*(1+K5)/(I5*(1+K5)+A5*战斗属性模型!$L$4+战斗属性模型!$L$5)+J5*(1+L5)/(J5*(1+L5)+A5*战斗属性模型!$L$4+战斗属性模型!$L$5))/2)*(1+R5-Q5)*(1+S5)/(1-T5)*((1-M5+N5)+M5*(战斗属性模型!$L$8+O5-P5))</f>
        <v>9896558.2629759982</v>
      </c>
      <c r="C5">
        <f t="shared" si="0"/>
        <v>29689674.788927995</v>
      </c>
      <c r="D5">
        <f>E5*(1+G5)*F5*(1+H5)/((I5*(1+K5)/(I5*(1+K5)+A5*战斗属性模型!$L$4+战斗属性模型!$L$5)+J5*(1+L5)/(J5*(1+L5)+A5*战斗属性模型!$L$4+战斗属性模型!$L$5))/2)*(1+R5-Q5)*(1+S5)/(1-T5)*((1-M5+N5)+M5*(战斗属性模型!$L$8+O5-P5))*(1+U5)/(1-V5)</f>
        <v>9896558.2629759982</v>
      </c>
      <c r="E5">
        <f>卡牌升级!B6+进阶!C6+圣盾!B6+装备强化24!AK6+洗练!T5+镶嵌!Q6</f>
        <v>296</v>
      </c>
      <c r="F5">
        <f>卡牌升级!C6+进阶!D6+圣盾!C6+装备强化24!AL6+洗练!U5+镶嵌!R5</f>
        <v>7400</v>
      </c>
      <c r="G5">
        <f>进阶!E6+装备强化24!AO6</f>
        <v>0.01</v>
      </c>
      <c r="H5">
        <f>进阶!F6+装备强化24!AP6</f>
        <v>0.01</v>
      </c>
      <c r="I5">
        <f>卡牌升级!D6+进阶!G6+圣盾!D6+装备强化24!AM6+镶嵌!S5</f>
        <v>148</v>
      </c>
      <c r="J5">
        <f>卡牌升级!E6+进阶!H6+圣盾!E6+装备强化24!AN6+镶嵌!T5</f>
        <v>148</v>
      </c>
      <c r="K5">
        <f>进阶!I6+装备强化24!AQ6</f>
        <v>0.01</v>
      </c>
      <c r="L5">
        <f>进阶!J6+装备强化24!AR6</f>
        <v>0.01</v>
      </c>
      <c r="M5">
        <f>进阶!K6+装备强化24!AS6</f>
        <v>5.0000000000000001E-3</v>
      </c>
      <c r="N5">
        <f>进阶!L6</f>
        <v>0</v>
      </c>
      <c r="O5">
        <f>装备强化24!AT6</f>
        <v>0</v>
      </c>
      <c r="P5">
        <v>0.2</v>
      </c>
      <c r="Q5">
        <v>0.1</v>
      </c>
      <c r="R5">
        <v>0.2</v>
      </c>
      <c r="S5">
        <f>进阶!M6</f>
        <v>0</v>
      </c>
      <c r="T5">
        <f>进阶!N6</f>
        <v>0</v>
      </c>
      <c r="U5">
        <f>进阶!O6</f>
        <v>0</v>
      </c>
      <c r="V5">
        <f>进阶!P6</f>
        <v>0</v>
      </c>
      <c r="AB5" t="s">
        <v>161</v>
      </c>
      <c r="AC5">
        <f>卡牌升级!B102</f>
        <v>1000</v>
      </c>
      <c r="AD5">
        <f>进阶!C102</f>
        <v>4000</v>
      </c>
      <c r="AE5">
        <f>升星!C20</f>
        <v>900</v>
      </c>
      <c r="AF5">
        <v>1845</v>
      </c>
      <c r="AG5">
        <v>3072</v>
      </c>
      <c r="AH5">
        <f>洗练!T102*0.9</f>
        <v>2025</v>
      </c>
      <c r="AI5">
        <f>镶嵌!Q102</f>
        <v>1576</v>
      </c>
    </row>
    <row r="6" spans="1:36" x14ac:dyDescent="0.2">
      <c r="A6">
        <v>5</v>
      </c>
      <c r="B6">
        <f>E6*(1+G6)*F6*(1+H6)/((I6*(1+K6)/(I6*(1+K6)+A6*战斗属性模型!$L$4+战斗属性模型!$L$5)+J6*(1+L6)/(J6*(1+L6)+A6*战斗属性模型!$L$4+战斗属性模型!$L$5))/2)*(1+R6-Q6)*(1+S6)/(1-T6)*((1-M6+N6)+M6*(战斗属性模型!$L$8+O6-P6))</f>
        <v>32568216.984121487</v>
      </c>
      <c r="C6">
        <f t="shared" si="0"/>
        <v>97704650.95236446</v>
      </c>
      <c r="D6">
        <f>E6*(1+G6)*F6*(1+H6)/((I6*(1+K6)/(I6*(1+K6)+A6*战斗属性模型!$L$4+战斗属性模型!$L$5)+J6*(1+L6)/(J6*(1+L6)+A6*战斗属性模型!$L$4+战斗属性模型!$L$5))/2)*(1+R6-Q6)*(1+S6)/(1-T6)*((1-M6+N6)+M6*(战斗属性模型!$L$8+O6-P6))*(1+U6)/(1-V6)</f>
        <v>32568216.984121487</v>
      </c>
      <c r="E6">
        <f>卡牌升级!B7+进阶!C7+圣盾!B7+装备强化24!AK7+洗练!T6+镶嵌!Q7</f>
        <v>634</v>
      </c>
      <c r="F6">
        <f>卡牌升级!C7+进阶!D7+圣盾!C7+装备强化24!AL7+洗练!U6+镶嵌!R6</f>
        <v>15850</v>
      </c>
      <c r="G6">
        <f>进阶!E7+装备强化24!AO7</f>
        <v>6.5000000000000002E-2</v>
      </c>
      <c r="H6">
        <f>进阶!F7+装备强化24!AP7</f>
        <v>1.4999999999999999E-2</v>
      </c>
      <c r="I6">
        <f>卡牌升级!D7+进阶!G7+圣盾!D7+装备强化24!AM7+镶嵌!S6</f>
        <v>317</v>
      </c>
      <c r="J6">
        <f>卡牌升级!E7+进阶!H7+圣盾!E7+装备强化24!AN7+镶嵌!T6</f>
        <v>317</v>
      </c>
      <c r="K6">
        <f>进阶!I7+装备强化24!AQ7</f>
        <v>1.4999999999999999E-2</v>
      </c>
      <c r="L6">
        <f>进阶!J7+装备强化24!AR7</f>
        <v>1.4999999999999999E-2</v>
      </c>
      <c r="M6">
        <f>进阶!K7+装备强化24!AS7</f>
        <v>7.4999999999999997E-3</v>
      </c>
      <c r="N6">
        <f>进阶!L7</f>
        <v>0</v>
      </c>
      <c r="O6">
        <f>装备强化24!AT7</f>
        <v>0</v>
      </c>
      <c r="P6">
        <v>0.2</v>
      </c>
      <c r="Q6">
        <v>0.1</v>
      </c>
      <c r="R6">
        <v>0.2</v>
      </c>
      <c r="S6">
        <f>进阶!M7</f>
        <v>0</v>
      </c>
      <c r="T6">
        <f>进阶!N7</f>
        <v>0</v>
      </c>
      <c r="U6">
        <f>进阶!O7</f>
        <v>0</v>
      </c>
      <c r="V6">
        <f>进阶!P7</f>
        <v>0</v>
      </c>
      <c r="AB6" t="s">
        <v>162</v>
      </c>
    </row>
    <row r="7" spans="1:36" x14ac:dyDescent="0.2">
      <c r="A7">
        <v>6</v>
      </c>
      <c r="B7">
        <f>E7*(1+G7)*F7*(1+H7)/((I7*(1+K7)/(I7*(1+K7)+A7*战斗属性模型!$L$4+战斗属性模型!$L$5)+J7*(1+L7)/(J7*(1+L7)+A7*战斗属性模型!$L$4+战斗属性模型!$L$5))/2)*(1+R7-Q7)*(1+S7)/(1-T7)*((1-M7+N7)+M7*(战斗属性模型!$L$8+O7-P7))</f>
        <v>37069363.954853997</v>
      </c>
      <c r="C7">
        <f t="shared" si="0"/>
        <v>111208091.86456199</v>
      </c>
      <c r="D7">
        <f>E7*(1+G7)*F7*(1+H7)/((I7*(1+K7)/(I7*(1+K7)+A7*战斗属性模型!$L$4+战斗属性模型!$L$5)+J7*(1+L7)/(J7*(1+L7)+A7*战斗属性模型!$L$4+战斗属性模型!$L$5))/2)*(1+R7-Q7)*(1+S7)/(1-T7)*((1-M7+N7)+M7*(战斗属性模型!$L$8+O7-P7))*(1+U7)/(1-V7)</f>
        <v>37069363.954853997</v>
      </c>
      <c r="E7">
        <f>卡牌升级!B8+进阶!C8+圣盾!B8+装备强化24!AK8+洗练!T7+镶嵌!Q8</f>
        <v>644</v>
      </c>
      <c r="F7">
        <f>卡牌升级!C8+进阶!D8+圣盾!C8+装备强化24!AL8+洗练!U7+镶嵌!R7</f>
        <v>16100</v>
      </c>
      <c r="G7">
        <f>进阶!E8+装备强化24!AO8</f>
        <v>6.5000000000000002E-2</v>
      </c>
      <c r="H7">
        <f>进阶!F8+装备强化24!AP8</f>
        <v>1.4999999999999999E-2</v>
      </c>
      <c r="I7">
        <f>卡牌升级!D8+进阶!G8+圣盾!D8+装备强化24!AM8+镶嵌!S7</f>
        <v>322</v>
      </c>
      <c r="J7">
        <f>卡牌升级!E8+进阶!H8+圣盾!E8+装备强化24!AN8+镶嵌!T7</f>
        <v>322</v>
      </c>
      <c r="K7">
        <f>进阶!I8+装备强化24!AQ8</f>
        <v>1.4999999999999999E-2</v>
      </c>
      <c r="L7">
        <f>进阶!J8+装备强化24!AR8</f>
        <v>1.4999999999999999E-2</v>
      </c>
      <c r="M7">
        <f>进阶!K8+装备强化24!AS8</f>
        <v>7.4999999999999997E-3</v>
      </c>
      <c r="N7">
        <f>进阶!L8</f>
        <v>0</v>
      </c>
      <c r="O7">
        <f>装备强化24!AT8</f>
        <v>0</v>
      </c>
      <c r="P7">
        <v>0.2</v>
      </c>
      <c r="Q7">
        <v>0.1</v>
      </c>
      <c r="R7">
        <v>0.2</v>
      </c>
      <c r="S7">
        <f>进阶!M8</f>
        <v>0</v>
      </c>
      <c r="T7">
        <f>进阶!N8</f>
        <v>0</v>
      </c>
      <c r="U7">
        <f>进阶!O8</f>
        <v>0</v>
      </c>
      <c r="V7">
        <f>进阶!P8</f>
        <v>0</v>
      </c>
      <c r="AB7" t="s">
        <v>165</v>
      </c>
    </row>
    <row r="8" spans="1:36" x14ac:dyDescent="0.2">
      <c r="A8">
        <v>7</v>
      </c>
      <c r="B8">
        <f>E8*(1+G8)*F8*(1+H8)/((I8*(1+K8)/(I8*(1+K8)+A8*战斗属性模型!$L$4+战斗属性模型!$L$5)+J8*(1+L8)/(J8*(1+L8)+A8*战斗属性模型!$L$4+战斗属性模型!$L$5))/2)*(1+R8-Q8)*(1+S8)/(1-T8)*((1-M8+N8)+M8*(战斗属性模型!$L$8+O8-P8))</f>
        <v>41694344.8602615</v>
      </c>
      <c r="C8">
        <f t="shared" si="0"/>
        <v>125083034.5807845</v>
      </c>
      <c r="D8">
        <f>E8*(1+G8)*F8*(1+H8)/((I8*(1+K8)/(I8*(1+K8)+A8*战斗属性模型!$L$4+战斗属性模型!$L$5)+J8*(1+L8)/(J8*(1+L8)+A8*战斗属性模型!$L$4+战斗属性模型!$L$5))/2)*(1+R8-Q8)*(1+S8)/(1-T8)*((1-M8+N8)+M8*(战斗属性模型!$L$8+O8-P8))*(1+U8)/(1-V8)</f>
        <v>41694344.8602615</v>
      </c>
      <c r="E8">
        <f>卡牌升级!B9+进阶!C9+圣盾!B9+装备强化24!AK9+洗练!T8+镶嵌!Q9</f>
        <v>654</v>
      </c>
      <c r="F8">
        <f>卡牌升级!C9+进阶!D9+圣盾!C9+装备强化24!AL9+洗练!U8+镶嵌!R8</f>
        <v>16350</v>
      </c>
      <c r="G8">
        <f>进阶!E9+装备强化24!AO9</f>
        <v>6.5000000000000002E-2</v>
      </c>
      <c r="H8">
        <f>进阶!F9+装备强化24!AP9</f>
        <v>1.4999999999999999E-2</v>
      </c>
      <c r="I8">
        <f>卡牌升级!D9+进阶!G9+圣盾!D9+装备强化24!AM9+镶嵌!S8</f>
        <v>327</v>
      </c>
      <c r="J8">
        <f>卡牌升级!E9+进阶!H9+圣盾!E9+装备强化24!AN9+镶嵌!T8</f>
        <v>327</v>
      </c>
      <c r="K8">
        <f>进阶!I9+装备强化24!AQ9</f>
        <v>1.4999999999999999E-2</v>
      </c>
      <c r="L8">
        <f>进阶!J9+装备强化24!AR9</f>
        <v>1.4999999999999999E-2</v>
      </c>
      <c r="M8">
        <f>进阶!K9+装备强化24!AS9</f>
        <v>7.4999999999999997E-3</v>
      </c>
      <c r="N8">
        <f>进阶!L9</f>
        <v>0</v>
      </c>
      <c r="O8">
        <f>装备强化24!AT9</f>
        <v>0</v>
      </c>
      <c r="P8">
        <v>0.2</v>
      </c>
      <c r="Q8">
        <v>0.1</v>
      </c>
      <c r="R8">
        <v>0.2</v>
      </c>
      <c r="S8">
        <f>进阶!M9</f>
        <v>0</v>
      </c>
      <c r="T8">
        <f>进阶!N9</f>
        <v>0</v>
      </c>
      <c r="U8">
        <f>进阶!O9</f>
        <v>0</v>
      </c>
      <c r="V8">
        <f>进阶!P9</f>
        <v>0</v>
      </c>
      <c r="AB8" t="s">
        <v>166</v>
      </c>
    </row>
    <row r="9" spans="1:36" x14ac:dyDescent="0.2">
      <c r="A9">
        <v>8</v>
      </c>
      <c r="B9">
        <f>E9*(1+G9)*F9*(1+H9)/((I9*(1+K9)/(I9*(1+K9)+A9*战斗属性模型!$L$4+战斗属性模型!$L$5)+J9*(1+L9)/(J9*(1+L9)+A9*战斗属性模型!$L$4+战斗属性模型!$L$5))/2)*(1+R9-Q9)*(1+S9)/(1-T9)*((1-M9+N9)+M9*(战斗属性模型!$L$8+O9-P9))</f>
        <v>46443159.700343989</v>
      </c>
      <c r="C9">
        <f t="shared" si="0"/>
        <v>139329479.10103196</v>
      </c>
      <c r="D9">
        <f>E9*(1+G9)*F9*(1+H9)/((I9*(1+K9)/(I9*(1+K9)+A9*战斗属性模型!$L$4+战斗属性模型!$L$5)+J9*(1+L9)/(J9*(1+L9)+A9*战斗属性模型!$L$4+战斗属性模型!$L$5))/2)*(1+R9-Q9)*(1+S9)/(1-T9)*((1-M9+N9)+M9*(战斗属性模型!$L$8+O9-P9))*(1+U9)/(1-V9)</f>
        <v>46443159.700343989</v>
      </c>
      <c r="E9">
        <f>卡牌升级!B10+进阶!C10+圣盾!B10+装备强化24!AK10+洗练!T9+镶嵌!Q10</f>
        <v>664</v>
      </c>
      <c r="F9">
        <f>卡牌升级!C10+进阶!D10+圣盾!C10+装备强化24!AL10+洗练!U9+镶嵌!R9</f>
        <v>16600</v>
      </c>
      <c r="G9">
        <f>进阶!E10+装备强化24!AO10</f>
        <v>6.5000000000000002E-2</v>
      </c>
      <c r="H9">
        <f>进阶!F10+装备强化24!AP10</f>
        <v>1.4999999999999999E-2</v>
      </c>
      <c r="I9">
        <f>卡牌升级!D10+进阶!G10+圣盾!D10+装备强化24!AM10+镶嵌!S9</f>
        <v>332</v>
      </c>
      <c r="J9">
        <f>卡牌升级!E10+进阶!H10+圣盾!E10+装备强化24!AN10+镶嵌!T9</f>
        <v>332</v>
      </c>
      <c r="K9">
        <f>进阶!I10+装备强化24!AQ10</f>
        <v>1.4999999999999999E-2</v>
      </c>
      <c r="L9">
        <f>进阶!J10+装备强化24!AR10</f>
        <v>1.4999999999999999E-2</v>
      </c>
      <c r="M9">
        <f>进阶!K10+装备强化24!AS10</f>
        <v>7.4999999999999997E-3</v>
      </c>
      <c r="N9">
        <f>进阶!L10</f>
        <v>0</v>
      </c>
      <c r="O9">
        <f>装备强化24!AT10</f>
        <v>0</v>
      </c>
      <c r="P9">
        <v>0.2</v>
      </c>
      <c r="Q9">
        <v>0.1</v>
      </c>
      <c r="R9">
        <v>0.2</v>
      </c>
      <c r="S9">
        <f>进阶!M10</f>
        <v>0</v>
      </c>
      <c r="T9">
        <f>进阶!N10</f>
        <v>0</v>
      </c>
      <c r="U9">
        <f>进阶!O10</f>
        <v>0</v>
      </c>
      <c r="V9">
        <f>进阶!P10</f>
        <v>0</v>
      </c>
    </row>
    <row r="10" spans="1:36" x14ac:dyDescent="0.2">
      <c r="A10">
        <v>9</v>
      </c>
      <c r="B10">
        <f>E10*(1+G10)*F10*(1+H10)/((I10*(1+K10)/(I10*(1+K10)+A10*战斗属性模型!$L$4+战斗属性模型!$L$5)+J10*(1+L10)/(J10*(1+L10)+A10*战斗属性模型!$L$4+战斗属性模型!$L$5))/2)*(1+R10-Q10)*(1+S10)/(1-T10)*((1-M10+N10)+M10*(战斗属性模型!$L$8+O10-P10))</f>
        <v>51315808.475101493</v>
      </c>
      <c r="C10">
        <f t="shared" si="0"/>
        <v>153947425.42530447</v>
      </c>
      <c r="D10">
        <f>E10*(1+G10)*F10*(1+H10)/((I10*(1+K10)/(I10*(1+K10)+A10*战斗属性模型!$L$4+战斗属性模型!$L$5)+J10*(1+L10)/(J10*(1+L10)+A10*战斗属性模型!$L$4+战斗属性模型!$L$5))/2)*(1+R10-Q10)*(1+S10)/(1-T10)*((1-M10+N10)+M10*(战斗属性模型!$L$8+O10-P10))*(1+U10)/(1-V10)</f>
        <v>51315808.475101493</v>
      </c>
      <c r="E10">
        <f>卡牌升级!B11+进阶!C11+圣盾!B11+装备强化24!AK11+洗练!T10+镶嵌!Q11</f>
        <v>674</v>
      </c>
      <c r="F10">
        <f>卡牌升级!C11+进阶!D11+圣盾!C11+装备强化24!AL11+洗练!U10+镶嵌!R10</f>
        <v>16850</v>
      </c>
      <c r="G10">
        <f>进阶!E11+装备强化24!AO11</f>
        <v>6.5000000000000002E-2</v>
      </c>
      <c r="H10">
        <f>进阶!F11+装备强化24!AP11</f>
        <v>1.4999999999999999E-2</v>
      </c>
      <c r="I10">
        <f>卡牌升级!D11+进阶!G11+圣盾!D11+装备强化24!AM11+镶嵌!S10</f>
        <v>337</v>
      </c>
      <c r="J10">
        <f>卡牌升级!E11+进阶!H11+圣盾!E11+装备强化24!AN11+镶嵌!T10</f>
        <v>337</v>
      </c>
      <c r="K10">
        <f>进阶!I11+装备强化24!AQ11</f>
        <v>1.4999999999999999E-2</v>
      </c>
      <c r="L10">
        <f>进阶!J11+装备强化24!AR11</f>
        <v>1.4999999999999999E-2</v>
      </c>
      <c r="M10">
        <f>进阶!K11+装备强化24!AS11</f>
        <v>7.4999999999999997E-3</v>
      </c>
      <c r="N10">
        <f>进阶!L11</f>
        <v>0</v>
      </c>
      <c r="O10">
        <f>装备强化24!AT11</f>
        <v>0</v>
      </c>
      <c r="P10">
        <v>0.2</v>
      </c>
      <c r="Q10">
        <v>0.1</v>
      </c>
      <c r="R10">
        <v>0.2</v>
      </c>
      <c r="S10">
        <f>进阶!M11</f>
        <v>0</v>
      </c>
      <c r="T10">
        <f>进阶!N11</f>
        <v>0</v>
      </c>
      <c r="U10">
        <f>进阶!O11</f>
        <v>0</v>
      </c>
      <c r="V10">
        <f>进阶!P11</f>
        <v>0</v>
      </c>
    </row>
    <row r="11" spans="1:36" x14ac:dyDescent="0.2">
      <c r="A11">
        <v>10</v>
      </c>
      <c r="B11">
        <f>E11*(1+G11)*F11*(1+H11)/((I11*(1+K11)/(I11*(1+K11)+A11*战斗属性模型!$L$4+战斗属性模型!$L$5)+J11*(1+L11)/(J11*(1+L11)+A11*战斗属性模型!$L$4+战斗属性模型!$L$5))/2)*(1+R11-Q11)*(1+S11)/(1-T11)*((1-M11+N11)+M11*(战斗属性模型!$L$8+O11-P11))</f>
        <v>98627075.014667287</v>
      </c>
      <c r="C11">
        <f t="shared" si="0"/>
        <v>295881225.04400188</v>
      </c>
      <c r="D11">
        <f>E11*(1+G11)*F11*(1+H11)/((I11*(1+K11)/(I11*(1+K11)+A11*战斗属性模型!$L$4+战斗属性模型!$L$5)+J11*(1+L11)/(J11*(1+L11)+A11*战斗属性模型!$L$4+战斗属性模型!$L$5))/2)*(1+R11-Q11)*(1+S11)/(1-T11)*((1-M11+N11)+M11*(战斗属性模型!$L$8+O11-P11))*(1+U11)/(1-V11)</f>
        <v>98627075.014667287</v>
      </c>
      <c r="E11">
        <f>卡牌升级!B12+进阶!C12+圣盾!B12+装备强化24!AK12+洗练!T11+镶嵌!Q12</f>
        <v>1012</v>
      </c>
      <c r="F11">
        <f>卡牌升级!C12+进阶!D12+圣盾!C12+装备强化24!AL12+洗练!U11+镶嵌!R11</f>
        <v>25300</v>
      </c>
      <c r="G11">
        <f>进阶!E12+装备强化24!AO12</f>
        <v>7.0000000000000007E-2</v>
      </c>
      <c r="H11">
        <f>进阶!F12+装备强化24!AP12</f>
        <v>7.0000000000000007E-2</v>
      </c>
      <c r="I11">
        <f>卡牌升级!D12+进阶!G12+圣盾!D12+装备强化24!AM12+镶嵌!S11</f>
        <v>506</v>
      </c>
      <c r="J11">
        <f>卡牌升级!E12+进阶!H12+圣盾!E12+装备强化24!AN12+镶嵌!T11</f>
        <v>506</v>
      </c>
      <c r="K11">
        <f>进阶!I12+装备强化24!AQ12</f>
        <v>0.02</v>
      </c>
      <c r="L11">
        <f>进阶!J12+装备强化24!AR12</f>
        <v>0.02</v>
      </c>
      <c r="M11">
        <f>进阶!K12+装备强化24!AS12</f>
        <v>0.01</v>
      </c>
      <c r="N11">
        <f>进阶!L12</f>
        <v>0</v>
      </c>
      <c r="O11">
        <f>装备强化24!AT12</f>
        <v>0</v>
      </c>
      <c r="P11">
        <v>0.2</v>
      </c>
      <c r="Q11">
        <v>0.1</v>
      </c>
      <c r="R11">
        <v>0.2</v>
      </c>
      <c r="S11">
        <f>进阶!M12</f>
        <v>0</v>
      </c>
      <c r="T11">
        <f>进阶!N12</f>
        <v>0</v>
      </c>
      <c r="U11">
        <f>进阶!O12</f>
        <v>0</v>
      </c>
      <c r="V11">
        <f>进阶!P12</f>
        <v>0</v>
      </c>
    </row>
    <row r="12" spans="1:36" x14ac:dyDescent="0.2">
      <c r="A12">
        <v>11</v>
      </c>
      <c r="B12">
        <f>E12*(1+G12)*F12*(1+H12)/((I12*(1+K12)/(I12*(1+K12)+A12*战斗属性模型!$L$4+战斗属性模型!$L$5)+J12*(1+L12)/(J12*(1+L12)+A12*战斗属性模型!$L$4+战斗属性模型!$L$5))/2)*(1+R12-Q12)*(1+S12)/(1-T12)*((1-M12+N12)+M12*(战斗属性模型!$L$8+O12-P12))</f>
        <v>106285770.52936375</v>
      </c>
      <c r="C12">
        <f t="shared" si="0"/>
        <v>318857311.58809125</v>
      </c>
      <c r="D12">
        <f>E12*(1+G12)*F12*(1+H12)/((I12*(1+K12)/(I12*(1+K12)+A12*战斗属性模型!$L$4+战斗属性模型!$L$5)+J12*(1+L12)/(J12*(1+L12)+A12*战斗属性模型!$L$4+战斗属性模型!$L$5))/2)*(1+R12-Q12)*(1+S12)/(1-T12)*((1-M12+N12)+M12*(战斗属性模型!$L$8+O12-P12))*(1+U12)/(1-V12)</f>
        <v>106285770.52936375</v>
      </c>
      <c r="E12">
        <f>卡牌升级!B13+进阶!C13+圣盾!B13+装备强化24!AK13+洗练!T12+镶嵌!Q13</f>
        <v>1022</v>
      </c>
      <c r="F12">
        <f>卡牌升级!C13+进阶!D13+圣盾!C13+装备强化24!AL13+洗练!U12+镶嵌!R12</f>
        <v>25550</v>
      </c>
      <c r="G12">
        <f>进阶!E13+装备强化24!AO13</f>
        <v>7.0000000000000007E-2</v>
      </c>
      <c r="H12">
        <f>进阶!F13+装备强化24!AP13</f>
        <v>7.0000000000000007E-2</v>
      </c>
      <c r="I12">
        <f>卡牌升级!D13+进阶!G13+圣盾!D13+装备强化24!AM13+镶嵌!S12</f>
        <v>511</v>
      </c>
      <c r="J12">
        <f>卡牌升级!E13+进阶!H13+圣盾!E13+装备强化24!AN13+镶嵌!T12</f>
        <v>511</v>
      </c>
      <c r="K12">
        <f>进阶!I13+装备强化24!AQ13</f>
        <v>0.02</v>
      </c>
      <c r="L12">
        <f>进阶!J13+装备强化24!AR13</f>
        <v>0.02</v>
      </c>
      <c r="M12">
        <f>进阶!K13+装备强化24!AS13</f>
        <v>0.01</v>
      </c>
      <c r="N12">
        <f>进阶!L13</f>
        <v>0</v>
      </c>
      <c r="O12">
        <f>装备强化24!AT13</f>
        <v>0</v>
      </c>
      <c r="P12">
        <v>0.2</v>
      </c>
      <c r="Q12">
        <v>0.1</v>
      </c>
      <c r="R12">
        <v>0.2</v>
      </c>
      <c r="S12">
        <f>进阶!M13</f>
        <v>0</v>
      </c>
      <c r="T12">
        <f>进阶!N13</f>
        <v>0</v>
      </c>
      <c r="U12">
        <f>进阶!O13</f>
        <v>0</v>
      </c>
      <c r="V12">
        <f>进阶!P13</f>
        <v>0</v>
      </c>
    </row>
    <row r="13" spans="1:36" x14ac:dyDescent="0.2">
      <c r="A13">
        <v>12</v>
      </c>
      <c r="B13">
        <f>E13*(1+G13)*F13*(1+H13)/((I13*(1+K13)/(I13*(1+K13)+A13*战斗属性模型!$L$4+战斗属性模型!$L$5)+J13*(1+L13)/(J13*(1+L13)+A13*战斗属性模型!$L$4+战斗属性模型!$L$5))/2)*(1+R13-Q13)*(1+S13)/(1-T13)*((1-M13+N13)+M13*(战斗属性模型!$L$8+O13-P13))</f>
        <v>114075270.7343661</v>
      </c>
      <c r="C13">
        <f t="shared" si="0"/>
        <v>342225812.2030983</v>
      </c>
      <c r="D13">
        <f>E13*(1+G13)*F13*(1+H13)/((I13*(1+K13)/(I13*(1+K13)+A13*战斗属性模型!$L$4+战斗属性模型!$L$5)+J13*(1+L13)/(J13*(1+L13)+A13*战斗属性模型!$L$4+战斗属性模型!$L$5))/2)*(1+R13-Q13)*(1+S13)/(1-T13)*((1-M13+N13)+M13*(战斗属性模型!$L$8+O13-P13))*(1+U13)/(1-V13)</f>
        <v>114075270.7343661</v>
      </c>
      <c r="E13">
        <f>卡牌升级!B14+进阶!C14+圣盾!B14+装备强化24!AK14+洗练!T13+镶嵌!Q14</f>
        <v>1032</v>
      </c>
      <c r="F13">
        <f>卡牌升级!C14+进阶!D14+圣盾!C14+装备强化24!AL14+洗练!U13+镶嵌!R13</f>
        <v>25800</v>
      </c>
      <c r="G13">
        <f>进阶!E14+装备强化24!AO14</f>
        <v>7.0000000000000007E-2</v>
      </c>
      <c r="H13">
        <f>进阶!F14+装备强化24!AP14</f>
        <v>7.0000000000000007E-2</v>
      </c>
      <c r="I13">
        <f>卡牌升级!D14+进阶!G14+圣盾!D14+装备强化24!AM14+镶嵌!S13</f>
        <v>516</v>
      </c>
      <c r="J13">
        <f>卡牌升级!E14+进阶!H14+圣盾!E14+装备强化24!AN14+镶嵌!T13</f>
        <v>516</v>
      </c>
      <c r="K13">
        <f>进阶!I14+装备强化24!AQ14</f>
        <v>0.02</v>
      </c>
      <c r="L13">
        <f>进阶!J14+装备强化24!AR14</f>
        <v>0.02</v>
      </c>
      <c r="M13">
        <f>进阶!K14+装备强化24!AS14</f>
        <v>0.01</v>
      </c>
      <c r="N13">
        <f>进阶!L14</f>
        <v>0</v>
      </c>
      <c r="O13">
        <f>装备强化24!AT14</f>
        <v>0</v>
      </c>
      <c r="P13">
        <v>0.2</v>
      </c>
      <c r="Q13">
        <v>0.1</v>
      </c>
      <c r="R13">
        <v>0.2</v>
      </c>
      <c r="S13">
        <f>进阶!M14</f>
        <v>0</v>
      </c>
      <c r="T13">
        <f>进阶!N14</f>
        <v>0</v>
      </c>
      <c r="U13">
        <f>进阶!O14</f>
        <v>0</v>
      </c>
      <c r="V13">
        <f>进阶!P14</f>
        <v>0</v>
      </c>
    </row>
    <row r="14" spans="1:36" x14ac:dyDescent="0.2">
      <c r="A14">
        <v>13</v>
      </c>
      <c r="B14">
        <f>E14*(1+G14)*F14*(1+H14)/((I14*(1+K14)/(I14*(1+K14)+A14*战斗属性模型!$L$4+战斗属性模型!$L$5)+J14*(1+L14)/(J14*(1+L14)+A14*战斗属性模型!$L$4+战斗属性模型!$L$5))/2)*(1+R14-Q14)*(1+S14)/(1-T14)*((1-M14+N14)+M14*(战斗属性模型!$L$8+O14-P14))</f>
        <v>543708602.81924617</v>
      </c>
      <c r="C14">
        <f t="shared" si="0"/>
        <v>1631125808.4577384</v>
      </c>
      <c r="D14">
        <f>E14*(1+G14)*F14*(1+H14)/((I14*(1+K14)/(I14*(1+K14)+A14*战斗属性模型!$L$4+战斗属性模型!$L$5)+J14*(1+L14)/(J14*(1+L14)+A14*战斗属性模型!$L$4+战斗属性模型!$L$5))/2)*(1+R14-Q14)*(1+S14)/(1-T14)*((1-M14+N14)+M14*(战斗属性模型!$L$8+O14-P14))*(1+U14)/(1-V14)</f>
        <v>543708602.81924617</v>
      </c>
      <c r="E14">
        <f>卡牌升级!B15+进阶!C15+圣盾!B15+装备强化24!AK15+洗练!T14+镶嵌!Q15</f>
        <v>3022</v>
      </c>
      <c r="F14">
        <f>卡牌升级!C15+进阶!D15+圣盾!C15+装备强化24!AL15+洗练!U14+镶嵌!R14</f>
        <v>75550</v>
      </c>
      <c r="G14">
        <f>进阶!E15+装备强化24!AO15</f>
        <v>7.0000000000000007E-2</v>
      </c>
      <c r="H14">
        <f>进阶!F15+装备强化24!AP15</f>
        <v>7.0000000000000007E-2</v>
      </c>
      <c r="I14">
        <f>卡牌升级!D15+进阶!G15+圣盾!D15+装备强化24!AM15+镶嵌!S14</f>
        <v>1511</v>
      </c>
      <c r="J14">
        <f>卡牌升级!E15+进阶!H15+圣盾!E15+装备强化24!AN15+镶嵌!T14</f>
        <v>1511</v>
      </c>
      <c r="K14">
        <f>进阶!I15+装备强化24!AQ15</f>
        <v>0.02</v>
      </c>
      <c r="L14">
        <f>进阶!J15+装备强化24!AR15</f>
        <v>0.02</v>
      </c>
      <c r="M14">
        <f>进阶!K15+装备强化24!AS15</f>
        <v>0.01</v>
      </c>
      <c r="N14">
        <f>进阶!L15</f>
        <v>0</v>
      </c>
      <c r="O14">
        <f>装备强化24!AT15</f>
        <v>0</v>
      </c>
      <c r="P14">
        <v>0.2</v>
      </c>
      <c r="Q14">
        <v>0.1</v>
      </c>
      <c r="R14">
        <v>0.2</v>
      </c>
      <c r="S14">
        <f>进阶!M15</f>
        <v>0</v>
      </c>
      <c r="T14">
        <f>进阶!N15</f>
        <v>0</v>
      </c>
      <c r="U14">
        <f>进阶!O15</f>
        <v>0</v>
      </c>
      <c r="V14">
        <f>进阶!P15</f>
        <v>0</v>
      </c>
    </row>
    <row r="15" spans="1:36" x14ac:dyDescent="0.2">
      <c r="A15">
        <v>14</v>
      </c>
      <c r="B15">
        <f>E15*(1+G15)*F15*(1+H15)/((I15*(1+K15)/(I15*(1+K15)+A15*战斗属性模型!$L$4+战斗属性模型!$L$5)+J15*(1+L15)/(J15*(1+L15)+A15*战斗属性模型!$L$4+战斗属性模型!$L$5))/2)*(1+R15-Q15)*(1+S15)/(1-T15)*((1-M15+N15)+M15*(战斗属性模型!$L$8+O15-P15))</f>
        <v>708337481.84054959</v>
      </c>
      <c r="C15">
        <f t="shared" si="0"/>
        <v>2125012445.5216489</v>
      </c>
      <c r="D15">
        <f>E15*(1+G15)*F15*(1+H15)/((I15*(1+K15)/(I15*(1+K15)+A15*战斗属性模型!$L$4+战斗属性模型!$L$5)+J15*(1+L15)/(J15*(1+L15)+A15*战斗属性模型!$L$4+战斗属性模型!$L$5))/2)*(1+R15-Q15)*(1+S15)/(1-T15)*((1-M15+N15)+M15*(战斗属性模型!$L$8+O15-P15))*(1+U15)/(1-V15)</f>
        <v>708337481.84054959</v>
      </c>
      <c r="E15">
        <f>卡牌升级!B16+进阶!C16+圣盾!B16+装备强化24!AK16+洗练!T15+镶嵌!Q16</f>
        <v>3512</v>
      </c>
      <c r="F15">
        <f>卡牌升级!C16+进阶!D16+圣盾!C16+装备强化24!AL16+洗练!U15+镶嵌!R15</f>
        <v>87800</v>
      </c>
      <c r="G15">
        <f>进阶!E16+装备强化24!AO16</f>
        <v>7.0000000000000007E-2</v>
      </c>
      <c r="H15">
        <f>进阶!F16+装备强化24!AP16</f>
        <v>7.0000000000000007E-2</v>
      </c>
      <c r="I15">
        <f>卡牌升级!D16+进阶!G16+圣盾!D16+装备强化24!AM16+镶嵌!S15</f>
        <v>1756</v>
      </c>
      <c r="J15">
        <f>卡牌升级!E16+进阶!H16+圣盾!E16+装备强化24!AN16+镶嵌!T15</f>
        <v>1756</v>
      </c>
      <c r="K15">
        <f>进阶!I16+装备强化24!AQ16</f>
        <v>0.02</v>
      </c>
      <c r="L15">
        <f>进阶!J16+装备强化24!AR16</f>
        <v>0.02</v>
      </c>
      <c r="M15">
        <f>进阶!K16+装备强化24!AS16</f>
        <v>0.01</v>
      </c>
      <c r="N15">
        <f>进阶!L16</f>
        <v>0</v>
      </c>
      <c r="O15">
        <f>装备强化24!AT16</f>
        <v>0</v>
      </c>
      <c r="P15">
        <v>0.2</v>
      </c>
      <c r="Q15">
        <v>0.1</v>
      </c>
      <c r="R15">
        <v>0.2</v>
      </c>
      <c r="S15">
        <f>进阶!M16</f>
        <v>0</v>
      </c>
      <c r="T15">
        <f>进阶!N16</f>
        <v>0</v>
      </c>
      <c r="U15">
        <f>进阶!O16</f>
        <v>0</v>
      </c>
      <c r="V15">
        <f>进阶!P16</f>
        <v>0</v>
      </c>
    </row>
    <row r="16" spans="1:36" x14ac:dyDescent="0.2">
      <c r="A16">
        <v>15</v>
      </c>
      <c r="B16">
        <f>E16*(1+G16)*F16*(1+H16)/((I16*(1+K16)/(I16*(1+K16)+A16*战斗属性模型!$L$4+战斗属性模型!$L$5)+J16*(1+L16)/(J16*(1+L16)+A16*战斗属性模型!$L$4+战斗属性模型!$L$5))/2)*(1+R16-Q16)*(1+S16)/(1-T16)*((1-M16+N16)+M16*(战斗属性模型!$L$8+O16-P16))</f>
        <v>781884148.16635215</v>
      </c>
      <c r="C16">
        <f t="shared" si="0"/>
        <v>2345652444.4990563</v>
      </c>
      <c r="D16">
        <f>E16*(1+G16)*F16*(1+H16)/((I16*(1+K16)/(I16*(1+K16)+A16*战斗属性模型!$L$4+战斗属性模型!$L$5)+J16*(1+L16)/(J16*(1+L16)+A16*战斗属性模型!$L$4+战斗属性模型!$L$5))/2)*(1+R16-Q16)*(1+S16)/(1-T16)*((1-M16+N16)+M16*(战斗属性模型!$L$8+O16-P16))*(1+U16)/(1-V16)</f>
        <v>781884148.16635215</v>
      </c>
      <c r="E16">
        <f>卡牌升级!B17+进阶!C17+圣盾!B17+装备强化24!AK17+洗练!T16+镶嵌!Q17</f>
        <v>3722</v>
      </c>
      <c r="F16">
        <f>卡牌升级!C17+进阶!D17+圣盾!C17+装备强化24!AL17+洗练!U16+镶嵌!R16</f>
        <v>93050</v>
      </c>
      <c r="G16">
        <f>进阶!E17+装备强化24!AO17</f>
        <v>7.0000000000000007E-2</v>
      </c>
      <c r="H16">
        <f>进阶!F17+装备强化24!AP17</f>
        <v>7.0000000000000007E-2</v>
      </c>
      <c r="I16">
        <f>卡牌升级!D17+进阶!G17+圣盾!D17+装备强化24!AM17+镶嵌!S16</f>
        <v>1861</v>
      </c>
      <c r="J16">
        <f>卡牌升级!E17+进阶!H17+圣盾!E17+装备强化24!AN17+镶嵌!T16</f>
        <v>1861</v>
      </c>
      <c r="K16">
        <f>进阶!I17+装备强化24!AQ17</f>
        <v>7.0000000000000007E-2</v>
      </c>
      <c r="L16">
        <f>进阶!J17+装备强化24!AR17</f>
        <v>7.0000000000000007E-2</v>
      </c>
      <c r="M16">
        <f>进阶!K17+装备强化24!AS17</f>
        <v>0.01</v>
      </c>
      <c r="N16">
        <f>进阶!L17</f>
        <v>0</v>
      </c>
      <c r="O16">
        <f>装备强化24!AT17</f>
        <v>0</v>
      </c>
      <c r="P16">
        <v>0.2</v>
      </c>
      <c r="Q16">
        <v>0.1</v>
      </c>
      <c r="R16">
        <v>0.2</v>
      </c>
      <c r="S16">
        <f>进阶!M17</f>
        <v>0</v>
      </c>
      <c r="T16">
        <f>进阶!N17</f>
        <v>0</v>
      </c>
      <c r="U16">
        <f>进阶!O17</f>
        <v>0</v>
      </c>
      <c r="V16">
        <f>进阶!P17</f>
        <v>0</v>
      </c>
    </row>
    <row r="17" spans="1:22" x14ac:dyDescent="0.2">
      <c r="A17">
        <v>16</v>
      </c>
      <c r="B17">
        <f>E17*(1+G17)*F17*(1+H17)/((I17*(1+K17)/(I17*(1+K17)+A17*战斗属性模型!$L$4+战斗属性模型!$L$5)+J17*(1+L17)/(J17*(1+L17)+A17*战斗属性模型!$L$4+战斗属性模型!$L$5))/2)*(1+R17-Q17)*(1+S17)/(1-T17)*((1-M17+N17)+M17*(战斗属性模型!$L$8+O17-P17))</f>
        <v>807307791.3774718</v>
      </c>
      <c r="C17">
        <f t="shared" si="0"/>
        <v>2421923374.1324153</v>
      </c>
      <c r="D17">
        <f>E17*(1+G17)*F17*(1+H17)/((I17*(1+K17)/(I17*(1+K17)+A17*战斗属性模型!$L$4+战斗属性模型!$L$5)+J17*(1+L17)/(J17*(1+L17)+A17*战斗属性模型!$L$4+战斗属性模型!$L$5))/2)*(1+R17-Q17)*(1+S17)/(1-T17)*((1-M17+N17)+M17*(战斗属性模型!$L$8+O17-P17))*(1+U17)/(1-V17)</f>
        <v>807307791.3774718</v>
      </c>
      <c r="E17">
        <f>卡牌升级!B18+进阶!C18+圣盾!B18+装备强化24!AK18+洗练!T17+镶嵌!Q18</f>
        <v>3732</v>
      </c>
      <c r="F17">
        <f>卡牌升级!C18+进阶!D18+圣盾!C18+装备强化24!AL18+洗练!U17+镶嵌!R17</f>
        <v>93300</v>
      </c>
      <c r="G17">
        <f>进阶!E18+装备强化24!AO18</f>
        <v>7.0000000000000007E-2</v>
      </c>
      <c r="H17">
        <f>进阶!F18+装备强化24!AP18</f>
        <v>7.0000000000000007E-2</v>
      </c>
      <c r="I17">
        <f>卡牌升级!D18+进阶!G18+圣盾!D18+装备强化24!AM18+镶嵌!S17</f>
        <v>1866</v>
      </c>
      <c r="J17">
        <f>卡牌升级!E18+进阶!H18+圣盾!E18+装备强化24!AN18+镶嵌!T17</f>
        <v>1866</v>
      </c>
      <c r="K17">
        <f>进阶!I18+装备强化24!AQ18</f>
        <v>7.0000000000000007E-2</v>
      </c>
      <c r="L17">
        <f>进阶!J18+装备强化24!AR18</f>
        <v>7.0000000000000007E-2</v>
      </c>
      <c r="M17">
        <f>进阶!K18+装备强化24!AS18</f>
        <v>0.01</v>
      </c>
      <c r="N17">
        <f>进阶!L18</f>
        <v>0</v>
      </c>
      <c r="O17">
        <f>装备强化24!AT18</f>
        <v>0</v>
      </c>
      <c r="P17">
        <v>0.2</v>
      </c>
      <c r="Q17">
        <v>0.1</v>
      </c>
      <c r="R17">
        <v>0.2</v>
      </c>
      <c r="S17">
        <f>进阶!M18</f>
        <v>0</v>
      </c>
      <c r="T17">
        <f>进阶!N18</f>
        <v>0</v>
      </c>
      <c r="U17">
        <f>进阶!O18</f>
        <v>0</v>
      </c>
      <c r="V17">
        <f>进阶!P18</f>
        <v>0</v>
      </c>
    </row>
    <row r="18" spans="1:22" x14ac:dyDescent="0.2">
      <c r="A18">
        <v>17</v>
      </c>
      <c r="B18">
        <f>E18*(1+G18)*F18*(1+H18)/((I18*(1+K18)/(I18*(1+K18)+A18*战斗属性模型!$L$4+战斗属性模型!$L$5)+J18*(1+L18)/(J18*(1+L18)+A18*战斗属性模型!$L$4+战斗属性模型!$L$5))/2)*(1+R18-Q18)*(1+S18)/(1-T18)*((1-M18+N18)+M18*(战斗属性模型!$L$8+O18-P18))</f>
        <v>1038394618.3617187</v>
      </c>
      <c r="C18">
        <f t="shared" si="0"/>
        <v>3115183855.085156</v>
      </c>
      <c r="D18">
        <f>E18*(1+G18)*F18*(1+H18)/((I18*(1+K18)/(I18*(1+K18)+A18*战斗属性模型!$L$4+战斗属性模型!$L$5)+J18*(1+L18)/(J18*(1+L18)+A18*战斗属性模型!$L$4+战斗属性模型!$L$5))/2)*(1+R18-Q18)*(1+S18)/(1-T18)*((1-M18+N18)+M18*(战斗属性模型!$L$8+O18-P18))*(1+U18)/(1-V18)</f>
        <v>1038394618.3617187</v>
      </c>
      <c r="E18">
        <f>卡牌升级!B19+进阶!C19+圣盾!B19+装备强化24!AK19+洗练!T18+镶嵌!Q19</f>
        <v>4190</v>
      </c>
      <c r="F18">
        <f>卡牌升级!C19+进阶!D19+圣盾!C19+装备强化24!AL19+洗练!U18+镶嵌!R18</f>
        <v>104750</v>
      </c>
      <c r="G18">
        <f>进阶!E19+装备强化24!AO19</f>
        <v>0.1</v>
      </c>
      <c r="H18">
        <f>进阶!F19+装备强化24!AP19</f>
        <v>0.1</v>
      </c>
      <c r="I18">
        <f>卡牌升级!D19+进阶!G19+圣盾!D19+装备强化24!AM19+镶嵌!S18</f>
        <v>2095</v>
      </c>
      <c r="J18">
        <f>卡牌升级!E19+进阶!H19+圣盾!E19+装备强化24!AN19+镶嵌!T18</f>
        <v>2095</v>
      </c>
      <c r="K18">
        <f>进阶!I19+装备强化24!AQ19</f>
        <v>0.1</v>
      </c>
      <c r="L18">
        <f>进阶!J19+装备强化24!AR19</f>
        <v>0.1</v>
      </c>
      <c r="M18">
        <f>进阶!K19+装备强化24!AS19</f>
        <v>1.2500000000000001E-2</v>
      </c>
      <c r="N18">
        <f>进阶!L19</f>
        <v>0</v>
      </c>
      <c r="O18">
        <f>装备强化24!AT19</f>
        <v>2.5000000000000001E-2</v>
      </c>
      <c r="P18">
        <v>0.2</v>
      </c>
      <c r="Q18">
        <v>0.1</v>
      </c>
      <c r="R18">
        <v>0.2</v>
      </c>
      <c r="S18">
        <f>进阶!M19</f>
        <v>0</v>
      </c>
      <c r="T18">
        <f>进阶!N19</f>
        <v>0</v>
      </c>
      <c r="U18">
        <f>进阶!O19</f>
        <v>0</v>
      </c>
      <c r="V18">
        <f>进阶!P19</f>
        <v>0</v>
      </c>
    </row>
    <row r="19" spans="1:22" x14ac:dyDescent="0.2">
      <c r="A19">
        <v>18</v>
      </c>
      <c r="B19">
        <f>E19*(1+G19)*F19*(1+H19)/((I19*(1+K19)/(I19*(1+K19)+A19*战斗属性模型!$L$4+战斗属性模型!$L$5)+J19*(1+L19)/(J19*(1+L19)+A19*战斗属性模型!$L$4+战斗属性模型!$L$5))/2)*(1+R19-Q19)*(1+S19)/(1-T19)*((1-M19+N19)+M19*(战斗属性模型!$L$8+O19-P19))</f>
        <v>1067956890</v>
      </c>
      <c r="C19">
        <f t="shared" si="0"/>
        <v>3203870670</v>
      </c>
      <c r="D19">
        <f>E19*(1+G19)*F19*(1+H19)/((I19*(1+K19)/(I19*(1+K19)+A19*战斗属性模型!$L$4+战斗属性模型!$L$5)+J19*(1+L19)/(J19*(1+L19)+A19*战斗属性模型!$L$4+战斗属性模型!$L$5))/2)*(1+R19-Q19)*(1+S19)/(1-T19)*((1-M19+N19)+M19*(战斗属性模型!$L$8+O19-P19))*(1+U19)/(1-V19)</f>
        <v>1067956890</v>
      </c>
      <c r="E19">
        <f>卡牌升级!B20+进阶!C20+圣盾!B20+装备强化24!AK20+洗练!T19+镶嵌!Q20</f>
        <v>4200</v>
      </c>
      <c r="F19">
        <f>卡牌升级!C20+进阶!D20+圣盾!C20+装备强化24!AL20+洗练!U19+镶嵌!R19</f>
        <v>105000</v>
      </c>
      <c r="G19">
        <f>进阶!E20+装备强化24!AO20</f>
        <v>0.1</v>
      </c>
      <c r="H19">
        <f>进阶!F20+装备强化24!AP20</f>
        <v>0.1</v>
      </c>
      <c r="I19">
        <f>卡牌升级!D20+进阶!G20+圣盾!D20+装备强化24!AM20+镶嵌!S19</f>
        <v>2100</v>
      </c>
      <c r="J19">
        <f>卡牌升级!E20+进阶!H20+圣盾!E20+装备强化24!AN20+镶嵌!T19</f>
        <v>2100</v>
      </c>
      <c r="K19">
        <f>进阶!I20+装备强化24!AQ20</f>
        <v>0.1</v>
      </c>
      <c r="L19">
        <f>进阶!J20+装备强化24!AR20</f>
        <v>0.1</v>
      </c>
      <c r="M19">
        <f>进阶!K20+装备强化24!AS20</f>
        <v>1.2500000000000001E-2</v>
      </c>
      <c r="N19">
        <f>进阶!L20</f>
        <v>0</v>
      </c>
      <c r="O19">
        <f>装备强化24!AT20</f>
        <v>2.5000000000000001E-2</v>
      </c>
      <c r="P19">
        <v>0.2</v>
      </c>
      <c r="Q19">
        <v>0.1</v>
      </c>
      <c r="R19">
        <v>0.2</v>
      </c>
      <c r="S19">
        <f>进阶!M20</f>
        <v>0</v>
      </c>
      <c r="T19">
        <f>进阶!N20</f>
        <v>0</v>
      </c>
      <c r="U19">
        <f>进阶!O20</f>
        <v>0</v>
      </c>
      <c r="V19">
        <f>进阶!P20</f>
        <v>0</v>
      </c>
    </row>
    <row r="20" spans="1:22" x14ac:dyDescent="0.2">
      <c r="A20">
        <v>19</v>
      </c>
      <c r="B20">
        <f>E20*(1+G20)*F20*(1+H20)/((I20*(1+K20)/(I20*(1+K20)+A20*战斗属性模型!$L$4+战斗属性模型!$L$5)+J20*(1+L20)/(J20*(1+L20)+A20*战斗属性模型!$L$4+战斗属性模型!$L$5))/2)*(1+R20-Q20)*(1+S20)/(1-T20)*((1-M20+N20)+M20*(战斗属性模型!$L$8+O20-P20))</f>
        <v>1097648133.0804684</v>
      </c>
      <c r="C20">
        <f t="shared" si="0"/>
        <v>3292944399.2414055</v>
      </c>
      <c r="D20">
        <f>E20*(1+G20)*F20*(1+H20)/((I20*(1+K20)/(I20*(1+K20)+A20*战斗属性模型!$L$4+战斗属性模型!$L$5)+J20*(1+L20)/(J20*(1+L20)+A20*战斗属性模型!$L$4+战斗属性模型!$L$5))/2)*(1+R20-Q20)*(1+S20)/(1-T20)*((1-M20+N20)+M20*(战斗属性模型!$L$8+O20-P20))*(1+U20)/(1-V20)</f>
        <v>1097648133.0804684</v>
      </c>
      <c r="E20">
        <f>卡牌升级!B21+进阶!C21+圣盾!B21+装备强化24!AK21+洗练!T20+镶嵌!Q21</f>
        <v>4210</v>
      </c>
      <c r="F20">
        <f>卡牌升级!C21+进阶!D21+圣盾!C21+装备强化24!AL21+洗练!U20+镶嵌!R20</f>
        <v>105250</v>
      </c>
      <c r="G20">
        <f>进阶!E21+装备强化24!AO21</f>
        <v>0.1</v>
      </c>
      <c r="H20">
        <f>进阶!F21+装备强化24!AP21</f>
        <v>0.1</v>
      </c>
      <c r="I20">
        <f>卡牌升级!D21+进阶!G21+圣盾!D21+装备强化24!AM21+镶嵌!S20</f>
        <v>2105</v>
      </c>
      <c r="J20">
        <f>卡牌升级!E21+进阶!H21+圣盾!E21+装备强化24!AN21+镶嵌!T20</f>
        <v>2105</v>
      </c>
      <c r="K20">
        <f>进阶!I21+装备强化24!AQ21</f>
        <v>0.1</v>
      </c>
      <c r="L20">
        <f>进阶!J21+装备强化24!AR21</f>
        <v>0.1</v>
      </c>
      <c r="M20">
        <f>进阶!K21+装备强化24!AS21</f>
        <v>1.2500000000000001E-2</v>
      </c>
      <c r="N20">
        <f>进阶!L21</f>
        <v>0</v>
      </c>
      <c r="O20">
        <f>装备强化24!AT21</f>
        <v>2.5000000000000001E-2</v>
      </c>
      <c r="P20">
        <v>0.2</v>
      </c>
      <c r="Q20">
        <v>0.1</v>
      </c>
      <c r="R20">
        <v>0.2</v>
      </c>
      <c r="S20">
        <f>进阶!M21</f>
        <v>0</v>
      </c>
      <c r="T20">
        <f>进阶!N21</f>
        <v>0</v>
      </c>
      <c r="U20">
        <f>进阶!O21</f>
        <v>0</v>
      </c>
      <c r="V20">
        <f>进阶!P21</f>
        <v>0</v>
      </c>
    </row>
    <row r="21" spans="1:22" x14ac:dyDescent="0.2">
      <c r="A21">
        <v>20</v>
      </c>
      <c r="B21">
        <f>E21*(1+G21)*F21*(1+H21)/((I21*(1+K21)/(I21*(1+K21)+A21*战斗属性模型!$L$4+战斗属性模型!$L$5)+J21*(1+L21)/(J21*(1+L21)+A21*战斗属性模型!$L$4+战斗属性模型!$L$5))/2)*(1+R21-Q21)*(1+S21)/(1-T21)*((1-M21+N21)+M21*(战斗属性模型!$L$8+O21-P21))</f>
        <v>1301934057.8268747</v>
      </c>
      <c r="C21">
        <f t="shared" si="0"/>
        <v>3905802173.4806242</v>
      </c>
      <c r="D21">
        <f>E21*(1+G21)*F21*(1+H21)/((I21*(1+K21)/(I21*(1+K21)+A21*战斗属性模型!$L$4+战斗属性模型!$L$5)+J21*(1+L21)/(J21*(1+L21)+A21*战斗属性模型!$L$4+战斗属性模型!$L$5))/2)*(1+R21-Q21)*(1+S21)/(1-T21)*((1-M21+N21)+M21*(战斗属性模型!$L$8+O21-P21))*(1+U21)/(1-V21)</f>
        <v>1301934057.8268747</v>
      </c>
      <c r="E21">
        <f>卡牌升级!B22+进阶!C22+圣盾!B22+装备强化24!AK22+洗练!T21+镶嵌!Q22</f>
        <v>4548</v>
      </c>
      <c r="F21">
        <f>卡牌升级!C22+进阶!D22+圣盾!C22+装备强化24!AL22+洗练!U21+镶嵌!R21</f>
        <v>110500</v>
      </c>
      <c r="G21">
        <f>进阶!E22+装备强化24!AO22</f>
        <v>0.1</v>
      </c>
      <c r="H21">
        <f>进阶!F22+装备强化24!AP22</f>
        <v>0.1</v>
      </c>
      <c r="I21">
        <f>卡牌升级!D22+进阶!G22+圣盾!D22+装备强化24!AM22+镶嵌!S21</f>
        <v>2210</v>
      </c>
      <c r="J21">
        <f>卡牌升级!E22+进阶!H22+圣盾!E22+装备强化24!AN22+镶嵌!T21</f>
        <v>2210</v>
      </c>
      <c r="K21">
        <f>进阶!I22+装备强化24!AQ22</f>
        <v>0.1</v>
      </c>
      <c r="L21">
        <f>进阶!J22+装备强化24!AR22</f>
        <v>0.1</v>
      </c>
      <c r="M21">
        <f>进阶!K22+装备强化24!AS22</f>
        <v>3.7500000000000006E-2</v>
      </c>
      <c r="N21">
        <f>进阶!L22</f>
        <v>2.5000000000000001E-2</v>
      </c>
      <c r="O21">
        <f>装备强化24!AT22</f>
        <v>2.5000000000000001E-2</v>
      </c>
      <c r="P21">
        <v>0.2</v>
      </c>
      <c r="Q21">
        <v>0.1</v>
      </c>
      <c r="R21">
        <v>0.2</v>
      </c>
      <c r="S21">
        <f>进阶!M22</f>
        <v>0</v>
      </c>
      <c r="T21">
        <f>进阶!N22</f>
        <v>0</v>
      </c>
      <c r="U21">
        <f>进阶!O22</f>
        <v>0</v>
      </c>
      <c r="V21">
        <f>进阶!P22</f>
        <v>0</v>
      </c>
    </row>
    <row r="22" spans="1:22" x14ac:dyDescent="0.2">
      <c r="A22">
        <v>21</v>
      </c>
      <c r="B22">
        <f>E22*(1+G22)*F22*(1+H22)/((I22*(1+K22)/(I22*(1+K22)+A22*战斗属性模型!$L$4+战斗属性模型!$L$5)+J22*(1+L22)/(J22*(1+L22)+A22*战斗属性模型!$L$4+战斗属性模型!$L$5))/2)*(1+R22-Q22)*(1+S22)/(1-T22)*((1-M22+N22)+M22*(战斗属性模型!$L$8+O22-P22))</f>
        <v>1356016022.5971558</v>
      </c>
      <c r="C22">
        <f t="shared" si="0"/>
        <v>4068048067.7914677</v>
      </c>
      <c r="D22">
        <f>E22*(1+G22)*F22*(1+H22)/((I22*(1+K22)/(I22*(1+K22)+A22*战斗属性模型!$L$4+战斗属性模型!$L$5)+J22*(1+L22)/(J22*(1+L22)+A22*战斗属性模型!$L$4+战斗属性模型!$L$5))/2)*(1+R22-Q22)*(1+S22)/(1-T22)*((1-M22+N22)+M22*(战斗属性模型!$L$8+O22-P22))*(1+U22)/(1-V22)</f>
        <v>1356016022.5971558</v>
      </c>
      <c r="E22">
        <f>卡牌升级!B23+进阶!C23+圣盾!B23+装备强化24!AK23+洗练!T22+镶嵌!Q23</f>
        <v>4558</v>
      </c>
      <c r="F22">
        <f>卡牌升级!C23+进阶!D23+圣盾!C23+装备强化24!AL23+洗练!U22+镶嵌!R22</f>
        <v>113950</v>
      </c>
      <c r="G22">
        <f>进阶!E23+装备强化24!AO23</f>
        <v>0.1</v>
      </c>
      <c r="H22">
        <f>进阶!F23+装备强化24!AP23</f>
        <v>0.1</v>
      </c>
      <c r="I22">
        <f>卡牌升级!D23+进阶!G23+圣盾!D23+装备强化24!AM23+镶嵌!S22</f>
        <v>2279</v>
      </c>
      <c r="J22">
        <f>卡牌升级!E23+进阶!H23+圣盾!E23+装备强化24!AN23+镶嵌!T22</f>
        <v>2279</v>
      </c>
      <c r="K22">
        <f>进阶!I23+装备强化24!AQ23</f>
        <v>0.1</v>
      </c>
      <c r="L22">
        <f>进阶!J23+装备强化24!AR23</f>
        <v>0.1</v>
      </c>
      <c r="M22">
        <f>进阶!K23+装备强化24!AS23</f>
        <v>3.7500000000000006E-2</v>
      </c>
      <c r="N22">
        <f>进阶!L23</f>
        <v>2.5000000000000001E-2</v>
      </c>
      <c r="O22">
        <f>装备强化24!AT23</f>
        <v>2.5000000000000001E-2</v>
      </c>
      <c r="P22">
        <v>0.2</v>
      </c>
      <c r="Q22">
        <v>0.1</v>
      </c>
      <c r="R22">
        <v>0.2</v>
      </c>
      <c r="S22">
        <f>进阶!M23</f>
        <v>0</v>
      </c>
      <c r="T22">
        <f>进阶!N23</f>
        <v>0</v>
      </c>
      <c r="U22">
        <f>进阶!O23</f>
        <v>0</v>
      </c>
      <c r="V22">
        <f>进阶!P23</f>
        <v>0</v>
      </c>
    </row>
    <row r="23" spans="1:22" x14ac:dyDescent="0.2">
      <c r="A23">
        <v>22</v>
      </c>
      <c r="B23">
        <f>E23*(1+G23)*F23*(1+H23)/((I23*(1+K23)/(I23*(1+K23)+A23*战斗属性模型!$L$4+战斗属性模型!$L$5)+J23*(1+L23)/(J23*(1+L23)+A23*战斗属性模型!$L$4+战斗属性模型!$L$5))/2)*(1+R23-Q23)*(1+S23)/(1-T23)*((1-M23+N23)+M23*(战斗属性模型!$L$8+O23-P23))</f>
        <v>1389778385.017</v>
      </c>
      <c r="C23">
        <f t="shared" si="0"/>
        <v>4169335155.0509996</v>
      </c>
      <c r="D23">
        <f>E23*(1+G23)*F23*(1+H23)/((I23*(1+K23)/(I23*(1+K23)+A23*战斗属性模型!$L$4+战斗属性模型!$L$5)+J23*(1+L23)/(J23*(1+L23)+A23*战斗属性模型!$L$4+战斗属性模型!$L$5))/2)*(1+R23-Q23)*(1+S23)/(1-T23)*((1-M23+N23)+M23*(战斗属性模型!$L$8+O23-P23))*(1+U23)/(1-V23)</f>
        <v>1389778385.017</v>
      </c>
      <c r="E23">
        <f>卡牌升级!B24+进阶!C24+圣盾!B24+装备强化24!AK24+洗练!T23+镶嵌!Q24</f>
        <v>4568</v>
      </c>
      <c r="F23">
        <f>卡牌升级!C24+进阶!D24+圣盾!C24+装备强化24!AL24+洗练!U23+镶嵌!R23</f>
        <v>114200</v>
      </c>
      <c r="G23">
        <f>进阶!E24+装备强化24!AO24</f>
        <v>0.1</v>
      </c>
      <c r="H23">
        <f>进阶!F24+装备强化24!AP24</f>
        <v>0.1</v>
      </c>
      <c r="I23">
        <f>卡牌升级!D24+进阶!G24+圣盾!D24+装备强化24!AM24+镶嵌!S23</f>
        <v>2284</v>
      </c>
      <c r="J23">
        <f>卡牌升级!E24+进阶!H24+圣盾!E24+装备强化24!AN24+镶嵌!T23</f>
        <v>2284</v>
      </c>
      <c r="K23">
        <f>进阶!I24+装备强化24!AQ24</f>
        <v>0.1</v>
      </c>
      <c r="L23">
        <f>进阶!J24+装备强化24!AR24</f>
        <v>0.1</v>
      </c>
      <c r="M23">
        <f>进阶!K24+装备强化24!AS24</f>
        <v>3.7500000000000006E-2</v>
      </c>
      <c r="N23">
        <f>进阶!L24</f>
        <v>2.5000000000000001E-2</v>
      </c>
      <c r="O23">
        <f>装备强化24!AT24</f>
        <v>2.5000000000000001E-2</v>
      </c>
      <c r="P23">
        <v>0.2</v>
      </c>
      <c r="Q23">
        <v>0.1</v>
      </c>
      <c r="R23">
        <v>0.2</v>
      </c>
      <c r="S23">
        <f>进阶!M24</f>
        <v>0</v>
      </c>
      <c r="T23">
        <f>进阶!N24</f>
        <v>0</v>
      </c>
      <c r="U23">
        <f>进阶!O24</f>
        <v>0</v>
      </c>
      <c r="V23">
        <f>进阶!P24</f>
        <v>0</v>
      </c>
    </row>
    <row r="24" spans="1:22" x14ac:dyDescent="0.2">
      <c r="A24">
        <v>23</v>
      </c>
      <c r="B24">
        <f>E24*(1+G24)*F24*(1+H24)/((I24*(1+K24)/(I24*(1+K24)+A24*战斗属性模型!$L$4+战斗属性模型!$L$5)+J24*(1+L24)/(J24*(1+L24)+A24*战斗属性模型!$L$4+战斗属性模型!$L$5))/2)*(1+R24-Q24)*(1+S24)/(1-T24)*((1-M24+N24)+M24*(战斗属性模型!$L$8+O24-P24))</f>
        <v>1423675543.138406</v>
      </c>
      <c r="C24">
        <f t="shared" si="0"/>
        <v>4271026629.4152184</v>
      </c>
      <c r="D24">
        <f>E24*(1+G24)*F24*(1+H24)/((I24*(1+K24)/(I24*(1+K24)+A24*战斗属性模型!$L$4+战斗属性模型!$L$5)+J24*(1+L24)/(J24*(1+L24)+A24*战斗属性模型!$L$4+战斗属性模型!$L$5))/2)*(1+R24-Q24)*(1+S24)/(1-T24)*((1-M24+N24)+M24*(战斗属性模型!$L$8+O24-P24))*(1+U24)/(1-V24)</f>
        <v>1423675543.138406</v>
      </c>
      <c r="E24">
        <f>卡牌升级!B25+进阶!C25+圣盾!B25+装备强化24!AK25+洗练!T24+镶嵌!Q25</f>
        <v>4578</v>
      </c>
      <c r="F24">
        <f>卡牌升级!C25+进阶!D25+圣盾!C25+装备强化24!AL25+洗练!U24+镶嵌!R24</f>
        <v>114450</v>
      </c>
      <c r="G24">
        <f>进阶!E25+装备强化24!AO25</f>
        <v>0.1</v>
      </c>
      <c r="H24">
        <f>进阶!F25+装备强化24!AP25</f>
        <v>0.1</v>
      </c>
      <c r="I24">
        <f>卡牌升级!D25+进阶!G25+圣盾!D25+装备强化24!AM25+镶嵌!S24</f>
        <v>2289</v>
      </c>
      <c r="J24">
        <f>卡牌升级!E25+进阶!H25+圣盾!E25+装备强化24!AN25+镶嵌!T24</f>
        <v>2289</v>
      </c>
      <c r="K24">
        <f>进阶!I25+装备强化24!AQ25</f>
        <v>0.1</v>
      </c>
      <c r="L24">
        <f>进阶!J25+装备强化24!AR25</f>
        <v>0.1</v>
      </c>
      <c r="M24">
        <f>进阶!K25+装备强化24!AS25</f>
        <v>3.7500000000000006E-2</v>
      </c>
      <c r="N24">
        <f>进阶!L25</f>
        <v>2.5000000000000001E-2</v>
      </c>
      <c r="O24">
        <f>装备强化24!AT25</f>
        <v>2.5000000000000001E-2</v>
      </c>
      <c r="P24">
        <v>0.2</v>
      </c>
      <c r="Q24">
        <v>0.1</v>
      </c>
      <c r="R24">
        <v>0.2</v>
      </c>
      <c r="S24">
        <f>进阶!M25</f>
        <v>0</v>
      </c>
      <c r="T24">
        <f>进阶!N25</f>
        <v>0</v>
      </c>
      <c r="U24">
        <f>进阶!O25</f>
        <v>0</v>
      </c>
      <c r="V24">
        <f>进阶!P25</f>
        <v>0</v>
      </c>
    </row>
    <row r="25" spans="1:22" x14ac:dyDescent="0.2">
      <c r="A25">
        <v>24</v>
      </c>
      <c r="B25">
        <f>E25*(1+G25)*F25*(1+H25)/((I25*(1+K25)/(I25*(1+K25)+A25*战斗属性模型!$L$4+战斗属性模型!$L$5)+J25*(1+L25)/(J25*(1+L25)+A25*战斗属性模型!$L$4+战斗属性模型!$L$5))/2)*(1+R25-Q25)*(1+S25)/(1-T25)*((1-M25+N25)+M25*(战斗属性模型!$L$8+O25-P25))</f>
        <v>1687248487.0054681</v>
      </c>
      <c r="C25">
        <f t="shared" si="0"/>
        <v>5061745461.0164042</v>
      </c>
      <c r="D25">
        <f>E25*(1+G25)*F25*(1+H25)/((I25*(1+K25)/(I25*(1+K25)+A25*战斗属性模型!$L$4+战斗属性模型!$L$5)+J25*(1+L25)/(J25*(1+L25)+A25*战斗属性模型!$L$4+战斗属性模型!$L$5))/2)*(1+R25-Q25)*(1+S25)/(1-T25)*((1-M25+N25)+M25*(战斗属性模型!$L$8+O25-P25))*(1+U25)/(1-V25)</f>
        <v>1687248487.0054681</v>
      </c>
      <c r="E25">
        <f>卡牌升级!B26+进阶!C26+圣盾!B26+装备强化24!AK26+洗练!T25+镶嵌!Q26</f>
        <v>4908</v>
      </c>
      <c r="F25">
        <f>卡牌升级!C26+进阶!D26+圣盾!C26+装备强化24!AL26+洗练!U25+镶嵌!R25</f>
        <v>122700</v>
      </c>
      <c r="G25">
        <f>进阶!E26+装备强化24!AO26</f>
        <v>0.125</v>
      </c>
      <c r="H25">
        <f>进阶!F26+装备强化24!AP26</f>
        <v>0.125</v>
      </c>
      <c r="I25">
        <f>卡牌升级!D26+进阶!G26+圣盾!D26+装备强化24!AM26+镶嵌!S25</f>
        <v>2454</v>
      </c>
      <c r="J25">
        <f>卡牌升级!E26+进阶!H26+圣盾!E26+装备强化24!AN26+镶嵌!T25</f>
        <v>2454</v>
      </c>
      <c r="K25">
        <f>进阶!I26+装备强化24!AQ26</f>
        <v>0.125</v>
      </c>
      <c r="L25">
        <f>进阶!J26+装备强化24!AR26</f>
        <v>0.125</v>
      </c>
      <c r="M25">
        <f>进阶!K26+装备强化24!AS26</f>
        <v>0.05</v>
      </c>
      <c r="N25">
        <f>进阶!L26</f>
        <v>2.5000000000000001E-2</v>
      </c>
      <c r="O25">
        <f>装备强化24!AT26</f>
        <v>2.5000000000000001E-2</v>
      </c>
      <c r="P25">
        <v>0.2</v>
      </c>
      <c r="Q25">
        <v>0.1</v>
      </c>
      <c r="R25">
        <v>0.2</v>
      </c>
      <c r="S25">
        <f>进阶!M26</f>
        <v>0</v>
      </c>
      <c r="T25">
        <f>进阶!N26</f>
        <v>0</v>
      </c>
      <c r="U25">
        <f>进阶!O26</f>
        <v>0</v>
      </c>
      <c r="V25">
        <f>进阶!P26</f>
        <v>0</v>
      </c>
    </row>
    <row r="26" spans="1:22" x14ac:dyDescent="0.2">
      <c r="A26">
        <v>25</v>
      </c>
      <c r="B26">
        <f>E26*(1+G26)*F26*(1+H26)/((I26*(1+K26)/(I26*(1+K26)+A26*战斗属性模型!$L$4+战斗属性模型!$L$5)+J26*(1+L26)/(J26*(1+L26)+A26*战斗属性模型!$L$4+战斗属性模型!$L$5))/2)*(1+R26-Q26)*(1+S26)/(1-T26)*((1-M26+N26)+M26*(战斗属性模型!$L$8+O26-P26))</f>
        <v>1924747121.7726853</v>
      </c>
      <c r="C26">
        <f t="shared" si="0"/>
        <v>5774241365.3180561</v>
      </c>
      <c r="D26">
        <f>E26*(1+G26)*F26*(1+H26)/((I26*(1+K26)/(I26*(1+K26)+A26*战斗属性模型!$L$4+战斗属性模型!$L$5)+J26*(1+L26)/(J26*(1+L26)+A26*战斗属性模型!$L$4+战斗属性模型!$L$5))/2)*(1+R26-Q26)*(1+S26)/(1-T26)*((1-M26+N26)+M26*(战斗属性模型!$L$8+O26-P26))*(1+U26)/(1-V26)</f>
        <v>1924747121.7726853</v>
      </c>
      <c r="E26">
        <f>卡牌升级!B27+进阶!C27+圣盾!B27+装备强化24!AK27+洗练!T26+镶嵌!Q27</f>
        <v>5118</v>
      </c>
      <c r="F26">
        <f>卡牌升级!C27+进阶!D27+圣盾!C27+装备强化24!AL27+洗练!U26+镶嵌!R26</f>
        <v>127950</v>
      </c>
      <c r="G26">
        <f>进阶!E27+装备强化24!AO27</f>
        <v>0.125</v>
      </c>
      <c r="H26">
        <f>进阶!F27+装备强化24!AP27</f>
        <v>0.125</v>
      </c>
      <c r="I26">
        <f>卡牌升级!D27+进阶!G27+圣盾!D27+装备强化24!AM27+镶嵌!S26</f>
        <v>2559</v>
      </c>
      <c r="J26">
        <f>卡牌升级!E27+进阶!H27+圣盾!E27+装备强化24!AN27+镶嵌!T26</f>
        <v>2559</v>
      </c>
      <c r="K26">
        <f>进阶!I27+装备强化24!AQ27</f>
        <v>0.125</v>
      </c>
      <c r="L26">
        <f>进阶!J27+装备强化24!AR27</f>
        <v>0.125</v>
      </c>
      <c r="M26">
        <f>进阶!K27+装备强化24!AS27</f>
        <v>0.05</v>
      </c>
      <c r="N26">
        <f>进阶!L27</f>
        <v>2.5000000000000001E-2</v>
      </c>
      <c r="O26">
        <f>装备强化24!AT27</f>
        <v>2.5000000000000001E-2</v>
      </c>
      <c r="P26">
        <v>0.2</v>
      </c>
      <c r="Q26">
        <v>0.1</v>
      </c>
      <c r="R26">
        <v>0.2</v>
      </c>
      <c r="S26">
        <f>进阶!M27</f>
        <v>0.05</v>
      </c>
      <c r="T26">
        <f>进阶!N27</f>
        <v>0</v>
      </c>
      <c r="U26">
        <f>进阶!O27</f>
        <v>0</v>
      </c>
      <c r="V26">
        <f>进阶!P27</f>
        <v>0</v>
      </c>
    </row>
    <row r="27" spans="1:22" x14ac:dyDescent="0.2">
      <c r="A27">
        <v>26</v>
      </c>
      <c r="B27">
        <f>E27*(1+G27)*F27*(1+H27)/((I27*(1+K27)/(I27*(1+K27)+A27*战斗属性模型!$L$4+战斗属性模型!$L$5)+J27*(1+L27)/(J27*(1+L27)+A27*战斗属性模型!$L$4+战斗属性模型!$L$5))/2)*(1+R27-Q27)*(1+S27)/(1-T27)*((1-M27+N27)+M27*(战斗属性模型!$L$8+O27-P27))</f>
        <v>1966029198.5348434</v>
      </c>
      <c r="C27">
        <f t="shared" si="0"/>
        <v>5898087595.6045303</v>
      </c>
      <c r="D27">
        <f>E27*(1+G27)*F27*(1+H27)/((I27*(1+K27)/(I27*(1+K27)+A27*战斗属性模型!$L$4+战斗属性模型!$L$5)+J27*(1+L27)/(J27*(1+L27)+A27*战斗属性模型!$L$4+战斗属性模型!$L$5))/2)*(1+R27-Q27)*(1+S27)/(1-T27)*((1-M27+N27)+M27*(战斗属性模型!$L$8+O27-P27))*(1+U27)/(1-V27)</f>
        <v>1966029198.5348434</v>
      </c>
      <c r="E27">
        <f>卡牌升级!B28+进阶!C28+圣盾!B28+装备强化24!AK28+洗练!T27+镶嵌!Q28</f>
        <v>5128</v>
      </c>
      <c r="F27">
        <f>卡牌升级!C28+进阶!D28+圣盾!C28+装备强化24!AL28+洗练!U27+镶嵌!R27</f>
        <v>128200</v>
      </c>
      <c r="G27">
        <f>进阶!E28+装备强化24!AO28</f>
        <v>0.125</v>
      </c>
      <c r="H27">
        <f>进阶!F28+装备强化24!AP28</f>
        <v>0.125</v>
      </c>
      <c r="I27">
        <f>卡牌升级!D28+进阶!G28+圣盾!D28+装备强化24!AM28+镶嵌!S27</f>
        <v>2564</v>
      </c>
      <c r="J27">
        <f>卡牌升级!E28+进阶!H28+圣盾!E28+装备强化24!AN28+镶嵌!T27</f>
        <v>2564</v>
      </c>
      <c r="K27">
        <f>进阶!I28+装备强化24!AQ28</f>
        <v>0.125</v>
      </c>
      <c r="L27">
        <f>进阶!J28+装备强化24!AR28</f>
        <v>0.125</v>
      </c>
      <c r="M27">
        <f>进阶!K28+装备强化24!AS28</f>
        <v>0.05</v>
      </c>
      <c r="N27">
        <f>进阶!L28</f>
        <v>2.5000000000000001E-2</v>
      </c>
      <c r="O27">
        <f>装备强化24!AT28</f>
        <v>2.5000000000000001E-2</v>
      </c>
      <c r="P27">
        <v>0.2</v>
      </c>
      <c r="Q27">
        <v>0.1</v>
      </c>
      <c r="R27">
        <v>0.2</v>
      </c>
      <c r="S27">
        <f>进阶!M28</f>
        <v>0.05</v>
      </c>
      <c r="T27">
        <f>进阶!N28</f>
        <v>0</v>
      </c>
      <c r="U27">
        <f>进阶!O28</f>
        <v>0</v>
      </c>
      <c r="V27">
        <f>进阶!P28</f>
        <v>0</v>
      </c>
    </row>
    <row r="28" spans="1:22" x14ac:dyDescent="0.2">
      <c r="A28">
        <v>27</v>
      </c>
      <c r="B28">
        <f>E28*(1+G28)*F28*(1+H28)/((I28*(1+K28)/(I28*(1+K28)+A28*战斗属性模型!$L$4+战斗属性模型!$L$5)+J28*(1+L28)/(J28*(1+L28)+A28*战斗属性模型!$L$4+战斗属性模型!$L$5))/2)*(1+R28-Q28)*(1+S28)/(1-T28)*((1-M28+N28)+M28*(战斗属性模型!$L$8+O28-P28))</f>
        <v>2057468236.1278412</v>
      </c>
      <c r="C28">
        <f t="shared" si="0"/>
        <v>6172404708.3835239</v>
      </c>
      <c r="D28">
        <f>E28*(1+G28)*F28*(1+H28)/((I28*(1+K28)/(I28*(1+K28)+A28*战斗属性模型!$L$4+战斗属性模型!$L$5)+J28*(1+L28)/(J28*(1+L28)+A28*战斗属性模型!$L$4+战斗属性模型!$L$5))/2)*(1+R28-Q28)*(1+S28)/(1-T28)*((1-M28+N28)+M28*(战斗属性模型!$L$8+O28-P28))*(1+U28)/(1-V28)</f>
        <v>2057468236.1278412</v>
      </c>
      <c r="E28">
        <f>卡牌升级!B29+进阶!C29+圣盾!B29+装备强化24!AK29+洗练!T28+镶嵌!Q29</f>
        <v>5266</v>
      </c>
      <c r="F28">
        <f>卡牌升级!C29+进阶!D29+圣盾!C29+装备强化24!AL29+洗练!U28+镶嵌!R28</f>
        <v>128450</v>
      </c>
      <c r="G28">
        <f>进阶!E29+装备强化24!AO29</f>
        <v>0.125</v>
      </c>
      <c r="H28">
        <f>进阶!F29+装备强化24!AP29</f>
        <v>0.125</v>
      </c>
      <c r="I28">
        <f>卡牌升级!D29+进阶!G29+圣盾!D29+装备强化24!AM29+镶嵌!S28</f>
        <v>2569</v>
      </c>
      <c r="J28">
        <f>卡牌升级!E29+进阶!H29+圣盾!E29+装备强化24!AN29+镶嵌!T28</f>
        <v>2569</v>
      </c>
      <c r="K28">
        <f>进阶!I29+装备强化24!AQ29</f>
        <v>0.125</v>
      </c>
      <c r="L28">
        <f>进阶!J29+装备强化24!AR29</f>
        <v>0.125</v>
      </c>
      <c r="M28">
        <f>进阶!K29+装备强化24!AS29</f>
        <v>0.05</v>
      </c>
      <c r="N28">
        <f>进阶!L29</f>
        <v>2.5000000000000001E-2</v>
      </c>
      <c r="O28">
        <f>装备强化24!AT29</f>
        <v>2.5000000000000001E-2</v>
      </c>
      <c r="P28">
        <v>0.2</v>
      </c>
      <c r="Q28">
        <v>0.1</v>
      </c>
      <c r="R28">
        <v>0.2</v>
      </c>
      <c r="S28">
        <f>进阶!M29</f>
        <v>0.05</v>
      </c>
      <c r="T28">
        <f>进阶!N29</f>
        <v>0</v>
      </c>
      <c r="U28">
        <f>进阶!O29</f>
        <v>0</v>
      </c>
      <c r="V28">
        <f>进阶!P29</f>
        <v>0</v>
      </c>
    </row>
    <row r="29" spans="1:22" x14ac:dyDescent="0.2">
      <c r="A29">
        <v>28</v>
      </c>
      <c r="B29">
        <f>E29*(1+G29)*F29*(1+H29)/((I29*(1+K29)/(I29*(1+K29)+A29*战斗属性模型!$L$4+战斗属性模型!$L$5)+J29*(1+L29)/(J29*(1+L29)+A29*战斗属性模型!$L$4+战斗属性模型!$L$5))/2)*(1+R29-Q29)*(1+S29)/(1-T29)*((1-M29+N29)+M29*(战斗属性模型!$L$8+O29-P29))</f>
        <v>2126294407.3735542</v>
      </c>
      <c r="C29">
        <f t="shared" si="0"/>
        <v>6378883222.1206627</v>
      </c>
      <c r="D29">
        <f>E29*(1+G29)*F29*(1+H29)/((I29*(1+K29)/(I29*(1+K29)+A29*战斗属性模型!$L$4+战斗属性模型!$L$5)+J29*(1+L29)/(J29*(1+L29)+A29*战斗属性模型!$L$4+战斗属性模型!$L$5))/2)*(1+R29-Q29)*(1+S29)/(1-T29)*((1-M29+N29)+M29*(战斗属性模型!$L$8+O29-P29))*(1+U29)/(1-V29)</f>
        <v>2126294407.3735542</v>
      </c>
      <c r="E29">
        <f>卡牌升级!B30+进阶!C30+圣盾!B30+装备强化24!AK30+洗练!T29+镶嵌!Q30</f>
        <v>5276</v>
      </c>
      <c r="F29">
        <f>卡牌升级!C30+进阶!D30+圣盾!C30+装备强化24!AL30+洗练!U29+镶嵌!R29</f>
        <v>131900</v>
      </c>
      <c r="G29">
        <f>进阶!E30+装备强化24!AO30</f>
        <v>0.125</v>
      </c>
      <c r="H29">
        <f>进阶!F30+装备强化24!AP30</f>
        <v>0.125</v>
      </c>
      <c r="I29">
        <f>卡牌升级!D30+进阶!G30+圣盾!D30+装备强化24!AM30+镶嵌!S29</f>
        <v>2638</v>
      </c>
      <c r="J29">
        <f>卡牌升级!E30+进阶!H30+圣盾!E30+装备强化24!AN30+镶嵌!T29</f>
        <v>2638</v>
      </c>
      <c r="K29">
        <f>进阶!I30+装备强化24!AQ30</f>
        <v>0.125</v>
      </c>
      <c r="L29">
        <f>进阶!J30+装备强化24!AR30</f>
        <v>0.125</v>
      </c>
      <c r="M29">
        <f>进阶!K30+装备强化24!AS30</f>
        <v>0.05</v>
      </c>
      <c r="N29">
        <f>进阶!L30</f>
        <v>2.5000000000000001E-2</v>
      </c>
      <c r="O29">
        <f>装备强化24!AT30</f>
        <v>2.5000000000000001E-2</v>
      </c>
      <c r="P29">
        <v>0.2</v>
      </c>
      <c r="Q29">
        <v>0.1</v>
      </c>
      <c r="R29">
        <v>0.2</v>
      </c>
      <c r="S29">
        <f>进阶!M30</f>
        <v>0.05</v>
      </c>
      <c r="T29">
        <f>进阶!N30</f>
        <v>0</v>
      </c>
      <c r="U29">
        <f>进阶!O30</f>
        <v>0</v>
      </c>
      <c r="V29">
        <f>进阶!P30</f>
        <v>0</v>
      </c>
    </row>
    <row r="30" spans="1:22" x14ac:dyDescent="0.2">
      <c r="A30">
        <v>29</v>
      </c>
      <c r="B30">
        <f>E30*(1+G30)*F30*(1+H30)/((I30*(1+K30)/(I30*(1+K30)+A30*战斗属性模型!$L$4+战斗属性模型!$L$5)+J30*(1+L30)/(J30*(1+L30)+A30*战斗属性模型!$L$4+战斗属性模型!$L$5))/2)*(1+R30-Q30)*(1+S30)/(1-T30)*((1-M30+N30)+M30*(战斗属性模型!$L$8+O30-P30))</f>
        <v>2661397395.7115912</v>
      </c>
      <c r="C30">
        <f t="shared" si="0"/>
        <v>7984192187.1347733</v>
      </c>
      <c r="D30">
        <f>E30*(1+G30)*F30*(1+H30)/((I30*(1+K30)/(I30*(1+K30)+A30*战斗属性模型!$L$4+战斗属性模型!$L$5)+J30*(1+L30)/(J30*(1+L30)+A30*战斗属性模型!$L$4+战斗属性模型!$L$5))/2)*(1+R30-Q30)*(1+S30)/(1-T30)*((1-M30+N30)+M30*(战斗属性模型!$L$8+O30-P30))*(1+U30)/(1-V30)</f>
        <v>2661397395.7115912</v>
      </c>
      <c r="E30">
        <f>卡牌升级!B31+进阶!C31+圣盾!B31+装备强化24!AK31+洗练!T30+镶嵌!Q31</f>
        <v>6486</v>
      </c>
      <c r="F30">
        <f>卡牌升级!C31+进阶!D31+圣盾!C31+装备强化24!AL31+洗练!U30+镶嵌!R30</f>
        <v>132150</v>
      </c>
      <c r="G30">
        <f>进阶!E31+装备强化24!AO31</f>
        <v>0.125</v>
      </c>
      <c r="H30">
        <f>进阶!F31+装备强化24!AP31</f>
        <v>0.125</v>
      </c>
      <c r="I30">
        <f>卡牌升级!D31+进阶!G31+圣盾!D31+装备强化24!AM31+镶嵌!S30</f>
        <v>2643</v>
      </c>
      <c r="J30">
        <f>卡牌升级!E31+进阶!H31+圣盾!E31+装备强化24!AN31+镶嵌!T30</f>
        <v>2643</v>
      </c>
      <c r="K30">
        <f>进阶!I31+装备强化24!AQ31</f>
        <v>0.125</v>
      </c>
      <c r="L30">
        <f>进阶!J31+装备强化24!AR31</f>
        <v>0.125</v>
      </c>
      <c r="M30">
        <f>进阶!K31+装备强化24!AS31</f>
        <v>0.05</v>
      </c>
      <c r="N30">
        <f>进阶!L31</f>
        <v>2.5000000000000001E-2</v>
      </c>
      <c r="O30">
        <f>装备强化24!AT31</f>
        <v>2.5000000000000001E-2</v>
      </c>
      <c r="P30">
        <v>0.2</v>
      </c>
      <c r="Q30">
        <v>0.1</v>
      </c>
      <c r="R30">
        <v>0.2</v>
      </c>
      <c r="S30">
        <f>进阶!M31</f>
        <v>0.05</v>
      </c>
      <c r="T30">
        <f>进阶!N31</f>
        <v>0</v>
      </c>
      <c r="U30">
        <f>进阶!O31</f>
        <v>0</v>
      </c>
      <c r="V30">
        <f>进阶!P31</f>
        <v>0</v>
      </c>
    </row>
    <row r="31" spans="1:22" x14ac:dyDescent="0.2">
      <c r="A31">
        <v>30</v>
      </c>
      <c r="B31">
        <f>E31*(1+G31)*F31*(1+H31)/((I31*(1+K31)/(I31*(1+K31)+A31*战斗属性模型!$L$4+战斗属性模型!$L$5)+J31*(1+L31)/(J31*(1+L31)+A31*战斗属性模型!$L$4+战斗属性模型!$L$5))/2)*(1+R31-Q31)*(1+S31)/(1-T31)*((1-M31+N31)+M31*(战斗属性模型!$L$8+O31-P31))</f>
        <v>2998678121.7231903</v>
      </c>
      <c r="C31">
        <f t="shared" si="0"/>
        <v>8996034365.1695709</v>
      </c>
      <c r="D31">
        <f>E31*(1+G31)*F31*(1+H31)/((I31*(1+K31)/(I31*(1+K31)+A31*战斗属性模型!$L$4+战斗属性模型!$L$5)+J31*(1+L31)/(J31*(1+L31)+A31*战斗属性模型!$L$4+战斗属性模型!$L$5))/2)*(1+R31-Q31)*(1+S31)/(1-T31)*((1-M31+N31)+M31*(战斗属性模型!$L$8+O31-P31))*(1+U31)/(1-V31)</f>
        <v>2998678121.7231903</v>
      </c>
      <c r="E31">
        <f>卡牌升级!B32+进阶!C32+圣盾!B32+装备强化24!AK32+洗练!T31+镶嵌!Q32</f>
        <v>6696</v>
      </c>
      <c r="F31">
        <f>卡牌升级!C32+进阶!D32+圣盾!C32+装备强化24!AL32+洗练!U31+镶嵌!R31</f>
        <v>137400</v>
      </c>
      <c r="G31">
        <f>进阶!E32+装备强化24!AO32</f>
        <v>0.125</v>
      </c>
      <c r="H31">
        <f>进阶!F32+装备强化24!AP32</f>
        <v>0.125</v>
      </c>
      <c r="I31">
        <f>卡牌升级!D32+进阶!G32+圣盾!D32+装备强化24!AM32+镶嵌!S31</f>
        <v>2748</v>
      </c>
      <c r="J31">
        <f>卡牌升级!E32+进阶!H32+圣盾!E32+装备强化24!AN32+镶嵌!T31</f>
        <v>2748</v>
      </c>
      <c r="K31">
        <f>进阶!I32+装备强化24!AQ32</f>
        <v>0.125</v>
      </c>
      <c r="L31">
        <f>进阶!J32+装备强化24!AR32</f>
        <v>0.125</v>
      </c>
      <c r="M31">
        <f>进阶!K32+装备强化24!AS32</f>
        <v>0.05</v>
      </c>
      <c r="N31">
        <f>进阶!L32</f>
        <v>2.5000000000000001E-2</v>
      </c>
      <c r="O31">
        <f>装备强化24!AT32</f>
        <v>2.5000000000000001E-2</v>
      </c>
      <c r="P31">
        <v>0.2</v>
      </c>
      <c r="Q31">
        <v>0.1</v>
      </c>
      <c r="R31">
        <v>0.2</v>
      </c>
      <c r="S31">
        <f>进阶!M32</f>
        <v>0.05</v>
      </c>
      <c r="T31">
        <f>进阶!N32</f>
        <v>0.05</v>
      </c>
      <c r="U31">
        <f>进阶!O32</f>
        <v>0</v>
      </c>
      <c r="V31">
        <f>进阶!P32</f>
        <v>0</v>
      </c>
    </row>
    <row r="32" spans="1:22" x14ac:dyDescent="0.2">
      <c r="A32">
        <v>31</v>
      </c>
      <c r="B32">
        <f>E32*(1+G32)*F32*(1+H32)/((I32*(1+K32)/(I32*(1+K32)+A32*战斗属性模型!$L$4+战斗属性模型!$L$5)+J32*(1+L32)/(J32*(1+L32)+A32*战斗属性模型!$L$4+战斗属性模型!$L$5))/2)*(1+R32-Q32)*(1+S32)/(1-T32)*((1-M32+N32)+M32*(战斗属性模型!$L$8+O32-P32))</f>
        <v>3054806421.8538952</v>
      </c>
      <c r="C32">
        <f t="shared" si="0"/>
        <v>9164419265.5616856</v>
      </c>
      <c r="D32">
        <f>E32*(1+G32)*F32*(1+H32)/((I32*(1+K32)/(I32*(1+K32)+A32*战斗属性模型!$L$4+战斗属性模型!$L$5)+J32*(1+L32)/(J32*(1+L32)+A32*战斗属性模型!$L$4+战斗属性模型!$L$5))/2)*(1+R32-Q32)*(1+S32)/(1-T32)*((1-M32+N32)+M32*(战斗属性模型!$L$8+O32-P32))*(1+U32)/(1-V32)</f>
        <v>3054806421.8538952</v>
      </c>
      <c r="E32">
        <f>卡牌升级!B33+进阶!C33+圣盾!B33+装备强化24!AK33+洗练!T32+镶嵌!Q33</f>
        <v>6706</v>
      </c>
      <c r="F32">
        <f>卡牌升级!C33+进阶!D33+圣盾!C33+装备强化24!AL33+洗练!U32+镶嵌!R32</f>
        <v>137650</v>
      </c>
      <c r="G32">
        <f>进阶!E33+装备强化24!AO33</f>
        <v>0.125</v>
      </c>
      <c r="H32">
        <f>进阶!F33+装备强化24!AP33</f>
        <v>0.125</v>
      </c>
      <c r="I32">
        <f>卡牌升级!D33+进阶!G33+圣盾!D33+装备强化24!AM33+镶嵌!S32</f>
        <v>2753</v>
      </c>
      <c r="J32">
        <f>卡牌升级!E33+进阶!H33+圣盾!E33+装备强化24!AN33+镶嵌!T32</f>
        <v>2753</v>
      </c>
      <c r="K32">
        <f>进阶!I33+装备强化24!AQ33</f>
        <v>0.125</v>
      </c>
      <c r="L32">
        <f>进阶!J33+装备强化24!AR33</f>
        <v>0.125</v>
      </c>
      <c r="M32">
        <f>进阶!K33+装备强化24!AS33</f>
        <v>0.05</v>
      </c>
      <c r="N32">
        <f>进阶!L33</f>
        <v>2.5000000000000001E-2</v>
      </c>
      <c r="O32">
        <f>装备强化24!AT33</f>
        <v>2.5000000000000001E-2</v>
      </c>
      <c r="P32">
        <v>0.2</v>
      </c>
      <c r="Q32">
        <v>0.1</v>
      </c>
      <c r="R32">
        <v>0.2</v>
      </c>
      <c r="S32">
        <f>进阶!M33</f>
        <v>0.05</v>
      </c>
      <c r="T32">
        <f>进阶!N33</f>
        <v>0.05</v>
      </c>
      <c r="U32">
        <f>进阶!O33</f>
        <v>0</v>
      </c>
      <c r="V32">
        <f>进阶!P33</f>
        <v>0</v>
      </c>
    </row>
    <row r="33" spans="1:22" x14ac:dyDescent="0.2">
      <c r="A33">
        <v>32</v>
      </c>
      <c r="B33">
        <f>E33*(1+G33)*F33*(1+H33)/((I33*(1+K33)/(I33*(1+K33)+A33*战斗属性模型!$L$4+战斗属性模型!$L$5)+J33*(1+L33)/(J33*(1+L33)+A33*战斗属性模型!$L$4+战斗属性模型!$L$5))/2)*(1+R33-Q33)*(1+S33)/(1-T33)*((1-M33+N33)+M33*(战斗属性模型!$L$8+O33-P33))</f>
        <v>3111088763.1045632</v>
      </c>
      <c r="C33">
        <f t="shared" si="0"/>
        <v>9333266289.3136902</v>
      </c>
      <c r="D33">
        <f>E33*(1+G33)*F33*(1+H33)/((I33*(1+K33)/(I33*(1+K33)+A33*战斗属性模型!$L$4+战斗属性模型!$L$5)+J33*(1+L33)/(J33*(1+L33)+A33*战斗属性模型!$L$4+战斗属性模型!$L$5))/2)*(1+R33-Q33)*(1+S33)/(1-T33)*((1-M33+N33)+M33*(战斗属性模型!$L$8+O33-P33))*(1+U33)/(1-V33)</f>
        <v>3111088763.1045632</v>
      </c>
      <c r="E33">
        <f>卡牌升级!B34+进阶!C34+圣盾!B34+装备强化24!AK34+洗练!T33+镶嵌!Q34</f>
        <v>6716</v>
      </c>
      <c r="F33">
        <f>卡牌升级!C34+进阶!D34+圣盾!C34+装备强化24!AL34+洗练!U33+镶嵌!R33</f>
        <v>137900</v>
      </c>
      <c r="G33">
        <f>进阶!E34+装备强化24!AO34</f>
        <v>0.125</v>
      </c>
      <c r="H33">
        <f>进阶!F34+装备强化24!AP34</f>
        <v>0.125</v>
      </c>
      <c r="I33">
        <f>卡牌升级!D34+进阶!G34+圣盾!D34+装备强化24!AM34+镶嵌!S33</f>
        <v>2758</v>
      </c>
      <c r="J33">
        <f>卡牌升级!E34+进阶!H34+圣盾!E34+装备强化24!AN34+镶嵌!T33</f>
        <v>2758</v>
      </c>
      <c r="K33">
        <f>进阶!I34+装备强化24!AQ34</f>
        <v>0.125</v>
      </c>
      <c r="L33">
        <f>进阶!J34+装备强化24!AR34</f>
        <v>0.125</v>
      </c>
      <c r="M33">
        <f>进阶!K34+装备强化24!AS34</f>
        <v>0.05</v>
      </c>
      <c r="N33">
        <f>进阶!L34</f>
        <v>2.5000000000000001E-2</v>
      </c>
      <c r="O33">
        <f>装备强化24!AT34</f>
        <v>2.5000000000000001E-2</v>
      </c>
      <c r="P33">
        <v>0.2</v>
      </c>
      <c r="Q33">
        <v>0.1</v>
      </c>
      <c r="R33">
        <v>0.2</v>
      </c>
      <c r="S33">
        <f>进阶!M34</f>
        <v>0.05</v>
      </c>
      <c r="T33">
        <f>进阶!N34</f>
        <v>0.05</v>
      </c>
      <c r="U33">
        <f>进阶!O34</f>
        <v>0</v>
      </c>
      <c r="V33">
        <f>进阶!P34</f>
        <v>0</v>
      </c>
    </row>
    <row r="34" spans="1:22" x14ac:dyDescent="0.2">
      <c r="A34">
        <v>33</v>
      </c>
      <c r="B34">
        <f>E34*(1+G34)*F34*(1+H34)/((I34*(1+K34)/(I34*(1+K34)+A34*战斗属性模型!$L$4+战斗属性模型!$L$5)+J34*(1+L34)/(J34*(1+L34)+A34*战斗属性模型!$L$4+战斗属性模型!$L$5))/2)*(1+R34-Q34)*(1+S34)/(1-T34)*((1-M34+N34)+M34*(战斗属性模型!$L$8+O34-P34))</f>
        <v>3167525145.4751945</v>
      </c>
      <c r="C34">
        <f t="shared" si="0"/>
        <v>9502575436.4255829</v>
      </c>
      <c r="D34">
        <f>E34*(1+G34)*F34*(1+H34)/((I34*(1+K34)/(I34*(1+K34)+A34*战斗属性模型!$L$4+战斗属性模型!$L$5)+J34*(1+L34)/(J34*(1+L34)+A34*战斗属性模型!$L$4+战斗属性模型!$L$5))/2)*(1+R34-Q34)*(1+S34)/(1-T34)*((1-M34+N34)+M34*(战斗属性模型!$L$8+O34-P34))*(1+U34)/(1-V34)</f>
        <v>3167525145.4751945</v>
      </c>
      <c r="E34">
        <f>卡牌升级!B35+进阶!C35+圣盾!B35+装备强化24!AK35+洗练!T34+镶嵌!Q35</f>
        <v>6726</v>
      </c>
      <c r="F34">
        <f>卡牌升级!C35+进阶!D35+圣盾!C35+装备强化24!AL35+洗练!U34+镶嵌!R34</f>
        <v>138150</v>
      </c>
      <c r="G34">
        <f>进阶!E35+装备强化24!AO35</f>
        <v>0.125</v>
      </c>
      <c r="H34">
        <f>进阶!F35+装备强化24!AP35</f>
        <v>0.125</v>
      </c>
      <c r="I34">
        <f>卡牌升级!D35+进阶!G35+圣盾!D35+装备强化24!AM35+镶嵌!S34</f>
        <v>2763</v>
      </c>
      <c r="J34">
        <f>卡牌升级!E35+进阶!H35+圣盾!E35+装备强化24!AN35+镶嵌!T34</f>
        <v>2763</v>
      </c>
      <c r="K34">
        <f>进阶!I35+装备强化24!AQ35</f>
        <v>0.125</v>
      </c>
      <c r="L34">
        <f>进阶!J35+装备强化24!AR35</f>
        <v>0.125</v>
      </c>
      <c r="M34">
        <f>进阶!K35+装备强化24!AS35</f>
        <v>0.05</v>
      </c>
      <c r="N34">
        <f>进阶!L35</f>
        <v>2.5000000000000001E-2</v>
      </c>
      <c r="O34">
        <f>装备强化24!AT35</f>
        <v>2.5000000000000001E-2</v>
      </c>
      <c r="P34">
        <v>0.2</v>
      </c>
      <c r="Q34">
        <v>0.1</v>
      </c>
      <c r="R34">
        <v>0.2</v>
      </c>
      <c r="S34">
        <f>进阶!M35</f>
        <v>0.05</v>
      </c>
      <c r="T34">
        <f>进阶!N35</f>
        <v>0.05</v>
      </c>
      <c r="U34">
        <f>进阶!O35</f>
        <v>0</v>
      </c>
      <c r="V34">
        <f>进阶!P35</f>
        <v>0</v>
      </c>
    </row>
    <row r="35" spans="1:22" x14ac:dyDescent="0.2">
      <c r="A35">
        <v>34</v>
      </c>
      <c r="B35">
        <f>E35*(1+G35)*F35*(1+H35)/((I35*(1+K35)/(I35*(1+K35)+A35*战斗属性模型!$L$4+战斗属性模型!$L$5)+J35*(1+L35)/(J35*(1+L35)+A35*战斗属性模型!$L$4+战斗属性模型!$L$5))/2)*(1+R35-Q35)*(1+S35)/(1-T35)*((1-M35+N35)+M35*(战斗属性模型!$L$8+O35-P35))</f>
        <v>3224115568.9657888</v>
      </c>
      <c r="C35">
        <f t="shared" si="0"/>
        <v>9672346706.8973656</v>
      </c>
      <c r="D35">
        <f>E35*(1+G35)*F35*(1+H35)/((I35*(1+K35)/(I35*(1+K35)+A35*战斗属性模型!$L$4+战斗属性模型!$L$5)+J35*(1+L35)/(J35*(1+L35)+A35*战斗属性模型!$L$4+战斗属性模型!$L$5))/2)*(1+R35-Q35)*(1+S35)/(1-T35)*((1-M35+N35)+M35*(战斗属性模型!$L$8+O35-P35))*(1+U35)/(1-V35)</f>
        <v>3224115568.9657888</v>
      </c>
      <c r="E35">
        <f>卡牌升级!B36+进阶!C36+圣盾!B36+装备强化24!AK36+洗练!T35+镶嵌!Q36</f>
        <v>6736</v>
      </c>
      <c r="F35">
        <f>卡牌升级!C36+进阶!D36+圣盾!C36+装备强化24!AL36+洗练!U35+镶嵌!R35</f>
        <v>138400</v>
      </c>
      <c r="G35">
        <f>进阶!E36+装备强化24!AO36</f>
        <v>0.125</v>
      </c>
      <c r="H35">
        <f>进阶!F36+装备强化24!AP36</f>
        <v>0.125</v>
      </c>
      <c r="I35">
        <f>卡牌升级!D36+进阶!G36+圣盾!D36+装备强化24!AM36+镶嵌!S35</f>
        <v>2768</v>
      </c>
      <c r="J35">
        <f>卡牌升级!E36+进阶!H36+圣盾!E36+装备强化24!AN36+镶嵌!T35</f>
        <v>2768</v>
      </c>
      <c r="K35">
        <f>进阶!I36+装备强化24!AQ36</f>
        <v>0.125</v>
      </c>
      <c r="L35">
        <f>进阶!J36+装备强化24!AR36</f>
        <v>0.125</v>
      </c>
      <c r="M35">
        <f>进阶!K36+装备强化24!AS36</f>
        <v>0.05</v>
      </c>
      <c r="N35">
        <f>进阶!L36</f>
        <v>2.5000000000000001E-2</v>
      </c>
      <c r="O35">
        <f>装备强化24!AT36</f>
        <v>2.5000000000000001E-2</v>
      </c>
      <c r="P35">
        <v>0.2</v>
      </c>
      <c r="Q35">
        <v>0.1</v>
      </c>
      <c r="R35">
        <v>0.2</v>
      </c>
      <c r="S35">
        <f>进阶!M36</f>
        <v>0.05</v>
      </c>
      <c r="T35">
        <f>进阶!N36</f>
        <v>0.05</v>
      </c>
      <c r="U35">
        <f>进阶!O36</f>
        <v>0</v>
      </c>
      <c r="V35">
        <f>进阶!P36</f>
        <v>0</v>
      </c>
    </row>
    <row r="36" spans="1:22" x14ac:dyDescent="0.2">
      <c r="A36">
        <v>35</v>
      </c>
      <c r="B36">
        <f>E36*(1+G36)*F36*(1+H36)/((I36*(1+K36)/(I36*(1+K36)+A36*战斗属性模型!$L$4+战斗属性模型!$L$5)+J36*(1+L36)/(J36*(1+L36)+A36*战斗属性模型!$L$4+战斗属性模型!$L$5))/2)*(1+R36-Q36)*(1+S36)/(1-T36)*((1-M36+N36)+M36*(战斗属性模型!$L$8+O36-P36))</f>
        <v>3707614209.8043437</v>
      </c>
      <c r="C36">
        <f t="shared" si="0"/>
        <v>11122842629.413031</v>
      </c>
      <c r="D36">
        <f>E36*(1+G36)*F36*(1+H36)/((I36*(1+K36)/(I36*(1+K36)+A36*战斗属性模型!$L$4+战斗属性模型!$L$5)+J36*(1+L36)/(J36*(1+L36)+A36*战斗属性模型!$L$4+战斗属性模型!$L$5))/2)*(1+R36-Q36)*(1+S36)/(1-T36)*((1-M36+N36)+M36*(战斗属性模型!$L$8+O36-P36))*(1+U36)/(1-V36)</f>
        <v>3707614209.8043437</v>
      </c>
      <c r="E36">
        <f>卡牌升级!B37+进阶!C37+圣盾!B37+装备强化24!AK37+洗练!T36+镶嵌!Q37</f>
        <v>7178</v>
      </c>
      <c r="F36">
        <f>卡牌升级!C37+进阶!D37+圣盾!C37+装备强化24!AL37+洗练!U36+镶嵌!R36</f>
        <v>143650</v>
      </c>
      <c r="G36">
        <f>进阶!E37+装备强化24!AO37</f>
        <v>0.17499999999999999</v>
      </c>
      <c r="H36">
        <f>进阶!F37+装备强化24!AP37</f>
        <v>0.125</v>
      </c>
      <c r="I36">
        <f>卡牌升级!D37+进阶!G37+圣盾!D37+装备强化24!AM37+镶嵌!S36</f>
        <v>2873</v>
      </c>
      <c r="J36">
        <f>卡牌升级!E37+进阶!H37+圣盾!E37+装备强化24!AN37+镶嵌!T36</f>
        <v>2873</v>
      </c>
      <c r="K36">
        <f>进阶!I37+装备强化24!AQ37</f>
        <v>0.125</v>
      </c>
      <c r="L36">
        <f>进阶!J37+装备强化24!AR37</f>
        <v>0.125</v>
      </c>
      <c r="M36">
        <f>进阶!K37+装备强化24!AS37</f>
        <v>0.05</v>
      </c>
      <c r="N36">
        <f>进阶!L37</f>
        <v>2.5000000000000001E-2</v>
      </c>
      <c r="O36">
        <f>装备强化24!AT37</f>
        <v>2.5000000000000001E-2</v>
      </c>
      <c r="P36">
        <v>0.2</v>
      </c>
      <c r="Q36">
        <v>0.1</v>
      </c>
      <c r="R36">
        <v>0.2</v>
      </c>
      <c r="S36">
        <f>进阶!M37</f>
        <v>0.05</v>
      </c>
      <c r="T36">
        <f>进阶!N37</f>
        <v>0.05</v>
      </c>
      <c r="U36">
        <f>进阶!O37</f>
        <v>0</v>
      </c>
      <c r="V36">
        <f>进阶!P37</f>
        <v>0</v>
      </c>
    </row>
    <row r="37" spans="1:22" x14ac:dyDescent="0.2">
      <c r="A37">
        <v>36</v>
      </c>
      <c r="B37">
        <f>E37*(1+G37)*F37*(1+H37)/((I37*(1+K37)/(I37*(1+K37)+A37*战斗属性模型!$L$4+战斗属性模型!$L$5)+J37*(1+L37)/(J37*(1+L37)+A37*战斗属性模型!$L$4+战斗属性模型!$L$5))/2)*(1+R37-Q37)*(1+S37)/(1-T37)*((1-M37+N37)+M37*(战斗属性模型!$L$8+O37-P37))</f>
        <v>3842042784.8009944</v>
      </c>
      <c r="C37">
        <f t="shared" si="0"/>
        <v>11526128354.402983</v>
      </c>
      <c r="D37">
        <f>E37*(1+G37)*F37*(1+H37)/((I37*(1+K37)/(I37*(1+K37)+A37*战斗属性模型!$L$4+战斗属性模型!$L$5)+J37*(1+L37)/(J37*(1+L37)+A37*战斗属性模型!$L$4+战斗属性模型!$L$5))/2)*(1+R37-Q37)*(1+S37)/(1-T37)*((1-M37+N37)+M37*(战斗属性模型!$L$8+O37-P37))*(1+U37)/(1-V37)</f>
        <v>3842042784.8009944</v>
      </c>
      <c r="E37">
        <f>卡牌升级!B38+进阶!C38+圣盾!B38+装备强化24!AK38+洗练!T37+镶嵌!Q38</f>
        <v>7188</v>
      </c>
      <c r="F37">
        <f>卡牌升级!C38+进阶!D38+圣盾!C38+装备强化24!AL38+洗练!U37+镶嵌!R37</f>
        <v>149700</v>
      </c>
      <c r="G37">
        <f>进阶!E38+装备强化24!AO38</f>
        <v>0.17499999999999999</v>
      </c>
      <c r="H37">
        <f>进阶!F38+装备强化24!AP38</f>
        <v>0.125</v>
      </c>
      <c r="I37">
        <f>卡牌升级!D38+进阶!G38+圣盾!D38+装备强化24!AM38+镶嵌!S37</f>
        <v>2994</v>
      </c>
      <c r="J37">
        <f>卡牌升级!E38+进阶!H38+圣盾!E38+装备强化24!AN38+镶嵌!T37</f>
        <v>2994</v>
      </c>
      <c r="K37">
        <f>进阶!I38+装备强化24!AQ38</f>
        <v>0.125</v>
      </c>
      <c r="L37">
        <f>进阶!J38+装备强化24!AR38</f>
        <v>0.125</v>
      </c>
      <c r="M37">
        <f>进阶!K38+装备强化24!AS38</f>
        <v>0.05</v>
      </c>
      <c r="N37">
        <f>进阶!L38</f>
        <v>2.5000000000000001E-2</v>
      </c>
      <c r="O37">
        <f>装备强化24!AT38</f>
        <v>2.5000000000000001E-2</v>
      </c>
      <c r="P37">
        <v>0.2</v>
      </c>
      <c r="Q37">
        <v>0.1</v>
      </c>
      <c r="R37">
        <v>0.2</v>
      </c>
      <c r="S37">
        <f>进阶!M38</f>
        <v>0.05</v>
      </c>
      <c r="T37">
        <f>进阶!N38</f>
        <v>0.05</v>
      </c>
      <c r="U37">
        <f>进阶!O38</f>
        <v>0</v>
      </c>
      <c r="V37">
        <f>进阶!P38</f>
        <v>0</v>
      </c>
    </row>
    <row r="38" spans="1:22" x14ac:dyDescent="0.2">
      <c r="A38">
        <v>37</v>
      </c>
      <c r="B38">
        <f>E38*(1+G38)*F38*(1+H38)/((I38*(1+K38)/(I38*(1+K38)+A38*战斗属性模型!$L$4+战斗属性模型!$L$5)+J38*(1+L38)/(J38*(1+L38)+A38*战斗属性模型!$L$4+战斗属性模型!$L$5))/2)*(1+R38-Q38)*(1+S38)/(1-T38)*((1-M38+N38)+M38*(战斗属性模型!$L$8+O38-P38))</f>
        <v>3905291236.1673288</v>
      </c>
      <c r="C38">
        <f t="shared" si="0"/>
        <v>11715873708.501987</v>
      </c>
      <c r="D38">
        <f>E38*(1+G38)*F38*(1+H38)/((I38*(1+K38)/(I38*(1+K38)+A38*战斗属性模型!$L$4+战斗属性模型!$L$5)+J38*(1+L38)/(J38*(1+L38)+A38*战斗属性模型!$L$4+战斗属性模型!$L$5))/2)*(1+R38-Q38)*(1+S38)/(1-T38)*((1-M38+N38)+M38*(战斗属性模型!$L$8+O38-P38))*(1+U38)/(1-V38)</f>
        <v>3905291236.1673288</v>
      </c>
      <c r="E38">
        <f>卡牌升级!B39+进阶!C39+圣盾!B39+装备强化24!AK39+洗练!T38+镶嵌!Q39</f>
        <v>7198</v>
      </c>
      <c r="F38">
        <f>卡牌升级!C39+进阶!D39+圣盾!C39+装备强化24!AL39+洗练!U38+镶嵌!R38</f>
        <v>149950</v>
      </c>
      <c r="G38">
        <f>进阶!E39+装备强化24!AO39</f>
        <v>0.17499999999999999</v>
      </c>
      <c r="H38">
        <f>进阶!F39+装备强化24!AP39</f>
        <v>0.125</v>
      </c>
      <c r="I38">
        <f>卡牌升级!D39+进阶!G39+圣盾!D39+装备强化24!AM39+镶嵌!S38</f>
        <v>2999</v>
      </c>
      <c r="J38">
        <f>卡牌升级!E39+进阶!H39+圣盾!E39+装备强化24!AN39+镶嵌!T38</f>
        <v>2999</v>
      </c>
      <c r="K38">
        <f>进阶!I39+装备强化24!AQ39</f>
        <v>0.125</v>
      </c>
      <c r="L38">
        <f>进阶!J39+装备强化24!AR39</f>
        <v>0.125</v>
      </c>
      <c r="M38">
        <f>进阶!K39+装备强化24!AS39</f>
        <v>0.05</v>
      </c>
      <c r="N38">
        <f>进阶!L39</f>
        <v>2.5000000000000001E-2</v>
      </c>
      <c r="O38">
        <f>装备强化24!AT39</f>
        <v>2.5000000000000001E-2</v>
      </c>
      <c r="P38">
        <v>0.2</v>
      </c>
      <c r="Q38">
        <v>0.1</v>
      </c>
      <c r="R38">
        <v>0.2</v>
      </c>
      <c r="S38">
        <f>进阶!M39</f>
        <v>0.05</v>
      </c>
      <c r="T38">
        <f>进阶!N39</f>
        <v>0.05</v>
      </c>
      <c r="U38">
        <f>进阶!O39</f>
        <v>0</v>
      </c>
      <c r="V38">
        <f>进阶!P39</f>
        <v>0</v>
      </c>
    </row>
    <row r="39" spans="1:22" x14ac:dyDescent="0.2">
      <c r="A39">
        <v>38</v>
      </c>
      <c r="B39">
        <f>E39*(1+G39)*F39*(1+H39)/((I39*(1+K39)/(I39*(1+K39)+A39*战斗属性模型!$L$4+战斗属性模型!$L$5)+J39*(1+L39)/(J39*(1+L39)+A39*战斗属性模型!$L$4+战斗属性模型!$L$5))/2)*(1+R39-Q39)*(1+S39)/(1-T39)*((1-M39+N39)+M39*(战斗属性模型!$L$8+O39-P39))</f>
        <v>5811013910.5652218</v>
      </c>
      <c r="C39">
        <f t="shared" si="0"/>
        <v>17433041731.695663</v>
      </c>
      <c r="D39">
        <f>E39*(1+G39)*F39*(1+H39)/((I39*(1+K39)/(I39*(1+K39)+A39*战斗属性模型!$L$4+战斗属性模型!$L$5)+J39*(1+L39)/(J39*(1+L39)+A39*战斗属性模型!$L$4+战斗属性模型!$L$5))/2)*(1+R39-Q39)*(1+S39)/(1-T39)*((1-M39+N39)+M39*(战斗属性模型!$L$8+O39-P39))*(1+U39)/(1-V39)</f>
        <v>5811013910.5652218</v>
      </c>
      <c r="E39">
        <f>卡牌升级!B40+进阶!C40+圣盾!B40+装备强化24!AK40+洗练!T39+镶嵌!Q40</f>
        <v>8488</v>
      </c>
      <c r="F39">
        <f>卡牌升级!C40+进阶!D40+圣盾!C40+装备强化24!AL40+洗练!U39+镶嵌!R39</f>
        <v>182200</v>
      </c>
      <c r="G39">
        <f>进阶!E40+装备强化24!AO40</f>
        <v>0.26</v>
      </c>
      <c r="H39">
        <f>进阶!F40+装备强化24!AP40</f>
        <v>0.21000000000000002</v>
      </c>
      <c r="I39">
        <f>卡牌升级!D40+进阶!G40+圣盾!D40+装备强化24!AM40+镶嵌!S39</f>
        <v>3644</v>
      </c>
      <c r="J39">
        <f>卡牌升级!E40+进阶!H40+圣盾!E40+装备强化24!AN40+镶嵌!T39</f>
        <v>3644</v>
      </c>
      <c r="K39">
        <f>进阶!I40+装备强化24!AQ40</f>
        <v>0.21000000000000002</v>
      </c>
      <c r="L39">
        <f>进阶!J40+装备强化24!AR40</f>
        <v>0.21000000000000002</v>
      </c>
      <c r="M39">
        <f>进阶!K40+装备强化24!AS40</f>
        <v>6.5000000000000002E-2</v>
      </c>
      <c r="N39">
        <f>进阶!L40</f>
        <v>2.5000000000000001E-2</v>
      </c>
      <c r="O39">
        <f>装备强化24!AT40</f>
        <v>0.08</v>
      </c>
      <c r="P39">
        <v>0.2</v>
      </c>
      <c r="Q39">
        <v>0.1</v>
      </c>
      <c r="R39">
        <v>0.2</v>
      </c>
      <c r="S39">
        <f>进阶!M40</f>
        <v>0.05</v>
      </c>
      <c r="T39">
        <f>进阶!N40</f>
        <v>0.05</v>
      </c>
      <c r="U39">
        <f>进阶!O40</f>
        <v>0</v>
      </c>
      <c r="V39">
        <f>进阶!P40</f>
        <v>0</v>
      </c>
    </row>
    <row r="40" spans="1:22" x14ac:dyDescent="0.2">
      <c r="A40">
        <v>39</v>
      </c>
      <c r="B40">
        <f>E40*(1+G40)*F40*(1+H40)/((I40*(1+K40)/(I40*(1+K40)+A40*战斗属性模型!$L$4+战斗属性模型!$L$5)+J40*(1+L40)/(J40*(1+L40)+A40*战斗属性模型!$L$4+战斗属性模型!$L$5))/2)*(1+R40-Q40)*(1+S40)/(1-T40)*((1-M40+N40)+M40*(战斗属性模型!$L$8+O40-P40))</f>
        <v>6727528179.8504219</v>
      </c>
      <c r="C40">
        <f t="shared" si="0"/>
        <v>20182584539.551266</v>
      </c>
      <c r="D40">
        <f>E40*(1+G40)*F40*(1+H40)/((I40*(1+K40)/(I40*(1+K40)+A40*战斗属性模型!$L$4+战斗属性模型!$L$5)+J40*(1+L40)/(J40*(1+L40)+A40*战斗属性模型!$L$4+战斗属性模型!$L$5))/2)*(1+R40-Q40)*(1+S40)/(1-T40)*((1-M40+N40)+M40*(战斗属性模型!$L$8+O40-P40))*(1+U40)/(1-V40)</f>
        <v>6727528179.8504219</v>
      </c>
      <c r="E40">
        <f>卡牌升级!B41+进阶!C41+圣盾!B41+装备强化24!AK41+洗练!T40+镶嵌!Q41</f>
        <v>8798</v>
      </c>
      <c r="F40">
        <f>卡牌升级!C41+进阶!D41+圣盾!C41+装备强化24!AL41+洗练!U40+镶嵌!R40</f>
        <v>201200</v>
      </c>
      <c r="G40">
        <f>进阶!E41+装备强化24!AO41</f>
        <v>0.26</v>
      </c>
      <c r="H40">
        <f>进阶!F41+装备强化24!AP41</f>
        <v>0.21000000000000002</v>
      </c>
      <c r="I40">
        <f>卡牌升级!D41+进阶!G41+圣盾!D41+装备强化24!AM41+镶嵌!S40</f>
        <v>3649</v>
      </c>
      <c r="J40">
        <f>卡牌升级!E41+进阶!H41+圣盾!E41+装备强化24!AN41+镶嵌!T40</f>
        <v>3649</v>
      </c>
      <c r="K40">
        <f>进阶!I41+装备强化24!AQ41</f>
        <v>0.21000000000000002</v>
      </c>
      <c r="L40">
        <f>进阶!J41+装备强化24!AR41</f>
        <v>0.21000000000000002</v>
      </c>
      <c r="M40">
        <f>进阶!K41+装备强化24!AS41</f>
        <v>6.5000000000000002E-2</v>
      </c>
      <c r="N40">
        <f>进阶!L41</f>
        <v>2.5000000000000001E-2</v>
      </c>
      <c r="O40">
        <f>装备强化24!AT41</f>
        <v>0.08</v>
      </c>
      <c r="P40">
        <v>0.2</v>
      </c>
      <c r="Q40">
        <v>0.1</v>
      </c>
      <c r="R40">
        <v>0.2</v>
      </c>
      <c r="S40">
        <f>进阶!M41</f>
        <v>0.05</v>
      </c>
      <c r="T40">
        <f>进阶!N41</f>
        <v>0.05</v>
      </c>
      <c r="U40">
        <f>进阶!O41</f>
        <v>0</v>
      </c>
      <c r="V40">
        <f>进阶!P41</f>
        <v>0</v>
      </c>
    </row>
    <row r="41" spans="1:22" x14ac:dyDescent="0.2">
      <c r="A41">
        <v>40</v>
      </c>
      <c r="B41">
        <f>E41*(1+G41)*F41*(1+H41)/((I41*(1+K41)/(I41*(1+K41)+A41*战斗属性模型!$L$4+战斗属性模型!$L$5)+J41*(1+L41)/(J41*(1+L41)+A41*战斗属性模型!$L$4+战斗属性模型!$L$5))/2)*(1+R41-Q41)*(1+S41)/(1-T41)*((1-M41+N41)+M41*(战斗属性模型!$L$8+O41-P41))</f>
        <v>7348218788.5919123</v>
      </c>
      <c r="C41">
        <f t="shared" si="0"/>
        <v>22044656365.775738</v>
      </c>
      <c r="D41">
        <f>E41*(1+G41)*F41*(1+H41)/((I41*(1+K41)/(I41*(1+K41)+A41*战斗属性模型!$L$4+战斗属性模型!$L$5)+J41*(1+L41)/(J41*(1+L41)+A41*战斗属性模型!$L$4+战斗属性模型!$L$5))/2)*(1+R41-Q41)*(1+S41)/(1-T41)*((1-M41+N41)+M41*(战斗属性模型!$L$8+O41-P41))*(1+U41)/(1-V41)</f>
        <v>7348218788.5919123</v>
      </c>
      <c r="E41">
        <f>卡牌升级!B42+进阶!C42+圣盾!B42+装备强化24!AK42+洗练!T41+镶嵌!Q42</f>
        <v>9008</v>
      </c>
      <c r="F41">
        <f>卡牌升级!C42+进阶!D42+圣盾!C42+装备强化24!AL42+洗练!U41+镶嵌!R41</f>
        <v>206450</v>
      </c>
      <c r="G41">
        <f>进阶!E42+装备强化24!AO42</f>
        <v>0.26</v>
      </c>
      <c r="H41">
        <f>进阶!F42+装备强化24!AP42</f>
        <v>0.26</v>
      </c>
      <c r="I41">
        <f>卡牌升级!D42+进阶!G42+圣盾!D42+装备强化24!AM42+镶嵌!S41</f>
        <v>3754</v>
      </c>
      <c r="J41">
        <f>卡牌升级!E42+进阶!H42+圣盾!E42+装备强化24!AN42+镶嵌!T41</f>
        <v>3754</v>
      </c>
      <c r="K41">
        <f>进阶!I42+装备强化24!AQ42</f>
        <v>0.21000000000000002</v>
      </c>
      <c r="L41">
        <f>进阶!J42+装备强化24!AR42</f>
        <v>0.21000000000000002</v>
      </c>
      <c r="M41">
        <f>进阶!K42+装备强化24!AS42</f>
        <v>6.5000000000000002E-2</v>
      </c>
      <c r="N41">
        <f>进阶!L42</f>
        <v>2.5000000000000001E-2</v>
      </c>
      <c r="O41">
        <f>装备强化24!AT42</f>
        <v>0.08</v>
      </c>
      <c r="P41">
        <v>0.2</v>
      </c>
      <c r="Q41">
        <v>0.1</v>
      </c>
      <c r="R41">
        <v>0.2</v>
      </c>
      <c r="S41">
        <f>进阶!M42</f>
        <v>0.05</v>
      </c>
      <c r="T41">
        <f>进阶!N42</f>
        <v>0.05</v>
      </c>
      <c r="U41">
        <f>进阶!O42</f>
        <v>0</v>
      </c>
      <c r="V41">
        <f>进阶!P42</f>
        <v>0</v>
      </c>
    </row>
    <row r="42" spans="1:22" x14ac:dyDescent="0.2">
      <c r="A42">
        <v>41</v>
      </c>
      <c r="B42">
        <f>E42*(1+G42)*F42*(1+H42)/((I42*(1+K42)/(I42*(1+K42)+A42*战斗属性模型!$L$4+战斗属性模型!$L$5)+J42*(1+L42)/(J42*(1+L42)+A42*战斗属性模型!$L$4+战斗属性模型!$L$5))/2)*(1+R42-Q42)*(1+S42)/(1-T42)*((1-M42+N42)+M42*(战斗属性模型!$L$8+O42-P42))</f>
        <v>7446271825.9709072</v>
      </c>
      <c r="C42">
        <f t="shared" si="0"/>
        <v>22338815477.91272</v>
      </c>
      <c r="D42">
        <f>E42*(1+G42)*F42*(1+H42)/((I42*(1+K42)/(I42*(1+K42)+A42*战斗属性模型!$L$4+战斗属性模型!$L$5)+J42*(1+L42)/(J42*(1+L42)+A42*战斗属性模型!$L$4+战斗属性模型!$L$5))/2)*(1+R42-Q42)*(1+S42)/(1-T42)*((1-M42+N42)+M42*(战斗属性模型!$L$8+O42-P42))*(1+U42)/(1-V42)</f>
        <v>7446271825.9709072</v>
      </c>
      <c r="E42">
        <f>卡牌升级!B43+进阶!C43+圣盾!B43+装备强化24!AK43+洗练!T42+镶嵌!Q43</f>
        <v>9018</v>
      </c>
      <c r="F42">
        <f>卡牌升级!C43+进阶!D43+圣盾!C43+装备强化24!AL43+洗练!U42+镶嵌!R42</f>
        <v>206700</v>
      </c>
      <c r="G42">
        <f>进阶!E43+装备强化24!AO43</f>
        <v>0.26</v>
      </c>
      <c r="H42">
        <f>进阶!F43+装备强化24!AP43</f>
        <v>0.26</v>
      </c>
      <c r="I42">
        <f>卡牌升级!D43+进阶!G43+圣盾!D43+装备强化24!AM43+镶嵌!S42</f>
        <v>3759</v>
      </c>
      <c r="J42">
        <f>卡牌升级!E43+进阶!H43+圣盾!E43+装备强化24!AN43+镶嵌!T42</f>
        <v>3759</v>
      </c>
      <c r="K42">
        <f>进阶!I43+装备强化24!AQ43</f>
        <v>0.21000000000000002</v>
      </c>
      <c r="L42">
        <f>进阶!J43+装备强化24!AR43</f>
        <v>0.21000000000000002</v>
      </c>
      <c r="M42">
        <f>进阶!K43+装备强化24!AS43</f>
        <v>6.5000000000000002E-2</v>
      </c>
      <c r="N42">
        <f>进阶!L43</f>
        <v>2.5000000000000001E-2</v>
      </c>
      <c r="O42">
        <f>装备强化24!AT43</f>
        <v>0.08</v>
      </c>
      <c r="P42">
        <v>0.2</v>
      </c>
      <c r="Q42">
        <v>0.1</v>
      </c>
      <c r="R42">
        <v>0.2</v>
      </c>
      <c r="S42">
        <f>进阶!M43</f>
        <v>0.05</v>
      </c>
      <c r="T42">
        <f>进阶!N43</f>
        <v>0.05</v>
      </c>
      <c r="U42">
        <f>进阶!O43</f>
        <v>0</v>
      </c>
      <c r="V42">
        <f>进阶!P43</f>
        <v>0</v>
      </c>
    </row>
    <row r="43" spans="1:22" x14ac:dyDescent="0.2">
      <c r="A43">
        <v>42</v>
      </c>
      <c r="B43">
        <f>E43*(1+G43)*F43*(1+H43)/((I43*(1+K43)/(I43*(1+K43)+A43*战斗属性模型!$L$4+战斗属性模型!$L$5)+J43*(1+L43)/(J43*(1+L43)+A43*战斗属性模型!$L$4+战斗属性模型!$L$5))/2)*(1+R43-Q43)*(1+S43)/(1-T43)*((1-M43+N43)+M43*(战斗属性模型!$L$8+O43-P43))</f>
        <v>7544504693.2656555</v>
      </c>
      <c r="C43">
        <f t="shared" si="0"/>
        <v>22633514079.796967</v>
      </c>
      <c r="D43">
        <f>E43*(1+G43)*F43*(1+H43)/((I43*(1+K43)/(I43*(1+K43)+A43*战斗属性模型!$L$4+战斗属性模型!$L$5)+J43*(1+L43)/(J43*(1+L43)+A43*战斗属性模型!$L$4+战斗属性模型!$L$5))/2)*(1+R43-Q43)*(1+S43)/(1-T43)*((1-M43+N43)+M43*(战斗属性模型!$L$8+O43-P43))*(1+U43)/(1-V43)</f>
        <v>7544504693.2656555</v>
      </c>
      <c r="E43">
        <f>卡牌升级!B44+进阶!C44+圣盾!B44+装备强化24!AK44+洗练!T43+镶嵌!Q44</f>
        <v>9028</v>
      </c>
      <c r="F43">
        <f>卡牌升级!C44+进阶!D44+圣盾!C44+装备强化24!AL44+洗练!U43+镶嵌!R43</f>
        <v>206950</v>
      </c>
      <c r="G43">
        <f>进阶!E44+装备强化24!AO44</f>
        <v>0.26</v>
      </c>
      <c r="H43">
        <f>进阶!F44+装备强化24!AP44</f>
        <v>0.26</v>
      </c>
      <c r="I43">
        <f>卡牌升级!D44+进阶!G44+圣盾!D44+装备强化24!AM44+镶嵌!S43</f>
        <v>3764</v>
      </c>
      <c r="J43">
        <f>卡牌升级!E44+进阶!H44+圣盾!E44+装备强化24!AN44+镶嵌!T43</f>
        <v>3764</v>
      </c>
      <c r="K43">
        <f>进阶!I44+装备强化24!AQ44</f>
        <v>0.21000000000000002</v>
      </c>
      <c r="L43">
        <f>进阶!J44+装备强化24!AR44</f>
        <v>0.21000000000000002</v>
      </c>
      <c r="M43">
        <f>进阶!K44+装备强化24!AS44</f>
        <v>6.5000000000000002E-2</v>
      </c>
      <c r="N43">
        <f>进阶!L44</f>
        <v>2.5000000000000001E-2</v>
      </c>
      <c r="O43">
        <f>装备强化24!AT44</f>
        <v>0.08</v>
      </c>
      <c r="P43">
        <v>0.2</v>
      </c>
      <c r="Q43">
        <v>0.1</v>
      </c>
      <c r="R43">
        <v>0.2</v>
      </c>
      <c r="S43">
        <f>进阶!M44</f>
        <v>0.05</v>
      </c>
      <c r="T43">
        <f>进阶!N44</f>
        <v>0.05</v>
      </c>
      <c r="U43">
        <f>进阶!O44</f>
        <v>0</v>
      </c>
      <c r="V43">
        <f>进阶!P44</f>
        <v>0</v>
      </c>
    </row>
    <row r="44" spans="1:22" x14ac:dyDescent="0.2">
      <c r="A44">
        <v>43</v>
      </c>
      <c r="B44">
        <f>E44*(1+G44)*F44*(1+H44)/((I44*(1+K44)/(I44*(1+K44)+A44*战斗属性模型!$L$4+战斗属性模型!$L$5)+J44*(1+L44)/(J44*(1+L44)+A44*战斗属性模型!$L$4+战斗属性模型!$L$5))/2)*(1+R44-Q44)*(1+S44)/(1-T44)*((1-M44+N44)+M44*(战斗属性模型!$L$8+O44-P44))</f>
        <v>7642917403.3965235</v>
      </c>
      <c r="C44">
        <f t="shared" si="0"/>
        <v>22928752210.189571</v>
      </c>
      <c r="D44">
        <f>E44*(1+G44)*F44*(1+H44)/((I44*(1+K44)/(I44*(1+K44)+A44*战斗属性模型!$L$4+战斗属性模型!$L$5)+J44*(1+L44)/(J44*(1+L44)+A44*战斗属性模型!$L$4+战斗属性模型!$L$5))/2)*(1+R44-Q44)*(1+S44)/(1-T44)*((1-M44+N44)+M44*(战斗属性模型!$L$8+O44-P44))*(1+U44)/(1-V44)</f>
        <v>7642917403.3965235</v>
      </c>
      <c r="E44">
        <f>卡牌升级!B45+进阶!C45+圣盾!B45+装备强化24!AK45+洗练!T44+镶嵌!Q45</f>
        <v>9038</v>
      </c>
      <c r="F44">
        <f>卡牌升级!C45+进阶!D45+圣盾!C45+装备强化24!AL45+洗练!U44+镶嵌!R44</f>
        <v>207200</v>
      </c>
      <c r="G44">
        <f>进阶!E45+装备强化24!AO45</f>
        <v>0.26</v>
      </c>
      <c r="H44">
        <f>进阶!F45+装备强化24!AP45</f>
        <v>0.26</v>
      </c>
      <c r="I44">
        <f>卡牌升级!D45+进阶!G45+圣盾!D45+装备强化24!AM45+镶嵌!S44</f>
        <v>3769</v>
      </c>
      <c r="J44">
        <f>卡牌升级!E45+进阶!H45+圣盾!E45+装备强化24!AN45+镶嵌!T44</f>
        <v>3769</v>
      </c>
      <c r="K44">
        <f>进阶!I45+装备强化24!AQ45</f>
        <v>0.21000000000000002</v>
      </c>
      <c r="L44">
        <f>进阶!J45+装备强化24!AR45</f>
        <v>0.21000000000000002</v>
      </c>
      <c r="M44">
        <f>进阶!K45+装备强化24!AS45</f>
        <v>6.5000000000000002E-2</v>
      </c>
      <c r="N44">
        <f>进阶!L45</f>
        <v>2.5000000000000001E-2</v>
      </c>
      <c r="O44">
        <f>装备强化24!AT45</f>
        <v>0.08</v>
      </c>
      <c r="P44">
        <v>0.2</v>
      </c>
      <c r="Q44">
        <v>0.1</v>
      </c>
      <c r="R44">
        <v>0.2</v>
      </c>
      <c r="S44">
        <f>进阶!M45</f>
        <v>0.05</v>
      </c>
      <c r="T44">
        <f>进阶!N45</f>
        <v>0.05</v>
      </c>
      <c r="U44">
        <f>进阶!O45</f>
        <v>0</v>
      </c>
      <c r="V44">
        <f>进阶!P45</f>
        <v>0</v>
      </c>
    </row>
    <row r="45" spans="1:22" x14ac:dyDescent="0.2">
      <c r="A45">
        <v>44</v>
      </c>
      <c r="B45">
        <f>E45*(1+G45)*F45*(1+H45)/((I45*(1+K45)/(I45*(1+K45)+A45*战斗属性模型!$L$4+战斗属性模型!$L$5)+J45*(1+L45)/(J45*(1+L45)+A45*战斗属性模型!$L$4+战斗属性模型!$L$5))/2)*(1+R45-Q45)*(1+S45)/(1-T45)*((1-M45+N45)+M45*(战斗属性模型!$L$8+O45-P45))</f>
        <v>7741509969.2154102</v>
      </c>
      <c r="C45">
        <f t="shared" si="0"/>
        <v>23224529907.646233</v>
      </c>
      <c r="D45">
        <f>E45*(1+G45)*F45*(1+H45)/((I45*(1+K45)/(I45*(1+K45)+A45*战斗属性模型!$L$4+战斗属性模型!$L$5)+J45*(1+L45)/(J45*(1+L45)+A45*战斗属性模型!$L$4+战斗属性模型!$L$5))/2)*(1+R45-Q45)*(1+S45)/(1-T45)*((1-M45+N45)+M45*(战斗属性模型!$L$8+O45-P45))*(1+U45)/(1-V45)</f>
        <v>7741509969.2154102</v>
      </c>
      <c r="E45">
        <f>卡牌升级!B46+进阶!C46+圣盾!B46+装备强化24!AK46+洗练!T45+镶嵌!Q46</f>
        <v>9048</v>
      </c>
      <c r="F45">
        <f>卡牌升级!C46+进阶!D46+圣盾!C46+装备强化24!AL46+洗练!U45+镶嵌!R45</f>
        <v>207450</v>
      </c>
      <c r="G45">
        <f>进阶!E46+装备强化24!AO46</f>
        <v>0.26</v>
      </c>
      <c r="H45">
        <f>进阶!F46+装备强化24!AP46</f>
        <v>0.26</v>
      </c>
      <c r="I45">
        <f>卡牌升级!D46+进阶!G46+圣盾!D46+装备强化24!AM46+镶嵌!S45</f>
        <v>3774</v>
      </c>
      <c r="J45">
        <f>卡牌升级!E46+进阶!H46+圣盾!E46+装备强化24!AN46+镶嵌!T45</f>
        <v>3774</v>
      </c>
      <c r="K45">
        <f>进阶!I46+装备强化24!AQ46</f>
        <v>0.21000000000000002</v>
      </c>
      <c r="L45">
        <f>进阶!J46+装备强化24!AR46</f>
        <v>0.21000000000000002</v>
      </c>
      <c r="M45">
        <f>进阶!K46+装备强化24!AS46</f>
        <v>6.5000000000000002E-2</v>
      </c>
      <c r="N45">
        <f>进阶!L46</f>
        <v>2.5000000000000001E-2</v>
      </c>
      <c r="O45">
        <f>装备强化24!AT46</f>
        <v>0.08</v>
      </c>
      <c r="P45">
        <v>0.2</v>
      </c>
      <c r="Q45">
        <v>0.1</v>
      </c>
      <c r="R45">
        <v>0.2</v>
      </c>
      <c r="S45">
        <f>进阶!M46</f>
        <v>0.05</v>
      </c>
      <c r="T45">
        <f>进阶!N46</f>
        <v>0.05</v>
      </c>
      <c r="U45">
        <f>进阶!O46</f>
        <v>0</v>
      </c>
      <c r="V45">
        <f>进阶!P46</f>
        <v>0</v>
      </c>
    </row>
    <row r="46" spans="1:22" x14ac:dyDescent="0.2">
      <c r="A46">
        <v>45</v>
      </c>
      <c r="B46">
        <f>E46*(1+G46)*F46*(1+H46)/((I46*(1+K46)/(I46*(1+K46)+A46*战斗属性模型!$L$4+战斗属性模型!$L$5)+J46*(1+L46)/(J46*(1+L46)+A46*战斗属性模型!$L$4+战斗属性模型!$L$5))/2)*(1+R46-Q46)*(1+S46)/(1-T46)*((1-M46+N46)+M46*(战斗属性模型!$L$8+O46-P46))</f>
        <v>8100786555.7803526</v>
      </c>
      <c r="C46">
        <f t="shared" si="0"/>
        <v>24302359667.341057</v>
      </c>
      <c r="D46">
        <f>E46*(1+G46)*F46*(1+H46)/((I46*(1+K46)/(I46*(1+K46)+A46*战斗属性模型!$L$4+战斗属性模型!$L$5)+J46*(1+L46)/(J46*(1+L46)+A46*战斗属性模型!$L$4+战斗属性模型!$L$5))/2)*(1+R46-Q46)*(1+S46)/(1-T46)*((1-M46+N46)+M46*(战斗属性模型!$L$8+O46-P46))*(1+U46)/(1-V46)</f>
        <v>8505825883.5693703</v>
      </c>
      <c r="E46">
        <f>卡牌升级!B47+进阶!C47+圣盾!B47+装备强化24!AK47+洗练!T46+镶嵌!Q47</f>
        <v>9258</v>
      </c>
      <c r="F46">
        <f>卡牌升级!C47+进阶!D47+圣盾!C47+装备强化24!AL47+洗练!U46+镶嵌!R46</f>
        <v>212700</v>
      </c>
      <c r="G46">
        <f>进阶!E47+装备强化24!AO47</f>
        <v>0.26</v>
      </c>
      <c r="H46">
        <f>进阶!F47+装备强化24!AP47</f>
        <v>0.26</v>
      </c>
      <c r="I46">
        <f>卡牌升级!D47+进阶!G47+圣盾!D47+装备强化24!AM47+镶嵌!S46</f>
        <v>3879</v>
      </c>
      <c r="J46">
        <f>卡牌升级!E47+进阶!H47+圣盾!E47+装备强化24!AN47+镶嵌!T46</f>
        <v>3879</v>
      </c>
      <c r="K46">
        <f>进阶!I47+装备强化24!AQ47</f>
        <v>0.21000000000000002</v>
      </c>
      <c r="L46">
        <f>进阶!J47+装备强化24!AR47</f>
        <v>0.21000000000000002</v>
      </c>
      <c r="M46">
        <f>进阶!K47+装备强化24!AS47</f>
        <v>6.5000000000000002E-2</v>
      </c>
      <c r="N46">
        <f>进阶!L47</f>
        <v>2.5000000000000001E-2</v>
      </c>
      <c r="O46">
        <f>装备强化24!AT47</f>
        <v>0.08</v>
      </c>
      <c r="P46">
        <v>0.2</v>
      </c>
      <c r="Q46">
        <v>0.1</v>
      </c>
      <c r="R46">
        <v>0.2</v>
      </c>
      <c r="S46">
        <f>进阶!M47</f>
        <v>0.05</v>
      </c>
      <c r="T46">
        <f>进阶!N47</f>
        <v>0.05</v>
      </c>
      <c r="U46">
        <f>进阶!O47</f>
        <v>0.05</v>
      </c>
      <c r="V46">
        <f>进阶!P47</f>
        <v>0</v>
      </c>
    </row>
    <row r="47" spans="1:22" x14ac:dyDescent="0.2">
      <c r="A47">
        <v>46</v>
      </c>
      <c r="B47">
        <f>E47*(1+G47)*F47*(1+H47)/((I47*(1+K47)/(I47*(1+K47)+A47*战斗属性模型!$L$4+战斗属性模型!$L$5)+J47*(1+L47)/(J47*(1+L47)+A47*战斗属性模型!$L$4+战斗属性模型!$L$5))/2)*(1+R47-Q47)*(1+S47)/(1-T47)*((1-M47+N47)+M47*(战斗属性模型!$L$8+O47-P47))</f>
        <v>8201644970.578722</v>
      </c>
      <c r="C47">
        <f t="shared" si="0"/>
        <v>24604934911.736168</v>
      </c>
      <c r="D47">
        <f>E47*(1+G47)*F47*(1+H47)/((I47*(1+K47)/(I47*(1+K47)+A47*战斗属性模型!$L$4+战斗属性模型!$L$5)+J47*(1+L47)/(J47*(1+L47)+A47*战斗属性模型!$L$4+战斗属性模型!$L$5))/2)*(1+R47-Q47)*(1+S47)/(1-T47)*((1-M47+N47)+M47*(战斗属性模型!$L$8+O47-P47))*(1+U47)/(1-V47)</f>
        <v>8611727219.1076584</v>
      </c>
      <c r="E47">
        <f>卡牌升级!B48+进阶!C48+圣盾!B48+装备强化24!AK48+洗练!T47+镶嵌!Q48</f>
        <v>9268</v>
      </c>
      <c r="F47">
        <f>卡牌升级!C48+进阶!D48+圣盾!C48+装备强化24!AL48+洗练!U47+镶嵌!R47</f>
        <v>212950</v>
      </c>
      <c r="G47">
        <f>进阶!E48+装备强化24!AO48</f>
        <v>0.26</v>
      </c>
      <c r="H47">
        <f>进阶!F48+装备强化24!AP48</f>
        <v>0.26</v>
      </c>
      <c r="I47">
        <f>卡牌升级!D48+进阶!G48+圣盾!D48+装备强化24!AM48+镶嵌!S47</f>
        <v>3884</v>
      </c>
      <c r="J47">
        <f>卡牌升级!E48+进阶!H48+圣盾!E48+装备强化24!AN48+镶嵌!T47</f>
        <v>3884</v>
      </c>
      <c r="K47">
        <f>进阶!I48+装备强化24!AQ48</f>
        <v>0.21000000000000002</v>
      </c>
      <c r="L47">
        <f>进阶!J48+装备强化24!AR48</f>
        <v>0.21000000000000002</v>
      </c>
      <c r="M47">
        <f>进阶!K48+装备强化24!AS48</f>
        <v>6.5000000000000002E-2</v>
      </c>
      <c r="N47">
        <f>进阶!L48</f>
        <v>2.5000000000000001E-2</v>
      </c>
      <c r="O47">
        <f>装备强化24!AT48</f>
        <v>0.08</v>
      </c>
      <c r="P47">
        <v>0.2</v>
      </c>
      <c r="Q47">
        <v>0.1</v>
      </c>
      <c r="R47">
        <v>0.2</v>
      </c>
      <c r="S47">
        <f>进阶!M48</f>
        <v>0.05</v>
      </c>
      <c r="T47">
        <f>进阶!N48</f>
        <v>0.05</v>
      </c>
      <c r="U47">
        <f>进阶!O48</f>
        <v>0.05</v>
      </c>
      <c r="V47">
        <f>进阶!P48</f>
        <v>0</v>
      </c>
    </row>
    <row r="48" spans="1:22" x14ac:dyDescent="0.2">
      <c r="A48">
        <v>47</v>
      </c>
      <c r="B48">
        <f>E48*(1+G48)*F48*(1+H48)/((I48*(1+K48)/(I48*(1+K48)+A48*战斗属性模型!$L$4+战斗属性模型!$L$5)+J48*(1+L48)/(J48*(1+L48)+A48*战斗属性模型!$L$4+战斗属性模型!$L$5))/2)*(1+R48-Q48)*(1+S48)/(1-T48)*((1-M48+N48)+M48*(战斗属性模型!$L$8+O48-P48))</f>
        <v>8302683435.8928585</v>
      </c>
      <c r="C48">
        <f t="shared" si="0"/>
        <v>24908050307.678574</v>
      </c>
      <c r="D48">
        <f>E48*(1+G48)*F48*(1+H48)/((I48*(1+K48)/(I48*(1+K48)+A48*战斗属性模型!$L$4+战斗属性模型!$L$5)+J48*(1+L48)/(J48*(1+L48)+A48*战斗属性模型!$L$4+战斗属性模型!$L$5))/2)*(1+R48-Q48)*(1+S48)/(1-T48)*((1-M48+N48)+M48*(战斗属性模型!$L$8+O48-P48))*(1+U48)/(1-V48)</f>
        <v>8717817607.6875019</v>
      </c>
      <c r="E48">
        <f>卡牌升级!B49+进阶!C49+圣盾!B49+装备强化24!AK49+洗练!T48+镶嵌!Q49</f>
        <v>9278</v>
      </c>
      <c r="F48">
        <f>卡牌升级!C49+进阶!D49+圣盾!C49+装备强化24!AL49+洗练!U48+镶嵌!R48</f>
        <v>213200</v>
      </c>
      <c r="G48">
        <f>进阶!E49+装备强化24!AO49</f>
        <v>0.26</v>
      </c>
      <c r="H48">
        <f>进阶!F49+装备强化24!AP49</f>
        <v>0.26</v>
      </c>
      <c r="I48">
        <f>卡牌升级!D49+进阶!G49+圣盾!D49+装备强化24!AM49+镶嵌!S48</f>
        <v>3889</v>
      </c>
      <c r="J48">
        <f>卡牌升级!E49+进阶!H49+圣盾!E49+装备强化24!AN49+镶嵌!T48</f>
        <v>3889</v>
      </c>
      <c r="K48">
        <f>进阶!I49+装备强化24!AQ49</f>
        <v>0.21000000000000002</v>
      </c>
      <c r="L48">
        <f>进阶!J49+装备强化24!AR49</f>
        <v>0.21000000000000002</v>
      </c>
      <c r="M48">
        <f>进阶!K49+装备强化24!AS49</f>
        <v>6.5000000000000002E-2</v>
      </c>
      <c r="N48">
        <f>进阶!L49</f>
        <v>2.5000000000000001E-2</v>
      </c>
      <c r="O48">
        <f>装备强化24!AT49</f>
        <v>0.08</v>
      </c>
      <c r="P48">
        <v>0.2</v>
      </c>
      <c r="Q48">
        <v>0.1</v>
      </c>
      <c r="R48">
        <v>0.2</v>
      </c>
      <c r="S48">
        <f>进阶!M49</f>
        <v>0.05</v>
      </c>
      <c r="T48">
        <f>进阶!N49</f>
        <v>0.05</v>
      </c>
      <c r="U48">
        <f>进阶!O49</f>
        <v>0.05</v>
      </c>
      <c r="V48">
        <f>进阶!P49</f>
        <v>0</v>
      </c>
    </row>
    <row r="49" spans="1:22" x14ac:dyDescent="0.2">
      <c r="A49">
        <v>48</v>
      </c>
      <c r="B49">
        <f>E49*(1+G49)*F49*(1+H49)/((I49*(1+K49)/(I49*(1+K49)+A49*战斗属性模型!$L$4+战斗属性模型!$L$5)+J49*(1+L49)/(J49*(1+L49)+A49*战斗属性模型!$L$4+战斗属性模型!$L$5))/2)*(1+R49-Q49)*(1+S49)/(1-T49)*((1-M49+N49)+M49*(战斗属性模型!$L$8+O49-P49))</f>
        <v>8773065615.5166893</v>
      </c>
      <c r="C49">
        <f t="shared" si="0"/>
        <v>26319196846.550068</v>
      </c>
      <c r="D49">
        <f>E49*(1+G49)*F49*(1+H49)/((I49*(1+K49)/(I49*(1+K49)+A49*战斗属性模型!$L$4+战斗属性模型!$L$5)+J49*(1+L49)/(J49*(1+L49)+A49*战斗属性模型!$L$4+战斗属性模型!$L$5))/2)*(1+R49-Q49)*(1+S49)/(1-T49)*((1-M49+N49)+M49*(战斗属性模型!$L$8+O49-P49))*(1+U49)/(1-V49)</f>
        <v>9211718896.2925243</v>
      </c>
      <c r="E49">
        <f>卡牌升级!B50+进阶!C50+圣盾!B50+装备强化24!AK50+洗练!T49+镶嵌!Q50</f>
        <v>9696</v>
      </c>
      <c r="F49">
        <f>卡牌升级!C50+进阶!D50+圣盾!C50+装备强化24!AL50+洗练!U49+镶嵌!R49</f>
        <v>213450</v>
      </c>
      <c r="G49">
        <f>进阶!E50+装备强化24!AO50</f>
        <v>0.26</v>
      </c>
      <c r="H49">
        <f>进阶!F50+装备强化24!AP50</f>
        <v>0.26</v>
      </c>
      <c r="I49">
        <f>卡牌升级!D50+进阶!G50+圣盾!D50+装备强化24!AM50+镶嵌!S49</f>
        <v>3894</v>
      </c>
      <c r="J49">
        <f>卡牌升级!E50+进阶!H50+圣盾!E50+装备强化24!AN50+镶嵌!T49</f>
        <v>3894</v>
      </c>
      <c r="K49">
        <f>进阶!I50+装备强化24!AQ50</f>
        <v>0.21000000000000002</v>
      </c>
      <c r="L49">
        <f>进阶!J50+装备强化24!AR50</f>
        <v>0.21000000000000002</v>
      </c>
      <c r="M49">
        <f>进阶!K50+装备强化24!AS50</f>
        <v>6.5000000000000002E-2</v>
      </c>
      <c r="N49">
        <f>进阶!L50</f>
        <v>2.5000000000000001E-2</v>
      </c>
      <c r="O49">
        <f>装备强化24!AT50</f>
        <v>0.08</v>
      </c>
      <c r="P49">
        <v>0.2</v>
      </c>
      <c r="Q49">
        <v>0.1</v>
      </c>
      <c r="R49">
        <v>0.2</v>
      </c>
      <c r="S49">
        <f>进阶!M50</f>
        <v>0.05</v>
      </c>
      <c r="T49">
        <f>进阶!N50</f>
        <v>0.05</v>
      </c>
      <c r="U49">
        <f>进阶!O50</f>
        <v>0.05</v>
      </c>
      <c r="V49">
        <f>进阶!P50</f>
        <v>0</v>
      </c>
    </row>
    <row r="50" spans="1:22" x14ac:dyDescent="0.2">
      <c r="A50">
        <v>49</v>
      </c>
      <c r="B50">
        <f>E50*(1+G50)*F50*(1+H50)/((I50*(1+K50)/(I50*(1+K50)+A50*战斗属性模型!$L$4+战斗属性模型!$L$5)+J50*(1+L50)/(J50*(1+L50)+A50*战斗属性模型!$L$4+战斗属性模型!$L$5))/2)*(1+R50-Q50)*(1+S50)/(1-T50)*((1-M50+N50)+M50*(战斗属性模型!$L$8+O50-P50))</f>
        <v>9065484164.824852</v>
      </c>
      <c r="C50">
        <f t="shared" si="0"/>
        <v>27196452494.474556</v>
      </c>
      <c r="D50">
        <f>E50*(1+G50)*F50*(1+H50)/((I50*(1+K50)/(I50*(1+K50)+A50*战斗属性模型!$L$4+战斗属性模型!$L$5)+J50*(1+L50)/(J50*(1+L50)+A50*战斗属性模型!$L$4+战斗属性模型!$L$5))/2)*(1+R50-Q50)*(1+S50)/(1-T50)*((1-M50+N50)+M50*(战斗属性模型!$L$8+O50-P50))*(1+U50)/(1-V50)</f>
        <v>9518758373.0660954</v>
      </c>
      <c r="E50">
        <f>卡牌升级!B51+进阶!C51+圣盾!B51+装备强化24!AK51+洗练!T50+镶嵌!Q51</f>
        <v>9706</v>
      </c>
      <c r="F50">
        <f>卡牌升级!C51+进阶!D51+圣盾!C51+装备强化24!AL51+洗练!U50+镶嵌!R50</f>
        <v>223900</v>
      </c>
      <c r="G50">
        <f>进阶!E51+装备强化24!AO51</f>
        <v>0.26</v>
      </c>
      <c r="H50">
        <f>进阶!F51+装备强化24!AP51</f>
        <v>0.26</v>
      </c>
      <c r="I50">
        <f>卡牌升级!D51+进阶!G51+圣盾!D51+装备强化24!AM51+镶嵌!S50</f>
        <v>4103</v>
      </c>
      <c r="J50">
        <f>卡牌升级!E51+进阶!H51+圣盾!E51+装备强化24!AN51+镶嵌!T50</f>
        <v>4103</v>
      </c>
      <c r="K50">
        <f>进阶!I51+装备强化24!AQ51</f>
        <v>0.21000000000000002</v>
      </c>
      <c r="L50">
        <f>进阶!J51+装备强化24!AR51</f>
        <v>0.21000000000000002</v>
      </c>
      <c r="M50">
        <f>进阶!K51+装备强化24!AS51</f>
        <v>6.5000000000000002E-2</v>
      </c>
      <c r="N50">
        <f>进阶!L51</f>
        <v>2.5000000000000001E-2</v>
      </c>
      <c r="O50">
        <f>装备强化24!AT51</f>
        <v>0.08</v>
      </c>
      <c r="P50">
        <v>0.2</v>
      </c>
      <c r="Q50">
        <v>0.1</v>
      </c>
      <c r="R50">
        <v>0.2</v>
      </c>
      <c r="S50">
        <f>进阶!M51</f>
        <v>0.05</v>
      </c>
      <c r="T50">
        <f>进阶!N51</f>
        <v>0.05</v>
      </c>
      <c r="U50">
        <f>进阶!O51</f>
        <v>0.05</v>
      </c>
      <c r="V50">
        <f>进阶!P51</f>
        <v>0</v>
      </c>
    </row>
    <row r="51" spans="1:22" x14ac:dyDescent="0.2">
      <c r="A51">
        <v>50</v>
      </c>
      <c r="B51">
        <f>E51*(1+G51)*F51*(1+H51)/((I51*(1+K51)/(I51*(1+K51)+A51*战斗属性模型!$L$4+战斗属性模型!$L$5)+J51*(1+L51)/(J51*(1+L51)+A51*战斗属性模型!$L$4+战斗属性模型!$L$5))/2)*(1+R51-Q51)*(1+S51)/(1-T51)*((1-M51+N51)+M51*(战斗属性模型!$L$8+O51-P51))</f>
        <v>9453925598.8096294</v>
      </c>
      <c r="C51">
        <f t="shared" si="0"/>
        <v>28361776796.428886</v>
      </c>
      <c r="D51">
        <f>E51*(1+G51)*F51*(1+H51)/((I51*(1+K51)/(I51*(1+K51)+A51*战斗属性模型!$L$4+战斗属性模型!$L$5)+J51*(1+L51)/(J51*(1+L51)+A51*战斗属性模型!$L$4+战斗属性模型!$L$5))/2)*(1+R51-Q51)*(1+S51)/(1-T51)*((1-M51+N51)+M51*(战斗属性模型!$L$8+O51-P51))*(1+U51)/(1-V51)</f>
        <v>10449075661.842222</v>
      </c>
      <c r="E51">
        <f>卡牌升级!B52+进阶!C52+圣盾!B52+装备强化24!AK52+洗练!T51+镶嵌!Q52</f>
        <v>9916</v>
      </c>
      <c r="F51">
        <f>卡牌升级!C52+进阶!D52+圣盾!C52+装备强化24!AL52+洗练!U51+镶嵌!R51</f>
        <v>229150</v>
      </c>
      <c r="G51">
        <f>进阶!E52+装备强化24!AO52</f>
        <v>0.26</v>
      </c>
      <c r="H51">
        <f>进阶!F52+装备强化24!AP52</f>
        <v>0.26</v>
      </c>
      <c r="I51">
        <f>卡牌升级!D52+进阶!G52+圣盾!D52+装备强化24!AM52+镶嵌!S51</f>
        <v>4208</v>
      </c>
      <c r="J51">
        <f>卡牌升级!E52+进阶!H52+圣盾!E52+装备强化24!AN52+镶嵌!T51</f>
        <v>4208</v>
      </c>
      <c r="K51">
        <f>进阶!I52+装备强化24!AQ52</f>
        <v>0.21000000000000002</v>
      </c>
      <c r="L51">
        <f>进阶!J52+装备强化24!AR52</f>
        <v>0.21000000000000002</v>
      </c>
      <c r="M51">
        <f>进阶!K52+装备强化24!AS52</f>
        <v>6.5000000000000002E-2</v>
      </c>
      <c r="N51">
        <f>进阶!L52</f>
        <v>2.5000000000000001E-2</v>
      </c>
      <c r="O51">
        <f>装备强化24!AT52</f>
        <v>0.08</v>
      </c>
      <c r="P51">
        <v>0.2</v>
      </c>
      <c r="Q51">
        <v>0.1</v>
      </c>
      <c r="R51">
        <v>0.2</v>
      </c>
      <c r="S51">
        <f>进阶!M52</f>
        <v>0.05</v>
      </c>
      <c r="T51">
        <f>进阶!N52</f>
        <v>0.05</v>
      </c>
      <c r="U51">
        <f>进阶!O52</f>
        <v>0.05</v>
      </c>
      <c r="V51">
        <f>进阶!P52</f>
        <v>0.05</v>
      </c>
    </row>
    <row r="52" spans="1:22" x14ac:dyDescent="0.2">
      <c r="A52">
        <v>51</v>
      </c>
      <c r="B52">
        <f>E52*(1+G52)*F52*(1+H52)/((I52*(1+K52)/(I52*(1+K52)+A52*战斗属性模型!$L$4+战斗属性模型!$L$5)+J52*(1+L52)/(J52*(1+L52)+A52*战斗属性模型!$L$4+战斗属性模型!$L$5))/2)*(1+R52-Q52)*(1+S52)/(1-T52)*((1-M52+N52)+M52*(战斗属性模型!$L$8+O52-P52))</f>
        <v>9561488965.1717701</v>
      </c>
      <c r="C52">
        <f t="shared" si="0"/>
        <v>28684466895.515312</v>
      </c>
      <c r="D52">
        <f>E52*(1+G52)*F52*(1+H52)/((I52*(1+K52)/(I52*(1+K52)+A52*战斗属性模型!$L$4+战斗属性模型!$L$5)+J52*(1+L52)/(J52*(1+L52)+A52*战斗属性模型!$L$4+战斗属性模型!$L$5))/2)*(1+R52-Q52)*(1+S52)/(1-T52)*((1-M52+N52)+M52*(战斗属性模型!$L$8+O52-P52))*(1+U52)/(1-V52)</f>
        <v>10567961487.82143</v>
      </c>
      <c r="E52">
        <f>卡牌升级!B53+进阶!C53+圣盾!B53+装备强化24!AK53+洗练!T52+镶嵌!Q53</f>
        <v>9926</v>
      </c>
      <c r="F52">
        <f>卡牌升级!C53+进阶!D53+圣盾!C53+装备强化24!AL53+洗练!U52+镶嵌!R52</f>
        <v>229400</v>
      </c>
      <c r="G52">
        <f>进阶!E53+装备强化24!AO53</f>
        <v>0.26</v>
      </c>
      <c r="H52">
        <f>进阶!F53+装备强化24!AP53</f>
        <v>0.26</v>
      </c>
      <c r="I52">
        <f>卡牌升级!D53+进阶!G53+圣盾!D53+装备强化24!AM53+镶嵌!S52</f>
        <v>4213</v>
      </c>
      <c r="J52">
        <f>卡牌升级!E53+进阶!H53+圣盾!E53+装备强化24!AN53+镶嵌!T52</f>
        <v>4213</v>
      </c>
      <c r="K52">
        <f>进阶!I53+装备强化24!AQ53</f>
        <v>0.21000000000000002</v>
      </c>
      <c r="L52">
        <f>进阶!J53+装备强化24!AR53</f>
        <v>0.21000000000000002</v>
      </c>
      <c r="M52">
        <f>进阶!K53+装备强化24!AS53</f>
        <v>6.5000000000000002E-2</v>
      </c>
      <c r="N52">
        <f>进阶!L53</f>
        <v>2.5000000000000001E-2</v>
      </c>
      <c r="O52">
        <f>装备强化24!AT53</f>
        <v>0.08</v>
      </c>
      <c r="P52">
        <v>0.2</v>
      </c>
      <c r="Q52">
        <v>0.1</v>
      </c>
      <c r="R52">
        <v>0.2</v>
      </c>
      <c r="S52">
        <f>进阶!M53</f>
        <v>0.05</v>
      </c>
      <c r="T52">
        <f>进阶!N53</f>
        <v>0.05</v>
      </c>
      <c r="U52">
        <f>进阶!O53</f>
        <v>0.05</v>
      </c>
      <c r="V52">
        <f>进阶!P53</f>
        <v>0.05</v>
      </c>
    </row>
    <row r="53" spans="1:22" x14ac:dyDescent="0.2">
      <c r="A53">
        <v>52</v>
      </c>
      <c r="B53">
        <f>E53*(1+G53)*F53*(1+H53)/((I53*(1+K53)/(I53*(1+K53)+A53*战斗属性模型!$L$4+战斗属性模型!$L$5)+J53*(1+L53)/(J53*(1+L53)+A53*战斗属性模型!$L$4+战斗属性模型!$L$5))/2)*(1+R53-Q53)*(1+S53)/(1-T53)*((1-M53+N53)+M53*(战斗属性模型!$L$8+O53-P53))</f>
        <v>9669232839.6309891</v>
      </c>
      <c r="C53">
        <f t="shared" si="0"/>
        <v>29007698518.892967</v>
      </c>
      <c r="D53">
        <f>E53*(1+G53)*F53*(1+H53)/((I53*(1+K53)/(I53*(1+K53)+A53*战斗属性模型!$L$4+战斗属性模型!$L$5)+J53*(1+L53)/(J53*(1+L53)+A53*战斗属性模型!$L$4+战斗属性模型!$L$5))/2)*(1+R53-Q53)*(1+S53)/(1-T53)*((1-M53+N53)+M53*(战斗属性模型!$L$8+O53-P53))*(1+U53)/(1-V53)</f>
        <v>10687046822.750042</v>
      </c>
      <c r="E53">
        <f>卡牌升级!B54+进阶!C54+圣盾!B54+装备强化24!AK54+洗练!T53+镶嵌!Q54</f>
        <v>9936</v>
      </c>
      <c r="F53">
        <f>卡牌升级!C54+进阶!D54+圣盾!C54+装备强化24!AL54+洗练!U53+镶嵌!R53</f>
        <v>229650</v>
      </c>
      <c r="G53">
        <f>进阶!E54+装备强化24!AO54</f>
        <v>0.26</v>
      </c>
      <c r="H53">
        <f>进阶!F54+装备强化24!AP54</f>
        <v>0.26</v>
      </c>
      <c r="I53">
        <f>卡牌升级!D54+进阶!G54+圣盾!D54+装备强化24!AM54+镶嵌!S53</f>
        <v>4218</v>
      </c>
      <c r="J53">
        <f>卡牌升级!E54+进阶!H54+圣盾!E54+装备强化24!AN54+镶嵌!T53</f>
        <v>4218</v>
      </c>
      <c r="K53">
        <f>进阶!I54+装备强化24!AQ54</f>
        <v>0.21000000000000002</v>
      </c>
      <c r="L53">
        <f>进阶!J54+装备强化24!AR54</f>
        <v>0.21000000000000002</v>
      </c>
      <c r="M53">
        <f>进阶!K54+装备强化24!AS54</f>
        <v>6.5000000000000002E-2</v>
      </c>
      <c r="N53">
        <f>进阶!L54</f>
        <v>2.5000000000000001E-2</v>
      </c>
      <c r="O53">
        <f>装备强化24!AT54</f>
        <v>0.08</v>
      </c>
      <c r="P53">
        <v>0.2</v>
      </c>
      <c r="Q53">
        <v>0.1</v>
      </c>
      <c r="R53">
        <v>0.2</v>
      </c>
      <c r="S53">
        <f>进阶!M54</f>
        <v>0.05</v>
      </c>
      <c r="T53">
        <f>进阶!N54</f>
        <v>0.05</v>
      </c>
      <c r="U53">
        <f>进阶!O54</f>
        <v>0.05</v>
      </c>
      <c r="V53">
        <f>进阶!P54</f>
        <v>0.05</v>
      </c>
    </row>
    <row r="54" spans="1:22" x14ac:dyDescent="0.2">
      <c r="A54">
        <v>53</v>
      </c>
      <c r="B54">
        <f>E54*(1+G54)*F54*(1+H54)/((I54*(1+K54)/(I54*(1+K54)+A54*战斗属性模型!$L$4+战斗属性模型!$L$5)+J54*(1+L54)/(J54*(1+L54)+A54*战斗属性模型!$L$4+战斗属性模型!$L$5))/2)*(1+R54-Q54)*(1+S54)/(1-T54)*((1-M54+N54)+M54*(战斗属性模型!$L$8+O54-P54))</f>
        <v>9777157231.3097553</v>
      </c>
      <c r="C54">
        <f t="shared" si="0"/>
        <v>29331471693.929268</v>
      </c>
      <c r="D54">
        <f>E54*(1+G54)*F54*(1+H54)/((I54*(1+K54)/(I54*(1+K54)+A54*战斗属性模型!$L$4+战斗属性模型!$L$5)+J54*(1+L54)/(J54*(1+L54)+A54*战斗属性模型!$L$4+战斗属性模型!$L$5))/2)*(1+R54-Q54)*(1+S54)/(1-T54)*((1-M54+N54)+M54*(战斗属性模型!$L$8+O54-P54))*(1+U54)/(1-V54)</f>
        <v>10806331676.710783</v>
      </c>
      <c r="E54">
        <f>卡牌升级!B55+进阶!C55+圣盾!B55+装备强化24!AK55+洗练!T54+镶嵌!Q55</f>
        <v>9946</v>
      </c>
      <c r="F54">
        <f>卡牌升级!C55+进阶!D55+圣盾!C55+装备强化24!AL55+洗练!U54+镶嵌!R54</f>
        <v>229900</v>
      </c>
      <c r="G54">
        <f>进阶!E55+装备强化24!AO55</f>
        <v>0.26</v>
      </c>
      <c r="H54">
        <f>进阶!F55+装备强化24!AP55</f>
        <v>0.26</v>
      </c>
      <c r="I54">
        <f>卡牌升级!D55+进阶!G55+圣盾!D55+装备强化24!AM55+镶嵌!S54</f>
        <v>4223</v>
      </c>
      <c r="J54">
        <f>卡牌升级!E55+进阶!H55+圣盾!E55+装备强化24!AN55+镶嵌!T54</f>
        <v>4223</v>
      </c>
      <c r="K54">
        <f>进阶!I55+装备强化24!AQ55</f>
        <v>0.21000000000000002</v>
      </c>
      <c r="L54">
        <f>进阶!J55+装备强化24!AR55</f>
        <v>0.21000000000000002</v>
      </c>
      <c r="M54">
        <f>进阶!K55+装备强化24!AS55</f>
        <v>6.5000000000000002E-2</v>
      </c>
      <c r="N54">
        <f>进阶!L55</f>
        <v>2.5000000000000001E-2</v>
      </c>
      <c r="O54">
        <f>装备强化24!AT55</f>
        <v>0.08</v>
      </c>
      <c r="P54">
        <v>0.2</v>
      </c>
      <c r="Q54">
        <v>0.1</v>
      </c>
      <c r="R54">
        <v>0.2</v>
      </c>
      <c r="S54">
        <f>进阶!M55</f>
        <v>0.05</v>
      </c>
      <c r="T54">
        <f>进阶!N55</f>
        <v>0.05</v>
      </c>
      <c r="U54">
        <f>进阶!O55</f>
        <v>0.05</v>
      </c>
      <c r="V54">
        <f>进阶!P55</f>
        <v>0.05</v>
      </c>
    </row>
    <row r="55" spans="1:22" x14ac:dyDescent="0.2">
      <c r="A55">
        <v>54</v>
      </c>
      <c r="B55">
        <f>E55*(1+G55)*F55*(1+H55)/((I55*(1+K55)/(I55*(1+K55)+A55*战斗属性模型!$L$4+战斗属性模型!$L$5)+J55*(1+L55)/(J55*(1+L55)+A55*战斗属性模型!$L$4+战斗属性模型!$L$5))/2)*(1+R55-Q55)*(1+S55)/(1-T55)*((1-M55+N55)+M55*(战斗属性模型!$L$8+O55-P55))</f>
        <v>9885262149.2873707</v>
      </c>
      <c r="C55">
        <f t="shared" si="0"/>
        <v>29655786447.862114</v>
      </c>
      <c r="D55">
        <f>E55*(1+G55)*F55*(1+H55)/((I55*(1+K55)/(I55*(1+K55)+A55*战斗属性模型!$L$4+战斗属性模型!$L$5)+J55*(1+L55)/(J55*(1+L55)+A55*战斗属性模型!$L$4+战斗属性模型!$L$5))/2)*(1+R55-Q55)*(1+S55)/(1-T55)*((1-M55+N55)+M55*(战斗属性模型!$L$8+O55-P55))*(1+U55)/(1-V55)</f>
        <v>10925816059.738674</v>
      </c>
      <c r="E55">
        <f>卡牌升级!B56+进阶!C56+圣盾!B56+装备强化24!AK56+洗练!T55+镶嵌!Q56</f>
        <v>9956</v>
      </c>
      <c r="F55">
        <f>卡牌升级!C56+进阶!D56+圣盾!C56+装备强化24!AL56+洗练!U55+镶嵌!R55</f>
        <v>230150</v>
      </c>
      <c r="G55">
        <f>进阶!E56+装备强化24!AO56</f>
        <v>0.26</v>
      </c>
      <c r="H55">
        <f>进阶!F56+装备强化24!AP56</f>
        <v>0.26</v>
      </c>
      <c r="I55">
        <f>卡牌升级!D56+进阶!G56+圣盾!D56+装备强化24!AM56+镶嵌!S55</f>
        <v>4228</v>
      </c>
      <c r="J55">
        <f>卡牌升级!E56+进阶!H56+圣盾!E56+装备强化24!AN56+镶嵌!T55</f>
        <v>4228</v>
      </c>
      <c r="K55">
        <f>进阶!I56+装备强化24!AQ56</f>
        <v>0.21000000000000002</v>
      </c>
      <c r="L55">
        <f>进阶!J56+装备强化24!AR56</f>
        <v>0.21000000000000002</v>
      </c>
      <c r="M55">
        <f>进阶!K56+装备强化24!AS56</f>
        <v>6.5000000000000002E-2</v>
      </c>
      <c r="N55">
        <f>进阶!L56</f>
        <v>2.5000000000000001E-2</v>
      </c>
      <c r="O55">
        <f>装备强化24!AT56</f>
        <v>0.08</v>
      </c>
      <c r="P55">
        <v>0.2</v>
      </c>
      <c r="Q55">
        <v>0.1</v>
      </c>
      <c r="R55">
        <v>0.2</v>
      </c>
      <c r="S55">
        <f>进阶!M56</f>
        <v>0.05</v>
      </c>
      <c r="T55">
        <f>进阶!N56</f>
        <v>0.05</v>
      </c>
      <c r="U55">
        <f>进阶!O56</f>
        <v>0.05</v>
      </c>
      <c r="V55">
        <f>进阶!P56</f>
        <v>0.05</v>
      </c>
    </row>
    <row r="56" spans="1:22" x14ac:dyDescent="0.2">
      <c r="A56">
        <v>55</v>
      </c>
      <c r="B56">
        <f>E56*(1+G56)*F56*(1+H56)/((I56*(1+K56)/(I56*(1+K56)+A56*战斗属性模型!$L$4+战斗属性模型!$L$5)+J56*(1+L56)/(J56*(1+L56)+A56*战斗属性模型!$L$4+战斗属性模型!$L$5))/2)*(1+R56-Q56)*(1+S56)/(1-T56)*((1-M56+N56)+M56*(战斗属性模型!$L$8+O56-P56))</f>
        <v>10698665621.323275</v>
      </c>
      <c r="C56">
        <f t="shared" si="0"/>
        <v>32095996863.969826</v>
      </c>
      <c r="D56">
        <f>E56*(1+G56)*F56*(1+H56)/((I56*(1+K56)/(I56*(1+K56)+A56*战斗属性模型!$L$4+战斗属性模型!$L$5)+J56*(1+L56)/(J56*(1+L56)+A56*战斗属性模型!$L$4+战斗属性模型!$L$5))/2)*(1+R56-Q56)*(1+S56)/(1-T56)*((1-M56+N56)+M56*(战斗属性模型!$L$8+O56-P56))*(1+U56)/(1-V56)</f>
        <v>11824840949.883619</v>
      </c>
      <c r="E56">
        <f>卡牌升级!B57+进阶!C57+圣盾!B57+装备强化24!AK57+洗练!T56+镶嵌!Q57</f>
        <v>10166</v>
      </c>
      <c r="F56">
        <f>卡牌升级!C57+进阶!D57+圣盾!C57+装备强化24!AL57+洗练!U56+镶嵌!R56</f>
        <v>235400</v>
      </c>
      <c r="G56">
        <f>进阶!E57+装备强化24!AO57</f>
        <v>0.31</v>
      </c>
      <c r="H56">
        <f>进阶!F57+装备强化24!AP57</f>
        <v>0.26</v>
      </c>
      <c r="I56">
        <f>卡牌升级!D57+进阶!G57+圣盾!D57+装备强化24!AM57+镶嵌!S56</f>
        <v>4333</v>
      </c>
      <c r="J56">
        <f>卡牌升级!E57+进阶!H57+圣盾!E57+装备强化24!AN57+镶嵌!T56</f>
        <v>4333</v>
      </c>
      <c r="K56">
        <f>进阶!I57+装备强化24!AQ57</f>
        <v>0.21000000000000002</v>
      </c>
      <c r="L56">
        <f>进阶!J57+装备强化24!AR57</f>
        <v>0.21000000000000002</v>
      </c>
      <c r="M56">
        <f>进阶!K57+装备强化24!AS57</f>
        <v>6.5000000000000002E-2</v>
      </c>
      <c r="N56">
        <f>进阶!L57</f>
        <v>2.5000000000000001E-2</v>
      </c>
      <c r="O56">
        <f>装备强化24!AT57</f>
        <v>0.08</v>
      </c>
      <c r="P56">
        <v>0.2</v>
      </c>
      <c r="Q56">
        <v>0.1</v>
      </c>
      <c r="R56">
        <v>0.2</v>
      </c>
      <c r="S56">
        <f>进阶!M57</f>
        <v>0.05</v>
      </c>
      <c r="T56">
        <f>进阶!N57</f>
        <v>0.05</v>
      </c>
      <c r="U56">
        <f>进阶!O57</f>
        <v>0.05</v>
      </c>
      <c r="V56">
        <f>进阶!P57</f>
        <v>0.05</v>
      </c>
    </row>
    <row r="57" spans="1:22" x14ac:dyDescent="0.2">
      <c r="A57">
        <v>56</v>
      </c>
      <c r="B57">
        <f>E57*(1+G57)*F57*(1+H57)/((I57*(1+K57)/(I57*(1+K57)+A57*战斗属性模型!$L$4+战斗属性模型!$L$5)+J57*(1+L57)/(J57*(1+L57)+A57*战斗属性模型!$L$4+战斗属性模型!$L$5))/2)*(1+R57-Q57)*(1+S57)/(1-T57)*((1-M57+N57)+M57*(战斗属性模型!$L$8+O57-P57))</f>
        <v>10813423928.164888</v>
      </c>
      <c r="C57">
        <f t="shared" si="0"/>
        <v>32440271784.494667</v>
      </c>
      <c r="D57">
        <f>E57*(1+G57)*F57*(1+H57)/((I57*(1+K57)/(I57*(1+K57)+A57*战斗属性模型!$L$4+战斗属性模型!$L$5)+J57*(1+L57)/(J57*(1+L57)+A57*战斗属性模型!$L$4+战斗属性模型!$L$5))/2)*(1+R57-Q57)*(1+S57)/(1-T57)*((1-M57+N57)+M57*(战斗属性模型!$L$8+O57-P57))*(1+U57)/(1-V57)</f>
        <v>11951679078.498035</v>
      </c>
      <c r="E57">
        <f>卡牌升级!B58+进阶!C58+圣盾!B58+装备强化24!AK58+洗练!T57+镶嵌!Q58</f>
        <v>10176</v>
      </c>
      <c r="F57">
        <f>卡牌升级!C58+进阶!D58+圣盾!C58+装备强化24!AL58+洗练!U57+镶嵌!R57</f>
        <v>235650</v>
      </c>
      <c r="G57">
        <f>进阶!E58+装备强化24!AO58</f>
        <v>0.31</v>
      </c>
      <c r="H57">
        <f>进阶!F58+装备强化24!AP58</f>
        <v>0.26</v>
      </c>
      <c r="I57">
        <f>卡牌升级!D58+进阶!G58+圣盾!D58+装备强化24!AM58+镶嵌!S57</f>
        <v>4338</v>
      </c>
      <c r="J57">
        <f>卡牌升级!E58+进阶!H58+圣盾!E58+装备强化24!AN58+镶嵌!T57</f>
        <v>4338</v>
      </c>
      <c r="K57">
        <f>进阶!I58+装备强化24!AQ58</f>
        <v>0.21000000000000002</v>
      </c>
      <c r="L57">
        <f>进阶!J58+装备强化24!AR58</f>
        <v>0.21000000000000002</v>
      </c>
      <c r="M57">
        <f>进阶!K58+装备强化24!AS58</f>
        <v>6.5000000000000002E-2</v>
      </c>
      <c r="N57">
        <f>进阶!L58</f>
        <v>2.5000000000000001E-2</v>
      </c>
      <c r="O57">
        <f>装备强化24!AT58</f>
        <v>0.08</v>
      </c>
      <c r="P57">
        <v>0.2</v>
      </c>
      <c r="Q57">
        <v>0.1</v>
      </c>
      <c r="R57">
        <v>0.2</v>
      </c>
      <c r="S57">
        <f>进阶!M58</f>
        <v>0.05</v>
      </c>
      <c r="T57">
        <f>进阶!N58</f>
        <v>0.05</v>
      </c>
      <c r="U57">
        <f>进阶!O58</f>
        <v>0.05</v>
      </c>
      <c r="V57">
        <f>进阶!P58</f>
        <v>0.05</v>
      </c>
    </row>
    <row r="58" spans="1:22" x14ac:dyDescent="0.2">
      <c r="A58">
        <v>57</v>
      </c>
      <c r="B58">
        <f>E58*(1+G58)*F58*(1+H58)/((I58*(1+K58)/(I58*(1+K58)+A58*战斗属性模型!$L$4+战斗属性模型!$L$5)+J58*(1+L58)/(J58*(1+L58)+A58*战斗属性模型!$L$4+战斗属性模型!$L$5))/2)*(1+R58-Q58)*(1+S58)/(1-T58)*((1-M58+N58)+M58*(战斗属性模型!$L$8+O58-P58))</f>
        <v>10928370068.525087</v>
      </c>
      <c r="C58">
        <f t="shared" si="0"/>
        <v>32785110205.575264</v>
      </c>
      <c r="D58">
        <f>E58*(1+G58)*F58*(1+H58)/((I58*(1+K58)/(I58*(1+K58)+A58*战斗属性模型!$L$4+战斗属性模型!$L$5)+J58*(1+L58)/(J58*(1+L58)+A58*战斗属性模型!$L$4+战斗属性模型!$L$5))/2)*(1+R58-Q58)*(1+S58)/(1-T58)*((1-M58+N58)+M58*(战斗属性模型!$L$8+O58-P58))*(1+U58)/(1-V58)</f>
        <v>12078724812.58036</v>
      </c>
      <c r="E58">
        <f>卡牌升级!B59+进阶!C59+圣盾!B59+装备强化24!AK59+洗练!T58+镶嵌!Q59</f>
        <v>10186</v>
      </c>
      <c r="F58">
        <f>卡牌升级!C59+进阶!D59+圣盾!C59+装备强化24!AL59+洗练!U58+镶嵌!R58</f>
        <v>235900</v>
      </c>
      <c r="G58">
        <f>进阶!E59+装备强化24!AO59</f>
        <v>0.31</v>
      </c>
      <c r="H58">
        <f>进阶!F59+装备强化24!AP59</f>
        <v>0.26</v>
      </c>
      <c r="I58">
        <f>卡牌升级!D59+进阶!G59+圣盾!D59+装备强化24!AM59+镶嵌!S58</f>
        <v>4343</v>
      </c>
      <c r="J58">
        <f>卡牌升级!E59+进阶!H59+圣盾!E59+装备强化24!AN59+镶嵌!T58</f>
        <v>4343</v>
      </c>
      <c r="K58">
        <f>进阶!I59+装备强化24!AQ59</f>
        <v>0.21000000000000002</v>
      </c>
      <c r="L58">
        <f>进阶!J59+装备强化24!AR59</f>
        <v>0.21000000000000002</v>
      </c>
      <c r="M58">
        <f>进阶!K59+装备强化24!AS59</f>
        <v>6.5000000000000002E-2</v>
      </c>
      <c r="N58">
        <f>进阶!L59</f>
        <v>2.5000000000000001E-2</v>
      </c>
      <c r="O58">
        <f>装备强化24!AT59</f>
        <v>0.08</v>
      </c>
      <c r="P58">
        <v>0.2</v>
      </c>
      <c r="Q58">
        <v>0.1</v>
      </c>
      <c r="R58">
        <v>0.2</v>
      </c>
      <c r="S58">
        <f>进阶!M59</f>
        <v>0.05</v>
      </c>
      <c r="T58">
        <f>进阶!N59</f>
        <v>0.05</v>
      </c>
      <c r="U58">
        <f>进阶!O59</f>
        <v>0.05</v>
      </c>
      <c r="V58">
        <f>进阶!P59</f>
        <v>0.05</v>
      </c>
    </row>
    <row r="59" spans="1:22" x14ac:dyDescent="0.2">
      <c r="A59">
        <v>58</v>
      </c>
      <c r="B59">
        <f>E59*(1+G59)*F59*(1+H59)/((I59*(1+K59)/(I59*(1+K59)+A59*战斗属性模型!$L$4+战斗属性模型!$L$5)+J59*(1+L59)/(J59*(1+L59)+A59*战斗属性模型!$L$4+战斗属性模型!$L$5))/2)*(1+R59-Q59)*(1+S59)/(1-T59)*((1-M59+N59)+M59*(战斗属性模型!$L$8+O59-P59))</f>
        <v>11043504051.055414</v>
      </c>
      <c r="C59">
        <f t="shared" si="0"/>
        <v>33130512153.166245</v>
      </c>
      <c r="D59">
        <f>E59*(1+G59)*F59*(1+H59)/((I59*(1+K59)/(I59*(1+K59)+A59*战斗属性模型!$L$4+战斗属性模型!$L$5)+J59*(1+L59)/(J59*(1+L59)+A59*战斗属性模型!$L$4+战斗属性模型!$L$5))/2)*(1+R59-Q59)*(1+S59)/(1-T59)*((1-M59+N59)+M59*(战斗属性模型!$L$8+O59-P59))*(1+U59)/(1-V59)</f>
        <v>12205978161.692827</v>
      </c>
      <c r="E59">
        <f>卡牌升级!B60+进阶!C60+圣盾!B60+装备强化24!AK60+洗练!T59+镶嵌!Q60</f>
        <v>10196</v>
      </c>
      <c r="F59">
        <f>卡牌升级!C60+进阶!D60+圣盾!C60+装备强化24!AL60+洗练!U59+镶嵌!R59</f>
        <v>236150</v>
      </c>
      <c r="G59">
        <f>进阶!E60+装备强化24!AO60</f>
        <v>0.31</v>
      </c>
      <c r="H59">
        <f>进阶!F60+装备强化24!AP60</f>
        <v>0.26</v>
      </c>
      <c r="I59">
        <f>卡牌升级!D60+进阶!G60+圣盾!D60+装备强化24!AM60+镶嵌!S59</f>
        <v>4348</v>
      </c>
      <c r="J59">
        <f>卡牌升级!E60+进阶!H60+圣盾!E60+装备强化24!AN60+镶嵌!T59</f>
        <v>4348</v>
      </c>
      <c r="K59">
        <f>进阶!I60+装备强化24!AQ60</f>
        <v>0.21000000000000002</v>
      </c>
      <c r="L59">
        <f>进阶!J60+装备强化24!AR60</f>
        <v>0.21000000000000002</v>
      </c>
      <c r="M59">
        <f>进阶!K60+装备强化24!AS60</f>
        <v>6.5000000000000002E-2</v>
      </c>
      <c r="N59">
        <f>进阶!L60</f>
        <v>2.5000000000000001E-2</v>
      </c>
      <c r="O59">
        <f>装备强化24!AT60</f>
        <v>0.08</v>
      </c>
      <c r="P59">
        <v>0.2</v>
      </c>
      <c r="Q59">
        <v>0.1</v>
      </c>
      <c r="R59">
        <v>0.2</v>
      </c>
      <c r="S59">
        <f>进阶!M60</f>
        <v>0.05</v>
      </c>
      <c r="T59">
        <f>进阶!N60</f>
        <v>0.05</v>
      </c>
      <c r="U59">
        <f>进阶!O60</f>
        <v>0.05</v>
      </c>
      <c r="V59">
        <f>进阶!P60</f>
        <v>0.05</v>
      </c>
    </row>
    <row r="60" spans="1:22" x14ac:dyDescent="0.2">
      <c r="A60">
        <v>59</v>
      </c>
      <c r="B60">
        <f>E60*(1+G60)*F60*(1+H60)/((I60*(1+K60)/(I60*(1+K60)+A60*战斗属性模型!$L$4+战斗属性模型!$L$5)+J60*(1+L60)/(J60*(1+L60)+A60*战斗属性模型!$L$4+战斗属性模型!$L$5))/2)*(1+R60-Q60)*(1+S60)/(1-T60)*((1-M60+N60)+M60*(战斗属性模型!$L$8+O60-P60))</f>
        <v>11158825884.36764</v>
      </c>
      <c r="C60">
        <f t="shared" si="0"/>
        <v>33476477653.102921</v>
      </c>
      <c r="D60">
        <f>E60*(1+G60)*F60*(1+H60)/((I60*(1+K60)/(I60*(1+K60)+A60*战斗属性模型!$L$4+战斗属性模型!$L$5)+J60*(1+L60)/(J60*(1+L60)+A60*战斗属性模型!$L$4+战斗属性模型!$L$5))/2)*(1+R60-Q60)*(1+S60)/(1-T60)*((1-M60+N60)+M60*(战斗属性模型!$L$8+O60-P60))*(1+U60)/(1-V60)</f>
        <v>12333439135.353708</v>
      </c>
      <c r="E60">
        <f>卡牌升级!B61+进阶!C61+圣盾!B61+装备强化24!AK61+洗练!T60+镶嵌!Q61</f>
        <v>10206</v>
      </c>
      <c r="F60">
        <f>卡牌升级!C61+进阶!D61+圣盾!C61+装备强化24!AL61+洗练!U60+镶嵌!R60</f>
        <v>236400</v>
      </c>
      <c r="G60">
        <f>进阶!E61+装备强化24!AO61</f>
        <v>0.31</v>
      </c>
      <c r="H60">
        <f>进阶!F61+装备强化24!AP61</f>
        <v>0.26</v>
      </c>
      <c r="I60">
        <f>卡牌升级!D61+进阶!G61+圣盾!D61+装备强化24!AM61+镶嵌!S60</f>
        <v>4353</v>
      </c>
      <c r="J60">
        <f>卡牌升级!E61+进阶!H61+圣盾!E61+装备强化24!AN61+镶嵌!T60</f>
        <v>4353</v>
      </c>
      <c r="K60">
        <f>进阶!I61+装备强化24!AQ61</f>
        <v>0.21000000000000002</v>
      </c>
      <c r="L60">
        <f>进阶!J61+装备强化24!AR61</f>
        <v>0.21000000000000002</v>
      </c>
      <c r="M60">
        <f>进阶!K61+装备强化24!AS61</f>
        <v>6.5000000000000002E-2</v>
      </c>
      <c r="N60">
        <f>进阶!L61</f>
        <v>2.5000000000000001E-2</v>
      </c>
      <c r="O60">
        <f>装备强化24!AT61</f>
        <v>0.08</v>
      </c>
      <c r="P60">
        <v>0.2</v>
      </c>
      <c r="Q60">
        <v>0.1</v>
      </c>
      <c r="R60">
        <v>0.2</v>
      </c>
      <c r="S60">
        <f>进阶!M61</f>
        <v>0.05</v>
      </c>
      <c r="T60">
        <f>进阶!N61</f>
        <v>0.05</v>
      </c>
      <c r="U60">
        <f>进阶!O61</f>
        <v>0.05</v>
      </c>
      <c r="V60">
        <f>进阶!P61</f>
        <v>0.05</v>
      </c>
    </row>
    <row r="61" spans="1:22" x14ac:dyDescent="0.2">
      <c r="A61">
        <v>60</v>
      </c>
      <c r="B61">
        <f>E61*(1+G61)*F61*(1+H61)/((I61*(1+K61)/(I61*(1+K61)+A61*战斗属性模型!$L$4+战斗属性模型!$L$5)+J61*(1+L61)/(J61*(1+L61)+A61*战斗属性模型!$L$4+战斗属性模型!$L$5))/2)*(1+R61-Q61)*(1+S61)/(1-T61)*((1-M61+N61)+M61*(战斗属性模型!$L$8+O61-P61))</f>
        <v>13733411448.77142</v>
      </c>
      <c r="C61">
        <f t="shared" si="0"/>
        <v>41200234346.314255</v>
      </c>
      <c r="D61">
        <f>E61*(1+G61)*F61*(1+H61)/((I61*(1+K61)/(I61*(1+K61)+A61*战斗属性模型!$L$4+战斗属性模型!$L$5)+J61*(1+L61)/(J61*(1+L61)+A61*战斗属性模型!$L$4+战斗属性模型!$L$5))/2)*(1+R61-Q61)*(1+S61)/(1-T61)*((1-M61+N61)+M61*(战斗属性模型!$L$8+O61-P61))*(1+U61)/(1-V61)</f>
        <v>15179033706.536835</v>
      </c>
      <c r="E61">
        <f>卡牌升级!B62+进阶!C62+圣盾!B62+装备强化24!AK62+洗练!T61+镶嵌!Q62</f>
        <v>10928</v>
      </c>
      <c r="F61">
        <f>卡牌升级!C62+进阶!D62+圣盾!C62+装备强化24!AL62+洗练!U61+镶嵌!R61</f>
        <v>254450</v>
      </c>
      <c r="G61">
        <f>进阶!E62+装备强化24!AO62</f>
        <v>0.35000000000000003</v>
      </c>
      <c r="H61">
        <f>进阶!F62+装备强化24!AP62</f>
        <v>0.35000000000000003</v>
      </c>
      <c r="I61">
        <f>卡牌升级!D62+进阶!G62+圣盾!D62+装备强化24!AM62+镶嵌!S61</f>
        <v>4714</v>
      </c>
      <c r="J61">
        <f>卡牌升级!E62+进阶!H62+圣盾!E62+装备强化24!AN62+镶嵌!T61</f>
        <v>4714</v>
      </c>
      <c r="K61">
        <f>进阶!I62+装备强化24!AQ62</f>
        <v>0.25000000000000006</v>
      </c>
      <c r="L61">
        <f>进阶!J62+装备强化24!AR62</f>
        <v>0.25000000000000006</v>
      </c>
      <c r="M61">
        <f>进阶!K62+装备强化24!AS62</f>
        <v>8.4999999999999992E-2</v>
      </c>
      <c r="N61">
        <f>进阶!L62</f>
        <v>2.5000000000000001E-2</v>
      </c>
      <c r="O61">
        <f>装备强化24!AT62</f>
        <v>0.08</v>
      </c>
      <c r="P61">
        <v>0.2</v>
      </c>
      <c r="Q61">
        <v>0.1</v>
      </c>
      <c r="R61">
        <v>0.2</v>
      </c>
      <c r="S61">
        <f>进阶!M62</f>
        <v>0.05</v>
      </c>
      <c r="T61">
        <f>进阶!N62</f>
        <v>0.05</v>
      </c>
      <c r="U61">
        <f>进阶!O62</f>
        <v>0.05</v>
      </c>
      <c r="V61">
        <f>进阶!P62</f>
        <v>0.05</v>
      </c>
    </row>
    <row r="62" spans="1:22" x14ac:dyDescent="0.2">
      <c r="A62">
        <v>61</v>
      </c>
      <c r="B62">
        <f>E62*(1+G62)*F62*(1+H62)/((I62*(1+K62)/(I62*(1+K62)+A62*战斗属性模型!$L$4+战斗属性模型!$L$5)+J62*(1+L62)/(J62*(1+L62)+A62*战斗属性模型!$L$4+战斗属性模型!$L$5))/2)*(1+R62-Q62)*(1+S62)/(1-T62)*((1-M62+N62)+M62*(战斗属性模型!$L$8+O62-P62))</f>
        <v>14818040658.696981</v>
      </c>
      <c r="C62">
        <f t="shared" si="0"/>
        <v>44454121976.090942</v>
      </c>
      <c r="D62">
        <f>E62*(1+G62)*F62*(1+H62)/((I62*(1+K62)/(I62*(1+K62)+A62*战斗属性模型!$L$4+战斗属性模型!$L$5)+J62*(1+L62)/(J62*(1+L62)+A62*战斗属性模型!$L$4+战斗属性模型!$L$5))/2)*(1+R62-Q62)*(1+S62)/(1-T62)*((1-M62+N62)+M62*(战斗属性模型!$L$8+O62-P62))*(1+U62)/(1-V62)</f>
        <v>16377834412.244032</v>
      </c>
      <c r="E62">
        <f>卡牌升级!B63+进阶!C63+圣盾!B63+装备强化24!AK63+洗练!T62+镶嵌!Q63</f>
        <v>11688</v>
      </c>
      <c r="F62">
        <f>卡牌升级!C63+进阶!D63+圣盾!C63+装备强化24!AL63+洗练!U62+镶嵌!R62</f>
        <v>254700</v>
      </c>
      <c r="G62">
        <f>进阶!E63+装备强化24!AO63</f>
        <v>0.35000000000000003</v>
      </c>
      <c r="H62">
        <f>进阶!F63+装备强化24!AP63</f>
        <v>0.35000000000000003</v>
      </c>
      <c r="I62">
        <f>卡牌升级!D63+进阶!G63+圣盾!D63+装备强化24!AM63+镶嵌!S62</f>
        <v>4719</v>
      </c>
      <c r="J62">
        <f>卡牌升级!E63+进阶!H63+圣盾!E63+装备强化24!AN63+镶嵌!T62</f>
        <v>4719</v>
      </c>
      <c r="K62">
        <f>进阶!I63+装备强化24!AQ63</f>
        <v>0.25000000000000006</v>
      </c>
      <c r="L62">
        <f>进阶!J63+装备强化24!AR63</f>
        <v>0.25000000000000006</v>
      </c>
      <c r="M62">
        <f>进阶!K63+装备强化24!AS63</f>
        <v>8.4999999999999992E-2</v>
      </c>
      <c r="N62">
        <f>进阶!L63</f>
        <v>2.5000000000000001E-2</v>
      </c>
      <c r="O62">
        <f>装备强化24!AT63</f>
        <v>0.08</v>
      </c>
      <c r="P62">
        <v>0.2</v>
      </c>
      <c r="Q62">
        <v>0.1</v>
      </c>
      <c r="R62">
        <v>0.2</v>
      </c>
      <c r="S62">
        <f>进阶!M63</f>
        <v>0.05</v>
      </c>
      <c r="T62">
        <f>进阶!N63</f>
        <v>0.05</v>
      </c>
      <c r="U62">
        <f>进阶!O63</f>
        <v>0.05</v>
      </c>
      <c r="V62">
        <f>进阶!P63</f>
        <v>0.05</v>
      </c>
    </row>
    <row r="63" spans="1:22" x14ac:dyDescent="0.2">
      <c r="A63">
        <v>62</v>
      </c>
      <c r="B63">
        <f>E63*(1+G63)*F63*(1+H63)/((I63*(1+K63)/(I63*(1+K63)+A63*战斗属性模型!$L$4+战斗属性模型!$L$5)+J63*(1+L63)/(J63*(1+L63)+A63*战斗属性模型!$L$4+战斗属性模型!$L$5))/2)*(1+R63-Q63)*(1+S63)/(1-T63)*((1-M63+N63)+M63*(战斗属性模型!$L$8+O63-P63))</f>
        <v>14960335249.36552</v>
      </c>
      <c r="C63">
        <f t="shared" si="0"/>
        <v>44881005748.096558</v>
      </c>
      <c r="D63">
        <f>E63*(1+G63)*F63*(1+H63)/((I63*(1+K63)/(I63*(1+K63)+A63*战斗属性模型!$L$4+战斗属性模型!$L$5)+J63*(1+L63)/(J63*(1+L63)+A63*战斗属性模型!$L$4+战斗属性模型!$L$5))/2)*(1+R63-Q63)*(1+S63)/(1-T63)*((1-M63+N63)+M63*(战斗属性模型!$L$8+O63-P63))*(1+U63)/(1-V63)</f>
        <v>16535107380.877682</v>
      </c>
      <c r="E63">
        <f>卡牌升级!B64+进阶!C64+圣盾!B64+装备强化24!AK64+洗练!T63+镶嵌!Q64</f>
        <v>11698</v>
      </c>
      <c r="F63">
        <f>卡牌升级!C64+进阶!D64+圣盾!C64+装备强化24!AL64+洗练!U63+镶嵌!R63</f>
        <v>254950</v>
      </c>
      <c r="G63">
        <f>进阶!E64+装备强化24!AO64</f>
        <v>0.35000000000000003</v>
      </c>
      <c r="H63">
        <f>进阶!F64+装备强化24!AP64</f>
        <v>0.35000000000000003</v>
      </c>
      <c r="I63">
        <f>卡牌升级!D64+进阶!G64+圣盾!D64+装备强化24!AM64+镶嵌!S63</f>
        <v>4724</v>
      </c>
      <c r="J63">
        <f>卡牌升级!E64+进阶!H64+圣盾!E64+装备强化24!AN64+镶嵌!T63</f>
        <v>4724</v>
      </c>
      <c r="K63">
        <f>进阶!I64+装备强化24!AQ64</f>
        <v>0.25000000000000006</v>
      </c>
      <c r="L63">
        <f>进阶!J64+装备强化24!AR64</f>
        <v>0.25000000000000006</v>
      </c>
      <c r="M63">
        <f>进阶!K64+装备强化24!AS64</f>
        <v>8.4999999999999992E-2</v>
      </c>
      <c r="N63">
        <f>进阶!L64</f>
        <v>2.5000000000000001E-2</v>
      </c>
      <c r="O63">
        <f>装备强化24!AT64</f>
        <v>0.08</v>
      </c>
      <c r="P63">
        <v>0.2</v>
      </c>
      <c r="Q63">
        <v>0.1</v>
      </c>
      <c r="R63">
        <v>0.2</v>
      </c>
      <c r="S63">
        <f>进阶!M64</f>
        <v>0.05</v>
      </c>
      <c r="T63">
        <f>进阶!N64</f>
        <v>0.05</v>
      </c>
      <c r="U63">
        <f>进阶!O64</f>
        <v>0.05</v>
      </c>
      <c r="V63">
        <f>进阶!P64</f>
        <v>0.05</v>
      </c>
    </row>
    <row r="64" spans="1:22" x14ac:dyDescent="0.2">
      <c r="A64">
        <v>63</v>
      </c>
      <c r="B64">
        <f>E64*(1+G64)*F64*(1+H64)/((I64*(1+K64)/(I64*(1+K64)+A64*战斗属性模型!$L$4+战斗属性模型!$L$5)+J64*(1+L64)/(J64*(1+L64)+A64*战斗属性模型!$L$4+战斗属性模型!$L$5))/2)*(1+R64-Q64)*(1+S64)/(1-T64)*((1-M64+N64)+M64*(战斗属性模型!$L$8+O64-P64))</f>
        <v>15102833535.771204</v>
      </c>
      <c r="C64">
        <f t="shared" si="0"/>
        <v>45308500607.313614</v>
      </c>
      <c r="D64">
        <f>E64*(1+G64)*F64*(1+H64)/((I64*(1+K64)/(I64*(1+K64)+A64*战斗属性模型!$L$4+战斗属性模型!$L$5)+J64*(1+L64)/(J64*(1+L64)+A64*战斗属性模型!$L$4+战斗属性模型!$L$5))/2)*(1+R64-Q64)*(1+S64)/(1-T64)*((1-M64+N64)+M64*(战斗属性模型!$L$8+O64-P64))*(1+U64)/(1-V64)</f>
        <v>16692605486.905016</v>
      </c>
      <c r="E64">
        <f>卡牌升级!B65+进阶!C65+圣盾!B65+装备强化24!AK65+洗练!T64+镶嵌!Q65</f>
        <v>11708</v>
      </c>
      <c r="F64">
        <f>卡牌升级!C65+进阶!D65+圣盾!C65+装备强化24!AL65+洗练!U64+镶嵌!R64</f>
        <v>255200</v>
      </c>
      <c r="G64">
        <f>进阶!E65+装备强化24!AO65</f>
        <v>0.35000000000000003</v>
      </c>
      <c r="H64">
        <f>进阶!F65+装备强化24!AP65</f>
        <v>0.35000000000000003</v>
      </c>
      <c r="I64">
        <f>卡牌升级!D65+进阶!G65+圣盾!D65+装备强化24!AM65+镶嵌!S64</f>
        <v>4729</v>
      </c>
      <c r="J64">
        <f>卡牌升级!E65+进阶!H65+圣盾!E65+装备强化24!AN65+镶嵌!T64</f>
        <v>4729</v>
      </c>
      <c r="K64">
        <f>进阶!I65+装备强化24!AQ65</f>
        <v>0.25000000000000006</v>
      </c>
      <c r="L64">
        <f>进阶!J65+装备强化24!AR65</f>
        <v>0.25000000000000006</v>
      </c>
      <c r="M64">
        <f>进阶!K65+装备强化24!AS65</f>
        <v>8.4999999999999992E-2</v>
      </c>
      <c r="N64">
        <f>进阶!L65</f>
        <v>2.5000000000000001E-2</v>
      </c>
      <c r="O64">
        <f>装备强化24!AT65</f>
        <v>0.08</v>
      </c>
      <c r="P64">
        <v>0.2</v>
      </c>
      <c r="Q64">
        <v>0.1</v>
      </c>
      <c r="R64">
        <v>0.2</v>
      </c>
      <c r="S64">
        <f>进阶!M65</f>
        <v>0.05</v>
      </c>
      <c r="T64">
        <f>进阶!N65</f>
        <v>0.05</v>
      </c>
      <c r="U64">
        <f>进阶!O65</f>
        <v>0.05</v>
      </c>
      <c r="V64">
        <f>进阶!P65</f>
        <v>0.05</v>
      </c>
    </row>
    <row r="65" spans="1:22" x14ac:dyDescent="0.2">
      <c r="A65">
        <v>64</v>
      </c>
      <c r="B65">
        <f>E65*(1+G65)*F65*(1+H65)/((I65*(1+K65)/(I65*(1+K65)+A65*战斗属性模型!$L$4+战斗属性模型!$L$5)+J65*(1+L65)/(J65*(1+L65)+A65*战斗属性模型!$L$4+战斗属性模型!$L$5))/2)*(1+R65-Q65)*(1+S65)/(1-T65)*((1-M65+N65)+M65*(战斗属性模型!$L$8+O65-P65))</f>
        <v>15245535528.819229</v>
      </c>
      <c r="C65">
        <f t="shared" si="0"/>
        <v>45736606586.457687</v>
      </c>
      <c r="D65">
        <f>E65*(1+G65)*F65*(1+H65)/((I65*(1+K65)/(I65*(1+K65)+A65*战斗属性模型!$L$4+战斗属性模型!$L$5)+J65*(1+L65)/(J65*(1+L65)+A65*战斗属性模型!$L$4+战斗属性模型!$L$5))/2)*(1+R65-Q65)*(1+S65)/(1-T65)*((1-M65+N65)+M65*(战斗属性模型!$L$8+O65-P65))*(1+U65)/(1-V65)</f>
        <v>16850328742.379148</v>
      </c>
      <c r="E65">
        <f>卡牌升级!B66+进阶!C66+圣盾!B66+装备强化24!AK66+洗练!T65+镶嵌!Q66</f>
        <v>11718</v>
      </c>
      <c r="F65">
        <f>卡牌升级!C66+进阶!D66+圣盾!C66+装备强化24!AL66+洗练!U65+镶嵌!R65</f>
        <v>255450</v>
      </c>
      <c r="G65">
        <f>进阶!E66+装备强化24!AO66</f>
        <v>0.35000000000000003</v>
      </c>
      <c r="H65">
        <f>进阶!F66+装备强化24!AP66</f>
        <v>0.35000000000000003</v>
      </c>
      <c r="I65">
        <f>卡牌升级!D66+进阶!G66+圣盾!D66+装备强化24!AM66+镶嵌!S65</f>
        <v>4734</v>
      </c>
      <c r="J65">
        <f>卡牌升级!E66+进阶!H66+圣盾!E66+装备强化24!AN66+镶嵌!T65</f>
        <v>4734</v>
      </c>
      <c r="K65">
        <f>进阶!I66+装备强化24!AQ66</f>
        <v>0.25000000000000006</v>
      </c>
      <c r="L65">
        <f>进阶!J66+装备强化24!AR66</f>
        <v>0.25000000000000006</v>
      </c>
      <c r="M65">
        <f>进阶!K66+装备强化24!AS66</f>
        <v>8.4999999999999992E-2</v>
      </c>
      <c r="N65">
        <f>进阶!L66</f>
        <v>2.5000000000000001E-2</v>
      </c>
      <c r="O65">
        <f>装备强化24!AT66</f>
        <v>0.08</v>
      </c>
      <c r="P65">
        <v>0.2</v>
      </c>
      <c r="Q65">
        <v>0.1</v>
      </c>
      <c r="R65">
        <v>0.2</v>
      </c>
      <c r="S65">
        <f>进阶!M66</f>
        <v>0.05</v>
      </c>
      <c r="T65">
        <f>进阶!N66</f>
        <v>0.05</v>
      </c>
      <c r="U65">
        <f>进阶!O66</f>
        <v>0.05</v>
      </c>
      <c r="V65">
        <f>进阶!P66</f>
        <v>0.05</v>
      </c>
    </row>
    <row r="66" spans="1:22" x14ac:dyDescent="0.2">
      <c r="A66">
        <v>65</v>
      </c>
      <c r="B66">
        <f>E66*(1+G66)*F66*(1+H66)/((I66*(1+K66)/(I66*(1+K66)+A66*战斗属性模型!$L$4+战斗属性模型!$L$5)+J66*(1+L66)/(J66*(1+L66)+A66*战斗属性模型!$L$4+战斗属性模型!$L$5))/2)*(1+R66-Q66)*(1+S66)/(1-T66)*((1-M66+N66)+M66*(战斗属性模型!$L$8+O66-P66))</f>
        <v>15468137289.308258</v>
      </c>
      <c r="C66">
        <f t="shared" si="0"/>
        <v>46404411867.924774</v>
      </c>
      <c r="D66">
        <f>E66*(1+G66)*F66*(1+H66)/((I66*(1+K66)/(I66*(1+K66)+A66*战斗属性模型!$L$4+战斗属性模型!$L$5)+J66*(1+L66)/(J66*(1+L66)+A66*战斗属性模型!$L$4+战斗属性模型!$L$5))/2)*(1+R66-Q66)*(1+S66)/(1-T66)*((1-M66+N66)+M66*(战斗属性模型!$L$8+O66-P66))*(1+U66)/(1-V66)</f>
        <v>17096362267.130182</v>
      </c>
      <c r="E66">
        <f>卡牌升级!B67+进阶!C67+圣盾!B67+装备强化24!AK67+洗练!T66+镶嵌!Q67</f>
        <v>11928</v>
      </c>
      <c r="F66">
        <f>卡牌升级!C67+进阶!D67+圣盾!C67+装备强化24!AL67+洗练!U66+镶嵌!R66</f>
        <v>260700</v>
      </c>
      <c r="G66">
        <f>进阶!E67+装备强化24!AO67</f>
        <v>0.35000000000000003</v>
      </c>
      <c r="H66">
        <f>进阶!F67+装备强化24!AP67</f>
        <v>0.35000000000000003</v>
      </c>
      <c r="I66">
        <f>卡牌升级!D67+进阶!G67+圣盾!D67+装备强化24!AM67+镶嵌!S66</f>
        <v>4839</v>
      </c>
      <c r="J66">
        <f>卡牌升级!E67+进阶!H67+圣盾!E67+装备强化24!AN67+镶嵌!T66</f>
        <v>4839</v>
      </c>
      <c r="K66">
        <f>进阶!I67+装备强化24!AQ67</f>
        <v>0.30000000000000004</v>
      </c>
      <c r="L66">
        <f>进阶!J67+装备强化24!AR67</f>
        <v>0.30000000000000004</v>
      </c>
      <c r="M66">
        <f>进阶!K67+装备强化24!AS67</f>
        <v>8.4999999999999992E-2</v>
      </c>
      <c r="N66">
        <f>进阶!L67</f>
        <v>2.5000000000000001E-2</v>
      </c>
      <c r="O66">
        <f>装备强化24!AT67</f>
        <v>0.08</v>
      </c>
      <c r="P66">
        <v>0.2</v>
      </c>
      <c r="Q66">
        <v>0.1</v>
      </c>
      <c r="R66">
        <v>0.2</v>
      </c>
      <c r="S66">
        <f>进阶!M67</f>
        <v>0.05</v>
      </c>
      <c r="T66">
        <f>进阶!N67</f>
        <v>0.05</v>
      </c>
      <c r="U66">
        <f>进阶!O67</f>
        <v>0.05</v>
      </c>
      <c r="V66">
        <f>进阶!P67</f>
        <v>0.05</v>
      </c>
    </row>
    <row r="67" spans="1:22" x14ac:dyDescent="0.2">
      <c r="A67">
        <v>66</v>
      </c>
      <c r="B67">
        <f>E67*(1+G67)*F67*(1+H67)/((I67*(1+K67)/(I67*(1+K67)+A67*战斗属性模型!$L$4+战斗属性模型!$L$5)+J67*(1+L67)/(J67*(1+L67)+A67*战斗属性模型!$L$4+战斗属性模型!$L$5))/2)*(1+R67-Q67)*(1+S67)/(1-T67)*((1-M67+N67)+M67*(战斗属性模型!$L$8+O67-P67))</f>
        <v>15608345756.606388</v>
      </c>
      <c r="C67">
        <f t="shared" ref="C67:C101" si="1">B67*3</f>
        <v>46825037269.819168</v>
      </c>
      <c r="D67">
        <f>E67*(1+G67)*F67*(1+H67)/((I67*(1+K67)/(I67*(1+K67)+A67*战斗属性模型!$L$4+战斗属性模型!$L$5)+J67*(1+L67)/(J67*(1+L67)+A67*战斗属性模型!$L$4+战斗属性模型!$L$5))/2)*(1+R67-Q67)*(1+S67)/(1-T67)*((1-M67+N67)+M67*(战斗属性模型!$L$8+O67-P67))*(1+U67)/(1-V67)</f>
        <v>17251329520.459694</v>
      </c>
      <c r="E67">
        <f>卡牌升级!B68+进阶!C68+圣盾!B68+装备强化24!AK68+洗练!T67+镶嵌!Q68</f>
        <v>11938</v>
      </c>
      <c r="F67">
        <f>卡牌升级!C68+进阶!D68+圣盾!C68+装备强化24!AL68+洗练!U67+镶嵌!R67</f>
        <v>260950</v>
      </c>
      <c r="G67">
        <f>进阶!E68+装备强化24!AO68</f>
        <v>0.35000000000000003</v>
      </c>
      <c r="H67">
        <f>进阶!F68+装备强化24!AP68</f>
        <v>0.35000000000000003</v>
      </c>
      <c r="I67">
        <f>卡牌升级!D68+进阶!G68+圣盾!D68+装备强化24!AM68+镶嵌!S67</f>
        <v>4844</v>
      </c>
      <c r="J67">
        <f>卡牌升级!E68+进阶!H68+圣盾!E68+装备强化24!AN68+镶嵌!T67</f>
        <v>4844</v>
      </c>
      <c r="K67">
        <f>进阶!I68+装备强化24!AQ68</f>
        <v>0.30000000000000004</v>
      </c>
      <c r="L67">
        <f>进阶!J68+装备强化24!AR68</f>
        <v>0.30000000000000004</v>
      </c>
      <c r="M67">
        <f>进阶!K68+装备强化24!AS68</f>
        <v>8.4999999999999992E-2</v>
      </c>
      <c r="N67">
        <f>进阶!L68</f>
        <v>2.5000000000000001E-2</v>
      </c>
      <c r="O67">
        <f>装备强化24!AT68</f>
        <v>0.08</v>
      </c>
      <c r="P67">
        <v>0.2</v>
      </c>
      <c r="Q67">
        <v>0.1</v>
      </c>
      <c r="R67">
        <v>0.2</v>
      </c>
      <c r="S67">
        <f>进阶!M68</f>
        <v>0.05</v>
      </c>
      <c r="T67">
        <f>进阶!N68</f>
        <v>0.05</v>
      </c>
      <c r="U67">
        <f>进阶!O68</f>
        <v>0.05</v>
      </c>
      <c r="V67">
        <f>进阶!P68</f>
        <v>0.05</v>
      </c>
    </row>
    <row r="68" spans="1:22" x14ac:dyDescent="0.2">
      <c r="A68">
        <v>67</v>
      </c>
      <c r="B68">
        <f>E68*(1+G68)*F68*(1+H68)/((I68*(1+K68)/(I68*(1+K68)+A68*战斗属性模型!$L$4+战斗属性模型!$L$5)+J68*(1+L68)/(J68*(1+L68)+A68*战斗属性模型!$L$4+战斗属性模型!$L$5))/2)*(1+R68-Q68)*(1+S68)/(1-T68)*((1-M68+N68)+M68*(战斗属性模型!$L$8+O68-P68))</f>
        <v>15748750724.150877</v>
      </c>
      <c r="C68">
        <f t="shared" si="1"/>
        <v>47246252172.452629</v>
      </c>
      <c r="D68">
        <f>E68*(1+G68)*F68*(1+H68)/((I68*(1+K68)/(I68*(1+K68)+A68*战斗属性模型!$L$4+战斗属性模型!$L$5)+J68*(1+L68)/(J68*(1+L68)+A68*战斗属性模型!$L$4+战斗属性模型!$L$5))/2)*(1+R68-Q68)*(1+S68)/(1-T68)*((1-M68+N68)+M68*(战斗属性模型!$L$8+O68-P68))*(1+U68)/(1-V68)</f>
        <v>17406513958.272022</v>
      </c>
      <c r="E68">
        <f>卡牌升级!B69+进阶!C69+圣盾!B69+装备强化24!AK69+洗练!T68+镶嵌!Q69</f>
        <v>11948</v>
      </c>
      <c r="F68">
        <f>卡牌升级!C69+进阶!D69+圣盾!C69+装备强化24!AL69+洗练!U68+镶嵌!R68</f>
        <v>261200</v>
      </c>
      <c r="G68">
        <f>进阶!E69+装备强化24!AO69</f>
        <v>0.35000000000000003</v>
      </c>
      <c r="H68">
        <f>进阶!F69+装备强化24!AP69</f>
        <v>0.35000000000000003</v>
      </c>
      <c r="I68">
        <f>卡牌升级!D69+进阶!G69+圣盾!D69+装备强化24!AM69+镶嵌!S68</f>
        <v>4849</v>
      </c>
      <c r="J68">
        <f>卡牌升级!E69+进阶!H69+圣盾!E69+装备强化24!AN69+镶嵌!T68</f>
        <v>4849</v>
      </c>
      <c r="K68">
        <f>进阶!I69+装备强化24!AQ69</f>
        <v>0.30000000000000004</v>
      </c>
      <c r="L68">
        <f>进阶!J69+装备强化24!AR69</f>
        <v>0.30000000000000004</v>
      </c>
      <c r="M68">
        <f>进阶!K69+装备强化24!AS69</f>
        <v>8.4999999999999992E-2</v>
      </c>
      <c r="N68">
        <f>进阶!L69</f>
        <v>2.5000000000000001E-2</v>
      </c>
      <c r="O68">
        <f>装备强化24!AT69</f>
        <v>0.08</v>
      </c>
      <c r="P68">
        <v>0.2</v>
      </c>
      <c r="Q68">
        <v>0.1</v>
      </c>
      <c r="R68">
        <v>0.2</v>
      </c>
      <c r="S68">
        <f>进阶!M69</f>
        <v>0.05</v>
      </c>
      <c r="T68">
        <f>进阶!N69</f>
        <v>0.05</v>
      </c>
      <c r="U68">
        <f>进阶!O69</f>
        <v>0.05</v>
      </c>
      <c r="V68">
        <f>进阶!P69</f>
        <v>0.05</v>
      </c>
    </row>
    <row r="69" spans="1:22" x14ac:dyDescent="0.2">
      <c r="A69">
        <v>68</v>
      </c>
      <c r="B69">
        <f>E69*(1+G69)*F69*(1+H69)/((I69*(1+K69)/(I69*(1+K69)+A69*战斗属性模型!$L$4+战斗属性模型!$L$5)+J69*(1+L69)/(J69*(1+L69)+A69*战斗属性模型!$L$4+战斗属性模型!$L$5))/2)*(1+R69-Q69)*(1+S69)/(1-T69)*((1-M69+N69)+M69*(战斗属性模型!$L$8+O69-P69))</f>
        <v>15889352201.641928</v>
      </c>
      <c r="C69">
        <f t="shared" si="1"/>
        <v>47668056604.925781</v>
      </c>
      <c r="D69">
        <f>E69*(1+G69)*F69*(1+H69)/((I69*(1+K69)/(I69*(1+K69)+A69*战斗属性模型!$L$4+战斗属性模型!$L$5)+J69*(1+L69)/(J69*(1+L69)+A69*战斗属性模型!$L$4+战斗属性模型!$L$5))/2)*(1+R69-Q69)*(1+S69)/(1-T69)*((1-M69+N69)+M69*(战斗属性模型!$L$8+O69-P69))*(1+U69)/(1-V69)</f>
        <v>17561915591.288448</v>
      </c>
      <c r="E69">
        <f>卡牌升级!B70+进阶!C70+圣盾!B70+装备强化24!AK70+洗练!T69+镶嵌!Q70</f>
        <v>11958</v>
      </c>
      <c r="F69">
        <f>卡牌升级!C70+进阶!D70+圣盾!C70+装备强化24!AL70+洗练!U69+镶嵌!R69</f>
        <v>261450</v>
      </c>
      <c r="G69">
        <f>进阶!E70+装备强化24!AO70</f>
        <v>0.35000000000000003</v>
      </c>
      <c r="H69">
        <f>进阶!F70+装备强化24!AP70</f>
        <v>0.35000000000000003</v>
      </c>
      <c r="I69">
        <f>卡牌升级!D70+进阶!G70+圣盾!D70+装备强化24!AM70+镶嵌!S69</f>
        <v>4854</v>
      </c>
      <c r="J69">
        <f>卡牌升级!E70+进阶!H70+圣盾!E70+装备强化24!AN70+镶嵌!T69</f>
        <v>4854</v>
      </c>
      <c r="K69">
        <f>进阶!I70+装备强化24!AQ70</f>
        <v>0.30000000000000004</v>
      </c>
      <c r="L69">
        <f>进阶!J70+装备强化24!AR70</f>
        <v>0.30000000000000004</v>
      </c>
      <c r="M69">
        <f>进阶!K70+装备强化24!AS70</f>
        <v>8.4999999999999992E-2</v>
      </c>
      <c r="N69">
        <f>进阶!L70</f>
        <v>2.5000000000000001E-2</v>
      </c>
      <c r="O69">
        <f>装备强化24!AT70</f>
        <v>0.08</v>
      </c>
      <c r="P69">
        <v>0.2</v>
      </c>
      <c r="Q69">
        <v>0.1</v>
      </c>
      <c r="R69">
        <v>0.2</v>
      </c>
      <c r="S69">
        <f>进阶!M70</f>
        <v>0.05</v>
      </c>
      <c r="T69">
        <f>进阶!N70</f>
        <v>0.05</v>
      </c>
      <c r="U69">
        <f>进阶!O70</f>
        <v>0.05</v>
      </c>
      <c r="V69">
        <f>进阶!P70</f>
        <v>0.05</v>
      </c>
    </row>
    <row r="70" spans="1:22" x14ac:dyDescent="0.2">
      <c r="A70">
        <v>69</v>
      </c>
      <c r="B70">
        <f>E70*(1+G70)*F70*(1+H70)/((I70*(1+K70)/(I70*(1+K70)+A70*战斗属性模型!$L$4+战斗属性模型!$L$5)+J70*(1+L70)/(J70*(1+L70)+A70*战斗属性模型!$L$4+战斗属性模型!$L$5))/2)*(1+R70-Q70)*(1+S70)/(1-T70)*((1-M70+N70)+M70*(战斗属性模型!$L$8+O70-P70))</f>
        <v>16030150198.739803</v>
      </c>
      <c r="C70">
        <f t="shared" si="1"/>
        <v>48090450596.219406</v>
      </c>
      <c r="D70">
        <f>E70*(1+G70)*F70*(1+H70)/((I70*(1+K70)/(I70*(1+K70)+A70*战斗属性模型!$L$4+战斗属性模型!$L$5)+J70*(1+L70)/(J70*(1+L70)+A70*战斗属性模型!$L$4+战斗属性模型!$L$5))/2)*(1+R70-Q70)*(1+S70)/(1-T70)*((1-M70+N70)+M70*(战斗属性模型!$L$8+O70-P70))*(1+U70)/(1-V70)</f>
        <v>17717534430.1861</v>
      </c>
      <c r="E70">
        <f>卡牌升级!B71+进阶!C71+圣盾!B71+装备强化24!AK71+洗练!T70+镶嵌!Q71</f>
        <v>11968</v>
      </c>
      <c r="F70">
        <f>卡牌升级!C71+进阶!D71+圣盾!C71+装备强化24!AL71+洗练!U70+镶嵌!R70</f>
        <v>261700</v>
      </c>
      <c r="G70">
        <f>进阶!E71+装备强化24!AO71</f>
        <v>0.35000000000000003</v>
      </c>
      <c r="H70">
        <f>进阶!F71+装备强化24!AP71</f>
        <v>0.35000000000000003</v>
      </c>
      <c r="I70">
        <f>卡牌升级!D71+进阶!G71+圣盾!D71+装备强化24!AM71+镶嵌!S70</f>
        <v>4859</v>
      </c>
      <c r="J70">
        <f>卡牌升级!E71+进阶!H71+圣盾!E71+装备强化24!AN71+镶嵌!T70</f>
        <v>4859</v>
      </c>
      <c r="K70">
        <f>进阶!I71+装备强化24!AQ71</f>
        <v>0.30000000000000004</v>
      </c>
      <c r="L70">
        <f>进阶!J71+装备强化24!AR71</f>
        <v>0.30000000000000004</v>
      </c>
      <c r="M70">
        <f>进阶!K71+装备强化24!AS71</f>
        <v>8.4999999999999992E-2</v>
      </c>
      <c r="N70">
        <f>进阶!L71</f>
        <v>2.5000000000000001E-2</v>
      </c>
      <c r="O70">
        <f>装备强化24!AT71</f>
        <v>0.08</v>
      </c>
      <c r="P70">
        <v>0.2</v>
      </c>
      <c r="Q70">
        <v>0.1</v>
      </c>
      <c r="R70">
        <v>0.2</v>
      </c>
      <c r="S70">
        <f>进阶!M71</f>
        <v>0.05</v>
      </c>
      <c r="T70">
        <f>进阶!N71</f>
        <v>0.05</v>
      </c>
      <c r="U70">
        <f>进阶!O71</f>
        <v>0.05</v>
      </c>
      <c r="V70">
        <f>进阶!P71</f>
        <v>0.05</v>
      </c>
    </row>
    <row r="71" spans="1:22" x14ac:dyDescent="0.2">
      <c r="A71">
        <v>70</v>
      </c>
      <c r="B71">
        <f>E71*(1+G71)*F71*(1+H71)/((I71*(1+K71)/(I71*(1+K71)+A71*战斗属性模型!$L$4+战斗属性模型!$L$5)+J71*(1+L71)/(J71*(1+L71)+A71*战斗属性模型!$L$4+战斗属性模型!$L$5))/2)*(1+R71-Q71)*(1+S71)/(1-T71)*((1-M71+N71)+M71*(战斗属性模型!$L$8+O71-P71))</f>
        <v>17285465122.249676</v>
      </c>
      <c r="C71">
        <f t="shared" si="1"/>
        <v>51856395366.749023</v>
      </c>
      <c r="D71">
        <f>E71*(1+G71)*F71*(1+H71)/((I71*(1+K71)/(I71*(1+K71)+A71*战斗属性模型!$L$4+战斗属性模型!$L$5)+J71*(1+L71)/(J71*(1+L71)+A71*战斗属性模型!$L$4+战斗属性模型!$L$5))/2)*(1+R71-Q71)*(1+S71)/(1-T71)*((1-M71+N71)+M71*(战斗属性模型!$L$8+O71-P71))*(1+U71)/(1-V71)</f>
        <v>19104987766.69701</v>
      </c>
      <c r="E71">
        <f>卡牌升级!B72+进阶!C72+圣盾!B72+装备强化24!AK72+洗练!T71+镶嵌!Q72</f>
        <v>12178</v>
      </c>
      <c r="F71">
        <f>卡牌升级!C72+进阶!D72+圣盾!C72+装备强化24!AL72+洗练!U71+镶嵌!R71</f>
        <v>266950</v>
      </c>
      <c r="G71">
        <f>进阶!E72+装备强化24!AO72</f>
        <v>0.35000000000000003</v>
      </c>
      <c r="H71">
        <f>进阶!F72+装备强化24!AP72</f>
        <v>0.35000000000000003</v>
      </c>
      <c r="I71">
        <f>卡牌升级!D72+进阶!G72+圣盾!D72+装备强化24!AM72+镶嵌!S71</f>
        <v>4964</v>
      </c>
      <c r="J71">
        <f>卡牌升级!E72+进阶!H72+圣盾!E72+装备强化24!AN72+镶嵌!T71</f>
        <v>4964</v>
      </c>
      <c r="K71">
        <f>进阶!I72+装备强化24!AQ72</f>
        <v>0.30000000000000004</v>
      </c>
      <c r="L71">
        <f>进阶!J72+装备强化24!AR72</f>
        <v>0.30000000000000004</v>
      </c>
      <c r="M71">
        <f>进阶!K72+装备强化24!AS72</f>
        <v>0.11</v>
      </c>
      <c r="N71">
        <f>进阶!L72</f>
        <v>0.05</v>
      </c>
      <c r="O71">
        <f>装备强化24!AT72</f>
        <v>0.08</v>
      </c>
      <c r="P71">
        <v>0.2</v>
      </c>
      <c r="Q71">
        <v>0.1</v>
      </c>
      <c r="R71">
        <v>0.2</v>
      </c>
      <c r="S71">
        <f>进阶!M72</f>
        <v>0.05</v>
      </c>
      <c r="T71">
        <f>进阶!N72</f>
        <v>0.05</v>
      </c>
      <c r="U71">
        <f>进阶!O72</f>
        <v>0.05</v>
      </c>
      <c r="V71">
        <f>进阶!P72</f>
        <v>0.05</v>
      </c>
    </row>
    <row r="72" spans="1:22" x14ac:dyDescent="0.2">
      <c r="A72">
        <v>71</v>
      </c>
      <c r="B72">
        <f>E72*(1+G72)*F72*(1+H72)/((I72*(1+K72)/(I72*(1+K72)+A72*战斗属性模型!$L$4+战斗属性模型!$L$5)+J72*(1+L72)/(J72*(1+L72)+A72*战斗属性模型!$L$4+战斗属性模型!$L$5))/2)*(1+R72-Q72)*(1+S72)/(1-T72)*((1-M72+N72)+M72*(战斗属性模型!$L$8+O72-P72))</f>
        <v>18407605968.646942</v>
      </c>
      <c r="C72">
        <f t="shared" si="1"/>
        <v>55222817905.940826</v>
      </c>
      <c r="D72">
        <f>E72*(1+G72)*F72*(1+H72)/((I72*(1+K72)/(I72*(1+K72)+A72*战斗属性模型!$L$4+战斗属性模型!$L$5)+J72*(1+L72)/(J72*(1+L72)+A72*战斗属性模型!$L$4+战斗属性模型!$L$5))/2)*(1+R72-Q72)*(1+S72)/(1-T72)*((1-M72+N72)+M72*(战斗属性模型!$L$8+O72-P72))*(1+U72)/(1-V72)</f>
        <v>20345248702.188725</v>
      </c>
      <c r="E72">
        <f>卡牌升级!B73+进阶!C73+圣盾!B73+装备强化24!AK73+洗练!T72+镶嵌!Q73</f>
        <v>12868</v>
      </c>
      <c r="F72">
        <f>卡牌升级!C73+进阶!D73+圣盾!C73+装备强化24!AL73+洗练!U72+镶嵌!R72</f>
        <v>267200</v>
      </c>
      <c r="G72">
        <f>进阶!E73+装备强化24!AO73</f>
        <v>0.35000000000000003</v>
      </c>
      <c r="H72">
        <f>进阶!F73+装备强化24!AP73</f>
        <v>0.35000000000000003</v>
      </c>
      <c r="I72">
        <f>卡牌升级!D73+进阶!G73+圣盾!D73+装备强化24!AM73+镶嵌!S72</f>
        <v>4969</v>
      </c>
      <c r="J72">
        <f>卡牌升级!E73+进阶!H73+圣盾!E73+装备强化24!AN73+镶嵌!T72</f>
        <v>4969</v>
      </c>
      <c r="K72">
        <f>进阶!I73+装备强化24!AQ73</f>
        <v>0.30000000000000004</v>
      </c>
      <c r="L72">
        <f>进阶!J73+装备强化24!AR73</f>
        <v>0.30000000000000004</v>
      </c>
      <c r="M72">
        <f>进阶!K73+装备强化24!AS73</f>
        <v>0.11</v>
      </c>
      <c r="N72">
        <f>进阶!L73</f>
        <v>0.05</v>
      </c>
      <c r="O72">
        <f>装备强化24!AT73</f>
        <v>0.08</v>
      </c>
      <c r="P72">
        <v>0.2</v>
      </c>
      <c r="Q72">
        <v>0.1</v>
      </c>
      <c r="R72">
        <v>0.2</v>
      </c>
      <c r="S72">
        <f>进阶!M73</f>
        <v>0.05</v>
      </c>
      <c r="T72">
        <f>进阶!N73</f>
        <v>0.05</v>
      </c>
      <c r="U72">
        <f>进阶!O73</f>
        <v>0.05</v>
      </c>
      <c r="V72">
        <f>进阶!P73</f>
        <v>0.05</v>
      </c>
    </row>
    <row r="73" spans="1:22" x14ac:dyDescent="0.2">
      <c r="A73">
        <v>72</v>
      </c>
      <c r="B73">
        <f>E73*(1+G73)*F73*(1+H73)/((I73*(1+K73)/(I73*(1+K73)+A73*战斗属性模型!$L$4+战斗属性模型!$L$5)+J73*(1+L73)/(J73*(1+L73)+A73*战斗属性模型!$L$4+战斗属性模型!$L$5))/2)*(1+R73-Q73)*(1+S73)/(1-T73)*((1-M73+N73)+M73*(战斗属性模型!$L$8+O73-P73))</f>
        <v>19077044800.523777</v>
      </c>
      <c r="C73">
        <f t="shared" si="1"/>
        <v>57231134401.571335</v>
      </c>
      <c r="D73">
        <f>E73*(1+G73)*F73*(1+H73)/((I73*(1+K73)/(I73*(1+K73)+A73*战斗属性模型!$L$4+战斗属性模型!$L$5)+J73*(1+L73)/(J73*(1+L73)+A73*战斗属性模型!$L$4+战斗属性模型!$L$5))/2)*(1+R73-Q73)*(1+S73)/(1-T73)*((1-M73+N73)+M73*(战斗属性模型!$L$8+O73-P73))*(1+U73)/(1-V73)</f>
        <v>21085154779.526279</v>
      </c>
      <c r="E73">
        <f>卡牌升级!B74+进阶!C74+圣盾!B74+装备强化24!AK74+洗练!T73+镶嵌!Q74</f>
        <v>12878</v>
      </c>
      <c r="F73">
        <f>卡牌升级!C74+进阶!D74+圣盾!C74+装备强化24!AL74+洗练!U73+镶嵌!R73</f>
        <v>284450</v>
      </c>
      <c r="G73">
        <f>进阶!E74+装备强化24!AO74</f>
        <v>0.35000000000000003</v>
      </c>
      <c r="H73">
        <f>进阶!F74+装备强化24!AP74</f>
        <v>0.35000000000000003</v>
      </c>
      <c r="I73">
        <f>卡牌升级!D74+进阶!G74+圣盾!D74+装备强化24!AM74+镶嵌!S73</f>
        <v>5314</v>
      </c>
      <c r="J73">
        <f>卡牌升级!E74+进阶!H74+圣盾!E74+装备强化24!AN74+镶嵌!T73</f>
        <v>5314</v>
      </c>
      <c r="K73">
        <f>进阶!I74+装备强化24!AQ74</f>
        <v>0.30000000000000004</v>
      </c>
      <c r="L73">
        <f>进阶!J74+装备强化24!AR74</f>
        <v>0.30000000000000004</v>
      </c>
      <c r="M73">
        <f>进阶!K74+装备强化24!AS74</f>
        <v>0.11</v>
      </c>
      <c r="N73">
        <f>进阶!L74</f>
        <v>0.05</v>
      </c>
      <c r="O73">
        <f>装备强化24!AT74</f>
        <v>0.08</v>
      </c>
      <c r="P73">
        <v>0.2</v>
      </c>
      <c r="Q73">
        <v>0.1</v>
      </c>
      <c r="R73">
        <v>0.2</v>
      </c>
      <c r="S73">
        <f>进阶!M74</f>
        <v>0.05</v>
      </c>
      <c r="T73">
        <f>进阶!N74</f>
        <v>0.05</v>
      </c>
      <c r="U73">
        <f>进阶!O74</f>
        <v>0.05</v>
      </c>
      <c r="V73">
        <f>进阶!P74</f>
        <v>0.05</v>
      </c>
    </row>
    <row r="74" spans="1:22" x14ac:dyDescent="0.2">
      <c r="A74">
        <v>73</v>
      </c>
      <c r="B74">
        <f>E74*(1+G74)*F74*(1+H74)/((I74*(1+K74)/(I74*(1+K74)+A74*战斗属性模型!$L$4+战斗属性模型!$L$5)+J74*(1+L74)/(J74*(1+L74)+A74*战斗属性模型!$L$4+战斗属性模型!$L$5))/2)*(1+R74-Q74)*(1+S74)/(1-T74)*((1-M74+N74)+M74*(战斗属性模型!$L$8+O74-P74))</f>
        <v>19234278258.323715</v>
      </c>
      <c r="C74">
        <f t="shared" si="1"/>
        <v>57702834774.971146</v>
      </c>
      <c r="D74">
        <f>E74*(1+G74)*F74*(1+H74)/((I74*(1+K74)/(I74*(1+K74)+A74*战斗属性模型!$L$4+战斗属性模型!$L$5)+J74*(1+L74)/(J74*(1+L74)+A74*战斗属性模型!$L$4+战斗属性模型!$L$5))/2)*(1+R74-Q74)*(1+S74)/(1-T74)*((1-M74+N74)+M74*(战斗属性模型!$L$8+O74-P74))*(1+U74)/(1-V74)</f>
        <v>21258939127.620953</v>
      </c>
      <c r="E74">
        <f>卡牌升级!B75+进阶!C75+圣盾!B75+装备强化24!AK75+洗练!T74+镶嵌!Q75</f>
        <v>12888</v>
      </c>
      <c r="F74">
        <f>卡牌升级!C75+进阶!D75+圣盾!C75+装备强化24!AL75+洗练!U74+镶嵌!R74</f>
        <v>284700</v>
      </c>
      <c r="G74">
        <f>进阶!E75+装备强化24!AO75</f>
        <v>0.35000000000000003</v>
      </c>
      <c r="H74">
        <f>进阶!F75+装备强化24!AP75</f>
        <v>0.35000000000000003</v>
      </c>
      <c r="I74">
        <f>卡牌升级!D75+进阶!G75+圣盾!D75+装备强化24!AM75+镶嵌!S74</f>
        <v>5319</v>
      </c>
      <c r="J74">
        <f>卡牌升级!E75+进阶!H75+圣盾!E75+装备强化24!AN75+镶嵌!T74</f>
        <v>5319</v>
      </c>
      <c r="K74">
        <f>进阶!I75+装备强化24!AQ75</f>
        <v>0.30000000000000004</v>
      </c>
      <c r="L74">
        <f>进阶!J75+装备强化24!AR75</f>
        <v>0.30000000000000004</v>
      </c>
      <c r="M74">
        <f>进阶!K75+装备强化24!AS75</f>
        <v>0.11</v>
      </c>
      <c r="N74">
        <f>进阶!L75</f>
        <v>0.05</v>
      </c>
      <c r="O74">
        <f>装备强化24!AT75</f>
        <v>0.08</v>
      </c>
      <c r="P74">
        <v>0.2</v>
      </c>
      <c r="Q74">
        <v>0.1</v>
      </c>
      <c r="R74">
        <v>0.2</v>
      </c>
      <c r="S74">
        <f>进阶!M75</f>
        <v>0.05</v>
      </c>
      <c r="T74">
        <f>进阶!N75</f>
        <v>0.05</v>
      </c>
      <c r="U74">
        <f>进阶!O75</f>
        <v>0.05</v>
      </c>
      <c r="V74">
        <f>进阶!P75</f>
        <v>0.05</v>
      </c>
    </row>
    <row r="75" spans="1:22" x14ac:dyDescent="0.2">
      <c r="A75">
        <v>74</v>
      </c>
      <c r="B75">
        <f>E75*(1+G75)*F75*(1+H75)/((I75*(1+K75)/(I75*(1+K75)+A75*战斗属性模型!$L$4+战斗属性模型!$L$5)+J75*(1+L75)/(J75*(1+L75)+A75*战斗属性模型!$L$4+战斗属性模型!$L$5))/2)*(1+R75-Q75)*(1+S75)/(1-T75)*((1-M75+N75)+M75*(战斗属性模型!$L$8+O75-P75))</f>
        <v>19391717173.623611</v>
      </c>
      <c r="C75">
        <f t="shared" si="1"/>
        <v>58175151520.870834</v>
      </c>
      <c r="D75">
        <f>E75*(1+G75)*F75*(1+H75)/((I75*(1+K75)/(I75*(1+K75)+A75*战斗属性模型!$L$4+战斗属性模型!$L$5)+J75*(1+L75)/(J75*(1+L75)+A75*战斗属性模型!$L$4+战斗属性模型!$L$5))/2)*(1+R75-Q75)*(1+S75)/(1-T75)*((1-M75+N75)+M75*(战斗属性模型!$L$8+O75-P75))*(1+U75)/(1-V75)</f>
        <v>21432950560.320839</v>
      </c>
      <c r="E75">
        <f>卡牌升级!B76+进阶!C76+圣盾!B76+装备强化24!AK76+洗练!T75+镶嵌!Q76</f>
        <v>12898</v>
      </c>
      <c r="F75">
        <f>卡牌升级!C76+进阶!D76+圣盾!C76+装备强化24!AL76+洗练!U75+镶嵌!R75</f>
        <v>284950</v>
      </c>
      <c r="G75">
        <f>进阶!E76+装备强化24!AO76</f>
        <v>0.35000000000000003</v>
      </c>
      <c r="H75">
        <f>进阶!F76+装备强化24!AP76</f>
        <v>0.35000000000000003</v>
      </c>
      <c r="I75">
        <f>卡牌升级!D76+进阶!G76+圣盾!D76+装备强化24!AM76+镶嵌!S75</f>
        <v>5324</v>
      </c>
      <c r="J75">
        <f>卡牌升级!E76+进阶!H76+圣盾!E76+装备强化24!AN76+镶嵌!T75</f>
        <v>5324</v>
      </c>
      <c r="K75">
        <f>进阶!I76+装备强化24!AQ76</f>
        <v>0.30000000000000004</v>
      </c>
      <c r="L75">
        <f>进阶!J76+装备强化24!AR76</f>
        <v>0.30000000000000004</v>
      </c>
      <c r="M75">
        <f>进阶!K76+装备强化24!AS76</f>
        <v>0.11</v>
      </c>
      <c r="N75">
        <f>进阶!L76</f>
        <v>0.05</v>
      </c>
      <c r="O75">
        <f>装备强化24!AT76</f>
        <v>0.08</v>
      </c>
      <c r="P75">
        <v>0.2</v>
      </c>
      <c r="Q75">
        <v>0.1</v>
      </c>
      <c r="R75">
        <v>0.2</v>
      </c>
      <c r="S75">
        <f>进阶!M76</f>
        <v>0.05</v>
      </c>
      <c r="T75">
        <f>进阶!N76</f>
        <v>0.05</v>
      </c>
      <c r="U75">
        <f>进阶!O76</f>
        <v>0.05</v>
      </c>
      <c r="V75">
        <f>进阶!P76</f>
        <v>0.05</v>
      </c>
    </row>
    <row r="76" spans="1:22" x14ac:dyDescent="0.2">
      <c r="A76">
        <v>75</v>
      </c>
      <c r="B76">
        <f>E76*(1+G76)*F76*(1+H76)/((I76*(1+K76)/(I76*(1+K76)+A76*战斗属性模型!$L$4+战斗属性模型!$L$5)+J76*(1+L76)/(J76*(1+L76)+A76*战斗属性模型!$L$4+战斗属性模型!$L$5))/2)*(1+R76-Q76)*(1+S76)/(1-T76)*((1-M76+N76)+M76*(战斗属性模型!$L$8+O76-P76))</f>
        <v>20958947715.6632</v>
      </c>
      <c r="C76">
        <f t="shared" si="1"/>
        <v>62876843146.989601</v>
      </c>
      <c r="D76">
        <f>E76*(1+G76)*F76*(1+H76)/((I76*(1+K76)/(I76*(1+K76)+A76*战斗属性模型!$L$4+战斗属性模型!$L$5)+J76*(1+L76)/(J76*(1+L76)+A76*战斗属性模型!$L$4+战斗属性模型!$L$5))/2)*(1+R76-Q76)*(1+S76)/(1-T76)*((1-M76+N76)+M76*(战斗属性模型!$L$8+O76-P76))*(1+U76)/(1-V76)</f>
        <v>23165152738.364594</v>
      </c>
      <c r="E76">
        <f>卡牌升级!B77+进阶!C77+圣盾!B77+装备强化24!AK77+洗练!T76+镶嵌!Q77</f>
        <v>13108</v>
      </c>
      <c r="F76">
        <f>卡牌升级!C77+进阶!D77+圣盾!C77+装备强化24!AL77+洗练!U76+镶嵌!R76</f>
        <v>290200</v>
      </c>
      <c r="G76">
        <f>进阶!E77+装备强化24!AO77</f>
        <v>0.35000000000000003</v>
      </c>
      <c r="H76">
        <f>进阶!F77+装备强化24!AP77</f>
        <v>0.35000000000000003</v>
      </c>
      <c r="I76">
        <f>卡牌升级!D77+进阶!G77+圣盾!D77+装备强化24!AM77+镶嵌!S76</f>
        <v>5429</v>
      </c>
      <c r="J76">
        <f>卡牌升级!E77+进阶!H77+圣盾!E77+装备强化24!AN77+镶嵌!T76</f>
        <v>5429</v>
      </c>
      <c r="K76">
        <f>进阶!I77+装备强化24!AQ77</f>
        <v>0.30000000000000004</v>
      </c>
      <c r="L76">
        <f>进阶!J77+装备强化24!AR77</f>
        <v>0.30000000000000004</v>
      </c>
      <c r="M76">
        <f>进阶!K77+装备强化24!AS77</f>
        <v>0.11</v>
      </c>
      <c r="N76">
        <f>进阶!L77</f>
        <v>0.05</v>
      </c>
      <c r="O76">
        <f>装备强化24!AT77</f>
        <v>0.08</v>
      </c>
      <c r="P76">
        <v>0.2</v>
      </c>
      <c r="Q76">
        <v>0.1</v>
      </c>
      <c r="R76">
        <v>0.2</v>
      </c>
      <c r="S76">
        <f>进阶!M77</f>
        <v>0.1</v>
      </c>
      <c r="T76">
        <f>进阶!N77</f>
        <v>0.05</v>
      </c>
      <c r="U76">
        <f>进阶!O77</f>
        <v>0.05</v>
      </c>
      <c r="V76">
        <f>进阶!P77</f>
        <v>0.05</v>
      </c>
    </row>
    <row r="77" spans="1:22" x14ac:dyDescent="0.2">
      <c r="A77">
        <v>76</v>
      </c>
      <c r="B77">
        <f>E77*(1+G77)*F77*(1+H77)/((I77*(1+K77)/(I77*(1+K77)+A77*战斗属性模型!$L$4+战斗属性模型!$L$5)+J77*(1+L77)/(J77*(1+L77)+A77*战斗属性模型!$L$4+战斗属性模型!$L$5))/2)*(1+R77-Q77)*(1+S77)/(1-T77)*((1-M77+N77)+M77*(战斗属性模型!$L$8+O77-P77))</f>
        <v>21126602549.448109</v>
      </c>
      <c r="C77">
        <f t="shared" si="1"/>
        <v>63379807648.34433</v>
      </c>
      <c r="D77">
        <f>E77*(1+G77)*F77*(1+H77)/((I77*(1+K77)/(I77*(1+K77)+A77*战斗属性模型!$L$4+战斗属性模型!$L$5)+J77*(1+L77)/(J77*(1+L77)+A77*战斗属性模型!$L$4+战斗属性模型!$L$5))/2)*(1+R77-Q77)*(1+S77)/(1-T77)*((1-M77+N77)+M77*(战斗属性模型!$L$8+O77-P77))*(1+U77)/(1-V77)</f>
        <v>23350455449.390015</v>
      </c>
      <c r="E77">
        <f>卡牌升级!B78+进阶!C78+圣盾!B78+装备强化24!AK78+洗练!T77+镶嵌!Q78</f>
        <v>13118</v>
      </c>
      <c r="F77">
        <f>卡牌升级!C78+进阶!D78+圣盾!C78+装备强化24!AL78+洗练!U77+镶嵌!R77</f>
        <v>290450</v>
      </c>
      <c r="G77">
        <f>进阶!E78+装备强化24!AO78</f>
        <v>0.35000000000000003</v>
      </c>
      <c r="H77">
        <f>进阶!F78+装备强化24!AP78</f>
        <v>0.35000000000000003</v>
      </c>
      <c r="I77">
        <f>卡牌升级!D78+进阶!G78+圣盾!D78+装备强化24!AM78+镶嵌!S77</f>
        <v>5434</v>
      </c>
      <c r="J77">
        <f>卡牌升级!E78+进阶!H78+圣盾!E78+装备强化24!AN78+镶嵌!T77</f>
        <v>5434</v>
      </c>
      <c r="K77">
        <f>进阶!I78+装备强化24!AQ78</f>
        <v>0.30000000000000004</v>
      </c>
      <c r="L77">
        <f>进阶!J78+装备强化24!AR78</f>
        <v>0.30000000000000004</v>
      </c>
      <c r="M77">
        <f>进阶!K78+装备强化24!AS78</f>
        <v>0.11</v>
      </c>
      <c r="N77">
        <f>进阶!L78</f>
        <v>0.05</v>
      </c>
      <c r="O77">
        <f>装备强化24!AT78</f>
        <v>0.08</v>
      </c>
      <c r="P77">
        <v>0.2</v>
      </c>
      <c r="Q77">
        <v>0.1</v>
      </c>
      <c r="R77">
        <v>0.2</v>
      </c>
      <c r="S77">
        <f>进阶!M78</f>
        <v>0.1</v>
      </c>
      <c r="T77">
        <f>进阶!N78</f>
        <v>0.05</v>
      </c>
      <c r="U77">
        <f>进阶!O78</f>
        <v>0.05</v>
      </c>
      <c r="V77">
        <f>进阶!P78</f>
        <v>0.05</v>
      </c>
    </row>
    <row r="78" spans="1:22" x14ac:dyDescent="0.2">
      <c r="A78">
        <v>77</v>
      </c>
      <c r="B78">
        <f>E78*(1+G78)*F78*(1+H78)/((I78*(1+K78)/(I78*(1+K78)+A78*战斗属性模型!$L$4+战斗属性模型!$L$5)+J78*(1+L78)/(J78*(1+L78)+A78*战斗属性模型!$L$4+战斗属性模型!$L$5))/2)*(1+R78-Q78)*(1+S78)/(1-T78)*((1-M78+N78)+M78*(战斗属性模型!$L$8+O78-P78))</f>
        <v>21294472747.261574</v>
      </c>
      <c r="C78">
        <f t="shared" si="1"/>
        <v>63883418241.784721</v>
      </c>
      <c r="D78">
        <f>E78*(1+G78)*F78*(1+H78)/((I78*(1+K78)/(I78*(1+K78)+A78*战斗属性模型!$L$4+战斗属性模型!$L$5)+J78*(1+L78)/(J78*(1+L78)+A78*战斗属性模型!$L$4+战斗属性模型!$L$5))/2)*(1+R78-Q78)*(1+S78)/(1-T78)*((1-M78+N78)+M78*(战斗属性模型!$L$8+O78-P78))*(1+U78)/(1-V78)</f>
        <v>23535996194.34174</v>
      </c>
      <c r="E78">
        <f>卡牌升级!B79+进阶!C79+圣盾!B79+装备强化24!AK79+洗练!T78+镶嵌!Q79</f>
        <v>13128</v>
      </c>
      <c r="F78">
        <f>卡牌升级!C79+进阶!D79+圣盾!C79+装备强化24!AL79+洗练!U78+镶嵌!R78</f>
        <v>290700</v>
      </c>
      <c r="G78">
        <f>进阶!E79+装备强化24!AO79</f>
        <v>0.35000000000000003</v>
      </c>
      <c r="H78">
        <f>进阶!F79+装备强化24!AP79</f>
        <v>0.35000000000000003</v>
      </c>
      <c r="I78">
        <f>卡牌升级!D79+进阶!G79+圣盾!D79+装备强化24!AM79+镶嵌!S78</f>
        <v>5439</v>
      </c>
      <c r="J78">
        <f>卡牌升级!E79+进阶!H79+圣盾!E79+装备强化24!AN79+镶嵌!T78</f>
        <v>5439</v>
      </c>
      <c r="K78">
        <f>进阶!I79+装备强化24!AQ79</f>
        <v>0.30000000000000004</v>
      </c>
      <c r="L78">
        <f>进阶!J79+装备强化24!AR79</f>
        <v>0.30000000000000004</v>
      </c>
      <c r="M78">
        <f>进阶!K79+装备强化24!AS79</f>
        <v>0.11</v>
      </c>
      <c r="N78">
        <f>进阶!L79</f>
        <v>0.05</v>
      </c>
      <c r="O78">
        <f>装备强化24!AT79</f>
        <v>0.08</v>
      </c>
      <c r="P78">
        <v>0.2</v>
      </c>
      <c r="Q78">
        <v>0.1</v>
      </c>
      <c r="R78">
        <v>0.2</v>
      </c>
      <c r="S78">
        <f>进阶!M79</f>
        <v>0.1</v>
      </c>
      <c r="T78">
        <f>进阶!N79</f>
        <v>0.05</v>
      </c>
      <c r="U78">
        <f>进阶!O79</f>
        <v>0.05</v>
      </c>
      <c r="V78">
        <f>进阶!P79</f>
        <v>0.05</v>
      </c>
    </row>
    <row r="79" spans="1:22" x14ac:dyDescent="0.2">
      <c r="A79">
        <v>78</v>
      </c>
      <c r="B79">
        <f>E79*(1+G79)*F79*(1+H79)/((I79*(1+K79)/(I79*(1+K79)+A79*战斗属性模型!$L$4+战斗属性模型!$L$5)+J79*(1+L79)/(J79*(1+L79)+A79*战斗属性模型!$L$4+战斗属性模型!$L$5))/2)*(1+R79-Q79)*(1+S79)/(1-T79)*((1-M79+N79)+M79*(战斗属性模型!$L$8+O79-P79))</f>
        <v>21462558316.597214</v>
      </c>
      <c r="C79">
        <f t="shared" si="1"/>
        <v>64387674949.791641</v>
      </c>
      <c r="D79">
        <f>E79*(1+G79)*F79*(1+H79)/((I79*(1+K79)/(I79*(1+K79)+A79*战斗属性模型!$L$4+战斗属性模型!$L$5)+J79*(1+L79)/(J79*(1+L79)+A79*战斗属性模型!$L$4+战斗属性模型!$L$5))/2)*(1+R79-Q79)*(1+S79)/(1-T79)*((1-M79+N79)+M79*(战斗属性模型!$L$8+O79-P79))*(1+U79)/(1-V79)</f>
        <v>23721774981.502186</v>
      </c>
      <c r="E79">
        <f>卡牌升级!B80+进阶!C80+圣盾!B80+装备强化24!AK80+洗练!T79+镶嵌!Q80</f>
        <v>13138</v>
      </c>
      <c r="F79">
        <f>卡牌升级!C80+进阶!D80+圣盾!C80+装备强化24!AL80+洗练!U79+镶嵌!R79</f>
        <v>290950</v>
      </c>
      <c r="G79">
        <f>进阶!E80+装备强化24!AO80</f>
        <v>0.35000000000000003</v>
      </c>
      <c r="H79">
        <f>进阶!F80+装备强化24!AP80</f>
        <v>0.35000000000000003</v>
      </c>
      <c r="I79">
        <f>卡牌升级!D80+进阶!G80+圣盾!D80+装备强化24!AM80+镶嵌!S79</f>
        <v>5444</v>
      </c>
      <c r="J79">
        <f>卡牌升级!E80+进阶!H80+圣盾!E80+装备强化24!AN80+镶嵌!T79</f>
        <v>5444</v>
      </c>
      <c r="K79">
        <f>进阶!I80+装备强化24!AQ80</f>
        <v>0.30000000000000004</v>
      </c>
      <c r="L79">
        <f>进阶!J80+装备强化24!AR80</f>
        <v>0.30000000000000004</v>
      </c>
      <c r="M79">
        <f>进阶!K80+装备强化24!AS80</f>
        <v>0.11</v>
      </c>
      <c r="N79">
        <f>进阶!L80</f>
        <v>0.05</v>
      </c>
      <c r="O79">
        <f>装备强化24!AT80</f>
        <v>0.08</v>
      </c>
      <c r="P79">
        <v>0.2</v>
      </c>
      <c r="Q79">
        <v>0.1</v>
      </c>
      <c r="R79">
        <v>0.2</v>
      </c>
      <c r="S79">
        <f>进阶!M80</f>
        <v>0.1</v>
      </c>
      <c r="T79">
        <f>进阶!N80</f>
        <v>0.05</v>
      </c>
      <c r="U79">
        <f>进阶!O80</f>
        <v>0.05</v>
      </c>
      <c r="V79">
        <f>进阶!P80</f>
        <v>0.05</v>
      </c>
    </row>
    <row r="80" spans="1:22" x14ac:dyDescent="0.2">
      <c r="A80">
        <v>79</v>
      </c>
      <c r="B80">
        <f>E80*(1+G80)*F80*(1+H80)/((I80*(1+K80)/(I80*(1+K80)+A80*战斗属性模型!$L$4+战斗属性模型!$L$5)+J80*(1+L80)/(J80*(1+L80)+A80*战斗属性模型!$L$4+战斗属性模型!$L$5))/2)*(1+R80-Q80)*(1+S80)/(1-T80)*((1-M80+N80)+M80*(战斗属性模型!$L$8+O80-P80))</f>
        <v>21630859264.921173</v>
      </c>
      <c r="C80">
        <f t="shared" si="1"/>
        <v>64892577794.763519</v>
      </c>
      <c r="D80">
        <f>E80*(1+G80)*F80*(1+H80)/((I80*(1+K80)/(I80*(1+K80)+A80*战斗属性模型!$L$4+战斗属性模型!$L$5)+J80*(1+L80)/(J80*(1+L80)+A80*战斗属性模型!$L$4+战斗属性模型!$L$5))/2)*(1+R80-Q80)*(1+S80)/(1-T80)*((1-M80+N80)+M80*(战斗属性模型!$L$8+O80-P80))*(1+U80)/(1-V80)</f>
        <v>23907791819.123405</v>
      </c>
      <c r="E80">
        <f>卡牌升级!B81+进阶!C81+圣盾!B81+装备强化24!AK81+洗练!T80+镶嵌!Q81</f>
        <v>13148</v>
      </c>
      <c r="F80">
        <f>卡牌升级!C81+进阶!D81+圣盾!C81+装备强化24!AL81+洗练!U80+镶嵌!R80</f>
        <v>291200</v>
      </c>
      <c r="G80">
        <f>进阶!E81+装备强化24!AO81</f>
        <v>0.35000000000000003</v>
      </c>
      <c r="H80">
        <f>进阶!F81+装备强化24!AP81</f>
        <v>0.35000000000000003</v>
      </c>
      <c r="I80">
        <f>卡牌升级!D81+进阶!G81+圣盾!D81+装备强化24!AM81+镶嵌!S80</f>
        <v>5449</v>
      </c>
      <c r="J80">
        <f>卡牌升级!E81+进阶!H81+圣盾!E81+装备强化24!AN81+镶嵌!T80</f>
        <v>5449</v>
      </c>
      <c r="K80">
        <f>进阶!I81+装备强化24!AQ81</f>
        <v>0.30000000000000004</v>
      </c>
      <c r="L80">
        <f>进阶!J81+装备强化24!AR81</f>
        <v>0.30000000000000004</v>
      </c>
      <c r="M80">
        <f>进阶!K81+装备强化24!AS81</f>
        <v>0.11</v>
      </c>
      <c r="N80">
        <f>进阶!L81</f>
        <v>0.05</v>
      </c>
      <c r="O80">
        <f>装备强化24!AT81</f>
        <v>0.08</v>
      </c>
      <c r="P80">
        <v>0.2</v>
      </c>
      <c r="Q80">
        <v>0.1</v>
      </c>
      <c r="R80">
        <v>0.2</v>
      </c>
      <c r="S80">
        <f>进阶!M81</f>
        <v>0.1</v>
      </c>
      <c r="T80">
        <f>进阶!N81</f>
        <v>0.05</v>
      </c>
      <c r="U80">
        <f>进阶!O81</f>
        <v>0.05</v>
      </c>
      <c r="V80">
        <f>进阶!P81</f>
        <v>0.05</v>
      </c>
    </row>
    <row r="81" spans="1:22" x14ac:dyDescent="0.2">
      <c r="A81">
        <v>80</v>
      </c>
      <c r="B81">
        <f>E81*(1+G81)*F81*(1+H81)/((I81*(1+K81)/(I81*(1+K81)+A81*战斗属性模型!$L$4+战斗属性模型!$L$5)+J81*(1+L81)/(J81*(1+L81)+A81*战斗属性模型!$L$4+战斗属性模型!$L$5))/2)*(1+R81-Q81)*(1+S81)/(1-T81)*((1-M81+N81)+M81*(战斗属性模型!$L$8+O81-P81))</f>
        <v>23533497366.120216</v>
      </c>
      <c r="C81">
        <f t="shared" si="1"/>
        <v>70600492098.360657</v>
      </c>
      <c r="D81">
        <f>E81*(1+G81)*F81*(1+H81)/((I81*(1+K81)/(I81*(1+K81)+A81*战斗属性模型!$L$4+战斗属性模型!$L$5)+J81*(1+L81)/(J81*(1+L81)+A81*战斗属性模型!$L$4+战斗属性模型!$L$5))/2)*(1+R81-Q81)*(1+S81)/(1-T81)*((1-M81+N81)+M81*(战斗属性模型!$L$8+O81-P81))*(1+U81)/(1-V81)</f>
        <v>26010707615.185505</v>
      </c>
      <c r="E81">
        <f>卡牌升级!B82+进阶!C82+圣盾!B82+装备强化24!AK82+洗练!T81+镶嵌!Q82</f>
        <v>13358</v>
      </c>
      <c r="F81">
        <f>卡牌升级!C82+进阶!D82+圣盾!C82+装备强化24!AL82+洗练!U81+镶嵌!R81</f>
        <v>296450</v>
      </c>
      <c r="G81">
        <f>进阶!E82+装备强化24!AO82</f>
        <v>0.35000000000000003</v>
      </c>
      <c r="H81">
        <f>进阶!F82+装备强化24!AP82</f>
        <v>0.35000000000000003</v>
      </c>
      <c r="I81">
        <f>卡牌升级!D82+进阶!G82+圣盾!D82+装备强化24!AM82+镶嵌!S81</f>
        <v>5554</v>
      </c>
      <c r="J81">
        <f>卡牌升级!E82+进阶!H82+圣盾!E82+装备强化24!AN82+镶嵌!T81</f>
        <v>5554</v>
      </c>
      <c r="K81">
        <f>进阶!I82+装备强化24!AQ82</f>
        <v>0.30000000000000004</v>
      </c>
      <c r="L81">
        <f>进阶!J82+装备强化24!AR82</f>
        <v>0.30000000000000004</v>
      </c>
      <c r="M81">
        <f>进阶!K82+装备强化24!AS82</f>
        <v>0.11</v>
      </c>
      <c r="N81">
        <f>进阶!L82</f>
        <v>0.05</v>
      </c>
      <c r="O81">
        <f>装备强化24!AT82</f>
        <v>0.08</v>
      </c>
      <c r="P81">
        <v>0.2</v>
      </c>
      <c r="Q81">
        <v>0.1</v>
      </c>
      <c r="R81">
        <v>0.2</v>
      </c>
      <c r="S81">
        <f>进阶!M82</f>
        <v>0.1</v>
      </c>
      <c r="T81">
        <f>进阶!N82</f>
        <v>0.1</v>
      </c>
      <c r="U81">
        <f>进阶!O82</f>
        <v>0.05</v>
      </c>
      <c r="V81">
        <f>进阶!P82</f>
        <v>0.05</v>
      </c>
    </row>
    <row r="82" spans="1:22" x14ac:dyDescent="0.2">
      <c r="A82">
        <v>81</v>
      </c>
      <c r="B82">
        <f>E82*(1+G82)*F82*(1+H82)/((I82*(1+K82)/(I82*(1+K82)+A82*战斗属性模型!$L$4+战斗属性模型!$L$5)+J82*(1+L82)/(J82*(1+L82)+A82*战斗属性模型!$L$4+战斗属性模型!$L$5))/2)*(1+R82-Q82)*(1+S82)/(1-T82)*((1-M82+N82)+M82*(战斗属性模型!$L$8+O82-P82))</f>
        <v>23714019920.081844</v>
      </c>
      <c r="C82">
        <f t="shared" si="1"/>
        <v>71142059760.245529</v>
      </c>
      <c r="D82">
        <f>E82*(1+G82)*F82*(1+H82)/((I82*(1+K82)/(I82*(1+K82)+A82*战斗属性模型!$L$4+战斗属性模型!$L$5)+J82*(1+L82)/(J82*(1+L82)+A82*战斗属性模型!$L$4+战斗属性模型!$L$5))/2)*(1+R82-Q82)*(1+S82)/(1-T82)*((1-M82+N82)+M82*(战斗属性模型!$L$8+O82-P82))*(1+U82)/(1-V82)</f>
        <v>26210232543.248356</v>
      </c>
      <c r="E82">
        <f>卡牌升级!B83+进阶!C83+圣盾!B83+装备强化24!AK83+洗练!T82+镶嵌!Q83</f>
        <v>13368</v>
      </c>
      <c r="F82">
        <f>卡牌升级!C83+进阶!D83+圣盾!C83+装备强化24!AL83+洗练!U82+镶嵌!R82</f>
        <v>296700</v>
      </c>
      <c r="G82">
        <f>进阶!E83+装备强化24!AO83</f>
        <v>0.35000000000000003</v>
      </c>
      <c r="H82">
        <f>进阶!F83+装备强化24!AP83</f>
        <v>0.35000000000000003</v>
      </c>
      <c r="I82">
        <f>卡牌升级!D83+进阶!G83+圣盾!D83+装备强化24!AM83+镶嵌!S82</f>
        <v>5559</v>
      </c>
      <c r="J82">
        <f>卡牌升级!E83+进阶!H83+圣盾!E83+装备强化24!AN83+镶嵌!T82</f>
        <v>5559</v>
      </c>
      <c r="K82">
        <f>进阶!I83+装备强化24!AQ83</f>
        <v>0.30000000000000004</v>
      </c>
      <c r="L82">
        <f>进阶!J83+装备强化24!AR83</f>
        <v>0.30000000000000004</v>
      </c>
      <c r="M82">
        <f>进阶!K83+装备强化24!AS83</f>
        <v>0.11</v>
      </c>
      <c r="N82">
        <f>进阶!L83</f>
        <v>0.05</v>
      </c>
      <c r="O82">
        <f>装备强化24!AT83</f>
        <v>0.08</v>
      </c>
      <c r="P82">
        <v>0.2</v>
      </c>
      <c r="Q82">
        <v>0.1</v>
      </c>
      <c r="R82">
        <v>0.2</v>
      </c>
      <c r="S82">
        <f>进阶!M83</f>
        <v>0.1</v>
      </c>
      <c r="T82">
        <f>进阶!N83</f>
        <v>0.1</v>
      </c>
      <c r="U82">
        <f>进阶!O83</f>
        <v>0.05</v>
      </c>
      <c r="V82">
        <f>进阶!P83</f>
        <v>0.05</v>
      </c>
    </row>
    <row r="83" spans="1:22" x14ac:dyDescent="0.2">
      <c r="A83">
        <v>82</v>
      </c>
      <c r="B83">
        <f>E83*(1+G83)*F83*(1+H83)/((I83*(1+K83)/(I83*(1+K83)+A83*战斗属性模型!$L$4+战斗属性模型!$L$5)+J83*(1+L83)/(J83*(1+L83)+A83*战斗属性模型!$L$4+战斗属性模型!$L$5))/2)*(1+R83-Q83)*(1+S83)/(1-T83)*((1-M83+N83)+M83*(战斗属性模型!$L$8+O83-P83))</f>
        <v>23894769938.994003</v>
      </c>
      <c r="C83">
        <f t="shared" si="1"/>
        <v>71684309816.98201</v>
      </c>
      <c r="D83">
        <f>E83*(1+G83)*F83*(1+H83)/((I83*(1+K83)/(I83*(1+K83)+A83*战斗属性模型!$L$4+战斗属性模型!$L$5)+J83*(1+L83)/(J83*(1+L83)+A83*战斗属性模型!$L$4+战斗属性模型!$L$5))/2)*(1+R83-Q83)*(1+S83)/(1-T83)*((1-M83+N83)+M83*(战斗属性模型!$L$8+O83-P83))*(1+U83)/(1-V83)</f>
        <v>26410008879.940742</v>
      </c>
      <c r="E83">
        <f>卡牌升级!B84+进阶!C84+圣盾!B84+装备强化24!AK84+洗练!T83+镶嵌!Q84</f>
        <v>13378</v>
      </c>
      <c r="F83">
        <f>卡牌升级!C84+进阶!D84+圣盾!C84+装备强化24!AL84+洗练!U83+镶嵌!R83</f>
        <v>296950</v>
      </c>
      <c r="G83">
        <f>进阶!E84+装备强化24!AO84</f>
        <v>0.35000000000000003</v>
      </c>
      <c r="H83">
        <f>进阶!F84+装备强化24!AP84</f>
        <v>0.35000000000000003</v>
      </c>
      <c r="I83">
        <f>卡牌升级!D84+进阶!G84+圣盾!D84+装备强化24!AM84+镶嵌!S83</f>
        <v>5564</v>
      </c>
      <c r="J83">
        <f>卡牌升级!E84+进阶!H84+圣盾!E84+装备强化24!AN84+镶嵌!T83</f>
        <v>5564</v>
      </c>
      <c r="K83">
        <f>进阶!I84+装备强化24!AQ84</f>
        <v>0.30000000000000004</v>
      </c>
      <c r="L83">
        <f>进阶!J84+装备强化24!AR84</f>
        <v>0.30000000000000004</v>
      </c>
      <c r="M83">
        <f>进阶!K84+装备强化24!AS84</f>
        <v>0.11</v>
      </c>
      <c r="N83">
        <f>进阶!L84</f>
        <v>0.05</v>
      </c>
      <c r="O83">
        <f>装备强化24!AT84</f>
        <v>0.08</v>
      </c>
      <c r="P83">
        <v>0.2</v>
      </c>
      <c r="Q83">
        <v>0.1</v>
      </c>
      <c r="R83">
        <v>0.2</v>
      </c>
      <c r="S83">
        <f>进阶!M84</f>
        <v>0.1</v>
      </c>
      <c r="T83">
        <f>进阶!N84</f>
        <v>0.1</v>
      </c>
      <c r="U83">
        <f>进阶!O84</f>
        <v>0.05</v>
      </c>
      <c r="V83">
        <f>进阶!P84</f>
        <v>0.05</v>
      </c>
    </row>
    <row r="84" spans="1:22" x14ac:dyDescent="0.2">
      <c r="A84">
        <v>83</v>
      </c>
      <c r="B84">
        <f>E84*(1+G84)*F84*(1+H84)/((I84*(1+K84)/(I84*(1+K84)+A84*战斗属性模型!$L$4+战斗属性模型!$L$5)+J84*(1+L84)/(J84*(1+L84)+A84*战斗属性模型!$L$4+战斗属性模型!$L$5))/2)*(1+R84-Q84)*(1+S84)/(1-T84)*((1-M84+N84)+M84*(战斗属性模型!$L$8+O84-P84))</f>
        <v>24075747430.222099</v>
      </c>
      <c r="C84">
        <f t="shared" si="1"/>
        <v>72227242290.66629</v>
      </c>
      <c r="D84">
        <f>E84*(1+G84)*F84*(1+H84)/((I84*(1+K84)/(I84*(1+K84)+A84*战斗属性模型!$L$4+战斗属性模型!$L$5)+J84*(1+L84)/(J84*(1+L84)+A84*战斗属性模型!$L$4+战斗属性模型!$L$5))/2)*(1+R84-Q84)*(1+S84)/(1-T84)*((1-M84+N84)+M84*(战斗属性模型!$L$8+O84-P84))*(1+U84)/(1-V84)</f>
        <v>26610036633.403374</v>
      </c>
      <c r="E84">
        <f>卡牌升级!B85+进阶!C85+圣盾!B85+装备强化24!AK85+洗练!T84+镶嵌!Q85</f>
        <v>13388</v>
      </c>
      <c r="F84">
        <f>卡牌升级!C85+进阶!D85+圣盾!C85+装备强化24!AL85+洗练!U84+镶嵌!R84</f>
        <v>297200</v>
      </c>
      <c r="G84">
        <f>进阶!E85+装备强化24!AO85</f>
        <v>0.35000000000000003</v>
      </c>
      <c r="H84">
        <f>进阶!F85+装备强化24!AP85</f>
        <v>0.35000000000000003</v>
      </c>
      <c r="I84">
        <f>卡牌升级!D85+进阶!G85+圣盾!D85+装备强化24!AM85+镶嵌!S84</f>
        <v>5569</v>
      </c>
      <c r="J84">
        <f>卡牌升级!E85+进阶!H85+圣盾!E85+装备强化24!AN85+镶嵌!T84</f>
        <v>5569</v>
      </c>
      <c r="K84">
        <f>进阶!I85+装备强化24!AQ85</f>
        <v>0.30000000000000004</v>
      </c>
      <c r="L84">
        <f>进阶!J85+装备强化24!AR85</f>
        <v>0.30000000000000004</v>
      </c>
      <c r="M84">
        <f>进阶!K85+装备强化24!AS85</f>
        <v>0.11</v>
      </c>
      <c r="N84">
        <f>进阶!L85</f>
        <v>0.05</v>
      </c>
      <c r="O84">
        <f>装备强化24!AT85</f>
        <v>0.08</v>
      </c>
      <c r="P84">
        <v>0.2</v>
      </c>
      <c r="Q84">
        <v>0.1</v>
      </c>
      <c r="R84">
        <v>0.2</v>
      </c>
      <c r="S84">
        <f>进阶!M85</f>
        <v>0.1</v>
      </c>
      <c r="T84">
        <f>进阶!N85</f>
        <v>0.1</v>
      </c>
      <c r="U84">
        <f>进阶!O85</f>
        <v>0.05</v>
      </c>
      <c r="V84">
        <f>进阶!P85</f>
        <v>0.05</v>
      </c>
    </row>
    <row r="85" spans="1:22" x14ac:dyDescent="0.2">
      <c r="A85">
        <v>84</v>
      </c>
      <c r="B85">
        <f>E85*(1+G85)*F85*(1+H85)/((I85*(1+K85)/(I85*(1+K85)+A85*战斗属性模型!$L$4+战斗属性模型!$L$5)+J85*(1+L85)/(J85*(1+L85)+A85*战斗属性模型!$L$4+战斗属性模型!$L$5))/2)*(1+R85-Q85)*(1+S85)/(1-T85)*((1-M85+N85)+M85*(战斗属性模型!$L$8+O85-P85))</f>
        <v>24256952401.105091</v>
      </c>
      <c r="C85">
        <f t="shared" si="1"/>
        <v>72770857203.315277</v>
      </c>
      <c r="D85">
        <f>E85*(1+G85)*F85*(1+H85)/((I85*(1+K85)/(I85*(1+K85)+A85*战斗属性模型!$L$4+战斗属性模型!$L$5)+J85*(1+L85)/(J85*(1+L85)+A85*战斗属性模型!$L$4+战斗属性模型!$L$5))/2)*(1+R85-Q85)*(1+S85)/(1-T85)*((1-M85+N85)+M85*(战斗属性模型!$L$8+O85-P85))*(1+U85)/(1-V85)</f>
        <v>26810315811.747734</v>
      </c>
      <c r="E85">
        <f>卡牌升级!B86+进阶!C86+圣盾!B86+装备强化24!AK86+洗练!T85+镶嵌!Q86</f>
        <v>13398</v>
      </c>
      <c r="F85">
        <f>卡牌升级!C86+进阶!D86+圣盾!C86+装备强化24!AL86+洗练!U85+镶嵌!R85</f>
        <v>297450</v>
      </c>
      <c r="G85">
        <f>进阶!E86+装备强化24!AO86</f>
        <v>0.35000000000000003</v>
      </c>
      <c r="H85">
        <f>进阶!F86+装备强化24!AP86</f>
        <v>0.35000000000000003</v>
      </c>
      <c r="I85">
        <f>卡牌升级!D86+进阶!G86+圣盾!D86+装备强化24!AM86+镶嵌!S85</f>
        <v>5574</v>
      </c>
      <c r="J85">
        <f>卡牌升级!E86+进阶!H86+圣盾!E86+装备强化24!AN86+镶嵌!T85</f>
        <v>5574</v>
      </c>
      <c r="K85">
        <f>进阶!I86+装备强化24!AQ86</f>
        <v>0.30000000000000004</v>
      </c>
      <c r="L85">
        <f>进阶!J86+装备强化24!AR86</f>
        <v>0.30000000000000004</v>
      </c>
      <c r="M85">
        <f>进阶!K86+装备强化24!AS86</f>
        <v>0.11</v>
      </c>
      <c r="N85">
        <f>进阶!L86</f>
        <v>0.05</v>
      </c>
      <c r="O85">
        <f>装备强化24!AT86</f>
        <v>0.08</v>
      </c>
      <c r="P85">
        <v>0.2</v>
      </c>
      <c r="Q85">
        <v>0.1</v>
      </c>
      <c r="R85">
        <v>0.2</v>
      </c>
      <c r="S85">
        <f>进阶!M86</f>
        <v>0.1</v>
      </c>
      <c r="T85">
        <f>进阶!N86</f>
        <v>0.1</v>
      </c>
      <c r="U85">
        <f>进阶!O86</f>
        <v>0.05</v>
      </c>
      <c r="V85">
        <f>进阶!P86</f>
        <v>0.05</v>
      </c>
    </row>
    <row r="86" spans="1:22" x14ac:dyDescent="0.2">
      <c r="A86">
        <v>85</v>
      </c>
      <c r="B86">
        <f>E86*(1+G86)*F86*(1+H86)/((I86*(1+K86)/(I86*(1+K86)+A86*战斗属性模型!$L$4+战斗属性模型!$L$5)+J86*(1+L86)/(J86*(1+L86)+A86*战斗属性模型!$L$4+战斗属性模型!$L$5))/2)*(1+R86-Q86)*(1+S86)/(1-T86)*((1-M86+N86)+M86*(战斗属性模型!$L$8+O86-P86))</f>
        <v>25904381576.280094</v>
      </c>
      <c r="C86">
        <f t="shared" si="1"/>
        <v>77713144728.840286</v>
      </c>
      <c r="D86">
        <f>E86*(1+G86)*F86*(1+H86)/((I86*(1+K86)/(I86*(1+K86)+A86*战斗属性模型!$L$4+战斗属性模型!$L$5)+J86*(1+L86)/(J86*(1+L86)+A86*战斗属性模型!$L$4+战斗属性模型!$L$5))/2)*(1+R86-Q86)*(1+S86)/(1-T86)*((1-M86+N86)+M86*(战斗属性模型!$L$8+O86-P86))*(1+U86)/(1-V86)</f>
        <v>28631158584.309582</v>
      </c>
      <c r="E86">
        <f>卡牌升级!B87+进阶!C87+圣盾!B87+装备强化24!AK87+洗练!T86+镶嵌!Q87</f>
        <v>13608</v>
      </c>
      <c r="F86">
        <f>卡牌升级!C87+进阶!D87+圣盾!C87+装备强化24!AL87+洗练!U86+镶嵌!R86</f>
        <v>302700</v>
      </c>
      <c r="G86">
        <f>进阶!E87+装备强化24!AO87</f>
        <v>0.4</v>
      </c>
      <c r="H86">
        <f>进阶!F87+装备强化24!AP87</f>
        <v>0.35000000000000003</v>
      </c>
      <c r="I86">
        <f>卡牌升级!D87+进阶!G87+圣盾!D87+装备强化24!AM87+镶嵌!S86</f>
        <v>5679</v>
      </c>
      <c r="J86">
        <f>卡牌升级!E87+进阶!H87+圣盾!E87+装备强化24!AN87+镶嵌!T86</f>
        <v>5679</v>
      </c>
      <c r="K86">
        <f>进阶!I87+装备强化24!AQ87</f>
        <v>0.30000000000000004</v>
      </c>
      <c r="L86">
        <f>进阶!J87+装备强化24!AR87</f>
        <v>0.30000000000000004</v>
      </c>
      <c r="M86">
        <f>进阶!K87+装备强化24!AS87</f>
        <v>0.11</v>
      </c>
      <c r="N86">
        <f>进阶!L87</f>
        <v>0.05</v>
      </c>
      <c r="O86">
        <f>装备强化24!AT87</f>
        <v>0.08</v>
      </c>
      <c r="P86">
        <v>0.2</v>
      </c>
      <c r="Q86">
        <v>0.1</v>
      </c>
      <c r="R86">
        <v>0.2</v>
      </c>
      <c r="S86">
        <f>进阶!M87</f>
        <v>0.1</v>
      </c>
      <c r="T86">
        <f>进阶!N87</f>
        <v>0.1</v>
      </c>
      <c r="U86">
        <f>进阶!O87</f>
        <v>0.05</v>
      </c>
      <c r="V86">
        <f>进阶!P87</f>
        <v>0.05</v>
      </c>
    </row>
    <row r="87" spans="1:22" x14ac:dyDescent="0.2">
      <c r="A87">
        <v>86</v>
      </c>
      <c r="B87">
        <f>E87*(1+G87)*F87*(1+H87)/((I87*(1+K87)/(I87*(1+K87)+A87*战斗属性模型!$L$4+战斗属性模型!$L$5)+J87*(1+L87)/(J87*(1+L87)+A87*战斗属性模型!$L$4+战斗属性模型!$L$5))/2)*(1+R87-Q87)*(1+S87)/(1-T87)*((1-M87+N87)+M87*(战斗属性模型!$L$8+O87-P87))</f>
        <v>26095277363.137562</v>
      </c>
      <c r="C87">
        <f t="shared" si="1"/>
        <v>78285832089.412689</v>
      </c>
      <c r="D87">
        <f>E87*(1+G87)*F87*(1+H87)/((I87*(1+K87)/(I87*(1+K87)+A87*战斗属性模型!$L$4+战斗属性模型!$L$5)+J87*(1+L87)/(J87*(1+L87)+A87*战斗属性模型!$L$4+战斗属性模型!$L$5))/2)*(1+R87-Q87)*(1+S87)/(1-T87)*((1-M87+N87)+M87*(战斗属性模型!$L$8+O87-P87))*(1+U87)/(1-V87)</f>
        <v>28842148664.520466</v>
      </c>
      <c r="E87">
        <f>卡牌升级!B88+进阶!C88+圣盾!B88+装备强化24!AK88+洗练!T87+镶嵌!Q88</f>
        <v>13618</v>
      </c>
      <c r="F87">
        <f>卡牌升级!C88+进阶!D88+圣盾!C88+装备强化24!AL88+洗练!U87+镶嵌!R87</f>
        <v>302950</v>
      </c>
      <c r="G87">
        <f>进阶!E88+装备强化24!AO88</f>
        <v>0.4</v>
      </c>
      <c r="H87">
        <f>进阶!F88+装备强化24!AP88</f>
        <v>0.35000000000000003</v>
      </c>
      <c r="I87">
        <f>卡牌升级!D88+进阶!G88+圣盾!D88+装备强化24!AM88+镶嵌!S87</f>
        <v>5684</v>
      </c>
      <c r="J87">
        <f>卡牌升级!E88+进阶!H88+圣盾!E88+装备强化24!AN88+镶嵌!T87</f>
        <v>5684</v>
      </c>
      <c r="K87">
        <f>进阶!I88+装备强化24!AQ88</f>
        <v>0.30000000000000004</v>
      </c>
      <c r="L87">
        <f>进阶!J88+装备强化24!AR88</f>
        <v>0.30000000000000004</v>
      </c>
      <c r="M87">
        <f>进阶!K88+装备强化24!AS88</f>
        <v>0.11</v>
      </c>
      <c r="N87">
        <f>进阶!L88</f>
        <v>0.05</v>
      </c>
      <c r="O87">
        <f>装备强化24!AT88</f>
        <v>0.08</v>
      </c>
      <c r="P87">
        <v>0.2</v>
      </c>
      <c r="Q87">
        <v>0.1</v>
      </c>
      <c r="R87">
        <v>0.2</v>
      </c>
      <c r="S87">
        <f>进阶!M88</f>
        <v>0.1</v>
      </c>
      <c r="T87">
        <f>进阶!N88</f>
        <v>0.1</v>
      </c>
      <c r="U87">
        <f>进阶!O88</f>
        <v>0.05</v>
      </c>
      <c r="V87">
        <f>进阶!P88</f>
        <v>0.05</v>
      </c>
    </row>
    <row r="88" spans="1:22" x14ac:dyDescent="0.2">
      <c r="A88">
        <v>87</v>
      </c>
      <c r="B88">
        <f>E88*(1+G88)*F88*(1+H88)/((I88*(1+K88)/(I88*(1+K88)+A88*战斗属性模型!$L$4+战斗属性模型!$L$5)+J88*(1+L88)/(J88*(1+L88)+A88*战斗属性模型!$L$4+战斗属性模型!$L$5))/2)*(1+R88-Q88)*(1+S88)/(1-T88)*((1-M88+N88)+M88*(战斗属性模型!$L$8+O88-P88))</f>
        <v>26286409171.084976</v>
      </c>
      <c r="C88">
        <f t="shared" si="1"/>
        <v>78859227513.254929</v>
      </c>
      <c r="D88">
        <f>E88*(1+G88)*F88*(1+H88)/((I88*(1+K88)/(I88*(1+K88)+A88*战斗属性模型!$L$4+战斗属性模型!$L$5)+J88*(1+L88)/(J88*(1+L88)+A88*战斗属性模型!$L$4+战斗属性模型!$L$5))/2)*(1+R88-Q88)*(1+S88)/(1-T88)*((1-M88+N88)+M88*(战斗属性模型!$L$8+O88-P88))*(1+U88)/(1-V88)</f>
        <v>29053399610.146553</v>
      </c>
      <c r="E88">
        <f>卡牌升级!B89+进阶!C89+圣盾!B89+装备强化24!AK89+洗练!T88+镶嵌!Q89</f>
        <v>13628</v>
      </c>
      <c r="F88">
        <f>卡牌升级!C89+进阶!D89+圣盾!C89+装备强化24!AL89+洗练!U88+镶嵌!R88</f>
        <v>303200</v>
      </c>
      <c r="G88">
        <f>进阶!E89+装备强化24!AO89</f>
        <v>0.4</v>
      </c>
      <c r="H88">
        <f>进阶!F89+装备强化24!AP89</f>
        <v>0.35000000000000003</v>
      </c>
      <c r="I88">
        <f>卡牌升级!D89+进阶!G89+圣盾!D89+装备强化24!AM89+镶嵌!S88</f>
        <v>5689</v>
      </c>
      <c r="J88">
        <f>卡牌升级!E89+进阶!H89+圣盾!E89+装备强化24!AN89+镶嵌!T88</f>
        <v>5689</v>
      </c>
      <c r="K88">
        <f>进阶!I89+装备强化24!AQ89</f>
        <v>0.30000000000000004</v>
      </c>
      <c r="L88">
        <f>进阶!J89+装备强化24!AR89</f>
        <v>0.30000000000000004</v>
      </c>
      <c r="M88">
        <f>进阶!K89+装备强化24!AS89</f>
        <v>0.11</v>
      </c>
      <c r="N88">
        <f>进阶!L89</f>
        <v>0.05</v>
      </c>
      <c r="O88">
        <f>装备强化24!AT89</f>
        <v>0.08</v>
      </c>
      <c r="P88">
        <v>0.2</v>
      </c>
      <c r="Q88">
        <v>0.1</v>
      </c>
      <c r="R88">
        <v>0.2</v>
      </c>
      <c r="S88">
        <f>进阶!M89</f>
        <v>0.1</v>
      </c>
      <c r="T88">
        <f>进阶!N89</f>
        <v>0.1</v>
      </c>
      <c r="U88">
        <f>进阶!O89</f>
        <v>0.05</v>
      </c>
      <c r="V88">
        <f>进阶!P89</f>
        <v>0.05</v>
      </c>
    </row>
    <row r="89" spans="1:22" x14ac:dyDescent="0.2">
      <c r="A89">
        <v>88</v>
      </c>
      <c r="B89">
        <f>E89*(1+G89)*F89*(1+H89)/((I89*(1+K89)/(I89*(1+K89)+A89*战斗属性模型!$L$4+战斗属性模型!$L$5)+J89*(1+L89)/(J89*(1+L89)+A89*战斗属性模型!$L$4+战斗属性模型!$L$5))/2)*(1+R89-Q89)*(1+S89)/(1-T89)*((1-M89+N89)+M89*(战斗属性模型!$L$8+O89-P89))</f>
        <v>26477777007.246399</v>
      </c>
      <c r="C89">
        <f t="shared" si="1"/>
        <v>79433331021.739197</v>
      </c>
      <c r="D89">
        <f>E89*(1+G89)*F89*(1+H89)/((I89*(1+K89)/(I89*(1+K89)+A89*战斗属性模型!$L$4+战斗属性模型!$L$5)+J89*(1+L89)/(J89*(1+L89)+A89*战斗属性模型!$L$4+战斗属性模型!$L$5))/2)*(1+R89-Q89)*(1+S89)/(1-T89)*((1-M89+N89)+M89*(战斗属性模型!$L$8+O89-P89))*(1+U89)/(1-V89)</f>
        <v>29264911429.06181</v>
      </c>
      <c r="E89">
        <f>卡牌升级!B90+进阶!C90+圣盾!B90+装备强化24!AK90+洗练!T89+镶嵌!Q90</f>
        <v>13638</v>
      </c>
      <c r="F89">
        <f>卡牌升级!C90+进阶!D90+圣盾!C90+装备强化24!AL90+洗练!U89+镶嵌!R89</f>
        <v>303450</v>
      </c>
      <c r="G89">
        <f>进阶!E90+装备强化24!AO90</f>
        <v>0.4</v>
      </c>
      <c r="H89">
        <f>进阶!F90+装备强化24!AP90</f>
        <v>0.35000000000000003</v>
      </c>
      <c r="I89">
        <f>卡牌升级!D90+进阶!G90+圣盾!D90+装备强化24!AM90+镶嵌!S89</f>
        <v>5694</v>
      </c>
      <c r="J89">
        <f>卡牌升级!E90+进阶!H90+圣盾!E90+装备强化24!AN90+镶嵌!T89</f>
        <v>5694</v>
      </c>
      <c r="K89">
        <f>进阶!I90+装备强化24!AQ90</f>
        <v>0.30000000000000004</v>
      </c>
      <c r="L89">
        <f>进阶!J90+装备强化24!AR90</f>
        <v>0.30000000000000004</v>
      </c>
      <c r="M89">
        <f>进阶!K90+装备强化24!AS90</f>
        <v>0.11</v>
      </c>
      <c r="N89">
        <f>进阶!L90</f>
        <v>0.05</v>
      </c>
      <c r="O89">
        <f>装备强化24!AT90</f>
        <v>0.08</v>
      </c>
      <c r="P89">
        <v>0.2</v>
      </c>
      <c r="Q89">
        <v>0.1</v>
      </c>
      <c r="R89">
        <v>0.2</v>
      </c>
      <c r="S89">
        <f>进阶!M90</f>
        <v>0.1</v>
      </c>
      <c r="T89">
        <f>进阶!N90</f>
        <v>0.1</v>
      </c>
      <c r="U89">
        <f>进阶!O90</f>
        <v>0.05</v>
      </c>
      <c r="V89">
        <f>进阶!P90</f>
        <v>0.05</v>
      </c>
    </row>
    <row r="90" spans="1:22" x14ac:dyDescent="0.2">
      <c r="A90">
        <v>89</v>
      </c>
      <c r="B90">
        <f>E90*(1+G90)*F90*(1+H90)/((I90*(1+K90)/(I90*(1+K90)+A90*战斗属性模型!$L$4+战斗属性模型!$L$5)+J90*(1+L90)/(J90*(1+L90)+A90*战斗属性模型!$L$4+战斗属性模型!$L$5))/2)*(1+R90-Q90)*(1+S90)/(1-T90)*((1-M90+N90)+M90*(战斗属性模型!$L$8+O90-P90))</f>
        <v>26669380878.720882</v>
      </c>
      <c r="C90">
        <f t="shared" si="1"/>
        <v>80008142636.162643</v>
      </c>
      <c r="D90">
        <f>E90*(1+G90)*F90*(1+H90)/((I90*(1+K90)/(I90*(1+K90)+A90*战斗属性模型!$L$4+战斗属性模型!$L$5)+J90*(1+L90)/(J90*(1+L90)+A90*战斗属性模型!$L$4+战斗属性模型!$L$5))/2)*(1+R90-Q90)*(1+S90)/(1-T90)*((1-M90+N90)+M90*(战斗属性模型!$L$8+O90-P90))*(1+U90)/(1-V90)</f>
        <v>29476684129.112556</v>
      </c>
      <c r="E90">
        <f>卡牌升级!B91+进阶!C91+圣盾!B91+装备强化24!AK91+洗练!T90+镶嵌!Q91</f>
        <v>13648</v>
      </c>
      <c r="F90">
        <f>卡牌升级!C91+进阶!D91+圣盾!C91+装备强化24!AL91+洗练!U90+镶嵌!R90</f>
        <v>303700</v>
      </c>
      <c r="G90">
        <f>进阶!E91+装备强化24!AO91</f>
        <v>0.4</v>
      </c>
      <c r="H90">
        <f>进阶!F91+装备强化24!AP91</f>
        <v>0.35000000000000003</v>
      </c>
      <c r="I90">
        <f>卡牌升级!D91+进阶!G91+圣盾!D91+装备强化24!AM91+镶嵌!S90</f>
        <v>5699</v>
      </c>
      <c r="J90">
        <f>卡牌升级!E91+进阶!H91+圣盾!E91+装备强化24!AN91+镶嵌!T90</f>
        <v>5699</v>
      </c>
      <c r="K90">
        <f>进阶!I91+装备强化24!AQ91</f>
        <v>0.30000000000000004</v>
      </c>
      <c r="L90">
        <f>进阶!J91+装备强化24!AR91</f>
        <v>0.30000000000000004</v>
      </c>
      <c r="M90">
        <f>进阶!K91+装备强化24!AS91</f>
        <v>0.11</v>
      </c>
      <c r="N90">
        <f>进阶!L91</f>
        <v>0.05</v>
      </c>
      <c r="O90">
        <f>装备强化24!AT91</f>
        <v>0.08</v>
      </c>
      <c r="P90">
        <v>0.2</v>
      </c>
      <c r="Q90">
        <v>0.1</v>
      </c>
      <c r="R90">
        <v>0.2</v>
      </c>
      <c r="S90">
        <f>进阶!M91</f>
        <v>0.1</v>
      </c>
      <c r="T90">
        <f>进阶!N91</f>
        <v>0.1</v>
      </c>
      <c r="U90">
        <f>进阶!O91</f>
        <v>0.05</v>
      </c>
      <c r="V90">
        <f>进阶!P91</f>
        <v>0.05</v>
      </c>
    </row>
    <row r="91" spans="1:22" x14ac:dyDescent="0.2">
      <c r="A91">
        <v>90</v>
      </c>
      <c r="B91">
        <f>E91*(1+G91)*F91*(1+H91)/((I91*(1+K91)/(I91*(1+K91)+A91*战斗属性模型!$L$4+战斗属性模型!$L$5)+J91*(1+L91)/(J91*(1+L91)+A91*战斗属性模型!$L$4+战斗属性模型!$L$5))/2)*(1+R91-Q91)*(1+S91)/(1-T91)*((1-M91+N91)+M91*(战斗属性模型!$L$8+O91-P91))</f>
        <v>28456868548.78331</v>
      </c>
      <c r="C91">
        <f t="shared" si="1"/>
        <v>85370605646.34993</v>
      </c>
      <c r="D91">
        <f>E91*(1+G91)*F91*(1+H91)/((I91*(1+K91)/(I91*(1+K91)+A91*战斗属性模型!$L$4+战斗属性模型!$L$5)+J91*(1+L91)/(J91*(1+L91)+A91*战斗属性模型!$L$4+战斗属性模型!$L$5))/2)*(1+R91-Q91)*(1+S91)/(1-T91)*((1-M91+N91)+M91*(战斗属性模型!$L$8+O91-P91))*(1+U91)/(1-V91)</f>
        <v>31452328396.023663</v>
      </c>
      <c r="E91">
        <f>卡牌升级!B92+进阶!C92+圣盾!B92+装备强化24!AK92+洗练!T91+镶嵌!Q92</f>
        <v>13858</v>
      </c>
      <c r="F91">
        <f>卡牌升级!C92+进阶!D92+圣盾!C92+装备强化24!AL92+洗练!U91+镶嵌!R91</f>
        <v>308950</v>
      </c>
      <c r="G91">
        <f>进阶!E92+装备强化24!AO92</f>
        <v>0.4</v>
      </c>
      <c r="H91">
        <f>进阶!F92+装备强化24!AP92</f>
        <v>0.4</v>
      </c>
      <c r="I91">
        <f>卡牌升级!D92+进阶!G92+圣盾!D92+装备强化24!AM92+镶嵌!S91</f>
        <v>5804</v>
      </c>
      <c r="J91">
        <f>卡牌升级!E92+进阶!H92+圣盾!E92+装备强化24!AN92+镶嵌!T91</f>
        <v>5804</v>
      </c>
      <c r="K91">
        <f>进阶!I92+装备强化24!AQ92</f>
        <v>0.30000000000000004</v>
      </c>
      <c r="L91">
        <f>进阶!J92+装备强化24!AR92</f>
        <v>0.30000000000000004</v>
      </c>
      <c r="M91">
        <f>进阶!K92+装备强化24!AS92</f>
        <v>0.11</v>
      </c>
      <c r="N91">
        <f>进阶!L92</f>
        <v>0.05</v>
      </c>
      <c r="O91">
        <f>装备强化24!AT92</f>
        <v>0.08</v>
      </c>
      <c r="P91">
        <v>0.2</v>
      </c>
      <c r="Q91">
        <v>0.1</v>
      </c>
      <c r="R91">
        <v>0.2</v>
      </c>
      <c r="S91">
        <f>进阶!M92</f>
        <v>0.1</v>
      </c>
      <c r="T91">
        <f>进阶!N92</f>
        <v>0.1</v>
      </c>
      <c r="U91">
        <f>进阶!O92</f>
        <v>0.05</v>
      </c>
      <c r="V91">
        <f>进阶!P92</f>
        <v>0.05</v>
      </c>
    </row>
    <row r="92" spans="1:22" x14ac:dyDescent="0.2">
      <c r="A92">
        <v>91</v>
      </c>
      <c r="B92">
        <f>E92*(1+G92)*F92*(1+H92)/((I92*(1+K92)/(I92*(1+K92)+A92*战斗属性模型!$L$4+战斗属性模型!$L$5)+J92*(1+L92)/(J92*(1+L92)+A92*战斗属性模型!$L$4+战斗属性模型!$L$5))/2)*(1+R92-Q92)*(1+S92)/(1-T92)*((1-M92+N92)+M92*(战斗属性模型!$L$8+O92-P92))</f>
        <v>28658660286.968742</v>
      </c>
      <c r="C92">
        <f t="shared" si="1"/>
        <v>85975980860.906219</v>
      </c>
      <c r="D92">
        <f>E92*(1+G92)*F92*(1+H92)/((I92*(1+K92)/(I92*(1+K92)+A92*战斗属性模型!$L$4+战斗属性模型!$L$5)+J92*(1+L92)/(J92*(1+L92)+A92*战斗属性模型!$L$4+战斗属性模型!$L$5))/2)*(1+R92-Q92)*(1+S92)/(1-T92)*((1-M92+N92)+M92*(战斗属性模型!$L$8+O92-P92))*(1+U92)/(1-V92)</f>
        <v>31675361369.80756</v>
      </c>
      <c r="E92">
        <f>卡牌升级!B93+进阶!C93+圣盾!B93+装备强化24!AK93+洗练!T92+镶嵌!Q93</f>
        <v>13868</v>
      </c>
      <c r="F92">
        <f>卡牌升级!C93+进阶!D93+圣盾!C93+装备强化24!AL93+洗练!U92+镶嵌!R92</f>
        <v>309200</v>
      </c>
      <c r="G92">
        <f>进阶!E93+装备强化24!AO93</f>
        <v>0.4</v>
      </c>
      <c r="H92">
        <f>进阶!F93+装备强化24!AP93</f>
        <v>0.4</v>
      </c>
      <c r="I92">
        <f>卡牌升级!D93+进阶!G93+圣盾!D93+装备强化24!AM93+镶嵌!S92</f>
        <v>5809</v>
      </c>
      <c r="J92">
        <f>卡牌升级!E93+进阶!H93+圣盾!E93+装备强化24!AN93+镶嵌!T92</f>
        <v>5809</v>
      </c>
      <c r="K92">
        <f>进阶!I93+装备强化24!AQ93</f>
        <v>0.30000000000000004</v>
      </c>
      <c r="L92">
        <f>进阶!J93+装备强化24!AR93</f>
        <v>0.30000000000000004</v>
      </c>
      <c r="M92">
        <f>进阶!K93+装备强化24!AS93</f>
        <v>0.11</v>
      </c>
      <c r="N92">
        <f>进阶!L93</f>
        <v>0.05</v>
      </c>
      <c r="O92">
        <f>装备强化24!AT93</f>
        <v>0.08</v>
      </c>
      <c r="P92">
        <v>0.2</v>
      </c>
      <c r="Q92">
        <v>0.1</v>
      </c>
      <c r="R92">
        <v>0.2</v>
      </c>
      <c r="S92">
        <f>进阶!M93</f>
        <v>0.1</v>
      </c>
      <c r="T92">
        <f>进阶!N93</f>
        <v>0.1</v>
      </c>
      <c r="U92">
        <f>进阶!O93</f>
        <v>0.05</v>
      </c>
      <c r="V92">
        <f>进阶!P93</f>
        <v>0.05</v>
      </c>
    </row>
    <row r="93" spans="1:22" x14ac:dyDescent="0.2">
      <c r="A93">
        <v>92</v>
      </c>
      <c r="B93">
        <f>E93*(1+G93)*F93*(1+H93)/((I93*(1+K93)/(I93*(1+K93)+A93*战斗属性模型!$L$4+战斗属性模型!$L$5)+J93*(1+L93)/(J93*(1+L93)+A93*战斗属性模型!$L$4+战斗属性模型!$L$5))/2)*(1+R93-Q93)*(1+S93)/(1-T93)*((1-M93+N93)+M93*(战斗属性模型!$L$8+O93-P93))</f>
        <v>28860696914.910748</v>
      </c>
      <c r="C93">
        <f t="shared" si="1"/>
        <v>86582090744.732239</v>
      </c>
      <c r="D93">
        <f>E93*(1+G93)*F93*(1+H93)/((I93*(1+K93)/(I93*(1+K93)+A93*战斗属性模型!$L$4+战斗属性模型!$L$5)+J93*(1+L93)/(J93*(1+L93)+A93*战斗属性模型!$L$4+战斗属性模型!$L$5))/2)*(1+R93-Q93)*(1+S93)/(1-T93)*((1-M93+N93)+M93*(战斗属性模型!$L$8+O93-P93))*(1+U93)/(1-V93)</f>
        <v>31898665011.217144</v>
      </c>
      <c r="E93">
        <f>卡牌升级!B94+进阶!C94+圣盾!B94+装备强化24!AK94+洗练!T93+镶嵌!Q94</f>
        <v>13878</v>
      </c>
      <c r="F93">
        <f>卡牌升级!C94+进阶!D94+圣盾!C94+装备强化24!AL94+洗练!U93+镶嵌!R93</f>
        <v>309450</v>
      </c>
      <c r="G93">
        <f>进阶!E94+装备强化24!AO94</f>
        <v>0.4</v>
      </c>
      <c r="H93">
        <f>进阶!F94+装备强化24!AP94</f>
        <v>0.4</v>
      </c>
      <c r="I93">
        <f>卡牌升级!D94+进阶!G94+圣盾!D94+装备强化24!AM94+镶嵌!S93</f>
        <v>5814</v>
      </c>
      <c r="J93">
        <f>卡牌升级!E94+进阶!H94+圣盾!E94+装备强化24!AN94+镶嵌!T93</f>
        <v>5814</v>
      </c>
      <c r="K93">
        <f>进阶!I94+装备强化24!AQ94</f>
        <v>0.30000000000000004</v>
      </c>
      <c r="L93">
        <f>进阶!J94+装备强化24!AR94</f>
        <v>0.30000000000000004</v>
      </c>
      <c r="M93">
        <f>进阶!K94+装备强化24!AS94</f>
        <v>0.11</v>
      </c>
      <c r="N93">
        <f>进阶!L94</f>
        <v>0.05</v>
      </c>
      <c r="O93">
        <f>装备强化24!AT94</f>
        <v>0.08</v>
      </c>
      <c r="P93">
        <v>0.2</v>
      </c>
      <c r="Q93">
        <v>0.1</v>
      </c>
      <c r="R93">
        <v>0.2</v>
      </c>
      <c r="S93">
        <f>进阶!M94</f>
        <v>0.1</v>
      </c>
      <c r="T93">
        <f>进阶!N94</f>
        <v>0.1</v>
      </c>
      <c r="U93">
        <f>进阶!O94</f>
        <v>0.05</v>
      </c>
      <c r="V93">
        <f>进阶!P94</f>
        <v>0.05</v>
      </c>
    </row>
    <row r="94" spans="1:22" x14ac:dyDescent="0.2">
      <c r="A94">
        <v>93</v>
      </c>
      <c r="B94">
        <f>E94*(1+G94)*F94*(1+H94)/((I94*(1+K94)/(I94*(1+K94)+A94*战斗属性模型!$L$4+战斗属性模型!$L$5)+J94*(1+L94)/(J94*(1+L94)+A94*战斗属性模型!$L$4+战斗属性模型!$L$5))/2)*(1+R94-Q94)*(1+S94)/(1-T94)*((1-M94+N94)+M94*(战斗属性模型!$L$8+O94-P94))</f>
        <v>29062978439.510784</v>
      </c>
      <c r="C94">
        <f t="shared" si="1"/>
        <v>87188935318.532349</v>
      </c>
      <c r="D94">
        <f>E94*(1+G94)*F94*(1+H94)/((I94*(1+K94)/(I94*(1+K94)+A94*战斗属性模型!$L$4+战斗属性模型!$L$5)+J94*(1+L94)/(J94*(1+L94)+A94*战斗属性模型!$L$4+战斗属性模型!$L$5))/2)*(1+R94-Q94)*(1+S94)/(1-T94)*((1-M94+N94)+M94*(战斗属性模型!$L$8+O94-P94))*(1+U94)/(1-V94)</f>
        <v>32122239327.880344</v>
      </c>
      <c r="E94">
        <f>卡牌升级!B95+进阶!C95+圣盾!B95+装备强化24!AK95+洗练!T94+镶嵌!Q95</f>
        <v>13888</v>
      </c>
      <c r="F94">
        <f>卡牌升级!C95+进阶!D95+圣盾!C95+装备强化24!AL95+洗练!U94+镶嵌!R94</f>
        <v>309700</v>
      </c>
      <c r="G94">
        <f>进阶!E95+装备强化24!AO95</f>
        <v>0.4</v>
      </c>
      <c r="H94">
        <f>进阶!F95+装备强化24!AP95</f>
        <v>0.4</v>
      </c>
      <c r="I94">
        <f>卡牌升级!D95+进阶!G95+圣盾!D95+装备强化24!AM95+镶嵌!S94</f>
        <v>5819</v>
      </c>
      <c r="J94">
        <f>卡牌升级!E95+进阶!H95+圣盾!E95+装备强化24!AN95+镶嵌!T94</f>
        <v>5819</v>
      </c>
      <c r="K94">
        <f>进阶!I95+装备强化24!AQ95</f>
        <v>0.30000000000000004</v>
      </c>
      <c r="L94">
        <f>进阶!J95+装备强化24!AR95</f>
        <v>0.30000000000000004</v>
      </c>
      <c r="M94">
        <f>进阶!K95+装备强化24!AS95</f>
        <v>0.11</v>
      </c>
      <c r="N94">
        <f>进阶!L95</f>
        <v>0.05</v>
      </c>
      <c r="O94">
        <f>装备强化24!AT95</f>
        <v>0.08</v>
      </c>
      <c r="P94">
        <v>0.2</v>
      </c>
      <c r="Q94">
        <v>0.1</v>
      </c>
      <c r="R94">
        <v>0.2</v>
      </c>
      <c r="S94">
        <f>进阶!M95</f>
        <v>0.1</v>
      </c>
      <c r="T94">
        <f>进阶!N95</f>
        <v>0.1</v>
      </c>
      <c r="U94">
        <f>进阶!O95</f>
        <v>0.05</v>
      </c>
      <c r="V94">
        <f>进阶!P95</f>
        <v>0.05</v>
      </c>
    </row>
    <row r="95" spans="1:22" x14ac:dyDescent="0.2">
      <c r="A95">
        <v>94</v>
      </c>
      <c r="B95">
        <f>E95*(1+G95)*F95*(1+H95)/((I95*(1+K95)/(I95*(1+K95)+A95*战斗属性模型!$L$4+战斗属性模型!$L$5)+J95*(1+L95)/(J95*(1+L95)+A95*战斗属性模型!$L$4+战斗属性模型!$L$5))/2)*(1+R95-Q95)*(1+S95)/(1-T95)*((1-M95+N95)+M95*(战斗属性模型!$L$8+O95-P95))</f>
        <v>29265504867.646637</v>
      </c>
      <c r="C95">
        <f t="shared" si="1"/>
        <v>87796514602.939911</v>
      </c>
      <c r="D95">
        <f>E95*(1+G95)*F95*(1+H95)/((I95*(1+K95)/(I95*(1+K95)+A95*战斗属性模型!$L$4+战斗属性模型!$L$5)+J95*(1+L95)/(J95*(1+L95)+A95*战斗属性模型!$L$4+战斗属性模型!$L$5))/2)*(1+R95-Q95)*(1+S95)/(1-T95)*((1-M95+N95)+M95*(战斗属性模型!$L$8+O95-P95))*(1+U95)/(1-V95)</f>
        <v>32346084327.398914</v>
      </c>
      <c r="E95">
        <f>卡牌升级!B96+进阶!C96+圣盾!B96+装备强化24!AK96+洗练!T95+镶嵌!Q96</f>
        <v>13898</v>
      </c>
      <c r="F95">
        <f>卡牌升级!C96+进阶!D96+圣盾!C96+装备强化24!AL96+洗练!U95+镶嵌!R95</f>
        <v>309950</v>
      </c>
      <c r="G95">
        <f>进阶!E96+装备强化24!AO96</f>
        <v>0.4</v>
      </c>
      <c r="H95">
        <f>进阶!F96+装备强化24!AP96</f>
        <v>0.4</v>
      </c>
      <c r="I95">
        <f>卡牌升级!D96+进阶!G96+圣盾!D96+装备强化24!AM96+镶嵌!S95</f>
        <v>5824</v>
      </c>
      <c r="J95">
        <f>卡牌升级!E96+进阶!H96+圣盾!E96+装备强化24!AN96+镶嵌!T95</f>
        <v>5824</v>
      </c>
      <c r="K95">
        <f>进阶!I96+装备强化24!AQ96</f>
        <v>0.30000000000000004</v>
      </c>
      <c r="L95">
        <f>进阶!J96+装备强化24!AR96</f>
        <v>0.30000000000000004</v>
      </c>
      <c r="M95">
        <f>进阶!K96+装备强化24!AS96</f>
        <v>0.11</v>
      </c>
      <c r="N95">
        <f>进阶!L96</f>
        <v>0.05</v>
      </c>
      <c r="O95">
        <f>装备强化24!AT96</f>
        <v>0.08</v>
      </c>
      <c r="P95">
        <v>0.2</v>
      </c>
      <c r="Q95">
        <v>0.1</v>
      </c>
      <c r="R95">
        <v>0.2</v>
      </c>
      <c r="S95">
        <f>进阶!M96</f>
        <v>0.1</v>
      </c>
      <c r="T95">
        <f>进阶!N96</f>
        <v>0.1</v>
      </c>
      <c r="U95">
        <f>进阶!O96</f>
        <v>0.05</v>
      </c>
      <c r="V95">
        <f>进阶!P96</f>
        <v>0.05</v>
      </c>
    </row>
    <row r="96" spans="1:22" x14ac:dyDescent="0.2">
      <c r="A96">
        <v>95</v>
      </c>
      <c r="B96">
        <f>E96*(1+G96)*F96*(1+H96)/((I96*(1+K96)/(I96*(1+K96)+A96*战斗属性模型!$L$4+战斗属性模型!$L$5)+J96*(1+L96)/(J96*(1+L96)+A96*战斗属性模型!$L$4+战斗属性模型!$L$5))/2)*(1+R96-Q96)*(1+S96)/(1-T96)*((1-M96+N96)+M96*(战斗属性模型!$L$8+O96-P96))</f>
        <v>30088212579.784943</v>
      </c>
      <c r="C96">
        <f t="shared" si="1"/>
        <v>90264637739.354828</v>
      </c>
      <c r="D96">
        <f>E96*(1+G96)*F96*(1+H96)/((I96*(1+K96)/(I96*(1+K96)+A96*战斗属性模型!$L$4+战斗属性模型!$L$5)+J96*(1+L96)/(J96*(1+L96)+A96*战斗属性模型!$L$4+战斗属性模型!$L$5))/2)*(1+R96-Q96)*(1+S96)/(1-T96)*((1-M96+N96)+M96*(战斗属性模型!$L$8+O96-P96))*(1+U96)/(1-V96)</f>
        <v>34838982987.119408</v>
      </c>
      <c r="E96">
        <f>卡牌升级!B97+进阶!C97+圣盾!B97+装备强化24!AK97+洗练!T96+镶嵌!Q97</f>
        <v>14108</v>
      </c>
      <c r="F96">
        <f>卡牌升级!C97+进阶!D97+圣盾!C97+装备强化24!AL97+洗练!U96+镶嵌!R96</f>
        <v>315200</v>
      </c>
      <c r="G96">
        <f>进阶!E97+装备强化24!AO97</f>
        <v>0.4</v>
      </c>
      <c r="H96">
        <f>进阶!F97+装备强化24!AP97</f>
        <v>0.4</v>
      </c>
      <c r="I96">
        <f>卡牌升级!D97+进阶!G97+圣盾!D97+装备强化24!AM97+镶嵌!S96</f>
        <v>5929</v>
      </c>
      <c r="J96">
        <f>卡牌升级!E97+进阶!H97+圣盾!E97+装备强化24!AN97+镶嵌!T96</f>
        <v>5929</v>
      </c>
      <c r="K96">
        <f>进阶!I97+装备强化24!AQ97</f>
        <v>0.30000000000000004</v>
      </c>
      <c r="L96">
        <f>进阶!J97+装备强化24!AR97</f>
        <v>0.30000000000000004</v>
      </c>
      <c r="M96">
        <f>进阶!K97+装备强化24!AS97</f>
        <v>0.11</v>
      </c>
      <c r="N96">
        <f>进阶!L97</f>
        <v>0.05</v>
      </c>
      <c r="O96">
        <f>装备强化24!AT97</f>
        <v>0.08</v>
      </c>
      <c r="P96">
        <v>0.2</v>
      </c>
      <c r="Q96">
        <v>0.1</v>
      </c>
      <c r="R96">
        <v>0.2</v>
      </c>
      <c r="S96">
        <f>进阶!M97</f>
        <v>0.1</v>
      </c>
      <c r="T96">
        <f>进阶!N97</f>
        <v>0.1</v>
      </c>
      <c r="U96">
        <f>进阶!O97</f>
        <v>0.1</v>
      </c>
      <c r="V96">
        <f>进阶!P97</f>
        <v>0.05</v>
      </c>
    </row>
    <row r="97" spans="1:22" x14ac:dyDescent="0.2">
      <c r="A97">
        <v>96</v>
      </c>
      <c r="B97">
        <f>E97*(1+G97)*F97*(1+H97)/((I97*(1+K97)/(I97*(1+K97)+A97*战斗属性模型!$L$4+战斗属性模型!$L$5)+J97*(1+L97)/(J97*(1+L97)+A97*战斗属性模型!$L$4+战斗属性模型!$L$5))/2)*(1+R97-Q97)*(1+S97)/(1-T97)*((1-M97+N97)+M97*(战斗属性模型!$L$8+O97-P97))</f>
        <v>30293831879.593342</v>
      </c>
      <c r="C97">
        <f t="shared" si="1"/>
        <v>90881495638.780029</v>
      </c>
      <c r="D97">
        <f>E97*(1+G97)*F97*(1+H97)/((I97*(1+K97)/(I97*(1+K97)+A97*战斗属性模型!$L$4+战斗属性模型!$L$5)+J97*(1+L97)/(J97*(1+L97)+A97*战斗属性模型!$L$4+战斗属性模型!$L$5))/2)*(1+R97-Q97)*(1+S97)/(1-T97)*((1-M97+N97)+M97*(战斗属性模型!$L$8+O97-P97))*(1+U97)/(1-V97)</f>
        <v>35077068492.160713</v>
      </c>
      <c r="E97">
        <f>卡牌升级!B98+进阶!C98+圣盾!B98+装备强化24!AK98+洗练!T97+镶嵌!Q98</f>
        <v>14118</v>
      </c>
      <c r="F97">
        <f>卡牌升级!C98+进阶!D98+圣盾!C98+装备强化24!AL98+洗练!U97+镶嵌!R97</f>
        <v>315450</v>
      </c>
      <c r="G97">
        <f>进阶!E98+装备强化24!AO98</f>
        <v>0.4</v>
      </c>
      <c r="H97">
        <f>进阶!F98+装备强化24!AP98</f>
        <v>0.4</v>
      </c>
      <c r="I97">
        <f>卡牌升级!D98+进阶!G98+圣盾!D98+装备强化24!AM98+镶嵌!S97</f>
        <v>5934</v>
      </c>
      <c r="J97">
        <f>卡牌升级!E98+进阶!H98+圣盾!E98+装备强化24!AN98+镶嵌!T97</f>
        <v>5934</v>
      </c>
      <c r="K97">
        <f>进阶!I98+装备强化24!AQ98</f>
        <v>0.30000000000000004</v>
      </c>
      <c r="L97">
        <f>进阶!J98+装备强化24!AR98</f>
        <v>0.30000000000000004</v>
      </c>
      <c r="M97">
        <f>进阶!K98+装备强化24!AS98</f>
        <v>0.11</v>
      </c>
      <c r="N97">
        <f>进阶!L98</f>
        <v>0.05</v>
      </c>
      <c r="O97">
        <f>装备强化24!AT98</f>
        <v>0.08</v>
      </c>
      <c r="P97">
        <v>0.2</v>
      </c>
      <c r="Q97">
        <v>0.1</v>
      </c>
      <c r="R97">
        <v>0.2</v>
      </c>
      <c r="S97">
        <f>进阶!M98</f>
        <v>0.1</v>
      </c>
      <c r="T97">
        <f>进阶!N98</f>
        <v>0.1</v>
      </c>
      <c r="U97">
        <f>进阶!O98</f>
        <v>0.1</v>
      </c>
      <c r="V97">
        <f>进阶!P98</f>
        <v>0.05</v>
      </c>
    </row>
    <row r="98" spans="1:22" x14ac:dyDescent="0.2">
      <c r="A98">
        <v>97</v>
      </c>
      <c r="B98">
        <f>E98*(1+G98)*F98*(1+H98)/((I98*(1+K98)/(I98*(1+K98)+A98*战斗属性模型!$L$4+战斗属性模型!$L$5)+J98*(1+L98)/(J98*(1+L98)+A98*战斗属性模型!$L$4+战斗属性模型!$L$5))/2)*(1+R98-Q98)*(1+S98)/(1-T98)*((1-M98+N98)+M98*(战斗属性模型!$L$8+O98-P98))</f>
        <v>30499696187.878685</v>
      </c>
      <c r="C98">
        <f t="shared" si="1"/>
        <v>91499088563.636047</v>
      </c>
      <c r="D98">
        <f>E98*(1+G98)*F98*(1+H98)/((I98*(1+K98)/(I98*(1+K98)+A98*战斗属性模型!$L$4+战斗属性模型!$L$5)+J98*(1+L98)/(J98*(1+L98)+A98*战斗属性模型!$L$4+战斗属性模型!$L$5))/2)*(1+R98-Q98)*(1+S98)/(1-T98)*((1-M98+N98)+M98*(战斗属性模型!$L$8+O98-P98))*(1+U98)/(1-V98)</f>
        <v>35315437691.227959</v>
      </c>
      <c r="E98">
        <f>卡牌升级!B99+进阶!C99+圣盾!B99+装备强化24!AK99+洗练!T98+镶嵌!Q99</f>
        <v>14128</v>
      </c>
      <c r="F98">
        <f>卡牌升级!C99+进阶!D99+圣盾!C99+装备强化24!AL99+洗练!U98+镶嵌!R98</f>
        <v>315700</v>
      </c>
      <c r="G98">
        <f>进阶!E99+装备强化24!AO99</f>
        <v>0.4</v>
      </c>
      <c r="H98">
        <f>进阶!F99+装备强化24!AP99</f>
        <v>0.4</v>
      </c>
      <c r="I98">
        <f>卡牌升级!D99+进阶!G99+圣盾!D99+装备强化24!AM99+镶嵌!S98</f>
        <v>5939</v>
      </c>
      <c r="J98">
        <f>卡牌升级!E99+进阶!H99+圣盾!E99+装备强化24!AN99+镶嵌!T98</f>
        <v>5939</v>
      </c>
      <c r="K98">
        <f>进阶!I99+装备强化24!AQ99</f>
        <v>0.30000000000000004</v>
      </c>
      <c r="L98">
        <f>进阶!J99+装备强化24!AR99</f>
        <v>0.30000000000000004</v>
      </c>
      <c r="M98">
        <f>进阶!K99+装备强化24!AS99</f>
        <v>0.11</v>
      </c>
      <c r="N98">
        <f>进阶!L99</f>
        <v>0.05</v>
      </c>
      <c r="O98">
        <f>装备强化24!AT99</f>
        <v>0.08</v>
      </c>
      <c r="P98">
        <v>0.2</v>
      </c>
      <c r="Q98">
        <v>0.1</v>
      </c>
      <c r="R98">
        <v>0.2</v>
      </c>
      <c r="S98">
        <f>进阶!M99</f>
        <v>0.1</v>
      </c>
      <c r="T98">
        <f>进阶!N99</f>
        <v>0.1</v>
      </c>
      <c r="U98">
        <f>进阶!O99</f>
        <v>0.1</v>
      </c>
      <c r="V98">
        <f>进阶!P99</f>
        <v>0.05</v>
      </c>
    </row>
    <row r="99" spans="1:22" x14ac:dyDescent="0.2">
      <c r="A99">
        <v>98</v>
      </c>
      <c r="B99">
        <f>E99*(1+G99)*F99*(1+H99)/((I99*(1+K99)/(I99*(1+K99)+A99*战斗属性模型!$L$4+战斗属性模型!$L$5)+J99*(1+L99)/(J99*(1+L99)+A99*战斗属性模型!$L$4+战斗属性模型!$L$5))/2)*(1+R99-Q99)*(1+S99)/(1-T99)*((1-M99+N99)+M99*(战斗属性模型!$L$8+O99-P99))</f>
        <v>30705805511.097733</v>
      </c>
      <c r="C99">
        <f t="shared" si="1"/>
        <v>92117416533.293198</v>
      </c>
      <c r="D99">
        <f>E99*(1+G99)*F99*(1+H99)/((I99*(1+K99)/(I99*(1+K99)+A99*战斗属性模型!$L$4+战斗属性模型!$L$5)+J99*(1+L99)/(J99*(1+L99)+A99*战斗属性模型!$L$4+战斗属性模型!$L$5))/2)*(1+R99-Q99)*(1+S99)/(1-T99)*((1-M99+N99)+M99*(战斗属性模型!$L$8+O99-P99))*(1+U99)/(1-V99)</f>
        <v>35554090591.797379</v>
      </c>
      <c r="E99">
        <f>卡牌升级!B100+进阶!C100+圣盾!B100+装备强化24!AK100+洗练!T99+镶嵌!Q100</f>
        <v>14138</v>
      </c>
      <c r="F99">
        <f>卡牌升级!C100+进阶!D100+圣盾!C100+装备强化24!AL100+洗练!U99+镶嵌!R99</f>
        <v>315950</v>
      </c>
      <c r="G99">
        <f>进阶!E100+装备强化24!AO100</f>
        <v>0.4</v>
      </c>
      <c r="H99">
        <f>进阶!F100+装备强化24!AP100</f>
        <v>0.4</v>
      </c>
      <c r="I99">
        <f>卡牌升级!D100+进阶!G100+圣盾!D100+装备强化24!AM100+镶嵌!S99</f>
        <v>5944</v>
      </c>
      <c r="J99">
        <f>卡牌升级!E100+进阶!H100+圣盾!E100+装备强化24!AN100+镶嵌!T99</f>
        <v>5944</v>
      </c>
      <c r="K99">
        <f>进阶!I100+装备强化24!AQ100</f>
        <v>0.30000000000000004</v>
      </c>
      <c r="L99">
        <f>进阶!J100+装备强化24!AR100</f>
        <v>0.30000000000000004</v>
      </c>
      <c r="M99">
        <f>进阶!K100+装备强化24!AS100</f>
        <v>0.11</v>
      </c>
      <c r="N99">
        <f>进阶!L100</f>
        <v>0.05</v>
      </c>
      <c r="O99">
        <f>装备强化24!AT100</f>
        <v>0.08</v>
      </c>
      <c r="P99">
        <v>0.2</v>
      </c>
      <c r="Q99">
        <v>0.1</v>
      </c>
      <c r="R99">
        <v>0.2</v>
      </c>
      <c r="S99">
        <f>进阶!M100</f>
        <v>0.1</v>
      </c>
      <c r="T99">
        <f>进阶!N100</f>
        <v>0.1</v>
      </c>
      <c r="U99">
        <f>进阶!O100</f>
        <v>0.1</v>
      </c>
      <c r="V99">
        <f>进阶!P100</f>
        <v>0.05</v>
      </c>
    </row>
    <row r="100" spans="1:22" x14ac:dyDescent="0.2">
      <c r="A100">
        <v>99</v>
      </c>
      <c r="B100">
        <f>E100*(1+G100)*F100*(1+H100)/((I100*(1+K100)/(I100*(1+K100)+A100*战斗属性模型!$L$4+战斗属性模型!$L$5)+J100*(1+L100)/(J100*(1+L100)+A100*战斗属性模型!$L$4+战斗属性模型!$L$5))/2)*(1+R100-Q100)*(1+S100)/(1-T100)*((1-M100+N100)+M100*(战斗属性模型!$L$8+O100-P100))</f>
        <v>30912159855.685509</v>
      </c>
      <c r="C100">
        <f t="shared" si="1"/>
        <v>92736479567.056519</v>
      </c>
      <c r="D100">
        <f>E100*(1+G100)*F100*(1+H100)/((I100*(1+K100)/(I100*(1+K100)+A100*战斗属性模型!$L$4+战斗属性模型!$L$5)+J100*(1+L100)/(J100*(1+L100)+A100*战斗属性模型!$L$4+战斗属性模型!$L$5))/2)*(1+R100-Q100)*(1+S100)/(1-T100)*((1-M100+N100)+M100*(战斗属性模型!$L$8+O100-P100))*(1+U100)/(1-V100)</f>
        <v>35793027201.320068</v>
      </c>
      <c r="E100">
        <f>卡牌升级!B101+进阶!C101+圣盾!B101+装备强化24!AK101+洗练!T100+镶嵌!Q101</f>
        <v>14148</v>
      </c>
      <c r="F100">
        <f>卡牌升级!C101+进阶!D101+圣盾!C101+装备强化24!AL101+洗练!U100+镶嵌!R100</f>
        <v>316200</v>
      </c>
      <c r="G100">
        <f>进阶!E101+装备强化24!AO101</f>
        <v>0.4</v>
      </c>
      <c r="H100">
        <f>进阶!F101+装备强化24!AP101</f>
        <v>0.4</v>
      </c>
      <c r="I100">
        <f>卡牌升级!D101+进阶!G101+圣盾!D101+装备强化24!AM101+镶嵌!S100</f>
        <v>5949</v>
      </c>
      <c r="J100">
        <f>卡牌升级!E101+进阶!H101+圣盾!E101+装备强化24!AN101+镶嵌!T100</f>
        <v>5949</v>
      </c>
      <c r="K100">
        <f>进阶!I101+装备强化24!AQ101</f>
        <v>0.30000000000000004</v>
      </c>
      <c r="L100">
        <f>进阶!J101+装备强化24!AR101</f>
        <v>0.30000000000000004</v>
      </c>
      <c r="M100">
        <f>进阶!K101+装备强化24!AS101</f>
        <v>0.11</v>
      </c>
      <c r="N100">
        <f>进阶!L101</f>
        <v>0.05</v>
      </c>
      <c r="O100">
        <f>装备强化24!AT101</f>
        <v>0.08</v>
      </c>
      <c r="P100">
        <v>0.2</v>
      </c>
      <c r="Q100">
        <v>0.1</v>
      </c>
      <c r="R100">
        <v>0.2</v>
      </c>
      <c r="S100">
        <f>进阶!M101</f>
        <v>0.1</v>
      </c>
      <c r="T100">
        <f>进阶!N101</f>
        <v>0.1</v>
      </c>
      <c r="U100">
        <f>进阶!O101</f>
        <v>0.1</v>
      </c>
      <c r="V100">
        <f>进阶!P101</f>
        <v>0.05</v>
      </c>
    </row>
    <row r="101" spans="1:22" x14ac:dyDescent="0.2">
      <c r="A101">
        <v>100</v>
      </c>
      <c r="B101">
        <f>E101*(1+G101)*F101*(1+H101)/((I101*(1+K101)/(I101*(1+K101)+A101*战斗属性模型!$L$4+战斗属性模型!$L$5)+J101*(1+L101)/(J101*(1+L101)+A101*战斗属性模型!$L$4+战斗属性模型!$L$5))/2)*(1+R101-Q101)*(1+S101)/(1-T101)*((1-M101+N101)+M101*(战斗属性模型!$L$8+O101-P101))</f>
        <v>31757848969.591053</v>
      </c>
      <c r="C101">
        <f t="shared" si="1"/>
        <v>95273546908.773163</v>
      </c>
      <c r="D101">
        <f>E101*(1+G101)*F101*(1+H101)/((I101*(1+K101)/(I101*(1+K101)+A101*战斗属性模型!$L$4+战斗属性模型!$L$5)+J101*(1+L101)/(J101*(1+L101)+A101*战斗属性模型!$L$4+战斗属性模型!$L$5))/2)*(1+R101-Q101)*(1+S101)/(1-T101)*((1-M101+N101)+M101*(战斗属性模型!$L$8+O101-P101))*(1+U101)/(1-V101)</f>
        <v>38815148740.61129</v>
      </c>
      <c r="E101">
        <f>卡牌升级!B102+进阶!C102+圣盾!B102+装备强化24!AK102+洗练!T101+镶嵌!Q102</f>
        <v>14358</v>
      </c>
      <c r="F101">
        <f>卡牌升级!C102+进阶!D102+圣盾!C102+装备强化24!AL102+洗练!U101+镶嵌!R101</f>
        <v>321450</v>
      </c>
      <c r="G101">
        <f>进阶!E102+装备强化24!AO102</f>
        <v>0.4</v>
      </c>
      <c r="H101">
        <f>进阶!F102+装备强化24!AP102</f>
        <v>0.4</v>
      </c>
      <c r="I101">
        <f>卡牌升级!D102+进阶!G102+圣盾!D102+装备强化24!AM102+镶嵌!S101</f>
        <v>6054</v>
      </c>
      <c r="J101">
        <f>卡牌升级!E102+进阶!H102+圣盾!E102+装备强化24!AN102+镶嵌!T101</f>
        <v>6054</v>
      </c>
      <c r="K101">
        <f>进阶!I102+装备强化24!AQ102</f>
        <v>0.30000000000000004</v>
      </c>
      <c r="L101">
        <f>进阶!J102+装备强化24!AR102</f>
        <v>0.30000000000000004</v>
      </c>
      <c r="M101">
        <f>进阶!K102+装备强化24!AS102</f>
        <v>0.11</v>
      </c>
      <c r="N101">
        <f>进阶!L102</f>
        <v>0.05</v>
      </c>
      <c r="O101">
        <f>装备强化24!AT102</f>
        <v>0.08</v>
      </c>
      <c r="P101">
        <v>0.2</v>
      </c>
      <c r="Q101">
        <v>0.1</v>
      </c>
      <c r="R101">
        <v>0.2</v>
      </c>
      <c r="S101">
        <f>进阶!M102</f>
        <v>0.1</v>
      </c>
      <c r="T101">
        <f>进阶!N102</f>
        <v>0.1</v>
      </c>
      <c r="U101">
        <f>进阶!O102</f>
        <v>0.1</v>
      </c>
      <c r="V101">
        <f>进阶!P102</f>
        <v>0.1</v>
      </c>
    </row>
  </sheetData>
  <phoneticPr fontId="1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FFFF00"/>
  </sheetPr>
  <dimension ref="A1:BP101"/>
  <sheetViews>
    <sheetView workbookViewId="0">
      <selection activeCell="J32" sqref="J32"/>
    </sheetView>
  </sheetViews>
  <sheetFormatPr defaultColWidth="9" defaultRowHeight="14.25" x14ac:dyDescent="0.2"/>
  <cols>
    <col min="11" max="11" width="17.625" customWidth="1"/>
    <col min="19" max="19" width="12.75" customWidth="1"/>
    <col min="67" max="67" width="11.375" customWidth="1"/>
  </cols>
  <sheetData>
    <row r="1" spans="1:68" x14ac:dyDescent="0.2">
      <c r="A1" t="s">
        <v>184</v>
      </c>
      <c r="B1" t="s">
        <v>161</v>
      </c>
      <c r="C1" t="s">
        <v>162</v>
      </c>
      <c r="D1" t="s">
        <v>165</v>
      </c>
      <c r="E1" t="s">
        <v>166</v>
      </c>
      <c r="F1" t="s">
        <v>185</v>
      </c>
      <c r="R1" t="s">
        <v>186</v>
      </c>
      <c r="S1" t="s">
        <v>161</v>
      </c>
      <c r="T1" t="s">
        <v>162</v>
      </c>
      <c r="U1" t="s">
        <v>165</v>
      </c>
      <c r="V1" t="s">
        <v>166</v>
      </c>
      <c r="W1" t="s">
        <v>185</v>
      </c>
      <c r="X1" t="s">
        <v>185</v>
      </c>
      <c r="Z1" t="s">
        <v>187</v>
      </c>
      <c r="AA1" t="s">
        <v>161</v>
      </c>
      <c r="AB1" t="s">
        <v>162</v>
      </c>
      <c r="AC1" t="s">
        <v>165</v>
      </c>
      <c r="AD1" t="s">
        <v>166</v>
      </c>
      <c r="AE1" t="s">
        <v>185</v>
      </c>
      <c r="AF1" t="s">
        <v>185</v>
      </c>
      <c r="AH1" t="s">
        <v>188</v>
      </c>
      <c r="AI1" t="s">
        <v>161</v>
      </c>
      <c r="AJ1" t="s">
        <v>162</v>
      </c>
      <c r="AK1" t="s">
        <v>165</v>
      </c>
      <c r="AL1" t="s">
        <v>166</v>
      </c>
      <c r="AM1" t="s">
        <v>185</v>
      </c>
      <c r="AN1" t="s">
        <v>185</v>
      </c>
      <c r="AQ1" t="s">
        <v>184</v>
      </c>
      <c r="AR1" t="s">
        <v>161</v>
      </c>
      <c r="AS1" t="s">
        <v>162</v>
      </c>
      <c r="AT1" t="s">
        <v>165</v>
      </c>
      <c r="AU1" t="s">
        <v>166</v>
      </c>
      <c r="AV1" t="s">
        <v>189</v>
      </c>
      <c r="AW1" t="s">
        <v>190</v>
      </c>
      <c r="AX1" t="s">
        <v>191</v>
      </c>
      <c r="AZ1" t="s">
        <v>184</v>
      </c>
      <c r="BA1" t="s">
        <v>161</v>
      </c>
      <c r="BB1" t="s">
        <v>162</v>
      </c>
      <c r="BC1" t="s">
        <v>165</v>
      </c>
      <c r="BD1" t="s">
        <v>166</v>
      </c>
      <c r="BE1" t="s">
        <v>192</v>
      </c>
      <c r="BF1" t="s">
        <v>193</v>
      </c>
      <c r="BG1" t="s">
        <v>194</v>
      </c>
      <c r="BI1" t="s">
        <v>184</v>
      </c>
      <c r="BJ1" t="s">
        <v>161</v>
      </c>
      <c r="BK1" t="s">
        <v>162</v>
      </c>
      <c r="BL1" t="s">
        <v>165</v>
      </c>
      <c r="BM1" t="s">
        <v>166</v>
      </c>
      <c r="BN1" t="s">
        <v>195</v>
      </c>
      <c r="BO1" t="s">
        <v>196</v>
      </c>
      <c r="BP1" t="s">
        <v>197</v>
      </c>
    </row>
    <row r="2" spans="1:68" x14ac:dyDescent="0.2">
      <c r="A2">
        <v>1</v>
      </c>
      <c r="B2">
        <v>100</v>
      </c>
      <c r="C2">
        <f>B2*25</f>
        <v>2500</v>
      </c>
      <c r="D2">
        <f>B2/2</f>
        <v>50</v>
      </c>
      <c r="E2">
        <f>D2</f>
        <v>50</v>
      </c>
      <c r="F2">
        <f t="shared" ref="F2:F33" si="0">D2/(D2+A2*$L$4+$L$5)</f>
        <v>0.25</v>
      </c>
      <c r="I2" t="s">
        <v>198</v>
      </c>
      <c r="K2" t="s">
        <v>199</v>
      </c>
      <c r="L2">
        <v>25</v>
      </c>
      <c r="R2">
        <v>1</v>
      </c>
      <c r="S2">
        <v>100</v>
      </c>
      <c r="T2">
        <f>S2*27.5</f>
        <v>2750</v>
      </c>
      <c r="U2">
        <f>S2/2/5*6</f>
        <v>60</v>
      </c>
      <c r="V2">
        <f>U2/6*4</f>
        <v>40</v>
      </c>
      <c r="W2">
        <f t="shared" ref="W2:W33" si="1">U2/(U2+R2*$L$4+$L$5)</f>
        <v>0.2857142857142857</v>
      </c>
      <c r="X2">
        <f t="shared" ref="X2:X33" si="2">V2/(V2+R2*$L$4+$L$5)</f>
        <v>0.21052631578947367</v>
      </c>
      <c r="Z2">
        <v>1</v>
      </c>
      <c r="AA2">
        <v>105</v>
      </c>
      <c r="AB2">
        <f>Z2*2500</f>
        <v>2500</v>
      </c>
      <c r="AC2">
        <f>AA2/2</f>
        <v>52.5</v>
      </c>
      <c r="AD2">
        <f>AC2</f>
        <v>52.5</v>
      </c>
      <c r="AE2">
        <f t="shared" ref="AE2:AE33" si="3">AC2/(AC2+Z2*$L$4+$L$5)</f>
        <v>0.25925925925925924</v>
      </c>
      <c r="AF2">
        <f t="shared" ref="AF2:AF33" si="4">AD2/(AD2+Z2*$L$4+$L$5)</f>
        <v>0.25925925925925924</v>
      </c>
      <c r="AH2">
        <v>1</v>
      </c>
      <c r="AI2">
        <v>110</v>
      </c>
      <c r="AJ2">
        <f>AH2*2500</f>
        <v>2500</v>
      </c>
      <c r="AK2">
        <f>AI2/2/5*4</f>
        <v>44</v>
      </c>
      <c r="AL2">
        <f>AK2*6/4</f>
        <v>66</v>
      </c>
      <c r="AM2">
        <f t="shared" ref="AM2:AM33" si="5">AK2/(AK2+AH2*$L$4+$L$5)</f>
        <v>0.22680412371134021</v>
      </c>
      <c r="AN2">
        <f t="shared" ref="AN2:AN33" si="6">AL2/(AL2+AH2*$L$4+$L$5)</f>
        <v>0.30555555555555558</v>
      </c>
      <c r="AQ2">
        <v>1</v>
      </c>
      <c r="AR2">
        <v>70</v>
      </c>
      <c r="AS2">
        <f>AR2*25</f>
        <v>1750</v>
      </c>
      <c r="AT2">
        <f>AR2/2</f>
        <v>35</v>
      </c>
      <c r="AU2">
        <f>AT2</f>
        <v>35</v>
      </c>
      <c r="AV2">
        <f t="shared" ref="AV2:AV33" si="7">AT2/(AT2+AQ2*$L$4+$L$5)</f>
        <v>0.1891891891891892</v>
      </c>
      <c r="AW2">
        <f>AR2*AS2/AV2</f>
        <v>647500</v>
      </c>
      <c r="AX2">
        <f>AW2/BO2</f>
        <v>0.64749999999999996</v>
      </c>
      <c r="AZ2">
        <v>1</v>
      </c>
      <c r="BA2">
        <v>80</v>
      </c>
      <c r="BB2">
        <f>BA2*25</f>
        <v>2000</v>
      </c>
      <c r="BC2">
        <f>BA2/2</f>
        <v>40</v>
      </c>
      <c r="BD2">
        <f>BC2</f>
        <v>40</v>
      </c>
      <c r="BE2">
        <f t="shared" ref="BE2:BE33" si="8">BC2/(BC2+AZ2*$L$4+$L$5)</f>
        <v>0.21052631578947367</v>
      </c>
      <c r="BF2">
        <f>BA2*BB2/BE2</f>
        <v>760000</v>
      </c>
      <c r="BG2">
        <f>BF2/BO2</f>
        <v>0.76</v>
      </c>
      <c r="BI2">
        <v>1</v>
      </c>
      <c r="BJ2">
        <v>100</v>
      </c>
      <c r="BK2">
        <f>BJ2*25</f>
        <v>2500</v>
      </c>
      <c r="BL2">
        <f>BJ2/2</f>
        <v>50</v>
      </c>
      <c r="BM2">
        <f>BL2</f>
        <v>50</v>
      </c>
      <c r="BN2">
        <f t="shared" ref="BN2:BN33" si="9">BL2/(BL2+BI2*$L$4+$L$5)</f>
        <v>0.25</v>
      </c>
      <c r="BO2">
        <f>BJ2*BK2/BN2</f>
        <v>1000000</v>
      </c>
      <c r="BP2">
        <v>1</v>
      </c>
    </row>
    <row r="3" spans="1:68" x14ac:dyDescent="0.2">
      <c r="A3">
        <v>2</v>
      </c>
      <c r="B3">
        <f>A3*$B$2</f>
        <v>200</v>
      </c>
      <c r="C3">
        <f>B3*25</f>
        <v>5000</v>
      </c>
      <c r="D3">
        <f t="shared" ref="D3:D66" si="10">B3/2</f>
        <v>100</v>
      </c>
      <c r="E3">
        <f>D3</f>
        <v>100</v>
      </c>
      <c r="F3">
        <f t="shared" si="0"/>
        <v>0.2857142857142857</v>
      </c>
      <c r="H3" t="s">
        <v>200</v>
      </c>
      <c r="I3" t="s">
        <v>161</v>
      </c>
      <c r="K3" t="s">
        <v>201</v>
      </c>
      <c r="L3" t="s">
        <v>202</v>
      </c>
      <c r="R3">
        <v>2</v>
      </c>
      <c r="S3">
        <f>R3*$S$2</f>
        <v>200</v>
      </c>
      <c r="T3">
        <f t="shared" ref="T3:T66" si="11">S3*27.5</f>
        <v>5500</v>
      </c>
      <c r="U3">
        <f t="shared" ref="U3:U66" si="12">S3/2/5*6</f>
        <v>120</v>
      </c>
      <c r="V3">
        <f t="shared" ref="V3:V66" si="13">U3/6*4</f>
        <v>80</v>
      </c>
      <c r="W3">
        <f t="shared" si="1"/>
        <v>0.32432432432432434</v>
      </c>
      <c r="X3">
        <f t="shared" si="2"/>
        <v>0.24242424242424243</v>
      </c>
      <c r="Z3">
        <v>2</v>
      </c>
      <c r="AA3">
        <f>Z3*$AA$2</f>
        <v>210</v>
      </c>
      <c r="AB3">
        <f t="shared" ref="AB3:AB66" si="14">Z3*2500</f>
        <v>5000</v>
      </c>
      <c r="AC3">
        <f t="shared" ref="AC3:AC66" si="15">AA3/2</f>
        <v>105</v>
      </c>
      <c r="AD3">
        <f>AC3</f>
        <v>105</v>
      </c>
      <c r="AE3">
        <f t="shared" si="3"/>
        <v>0.29577464788732394</v>
      </c>
      <c r="AF3">
        <f t="shared" si="4"/>
        <v>0.29577464788732394</v>
      </c>
      <c r="AH3">
        <v>2</v>
      </c>
      <c r="AI3">
        <f t="shared" ref="AI3:AI8" si="16">AH3*$AA$2</f>
        <v>210</v>
      </c>
      <c r="AJ3">
        <f t="shared" ref="AJ3:AJ66" si="17">AH3*2500</f>
        <v>5000</v>
      </c>
      <c r="AK3">
        <f t="shared" ref="AK3:AK66" si="18">AI3/2/5*4</f>
        <v>84</v>
      </c>
      <c r="AL3">
        <f t="shared" ref="AL3:AL66" si="19">AK3*6/4</f>
        <v>126</v>
      </c>
      <c r="AM3">
        <f t="shared" si="5"/>
        <v>0.25149700598802394</v>
      </c>
      <c r="AN3">
        <f t="shared" si="6"/>
        <v>0.33510638297872342</v>
      </c>
      <c r="AQ3">
        <v>2</v>
      </c>
      <c r="AR3">
        <f>AQ3*$AR$2</f>
        <v>140</v>
      </c>
      <c r="AS3">
        <f>AR3*25</f>
        <v>3500</v>
      </c>
      <c r="AT3">
        <f t="shared" ref="AT3:AT66" si="20">AR3/2</f>
        <v>70</v>
      </c>
      <c r="AU3">
        <f>AT3</f>
        <v>70</v>
      </c>
      <c r="AV3">
        <f t="shared" si="7"/>
        <v>0.21875</v>
      </c>
      <c r="AW3">
        <f t="shared" ref="AW3:AW66" si="21">AR3*AS3/AV3</f>
        <v>2240000</v>
      </c>
      <c r="AX3">
        <f t="shared" ref="AX3:AX66" si="22">AW3/BO3</f>
        <v>0.64</v>
      </c>
      <c r="AZ3">
        <v>2</v>
      </c>
      <c r="BA3">
        <f>AZ3*$BA$2</f>
        <v>160</v>
      </c>
      <c r="BB3">
        <f>BA3*25</f>
        <v>4000</v>
      </c>
      <c r="BC3">
        <f t="shared" ref="BC3:BC66" si="23">BA3/2</f>
        <v>80</v>
      </c>
      <c r="BD3">
        <f>BC3</f>
        <v>80</v>
      </c>
      <c r="BE3">
        <f t="shared" si="8"/>
        <v>0.24242424242424243</v>
      </c>
      <c r="BF3">
        <f t="shared" ref="BF3:BF66" si="24">BA3*BB3/BE3</f>
        <v>2640000</v>
      </c>
      <c r="BG3">
        <f t="shared" ref="BG3:BG66" si="25">BF3/BO3</f>
        <v>0.75428571428571434</v>
      </c>
      <c r="BI3">
        <v>2</v>
      </c>
      <c r="BJ3">
        <f>BI3*$B$2</f>
        <v>200</v>
      </c>
      <c r="BK3">
        <f>BJ3*25</f>
        <v>5000</v>
      </c>
      <c r="BL3">
        <f t="shared" ref="BL3:BL66" si="26">BJ3/2</f>
        <v>100</v>
      </c>
      <c r="BM3">
        <f>BL3</f>
        <v>100</v>
      </c>
      <c r="BN3">
        <f t="shared" si="9"/>
        <v>0.2857142857142857</v>
      </c>
      <c r="BO3">
        <f t="shared" ref="BO3:BO66" si="27">BJ3*BK3/BN3</f>
        <v>3500000</v>
      </c>
      <c r="BP3">
        <v>1</v>
      </c>
    </row>
    <row r="4" spans="1:68" x14ac:dyDescent="0.2">
      <c r="A4">
        <v>3</v>
      </c>
      <c r="B4">
        <f t="shared" ref="B4:B67" si="28">A4*$B$2</f>
        <v>300</v>
      </c>
      <c r="C4">
        <f t="shared" ref="C4:C67" si="29">B4*25</f>
        <v>7500</v>
      </c>
      <c r="D4">
        <f t="shared" si="10"/>
        <v>150</v>
      </c>
      <c r="E4">
        <f t="shared" ref="E4:E67" si="30">D4</f>
        <v>150</v>
      </c>
      <c r="F4">
        <f t="shared" si="0"/>
        <v>0.3</v>
      </c>
      <c r="I4" t="s">
        <v>162</v>
      </c>
      <c r="K4" t="s">
        <v>203</v>
      </c>
      <c r="L4">
        <v>100</v>
      </c>
      <c r="R4">
        <v>3</v>
      </c>
      <c r="S4">
        <f t="shared" ref="S4:S67" si="31">R4*$S$2</f>
        <v>300</v>
      </c>
      <c r="T4">
        <f t="shared" si="11"/>
        <v>8250</v>
      </c>
      <c r="U4">
        <f t="shared" si="12"/>
        <v>180</v>
      </c>
      <c r="V4">
        <f t="shared" si="13"/>
        <v>120</v>
      </c>
      <c r="W4">
        <f t="shared" si="1"/>
        <v>0.33962264150943394</v>
      </c>
      <c r="X4">
        <f t="shared" si="2"/>
        <v>0.25531914893617019</v>
      </c>
      <c r="Z4">
        <v>3</v>
      </c>
      <c r="AA4">
        <f t="shared" ref="AA4:AA67" si="32">Z4*$AA$2</f>
        <v>315</v>
      </c>
      <c r="AB4">
        <f t="shared" si="14"/>
        <v>7500</v>
      </c>
      <c r="AC4">
        <f t="shared" si="15"/>
        <v>157.5</v>
      </c>
      <c r="AD4">
        <f t="shared" ref="AD4:AD67" si="33">AC4</f>
        <v>157.5</v>
      </c>
      <c r="AE4">
        <f t="shared" si="3"/>
        <v>0.31034482758620691</v>
      </c>
      <c r="AF4">
        <f t="shared" si="4"/>
        <v>0.31034482758620691</v>
      </c>
      <c r="AH4">
        <v>3</v>
      </c>
      <c r="AI4">
        <f t="shared" si="16"/>
        <v>315</v>
      </c>
      <c r="AJ4">
        <f t="shared" si="17"/>
        <v>7500</v>
      </c>
      <c r="AK4">
        <f t="shared" si="18"/>
        <v>126</v>
      </c>
      <c r="AL4">
        <f t="shared" si="19"/>
        <v>189</v>
      </c>
      <c r="AM4">
        <f t="shared" si="5"/>
        <v>0.26470588235294118</v>
      </c>
      <c r="AN4">
        <f t="shared" si="6"/>
        <v>0.35064935064935066</v>
      </c>
      <c r="AQ4">
        <v>3</v>
      </c>
      <c r="AR4">
        <f t="shared" ref="AR4:AR67" si="34">AQ4*$AR$2</f>
        <v>210</v>
      </c>
      <c r="AS4">
        <f t="shared" ref="AS4:AS67" si="35">AR4*25</f>
        <v>5250</v>
      </c>
      <c r="AT4">
        <f t="shared" si="20"/>
        <v>105</v>
      </c>
      <c r="AU4">
        <f t="shared" ref="AU4:AU67" si="36">AT4</f>
        <v>105</v>
      </c>
      <c r="AV4">
        <f t="shared" si="7"/>
        <v>0.23076923076923078</v>
      </c>
      <c r="AW4">
        <f t="shared" si="21"/>
        <v>4777500</v>
      </c>
      <c r="AX4">
        <f t="shared" si="22"/>
        <v>0.63700000000000001</v>
      </c>
      <c r="AZ4">
        <v>3</v>
      </c>
      <c r="BA4">
        <f t="shared" ref="BA4:BA67" si="37">AZ4*$BA$2</f>
        <v>240</v>
      </c>
      <c r="BB4">
        <f t="shared" ref="BB4:BB67" si="38">BA4*25</f>
        <v>6000</v>
      </c>
      <c r="BC4">
        <f t="shared" si="23"/>
        <v>120</v>
      </c>
      <c r="BD4">
        <f t="shared" ref="BD4:BD67" si="39">BC4</f>
        <v>120</v>
      </c>
      <c r="BE4">
        <f t="shared" si="8"/>
        <v>0.25531914893617019</v>
      </c>
      <c r="BF4">
        <f t="shared" si="24"/>
        <v>5640000</v>
      </c>
      <c r="BG4">
        <f t="shared" si="25"/>
        <v>0.752</v>
      </c>
      <c r="BI4">
        <v>3</v>
      </c>
      <c r="BJ4">
        <f t="shared" ref="BJ4:BJ67" si="40">BI4*$B$2</f>
        <v>300</v>
      </c>
      <c r="BK4">
        <f t="shared" ref="BK4:BK67" si="41">BJ4*25</f>
        <v>7500</v>
      </c>
      <c r="BL4">
        <f t="shared" si="26"/>
        <v>150</v>
      </c>
      <c r="BM4">
        <f t="shared" ref="BM4:BM67" si="42">BL4</f>
        <v>150</v>
      </c>
      <c r="BN4">
        <f t="shared" si="9"/>
        <v>0.3</v>
      </c>
      <c r="BO4">
        <f t="shared" si="27"/>
        <v>7500000</v>
      </c>
      <c r="BP4">
        <v>1</v>
      </c>
    </row>
    <row r="5" spans="1:68" x14ac:dyDescent="0.2">
      <c r="A5">
        <v>4</v>
      </c>
      <c r="B5">
        <f t="shared" si="28"/>
        <v>400</v>
      </c>
      <c r="C5">
        <f t="shared" si="29"/>
        <v>10000</v>
      </c>
      <c r="D5">
        <f t="shared" si="10"/>
        <v>200</v>
      </c>
      <c r="E5">
        <f t="shared" si="30"/>
        <v>200</v>
      </c>
      <c r="F5">
        <f t="shared" si="0"/>
        <v>0.30769230769230771</v>
      </c>
      <c r="I5" t="s">
        <v>165</v>
      </c>
      <c r="K5" t="s">
        <v>204</v>
      </c>
      <c r="L5">
        <v>50</v>
      </c>
      <c r="R5">
        <v>4</v>
      </c>
      <c r="S5">
        <f t="shared" si="31"/>
        <v>400</v>
      </c>
      <c r="T5">
        <f t="shared" si="11"/>
        <v>11000</v>
      </c>
      <c r="U5">
        <f t="shared" si="12"/>
        <v>240</v>
      </c>
      <c r="V5">
        <f t="shared" si="13"/>
        <v>160</v>
      </c>
      <c r="W5">
        <f t="shared" si="1"/>
        <v>0.34782608695652173</v>
      </c>
      <c r="X5">
        <f t="shared" si="2"/>
        <v>0.26229508196721313</v>
      </c>
      <c r="Z5">
        <v>4</v>
      </c>
      <c r="AA5">
        <f t="shared" si="32"/>
        <v>420</v>
      </c>
      <c r="AB5">
        <f t="shared" si="14"/>
        <v>10000</v>
      </c>
      <c r="AC5">
        <f t="shared" si="15"/>
        <v>210</v>
      </c>
      <c r="AD5">
        <f t="shared" si="33"/>
        <v>210</v>
      </c>
      <c r="AE5">
        <f t="shared" si="3"/>
        <v>0.31818181818181818</v>
      </c>
      <c r="AF5">
        <f t="shared" si="4"/>
        <v>0.31818181818181818</v>
      </c>
      <c r="AH5">
        <v>4</v>
      </c>
      <c r="AI5">
        <f t="shared" si="16"/>
        <v>420</v>
      </c>
      <c r="AJ5">
        <f t="shared" si="17"/>
        <v>10000</v>
      </c>
      <c r="AK5">
        <f t="shared" si="18"/>
        <v>168</v>
      </c>
      <c r="AL5">
        <f t="shared" si="19"/>
        <v>252</v>
      </c>
      <c r="AM5">
        <f t="shared" si="5"/>
        <v>0.27184466019417475</v>
      </c>
      <c r="AN5">
        <f t="shared" si="6"/>
        <v>0.35897435897435898</v>
      </c>
      <c r="AQ5">
        <v>4</v>
      </c>
      <c r="AR5">
        <f t="shared" si="34"/>
        <v>280</v>
      </c>
      <c r="AS5">
        <f t="shared" si="35"/>
        <v>7000</v>
      </c>
      <c r="AT5">
        <f t="shared" si="20"/>
        <v>140</v>
      </c>
      <c r="AU5">
        <f t="shared" si="36"/>
        <v>140</v>
      </c>
      <c r="AV5">
        <f t="shared" si="7"/>
        <v>0.23728813559322035</v>
      </c>
      <c r="AW5">
        <f t="shared" si="21"/>
        <v>8260000</v>
      </c>
      <c r="AX5">
        <f t="shared" si="22"/>
        <v>0.63538461538461544</v>
      </c>
      <c r="AZ5">
        <v>4</v>
      </c>
      <c r="BA5">
        <f t="shared" si="37"/>
        <v>320</v>
      </c>
      <c r="BB5">
        <f t="shared" si="38"/>
        <v>8000</v>
      </c>
      <c r="BC5">
        <f t="shared" si="23"/>
        <v>160</v>
      </c>
      <c r="BD5">
        <f t="shared" si="39"/>
        <v>160</v>
      </c>
      <c r="BE5">
        <f t="shared" si="8"/>
        <v>0.26229508196721313</v>
      </c>
      <c r="BF5">
        <f t="shared" si="24"/>
        <v>9760000</v>
      </c>
      <c r="BG5">
        <f t="shared" si="25"/>
        <v>0.75076923076923074</v>
      </c>
      <c r="BI5">
        <v>4</v>
      </c>
      <c r="BJ5">
        <f t="shared" si="40"/>
        <v>400</v>
      </c>
      <c r="BK5">
        <f t="shared" si="41"/>
        <v>10000</v>
      </c>
      <c r="BL5">
        <f t="shared" si="26"/>
        <v>200</v>
      </c>
      <c r="BM5">
        <f t="shared" si="42"/>
        <v>200</v>
      </c>
      <c r="BN5">
        <f t="shared" si="9"/>
        <v>0.30769230769230771</v>
      </c>
      <c r="BO5">
        <f t="shared" si="27"/>
        <v>13000000</v>
      </c>
      <c r="BP5">
        <v>1</v>
      </c>
    </row>
    <row r="6" spans="1:68" x14ac:dyDescent="0.2">
      <c r="A6">
        <v>5</v>
      </c>
      <c r="B6">
        <f t="shared" si="28"/>
        <v>500</v>
      </c>
      <c r="C6">
        <f t="shared" si="29"/>
        <v>12500</v>
      </c>
      <c r="D6">
        <f t="shared" si="10"/>
        <v>250</v>
      </c>
      <c r="E6">
        <f t="shared" si="30"/>
        <v>250</v>
      </c>
      <c r="F6">
        <f t="shared" si="0"/>
        <v>0.3125</v>
      </c>
      <c r="I6" t="s">
        <v>166</v>
      </c>
      <c r="K6" t="s">
        <v>205</v>
      </c>
      <c r="L6" t="s">
        <v>206</v>
      </c>
      <c r="R6">
        <v>5</v>
      </c>
      <c r="S6">
        <f t="shared" si="31"/>
        <v>500</v>
      </c>
      <c r="T6">
        <f t="shared" si="11"/>
        <v>13750</v>
      </c>
      <c r="U6">
        <f t="shared" si="12"/>
        <v>300</v>
      </c>
      <c r="V6">
        <f t="shared" si="13"/>
        <v>200</v>
      </c>
      <c r="W6">
        <f t="shared" si="1"/>
        <v>0.35294117647058826</v>
      </c>
      <c r="X6">
        <f t="shared" si="2"/>
        <v>0.26666666666666666</v>
      </c>
      <c r="Z6">
        <v>5</v>
      </c>
      <c r="AA6">
        <f t="shared" si="32"/>
        <v>525</v>
      </c>
      <c r="AB6">
        <f t="shared" si="14"/>
        <v>12500</v>
      </c>
      <c r="AC6">
        <f t="shared" si="15"/>
        <v>262.5</v>
      </c>
      <c r="AD6">
        <f t="shared" si="33"/>
        <v>262.5</v>
      </c>
      <c r="AE6">
        <f t="shared" si="3"/>
        <v>0.32307692307692309</v>
      </c>
      <c r="AF6">
        <f t="shared" si="4"/>
        <v>0.32307692307692309</v>
      </c>
      <c r="AH6">
        <v>5</v>
      </c>
      <c r="AI6">
        <f t="shared" si="16"/>
        <v>525</v>
      </c>
      <c r="AJ6">
        <f t="shared" si="17"/>
        <v>12500</v>
      </c>
      <c r="AK6">
        <f t="shared" si="18"/>
        <v>210</v>
      </c>
      <c r="AL6">
        <f t="shared" si="19"/>
        <v>315</v>
      </c>
      <c r="AM6">
        <f t="shared" si="5"/>
        <v>0.27631578947368424</v>
      </c>
      <c r="AN6">
        <f t="shared" si="6"/>
        <v>0.36416184971098264</v>
      </c>
      <c r="AQ6">
        <v>5</v>
      </c>
      <c r="AR6">
        <f t="shared" si="34"/>
        <v>350</v>
      </c>
      <c r="AS6">
        <f t="shared" si="35"/>
        <v>8750</v>
      </c>
      <c r="AT6">
        <f t="shared" si="20"/>
        <v>175</v>
      </c>
      <c r="AU6">
        <f t="shared" si="36"/>
        <v>175</v>
      </c>
      <c r="AV6">
        <f t="shared" si="7"/>
        <v>0.2413793103448276</v>
      </c>
      <c r="AW6">
        <f t="shared" si="21"/>
        <v>12687500</v>
      </c>
      <c r="AX6">
        <f t="shared" si="22"/>
        <v>0.63437500000000002</v>
      </c>
      <c r="AZ6">
        <v>5</v>
      </c>
      <c r="BA6">
        <f t="shared" si="37"/>
        <v>400</v>
      </c>
      <c r="BB6">
        <f t="shared" si="38"/>
        <v>10000</v>
      </c>
      <c r="BC6">
        <f t="shared" si="23"/>
        <v>200</v>
      </c>
      <c r="BD6">
        <f t="shared" si="39"/>
        <v>200</v>
      </c>
      <c r="BE6">
        <f t="shared" si="8"/>
        <v>0.26666666666666666</v>
      </c>
      <c r="BF6">
        <f t="shared" si="24"/>
        <v>15000000</v>
      </c>
      <c r="BG6">
        <f t="shared" si="25"/>
        <v>0.75</v>
      </c>
      <c r="BI6">
        <v>5</v>
      </c>
      <c r="BJ6">
        <f t="shared" si="40"/>
        <v>500</v>
      </c>
      <c r="BK6">
        <f t="shared" si="41"/>
        <v>12500</v>
      </c>
      <c r="BL6">
        <f t="shared" si="26"/>
        <v>250</v>
      </c>
      <c r="BM6">
        <f t="shared" si="42"/>
        <v>250</v>
      </c>
      <c r="BN6">
        <f t="shared" si="9"/>
        <v>0.3125</v>
      </c>
      <c r="BO6">
        <f t="shared" si="27"/>
        <v>20000000</v>
      </c>
      <c r="BP6">
        <v>1</v>
      </c>
    </row>
    <row r="7" spans="1:68" x14ac:dyDescent="0.2">
      <c r="A7">
        <v>6</v>
      </c>
      <c r="B7">
        <f t="shared" si="28"/>
        <v>600</v>
      </c>
      <c r="C7">
        <f t="shared" si="29"/>
        <v>15000</v>
      </c>
      <c r="D7">
        <f t="shared" si="10"/>
        <v>300</v>
      </c>
      <c r="E7">
        <f t="shared" si="30"/>
        <v>300</v>
      </c>
      <c r="F7">
        <f t="shared" si="0"/>
        <v>0.31578947368421051</v>
      </c>
      <c r="K7" t="s">
        <v>207</v>
      </c>
      <c r="L7" t="s">
        <v>208</v>
      </c>
      <c r="R7">
        <v>6</v>
      </c>
      <c r="S7">
        <f t="shared" si="31"/>
        <v>600</v>
      </c>
      <c r="T7">
        <f t="shared" si="11"/>
        <v>16500</v>
      </c>
      <c r="U7">
        <f t="shared" si="12"/>
        <v>360</v>
      </c>
      <c r="V7">
        <f t="shared" si="13"/>
        <v>240</v>
      </c>
      <c r="W7">
        <f t="shared" si="1"/>
        <v>0.35643564356435642</v>
      </c>
      <c r="X7">
        <f t="shared" si="2"/>
        <v>0.2696629213483146</v>
      </c>
      <c r="Z7">
        <v>6</v>
      </c>
      <c r="AA7">
        <f t="shared" si="32"/>
        <v>630</v>
      </c>
      <c r="AB7">
        <f t="shared" si="14"/>
        <v>15000</v>
      </c>
      <c r="AC7">
        <f t="shared" si="15"/>
        <v>315</v>
      </c>
      <c r="AD7">
        <f t="shared" si="33"/>
        <v>315</v>
      </c>
      <c r="AE7">
        <f t="shared" si="3"/>
        <v>0.32642487046632124</v>
      </c>
      <c r="AF7">
        <f t="shared" si="4"/>
        <v>0.32642487046632124</v>
      </c>
      <c r="AH7">
        <v>6</v>
      </c>
      <c r="AI7">
        <f t="shared" si="16"/>
        <v>630</v>
      </c>
      <c r="AJ7">
        <f t="shared" si="17"/>
        <v>15000</v>
      </c>
      <c r="AK7">
        <f t="shared" si="18"/>
        <v>252</v>
      </c>
      <c r="AL7">
        <f t="shared" si="19"/>
        <v>378</v>
      </c>
      <c r="AM7">
        <f t="shared" si="5"/>
        <v>0.2793791574279379</v>
      </c>
      <c r="AN7">
        <f t="shared" si="6"/>
        <v>0.36770428015564205</v>
      </c>
      <c r="AQ7">
        <v>6</v>
      </c>
      <c r="AR7">
        <f t="shared" si="34"/>
        <v>420</v>
      </c>
      <c r="AS7">
        <f t="shared" si="35"/>
        <v>10500</v>
      </c>
      <c r="AT7">
        <f t="shared" si="20"/>
        <v>210</v>
      </c>
      <c r="AU7">
        <f t="shared" si="36"/>
        <v>210</v>
      </c>
      <c r="AV7">
        <f t="shared" si="7"/>
        <v>0.2441860465116279</v>
      </c>
      <c r="AW7">
        <f t="shared" si="21"/>
        <v>18060000</v>
      </c>
      <c r="AX7">
        <f t="shared" si="22"/>
        <v>0.63368421052631574</v>
      </c>
      <c r="AZ7">
        <v>6</v>
      </c>
      <c r="BA7">
        <f t="shared" si="37"/>
        <v>480</v>
      </c>
      <c r="BB7">
        <f t="shared" si="38"/>
        <v>12000</v>
      </c>
      <c r="BC7">
        <f t="shared" si="23"/>
        <v>240</v>
      </c>
      <c r="BD7">
        <f t="shared" si="39"/>
        <v>240</v>
      </c>
      <c r="BE7">
        <f t="shared" si="8"/>
        <v>0.2696629213483146</v>
      </c>
      <c r="BF7">
        <f t="shared" si="24"/>
        <v>21360000</v>
      </c>
      <c r="BG7">
        <f t="shared" si="25"/>
        <v>0.74947368421052629</v>
      </c>
      <c r="BI7">
        <v>6</v>
      </c>
      <c r="BJ7">
        <f t="shared" si="40"/>
        <v>600</v>
      </c>
      <c r="BK7">
        <f t="shared" si="41"/>
        <v>15000</v>
      </c>
      <c r="BL7">
        <f t="shared" si="26"/>
        <v>300</v>
      </c>
      <c r="BM7">
        <f t="shared" si="42"/>
        <v>300</v>
      </c>
      <c r="BN7">
        <f t="shared" si="9"/>
        <v>0.31578947368421051</v>
      </c>
      <c r="BO7">
        <f t="shared" si="27"/>
        <v>28500000</v>
      </c>
      <c r="BP7">
        <v>1</v>
      </c>
    </row>
    <row r="8" spans="1:68" x14ac:dyDescent="0.2">
      <c r="A8">
        <v>7</v>
      </c>
      <c r="B8">
        <f t="shared" si="28"/>
        <v>700</v>
      </c>
      <c r="C8">
        <f t="shared" si="29"/>
        <v>17500</v>
      </c>
      <c r="D8">
        <f t="shared" si="10"/>
        <v>350</v>
      </c>
      <c r="E8">
        <f t="shared" si="30"/>
        <v>350</v>
      </c>
      <c r="F8">
        <f t="shared" si="0"/>
        <v>0.31818181818181818</v>
      </c>
      <c r="H8" t="s">
        <v>209</v>
      </c>
      <c r="I8" t="s">
        <v>169</v>
      </c>
      <c r="K8" t="s">
        <v>210</v>
      </c>
      <c r="L8">
        <v>2</v>
      </c>
      <c r="R8">
        <v>7</v>
      </c>
      <c r="S8">
        <f t="shared" si="31"/>
        <v>700</v>
      </c>
      <c r="T8">
        <f t="shared" si="11"/>
        <v>19250</v>
      </c>
      <c r="U8">
        <f t="shared" si="12"/>
        <v>420</v>
      </c>
      <c r="V8">
        <f t="shared" si="13"/>
        <v>280</v>
      </c>
      <c r="W8">
        <f t="shared" si="1"/>
        <v>0.35897435897435898</v>
      </c>
      <c r="X8">
        <f t="shared" si="2"/>
        <v>0.27184466019417475</v>
      </c>
      <c r="Z8">
        <v>7</v>
      </c>
      <c r="AA8">
        <f t="shared" si="32"/>
        <v>735</v>
      </c>
      <c r="AB8">
        <f t="shared" si="14"/>
        <v>17500</v>
      </c>
      <c r="AC8">
        <f t="shared" si="15"/>
        <v>367.5</v>
      </c>
      <c r="AD8">
        <f t="shared" si="33"/>
        <v>367.5</v>
      </c>
      <c r="AE8">
        <f t="shared" si="3"/>
        <v>0.32885906040268459</v>
      </c>
      <c r="AF8">
        <f t="shared" si="4"/>
        <v>0.32885906040268459</v>
      </c>
      <c r="AH8">
        <v>7</v>
      </c>
      <c r="AI8">
        <f t="shared" si="16"/>
        <v>735</v>
      </c>
      <c r="AJ8">
        <f t="shared" si="17"/>
        <v>17500</v>
      </c>
      <c r="AK8">
        <f t="shared" si="18"/>
        <v>294</v>
      </c>
      <c r="AL8">
        <f t="shared" si="19"/>
        <v>441</v>
      </c>
      <c r="AM8">
        <f t="shared" si="5"/>
        <v>0.28160919540229884</v>
      </c>
      <c r="AN8">
        <f t="shared" si="6"/>
        <v>0.37027707808564231</v>
      </c>
      <c r="AQ8">
        <v>7</v>
      </c>
      <c r="AR8">
        <f t="shared" si="34"/>
        <v>490</v>
      </c>
      <c r="AS8">
        <f t="shared" si="35"/>
        <v>12250</v>
      </c>
      <c r="AT8">
        <f t="shared" si="20"/>
        <v>245</v>
      </c>
      <c r="AU8">
        <f t="shared" si="36"/>
        <v>245</v>
      </c>
      <c r="AV8">
        <f t="shared" si="7"/>
        <v>0.24623115577889448</v>
      </c>
      <c r="AW8">
        <f t="shared" si="21"/>
        <v>24377500</v>
      </c>
      <c r="AX8">
        <f t="shared" si="22"/>
        <v>0.63318181818181818</v>
      </c>
      <c r="AZ8">
        <v>7</v>
      </c>
      <c r="BA8">
        <f t="shared" si="37"/>
        <v>560</v>
      </c>
      <c r="BB8">
        <f t="shared" si="38"/>
        <v>14000</v>
      </c>
      <c r="BC8">
        <f t="shared" si="23"/>
        <v>280</v>
      </c>
      <c r="BD8">
        <f t="shared" si="39"/>
        <v>280</v>
      </c>
      <c r="BE8">
        <f t="shared" si="8"/>
        <v>0.27184466019417475</v>
      </c>
      <c r="BF8">
        <f t="shared" si="24"/>
        <v>28840000</v>
      </c>
      <c r="BG8">
        <f t="shared" si="25"/>
        <v>0.74909090909090914</v>
      </c>
      <c r="BI8">
        <v>7</v>
      </c>
      <c r="BJ8">
        <f t="shared" si="40"/>
        <v>700</v>
      </c>
      <c r="BK8">
        <f t="shared" si="41"/>
        <v>17500</v>
      </c>
      <c r="BL8">
        <f t="shared" si="26"/>
        <v>350</v>
      </c>
      <c r="BM8">
        <f t="shared" si="42"/>
        <v>350</v>
      </c>
      <c r="BN8">
        <f t="shared" si="9"/>
        <v>0.31818181818181818</v>
      </c>
      <c r="BO8">
        <f t="shared" si="27"/>
        <v>38500000</v>
      </c>
      <c r="BP8">
        <v>1</v>
      </c>
    </row>
    <row r="9" spans="1:68" x14ac:dyDescent="0.2">
      <c r="A9">
        <v>8</v>
      </c>
      <c r="B9">
        <f t="shared" si="28"/>
        <v>800</v>
      </c>
      <c r="C9">
        <f t="shared" si="29"/>
        <v>20000</v>
      </c>
      <c r="D9">
        <f t="shared" si="10"/>
        <v>400</v>
      </c>
      <c r="E9">
        <f t="shared" si="30"/>
        <v>400</v>
      </c>
      <c r="F9">
        <f t="shared" si="0"/>
        <v>0.32</v>
      </c>
      <c r="I9" t="s">
        <v>170</v>
      </c>
      <c r="K9" t="s">
        <v>211</v>
      </c>
      <c r="L9">
        <v>1.2</v>
      </c>
      <c r="R9">
        <v>8</v>
      </c>
      <c r="S9">
        <f t="shared" si="31"/>
        <v>800</v>
      </c>
      <c r="T9">
        <f t="shared" si="11"/>
        <v>22000</v>
      </c>
      <c r="U9">
        <f t="shared" si="12"/>
        <v>480</v>
      </c>
      <c r="V9">
        <f t="shared" si="13"/>
        <v>320</v>
      </c>
      <c r="W9">
        <f t="shared" si="1"/>
        <v>0.36090225563909772</v>
      </c>
      <c r="X9">
        <f t="shared" si="2"/>
        <v>0.27350427350427353</v>
      </c>
      <c r="Z9">
        <v>8</v>
      </c>
      <c r="AA9">
        <f t="shared" si="32"/>
        <v>840</v>
      </c>
      <c r="AB9">
        <f t="shared" si="14"/>
        <v>20000</v>
      </c>
      <c r="AC9">
        <f t="shared" si="15"/>
        <v>420</v>
      </c>
      <c r="AD9">
        <f t="shared" si="33"/>
        <v>420</v>
      </c>
      <c r="AE9">
        <f t="shared" si="3"/>
        <v>0.33070866141732286</v>
      </c>
      <c r="AF9">
        <f t="shared" si="4"/>
        <v>0.33070866141732286</v>
      </c>
      <c r="AH9">
        <v>8</v>
      </c>
      <c r="AI9">
        <v>111</v>
      </c>
      <c r="AJ9">
        <f t="shared" si="17"/>
        <v>20000</v>
      </c>
      <c r="AK9">
        <f t="shared" si="18"/>
        <v>44.4</v>
      </c>
      <c r="AL9">
        <f t="shared" si="19"/>
        <v>66.599999999999994</v>
      </c>
      <c r="AM9">
        <f t="shared" si="5"/>
        <v>4.9642218246869409E-2</v>
      </c>
      <c r="AN9">
        <f t="shared" si="6"/>
        <v>7.2659829805804044E-2</v>
      </c>
      <c r="AQ9">
        <v>8</v>
      </c>
      <c r="AR9">
        <f t="shared" si="34"/>
        <v>560</v>
      </c>
      <c r="AS9">
        <f t="shared" si="35"/>
        <v>14000</v>
      </c>
      <c r="AT9">
        <f t="shared" si="20"/>
        <v>280</v>
      </c>
      <c r="AU9">
        <f t="shared" si="36"/>
        <v>280</v>
      </c>
      <c r="AV9">
        <f t="shared" si="7"/>
        <v>0.24778761061946902</v>
      </c>
      <c r="AW9">
        <f t="shared" si="21"/>
        <v>31640000</v>
      </c>
      <c r="AX9">
        <f t="shared" si="22"/>
        <v>0.63280000000000003</v>
      </c>
      <c r="AZ9">
        <v>8</v>
      </c>
      <c r="BA9">
        <f t="shared" si="37"/>
        <v>640</v>
      </c>
      <c r="BB9">
        <f t="shared" si="38"/>
        <v>16000</v>
      </c>
      <c r="BC9">
        <f t="shared" si="23"/>
        <v>320</v>
      </c>
      <c r="BD9">
        <f t="shared" si="39"/>
        <v>320</v>
      </c>
      <c r="BE9">
        <f t="shared" si="8"/>
        <v>0.27350427350427353</v>
      </c>
      <c r="BF9">
        <f t="shared" si="24"/>
        <v>37439999.999999993</v>
      </c>
      <c r="BG9">
        <f t="shared" si="25"/>
        <v>0.7487999999999998</v>
      </c>
      <c r="BI9">
        <v>8</v>
      </c>
      <c r="BJ9">
        <f t="shared" si="40"/>
        <v>800</v>
      </c>
      <c r="BK9">
        <f t="shared" si="41"/>
        <v>20000</v>
      </c>
      <c r="BL9">
        <f t="shared" si="26"/>
        <v>400</v>
      </c>
      <c r="BM9">
        <f t="shared" si="42"/>
        <v>400</v>
      </c>
      <c r="BN9">
        <f t="shared" si="9"/>
        <v>0.32</v>
      </c>
      <c r="BO9">
        <f t="shared" si="27"/>
        <v>50000000</v>
      </c>
      <c r="BP9">
        <v>1</v>
      </c>
    </row>
    <row r="10" spans="1:68" x14ac:dyDescent="0.2">
      <c r="A10">
        <v>9</v>
      </c>
      <c r="B10">
        <f t="shared" si="28"/>
        <v>900</v>
      </c>
      <c r="C10">
        <f t="shared" si="29"/>
        <v>22500</v>
      </c>
      <c r="D10">
        <f t="shared" si="10"/>
        <v>450</v>
      </c>
      <c r="E10">
        <f t="shared" si="30"/>
        <v>450</v>
      </c>
      <c r="F10">
        <f t="shared" si="0"/>
        <v>0.32142857142857145</v>
      </c>
      <c r="I10" t="s">
        <v>171</v>
      </c>
      <c r="R10">
        <v>9</v>
      </c>
      <c r="S10">
        <f t="shared" si="31"/>
        <v>900</v>
      </c>
      <c r="T10">
        <f t="shared" si="11"/>
        <v>24750</v>
      </c>
      <c r="U10">
        <f t="shared" si="12"/>
        <v>540</v>
      </c>
      <c r="V10">
        <f t="shared" si="13"/>
        <v>360</v>
      </c>
      <c r="W10">
        <f t="shared" si="1"/>
        <v>0.36241610738255031</v>
      </c>
      <c r="X10">
        <f t="shared" si="2"/>
        <v>0.27480916030534353</v>
      </c>
      <c r="Z10">
        <v>9</v>
      </c>
      <c r="AA10">
        <f t="shared" si="32"/>
        <v>945</v>
      </c>
      <c r="AB10">
        <f t="shared" si="14"/>
        <v>22500</v>
      </c>
      <c r="AC10">
        <f t="shared" si="15"/>
        <v>472.5</v>
      </c>
      <c r="AD10">
        <f t="shared" si="33"/>
        <v>472.5</v>
      </c>
      <c r="AE10">
        <f t="shared" si="3"/>
        <v>0.33216168717047451</v>
      </c>
      <c r="AF10">
        <f t="shared" si="4"/>
        <v>0.33216168717047451</v>
      </c>
      <c r="AH10">
        <v>9</v>
      </c>
      <c r="AI10">
        <f t="shared" ref="AI10:AI71" si="43">AH10*$AA$2</f>
        <v>945</v>
      </c>
      <c r="AJ10">
        <f t="shared" si="17"/>
        <v>22500</v>
      </c>
      <c r="AK10">
        <f t="shared" si="18"/>
        <v>378</v>
      </c>
      <c r="AL10">
        <f t="shared" si="19"/>
        <v>567</v>
      </c>
      <c r="AM10">
        <f t="shared" si="5"/>
        <v>0.28463855421686746</v>
      </c>
      <c r="AN10">
        <f t="shared" si="6"/>
        <v>0.37376400791034936</v>
      </c>
      <c r="AQ10">
        <v>9</v>
      </c>
      <c r="AR10">
        <f t="shared" si="34"/>
        <v>630</v>
      </c>
      <c r="AS10">
        <f t="shared" si="35"/>
        <v>15750</v>
      </c>
      <c r="AT10">
        <f t="shared" si="20"/>
        <v>315</v>
      </c>
      <c r="AU10">
        <f t="shared" si="36"/>
        <v>315</v>
      </c>
      <c r="AV10">
        <f t="shared" si="7"/>
        <v>0.24901185770750989</v>
      </c>
      <c r="AW10">
        <f t="shared" si="21"/>
        <v>39847500</v>
      </c>
      <c r="AX10">
        <f t="shared" si="22"/>
        <v>0.63250000000000006</v>
      </c>
      <c r="AZ10">
        <v>9</v>
      </c>
      <c r="BA10">
        <f t="shared" si="37"/>
        <v>720</v>
      </c>
      <c r="BB10">
        <f t="shared" si="38"/>
        <v>18000</v>
      </c>
      <c r="BC10">
        <f t="shared" si="23"/>
        <v>360</v>
      </c>
      <c r="BD10">
        <f t="shared" si="39"/>
        <v>360</v>
      </c>
      <c r="BE10">
        <f t="shared" si="8"/>
        <v>0.27480916030534353</v>
      </c>
      <c r="BF10">
        <f t="shared" si="24"/>
        <v>47160000</v>
      </c>
      <c r="BG10">
        <f t="shared" si="25"/>
        <v>0.74857142857142867</v>
      </c>
      <c r="BI10">
        <v>9</v>
      </c>
      <c r="BJ10">
        <f t="shared" si="40"/>
        <v>900</v>
      </c>
      <c r="BK10">
        <f t="shared" si="41"/>
        <v>22500</v>
      </c>
      <c r="BL10">
        <f t="shared" si="26"/>
        <v>450</v>
      </c>
      <c r="BM10">
        <f t="shared" si="42"/>
        <v>450</v>
      </c>
      <c r="BN10">
        <f t="shared" si="9"/>
        <v>0.32142857142857145</v>
      </c>
      <c r="BO10">
        <f t="shared" si="27"/>
        <v>62999999.999999993</v>
      </c>
      <c r="BP10">
        <v>1</v>
      </c>
    </row>
    <row r="11" spans="1:68" x14ac:dyDescent="0.2">
      <c r="A11">
        <v>10</v>
      </c>
      <c r="B11">
        <f t="shared" si="28"/>
        <v>1000</v>
      </c>
      <c r="C11">
        <f t="shared" si="29"/>
        <v>25000</v>
      </c>
      <c r="D11">
        <f t="shared" si="10"/>
        <v>500</v>
      </c>
      <c r="E11">
        <f t="shared" si="30"/>
        <v>500</v>
      </c>
      <c r="F11">
        <f t="shared" si="0"/>
        <v>0.32258064516129031</v>
      </c>
      <c r="I11" t="s">
        <v>172</v>
      </c>
      <c r="K11" t="s">
        <v>212</v>
      </c>
      <c r="R11">
        <v>10</v>
      </c>
      <c r="S11">
        <f t="shared" si="31"/>
        <v>1000</v>
      </c>
      <c r="T11">
        <f t="shared" si="11"/>
        <v>27500</v>
      </c>
      <c r="U11">
        <f t="shared" si="12"/>
        <v>600</v>
      </c>
      <c r="V11">
        <f t="shared" si="13"/>
        <v>400</v>
      </c>
      <c r="W11">
        <f t="shared" si="1"/>
        <v>0.36363636363636365</v>
      </c>
      <c r="X11">
        <f t="shared" si="2"/>
        <v>0.27586206896551724</v>
      </c>
      <c r="Z11">
        <v>10</v>
      </c>
      <c r="AA11">
        <f t="shared" si="32"/>
        <v>1050</v>
      </c>
      <c r="AB11">
        <f t="shared" si="14"/>
        <v>25000</v>
      </c>
      <c r="AC11">
        <f t="shared" si="15"/>
        <v>525</v>
      </c>
      <c r="AD11">
        <f t="shared" si="33"/>
        <v>525</v>
      </c>
      <c r="AE11">
        <f t="shared" si="3"/>
        <v>0.33333333333333331</v>
      </c>
      <c r="AF11">
        <f t="shared" si="4"/>
        <v>0.33333333333333331</v>
      </c>
      <c r="AH11">
        <v>10</v>
      </c>
      <c r="AI11">
        <f t="shared" si="43"/>
        <v>1050</v>
      </c>
      <c r="AJ11">
        <f t="shared" si="17"/>
        <v>25000</v>
      </c>
      <c r="AK11">
        <f t="shared" si="18"/>
        <v>420</v>
      </c>
      <c r="AL11">
        <f t="shared" si="19"/>
        <v>630</v>
      </c>
      <c r="AM11">
        <f t="shared" si="5"/>
        <v>0.2857142857142857</v>
      </c>
      <c r="AN11">
        <f t="shared" si="6"/>
        <v>0.375</v>
      </c>
      <c r="AQ11">
        <v>10</v>
      </c>
      <c r="AR11">
        <f t="shared" si="34"/>
        <v>700</v>
      </c>
      <c r="AS11">
        <f t="shared" si="35"/>
        <v>17500</v>
      </c>
      <c r="AT11">
        <f t="shared" si="20"/>
        <v>350</v>
      </c>
      <c r="AU11">
        <f t="shared" si="36"/>
        <v>350</v>
      </c>
      <c r="AV11">
        <f t="shared" si="7"/>
        <v>0.25</v>
      </c>
      <c r="AW11">
        <f t="shared" si="21"/>
        <v>49000000</v>
      </c>
      <c r="AX11">
        <f t="shared" si="22"/>
        <v>0.63225806451612898</v>
      </c>
      <c r="AZ11">
        <v>10</v>
      </c>
      <c r="BA11">
        <f t="shared" si="37"/>
        <v>800</v>
      </c>
      <c r="BB11">
        <f t="shared" si="38"/>
        <v>20000</v>
      </c>
      <c r="BC11">
        <f t="shared" si="23"/>
        <v>400</v>
      </c>
      <c r="BD11">
        <f t="shared" si="39"/>
        <v>400</v>
      </c>
      <c r="BE11">
        <f t="shared" si="8"/>
        <v>0.27586206896551724</v>
      </c>
      <c r="BF11">
        <f t="shared" si="24"/>
        <v>58000000</v>
      </c>
      <c r="BG11">
        <f t="shared" si="25"/>
        <v>0.74838709677419357</v>
      </c>
      <c r="BI11">
        <v>10</v>
      </c>
      <c r="BJ11">
        <f t="shared" si="40"/>
        <v>1000</v>
      </c>
      <c r="BK11">
        <f t="shared" si="41"/>
        <v>25000</v>
      </c>
      <c r="BL11">
        <f t="shared" si="26"/>
        <v>500</v>
      </c>
      <c r="BM11">
        <f t="shared" si="42"/>
        <v>500</v>
      </c>
      <c r="BN11">
        <f t="shared" si="9"/>
        <v>0.32258064516129031</v>
      </c>
      <c r="BO11">
        <f t="shared" si="27"/>
        <v>77500000</v>
      </c>
      <c r="BP11">
        <v>1</v>
      </c>
    </row>
    <row r="12" spans="1:68" x14ac:dyDescent="0.2">
      <c r="A12">
        <v>11</v>
      </c>
      <c r="B12">
        <f t="shared" si="28"/>
        <v>1100</v>
      </c>
      <c r="C12">
        <f t="shared" si="29"/>
        <v>27500</v>
      </c>
      <c r="D12">
        <f t="shared" si="10"/>
        <v>550</v>
      </c>
      <c r="E12">
        <f t="shared" si="30"/>
        <v>550</v>
      </c>
      <c r="F12">
        <f t="shared" si="0"/>
        <v>0.3235294117647059</v>
      </c>
      <c r="I12" t="s">
        <v>173</v>
      </c>
      <c r="R12">
        <v>11</v>
      </c>
      <c r="S12">
        <f t="shared" si="31"/>
        <v>1100</v>
      </c>
      <c r="T12">
        <f t="shared" si="11"/>
        <v>30250</v>
      </c>
      <c r="U12">
        <f t="shared" si="12"/>
        <v>660</v>
      </c>
      <c r="V12">
        <f t="shared" si="13"/>
        <v>440</v>
      </c>
      <c r="W12">
        <f t="shared" si="1"/>
        <v>0.36464088397790057</v>
      </c>
      <c r="X12">
        <f t="shared" si="2"/>
        <v>0.27672955974842767</v>
      </c>
      <c r="Z12">
        <v>11</v>
      </c>
      <c r="AA12">
        <f t="shared" si="32"/>
        <v>1155</v>
      </c>
      <c r="AB12">
        <f t="shared" si="14"/>
        <v>27500</v>
      </c>
      <c r="AC12">
        <f t="shared" si="15"/>
        <v>577.5</v>
      </c>
      <c r="AD12">
        <f t="shared" si="33"/>
        <v>577.5</v>
      </c>
      <c r="AE12">
        <f t="shared" si="3"/>
        <v>0.33429811866859621</v>
      </c>
      <c r="AF12">
        <f t="shared" si="4"/>
        <v>0.33429811866859621</v>
      </c>
      <c r="AH12">
        <v>11</v>
      </c>
      <c r="AI12">
        <f t="shared" si="43"/>
        <v>1155</v>
      </c>
      <c r="AJ12">
        <f t="shared" si="17"/>
        <v>27500</v>
      </c>
      <c r="AK12">
        <f t="shared" si="18"/>
        <v>462</v>
      </c>
      <c r="AL12">
        <f t="shared" si="19"/>
        <v>693</v>
      </c>
      <c r="AM12">
        <f t="shared" si="5"/>
        <v>0.28660049627791562</v>
      </c>
      <c r="AN12">
        <f t="shared" si="6"/>
        <v>0.37601736299511668</v>
      </c>
      <c r="AQ12">
        <v>11</v>
      </c>
      <c r="AR12">
        <f t="shared" si="34"/>
        <v>770</v>
      </c>
      <c r="AS12">
        <f t="shared" si="35"/>
        <v>19250</v>
      </c>
      <c r="AT12">
        <f t="shared" si="20"/>
        <v>385</v>
      </c>
      <c r="AU12">
        <f t="shared" si="36"/>
        <v>385</v>
      </c>
      <c r="AV12">
        <f t="shared" si="7"/>
        <v>0.250814332247557</v>
      </c>
      <c r="AW12">
        <f t="shared" si="21"/>
        <v>59097500</v>
      </c>
      <c r="AX12">
        <f t="shared" si="22"/>
        <v>0.63205882352941178</v>
      </c>
      <c r="AZ12">
        <v>11</v>
      </c>
      <c r="BA12">
        <f t="shared" si="37"/>
        <v>880</v>
      </c>
      <c r="BB12">
        <f t="shared" si="38"/>
        <v>22000</v>
      </c>
      <c r="BC12">
        <f t="shared" si="23"/>
        <v>440</v>
      </c>
      <c r="BD12">
        <f t="shared" si="39"/>
        <v>440</v>
      </c>
      <c r="BE12">
        <f t="shared" si="8"/>
        <v>0.27672955974842767</v>
      </c>
      <c r="BF12">
        <f t="shared" si="24"/>
        <v>69960000</v>
      </c>
      <c r="BG12">
        <f t="shared" si="25"/>
        <v>0.74823529411764711</v>
      </c>
      <c r="BI12">
        <v>11</v>
      </c>
      <c r="BJ12">
        <f t="shared" si="40"/>
        <v>1100</v>
      </c>
      <c r="BK12">
        <f t="shared" si="41"/>
        <v>27500</v>
      </c>
      <c r="BL12">
        <f t="shared" si="26"/>
        <v>550</v>
      </c>
      <c r="BM12">
        <f t="shared" si="42"/>
        <v>550</v>
      </c>
      <c r="BN12">
        <f t="shared" si="9"/>
        <v>0.3235294117647059</v>
      </c>
      <c r="BO12">
        <f t="shared" si="27"/>
        <v>93500000</v>
      </c>
      <c r="BP12">
        <v>1</v>
      </c>
    </row>
    <row r="13" spans="1:68" x14ac:dyDescent="0.2">
      <c r="A13">
        <v>12</v>
      </c>
      <c r="B13">
        <f t="shared" si="28"/>
        <v>1200</v>
      </c>
      <c r="C13">
        <f t="shared" si="29"/>
        <v>30000</v>
      </c>
      <c r="D13">
        <f t="shared" si="10"/>
        <v>600</v>
      </c>
      <c r="E13">
        <f t="shared" si="30"/>
        <v>600</v>
      </c>
      <c r="F13">
        <f t="shared" si="0"/>
        <v>0.32432432432432434</v>
      </c>
      <c r="I13" t="s">
        <v>174</v>
      </c>
      <c r="R13">
        <v>12</v>
      </c>
      <c r="S13">
        <f t="shared" si="31"/>
        <v>1200</v>
      </c>
      <c r="T13">
        <f t="shared" si="11"/>
        <v>33000</v>
      </c>
      <c r="U13">
        <f t="shared" si="12"/>
        <v>720</v>
      </c>
      <c r="V13">
        <f t="shared" si="13"/>
        <v>480</v>
      </c>
      <c r="W13">
        <f t="shared" si="1"/>
        <v>0.36548223350253806</v>
      </c>
      <c r="X13">
        <f t="shared" si="2"/>
        <v>0.2774566473988439</v>
      </c>
      <c r="Z13">
        <v>12</v>
      </c>
      <c r="AA13">
        <f t="shared" si="32"/>
        <v>1260</v>
      </c>
      <c r="AB13">
        <f t="shared" si="14"/>
        <v>30000</v>
      </c>
      <c r="AC13">
        <f t="shared" si="15"/>
        <v>630</v>
      </c>
      <c r="AD13">
        <f t="shared" si="33"/>
        <v>630</v>
      </c>
      <c r="AE13">
        <f t="shared" si="3"/>
        <v>0.33510638297872342</v>
      </c>
      <c r="AF13">
        <f t="shared" si="4"/>
        <v>0.33510638297872342</v>
      </c>
      <c r="AH13">
        <v>12</v>
      </c>
      <c r="AI13">
        <f t="shared" si="43"/>
        <v>1260</v>
      </c>
      <c r="AJ13">
        <f t="shared" si="17"/>
        <v>30000</v>
      </c>
      <c r="AK13">
        <f t="shared" si="18"/>
        <v>504</v>
      </c>
      <c r="AL13">
        <f t="shared" si="19"/>
        <v>756</v>
      </c>
      <c r="AM13">
        <f t="shared" si="5"/>
        <v>0.28734321550741165</v>
      </c>
      <c r="AN13">
        <f t="shared" si="6"/>
        <v>0.37686939182452645</v>
      </c>
      <c r="AQ13">
        <v>12</v>
      </c>
      <c r="AR13">
        <f t="shared" si="34"/>
        <v>840</v>
      </c>
      <c r="AS13">
        <f t="shared" si="35"/>
        <v>21000</v>
      </c>
      <c r="AT13">
        <f t="shared" si="20"/>
        <v>420</v>
      </c>
      <c r="AU13">
        <f t="shared" si="36"/>
        <v>420</v>
      </c>
      <c r="AV13">
        <f t="shared" si="7"/>
        <v>0.25149700598802394</v>
      </c>
      <c r="AW13">
        <f t="shared" si="21"/>
        <v>70140000</v>
      </c>
      <c r="AX13">
        <f t="shared" si="22"/>
        <v>0.63189189189189188</v>
      </c>
      <c r="AZ13">
        <v>12</v>
      </c>
      <c r="BA13">
        <f t="shared" si="37"/>
        <v>960</v>
      </c>
      <c r="BB13">
        <f t="shared" si="38"/>
        <v>24000</v>
      </c>
      <c r="BC13">
        <f t="shared" si="23"/>
        <v>480</v>
      </c>
      <c r="BD13">
        <f t="shared" si="39"/>
        <v>480</v>
      </c>
      <c r="BE13">
        <f t="shared" si="8"/>
        <v>0.2774566473988439</v>
      </c>
      <c r="BF13">
        <f t="shared" si="24"/>
        <v>83040000.000000015</v>
      </c>
      <c r="BG13">
        <f t="shared" si="25"/>
        <v>0.74810810810810824</v>
      </c>
      <c r="BI13">
        <v>12</v>
      </c>
      <c r="BJ13">
        <f t="shared" si="40"/>
        <v>1200</v>
      </c>
      <c r="BK13">
        <f t="shared" si="41"/>
        <v>30000</v>
      </c>
      <c r="BL13">
        <f t="shared" si="26"/>
        <v>600</v>
      </c>
      <c r="BM13">
        <f t="shared" si="42"/>
        <v>600</v>
      </c>
      <c r="BN13">
        <f t="shared" si="9"/>
        <v>0.32432432432432434</v>
      </c>
      <c r="BO13">
        <f t="shared" si="27"/>
        <v>111000000</v>
      </c>
      <c r="BP13">
        <v>1</v>
      </c>
    </row>
    <row r="14" spans="1:68" x14ac:dyDescent="0.2">
      <c r="A14">
        <v>13</v>
      </c>
      <c r="B14">
        <f t="shared" si="28"/>
        <v>1300</v>
      </c>
      <c r="C14">
        <f t="shared" si="29"/>
        <v>32500</v>
      </c>
      <c r="D14">
        <f t="shared" si="10"/>
        <v>650</v>
      </c>
      <c r="E14">
        <f t="shared" si="30"/>
        <v>650</v>
      </c>
      <c r="F14">
        <f t="shared" si="0"/>
        <v>0.32500000000000001</v>
      </c>
      <c r="I14" t="s">
        <v>175</v>
      </c>
      <c r="K14" s="70" t="s">
        <v>213</v>
      </c>
      <c r="L14" s="71" t="s">
        <v>214</v>
      </c>
      <c r="M14" s="71"/>
      <c r="N14" s="71"/>
      <c r="O14" s="72"/>
      <c r="R14">
        <v>13</v>
      </c>
      <c r="S14">
        <f t="shared" si="31"/>
        <v>1300</v>
      </c>
      <c r="T14">
        <f t="shared" si="11"/>
        <v>35750</v>
      </c>
      <c r="U14">
        <f t="shared" si="12"/>
        <v>780</v>
      </c>
      <c r="V14">
        <f t="shared" si="13"/>
        <v>520</v>
      </c>
      <c r="W14">
        <f t="shared" si="1"/>
        <v>0.36619718309859156</v>
      </c>
      <c r="X14">
        <f t="shared" si="2"/>
        <v>0.27807486631016043</v>
      </c>
      <c r="Z14">
        <v>13</v>
      </c>
      <c r="AA14">
        <f t="shared" si="32"/>
        <v>1365</v>
      </c>
      <c r="AB14">
        <f t="shared" si="14"/>
        <v>32500</v>
      </c>
      <c r="AC14">
        <f t="shared" si="15"/>
        <v>682.5</v>
      </c>
      <c r="AD14">
        <f t="shared" si="33"/>
        <v>682.5</v>
      </c>
      <c r="AE14">
        <f t="shared" si="3"/>
        <v>0.33579335793357934</v>
      </c>
      <c r="AF14">
        <f t="shared" si="4"/>
        <v>0.33579335793357934</v>
      </c>
      <c r="AH14">
        <v>13</v>
      </c>
      <c r="AI14">
        <f t="shared" si="43"/>
        <v>1365</v>
      </c>
      <c r="AJ14">
        <f t="shared" si="17"/>
        <v>32500</v>
      </c>
      <c r="AK14">
        <f t="shared" si="18"/>
        <v>546</v>
      </c>
      <c r="AL14">
        <f t="shared" si="19"/>
        <v>819</v>
      </c>
      <c r="AM14">
        <f t="shared" si="5"/>
        <v>0.28797468354430378</v>
      </c>
      <c r="AN14">
        <f t="shared" si="6"/>
        <v>0.37759336099585061</v>
      </c>
      <c r="AQ14">
        <v>13</v>
      </c>
      <c r="AR14">
        <f t="shared" si="34"/>
        <v>910</v>
      </c>
      <c r="AS14">
        <f t="shared" si="35"/>
        <v>22750</v>
      </c>
      <c r="AT14">
        <f t="shared" si="20"/>
        <v>455</v>
      </c>
      <c r="AU14">
        <f t="shared" si="36"/>
        <v>455</v>
      </c>
      <c r="AV14">
        <f t="shared" si="7"/>
        <v>0.25207756232686979</v>
      </c>
      <c r="AW14">
        <f t="shared" si="21"/>
        <v>82127500</v>
      </c>
      <c r="AX14">
        <f t="shared" si="22"/>
        <v>0.63175000000000003</v>
      </c>
      <c r="AZ14">
        <v>13</v>
      </c>
      <c r="BA14">
        <f t="shared" si="37"/>
        <v>1040</v>
      </c>
      <c r="BB14">
        <f t="shared" si="38"/>
        <v>26000</v>
      </c>
      <c r="BC14">
        <f t="shared" si="23"/>
        <v>520</v>
      </c>
      <c r="BD14">
        <f t="shared" si="39"/>
        <v>520</v>
      </c>
      <c r="BE14">
        <f t="shared" si="8"/>
        <v>0.27807486631016043</v>
      </c>
      <c r="BF14">
        <f t="shared" si="24"/>
        <v>97240000</v>
      </c>
      <c r="BG14">
        <f t="shared" si="25"/>
        <v>0.748</v>
      </c>
      <c r="BI14">
        <v>13</v>
      </c>
      <c r="BJ14">
        <f t="shared" si="40"/>
        <v>1300</v>
      </c>
      <c r="BK14">
        <f t="shared" si="41"/>
        <v>32500</v>
      </c>
      <c r="BL14">
        <f t="shared" si="26"/>
        <v>650</v>
      </c>
      <c r="BM14">
        <f t="shared" si="42"/>
        <v>650</v>
      </c>
      <c r="BN14">
        <f t="shared" si="9"/>
        <v>0.32500000000000001</v>
      </c>
      <c r="BO14">
        <f t="shared" si="27"/>
        <v>130000000</v>
      </c>
      <c r="BP14">
        <v>1</v>
      </c>
    </row>
    <row r="15" spans="1:68" x14ac:dyDescent="0.2">
      <c r="A15">
        <v>14</v>
      </c>
      <c r="B15">
        <f t="shared" si="28"/>
        <v>1400</v>
      </c>
      <c r="C15">
        <f t="shared" si="29"/>
        <v>35000</v>
      </c>
      <c r="D15">
        <f t="shared" si="10"/>
        <v>700</v>
      </c>
      <c r="E15">
        <f t="shared" si="30"/>
        <v>700</v>
      </c>
      <c r="F15">
        <f t="shared" si="0"/>
        <v>0.32558139534883723</v>
      </c>
      <c r="I15" t="s">
        <v>215</v>
      </c>
      <c r="K15" s="73" t="s">
        <v>216</v>
      </c>
      <c r="L15" s="1" t="s">
        <v>217</v>
      </c>
      <c r="M15" s="1"/>
      <c r="N15" s="1"/>
      <c r="O15" s="74"/>
      <c r="R15">
        <v>14</v>
      </c>
      <c r="S15">
        <f t="shared" si="31"/>
        <v>1400</v>
      </c>
      <c r="T15">
        <f t="shared" si="11"/>
        <v>38500</v>
      </c>
      <c r="U15">
        <f t="shared" si="12"/>
        <v>840</v>
      </c>
      <c r="V15">
        <f t="shared" si="13"/>
        <v>560</v>
      </c>
      <c r="W15">
        <f t="shared" si="1"/>
        <v>0.36681222707423583</v>
      </c>
      <c r="X15">
        <f t="shared" si="2"/>
        <v>0.27860696517412936</v>
      </c>
      <c r="Z15">
        <v>14</v>
      </c>
      <c r="AA15">
        <f t="shared" si="32"/>
        <v>1470</v>
      </c>
      <c r="AB15">
        <f t="shared" si="14"/>
        <v>35000</v>
      </c>
      <c r="AC15">
        <f t="shared" si="15"/>
        <v>735</v>
      </c>
      <c r="AD15">
        <f t="shared" si="33"/>
        <v>735</v>
      </c>
      <c r="AE15">
        <f t="shared" si="3"/>
        <v>0.33638443935926776</v>
      </c>
      <c r="AF15">
        <f t="shared" si="4"/>
        <v>0.33638443935926776</v>
      </c>
      <c r="AH15">
        <v>14</v>
      </c>
      <c r="AI15">
        <f t="shared" si="43"/>
        <v>1470</v>
      </c>
      <c r="AJ15">
        <f t="shared" si="17"/>
        <v>35000</v>
      </c>
      <c r="AK15">
        <f t="shared" si="18"/>
        <v>588</v>
      </c>
      <c r="AL15">
        <f t="shared" si="19"/>
        <v>882</v>
      </c>
      <c r="AM15">
        <f t="shared" si="5"/>
        <v>0.28851815505397449</v>
      </c>
      <c r="AN15">
        <f t="shared" si="6"/>
        <v>0.37821612349914235</v>
      </c>
      <c r="AQ15">
        <v>14</v>
      </c>
      <c r="AR15">
        <f t="shared" si="34"/>
        <v>980</v>
      </c>
      <c r="AS15">
        <f t="shared" si="35"/>
        <v>24500</v>
      </c>
      <c r="AT15">
        <f t="shared" si="20"/>
        <v>490</v>
      </c>
      <c r="AU15">
        <f t="shared" si="36"/>
        <v>490</v>
      </c>
      <c r="AV15">
        <f t="shared" si="7"/>
        <v>0.25257731958762886</v>
      </c>
      <c r="AW15">
        <f t="shared" si="21"/>
        <v>95060000</v>
      </c>
      <c r="AX15">
        <f t="shared" si="22"/>
        <v>0.6316279069767442</v>
      </c>
      <c r="AZ15">
        <v>14</v>
      </c>
      <c r="BA15">
        <f t="shared" si="37"/>
        <v>1120</v>
      </c>
      <c r="BB15">
        <f t="shared" si="38"/>
        <v>28000</v>
      </c>
      <c r="BC15">
        <f t="shared" si="23"/>
        <v>560</v>
      </c>
      <c r="BD15">
        <f t="shared" si="39"/>
        <v>560</v>
      </c>
      <c r="BE15">
        <f t="shared" si="8"/>
        <v>0.27860696517412936</v>
      </c>
      <c r="BF15">
        <f t="shared" si="24"/>
        <v>112560000</v>
      </c>
      <c r="BG15">
        <f t="shared" si="25"/>
        <v>0.74790697674418605</v>
      </c>
      <c r="BI15">
        <v>14</v>
      </c>
      <c r="BJ15">
        <f t="shared" si="40"/>
        <v>1400</v>
      </c>
      <c r="BK15">
        <f t="shared" si="41"/>
        <v>35000</v>
      </c>
      <c r="BL15">
        <f t="shared" si="26"/>
        <v>700</v>
      </c>
      <c r="BM15">
        <f t="shared" si="42"/>
        <v>700</v>
      </c>
      <c r="BN15">
        <f t="shared" si="9"/>
        <v>0.32558139534883723</v>
      </c>
      <c r="BO15">
        <f t="shared" si="27"/>
        <v>150500000</v>
      </c>
      <c r="BP15">
        <v>1</v>
      </c>
    </row>
    <row r="16" spans="1:68" x14ac:dyDescent="0.2">
      <c r="A16">
        <v>15</v>
      </c>
      <c r="B16">
        <f t="shared" si="28"/>
        <v>1500</v>
      </c>
      <c r="C16">
        <f t="shared" si="29"/>
        <v>37500</v>
      </c>
      <c r="D16">
        <f t="shared" si="10"/>
        <v>750</v>
      </c>
      <c r="E16">
        <f t="shared" si="30"/>
        <v>750</v>
      </c>
      <c r="F16">
        <f t="shared" si="0"/>
        <v>0.32608695652173914</v>
      </c>
      <c r="I16" t="s">
        <v>218</v>
      </c>
      <c r="K16" s="73"/>
      <c r="L16" s="1"/>
      <c r="M16" s="1"/>
      <c r="N16" s="1"/>
      <c r="O16" s="74"/>
      <c r="R16">
        <v>15</v>
      </c>
      <c r="S16">
        <f t="shared" si="31"/>
        <v>1500</v>
      </c>
      <c r="T16">
        <f t="shared" si="11"/>
        <v>41250</v>
      </c>
      <c r="U16">
        <f t="shared" si="12"/>
        <v>900</v>
      </c>
      <c r="V16">
        <f t="shared" si="13"/>
        <v>600</v>
      </c>
      <c r="W16">
        <f t="shared" si="1"/>
        <v>0.36734693877551022</v>
      </c>
      <c r="X16">
        <f t="shared" si="2"/>
        <v>0.27906976744186046</v>
      </c>
      <c r="Z16">
        <v>15</v>
      </c>
      <c r="AA16">
        <f t="shared" si="32"/>
        <v>1575</v>
      </c>
      <c r="AB16">
        <f t="shared" si="14"/>
        <v>37500</v>
      </c>
      <c r="AC16">
        <f t="shared" si="15"/>
        <v>787.5</v>
      </c>
      <c r="AD16">
        <f t="shared" si="33"/>
        <v>787.5</v>
      </c>
      <c r="AE16">
        <f t="shared" si="3"/>
        <v>0.33689839572192515</v>
      </c>
      <c r="AF16">
        <f t="shared" si="4"/>
        <v>0.33689839572192515</v>
      </c>
      <c r="AH16">
        <v>15</v>
      </c>
      <c r="AI16">
        <v>112</v>
      </c>
      <c r="AJ16">
        <f t="shared" si="17"/>
        <v>37500</v>
      </c>
      <c r="AK16">
        <f t="shared" si="18"/>
        <v>44.8</v>
      </c>
      <c r="AL16">
        <f t="shared" si="19"/>
        <v>67.199999999999989</v>
      </c>
      <c r="AM16">
        <f t="shared" si="5"/>
        <v>2.8091296714321545E-2</v>
      </c>
      <c r="AN16">
        <f t="shared" si="6"/>
        <v>4.1553302003462765E-2</v>
      </c>
      <c r="AQ16">
        <v>15</v>
      </c>
      <c r="AR16">
        <f t="shared" si="34"/>
        <v>1050</v>
      </c>
      <c r="AS16">
        <f t="shared" si="35"/>
        <v>26250</v>
      </c>
      <c r="AT16">
        <f t="shared" si="20"/>
        <v>525</v>
      </c>
      <c r="AU16">
        <f t="shared" si="36"/>
        <v>525</v>
      </c>
      <c r="AV16">
        <f t="shared" si="7"/>
        <v>0.25301204819277107</v>
      </c>
      <c r="AW16">
        <f t="shared" si="21"/>
        <v>108937500.00000001</v>
      </c>
      <c r="AX16">
        <f t="shared" si="22"/>
        <v>0.63152173913043486</v>
      </c>
      <c r="AZ16">
        <v>15</v>
      </c>
      <c r="BA16">
        <f t="shared" si="37"/>
        <v>1200</v>
      </c>
      <c r="BB16">
        <f t="shared" si="38"/>
        <v>30000</v>
      </c>
      <c r="BC16">
        <f t="shared" si="23"/>
        <v>600</v>
      </c>
      <c r="BD16">
        <f t="shared" si="39"/>
        <v>600</v>
      </c>
      <c r="BE16">
        <f t="shared" si="8"/>
        <v>0.27906976744186046</v>
      </c>
      <c r="BF16">
        <f t="shared" si="24"/>
        <v>129000000</v>
      </c>
      <c r="BG16">
        <f t="shared" si="25"/>
        <v>0.74782608695652175</v>
      </c>
      <c r="BI16">
        <v>15</v>
      </c>
      <c r="BJ16">
        <f t="shared" si="40"/>
        <v>1500</v>
      </c>
      <c r="BK16">
        <f t="shared" si="41"/>
        <v>37500</v>
      </c>
      <c r="BL16">
        <f t="shared" si="26"/>
        <v>750</v>
      </c>
      <c r="BM16">
        <f t="shared" si="42"/>
        <v>750</v>
      </c>
      <c r="BN16">
        <f t="shared" si="9"/>
        <v>0.32608695652173914</v>
      </c>
      <c r="BO16">
        <f t="shared" si="27"/>
        <v>172500000</v>
      </c>
      <c r="BP16">
        <v>1</v>
      </c>
    </row>
    <row r="17" spans="1:68" x14ac:dyDescent="0.2">
      <c r="A17">
        <v>16</v>
      </c>
      <c r="B17">
        <f t="shared" si="28"/>
        <v>1600</v>
      </c>
      <c r="C17">
        <f t="shared" si="29"/>
        <v>40000</v>
      </c>
      <c r="D17">
        <f t="shared" si="10"/>
        <v>800</v>
      </c>
      <c r="E17">
        <f t="shared" si="30"/>
        <v>800</v>
      </c>
      <c r="F17">
        <f t="shared" si="0"/>
        <v>0.32653061224489793</v>
      </c>
      <c r="I17" t="s">
        <v>219</v>
      </c>
      <c r="K17" s="73" t="s">
        <v>220</v>
      </c>
      <c r="L17" s="1" t="s">
        <v>161</v>
      </c>
      <c r="M17" s="1" t="s">
        <v>162</v>
      </c>
      <c r="N17" s="1" t="s">
        <v>165</v>
      </c>
      <c r="O17" s="74" t="s">
        <v>166</v>
      </c>
      <c r="R17">
        <v>16</v>
      </c>
      <c r="S17">
        <f t="shared" si="31"/>
        <v>1600</v>
      </c>
      <c r="T17">
        <f t="shared" si="11"/>
        <v>44000</v>
      </c>
      <c r="U17">
        <f t="shared" si="12"/>
        <v>960</v>
      </c>
      <c r="V17">
        <f t="shared" si="13"/>
        <v>640</v>
      </c>
      <c r="W17">
        <f t="shared" si="1"/>
        <v>0.36781609195402298</v>
      </c>
      <c r="X17">
        <f t="shared" si="2"/>
        <v>0.27947598253275108</v>
      </c>
      <c r="Z17">
        <v>16</v>
      </c>
      <c r="AA17">
        <f t="shared" si="32"/>
        <v>1680</v>
      </c>
      <c r="AB17">
        <f t="shared" si="14"/>
        <v>40000</v>
      </c>
      <c r="AC17">
        <f t="shared" si="15"/>
        <v>840</v>
      </c>
      <c r="AD17">
        <f t="shared" si="33"/>
        <v>840</v>
      </c>
      <c r="AE17">
        <f t="shared" si="3"/>
        <v>0.33734939759036142</v>
      </c>
      <c r="AF17">
        <f t="shared" si="4"/>
        <v>0.33734939759036142</v>
      </c>
      <c r="AH17">
        <v>16</v>
      </c>
      <c r="AI17">
        <f>AH17*$AA$2</f>
        <v>1680</v>
      </c>
      <c r="AJ17">
        <f t="shared" si="17"/>
        <v>40000</v>
      </c>
      <c r="AK17">
        <f t="shared" si="18"/>
        <v>672</v>
      </c>
      <c r="AL17">
        <f t="shared" si="19"/>
        <v>1008</v>
      </c>
      <c r="AM17">
        <f t="shared" si="5"/>
        <v>0.28940568475452194</v>
      </c>
      <c r="AN17">
        <f t="shared" si="6"/>
        <v>0.37923250564334088</v>
      </c>
      <c r="AQ17">
        <v>16</v>
      </c>
      <c r="AR17">
        <f t="shared" si="34"/>
        <v>1120</v>
      </c>
      <c r="AS17">
        <f t="shared" si="35"/>
        <v>28000</v>
      </c>
      <c r="AT17">
        <f t="shared" si="20"/>
        <v>560</v>
      </c>
      <c r="AU17">
        <f t="shared" si="36"/>
        <v>560</v>
      </c>
      <c r="AV17">
        <f t="shared" si="7"/>
        <v>0.25339366515837103</v>
      </c>
      <c r="AW17">
        <f t="shared" si="21"/>
        <v>123760000</v>
      </c>
      <c r="AX17">
        <f t="shared" si="22"/>
        <v>0.63142857142857134</v>
      </c>
      <c r="AZ17">
        <v>16</v>
      </c>
      <c r="BA17">
        <f t="shared" si="37"/>
        <v>1280</v>
      </c>
      <c r="BB17">
        <f t="shared" si="38"/>
        <v>32000</v>
      </c>
      <c r="BC17">
        <f t="shared" si="23"/>
        <v>640</v>
      </c>
      <c r="BD17">
        <f t="shared" si="39"/>
        <v>640</v>
      </c>
      <c r="BE17">
        <f t="shared" si="8"/>
        <v>0.27947598253275108</v>
      </c>
      <c r="BF17">
        <f t="shared" si="24"/>
        <v>146560000</v>
      </c>
      <c r="BG17">
        <f t="shared" si="25"/>
        <v>0.74775510204081619</v>
      </c>
      <c r="BI17">
        <v>16</v>
      </c>
      <c r="BJ17">
        <f t="shared" si="40"/>
        <v>1600</v>
      </c>
      <c r="BK17">
        <f t="shared" si="41"/>
        <v>40000</v>
      </c>
      <c r="BL17">
        <f t="shared" si="26"/>
        <v>800</v>
      </c>
      <c r="BM17">
        <f t="shared" si="42"/>
        <v>800</v>
      </c>
      <c r="BN17">
        <f t="shared" si="9"/>
        <v>0.32653061224489793</v>
      </c>
      <c r="BO17">
        <f t="shared" si="27"/>
        <v>196000000.00000003</v>
      </c>
      <c r="BP17">
        <v>1</v>
      </c>
    </row>
    <row r="18" spans="1:68" x14ac:dyDescent="0.2">
      <c r="A18">
        <v>17</v>
      </c>
      <c r="B18">
        <f t="shared" si="28"/>
        <v>1700</v>
      </c>
      <c r="C18">
        <f t="shared" si="29"/>
        <v>42500</v>
      </c>
      <c r="D18">
        <f t="shared" si="10"/>
        <v>850</v>
      </c>
      <c r="E18">
        <f t="shared" si="30"/>
        <v>850</v>
      </c>
      <c r="F18">
        <f t="shared" si="0"/>
        <v>0.32692307692307693</v>
      </c>
      <c r="K18" s="73" t="s">
        <v>221</v>
      </c>
      <c r="L18" s="1">
        <v>10</v>
      </c>
      <c r="M18" s="1">
        <v>250</v>
      </c>
      <c r="N18" s="1">
        <v>5</v>
      </c>
      <c r="O18" s="74">
        <v>5</v>
      </c>
      <c r="R18">
        <v>17</v>
      </c>
      <c r="S18">
        <f t="shared" si="31"/>
        <v>1700</v>
      </c>
      <c r="T18">
        <f t="shared" si="11"/>
        <v>46750</v>
      </c>
      <c r="U18">
        <f t="shared" si="12"/>
        <v>1020</v>
      </c>
      <c r="V18">
        <f t="shared" si="13"/>
        <v>680</v>
      </c>
      <c r="W18">
        <f t="shared" si="1"/>
        <v>0.36823104693140796</v>
      </c>
      <c r="X18">
        <f t="shared" si="2"/>
        <v>0.27983539094650206</v>
      </c>
      <c r="Z18">
        <v>17</v>
      </c>
      <c r="AA18">
        <f t="shared" si="32"/>
        <v>1785</v>
      </c>
      <c r="AB18">
        <f t="shared" si="14"/>
        <v>42500</v>
      </c>
      <c r="AC18">
        <f t="shared" si="15"/>
        <v>892.5</v>
      </c>
      <c r="AD18">
        <f t="shared" si="33"/>
        <v>892.5</v>
      </c>
      <c r="AE18">
        <f t="shared" si="3"/>
        <v>0.33774834437086093</v>
      </c>
      <c r="AF18">
        <f t="shared" si="4"/>
        <v>0.33774834437086093</v>
      </c>
      <c r="AH18">
        <v>17</v>
      </c>
      <c r="AI18">
        <f t="shared" si="43"/>
        <v>1785</v>
      </c>
      <c r="AJ18">
        <f t="shared" si="17"/>
        <v>42500</v>
      </c>
      <c r="AK18">
        <f t="shared" si="18"/>
        <v>714</v>
      </c>
      <c r="AL18">
        <f t="shared" si="19"/>
        <v>1071</v>
      </c>
      <c r="AM18">
        <f t="shared" si="5"/>
        <v>0.28977272727272729</v>
      </c>
      <c r="AN18">
        <f t="shared" si="6"/>
        <v>0.37965260545905705</v>
      </c>
      <c r="AQ18">
        <v>17</v>
      </c>
      <c r="AR18">
        <f t="shared" si="34"/>
        <v>1190</v>
      </c>
      <c r="AS18">
        <f t="shared" si="35"/>
        <v>29750</v>
      </c>
      <c r="AT18">
        <f t="shared" si="20"/>
        <v>595</v>
      </c>
      <c r="AU18">
        <f t="shared" si="36"/>
        <v>595</v>
      </c>
      <c r="AV18">
        <f t="shared" si="7"/>
        <v>0.2537313432835821</v>
      </c>
      <c r="AW18">
        <f t="shared" si="21"/>
        <v>139527500</v>
      </c>
      <c r="AX18">
        <f t="shared" si="22"/>
        <v>0.63134615384615389</v>
      </c>
      <c r="AZ18">
        <v>17</v>
      </c>
      <c r="BA18">
        <f t="shared" si="37"/>
        <v>1360</v>
      </c>
      <c r="BB18">
        <f t="shared" si="38"/>
        <v>34000</v>
      </c>
      <c r="BC18">
        <f t="shared" si="23"/>
        <v>680</v>
      </c>
      <c r="BD18">
        <f t="shared" si="39"/>
        <v>680</v>
      </c>
      <c r="BE18">
        <f t="shared" si="8"/>
        <v>0.27983539094650206</v>
      </c>
      <c r="BF18">
        <f t="shared" si="24"/>
        <v>165240000</v>
      </c>
      <c r="BG18">
        <f t="shared" si="25"/>
        <v>0.74769230769230766</v>
      </c>
      <c r="BI18">
        <v>17</v>
      </c>
      <c r="BJ18">
        <f t="shared" si="40"/>
        <v>1700</v>
      </c>
      <c r="BK18">
        <f t="shared" si="41"/>
        <v>42500</v>
      </c>
      <c r="BL18">
        <f t="shared" si="26"/>
        <v>850</v>
      </c>
      <c r="BM18">
        <f t="shared" si="42"/>
        <v>850</v>
      </c>
      <c r="BN18">
        <f t="shared" si="9"/>
        <v>0.32692307692307693</v>
      </c>
      <c r="BO18">
        <f t="shared" si="27"/>
        <v>221000000</v>
      </c>
      <c r="BP18">
        <v>1</v>
      </c>
    </row>
    <row r="19" spans="1:68" x14ac:dyDescent="0.2">
      <c r="A19">
        <v>18</v>
      </c>
      <c r="B19">
        <f t="shared" si="28"/>
        <v>1800</v>
      </c>
      <c r="C19">
        <f t="shared" si="29"/>
        <v>45000</v>
      </c>
      <c r="D19">
        <f t="shared" si="10"/>
        <v>900</v>
      </c>
      <c r="E19">
        <f t="shared" si="30"/>
        <v>900</v>
      </c>
      <c r="F19">
        <f t="shared" si="0"/>
        <v>0.32727272727272727</v>
      </c>
      <c r="K19" s="73" t="s">
        <v>222</v>
      </c>
      <c r="L19" s="1">
        <v>10</v>
      </c>
      <c r="M19" s="1">
        <v>275</v>
      </c>
      <c r="N19" s="1">
        <v>6</v>
      </c>
      <c r="O19" s="74">
        <v>4</v>
      </c>
      <c r="R19">
        <v>18</v>
      </c>
      <c r="S19">
        <f t="shared" si="31"/>
        <v>1800</v>
      </c>
      <c r="T19">
        <f t="shared" si="11"/>
        <v>49500</v>
      </c>
      <c r="U19">
        <f t="shared" si="12"/>
        <v>1080</v>
      </c>
      <c r="V19">
        <f t="shared" si="13"/>
        <v>720</v>
      </c>
      <c r="W19">
        <f t="shared" si="1"/>
        <v>0.36860068259385664</v>
      </c>
      <c r="X19">
        <f t="shared" si="2"/>
        <v>0.28015564202334631</v>
      </c>
      <c r="Z19">
        <v>18</v>
      </c>
      <c r="AA19">
        <f t="shared" si="32"/>
        <v>1890</v>
      </c>
      <c r="AB19">
        <f t="shared" si="14"/>
        <v>45000</v>
      </c>
      <c r="AC19">
        <f t="shared" si="15"/>
        <v>945</v>
      </c>
      <c r="AD19">
        <f t="shared" si="33"/>
        <v>945</v>
      </c>
      <c r="AE19">
        <f t="shared" si="3"/>
        <v>0.33810375670840787</v>
      </c>
      <c r="AF19">
        <f t="shared" si="4"/>
        <v>0.33810375670840787</v>
      </c>
      <c r="AH19">
        <v>18</v>
      </c>
      <c r="AI19">
        <f t="shared" si="43"/>
        <v>1890</v>
      </c>
      <c r="AJ19">
        <f t="shared" si="17"/>
        <v>45000</v>
      </c>
      <c r="AK19">
        <f t="shared" si="18"/>
        <v>756</v>
      </c>
      <c r="AL19">
        <f t="shared" si="19"/>
        <v>1134</v>
      </c>
      <c r="AM19">
        <f t="shared" si="5"/>
        <v>0.29009976976208751</v>
      </c>
      <c r="AN19">
        <f t="shared" si="6"/>
        <v>0.38002680965147451</v>
      </c>
      <c r="AQ19">
        <v>18</v>
      </c>
      <c r="AR19">
        <f t="shared" si="34"/>
        <v>1260</v>
      </c>
      <c r="AS19">
        <f t="shared" si="35"/>
        <v>31500</v>
      </c>
      <c r="AT19">
        <f t="shared" si="20"/>
        <v>630</v>
      </c>
      <c r="AU19">
        <f t="shared" si="36"/>
        <v>630</v>
      </c>
      <c r="AV19">
        <f t="shared" si="7"/>
        <v>0.25403225806451613</v>
      </c>
      <c r="AW19">
        <f t="shared" si="21"/>
        <v>156240000</v>
      </c>
      <c r="AX19">
        <f t="shared" si="22"/>
        <v>0.63127272727272732</v>
      </c>
      <c r="AZ19">
        <v>18</v>
      </c>
      <c r="BA19">
        <f t="shared" si="37"/>
        <v>1440</v>
      </c>
      <c r="BB19">
        <f t="shared" si="38"/>
        <v>36000</v>
      </c>
      <c r="BC19">
        <f t="shared" si="23"/>
        <v>720</v>
      </c>
      <c r="BD19">
        <f t="shared" si="39"/>
        <v>720</v>
      </c>
      <c r="BE19">
        <f t="shared" si="8"/>
        <v>0.28015564202334631</v>
      </c>
      <c r="BF19">
        <f t="shared" si="24"/>
        <v>185040000</v>
      </c>
      <c r="BG19">
        <f t="shared" si="25"/>
        <v>0.74763636363636365</v>
      </c>
      <c r="BI19">
        <v>18</v>
      </c>
      <c r="BJ19">
        <f t="shared" si="40"/>
        <v>1800</v>
      </c>
      <c r="BK19">
        <f t="shared" si="41"/>
        <v>45000</v>
      </c>
      <c r="BL19">
        <f t="shared" si="26"/>
        <v>900</v>
      </c>
      <c r="BM19">
        <f t="shared" si="42"/>
        <v>900</v>
      </c>
      <c r="BN19">
        <f t="shared" si="9"/>
        <v>0.32727272727272727</v>
      </c>
      <c r="BO19">
        <f t="shared" si="27"/>
        <v>247500000</v>
      </c>
      <c r="BP19">
        <v>1</v>
      </c>
    </row>
    <row r="20" spans="1:68" x14ac:dyDescent="0.2">
      <c r="A20">
        <v>19</v>
      </c>
      <c r="B20">
        <f t="shared" si="28"/>
        <v>1900</v>
      </c>
      <c r="C20">
        <f t="shared" si="29"/>
        <v>47500</v>
      </c>
      <c r="D20">
        <f t="shared" si="10"/>
        <v>950</v>
      </c>
      <c r="E20">
        <f t="shared" si="30"/>
        <v>950</v>
      </c>
      <c r="F20">
        <f t="shared" si="0"/>
        <v>0.32758620689655171</v>
      </c>
      <c r="K20" s="73" t="s">
        <v>223</v>
      </c>
      <c r="L20" s="1">
        <v>10.5</v>
      </c>
      <c r="M20" s="1">
        <v>250</v>
      </c>
      <c r="N20" s="1">
        <v>5</v>
      </c>
      <c r="O20" s="74">
        <v>5</v>
      </c>
      <c r="R20">
        <v>19</v>
      </c>
      <c r="S20">
        <f t="shared" si="31"/>
        <v>1900</v>
      </c>
      <c r="T20">
        <f t="shared" si="11"/>
        <v>52250</v>
      </c>
      <c r="U20">
        <f t="shared" si="12"/>
        <v>1140</v>
      </c>
      <c r="V20">
        <f t="shared" si="13"/>
        <v>760</v>
      </c>
      <c r="W20">
        <f t="shared" si="1"/>
        <v>0.36893203883495146</v>
      </c>
      <c r="X20">
        <f t="shared" si="2"/>
        <v>0.28044280442804426</v>
      </c>
      <c r="Z20">
        <v>19</v>
      </c>
      <c r="AA20">
        <f t="shared" si="32"/>
        <v>1995</v>
      </c>
      <c r="AB20">
        <f t="shared" si="14"/>
        <v>47500</v>
      </c>
      <c r="AC20">
        <f t="shared" si="15"/>
        <v>997.5</v>
      </c>
      <c r="AD20">
        <f t="shared" si="33"/>
        <v>997.5</v>
      </c>
      <c r="AE20">
        <f t="shared" si="3"/>
        <v>0.33842239185750639</v>
      </c>
      <c r="AF20">
        <f t="shared" si="4"/>
        <v>0.33842239185750639</v>
      </c>
      <c r="AH20">
        <v>19</v>
      </c>
      <c r="AI20">
        <f t="shared" si="43"/>
        <v>1995</v>
      </c>
      <c r="AJ20">
        <f t="shared" si="17"/>
        <v>47500</v>
      </c>
      <c r="AK20">
        <f t="shared" si="18"/>
        <v>798</v>
      </c>
      <c r="AL20">
        <f t="shared" si="19"/>
        <v>1197</v>
      </c>
      <c r="AM20">
        <f t="shared" si="5"/>
        <v>0.29039301310043669</v>
      </c>
      <c r="AN20">
        <f t="shared" si="6"/>
        <v>0.38036224976167776</v>
      </c>
      <c r="AQ20">
        <v>19</v>
      </c>
      <c r="AR20">
        <f t="shared" si="34"/>
        <v>1330</v>
      </c>
      <c r="AS20">
        <f t="shared" si="35"/>
        <v>33250</v>
      </c>
      <c r="AT20">
        <f t="shared" si="20"/>
        <v>665</v>
      </c>
      <c r="AU20">
        <f t="shared" si="36"/>
        <v>665</v>
      </c>
      <c r="AV20">
        <f t="shared" si="7"/>
        <v>0.25430210325047803</v>
      </c>
      <c r="AW20">
        <f t="shared" si="21"/>
        <v>173897500</v>
      </c>
      <c r="AX20">
        <f t="shared" si="22"/>
        <v>0.63120689655172413</v>
      </c>
      <c r="AZ20">
        <v>19</v>
      </c>
      <c r="BA20">
        <f t="shared" si="37"/>
        <v>1520</v>
      </c>
      <c r="BB20">
        <f t="shared" si="38"/>
        <v>38000</v>
      </c>
      <c r="BC20">
        <f t="shared" si="23"/>
        <v>760</v>
      </c>
      <c r="BD20">
        <f t="shared" si="39"/>
        <v>760</v>
      </c>
      <c r="BE20">
        <f t="shared" si="8"/>
        <v>0.28044280442804426</v>
      </c>
      <c r="BF20">
        <f t="shared" si="24"/>
        <v>205960000.00000003</v>
      </c>
      <c r="BG20">
        <f t="shared" si="25"/>
        <v>0.74758620689655186</v>
      </c>
      <c r="BI20">
        <v>19</v>
      </c>
      <c r="BJ20">
        <f t="shared" si="40"/>
        <v>1900</v>
      </c>
      <c r="BK20">
        <f t="shared" si="41"/>
        <v>47500</v>
      </c>
      <c r="BL20">
        <f t="shared" si="26"/>
        <v>950</v>
      </c>
      <c r="BM20">
        <f t="shared" si="42"/>
        <v>950</v>
      </c>
      <c r="BN20">
        <f t="shared" si="9"/>
        <v>0.32758620689655171</v>
      </c>
      <c r="BO20">
        <f t="shared" si="27"/>
        <v>275500000</v>
      </c>
      <c r="BP20">
        <v>1</v>
      </c>
    </row>
    <row r="21" spans="1:68" x14ac:dyDescent="0.2">
      <c r="A21">
        <v>20</v>
      </c>
      <c r="B21">
        <f t="shared" si="28"/>
        <v>2000</v>
      </c>
      <c r="C21">
        <f t="shared" si="29"/>
        <v>50000</v>
      </c>
      <c r="D21">
        <f t="shared" si="10"/>
        <v>1000</v>
      </c>
      <c r="E21">
        <f t="shared" si="30"/>
        <v>1000</v>
      </c>
      <c r="F21">
        <f t="shared" si="0"/>
        <v>0.32786885245901637</v>
      </c>
      <c r="K21" s="73" t="s">
        <v>224</v>
      </c>
      <c r="L21" s="1">
        <v>11</v>
      </c>
      <c r="M21" s="1">
        <v>250</v>
      </c>
      <c r="N21" s="1">
        <v>4</v>
      </c>
      <c r="O21" s="74">
        <v>6</v>
      </c>
      <c r="R21">
        <v>20</v>
      </c>
      <c r="S21">
        <f t="shared" si="31"/>
        <v>2000</v>
      </c>
      <c r="T21">
        <f t="shared" si="11"/>
        <v>55000</v>
      </c>
      <c r="U21">
        <f t="shared" si="12"/>
        <v>1200</v>
      </c>
      <c r="V21">
        <f t="shared" si="13"/>
        <v>800</v>
      </c>
      <c r="W21">
        <f t="shared" si="1"/>
        <v>0.36923076923076925</v>
      </c>
      <c r="X21">
        <f t="shared" si="2"/>
        <v>0.2807017543859649</v>
      </c>
      <c r="Z21">
        <v>20</v>
      </c>
      <c r="AA21">
        <f t="shared" si="32"/>
        <v>2100</v>
      </c>
      <c r="AB21">
        <f t="shared" si="14"/>
        <v>50000</v>
      </c>
      <c r="AC21">
        <f t="shared" si="15"/>
        <v>1050</v>
      </c>
      <c r="AD21">
        <f t="shared" si="33"/>
        <v>1050</v>
      </c>
      <c r="AE21">
        <f t="shared" si="3"/>
        <v>0.33870967741935482</v>
      </c>
      <c r="AF21">
        <f t="shared" si="4"/>
        <v>0.33870967741935482</v>
      </c>
      <c r="AH21">
        <v>20</v>
      </c>
      <c r="AI21">
        <f t="shared" si="43"/>
        <v>2100</v>
      </c>
      <c r="AJ21">
        <f t="shared" si="17"/>
        <v>50000</v>
      </c>
      <c r="AK21">
        <f t="shared" si="18"/>
        <v>840</v>
      </c>
      <c r="AL21">
        <f t="shared" si="19"/>
        <v>1260</v>
      </c>
      <c r="AM21">
        <f t="shared" si="5"/>
        <v>0.29065743944636679</v>
      </c>
      <c r="AN21">
        <f t="shared" si="6"/>
        <v>0.38066465256797583</v>
      </c>
      <c r="AQ21">
        <v>20</v>
      </c>
      <c r="AR21">
        <f t="shared" si="34"/>
        <v>1400</v>
      </c>
      <c r="AS21">
        <f t="shared" si="35"/>
        <v>35000</v>
      </c>
      <c r="AT21">
        <f t="shared" si="20"/>
        <v>700</v>
      </c>
      <c r="AU21">
        <f t="shared" si="36"/>
        <v>700</v>
      </c>
      <c r="AV21">
        <f t="shared" si="7"/>
        <v>0.25454545454545452</v>
      </c>
      <c r="AW21">
        <f t="shared" si="21"/>
        <v>192500000.00000003</v>
      </c>
      <c r="AX21">
        <f t="shared" si="22"/>
        <v>0.6311475409836067</v>
      </c>
      <c r="AZ21">
        <v>20</v>
      </c>
      <c r="BA21">
        <f t="shared" si="37"/>
        <v>1600</v>
      </c>
      <c r="BB21">
        <f t="shared" si="38"/>
        <v>40000</v>
      </c>
      <c r="BC21">
        <f t="shared" si="23"/>
        <v>800</v>
      </c>
      <c r="BD21">
        <f t="shared" si="39"/>
        <v>800</v>
      </c>
      <c r="BE21">
        <f t="shared" si="8"/>
        <v>0.2807017543859649</v>
      </c>
      <c r="BF21">
        <f t="shared" si="24"/>
        <v>228000000</v>
      </c>
      <c r="BG21">
        <f t="shared" si="25"/>
        <v>0.74754098360655741</v>
      </c>
      <c r="BI21">
        <v>20</v>
      </c>
      <c r="BJ21">
        <f t="shared" si="40"/>
        <v>2000</v>
      </c>
      <c r="BK21">
        <f t="shared" si="41"/>
        <v>50000</v>
      </c>
      <c r="BL21">
        <f t="shared" si="26"/>
        <v>1000</v>
      </c>
      <c r="BM21">
        <f t="shared" si="42"/>
        <v>1000</v>
      </c>
      <c r="BN21">
        <f t="shared" si="9"/>
        <v>0.32786885245901637</v>
      </c>
      <c r="BO21">
        <f t="shared" si="27"/>
        <v>305000000</v>
      </c>
      <c r="BP21">
        <v>1</v>
      </c>
    </row>
    <row r="22" spans="1:68" x14ac:dyDescent="0.2">
      <c r="A22">
        <v>21</v>
      </c>
      <c r="B22">
        <f t="shared" si="28"/>
        <v>2100</v>
      </c>
      <c r="C22">
        <f t="shared" si="29"/>
        <v>52500</v>
      </c>
      <c r="D22">
        <f t="shared" si="10"/>
        <v>1050</v>
      </c>
      <c r="E22">
        <f t="shared" si="30"/>
        <v>1050</v>
      </c>
      <c r="F22">
        <f t="shared" si="0"/>
        <v>0.328125</v>
      </c>
      <c r="K22" s="75">
        <v>1</v>
      </c>
      <c r="L22" s="1">
        <v>1</v>
      </c>
      <c r="M22" s="1">
        <v>1.1000000000000001</v>
      </c>
      <c r="N22" s="1">
        <v>1.2</v>
      </c>
      <c r="O22" s="74">
        <v>0.8</v>
      </c>
      <c r="R22">
        <v>21</v>
      </c>
      <c r="S22">
        <f t="shared" si="31"/>
        <v>2100</v>
      </c>
      <c r="T22">
        <f t="shared" si="11"/>
        <v>57750</v>
      </c>
      <c r="U22">
        <f t="shared" si="12"/>
        <v>1260</v>
      </c>
      <c r="V22">
        <f t="shared" si="13"/>
        <v>840</v>
      </c>
      <c r="W22">
        <f t="shared" si="1"/>
        <v>0.36950146627565983</v>
      </c>
      <c r="X22">
        <f t="shared" si="2"/>
        <v>0.28093645484949831</v>
      </c>
      <c r="Z22">
        <v>21</v>
      </c>
      <c r="AA22">
        <f t="shared" si="32"/>
        <v>2205</v>
      </c>
      <c r="AB22">
        <f t="shared" si="14"/>
        <v>52500</v>
      </c>
      <c r="AC22">
        <f t="shared" si="15"/>
        <v>1102.5</v>
      </c>
      <c r="AD22">
        <f t="shared" si="33"/>
        <v>1102.5</v>
      </c>
      <c r="AE22">
        <f t="shared" si="3"/>
        <v>0.33897002305918522</v>
      </c>
      <c r="AF22">
        <f t="shared" si="4"/>
        <v>0.33897002305918522</v>
      </c>
      <c r="AH22">
        <v>21</v>
      </c>
      <c r="AI22">
        <f t="shared" si="43"/>
        <v>2205</v>
      </c>
      <c r="AJ22">
        <f t="shared" si="17"/>
        <v>52500</v>
      </c>
      <c r="AK22">
        <f t="shared" si="18"/>
        <v>882</v>
      </c>
      <c r="AL22">
        <f t="shared" si="19"/>
        <v>1323</v>
      </c>
      <c r="AM22">
        <f t="shared" si="5"/>
        <v>0.29089709762532984</v>
      </c>
      <c r="AN22">
        <f t="shared" si="6"/>
        <v>0.38093866973797869</v>
      </c>
      <c r="AQ22">
        <v>21</v>
      </c>
      <c r="AR22">
        <f t="shared" si="34"/>
        <v>1470</v>
      </c>
      <c r="AS22">
        <f t="shared" si="35"/>
        <v>36750</v>
      </c>
      <c r="AT22">
        <f t="shared" si="20"/>
        <v>735</v>
      </c>
      <c r="AU22">
        <f t="shared" si="36"/>
        <v>735</v>
      </c>
      <c r="AV22">
        <f t="shared" si="7"/>
        <v>0.25476603119584057</v>
      </c>
      <c r="AW22">
        <f t="shared" si="21"/>
        <v>212047500</v>
      </c>
      <c r="AX22">
        <f t="shared" si="22"/>
        <v>0.63109375000000001</v>
      </c>
      <c r="AZ22">
        <v>21</v>
      </c>
      <c r="BA22">
        <f t="shared" si="37"/>
        <v>1680</v>
      </c>
      <c r="BB22">
        <f t="shared" si="38"/>
        <v>42000</v>
      </c>
      <c r="BC22">
        <f t="shared" si="23"/>
        <v>840</v>
      </c>
      <c r="BD22">
        <f t="shared" si="39"/>
        <v>840</v>
      </c>
      <c r="BE22">
        <f t="shared" si="8"/>
        <v>0.28093645484949831</v>
      </c>
      <c r="BF22">
        <f t="shared" si="24"/>
        <v>251160000.00000003</v>
      </c>
      <c r="BG22">
        <f t="shared" si="25"/>
        <v>0.74750000000000005</v>
      </c>
      <c r="BI22">
        <v>21</v>
      </c>
      <c r="BJ22">
        <f t="shared" si="40"/>
        <v>2100</v>
      </c>
      <c r="BK22">
        <f t="shared" si="41"/>
        <v>52500</v>
      </c>
      <c r="BL22">
        <f t="shared" si="26"/>
        <v>1050</v>
      </c>
      <c r="BM22">
        <f t="shared" si="42"/>
        <v>1050</v>
      </c>
      <c r="BN22">
        <f t="shared" si="9"/>
        <v>0.328125</v>
      </c>
      <c r="BO22">
        <f t="shared" si="27"/>
        <v>336000000</v>
      </c>
      <c r="BP22">
        <v>1</v>
      </c>
    </row>
    <row r="23" spans="1:68" x14ac:dyDescent="0.2">
      <c r="A23">
        <v>22</v>
      </c>
      <c r="B23">
        <f t="shared" si="28"/>
        <v>2200</v>
      </c>
      <c r="C23">
        <f t="shared" si="29"/>
        <v>55000</v>
      </c>
      <c r="D23">
        <f t="shared" si="10"/>
        <v>1100</v>
      </c>
      <c r="E23">
        <f t="shared" si="30"/>
        <v>1100</v>
      </c>
      <c r="F23">
        <f t="shared" si="0"/>
        <v>0.32835820895522388</v>
      </c>
      <c r="K23" s="75">
        <v>2</v>
      </c>
      <c r="L23" s="1">
        <v>1.05</v>
      </c>
      <c r="M23" s="1">
        <v>1</v>
      </c>
      <c r="N23" s="1">
        <v>1</v>
      </c>
      <c r="O23" s="74">
        <v>1</v>
      </c>
      <c r="R23">
        <v>22</v>
      </c>
      <c r="S23">
        <f t="shared" si="31"/>
        <v>2200</v>
      </c>
      <c r="T23">
        <f t="shared" si="11"/>
        <v>60500</v>
      </c>
      <c r="U23">
        <f t="shared" si="12"/>
        <v>1320</v>
      </c>
      <c r="V23">
        <f t="shared" si="13"/>
        <v>880</v>
      </c>
      <c r="W23">
        <f t="shared" si="1"/>
        <v>0.36974789915966388</v>
      </c>
      <c r="X23">
        <f t="shared" si="2"/>
        <v>0.28115015974440893</v>
      </c>
      <c r="Z23">
        <v>22</v>
      </c>
      <c r="AA23">
        <f t="shared" si="32"/>
        <v>2310</v>
      </c>
      <c r="AB23">
        <f t="shared" si="14"/>
        <v>55000</v>
      </c>
      <c r="AC23">
        <f t="shared" si="15"/>
        <v>1155</v>
      </c>
      <c r="AD23">
        <f t="shared" si="33"/>
        <v>1155</v>
      </c>
      <c r="AE23">
        <f t="shared" si="3"/>
        <v>0.33920704845814981</v>
      </c>
      <c r="AF23">
        <f t="shared" si="4"/>
        <v>0.33920704845814981</v>
      </c>
      <c r="AH23">
        <v>22</v>
      </c>
      <c r="AI23">
        <v>113</v>
      </c>
      <c r="AJ23">
        <f t="shared" si="17"/>
        <v>55000</v>
      </c>
      <c r="AK23">
        <f t="shared" si="18"/>
        <v>45.2</v>
      </c>
      <c r="AL23">
        <f t="shared" si="19"/>
        <v>67.800000000000011</v>
      </c>
      <c r="AM23">
        <f t="shared" si="5"/>
        <v>1.9693272917392823E-2</v>
      </c>
      <c r="AN23">
        <f t="shared" si="6"/>
        <v>2.9251876779704894E-2</v>
      </c>
      <c r="AQ23">
        <v>22</v>
      </c>
      <c r="AR23">
        <f t="shared" si="34"/>
        <v>1540</v>
      </c>
      <c r="AS23">
        <f t="shared" si="35"/>
        <v>38500</v>
      </c>
      <c r="AT23">
        <f t="shared" si="20"/>
        <v>770</v>
      </c>
      <c r="AU23">
        <f t="shared" si="36"/>
        <v>770</v>
      </c>
      <c r="AV23">
        <f t="shared" si="7"/>
        <v>0.25496688741721857</v>
      </c>
      <c r="AW23">
        <f t="shared" si="21"/>
        <v>232539999.99999997</v>
      </c>
      <c r="AX23">
        <f t="shared" si="22"/>
        <v>0.63104477611940291</v>
      </c>
      <c r="AZ23">
        <v>22</v>
      </c>
      <c r="BA23">
        <f t="shared" si="37"/>
        <v>1760</v>
      </c>
      <c r="BB23">
        <f t="shared" si="38"/>
        <v>44000</v>
      </c>
      <c r="BC23">
        <f t="shared" si="23"/>
        <v>880</v>
      </c>
      <c r="BD23">
        <f t="shared" si="39"/>
        <v>880</v>
      </c>
      <c r="BE23">
        <f t="shared" si="8"/>
        <v>0.28115015974440893</v>
      </c>
      <c r="BF23">
        <f t="shared" si="24"/>
        <v>275440000</v>
      </c>
      <c r="BG23">
        <f t="shared" si="25"/>
        <v>0.74746268656716419</v>
      </c>
      <c r="BI23">
        <v>22</v>
      </c>
      <c r="BJ23">
        <f t="shared" si="40"/>
        <v>2200</v>
      </c>
      <c r="BK23">
        <f t="shared" si="41"/>
        <v>55000</v>
      </c>
      <c r="BL23">
        <f t="shared" si="26"/>
        <v>1100</v>
      </c>
      <c r="BM23">
        <f t="shared" si="42"/>
        <v>1100</v>
      </c>
      <c r="BN23">
        <f t="shared" si="9"/>
        <v>0.32835820895522388</v>
      </c>
      <c r="BO23">
        <f t="shared" si="27"/>
        <v>368500000</v>
      </c>
      <c r="BP23">
        <v>1</v>
      </c>
    </row>
    <row r="24" spans="1:68" x14ac:dyDescent="0.2">
      <c r="A24">
        <v>23</v>
      </c>
      <c r="B24">
        <f t="shared" si="28"/>
        <v>2300</v>
      </c>
      <c r="C24">
        <f t="shared" si="29"/>
        <v>57500</v>
      </c>
      <c r="D24">
        <f t="shared" si="10"/>
        <v>1150</v>
      </c>
      <c r="E24">
        <f t="shared" si="30"/>
        <v>1150</v>
      </c>
      <c r="F24">
        <f t="shared" si="0"/>
        <v>0.32857142857142857</v>
      </c>
      <c r="K24" s="76">
        <v>3</v>
      </c>
      <c r="L24" s="77">
        <v>1.1000000000000001</v>
      </c>
      <c r="M24" s="77">
        <v>1</v>
      </c>
      <c r="N24" s="77">
        <v>0.8</v>
      </c>
      <c r="O24" s="78">
        <v>1.2</v>
      </c>
      <c r="R24">
        <v>23</v>
      </c>
      <c r="S24">
        <f t="shared" si="31"/>
        <v>2300</v>
      </c>
      <c r="T24">
        <f t="shared" si="11"/>
        <v>63250</v>
      </c>
      <c r="U24">
        <f t="shared" si="12"/>
        <v>1380</v>
      </c>
      <c r="V24">
        <f t="shared" si="13"/>
        <v>920</v>
      </c>
      <c r="W24">
        <f t="shared" si="1"/>
        <v>0.36997319034852549</v>
      </c>
      <c r="X24">
        <f t="shared" si="2"/>
        <v>0.28134556574923547</v>
      </c>
      <c r="Z24">
        <v>23</v>
      </c>
      <c r="AA24">
        <f t="shared" si="32"/>
        <v>2415</v>
      </c>
      <c r="AB24">
        <f t="shared" si="14"/>
        <v>57500</v>
      </c>
      <c r="AC24">
        <f t="shared" si="15"/>
        <v>1207.5</v>
      </c>
      <c r="AD24">
        <f t="shared" si="33"/>
        <v>1207.5</v>
      </c>
      <c r="AE24">
        <f t="shared" si="3"/>
        <v>0.33942375263527758</v>
      </c>
      <c r="AF24">
        <f t="shared" si="4"/>
        <v>0.33942375263527758</v>
      </c>
      <c r="AH24">
        <v>23</v>
      </c>
      <c r="AI24">
        <f>AH24*$AA$2</f>
        <v>2415</v>
      </c>
      <c r="AJ24">
        <f t="shared" si="17"/>
        <v>57500</v>
      </c>
      <c r="AK24">
        <f t="shared" si="18"/>
        <v>966</v>
      </c>
      <c r="AL24">
        <f t="shared" si="19"/>
        <v>1449</v>
      </c>
      <c r="AM24">
        <f t="shared" si="5"/>
        <v>0.29131483715319662</v>
      </c>
      <c r="AN24">
        <f t="shared" si="6"/>
        <v>0.38141616214793367</v>
      </c>
      <c r="AQ24">
        <v>23</v>
      </c>
      <c r="AR24">
        <f t="shared" si="34"/>
        <v>1610</v>
      </c>
      <c r="AS24">
        <f t="shared" si="35"/>
        <v>40250</v>
      </c>
      <c r="AT24">
        <f t="shared" si="20"/>
        <v>805</v>
      </c>
      <c r="AU24">
        <f t="shared" si="36"/>
        <v>805</v>
      </c>
      <c r="AV24">
        <f t="shared" si="7"/>
        <v>0.25515055467511888</v>
      </c>
      <c r="AW24">
        <f t="shared" si="21"/>
        <v>253977499.99999997</v>
      </c>
      <c r="AX24">
        <f t="shared" si="22"/>
        <v>0.63099999999999989</v>
      </c>
      <c r="AZ24">
        <v>23</v>
      </c>
      <c r="BA24">
        <f t="shared" si="37"/>
        <v>1840</v>
      </c>
      <c r="BB24">
        <f t="shared" si="38"/>
        <v>46000</v>
      </c>
      <c r="BC24">
        <f t="shared" si="23"/>
        <v>920</v>
      </c>
      <c r="BD24">
        <f t="shared" si="39"/>
        <v>920</v>
      </c>
      <c r="BE24">
        <f t="shared" si="8"/>
        <v>0.28134556574923547</v>
      </c>
      <c r="BF24">
        <f t="shared" si="24"/>
        <v>300840000</v>
      </c>
      <c r="BG24">
        <f t="shared" si="25"/>
        <v>0.74742857142857144</v>
      </c>
      <c r="BI24">
        <v>23</v>
      </c>
      <c r="BJ24">
        <f t="shared" si="40"/>
        <v>2300</v>
      </c>
      <c r="BK24">
        <f t="shared" si="41"/>
        <v>57500</v>
      </c>
      <c r="BL24">
        <f t="shared" si="26"/>
        <v>1150</v>
      </c>
      <c r="BM24">
        <f t="shared" si="42"/>
        <v>1150</v>
      </c>
      <c r="BN24">
        <f t="shared" si="9"/>
        <v>0.32857142857142857</v>
      </c>
      <c r="BO24">
        <f t="shared" si="27"/>
        <v>402500000</v>
      </c>
      <c r="BP24">
        <v>1</v>
      </c>
    </row>
    <row r="25" spans="1:68" x14ac:dyDescent="0.2">
      <c r="A25">
        <v>24</v>
      </c>
      <c r="B25">
        <f t="shared" si="28"/>
        <v>2400</v>
      </c>
      <c r="C25">
        <f t="shared" si="29"/>
        <v>60000</v>
      </c>
      <c r="D25">
        <f t="shared" si="10"/>
        <v>1200</v>
      </c>
      <c r="E25">
        <f t="shared" si="30"/>
        <v>1200</v>
      </c>
      <c r="F25">
        <f t="shared" si="0"/>
        <v>0.32876712328767121</v>
      </c>
      <c r="R25">
        <v>24</v>
      </c>
      <c r="S25">
        <f t="shared" si="31"/>
        <v>2400</v>
      </c>
      <c r="T25">
        <f t="shared" si="11"/>
        <v>66000</v>
      </c>
      <c r="U25">
        <f t="shared" si="12"/>
        <v>1440</v>
      </c>
      <c r="V25">
        <f t="shared" si="13"/>
        <v>960</v>
      </c>
      <c r="W25">
        <f t="shared" si="1"/>
        <v>0.37017994858611825</v>
      </c>
      <c r="X25">
        <f t="shared" si="2"/>
        <v>0.28152492668621704</v>
      </c>
      <c r="Z25">
        <v>24</v>
      </c>
      <c r="AA25">
        <f t="shared" si="32"/>
        <v>2520</v>
      </c>
      <c r="AB25">
        <f t="shared" si="14"/>
        <v>60000</v>
      </c>
      <c r="AC25">
        <f t="shared" si="15"/>
        <v>1260</v>
      </c>
      <c r="AD25">
        <f t="shared" si="33"/>
        <v>1260</v>
      </c>
      <c r="AE25">
        <f t="shared" si="3"/>
        <v>0.33962264150943394</v>
      </c>
      <c r="AF25">
        <f t="shared" si="4"/>
        <v>0.33962264150943394</v>
      </c>
      <c r="AH25">
        <v>24</v>
      </c>
      <c r="AI25">
        <f t="shared" si="43"/>
        <v>2520</v>
      </c>
      <c r="AJ25">
        <f t="shared" si="17"/>
        <v>60000</v>
      </c>
      <c r="AK25">
        <f t="shared" si="18"/>
        <v>1008</v>
      </c>
      <c r="AL25">
        <f t="shared" si="19"/>
        <v>1512</v>
      </c>
      <c r="AM25">
        <f t="shared" si="5"/>
        <v>0.291497975708502</v>
      </c>
      <c r="AN25">
        <f t="shared" si="6"/>
        <v>0.38162544169611307</v>
      </c>
      <c r="AQ25">
        <v>24</v>
      </c>
      <c r="AR25">
        <f t="shared" si="34"/>
        <v>1680</v>
      </c>
      <c r="AS25">
        <f t="shared" si="35"/>
        <v>42000</v>
      </c>
      <c r="AT25">
        <f t="shared" si="20"/>
        <v>840</v>
      </c>
      <c r="AU25">
        <f t="shared" si="36"/>
        <v>840</v>
      </c>
      <c r="AV25">
        <f t="shared" si="7"/>
        <v>0.25531914893617019</v>
      </c>
      <c r="AW25">
        <f t="shared" si="21"/>
        <v>276360000</v>
      </c>
      <c r="AX25">
        <f t="shared" si="22"/>
        <v>0.63095890410958899</v>
      </c>
      <c r="AZ25">
        <v>24</v>
      </c>
      <c r="BA25">
        <f t="shared" si="37"/>
        <v>1920</v>
      </c>
      <c r="BB25">
        <f t="shared" si="38"/>
        <v>48000</v>
      </c>
      <c r="BC25">
        <f t="shared" si="23"/>
        <v>960</v>
      </c>
      <c r="BD25">
        <f t="shared" si="39"/>
        <v>960</v>
      </c>
      <c r="BE25">
        <f t="shared" si="8"/>
        <v>0.28152492668621704</v>
      </c>
      <c r="BF25">
        <f t="shared" si="24"/>
        <v>327359999.99999994</v>
      </c>
      <c r="BG25">
        <f t="shared" si="25"/>
        <v>0.74739726027397246</v>
      </c>
      <c r="BI25">
        <v>24</v>
      </c>
      <c r="BJ25">
        <f t="shared" si="40"/>
        <v>2400</v>
      </c>
      <c r="BK25">
        <f t="shared" si="41"/>
        <v>60000</v>
      </c>
      <c r="BL25">
        <f t="shared" si="26"/>
        <v>1200</v>
      </c>
      <c r="BM25">
        <f t="shared" si="42"/>
        <v>1200</v>
      </c>
      <c r="BN25">
        <f t="shared" si="9"/>
        <v>0.32876712328767121</v>
      </c>
      <c r="BO25">
        <f t="shared" si="27"/>
        <v>438000000</v>
      </c>
      <c r="BP25">
        <v>1</v>
      </c>
    </row>
    <row r="26" spans="1:68" x14ac:dyDescent="0.2">
      <c r="A26">
        <v>25</v>
      </c>
      <c r="B26">
        <f t="shared" si="28"/>
        <v>2500</v>
      </c>
      <c r="C26">
        <f t="shared" si="29"/>
        <v>62500</v>
      </c>
      <c r="D26">
        <f t="shared" si="10"/>
        <v>1250</v>
      </c>
      <c r="E26">
        <f t="shared" si="30"/>
        <v>1250</v>
      </c>
      <c r="F26">
        <f t="shared" si="0"/>
        <v>0.32894736842105265</v>
      </c>
      <c r="K26" t="s">
        <v>225</v>
      </c>
      <c r="L26" t="s">
        <v>226</v>
      </c>
      <c r="R26">
        <v>25</v>
      </c>
      <c r="S26">
        <f t="shared" si="31"/>
        <v>2500</v>
      </c>
      <c r="T26">
        <f t="shared" si="11"/>
        <v>68750</v>
      </c>
      <c r="U26">
        <f t="shared" si="12"/>
        <v>1500</v>
      </c>
      <c r="V26">
        <f t="shared" si="13"/>
        <v>1000</v>
      </c>
      <c r="W26">
        <f t="shared" si="1"/>
        <v>0.37037037037037035</v>
      </c>
      <c r="X26">
        <f t="shared" si="2"/>
        <v>0.28169014084507044</v>
      </c>
      <c r="Z26">
        <v>25</v>
      </c>
      <c r="AA26">
        <f t="shared" si="32"/>
        <v>2625</v>
      </c>
      <c r="AB26">
        <f t="shared" si="14"/>
        <v>62500</v>
      </c>
      <c r="AC26">
        <f t="shared" si="15"/>
        <v>1312.5</v>
      </c>
      <c r="AD26">
        <f t="shared" si="33"/>
        <v>1312.5</v>
      </c>
      <c r="AE26">
        <f t="shared" si="3"/>
        <v>0.33980582524271846</v>
      </c>
      <c r="AF26">
        <f t="shared" si="4"/>
        <v>0.33980582524271846</v>
      </c>
      <c r="AH26">
        <v>25</v>
      </c>
      <c r="AI26">
        <f t="shared" si="43"/>
        <v>2625</v>
      </c>
      <c r="AJ26">
        <f t="shared" si="17"/>
        <v>62500</v>
      </c>
      <c r="AK26">
        <f t="shared" si="18"/>
        <v>1050</v>
      </c>
      <c r="AL26">
        <f t="shared" si="19"/>
        <v>1575</v>
      </c>
      <c r="AM26">
        <f t="shared" si="5"/>
        <v>0.29166666666666669</v>
      </c>
      <c r="AN26">
        <f t="shared" si="6"/>
        <v>0.38181818181818183</v>
      </c>
      <c r="AQ26">
        <v>25</v>
      </c>
      <c r="AR26">
        <f t="shared" si="34"/>
        <v>1750</v>
      </c>
      <c r="AS26">
        <f t="shared" si="35"/>
        <v>43750</v>
      </c>
      <c r="AT26">
        <f t="shared" si="20"/>
        <v>875</v>
      </c>
      <c r="AU26">
        <f t="shared" si="36"/>
        <v>875</v>
      </c>
      <c r="AV26">
        <f t="shared" si="7"/>
        <v>0.25547445255474455</v>
      </c>
      <c r="AW26">
        <f t="shared" si="21"/>
        <v>299687500</v>
      </c>
      <c r="AX26">
        <f t="shared" si="22"/>
        <v>0.63092105263157905</v>
      </c>
      <c r="AZ26">
        <v>25</v>
      </c>
      <c r="BA26">
        <f t="shared" si="37"/>
        <v>2000</v>
      </c>
      <c r="BB26">
        <f t="shared" si="38"/>
        <v>50000</v>
      </c>
      <c r="BC26">
        <f t="shared" si="23"/>
        <v>1000</v>
      </c>
      <c r="BD26">
        <f t="shared" si="39"/>
        <v>1000</v>
      </c>
      <c r="BE26">
        <f t="shared" si="8"/>
        <v>0.28169014084507044</v>
      </c>
      <c r="BF26">
        <f t="shared" si="24"/>
        <v>355000000</v>
      </c>
      <c r="BG26">
        <f t="shared" si="25"/>
        <v>0.74736842105263168</v>
      </c>
      <c r="BI26">
        <v>25</v>
      </c>
      <c r="BJ26">
        <f t="shared" si="40"/>
        <v>2500</v>
      </c>
      <c r="BK26">
        <f t="shared" si="41"/>
        <v>62500</v>
      </c>
      <c r="BL26">
        <f t="shared" si="26"/>
        <v>1250</v>
      </c>
      <c r="BM26">
        <f t="shared" si="42"/>
        <v>1250</v>
      </c>
      <c r="BN26">
        <f t="shared" si="9"/>
        <v>0.32894736842105265</v>
      </c>
      <c r="BO26">
        <f t="shared" si="27"/>
        <v>474999999.99999994</v>
      </c>
      <c r="BP26">
        <v>1</v>
      </c>
    </row>
    <row r="27" spans="1:68" x14ac:dyDescent="0.2">
      <c r="A27">
        <v>26</v>
      </c>
      <c r="B27">
        <f t="shared" si="28"/>
        <v>2600</v>
      </c>
      <c r="C27">
        <f t="shared" si="29"/>
        <v>65000</v>
      </c>
      <c r="D27">
        <f t="shared" si="10"/>
        <v>1300</v>
      </c>
      <c r="E27">
        <f t="shared" si="30"/>
        <v>1300</v>
      </c>
      <c r="F27">
        <f t="shared" si="0"/>
        <v>0.32911392405063289</v>
      </c>
      <c r="K27" t="s">
        <v>227</v>
      </c>
      <c r="L27" t="s">
        <v>228</v>
      </c>
      <c r="R27">
        <v>26</v>
      </c>
      <c r="S27">
        <f t="shared" si="31"/>
        <v>2600</v>
      </c>
      <c r="T27">
        <f t="shared" si="11"/>
        <v>71500</v>
      </c>
      <c r="U27">
        <f t="shared" si="12"/>
        <v>1560</v>
      </c>
      <c r="V27">
        <f t="shared" si="13"/>
        <v>1040</v>
      </c>
      <c r="W27">
        <f t="shared" si="1"/>
        <v>0.37054631828978624</v>
      </c>
      <c r="X27">
        <f t="shared" si="2"/>
        <v>0.28184281842818426</v>
      </c>
      <c r="Z27">
        <v>26</v>
      </c>
      <c r="AA27">
        <f t="shared" si="32"/>
        <v>2730</v>
      </c>
      <c r="AB27">
        <f t="shared" si="14"/>
        <v>65000</v>
      </c>
      <c r="AC27">
        <f t="shared" si="15"/>
        <v>1365</v>
      </c>
      <c r="AD27">
        <f t="shared" si="33"/>
        <v>1365</v>
      </c>
      <c r="AE27">
        <f t="shared" si="3"/>
        <v>0.33997509339975096</v>
      </c>
      <c r="AF27">
        <f t="shared" si="4"/>
        <v>0.33997509339975096</v>
      </c>
      <c r="AH27">
        <v>26</v>
      </c>
      <c r="AI27">
        <f t="shared" si="43"/>
        <v>2730</v>
      </c>
      <c r="AJ27">
        <f t="shared" si="17"/>
        <v>65000</v>
      </c>
      <c r="AK27">
        <f t="shared" si="18"/>
        <v>1092</v>
      </c>
      <c r="AL27">
        <f t="shared" si="19"/>
        <v>1638</v>
      </c>
      <c r="AM27">
        <f t="shared" si="5"/>
        <v>0.29182255478353819</v>
      </c>
      <c r="AN27">
        <f t="shared" si="6"/>
        <v>0.38199626865671643</v>
      </c>
      <c r="AQ27">
        <v>26</v>
      </c>
      <c r="AR27">
        <f t="shared" si="34"/>
        <v>1820</v>
      </c>
      <c r="AS27">
        <f t="shared" si="35"/>
        <v>45500</v>
      </c>
      <c r="AT27">
        <f t="shared" si="20"/>
        <v>910</v>
      </c>
      <c r="AU27">
        <f t="shared" si="36"/>
        <v>910</v>
      </c>
      <c r="AV27">
        <f t="shared" si="7"/>
        <v>0.2556179775280899</v>
      </c>
      <c r="AW27">
        <f t="shared" si="21"/>
        <v>323960000</v>
      </c>
      <c r="AX27">
        <f t="shared" si="22"/>
        <v>0.63088607594936696</v>
      </c>
      <c r="AZ27">
        <v>26</v>
      </c>
      <c r="BA27">
        <f t="shared" si="37"/>
        <v>2080</v>
      </c>
      <c r="BB27">
        <f t="shared" si="38"/>
        <v>52000</v>
      </c>
      <c r="BC27">
        <f t="shared" si="23"/>
        <v>1040</v>
      </c>
      <c r="BD27">
        <f t="shared" si="39"/>
        <v>1040</v>
      </c>
      <c r="BE27">
        <f t="shared" si="8"/>
        <v>0.28184281842818426</v>
      </c>
      <c r="BF27">
        <f t="shared" si="24"/>
        <v>383760000</v>
      </c>
      <c r="BG27">
        <f t="shared" si="25"/>
        <v>0.74734177215189868</v>
      </c>
      <c r="BI27">
        <v>26</v>
      </c>
      <c r="BJ27">
        <f t="shared" si="40"/>
        <v>2600</v>
      </c>
      <c r="BK27">
        <f t="shared" si="41"/>
        <v>65000</v>
      </c>
      <c r="BL27">
        <f t="shared" si="26"/>
        <v>1300</v>
      </c>
      <c r="BM27">
        <f t="shared" si="42"/>
        <v>1300</v>
      </c>
      <c r="BN27">
        <f t="shared" si="9"/>
        <v>0.32911392405063289</v>
      </c>
      <c r="BO27">
        <f t="shared" si="27"/>
        <v>513500000.00000006</v>
      </c>
      <c r="BP27">
        <v>1</v>
      </c>
    </row>
    <row r="28" spans="1:68" x14ac:dyDescent="0.2">
      <c r="A28">
        <v>27</v>
      </c>
      <c r="B28">
        <f t="shared" si="28"/>
        <v>2700</v>
      </c>
      <c r="C28">
        <f t="shared" si="29"/>
        <v>67500</v>
      </c>
      <c r="D28">
        <f t="shared" si="10"/>
        <v>1350</v>
      </c>
      <c r="E28">
        <f t="shared" si="30"/>
        <v>1350</v>
      </c>
      <c r="F28">
        <f t="shared" si="0"/>
        <v>0.32926829268292684</v>
      </c>
      <c r="K28" t="s">
        <v>229</v>
      </c>
      <c r="L28" t="s">
        <v>230</v>
      </c>
      <c r="R28">
        <v>27</v>
      </c>
      <c r="S28">
        <f t="shared" si="31"/>
        <v>2700</v>
      </c>
      <c r="T28">
        <f t="shared" si="11"/>
        <v>74250</v>
      </c>
      <c r="U28">
        <f t="shared" si="12"/>
        <v>1620</v>
      </c>
      <c r="V28">
        <f t="shared" si="13"/>
        <v>1080</v>
      </c>
      <c r="W28">
        <f t="shared" si="1"/>
        <v>0.37070938215102978</v>
      </c>
      <c r="X28">
        <f t="shared" si="2"/>
        <v>0.28198433420365537</v>
      </c>
      <c r="Z28">
        <v>27</v>
      </c>
      <c r="AA28">
        <f t="shared" si="32"/>
        <v>2835</v>
      </c>
      <c r="AB28">
        <f t="shared" si="14"/>
        <v>67500</v>
      </c>
      <c r="AC28">
        <f t="shared" si="15"/>
        <v>1417.5</v>
      </c>
      <c r="AD28">
        <f t="shared" si="33"/>
        <v>1417.5</v>
      </c>
      <c r="AE28">
        <f t="shared" si="3"/>
        <v>0.34013197360527897</v>
      </c>
      <c r="AF28">
        <f t="shared" si="4"/>
        <v>0.34013197360527897</v>
      </c>
      <c r="AH28">
        <v>27</v>
      </c>
      <c r="AI28">
        <f t="shared" si="43"/>
        <v>2835</v>
      </c>
      <c r="AJ28">
        <f t="shared" si="17"/>
        <v>67500</v>
      </c>
      <c r="AK28">
        <f t="shared" si="18"/>
        <v>1134</v>
      </c>
      <c r="AL28">
        <f t="shared" si="19"/>
        <v>1701</v>
      </c>
      <c r="AM28">
        <f t="shared" si="5"/>
        <v>0.29196704428424303</v>
      </c>
      <c r="AN28">
        <f t="shared" si="6"/>
        <v>0.38216131206470455</v>
      </c>
      <c r="AQ28">
        <v>27</v>
      </c>
      <c r="AR28">
        <f t="shared" si="34"/>
        <v>1890</v>
      </c>
      <c r="AS28">
        <f t="shared" si="35"/>
        <v>47250</v>
      </c>
      <c r="AT28">
        <f t="shared" si="20"/>
        <v>945</v>
      </c>
      <c r="AU28">
        <f t="shared" si="36"/>
        <v>945</v>
      </c>
      <c r="AV28">
        <f t="shared" si="7"/>
        <v>0.2557510148849797</v>
      </c>
      <c r="AW28">
        <f t="shared" si="21"/>
        <v>349177500</v>
      </c>
      <c r="AX28">
        <f t="shared" si="22"/>
        <v>0.63085365853658537</v>
      </c>
      <c r="AZ28">
        <v>27</v>
      </c>
      <c r="BA28">
        <f t="shared" si="37"/>
        <v>2160</v>
      </c>
      <c r="BB28">
        <f t="shared" si="38"/>
        <v>54000</v>
      </c>
      <c r="BC28">
        <f t="shared" si="23"/>
        <v>1080</v>
      </c>
      <c r="BD28">
        <f t="shared" si="39"/>
        <v>1080</v>
      </c>
      <c r="BE28">
        <f t="shared" si="8"/>
        <v>0.28198433420365537</v>
      </c>
      <c r="BF28">
        <f t="shared" si="24"/>
        <v>413639999.99999994</v>
      </c>
      <c r="BG28">
        <f t="shared" si="25"/>
        <v>0.74731707317073159</v>
      </c>
      <c r="BI28">
        <v>27</v>
      </c>
      <c r="BJ28">
        <f t="shared" si="40"/>
        <v>2700</v>
      </c>
      <c r="BK28">
        <f t="shared" si="41"/>
        <v>67500</v>
      </c>
      <c r="BL28">
        <f t="shared" si="26"/>
        <v>1350</v>
      </c>
      <c r="BM28">
        <f t="shared" si="42"/>
        <v>1350</v>
      </c>
      <c r="BN28">
        <f t="shared" si="9"/>
        <v>0.32926829268292684</v>
      </c>
      <c r="BO28">
        <f t="shared" si="27"/>
        <v>553500000</v>
      </c>
      <c r="BP28">
        <v>1</v>
      </c>
    </row>
    <row r="29" spans="1:68" x14ac:dyDescent="0.2">
      <c r="A29">
        <v>28</v>
      </c>
      <c r="B29">
        <f t="shared" si="28"/>
        <v>2800</v>
      </c>
      <c r="C29">
        <f t="shared" si="29"/>
        <v>70000</v>
      </c>
      <c r="D29">
        <f t="shared" si="10"/>
        <v>1400</v>
      </c>
      <c r="E29">
        <f t="shared" si="30"/>
        <v>1400</v>
      </c>
      <c r="F29">
        <f t="shared" si="0"/>
        <v>0.32941176470588235</v>
      </c>
      <c r="R29">
        <v>28</v>
      </c>
      <c r="S29">
        <f t="shared" si="31"/>
        <v>2800</v>
      </c>
      <c r="T29">
        <f t="shared" si="11"/>
        <v>77000</v>
      </c>
      <c r="U29">
        <f t="shared" si="12"/>
        <v>1680</v>
      </c>
      <c r="V29">
        <f t="shared" si="13"/>
        <v>1120</v>
      </c>
      <c r="W29">
        <f t="shared" si="1"/>
        <v>0.37086092715231789</v>
      </c>
      <c r="X29">
        <f t="shared" si="2"/>
        <v>0.28211586901763225</v>
      </c>
      <c r="Z29">
        <v>28</v>
      </c>
      <c r="AA29">
        <f t="shared" si="32"/>
        <v>2940</v>
      </c>
      <c r="AB29">
        <f t="shared" si="14"/>
        <v>70000</v>
      </c>
      <c r="AC29">
        <f t="shared" si="15"/>
        <v>1470</v>
      </c>
      <c r="AD29">
        <f t="shared" si="33"/>
        <v>1470</v>
      </c>
      <c r="AE29">
        <f t="shared" si="3"/>
        <v>0.34027777777777779</v>
      </c>
      <c r="AF29">
        <f t="shared" si="4"/>
        <v>0.34027777777777779</v>
      </c>
      <c r="AH29">
        <v>28</v>
      </c>
      <c r="AI29">
        <f t="shared" si="43"/>
        <v>2940</v>
      </c>
      <c r="AJ29">
        <f t="shared" si="17"/>
        <v>70000</v>
      </c>
      <c r="AK29">
        <f t="shared" si="18"/>
        <v>1176</v>
      </c>
      <c r="AL29">
        <f t="shared" si="19"/>
        <v>1764</v>
      </c>
      <c r="AM29">
        <f t="shared" si="5"/>
        <v>0.29210134128166915</v>
      </c>
      <c r="AN29">
        <f t="shared" si="6"/>
        <v>0.3823146944083225</v>
      </c>
      <c r="AQ29">
        <v>28</v>
      </c>
      <c r="AR29">
        <f t="shared" si="34"/>
        <v>1960</v>
      </c>
      <c r="AS29">
        <f t="shared" si="35"/>
        <v>49000</v>
      </c>
      <c r="AT29">
        <f t="shared" si="20"/>
        <v>980</v>
      </c>
      <c r="AU29">
        <f t="shared" si="36"/>
        <v>980</v>
      </c>
      <c r="AV29">
        <f t="shared" si="7"/>
        <v>0.25587467362924282</v>
      </c>
      <c r="AW29">
        <f t="shared" si="21"/>
        <v>375340000</v>
      </c>
      <c r="AX29">
        <f t="shared" si="22"/>
        <v>0.63082352941176467</v>
      </c>
      <c r="AZ29">
        <v>28</v>
      </c>
      <c r="BA29">
        <f t="shared" si="37"/>
        <v>2240</v>
      </c>
      <c r="BB29">
        <f t="shared" si="38"/>
        <v>56000</v>
      </c>
      <c r="BC29">
        <f t="shared" si="23"/>
        <v>1120</v>
      </c>
      <c r="BD29">
        <f t="shared" si="39"/>
        <v>1120</v>
      </c>
      <c r="BE29">
        <f t="shared" si="8"/>
        <v>0.28211586901763225</v>
      </c>
      <c r="BF29">
        <f t="shared" si="24"/>
        <v>444640000</v>
      </c>
      <c r="BG29">
        <f t="shared" si="25"/>
        <v>0.74729411764705878</v>
      </c>
      <c r="BI29">
        <v>28</v>
      </c>
      <c r="BJ29">
        <f t="shared" si="40"/>
        <v>2800</v>
      </c>
      <c r="BK29">
        <f t="shared" si="41"/>
        <v>70000</v>
      </c>
      <c r="BL29">
        <f t="shared" si="26"/>
        <v>1400</v>
      </c>
      <c r="BM29">
        <f t="shared" si="42"/>
        <v>1400</v>
      </c>
      <c r="BN29">
        <f t="shared" si="9"/>
        <v>0.32941176470588235</v>
      </c>
      <c r="BO29">
        <f t="shared" si="27"/>
        <v>595000000</v>
      </c>
      <c r="BP29">
        <v>1</v>
      </c>
    </row>
    <row r="30" spans="1:68" x14ac:dyDescent="0.2">
      <c r="A30">
        <v>29</v>
      </c>
      <c r="B30">
        <f t="shared" si="28"/>
        <v>2900</v>
      </c>
      <c r="C30">
        <f t="shared" si="29"/>
        <v>72500</v>
      </c>
      <c r="D30">
        <f t="shared" si="10"/>
        <v>1450</v>
      </c>
      <c r="E30">
        <f t="shared" si="30"/>
        <v>1450</v>
      </c>
      <c r="F30">
        <f t="shared" si="0"/>
        <v>0.32954545454545453</v>
      </c>
      <c r="R30">
        <v>29</v>
      </c>
      <c r="S30">
        <f t="shared" si="31"/>
        <v>2900</v>
      </c>
      <c r="T30">
        <f t="shared" si="11"/>
        <v>79750</v>
      </c>
      <c r="U30">
        <f t="shared" si="12"/>
        <v>1740</v>
      </c>
      <c r="V30">
        <f t="shared" si="13"/>
        <v>1160</v>
      </c>
      <c r="W30">
        <f t="shared" si="1"/>
        <v>0.37100213219616207</v>
      </c>
      <c r="X30">
        <f t="shared" si="2"/>
        <v>0.28223844282238442</v>
      </c>
      <c r="Z30">
        <v>29</v>
      </c>
      <c r="AA30">
        <f t="shared" si="32"/>
        <v>3045</v>
      </c>
      <c r="AB30">
        <f t="shared" si="14"/>
        <v>72500</v>
      </c>
      <c r="AC30">
        <f t="shared" si="15"/>
        <v>1522.5</v>
      </c>
      <c r="AD30">
        <f t="shared" si="33"/>
        <v>1522.5</v>
      </c>
      <c r="AE30">
        <f t="shared" si="3"/>
        <v>0.34041363890441589</v>
      </c>
      <c r="AF30">
        <f t="shared" si="4"/>
        <v>0.34041363890441589</v>
      </c>
      <c r="AH30">
        <v>29</v>
      </c>
      <c r="AI30">
        <v>114</v>
      </c>
      <c r="AJ30">
        <f t="shared" si="17"/>
        <v>72500</v>
      </c>
      <c r="AK30">
        <f t="shared" si="18"/>
        <v>45.6</v>
      </c>
      <c r="AL30">
        <f t="shared" si="19"/>
        <v>68.400000000000006</v>
      </c>
      <c r="AM30">
        <f t="shared" si="5"/>
        <v>1.5222326078248099E-2</v>
      </c>
      <c r="AN30">
        <f t="shared" si="6"/>
        <v>2.2661012456930824E-2</v>
      </c>
      <c r="AQ30">
        <v>29</v>
      </c>
      <c r="AR30">
        <f t="shared" si="34"/>
        <v>2030</v>
      </c>
      <c r="AS30">
        <f t="shared" si="35"/>
        <v>50750</v>
      </c>
      <c r="AT30">
        <f t="shared" si="20"/>
        <v>1015</v>
      </c>
      <c r="AU30">
        <f t="shared" si="36"/>
        <v>1015</v>
      </c>
      <c r="AV30">
        <f t="shared" si="7"/>
        <v>0.25598991172761665</v>
      </c>
      <c r="AW30">
        <f t="shared" si="21"/>
        <v>402447500</v>
      </c>
      <c r="AX30">
        <f t="shared" si="22"/>
        <v>0.63079545454545449</v>
      </c>
      <c r="AZ30">
        <v>29</v>
      </c>
      <c r="BA30">
        <f t="shared" si="37"/>
        <v>2320</v>
      </c>
      <c r="BB30">
        <f t="shared" si="38"/>
        <v>58000</v>
      </c>
      <c r="BC30">
        <f t="shared" si="23"/>
        <v>1160</v>
      </c>
      <c r="BD30">
        <f t="shared" si="39"/>
        <v>1160</v>
      </c>
      <c r="BE30">
        <f t="shared" si="8"/>
        <v>0.28223844282238442</v>
      </c>
      <c r="BF30">
        <f t="shared" si="24"/>
        <v>476760000</v>
      </c>
      <c r="BG30">
        <f t="shared" si="25"/>
        <v>0.74727272727272731</v>
      </c>
      <c r="BI30">
        <v>29</v>
      </c>
      <c r="BJ30">
        <f t="shared" si="40"/>
        <v>2900</v>
      </c>
      <c r="BK30">
        <f t="shared" si="41"/>
        <v>72500</v>
      </c>
      <c r="BL30">
        <f t="shared" si="26"/>
        <v>1450</v>
      </c>
      <c r="BM30">
        <f t="shared" si="42"/>
        <v>1450</v>
      </c>
      <c r="BN30">
        <f t="shared" si="9"/>
        <v>0.32954545454545453</v>
      </c>
      <c r="BO30">
        <f t="shared" si="27"/>
        <v>638000000</v>
      </c>
      <c r="BP30">
        <v>1</v>
      </c>
    </row>
    <row r="31" spans="1:68" x14ac:dyDescent="0.2">
      <c r="A31">
        <v>30</v>
      </c>
      <c r="B31">
        <f t="shared" si="28"/>
        <v>3000</v>
      </c>
      <c r="C31">
        <f t="shared" si="29"/>
        <v>75000</v>
      </c>
      <c r="D31">
        <f t="shared" si="10"/>
        <v>1500</v>
      </c>
      <c r="E31">
        <f t="shared" si="30"/>
        <v>1500</v>
      </c>
      <c r="F31">
        <f t="shared" si="0"/>
        <v>0.32967032967032966</v>
      </c>
      <c r="R31">
        <v>30</v>
      </c>
      <c r="S31">
        <f t="shared" si="31"/>
        <v>3000</v>
      </c>
      <c r="T31">
        <f t="shared" si="11"/>
        <v>82500</v>
      </c>
      <c r="U31">
        <f t="shared" si="12"/>
        <v>1800</v>
      </c>
      <c r="V31">
        <f t="shared" si="13"/>
        <v>1200</v>
      </c>
      <c r="W31">
        <f t="shared" si="1"/>
        <v>0.37113402061855671</v>
      </c>
      <c r="X31">
        <f t="shared" si="2"/>
        <v>0.28235294117647058</v>
      </c>
      <c r="Z31">
        <v>30</v>
      </c>
      <c r="AA31">
        <f t="shared" si="32"/>
        <v>3150</v>
      </c>
      <c r="AB31">
        <f t="shared" si="14"/>
        <v>75000</v>
      </c>
      <c r="AC31">
        <f t="shared" si="15"/>
        <v>1575</v>
      </c>
      <c r="AD31">
        <f t="shared" si="33"/>
        <v>1575</v>
      </c>
      <c r="AE31">
        <f t="shared" si="3"/>
        <v>0.34054054054054056</v>
      </c>
      <c r="AF31">
        <f t="shared" si="4"/>
        <v>0.34054054054054056</v>
      </c>
      <c r="AH31">
        <v>30</v>
      </c>
      <c r="AI31">
        <f>AH31*$AA$2</f>
        <v>3150</v>
      </c>
      <c r="AJ31">
        <f t="shared" si="17"/>
        <v>75000</v>
      </c>
      <c r="AK31">
        <f t="shared" si="18"/>
        <v>1260</v>
      </c>
      <c r="AL31">
        <f t="shared" si="19"/>
        <v>1890</v>
      </c>
      <c r="AM31">
        <f t="shared" si="5"/>
        <v>0.2923433874709977</v>
      </c>
      <c r="AN31">
        <f t="shared" si="6"/>
        <v>0.38259109311740891</v>
      </c>
      <c r="AQ31">
        <v>30</v>
      </c>
      <c r="AR31">
        <f t="shared" si="34"/>
        <v>2100</v>
      </c>
      <c r="AS31">
        <f t="shared" si="35"/>
        <v>52500</v>
      </c>
      <c r="AT31">
        <f t="shared" si="20"/>
        <v>1050</v>
      </c>
      <c r="AU31">
        <f t="shared" si="36"/>
        <v>1050</v>
      </c>
      <c r="AV31">
        <f t="shared" si="7"/>
        <v>0.25609756097560976</v>
      </c>
      <c r="AW31">
        <f t="shared" si="21"/>
        <v>430500000</v>
      </c>
      <c r="AX31">
        <f t="shared" si="22"/>
        <v>0.63076923076923075</v>
      </c>
      <c r="AZ31">
        <v>30</v>
      </c>
      <c r="BA31">
        <f t="shared" si="37"/>
        <v>2400</v>
      </c>
      <c r="BB31">
        <f t="shared" si="38"/>
        <v>60000</v>
      </c>
      <c r="BC31">
        <f t="shared" si="23"/>
        <v>1200</v>
      </c>
      <c r="BD31">
        <f t="shared" si="39"/>
        <v>1200</v>
      </c>
      <c r="BE31">
        <f t="shared" si="8"/>
        <v>0.28235294117647058</v>
      </c>
      <c r="BF31">
        <f t="shared" si="24"/>
        <v>510000000</v>
      </c>
      <c r="BG31">
        <f t="shared" si="25"/>
        <v>0.74725274725274726</v>
      </c>
      <c r="BI31">
        <v>30</v>
      </c>
      <c r="BJ31">
        <f t="shared" si="40"/>
        <v>3000</v>
      </c>
      <c r="BK31">
        <f t="shared" si="41"/>
        <v>75000</v>
      </c>
      <c r="BL31">
        <f t="shared" si="26"/>
        <v>1500</v>
      </c>
      <c r="BM31">
        <f t="shared" si="42"/>
        <v>1500</v>
      </c>
      <c r="BN31">
        <f t="shared" si="9"/>
        <v>0.32967032967032966</v>
      </c>
      <c r="BO31">
        <f t="shared" si="27"/>
        <v>682500000</v>
      </c>
      <c r="BP31">
        <v>1</v>
      </c>
    </row>
    <row r="32" spans="1:68" x14ac:dyDescent="0.2">
      <c r="A32">
        <v>31</v>
      </c>
      <c r="B32">
        <f t="shared" si="28"/>
        <v>3100</v>
      </c>
      <c r="C32">
        <f t="shared" si="29"/>
        <v>77500</v>
      </c>
      <c r="D32">
        <f t="shared" si="10"/>
        <v>1550</v>
      </c>
      <c r="E32">
        <f t="shared" si="30"/>
        <v>1550</v>
      </c>
      <c r="F32">
        <f t="shared" si="0"/>
        <v>0.32978723404255317</v>
      </c>
      <c r="R32">
        <v>31</v>
      </c>
      <c r="S32">
        <f t="shared" si="31"/>
        <v>3100</v>
      </c>
      <c r="T32">
        <f t="shared" si="11"/>
        <v>85250</v>
      </c>
      <c r="U32">
        <f t="shared" si="12"/>
        <v>1860</v>
      </c>
      <c r="V32">
        <f t="shared" si="13"/>
        <v>1240</v>
      </c>
      <c r="W32">
        <f t="shared" si="1"/>
        <v>0.3712574850299401</v>
      </c>
      <c r="X32">
        <f t="shared" si="2"/>
        <v>0.28246013667425968</v>
      </c>
      <c r="Z32">
        <v>31</v>
      </c>
      <c r="AA32">
        <f t="shared" si="32"/>
        <v>3255</v>
      </c>
      <c r="AB32">
        <f t="shared" si="14"/>
        <v>77500</v>
      </c>
      <c r="AC32">
        <f t="shared" si="15"/>
        <v>1627.5</v>
      </c>
      <c r="AD32">
        <f t="shared" si="33"/>
        <v>1627.5</v>
      </c>
      <c r="AE32">
        <f t="shared" si="3"/>
        <v>0.34065934065934067</v>
      </c>
      <c r="AF32">
        <f t="shared" si="4"/>
        <v>0.34065934065934067</v>
      </c>
      <c r="AH32">
        <v>31</v>
      </c>
      <c r="AI32">
        <f t="shared" si="43"/>
        <v>3255</v>
      </c>
      <c r="AJ32">
        <f t="shared" si="17"/>
        <v>77500</v>
      </c>
      <c r="AK32">
        <f t="shared" si="18"/>
        <v>1302</v>
      </c>
      <c r="AL32">
        <f t="shared" si="19"/>
        <v>1953</v>
      </c>
      <c r="AM32">
        <f t="shared" si="5"/>
        <v>0.29245283018867924</v>
      </c>
      <c r="AN32">
        <f t="shared" si="6"/>
        <v>0.38271604938271603</v>
      </c>
      <c r="AQ32">
        <v>31</v>
      </c>
      <c r="AR32">
        <f t="shared" si="34"/>
        <v>2170</v>
      </c>
      <c r="AS32">
        <f t="shared" si="35"/>
        <v>54250</v>
      </c>
      <c r="AT32">
        <f t="shared" si="20"/>
        <v>1085</v>
      </c>
      <c r="AU32">
        <f t="shared" si="36"/>
        <v>1085</v>
      </c>
      <c r="AV32">
        <f t="shared" si="7"/>
        <v>0.256198347107438</v>
      </c>
      <c r="AW32">
        <f t="shared" si="21"/>
        <v>459497500.00000006</v>
      </c>
      <c r="AX32">
        <f t="shared" si="22"/>
        <v>0.63074468085106394</v>
      </c>
      <c r="AZ32">
        <v>31</v>
      </c>
      <c r="BA32">
        <f t="shared" si="37"/>
        <v>2480</v>
      </c>
      <c r="BB32">
        <f t="shared" si="38"/>
        <v>62000</v>
      </c>
      <c r="BC32">
        <f t="shared" si="23"/>
        <v>1240</v>
      </c>
      <c r="BD32">
        <f t="shared" si="39"/>
        <v>1240</v>
      </c>
      <c r="BE32">
        <f t="shared" si="8"/>
        <v>0.28246013667425968</v>
      </c>
      <c r="BF32">
        <f t="shared" si="24"/>
        <v>544360000</v>
      </c>
      <c r="BG32">
        <f t="shared" si="25"/>
        <v>0.74723404255319148</v>
      </c>
      <c r="BI32">
        <v>31</v>
      </c>
      <c r="BJ32">
        <f t="shared" si="40"/>
        <v>3100</v>
      </c>
      <c r="BK32">
        <f t="shared" si="41"/>
        <v>77500</v>
      </c>
      <c r="BL32">
        <f t="shared" si="26"/>
        <v>1550</v>
      </c>
      <c r="BM32">
        <f t="shared" si="42"/>
        <v>1550</v>
      </c>
      <c r="BN32">
        <f t="shared" si="9"/>
        <v>0.32978723404255317</v>
      </c>
      <c r="BO32">
        <f t="shared" si="27"/>
        <v>728500000</v>
      </c>
      <c r="BP32">
        <v>1</v>
      </c>
    </row>
    <row r="33" spans="1:68" x14ac:dyDescent="0.2">
      <c r="A33">
        <v>32</v>
      </c>
      <c r="B33">
        <f t="shared" si="28"/>
        <v>3200</v>
      </c>
      <c r="C33">
        <f t="shared" si="29"/>
        <v>80000</v>
      </c>
      <c r="D33">
        <f t="shared" si="10"/>
        <v>1600</v>
      </c>
      <c r="E33">
        <f t="shared" si="30"/>
        <v>1600</v>
      </c>
      <c r="F33">
        <f t="shared" si="0"/>
        <v>0.32989690721649484</v>
      </c>
      <c r="R33">
        <v>32</v>
      </c>
      <c r="S33">
        <f t="shared" si="31"/>
        <v>3200</v>
      </c>
      <c r="T33">
        <f t="shared" si="11"/>
        <v>88000</v>
      </c>
      <c r="U33">
        <f t="shared" si="12"/>
        <v>1920</v>
      </c>
      <c r="V33">
        <f t="shared" si="13"/>
        <v>1280</v>
      </c>
      <c r="W33">
        <f t="shared" si="1"/>
        <v>0.37137330754352033</v>
      </c>
      <c r="X33">
        <f t="shared" si="2"/>
        <v>0.282560706401766</v>
      </c>
      <c r="Z33">
        <v>32</v>
      </c>
      <c r="AA33">
        <f t="shared" si="32"/>
        <v>3360</v>
      </c>
      <c r="AB33">
        <f t="shared" si="14"/>
        <v>80000</v>
      </c>
      <c r="AC33">
        <f t="shared" si="15"/>
        <v>1680</v>
      </c>
      <c r="AD33">
        <f t="shared" si="33"/>
        <v>1680</v>
      </c>
      <c r="AE33">
        <f t="shared" si="3"/>
        <v>0.34077079107505071</v>
      </c>
      <c r="AF33">
        <f t="shared" si="4"/>
        <v>0.34077079107505071</v>
      </c>
      <c r="AH33">
        <v>32</v>
      </c>
      <c r="AI33">
        <f t="shared" si="43"/>
        <v>3360</v>
      </c>
      <c r="AJ33">
        <f t="shared" si="17"/>
        <v>80000</v>
      </c>
      <c r="AK33">
        <f t="shared" si="18"/>
        <v>1344</v>
      </c>
      <c r="AL33">
        <f t="shared" si="19"/>
        <v>2016</v>
      </c>
      <c r="AM33">
        <f t="shared" si="5"/>
        <v>0.29255550718328255</v>
      </c>
      <c r="AN33">
        <f t="shared" si="6"/>
        <v>0.38283327003418155</v>
      </c>
      <c r="AQ33">
        <v>32</v>
      </c>
      <c r="AR33">
        <f t="shared" si="34"/>
        <v>2240</v>
      </c>
      <c r="AS33">
        <f t="shared" si="35"/>
        <v>56000</v>
      </c>
      <c r="AT33">
        <f t="shared" si="20"/>
        <v>1120</v>
      </c>
      <c r="AU33">
        <f t="shared" si="36"/>
        <v>1120</v>
      </c>
      <c r="AV33">
        <f t="shared" si="7"/>
        <v>0.25629290617848971</v>
      </c>
      <c r="AW33">
        <f t="shared" si="21"/>
        <v>489440000</v>
      </c>
      <c r="AX33">
        <f t="shared" si="22"/>
        <v>0.63072164948453613</v>
      </c>
      <c r="AZ33">
        <v>32</v>
      </c>
      <c r="BA33">
        <f t="shared" si="37"/>
        <v>2560</v>
      </c>
      <c r="BB33">
        <f t="shared" si="38"/>
        <v>64000</v>
      </c>
      <c r="BC33">
        <f t="shared" si="23"/>
        <v>1280</v>
      </c>
      <c r="BD33">
        <f t="shared" si="39"/>
        <v>1280</v>
      </c>
      <c r="BE33">
        <f t="shared" si="8"/>
        <v>0.282560706401766</v>
      </c>
      <c r="BF33">
        <f t="shared" si="24"/>
        <v>579840000</v>
      </c>
      <c r="BG33">
        <f t="shared" si="25"/>
        <v>0.74721649484536079</v>
      </c>
      <c r="BI33">
        <v>32</v>
      </c>
      <c r="BJ33">
        <f t="shared" si="40"/>
        <v>3200</v>
      </c>
      <c r="BK33">
        <f t="shared" si="41"/>
        <v>80000</v>
      </c>
      <c r="BL33">
        <f t="shared" si="26"/>
        <v>1600</v>
      </c>
      <c r="BM33">
        <f t="shared" si="42"/>
        <v>1600</v>
      </c>
      <c r="BN33">
        <f t="shared" si="9"/>
        <v>0.32989690721649484</v>
      </c>
      <c r="BO33">
        <f t="shared" si="27"/>
        <v>776000000</v>
      </c>
      <c r="BP33">
        <v>1</v>
      </c>
    </row>
    <row r="34" spans="1:68" x14ac:dyDescent="0.2">
      <c r="A34">
        <v>33</v>
      </c>
      <c r="B34">
        <f t="shared" si="28"/>
        <v>3300</v>
      </c>
      <c r="C34">
        <f t="shared" si="29"/>
        <v>82500</v>
      </c>
      <c r="D34">
        <f t="shared" si="10"/>
        <v>1650</v>
      </c>
      <c r="E34">
        <f t="shared" si="30"/>
        <v>1650</v>
      </c>
      <c r="F34">
        <f t="shared" ref="F34:F65" si="44">D34/(D34+A34*$L$4+$L$5)</f>
        <v>0.33</v>
      </c>
      <c r="R34">
        <v>33</v>
      </c>
      <c r="S34">
        <f t="shared" si="31"/>
        <v>3300</v>
      </c>
      <c r="T34">
        <f t="shared" si="11"/>
        <v>90750</v>
      </c>
      <c r="U34">
        <f t="shared" si="12"/>
        <v>1980</v>
      </c>
      <c r="V34">
        <f t="shared" si="13"/>
        <v>1320</v>
      </c>
      <c r="W34">
        <f t="shared" ref="W34:W65" si="45">U34/(U34+R34*$L$4+$L$5)</f>
        <v>0.37148217636022512</v>
      </c>
      <c r="X34">
        <f t="shared" ref="X34:X65" si="46">V34/(V34+R34*$L$4+$L$5)</f>
        <v>0.28265524625267668</v>
      </c>
      <c r="Z34">
        <v>33</v>
      </c>
      <c r="AA34">
        <f t="shared" si="32"/>
        <v>3465</v>
      </c>
      <c r="AB34">
        <f t="shared" si="14"/>
        <v>82500</v>
      </c>
      <c r="AC34">
        <f t="shared" si="15"/>
        <v>1732.5</v>
      </c>
      <c r="AD34">
        <f t="shared" si="33"/>
        <v>1732.5</v>
      </c>
      <c r="AE34">
        <f t="shared" ref="AE34:AE65" si="47">AC34/(AC34+Z34*$L$4+$L$5)</f>
        <v>0.34087555336940484</v>
      </c>
      <c r="AF34">
        <f t="shared" ref="AF34:AF65" si="48">AD34/(AD34+Z34*$L$4+$L$5)</f>
        <v>0.34087555336940484</v>
      </c>
      <c r="AH34">
        <v>33</v>
      </c>
      <c r="AI34">
        <f t="shared" si="43"/>
        <v>3465</v>
      </c>
      <c r="AJ34">
        <f t="shared" si="17"/>
        <v>82500</v>
      </c>
      <c r="AK34">
        <f t="shared" si="18"/>
        <v>1386</v>
      </c>
      <c r="AL34">
        <f t="shared" si="19"/>
        <v>2079</v>
      </c>
      <c r="AM34">
        <f t="shared" ref="AM34:AM65" si="49">AK34/(AK34+AH34*$L$4+$L$5)</f>
        <v>0.29265202702702703</v>
      </c>
      <c r="AN34">
        <f t="shared" ref="AN34:AN65" si="50">AL34/(AL34+AH34*$L$4+$L$5)</f>
        <v>0.38294345183275003</v>
      </c>
      <c r="AQ34">
        <v>33</v>
      </c>
      <c r="AR34">
        <f t="shared" si="34"/>
        <v>2310</v>
      </c>
      <c r="AS34">
        <f t="shared" si="35"/>
        <v>57750</v>
      </c>
      <c r="AT34">
        <f t="shared" si="20"/>
        <v>1155</v>
      </c>
      <c r="AU34">
        <f t="shared" si="36"/>
        <v>1155</v>
      </c>
      <c r="AV34">
        <f t="shared" ref="AV34:AV65" si="51">AT34/(AT34+AQ34*$L$4+$L$5)</f>
        <v>0.25638179800221977</v>
      </c>
      <c r="AW34">
        <f t="shared" si="21"/>
        <v>520327499.99999994</v>
      </c>
      <c r="AX34">
        <f t="shared" si="22"/>
        <v>0.63069999999999993</v>
      </c>
      <c r="AZ34">
        <v>33</v>
      </c>
      <c r="BA34">
        <f t="shared" si="37"/>
        <v>2640</v>
      </c>
      <c r="BB34">
        <f t="shared" si="38"/>
        <v>66000</v>
      </c>
      <c r="BC34">
        <f t="shared" si="23"/>
        <v>1320</v>
      </c>
      <c r="BD34">
        <f t="shared" si="39"/>
        <v>1320</v>
      </c>
      <c r="BE34">
        <f t="shared" ref="BE34:BE65" si="52">BC34/(BC34+AZ34*$L$4+$L$5)</f>
        <v>0.28265524625267668</v>
      </c>
      <c r="BF34">
        <f t="shared" si="24"/>
        <v>616440000</v>
      </c>
      <c r="BG34">
        <f t="shared" si="25"/>
        <v>0.74719999999999998</v>
      </c>
      <c r="BI34">
        <v>33</v>
      </c>
      <c r="BJ34">
        <f t="shared" si="40"/>
        <v>3300</v>
      </c>
      <c r="BK34">
        <f t="shared" si="41"/>
        <v>82500</v>
      </c>
      <c r="BL34">
        <f t="shared" si="26"/>
        <v>1650</v>
      </c>
      <c r="BM34">
        <f t="shared" si="42"/>
        <v>1650</v>
      </c>
      <c r="BN34">
        <f t="shared" ref="BN34:BN65" si="53">BL34/(BL34+BI34*$L$4+$L$5)</f>
        <v>0.33</v>
      </c>
      <c r="BO34">
        <f t="shared" si="27"/>
        <v>825000000</v>
      </c>
      <c r="BP34">
        <v>1</v>
      </c>
    </row>
    <row r="35" spans="1:68" x14ac:dyDescent="0.2">
      <c r="A35">
        <v>34</v>
      </c>
      <c r="B35">
        <f t="shared" si="28"/>
        <v>3400</v>
      </c>
      <c r="C35">
        <f t="shared" si="29"/>
        <v>85000</v>
      </c>
      <c r="D35">
        <f t="shared" si="10"/>
        <v>1700</v>
      </c>
      <c r="E35">
        <f t="shared" si="30"/>
        <v>1700</v>
      </c>
      <c r="F35">
        <f t="shared" si="44"/>
        <v>0.3300970873786408</v>
      </c>
      <c r="R35">
        <v>34</v>
      </c>
      <c r="S35">
        <f t="shared" si="31"/>
        <v>3400</v>
      </c>
      <c r="T35">
        <f t="shared" si="11"/>
        <v>93500</v>
      </c>
      <c r="U35">
        <f t="shared" si="12"/>
        <v>2040</v>
      </c>
      <c r="V35">
        <f t="shared" si="13"/>
        <v>1360</v>
      </c>
      <c r="W35">
        <f t="shared" si="45"/>
        <v>0.37158469945355194</v>
      </c>
      <c r="X35">
        <f t="shared" si="46"/>
        <v>0.28274428274428276</v>
      </c>
      <c r="Z35">
        <v>34</v>
      </c>
      <c r="AA35">
        <f t="shared" si="32"/>
        <v>3570</v>
      </c>
      <c r="AB35">
        <f t="shared" si="14"/>
        <v>85000</v>
      </c>
      <c r="AC35">
        <f t="shared" si="15"/>
        <v>1785</v>
      </c>
      <c r="AD35">
        <f t="shared" si="33"/>
        <v>1785</v>
      </c>
      <c r="AE35">
        <f t="shared" si="47"/>
        <v>0.34097421203438394</v>
      </c>
      <c r="AF35">
        <f t="shared" si="48"/>
        <v>0.34097421203438394</v>
      </c>
      <c r="AH35">
        <v>34</v>
      </c>
      <c r="AI35">
        <f t="shared" si="43"/>
        <v>3570</v>
      </c>
      <c r="AJ35">
        <f t="shared" si="17"/>
        <v>85000</v>
      </c>
      <c r="AK35">
        <f t="shared" si="18"/>
        <v>1428</v>
      </c>
      <c r="AL35">
        <f t="shared" si="19"/>
        <v>2142</v>
      </c>
      <c r="AM35">
        <f t="shared" si="49"/>
        <v>0.29274292742927427</v>
      </c>
      <c r="AN35">
        <f t="shared" si="50"/>
        <v>0.38304721030042921</v>
      </c>
      <c r="AQ35">
        <v>34</v>
      </c>
      <c r="AR35">
        <f t="shared" si="34"/>
        <v>2380</v>
      </c>
      <c r="AS35">
        <f t="shared" si="35"/>
        <v>59500</v>
      </c>
      <c r="AT35">
        <f t="shared" si="20"/>
        <v>1190</v>
      </c>
      <c r="AU35">
        <f t="shared" si="36"/>
        <v>1190</v>
      </c>
      <c r="AV35">
        <f t="shared" si="51"/>
        <v>0.25646551724137934</v>
      </c>
      <c r="AW35">
        <f t="shared" si="21"/>
        <v>552160000</v>
      </c>
      <c r="AX35">
        <f t="shared" si="22"/>
        <v>0.63067961165048547</v>
      </c>
      <c r="AZ35">
        <v>34</v>
      </c>
      <c r="BA35">
        <f t="shared" si="37"/>
        <v>2720</v>
      </c>
      <c r="BB35">
        <f t="shared" si="38"/>
        <v>68000</v>
      </c>
      <c r="BC35">
        <f t="shared" si="23"/>
        <v>1360</v>
      </c>
      <c r="BD35">
        <f t="shared" si="39"/>
        <v>1360</v>
      </c>
      <c r="BE35">
        <f t="shared" si="52"/>
        <v>0.28274428274428276</v>
      </c>
      <c r="BF35">
        <f t="shared" si="24"/>
        <v>654160000</v>
      </c>
      <c r="BG35">
        <f t="shared" si="25"/>
        <v>0.74718446601941746</v>
      </c>
      <c r="BI35">
        <v>34</v>
      </c>
      <c r="BJ35">
        <f t="shared" si="40"/>
        <v>3400</v>
      </c>
      <c r="BK35">
        <f t="shared" si="41"/>
        <v>85000</v>
      </c>
      <c r="BL35">
        <f t="shared" si="26"/>
        <v>1700</v>
      </c>
      <c r="BM35">
        <f t="shared" si="42"/>
        <v>1700</v>
      </c>
      <c r="BN35">
        <f t="shared" si="53"/>
        <v>0.3300970873786408</v>
      </c>
      <c r="BO35">
        <f t="shared" si="27"/>
        <v>875500000</v>
      </c>
      <c r="BP35">
        <v>1</v>
      </c>
    </row>
    <row r="36" spans="1:68" x14ac:dyDescent="0.2">
      <c r="A36">
        <v>35</v>
      </c>
      <c r="B36">
        <f t="shared" si="28"/>
        <v>3500</v>
      </c>
      <c r="C36">
        <f t="shared" si="29"/>
        <v>87500</v>
      </c>
      <c r="D36">
        <f t="shared" si="10"/>
        <v>1750</v>
      </c>
      <c r="E36">
        <f t="shared" si="30"/>
        <v>1750</v>
      </c>
      <c r="F36">
        <f t="shared" si="44"/>
        <v>0.330188679245283</v>
      </c>
      <c r="R36">
        <v>35</v>
      </c>
      <c r="S36">
        <f t="shared" si="31"/>
        <v>3500</v>
      </c>
      <c r="T36">
        <f t="shared" si="11"/>
        <v>96250</v>
      </c>
      <c r="U36">
        <f t="shared" si="12"/>
        <v>2100</v>
      </c>
      <c r="V36">
        <f t="shared" si="13"/>
        <v>1400</v>
      </c>
      <c r="W36">
        <f t="shared" si="45"/>
        <v>0.37168141592920356</v>
      </c>
      <c r="X36">
        <f t="shared" si="46"/>
        <v>0.28282828282828282</v>
      </c>
      <c r="Z36">
        <v>35</v>
      </c>
      <c r="AA36">
        <f t="shared" si="32"/>
        <v>3675</v>
      </c>
      <c r="AB36">
        <f t="shared" si="14"/>
        <v>87500</v>
      </c>
      <c r="AC36">
        <f t="shared" si="15"/>
        <v>1837.5</v>
      </c>
      <c r="AD36">
        <f t="shared" si="33"/>
        <v>1837.5</v>
      </c>
      <c r="AE36">
        <f t="shared" si="47"/>
        <v>0.34106728538283065</v>
      </c>
      <c r="AF36">
        <f t="shared" si="48"/>
        <v>0.34106728538283065</v>
      </c>
      <c r="AH36">
        <v>35</v>
      </c>
      <c r="AI36">
        <f t="shared" si="43"/>
        <v>3675</v>
      </c>
      <c r="AJ36">
        <f t="shared" si="17"/>
        <v>87500</v>
      </c>
      <c r="AK36">
        <f t="shared" si="18"/>
        <v>1470</v>
      </c>
      <c r="AL36">
        <f t="shared" si="19"/>
        <v>2205</v>
      </c>
      <c r="AM36">
        <f t="shared" si="49"/>
        <v>0.29282868525896416</v>
      </c>
      <c r="AN36">
        <f t="shared" si="50"/>
        <v>0.38314509122502172</v>
      </c>
      <c r="AQ36">
        <v>35</v>
      </c>
      <c r="AR36">
        <f t="shared" si="34"/>
        <v>2450</v>
      </c>
      <c r="AS36">
        <f t="shared" si="35"/>
        <v>61250</v>
      </c>
      <c r="AT36">
        <f t="shared" si="20"/>
        <v>1225</v>
      </c>
      <c r="AU36">
        <f t="shared" si="36"/>
        <v>1225</v>
      </c>
      <c r="AV36">
        <f t="shared" si="51"/>
        <v>0.25654450261780104</v>
      </c>
      <c r="AW36">
        <f t="shared" si="21"/>
        <v>584937500</v>
      </c>
      <c r="AX36">
        <f t="shared" si="22"/>
        <v>0.63066037735849056</v>
      </c>
      <c r="AZ36">
        <v>35</v>
      </c>
      <c r="BA36">
        <f t="shared" si="37"/>
        <v>2800</v>
      </c>
      <c r="BB36">
        <f t="shared" si="38"/>
        <v>70000</v>
      </c>
      <c r="BC36">
        <f t="shared" si="23"/>
        <v>1400</v>
      </c>
      <c r="BD36">
        <f t="shared" si="39"/>
        <v>1400</v>
      </c>
      <c r="BE36">
        <f t="shared" si="52"/>
        <v>0.28282828282828282</v>
      </c>
      <c r="BF36">
        <f t="shared" si="24"/>
        <v>693000000</v>
      </c>
      <c r="BG36">
        <f t="shared" si="25"/>
        <v>0.74716981132075466</v>
      </c>
      <c r="BI36">
        <v>35</v>
      </c>
      <c r="BJ36">
        <f t="shared" si="40"/>
        <v>3500</v>
      </c>
      <c r="BK36">
        <f t="shared" si="41"/>
        <v>87500</v>
      </c>
      <c r="BL36">
        <f t="shared" si="26"/>
        <v>1750</v>
      </c>
      <c r="BM36">
        <f t="shared" si="42"/>
        <v>1750</v>
      </c>
      <c r="BN36">
        <f t="shared" si="53"/>
        <v>0.330188679245283</v>
      </c>
      <c r="BO36">
        <f t="shared" si="27"/>
        <v>927500000</v>
      </c>
      <c r="BP36">
        <v>1</v>
      </c>
    </row>
    <row r="37" spans="1:68" x14ac:dyDescent="0.2">
      <c r="A37">
        <v>36</v>
      </c>
      <c r="B37">
        <f t="shared" si="28"/>
        <v>3600</v>
      </c>
      <c r="C37">
        <f t="shared" si="29"/>
        <v>90000</v>
      </c>
      <c r="D37">
        <f t="shared" si="10"/>
        <v>1800</v>
      </c>
      <c r="E37">
        <f t="shared" si="30"/>
        <v>1800</v>
      </c>
      <c r="F37">
        <f t="shared" si="44"/>
        <v>0.33027522935779818</v>
      </c>
      <c r="R37">
        <v>36</v>
      </c>
      <c r="S37">
        <f t="shared" si="31"/>
        <v>3600</v>
      </c>
      <c r="T37">
        <f t="shared" si="11"/>
        <v>99000</v>
      </c>
      <c r="U37">
        <f t="shared" si="12"/>
        <v>2160</v>
      </c>
      <c r="V37">
        <f t="shared" si="13"/>
        <v>1440</v>
      </c>
      <c r="W37">
        <f t="shared" si="45"/>
        <v>0.37177280550774527</v>
      </c>
      <c r="X37">
        <f t="shared" si="46"/>
        <v>0.28290766208251472</v>
      </c>
      <c r="Z37">
        <v>36</v>
      </c>
      <c r="AA37">
        <f t="shared" si="32"/>
        <v>3780</v>
      </c>
      <c r="AB37">
        <f t="shared" si="14"/>
        <v>90000</v>
      </c>
      <c r="AC37">
        <f t="shared" si="15"/>
        <v>1890</v>
      </c>
      <c r="AD37">
        <f t="shared" si="33"/>
        <v>1890</v>
      </c>
      <c r="AE37">
        <f t="shared" si="47"/>
        <v>0.34115523465703973</v>
      </c>
      <c r="AF37">
        <f t="shared" si="48"/>
        <v>0.34115523465703973</v>
      </c>
      <c r="AH37">
        <v>36</v>
      </c>
      <c r="AI37">
        <v>115</v>
      </c>
      <c r="AJ37">
        <f t="shared" si="17"/>
        <v>90000</v>
      </c>
      <c r="AK37">
        <f t="shared" si="18"/>
        <v>46</v>
      </c>
      <c r="AL37">
        <f t="shared" si="19"/>
        <v>69</v>
      </c>
      <c r="AM37">
        <f t="shared" si="49"/>
        <v>1.2445887445887446E-2</v>
      </c>
      <c r="AN37">
        <f t="shared" si="50"/>
        <v>1.8553374563054583E-2</v>
      </c>
      <c r="AQ37">
        <v>36</v>
      </c>
      <c r="AR37">
        <f t="shared" si="34"/>
        <v>2520</v>
      </c>
      <c r="AS37">
        <f t="shared" si="35"/>
        <v>63000</v>
      </c>
      <c r="AT37">
        <f t="shared" si="20"/>
        <v>1260</v>
      </c>
      <c r="AU37">
        <f t="shared" si="36"/>
        <v>1260</v>
      </c>
      <c r="AV37">
        <f t="shared" si="51"/>
        <v>0.25661914460285135</v>
      </c>
      <c r="AW37">
        <f t="shared" si="21"/>
        <v>618660000</v>
      </c>
      <c r="AX37">
        <f t="shared" si="22"/>
        <v>0.63064220183486241</v>
      </c>
      <c r="AZ37">
        <v>36</v>
      </c>
      <c r="BA37">
        <f t="shared" si="37"/>
        <v>2880</v>
      </c>
      <c r="BB37">
        <f t="shared" si="38"/>
        <v>72000</v>
      </c>
      <c r="BC37">
        <f t="shared" si="23"/>
        <v>1440</v>
      </c>
      <c r="BD37">
        <f t="shared" si="39"/>
        <v>1440</v>
      </c>
      <c r="BE37">
        <f t="shared" si="52"/>
        <v>0.28290766208251472</v>
      </c>
      <c r="BF37">
        <f t="shared" si="24"/>
        <v>732960000</v>
      </c>
      <c r="BG37">
        <f t="shared" si="25"/>
        <v>0.74715596330275225</v>
      </c>
      <c r="BI37">
        <v>36</v>
      </c>
      <c r="BJ37">
        <f t="shared" si="40"/>
        <v>3600</v>
      </c>
      <c r="BK37">
        <f t="shared" si="41"/>
        <v>90000</v>
      </c>
      <c r="BL37">
        <f t="shared" si="26"/>
        <v>1800</v>
      </c>
      <c r="BM37">
        <f t="shared" si="42"/>
        <v>1800</v>
      </c>
      <c r="BN37">
        <f t="shared" si="53"/>
        <v>0.33027522935779818</v>
      </c>
      <c r="BO37">
        <f t="shared" si="27"/>
        <v>981000000</v>
      </c>
      <c r="BP37">
        <v>1</v>
      </c>
    </row>
    <row r="38" spans="1:68" x14ac:dyDescent="0.2">
      <c r="A38">
        <v>37</v>
      </c>
      <c r="B38">
        <f t="shared" si="28"/>
        <v>3700</v>
      </c>
      <c r="C38">
        <f t="shared" si="29"/>
        <v>92500</v>
      </c>
      <c r="D38">
        <f t="shared" si="10"/>
        <v>1850</v>
      </c>
      <c r="E38">
        <f t="shared" si="30"/>
        <v>1850</v>
      </c>
      <c r="F38">
        <f t="shared" si="44"/>
        <v>0.33035714285714285</v>
      </c>
      <c r="R38">
        <v>37</v>
      </c>
      <c r="S38">
        <f t="shared" si="31"/>
        <v>3700</v>
      </c>
      <c r="T38">
        <f t="shared" si="11"/>
        <v>101750</v>
      </c>
      <c r="U38">
        <f t="shared" si="12"/>
        <v>2220</v>
      </c>
      <c r="V38">
        <f t="shared" si="13"/>
        <v>1480</v>
      </c>
      <c r="W38">
        <f t="shared" si="45"/>
        <v>0.37185929648241206</v>
      </c>
      <c r="X38">
        <f t="shared" si="46"/>
        <v>0.28298279158699807</v>
      </c>
      <c r="Z38">
        <v>37</v>
      </c>
      <c r="AA38">
        <f t="shared" si="32"/>
        <v>3885</v>
      </c>
      <c r="AB38">
        <f t="shared" si="14"/>
        <v>92500</v>
      </c>
      <c r="AC38">
        <f t="shared" si="15"/>
        <v>1942.5</v>
      </c>
      <c r="AD38">
        <f t="shared" si="33"/>
        <v>1942.5</v>
      </c>
      <c r="AE38">
        <f t="shared" si="47"/>
        <v>0.34123847167325427</v>
      </c>
      <c r="AF38">
        <f t="shared" si="48"/>
        <v>0.34123847167325427</v>
      </c>
      <c r="AH38">
        <v>37</v>
      </c>
      <c r="AI38">
        <f>AH38*$AA$2</f>
        <v>3885</v>
      </c>
      <c r="AJ38">
        <f t="shared" si="17"/>
        <v>92500</v>
      </c>
      <c r="AK38">
        <f t="shared" si="18"/>
        <v>1554</v>
      </c>
      <c r="AL38">
        <f t="shared" si="19"/>
        <v>2331</v>
      </c>
      <c r="AM38">
        <f t="shared" si="49"/>
        <v>0.29298642533936653</v>
      </c>
      <c r="AN38">
        <f t="shared" si="50"/>
        <v>0.38332511100148003</v>
      </c>
      <c r="AQ38">
        <v>37</v>
      </c>
      <c r="AR38">
        <f t="shared" si="34"/>
        <v>2590</v>
      </c>
      <c r="AS38">
        <f t="shared" si="35"/>
        <v>64750</v>
      </c>
      <c r="AT38">
        <f t="shared" si="20"/>
        <v>1295</v>
      </c>
      <c r="AU38">
        <f t="shared" si="36"/>
        <v>1295</v>
      </c>
      <c r="AV38">
        <f t="shared" si="51"/>
        <v>0.25668979187314173</v>
      </c>
      <c r="AW38">
        <f t="shared" si="21"/>
        <v>653327500</v>
      </c>
      <c r="AX38">
        <f t="shared" si="22"/>
        <v>0.63062499999999999</v>
      </c>
      <c r="AZ38">
        <v>37</v>
      </c>
      <c r="BA38">
        <f t="shared" si="37"/>
        <v>2960</v>
      </c>
      <c r="BB38">
        <f t="shared" si="38"/>
        <v>74000</v>
      </c>
      <c r="BC38">
        <f t="shared" si="23"/>
        <v>1480</v>
      </c>
      <c r="BD38">
        <f t="shared" si="39"/>
        <v>1480</v>
      </c>
      <c r="BE38">
        <f t="shared" si="52"/>
        <v>0.28298279158699807</v>
      </c>
      <c r="BF38">
        <f t="shared" si="24"/>
        <v>774040000</v>
      </c>
      <c r="BG38">
        <f t="shared" si="25"/>
        <v>0.74714285714285711</v>
      </c>
      <c r="BI38">
        <v>37</v>
      </c>
      <c r="BJ38">
        <f t="shared" si="40"/>
        <v>3700</v>
      </c>
      <c r="BK38">
        <f t="shared" si="41"/>
        <v>92500</v>
      </c>
      <c r="BL38">
        <f t="shared" si="26"/>
        <v>1850</v>
      </c>
      <c r="BM38">
        <f t="shared" si="42"/>
        <v>1850</v>
      </c>
      <c r="BN38">
        <f t="shared" si="53"/>
        <v>0.33035714285714285</v>
      </c>
      <c r="BO38">
        <f t="shared" si="27"/>
        <v>1036000000</v>
      </c>
      <c r="BP38">
        <v>1</v>
      </c>
    </row>
    <row r="39" spans="1:68" x14ac:dyDescent="0.2">
      <c r="A39">
        <v>38</v>
      </c>
      <c r="B39">
        <f t="shared" si="28"/>
        <v>3800</v>
      </c>
      <c r="C39">
        <f t="shared" si="29"/>
        <v>95000</v>
      </c>
      <c r="D39">
        <f t="shared" si="10"/>
        <v>1900</v>
      </c>
      <c r="E39">
        <f t="shared" si="30"/>
        <v>1900</v>
      </c>
      <c r="F39">
        <f t="shared" si="44"/>
        <v>0.33043478260869563</v>
      </c>
      <c r="R39">
        <v>38</v>
      </c>
      <c r="S39">
        <f t="shared" si="31"/>
        <v>3800</v>
      </c>
      <c r="T39">
        <f t="shared" si="11"/>
        <v>104500</v>
      </c>
      <c r="U39">
        <f t="shared" si="12"/>
        <v>2280</v>
      </c>
      <c r="V39">
        <f t="shared" si="13"/>
        <v>1520</v>
      </c>
      <c r="W39">
        <f t="shared" si="45"/>
        <v>0.37194127243066882</v>
      </c>
      <c r="X39">
        <f t="shared" si="46"/>
        <v>0.28305400372439476</v>
      </c>
      <c r="Z39">
        <v>38</v>
      </c>
      <c r="AA39">
        <f t="shared" si="32"/>
        <v>3990</v>
      </c>
      <c r="AB39">
        <f t="shared" si="14"/>
        <v>95000</v>
      </c>
      <c r="AC39">
        <f t="shared" si="15"/>
        <v>1995</v>
      </c>
      <c r="AD39">
        <f t="shared" si="33"/>
        <v>1995</v>
      </c>
      <c r="AE39">
        <f t="shared" si="47"/>
        <v>0.3413173652694611</v>
      </c>
      <c r="AF39">
        <f t="shared" si="48"/>
        <v>0.3413173652694611</v>
      </c>
      <c r="AH39">
        <v>38</v>
      </c>
      <c r="AI39">
        <f t="shared" si="43"/>
        <v>3990</v>
      </c>
      <c r="AJ39">
        <f t="shared" si="17"/>
        <v>95000</v>
      </c>
      <c r="AK39">
        <f t="shared" si="18"/>
        <v>1596</v>
      </c>
      <c r="AL39">
        <f t="shared" si="19"/>
        <v>2394</v>
      </c>
      <c r="AM39">
        <f t="shared" si="49"/>
        <v>0.29305912596401029</v>
      </c>
      <c r="AN39">
        <f t="shared" si="50"/>
        <v>0.38340807174887892</v>
      </c>
      <c r="AQ39">
        <v>38</v>
      </c>
      <c r="AR39">
        <f t="shared" si="34"/>
        <v>2660</v>
      </c>
      <c r="AS39">
        <f t="shared" si="35"/>
        <v>66500</v>
      </c>
      <c r="AT39">
        <f t="shared" si="20"/>
        <v>1330</v>
      </c>
      <c r="AU39">
        <f t="shared" si="36"/>
        <v>1330</v>
      </c>
      <c r="AV39">
        <f t="shared" si="51"/>
        <v>0.25675675675675674</v>
      </c>
      <c r="AW39">
        <f t="shared" si="21"/>
        <v>688940000</v>
      </c>
      <c r="AX39">
        <f t="shared" si="22"/>
        <v>0.63060869565217392</v>
      </c>
      <c r="AZ39">
        <v>38</v>
      </c>
      <c r="BA39">
        <f t="shared" si="37"/>
        <v>3040</v>
      </c>
      <c r="BB39">
        <f t="shared" si="38"/>
        <v>76000</v>
      </c>
      <c r="BC39">
        <f t="shared" si="23"/>
        <v>1520</v>
      </c>
      <c r="BD39">
        <f t="shared" si="39"/>
        <v>1520</v>
      </c>
      <c r="BE39">
        <f t="shared" si="52"/>
        <v>0.28305400372439476</v>
      </c>
      <c r="BF39">
        <f t="shared" si="24"/>
        <v>816240000.00000012</v>
      </c>
      <c r="BG39">
        <f t="shared" si="25"/>
        <v>0.74713043478260877</v>
      </c>
      <c r="BI39">
        <v>38</v>
      </c>
      <c r="BJ39">
        <f t="shared" si="40"/>
        <v>3800</v>
      </c>
      <c r="BK39">
        <f t="shared" si="41"/>
        <v>95000</v>
      </c>
      <c r="BL39">
        <f t="shared" si="26"/>
        <v>1900</v>
      </c>
      <c r="BM39">
        <f t="shared" si="42"/>
        <v>1900</v>
      </c>
      <c r="BN39">
        <f t="shared" si="53"/>
        <v>0.33043478260869563</v>
      </c>
      <c r="BO39">
        <f t="shared" si="27"/>
        <v>1092500000</v>
      </c>
      <c r="BP39">
        <v>1</v>
      </c>
    </row>
    <row r="40" spans="1:68" x14ac:dyDescent="0.2">
      <c r="A40">
        <v>39</v>
      </c>
      <c r="B40">
        <f t="shared" si="28"/>
        <v>3900</v>
      </c>
      <c r="C40">
        <f t="shared" si="29"/>
        <v>97500</v>
      </c>
      <c r="D40">
        <f t="shared" si="10"/>
        <v>1950</v>
      </c>
      <c r="E40">
        <f t="shared" si="30"/>
        <v>1950</v>
      </c>
      <c r="F40">
        <f t="shared" si="44"/>
        <v>0.33050847457627119</v>
      </c>
      <c r="R40">
        <v>39</v>
      </c>
      <c r="S40">
        <f t="shared" si="31"/>
        <v>3900</v>
      </c>
      <c r="T40">
        <f t="shared" si="11"/>
        <v>107250</v>
      </c>
      <c r="U40">
        <f t="shared" si="12"/>
        <v>2340</v>
      </c>
      <c r="V40">
        <f t="shared" si="13"/>
        <v>1560</v>
      </c>
      <c r="W40">
        <f t="shared" si="45"/>
        <v>0.37201907790143085</v>
      </c>
      <c r="X40">
        <f t="shared" si="46"/>
        <v>0.28312159709618873</v>
      </c>
      <c r="Z40">
        <v>39</v>
      </c>
      <c r="AA40">
        <f t="shared" si="32"/>
        <v>4095</v>
      </c>
      <c r="AB40">
        <f t="shared" si="14"/>
        <v>97500</v>
      </c>
      <c r="AC40">
        <f t="shared" si="15"/>
        <v>2047.5</v>
      </c>
      <c r="AD40">
        <f t="shared" si="33"/>
        <v>2047.5</v>
      </c>
      <c r="AE40">
        <f t="shared" si="47"/>
        <v>0.34139224676948726</v>
      </c>
      <c r="AF40">
        <f t="shared" si="48"/>
        <v>0.34139224676948726</v>
      </c>
      <c r="AH40">
        <v>39</v>
      </c>
      <c r="AI40">
        <f t="shared" si="43"/>
        <v>4095</v>
      </c>
      <c r="AJ40">
        <f t="shared" si="17"/>
        <v>97500</v>
      </c>
      <c r="AK40">
        <f t="shared" si="18"/>
        <v>1638</v>
      </c>
      <c r="AL40">
        <f t="shared" si="19"/>
        <v>2457</v>
      </c>
      <c r="AM40">
        <f t="shared" si="49"/>
        <v>0.29312813171080887</v>
      </c>
      <c r="AN40">
        <f t="shared" si="50"/>
        <v>0.38348681130014045</v>
      </c>
      <c r="AQ40">
        <v>39</v>
      </c>
      <c r="AR40">
        <f t="shared" si="34"/>
        <v>2730</v>
      </c>
      <c r="AS40">
        <f t="shared" si="35"/>
        <v>68250</v>
      </c>
      <c r="AT40">
        <f t="shared" si="20"/>
        <v>1365</v>
      </c>
      <c r="AU40">
        <f t="shared" si="36"/>
        <v>1365</v>
      </c>
      <c r="AV40">
        <f t="shared" si="51"/>
        <v>0.25682031984948261</v>
      </c>
      <c r="AW40">
        <f t="shared" si="21"/>
        <v>725497500</v>
      </c>
      <c r="AX40">
        <f t="shared" si="22"/>
        <v>0.63059322033898302</v>
      </c>
      <c r="AZ40">
        <v>39</v>
      </c>
      <c r="BA40">
        <f t="shared" si="37"/>
        <v>3120</v>
      </c>
      <c r="BB40">
        <f t="shared" si="38"/>
        <v>78000</v>
      </c>
      <c r="BC40">
        <f t="shared" si="23"/>
        <v>1560</v>
      </c>
      <c r="BD40">
        <f t="shared" si="39"/>
        <v>1560</v>
      </c>
      <c r="BE40">
        <f t="shared" si="52"/>
        <v>0.28312159709618873</v>
      </c>
      <c r="BF40">
        <f t="shared" si="24"/>
        <v>859560000.00000012</v>
      </c>
      <c r="BG40">
        <f t="shared" si="25"/>
        <v>0.74711864406779671</v>
      </c>
      <c r="BI40">
        <v>39</v>
      </c>
      <c r="BJ40">
        <f t="shared" si="40"/>
        <v>3900</v>
      </c>
      <c r="BK40">
        <f t="shared" si="41"/>
        <v>97500</v>
      </c>
      <c r="BL40">
        <f t="shared" si="26"/>
        <v>1950</v>
      </c>
      <c r="BM40">
        <f t="shared" si="42"/>
        <v>1950</v>
      </c>
      <c r="BN40">
        <f t="shared" si="53"/>
        <v>0.33050847457627119</v>
      </c>
      <c r="BO40">
        <f t="shared" si="27"/>
        <v>1150500000</v>
      </c>
      <c r="BP40">
        <v>1</v>
      </c>
    </row>
    <row r="41" spans="1:68" x14ac:dyDescent="0.2">
      <c r="A41">
        <v>40</v>
      </c>
      <c r="B41">
        <f t="shared" si="28"/>
        <v>4000</v>
      </c>
      <c r="C41">
        <f t="shared" si="29"/>
        <v>100000</v>
      </c>
      <c r="D41">
        <f t="shared" si="10"/>
        <v>2000</v>
      </c>
      <c r="E41">
        <f t="shared" si="30"/>
        <v>2000</v>
      </c>
      <c r="F41">
        <f t="shared" si="44"/>
        <v>0.33057851239669422</v>
      </c>
      <c r="R41">
        <v>40</v>
      </c>
      <c r="S41">
        <f t="shared" si="31"/>
        <v>4000</v>
      </c>
      <c r="T41">
        <f t="shared" si="11"/>
        <v>110000</v>
      </c>
      <c r="U41">
        <f t="shared" si="12"/>
        <v>2400</v>
      </c>
      <c r="V41">
        <f t="shared" si="13"/>
        <v>1600</v>
      </c>
      <c r="W41">
        <f t="shared" si="45"/>
        <v>0.37209302325581395</v>
      </c>
      <c r="X41">
        <f t="shared" si="46"/>
        <v>0.2831858407079646</v>
      </c>
      <c r="Z41">
        <v>40</v>
      </c>
      <c r="AA41">
        <f t="shared" si="32"/>
        <v>4200</v>
      </c>
      <c r="AB41">
        <f t="shared" si="14"/>
        <v>100000</v>
      </c>
      <c r="AC41">
        <f t="shared" si="15"/>
        <v>2100</v>
      </c>
      <c r="AD41">
        <f t="shared" si="33"/>
        <v>2100</v>
      </c>
      <c r="AE41">
        <f t="shared" si="47"/>
        <v>0.34146341463414637</v>
      </c>
      <c r="AF41">
        <f t="shared" si="48"/>
        <v>0.34146341463414637</v>
      </c>
      <c r="AH41">
        <v>40</v>
      </c>
      <c r="AI41">
        <f t="shared" si="43"/>
        <v>4200</v>
      </c>
      <c r="AJ41">
        <f t="shared" si="17"/>
        <v>100000</v>
      </c>
      <c r="AK41">
        <f t="shared" si="18"/>
        <v>1680</v>
      </c>
      <c r="AL41">
        <f t="shared" si="19"/>
        <v>2520</v>
      </c>
      <c r="AM41">
        <f t="shared" si="49"/>
        <v>0.29319371727748689</v>
      </c>
      <c r="AN41">
        <f t="shared" si="50"/>
        <v>0.38356164383561642</v>
      </c>
      <c r="AQ41">
        <v>40</v>
      </c>
      <c r="AR41">
        <f t="shared" si="34"/>
        <v>2800</v>
      </c>
      <c r="AS41">
        <f t="shared" si="35"/>
        <v>70000</v>
      </c>
      <c r="AT41">
        <f t="shared" si="20"/>
        <v>1400</v>
      </c>
      <c r="AU41">
        <f t="shared" si="36"/>
        <v>1400</v>
      </c>
      <c r="AV41">
        <f t="shared" si="51"/>
        <v>0.25688073394495414</v>
      </c>
      <c r="AW41">
        <f t="shared" si="21"/>
        <v>763000000</v>
      </c>
      <c r="AX41">
        <f t="shared" si="22"/>
        <v>0.63057851239669427</v>
      </c>
      <c r="AZ41">
        <v>40</v>
      </c>
      <c r="BA41">
        <f t="shared" si="37"/>
        <v>3200</v>
      </c>
      <c r="BB41">
        <f t="shared" si="38"/>
        <v>80000</v>
      </c>
      <c r="BC41">
        <f t="shared" si="23"/>
        <v>1600</v>
      </c>
      <c r="BD41">
        <f t="shared" si="39"/>
        <v>1600</v>
      </c>
      <c r="BE41">
        <f t="shared" si="52"/>
        <v>0.2831858407079646</v>
      </c>
      <c r="BF41">
        <f t="shared" si="24"/>
        <v>904000000</v>
      </c>
      <c r="BG41">
        <f t="shared" si="25"/>
        <v>0.7471074380165289</v>
      </c>
      <c r="BI41">
        <v>40</v>
      </c>
      <c r="BJ41">
        <f t="shared" si="40"/>
        <v>4000</v>
      </c>
      <c r="BK41">
        <f t="shared" si="41"/>
        <v>100000</v>
      </c>
      <c r="BL41">
        <f t="shared" si="26"/>
        <v>2000</v>
      </c>
      <c r="BM41">
        <f t="shared" si="42"/>
        <v>2000</v>
      </c>
      <c r="BN41">
        <f t="shared" si="53"/>
        <v>0.33057851239669422</v>
      </c>
      <c r="BO41">
        <f t="shared" si="27"/>
        <v>1210000000</v>
      </c>
      <c r="BP41">
        <v>1</v>
      </c>
    </row>
    <row r="42" spans="1:68" x14ac:dyDescent="0.2">
      <c r="A42">
        <v>41</v>
      </c>
      <c r="B42">
        <f t="shared" si="28"/>
        <v>4100</v>
      </c>
      <c r="C42">
        <f t="shared" si="29"/>
        <v>102500</v>
      </c>
      <c r="D42">
        <f t="shared" si="10"/>
        <v>2050</v>
      </c>
      <c r="E42">
        <f t="shared" si="30"/>
        <v>2050</v>
      </c>
      <c r="F42">
        <f t="shared" si="44"/>
        <v>0.33064516129032256</v>
      </c>
      <c r="R42">
        <v>41</v>
      </c>
      <c r="S42">
        <f t="shared" si="31"/>
        <v>4100</v>
      </c>
      <c r="T42">
        <f t="shared" si="11"/>
        <v>112750</v>
      </c>
      <c r="U42">
        <f t="shared" si="12"/>
        <v>2460</v>
      </c>
      <c r="V42">
        <f t="shared" si="13"/>
        <v>1640</v>
      </c>
      <c r="W42">
        <f t="shared" si="45"/>
        <v>0.37216338880484112</v>
      </c>
      <c r="X42">
        <f t="shared" si="46"/>
        <v>0.28324697754749567</v>
      </c>
      <c r="Z42">
        <v>41</v>
      </c>
      <c r="AA42">
        <f t="shared" si="32"/>
        <v>4305</v>
      </c>
      <c r="AB42">
        <f t="shared" si="14"/>
        <v>102500</v>
      </c>
      <c r="AC42">
        <f t="shared" si="15"/>
        <v>2152.5</v>
      </c>
      <c r="AD42">
        <f t="shared" si="33"/>
        <v>2152.5</v>
      </c>
      <c r="AE42">
        <f t="shared" si="47"/>
        <v>0.34153113843712812</v>
      </c>
      <c r="AF42">
        <f t="shared" si="48"/>
        <v>0.34153113843712812</v>
      </c>
      <c r="AH42">
        <v>41</v>
      </c>
      <c r="AI42">
        <f t="shared" si="43"/>
        <v>4305</v>
      </c>
      <c r="AJ42">
        <f t="shared" si="17"/>
        <v>102500</v>
      </c>
      <c r="AK42">
        <f t="shared" si="18"/>
        <v>1722</v>
      </c>
      <c r="AL42">
        <f t="shared" si="19"/>
        <v>2583</v>
      </c>
      <c r="AM42">
        <f t="shared" si="49"/>
        <v>0.29325613079019075</v>
      </c>
      <c r="AN42">
        <f t="shared" si="50"/>
        <v>0.38363285311154016</v>
      </c>
      <c r="AQ42">
        <v>41</v>
      </c>
      <c r="AR42">
        <f t="shared" si="34"/>
        <v>2870</v>
      </c>
      <c r="AS42">
        <f t="shared" si="35"/>
        <v>71750</v>
      </c>
      <c r="AT42">
        <f t="shared" si="20"/>
        <v>1435</v>
      </c>
      <c r="AU42">
        <f t="shared" si="36"/>
        <v>1435</v>
      </c>
      <c r="AV42">
        <f t="shared" si="51"/>
        <v>0.25693822739480754</v>
      </c>
      <c r="AW42">
        <f t="shared" si="21"/>
        <v>801447500</v>
      </c>
      <c r="AX42">
        <f t="shared" si="22"/>
        <v>0.6305645161290323</v>
      </c>
      <c r="AZ42">
        <v>41</v>
      </c>
      <c r="BA42">
        <f t="shared" si="37"/>
        <v>3280</v>
      </c>
      <c r="BB42">
        <f t="shared" si="38"/>
        <v>82000</v>
      </c>
      <c r="BC42">
        <f t="shared" si="23"/>
        <v>1640</v>
      </c>
      <c r="BD42">
        <f t="shared" si="39"/>
        <v>1640</v>
      </c>
      <c r="BE42">
        <f t="shared" si="52"/>
        <v>0.28324697754749567</v>
      </c>
      <c r="BF42">
        <f t="shared" si="24"/>
        <v>949560000</v>
      </c>
      <c r="BG42">
        <f t="shared" si="25"/>
        <v>0.74709677419354836</v>
      </c>
      <c r="BI42">
        <v>41</v>
      </c>
      <c r="BJ42">
        <f t="shared" si="40"/>
        <v>4100</v>
      </c>
      <c r="BK42">
        <f t="shared" si="41"/>
        <v>102500</v>
      </c>
      <c r="BL42">
        <f t="shared" si="26"/>
        <v>2050</v>
      </c>
      <c r="BM42">
        <f t="shared" si="42"/>
        <v>2050</v>
      </c>
      <c r="BN42">
        <f t="shared" si="53"/>
        <v>0.33064516129032256</v>
      </c>
      <c r="BO42">
        <f t="shared" si="27"/>
        <v>1271000000</v>
      </c>
      <c r="BP42">
        <v>1</v>
      </c>
    </row>
    <row r="43" spans="1:68" x14ac:dyDescent="0.2">
      <c r="A43">
        <v>42</v>
      </c>
      <c r="B43">
        <f t="shared" si="28"/>
        <v>4200</v>
      </c>
      <c r="C43">
        <f t="shared" si="29"/>
        <v>105000</v>
      </c>
      <c r="D43">
        <f t="shared" si="10"/>
        <v>2100</v>
      </c>
      <c r="E43">
        <f t="shared" si="30"/>
        <v>2100</v>
      </c>
      <c r="F43">
        <f t="shared" si="44"/>
        <v>0.33070866141732286</v>
      </c>
      <c r="P43" s="79"/>
      <c r="Q43" s="79"/>
      <c r="R43">
        <v>42</v>
      </c>
      <c r="S43">
        <f t="shared" si="31"/>
        <v>4200</v>
      </c>
      <c r="T43">
        <f t="shared" si="11"/>
        <v>115500</v>
      </c>
      <c r="U43">
        <f t="shared" si="12"/>
        <v>2520</v>
      </c>
      <c r="V43">
        <f t="shared" si="13"/>
        <v>1680</v>
      </c>
      <c r="W43">
        <f t="shared" si="45"/>
        <v>0.37223042836041359</v>
      </c>
      <c r="X43">
        <f t="shared" si="46"/>
        <v>0.28330522765598654</v>
      </c>
      <c r="Z43">
        <v>42</v>
      </c>
      <c r="AA43">
        <f t="shared" si="32"/>
        <v>4410</v>
      </c>
      <c r="AB43">
        <f t="shared" si="14"/>
        <v>105000</v>
      </c>
      <c r="AC43">
        <f t="shared" si="15"/>
        <v>2205</v>
      </c>
      <c r="AD43">
        <f t="shared" si="33"/>
        <v>2205</v>
      </c>
      <c r="AE43">
        <f t="shared" si="47"/>
        <v>0.34159566227730442</v>
      </c>
      <c r="AF43">
        <f t="shared" si="48"/>
        <v>0.34159566227730442</v>
      </c>
      <c r="AH43">
        <v>42</v>
      </c>
      <c r="AI43">
        <f t="shared" si="43"/>
        <v>4410</v>
      </c>
      <c r="AJ43">
        <f t="shared" si="17"/>
        <v>105000</v>
      </c>
      <c r="AK43">
        <f t="shared" si="18"/>
        <v>1764</v>
      </c>
      <c r="AL43">
        <f t="shared" si="19"/>
        <v>2646</v>
      </c>
      <c r="AM43">
        <f t="shared" si="49"/>
        <v>0.29331559694047221</v>
      </c>
      <c r="AN43">
        <f t="shared" si="50"/>
        <v>0.38370069605568446</v>
      </c>
      <c r="AQ43">
        <v>42</v>
      </c>
      <c r="AR43">
        <f t="shared" si="34"/>
        <v>2940</v>
      </c>
      <c r="AS43">
        <f t="shared" si="35"/>
        <v>73500</v>
      </c>
      <c r="AT43">
        <f t="shared" si="20"/>
        <v>1470</v>
      </c>
      <c r="AU43">
        <f t="shared" si="36"/>
        <v>1470</v>
      </c>
      <c r="AV43">
        <f t="shared" si="51"/>
        <v>0.25699300699300698</v>
      </c>
      <c r="AW43">
        <f t="shared" si="21"/>
        <v>840840000</v>
      </c>
      <c r="AX43">
        <f t="shared" si="22"/>
        <v>0.63055118110236219</v>
      </c>
      <c r="AZ43">
        <v>42</v>
      </c>
      <c r="BA43">
        <f t="shared" si="37"/>
        <v>3360</v>
      </c>
      <c r="BB43">
        <f t="shared" si="38"/>
        <v>84000</v>
      </c>
      <c r="BC43">
        <f t="shared" si="23"/>
        <v>1680</v>
      </c>
      <c r="BD43">
        <f t="shared" si="39"/>
        <v>1680</v>
      </c>
      <c r="BE43">
        <f t="shared" si="52"/>
        <v>0.28330522765598654</v>
      </c>
      <c r="BF43">
        <f t="shared" si="24"/>
        <v>996239999.99999988</v>
      </c>
      <c r="BG43">
        <f t="shared" si="25"/>
        <v>0.7470866141732283</v>
      </c>
      <c r="BI43">
        <v>42</v>
      </c>
      <c r="BJ43">
        <f t="shared" si="40"/>
        <v>4200</v>
      </c>
      <c r="BK43">
        <f t="shared" si="41"/>
        <v>105000</v>
      </c>
      <c r="BL43">
        <f t="shared" si="26"/>
        <v>2100</v>
      </c>
      <c r="BM43">
        <f t="shared" si="42"/>
        <v>2100</v>
      </c>
      <c r="BN43">
        <f t="shared" si="53"/>
        <v>0.33070866141732286</v>
      </c>
      <c r="BO43">
        <f t="shared" si="27"/>
        <v>1333500000</v>
      </c>
      <c r="BP43">
        <v>1</v>
      </c>
    </row>
    <row r="44" spans="1:68" x14ac:dyDescent="0.2">
      <c r="A44">
        <v>43</v>
      </c>
      <c r="B44">
        <f t="shared" si="28"/>
        <v>4300</v>
      </c>
      <c r="C44">
        <f t="shared" si="29"/>
        <v>107500</v>
      </c>
      <c r="D44">
        <f t="shared" si="10"/>
        <v>2150</v>
      </c>
      <c r="E44">
        <f t="shared" si="30"/>
        <v>2150</v>
      </c>
      <c r="F44">
        <f t="shared" si="44"/>
        <v>0.33076923076923076</v>
      </c>
      <c r="J44" s="79"/>
      <c r="P44" s="79"/>
      <c r="Q44" s="79"/>
      <c r="R44">
        <v>43</v>
      </c>
      <c r="S44">
        <f t="shared" si="31"/>
        <v>4300</v>
      </c>
      <c r="T44">
        <f t="shared" si="11"/>
        <v>118250</v>
      </c>
      <c r="U44">
        <f t="shared" si="12"/>
        <v>2580</v>
      </c>
      <c r="V44">
        <f t="shared" si="13"/>
        <v>1720</v>
      </c>
      <c r="W44">
        <f t="shared" si="45"/>
        <v>0.37229437229437229</v>
      </c>
      <c r="X44">
        <f t="shared" si="46"/>
        <v>0.28336079077429982</v>
      </c>
      <c r="Z44">
        <v>43</v>
      </c>
      <c r="AA44">
        <f t="shared" si="32"/>
        <v>4515</v>
      </c>
      <c r="AB44">
        <f t="shared" si="14"/>
        <v>107500</v>
      </c>
      <c r="AC44">
        <f t="shared" si="15"/>
        <v>2257.5</v>
      </c>
      <c r="AD44">
        <f t="shared" si="33"/>
        <v>2257.5</v>
      </c>
      <c r="AE44">
        <f t="shared" si="47"/>
        <v>0.34165720771850172</v>
      </c>
      <c r="AF44">
        <f t="shared" si="48"/>
        <v>0.34165720771850172</v>
      </c>
      <c r="AH44">
        <v>43</v>
      </c>
      <c r="AI44">
        <v>116</v>
      </c>
      <c r="AJ44">
        <f t="shared" si="17"/>
        <v>107500</v>
      </c>
      <c r="AK44">
        <f t="shared" si="18"/>
        <v>46.4</v>
      </c>
      <c r="AL44">
        <f t="shared" si="19"/>
        <v>69.599999999999994</v>
      </c>
      <c r="AM44">
        <f t="shared" si="49"/>
        <v>1.0554089709762534E-2</v>
      </c>
      <c r="AN44">
        <f t="shared" si="50"/>
        <v>1.5748031496062988E-2</v>
      </c>
      <c r="AQ44">
        <v>43</v>
      </c>
      <c r="AR44">
        <f t="shared" si="34"/>
        <v>3010</v>
      </c>
      <c r="AS44">
        <f t="shared" si="35"/>
        <v>75250</v>
      </c>
      <c r="AT44">
        <f t="shared" si="20"/>
        <v>1505</v>
      </c>
      <c r="AU44">
        <f t="shared" si="36"/>
        <v>1505</v>
      </c>
      <c r="AV44">
        <f t="shared" si="51"/>
        <v>0.25704526046114434</v>
      </c>
      <c r="AW44">
        <f t="shared" si="21"/>
        <v>881177499.99999988</v>
      </c>
      <c r="AX44">
        <f t="shared" si="22"/>
        <v>0.63053846153846149</v>
      </c>
      <c r="AZ44">
        <v>43</v>
      </c>
      <c r="BA44">
        <f t="shared" si="37"/>
        <v>3440</v>
      </c>
      <c r="BB44">
        <f t="shared" si="38"/>
        <v>86000</v>
      </c>
      <c r="BC44">
        <f t="shared" si="23"/>
        <v>1720</v>
      </c>
      <c r="BD44">
        <f t="shared" si="39"/>
        <v>1720</v>
      </c>
      <c r="BE44">
        <f t="shared" si="52"/>
        <v>0.28336079077429982</v>
      </c>
      <c r="BF44">
        <f t="shared" si="24"/>
        <v>1044040000</v>
      </c>
      <c r="BG44">
        <f t="shared" si="25"/>
        <v>0.74707692307692308</v>
      </c>
      <c r="BI44">
        <v>43</v>
      </c>
      <c r="BJ44">
        <f t="shared" si="40"/>
        <v>4300</v>
      </c>
      <c r="BK44">
        <f t="shared" si="41"/>
        <v>107500</v>
      </c>
      <c r="BL44">
        <f t="shared" si="26"/>
        <v>2150</v>
      </c>
      <c r="BM44">
        <f t="shared" si="42"/>
        <v>2150</v>
      </c>
      <c r="BN44">
        <f t="shared" si="53"/>
        <v>0.33076923076923076</v>
      </c>
      <c r="BO44">
        <f t="shared" si="27"/>
        <v>1397500000</v>
      </c>
      <c r="BP44">
        <v>1</v>
      </c>
    </row>
    <row r="45" spans="1:68" x14ac:dyDescent="0.2">
      <c r="A45">
        <v>44</v>
      </c>
      <c r="B45">
        <f t="shared" si="28"/>
        <v>4400</v>
      </c>
      <c r="C45">
        <f t="shared" si="29"/>
        <v>110000</v>
      </c>
      <c r="D45">
        <f t="shared" si="10"/>
        <v>2200</v>
      </c>
      <c r="E45">
        <f t="shared" si="30"/>
        <v>2200</v>
      </c>
      <c r="F45">
        <f t="shared" si="44"/>
        <v>0.33082706766917291</v>
      </c>
      <c r="J45" s="79"/>
      <c r="P45" s="79"/>
      <c r="Q45" s="79"/>
      <c r="R45">
        <v>44</v>
      </c>
      <c r="S45">
        <f t="shared" si="31"/>
        <v>4400</v>
      </c>
      <c r="T45">
        <f t="shared" si="11"/>
        <v>121000</v>
      </c>
      <c r="U45">
        <f t="shared" si="12"/>
        <v>2640</v>
      </c>
      <c r="V45">
        <f t="shared" si="13"/>
        <v>1760</v>
      </c>
      <c r="W45">
        <f t="shared" si="45"/>
        <v>0.37235543018335682</v>
      </c>
      <c r="X45">
        <f t="shared" si="46"/>
        <v>0.28341384863123992</v>
      </c>
      <c r="Z45">
        <v>44</v>
      </c>
      <c r="AA45">
        <f t="shared" si="32"/>
        <v>4620</v>
      </c>
      <c r="AB45">
        <f t="shared" si="14"/>
        <v>110000</v>
      </c>
      <c r="AC45">
        <f t="shared" si="15"/>
        <v>2310</v>
      </c>
      <c r="AD45">
        <f t="shared" si="33"/>
        <v>2310</v>
      </c>
      <c r="AE45">
        <f t="shared" si="47"/>
        <v>0.34171597633136097</v>
      </c>
      <c r="AF45">
        <f t="shared" si="48"/>
        <v>0.34171597633136097</v>
      </c>
      <c r="AH45">
        <v>44</v>
      </c>
      <c r="AI45">
        <f>AH45*$AA$2</f>
        <v>4620</v>
      </c>
      <c r="AJ45">
        <f t="shared" si="17"/>
        <v>110000</v>
      </c>
      <c r="AK45">
        <f t="shared" si="18"/>
        <v>1848</v>
      </c>
      <c r="AL45">
        <f t="shared" si="19"/>
        <v>2772</v>
      </c>
      <c r="AM45">
        <f t="shared" si="49"/>
        <v>0.29342648459828519</v>
      </c>
      <c r="AN45">
        <f t="shared" si="50"/>
        <v>0.38382719468291332</v>
      </c>
      <c r="AQ45">
        <v>44</v>
      </c>
      <c r="AR45">
        <f t="shared" si="34"/>
        <v>3080</v>
      </c>
      <c r="AS45">
        <f t="shared" si="35"/>
        <v>77000</v>
      </c>
      <c r="AT45">
        <f t="shared" si="20"/>
        <v>1540</v>
      </c>
      <c r="AU45">
        <f t="shared" si="36"/>
        <v>1540</v>
      </c>
      <c r="AV45">
        <f t="shared" si="51"/>
        <v>0.2570951585976628</v>
      </c>
      <c r="AW45">
        <f t="shared" si="21"/>
        <v>922459999.99999988</v>
      </c>
      <c r="AX45">
        <f t="shared" si="22"/>
        <v>0.6305263157894736</v>
      </c>
      <c r="AZ45">
        <v>44</v>
      </c>
      <c r="BA45">
        <f t="shared" si="37"/>
        <v>3520</v>
      </c>
      <c r="BB45">
        <f t="shared" si="38"/>
        <v>88000</v>
      </c>
      <c r="BC45">
        <f t="shared" si="23"/>
        <v>1760</v>
      </c>
      <c r="BD45">
        <f t="shared" si="39"/>
        <v>1760</v>
      </c>
      <c r="BE45">
        <f t="shared" si="52"/>
        <v>0.28341384863123992</v>
      </c>
      <c r="BF45">
        <f t="shared" si="24"/>
        <v>1092960000</v>
      </c>
      <c r="BG45">
        <f t="shared" si="25"/>
        <v>0.74706766917293232</v>
      </c>
      <c r="BI45">
        <v>44</v>
      </c>
      <c r="BJ45">
        <f t="shared" si="40"/>
        <v>4400</v>
      </c>
      <c r="BK45">
        <f t="shared" si="41"/>
        <v>110000</v>
      </c>
      <c r="BL45">
        <f t="shared" si="26"/>
        <v>2200</v>
      </c>
      <c r="BM45">
        <f t="shared" si="42"/>
        <v>2200</v>
      </c>
      <c r="BN45">
        <f t="shared" si="53"/>
        <v>0.33082706766917291</v>
      </c>
      <c r="BO45">
        <f t="shared" si="27"/>
        <v>1463000000</v>
      </c>
      <c r="BP45">
        <v>1</v>
      </c>
    </row>
    <row r="46" spans="1:68" x14ac:dyDescent="0.2">
      <c r="A46">
        <v>45</v>
      </c>
      <c r="B46">
        <f t="shared" si="28"/>
        <v>4500</v>
      </c>
      <c r="C46">
        <f t="shared" si="29"/>
        <v>112500</v>
      </c>
      <c r="D46">
        <f t="shared" si="10"/>
        <v>2250</v>
      </c>
      <c r="E46">
        <f t="shared" si="30"/>
        <v>2250</v>
      </c>
      <c r="F46">
        <f t="shared" si="44"/>
        <v>0.33088235294117646</v>
      </c>
      <c r="J46" s="79"/>
      <c r="P46" s="79"/>
      <c r="Q46" s="79"/>
      <c r="R46">
        <v>45</v>
      </c>
      <c r="S46">
        <f t="shared" si="31"/>
        <v>4500</v>
      </c>
      <c r="T46">
        <f t="shared" si="11"/>
        <v>123750</v>
      </c>
      <c r="U46">
        <f t="shared" si="12"/>
        <v>2700</v>
      </c>
      <c r="V46">
        <f t="shared" si="13"/>
        <v>1800</v>
      </c>
      <c r="W46">
        <f t="shared" si="45"/>
        <v>0.3724137931034483</v>
      </c>
      <c r="X46">
        <f t="shared" si="46"/>
        <v>0.28346456692913385</v>
      </c>
      <c r="Z46">
        <v>45</v>
      </c>
      <c r="AA46">
        <f t="shared" si="32"/>
        <v>4725</v>
      </c>
      <c r="AB46">
        <f t="shared" si="14"/>
        <v>112500</v>
      </c>
      <c r="AC46">
        <f t="shared" si="15"/>
        <v>2362.5</v>
      </c>
      <c r="AD46">
        <f t="shared" si="33"/>
        <v>2362.5</v>
      </c>
      <c r="AE46">
        <f t="shared" si="47"/>
        <v>0.34177215189873417</v>
      </c>
      <c r="AF46">
        <f t="shared" si="48"/>
        <v>0.34177215189873417</v>
      </c>
      <c r="AH46">
        <v>45</v>
      </c>
      <c r="AI46">
        <f t="shared" si="43"/>
        <v>4725</v>
      </c>
      <c r="AJ46">
        <f t="shared" si="17"/>
        <v>112500</v>
      </c>
      <c r="AK46">
        <f t="shared" si="18"/>
        <v>1890</v>
      </c>
      <c r="AL46">
        <f t="shared" si="19"/>
        <v>2835</v>
      </c>
      <c r="AM46">
        <f t="shared" si="49"/>
        <v>0.29347826086956524</v>
      </c>
      <c r="AN46">
        <f t="shared" si="50"/>
        <v>0.38388625592417064</v>
      </c>
      <c r="AQ46">
        <v>45</v>
      </c>
      <c r="AR46">
        <f t="shared" si="34"/>
        <v>3150</v>
      </c>
      <c r="AS46">
        <f t="shared" si="35"/>
        <v>78750</v>
      </c>
      <c r="AT46">
        <f t="shared" si="20"/>
        <v>1575</v>
      </c>
      <c r="AU46">
        <f t="shared" si="36"/>
        <v>1575</v>
      </c>
      <c r="AV46">
        <f t="shared" si="51"/>
        <v>0.25714285714285712</v>
      </c>
      <c r="AW46">
        <f t="shared" si="21"/>
        <v>964687500.00000012</v>
      </c>
      <c r="AX46">
        <f t="shared" si="22"/>
        <v>0.63051470588235303</v>
      </c>
      <c r="AZ46">
        <v>45</v>
      </c>
      <c r="BA46">
        <f t="shared" si="37"/>
        <v>3600</v>
      </c>
      <c r="BB46">
        <f t="shared" si="38"/>
        <v>90000</v>
      </c>
      <c r="BC46">
        <f t="shared" si="23"/>
        <v>1800</v>
      </c>
      <c r="BD46">
        <f t="shared" si="39"/>
        <v>1800</v>
      </c>
      <c r="BE46">
        <f t="shared" si="52"/>
        <v>0.28346456692913385</v>
      </c>
      <c r="BF46">
        <f t="shared" si="24"/>
        <v>1143000000</v>
      </c>
      <c r="BG46">
        <f t="shared" si="25"/>
        <v>0.74705882352941178</v>
      </c>
      <c r="BI46">
        <v>45</v>
      </c>
      <c r="BJ46">
        <f t="shared" si="40"/>
        <v>4500</v>
      </c>
      <c r="BK46">
        <f t="shared" si="41"/>
        <v>112500</v>
      </c>
      <c r="BL46">
        <f t="shared" si="26"/>
        <v>2250</v>
      </c>
      <c r="BM46">
        <f t="shared" si="42"/>
        <v>2250</v>
      </c>
      <c r="BN46">
        <f t="shared" si="53"/>
        <v>0.33088235294117646</v>
      </c>
      <c r="BO46">
        <f t="shared" si="27"/>
        <v>1530000000</v>
      </c>
      <c r="BP46">
        <v>1</v>
      </c>
    </row>
    <row r="47" spans="1:68" x14ac:dyDescent="0.2">
      <c r="A47">
        <v>46</v>
      </c>
      <c r="B47">
        <f t="shared" si="28"/>
        <v>4600</v>
      </c>
      <c r="C47">
        <f t="shared" si="29"/>
        <v>115000</v>
      </c>
      <c r="D47">
        <f t="shared" si="10"/>
        <v>2300</v>
      </c>
      <c r="E47">
        <f t="shared" si="30"/>
        <v>2300</v>
      </c>
      <c r="F47">
        <f t="shared" si="44"/>
        <v>0.33093525179856115</v>
      </c>
      <c r="J47" s="79"/>
      <c r="P47" s="79"/>
      <c r="Q47" s="79"/>
      <c r="R47">
        <v>46</v>
      </c>
      <c r="S47">
        <f t="shared" si="31"/>
        <v>4600</v>
      </c>
      <c r="T47">
        <f t="shared" si="11"/>
        <v>126500</v>
      </c>
      <c r="U47">
        <f t="shared" si="12"/>
        <v>2760</v>
      </c>
      <c r="V47">
        <f t="shared" si="13"/>
        <v>1840</v>
      </c>
      <c r="W47">
        <f t="shared" si="45"/>
        <v>0.37246963562753038</v>
      </c>
      <c r="X47">
        <f t="shared" si="46"/>
        <v>0.28351309707241912</v>
      </c>
      <c r="Z47">
        <v>46</v>
      </c>
      <c r="AA47">
        <f t="shared" si="32"/>
        <v>4830</v>
      </c>
      <c r="AB47">
        <f t="shared" si="14"/>
        <v>115000</v>
      </c>
      <c r="AC47">
        <f t="shared" si="15"/>
        <v>2415</v>
      </c>
      <c r="AD47">
        <f t="shared" si="33"/>
        <v>2415</v>
      </c>
      <c r="AE47">
        <f t="shared" si="47"/>
        <v>0.34182590233545646</v>
      </c>
      <c r="AF47">
        <f t="shared" si="48"/>
        <v>0.34182590233545646</v>
      </c>
      <c r="AH47">
        <v>46</v>
      </c>
      <c r="AI47">
        <f t="shared" si="43"/>
        <v>4830</v>
      </c>
      <c r="AJ47">
        <f t="shared" si="17"/>
        <v>115000</v>
      </c>
      <c r="AK47">
        <f t="shared" si="18"/>
        <v>1932</v>
      </c>
      <c r="AL47">
        <f t="shared" si="19"/>
        <v>2898</v>
      </c>
      <c r="AM47">
        <f t="shared" si="49"/>
        <v>0.29352780309936188</v>
      </c>
      <c r="AN47">
        <f t="shared" si="50"/>
        <v>0.38394276629570745</v>
      </c>
      <c r="AQ47">
        <v>46</v>
      </c>
      <c r="AR47">
        <f t="shared" si="34"/>
        <v>3220</v>
      </c>
      <c r="AS47">
        <f t="shared" si="35"/>
        <v>80500</v>
      </c>
      <c r="AT47">
        <f t="shared" si="20"/>
        <v>1610</v>
      </c>
      <c r="AU47">
        <f t="shared" si="36"/>
        <v>1610</v>
      </c>
      <c r="AV47">
        <f t="shared" si="51"/>
        <v>0.25718849840255592</v>
      </c>
      <c r="AW47">
        <f t="shared" si="21"/>
        <v>1007860000</v>
      </c>
      <c r="AX47">
        <f t="shared" si="22"/>
        <v>0.6305035971223022</v>
      </c>
      <c r="AZ47">
        <v>46</v>
      </c>
      <c r="BA47">
        <f t="shared" si="37"/>
        <v>3680</v>
      </c>
      <c r="BB47">
        <f t="shared" si="38"/>
        <v>92000</v>
      </c>
      <c r="BC47">
        <f t="shared" si="23"/>
        <v>1840</v>
      </c>
      <c r="BD47">
        <f t="shared" si="39"/>
        <v>1840</v>
      </c>
      <c r="BE47">
        <f t="shared" si="52"/>
        <v>0.28351309707241912</v>
      </c>
      <c r="BF47">
        <f t="shared" si="24"/>
        <v>1194160000</v>
      </c>
      <c r="BG47">
        <f t="shared" si="25"/>
        <v>0.74705035971223022</v>
      </c>
      <c r="BI47">
        <v>46</v>
      </c>
      <c r="BJ47">
        <f t="shared" si="40"/>
        <v>4600</v>
      </c>
      <c r="BK47">
        <f t="shared" si="41"/>
        <v>115000</v>
      </c>
      <c r="BL47">
        <f t="shared" si="26"/>
        <v>2300</v>
      </c>
      <c r="BM47">
        <f t="shared" si="42"/>
        <v>2300</v>
      </c>
      <c r="BN47">
        <f t="shared" si="53"/>
        <v>0.33093525179856115</v>
      </c>
      <c r="BO47">
        <f t="shared" si="27"/>
        <v>1598500000</v>
      </c>
      <c r="BP47">
        <v>1</v>
      </c>
    </row>
    <row r="48" spans="1:68" x14ac:dyDescent="0.2">
      <c r="A48">
        <v>47</v>
      </c>
      <c r="B48">
        <f t="shared" si="28"/>
        <v>4700</v>
      </c>
      <c r="C48">
        <f t="shared" si="29"/>
        <v>117500</v>
      </c>
      <c r="D48">
        <f t="shared" si="10"/>
        <v>2350</v>
      </c>
      <c r="E48">
        <f t="shared" si="30"/>
        <v>2350</v>
      </c>
      <c r="F48">
        <f t="shared" si="44"/>
        <v>0.33098591549295775</v>
      </c>
      <c r="J48" s="79"/>
      <c r="K48" s="79"/>
      <c r="L48" s="79"/>
      <c r="M48" s="79"/>
      <c r="N48" s="79"/>
      <c r="O48" s="79"/>
      <c r="P48" s="79"/>
      <c r="Q48" s="79"/>
      <c r="R48">
        <v>47</v>
      </c>
      <c r="S48">
        <f t="shared" si="31"/>
        <v>4700</v>
      </c>
      <c r="T48">
        <f t="shared" si="11"/>
        <v>129250</v>
      </c>
      <c r="U48">
        <f t="shared" si="12"/>
        <v>2820</v>
      </c>
      <c r="V48">
        <f t="shared" si="13"/>
        <v>1880</v>
      </c>
      <c r="W48">
        <f t="shared" si="45"/>
        <v>0.37252311756935269</v>
      </c>
      <c r="X48">
        <f t="shared" si="46"/>
        <v>0.28355957767722473</v>
      </c>
      <c r="Z48">
        <v>47</v>
      </c>
      <c r="AA48">
        <f t="shared" si="32"/>
        <v>4935</v>
      </c>
      <c r="AB48">
        <f t="shared" si="14"/>
        <v>117500</v>
      </c>
      <c r="AC48">
        <f t="shared" si="15"/>
        <v>2467.5</v>
      </c>
      <c r="AD48">
        <f t="shared" si="33"/>
        <v>2467.5</v>
      </c>
      <c r="AE48">
        <f t="shared" si="47"/>
        <v>0.3418773813647385</v>
      </c>
      <c r="AF48">
        <f t="shared" si="48"/>
        <v>0.3418773813647385</v>
      </c>
      <c r="AH48">
        <v>47</v>
      </c>
      <c r="AI48">
        <f t="shared" si="43"/>
        <v>4935</v>
      </c>
      <c r="AJ48">
        <f t="shared" si="17"/>
        <v>117500</v>
      </c>
      <c r="AK48">
        <f t="shared" si="18"/>
        <v>1974</v>
      </c>
      <c r="AL48">
        <f t="shared" si="19"/>
        <v>2961</v>
      </c>
      <c r="AM48">
        <f t="shared" si="49"/>
        <v>0.29357525282569896</v>
      </c>
      <c r="AN48">
        <f t="shared" si="50"/>
        <v>0.38399688756322137</v>
      </c>
      <c r="AQ48">
        <v>47</v>
      </c>
      <c r="AR48">
        <f t="shared" si="34"/>
        <v>3290</v>
      </c>
      <c r="AS48">
        <f t="shared" si="35"/>
        <v>82250</v>
      </c>
      <c r="AT48">
        <f t="shared" si="20"/>
        <v>1645</v>
      </c>
      <c r="AU48">
        <f t="shared" si="36"/>
        <v>1645</v>
      </c>
      <c r="AV48">
        <f t="shared" si="51"/>
        <v>0.25723221266614543</v>
      </c>
      <c r="AW48">
        <f t="shared" si="21"/>
        <v>1051977500</v>
      </c>
      <c r="AX48">
        <f t="shared" si="22"/>
        <v>0.63049295774647884</v>
      </c>
      <c r="AZ48">
        <v>47</v>
      </c>
      <c r="BA48">
        <f t="shared" si="37"/>
        <v>3760</v>
      </c>
      <c r="BB48">
        <f t="shared" si="38"/>
        <v>94000</v>
      </c>
      <c r="BC48">
        <f t="shared" si="23"/>
        <v>1880</v>
      </c>
      <c r="BD48">
        <f t="shared" si="39"/>
        <v>1880</v>
      </c>
      <c r="BE48">
        <f t="shared" si="52"/>
        <v>0.28355957767722473</v>
      </c>
      <c r="BF48">
        <f t="shared" si="24"/>
        <v>1246440000</v>
      </c>
      <c r="BG48">
        <f t="shared" si="25"/>
        <v>0.74704225352112674</v>
      </c>
      <c r="BI48">
        <v>47</v>
      </c>
      <c r="BJ48">
        <f t="shared" si="40"/>
        <v>4700</v>
      </c>
      <c r="BK48">
        <f t="shared" si="41"/>
        <v>117500</v>
      </c>
      <c r="BL48">
        <f t="shared" si="26"/>
        <v>2350</v>
      </c>
      <c r="BM48">
        <f t="shared" si="42"/>
        <v>2350</v>
      </c>
      <c r="BN48">
        <f t="shared" si="53"/>
        <v>0.33098591549295775</v>
      </c>
      <c r="BO48">
        <f t="shared" si="27"/>
        <v>1668500000</v>
      </c>
      <c r="BP48">
        <v>1</v>
      </c>
    </row>
    <row r="49" spans="1:68" x14ac:dyDescent="0.2">
      <c r="A49">
        <v>48</v>
      </c>
      <c r="B49">
        <f t="shared" si="28"/>
        <v>4800</v>
      </c>
      <c r="C49">
        <f t="shared" si="29"/>
        <v>120000</v>
      </c>
      <c r="D49">
        <f t="shared" si="10"/>
        <v>2400</v>
      </c>
      <c r="E49">
        <f t="shared" si="30"/>
        <v>2400</v>
      </c>
      <c r="F49">
        <f t="shared" si="44"/>
        <v>0.33103448275862069</v>
      </c>
      <c r="J49" s="79"/>
      <c r="K49" s="80" t="s">
        <v>231</v>
      </c>
      <c r="L49" s="81" t="s">
        <v>214</v>
      </c>
      <c r="M49" s="81"/>
      <c r="N49" s="81"/>
      <c r="O49" s="82"/>
      <c r="P49" s="79"/>
      <c r="Q49" s="79"/>
      <c r="R49">
        <v>48</v>
      </c>
      <c r="S49">
        <f t="shared" si="31"/>
        <v>4800</v>
      </c>
      <c r="T49">
        <f t="shared" si="11"/>
        <v>132000</v>
      </c>
      <c r="U49">
        <f t="shared" si="12"/>
        <v>2880</v>
      </c>
      <c r="V49">
        <f t="shared" si="13"/>
        <v>1920</v>
      </c>
      <c r="W49">
        <f t="shared" si="45"/>
        <v>0.37257438551099614</v>
      </c>
      <c r="X49">
        <f t="shared" si="46"/>
        <v>0.28360413589364847</v>
      </c>
      <c r="Z49">
        <v>48</v>
      </c>
      <c r="AA49">
        <f t="shared" si="32"/>
        <v>5040</v>
      </c>
      <c r="AB49">
        <f t="shared" si="14"/>
        <v>120000</v>
      </c>
      <c r="AC49">
        <f t="shared" si="15"/>
        <v>2520</v>
      </c>
      <c r="AD49">
        <f t="shared" si="33"/>
        <v>2520</v>
      </c>
      <c r="AE49">
        <f t="shared" si="47"/>
        <v>0.34192672998643148</v>
      </c>
      <c r="AF49">
        <f t="shared" si="48"/>
        <v>0.34192672998643148</v>
      </c>
      <c r="AH49">
        <v>48</v>
      </c>
      <c r="AI49">
        <f t="shared" si="43"/>
        <v>5040</v>
      </c>
      <c r="AJ49">
        <f t="shared" si="17"/>
        <v>120000</v>
      </c>
      <c r="AK49">
        <f t="shared" si="18"/>
        <v>2016</v>
      </c>
      <c r="AL49">
        <f t="shared" si="19"/>
        <v>3024</v>
      </c>
      <c r="AM49">
        <f t="shared" si="49"/>
        <v>0.29362073987765802</v>
      </c>
      <c r="AN49">
        <f t="shared" si="50"/>
        <v>0.38404876809753619</v>
      </c>
      <c r="AQ49">
        <v>48</v>
      </c>
      <c r="AR49">
        <f t="shared" si="34"/>
        <v>3360</v>
      </c>
      <c r="AS49">
        <f t="shared" si="35"/>
        <v>84000</v>
      </c>
      <c r="AT49">
        <f t="shared" si="20"/>
        <v>1680</v>
      </c>
      <c r="AU49">
        <f t="shared" si="36"/>
        <v>1680</v>
      </c>
      <c r="AV49">
        <f t="shared" si="51"/>
        <v>0.25727411944869832</v>
      </c>
      <c r="AW49">
        <f t="shared" si="21"/>
        <v>1097040000</v>
      </c>
      <c r="AX49">
        <f t="shared" si="22"/>
        <v>0.6304827586206897</v>
      </c>
      <c r="AZ49">
        <v>48</v>
      </c>
      <c r="BA49">
        <f t="shared" si="37"/>
        <v>3840</v>
      </c>
      <c r="BB49">
        <f t="shared" si="38"/>
        <v>96000</v>
      </c>
      <c r="BC49">
        <f t="shared" si="23"/>
        <v>1920</v>
      </c>
      <c r="BD49">
        <f t="shared" si="39"/>
        <v>1920</v>
      </c>
      <c r="BE49">
        <f t="shared" si="52"/>
        <v>0.28360413589364847</v>
      </c>
      <c r="BF49">
        <f t="shared" si="24"/>
        <v>1299840000</v>
      </c>
      <c r="BG49">
        <f t="shared" si="25"/>
        <v>0.74703448275862072</v>
      </c>
      <c r="BI49">
        <v>48</v>
      </c>
      <c r="BJ49">
        <f t="shared" si="40"/>
        <v>4800</v>
      </c>
      <c r="BK49">
        <f t="shared" si="41"/>
        <v>120000</v>
      </c>
      <c r="BL49">
        <f t="shared" si="26"/>
        <v>2400</v>
      </c>
      <c r="BM49">
        <f t="shared" si="42"/>
        <v>2400</v>
      </c>
      <c r="BN49">
        <f t="shared" si="53"/>
        <v>0.33103448275862069</v>
      </c>
      <c r="BO49">
        <f t="shared" si="27"/>
        <v>1740000000</v>
      </c>
      <c r="BP49">
        <v>1</v>
      </c>
    </row>
    <row r="50" spans="1:68" x14ac:dyDescent="0.2">
      <c r="A50">
        <v>49</v>
      </c>
      <c r="B50">
        <f t="shared" si="28"/>
        <v>4900</v>
      </c>
      <c r="C50">
        <f t="shared" si="29"/>
        <v>122500</v>
      </c>
      <c r="D50">
        <f t="shared" si="10"/>
        <v>2450</v>
      </c>
      <c r="E50">
        <f t="shared" si="30"/>
        <v>2450</v>
      </c>
      <c r="F50">
        <f t="shared" si="44"/>
        <v>0.33108108108108109</v>
      </c>
      <c r="J50" s="79"/>
      <c r="K50" s="83" t="s">
        <v>231</v>
      </c>
      <c r="L50" s="79" t="s">
        <v>217</v>
      </c>
      <c r="M50" s="79"/>
      <c r="N50" s="79"/>
      <c r="O50" s="84"/>
      <c r="P50" s="79"/>
      <c r="Q50" s="79"/>
      <c r="R50">
        <v>49</v>
      </c>
      <c r="S50">
        <f t="shared" si="31"/>
        <v>4900</v>
      </c>
      <c r="T50">
        <f t="shared" si="11"/>
        <v>134750</v>
      </c>
      <c r="U50">
        <f t="shared" si="12"/>
        <v>2940</v>
      </c>
      <c r="V50">
        <f t="shared" si="13"/>
        <v>1960</v>
      </c>
      <c r="W50">
        <f t="shared" si="45"/>
        <v>0.37262357414448671</v>
      </c>
      <c r="X50">
        <f t="shared" si="46"/>
        <v>0.28364688856729375</v>
      </c>
      <c r="Z50">
        <v>49</v>
      </c>
      <c r="AA50">
        <f t="shared" si="32"/>
        <v>5145</v>
      </c>
      <c r="AB50">
        <f t="shared" si="14"/>
        <v>122500</v>
      </c>
      <c r="AC50">
        <f t="shared" si="15"/>
        <v>2572.5</v>
      </c>
      <c r="AD50">
        <f t="shared" si="33"/>
        <v>2572.5</v>
      </c>
      <c r="AE50">
        <f t="shared" si="47"/>
        <v>0.34197407776669991</v>
      </c>
      <c r="AF50">
        <f t="shared" si="48"/>
        <v>0.34197407776669991</v>
      </c>
      <c r="AH50">
        <v>49</v>
      </c>
      <c r="AI50">
        <f t="shared" si="43"/>
        <v>5145</v>
      </c>
      <c r="AJ50">
        <f t="shared" si="17"/>
        <v>122500</v>
      </c>
      <c r="AK50">
        <f t="shared" si="18"/>
        <v>2058</v>
      </c>
      <c r="AL50">
        <f t="shared" si="19"/>
        <v>3087</v>
      </c>
      <c r="AM50">
        <f t="shared" si="49"/>
        <v>0.29366438356164382</v>
      </c>
      <c r="AN50">
        <f t="shared" si="50"/>
        <v>0.38409854423292272</v>
      </c>
      <c r="AQ50">
        <v>49</v>
      </c>
      <c r="AR50">
        <f t="shared" si="34"/>
        <v>3430</v>
      </c>
      <c r="AS50">
        <f t="shared" si="35"/>
        <v>85750</v>
      </c>
      <c r="AT50">
        <f t="shared" si="20"/>
        <v>1715</v>
      </c>
      <c r="AU50">
        <f t="shared" si="36"/>
        <v>1715</v>
      </c>
      <c r="AV50">
        <f t="shared" si="51"/>
        <v>0.25731432858214554</v>
      </c>
      <c r="AW50">
        <f t="shared" si="21"/>
        <v>1143047500</v>
      </c>
      <c r="AX50">
        <f t="shared" si="22"/>
        <v>0.630472972972973</v>
      </c>
      <c r="AZ50">
        <v>49</v>
      </c>
      <c r="BA50">
        <f t="shared" si="37"/>
        <v>3920</v>
      </c>
      <c r="BB50">
        <f t="shared" si="38"/>
        <v>98000</v>
      </c>
      <c r="BC50">
        <f t="shared" si="23"/>
        <v>1960</v>
      </c>
      <c r="BD50">
        <f t="shared" si="39"/>
        <v>1960</v>
      </c>
      <c r="BE50">
        <f t="shared" si="52"/>
        <v>0.28364688856729375</v>
      </c>
      <c r="BF50">
        <f t="shared" si="24"/>
        <v>1354360000</v>
      </c>
      <c r="BG50">
        <f t="shared" si="25"/>
        <v>0.74702702702702706</v>
      </c>
      <c r="BI50">
        <v>49</v>
      </c>
      <c r="BJ50">
        <f t="shared" si="40"/>
        <v>4900</v>
      </c>
      <c r="BK50">
        <f t="shared" si="41"/>
        <v>122500</v>
      </c>
      <c r="BL50">
        <f t="shared" si="26"/>
        <v>2450</v>
      </c>
      <c r="BM50">
        <f t="shared" si="42"/>
        <v>2450</v>
      </c>
      <c r="BN50">
        <f t="shared" si="53"/>
        <v>0.33108108108108109</v>
      </c>
      <c r="BO50">
        <f t="shared" si="27"/>
        <v>1813000000</v>
      </c>
      <c r="BP50">
        <v>1</v>
      </c>
    </row>
    <row r="51" spans="1:68" x14ac:dyDescent="0.2">
      <c r="A51">
        <v>50</v>
      </c>
      <c r="B51">
        <f t="shared" si="28"/>
        <v>5000</v>
      </c>
      <c r="C51">
        <f t="shared" si="29"/>
        <v>125000</v>
      </c>
      <c r="D51">
        <f t="shared" si="10"/>
        <v>2500</v>
      </c>
      <c r="E51">
        <f t="shared" si="30"/>
        <v>2500</v>
      </c>
      <c r="F51">
        <f t="shared" si="44"/>
        <v>0.33112582781456956</v>
      </c>
      <c r="J51" s="79"/>
      <c r="K51" s="83"/>
      <c r="L51" s="79"/>
      <c r="M51" s="79"/>
      <c r="N51" s="79"/>
      <c r="O51" s="84"/>
      <c r="P51" s="79"/>
      <c r="Q51" s="79"/>
      <c r="R51">
        <v>50</v>
      </c>
      <c r="S51">
        <f t="shared" si="31"/>
        <v>5000</v>
      </c>
      <c r="T51">
        <f t="shared" si="11"/>
        <v>137500</v>
      </c>
      <c r="U51">
        <f t="shared" si="12"/>
        <v>3000</v>
      </c>
      <c r="V51">
        <f t="shared" si="13"/>
        <v>2000</v>
      </c>
      <c r="W51">
        <f t="shared" si="45"/>
        <v>0.37267080745341613</v>
      </c>
      <c r="X51">
        <f t="shared" si="46"/>
        <v>0.28368794326241137</v>
      </c>
      <c r="Z51">
        <v>50</v>
      </c>
      <c r="AA51">
        <f t="shared" si="32"/>
        <v>5250</v>
      </c>
      <c r="AB51">
        <f t="shared" si="14"/>
        <v>125000</v>
      </c>
      <c r="AC51">
        <f t="shared" si="15"/>
        <v>2625</v>
      </c>
      <c r="AD51">
        <f t="shared" si="33"/>
        <v>2625</v>
      </c>
      <c r="AE51">
        <f t="shared" si="47"/>
        <v>0.34201954397394135</v>
      </c>
      <c r="AF51">
        <f t="shared" si="48"/>
        <v>0.34201954397394135</v>
      </c>
      <c r="AH51">
        <v>50</v>
      </c>
      <c r="AI51">
        <v>117</v>
      </c>
      <c r="AJ51">
        <f t="shared" si="17"/>
        <v>125000</v>
      </c>
      <c r="AK51">
        <f t="shared" si="18"/>
        <v>46.8</v>
      </c>
      <c r="AL51">
        <f t="shared" si="19"/>
        <v>70.199999999999989</v>
      </c>
      <c r="AM51">
        <f t="shared" si="49"/>
        <v>9.1822319886987903E-3</v>
      </c>
      <c r="AN51">
        <f t="shared" si="50"/>
        <v>1.3710401937424318E-2</v>
      </c>
      <c r="AQ51">
        <v>50</v>
      </c>
      <c r="AR51">
        <f t="shared" si="34"/>
        <v>3500</v>
      </c>
      <c r="AS51">
        <f t="shared" si="35"/>
        <v>87500</v>
      </c>
      <c r="AT51">
        <f t="shared" si="20"/>
        <v>1750</v>
      </c>
      <c r="AU51">
        <f t="shared" si="36"/>
        <v>1750</v>
      </c>
      <c r="AV51">
        <f t="shared" si="51"/>
        <v>0.25735294117647056</v>
      </c>
      <c r="AW51">
        <f t="shared" si="21"/>
        <v>1190000000.0000002</v>
      </c>
      <c r="AX51">
        <f t="shared" si="22"/>
        <v>0.63046357615894055</v>
      </c>
      <c r="AZ51">
        <v>50</v>
      </c>
      <c r="BA51">
        <f t="shared" si="37"/>
        <v>4000</v>
      </c>
      <c r="BB51">
        <f t="shared" si="38"/>
        <v>100000</v>
      </c>
      <c r="BC51">
        <f t="shared" si="23"/>
        <v>2000</v>
      </c>
      <c r="BD51">
        <f t="shared" si="39"/>
        <v>2000</v>
      </c>
      <c r="BE51">
        <f t="shared" si="52"/>
        <v>0.28368794326241137</v>
      </c>
      <c r="BF51">
        <f t="shared" si="24"/>
        <v>1410000000</v>
      </c>
      <c r="BG51">
        <f t="shared" si="25"/>
        <v>0.74701986754966898</v>
      </c>
      <c r="BI51">
        <v>50</v>
      </c>
      <c r="BJ51">
        <f t="shared" si="40"/>
        <v>5000</v>
      </c>
      <c r="BK51">
        <f t="shared" si="41"/>
        <v>125000</v>
      </c>
      <c r="BL51">
        <f t="shared" si="26"/>
        <v>2500</v>
      </c>
      <c r="BM51">
        <f t="shared" si="42"/>
        <v>2500</v>
      </c>
      <c r="BN51">
        <f t="shared" si="53"/>
        <v>0.33112582781456956</v>
      </c>
      <c r="BO51">
        <f t="shared" si="27"/>
        <v>1887499999.9999998</v>
      </c>
      <c r="BP51">
        <v>1</v>
      </c>
    </row>
    <row r="52" spans="1:68" x14ac:dyDescent="0.2">
      <c r="A52">
        <v>51</v>
      </c>
      <c r="B52">
        <f t="shared" si="28"/>
        <v>5100</v>
      </c>
      <c r="C52">
        <f t="shared" si="29"/>
        <v>127500</v>
      </c>
      <c r="D52">
        <f t="shared" si="10"/>
        <v>2550</v>
      </c>
      <c r="E52">
        <f t="shared" si="30"/>
        <v>2550</v>
      </c>
      <c r="F52">
        <f t="shared" si="44"/>
        <v>0.33116883116883117</v>
      </c>
      <c r="J52" s="79"/>
      <c r="K52" s="83" t="s">
        <v>232</v>
      </c>
      <c r="L52" s="79" t="s">
        <v>161</v>
      </c>
      <c r="M52" s="79" t="s">
        <v>162</v>
      </c>
      <c r="N52" s="79" t="s">
        <v>165</v>
      </c>
      <c r="O52" s="84" t="s">
        <v>166</v>
      </c>
      <c r="P52" s="79"/>
      <c r="Q52" s="79"/>
      <c r="R52">
        <v>51</v>
      </c>
      <c r="S52">
        <f t="shared" si="31"/>
        <v>5100</v>
      </c>
      <c r="T52">
        <f t="shared" si="11"/>
        <v>140250</v>
      </c>
      <c r="U52">
        <f t="shared" si="12"/>
        <v>3060</v>
      </c>
      <c r="V52">
        <f t="shared" si="13"/>
        <v>2040</v>
      </c>
      <c r="W52">
        <f t="shared" si="45"/>
        <v>0.37271619975639464</v>
      </c>
      <c r="X52">
        <f t="shared" si="46"/>
        <v>0.28372739916550765</v>
      </c>
      <c r="Z52">
        <v>51</v>
      </c>
      <c r="AA52">
        <f t="shared" si="32"/>
        <v>5355</v>
      </c>
      <c r="AB52">
        <f t="shared" si="14"/>
        <v>127500</v>
      </c>
      <c r="AC52">
        <f t="shared" si="15"/>
        <v>2677.5</v>
      </c>
      <c r="AD52">
        <f t="shared" si="33"/>
        <v>2677.5</v>
      </c>
      <c r="AE52">
        <f t="shared" si="47"/>
        <v>0.34206323858192272</v>
      </c>
      <c r="AF52">
        <f t="shared" si="48"/>
        <v>0.34206323858192272</v>
      </c>
      <c r="AH52">
        <v>51</v>
      </c>
      <c r="AI52">
        <f>AH52*$AA$2</f>
        <v>5355</v>
      </c>
      <c r="AJ52">
        <f t="shared" si="17"/>
        <v>127500</v>
      </c>
      <c r="AK52">
        <f t="shared" si="18"/>
        <v>2142</v>
      </c>
      <c r="AL52">
        <f t="shared" si="19"/>
        <v>3213</v>
      </c>
      <c r="AM52">
        <f t="shared" si="49"/>
        <v>0.29374657158529893</v>
      </c>
      <c r="AN52">
        <f t="shared" si="50"/>
        <v>0.38419227549922275</v>
      </c>
      <c r="AQ52">
        <v>51</v>
      </c>
      <c r="AR52">
        <f t="shared" si="34"/>
        <v>3570</v>
      </c>
      <c r="AS52">
        <f t="shared" si="35"/>
        <v>89250</v>
      </c>
      <c r="AT52">
        <f t="shared" si="20"/>
        <v>1785</v>
      </c>
      <c r="AU52">
        <f t="shared" si="36"/>
        <v>1785</v>
      </c>
      <c r="AV52">
        <f t="shared" si="51"/>
        <v>0.25739005046863733</v>
      </c>
      <c r="AW52">
        <f t="shared" si="21"/>
        <v>1237897500</v>
      </c>
      <c r="AX52">
        <f t="shared" si="22"/>
        <v>0.63045454545454549</v>
      </c>
      <c r="AZ52">
        <v>51</v>
      </c>
      <c r="BA52">
        <f t="shared" si="37"/>
        <v>4080</v>
      </c>
      <c r="BB52">
        <f t="shared" si="38"/>
        <v>102000</v>
      </c>
      <c r="BC52">
        <f t="shared" si="23"/>
        <v>2040</v>
      </c>
      <c r="BD52">
        <f t="shared" si="39"/>
        <v>2040</v>
      </c>
      <c r="BE52">
        <f t="shared" si="52"/>
        <v>0.28372739916550765</v>
      </c>
      <c r="BF52">
        <f t="shared" si="24"/>
        <v>1466760000</v>
      </c>
      <c r="BG52">
        <f t="shared" si="25"/>
        <v>0.74701298701298702</v>
      </c>
      <c r="BI52">
        <v>51</v>
      </c>
      <c r="BJ52">
        <f t="shared" si="40"/>
        <v>5100</v>
      </c>
      <c r="BK52">
        <f t="shared" si="41"/>
        <v>127500</v>
      </c>
      <c r="BL52">
        <f t="shared" si="26"/>
        <v>2550</v>
      </c>
      <c r="BM52">
        <f t="shared" si="42"/>
        <v>2550</v>
      </c>
      <c r="BN52">
        <f t="shared" si="53"/>
        <v>0.33116883116883117</v>
      </c>
      <c r="BO52">
        <f t="shared" si="27"/>
        <v>1963500000</v>
      </c>
      <c r="BP52">
        <v>1</v>
      </c>
    </row>
    <row r="53" spans="1:68" x14ac:dyDescent="0.2">
      <c r="A53">
        <v>52</v>
      </c>
      <c r="B53">
        <f t="shared" si="28"/>
        <v>5200</v>
      </c>
      <c r="C53">
        <f t="shared" si="29"/>
        <v>130000</v>
      </c>
      <c r="D53">
        <f t="shared" si="10"/>
        <v>2600</v>
      </c>
      <c r="E53">
        <f t="shared" si="30"/>
        <v>2600</v>
      </c>
      <c r="F53">
        <f t="shared" si="44"/>
        <v>0.33121019108280253</v>
      </c>
      <c r="J53" s="79"/>
      <c r="K53" s="83" t="s">
        <v>233</v>
      </c>
      <c r="L53" s="79" t="s">
        <v>234</v>
      </c>
      <c r="M53" s="79">
        <f>L53*25</f>
        <v>175</v>
      </c>
      <c r="N53" s="79">
        <f>L53/2</f>
        <v>3.5</v>
      </c>
      <c r="O53" s="84">
        <f>N53</f>
        <v>3.5</v>
      </c>
      <c r="P53" s="79"/>
      <c r="Q53" s="79"/>
      <c r="R53">
        <v>52</v>
      </c>
      <c r="S53">
        <f t="shared" si="31"/>
        <v>5200</v>
      </c>
      <c r="T53">
        <f t="shared" si="11"/>
        <v>143000</v>
      </c>
      <c r="U53">
        <f t="shared" si="12"/>
        <v>3120</v>
      </c>
      <c r="V53">
        <f t="shared" si="13"/>
        <v>2080</v>
      </c>
      <c r="W53">
        <f t="shared" si="45"/>
        <v>0.37275985663082439</v>
      </c>
      <c r="X53">
        <f t="shared" si="46"/>
        <v>0.28376534788540247</v>
      </c>
      <c r="Z53">
        <v>52</v>
      </c>
      <c r="AA53">
        <f t="shared" si="32"/>
        <v>5460</v>
      </c>
      <c r="AB53">
        <f t="shared" si="14"/>
        <v>130000</v>
      </c>
      <c r="AC53">
        <f t="shared" si="15"/>
        <v>2730</v>
      </c>
      <c r="AD53">
        <f t="shared" si="33"/>
        <v>2730</v>
      </c>
      <c r="AE53">
        <f t="shared" si="47"/>
        <v>0.34210526315789475</v>
      </c>
      <c r="AF53">
        <f t="shared" si="48"/>
        <v>0.34210526315789475</v>
      </c>
      <c r="AH53">
        <v>52</v>
      </c>
      <c r="AI53">
        <f t="shared" si="43"/>
        <v>5460</v>
      </c>
      <c r="AJ53">
        <f t="shared" si="17"/>
        <v>130000</v>
      </c>
      <c r="AK53">
        <f t="shared" si="18"/>
        <v>2184</v>
      </c>
      <c r="AL53">
        <f t="shared" si="19"/>
        <v>3276</v>
      </c>
      <c r="AM53">
        <f t="shared" si="49"/>
        <v>0.29378531073446329</v>
      </c>
      <c r="AN53">
        <f t="shared" si="50"/>
        <v>0.38423645320197042</v>
      </c>
      <c r="AQ53">
        <v>52</v>
      </c>
      <c r="AR53">
        <f t="shared" si="34"/>
        <v>3640</v>
      </c>
      <c r="AS53">
        <f t="shared" si="35"/>
        <v>91000</v>
      </c>
      <c r="AT53">
        <f t="shared" si="20"/>
        <v>1820</v>
      </c>
      <c r="AU53">
        <f t="shared" si="36"/>
        <v>1820</v>
      </c>
      <c r="AV53">
        <f t="shared" si="51"/>
        <v>0.25742574257425743</v>
      </c>
      <c r="AW53">
        <f t="shared" si="21"/>
        <v>1286740000</v>
      </c>
      <c r="AX53">
        <f t="shared" si="22"/>
        <v>0.63044585987261148</v>
      </c>
      <c r="AZ53">
        <v>52</v>
      </c>
      <c r="BA53">
        <f t="shared" si="37"/>
        <v>4160</v>
      </c>
      <c r="BB53">
        <f t="shared" si="38"/>
        <v>104000</v>
      </c>
      <c r="BC53">
        <f t="shared" si="23"/>
        <v>2080</v>
      </c>
      <c r="BD53">
        <f t="shared" si="39"/>
        <v>2080</v>
      </c>
      <c r="BE53">
        <f t="shared" si="52"/>
        <v>0.28376534788540247</v>
      </c>
      <c r="BF53">
        <f t="shared" si="24"/>
        <v>1524640000</v>
      </c>
      <c r="BG53">
        <f t="shared" si="25"/>
        <v>0.74700636942675158</v>
      </c>
      <c r="BI53">
        <v>52</v>
      </c>
      <c r="BJ53">
        <f t="shared" si="40"/>
        <v>5200</v>
      </c>
      <c r="BK53">
        <f t="shared" si="41"/>
        <v>130000</v>
      </c>
      <c r="BL53">
        <f t="shared" si="26"/>
        <v>2600</v>
      </c>
      <c r="BM53">
        <f t="shared" si="42"/>
        <v>2600</v>
      </c>
      <c r="BN53">
        <f t="shared" si="53"/>
        <v>0.33121019108280253</v>
      </c>
      <c r="BO53">
        <f t="shared" si="27"/>
        <v>2041000000</v>
      </c>
      <c r="BP53">
        <v>1</v>
      </c>
    </row>
    <row r="54" spans="1:68" x14ac:dyDescent="0.2">
      <c r="A54">
        <v>53</v>
      </c>
      <c r="B54">
        <f t="shared" si="28"/>
        <v>5300</v>
      </c>
      <c r="C54">
        <f t="shared" si="29"/>
        <v>132500</v>
      </c>
      <c r="D54">
        <f t="shared" si="10"/>
        <v>2650</v>
      </c>
      <c r="E54">
        <f t="shared" si="30"/>
        <v>2650</v>
      </c>
      <c r="F54">
        <f t="shared" si="44"/>
        <v>0.33124999999999999</v>
      </c>
      <c r="J54" s="79"/>
      <c r="K54" s="83" t="s">
        <v>235</v>
      </c>
      <c r="L54" s="79">
        <v>8</v>
      </c>
      <c r="M54" s="79">
        <f>L54*25</f>
        <v>200</v>
      </c>
      <c r="N54" s="79">
        <f>L54/2</f>
        <v>4</v>
      </c>
      <c r="O54" s="84">
        <f>N54</f>
        <v>4</v>
      </c>
      <c r="R54">
        <v>53</v>
      </c>
      <c r="S54">
        <f t="shared" si="31"/>
        <v>5300</v>
      </c>
      <c r="T54">
        <f t="shared" si="11"/>
        <v>145750</v>
      </c>
      <c r="U54">
        <f t="shared" si="12"/>
        <v>3180</v>
      </c>
      <c r="V54">
        <f t="shared" si="13"/>
        <v>2120</v>
      </c>
      <c r="W54">
        <f t="shared" si="45"/>
        <v>0.37280187573270807</v>
      </c>
      <c r="X54">
        <f t="shared" si="46"/>
        <v>0.28380187416331992</v>
      </c>
      <c r="Z54">
        <v>53</v>
      </c>
      <c r="AA54">
        <f t="shared" si="32"/>
        <v>5565</v>
      </c>
      <c r="AB54">
        <f t="shared" si="14"/>
        <v>132500</v>
      </c>
      <c r="AC54">
        <f t="shared" si="15"/>
        <v>2782.5</v>
      </c>
      <c r="AD54">
        <f t="shared" si="33"/>
        <v>2782.5</v>
      </c>
      <c r="AE54">
        <f t="shared" si="47"/>
        <v>0.34214571165078389</v>
      </c>
      <c r="AF54">
        <f t="shared" si="48"/>
        <v>0.34214571165078389</v>
      </c>
      <c r="AH54">
        <v>53</v>
      </c>
      <c r="AI54">
        <f t="shared" si="43"/>
        <v>5565</v>
      </c>
      <c r="AJ54">
        <f t="shared" si="17"/>
        <v>132500</v>
      </c>
      <c r="AK54">
        <f t="shared" si="18"/>
        <v>2226</v>
      </c>
      <c r="AL54">
        <f t="shared" si="19"/>
        <v>3339</v>
      </c>
      <c r="AM54">
        <f t="shared" si="49"/>
        <v>0.29382259767687435</v>
      </c>
      <c r="AN54">
        <f t="shared" si="50"/>
        <v>0.38427897341466222</v>
      </c>
      <c r="AQ54">
        <v>53</v>
      </c>
      <c r="AR54">
        <f t="shared" si="34"/>
        <v>3710</v>
      </c>
      <c r="AS54">
        <f t="shared" si="35"/>
        <v>92750</v>
      </c>
      <c r="AT54">
        <f t="shared" si="20"/>
        <v>1855</v>
      </c>
      <c r="AU54">
        <f t="shared" si="36"/>
        <v>1855</v>
      </c>
      <c r="AV54">
        <f t="shared" si="51"/>
        <v>0.25746009715475365</v>
      </c>
      <c r="AW54">
        <f t="shared" si="21"/>
        <v>1336527500</v>
      </c>
      <c r="AX54">
        <f t="shared" si="22"/>
        <v>0.63043749999999998</v>
      </c>
      <c r="AZ54">
        <v>53</v>
      </c>
      <c r="BA54">
        <f t="shared" si="37"/>
        <v>4240</v>
      </c>
      <c r="BB54">
        <f t="shared" si="38"/>
        <v>106000</v>
      </c>
      <c r="BC54">
        <f t="shared" si="23"/>
        <v>2120</v>
      </c>
      <c r="BD54">
        <f t="shared" si="39"/>
        <v>2120</v>
      </c>
      <c r="BE54">
        <f t="shared" si="52"/>
        <v>0.28380187416331992</v>
      </c>
      <c r="BF54">
        <f t="shared" si="24"/>
        <v>1583640000.0000002</v>
      </c>
      <c r="BG54">
        <f t="shared" si="25"/>
        <v>0.74700000000000011</v>
      </c>
      <c r="BI54">
        <v>53</v>
      </c>
      <c r="BJ54">
        <f t="shared" si="40"/>
        <v>5300</v>
      </c>
      <c r="BK54">
        <f t="shared" si="41"/>
        <v>132500</v>
      </c>
      <c r="BL54">
        <f t="shared" si="26"/>
        <v>2650</v>
      </c>
      <c r="BM54">
        <f t="shared" si="42"/>
        <v>2650</v>
      </c>
      <c r="BN54">
        <f t="shared" si="53"/>
        <v>0.33124999999999999</v>
      </c>
      <c r="BO54">
        <f t="shared" si="27"/>
        <v>2120000000</v>
      </c>
      <c r="BP54">
        <v>1</v>
      </c>
    </row>
    <row r="55" spans="1:68" x14ac:dyDescent="0.2">
      <c r="A55">
        <v>54</v>
      </c>
      <c r="B55">
        <f t="shared" si="28"/>
        <v>5400</v>
      </c>
      <c r="C55">
        <f t="shared" si="29"/>
        <v>135000</v>
      </c>
      <c r="D55">
        <f t="shared" si="10"/>
        <v>2700</v>
      </c>
      <c r="E55">
        <f t="shared" si="30"/>
        <v>2700</v>
      </c>
      <c r="F55">
        <f t="shared" si="44"/>
        <v>0.33128834355828218</v>
      </c>
      <c r="K55" s="85" t="s">
        <v>236</v>
      </c>
      <c r="L55" s="86" t="s">
        <v>237</v>
      </c>
      <c r="M55" s="86">
        <f>L55*25</f>
        <v>250</v>
      </c>
      <c r="N55" s="86">
        <f>L55/2</f>
        <v>5</v>
      </c>
      <c r="O55" s="87">
        <f>N55</f>
        <v>5</v>
      </c>
      <c r="R55">
        <v>54</v>
      </c>
      <c r="S55">
        <f t="shared" si="31"/>
        <v>5400</v>
      </c>
      <c r="T55">
        <f t="shared" si="11"/>
        <v>148500</v>
      </c>
      <c r="U55">
        <f t="shared" si="12"/>
        <v>3240</v>
      </c>
      <c r="V55">
        <f t="shared" si="13"/>
        <v>2160</v>
      </c>
      <c r="W55">
        <f t="shared" si="45"/>
        <v>0.37284234752589185</v>
      </c>
      <c r="X55">
        <f t="shared" si="46"/>
        <v>0.28383705650459923</v>
      </c>
      <c r="Z55">
        <v>54</v>
      </c>
      <c r="AA55">
        <f t="shared" si="32"/>
        <v>5670</v>
      </c>
      <c r="AB55">
        <f t="shared" si="14"/>
        <v>135000</v>
      </c>
      <c r="AC55">
        <f t="shared" si="15"/>
        <v>2835</v>
      </c>
      <c r="AD55">
        <f t="shared" si="33"/>
        <v>2835</v>
      </c>
      <c r="AE55">
        <f t="shared" si="47"/>
        <v>0.34218467109233552</v>
      </c>
      <c r="AF55">
        <f t="shared" si="48"/>
        <v>0.34218467109233552</v>
      </c>
      <c r="AH55">
        <v>54</v>
      </c>
      <c r="AI55">
        <f t="shared" si="43"/>
        <v>5670</v>
      </c>
      <c r="AJ55">
        <f t="shared" si="17"/>
        <v>135000</v>
      </c>
      <c r="AK55">
        <f t="shared" si="18"/>
        <v>2268</v>
      </c>
      <c r="AL55">
        <f t="shared" si="19"/>
        <v>3402</v>
      </c>
      <c r="AM55">
        <f t="shared" si="49"/>
        <v>0.29385851256802281</v>
      </c>
      <c r="AN55">
        <f t="shared" si="50"/>
        <v>0.38431992769995482</v>
      </c>
      <c r="AQ55">
        <v>54</v>
      </c>
      <c r="AR55">
        <f t="shared" si="34"/>
        <v>3780</v>
      </c>
      <c r="AS55">
        <f t="shared" si="35"/>
        <v>94500</v>
      </c>
      <c r="AT55">
        <f t="shared" si="20"/>
        <v>1890</v>
      </c>
      <c r="AU55">
        <f t="shared" si="36"/>
        <v>1890</v>
      </c>
      <c r="AV55">
        <f t="shared" si="51"/>
        <v>0.25749318801089921</v>
      </c>
      <c r="AW55">
        <f t="shared" si="21"/>
        <v>1387259999.9999998</v>
      </c>
      <c r="AX55">
        <f t="shared" si="22"/>
        <v>0.63042944785276067</v>
      </c>
      <c r="AZ55">
        <v>54</v>
      </c>
      <c r="BA55">
        <f t="shared" si="37"/>
        <v>4320</v>
      </c>
      <c r="BB55">
        <f t="shared" si="38"/>
        <v>108000</v>
      </c>
      <c r="BC55">
        <f t="shared" si="23"/>
        <v>2160</v>
      </c>
      <c r="BD55">
        <f t="shared" si="39"/>
        <v>2160</v>
      </c>
      <c r="BE55">
        <f t="shared" si="52"/>
        <v>0.28383705650459923</v>
      </c>
      <c r="BF55">
        <f t="shared" si="24"/>
        <v>1643760000</v>
      </c>
      <c r="BG55">
        <f t="shared" si="25"/>
        <v>0.74699386503067489</v>
      </c>
      <c r="BI55">
        <v>54</v>
      </c>
      <c r="BJ55">
        <f t="shared" si="40"/>
        <v>5400</v>
      </c>
      <c r="BK55">
        <f t="shared" si="41"/>
        <v>135000</v>
      </c>
      <c r="BL55">
        <f t="shared" si="26"/>
        <v>2700</v>
      </c>
      <c r="BM55">
        <f t="shared" si="42"/>
        <v>2700</v>
      </c>
      <c r="BN55">
        <f t="shared" si="53"/>
        <v>0.33128834355828218</v>
      </c>
      <c r="BO55">
        <f t="shared" si="27"/>
        <v>2200500000</v>
      </c>
      <c r="BP55">
        <v>1</v>
      </c>
    </row>
    <row r="56" spans="1:68" x14ac:dyDescent="0.2">
      <c r="A56">
        <v>55</v>
      </c>
      <c r="B56">
        <f t="shared" si="28"/>
        <v>5500</v>
      </c>
      <c r="C56">
        <f t="shared" si="29"/>
        <v>137500</v>
      </c>
      <c r="D56">
        <f t="shared" si="10"/>
        <v>2750</v>
      </c>
      <c r="E56">
        <f t="shared" si="30"/>
        <v>2750</v>
      </c>
      <c r="F56">
        <f t="shared" si="44"/>
        <v>0.33132530120481929</v>
      </c>
      <c r="K56" s="79"/>
      <c r="L56" s="79"/>
      <c r="M56" s="79"/>
      <c r="N56" s="79"/>
      <c r="O56" s="79"/>
      <c r="R56">
        <v>55</v>
      </c>
      <c r="S56">
        <f t="shared" si="31"/>
        <v>5500</v>
      </c>
      <c r="T56">
        <f t="shared" si="11"/>
        <v>151250</v>
      </c>
      <c r="U56">
        <f t="shared" si="12"/>
        <v>3300</v>
      </c>
      <c r="V56">
        <f t="shared" si="13"/>
        <v>2200</v>
      </c>
      <c r="W56">
        <f t="shared" si="45"/>
        <v>0.3728813559322034</v>
      </c>
      <c r="X56">
        <f t="shared" si="46"/>
        <v>0.28387096774193549</v>
      </c>
      <c r="Z56">
        <v>55</v>
      </c>
      <c r="AA56">
        <f t="shared" si="32"/>
        <v>5775</v>
      </c>
      <c r="AB56">
        <f t="shared" si="14"/>
        <v>137500</v>
      </c>
      <c r="AC56">
        <f t="shared" si="15"/>
        <v>2887.5</v>
      </c>
      <c r="AD56">
        <f t="shared" si="33"/>
        <v>2887.5</v>
      </c>
      <c r="AE56">
        <f t="shared" si="47"/>
        <v>0.34222222222222221</v>
      </c>
      <c r="AF56">
        <f t="shared" si="48"/>
        <v>0.34222222222222221</v>
      </c>
      <c r="AH56">
        <v>55</v>
      </c>
      <c r="AI56">
        <f t="shared" si="43"/>
        <v>5775</v>
      </c>
      <c r="AJ56">
        <f t="shared" si="17"/>
        <v>137500</v>
      </c>
      <c r="AK56">
        <f t="shared" si="18"/>
        <v>2310</v>
      </c>
      <c r="AL56">
        <f t="shared" si="19"/>
        <v>3465</v>
      </c>
      <c r="AM56">
        <f t="shared" si="49"/>
        <v>0.29389312977099236</v>
      </c>
      <c r="AN56">
        <f t="shared" si="50"/>
        <v>0.3843594009983361</v>
      </c>
      <c r="AQ56">
        <v>55</v>
      </c>
      <c r="AR56">
        <f t="shared" si="34"/>
        <v>3850</v>
      </c>
      <c r="AS56">
        <f t="shared" si="35"/>
        <v>96250</v>
      </c>
      <c r="AT56">
        <f t="shared" si="20"/>
        <v>1925</v>
      </c>
      <c r="AU56">
        <f t="shared" si="36"/>
        <v>1925</v>
      </c>
      <c r="AV56">
        <f t="shared" si="51"/>
        <v>0.25752508361204013</v>
      </c>
      <c r="AW56">
        <f t="shared" si="21"/>
        <v>1438937500</v>
      </c>
      <c r="AX56">
        <f t="shared" si="22"/>
        <v>0.63042168674698795</v>
      </c>
      <c r="AZ56">
        <v>55</v>
      </c>
      <c r="BA56">
        <f t="shared" si="37"/>
        <v>4400</v>
      </c>
      <c r="BB56">
        <f t="shared" si="38"/>
        <v>110000</v>
      </c>
      <c r="BC56">
        <f t="shared" si="23"/>
        <v>2200</v>
      </c>
      <c r="BD56">
        <f t="shared" si="39"/>
        <v>2200</v>
      </c>
      <c r="BE56">
        <f t="shared" si="52"/>
        <v>0.28387096774193549</v>
      </c>
      <c r="BF56">
        <f t="shared" si="24"/>
        <v>1705000000</v>
      </c>
      <c r="BG56">
        <f t="shared" si="25"/>
        <v>0.74698795180722888</v>
      </c>
      <c r="BI56">
        <v>55</v>
      </c>
      <c r="BJ56">
        <f t="shared" si="40"/>
        <v>5500</v>
      </c>
      <c r="BK56">
        <f t="shared" si="41"/>
        <v>137500</v>
      </c>
      <c r="BL56">
        <f t="shared" si="26"/>
        <v>2750</v>
      </c>
      <c r="BM56">
        <f t="shared" si="42"/>
        <v>2750</v>
      </c>
      <c r="BN56">
        <f t="shared" si="53"/>
        <v>0.33132530120481929</v>
      </c>
      <c r="BO56">
        <f t="shared" si="27"/>
        <v>2282500000</v>
      </c>
      <c r="BP56">
        <v>1</v>
      </c>
    </row>
    <row r="57" spans="1:68" x14ac:dyDescent="0.2">
      <c r="A57">
        <v>56</v>
      </c>
      <c r="B57">
        <f t="shared" si="28"/>
        <v>5600</v>
      </c>
      <c r="C57">
        <f t="shared" si="29"/>
        <v>140000</v>
      </c>
      <c r="D57">
        <f t="shared" si="10"/>
        <v>2800</v>
      </c>
      <c r="E57">
        <f t="shared" si="30"/>
        <v>2800</v>
      </c>
      <c r="F57">
        <f t="shared" si="44"/>
        <v>0.33136094674556216</v>
      </c>
      <c r="K57" s="79"/>
      <c r="L57" s="79"/>
      <c r="M57" s="79"/>
      <c r="N57" s="79"/>
      <c r="O57" s="79"/>
      <c r="R57">
        <v>56</v>
      </c>
      <c r="S57">
        <f t="shared" si="31"/>
        <v>5600</v>
      </c>
      <c r="T57">
        <f t="shared" si="11"/>
        <v>154000</v>
      </c>
      <c r="U57">
        <f t="shared" si="12"/>
        <v>3360</v>
      </c>
      <c r="V57">
        <f t="shared" si="13"/>
        <v>2240</v>
      </c>
      <c r="W57">
        <f t="shared" si="45"/>
        <v>0.37291897891231962</v>
      </c>
      <c r="X57">
        <f t="shared" si="46"/>
        <v>0.28390367553865653</v>
      </c>
      <c r="Z57">
        <v>56</v>
      </c>
      <c r="AA57">
        <f t="shared" si="32"/>
        <v>5880</v>
      </c>
      <c r="AB57">
        <f t="shared" si="14"/>
        <v>140000</v>
      </c>
      <c r="AC57">
        <f t="shared" si="15"/>
        <v>2940</v>
      </c>
      <c r="AD57">
        <f t="shared" si="33"/>
        <v>2940</v>
      </c>
      <c r="AE57">
        <f t="shared" si="47"/>
        <v>0.34225844004656575</v>
      </c>
      <c r="AF57">
        <f t="shared" si="48"/>
        <v>0.34225844004656575</v>
      </c>
      <c r="AH57">
        <v>56</v>
      </c>
      <c r="AI57">
        <f t="shared" si="43"/>
        <v>5880</v>
      </c>
      <c r="AJ57">
        <f t="shared" si="17"/>
        <v>140000</v>
      </c>
      <c r="AK57">
        <f t="shared" si="18"/>
        <v>2352</v>
      </c>
      <c r="AL57">
        <f t="shared" si="19"/>
        <v>3528</v>
      </c>
      <c r="AM57">
        <f t="shared" si="49"/>
        <v>0.2939265183704074</v>
      </c>
      <c r="AN57">
        <f t="shared" si="50"/>
        <v>0.3843974722161691</v>
      </c>
      <c r="AQ57">
        <v>56</v>
      </c>
      <c r="AR57">
        <f t="shared" si="34"/>
        <v>3920</v>
      </c>
      <c r="AS57">
        <f t="shared" si="35"/>
        <v>98000</v>
      </c>
      <c r="AT57">
        <f t="shared" si="20"/>
        <v>1960</v>
      </c>
      <c r="AU57">
        <f t="shared" si="36"/>
        <v>1960</v>
      </c>
      <c r="AV57">
        <f t="shared" si="51"/>
        <v>0.25755584756898819</v>
      </c>
      <c r="AW57">
        <f t="shared" si="21"/>
        <v>1491559999.9999998</v>
      </c>
      <c r="AX57">
        <f t="shared" si="22"/>
        <v>0.63041420118343183</v>
      </c>
      <c r="AZ57">
        <v>56</v>
      </c>
      <c r="BA57">
        <f t="shared" si="37"/>
        <v>4480</v>
      </c>
      <c r="BB57">
        <f t="shared" si="38"/>
        <v>112000</v>
      </c>
      <c r="BC57">
        <f t="shared" si="23"/>
        <v>2240</v>
      </c>
      <c r="BD57">
        <f t="shared" si="39"/>
        <v>2240</v>
      </c>
      <c r="BE57">
        <f t="shared" si="52"/>
        <v>0.28390367553865653</v>
      </c>
      <c r="BF57">
        <f t="shared" si="24"/>
        <v>1767360000</v>
      </c>
      <c r="BG57">
        <f t="shared" si="25"/>
        <v>0.74698224852071005</v>
      </c>
      <c r="BI57">
        <v>56</v>
      </c>
      <c r="BJ57">
        <f t="shared" si="40"/>
        <v>5600</v>
      </c>
      <c r="BK57">
        <f t="shared" si="41"/>
        <v>140000</v>
      </c>
      <c r="BL57">
        <f t="shared" si="26"/>
        <v>2800</v>
      </c>
      <c r="BM57">
        <f t="shared" si="42"/>
        <v>2800</v>
      </c>
      <c r="BN57">
        <f t="shared" si="53"/>
        <v>0.33136094674556216</v>
      </c>
      <c r="BO57">
        <f t="shared" si="27"/>
        <v>2366000000</v>
      </c>
      <c r="BP57">
        <v>1</v>
      </c>
    </row>
    <row r="58" spans="1:68" x14ac:dyDescent="0.2">
      <c r="A58">
        <v>57</v>
      </c>
      <c r="B58">
        <f t="shared" si="28"/>
        <v>5700</v>
      </c>
      <c r="C58">
        <f t="shared" si="29"/>
        <v>142500</v>
      </c>
      <c r="D58">
        <f t="shared" si="10"/>
        <v>2850</v>
      </c>
      <c r="E58">
        <f t="shared" si="30"/>
        <v>2850</v>
      </c>
      <c r="F58">
        <f t="shared" si="44"/>
        <v>0.33139534883720928</v>
      </c>
      <c r="K58" s="79"/>
      <c r="L58" s="79"/>
      <c r="M58" s="79"/>
      <c r="N58" s="79"/>
      <c r="O58" s="79"/>
      <c r="R58">
        <v>57</v>
      </c>
      <c r="S58">
        <f t="shared" si="31"/>
        <v>5700</v>
      </c>
      <c r="T58">
        <f t="shared" si="11"/>
        <v>156750</v>
      </c>
      <c r="U58">
        <f t="shared" si="12"/>
        <v>3420</v>
      </c>
      <c r="V58">
        <f t="shared" si="13"/>
        <v>2280</v>
      </c>
      <c r="W58">
        <f t="shared" si="45"/>
        <v>0.37295528898582336</v>
      </c>
      <c r="X58">
        <f t="shared" si="46"/>
        <v>0.28393524283935245</v>
      </c>
      <c r="Z58">
        <v>57</v>
      </c>
      <c r="AA58">
        <f t="shared" si="32"/>
        <v>5985</v>
      </c>
      <c r="AB58">
        <f t="shared" si="14"/>
        <v>142500</v>
      </c>
      <c r="AC58">
        <f t="shared" si="15"/>
        <v>2992.5</v>
      </c>
      <c r="AD58">
        <f t="shared" si="33"/>
        <v>2992.5</v>
      </c>
      <c r="AE58">
        <f t="shared" si="47"/>
        <v>0.34229339433800399</v>
      </c>
      <c r="AF58">
        <f t="shared" si="48"/>
        <v>0.34229339433800399</v>
      </c>
      <c r="AH58">
        <v>57</v>
      </c>
      <c r="AI58">
        <v>118</v>
      </c>
      <c r="AJ58">
        <f t="shared" si="17"/>
        <v>142500</v>
      </c>
      <c r="AK58">
        <f t="shared" si="18"/>
        <v>47.2</v>
      </c>
      <c r="AL58">
        <f t="shared" si="19"/>
        <v>70.800000000000011</v>
      </c>
      <c r="AM58">
        <f t="shared" si="49"/>
        <v>8.1418615883529985E-3</v>
      </c>
      <c r="AN58">
        <f t="shared" si="50"/>
        <v>1.2163276525563498E-2</v>
      </c>
      <c r="AQ58">
        <v>57</v>
      </c>
      <c r="AR58">
        <f t="shared" si="34"/>
        <v>3990</v>
      </c>
      <c r="AS58">
        <f t="shared" si="35"/>
        <v>99750</v>
      </c>
      <c r="AT58">
        <f t="shared" si="20"/>
        <v>1995</v>
      </c>
      <c r="AU58">
        <f t="shared" si="36"/>
        <v>1995</v>
      </c>
      <c r="AV58">
        <f t="shared" si="51"/>
        <v>0.2575855390574564</v>
      </c>
      <c r="AW58">
        <f t="shared" si="21"/>
        <v>1545127500.0000002</v>
      </c>
      <c r="AX58">
        <f t="shared" si="22"/>
        <v>0.63040697674418611</v>
      </c>
      <c r="AZ58">
        <v>57</v>
      </c>
      <c r="BA58">
        <f t="shared" si="37"/>
        <v>4560</v>
      </c>
      <c r="BB58">
        <f t="shared" si="38"/>
        <v>114000</v>
      </c>
      <c r="BC58">
        <f t="shared" si="23"/>
        <v>2280</v>
      </c>
      <c r="BD58">
        <f t="shared" si="39"/>
        <v>2280</v>
      </c>
      <c r="BE58">
        <f t="shared" si="52"/>
        <v>0.28393524283935245</v>
      </c>
      <c r="BF58">
        <f t="shared" si="24"/>
        <v>1830839999.9999998</v>
      </c>
      <c r="BG58">
        <f t="shared" si="25"/>
        <v>0.74697674418604643</v>
      </c>
      <c r="BI58">
        <v>57</v>
      </c>
      <c r="BJ58">
        <f t="shared" si="40"/>
        <v>5700</v>
      </c>
      <c r="BK58">
        <f t="shared" si="41"/>
        <v>142500</v>
      </c>
      <c r="BL58">
        <f t="shared" si="26"/>
        <v>2850</v>
      </c>
      <c r="BM58">
        <f t="shared" si="42"/>
        <v>2850</v>
      </c>
      <c r="BN58">
        <f t="shared" si="53"/>
        <v>0.33139534883720928</v>
      </c>
      <c r="BO58">
        <f t="shared" si="27"/>
        <v>2451000000</v>
      </c>
      <c r="BP58">
        <v>1</v>
      </c>
    </row>
    <row r="59" spans="1:68" x14ac:dyDescent="0.2">
      <c r="A59">
        <v>58</v>
      </c>
      <c r="B59">
        <f t="shared" si="28"/>
        <v>5800</v>
      </c>
      <c r="C59">
        <f t="shared" si="29"/>
        <v>145000</v>
      </c>
      <c r="D59">
        <f t="shared" si="10"/>
        <v>2900</v>
      </c>
      <c r="E59">
        <f t="shared" si="30"/>
        <v>2900</v>
      </c>
      <c r="F59">
        <f t="shared" si="44"/>
        <v>0.33142857142857141</v>
      </c>
      <c r="K59" s="79"/>
      <c r="L59" s="79"/>
      <c r="N59" s="79"/>
      <c r="R59">
        <v>58</v>
      </c>
      <c r="S59">
        <f t="shared" si="31"/>
        <v>5800</v>
      </c>
      <c r="T59">
        <f t="shared" si="11"/>
        <v>159500</v>
      </c>
      <c r="U59">
        <f t="shared" si="12"/>
        <v>3480</v>
      </c>
      <c r="V59">
        <f t="shared" si="13"/>
        <v>2320</v>
      </c>
      <c r="W59">
        <f t="shared" si="45"/>
        <v>0.37299035369774919</v>
      </c>
      <c r="X59">
        <f t="shared" si="46"/>
        <v>0.28396572827417382</v>
      </c>
      <c r="Z59">
        <v>58</v>
      </c>
      <c r="AA59">
        <f t="shared" si="32"/>
        <v>6090</v>
      </c>
      <c r="AB59">
        <f t="shared" si="14"/>
        <v>145000</v>
      </c>
      <c r="AC59">
        <f t="shared" si="15"/>
        <v>3045</v>
      </c>
      <c r="AD59">
        <f t="shared" si="33"/>
        <v>3045</v>
      </c>
      <c r="AE59">
        <f t="shared" si="47"/>
        <v>0.34232715008431702</v>
      </c>
      <c r="AF59">
        <f t="shared" si="48"/>
        <v>0.34232715008431702</v>
      </c>
      <c r="AH59">
        <v>58</v>
      </c>
      <c r="AI59">
        <f>AH59*$AA$2</f>
        <v>6090</v>
      </c>
      <c r="AJ59">
        <f t="shared" si="17"/>
        <v>145000</v>
      </c>
      <c r="AK59">
        <f t="shared" si="18"/>
        <v>2436</v>
      </c>
      <c r="AL59">
        <f t="shared" si="19"/>
        <v>3654</v>
      </c>
      <c r="AM59">
        <f t="shared" si="49"/>
        <v>0.29398986241853731</v>
      </c>
      <c r="AN59">
        <f t="shared" si="50"/>
        <v>0.38446969696969696</v>
      </c>
      <c r="AQ59">
        <v>58</v>
      </c>
      <c r="AR59">
        <f t="shared" si="34"/>
        <v>4060</v>
      </c>
      <c r="AS59">
        <f t="shared" si="35"/>
        <v>101500</v>
      </c>
      <c r="AT59">
        <f t="shared" si="20"/>
        <v>2030</v>
      </c>
      <c r="AU59">
        <f t="shared" si="36"/>
        <v>2030</v>
      </c>
      <c r="AV59">
        <f t="shared" si="51"/>
        <v>0.25761421319796957</v>
      </c>
      <c r="AW59">
        <f t="shared" si="21"/>
        <v>1599639999.9999998</v>
      </c>
      <c r="AX59">
        <f t="shared" si="22"/>
        <v>0.63039999999999996</v>
      </c>
      <c r="AZ59">
        <v>58</v>
      </c>
      <c r="BA59">
        <f t="shared" si="37"/>
        <v>4640</v>
      </c>
      <c r="BB59">
        <f t="shared" si="38"/>
        <v>116000</v>
      </c>
      <c r="BC59">
        <f t="shared" si="23"/>
        <v>2320</v>
      </c>
      <c r="BD59">
        <f t="shared" si="39"/>
        <v>2320</v>
      </c>
      <c r="BE59">
        <f t="shared" si="52"/>
        <v>0.28396572827417382</v>
      </c>
      <c r="BF59">
        <f t="shared" si="24"/>
        <v>1895440000</v>
      </c>
      <c r="BG59">
        <f t="shared" si="25"/>
        <v>0.74697142857142862</v>
      </c>
      <c r="BI59">
        <v>58</v>
      </c>
      <c r="BJ59">
        <f t="shared" si="40"/>
        <v>5800</v>
      </c>
      <c r="BK59">
        <f t="shared" si="41"/>
        <v>145000</v>
      </c>
      <c r="BL59">
        <f t="shared" si="26"/>
        <v>2900</v>
      </c>
      <c r="BM59">
        <f t="shared" si="42"/>
        <v>2900</v>
      </c>
      <c r="BN59">
        <f t="shared" si="53"/>
        <v>0.33142857142857141</v>
      </c>
      <c r="BO59">
        <f t="shared" si="27"/>
        <v>2537500000</v>
      </c>
      <c r="BP59">
        <v>1</v>
      </c>
    </row>
    <row r="60" spans="1:68" x14ac:dyDescent="0.2">
      <c r="A60">
        <v>59</v>
      </c>
      <c r="B60">
        <f t="shared" si="28"/>
        <v>5900</v>
      </c>
      <c r="C60">
        <f t="shared" si="29"/>
        <v>147500</v>
      </c>
      <c r="D60">
        <f t="shared" si="10"/>
        <v>2950</v>
      </c>
      <c r="E60">
        <f t="shared" si="30"/>
        <v>2950</v>
      </c>
      <c r="F60">
        <f t="shared" si="44"/>
        <v>0.33146067415730335</v>
      </c>
      <c r="K60" s="79"/>
      <c r="L60" s="79"/>
      <c r="N60" s="79"/>
      <c r="R60">
        <v>59</v>
      </c>
      <c r="S60">
        <f t="shared" si="31"/>
        <v>5900</v>
      </c>
      <c r="T60">
        <f t="shared" si="11"/>
        <v>162250</v>
      </c>
      <c r="U60">
        <f t="shared" si="12"/>
        <v>3540</v>
      </c>
      <c r="V60">
        <f t="shared" si="13"/>
        <v>2360</v>
      </c>
      <c r="W60">
        <f t="shared" si="45"/>
        <v>0.37302423603793466</v>
      </c>
      <c r="X60">
        <f t="shared" si="46"/>
        <v>0.28399518652226236</v>
      </c>
      <c r="Z60">
        <v>59</v>
      </c>
      <c r="AA60">
        <f t="shared" si="32"/>
        <v>6195</v>
      </c>
      <c r="AB60">
        <f t="shared" si="14"/>
        <v>147500</v>
      </c>
      <c r="AC60">
        <f t="shared" si="15"/>
        <v>3097.5</v>
      </c>
      <c r="AD60">
        <f t="shared" si="33"/>
        <v>3097.5</v>
      </c>
      <c r="AE60">
        <f t="shared" si="47"/>
        <v>0.34235976789168276</v>
      </c>
      <c r="AF60">
        <f t="shared" si="48"/>
        <v>0.34235976789168276</v>
      </c>
      <c r="AH60">
        <v>59</v>
      </c>
      <c r="AI60">
        <f t="shared" si="43"/>
        <v>6195</v>
      </c>
      <c r="AJ60">
        <f t="shared" si="17"/>
        <v>147500</v>
      </c>
      <c r="AK60">
        <f t="shared" si="18"/>
        <v>2478</v>
      </c>
      <c r="AL60">
        <f t="shared" si="19"/>
        <v>3717</v>
      </c>
      <c r="AM60">
        <f t="shared" si="49"/>
        <v>0.29401993355481726</v>
      </c>
      <c r="AN60">
        <f t="shared" si="50"/>
        <v>0.38450398262128893</v>
      </c>
      <c r="AQ60">
        <v>59</v>
      </c>
      <c r="AR60">
        <f t="shared" si="34"/>
        <v>4130</v>
      </c>
      <c r="AS60">
        <f t="shared" si="35"/>
        <v>103250</v>
      </c>
      <c r="AT60">
        <f t="shared" si="20"/>
        <v>2065</v>
      </c>
      <c r="AU60">
        <f t="shared" si="36"/>
        <v>2065</v>
      </c>
      <c r="AV60">
        <f t="shared" si="51"/>
        <v>0.2576419213973799</v>
      </c>
      <c r="AW60">
        <f t="shared" si="21"/>
        <v>1655097500</v>
      </c>
      <c r="AX60">
        <f t="shared" si="22"/>
        <v>0.63039325842696625</v>
      </c>
      <c r="AZ60">
        <v>59</v>
      </c>
      <c r="BA60">
        <f t="shared" si="37"/>
        <v>4720</v>
      </c>
      <c r="BB60">
        <f t="shared" si="38"/>
        <v>118000</v>
      </c>
      <c r="BC60">
        <f t="shared" si="23"/>
        <v>2360</v>
      </c>
      <c r="BD60">
        <f t="shared" si="39"/>
        <v>2360</v>
      </c>
      <c r="BE60">
        <f t="shared" si="52"/>
        <v>0.28399518652226236</v>
      </c>
      <c r="BF60">
        <f t="shared" si="24"/>
        <v>1961159999.9999998</v>
      </c>
      <c r="BG60">
        <f t="shared" si="25"/>
        <v>0.74696629213483134</v>
      </c>
      <c r="BI60">
        <v>59</v>
      </c>
      <c r="BJ60">
        <f t="shared" si="40"/>
        <v>5900</v>
      </c>
      <c r="BK60">
        <f t="shared" si="41"/>
        <v>147500</v>
      </c>
      <c r="BL60">
        <f t="shared" si="26"/>
        <v>2950</v>
      </c>
      <c r="BM60">
        <f t="shared" si="42"/>
        <v>2950</v>
      </c>
      <c r="BN60">
        <f t="shared" si="53"/>
        <v>0.33146067415730335</v>
      </c>
      <c r="BO60">
        <f t="shared" si="27"/>
        <v>2625500000</v>
      </c>
      <c r="BP60">
        <v>1</v>
      </c>
    </row>
    <row r="61" spans="1:68" x14ac:dyDescent="0.2">
      <c r="A61">
        <v>60</v>
      </c>
      <c r="B61">
        <f t="shared" si="28"/>
        <v>6000</v>
      </c>
      <c r="C61">
        <f t="shared" si="29"/>
        <v>150000</v>
      </c>
      <c r="D61">
        <f t="shared" si="10"/>
        <v>3000</v>
      </c>
      <c r="E61">
        <f t="shared" si="30"/>
        <v>3000</v>
      </c>
      <c r="F61">
        <f t="shared" si="44"/>
        <v>0.33149171270718231</v>
      </c>
      <c r="K61" s="79"/>
      <c r="L61" s="79"/>
      <c r="N61" s="79"/>
      <c r="R61">
        <v>60</v>
      </c>
      <c r="S61">
        <f t="shared" si="31"/>
        <v>6000</v>
      </c>
      <c r="T61">
        <f t="shared" si="11"/>
        <v>165000</v>
      </c>
      <c r="U61">
        <f t="shared" si="12"/>
        <v>3600</v>
      </c>
      <c r="V61">
        <f t="shared" si="13"/>
        <v>2400</v>
      </c>
      <c r="W61">
        <f t="shared" si="45"/>
        <v>0.37305699481865284</v>
      </c>
      <c r="X61">
        <f t="shared" si="46"/>
        <v>0.28402366863905326</v>
      </c>
      <c r="Z61">
        <v>60</v>
      </c>
      <c r="AA61">
        <f t="shared" si="32"/>
        <v>6300</v>
      </c>
      <c r="AB61">
        <f t="shared" si="14"/>
        <v>150000</v>
      </c>
      <c r="AC61">
        <f t="shared" si="15"/>
        <v>3150</v>
      </c>
      <c r="AD61">
        <f t="shared" si="33"/>
        <v>3150</v>
      </c>
      <c r="AE61">
        <f t="shared" si="47"/>
        <v>0.34239130434782611</v>
      </c>
      <c r="AF61">
        <f t="shared" si="48"/>
        <v>0.34239130434782611</v>
      </c>
      <c r="AH61">
        <v>60</v>
      </c>
      <c r="AI61">
        <f t="shared" si="43"/>
        <v>6300</v>
      </c>
      <c r="AJ61">
        <f t="shared" si="17"/>
        <v>150000</v>
      </c>
      <c r="AK61">
        <f t="shared" si="18"/>
        <v>2520</v>
      </c>
      <c r="AL61">
        <f t="shared" si="19"/>
        <v>3780</v>
      </c>
      <c r="AM61">
        <f t="shared" si="49"/>
        <v>0.29404900816802798</v>
      </c>
      <c r="AN61">
        <f t="shared" si="50"/>
        <v>0.38453713123092575</v>
      </c>
      <c r="AQ61">
        <v>60</v>
      </c>
      <c r="AR61">
        <f t="shared" si="34"/>
        <v>4200</v>
      </c>
      <c r="AS61">
        <f t="shared" si="35"/>
        <v>105000</v>
      </c>
      <c r="AT61">
        <f t="shared" si="20"/>
        <v>2100</v>
      </c>
      <c r="AU61">
        <f t="shared" si="36"/>
        <v>2100</v>
      </c>
      <c r="AV61">
        <f t="shared" si="51"/>
        <v>0.25766871165644173</v>
      </c>
      <c r="AW61">
        <f t="shared" si="21"/>
        <v>1711500000</v>
      </c>
      <c r="AX61">
        <f t="shared" si="22"/>
        <v>0.63038674033149167</v>
      </c>
      <c r="AZ61">
        <v>60</v>
      </c>
      <c r="BA61">
        <f t="shared" si="37"/>
        <v>4800</v>
      </c>
      <c r="BB61">
        <f t="shared" si="38"/>
        <v>120000</v>
      </c>
      <c r="BC61">
        <f t="shared" si="23"/>
        <v>2400</v>
      </c>
      <c r="BD61">
        <f t="shared" si="39"/>
        <v>2400</v>
      </c>
      <c r="BE61">
        <f t="shared" si="52"/>
        <v>0.28402366863905326</v>
      </c>
      <c r="BF61">
        <f t="shared" si="24"/>
        <v>2028000000</v>
      </c>
      <c r="BG61">
        <f t="shared" si="25"/>
        <v>0.74696132596685083</v>
      </c>
      <c r="BI61">
        <v>60</v>
      </c>
      <c r="BJ61">
        <f t="shared" si="40"/>
        <v>6000</v>
      </c>
      <c r="BK61">
        <f t="shared" si="41"/>
        <v>150000</v>
      </c>
      <c r="BL61">
        <f t="shared" si="26"/>
        <v>3000</v>
      </c>
      <c r="BM61">
        <f t="shared" si="42"/>
        <v>3000</v>
      </c>
      <c r="BN61">
        <f t="shared" si="53"/>
        <v>0.33149171270718231</v>
      </c>
      <c r="BO61">
        <f t="shared" si="27"/>
        <v>2715000000</v>
      </c>
      <c r="BP61">
        <v>1</v>
      </c>
    </row>
    <row r="62" spans="1:68" x14ac:dyDescent="0.2">
      <c r="A62">
        <v>61</v>
      </c>
      <c r="B62">
        <f t="shared" si="28"/>
        <v>6100</v>
      </c>
      <c r="C62">
        <f t="shared" si="29"/>
        <v>152500</v>
      </c>
      <c r="D62">
        <f t="shared" si="10"/>
        <v>3050</v>
      </c>
      <c r="E62">
        <f t="shared" si="30"/>
        <v>3050</v>
      </c>
      <c r="F62">
        <f t="shared" si="44"/>
        <v>0.33152173913043476</v>
      </c>
      <c r="K62" s="79"/>
      <c r="L62" s="79"/>
      <c r="N62" s="79"/>
      <c r="R62">
        <v>61</v>
      </c>
      <c r="S62">
        <f t="shared" si="31"/>
        <v>6100</v>
      </c>
      <c r="T62">
        <f t="shared" si="11"/>
        <v>167750</v>
      </c>
      <c r="U62">
        <f t="shared" si="12"/>
        <v>3660</v>
      </c>
      <c r="V62">
        <f t="shared" si="13"/>
        <v>2440</v>
      </c>
      <c r="W62">
        <f t="shared" si="45"/>
        <v>0.37308868501529052</v>
      </c>
      <c r="X62">
        <f t="shared" si="46"/>
        <v>0.2840512223515716</v>
      </c>
      <c r="Z62">
        <v>61</v>
      </c>
      <c r="AA62">
        <f t="shared" si="32"/>
        <v>6405</v>
      </c>
      <c r="AB62">
        <f t="shared" si="14"/>
        <v>152500</v>
      </c>
      <c r="AC62">
        <f t="shared" si="15"/>
        <v>3202.5</v>
      </c>
      <c r="AD62">
        <f t="shared" si="33"/>
        <v>3202.5</v>
      </c>
      <c r="AE62">
        <f t="shared" si="47"/>
        <v>0.34242181234963914</v>
      </c>
      <c r="AF62">
        <f t="shared" si="48"/>
        <v>0.34242181234963914</v>
      </c>
      <c r="AH62">
        <v>61</v>
      </c>
      <c r="AI62">
        <f t="shared" si="43"/>
        <v>6405</v>
      </c>
      <c r="AJ62">
        <f t="shared" si="17"/>
        <v>152500</v>
      </c>
      <c r="AK62">
        <f t="shared" si="18"/>
        <v>2562</v>
      </c>
      <c r="AL62">
        <f t="shared" si="19"/>
        <v>3843</v>
      </c>
      <c r="AM62">
        <f t="shared" si="49"/>
        <v>0.2940771349862259</v>
      </c>
      <c r="AN62">
        <f t="shared" si="50"/>
        <v>0.38456919843890724</v>
      </c>
      <c r="AQ62">
        <v>61</v>
      </c>
      <c r="AR62">
        <f t="shared" si="34"/>
        <v>4270</v>
      </c>
      <c r="AS62">
        <f t="shared" si="35"/>
        <v>106750</v>
      </c>
      <c r="AT62">
        <f t="shared" si="20"/>
        <v>2135</v>
      </c>
      <c r="AU62">
        <f t="shared" si="36"/>
        <v>2135</v>
      </c>
      <c r="AV62">
        <f t="shared" si="51"/>
        <v>0.25769462884731442</v>
      </c>
      <c r="AW62">
        <f t="shared" si="21"/>
        <v>1768847500</v>
      </c>
      <c r="AX62">
        <f t="shared" si="22"/>
        <v>0.63038043478260875</v>
      </c>
      <c r="AZ62">
        <v>61</v>
      </c>
      <c r="BA62">
        <f t="shared" si="37"/>
        <v>4880</v>
      </c>
      <c r="BB62">
        <f t="shared" si="38"/>
        <v>122000</v>
      </c>
      <c r="BC62">
        <f t="shared" si="23"/>
        <v>2440</v>
      </c>
      <c r="BD62">
        <f t="shared" si="39"/>
        <v>2440</v>
      </c>
      <c r="BE62">
        <f t="shared" si="52"/>
        <v>0.2840512223515716</v>
      </c>
      <c r="BF62">
        <f t="shared" si="24"/>
        <v>2095960000</v>
      </c>
      <c r="BG62">
        <f t="shared" si="25"/>
        <v>0.74695652173913041</v>
      </c>
      <c r="BI62">
        <v>61</v>
      </c>
      <c r="BJ62">
        <f t="shared" si="40"/>
        <v>6100</v>
      </c>
      <c r="BK62">
        <f t="shared" si="41"/>
        <v>152500</v>
      </c>
      <c r="BL62">
        <f t="shared" si="26"/>
        <v>3050</v>
      </c>
      <c r="BM62">
        <f t="shared" si="42"/>
        <v>3050</v>
      </c>
      <c r="BN62">
        <f t="shared" si="53"/>
        <v>0.33152173913043476</v>
      </c>
      <c r="BO62">
        <f t="shared" si="27"/>
        <v>2806000000</v>
      </c>
      <c r="BP62">
        <v>1</v>
      </c>
    </row>
    <row r="63" spans="1:68" x14ac:dyDescent="0.2">
      <c r="A63">
        <v>62</v>
      </c>
      <c r="B63">
        <f t="shared" si="28"/>
        <v>6200</v>
      </c>
      <c r="C63">
        <f t="shared" si="29"/>
        <v>155000</v>
      </c>
      <c r="D63">
        <f t="shared" si="10"/>
        <v>3100</v>
      </c>
      <c r="E63">
        <f t="shared" si="30"/>
        <v>3100</v>
      </c>
      <c r="F63">
        <f t="shared" si="44"/>
        <v>0.33155080213903743</v>
      </c>
      <c r="K63" s="79"/>
      <c r="L63" s="79"/>
      <c r="N63" s="79"/>
      <c r="R63">
        <v>62</v>
      </c>
      <c r="S63">
        <f t="shared" si="31"/>
        <v>6200</v>
      </c>
      <c r="T63">
        <f t="shared" si="11"/>
        <v>170500</v>
      </c>
      <c r="U63">
        <f t="shared" si="12"/>
        <v>3720</v>
      </c>
      <c r="V63">
        <f t="shared" si="13"/>
        <v>2480</v>
      </c>
      <c r="W63">
        <f t="shared" si="45"/>
        <v>0.3731193580742227</v>
      </c>
      <c r="X63">
        <f t="shared" si="46"/>
        <v>0.284077892325315</v>
      </c>
      <c r="Z63">
        <v>62</v>
      </c>
      <c r="AA63">
        <f t="shared" si="32"/>
        <v>6510</v>
      </c>
      <c r="AB63">
        <f t="shared" si="14"/>
        <v>155000</v>
      </c>
      <c r="AC63">
        <f t="shared" si="15"/>
        <v>3255</v>
      </c>
      <c r="AD63">
        <f t="shared" si="33"/>
        <v>3255</v>
      </c>
      <c r="AE63">
        <f t="shared" si="47"/>
        <v>0.34245134139926353</v>
      </c>
      <c r="AF63">
        <f t="shared" si="48"/>
        <v>0.34245134139926353</v>
      </c>
      <c r="AH63">
        <v>62</v>
      </c>
      <c r="AI63">
        <f t="shared" si="43"/>
        <v>6510</v>
      </c>
      <c r="AJ63">
        <f t="shared" si="17"/>
        <v>155000</v>
      </c>
      <c r="AK63">
        <f t="shared" si="18"/>
        <v>2604</v>
      </c>
      <c r="AL63">
        <f t="shared" si="19"/>
        <v>3906</v>
      </c>
      <c r="AM63">
        <f t="shared" si="49"/>
        <v>0.29410435961147502</v>
      </c>
      <c r="AN63">
        <f t="shared" si="50"/>
        <v>0.38460023631350926</v>
      </c>
      <c r="AQ63">
        <v>62</v>
      </c>
      <c r="AR63">
        <f t="shared" si="34"/>
        <v>4340</v>
      </c>
      <c r="AS63">
        <f t="shared" si="35"/>
        <v>108500</v>
      </c>
      <c r="AT63">
        <f t="shared" si="20"/>
        <v>2170</v>
      </c>
      <c r="AU63">
        <f t="shared" si="36"/>
        <v>2170</v>
      </c>
      <c r="AV63">
        <f t="shared" si="51"/>
        <v>0.25771971496437057</v>
      </c>
      <c r="AW63">
        <f t="shared" si="21"/>
        <v>1827139999.9999998</v>
      </c>
      <c r="AX63">
        <f t="shared" si="22"/>
        <v>0.63037433155080203</v>
      </c>
      <c r="AZ63">
        <v>62</v>
      </c>
      <c r="BA63">
        <f t="shared" si="37"/>
        <v>4960</v>
      </c>
      <c r="BB63">
        <f t="shared" si="38"/>
        <v>124000</v>
      </c>
      <c r="BC63">
        <f t="shared" si="23"/>
        <v>2480</v>
      </c>
      <c r="BD63">
        <f t="shared" si="39"/>
        <v>2480</v>
      </c>
      <c r="BE63">
        <f t="shared" si="52"/>
        <v>0.284077892325315</v>
      </c>
      <c r="BF63">
        <f t="shared" si="24"/>
        <v>2165040000</v>
      </c>
      <c r="BG63">
        <f t="shared" si="25"/>
        <v>0.74695187165775401</v>
      </c>
      <c r="BI63">
        <v>62</v>
      </c>
      <c r="BJ63">
        <f t="shared" si="40"/>
        <v>6200</v>
      </c>
      <c r="BK63">
        <f t="shared" si="41"/>
        <v>155000</v>
      </c>
      <c r="BL63">
        <f t="shared" si="26"/>
        <v>3100</v>
      </c>
      <c r="BM63">
        <f t="shared" si="42"/>
        <v>3100</v>
      </c>
      <c r="BN63">
        <f t="shared" si="53"/>
        <v>0.33155080213903743</v>
      </c>
      <c r="BO63">
        <f t="shared" si="27"/>
        <v>2898500000</v>
      </c>
      <c r="BP63">
        <v>1</v>
      </c>
    </row>
    <row r="64" spans="1:68" x14ac:dyDescent="0.2">
      <c r="A64">
        <v>63</v>
      </c>
      <c r="B64">
        <f t="shared" si="28"/>
        <v>6300</v>
      </c>
      <c r="C64">
        <f t="shared" si="29"/>
        <v>157500</v>
      </c>
      <c r="D64">
        <f t="shared" si="10"/>
        <v>3150</v>
      </c>
      <c r="E64">
        <f t="shared" si="30"/>
        <v>3150</v>
      </c>
      <c r="F64">
        <f t="shared" si="44"/>
        <v>0.33157894736842103</v>
      </c>
      <c r="K64" s="79"/>
      <c r="L64" s="79"/>
      <c r="N64" s="79"/>
      <c r="R64">
        <v>63</v>
      </c>
      <c r="S64">
        <f t="shared" si="31"/>
        <v>6300</v>
      </c>
      <c r="T64">
        <f t="shared" si="11"/>
        <v>173250</v>
      </c>
      <c r="U64">
        <f t="shared" si="12"/>
        <v>3780</v>
      </c>
      <c r="V64">
        <f t="shared" si="13"/>
        <v>2520</v>
      </c>
      <c r="W64">
        <f t="shared" si="45"/>
        <v>0.37314906219151034</v>
      </c>
      <c r="X64">
        <f t="shared" si="46"/>
        <v>0.28410372040586246</v>
      </c>
      <c r="Z64">
        <v>63</v>
      </c>
      <c r="AA64">
        <f t="shared" si="32"/>
        <v>6615</v>
      </c>
      <c r="AB64">
        <f t="shared" si="14"/>
        <v>157500</v>
      </c>
      <c r="AC64">
        <f t="shared" si="15"/>
        <v>3307.5</v>
      </c>
      <c r="AD64">
        <f t="shared" si="33"/>
        <v>3307.5</v>
      </c>
      <c r="AE64">
        <f t="shared" si="47"/>
        <v>0.34247993787212011</v>
      </c>
      <c r="AF64">
        <f t="shared" si="48"/>
        <v>0.34247993787212011</v>
      </c>
      <c r="AH64">
        <v>63</v>
      </c>
      <c r="AI64">
        <f t="shared" si="43"/>
        <v>6615</v>
      </c>
      <c r="AJ64">
        <f t="shared" si="17"/>
        <v>157500</v>
      </c>
      <c r="AK64">
        <f t="shared" si="18"/>
        <v>2646</v>
      </c>
      <c r="AL64">
        <f t="shared" si="19"/>
        <v>3969</v>
      </c>
      <c r="AM64">
        <f t="shared" si="49"/>
        <v>0.29413072476656293</v>
      </c>
      <c r="AN64">
        <f t="shared" si="50"/>
        <v>0.38463029363310397</v>
      </c>
      <c r="AQ64">
        <v>63</v>
      </c>
      <c r="AR64">
        <f t="shared" si="34"/>
        <v>4410</v>
      </c>
      <c r="AS64">
        <f t="shared" si="35"/>
        <v>110250</v>
      </c>
      <c r="AT64">
        <f t="shared" si="20"/>
        <v>2205</v>
      </c>
      <c r="AU64">
        <f t="shared" si="36"/>
        <v>2205</v>
      </c>
      <c r="AV64">
        <f t="shared" si="51"/>
        <v>0.25774400935125658</v>
      </c>
      <c r="AW64">
        <f t="shared" si="21"/>
        <v>1886377500</v>
      </c>
      <c r="AX64">
        <f t="shared" si="22"/>
        <v>0.63036842105263158</v>
      </c>
      <c r="AZ64">
        <v>63</v>
      </c>
      <c r="BA64">
        <f t="shared" si="37"/>
        <v>5040</v>
      </c>
      <c r="BB64">
        <f t="shared" si="38"/>
        <v>126000</v>
      </c>
      <c r="BC64">
        <f t="shared" si="23"/>
        <v>2520</v>
      </c>
      <c r="BD64">
        <f t="shared" si="39"/>
        <v>2520</v>
      </c>
      <c r="BE64">
        <f t="shared" si="52"/>
        <v>0.28410372040586246</v>
      </c>
      <c r="BF64">
        <f t="shared" si="24"/>
        <v>2235240000</v>
      </c>
      <c r="BG64">
        <f t="shared" si="25"/>
        <v>0.74694736842105258</v>
      </c>
      <c r="BI64">
        <v>63</v>
      </c>
      <c r="BJ64">
        <f t="shared" si="40"/>
        <v>6300</v>
      </c>
      <c r="BK64">
        <f t="shared" si="41"/>
        <v>157500</v>
      </c>
      <c r="BL64">
        <f t="shared" si="26"/>
        <v>3150</v>
      </c>
      <c r="BM64">
        <f t="shared" si="42"/>
        <v>3150</v>
      </c>
      <c r="BN64">
        <f t="shared" si="53"/>
        <v>0.33157894736842103</v>
      </c>
      <c r="BO64">
        <f t="shared" si="27"/>
        <v>2992500000</v>
      </c>
      <c r="BP64">
        <v>1</v>
      </c>
    </row>
    <row r="65" spans="1:68" x14ac:dyDescent="0.2">
      <c r="A65">
        <v>64</v>
      </c>
      <c r="B65">
        <f t="shared" si="28"/>
        <v>6400</v>
      </c>
      <c r="C65">
        <f t="shared" si="29"/>
        <v>160000</v>
      </c>
      <c r="D65">
        <f t="shared" si="10"/>
        <v>3200</v>
      </c>
      <c r="E65">
        <f t="shared" si="30"/>
        <v>3200</v>
      </c>
      <c r="F65">
        <f t="shared" si="44"/>
        <v>0.33160621761658032</v>
      </c>
      <c r="K65" s="79"/>
      <c r="L65" s="79"/>
      <c r="N65" s="79"/>
      <c r="R65">
        <v>64</v>
      </c>
      <c r="S65">
        <f t="shared" si="31"/>
        <v>6400</v>
      </c>
      <c r="T65">
        <f t="shared" si="11"/>
        <v>176000</v>
      </c>
      <c r="U65">
        <f t="shared" si="12"/>
        <v>3840</v>
      </c>
      <c r="V65">
        <f t="shared" si="13"/>
        <v>2560</v>
      </c>
      <c r="W65">
        <f t="shared" si="45"/>
        <v>0.37317784256559766</v>
      </c>
      <c r="X65">
        <f t="shared" si="46"/>
        <v>0.28412874583795783</v>
      </c>
      <c r="Z65">
        <v>64</v>
      </c>
      <c r="AA65">
        <f t="shared" si="32"/>
        <v>6720</v>
      </c>
      <c r="AB65">
        <f t="shared" si="14"/>
        <v>160000</v>
      </c>
      <c r="AC65">
        <f t="shared" si="15"/>
        <v>3360</v>
      </c>
      <c r="AD65">
        <f t="shared" si="33"/>
        <v>3360</v>
      </c>
      <c r="AE65">
        <f t="shared" si="47"/>
        <v>0.34250764525993882</v>
      </c>
      <c r="AF65">
        <f t="shared" si="48"/>
        <v>0.34250764525993882</v>
      </c>
      <c r="AH65">
        <v>64</v>
      </c>
      <c r="AI65">
        <v>119</v>
      </c>
      <c r="AJ65">
        <f t="shared" si="17"/>
        <v>160000</v>
      </c>
      <c r="AK65">
        <f t="shared" si="18"/>
        <v>47.6</v>
      </c>
      <c r="AL65">
        <f t="shared" si="19"/>
        <v>71.400000000000006</v>
      </c>
      <c r="AM65">
        <f t="shared" si="49"/>
        <v>7.3257818271361729E-3</v>
      </c>
      <c r="AN65">
        <f t="shared" si="50"/>
        <v>1.0948569325604934E-2</v>
      </c>
      <c r="AQ65">
        <v>64</v>
      </c>
      <c r="AR65">
        <f t="shared" si="34"/>
        <v>4480</v>
      </c>
      <c r="AS65">
        <f t="shared" si="35"/>
        <v>112000</v>
      </c>
      <c r="AT65">
        <f t="shared" si="20"/>
        <v>2240</v>
      </c>
      <c r="AU65">
        <f t="shared" si="36"/>
        <v>2240</v>
      </c>
      <c r="AV65">
        <f t="shared" si="51"/>
        <v>0.25776754890678943</v>
      </c>
      <c r="AW65">
        <f t="shared" si="21"/>
        <v>1946559999.9999998</v>
      </c>
      <c r="AX65">
        <f t="shared" si="22"/>
        <v>0.63036269430051806</v>
      </c>
      <c r="AZ65">
        <v>64</v>
      </c>
      <c r="BA65">
        <f t="shared" si="37"/>
        <v>5120</v>
      </c>
      <c r="BB65">
        <f t="shared" si="38"/>
        <v>128000</v>
      </c>
      <c r="BC65">
        <f t="shared" si="23"/>
        <v>2560</v>
      </c>
      <c r="BD65">
        <f t="shared" si="39"/>
        <v>2560</v>
      </c>
      <c r="BE65">
        <f t="shared" si="52"/>
        <v>0.28412874583795783</v>
      </c>
      <c r="BF65">
        <f t="shared" si="24"/>
        <v>2306560000</v>
      </c>
      <c r="BG65">
        <f t="shared" si="25"/>
        <v>0.74694300518134715</v>
      </c>
      <c r="BI65">
        <v>64</v>
      </c>
      <c r="BJ65">
        <f t="shared" si="40"/>
        <v>6400</v>
      </c>
      <c r="BK65">
        <f t="shared" si="41"/>
        <v>160000</v>
      </c>
      <c r="BL65">
        <f t="shared" si="26"/>
        <v>3200</v>
      </c>
      <c r="BM65">
        <f t="shared" si="42"/>
        <v>3200</v>
      </c>
      <c r="BN65">
        <f t="shared" si="53"/>
        <v>0.33160621761658032</v>
      </c>
      <c r="BO65">
        <f t="shared" si="27"/>
        <v>3088000000</v>
      </c>
      <c r="BP65">
        <v>1</v>
      </c>
    </row>
    <row r="66" spans="1:68" x14ac:dyDescent="0.2">
      <c r="A66">
        <v>65</v>
      </c>
      <c r="B66">
        <f t="shared" si="28"/>
        <v>6500</v>
      </c>
      <c r="C66">
        <f t="shared" si="29"/>
        <v>162500</v>
      </c>
      <c r="D66">
        <f t="shared" si="10"/>
        <v>3250</v>
      </c>
      <c r="E66">
        <f t="shared" si="30"/>
        <v>3250</v>
      </c>
      <c r="F66">
        <f t="shared" ref="F66:F101" si="54">D66/(D66+A66*$L$4+$L$5)</f>
        <v>0.33163265306122447</v>
      </c>
      <c r="K66" s="79"/>
      <c r="L66" s="79"/>
      <c r="N66" s="79"/>
      <c r="R66">
        <v>65</v>
      </c>
      <c r="S66">
        <f t="shared" si="31"/>
        <v>6500</v>
      </c>
      <c r="T66">
        <f t="shared" si="11"/>
        <v>178750</v>
      </c>
      <c r="U66">
        <f t="shared" si="12"/>
        <v>3900</v>
      </c>
      <c r="V66">
        <f t="shared" si="13"/>
        <v>2600</v>
      </c>
      <c r="W66">
        <f t="shared" ref="W66:W101" si="55">U66/(U66+R66*$L$4+$L$5)</f>
        <v>0.37320574162679426</v>
      </c>
      <c r="X66">
        <f t="shared" ref="X66:X101" si="56">V66/(V66+R66*$L$4+$L$5)</f>
        <v>0.28415300546448086</v>
      </c>
      <c r="Z66">
        <v>65</v>
      </c>
      <c r="AA66">
        <f t="shared" si="32"/>
        <v>6825</v>
      </c>
      <c r="AB66">
        <f t="shared" si="14"/>
        <v>162500</v>
      </c>
      <c r="AC66">
        <f t="shared" si="15"/>
        <v>3412.5</v>
      </c>
      <c r="AD66">
        <f t="shared" si="33"/>
        <v>3412.5</v>
      </c>
      <c r="AE66">
        <f t="shared" ref="AE66:AE101" si="57">AC66/(AC66+Z66*$L$4+$L$5)</f>
        <v>0.34253450439146799</v>
      </c>
      <c r="AF66">
        <f t="shared" ref="AF66:AF101" si="58">AD66/(AD66+Z66*$L$4+$L$5)</f>
        <v>0.34253450439146799</v>
      </c>
      <c r="AH66">
        <v>65</v>
      </c>
      <c r="AI66">
        <f>AH66*$AA$2</f>
        <v>6825</v>
      </c>
      <c r="AJ66">
        <f t="shared" si="17"/>
        <v>162500</v>
      </c>
      <c r="AK66">
        <f t="shared" si="18"/>
        <v>2730</v>
      </c>
      <c r="AL66">
        <f t="shared" si="19"/>
        <v>4095</v>
      </c>
      <c r="AM66">
        <f t="shared" ref="AM66:AM72" si="59">AK66/(AK66+AH66*$L$4+$L$5)</f>
        <v>0.29418103448275862</v>
      </c>
      <c r="AN66">
        <f t="shared" ref="AN66:AN101" si="60">AL66/(AL66+AH66*$L$4+$L$5)</f>
        <v>0.38468764678252698</v>
      </c>
      <c r="AQ66">
        <v>65</v>
      </c>
      <c r="AR66">
        <f t="shared" si="34"/>
        <v>4550</v>
      </c>
      <c r="AS66">
        <f t="shared" si="35"/>
        <v>113750</v>
      </c>
      <c r="AT66">
        <f t="shared" si="20"/>
        <v>2275</v>
      </c>
      <c r="AU66">
        <f t="shared" si="36"/>
        <v>2275</v>
      </c>
      <c r="AV66">
        <f t="shared" ref="AV66:AV72" si="61">AT66/(AT66+AQ66*$L$4+$L$5)</f>
        <v>0.25779036827195467</v>
      </c>
      <c r="AW66">
        <f t="shared" si="21"/>
        <v>2007687500</v>
      </c>
      <c r="AX66">
        <f t="shared" si="22"/>
        <v>0.63035714285714284</v>
      </c>
      <c r="AZ66">
        <v>65</v>
      </c>
      <c r="BA66">
        <f t="shared" si="37"/>
        <v>5200</v>
      </c>
      <c r="BB66">
        <f t="shared" si="38"/>
        <v>130000</v>
      </c>
      <c r="BC66">
        <f t="shared" si="23"/>
        <v>2600</v>
      </c>
      <c r="BD66">
        <f t="shared" si="39"/>
        <v>2600</v>
      </c>
      <c r="BE66">
        <f t="shared" ref="BE66:BE72" si="62">BC66/(BC66+AZ66*$L$4+$L$5)</f>
        <v>0.28415300546448086</v>
      </c>
      <c r="BF66">
        <f t="shared" si="24"/>
        <v>2379000000</v>
      </c>
      <c r="BG66">
        <f t="shared" si="25"/>
        <v>0.74693877551020404</v>
      </c>
      <c r="BI66">
        <v>65</v>
      </c>
      <c r="BJ66">
        <f t="shared" si="40"/>
        <v>6500</v>
      </c>
      <c r="BK66">
        <f t="shared" si="41"/>
        <v>162500</v>
      </c>
      <c r="BL66">
        <f t="shared" si="26"/>
        <v>3250</v>
      </c>
      <c r="BM66">
        <f t="shared" si="42"/>
        <v>3250</v>
      </c>
      <c r="BN66">
        <f t="shared" ref="BN66:BN72" si="63">BL66/(BL66+BI66*$L$4+$L$5)</f>
        <v>0.33163265306122447</v>
      </c>
      <c r="BO66">
        <f t="shared" si="27"/>
        <v>3185000000</v>
      </c>
      <c r="BP66">
        <v>1</v>
      </c>
    </row>
    <row r="67" spans="1:68" x14ac:dyDescent="0.2">
      <c r="A67">
        <v>66</v>
      </c>
      <c r="B67">
        <f t="shared" si="28"/>
        <v>6600</v>
      </c>
      <c r="C67">
        <f t="shared" si="29"/>
        <v>165000</v>
      </c>
      <c r="D67">
        <f t="shared" ref="D67:D101" si="64">B67/2</f>
        <v>3300</v>
      </c>
      <c r="E67">
        <f t="shared" si="30"/>
        <v>3300</v>
      </c>
      <c r="F67">
        <f t="shared" si="54"/>
        <v>0.33165829145728642</v>
      </c>
      <c r="K67" s="79"/>
      <c r="L67" s="79"/>
      <c r="N67" s="79"/>
      <c r="R67">
        <v>66</v>
      </c>
      <c r="S67">
        <f t="shared" si="31"/>
        <v>6600</v>
      </c>
      <c r="T67">
        <f t="shared" ref="T67:T101" si="65">S67*27.5</f>
        <v>181500</v>
      </c>
      <c r="U67">
        <f t="shared" ref="U67:U101" si="66">S67/2/5*6</f>
        <v>3960</v>
      </c>
      <c r="V67">
        <f t="shared" ref="V67:V101" si="67">U67/6*4</f>
        <v>2640</v>
      </c>
      <c r="W67">
        <f t="shared" si="55"/>
        <v>0.37323279924599434</v>
      </c>
      <c r="X67">
        <f t="shared" si="56"/>
        <v>0.28417653390742736</v>
      </c>
      <c r="Z67">
        <v>66</v>
      </c>
      <c r="AA67">
        <f t="shared" si="32"/>
        <v>6930</v>
      </c>
      <c r="AB67">
        <f t="shared" ref="AB67:AB101" si="68">Z67*2500</f>
        <v>165000</v>
      </c>
      <c r="AC67">
        <f t="shared" ref="AC67:AC101" si="69">AA67/2</f>
        <v>3465</v>
      </c>
      <c r="AD67">
        <f t="shared" si="33"/>
        <v>3465</v>
      </c>
      <c r="AE67">
        <f t="shared" si="57"/>
        <v>0.34256055363321797</v>
      </c>
      <c r="AF67">
        <f t="shared" si="58"/>
        <v>0.34256055363321797</v>
      </c>
      <c r="AH67">
        <v>66</v>
      </c>
      <c r="AI67">
        <f t="shared" si="43"/>
        <v>6930</v>
      </c>
      <c r="AJ67">
        <f t="shared" ref="AJ67:AJ101" si="70">AH67*2500</f>
        <v>165000</v>
      </c>
      <c r="AK67">
        <f t="shared" ref="AK67:AK101" si="71">AI67/2/5*4</f>
        <v>2772</v>
      </c>
      <c r="AL67">
        <f t="shared" ref="AL67:AL101" si="72">AK67*6/4</f>
        <v>4158</v>
      </c>
      <c r="AM67">
        <f t="shared" si="59"/>
        <v>0.29420505200594355</v>
      </c>
      <c r="AN67">
        <f t="shared" si="60"/>
        <v>0.38471502590673573</v>
      </c>
      <c r="AQ67">
        <v>66</v>
      </c>
      <c r="AR67">
        <f t="shared" si="34"/>
        <v>4620</v>
      </c>
      <c r="AS67">
        <f t="shared" si="35"/>
        <v>115500</v>
      </c>
      <c r="AT67">
        <f t="shared" ref="AT67:AT101" si="73">AR67/2</f>
        <v>2310</v>
      </c>
      <c r="AU67">
        <f t="shared" si="36"/>
        <v>2310</v>
      </c>
      <c r="AV67">
        <f t="shared" si="61"/>
        <v>0.2578125</v>
      </c>
      <c r="AW67">
        <f t="shared" ref="AW67:AW101" si="74">AR67*AS67/AV67</f>
        <v>2069760000</v>
      </c>
      <c r="AX67">
        <f t="shared" ref="AX67:AX101" si="75">AW67/BO67</f>
        <v>0.63035175879396987</v>
      </c>
      <c r="AZ67">
        <v>66</v>
      </c>
      <c r="BA67">
        <f t="shared" si="37"/>
        <v>5280</v>
      </c>
      <c r="BB67">
        <f t="shared" si="38"/>
        <v>132000</v>
      </c>
      <c r="BC67">
        <f t="shared" ref="BC67:BC101" si="76">BA67/2</f>
        <v>2640</v>
      </c>
      <c r="BD67">
        <f t="shared" si="39"/>
        <v>2640</v>
      </c>
      <c r="BE67">
        <f t="shared" si="62"/>
        <v>0.28417653390742736</v>
      </c>
      <c r="BF67">
        <f t="shared" ref="BF67:BF101" si="77">BA67*BB67/BE67</f>
        <v>2452560000</v>
      </c>
      <c r="BG67">
        <f t="shared" ref="BG67:BG101" si="78">BF67/BO67</f>
        <v>0.74693467336683417</v>
      </c>
      <c r="BI67">
        <v>66</v>
      </c>
      <c r="BJ67">
        <f t="shared" si="40"/>
        <v>6600</v>
      </c>
      <c r="BK67">
        <f t="shared" si="41"/>
        <v>165000</v>
      </c>
      <c r="BL67">
        <f t="shared" ref="BL67:BL101" si="79">BJ67/2</f>
        <v>3300</v>
      </c>
      <c r="BM67">
        <f t="shared" si="42"/>
        <v>3300</v>
      </c>
      <c r="BN67">
        <f t="shared" si="63"/>
        <v>0.33165829145728642</v>
      </c>
      <c r="BO67">
        <f t="shared" ref="BO67:BO101" si="80">BJ67*BK67/BN67</f>
        <v>3283500000</v>
      </c>
      <c r="BP67">
        <v>1</v>
      </c>
    </row>
    <row r="68" spans="1:68" x14ac:dyDescent="0.2">
      <c r="A68">
        <v>67</v>
      </c>
      <c r="B68">
        <f t="shared" ref="B68:B101" si="81">A68*$B$2</f>
        <v>6700</v>
      </c>
      <c r="C68">
        <f t="shared" ref="C68:C101" si="82">B68*25</f>
        <v>167500</v>
      </c>
      <c r="D68">
        <f t="shared" si="64"/>
        <v>3350</v>
      </c>
      <c r="E68">
        <f t="shared" ref="E68:E101" si="83">D68</f>
        <v>3350</v>
      </c>
      <c r="F68">
        <f t="shared" si="54"/>
        <v>0.3316831683168317</v>
      </c>
      <c r="R68">
        <v>67</v>
      </c>
      <c r="S68">
        <f t="shared" ref="S68:S101" si="84">R68*$S$2</f>
        <v>6700</v>
      </c>
      <c r="T68">
        <f t="shared" si="65"/>
        <v>184250</v>
      </c>
      <c r="U68">
        <f t="shared" si="66"/>
        <v>4020</v>
      </c>
      <c r="V68">
        <f t="shared" si="67"/>
        <v>2680</v>
      </c>
      <c r="W68">
        <f t="shared" si="55"/>
        <v>0.37325905292479111</v>
      </c>
      <c r="X68">
        <f t="shared" si="56"/>
        <v>0.28419936373276777</v>
      </c>
      <c r="Z68">
        <v>67</v>
      </c>
      <c r="AA68">
        <f t="shared" ref="AA68:AA101" si="85">Z68*$AA$2</f>
        <v>7035</v>
      </c>
      <c r="AB68">
        <f t="shared" si="68"/>
        <v>167500</v>
      </c>
      <c r="AC68">
        <f t="shared" si="69"/>
        <v>3517.5</v>
      </c>
      <c r="AD68">
        <f t="shared" ref="AD68:AD101" si="86">AC68</f>
        <v>3517.5</v>
      </c>
      <c r="AE68">
        <f t="shared" si="57"/>
        <v>0.34258582907231555</v>
      </c>
      <c r="AF68">
        <f t="shared" si="58"/>
        <v>0.34258582907231555</v>
      </c>
      <c r="AH68">
        <v>67</v>
      </c>
      <c r="AI68">
        <f t="shared" si="43"/>
        <v>7035</v>
      </c>
      <c r="AJ68">
        <f t="shared" si="70"/>
        <v>167500</v>
      </c>
      <c r="AK68">
        <f t="shared" si="71"/>
        <v>2814</v>
      </c>
      <c r="AL68">
        <f t="shared" si="72"/>
        <v>4221</v>
      </c>
      <c r="AM68">
        <f t="shared" si="59"/>
        <v>0.29422835633626099</v>
      </c>
      <c r="AN68">
        <f t="shared" si="60"/>
        <v>0.38474159146841674</v>
      </c>
      <c r="AQ68">
        <v>67</v>
      </c>
      <c r="AR68">
        <f t="shared" ref="AR68:AR101" si="87">AQ68*$AR$2</f>
        <v>4690</v>
      </c>
      <c r="AS68">
        <f t="shared" ref="AS68:AS101" si="88">AR68*25</f>
        <v>117250</v>
      </c>
      <c r="AT68">
        <f t="shared" si="73"/>
        <v>2345</v>
      </c>
      <c r="AU68">
        <f t="shared" ref="AU68:AU101" si="89">AT68</f>
        <v>2345</v>
      </c>
      <c r="AV68">
        <f t="shared" si="61"/>
        <v>0.25783397471137987</v>
      </c>
      <c r="AW68">
        <f t="shared" si="74"/>
        <v>2132777500</v>
      </c>
      <c r="AX68">
        <f t="shared" si="75"/>
        <v>0.63034653465346535</v>
      </c>
      <c r="AZ68">
        <v>67</v>
      </c>
      <c r="BA68">
        <f t="shared" ref="BA68:BA101" si="90">AZ68*$BA$2</f>
        <v>5360</v>
      </c>
      <c r="BB68">
        <f t="shared" ref="BB68:BB101" si="91">BA68*25</f>
        <v>134000</v>
      </c>
      <c r="BC68">
        <f t="shared" si="76"/>
        <v>2680</v>
      </c>
      <c r="BD68">
        <f t="shared" ref="BD68:BD101" si="92">BC68</f>
        <v>2680</v>
      </c>
      <c r="BE68">
        <f t="shared" si="62"/>
        <v>0.28419936373276777</v>
      </c>
      <c r="BF68">
        <f t="shared" si="77"/>
        <v>2527240000</v>
      </c>
      <c r="BG68">
        <f t="shared" si="78"/>
        <v>0.74693069306930693</v>
      </c>
      <c r="BI68">
        <v>67</v>
      </c>
      <c r="BJ68">
        <f t="shared" ref="BJ68:BJ101" si="93">BI68*$B$2</f>
        <v>6700</v>
      </c>
      <c r="BK68">
        <f t="shared" ref="BK68:BK101" si="94">BJ68*25</f>
        <v>167500</v>
      </c>
      <c r="BL68">
        <f t="shared" si="79"/>
        <v>3350</v>
      </c>
      <c r="BM68">
        <f t="shared" ref="BM68:BM101" si="95">BL68</f>
        <v>3350</v>
      </c>
      <c r="BN68">
        <f t="shared" si="63"/>
        <v>0.3316831683168317</v>
      </c>
      <c r="BO68">
        <f t="shared" si="80"/>
        <v>3383500000</v>
      </c>
      <c r="BP68">
        <v>1</v>
      </c>
    </row>
    <row r="69" spans="1:68" x14ac:dyDescent="0.2">
      <c r="A69">
        <v>68</v>
      </c>
      <c r="B69">
        <f t="shared" si="81"/>
        <v>6800</v>
      </c>
      <c r="C69">
        <f t="shared" si="82"/>
        <v>170000</v>
      </c>
      <c r="D69">
        <f t="shared" si="64"/>
        <v>3400</v>
      </c>
      <c r="E69">
        <f t="shared" si="83"/>
        <v>3400</v>
      </c>
      <c r="F69">
        <f t="shared" si="54"/>
        <v>0.33170731707317075</v>
      </c>
      <c r="R69">
        <v>68</v>
      </c>
      <c r="S69">
        <f t="shared" si="84"/>
        <v>6800</v>
      </c>
      <c r="T69">
        <f t="shared" si="65"/>
        <v>187000</v>
      </c>
      <c r="U69">
        <f t="shared" si="66"/>
        <v>4080</v>
      </c>
      <c r="V69">
        <f t="shared" si="67"/>
        <v>2720</v>
      </c>
      <c r="W69">
        <f t="shared" si="55"/>
        <v>0.37328453796889294</v>
      </c>
      <c r="X69">
        <f t="shared" si="56"/>
        <v>0.28422152560083597</v>
      </c>
      <c r="Z69">
        <v>68</v>
      </c>
      <c r="AA69">
        <f t="shared" si="85"/>
        <v>7140</v>
      </c>
      <c r="AB69">
        <f t="shared" si="68"/>
        <v>170000</v>
      </c>
      <c r="AC69">
        <f t="shared" si="69"/>
        <v>3570</v>
      </c>
      <c r="AD69">
        <f t="shared" si="86"/>
        <v>3570</v>
      </c>
      <c r="AE69">
        <f t="shared" si="57"/>
        <v>0.34261036468330136</v>
      </c>
      <c r="AF69">
        <f t="shared" si="58"/>
        <v>0.34261036468330136</v>
      </c>
      <c r="AH69">
        <v>68</v>
      </c>
      <c r="AI69">
        <f t="shared" si="43"/>
        <v>7140</v>
      </c>
      <c r="AJ69">
        <f t="shared" si="70"/>
        <v>170000</v>
      </c>
      <c r="AK69">
        <f t="shared" si="71"/>
        <v>2856</v>
      </c>
      <c r="AL69">
        <f t="shared" si="72"/>
        <v>4284</v>
      </c>
      <c r="AM69">
        <f t="shared" si="59"/>
        <v>0.29425097877601486</v>
      </c>
      <c r="AN69">
        <f t="shared" si="60"/>
        <v>0.38476737919885035</v>
      </c>
      <c r="AQ69">
        <v>68</v>
      </c>
      <c r="AR69">
        <f t="shared" si="87"/>
        <v>4760</v>
      </c>
      <c r="AS69">
        <f t="shared" si="88"/>
        <v>119000</v>
      </c>
      <c r="AT69">
        <f t="shared" si="73"/>
        <v>2380</v>
      </c>
      <c r="AU69">
        <f t="shared" si="89"/>
        <v>2380</v>
      </c>
      <c r="AV69">
        <f t="shared" si="61"/>
        <v>0.25785482123510295</v>
      </c>
      <c r="AW69">
        <f t="shared" si="74"/>
        <v>2196740000</v>
      </c>
      <c r="AX69">
        <f t="shared" si="75"/>
        <v>0.63034146341463415</v>
      </c>
      <c r="AZ69">
        <v>68</v>
      </c>
      <c r="BA69">
        <f t="shared" si="90"/>
        <v>5440</v>
      </c>
      <c r="BB69">
        <f t="shared" si="91"/>
        <v>136000</v>
      </c>
      <c r="BC69">
        <f t="shared" si="76"/>
        <v>2720</v>
      </c>
      <c r="BD69">
        <f t="shared" si="92"/>
        <v>2720</v>
      </c>
      <c r="BE69">
        <f t="shared" si="62"/>
        <v>0.28422152560083597</v>
      </c>
      <c r="BF69">
        <f t="shared" si="77"/>
        <v>2603040000</v>
      </c>
      <c r="BG69">
        <f t="shared" si="78"/>
        <v>0.74692682926829268</v>
      </c>
      <c r="BI69">
        <v>68</v>
      </c>
      <c r="BJ69">
        <f t="shared" si="93"/>
        <v>6800</v>
      </c>
      <c r="BK69">
        <f t="shared" si="94"/>
        <v>170000</v>
      </c>
      <c r="BL69">
        <f t="shared" si="79"/>
        <v>3400</v>
      </c>
      <c r="BM69">
        <f t="shared" si="95"/>
        <v>3400</v>
      </c>
      <c r="BN69">
        <f t="shared" si="63"/>
        <v>0.33170731707317075</v>
      </c>
      <c r="BO69">
        <f t="shared" si="80"/>
        <v>3485000000</v>
      </c>
      <c r="BP69">
        <v>1</v>
      </c>
    </row>
    <row r="70" spans="1:68" x14ac:dyDescent="0.2">
      <c r="A70">
        <v>69</v>
      </c>
      <c r="B70">
        <f t="shared" si="81"/>
        <v>6900</v>
      </c>
      <c r="C70">
        <f t="shared" si="82"/>
        <v>172500</v>
      </c>
      <c r="D70">
        <f t="shared" si="64"/>
        <v>3450</v>
      </c>
      <c r="E70">
        <f t="shared" si="83"/>
        <v>3450</v>
      </c>
      <c r="F70">
        <f t="shared" si="54"/>
        <v>0.33173076923076922</v>
      </c>
      <c r="R70">
        <v>69</v>
      </c>
      <c r="S70">
        <f t="shared" si="84"/>
        <v>6900</v>
      </c>
      <c r="T70">
        <f t="shared" si="65"/>
        <v>189750</v>
      </c>
      <c r="U70">
        <f t="shared" si="66"/>
        <v>4140</v>
      </c>
      <c r="V70">
        <f t="shared" si="67"/>
        <v>2760</v>
      </c>
      <c r="W70">
        <f t="shared" si="55"/>
        <v>0.37330928764652843</v>
      </c>
      <c r="X70">
        <f t="shared" si="56"/>
        <v>0.28424304840370751</v>
      </c>
      <c r="Z70">
        <v>69</v>
      </c>
      <c r="AA70">
        <f t="shared" si="85"/>
        <v>7245</v>
      </c>
      <c r="AB70">
        <f t="shared" si="68"/>
        <v>172500</v>
      </c>
      <c r="AC70">
        <f t="shared" si="69"/>
        <v>3622.5</v>
      </c>
      <c r="AD70">
        <f t="shared" si="86"/>
        <v>3622.5</v>
      </c>
      <c r="AE70">
        <f t="shared" si="57"/>
        <v>0.34263419248049182</v>
      </c>
      <c r="AF70">
        <f t="shared" si="58"/>
        <v>0.34263419248049182</v>
      </c>
      <c r="AH70">
        <v>69</v>
      </c>
      <c r="AI70">
        <f t="shared" si="43"/>
        <v>7245</v>
      </c>
      <c r="AJ70">
        <f t="shared" si="70"/>
        <v>172500</v>
      </c>
      <c r="AK70">
        <f t="shared" si="71"/>
        <v>2898</v>
      </c>
      <c r="AL70">
        <f t="shared" si="72"/>
        <v>4347</v>
      </c>
      <c r="AM70">
        <f t="shared" si="59"/>
        <v>0.29427294882209587</v>
      </c>
      <c r="AN70">
        <f t="shared" si="60"/>
        <v>0.38479242276710629</v>
      </c>
      <c r="AQ70">
        <v>69</v>
      </c>
      <c r="AR70">
        <f t="shared" si="87"/>
        <v>4830</v>
      </c>
      <c r="AS70">
        <f t="shared" si="88"/>
        <v>120750</v>
      </c>
      <c r="AT70">
        <f t="shared" si="73"/>
        <v>2415</v>
      </c>
      <c r="AU70">
        <f t="shared" si="89"/>
        <v>2415</v>
      </c>
      <c r="AV70">
        <f t="shared" si="61"/>
        <v>0.25787506673785371</v>
      </c>
      <c r="AW70">
        <f t="shared" si="74"/>
        <v>2261647500</v>
      </c>
      <c r="AX70">
        <f t="shared" si="75"/>
        <v>0.63033653846153848</v>
      </c>
      <c r="AZ70">
        <v>69</v>
      </c>
      <c r="BA70">
        <f t="shared" si="90"/>
        <v>5520</v>
      </c>
      <c r="BB70">
        <f t="shared" si="91"/>
        <v>138000</v>
      </c>
      <c r="BC70">
        <f t="shared" si="76"/>
        <v>2760</v>
      </c>
      <c r="BD70">
        <f t="shared" si="92"/>
        <v>2760</v>
      </c>
      <c r="BE70">
        <f t="shared" si="62"/>
        <v>0.28424304840370751</v>
      </c>
      <c r="BF70">
        <f t="shared" si="77"/>
        <v>2679960000</v>
      </c>
      <c r="BG70">
        <f t="shared" si="78"/>
        <v>0.74692307692307691</v>
      </c>
      <c r="BI70">
        <v>69</v>
      </c>
      <c r="BJ70">
        <f t="shared" si="93"/>
        <v>6900</v>
      </c>
      <c r="BK70">
        <f t="shared" si="94"/>
        <v>172500</v>
      </c>
      <c r="BL70">
        <f t="shared" si="79"/>
        <v>3450</v>
      </c>
      <c r="BM70">
        <f t="shared" si="95"/>
        <v>3450</v>
      </c>
      <c r="BN70">
        <f t="shared" si="63"/>
        <v>0.33173076923076922</v>
      </c>
      <c r="BO70">
        <f t="shared" si="80"/>
        <v>3588000000</v>
      </c>
      <c r="BP70">
        <v>1</v>
      </c>
    </row>
    <row r="71" spans="1:68" x14ac:dyDescent="0.2">
      <c r="A71">
        <v>70</v>
      </c>
      <c r="B71">
        <f t="shared" si="81"/>
        <v>7000</v>
      </c>
      <c r="C71">
        <f t="shared" si="82"/>
        <v>175000</v>
      </c>
      <c r="D71">
        <f t="shared" si="64"/>
        <v>3500</v>
      </c>
      <c r="E71">
        <f t="shared" si="83"/>
        <v>3500</v>
      </c>
      <c r="F71">
        <f t="shared" si="54"/>
        <v>0.33175355450236965</v>
      </c>
      <c r="R71">
        <v>70</v>
      </c>
      <c r="S71">
        <f t="shared" si="84"/>
        <v>7000</v>
      </c>
      <c r="T71">
        <f t="shared" si="65"/>
        <v>192500</v>
      </c>
      <c r="U71">
        <f t="shared" si="66"/>
        <v>4200</v>
      </c>
      <c r="V71">
        <f t="shared" si="67"/>
        <v>2800</v>
      </c>
      <c r="W71">
        <f t="shared" si="55"/>
        <v>0.37333333333333335</v>
      </c>
      <c r="X71">
        <f t="shared" si="56"/>
        <v>0.28426395939086296</v>
      </c>
      <c r="Z71">
        <v>70</v>
      </c>
      <c r="AA71">
        <f t="shared" si="85"/>
        <v>7350</v>
      </c>
      <c r="AB71">
        <f t="shared" si="68"/>
        <v>175000</v>
      </c>
      <c r="AC71">
        <f t="shared" si="69"/>
        <v>3675</v>
      </c>
      <c r="AD71">
        <f t="shared" si="86"/>
        <v>3675</v>
      </c>
      <c r="AE71">
        <f t="shared" si="57"/>
        <v>0.34265734265734266</v>
      </c>
      <c r="AF71">
        <f t="shared" si="58"/>
        <v>0.34265734265734266</v>
      </c>
      <c r="AH71">
        <v>70</v>
      </c>
      <c r="AI71">
        <f t="shared" si="43"/>
        <v>7350</v>
      </c>
      <c r="AJ71">
        <f t="shared" si="70"/>
        <v>175000</v>
      </c>
      <c r="AK71">
        <f t="shared" si="71"/>
        <v>2940</v>
      </c>
      <c r="AL71">
        <f t="shared" si="72"/>
        <v>4410</v>
      </c>
      <c r="AM71">
        <f t="shared" si="59"/>
        <v>0.29429429429429427</v>
      </c>
      <c r="AN71">
        <f t="shared" si="60"/>
        <v>0.38481675392670156</v>
      </c>
      <c r="AQ71">
        <v>70</v>
      </c>
      <c r="AR71">
        <f t="shared" si="87"/>
        <v>4900</v>
      </c>
      <c r="AS71">
        <f t="shared" si="88"/>
        <v>122500</v>
      </c>
      <c r="AT71">
        <f t="shared" si="73"/>
        <v>2450</v>
      </c>
      <c r="AU71">
        <f t="shared" si="89"/>
        <v>2450</v>
      </c>
      <c r="AV71">
        <f t="shared" si="61"/>
        <v>0.25789473684210529</v>
      </c>
      <c r="AW71">
        <f t="shared" si="74"/>
        <v>2327500000</v>
      </c>
      <c r="AX71">
        <f t="shared" si="75"/>
        <v>0.63033175355450233</v>
      </c>
      <c r="AZ71">
        <v>70</v>
      </c>
      <c r="BA71">
        <f t="shared" si="90"/>
        <v>5600</v>
      </c>
      <c r="BB71">
        <f t="shared" si="91"/>
        <v>140000</v>
      </c>
      <c r="BC71">
        <f t="shared" si="76"/>
        <v>2800</v>
      </c>
      <c r="BD71">
        <f t="shared" si="92"/>
        <v>2800</v>
      </c>
      <c r="BE71">
        <f t="shared" si="62"/>
        <v>0.28426395939086296</v>
      </c>
      <c r="BF71">
        <f t="shared" si="77"/>
        <v>2758000000</v>
      </c>
      <c r="BG71">
        <f t="shared" si="78"/>
        <v>0.7469194312796209</v>
      </c>
      <c r="BI71">
        <v>70</v>
      </c>
      <c r="BJ71">
        <f t="shared" si="93"/>
        <v>7000</v>
      </c>
      <c r="BK71">
        <f t="shared" si="94"/>
        <v>175000</v>
      </c>
      <c r="BL71">
        <f t="shared" si="79"/>
        <v>3500</v>
      </c>
      <c r="BM71">
        <f t="shared" si="95"/>
        <v>3500</v>
      </c>
      <c r="BN71">
        <f t="shared" si="63"/>
        <v>0.33175355450236965</v>
      </c>
      <c r="BO71">
        <f t="shared" si="80"/>
        <v>3692500000</v>
      </c>
      <c r="BP71">
        <v>1</v>
      </c>
    </row>
    <row r="72" spans="1:68" x14ac:dyDescent="0.2">
      <c r="A72">
        <v>71</v>
      </c>
      <c r="B72">
        <f t="shared" si="81"/>
        <v>7100</v>
      </c>
      <c r="C72">
        <f t="shared" si="82"/>
        <v>177500</v>
      </c>
      <c r="D72">
        <f t="shared" si="64"/>
        <v>3550</v>
      </c>
      <c r="E72">
        <f t="shared" si="83"/>
        <v>3550</v>
      </c>
      <c r="F72">
        <f t="shared" si="54"/>
        <v>0.33177570093457942</v>
      </c>
      <c r="R72">
        <v>71</v>
      </c>
      <c r="S72">
        <f t="shared" si="84"/>
        <v>7100</v>
      </c>
      <c r="T72">
        <f t="shared" si="65"/>
        <v>195250</v>
      </c>
      <c r="U72">
        <f t="shared" si="66"/>
        <v>4260</v>
      </c>
      <c r="V72">
        <f t="shared" si="67"/>
        <v>2840</v>
      </c>
      <c r="W72">
        <f t="shared" si="55"/>
        <v>0.37335670464504822</v>
      </c>
      <c r="X72">
        <f t="shared" si="56"/>
        <v>0.28428428428428426</v>
      </c>
      <c r="Z72">
        <v>71</v>
      </c>
      <c r="AA72">
        <f t="shared" si="85"/>
        <v>7455</v>
      </c>
      <c r="AB72">
        <f t="shared" si="68"/>
        <v>177500</v>
      </c>
      <c r="AC72">
        <f t="shared" si="69"/>
        <v>3727.5</v>
      </c>
      <c r="AD72">
        <f t="shared" si="86"/>
        <v>3727.5</v>
      </c>
      <c r="AE72">
        <f t="shared" si="57"/>
        <v>0.34267984371408872</v>
      </c>
      <c r="AF72">
        <f t="shared" si="58"/>
        <v>0.34267984371408872</v>
      </c>
      <c r="AH72">
        <v>71</v>
      </c>
      <c r="AI72">
        <v>120</v>
      </c>
      <c r="AJ72">
        <f t="shared" si="70"/>
        <v>177500</v>
      </c>
      <c r="AK72">
        <f t="shared" si="71"/>
        <v>48</v>
      </c>
      <c r="AL72">
        <f t="shared" si="72"/>
        <v>72</v>
      </c>
      <c r="AM72">
        <f t="shared" si="59"/>
        <v>6.6685190330647405E-3</v>
      </c>
      <c r="AN72">
        <f t="shared" si="60"/>
        <v>9.9695375242315146E-3</v>
      </c>
      <c r="AQ72">
        <v>71</v>
      </c>
      <c r="AR72">
        <f t="shared" si="87"/>
        <v>4970</v>
      </c>
      <c r="AS72">
        <f t="shared" si="88"/>
        <v>124250</v>
      </c>
      <c r="AT72">
        <f t="shared" si="73"/>
        <v>2485</v>
      </c>
      <c r="AU72">
        <f t="shared" si="89"/>
        <v>2485</v>
      </c>
      <c r="AV72">
        <f t="shared" si="61"/>
        <v>0.25791385573430203</v>
      </c>
      <c r="AW72">
        <f t="shared" si="74"/>
        <v>2394297500</v>
      </c>
      <c r="AX72">
        <f t="shared" si="75"/>
        <v>0.63032710280373827</v>
      </c>
      <c r="AZ72">
        <v>71</v>
      </c>
      <c r="BA72">
        <f t="shared" si="90"/>
        <v>5680</v>
      </c>
      <c r="BB72">
        <f t="shared" si="91"/>
        <v>142000</v>
      </c>
      <c r="BC72">
        <f t="shared" si="76"/>
        <v>2840</v>
      </c>
      <c r="BD72">
        <f t="shared" si="92"/>
        <v>2840</v>
      </c>
      <c r="BE72">
        <f t="shared" si="62"/>
        <v>0.28428428428428426</v>
      </c>
      <c r="BF72">
        <f t="shared" si="77"/>
        <v>2837160000</v>
      </c>
      <c r="BG72">
        <f t="shared" si="78"/>
        <v>0.74691588785046725</v>
      </c>
      <c r="BI72">
        <v>71</v>
      </c>
      <c r="BJ72">
        <f t="shared" si="93"/>
        <v>7100</v>
      </c>
      <c r="BK72">
        <f t="shared" si="94"/>
        <v>177500</v>
      </c>
      <c r="BL72">
        <f t="shared" si="79"/>
        <v>3550</v>
      </c>
      <c r="BM72">
        <f t="shared" si="95"/>
        <v>3550</v>
      </c>
      <c r="BN72">
        <f t="shared" si="63"/>
        <v>0.33177570093457942</v>
      </c>
      <c r="BO72">
        <f t="shared" si="80"/>
        <v>3798500000</v>
      </c>
      <c r="BP72">
        <v>1</v>
      </c>
    </row>
    <row r="73" spans="1:68" x14ac:dyDescent="0.2">
      <c r="A73">
        <v>72</v>
      </c>
      <c r="B73">
        <f t="shared" si="81"/>
        <v>7200</v>
      </c>
      <c r="C73">
        <f t="shared" si="82"/>
        <v>180000</v>
      </c>
      <c r="D73">
        <f t="shared" si="64"/>
        <v>3600</v>
      </c>
      <c r="E73">
        <f t="shared" si="83"/>
        <v>3600</v>
      </c>
      <c r="F73">
        <f t="shared" si="54"/>
        <v>0.33179723502304148</v>
      </c>
      <c r="R73">
        <v>72</v>
      </c>
      <c r="S73">
        <f t="shared" si="84"/>
        <v>7200</v>
      </c>
      <c r="T73">
        <f t="shared" si="65"/>
        <v>198000</v>
      </c>
      <c r="U73">
        <f t="shared" si="66"/>
        <v>4320</v>
      </c>
      <c r="V73">
        <f t="shared" si="67"/>
        <v>2880</v>
      </c>
      <c r="W73">
        <f t="shared" si="55"/>
        <v>0.37337942955920483</v>
      </c>
      <c r="X73">
        <f t="shared" si="56"/>
        <v>0.28430404738400789</v>
      </c>
      <c r="Z73">
        <v>72</v>
      </c>
      <c r="AA73">
        <f t="shared" si="85"/>
        <v>7560</v>
      </c>
      <c r="AB73">
        <f t="shared" si="68"/>
        <v>180000</v>
      </c>
      <c r="AC73">
        <f t="shared" si="69"/>
        <v>3780</v>
      </c>
      <c r="AD73">
        <f t="shared" si="86"/>
        <v>3780</v>
      </c>
      <c r="AE73">
        <f t="shared" si="57"/>
        <v>0.34270172257479603</v>
      </c>
      <c r="AF73">
        <f t="shared" si="58"/>
        <v>0.34270172257479603</v>
      </c>
      <c r="AH73">
        <v>72</v>
      </c>
      <c r="AI73">
        <f t="shared" ref="AI73:AI99" si="96">AH73*$AA$2</f>
        <v>7560</v>
      </c>
      <c r="AJ73">
        <f t="shared" si="70"/>
        <v>180000</v>
      </c>
      <c r="AK73">
        <f t="shared" si="71"/>
        <v>3024</v>
      </c>
      <c r="AL73">
        <f t="shared" si="72"/>
        <v>4536</v>
      </c>
      <c r="AM73">
        <f t="shared" ref="AM73:AM101" si="97">AK73/(AK73+AH73*$L$4+$L$5)</f>
        <v>0.29433521510609306</v>
      </c>
      <c r="AN73">
        <f t="shared" si="60"/>
        <v>0.38486339725097574</v>
      </c>
      <c r="AQ73">
        <v>72</v>
      </c>
      <c r="AR73">
        <f t="shared" si="87"/>
        <v>5040</v>
      </c>
      <c r="AS73">
        <f t="shared" si="88"/>
        <v>126000</v>
      </c>
      <c r="AT73">
        <f t="shared" si="73"/>
        <v>2520</v>
      </c>
      <c r="AU73">
        <f t="shared" si="89"/>
        <v>2520</v>
      </c>
      <c r="AV73">
        <f t="shared" ref="AV73:AV101" si="98">AT73/(AT73+AQ73*$L$4+$L$5)</f>
        <v>0.25793244626407369</v>
      </c>
      <c r="AW73">
        <f t="shared" si="74"/>
        <v>2462040000</v>
      </c>
      <c r="AX73">
        <f t="shared" si="75"/>
        <v>0.63032258064516133</v>
      </c>
      <c r="AZ73">
        <v>72</v>
      </c>
      <c r="BA73">
        <f t="shared" si="90"/>
        <v>5760</v>
      </c>
      <c r="BB73">
        <f t="shared" si="91"/>
        <v>144000</v>
      </c>
      <c r="BC73">
        <f t="shared" si="76"/>
        <v>2880</v>
      </c>
      <c r="BD73">
        <f t="shared" si="92"/>
        <v>2880</v>
      </c>
      <c r="BE73">
        <f t="shared" ref="BE73:BE101" si="99">BC73/(BC73+AZ73*$L$4+$L$5)</f>
        <v>0.28430404738400789</v>
      </c>
      <c r="BF73">
        <f t="shared" si="77"/>
        <v>2917440000</v>
      </c>
      <c r="BG73">
        <f t="shared" si="78"/>
        <v>0.74691244239631338</v>
      </c>
      <c r="BI73">
        <v>72</v>
      </c>
      <c r="BJ73">
        <f t="shared" si="93"/>
        <v>7200</v>
      </c>
      <c r="BK73">
        <f t="shared" si="94"/>
        <v>180000</v>
      </c>
      <c r="BL73">
        <f t="shared" si="79"/>
        <v>3600</v>
      </c>
      <c r="BM73">
        <f t="shared" si="95"/>
        <v>3600</v>
      </c>
      <c r="BN73">
        <f t="shared" ref="BN73:BN101" si="100">BL73/(BL73+BI73*$L$4+$L$5)</f>
        <v>0.33179723502304148</v>
      </c>
      <c r="BO73">
        <f t="shared" si="80"/>
        <v>3906000000</v>
      </c>
      <c r="BP73">
        <v>1</v>
      </c>
    </row>
    <row r="74" spans="1:68" x14ac:dyDescent="0.2">
      <c r="A74">
        <v>73</v>
      </c>
      <c r="B74">
        <f t="shared" si="81"/>
        <v>7300</v>
      </c>
      <c r="C74">
        <f t="shared" si="82"/>
        <v>182500</v>
      </c>
      <c r="D74">
        <f t="shared" si="64"/>
        <v>3650</v>
      </c>
      <c r="E74">
        <f t="shared" si="83"/>
        <v>3650</v>
      </c>
      <c r="F74">
        <f t="shared" si="54"/>
        <v>0.33181818181818185</v>
      </c>
      <c r="R74">
        <v>73</v>
      </c>
      <c r="S74">
        <f t="shared" si="84"/>
        <v>7300</v>
      </c>
      <c r="T74">
        <f t="shared" si="65"/>
        <v>200750</v>
      </c>
      <c r="U74">
        <f t="shared" si="66"/>
        <v>4380</v>
      </c>
      <c r="V74">
        <f t="shared" si="67"/>
        <v>2920</v>
      </c>
      <c r="W74">
        <f t="shared" si="55"/>
        <v>0.37340153452685421</v>
      </c>
      <c r="X74">
        <f t="shared" si="56"/>
        <v>0.28432327166504384</v>
      </c>
      <c r="Z74">
        <v>73</v>
      </c>
      <c r="AA74">
        <f t="shared" si="85"/>
        <v>7665</v>
      </c>
      <c r="AB74">
        <f t="shared" si="68"/>
        <v>182500</v>
      </c>
      <c r="AC74">
        <f t="shared" si="69"/>
        <v>3832.5</v>
      </c>
      <c r="AD74">
        <f t="shared" si="86"/>
        <v>3832.5</v>
      </c>
      <c r="AE74">
        <f t="shared" si="57"/>
        <v>0.34272300469483569</v>
      </c>
      <c r="AF74">
        <f t="shared" si="58"/>
        <v>0.34272300469483569</v>
      </c>
      <c r="AH74">
        <v>73</v>
      </c>
      <c r="AI74">
        <f t="shared" si="96"/>
        <v>7665</v>
      </c>
      <c r="AJ74">
        <f t="shared" si="70"/>
        <v>182500</v>
      </c>
      <c r="AK74">
        <f t="shared" si="71"/>
        <v>3066</v>
      </c>
      <c r="AL74">
        <f t="shared" si="72"/>
        <v>4599</v>
      </c>
      <c r="AM74">
        <f t="shared" si="97"/>
        <v>0.29435483870967744</v>
      </c>
      <c r="AN74">
        <f t="shared" si="60"/>
        <v>0.38488576449912126</v>
      </c>
      <c r="AQ74">
        <v>73</v>
      </c>
      <c r="AR74">
        <f t="shared" si="87"/>
        <v>5110</v>
      </c>
      <c r="AS74">
        <f t="shared" si="88"/>
        <v>127750</v>
      </c>
      <c r="AT74">
        <f t="shared" si="73"/>
        <v>2555</v>
      </c>
      <c r="AU74">
        <f t="shared" si="89"/>
        <v>2555</v>
      </c>
      <c r="AV74">
        <f t="shared" si="98"/>
        <v>0.25795053003533569</v>
      </c>
      <c r="AW74">
        <f t="shared" si="74"/>
        <v>2530727500</v>
      </c>
      <c r="AX74">
        <f t="shared" si="75"/>
        <v>0.63031818181818189</v>
      </c>
      <c r="AZ74">
        <v>73</v>
      </c>
      <c r="BA74">
        <f t="shared" si="90"/>
        <v>5840</v>
      </c>
      <c r="BB74">
        <f t="shared" si="91"/>
        <v>146000</v>
      </c>
      <c r="BC74">
        <f t="shared" si="76"/>
        <v>2920</v>
      </c>
      <c r="BD74">
        <f t="shared" si="92"/>
        <v>2920</v>
      </c>
      <c r="BE74">
        <f t="shared" si="99"/>
        <v>0.28432327166504384</v>
      </c>
      <c r="BF74">
        <f t="shared" si="77"/>
        <v>2998839999.9999995</v>
      </c>
      <c r="BG74">
        <f t="shared" si="78"/>
        <v>0.74690909090909086</v>
      </c>
      <c r="BI74">
        <v>73</v>
      </c>
      <c r="BJ74">
        <f t="shared" si="93"/>
        <v>7300</v>
      </c>
      <c r="BK74">
        <f t="shared" si="94"/>
        <v>182500</v>
      </c>
      <c r="BL74">
        <f t="shared" si="79"/>
        <v>3650</v>
      </c>
      <c r="BM74">
        <f t="shared" si="95"/>
        <v>3650</v>
      </c>
      <c r="BN74">
        <f t="shared" si="100"/>
        <v>0.33181818181818185</v>
      </c>
      <c r="BO74">
        <f t="shared" si="80"/>
        <v>4014999999.9999995</v>
      </c>
      <c r="BP74">
        <v>1</v>
      </c>
    </row>
    <row r="75" spans="1:68" x14ac:dyDescent="0.2">
      <c r="A75">
        <v>74</v>
      </c>
      <c r="B75">
        <f t="shared" si="81"/>
        <v>7400</v>
      </c>
      <c r="C75">
        <f t="shared" si="82"/>
        <v>185000</v>
      </c>
      <c r="D75">
        <f t="shared" si="64"/>
        <v>3700</v>
      </c>
      <c r="E75">
        <f t="shared" si="83"/>
        <v>3700</v>
      </c>
      <c r="F75">
        <f t="shared" si="54"/>
        <v>0.33183856502242154</v>
      </c>
      <c r="R75">
        <v>74</v>
      </c>
      <c r="S75">
        <f t="shared" si="84"/>
        <v>7400</v>
      </c>
      <c r="T75">
        <f t="shared" si="65"/>
        <v>203500</v>
      </c>
      <c r="U75">
        <f t="shared" si="66"/>
        <v>4440</v>
      </c>
      <c r="V75">
        <f t="shared" si="67"/>
        <v>2960</v>
      </c>
      <c r="W75">
        <f t="shared" si="55"/>
        <v>0.37342304457527337</v>
      </c>
      <c r="X75">
        <f t="shared" si="56"/>
        <v>0.28434197886647455</v>
      </c>
      <c r="Z75">
        <v>74</v>
      </c>
      <c r="AA75">
        <f t="shared" si="85"/>
        <v>7770</v>
      </c>
      <c r="AB75">
        <f t="shared" si="68"/>
        <v>185000</v>
      </c>
      <c r="AC75">
        <f t="shared" si="69"/>
        <v>3885</v>
      </c>
      <c r="AD75">
        <f t="shared" si="86"/>
        <v>3885</v>
      </c>
      <c r="AE75">
        <f t="shared" si="57"/>
        <v>0.34274371415968241</v>
      </c>
      <c r="AF75">
        <f t="shared" si="58"/>
        <v>0.34274371415968241</v>
      </c>
      <c r="AH75">
        <v>74</v>
      </c>
      <c r="AI75">
        <f t="shared" si="96"/>
        <v>7770</v>
      </c>
      <c r="AJ75">
        <f t="shared" si="70"/>
        <v>185000</v>
      </c>
      <c r="AK75">
        <f t="shared" si="71"/>
        <v>3108</v>
      </c>
      <c r="AL75">
        <f t="shared" si="72"/>
        <v>4662</v>
      </c>
      <c r="AM75">
        <f t="shared" si="97"/>
        <v>0.2943739344572836</v>
      </c>
      <c r="AN75">
        <f t="shared" si="60"/>
        <v>0.38490752972258918</v>
      </c>
      <c r="AQ75">
        <v>74</v>
      </c>
      <c r="AR75">
        <f t="shared" si="87"/>
        <v>5180</v>
      </c>
      <c r="AS75">
        <f t="shared" si="88"/>
        <v>129500</v>
      </c>
      <c r="AT75">
        <f t="shared" si="73"/>
        <v>2590</v>
      </c>
      <c r="AU75">
        <f t="shared" si="89"/>
        <v>2590</v>
      </c>
      <c r="AV75">
        <f t="shared" si="98"/>
        <v>0.25796812749003983</v>
      </c>
      <c r="AW75">
        <f t="shared" si="74"/>
        <v>2600360000</v>
      </c>
      <c r="AX75">
        <f t="shared" si="75"/>
        <v>0.63031390134529153</v>
      </c>
      <c r="AZ75">
        <v>74</v>
      </c>
      <c r="BA75">
        <f t="shared" si="90"/>
        <v>5920</v>
      </c>
      <c r="BB75">
        <f t="shared" si="91"/>
        <v>148000</v>
      </c>
      <c r="BC75">
        <f t="shared" si="76"/>
        <v>2960</v>
      </c>
      <c r="BD75">
        <f t="shared" si="92"/>
        <v>2960</v>
      </c>
      <c r="BE75">
        <f t="shared" si="99"/>
        <v>0.28434197886647455</v>
      </c>
      <c r="BF75">
        <f t="shared" si="77"/>
        <v>3081360000</v>
      </c>
      <c r="BG75">
        <f t="shared" si="78"/>
        <v>0.74690582959641261</v>
      </c>
      <c r="BI75">
        <v>74</v>
      </c>
      <c r="BJ75">
        <f t="shared" si="93"/>
        <v>7400</v>
      </c>
      <c r="BK75">
        <f t="shared" si="94"/>
        <v>185000</v>
      </c>
      <c r="BL75">
        <f t="shared" si="79"/>
        <v>3700</v>
      </c>
      <c r="BM75">
        <f t="shared" si="95"/>
        <v>3700</v>
      </c>
      <c r="BN75">
        <f t="shared" si="100"/>
        <v>0.33183856502242154</v>
      </c>
      <c r="BO75">
        <f t="shared" si="80"/>
        <v>4125500000</v>
      </c>
      <c r="BP75">
        <v>1</v>
      </c>
    </row>
    <row r="76" spans="1:68" x14ac:dyDescent="0.2">
      <c r="A76">
        <v>75</v>
      </c>
      <c r="B76">
        <f t="shared" si="81"/>
        <v>7500</v>
      </c>
      <c r="C76">
        <f t="shared" si="82"/>
        <v>187500</v>
      </c>
      <c r="D76">
        <f t="shared" si="64"/>
        <v>3750</v>
      </c>
      <c r="E76">
        <f t="shared" si="83"/>
        <v>3750</v>
      </c>
      <c r="F76">
        <f t="shared" si="54"/>
        <v>0.33185840707964603</v>
      </c>
      <c r="R76">
        <v>75</v>
      </c>
      <c r="S76">
        <f t="shared" si="84"/>
        <v>7500</v>
      </c>
      <c r="T76">
        <f t="shared" si="65"/>
        <v>206250</v>
      </c>
      <c r="U76">
        <f t="shared" si="66"/>
        <v>4500</v>
      </c>
      <c r="V76">
        <f t="shared" si="67"/>
        <v>3000</v>
      </c>
      <c r="W76">
        <f t="shared" si="55"/>
        <v>0.37344398340248963</v>
      </c>
      <c r="X76">
        <f t="shared" si="56"/>
        <v>0.28436018957345971</v>
      </c>
      <c r="Z76">
        <v>75</v>
      </c>
      <c r="AA76">
        <f t="shared" si="85"/>
        <v>7875</v>
      </c>
      <c r="AB76">
        <f t="shared" si="68"/>
        <v>187500</v>
      </c>
      <c r="AC76">
        <f t="shared" si="69"/>
        <v>3937.5</v>
      </c>
      <c r="AD76">
        <f t="shared" si="86"/>
        <v>3937.5</v>
      </c>
      <c r="AE76">
        <f t="shared" si="57"/>
        <v>0.34276387377584333</v>
      </c>
      <c r="AF76">
        <f t="shared" si="58"/>
        <v>0.34276387377584333</v>
      </c>
      <c r="AH76">
        <v>75</v>
      </c>
      <c r="AI76">
        <f t="shared" si="96"/>
        <v>7875</v>
      </c>
      <c r="AJ76">
        <f t="shared" si="70"/>
        <v>187500</v>
      </c>
      <c r="AK76">
        <f t="shared" si="71"/>
        <v>3150</v>
      </c>
      <c r="AL76">
        <f t="shared" si="72"/>
        <v>4725</v>
      </c>
      <c r="AM76">
        <f t="shared" si="97"/>
        <v>0.29439252336448596</v>
      </c>
      <c r="AN76">
        <f t="shared" si="60"/>
        <v>0.38492871690427699</v>
      </c>
      <c r="AQ76">
        <v>75</v>
      </c>
      <c r="AR76">
        <f t="shared" si="87"/>
        <v>5250</v>
      </c>
      <c r="AS76">
        <f t="shared" si="88"/>
        <v>131250</v>
      </c>
      <c r="AT76">
        <f t="shared" si="73"/>
        <v>2625</v>
      </c>
      <c r="AU76">
        <f t="shared" si="89"/>
        <v>2625</v>
      </c>
      <c r="AV76">
        <f t="shared" si="98"/>
        <v>0.25798525798525801</v>
      </c>
      <c r="AW76">
        <f t="shared" si="74"/>
        <v>2670937499.9999995</v>
      </c>
      <c r="AX76">
        <f t="shared" si="75"/>
        <v>0.63030973451327421</v>
      </c>
      <c r="AZ76">
        <v>75</v>
      </c>
      <c r="BA76">
        <f t="shared" si="90"/>
        <v>6000</v>
      </c>
      <c r="BB76">
        <f t="shared" si="91"/>
        <v>150000</v>
      </c>
      <c r="BC76">
        <f t="shared" si="76"/>
        <v>3000</v>
      </c>
      <c r="BD76">
        <f t="shared" si="92"/>
        <v>3000</v>
      </c>
      <c r="BE76">
        <f t="shared" si="99"/>
        <v>0.28436018957345971</v>
      </c>
      <c r="BF76">
        <f t="shared" si="77"/>
        <v>3165000000</v>
      </c>
      <c r="BG76">
        <f t="shared" si="78"/>
        <v>0.7469026548672566</v>
      </c>
      <c r="BI76">
        <v>75</v>
      </c>
      <c r="BJ76">
        <f t="shared" si="93"/>
        <v>7500</v>
      </c>
      <c r="BK76">
        <f t="shared" si="94"/>
        <v>187500</v>
      </c>
      <c r="BL76">
        <f t="shared" si="79"/>
        <v>3750</v>
      </c>
      <c r="BM76">
        <f t="shared" si="95"/>
        <v>3750</v>
      </c>
      <c r="BN76">
        <f t="shared" si="100"/>
        <v>0.33185840707964603</v>
      </c>
      <c r="BO76">
        <f t="shared" si="80"/>
        <v>4237500000</v>
      </c>
      <c r="BP76">
        <v>1</v>
      </c>
    </row>
    <row r="77" spans="1:68" x14ac:dyDescent="0.2">
      <c r="A77">
        <v>76</v>
      </c>
      <c r="B77">
        <f t="shared" si="81"/>
        <v>7600</v>
      </c>
      <c r="C77">
        <f t="shared" si="82"/>
        <v>190000</v>
      </c>
      <c r="D77">
        <f t="shared" si="64"/>
        <v>3800</v>
      </c>
      <c r="E77">
        <f t="shared" si="83"/>
        <v>3800</v>
      </c>
      <c r="F77">
        <f t="shared" si="54"/>
        <v>0.33187772925764192</v>
      </c>
      <c r="R77">
        <v>76</v>
      </c>
      <c r="S77">
        <f t="shared" si="84"/>
        <v>7600</v>
      </c>
      <c r="T77">
        <f t="shared" si="65"/>
        <v>209000</v>
      </c>
      <c r="U77">
        <f t="shared" si="66"/>
        <v>4560</v>
      </c>
      <c r="V77">
        <f t="shared" si="67"/>
        <v>3040</v>
      </c>
      <c r="W77">
        <f t="shared" si="55"/>
        <v>0.37346437346437344</v>
      </c>
      <c r="X77">
        <f t="shared" si="56"/>
        <v>0.28437792329279699</v>
      </c>
      <c r="Z77">
        <v>76</v>
      </c>
      <c r="AA77">
        <f t="shared" si="85"/>
        <v>7980</v>
      </c>
      <c r="AB77">
        <f t="shared" si="68"/>
        <v>190000</v>
      </c>
      <c r="AC77">
        <f t="shared" si="69"/>
        <v>3990</v>
      </c>
      <c r="AD77">
        <f t="shared" si="86"/>
        <v>3990</v>
      </c>
      <c r="AE77">
        <f t="shared" si="57"/>
        <v>0.34278350515463918</v>
      </c>
      <c r="AF77">
        <f t="shared" si="58"/>
        <v>0.34278350515463918</v>
      </c>
      <c r="AH77">
        <v>76</v>
      </c>
      <c r="AI77">
        <f t="shared" si="96"/>
        <v>7980</v>
      </c>
      <c r="AJ77">
        <f t="shared" si="70"/>
        <v>190000</v>
      </c>
      <c r="AK77">
        <f t="shared" si="71"/>
        <v>3192</v>
      </c>
      <c r="AL77">
        <f t="shared" si="72"/>
        <v>4788</v>
      </c>
      <c r="AM77">
        <f t="shared" si="97"/>
        <v>0.29441062534587714</v>
      </c>
      <c r="AN77">
        <f t="shared" si="60"/>
        <v>0.38494934876989872</v>
      </c>
      <c r="AQ77">
        <v>76</v>
      </c>
      <c r="AR77">
        <f t="shared" si="87"/>
        <v>5320</v>
      </c>
      <c r="AS77">
        <f t="shared" si="88"/>
        <v>133000</v>
      </c>
      <c r="AT77">
        <f t="shared" si="73"/>
        <v>2660</v>
      </c>
      <c r="AU77">
        <f t="shared" si="89"/>
        <v>2660</v>
      </c>
      <c r="AV77">
        <f t="shared" si="98"/>
        <v>0.2580019398642095</v>
      </c>
      <c r="AW77">
        <f t="shared" si="74"/>
        <v>2742460000</v>
      </c>
      <c r="AX77">
        <f t="shared" si="75"/>
        <v>0.63030567685589522</v>
      </c>
      <c r="AZ77">
        <v>76</v>
      </c>
      <c r="BA77">
        <f t="shared" si="90"/>
        <v>6080</v>
      </c>
      <c r="BB77">
        <f t="shared" si="91"/>
        <v>152000</v>
      </c>
      <c r="BC77">
        <f t="shared" si="76"/>
        <v>3040</v>
      </c>
      <c r="BD77">
        <f t="shared" si="92"/>
        <v>3040</v>
      </c>
      <c r="BE77">
        <f t="shared" si="99"/>
        <v>0.28437792329279699</v>
      </c>
      <c r="BF77">
        <f t="shared" si="77"/>
        <v>3249760000</v>
      </c>
      <c r="BG77">
        <f t="shared" si="78"/>
        <v>0.74689956331877727</v>
      </c>
      <c r="BI77">
        <v>76</v>
      </c>
      <c r="BJ77">
        <f t="shared" si="93"/>
        <v>7600</v>
      </c>
      <c r="BK77">
        <f t="shared" si="94"/>
        <v>190000</v>
      </c>
      <c r="BL77">
        <f t="shared" si="79"/>
        <v>3800</v>
      </c>
      <c r="BM77">
        <f t="shared" si="95"/>
        <v>3800</v>
      </c>
      <c r="BN77">
        <f t="shared" si="100"/>
        <v>0.33187772925764192</v>
      </c>
      <c r="BO77">
        <f t="shared" si="80"/>
        <v>4351000000</v>
      </c>
      <c r="BP77">
        <v>1</v>
      </c>
    </row>
    <row r="78" spans="1:68" x14ac:dyDescent="0.2">
      <c r="A78">
        <v>77</v>
      </c>
      <c r="B78">
        <f t="shared" si="81"/>
        <v>7700</v>
      </c>
      <c r="C78">
        <f t="shared" si="82"/>
        <v>192500</v>
      </c>
      <c r="D78">
        <f t="shared" si="64"/>
        <v>3850</v>
      </c>
      <c r="E78">
        <f t="shared" si="83"/>
        <v>3850</v>
      </c>
      <c r="F78">
        <f t="shared" si="54"/>
        <v>0.33189655172413796</v>
      </c>
      <c r="R78">
        <v>77</v>
      </c>
      <c r="S78">
        <f t="shared" si="84"/>
        <v>7700</v>
      </c>
      <c r="T78">
        <f t="shared" si="65"/>
        <v>211750</v>
      </c>
      <c r="U78">
        <f t="shared" si="66"/>
        <v>4620</v>
      </c>
      <c r="V78">
        <f t="shared" si="67"/>
        <v>3080</v>
      </c>
      <c r="W78">
        <f t="shared" si="55"/>
        <v>0.37348423605497172</v>
      </c>
      <c r="X78">
        <f t="shared" si="56"/>
        <v>0.28439519852262235</v>
      </c>
      <c r="Z78">
        <v>77</v>
      </c>
      <c r="AA78">
        <f t="shared" si="85"/>
        <v>8085</v>
      </c>
      <c r="AB78">
        <f t="shared" si="68"/>
        <v>192500</v>
      </c>
      <c r="AC78">
        <f t="shared" si="69"/>
        <v>4042.5</v>
      </c>
      <c r="AD78">
        <f t="shared" si="86"/>
        <v>4042.5</v>
      </c>
      <c r="AE78">
        <f t="shared" si="57"/>
        <v>0.34280262878948486</v>
      </c>
      <c r="AF78">
        <f t="shared" si="58"/>
        <v>0.34280262878948486</v>
      </c>
      <c r="AH78">
        <v>77</v>
      </c>
      <c r="AI78">
        <f t="shared" si="96"/>
        <v>8085</v>
      </c>
      <c r="AJ78">
        <f t="shared" si="70"/>
        <v>192500</v>
      </c>
      <c r="AK78">
        <f t="shared" si="71"/>
        <v>3234</v>
      </c>
      <c r="AL78">
        <f t="shared" si="72"/>
        <v>4851</v>
      </c>
      <c r="AM78">
        <f t="shared" si="97"/>
        <v>0.29442825928623451</v>
      </c>
      <c r="AN78">
        <f t="shared" si="60"/>
        <v>0.38496944686929607</v>
      </c>
      <c r="AQ78">
        <v>77</v>
      </c>
      <c r="AR78">
        <f t="shared" si="87"/>
        <v>5390</v>
      </c>
      <c r="AS78">
        <f t="shared" si="88"/>
        <v>134750</v>
      </c>
      <c r="AT78">
        <f t="shared" si="73"/>
        <v>2695</v>
      </c>
      <c r="AU78">
        <f t="shared" si="89"/>
        <v>2695</v>
      </c>
      <c r="AV78">
        <f t="shared" si="98"/>
        <v>0.25801819052178077</v>
      </c>
      <c r="AW78">
        <f t="shared" si="74"/>
        <v>2814927500</v>
      </c>
      <c r="AX78">
        <f t="shared" si="75"/>
        <v>0.63030172413793106</v>
      </c>
      <c r="AZ78">
        <v>77</v>
      </c>
      <c r="BA78">
        <f t="shared" si="90"/>
        <v>6160</v>
      </c>
      <c r="BB78">
        <f t="shared" si="91"/>
        <v>154000</v>
      </c>
      <c r="BC78">
        <f t="shared" si="76"/>
        <v>3080</v>
      </c>
      <c r="BD78">
        <f t="shared" si="92"/>
        <v>3080</v>
      </c>
      <c r="BE78">
        <f t="shared" si="99"/>
        <v>0.28439519852262235</v>
      </c>
      <c r="BF78">
        <f t="shared" si="77"/>
        <v>3335640000</v>
      </c>
      <c r="BG78">
        <f t="shared" si="78"/>
        <v>0.74689655172413794</v>
      </c>
      <c r="BI78">
        <v>77</v>
      </c>
      <c r="BJ78">
        <f t="shared" si="93"/>
        <v>7700</v>
      </c>
      <c r="BK78">
        <f t="shared" si="94"/>
        <v>192500</v>
      </c>
      <c r="BL78">
        <f t="shared" si="79"/>
        <v>3850</v>
      </c>
      <c r="BM78">
        <f t="shared" si="95"/>
        <v>3850</v>
      </c>
      <c r="BN78">
        <f t="shared" si="100"/>
        <v>0.33189655172413796</v>
      </c>
      <c r="BO78">
        <f t="shared" si="80"/>
        <v>4466000000</v>
      </c>
      <c r="BP78">
        <v>1</v>
      </c>
    </row>
    <row r="79" spans="1:68" x14ac:dyDescent="0.2">
      <c r="A79">
        <v>78</v>
      </c>
      <c r="B79">
        <f t="shared" si="81"/>
        <v>7800</v>
      </c>
      <c r="C79">
        <f t="shared" si="82"/>
        <v>195000</v>
      </c>
      <c r="D79">
        <f t="shared" si="64"/>
        <v>3900</v>
      </c>
      <c r="E79">
        <f t="shared" si="83"/>
        <v>3900</v>
      </c>
      <c r="F79">
        <f t="shared" si="54"/>
        <v>0.33191489361702126</v>
      </c>
      <c r="R79">
        <v>78</v>
      </c>
      <c r="S79">
        <f t="shared" si="84"/>
        <v>7800</v>
      </c>
      <c r="T79">
        <f t="shared" si="65"/>
        <v>214500</v>
      </c>
      <c r="U79">
        <f t="shared" si="66"/>
        <v>4680</v>
      </c>
      <c r="V79">
        <f t="shared" si="67"/>
        <v>3120</v>
      </c>
      <c r="W79">
        <f t="shared" si="55"/>
        <v>0.37350359138068634</v>
      </c>
      <c r="X79">
        <f t="shared" si="56"/>
        <v>0.28441203281677302</v>
      </c>
      <c r="Z79">
        <v>78</v>
      </c>
      <c r="AA79">
        <f t="shared" si="85"/>
        <v>8190</v>
      </c>
      <c r="AB79">
        <f t="shared" si="68"/>
        <v>195000</v>
      </c>
      <c r="AC79">
        <f t="shared" si="69"/>
        <v>4095</v>
      </c>
      <c r="AD79">
        <f t="shared" si="86"/>
        <v>4095</v>
      </c>
      <c r="AE79">
        <f t="shared" si="57"/>
        <v>0.34282126412724989</v>
      </c>
      <c r="AF79">
        <f t="shared" si="58"/>
        <v>0.34282126412724989</v>
      </c>
      <c r="AH79">
        <v>78</v>
      </c>
      <c r="AI79">
        <v>121</v>
      </c>
      <c r="AJ79">
        <f t="shared" si="70"/>
        <v>195000</v>
      </c>
      <c r="AK79">
        <f t="shared" si="71"/>
        <v>48.4</v>
      </c>
      <c r="AL79">
        <f t="shared" si="72"/>
        <v>72.599999999999994</v>
      </c>
      <c r="AM79">
        <f t="shared" si="97"/>
        <v>6.1278233566291907E-3</v>
      </c>
      <c r="AN79">
        <f t="shared" si="60"/>
        <v>9.1636583949713472E-3</v>
      </c>
      <c r="AQ79">
        <v>78</v>
      </c>
      <c r="AR79">
        <f t="shared" si="87"/>
        <v>5460</v>
      </c>
      <c r="AS79">
        <f t="shared" si="88"/>
        <v>136500</v>
      </c>
      <c r="AT79">
        <f t="shared" si="73"/>
        <v>2730</v>
      </c>
      <c r="AU79">
        <f t="shared" si="89"/>
        <v>2730</v>
      </c>
      <c r="AV79">
        <f t="shared" si="98"/>
        <v>0.25803402646502838</v>
      </c>
      <c r="AW79">
        <f t="shared" si="74"/>
        <v>2888340000</v>
      </c>
      <c r="AX79">
        <f t="shared" si="75"/>
        <v>0.63029787234042556</v>
      </c>
      <c r="AZ79">
        <v>78</v>
      </c>
      <c r="BA79">
        <f t="shared" si="90"/>
        <v>6240</v>
      </c>
      <c r="BB79">
        <f t="shared" si="91"/>
        <v>156000</v>
      </c>
      <c r="BC79">
        <f t="shared" si="76"/>
        <v>3120</v>
      </c>
      <c r="BD79">
        <f t="shared" si="92"/>
        <v>3120</v>
      </c>
      <c r="BE79">
        <f t="shared" si="99"/>
        <v>0.28441203281677302</v>
      </c>
      <c r="BF79">
        <f t="shared" si="77"/>
        <v>3422640000</v>
      </c>
      <c r="BG79">
        <f t="shared" si="78"/>
        <v>0.74689361702127655</v>
      </c>
      <c r="BI79">
        <v>78</v>
      </c>
      <c r="BJ79">
        <f t="shared" si="93"/>
        <v>7800</v>
      </c>
      <c r="BK79">
        <f t="shared" si="94"/>
        <v>195000</v>
      </c>
      <c r="BL79">
        <f t="shared" si="79"/>
        <v>3900</v>
      </c>
      <c r="BM79">
        <f t="shared" si="95"/>
        <v>3900</v>
      </c>
      <c r="BN79">
        <f t="shared" si="100"/>
        <v>0.33191489361702126</v>
      </c>
      <c r="BO79">
        <f t="shared" si="80"/>
        <v>4582500000</v>
      </c>
      <c r="BP79">
        <v>1</v>
      </c>
    </row>
    <row r="80" spans="1:68" x14ac:dyDescent="0.2">
      <c r="A80">
        <v>79</v>
      </c>
      <c r="B80">
        <f t="shared" si="81"/>
        <v>7900</v>
      </c>
      <c r="C80">
        <f t="shared" si="82"/>
        <v>197500</v>
      </c>
      <c r="D80">
        <f t="shared" si="64"/>
        <v>3950</v>
      </c>
      <c r="E80">
        <f t="shared" si="83"/>
        <v>3950</v>
      </c>
      <c r="F80">
        <f t="shared" si="54"/>
        <v>0.33193277310924368</v>
      </c>
      <c r="R80">
        <v>79</v>
      </c>
      <c r="S80">
        <f t="shared" si="84"/>
        <v>7900</v>
      </c>
      <c r="T80">
        <f t="shared" si="65"/>
        <v>217250</v>
      </c>
      <c r="U80">
        <f t="shared" si="66"/>
        <v>4740</v>
      </c>
      <c r="V80">
        <f t="shared" si="67"/>
        <v>3160</v>
      </c>
      <c r="W80">
        <f t="shared" si="55"/>
        <v>0.37352245862884159</v>
      </c>
      <c r="X80">
        <f t="shared" si="56"/>
        <v>0.28442844284428442</v>
      </c>
      <c r="Z80">
        <v>79</v>
      </c>
      <c r="AA80">
        <f t="shared" si="85"/>
        <v>8295</v>
      </c>
      <c r="AB80">
        <f t="shared" si="68"/>
        <v>197500</v>
      </c>
      <c r="AC80">
        <f t="shared" si="69"/>
        <v>4147.5</v>
      </c>
      <c r="AD80">
        <f t="shared" si="86"/>
        <v>4147.5</v>
      </c>
      <c r="AE80">
        <f t="shared" si="57"/>
        <v>0.34283942963422193</v>
      </c>
      <c r="AF80">
        <f t="shared" si="58"/>
        <v>0.34283942963422193</v>
      </c>
      <c r="AH80">
        <v>79</v>
      </c>
      <c r="AI80">
        <f>AH80*$AA$2</f>
        <v>8295</v>
      </c>
      <c r="AJ80">
        <f t="shared" si="70"/>
        <v>197500</v>
      </c>
      <c r="AK80">
        <f t="shared" si="71"/>
        <v>3318</v>
      </c>
      <c r="AL80">
        <f t="shared" si="72"/>
        <v>4977</v>
      </c>
      <c r="AM80">
        <f t="shared" si="97"/>
        <v>0.2944621938232162</v>
      </c>
      <c r="AN80">
        <f t="shared" si="60"/>
        <v>0.38500812253423067</v>
      </c>
      <c r="AQ80">
        <v>79</v>
      </c>
      <c r="AR80">
        <f t="shared" si="87"/>
        <v>5530</v>
      </c>
      <c r="AS80">
        <f t="shared" si="88"/>
        <v>138250</v>
      </c>
      <c r="AT80">
        <f t="shared" si="73"/>
        <v>2765</v>
      </c>
      <c r="AU80">
        <f t="shared" si="89"/>
        <v>2765</v>
      </c>
      <c r="AV80">
        <f t="shared" si="98"/>
        <v>0.25804946336910872</v>
      </c>
      <c r="AW80">
        <f t="shared" si="74"/>
        <v>2962697500</v>
      </c>
      <c r="AX80">
        <f t="shared" si="75"/>
        <v>0.63029411764705878</v>
      </c>
      <c r="AZ80">
        <v>79</v>
      </c>
      <c r="BA80">
        <f t="shared" si="90"/>
        <v>6320</v>
      </c>
      <c r="BB80">
        <f t="shared" si="91"/>
        <v>158000</v>
      </c>
      <c r="BC80">
        <f t="shared" si="76"/>
        <v>3160</v>
      </c>
      <c r="BD80">
        <f t="shared" si="92"/>
        <v>3160</v>
      </c>
      <c r="BE80">
        <f t="shared" si="99"/>
        <v>0.28442844284428442</v>
      </c>
      <c r="BF80">
        <f t="shared" si="77"/>
        <v>3510760000</v>
      </c>
      <c r="BG80">
        <f t="shared" si="78"/>
        <v>0.746890756302521</v>
      </c>
      <c r="BI80">
        <v>79</v>
      </c>
      <c r="BJ80">
        <f t="shared" si="93"/>
        <v>7900</v>
      </c>
      <c r="BK80">
        <f t="shared" si="94"/>
        <v>197500</v>
      </c>
      <c r="BL80">
        <f t="shared" si="79"/>
        <v>3950</v>
      </c>
      <c r="BM80">
        <f t="shared" si="95"/>
        <v>3950</v>
      </c>
      <c r="BN80">
        <f t="shared" si="100"/>
        <v>0.33193277310924368</v>
      </c>
      <c r="BO80">
        <f t="shared" si="80"/>
        <v>4700500000</v>
      </c>
      <c r="BP80">
        <v>1</v>
      </c>
    </row>
    <row r="81" spans="1:68" x14ac:dyDescent="0.2">
      <c r="A81">
        <v>80</v>
      </c>
      <c r="B81">
        <f t="shared" si="81"/>
        <v>8000</v>
      </c>
      <c r="C81">
        <f t="shared" si="82"/>
        <v>200000</v>
      </c>
      <c r="D81">
        <f t="shared" si="64"/>
        <v>4000</v>
      </c>
      <c r="E81">
        <f t="shared" si="83"/>
        <v>4000</v>
      </c>
      <c r="F81">
        <f t="shared" si="54"/>
        <v>0.33195020746887965</v>
      </c>
      <c r="R81">
        <v>80</v>
      </c>
      <c r="S81">
        <f t="shared" si="84"/>
        <v>8000</v>
      </c>
      <c r="T81">
        <f t="shared" si="65"/>
        <v>220000</v>
      </c>
      <c r="U81">
        <f t="shared" si="66"/>
        <v>4800</v>
      </c>
      <c r="V81">
        <f t="shared" si="67"/>
        <v>3200</v>
      </c>
      <c r="W81">
        <f t="shared" si="55"/>
        <v>0.37354085603112841</v>
      </c>
      <c r="X81">
        <f t="shared" si="56"/>
        <v>0.28444444444444444</v>
      </c>
      <c r="Z81">
        <v>80</v>
      </c>
      <c r="AA81">
        <f t="shared" si="85"/>
        <v>8400</v>
      </c>
      <c r="AB81">
        <f t="shared" si="68"/>
        <v>200000</v>
      </c>
      <c r="AC81">
        <f t="shared" si="69"/>
        <v>4200</v>
      </c>
      <c r="AD81">
        <f t="shared" si="86"/>
        <v>4200</v>
      </c>
      <c r="AE81">
        <f t="shared" si="57"/>
        <v>0.34285714285714286</v>
      </c>
      <c r="AF81">
        <f t="shared" si="58"/>
        <v>0.34285714285714286</v>
      </c>
      <c r="AH81">
        <v>80</v>
      </c>
      <c r="AI81">
        <f t="shared" si="96"/>
        <v>8400</v>
      </c>
      <c r="AJ81">
        <f t="shared" si="70"/>
        <v>200000</v>
      </c>
      <c r="AK81">
        <f t="shared" si="71"/>
        <v>3360</v>
      </c>
      <c r="AL81">
        <f t="shared" si="72"/>
        <v>5040</v>
      </c>
      <c r="AM81">
        <f t="shared" si="97"/>
        <v>0.29447852760736198</v>
      </c>
      <c r="AN81">
        <f t="shared" si="60"/>
        <v>0.38502673796791442</v>
      </c>
      <c r="AQ81">
        <v>80</v>
      </c>
      <c r="AR81">
        <f t="shared" si="87"/>
        <v>5600</v>
      </c>
      <c r="AS81">
        <f t="shared" si="88"/>
        <v>140000</v>
      </c>
      <c r="AT81">
        <f t="shared" si="73"/>
        <v>2800</v>
      </c>
      <c r="AU81">
        <f t="shared" si="89"/>
        <v>2800</v>
      </c>
      <c r="AV81">
        <f t="shared" si="98"/>
        <v>0.25806451612903225</v>
      </c>
      <c r="AW81">
        <f t="shared" si="74"/>
        <v>3038000000</v>
      </c>
      <c r="AX81">
        <f t="shared" si="75"/>
        <v>0.63029045643153525</v>
      </c>
      <c r="AZ81">
        <v>80</v>
      </c>
      <c r="BA81">
        <f t="shared" si="90"/>
        <v>6400</v>
      </c>
      <c r="BB81">
        <f t="shared" si="91"/>
        <v>160000</v>
      </c>
      <c r="BC81">
        <f t="shared" si="76"/>
        <v>3200</v>
      </c>
      <c r="BD81">
        <f t="shared" si="92"/>
        <v>3200</v>
      </c>
      <c r="BE81">
        <f t="shared" si="99"/>
        <v>0.28444444444444444</v>
      </c>
      <c r="BF81">
        <f t="shared" si="77"/>
        <v>3600000000</v>
      </c>
      <c r="BG81">
        <f t="shared" si="78"/>
        <v>0.74688796680497926</v>
      </c>
      <c r="BI81">
        <v>80</v>
      </c>
      <c r="BJ81">
        <f t="shared" si="93"/>
        <v>8000</v>
      </c>
      <c r="BK81">
        <f t="shared" si="94"/>
        <v>200000</v>
      </c>
      <c r="BL81">
        <f t="shared" si="79"/>
        <v>4000</v>
      </c>
      <c r="BM81">
        <f t="shared" si="95"/>
        <v>4000</v>
      </c>
      <c r="BN81">
        <f t="shared" si="100"/>
        <v>0.33195020746887965</v>
      </c>
      <c r="BO81">
        <f t="shared" si="80"/>
        <v>4820000000</v>
      </c>
      <c r="BP81">
        <v>1</v>
      </c>
    </row>
    <row r="82" spans="1:68" x14ac:dyDescent="0.2">
      <c r="A82">
        <v>81</v>
      </c>
      <c r="B82">
        <f t="shared" si="81"/>
        <v>8100</v>
      </c>
      <c r="C82">
        <f t="shared" si="82"/>
        <v>202500</v>
      </c>
      <c r="D82">
        <f t="shared" si="64"/>
        <v>4050</v>
      </c>
      <c r="E82">
        <f t="shared" si="83"/>
        <v>4050</v>
      </c>
      <c r="F82">
        <f t="shared" si="54"/>
        <v>0.33196721311475408</v>
      </c>
      <c r="R82">
        <v>81</v>
      </c>
      <c r="S82">
        <f t="shared" si="84"/>
        <v>8100</v>
      </c>
      <c r="T82">
        <f t="shared" si="65"/>
        <v>222750</v>
      </c>
      <c r="U82">
        <f t="shared" si="66"/>
        <v>4860</v>
      </c>
      <c r="V82">
        <f t="shared" si="67"/>
        <v>3240</v>
      </c>
      <c r="W82">
        <f t="shared" si="55"/>
        <v>0.37355880092236743</v>
      </c>
      <c r="X82">
        <f t="shared" si="56"/>
        <v>0.28446005267778751</v>
      </c>
      <c r="Z82">
        <v>81</v>
      </c>
      <c r="AA82">
        <f t="shared" si="85"/>
        <v>8505</v>
      </c>
      <c r="AB82">
        <f t="shared" si="68"/>
        <v>202500</v>
      </c>
      <c r="AC82">
        <f t="shared" si="69"/>
        <v>4252.5</v>
      </c>
      <c r="AD82">
        <f t="shared" si="86"/>
        <v>4252.5</v>
      </c>
      <c r="AE82">
        <f t="shared" si="57"/>
        <v>0.34287442047974198</v>
      </c>
      <c r="AF82">
        <f t="shared" si="58"/>
        <v>0.34287442047974198</v>
      </c>
      <c r="AH82">
        <v>81</v>
      </c>
      <c r="AI82">
        <f t="shared" si="96"/>
        <v>8505</v>
      </c>
      <c r="AJ82">
        <f t="shared" si="70"/>
        <v>202500</v>
      </c>
      <c r="AK82">
        <f t="shared" si="71"/>
        <v>3402</v>
      </c>
      <c r="AL82">
        <f t="shared" si="72"/>
        <v>5103</v>
      </c>
      <c r="AM82">
        <f t="shared" si="97"/>
        <v>0.29449445983379502</v>
      </c>
      <c r="AN82">
        <f t="shared" si="60"/>
        <v>0.38504489549535953</v>
      </c>
      <c r="AQ82">
        <v>81</v>
      </c>
      <c r="AR82">
        <f t="shared" si="87"/>
        <v>5670</v>
      </c>
      <c r="AS82">
        <f t="shared" si="88"/>
        <v>141750</v>
      </c>
      <c r="AT82">
        <f t="shared" si="73"/>
        <v>2835</v>
      </c>
      <c r="AU82">
        <f t="shared" si="89"/>
        <v>2835</v>
      </c>
      <c r="AV82">
        <f t="shared" si="98"/>
        <v>0.25807919890760128</v>
      </c>
      <c r="AW82">
        <f t="shared" si="74"/>
        <v>3114247500</v>
      </c>
      <c r="AX82">
        <f t="shared" si="75"/>
        <v>0.6302868852459016</v>
      </c>
      <c r="AZ82">
        <v>81</v>
      </c>
      <c r="BA82">
        <f t="shared" si="90"/>
        <v>6480</v>
      </c>
      <c r="BB82">
        <f t="shared" si="91"/>
        <v>162000</v>
      </c>
      <c r="BC82">
        <f t="shared" si="76"/>
        <v>3240</v>
      </c>
      <c r="BD82">
        <f t="shared" si="92"/>
        <v>3240</v>
      </c>
      <c r="BE82">
        <f t="shared" si="99"/>
        <v>0.28446005267778751</v>
      </c>
      <c r="BF82">
        <f t="shared" si="77"/>
        <v>3690360000.0000005</v>
      </c>
      <c r="BG82">
        <f t="shared" si="78"/>
        <v>0.74688524590163941</v>
      </c>
      <c r="BI82">
        <v>81</v>
      </c>
      <c r="BJ82">
        <f t="shared" si="93"/>
        <v>8100</v>
      </c>
      <c r="BK82">
        <f t="shared" si="94"/>
        <v>202500</v>
      </c>
      <c r="BL82">
        <f t="shared" si="79"/>
        <v>4050</v>
      </c>
      <c r="BM82">
        <f t="shared" si="95"/>
        <v>4050</v>
      </c>
      <c r="BN82">
        <f t="shared" si="100"/>
        <v>0.33196721311475408</v>
      </c>
      <c r="BO82">
        <f t="shared" si="80"/>
        <v>4941000000</v>
      </c>
      <c r="BP82">
        <v>1</v>
      </c>
    </row>
    <row r="83" spans="1:68" x14ac:dyDescent="0.2">
      <c r="A83">
        <v>82</v>
      </c>
      <c r="B83">
        <f t="shared" si="81"/>
        <v>8200</v>
      </c>
      <c r="C83">
        <f t="shared" si="82"/>
        <v>205000</v>
      </c>
      <c r="D83">
        <f t="shared" si="64"/>
        <v>4100</v>
      </c>
      <c r="E83">
        <f t="shared" si="83"/>
        <v>4100</v>
      </c>
      <c r="F83">
        <f t="shared" si="54"/>
        <v>0.33198380566801622</v>
      </c>
      <c r="R83">
        <v>82</v>
      </c>
      <c r="S83">
        <f t="shared" si="84"/>
        <v>8200</v>
      </c>
      <c r="T83">
        <f t="shared" si="65"/>
        <v>225500</v>
      </c>
      <c r="U83">
        <f t="shared" si="66"/>
        <v>4920</v>
      </c>
      <c r="V83">
        <f t="shared" si="67"/>
        <v>3280</v>
      </c>
      <c r="W83">
        <f t="shared" si="55"/>
        <v>0.37357630979498863</v>
      </c>
      <c r="X83">
        <f t="shared" si="56"/>
        <v>0.28447528187337379</v>
      </c>
      <c r="Z83">
        <v>82</v>
      </c>
      <c r="AA83">
        <f t="shared" si="85"/>
        <v>8610</v>
      </c>
      <c r="AB83">
        <f t="shared" si="68"/>
        <v>205000</v>
      </c>
      <c r="AC83">
        <f t="shared" si="69"/>
        <v>4305</v>
      </c>
      <c r="AD83">
        <f t="shared" si="86"/>
        <v>4305</v>
      </c>
      <c r="AE83">
        <f t="shared" si="57"/>
        <v>0.34289127837514932</v>
      </c>
      <c r="AF83">
        <f t="shared" si="58"/>
        <v>0.34289127837514932</v>
      </c>
      <c r="AH83">
        <v>82</v>
      </c>
      <c r="AI83">
        <f t="shared" si="96"/>
        <v>8610</v>
      </c>
      <c r="AJ83">
        <f t="shared" si="70"/>
        <v>205000</v>
      </c>
      <c r="AK83">
        <f t="shared" si="71"/>
        <v>3444</v>
      </c>
      <c r="AL83">
        <f t="shared" si="72"/>
        <v>5166</v>
      </c>
      <c r="AM83">
        <f t="shared" si="97"/>
        <v>0.29451000513083631</v>
      </c>
      <c r="AN83">
        <f t="shared" si="60"/>
        <v>0.38506261180679785</v>
      </c>
      <c r="AQ83">
        <v>82</v>
      </c>
      <c r="AR83">
        <f t="shared" si="87"/>
        <v>5740</v>
      </c>
      <c r="AS83">
        <f t="shared" si="88"/>
        <v>143500</v>
      </c>
      <c r="AT83">
        <f t="shared" si="73"/>
        <v>2870</v>
      </c>
      <c r="AU83">
        <f t="shared" si="89"/>
        <v>2870</v>
      </c>
      <c r="AV83">
        <f t="shared" si="98"/>
        <v>0.25809352517985612</v>
      </c>
      <c r="AW83">
        <f t="shared" si="74"/>
        <v>3191440000</v>
      </c>
      <c r="AX83">
        <f t="shared" si="75"/>
        <v>0.63028340080971657</v>
      </c>
      <c r="AZ83">
        <v>82</v>
      </c>
      <c r="BA83">
        <f t="shared" si="90"/>
        <v>6560</v>
      </c>
      <c r="BB83">
        <f t="shared" si="91"/>
        <v>164000</v>
      </c>
      <c r="BC83">
        <f t="shared" si="76"/>
        <v>3280</v>
      </c>
      <c r="BD83">
        <f t="shared" si="92"/>
        <v>3280</v>
      </c>
      <c r="BE83">
        <f t="shared" si="99"/>
        <v>0.28447528187337379</v>
      </c>
      <c r="BF83">
        <f t="shared" si="77"/>
        <v>3781840000.0000005</v>
      </c>
      <c r="BG83">
        <f t="shared" si="78"/>
        <v>0.7468825910931175</v>
      </c>
      <c r="BI83">
        <v>82</v>
      </c>
      <c r="BJ83">
        <f t="shared" si="93"/>
        <v>8200</v>
      </c>
      <c r="BK83">
        <f t="shared" si="94"/>
        <v>205000</v>
      </c>
      <c r="BL83">
        <f t="shared" si="79"/>
        <v>4100</v>
      </c>
      <c r="BM83">
        <f t="shared" si="95"/>
        <v>4100</v>
      </c>
      <c r="BN83">
        <f t="shared" si="100"/>
        <v>0.33198380566801622</v>
      </c>
      <c r="BO83">
        <f t="shared" si="80"/>
        <v>5063500000</v>
      </c>
      <c r="BP83">
        <v>1</v>
      </c>
    </row>
    <row r="84" spans="1:68" x14ac:dyDescent="0.2">
      <c r="A84">
        <v>83</v>
      </c>
      <c r="B84">
        <f t="shared" si="81"/>
        <v>8300</v>
      </c>
      <c r="C84">
        <f t="shared" si="82"/>
        <v>207500</v>
      </c>
      <c r="D84">
        <f t="shared" si="64"/>
        <v>4150</v>
      </c>
      <c r="E84">
        <f t="shared" si="83"/>
        <v>4150</v>
      </c>
      <c r="F84">
        <f t="shared" si="54"/>
        <v>0.33200000000000002</v>
      </c>
      <c r="R84">
        <v>83</v>
      </c>
      <c r="S84">
        <f t="shared" si="84"/>
        <v>8300</v>
      </c>
      <c r="T84">
        <f t="shared" si="65"/>
        <v>228250</v>
      </c>
      <c r="U84">
        <f t="shared" si="66"/>
        <v>4980</v>
      </c>
      <c r="V84">
        <f t="shared" si="67"/>
        <v>3320</v>
      </c>
      <c r="W84">
        <f t="shared" si="55"/>
        <v>0.37359339834958738</v>
      </c>
      <c r="X84">
        <f t="shared" si="56"/>
        <v>0.28449014567266495</v>
      </c>
      <c r="Z84">
        <v>83</v>
      </c>
      <c r="AA84">
        <f t="shared" si="85"/>
        <v>8715</v>
      </c>
      <c r="AB84">
        <f t="shared" si="68"/>
        <v>207500</v>
      </c>
      <c r="AC84">
        <f t="shared" si="69"/>
        <v>4357.5</v>
      </c>
      <c r="AD84">
        <f t="shared" si="86"/>
        <v>4357.5</v>
      </c>
      <c r="AE84">
        <f t="shared" si="57"/>
        <v>0.3429077316545347</v>
      </c>
      <c r="AF84">
        <f t="shared" si="58"/>
        <v>0.3429077316545347</v>
      </c>
      <c r="AH84">
        <v>83</v>
      </c>
      <c r="AI84">
        <f t="shared" si="96"/>
        <v>8715</v>
      </c>
      <c r="AJ84">
        <f t="shared" si="70"/>
        <v>207500</v>
      </c>
      <c r="AK84">
        <f t="shared" si="71"/>
        <v>3486</v>
      </c>
      <c r="AL84">
        <f t="shared" si="72"/>
        <v>5229</v>
      </c>
      <c r="AM84">
        <f t="shared" si="97"/>
        <v>0.29452517742480566</v>
      </c>
      <c r="AN84">
        <f t="shared" si="60"/>
        <v>0.38507990279107446</v>
      </c>
      <c r="AQ84">
        <v>83</v>
      </c>
      <c r="AR84">
        <f t="shared" si="87"/>
        <v>5810</v>
      </c>
      <c r="AS84">
        <f t="shared" si="88"/>
        <v>145250</v>
      </c>
      <c r="AT84">
        <f t="shared" si="73"/>
        <v>2905</v>
      </c>
      <c r="AU84">
        <f t="shared" si="89"/>
        <v>2905</v>
      </c>
      <c r="AV84">
        <f t="shared" si="98"/>
        <v>0.25810750777432251</v>
      </c>
      <c r="AW84">
        <f t="shared" si="74"/>
        <v>3269577500</v>
      </c>
      <c r="AX84">
        <f t="shared" si="75"/>
        <v>0.63027999999999995</v>
      </c>
      <c r="AZ84">
        <v>83</v>
      </c>
      <c r="BA84">
        <f t="shared" si="90"/>
        <v>6640</v>
      </c>
      <c r="BB84">
        <f t="shared" si="91"/>
        <v>166000</v>
      </c>
      <c r="BC84">
        <f t="shared" si="76"/>
        <v>3320</v>
      </c>
      <c r="BD84">
        <f t="shared" si="92"/>
        <v>3320</v>
      </c>
      <c r="BE84">
        <f t="shared" si="99"/>
        <v>0.28449014567266495</v>
      </c>
      <c r="BF84">
        <f t="shared" si="77"/>
        <v>3874440000</v>
      </c>
      <c r="BG84">
        <f t="shared" si="78"/>
        <v>0.74687999999999999</v>
      </c>
      <c r="BI84">
        <v>83</v>
      </c>
      <c r="BJ84">
        <f t="shared" si="93"/>
        <v>8300</v>
      </c>
      <c r="BK84">
        <f t="shared" si="94"/>
        <v>207500</v>
      </c>
      <c r="BL84">
        <f t="shared" si="79"/>
        <v>4150</v>
      </c>
      <c r="BM84">
        <f t="shared" si="95"/>
        <v>4150</v>
      </c>
      <c r="BN84">
        <f t="shared" si="100"/>
        <v>0.33200000000000002</v>
      </c>
      <c r="BO84">
        <f t="shared" si="80"/>
        <v>5187500000</v>
      </c>
      <c r="BP84">
        <v>1</v>
      </c>
    </row>
    <row r="85" spans="1:68" x14ac:dyDescent="0.2">
      <c r="A85">
        <v>84</v>
      </c>
      <c r="B85">
        <f t="shared" si="81"/>
        <v>8400</v>
      </c>
      <c r="C85">
        <f t="shared" si="82"/>
        <v>210000</v>
      </c>
      <c r="D85">
        <f t="shared" si="64"/>
        <v>4200</v>
      </c>
      <c r="E85">
        <f t="shared" si="83"/>
        <v>4200</v>
      </c>
      <c r="F85">
        <f t="shared" si="54"/>
        <v>0.33201581027667987</v>
      </c>
      <c r="R85">
        <v>84</v>
      </c>
      <c r="S85">
        <f t="shared" si="84"/>
        <v>8400</v>
      </c>
      <c r="T85">
        <f t="shared" si="65"/>
        <v>231000</v>
      </c>
      <c r="U85">
        <f t="shared" si="66"/>
        <v>5040</v>
      </c>
      <c r="V85">
        <f t="shared" si="67"/>
        <v>3360</v>
      </c>
      <c r="W85">
        <f t="shared" si="55"/>
        <v>0.37361008154188285</v>
      </c>
      <c r="X85">
        <f t="shared" si="56"/>
        <v>0.28450465707027944</v>
      </c>
      <c r="Z85">
        <v>84</v>
      </c>
      <c r="AA85">
        <f t="shared" si="85"/>
        <v>8820</v>
      </c>
      <c r="AB85">
        <f t="shared" si="68"/>
        <v>210000</v>
      </c>
      <c r="AC85">
        <f t="shared" si="69"/>
        <v>4410</v>
      </c>
      <c r="AD85">
        <f t="shared" si="86"/>
        <v>4410</v>
      </c>
      <c r="AE85">
        <f t="shared" si="57"/>
        <v>0.34292379471228618</v>
      </c>
      <c r="AF85">
        <f t="shared" si="58"/>
        <v>0.34292379471228618</v>
      </c>
      <c r="AH85">
        <v>84</v>
      </c>
      <c r="AI85">
        <f t="shared" si="96"/>
        <v>8820</v>
      </c>
      <c r="AJ85">
        <f t="shared" si="70"/>
        <v>210000</v>
      </c>
      <c r="AK85">
        <f t="shared" si="71"/>
        <v>3528</v>
      </c>
      <c r="AL85">
        <f t="shared" si="72"/>
        <v>5292</v>
      </c>
      <c r="AM85">
        <f t="shared" si="97"/>
        <v>0.294539989981633</v>
      </c>
      <c r="AN85">
        <f t="shared" si="60"/>
        <v>0.38509678358317567</v>
      </c>
      <c r="AQ85">
        <v>84</v>
      </c>
      <c r="AR85">
        <f t="shared" si="87"/>
        <v>5880</v>
      </c>
      <c r="AS85">
        <f t="shared" si="88"/>
        <v>147000</v>
      </c>
      <c r="AT85">
        <f t="shared" si="73"/>
        <v>2940</v>
      </c>
      <c r="AU85">
        <f t="shared" si="89"/>
        <v>2940</v>
      </c>
      <c r="AV85">
        <f t="shared" si="98"/>
        <v>0.2581211589113257</v>
      </c>
      <c r="AW85">
        <f t="shared" si="74"/>
        <v>3348660000.0000005</v>
      </c>
      <c r="AX85">
        <f t="shared" si="75"/>
        <v>0.63027667984189728</v>
      </c>
      <c r="AZ85">
        <v>84</v>
      </c>
      <c r="BA85">
        <f t="shared" si="90"/>
        <v>6720</v>
      </c>
      <c r="BB85">
        <f t="shared" si="91"/>
        <v>168000</v>
      </c>
      <c r="BC85">
        <f t="shared" si="76"/>
        <v>3360</v>
      </c>
      <c r="BD85">
        <f t="shared" si="92"/>
        <v>3360</v>
      </c>
      <c r="BE85">
        <f t="shared" si="99"/>
        <v>0.28450465707027944</v>
      </c>
      <c r="BF85">
        <f t="shared" si="77"/>
        <v>3968159999.9999995</v>
      </c>
      <c r="BG85">
        <f t="shared" si="78"/>
        <v>0.74687747035573115</v>
      </c>
      <c r="BI85">
        <v>84</v>
      </c>
      <c r="BJ85">
        <f t="shared" si="93"/>
        <v>8400</v>
      </c>
      <c r="BK85">
        <f t="shared" si="94"/>
        <v>210000</v>
      </c>
      <c r="BL85">
        <f t="shared" si="79"/>
        <v>4200</v>
      </c>
      <c r="BM85">
        <f t="shared" si="95"/>
        <v>4200</v>
      </c>
      <c r="BN85">
        <f t="shared" si="100"/>
        <v>0.33201581027667987</v>
      </c>
      <c r="BO85">
        <f t="shared" si="80"/>
        <v>5313000000</v>
      </c>
      <c r="BP85">
        <v>1</v>
      </c>
    </row>
    <row r="86" spans="1:68" x14ac:dyDescent="0.2">
      <c r="A86">
        <v>85</v>
      </c>
      <c r="B86">
        <f t="shared" si="81"/>
        <v>8500</v>
      </c>
      <c r="C86">
        <f t="shared" si="82"/>
        <v>212500</v>
      </c>
      <c r="D86">
        <f t="shared" si="64"/>
        <v>4250</v>
      </c>
      <c r="E86">
        <f t="shared" si="83"/>
        <v>4250</v>
      </c>
      <c r="F86">
        <f t="shared" si="54"/>
        <v>0.33203125</v>
      </c>
      <c r="R86">
        <v>85</v>
      </c>
      <c r="S86">
        <f t="shared" si="84"/>
        <v>8500</v>
      </c>
      <c r="T86">
        <f t="shared" si="65"/>
        <v>233750</v>
      </c>
      <c r="U86">
        <f t="shared" si="66"/>
        <v>5100</v>
      </c>
      <c r="V86">
        <f t="shared" si="67"/>
        <v>3400</v>
      </c>
      <c r="W86">
        <f t="shared" si="55"/>
        <v>0.37362637362637363</v>
      </c>
      <c r="X86">
        <f t="shared" si="56"/>
        <v>0.28451882845188287</v>
      </c>
      <c r="Z86">
        <v>85</v>
      </c>
      <c r="AA86">
        <f t="shared" si="85"/>
        <v>8925</v>
      </c>
      <c r="AB86">
        <f t="shared" si="68"/>
        <v>212500</v>
      </c>
      <c r="AC86">
        <f t="shared" si="69"/>
        <v>4462.5</v>
      </c>
      <c r="AD86">
        <f t="shared" si="86"/>
        <v>4462.5</v>
      </c>
      <c r="AE86">
        <f t="shared" si="57"/>
        <v>0.34293948126801155</v>
      </c>
      <c r="AF86">
        <f t="shared" si="58"/>
        <v>0.34293948126801155</v>
      </c>
      <c r="AH86">
        <v>85</v>
      </c>
      <c r="AI86">
        <v>122</v>
      </c>
      <c r="AJ86">
        <f t="shared" si="70"/>
        <v>212500</v>
      </c>
      <c r="AK86">
        <f t="shared" si="71"/>
        <v>48.8</v>
      </c>
      <c r="AL86">
        <f t="shared" si="72"/>
        <v>73.199999999999989</v>
      </c>
      <c r="AM86">
        <f t="shared" si="97"/>
        <v>5.6752104944876028E-3</v>
      </c>
      <c r="AN86">
        <f t="shared" si="60"/>
        <v>8.4887280823824074E-3</v>
      </c>
      <c r="AQ86">
        <v>85</v>
      </c>
      <c r="AR86">
        <f t="shared" si="87"/>
        <v>5950</v>
      </c>
      <c r="AS86">
        <f t="shared" si="88"/>
        <v>148750</v>
      </c>
      <c r="AT86">
        <f t="shared" si="73"/>
        <v>2975</v>
      </c>
      <c r="AU86">
        <f t="shared" si="89"/>
        <v>2975</v>
      </c>
      <c r="AV86">
        <f t="shared" si="98"/>
        <v>0.25813449023861174</v>
      </c>
      <c r="AW86">
        <f t="shared" si="74"/>
        <v>3428687499.9999995</v>
      </c>
      <c r="AX86">
        <f t="shared" si="75"/>
        <v>0.63027343749999987</v>
      </c>
      <c r="AZ86">
        <v>85</v>
      </c>
      <c r="BA86">
        <f t="shared" si="90"/>
        <v>6800</v>
      </c>
      <c r="BB86">
        <f t="shared" si="91"/>
        <v>170000</v>
      </c>
      <c r="BC86">
        <f t="shared" si="76"/>
        <v>3400</v>
      </c>
      <c r="BD86">
        <f t="shared" si="92"/>
        <v>3400</v>
      </c>
      <c r="BE86">
        <f t="shared" si="99"/>
        <v>0.28451882845188287</v>
      </c>
      <c r="BF86">
        <f t="shared" si="77"/>
        <v>4062999999.9999995</v>
      </c>
      <c r="BG86">
        <f t="shared" si="78"/>
        <v>0.74687499999999996</v>
      </c>
      <c r="BI86">
        <v>85</v>
      </c>
      <c r="BJ86">
        <f t="shared" si="93"/>
        <v>8500</v>
      </c>
      <c r="BK86">
        <f t="shared" si="94"/>
        <v>212500</v>
      </c>
      <c r="BL86">
        <f t="shared" si="79"/>
        <v>4250</v>
      </c>
      <c r="BM86">
        <f t="shared" si="95"/>
        <v>4250</v>
      </c>
      <c r="BN86">
        <f t="shared" si="100"/>
        <v>0.33203125</v>
      </c>
      <c r="BO86">
        <f t="shared" si="80"/>
        <v>5440000000</v>
      </c>
      <c r="BP86">
        <v>1</v>
      </c>
    </row>
    <row r="87" spans="1:68" x14ac:dyDescent="0.2">
      <c r="A87">
        <v>86</v>
      </c>
      <c r="B87">
        <f t="shared" si="81"/>
        <v>8600</v>
      </c>
      <c r="C87">
        <f t="shared" si="82"/>
        <v>215000</v>
      </c>
      <c r="D87">
        <f t="shared" si="64"/>
        <v>4300</v>
      </c>
      <c r="E87">
        <f t="shared" si="83"/>
        <v>4300</v>
      </c>
      <c r="F87">
        <f t="shared" si="54"/>
        <v>0.33204633204633205</v>
      </c>
      <c r="R87">
        <v>86</v>
      </c>
      <c r="S87">
        <f t="shared" si="84"/>
        <v>8600</v>
      </c>
      <c r="T87">
        <f t="shared" si="65"/>
        <v>236500</v>
      </c>
      <c r="U87">
        <f t="shared" si="66"/>
        <v>5160</v>
      </c>
      <c r="V87">
        <f t="shared" si="67"/>
        <v>3440</v>
      </c>
      <c r="W87">
        <f t="shared" si="55"/>
        <v>0.37364228819695872</v>
      </c>
      <c r="X87">
        <f t="shared" si="56"/>
        <v>0.28453267162944584</v>
      </c>
      <c r="Z87">
        <v>86</v>
      </c>
      <c r="AA87">
        <f t="shared" si="85"/>
        <v>9030</v>
      </c>
      <c r="AB87">
        <f t="shared" si="68"/>
        <v>215000</v>
      </c>
      <c r="AC87">
        <f t="shared" si="69"/>
        <v>4515</v>
      </c>
      <c r="AD87">
        <f t="shared" si="86"/>
        <v>4515</v>
      </c>
      <c r="AE87">
        <f t="shared" si="57"/>
        <v>0.34295480440562098</v>
      </c>
      <c r="AF87">
        <f t="shared" si="58"/>
        <v>0.34295480440562098</v>
      </c>
      <c r="AH87">
        <v>86</v>
      </c>
      <c r="AI87">
        <f>AH87*$AA$2</f>
        <v>9030</v>
      </c>
      <c r="AJ87">
        <f t="shared" si="70"/>
        <v>215000</v>
      </c>
      <c r="AK87">
        <f t="shared" si="71"/>
        <v>3612</v>
      </c>
      <c r="AL87">
        <f t="shared" si="72"/>
        <v>5418</v>
      </c>
      <c r="AM87">
        <f t="shared" si="97"/>
        <v>0.29456858587506118</v>
      </c>
      <c r="AN87">
        <f t="shared" si="60"/>
        <v>0.38512937162354277</v>
      </c>
      <c r="AQ87">
        <v>86</v>
      </c>
      <c r="AR87">
        <f t="shared" si="87"/>
        <v>6020</v>
      </c>
      <c r="AS87">
        <f t="shared" si="88"/>
        <v>150500</v>
      </c>
      <c r="AT87">
        <f t="shared" si="73"/>
        <v>3010</v>
      </c>
      <c r="AU87">
        <f t="shared" si="89"/>
        <v>3010</v>
      </c>
      <c r="AV87">
        <f t="shared" si="98"/>
        <v>0.258147512864494</v>
      </c>
      <c r="AW87">
        <f t="shared" si="74"/>
        <v>3509660000</v>
      </c>
      <c r="AX87">
        <f t="shared" si="75"/>
        <v>0.63027027027027027</v>
      </c>
      <c r="AZ87">
        <v>86</v>
      </c>
      <c r="BA87">
        <f t="shared" si="90"/>
        <v>6880</v>
      </c>
      <c r="BB87">
        <f t="shared" si="91"/>
        <v>172000</v>
      </c>
      <c r="BC87">
        <f t="shared" si="76"/>
        <v>3440</v>
      </c>
      <c r="BD87">
        <f t="shared" si="92"/>
        <v>3440</v>
      </c>
      <c r="BE87">
        <f t="shared" si="99"/>
        <v>0.28453267162944584</v>
      </c>
      <c r="BF87">
        <f t="shared" si="77"/>
        <v>4158959999.9999995</v>
      </c>
      <c r="BG87">
        <f t="shared" si="78"/>
        <v>0.74687258687258684</v>
      </c>
      <c r="BI87">
        <v>86</v>
      </c>
      <c r="BJ87">
        <f t="shared" si="93"/>
        <v>8600</v>
      </c>
      <c r="BK87">
        <f t="shared" si="94"/>
        <v>215000</v>
      </c>
      <c r="BL87">
        <f t="shared" si="79"/>
        <v>4300</v>
      </c>
      <c r="BM87">
        <f t="shared" si="95"/>
        <v>4300</v>
      </c>
      <c r="BN87">
        <f t="shared" si="100"/>
        <v>0.33204633204633205</v>
      </c>
      <c r="BO87">
        <f t="shared" si="80"/>
        <v>5568500000</v>
      </c>
      <c r="BP87">
        <v>1</v>
      </c>
    </row>
    <row r="88" spans="1:68" x14ac:dyDescent="0.2">
      <c r="A88">
        <v>87</v>
      </c>
      <c r="B88">
        <f t="shared" si="81"/>
        <v>8700</v>
      </c>
      <c r="C88">
        <f t="shared" si="82"/>
        <v>217500</v>
      </c>
      <c r="D88">
        <f t="shared" si="64"/>
        <v>4350</v>
      </c>
      <c r="E88">
        <f t="shared" si="83"/>
        <v>4350</v>
      </c>
      <c r="F88">
        <f t="shared" si="54"/>
        <v>0.33206106870229007</v>
      </c>
      <c r="R88">
        <v>87</v>
      </c>
      <c r="S88">
        <f t="shared" si="84"/>
        <v>8700</v>
      </c>
      <c r="T88">
        <f t="shared" si="65"/>
        <v>239250</v>
      </c>
      <c r="U88">
        <f t="shared" si="66"/>
        <v>5220</v>
      </c>
      <c r="V88">
        <f t="shared" si="67"/>
        <v>3480</v>
      </c>
      <c r="W88">
        <f t="shared" si="55"/>
        <v>0.37365783822476734</v>
      </c>
      <c r="X88">
        <f t="shared" si="56"/>
        <v>0.28454619787408014</v>
      </c>
      <c r="Z88">
        <v>87</v>
      </c>
      <c r="AA88">
        <f t="shared" si="85"/>
        <v>9135</v>
      </c>
      <c r="AB88">
        <f t="shared" si="68"/>
        <v>217500</v>
      </c>
      <c r="AC88">
        <f t="shared" si="69"/>
        <v>4567.5</v>
      </c>
      <c r="AD88">
        <f t="shared" si="86"/>
        <v>4567.5</v>
      </c>
      <c r="AE88">
        <f t="shared" si="57"/>
        <v>0.34296977660972405</v>
      </c>
      <c r="AF88">
        <f t="shared" si="58"/>
        <v>0.34296977660972405</v>
      </c>
      <c r="AH88">
        <v>87</v>
      </c>
      <c r="AI88">
        <f t="shared" si="96"/>
        <v>9135</v>
      </c>
      <c r="AJ88">
        <f t="shared" si="70"/>
        <v>217500</v>
      </c>
      <c r="AK88">
        <f t="shared" si="71"/>
        <v>3654</v>
      </c>
      <c r="AL88">
        <f t="shared" si="72"/>
        <v>5481</v>
      </c>
      <c r="AM88">
        <f t="shared" si="97"/>
        <v>0.2945823927765237</v>
      </c>
      <c r="AN88">
        <f t="shared" si="60"/>
        <v>0.38514510575504179</v>
      </c>
      <c r="AQ88">
        <v>87</v>
      </c>
      <c r="AR88">
        <f t="shared" si="87"/>
        <v>6090</v>
      </c>
      <c r="AS88">
        <f t="shared" si="88"/>
        <v>152250</v>
      </c>
      <c r="AT88">
        <f t="shared" si="73"/>
        <v>3045</v>
      </c>
      <c r="AU88">
        <f t="shared" si="89"/>
        <v>3045</v>
      </c>
      <c r="AV88">
        <f t="shared" si="98"/>
        <v>0.25816023738872401</v>
      </c>
      <c r="AW88">
        <f t="shared" si="74"/>
        <v>3591577500.0000005</v>
      </c>
      <c r="AX88">
        <f t="shared" si="75"/>
        <v>0.63026717557251921</v>
      </c>
      <c r="AZ88">
        <v>87</v>
      </c>
      <c r="BA88">
        <f t="shared" si="90"/>
        <v>6960</v>
      </c>
      <c r="BB88">
        <f t="shared" si="91"/>
        <v>174000</v>
      </c>
      <c r="BC88">
        <f t="shared" si="76"/>
        <v>3480</v>
      </c>
      <c r="BD88">
        <f t="shared" si="92"/>
        <v>3480</v>
      </c>
      <c r="BE88">
        <f t="shared" si="99"/>
        <v>0.28454619787408014</v>
      </c>
      <c r="BF88">
        <f t="shared" si="77"/>
        <v>4256040000</v>
      </c>
      <c r="BG88">
        <f t="shared" si="78"/>
        <v>0.74687022900763356</v>
      </c>
      <c r="BI88">
        <v>87</v>
      </c>
      <c r="BJ88">
        <f t="shared" si="93"/>
        <v>8700</v>
      </c>
      <c r="BK88">
        <f t="shared" si="94"/>
        <v>217500</v>
      </c>
      <c r="BL88">
        <f t="shared" si="79"/>
        <v>4350</v>
      </c>
      <c r="BM88">
        <f t="shared" si="95"/>
        <v>4350</v>
      </c>
      <c r="BN88">
        <f t="shared" si="100"/>
        <v>0.33206106870229007</v>
      </c>
      <c r="BO88">
        <f t="shared" si="80"/>
        <v>5698500000</v>
      </c>
      <c r="BP88">
        <v>1</v>
      </c>
    </row>
    <row r="89" spans="1:68" x14ac:dyDescent="0.2">
      <c r="A89">
        <v>88</v>
      </c>
      <c r="B89">
        <f t="shared" si="81"/>
        <v>8800</v>
      </c>
      <c r="C89">
        <f t="shared" si="82"/>
        <v>220000</v>
      </c>
      <c r="D89">
        <f t="shared" si="64"/>
        <v>4400</v>
      </c>
      <c r="E89">
        <f t="shared" si="83"/>
        <v>4400</v>
      </c>
      <c r="F89">
        <f t="shared" si="54"/>
        <v>0.33207547169811319</v>
      </c>
      <c r="R89">
        <v>88</v>
      </c>
      <c r="S89">
        <f t="shared" si="84"/>
        <v>8800</v>
      </c>
      <c r="T89">
        <f t="shared" si="65"/>
        <v>242000</v>
      </c>
      <c r="U89">
        <f t="shared" si="66"/>
        <v>5280</v>
      </c>
      <c r="V89">
        <f t="shared" si="67"/>
        <v>3520</v>
      </c>
      <c r="W89">
        <f t="shared" si="55"/>
        <v>0.37367303609341823</v>
      </c>
      <c r="X89">
        <f t="shared" si="56"/>
        <v>0.28455941794664513</v>
      </c>
      <c r="Z89">
        <v>88</v>
      </c>
      <c r="AA89">
        <f t="shared" si="85"/>
        <v>9240</v>
      </c>
      <c r="AB89">
        <f t="shared" si="68"/>
        <v>220000</v>
      </c>
      <c r="AC89">
        <f t="shared" si="69"/>
        <v>4620</v>
      </c>
      <c r="AD89">
        <f t="shared" si="86"/>
        <v>4620</v>
      </c>
      <c r="AE89">
        <f t="shared" si="57"/>
        <v>0.34298440979955458</v>
      </c>
      <c r="AF89">
        <f t="shared" si="58"/>
        <v>0.34298440979955458</v>
      </c>
      <c r="AH89">
        <v>88</v>
      </c>
      <c r="AI89">
        <f t="shared" si="96"/>
        <v>9240</v>
      </c>
      <c r="AJ89">
        <f t="shared" si="70"/>
        <v>220000</v>
      </c>
      <c r="AK89">
        <f t="shared" si="71"/>
        <v>3696</v>
      </c>
      <c r="AL89">
        <f t="shared" si="72"/>
        <v>5544</v>
      </c>
      <c r="AM89">
        <f t="shared" si="97"/>
        <v>0.29459588713534196</v>
      </c>
      <c r="AN89">
        <f t="shared" si="60"/>
        <v>0.38516048353480614</v>
      </c>
      <c r="AQ89">
        <v>88</v>
      </c>
      <c r="AR89">
        <f t="shared" si="87"/>
        <v>6160</v>
      </c>
      <c r="AS89">
        <f t="shared" si="88"/>
        <v>154000</v>
      </c>
      <c r="AT89">
        <f t="shared" si="73"/>
        <v>3080</v>
      </c>
      <c r="AU89">
        <f t="shared" si="89"/>
        <v>3080</v>
      </c>
      <c r="AV89">
        <f t="shared" si="98"/>
        <v>0.25817267393126569</v>
      </c>
      <c r="AW89">
        <f t="shared" si="74"/>
        <v>3674440000.0000005</v>
      </c>
      <c r="AX89">
        <f t="shared" si="75"/>
        <v>0.63026415094339627</v>
      </c>
      <c r="AZ89">
        <v>88</v>
      </c>
      <c r="BA89">
        <f t="shared" si="90"/>
        <v>7040</v>
      </c>
      <c r="BB89">
        <f t="shared" si="91"/>
        <v>176000</v>
      </c>
      <c r="BC89">
        <f t="shared" si="76"/>
        <v>3520</v>
      </c>
      <c r="BD89">
        <f t="shared" si="92"/>
        <v>3520</v>
      </c>
      <c r="BE89">
        <f t="shared" si="99"/>
        <v>0.28455941794664513</v>
      </c>
      <c r="BF89">
        <f t="shared" si="77"/>
        <v>4354240000</v>
      </c>
      <c r="BG89">
        <f t="shared" si="78"/>
        <v>0.74686792452830186</v>
      </c>
      <c r="BI89">
        <v>88</v>
      </c>
      <c r="BJ89">
        <f t="shared" si="93"/>
        <v>8800</v>
      </c>
      <c r="BK89">
        <f t="shared" si="94"/>
        <v>220000</v>
      </c>
      <c r="BL89">
        <f t="shared" si="79"/>
        <v>4400</v>
      </c>
      <c r="BM89">
        <f t="shared" si="95"/>
        <v>4400</v>
      </c>
      <c r="BN89">
        <f t="shared" si="100"/>
        <v>0.33207547169811319</v>
      </c>
      <c r="BO89">
        <f t="shared" si="80"/>
        <v>5830000000</v>
      </c>
      <c r="BP89">
        <v>1</v>
      </c>
    </row>
    <row r="90" spans="1:68" x14ac:dyDescent="0.2">
      <c r="A90">
        <v>89</v>
      </c>
      <c r="B90">
        <f t="shared" si="81"/>
        <v>8900</v>
      </c>
      <c r="C90">
        <f t="shared" si="82"/>
        <v>222500</v>
      </c>
      <c r="D90">
        <f t="shared" si="64"/>
        <v>4450</v>
      </c>
      <c r="E90">
        <f t="shared" si="83"/>
        <v>4450</v>
      </c>
      <c r="F90">
        <f t="shared" si="54"/>
        <v>0.33208955223880599</v>
      </c>
      <c r="R90">
        <v>89</v>
      </c>
      <c r="S90">
        <f t="shared" si="84"/>
        <v>8900</v>
      </c>
      <c r="T90">
        <f t="shared" si="65"/>
        <v>244750</v>
      </c>
      <c r="U90">
        <f t="shared" si="66"/>
        <v>5340</v>
      </c>
      <c r="V90">
        <f t="shared" si="67"/>
        <v>3560</v>
      </c>
      <c r="W90">
        <f t="shared" si="55"/>
        <v>0.37368789363191041</v>
      </c>
      <c r="X90">
        <f t="shared" si="56"/>
        <v>0.28457234212629895</v>
      </c>
      <c r="Z90">
        <v>89</v>
      </c>
      <c r="AA90">
        <f t="shared" si="85"/>
        <v>9345</v>
      </c>
      <c r="AB90">
        <f t="shared" si="68"/>
        <v>222500</v>
      </c>
      <c r="AC90">
        <f t="shared" si="69"/>
        <v>4672.5</v>
      </c>
      <c r="AD90">
        <f t="shared" si="86"/>
        <v>4672.5</v>
      </c>
      <c r="AE90">
        <f t="shared" si="57"/>
        <v>0.3429987153606166</v>
      </c>
      <c r="AF90">
        <f t="shared" si="58"/>
        <v>0.3429987153606166</v>
      </c>
      <c r="AH90">
        <v>89</v>
      </c>
      <c r="AI90">
        <f t="shared" si="96"/>
        <v>9345</v>
      </c>
      <c r="AJ90">
        <f t="shared" si="70"/>
        <v>222500</v>
      </c>
      <c r="AK90">
        <f t="shared" si="71"/>
        <v>3738</v>
      </c>
      <c r="AL90">
        <f t="shared" si="72"/>
        <v>5607</v>
      </c>
      <c r="AM90">
        <f t="shared" si="97"/>
        <v>0.29460907944514503</v>
      </c>
      <c r="AN90">
        <f t="shared" si="60"/>
        <v>0.3851755169334341</v>
      </c>
      <c r="AQ90">
        <v>89</v>
      </c>
      <c r="AR90">
        <f t="shared" si="87"/>
        <v>6230</v>
      </c>
      <c r="AS90">
        <f t="shared" si="88"/>
        <v>155750</v>
      </c>
      <c r="AT90">
        <f t="shared" si="73"/>
        <v>3115</v>
      </c>
      <c r="AU90">
        <f t="shared" si="89"/>
        <v>3115</v>
      </c>
      <c r="AV90">
        <f t="shared" si="98"/>
        <v>0.25818483215913801</v>
      </c>
      <c r="AW90">
        <f t="shared" si="74"/>
        <v>3758247500</v>
      </c>
      <c r="AX90">
        <f t="shared" si="75"/>
        <v>0.6302611940298507</v>
      </c>
      <c r="AZ90">
        <v>89</v>
      </c>
      <c r="BA90">
        <f t="shared" si="90"/>
        <v>7120</v>
      </c>
      <c r="BB90">
        <f t="shared" si="91"/>
        <v>178000</v>
      </c>
      <c r="BC90">
        <f t="shared" si="76"/>
        <v>3560</v>
      </c>
      <c r="BD90">
        <f t="shared" si="92"/>
        <v>3560</v>
      </c>
      <c r="BE90">
        <f t="shared" si="99"/>
        <v>0.28457234212629895</v>
      </c>
      <c r="BF90">
        <f t="shared" si="77"/>
        <v>4453560000</v>
      </c>
      <c r="BG90">
        <f t="shared" si="78"/>
        <v>0.74686567164179107</v>
      </c>
      <c r="BI90">
        <v>89</v>
      </c>
      <c r="BJ90">
        <f t="shared" si="93"/>
        <v>8900</v>
      </c>
      <c r="BK90">
        <f t="shared" si="94"/>
        <v>222500</v>
      </c>
      <c r="BL90">
        <f t="shared" si="79"/>
        <v>4450</v>
      </c>
      <c r="BM90">
        <f t="shared" si="95"/>
        <v>4450</v>
      </c>
      <c r="BN90">
        <f t="shared" si="100"/>
        <v>0.33208955223880599</v>
      </c>
      <c r="BO90">
        <f t="shared" si="80"/>
        <v>5963000000</v>
      </c>
      <c r="BP90">
        <v>1</v>
      </c>
    </row>
    <row r="91" spans="1:68" x14ac:dyDescent="0.2">
      <c r="A91">
        <v>90</v>
      </c>
      <c r="B91">
        <f t="shared" si="81"/>
        <v>9000</v>
      </c>
      <c r="C91">
        <f t="shared" si="82"/>
        <v>225000</v>
      </c>
      <c r="D91">
        <f t="shared" si="64"/>
        <v>4500</v>
      </c>
      <c r="E91">
        <f t="shared" si="83"/>
        <v>4500</v>
      </c>
      <c r="F91">
        <f t="shared" si="54"/>
        <v>0.33210332103321033</v>
      </c>
      <c r="R91">
        <v>90</v>
      </c>
      <c r="S91">
        <f t="shared" si="84"/>
        <v>9000</v>
      </c>
      <c r="T91">
        <f t="shared" si="65"/>
        <v>247500</v>
      </c>
      <c r="U91">
        <f t="shared" si="66"/>
        <v>5400</v>
      </c>
      <c r="V91">
        <f t="shared" si="67"/>
        <v>3600</v>
      </c>
      <c r="W91">
        <f t="shared" si="55"/>
        <v>0.37370242214532873</v>
      </c>
      <c r="X91">
        <f t="shared" si="56"/>
        <v>0.28458498023715417</v>
      </c>
      <c r="Z91">
        <v>90</v>
      </c>
      <c r="AA91">
        <f t="shared" si="85"/>
        <v>9450</v>
      </c>
      <c r="AB91">
        <f t="shared" si="68"/>
        <v>225000</v>
      </c>
      <c r="AC91">
        <f t="shared" si="69"/>
        <v>4725</v>
      </c>
      <c r="AD91">
        <f t="shared" si="86"/>
        <v>4725</v>
      </c>
      <c r="AE91">
        <f t="shared" si="57"/>
        <v>0.34301270417422869</v>
      </c>
      <c r="AF91">
        <f t="shared" si="58"/>
        <v>0.34301270417422869</v>
      </c>
      <c r="AH91">
        <v>90</v>
      </c>
      <c r="AI91">
        <f t="shared" si="96"/>
        <v>9450</v>
      </c>
      <c r="AJ91">
        <f t="shared" si="70"/>
        <v>225000</v>
      </c>
      <c r="AK91">
        <f t="shared" si="71"/>
        <v>3780</v>
      </c>
      <c r="AL91">
        <f t="shared" si="72"/>
        <v>5670</v>
      </c>
      <c r="AM91">
        <f t="shared" si="97"/>
        <v>0.2946219797349961</v>
      </c>
      <c r="AN91">
        <f t="shared" si="60"/>
        <v>0.38519021739130432</v>
      </c>
      <c r="AQ91">
        <v>90</v>
      </c>
      <c r="AR91">
        <f t="shared" si="87"/>
        <v>6300</v>
      </c>
      <c r="AS91">
        <f t="shared" si="88"/>
        <v>157500</v>
      </c>
      <c r="AT91">
        <f t="shared" si="73"/>
        <v>3150</v>
      </c>
      <c r="AU91">
        <f t="shared" si="89"/>
        <v>3150</v>
      </c>
      <c r="AV91">
        <f t="shared" si="98"/>
        <v>0.25819672131147542</v>
      </c>
      <c r="AW91">
        <f t="shared" si="74"/>
        <v>3843000000</v>
      </c>
      <c r="AX91">
        <f t="shared" si="75"/>
        <v>0.63025830258302584</v>
      </c>
      <c r="AZ91">
        <v>90</v>
      </c>
      <c r="BA91">
        <f t="shared" si="90"/>
        <v>7200</v>
      </c>
      <c r="BB91">
        <f t="shared" si="91"/>
        <v>180000</v>
      </c>
      <c r="BC91">
        <f t="shared" si="76"/>
        <v>3600</v>
      </c>
      <c r="BD91">
        <f t="shared" si="92"/>
        <v>3600</v>
      </c>
      <c r="BE91">
        <f t="shared" si="99"/>
        <v>0.28458498023715417</v>
      </c>
      <c r="BF91">
        <f t="shared" si="77"/>
        <v>4554000000</v>
      </c>
      <c r="BG91">
        <f t="shared" si="78"/>
        <v>0.74686346863468633</v>
      </c>
      <c r="BI91">
        <v>90</v>
      </c>
      <c r="BJ91">
        <f t="shared" si="93"/>
        <v>9000</v>
      </c>
      <c r="BK91">
        <f t="shared" si="94"/>
        <v>225000</v>
      </c>
      <c r="BL91">
        <f t="shared" si="79"/>
        <v>4500</v>
      </c>
      <c r="BM91">
        <f t="shared" si="95"/>
        <v>4500</v>
      </c>
      <c r="BN91">
        <f t="shared" si="100"/>
        <v>0.33210332103321033</v>
      </c>
      <c r="BO91">
        <f t="shared" si="80"/>
        <v>6097500000</v>
      </c>
      <c r="BP91">
        <v>1</v>
      </c>
    </row>
    <row r="92" spans="1:68" x14ac:dyDescent="0.2">
      <c r="A92">
        <v>91</v>
      </c>
      <c r="B92">
        <f t="shared" si="81"/>
        <v>9100</v>
      </c>
      <c r="C92">
        <f t="shared" si="82"/>
        <v>227500</v>
      </c>
      <c r="D92">
        <f t="shared" si="64"/>
        <v>4550</v>
      </c>
      <c r="E92">
        <f t="shared" si="83"/>
        <v>4550</v>
      </c>
      <c r="F92">
        <f t="shared" si="54"/>
        <v>0.33211678832116787</v>
      </c>
      <c r="R92">
        <v>91</v>
      </c>
      <c r="S92">
        <f t="shared" si="84"/>
        <v>9100</v>
      </c>
      <c r="T92">
        <f t="shared" si="65"/>
        <v>250250</v>
      </c>
      <c r="U92">
        <f t="shared" si="66"/>
        <v>5460</v>
      </c>
      <c r="V92">
        <f t="shared" si="67"/>
        <v>3640</v>
      </c>
      <c r="W92">
        <f t="shared" si="55"/>
        <v>0.37371663244353182</v>
      </c>
      <c r="X92">
        <f t="shared" si="56"/>
        <v>0.28459734167318218</v>
      </c>
      <c r="Z92">
        <v>91</v>
      </c>
      <c r="AA92">
        <f t="shared" si="85"/>
        <v>9555</v>
      </c>
      <c r="AB92">
        <f t="shared" si="68"/>
        <v>227500</v>
      </c>
      <c r="AC92">
        <f t="shared" si="69"/>
        <v>4777.5</v>
      </c>
      <c r="AD92">
        <f t="shared" si="86"/>
        <v>4777.5</v>
      </c>
      <c r="AE92">
        <f t="shared" si="57"/>
        <v>0.34302638664512652</v>
      </c>
      <c r="AF92">
        <f t="shared" si="58"/>
        <v>0.34302638664512652</v>
      </c>
      <c r="AH92">
        <v>91</v>
      </c>
      <c r="AI92">
        <f t="shared" si="96"/>
        <v>9555</v>
      </c>
      <c r="AJ92">
        <f t="shared" si="70"/>
        <v>227500</v>
      </c>
      <c r="AK92">
        <f t="shared" si="71"/>
        <v>3822</v>
      </c>
      <c r="AL92">
        <f t="shared" si="72"/>
        <v>5733</v>
      </c>
      <c r="AM92">
        <f t="shared" si="97"/>
        <v>0.29463459759481964</v>
      </c>
      <c r="AN92">
        <f t="shared" si="60"/>
        <v>0.38520459584761135</v>
      </c>
      <c r="AQ92">
        <v>91</v>
      </c>
      <c r="AR92">
        <f t="shared" si="87"/>
        <v>6370</v>
      </c>
      <c r="AS92">
        <f t="shared" si="88"/>
        <v>159250</v>
      </c>
      <c r="AT92">
        <f t="shared" si="73"/>
        <v>3185</v>
      </c>
      <c r="AU92">
        <f t="shared" si="89"/>
        <v>3185</v>
      </c>
      <c r="AV92">
        <f t="shared" si="98"/>
        <v>0.25820835022294286</v>
      </c>
      <c r="AW92">
        <f t="shared" si="74"/>
        <v>3928697499.9999995</v>
      </c>
      <c r="AX92">
        <f t="shared" si="75"/>
        <v>0.6302554744525547</v>
      </c>
      <c r="AZ92">
        <v>91</v>
      </c>
      <c r="BA92">
        <f t="shared" si="90"/>
        <v>7280</v>
      </c>
      <c r="BB92">
        <f t="shared" si="91"/>
        <v>182000</v>
      </c>
      <c r="BC92">
        <f t="shared" si="76"/>
        <v>3640</v>
      </c>
      <c r="BD92">
        <f t="shared" si="92"/>
        <v>3640</v>
      </c>
      <c r="BE92">
        <f t="shared" si="99"/>
        <v>0.28459734167318218</v>
      </c>
      <c r="BF92">
        <f t="shared" si="77"/>
        <v>4655560000</v>
      </c>
      <c r="BG92">
        <f t="shared" si="78"/>
        <v>0.7468613138686131</v>
      </c>
      <c r="BI92">
        <v>91</v>
      </c>
      <c r="BJ92">
        <f t="shared" si="93"/>
        <v>9100</v>
      </c>
      <c r="BK92">
        <f t="shared" si="94"/>
        <v>227500</v>
      </c>
      <c r="BL92">
        <f t="shared" si="79"/>
        <v>4550</v>
      </c>
      <c r="BM92">
        <f t="shared" si="95"/>
        <v>4550</v>
      </c>
      <c r="BN92">
        <f t="shared" si="100"/>
        <v>0.33211678832116787</v>
      </c>
      <c r="BO92">
        <f t="shared" si="80"/>
        <v>6233500000</v>
      </c>
      <c r="BP92">
        <v>1</v>
      </c>
    </row>
    <row r="93" spans="1:68" x14ac:dyDescent="0.2">
      <c r="A93">
        <v>92</v>
      </c>
      <c r="B93">
        <f t="shared" si="81"/>
        <v>9200</v>
      </c>
      <c r="C93">
        <f t="shared" si="82"/>
        <v>230000</v>
      </c>
      <c r="D93">
        <f t="shared" si="64"/>
        <v>4600</v>
      </c>
      <c r="E93">
        <f t="shared" si="83"/>
        <v>4600</v>
      </c>
      <c r="F93">
        <f t="shared" si="54"/>
        <v>0.33212996389891697</v>
      </c>
      <c r="R93">
        <v>92</v>
      </c>
      <c r="S93">
        <f t="shared" si="84"/>
        <v>9200</v>
      </c>
      <c r="T93">
        <f t="shared" si="65"/>
        <v>253000</v>
      </c>
      <c r="U93">
        <f t="shared" si="66"/>
        <v>5520</v>
      </c>
      <c r="V93">
        <f t="shared" si="67"/>
        <v>3680</v>
      </c>
      <c r="W93">
        <f t="shared" si="55"/>
        <v>0.37373053486797564</v>
      </c>
      <c r="X93">
        <f t="shared" si="56"/>
        <v>0.28460943542150041</v>
      </c>
      <c r="Z93">
        <v>92</v>
      </c>
      <c r="AA93">
        <f t="shared" si="85"/>
        <v>9660</v>
      </c>
      <c r="AB93">
        <f t="shared" si="68"/>
        <v>230000</v>
      </c>
      <c r="AC93">
        <f t="shared" si="69"/>
        <v>4830</v>
      </c>
      <c r="AD93">
        <f t="shared" si="86"/>
        <v>4830</v>
      </c>
      <c r="AE93">
        <f t="shared" si="57"/>
        <v>0.34303977272727271</v>
      </c>
      <c r="AF93">
        <f t="shared" si="58"/>
        <v>0.34303977272727271</v>
      </c>
      <c r="AH93">
        <v>92</v>
      </c>
      <c r="AI93">
        <v>123</v>
      </c>
      <c r="AJ93">
        <f t="shared" si="70"/>
        <v>230000</v>
      </c>
      <c r="AK93">
        <f t="shared" si="71"/>
        <v>49.2</v>
      </c>
      <c r="AL93">
        <f t="shared" si="72"/>
        <v>73.800000000000011</v>
      </c>
      <c r="AM93">
        <f t="shared" si="97"/>
        <v>5.2907777013076395E-3</v>
      </c>
      <c r="AN93">
        <f t="shared" si="60"/>
        <v>7.9152276968617961E-3</v>
      </c>
      <c r="AQ93">
        <v>92</v>
      </c>
      <c r="AR93">
        <f t="shared" si="87"/>
        <v>6440</v>
      </c>
      <c r="AS93">
        <f t="shared" si="88"/>
        <v>161000</v>
      </c>
      <c r="AT93">
        <f t="shared" si="73"/>
        <v>3220</v>
      </c>
      <c r="AU93">
        <f t="shared" si="89"/>
        <v>3220</v>
      </c>
      <c r="AV93">
        <f t="shared" si="98"/>
        <v>0.25821972734562953</v>
      </c>
      <c r="AW93">
        <f t="shared" si="74"/>
        <v>4015339999.9999995</v>
      </c>
      <c r="AX93">
        <f t="shared" si="75"/>
        <v>0.63025270758122731</v>
      </c>
      <c r="AZ93">
        <v>92</v>
      </c>
      <c r="BA93">
        <f t="shared" si="90"/>
        <v>7360</v>
      </c>
      <c r="BB93">
        <f t="shared" si="91"/>
        <v>184000</v>
      </c>
      <c r="BC93">
        <f t="shared" si="76"/>
        <v>3680</v>
      </c>
      <c r="BD93">
        <f t="shared" si="92"/>
        <v>3680</v>
      </c>
      <c r="BE93">
        <f t="shared" si="99"/>
        <v>0.28460943542150041</v>
      </c>
      <c r="BF93">
        <f t="shared" si="77"/>
        <v>4758240000</v>
      </c>
      <c r="BG93">
        <f t="shared" si="78"/>
        <v>0.74685920577617326</v>
      </c>
      <c r="BI93">
        <v>92</v>
      </c>
      <c r="BJ93">
        <f t="shared" si="93"/>
        <v>9200</v>
      </c>
      <c r="BK93">
        <f t="shared" si="94"/>
        <v>230000</v>
      </c>
      <c r="BL93">
        <f t="shared" si="79"/>
        <v>4600</v>
      </c>
      <c r="BM93">
        <f t="shared" si="95"/>
        <v>4600</v>
      </c>
      <c r="BN93">
        <f t="shared" si="100"/>
        <v>0.33212996389891697</v>
      </c>
      <c r="BO93">
        <f t="shared" si="80"/>
        <v>6371000000</v>
      </c>
      <c r="BP93">
        <v>1</v>
      </c>
    </row>
    <row r="94" spans="1:68" x14ac:dyDescent="0.2">
      <c r="A94">
        <v>93</v>
      </c>
      <c r="B94">
        <f t="shared" si="81"/>
        <v>9300</v>
      </c>
      <c r="C94">
        <f t="shared" si="82"/>
        <v>232500</v>
      </c>
      <c r="D94">
        <f t="shared" si="64"/>
        <v>4650</v>
      </c>
      <c r="E94">
        <f t="shared" si="83"/>
        <v>4650</v>
      </c>
      <c r="F94">
        <f t="shared" si="54"/>
        <v>0.33214285714285713</v>
      </c>
      <c r="R94">
        <v>93</v>
      </c>
      <c r="S94">
        <f t="shared" si="84"/>
        <v>9300</v>
      </c>
      <c r="T94">
        <f t="shared" si="65"/>
        <v>255750</v>
      </c>
      <c r="U94">
        <f t="shared" si="66"/>
        <v>5580</v>
      </c>
      <c r="V94">
        <f t="shared" si="67"/>
        <v>3720</v>
      </c>
      <c r="W94">
        <f t="shared" si="55"/>
        <v>0.37374413931681177</v>
      </c>
      <c r="X94">
        <f t="shared" si="56"/>
        <v>0.28462127008416221</v>
      </c>
      <c r="Z94">
        <v>93</v>
      </c>
      <c r="AA94">
        <f t="shared" si="85"/>
        <v>9765</v>
      </c>
      <c r="AB94">
        <f t="shared" si="68"/>
        <v>232500</v>
      </c>
      <c r="AC94">
        <f t="shared" si="69"/>
        <v>4882.5</v>
      </c>
      <c r="AD94">
        <f t="shared" si="86"/>
        <v>4882.5</v>
      </c>
      <c r="AE94">
        <f t="shared" si="57"/>
        <v>0.34305287194800632</v>
      </c>
      <c r="AF94">
        <f t="shared" si="58"/>
        <v>0.34305287194800632</v>
      </c>
      <c r="AH94">
        <v>93</v>
      </c>
      <c r="AI94">
        <f>AH94*$AA$2</f>
        <v>9765</v>
      </c>
      <c r="AJ94">
        <f t="shared" si="70"/>
        <v>232500</v>
      </c>
      <c r="AK94">
        <f t="shared" si="71"/>
        <v>3906</v>
      </c>
      <c r="AL94">
        <f t="shared" si="72"/>
        <v>5859</v>
      </c>
      <c r="AM94">
        <f t="shared" si="97"/>
        <v>0.29465902232951119</v>
      </c>
      <c r="AN94">
        <f t="shared" si="60"/>
        <v>0.38523242816753239</v>
      </c>
      <c r="AQ94">
        <v>93</v>
      </c>
      <c r="AR94">
        <f t="shared" si="87"/>
        <v>6510</v>
      </c>
      <c r="AS94">
        <f t="shared" si="88"/>
        <v>162750</v>
      </c>
      <c r="AT94">
        <f t="shared" si="73"/>
        <v>3255</v>
      </c>
      <c r="AU94">
        <f t="shared" si="89"/>
        <v>3255</v>
      </c>
      <c r="AV94">
        <f t="shared" si="98"/>
        <v>0.25823086076953589</v>
      </c>
      <c r="AW94">
        <f t="shared" si="74"/>
        <v>4102927500</v>
      </c>
      <c r="AX94">
        <f t="shared" si="75"/>
        <v>0.63024999999999998</v>
      </c>
      <c r="AZ94">
        <v>93</v>
      </c>
      <c r="BA94">
        <f t="shared" si="90"/>
        <v>7440</v>
      </c>
      <c r="BB94">
        <f t="shared" si="91"/>
        <v>186000</v>
      </c>
      <c r="BC94">
        <f t="shared" si="76"/>
        <v>3720</v>
      </c>
      <c r="BD94">
        <f t="shared" si="92"/>
        <v>3720</v>
      </c>
      <c r="BE94">
        <f t="shared" si="99"/>
        <v>0.28462127008416221</v>
      </c>
      <c r="BF94">
        <f t="shared" si="77"/>
        <v>4862040000</v>
      </c>
      <c r="BG94">
        <f t="shared" si="78"/>
        <v>0.74685714285714289</v>
      </c>
      <c r="BI94">
        <v>93</v>
      </c>
      <c r="BJ94">
        <f t="shared" si="93"/>
        <v>9300</v>
      </c>
      <c r="BK94">
        <f t="shared" si="94"/>
        <v>232500</v>
      </c>
      <c r="BL94">
        <f t="shared" si="79"/>
        <v>4650</v>
      </c>
      <c r="BM94">
        <f t="shared" si="95"/>
        <v>4650</v>
      </c>
      <c r="BN94">
        <f t="shared" si="100"/>
        <v>0.33214285714285713</v>
      </c>
      <c r="BO94">
        <f t="shared" si="80"/>
        <v>6510000000</v>
      </c>
      <c r="BP94">
        <v>1</v>
      </c>
    </row>
    <row r="95" spans="1:68" x14ac:dyDescent="0.2">
      <c r="A95">
        <v>94</v>
      </c>
      <c r="B95">
        <f t="shared" si="81"/>
        <v>9400</v>
      </c>
      <c r="C95">
        <f t="shared" si="82"/>
        <v>235000</v>
      </c>
      <c r="D95">
        <f t="shared" si="64"/>
        <v>4700</v>
      </c>
      <c r="E95">
        <f t="shared" si="83"/>
        <v>4700</v>
      </c>
      <c r="F95">
        <f t="shared" si="54"/>
        <v>0.33215547703180209</v>
      </c>
      <c r="R95">
        <v>94</v>
      </c>
      <c r="S95">
        <f t="shared" si="84"/>
        <v>9400</v>
      </c>
      <c r="T95">
        <f t="shared" si="65"/>
        <v>258500</v>
      </c>
      <c r="U95">
        <f t="shared" si="66"/>
        <v>5640</v>
      </c>
      <c r="V95">
        <f t="shared" si="67"/>
        <v>3760</v>
      </c>
      <c r="W95">
        <f t="shared" si="55"/>
        <v>0.37375745526838966</v>
      </c>
      <c r="X95">
        <f t="shared" si="56"/>
        <v>0.28463285389856169</v>
      </c>
      <c r="Z95">
        <v>94</v>
      </c>
      <c r="AA95">
        <f t="shared" si="85"/>
        <v>9870</v>
      </c>
      <c r="AB95">
        <f t="shared" si="68"/>
        <v>235000</v>
      </c>
      <c r="AC95">
        <f t="shared" si="69"/>
        <v>4935</v>
      </c>
      <c r="AD95">
        <f t="shared" si="86"/>
        <v>4935</v>
      </c>
      <c r="AE95">
        <f t="shared" si="57"/>
        <v>0.34306569343065696</v>
      </c>
      <c r="AF95">
        <f t="shared" si="58"/>
        <v>0.34306569343065696</v>
      </c>
      <c r="AH95">
        <v>94</v>
      </c>
      <c r="AI95">
        <f t="shared" si="96"/>
        <v>9870</v>
      </c>
      <c r="AJ95">
        <f t="shared" si="70"/>
        <v>235000</v>
      </c>
      <c r="AK95">
        <f t="shared" si="71"/>
        <v>3948</v>
      </c>
      <c r="AL95">
        <f t="shared" si="72"/>
        <v>5922</v>
      </c>
      <c r="AM95">
        <f t="shared" si="97"/>
        <v>0.29467084639498431</v>
      </c>
      <c r="AN95">
        <f t="shared" si="60"/>
        <v>0.38524590163934425</v>
      </c>
      <c r="AQ95">
        <v>94</v>
      </c>
      <c r="AR95">
        <f t="shared" si="87"/>
        <v>6580</v>
      </c>
      <c r="AS95">
        <f t="shared" si="88"/>
        <v>164500</v>
      </c>
      <c r="AT95">
        <f t="shared" si="73"/>
        <v>3290</v>
      </c>
      <c r="AU95">
        <f t="shared" si="89"/>
        <v>3290</v>
      </c>
      <c r="AV95">
        <f t="shared" si="98"/>
        <v>0.25824175824175827</v>
      </c>
      <c r="AW95">
        <f t="shared" si="74"/>
        <v>4191459999.9999995</v>
      </c>
      <c r="AX95">
        <f t="shared" si="75"/>
        <v>0.63024734982332142</v>
      </c>
      <c r="AZ95">
        <v>94</v>
      </c>
      <c r="BA95">
        <f t="shared" si="90"/>
        <v>7520</v>
      </c>
      <c r="BB95">
        <f t="shared" si="91"/>
        <v>188000</v>
      </c>
      <c r="BC95">
        <f t="shared" si="76"/>
        <v>3760</v>
      </c>
      <c r="BD95">
        <f t="shared" si="92"/>
        <v>3760</v>
      </c>
      <c r="BE95">
        <f t="shared" si="99"/>
        <v>0.28463285389856169</v>
      </c>
      <c r="BF95">
        <f t="shared" si="77"/>
        <v>4966960000</v>
      </c>
      <c r="BG95">
        <f t="shared" si="78"/>
        <v>0.74685512367491158</v>
      </c>
      <c r="BI95">
        <v>94</v>
      </c>
      <c r="BJ95">
        <f t="shared" si="93"/>
        <v>9400</v>
      </c>
      <c r="BK95">
        <f t="shared" si="94"/>
        <v>235000</v>
      </c>
      <c r="BL95">
        <f t="shared" si="79"/>
        <v>4700</v>
      </c>
      <c r="BM95">
        <f t="shared" si="95"/>
        <v>4700</v>
      </c>
      <c r="BN95">
        <f t="shared" si="100"/>
        <v>0.33215547703180209</v>
      </c>
      <c r="BO95">
        <f t="shared" si="80"/>
        <v>6650500000.000001</v>
      </c>
      <c r="BP95">
        <v>1</v>
      </c>
    </row>
    <row r="96" spans="1:68" x14ac:dyDescent="0.2">
      <c r="A96">
        <v>95</v>
      </c>
      <c r="B96">
        <f t="shared" si="81"/>
        <v>9500</v>
      </c>
      <c r="C96">
        <f t="shared" si="82"/>
        <v>237500</v>
      </c>
      <c r="D96">
        <f t="shared" si="64"/>
        <v>4750</v>
      </c>
      <c r="E96">
        <f t="shared" si="83"/>
        <v>4750</v>
      </c>
      <c r="F96">
        <f t="shared" si="54"/>
        <v>0.33216783216783219</v>
      </c>
      <c r="R96">
        <v>95</v>
      </c>
      <c r="S96">
        <f t="shared" si="84"/>
        <v>9500</v>
      </c>
      <c r="T96">
        <f t="shared" si="65"/>
        <v>261250</v>
      </c>
      <c r="U96">
        <f t="shared" si="66"/>
        <v>5700</v>
      </c>
      <c r="V96">
        <f t="shared" si="67"/>
        <v>3800</v>
      </c>
      <c r="W96">
        <f t="shared" si="55"/>
        <v>0.3737704918032787</v>
      </c>
      <c r="X96">
        <f t="shared" si="56"/>
        <v>0.28464419475655428</v>
      </c>
      <c r="Z96">
        <v>95</v>
      </c>
      <c r="AA96">
        <f t="shared" si="85"/>
        <v>9975</v>
      </c>
      <c r="AB96">
        <f t="shared" si="68"/>
        <v>237500</v>
      </c>
      <c r="AC96">
        <f t="shared" si="69"/>
        <v>4987.5</v>
      </c>
      <c r="AD96">
        <f t="shared" si="86"/>
        <v>4987.5</v>
      </c>
      <c r="AE96">
        <f t="shared" si="57"/>
        <v>0.34307824591573516</v>
      </c>
      <c r="AF96">
        <f t="shared" si="58"/>
        <v>0.34307824591573516</v>
      </c>
      <c r="AH96">
        <v>95</v>
      </c>
      <c r="AI96">
        <f t="shared" si="96"/>
        <v>9975</v>
      </c>
      <c r="AJ96">
        <f t="shared" si="70"/>
        <v>237500</v>
      </c>
      <c r="AK96">
        <f t="shared" si="71"/>
        <v>3990</v>
      </c>
      <c r="AL96">
        <f t="shared" si="72"/>
        <v>5985</v>
      </c>
      <c r="AM96">
        <f t="shared" si="97"/>
        <v>0.29468242245199411</v>
      </c>
      <c r="AN96">
        <f t="shared" si="60"/>
        <v>0.38525909237206307</v>
      </c>
      <c r="AQ96">
        <v>95</v>
      </c>
      <c r="AR96">
        <f t="shared" si="87"/>
        <v>6650</v>
      </c>
      <c r="AS96">
        <f t="shared" si="88"/>
        <v>166250</v>
      </c>
      <c r="AT96">
        <f t="shared" si="73"/>
        <v>3325</v>
      </c>
      <c r="AU96">
        <f t="shared" si="89"/>
        <v>3325</v>
      </c>
      <c r="AV96">
        <f t="shared" si="98"/>
        <v>0.258252427184466</v>
      </c>
      <c r="AW96">
        <f t="shared" si="74"/>
        <v>4280937500.0000005</v>
      </c>
      <c r="AX96">
        <f t="shared" si="75"/>
        <v>0.63024475524475532</v>
      </c>
      <c r="AZ96">
        <v>95</v>
      </c>
      <c r="BA96">
        <f t="shared" si="90"/>
        <v>7600</v>
      </c>
      <c r="BB96">
        <f t="shared" si="91"/>
        <v>190000</v>
      </c>
      <c r="BC96">
        <f t="shared" si="76"/>
        <v>3800</v>
      </c>
      <c r="BD96">
        <f t="shared" si="92"/>
        <v>3800</v>
      </c>
      <c r="BE96">
        <f t="shared" si="99"/>
        <v>0.28464419475655428</v>
      </c>
      <c r="BF96">
        <f t="shared" si="77"/>
        <v>5073000000</v>
      </c>
      <c r="BG96">
        <f t="shared" si="78"/>
        <v>0.74685314685314685</v>
      </c>
      <c r="BI96">
        <v>95</v>
      </c>
      <c r="BJ96">
        <f t="shared" si="93"/>
        <v>9500</v>
      </c>
      <c r="BK96">
        <f t="shared" si="94"/>
        <v>237500</v>
      </c>
      <c r="BL96">
        <f t="shared" si="79"/>
        <v>4750</v>
      </c>
      <c r="BM96">
        <f t="shared" si="95"/>
        <v>4750</v>
      </c>
      <c r="BN96">
        <f t="shared" si="100"/>
        <v>0.33216783216783219</v>
      </c>
      <c r="BO96">
        <f t="shared" si="80"/>
        <v>6792500000</v>
      </c>
      <c r="BP96">
        <v>1</v>
      </c>
    </row>
    <row r="97" spans="1:68" x14ac:dyDescent="0.2">
      <c r="A97">
        <v>96</v>
      </c>
      <c r="B97">
        <f t="shared" si="81"/>
        <v>9600</v>
      </c>
      <c r="C97">
        <f t="shared" si="82"/>
        <v>240000</v>
      </c>
      <c r="D97">
        <f t="shared" si="64"/>
        <v>4800</v>
      </c>
      <c r="E97">
        <f t="shared" si="83"/>
        <v>4800</v>
      </c>
      <c r="F97">
        <f t="shared" si="54"/>
        <v>0.33217993079584773</v>
      </c>
      <c r="R97">
        <v>96</v>
      </c>
      <c r="S97">
        <f t="shared" si="84"/>
        <v>9600</v>
      </c>
      <c r="T97">
        <f t="shared" si="65"/>
        <v>264000</v>
      </c>
      <c r="U97">
        <f t="shared" si="66"/>
        <v>5760</v>
      </c>
      <c r="V97">
        <f t="shared" si="67"/>
        <v>3840</v>
      </c>
      <c r="W97">
        <f t="shared" si="55"/>
        <v>0.37378325762491887</v>
      </c>
      <c r="X97">
        <f t="shared" si="56"/>
        <v>0.28465530022238694</v>
      </c>
      <c r="Z97">
        <v>96</v>
      </c>
      <c r="AA97">
        <f t="shared" si="85"/>
        <v>10080</v>
      </c>
      <c r="AB97">
        <f t="shared" si="68"/>
        <v>240000</v>
      </c>
      <c r="AC97">
        <f t="shared" si="69"/>
        <v>5040</v>
      </c>
      <c r="AD97">
        <f t="shared" si="86"/>
        <v>5040</v>
      </c>
      <c r="AE97">
        <f t="shared" si="57"/>
        <v>0.34309053778080328</v>
      </c>
      <c r="AF97">
        <f t="shared" si="58"/>
        <v>0.34309053778080328</v>
      </c>
      <c r="AH97">
        <v>96</v>
      </c>
      <c r="AI97">
        <f t="shared" si="96"/>
        <v>10080</v>
      </c>
      <c r="AJ97">
        <f t="shared" si="70"/>
        <v>240000</v>
      </c>
      <c r="AK97">
        <f t="shared" si="71"/>
        <v>4032</v>
      </c>
      <c r="AL97">
        <f t="shared" si="72"/>
        <v>6048</v>
      </c>
      <c r="AM97">
        <f t="shared" si="97"/>
        <v>0.29469375822248212</v>
      </c>
      <c r="AN97">
        <f t="shared" si="60"/>
        <v>0.38527200917314308</v>
      </c>
      <c r="AQ97">
        <v>96</v>
      </c>
      <c r="AR97">
        <f t="shared" si="87"/>
        <v>6720</v>
      </c>
      <c r="AS97">
        <f t="shared" si="88"/>
        <v>168000</v>
      </c>
      <c r="AT97">
        <f t="shared" si="73"/>
        <v>3360</v>
      </c>
      <c r="AU97">
        <f t="shared" si="89"/>
        <v>3360</v>
      </c>
      <c r="AV97">
        <f t="shared" si="98"/>
        <v>0.25826287471176018</v>
      </c>
      <c r="AW97">
        <f t="shared" si="74"/>
        <v>4371360000</v>
      </c>
      <c r="AX97">
        <f t="shared" si="75"/>
        <v>0.63024221453287199</v>
      </c>
      <c r="AZ97">
        <v>96</v>
      </c>
      <c r="BA97">
        <f t="shared" si="90"/>
        <v>7680</v>
      </c>
      <c r="BB97">
        <f t="shared" si="91"/>
        <v>192000</v>
      </c>
      <c r="BC97">
        <f t="shared" si="76"/>
        <v>3840</v>
      </c>
      <c r="BD97">
        <f t="shared" si="92"/>
        <v>3840</v>
      </c>
      <c r="BE97">
        <f t="shared" si="99"/>
        <v>0.28465530022238694</v>
      </c>
      <c r="BF97">
        <f t="shared" si="77"/>
        <v>5180160000</v>
      </c>
      <c r="BG97">
        <f t="shared" si="78"/>
        <v>0.74685121107266439</v>
      </c>
      <c r="BI97">
        <v>96</v>
      </c>
      <c r="BJ97">
        <f t="shared" si="93"/>
        <v>9600</v>
      </c>
      <c r="BK97">
        <f t="shared" si="94"/>
        <v>240000</v>
      </c>
      <c r="BL97">
        <f t="shared" si="79"/>
        <v>4800</v>
      </c>
      <c r="BM97">
        <f t="shared" si="95"/>
        <v>4800</v>
      </c>
      <c r="BN97">
        <f t="shared" si="100"/>
        <v>0.33217993079584773</v>
      </c>
      <c r="BO97">
        <f t="shared" si="80"/>
        <v>6936000000</v>
      </c>
      <c r="BP97">
        <v>1</v>
      </c>
    </row>
    <row r="98" spans="1:68" x14ac:dyDescent="0.2">
      <c r="A98">
        <v>97</v>
      </c>
      <c r="B98">
        <f t="shared" si="81"/>
        <v>9700</v>
      </c>
      <c r="C98">
        <f t="shared" si="82"/>
        <v>242500</v>
      </c>
      <c r="D98">
        <f t="shared" si="64"/>
        <v>4850</v>
      </c>
      <c r="E98">
        <f t="shared" si="83"/>
        <v>4850</v>
      </c>
      <c r="F98">
        <f t="shared" si="54"/>
        <v>0.3321917808219178</v>
      </c>
      <c r="R98">
        <v>97</v>
      </c>
      <c r="S98">
        <f t="shared" si="84"/>
        <v>9700</v>
      </c>
      <c r="T98">
        <f t="shared" si="65"/>
        <v>266750</v>
      </c>
      <c r="U98">
        <f t="shared" si="66"/>
        <v>5820</v>
      </c>
      <c r="V98">
        <f t="shared" si="67"/>
        <v>3880</v>
      </c>
      <c r="W98">
        <f t="shared" si="55"/>
        <v>0.37379576107899809</v>
      </c>
      <c r="X98">
        <f t="shared" si="56"/>
        <v>0.28466617754952311</v>
      </c>
      <c r="Z98">
        <v>97</v>
      </c>
      <c r="AA98">
        <f t="shared" si="85"/>
        <v>10185</v>
      </c>
      <c r="AB98">
        <f t="shared" si="68"/>
        <v>242500</v>
      </c>
      <c r="AC98">
        <f t="shared" si="69"/>
        <v>5092.5</v>
      </c>
      <c r="AD98">
        <f t="shared" si="86"/>
        <v>5092.5</v>
      </c>
      <c r="AE98">
        <f t="shared" si="57"/>
        <v>0.34310257705912078</v>
      </c>
      <c r="AF98">
        <f t="shared" si="58"/>
        <v>0.34310257705912078</v>
      </c>
      <c r="AH98">
        <v>97</v>
      </c>
      <c r="AI98">
        <f t="shared" si="96"/>
        <v>10185</v>
      </c>
      <c r="AJ98">
        <f t="shared" si="70"/>
        <v>242500</v>
      </c>
      <c r="AK98">
        <f t="shared" si="71"/>
        <v>4074</v>
      </c>
      <c r="AL98">
        <f t="shared" si="72"/>
        <v>6111</v>
      </c>
      <c r="AM98">
        <f t="shared" si="97"/>
        <v>0.2947048611111111</v>
      </c>
      <c r="AN98">
        <f t="shared" si="60"/>
        <v>0.38528466048798943</v>
      </c>
      <c r="AQ98">
        <v>97</v>
      </c>
      <c r="AR98">
        <f t="shared" si="87"/>
        <v>6790</v>
      </c>
      <c r="AS98">
        <f t="shared" si="88"/>
        <v>169750</v>
      </c>
      <c r="AT98">
        <f t="shared" si="73"/>
        <v>3395</v>
      </c>
      <c r="AU98">
        <f t="shared" si="89"/>
        <v>3395</v>
      </c>
      <c r="AV98">
        <f t="shared" si="98"/>
        <v>0.25827310764549261</v>
      </c>
      <c r="AW98">
        <f t="shared" si="74"/>
        <v>4462727500</v>
      </c>
      <c r="AX98">
        <f t="shared" si="75"/>
        <v>0.63023972602739731</v>
      </c>
      <c r="AZ98">
        <v>97</v>
      </c>
      <c r="BA98">
        <f t="shared" si="90"/>
        <v>7760</v>
      </c>
      <c r="BB98">
        <f t="shared" si="91"/>
        <v>194000</v>
      </c>
      <c r="BC98">
        <f t="shared" si="76"/>
        <v>3880</v>
      </c>
      <c r="BD98">
        <f t="shared" si="92"/>
        <v>3880</v>
      </c>
      <c r="BE98">
        <f t="shared" si="99"/>
        <v>0.28466617754952311</v>
      </c>
      <c r="BF98">
        <f t="shared" si="77"/>
        <v>5288440000</v>
      </c>
      <c r="BG98">
        <f t="shared" si="78"/>
        <v>0.74684931506849317</v>
      </c>
      <c r="BI98">
        <v>97</v>
      </c>
      <c r="BJ98">
        <f t="shared" si="93"/>
        <v>9700</v>
      </c>
      <c r="BK98">
        <f t="shared" si="94"/>
        <v>242500</v>
      </c>
      <c r="BL98">
        <f t="shared" si="79"/>
        <v>4850</v>
      </c>
      <c r="BM98">
        <f t="shared" si="95"/>
        <v>4850</v>
      </c>
      <c r="BN98">
        <f t="shared" si="100"/>
        <v>0.3321917808219178</v>
      </c>
      <c r="BO98">
        <f t="shared" si="80"/>
        <v>7081000000</v>
      </c>
      <c r="BP98">
        <v>1</v>
      </c>
    </row>
    <row r="99" spans="1:68" x14ac:dyDescent="0.2">
      <c r="A99">
        <v>98</v>
      </c>
      <c r="B99">
        <f t="shared" si="81"/>
        <v>9800</v>
      </c>
      <c r="C99">
        <f t="shared" si="82"/>
        <v>245000</v>
      </c>
      <c r="D99">
        <f t="shared" si="64"/>
        <v>4900</v>
      </c>
      <c r="E99">
        <f t="shared" si="83"/>
        <v>4900</v>
      </c>
      <c r="F99">
        <f t="shared" si="54"/>
        <v>0.33220338983050846</v>
      </c>
      <c r="R99">
        <v>98</v>
      </c>
      <c r="S99">
        <f t="shared" si="84"/>
        <v>9800</v>
      </c>
      <c r="T99">
        <f t="shared" si="65"/>
        <v>269500</v>
      </c>
      <c r="U99">
        <f t="shared" si="66"/>
        <v>5880</v>
      </c>
      <c r="V99">
        <f t="shared" si="67"/>
        <v>3920</v>
      </c>
      <c r="W99">
        <f t="shared" si="55"/>
        <v>0.37380801017164655</v>
      </c>
      <c r="X99">
        <f t="shared" si="56"/>
        <v>0.28467683369644153</v>
      </c>
      <c r="Z99">
        <v>98</v>
      </c>
      <c r="AA99">
        <f t="shared" si="85"/>
        <v>10290</v>
      </c>
      <c r="AB99">
        <f t="shared" si="68"/>
        <v>245000</v>
      </c>
      <c r="AC99">
        <f t="shared" si="69"/>
        <v>5145</v>
      </c>
      <c r="AD99">
        <f t="shared" si="86"/>
        <v>5145</v>
      </c>
      <c r="AE99">
        <f t="shared" si="57"/>
        <v>0.3431143714571524</v>
      </c>
      <c r="AF99">
        <f t="shared" si="58"/>
        <v>0.3431143714571524</v>
      </c>
      <c r="AH99">
        <v>98</v>
      </c>
      <c r="AI99">
        <f t="shared" si="96"/>
        <v>10290</v>
      </c>
      <c r="AJ99">
        <f t="shared" si="70"/>
        <v>245000</v>
      </c>
      <c r="AK99">
        <f t="shared" si="71"/>
        <v>4116</v>
      </c>
      <c r="AL99">
        <f t="shared" si="72"/>
        <v>6174</v>
      </c>
      <c r="AM99">
        <f t="shared" si="97"/>
        <v>0.2947157382213948</v>
      </c>
      <c r="AN99">
        <f t="shared" si="60"/>
        <v>0.38529705441837242</v>
      </c>
      <c r="AQ99">
        <v>98</v>
      </c>
      <c r="AR99">
        <f t="shared" si="87"/>
        <v>6860</v>
      </c>
      <c r="AS99">
        <f t="shared" si="88"/>
        <v>171500</v>
      </c>
      <c r="AT99">
        <f t="shared" si="73"/>
        <v>3430</v>
      </c>
      <c r="AU99">
        <f t="shared" si="89"/>
        <v>3430</v>
      </c>
      <c r="AV99">
        <f t="shared" si="98"/>
        <v>0.25828313253012047</v>
      </c>
      <c r="AW99">
        <f t="shared" si="74"/>
        <v>4555040000</v>
      </c>
      <c r="AX99">
        <f t="shared" si="75"/>
        <v>0.63023728813559321</v>
      </c>
      <c r="AZ99">
        <v>98</v>
      </c>
      <c r="BA99">
        <f t="shared" si="90"/>
        <v>7840</v>
      </c>
      <c r="BB99">
        <f t="shared" si="91"/>
        <v>196000</v>
      </c>
      <c r="BC99">
        <f t="shared" si="76"/>
        <v>3920</v>
      </c>
      <c r="BD99">
        <f t="shared" si="92"/>
        <v>3920</v>
      </c>
      <c r="BE99">
        <f t="shared" si="99"/>
        <v>0.28467683369644153</v>
      </c>
      <c r="BF99">
        <f t="shared" si="77"/>
        <v>5397840000</v>
      </c>
      <c r="BG99">
        <f t="shared" si="78"/>
        <v>0.74684745762711868</v>
      </c>
      <c r="BI99">
        <v>98</v>
      </c>
      <c r="BJ99">
        <f t="shared" si="93"/>
        <v>9800</v>
      </c>
      <c r="BK99">
        <f t="shared" si="94"/>
        <v>245000</v>
      </c>
      <c r="BL99">
        <f t="shared" si="79"/>
        <v>4900</v>
      </c>
      <c r="BM99">
        <f t="shared" si="95"/>
        <v>4900</v>
      </c>
      <c r="BN99">
        <f t="shared" si="100"/>
        <v>0.33220338983050846</v>
      </c>
      <c r="BO99">
        <f t="shared" si="80"/>
        <v>7227500000</v>
      </c>
      <c r="BP99">
        <v>1</v>
      </c>
    </row>
    <row r="100" spans="1:68" x14ac:dyDescent="0.2">
      <c r="A100">
        <v>99</v>
      </c>
      <c r="B100">
        <f t="shared" si="81"/>
        <v>9900</v>
      </c>
      <c r="C100">
        <f t="shared" si="82"/>
        <v>247500</v>
      </c>
      <c r="D100">
        <f t="shared" si="64"/>
        <v>4950</v>
      </c>
      <c r="E100">
        <f t="shared" si="83"/>
        <v>4950</v>
      </c>
      <c r="F100">
        <f t="shared" si="54"/>
        <v>0.33221476510067116</v>
      </c>
      <c r="R100">
        <v>99</v>
      </c>
      <c r="S100">
        <f t="shared" si="84"/>
        <v>9900</v>
      </c>
      <c r="T100">
        <f t="shared" si="65"/>
        <v>272250</v>
      </c>
      <c r="U100">
        <f t="shared" si="66"/>
        <v>5940</v>
      </c>
      <c r="V100">
        <f t="shared" si="67"/>
        <v>3960</v>
      </c>
      <c r="W100">
        <f t="shared" si="55"/>
        <v>0.37382001258653241</v>
      </c>
      <c r="X100">
        <f t="shared" si="56"/>
        <v>0.28468727534148097</v>
      </c>
      <c r="Z100">
        <v>99</v>
      </c>
      <c r="AA100">
        <f t="shared" si="85"/>
        <v>10395</v>
      </c>
      <c r="AB100">
        <f t="shared" si="68"/>
        <v>247500</v>
      </c>
      <c r="AC100">
        <f t="shared" si="69"/>
        <v>5197.5</v>
      </c>
      <c r="AD100">
        <f t="shared" si="86"/>
        <v>5197.5</v>
      </c>
      <c r="AE100">
        <f t="shared" si="57"/>
        <v>0.3431259283710183</v>
      </c>
      <c r="AF100">
        <f t="shared" si="58"/>
        <v>0.3431259283710183</v>
      </c>
      <c r="AH100">
        <v>99</v>
      </c>
      <c r="AI100">
        <v>124</v>
      </c>
      <c r="AJ100">
        <f t="shared" si="70"/>
        <v>247500</v>
      </c>
      <c r="AK100">
        <f t="shared" si="71"/>
        <v>49.6</v>
      </c>
      <c r="AL100">
        <f t="shared" si="72"/>
        <v>74.400000000000006</v>
      </c>
      <c r="AM100">
        <f t="shared" si="97"/>
        <v>4.9601984079363174E-3</v>
      </c>
      <c r="AN100">
        <f t="shared" si="60"/>
        <v>7.4218905869677994E-3</v>
      </c>
      <c r="AQ100">
        <v>99</v>
      </c>
      <c r="AR100">
        <f t="shared" si="87"/>
        <v>6930</v>
      </c>
      <c r="AS100">
        <f t="shared" si="88"/>
        <v>173250</v>
      </c>
      <c r="AT100">
        <f t="shared" si="73"/>
        <v>3465</v>
      </c>
      <c r="AU100">
        <f t="shared" si="89"/>
        <v>3465</v>
      </c>
      <c r="AV100">
        <f t="shared" si="98"/>
        <v>0.25829295564666416</v>
      </c>
      <c r="AW100">
        <f t="shared" si="74"/>
        <v>4648297500</v>
      </c>
      <c r="AX100">
        <f t="shared" si="75"/>
        <v>0.63023489932885901</v>
      </c>
      <c r="AZ100">
        <v>99</v>
      </c>
      <c r="BA100">
        <f t="shared" si="90"/>
        <v>7920</v>
      </c>
      <c r="BB100">
        <f t="shared" si="91"/>
        <v>198000</v>
      </c>
      <c r="BC100">
        <f t="shared" si="76"/>
        <v>3960</v>
      </c>
      <c r="BD100">
        <f t="shared" si="92"/>
        <v>3960</v>
      </c>
      <c r="BE100">
        <f t="shared" si="99"/>
        <v>0.28468727534148097</v>
      </c>
      <c r="BF100">
        <f t="shared" si="77"/>
        <v>5508360000</v>
      </c>
      <c r="BG100">
        <f t="shared" si="78"/>
        <v>0.74684563758389266</v>
      </c>
      <c r="BI100">
        <v>99</v>
      </c>
      <c r="BJ100">
        <f t="shared" si="93"/>
        <v>9900</v>
      </c>
      <c r="BK100">
        <f t="shared" si="94"/>
        <v>247500</v>
      </c>
      <c r="BL100">
        <f t="shared" si="79"/>
        <v>4950</v>
      </c>
      <c r="BM100">
        <f t="shared" si="95"/>
        <v>4950</v>
      </c>
      <c r="BN100">
        <f t="shared" si="100"/>
        <v>0.33221476510067116</v>
      </c>
      <c r="BO100">
        <f t="shared" si="80"/>
        <v>7375500000</v>
      </c>
      <c r="BP100">
        <v>1</v>
      </c>
    </row>
    <row r="101" spans="1:68" x14ac:dyDescent="0.2">
      <c r="A101">
        <v>100</v>
      </c>
      <c r="B101">
        <f t="shared" si="81"/>
        <v>10000</v>
      </c>
      <c r="C101">
        <f t="shared" si="82"/>
        <v>250000</v>
      </c>
      <c r="D101">
        <f t="shared" si="64"/>
        <v>5000</v>
      </c>
      <c r="E101">
        <f t="shared" si="83"/>
        <v>5000</v>
      </c>
      <c r="F101">
        <f t="shared" si="54"/>
        <v>0.33222591362126247</v>
      </c>
      <c r="R101">
        <v>100</v>
      </c>
      <c r="S101">
        <f t="shared" si="84"/>
        <v>10000</v>
      </c>
      <c r="T101">
        <f t="shared" si="65"/>
        <v>275000</v>
      </c>
      <c r="U101">
        <f t="shared" si="66"/>
        <v>6000</v>
      </c>
      <c r="V101">
        <f t="shared" si="67"/>
        <v>4000</v>
      </c>
      <c r="W101">
        <f t="shared" si="55"/>
        <v>0.37383177570093457</v>
      </c>
      <c r="X101">
        <f t="shared" si="56"/>
        <v>0.28469750889679718</v>
      </c>
      <c r="Z101">
        <v>100</v>
      </c>
      <c r="AA101">
        <f t="shared" si="85"/>
        <v>10500</v>
      </c>
      <c r="AB101">
        <f t="shared" si="68"/>
        <v>250000</v>
      </c>
      <c r="AC101">
        <f t="shared" si="69"/>
        <v>5250</v>
      </c>
      <c r="AD101">
        <f t="shared" si="86"/>
        <v>5250</v>
      </c>
      <c r="AE101">
        <f t="shared" si="57"/>
        <v>0.34313725490196079</v>
      </c>
      <c r="AF101">
        <f t="shared" si="58"/>
        <v>0.34313725490196079</v>
      </c>
      <c r="AH101">
        <v>100</v>
      </c>
      <c r="AI101">
        <f>AH101*$AA$2</f>
        <v>10500</v>
      </c>
      <c r="AJ101">
        <f t="shared" si="70"/>
        <v>250000</v>
      </c>
      <c r="AK101">
        <f t="shared" si="71"/>
        <v>4200</v>
      </c>
      <c r="AL101">
        <f t="shared" si="72"/>
        <v>6300</v>
      </c>
      <c r="AM101">
        <f t="shared" si="97"/>
        <v>0.29473684210526313</v>
      </c>
      <c r="AN101">
        <f t="shared" si="60"/>
        <v>0.38532110091743121</v>
      </c>
      <c r="AQ101">
        <v>100</v>
      </c>
      <c r="AR101">
        <f t="shared" si="87"/>
        <v>7000</v>
      </c>
      <c r="AS101">
        <f t="shared" si="88"/>
        <v>175000</v>
      </c>
      <c r="AT101">
        <f t="shared" si="73"/>
        <v>3500</v>
      </c>
      <c r="AU101">
        <f t="shared" si="89"/>
        <v>3500</v>
      </c>
      <c r="AV101">
        <f t="shared" si="98"/>
        <v>0.25830258302583026</v>
      </c>
      <c r="AW101">
        <f t="shared" si="74"/>
        <v>4742500000</v>
      </c>
      <c r="AX101">
        <f t="shared" si="75"/>
        <v>0.63023255813953494</v>
      </c>
      <c r="AZ101">
        <v>100</v>
      </c>
      <c r="BA101">
        <f t="shared" si="90"/>
        <v>8000</v>
      </c>
      <c r="BB101">
        <f t="shared" si="91"/>
        <v>200000</v>
      </c>
      <c r="BC101">
        <f t="shared" si="76"/>
        <v>4000</v>
      </c>
      <c r="BD101">
        <f t="shared" si="92"/>
        <v>4000</v>
      </c>
      <c r="BE101">
        <f t="shared" si="99"/>
        <v>0.28469750889679718</v>
      </c>
      <c r="BF101">
        <f t="shared" si="77"/>
        <v>5619999999.999999</v>
      </c>
      <c r="BG101">
        <f t="shared" si="78"/>
        <v>0.74684385382059792</v>
      </c>
      <c r="BI101">
        <v>100</v>
      </c>
      <c r="BJ101">
        <f t="shared" si="93"/>
        <v>10000</v>
      </c>
      <c r="BK101">
        <f t="shared" si="94"/>
        <v>250000</v>
      </c>
      <c r="BL101">
        <f t="shared" si="79"/>
        <v>5000</v>
      </c>
      <c r="BM101">
        <f t="shared" si="95"/>
        <v>5000</v>
      </c>
      <c r="BN101">
        <f t="shared" si="100"/>
        <v>0.33222591362126247</v>
      </c>
      <c r="BO101">
        <f t="shared" si="80"/>
        <v>7525000000</v>
      </c>
      <c r="BP101">
        <v>1</v>
      </c>
    </row>
  </sheetData>
  <phoneticPr fontId="12" type="noConversion"/>
  <conditionalFormatting sqref="P43:Q53 J44:J54 K48:O58 K59:L67 N59:N67">
    <cfRule type="containsText" dxfId="15" priority="4" operator="containsText" text="未开始">
      <formula>NOT(ISERROR(SEARCH("未开始",J43)))</formula>
    </cfRule>
    <cfRule type="containsText" dxfId="14" priority="5" operator="containsText" text="制作中">
      <formula>NOT(ISERROR(SEARCH("制作中",J43)))</formula>
    </cfRule>
    <cfRule type="containsText" dxfId="13" priority="6" operator="containsText" text="完成">
      <formula>NOT(ISERROR(SEARCH("完成",J43)))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B1:AD128"/>
  <sheetViews>
    <sheetView topLeftCell="A4" zoomScaleNormal="100" workbookViewId="0">
      <selection activeCell="P37" sqref="P37"/>
    </sheetView>
  </sheetViews>
  <sheetFormatPr defaultColWidth="9" defaultRowHeight="14.25" x14ac:dyDescent="0.2"/>
  <cols>
    <col min="1" max="1" width="9" customWidth="1"/>
    <col min="10" max="10" width="9" style="1"/>
    <col min="14" max="14" width="4.5" style="1" customWidth="1"/>
    <col min="15" max="15" width="6.25" customWidth="1"/>
    <col min="16" max="17" width="5.25" customWidth="1"/>
    <col min="18" max="18" width="4.5" style="1" customWidth="1"/>
    <col min="19" max="19" width="5.25" customWidth="1"/>
    <col min="20" max="20" width="7.125" customWidth="1"/>
    <col min="22" max="22" width="8.875" customWidth="1"/>
    <col min="23" max="23" width="4.5" customWidth="1"/>
    <col min="25" max="25" width="5.25" customWidth="1"/>
    <col min="26" max="26" width="11.75" customWidth="1"/>
    <col min="28" max="28" width="13.875" customWidth="1"/>
  </cols>
  <sheetData>
    <row r="1" spans="2:30" x14ac:dyDescent="0.2">
      <c r="L1" s="13" t="s">
        <v>238</v>
      </c>
    </row>
    <row r="2" spans="2:30" x14ac:dyDescent="0.2">
      <c r="B2" s="10" t="s">
        <v>239</v>
      </c>
      <c r="C2" s="10" t="s">
        <v>240</v>
      </c>
      <c r="D2" s="10" t="s">
        <v>241</v>
      </c>
      <c r="E2" s="10" t="s">
        <v>242</v>
      </c>
      <c r="F2" s="10" t="s">
        <v>243</v>
      </c>
      <c r="G2" s="10" t="s">
        <v>244</v>
      </c>
      <c r="H2" s="66" t="s">
        <v>245</v>
      </c>
      <c r="I2" s="66" t="s">
        <v>246</v>
      </c>
    </row>
    <row r="3" spans="2:30" x14ac:dyDescent="0.2">
      <c r="B3" t="s">
        <v>247</v>
      </c>
      <c r="C3">
        <v>1</v>
      </c>
      <c r="D3">
        <f>COUNTIF($C$29:$C$112,B3)</f>
        <v>64</v>
      </c>
      <c r="E3">
        <v>1.25</v>
      </c>
      <c r="F3">
        <v>1</v>
      </c>
      <c r="G3">
        <f>C3*D3*E3</f>
        <v>80</v>
      </c>
      <c r="H3" s="53">
        <v>1</v>
      </c>
      <c r="I3" s="53">
        <f>1/F3*C3*H3</f>
        <v>1</v>
      </c>
      <c r="L3" s="16" t="s">
        <v>248</v>
      </c>
      <c r="O3" s="2" t="s">
        <v>249</v>
      </c>
      <c r="P3" s="2" t="s">
        <v>250</v>
      </c>
      <c r="Q3" s="67" t="s">
        <v>251</v>
      </c>
      <c r="R3" s="67" t="s">
        <v>252</v>
      </c>
      <c r="S3" s="2" t="s">
        <v>253</v>
      </c>
      <c r="T3" s="2" t="s">
        <v>254</v>
      </c>
      <c r="U3" s="67" t="s">
        <v>255</v>
      </c>
      <c r="V3" s="67" t="s">
        <v>256</v>
      </c>
      <c r="W3" s="2" t="s">
        <v>257</v>
      </c>
      <c r="X3" s="2" t="s">
        <v>258</v>
      </c>
      <c r="Y3" s="67" t="s">
        <v>259</v>
      </c>
      <c r="Z3" s="2" t="s">
        <v>260</v>
      </c>
      <c r="AA3" s="2" t="s">
        <v>261</v>
      </c>
    </row>
    <row r="4" spans="2:30" x14ac:dyDescent="0.2">
      <c r="B4" t="s">
        <v>262</v>
      </c>
      <c r="C4">
        <v>2.5</v>
      </c>
      <c r="D4">
        <f>COUNTIF($C$29:$C$112,B4)</f>
        <v>8</v>
      </c>
      <c r="E4">
        <v>1.5</v>
      </c>
      <c r="F4">
        <v>10</v>
      </c>
      <c r="G4">
        <f>C4*D4*E4</f>
        <v>30</v>
      </c>
      <c r="H4" s="53">
        <v>2.5</v>
      </c>
      <c r="I4" s="53">
        <f>1/F4*C4*H4</f>
        <v>0.625</v>
      </c>
      <c r="Q4" s="68"/>
      <c r="R4" s="69"/>
      <c r="U4" s="68"/>
      <c r="V4" s="68"/>
      <c r="Y4" s="68"/>
    </row>
    <row r="5" spans="2:30" x14ac:dyDescent="0.2">
      <c r="B5" t="s">
        <v>263</v>
      </c>
      <c r="C5">
        <v>1.5</v>
      </c>
      <c r="D5">
        <f>COUNTIF($C$29:$C$112,B5)</f>
        <v>8</v>
      </c>
      <c r="E5">
        <v>1.5</v>
      </c>
      <c r="F5">
        <v>10</v>
      </c>
      <c r="G5">
        <f>C5*D5*E5</f>
        <v>18</v>
      </c>
      <c r="H5" s="53">
        <v>1.5</v>
      </c>
      <c r="I5" s="53">
        <f>1/F5*C5*H5</f>
        <v>0.22500000000000003</v>
      </c>
      <c r="L5" s="29" t="s">
        <v>251</v>
      </c>
      <c r="M5" s="29">
        <f>SUM(T5:T11)</f>
        <v>100.28</v>
      </c>
      <c r="O5" t="s">
        <v>247</v>
      </c>
      <c r="P5">
        <v>1</v>
      </c>
      <c r="Q5" s="68">
        <v>0.51</v>
      </c>
      <c r="R5" s="69"/>
      <c r="S5">
        <v>16</v>
      </c>
      <c r="T5">
        <f>Q5*S5</f>
        <v>8.16</v>
      </c>
      <c r="U5" s="68">
        <v>1</v>
      </c>
      <c r="V5" s="68">
        <v>1</v>
      </c>
      <c r="W5">
        <v>1.2</v>
      </c>
      <c r="X5">
        <f t="shared" ref="X5:X11" si="0">W5*Q5*S5</f>
        <v>9.7919999999999998</v>
      </c>
      <c r="Y5" s="68">
        <v>1</v>
      </c>
      <c r="Z5">
        <f>W5*Q5/Y5</f>
        <v>0.61199999999999999</v>
      </c>
      <c r="AA5">
        <f>X5*U5</f>
        <v>9.7919999999999998</v>
      </c>
    </row>
    <row r="6" spans="2:30" x14ac:dyDescent="0.2">
      <c r="B6" t="s">
        <v>264</v>
      </c>
      <c r="C6">
        <v>5</v>
      </c>
      <c r="D6">
        <f>COUNTIF($C$29:$C$112,B6)</f>
        <v>4</v>
      </c>
      <c r="E6">
        <v>1.5</v>
      </c>
      <c r="F6">
        <v>20</v>
      </c>
      <c r="G6">
        <f>C6*D6*E6</f>
        <v>30</v>
      </c>
      <c r="H6" s="53">
        <v>1.5</v>
      </c>
      <c r="I6" s="53">
        <f>1/F6*C6*H6</f>
        <v>0.375</v>
      </c>
      <c r="M6" s="1"/>
      <c r="O6" t="s">
        <v>247</v>
      </c>
      <c r="P6">
        <v>2</v>
      </c>
      <c r="Q6" s="68">
        <v>0.53</v>
      </c>
      <c r="R6" s="69"/>
      <c r="S6">
        <v>16</v>
      </c>
      <c r="T6">
        <f t="shared" ref="T6:T11" si="1">Q6*S6</f>
        <v>8.48</v>
      </c>
      <c r="U6" s="68">
        <v>1</v>
      </c>
      <c r="V6" s="68">
        <v>1</v>
      </c>
      <c r="W6">
        <v>1.2</v>
      </c>
      <c r="X6">
        <f t="shared" si="0"/>
        <v>10.176</v>
      </c>
      <c r="Y6" s="68">
        <v>1</v>
      </c>
      <c r="Z6">
        <f t="shared" ref="Z6:Z11" si="2">W6*Q6/Y6</f>
        <v>0.63600000000000001</v>
      </c>
      <c r="AA6">
        <f t="shared" ref="AA6:AA11" si="3">X6*U6</f>
        <v>10.176</v>
      </c>
    </row>
    <row r="7" spans="2:30" x14ac:dyDescent="0.2">
      <c r="B7" t="s">
        <v>265</v>
      </c>
      <c r="C7">
        <v>1.2</v>
      </c>
      <c r="L7" s="16" t="s">
        <v>258</v>
      </c>
      <c r="M7" s="29">
        <f>SUM(X5:X11)*$D$27/M5</f>
        <v>213.9098524132429</v>
      </c>
      <c r="O7" t="s">
        <v>247</v>
      </c>
      <c r="P7">
        <v>3</v>
      </c>
      <c r="Q7" s="68">
        <v>0.71</v>
      </c>
      <c r="R7" s="69"/>
      <c r="S7">
        <v>16</v>
      </c>
      <c r="T7">
        <f t="shared" si="1"/>
        <v>11.36</v>
      </c>
      <c r="U7" s="68">
        <v>1.5</v>
      </c>
      <c r="V7" s="68">
        <v>1</v>
      </c>
      <c r="W7">
        <v>1.2</v>
      </c>
      <c r="X7">
        <f t="shared" si="0"/>
        <v>13.632</v>
      </c>
      <c r="Y7" s="68">
        <v>1</v>
      </c>
      <c r="Z7">
        <f t="shared" si="2"/>
        <v>0.85199999999999998</v>
      </c>
      <c r="AA7">
        <f t="shared" si="3"/>
        <v>20.448</v>
      </c>
    </row>
    <row r="8" spans="2:30" x14ac:dyDescent="0.2">
      <c r="B8" t="s">
        <v>266</v>
      </c>
      <c r="G8">
        <f>SUM(G3:G6)</f>
        <v>158</v>
      </c>
      <c r="M8" s="1"/>
      <c r="O8" t="s">
        <v>247</v>
      </c>
      <c r="P8">
        <v>4</v>
      </c>
      <c r="Q8" s="68">
        <v>1</v>
      </c>
      <c r="R8" s="69"/>
      <c r="S8">
        <v>16</v>
      </c>
      <c r="T8">
        <f t="shared" si="1"/>
        <v>16</v>
      </c>
      <c r="U8" s="68">
        <v>1</v>
      </c>
      <c r="V8" s="68">
        <v>1.5</v>
      </c>
      <c r="W8">
        <v>1.2</v>
      </c>
      <c r="X8">
        <f t="shared" si="0"/>
        <v>19.2</v>
      </c>
      <c r="Y8" s="68">
        <v>1</v>
      </c>
      <c r="Z8">
        <f t="shared" si="2"/>
        <v>1.2</v>
      </c>
      <c r="AA8">
        <f t="shared" si="3"/>
        <v>19.2</v>
      </c>
    </row>
    <row r="9" spans="2:30" x14ac:dyDescent="0.2">
      <c r="L9" s="29" t="s">
        <v>267</v>
      </c>
      <c r="M9" s="29">
        <f t="array" ref="M9">SUM(U5:U11*X5:X11)*$D$27/M5</f>
        <v>227.43278819305945</v>
      </c>
      <c r="O9" t="s">
        <v>262</v>
      </c>
      <c r="P9">
        <v>1</v>
      </c>
      <c r="Q9" s="68">
        <v>3.41</v>
      </c>
      <c r="R9" s="69">
        <v>18</v>
      </c>
      <c r="S9">
        <v>8</v>
      </c>
      <c r="T9">
        <f t="shared" si="1"/>
        <v>27.28</v>
      </c>
      <c r="U9" s="68">
        <v>1</v>
      </c>
      <c r="V9" s="68">
        <v>6.6</v>
      </c>
      <c r="W9">
        <v>1.8</v>
      </c>
      <c r="X9">
        <f t="shared" si="0"/>
        <v>49.104000000000006</v>
      </c>
      <c r="Y9" s="68">
        <v>8</v>
      </c>
      <c r="Z9">
        <f t="shared" si="2"/>
        <v>0.7672500000000001</v>
      </c>
      <c r="AA9">
        <f t="shared" si="3"/>
        <v>49.104000000000006</v>
      </c>
    </row>
    <row r="10" spans="2:30" x14ac:dyDescent="0.2">
      <c r="O10" t="s">
        <v>263</v>
      </c>
      <c r="P10">
        <v>1</v>
      </c>
      <c r="Q10" s="68">
        <v>1.06</v>
      </c>
      <c r="R10" s="69">
        <v>8</v>
      </c>
      <c r="S10">
        <v>8</v>
      </c>
      <c r="T10">
        <f t="shared" si="1"/>
        <v>8.48</v>
      </c>
      <c r="U10" s="68">
        <v>1.5</v>
      </c>
      <c r="V10" s="68">
        <v>4</v>
      </c>
      <c r="W10">
        <v>1.3</v>
      </c>
      <c r="X10">
        <f t="shared" si="0"/>
        <v>11.024000000000001</v>
      </c>
      <c r="Y10" s="68">
        <v>4</v>
      </c>
      <c r="Z10">
        <f t="shared" si="2"/>
        <v>0.34450000000000003</v>
      </c>
      <c r="AA10">
        <f t="shared" si="3"/>
        <v>16.536000000000001</v>
      </c>
    </row>
    <row r="11" spans="2:30" x14ac:dyDescent="0.2">
      <c r="O11" t="s">
        <v>264</v>
      </c>
      <c r="P11">
        <v>1</v>
      </c>
      <c r="Q11" s="68">
        <v>5.13</v>
      </c>
      <c r="R11" s="69">
        <v>28</v>
      </c>
      <c r="S11">
        <v>4</v>
      </c>
      <c r="T11">
        <f t="shared" si="1"/>
        <v>20.52</v>
      </c>
      <c r="U11" s="68">
        <v>1</v>
      </c>
      <c r="V11" s="68">
        <v>10</v>
      </c>
      <c r="W11">
        <v>4</v>
      </c>
      <c r="X11">
        <f t="shared" si="0"/>
        <v>82.08</v>
      </c>
      <c r="Y11" s="68">
        <v>1</v>
      </c>
      <c r="Z11">
        <f t="shared" si="2"/>
        <v>20.52</v>
      </c>
      <c r="AA11">
        <f t="shared" si="3"/>
        <v>82.08</v>
      </c>
    </row>
    <row r="13" spans="2:30" x14ac:dyDescent="0.2">
      <c r="K13" s="1"/>
      <c r="L13" s="1"/>
      <c r="M13" s="1"/>
      <c r="O13" s="1"/>
      <c r="P13" s="1"/>
      <c r="Q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2:30" x14ac:dyDescent="0.2">
      <c r="K14" s="1"/>
      <c r="L14" s="1"/>
    </row>
    <row r="15" spans="2:30" x14ac:dyDescent="0.2">
      <c r="K15" s="1"/>
    </row>
    <row r="16" spans="2:30" x14ac:dyDescent="0.2">
      <c r="K16" s="1"/>
      <c r="L16" s="16" t="s">
        <v>268</v>
      </c>
      <c r="O16" s="2" t="s">
        <v>249</v>
      </c>
      <c r="P16" s="2" t="s">
        <v>250</v>
      </c>
      <c r="Q16" s="2" t="s">
        <v>251</v>
      </c>
      <c r="S16" s="2" t="s">
        <v>253</v>
      </c>
      <c r="T16" s="2" t="s">
        <v>254</v>
      </c>
      <c r="U16" s="2" t="s">
        <v>255</v>
      </c>
      <c r="V16" s="2"/>
      <c r="W16" s="2" t="s">
        <v>257</v>
      </c>
      <c r="X16" s="2" t="s">
        <v>258</v>
      </c>
      <c r="Y16" s="2" t="s">
        <v>259</v>
      </c>
      <c r="Z16" s="2" t="s">
        <v>260</v>
      </c>
      <c r="AA16" s="2" t="s">
        <v>261</v>
      </c>
    </row>
    <row r="17" spans="2:27" x14ac:dyDescent="0.2">
      <c r="K17" s="1"/>
    </row>
    <row r="18" spans="2:27" x14ac:dyDescent="0.2">
      <c r="K18" s="1"/>
      <c r="L18" s="29" t="s">
        <v>251</v>
      </c>
      <c r="M18" s="29">
        <f>SUM(T18:T24)</f>
        <v>127.2</v>
      </c>
      <c r="O18" t="s">
        <v>247</v>
      </c>
      <c r="P18">
        <v>1</v>
      </c>
      <c r="Q18">
        <v>1</v>
      </c>
      <c r="S18">
        <v>16</v>
      </c>
      <c r="T18">
        <f>Q18*S18</f>
        <v>16</v>
      </c>
      <c r="U18">
        <v>1</v>
      </c>
      <c r="W18">
        <v>1</v>
      </c>
      <c r="X18">
        <f t="shared" ref="X18:X24" si="4">W18*Q18*S18</f>
        <v>16</v>
      </c>
      <c r="Y18">
        <v>1</v>
      </c>
      <c r="Z18">
        <f>W18*Q18/Y18</f>
        <v>1</v>
      </c>
      <c r="AA18">
        <f>X18*U18</f>
        <v>16</v>
      </c>
    </row>
    <row r="19" spans="2:27" x14ac:dyDescent="0.2">
      <c r="K19" s="1"/>
      <c r="M19" s="1"/>
      <c r="O19" t="s">
        <v>247</v>
      </c>
      <c r="P19">
        <v>2</v>
      </c>
      <c r="Q19">
        <v>1.2</v>
      </c>
      <c r="S19">
        <v>16</v>
      </c>
      <c r="T19">
        <f t="shared" ref="T19:T24" si="5">Q19*S19</f>
        <v>19.2</v>
      </c>
      <c r="U19">
        <v>1</v>
      </c>
      <c r="W19">
        <v>1</v>
      </c>
      <c r="X19">
        <f t="shared" si="4"/>
        <v>19.2</v>
      </c>
      <c r="Y19">
        <v>1</v>
      </c>
      <c r="Z19">
        <f t="shared" ref="Z19:Z24" si="6">W19*Q19/Y19</f>
        <v>1.2</v>
      </c>
      <c r="AA19">
        <f t="shared" ref="AA19:AA24" si="7">X19*U19</f>
        <v>19.2</v>
      </c>
    </row>
    <row r="20" spans="2:27" x14ac:dyDescent="0.2">
      <c r="K20" s="1"/>
      <c r="L20" s="16" t="s">
        <v>258</v>
      </c>
      <c r="M20" s="29">
        <f>SUM(X18:X24)*$D$27/M18</f>
        <v>159.9496855345912</v>
      </c>
      <c r="O20" t="s">
        <v>247</v>
      </c>
      <c r="P20">
        <v>3</v>
      </c>
      <c r="Q20">
        <v>1.3</v>
      </c>
      <c r="S20">
        <v>16</v>
      </c>
      <c r="T20">
        <f t="shared" si="5"/>
        <v>20.8</v>
      </c>
      <c r="U20">
        <v>1</v>
      </c>
      <c r="W20">
        <v>1</v>
      </c>
      <c r="X20">
        <f t="shared" si="4"/>
        <v>20.8</v>
      </c>
      <c r="Y20">
        <v>1</v>
      </c>
      <c r="Z20">
        <f t="shared" si="6"/>
        <v>1.3</v>
      </c>
      <c r="AA20">
        <f t="shared" si="7"/>
        <v>20.8</v>
      </c>
    </row>
    <row r="21" spans="2:27" x14ac:dyDescent="0.2">
      <c r="K21" s="1"/>
      <c r="M21" s="1"/>
      <c r="O21" t="s">
        <v>247</v>
      </c>
      <c r="P21">
        <v>4</v>
      </c>
      <c r="Q21">
        <v>1.5</v>
      </c>
      <c r="S21">
        <v>16</v>
      </c>
      <c r="T21">
        <f t="shared" si="5"/>
        <v>24</v>
      </c>
      <c r="U21">
        <v>1</v>
      </c>
      <c r="W21">
        <v>1</v>
      </c>
      <c r="X21">
        <f t="shared" si="4"/>
        <v>24</v>
      </c>
      <c r="Y21">
        <v>1</v>
      </c>
      <c r="Z21">
        <f t="shared" si="6"/>
        <v>1.5</v>
      </c>
      <c r="AA21">
        <f t="shared" si="7"/>
        <v>24</v>
      </c>
    </row>
    <row r="22" spans="2:27" x14ac:dyDescent="0.2">
      <c r="K22" s="1"/>
      <c r="L22" s="29" t="s">
        <v>267</v>
      </c>
      <c r="M22" s="29">
        <f t="array" ref="M22">SUM(U18:U24*X18:X24)*$D$27/M18</f>
        <v>169.63522012578616</v>
      </c>
      <c r="O22" t="s">
        <v>262</v>
      </c>
      <c r="P22">
        <v>1</v>
      </c>
      <c r="Q22">
        <v>3</v>
      </c>
      <c r="S22">
        <v>8</v>
      </c>
      <c r="T22">
        <f t="shared" si="5"/>
        <v>24</v>
      </c>
      <c r="U22">
        <v>1</v>
      </c>
      <c r="W22">
        <v>2</v>
      </c>
      <c r="X22">
        <f t="shared" si="4"/>
        <v>48</v>
      </c>
      <c r="Y22">
        <v>10</v>
      </c>
      <c r="Z22">
        <f t="shared" si="6"/>
        <v>0.6</v>
      </c>
      <c r="AA22">
        <f t="shared" si="7"/>
        <v>48</v>
      </c>
    </row>
    <row r="23" spans="2:27" x14ac:dyDescent="0.2">
      <c r="K23" s="1"/>
      <c r="O23" t="s">
        <v>263</v>
      </c>
      <c r="P23">
        <v>1</v>
      </c>
      <c r="Q23">
        <v>2</v>
      </c>
      <c r="S23">
        <v>8</v>
      </c>
      <c r="T23">
        <f t="shared" si="5"/>
        <v>16</v>
      </c>
      <c r="U23">
        <v>1.5</v>
      </c>
      <c r="W23">
        <v>1.4</v>
      </c>
      <c r="X23">
        <f t="shared" si="4"/>
        <v>22.4</v>
      </c>
      <c r="Y23">
        <v>10</v>
      </c>
      <c r="Z23">
        <f t="shared" si="6"/>
        <v>0.27999999999999997</v>
      </c>
      <c r="AA23">
        <f t="shared" si="7"/>
        <v>33.599999999999994</v>
      </c>
    </row>
    <row r="24" spans="2:27" x14ac:dyDescent="0.2">
      <c r="K24" s="1"/>
      <c r="O24" t="s">
        <v>264</v>
      </c>
      <c r="P24">
        <v>1</v>
      </c>
      <c r="Q24">
        <v>1.8</v>
      </c>
      <c r="S24">
        <v>4</v>
      </c>
      <c r="T24">
        <f t="shared" si="5"/>
        <v>7.2</v>
      </c>
      <c r="U24">
        <v>1</v>
      </c>
      <c r="W24">
        <v>4.8</v>
      </c>
      <c r="X24">
        <f t="shared" si="4"/>
        <v>34.56</v>
      </c>
      <c r="Y24">
        <v>4</v>
      </c>
      <c r="Z24">
        <f t="shared" si="6"/>
        <v>2.16</v>
      </c>
      <c r="AA24">
        <f t="shared" si="7"/>
        <v>34.56</v>
      </c>
    </row>
    <row r="25" spans="2:27" x14ac:dyDescent="0.2">
      <c r="K25" s="1"/>
    </row>
    <row r="26" spans="2:27" x14ac:dyDescent="0.2">
      <c r="K26" s="1"/>
      <c r="L26" s="1"/>
    </row>
    <row r="27" spans="2:27" x14ac:dyDescent="0.2">
      <c r="B27" t="s">
        <v>269</v>
      </c>
      <c r="D27" s="13">
        <f>SUM(D29:D137)</f>
        <v>110</v>
      </c>
      <c r="K27" s="1"/>
    </row>
    <row r="28" spans="2:27" x14ac:dyDescent="0.2">
      <c r="B28" t="s">
        <v>270</v>
      </c>
      <c r="C28" t="s">
        <v>249</v>
      </c>
      <c r="D28" t="s">
        <v>242</v>
      </c>
      <c r="E28" s="119" t="s">
        <v>641</v>
      </c>
      <c r="K28" s="1"/>
      <c r="L28" s="16" t="s">
        <v>150</v>
      </c>
      <c r="O28" s="2" t="s">
        <v>249</v>
      </c>
      <c r="P28" s="2" t="s">
        <v>250</v>
      </c>
      <c r="Q28" s="2" t="s">
        <v>251</v>
      </c>
      <c r="S28" s="2" t="s">
        <v>253</v>
      </c>
      <c r="T28" s="2" t="s">
        <v>254</v>
      </c>
      <c r="U28" s="2" t="s">
        <v>255</v>
      </c>
      <c r="V28" s="2"/>
      <c r="W28" s="2" t="s">
        <v>257</v>
      </c>
      <c r="X28" s="2" t="s">
        <v>258</v>
      </c>
      <c r="Y28" s="2" t="s">
        <v>259</v>
      </c>
      <c r="Z28" s="2" t="s">
        <v>260</v>
      </c>
      <c r="AA28" s="2" t="s">
        <v>261</v>
      </c>
    </row>
    <row r="29" spans="2:27" x14ac:dyDescent="0.2">
      <c r="B29">
        <v>1</v>
      </c>
      <c r="C29" t="s">
        <v>262</v>
      </c>
      <c r="D29">
        <f>VLOOKUP(C29,$B$3:$E$7,4,FALSE)</f>
        <v>1.5</v>
      </c>
      <c r="E29">
        <f>VLOOKUP(C29,$B$3:$C$6,2,FALSE)*VLOOKUP(C29,$B$3:$E$6,4,FALSE)</f>
        <v>3.75</v>
      </c>
      <c r="K29" s="1"/>
    </row>
    <row r="30" spans="2:27" x14ac:dyDescent="0.2">
      <c r="B30">
        <v>2</v>
      </c>
      <c r="C30" t="s">
        <v>263</v>
      </c>
      <c r="D30">
        <f t="shared" ref="D30:D83" si="8">VLOOKUP(C30,$B$3:$E$7,4,FALSE)</f>
        <v>1.5</v>
      </c>
      <c r="E30">
        <f t="shared" ref="E30:E93" si="9">VLOOKUP(C30,$B$3:$C$6,2,FALSE)*VLOOKUP(C30,$B$3:$E$6,4,FALSE)</f>
        <v>2.25</v>
      </c>
      <c r="K30" s="1"/>
      <c r="L30" s="29" t="s">
        <v>251</v>
      </c>
      <c r="M30" s="29">
        <f>SUM(T30:T36)</f>
        <v>127.2</v>
      </c>
      <c r="O30" t="s">
        <v>247</v>
      </c>
      <c r="P30">
        <v>1</v>
      </c>
      <c r="Q30">
        <v>1</v>
      </c>
      <c r="S30">
        <v>16</v>
      </c>
      <c r="T30">
        <f>Q30*S30</f>
        <v>16</v>
      </c>
      <c r="U30">
        <v>1</v>
      </c>
      <c r="W30">
        <v>1</v>
      </c>
      <c r="X30">
        <f t="shared" ref="X30:X36" si="10">W30*Q30*S30</f>
        <v>16</v>
      </c>
      <c r="Y30">
        <v>1</v>
      </c>
      <c r="Z30">
        <f>W30*Q30/Y30</f>
        <v>1</v>
      </c>
      <c r="AA30">
        <f>X30*U30</f>
        <v>16</v>
      </c>
    </row>
    <row r="31" spans="2:27" x14ac:dyDescent="0.2">
      <c r="B31">
        <v>3</v>
      </c>
      <c r="C31" t="s">
        <v>247</v>
      </c>
      <c r="D31">
        <f t="shared" si="8"/>
        <v>1.25</v>
      </c>
      <c r="E31">
        <f t="shared" si="9"/>
        <v>1.25</v>
      </c>
      <c r="K31" s="1"/>
      <c r="M31" s="1"/>
      <c r="O31" t="s">
        <v>247</v>
      </c>
      <c r="P31">
        <v>2</v>
      </c>
      <c r="Q31">
        <v>1.2</v>
      </c>
      <c r="S31">
        <v>16</v>
      </c>
      <c r="T31">
        <f t="shared" ref="T31:T36" si="11">Q31*S31</f>
        <v>19.2</v>
      </c>
      <c r="U31">
        <v>1</v>
      </c>
      <c r="W31">
        <v>1</v>
      </c>
      <c r="X31">
        <f t="shared" si="10"/>
        <v>19.2</v>
      </c>
      <c r="Y31">
        <v>1</v>
      </c>
      <c r="Z31">
        <f t="shared" ref="Z31:Z36" si="12">W31*Q31/Y31</f>
        <v>1.2</v>
      </c>
      <c r="AA31">
        <f t="shared" ref="AA31:AA36" si="13">X31*U31</f>
        <v>19.2</v>
      </c>
    </row>
    <row r="32" spans="2:27" x14ac:dyDescent="0.2">
      <c r="B32">
        <v>4</v>
      </c>
      <c r="C32" t="s">
        <v>247</v>
      </c>
      <c r="D32">
        <f t="shared" si="8"/>
        <v>1.25</v>
      </c>
      <c r="E32">
        <f t="shared" si="9"/>
        <v>1.25</v>
      </c>
      <c r="K32" s="1"/>
      <c r="L32" s="16" t="s">
        <v>258</v>
      </c>
      <c r="M32" s="29">
        <f>SUM(X30:X36)*$D$27/M30</f>
        <v>159.9496855345912</v>
      </c>
      <c r="O32" t="s">
        <v>247</v>
      </c>
      <c r="P32">
        <v>3</v>
      </c>
      <c r="Q32">
        <v>1.3</v>
      </c>
      <c r="S32">
        <v>16</v>
      </c>
      <c r="T32">
        <f t="shared" si="11"/>
        <v>20.8</v>
      </c>
      <c r="U32">
        <v>1</v>
      </c>
      <c r="W32">
        <v>1</v>
      </c>
      <c r="X32">
        <f t="shared" si="10"/>
        <v>20.8</v>
      </c>
      <c r="Y32">
        <v>1</v>
      </c>
      <c r="Z32">
        <f t="shared" si="12"/>
        <v>1.3</v>
      </c>
      <c r="AA32">
        <f t="shared" si="13"/>
        <v>20.8</v>
      </c>
    </row>
    <row r="33" spans="2:27" x14ac:dyDescent="0.2">
      <c r="B33">
        <v>5</v>
      </c>
      <c r="C33" t="s">
        <v>247</v>
      </c>
      <c r="D33">
        <f t="shared" si="8"/>
        <v>1.25</v>
      </c>
      <c r="E33">
        <f t="shared" si="9"/>
        <v>1.25</v>
      </c>
      <c r="K33" s="1"/>
      <c r="M33" s="1"/>
      <c r="O33" t="s">
        <v>247</v>
      </c>
      <c r="P33">
        <v>4</v>
      </c>
      <c r="Q33">
        <v>1.5</v>
      </c>
      <c r="S33">
        <v>16</v>
      </c>
      <c r="T33">
        <f t="shared" si="11"/>
        <v>24</v>
      </c>
      <c r="U33">
        <v>1</v>
      </c>
      <c r="W33">
        <v>1</v>
      </c>
      <c r="X33">
        <f t="shared" si="10"/>
        <v>24</v>
      </c>
      <c r="Y33">
        <v>1</v>
      </c>
      <c r="Z33">
        <f t="shared" si="12"/>
        <v>1.5</v>
      </c>
      <c r="AA33">
        <f t="shared" si="13"/>
        <v>24</v>
      </c>
    </row>
    <row r="34" spans="2:27" x14ac:dyDescent="0.2">
      <c r="B34">
        <v>6</v>
      </c>
      <c r="C34" t="s">
        <v>247</v>
      </c>
      <c r="D34">
        <f t="shared" si="8"/>
        <v>1.25</v>
      </c>
      <c r="E34">
        <f t="shared" si="9"/>
        <v>1.25</v>
      </c>
      <c r="K34" s="1"/>
      <c r="L34" s="29" t="s">
        <v>267</v>
      </c>
      <c r="M34" s="29">
        <f t="array" ref="M34">SUM(U30:U36*X30:X36)*$D$27/M30</f>
        <v>169.63522012578616</v>
      </c>
      <c r="O34" t="s">
        <v>262</v>
      </c>
      <c r="P34">
        <v>1</v>
      </c>
      <c r="Q34">
        <v>3</v>
      </c>
      <c r="S34">
        <v>8</v>
      </c>
      <c r="T34">
        <f t="shared" si="11"/>
        <v>24</v>
      </c>
      <c r="U34">
        <v>1</v>
      </c>
      <c r="W34">
        <v>2</v>
      </c>
      <c r="X34">
        <f t="shared" si="10"/>
        <v>48</v>
      </c>
      <c r="Y34">
        <v>10</v>
      </c>
      <c r="Z34">
        <f t="shared" si="12"/>
        <v>0.6</v>
      </c>
      <c r="AA34">
        <f t="shared" si="13"/>
        <v>48</v>
      </c>
    </row>
    <row r="35" spans="2:27" x14ac:dyDescent="0.2">
      <c r="B35">
        <v>7</v>
      </c>
      <c r="C35" t="s">
        <v>247</v>
      </c>
      <c r="D35">
        <f t="shared" si="8"/>
        <v>1.25</v>
      </c>
      <c r="E35">
        <f t="shared" si="9"/>
        <v>1.25</v>
      </c>
      <c r="K35" s="1"/>
      <c r="O35" t="s">
        <v>263</v>
      </c>
      <c r="P35">
        <v>1</v>
      </c>
      <c r="Q35">
        <v>2</v>
      </c>
      <c r="S35">
        <v>8</v>
      </c>
      <c r="T35">
        <f t="shared" si="11"/>
        <v>16</v>
      </c>
      <c r="U35">
        <v>1.5</v>
      </c>
      <c r="W35">
        <v>1.4</v>
      </c>
      <c r="X35">
        <f t="shared" si="10"/>
        <v>22.4</v>
      </c>
      <c r="Y35">
        <v>10</v>
      </c>
      <c r="Z35">
        <f t="shared" si="12"/>
        <v>0.27999999999999997</v>
      </c>
      <c r="AA35">
        <f t="shared" si="13"/>
        <v>33.599999999999994</v>
      </c>
    </row>
    <row r="36" spans="2:27" x14ac:dyDescent="0.2">
      <c r="B36">
        <v>8</v>
      </c>
      <c r="C36" t="s">
        <v>247</v>
      </c>
      <c r="D36">
        <f t="shared" si="8"/>
        <v>1.25</v>
      </c>
      <c r="E36">
        <f t="shared" si="9"/>
        <v>1.25</v>
      </c>
      <c r="K36" s="1"/>
      <c r="O36" t="s">
        <v>264</v>
      </c>
      <c r="P36">
        <v>1</v>
      </c>
      <c r="Q36">
        <v>1.8</v>
      </c>
      <c r="S36">
        <v>4</v>
      </c>
      <c r="T36">
        <f t="shared" si="11"/>
        <v>7.2</v>
      </c>
      <c r="U36">
        <v>1</v>
      </c>
      <c r="W36">
        <v>4.8</v>
      </c>
      <c r="X36">
        <f t="shared" si="10"/>
        <v>34.56</v>
      </c>
      <c r="Y36">
        <v>4</v>
      </c>
      <c r="Z36">
        <f t="shared" si="12"/>
        <v>2.16</v>
      </c>
      <c r="AA36">
        <f t="shared" si="13"/>
        <v>34.56</v>
      </c>
    </row>
    <row r="37" spans="2:27" x14ac:dyDescent="0.2">
      <c r="B37">
        <v>9</v>
      </c>
      <c r="C37" t="s">
        <v>247</v>
      </c>
      <c r="D37">
        <f t="shared" si="8"/>
        <v>1.25</v>
      </c>
      <c r="E37">
        <f t="shared" si="9"/>
        <v>1.25</v>
      </c>
      <c r="K37" s="1"/>
    </row>
    <row r="38" spans="2:27" x14ac:dyDescent="0.2">
      <c r="B38">
        <v>10</v>
      </c>
      <c r="C38" t="s">
        <v>247</v>
      </c>
      <c r="D38">
        <f t="shared" si="8"/>
        <v>1.25</v>
      </c>
      <c r="E38">
        <f t="shared" si="9"/>
        <v>1.25</v>
      </c>
      <c r="K38" s="1"/>
      <c r="L38" s="1"/>
    </row>
    <row r="39" spans="2:27" x14ac:dyDescent="0.2">
      <c r="B39">
        <v>11</v>
      </c>
      <c r="C39" t="s">
        <v>262</v>
      </c>
      <c r="D39">
        <f t="shared" si="8"/>
        <v>1.5</v>
      </c>
      <c r="E39">
        <f t="shared" si="9"/>
        <v>3.75</v>
      </c>
      <c r="K39" s="1"/>
      <c r="L39" s="1"/>
    </row>
    <row r="40" spans="2:27" x14ac:dyDescent="0.2">
      <c r="B40">
        <v>12</v>
      </c>
      <c r="C40" t="s">
        <v>263</v>
      </c>
      <c r="D40">
        <f t="shared" si="8"/>
        <v>1.5</v>
      </c>
      <c r="E40">
        <f t="shared" si="9"/>
        <v>2.25</v>
      </c>
      <c r="K40" s="1"/>
      <c r="L40" s="16" t="s">
        <v>56</v>
      </c>
      <c r="O40" s="2" t="s">
        <v>249</v>
      </c>
      <c r="P40" s="2" t="s">
        <v>250</v>
      </c>
      <c r="Q40" s="2" t="s">
        <v>251</v>
      </c>
      <c r="S40" s="2" t="s">
        <v>253</v>
      </c>
      <c r="T40" s="2" t="s">
        <v>254</v>
      </c>
      <c r="U40" s="2" t="s">
        <v>255</v>
      </c>
      <c r="V40" s="2"/>
      <c r="W40" s="2" t="s">
        <v>257</v>
      </c>
      <c r="X40" s="2" t="s">
        <v>258</v>
      </c>
      <c r="Y40" s="2" t="s">
        <v>259</v>
      </c>
      <c r="Z40" s="2" t="s">
        <v>260</v>
      </c>
      <c r="AA40" s="2" t="s">
        <v>261</v>
      </c>
    </row>
    <row r="41" spans="2:27" x14ac:dyDescent="0.2">
      <c r="B41">
        <v>13</v>
      </c>
      <c r="C41" t="s">
        <v>247</v>
      </c>
      <c r="D41">
        <f t="shared" si="8"/>
        <v>1.25</v>
      </c>
      <c r="E41">
        <f t="shared" si="9"/>
        <v>1.25</v>
      </c>
      <c r="K41" s="1"/>
    </row>
    <row r="42" spans="2:27" x14ac:dyDescent="0.2">
      <c r="B42">
        <v>14</v>
      </c>
      <c r="C42" t="s">
        <v>247</v>
      </c>
      <c r="D42">
        <f t="shared" si="8"/>
        <v>1.25</v>
      </c>
      <c r="E42">
        <f t="shared" si="9"/>
        <v>1.25</v>
      </c>
      <c r="K42" s="1"/>
      <c r="L42" s="29" t="s">
        <v>251</v>
      </c>
      <c r="M42" s="29">
        <f>SUM(T42:T48)</f>
        <v>127.2</v>
      </c>
      <c r="O42" t="s">
        <v>247</v>
      </c>
      <c r="P42">
        <v>1</v>
      </c>
      <c r="Q42">
        <v>1</v>
      </c>
      <c r="S42">
        <v>16</v>
      </c>
      <c r="T42">
        <f>Q42*S42</f>
        <v>16</v>
      </c>
      <c r="U42">
        <v>1</v>
      </c>
      <c r="W42">
        <v>1</v>
      </c>
      <c r="X42">
        <f t="shared" ref="X42:X48" si="14">W42*Q42*S42</f>
        <v>16</v>
      </c>
      <c r="Y42">
        <v>1</v>
      </c>
      <c r="Z42">
        <f>W42*Q42/Y42</f>
        <v>1</v>
      </c>
      <c r="AA42">
        <f>X42*U42</f>
        <v>16</v>
      </c>
    </row>
    <row r="43" spans="2:27" x14ac:dyDescent="0.2">
      <c r="B43">
        <v>15</v>
      </c>
      <c r="C43" t="s">
        <v>247</v>
      </c>
      <c r="D43">
        <f t="shared" si="8"/>
        <v>1.25</v>
      </c>
      <c r="E43">
        <f t="shared" si="9"/>
        <v>1.25</v>
      </c>
      <c r="K43" s="1"/>
      <c r="M43" s="1"/>
      <c r="O43" t="s">
        <v>247</v>
      </c>
      <c r="P43">
        <v>2</v>
      </c>
      <c r="Q43">
        <v>1.2</v>
      </c>
      <c r="S43">
        <v>16</v>
      </c>
      <c r="T43">
        <f t="shared" ref="T43:T48" si="15">Q43*S43</f>
        <v>19.2</v>
      </c>
      <c r="U43">
        <v>1</v>
      </c>
      <c r="W43">
        <v>1</v>
      </c>
      <c r="X43">
        <f t="shared" si="14"/>
        <v>19.2</v>
      </c>
      <c r="Y43">
        <v>1</v>
      </c>
      <c r="Z43">
        <f t="shared" ref="Z43:Z48" si="16">W43*Q43/Y43</f>
        <v>1.2</v>
      </c>
      <c r="AA43">
        <f t="shared" ref="AA43:AA48" si="17">X43*U43</f>
        <v>19.2</v>
      </c>
    </row>
    <row r="44" spans="2:27" x14ac:dyDescent="0.2">
      <c r="B44">
        <v>16</v>
      </c>
      <c r="C44" t="s">
        <v>247</v>
      </c>
      <c r="D44">
        <f t="shared" si="8"/>
        <v>1.25</v>
      </c>
      <c r="E44">
        <f t="shared" si="9"/>
        <v>1.25</v>
      </c>
      <c r="K44" s="1"/>
      <c r="L44" s="16" t="s">
        <v>258</v>
      </c>
      <c r="M44" s="29">
        <f>SUM(X42:X48)*$D$27/M42</f>
        <v>159.9496855345912</v>
      </c>
      <c r="O44" t="s">
        <v>247</v>
      </c>
      <c r="P44">
        <v>3</v>
      </c>
      <c r="Q44">
        <v>1.3</v>
      </c>
      <c r="S44">
        <v>16</v>
      </c>
      <c r="T44">
        <f t="shared" si="15"/>
        <v>20.8</v>
      </c>
      <c r="U44">
        <v>1</v>
      </c>
      <c r="W44">
        <v>1</v>
      </c>
      <c r="X44">
        <f t="shared" si="14"/>
        <v>20.8</v>
      </c>
      <c r="Y44">
        <v>1</v>
      </c>
      <c r="Z44">
        <f t="shared" si="16"/>
        <v>1.3</v>
      </c>
      <c r="AA44">
        <f t="shared" si="17"/>
        <v>20.8</v>
      </c>
    </row>
    <row r="45" spans="2:27" x14ac:dyDescent="0.2">
      <c r="B45">
        <v>17</v>
      </c>
      <c r="C45" t="s">
        <v>247</v>
      </c>
      <c r="D45">
        <f t="shared" si="8"/>
        <v>1.25</v>
      </c>
      <c r="E45">
        <f t="shared" si="9"/>
        <v>1.25</v>
      </c>
      <c r="K45" s="1"/>
      <c r="M45" s="1"/>
      <c r="O45" t="s">
        <v>247</v>
      </c>
      <c r="P45">
        <v>4</v>
      </c>
      <c r="Q45">
        <v>1.5</v>
      </c>
      <c r="S45">
        <v>16</v>
      </c>
      <c r="T45">
        <f t="shared" si="15"/>
        <v>24</v>
      </c>
      <c r="U45">
        <v>1</v>
      </c>
      <c r="W45">
        <v>1</v>
      </c>
      <c r="X45">
        <f t="shared" si="14"/>
        <v>24</v>
      </c>
      <c r="Y45">
        <v>1</v>
      </c>
      <c r="Z45">
        <f t="shared" si="16"/>
        <v>1.5</v>
      </c>
      <c r="AA45">
        <f t="shared" si="17"/>
        <v>24</v>
      </c>
    </row>
    <row r="46" spans="2:27" x14ac:dyDescent="0.2">
      <c r="B46">
        <v>18</v>
      </c>
      <c r="C46" t="s">
        <v>247</v>
      </c>
      <c r="D46">
        <f t="shared" si="8"/>
        <v>1.25</v>
      </c>
      <c r="E46">
        <f t="shared" si="9"/>
        <v>1.25</v>
      </c>
      <c r="K46" s="1"/>
      <c r="L46" s="29" t="s">
        <v>267</v>
      </c>
      <c r="M46" s="29">
        <f t="array" ref="M46">SUM(U42:U48*X42:X48)*$D$27/M42</f>
        <v>169.63522012578616</v>
      </c>
      <c r="O46" t="s">
        <v>262</v>
      </c>
      <c r="P46">
        <v>1</v>
      </c>
      <c r="Q46">
        <v>3</v>
      </c>
      <c r="S46">
        <v>8</v>
      </c>
      <c r="T46">
        <f t="shared" si="15"/>
        <v>24</v>
      </c>
      <c r="U46">
        <v>1</v>
      </c>
      <c r="W46">
        <v>2</v>
      </c>
      <c r="X46">
        <f t="shared" si="14"/>
        <v>48</v>
      </c>
      <c r="Y46">
        <v>10</v>
      </c>
      <c r="Z46">
        <f t="shared" si="16"/>
        <v>0.6</v>
      </c>
      <c r="AA46">
        <f t="shared" si="17"/>
        <v>48</v>
      </c>
    </row>
    <row r="47" spans="2:27" x14ac:dyDescent="0.2">
      <c r="B47">
        <v>19</v>
      </c>
      <c r="C47" t="s">
        <v>247</v>
      </c>
      <c r="D47">
        <f t="shared" si="8"/>
        <v>1.25</v>
      </c>
      <c r="E47">
        <f t="shared" si="9"/>
        <v>1.25</v>
      </c>
      <c r="K47" s="1"/>
      <c r="O47" t="s">
        <v>263</v>
      </c>
      <c r="P47">
        <v>1</v>
      </c>
      <c r="Q47">
        <v>2</v>
      </c>
      <c r="S47">
        <v>8</v>
      </c>
      <c r="T47">
        <f t="shared" si="15"/>
        <v>16</v>
      </c>
      <c r="U47">
        <v>1.5</v>
      </c>
      <c r="W47">
        <v>1.4</v>
      </c>
      <c r="X47">
        <f t="shared" si="14"/>
        <v>22.4</v>
      </c>
      <c r="Y47">
        <v>10</v>
      </c>
      <c r="Z47">
        <f t="shared" si="16"/>
        <v>0.27999999999999997</v>
      </c>
      <c r="AA47">
        <f t="shared" si="17"/>
        <v>33.599999999999994</v>
      </c>
    </row>
    <row r="48" spans="2:27" x14ac:dyDescent="0.2">
      <c r="B48">
        <v>20</v>
      </c>
      <c r="C48" t="s">
        <v>247</v>
      </c>
      <c r="D48">
        <f t="shared" si="8"/>
        <v>1.25</v>
      </c>
      <c r="E48">
        <f t="shared" si="9"/>
        <v>1.25</v>
      </c>
      <c r="K48" s="1"/>
      <c r="O48" t="s">
        <v>264</v>
      </c>
      <c r="P48">
        <v>1</v>
      </c>
      <c r="Q48">
        <v>1.8</v>
      </c>
      <c r="S48">
        <v>4</v>
      </c>
      <c r="T48">
        <f t="shared" si="15"/>
        <v>7.2</v>
      </c>
      <c r="U48">
        <v>1</v>
      </c>
      <c r="W48">
        <v>4.8</v>
      </c>
      <c r="X48">
        <f t="shared" si="14"/>
        <v>34.56</v>
      </c>
      <c r="Y48">
        <v>4</v>
      </c>
      <c r="Z48">
        <f t="shared" si="16"/>
        <v>2.16</v>
      </c>
      <c r="AA48">
        <f t="shared" si="17"/>
        <v>34.56</v>
      </c>
    </row>
    <row r="49" spans="2:27" x14ac:dyDescent="0.2">
      <c r="B49">
        <v>21</v>
      </c>
      <c r="C49" t="s">
        <v>264</v>
      </c>
      <c r="D49">
        <f t="shared" si="8"/>
        <v>1.5</v>
      </c>
      <c r="E49">
        <f t="shared" si="9"/>
        <v>7.5</v>
      </c>
      <c r="K49" s="1"/>
    </row>
    <row r="50" spans="2:27" x14ac:dyDescent="0.2">
      <c r="B50">
        <v>22</v>
      </c>
      <c r="C50" t="s">
        <v>262</v>
      </c>
      <c r="D50">
        <f t="shared" si="8"/>
        <v>1.5</v>
      </c>
      <c r="E50">
        <f t="shared" si="9"/>
        <v>3.75</v>
      </c>
      <c r="K50" s="1"/>
      <c r="L50" s="1"/>
    </row>
    <row r="51" spans="2:27" x14ac:dyDescent="0.2">
      <c r="B51">
        <v>23</v>
      </c>
      <c r="C51" t="s">
        <v>263</v>
      </c>
      <c r="D51">
        <f t="shared" si="8"/>
        <v>1.5</v>
      </c>
      <c r="E51">
        <f t="shared" si="9"/>
        <v>2.25</v>
      </c>
      <c r="K51" s="1"/>
    </row>
    <row r="52" spans="2:27" x14ac:dyDescent="0.2">
      <c r="B52">
        <v>24</v>
      </c>
      <c r="C52" t="s">
        <v>247</v>
      </c>
      <c r="D52">
        <f t="shared" si="8"/>
        <v>1.25</v>
      </c>
      <c r="E52">
        <f t="shared" si="9"/>
        <v>1.25</v>
      </c>
      <c r="K52" s="1"/>
      <c r="L52" s="16" t="s">
        <v>271</v>
      </c>
      <c r="O52" s="2" t="s">
        <v>249</v>
      </c>
      <c r="P52" s="2" t="s">
        <v>250</v>
      </c>
      <c r="Q52" s="2" t="s">
        <v>251</v>
      </c>
      <c r="S52" s="2" t="s">
        <v>253</v>
      </c>
      <c r="T52" s="2" t="s">
        <v>254</v>
      </c>
      <c r="U52" s="2" t="s">
        <v>255</v>
      </c>
      <c r="V52" s="2"/>
      <c r="W52" s="2" t="s">
        <v>257</v>
      </c>
      <c r="X52" s="2" t="s">
        <v>258</v>
      </c>
      <c r="Y52" s="2" t="s">
        <v>259</v>
      </c>
      <c r="Z52" s="2" t="s">
        <v>260</v>
      </c>
      <c r="AA52" s="2" t="s">
        <v>261</v>
      </c>
    </row>
    <row r="53" spans="2:27" x14ac:dyDescent="0.2">
      <c r="B53">
        <v>25</v>
      </c>
      <c r="C53" t="s">
        <v>247</v>
      </c>
      <c r="D53">
        <f t="shared" si="8"/>
        <v>1.25</v>
      </c>
      <c r="E53">
        <f t="shared" si="9"/>
        <v>1.25</v>
      </c>
      <c r="K53" s="1"/>
    </row>
    <row r="54" spans="2:27" x14ac:dyDescent="0.2">
      <c r="B54">
        <v>26</v>
      </c>
      <c r="C54" t="s">
        <v>247</v>
      </c>
      <c r="D54">
        <f t="shared" si="8"/>
        <v>1.25</v>
      </c>
      <c r="E54">
        <f t="shared" si="9"/>
        <v>1.25</v>
      </c>
      <c r="K54" s="1"/>
      <c r="L54" s="29" t="s">
        <v>251</v>
      </c>
      <c r="M54" s="29">
        <f>SUM(T54:T60)</f>
        <v>127.2</v>
      </c>
      <c r="O54" t="s">
        <v>247</v>
      </c>
      <c r="P54">
        <v>1</v>
      </c>
      <c r="Q54">
        <v>1</v>
      </c>
      <c r="S54">
        <v>16</v>
      </c>
      <c r="T54">
        <f>Q54*S54</f>
        <v>16</v>
      </c>
      <c r="U54">
        <v>1</v>
      </c>
      <c r="W54">
        <v>1</v>
      </c>
      <c r="X54">
        <f t="shared" ref="X54:X60" si="18">W54*Q54*S54</f>
        <v>16</v>
      </c>
      <c r="Y54">
        <v>1</v>
      </c>
      <c r="Z54">
        <f>W54*Q54/Y54</f>
        <v>1</v>
      </c>
      <c r="AA54">
        <f>X54*U54</f>
        <v>16</v>
      </c>
    </row>
    <row r="55" spans="2:27" x14ac:dyDescent="0.2">
      <c r="B55">
        <v>27</v>
      </c>
      <c r="C55" t="s">
        <v>247</v>
      </c>
      <c r="D55">
        <f t="shared" si="8"/>
        <v>1.25</v>
      </c>
      <c r="E55">
        <f t="shared" si="9"/>
        <v>1.25</v>
      </c>
      <c r="K55" s="1"/>
      <c r="M55" s="1"/>
      <c r="O55" t="s">
        <v>247</v>
      </c>
      <c r="P55">
        <v>2</v>
      </c>
      <c r="Q55">
        <v>1.2</v>
      </c>
      <c r="S55">
        <v>16</v>
      </c>
      <c r="T55">
        <f t="shared" ref="T55:T60" si="19">Q55*S55</f>
        <v>19.2</v>
      </c>
      <c r="U55">
        <v>1</v>
      </c>
      <c r="W55">
        <v>1</v>
      </c>
      <c r="X55">
        <f t="shared" si="18"/>
        <v>19.2</v>
      </c>
      <c r="Y55">
        <v>1</v>
      </c>
      <c r="Z55">
        <f t="shared" ref="Z55:Z60" si="20">W55*Q55/Y55</f>
        <v>1.2</v>
      </c>
      <c r="AA55">
        <f t="shared" ref="AA55:AA60" si="21">X55*U55</f>
        <v>19.2</v>
      </c>
    </row>
    <row r="56" spans="2:27" x14ac:dyDescent="0.2">
      <c r="B56">
        <v>28</v>
      </c>
      <c r="C56" t="s">
        <v>247</v>
      </c>
      <c r="D56">
        <f t="shared" si="8"/>
        <v>1.25</v>
      </c>
      <c r="E56">
        <f t="shared" si="9"/>
        <v>1.25</v>
      </c>
      <c r="K56" s="1"/>
      <c r="L56" s="16" t="s">
        <v>258</v>
      </c>
      <c r="M56" s="29">
        <f>SUM(X54:X60)*$D$27/M54</f>
        <v>159.9496855345912</v>
      </c>
      <c r="O56" t="s">
        <v>247</v>
      </c>
      <c r="P56">
        <v>3</v>
      </c>
      <c r="Q56">
        <v>1.3</v>
      </c>
      <c r="S56">
        <v>16</v>
      </c>
      <c r="T56">
        <f t="shared" si="19"/>
        <v>20.8</v>
      </c>
      <c r="U56">
        <v>1</v>
      </c>
      <c r="W56">
        <v>1</v>
      </c>
      <c r="X56">
        <f t="shared" si="18"/>
        <v>20.8</v>
      </c>
      <c r="Y56">
        <v>1</v>
      </c>
      <c r="Z56">
        <f t="shared" si="20"/>
        <v>1.3</v>
      </c>
      <c r="AA56">
        <f t="shared" si="21"/>
        <v>20.8</v>
      </c>
    </row>
    <row r="57" spans="2:27" x14ac:dyDescent="0.2">
      <c r="B57">
        <v>29</v>
      </c>
      <c r="C57" t="s">
        <v>247</v>
      </c>
      <c r="D57">
        <f t="shared" si="8"/>
        <v>1.25</v>
      </c>
      <c r="E57">
        <f t="shared" si="9"/>
        <v>1.25</v>
      </c>
      <c r="K57" s="1"/>
      <c r="M57" s="1"/>
      <c r="O57" t="s">
        <v>247</v>
      </c>
      <c r="P57">
        <v>4</v>
      </c>
      <c r="Q57">
        <v>1.5</v>
      </c>
      <c r="S57">
        <v>16</v>
      </c>
      <c r="T57">
        <f t="shared" si="19"/>
        <v>24</v>
      </c>
      <c r="U57">
        <v>1</v>
      </c>
      <c r="W57">
        <v>1</v>
      </c>
      <c r="X57">
        <f t="shared" si="18"/>
        <v>24</v>
      </c>
      <c r="Y57">
        <v>1</v>
      </c>
      <c r="Z57">
        <f t="shared" si="20"/>
        <v>1.5</v>
      </c>
      <c r="AA57">
        <f t="shared" si="21"/>
        <v>24</v>
      </c>
    </row>
    <row r="58" spans="2:27" x14ac:dyDescent="0.2">
      <c r="B58">
        <v>30</v>
      </c>
      <c r="C58" t="s">
        <v>247</v>
      </c>
      <c r="D58">
        <f t="shared" si="8"/>
        <v>1.25</v>
      </c>
      <c r="E58">
        <f t="shared" si="9"/>
        <v>1.25</v>
      </c>
      <c r="K58" s="1"/>
      <c r="L58" s="29" t="s">
        <v>267</v>
      </c>
      <c r="M58" s="29">
        <f t="array" ref="M58">SUM(U54:U60*X54:X60)*$D$27/M54</f>
        <v>169.63522012578616</v>
      </c>
      <c r="O58" t="s">
        <v>262</v>
      </c>
      <c r="P58">
        <v>1</v>
      </c>
      <c r="Q58">
        <v>3</v>
      </c>
      <c r="S58">
        <v>8</v>
      </c>
      <c r="T58">
        <f t="shared" si="19"/>
        <v>24</v>
      </c>
      <c r="U58">
        <v>1</v>
      </c>
      <c r="W58">
        <v>2</v>
      </c>
      <c r="X58">
        <f t="shared" si="18"/>
        <v>48</v>
      </c>
      <c r="Y58">
        <v>10</v>
      </c>
      <c r="Z58">
        <f t="shared" si="20"/>
        <v>0.6</v>
      </c>
      <c r="AA58">
        <f t="shared" si="21"/>
        <v>48</v>
      </c>
    </row>
    <row r="59" spans="2:27" x14ac:dyDescent="0.2">
      <c r="B59">
        <v>31</v>
      </c>
      <c r="C59" t="s">
        <v>247</v>
      </c>
      <c r="D59">
        <f t="shared" si="8"/>
        <v>1.25</v>
      </c>
      <c r="E59">
        <f t="shared" si="9"/>
        <v>1.25</v>
      </c>
      <c r="K59" s="1"/>
      <c r="O59" t="s">
        <v>263</v>
      </c>
      <c r="P59">
        <v>1</v>
      </c>
      <c r="Q59">
        <v>2</v>
      </c>
      <c r="S59">
        <v>8</v>
      </c>
      <c r="T59">
        <f t="shared" si="19"/>
        <v>16</v>
      </c>
      <c r="U59">
        <v>1.5</v>
      </c>
      <c r="W59">
        <v>1.4</v>
      </c>
      <c r="X59">
        <f t="shared" si="18"/>
        <v>22.4</v>
      </c>
      <c r="Y59">
        <v>10</v>
      </c>
      <c r="Z59">
        <f t="shared" si="20"/>
        <v>0.27999999999999997</v>
      </c>
      <c r="AA59">
        <f t="shared" si="21"/>
        <v>33.599999999999994</v>
      </c>
    </row>
    <row r="60" spans="2:27" x14ac:dyDescent="0.2">
      <c r="B60">
        <v>32</v>
      </c>
      <c r="C60" t="s">
        <v>262</v>
      </c>
      <c r="D60">
        <f t="shared" si="8"/>
        <v>1.5</v>
      </c>
      <c r="E60">
        <f t="shared" si="9"/>
        <v>3.75</v>
      </c>
      <c r="K60" s="1"/>
      <c r="O60" t="s">
        <v>264</v>
      </c>
      <c r="P60">
        <v>1</v>
      </c>
      <c r="Q60">
        <v>1.8</v>
      </c>
      <c r="S60">
        <v>4</v>
      </c>
      <c r="T60">
        <f t="shared" si="19"/>
        <v>7.2</v>
      </c>
      <c r="U60">
        <v>1</v>
      </c>
      <c r="W60">
        <v>4.8</v>
      </c>
      <c r="X60">
        <f t="shared" si="18"/>
        <v>34.56</v>
      </c>
      <c r="Y60">
        <v>4</v>
      </c>
      <c r="Z60">
        <f t="shared" si="20"/>
        <v>2.16</v>
      </c>
      <c r="AA60">
        <f t="shared" si="21"/>
        <v>34.56</v>
      </c>
    </row>
    <row r="61" spans="2:27" x14ac:dyDescent="0.2">
      <c r="B61">
        <v>33</v>
      </c>
      <c r="C61" t="s">
        <v>263</v>
      </c>
      <c r="D61">
        <f t="shared" si="8"/>
        <v>1.5</v>
      </c>
      <c r="E61">
        <f t="shared" si="9"/>
        <v>2.25</v>
      </c>
      <c r="K61" s="1"/>
    </row>
    <row r="62" spans="2:27" x14ac:dyDescent="0.2">
      <c r="B62">
        <v>34</v>
      </c>
      <c r="C62" t="s">
        <v>247</v>
      </c>
      <c r="D62">
        <f t="shared" si="8"/>
        <v>1.25</v>
      </c>
      <c r="E62">
        <f t="shared" si="9"/>
        <v>1.25</v>
      </c>
      <c r="K62" s="1"/>
      <c r="L62" s="1"/>
    </row>
    <row r="63" spans="2:27" x14ac:dyDescent="0.2">
      <c r="B63">
        <v>35</v>
      </c>
      <c r="C63" t="s">
        <v>247</v>
      </c>
      <c r="D63">
        <f t="shared" si="8"/>
        <v>1.25</v>
      </c>
      <c r="E63">
        <f t="shared" si="9"/>
        <v>1.25</v>
      </c>
      <c r="K63" s="1"/>
    </row>
    <row r="64" spans="2:27" x14ac:dyDescent="0.2">
      <c r="B64">
        <v>36</v>
      </c>
      <c r="C64" t="s">
        <v>247</v>
      </c>
      <c r="D64">
        <f t="shared" si="8"/>
        <v>1.25</v>
      </c>
      <c r="E64">
        <f t="shared" si="9"/>
        <v>1.25</v>
      </c>
      <c r="K64" s="1"/>
      <c r="L64" s="16" t="s">
        <v>272</v>
      </c>
      <c r="O64" s="2" t="s">
        <v>249</v>
      </c>
      <c r="P64" s="2" t="s">
        <v>250</v>
      </c>
      <c r="Q64" s="2" t="s">
        <v>251</v>
      </c>
      <c r="S64" s="2" t="s">
        <v>253</v>
      </c>
      <c r="T64" s="2" t="s">
        <v>254</v>
      </c>
      <c r="U64" s="2" t="s">
        <v>255</v>
      </c>
      <c r="V64" s="2"/>
      <c r="W64" s="2" t="s">
        <v>257</v>
      </c>
      <c r="X64" s="2" t="s">
        <v>258</v>
      </c>
      <c r="Y64" s="2" t="s">
        <v>259</v>
      </c>
      <c r="Z64" s="2" t="s">
        <v>260</v>
      </c>
      <c r="AA64" s="2" t="s">
        <v>261</v>
      </c>
    </row>
    <row r="65" spans="2:30" x14ac:dyDescent="0.2">
      <c r="B65">
        <v>37</v>
      </c>
      <c r="C65" t="s">
        <v>247</v>
      </c>
      <c r="D65">
        <f t="shared" si="8"/>
        <v>1.25</v>
      </c>
      <c r="E65">
        <f t="shared" si="9"/>
        <v>1.25</v>
      </c>
      <c r="K65" s="1"/>
    </row>
    <row r="66" spans="2:30" x14ac:dyDescent="0.2">
      <c r="B66">
        <v>38</v>
      </c>
      <c r="C66" t="s">
        <v>247</v>
      </c>
      <c r="D66">
        <f t="shared" si="8"/>
        <v>1.25</v>
      </c>
      <c r="E66">
        <f t="shared" si="9"/>
        <v>1.25</v>
      </c>
      <c r="K66" s="1"/>
      <c r="L66" s="29" t="s">
        <v>251</v>
      </c>
      <c r="M66" s="29">
        <f>SUM(T66:T72)</f>
        <v>127.2</v>
      </c>
      <c r="O66" t="s">
        <v>247</v>
      </c>
      <c r="P66">
        <v>1</v>
      </c>
      <c r="Q66">
        <v>1</v>
      </c>
      <c r="S66">
        <v>16</v>
      </c>
      <c r="T66">
        <f>Q66*S66</f>
        <v>16</v>
      </c>
      <c r="U66">
        <v>1</v>
      </c>
      <c r="W66">
        <v>1</v>
      </c>
      <c r="X66">
        <f t="shared" ref="X66:X72" si="22">W66*Q66*S66</f>
        <v>16</v>
      </c>
      <c r="Y66">
        <v>1</v>
      </c>
      <c r="Z66">
        <f>W66*Q66/Y66</f>
        <v>1</v>
      </c>
      <c r="AA66">
        <f>X66*U66</f>
        <v>16</v>
      </c>
    </row>
    <row r="67" spans="2:30" x14ac:dyDescent="0.2">
      <c r="B67">
        <v>39</v>
      </c>
      <c r="C67" t="s">
        <v>247</v>
      </c>
      <c r="D67">
        <f t="shared" si="8"/>
        <v>1.25</v>
      </c>
      <c r="E67">
        <f t="shared" si="9"/>
        <v>1.25</v>
      </c>
      <c r="K67" s="1"/>
      <c r="M67" s="1"/>
      <c r="O67" t="s">
        <v>247</v>
      </c>
      <c r="P67">
        <v>2</v>
      </c>
      <c r="Q67">
        <v>1.2</v>
      </c>
      <c r="S67">
        <v>16</v>
      </c>
      <c r="T67">
        <f t="shared" ref="T67:T72" si="23">Q67*S67</f>
        <v>19.2</v>
      </c>
      <c r="U67">
        <v>1</v>
      </c>
      <c r="W67">
        <v>1</v>
      </c>
      <c r="X67">
        <f t="shared" si="22"/>
        <v>19.2</v>
      </c>
      <c r="Y67">
        <v>1</v>
      </c>
      <c r="Z67">
        <f t="shared" ref="Z67:Z72" si="24">W67*Q67/Y67</f>
        <v>1.2</v>
      </c>
      <c r="AA67">
        <f t="shared" ref="AA67:AA72" si="25">X67*U67</f>
        <v>19.2</v>
      </c>
    </row>
    <row r="68" spans="2:30" x14ac:dyDescent="0.2">
      <c r="B68">
        <v>40</v>
      </c>
      <c r="C68" t="s">
        <v>247</v>
      </c>
      <c r="D68">
        <f t="shared" si="8"/>
        <v>1.25</v>
      </c>
      <c r="E68">
        <f t="shared" si="9"/>
        <v>1.25</v>
      </c>
      <c r="K68" s="1"/>
      <c r="L68" s="16" t="s">
        <v>258</v>
      </c>
      <c r="M68" s="29">
        <f>SUM(X66:X72)*$D$27/M66</f>
        <v>159.9496855345912</v>
      </c>
      <c r="O68" t="s">
        <v>247</v>
      </c>
      <c r="P68">
        <v>3</v>
      </c>
      <c r="Q68">
        <v>1.3</v>
      </c>
      <c r="S68">
        <v>16</v>
      </c>
      <c r="T68">
        <f t="shared" si="23"/>
        <v>20.8</v>
      </c>
      <c r="U68">
        <v>1</v>
      </c>
      <c r="W68">
        <v>1</v>
      </c>
      <c r="X68">
        <f t="shared" si="22"/>
        <v>20.8</v>
      </c>
      <c r="Y68">
        <v>1</v>
      </c>
      <c r="Z68">
        <f t="shared" si="24"/>
        <v>1.3</v>
      </c>
      <c r="AA68">
        <f t="shared" si="25"/>
        <v>20.8</v>
      </c>
    </row>
    <row r="69" spans="2:30" x14ac:dyDescent="0.2">
      <c r="B69">
        <v>41</v>
      </c>
      <c r="C69" t="s">
        <v>247</v>
      </c>
      <c r="D69">
        <f t="shared" si="8"/>
        <v>1.25</v>
      </c>
      <c r="E69">
        <f t="shared" si="9"/>
        <v>1.25</v>
      </c>
      <c r="M69" s="1"/>
      <c r="O69" t="s">
        <v>247</v>
      </c>
      <c r="P69">
        <v>4</v>
      </c>
      <c r="Q69">
        <v>1.5</v>
      </c>
      <c r="S69">
        <v>16</v>
      </c>
      <c r="T69">
        <f t="shared" si="23"/>
        <v>24</v>
      </c>
      <c r="U69">
        <v>1</v>
      </c>
      <c r="W69">
        <v>1</v>
      </c>
      <c r="X69">
        <f t="shared" si="22"/>
        <v>24</v>
      </c>
      <c r="Y69">
        <v>1</v>
      </c>
      <c r="Z69">
        <f t="shared" si="24"/>
        <v>1.5</v>
      </c>
      <c r="AA69">
        <f t="shared" si="25"/>
        <v>24</v>
      </c>
    </row>
    <row r="70" spans="2:30" x14ac:dyDescent="0.2">
      <c r="B70">
        <v>42</v>
      </c>
      <c r="C70" t="s">
        <v>264</v>
      </c>
      <c r="D70">
        <f t="shared" si="8"/>
        <v>1.5</v>
      </c>
      <c r="E70">
        <f t="shared" si="9"/>
        <v>7.5</v>
      </c>
      <c r="L70" s="29" t="s">
        <v>267</v>
      </c>
      <c r="M70" s="29">
        <f t="array" ref="M70">SUM(U66:U72*X66:X72)*$D$27/M66</f>
        <v>169.63522012578616</v>
      </c>
      <c r="O70" t="s">
        <v>262</v>
      </c>
      <c r="P70">
        <v>1</v>
      </c>
      <c r="Q70">
        <v>3</v>
      </c>
      <c r="S70">
        <v>8</v>
      </c>
      <c r="T70">
        <f t="shared" si="23"/>
        <v>24</v>
      </c>
      <c r="U70">
        <v>1</v>
      </c>
      <c r="W70">
        <v>2</v>
      </c>
      <c r="X70">
        <f t="shared" si="22"/>
        <v>48</v>
      </c>
      <c r="Y70">
        <v>10</v>
      </c>
      <c r="Z70">
        <f t="shared" si="24"/>
        <v>0.6</v>
      </c>
      <c r="AA70">
        <f t="shared" si="25"/>
        <v>48</v>
      </c>
    </row>
    <row r="71" spans="2:30" x14ac:dyDescent="0.2">
      <c r="B71">
        <v>43</v>
      </c>
      <c r="C71" t="s">
        <v>262</v>
      </c>
      <c r="D71">
        <f t="shared" si="8"/>
        <v>1.5</v>
      </c>
      <c r="E71">
        <f t="shared" si="9"/>
        <v>3.75</v>
      </c>
      <c r="O71" t="s">
        <v>263</v>
      </c>
      <c r="P71">
        <v>1</v>
      </c>
      <c r="Q71">
        <v>2</v>
      </c>
      <c r="S71">
        <v>8</v>
      </c>
      <c r="T71">
        <f t="shared" si="23"/>
        <v>16</v>
      </c>
      <c r="U71">
        <v>1.5</v>
      </c>
      <c r="W71">
        <v>1.4</v>
      </c>
      <c r="X71">
        <f t="shared" si="22"/>
        <v>22.4</v>
      </c>
      <c r="Y71">
        <v>10</v>
      </c>
      <c r="Z71">
        <f t="shared" si="24"/>
        <v>0.27999999999999997</v>
      </c>
      <c r="AA71">
        <f t="shared" si="25"/>
        <v>33.599999999999994</v>
      </c>
    </row>
    <row r="72" spans="2:30" x14ac:dyDescent="0.2">
      <c r="B72">
        <v>44</v>
      </c>
      <c r="C72" t="s">
        <v>263</v>
      </c>
      <c r="D72">
        <f t="shared" si="8"/>
        <v>1.5</v>
      </c>
      <c r="E72">
        <f t="shared" si="9"/>
        <v>2.25</v>
      </c>
      <c r="O72" t="s">
        <v>264</v>
      </c>
      <c r="P72">
        <v>1</v>
      </c>
      <c r="Q72">
        <v>1.8</v>
      </c>
      <c r="S72">
        <v>4</v>
      </c>
      <c r="T72">
        <f t="shared" si="23"/>
        <v>7.2</v>
      </c>
      <c r="U72">
        <v>1</v>
      </c>
      <c r="W72">
        <v>4.8</v>
      </c>
      <c r="X72">
        <f t="shared" si="22"/>
        <v>34.56</v>
      </c>
      <c r="Y72">
        <v>4</v>
      </c>
      <c r="Z72">
        <f t="shared" si="24"/>
        <v>2.16</v>
      </c>
      <c r="AA72">
        <f t="shared" si="25"/>
        <v>34.56</v>
      </c>
    </row>
    <row r="73" spans="2:30" x14ac:dyDescent="0.2">
      <c r="B73">
        <v>45</v>
      </c>
      <c r="C73" t="s">
        <v>247</v>
      </c>
      <c r="D73">
        <f t="shared" si="8"/>
        <v>1.25</v>
      </c>
      <c r="E73">
        <f t="shared" si="9"/>
        <v>1.25</v>
      </c>
    </row>
    <row r="74" spans="2:30" x14ac:dyDescent="0.2">
      <c r="B74">
        <v>46</v>
      </c>
      <c r="C74" t="s">
        <v>247</v>
      </c>
      <c r="D74">
        <f t="shared" si="8"/>
        <v>1.25</v>
      </c>
      <c r="E74">
        <f t="shared" si="9"/>
        <v>1.25</v>
      </c>
      <c r="L74" s="1"/>
      <c r="M74" s="1"/>
      <c r="O74" s="1"/>
      <c r="P74" s="1"/>
      <c r="Q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2:30" x14ac:dyDescent="0.2">
      <c r="B75">
        <v>47</v>
      </c>
      <c r="C75" t="s">
        <v>247</v>
      </c>
      <c r="D75">
        <f t="shared" si="8"/>
        <v>1.25</v>
      </c>
      <c r="E75">
        <f t="shared" si="9"/>
        <v>1.25</v>
      </c>
    </row>
    <row r="76" spans="2:30" x14ac:dyDescent="0.2">
      <c r="B76">
        <v>48</v>
      </c>
      <c r="C76" t="s">
        <v>247</v>
      </c>
      <c r="D76">
        <f t="shared" si="8"/>
        <v>1.25</v>
      </c>
      <c r="E76">
        <f t="shared" si="9"/>
        <v>1.25</v>
      </c>
    </row>
    <row r="77" spans="2:30" x14ac:dyDescent="0.2">
      <c r="B77">
        <v>49</v>
      </c>
      <c r="C77" t="s">
        <v>247</v>
      </c>
      <c r="D77">
        <f t="shared" si="8"/>
        <v>1.25</v>
      </c>
      <c r="E77">
        <f t="shared" si="9"/>
        <v>1.25</v>
      </c>
    </row>
    <row r="78" spans="2:30" x14ac:dyDescent="0.2">
      <c r="B78">
        <v>50</v>
      </c>
      <c r="C78" t="s">
        <v>247</v>
      </c>
      <c r="D78">
        <f t="shared" si="8"/>
        <v>1.25</v>
      </c>
      <c r="E78">
        <f t="shared" si="9"/>
        <v>1.25</v>
      </c>
    </row>
    <row r="79" spans="2:30" x14ac:dyDescent="0.2">
      <c r="B79">
        <v>51</v>
      </c>
      <c r="C79" t="s">
        <v>247</v>
      </c>
      <c r="D79">
        <f t="shared" si="8"/>
        <v>1.25</v>
      </c>
      <c r="E79">
        <f t="shared" si="9"/>
        <v>1.25</v>
      </c>
    </row>
    <row r="80" spans="2:30" x14ac:dyDescent="0.2">
      <c r="B80">
        <v>52</v>
      </c>
      <c r="C80" t="s">
        <v>247</v>
      </c>
      <c r="D80">
        <f t="shared" si="8"/>
        <v>1.25</v>
      </c>
      <c r="E80">
        <f t="shared" si="9"/>
        <v>1.25</v>
      </c>
    </row>
    <row r="81" spans="2:30" x14ac:dyDescent="0.2">
      <c r="B81">
        <v>53</v>
      </c>
      <c r="C81" t="s">
        <v>262</v>
      </c>
      <c r="D81">
        <f t="shared" si="8"/>
        <v>1.5</v>
      </c>
      <c r="E81">
        <f t="shared" si="9"/>
        <v>3.75</v>
      </c>
    </row>
    <row r="82" spans="2:30" x14ac:dyDescent="0.2">
      <c r="B82">
        <v>54</v>
      </c>
      <c r="C82" t="s">
        <v>263</v>
      </c>
      <c r="D82">
        <f t="shared" si="8"/>
        <v>1.5</v>
      </c>
      <c r="E82">
        <f t="shared" si="9"/>
        <v>2.25</v>
      </c>
    </row>
    <row r="83" spans="2:30" x14ac:dyDescent="0.2">
      <c r="B83">
        <v>55</v>
      </c>
      <c r="C83" t="s">
        <v>247</v>
      </c>
      <c r="D83">
        <f t="shared" si="8"/>
        <v>1.25</v>
      </c>
      <c r="E83">
        <f t="shared" si="9"/>
        <v>1.25</v>
      </c>
    </row>
    <row r="84" spans="2:30" x14ac:dyDescent="0.2">
      <c r="B84">
        <v>56</v>
      </c>
      <c r="C84" t="s">
        <v>247</v>
      </c>
      <c r="D84">
        <f t="shared" ref="D84:D92" si="26">VLOOKUP(C84,$B$3:$E$7,4,FALSE)</f>
        <v>1.25</v>
      </c>
      <c r="E84">
        <f t="shared" si="9"/>
        <v>1.25</v>
      </c>
    </row>
    <row r="85" spans="2:30" x14ac:dyDescent="0.2">
      <c r="B85">
        <v>57</v>
      </c>
      <c r="C85" t="s">
        <v>247</v>
      </c>
      <c r="D85">
        <f t="shared" si="26"/>
        <v>1.25</v>
      </c>
      <c r="E85">
        <f t="shared" si="9"/>
        <v>1.25</v>
      </c>
    </row>
    <row r="86" spans="2:30" x14ac:dyDescent="0.2">
      <c r="B86">
        <v>58</v>
      </c>
      <c r="C86" t="s">
        <v>247</v>
      </c>
      <c r="D86">
        <f t="shared" si="26"/>
        <v>1.25</v>
      </c>
      <c r="E86">
        <f t="shared" si="9"/>
        <v>1.25</v>
      </c>
    </row>
    <row r="87" spans="2:30" x14ac:dyDescent="0.2">
      <c r="B87">
        <v>59</v>
      </c>
      <c r="C87" t="s">
        <v>247</v>
      </c>
      <c r="D87">
        <f t="shared" si="26"/>
        <v>1.25</v>
      </c>
      <c r="E87">
        <f t="shared" si="9"/>
        <v>1.25</v>
      </c>
    </row>
    <row r="88" spans="2:30" x14ac:dyDescent="0.2">
      <c r="B88">
        <v>60</v>
      </c>
      <c r="C88" t="s">
        <v>247</v>
      </c>
      <c r="D88">
        <f t="shared" si="26"/>
        <v>1.25</v>
      </c>
      <c r="E88">
        <f t="shared" si="9"/>
        <v>1.25</v>
      </c>
      <c r="AD88" s="29"/>
    </row>
    <row r="89" spans="2:30" x14ac:dyDescent="0.2">
      <c r="B89">
        <v>61</v>
      </c>
      <c r="C89" t="s">
        <v>247</v>
      </c>
      <c r="D89">
        <f t="shared" si="26"/>
        <v>1.25</v>
      </c>
      <c r="E89">
        <f t="shared" si="9"/>
        <v>1.25</v>
      </c>
    </row>
    <row r="90" spans="2:30" x14ac:dyDescent="0.2">
      <c r="B90">
        <v>62</v>
      </c>
      <c r="C90" t="s">
        <v>247</v>
      </c>
      <c r="D90">
        <f t="shared" si="26"/>
        <v>1.25</v>
      </c>
      <c r="E90">
        <f t="shared" si="9"/>
        <v>1.25</v>
      </c>
    </row>
    <row r="91" spans="2:30" x14ac:dyDescent="0.2">
      <c r="B91">
        <v>63</v>
      </c>
      <c r="C91" t="s">
        <v>264</v>
      </c>
      <c r="D91">
        <f t="shared" si="26"/>
        <v>1.5</v>
      </c>
      <c r="E91">
        <f t="shared" si="9"/>
        <v>7.5</v>
      </c>
    </row>
    <row r="92" spans="2:30" x14ac:dyDescent="0.2">
      <c r="B92">
        <v>64</v>
      </c>
      <c r="C92" t="s">
        <v>262</v>
      </c>
      <c r="D92">
        <f t="shared" si="26"/>
        <v>1.5</v>
      </c>
      <c r="E92">
        <f t="shared" si="9"/>
        <v>3.75</v>
      </c>
    </row>
    <row r="93" spans="2:30" x14ac:dyDescent="0.2">
      <c r="B93">
        <v>65</v>
      </c>
      <c r="C93" t="s">
        <v>263</v>
      </c>
      <c r="D93">
        <f t="shared" ref="D93:D112" si="27">VLOOKUP(C93,$B$3:$E$7,4,FALSE)</f>
        <v>1.5</v>
      </c>
      <c r="E93">
        <f t="shared" si="9"/>
        <v>2.25</v>
      </c>
    </row>
    <row r="94" spans="2:30" x14ac:dyDescent="0.2">
      <c r="B94">
        <v>66</v>
      </c>
      <c r="C94" t="s">
        <v>247</v>
      </c>
      <c r="D94">
        <f t="shared" si="27"/>
        <v>1.25</v>
      </c>
      <c r="E94">
        <f t="shared" ref="E94:E112" si="28">VLOOKUP(C94,$B$3:$C$6,2,FALSE)*VLOOKUP(C94,$B$3:$E$6,4,FALSE)</f>
        <v>1.25</v>
      </c>
    </row>
    <row r="95" spans="2:30" x14ac:dyDescent="0.2">
      <c r="B95">
        <v>67</v>
      </c>
      <c r="C95" t="s">
        <v>247</v>
      </c>
      <c r="D95">
        <f t="shared" si="27"/>
        <v>1.25</v>
      </c>
      <c r="E95">
        <f t="shared" si="28"/>
        <v>1.25</v>
      </c>
    </row>
    <row r="96" spans="2:30" x14ac:dyDescent="0.2">
      <c r="B96">
        <v>68</v>
      </c>
      <c r="C96" t="s">
        <v>247</v>
      </c>
      <c r="D96">
        <f t="shared" si="27"/>
        <v>1.25</v>
      </c>
      <c r="E96">
        <f t="shared" si="28"/>
        <v>1.25</v>
      </c>
    </row>
    <row r="97" spans="2:5" x14ac:dyDescent="0.2">
      <c r="B97">
        <v>69</v>
      </c>
      <c r="C97" t="s">
        <v>247</v>
      </c>
      <c r="D97">
        <f t="shared" si="27"/>
        <v>1.25</v>
      </c>
      <c r="E97">
        <f t="shared" si="28"/>
        <v>1.25</v>
      </c>
    </row>
    <row r="98" spans="2:5" x14ac:dyDescent="0.2">
      <c r="B98">
        <v>70</v>
      </c>
      <c r="C98" t="s">
        <v>247</v>
      </c>
      <c r="D98">
        <f t="shared" si="27"/>
        <v>1.25</v>
      </c>
      <c r="E98">
        <f t="shared" si="28"/>
        <v>1.25</v>
      </c>
    </row>
    <row r="99" spans="2:5" x14ac:dyDescent="0.2">
      <c r="B99">
        <v>71</v>
      </c>
      <c r="C99" t="s">
        <v>247</v>
      </c>
      <c r="D99">
        <f t="shared" si="27"/>
        <v>1.25</v>
      </c>
      <c r="E99">
        <f t="shared" si="28"/>
        <v>1.25</v>
      </c>
    </row>
    <row r="100" spans="2:5" x14ac:dyDescent="0.2">
      <c r="B100">
        <v>72</v>
      </c>
      <c r="C100" t="s">
        <v>247</v>
      </c>
      <c r="D100">
        <f t="shared" si="27"/>
        <v>1.25</v>
      </c>
      <c r="E100">
        <f t="shared" si="28"/>
        <v>1.25</v>
      </c>
    </row>
    <row r="101" spans="2:5" x14ac:dyDescent="0.2">
      <c r="B101">
        <v>73</v>
      </c>
      <c r="C101" t="s">
        <v>247</v>
      </c>
      <c r="D101">
        <f t="shared" si="27"/>
        <v>1.25</v>
      </c>
      <c r="E101">
        <f t="shared" si="28"/>
        <v>1.25</v>
      </c>
    </row>
    <row r="102" spans="2:5" x14ac:dyDescent="0.2">
      <c r="B102">
        <v>74</v>
      </c>
      <c r="C102" t="s">
        <v>262</v>
      </c>
      <c r="D102">
        <f t="shared" si="27"/>
        <v>1.5</v>
      </c>
      <c r="E102">
        <f t="shared" si="28"/>
        <v>3.75</v>
      </c>
    </row>
    <row r="103" spans="2:5" x14ac:dyDescent="0.2">
      <c r="B103">
        <v>75</v>
      </c>
      <c r="C103" t="s">
        <v>263</v>
      </c>
      <c r="D103">
        <f t="shared" si="27"/>
        <v>1.5</v>
      </c>
      <c r="E103">
        <f t="shared" si="28"/>
        <v>2.25</v>
      </c>
    </row>
    <row r="104" spans="2:5" x14ac:dyDescent="0.2">
      <c r="B104">
        <v>76</v>
      </c>
      <c r="C104" t="s">
        <v>247</v>
      </c>
      <c r="D104">
        <f t="shared" si="27"/>
        <v>1.25</v>
      </c>
      <c r="E104">
        <f t="shared" si="28"/>
        <v>1.25</v>
      </c>
    </row>
    <row r="105" spans="2:5" x14ac:dyDescent="0.2">
      <c r="B105">
        <v>77</v>
      </c>
      <c r="C105" t="s">
        <v>247</v>
      </c>
      <c r="D105">
        <f t="shared" si="27"/>
        <v>1.25</v>
      </c>
      <c r="E105">
        <f t="shared" si="28"/>
        <v>1.25</v>
      </c>
    </row>
    <row r="106" spans="2:5" x14ac:dyDescent="0.2">
      <c r="B106">
        <v>78</v>
      </c>
      <c r="C106" t="s">
        <v>247</v>
      </c>
      <c r="D106">
        <f t="shared" si="27"/>
        <v>1.25</v>
      </c>
      <c r="E106">
        <f t="shared" si="28"/>
        <v>1.25</v>
      </c>
    </row>
    <row r="107" spans="2:5" x14ac:dyDescent="0.2">
      <c r="B107">
        <v>79</v>
      </c>
      <c r="C107" t="s">
        <v>247</v>
      </c>
      <c r="D107">
        <f t="shared" si="27"/>
        <v>1.25</v>
      </c>
      <c r="E107">
        <f t="shared" si="28"/>
        <v>1.25</v>
      </c>
    </row>
    <row r="108" spans="2:5" x14ac:dyDescent="0.2">
      <c r="B108">
        <v>80</v>
      </c>
      <c r="C108" t="s">
        <v>247</v>
      </c>
      <c r="D108">
        <f t="shared" si="27"/>
        <v>1.25</v>
      </c>
      <c r="E108">
        <f t="shared" si="28"/>
        <v>1.25</v>
      </c>
    </row>
    <row r="109" spans="2:5" x14ac:dyDescent="0.2">
      <c r="B109">
        <v>81</v>
      </c>
      <c r="C109" t="s">
        <v>247</v>
      </c>
      <c r="D109">
        <f t="shared" si="27"/>
        <v>1.25</v>
      </c>
      <c r="E109">
        <f t="shared" si="28"/>
        <v>1.25</v>
      </c>
    </row>
    <row r="110" spans="2:5" x14ac:dyDescent="0.2">
      <c r="B110">
        <v>82</v>
      </c>
      <c r="C110" t="s">
        <v>247</v>
      </c>
      <c r="D110">
        <f t="shared" si="27"/>
        <v>1.25</v>
      </c>
      <c r="E110">
        <f t="shared" si="28"/>
        <v>1.25</v>
      </c>
    </row>
    <row r="111" spans="2:5" x14ac:dyDescent="0.2">
      <c r="B111">
        <v>83</v>
      </c>
      <c r="C111" t="s">
        <v>247</v>
      </c>
      <c r="D111">
        <f t="shared" si="27"/>
        <v>1.25</v>
      </c>
      <c r="E111">
        <f t="shared" si="28"/>
        <v>1.25</v>
      </c>
    </row>
    <row r="112" spans="2:5" x14ac:dyDescent="0.2">
      <c r="B112">
        <v>84</v>
      </c>
      <c r="C112" t="s">
        <v>264</v>
      </c>
      <c r="D112">
        <f t="shared" si="27"/>
        <v>1.5</v>
      </c>
      <c r="E112">
        <f t="shared" si="28"/>
        <v>7.5</v>
      </c>
    </row>
    <row r="113" spans="2:2" x14ac:dyDescent="0.2">
      <c r="B113">
        <v>85</v>
      </c>
    </row>
    <row r="114" spans="2:2" x14ac:dyDescent="0.2">
      <c r="B114">
        <v>86</v>
      </c>
    </row>
    <row r="115" spans="2:2" x14ac:dyDescent="0.2">
      <c r="B115">
        <v>87</v>
      </c>
    </row>
    <row r="116" spans="2:2" x14ac:dyDescent="0.2">
      <c r="B116">
        <v>88</v>
      </c>
    </row>
    <row r="117" spans="2:2" x14ac:dyDescent="0.2">
      <c r="B117">
        <v>89</v>
      </c>
    </row>
    <row r="118" spans="2:2" x14ac:dyDescent="0.2">
      <c r="B118">
        <v>90</v>
      </c>
    </row>
    <row r="119" spans="2:2" x14ac:dyDescent="0.2">
      <c r="B119">
        <v>91</v>
      </c>
    </row>
    <row r="120" spans="2:2" x14ac:dyDescent="0.2">
      <c r="B120">
        <v>92</v>
      </c>
    </row>
    <row r="121" spans="2:2" x14ac:dyDescent="0.2">
      <c r="B121">
        <v>93</v>
      </c>
    </row>
    <row r="122" spans="2:2" x14ac:dyDescent="0.2">
      <c r="B122">
        <v>94</v>
      </c>
    </row>
    <row r="123" spans="2:2" x14ac:dyDescent="0.2">
      <c r="B123">
        <v>95</v>
      </c>
    </row>
    <row r="124" spans="2:2" x14ac:dyDescent="0.2">
      <c r="B124">
        <v>96</v>
      </c>
    </row>
    <row r="125" spans="2:2" x14ac:dyDescent="0.2">
      <c r="B125">
        <v>97</v>
      </c>
    </row>
    <row r="126" spans="2:2" x14ac:dyDescent="0.2">
      <c r="B126">
        <v>98</v>
      </c>
    </row>
    <row r="127" spans="2:2" x14ac:dyDescent="0.2">
      <c r="B127">
        <v>99</v>
      </c>
    </row>
    <row r="128" spans="2:2" x14ac:dyDescent="0.2">
      <c r="B128">
        <v>100</v>
      </c>
    </row>
  </sheetData>
  <phoneticPr fontId="1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FFFF00"/>
  </sheetPr>
  <dimension ref="B2:H12"/>
  <sheetViews>
    <sheetView workbookViewId="0">
      <selection activeCell="C5" sqref="C5"/>
    </sheetView>
  </sheetViews>
  <sheetFormatPr defaultColWidth="9" defaultRowHeight="14.25" x14ac:dyDescent="0.2"/>
  <cols>
    <col min="2" max="2" width="21.875" customWidth="1"/>
  </cols>
  <sheetData>
    <row r="2" spans="2:8" x14ac:dyDescent="0.2">
      <c r="B2" t="s">
        <v>273</v>
      </c>
      <c r="G2" t="s">
        <v>274</v>
      </c>
    </row>
    <row r="4" spans="2:8" x14ac:dyDescent="0.2">
      <c r="B4" t="s">
        <v>275</v>
      </c>
      <c r="C4">
        <v>100</v>
      </c>
      <c r="G4" t="s">
        <v>276</v>
      </c>
      <c r="H4">
        <v>0.05</v>
      </c>
    </row>
    <row r="5" spans="2:8" x14ac:dyDescent="0.2">
      <c r="B5" t="s">
        <v>277</v>
      </c>
      <c r="C5">
        <f>24*60/5</f>
        <v>288</v>
      </c>
      <c r="G5" t="s">
        <v>278</v>
      </c>
      <c r="H5">
        <v>0.2</v>
      </c>
    </row>
    <row r="6" spans="2:8" x14ac:dyDescent="0.2">
      <c r="B6" s="19" t="s">
        <v>279</v>
      </c>
      <c r="C6" s="19">
        <v>180</v>
      </c>
      <c r="G6" t="s">
        <v>280</v>
      </c>
      <c r="H6">
        <v>0.1</v>
      </c>
    </row>
    <row r="7" spans="2:8" x14ac:dyDescent="0.2">
      <c r="B7" t="s">
        <v>281</v>
      </c>
      <c r="C7">
        <f>C5*C4</f>
        <v>28800</v>
      </c>
      <c r="G7" t="s">
        <v>282</v>
      </c>
    </row>
    <row r="8" spans="2:8" x14ac:dyDescent="0.2">
      <c r="B8" t="s">
        <v>283</v>
      </c>
      <c r="C8">
        <v>0</v>
      </c>
      <c r="G8" t="s">
        <v>154</v>
      </c>
      <c r="H8">
        <v>0.1</v>
      </c>
    </row>
    <row r="9" spans="2:8" x14ac:dyDescent="0.2">
      <c r="B9" t="s">
        <v>284</v>
      </c>
      <c r="C9">
        <v>1000</v>
      </c>
      <c r="G9" t="s">
        <v>285</v>
      </c>
      <c r="H9">
        <v>0.3</v>
      </c>
    </row>
    <row r="10" spans="2:8" x14ac:dyDescent="0.2">
      <c r="G10" t="s">
        <v>183</v>
      </c>
      <c r="H10">
        <v>0.2</v>
      </c>
    </row>
    <row r="11" spans="2:8" x14ac:dyDescent="0.2">
      <c r="G11" s="10" t="s">
        <v>286</v>
      </c>
      <c r="H11" s="10">
        <f>SUM(H4:H10)</f>
        <v>0.95</v>
      </c>
    </row>
    <row r="12" spans="2:8" x14ac:dyDescent="0.2">
      <c r="B12" t="s">
        <v>287</v>
      </c>
      <c r="C12">
        <f>C5-80</f>
        <v>208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92D050"/>
  </sheetPr>
  <dimension ref="A1:N203"/>
  <sheetViews>
    <sheetView tabSelected="1" workbookViewId="0">
      <selection activeCell="L19" sqref="L19"/>
    </sheetView>
  </sheetViews>
  <sheetFormatPr defaultColWidth="9" defaultRowHeight="14.25" x14ac:dyDescent="0.2"/>
  <cols>
    <col min="1" max="1" width="10.375" style="3" customWidth="1"/>
    <col min="2" max="2" width="11.875" style="3" customWidth="1"/>
  </cols>
  <sheetData>
    <row r="1" spans="1:14" x14ac:dyDescent="0.2">
      <c r="A1" s="4" t="s">
        <v>288</v>
      </c>
      <c r="B1" s="4" t="s">
        <v>1</v>
      </c>
    </row>
    <row r="2" spans="1:14" x14ac:dyDescent="0.2">
      <c r="A2" s="8"/>
      <c r="B2" s="8"/>
    </row>
    <row r="3" spans="1:14" x14ac:dyDescent="0.2">
      <c r="A3" s="3">
        <v>1</v>
      </c>
      <c r="B3" s="9">
        <f>I3</f>
        <v>10</v>
      </c>
      <c r="E3" s="3">
        <v>10</v>
      </c>
      <c r="F3" s="65">
        <v>1</v>
      </c>
      <c r="G3" s="3">
        <f t="shared" ref="G3:G31" si="0">E3*F3</f>
        <v>10</v>
      </c>
      <c r="H3" s="3">
        <v>10</v>
      </c>
      <c r="I3" s="3">
        <v>10</v>
      </c>
      <c r="N3" s="119" t="s">
        <v>669</v>
      </c>
    </row>
    <row r="4" spans="1:14" x14ac:dyDescent="0.2">
      <c r="A4" s="3">
        <v>2</v>
      </c>
      <c r="B4" s="9">
        <f t="shared" ref="B4:B67" si="1">I4</f>
        <v>20</v>
      </c>
      <c r="E4" s="3">
        <v>10</v>
      </c>
      <c r="F4" s="65">
        <v>1</v>
      </c>
      <c r="G4" s="3">
        <f t="shared" si="0"/>
        <v>10</v>
      </c>
      <c r="H4" s="3">
        <v>10</v>
      </c>
      <c r="I4" s="3">
        <f>I3+H4</f>
        <v>20</v>
      </c>
      <c r="N4" s="119" t="s">
        <v>670</v>
      </c>
    </row>
    <row r="5" spans="1:14" x14ac:dyDescent="0.2">
      <c r="A5" s="3">
        <v>3</v>
      </c>
      <c r="B5" s="9">
        <f t="shared" si="1"/>
        <v>30</v>
      </c>
      <c r="E5" s="3">
        <v>10</v>
      </c>
      <c r="F5" s="65">
        <v>2</v>
      </c>
      <c r="G5" s="3">
        <f t="shared" si="0"/>
        <v>20</v>
      </c>
      <c r="H5" s="3">
        <v>10</v>
      </c>
      <c r="I5" s="3">
        <f>I4+H5</f>
        <v>30</v>
      </c>
      <c r="N5" s="119" t="s">
        <v>671</v>
      </c>
    </row>
    <row r="6" spans="1:14" x14ac:dyDescent="0.2">
      <c r="A6" s="3">
        <v>4</v>
      </c>
      <c r="B6" s="9">
        <f t="shared" si="1"/>
        <v>50</v>
      </c>
      <c r="E6" s="3">
        <v>10</v>
      </c>
      <c r="F6" s="65">
        <v>2</v>
      </c>
      <c r="G6" s="3">
        <f t="shared" si="0"/>
        <v>20</v>
      </c>
      <c r="H6" s="3">
        <v>20</v>
      </c>
      <c r="I6" s="3">
        <f>I5+H6</f>
        <v>50</v>
      </c>
      <c r="N6" s="119" t="s">
        <v>672</v>
      </c>
    </row>
    <row r="7" spans="1:14" x14ac:dyDescent="0.2">
      <c r="A7" s="3">
        <v>5</v>
      </c>
      <c r="B7" s="9">
        <f t="shared" si="1"/>
        <v>70</v>
      </c>
      <c r="E7" s="3">
        <v>10</v>
      </c>
      <c r="F7" s="65">
        <v>3</v>
      </c>
      <c r="G7" s="3">
        <f t="shared" si="0"/>
        <v>30</v>
      </c>
      <c r="H7" s="3">
        <v>20</v>
      </c>
      <c r="I7" s="3">
        <f>I6+H7</f>
        <v>70</v>
      </c>
      <c r="N7" s="119" t="s">
        <v>673</v>
      </c>
    </row>
    <row r="8" spans="1:14" x14ac:dyDescent="0.2">
      <c r="A8" s="3">
        <v>6</v>
      </c>
      <c r="B8" s="9">
        <f t="shared" si="1"/>
        <v>90</v>
      </c>
      <c r="E8" s="3">
        <v>10</v>
      </c>
      <c r="F8" s="65">
        <v>3</v>
      </c>
      <c r="G8" s="3">
        <f t="shared" si="0"/>
        <v>30</v>
      </c>
      <c r="H8" s="3">
        <v>20</v>
      </c>
      <c r="I8" s="3">
        <f>I7+H8</f>
        <v>90</v>
      </c>
      <c r="N8" s="119" t="s">
        <v>674</v>
      </c>
    </row>
    <row r="9" spans="1:14" x14ac:dyDescent="0.2">
      <c r="A9" s="3">
        <v>7</v>
      </c>
      <c r="B9" s="9">
        <f t="shared" si="1"/>
        <v>120</v>
      </c>
      <c r="E9" s="3">
        <v>10</v>
      </c>
      <c r="F9" s="65">
        <v>4</v>
      </c>
      <c r="G9" s="3">
        <f t="shared" si="0"/>
        <v>40</v>
      </c>
      <c r="H9" s="3">
        <v>30</v>
      </c>
      <c r="I9" s="3">
        <f t="shared" ref="I9:I38" si="2">I8+H9</f>
        <v>120</v>
      </c>
      <c r="N9" s="119" t="s">
        <v>675</v>
      </c>
    </row>
    <row r="10" spans="1:14" x14ac:dyDescent="0.2">
      <c r="A10" s="3">
        <v>8</v>
      </c>
      <c r="B10" s="9">
        <f t="shared" si="1"/>
        <v>150</v>
      </c>
      <c r="E10" s="3">
        <v>10</v>
      </c>
      <c r="F10" s="65">
        <v>4</v>
      </c>
      <c r="G10" s="3">
        <f t="shared" si="0"/>
        <v>40</v>
      </c>
      <c r="H10" s="3">
        <v>30</v>
      </c>
      <c r="I10" s="3">
        <f t="shared" si="2"/>
        <v>150</v>
      </c>
      <c r="N10" s="119" t="s">
        <v>676</v>
      </c>
    </row>
    <row r="11" spans="1:14" x14ac:dyDescent="0.2">
      <c r="A11" s="3">
        <v>9</v>
      </c>
      <c r="B11" s="9">
        <f t="shared" si="1"/>
        <v>180</v>
      </c>
      <c r="E11" s="3">
        <v>10</v>
      </c>
      <c r="F11" s="65">
        <v>5</v>
      </c>
      <c r="G11" s="3">
        <f t="shared" si="0"/>
        <v>50</v>
      </c>
      <c r="H11" s="3">
        <v>30</v>
      </c>
      <c r="I11" s="3">
        <f t="shared" si="2"/>
        <v>180</v>
      </c>
      <c r="N11" s="119" t="s">
        <v>677</v>
      </c>
    </row>
    <row r="12" spans="1:14" x14ac:dyDescent="0.2">
      <c r="A12" s="3">
        <v>10</v>
      </c>
      <c r="B12" s="9">
        <f t="shared" si="1"/>
        <v>220</v>
      </c>
      <c r="E12" s="3">
        <v>10</v>
      </c>
      <c r="F12" s="65">
        <v>5</v>
      </c>
      <c r="G12" s="3">
        <f t="shared" si="0"/>
        <v>50</v>
      </c>
      <c r="H12" s="3">
        <v>40</v>
      </c>
      <c r="I12" s="3">
        <f t="shared" si="2"/>
        <v>220</v>
      </c>
      <c r="N12" s="119" t="s">
        <v>678</v>
      </c>
    </row>
    <row r="13" spans="1:14" x14ac:dyDescent="0.2">
      <c r="A13" s="3">
        <v>11</v>
      </c>
      <c r="B13" s="9">
        <f t="shared" si="1"/>
        <v>280</v>
      </c>
      <c r="E13" s="3">
        <f>E3+10</f>
        <v>20</v>
      </c>
      <c r="F13" s="52">
        <f>F3</f>
        <v>1</v>
      </c>
      <c r="G13" s="3">
        <f t="shared" si="0"/>
        <v>20</v>
      </c>
      <c r="H13" s="3">
        <f>VLOOKUP(INT((A13-1)/10)*10,$A$3:H12,8,FALSE)+G13*INT((A13-1)/10)</f>
        <v>60</v>
      </c>
      <c r="I13" s="3">
        <f t="shared" si="2"/>
        <v>280</v>
      </c>
      <c r="N13" s="119" t="s">
        <v>679</v>
      </c>
    </row>
    <row r="14" spans="1:14" ht="17.25" x14ac:dyDescent="0.3">
      <c r="A14" s="3">
        <v>12</v>
      </c>
      <c r="B14" s="9">
        <f t="shared" si="1"/>
        <v>340</v>
      </c>
      <c r="E14" s="3">
        <f t="shared" ref="E14:E77" si="3">E4+10</f>
        <v>20</v>
      </c>
      <c r="F14" s="52">
        <f t="shared" ref="F14:F23" si="4">F4</f>
        <v>1</v>
      </c>
      <c r="G14" s="3">
        <f t="shared" si="0"/>
        <v>20</v>
      </c>
      <c r="H14" s="3">
        <f>VLOOKUP(INT((A14-1)/10)*10,$A$3:H13,8,FALSE)+G14*INT((A14-1)/10)</f>
        <v>60</v>
      </c>
      <c r="I14" s="3">
        <f t="shared" si="2"/>
        <v>340</v>
      </c>
      <c r="N14" s="128" t="s">
        <v>680</v>
      </c>
    </row>
    <row r="15" spans="1:14" x14ac:dyDescent="0.2">
      <c r="A15" s="3">
        <v>13</v>
      </c>
      <c r="B15" s="9">
        <f t="shared" si="1"/>
        <v>420</v>
      </c>
      <c r="E15" s="3">
        <f t="shared" si="3"/>
        <v>20</v>
      </c>
      <c r="F15" s="52">
        <f t="shared" si="4"/>
        <v>2</v>
      </c>
      <c r="G15" s="3">
        <f t="shared" si="0"/>
        <v>40</v>
      </c>
      <c r="H15" s="3">
        <f>VLOOKUP(INT((A15-1)/10)*10,$A$3:H14,8,FALSE)+G15*INT((A15-1)/10)</f>
        <v>80</v>
      </c>
      <c r="I15" s="3">
        <f t="shared" si="2"/>
        <v>420</v>
      </c>
      <c r="N15" s="119" t="s">
        <v>686</v>
      </c>
    </row>
    <row r="16" spans="1:14" x14ac:dyDescent="0.2">
      <c r="A16" s="3">
        <v>14</v>
      </c>
      <c r="B16" s="9">
        <f t="shared" si="1"/>
        <v>500</v>
      </c>
      <c r="E16" s="3">
        <f t="shared" si="3"/>
        <v>20</v>
      </c>
      <c r="F16" s="52">
        <f t="shared" si="4"/>
        <v>2</v>
      </c>
      <c r="G16" s="3">
        <f t="shared" si="0"/>
        <v>40</v>
      </c>
      <c r="H16" s="3">
        <f>VLOOKUP(INT((A16-1)/10)*10,$A$3:H15,8,FALSE)+G16*INT((A16-1)/10)</f>
        <v>80</v>
      </c>
      <c r="I16" s="3">
        <f t="shared" si="2"/>
        <v>500</v>
      </c>
      <c r="N16" s="119" t="s">
        <v>681</v>
      </c>
    </row>
    <row r="17" spans="1:14" x14ac:dyDescent="0.2">
      <c r="A17" s="3">
        <v>15</v>
      </c>
      <c r="B17" s="9">
        <f t="shared" si="1"/>
        <v>600</v>
      </c>
      <c r="E17" s="3">
        <f t="shared" si="3"/>
        <v>20</v>
      </c>
      <c r="F17" s="52">
        <f t="shared" si="4"/>
        <v>3</v>
      </c>
      <c r="G17" s="3">
        <f t="shared" si="0"/>
        <v>60</v>
      </c>
      <c r="H17" s="3">
        <f>VLOOKUP(INT((A17-1)/10)*10,$A$3:H16,8,FALSE)+G17*INT((A17-1)/10)</f>
        <v>100</v>
      </c>
      <c r="I17" s="3">
        <f t="shared" si="2"/>
        <v>600</v>
      </c>
      <c r="N17" s="119" t="s">
        <v>685</v>
      </c>
    </row>
    <row r="18" spans="1:14" x14ac:dyDescent="0.2">
      <c r="A18" s="3">
        <v>16</v>
      </c>
      <c r="B18" s="9">
        <f t="shared" si="1"/>
        <v>700</v>
      </c>
      <c r="E18" s="3">
        <f t="shared" si="3"/>
        <v>20</v>
      </c>
      <c r="F18" s="52">
        <f t="shared" si="4"/>
        <v>3</v>
      </c>
      <c r="G18" s="3">
        <f t="shared" si="0"/>
        <v>60</v>
      </c>
      <c r="H18" s="3">
        <f>VLOOKUP(INT((A18-1)/10)*10,$A$3:H17,8,FALSE)+G18*INT((A18-1)/10)</f>
        <v>100</v>
      </c>
      <c r="I18" s="3">
        <f t="shared" si="2"/>
        <v>700</v>
      </c>
      <c r="N18" s="119" t="s">
        <v>684</v>
      </c>
    </row>
    <row r="19" spans="1:14" x14ac:dyDescent="0.2">
      <c r="A19" s="3">
        <v>17</v>
      </c>
      <c r="B19" s="9">
        <f t="shared" si="1"/>
        <v>820</v>
      </c>
      <c r="E19" s="3">
        <f t="shared" si="3"/>
        <v>20</v>
      </c>
      <c r="F19" s="52">
        <f t="shared" si="4"/>
        <v>4</v>
      </c>
      <c r="G19" s="3">
        <f t="shared" si="0"/>
        <v>80</v>
      </c>
      <c r="H19" s="3">
        <f>VLOOKUP(INT((A19-1)/10)*10,$A$3:H18,8,FALSE)+G19*INT((A19-1)/10)</f>
        <v>120</v>
      </c>
      <c r="I19" s="3">
        <f t="shared" si="2"/>
        <v>820</v>
      </c>
      <c r="N19" s="119" t="s">
        <v>683</v>
      </c>
    </row>
    <row r="20" spans="1:14" x14ac:dyDescent="0.2">
      <c r="A20" s="3">
        <v>18</v>
      </c>
      <c r="B20" s="9">
        <f t="shared" si="1"/>
        <v>940</v>
      </c>
      <c r="E20" s="3">
        <f t="shared" si="3"/>
        <v>20</v>
      </c>
      <c r="F20" s="52">
        <f t="shared" si="4"/>
        <v>4</v>
      </c>
      <c r="G20" s="3">
        <f t="shared" si="0"/>
        <v>80</v>
      </c>
      <c r="H20" s="3">
        <f>VLOOKUP(INT((A20-1)/10)*10,$A$3:H19,8,FALSE)+G20*INT((A20-1)/10)</f>
        <v>120</v>
      </c>
      <c r="I20" s="3">
        <f t="shared" si="2"/>
        <v>940</v>
      </c>
      <c r="N20" s="119" t="s">
        <v>689</v>
      </c>
    </row>
    <row r="21" spans="1:14" x14ac:dyDescent="0.2">
      <c r="A21" s="3">
        <v>19</v>
      </c>
      <c r="B21" s="9">
        <f t="shared" si="1"/>
        <v>1080</v>
      </c>
      <c r="E21" s="3">
        <f t="shared" si="3"/>
        <v>20</v>
      </c>
      <c r="F21" s="52">
        <f t="shared" si="4"/>
        <v>5</v>
      </c>
      <c r="G21" s="3">
        <f t="shared" si="0"/>
        <v>100</v>
      </c>
      <c r="H21" s="3">
        <f>VLOOKUP(INT((A21-1)/10)*10,$A$3:H20,8,FALSE)+G21*INT((A21-1)/10)</f>
        <v>140</v>
      </c>
      <c r="I21" s="3">
        <f t="shared" si="2"/>
        <v>1080</v>
      </c>
      <c r="N21" s="119" t="s">
        <v>682</v>
      </c>
    </row>
    <row r="22" spans="1:14" x14ac:dyDescent="0.2">
      <c r="A22" s="3">
        <v>20</v>
      </c>
      <c r="B22" s="9">
        <f t="shared" si="1"/>
        <v>1220</v>
      </c>
      <c r="E22" s="3">
        <f t="shared" si="3"/>
        <v>20</v>
      </c>
      <c r="F22" s="52">
        <f t="shared" si="4"/>
        <v>5</v>
      </c>
      <c r="G22" s="3">
        <f t="shared" si="0"/>
        <v>100</v>
      </c>
      <c r="H22" s="3">
        <f>VLOOKUP(INT((A22-1)/10)*10,$A$3:H21,8,FALSE)+G22*INT((A22-1)/10)</f>
        <v>140</v>
      </c>
      <c r="I22" s="3">
        <f t="shared" si="2"/>
        <v>1220</v>
      </c>
      <c r="N22" s="119" t="s">
        <v>688</v>
      </c>
    </row>
    <row r="23" spans="1:14" x14ac:dyDescent="0.2">
      <c r="A23" s="3">
        <v>21</v>
      </c>
      <c r="B23" s="9">
        <f t="shared" si="1"/>
        <v>1420</v>
      </c>
      <c r="E23" s="3">
        <f t="shared" si="3"/>
        <v>30</v>
      </c>
      <c r="F23" s="65">
        <f t="shared" si="4"/>
        <v>1</v>
      </c>
      <c r="G23" s="3">
        <f t="shared" si="0"/>
        <v>30</v>
      </c>
      <c r="H23" s="3">
        <f>VLOOKUP(INT((A23-1)/10)*10,$A$3:H22,8,FALSE)+G23*INT((A23-1)/10)</f>
        <v>200</v>
      </c>
      <c r="I23" s="3">
        <f>I22+H23</f>
        <v>1420</v>
      </c>
      <c r="N23" s="119" t="s">
        <v>687</v>
      </c>
    </row>
    <row r="24" spans="1:14" x14ac:dyDescent="0.2">
      <c r="A24" s="3">
        <v>22</v>
      </c>
      <c r="B24" s="9">
        <f t="shared" si="1"/>
        <v>1620</v>
      </c>
      <c r="E24" s="3">
        <f t="shared" si="3"/>
        <v>30</v>
      </c>
      <c r="F24" s="65">
        <f t="shared" ref="F24:F87" si="5">F14</f>
        <v>1</v>
      </c>
      <c r="G24" s="3">
        <f t="shared" si="0"/>
        <v>30</v>
      </c>
      <c r="H24" s="3">
        <f>VLOOKUP(INT((A24-1)/10)*10,$A$3:H23,8,FALSE)+G24*INT((A24-1)/10)</f>
        <v>200</v>
      </c>
      <c r="I24" s="3">
        <f t="shared" si="2"/>
        <v>1620</v>
      </c>
    </row>
    <row r="25" spans="1:14" x14ac:dyDescent="0.2">
      <c r="A25" s="3">
        <v>23</v>
      </c>
      <c r="B25" s="9">
        <f t="shared" si="1"/>
        <v>1880</v>
      </c>
      <c r="E25" s="3">
        <f t="shared" si="3"/>
        <v>30</v>
      </c>
      <c r="F25" s="65">
        <f t="shared" si="5"/>
        <v>2</v>
      </c>
      <c r="G25" s="3">
        <f t="shared" si="0"/>
        <v>60</v>
      </c>
      <c r="H25" s="3">
        <f>VLOOKUP(INT((A25-1)/10)*10,$A$3:H24,8,FALSE)+G25*INT((A25-1)/10)</f>
        <v>260</v>
      </c>
      <c r="I25" s="3">
        <f t="shared" si="2"/>
        <v>1880</v>
      </c>
    </row>
    <row r="26" spans="1:14" x14ac:dyDescent="0.2">
      <c r="A26" s="3">
        <v>24</v>
      </c>
      <c r="B26" s="9">
        <f t="shared" si="1"/>
        <v>2140</v>
      </c>
      <c r="E26" s="3">
        <f t="shared" si="3"/>
        <v>30</v>
      </c>
      <c r="F26" s="65">
        <f t="shared" si="5"/>
        <v>2</v>
      </c>
      <c r="G26" s="3">
        <f t="shared" si="0"/>
        <v>60</v>
      </c>
      <c r="H26" s="3">
        <f>VLOOKUP(INT((A26-1)/10)*10,$A$3:H25,8,FALSE)+G26*INT((A26-1)/10)</f>
        <v>260</v>
      </c>
      <c r="I26" s="3">
        <f t="shared" si="2"/>
        <v>2140</v>
      </c>
    </row>
    <row r="27" spans="1:14" x14ac:dyDescent="0.2">
      <c r="A27" s="3">
        <v>25</v>
      </c>
      <c r="B27" s="9">
        <f t="shared" si="1"/>
        <v>2460</v>
      </c>
      <c r="E27" s="3">
        <f t="shared" si="3"/>
        <v>30</v>
      </c>
      <c r="F27" s="65">
        <f t="shared" si="5"/>
        <v>3</v>
      </c>
      <c r="G27" s="3">
        <f t="shared" si="0"/>
        <v>90</v>
      </c>
      <c r="H27" s="3">
        <f>VLOOKUP(INT((A27-1)/10)*10,$A$3:H26,8,FALSE)+G27*INT((A27-1)/10)</f>
        <v>320</v>
      </c>
      <c r="I27" s="3">
        <f t="shared" si="2"/>
        <v>2460</v>
      </c>
    </row>
    <row r="28" spans="1:14" x14ac:dyDescent="0.2">
      <c r="A28" s="3">
        <v>26</v>
      </c>
      <c r="B28" s="9">
        <f t="shared" si="1"/>
        <v>2780</v>
      </c>
      <c r="E28" s="3">
        <f t="shared" si="3"/>
        <v>30</v>
      </c>
      <c r="F28" s="65">
        <f t="shared" si="5"/>
        <v>3</v>
      </c>
      <c r="G28" s="3">
        <f t="shared" si="0"/>
        <v>90</v>
      </c>
      <c r="H28" s="3">
        <f>VLOOKUP(INT((A28-1)/10)*10,$A$3:H27,8,FALSE)+G28*INT((A28-1)/10)</f>
        <v>320</v>
      </c>
      <c r="I28" s="3">
        <f t="shared" si="2"/>
        <v>2780</v>
      </c>
    </row>
    <row r="29" spans="1:14" x14ac:dyDescent="0.2">
      <c r="A29" s="3">
        <v>27</v>
      </c>
      <c r="B29" s="9">
        <f t="shared" si="1"/>
        <v>3160</v>
      </c>
      <c r="E29" s="3">
        <f t="shared" si="3"/>
        <v>30</v>
      </c>
      <c r="F29" s="65">
        <f t="shared" si="5"/>
        <v>4</v>
      </c>
      <c r="G29" s="3">
        <f t="shared" si="0"/>
        <v>120</v>
      </c>
      <c r="H29" s="3">
        <f>VLOOKUP(INT((A29-1)/10)*10,$A$3:H28,8,FALSE)+G29*INT((A29-1)/10)</f>
        <v>380</v>
      </c>
      <c r="I29" s="3">
        <f>I28+H29</f>
        <v>3160</v>
      </c>
    </row>
    <row r="30" spans="1:14" x14ac:dyDescent="0.2">
      <c r="A30" s="3">
        <v>28</v>
      </c>
      <c r="B30" s="9">
        <f t="shared" si="1"/>
        <v>3540</v>
      </c>
      <c r="E30" s="3">
        <f t="shared" si="3"/>
        <v>30</v>
      </c>
      <c r="F30" s="65">
        <f t="shared" si="5"/>
        <v>4</v>
      </c>
      <c r="G30" s="3">
        <f t="shared" si="0"/>
        <v>120</v>
      </c>
      <c r="H30" s="3">
        <f>VLOOKUP(INT((A30-1)/10)*10,$A$3:H29,8,FALSE)+G30*INT((A30-1)/10)</f>
        <v>380</v>
      </c>
      <c r="I30" s="3">
        <f t="shared" si="2"/>
        <v>3540</v>
      </c>
    </row>
    <row r="31" spans="1:14" x14ac:dyDescent="0.2">
      <c r="A31" s="3">
        <v>29</v>
      </c>
      <c r="B31" s="9">
        <f t="shared" si="1"/>
        <v>3980</v>
      </c>
      <c r="E31" s="3">
        <f t="shared" si="3"/>
        <v>30</v>
      </c>
      <c r="F31" s="65">
        <f t="shared" si="5"/>
        <v>5</v>
      </c>
      <c r="G31" s="3">
        <f t="shared" si="0"/>
        <v>150</v>
      </c>
      <c r="H31" s="3">
        <f>VLOOKUP(INT((A31-1)/10)*10,$A$3:H30,8,FALSE)+G31*INT((A31-1)/10)</f>
        <v>440</v>
      </c>
      <c r="I31" s="3">
        <f t="shared" si="2"/>
        <v>3980</v>
      </c>
    </row>
    <row r="32" spans="1:14" x14ac:dyDescent="0.2">
      <c r="A32" s="3">
        <v>30</v>
      </c>
      <c r="B32" s="9">
        <f t="shared" si="1"/>
        <v>4420</v>
      </c>
      <c r="E32" s="3">
        <f t="shared" si="3"/>
        <v>30</v>
      </c>
      <c r="F32" s="65">
        <f t="shared" si="5"/>
        <v>5</v>
      </c>
      <c r="G32" s="3">
        <f t="shared" ref="G32:G42" si="6">E32*F32</f>
        <v>150</v>
      </c>
      <c r="H32" s="3">
        <f>VLOOKUP(INT((A32-1)/10)*10,$A$3:H31,8,FALSE)+G32*INT((A32-1)/10)</f>
        <v>440</v>
      </c>
      <c r="I32" s="3">
        <f t="shared" si="2"/>
        <v>4420</v>
      </c>
    </row>
    <row r="33" spans="1:9" x14ac:dyDescent="0.2">
      <c r="A33" s="3">
        <v>31</v>
      </c>
      <c r="B33" s="9">
        <f t="shared" si="1"/>
        <v>4980</v>
      </c>
      <c r="E33" s="3">
        <f t="shared" si="3"/>
        <v>40</v>
      </c>
      <c r="F33" s="52">
        <f t="shared" si="5"/>
        <v>1</v>
      </c>
      <c r="G33" s="3">
        <f t="shared" si="6"/>
        <v>40</v>
      </c>
      <c r="H33" s="3">
        <f>VLOOKUP(INT((A33-1)/10)*10,$A$3:H32,8,FALSE)+G33*INT((A33-1)/10)</f>
        <v>560</v>
      </c>
      <c r="I33" s="3">
        <f t="shared" si="2"/>
        <v>4980</v>
      </c>
    </row>
    <row r="34" spans="1:9" x14ac:dyDescent="0.2">
      <c r="A34" s="3">
        <v>32</v>
      </c>
      <c r="B34" s="9">
        <f t="shared" si="1"/>
        <v>5540</v>
      </c>
      <c r="E34" s="3">
        <f t="shared" si="3"/>
        <v>40</v>
      </c>
      <c r="F34" s="52">
        <f t="shared" si="5"/>
        <v>1</v>
      </c>
      <c r="G34" s="3">
        <f t="shared" si="6"/>
        <v>40</v>
      </c>
      <c r="H34" s="3">
        <f>VLOOKUP(INT((A34-1)/10)*10,$A$3:H33,8,FALSE)+G34*INT((A34-1)/10)</f>
        <v>560</v>
      </c>
      <c r="I34" s="3">
        <f t="shared" si="2"/>
        <v>5540</v>
      </c>
    </row>
    <row r="35" spans="1:9" x14ac:dyDescent="0.2">
      <c r="A35" s="3">
        <v>33</v>
      </c>
      <c r="B35" s="9">
        <f t="shared" si="1"/>
        <v>6220</v>
      </c>
      <c r="E35" s="3">
        <f t="shared" si="3"/>
        <v>40</v>
      </c>
      <c r="F35" s="52">
        <f t="shared" si="5"/>
        <v>2</v>
      </c>
      <c r="G35" s="3">
        <f t="shared" si="6"/>
        <v>80</v>
      </c>
      <c r="H35" s="3">
        <f>VLOOKUP(INT((A35-1)/10)*10,$A$3:H34,8,FALSE)+G35*INT((A35-1)/10)</f>
        <v>680</v>
      </c>
      <c r="I35" s="3">
        <f t="shared" si="2"/>
        <v>6220</v>
      </c>
    </row>
    <row r="36" spans="1:9" x14ac:dyDescent="0.2">
      <c r="A36" s="3">
        <v>34</v>
      </c>
      <c r="B36" s="9">
        <f t="shared" si="1"/>
        <v>6900</v>
      </c>
      <c r="E36" s="3">
        <f t="shared" si="3"/>
        <v>40</v>
      </c>
      <c r="F36" s="52">
        <f t="shared" si="5"/>
        <v>2</v>
      </c>
      <c r="G36" s="3">
        <f t="shared" si="6"/>
        <v>80</v>
      </c>
      <c r="H36" s="3">
        <f>VLOOKUP(INT((A36-1)/10)*10,$A$3:H35,8,FALSE)+G36*INT((A36-1)/10)</f>
        <v>680</v>
      </c>
      <c r="I36" s="3">
        <f t="shared" si="2"/>
        <v>6900</v>
      </c>
    </row>
    <row r="37" spans="1:9" x14ac:dyDescent="0.2">
      <c r="A37" s="3">
        <v>35</v>
      </c>
      <c r="B37" s="9">
        <f t="shared" si="1"/>
        <v>7700</v>
      </c>
      <c r="E37" s="3">
        <f t="shared" si="3"/>
        <v>40</v>
      </c>
      <c r="F37" s="52">
        <f t="shared" si="5"/>
        <v>3</v>
      </c>
      <c r="G37" s="3">
        <f t="shared" si="6"/>
        <v>120</v>
      </c>
      <c r="H37" s="3">
        <f>VLOOKUP(INT((A37-1)/10)*10,$A$3:H36,8,FALSE)+G37*INT((A37-1)/10)</f>
        <v>800</v>
      </c>
      <c r="I37" s="3">
        <f t="shared" si="2"/>
        <v>7700</v>
      </c>
    </row>
    <row r="38" spans="1:9" x14ac:dyDescent="0.2">
      <c r="A38" s="3">
        <v>36</v>
      </c>
      <c r="B38" s="9">
        <f t="shared" si="1"/>
        <v>8500</v>
      </c>
      <c r="E38" s="3">
        <f t="shared" si="3"/>
        <v>40</v>
      </c>
      <c r="F38" s="52">
        <f t="shared" si="5"/>
        <v>3</v>
      </c>
      <c r="G38" s="3">
        <f t="shared" si="6"/>
        <v>120</v>
      </c>
      <c r="H38" s="3">
        <f>VLOOKUP(INT((A38-1)/10)*10,$A$3:H37,8,FALSE)+G38*INT((A38-1)/10)</f>
        <v>800</v>
      </c>
      <c r="I38" s="3">
        <f t="shared" si="2"/>
        <v>8500</v>
      </c>
    </row>
    <row r="39" spans="1:9" x14ac:dyDescent="0.2">
      <c r="A39" s="3">
        <v>37</v>
      </c>
      <c r="B39" s="9">
        <f t="shared" si="1"/>
        <v>9420</v>
      </c>
      <c r="E39" s="3">
        <f t="shared" si="3"/>
        <v>40</v>
      </c>
      <c r="F39" s="52">
        <f t="shared" si="5"/>
        <v>4</v>
      </c>
      <c r="G39" s="3">
        <f t="shared" si="6"/>
        <v>160</v>
      </c>
      <c r="H39" s="3">
        <f>VLOOKUP(INT((A39-1)/10)*10,$A$3:H38,8,FALSE)+G39*INT((A39-1)/10)</f>
        <v>920</v>
      </c>
      <c r="I39" s="3">
        <f t="shared" ref="I39:I102" si="7">I38+H39</f>
        <v>9420</v>
      </c>
    </row>
    <row r="40" spans="1:9" x14ac:dyDescent="0.2">
      <c r="A40" s="3">
        <v>38</v>
      </c>
      <c r="B40" s="9">
        <f t="shared" si="1"/>
        <v>10340</v>
      </c>
      <c r="E40" s="3">
        <f t="shared" si="3"/>
        <v>40</v>
      </c>
      <c r="F40" s="52">
        <f t="shared" si="5"/>
        <v>4</v>
      </c>
      <c r="G40" s="3">
        <f t="shared" si="6"/>
        <v>160</v>
      </c>
      <c r="H40" s="3">
        <f>VLOOKUP(INT((A40-1)/10)*10,$A$3:H39,8,FALSE)+G40*INT((A40-1)/10)</f>
        <v>920</v>
      </c>
      <c r="I40" s="3">
        <f t="shared" si="7"/>
        <v>10340</v>
      </c>
    </row>
    <row r="41" spans="1:9" x14ac:dyDescent="0.2">
      <c r="A41" s="3">
        <v>39</v>
      </c>
      <c r="B41" s="9">
        <f t="shared" si="1"/>
        <v>11380</v>
      </c>
      <c r="E41" s="3">
        <f t="shared" si="3"/>
        <v>40</v>
      </c>
      <c r="F41" s="52">
        <f t="shared" si="5"/>
        <v>5</v>
      </c>
      <c r="G41" s="3">
        <f t="shared" si="6"/>
        <v>200</v>
      </c>
      <c r="H41" s="3">
        <f>VLOOKUP(INT((A41-1)/10)*10,$A$3:H40,8,FALSE)+G41*INT((A41-1)/10)</f>
        <v>1040</v>
      </c>
      <c r="I41" s="3">
        <f t="shared" si="7"/>
        <v>11380</v>
      </c>
    </row>
    <row r="42" spans="1:9" x14ac:dyDescent="0.2">
      <c r="A42" s="3">
        <v>40</v>
      </c>
      <c r="B42" s="9">
        <f t="shared" si="1"/>
        <v>12420</v>
      </c>
      <c r="E42" s="3">
        <f t="shared" si="3"/>
        <v>40</v>
      </c>
      <c r="F42" s="52">
        <f t="shared" si="5"/>
        <v>5</v>
      </c>
      <c r="G42" s="3">
        <f t="shared" si="6"/>
        <v>200</v>
      </c>
      <c r="H42" s="3">
        <f>VLOOKUP(INT((A42-1)/10)*10,$A$3:H41,8,FALSE)+G42*INT((A42-1)/10)</f>
        <v>1040</v>
      </c>
      <c r="I42" s="3">
        <f t="shared" si="7"/>
        <v>12420</v>
      </c>
    </row>
    <row r="43" spans="1:9" x14ac:dyDescent="0.2">
      <c r="A43" s="3">
        <v>41</v>
      </c>
      <c r="B43" s="9">
        <f t="shared" si="1"/>
        <v>13660</v>
      </c>
      <c r="E43" s="3">
        <f t="shared" si="3"/>
        <v>50</v>
      </c>
      <c r="F43" s="52">
        <f t="shared" si="5"/>
        <v>1</v>
      </c>
      <c r="G43" s="3">
        <f t="shared" ref="G43:G52" si="8">E43*F43</f>
        <v>50</v>
      </c>
      <c r="H43" s="3">
        <f>VLOOKUP(INT((A43-1)/10)*10,$A$3:H42,8,FALSE)+G43*INT((A43-1)/10)</f>
        <v>1240</v>
      </c>
      <c r="I43" s="3">
        <f t="shared" si="7"/>
        <v>13660</v>
      </c>
    </row>
    <row r="44" spans="1:9" x14ac:dyDescent="0.2">
      <c r="A44" s="3">
        <v>42</v>
      </c>
      <c r="B44" s="9">
        <f t="shared" si="1"/>
        <v>14900</v>
      </c>
      <c r="E44" s="3">
        <f t="shared" si="3"/>
        <v>50</v>
      </c>
      <c r="F44" s="52">
        <f t="shared" si="5"/>
        <v>1</v>
      </c>
      <c r="G44" s="3">
        <f t="shared" si="8"/>
        <v>50</v>
      </c>
      <c r="H44" s="3">
        <f>VLOOKUP(INT((A44-1)/10)*10,$A$3:H43,8,FALSE)+G44*INT((A44-1)/10)</f>
        <v>1240</v>
      </c>
      <c r="I44" s="3">
        <f t="shared" si="7"/>
        <v>14900</v>
      </c>
    </row>
    <row r="45" spans="1:9" x14ac:dyDescent="0.2">
      <c r="A45" s="3">
        <v>43</v>
      </c>
      <c r="B45" s="9">
        <f t="shared" si="1"/>
        <v>16340</v>
      </c>
      <c r="E45" s="3">
        <f t="shared" si="3"/>
        <v>50</v>
      </c>
      <c r="F45" s="52">
        <f t="shared" si="5"/>
        <v>2</v>
      </c>
      <c r="G45" s="3">
        <f t="shared" si="8"/>
        <v>100</v>
      </c>
      <c r="H45" s="3">
        <f>VLOOKUP(INT((A45-1)/10)*10,$A$3:H44,8,FALSE)+G45*INT((A45-1)/10)</f>
        <v>1440</v>
      </c>
      <c r="I45" s="3">
        <f t="shared" si="7"/>
        <v>16340</v>
      </c>
    </row>
    <row r="46" spans="1:9" x14ac:dyDescent="0.2">
      <c r="A46" s="3">
        <v>44</v>
      </c>
      <c r="B46" s="9">
        <f t="shared" si="1"/>
        <v>17780</v>
      </c>
      <c r="E46" s="3">
        <f t="shared" si="3"/>
        <v>50</v>
      </c>
      <c r="F46" s="52">
        <f t="shared" si="5"/>
        <v>2</v>
      </c>
      <c r="G46" s="3">
        <f t="shared" si="8"/>
        <v>100</v>
      </c>
      <c r="H46" s="3">
        <f>VLOOKUP(INT((A46-1)/10)*10,$A$3:H45,8,FALSE)+G46*INT((A46-1)/10)</f>
        <v>1440</v>
      </c>
      <c r="I46" s="3">
        <f t="shared" si="7"/>
        <v>17780</v>
      </c>
    </row>
    <row r="47" spans="1:9" x14ac:dyDescent="0.2">
      <c r="A47" s="3">
        <v>45</v>
      </c>
      <c r="B47" s="9">
        <f t="shared" si="1"/>
        <v>19420</v>
      </c>
      <c r="E47" s="3">
        <f t="shared" si="3"/>
        <v>50</v>
      </c>
      <c r="F47" s="52">
        <f t="shared" si="5"/>
        <v>3</v>
      </c>
      <c r="G47" s="3">
        <f t="shared" si="8"/>
        <v>150</v>
      </c>
      <c r="H47" s="3">
        <f>VLOOKUP(INT((A47-1)/10)*10,$A$3:H46,8,FALSE)+G47*INT((A47-1)/10)</f>
        <v>1640</v>
      </c>
      <c r="I47" s="3">
        <f t="shared" si="7"/>
        <v>19420</v>
      </c>
    </row>
    <row r="48" spans="1:9" x14ac:dyDescent="0.2">
      <c r="A48" s="3">
        <v>46</v>
      </c>
      <c r="B48" s="9">
        <f t="shared" si="1"/>
        <v>21060</v>
      </c>
      <c r="E48" s="3">
        <f t="shared" si="3"/>
        <v>50</v>
      </c>
      <c r="F48" s="52">
        <f t="shared" si="5"/>
        <v>3</v>
      </c>
      <c r="G48" s="3">
        <f t="shared" si="8"/>
        <v>150</v>
      </c>
      <c r="H48" s="3">
        <f>VLOOKUP(INT((A48-1)/10)*10,$A$3:H47,8,FALSE)+G48*INT((A48-1)/10)</f>
        <v>1640</v>
      </c>
      <c r="I48" s="3">
        <f t="shared" si="7"/>
        <v>21060</v>
      </c>
    </row>
    <row r="49" spans="1:9" x14ac:dyDescent="0.2">
      <c r="A49" s="3">
        <v>47</v>
      </c>
      <c r="B49" s="9">
        <f t="shared" si="1"/>
        <v>22900</v>
      </c>
      <c r="E49" s="3">
        <f t="shared" si="3"/>
        <v>50</v>
      </c>
      <c r="F49" s="52">
        <f t="shared" si="5"/>
        <v>4</v>
      </c>
      <c r="G49" s="3">
        <f t="shared" si="8"/>
        <v>200</v>
      </c>
      <c r="H49" s="3">
        <f>VLOOKUP(INT((A49-1)/10)*10,$A$3:H48,8,FALSE)+G49*INT((A49-1)/10)</f>
        <v>1840</v>
      </c>
      <c r="I49" s="3">
        <f t="shared" si="7"/>
        <v>22900</v>
      </c>
    </row>
    <row r="50" spans="1:9" x14ac:dyDescent="0.2">
      <c r="A50" s="3">
        <v>48</v>
      </c>
      <c r="B50" s="9">
        <f t="shared" si="1"/>
        <v>24740</v>
      </c>
      <c r="E50" s="3">
        <f t="shared" si="3"/>
        <v>50</v>
      </c>
      <c r="F50" s="52">
        <f t="shared" si="5"/>
        <v>4</v>
      </c>
      <c r="G50" s="3">
        <f t="shared" si="8"/>
        <v>200</v>
      </c>
      <c r="H50" s="3">
        <f>VLOOKUP(INT((A50-1)/10)*10,$A$3:H49,8,FALSE)+G50*INT((A50-1)/10)</f>
        <v>1840</v>
      </c>
      <c r="I50" s="3">
        <f t="shared" si="7"/>
        <v>24740</v>
      </c>
    </row>
    <row r="51" spans="1:9" x14ac:dyDescent="0.2">
      <c r="A51" s="3">
        <v>49</v>
      </c>
      <c r="B51" s="9">
        <f t="shared" si="1"/>
        <v>26780</v>
      </c>
      <c r="E51" s="3">
        <f t="shared" si="3"/>
        <v>50</v>
      </c>
      <c r="F51" s="52">
        <f t="shared" si="5"/>
        <v>5</v>
      </c>
      <c r="G51" s="3">
        <f t="shared" si="8"/>
        <v>250</v>
      </c>
      <c r="H51" s="3">
        <f>VLOOKUP(INT((A51-1)/10)*10,$A$3:H50,8,FALSE)+G51*INT((A51-1)/10)</f>
        <v>2040</v>
      </c>
      <c r="I51" s="3">
        <f t="shared" si="7"/>
        <v>26780</v>
      </c>
    </row>
    <row r="52" spans="1:9" x14ac:dyDescent="0.2">
      <c r="A52" s="3">
        <v>50</v>
      </c>
      <c r="B52" s="9">
        <f t="shared" si="1"/>
        <v>28820</v>
      </c>
      <c r="E52" s="3">
        <f t="shared" si="3"/>
        <v>50</v>
      </c>
      <c r="F52" s="52">
        <f t="shared" si="5"/>
        <v>5</v>
      </c>
      <c r="G52" s="3">
        <f t="shared" si="8"/>
        <v>250</v>
      </c>
      <c r="H52" s="3">
        <f>VLOOKUP(INT((A52-1)/10)*10,$A$3:H51,8,FALSE)+G52*INT((A52-1)/10)</f>
        <v>2040</v>
      </c>
      <c r="I52" s="3">
        <f t="shared" si="7"/>
        <v>28820</v>
      </c>
    </row>
    <row r="53" spans="1:9" x14ac:dyDescent="0.2">
      <c r="A53" s="3">
        <v>51</v>
      </c>
      <c r="B53" s="9">
        <f t="shared" si="1"/>
        <v>31160</v>
      </c>
      <c r="E53" s="3">
        <f t="shared" si="3"/>
        <v>60</v>
      </c>
      <c r="F53" s="52">
        <f t="shared" si="5"/>
        <v>1</v>
      </c>
      <c r="G53" s="3">
        <f t="shared" ref="G53:G116" si="9">E53*F53</f>
        <v>60</v>
      </c>
      <c r="H53" s="3">
        <f>VLOOKUP(INT((A53-1)/10)*10,$A$3:H52,8,FALSE)+G53*INT((A53-1)/10)</f>
        <v>2340</v>
      </c>
      <c r="I53" s="3">
        <f t="shared" si="7"/>
        <v>31160</v>
      </c>
    </row>
    <row r="54" spans="1:9" x14ac:dyDescent="0.2">
      <c r="A54" s="3">
        <v>52</v>
      </c>
      <c r="B54" s="9">
        <f t="shared" si="1"/>
        <v>33500</v>
      </c>
      <c r="E54" s="3">
        <f t="shared" si="3"/>
        <v>60</v>
      </c>
      <c r="F54" s="52">
        <f t="shared" si="5"/>
        <v>1</v>
      </c>
      <c r="G54" s="3">
        <f t="shared" si="9"/>
        <v>60</v>
      </c>
      <c r="H54" s="3">
        <f>VLOOKUP(INT((A54-1)/10)*10,$A$3:H53,8,FALSE)+G54*INT((A54-1)/10)</f>
        <v>2340</v>
      </c>
      <c r="I54" s="3">
        <f t="shared" si="7"/>
        <v>33500</v>
      </c>
    </row>
    <row r="55" spans="1:9" x14ac:dyDescent="0.2">
      <c r="A55" s="3">
        <v>53</v>
      </c>
      <c r="B55" s="9">
        <f t="shared" si="1"/>
        <v>36140</v>
      </c>
      <c r="E55" s="3">
        <f t="shared" si="3"/>
        <v>60</v>
      </c>
      <c r="F55" s="52">
        <f t="shared" si="5"/>
        <v>2</v>
      </c>
      <c r="G55" s="3">
        <f t="shared" si="9"/>
        <v>120</v>
      </c>
      <c r="H55" s="3">
        <f>VLOOKUP(INT((A55-1)/10)*10,$A$3:H54,8,FALSE)+G55*INT((A55-1)/10)</f>
        <v>2640</v>
      </c>
      <c r="I55" s="3">
        <f t="shared" si="7"/>
        <v>36140</v>
      </c>
    </row>
    <row r="56" spans="1:9" x14ac:dyDescent="0.2">
      <c r="A56" s="3">
        <v>54</v>
      </c>
      <c r="B56" s="9">
        <f t="shared" si="1"/>
        <v>38780</v>
      </c>
      <c r="E56" s="3">
        <f t="shared" si="3"/>
        <v>60</v>
      </c>
      <c r="F56" s="52">
        <f t="shared" si="5"/>
        <v>2</v>
      </c>
      <c r="G56" s="3">
        <f t="shared" si="9"/>
        <v>120</v>
      </c>
      <c r="H56" s="3">
        <f>VLOOKUP(INT((A56-1)/10)*10,$A$3:H55,8,FALSE)+G56*INT((A56-1)/10)</f>
        <v>2640</v>
      </c>
      <c r="I56" s="3">
        <f t="shared" si="7"/>
        <v>38780</v>
      </c>
    </row>
    <row r="57" spans="1:9" x14ac:dyDescent="0.2">
      <c r="A57" s="3">
        <v>55</v>
      </c>
      <c r="B57" s="9">
        <f t="shared" si="1"/>
        <v>41720</v>
      </c>
      <c r="E57" s="3">
        <f t="shared" si="3"/>
        <v>60</v>
      </c>
      <c r="F57" s="52">
        <f t="shared" si="5"/>
        <v>3</v>
      </c>
      <c r="G57" s="3">
        <f t="shared" si="9"/>
        <v>180</v>
      </c>
      <c r="H57" s="3">
        <f>VLOOKUP(INT((A57-1)/10)*10,$A$3:H56,8,FALSE)+G57*INT((A57-1)/10)</f>
        <v>2940</v>
      </c>
      <c r="I57" s="3">
        <f t="shared" si="7"/>
        <v>41720</v>
      </c>
    </row>
    <row r="58" spans="1:9" x14ac:dyDescent="0.2">
      <c r="A58" s="3">
        <v>56</v>
      </c>
      <c r="B58" s="9">
        <f t="shared" si="1"/>
        <v>44660</v>
      </c>
      <c r="E58" s="3">
        <f t="shared" si="3"/>
        <v>60</v>
      </c>
      <c r="F58" s="52">
        <f t="shared" si="5"/>
        <v>3</v>
      </c>
      <c r="G58" s="3">
        <f t="shared" si="9"/>
        <v>180</v>
      </c>
      <c r="H58" s="3">
        <f>VLOOKUP(INT((A58-1)/10)*10,$A$3:H57,8,FALSE)+G58*INT((A58-1)/10)</f>
        <v>2940</v>
      </c>
      <c r="I58" s="3">
        <f t="shared" si="7"/>
        <v>44660</v>
      </c>
    </row>
    <row r="59" spans="1:9" x14ac:dyDescent="0.2">
      <c r="A59" s="3">
        <v>57</v>
      </c>
      <c r="B59" s="9">
        <f t="shared" si="1"/>
        <v>47900</v>
      </c>
      <c r="E59" s="3">
        <f t="shared" si="3"/>
        <v>60</v>
      </c>
      <c r="F59" s="52">
        <f t="shared" si="5"/>
        <v>4</v>
      </c>
      <c r="G59" s="3">
        <f t="shared" si="9"/>
        <v>240</v>
      </c>
      <c r="H59" s="3">
        <f>VLOOKUP(INT((A59-1)/10)*10,$A$3:H58,8,FALSE)+G59*INT((A59-1)/10)</f>
        <v>3240</v>
      </c>
      <c r="I59" s="3">
        <f t="shared" si="7"/>
        <v>47900</v>
      </c>
    </row>
    <row r="60" spans="1:9" x14ac:dyDescent="0.2">
      <c r="A60" s="3">
        <v>58</v>
      </c>
      <c r="B60" s="9">
        <f t="shared" si="1"/>
        <v>51140</v>
      </c>
      <c r="E60" s="3">
        <f t="shared" si="3"/>
        <v>60</v>
      </c>
      <c r="F60" s="52">
        <f t="shared" si="5"/>
        <v>4</v>
      </c>
      <c r="G60" s="3">
        <f t="shared" si="9"/>
        <v>240</v>
      </c>
      <c r="H60" s="3">
        <f>VLOOKUP(INT((A60-1)/10)*10,$A$3:H59,8,FALSE)+G60*INT((A60-1)/10)</f>
        <v>3240</v>
      </c>
      <c r="I60" s="3">
        <f t="shared" si="7"/>
        <v>51140</v>
      </c>
    </row>
    <row r="61" spans="1:9" x14ac:dyDescent="0.2">
      <c r="A61" s="3">
        <v>59</v>
      </c>
      <c r="B61" s="9">
        <f t="shared" si="1"/>
        <v>54680</v>
      </c>
      <c r="E61" s="3">
        <f t="shared" si="3"/>
        <v>60</v>
      </c>
      <c r="F61" s="52">
        <f t="shared" si="5"/>
        <v>5</v>
      </c>
      <c r="G61" s="3">
        <f t="shared" si="9"/>
        <v>300</v>
      </c>
      <c r="H61" s="3">
        <f>VLOOKUP(INT((A61-1)/10)*10,$A$3:H60,8,FALSE)+G61*INT((A61-1)/10)</f>
        <v>3540</v>
      </c>
      <c r="I61" s="3">
        <f t="shared" si="7"/>
        <v>54680</v>
      </c>
    </row>
    <row r="62" spans="1:9" x14ac:dyDescent="0.2">
      <c r="A62" s="3">
        <v>60</v>
      </c>
      <c r="B62" s="9">
        <f t="shared" si="1"/>
        <v>58220</v>
      </c>
      <c r="E62" s="3">
        <f t="shared" si="3"/>
        <v>60</v>
      </c>
      <c r="F62" s="52">
        <f t="shared" si="5"/>
        <v>5</v>
      </c>
      <c r="G62" s="3">
        <f t="shared" si="9"/>
        <v>300</v>
      </c>
      <c r="H62" s="3">
        <f>VLOOKUP(INT((A62-1)/10)*10,$A$3:H61,8,FALSE)+G62*INT((A62-1)/10)</f>
        <v>3540</v>
      </c>
      <c r="I62" s="3">
        <f t="shared" si="7"/>
        <v>58220</v>
      </c>
    </row>
    <row r="63" spans="1:9" x14ac:dyDescent="0.2">
      <c r="A63" s="3">
        <v>61</v>
      </c>
      <c r="B63" s="9">
        <f t="shared" si="1"/>
        <v>62180</v>
      </c>
      <c r="E63" s="3">
        <f t="shared" si="3"/>
        <v>70</v>
      </c>
      <c r="F63" s="52">
        <f t="shared" si="5"/>
        <v>1</v>
      </c>
      <c r="G63" s="3">
        <f t="shared" si="9"/>
        <v>70</v>
      </c>
      <c r="H63" s="3">
        <f>VLOOKUP(INT((A63-1)/10)*10,$A$3:H62,8,FALSE)+G63*INT((A63-1)/10)</f>
        <v>3960</v>
      </c>
      <c r="I63" s="3">
        <f t="shared" si="7"/>
        <v>62180</v>
      </c>
    </row>
    <row r="64" spans="1:9" x14ac:dyDescent="0.2">
      <c r="A64" s="3">
        <v>62</v>
      </c>
      <c r="B64" s="9">
        <f t="shared" si="1"/>
        <v>66140</v>
      </c>
      <c r="E64" s="3">
        <f t="shared" si="3"/>
        <v>70</v>
      </c>
      <c r="F64" s="52">
        <f t="shared" si="5"/>
        <v>1</v>
      </c>
      <c r="G64" s="3">
        <f t="shared" si="9"/>
        <v>70</v>
      </c>
      <c r="H64" s="3">
        <f>VLOOKUP(INT((A64-1)/10)*10,$A$3:H63,8,FALSE)+G64*INT((A64-1)/10)</f>
        <v>3960</v>
      </c>
      <c r="I64" s="3">
        <f t="shared" si="7"/>
        <v>66140</v>
      </c>
    </row>
    <row r="65" spans="1:9" x14ac:dyDescent="0.2">
      <c r="A65" s="3">
        <v>63</v>
      </c>
      <c r="B65" s="9">
        <f t="shared" si="1"/>
        <v>70520</v>
      </c>
      <c r="E65" s="3">
        <f t="shared" si="3"/>
        <v>70</v>
      </c>
      <c r="F65" s="52">
        <f t="shared" si="5"/>
        <v>2</v>
      </c>
      <c r="G65" s="3">
        <f t="shared" si="9"/>
        <v>140</v>
      </c>
      <c r="H65" s="3">
        <f>VLOOKUP(INT((A65-1)/10)*10,$A$3:H64,8,FALSE)+G65*INT((A65-1)/10)</f>
        <v>4380</v>
      </c>
      <c r="I65" s="3">
        <f t="shared" si="7"/>
        <v>70520</v>
      </c>
    </row>
    <row r="66" spans="1:9" x14ac:dyDescent="0.2">
      <c r="A66" s="3">
        <v>64</v>
      </c>
      <c r="B66" s="9">
        <f t="shared" si="1"/>
        <v>74900</v>
      </c>
      <c r="E66" s="3">
        <f t="shared" si="3"/>
        <v>70</v>
      </c>
      <c r="F66" s="52">
        <f t="shared" si="5"/>
        <v>2</v>
      </c>
      <c r="G66" s="3">
        <f t="shared" si="9"/>
        <v>140</v>
      </c>
      <c r="H66" s="3">
        <f>VLOOKUP(INT((A66-1)/10)*10,$A$3:H65,8,FALSE)+G66*INT((A66-1)/10)</f>
        <v>4380</v>
      </c>
      <c r="I66" s="3">
        <f t="shared" si="7"/>
        <v>74900</v>
      </c>
    </row>
    <row r="67" spans="1:9" x14ac:dyDescent="0.2">
      <c r="A67" s="3">
        <v>65</v>
      </c>
      <c r="B67" s="9">
        <f t="shared" si="1"/>
        <v>79700</v>
      </c>
      <c r="E67" s="3">
        <f t="shared" si="3"/>
        <v>70</v>
      </c>
      <c r="F67" s="52">
        <f t="shared" si="5"/>
        <v>3</v>
      </c>
      <c r="G67" s="3">
        <f t="shared" si="9"/>
        <v>210</v>
      </c>
      <c r="H67" s="3">
        <f>VLOOKUP(INT((A67-1)/10)*10,$A$3:H66,8,FALSE)+G67*INT((A67-1)/10)</f>
        <v>4800</v>
      </c>
      <c r="I67" s="3">
        <f t="shared" si="7"/>
        <v>79700</v>
      </c>
    </row>
    <row r="68" spans="1:9" x14ac:dyDescent="0.2">
      <c r="A68" s="3">
        <v>66</v>
      </c>
      <c r="B68" s="9">
        <f t="shared" ref="B68:B102" si="10">I68</f>
        <v>84500</v>
      </c>
      <c r="E68" s="3">
        <f t="shared" si="3"/>
        <v>70</v>
      </c>
      <c r="F68" s="52">
        <f t="shared" si="5"/>
        <v>3</v>
      </c>
      <c r="G68" s="3">
        <f t="shared" si="9"/>
        <v>210</v>
      </c>
      <c r="H68" s="3">
        <f>VLOOKUP(INT((A68-1)/10)*10,$A$3:H67,8,FALSE)+G68*INT((A68-1)/10)</f>
        <v>4800</v>
      </c>
      <c r="I68" s="3">
        <f t="shared" si="7"/>
        <v>84500</v>
      </c>
    </row>
    <row r="69" spans="1:9" x14ac:dyDescent="0.2">
      <c r="A69" s="3">
        <v>67</v>
      </c>
      <c r="B69" s="9">
        <f t="shared" si="10"/>
        <v>89720</v>
      </c>
      <c r="E69" s="3">
        <f t="shared" si="3"/>
        <v>70</v>
      </c>
      <c r="F69" s="52">
        <f t="shared" si="5"/>
        <v>4</v>
      </c>
      <c r="G69" s="3">
        <f t="shared" si="9"/>
        <v>280</v>
      </c>
      <c r="H69" s="3">
        <f>VLOOKUP(INT((A69-1)/10)*10,$A$3:H68,8,FALSE)+G69*INT((A69-1)/10)</f>
        <v>5220</v>
      </c>
      <c r="I69" s="3">
        <f t="shared" si="7"/>
        <v>89720</v>
      </c>
    </row>
    <row r="70" spans="1:9" x14ac:dyDescent="0.2">
      <c r="A70" s="3">
        <v>68</v>
      </c>
      <c r="B70" s="9">
        <f t="shared" si="10"/>
        <v>94940</v>
      </c>
      <c r="E70" s="3">
        <f t="shared" si="3"/>
        <v>70</v>
      </c>
      <c r="F70" s="52">
        <f t="shared" si="5"/>
        <v>4</v>
      </c>
      <c r="G70" s="3">
        <f t="shared" si="9"/>
        <v>280</v>
      </c>
      <c r="H70" s="3">
        <f>VLOOKUP(INT((A70-1)/10)*10,$A$3:H69,8,FALSE)+G70*INT((A70-1)/10)</f>
        <v>5220</v>
      </c>
      <c r="I70" s="3">
        <f t="shared" si="7"/>
        <v>94940</v>
      </c>
    </row>
    <row r="71" spans="1:9" x14ac:dyDescent="0.2">
      <c r="A71" s="3">
        <v>69</v>
      </c>
      <c r="B71" s="9">
        <f t="shared" si="10"/>
        <v>100580</v>
      </c>
      <c r="E71" s="3">
        <f t="shared" si="3"/>
        <v>70</v>
      </c>
      <c r="F71" s="52">
        <f t="shared" si="5"/>
        <v>5</v>
      </c>
      <c r="G71" s="3">
        <f t="shared" si="9"/>
        <v>350</v>
      </c>
      <c r="H71" s="3">
        <f>VLOOKUP(INT((A71-1)/10)*10,$A$3:H70,8,FALSE)+G71*INT((A71-1)/10)</f>
        <v>5640</v>
      </c>
      <c r="I71" s="3">
        <f t="shared" si="7"/>
        <v>100580</v>
      </c>
    </row>
    <row r="72" spans="1:9" x14ac:dyDescent="0.2">
      <c r="A72" s="3">
        <v>70</v>
      </c>
      <c r="B72" s="9">
        <f t="shared" si="10"/>
        <v>106220</v>
      </c>
      <c r="E72" s="3">
        <f t="shared" si="3"/>
        <v>70</v>
      </c>
      <c r="F72" s="52">
        <f t="shared" si="5"/>
        <v>5</v>
      </c>
      <c r="G72" s="3">
        <f t="shared" si="9"/>
        <v>350</v>
      </c>
      <c r="H72" s="3">
        <f>VLOOKUP(INT((A72-1)/10)*10,$A$3:H71,8,FALSE)+G72*INT((A72-1)/10)</f>
        <v>5640</v>
      </c>
      <c r="I72" s="3">
        <f t="shared" si="7"/>
        <v>106220</v>
      </c>
    </row>
    <row r="73" spans="1:9" x14ac:dyDescent="0.2">
      <c r="A73" s="3">
        <v>71</v>
      </c>
      <c r="B73" s="9">
        <f t="shared" si="10"/>
        <v>112420</v>
      </c>
      <c r="E73" s="3">
        <f t="shared" si="3"/>
        <v>80</v>
      </c>
      <c r="F73" s="52">
        <f t="shared" si="5"/>
        <v>1</v>
      </c>
      <c r="G73" s="3">
        <f t="shared" si="9"/>
        <v>80</v>
      </c>
      <c r="H73" s="3">
        <f>VLOOKUP(INT((A73-1)/10)*10,$A$3:H72,8,FALSE)+G73*INT((A73-1)/10)</f>
        <v>6200</v>
      </c>
      <c r="I73" s="3">
        <f t="shared" si="7"/>
        <v>112420</v>
      </c>
    </row>
    <row r="74" spans="1:9" x14ac:dyDescent="0.2">
      <c r="A74" s="3">
        <v>72</v>
      </c>
      <c r="B74" s="9">
        <f t="shared" si="10"/>
        <v>118620</v>
      </c>
      <c r="E74" s="3">
        <f t="shared" si="3"/>
        <v>80</v>
      </c>
      <c r="F74" s="52">
        <f t="shared" si="5"/>
        <v>1</v>
      </c>
      <c r="G74" s="3">
        <f t="shared" si="9"/>
        <v>80</v>
      </c>
      <c r="H74" s="3">
        <f>VLOOKUP(INT((A74-1)/10)*10,$A$3:H73,8,FALSE)+G74*INT((A74-1)/10)</f>
        <v>6200</v>
      </c>
      <c r="I74" s="3">
        <f t="shared" si="7"/>
        <v>118620</v>
      </c>
    </row>
    <row r="75" spans="1:9" x14ac:dyDescent="0.2">
      <c r="A75" s="3">
        <v>73</v>
      </c>
      <c r="B75" s="9">
        <f t="shared" si="10"/>
        <v>125380</v>
      </c>
      <c r="E75" s="3">
        <f t="shared" si="3"/>
        <v>80</v>
      </c>
      <c r="F75" s="52">
        <f t="shared" si="5"/>
        <v>2</v>
      </c>
      <c r="G75" s="3">
        <f t="shared" si="9"/>
        <v>160</v>
      </c>
      <c r="H75" s="3">
        <f>VLOOKUP(INT((A75-1)/10)*10,$A$3:H74,8,FALSE)+G75*INT((A75-1)/10)</f>
        <v>6760</v>
      </c>
      <c r="I75" s="3">
        <f t="shared" si="7"/>
        <v>125380</v>
      </c>
    </row>
    <row r="76" spans="1:9" x14ac:dyDescent="0.2">
      <c r="A76" s="3">
        <v>74</v>
      </c>
      <c r="B76" s="9">
        <f t="shared" si="10"/>
        <v>132140</v>
      </c>
      <c r="E76" s="3">
        <f t="shared" si="3"/>
        <v>80</v>
      </c>
      <c r="F76" s="52">
        <f t="shared" si="5"/>
        <v>2</v>
      </c>
      <c r="G76" s="3">
        <f t="shared" si="9"/>
        <v>160</v>
      </c>
      <c r="H76" s="3">
        <f>VLOOKUP(INT((A76-1)/10)*10,$A$3:H75,8,FALSE)+G76*INT((A76-1)/10)</f>
        <v>6760</v>
      </c>
      <c r="I76" s="3">
        <f t="shared" si="7"/>
        <v>132140</v>
      </c>
    </row>
    <row r="77" spans="1:9" x14ac:dyDescent="0.2">
      <c r="A77" s="3">
        <v>75</v>
      </c>
      <c r="B77" s="9">
        <f t="shared" si="10"/>
        <v>139460</v>
      </c>
      <c r="E77" s="3">
        <f t="shared" si="3"/>
        <v>80</v>
      </c>
      <c r="F77" s="52">
        <f t="shared" si="5"/>
        <v>3</v>
      </c>
      <c r="G77" s="3">
        <f t="shared" si="9"/>
        <v>240</v>
      </c>
      <c r="H77" s="3">
        <f>VLOOKUP(INT((A77-1)/10)*10,$A$3:H76,8,FALSE)+G77*INT((A77-1)/10)</f>
        <v>7320</v>
      </c>
      <c r="I77" s="3">
        <f t="shared" si="7"/>
        <v>139460</v>
      </c>
    </row>
    <row r="78" spans="1:9" x14ac:dyDescent="0.2">
      <c r="A78" s="3">
        <v>76</v>
      </c>
      <c r="B78" s="9">
        <f t="shared" si="10"/>
        <v>146780</v>
      </c>
      <c r="E78" s="3">
        <f t="shared" ref="E78:E141" si="11">E68+10</f>
        <v>80</v>
      </c>
      <c r="F78" s="52">
        <f t="shared" si="5"/>
        <v>3</v>
      </c>
      <c r="G78" s="3">
        <f t="shared" si="9"/>
        <v>240</v>
      </c>
      <c r="H78" s="3">
        <f>VLOOKUP(INT((A78-1)/10)*10,$A$3:H77,8,FALSE)+G78*INT((A78-1)/10)</f>
        <v>7320</v>
      </c>
      <c r="I78" s="3">
        <f t="shared" si="7"/>
        <v>146780</v>
      </c>
    </row>
    <row r="79" spans="1:9" x14ac:dyDescent="0.2">
      <c r="A79" s="3">
        <v>77</v>
      </c>
      <c r="B79" s="9">
        <f t="shared" si="10"/>
        <v>154660</v>
      </c>
      <c r="E79" s="3">
        <f t="shared" si="11"/>
        <v>80</v>
      </c>
      <c r="F79" s="52">
        <f t="shared" si="5"/>
        <v>4</v>
      </c>
      <c r="G79" s="3">
        <f t="shared" si="9"/>
        <v>320</v>
      </c>
      <c r="H79" s="3">
        <f>VLOOKUP(INT((A79-1)/10)*10,$A$3:H78,8,FALSE)+G79*INT((A79-1)/10)</f>
        <v>7880</v>
      </c>
      <c r="I79" s="3">
        <f t="shared" si="7"/>
        <v>154660</v>
      </c>
    </row>
    <row r="80" spans="1:9" x14ac:dyDescent="0.2">
      <c r="A80" s="3">
        <v>78</v>
      </c>
      <c r="B80" s="9">
        <f t="shared" si="10"/>
        <v>162540</v>
      </c>
      <c r="E80" s="3">
        <f t="shared" si="11"/>
        <v>80</v>
      </c>
      <c r="F80" s="52">
        <f t="shared" si="5"/>
        <v>4</v>
      </c>
      <c r="G80" s="3">
        <f t="shared" si="9"/>
        <v>320</v>
      </c>
      <c r="H80" s="3">
        <f>VLOOKUP(INT((A80-1)/10)*10,$A$3:H79,8,FALSE)+G80*INT((A80-1)/10)</f>
        <v>7880</v>
      </c>
      <c r="I80" s="3">
        <f t="shared" si="7"/>
        <v>162540</v>
      </c>
    </row>
    <row r="81" spans="1:9" x14ac:dyDescent="0.2">
      <c r="A81" s="3">
        <v>79</v>
      </c>
      <c r="B81" s="9">
        <f t="shared" si="10"/>
        <v>170980</v>
      </c>
      <c r="E81" s="3">
        <f t="shared" si="11"/>
        <v>80</v>
      </c>
      <c r="F81" s="52">
        <f t="shared" si="5"/>
        <v>5</v>
      </c>
      <c r="G81" s="3">
        <f t="shared" si="9"/>
        <v>400</v>
      </c>
      <c r="H81" s="3">
        <f>VLOOKUP(INT((A81-1)/10)*10,$A$3:H80,8,FALSE)+G81*INT((A81-1)/10)</f>
        <v>8440</v>
      </c>
      <c r="I81" s="3">
        <f t="shared" si="7"/>
        <v>170980</v>
      </c>
    </row>
    <row r="82" spans="1:9" x14ac:dyDescent="0.2">
      <c r="A82" s="3">
        <v>80</v>
      </c>
      <c r="B82" s="9">
        <f t="shared" si="10"/>
        <v>179420</v>
      </c>
      <c r="E82" s="3">
        <f t="shared" si="11"/>
        <v>80</v>
      </c>
      <c r="F82" s="52">
        <f t="shared" si="5"/>
        <v>5</v>
      </c>
      <c r="G82" s="3">
        <f t="shared" si="9"/>
        <v>400</v>
      </c>
      <c r="H82" s="3">
        <f>VLOOKUP(INT((A82-1)/10)*10,$A$3:H81,8,FALSE)+G82*INT((A82-1)/10)</f>
        <v>8440</v>
      </c>
      <c r="I82" s="3">
        <f t="shared" si="7"/>
        <v>179420</v>
      </c>
    </row>
    <row r="83" spans="1:9" x14ac:dyDescent="0.2">
      <c r="A83" s="3">
        <v>81</v>
      </c>
      <c r="B83" s="9">
        <f t="shared" si="10"/>
        <v>188580</v>
      </c>
      <c r="E83" s="3">
        <f t="shared" si="11"/>
        <v>90</v>
      </c>
      <c r="F83" s="52">
        <f t="shared" si="5"/>
        <v>1</v>
      </c>
      <c r="G83" s="3">
        <f t="shared" si="9"/>
        <v>90</v>
      </c>
      <c r="H83" s="3">
        <f>VLOOKUP(INT((A83-1)/10)*10,$A$3:H82,8,FALSE)+G83*INT((A83-1)/10)</f>
        <v>9160</v>
      </c>
      <c r="I83" s="3">
        <f t="shared" si="7"/>
        <v>188580</v>
      </c>
    </row>
    <row r="84" spans="1:9" x14ac:dyDescent="0.2">
      <c r="A84" s="3">
        <v>82</v>
      </c>
      <c r="B84" s="9">
        <f t="shared" si="10"/>
        <v>197740</v>
      </c>
      <c r="E84" s="3">
        <f t="shared" si="11"/>
        <v>90</v>
      </c>
      <c r="F84" s="52">
        <f t="shared" si="5"/>
        <v>1</v>
      </c>
      <c r="G84" s="3">
        <f t="shared" si="9"/>
        <v>90</v>
      </c>
      <c r="H84" s="3">
        <f>VLOOKUP(INT((A84-1)/10)*10,$A$3:H83,8,FALSE)+G84*INT((A84-1)/10)</f>
        <v>9160</v>
      </c>
      <c r="I84" s="3">
        <f t="shared" si="7"/>
        <v>197740</v>
      </c>
    </row>
    <row r="85" spans="1:9" x14ac:dyDescent="0.2">
      <c r="A85" s="3">
        <v>83</v>
      </c>
      <c r="B85" s="9">
        <f t="shared" si="10"/>
        <v>207620</v>
      </c>
      <c r="E85" s="3">
        <f t="shared" si="11"/>
        <v>90</v>
      </c>
      <c r="F85" s="52">
        <f t="shared" si="5"/>
        <v>2</v>
      </c>
      <c r="G85" s="3">
        <f t="shared" si="9"/>
        <v>180</v>
      </c>
      <c r="H85" s="3">
        <f>VLOOKUP(INT((A85-1)/10)*10,$A$3:H84,8,FALSE)+G85*INT((A85-1)/10)</f>
        <v>9880</v>
      </c>
      <c r="I85" s="3">
        <f t="shared" si="7"/>
        <v>207620</v>
      </c>
    </row>
    <row r="86" spans="1:9" x14ac:dyDescent="0.2">
      <c r="A86" s="3">
        <v>84</v>
      </c>
      <c r="B86" s="9">
        <f t="shared" si="10"/>
        <v>217500</v>
      </c>
      <c r="E86" s="3">
        <f t="shared" si="11"/>
        <v>90</v>
      </c>
      <c r="F86" s="52">
        <f t="shared" si="5"/>
        <v>2</v>
      </c>
      <c r="G86" s="3">
        <f t="shared" si="9"/>
        <v>180</v>
      </c>
      <c r="H86" s="3">
        <f>VLOOKUP(INT((A86-1)/10)*10,$A$3:H85,8,FALSE)+G86*INT((A86-1)/10)</f>
        <v>9880</v>
      </c>
      <c r="I86" s="3">
        <f t="shared" si="7"/>
        <v>217500</v>
      </c>
    </row>
    <row r="87" spans="1:9" x14ac:dyDescent="0.2">
      <c r="A87" s="3">
        <v>85</v>
      </c>
      <c r="B87" s="9">
        <f t="shared" si="10"/>
        <v>228100</v>
      </c>
      <c r="E87" s="3">
        <f t="shared" si="11"/>
        <v>90</v>
      </c>
      <c r="F87" s="52">
        <f t="shared" si="5"/>
        <v>3</v>
      </c>
      <c r="G87" s="3">
        <f t="shared" si="9"/>
        <v>270</v>
      </c>
      <c r="H87" s="3">
        <f>VLOOKUP(INT((A87-1)/10)*10,$A$3:H86,8,FALSE)+G87*INT((A87-1)/10)</f>
        <v>10600</v>
      </c>
      <c r="I87" s="3">
        <f t="shared" si="7"/>
        <v>228100</v>
      </c>
    </row>
    <row r="88" spans="1:9" x14ac:dyDescent="0.2">
      <c r="A88" s="3">
        <v>86</v>
      </c>
      <c r="B88" s="9">
        <f t="shared" si="10"/>
        <v>238700</v>
      </c>
      <c r="E88" s="3">
        <f t="shared" si="11"/>
        <v>90</v>
      </c>
      <c r="F88" s="52">
        <f t="shared" ref="F88:F151" si="12">F78</f>
        <v>3</v>
      </c>
      <c r="G88" s="3">
        <f t="shared" si="9"/>
        <v>270</v>
      </c>
      <c r="H88" s="3">
        <f>VLOOKUP(INT((A88-1)/10)*10,$A$3:H87,8,FALSE)+G88*INT((A88-1)/10)</f>
        <v>10600</v>
      </c>
      <c r="I88" s="3">
        <f t="shared" si="7"/>
        <v>238700</v>
      </c>
    </row>
    <row r="89" spans="1:9" x14ac:dyDescent="0.2">
      <c r="A89" s="3">
        <v>87</v>
      </c>
      <c r="B89" s="9">
        <f t="shared" si="10"/>
        <v>250020</v>
      </c>
      <c r="E89" s="3">
        <f t="shared" si="11"/>
        <v>90</v>
      </c>
      <c r="F89" s="52">
        <f t="shared" si="12"/>
        <v>4</v>
      </c>
      <c r="G89" s="3">
        <f t="shared" si="9"/>
        <v>360</v>
      </c>
      <c r="H89" s="3">
        <f>VLOOKUP(INT((A89-1)/10)*10,$A$3:H88,8,FALSE)+G89*INT((A89-1)/10)</f>
        <v>11320</v>
      </c>
      <c r="I89" s="3">
        <f t="shared" si="7"/>
        <v>250020</v>
      </c>
    </row>
    <row r="90" spans="1:9" x14ac:dyDescent="0.2">
      <c r="A90" s="3">
        <v>88</v>
      </c>
      <c r="B90" s="9">
        <f t="shared" si="10"/>
        <v>261340</v>
      </c>
      <c r="E90" s="3">
        <f t="shared" si="11"/>
        <v>90</v>
      </c>
      <c r="F90" s="52">
        <f t="shared" si="12"/>
        <v>4</v>
      </c>
      <c r="G90" s="3">
        <f t="shared" si="9"/>
        <v>360</v>
      </c>
      <c r="H90" s="3">
        <f>VLOOKUP(INT((A90-1)/10)*10,$A$3:H89,8,FALSE)+G90*INT((A90-1)/10)</f>
        <v>11320</v>
      </c>
      <c r="I90" s="3">
        <f t="shared" si="7"/>
        <v>261340</v>
      </c>
    </row>
    <row r="91" spans="1:9" x14ac:dyDescent="0.2">
      <c r="A91" s="3">
        <v>89</v>
      </c>
      <c r="B91" s="9">
        <f t="shared" si="10"/>
        <v>273380</v>
      </c>
      <c r="E91" s="3">
        <f t="shared" si="11"/>
        <v>90</v>
      </c>
      <c r="F91" s="52">
        <f t="shared" si="12"/>
        <v>5</v>
      </c>
      <c r="G91" s="3">
        <f t="shared" si="9"/>
        <v>450</v>
      </c>
      <c r="H91" s="3">
        <f>VLOOKUP(INT((A91-1)/10)*10,$A$3:H90,8,FALSE)+G91*INT((A91-1)/10)</f>
        <v>12040</v>
      </c>
      <c r="I91" s="3">
        <f t="shared" si="7"/>
        <v>273380</v>
      </c>
    </row>
    <row r="92" spans="1:9" x14ac:dyDescent="0.2">
      <c r="A92" s="3">
        <v>90</v>
      </c>
      <c r="B92" s="9">
        <f t="shared" si="10"/>
        <v>285420</v>
      </c>
      <c r="E92" s="3">
        <f t="shared" si="11"/>
        <v>90</v>
      </c>
      <c r="F92" s="52">
        <f t="shared" si="12"/>
        <v>5</v>
      </c>
      <c r="G92" s="3">
        <f t="shared" si="9"/>
        <v>450</v>
      </c>
      <c r="H92" s="3">
        <f>VLOOKUP(INT((A92-1)/10)*10,$A$3:H91,8,FALSE)+G92*INT((A92-1)/10)</f>
        <v>12040</v>
      </c>
      <c r="I92" s="3">
        <f t="shared" si="7"/>
        <v>285420</v>
      </c>
    </row>
    <row r="93" spans="1:9" x14ac:dyDescent="0.2">
      <c r="A93" s="3">
        <v>91</v>
      </c>
      <c r="B93" s="9">
        <f t="shared" si="10"/>
        <v>298360</v>
      </c>
      <c r="E93" s="3">
        <f t="shared" si="11"/>
        <v>100</v>
      </c>
      <c r="F93" s="52">
        <f t="shared" si="12"/>
        <v>1</v>
      </c>
      <c r="G93" s="3">
        <f t="shared" si="9"/>
        <v>100</v>
      </c>
      <c r="H93" s="3">
        <f>VLOOKUP(INT((A93-1)/10)*10,$A$3:H92,8,FALSE)+G93*INT((A93-1)/10)</f>
        <v>12940</v>
      </c>
      <c r="I93" s="3">
        <f t="shared" si="7"/>
        <v>298360</v>
      </c>
    </row>
    <row r="94" spans="1:9" x14ac:dyDescent="0.2">
      <c r="A94" s="3">
        <v>92</v>
      </c>
      <c r="B94" s="9">
        <f t="shared" si="10"/>
        <v>311300</v>
      </c>
      <c r="E94" s="3">
        <f t="shared" si="11"/>
        <v>100</v>
      </c>
      <c r="F94" s="52">
        <f t="shared" si="12"/>
        <v>1</v>
      </c>
      <c r="G94" s="3">
        <f t="shared" si="9"/>
        <v>100</v>
      </c>
      <c r="H94" s="3">
        <f>VLOOKUP(INT((A94-1)/10)*10,$A$3:H93,8,FALSE)+G94*INT((A94-1)/10)</f>
        <v>12940</v>
      </c>
      <c r="I94" s="3">
        <f t="shared" si="7"/>
        <v>311300</v>
      </c>
    </row>
    <row r="95" spans="1:9" x14ac:dyDescent="0.2">
      <c r="A95" s="3">
        <v>93</v>
      </c>
      <c r="B95" s="9">
        <f t="shared" si="10"/>
        <v>325140</v>
      </c>
      <c r="E95" s="3">
        <f t="shared" si="11"/>
        <v>100</v>
      </c>
      <c r="F95" s="52">
        <f t="shared" si="12"/>
        <v>2</v>
      </c>
      <c r="G95" s="3">
        <f t="shared" si="9"/>
        <v>200</v>
      </c>
      <c r="H95" s="3">
        <f>VLOOKUP(INT((A95-1)/10)*10,$A$3:H94,8,FALSE)+G95*INT((A95-1)/10)</f>
        <v>13840</v>
      </c>
      <c r="I95" s="3">
        <f t="shared" si="7"/>
        <v>325140</v>
      </c>
    </row>
    <row r="96" spans="1:9" x14ac:dyDescent="0.2">
      <c r="A96" s="3">
        <v>94</v>
      </c>
      <c r="B96" s="9">
        <f t="shared" si="10"/>
        <v>338980</v>
      </c>
      <c r="E96" s="3">
        <f t="shared" si="11"/>
        <v>100</v>
      </c>
      <c r="F96" s="52">
        <f t="shared" si="12"/>
        <v>2</v>
      </c>
      <c r="G96" s="3">
        <f t="shared" si="9"/>
        <v>200</v>
      </c>
      <c r="H96" s="3">
        <f>VLOOKUP(INT((A96-1)/10)*10,$A$3:H95,8,FALSE)+G96*INT((A96-1)/10)</f>
        <v>13840</v>
      </c>
      <c r="I96" s="3">
        <f t="shared" si="7"/>
        <v>338980</v>
      </c>
    </row>
    <row r="97" spans="1:9" x14ac:dyDescent="0.2">
      <c r="A97" s="3">
        <v>95</v>
      </c>
      <c r="B97" s="9">
        <f t="shared" si="10"/>
        <v>353720</v>
      </c>
      <c r="E97" s="3">
        <f t="shared" si="11"/>
        <v>100</v>
      </c>
      <c r="F97" s="52">
        <f t="shared" si="12"/>
        <v>3</v>
      </c>
      <c r="G97" s="3">
        <f t="shared" si="9"/>
        <v>300</v>
      </c>
      <c r="H97" s="3">
        <f>VLOOKUP(INT((A97-1)/10)*10,$A$3:H96,8,FALSE)+G97*INT((A97-1)/10)</f>
        <v>14740</v>
      </c>
      <c r="I97" s="3">
        <f t="shared" si="7"/>
        <v>353720</v>
      </c>
    </row>
    <row r="98" spans="1:9" x14ac:dyDescent="0.2">
      <c r="A98" s="3">
        <v>96</v>
      </c>
      <c r="B98" s="9">
        <f t="shared" si="10"/>
        <v>368460</v>
      </c>
      <c r="E98" s="3">
        <f t="shared" si="11"/>
        <v>100</v>
      </c>
      <c r="F98" s="52">
        <f t="shared" si="12"/>
        <v>3</v>
      </c>
      <c r="G98" s="3">
        <f t="shared" si="9"/>
        <v>300</v>
      </c>
      <c r="H98" s="3">
        <f>VLOOKUP(INT((A98-1)/10)*10,$A$3:H97,8,FALSE)+G98*INT((A98-1)/10)</f>
        <v>14740</v>
      </c>
      <c r="I98" s="3">
        <f t="shared" si="7"/>
        <v>368460</v>
      </c>
    </row>
    <row r="99" spans="1:9" x14ac:dyDescent="0.2">
      <c r="A99" s="3">
        <v>97</v>
      </c>
      <c r="B99" s="9">
        <f t="shared" si="10"/>
        <v>384100</v>
      </c>
      <c r="E99" s="3">
        <f t="shared" si="11"/>
        <v>100</v>
      </c>
      <c r="F99" s="52">
        <f t="shared" si="12"/>
        <v>4</v>
      </c>
      <c r="G99" s="3">
        <f t="shared" si="9"/>
        <v>400</v>
      </c>
      <c r="H99" s="3">
        <f>VLOOKUP(INT((A99-1)/10)*10,$A$3:H98,8,FALSE)+G99*INT((A99-1)/10)</f>
        <v>15640</v>
      </c>
      <c r="I99" s="3">
        <f t="shared" si="7"/>
        <v>384100</v>
      </c>
    </row>
    <row r="100" spans="1:9" x14ac:dyDescent="0.2">
      <c r="A100" s="3">
        <v>98</v>
      </c>
      <c r="B100" s="9">
        <f t="shared" si="10"/>
        <v>399740</v>
      </c>
      <c r="E100" s="3">
        <f t="shared" si="11"/>
        <v>100</v>
      </c>
      <c r="F100" s="52">
        <f t="shared" si="12"/>
        <v>4</v>
      </c>
      <c r="G100" s="3">
        <f t="shared" si="9"/>
        <v>400</v>
      </c>
      <c r="H100" s="3">
        <f>VLOOKUP(INT((A100-1)/10)*10,$A$3:H99,8,FALSE)+G100*INT((A100-1)/10)</f>
        <v>15640</v>
      </c>
      <c r="I100" s="3">
        <f t="shared" si="7"/>
        <v>399740</v>
      </c>
    </row>
    <row r="101" spans="1:9" x14ac:dyDescent="0.2">
      <c r="A101" s="3">
        <v>99</v>
      </c>
      <c r="B101" s="9">
        <f t="shared" si="10"/>
        <v>416280</v>
      </c>
      <c r="E101" s="3">
        <f t="shared" si="11"/>
        <v>100</v>
      </c>
      <c r="F101" s="52">
        <f t="shared" si="12"/>
        <v>5</v>
      </c>
      <c r="G101" s="3">
        <f t="shared" si="9"/>
        <v>500</v>
      </c>
      <c r="H101" s="3">
        <f>VLOOKUP(INT((A101-1)/10)*10,$A$3:H100,8,FALSE)+G101*INT((A101-1)/10)</f>
        <v>16540</v>
      </c>
      <c r="I101" s="3">
        <f t="shared" si="7"/>
        <v>416280</v>
      </c>
    </row>
    <row r="102" spans="1:9" x14ac:dyDescent="0.2">
      <c r="A102" s="3">
        <v>100</v>
      </c>
      <c r="B102" s="9">
        <f t="shared" si="10"/>
        <v>432820</v>
      </c>
      <c r="E102" s="3">
        <f t="shared" si="11"/>
        <v>100</v>
      </c>
      <c r="F102" s="52">
        <f t="shared" si="12"/>
        <v>5</v>
      </c>
      <c r="G102" s="3">
        <f t="shared" si="9"/>
        <v>500</v>
      </c>
      <c r="H102" s="3">
        <f>VLOOKUP(INT((A102-1)/10)*10,$A$3:H101,8,FALSE)+G102*INT((A102-1)/10)</f>
        <v>16540</v>
      </c>
      <c r="I102" s="3">
        <f t="shared" si="7"/>
        <v>432820</v>
      </c>
    </row>
    <row r="103" spans="1:9" x14ac:dyDescent="0.2">
      <c r="A103" s="3">
        <v>101</v>
      </c>
      <c r="B103" s="9">
        <f t="shared" ref="B103:B122" si="13">I103</f>
        <v>450460</v>
      </c>
      <c r="E103" s="3">
        <f t="shared" si="11"/>
        <v>110</v>
      </c>
      <c r="F103" s="52">
        <f t="shared" si="12"/>
        <v>1</v>
      </c>
      <c r="G103" s="3">
        <f t="shared" si="9"/>
        <v>110</v>
      </c>
      <c r="H103" s="3">
        <f>VLOOKUP(INT((A103-1)/10)*10,$A$3:H102,8,FALSE)+G103*INT((A103-1)/10)</f>
        <v>17640</v>
      </c>
      <c r="I103" s="3">
        <f t="shared" ref="I103:I122" si="14">I102+H103</f>
        <v>450460</v>
      </c>
    </row>
    <row r="104" spans="1:9" x14ac:dyDescent="0.2">
      <c r="A104" s="3">
        <v>102</v>
      </c>
      <c r="B104" s="9">
        <f t="shared" si="13"/>
        <v>468100</v>
      </c>
      <c r="E104" s="3">
        <f t="shared" si="11"/>
        <v>110</v>
      </c>
      <c r="F104" s="52">
        <f t="shared" si="12"/>
        <v>1</v>
      </c>
      <c r="G104" s="3">
        <f t="shared" si="9"/>
        <v>110</v>
      </c>
      <c r="H104" s="3">
        <f>VLOOKUP(INT((A104-1)/10)*10,$A$3:H103,8,FALSE)+G104*INT((A104-1)/10)</f>
        <v>17640</v>
      </c>
      <c r="I104" s="3">
        <f t="shared" si="14"/>
        <v>468100</v>
      </c>
    </row>
    <row r="105" spans="1:9" x14ac:dyDescent="0.2">
      <c r="A105" s="3">
        <v>103</v>
      </c>
      <c r="B105" s="9">
        <f t="shared" si="13"/>
        <v>486840</v>
      </c>
      <c r="E105" s="3">
        <f t="shared" si="11"/>
        <v>110</v>
      </c>
      <c r="F105" s="52">
        <f t="shared" si="12"/>
        <v>2</v>
      </c>
      <c r="G105" s="3">
        <f t="shared" si="9"/>
        <v>220</v>
      </c>
      <c r="H105" s="3">
        <f>VLOOKUP(INT((A105-1)/10)*10,$A$3:H104,8,FALSE)+G105*INT((A105-1)/10)</f>
        <v>18740</v>
      </c>
      <c r="I105" s="3">
        <f t="shared" si="14"/>
        <v>486840</v>
      </c>
    </row>
    <row r="106" spans="1:9" x14ac:dyDescent="0.2">
      <c r="A106" s="3">
        <v>104</v>
      </c>
      <c r="B106" s="9">
        <f t="shared" si="13"/>
        <v>505580</v>
      </c>
      <c r="E106" s="3">
        <f t="shared" si="11"/>
        <v>110</v>
      </c>
      <c r="F106" s="52">
        <f t="shared" si="12"/>
        <v>2</v>
      </c>
      <c r="G106" s="3">
        <f t="shared" si="9"/>
        <v>220</v>
      </c>
      <c r="H106" s="3">
        <f>VLOOKUP(INT((A106-1)/10)*10,$A$3:H105,8,FALSE)+G106*INT((A106-1)/10)</f>
        <v>18740</v>
      </c>
      <c r="I106" s="3">
        <f t="shared" si="14"/>
        <v>505580</v>
      </c>
    </row>
    <row r="107" spans="1:9" x14ac:dyDescent="0.2">
      <c r="A107" s="3">
        <v>105</v>
      </c>
      <c r="B107" s="9">
        <f t="shared" si="13"/>
        <v>525420</v>
      </c>
      <c r="E107" s="3">
        <f t="shared" si="11"/>
        <v>110</v>
      </c>
      <c r="F107" s="52">
        <f t="shared" si="12"/>
        <v>3</v>
      </c>
      <c r="G107" s="3">
        <f t="shared" si="9"/>
        <v>330</v>
      </c>
      <c r="H107" s="3">
        <f>VLOOKUP(INT((A107-1)/10)*10,$A$3:H106,8,FALSE)+G107*INT((A107-1)/10)</f>
        <v>19840</v>
      </c>
      <c r="I107" s="3">
        <f t="shared" si="14"/>
        <v>525420</v>
      </c>
    </row>
    <row r="108" spans="1:9" x14ac:dyDescent="0.2">
      <c r="A108" s="3">
        <v>106</v>
      </c>
      <c r="B108" s="9">
        <f t="shared" si="13"/>
        <v>545260</v>
      </c>
      <c r="E108" s="3">
        <f t="shared" si="11"/>
        <v>110</v>
      </c>
      <c r="F108" s="52">
        <f t="shared" si="12"/>
        <v>3</v>
      </c>
      <c r="G108" s="3">
        <f t="shared" si="9"/>
        <v>330</v>
      </c>
      <c r="H108" s="3">
        <f>VLOOKUP(INT((A108-1)/10)*10,$A$3:H107,8,FALSE)+G108*INT((A108-1)/10)</f>
        <v>19840</v>
      </c>
      <c r="I108" s="3">
        <f t="shared" si="14"/>
        <v>545260</v>
      </c>
    </row>
    <row r="109" spans="1:9" x14ac:dyDescent="0.2">
      <c r="A109" s="3">
        <v>107</v>
      </c>
      <c r="B109" s="9">
        <f t="shared" si="13"/>
        <v>566200</v>
      </c>
      <c r="E109" s="3">
        <f t="shared" si="11"/>
        <v>110</v>
      </c>
      <c r="F109" s="52">
        <f t="shared" si="12"/>
        <v>4</v>
      </c>
      <c r="G109" s="3">
        <f t="shared" si="9"/>
        <v>440</v>
      </c>
      <c r="H109" s="3">
        <f>VLOOKUP(INT((A109-1)/10)*10,$A$3:H108,8,FALSE)+G109*INT((A109-1)/10)</f>
        <v>20940</v>
      </c>
      <c r="I109" s="3">
        <f t="shared" si="14"/>
        <v>566200</v>
      </c>
    </row>
    <row r="110" spans="1:9" x14ac:dyDescent="0.2">
      <c r="A110" s="3">
        <v>108</v>
      </c>
      <c r="B110" s="9">
        <f t="shared" si="13"/>
        <v>587140</v>
      </c>
      <c r="E110" s="3">
        <f t="shared" si="11"/>
        <v>110</v>
      </c>
      <c r="F110" s="52">
        <f t="shared" si="12"/>
        <v>4</v>
      </c>
      <c r="G110" s="3">
        <f t="shared" si="9"/>
        <v>440</v>
      </c>
      <c r="H110" s="3">
        <f>VLOOKUP(INT((A110-1)/10)*10,$A$3:H109,8,FALSE)+G110*INT((A110-1)/10)</f>
        <v>20940</v>
      </c>
      <c r="I110" s="3">
        <f t="shared" si="14"/>
        <v>587140</v>
      </c>
    </row>
    <row r="111" spans="1:9" x14ac:dyDescent="0.2">
      <c r="A111" s="3">
        <v>109</v>
      </c>
      <c r="B111" s="9">
        <f t="shared" si="13"/>
        <v>609180</v>
      </c>
      <c r="E111" s="3">
        <f t="shared" si="11"/>
        <v>110</v>
      </c>
      <c r="F111" s="52">
        <f t="shared" si="12"/>
        <v>5</v>
      </c>
      <c r="G111" s="3">
        <f t="shared" si="9"/>
        <v>550</v>
      </c>
      <c r="H111" s="3">
        <f>VLOOKUP(INT((A111-1)/10)*10,$A$3:H110,8,FALSE)+G111*INT((A111-1)/10)</f>
        <v>22040</v>
      </c>
      <c r="I111" s="3">
        <f t="shared" si="14"/>
        <v>609180</v>
      </c>
    </row>
    <row r="112" spans="1:9" x14ac:dyDescent="0.2">
      <c r="A112" s="3">
        <v>110</v>
      </c>
      <c r="B112" s="9">
        <f t="shared" si="13"/>
        <v>631220</v>
      </c>
      <c r="E112" s="3">
        <f t="shared" si="11"/>
        <v>110</v>
      </c>
      <c r="F112" s="52">
        <f t="shared" si="12"/>
        <v>5</v>
      </c>
      <c r="G112" s="3">
        <f t="shared" si="9"/>
        <v>550</v>
      </c>
      <c r="H112" s="3">
        <f>VLOOKUP(INT((A112-1)/10)*10,$A$3:H111,8,FALSE)+G112*INT((A112-1)/10)</f>
        <v>22040</v>
      </c>
      <c r="I112" s="3">
        <f t="shared" si="14"/>
        <v>631220</v>
      </c>
    </row>
    <row r="113" spans="1:9" x14ac:dyDescent="0.2">
      <c r="A113" s="3">
        <v>111</v>
      </c>
      <c r="B113" s="9">
        <f t="shared" si="13"/>
        <v>654580</v>
      </c>
      <c r="E113" s="3">
        <f t="shared" si="11"/>
        <v>120</v>
      </c>
      <c r="F113" s="52">
        <f t="shared" si="12"/>
        <v>1</v>
      </c>
      <c r="G113" s="3">
        <f t="shared" si="9"/>
        <v>120</v>
      </c>
      <c r="H113" s="3">
        <f>VLOOKUP(INT((A113-1)/10)*10,$A$3:H112,8,FALSE)+G113*INT((A113-1)/10)</f>
        <v>23360</v>
      </c>
      <c r="I113" s="3">
        <f t="shared" si="14"/>
        <v>654580</v>
      </c>
    </row>
    <row r="114" spans="1:9" x14ac:dyDescent="0.2">
      <c r="A114" s="3">
        <v>112</v>
      </c>
      <c r="B114" s="9">
        <f t="shared" si="13"/>
        <v>677940</v>
      </c>
      <c r="E114" s="3">
        <f t="shared" si="11"/>
        <v>120</v>
      </c>
      <c r="F114" s="52">
        <f t="shared" si="12"/>
        <v>1</v>
      </c>
      <c r="G114" s="3">
        <f t="shared" si="9"/>
        <v>120</v>
      </c>
      <c r="H114" s="3">
        <f>VLOOKUP(INT((A114-1)/10)*10,$A$3:H113,8,FALSE)+G114*INT((A114-1)/10)</f>
        <v>23360</v>
      </c>
      <c r="I114" s="3">
        <f t="shared" si="14"/>
        <v>677940</v>
      </c>
    </row>
    <row r="115" spans="1:9" x14ac:dyDescent="0.2">
      <c r="A115" s="3">
        <v>113</v>
      </c>
      <c r="B115" s="9">
        <f t="shared" si="13"/>
        <v>702620</v>
      </c>
      <c r="E115" s="3">
        <f t="shared" si="11"/>
        <v>120</v>
      </c>
      <c r="F115" s="52">
        <f t="shared" si="12"/>
        <v>2</v>
      </c>
      <c r="G115" s="3">
        <f t="shared" si="9"/>
        <v>240</v>
      </c>
      <c r="H115" s="3">
        <f>VLOOKUP(INT((A115-1)/10)*10,$A$3:H114,8,FALSE)+G115*INT((A115-1)/10)</f>
        <v>24680</v>
      </c>
      <c r="I115" s="3">
        <f t="shared" si="14"/>
        <v>702620</v>
      </c>
    </row>
    <row r="116" spans="1:9" x14ac:dyDescent="0.2">
      <c r="A116" s="3">
        <v>114</v>
      </c>
      <c r="B116" s="9">
        <f t="shared" si="13"/>
        <v>727300</v>
      </c>
      <c r="E116" s="3">
        <f t="shared" si="11"/>
        <v>120</v>
      </c>
      <c r="F116" s="52">
        <f t="shared" si="12"/>
        <v>2</v>
      </c>
      <c r="G116" s="3">
        <f t="shared" si="9"/>
        <v>240</v>
      </c>
      <c r="H116" s="3">
        <f>VLOOKUP(INT((A116-1)/10)*10,$A$3:H115,8,FALSE)+G116*INT((A116-1)/10)</f>
        <v>24680</v>
      </c>
      <c r="I116" s="3">
        <f t="shared" si="14"/>
        <v>727300</v>
      </c>
    </row>
    <row r="117" spans="1:9" x14ac:dyDescent="0.2">
      <c r="A117" s="3">
        <v>115</v>
      </c>
      <c r="B117" s="9">
        <f t="shared" si="13"/>
        <v>753300</v>
      </c>
      <c r="E117" s="3">
        <f t="shared" si="11"/>
        <v>120</v>
      </c>
      <c r="F117" s="52">
        <f t="shared" si="12"/>
        <v>3</v>
      </c>
      <c r="G117" s="3">
        <f t="shared" ref="G117:G180" si="15">E117*F117</f>
        <v>360</v>
      </c>
      <c r="H117" s="3">
        <f>VLOOKUP(INT((A117-1)/10)*10,$A$3:H116,8,FALSE)+G117*INT((A117-1)/10)</f>
        <v>26000</v>
      </c>
      <c r="I117" s="3">
        <f t="shared" si="14"/>
        <v>753300</v>
      </c>
    </row>
    <row r="118" spans="1:9" x14ac:dyDescent="0.2">
      <c r="A118" s="3">
        <v>116</v>
      </c>
      <c r="B118" s="9">
        <f t="shared" si="13"/>
        <v>779300</v>
      </c>
      <c r="E118" s="3">
        <f t="shared" si="11"/>
        <v>120</v>
      </c>
      <c r="F118" s="52">
        <f t="shared" si="12"/>
        <v>3</v>
      </c>
      <c r="G118" s="3">
        <f t="shared" si="15"/>
        <v>360</v>
      </c>
      <c r="H118" s="3">
        <f>VLOOKUP(INT((A118-1)/10)*10,$A$3:H117,8,FALSE)+G118*INT((A118-1)/10)</f>
        <v>26000</v>
      </c>
      <c r="I118" s="3">
        <f t="shared" si="14"/>
        <v>779300</v>
      </c>
    </row>
    <row r="119" spans="1:9" x14ac:dyDescent="0.2">
      <c r="A119" s="3">
        <v>117</v>
      </c>
      <c r="B119" s="9">
        <f t="shared" si="13"/>
        <v>806620</v>
      </c>
      <c r="E119" s="3">
        <f t="shared" si="11"/>
        <v>120</v>
      </c>
      <c r="F119" s="52">
        <f t="shared" si="12"/>
        <v>4</v>
      </c>
      <c r="G119" s="3">
        <f t="shared" si="15"/>
        <v>480</v>
      </c>
      <c r="H119" s="3">
        <f>VLOOKUP(INT((A119-1)/10)*10,$A$3:H118,8,FALSE)+G119*INT((A119-1)/10)</f>
        <v>27320</v>
      </c>
      <c r="I119" s="3">
        <f t="shared" si="14"/>
        <v>806620</v>
      </c>
    </row>
    <row r="120" spans="1:9" x14ac:dyDescent="0.2">
      <c r="A120" s="3">
        <v>118</v>
      </c>
      <c r="B120" s="9">
        <f t="shared" si="13"/>
        <v>833940</v>
      </c>
      <c r="E120" s="3">
        <f t="shared" si="11"/>
        <v>120</v>
      </c>
      <c r="F120" s="52">
        <f t="shared" si="12"/>
        <v>4</v>
      </c>
      <c r="G120" s="3">
        <f t="shared" si="15"/>
        <v>480</v>
      </c>
      <c r="H120" s="3">
        <f>VLOOKUP(INT((A120-1)/10)*10,$A$3:H119,8,FALSE)+G120*INT((A120-1)/10)</f>
        <v>27320</v>
      </c>
      <c r="I120" s="3">
        <f t="shared" si="14"/>
        <v>833940</v>
      </c>
    </row>
    <row r="121" spans="1:9" x14ac:dyDescent="0.2">
      <c r="A121" s="3">
        <v>119</v>
      </c>
      <c r="B121" s="9">
        <f t="shared" si="13"/>
        <v>862580</v>
      </c>
      <c r="E121" s="3">
        <f t="shared" si="11"/>
        <v>120</v>
      </c>
      <c r="F121" s="52">
        <f t="shared" si="12"/>
        <v>5</v>
      </c>
      <c r="G121" s="3">
        <f t="shared" si="15"/>
        <v>600</v>
      </c>
      <c r="H121" s="3">
        <f>VLOOKUP(INT((A121-1)/10)*10,$A$3:H120,8,FALSE)+G121*INT((A121-1)/10)</f>
        <v>28640</v>
      </c>
      <c r="I121" s="3">
        <f t="shared" si="14"/>
        <v>862580</v>
      </c>
    </row>
    <row r="122" spans="1:9" x14ac:dyDescent="0.2">
      <c r="A122" s="3">
        <v>120</v>
      </c>
      <c r="B122" s="9">
        <f t="shared" si="13"/>
        <v>891220</v>
      </c>
      <c r="E122" s="3">
        <f t="shared" si="11"/>
        <v>120</v>
      </c>
      <c r="F122" s="52">
        <f t="shared" si="12"/>
        <v>5</v>
      </c>
      <c r="G122" s="3">
        <f t="shared" si="15"/>
        <v>600</v>
      </c>
      <c r="H122" s="3">
        <f>VLOOKUP(INT((A122-1)/10)*10,$A$3:H121,8,FALSE)+G122*INT((A122-1)/10)</f>
        <v>28640</v>
      </c>
      <c r="I122" s="3">
        <f t="shared" si="14"/>
        <v>891220</v>
      </c>
    </row>
    <row r="123" spans="1:9" x14ac:dyDescent="0.2">
      <c r="A123" s="3">
        <v>121</v>
      </c>
      <c r="B123" s="9">
        <f t="shared" ref="B123:B186" si="16">I123</f>
        <v>921420</v>
      </c>
      <c r="E123" s="3">
        <f t="shared" si="11"/>
        <v>130</v>
      </c>
      <c r="F123" s="52">
        <f t="shared" si="12"/>
        <v>1</v>
      </c>
      <c r="G123" s="3">
        <f t="shared" si="15"/>
        <v>130</v>
      </c>
      <c r="H123" s="3">
        <f>VLOOKUP(INT((A123-1)/10)*10,$A$3:H122,8,FALSE)+G123*INT((A123-1)/10)</f>
        <v>30200</v>
      </c>
      <c r="I123" s="3">
        <f t="shared" ref="I123:I186" si="17">I122+H123</f>
        <v>921420</v>
      </c>
    </row>
    <row r="124" spans="1:9" x14ac:dyDescent="0.2">
      <c r="A124" s="3">
        <v>122</v>
      </c>
      <c r="B124" s="9">
        <f t="shared" si="16"/>
        <v>951620</v>
      </c>
      <c r="E124" s="3">
        <f t="shared" si="11"/>
        <v>130</v>
      </c>
      <c r="F124" s="52">
        <f t="shared" si="12"/>
        <v>1</v>
      </c>
      <c r="G124" s="3">
        <f t="shared" si="15"/>
        <v>130</v>
      </c>
      <c r="H124" s="3">
        <f>VLOOKUP(INT((A124-1)/10)*10,$A$3:H123,8,FALSE)+G124*INT((A124-1)/10)</f>
        <v>30200</v>
      </c>
      <c r="I124" s="3">
        <f t="shared" si="17"/>
        <v>951620</v>
      </c>
    </row>
    <row r="125" spans="1:9" x14ac:dyDescent="0.2">
      <c r="A125" s="3">
        <v>123</v>
      </c>
      <c r="B125" s="9">
        <f t="shared" si="16"/>
        <v>983380</v>
      </c>
      <c r="E125" s="3">
        <f t="shared" si="11"/>
        <v>130</v>
      </c>
      <c r="F125" s="52">
        <f t="shared" si="12"/>
        <v>2</v>
      </c>
      <c r="G125" s="3">
        <f t="shared" si="15"/>
        <v>260</v>
      </c>
      <c r="H125" s="3">
        <f>VLOOKUP(INT((A125-1)/10)*10,$A$3:H124,8,FALSE)+G125*INT((A125-1)/10)</f>
        <v>31760</v>
      </c>
      <c r="I125" s="3">
        <f t="shared" si="17"/>
        <v>983380</v>
      </c>
    </row>
    <row r="126" spans="1:9" x14ac:dyDescent="0.2">
      <c r="A126" s="3">
        <v>124</v>
      </c>
      <c r="B126" s="9">
        <f t="shared" si="16"/>
        <v>1015140</v>
      </c>
      <c r="E126" s="3">
        <f t="shared" si="11"/>
        <v>130</v>
      </c>
      <c r="F126" s="52">
        <f t="shared" si="12"/>
        <v>2</v>
      </c>
      <c r="G126" s="3">
        <f t="shared" si="15"/>
        <v>260</v>
      </c>
      <c r="H126" s="3">
        <f>VLOOKUP(INT((A126-1)/10)*10,$A$3:H125,8,FALSE)+G126*INT((A126-1)/10)</f>
        <v>31760</v>
      </c>
      <c r="I126" s="3">
        <f t="shared" si="17"/>
        <v>1015140</v>
      </c>
    </row>
    <row r="127" spans="1:9" x14ac:dyDescent="0.2">
      <c r="A127" s="3">
        <v>125</v>
      </c>
      <c r="B127" s="9">
        <f t="shared" si="16"/>
        <v>1048460</v>
      </c>
      <c r="E127" s="3">
        <f t="shared" si="11"/>
        <v>130</v>
      </c>
      <c r="F127" s="52">
        <f t="shared" si="12"/>
        <v>3</v>
      </c>
      <c r="G127" s="3">
        <f t="shared" si="15"/>
        <v>390</v>
      </c>
      <c r="H127" s="3">
        <f>VLOOKUP(INT((A127-1)/10)*10,$A$3:H126,8,FALSE)+G127*INT((A127-1)/10)</f>
        <v>33320</v>
      </c>
      <c r="I127" s="3">
        <f t="shared" si="17"/>
        <v>1048460</v>
      </c>
    </row>
    <row r="128" spans="1:9" x14ac:dyDescent="0.2">
      <c r="A128" s="3">
        <v>126</v>
      </c>
      <c r="B128" s="9">
        <f t="shared" si="16"/>
        <v>1081780</v>
      </c>
      <c r="E128" s="3">
        <f t="shared" si="11"/>
        <v>130</v>
      </c>
      <c r="F128" s="52">
        <f t="shared" si="12"/>
        <v>3</v>
      </c>
      <c r="G128" s="3">
        <f t="shared" si="15"/>
        <v>390</v>
      </c>
      <c r="H128" s="3">
        <f>VLOOKUP(INT((A128-1)/10)*10,$A$3:H127,8,FALSE)+G128*INT((A128-1)/10)</f>
        <v>33320</v>
      </c>
      <c r="I128" s="3">
        <f t="shared" si="17"/>
        <v>1081780</v>
      </c>
    </row>
    <row r="129" spans="1:9" x14ac:dyDescent="0.2">
      <c r="A129" s="3">
        <v>127</v>
      </c>
      <c r="B129" s="9">
        <f t="shared" si="16"/>
        <v>1116660</v>
      </c>
      <c r="E129" s="3">
        <f t="shared" si="11"/>
        <v>130</v>
      </c>
      <c r="F129" s="52">
        <f t="shared" si="12"/>
        <v>4</v>
      </c>
      <c r="G129" s="3">
        <f t="shared" si="15"/>
        <v>520</v>
      </c>
      <c r="H129" s="3">
        <f>VLOOKUP(INT((A129-1)/10)*10,$A$3:H128,8,FALSE)+G129*INT((A129-1)/10)</f>
        <v>34880</v>
      </c>
      <c r="I129" s="3">
        <f t="shared" si="17"/>
        <v>1116660</v>
      </c>
    </row>
    <row r="130" spans="1:9" x14ac:dyDescent="0.2">
      <c r="A130" s="3">
        <v>128</v>
      </c>
      <c r="B130" s="9">
        <f t="shared" si="16"/>
        <v>1151540</v>
      </c>
      <c r="E130" s="3">
        <f t="shared" si="11"/>
        <v>130</v>
      </c>
      <c r="F130" s="52">
        <f t="shared" si="12"/>
        <v>4</v>
      </c>
      <c r="G130" s="3">
        <f t="shared" si="15"/>
        <v>520</v>
      </c>
      <c r="H130" s="3">
        <f>VLOOKUP(INT((A130-1)/10)*10,$A$3:H129,8,FALSE)+G130*INT((A130-1)/10)</f>
        <v>34880</v>
      </c>
      <c r="I130" s="3">
        <f t="shared" si="17"/>
        <v>1151540</v>
      </c>
    </row>
    <row r="131" spans="1:9" x14ac:dyDescent="0.2">
      <c r="A131" s="3">
        <v>129</v>
      </c>
      <c r="B131" s="9">
        <f t="shared" si="16"/>
        <v>1187980</v>
      </c>
      <c r="E131" s="3">
        <f t="shared" si="11"/>
        <v>130</v>
      </c>
      <c r="F131" s="52">
        <f t="shared" si="12"/>
        <v>5</v>
      </c>
      <c r="G131" s="3">
        <f t="shared" si="15"/>
        <v>650</v>
      </c>
      <c r="H131" s="3">
        <f>VLOOKUP(INT((A131-1)/10)*10,$A$3:H130,8,FALSE)+G131*INT((A131-1)/10)</f>
        <v>36440</v>
      </c>
      <c r="I131" s="3">
        <f t="shared" si="17"/>
        <v>1187980</v>
      </c>
    </row>
    <row r="132" spans="1:9" x14ac:dyDescent="0.2">
      <c r="A132" s="3">
        <v>130</v>
      </c>
      <c r="B132" s="9">
        <f t="shared" si="16"/>
        <v>1224420</v>
      </c>
      <c r="E132" s="3">
        <f t="shared" si="11"/>
        <v>130</v>
      </c>
      <c r="F132" s="52">
        <f t="shared" si="12"/>
        <v>5</v>
      </c>
      <c r="G132" s="3">
        <f t="shared" si="15"/>
        <v>650</v>
      </c>
      <c r="H132" s="3">
        <f>VLOOKUP(INT((A132-1)/10)*10,$A$3:H131,8,FALSE)+G132*INT((A132-1)/10)</f>
        <v>36440</v>
      </c>
      <c r="I132" s="3">
        <f t="shared" si="17"/>
        <v>1224420</v>
      </c>
    </row>
    <row r="133" spans="1:9" x14ac:dyDescent="0.2">
      <c r="A133" s="3">
        <v>131</v>
      </c>
      <c r="B133" s="9">
        <f t="shared" si="16"/>
        <v>1262680</v>
      </c>
      <c r="E133" s="3">
        <f t="shared" si="11"/>
        <v>140</v>
      </c>
      <c r="F133" s="52">
        <f t="shared" si="12"/>
        <v>1</v>
      </c>
      <c r="G133" s="3">
        <f t="shared" si="15"/>
        <v>140</v>
      </c>
      <c r="H133" s="3">
        <f>VLOOKUP(INT((A133-1)/10)*10,$A$3:H132,8,FALSE)+G133*INT((A133-1)/10)</f>
        <v>38260</v>
      </c>
      <c r="I133" s="3">
        <f t="shared" si="17"/>
        <v>1262680</v>
      </c>
    </row>
    <row r="134" spans="1:9" x14ac:dyDescent="0.2">
      <c r="A134" s="3">
        <v>132</v>
      </c>
      <c r="B134" s="9">
        <f t="shared" si="16"/>
        <v>1300940</v>
      </c>
      <c r="E134" s="3">
        <f t="shared" si="11"/>
        <v>140</v>
      </c>
      <c r="F134" s="52">
        <f t="shared" si="12"/>
        <v>1</v>
      </c>
      <c r="G134" s="3">
        <f t="shared" si="15"/>
        <v>140</v>
      </c>
      <c r="H134" s="3">
        <f>VLOOKUP(INT((A134-1)/10)*10,$A$3:H133,8,FALSE)+G134*INT((A134-1)/10)</f>
        <v>38260</v>
      </c>
      <c r="I134" s="3">
        <f t="shared" si="17"/>
        <v>1300940</v>
      </c>
    </row>
    <row r="135" spans="1:9" x14ac:dyDescent="0.2">
      <c r="A135" s="3">
        <v>133</v>
      </c>
      <c r="B135" s="9">
        <f t="shared" si="16"/>
        <v>1341020</v>
      </c>
      <c r="E135" s="3">
        <f t="shared" si="11"/>
        <v>140</v>
      </c>
      <c r="F135" s="52">
        <f t="shared" si="12"/>
        <v>2</v>
      </c>
      <c r="G135" s="3">
        <f t="shared" si="15"/>
        <v>280</v>
      </c>
      <c r="H135" s="3">
        <f>VLOOKUP(INT((A135-1)/10)*10,$A$3:H134,8,FALSE)+G135*INT((A135-1)/10)</f>
        <v>40080</v>
      </c>
      <c r="I135" s="3">
        <f t="shared" si="17"/>
        <v>1341020</v>
      </c>
    </row>
    <row r="136" spans="1:9" x14ac:dyDescent="0.2">
      <c r="A136" s="3">
        <v>134</v>
      </c>
      <c r="B136" s="9">
        <f t="shared" si="16"/>
        <v>1381100</v>
      </c>
      <c r="E136" s="3">
        <f t="shared" si="11"/>
        <v>140</v>
      </c>
      <c r="F136" s="52">
        <f t="shared" si="12"/>
        <v>2</v>
      </c>
      <c r="G136" s="3">
        <f t="shared" si="15"/>
        <v>280</v>
      </c>
      <c r="H136" s="3">
        <f>VLOOKUP(INT((A136-1)/10)*10,$A$3:H135,8,FALSE)+G136*INT((A136-1)/10)</f>
        <v>40080</v>
      </c>
      <c r="I136" s="3">
        <f t="shared" si="17"/>
        <v>1381100</v>
      </c>
    </row>
    <row r="137" spans="1:9" x14ac:dyDescent="0.2">
      <c r="A137" s="3">
        <v>135</v>
      </c>
      <c r="B137" s="9">
        <f t="shared" si="16"/>
        <v>1423000</v>
      </c>
      <c r="E137" s="3">
        <f t="shared" si="11"/>
        <v>140</v>
      </c>
      <c r="F137" s="52">
        <f t="shared" si="12"/>
        <v>3</v>
      </c>
      <c r="G137" s="3">
        <f t="shared" si="15"/>
        <v>420</v>
      </c>
      <c r="H137" s="3">
        <f>VLOOKUP(INT((A137-1)/10)*10,$A$3:H136,8,FALSE)+G137*INT((A137-1)/10)</f>
        <v>41900</v>
      </c>
      <c r="I137" s="3">
        <f t="shared" si="17"/>
        <v>1423000</v>
      </c>
    </row>
    <row r="138" spans="1:9" x14ac:dyDescent="0.2">
      <c r="A138" s="3">
        <v>136</v>
      </c>
      <c r="B138" s="9">
        <f t="shared" si="16"/>
        <v>1464900</v>
      </c>
      <c r="E138" s="3">
        <f t="shared" si="11"/>
        <v>140</v>
      </c>
      <c r="F138" s="52">
        <f t="shared" si="12"/>
        <v>3</v>
      </c>
      <c r="G138" s="3">
        <f t="shared" si="15"/>
        <v>420</v>
      </c>
      <c r="H138" s="3">
        <f>VLOOKUP(INT((A138-1)/10)*10,$A$3:H137,8,FALSE)+G138*INT((A138-1)/10)</f>
        <v>41900</v>
      </c>
      <c r="I138" s="3">
        <f t="shared" si="17"/>
        <v>1464900</v>
      </c>
    </row>
    <row r="139" spans="1:9" x14ac:dyDescent="0.2">
      <c r="A139" s="3">
        <v>137</v>
      </c>
      <c r="B139" s="9">
        <f t="shared" si="16"/>
        <v>1508620</v>
      </c>
      <c r="E139" s="3">
        <f t="shared" si="11"/>
        <v>140</v>
      </c>
      <c r="F139" s="52">
        <f t="shared" si="12"/>
        <v>4</v>
      </c>
      <c r="G139" s="3">
        <f t="shared" si="15"/>
        <v>560</v>
      </c>
      <c r="H139" s="3">
        <f>VLOOKUP(INT((A139-1)/10)*10,$A$3:H138,8,FALSE)+G139*INT((A139-1)/10)</f>
        <v>43720</v>
      </c>
      <c r="I139" s="3">
        <f t="shared" si="17"/>
        <v>1508620</v>
      </c>
    </row>
    <row r="140" spans="1:9" x14ac:dyDescent="0.2">
      <c r="A140" s="3">
        <v>138</v>
      </c>
      <c r="B140" s="9">
        <f t="shared" si="16"/>
        <v>1552340</v>
      </c>
      <c r="E140" s="3">
        <f t="shared" si="11"/>
        <v>140</v>
      </c>
      <c r="F140" s="52">
        <f t="shared" si="12"/>
        <v>4</v>
      </c>
      <c r="G140" s="3">
        <f t="shared" si="15"/>
        <v>560</v>
      </c>
      <c r="H140" s="3">
        <f>VLOOKUP(INT((A140-1)/10)*10,$A$3:H139,8,FALSE)+G140*INT((A140-1)/10)</f>
        <v>43720</v>
      </c>
      <c r="I140" s="3">
        <f t="shared" si="17"/>
        <v>1552340</v>
      </c>
    </row>
    <row r="141" spans="1:9" x14ac:dyDescent="0.2">
      <c r="A141" s="3">
        <v>139</v>
      </c>
      <c r="B141" s="9">
        <f t="shared" si="16"/>
        <v>1597880</v>
      </c>
      <c r="E141" s="3">
        <f t="shared" si="11"/>
        <v>140</v>
      </c>
      <c r="F141" s="52">
        <f t="shared" si="12"/>
        <v>5</v>
      </c>
      <c r="G141" s="3">
        <f t="shared" si="15"/>
        <v>700</v>
      </c>
      <c r="H141" s="3">
        <f>VLOOKUP(INT((A141-1)/10)*10,$A$3:H140,8,FALSE)+G141*INT((A141-1)/10)</f>
        <v>45540</v>
      </c>
      <c r="I141" s="3">
        <f t="shared" si="17"/>
        <v>1597880</v>
      </c>
    </row>
    <row r="142" spans="1:9" x14ac:dyDescent="0.2">
      <c r="A142" s="3">
        <v>140</v>
      </c>
      <c r="B142" s="9">
        <f t="shared" si="16"/>
        <v>1643420</v>
      </c>
      <c r="E142" s="3">
        <f t="shared" ref="E142:E203" si="18">E132+10</f>
        <v>140</v>
      </c>
      <c r="F142" s="52">
        <f t="shared" si="12"/>
        <v>5</v>
      </c>
      <c r="G142" s="3">
        <f t="shared" si="15"/>
        <v>700</v>
      </c>
      <c r="H142" s="3">
        <f>VLOOKUP(INT((A142-1)/10)*10,$A$3:H141,8,FALSE)+G142*INT((A142-1)/10)</f>
        <v>45540</v>
      </c>
      <c r="I142" s="3">
        <f t="shared" si="17"/>
        <v>1643420</v>
      </c>
    </row>
    <row r="143" spans="1:9" x14ac:dyDescent="0.2">
      <c r="A143" s="3">
        <v>141</v>
      </c>
      <c r="B143" s="9">
        <f t="shared" si="16"/>
        <v>1691060</v>
      </c>
      <c r="E143" s="3">
        <f t="shared" si="18"/>
        <v>150</v>
      </c>
      <c r="F143" s="52">
        <f t="shared" si="12"/>
        <v>1</v>
      </c>
      <c r="G143" s="3">
        <f t="shared" si="15"/>
        <v>150</v>
      </c>
      <c r="H143" s="3">
        <f>VLOOKUP(INT((A143-1)/10)*10,$A$3:H142,8,FALSE)+G143*INT((A143-1)/10)</f>
        <v>47640</v>
      </c>
      <c r="I143" s="3">
        <f t="shared" si="17"/>
        <v>1691060</v>
      </c>
    </row>
    <row r="144" spans="1:9" x14ac:dyDescent="0.2">
      <c r="A144" s="3">
        <v>142</v>
      </c>
      <c r="B144" s="9">
        <f t="shared" si="16"/>
        <v>1738700</v>
      </c>
      <c r="E144" s="3">
        <f t="shared" si="18"/>
        <v>150</v>
      </c>
      <c r="F144" s="52">
        <f t="shared" si="12"/>
        <v>1</v>
      </c>
      <c r="G144" s="3">
        <f t="shared" si="15"/>
        <v>150</v>
      </c>
      <c r="H144" s="3">
        <f>VLOOKUP(INT((A144-1)/10)*10,$A$3:H143,8,FALSE)+G144*INT((A144-1)/10)</f>
        <v>47640</v>
      </c>
      <c r="I144" s="3">
        <f t="shared" si="17"/>
        <v>1738700</v>
      </c>
    </row>
    <row r="145" spans="1:9" x14ac:dyDescent="0.2">
      <c r="A145" s="3">
        <v>143</v>
      </c>
      <c r="B145" s="9">
        <f t="shared" si="16"/>
        <v>1788440</v>
      </c>
      <c r="E145" s="3">
        <f t="shared" si="18"/>
        <v>150</v>
      </c>
      <c r="F145" s="52">
        <f t="shared" si="12"/>
        <v>2</v>
      </c>
      <c r="G145" s="3">
        <f t="shared" si="15"/>
        <v>300</v>
      </c>
      <c r="H145" s="3">
        <f>VLOOKUP(INT((A145-1)/10)*10,$A$3:H144,8,FALSE)+G145*INT((A145-1)/10)</f>
        <v>49740</v>
      </c>
      <c r="I145" s="3">
        <f t="shared" si="17"/>
        <v>1788440</v>
      </c>
    </row>
    <row r="146" spans="1:9" x14ac:dyDescent="0.2">
      <c r="A146" s="3">
        <v>144</v>
      </c>
      <c r="B146" s="9">
        <f t="shared" si="16"/>
        <v>1838180</v>
      </c>
      <c r="E146" s="3">
        <f t="shared" si="18"/>
        <v>150</v>
      </c>
      <c r="F146" s="52">
        <f t="shared" si="12"/>
        <v>2</v>
      </c>
      <c r="G146" s="3">
        <f t="shared" si="15"/>
        <v>300</v>
      </c>
      <c r="H146" s="3">
        <f>VLOOKUP(INT((A146-1)/10)*10,$A$3:H145,8,FALSE)+G146*INT((A146-1)/10)</f>
        <v>49740</v>
      </c>
      <c r="I146" s="3">
        <f t="shared" si="17"/>
        <v>1838180</v>
      </c>
    </row>
    <row r="147" spans="1:9" x14ac:dyDescent="0.2">
      <c r="A147" s="3">
        <v>145</v>
      </c>
      <c r="B147" s="9">
        <f t="shared" si="16"/>
        <v>1890020</v>
      </c>
      <c r="E147" s="3">
        <f t="shared" si="18"/>
        <v>150</v>
      </c>
      <c r="F147" s="52">
        <f t="shared" si="12"/>
        <v>3</v>
      </c>
      <c r="G147" s="3">
        <f t="shared" si="15"/>
        <v>450</v>
      </c>
      <c r="H147" s="3">
        <f>VLOOKUP(INT((A147-1)/10)*10,$A$3:H146,8,FALSE)+G147*INT((A147-1)/10)</f>
        <v>51840</v>
      </c>
      <c r="I147" s="3">
        <f t="shared" si="17"/>
        <v>1890020</v>
      </c>
    </row>
    <row r="148" spans="1:9" x14ac:dyDescent="0.2">
      <c r="A148" s="3">
        <v>146</v>
      </c>
      <c r="B148" s="9">
        <f t="shared" si="16"/>
        <v>1941860</v>
      </c>
      <c r="E148" s="3">
        <f t="shared" si="18"/>
        <v>150</v>
      </c>
      <c r="F148" s="52">
        <f t="shared" si="12"/>
        <v>3</v>
      </c>
      <c r="G148" s="3">
        <f t="shared" si="15"/>
        <v>450</v>
      </c>
      <c r="H148" s="3">
        <f>VLOOKUP(INT((A148-1)/10)*10,$A$3:H147,8,FALSE)+G148*INT((A148-1)/10)</f>
        <v>51840</v>
      </c>
      <c r="I148" s="3">
        <f t="shared" si="17"/>
        <v>1941860</v>
      </c>
    </row>
    <row r="149" spans="1:9" x14ac:dyDescent="0.2">
      <c r="A149" s="3">
        <v>147</v>
      </c>
      <c r="B149" s="9">
        <f t="shared" si="16"/>
        <v>1995800</v>
      </c>
      <c r="E149" s="3">
        <f t="shared" si="18"/>
        <v>150</v>
      </c>
      <c r="F149" s="52">
        <f t="shared" si="12"/>
        <v>4</v>
      </c>
      <c r="G149" s="3">
        <f t="shared" si="15"/>
        <v>600</v>
      </c>
      <c r="H149" s="3">
        <f>VLOOKUP(INT((A149-1)/10)*10,$A$3:H148,8,FALSE)+G149*INT((A149-1)/10)</f>
        <v>53940</v>
      </c>
      <c r="I149" s="3">
        <f t="shared" si="17"/>
        <v>1995800</v>
      </c>
    </row>
    <row r="150" spans="1:9" x14ac:dyDescent="0.2">
      <c r="A150" s="3">
        <v>148</v>
      </c>
      <c r="B150" s="9">
        <f t="shared" si="16"/>
        <v>2049740</v>
      </c>
      <c r="E150" s="3">
        <f t="shared" si="18"/>
        <v>150</v>
      </c>
      <c r="F150" s="52">
        <f t="shared" si="12"/>
        <v>4</v>
      </c>
      <c r="G150" s="3">
        <f t="shared" si="15"/>
        <v>600</v>
      </c>
      <c r="H150" s="3">
        <f>VLOOKUP(INT((A150-1)/10)*10,$A$3:H149,8,FALSE)+G150*INT((A150-1)/10)</f>
        <v>53940</v>
      </c>
      <c r="I150" s="3">
        <f t="shared" si="17"/>
        <v>2049740</v>
      </c>
    </row>
    <row r="151" spans="1:9" x14ac:dyDescent="0.2">
      <c r="A151" s="3">
        <v>149</v>
      </c>
      <c r="B151" s="9">
        <f t="shared" si="16"/>
        <v>2105780</v>
      </c>
      <c r="E151" s="3">
        <f t="shared" si="18"/>
        <v>150</v>
      </c>
      <c r="F151" s="52">
        <f t="shared" si="12"/>
        <v>5</v>
      </c>
      <c r="G151" s="3">
        <f t="shared" si="15"/>
        <v>750</v>
      </c>
      <c r="H151" s="3">
        <f>VLOOKUP(INT((A151-1)/10)*10,$A$3:H150,8,FALSE)+G151*INT((A151-1)/10)</f>
        <v>56040</v>
      </c>
      <c r="I151" s="3">
        <f t="shared" si="17"/>
        <v>2105780</v>
      </c>
    </row>
    <row r="152" spans="1:9" x14ac:dyDescent="0.2">
      <c r="A152" s="3">
        <v>150</v>
      </c>
      <c r="B152" s="9">
        <f t="shared" si="16"/>
        <v>2161820</v>
      </c>
      <c r="E152" s="3">
        <f t="shared" si="18"/>
        <v>150</v>
      </c>
      <c r="F152" s="52">
        <f t="shared" ref="F152:F203" si="19">F142</f>
        <v>5</v>
      </c>
      <c r="G152" s="3">
        <f t="shared" si="15"/>
        <v>750</v>
      </c>
      <c r="H152" s="3">
        <f>VLOOKUP(INT((A152-1)/10)*10,$A$3:H151,8,FALSE)+G152*INT((A152-1)/10)</f>
        <v>56040</v>
      </c>
      <c r="I152" s="3">
        <f t="shared" si="17"/>
        <v>2161820</v>
      </c>
    </row>
    <row r="153" spans="1:9" x14ac:dyDescent="0.2">
      <c r="A153" s="3">
        <v>151</v>
      </c>
      <c r="B153" s="9">
        <f t="shared" si="16"/>
        <v>2220260</v>
      </c>
      <c r="E153" s="3">
        <f t="shared" si="18"/>
        <v>160</v>
      </c>
      <c r="F153" s="52">
        <f t="shared" si="19"/>
        <v>1</v>
      </c>
      <c r="G153" s="3">
        <f t="shared" si="15"/>
        <v>160</v>
      </c>
      <c r="H153" s="3">
        <f>VLOOKUP(INT((A153-1)/10)*10,$A$3:H152,8,FALSE)+G153*INT((A153-1)/10)</f>
        <v>58440</v>
      </c>
      <c r="I153" s="3">
        <f t="shared" si="17"/>
        <v>2220260</v>
      </c>
    </row>
    <row r="154" spans="1:9" x14ac:dyDescent="0.2">
      <c r="A154" s="3">
        <v>152</v>
      </c>
      <c r="B154" s="9">
        <f t="shared" si="16"/>
        <v>2278700</v>
      </c>
      <c r="E154" s="3">
        <f t="shared" si="18"/>
        <v>160</v>
      </c>
      <c r="F154" s="52">
        <f t="shared" si="19"/>
        <v>1</v>
      </c>
      <c r="G154" s="3">
        <f t="shared" si="15"/>
        <v>160</v>
      </c>
      <c r="H154" s="3">
        <f>VLOOKUP(INT((A154-1)/10)*10,$A$3:H153,8,FALSE)+G154*INT((A154-1)/10)</f>
        <v>58440</v>
      </c>
      <c r="I154" s="3">
        <f t="shared" si="17"/>
        <v>2278700</v>
      </c>
    </row>
    <row r="155" spans="1:9" x14ac:dyDescent="0.2">
      <c r="A155" s="3">
        <v>153</v>
      </c>
      <c r="B155" s="9">
        <f t="shared" si="16"/>
        <v>2339540</v>
      </c>
      <c r="E155" s="3">
        <f t="shared" si="18"/>
        <v>160</v>
      </c>
      <c r="F155" s="52">
        <f t="shared" si="19"/>
        <v>2</v>
      </c>
      <c r="G155" s="3">
        <f t="shared" si="15"/>
        <v>320</v>
      </c>
      <c r="H155" s="3">
        <f>VLOOKUP(INT((A155-1)/10)*10,$A$3:H154,8,FALSE)+G155*INT((A155-1)/10)</f>
        <v>60840</v>
      </c>
      <c r="I155" s="3">
        <f t="shared" si="17"/>
        <v>2339540</v>
      </c>
    </row>
    <row r="156" spans="1:9" x14ac:dyDescent="0.2">
      <c r="A156" s="3">
        <v>154</v>
      </c>
      <c r="B156" s="9">
        <f t="shared" si="16"/>
        <v>2400380</v>
      </c>
      <c r="E156" s="3">
        <f t="shared" si="18"/>
        <v>160</v>
      </c>
      <c r="F156" s="52">
        <f t="shared" si="19"/>
        <v>2</v>
      </c>
      <c r="G156" s="3">
        <f t="shared" si="15"/>
        <v>320</v>
      </c>
      <c r="H156" s="3">
        <f>VLOOKUP(INT((A156-1)/10)*10,$A$3:H155,8,FALSE)+G156*INT((A156-1)/10)</f>
        <v>60840</v>
      </c>
      <c r="I156" s="3">
        <f t="shared" si="17"/>
        <v>2400380</v>
      </c>
    </row>
    <row r="157" spans="1:9" x14ac:dyDescent="0.2">
      <c r="A157" s="3">
        <v>155</v>
      </c>
      <c r="B157" s="9">
        <f t="shared" si="16"/>
        <v>2463620</v>
      </c>
      <c r="E157" s="3">
        <f t="shared" si="18"/>
        <v>160</v>
      </c>
      <c r="F157" s="52">
        <f t="shared" si="19"/>
        <v>3</v>
      </c>
      <c r="G157" s="3">
        <f t="shared" si="15"/>
        <v>480</v>
      </c>
      <c r="H157" s="3">
        <f>VLOOKUP(INT((A157-1)/10)*10,$A$3:H156,8,FALSE)+G157*INT((A157-1)/10)</f>
        <v>63240</v>
      </c>
      <c r="I157" s="3">
        <f t="shared" si="17"/>
        <v>2463620</v>
      </c>
    </row>
    <row r="158" spans="1:9" x14ac:dyDescent="0.2">
      <c r="A158" s="3">
        <v>156</v>
      </c>
      <c r="B158" s="9">
        <f t="shared" si="16"/>
        <v>2526860</v>
      </c>
      <c r="E158" s="3">
        <f t="shared" si="18"/>
        <v>160</v>
      </c>
      <c r="F158" s="52">
        <f t="shared" si="19"/>
        <v>3</v>
      </c>
      <c r="G158" s="3">
        <f t="shared" si="15"/>
        <v>480</v>
      </c>
      <c r="H158" s="3">
        <f>VLOOKUP(INT((A158-1)/10)*10,$A$3:H157,8,FALSE)+G158*INT((A158-1)/10)</f>
        <v>63240</v>
      </c>
      <c r="I158" s="3">
        <f t="shared" si="17"/>
        <v>2526860</v>
      </c>
    </row>
    <row r="159" spans="1:9" x14ac:dyDescent="0.2">
      <c r="A159" s="3">
        <v>157</v>
      </c>
      <c r="B159" s="9">
        <f t="shared" si="16"/>
        <v>2592500</v>
      </c>
      <c r="E159" s="3">
        <f t="shared" si="18"/>
        <v>160</v>
      </c>
      <c r="F159" s="52">
        <f t="shared" si="19"/>
        <v>4</v>
      </c>
      <c r="G159" s="3">
        <f t="shared" si="15"/>
        <v>640</v>
      </c>
      <c r="H159" s="3">
        <f>VLOOKUP(INT((A159-1)/10)*10,$A$3:H158,8,FALSE)+G159*INT((A159-1)/10)</f>
        <v>65640</v>
      </c>
      <c r="I159" s="3">
        <f t="shared" si="17"/>
        <v>2592500</v>
      </c>
    </row>
    <row r="160" spans="1:9" x14ac:dyDescent="0.2">
      <c r="A160" s="3">
        <v>158</v>
      </c>
      <c r="B160" s="9">
        <f t="shared" si="16"/>
        <v>2658140</v>
      </c>
      <c r="E160" s="3">
        <f t="shared" si="18"/>
        <v>160</v>
      </c>
      <c r="F160" s="52">
        <f t="shared" si="19"/>
        <v>4</v>
      </c>
      <c r="G160" s="3">
        <f t="shared" si="15"/>
        <v>640</v>
      </c>
      <c r="H160" s="3">
        <f>VLOOKUP(INT((A160-1)/10)*10,$A$3:H159,8,FALSE)+G160*INT((A160-1)/10)</f>
        <v>65640</v>
      </c>
      <c r="I160" s="3">
        <f t="shared" si="17"/>
        <v>2658140</v>
      </c>
    </row>
    <row r="161" spans="1:9" x14ac:dyDescent="0.2">
      <c r="A161" s="3">
        <v>159</v>
      </c>
      <c r="B161" s="9">
        <f t="shared" si="16"/>
        <v>2726180</v>
      </c>
      <c r="E161" s="3">
        <f t="shared" si="18"/>
        <v>160</v>
      </c>
      <c r="F161" s="52">
        <f t="shared" si="19"/>
        <v>5</v>
      </c>
      <c r="G161" s="3">
        <f t="shared" si="15"/>
        <v>800</v>
      </c>
      <c r="H161" s="3">
        <f>VLOOKUP(INT((A161-1)/10)*10,$A$3:H160,8,FALSE)+G161*INT((A161-1)/10)</f>
        <v>68040</v>
      </c>
      <c r="I161" s="3">
        <f t="shared" si="17"/>
        <v>2726180</v>
      </c>
    </row>
    <row r="162" spans="1:9" x14ac:dyDescent="0.2">
      <c r="A162" s="3">
        <v>160</v>
      </c>
      <c r="B162" s="9">
        <f t="shared" si="16"/>
        <v>2794220</v>
      </c>
      <c r="E162" s="3">
        <f t="shared" si="18"/>
        <v>160</v>
      </c>
      <c r="F162" s="52">
        <f t="shared" si="19"/>
        <v>5</v>
      </c>
      <c r="G162" s="3">
        <f t="shared" si="15"/>
        <v>800</v>
      </c>
      <c r="H162" s="3">
        <f>VLOOKUP(INT((A162-1)/10)*10,$A$3:H161,8,FALSE)+G162*INT((A162-1)/10)</f>
        <v>68040</v>
      </c>
      <c r="I162" s="3">
        <f t="shared" si="17"/>
        <v>2794220</v>
      </c>
    </row>
    <row r="163" spans="1:9" x14ac:dyDescent="0.2">
      <c r="A163" s="3">
        <v>161</v>
      </c>
      <c r="B163" s="9">
        <f t="shared" si="16"/>
        <v>2864980</v>
      </c>
      <c r="E163" s="3">
        <f t="shared" si="18"/>
        <v>170</v>
      </c>
      <c r="F163" s="52">
        <f t="shared" si="19"/>
        <v>1</v>
      </c>
      <c r="G163" s="3">
        <f t="shared" si="15"/>
        <v>170</v>
      </c>
      <c r="H163" s="3">
        <f>VLOOKUP(INT((A163-1)/10)*10,$A$3:H162,8,FALSE)+G163*INT((A163-1)/10)</f>
        <v>70760</v>
      </c>
      <c r="I163" s="3">
        <f t="shared" si="17"/>
        <v>2864980</v>
      </c>
    </row>
    <row r="164" spans="1:9" x14ac:dyDescent="0.2">
      <c r="A164" s="3">
        <v>162</v>
      </c>
      <c r="B164" s="9">
        <f t="shared" si="16"/>
        <v>2935740</v>
      </c>
      <c r="E164" s="3">
        <f t="shared" si="18"/>
        <v>170</v>
      </c>
      <c r="F164" s="52">
        <f t="shared" si="19"/>
        <v>1</v>
      </c>
      <c r="G164" s="3">
        <f t="shared" si="15"/>
        <v>170</v>
      </c>
      <c r="H164" s="3">
        <f>VLOOKUP(INT((A164-1)/10)*10,$A$3:H163,8,FALSE)+G164*INT((A164-1)/10)</f>
        <v>70760</v>
      </c>
      <c r="I164" s="3">
        <f t="shared" si="17"/>
        <v>2935740</v>
      </c>
    </row>
    <row r="165" spans="1:9" x14ac:dyDescent="0.2">
      <c r="A165" s="3">
        <v>163</v>
      </c>
      <c r="B165" s="9">
        <f t="shared" si="16"/>
        <v>3009220</v>
      </c>
      <c r="E165" s="3">
        <f t="shared" si="18"/>
        <v>170</v>
      </c>
      <c r="F165" s="52">
        <f t="shared" si="19"/>
        <v>2</v>
      </c>
      <c r="G165" s="3">
        <f t="shared" si="15"/>
        <v>340</v>
      </c>
      <c r="H165" s="3">
        <f>VLOOKUP(INT((A165-1)/10)*10,$A$3:H164,8,FALSE)+G165*INT((A165-1)/10)</f>
        <v>73480</v>
      </c>
      <c r="I165" s="3">
        <f t="shared" si="17"/>
        <v>3009220</v>
      </c>
    </row>
    <row r="166" spans="1:9" x14ac:dyDescent="0.2">
      <c r="A166" s="3">
        <v>164</v>
      </c>
      <c r="B166" s="9">
        <f t="shared" si="16"/>
        <v>3082700</v>
      </c>
      <c r="E166" s="3">
        <f t="shared" si="18"/>
        <v>170</v>
      </c>
      <c r="F166" s="52">
        <f t="shared" si="19"/>
        <v>2</v>
      </c>
      <c r="G166" s="3">
        <f t="shared" si="15"/>
        <v>340</v>
      </c>
      <c r="H166" s="3">
        <f>VLOOKUP(INT((A166-1)/10)*10,$A$3:H165,8,FALSE)+G166*INT((A166-1)/10)</f>
        <v>73480</v>
      </c>
      <c r="I166" s="3">
        <f t="shared" si="17"/>
        <v>3082700</v>
      </c>
    </row>
    <row r="167" spans="1:9" x14ac:dyDescent="0.2">
      <c r="A167" s="3">
        <v>165</v>
      </c>
      <c r="B167" s="9">
        <f t="shared" si="16"/>
        <v>3158900</v>
      </c>
      <c r="E167" s="3">
        <f t="shared" si="18"/>
        <v>170</v>
      </c>
      <c r="F167" s="52">
        <f t="shared" si="19"/>
        <v>3</v>
      </c>
      <c r="G167" s="3">
        <f t="shared" si="15"/>
        <v>510</v>
      </c>
      <c r="H167" s="3">
        <f>VLOOKUP(INT((A167-1)/10)*10,$A$3:H166,8,FALSE)+G167*INT((A167-1)/10)</f>
        <v>76200</v>
      </c>
      <c r="I167" s="3">
        <f t="shared" si="17"/>
        <v>3158900</v>
      </c>
    </row>
    <row r="168" spans="1:9" x14ac:dyDescent="0.2">
      <c r="A168" s="3">
        <v>166</v>
      </c>
      <c r="B168" s="9">
        <f t="shared" si="16"/>
        <v>3235100</v>
      </c>
      <c r="E168" s="3">
        <f t="shared" si="18"/>
        <v>170</v>
      </c>
      <c r="F168" s="52">
        <f t="shared" si="19"/>
        <v>3</v>
      </c>
      <c r="G168" s="3">
        <f t="shared" si="15"/>
        <v>510</v>
      </c>
      <c r="H168" s="3">
        <f>VLOOKUP(INT((A168-1)/10)*10,$A$3:H167,8,FALSE)+G168*INT((A168-1)/10)</f>
        <v>76200</v>
      </c>
      <c r="I168" s="3">
        <f t="shared" si="17"/>
        <v>3235100</v>
      </c>
    </row>
    <row r="169" spans="1:9" x14ac:dyDescent="0.2">
      <c r="A169" s="3">
        <v>167</v>
      </c>
      <c r="B169" s="9">
        <f t="shared" si="16"/>
        <v>3314020</v>
      </c>
      <c r="E169" s="3">
        <f t="shared" si="18"/>
        <v>170</v>
      </c>
      <c r="F169" s="52">
        <f t="shared" si="19"/>
        <v>4</v>
      </c>
      <c r="G169" s="3">
        <f t="shared" si="15"/>
        <v>680</v>
      </c>
      <c r="H169" s="3">
        <f>VLOOKUP(INT((A169-1)/10)*10,$A$3:H168,8,FALSE)+G169*INT((A169-1)/10)</f>
        <v>78920</v>
      </c>
      <c r="I169" s="3">
        <f t="shared" si="17"/>
        <v>3314020</v>
      </c>
    </row>
    <row r="170" spans="1:9" x14ac:dyDescent="0.2">
      <c r="A170" s="3">
        <v>168</v>
      </c>
      <c r="B170" s="9">
        <f t="shared" si="16"/>
        <v>3392940</v>
      </c>
      <c r="E170" s="3">
        <f t="shared" si="18"/>
        <v>170</v>
      </c>
      <c r="F170" s="52">
        <f t="shared" si="19"/>
        <v>4</v>
      </c>
      <c r="G170" s="3">
        <f t="shared" si="15"/>
        <v>680</v>
      </c>
      <c r="H170" s="3">
        <f>VLOOKUP(INT((A170-1)/10)*10,$A$3:H169,8,FALSE)+G170*INT((A170-1)/10)</f>
        <v>78920</v>
      </c>
      <c r="I170" s="3">
        <f t="shared" si="17"/>
        <v>3392940</v>
      </c>
    </row>
    <row r="171" spans="1:9" x14ac:dyDescent="0.2">
      <c r="A171" s="3">
        <v>169</v>
      </c>
      <c r="B171" s="9">
        <f t="shared" si="16"/>
        <v>3474580</v>
      </c>
      <c r="E171" s="3">
        <f t="shared" si="18"/>
        <v>170</v>
      </c>
      <c r="F171" s="52">
        <f t="shared" si="19"/>
        <v>5</v>
      </c>
      <c r="G171" s="3">
        <f t="shared" si="15"/>
        <v>850</v>
      </c>
      <c r="H171" s="3">
        <f>VLOOKUP(INT((A171-1)/10)*10,$A$3:H170,8,FALSE)+G171*INT((A171-1)/10)</f>
        <v>81640</v>
      </c>
      <c r="I171" s="3">
        <f t="shared" si="17"/>
        <v>3474580</v>
      </c>
    </row>
    <row r="172" spans="1:9" x14ac:dyDescent="0.2">
      <c r="A172" s="3">
        <v>170</v>
      </c>
      <c r="B172" s="9">
        <f t="shared" si="16"/>
        <v>3556220</v>
      </c>
      <c r="E172" s="3">
        <f t="shared" si="18"/>
        <v>170</v>
      </c>
      <c r="F172" s="52">
        <f t="shared" si="19"/>
        <v>5</v>
      </c>
      <c r="G172" s="3">
        <f t="shared" si="15"/>
        <v>850</v>
      </c>
      <c r="H172" s="3">
        <f>VLOOKUP(INT((A172-1)/10)*10,$A$3:H171,8,FALSE)+G172*INT((A172-1)/10)</f>
        <v>81640</v>
      </c>
      <c r="I172" s="3">
        <f t="shared" si="17"/>
        <v>3556220</v>
      </c>
    </row>
    <row r="173" spans="1:9" x14ac:dyDescent="0.2">
      <c r="A173" s="3">
        <v>171</v>
      </c>
      <c r="B173" s="9">
        <f t="shared" si="16"/>
        <v>3640920</v>
      </c>
      <c r="E173" s="3">
        <f t="shared" si="18"/>
        <v>180</v>
      </c>
      <c r="F173" s="52">
        <f t="shared" si="19"/>
        <v>1</v>
      </c>
      <c r="G173" s="3">
        <f t="shared" si="15"/>
        <v>180</v>
      </c>
      <c r="H173" s="3">
        <f>VLOOKUP(INT((A173-1)/10)*10,$A$3:H172,8,FALSE)+G173*INT((A173-1)/10)</f>
        <v>84700</v>
      </c>
      <c r="I173" s="3">
        <f t="shared" si="17"/>
        <v>3640920</v>
      </c>
    </row>
    <row r="174" spans="1:9" x14ac:dyDescent="0.2">
      <c r="A174" s="3">
        <v>172</v>
      </c>
      <c r="B174" s="9">
        <f t="shared" si="16"/>
        <v>3725620</v>
      </c>
      <c r="E174" s="3">
        <f t="shared" si="18"/>
        <v>180</v>
      </c>
      <c r="F174" s="52">
        <f t="shared" si="19"/>
        <v>1</v>
      </c>
      <c r="G174" s="3">
        <f t="shared" si="15"/>
        <v>180</v>
      </c>
      <c r="H174" s="3">
        <f>VLOOKUP(INT((A174-1)/10)*10,$A$3:H173,8,FALSE)+G174*INT((A174-1)/10)</f>
        <v>84700</v>
      </c>
      <c r="I174" s="3">
        <f t="shared" si="17"/>
        <v>3725620</v>
      </c>
    </row>
    <row r="175" spans="1:9" x14ac:dyDescent="0.2">
      <c r="A175" s="3">
        <v>173</v>
      </c>
      <c r="B175" s="9">
        <f t="shared" si="16"/>
        <v>3813380</v>
      </c>
      <c r="E175" s="3">
        <f t="shared" si="18"/>
        <v>180</v>
      </c>
      <c r="F175" s="52">
        <f t="shared" si="19"/>
        <v>2</v>
      </c>
      <c r="G175" s="3">
        <f t="shared" si="15"/>
        <v>360</v>
      </c>
      <c r="H175" s="3">
        <f>VLOOKUP(INT((A175-1)/10)*10,$A$3:H174,8,FALSE)+G175*INT((A175-1)/10)</f>
        <v>87760</v>
      </c>
      <c r="I175" s="3">
        <f t="shared" si="17"/>
        <v>3813380</v>
      </c>
    </row>
    <row r="176" spans="1:9" x14ac:dyDescent="0.2">
      <c r="A176" s="3">
        <v>174</v>
      </c>
      <c r="B176" s="9">
        <f t="shared" si="16"/>
        <v>3901140</v>
      </c>
      <c r="E176" s="3">
        <f t="shared" si="18"/>
        <v>180</v>
      </c>
      <c r="F176" s="52">
        <f t="shared" si="19"/>
        <v>2</v>
      </c>
      <c r="G176" s="3">
        <f t="shared" si="15"/>
        <v>360</v>
      </c>
      <c r="H176" s="3">
        <f>VLOOKUP(INT((A176-1)/10)*10,$A$3:H175,8,FALSE)+G176*INT((A176-1)/10)</f>
        <v>87760</v>
      </c>
      <c r="I176" s="3">
        <f t="shared" si="17"/>
        <v>3901140</v>
      </c>
    </row>
    <row r="177" spans="1:9" x14ac:dyDescent="0.2">
      <c r="A177" s="3">
        <v>175</v>
      </c>
      <c r="B177" s="9">
        <f t="shared" si="16"/>
        <v>3991960</v>
      </c>
      <c r="E177" s="3">
        <f t="shared" si="18"/>
        <v>180</v>
      </c>
      <c r="F177" s="52">
        <f t="shared" si="19"/>
        <v>3</v>
      </c>
      <c r="G177" s="3">
        <f t="shared" si="15"/>
        <v>540</v>
      </c>
      <c r="H177" s="3">
        <f>VLOOKUP(INT((A177-1)/10)*10,$A$3:H176,8,FALSE)+G177*INT((A177-1)/10)</f>
        <v>90820</v>
      </c>
      <c r="I177" s="3">
        <f t="shared" si="17"/>
        <v>3991960</v>
      </c>
    </row>
    <row r="178" spans="1:9" x14ac:dyDescent="0.2">
      <c r="A178" s="3">
        <v>176</v>
      </c>
      <c r="B178" s="9">
        <f t="shared" si="16"/>
        <v>4082780</v>
      </c>
      <c r="E178" s="3">
        <f t="shared" si="18"/>
        <v>180</v>
      </c>
      <c r="F178" s="52">
        <f t="shared" si="19"/>
        <v>3</v>
      </c>
      <c r="G178" s="3">
        <f t="shared" si="15"/>
        <v>540</v>
      </c>
      <c r="H178" s="3">
        <f>VLOOKUP(INT((A178-1)/10)*10,$A$3:H177,8,FALSE)+G178*INT((A178-1)/10)</f>
        <v>90820</v>
      </c>
      <c r="I178" s="3">
        <f t="shared" si="17"/>
        <v>4082780</v>
      </c>
    </row>
    <row r="179" spans="1:9" x14ac:dyDescent="0.2">
      <c r="A179" s="3">
        <v>177</v>
      </c>
      <c r="B179" s="9">
        <f t="shared" si="16"/>
        <v>4176660</v>
      </c>
      <c r="E179" s="3">
        <f t="shared" si="18"/>
        <v>180</v>
      </c>
      <c r="F179" s="52">
        <f t="shared" si="19"/>
        <v>4</v>
      </c>
      <c r="G179" s="3">
        <f t="shared" si="15"/>
        <v>720</v>
      </c>
      <c r="H179" s="3">
        <f>VLOOKUP(INT((A179-1)/10)*10,$A$3:H178,8,FALSE)+G179*INT((A179-1)/10)</f>
        <v>93880</v>
      </c>
      <c r="I179" s="3">
        <f t="shared" si="17"/>
        <v>4176660</v>
      </c>
    </row>
    <row r="180" spans="1:9" x14ac:dyDescent="0.2">
      <c r="A180" s="3">
        <v>178</v>
      </c>
      <c r="B180" s="9">
        <f t="shared" si="16"/>
        <v>4270540</v>
      </c>
      <c r="E180" s="3">
        <f t="shared" si="18"/>
        <v>180</v>
      </c>
      <c r="F180" s="52">
        <f t="shared" si="19"/>
        <v>4</v>
      </c>
      <c r="G180" s="3">
        <f t="shared" si="15"/>
        <v>720</v>
      </c>
      <c r="H180" s="3">
        <f>VLOOKUP(INT((A180-1)/10)*10,$A$3:H179,8,FALSE)+G180*INT((A180-1)/10)</f>
        <v>93880</v>
      </c>
      <c r="I180" s="3">
        <f t="shared" si="17"/>
        <v>4270540</v>
      </c>
    </row>
    <row r="181" spans="1:9" x14ac:dyDescent="0.2">
      <c r="A181" s="3">
        <v>179</v>
      </c>
      <c r="B181" s="9">
        <f t="shared" si="16"/>
        <v>4367480</v>
      </c>
      <c r="E181" s="3">
        <f t="shared" si="18"/>
        <v>180</v>
      </c>
      <c r="F181" s="52">
        <f t="shared" si="19"/>
        <v>5</v>
      </c>
      <c r="G181" s="3">
        <f t="shared" ref="G181:G203" si="20">E181*F181</f>
        <v>900</v>
      </c>
      <c r="H181" s="3">
        <f>VLOOKUP(INT((A181-1)/10)*10,$A$3:H180,8,FALSE)+G181*INT((A181-1)/10)</f>
        <v>96940</v>
      </c>
      <c r="I181" s="3">
        <f t="shared" si="17"/>
        <v>4367480</v>
      </c>
    </row>
    <row r="182" spans="1:9" x14ac:dyDescent="0.2">
      <c r="A182" s="3">
        <v>180</v>
      </c>
      <c r="B182" s="9">
        <f t="shared" si="16"/>
        <v>4464420</v>
      </c>
      <c r="E182" s="3">
        <f t="shared" si="18"/>
        <v>180</v>
      </c>
      <c r="F182" s="52">
        <f t="shared" si="19"/>
        <v>5</v>
      </c>
      <c r="G182" s="3">
        <f t="shared" si="20"/>
        <v>900</v>
      </c>
      <c r="H182" s="3">
        <f>VLOOKUP(INT((A182-1)/10)*10,$A$3:H181,8,FALSE)+G182*INT((A182-1)/10)</f>
        <v>96940</v>
      </c>
      <c r="I182" s="3">
        <f t="shared" si="17"/>
        <v>4464420</v>
      </c>
    </row>
    <row r="183" spans="1:9" x14ac:dyDescent="0.2">
      <c r="A183" s="3">
        <v>181</v>
      </c>
      <c r="B183" s="9">
        <f t="shared" si="16"/>
        <v>4564780</v>
      </c>
      <c r="E183" s="3">
        <f t="shared" si="18"/>
        <v>190</v>
      </c>
      <c r="F183" s="52">
        <f t="shared" si="19"/>
        <v>1</v>
      </c>
      <c r="G183" s="3">
        <f t="shared" si="20"/>
        <v>190</v>
      </c>
      <c r="H183" s="3">
        <f>VLOOKUP(INT((A183-1)/10)*10,$A$3:H182,8,FALSE)+G183*INT((A183-1)/10)</f>
        <v>100360</v>
      </c>
      <c r="I183" s="3">
        <f t="shared" si="17"/>
        <v>4564780</v>
      </c>
    </row>
    <row r="184" spans="1:9" x14ac:dyDescent="0.2">
      <c r="A184" s="3">
        <v>182</v>
      </c>
      <c r="B184" s="9">
        <f t="shared" si="16"/>
        <v>4665140</v>
      </c>
      <c r="E184" s="3">
        <f t="shared" si="18"/>
        <v>190</v>
      </c>
      <c r="F184" s="52">
        <f t="shared" si="19"/>
        <v>1</v>
      </c>
      <c r="G184" s="3">
        <f t="shared" si="20"/>
        <v>190</v>
      </c>
      <c r="H184" s="3">
        <f>VLOOKUP(INT((A184-1)/10)*10,$A$3:H183,8,FALSE)+G184*INT((A184-1)/10)</f>
        <v>100360</v>
      </c>
      <c r="I184" s="3">
        <f t="shared" si="17"/>
        <v>4665140</v>
      </c>
    </row>
    <row r="185" spans="1:9" x14ac:dyDescent="0.2">
      <c r="A185" s="3">
        <v>183</v>
      </c>
      <c r="B185" s="9">
        <f t="shared" si="16"/>
        <v>4768920</v>
      </c>
      <c r="E185" s="3">
        <f t="shared" si="18"/>
        <v>190</v>
      </c>
      <c r="F185" s="52">
        <f t="shared" si="19"/>
        <v>2</v>
      </c>
      <c r="G185" s="3">
        <f t="shared" si="20"/>
        <v>380</v>
      </c>
      <c r="H185" s="3">
        <f>VLOOKUP(INT((A185-1)/10)*10,$A$3:H184,8,FALSE)+G185*INT((A185-1)/10)</f>
        <v>103780</v>
      </c>
      <c r="I185" s="3">
        <f t="shared" si="17"/>
        <v>4768920</v>
      </c>
    </row>
    <row r="186" spans="1:9" x14ac:dyDescent="0.2">
      <c r="A186" s="3">
        <v>184</v>
      </c>
      <c r="B186" s="9">
        <f t="shared" si="16"/>
        <v>4872700</v>
      </c>
      <c r="E186" s="3">
        <f t="shared" si="18"/>
        <v>190</v>
      </c>
      <c r="F186" s="52">
        <f t="shared" si="19"/>
        <v>2</v>
      </c>
      <c r="G186" s="3">
        <f t="shared" si="20"/>
        <v>380</v>
      </c>
      <c r="H186" s="3">
        <f>VLOOKUP(INT((A186-1)/10)*10,$A$3:H185,8,FALSE)+G186*INT((A186-1)/10)</f>
        <v>103780</v>
      </c>
      <c r="I186" s="3">
        <f t="shared" si="17"/>
        <v>4872700</v>
      </c>
    </row>
    <row r="187" spans="1:9" x14ac:dyDescent="0.2">
      <c r="A187" s="3">
        <v>185</v>
      </c>
      <c r="B187" s="9">
        <f t="shared" ref="B187:B202" si="21">I187</f>
        <v>4979900</v>
      </c>
      <c r="E187" s="3">
        <f t="shared" si="18"/>
        <v>190</v>
      </c>
      <c r="F187" s="52">
        <f t="shared" si="19"/>
        <v>3</v>
      </c>
      <c r="G187" s="3">
        <f t="shared" si="20"/>
        <v>570</v>
      </c>
      <c r="H187" s="3">
        <f>VLOOKUP(INT((A187-1)/10)*10,$A$3:H186,8,FALSE)+G187*INT((A187-1)/10)</f>
        <v>107200</v>
      </c>
      <c r="I187" s="3">
        <f t="shared" ref="I187:I202" si="22">I186+H187</f>
        <v>4979900</v>
      </c>
    </row>
    <row r="188" spans="1:9" x14ac:dyDescent="0.2">
      <c r="A188" s="3">
        <v>186</v>
      </c>
      <c r="B188" s="9">
        <f t="shared" si="21"/>
        <v>5087100</v>
      </c>
      <c r="E188" s="3">
        <f t="shared" si="18"/>
        <v>190</v>
      </c>
      <c r="F188" s="52">
        <f t="shared" si="19"/>
        <v>3</v>
      </c>
      <c r="G188" s="3">
        <f t="shared" si="20"/>
        <v>570</v>
      </c>
      <c r="H188" s="3">
        <f>VLOOKUP(INT((A188-1)/10)*10,$A$3:H187,8,FALSE)+G188*INT((A188-1)/10)</f>
        <v>107200</v>
      </c>
      <c r="I188" s="3">
        <f t="shared" si="22"/>
        <v>5087100</v>
      </c>
    </row>
    <row r="189" spans="1:9" x14ac:dyDescent="0.2">
      <c r="A189" s="3">
        <v>187</v>
      </c>
      <c r="B189" s="9">
        <f t="shared" si="21"/>
        <v>5197720</v>
      </c>
      <c r="E189" s="3">
        <f t="shared" si="18"/>
        <v>190</v>
      </c>
      <c r="F189" s="52">
        <f t="shared" si="19"/>
        <v>4</v>
      </c>
      <c r="G189" s="3">
        <f t="shared" si="20"/>
        <v>760</v>
      </c>
      <c r="H189" s="3">
        <f>VLOOKUP(INT((A189-1)/10)*10,$A$3:H188,8,FALSE)+G189*INT((A189-1)/10)</f>
        <v>110620</v>
      </c>
      <c r="I189" s="3">
        <f t="shared" si="22"/>
        <v>5197720</v>
      </c>
    </row>
    <row r="190" spans="1:9" x14ac:dyDescent="0.2">
      <c r="A190" s="3">
        <v>188</v>
      </c>
      <c r="B190" s="9">
        <f t="shared" si="21"/>
        <v>5308340</v>
      </c>
      <c r="E190" s="3">
        <f t="shared" si="18"/>
        <v>190</v>
      </c>
      <c r="F190" s="52">
        <f t="shared" si="19"/>
        <v>4</v>
      </c>
      <c r="G190" s="3">
        <f t="shared" si="20"/>
        <v>760</v>
      </c>
      <c r="H190" s="3">
        <f>VLOOKUP(INT((A190-1)/10)*10,$A$3:H189,8,FALSE)+G190*INT((A190-1)/10)</f>
        <v>110620</v>
      </c>
      <c r="I190" s="3">
        <f t="shared" si="22"/>
        <v>5308340</v>
      </c>
    </row>
    <row r="191" spans="1:9" x14ac:dyDescent="0.2">
      <c r="A191" s="3">
        <v>189</v>
      </c>
      <c r="B191" s="9">
        <f t="shared" si="21"/>
        <v>5422380</v>
      </c>
      <c r="E191" s="3">
        <f t="shared" si="18"/>
        <v>190</v>
      </c>
      <c r="F191" s="52">
        <f t="shared" si="19"/>
        <v>5</v>
      </c>
      <c r="G191" s="3">
        <f t="shared" si="20"/>
        <v>950</v>
      </c>
      <c r="H191" s="3">
        <f>VLOOKUP(INT((A191-1)/10)*10,$A$3:H190,8,FALSE)+G191*INT((A191-1)/10)</f>
        <v>114040</v>
      </c>
      <c r="I191" s="3">
        <f t="shared" si="22"/>
        <v>5422380</v>
      </c>
    </row>
    <row r="192" spans="1:9" x14ac:dyDescent="0.2">
      <c r="A192" s="3">
        <v>190</v>
      </c>
      <c r="B192" s="9">
        <f t="shared" si="21"/>
        <v>5536420</v>
      </c>
      <c r="E192" s="3">
        <f t="shared" si="18"/>
        <v>190</v>
      </c>
      <c r="F192" s="52">
        <f t="shared" si="19"/>
        <v>5</v>
      </c>
      <c r="G192" s="3">
        <f t="shared" si="20"/>
        <v>950</v>
      </c>
      <c r="H192" s="3">
        <f>VLOOKUP(INT((A192-1)/10)*10,$A$3:H191,8,FALSE)+G192*INT((A192-1)/10)</f>
        <v>114040</v>
      </c>
      <c r="I192" s="3">
        <f t="shared" si="22"/>
        <v>5536420</v>
      </c>
    </row>
    <row r="193" spans="1:9" x14ac:dyDescent="0.2">
      <c r="A193" s="3">
        <v>191</v>
      </c>
      <c r="B193" s="9">
        <f t="shared" si="21"/>
        <v>5654260</v>
      </c>
      <c r="E193" s="3">
        <f t="shared" si="18"/>
        <v>200</v>
      </c>
      <c r="F193" s="52">
        <f t="shared" si="19"/>
        <v>1</v>
      </c>
      <c r="G193" s="3">
        <f t="shared" si="20"/>
        <v>200</v>
      </c>
      <c r="H193" s="3">
        <f>VLOOKUP(INT((A193-1)/10)*10,$A$3:H192,8,FALSE)+G193*INT((A193-1)/10)</f>
        <v>117840</v>
      </c>
      <c r="I193" s="3">
        <f t="shared" si="22"/>
        <v>5654260</v>
      </c>
    </row>
    <row r="194" spans="1:9" x14ac:dyDescent="0.2">
      <c r="A194" s="3">
        <v>192</v>
      </c>
      <c r="B194" s="9">
        <f t="shared" si="21"/>
        <v>5772100</v>
      </c>
      <c r="E194" s="3">
        <f t="shared" si="18"/>
        <v>200</v>
      </c>
      <c r="F194" s="52">
        <f t="shared" si="19"/>
        <v>1</v>
      </c>
      <c r="G194" s="3">
        <f t="shared" si="20"/>
        <v>200</v>
      </c>
      <c r="H194" s="3">
        <f>VLOOKUP(INT((A194-1)/10)*10,$A$3:H193,8,FALSE)+G194*INT((A194-1)/10)</f>
        <v>117840</v>
      </c>
      <c r="I194" s="3">
        <f t="shared" si="22"/>
        <v>5772100</v>
      </c>
    </row>
    <row r="195" spans="1:9" x14ac:dyDescent="0.2">
      <c r="A195" s="3">
        <v>193</v>
      </c>
      <c r="B195" s="9">
        <f t="shared" si="21"/>
        <v>5893740</v>
      </c>
      <c r="E195" s="3">
        <f t="shared" si="18"/>
        <v>200</v>
      </c>
      <c r="F195" s="52">
        <f t="shared" si="19"/>
        <v>2</v>
      </c>
      <c r="G195" s="3">
        <f t="shared" si="20"/>
        <v>400</v>
      </c>
      <c r="H195" s="3">
        <f>VLOOKUP(INT((A195-1)/10)*10,$A$3:H194,8,FALSE)+G195*INT((A195-1)/10)</f>
        <v>121640</v>
      </c>
      <c r="I195" s="3">
        <f t="shared" si="22"/>
        <v>5893740</v>
      </c>
    </row>
    <row r="196" spans="1:9" x14ac:dyDescent="0.2">
      <c r="A196" s="3">
        <v>194</v>
      </c>
      <c r="B196" s="9">
        <f t="shared" si="21"/>
        <v>6015380</v>
      </c>
      <c r="E196" s="3">
        <f t="shared" si="18"/>
        <v>200</v>
      </c>
      <c r="F196" s="52">
        <f t="shared" si="19"/>
        <v>2</v>
      </c>
      <c r="G196" s="3">
        <f t="shared" si="20"/>
        <v>400</v>
      </c>
      <c r="H196" s="3">
        <f>VLOOKUP(INT((A196-1)/10)*10,$A$3:H195,8,FALSE)+G196*INT((A196-1)/10)</f>
        <v>121640</v>
      </c>
      <c r="I196" s="3">
        <f t="shared" si="22"/>
        <v>6015380</v>
      </c>
    </row>
    <row r="197" spans="1:9" x14ac:dyDescent="0.2">
      <c r="A197" s="3">
        <v>195</v>
      </c>
      <c r="B197" s="9">
        <f t="shared" si="21"/>
        <v>6140820</v>
      </c>
      <c r="E197" s="3">
        <f t="shared" si="18"/>
        <v>200</v>
      </c>
      <c r="F197" s="52">
        <f t="shared" si="19"/>
        <v>3</v>
      </c>
      <c r="G197" s="3">
        <f t="shared" si="20"/>
        <v>600</v>
      </c>
      <c r="H197" s="3">
        <f>VLOOKUP(INT((A197-1)/10)*10,$A$3:H196,8,FALSE)+G197*INT((A197-1)/10)</f>
        <v>125440</v>
      </c>
      <c r="I197" s="3">
        <f t="shared" si="22"/>
        <v>6140820</v>
      </c>
    </row>
    <row r="198" spans="1:9" x14ac:dyDescent="0.2">
      <c r="A198" s="3">
        <v>196</v>
      </c>
      <c r="B198" s="9">
        <f t="shared" si="21"/>
        <v>6266260</v>
      </c>
      <c r="E198" s="3">
        <f t="shared" si="18"/>
        <v>200</v>
      </c>
      <c r="F198" s="52">
        <f t="shared" si="19"/>
        <v>3</v>
      </c>
      <c r="G198" s="3">
        <f t="shared" si="20"/>
        <v>600</v>
      </c>
      <c r="H198" s="3">
        <f>VLOOKUP(INT((A198-1)/10)*10,$A$3:H197,8,FALSE)+G198*INT((A198-1)/10)</f>
        <v>125440</v>
      </c>
      <c r="I198" s="3">
        <f t="shared" si="22"/>
        <v>6266260</v>
      </c>
    </row>
    <row r="199" spans="1:9" x14ac:dyDescent="0.2">
      <c r="A199" s="3">
        <v>197</v>
      </c>
      <c r="B199" s="9">
        <f t="shared" si="21"/>
        <v>6395500</v>
      </c>
      <c r="E199" s="3">
        <f t="shared" si="18"/>
        <v>200</v>
      </c>
      <c r="F199" s="52">
        <f t="shared" si="19"/>
        <v>4</v>
      </c>
      <c r="G199" s="3">
        <f t="shared" si="20"/>
        <v>800</v>
      </c>
      <c r="H199" s="3">
        <f>VLOOKUP(INT((A199-1)/10)*10,$A$3:H198,8,FALSE)+G199*INT((A199-1)/10)</f>
        <v>129240</v>
      </c>
      <c r="I199" s="3">
        <f t="shared" si="22"/>
        <v>6395500</v>
      </c>
    </row>
    <row r="200" spans="1:9" x14ac:dyDescent="0.2">
      <c r="A200" s="3">
        <v>198</v>
      </c>
      <c r="B200" s="9">
        <f t="shared" si="21"/>
        <v>6524740</v>
      </c>
      <c r="E200" s="3">
        <f t="shared" si="18"/>
        <v>200</v>
      </c>
      <c r="F200" s="52">
        <f t="shared" si="19"/>
        <v>4</v>
      </c>
      <c r="G200" s="3">
        <f t="shared" si="20"/>
        <v>800</v>
      </c>
      <c r="H200" s="3">
        <f>VLOOKUP(INT((A200-1)/10)*10,$A$3:H199,8,FALSE)+G200*INT((A200-1)/10)</f>
        <v>129240</v>
      </c>
      <c r="I200" s="3">
        <f t="shared" si="22"/>
        <v>6524740</v>
      </c>
    </row>
    <row r="201" spans="1:9" x14ac:dyDescent="0.2">
      <c r="A201" s="3">
        <v>199</v>
      </c>
      <c r="B201" s="9">
        <f t="shared" si="21"/>
        <v>6657780</v>
      </c>
      <c r="E201" s="3">
        <f t="shared" si="18"/>
        <v>200</v>
      </c>
      <c r="F201" s="52">
        <f t="shared" si="19"/>
        <v>5</v>
      </c>
      <c r="G201" s="3">
        <f t="shared" si="20"/>
        <v>1000</v>
      </c>
      <c r="H201" s="3">
        <f>VLOOKUP(INT((A201-1)/10)*10,$A$3:H200,8,FALSE)+G201*INT((A201-1)/10)</f>
        <v>133040</v>
      </c>
      <c r="I201" s="3">
        <f t="shared" si="22"/>
        <v>6657780</v>
      </c>
    </row>
    <row r="202" spans="1:9" x14ac:dyDescent="0.2">
      <c r="A202" s="3">
        <v>200</v>
      </c>
      <c r="B202" s="9">
        <f t="shared" si="21"/>
        <v>6790820</v>
      </c>
      <c r="E202" s="3">
        <f t="shared" si="18"/>
        <v>200</v>
      </c>
      <c r="F202" s="52">
        <f t="shared" si="19"/>
        <v>5</v>
      </c>
      <c r="G202" s="3">
        <f t="shared" si="20"/>
        <v>1000</v>
      </c>
      <c r="H202" s="3">
        <f>VLOOKUP(INT((A202-1)/10)*10,$A$3:H201,8,FALSE)+G202*INT((A202-1)/10)</f>
        <v>133040</v>
      </c>
      <c r="I202" s="3">
        <f t="shared" si="22"/>
        <v>6790820</v>
      </c>
    </row>
    <row r="203" spans="1:9" x14ac:dyDescent="0.2">
      <c r="A203" s="3">
        <v>201</v>
      </c>
      <c r="B203" s="9">
        <f t="shared" ref="B203" si="23">I203</f>
        <v>6928060</v>
      </c>
      <c r="E203" s="3">
        <f t="shared" si="18"/>
        <v>210</v>
      </c>
      <c r="F203" s="52">
        <f t="shared" si="19"/>
        <v>1</v>
      </c>
      <c r="G203" s="3">
        <f t="shared" si="20"/>
        <v>210</v>
      </c>
      <c r="H203" s="3">
        <f>VLOOKUP(INT((A203-1)/10)*10,$A$3:H202,8,FALSE)+G203*INT((A203-1)/10)</f>
        <v>137240</v>
      </c>
      <c r="I203" s="3">
        <f t="shared" ref="I203" si="24">I202+H203</f>
        <v>6928060</v>
      </c>
    </row>
  </sheetData>
  <phoneticPr fontId="1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B18FF-87D5-4D7A-B934-ABAD90079D7C}">
  <sheetPr>
    <tabColor rgb="FF92D050"/>
  </sheetPr>
  <dimension ref="A1:I203"/>
  <sheetViews>
    <sheetView workbookViewId="0">
      <selection sqref="A1:I1048576"/>
    </sheetView>
  </sheetViews>
  <sheetFormatPr defaultRowHeight="14.25" x14ac:dyDescent="0.2"/>
  <cols>
    <col min="1" max="1" width="10.375" style="3" customWidth="1"/>
    <col min="2" max="2" width="11.875" style="3" customWidth="1"/>
  </cols>
  <sheetData>
    <row r="1" spans="1:9" x14ac:dyDescent="0.2">
      <c r="A1" s="4" t="s">
        <v>288</v>
      </c>
      <c r="B1" s="4" t="s">
        <v>690</v>
      </c>
    </row>
    <row r="2" spans="1:9" x14ac:dyDescent="0.2">
      <c r="A2" s="8"/>
      <c r="B2" s="8"/>
    </row>
    <row r="3" spans="1:9" x14ac:dyDescent="0.2">
      <c r="A3" s="3">
        <v>1</v>
      </c>
      <c r="B3" s="9">
        <f>I3</f>
        <v>200</v>
      </c>
      <c r="E3" s="3">
        <v>200</v>
      </c>
      <c r="F3" s="65">
        <v>1</v>
      </c>
      <c r="G3" s="3">
        <f t="shared" ref="G3:G66" si="0">E3*F3</f>
        <v>200</v>
      </c>
      <c r="H3" s="3"/>
      <c r="I3" s="3">
        <f>E3</f>
        <v>200</v>
      </c>
    </row>
    <row r="4" spans="1:9" x14ac:dyDescent="0.2">
      <c r="A4" s="3">
        <v>2</v>
      </c>
      <c r="B4" s="9">
        <f t="shared" ref="B4:B67" si="1">I4</f>
        <v>210</v>
      </c>
      <c r="E4" s="3">
        <v>200</v>
      </c>
      <c r="F4" s="65">
        <v>0.05</v>
      </c>
      <c r="G4" s="3">
        <f t="shared" si="0"/>
        <v>10</v>
      </c>
      <c r="H4" s="3"/>
      <c r="I4" s="3">
        <f>I3+G4</f>
        <v>210</v>
      </c>
    </row>
    <row r="5" spans="1:9" x14ac:dyDescent="0.2">
      <c r="A5" s="3">
        <v>3</v>
      </c>
      <c r="B5" s="9">
        <f t="shared" si="1"/>
        <v>230</v>
      </c>
      <c r="E5" s="3">
        <v>200</v>
      </c>
      <c r="F5" s="65">
        <v>0.1</v>
      </c>
      <c r="G5" s="3">
        <f t="shared" si="0"/>
        <v>20</v>
      </c>
      <c r="H5" s="3"/>
      <c r="I5" s="3">
        <f t="shared" ref="I5:I68" si="2">I4+G5</f>
        <v>230</v>
      </c>
    </row>
    <row r="6" spans="1:9" x14ac:dyDescent="0.2">
      <c r="A6" s="3">
        <v>4</v>
      </c>
      <c r="B6" s="9">
        <f t="shared" si="1"/>
        <v>260</v>
      </c>
      <c r="E6" s="3">
        <v>200</v>
      </c>
      <c r="F6" s="65">
        <v>0.15000000000000002</v>
      </c>
      <c r="G6" s="3">
        <f t="shared" si="0"/>
        <v>30.000000000000004</v>
      </c>
      <c r="H6" s="3"/>
      <c r="I6" s="3">
        <f t="shared" si="2"/>
        <v>260</v>
      </c>
    </row>
    <row r="7" spans="1:9" x14ac:dyDescent="0.2">
      <c r="A7" s="3">
        <v>5</v>
      </c>
      <c r="B7" s="9">
        <f t="shared" si="1"/>
        <v>300</v>
      </c>
      <c r="E7" s="3">
        <v>200</v>
      </c>
      <c r="F7" s="65">
        <v>0.2</v>
      </c>
      <c r="G7" s="3">
        <f t="shared" si="0"/>
        <v>40</v>
      </c>
      <c r="H7" s="3"/>
      <c r="I7" s="3">
        <f t="shared" si="2"/>
        <v>300</v>
      </c>
    </row>
    <row r="8" spans="1:9" x14ac:dyDescent="0.2">
      <c r="A8" s="3">
        <v>6</v>
      </c>
      <c r="B8" s="9">
        <f t="shared" si="1"/>
        <v>350</v>
      </c>
      <c r="E8" s="3">
        <v>200</v>
      </c>
      <c r="F8" s="65">
        <v>0.25</v>
      </c>
      <c r="G8" s="3">
        <f t="shared" si="0"/>
        <v>50</v>
      </c>
      <c r="H8" s="3"/>
      <c r="I8" s="3">
        <f t="shared" si="2"/>
        <v>350</v>
      </c>
    </row>
    <row r="9" spans="1:9" x14ac:dyDescent="0.2">
      <c r="A9" s="3">
        <v>7</v>
      </c>
      <c r="B9" s="9">
        <f t="shared" si="1"/>
        <v>410</v>
      </c>
      <c r="E9" s="3">
        <v>200</v>
      </c>
      <c r="F9" s="65">
        <v>0.3</v>
      </c>
      <c r="G9" s="3">
        <f t="shared" si="0"/>
        <v>60</v>
      </c>
      <c r="H9" s="3"/>
      <c r="I9" s="3">
        <f t="shared" si="2"/>
        <v>410</v>
      </c>
    </row>
    <row r="10" spans="1:9" x14ac:dyDescent="0.2">
      <c r="A10" s="3">
        <v>8</v>
      </c>
      <c r="B10" s="9">
        <f t="shared" si="1"/>
        <v>480</v>
      </c>
      <c r="E10" s="3">
        <v>200</v>
      </c>
      <c r="F10" s="65">
        <v>0.35</v>
      </c>
      <c r="G10" s="3">
        <f t="shared" si="0"/>
        <v>70</v>
      </c>
      <c r="H10" s="3"/>
      <c r="I10" s="3">
        <f t="shared" si="2"/>
        <v>480</v>
      </c>
    </row>
    <row r="11" spans="1:9" x14ac:dyDescent="0.2">
      <c r="A11" s="3">
        <v>9</v>
      </c>
      <c r="B11" s="9">
        <f t="shared" si="1"/>
        <v>560</v>
      </c>
      <c r="E11" s="3">
        <v>200</v>
      </c>
      <c r="F11" s="65">
        <v>0.39999999999999997</v>
      </c>
      <c r="G11" s="3">
        <f t="shared" si="0"/>
        <v>80</v>
      </c>
      <c r="H11" s="3"/>
      <c r="I11" s="3">
        <f t="shared" si="2"/>
        <v>560</v>
      </c>
    </row>
    <row r="12" spans="1:9" x14ac:dyDescent="0.2">
      <c r="A12" s="3">
        <v>10</v>
      </c>
      <c r="B12" s="9">
        <f t="shared" si="1"/>
        <v>650</v>
      </c>
      <c r="E12" s="3">
        <v>200</v>
      </c>
      <c r="F12" s="65">
        <v>0.44999999999999996</v>
      </c>
      <c r="G12" s="3">
        <f t="shared" si="0"/>
        <v>89.999999999999986</v>
      </c>
      <c r="H12" s="3"/>
      <c r="I12" s="3">
        <f t="shared" si="2"/>
        <v>650</v>
      </c>
    </row>
    <row r="13" spans="1:9" x14ac:dyDescent="0.2">
      <c r="A13" s="3">
        <v>11</v>
      </c>
      <c r="B13" s="9">
        <f t="shared" si="1"/>
        <v>950</v>
      </c>
      <c r="E13" s="3">
        <f>E3+100</f>
        <v>300</v>
      </c>
      <c r="F13" s="52">
        <f>F3</f>
        <v>1</v>
      </c>
      <c r="G13" s="3">
        <f>E13*F13</f>
        <v>300</v>
      </c>
      <c r="H13" s="3"/>
      <c r="I13" s="3">
        <f t="shared" si="2"/>
        <v>950</v>
      </c>
    </row>
    <row r="14" spans="1:9" x14ac:dyDescent="0.2">
      <c r="A14" s="3">
        <v>12</v>
      </c>
      <c r="B14" s="9">
        <f t="shared" si="1"/>
        <v>965</v>
      </c>
      <c r="E14" s="3">
        <f t="shared" ref="E14:E77" si="3">E4+100</f>
        <v>300</v>
      </c>
      <c r="F14" s="52">
        <f t="shared" ref="F14:F77" si="4">F4</f>
        <v>0.05</v>
      </c>
      <c r="G14" s="3">
        <f t="shared" si="0"/>
        <v>15</v>
      </c>
      <c r="H14" s="3"/>
      <c r="I14" s="3">
        <f t="shared" si="2"/>
        <v>965</v>
      </c>
    </row>
    <row r="15" spans="1:9" x14ac:dyDescent="0.2">
      <c r="A15" s="3">
        <v>13</v>
      </c>
      <c r="B15" s="9">
        <f t="shared" si="1"/>
        <v>995</v>
      </c>
      <c r="E15" s="3">
        <f t="shared" si="3"/>
        <v>300</v>
      </c>
      <c r="F15" s="52">
        <f t="shared" si="4"/>
        <v>0.1</v>
      </c>
      <c r="G15" s="3">
        <f t="shared" si="0"/>
        <v>30</v>
      </c>
      <c r="H15" s="3"/>
      <c r="I15" s="3">
        <f t="shared" si="2"/>
        <v>995</v>
      </c>
    </row>
    <row r="16" spans="1:9" x14ac:dyDescent="0.2">
      <c r="A16" s="3">
        <v>14</v>
      </c>
      <c r="B16" s="9">
        <f t="shared" si="1"/>
        <v>1040</v>
      </c>
      <c r="E16" s="3">
        <f t="shared" si="3"/>
        <v>300</v>
      </c>
      <c r="F16" s="52">
        <f t="shared" si="4"/>
        <v>0.15000000000000002</v>
      </c>
      <c r="G16" s="3">
        <f t="shared" si="0"/>
        <v>45.000000000000007</v>
      </c>
      <c r="H16" s="3"/>
      <c r="I16" s="3">
        <f t="shared" si="2"/>
        <v>1040</v>
      </c>
    </row>
    <row r="17" spans="1:9" x14ac:dyDescent="0.2">
      <c r="A17" s="3">
        <v>15</v>
      </c>
      <c r="B17" s="9">
        <f t="shared" si="1"/>
        <v>1100</v>
      </c>
      <c r="E17" s="3">
        <f t="shared" si="3"/>
        <v>300</v>
      </c>
      <c r="F17" s="52">
        <f t="shared" si="4"/>
        <v>0.2</v>
      </c>
      <c r="G17" s="3">
        <f t="shared" si="0"/>
        <v>60</v>
      </c>
      <c r="H17" s="3"/>
      <c r="I17" s="3">
        <f t="shared" si="2"/>
        <v>1100</v>
      </c>
    </row>
    <row r="18" spans="1:9" x14ac:dyDescent="0.2">
      <c r="A18" s="3">
        <v>16</v>
      </c>
      <c r="B18" s="9">
        <f t="shared" si="1"/>
        <v>1175</v>
      </c>
      <c r="E18" s="3">
        <f t="shared" si="3"/>
        <v>300</v>
      </c>
      <c r="F18" s="52">
        <f t="shared" si="4"/>
        <v>0.25</v>
      </c>
      <c r="G18" s="3">
        <f t="shared" si="0"/>
        <v>75</v>
      </c>
      <c r="H18" s="3"/>
      <c r="I18" s="3">
        <f t="shared" si="2"/>
        <v>1175</v>
      </c>
    </row>
    <row r="19" spans="1:9" x14ac:dyDescent="0.2">
      <c r="A19" s="3">
        <v>17</v>
      </c>
      <c r="B19" s="9">
        <f t="shared" si="1"/>
        <v>1265</v>
      </c>
      <c r="E19" s="3">
        <f t="shared" si="3"/>
        <v>300</v>
      </c>
      <c r="F19" s="52">
        <f t="shared" si="4"/>
        <v>0.3</v>
      </c>
      <c r="G19" s="3">
        <f t="shared" si="0"/>
        <v>90</v>
      </c>
      <c r="H19" s="3"/>
      <c r="I19" s="3">
        <f t="shared" si="2"/>
        <v>1265</v>
      </c>
    </row>
    <row r="20" spans="1:9" x14ac:dyDescent="0.2">
      <c r="A20" s="3">
        <v>18</v>
      </c>
      <c r="B20" s="9">
        <f t="shared" si="1"/>
        <v>1370</v>
      </c>
      <c r="E20" s="3">
        <f t="shared" si="3"/>
        <v>300</v>
      </c>
      <c r="F20" s="52">
        <f t="shared" si="4"/>
        <v>0.35</v>
      </c>
      <c r="G20" s="3">
        <f t="shared" si="0"/>
        <v>105</v>
      </c>
      <c r="H20" s="3"/>
      <c r="I20" s="3">
        <f t="shared" si="2"/>
        <v>1370</v>
      </c>
    </row>
    <row r="21" spans="1:9" x14ac:dyDescent="0.2">
      <c r="A21" s="3">
        <v>19</v>
      </c>
      <c r="B21" s="9">
        <f t="shared" si="1"/>
        <v>1490</v>
      </c>
      <c r="E21" s="3">
        <f t="shared" si="3"/>
        <v>300</v>
      </c>
      <c r="F21" s="52">
        <f t="shared" si="4"/>
        <v>0.39999999999999997</v>
      </c>
      <c r="G21" s="3">
        <f t="shared" si="0"/>
        <v>119.99999999999999</v>
      </c>
      <c r="H21" s="3"/>
      <c r="I21" s="3">
        <f t="shared" si="2"/>
        <v>1490</v>
      </c>
    </row>
    <row r="22" spans="1:9" x14ac:dyDescent="0.2">
      <c r="A22" s="3">
        <v>20</v>
      </c>
      <c r="B22" s="9">
        <f t="shared" si="1"/>
        <v>1625</v>
      </c>
      <c r="E22" s="3">
        <f t="shared" si="3"/>
        <v>300</v>
      </c>
      <c r="F22" s="52">
        <f t="shared" si="4"/>
        <v>0.44999999999999996</v>
      </c>
      <c r="G22" s="3">
        <f t="shared" si="0"/>
        <v>135</v>
      </c>
      <c r="H22" s="3"/>
      <c r="I22" s="3">
        <f t="shared" si="2"/>
        <v>1625</v>
      </c>
    </row>
    <row r="23" spans="1:9" x14ac:dyDescent="0.2">
      <c r="A23" s="3">
        <v>21</v>
      </c>
      <c r="B23" s="9">
        <f t="shared" si="1"/>
        <v>2025</v>
      </c>
      <c r="E23" s="3">
        <f t="shared" si="3"/>
        <v>400</v>
      </c>
      <c r="F23" s="52">
        <f t="shared" si="4"/>
        <v>1</v>
      </c>
      <c r="G23" s="3">
        <f t="shared" si="0"/>
        <v>400</v>
      </c>
      <c r="H23" s="3"/>
      <c r="I23" s="3">
        <f t="shared" si="2"/>
        <v>2025</v>
      </c>
    </row>
    <row r="24" spans="1:9" x14ac:dyDescent="0.2">
      <c r="A24" s="3">
        <v>22</v>
      </c>
      <c r="B24" s="9">
        <f t="shared" si="1"/>
        <v>2045</v>
      </c>
      <c r="E24" s="3">
        <f t="shared" si="3"/>
        <v>400</v>
      </c>
      <c r="F24" s="52">
        <f t="shared" si="4"/>
        <v>0.05</v>
      </c>
      <c r="G24" s="3">
        <f t="shared" si="0"/>
        <v>20</v>
      </c>
      <c r="H24" s="3"/>
      <c r="I24" s="3">
        <f t="shared" si="2"/>
        <v>2045</v>
      </c>
    </row>
    <row r="25" spans="1:9" x14ac:dyDescent="0.2">
      <c r="A25" s="3">
        <v>23</v>
      </c>
      <c r="B25" s="9">
        <f t="shared" si="1"/>
        <v>2085</v>
      </c>
      <c r="E25" s="3">
        <f t="shared" si="3"/>
        <v>400</v>
      </c>
      <c r="F25" s="52">
        <f t="shared" si="4"/>
        <v>0.1</v>
      </c>
      <c r="G25" s="3">
        <f t="shared" si="0"/>
        <v>40</v>
      </c>
      <c r="H25" s="3"/>
      <c r="I25" s="3">
        <f t="shared" si="2"/>
        <v>2085</v>
      </c>
    </row>
    <row r="26" spans="1:9" x14ac:dyDescent="0.2">
      <c r="A26" s="3">
        <v>24</v>
      </c>
      <c r="B26" s="9">
        <f t="shared" si="1"/>
        <v>2145</v>
      </c>
      <c r="E26" s="3">
        <f t="shared" si="3"/>
        <v>400</v>
      </c>
      <c r="F26" s="52">
        <f t="shared" si="4"/>
        <v>0.15000000000000002</v>
      </c>
      <c r="G26" s="3">
        <f t="shared" si="0"/>
        <v>60.000000000000007</v>
      </c>
      <c r="H26" s="3"/>
      <c r="I26" s="3">
        <f t="shared" si="2"/>
        <v>2145</v>
      </c>
    </row>
    <row r="27" spans="1:9" x14ac:dyDescent="0.2">
      <c r="A27" s="3">
        <v>25</v>
      </c>
      <c r="B27" s="9">
        <f t="shared" si="1"/>
        <v>2225</v>
      </c>
      <c r="E27" s="3">
        <f t="shared" si="3"/>
        <v>400</v>
      </c>
      <c r="F27" s="52">
        <f t="shared" si="4"/>
        <v>0.2</v>
      </c>
      <c r="G27" s="3">
        <f t="shared" si="0"/>
        <v>80</v>
      </c>
      <c r="H27" s="3"/>
      <c r="I27" s="3">
        <f t="shared" si="2"/>
        <v>2225</v>
      </c>
    </row>
    <row r="28" spans="1:9" x14ac:dyDescent="0.2">
      <c r="A28" s="3">
        <v>26</v>
      </c>
      <c r="B28" s="9">
        <f t="shared" si="1"/>
        <v>2325</v>
      </c>
      <c r="E28" s="3">
        <f t="shared" si="3"/>
        <v>400</v>
      </c>
      <c r="F28" s="52">
        <f t="shared" si="4"/>
        <v>0.25</v>
      </c>
      <c r="G28" s="3">
        <f t="shared" si="0"/>
        <v>100</v>
      </c>
      <c r="H28" s="3"/>
      <c r="I28" s="3">
        <f t="shared" si="2"/>
        <v>2325</v>
      </c>
    </row>
    <row r="29" spans="1:9" x14ac:dyDescent="0.2">
      <c r="A29" s="3">
        <v>27</v>
      </c>
      <c r="B29" s="9">
        <f t="shared" si="1"/>
        <v>2445</v>
      </c>
      <c r="E29" s="3">
        <f t="shared" si="3"/>
        <v>400</v>
      </c>
      <c r="F29" s="52">
        <f t="shared" si="4"/>
        <v>0.3</v>
      </c>
      <c r="G29" s="3">
        <f t="shared" si="0"/>
        <v>120</v>
      </c>
      <c r="H29" s="3"/>
      <c r="I29" s="3">
        <f t="shared" si="2"/>
        <v>2445</v>
      </c>
    </row>
    <row r="30" spans="1:9" x14ac:dyDescent="0.2">
      <c r="A30" s="3">
        <v>28</v>
      </c>
      <c r="B30" s="9">
        <f t="shared" si="1"/>
        <v>2585</v>
      </c>
      <c r="E30" s="3">
        <f t="shared" si="3"/>
        <v>400</v>
      </c>
      <c r="F30" s="52">
        <f t="shared" si="4"/>
        <v>0.35</v>
      </c>
      <c r="G30" s="3">
        <f t="shared" si="0"/>
        <v>140</v>
      </c>
      <c r="H30" s="3"/>
      <c r="I30" s="3">
        <f t="shared" si="2"/>
        <v>2585</v>
      </c>
    </row>
    <row r="31" spans="1:9" x14ac:dyDescent="0.2">
      <c r="A31" s="3">
        <v>29</v>
      </c>
      <c r="B31" s="9">
        <f t="shared" si="1"/>
        <v>2745</v>
      </c>
      <c r="E31" s="3">
        <f t="shared" si="3"/>
        <v>400</v>
      </c>
      <c r="F31" s="52">
        <f t="shared" si="4"/>
        <v>0.39999999999999997</v>
      </c>
      <c r="G31" s="3">
        <f t="shared" si="0"/>
        <v>160</v>
      </c>
      <c r="H31" s="3"/>
      <c r="I31" s="3">
        <f t="shared" si="2"/>
        <v>2745</v>
      </c>
    </row>
    <row r="32" spans="1:9" x14ac:dyDescent="0.2">
      <c r="A32" s="3">
        <v>30</v>
      </c>
      <c r="B32" s="9">
        <f t="shared" si="1"/>
        <v>2925</v>
      </c>
      <c r="E32" s="3">
        <f t="shared" si="3"/>
        <v>400</v>
      </c>
      <c r="F32" s="52">
        <f t="shared" si="4"/>
        <v>0.44999999999999996</v>
      </c>
      <c r="G32" s="3">
        <f t="shared" si="0"/>
        <v>179.99999999999997</v>
      </c>
      <c r="H32" s="3"/>
      <c r="I32" s="3">
        <f t="shared" si="2"/>
        <v>2925</v>
      </c>
    </row>
    <row r="33" spans="1:9" x14ac:dyDescent="0.2">
      <c r="A33" s="3">
        <v>31</v>
      </c>
      <c r="B33" s="9">
        <f t="shared" si="1"/>
        <v>3425</v>
      </c>
      <c r="E33" s="3">
        <f t="shared" si="3"/>
        <v>500</v>
      </c>
      <c r="F33" s="52">
        <f t="shared" si="4"/>
        <v>1</v>
      </c>
      <c r="G33" s="3">
        <f t="shared" si="0"/>
        <v>500</v>
      </c>
      <c r="H33" s="3"/>
      <c r="I33" s="3">
        <f t="shared" si="2"/>
        <v>3425</v>
      </c>
    </row>
    <row r="34" spans="1:9" x14ac:dyDescent="0.2">
      <c r="A34" s="3">
        <v>32</v>
      </c>
      <c r="B34" s="9">
        <f t="shared" si="1"/>
        <v>3450</v>
      </c>
      <c r="E34" s="3">
        <f t="shared" si="3"/>
        <v>500</v>
      </c>
      <c r="F34" s="52">
        <f t="shared" si="4"/>
        <v>0.05</v>
      </c>
      <c r="G34" s="3">
        <f t="shared" si="0"/>
        <v>25</v>
      </c>
      <c r="H34" s="3"/>
      <c r="I34" s="3">
        <f t="shared" si="2"/>
        <v>3450</v>
      </c>
    </row>
    <row r="35" spans="1:9" x14ac:dyDescent="0.2">
      <c r="A35" s="3">
        <v>33</v>
      </c>
      <c r="B35" s="9">
        <f t="shared" si="1"/>
        <v>3500</v>
      </c>
      <c r="E35" s="3">
        <f t="shared" si="3"/>
        <v>500</v>
      </c>
      <c r="F35" s="52">
        <f t="shared" si="4"/>
        <v>0.1</v>
      </c>
      <c r="G35" s="3">
        <f t="shared" si="0"/>
        <v>50</v>
      </c>
      <c r="H35" s="3"/>
      <c r="I35" s="3">
        <f t="shared" si="2"/>
        <v>3500</v>
      </c>
    </row>
    <row r="36" spans="1:9" x14ac:dyDescent="0.2">
      <c r="A36" s="3">
        <v>34</v>
      </c>
      <c r="B36" s="9">
        <f t="shared" si="1"/>
        <v>3575</v>
      </c>
      <c r="E36" s="3">
        <f t="shared" si="3"/>
        <v>500</v>
      </c>
      <c r="F36" s="52">
        <f t="shared" si="4"/>
        <v>0.15000000000000002</v>
      </c>
      <c r="G36" s="3">
        <f t="shared" si="0"/>
        <v>75.000000000000014</v>
      </c>
      <c r="H36" s="3"/>
      <c r="I36" s="3">
        <f t="shared" si="2"/>
        <v>3575</v>
      </c>
    </row>
    <row r="37" spans="1:9" x14ac:dyDescent="0.2">
      <c r="A37" s="3">
        <v>35</v>
      </c>
      <c r="B37" s="9">
        <f t="shared" si="1"/>
        <v>3675</v>
      </c>
      <c r="E37" s="3">
        <f t="shared" si="3"/>
        <v>500</v>
      </c>
      <c r="F37" s="52">
        <f t="shared" si="4"/>
        <v>0.2</v>
      </c>
      <c r="G37" s="3">
        <f t="shared" si="0"/>
        <v>100</v>
      </c>
      <c r="H37" s="3"/>
      <c r="I37" s="3">
        <f t="shared" si="2"/>
        <v>3675</v>
      </c>
    </row>
    <row r="38" spans="1:9" x14ac:dyDescent="0.2">
      <c r="A38" s="3">
        <v>36</v>
      </c>
      <c r="B38" s="9">
        <f t="shared" si="1"/>
        <v>3800</v>
      </c>
      <c r="E38" s="3">
        <f t="shared" si="3"/>
        <v>500</v>
      </c>
      <c r="F38" s="52">
        <f t="shared" si="4"/>
        <v>0.25</v>
      </c>
      <c r="G38" s="3">
        <f t="shared" si="0"/>
        <v>125</v>
      </c>
      <c r="H38" s="3"/>
      <c r="I38" s="3">
        <f t="shared" si="2"/>
        <v>3800</v>
      </c>
    </row>
    <row r="39" spans="1:9" x14ac:dyDescent="0.2">
      <c r="A39" s="3">
        <v>37</v>
      </c>
      <c r="B39" s="9">
        <f t="shared" si="1"/>
        <v>3950</v>
      </c>
      <c r="E39" s="3">
        <f t="shared" si="3"/>
        <v>500</v>
      </c>
      <c r="F39" s="52">
        <f t="shared" si="4"/>
        <v>0.3</v>
      </c>
      <c r="G39" s="3">
        <f t="shared" si="0"/>
        <v>150</v>
      </c>
      <c r="H39" s="3"/>
      <c r="I39" s="3">
        <f t="shared" si="2"/>
        <v>3950</v>
      </c>
    </row>
    <row r="40" spans="1:9" x14ac:dyDescent="0.2">
      <c r="A40" s="3">
        <v>38</v>
      </c>
      <c r="B40" s="9">
        <f t="shared" si="1"/>
        <v>4125</v>
      </c>
      <c r="E40" s="3">
        <f t="shared" si="3"/>
        <v>500</v>
      </c>
      <c r="F40" s="52">
        <f t="shared" si="4"/>
        <v>0.35</v>
      </c>
      <c r="G40" s="3">
        <f t="shared" si="0"/>
        <v>175</v>
      </c>
      <c r="H40" s="3"/>
      <c r="I40" s="3">
        <f t="shared" si="2"/>
        <v>4125</v>
      </c>
    </row>
    <row r="41" spans="1:9" x14ac:dyDescent="0.2">
      <c r="A41" s="3">
        <v>39</v>
      </c>
      <c r="B41" s="9">
        <f t="shared" si="1"/>
        <v>4325</v>
      </c>
      <c r="E41" s="3">
        <f t="shared" si="3"/>
        <v>500</v>
      </c>
      <c r="F41" s="52">
        <f t="shared" si="4"/>
        <v>0.39999999999999997</v>
      </c>
      <c r="G41" s="3">
        <f t="shared" si="0"/>
        <v>199.99999999999997</v>
      </c>
      <c r="H41" s="3"/>
      <c r="I41" s="3">
        <f t="shared" si="2"/>
        <v>4325</v>
      </c>
    </row>
    <row r="42" spans="1:9" x14ac:dyDescent="0.2">
      <c r="A42" s="3">
        <v>40</v>
      </c>
      <c r="B42" s="9">
        <f t="shared" si="1"/>
        <v>4550</v>
      </c>
      <c r="E42" s="3">
        <f t="shared" si="3"/>
        <v>500</v>
      </c>
      <c r="F42" s="52">
        <f t="shared" si="4"/>
        <v>0.44999999999999996</v>
      </c>
      <c r="G42" s="3">
        <f t="shared" si="0"/>
        <v>224.99999999999997</v>
      </c>
      <c r="H42" s="3"/>
      <c r="I42" s="3">
        <f t="shared" si="2"/>
        <v>4550</v>
      </c>
    </row>
    <row r="43" spans="1:9" x14ac:dyDescent="0.2">
      <c r="A43" s="3">
        <v>41</v>
      </c>
      <c r="B43" s="9">
        <f t="shared" si="1"/>
        <v>5150</v>
      </c>
      <c r="E43" s="3">
        <f t="shared" si="3"/>
        <v>600</v>
      </c>
      <c r="F43" s="52">
        <f t="shared" si="4"/>
        <v>1</v>
      </c>
      <c r="G43" s="3">
        <f t="shared" si="0"/>
        <v>600</v>
      </c>
      <c r="H43" s="3"/>
      <c r="I43" s="3">
        <f t="shared" si="2"/>
        <v>5150</v>
      </c>
    </row>
    <row r="44" spans="1:9" x14ac:dyDescent="0.2">
      <c r="A44" s="3">
        <v>42</v>
      </c>
      <c r="B44" s="9">
        <f t="shared" si="1"/>
        <v>5180</v>
      </c>
      <c r="E44" s="3">
        <f t="shared" si="3"/>
        <v>600</v>
      </c>
      <c r="F44" s="52">
        <f t="shared" si="4"/>
        <v>0.05</v>
      </c>
      <c r="G44" s="3">
        <f t="shared" si="0"/>
        <v>30</v>
      </c>
      <c r="H44" s="3"/>
      <c r="I44" s="3">
        <f t="shared" si="2"/>
        <v>5180</v>
      </c>
    </row>
    <row r="45" spans="1:9" x14ac:dyDescent="0.2">
      <c r="A45" s="3">
        <v>43</v>
      </c>
      <c r="B45" s="9">
        <f t="shared" si="1"/>
        <v>5240</v>
      </c>
      <c r="E45" s="3">
        <f t="shared" si="3"/>
        <v>600</v>
      </c>
      <c r="F45" s="52">
        <f t="shared" si="4"/>
        <v>0.1</v>
      </c>
      <c r="G45" s="3">
        <f t="shared" si="0"/>
        <v>60</v>
      </c>
      <c r="H45" s="3"/>
      <c r="I45" s="3">
        <f t="shared" si="2"/>
        <v>5240</v>
      </c>
    </row>
    <row r="46" spans="1:9" x14ac:dyDescent="0.2">
      <c r="A46" s="3">
        <v>44</v>
      </c>
      <c r="B46" s="9">
        <f t="shared" si="1"/>
        <v>5330</v>
      </c>
      <c r="E46" s="3">
        <f t="shared" si="3"/>
        <v>600</v>
      </c>
      <c r="F46" s="52">
        <f t="shared" si="4"/>
        <v>0.15000000000000002</v>
      </c>
      <c r="G46" s="3">
        <f t="shared" si="0"/>
        <v>90.000000000000014</v>
      </c>
      <c r="H46" s="3"/>
      <c r="I46" s="3">
        <f t="shared" si="2"/>
        <v>5330</v>
      </c>
    </row>
    <row r="47" spans="1:9" x14ac:dyDescent="0.2">
      <c r="A47" s="3">
        <v>45</v>
      </c>
      <c r="B47" s="9">
        <f t="shared" si="1"/>
        <v>5450</v>
      </c>
      <c r="E47" s="3">
        <f t="shared" si="3"/>
        <v>600</v>
      </c>
      <c r="F47" s="52">
        <f t="shared" si="4"/>
        <v>0.2</v>
      </c>
      <c r="G47" s="3">
        <f t="shared" si="0"/>
        <v>120</v>
      </c>
      <c r="H47" s="3"/>
      <c r="I47" s="3">
        <f t="shared" si="2"/>
        <v>5450</v>
      </c>
    </row>
    <row r="48" spans="1:9" x14ac:dyDescent="0.2">
      <c r="A48" s="3">
        <v>46</v>
      </c>
      <c r="B48" s="9">
        <f t="shared" si="1"/>
        <v>5600</v>
      </c>
      <c r="E48" s="3">
        <f t="shared" si="3"/>
        <v>600</v>
      </c>
      <c r="F48" s="52">
        <f t="shared" si="4"/>
        <v>0.25</v>
      </c>
      <c r="G48" s="3">
        <f t="shared" si="0"/>
        <v>150</v>
      </c>
      <c r="H48" s="3"/>
      <c r="I48" s="3">
        <f t="shared" si="2"/>
        <v>5600</v>
      </c>
    </row>
    <row r="49" spans="1:9" x14ac:dyDescent="0.2">
      <c r="A49" s="3">
        <v>47</v>
      </c>
      <c r="B49" s="9">
        <f t="shared" si="1"/>
        <v>5780</v>
      </c>
      <c r="E49" s="3">
        <f t="shared" si="3"/>
        <v>600</v>
      </c>
      <c r="F49" s="52">
        <f t="shared" si="4"/>
        <v>0.3</v>
      </c>
      <c r="G49" s="3">
        <f t="shared" si="0"/>
        <v>180</v>
      </c>
      <c r="H49" s="3"/>
      <c r="I49" s="3">
        <f t="shared" si="2"/>
        <v>5780</v>
      </c>
    </row>
    <row r="50" spans="1:9" x14ac:dyDescent="0.2">
      <c r="A50" s="3">
        <v>48</v>
      </c>
      <c r="B50" s="9">
        <f t="shared" si="1"/>
        <v>5990</v>
      </c>
      <c r="E50" s="3">
        <f t="shared" si="3"/>
        <v>600</v>
      </c>
      <c r="F50" s="52">
        <f t="shared" si="4"/>
        <v>0.35</v>
      </c>
      <c r="G50" s="3">
        <f t="shared" si="0"/>
        <v>210</v>
      </c>
      <c r="H50" s="3"/>
      <c r="I50" s="3">
        <f t="shared" si="2"/>
        <v>5990</v>
      </c>
    </row>
    <row r="51" spans="1:9" x14ac:dyDescent="0.2">
      <c r="A51" s="3">
        <v>49</v>
      </c>
      <c r="B51" s="9">
        <f t="shared" si="1"/>
        <v>6230</v>
      </c>
      <c r="E51" s="3">
        <f t="shared" si="3"/>
        <v>600</v>
      </c>
      <c r="F51" s="52">
        <f t="shared" si="4"/>
        <v>0.39999999999999997</v>
      </c>
      <c r="G51" s="3">
        <f t="shared" si="0"/>
        <v>239.99999999999997</v>
      </c>
      <c r="H51" s="3"/>
      <c r="I51" s="3">
        <f t="shared" si="2"/>
        <v>6230</v>
      </c>
    </row>
    <row r="52" spans="1:9" x14ac:dyDescent="0.2">
      <c r="A52" s="3">
        <v>50</v>
      </c>
      <c r="B52" s="9">
        <f t="shared" si="1"/>
        <v>6500</v>
      </c>
      <c r="E52" s="3">
        <f t="shared" si="3"/>
        <v>600</v>
      </c>
      <c r="F52" s="52">
        <f t="shared" si="4"/>
        <v>0.44999999999999996</v>
      </c>
      <c r="G52" s="3">
        <f t="shared" si="0"/>
        <v>270</v>
      </c>
      <c r="H52" s="3"/>
      <c r="I52" s="3">
        <f t="shared" si="2"/>
        <v>6500</v>
      </c>
    </row>
    <row r="53" spans="1:9" x14ac:dyDescent="0.2">
      <c r="A53" s="3">
        <v>51</v>
      </c>
      <c r="B53" s="9">
        <f t="shared" si="1"/>
        <v>7200</v>
      </c>
      <c r="E53" s="3">
        <f t="shared" si="3"/>
        <v>700</v>
      </c>
      <c r="F53" s="52">
        <f t="shared" si="4"/>
        <v>1</v>
      </c>
      <c r="G53" s="3">
        <f t="shared" si="0"/>
        <v>700</v>
      </c>
      <c r="H53" s="3"/>
      <c r="I53" s="3">
        <f t="shared" si="2"/>
        <v>7200</v>
      </c>
    </row>
    <row r="54" spans="1:9" x14ac:dyDescent="0.2">
      <c r="A54" s="3">
        <v>52</v>
      </c>
      <c r="B54" s="9">
        <f t="shared" si="1"/>
        <v>7235</v>
      </c>
      <c r="E54" s="3">
        <f t="shared" si="3"/>
        <v>700</v>
      </c>
      <c r="F54" s="52">
        <f t="shared" si="4"/>
        <v>0.05</v>
      </c>
      <c r="G54" s="3">
        <f t="shared" si="0"/>
        <v>35</v>
      </c>
      <c r="H54" s="3"/>
      <c r="I54" s="3">
        <f t="shared" si="2"/>
        <v>7235</v>
      </c>
    </row>
    <row r="55" spans="1:9" x14ac:dyDescent="0.2">
      <c r="A55" s="3">
        <v>53</v>
      </c>
      <c r="B55" s="9">
        <f t="shared" si="1"/>
        <v>7305</v>
      </c>
      <c r="E55" s="3">
        <f t="shared" si="3"/>
        <v>700</v>
      </c>
      <c r="F55" s="52">
        <f t="shared" si="4"/>
        <v>0.1</v>
      </c>
      <c r="G55" s="3">
        <f t="shared" si="0"/>
        <v>70</v>
      </c>
      <c r="H55" s="3"/>
      <c r="I55" s="3">
        <f t="shared" si="2"/>
        <v>7305</v>
      </c>
    </row>
    <row r="56" spans="1:9" x14ac:dyDescent="0.2">
      <c r="A56" s="3">
        <v>54</v>
      </c>
      <c r="B56" s="9">
        <f t="shared" si="1"/>
        <v>7410</v>
      </c>
      <c r="E56" s="3">
        <f t="shared" si="3"/>
        <v>700</v>
      </c>
      <c r="F56" s="52">
        <f t="shared" si="4"/>
        <v>0.15000000000000002</v>
      </c>
      <c r="G56" s="3">
        <f t="shared" si="0"/>
        <v>105.00000000000001</v>
      </c>
      <c r="H56" s="3"/>
      <c r="I56" s="3">
        <f t="shared" si="2"/>
        <v>7410</v>
      </c>
    </row>
    <row r="57" spans="1:9" x14ac:dyDescent="0.2">
      <c r="A57" s="3">
        <v>55</v>
      </c>
      <c r="B57" s="9">
        <f t="shared" si="1"/>
        <v>7550</v>
      </c>
      <c r="E57" s="3">
        <f t="shared" si="3"/>
        <v>700</v>
      </c>
      <c r="F57" s="52">
        <f t="shared" si="4"/>
        <v>0.2</v>
      </c>
      <c r="G57" s="3">
        <f t="shared" si="0"/>
        <v>140</v>
      </c>
      <c r="H57" s="3"/>
      <c r="I57" s="3">
        <f t="shared" si="2"/>
        <v>7550</v>
      </c>
    </row>
    <row r="58" spans="1:9" x14ac:dyDescent="0.2">
      <c r="A58" s="3">
        <v>56</v>
      </c>
      <c r="B58" s="9">
        <f t="shared" si="1"/>
        <v>7725</v>
      </c>
      <c r="E58" s="3">
        <f t="shared" si="3"/>
        <v>700</v>
      </c>
      <c r="F58" s="52">
        <f t="shared" si="4"/>
        <v>0.25</v>
      </c>
      <c r="G58" s="3">
        <f t="shared" si="0"/>
        <v>175</v>
      </c>
      <c r="H58" s="3"/>
      <c r="I58" s="3">
        <f t="shared" si="2"/>
        <v>7725</v>
      </c>
    </row>
    <row r="59" spans="1:9" x14ac:dyDescent="0.2">
      <c r="A59" s="3">
        <v>57</v>
      </c>
      <c r="B59" s="9">
        <f t="shared" si="1"/>
        <v>7935</v>
      </c>
      <c r="E59" s="3">
        <f t="shared" si="3"/>
        <v>700</v>
      </c>
      <c r="F59" s="52">
        <f t="shared" si="4"/>
        <v>0.3</v>
      </c>
      <c r="G59" s="3">
        <f t="shared" si="0"/>
        <v>210</v>
      </c>
      <c r="H59" s="3"/>
      <c r="I59" s="3">
        <f t="shared" si="2"/>
        <v>7935</v>
      </c>
    </row>
    <row r="60" spans="1:9" x14ac:dyDescent="0.2">
      <c r="A60" s="3">
        <v>58</v>
      </c>
      <c r="B60" s="9">
        <f t="shared" si="1"/>
        <v>8180</v>
      </c>
      <c r="E60" s="3">
        <f t="shared" si="3"/>
        <v>700</v>
      </c>
      <c r="F60" s="52">
        <f t="shared" si="4"/>
        <v>0.35</v>
      </c>
      <c r="G60" s="3">
        <f t="shared" si="0"/>
        <v>244.99999999999997</v>
      </c>
      <c r="H60" s="3"/>
      <c r="I60" s="3">
        <f t="shared" si="2"/>
        <v>8180</v>
      </c>
    </row>
    <row r="61" spans="1:9" x14ac:dyDescent="0.2">
      <c r="A61" s="3">
        <v>59</v>
      </c>
      <c r="B61" s="9">
        <f t="shared" si="1"/>
        <v>8460</v>
      </c>
      <c r="E61" s="3">
        <f t="shared" si="3"/>
        <v>700</v>
      </c>
      <c r="F61" s="52">
        <f t="shared" si="4"/>
        <v>0.39999999999999997</v>
      </c>
      <c r="G61" s="3">
        <f t="shared" si="0"/>
        <v>280</v>
      </c>
      <c r="H61" s="3"/>
      <c r="I61" s="3">
        <f t="shared" si="2"/>
        <v>8460</v>
      </c>
    </row>
    <row r="62" spans="1:9" x14ac:dyDescent="0.2">
      <c r="A62" s="3">
        <v>60</v>
      </c>
      <c r="B62" s="9">
        <f t="shared" si="1"/>
        <v>8775</v>
      </c>
      <c r="E62" s="3">
        <f t="shared" si="3"/>
        <v>700</v>
      </c>
      <c r="F62" s="52">
        <f t="shared" si="4"/>
        <v>0.44999999999999996</v>
      </c>
      <c r="G62" s="3">
        <f t="shared" si="0"/>
        <v>314.99999999999994</v>
      </c>
      <c r="H62" s="3"/>
      <c r="I62" s="3">
        <f t="shared" si="2"/>
        <v>8775</v>
      </c>
    </row>
    <row r="63" spans="1:9" x14ac:dyDescent="0.2">
      <c r="A63" s="3">
        <v>61</v>
      </c>
      <c r="B63" s="9">
        <f t="shared" si="1"/>
        <v>9575</v>
      </c>
      <c r="E63" s="3">
        <f t="shared" si="3"/>
        <v>800</v>
      </c>
      <c r="F63" s="52">
        <f t="shared" si="4"/>
        <v>1</v>
      </c>
      <c r="G63" s="3">
        <f t="shared" si="0"/>
        <v>800</v>
      </c>
      <c r="H63" s="3"/>
      <c r="I63" s="3">
        <f t="shared" si="2"/>
        <v>9575</v>
      </c>
    </row>
    <row r="64" spans="1:9" x14ac:dyDescent="0.2">
      <c r="A64" s="3">
        <v>62</v>
      </c>
      <c r="B64" s="9">
        <f t="shared" si="1"/>
        <v>9615</v>
      </c>
      <c r="E64" s="3">
        <f t="shared" si="3"/>
        <v>800</v>
      </c>
      <c r="F64" s="52">
        <f t="shared" si="4"/>
        <v>0.05</v>
      </c>
      <c r="G64" s="3">
        <f t="shared" si="0"/>
        <v>40</v>
      </c>
      <c r="H64" s="3"/>
      <c r="I64" s="3">
        <f t="shared" si="2"/>
        <v>9615</v>
      </c>
    </row>
    <row r="65" spans="1:9" x14ac:dyDescent="0.2">
      <c r="A65" s="3">
        <v>63</v>
      </c>
      <c r="B65" s="9">
        <f t="shared" si="1"/>
        <v>9695</v>
      </c>
      <c r="E65" s="3">
        <f t="shared" si="3"/>
        <v>800</v>
      </c>
      <c r="F65" s="52">
        <f t="shared" si="4"/>
        <v>0.1</v>
      </c>
      <c r="G65" s="3">
        <f t="shared" si="0"/>
        <v>80</v>
      </c>
      <c r="H65" s="3"/>
      <c r="I65" s="3">
        <f t="shared" si="2"/>
        <v>9695</v>
      </c>
    </row>
    <row r="66" spans="1:9" x14ac:dyDescent="0.2">
      <c r="A66" s="3">
        <v>64</v>
      </c>
      <c r="B66" s="9">
        <f t="shared" si="1"/>
        <v>9815</v>
      </c>
      <c r="E66" s="3">
        <f t="shared" si="3"/>
        <v>800</v>
      </c>
      <c r="F66" s="52">
        <f t="shared" si="4"/>
        <v>0.15000000000000002</v>
      </c>
      <c r="G66" s="3">
        <f t="shared" si="0"/>
        <v>120.00000000000001</v>
      </c>
      <c r="H66" s="3"/>
      <c r="I66" s="3">
        <f t="shared" si="2"/>
        <v>9815</v>
      </c>
    </row>
    <row r="67" spans="1:9" x14ac:dyDescent="0.2">
      <c r="A67" s="3">
        <v>65</v>
      </c>
      <c r="B67" s="9">
        <f t="shared" si="1"/>
        <v>9975</v>
      </c>
      <c r="E67" s="3">
        <f t="shared" si="3"/>
        <v>800</v>
      </c>
      <c r="F67" s="52">
        <f t="shared" si="4"/>
        <v>0.2</v>
      </c>
      <c r="G67" s="3">
        <f t="shared" ref="G67:G130" si="5">E67*F67</f>
        <v>160</v>
      </c>
      <c r="H67" s="3"/>
      <c r="I67" s="3">
        <f t="shared" si="2"/>
        <v>9975</v>
      </c>
    </row>
    <row r="68" spans="1:9" x14ac:dyDescent="0.2">
      <c r="A68" s="3">
        <v>66</v>
      </c>
      <c r="B68" s="9">
        <f t="shared" ref="B68:B131" si="6">I68</f>
        <v>10175</v>
      </c>
      <c r="E68" s="3">
        <f t="shared" si="3"/>
        <v>800</v>
      </c>
      <c r="F68" s="52">
        <f t="shared" si="4"/>
        <v>0.25</v>
      </c>
      <c r="G68" s="3">
        <f t="shared" si="5"/>
        <v>200</v>
      </c>
      <c r="H68" s="3"/>
      <c r="I68" s="3">
        <f t="shared" si="2"/>
        <v>10175</v>
      </c>
    </row>
    <row r="69" spans="1:9" x14ac:dyDescent="0.2">
      <c r="A69" s="3">
        <v>67</v>
      </c>
      <c r="B69" s="9">
        <f t="shared" si="6"/>
        <v>10415</v>
      </c>
      <c r="E69" s="3">
        <f t="shared" si="3"/>
        <v>800</v>
      </c>
      <c r="F69" s="52">
        <f t="shared" si="4"/>
        <v>0.3</v>
      </c>
      <c r="G69" s="3">
        <f t="shared" si="5"/>
        <v>240</v>
      </c>
      <c r="H69" s="3"/>
      <c r="I69" s="3">
        <f t="shared" ref="I69:I132" si="7">I68+G69</f>
        <v>10415</v>
      </c>
    </row>
    <row r="70" spans="1:9" x14ac:dyDescent="0.2">
      <c r="A70" s="3">
        <v>68</v>
      </c>
      <c r="B70" s="9">
        <f t="shared" si="6"/>
        <v>10695</v>
      </c>
      <c r="E70" s="3">
        <f t="shared" si="3"/>
        <v>800</v>
      </c>
      <c r="F70" s="52">
        <f t="shared" si="4"/>
        <v>0.35</v>
      </c>
      <c r="G70" s="3">
        <f t="shared" si="5"/>
        <v>280</v>
      </c>
      <c r="H70" s="3"/>
      <c r="I70" s="3">
        <f t="shared" si="7"/>
        <v>10695</v>
      </c>
    </row>
    <row r="71" spans="1:9" x14ac:dyDescent="0.2">
      <c r="A71" s="3">
        <v>69</v>
      </c>
      <c r="B71" s="9">
        <f t="shared" si="6"/>
        <v>11015</v>
      </c>
      <c r="E71" s="3">
        <f t="shared" si="3"/>
        <v>800</v>
      </c>
      <c r="F71" s="52">
        <f t="shared" si="4"/>
        <v>0.39999999999999997</v>
      </c>
      <c r="G71" s="3">
        <f t="shared" si="5"/>
        <v>320</v>
      </c>
      <c r="H71" s="3"/>
      <c r="I71" s="3">
        <f t="shared" si="7"/>
        <v>11015</v>
      </c>
    </row>
    <row r="72" spans="1:9" x14ac:dyDescent="0.2">
      <c r="A72" s="3">
        <v>70</v>
      </c>
      <c r="B72" s="9">
        <f t="shared" si="6"/>
        <v>11375</v>
      </c>
      <c r="E72" s="3">
        <f t="shared" si="3"/>
        <v>800</v>
      </c>
      <c r="F72" s="52">
        <f t="shared" si="4"/>
        <v>0.44999999999999996</v>
      </c>
      <c r="G72" s="3">
        <f t="shared" si="5"/>
        <v>359.99999999999994</v>
      </c>
      <c r="H72" s="3"/>
      <c r="I72" s="3">
        <f t="shared" si="7"/>
        <v>11375</v>
      </c>
    </row>
    <row r="73" spans="1:9" x14ac:dyDescent="0.2">
      <c r="A73" s="3">
        <v>71</v>
      </c>
      <c r="B73" s="9">
        <f t="shared" si="6"/>
        <v>12275</v>
      </c>
      <c r="E73" s="3">
        <f t="shared" si="3"/>
        <v>900</v>
      </c>
      <c r="F73" s="52">
        <f t="shared" si="4"/>
        <v>1</v>
      </c>
      <c r="G73" s="3">
        <f t="shared" si="5"/>
        <v>900</v>
      </c>
      <c r="H73" s="3"/>
      <c r="I73" s="3">
        <f t="shared" si="7"/>
        <v>12275</v>
      </c>
    </row>
    <row r="74" spans="1:9" x14ac:dyDescent="0.2">
      <c r="A74" s="3">
        <v>72</v>
      </c>
      <c r="B74" s="9">
        <f t="shared" si="6"/>
        <v>12320</v>
      </c>
      <c r="E74" s="3">
        <f t="shared" si="3"/>
        <v>900</v>
      </c>
      <c r="F74" s="52">
        <f t="shared" si="4"/>
        <v>0.05</v>
      </c>
      <c r="G74" s="3">
        <f t="shared" si="5"/>
        <v>45</v>
      </c>
      <c r="H74" s="3"/>
      <c r="I74" s="3">
        <f t="shared" si="7"/>
        <v>12320</v>
      </c>
    </row>
    <row r="75" spans="1:9" x14ac:dyDescent="0.2">
      <c r="A75" s="3">
        <v>73</v>
      </c>
      <c r="B75" s="9">
        <f t="shared" si="6"/>
        <v>12410</v>
      </c>
      <c r="E75" s="3">
        <f t="shared" si="3"/>
        <v>900</v>
      </c>
      <c r="F75" s="52">
        <f t="shared" si="4"/>
        <v>0.1</v>
      </c>
      <c r="G75" s="3">
        <f t="shared" si="5"/>
        <v>90</v>
      </c>
      <c r="H75" s="3"/>
      <c r="I75" s="3">
        <f t="shared" si="7"/>
        <v>12410</v>
      </c>
    </row>
    <row r="76" spans="1:9" x14ac:dyDescent="0.2">
      <c r="A76" s="3">
        <v>74</v>
      </c>
      <c r="B76" s="9">
        <f t="shared" si="6"/>
        <v>12545</v>
      </c>
      <c r="E76" s="3">
        <f t="shared" si="3"/>
        <v>900</v>
      </c>
      <c r="F76" s="52">
        <f t="shared" si="4"/>
        <v>0.15000000000000002</v>
      </c>
      <c r="G76" s="3">
        <f t="shared" si="5"/>
        <v>135.00000000000003</v>
      </c>
      <c r="H76" s="3"/>
      <c r="I76" s="3">
        <f t="shared" si="7"/>
        <v>12545</v>
      </c>
    </row>
    <row r="77" spans="1:9" x14ac:dyDescent="0.2">
      <c r="A77" s="3">
        <v>75</v>
      </c>
      <c r="B77" s="9">
        <f t="shared" si="6"/>
        <v>12725</v>
      </c>
      <c r="E77" s="3">
        <f t="shared" si="3"/>
        <v>900</v>
      </c>
      <c r="F77" s="52">
        <f t="shared" si="4"/>
        <v>0.2</v>
      </c>
      <c r="G77" s="3">
        <f t="shared" si="5"/>
        <v>180</v>
      </c>
      <c r="H77" s="3"/>
      <c r="I77" s="3">
        <f t="shared" si="7"/>
        <v>12725</v>
      </c>
    </row>
    <row r="78" spans="1:9" x14ac:dyDescent="0.2">
      <c r="A78" s="3">
        <v>76</v>
      </c>
      <c r="B78" s="9">
        <f t="shared" si="6"/>
        <v>12950</v>
      </c>
      <c r="E78" s="3">
        <f t="shared" ref="E78:E141" si="8">E68+100</f>
        <v>900</v>
      </c>
      <c r="F78" s="52">
        <f t="shared" ref="F78:F141" si="9">F68</f>
        <v>0.25</v>
      </c>
      <c r="G78" s="3">
        <f t="shared" si="5"/>
        <v>225</v>
      </c>
      <c r="H78" s="3"/>
      <c r="I78" s="3">
        <f t="shared" si="7"/>
        <v>12950</v>
      </c>
    </row>
    <row r="79" spans="1:9" x14ac:dyDescent="0.2">
      <c r="A79" s="3">
        <v>77</v>
      </c>
      <c r="B79" s="9">
        <f t="shared" si="6"/>
        <v>13220</v>
      </c>
      <c r="E79" s="3">
        <f t="shared" si="8"/>
        <v>900</v>
      </c>
      <c r="F79" s="52">
        <f t="shared" si="9"/>
        <v>0.3</v>
      </c>
      <c r="G79" s="3">
        <f t="shared" si="5"/>
        <v>270</v>
      </c>
      <c r="H79" s="3"/>
      <c r="I79" s="3">
        <f t="shared" si="7"/>
        <v>13220</v>
      </c>
    </row>
    <row r="80" spans="1:9" x14ac:dyDescent="0.2">
      <c r="A80" s="3">
        <v>78</v>
      </c>
      <c r="B80" s="9">
        <f t="shared" si="6"/>
        <v>13535</v>
      </c>
      <c r="E80" s="3">
        <f t="shared" si="8"/>
        <v>900</v>
      </c>
      <c r="F80" s="52">
        <f t="shared" si="9"/>
        <v>0.35</v>
      </c>
      <c r="G80" s="3">
        <f t="shared" si="5"/>
        <v>315</v>
      </c>
      <c r="H80" s="3"/>
      <c r="I80" s="3">
        <f t="shared" si="7"/>
        <v>13535</v>
      </c>
    </row>
    <row r="81" spans="1:9" x14ac:dyDescent="0.2">
      <c r="A81" s="3">
        <v>79</v>
      </c>
      <c r="B81" s="9">
        <f t="shared" si="6"/>
        <v>13895</v>
      </c>
      <c r="E81" s="3">
        <f t="shared" si="8"/>
        <v>900</v>
      </c>
      <c r="F81" s="52">
        <f t="shared" si="9"/>
        <v>0.39999999999999997</v>
      </c>
      <c r="G81" s="3">
        <f t="shared" si="5"/>
        <v>359.99999999999994</v>
      </c>
      <c r="H81" s="3"/>
      <c r="I81" s="3">
        <f t="shared" si="7"/>
        <v>13895</v>
      </c>
    </row>
    <row r="82" spans="1:9" x14ac:dyDescent="0.2">
      <c r="A82" s="3">
        <v>80</v>
      </c>
      <c r="B82" s="9">
        <f t="shared" si="6"/>
        <v>14300</v>
      </c>
      <c r="E82" s="3">
        <f t="shared" si="8"/>
        <v>900</v>
      </c>
      <c r="F82" s="52">
        <f t="shared" si="9"/>
        <v>0.44999999999999996</v>
      </c>
      <c r="G82" s="3">
        <f t="shared" si="5"/>
        <v>404.99999999999994</v>
      </c>
      <c r="H82" s="3"/>
      <c r="I82" s="3">
        <f t="shared" si="7"/>
        <v>14300</v>
      </c>
    </row>
    <row r="83" spans="1:9" x14ac:dyDescent="0.2">
      <c r="A83" s="3">
        <v>81</v>
      </c>
      <c r="B83" s="9">
        <f t="shared" si="6"/>
        <v>15300</v>
      </c>
      <c r="E83" s="3">
        <f t="shared" si="8"/>
        <v>1000</v>
      </c>
      <c r="F83" s="52">
        <f t="shared" si="9"/>
        <v>1</v>
      </c>
      <c r="G83" s="3">
        <f t="shared" si="5"/>
        <v>1000</v>
      </c>
      <c r="H83" s="3"/>
      <c r="I83" s="3">
        <f t="shared" si="7"/>
        <v>15300</v>
      </c>
    </row>
    <row r="84" spans="1:9" x14ac:dyDescent="0.2">
      <c r="A84" s="3">
        <v>82</v>
      </c>
      <c r="B84" s="9">
        <f t="shared" si="6"/>
        <v>15350</v>
      </c>
      <c r="E84" s="3">
        <f t="shared" si="8"/>
        <v>1000</v>
      </c>
      <c r="F84" s="52">
        <f t="shared" si="9"/>
        <v>0.05</v>
      </c>
      <c r="G84" s="3">
        <f t="shared" si="5"/>
        <v>50</v>
      </c>
      <c r="H84" s="3"/>
      <c r="I84" s="3">
        <f t="shared" si="7"/>
        <v>15350</v>
      </c>
    </row>
    <row r="85" spans="1:9" x14ac:dyDescent="0.2">
      <c r="A85" s="3">
        <v>83</v>
      </c>
      <c r="B85" s="9">
        <f t="shared" si="6"/>
        <v>15450</v>
      </c>
      <c r="E85" s="3">
        <f t="shared" si="8"/>
        <v>1000</v>
      </c>
      <c r="F85" s="52">
        <f t="shared" si="9"/>
        <v>0.1</v>
      </c>
      <c r="G85" s="3">
        <f t="shared" si="5"/>
        <v>100</v>
      </c>
      <c r="H85" s="3"/>
      <c r="I85" s="3">
        <f t="shared" si="7"/>
        <v>15450</v>
      </c>
    </row>
    <row r="86" spans="1:9" x14ac:dyDescent="0.2">
      <c r="A86" s="3">
        <v>84</v>
      </c>
      <c r="B86" s="9">
        <f t="shared" si="6"/>
        <v>15600</v>
      </c>
      <c r="E86" s="3">
        <f t="shared" si="8"/>
        <v>1000</v>
      </c>
      <c r="F86" s="52">
        <f t="shared" si="9"/>
        <v>0.15000000000000002</v>
      </c>
      <c r="G86" s="3">
        <f t="shared" si="5"/>
        <v>150.00000000000003</v>
      </c>
      <c r="H86" s="3"/>
      <c r="I86" s="3">
        <f t="shared" si="7"/>
        <v>15600</v>
      </c>
    </row>
    <row r="87" spans="1:9" x14ac:dyDescent="0.2">
      <c r="A87" s="3">
        <v>85</v>
      </c>
      <c r="B87" s="9">
        <f t="shared" si="6"/>
        <v>15800</v>
      </c>
      <c r="E87" s="3">
        <f t="shared" si="8"/>
        <v>1000</v>
      </c>
      <c r="F87" s="52">
        <f t="shared" si="9"/>
        <v>0.2</v>
      </c>
      <c r="G87" s="3">
        <f t="shared" si="5"/>
        <v>200</v>
      </c>
      <c r="H87" s="3"/>
      <c r="I87" s="3">
        <f t="shared" si="7"/>
        <v>15800</v>
      </c>
    </row>
    <row r="88" spans="1:9" x14ac:dyDescent="0.2">
      <c r="A88" s="3">
        <v>86</v>
      </c>
      <c r="B88" s="9">
        <f t="shared" si="6"/>
        <v>16050</v>
      </c>
      <c r="E88" s="3">
        <f t="shared" si="8"/>
        <v>1000</v>
      </c>
      <c r="F88" s="52">
        <f t="shared" si="9"/>
        <v>0.25</v>
      </c>
      <c r="G88" s="3">
        <f t="shared" si="5"/>
        <v>250</v>
      </c>
      <c r="H88" s="3"/>
      <c r="I88" s="3">
        <f t="shared" si="7"/>
        <v>16050</v>
      </c>
    </row>
    <row r="89" spans="1:9" x14ac:dyDescent="0.2">
      <c r="A89" s="3">
        <v>87</v>
      </c>
      <c r="B89" s="9">
        <f t="shared" si="6"/>
        <v>16350</v>
      </c>
      <c r="E89" s="3">
        <f t="shared" si="8"/>
        <v>1000</v>
      </c>
      <c r="F89" s="52">
        <f t="shared" si="9"/>
        <v>0.3</v>
      </c>
      <c r="G89" s="3">
        <f t="shared" si="5"/>
        <v>300</v>
      </c>
      <c r="H89" s="3"/>
      <c r="I89" s="3">
        <f t="shared" si="7"/>
        <v>16350</v>
      </c>
    </row>
    <row r="90" spans="1:9" x14ac:dyDescent="0.2">
      <c r="A90" s="3">
        <v>88</v>
      </c>
      <c r="B90" s="9">
        <f t="shared" si="6"/>
        <v>16700</v>
      </c>
      <c r="E90" s="3">
        <f t="shared" si="8"/>
        <v>1000</v>
      </c>
      <c r="F90" s="52">
        <f t="shared" si="9"/>
        <v>0.35</v>
      </c>
      <c r="G90" s="3">
        <f t="shared" si="5"/>
        <v>350</v>
      </c>
      <c r="H90" s="3"/>
      <c r="I90" s="3">
        <f t="shared" si="7"/>
        <v>16700</v>
      </c>
    </row>
    <row r="91" spans="1:9" x14ac:dyDescent="0.2">
      <c r="A91" s="3">
        <v>89</v>
      </c>
      <c r="B91" s="9">
        <f t="shared" si="6"/>
        <v>17100</v>
      </c>
      <c r="E91" s="3">
        <f t="shared" si="8"/>
        <v>1000</v>
      </c>
      <c r="F91" s="52">
        <f t="shared" si="9"/>
        <v>0.39999999999999997</v>
      </c>
      <c r="G91" s="3">
        <f t="shared" si="5"/>
        <v>399.99999999999994</v>
      </c>
      <c r="H91" s="3"/>
      <c r="I91" s="3">
        <f t="shared" si="7"/>
        <v>17100</v>
      </c>
    </row>
    <row r="92" spans="1:9" x14ac:dyDescent="0.2">
      <c r="A92" s="3">
        <v>90</v>
      </c>
      <c r="B92" s="9">
        <f t="shared" si="6"/>
        <v>17550</v>
      </c>
      <c r="E92" s="3">
        <f t="shared" si="8"/>
        <v>1000</v>
      </c>
      <c r="F92" s="52">
        <f t="shared" si="9"/>
        <v>0.44999999999999996</v>
      </c>
      <c r="G92" s="3">
        <f t="shared" si="5"/>
        <v>449.99999999999994</v>
      </c>
      <c r="H92" s="3"/>
      <c r="I92" s="3">
        <f t="shared" si="7"/>
        <v>17550</v>
      </c>
    </row>
    <row r="93" spans="1:9" x14ac:dyDescent="0.2">
      <c r="A93" s="3">
        <v>91</v>
      </c>
      <c r="B93" s="9">
        <f t="shared" si="6"/>
        <v>18650</v>
      </c>
      <c r="E93" s="3">
        <f t="shared" si="8"/>
        <v>1100</v>
      </c>
      <c r="F93" s="52">
        <f t="shared" si="9"/>
        <v>1</v>
      </c>
      <c r="G93" s="3">
        <f t="shared" si="5"/>
        <v>1100</v>
      </c>
      <c r="H93" s="3"/>
      <c r="I93" s="3">
        <f t="shared" si="7"/>
        <v>18650</v>
      </c>
    </row>
    <row r="94" spans="1:9" x14ac:dyDescent="0.2">
      <c r="A94" s="3">
        <v>92</v>
      </c>
      <c r="B94" s="9">
        <f t="shared" si="6"/>
        <v>18705</v>
      </c>
      <c r="E94" s="3">
        <f t="shared" si="8"/>
        <v>1100</v>
      </c>
      <c r="F94" s="52">
        <f t="shared" si="9"/>
        <v>0.05</v>
      </c>
      <c r="G94" s="3">
        <f t="shared" si="5"/>
        <v>55</v>
      </c>
      <c r="H94" s="3"/>
      <c r="I94" s="3">
        <f t="shared" si="7"/>
        <v>18705</v>
      </c>
    </row>
    <row r="95" spans="1:9" x14ac:dyDescent="0.2">
      <c r="A95" s="3">
        <v>93</v>
      </c>
      <c r="B95" s="9">
        <f t="shared" si="6"/>
        <v>18815</v>
      </c>
      <c r="E95" s="3">
        <f t="shared" si="8"/>
        <v>1100</v>
      </c>
      <c r="F95" s="52">
        <f t="shared" si="9"/>
        <v>0.1</v>
      </c>
      <c r="G95" s="3">
        <f t="shared" si="5"/>
        <v>110</v>
      </c>
      <c r="H95" s="3"/>
      <c r="I95" s="3">
        <f t="shared" si="7"/>
        <v>18815</v>
      </c>
    </row>
    <row r="96" spans="1:9" x14ac:dyDescent="0.2">
      <c r="A96" s="3">
        <v>94</v>
      </c>
      <c r="B96" s="9">
        <f t="shared" si="6"/>
        <v>18980</v>
      </c>
      <c r="E96" s="3">
        <f t="shared" si="8"/>
        <v>1100</v>
      </c>
      <c r="F96" s="52">
        <f t="shared" si="9"/>
        <v>0.15000000000000002</v>
      </c>
      <c r="G96" s="3">
        <f t="shared" si="5"/>
        <v>165.00000000000003</v>
      </c>
      <c r="H96" s="3"/>
      <c r="I96" s="3">
        <f t="shared" si="7"/>
        <v>18980</v>
      </c>
    </row>
    <row r="97" spans="1:9" x14ac:dyDescent="0.2">
      <c r="A97" s="3">
        <v>95</v>
      </c>
      <c r="B97" s="9">
        <f t="shared" si="6"/>
        <v>19200</v>
      </c>
      <c r="E97" s="3">
        <f t="shared" si="8"/>
        <v>1100</v>
      </c>
      <c r="F97" s="52">
        <f t="shared" si="9"/>
        <v>0.2</v>
      </c>
      <c r="G97" s="3">
        <f t="shared" si="5"/>
        <v>220</v>
      </c>
      <c r="H97" s="3"/>
      <c r="I97" s="3">
        <f t="shared" si="7"/>
        <v>19200</v>
      </c>
    </row>
    <row r="98" spans="1:9" x14ac:dyDescent="0.2">
      <c r="A98" s="3">
        <v>96</v>
      </c>
      <c r="B98" s="9">
        <f t="shared" si="6"/>
        <v>19475</v>
      </c>
      <c r="E98" s="3">
        <f t="shared" si="8"/>
        <v>1100</v>
      </c>
      <c r="F98" s="52">
        <f t="shared" si="9"/>
        <v>0.25</v>
      </c>
      <c r="G98" s="3">
        <f t="shared" si="5"/>
        <v>275</v>
      </c>
      <c r="H98" s="3"/>
      <c r="I98" s="3">
        <f t="shared" si="7"/>
        <v>19475</v>
      </c>
    </row>
    <row r="99" spans="1:9" x14ac:dyDescent="0.2">
      <c r="A99" s="3">
        <v>97</v>
      </c>
      <c r="B99" s="9">
        <f t="shared" si="6"/>
        <v>19805</v>
      </c>
      <c r="E99" s="3">
        <f t="shared" si="8"/>
        <v>1100</v>
      </c>
      <c r="F99" s="52">
        <f t="shared" si="9"/>
        <v>0.3</v>
      </c>
      <c r="G99" s="3">
        <f t="shared" si="5"/>
        <v>330</v>
      </c>
      <c r="H99" s="3"/>
      <c r="I99" s="3">
        <f t="shared" si="7"/>
        <v>19805</v>
      </c>
    </row>
    <row r="100" spans="1:9" x14ac:dyDescent="0.2">
      <c r="A100" s="3">
        <v>98</v>
      </c>
      <c r="B100" s="9">
        <f t="shared" si="6"/>
        <v>20190</v>
      </c>
      <c r="E100" s="3">
        <f t="shared" si="8"/>
        <v>1100</v>
      </c>
      <c r="F100" s="52">
        <f t="shared" si="9"/>
        <v>0.35</v>
      </c>
      <c r="G100" s="3">
        <f t="shared" si="5"/>
        <v>385</v>
      </c>
      <c r="H100" s="3"/>
      <c r="I100" s="3">
        <f t="shared" si="7"/>
        <v>20190</v>
      </c>
    </row>
    <row r="101" spans="1:9" x14ac:dyDescent="0.2">
      <c r="A101" s="3">
        <v>99</v>
      </c>
      <c r="B101" s="9">
        <f t="shared" si="6"/>
        <v>20630</v>
      </c>
      <c r="E101" s="3">
        <f t="shared" si="8"/>
        <v>1100</v>
      </c>
      <c r="F101" s="52">
        <f t="shared" si="9"/>
        <v>0.39999999999999997</v>
      </c>
      <c r="G101" s="3">
        <f t="shared" si="5"/>
        <v>439.99999999999994</v>
      </c>
      <c r="H101" s="3"/>
      <c r="I101" s="3">
        <f t="shared" si="7"/>
        <v>20630</v>
      </c>
    </row>
    <row r="102" spans="1:9" x14ac:dyDescent="0.2">
      <c r="A102" s="3">
        <v>100</v>
      </c>
      <c r="B102" s="9">
        <f t="shared" si="6"/>
        <v>21125</v>
      </c>
      <c r="E102" s="3">
        <f t="shared" si="8"/>
        <v>1100</v>
      </c>
      <c r="F102" s="52">
        <f t="shared" si="9"/>
        <v>0.44999999999999996</v>
      </c>
      <c r="G102" s="3">
        <f t="shared" si="5"/>
        <v>494.99999999999994</v>
      </c>
      <c r="H102" s="3"/>
      <c r="I102" s="3">
        <f t="shared" si="7"/>
        <v>21125</v>
      </c>
    </row>
    <row r="103" spans="1:9" x14ac:dyDescent="0.2">
      <c r="A103" s="3">
        <v>101</v>
      </c>
      <c r="B103" s="9">
        <f t="shared" si="6"/>
        <v>22325</v>
      </c>
      <c r="E103" s="3">
        <f t="shared" si="8"/>
        <v>1200</v>
      </c>
      <c r="F103" s="52">
        <f t="shared" si="9"/>
        <v>1</v>
      </c>
      <c r="G103" s="3">
        <f t="shared" si="5"/>
        <v>1200</v>
      </c>
      <c r="H103" s="3"/>
      <c r="I103" s="3">
        <f t="shared" si="7"/>
        <v>22325</v>
      </c>
    </row>
    <row r="104" spans="1:9" x14ac:dyDescent="0.2">
      <c r="A104" s="3">
        <v>102</v>
      </c>
      <c r="B104" s="9">
        <f t="shared" si="6"/>
        <v>22385</v>
      </c>
      <c r="E104" s="3">
        <f t="shared" si="8"/>
        <v>1200</v>
      </c>
      <c r="F104" s="52">
        <f t="shared" si="9"/>
        <v>0.05</v>
      </c>
      <c r="G104" s="3">
        <f t="shared" si="5"/>
        <v>60</v>
      </c>
      <c r="H104" s="3"/>
      <c r="I104" s="3">
        <f t="shared" si="7"/>
        <v>22385</v>
      </c>
    </row>
    <row r="105" spans="1:9" x14ac:dyDescent="0.2">
      <c r="A105" s="3">
        <v>103</v>
      </c>
      <c r="B105" s="9">
        <f t="shared" si="6"/>
        <v>22505</v>
      </c>
      <c r="E105" s="3">
        <f t="shared" si="8"/>
        <v>1200</v>
      </c>
      <c r="F105" s="52">
        <f t="shared" si="9"/>
        <v>0.1</v>
      </c>
      <c r="G105" s="3">
        <f t="shared" si="5"/>
        <v>120</v>
      </c>
      <c r="H105" s="3"/>
      <c r="I105" s="3">
        <f t="shared" si="7"/>
        <v>22505</v>
      </c>
    </row>
    <row r="106" spans="1:9" x14ac:dyDescent="0.2">
      <c r="A106" s="3">
        <v>104</v>
      </c>
      <c r="B106" s="9">
        <f t="shared" si="6"/>
        <v>22685</v>
      </c>
      <c r="E106" s="3">
        <f t="shared" si="8"/>
        <v>1200</v>
      </c>
      <c r="F106" s="52">
        <f t="shared" si="9"/>
        <v>0.15000000000000002</v>
      </c>
      <c r="G106" s="3">
        <f t="shared" si="5"/>
        <v>180.00000000000003</v>
      </c>
      <c r="H106" s="3"/>
      <c r="I106" s="3">
        <f t="shared" si="7"/>
        <v>22685</v>
      </c>
    </row>
    <row r="107" spans="1:9" x14ac:dyDescent="0.2">
      <c r="A107" s="3">
        <v>105</v>
      </c>
      <c r="B107" s="9">
        <f t="shared" si="6"/>
        <v>22925</v>
      </c>
      <c r="E107" s="3">
        <f t="shared" si="8"/>
        <v>1200</v>
      </c>
      <c r="F107" s="52">
        <f t="shared" si="9"/>
        <v>0.2</v>
      </c>
      <c r="G107" s="3">
        <f t="shared" si="5"/>
        <v>240</v>
      </c>
      <c r="H107" s="3"/>
      <c r="I107" s="3">
        <f t="shared" si="7"/>
        <v>22925</v>
      </c>
    </row>
    <row r="108" spans="1:9" x14ac:dyDescent="0.2">
      <c r="A108" s="3">
        <v>106</v>
      </c>
      <c r="B108" s="9">
        <f t="shared" si="6"/>
        <v>23225</v>
      </c>
      <c r="E108" s="3">
        <f t="shared" si="8"/>
        <v>1200</v>
      </c>
      <c r="F108" s="52">
        <f t="shared" si="9"/>
        <v>0.25</v>
      </c>
      <c r="G108" s="3">
        <f t="shared" si="5"/>
        <v>300</v>
      </c>
      <c r="H108" s="3"/>
      <c r="I108" s="3">
        <f t="shared" si="7"/>
        <v>23225</v>
      </c>
    </row>
    <row r="109" spans="1:9" x14ac:dyDescent="0.2">
      <c r="A109" s="3">
        <v>107</v>
      </c>
      <c r="B109" s="9">
        <f t="shared" si="6"/>
        <v>23585</v>
      </c>
      <c r="E109" s="3">
        <f t="shared" si="8"/>
        <v>1200</v>
      </c>
      <c r="F109" s="52">
        <f t="shared" si="9"/>
        <v>0.3</v>
      </c>
      <c r="G109" s="3">
        <f t="shared" si="5"/>
        <v>360</v>
      </c>
      <c r="H109" s="3"/>
      <c r="I109" s="3">
        <f t="shared" si="7"/>
        <v>23585</v>
      </c>
    </row>
    <row r="110" spans="1:9" x14ac:dyDescent="0.2">
      <c r="A110" s="3">
        <v>108</v>
      </c>
      <c r="B110" s="9">
        <f t="shared" si="6"/>
        <v>24005</v>
      </c>
      <c r="E110" s="3">
        <f t="shared" si="8"/>
        <v>1200</v>
      </c>
      <c r="F110" s="52">
        <f t="shared" si="9"/>
        <v>0.35</v>
      </c>
      <c r="G110" s="3">
        <f t="shared" si="5"/>
        <v>420</v>
      </c>
      <c r="H110" s="3"/>
      <c r="I110" s="3">
        <f t="shared" si="7"/>
        <v>24005</v>
      </c>
    </row>
    <row r="111" spans="1:9" x14ac:dyDescent="0.2">
      <c r="A111" s="3">
        <v>109</v>
      </c>
      <c r="B111" s="9">
        <f t="shared" si="6"/>
        <v>24485</v>
      </c>
      <c r="E111" s="3">
        <f t="shared" si="8"/>
        <v>1200</v>
      </c>
      <c r="F111" s="52">
        <f t="shared" si="9"/>
        <v>0.39999999999999997</v>
      </c>
      <c r="G111" s="3">
        <f t="shared" si="5"/>
        <v>479.99999999999994</v>
      </c>
      <c r="H111" s="3"/>
      <c r="I111" s="3">
        <f t="shared" si="7"/>
        <v>24485</v>
      </c>
    </row>
    <row r="112" spans="1:9" x14ac:dyDescent="0.2">
      <c r="A112" s="3">
        <v>110</v>
      </c>
      <c r="B112" s="9">
        <f t="shared" si="6"/>
        <v>25025</v>
      </c>
      <c r="E112" s="3">
        <f t="shared" si="8"/>
        <v>1200</v>
      </c>
      <c r="F112" s="52">
        <f t="shared" si="9"/>
        <v>0.44999999999999996</v>
      </c>
      <c r="G112" s="3">
        <f t="shared" si="5"/>
        <v>540</v>
      </c>
      <c r="H112" s="3"/>
      <c r="I112" s="3">
        <f t="shared" si="7"/>
        <v>25025</v>
      </c>
    </row>
    <row r="113" spans="1:9" x14ac:dyDescent="0.2">
      <c r="A113" s="3">
        <v>111</v>
      </c>
      <c r="B113" s="9">
        <f t="shared" si="6"/>
        <v>26325</v>
      </c>
      <c r="E113" s="3">
        <f t="shared" si="8"/>
        <v>1300</v>
      </c>
      <c r="F113" s="52">
        <f t="shared" si="9"/>
        <v>1</v>
      </c>
      <c r="G113" s="3">
        <f t="shared" si="5"/>
        <v>1300</v>
      </c>
      <c r="H113" s="3"/>
      <c r="I113" s="3">
        <f t="shared" si="7"/>
        <v>26325</v>
      </c>
    </row>
    <row r="114" spans="1:9" x14ac:dyDescent="0.2">
      <c r="A114" s="3">
        <v>112</v>
      </c>
      <c r="B114" s="9">
        <f t="shared" si="6"/>
        <v>26390</v>
      </c>
      <c r="E114" s="3">
        <f t="shared" si="8"/>
        <v>1300</v>
      </c>
      <c r="F114" s="52">
        <f t="shared" si="9"/>
        <v>0.05</v>
      </c>
      <c r="G114" s="3">
        <f t="shared" si="5"/>
        <v>65</v>
      </c>
      <c r="H114" s="3"/>
      <c r="I114" s="3">
        <f t="shared" si="7"/>
        <v>26390</v>
      </c>
    </row>
    <row r="115" spans="1:9" x14ac:dyDescent="0.2">
      <c r="A115" s="3">
        <v>113</v>
      </c>
      <c r="B115" s="9">
        <f t="shared" si="6"/>
        <v>26520</v>
      </c>
      <c r="E115" s="3">
        <f t="shared" si="8"/>
        <v>1300</v>
      </c>
      <c r="F115" s="52">
        <f t="shared" si="9"/>
        <v>0.1</v>
      </c>
      <c r="G115" s="3">
        <f t="shared" si="5"/>
        <v>130</v>
      </c>
      <c r="H115" s="3"/>
      <c r="I115" s="3">
        <f t="shared" si="7"/>
        <v>26520</v>
      </c>
    </row>
    <row r="116" spans="1:9" x14ac:dyDescent="0.2">
      <c r="A116" s="3">
        <v>114</v>
      </c>
      <c r="B116" s="9">
        <f t="shared" si="6"/>
        <v>26715</v>
      </c>
      <c r="E116" s="3">
        <f t="shared" si="8"/>
        <v>1300</v>
      </c>
      <c r="F116" s="52">
        <f t="shared" si="9"/>
        <v>0.15000000000000002</v>
      </c>
      <c r="G116" s="3">
        <f t="shared" si="5"/>
        <v>195.00000000000003</v>
      </c>
      <c r="H116" s="3"/>
      <c r="I116" s="3">
        <f t="shared" si="7"/>
        <v>26715</v>
      </c>
    </row>
    <row r="117" spans="1:9" x14ac:dyDescent="0.2">
      <c r="A117" s="3">
        <v>115</v>
      </c>
      <c r="B117" s="9">
        <f t="shared" si="6"/>
        <v>26975</v>
      </c>
      <c r="E117" s="3">
        <f t="shared" si="8"/>
        <v>1300</v>
      </c>
      <c r="F117" s="52">
        <f t="shared" si="9"/>
        <v>0.2</v>
      </c>
      <c r="G117" s="3">
        <f t="shared" si="5"/>
        <v>260</v>
      </c>
      <c r="H117" s="3"/>
      <c r="I117" s="3">
        <f t="shared" si="7"/>
        <v>26975</v>
      </c>
    </row>
    <row r="118" spans="1:9" x14ac:dyDescent="0.2">
      <c r="A118" s="3">
        <v>116</v>
      </c>
      <c r="B118" s="9">
        <f t="shared" si="6"/>
        <v>27300</v>
      </c>
      <c r="E118" s="3">
        <f t="shared" si="8"/>
        <v>1300</v>
      </c>
      <c r="F118" s="52">
        <f t="shared" si="9"/>
        <v>0.25</v>
      </c>
      <c r="G118" s="3">
        <f t="shared" si="5"/>
        <v>325</v>
      </c>
      <c r="H118" s="3"/>
      <c r="I118" s="3">
        <f t="shared" si="7"/>
        <v>27300</v>
      </c>
    </row>
    <row r="119" spans="1:9" x14ac:dyDescent="0.2">
      <c r="A119" s="3">
        <v>117</v>
      </c>
      <c r="B119" s="9">
        <f t="shared" si="6"/>
        <v>27690</v>
      </c>
      <c r="E119" s="3">
        <f t="shared" si="8"/>
        <v>1300</v>
      </c>
      <c r="F119" s="52">
        <f t="shared" si="9"/>
        <v>0.3</v>
      </c>
      <c r="G119" s="3">
        <f t="shared" si="5"/>
        <v>390</v>
      </c>
      <c r="H119" s="3"/>
      <c r="I119" s="3">
        <f t="shared" si="7"/>
        <v>27690</v>
      </c>
    </row>
    <row r="120" spans="1:9" x14ac:dyDescent="0.2">
      <c r="A120" s="3">
        <v>118</v>
      </c>
      <c r="B120" s="9">
        <f t="shared" si="6"/>
        <v>28145</v>
      </c>
      <c r="E120" s="3">
        <f t="shared" si="8"/>
        <v>1300</v>
      </c>
      <c r="F120" s="52">
        <f t="shared" si="9"/>
        <v>0.35</v>
      </c>
      <c r="G120" s="3">
        <f t="shared" si="5"/>
        <v>454.99999999999994</v>
      </c>
      <c r="H120" s="3"/>
      <c r="I120" s="3">
        <f t="shared" si="7"/>
        <v>28145</v>
      </c>
    </row>
    <row r="121" spans="1:9" x14ac:dyDescent="0.2">
      <c r="A121" s="3">
        <v>119</v>
      </c>
      <c r="B121" s="9">
        <f t="shared" si="6"/>
        <v>28665</v>
      </c>
      <c r="E121" s="3">
        <f t="shared" si="8"/>
        <v>1300</v>
      </c>
      <c r="F121" s="52">
        <f t="shared" si="9"/>
        <v>0.39999999999999997</v>
      </c>
      <c r="G121" s="3">
        <f t="shared" si="5"/>
        <v>520</v>
      </c>
      <c r="H121" s="3"/>
      <c r="I121" s="3">
        <f t="shared" si="7"/>
        <v>28665</v>
      </c>
    </row>
    <row r="122" spans="1:9" x14ac:dyDescent="0.2">
      <c r="A122" s="3">
        <v>120</v>
      </c>
      <c r="B122" s="9">
        <f t="shared" si="6"/>
        <v>29250</v>
      </c>
      <c r="E122" s="3">
        <f t="shared" si="8"/>
        <v>1300</v>
      </c>
      <c r="F122" s="52">
        <f t="shared" si="9"/>
        <v>0.44999999999999996</v>
      </c>
      <c r="G122" s="3">
        <f t="shared" si="5"/>
        <v>584.99999999999989</v>
      </c>
      <c r="H122" s="3"/>
      <c r="I122" s="3">
        <f t="shared" si="7"/>
        <v>29250</v>
      </c>
    </row>
    <row r="123" spans="1:9" x14ac:dyDescent="0.2">
      <c r="A123" s="3">
        <v>121</v>
      </c>
      <c r="B123" s="9">
        <f t="shared" si="6"/>
        <v>30650</v>
      </c>
      <c r="E123" s="3">
        <f t="shared" si="8"/>
        <v>1400</v>
      </c>
      <c r="F123" s="52">
        <f t="shared" si="9"/>
        <v>1</v>
      </c>
      <c r="G123" s="3">
        <f t="shared" si="5"/>
        <v>1400</v>
      </c>
      <c r="H123" s="3"/>
      <c r="I123" s="3">
        <f t="shared" si="7"/>
        <v>30650</v>
      </c>
    </row>
    <row r="124" spans="1:9" x14ac:dyDescent="0.2">
      <c r="A124" s="3">
        <v>122</v>
      </c>
      <c r="B124" s="9">
        <f t="shared" si="6"/>
        <v>30720</v>
      </c>
      <c r="E124" s="3">
        <f t="shared" si="8"/>
        <v>1400</v>
      </c>
      <c r="F124" s="52">
        <f t="shared" si="9"/>
        <v>0.05</v>
      </c>
      <c r="G124" s="3">
        <f t="shared" si="5"/>
        <v>70</v>
      </c>
      <c r="H124" s="3"/>
      <c r="I124" s="3">
        <f t="shared" si="7"/>
        <v>30720</v>
      </c>
    </row>
    <row r="125" spans="1:9" x14ac:dyDescent="0.2">
      <c r="A125" s="3">
        <v>123</v>
      </c>
      <c r="B125" s="9">
        <f t="shared" si="6"/>
        <v>30860</v>
      </c>
      <c r="E125" s="3">
        <f t="shared" si="8"/>
        <v>1400</v>
      </c>
      <c r="F125" s="52">
        <f t="shared" si="9"/>
        <v>0.1</v>
      </c>
      <c r="G125" s="3">
        <f t="shared" si="5"/>
        <v>140</v>
      </c>
      <c r="H125" s="3"/>
      <c r="I125" s="3">
        <f t="shared" si="7"/>
        <v>30860</v>
      </c>
    </row>
    <row r="126" spans="1:9" x14ac:dyDescent="0.2">
      <c r="A126" s="3">
        <v>124</v>
      </c>
      <c r="B126" s="9">
        <f t="shared" si="6"/>
        <v>31070</v>
      </c>
      <c r="E126" s="3">
        <f t="shared" si="8"/>
        <v>1400</v>
      </c>
      <c r="F126" s="52">
        <f t="shared" si="9"/>
        <v>0.15000000000000002</v>
      </c>
      <c r="G126" s="3">
        <f t="shared" si="5"/>
        <v>210.00000000000003</v>
      </c>
      <c r="H126" s="3"/>
      <c r="I126" s="3">
        <f t="shared" si="7"/>
        <v>31070</v>
      </c>
    </row>
    <row r="127" spans="1:9" x14ac:dyDescent="0.2">
      <c r="A127" s="3">
        <v>125</v>
      </c>
      <c r="B127" s="9">
        <f t="shared" si="6"/>
        <v>31350</v>
      </c>
      <c r="E127" s="3">
        <f t="shared" si="8"/>
        <v>1400</v>
      </c>
      <c r="F127" s="52">
        <f t="shared" si="9"/>
        <v>0.2</v>
      </c>
      <c r="G127" s="3">
        <f t="shared" si="5"/>
        <v>280</v>
      </c>
      <c r="H127" s="3"/>
      <c r="I127" s="3">
        <f t="shared" si="7"/>
        <v>31350</v>
      </c>
    </row>
    <row r="128" spans="1:9" x14ac:dyDescent="0.2">
      <c r="A128" s="3">
        <v>126</v>
      </c>
      <c r="B128" s="9">
        <f t="shared" si="6"/>
        <v>31700</v>
      </c>
      <c r="E128" s="3">
        <f t="shared" si="8"/>
        <v>1400</v>
      </c>
      <c r="F128" s="52">
        <f t="shared" si="9"/>
        <v>0.25</v>
      </c>
      <c r="G128" s="3">
        <f t="shared" si="5"/>
        <v>350</v>
      </c>
      <c r="H128" s="3"/>
      <c r="I128" s="3">
        <f t="shared" si="7"/>
        <v>31700</v>
      </c>
    </row>
    <row r="129" spans="1:9" x14ac:dyDescent="0.2">
      <c r="A129" s="3">
        <v>127</v>
      </c>
      <c r="B129" s="9">
        <f t="shared" si="6"/>
        <v>32120</v>
      </c>
      <c r="E129" s="3">
        <f t="shared" si="8"/>
        <v>1400</v>
      </c>
      <c r="F129" s="52">
        <f t="shared" si="9"/>
        <v>0.3</v>
      </c>
      <c r="G129" s="3">
        <f t="shared" si="5"/>
        <v>420</v>
      </c>
      <c r="H129" s="3"/>
      <c r="I129" s="3">
        <f t="shared" si="7"/>
        <v>32120</v>
      </c>
    </row>
    <row r="130" spans="1:9" x14ac:dyDescent="0.2">
      <c r="A130" s="3">
        <v>128</v>
      </c>
      <c r="B130" s="9">
        <f t="shared" si="6"/>
        <v>32610</v>
      </c>
      <c r="E130" s="3">
        <f t="shared" si="8"/>
        <v>1400</v>
      </c>
      <c r="F130" s="52">
        <f t="shared" si="9"/>
        <v>0.35</v>
      </c>
      <c r="G130" s="3">
        <f t="shared" si="5"/>
        <v>489.99999999999994</v>
      </c>
      <c r="H130" s="3"/>
      <c r="I130" s="3">
        <f t="shared" si="7"/>
        <v>32610</v>
      </c>
    </row>
    <row r="131" spans="1:9" x14ac:dyDescent="0.2">
      <c r="A131" s="3">
        <v>129</v>
      </c>
      <c r="B131" s="9">
        <f t="shared" si="6"/>
        <v>33170</v>
      </c>
      <c r="E131" s="3">
        <f t="shared" si="8"/>
        <v>1400</v>
      </c>
      <c r="F131" s="52">
        <f t="shared" si="9"/>
        <v>0.39999999999999997</v>
      </c>
      <c r="G131" s="3">
        <f t="shared" ref="G131:G194" si="10">E131*F131</f>
        <v>560</v>
      </c>
      <c r="H131" s="3"/>
      <c r="I131" s="3">
        <f t="shared" si="7"/>
        <v>33170</v>
      </c>
    </row>
    <row r="132" spans="1:9" x14ac:dyDescent="0.2">
      <c r="A132" s="3">
        <v>130</v>
      </c>
      <c r="B132" s="9">
        <f t="shared" ref="B132:B195" si="11">I132</f>
        <v>33800</v>
      </c>
      <c r="E132" s="3">
        <f t="shared" si="8"/>
        <v>1400</v>
      </c>
      <c r="F132" s="52">
        <f t="shared" si="9"/>
        <v>0.44999999999999996</v>
      </c>
      <c r="G132" s="3">
        <f t="shared" si="10"/>
        <v>629.99999999999989</v>
      </c>
      <c r="H132" s="3"/>
      <c r="I132" s="3">
        <f t="shared" si="7"/>
        <v>33800</v>
      </c>
    </row>
    <row r="133" spans="1:9" x14ac:dyDescent="0.2">
      <c r="A133" s="3">
        <v>131</v>
      </c>
      <c r="B133" s="9">
        <f t="shared" si="11"/>
        <v>35300</v>
      </c>
      <c r="E133" s="3">
        <f t="shared" si="8"/>
        <v>1500</v>
      </c>
      <c r="F133" s="52">
        <f t="shared" si="9"/>
        <v>1</v>
      </c>
      <c r="G133" s="3">
        <f t="shared" si="10"/>
        <v>1500</v>
      </c>
      <c r="H133" s="3"/>
      <c r="I133" s="3">
        <f t="shared" ref="I133:I196" si="12">I132+G133</f>
        <v>35300</v>
      </c>
    </row>
    <row r="134" spans="1:9" x14ac:dyDescent="0.2">
      <c r="A134" s="3">
        <v>132</v>
      </c>
      <c r="B134" s="9">
        <f t="shared" si="11"/>
        <v>35375</v>
      </c>
      <c r="E134" s="3">
        <f t="shared" si="8"/>
        <v>1500</v>
      </c>
      <c r="F134" s="52">
        <f t="shared" si="9"/>
        <v>0.05</v>
      </c>
      <c r="G134" s="3">
        <f t="shared" si="10"/>
        <v>75</v>
      </c>
      <c r="H134" s="3"/>
      <c r="I134" s="3">
        <f t="shared" si="12"/>
        <v>35375</v>
      </c>
    </row>
    <row r="135" spans="1:9" x14ac:dyDescent="0.2">
      <c r="A135" s="3">
        <v>133</v>
      </c>
      <c r="B135" s="9">
        <f t="shared" si="11"/>
        <v>35525</v>
      </c>
      <c r="E135" s="3">
        <f t="shared" si="8"/>
        <v>1500</v>
      </c>
      <c r="F135" s="52">
        <f t="shared" si="9"/>
        <v>0.1</v>
      </c>
      <c r="G135" s="3">
        <f t="shared" si="10"/>
        <v>150</v>
      </c>
      <c r="H135" s="3"/>
      <c r="I135" s="3">
        <f t="shared" si="12"/>
        <v>35525</v>
      </c>
    </row>
    <row r="136" spans="1:9" x14ac:dyDescent="0.2">
      <c r="A136" s="3">
        <v>134</v>
      </c>
      <c r="B136" s="9">
        <f t="shared" si="11"/>
        <v>35750</v>
      </c>
      <c r="E136" s="3">
        <f t="shared" si="8"/>
        <v>1500</v>
      </c>
      <c r="F136" s="52">
        <f t="shared" si="9"/>
        <v>0.15000000000000002</v>
      </c>
      <c r="G136" s="3">
        <f t="shared" si="10"/>
        <v>225.00000000000003</v>
      </c>
      <c r="H136" s="3"/>
      <c r="I136" s="3">
        <f t="shared" si="12"/>
        <v>35750</v>
      </c>
    </row>
    <row r="137" spans="1:9" x14ac:dyDescent="0.2">
      <c r="A137" s="3">
        <v>135</v>
      </c>
      <c r="B137" s="9">
        <f t="shared" si="11"/>
        <v>36050</v>
      </c>
      <c r="E137" s="3">
        <f t="shared" si="8"/>
        <v>1500</v>
      </c>
      <c r="F137" s="52">
        <f t="shared" si="9"/>
        <v>0.2</v>
      </c>
      <c r="G137" s="3">
        <f t="shared" si="10"/>
        <v>300</v>
      </c>
      <c r="H137" s="3"/>
      <c r="I137" s="3">
        <f t="shared" si="12"/>
        <v>36050</v>
      </c>
    </row>
    <row r="138" spans="1:9" x14ac:dyDescent="0.2">
      <c r="A138" s="3">
        <v>136</v>
      </c>
      <c r="B138" s="9">
        <f t="shared" si="11"/>
        <v>36425</v>
      </c>
      <c r="E138" s="3">
        <f t="shared" si="8"/>
        <v>1500</v>
      </c>
      <c r="F138" s="52">
        <f t="shared" si="9"/>
        <v>0.25</v>
      </c>
      <c r="G138" s="3">
        <f t="shared" si="10"/>
        <v>375</v>
      </c>
      <c r="H138" s="3"/>
      <c r="I138" s="3">
        <f t="shared" si="12"/>
        <v>36425</v>
      </c>
    </row>
    <row r="139" spans="1:9" x14ac:dyDescent="0.2">
      <c r="A139" s="3">
        <v>137</v>
      </c>
      <c r="B139" s="9">
        <f t="shared" si="11"/>
        <v>36875</v>
      </c>
      <c r="E139" s="3">
        <f t="shared" si="8"/>
        <v>1500</v>
      </c>
      <c r="F139" s="52">
        <f t="shared" si="9"/>
        <v>0.3</v>
      </c>
      <c r="G139" s="3">
        <f t="shared" si="10"/>
        <v>450</v>
      </c>
      <c r="H139" s="3"/>
      <c r="I139" s="3">
        <f t="shared" si="12"/>
        <v>36875</v>
      </c>
    </row>
    <row r="140" spans="1:9" x14ac:dyDescent="0.2">
      <c r="A140" s="3">
        <v>138</v>
      </c>
      <c r="B140" s="9">
        <f t="shared" si="11"/>
        <v>37400</v>
      </c>
      <c r="E140" s="3">
        <f t="shared" si="8"/>
        <v>1500</v>
      </c>
      <c r="F140" s="52">
        <f t="shared" si="9"/>
        <v>0.35</v>
      </c>
      <c r="G140" s="3">
        <f t="shared" si="10"/>
        <v>525</v>
      </c>
      <c r="H140" s="3"/>
      <c r="I140" s="3">
        <f t="shared" si="12"/>
        <v>37400</v>
      </c>
    </row>
    <row r="141" spans="1:9" x14ac:dyDescent="0.2">
      <c r="A141" s="3">
        <v>139</v>
      </c>
      <c r="B141" s="9">
        <f t="shared" si="11"/>
        <v>38000</v>
      </c>
      <c r="E141" s="3">
        <f t="shared" si="8"/>
        <v>1500</v>
      </c>
      <c r="F141" s="52">
        <f t="shared" si="9"/>
        <v>0.39999999999999997</v>
      </c>
      <c r="G141" s="3">
        <f t="shared" si="10"/>
        <v>600</v>
      </c>
      <c r="H141" s="3"/>
      <c r="I141" s="3">
        <f t="shared" si="12"/>
        <v>38000</v>
      </c>
    </row>
    <row r="142" spans="1:9" x14ac:dyDescent="0.2">
      <c r="A142" s="3">
        <v>140</v>
      </c>
      <c r="B142" s="9">
        <f t="shared" si="11"/>
        <v>38675</v>
      </c>
      <c r="E142" s="3">
        <f t="shared" ref="E142:E203" si="13">E132+100</f>
        <v>1500</v>
      </c>
      <c r="F142" s="52">
        <f t="shared" ref="F142:F203" si="14">F132</f>
        <v>0.44999999999999996</v>
      </c>
      <c r="G142" s="3">
        <f t="shared" si="10"/>
        <v>674.99999999999989</v>
      </c>
      <c r="H142" s="3"/>
      <c r="I142" s="3">
        <f t="shared" si="12"/>
        <v>38675</v>
      </c>
    </row>
    <row r="143" spans="1:9" x14ac:dyDescent="0.2">
      <c r="A143" s="3">
        <v>141</v>
      </c>
      <c r="B143" s="9">
        <f t="shared" si="11"/>
        <v>40275</v>
      </c>
      <c r="E143" s="3">
        <f t="shared" si="13"/>
        <v>1600</v>
      </c>
      <c r="F143" s="52">
        <f t="shared" si="14"/>
        <v>1</v>
      </c>
      <c r="G143" s="3">
        <f t="shared" si="10"/>
        <v>1600</v>
      </c>
      <c r="H143" s="3"/>
      <c r="I143" s="3">
        <f t="shared" si="12"/>
        <v>40275</v>
      </c>
    </row>
    <row r="144" spans="1:9" x14ac:dyDescent="0.2">
      <c r="A144" s="3">
        <v>142</v>
      </c>
      <c r="B144" s="9">
        <f t="shared" si="11"/>
        <v>40355</v>
      </c>
      <c r="E144" s="3">
        <f t="shared" si="13"/>
        <v>1600</v>
      </c>
      <c r="F144" s="52">
        <f t="shared" si="14"/>
        <v>0.05</v>
      </c>
      <c r="G144" s="3">
        <f t="shared" si="10"/>
        <v>80</v>
      </c>
      <c r="H144" s="3"/>
      <c r="I144" s="3">
        <f t="shared" si="12"/>
        <v>40355</v>
      </c>
    </row>
    <row r="145" spans="1:9" x14ac:dyDescent="0.2">
      <c r="A145" s="3">
        <v>143</v>
      </c>
      <c r="B145" s="9">
        <f t="shared" si="11"/>
        <v>40515</v>
      </c>
      <c r="E145" s="3">
        <f t="shared" si="13"/>
        <v>1600</v>
      </c>
      <c r="F145" s="52">
        <f t="shared" si="14"/>
        <v>0.1</v>
      </c>
      <c r="G145" s="3">
        <f t="shared" si="10"/>
        <v>160</v>
      </c>
      <c r="H145" s="3"/>
      <c r="I145" s="3">
        <f t="shared" si="12"/>
        <v>40515</v>
      </c>
    </row>
    <row r="146" spans="1:9" x14ac:dyDescent="0.2">
      <c r="A146" s="3">
        <v>144</v>
      </c>
      <c r="B146" s="9">
        <f t="shared" si="11"/>
        <v>40755</v>
      </c>
      <c r="E146" s="3">
        <f t="shared" si="13"/>
        <v>1600</v>
      </c>
      <c r="F146" s="52">
        <f t="shared" si="14"/>
        <v>0.15000000000000002</v>
      </c>
      <c r="G146" s="3">
        <f t="shared" si="10"/>
        <v>240.00000000000003</v>
      </c>
      <c r="H146" s="3"/>
      <c r="I146" s="3">
        <f t="shared" si="12"/>
        <v>40755</v>
      </c>
    </row>
    <row r="147" spans="1:9" x14ac:dyDescent="0.2">
      <c r="A147" s="3">
        <v>145</v>
      </c>
      <c r="B147" s="9">
        <f t="shared" si="11"/>
        <v>41075</v>
      </c>
      <c r="E147" s="3">
        <f t="shared" si="13"/>
        <v>1600</v>
      </c>
      <c r="F147" s="52">
        <f t="shared" si="14"/>
        <v>0.2</v>
      </c>
      <c r="G147" s="3">
        <f t="shared" si="10"/>
        <v>320</v>
      </c>
      <c r="H147" s="3"/>
      <c r="I147" s="3">
        <f t="shared" si="12"/>
        <v>41075</v>
      </c>
    </row>
    <row r="148" spans="1:9" x14ac:dyDescent="0.2">
      <c r="A148" s="3">
        <v>146</v>
      </c>
      <c r="B148" s="9">
        <f t="shared" si="11"/>
        <v>41475</v>
      </c>
      <c r="E148" s="3">
        <f t="shared" si="13"/>
        <v>1600</v>
      </c>
      <c r="F148" s="52">
        <f t="shared" si="14"/>
        <v>0.25</v>
      </c>
      <c r="G148" s="3">
        <f t="shared" si="10"/>
        <v>400</v>
      </c>
      <c r="H148" s="3"/>
      <c r="I148" s="3">
        <f t="shared" si="12"/>
        <v>41475</v>
      </c>
    </row>
    <row r="149" spans="1:9" x14ac:dyDescent="0.2">
      <c r="A149" s="3">
        <v>147</v>
      </c>
      <c r="B149" s="9">
        <f t="shared" si="11"/>
        <v>41955</v>
      </c>
      <c r="E149" s="3">
        <f t="shared" si="13"/>
        <v>1600</v>
      </c>
      <c r="F149" s="52">
        <f t="shared" si="14"/>
        <v>0.3</v>
      </c>
      <c r="G149" s="3">
        <f t="shared" si="10"/>
        <v>480</v>
      </c>
      <c r="H149" s="3"/>
      <c r="I149" s="3">
        <f t="shared" si="12"/>
        <v>41955</v>
      </c>
    </row>
    <row r="150" spans="1:9" x14ac:dyDescent="0.2">
      <c r="A150" s="3">
        <v>148</v>
      </c>
      <c r="B150" s="9">
        <f t="shared" si="11"/>
        <v>42515</v>
      </c>
      <c r="E150" s="3">
        <f t="shared" si="13"/>
        <v>1600</v>
      </c>
      <c r="F150" s="52">
        <f t="shared" si="14"/>
        <v>0.35</v>
      </c>
      <c r="G150" s="3">
        <f t="shared" si="10"/>
        <v>560</v>
      </c>
      <c r="H150" s="3"/>
      <c r="I150" s="3">
        <f t="shared" si="12"/>
        <v>42515</v>
      </c>
    </row>
    <row r="151" spans="1:9" x14ac:dyDescent="0.2">
      <c r="A151" s="3">
        <v>149</v>
      </c>
      <c r="B151" s="9">
        <f t="shared" si="11"/>
        <v>43155</v>
      </c>
      <c r="E151" s="3">
        <f t="shared" si="13"/>
        <v>1600</v>
      </c>
      <c r="F151" s="52">
        <f t="shared" si="14"/>
        <v>0.39999999999999997</v>
      </c>
      <c r="G151" s="3">
        <f t="shared" si="10"/>
        <v>640</v>
      </c>
      <c r="H151" s="3"/>
      <c r="I151" s="3">
        <f t="shared" si="12"/>
        <v>43155</v>
      </c>
    </row>
    <row r="152" spans="1:9" x14ac:dyDescent="0.2">
      <c r="A152" s="3">
        <v>150</v>
      </c>
      <c r="B152" s="9">
        <f t="shared" si="11"/>
        <v>43875</v>
      </c>
      <c r="E152" s="3">
        <f t="shared" si="13"/>
        <v>1600</v>
      </c>
      <c r="F152" s="52">
        <f t="shared" si="14"/>
        <v>0.44999999999999996</v>
      </c>
      <c r="G152" s="3">
        <f t="shared" si="10"/>
        <v>719.99999999999989</v>
      </c>
      <c r="H152" s="3"/>
      <c r="I152" s="3">
        <f t="shared" si="12"/>
        <v>43875</v>
      </c>
    </row>
    <row r="153" spans="1:9" x14ac:dyDescent="0.2">
      <c r="A153" s="3">
        <v>151</v>
      </c>
      <c r="B153" s="9">
        <f t="shared" si="11"/>
        <v>45575</v>
      </c>
      <c r="E153" s="3">
        <f t="shared" si="13"/>
        <v>1700</v>
      </c>
      <c r="F153" s="52">
        <f t="shared" si="14"/>
        <v>1</v>
      </c>
      <c r="G153" s="3">
        <f t="shared" si="10"/>
        <v>1700</v>
      </c>
      <c r="H153" s="3"/>
      <c r="I153" s="3">
        <f t="shared" si="12"/>
        <v>45575</v>
      </c>
    </row>
    <row r="154" spans="1:9" x14ac:dyDescent="0.2">
      <c r="A154" s="3">
        <v>152</v>
      </c>
      <c r="B154" s="9">
        <f t="shared" si="11"/>
        <v>45660</v>
      </c>
      <c r="E154" s="3">
        <f t="shared" si="13"/>
        <v>1700</v>
      </c>
      <c r="F154" s="52">
        <f t="shared" si="14"/>
        <v>0.05</v>
      </c>
      <c r="G154" s="3">
        <f t="shared" si="10"/>
        <v>85</v>
      </c>
      <c r="H154" s="3"/>
      <c r="I154" s="3">
        <f t="shared" si="12"/>
        <v>45660</v>
      </c>
    </row>
    <row r="155" spans="1:9" x14ac:dyDescent="0.2">
      <c r="A155" s="3">
        <v>153</v>
      </c>
      <c r="B155" s="9">
        <f t="shared" si="11"/>
        <v>45830</v>
      </c>
      <c r="E155" s="3">
        <f t="shared" si="13"/>
        <v>1700</v>
      </c>
      <c r="F155" s="52">
        <f t="shared" si="14"/>
        <v>0.1</v>
      </c>
      <c r="G155" s="3">
        <f t="shared" si="10"/>
        <v>170</v>
      </c>
      <c r="H155" s="3"/>
      <c r="I155" s="3">
        <f t="shared" si="12"/>
        <v>45830</v>
      </c>
    </row>
    <row r="156" spans="1:9" x14ac:dyDescent="0.2">
      <c r="A156" s="3">
        <v>154</v>
      </c>
      <c r="B156" s="9">
        <f t="shared" si="11"/>
        <v>46085</v>
      </c>
      <c r="E156" s="3">
        <f t="shared" si="13"/>
        <v>1700</v>
      </c>
      <c r="F156" s="52">
        <f t="shared" si="14"/>
        <v>0.15000000000000002</v>
      </c>
      <c r="G156" s="3">
        <f t="shared" si="10"/>
        <v>255.00000000000003</v>
      </c>
      <c r="H156" s="3"/>
      <c r="I156" s="3">
        <f t="shared" si="12"/>
        <v>46085</v>
      </c>
    </row>
    <row r="157" spans="1:9" x14ac:dyDescent="0.2">
      <c r="A157" s="3">
        <v>155</v>
      </c>
      <c r="B157" s="9">
        <f t="shared" si="11"/>
        <v>46425</v>
      </c>
      <c r="E157" s="3">
        <f t="shared" si="13"/>
        <v>1700</v>
      </c>
      <c r="F157" s="52">
        <f t="shared" si="14"/>
        <v>0.2</v>
      </c>
      <c r="G157" s="3">
        <f t="shared" si="10"/>
        <v>340</v>
      </c>
      <c r="H157" s="3"/>
      <c r="I157" s="3">
        <f t="shared" si="12"/>
        <v>46425</v>
      </c>
    </row>
    <row r="158" spans="1:9" x14ac:dyDescent="0.2">
      <c r="A158" s="3">
        <v>156</v>
      </c>
      <c r="B158" s="9">
        <f t="shared" si="11"/>
        <v>46850</v>
      </c>
      <c r="E158" s="3">
        <f t="shared" si="13"/>
        <v>1700</v>
      </c>
      <c r="F158" s="52">
        <f t="shared" si="14"/>
        <v>0.25</v>
      </c>
      <c r="G158" s="3">
        <f t="shared" si="10"/>
        <v>425</v>
      </c>
      <c r="H158" s="3"/>
      <c r="I158" s="3">
        <f t="shared" si="12"/>
        <v>46850</v>
      </c>
    </row>
    <row r="159" spans="1:9" x14ac:dyDescent="0.2">
      <c r="A159" s="3">
        <v>157</v>
      </c>
      <c r="B159" s="9">
        <f t="shared" si="11"/>
        <v>47360</v>
      </c>
      <c r="E159" s="3">
        <f t="shared" si="13"/>
        <v>1700</v>
      </c>
      <c r="F159" s="52">
        <f t="shared" si="14"/>
        <v>0.3</v>
      </c>
      <c r="G159" s="3">
        <f t="shared" si="10"/>
        <v>510</v>
      </c>
      <c r="H159" s="3"/>
      <c r="I159" s="3">
        <f t="shared" si="12"/>
        <v>47360</v>
      </c>
    </row>
    <row r="160" spans="1:9" x14ac:dyDescent="0.2">
      <c r="A160" s="3">
        <v>158</v>
      </c>
      <c r="B160" s="9">
        <f t="shared" si="11"/>
        <v>47955</v>
      </c>
      <c r="E160" s="3">
        <f t="shared" si="13"/>
        <v>1700</v>
      </c>
      <c r="F160" s="52">
        <f t="shared" si="14"/>
        <v>0.35</v>
      </c>
      <c r="G160" s="3">
        <f t="shared" si="10"/>
        <v>595</v>
      </c>
      <c r="H160" s="3"/>
      <c r="I160" s="3">
        <f t="shared" si="12"/>
        <v>47955</v>
      </c>
    </row>
    <row r="161" spans="1:9" x14ac:dyDescent="0.2">
      <c r="A161" s="3">
        <v>159</v>
      </c>
      <c r="B161" s="9">
        <f t="shared" si="11"/>
        <v>48635</v>
      </c>
      <c r="E161" s="3">
        <f t="shared" si="13"/>
        <v>1700</v>
      </c>
      <c r="F161" s="52">
        <f t="shared" si="14"/>
        <v>0.39999999999999997</v>
      </c>
      <c r="G161" s="3">
        <f t="shared" si="10"/>
        <v>680</v>
      </c>
      <c r="H161" s="3"/>
      <c r="I161" s="3">
        <f t="shared" si="12"/>
        <v>48635</v>
      </c>
    </row>
    <row r="162" spans="1:9" x14ac:dyDescent="0.2">
      <c r="A162" s="3">
        <v>160</v>
      </c>
      <c r="B162" s="9">
        <f t="shared" si="11"/>
        <v>49400</v>
      </c>
      <c r="E162" s="3">
        <f t="shared" si="13"/>
        <v>1700</v>
      </c>
      <c r="F162" s="52">
        <f t="shared" si="14"/>
        <v>0.44999999999999996</v>
      </c>
      <c r="G162" s="3">
        <f t="shared" si="10"/>
        <v>764.99999999999989</v>
      </c>
      <c r="H162" s="3"/>
      <c r="I162" s="3">
        <f t="shared" si="12"/>
        <v>49400</v>
      </c>
    </row>
    <row r="163" spans="1:9" x14ac:dyDescent="0.2">
      <c r="A163" s="3">
        <v>161</v>
      </c>
      <c r="B163" s="9">
        <f t="shared" si="11"/>
        <v>51200</v>
      </c>
      <c r="E163" s="3">
        <f t="shared" si="13"/>
        <v>1800</v>
      </c>
      <c r="F163" s="52">
        <f t="shared" si="14"/>
        <v>1</v>
      </c>
      <c r="G163" s="3">
        <f t="shared" si="10"/>
        <v>1800</v>
      </c>
      <c r="H163" s="3"/>
      <c r="I163" s="3">
        <f t="shared" si="12"/>
        <v>51200</v>
      </c>
    </row>
    <row r="164" spans="1:9" x14ac:dyDescent="0.2">
      <c r="A164" s="3">
        <v>162</v>
      </c>
      <c r="B164" s="9">
        <f t="shared" si="11"/>
        <v>51290</v>
      </c>
      <c r="E164" s="3">
        <f t="shared" si="13"/>
        <v>1800</v>
      </c>
      <c r="F164" s="52">
        <f t="shared" si="14"/>
        <v>0.05</v>
      </c>
      <c r="G164" s="3">
        <f t="shared" si="10"/>
        <v>90</v>
      </c>
      <c r="H164" s="3"/>
      <c r="I164" s="3">
        <f t="shared" si="12"/>
        <v>51290</v>
      </c>
    </row>
    <row r="165" spans="1:9" x14ac:dyDescent="0.2">
      <c r="A165" s="3">
        <v>163</v>
      </c>
      <c r="B165" s="9">
        <f t="shared" si="11"/>
        <v>51470</v>
      </c>
      <c r="E165" s="3">
        <f t="shared" si="13"/>
        <v>1800</v>
      </c>
      <c r="F165" s="52">
        <f t="shared" si="14"/>
        <v>0.1</v>
      </c>
      <c r="G165" s="3">
        <f t="shared" si="10"/>
        <v>180</v>
      </c>
      <c r="H165" s="3"/>
      <c r="I165" s="3">
        <f t="shared" si="12"/>
        <v>51470</v>
      </c>
    </row>
    <row r="166" spans="1:9" x14ac:dyDescent="0.2">
      <c r="A166" s="3">
        <v>164</v>
      </c>
      <c r="B166" s="9">
        <f t="shared" si="11"/>
        <v>51740</v>
      </c>
      <c r="E166" s="3">
        <f t="shared" si="13"/>
        <v>1800</v>
      </c>
      <c r="F166" s="52">
        <f t="shared" si="14"/>
        <v>0.15000000000000002</v>
      </c>
      <c r="G166" s="3">
        <f t="shared" si="10"/>
        <v>270.00000000000006</v>
      </c>
      <c r="H166" s="3"/>
      <c r="I166" s="3">
        <f t="shared" si="12"/>
        <v>51740</v>
      </c>
    </row>
    <row r="167" spans="1:9" x14ac:dyDescent="0.2">
      <c r="A167" s="3">
        <v>165</v>
      </c>
      <c r="B167" s="9">
        <f t="shared" si="11"/>
        <v>52100</v>
      </c>
      <c r="E167" s="3">
        <f t="shared" si="13"/>
        <v>1800</v>
      </c>
      <c r="F167" s="52">
        <f t="shared" si="14"/>
        <v>0.2</v>
      </c>
      <c r="G167" s="3">
        <f t="shared" si="10"/>
        <v>360</v>
      </c>
      <c r="H167" s="3"/>
      <c r="I167" s="3">
        <f t="shared" si="12"/>
        <v>52100</v>
      </c>
    </row>
    <row r="168" spans="1:9" x14ac:dyDescent="0.2">
      <c r="A168" s="3">
        <v>166</v>
      </c>
      <c r="B168" s="9">
        <f t="shared" si="11"/>
        <v>52550</v>
      </c>
      <c r="E168" s="3">
        <f t="shared" si="13"/>
        <v>1800</v>
      </c>
      <c r="F168" s="52">
        <f t="shared" si="14"/>
        <v>0.25</v>
      </c>
      <c r="G168" s="3">
        <f t="shared" si="10"/>
        <v>450</v>
      </c>
      <c r="H168" s="3"/>
      <c r="I168" s="3">
        <f t="shared" si="12"/>
        <v>52550</v>
      </c>
    </row>
    <row r="169" spans="1:9" x14ac:dyDescent="0.2">
      <c r="A169" s="3">
        <v>167</v>
      </c>
      <c r="B169" s="9">
        <f t="shared" si="11"/>
        <v>53090</v>
      </c>
      <c r="E169" s="3">
        <f t="shared" si="13"/>
        <v>1800</v>
      </c>
      <c r="F169" s="52">
        <f t="shared" si="14"/>
        <v>0.3</v>
      </c>
      <c r="G169" s="3">
        <f t="shared" si="10"/>
        <v>540</v>
      </c>
      <c r="H169" s="3"/>
      <c r="I169" s="3">
        <f t="shared" si="12"/>
        <v>53090</v>
      </c>
    </row>
    <row r="170" spans="1:9" x14ac:dyDescent="0.2">
      <c r="A170" s="3">
        <v>168</v>
      </c>
      <c r="B170" s="9">
        <f t="shared" si="11"/>
        <v>53720</v>
      </c>
      <c r="E170" s="3">
        <f t="shared" si="13"/>
        <v>1800</v>
      </c>
      <c r="F170" s="52">
        <f t="shared" si="14"/>
        <v>0.35</v>
      </c>
      <c r="G170" s="3">
        <f t="shared" si="10"/>
        <v>630</v>
      </c>
      <c r="H170" s="3"/>
      <c r="I170" s="3">
        <f t="shared" si="12"/>
        <v>53720</v>
      </c>
    </row>
    <row r="171" spans="1:9" x14ac:dyDescent="0.2">
      <c r="A171" s="3">
        <v>169</v>
      </c>
      <c r="B171" s="9">
        <f t="shared" si="11"/>
        <v>54440</v>
      </c>
      <c r="E171" s="3">
        <f t="shared" si="13"/>
        <v>1800</v>
      </c>
      <c r="F171" s="52">
        <f t="shared" si="14"/>
        <v>0.39999999999999997</v>
      </c>
      <c r="G171" s="3">
        <f t="shared" si="10"/>
        <v>719.99999999999989</v>
      </c>
      <c r="H171" s="3"/>
      <c r="I171" s="3">
        <f t="shared" si="12"/>
        <v>54440</v>
      </c>
    </row>
    <row r="172" spans="1:9" x14ac:dyDescent="0.2">
      <c r="A172" s="3">
        <v>170</v>
      </c>
      <c r="B172" s="9">
        <f t="shared" si="11"/>
        <v>55250</v>
      </c>
      <c r="E172" s="3">
        <f t="shared" si="13"/>
        <v>1800</v>
      </c>
      <c r="F172" s="52">
        <f t="shared" si="14"/>
        <v>0.44999999999999996</v>
      </c>
      <c r="G172" s="3">
        <f t="shared" si="10"/>
        <v>809.99999999999989</v>
      </c>
      <c r="H172" s="3"/>
      <c r="I172" s="3">
        <f t="shared" si="12"/>
        <v>55250</v>
      </c>
    </row>
    <row r="173" spans="1:9" x14ac:dyDescent="0.2">
      <c r="A173" s="3">
        <v>171</v>
      </c>
      <c r="B173" s="9">
        <f t="shared" si="11"/>
        <v>57150</v>
      </c>
      <c r="E173" s="3">
        <f t="shared" si="13"/>
        <v>1900</v>
      </c>
      <c r="F173" s="52">
        <f t="shared" si="14"/>
        <v>1</v>
      </c>
      <c r="G173" s="3">
        <f t="shared" si="10"/>
        <v>1900</v>
      </c>
      <c r="H173" s="3"/>
      <c r="I173" s="3">
        <f t="shared" si="12"/>
        <v>57150</v>
      </c>
    </row>
    <row r="174" spans="1:9" x14ac:dyDescent="0.2">
      <c r="A174" s="3">
        <v>172</v>
      </c>
      <c r="B174" s="9">
        <f t="shared" si="11"/>
        <v>57245</v>
      </c>
      <c r="E174" s="3">
        <f t="shared" si="13"/>
        <v>1900</v>
      </c>
      <c r="F174" s="52">
        <f t="shared" si="14"/>
        <v>0.05</v>
      </c>
      <c r="G174" s="3">
        <f t="shared" si="10"/>
        <v>95</v>
      </c>
      <c r="H174" s="3"/>
      <c r="I174" s="3">
        <f t="shared" si="12"/>
        <v>57245</v>
      </c>
    </row>
    <row r="175" spans="1:9" x14ac:dyDescent="0.2">
      <c r="A175" s="3">
        <v>173</v>
      </c>
      <c r="B175" s="9">
        <f t="shared" si="11"/>
        <v>57435</v>
      </c>
      <c r="E175" s="3">
        <f t="shared" si="13"/>
        <v>1900</v>
      </c>
      <c r="F175" s="52">
        <f t="shared" si="14"/>
        <v>0.1</v>
      </c>
      <c r="G175" s="3">
        <f t="shared" si="10"/>
        <v>190</v>
      </c>
      <c r="H175" s="3"/>
      <c r="I175" s="3">
        <f t="shared" si="12"/>
        <v>57435</v>
      </c>
    </row>
    <row r="176" spans="1:9" x14ac:dyDescent="0.2">
      <c r="A176" s="3">
        <v>174</v>
      </c>
      <c r="B176" s="9">
        <f t="shared" si="11"/>
        <v>57720</v>
      </c>
      <c r="E176" s="3">
        <f t="shared" si="13"/>
        <v>1900</v>
      </c>
      <c r="F176" s="52">
        <f t="shared" si="14"/>
        <v>0.15000000000000002</v>
      </c>
      <c r="G176" s="3">
        <f t="shared" si="10"/>
        <v>285.00000000000006</v>
      </c>
      <c r="H176" s="3"/>
      <c r="I176" s="3">
        <f t="shared" si="12"/>
        <v>57720</v>
      </c>
    </row>
    <row r="177" spans="1:9" x14ac:dyDescent="0.2">
      <c r="A177" s="3">
        <v>175</v>
      </c>
      <c r="B177" s="9">
        <f t="shared" si="11"/>
        <v>58100</v>
      </c>
      <c r="E177" s="3">
        <f t="shared" si="13"/>
        <v>1900</v>
      </c>
      <c r="F177" s="52">
        <f t="shared" si="14"/>
        <v>0.2</v>
      </c>
      <c r="G177" s="3">
        <f t="shared" si="10"/>
        <v>380</v>
      </c>
      <c r="H177" s="3"/>
      <c r="I177" s="3">
        <f t="shared" si="12"/>
        <v>58100</v>
      </c>
    </row>
    <row r="178" spans="1:9" x14ac:dyDescent="0.2">
      <c r="A178" s="3">
        <v>176</v>
      </c>
      <c r="B178" s="9">
        <f t="shared" si="11"/>
        <v>58575</v>
      </c>
      <c r="E178" s="3">
        <f t="shared" si="13"/>
        <v>1900</v>
      </c>
      <c r="F178" s="52">
        <f t="shared" si="14"/>
        <v>0.25</v>
      </c>
      <c r="G178" s="3">
        <f t="shared" si="10"/>
        <v>475</v>
      </c>
      <c r="H178" s="3"/>
      <c r="I178" s="3">
        <f t="shared" si="12"/>
        <v>58575</v>
      </c>
    </row>
    <row r="179" spans="1:9" x14ac:dyDescent="0.2">
      <c r="A179" s="3">
        <v>177</v>
      </c>
      <c r="B179" s="9">
        <f t="shared" si="11"/>
        <v>59145</v>
      </c>
      <c r="E179" s="3">
        <f t="shared" si="13"/>
        <v>1900</v>
      </c>
      <c r="F179" s="52">
        <f t="shared" si="14"/>
        <v>0.3</v>
      </c>
      <c r="G179" s="3">
        <f t="shared" si="10"/>
        <v>570</v>
      </c>
      <c r="H179" s="3"/>
      <c r="I179" s="3">
        <f t="shared" si="12"/>
        <v>59145</v>
      </c>
    </row>
    <row r="180" spans="1:9" x14ac:dyDescent="0.2">
      <c r="A180" s="3">
        <v>178</v>
      </c>
      <c r="B180" s="9">
        <f t="shared" si="11"/>
        <v>59810</v>
      </c>
      <c r="E180" s="3">
        <f t="shared" si="13"/>
        <v>1900</v>
      </c>
      <c r="F180" s="52">
        <f t="shared" si="14"/>
        <v>0.35</v>
      </c>
      <c r="G180" s="3">
        <f t="shared" si="10"/>
        <v>665</v>
      </c>
      <c r="H180" s="3"/>
      <c r="I180" s="3">
        <f t="shared" si="12"/>
        <v>59810</v>
      </c>
    </row>
    <row r="181" spans="1:9" x14ac:dyDescent="0.2">
      <c r="A181" s="3">
        <v>179</v>
      </c>
      <c r="B181" s="9">
        <f t="shared" si="11"/>
        <v>60570</v>
      </c>
      <c r="E181" s="3">
        <f t="shared" si="13"/>
        <v>1900</v>
      </c>
      <c r="F181" s="52">
        <f t="shared" si="14"/>
        <v>0.39999999999999997</v>
      </c>
      <c r="G181" s="3">
        <f t="shared" si="10"/>
        <v>759.99999999999989</v>
      </c>
      <c r="H181" s="3"/>
      <c r="I181" s="3">
        <f t="shared" si="12"/>
        <v>60570</v>
      </c>
    </row>
    <row r="182" spans="1:9" x14ac:dyDescent="0.2">
      <c r="A182" s="3">
        <v>180</v>
      </c>
      <c r="B182" s="9">
        <f t="shared" si="11"/>
        <v>61425</v>
      </c>
      <c r="E182" s="3">
        <f t="shared" si="13"/>
        <v>1900</v>
      </c>
      <c r="F182" s="52">
        <f t="shared" si="14"/>
        <v>0.44999999999999996</v>
      </c>
      <c r="G182" s="3">
        <f t="shared" si="10"/>
        <v>854.99999999999989</v>
      </c>
      <c r="H182" s="3"/>
      <c r="I182" s="3">
        <f t="shared" si="12"/>
        <v>61425</v>
      </c>
    </row>
    <row r="183" spans="1:9" x14ac:dyDescent="0.2">
      <c r="A183" s="3">
        <v>181</v>
      </c>
      <c r="B183" s="9">
        <f t="shared" si="11"/>
        <v>63425</v>
      </c>
      <c r="E183" s="3">
        <f t="shared" si="13"/>
        <v>2000</v>
      </c>
      <c r="F183" s="52">
        <f t="shared" si="14"/>
        <v>1</v>
      </c>
      <c r="G183" s="3">
        <f t="shared" si="10"/>
        <v>2000</v>
      </c>
      <c r="H183" s="3"/>
      <c r="I183" s="3">
        <f t="shared" si="12"/>
        <v>63425</v>
      </c>
    </row>
    <row r="184" spans="1:9" x14ac:dyDescent="0.2">
      <c r="A184" s="3">
        <v>182</v>
      </c>
      <c r="B184" s="9">
        <f t="shared" si="11"/>
        <v>63525</v>
      </c>
      <c r="E184" s="3">
        <f t="shared" si="13"/>
        <v>2000</v>
      </c>
      <c r="F184" s="52">
        <f t="shared" si="14"/>
        <v>0.05</v>
      </c>
      <c r="G184" s="3">
        <f t="shared" si="10"/>
        <v>100</v>
      </c>
      <c r="H184" s="3"/>
      <c r="I184" s="3">
        <f t="shared" si="12"/>
        <v>63525</v>
      </c>
    </row>
    <row r="185" spans="1:9" x14ac:dyDescent="0.2">
      <c r="A185" s="3">
        <v>183</v>
      </c>
      <c r="B185" s="9">
        <f t="shared" si="11"/>
        <v>63725</v>
      </c>
      <c r="E185" s="3">
        <f t="shared" si="13"/>
        <v>2000</v>
      </c>
      <c r="F185" s="52">
        <f t="shared" si="14"/>
        <v>0.1</v>
      </c>
      <c r="G185" s="3">
        <f t="shared" si="10"/>
        <v>200</v>
      </c>
      <c r="H185" s="3"/>
      <c r="I185" s="3">
        <f t="shared" si="12"/>
        <v>63725</v>
      </c>
    </row>
    <row r="186" spans="1:9" x14ac:dyDescent="0.2">
      <c r="A186" s="3">
        <v>184</v>
      </c>
      <c r="B186" s="9">
        <f t="shared" si="11"/>
        <v>64025</v>
      </c>
      <c r="E186" s="3">
        <f t="shared" si="13"/>
        <v>2000</v>
      </c>
      <c r="F186" s="52">
        <f t="shared" si="14"/>
        <v>0.15000000000000002</v>
      </c>
      <c r="G186" s="3">
        <f t="shared" si="10"/>
        <v>300.00000000000006</v>
      </c>
      <c r="H186" s="3"/>
      <c r="I186" s="3">
        <f t="shared" si="12"/>
        <v>64025</v>
      </c>
    </row>
    <row r="187" spans="1:9" x14ac:dyDescent="0.2">
      <c r="A187" s="3">
        <v>185</v>
      </c>
      <c r="B187" s="9">
        <f t="shared" si="11"/>
        <v>64425</v>
      </c>
      <c r="E187" s="3">
        <f t="shared" si="13"/>
        <v>2000</v>
      </c>
      <c r="F187" s="52">
        <f t="shared" si="14"/>
        <v>0.2</v>
      </c>
      <c r="G187" s="3">
        <f t="shared" si="10"/>
        <v>400</v>
      </c>
      <c r="H187" s="3"/>
      <c r="I187" s="3">
        <f t="shared" si="12"/>
        <v>64425</v>
      </c>
    </row>
    <row r="188" spans="1:9" x14ac:dyDescent="0.2">
      <c r="A188" s="3">
        <v>186</v>
      </c>
      <c r="B188" s="9">
        <f t="shared" si="11"/>
        <v>64925</v>
      </c>
      <c r="E188" s="3">
        <f t="shared" si="13"/>
        <v>2000</v>
      </c>
      <c r="F188" s="52">
        <f t="shared" si="14"/>
        <v>0.25</v>
      </c>
      <c r="G188" s="3">
        <f t="shared" si="10"/>
        <v>500</v>
      </c>
      <c r="H188" s="3"/>
      <c r="I188" s="3">
        <f t="shared" si="12"/>
        <v>64925</v>
      </c>
    </row>
    <row r="189" spans="1:9" x14ac:dyDescent="0.2">
      <c r="A189" s="3">
        <v>187</v>
      </c>
      <c r="B189" s="9">
        <f t="shared" si="11"/>
        <v>65525</v>
      </c>
      <c r="E189" s="3">
        <f t="shared" si="13"/>
        <v>2000</v>
      </c>
      <c r="F189" s="52">
        <f t="shared" si="14"/>
        <v>0.3</v>
      </c>
      <c r="G189" s="3">
        <f t="shared" si="10"/>
        <v>600</v>
      </c>
      <c r="H189" s="3"/>
      <c r="I189" s="3">
        <f t="shared" si="12"/>
        <v>65525</v>
      </c>
    </row>
    <row r="190" spans="1:9" x14ac:dyDescent="0.2">
      <c r="A190" s="3">
        <v>188</v>
      </c>
      <c r="B190" s="9">
        <f t="shared" si="11"/>
        <v>66225</v>
      </c>
      <c r="E190" s="3">
        <f t="shared" si="13"/>
        <v>2000</v>
      </c>
      <c r="F190" s="52">
        <f t="shared" si="14"/>
        <v>0.35</v>
      </c>
      <c r="G190" s="3">
        <f t="shared" si="10"/>
        <v>700</v>
      </c>
      <c r="H190" s="3"/>
      <c r="I190" s="3">
        <f t="shared" si="12"/>
        <v>66225</v>
      </c>
    </row>
    <row r="191" spans="1:9" x14ac:dyDescent="0.2">
      <c r="A191" s="3">
        <v>189</v>
      </c>
      <c r="B191" s="9">
        <f t="shared" si="11"/>
        <v>67025</v>
      </c>
      <c r="E191" s="3">
        <f t="shared" si="13"/>
        <v>2000</v>
      </c>
      <c r="F191" s="52">
        <f t="shared" si="14"/>
        <v>0.39999999999999997</v>
      </c>
      <c r="G191" s="3">
        <f t="shared" si="10"/>
        <v>799.99999999999989</v>
      </c>
      <c r="H191" s="3"/>
      <c r="I191" s="3">
        <f t="shared" si="12"/>
        <v>67025</v>
      </c>
    </row>
    <row r="192" spans="1:9" x14ac:dyDescent="0.2">
      <c r="A192" s="3">
        <v>190</v>
      </c>
      <c r="B192" s="9">
        <f t="shared" si="11"/>
        <v>67925</v>
      </c>
      <c r="E192" s="3">
        <f t="shared" si="13"/>
        <v>2000</v>
      </c>
      <c r="F192" s="52">
        <f t="shared" si="14"/>
        <v>0.44999999999999996</v>
      </c>
      <c r="G192" s="3">
        <f t="shared" si="10"/>
        <v>899.99999999999989</v>
      </c>
      <c r="H192" s="3"/>
      <c r="I192" s="3">
        <f t="shared" si="12"/>
        <v>67925</v>
      </c>
    </row>
    <row r="193" spans="1:9" x14ac:dyDescent="0.2">
      <c r="A193" s="3">
        <v>191</v>
      </c>
      <c r="B193" s="9">
        <f t="shared" si="11"/>
        <v>70025</v>
      </c>
      <c r="E193" s="3">
        <f t="shared" si="13"/>
        <v>2100</v>
      </c>
      <c r="F193" s="52">
        <f t="shared" si="14"/>
        <v>1</v>
      </c>
      <c r="G193" s="3">
        <f t="shared" si="10"/>
        <v>2100</v>
      </c>
      <c r="H193" s="3"/>
      <c r="I193" s="3">
        <f t="shared" si="12"/>
        <v>70025</v>
      </c>
    </row>
    <row r="194" spans="1:9" x14ac:dyDescent="0.2">
      <c r="A194" s="3">
        <v>192</v>
      </c>
      <c r="B194" s="9">
        <f t="shared" si="11"/>
        <v>70130</v>
      </c>
      <c r="E194" s="3">
        <f t="shared" si="13"/>
        <v>2100</v>
      </c>
      <c r="F194" s="52">
        <f t="shared" si="14"/>
        <v>0.05</v>
      </c>
      <c r="G194" s="3">
        <f t="shared" si="10"/>
        <v>105</v>
      </c>
      <c r="H194" s="3"/>
      <c r="I194" s="3">
        <f t="shared" si="12"/>
        <v>70130</v>
      </c>
    </row>
    <row r="195" spans="1:9" x14ac:dyDescent="0.2">
      <c r="A195" s="3">
        <v>193</v>
      </c>
      <c r="B195" s="9">
        <f>I195</f>
        <v>70340</v>
      </c>
      <c r="E195" s="3">
        <f t="shared" si="13"/>
        <v>2100</v>
      </c>
      <c r="F195" s="52">
        <f t="shared" si="14"/>
        <v>0.1</v>
      </c>
      <c r="G195" s="3">
        <f t="shared" ref="G195:G203" si="15">E195*F195</f>
        <v>210</v>
      </c>
      <c r="H195" s="3"/>
      <c r="I195" s="3">
        <f t="shared" si="12"/>
        <v>70340</v>
      </c>
    </row>
    <row r="196" spans="1:9" x14ac:dyDescent="0.2">
      <c r="A196" s="3">
        <v>194</v>
      </c>
      <c r="B196" s="9">
        <f t="shared" ref="B196:B203" si="16">I196</f>
        <v>70655</v>
      </c>
      <c r="E196" s="3">
        <f t="shared" si="13"/>
        <v>2100</v>
      </c>
      <c r="F196" s="52">
        <f t="shared" si="14"/>
        <v>0.15000000000000002</v>
      </c>
      <c r="G196" s="3">
        <f t="shared" si="15"/>
        <v>315.00000000000006</v>
      </c>
      <c r="H196" s="3"/>
      <c r="I196" s="3">
        <f t="shared" si="12"/>
        <v>70655</v>
      </c>
    </row>
    <row r="197" spans="1:9" x14ac:dyDescent="0.2">
      <c r="A197" s="3">
        <v>195</v>
      </c>
      <c r="B197" s="9">
        <f t="shared" si="16"/>
        <v>71075</v>
      </c>
      <c r="E197" s="3">
        <f t="shared" si="13"/>
        <v>2100</v>
      </c>
      <c r="F197" s="52">
        <f t="shared" si="14"/>
        <v>0.2</v>
      </c>
      <c r="G197" s="3">
        <f t="shared" si="15"/>
        <v>420</v>
      </c>
      <c r="H197" s="3"/>
      <c r="I197" s="3">
        <f t="shared" ref="I197:I203" si="17">I196+G197</f>
        <v>71075</v>
      </c>
    </row>
    <row r="198" spans="1:9" x14ac:dyDescent="0.2">
      <c r="A198" s="3">
        <v>196</v>
      </c>
      <c r="B198" s="9">
        <f t="shared" si="16"/>
        <v>71600</v>
      </c>
      <c r="E198" s="3">
        <f t="shared" si="13"/>
        <v>2100</v>
      </c>
      <c r="F198" s="52">
        <f t="shared" si="14"/>
        <v>0.25</v>
      </c>
      <c r="G198" s="3">
        <f t="shared" si="15"/>
        <v>525</v>
      </c>
      <c r="H198" s="3"/>
      <c r="I198" s="3">
        <f t="shared" si="17"/>
        <v>71600</v>
      </c>
    </row>
    <row r="199" spans="1:9" x14ac:dyDescent="0.2">
      <c r="A199" s="3">
        <v>197</v>
      </c>
      <c r="B199" s="9">
        <f t="shared" si="16"/>
        <v>72230</v>
      </c>
      <c r="E199" s="3">
        <f t="shared" si="13"/>
        <v>2100</v>
      </c>
      <c r="F199" s="52">
        <f t="shared" si="14"/>
        <v>0.3</v>
      </c>
      <c r="G199" s="3">
        <f t="shared" si="15"/>
        <v>630</v>
      </c>
      <c r="H199" s="3"/>
      <c r="I199" s="3">
        <f t="shared" si="17"/>
        <v>72230</v>
      </c>
    </row>
    <row r="200" spans="1:9" x14ac:dyDescent="0.2">
      <c r="A200" s="3">
        <v>198</v>
      </c>
      <c r="B200" s="9">
        <f t="shared" si="16"/>
        <v>72965</v>
      </c>
      <c r="E200" s="3">
        <f t="shared" si="13"/>
        <v>2100</v>
      </c>
      <c r="F200" s="52">
        <f t="shared" si="14"/>
        <v>0.35</v>
      </c>
      <c r="G200" s="3">
        <f t="shared" si="15"/>
        <v>735</v>
      </c>
      <c r="H200" s="3"/>
      <c r="I200" s="3">
        <f t="shared" si="17"/>
        <v>72965</v>
      </c>
    </row>
    <row r="201" spans="1:9" x14ac:dyDescent="0.2">
      <c r="A201" s="3">
        <v>199</v>
      </c>
      <c r="B201" s="9">
        <f t="shared" si="16"/>
        <v>73805</v>
      </c>
      <c r="E201" s="3">
        <f t="shared" si="13"/>
        <v>2100</v>
      </c>
      <c r="F201" s="52">
        <f t="shared" si="14"/>
        <v>0.39999999999999997</v>
      </c>
      <c r="G201" s="3">
        <f t="shared" si="15"/>
        <v>839.99999999999989</v>
      </c>
      <c r="H201" s="3"/>
      <c r="I201" s="3">
        <f t="shared" si="17"/>
        <v>73805</v>
      </c>
    </row>
    <row r="202" spans="1:9" x14ac:dyDescent="0.2">
      <c r="A202" s="3">
        <v>200</v>
      </c>
      <c r="B202" s="9">
        <f t="shared" si="16"/>
        <v>74750</v>
      </c>
      <c r="E202" s="3">
        <f t="shared" si="13"/>
        <v>2100</v>
      </c>
      <c r="F202" s="52">
        <f t="shared" si="14"/>
        <v>0.44999999999999996</v>
      </c>
      <c r="G202" s="3">
        <f t="shared" si="15"/>
        <v>944.99999999999989</v>
      </c>
      <c r="H202" s="3"/>
      <c r="I202" s="3">
        <f t="shared" si="17"/>
        <v>74750</v>
      </c>
    </row>
    <row r="203" spans="1:9" x14ac:dyDescent="0.2">
      <c r="A203" s="3">
        <v>201</v>
      </c>
      <c r="B203" s="9">
        <f t="shared" si="16"/>
        <v>76950</v>
      </c>
      <c r="E203" s="3">
        <f t="shared" si="13"/>
        <v>2200</v>
      </c>
      <c r="F203" s="52">
        <f t="shared" si="14"/>
        <v>1</v>
      </c>
      <c r="G203" s="3">
        <f t="shared" si="15"/>
        <v>2200</v>
      </c>
      <c r="H203" s="3"/>
      <c r="I203" s="3">
        <f t="shared" si="17"/>
        <v>76950</v>
      </c>
    </row>
  </sheetData>
  <phoneticPr fontId="1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30B4-3294-4C4F-A1BF-74B1AF7332ED}">
  <sheetPr>
    <tabColor rgb="FF92D050"/>
  </sheetPr>
  <dimension ref="A1:I203"/>
  <sheetViews>
    <sheetView workbookViewId="0">
      <selection activeCell="H5" sqref="H5"/>
    </sheetView>
  </sheetViews>
  <sheetFormatPr defaultRowHeight="14.25" x14ac:dyDescent="0.2"/>
  <cols>
    <col min="1" max="1" width="10.375" style="3" customWidth="1"/>
    <col min="2" max="2" width="11.875" style="3" customWidth="1"/>
    <col min="3" max="3" width="12.625" customWidth="1"/>
  </cols>
  <sheetData>
    <row r="1" spans="1:9" x14ac:dyDescent="0.2">
      <c r="A1" s="4" t="s">
        <v>288</v>
      </c>
      <c r="B1" s="4" t="s">
        <v>693</v>
      </c>
      <c r="C1" s="4" t="s">
        <v>692</v>
      </c>
    </row>
    <row r="2" spans="1:9" x14ac:dyDescent="0.2">
      <c r="A2" s="8"/>
      <c r="B2" s="8"/>
    </row>
    <row r="3" spans="1:9" x14ac:dyDescent="0.2">
      <c r="A3" s="3">
        <v>1</v>
      </c>
      <c r="B3" s="9">
        <f>C3</f>
        <v>200</v>
      </c>
      <c r="C3">
        <f>基础经验产出!B3</f>
        <v>200</v>
      </c>
      <c r="G3" s="3"/>
      <c r="H3" s="3"/>
      <c r="I3" s="3"/>
    </row>
    <row r="4" spans="1:9" x14ac:dyDescent="0.2">
      <c r="A4" s="3">
        <v>2</v>
      </c>
      <c r="B4" s="9">
        <f t="shared" ref="B4:B67" si="0">C4</f>
        <v>210</v>
      </c>
      <c r="C4">
        <f>基础经验产出!B4</f>
        <v>210</v>
      </c>
      <c r="G4" s="3"/>
      <c r="H4" s="3"/>
      <c r="I4" s="3"/>
    </row>
    <row r="5" spans="1:9" x14ac:dyDescent="0.2">
      <c r="A5" s="3">
        <v>3</v>
      </c>
      <c r="B5" s="9">
        <f t="shared" si="0"/>
        <v>230</v>
      </c>
      <c r="C5">
        <f>基础经验产出!B5</f>
        <v>230</v>
      </c>
      <c r="G5" s="3"/>
      <c r="H5" s="3"/>
      <c r="I5" s="3"/>
    </row>
    <row r="6" spans="1:9" x14ac:dyDescent="0.2">
      <c r="A6" s="3">
        <v>4</v>
      </c>
      <c r="B6" s="9">
        <f t="shared" si="0"/>
        <v>260</v>
      </c>
      <c r="C6">
        <f>基础经验产出!B6</f>
        <v>260</v>
      </c>
      <c r="G6" s="3"/>
      <c r="H6" s="3"/>
      <c r="I6" s="3"/>
    </row>
    <row r="7" spans="1:9" x14ac:dyDescent="0.2">
      <c r="A7" s="3">
        <v>5</v>
      </c>
      <c r="B7" s="9">
        <f t="shared" si="0"/>
        <v>300</v>
      </c>
      <c r="C7">
        <f>基础经验产出!B7</f>
        <v>300</v>
      </c>
      <c r="G7" s="3"/>
      <c r="H7" s="3"/>
      <c r="I7" s="3"/>
    </row>
    <row r="8" spans="1:9" x14ac:dyDescent="0.2">
      <c r="A8" s="3">
        <v>6</v>
      </c>
      <c r="B8" s="9">
        <f t="shared" si="0"/>
        <v>350</v>
      </c>
      <c r="C8">
        <f>基础经验产出!B8</f>
        <v>350</v>
      </c>
      <c r="G8" s="3"/>
      <c r="H8" s="3"/>
      <c r="I8" s="3"/>
    </row>
    <row r="9" spans="1:9" x14ac:dyDescent="0.2">
      <c r="A9" s="3">
        <v>7</v>
      </c>
      <c r="B9" s="9">
        <f t="shared" si="0"/>
        <v>410</v>
      </c>
      <c r="C9">
        <f>基础经验产出!B9</f>
        <v>410</v>
      </c>
      <c r="G9" s="3"/>
      <c r="H9" s="3"/>
      <c r="I9" s="3"/>
    </row>
    <row r="10" spans="1:9" x14ac:dyDescent="0.2">
      <c r="A10" s="3">
        <v>8</v>
      </c>
      <c r="B10" s="9">
        <f t="shared" si="0"/>
        <v>480</v>
      </c>
      <c r="C10">
        <f>基础经验产出!B10</f>
        <v>480</v>
      </c>
      <c r="G10" s="3"/>
      <c r="H10" s="3"/>
      <c r="I10" s="3"/>
    </row>
    <row r="11" spans="1:9" x14ac:dyDescent="0.2">
      <c r="A11" s="3">
        <v>9</v>
      </c>
      <c r="B11" s="9">
        <f t="shared" si="0"/>
        <v>560</v>
      </c>
      <c r="C11">
        <f>基础经验产出!B11</f>
        <v>560</v>
      </c>
      <c r="G11" s="3"/>
      <c r="H11" s="3"/>
      <c r="I11" s="3"/>
    </row>
    <row r="12" spans="1:9" x14ac:dyDescent="0.2">
      <c r="A12" s="3">
        <v>10</v>
      </c>
      <c r="B12" s="9">
        <f t="shared" si="0"/>
        <v>650</v>
      </c>
      <c r="C12">
        <f>基础经验产出!B12</f>
        <v>650</v>
      </c>
      <c r="G12" s="3"/>
      <c r="H12" s="3"/>
      <c r="I12" s="3"/>
    </row>
    <row r="13" spans="1:9" x14ac:dyDescent="0.2">
      <c r="A13" s="3">
        <v>11</v>
      </c>
      <c r="B13" s="9">
        <f t="shared" si="0"/>
        <v>950</v>
      </c>
      <c r="C13">
        <f>基础经验产出!B13</f>
        <v>950</v>
      </c>
      <c r="G13" s="3"/>
      <c r="H13" s="3"/>
      <c r="I13" s="3"/>
    </row>
    <row r="14" spans="1:9" x14ac:dyDescent="0.2">
      <c r="A14" s="3">
        <v>12</v>
      </c>
      <c r="B14" s="9">
        <f t="shared" si="0"/>
        <v>965</v>
      </c>
      <c r="C14">
        <f>基础经验产出!B14</f>
        <v>965</v>
      </c>
      <c r="G14" s="3"/>
      <c r="H14" s="3"/>
      <c r="I14" s="3"/>
    </row>
    <row r="15" spans="1:9" x14ac:dyDescent="0.2">
      <c r="A15" s="3">
        <v>13</v>
      </c>
      <c r="B15" s="9">
        <f t="shared" si="0"/>
        <v>995</v>
      </c>
      <c r="C15">
        <f>基础经验产出!B15</f>
        <v>995</v>
      </c>
      <c r="G15" s="3"/>
      <c r="H15" s="3"/>
      <c r="I15" s="3"/>
    </row>
    <row r="16" spans="1:9" x14ac:dyDescent="0.2">
      <c r="A16" s="3">
        <v>14</v>
      </c>
      <c r="B16" s="9">
        <f t="shared" si="0"/>
        <v>1040</v>
      </c>
      <c r="C16">
        <f>基础经验产出!B16</f>
        <v>1040</v>
      </c>
      <c r="G16" s="3"/>
      <c r="H16" s="3"/>
      <c r="I16" s="3"/>
    </row>
    <row r="17" spans="1:9" x14ac:dyDescent="0.2">
      <c r="A17" s="3">
        <v>15</v>
      </c>
      <c r="B17" s="9">
        <f t="shared" si="0"/>
        <v>1100</v>
      </c>
      <c r="C17">
        <f>基础经验产出!B17</f>
        <v>1100</v>
      </c>
      <c r="G17" s="3"/>
      <c r="H17" s="3"/>
      <c r="I17" s="3"/>
    </row>
    <row r="18" spans="1:9" x14ac:dyDescent="0.2">
      <c r="A18" s="3">
        <v>16</v>
      </c>
      <c r="B18" s="9">
        <f t="shared" si="0"/>
        <v>1175</v>
      </c>
      <c r="C18">
        <f>基础经验产出!B18</f>
        <v>1175</v>
      </c>
      <c r="G18" s="3"/>
      <c r="H18" s="3"/>
      <c r="I18" s="3"/>
    </row>
    <row r="19" spans="1:9" x14ac:dyDescent="0.2">
      <c r="A19" s="3">
        <v>17</v>
      </c>
      <c r="B19" s="9">
        <f t="shared" si="0"/>
        <v>1265</v>
      </c>
      <c r="C19">
        <f>基础经验产出!B19</f>
        <v>1265</v>
      </c>
      <c r="G19" s="3"/>
      <c r="H19" s="3"/>
      <c r="I19" s="3"/>
    </row>
    <row r="20" spans="1:9" x14ac:dyDescent="0.2">
      <c r="A20" s="3">
        <v>18</v>
      </c>
      <c r="B20" s="9">
        <f t="shared" si="0"/>
        <v>1370</v>
      </c>
      <c r="C20">
        <f>基础经验产出!B20</f>
        <v>1370</v>
      </c>
      <c r="G20" s="3"/>
      <c r="H20" s="3"/>
      <c r="I20" s="3"/>
    </row>
    <row r="21" spans="1:9" x14ac:dyDescent="0.2">
      <c r="A21" s="3">
        <v>19</v>
      </c>
      <c r="B21" s="9">
        <f t="shared" si="0"/>
        <v>1490</v>
      </c>
      <c r="C21">
        <f>基础经验产出!B21</f>
        <v>1490</v>
      </c>
      <c r="G21" s="3"/>
      <c r="H21" s="3"/>
      <c r="I21" s="3"/>
    </row>
    <row r="22" spans="1:9" x14ac:dyDescent="0.2">
      <c r="A22" s="3">
        <v>20</v>
      </c>
      <c r="B22" s="9">
        <f t="shared" si="0"/>
        <v>1625</v>
      </c>
      <c r="C22">
        <f>基础经验产出!B22</f>
        <v>1625</v>
      </c>
      <c r="G22" s="3"/>
      <c r="H22" s="3"/>
      <c r="I22" s="3"/>
    </row>
    <row r="23" spans="1:9" x14ac:dyDescent="0.2">
      <c r="A23" s="3">
        <v>21</v>
      </c>
      <c r="B23" s="9">
        <f t="shared" si="0"/>
        <v>2025</v>
      </c>
      <c r="C23">
        <f>基础经验产出!B23</f>
        <v>2025</v>
      </c>
      <c r="G23" s="3"/>
      <c r="H23" s="3"/>
      <c r="I23" s="3"/>
    </row>
    <row r="24" spans="1:9" x14ac:dyDescent="0.2">
      <c r="A24" s="3">
        <v>22</v>
      </c>
      <c r="B24" s="9">
        <f t="shared" si="0"/>
        <v>2045</v>
      </c>
      <c r="C24">
        <f>基础经验产出!B24</f>
        <v>2045</v>
      </c>
      <c r="G24" s="3"/>
      <c r="H24" s="3"/>
      <c r="I24" s="3"/>
    </row>
    <row r="25" spans="1:9" x14ac:dyDescent="0.2">
      <c r="A25" s="3">
        <v>23</v>
      </c>
      <c r="B25" s="9">
        <f t="shared" si="0"/>
        <v>2085</v>
      </c>
      <c r="C25">
        <f>基础经验产出!B25</f>
        <v>2085</v>
      </c>
      <c r="G25" s="3"/>
      <c r="H25" s="3"/>
      <c r="I25" s="3"/>
    </row>
    <row r="26" spans="1:9" x14ac:dyDescent="0.2">
      <c r="A26" s="3">
        <v>24</v>
      </c>
      <c r="B26" s="9">
        <f t="shared" si="0"/>
        <v>2145</v>
      </c>
      <c r="C26">
        <f>基础经验产出!B26</f>
        <v>2145</v>
      </c>
      <c r="G26" s="3"/>
      <c r="H26" s="3"/>
      <c r="I26" s="3"/>
    </row>
    <row r="27" spans="1:9" x14ac:dyDescent="0.2">
      <c r="A27" s="3">
        <v>25</v>
      </c>
      <c r="B27" s="9">
        <f t="shared" si="0"/>
        <v>2225</v>
      </c>
      <c r="C27">
        <f>基础经验产出!B27</f>
        <v>2225</v>
      </c>
      <c r="G27" s="3"/>
      <c r="H27" s="3"/>
      <c r="I27" s="3"/>
    </row>
    <row r="28" spans="1:9" x14ac:dyDescent="0.2">
      <c r="A28" s="3">
        <v>26</v>
      </c>
      <c r="B28" s="9">
        <f t="shared" si="0"/>
        <v>2325</v>
      </c>
      <c r="C28">
        <f>基础经验产出!B28</f>
        <v>2325</v>
      </c>
      <c r="G28" s="3"/>
      <c r="H28" s="3"/>
      <c r="I28" s="3"/>
    </row>
    <row r="29" spans="1:9" x14ac:dyDescent="0.2">
      <c r="A29" s="3">
        <v>27</v>
      </c>
      <c r="B29" s="9">
        <f t="shared" si="0"/>
        <v>2445</v>
      </c>
      <c r="C29">
        <f>基础经验产出!B29</f>
        <v>2445</v>
      </c>
      <c r="G29" s="3"/>
      <c r="H29" s="3"/>
      <c r="I29" s="3"/>
    </row>
    <row r="30" spans="1:9" x14ac:dyDescent="0.2">
      <c r="A30" s="3">
        <v>28</v>
      </c>
      <c r="B30" s="9">
        <f t="shared" si="0"/>
        <v>2585</v>
      </c>
      <c r="C30">
        <f>基础经验产出!B30</f>
        <v>2585</v>
      </c>
      <c r="G30" s="3"/>
      <c r="H30" s="3"/>
      <c r="I30" s="3"/>
    </row>
    <row r="31" spans="1:9" x14ac:dyDescent="0.2">
      <c r="A31" s="3">
        <v>29</v>
      </c>
      <c r="B31" s="9">
        <f t="shared" si="0"/>
        <v>2745</v>
      </c>
      <c r="C31">
        <f>基础经验产出!B31</f>
        <v>2745</v>
      </c>
      <c r="G31" s="3"/>
      <c r="H31" s="3"/>
      <c r="I31" s="3"/>
    </row>
    <row r="32" spans="1:9" x14ac:dyDescent="0.2">
      <c r="A32" s="3">
        <v>30</v>
      </c>
      <c r="B32" s="9">
        <f t="shared" si="0"/>
        <v>2925</v>
      </c>
      <c r="C32">
        <f>基础经验产出!B32</f>
        <v>2925</v>
      </c>
      <c r="G32" s="3"/>
      <c r="H32" s="3"/>
      <c r="I32" s="3"/>
    </row>
    <row r="33" spans="1:9" x14ac:dyDescent="0.2">
      <c r="A33" s="3">
        <v>31</v>
      </c>
      <c r="B33" s="9">
        <f t="shared" si="0"/>
        <v>3425</v>
      </c>
      <c r="C33">
        <f>基础经验产出!B33</f>
        <v>3425</v>
      </c>
      <c r="G33" s="3"/>
      <c r="H33" s="3"/>
      <c r="I33" s="3"/>
    </row>
    <row r="34" spans="1:9" x14ac:dyDescent="0.2">
      <c r="A34" s="3">
        <v>32</v>
      </c>
      <c r="B34" s="9">
        <f t="shared" si="0"/>
        <v>3450</v>
      </c>
      <c r="C34">
        <f>基础经验产出!B34</f>
        <v>3450</v>
      </c>
      <c r="G34" s="3"/>
      <c r="H34" s="3"/>
      <c r="I34" s="3"/>
    </row>
    <row r="35" spans="1:9" x14ac:dyDescent="0.2">
      <c r="A35" s="3">
        <v>33</v>
      </c>
      <c r="B35" s="9">
        <f t="shared" si="0"/>
        <v>3500</v>
      </c>
      <c r="C35">
        <f>基础经验产出!B35</f>
        <v>3500</v>
      </c>
      <c r="G35" s="3"/>
      <c r="H35" s="3"/>
      <c r="I35" s="3"/>
    </row>
    <row r="36" spans="1:9" x14ac:dyDescent="0.2">
      <c r="A36" s="3">
        <v>34</v>
      </c>
      <c r="B36" s="9">
        <f t="shared" si="0"/>
        <v>3575</v>
      </c>
      <c r="C36">
        <f>基础经验产出!B36</f>
        <v>3575</v>
      </c>
      <c r="G36" s="3"/>
      <c r="H36" s="3"/>
      <c r="I36" s="3"/>
    </row>
    <row r="37" spans="1:9" x14ac:dyDescent="0.2">
      <c r="A37" s="3">
        <v>35</v>
      </c>
      <c r="B37" s="9">
        <f t="shared" si="0"/>
        <v>3675</v>
      </c>
      <c r="C37">
        <f>基础经验产出!B37</f>
        <v>3675</v>
      </c>
      <c r="G37" s="3"/>
      <c r="H37" s="3"/>
      <c r="I37" s="3"/>
    </row>
    <row r="38" spans="1:9" x14ac:dyDescent="0.2">
      <c r="A38" s="3">
        <v>36</v>
      </c>
      <c r="B38" s="9">
        <f t="shared" si="0"/>
        <v>3800</v>
      </c>
      <c r="C38">
        <f>基础经验产出!B38</f>
        <v>3800</v>
      </c>
      <c r="G38" s="3"/>
      <c r="H38" s="3"/>
      <c r="I38" s="3"/>
    </row>
    <row r="39" spans="1:9" x14ac:dyDescent="0.2">
      <c r="A39" s="3">
        <v>37</v>
      </c>
      <c r="B39" s="9">
        <f t="shared" si="0"/>
        <v>3950</v>
      </c>
      <c r="C39">
        <f>基础经验产出!B39</f>
        <v>3950</v>
      </c>
      <c r="G39" s="3"/>
      <c r="H39" s="3"/>
      <c r="I39" s="3"/>
    </row>
    <row r="40" spans="1:9" x14ac:dyDescent="0.2">
      <c r="A40" s="3">
        <v>38</v>
      </c>
      <c r="B40" s="9">
        <f t="shared" si="0"/>
        <v>4125</v>
      </c>
      <c r="C40">
        <f>基础经验产出!B40</f>
        <v>4125</v>
      </c>
      <c r="G40" s="3"/>
      <c r="H40" s="3"/>
      <c r="I40" s="3"/>
    </row>
    <row r="41" spans="1:9" x14ac:dyDescent="0.2">
      <c r="A41" s="3">
        <v>39</v>
      </c>
      <c r="B41" s="9">
        <f t="shared" si="0"/>
        <v>4325</v>
      </c>
      <c r="C41">
        <f>基础经验产出!B41</f>
        <v>4325</v>
      </c>
      <c r="G41" s="3"/>
      <c r="H41" s="3"/>
      <c r="I41" s="3"/>
    </row>
    <row r="42" spans="1:9" x14ac:dyDescent="0.2">
      <c r="A42" s="3">
        <v>40</v>
      </c>
      <c r="B42" s="9">
        <f t="shared" si="0"/>
        <v>4550</v>
      </c>
      <c r="C42">
        <f>基础经验产出!B42</f>
        <v>4550</v>
      </c>
      <c r="G42" s="3"/>
      <c r="H42" s="3"/>
      <c r="I42" s="3"/>
    </row>
    <row r="43" spans="1:9" x14ac:dyDescent="0.2">
      <c r="A43" s="3">
        <v>41</v>
      </c>
      <c r="B43" s="9">
        <f t="shared" si="0"/>
        <v>5150</v>
      </c>
      <c r="C43">
        <f>基础经验产出!B43</f>
        <v>5150</v>
      </c>
      <c r="G43" s="3"/>
      <c r="H43" s="3"/>
      <c r="I43" s="3"/>
    </row>
    <row r="44" spans="1:9" x14ac:dyDescent="0.2">
      <c r="A44" s="3">
        <v>42</v>
      </c>
      <c r="B44" s="9">
        <f t="shared" si="0"/>
        <v>5180</v>
      </c>
      <c r="C44">
        <f>基础经验产出!B44</f>
        <v>5180</v>
      </c>
      <c r="G44" s="3"/>
      <c r="H44" s="3"/>
      <c r="I44" s="3"/>
    </row>
    <row r="45" spans="1:9" x14ac:dyDescent="0.2">
      <c r="A45" s="3">
        <v>43</v>
      </c>
      <c r="B45" s="9">
        <f t="shared" si="0"/>
        <v>5240</v>
      </c>
      <c r="C45">
        <f>基础经验产出!B45</f>
        <v>5240</v>
      </c>
      <c r="G45" s="3"/>
      <c r="H45" s="3"/>
      <c r="I45" s="3"/>
    </row>
    <row r="46" spans="1:9" x14ac:dyDescent="0.2">
      <c r="A46" s="3">
        <v>44</v>
      </c>
      <c r="B46" s="9">
        <f t="shared" si="0"/>
        <v>5330</v>
      </c>
      <c r="C46">
        <f>基础经验产出!B46</f>
        <v>5330</v>
      </c>
      <c r="G46" s="3"/>
      <c r="H46" s="3"/>
      <c r="I46" s="3"/>
    </row>
    <row r="47" spans="1:9" x14ac:dyDescent="0.2">
      <c r="A47" s="3">
        <v>45</v>
      </c>
      <c r="B47" s="9">
        <f t="shared" si="0"/>
        <v>5450</v>
      </c>
      <c r="C47">
        <f>基础经验产出!B47</f>
        <v>5450</v>
      </c>
      <c r="G47" s="3"/>
      <c r="H47" s="3"/>
      <c r="I47" s="3"/>
    </row>
    <row r="48" spans="1:9" x14ac:dyDescent="0.2">
      <c r="A48" s="3">
        <v>46</v>
      </c>
      <c r="B48" s="9">
        <f t="shared" si="0"/>
        <v>5600</v>
      </c>
      <c r="C48">
        <f>基础经验产出!B48</f>
        <v>5600</v>
      </c>
      <c r="G48" s="3"/>
      <c r="H48" s="3"/>
      <c r="I48" s="3"/>
    </row>
    <row r="49" spans="1:9" x14ac:dyDescent="0.2">
      <c r="A49" s="3">
        <v>47</v>
      </c>
      <c r="B49" s="9">
        <f t="shared" si="0"/>
        <v>5780</v>
      </c>
      <c r="C49">
        <f>基础经验产出!B49</f>
        <v>5780</v>
      </c>
      <c r="G49" s="3"/>
      <c r="H49" s="3"/>
      <c r="I49" s="3"/>
    </row>
    <row r="50" spans="1:9" x14ac:dyDescent="0.2">
      <c r="A50" s="3">
        <v>48</v>
      </c>
      <c r="B50" s="9">
        <f t="shared" si="0"/>
        <v>5990</v>
      </c>
      <c r="C50">
        <f>基础经验产出!B50</f>
        <v>5990</v>
      </c>
      <c r="G50" s="3"/>
      <c r="H50" s="3"/>
      <c r="I50" s="3"/>
    </row>
    <row r="51" spans="1:9" x14ac:dyDescent="0.2">
      <c r="A51" s="3">
        <v>49</v>
      </c>
      <c r="B51" s="9">
        <f t="shared" si="0"/>
        <v>6230</v>
      </c>
      <c r="C51">
        <f>基础经验产出!B51</f>
        <v>6230</v>
      </c>
      <c r="G51" s="3"/>
      <c r="H51" s="3"/>
      <c r="I51" s="3"/>
    </row>
    <row r="52" spans="1:9" x14ac:dyDescent="0.2">
      <c r="A52" s="3">
        <v>50</v>
      </c>
      <c r="B52" s="9">
        <f t="shared" si="0"/>
        <v>6500</v>
      </c>
      <c r="C52">
        <f>基础经验产出!B52</f>
        <v>6500</v>
      </c>
      <c r="G52" s="3"/>
      <c r="H52" s="3"/>
      <c r="I52" s="3"/>
    </row>
    <row r="53" spans="1:9" x14ac:dyDescent="0.2">
      <c r="A53" s="3">
        <v>51</v>
      </c>
      <c r="B53" s="9">
        <f t="shared" si="0"/>
        <v>7200</v>
      </c>
      <c r="C53">
        <f>基础经验产出!B53</f>
        <v>7200</v>
      </c>
      <c r="G53" s="3"/>
      <c r="H53" s="3"/>
      <c r="I53" s="3"/>
    </row>
    <row r="54" spans="1:9" x14ac:dyDescent="0.2">
      <c r="A54" s="3">
        <v>52</v>
      </c>
      <c r="B54" s="9">
        <f t="shared" si="0"/>
        <v>7235</v>
      </c>
      <c r="C54">
        <f>基础经验产出!B54</f>
        <v>7235</v>
      </c>
      <c r="G54" s="3"/>
      <c r="H54" s="3"/>
      <c r="I54" s="3"/>
    </row>
    <row r="55" spans="1:9" x14ac:dyDescent="0.2">
      <c r="A55" s="3">
        <v>53</v>
      </c>
      <c r="B55" s="9">
        <f t="shared" si="0"/>
        <v>7305</v>
      </c>
      <c r="C55">
        <f>基础经验产出!B55</f>
        <v>7305</v>
      </c>
      <c r="G55" s="3"/>
      <c r="H55" s="3"/>
      <c r="I55" s="3"/>
    </row>
    <row r="56" spans="1:9" x14ac:dyDescent="0.2">
      <c r="A56" s="3">
        <v>54</v>
      </c>
      <c r="B56" s="9">
        <f t="shared" si="0"/>
        <v>7410</v>
      </c>
      <c r="C56">
        <f>基础经验产出!B56</f>
        <v>7410</v>
      </c>
      <c r="G56" s="3"/>
      <c r="H56" s="3"/>
      <c r="I56" s="3"/>
    </row>
    <row r="57" spans="1:9" x14ac:dyDescent="0.2">
      <c r="A57" s="3">
        <v>55</v>
      </c>
      <c r="B57" s="9">
        <f t="shared" si="0"/>
        <v>7550</v>
      </c>
      <c r="C57">
        <f>基础经验产出!B57</f>
        <v>7550</v>
      </c>
      <c r="G57" s="3"/>
      <c r="H57" s="3"/>
      <c r="I57" s="3"/>
    </row>
    <row r="58" spans="1:9" x14ac:dyDescent="0.2">
      <c r="A58" s="3">
        <v>56</v>
      </c>
      <c r="B58" s="9">
        <f t="shared" si="0"/>
        <v>7725</v>
      </c>
      <c r="C58">
        <f>基础经验产出!B58</f>
        <v>7725</v>
      </c>
      <c r="G58" s="3"/>
      <c r="H58" s="3"/>
      <c r="I58" s="3"/>
    </row>
    <row r="59" spans="1:9" x14ac:dyDescent="0.2">
      <c r="A59" s="3">
        <v>57</v>
      </c>
      <c r="B59" s="9">
        <f t="shared" si="0"/>
        <v>7935</v>
      </c>
      <c r="C59">
        <f>基础经验产出!B59</f>
        <v>7935</v>
      </c>
      <c r="G59" s="3"/>
      <c r="H59" s="3"/>
      <c r="I59" s="3"/>
    </row>
    <row r="60" spans="1:9" x14ac:dyDescent="0.2">
      <c r="A60" s="3">
        <v>58</v>
      </c>
      <c r="B60" s="9">
        <f t="shared" si="0"/>
        <v>8180</v>
      </c>
      <c r="C60">
        <f>基础经验产出!B60</f>
        <v>8180</v>
      </c>
      <c r="G60" s="3"/>
      <c r="H60" s="3"/>
      <c r="I60" s="3"/>
    </row>
    <row r="61" spans="1:9" x14ac:dyDescent="0.2">
      <c r="A61" s="3">
        <v>59</v>
      </c>
      <c r="B61" s="9">
        <f t="shared" si="0"/>
        <v>8460</v>
      </c>
      <c r="C61">
        <f>基础经验产出!B61</f>
        <v>8460</v>
      </c>
      <c r="G61" s="3"/>
      <c r="H61" s="3"/>
      <c r="I61" s="3"/>
    </row>
    <row r="62" spans="1:9" x14ac:dyDescent="0.2">
      <c r="A62" s="3">
        <v>60</v>
      </c>
      <c r="B62" s="9">
        <f t="shared" si="0"/>
        <v>8775</v>
      </c>
      <c r="C62">
        <f>基础经验产出!B62</f>
        <v>8775</v>
      </c>
      <c r="G62" s="3"/>
      <c r="H62" s="3"/>
      <c r="I62" s="3"/>
    </row>
    <row r="63" spans="1:9" x14ac:dyDescent="0.2">
      <c r="A63" s="3">
        <v>61</v>
      </c>
      <c r="B63" s="9">
        <f t="shared" si="0"/>
        <v>9575</v>
      </c>
      <c r="C63">
        <f>基础经验产出!B63</f>
        <v>9575</v>
      </c>
      <c r="G63" s="3"/>
      <c r="H63" s="3"/>
      <c r="I63" s="3"/>
    </row>
    <row r="64" spans="1:9" x14ac:dyDescent="0.2">
      <c r="A64" s="3">
        <v>62</v>
      </c>
      <c r="B64" s="9">
        <f t="shared" si="0"/>
        <v>9615</v>
      </c>
      <c r="C64">
        <f>基础经验产出!B64</f>
        <v>9615</v>
      </c>
      <c r="G64" s="3"/>
      <c r="H64" s="3"/>
      <c r="I64" s="3"/>
    </row>
    <row r="65" spans="1:9" x14ac:dyDescent="0.2">
      <c r="A65" s="3">
        <v>63</v>
      </c>
      <c r="B65" s="9">
        <f t="shared" si="0"/>
        <v>9695</v>
      </c>
      <c r="C65">
        <f>基础经验产出!B65</f>
        <v>9695</v>
      </c>
      <c r="G65" s="3"/>
      <c r="H65" s="3"/>
      <c r="I65" s="3"/>
    </row>
    <row r="66" spans="1:9" x14ac:dyDescent="0.2">
      <c r="A66" s="3">
        <v>64</v>
      </c>
      <c r="B66" s="9">
        <f t="shared" si="0"/>
        <v>9815</v>
      </c>
      <c r="C66">
        <f>基础经验产出!B66</f>
        <v>9815</v>
      </c>
      <c r="G66" s="3"/>
      <c r="H66" s="3"/>
      <c r="I66" s="3"/>
    </row>
    <row r="67" spans="1:9" x14ac:dyDescent="0.2">
      <c r="A67" s="3">
        <v>65</v>
      </c>
      <c r="B67" s="9">
        <f t="shared" si="0"/>
        <v>9975</v>
      </c>
      <c r="C67">
        <f>基础经验产出!B67</f>
        <v>9975</v>
      </c>
      <c r="G67" s="3"/>
      <c r="H67" s="3"/>
      <c r="I67" s="3"/>
    </row>
    <row r="68" spans="1:9" x14ac:dyDescent="0.2">
      <c r="A68" s="3">
        <v>66</v>
      </c>
      <c r="B68" s="9">
        <f t="shared" ref="B68:B131" si="1">C68</f>
        <v>10175</v>
      </c>
      <c r="C68">
        <f>基础经验产出!B68</f>
        <v>10175</v>
      </c>
      <c r="G68" s="3"/>
      <c r="H68" s="3"/>
      <c r="I68" s="3"/>
    </row>
    <row r="69" spans="1:9" x14ac:dyDescent="0.2">
      <c r="A69" s="3">
        <v>67</v>
      </c>
      <c r="B69" s="9">
        <f t="shared" si="1"/>
        <v>10415</v>
      </c>
      <c r="C69">
        <f>基础经验产出!B69</f>
        <v>10415</v>
      </c>
      <c r="G69" s="3"/>
      <c r="H69" s="3"/>
      <c r="I69" s="3"/>
    </row>
    <row r="70" spans="1:9" x14ac:dyDescent="0.2">
      <c r="A70" s="3">
        <v>68</v>
      </c>
      <c r="B70" s="9">
        <f t="shared" si="1"/>
        <v>10695</v>
      </c>
      <c r="C70">
        <f>基础经验产出!B70</f>
        <v>10695</v>
      </c>
      <c r="G70" s="3"/>
      <c r="H70" s="3"/>
      <c r="I70" s="3"/>
    </row>
    <row r="71" spans="1:9" x14ac:dyDescent="0.2">
      <c r="A71" s="3">
        <v>69</v>
      </c>
      <c r="B71" s="9">
        <f t="shared" si="1"/>
        <v>11015</v>
      </c>
      <c r="C71">
        <f>基础经验产出!B71</f>
        <v>11015</v>
      </c>
      <c r="G71" s="3"/>
      <c r="H71" s="3"/>
      <c r="I71" s="3"/>
    </row>
    <row r="72" spans="1:9" x14ac:dyDescent="0.2">
      <c r="A72" s="3">
        <v>70</v>
      </c>
      <c r="B72" s="9">
        <f t="shared" si="1"/>
        <v>11375</v>
      </c>
      <c r="C72">
        <f>基础经验产出!B72</f>
        <v>11375</v>
      </c>
      <c r="G72" s="3"/>
      <c r="H72" s="3"/>
      <c r="I72" s="3"/>
    </row>
    <row r="73" spans="1:9" x14ac:dyDescent="0.2">
      <c r="A73" s="3">
        <v>71</v>
      </c>
      <c r="B73" s="9">
        <f t="shared" si="1"/>
        <v>12275</v>
      </c>
      <c r="C73">
        <f>基础经验产出!B73</f>
        <v>12275</v>
      </c>
      <c r="G73" s="3"/>
      <c r="H73" s="3"/>
      <c r="I73" s="3"/>
    </row>
    <row r="74" spans="1:9" x14ac:dyDescent="0.2">
      <c r="A74" s="3">
        <v>72</v>
      </c>
      <c r="B74" s="9">
        <f t="shared" si="1"/>
        <v>12320</v>
      </c>
      <c r="C74">
        <f>基础经验产出!B74</f>
        <v>12320</v>
      </c>
      <c r="G74" s="3"/>
      <c r="H74" s="3"/>
      <c r="I74" s="3"/>
    </row>
    <row r="75" spans="1:9" x14ac:dyDescent="0.2">
      <c r="A75" s="3">
        <v>73</v>
      </c>
      <c r="B75" s="9">
        <f t="shared" si="1"/>
        <v>12410</v>
      </c>
      <c r="C75">
        <f>基础经验产出!B75</f>
        <v>12410</v>
      </c>
      <c r="G75" s="3"/>
      <c r="H75" s="3"/>
      <c r="I75" s="3"/>
    </row>
    <row r="76" spans="1:9" x14ac:dyDescent="0.2">
      <c r="A76" s="3">
        <v>74</v>
      </c>
      <c r="B76" s="9">
        <f t="shared" si="1"/>
        <v>12545</v>
      </c>
      <c r="C76">
        <f>基础经验产出!B76</f>
        <v>12545</v>
      </c>
      <c r="G76" s="3"/>
      <c r="H76" s="3"/>
      <c r="I76" s="3"/>
    </row>
    <row r="77" spans="1:9" x14ac:dyDescent="0.2">
      <c r="A77" s="3">
        <v>75</v>
      </c>
      <c r="B77" s="9">
        <f t="shared" si="1"/>
        <v>12725</v>
      </c>
      <c r="C77">
        <f>基础经验产出!B77</f>
        <v>12725</v>
      </c>
      <c r="G77" s="3"/>
      <c r="H77" s="3"/>
      <c r="I77" s="3"/>
    </row>
    <row r="78" spans="1:9" x14ac:dyDescent="0.2">
      <c r="A78" s="3">
        <v>76</v>
      </c>
      <c r="B78" s="9">
        <f t="shared" si="1"/>
        <v>12950</v>
      </c>
      <c r="C78">
        <f>基础经验产出!B78</f>
        <v>12950</v>
      </c>
      <c r="G78" s="3"/>
      <c r="H78" s="3"/>
      <c r="I78" s="3"/>
    </row>
    <row r="79" spans="1:9" x14ac:dyDescent="0.2">
      <c r="A79" s="3">
        <v>77</v>
      </c>
      <c r="B79" s="9">
        <f t="shared" si="1"/>
        <v>13220</v>
      </c>
      <c r="C79">
        <f>基础经验产出!B79</f>
        <v>13220</v>
      </c>
      <c r="G79" s="3"/>
      <c r="H79" s="3"/>
      <c r="I79" s="3"/>
    </row>
    <row r="80" spans="1:9" x14ac:dyDescent="0.2">
      <c r="A80" s="3">
        <v>78</v>
      </c>
      <c r="B80" s="9">
        <f t="shared" si="1"/>
        <v>13535</v>
      </c>
      <c r="C80">
        <f>基础经验产出!B80</f>
        <v>13535</v>
      </c>
      <c r="G80" s="3"/>
      <c r="H80" s="3"/>
      <c r="I80" s="3"/>
    </row>
    <row r="81" spans="1:9" x14ac:dyDescent="0.2">
      <c r="A81" s="3">
        <v>79</v>
      </c>
      <c r="B81" s="9">
        <f t="shared" si="1"/>
        <v>13895</v>
      </c>
      <c r="C81">
        <f>基础经验产出!B81</f>
        <v>13895</v>
      </c>
      <c r="G81" s="3"/>
      <c r="H81" s="3"/>
      <c r="I81" s="3"/>
    </row>
    <row r="82" spans="1:9" x14ac:dyDescent="0.2">
      <c r="A82" s="3">
        <v>80</v>
      </c>
      <c r="B82" s="9">
        <f t="shared" si="1"/>
        <v>14300</v>
      </c>
      <c r="C82">
        <f>基础经验产出!B82</f>
        <v>14300</v>
      </c>
      <c r="G82" s="3"/>
      <c r="H82" s="3"/>
      <c r="I82" s="3"/>
    </row>
    <row r="83" spans="1:9" x14ac:dyDescent="0.2">
      <c r="A83" s="3">
        <v>81</v>
      </c>
      <c r="B83" s="9">
        <f t="shared" si="1"/>
        <v>15300</v>
      </c>
      <c r="C83">
        <f>基础经验产出!B83</f>
        <v>15300</v>
      </c>
      <c r="G83" s="3"/>
      <c r="H83" s="3"/>
      <c r="I83" s="3"/>
    </row>
    <row r="84" spans="1:9" x14ac:dyDescent="0.2">
      <c r="A84" s="3">
        <v>82</v>
      </c>
      <c r="B84" s="9">
        <f t="shared" si="1"/>
        <v>15350</v>
      </c>
      <c r="C84">
        <f>基础经验产出!B84</f>
        <v>15350</v>
      </c>
      <c r="G84" s="3"/>
      <c r="H84" s="3"/>
      <c r="I84" s="3"/>
    </row>
    <row r="85" spans="1:9" x14ac:dyDescent="0.2">
      <c r="A85" s="3">
        <v>83</v>
      </c>
      <c r="B85" s="9">
        <f t="shared" si="1"/>
        <v>15450</v>
      </c>
      <c r="C85">
        <f>基础经验产出!B85</f>
        <v>15450</v>
      </c>
      <c r="G85" s="3"/>
      <c r="H85" s="3"/>
      <c r="I85" s="3"/>
    </row>
    <row r="86" spans="1:9" x14ac:dyDescent="0.2">
      <c r="A86" s="3">
        <v>84</v>
      </c>
      <c r="B86" s="9">
        <f t="shared" si="1"/>
        <v>15600</v>
      </c>
      <c r="C86">
        <f>基础经验产出!B86</f>
        <v>15600</v>
      </c>
      <c r="G86" s="3"/>
      <c r="H86" s="3"/>
      <c r="I86" s="3"/>
    </row>
    <row r="87" spans="1:9" x14ac:dyDescent="0.2">
      <c r="A87" s="3">
        <v>85</v>
      </c>
      <c r="B87" s="9">
        <f t="shared" si="1"/>
        <v>15800</v>
      </c>
      <c r="C87">
        <f>基础经验产出!B87</f>
        <v>15800</v>
      </c>
      <c r="G87" s="3"/>
      <c r="H87" s="3"/>
      <c r="I87" s="3"/>
    </row>
    <row r="88" spans="1:9" x14ac:dyDescent="0.2">
      <c r="A88" s="3">
        <v>86</v>
      </c>
      <c r="B88" s="9">
        <f t="shared" si="1"/>
        <v>16050</v>
      </c>
      <c r="C88">
        <f>基础经验产出!B88</f>
        <v>16050</v>
      </c>
      <c r="G88" s="3"/>
      <c r="H88" s="3"/>
      <c r="I88" s="3"/>
    </row>
    <row r="89" spans="1:9" x14ac:dyDescent="0.2">
      <c r="A89" s="3">
        <v>87</v>
      </c>
      <c r="B89" s="9">
        <f t="shared" si="1"/>
        <v>16350</v>
      </c>
      <c r="C89">
        <f>基础经验产出!B89</f>
        <v>16350</v>
      </c>
      <c r="G89" s="3"/>
      <c r="H89" s="3"/>
      <c r="I89" s="3"/>
    </row>
    <row r="90" spans="1:9" x14ac:dyDescent="0.2">
      <c r="A90" s="3">
        <v>88</v>
      </c>
      <c r="B90" s="9">
        <f t="shared" si="1"/>
        <v>16700</v>
      </c>
      <c r="C90">
        <f>基础经验产出!B90</f>
        <v>16700</v>
      </c>
      <c r="G90" s="3"/>
      <c r="H90" s="3"/>
      <c r="I90" s="3"/>
    </row>
    <row r="91" spans="1:9" x14ac:dyDescent="0.2">
      <c r="A91" s="3">
        <v>89</v>
      </c>
      <c r="B91" s="9">
        <f t="shared" si="1"/>
        <v>17100</v>
      </c>
      <c r="C91">
        <f>基础经验产出!B91</f>
        <v>17100</v>
      </c>
      <c r="G91" s="3"/>
      <c r="H91" s="3"/>
      <c r="I91" s="3"/>
    </row>
    <row r="92" spans="1:9" x14ac:dyDescent="0.2">
      <c r="A92" s="3">
        <v>90</v>
      </c>
      <c r="B92" s="9">
        <f t="shared" si="1"/>
        <v>17550</v>
      </c>
      <c r="C92">
        <f>基础经验产出!B92</f>
        <v>17550</v>
      </c>
      <c r="G92" s="3"/>
      <c r="H92" s="3"/>
      <c r="I92" s="3"/>
    </row>
    <row r="93" spans="1:9" x14ac:dyDescent="0.2">
      <c r="A93" s="3">
        <v>91</v>
      </c>
      <c r="B93" s="9">
        <f t="shared" si="1"/>
        <v>18650</v>
      </c>
      <c r="C93">
        <f>基础经验产出!B93</f>
        <v>18650</v>
      </c>
      <c r="G93" s="3"/>
      <c r="H93" s="3"/>
      <c r="I93" s="3"/>
    </row>
    <row r="94" spans="1:9" x14ac:dyDescent="0.2">
      <c r="A94" s="3">
        <v>92</v>
      </c>
      <c r="B94" s="9">
        <f t="shared" si="1"/>
        <v>18705</v>
      </c>
      <c r="C94">
        <f>基础经验产出!B94</f>
        <v>18705</v>
      </c>
      <c r="G94" s="3"/>
      <c r="H94" s="3"/>
      <c r="I94" s="3"/>
    </row>
    <row r="95" spans="1:9" x14ac:dyDescent="0.2">
      <c r="A95" s="3">
        <v>93</v>
      </c>
      <c r="B95" s="9">
        <f t="shared" si="1"/>
        <v>18815</v>
      </c>
      <c r="C95">
        <f>基础经验产出!B95</f>
        <v>18815</v>
      </c>
      <c r="G95" s="3"/>
      <c r="H95" s="3"/>
      <c r="I95" s="3"/>
    </row>
    <row r="96" spans="1:9" x14ac:dyDescent="0.2">
      <c r="A96" s="3">
        <v>94</v>
      </c>
      <c r="B96" s="9">
        <f t="shared" si="1"/>
        <v>18980</v>
      </c>
      <c r="C96">
        <f>基础经验产出!B96</f>
        <v>18980</v>
      </c>
      <c r="G96" s="3"/>
      <c r="H96" s="3"/>
      <c r="I96" s="3"/>
    </row>
    <row r="97" spans="1:9" x14ac:dyDescent="0.2">
      <c r="A97" s="3">
        <v>95</v>
      </c>
      <c r="B97" s="9">
        <f t="shared" si="1"/>
        <v>19200</v>
      </c>
      <c r="C97">
        <f>基础经验产出!B97</f>
        <v>19200</v>
      </c>
      <c r="G97" s="3"/>
      <c r="H97" s="3"/>
      <c r="I97" s="3"/>
    </row>
    <row r="98" spans="1:9" x14ac:dyDescent="0.2">
      <c r="A98" s="3">
        <v>96</v>
      </c>
      <c r="B98" s="9">
        <f t="shared" si="1"/>
        <v>19475</v>
      </c>
      <c r="C98">
        <f>基础经验产出!B98</f>
        <v>19475</v>
      </c>
      <c r="G98" s="3"/>
      <c r="H98" s="3"/>
      <c r="I98" s="3"/>
    </row>
    <row r="99" spans="1:9" x14ac:dyDescent="0.2">
      <c r="A99" s="3">
        <v>97</v>
      </c>
      <c r="B99" s="9">
        <f t="shared" si="1"/>
        <v>19805</v>
      </c>
      <c r="C99">
        <f>基础经验产出!B99</f>
        <v>19805</v>
      </c>
      <c r="G99" s="3"/>
      <c r="H99" s="3"/>
      <c r="I99" s="3"/>
    </row>
    <row r="100" spans="1:9" x14ac:dyDescent="0.2">
      <c r="A100" s="3">
        <v>98</v>
      </c>
      <c r="B100" s="9">
        <f t="shared" si="1"/>
        <v>20190</v>
      </c>
      <c r="C100">
        <f>基础经验产出!B100</f>
        <v>20190</v>
      </c>
      <c r="G100" s="3"/>
      <c r="H100" s="3"/>
      <c r="I100" s="3"/>
    </row>
    <row r="101" spans="1:9" x14ac:dyDescent="0.2">
      <c r="A101" s="3">
        <v>99</v>
      </c>
      <c r="B101" s="9">
        <f t="shared" si="1"/>
        <v>20630</v>
      </c>
      <c r="C101">
        <f>基础经验产出!B101</f>
        <v>20630</v>
      </c>
      <c r="G101" s="3"/>
      <c r="H101" s="3"/>
      <c r="I101" s="3"/>
    </row>
    <row r="102" spans="1:9" x14ac:dyDescent="0.2">
      <c r="A102" s="3">
        <v>100</v>
      </c>
      <c r="B102" s="9">
        <f t="shared" si="1"/>
        <v>21125</v>
      </c>
      <c r="C102">
        <f>基础经验产出!B102</f>
        <v>21125</v>
      </c>
      <c r="G102" s="3"/>
      <c r="H102" s="3"/>
      <c r="I102" s="3"/>
    </row>
    <row r="103" spans="1:9" x14ac:dyDescent="0.2">
      <c r="A103" s="3">
        <v>101</v>
      </c>
      <c r="B103" s="9">
        <f t="shared" si="1"/>
        <v>22325</v>
      </c>
      <c r="C103">
        <f>基础经验产出!B103</f>
        <v>22325</v>
      </c>
      <c r="G103" s="3"/>
      <c r="H103" s="3"/>
      <c r="I103" s="3"/>
    </row>
    <row r="104" spans="1:9" x14ac:dyDescent="0.2">
      <c r="A104" s="3">
        <v>102</v>
      </c>
      <c r="B104" s="9">
        <f t="shared" si="1"/>
        <v>22385</v>
      </c>
      <c r="C104">
        <f>基础经验产出!B104</f>
        <v>22385</v>
      </c>
      <c r="G104" s="3"/>
      <c r="H104" s="3"/>
      <c r="I104" s="3"/>
    </row>
    <row r="105" spans="1:9" x14ac:dyDescent="0.2">
      <c r="A105" s="3">
        <v>103</v>
      </c>
      <c r="B105" s="9">
        <f t="shared" si="1"/>
        <v>22505</v>
      </c>
      <c r="C105">
        <f>基础经验产出!B105</f>
        <v>22505</v>
      </c>
      <c r="G105" s="3"/>
      <c r="H105" s="3"/>
      <c r="I105" s="3"/>
    </row>
    <row r="106" spans="1:9" x14ac:dyDescent="0.2">
      <c r="A106" s="3">
        <v>104</v>
      </c>
      <c r="B106" s="9">
        <f t="shared" si="1"/>
        <v>22685</v>
      </c>
      <c r="C106">
        <f>基础经验产出!B106</f>
        <v>22685</v>
      </c>
      <c r="G106" s="3"/>
      <c r="H106" s="3"/>
      <c r="I106" s="3"/>
    </row>
    <row r="107" spans="1:9" x14ac:dyDescent="0.2">
      <c r="A107" s="3">
        <v>105</v>
      </c>
      <c r="B107" s="9">
        <f t="shared" si="1"/>
        <v>22925</v>
      </c>
      <c r="C107">
        <f>基础经验产出!B107</f>
        <v>22925</v>
      </c>
      <c r="G107" s="3"/>
      <c r="H107" s="3"/>
      <c r="I107" s="3"/>
    </row>
    <row r="108" spans="1:9" x14ac:dyDescent="0.2">
      <c r="A108" s="3">
        <v>106</v>
      </c>
      <c r="B108" s="9">
        <f t="shared" si="1"/>
        <v>23225</v>
      </c>
      <c r="C108">
        <f>基础经验产出!B108</f>
        <v>23225</v>
      </c>
      <c r="G108" s="3"/>
      <c r="H108" s="3"/>
      <c r="I108" s="3"/>
    </row>
    <row r="109" spans="1:9" x14ac:dyDescent="0.2">
      <c r="A109" s="3">
        <v>107</v>
      </c>
      <c r="B109" s="9">
        <f t="shared" si="1"/>
        <v>23585</v>
      </c>
      <c r="C109">
        <f>基础经验产出!B109</f>
        <v>23585</v>
      </c>
      <c r="G109" s="3"/>
      <c r="H109" s="3"/>
      <c r="I109" s="3"/>
    </row>
    <row r="110" spans="1:9" x14ac:dyDescent="0.2">
      <c r="A110" s="3">
        <v>108</v>
      </c>
      <c r="B110" s="9">
        <f t="shared" si="1"/>
        <v>24005</v>
      </c>
      <c r="C110">
        <f>基础经验产出!B110</f>
        <v>24005</v>
      </c>
      <c r="G110" s="3"/>
      <c r="H110" s="3"/>
      <c r="I110" s="3"/>
    </row>
    <row r="111" spans="1:9" x14ac:dyDescent="0.2">
      <c r="A111" s="3">
        <v>109</v>
      </c>
      <c r="B111" s="9">
        <f t="shared" si="1"/>
        <v>24485</v>
      </c>
      <c r="C111">
        <f>基础经验产出!B111</f>
        <v>24485</v>
      </c>
      <c r="G111" s="3"/>
      <c r="H111" s="3"/>
      <c r="I111" s="3"/>
    </row>
    <row r="112" spans="1:9" x14ac:dyDescent="0.2">
      <c r="A112" s="3">
        <v>110</v>
      </c>
      <c r="B112" s="9">
        <f t="shared" si="1"/>
        <v>25025</v>
      </c>
      <c r="C112">
        <f>基础经验产出!B112</f>
        <v>25025</v>
      </c>
      <c r="G112" s="3"/>
      <c r="H112" s="3"/>
      <c r="I112" s="3"/>
    </row>
    <row r="113" spans="1:9" x14ac:dyDescent="0.2">
      <c r="A113" s="3">
        <v>111</v>
      </c>
      <c r="B113" s="9">
        <f t="shared" si="1"/>
        <v>26325</v>
      </c>
      <c r="C113">
        <f>基础经验产出!B113</f>
        <v>26325</v>
      </c>
      <c r="G113" s="3"/>
      <c r="H113" s="3"/>
      <c r="I113" s="3"/>
    </row>
    <row r="114" spans="1:9" x14ac:dyDescent="0.2">
      <c r="A114" s="3">
        <v>112</v>
      </c>
      <c r="B114" s="9">
        <f t="shared" si="1"/>
        <v>26390</v>
      </c>
      <c r="C114">
        <f>基础经验产出!B114</f>
        <v>26390</v>
      </c>
      <c r="G114" s="3"/>
      <c r="H114" s="3"/>
      <c r="I114" s="3"/>
    </row>
    <row r="115" spans="1:9" x14ac:dyDescent="0.2">
      <c r="A115" s="3">
        <v>113</v>
      </c>
      <c r="B115" s="9">
        <f t="shared" si="1"/>
        <v>26520</v>
      </c>
      <c r="C115">
        <f>基础经验产出!B115</f>
        <v>26520</v>
      </c>
      <c r="G115" s="3"/>
      <c r="H115" s="3"/>
      <c r="I115" s="3"/>
    </row>
    <row r="116" spans="1:9" x14ac:dyDescent="0.2">
      <c r="A116" s="3">
        <v>114</v>
      </c>
      <c r="B116" s="9">
        <f t="shared" si="1"/>
        <v>26715</v>
      </c>
      <c r="C116">
        <f>基础经验产出!B116</f>
        <v>26715</v>
      </c>
      <c r="G116" s="3"/>
      <c r="H116" s="3"/>
      <c r="I116" s="3"/>
    </row>
    <row r="117" spans="1:9" x14ac:dyDescent="0.2">
      <c r="A117" s="3">
        <v>115</v>
      </c>
      <c r="B117" s="9">
        <f t="shared" si="1"/>
        <v>26975</v>
      </c>
      <c r="C117">
        <f>基础经验产出!B117</f>
        <v>26975</v>
      </c>
      <c r="G117" s="3"/>
      <c r="H117" s="3"/>
      <c r="I117" s="3"/>
    </row>
    <row r="118" spans="1:9" x14ac:dyDescent="0.2">
      <c r="A118" s="3">
        <v>116</v>
      </c>
      <c r="B118" s="9">
        <f t="shared" si="1"/>
        <v>27300</v>
      </c>
      <c r="C118">
        <f>基础经验产出!B118</f>
        <v>27300</v>
      </c>
      <c r="G118" s="3"/>
      <c r="H118" s="3"/>
      <c r="I118" s="3"/>
    </row>
    <row r="119" spans="1:9" x14ac:dyDescent="0.2">
      <c r="A119" s="3">
        <v>117</v>
      </c>
      <c r="B119" s="9">
        <f t="shared" si="1"/>
        <v>27690</v>
      </c>
      <c r="C119">
        <f>基础经验产出!B119</f>
        <v>27690</v>
      </c>
      <c r="G119" s="3"/>
      <c r="H119" s="3"/>
      <c r="I119" s="3"/>
    </row>
    <row r="120" spans="1:9" x14ac:dyDescent="0.2">
      <c r="A120" s="3">
        <v>118</v>
      </c>
      <c r="B120" s="9">
        <f t="shared" si="1"/>
        <v>28145</v>
      </c>
      <c r="C120">
        <f>基础经验产出!B120</f>
        <v>28145</v>
      </c>
      <c r="G120" s="3"/>
      <c r="H120" s="3"/>
      <c r="I120" s="3"/>
    </row>
    <row r="121" spans="1:9" x14ac:dyDescent="0.2">
      <c r="A121" s="3">
        <v>119</v>
      </c>
      <c r="B121" s="9">
        <f t="shared" si="1"/>
        <v>28665</v>
      </c>
      <c r="C121">
        <f>基础经验产出!B121</f>
        <v>28665</v>
      </c>
      <c r="G121" s="3"/>
      <c r="H121" s="3"/>
      <c r="I121" s="3"/>
    </row>
    <row r="122" spans="1:9" x14ac:dyDescent="0.2">
      <c r="A122" s="3">
        <v>120</v>
      </c>
      <c r="B122" s="9">
        <f t="shared" si="1"/>
        <v>29250</v>
      </c>
      <c r="C122">
        <f>基础经验产出!B122</f>
        <v>29250</v>
      </c>
      <c r="G122" s="3"/>
      <c r="H122" s="3"/>
      <c r="I122" s="3"/>
    </row>
    <row r="123" spans="1:9" x14ac:dyDescent="0.2">
      <c r="A123" s="3">
        <v>121</v>
      </c>
      <c r="B123" s="9">
        <f t="shared" si="1"/>
        <v>30650</v>
      </c>
      <c r="C123">
        <f>基础经验产出!B123</f>
        <v>30650</v>
      </c>
      <c r="G123" s="3"/>
      <c r="H123" s="3"/>
      <c r="I123" s="3"/>
    </row>
    <row r="124" spans="1:9" x14ac:dyDescent="0.2">
      <c r="A124" s="3">
        <v>122</v>
      </c>
      <c r="B124" s="9">
        <f t="shared" si="1"/>
        <v>30720</v>
      </c>
      <c r="C124">
        <f>基础经验产出!B124</f>
        <v>30720</v>
      </c>
      <c r="G124" s="3"/>
      <c r="H124" s="3"/>
      <c r="I124" s="3"/>
    </row>
    <row r="125" spans="1:9" x14ac:dyDescent="0.2">
      <c r="A125" s="3">
        <v>123</v>
      </c>
      <c r="B125" s="9">
        <f t="shared" si="1"/>
        <v>30860</v>
      </c>
      <c r="C125">
        <f>基础经验产出!B125</f>
        <v>30860</v>
      </c>
      <c r="G125" s="3"/>
      <c r="H125" s="3"/>
      <c r="I125" s="3"/>
    </row>
    <row r="126" spans="1:9" x14ac:dyDescent="0.2">
      <c r="A126" s="3">
        <v>124</v>
      </c>
      <c r="B126" s="9">
        <f t="shared" si="1"/>
        <v>31070</v>
      </c>
      <c r="C126">
        <f>基础经验产出!B126</f>
        <v>31070</v>
      </c>
      <c r="G126" s="3"/>
      <c r="H126" s="3"/>
      <c r="I126" s="3"/>
    </row>
    <row r="127" spans="1:9" x14ac:dyDescent="0.2">
      <c r="A127" s="3">
        <v>125</v>
      </c>
      <c r="B127" s="9">
        <f t="shared" si="1"/>
        <v>31350</v>
      </c>
      <c r="C127">
        <f>基础经验产出!B127</f>
        <v>31350</v>
      </c>
      <c r="G127" s="3"/>
      <c r="H127" s="3"/>
      <c r="I127" s="3"/>
    </row>
    <row r="128" spans="1:9" x14ac:dyDescent="0.2">
      <c r="A128" s="3">
        <v>126</v>
      </c>
      <c r="B128" s="9">
        <f t="shared" si="1"/>
        <v>31700</v>
      </c>
      <c r="C128">
        <f>基础经验产出!B128</f>
        <v>31700</v>
      </c>
      <c r="G128" s="3"/>
      <c r="H128" s="3"/>
      <c r="I128" s="3"/>
    </row>
    <row r="129" spans="1:9" x14ac:dyDescent="0.2">
      <c r="A129" s="3">
        <v>127</v>
      </c>
      <c r="B129" s="9">
        <f t="shared" si="1"/>
        <v>32120</v>
      </c>
      <c r="C129">
        <f>基础经验产出!B129</f>
        <v>32120</v>
      </c>
      <c r="G129" s="3"/>
      <c r="H129" s="3"/>
      <c r="I129" s="3"/>
    </row>
    <row r="130" spans="1:9" x14ac:dyDescent="0.2">
      <c r="A130" s="3">
        <v>128</v>
      </c>
      <c r="B130" s="9">
        <f t="shared" si="1"/>
        <v>32610</v>
      </c>
      <c r="C130">
        <f>基础经验产出!B130</f>
        <v>32610</v>
      </c>
      <c r="G130" s="3"/>
      <c r="H130" s="3"/>
      <c r="I130" s="3"/>
    </row>
    <row r="131" spans="1:9" x14ac:dyDescent="0.2">
      <c r="A131" s="3">
        <v>129</v>
      </c>
      <c r="B131" s="9">
        <f t="shared" si="1"/>
        <v>33170</v>
      </c>
      <c r="C131">
        <f>基础经验产出!B131</f>
        <v>33170</v>
      </c>
      <c r="G131" s="3"/>
      <c r="H131" s="3"/>
      <c r="I131" s="3"/>
    </row>
    <row r="132" spans="1:9" x14ac:dyDescent="0.2">
      <c r="A132" s="3">
        <v>130</v>
      </c>
      <c r="B132" s="9">
        <f t="shared" ref="B132:B195" si="2">C132</f>
        <v>33800</v>
      </c>
      <c r="C132">
        <f>基础经验产出!B132</f>
        <v>33800</v>
      </c>
      <c r="G132" s="3"/>
      <c r="H132" s="3"/>
      <c r="I132" s="3"/>
    </row>
    <row r="133" spans="1:9" x14ac:dyDescent="0.2">
      <c r="A133" s="3">
        <v>131</v>
      </c>
      <c r="B133" s="9">
        <f t="shared" si="2"/>
        <v>35300</v>
      </c>
      <c r="C133">
        <f>基础经验产出!B133</f>
        <v>35300</v>
      </c>
      <c r="G133" s="3"/>
      <c r="H133" s="3"/>
      <c r="I133" s="3"/>
    </row>
    <row r="134" spans="1:9" x14ac:dyDescent="0.2">
      <c r="A134" s="3">
        <v>132</v>
      </c>
      <c r="B134" s="9">
        <f t="shared" si="2"/>
        <v>35375</v>
      </c>
      <c r="C134">
        <f>基础经验产出!B134</f>
        <v>35375</v>
      </c>
      <c r="G134" s="3"/>
      <c r="H134" s="3"/>
      <c r="I134" s="3"/>
    </row>
    <row r="135" spans="1:9" x14ac:dyDescent="0.2">
      <c r="A135" s="3">
        <v>133</v>
      </c>
      <c r="B135" s="9">
        <f t="shared" si="2"/>
        <v>35525</v>
      </c>
      <c r="C135">
        <f>基础经验产出!B135</f>
        <v>35525</v>
      </c>
      <c r="G135" s="3"/>
      <c r="H135" s="3"/>
      <c r="I135" s="3"/>
    </row>
    <row r="136" spans="1:9" x14ac:dyDescent="0.2">
      <c r="A136" s="3">
        <v>134</v>
      </c>
      <c r="B136" s="9">
        <f t="shared" si="2"/>
        <v>35750</v>
      </c>
      <c r="C136">
        <f>基础经验产出!B136</f>
        <v>35750</v>
      </c>
      <c r="G136" s="3"/>
      <c r="H136" s="3"/>
      <c r="I136" s="3"/>
    </row>
    <row r="137" spans="1:9" x14ac:dyDescent="0.2">
      <c r="A137" s="3">
        <v>135</v>
      </c>
      <c r="B137" s="9">
        <f t="shared" si="2"/>
        <v>36050</v>
      </c>
      <c r="C137">
        <f>基础经验产出!B137</f>
        <v>36050</v>
      </c>
      <c r="G137" s="3"/>
      <c r="H137" s="3"/>
      <c r="I137" s="3"/>
    </row>
    <row r="138" spans="1:9" x14ac:dyDescent="0.2">
      <c r="A138" s="3">
        <v>136</v>
      </c>
      <c r="B138" s="9">
        <f t="shared" si="2"/>
        <v>36425</v>
      </c>
      <c r="C138">
        <f>基础经验产出!B138</f>
        <v>36425</v>
      </c>
      <c r="G138" s="3"/>
      <c r="H138" s="3"/>
      <c r="I138" s="3"/>
    </row>
    <row r="139" spans="1:9" x14ac:dyDescent="0.2">
      <c r="A139" s="3">
        <v>137</v>
      </c>
      <c r="B139" s="9">
        <f t="shared" si="2"/>
        <v>36875</v>
      </c>
      <c r="C139">
        <f>基础经验产出!B139</f>
        <v>36875</v>
      </c>
      <c r="G139" s="3"/>
      <c r="H139" s="3"/>
      <c r="I139" s="3"/>
    </row>
    <row r="140" spans="1:9" x14ac:dyDescent="0.2">
      <c r="A140" s="3">
        <v>138</v>
      </c>
      <c r="B140" s="9">
        <f t="shared" si="2"/>
        <v>37400</v>
      </c>
      <c r="C140">
        <f>基础经验产出!B140</f>
        <v>37400</v>
      </c>
      <c r="G140" s="3"/>
      <c r="H140" s="3"/>
      <c r="I140" s="3"/>
    </row>
    <row r="141" spans="1:9" x14ac:dyDescent="0.2">
      <c r="A141" s="3">
        <v>139</v>
      </c>
      <c r="B141" s="9">
        <f t="shared" si="2"/>
        <v>38000</v>
      </c>
      <c r="C141">
        <f>基础经验产出!B141</f>
        <v>38000</v>
      </c>
      <c r="G141" s="3"/>
      <c r="H141" s="3"/>
      <c r="I141" s="3"/>
    </row>
    <row r="142" spans="1:9" x14ac:dyDescent="0.2">
      <c r="A142" s="3">
        <v>140</v>
      </c>
      <c r="B142" s="9">
        <f t="shared" si="2"/>
        <v>38675</v>
      </c>
      <c r="C142">
        <f>基础经验产出!B142</f>
        <v>38675</v>
      </c>
      <c r="G142" s="3"/>
      <c r="H142" s="3"/>
      <c r="I142" s="3"/>
    </row>
    <row r="143" spans="1:9" x14ac:dyDescent="0.2">
      <c r="A143" s="3">
        <v>141</v>
      </c>
      <c r="B143" s="9">
        <f t="shared" si="2"/>
        <v>40275</v>
      </c>
      <c r="C143">
        <f>基础经验产出!B143</f>
        <v>40275</v>
      </c>
      <c r="G143" s="3"/>
      <c r="H143" s="3"/>
      <c r="I143" s="3"/>
    </row>
    <row r="144" spans="1:9" x14ac:dyDescent="0.2">
      <c r="A144" s="3">
        <v>142</v>
      </c>
      <c r="B144" s="9">
        <f t="shared" si="2"/>
        <v>40355</v>
      </c>
      <c r="C144">
        <f>基础经验产出!B144</f>
        <v>40355</v>
      </c>
      <c r="G144" s="3"/>
      <c r="H144" s="3"/>
      <c r="I144" s="3"/>
    </row>
    <row r="145" spans="1:9" x14ac:dyDescent="0.2">
      <c r="A145" s="3">
        <v>143</v>
      </c>
      <c r="B145" s="9">
        <f t="shared" si="2"/>
        <v>40515</v>
      </c>
      <c r="C145">
        <f>基础经验产出!B145</f>
        <v>40515</v>
      </c>
      <c r="G145" s="3"/>
      <c r="H145" s="3"/>
      <c r="I145" s="3"/>
    </row>
    <row r="146" spans="1:9" x14ac:dyDescent="0.2">
      <c r="A146" s="3">
        <v>144</v>
      </c>
      <c r="B146" s="9">
        <f t="shared" si="2"/>
        <v>40755</v>
      </c>
      <c r="C146">
        <f>基础经验产出!B146</f>
        <v>40755</v>
      </c>
      <c r="G146" s="3"/>
      <c r="H146" s="3"/>
      <c r="I146" s="3"/>
    </row>
    <row r="147" spans="1:9" x14ac:dyDescent="0.2">
      <c r="A147" s="3">
        <v>145</v>
      </c>
      <c r="B147" s="9">
        <f t="shared" si="2"/>
        <v>41075</v>
      </c>
      <c r="C147">
        <f>基础经验产出!B147</f>
        <v>41075</v>
      </c>
      <c r="G147" s="3"/>
      <c r="H147" s="3"/>
      <c r="I147" s="3"/>
    </row>
    <row r="148" spans="1:9" x14ac:dyDescent="0.2">
      <c r="A148" s="3">
        <v>146</v>
      </c>
      <c r="B148" s="9">
        <f t="shared" si="2"/>
        <v>41475</v>
      </c>
      <c r="C148">
        <f>基础经验产出!B148</f>
        <v>41475</v>
      </c>
      <c r="G148" s="3"/>
      <c r="H148" s="3"/>
      <c r="I148" s="3"/>
    </row>
    <row r="149" spans="1:9" x14ac:dyDescent="0.2">
      <c r="A149" s="3">
        <v>147</v>
      </c>
      <c r="B149" s="9">
        <f t="shared" si="2"/>
        <v>41955</v>
      </c>
      <c r="C149">
        <f>基础经验产出!B149</f>
        <v>41955</v>
      </c>
      <c r="G149" s="3"/>
      <c r="H149" s="3"/>
      <c r="I149" s="3"/>
    </row>
    <row r="150" spans="1:9" x14ac:dyDescent="0.2">
      <c r="A150" s="3">
        <v>148</v>
      </c>
      <c r="B150" s="9">
        <f t="shared" si="2"/>
        <v>42515</v>
      </c>
      <c r="C150">
        <f>基础经验产出!B150</f>
        <v>42515</v>
      </c>
      <c r="G150" s="3"/>
      <c r="H150" s="3"/>
      <c r="I150" s="3"/>
    </row>
    <row r="151" spans="1:9" x14ac:dyDescent="0.2">
      <c r="A151" s="3">
        <v>149</v>
      </c>
      <c r="B151" s="9">
        <f t="shared" si="2"/>
        <v>43155</v>
      </c>
      <c r="C151">
        <f>基础经验产出!B151</f>
        <v>43155</v>
      </c>
      <c r="G151" s="3"/>
      <c r="H151" s="3"/>
      <c r="I151" s="3"/>
    </row>
    <row r="152" spans="1:9" x14ac:dyDescent="0.2">
      <c r="A152" s="3">
        <v>150</v>
      </c>
      <c r="B152" s="9">
        <f t="shared" si="2"/>
        <v>43875</v>
      </c>
      <c r="C152">
        <f>基础经验产出!B152</f>
        <v>43875</v>
      </c>
      <c r="G152" s="3"/>
      <c r="H152" s="3"/>
      <c r="I152" s="3"/>
    </row>
    <row r="153" spans="1:9" x14ac:dyDescent="0.2">
      <c r="A153" s="3">
        <v>151</v>
      </c>
      <c r="B153" s="9">
        <f t="shared" si="2"/>
        <v>45575</v>
      </c>
      <c r="C153">
        <f>基础经验产出!B153</f>
        <v>45575</v>
      </c>
      <c r="G153" s="3"/>
      <c r="H153" s="3"/>
      <c r="I153" s="3"/>
    </row>
    <row r="154" spans="1:9" x14ac:dyDescent="0.2">
      <c r="A154" s="3">
        <v>152</v>
      </c>
      <c r="B154" s="9">
        <f t="shared" si="2"/>
        <v>45660</v>
      </c>
      <c r="C154">
        <f>基础经验产出!B154</f>
        <v>45660</v>
      </c>
      <c r="G154" s="3"/>
      <c r="H154" s="3"/>
      <c r="I154" s="3"/>
    </row>
    <row r="155" spans="1:9" x14ac:dyDescent="0.2">
      <c r="A155" s="3">
        <v>153</v>
      </c>
      <c r="B155" s="9">
        <f t="shared" si="2"/>
        <v>45830</v>
      </c>
      <c r="C155">
        <f>基础经验产出!B155</f>
        <v>45830</v>
      </c>
      <c r="G155" s="3"/>
      <c r="H155" s="3"/>
      <c r="I155" s="3"/>
    </row>
    <row r="156" spans="1:9" x14ac:dyDescent="0.2">
      <c r="A156" s="3">
        <v>154</v>
      </c>
      <c r="B156" s="9">
        <f t="shared" si="2"/>
        <v>46085</v>
      </c>
      <c r="C156">
        <f>基础经验产出!B156</f>
        <v>46085</v>
      </c>
      <c r="G156" s="3"/>
      <c r="H156" s="3"/>
      <c r="I156" s="3"/>
    </row>
    <row r="157" spans="1:9" x14ac:dyDescent="0.2">
      <c r="A157" s="3">
        <v>155</v>
      </c>
      <c r="B157" s="9">
        <f t="shared" si="2"/>
        <v>46425</v>
      </c>
      <c r="C157">
        <f>基础经验产出!B157</f>
        <v>46425</v>
      </c>
      <c r="G157" s="3"/>
      <c r="H157" s="3"/>
      <c r="I157" s="3"/>
    </row>
    <row r="158" spans="1:9" x14ac:dyDescent="0.2">
      <c r="A158" s="3">
        <v>156</v>
      </c>
      <c r="B158" s="9">
        <f t="shared" si="2"/>
        <v>46850</v>
      </c>
      <c r="C158">
        <f>基础经验产出!B158</f>
        <v>46850</v>
      </c>
      <c r="G158" s="3"/>
      <c r="H158" s="3"/>
      <c r="I158" s="3"/>
    </row>
    <row r="159" spans="1:9" x14ac:dyDescent="0.2">
      <c r="A159" s="3">
        <v>157</v>
      </c>
      <c r="B159" s="9">
        <f t="shared" si="2"/>
        <v>47360</v>
      </c>
      <c r="C159">
        <f>基础经验产出!B159</f>
        <v>47360</v>
      </c>
      <c r="G159" s="3"/>
      <c r="H159" s="3"/>
      <c r="I159" s="3"/>
    </row>
    <row r="160" spans="1:9" x14ac:dyDescent="0.2">
      <c r="A160" s="3">
        <v>158</v>
      </c>
      <c r="B160" s="9">
        <f t="shared" si="2"/>
        <v>47955</v>
      </c>
      <c r="C160">
        <f>基础经验产出!B160</f>
        <v>47955</v>
      </c>
      <c r="G160" s="3"/>
      <c r="H160" s="3"/>
      <c r="I160" s="3"/>
    </row>
    <row r="161" spans="1:9" x14ac:dyDescent="0.2">
      <c r="A161" s="3">
        <v>159</v>
      </c>
      <c r="B161" s="9">
        <f t="shared" si="2"/>
        <v>48635</v>
      </c>
      <c r="C161">
        <f>基础经验产出!B161</f>
        <v>48635</v>
      </c>
      <c r="G161" s="3"/>
      <c r="H161" s="3"/>
      <c r="I161" s="3"/>
    </row>
    <row r="162" spans="1:9" x14ac:dyDescent="0.2">
      <c r="A162" s="3">
        <v>160</v>
      </c>
      <c r="B162" s="9">
        <f t="shared" si="2"/>
        <v>49400</v>
      </c>
      <c r="C162">
        <f>基础经验产出!B162</f>
        <v>49400</v>
      </c>
      <c r="G162" s="3"/>
      <c r="H162" s="3"/>
      <c r="I162" s="3"/>
    </row>
    <row r="163" spans="1:9" x14ac:dyDescent="0.2">
      <c r="A163" s="3">
        <v>161</v>
      </c>
      <c r="B163" s="9">
        <f t="shared" si="2"/>
        <v>51200</v>
      </c>
      <c r="C163">
        <f>基础经验产出!B163</f>
        <v>51200</v>
      </c>
      <c r="G163" s="3"/>
      <c r="H163" s="3"/>
      <c r="I163" s="3"/>
    </row>
    <row r="164" spans="1:9" x14ac:dyDescent="0.2">
      <c r="A164" s="3">
        <v>162</v>
      </c>
      <c r="B164" s="9">
        <f t="shared" si="2"/>
        <v>51290</v>
      </c>
      <c r="C164">
        <f>基础经验产出!B164</f>
        <v>51290</v>
      </c>
      <c r="G164" s="3"/>
      <c r="H164" s="3"/>
      <c r="I164" s="3"/>
    </row>
    <row r="165" spans="1:9" x14ac:dyDescent="0.2">
      <c r="A165" s="3">
        <v>163</v>
      </c>
      <c r="B165" s="9">
        <f t="shared" si="2"/>
        <v>51470</v>
      </c>
      <c r="C165">
        <f>基础经验产出!B165</f>
        <v>51470</v>
      </c>
      <c r="G165" s="3"/>
      <c r="H165" s="3"/>
      <c r="I165" s="3"/>
    </row>
    <row r="166" spans="1:9" x14ac:dyDescent="0.2">
      <c r="A166" s="3">
        <v>164</v>
      </c>
      <c r="B166" s="9">
        <f t="shared" si="2"/>
        <v>51740</v>
      </c>
      <c r="C166">
        <f>基础经验产出!B166</f>
        <v>51740</v>
      </c>
      <c r="G166" s="3"/>
      <c r="H166" s="3"/>
      <c r="I166" s="3"/>
    </row>
    <row r="167" spans="1:9" x14ac:dyDescent="0.2">
      <c r="A167" s="3">
        <v>165</v>
      </c>
      <c r="B167" s="9">
        <f t="shared" si="2"/>
        <v>52100</v>
      </c>
      <c r="C167">
        <f>基础经验产出!B167</f>
        <v>52100</v>
      </c>
      <c r="G167" s="3"/>
      <c r="H167" s="3"/>
      <c r="I167" s="3"/>
    </row>
    <row r="168" spans="1:9" x14ac:dyDescent="0.2">
      <c r="A168" s="3">
        <v>166</v>
      </c>
      <c r="B168" s="9">
        <f t="shared" si="2"/>
        <v>52550</v>
      </c>
      <c r="C168">
        <f>基础经验产出!B168</f>
        <v>52550</v>
      </c>
      <c r="G168" s="3"/>
      <c r="H168" s="3"/>
      <c r="I168" s="3"/>
    </row>
    <row r="169" spans="1:9" x14ac:dyDescent="0.2">
      <c r="A169" s="3">
        <v>167</v>
      </c>
      <c r="B169" s="9">
        <f t="shared" si="2"/>
        <v>53090</v>
      </c>
      <c r="C169">
        <f>基础经验产出!B169</f>
        <v>53090</v>
      </c>
      <c r="G169" s="3"/>
      <c r="H169" s="3"/>
      <c r="I169" s="3"/>
    </row>
    <row r="170" spans="1:9" x14ac:dyDescent="0.2">
      <c r="A170" s="3">
        <v>168</v>
      </c>
      <c r="B170" s="9">
        <f t="shared" si="2"/>
        <v>53720</v>
      </c>
      <c r="C170">
        <f>基础经验产出!B170</f>
        <v>53720</v>
      </c>
      <c r="G170" s="3"/>
      <c r="H170" s="3"/>
      <c r="I170" s="3"/>
    </row>
    <row r="171" spans="1:9" x14ac:dyDescent="0.2">
      <c r="A171" s="3">
        <v>169</v>
      </c>
      <c r="B171" s="9">
        <f t="shared" si="2"/>
        <v>54440</v>
      </c>
      <c r="C171">
        <f>基础经验产出!B171</f>
        <v>54440</v>
      </c>
      <c r="G171" s="3"/>
      <c r="H171" s="3"/>
      <c r="I171" s="3"/>
    </row>
    <row r="172" spans="1:9" x14ac:dyDescent="0.2">
      <c r="A172" s="3">
        <v>170</v>
      </c>
      <c r="B172" s="9">
        <f t="shared" si="2"/>
        <v>55250</v>
      </c>
      <c r="C172">
        <f>基础经验产出!B172</f>
        <v>55250</v>
      </c>
      <c r="G172" s="3"/>
      <c r="H172" s="3"/>
      <c r="I172" s="3"/>
    </row>
    <row r="173" spans="1:9" x14ac:dyDescent="0.2">
      <c r="A173" s="3">
        <v>171</v>
      </c>
      <c r="B173" s="9">
        <f t="shared" si="2"/>
        <v>57150</v>
      </c>
      <c r="C173">
        <f>基础经验产出!B173</f>
        <v>57150</v>
      </c>
      <c r="G173" s="3"/>
      <c r="H173" s="3"/>
      <c r="I173" s="3"/>
    </row>
    <row r="174" spans="1:9" x14ac:dyDescent="0.2">
      <c r="A174" s="3">
        <v>172</v>
      </c>
      <c r="B174" s="9">
        <f t="shared" si="2"/>
        <v>57245</v>
      </c>
      <c r="C174">
        <f>基础经验产出!B174</f>
        <v>57245</v>
      </c>
      <c r="G174" s="3"/>
      <c r="H174" s="3"/>
      <c r="I174" s="3"/>
    </row>
    <row r="175" spans="1:9" x14ac:dyDescent="0.2">
      <c r="A175" s="3">
        <v>173</v>
      </c>
      <c r="B175" s="9">
        <f t="shared" si="2"/>
        <v>57435</v>
      </c>
      <c r="C175">
        <f>基础经验产出!B175</f>
        <v>57435</v>
      </c>
      <c r="G175" s="3"/>
      <c r="H175" s="3"/>
      <c r="I175" s="3"/>
    </row>
    <row r="176" spans="1:9" x14ac:dyDescent="0.2">
      <c r="A176" s="3">
        <v>174</v>
      </c>
      <c r="B176" s="9">
        <f t="shared" si="2"/>
        <v>57720</v>
      </c>
      <c r="C176">
        <f>基础经验产出!B176</f>
        <v>57720</v>
      </c>
      <c r="G176" s="3"/>
      <c r="H176" s="3"/>
      <c r="I176" s="3"/>
    </row>
    <row r="177" spans="1:9" x14ac:dyDescent="0.2">
      <c r="A177" s="3">
        <v>175</v>
      </c>
      <c r="B177" s="9">
        <f t="shared" si="2"/>
        <v>58100</v>
      </c>
      <c r="C177">
        <f>基础经验产出!B177</f>
        <v>58100</v>
      </c>
      <c r="G177" s="3"/>
      <c r="H177" s="3"/>
      <c r="I177" s="3"/>
    </row>
    <row r="178" spans="1:9" x14ac:dyDescent="0.2">
      <c r="A178" s="3">
        <v>176</v>
      </c>
      <c r="B178" s="9">
        <f t="shared" si="2"/>
        <v>58575</v>
      </c>
      <c r="C178">
        <f>基础经验产出!B178</f>
        <v>58575</v>
      </c>
      <c r="G178" s="3"/>
      <c r="H178" s="3"/>
      <c r="I178" s="3"/>
    </row>
    <row r="179" spans="1:9" x14ac:dyDescent="0.2">
      <c r="A179" s="3">
        <v>177</v>
      </c>
      <c r="B179" s="9">
        <f t="shared" si="2"/>
        <v>59145</v>
      </c>
      <c r="C179">
        <f>基础经验产出!B179</f>
        <v>59145</v>
      </c>
      <c r="G179" s="3"/>
      <c r="H179" s="3"/>
      <c r="I179" s="3"/>
    </row>
    <row r="180" spans="1:9" x14ac:dyDescent="0.2">
      <c r="A180" s="3">
        <v>178</v>
      </c>
      <c r="B180" s="9">
        <f t="shared" si="2"/>
        <v>59810</v>
      </c>
      <c r="C180">
        <f>基础经验产出!B180</f>
        <v>59810</v>
      </c>
      <c r="G180" s="3"/>
      <c r="H180" s="3"/>
      <c r="I180" s="3"/>
    </row>
    <row r="181" spans="1:9" x14ac:dyDescent="0.2">
      <c r="A181" s="3">
        <v>179</v>
      </c>
      <c r="B181" s="9">
        <f t="shared" si="2"/>
        <v>60570</v>
      </c>
      <c r="C181">
        <f>基础经验产出!B181</f>
        <v>60570</v>
      </c>
      <c r="G181" s="3"/>
      <c r="H181" s="3"/>
      <c r="I181" s="3"/>
    </row>
    <row r="182" spans="1:9" x14ac:dyDescent="0.2">
      <c r="A182" s="3">
        <v>180</v>
      </c>
      <c r="B182" s="9">
        <f t="shared" si="2"/>
        <v>61425</v>
      </c>
      <c r="C182">
        <f>基础经验产出!B182</f>
        <v>61425</v>
      </c>
      <c r="G182" s="3"/>
      <c r="H182" s="3"/>
      <c r="I182" s="3"/>
    </row>
    <row r="183" spans="1:9" x14ac:dyDescent="0.2">
      <c r="A183" s="3">
        <v>181</v>
      </c>
      <c r="B183" s="9">
        <f t="shared" si="2"/>
        <v>63425</v>
      </c>
      <c r="C183">
        <f>基础经验产出!B183</f>
        <v>63425</v>
      </c>
      <c r="G183" s="3"/>
      <c r="H183" s="3"/>
      <c r="I183" s="3"/>
    </row>
    <row r="184" spans="1:9" x14ac:dyDescent="0.2">
      <c r="A184" s="3">
        <v>182</v>
      </c>
      <c r="B184" s="9">
        <f t="shared" si="2"/>
        <v>63525</v>
      </c>
      <c r="C184">
        <f>基础经验产出!B184</f>
        <v>63525</v>
      </c>
      <c r="G184" s="3"/>
      <c r="H184" s="3"/>
      <c r="I184" s="3"/>
    </row>
    <row r="185" spans="1:9" x14ac:dyDescent="0.2">
      <c r="A185" s="3">
        <v>183</v>
      </c>
      <c r="B185" s="9">
        <f t="shared" si="2"/>
        <v>63725</v>
      </c>
      <c r="C185">
        <f>基础经验产出!B185</f>
        <v>63725</v>
      </c>
      <c r="G185" s="3"/>
      <c r="H185" s="3"/>
      <c r="I185" s="3"/>
    </row>
    <row r="186" spans="1:9" x14ac:dyDescent="0.2">
      <c r="A186" s="3">
        <v>184</v>
      </c>
      <c r="B186" s="9">
        <f t="shared" si="2"/>
        <v>64025</v>
      </c>
      <c r="C186">
        <f>基础经验产出!B186</f>
        <v>64025</v>
      </c>
      <c r="G186" s="3"/>
      <c r="H186" s="3"/>
      <c r="I186" s="3"/>
    </row>
    <row r="187" spans="1:9" x14ac:dyDescent="0.2">
      <c r="A187" s="3">
        <v>185</v>
      </c>
      <c r="B187" s="9">
        <f t="shared" si="2"/>
        <v>64425</v>
      </c>
      <c r="C187">
        <f>基础经验产出!B187</f>
        <v>64425</v>
      </c>
      <c r="G187" s="3"/>
      <c r="H187" s="3"/>
      <c r="I187" s="3"/>
    </row>
    <row r="188" spans="1:9" x14ac:dyDescent="0.2">
      <c r="A188" s="3">
        <v>186</v>
      </c>
      <c r="B188" s="9">
        <f t="shared" si="2"/>
        <v>64925</v>
      </c>
      <c r="C188">
        <f>基础经验产出!B188</f>
        <v>64925</v>
      </c>
      <c r="G188" s="3"/>
      <c r="H188" s="3"/>
      <c r="I188" s="3"/>
    </row>
    <row r="189" spans="1:9" x14ac:dyDescent="0.2">
      <c r="A189" s="3">
        <v>187</v>
      </c>
      <c r="B189" s="9">
        <f t="shared" si="2"/>
        <v>65525</v>
      </c>
      <c r="C189">
        <f>基础经验产出!B189</f>
        <v>65525</v>
      </c>
      <c r="G189" s="3"/>
      <c r="H189" s="3"/>
      <c r="I189" s="3"/>
    </row>
    <row r="190" spans="1:9" x14ac:dyDescent="0.2">
      <c r="A190" s="3">
        <v>188</v>
      </c>
      <c r="B190" s="9">
        <f t="shared" si="2"/>
        <v>66225</v>
      </c>
      <c r="C190">
        <f>基础经验产出!B190</f>
        <v>66225</v>
      </c>
      <c r="G190" s="3"/>
      <c r="H190" s="3"/>
      <c r="I190" s="3"/>
    </row>
    <row r="191" spans="1:9" x14ac:dyDescent="0.2">
      <c r="A191" s="3">
        <v>189</v>
      </c>
      <c r="B191" s="9">
        <f t="shared" si="2"/>
        <v>67025</v>
      </c>
      <c r="C191">
        <f>基础经验产出!B191</f>
        <v>67025</v>
      </c>
      <c r="G191" s="3"/>
      <c r="H191" s="3"/>
      <c r="I191" s="3"/>
    </row>
    <row r="192" spans="1:9" x14ac:dyDescent="0.2">
      <c r="A192" s="3">
        <v>190</v>
      </c>
      <c r="B192" s="9">
        <f t="shared" si="2"/>
        <v>67925</v>
      </c>
      <c r="C192">
        <f>基础经验产出!B192</f>
        <v>67925</v>
      </c>
      <c r="G192" s="3"/>
      <c r="H192" s="3"/>
      <c r="I192" s="3"/>
    </row>
    <row r="193" spans="1:9" x14ac:dyDescent="0.2">
      <c r="A193" s="3">
        <v>191</v>
      </c>
      <c r="B193" s="9">
        <f t="shared" si="2"/>
        <v>70025</v>
      </c>
      <c r="C193">
        <f>基础经验产出!B193</f>
        <v>70025</v>
      </c>
      <c r="G193" s="3"/>
      <c r="H193" s="3"/>
      <c r="I193" s="3"/>
    </row>
    <row r="194" spans="1:9" x14ac:dyDescent="0.2">
      <c r="A194" s="3">
        <v>192</v>
      </c>
      <c r="B194" s="9">
        <f t="shared" si="2"/>
        <v>70130</v>
      </c>
      <c r="C194">
        <f>基础经验产出!B194</f>
        <v>70130</v>
      </c>
      <c r="G194" s="3"/>
      <c r="H194" s="3"/>
      <c r="I194" s="3"/>
    </row>
    <row r="195" spans="1:9" x14ac:dyDescent="0.2">
      <c r="A195" s="3">
        <v>193</v>
      </c>
      <c r="B195" s="9">
        <f t="shared" si="2"/>
        <v>70340</v>
      </c>
      <c r="C195">
        <f>基础经验产出!B195</f>
        <v>70340</v>
      </c>
      <c r="G195" s="3"/>
      <c r="H195" s="3"/>
      <c r="I195" s="3"/>
    </row>
    <row r="196" spans="1:9" x14ac:dyDescent="0.2">
      <c r="A196" s="3">
        <v>194</v>
      </c>
      <c r="B196" s="9">
        <f t="shared" ref="B196:B203" si="3">C196</f>
        <v>70655</v>
      </c>
      <c r="C196">
        <f>基础经验产出!B196</f>
        <v>70655</v>
      </c>
      <c r="G196" s="3"/>
      <c r="H196" s="3"/>
      <c r="I196" s="3"/>
    </row>
    <row r="197" spans="1:9" x14ac:dyDescent="0.2">
      <c r="A197" s="3">
        <v>195</v>
      </c>
      <c r="B197" s="9">
        <f t="shared" si="3"/>
        <v>71075</v>
      </c>
      <c r="C197">
        <f>基础经验产出!B197</f>
        <v>71075</v>
      </c>
      <c r="G197" s="3"/>
      <c r="H197" s="3"/>
      <c r="I197" s="3"/>
    </row>
    <row r="198" spans="1:9" x14ac:dyDescent="0.2">
      <c r="A198" s="3">
        <v>196</v>
      </c>
      <c r="B198" s="9">
        <f t="shared" si="3"/>
        <v>71600</v>
      </c>
      <c r="C198">
        <f>基础经验产出!B198</f>
        <v>71600</v>
      </c>
      <c r="G198" s="3"/>
      <c r="H198" s="3"/>
      <c r="I198" s="3"/>
    </row>
    <row r="199" spans="1:9" x14ac:dyDescent="0.2">
      <c r="A199" s="3">
        <v>197</v>
      </c>
      <c r="B199" s="9">
        <f t="shared" si="3"/>
        <v>72230</v>
      </c>
      <c r="C199">
        <f>基础经验产出!B199</f>
        <v>72230</v>
      </c>
      <c r="G199" s="3"/>
      <c r="H199" s="3"/>
      <c r="I199" s="3"/>
    </row>
    <row r="200" spans="1:9" x14ac:dyDescent="0.2">
      <c r="A200" s="3">
        <v>198</v>
      </c>
      <c r="B200" s="9">
        <f t="shared" si="3"/>
        <v>72965</v>
      </c>
      <c r="C200">
        <f>基础经验产出!B200</f>
        <v>72965</v>
      </c>
      <c r="G200" s="3"/>
      <c r="H200" s="3"/>
      <c r="I200" s="3"/>
    </row>
    <row r="201" spans="1:9" x14ac:dyDescent="0.2">
      <c r="A201" s="3">
        <v>199</v>
      </c>
      <c r="B201" s="9">
        <f t="shared" si="3"/>
        <v>73805</v>
      </c>
      <c r="C201">
        <f>基础经验产出!B201</f>
        <v>73805</v>
      </c>
      <c r="G201" s="3"/>
      <c r="H201" s="3"/>
      <c r="I201" s="3"/>
    </row>
    <row r="202" spans="1:9" x14ac:dyDescent="0.2">
      <c r="A202" s="3">
        <v>200</v>
      </c>
      <c r="B202" s="9">
        <f t="shared" si="3"/>
        <v>74750</v>
      </c>
      <c r="C202">
        <f>基础经验产出!B202</f>
        <v>74750</v>
      </c>
      <c r="G202" s="3"/>
      <c r="H202" s="3"/>
      <c r="I202" s="3"/>
    </row>
    <row r="203" spans="1:9" x14ac:dyDescent="0.2">
      <c r="A203" s="3">
        <v>201</v>
      </c>
      <c r="B203" s="9">
        <f t="shared" si="3"/>
        <v>76950</v>
      </c>
      <c r="C203">
        <f>基础经验产出!B203</f>
        <v>76950</v>
      </c>
      <c r="G203" s="3"/>
      <c r="H203" s="3"/>
      <c r="I203" s="3"/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P102"/>
  <sheetViews>
    <sheetView workbookViewId="0">
      <selection activeCell="N25" sqref="N25"/>
    </sheetView>
  </sheetViews>
  <sheetFormatPr defaultColWidth="9" defaultRowHeight="14.25" x14ac:dyDescent="0.2"/>
  <sheetData>
    <row r="1" spans="1:16" x14ac:dyDescent="0.2">
      <c r="A1" t="s">
        <v>26</v>
      </c>
      <c r="B1" t="s">
        <v>289</v>
      </c>
      <c r="C1" t="s">
        <v>290</v>
      </c>
    </row>
    <row r="2" spans="1:16" x14ac:dyDescent="0.2">
      <c r="C2" t="s">
        <v>291</v>
      </c>
      <c r="E2" t="s">
        <v>292</v>
      </c>
      <c r="G2" t="s">
        <v>293</v>
      </c>
      <c r="I2" t="s">
        <v>182</v>
      </c>
      <c r="J2" t="s">
        <v>294</v>
      </c>
      <c r="K2" t="s">
        <v>295</v>
      </c>
      <c r="L2" t="s">
        <v>296</v>
      </c>
      <c r="M2" t="s">
        <v>297</v>
      </c>
      <c r="N2" t="s">
        <v>298</v>
      </c>
      <c r="O2" t="s">
        <v>299</v>
      </c>
    </row>
    <row r="3" spans="1:16" x14ac:dyDescent="0.2">
      <c r="A3">
        <v>1</v>
      </c>
      <c r="C3">
        <f t="array" ref="C3">SUM((进阶!$AH$73:$AH$92=VLOOKUP(A3,进阶!A:B,2,FALSE))*进阶!$AI$73:$AR$92)</f>
        <v>0</v>
      </c>
      <c r="D3">
        <f>C3</f>
        <v>0</v>
      </c>
      <c r="F3">
        <f>E3</f>
        <v>0</v>
      </c>
      <c r="G3">
        <f>VLOOKUP(货币汇总!A3,技能!$A$3:$U$102,9,FALSE)+VLOOKUP(货币汇总!A3,技能!$A$3:$U$102,12,FALSE)+VLOOKUP(货币汇总!A3,技能!$A$3:$U$102,15,FALSE)+VLOOKUP(货币汇总!A3,技能!$A$3:$U$102,18,FALSE)+VLOOKUP(货币汇总!A3,技能!$A$3:$U$102,21,FALSE)</f>
        <v>1000</v>
      </c>
      <c r="H3">
        <f>G3</f>
        <v>1000</v>
      </c>
      <c r="I3">
        <f>装备强化24!AV3</f>
        <v>0</v>
      </c>
      <c r="J3">
        <f>SUM(D3,F3,H3,I3)</f>
        <v>1000</v>
      </c>
      <c r="K3">
        <f>ROUND(VLOOKUP($A3,主线!$C:$G,5,TRUE)*总表!D3*参数!$C$12/主线!$AE$8,0)</f>
        <v>260</v>
      </c>
      <c r="L3">
        <f>SUMIF(爬塔!B:B,货币汇总!A3,爬塔!F:F)</f>
        <v>0</v>
      </c>
      <c r="N3">
        <f>银币本!E2</f>
        <v>0</v>
      </c>
      <c r="O3">
        <f>SUM(K3:N3)</f>
        <v>260</v>
      </c>
    </row>
    <row r="4" spans="1:16" x14ac:dyDescent="0.2">
      <c r="A4">
        <v>2</v>
      </c>
      <c r="C4">
        <f t="array" ref="C4">SUM((进阶!$AH$73:$AH$92=VLOOKUP(A4,进阶!A:B,2,FALSE))*进阶!$AI$73:$AR$92)</f>
        <v>0</v>
      </c>
      <c r="D4">
        <f>D3+C4</f>
        <v>0</v>
      </c>
      <c r="F4">
        <f>F3+E4</f>
        <v>0</v>
      </c>
      <c r="G4">
        <f>VLOOKUP(货币汇总!A4,技能!$A$3:$U$102,9,FALSE)+VLOOKUP(货币汇总!A4,技能!$A$3:$U$102,12,FALSE)+VLOOKUP(货币汇总!A4,技能!$A$3:$U$102,15,FALSE)+VLOOKUP(货币汇总!A4,技能!$A$3:$U$102,18,FALSE)+VLOOKUP(货币汇总!A4,技能!$A$3:$U$102,21,FALSE)</f>
        <v>500</v>
      </c>
      <c r="H4">
        <f>H3+G4</f>
        <v>1500</v>
      </c>
      <c r="I4">
        <f>装备强化24!AV4</f>
        <v>1920</v>
      </c>
      <c r="J4">
        <f t="shared" ref="J4:J67" si="0">SUM(D4,F4,H4,I4)</f>
        <v>3420</v>
      </c>
      <c r="K4">
        <f>ROUND(VLOOKUP($A4,主线!$C:$G,5,TRUE)*总表!D4*参数!$C$12/主线!$AE$8,0)</f>
        <v>495</v>
      </c>
      <c r="L4">
        <f>SUMIF(爬塔!B:B,货币汇总!A4,爬塔!F:F)</f>
        <v>0</v>
      </c>
      <c r="N4">
        <f>银币本!E3</f>
        <v>0</v>
      </c>
      <c r="O4">
        <f>SUM($K$3:N4)</f>
        <v>755</v>
      </c>
    </row>
    <row r="5" spans="1:16" x14ac:dyDescent="0.2">
      <c r="A5">
        <v>3</v>
      </c>
      <c r="C5">
        <f t="array" ref="C5">SUM((进阶!$AH$73:$AH$92=VLOOKUP(A5,进阶!A:B,2,FALSE))*进阶!$AI$73:$AR$92)</f>
        <v>0</v>
      </c>
      <c r="D5">
        <f t="shared" ref="D5:H68" si="1">D4+C5</f>
        <v>0</v>
      </c>
      <c r="F5">
        <f t="shared" si="1"/>
        <v>0</v>
      </c>
      <c r="G5">
        <f>VLOOKUP(货币汇总!A5,技能!$A$3:$U$102,9,FALSE)+VLOOKUP(货币汇总!A5,技能!$A$3:$U$102,12,FALSE)+VLOOKUP(货币汇总!A5,技能!$A$3:$U$102,15,FALSE)+VLOOKUP(货币汇总!A5,技能!$A$3:$U$102,18,FALSE)+VLOOKUP(货币汇总!A5,技能!$A$3:$U$102,21,FALSE)</f>
        <v>500</v>
      </c>
      <c r="H5">
        <f t="shared" si="1"/>
        <v>2000</v>
      </c>
      <c r="I5">
        <f>装备强化24!AV5</f>
        <v>1920</v>
      </c>
      <c r="J5">
        <f t="shared" si="0"/>
        <v>3920</v>
      </c>
      <c r="K5">
        <f>ROUND(VLOOKUP($A5,主线!$C:$G,5,TRUE)*总表!D5*参数!$C$12/主线!$AE$8,0)</f>
        <v>678</v>
      </c>
      <c r="L5">
        <f>SUMIF(爬塔!B:B,货币汇总!A5,爬塔!F:F)</f>
        <v>0</v>
      </c>
      <c r="N5">
        <f>银币本!E4</f>
        <v>0</v>
      </c>
      <c r="O5">
        <f>SUM($K$3:N5)</f>
        <v>1433</v>
      </c>
      <c r="P5">
        <f t="shared" ref="P5:P36" si="2">O5/J5</f>
        <v>0.36556122448979594</v>
      </c>
    </row>
    <row r="6" spans="1:16" x14ac:dyDescent="0.2">
      <c r="A6">
        <v>4</v>
      </c>
      <c r="C6">
        <f t="array" ref="C6">SUM((进阶!$AH$73:$AH$92=VLOOKUP(A6,进阶!A:B,2,FALSE))*进阶!$AI$73:$AR$92)</f>
        <v>0</v>
      </c>
      <c r="D6">
        <f t="shared" si="1"/>
        <v>0</v>
      </c>
      <c r="F6">
        <f t="shared" si="1"/>
        <v>0</v>
      </c>
      <c r="G6">
        <f>VLOOKUP(货币汇总!A6,技能!$A$3:$U$102,9,FALSE)+VLOOKUP(货币汇总!A6,技能!$A$3:$U$102,12,FALSE)+VLOOKUP(货币汇总!A6,技能!$A$3:$U$102,15,FALSE)+VLOOKUP(货币汇总!A6,技能!$A$3:$U$102,18,FALSE)+VLOOKUP(货币汇总!A6,技能!$A$3:$U$102,21,FALSE)</f>
        <v>500</v>
      </c>
      <c r="H6">
        <f t="shared" si="1"/>
        <v>2500</v>
      </c>
      <c r="I6">
        <f>装备强化24!AV6</f>
        <v>1920</v>
      </c>
      <c r="J6">
        <f t="shared" si="0"/>
        <v>4420</v>
      </c>
      <c r="K6">
        <f>ROUND(VLOOKUP($A6,主线!$C:$G,5,TRUE)*总表!D6*参数!$C$12/主线!$AE$8,0)</f>
        <v>1000</v>
      </c>
      <c r="L6">
        <f>SUMIF(爬塔!B:B,货币汇总!A6,爬塔!F:F)</f>
        <v>0</v>
      </c>
      <c r="N6">
        <f>银币本!E5</f>
        <v>0</v>
      </c>
      <c r="O6">
        <f>SUM($K$3:N6)</f>
        <v>2433</v>
      </c>
      <c r="P6">
        <f t="shared" si="2"/>
        <v>0.55045248868778285</v>
      </c>
    </row>
    <row r="7" spans="1:16" x14ac:dyDescent="0.2">
      <c r="A7">
        <v>5</v>
      </c>
      <c r="C7">
        <f t="array" ref="C7">IF(MOD(A7,5)=0,SUM((进阶!$AH$73:$AH$92=INT(A7/5))*进阶!$AI$73:$AR$92),0)</f>
        <v>260</v>
      </c>
      <c r="D7">
        <f t="shared" si="1"/>
        <v>260</v>
      </c>
      <c r="F7">
        <f t="shared" si="1"/>
        <v>0</v>
      </c>
      <c r="G7">
        <f>VLOOKUP(货币汇总!A7,技能!$A$3:$U$102,9,FALSE)+VLOOKUP(货币汇总!A7,技能!$A$3:$U$102,12,FALSE)+VLOOKUP(货币汇总!A7,技能!$A$3:$U$102,15,FALSE)+VLOOKUP(货币汇总!A7,技能!$A$3:$U$102,18,FALSE)+VLOOKUP(货币汇总!A7,技能!$A$3:$U$102,21,FALSE)</f>
        <v>3000</v>
      </c>
      <c r="H7">
        <f t="shared" si="1"/>
        <v>5500</v>
      </c>
      <c r="I7">
        <f>装备强化24!AV7</f>
        <v>4800</v>
      </c>
      <c r="J7">
        <f t="shared" si="0"/>
        <v>10560</v>
      </c>
      <c r="K7">
        <f>ROUND(VLOOKUP($A7,主线!$C:$G,5,TRUE)*总表!D7*参数!$C$12/主线!$AE$8,0)</f>
        <v>1941</v>
      </c>
      <c r="L7">
        <f>SUMIF(爬塔!B:B,货币汇总!A7,爬塔!F:F)</f>
        <v>0</v>
      </c>
      <c r="N7">
        <f>银币本!E6</f>
        <v>0</v>
      </c>
      <c r="O7">
        <f>SUM($K$3:N7)</f>
        <v>4374</v>
      </c>
      <c r="P7">
        <f t="shared" si="2"/>
        <v>0.41420454545454544</v>
      </c>
    </row>
    <row r="8" spans="1:16" x14ac:dyDescent="0.2">
      <c r="A8">
        <v>6</v>
      </c>
      <c r="C8">
        <f t="array" ref="C8">IF(MOD(A8,5)=0,SUM((进阶!$AH$73:$AH$92=INT(A8/5))*进阶!$AI$73:$AR$92),0)</f>
        <v>0</v>
      </c>
      <c r="D8">
        <f t="shared" si="1"/>
        <v>260</v>
      </c>
      <c r="F8">
        <f t="shared" si="1"/>
        <v>0</v>
      </c>
      <c r="G8">
        <f>VLOOKUP(货币汇总!A8,技能!$A$3:$U$102,9,FALSE)+VLOOKUP(货币汇总!A8,技能!$A$3:$U$102,12,FALSE)+VLOOKUP(货币汇总!A8,技能!$A$3:$U$102,15,FALSE)+VLOOKUP(货币汇总!A8,技能!$A$3:$U$102,18,FALSE)+VLOOKUP(货币汇总!A8,技能!$A$3:$U$102,21,FALSE)</f>
        <v>1500</v>
      </c>
      <c r="H8">
        <f t="shared" si="1"/>
        <v>7000</v>
      </c>
      <c r="I8">
        <f>装备强化24!AV8</f>
        <v>4800</v>
      </c>
      <c r="J8">
        <f t="shared" si="0"/>
        <v>12060</v>
      </c>
      <c r="K8">
        <f>ROUND(VLOOKUP($A8,主线!$C:$G,5,TRUE)*总表!D8*参数!$C$12/主线!$AE$8,0)</f>
        <v>2139</v>
      </c>
      <c r="L8">
        <f>SUMIF(爬塔!B:B,货币汇总!A8,爬塔!F:F)</f>
        <v>0</v>
      </c>
      <c r="N8">
        <f>银币本!E7</f>
        <v>0</v>
      </c>
      <c r="O8">
        <f>SUM($K$3:N8)</f>
        <v>6513</v>
      </c>
      <c r="P8">
        <f t="shared" si="2"/>
        <v>0.54004975124378107</v>
      </c>
    </row>
    <row r="9" spans="1:16" x14ac:dyDescent="0.2">
      <c r="A9">
        <v>7</v>
      </c>
      <c r="C9">
        <f t="array" ref="C9">IF(MOD(A9,5)=0,SUM((进阶!$AH$73:$AH$92=INT(A9/5))*进阶!$AI$73:$AR$92),0)</f>
        <v>0</v>
      </c>
      <c r="D9">
        <f t="shared" si="1"/>
        <v>260</v>
      </c>
      <c r="F9">
        <f t="shared" si="1"/>
        <v>0</v>
      </c>
      <c r="G9">
        <f>VLOOKUP(货币汇总!A9,技能!$A$3:$U$102,9,FALSE)+VLOOKUP(货币汇总!A9,技能!$A$3:$U$102,12,FALSE)+VLOOKUP(货币汇总!A9,技能!$A$3:$U$102,15,FALSE)+VLOOKUP(货币汇总!A9,技能!$A$3:$U$102,18,FALSE)+VLOOKUP(货币汇总!A9,技能!$A$3:$U$102,21,FALSE)</f>
        <v>1500</v>
      </c>
      <c r="H9">
        <f t="shared" si="1"/>
        <v>8500</v>
      </c>
      <c r="I9">
        <f>装备强化24!AV9</f>
        <v>4800</v>
      </c>
      <c r="J9">
        <f t="shared" si="0"/>
        <v>13560</v>
      </c>
      <c r="K9">
        <f>ROUND(VLOOKUP($A9,主线!$C:$G,5,TRUE)*总表!D9*参数!$C$12/主线!$AE$8,0)</f>
        <v>2435</v>
      </c>
      <c r="L9">
        <f>SUMIF(爬塔!B:B,货币汇总!A9,爬塔!F:F)</f>
        <v>0</v>
      </c>
      <c r="N9">
        <f>银币本!E8</f>
        <v>0</v>
      </c>
      <c r="O9">
        <f>SUM($K$3:N9)</f>
        <v>8948</v>
      </c>
      <c r="P9">
        <f t="shared" si="2"/>
        <v>0.65988200589970503</v>
      </c>
    </row>
    <row r="10" spans="1:16" x14ac:dyDescent="0.2">
      <c r="A10">
        <v>8</v>
      </c>
      <c r="C10">
        <f t="array" ref="C10">IF(MOD(A10,5)=0,SUM((进阶!$AH$73:$AH$92=INT(A10/5))*进阶!$AI$73:$AR$92),0)</f>
        <v>0</v>
      </c>
      <c r="D10">
        <f t="shared" si="1"/>
        <v>260</v>
      </c>
      <c r="F10">
        <f t="shared" si="1"/>
        <v>0</v>
      </c>
      <c r="G10">
        <f>VLOOKUP(货币汇总!A10,技能!$A$3:$U$102,9,FALSE)+VLOOKUP(货币汇总!A10,技能!$A$3:$U$102,12,FALSE)+VLOOKUP(货币汇总!A10,技能!$A$3:$U$102,15,FALSE)+VLOOKUP(货币汇总!A10,技能!$A$3:$U$102,18,FALSE)+VLOOKUP(货币汇总!A10,技能!$A$3:$U$102,21,FALSE)</f>
        <v>1500</v>
      </c>
      <c r="H10">
        <f t="shared" si="1"/>
        <v>10000</v>
      </c>
      <c r="I10">
        <f>装备强化24!AV10</f>
        <v>4800</v>
      </c>
      <c r="J10">
        <f t="shared" si="0"/>
        <v>15060</v>
      </c>
      <c r="K10">
        <f>ROUND(VLOOKUP($A10,主线!$C:$G,5,TRUE)*总表!D10*参数!$C$12/主线!$AE$8,0)</f>
        <v>2600</v>
      </c>
      <c r="L10">
        <f>SUMIF(爬塔!B:B,货币汇总!A10,爬塔!F:F)</f>
        <v>0</v>
      </c>
      <c r="N10">
        <f>银币本!E9</f>
        <v>0</v>
      </c>
      <c r="O10">
        <f>SUM($K$3:N10)</f>
        <v>11548</v>
      </c>
      <c r="P10">
        <f t="shared" si="2"/>
        <v>0.76679946879150063</v>
      </c>
    </row>
    <row r="11" spans="1:16" x14ac:dyDescent="0.2">
      <c r="A11">
        <v>9</v>
      </c>
      <c r="C11">
        <f t="array" ref="C11">IF(MOD(A11,5)=0,SUM((进阶!$AH$73:$AH$92=INT(A11/5))*进阶!$AI$73:$AR$92),0)</f>
        <v>0</v>
      </c>
      <c r="D11">
        <f t="shared" si="1"/>
        <v>260</v>
      </c>
      <c r="F11">
        <f t="shared" si="1"/>
        <v>0</v>
      </c>
      <c r="G11">
        <f>VLOOKUP(货币汇总!A11,技能!$A$3:$U$102,9,FALSE)+VLOOKUP(货币汇总!A11,技能!$A$3:$U$102,12,FALSE)+VLOOKUP(货币汇总!A11,技能!$A$3:$U$102,15,FALSE)+VLOOKUP(货币汇总!A11,技能!$A$3:$U$102,18,FALSE)+VLOOKUP(货币汇总!A11,技能!$A$3:$U$102,21,FALSE)</f>
        <v>6000</v>
      </c>
      <c r="H11">
        <f t="shared" si="1"/>
        <v>16000</v>
      </c>
      <c r="I11">
        <f>装备强化24!AV11</f>
        <v>4800</v>
      </c>
      <c r="J11">
        <f t="shared" si="0"/>
        <v>21060</v>
      </c>
      <c r="K11">
        <f>ROUND(VLOOKUP($A11,主线!$C:$G,5,TRUE)*总表!D11*参数!$C$12/主线!$AE$8,0)</f>
        <v>2674</v>
      </c>
      <c r="L11">
        <f>SUMIF(爬塔!B:B,货币汇总!A11,爬塔!F:F)</f>
        <v>0</v>
      </c>
      <c r="N11">
        <f>银币本!E10</f>
        <v>0</v>
      </c>
      <c r="O11">
        <f>SUM($K$3:N11)</f>
        <v>14222</v>
      </c>
      <c r="P11">
        <f t="shared" si="2"/>
        <v>0.6753086419753086</v>
      </c>
    </row>
    <row r="12" spans="1:16" x14ac:dyDescent="0.2">
      <c r="A12">
        <v>10</v>
      </c>
      <c r="C12">
        <f t="array" ref="C12">IF(MOD(A12,5)=0,SUM((进阶!$AH$73:$AH$92=INT(A12/5))*进阶!$AI$73:$AR$92),0)</f>
        <v>520</v>
      </c>
      <c r="D12">
        <f t="shared" si="1"/>
        <v>780</v>
      </c>
      <c r="F12">
        <f t="shared" si="1"/>
        <v>0</v>
      </c>
      <c r="G12">
        <f>VLOOKUP(货币汇总!A12,技能!$A$3:$U$102,9,FALSE)+VLOOKUP(货币汇总!A12,技能!$A$3:$U$102,12,FALSE)+VLOOKUP(货币汇总!A12,技能!$A$3:$U$102,15,FALSE)+VLOOKUP(货币汇总!A12,技能!$A$3:$U$102,18,FALSE)+VLOOKUP(货币汇总!A12,技能!$A$3:$U$102,21,FALSE)</f>
        <v>3000</v>
      </c>
      <c r="H12">
        <f t="shared" si="1"/>
        <v>19000</v>
      </c>
      <c r="I12">
        <f>装备强化24!AV12</f>
        <v>10080</v>
      </c>
      <c r="J12">
        <f t="shared" si="0"/>
        <v>29860</v>
      </c>
      <c r="K12">
        <f>ROUND(VLOOKUP($A12,主线!$C:$G,5,TRUE)*总表!D12*参数!$C$12/主线!$AE$8,0)</f>
        <v>3872</v>
      </c>
      <c r="L12">
        <f>SUMIF(爬塔!B:B,货币汇总!A12,爬塔!F:F)</f>
        <v>5000</v>
      </c>
      <c r="M12">
        <f>VLOOKUP(A12,总表!A:D,3,FALSE)*VLOOKUP(货币汇总!A12,爬塔!B:G,6,TRUE)</f>
        <v>0</v>
      </c>
      <c r="N12">
        <f>银币本!E11</f>
        <v>0</v>
      </c>
      <c r="O12">
        <f>SUM($K$3:N12)</f>
        <v>23094</v>
      </c>
      <c r="P12">
        <f t="shared" si="2"/>
        <v>0.77340924313462822</v>
      </c>
    </row>
    <row r="13" spans="1:16" x14ac:dyDescent="0.2">
      <c r="A13">
        <v>11</v>
      </c>
      <c r="C13">
        <f t="array" ref="C13">IF(MOD(A13,5)=0,SUM((进阶!$AH$73:$AH$92=INT(A13/5))*进阶!$AI$73:$AR$92),0)</f>
        <v>0</v>
      </c>
      <c r="D13">
        <f t="shared" si="1"/>
        <v>780</v>
      </c>
      <c r="F13">
        <f t="shared" si="1"/>
        <v>0</v>
      </c>
      <c r="G13">
        <f>VLOOKUP(货币汇总!A13,技能!$A$3:$U$102,9,FALSE)+VLOOKUP(货币汇总!A13,技能!$A$3:$U$102,12,FALSE)+VLOOKUP(货币汇总!A13,技能!$A$3:$U$102,15,FALSE)+VLOOKUP(货币汇总!A13,技能!$A$3:$U$102,18,FALSE)+VLOOKUP(货币汇总!A13,技能!$A$3:$U$102,21,FALSE)</f>
        <v>3000</v>
      </c>
      <c r="H13">
        <f t="shared" si="1"/>
        <v>22000</v>
      </c>
      <c r="I13">
        <f>装备强化24!AV13</f>
        <v>10080</v>
      </c>
      <c r="J13">
        <f t="shared" si="0"/>
        <v>32860</v>
      </c>
      <c r="K13">
        <f>ROUND(VLOOKUP($A13,主线!$C:$G,5,TRUE)*总表!D13*参数!$C$12/主线!$AE$8,0)</f>
        <v>3372</v>
      </c>
      <c r="L13">
        <f>SUMIF(爬塔!B:B,货币汇总!A13,爬塔!F:F)</f>
        <v>15000</v>
      </c>
      <c r="M13">
        <f>VLOOKUP(A13,总表!A:D,3,FALSE)*VLOOKUP(货币汇总!A13,爬塔!B:G,6,TRUE)</f>
        <v>0</v>
      </c>
      <c r="N13">
        <f>银币本!E12</f>
        <v>19</v>
      </c>
      <c r="O13">
        <f>SUM($K$3:N13)</f>
        <v>41485</v>
      </c>
      <c r="P13">
        <f t="shared" si="2"/>
        <v>1.262477175897748</v>
      </c>
    </row>
    <row r="14" spans="1:16" x14ac:dyDescent="0.2">
      <c r="A14">
        <v>12</v>
      </c>
      <c r="C14">
        <f t="array" ref="C14">IF(MOD(A14,5)=0,SUM((进阶!$AH$73:$AH$92=INT(A14/5))*进阶!$AI$73:$AR$92),0)</f>
        <v>0</v>
      </c>
      <c r="D14">
        <f t="shared" si="1"/>
        <v>780</v>
      </c>
      <c r="F14">
        <f t="shared" si="1"/>
        <v>0</v>
      </c>
      <c r="G14">
        <f>VLOOKUP(货币汇总!A14,技能!$A$3:$U$102,9,FALSE)+VLOOKUP(货币汇总!A14,技能!$A$3:$U$102,12,FALSE)+VLOOKUP(货币汇总!A14,技能!$A$3:$U$102,15,FALSE)+VLOOKUP(货币汇总!A14,技能!$A$3:$U$102,18,FALSE)+VLOOKUP(货币汇总!A14,技能!$A$3:$U$102,21,FALSE)</f>
        <v>3000</v>
      </c>
      <c r="H14">
        <f t="shared" si="1"/>
        <v>25000</v>
      </c>
      <c r="I14">
        <f>装备强化24!AV14</f>
        <v>10080</v>
      </c>
      <c r="J14">
        <f t="shared" si="0"/>
        <v>35860</v>
      </c>
      <c r="K14">
        <f>ROUND(VLOOKUP($A14,主线!$C:$G,5,TRUE)*总表!D14*参数!$C$12/主线!$AE$8,0)</f>
        <v>4031</v>
      </c>
      <c r="L14">
        <f>SUMIF(爬塔!B:B,货币汇总!A14,爬塔!F:F)</f>
        <v>0</v>
      </c>
      <c r="M14">
        <f>VLOOKUP(A14,总表!A:D,3,FALSE)*VLOOKUP(货币汇总!A14,爬塔!B:G,6,TRUE)</f>
        <v>0</v>
      </c>
      <c r="N14">
        <f>银币本!E13</f>
        <v>24</v>
      </c>
      <c r="O14">
        <f>SUM($K$3:N14)</f>
        <v>45540</v>
      </c>
      <c r="P14">
        <f t="shared" si="2"/>
        <v>1.2699386503067485</v>
      </c>
    </row>
    <row r="15" spans="1:16" x14ac:dyDescent="0.2">
      <c r="A15">
        <v>13</v>
      </c>
      <c r="C15">
        <f t="array" ref="C15">IF(MOD(A15,5)=0,SUM((进阶!$AH$73:$AH$92=INT(A15/5))*进阶!$AI$73:$AR$92),0)</f>
        <v>0</v>
      </c>
      <c r="D15">
        <f t="shared" si="1"/>
        <v>780</v>
      </c>
      <c r="F15">
        <f t="shared" si="1"/>
        <v>0</v>
      </c>
      <c r="G15">
        <f>VLOOKUP(货币汇总!A15,技能!$A$3:$U$102,9,FALSE)+VLOOKUP(货币汇总!A15,技能!$A$3:$U$102,12,FALSE)+VLOOKUP(货币汇总!A15,技能!$A$3:$U$102,15,FALSE)+VLOOKUP(货币汇总!A15,技能!$A$3:$U$102,18,FALSE)+VLOOKUP(货币汇总!A15,技能!$A$3:$U$102,21,FALSE)</f>
        <v>10000</v>
      </c>
      <c r="H15">
        <f t="shared" si="1"/>
        <v>35000</v>
      </c>
      <c r="I15">
        <f>装备强化24!AV15</f>
        <v>10080</v>
      </c>
      <c r="J15">
        <f t="shared" si="0"/>
        <v>45860</v>
      </c>
      <c r="K15">
        <f>ROUND(VLOOKUP($A15,主线!$C:$G,5,TRUE)*总表!D15*参数!$C$12/主线!$AE$8,0)</f>
        <v>4829</v>
      </c>
      <c r="L15">
        <f>SUMIF(爬塔!B:B,货币汇总!A15,爬塔!F:F)</f>
        <v>10000</v>
      </c>
      <c r="M15">
        <f>VLOOKUP(A15,总表!A:D,3,FALSE)*VLOOKUP(货币汇总!A15,爬塔!B:G,6,TRUE)</f>
        <v>497500</v>
      </c>
      <c r="N15">
        <f>银币本!E14</f>
        <v>29</v>
      </c>
      <c r="O15">
        <f>SUM($K$3:N15)</f>
        <v>557898</v>
      </c>
      <c r="P15">
        <f t="shared" si="2"/>
        <v>12.165242040994331</v>
      </c>
    </row>
    <row r="16" spans="1:16" x14ac:dyDescent="0.2">
      <c r="A16">
        <v>14</v>
      </c>
      <c r="C16">
        <f t="array" ref="C16">IF(MOD(A16,5)=0,SUM((进阶!$AH$73:$AH$92=INT(A16/5))*进阶!$AI$73:$AR$92),0)</f>
        <v>0</v>
      </c>
      <c r="D16">
        <f t="shared" si="1"/>
        <v>780</v>
      </c>
      <c r="F16">
        <f t="shared" si="1"/>
        <v>0</v>
      </c>
      <c r="G16">
        <f>VLOOKUP(货币汇总!A16,技能!$A$3:$U$102,9,FALSE)+VLOOKUP(货币汇总!A16,技能!$A$3:$U$102,12,FALSE)+VLOOKUP(货币汇总!A16,技能!$A$3:$U$102,15,FALSE)+VLOOKUP(货币汇总!A16,技能!$A$3:$U$102,18,FALSE)+VLOOKUP(货币汇总!A16,技能!$A$3:$U$102,21,FALSE)</f>
        <v>5000</v>
      </c>
      <c r="H16">
        <f t="shared" si="1"/>
        <v>40000</v>
      </c>
      <c r="I16">
        <f>装备强化24!AV16</f>
        <v>10080</v>
      </c>
      <c r="J16">
        <f t="shared" si="0"/>
        <v>50860</v>
      </c>
      <c r="K16">
        <f>ROUND(VLOOKUP($A16,主线!$C:$G,5,TRUE)*总表!D16*参数!$C$12/主线!$AE$8,0)</f>
        <v>5500</v>
      </c>
      <c r="L16">
        <f>SUMIF(爬塔!B:B,货币汇总!A16,爬塔!F:F)</f>
        <v>15000</v>
      </c>
      <c r="M16">
        <f>VLOOKUP(A16,总表!A:D,3,FALSE)*VLOOKUP(货币汇总!A16,爬塔!B:G,6,TRUE)</f>
        <v>520000</v>
      </c>
      <c r="N16">
        <f>银币本!E15</f>
        <v>36</v>
      </c>
      <c r="O16">
        <f>SUM($K$3:N16)</f>
        <v>1098434</v>
      </c>
      <c r="P16">
        <f t="shared" si="2"/>
        <v>21.597208022021235</v>
      </c>
    </row>
    <row r="17" spans="1:16" x14ac:dyDescent="0.2">
      <c r="A17">
        <v>15</v>
      </c>
      <c r="C17">
        <f t="array" ref="C17">IF(MOD(A17,5)=0,SUM((进阶!$AH$73:$AH$92=INT(A17/5))*进阶!$AI$73:$AR$92),0)</f>
        <v>1040</v>
      </c>
      <c r="D17">
        <f t="shared" si="1"/>
        <v>1820</v>
      </c>
      <c r="F17">
        <f t="shared" si="1"/>
        <v>0</v>
      </c>
      <c r="G17">
        <f>VLOOKUP(货币汇总!A17,技能!$A$3:$U$102,9,FALSE)+VLOOKUP(货币汇总!A17,技能!$A$3:$U$102,12,FALSE)+VLOOKUP(货币汇总!A17,技能!$A$3:$U$102,15,FALSE)+VLOOKUP(货币汇总!A17,技能!$A$3:$U$102,18,FALSE)+VLOOKUP(货币汇总!A17,技能!$A$3:$U$102,21,FALSE)</f>
        <v>5000</v>
      </c>
      <c r="H17">
        <f t="shared" si="1"/>
        <v>45000</v>
      </c>
      <c r="I17">
        <f>装备强化24!AV17</f>
        <v>10080</v>
      </c>
      <c r="J17">
        <f t="shared" si="0"/>
        <v>56900</v>
      </c>
      <c r="K17">
        <f>ROUND(VLOOKUP($A17,主线!$C:$G,5,TRUE)*总表!D17*参数!$C$12/主线!$AE$8,0)</f>
        <v>6240</v>
      </c>
      <c r="L17">
        <f>SUMIF(爬塔!B:B,货币汇总!A17,爬塔!F:F)</f>
        <v>0</v>
      </c>
      <c r="M17">
        <f>VLOOKUP(A17,总表!A:D,3,FALSE)*VLOOKUP(货币汇总!A17,爬塔!B:G,6,TRUE)</f>
        <v>550000</v>
      </c>
      <c r="N17">
        <f>银币本!E16</f>
        <v>43</v>
      </c>
      <c r="O17">
        <f>SUM($K$3:N17)</f>
        <v>1654717</v>
      </c>
      <c r="P17">
        <f t="shared" si="2"/>
        <v>29.081142355008787</v>
      </c>
    </row>
    <row r="18" spans="1:16" x14ac:dyDescent="0.2">
      <c r="A18">
        <v>16</v>
      </c>
      <c r="C18">
        <f t="array" ref="C18">IF(MOD(A18,5)=0,SUM((进阶!$AH$73:$AH$92=INT(A18/5))*进阶!$AI$73:$AR$92),0)</f>
        <v>0</v>
      </c>
      <c r="D18">
        <f t="shared" si="1"/>
        <v>1820</v>
      </c>
      <c r="E18">
        <f>VLOOKUP(INT(VLOOKUP($A18,圣盾!$G:$N,8,FALSE)/5)*5,圣盾!$T$3:$W$63,3,TRUE)</f>
        <v>187500</v>
      </c>
      <c r="F18">
        <f t="shared" si="1"/>
        <v>187500</v>
      </c>
      <c r="G18">
        <f>VLOOKUP(货币汇总!A18,技能!$A$3:$U$102,9,FALSE)+VLOOKUP(货币汇总!A18,技能!$A$3:$U$102,12,FALSE)+VLOOKUP(货币汇总!A18,技能!$A$3:$U$102,15,FALSE)+VLOOKUP(货币汇总!A18,技能!$A$3:$U$102,18,FALSE)+VLOOKUP(货币汇总!A18,技能!$A$3:$U$102,21,FALSE)</f>
        <v>5000</v>
      </c>
      <c r="H18">
        <f t="shared" si="1"/>
        <v>50000</v>
      </c>
      <c r="I18">
        <f>装备强化24!AV18</f>
        <v>10080</v>
      </c>
      <c r="J18">
        <f t="shared" si="0"/>
        <v>249400</v>
      </c>
      <c r="K18">
        <f>ROUND(VLOOKUP($A18,主线!$C:$G,5,TRUE)*总表!D18*参数!$C$12/主线!$AE$8,0)</f>
        <v>6815</v>
      </c>
      <c r="L18">
        <f>SUMIF(爬塔!B:B,货币汇总!A18,爬塔!F:F)</f>
        <v>15000</v>
      </c>
      <c r="M18">
        <f>VLOOKUP(A18,总表!A:D,3,FALSE)*VLOOKUP(货币汇总!A18,爬塔!B:G,6,TRUE)</f>
        <v>1175000</v>
      </c>
      <c r="N18">
        <f>银币本!E17</f>
        <v>104</v>
      </c>
      <c r="O18">
        <f>SUM($K$3:N18)</f>
        <v>2851636</v>
      </c>
      <c r="P18">
        <f t="shared" si="2"/>
        <v>11.433985565356856</v>
      </c>
    </row>
    <row r="19" spans="1:16" x14ac:dyDescent="0.2">
      <c r="A19">
        <v>17</v>
      </c>
      <c r="C19">
        <f t="array" ref="C19">IF(MOD(A19,5)=0,SUM((进阶!$AH$73:$AH$92=INT(A19/5))*进阶!$AI$73:$AR$92),0)</f>
        <v>0</v>
      </c>
      <c r="D19">
        <f t="shared" si="1"/>
        <v>1820</v>
      </c>
      <c r="E19">
        <f>VLOOKUP(INT(VLOOKUP($A19,圣盾!$G:$N,8,FALSE)/5)*5,圣盾!$T$3:$W$63,3,TRUE)</f>
        <v>187500</v>
      </c>
      <c r="F19">
        <f t="shared" si="1"/>
        <v>375000</v>
      </c>
      <c r="G19">
        <f>VLOOKUP(货币汇总!A19,技能!$A$3:$U$102,9,FALSE)+VLOOKUP(货币汇总!A19,技能!$A$3:$U$102,12,FALSE)+VLOOKUP(货币汇总!A19,技能!$A$3:$U$102,15,FALSE)+VLOOKUP(货币汇总!A19,技能!$A$3:$U$102,18,FALSE)+VLOOKUP(货币汇总!A19,技能!$A$3:$U$102,21,FALSE)</f>
        <v>15000</v>
      </c>
      <c r="H19">
        <f t="shared" si="1"/>
        <v>65000</v>
      </c>
      <c r="I19">
        <f>装备强化24!AV19</f>
        <v>204480</v>
      </c>
      <c r="J19">
        <f t="shared" si="0"/>
        <v>646300</v>
      </c>
      <c r="K19">
        <f>ROUND(VLOOKUP($A19,主线!$C:$G,5,TRUE)*总表!D19*参数!$C$12/主线!$AE$8,0)</f>
        <v>9438</v>
      </c>
      <c r="L19">
        <f>SUMIF(爬塔!B:B,货币汇总!A19,爬塔!F:F)</f>
        <v>30000</v>
      </c>
      <c r="M19">
        <f>VLOOKUP(A19,总表!A:D,3,FALSE)*VLOOKUP(货币汇总!A19,爬塔!B:G,6,TRUE)</f>
        <v>1265000</v>
      </c>
      <c r="N19">
        <f>银币本!E18</f>
        <v>121</v>
      </c>
      <c r="O19">
        <f>SUM($K$3:N19)</f>
        <v>4156195</v>
      </c>
      <c r="P19">
        <f t="shared" si="2"/>
        <v>6.4307519727680642</v>
      </c>
    </row>
    <row r="20" spans="1:16" x14ac:dyDescent="0.2">
      <c r="A20">
        <v>18</v>
      </c>
      <c r="C20">
        <f t="array" ref="C20">IF(MOD(A20,5)=0,SUM((进阶!$AH$73:$AH$92=INT(A20/5))*进阶!$AI$73:$AR$92),0)</f>
        <v>0</v>
      </c>
      <c r="D20">
        <f t="shared" si="1"/>
        <v>1820</v>
      </c>
      <c r="E20">
        <f>VLOOKUP(INT(VLOOKUP($A20,圣盾!$G:$N,8,FALSE)/5)*5,圣盾!$T$3:$W$63,3,TRUE)</f>
        <v>187500</v>
      </c>
      <c r="F20">
        <f t="shared" si="1"/>
        <v>562500</v>
      </c>
      <c r="G20">
        <f>VLOOKUP(货币汇总!A20,技能!$A$3:$U$102,9,FALSE)+VLOOKUP(货币汇总!A20,技能!$A$3:$U$102,12,FALSE)+VLOOKUP(货币汇总!A20,技能!$A$3:$U$102,15,FALSE)+VLOOKUP(货币汇总!A20,技能!$A$3:$U$102,18,FALSE)+VLOOKUP(货币汇总!A20,技能!$A$3:$U$102,21,FALSE)</f>
        <v>7500</v>
      </c>
      <c r="H20">
        <f t="shared" si="1"/>
        <v>72500</v>
      </c>
      <c r="I20">
        <f>装备强化24!AV20</f>
        <v>204480</v>
      </c>
      <c r="J20">
        <f t="shared" si="0"/>
        <v>841300</v>
      </c>
      <c r="K20">
        <f>ROUND(VLOOKUP($A20,主线!$C:$G,5,TRUE)*总表!D20*参数!$C$12/主线!$AE$8,0)</f>
        <v>9990</v>
      </c>
      <c r="L20">
        <f>SUMIF(爬塔!B:B,货币汇总!A20,爬塔!F:F)</f>
        <v>0</v>
      </c>
      <c r="M20">
        <f>VLOOKUP(A20,总表!A:D,3,FALSE)*VLOOKUP(货币汇总!A20,爬塔!B:G,6,TRUE)</f>
        <v>1370000</v>
      </c>
      <c r="N20">
        <f>银币本!E19</f>
        <v>142</v>
      </c>
      <c r="O20">
        <f>SUM($K$3:N20)</f>
        <v>5536327</v>
      </c>
      <c r="P20">
        <f t="shared" si="2"/>
        <v>6.5806810887911569</v>
      </c>
    </row>
    <row r="21" spans="1:16" x14ac:dyDescent="0.2">
      <c r="A21">
        <v>19</v>
      </c>
      <c r="C21">
        <f t="array" ref="C21">IF(MOD(A21,5)=0,SUM((进阶!$AH$73:$AH$92=INT(A21/5))*进阶!$AI$73:$AR$92),0)</f>
        <v>0</v>
      </c>
      <c r="D21">
        <f t="shared" si="1"/>
        <v>1820</v>
      </c>
      <c r="E21">
        <f>VLOOKUP(INT(VLOOKUP($A21,圣盾!$G:$N,8,FALSE)/5)*5,圣盾!$T$3:$W$63,3,TRUE)</f>
        <v>187500</v>
      </c>
      <c r="F21">
        <f t="shared" si="1"/>
        <v>750000</v>
      </c>
      <c r="G21">
        <f>VLOOKUP(货币汇总!A21,技能!$A$3:$U$102,9,FALSE)+VLOOKUP(货币汇总!A21,技能!$A$3:$U$102,12,FALSE)+VLOOKUP(货币汇总!A21,技能!$A$3:$U$102,15,FALSE)+VLOOKUP(货币汇总!A21,技能!$A$3:$U$102,18,FALSE)+VLOOKUP(货币汇总!A21,技能!$A$3:$U$102,21,FALSE)</f>
        <v>7500</v>
      </c>
      <c r="H21">
        <f t="shared" si="1"/>
        <v>80000</v>
      </c>
      <c r="I21">
        <f>装备强化24!AV21</f>
        <v>204480</v>
      </c>
      <c r="J21">
        <f t="shared" si="0"/>
        <v>1036300</v>
      </c>
      <c r="K21">
        <f>ROUND(VLOOKUP($A21,主线!$C:$G,5,TRUE)*总表!D21*参数!$C$12/主线!$AE$8,0)</f>
        <v>10554</v>
      </c>
      <c r="L21">
        <f>SUMIF(爬塔!B:B,货币汇总!A21,爬塔!F:F)</f>
        <v>20000</v>
      </c>
      <c r="M21">
        <f>VLOOKUP(A21,总表!A:D,3,FALSE)*VLOOKUP(货币汇总!A21,爬塔!B:G,6,TRUE)</f>
        <v>2235000</v>
      </c>
      <c r="N21">
        <f>银币本!E20</f>
        <v>163</v>
      </c>
      <c r="O21">
        <f>SUM($K$3:N21)</f>
        <v>7802044</v>
      </c>
      <c r="P21">
        <f t="shared" si="2"/>
        <v>7.5287503618643248</v>
      </c>
    </row>
    <row r="22" spans="1:16" x14ac:dyDescent="0.2">
      <c r="A22">
        <v>20</v>
      </c>
      <c r="C22">
        <f t="array" ref="C22">IF(MOD(A22,5)=0,SUM((进阶!$AH$73:$AH$92=INT(A22/5))*进阶!$AI$73:$AR$92),0)</f>
        <v>1820</v>
      </c>
      <c r="D22">
        <f t="shared" si="1"/>
        <v>3640</v>
      </c>
      <c r="E22">
        <f>VLOOKUP(INT(VLOOKUP($A22,圣盾!$G:$N,8,FALSE)/5)*5,圣盾!$T$3:$W$63,3,TRUE)</f>
        <v>187500</v>
      </c>
      <c r="F22">
        <f t="shared" si="1"/>
        <v>937500</v>
      </c>
      <c r="G22">
        <f>VLOOKUP(货币汇总!A22,技能!$A$3:$U$102,9,FALSE)+VLOOKUP(货币汇总!A22,技能!$A$3:$U$102,12,FALSE)+VLOOKUP(货币汇总!A22,技能!$A$3:$U$102,15,FALSE)+VLOOKUP(货币汇总!A22,技能!$A$3:$U$102,18,FALSE)+VLOOKUP(货币汇总!A22,技能!$A$3:$U$102,21,FALSE)</f>
        <v>7500</v>
      </c>
      <c r="H22">
        <f t="shared" si="1"/>
        <v>87500</v>
      </c>
      <c r="I22">
        <f>装备强化24!AV22</f>
        <v>204480</v>
      </c>
      <c r="J22">
        <f t="shared" si="0"/>
        <v>1233120</v>
      </c>
      <c r="K22">
        <f>ROUND(VLOOKUP($A22,主线!$C:$G,5,TRUE)*总表!D22*参数!$C$12/主线!$AE$8,0)</f>
        <v>10931</v>
      </c>
      <c r="L22">
        <f>SUMIF(爬塔!B:B,货币汇总!A22,爬塔!F:F)</f>
        <v>30000</v>
      </c>
      <c r="M22">
        <f>VLOOKUP(A22,总表!A:D,3,FALSE)*VLOOKUP(货币汇总!A22,爬塔!B:G,6,TRUE)</f>
        <v>2437500</v>
      </c>
      <c r="N22">
        <f>银币本!E21</f>
        <v>187</v>
      </c>
      <c r="O22">
        <f>SUM($K$3:N22)</f>
        <v>10280662</v>
      </c>
      <c r="P22">
        <f t="shared" si="2"/>
        <v>8.3371139872842868</v>
      </c>
    </row>
    <row r="23" spans="1:16" x14ac:dyDescent="0.2">
      <c r="A23">
        <v>21</v>
      </c>
      <c r="C23">
        <f t="array" ref="C23">IF(MOD(A23,5)=0,SUM((进阶!$AH$73:$AH$92=INT(A23/5))*进阶!$AI$73:$AR$92),0)</f>
        <v>0</v>
      </c>
      <c r="D23">
        <f t="shared" si="1"/>
        <v>3640</v>
      </c>
      <c r="E23">
        <f>VLOOKUP(INT(VLOOKUP($A23,圣盾!$G:$N,8,FALSE)/5)*5,圣盾!$T$3:$W$63,3,TRUE)</f>
        <v>187500</v>
      </c>
      <c r="F23">
        <f t="shared" si="1"/>
        <v>1125000</v>
      </c>
      <c r="G23">
        <f>VLOOKUP(货币汇总!A23,技能!$A$3:$U$102,9,FALSE)+VLOOKUP(货币汇总!A23,技能!$A$3:$U$102,12,FALSE)+VLOOKUP(货币汇总!A23,技能!$A$3:$U$102,15,FALSE)+VLOOKUP(货币汇总!A23,技能!$A$3:$U$102,18,FALSE)+VLOOKUP(货币汇总!A23,技能!$A$3:$U$102,21,FALSE)</f>
        <v>21000</v>
      </c>
      <c r="H23">
        <f t="shared" si="1"/>
        <v>108500</v>
      </c>
      <c r="I23">
        <f>装备强化24!AV23</f>
        <v>204480</v>
      </c>
      <c r="J23">
        <f t="shared" si="0"/>
        <v>1441620</v>
      </c>
      <c r="K23">
        <f>ROUND(VLOOKUP($A23,主线!$C:$G,5,TRUE)*总表!D23*参数!$C$12/主线!$AE$8,0)</f>
        <v>10210</v>
      </c>
      <c r="L23">
        <f>SUMIF(爬塔!B:B,货币汇总!A23,爬塔!F:F)</f>
        <v>0</v>
      </c>
      <c r="M23">
        <f>VLOOKUP(A23,总表!A:D,3,FALSE)*VLOOKUP(货币汇总!A23,爬塔!B:G,6,TRUE)</f>
        <v>3037500</v>
      </c>
      <c r="N23">
        <f>银币本!E22</f>
        <v>317</v>
      </c>
      <c r="O23">
        <f>SUM($K$3:N23)</f>
        <v>13328689</v>
      </c>
      <c r="P23">
        <f t="shared" si="2"/>
        <v>9.2456326910004023</v>
      </c>
    </row>
    <row r="24" spans="1:16" x14ac:dyDescent="0.2">
      <c r="A24">
        <v>22</v>
      </c>
      <c r="C24">
        <f t="array" ref="C24">IF(MOD(A24,5)=0,SUM((进阶!$AH$73:$AH$92=INT(A24/5))*进阶!$AI$73:$AR$92),0)</f>
        <v>0</v>
      </c>
      <c r="D24">
        <f t="shared" si="1"/>
        <v>3640</v>
      </c>
      <c r="E24">
        <f>VLOOKUP(INT(VLOOKUP($A24,圣盾!$G:$N,8,FALSE)/5)*5,圣盾!$T$3:$W$63,3,TRUE)</f>
        <v>187500</v>
      </c>
      <c r="F24">
        <f t="shared" si="1"/>
        <v>1312500</v>
      </c>
      <c r="G24">
        <f>VLOOKUP(货币汇总!A24,技能!$A$3:$U$102,9,FALSE)+VLOOKUP(货币汇总!A24,技能!$A$3:$U$102,12,FALSE)+VLOOKUP(货币汇总!A24,技能!$A$3:$U$102,15,FALSE)+VLOOKUP(货币汇总!A24,技能!$A$3:$U$102,18,FALSE)+VLOOKUP(货币汇总!A24,技能!$A$3:$U$102,21,FALSE)</f>
        <v>10500</v>
      </c>
      <c r="H24">
        <f t="shared" si="1"/>
        <v>119000</v>
      </c>
      <c r="I24">
        <f>装备强化24!AV24</f>
        <v>204480</v>
      </c>
      <c r="J24">
        <f t="shared" si="0"/>
        <v>1639620</v>
      </c>
      <c r="K24">
        <f>ROUND(VLOOKUP($A24,主线!$C:$G,5,TRUE)*总表!D24*参数!$C$12/主线!$AE$8,0)</f>
        <v>11534</v>
      </c>
      <c r="L24">
        <f>SUMIF(爬塔!B:B,货币汇总!A24,爬塔!F:F)</f>
        <v>25000</v>
      </c>
      <c r="M24">
        <f>VLOOKUP(A24,总表!A:D,3,FALSE)*VLOOKUP(货币汇总!A24,爬塔!B:G,6,TRUE)</f>
        <v>4090000</v>
      </c>
      <c r="N24">
        <f>银币本!E23</f>
        <v>369</v>
      </c>
      <c r="O24">
        <f>SUM($K$3:N24)</f>
        <v>17455592</v>
      </c>
      <c r="P24">
        <f t="shared" si="2"/>
        <v>10.646120442541564</v>
      </c>
    </row>
    <row r="25" spans="1:16" x14ac:dyDescent="0.2">
      <c r="A25">
        <v>23</v>
      </c>
      <c r="C25">
        <f t="array" ref="C25">IF(MOD(A25,5)=0,SUM((进阶!$AH$73:$AH$92=INT(A25/5))*进阶!$AI$73:$AR$92),0)</f>
        <v>0</v>
      </c>
      <c r="D25">
        <f t="shared" si="1"/>
        <v>3640</v>
      </c>
      <c r="E25">
        <f>VLOOKUP(INT(VLOOKUP($A25,圣盾!$G:$N,8,FALSE)/5)*5,圣盾!$T$3:$W$63,3,TRUE)</f>
        <v>187500</v>
      </c>
      <c r="F25">
        <f t="shared" si="1"/>
        <v>1500000</v>
      </c>
      <c r="G25">
        <f>VLOOKUP(货币汇总!A25,技能!$A$3:$U$102,9,FALSE)+VLOOKUP(货币汇总!A25,技能!$A$3:$U$102,12,FALSE)+VLOOKUP(货币汇总!A25,技能!$A$3:$U$102,15,FALSE)+VLOOKUP(货币汇总!A25,技能!$A$3:$U$102,18,FALSE)+VLOOKUP(货币汇总!A25,技能!$A$3:$U$102,21,FALSE)</f>
        <v>10500</v>
      </c>
      <c r="H25">
        <f t="shared" si="1"/>
        <v>129500</v>
      </c>
      <c r="I25">
        <f>装备强化24!AV25</f>
        <v>204480</v>
      </c>
      <c r="J25">
        <f t="shared" si="0"/>
        <v>1837620</v>
      </c>
      <c r="K25">
        <f>ROUND(VLOOKUP($A25,主线!$C:$G,5,TRUE)*总表!D25*参数!$C$12/主线!$AE$8,0)</f>
        <v>13128</v>
      </c>
      <c r="L25">
        <f>SUMIF(爬塔!B:B,货币汇总!A25,爬塔!F:F)</f>
        <v>45000</v>
      </c>
      <c r="M25">
        <f>VLOOKUP(A25,总表!A:D,3,FALSE)*VLOOKUP(货币汇总!A25,爬塔!B:G,6,TRUE)</f>
        <v>4170000</v>
      </c>
      <c r="N25">
        <f>银币本!E24</f>
        <v>421</v>
      </c>
      <c r="O25">
        <f>SUM($K$3:N25)</f>
        <v>21684141</v>
      </c>
      <c r="P25">
        <f t="shared" si="2"/>
        <v>11.800122440983445</v>
      </c>
    </row>
    <row r="26" spans="1:16" x14ac:dyDescent="0.2">
      <c r="A26">
        <v>24</v>
      </c>
      <c r="C26">
        <f t="array" ref="C26">IF(MOD(A26,5)=0,SUM((进阶!$AH$73:$AH$92=INT(A26/5))*进阶!$AI$73:$AR$92),0)</f>
        <v>0</v>
      </c>
      <c r="D26">
        <f t="shared" si="1"/>
        <v>3640</v>
      </c>
      <c r="E26">
        <f>VLOOKUP(INT(VLOOKUP($A26,圣盾!$G:$N,8,FALSE)/5)*5,圣盾!$T$3:$W$63,3,TRUE)</f>
        <v>187500</v>
      </c>
      <c r="F26">
        <f t="shared" si="1"/>
        <v>1687500</v>
      </c>
      <c r="G26">
        <f>VLOOKUP(货币汇总!A26,技能!$A$3:$U$102,9,FALSE)+VLOOKUP(货币汇总!A26,技能!$A$3:$U$102,12,FALSE)+VLOOKUP(货币汇总!A26,技能!$A$3:$U$102,15,FALSE)+VLOOKUP(货币汇总!A26,技能!$A$3:$U$102,18,FALSE)+VLOOKUP(货币汇总!A26,技能!$A$3:$U$102,21,FALSE)</f>
        <v>10500</v>
      </c>
      <c r="H26">
        <f t="shared" si="1"/>
        <v>140000</v>
      </c>
      <c r="I26">
        <f>装备强化24!AV26</f>
        <v>460080</v>
      </c>
      <c r="J26">
        <f t="shared" si="0"/>
        <v>2291220</v>
      </c>
      <c r="K26">
        <f>ROUND(VLOOKUP($A26,主线!$C:$G,5,TRUE)*总表!D26*参数!$C$12/主线!$AE$8,0)</f>
        <v>17639</v>
      </c>
      <c r="L26">
        <f>SUMIF(爬塔!B:B,货币汇总!A26,爬塔!F:F)</f>
        <v>0</v>
      </c>
      <c r="M26">
        <f>VLOOKUP(A26,总表!A:D,3,FALSE)*VLOOKUP(货币汇总!A26,爬塔!B:G,6,TRUE)</f>
        <v>4290000</v>
      </c>
      <c r="N26">
        <f>银币本!E25</f>
        <v>489</v>
      </c>
      <c r="O26">
        <f>SUM($K$3:N26)</f>
        <v>25992269</v>
      </c>
      <c r="P26">
        <f t="shared" si="2"/>
        <v>11.344292123846685</v>
      </c>
    </row>
    <row r="27" spans="1:16" x14ac:dyDescent="0.2">
      <c r="A27">
        <v>25</v>
      </c>
      <c r="C27">
        <f t="array" ref="C27">IF(MOD(A27,5)=0,SUM((进阶!$AH$73:$AH$92=INT(A27/5))*进阶!$AI$73:$AR$92),0)</f>
        <v>2860</v>
      </c>
      <c r="D27">
        <f t="shared" si="1"/>
        <v>6500</v>
      </c>
      <c r="E27">
        <f>VLOOKUP(INT(VLOOKUP($A27,圣盾!$G:$N,8,FALSE)/5)*5,圣盾!$T$3:$W$63,3,TRUE)</f>
        <v>187500</v>
      </c>
      <c r="F27">
        <f t="shared" si="1"/>
        <v>1875000</v>
      </c>
      <c r="G27">
        <f>VLOOKUP(货币汇总!A27,技能!$A$3:$U$102,9,FALSE)+VLOOKUP(货币汇总!A27,技能!$A$3:$U$102,12,FALSE)+VLOOKUP(货币汇总!A27,技能!$A$3:$U$102,15,FALSE)+VLOOKUP(货币汇总!A27,技能!$A$3:$U$102,18,FALSE)+VLOOKUP(货币汇总!A27,技能!$A$3:$U$102,21,FALSE)</f>
        <v>28000</v>
      </c>
      <c r="H27">
        <f t="shared" si="1"/>
        <v>168000</v>
      </c>
      <c r="I27">
        <f>装备强化24!AV27</f>
        <v>460080</v>
      </c>
      <c r="J27">
        <f t="shared" si="0"/>
        <v>2509580</v>
      </c>
      <c r="K27">
        <f>ROUND(VLOOKUP($A27,主线!$C:$G,5,TRUE)*总表!D27*参数!$C$12/主线!$AE$8,0)</f>
        <v>19547</v>
      </c>
      <c r="L27">
        <f>SUMIF(爬塔!B:B,货币汇总!A27,爬塔!F:F)</f>
        <v>30000</v>
      </c>
      <c r="M27">
        <f>VLOOKUP(A27,总表!A:D,3,FALSE)*VLOOKUP(货币汇总!A27,爬塔!B:G,6,TRUE)</f>
        <v>5562500</v>
      </c>
      <c r="N27">
        <f>银币本!E26</f>
        <v>557</v>
      </c>
      <c r="O27">
        <f>SUM($K$3:N27)</f>
        <v>31604873</v>
      </c>
      <c r="P27">
        <f t="shared" si="2"/>
        <v>12.593690179233178</v>
      </c>
    </row>
    <row r="28" spans="1:16" x14ac:dyDescent="0.2">
      <c r="A28">
        <v>26</v>
      </c>
      <c r="C28">
        <f t="array" ref="C28">IF(MOD(A28,5)=0,SUM((进阶!$AH$73:$AH$92=INT(A28/5))*进阶!$AI$73:$AR$92),0)</f>
        <v>0</v>
      </c>
      <c r="D28">
        <f t="shared" si="1"/>
        <v>6500</v>
      </c>
      <c r="E28">
        <f>VLOOKUP(INT(VLOOKUP($A28,圣盾!$G:$N,8,FALSE)/5)*5,圣盾!$T$3:$W$63,3,TRUE)</f>
        <v>187500</v>
      </c>
      <c r="F28">
        <f t="shared" si="1"/>
        <v>2062500</v>
      </c>
      <c r="G28">
        <f>VLOOKUP(货币汇总!A28,技能!$A$3:$U$102,9,FALSE)+VLOOKUP(货币汇总!A28,技能!$A$3:$U$102,12,FALSE)+VLOOKUP(货币汇总!A28,技能!$A$3:$U$102,15,FALSE)+VLOOKUP(货币汇总!A28,技能!$A$3:$U$102,18,FALSE)+VLOOKUP(货币汇总!A28,技能!$A$3:$U$102,21,FALSE)</f>
        <v>14000</v>
      </c>
      <c r="H28">
        <f t="shared" si="1"/>
        <v>182000</v>
      </c>
      <c r="I28">
        <f>装备强化24!AV28</f>
        <v>460080</v>
      </c>
      <c r="J28">
        <f t="shared" si="0"/>
        <v>2711080</v>
      </c>
      <c r="K28">
        <f>ROUND(VLOOKUP($A28,主线!$C:$G,5,TRUE)*总表!D28*参数!$C$12/主线!$AE$8,0)</f>
        <v>21140</v>
      </c>
      <c r="L28">
        <f>SUMIF(爬塔!B:B,货币汇总!A28,爬塔!F:F)</f>
        <v>45000</v>
      </c>
      <c r="M28">
        <f>VLOOKUP(A28,总表!A:D,3,FALSE)*VLOOKUP(货币汇总!A28,爬塔!B:G,6,TRUE)</f>
        <v>5812500</v>
      </c>
      <c r="N28">
        <f>银币本!E27</f>
        <v>854</v>
      </c>
      <c r="O28">
        <f>SUM($K$3:N28)</f>
        <v>37484367</v>
      </c>
      <c r="P28">
        <f t="shared" si="2"/>
        <v>13.826359605765967</v>
      </c>
    </row>
    <row r="29" spans="1:16" x14ac:dyDescent="0.2">
      <c r="A29">
        <v>27</v>
      </c>
      <c r="C29">
        <f t="array" ref="C29">IF(MOD(A29,5)=0,SUM((进阶!$AH$73:$AH$92=INT(A29/5))*进阶!$AI$73:$AR$92),0)</f>
        <v>0</v>
      </c>
      <c r="D29">
        <f t="shared" si="1"/>
        <v>6500</v>
      </c>
      <c r="E29">
        <f>VLOOKUP(INT(VLOOKUP($A29,圣盾!$G:$N,8,FALSE)/5)*5,圣盾!$T$3:$W$63,3,TRUE)</f>
        <v>187500</v>
      </c>
      <c r="F29">
        <f t="shared" si="1"/>
        <v>2250000</v>
      </c>
      <c r="G29">
        <f>VLOOKUP(货币汇总!A29,技能!$A$3:$U$102,9,FALSE)+VLOOKUP(货币汇总!A29,技能!$A$3:$U$102,12,FALSE)+VLOOKUP(货币汇总!A29,技能!$A$3:$U$102,15,FALSE)+VLOOKUP(货币汇总!A29,技能!$A$3:$U$102,18,FALSE)+VLOOKUP(货币汇总!A29,技能!$A$3:$U$102,21,FALSE)</f>
        <v>14000</v>
      </c>
      <c r="H29">
        <f t="shared" si="1"/>
        <v>196000</v>
      </c>
      <c r="I29">
        <f>装备强化24!AV29</f>
        <v>460080</v>
      </c>
      <c r="J29">
        <f t="shared" si="0"/>
        <v>2912580</v>
      </c>
      <c r="K29">
        <f>ROUND(VLOOKUP($A29,主线!$C:$G,5,TRUE)*总表!D29*参数!$C$12/主线!$AE$8,0)</f>
        <v>22850</v>
      </c>
      <c r="L29">
        <f>SUMIF(爬塔!B:B,货币汇总!A29,爬塔!F:F)</f>
        <v>0</v>
      </c>
      <c r="M29">
        <f>VLOOKUP(A29,总表!A:D,3,FALSE)*VLOOKUP(货币汇总!A29,爬塔!B:G,6,TRUE)</f>
        <v>6112500</v>
      </c>
      <c r="N29">
        <f>银币本!E28</f>
        <v>965</v>
      </c>
      <c r="O29">
        <f>SUM($K$3:N29)</f>
        <v>43620682</v>
      </c>
      <c r="P29">
        <f t="shared" si="2"/>
        <v>14.976646821718202</v>
      </c>
    </row>
    <row r="30" spans="1:16" x14ac:dyDescent="0.2">
      <c r="A30">
        <v>28</v>
      </c>
      <c r="C30">
        <f t="array" ref="C30">IF(MOD(A30,5)=0,SUM((进阶!$AH$73:$AH$92=INT(A30/5))*进阶!$AI$73:$AR$92),0)</f>
        <v>0</v>
      </c>
      <c r="D30">
        <f t="shared" si="1"/>
        <v>6500</v>
      </c>
      <c r="E30">
        <f>VLOOKUP(INT(VLOOKUP($A30,圣盾!$G:$N,8,FALSE)/5)*5,圣盾!$T$3:$W$63,3,TRUE)</f>
        <v>187500</v>
      </c>
      <c r="F30">
        <f t="shared" si="1"/>
        <v>2437500</v>
      </c>
      <c r="G30">
        <f>VLOOKUP(货币汇总!A30,技能!$A$3:$U$102,9,FALSE)+VLOOKUP(货币汇总!A30,技能!$A$3:$U$102,12,FALSE)+VLOOKUP(货币汇总!A30,技能!$A$3:$U$102,15,FALSE)+VLOOKUP(货币汇总!A30,技能!$A$3:$U$102,18,FALSE)+VLOOKUP(货币汇总!A30,技能!$A$3:$U$102,21,FALSE)</f>
        <v>14000</v>
      </c>
      <c r="H30">
        <f t="shared" si="1"/>
        <v>210000</v>
      </c>
      <c r="I30">
        <f>装备强化24!AV30</f>
        <v>460080</v>
      </c>
      <c r="J30">
        <f t="shared" si="0"/>
        <v>3114080</v>
      </c>
      <c r="K30">
        <f>ROUND(VLOOKUP($A30,主线!$C:$G,5,TRUE)*总表!D30*参数!$C$12/主线!$AE$8,0)</f>
        <v>24212</v>
      </c>
      <c r="L30">
        <f>SUMIF(爬塔!B:B,货币汇总!A30,爬塔!F:F)</f>
        <v>35000</v>
      </c>
      <c r="M30">
        <f>VLOOKUP(A30,总表!A:D,3,FALSE)*VLOOKUP(货币汇总!A30,爬塔!B:G,6,TRUE)</f>
        <v>7755000</v>
      </c>
      <c r="N30">
        <f>银币本!E29</f>
        <v>1097</v>
      </c>
      <c r="O30">
        <f>SUM($K$3:N30)</f>
        <v>51435991</v>
      </c>
      <c r="P30">
        <f t="shared" si="2"/>
        <v>16.517234945794584</v>
      </c>
    </row>
    <row r="31" spans="1:16" x14ac:dyDescent="0.2">
      <c r="A31">
        <v>29</v>
      </c>
      <c r="C31">
        <f t="array" ref="C31">IF(MOD(A31,5)=0,SUM((进阶!$AH$73:$AH$92=INT(A31/5))*进阶!$AI$73:$AR$92),0)</f>
        <v>0</v>
      </c>
      <c r="D31">
        <f t="shared" si="1"/>
        <v>6500</v>
      </c>
      <c r="E31">
        <f>VLOOKUP(INT(VLOOKUP($A31,圣盾!$G:$N,8,FALSE)/5)*5,圣盾!$T$3:$W$63,3,TRUE)</f>
        <v>187500</v>
      </c>
      <c r="F31">
        <f t="shared" si="1"/>
        <v>2625000</v>
      </c>
      <c r="G31">
        <f>VLOOKUP(货币汇总!A31,技能!$A$3:$U$102,9,FALSE)+VLOOKUP(货币汇总!A31,技能!$A$3:$U$102,12,FALSE)+VLOOKUP(货币汇总!A31,技能!$A$3:$U$102,15,FALSE)+VLOOKUP(货币汇总!A31,技能!$A$3:$U$102,18,FALSE)+VLOOKUP(货币汇总!A31,技能!$A$3:$U$102,21,FALSE)</f>
        <v>36000</v>
      </c>
      <c r="H31">
        <f t="shared" si="1"/>
        <v>246000</v>
      </c>
      <c r="I31">
        <f>装备强化24!AV31</f>
        <v>460080</v>
      </c>
      <c r="J31">
        <f t="shared" si="0"/>
        <v>3337580</v>
      </c>
      <c r="K31">
        <f>ROUND(VLOOKUP($A31,主线!$C:$G,5,TRUE)*总表!D31*参数!$C$12/主线!$AE$8,0)</f>
        <v>25634</v>
      </c>
      <c r="L31">
        <f>SUMIF(爬塔!B:B,货币汇总!A31,爬塔!F:F)</f>
        <v>60000</v>
      </c>
      <c r="M31">
        <f>VLOOKUP(A31,总表!A:D,3,FALSE)*VLOOKUP(货币汇总!A31,爬塔!B:G,6,TRUE)</f>
        <v>8235000</v>
      </c>
      <c r="N31">
        <f>银币本!E30</f>
        <v>1229</v>
      </c>
      <c r="O31">
        <f>SUM($K$3:N31)</f>
        <v>59757854</v>
      </c>
      <c r="P31">
        <f t="shared" si="2"/>
        <v>17.904545808639792</v>
      </c>
    </row>
    <row r="32" spans="1:16" x14ac:dyDescent="0.2">
      <c r="A32">
        <v>30</v>
      </c>
      <c r="C32">
        <f t="array" ref="C32">IF(MOD(A32,5)=0,SUM((进阶!$AH$73:$AH$92=INT(A32/5))*进阶!$AI$73:$AR$92),0)</f>
        <v>4160</v>
      </c>
      <c r="D32">
        <f t="shared" si="1"/>
        <v>10660</v>
      </c>
      <c r="E32">
        <f>VLOOKUP(INT(VLOOKUP($A32,圣盾!$G:$N,8,FALSE)/5)*5,圣盾!$T$3:$W$63,3,TRUE)</f>
        <v>187500</v>
      </c>
      <c r="F32">
        <f t="shared" si="1"/>
        <v>2812500</v>
      </c>
      <c r="G32">
        <f>VLOOKUP(货币汇总!A32,技能!$A$3:$U$102,9,FALSE)+VLOOKUP(货币汇总!A32,技能!$A$3:$U$102,12,FALSE)+VLOOKUP(货币汇总!A32,技能!$A$3:$U$102,15,FALSE)+VLOOKUP(货币汇总!A32,技能!$A$3:$U$102,18,FALSE)+VLOOKUP(货币汇总!A32,技能!$A$3:$U$102,21,FALSE)</f>
        <v>18000</v>
      </c>
      <c r="H32">
        <f t="shared" si="1"/>
        <v>264000</v>
      </c>
      <c r="I32">
        <f>装备强化24!AV32</f>
        <v>460080</v>
      </c>
      <c r="J32">
        <f t="shared" si="0"/>
        <v>3547240</v>
      </c>
      <c r="K32">
        <f>ROUND(VLOOKUP($A32,主线!$C:$G,5,TRUE)*总表!D32*参数!$C$12/主线!$AE$8,0)</f>
        <v>26716</v>
      </c>
      <c r="L32">
        <f>SUMIF(爬塔!B:B,货币汇总!A32,爬塔!F:F)</f>
        <v>0</v>
      </c>
      <c r="M32">
        <f>VLOOKUP(A32,总表!A:D,3,FALSE)*VLOOKUP(货币汇总!A32,爬塔!B:G,6,TRUE)</f>
        <v>8775000</v>
      </c>
      <c r="N32">
        <f>银币本!E31</f>
        <v>1381</v>
      </c>
      <c r="O32">
        <f>SUM($K$3:N32)</f>
        <v>68560951</v>
      </c>
      <c r="P32">
        <f t="shared" si="2"/>
        <v>19.327970760365805</v>
      </c>
    </row>
    <row r="33" spans="1:16" x14ac:dyDescent="0.2">
      <c r="A33">
        <v>31</v>
      </c>
      <c r="C33">
        <f t="array" ref="C33">IF(MOD(A33,5)=0,SUM((进阶!$AH$73:$AH$92=INT(A33/5))*进阶!$AI$73:$AR$92),0)</f>
        <v>0</v>
      </c>
      <c r="D33">
        <f t="shared" si="1"/>
        <v>10660</v>
      </c>
      <c r="E33">
        <f>VLOOKUP(INT(VLOOKUP($A33,圣盾!$G:$N,8,FALSE)/5)*5,圣盾!$T$3:$W$63,3,TRUE)</f>
        <v>187500</v>
      </c>
      <c r="F33">
        <f t="shared" si="1"/>
        <v>3000000</v>
      </c>
      <c r="G33">
        <f>VLOOKUP(货币汇总!A33,技能!$A$3:$U$102,9,FALSE)+VLOOKUP(货币汇总!A33,技能!$A$3:$U$102,12,FALSE)+VLOOKUP(货币汇总!A33,技能!$A$3:$U$102,15,FALSE)+VLOOKUP(货币汇总!A33,技能!$A$3:$U$102,18,FALSE)+VLOOKUP(货币汇总!A33,技能!$A$3:$U$102,21,FALSE)</f>
        <v>18000</v>
      </c>
      <c r="H33">
        <f t="shared" si="1"/>
        <v>282000</v>
      </c>
      <c r="I33">
        <f>装备强化24!AV33</f>
        <v>460080</v>
      </c>
      <c r="J33">
        <f t="shared" si="0"/>
        <v>3752740</v>
      </c>
      <c r="K33">
        <f>ROUND(VLOOKUP($A33,主线!$C:$G,5,TRUE)*总表!D33*参数!$C$12/主线!$AE$8,0)</f>
        <v>30244</v>
      </c>
      <c r="L33">
        <f>SUMIF(爬塔!B:B,货币汇总!A33,爬塔!F:F)</f>
        <v>40000</v>
      </c>
      <c r="M33">
        <f>VLOOKUP(A33,总表!A:D,3,FALSE)*VLOOKUP(货币汇总!A33,爬塔!B:G,6,TRUE)</f>
        <v>11987500</v>
      </c>
      <c r="N33">
        <f>银币本!E32</f>
        <v>1918</v>
      </c>
      <c r="O33">
        <f>SUM($K$3:N33)</f>
        <v>80620613</v>
      </c>
      <c r="P33">
        <f t="shared" si="2"/>
        <v>21.483133124064018</v>
      </c>
    </row>
    <row r="34" spans="1:16" x14ac:dyDescent="0.2">
      <c r="A34">
        <v>32</v>
      </c>
      <c r="C34">
        <f t="array" ref="C34">IF(MOD(A34,5)=0,SUM((进阶!$AH$73:$AH$92=INT(A34/5))*进阶!$AI$73:$AR$92),0)</f>
        <v>0</v>
      </c>
      <c r="D34">
        <f t="shared" si="1"/>
        <v>10660</v>
      </c>
      <c r="E34">
        <f>VLOOKUP(INT(VLOOKUP($A34,圣盾!$G:$N,8,FALSE)/5)*5,圣盾!$T$3:$W$63,3,TRUE)</f>
        <v>187500</v>
      </c>
      <c r="F34">
        <f t="shared" si="1"/>
        <v>3187500</v>
      </c>
      <c r="G34">
        <f>VLOOKUP(货币汇总!A34,技能!$A$3:$U$102,9,FALSE)+VLOOKUP(货币汇总!A34,技能!$A$3:$U$102,12,FALSE)+VLOOKUP(货币汇总!A34,技能!$A$3:$U$102,15,FALSE)+VLOOKUP(货币汇总!A34,技能!$A$3:$U$102,18,FALSE)+VLOOKUP(货币汇总!A34,技能!$A$3:$U$102,21,FALSE)</f>
        <v>18000</v>
      </c>
      <c r="H34">
        <f t="shared" si="1"/>
        <v>300000</v>
      </c>
      <c r="I34">
        <f>装备强化24!AV34</f>
        <v>460080</v>
      </c>
      <c r="J34">
        <f t="shared" si="0"/>
        <v>3958240</v>
      </c>
      <c r="K34">
        <f>ROUND(VLOOKUP($A34,主线!$C:$G,5,TRUE)*总表!D34*参数!$C$12/主线!$AE$8,0)</f>
        <v>33401</v>
      </c>
      <c r="L34">
        <f>SUMIF(爬塔!B:B,货币汇总!A34,爬塔!F:F)</f>
        <v>60000</v>
      </c>
      <c r="M34">
        <f>VLOOKUP(A34,总表!A:D,3,FALSE)*VLOOKUP(货币汇总!A34,爬塔!B:G,6,TRUE)</f>
        <v>12075000</v>
      </c>
      <c r="N34">
        <f>银币本!E33</f>
        <v>2161</v>
      </c>
      <c r="O34">
        <f>SUM($K$3:N34)</f>
        <v>92791175</v>
      </c>
      <c r="P34">
        <f t="shared" si="2"/>
        <v>23.4425338029023</v>
      </c>
    </row>
    <row r="35" spans="1:16" x14ac:dyDescent="0.2">
      <c r="A35">
        <v>33</v>
      </c>
      <c r="C35">
        <f t="array" ref="C35">IF(MOD(A35,5)=0,SUM((进阶!$AH$73:$AH$92=INT(A35/5))*进阶!$AI$73:$AR$92),0)</f>
        <v>0</v>
      </c>
      <c r="D35">
        <f t="shared" si="1"/>
        <v>10660</v>
      </c>
      <c r="E35">
        <f>VLOOKUP(INT(VLOOKUP($A35,圣盾!$G:$N,8,FALSE)/5)*5,圣盾!$T$3:$W$63,3,TRUE)</f>
        <v>187500</v>
      </c>
      <c r="F35">
        <f t="shared" si="1"/>
        <v>3375000</v>
      </c>
      <c r="G35">
        <f>VLOOKUP(货币汇总!A35,技能!$A$3:$U$102,9,FALSE)+VLOOKUP(货币汇总!A35,技能!$A$3:$U$102,12,FALSE)+VLOOKUP(货币汇总!A35,技能!$A$3:$U$102,15,FALSE)+VLOOKUP(货币汇总!A35,技能!$A$3:$U$102,18,FALSE)+VLOOKUP(货币汇总!A35,技能!$A$3:$U$102,21,FALSE)</f>
        <v>45000</v>
      </c>
      <c r="H35">
        <f t="shared" si="1"/>
        <v>345000</v>
      </c>
      <c r="I35">
        <f>装备强化24!AV35</f>
        <v>460080</v>
      </c>
      <c r="J35">
        <f t="shared" si="0"/>
        <v>4190740</v>
      </c>
      <c r="K35">
        <f>ROUND(VLOOKUP($A35,主线!$C:$G,5,TRUE)*总表!D35*参数!$C$12/主线!$AE$8,0)</f>
        <v>36965</v>
      </c>
      <c r="L35">
        <f>SUMIF(爬塔!B:B,货币汇总!A35,爬塔!F:F)</f>
        <v>0</v>
      </c>
      <c r="M35">
        <f>VLOOKUP(A35,总表!A:D,3,FALSE)*VLOOKUP(货币汇总!A35,爬塔!B:G,6,TRUE)</f>
        <v>12250000</v>
      </c>
      <c r="N35">
        <f>银币本!E34</f>
        <v>2404</v>
      </c>
      <c r="O35">
        <f>SUM($K$3:N35)</f>
        <v>105080544</v>
      </c>
      <c r="P35">
        <f t="shared" si="2"/>
        <v>25.074460357836564</v>
      </c>
    </row>
    <row r="36" spans="1:16" x14ac:dyDescent="0.2">
      <c r="A36">
        <v>34</v>
      </c>
      <c r="C36">
        <f t="array" ref="C36">IF(MOD(A36,5)=0,SUM((进阶!$AH$73:$AH$92=INT(A36/5))*进阶!$AI$73:$AR$92),0)</f>
        <v>0</v>
      </c>
      <c r="D36">
        <f t="shared" si="1"/>
        <v>10660</v>
      </c>
      <c r="E36">
        <f>VLOOKUP(INT(VLOOKUP($A36,圣盾!$G:$N,8,FALSE)/5)*5,圣盾!$T$3:$W$63,3,TRUE)</f>
        <v>187500</v>
      </c>
      <c r="F36">
        <f t="shared" si="1"/>
        <v>3562500</v>
      </c>
      <c r="G36">
        <f>VLOOKUP(货币汇总!A36,技能!$A$3:$U$102,9,FALSE)+VLOOKUP(货币汇总!A36,技能!$A$3:$U$102,12,FALSE)+VLOOKUP(货币汇总!A36,技能!$A$3:$U$102,15,FALSE)+VLOOKUP(货币汇总!A36,技能!$A$3:$U$102,18,FALSE)+VLOOKUP(货币汇总!A36,技能!$A$3:$U$102,21,FALSE)</f>
        <v>22500</v>
      </c>
      <c r="H36">
        <f t="shared" si="1"/>
        <v>367500</v>
      </c>
      <c r="I36">
        <f>装备强化24!AV36</f>
        <v>460080</v>
      </c>
      <c r="J36">
        <f t="shared" si="0"/>
        <v>4400740</v>
      </c>
      <c r="K36">
        <f>ROUND(VLOOKUP($A36,主线!$C:$G,5,TRUE)*总表!D36*参数!$C$12/主线!$AE$8,0)</f>
        <v>40145</v>
      </c>
      <c r="L36">
        <f>SUMIF(爬塔!B:B,货币汇总!A36,爬塔!F:F)</f>
        <v>45000</v>
      </c>
      <c r="M36">
        <f>VLOOKUP(A36,总表!A:D,3,FALSE)*VLOOKUP(货币汇总!A36,爬塔!B:G,6,TRUE)</f>
        <v>14300000</v>
      </c>
      <c r="N36">
        <f>银币本!E35</f>
        <v>2699</v>
      </c>
      <c r="O36">
        <f>SUM($K$3:N36)</f>
        <v>119468388</v>
      </c>
      <c r="P36">
        <f t="shared" si="2"/>
        <v>27.147340674522923</v>
      </c>
    </row>
    <row r="37" spans="1:16" x14ac:dyDescent="0.2">
      <c r="A37">
        <v>35</v>
      </c>
      <c r="C37">
        <f t="array" ref="C37">IF(MOD(A37,5)=0,SUM((进阶!$AH$73:$AH$92=INT(A37/5))*进阶!$AI$73:$AR$92),0)</f>
        <v>5720</v>
      </c>
      <c r="D37">
        <f t="shared" si="1"/>
        <v>16380</v>
      </c>
      <c r="E37">
        <f>VLOOKUP(INT(VLOOKUP($A37,圣盾!$G:$N,8,FALSE)/5)*5,圣盾!$T$3:$W$63,3,TRUE)</f>
        <v>187500</v>
      </c>
      <c r="F37">
        <f t="shared" si="1"/>
        <v>3750000</v>
      </c>
      <c r="G37">
        <f>VLOOKUP(货币汇总!A37,技能!$A$3:$U$102,9,FALSE)+VLOOKUP(货币汇总!A37,技能!$A$3:$U$102,12,FALSE)+VLOOKUP(货币汇总!A37,技能!$A$3:$U$102,15,FALSE)+VLOOKUP(货币汇总!A37,技能!$A$3:$U$102,18,FALSE)+VLOOKUP(货币汇总!A37,技能!$A$3:$U$102,21,FALSE)</f>
        <v>22500</v>
      </c>
      <c r="H37">
        <f t="shared" si="1"/>
        <v>390000</v>
      </c>
      <c r="I37">
        <f>装备强化24!AV37</f>
        <v>460080</v>
      </c>
      <c r="J37">
        <f t="shared" si="0"/>
        <v>4616460</v>
      </c>
      <c r="K37">
        <f>ROUND(VLOOKUP($A37,主线!$C:$G,5,TRUE)*总表!D37*参数!$C$12/主线!$AE$8,0)</f>
        <v>43581</v>
      </c>
      <c r="L37">
        <f>SUMIF(爬塔!B:B,货币汇总!A37,爬塔!F:F)</f>
        <v>75000</v>
      </c>
      <c r="M37">
        <f>VLOOKUP(A37,总表!A:D,3,FALSE)*VLOOKUP(货币汇总!A37,爬塔!B:G,6,TRUE)</f>
        <v>14700000</v>
      </c>
      <c r="N37">
        <f>银币本!E36</f>
        <v>2994</v>
      </c>
      <c r="O37">
        <f>SUM($K$3:N37)</f>
        <v>134289963</v>
      </c>
      <c r="P37">
        <f t="shared" ref="P37:P68" si="3">O37/J37</f>
        <v>29.089380824267945</v>
      </c>
    </row>
    <row r="38" spans="1:16" x14ac:dyDescent="0.2">
      <c r="A38">
        <v>36</v>
      </c>
      <c r="C38">
        <f t="array" ref="C38">IF(MOD(A38,5)=0,SUM((进阶!$AH$73:$AH$92=INT(A38/5))*进阶!$AI$73:$AR$92),0)</f>
        <v>0</v>
      </c>
      <c r="D38">
        <f t="shared" si="1"/>
        <v>16380</v>
      </c>
      <c r="E38">
        <f>VLOOKUP(INT(VLOOKUP($A38,圣盾!$G:$N,8,FALSE)/5)*5,圣盾!$T$3:$W$63,3,TRUE)</f>
        <v>187500</v>
      </c>
      <c r="F38">
        <f t="shared" si="1"/>
        <v>3937500</v>
      </c>
      <c r="G38">
        <f>VLOOKUP(货币汇总!A38,技能!$A$3:$U$102,9,FALSE)+VLOOKUP(货币汇总!A38,技能!$A$3:$U$102,12,FALSE)+VLOOKUP(货币汇总!A38,技能!$A$3:$U$102,15,FALSE)+VLOOKUP(货币汇总!A38,技能!$A$3:$U$102,18,FALSE)+VLOOKUP(货币汇总!A38,技能!$A$3:$U$102,21,FALSE)</f>
        <v>22500</v>
      </c>
      <c r="H38">
        <f t="shared" si="1"/>
        <v>412500</v>
      </c>
      <c r="I38">
        <f>装备强化24!AV38</f>
        <v>460080</v>
      </c>
      <c r="J38">
        <f t="shared" si="0"/>
        <v>4826460</v>
      </c>
      <c r="K38">
        <f>ROUND(VLOOKUP($A38,主线!$C:$G,5,TRUE)*总表!D38*参数!$C$12/主线!$AE$8,0)</f>
        <v>46526</v>
      </c>
      <c r="L38">
        <f>SUMIF(爬塔!B:B,货币汇总!A38,爬塔!F:F)</f>
        <v>0</v>
      </c>
      <c r="M38">
        <f>VLOOKUP(A38,总表!A:D,3,FALSE)*VLOOKUP(货币汇总!A38,爬塔!B:G,6,TRUE)</f>
        <v>15200000</v>
      </c>
      <c r="N38">
        <f>银币本!E37</f>
        <v>4010</v>
      </c>
      <c r="O38">
        <f>SUM($K$3:N38)</f>
        <v>149540499</v>
      </c>
      <c r="P38">
        <f t="shared" si="3"/>
        <v>30.983474223343816</v>
      </c>
    </row>
    <row r="39" spans="1:16" x14ac:dyDescent="0.2">
      <c r="A39">
        <v>37</v>
      </c>
      <c r="C39">
        <f t="array" ref="C39">IF(MOD(A39,5)=0,SUM((进阶!$AH$73:$AH$92=INT(A39/5))*进阶!$AI$73:$AR$92),0)</f>
        <v>0</v>
      </c>
      <c r="D39">
        <f t="shared" si="1"/>
        <v>16380</v>
      </c>
      <c r="E39">
        <f>VLOOKUP(INT(VLOOKUP($A39,圣盾!$G:$N,8,FALSE)/5)*5,圣盾!$T$3:$W$63,3,TRUE)</f>
        <v>187500</v>
      </c>
      <c r="F39">
        <f t="shared" si="1"/>
        <v>4125000</v>
      </c>
      <c r="G39">
        <f>VLOOKUP(货币汇总!A39,技能!$A$3:$U$102,9,FALSE)+VLOOKUP(货币汇总!A39,技能!$A$3:$U$102,12,FALSE)+VLOOKUP(货币汇总!A39,技能!$A$3:$U$102,15,FALSE)+VLOOKUP(货币汇总!A39,技能!$A$3:$U$102,18,FALSE)+VLOOKUP(货币汇总!A39,技能!$A$3:$U$102,21,FALSE)</f>
        <v>55000</v>
      </c>
      <c r="H39">
        <f t="shared" si="1"/>
        <v>467500</v>
      </c>
      <c r="I39">
        <f>装备强化24!AV39</f>
        <v>460080</v>
      </c>
      <c r="J39">
        <f t="shared" si="0"/>
        <v>5068960</v>
      </c>
      <c r="K39">
        <f>ROUND(VLOOKUP($A39,主线!$C:$G,5,TRUE)*总表!D39*参数!$C$12/主线!$AE$8,0)</f>
        <v>49604</v>
      </c>
      <c r="L39">
        <f>SUMIF(爬塔!B:B,货币汇总!A39,爬塔!F:F)</f>
        <v>50000</v>
      </c>
      <c r="M39">
        <f>VLOOKUP(A39,总表!A:D,3,FALSE)*VLOOKUP(货币汇总!A39,爬塔!B:G,6,TRUE)</f>
        <v>17775000</v>
      </c>
      <c r="N39">
        <f>银币本!E38</f>
        <v>4427</v>
      </c>
      <c r="O39">
        <f>SUM($K$3:N39)</f>
        <v>167419530</v>
      </c>
      <c r="P39">
        <f t="shared" si="3"/>
        <v>33.028378602316849</v>
      </c>
    </row>
    <row r="40" spans="1:16" x14ac:dyDescent="0.2">
      <c r="A40">
        <v>38</v>
      </c>
      <c r="C40">
        <f t="array" ref="C40">IF(MOD(A40,5)=0,SUM((进阶!$AH$73:$AH$92=INT(A40/5))*进阶!$AI$73:$AR$92),0)</f>
        <v>0</v>
      </c>
      <c r="D40">
        <f t="shared" si="1"/>
        <v>16380</v>
      </c>
      <c r="E40">
        <f>VLOOKUP(INT(VLOOKUP($A40,圣盾!$G:$N,8,FALSE)/5)*5,圣盾!$T$3:$W$63,3,TRUE)</f>
        <v>187500</v>
      </c>
      <c r="F40">
        <f t="shared" si="1"/>
        <v>4312500</v>
      </c>
      <c r="G40">
        <f>VLOOKUP(货币汇总!A40,技能!$A$3:$U$102,9,FALSE)+VLOOKUP(货币汇总!A40,技能!$A$3:$U$102,12,FALSE)+VLOOKUP(货币汇总!A40,技能!$A$3:$U$102,15,FALSE)+VLOOKUP(货币汇总!A40,技能!$A$3:$U$102,18,FALSE)+VLOOKUP(货币汇总!A40,技能!$A$3:$U$102,21,FALSE)</f>
        <v>27500</v>
      </c>
      <c r="H40">
        <f t="shared" si="1"/>
        <v>495000</v>
      </c>
      <c r="I40">
        <f>装备强化24!AV40</f>
        <v>5324160</v>
      </c>
      <c r="J40">
        <f t="shared" si="0"/>
        <v>10148040</v>
      </c>
      <c r="K40">
        <f>ROUND(VLOOKUP($A40,主线!$C:$G,5,TRUE)*总表!D40*参数!$C$12/主线!$AE$8,0)</f>
        <v>59959</v>
      </c>
      <c r="L40">
        <f>SUMIF(爬塔!B:B,货币汇总!A40,爬塔!F:F)</f>
        <v>75000</v>
      </c>
      <c r="M40">
        <f>VLOOKUP(A40,总表!A:D,3,FALSE)*VLOOKUP(货币汇总!A40,爬塔!B:G,6,TRUE)</f>
        <v>18562500</v>
      </c>
      <c r="N40">
        <f>银币本!E39</f>
        <v>4906</v>
      </c>
      <c r="O40">
        <f>SUM($K$3:N40)</f>
        <v>186121895</v>
      </c>
      <c r="P40">
        <f t="shared" si="3"/>
        <v>18.340674159739219</v>
      </c>
    </row>
    <row r="41" spans="1:16" x14ac:dyDescent="0.2">
      <c r="A41">
        <v>39</v>
      </c>
      <c r="C41">
        <f t="array" ref="C41">IF(MOD(A41,5)=0,SUM((进阶!$AH$73:$AH$92=INT(A41/5))*进阶!$AI$73:$AR$92),0)</f>
        <v>0</v>
      </c>
      <c r="D41">
        <f t="shared" si="1"/>
        <v>16380</v>
      </c>
      <c r="E41">
        <f>VLOOKUP(INT(VLOOKUP($A41,圣盾!$G:$N,8,FALSE)/5)*5,圣盾!$T$3:$W$63,3,TRUE)</f>
        <v>187500</v>
      </c>
      <c r="F41">
        <f t="shared" si="1"/>
        <v>4500000</v>
      </c>
      <c r="G41">
        <f>VLOOKUP(货币汇总!A41,技能!$A$3:$U$102,9,FALSE)+VLOOKUP(货币汇总!A41,技能!$A$3:$U$102,12,FALSE)+VLOOKUP(货币汇总!A41,技能!$A$3:$U$102,15,FALSE)+VLOOKUP(货币汇总!A41,技能!$A$3:$U$102,18,FALSE)+VLOOKUP(货币汇总!A41,技能!$A$3:$U$102,21,FALSE)</f>
        <v>27500</v>
      </c>
      <c r="H41">
        <f t="shared" si="1"/>
        <v>522500</v>
      </c>
      <c r="I41">
        <f>装备强化24!AV41</f>
        <v>5324160</v>
      </c>
      <c r="J41">
        <f t="shared" si="0"/>
        <v>10363040</v>
      </c>
      <c r="K41">
        <f>ROUND(VLOOKUP($A41,主线!$C:$G,5,TRUE)*总表!D41*参数!$C$12/主线!$AE$8,0)</f>
        <v>62939</v>
      </c>
      <c r="L41">
        <f>SUMIF(爬塔!B:B,货币汇总!A41,爬塔!F:F)</f>
        <v>0</v>
      </c>
      <c r="M41">
        <f>VLOOKUP(A41,总表!A:D,3,FALSE)*VLOOKUP(货币汇总!A41,爬塔!B:G,6,TRUE)</f>
        <v>19462500</v>
      </c>
      <c r="N41">
        <f>银币本!E40</f>
        <v>5385</v>
      </c>
      <c r="O41">
        <f>SUM($K$3:N41)</f>
        <v>205652719</v>
      </c>
      <c r="P41">
        <f t="shared" si="3"/>
        <v>19.844825360125988</v>
      </c>
    </row>
    <row r="42" spans="1:16" x14ac:dyDescent="0.2">
      <c r="A42">
        <v>40</v>
      </c>
      <c r="C42">
        <f t="array" ref="C42">IF(MOD(A42,5)=0,SUM((进阶!$AH$73:$AH$92=INT(A42/5))*进阶!$AI$73:$AR$92),0)</f>
        <v>7540</v>
      </c>
      <c r="D42">
        <f t="shared" si="1"/>
        <v>23920</v>
      </c>
      <c r="E42">
        <f>VLOOKUP(INT(VLOOKUP($A42,圣盾!$G:$N,8,FALSE)/5)*5,圣盾!$T$3:$W$63,3,TRUE)</f>
        <v>187500</v>
      </c>
      <c r="F42">
        <f t="shared" si="1"/>
        <v>4687500</v>
      </c>
      <c r="G42">
        <f>VLOOKUP(货币汇总!A42,技能!$A$3:$U$102,9,FALSE)+VLOOKUP(货币汇总!A42,技能!$A$3:$U$102,12,FALSE)+VLOOKUP(货币汇总!A42,技能!$A$3:$U$102,15,FALSE)+VLOOKUP(货币汇总!A42,技能!$A$3:$U$102,18,FALSE)+VLOOKUP(货币汇总!A42,技能!$A$3:$U$102,21,FALSE)</f>
        <v>27500</v>
      </c>
      <c r="H42">
        <f t="shared" si="1"/>
        <v>550000</v>
      </c>
      <c r="I42">
        <f>装备强化24!AV42</f>
        <v>5324160</v>
      </c>
      <c r="J42">
        <f t="shared" si="0"/>
        <v>10585580</v>
      </c>
      <c r="K42">
        <f>ROUND(VLOOKUP($A42,主线!$C:$G,5,TRUE)*总表!D42*参数!$C$12/主线!$AE$8,0)</f>
        <v>65294</v>
      </c>
      <c r="L42">
        <f>SUMIF(爬塔!B:B,货币汇总!A42,爬塔!F:F)</f>
        <v>55000</v>
      </c>
      <c r="M42">
        <f>VLOOKUP(A42,总表!A:D,3,FALSE)*VLOOKUP(货币汇总!A42,爬塔!B:G,6,TRUE)</f>
        <v>22750000</v>
      </c>
      <c r="N42">
        <f>银币本!E41</f>
        <v>5927</v>
      </c>
      <c r="O42">
        <f>SUM($K$3:N42)</f>
        <v>228528940</v>
      </c>
      <c r="P42">
        <f t="shared" si="3"/>
        <v>21.588702744677192</v>
      </c>
    </row>
    <row r="43" spans="1:16" x14ac:dyDescent="0.2">
      <c r="A43">
        <v>41</v>
      </c>
      <c r="C43">
        <f t="array" ref="C43">IF(MOD(A43,5)=0,SUM((进阶!$AH$73:$AH$92=INT(A43/5))*进阶!$AI$73:$AR$92),0)</f>
        <v>0</v>
      </c>
      <c r="D43">
        <f t="shared" si="1"/>
        <v>23920</v>
      </c>
      <c r="E43">
        <f>VLOOKUP(INT(VLOOKUP($A43,圣盾!$G:$N,8,FALSE)/5)*5,圣盾!$T$3:$W$63,3,TRUE)</f>
        <v>187500</v>
      </c>
      <c r="F43">
        <f t="shared" si="1"/>
        <v>4875000</v>
      </c>
      <c r="G43">
        <f>VLOOKUP(货币汇总!A43,技能!$A$3:$U$102,9,FALSE)+VLOOKUP(货币汇总!A43,技能!$A$3:$U$102,12,FALSE)+VLOOKUP(货币汇总!A43,技能!$A$3:$U$102,15,FALSE)+VLOOKUP(货币汇总!A43,技能!$A$3:$U$102,18,FALSE)+VLOOKUP(货币汇总!A43,技能!$A$3:$U$102,21,FALSE)</f>
        <v>66000</v>
      </c>
      <c r="H43">
        <f t="shared" si="1"/>
        <v>616000</v>
      </c>
      <c r="I43">
        <f>装备强化24!AV43</f>
        <v>5324160</v>
      </c>
      <c r="J43">
        <f t="shared" si="0"/>
        <v>10839080</v>
      </c>
      <c r="K43">
        <f>ROUND(VLOOKUP($A43,主线!$C:$G,5,TRUE)*总表!D43*参数!$C$12/主线!$AE$8,0)</f>
        <v>63446</v>
      </c>
      <c r="L43">
        <f>SUMIF(爬塔!B:B,货币汇总!A43,爬塔!F:F)</f>
        <v>90000</v>
      </c>
      <c r="M43">
        <f>VLOOKUP(A43,总表!A:D,3,FALSE)*VLOOKUP(货币汇总!A43,爬塔!B:G,6,TRUE)</f>
        <v>25750000</v>
      </c>
      <c r="N43">
        <f>银币本!E42</f>
        <v>7546</v>
      </c>
      <c r="O43">
        <f>SUM($K$3:N43)</f>
        <v>254439932</v>
      </c>
      <c r="P43">
        <f t="shared" si="3"/>
        <v>23.474310734859415</v>
      </c>
    </row>
    <row r="44" spans="1:16" x14ac:dyDescent="0.2">
      <c r="A44">
        <v>42</v>
      </c>
      <c r="C44">
        <f t="array" ref="C44">IF(MOD(A44,5)=0,SUM((进阶!$AH$73:$AH$92=INT(A44/5))*进阶!$AI$73:$AR$92),0)</f>
        <v>0</v>
      </c>
      <c r="D44">
        <f t="shared" si="1"/>
        <v>23920</v>
      </c>
      <c r="E44">
        <f>VLOOKUP(INT(VLOOKUP($A44,圣盾!$G:$N,8,FALSE)/5)*5,圣盾!$T$3:$W$63,3,TRUE)</f>
        <v>187500</v>
      </c>
      <c r="F44">
        <f t="shared" si="1"/>
        <v>5062500</v>
      </c>
      <c r="G44">
        <f>VLOOKUP(货币汇总!A44,技能!$A$3:$U$102,9,FALSE)+VLOOKUP(货币汇总!A44,技能!$A$3:$U$102,12,FALSE)+VLOOKUP(货币汇总!A44,技能!$A$3:$U$102,15,FALSE)+VLOOKUP(货币汇总!A44,技能!$A$3:$U$102,18,FALSE)+VLOOKUP(货币汇总!A44,技能!$A$3:$U$102,21,FALSE)</f>
        <v>33000</v>
      </c>
      <c r="H44">
        <f t="shared" si="1"/>
        <v>649000</v>
      </c>
      <c r="I44">
        <f>装备强化24!AV44</f>
        <v>5324160</v>
      </c>
      <c r="J44">
        <f t="shared" si="0"/>
        <v>11059580</v>
      </c>
      <c r="K44">
        <f>ROUND(VLOOKUP($A44,主线!$C:$G,5,TRUE)*总表!D44*参数!$C$12/主线!$AE$8,0)</f>
        <v>68805</v>
      </c>
      <c r="L44">
        <f>SUMIF(爬塔!B:B,货币汇总!A44,爬塔!F:F)</f>
        <v>0</v>
      </c>
      <c r="M44">
        <f>VLOOKUP(A44,总表!A:D,3,FALSE)*VLOOKUP(货币汇总!A44,爬塔!B:G,6,TRUE)</f>
        <v>25900000</v>
      </c>
      <c r="N44">
        <f>银币本!E43</f>
        <v>8300</v>
      </c>
      <c r="O44">
        <f>SUM($K$3:N44)</f>
        <v>280417037</v>
      </c>
      <c r="P44">
        <f t="shared" si="3"/>
        <v>25.355125330256666</v>
      </c>
    </row>
    <row r="45" spans="1:16" x14ac:dyDescent="0.2">
      <c r="A45">
        <v>43</v>
      </c>
      <c r="C45">
        <f t="array" ref="C45">IF(MOD(A45,5)=0,SUM((进阶!$AH$73:$AH$92=INT(A45/5))*进阶!$AI$73:$AR$92),0)</f>
        <v>0</v>
      </c>
      <c r="D45">
        <f t="shared" si="1"/>
        <v>23920</v>
      </c>
      <c r="E45">
        <f>VLOOKUP(INT(VLOOKUP($A45,圣盾!$G:$N,8,FALSE)/5)*5,圣盾!$T$3:$W$63,3,TRUE)</f>
        <v>187500</v>
      </c>
      <c r="F45">
        <f t="shared" si="1"/>
        <v>5250000</v>
      </c>
      <c r="G45">
        <f>VLOOKUP(货币汇总!A45,技能!$A$3:$U$102,9,FALSE)+VLOOKUP(货币汇总!A45,技能!$A$3:$U$102,12,FALSE)+VLOOKUP(货币汇总!A45,技能!$A$3:$U$102,15,FALSE)+VLOOKUP(货币汇总!A45,技能!$A$3:$U$102,18,FALSE)+VLOOKUP(货币汇总!A45,技能!$A$3:$U$102,21,FALSE)</f>
        <v>33000</v>
      </c>
      <c r="H45">
        <f t="shared" si="1"/>
        <v>682000</v>
      </c>
      <c r="I45">
        <f>装备强化24!AV45</f>
        <v>5324160</v>
      </c>
      <c r="J45">
        <f t="shared" si="0"/>
        <v>11280080</v>
      </c>
      <c r="K45">
        <f>ROUND(VLOOKUP($A45,主线!$C:$G,5,TRUE)*总表!D45*参数!$C$12/主线!$AE$8,0)</f>
        <v>74590</v>
      </c>
      <c r="L45">
        <f>SUMIF(爬塔!B:B,货币汇总!A45,爬塔!F:F)</f>
        <v>60000</v>
      </c>
      <c r="M45">
        <f>VLOOKUP(A45,总表!A:D,3,FALSE)*VLOOKUP(货币汇总!A45,爬塔!B:G,6,TRUE)</f>
        <v>28820000</v>
      </c>
      <c r="N45">
        <f>银币本!E44</f>
        <v>9053</v>
      </c>
      <c r="O45">
        <f>SUM($K$3:N45)</f>
        <v>309380680</v>
      </c>
      <c r="P45">
        <f t="shared" si="3"/>
        <v>27.427170729285606</v>
      </c>
    </row>
    <row r="46" spans="1:16" x14ac:dyDescent="0.2">
      <c r="A46">
        <v>44</v>
      </c>
      <c r="C46">
        <f t="array" ref="C46">IF(MOD(A46,5)=0,SUM((进阶!$AH$73:$AH$92=INT(A46/5))*进阶!$AI$73:$AR$92),0)</f>
        <v>0</v>
      </c>
      <c r="D46">
        <f t="shared" si="1"/>
        <v>23920</v>
      </c>
      <c r="E46">
        <f>VLOOKUP(INT(VLOOKUP($A46,圣盾!$G:$N,8,FALSE)/5)*5,圣盾!$T$3:$W$63,3,TRUE)</f>
        <v>187500</v>
      </c>
      <c r="F46">
        <f t="shared" si="1"/>
        <v>5437500</v>
      </c>
      <c r="G46">
        <f>VLOOKUP(货币汇总!A46,技能!$A$3:$U$102,9,FALSE)+VLOOKUP(货币汇总!A46,技能!$A$3:$U$102,12,FALSE)+VLOOKUP(货币汇总!A46,技能!$A$3:$U$102,15,FALSE)+VLOOKUP(货币汇总!A46,技能!$A$3:$U$102,18,FALSE)+VLOOKUP(货币汇总!A46,技能!$A$3:$U$102,21,FALSE)</f>
        <v>33000</v>
      </c>
      <c r="H46">
        <f t="shared" si="1"/>
        <v>715000</v>
      </c>
      <c r="I46">
        <f>装备强化24!AV46</f>
        <v>5324160</v>
      </c>
      <c r="J46">
        <f t="shared" si="0"/>
        <v>11500580</v>
      </c>
      <c r="K46">
        <f>ROUND(VLOOKUP($A46,主线!$C:$G,5,TRUE)*总表!D46*参数!$C$12/主线!$AE$8,0)</f>
        <v>79793</v>
      </c>
      <c r="L46">
        <f>SUMIF(爬塔!B:B,货币汇总!A46,爬塔!F:F)</f>
        <v>90000</v>
      </c>
      <c r="M46">
        <f>VLOOKUP(A46,总表!A:D,3,FALSE)*VLOOKUP(货币汇总!A46,爬塔!B:G,6,TRUE)</f>
        <v>29315000</v>
      </c>
      <c r="N46">
        <f>银币本!E45</f>
        <v>9928</v>
      </c>
      <c r="O46">
        <f>SUM($K$3:N46)</f>
        <v>338875401</v>
      </c>
      <c r="P46">
        <f t="shared" si="3"/>
        <v>29.465940065631472</v>
      </c>
    </row>
    <row r="47" spans="1:16" x14ac:dyDescent="0.2">
      <c r="A47">
        <v>45</v>
      </c>
      <c r="C47">
        <f t="array" ref="C47">IF(MOD(A47,5)=0,SUM((进阶!$AH$73:$AH$92=INT(A47/5))*进阶!$AI$73:$AR$92),0)</f>
        <v>9620</v>
      </c>
      <c r="D47">
        <f t="shared" si="1"/>
        <v>33540</v>
      </c>
      <c r="E47">
        <f>VLOOKUP(INT(VLOOKUP($A47,圣盾!$G:$N,8,FALSE)/5)*5,圣盾!$T$3:$W$63,3,TRUE)</f>
        <v>187500</v>
      </c>
      <c r="F47">
        <f t="shared" si="1"/>
        <v>5625000</v>
      </c>
      <c r="G47">
        <f>VLOOKUP(货币汇总!A47,技能!$A$3:$U$102,9,FALSE)+VLOOKUP(货币汇总!A47,技能!$A$3:$U$102,12,FALSE)+VLOOKUP(货币汇总!A47,技能!$A$3:$U$102,15,FALSE)+VLOOKUP(货币汇总!A47,技能!$A$3:$U$102,18,FALSE)+VLOOKUP(货币汇总!A47,技能!$A$3:$U$102,21,FALSE)</f>
        <v>78000</v>
      </c>
      <c r="H47">
        <f t="shared" si="1"/>
        <v>793000</v>
      </c>
      <c r="I47">
        <f>装备强化24!AV47</f>
        <v>5324160</v>
      </c>
      <c r="J47">
        <f t="shared" si="0"/>
        <v>11775700</v>
      </c>
      <c r="K47">
        <f>ROUND(VLOOKUP($A47,主线!$C:$G,5,TRUE)*总表!D47*参数!$C$12/主线!$AE$8,0)</f>
        <v>96352</v>
      </c>
      <c r="L47">
        <f>SUMIF(爬塔!B:B,货币汇总!A47,爬塔!F:F)</f>
        <v>0</v>
      </c>
      <c r="M47">
        <f>VLOOKUP(A47,总表!A:D,3,FALSE)*VLOOKUP(货币汇总!A47,爬塔!B:G,6,TRUE)</f>
        <v>29975000</v>
      </c>
      <c r="N47">
        <f>银币本!E46</f>
        <v>10803</v>
      </c>
      <c r="O47">
        <f>SUM($K$3:N47)</f>
        <v>368957556</v>
      </c>
      <c r="P47">
        <f t="shared" si="3"/>
        <v>31.3321124009613</v>
      </c>
    </row>
    <row r="48" spans="1:16" x14ac:dyDescent="0.2">
      <c r="A48">
        <v>46</v>
      </c>
      <c r="C48">
        <f t="array" ref="C48">IF(MOD(A48,5)=0,SUM((进阶!$AH$73:$AH$92=INT(A48/5))*进阶!$AI$73:$AR$92),0)</f>
        <v>0</v>
      </c>
      <c r="D48">
        <f t="shared" si="1"/>
        <v>33540</v>
      </c>
      <c r="E48">
        <f>VLOOKUP(INT(VLOOKUP($A48,圣盾!$G:$N,8,FALSE)/5)*5,圣盾!$T$3:$W$63,3,TRUE)</f>
        <v>187500</v>
      </c>
      <c r="F48">
        <f t="shared" si="1"/>
        <v>5812500</v>
      </c>
      <c r="G48">
        <f>VLOOKUP(货币汇总!A48,技能!$A$3:$U$102,9,FALSE)+VLOOKUP(货币汇总!A48,技能!$A$3:$U$102,12,FALSE)+VLOOKUP(货币汇总!A48,技能!$A$3:$U$102,15,FALSE)+VLOOKUP(货币汇总!A48,技能!$A$3:$U$102,18,FALSE)+VLOOKUP(货币汇总!A48,技能!$A$3:$U$102,21,FALSE)</f>
        <v>39000</v>
      </c>
      <c r="H48">
        <f t="shared" si="1"/>
        <v>832000</v>
      </c>
      <c r="I48">
        <f>装备强化24!AV48</f>
        <v>5324160</v>
      </c>
      <c r="J48">
        <f t="shared" si="0"/>
        <v>12002200</v>
      </c>
      <c r="K48">
        <f>ROUND(VLOOKUP($A48,主线!$C:$G,5,TRUE)*总表!D48*参数!$C$12/主线!$AE$8,0)</f>
        <v>101690</v>
      </c>
      <c r="L48">
        <f>SUMIF(爬塔!B:B,货币汇总!A48,爬塔!F:F)</f>
        <v>65000</v>
      </c>
      <c r="M48">
        <f>VLOOKUP(A48,总表!A:D,3,FALSE)*VLOOKUP(货币汇总!A48,爬塔!B:G,6,TRUE)</f>
        <v>33600000</v>
      </c>
      <c r="N48">
        <f>银币本!E47</f>
        <v>13486</v>
      </c>
      <c r="O48">
        <f>SUM($K$3:N48)</f>
        <v>402737732</v>
      </c>
      <c r="P48">
        <f t="shared" si="3"/>
        <v>33.555325856926231</v>
      </c>
    </row>
    <row r="49" spans="1:16" x14ac:dyDescent="0.2">
      <c r="A49">
        <v>47</v>
      </c>
      <c r="C49">
        <f t="array" ref="C49">IF(MOD(A49,5)=0,SUM((进阶!$AH$73:$AH$92=INT(A49/5))*进阶!$AI$73:$AR$92),0)</f>
        <v>0</v>
      </c>
      <c r="D49">
        <f t="shared" si="1"/>
        <v>33540</v>
      </c>
      <c r="E49">
        <f>VLOOKUP(INT(VLOOKUP($A49,圣盾!$G:$N,8,FALSE)/5)*5,圣盾!$T$3:$W$63,3,TRUE)</f>
        <v>187500</v>
      </c>
      <c r="F49">
        <f t="shared" si="1"/>
        <v>6000000</v>
      </c>
      <c r="G49">
        <f>VLOOKUP(货币汇总!A49,技能!$A$3:$U$102,9,FALSE)+VLOOKUP(货币汇总!A49,技能!$A$3:$U$102,12,FALSE)+VLOOKUP(货币汇总!A49,技能!$A$3:$U$102,15,FALSE)+VLOOKUP(货币汇总!A49,技能!$A$3:$U$102,18,FALSE)+VLOOKUP(货币汇总!A49,技能!$A$3:$U$102,21,FALSE)</f>
        <v>39000</v>
      </c>
      <c r="H49">
        <f t="shared" si="1"/>
        <v>871000</v>
      </c>
      <c r="I49">
        <f>装备强化24!AV49</f>
        <v>5324160</v>
      </c>
      <c r="J49">
        <f t="shared" si="0"/>
        <v>12228700</v>
      </c>
      <c r="K49">
        <f>ROUND(VLOOKUP($A49,主线!$C:$G,5,TRUE)*总表!D49*参数!$C$12/主线!$AE$8,0)</f>
        <v>107131</v>
      </c>
      <c r="L49">
        <f>SUMIF(爬塔!B:B,货币汇总!A49,爬塔!F:F)</f>
        <v>105000</v>
      </c>
      <c r="M49">
        <f>VLOOKUP(A49,总表!A:D,3,FALSE)*VLOOKUP(货币汇总!A49,爬塔!B:G,6,TRUE)</f>
        <v>34680000</v>
      </c>
      <c r="N49">
        <f>银币本!E48</f>
        <v>14625</v>
      </c>
      <c r="O49">
        <f>SUM($K$3:N49)</f>
        <v>437644488</v>
      </c>
      <c r="P49">
        <f t="shared" si="3"/>
        <v>35.788308487410767</v>
      </c>
    </row>
    <row r="50" spans="1:16" x14ac:dyDescent="0.2">
      <c r="A50">
        <v>48</v>
      </c>
      <c r="C50">
        <f t="array" ref="C50">IF(MOD(A50,5)=0,SUM((进阶!$AH$73:$AH$92=INT(A50/5))*进阶!$AI$73:$AR$92),0)</f>
        <v>0</v>
      </c>
      <c r="D50">
        <f t="shared" si="1"/>
        <v>33540</v>
      </c>
      <c r="E50">
        <f>VLOOKUP(INT(VLOOKUP($A50,圣盾!$G:$N,8,FALSE)/5)*5,圣盾!$T$3:$W$63,3,TRUE)</f>
        <v>187500</v>
      </c>
      <c r="F50">
        <f t="shared" si="1"/>
        <v>6187500</v>
      </c>
      <c r="G50">
        <f>VLOOKUP(货币汇总!A50,技能!$A$3:$U$102,9,FALSE)+VLOOKUP(货币汇总!A50,技能!$A$3:$U$102,12,FALSE)+VLOOKUP(货币汇总!A50,技能!$A$3:$U$102,15,FALSE)+VLOOKUP(货币汇总!A50,技能!$A$3:$U$102,18,FALSE)+VLOOKUP(货币汇总!A50,技能!$A$3:$U$102,21,FALSE)</f>
        <v>39000</v>
      </c>
      <c r="H50">
        <f t="shared" si="1"/>
        <v>910000</v>
      </c>
      <c r="I50">
        <f>装备强化24!AV50</f>
        <v>5324160</v>
      </c>
      <c r="J50">
        <f t="shared" si="0"/>
        <v>12455200</v>
      </c>
      <c r="K50">
        <f>ROUND(VLOOKUP($A50,主线!$C:$G,5,TRUE)*总表!D50*参数!$C$12/主线!$AE$8,0)</f>
        <v>111681</v>
      </c>
      <c r="L50">
        <f>SUMIF(爬塔!B:B,货币汇总!A50,爬塔!F:F)</f>
        <v>0</v>
      </c>
      <c r="M50">
        <f>VLOOKUP(A50,总表!A:D,3,FALSE)*VLOOKUP(货币汇总!A50,爬塔!B:G,6,TRUE)</f>
        <v>35940000</v>
      </c>
      <c r="N50">
        <f>银币本!E49</f>
        <v>15902</v>
      </c>
      <c r="O50">
        <f>SUM($K$3:N50)</f>
        <v>473712071</v>
      </c>
      <c r="P50">
        <f t="shared" si="3"/>
        <v>38.033276944569337</v>
      </c>
    </row>
    <row r="51" spans="1:16" x14ac:dyDescent="0.2">
      <c r="A51">
        <v>49</v>
      </c>
      <c r="C51">
        <f t="array" ref="C51">IF(MOD(A51,5)=0,SUM((进阶!$AH$73:$AH$92=INT(A51/5))*进阶!$AI$73:$AR$92),0)</f>
        <v>0</v>
      </c>
      <c r="D51">
        <f t="shared" si="1"/>
        <v>33540</v>
      </c>
      <c r="E51">
        <f>VLOOKUP(INT(VLOOKUP($A51,圣盾!$G:$N,8,FALSE)/5)*5,圣盾!$T$3:$W$63,3,TRUE)</f>
        <v>187500</v>
      </c>
      <c r="F51">
        <f t="shared" si="1"/>
        <v>6375000</v>
      </c>
      <c r="G51">
        <f>VLOOKUP(货币汇总!A51,技能!$A$3:$U$102,9,FALSE)+VLOOKUP(货币汇总!A51,技能!$A$3:$U$102,12,FALSE)+VLOOKUP(货币汇总!A51,技能!$A$3:$U$102,15,FALSE)+VLOOKUP(货币汇总!A51,技能!$A$3:$U$102,18,FALSE)+VLOOKUP(货币汇总!A51,技能!$A$3:$U$102,21,FALSE)</f>
        <v>91000</v>
      </c>
      <c r="H51">
        <f t="shared" si="1"/>
        <v>1001000</v>
      </c>
      <c r="I51">
        <f>装备强化24!AV51</f>
        <v>5324160</v>
      </c>
      <c r="J51">
        <f t="shared" si="0"/>
        <v>12733700</v>
      </c>
      <c r="K51">
        <f>ROUND(VLOOKUP($A51,主线!$C:$G,5,TRUE)*总表!D51*参数!$C$12/主线!$AE$8,0)</f>
        <v>116233</v>
      </c>
      <c r="L51">
        <f>SUMIF(爬塔!B:B,货币汇总!A51,爬塔!F:F)</f>
        <v>70000</v>
      </c>
      <c r="M51">
        <f>VLOOKUP(A51,总表!A:D,3,FALSE)*VLOOKUP(货币汇总!A51,爬塔!B:G,6,TRUE)</f>
        <v>40495000</v>
      </c>
      <c r="N51">
        <f>银币本!E50</f>
        <v>17180</v>
      </c>
      <c r="O51">
        <f>SUM($K$3:N51)</f>
        <v>514410484</v>
      </c>
      <c r="P51">
        <f t="shared" si="3"/>
        <v>40.397565829256223</v>
      </c>
    </row>
    <row r="52" spans="1:16" x14ac:dyDescent="0.2">
      <c r="A52">
        <v>50</v>
      </c>
      <c r="C52">
        <f t="array" ref="C52">IF(MOD(A52,5)=0,SUM((进阶!$AH$73:$AH$92=INT(A52/5))*进阶!$AI$73:$AR$92),0)</f>
        <v>11960</v>
      </c>
      <c r="D52">
        <f t="shared" si="1"/>
        <v>45500</v>
      </c>
      <c r="E52">
        <f>VLOOKUP(INT(VLOOKUP($A52,圣盾!$G:$N,8,FALSE)/5)*5,圣盾!$T$3:$W$63,3,TRUE)</f>
        <v>187500</v>
      </c>
      <c r="F52">
        <f t="shared" si="1"/>
        <v>6562500</v>
      </c>
      <c r="G52">
        <f>VLOOKUP(货币汇总!A52,技能!$A$3:$U$102,9,FALSE)+VLOOKUP(货币汇总!A52,技能!$A$3:$U$102,12,FALSE)+VLOOKUP(货币汇总!A52,技能!$A$3:$U$102,15,FALSE)+VLOOKUP(货币汇总!A52,技能!$A$3:$U$102,18,FALSE)+VLOOKUP(货币汇总!A52,技能!$A$3:$U$102,21,FALSE)</f>
        <v>45500</v>
      </c>
      <c r="H52">
        <f t="shared" si="1"/>
        <v>1046500</v>
      </c>
      <c r="I52">
        <f>装备强化24!AV52</f>
        <v>5324160</v>
      </c>
      <c r="J52">
        <f t="shared" si="0"/>
        <v>12978660</v>
      </c>
      <c r="K52">
        <f>ROUND(VLOOKUP($A52,主线!$C:$G,5,TRUE)*总表!D52*参数!$C$12/主线!$AE$8,0)</f>
        <v>119891</v>
      </c>
      <c r="L52">
        <f>SUMIF(爬塔!B:B,货币汇总!A52,爬塔!F:F)</f>
        <v>105000</v>
      </c>
      <c r="M52">
        <f>VLOOKUP(A52,总表!A:D,3,FALSE)*VLOOKUP(货币汇总!A52,爬塔!B:G,6,TRUE)</f>
        <v>42250000</v>
      </c>
      <c r="N52">
        <f>银币本!E51</f>
        <v>18597</v>
      </c>
      <c r="O52">
        <f>SUM($K$3:N52)</f>
        <v>556903972</v>
      </c>
      <c r="P52">
        <f t="shared" si="3"/>
        <v>42.909204185948319</v>
      </c>
    </row>
    <row r="53" spans="1:16" x14ac:dyDescent="0.2">
      <c r="A53">
        <v>51</v>
      </c>
      <c r="C53">
        <f t="array" ref="C53">IF(MOD(A53,5)=0,SUM((进阶!$AH$73:$AH$92=INT(A53/5))*进阶!$AI$73:$AR$92),0)</f>
        <v>0</v>
      </c>
      <c r="D53">
        <f t="shared" si="1"/>
        <v>45500</v>
      </c>
      <c r="E53">
        <f>VLOOKUP(INT(VLOOKUP($A53,圣盾!$G:$N,8,FALSE)/5)*5,圣盾!$T$3:$W$63,3,TRUE)</f>
        <v>187500</v>
      </c>
      <c r="F53">
        <f t="shared" si="1"/>
        <v>6750000</v>
      </c>
      <c r="G53">
        <f>VLOOKUP(货币汇总!A53,技能!$A$3:$U$102,9,FALSE)+VLOOKUP(货币汇总!A53,技能!$A$3:$U$102,12,FALSE)+VLOOKUP(货币汇总!A53,技能!$A$3:$U$102,15,FALSE)+VLOOKUP(货币汇总!A53,技能!$A$3:$U$102,18,FALSE)+VLOOKUP(货币汇总!A53,技能!$A$3:$U$102,21,FALSE)</f>
        <v>45500</v>
      </c>
      <c r="H53">
        <f t="shared" si="1"/>
        <v>1092000</v>
      </c>
      <c r="I53">
        <f>装备强化24!AV53</f>
        <v>5324160</v>
      </c>
      <c r="J53">
        <f t="shared" si="0"/>
        <v>13211660</v>
      </c>
      <c r="K53">
        <f>ROUND(VLOOKUP($A53,主线!$C:$G,5,TRUE)*总表!D53*参数!$C$12/主线!$AE$8,0)</f>
        <v>117023</v>
      </c>
      <c r="L53">
        <f>SUMIF(爬塔!B:B,货币汇总!A53,爬塔!F:F)</f>
        <v>0</v>
      </c>
      <c r="M53">
        <f>VLOOKUP(A53,总表!A:D,3,FALSE)*VLOOKUP(货币汇总!A53,爬塔!B:G,6,TRUE)</f>
        <v>46800000</v>
      </c>
      <c r="N53">
        <f>银币本!E52</f>
        <v>22515</v>
      </c>
      <c r="O53">
        <f>SUM($K$3:N53)</f>
        <v>603843510</v>
      </c>
      <c r="P53">
        <f t="shared" si="3"/>
        <v>45.705347397677507</v>
      </c>
    </row>
    <row r="54" spans="1:16" x14ac:dyDescent="0.2">
      <c r="A54">
        <v>52</v>
      </c>
      <c r="C54">
        <f t="array" ref="C54">IF(MOD(A54,5)=0,SUM((进阶!$AH$73:$AH$92=INT(A54/5))*进阶!$AI$73:$AR$92),0)</f>
        <v>0</v>
      </c>
      <c r="D54">
        <f t="shared" si="1"/>
        <v>45500</v>
      </c>
      <c r="E54">
        <f>VLOOKUP(INT(VLOOKUP($A54,圣盾!$G:$N,8,FALSE)/5)*5,圣盾!$T$3:$W$63,3,TRUE)</f>
        <v>187500</v>
      </c>
      <c r="F54">
        <f t="shared" si="1"/>
        <v>6937500</v>
      </c>
      <c r="G54">
        <f>VLOOKUP(货币汇总!A54,技能!$A$3:$U$102,9,FALSE)+VLOOKUP(货币汇总!A54,技能!$A$3:$U$102,12,FALSE)+VLOOKUP(货币汇总!A54,技能!$A$3:$U$102,15,FALSE)+VLOOKUP(货币汇总!A54,技能!$A$3:$U$102,18,FALSE)+VLOOKUP(货币汇总!A54,技能!$A$3:$U$102,21,FALSE)</f>
        <v>45500</v>
      </c>
      <c r="H54">
        <f t="shared" si="1"/>
        <v>1137500</v>
      </c>
      <c r="I54">
        <f>装备强化24!AV54</f>
        <v>5324160</v>
      </c>
      <c r="J54">
        <f t="shared" si="0"/>
        <v>13444660</v>
      </c>
      <c r="K54">
        <f>ROUND(VLOOKUP($A54,主线!$C:$G,5,TRUE)*总表!D54*参数!$C$12/主线!$AE$8,0)</f>
        <v>139649</v>
      </c>
      <c r="L54">
        <f>SUMIF(爬塔!B:B,货币汇总!A54,爬塔!F:F)</f>
        <v>75000</v>
      </c>
      <c r="M54">
        <f>VLOOKUP(A54,总表!A:D,3,FALSE)*VLOOKUP(货币汇总!A54,爬塔!B:G,6,TRUE)</f>
        <v>50645000</v>
      </c>
      <c r="N54">
        <f>银币本!E53</f>
        <v>24343</v>
      </c>
      <c r="O54">
        <f>SUM($K$3:N54)</f>
        <v>654727502</v>
      </c>
      <c r="P54">
        <f t="shared" si="3"/>
        <v>48.697959040987278</v>
      </c>
    </row>
    <row r="55" spans="1:16" x14ac:dyDescent="0.2">
      <c r="A55">
        <v>53</v>
      </c>
      <c r="C55">
        <f t="array" ref="C55">IF(MOD(A55,5)=0,SUM((进阶!$AH$73:$AH$92=INT(A55/5))*进阶!$AI$73:$AR$92),0)</f>
        <v>0</v>
      </c>
      <c r="D55">
        <f t="shared" si="1"/>
        <v>45500</v>
      </c>
      <c r="E55">
        <f>VLOOKUP(INT(VLOOKUP($A55,圣盾!$G:$N,8,FALSE)/5)*5,圣盾!$T$3:$W$63,3,TRUE)</f>
        <v>187500</v>
      </c>
      <c r="F55">
        <f t="shared" si="1"/>
        <v>7125000</v>
      </c>
      <c r="G55">
        <f>VLOOKUP(货币汇总!A55,技能!$A$3:$U$102,9,FALSE)+VLOOKUP(货币汇总!A55,技能!$A$3:$U$102,12,FALSE)+VLOOKUP(货币汇总!A55,技能!$A$3:$U$102,15,FALSE)+VLOOKUP(货币汇总!A55,技能!$A$3:$U$102,18,FALSE)+VLOOKUP(货币汇总!A55,技能!$A$3:$U$102,21,FALSE)</f>
        <v>105000</v>
      </c>
      <c r="H55">
        <f t="shared" si="1"/>
        <v>1242500</v>
      </c>
      <c r="I55">
        <f>装备强化24!AV55</f>
        <v>5324160</v>
      </c>
      <c r="J55">
        <f t="shared" si="0"/>
        <v>13737160</v>
      </c>
      <c r="K55">
        <f>ROUND(VLOOKUP($A55,主线!$C:$G,5,TRUE)*总表!D55*参数!$C$12/主线!$AE$8,0)</f>
        <v>149210</v>
      </c>
      <c r="L55">
        <f>SUMIF(爬塔!B:B,货币汇总!A55,爬塔!F:F)</f>
        <v>120000</v>
      </c>
      <c r="M55">
        <f>VLOOKUP(A55,总表!A:D,3,FALSE)*VLOOKUP(货币汇总!A55,爬塔!B:G,6,TRUE)</f>
        <v>51135000</v>
      </c>
      <c r="N55">
        <f>银币本!E54</f>
        <v>26171</v>
      </c>
      <c r="O55">
        <f>SUM($K$3:N55)</f>
        <v>706157883</v>
      </c>
      <c r="P55">
        <f t="shared" si="3"/>
        <v>51.404939812887086</v>
      </c>
    </row>
    <row r="56" spans="1:16" x14ac:dyDescent="0.2">
      <c r="A56">
        <v>54</v>
      </c>
      <c r="C56">
        <f t="array" ref="C56">IF(MOD(A56,5)=0,SUM((进阶!$AH$73:$AH$92=INT(A56/5))*进阶!$AI$73:$AR$92),0)</f>
        <v>0</v>
      </c>
      <c r="D56">
        <f t="shared" si="1"/>
        <v>45500</v>
      </c>
      <c r="E56">
        <f>VLOOKUP(INT(VLOOKUP($A56,圣盾!$G:$N,8,FALSE)/5)*5,圣盾!$T$3:$W$63,3,TRUE)</f>
        <v>187500</v>
      </c>
      <c r="F56">
        <f t="shared" si="1"/>
        <v>7312500</v>
      </c>
      <c r="G56">
        <f>VLOOKUP(货币汇总!A56,技能!$A$3:$U$102,9,FALSE)+VLOOKUP(货币汇总!A56,技能!$A$3:$U$102,12,FALSE)+VLOOKUP(货币汇总!A56,技能!$A$3:$U$102,15,FALSE)+VLOOKUP(货币汇总!A56,技能!$A$3:$U$102,18,FALSE)+VLOOKUP(货币汇总!A56,技能!$A$3:$U$102,21,FALSE)</f>
        <v>52500</v>
      </c>
      <c r="H56">
        <f t="shared" si="1"/>
        <v>1295000</v>
      </c>
      <c r="I56">
        <f>装备强化24!AV56</f>
        <v>5324160</v>
      </c>
      <c r="J56">
        <f t="shared" si="0"/>
        <v>13977160</v>
      </c>
      <c r="K56">
        <f>ROUND(VLOOKUP($A56,主线!$C:$G,5,TRUE)*总表!D56*参数!$C$12/主线!$AE$8,0)</f>
        <v>157841</v>
      </c>
      <c r="L56">
        <f>SUMIF(爬塔!B:B,货币汇总!A56,爬塔!F:F)</f>
        <v>0</v>
      </c>
      <c r="M56">
        <f>VLOOKUP(A56,总表!A:D,3,FALSE)*VLOOKUP(货币汇总!A56,爬塔!B:G,6,TRUE)</f>
        <v>51870000</v>
      </c>
      <c r="N56">
        <f>银币本!E55</f>
        <v>28234</v>
      </c>
      <c r="O56">
        <f>SUM($K$3:N56)</f>
        <v>758213958</v>
      </c>
      <c r="P56">
        <f t="shared" si="3"/>
        <v>54.246639374522438</v>
      </c>
    </row>
    <row r="57" spans="1:16" x14ac:dyDescent="0.2">
      <c r="A57">
        <v>55</v>
      </c>
      <c r="C57">
        <f t="array" ref="C57">IF(MOD(A57,5)=0,SUM((进阶!$AH$73:$AH$92=INT(A57/5))*进阶!$AI$73:$AR$92),0)</f>
        <v>14560</v>
      </c>
      <c r="D57">
        <f t="shared" si="1"/>
        <v>60060</v>
      </c>
      <c r="E57">
        <f>VLOOKUP(INT(VLOOKUP($A57,圣盾!$G:$N,8,FALSE)/5)*5,圣盾!$T$3:$W$63,3,TRUE)</f>
        <v>187500</v>
      </c>
      <c r="F57">
        <f t="shared" si="1"/>
        <v>7500000</v>
      </c>
      <c r="G57">
        <f>VLOOKUP(货币汇总!A57,技能!$A$3:$U$102,9,FALSE)+VLOOKUP(货币汇总!A57,技能!$A$3:$U$102,12,FALSE)+VLOOKUP(货币汇总!A57,技能!$A$3:$U$102,15,FALSE)+VLOOKUP(货币汇总!A57,技能!$A$3:$U$102,18,FALSE)+VLOOKUP(货币汇总!A57,技能!$A$3:$U$102,21,FALSE)</f>
        <v>52500</v>
      </c>
      <c r="H57">
        <f t="shared" si="1"/>
        <v>1347500</v>
      </c>
      <c r="I57">
        <f>装备强化24!AV57</f>
        <v>5324160</v>
      </c>
      <c r="J57">
        <f t="shared" si="0"/>
        <v>14231720</v>
      </c>
      <c r="K57">
        <f>ROUND(VLOOKUP($A57,主线!$C:$G,5,TRUE)*总表!D57*参数!$C$12/主线!$AE$8,0)</f>
        <v>166659</v>
      </c>
      <c r="L57">
        <f>SUMIF(爬塔!B:B,货币汇总!A57,爬塔!F:F)</f>
        <v>80000</v>
      </c>
      <c r="M57">
        <f>VLOOKUP(A57,总表!A:D,3,FALSE)*VLOOKUP(货币汇总!A57,爬塔!B:G,6,TRUE)</f>
        <v>56625000</v>
      </c>
      <c r="N57">
        <f>银币本!E56</f>
        <v>30296</v>
      </c>
      <c r="O57">
        <f>SUM($K$3:N57)</f>
        <v>815115913</v>
      </c>
      <c r="P57">
        <f t="shared" si="3"/>
        <v>57.274588946381748</v>
      </c>
    </row>
    <row r="58" spans="1:16" x14ac:dyDescent="0.2">
      <c r="A58">
        <v>56</v>
      </c>
      <c r="C58">
        <f t="array" ref="C58">IF(MOD(A58,5)=0,SUM((进阶!$AH$73:$AH$92=INT(A58/5))*进阶!$AI$73:$AR$92),0)</f>
        <v>0</v>
      </c>
      <c r="D58">
        <f t="shared" si="1"/>
        <v>60060</v>
      </c>
      <c r="E58">
        <f>VLOOKUP(INT(VLOOKUP($A58,圣盾!$G:$N,8,FALSE)/5)*5,圣盾!$T$3:$W$63,3,TRUE)</f>
        <v>187500</v>
      </c>
      <c r="F58">
        <f t="shared" si="1"/>
        <v>7687500</v>
      </c>
      <c r="G58">
        <f>VLOOKUP(货币汇总!A58,技能!$A$3:$U$102,9,FALSE)+VLOOKUP(货币汇总!A58,技能!$A$3:$U$102,12,FALSE)+VLOOKUP(货币汇总!A58,技能!$A$3:$U$102,15,FALSE)+VLOOKUP(货币汇总!A58,技能!$A$3:$U$102,18,FALSE)+VLOOKUP(货币汇总!A58,技能!$A$3:$U$102,21,FALSE)</f>
        <v>52500</v>
      </c>
      <c r="H58">
        <f t="shared" si="1"/>
        <v>1400000</v>
      </c>
      <c r="I58">
        <f>装备强化24!AV58</f>
        <v>5324160</v>
      </c>
      <c r="J58">
        <f t="shared" si="0"/>
        <v>14471720</v>
      </c>
      <c r="K58">
        <f>ROUND(VLOOKUP($A58,主线!$C:$G,5,TRUE)*总表!D58*参数!$C$12/主线!$AE$8,0)</f>
        <v>174362</v>
      </c>
      <c r="L58">
        <f>SUMIF(爬塔!B:B,货币汇总!A58,爬塔!F:F)</f>
        <v>120000</v>
      </c>
      <c r="M58">
        <f>VLOOKUP(A58,总表!A:D,3,FALSE)*VLOOKUP(货币汇总!A58,爬塔!B:G,6,TRUE)</f>
        <v>57937500</v>
      </c>
      <c r="N58">
        <f>银币本!E57</f>
        <v>36215</v>
      </c>
      <c r="O58">
        <f>SUM($K$3:N58)</f>
        <v>873383990</v>
      </c>
      <c r="P58">
        <f t="shared" si="3"/>
        <v>60.351084045296616</v>
      </c>
    </row>
    <row r="59" spans="1:16" x14ac:dyDescent="0.2">
      <c r="A59">
        <v>57</v>
      </c>
      <c r="C59">
        <f t="array" ref="C59">IF(MOD(A59,5)=0,SUM((进阶!$AH$73:$AH$92=INT(A59/5))*进阶!$AI$73:$AR$92),0)</f>
        <v>0</v>
      </c>
      <c r="D59">
        <f t="shared" si="1"/>
        <v>60060</v>
      </c>
      <c r="E59">
        <f>VLOOKUP(INT(VLOOKUP($A59,圣盾!$G:$N,8,FALSE)/5)*5,圣盾!$T$3:$W$63,3,TRUE)</f>
        <v>187500</v>
      </c>
      <c r="F59">
        <f t="shared" si="1"/>
        <v>7875000</v>
      </c>
      <c r="G59">
        <f>VLOOKUP(货币汇总!A59,技能!$A$3:$U$102,9,FALSE)+VLOOKUP(货币汇总!A59,技能!$A$3:$U$102,12,FALSE)+VLOOKUP(货币汇总!A59,技能!$A$3:$U$102,15,FALSE)+VLOOKUP(货币汇总!A59,技能!$A$3:$U$102,18,FALSE)+VLOOKUP(货币汇总!A59,技能!$A$3:$U$102,21,FALSE)</f>
        <v>120000</v>
      </c>
      <c r="H59">
        <f t="shared" si="1"/>
        <v>1520000</v>
      </c>
      <c r="I59">
        <f>装备强化24!AV59</f>
        <v>5324160</v>
      </c>
      <c r="J59">
        <f t="shared" si="0"/>
        <v>14779220</v>
      </c>
      <c r="K59">
        <f>ROUND(VLOOKUP($A59,主线!$C:$G,5,TRUE)*总表!D59*参数!$C$12/主线!$AE$8,0)</f>
        <v>182062</v>
      </c>
      <c r="L59">
        <f>SUMIF(爬塔!B:B,货币汇总!A59,爬塔!F:F)</f>
        <v>0</v>
      </c>
      <c r="M59">
        <f>VLOOKUP(A59,总表!A:D,3,FALSE)*VLOOKUP(货币汇总!A59,爬塔!B:G,6,TRUE)</f>
        <v>59512500</v>
      </c>
      <c r="N59">
        <f>银币本!E58</f>
        <v>38767</v>
      </c>
      <c r="O59">
        <f>SUM($K$3:N59)</f>
        <v>933117319</v>
      </c>
      <c r="P59">
        <f t="shared" si="3"/>
        <v>63.137115422870764</v>
      </c>
    </row>
    <row r="60" spans="1:16" x14ac:dyDescent="0.2">
      <c r="A60">
        <v>58</v>
      </c>
      <c r="C60">
        <f t="array" ref="C60">IF(MOD(A60,5)=0,SUM((进阶!$AH$73:$AH$92=INT(A60/5))*进阶!$AI$73:$AR$92),0)</f>
        <v>0</v>
      </c>
      <c r="D60">
        <f t="shared" si="1"/>
        <v>60060</v>
      </c>
      <c r="E60">
        <f>VLOOKUP(INT(VLOOKUP($A60,圣盾!$G:$N,8,FALSE)/5)*5,圣盾!$T$3:$W$63,3,TRUE)</f>
        <v>187500</v>
      </c>
      <c r="F60">
        <f t="shared" si="1"/>
        <v>8062500</v>
      </c>
      <c r="G60">
        <f>VLOOKUP(货币汇总!A60,技能!$A$3:$U$102,9,FALSE)+VLOOKUP(货币汇总!A60,技能!$A$3:$U$102,12,FALSE)+VLOOKUP(货币汇总!A60,技能!$A$3:$U$102,15,FALSE)+VLOOKUP(货币汇总!A60,技能!$A$3:$U$102,18,FALSE)+VLOOKUP(货币汇总!A60,技能!$A$3:$U$102,21,FALSE)</f>
        <v>60000</v>
      </c>
      <c r="H60">
        <f t="shared" si="1"/>
        <v>1580000</v>
      </c>
      <c r="I60">
        <f>装备强化24!AV60</f>
        <v>5324160</v>
      </c>
      <c r="J60">
        <f t="shared" si="0"/>
        <v>15026720</v>
      </c>
      <c r="K60">
        <f>ROUND(VLOOKUP($A60,主线!$C:$G,5,TRUE)*总表!D60*参数!$C$12/主线!$AE$8,0)</f>
        <v>188555</v>
      </c>
      <c r="L60">
        <f>SUMIF(爬塔!B:B,货币汇总!A60,爬塔!F:F)</f>
        <v>85000</v>
      </c>
      <c r="M60">
        <f>VLOOKUP(A60,总表!A:D,3,FALSE)*VLOOKUP(货币汇总!A60,爬塔!B:G,6,TRUE)</f>
        <v>65440000</v>
      </c>
      <c r="N60">
        <f>银币本!E59</f>
        <v>41579</v>
      </c>
      <c r="O60">
        <f>SUM($K$3:N60)</f>
        <v>998872453</v>
      </c>
      <c r="P60">
        <f t="shared" si="3"/>
        <v>66.473086142551395</v>
      </c>
    </row>
    <row r="61" spans="1:16" x14ac:dyDescent="0.2">
      <c r="A61">
        <v>59</v>
      </c>
      <c r="C61">
        <f t="array" ref="C61">IF(MOD(A61,5)=0,SUM((进阶!$AH$73:$AH$92=INT(A61/5))*进阶!$AI$73:$AR$92),0)</f>
        <v>0</v>
      </c>
      <c r="D61">
        <f t="shared" si="1"/>
        <v>60060</v>
      </c>
      <c r="E61">
        <f>VLOOKUP(INT(VLOOKUP($A61,圣盾!$G:$N,8,FALSE)/5)*5,圣盾!$T$3:$W$63,3,TRUE)</f>
        <v>187500</v>
      </c>
      <c r="F61">
        <f t="shared" si="1"/>
        <v>8250000</v>
      </c>
      <c r="G61">
        <f>VLOOKUP(货币汇总!A61,技能!$A$3:$U$102,9,FALSE)+VLOOKUP(货币汇总!A61,技能!$A$3:$U$102,12,FALSE)+VLOOKUP(货币汇总!A61,技能!$A$3:$U$102,15,FALSE)+VLOOKUP(货币汇总!A61,技能!$A$3:$U$102,18,FALSE)+VLOOKUP(货币汇总!A61,技能!$A$3:$U$102,21,FALSE)</f>
        <v>60000</v>
      </c>
      <c r="H61">
        <f t="shared" si="1"/>
        <v>1640000</v>
      </c>
      <c r="I61">
        <f>装备强化24!AV61</f>
        <v>5324160</v>
      </c>
      <c r="J61">
        <f t="shared" si="0"/>
        <v>15274220</v>
      </c>
      <c r="K61">
        <f>ROUND(VLOOKUP($A61,主线!$C:$G,5,TRUE)*总表!D61*参数!$C$12/主线!$AE$8,0)</f>
        <v>194935</v>
      </c>
      <c r="L61">
        <f>SUMIF(爬塔!B:B,货币汇总!A61,爬塔!F:F)</f>
        <v>135000</v>
      </c>
      <c r="M61">
        <f>VLOOKUP(A61,总表!A:D,3,FALSE)*VLOOKUP(货币汇总!A61,爬塔!B:G,6,TRUE)</f>
        <v>67680000</v>
      </c>
      <c r="N61">
        <f>银币本!E60</f>
        <v>44392</v>
      </c>
      <c r="O61">
        <f>SUM($K$3:N61)</f>
        <v>1066926780</v>
      </c>
      <c r="P61">
        <f t="shared" si="3"/>
        <v>69.85147392141792</v>
      </c>
    </row>
    <row r="62" spans="1:16" x14ac:dyDescent="0.2">
      <c r="A62">
        <v>60</v>
      </c>
      <c r="C62">
        <f t="array" ref="C62">IF(MOD(A62,5)=0,SUM((进阶!$AH$73:$AH$92=INT(A62/5))*进阶!$AI$73:$AR$92),0)</f>
        <v>17420</v>
      </c>
      <c r="D62">
        <f t="shared" si="1"/>
        <v>77480</v>
      </c>
      <c r="E62">
        <f>VLOOKUP(INT(VLOOKUP($A62,圣盾!$G:$N,8,FALSE)/5)*5,圣盾!$T$3:$W$63,3,TRUE)</f>
        <v>187500</v>
      </c>
      <c r="F62">
        <f t="shared" si="1"/>
        <v>8437500</v>
      </c>
      <c r="G62">
        <f>VLOOKUP(货币汇总!A62,技能!$A$3:$U$102,9,FALSE)+VLOOKUP(货币汇总!A62,技能!$A$3:$U$102,12,FALSE)+VLOOKUP(货币汇总!A62,技能!$A$3:$U$102,15,FALSE)+VLOOKUP(货币汇总!A62,技能!$A$3:$U$102,18,FALSE)+VLOOKUP(货币汇总!A62,技能!$A$3:$U$102,21,FALSE)</f>
        <v>60000</v>
      </c>
      <c r="H62">
        <f t="shared" si="1"/>
        <v>1700000</v>
      </c>
      <c r="I62">
        <f>装备强化24!AV62</f>
        <v>15679500</v>
      </c>
      <c r="J62">
        <f t="shared" si="0"/>
        <v>25894480</v>
      </c>
      <c r="K62">
        <f>ROUND(VLOOKUP($A62,主线!$C:$G,5,TRUE)*总表!D62*参数!$C$12/主线!$AE$8,0)</f>
        <v>200104</v>
      </c>
      <c r="L62">
        <f>SUMIF(爬塔!B:B,货币汇总!A62,爬塔!F:F)</f>
        <v>0</v>
      </c>
      <c r="M62">
        <f>VLOOKUP(A62,总表!A:D,3,FALSE)*VLOOKUP(货币汇总!A62,爬塔!B:G,6,TRUE)</f>
        <v>70200000</v>
      </c>
      <c r="N62">
        <f>银币本!E61</f>
        <v>47465</v>
      </c>
      <c r="O62">
        <f>SUM($K$3:N62)</f>
        <v>1137374349</v>
      </c>
      <c r="P62">
        <f t="shared" si="3"/>
        <v>43.923428815716711</v>
      </c>
    </row>
    <row r="63" spans="1:16" x14ac:dyDescent="0.2">
      <c r="A63">
        <v>61</v>
      </c>
      <c r="C63">
        <f t="array" ref="C63">IF(MOD(A63,5)=0,SUM((进阶!$AH$73:$AH$92=INT(A63/5))*进阶!$AI$73:$AR$92),0)</f>
        <v>0</v>
      </c>
      <c r="D63">
        <f t="shared" si="1"/>
        <v>77480</v>
      </c>
      <c r="E63">
        <f>VLOOKUP(INT(VLOOKUP($A63,圣盾!$G:$N,8,FALSE)/5)*5,圣盾!$T$3:$W$63,3,TRUE)</f>
        <v>187500</v>
      </c>
      <c r="F63">
        <f t="shared" si="1"/>
        <v>8625000</v>
      </c>
      <c r="G63">
        <f>VLOOKUP(货币汇总!A63,技能!$A$3:$U$102,9,FALSE)+VLOOKUP(货币汇总!A63,技能!$A$3:$U$102,12,FALSE)+VLOOKUP(货币汇总!A63,技能!$A$3:$U$102,15,FALSE)+VLOOKUP(货币汇总!A63,技能!$A$3:$U$102,18,FALSE)+VLOOKUP(货币汇总!A63,技能!$A$3:$U$102,21,FALSE)</f>
        <v>136000</v>
      </c>
      <c r="H63">
        <f t="shared" si="1"/>
        <v>1836000</v>
      </c>
      <c r="I63">
        <f>装备强化24!AV63</f>
        <v>15679500</v>
      </c>
      <c r="J63">
        <f t="shared" si="0"/>
        <v>26217980</v>
      </c>
      <c r="K63">
        <f>ROUND(VLOOKUP($A63,主线!$C:$G,5,TRUE)*总表!D63*参数!$C$12/主线!$AE$8,0)</f>
        <v>195859</v>
      </c>
      <c r="L63">
        <f>SUMIF(爬塔!B:B,货币汇总!A63,爬塔!F:F)</f>
        <v>90000</v>
      </c>
      <c r="M63">
        <f>VLOOKUP(A63,总表!A:D,3,FALSE)*VLOOKUP(货币汇总!A63,爬塔!B:G,6,TRUE)</f>
        <v>81387500</v>
      </c>
      <c r="N63">
        <f>银币本!E62</f>
        <v>55592</v>
      </c>
      <c r="O63">
        <f>SUM($K$3:N63)</f>
        <v>1219103300</v>
      </c>
      <c r="P63">
        <f t="shared" si="3"/>
        <v>46.498750094400869</v>
      </c>
    </row>
    <row r="64" spans="1:16" x14ac:dyDescent="0.2">
      <c r="A64">
        <v>62</v>
      </c>
      <c r="C64">
        <f t="array" ref="C64">IF(MOD(A64,5)=0,SUM((进阶!$AH$73:$AH$92=INT(A64/5))*进阶!$AI$73:$AR$92),0)</f>
        <v>0</v>
      </c>
      <c r="D64">
        <f t="shared" si="1"/>
        <v>77480</v>
      </c>
      <c r="E64">
        <f>VLOOKUP(INT(VLOOKUP($A64,圣盾!$G:$N,8,FALSE)/5)*5,圣盾!$T$3:$W$63,3,TRUE)</f>
        <v>187500</v>
      </c>
      <c r="F64">
        <f t="shared" si="1"/>
        <v>8812500</v>
      </c>
      <c r="G64">
        <f>VLOOKUP(货币汇总!A64,技能!$A$3:$U$102,9,FALSE)+VLOOKUP(货币汇总!A64,技能!$A$3:$U$102,12,FALSE)+VLOOKUP(货币汇总!A64,技能!$A$3:$U$102,15,FALSE)+VLOOKUP(货币汇总!A64,技能!$A$3:$U$102,18,FALSE)+VLOOKUP(货币汇总!A64,技能!$A$3:$U$102,21,FALSE)</f>
        <v>68000</v>
      </c>
      <c r="H64">
        <f t="shared" si="1"/>
        <v>1904000</v>
      </c>
      <c r="I64">
        <f>装备强化24!AV64</f>
        <v>15679500</v>
      </c>
      <c r="J64">
        <f t="shared" si="0"/>
        <v>26473480</v>
      </c>
      <c r="K64">
        <f>ROUND(VLOOKUP($A64,主线!$C:$G,5,TRUE)*总表!D64*参数!$C$12/主线!$AE$8,0)</f>
        <v>207466</v>
      </c>
      <c r="L64">
        <f>SUMIF(爬塔!B:B,货币汇总!A64,爬塔!F:F)</f>
        <v>135000</v>
      </c>
      <c r="M64">
        <f>VLOOKUP(A64,总表!A:D,3,FALSE)*VLOOKUP(货币汇总!A64,爬塔!B:G,6,TRUE)</f>
        <v>81727500</v>
      </c>
      <c r="N64">
        <f>银币本!E63</f>
        <v>59373</v>
      </c>
      <c r="O64">
        <f>SUM($K$3:N64)</f>
        <v>1301232639</v>
      </c>
      <c r="P64">
        <f t="shared" si="3"/>
        <v>49.15230785676836</v>
      </c>
    </row>
    <row r="65" spans="1:16" x14ac:dyDescent="0.2">
      <c r="A65">
        <v>63</v>
      </c>
      <c r="C65">
        <f t="array" ref="C65">IF(MOD(A65,5)=0,SUM((进阶!$AH$73:$AH$92=INT(A65/5))*进阶!$AI$73:$AR$92),0)</f>
        <v>0</v>
      </c>
      <c r="D65">
        <f t="shared" si="1"/>
        <v>77480</v>
      </c>
      <c r="E65">
        <f>VLOOKUP(INT(VLOOKUP($A65,圣盾!$G:$N,8,FALSE)/5)*5,圣盾!$T$3:$W$63,3,TRUE)</f>
        <v>187500</v>
      </c>
      <c r="F65">
        <f t="shared" si="1"/>
        <v>9000000</v>
      </c>
      <c r="G65">
        <f>VLOOKUP(货币汇总!A65,技能!$A$3:$U$102,9,FALSE)+VLOOKUP(货币汇总!A65,技能!$A$3:$U$102,12,FALSE)+VLOOKUP(货币汇总!A65,技能!$A$3:$U$102,15,FALSE)+VLOOKUP(货币汇总!A65,技能!$A$3:$U$102,18,FALSE)+VLOOKUP(货币汇总!A65,技能!$A$3:$U$102,21,FALSE)</f>
        <v>68000</v>
      </c>
      <c r="H65">
        <f t="shared" si="1"/>
        <v>1972000</v>
      </c>
      <c r="I65">
        <f>装备强化24!AV65</f>
        <v>15679500</v>
      </c>
      <c r="J65">
        <f t="shared" si="0"/>
        <v>26728980</v>
      </c>
      <c r="K65">
        <f>ROUND(VLOOKUP($A65,主线!$C:$G,5,TRUE)*总表!D65*参数!$C$12/主线!$AE$8,0)</f>
        <v>219379</v>
      </c>
      <c r="L65">
        <f>SUMIF(爬塔!B:B,货币汇总!A65,爬塔!F:F)</f>
        <v>0</v>
      </c>
      <c r="M65">
        <f>VLOOKUP(A65,总表!A:D,3,FALSE)*VLOOKUP(货币汇总!A65,爬塔!B:G,6,TRUE)</f>
        <v>82407500</v>
      </c>
      <c r="N65">
        <f>银币本!E64</f>
        <v>63154</v>
      </c>
      <c r="O65">
        <f>SUM($K$3:N65)</f>
        <v>1383922672</v>
      </c>
      <c r="P65">
        <f t="shared" si="3"/>
        <v>51.776112369420758</v>
      </c>
    </row>
    <row r="66" spans="1:16" x14ac:dyDescent="0.2">
      <c r="A66">
        <v>64</v>
      </c>
      <c r="C66">
        <f t="array" ref="C66">IF(MOD(A66,5)=0,SUM((进阶!$AH$73:$AH$92=INT(A66/5))*进阶!$AI$73:$AR$92),0)</f>
        <v>0</v>
      </c>
      <c r="D66">
        <f t="shared" si="1"/>
        <v>77480</v>
      </c>
      <c r="E66">
        <f>VLOOKUP(INT(VLOOKUP($A66,圣盾!$G:$N,8,FALSE)/5)*5,圣盾!$T$3:$W$63,3,TRUE)</f>
        <v>187500</v>
      </c>
      <c r="F66">
        <f t="shared" si="1"/>
        <v>9187500</v>
      </c>
      <c r="G66">
        <f>VLOOKUP(货币汇总!A66,技能!$A$3:$U$102,9,FALSE)+VLOOKUP(货币汇总!A66,技能!$A$3:$U$102,12,FALSE)+VLOOKUP(货币汇总!A66,技能!$A$3:$U$102,15,FALSE)+VLOOKUP(货币汇总!A66,技能!$A$3:$U$102,18,FALSE)+VLOOKUP(货币汇总!A66,技能!$A$3:$U$102,21,FALSE)</f>
        <v>68000</v>
      </c>
      <c r="H66">
        <f t="shared" si="1"/>
        <v>2040000</v>
      </c>
      <c r="I66">
        <f>装备强化24!AV66</f>
        <v>15679500</v>
      </c>
      <c r="J66">
        <f t="shared" si="0"/>
        <v>26984480</v>
      </c>
      <c r="K66">
        <f>ROUND(VLOOKUP($A66,主线!$C:$G,5,TRUE)*总表!D66*参数!$C$12/主线!$AE$8,0)</f>
        <v>230156</v>
      </c>
      <c r="L66">
        <f>SUMIF(爬塔!B:B,货币汇总!A66,爬塔!F:F)</f>
        <v>95000</v>
      </c>
      <c r="M66">
        <f>VLOOKUP(A66,总表!A:D,3,FALSE)*VLOOKUP(货币汇总!A66,爬塔!B:G,6,TRUE)</f>
        <v>88335000</v>
      </c>
      <c r="N66">
        <f>银币本!E65</f>
        <v>67336</v>
      </c>
      <c r="O66">
        <f>SUM($K$3:N66)</f>
        <v>1472650164</v>
      </c>
      <c r="P66">
        <f t="shared" si="3"/>
        <v>54.573968592316767</v>
      </c>
    </row>
    <row r="67" spans="1:16" x14ac:dyDescent="0.2">
      <c r="A67">
        <v>65</v>
      </c>
      <c r="C67">
        <f t="array" ref="C67">IF(MOD(A67,5)=0,SUM((进阶!$AH$73:$AH$92=INT(A67/5))*进阶!$AI$73:$AR$92),0)</f>
        <v>20540</v>
      </c>
      <c r="D67">
        <f t="shared" si="1"/>
        <v>98020</v>
      </c>
      <c r="E67">
        <f>VLOOKUP(INT(VLOOKUP($A67,圣盾!$G:$N,8,FALSE)/5)*5,圣盾!$T$3:$W$63,3,TRUE)</f>
        <v>187500</v>
      </c>
      <c r="F67">
        <f t="shared" si="1"/>
        <v>9375000</v>
      </c>
      <c r="G67">
        <f>VLOOKUP(货币汇总!A67,技能!$A$3:$U$102,9,FALSE)+VLOOKUP(货币汇总!A67,技能!$A$3:$U$102,12,FALSE)+VLOOKUP(货币汇总!A67,技能!$A$3:$U$102,15,FALSE)+VLOOKUP(货币汇总!A67,技能!$A$3:$U$102,18,FALSE)+VLOOKUP(货币汇总!A67,技能!$A$3:$U$102,21,FALSE)</f>
        <v>153000</v>
      </c>
      <c r="H67">
        <f t="shared" si="1"/>
        <v>2193000</v>
      </c>
      <c r="I67">
        <f>装备强化24!AV67</f>
        <v>15679500</v>
      </c>
      <c r="J67">
        <f t="shared" si="0"/>
        <v>27345520</v>
      </c>
      <c r="K67">
        <f>ROUND(VLOOKUP($A67,主线!$C:$G,5,TRUE)*总表!D67*参数!$C$12/主线!$AE$8,0)</f>
        <v>240978</v>
      </c>
      <c r="L67">
        <f>SUMIF(爬塔!B:B,货币汇总!A67,爬塔!F:F)</f>
        <v>150000</v>
      </c>
      <c r="M67">
        <f>VLOOKUP(A67,总表!A:D,3,FALSE)*VLOOKUP(货币汇总!A67,爬塔!B:G,6,TRUE)</f>
        <v>89775000</v>
      </c>
      <c r="N67">
        <f>银币本!E66</f>
        <v>71519</v>
      </c>
      <c r="O67">
        <f>SUM($K$3:N67)</f>
        <v>1562887661</v>
      </c>
      <c r="P67">
        <f t="shared" si="3"/>
        <v>57.153334842416598</v>
      </c>
    </row>
    <row r="68" spans="1:16" x14ac:dyDescent="0.2">
      <c r="A68">
        <v>66</v>
      </c>
      <c r="C68">
        <f t="array" ref="C68">IF(MOD(A68,5)=0,SUM((进阶!$AH$73:$AH$92=INT(A68/5))*进阶!$AI$73:$AR$92),0)</f>
        <v>0</v>
      </c>
      <c r="D68">
        <f t="shared" si="1"/>
        <v>98020</v>
      </c>
      <c r="E68">
        <f>VLOOKUP(INT(VLOOKUP($A68,圣盾!$G:$N,8,FALSE)/5)*5,圣盾!$T$3:$W$63,3,TRUE)</f>
        <v>187500</v>
      </c>
      <c r="F68">
        <f t="shared" si="1"/>
        <v>9562500</v>
      </c>
      <c r="G68">
        <f>VLOOKUP(货币汇总!A68,技能!$A$3:$U$102,9,FALSE)+VLOOKUP(货币汇总!A68,技能!$A$3:$U$102,12,FALSE)+VLOOKUP(货币汇总!A68,技能!$A$3:$U$102,15,FALSE)+VLOOKUP(货币汇总!A68,技能!$A$3:$U$102,18,FALSE)+VLOOKUP(货币汇总!A68,技能!$A$3:$U$102,21,FALSE)</f>
        <v>76500</v>
      </c>
      <c r="H68">
        <f t="shared" si="1"/>
        <v>2269500</v>
      </c>
      <c r="I68">
        <f>装备强化24!AV68</f>
        <v>15679500</v>
      </c>
      <c r="J68">
        <f t="shared" ref="J68:J102" si="4">SUM(D68,F68,H68,I68)</f>
        <v>27609520</v>
      </c>
      <c r="K68">
        <f>ROUND(VLOOKUP($A68,主线!$C:$G,5,TRUE)*总表!D68*参数!$C$12/主线!$AE$8,0)</f>
        <v>250469</v>
      </c>
      <c r="L68">
        <f>SUMIF(爬塔!B:B,货币汇总!A68,爬塔!F:F)</f>
        <v>0</v>
      </c>
      <c r="M68">
        <f>VLOOKUP(A68,总表!A:D,3,FALSE)*VLOOKUP(货币汇总!A68,爬塔!B:G,6,TRUE)</f>
        <v>91575000</v>
      </c>
      <c r="N68">
        <f>银币本!E67</f>
        <v>76102.327102803742</v>
      </c>
      <c r="O68">
        <f>SUM($K$3:N68)</f>
        <v>1654789232.3271029</v>
      </c>
      <c r="P68">
        <f t="shared" si="3"/>
        <v>59.935458216119038</v>
      </c>
    </row>
    <row r="69" spans="1:16" x14ac:dyDescent="0.2">
      <c r="A69">
        <v>67</v>
      </c>
      <c r="C69">
        <f t="array" ref="C69">IF(MOD(A69,5)=0,SUM((进阶!$AH$73:$AH$92=INT(A69/5))*进阶!$AI$73:$AR$92),0)</f>
        <v>0</v>
      </c>
      <c r="D69">
        <f t="shared" ref="D69:H102" si="5">D68+C69</f>
        <v>98020</v>
      </c>
      <c r="E69">
        <f>VLOOKUP(INT(VLOOKUP($A69,圣盾!$G:$N,8,FALSE)/5)*5,圣盾!$T$3:$W$63,3,TRUE)</f>
        <v>187500</v>
      </c>
      <c r="F69">
        <f t="shared" si="5"/>
        <v>9750000</v>
      </c>
      <c r="G69">
        <f>VLOOKUP(货币汇总!A69,技能!$A$3:$U$102,9,FALSE)+VLOOKUP(货币汇总!A69,技能!$A$3:$U$102,12,FALSE)+VLOOKUP(货币汇总!A69,技能!$A$3:$U$102,15,FALSE)+VLOOKUP(货币汇总!A69,技能!$A$3:$U$102,18,FALSE)+VLOOKUP(货币汇总!A69,技能!$A$3:$U$102,21,FALSE)</f>
        <v>76500</v>
      </c>
      <c r="H69">
        <f t="shared" si="5"/>
        <v>2346000</v>
      </c>
      <c r="I69">
        <f>装备强化24!AV69</f>
        <v>15679500</v>
      </c>
      <c r="J69">
        <f t="shared" si="4"/>
        <v>27873520</v>
      </c>
      <c r="K69">
        <f>ROUND(VLOOKUP($A69,主线!$C:$G,5,TRUE)*总表!D69*参数!$C$12/主线!$AE$8,0)</f>
        <v>259813</v>
      </c>
      <c r="L69">
        <f>SUMIF(爬塔!B:B,货币汇总!A69,爬塔!F:F)</f>
        <v>100000</v>
      </c>
      <c r="M69">
        <f>VLOOKUP(A69,总表!A:D,3,FALSE)*VLOOKUP(货币汇总!A69,爬塔!B:G,6,TRUE)</f>
        <v>98942500</v>
      </c>
      <c r="N69">
        <f>银币本!E68</f>
        <v>80685</v>
      </c>
      <c r="O69">
        <f>SUM($K$3:N69)</f>
        <v>1754172230.3271029</v>
      </c>
      <c r="P69">
        <f t="shared" ref="P69:P100" si="6">O69/J69</f>
        <v>62.933286873243958</v>
      </c>
    </row>
    <row r="70" spans="1:16" x14ac:dyDescent="0.2">
      <c r="A70">
        <v>68</v>
      </c>
      <c r="C70">
        <f t="array" ref="C70">IF(MOD(A70,5)=0,SUM((进阶!$AH$73:$AH$92=INT(A70/5))*进阶!$AI$73:$AR$92),0)</f>
        <v>0</v>
      </c>
      <c r="D70">
        <f t="shared" si="5"/>
        <v>98020</v>
      </c>
      <c r="E70">
        <f>VLOOKUP(INT(VLOOKUP($A70,圣盾!$G:$N,8,FALSE)/5)*5,圣盾!$T$3:$W$63,3,TRUE)</f>
        <v>187500</v>
      </c>
      <c r="F70">
        <f t="shared" si="5"/>
        <v>9937500</v>
      </c>
      <c r="G70">
        <f>VLOOKUP(货币汇总!A70,技能!$A$3:$U$102,9,FALSE)+VLOOKUP(货币汇总!A70,技能!$A$3:$U$102,12,FALSE)+VLOOKUP(货币汇总!A70,技能!$A$3:$U$102,15,FALSE)+VLOOKUP(货币汇总!A70,技能!$A$3:$U$102,18,FALSE)+VLOOKUP(货币汇总!A70,技能!$A$3:$U$102,21,FALSE)</f>
        <v>76500</v>
      </c>
      <c r="H70">
        <f t="shared" si="5"/>
        <v>2422500</v>
      </c>
      <c r="I70">
        <f>装备强化24!AV70</f>
        <v>15679500</v>
      </c>
      <c r="J70">
        <f t="shared" si="4"/>
        <v>28137520</v>
      </c>
      <c r="K70">
        <f>ROUND(VLOOKUP($A70,主线!$C:$G,5,TRUE)*总表!D70*参数!$C$12/主线!$AE$8,0)</f>
        <v>267732</v>
      </c>
      <c r="L70">
        <f>SUMIF(爬塔!B:B,货币汇总!A70,爬塔!F:F)</f>
        <v>150000</v>
      </c>
      <c r="M70">
        <f>VLOOKUP(A70,总表!A:D,3,FALSE)*VLOOKUP(货币汇总!A70,爬塔!B:G,6,TRUE)</f>
        <v>101602500</v>
      </c>
      <c r="N70">
        <f>银币本!E69</f>
        <v>85669</v>
      </c>
      <c r="O70">
        <f>SUM($K$3:N70)</f>
        <v>1856278131.3271029</v>
      </c>
      <c r="P70">
        <f t="shared" si="6"/>
        <v>65.971632586208841</v>
      </c>
    </row>
    <row r="71" spans="1:16" x14ac:dyDescent="0.2">
      <c r="A71">
        <v>69</v>
      </c>
      <c r="C71">
        <f t="array" ref="C71">IF(MOD(A71,5)=0,SUM((进阶!$AH$73:$AH$92=INT(A71/5))*进阶!$AI$73:$AR$92),0)</f>
        <v>0</v>
      </c>
      <c r="D71">
        <f t="shared" si="5"/>
        <v>98020</v>
      </c>
      <c r="E71">
        <f>VLOOKUP(INT(VLOOKUP($A71,圣盾!$G:$N,8,FALSE)/5)*5,圣盾!$T$3:$W$63,3,TRUE)</f>
        <v>187500</v>
      </c>
      <c r="F71">
        <f t="shared" si="5"/>
        <v>10125000</v>
      </c>
      <c r="G71">
        <f>VLOOKUP(货币汇总!A71,技能!$A$3:$U$102,9,FALSE)+VLOOKUP(货币汇总!A71,技能!$A$3:$U$102,12,FALSE)+VLOOKUP(货币汇总!A71,技能!$A$3:$U$102,15,FALSE)+VLOOKUP(货币汇总!A71,技能!$A$3:$U$102,18,FALSE)+VLOOKUP(货币汇总!A71,技能!$A$3:$U$102,21,FALSE)</f>
        <v>171000</v>
      </c>
      <c r="H71">
        <f t="shared" si="5"/>
        <v>2593500</v>
      </c>
      <c r="I71">
        <f>装备强化24!AV71</f>
        <v>15679500</v>
      </c>
      <c r="J71">
        <f t="shared" si="4"/>
        <v>28496020</v>
      </c>
      <c r="K71">
        <f>ROUND(VLOOKUP($A71,主线!$C:$G,5,TRUE)*总表!D71*参数!$C$12/主线!$AE$8,0)</f>
        <v>275397</v>
      </c>
      <c r="L71">
        <f>SUMIF(爬塔!B:B,货币汇总!A71,爬塔!F:F)</f>
        <v>0</v>
      </c>
      <c r="M71">
        <f>VLOOKUP(A71,总表!A:D,3,FALSE)*VLOOKUP(货币汇总!A71,爬塔!B:G,6,TRUE)</f>
        <v>104642500</v>
      </c>
      <c r="N71">
        <f>银币本!E70</f>
        <v>90653</v>
      </c>
      <c r="O71">
        <f>SUM($K$3:N71)</f>
        <v>1961286681.3271029</v>
      </c>
      <c r="P71">
        <f t="shared" si="6"/>
        <v>68.826688124415369</v>
      </c>
    </row>
    <row r="72" spans="1:16" x14ac:dyDescent="0.2">
      <c r="A72">
        <v>70</v>
      </c>
      <c r="C72">
        <f t="array" ref="C72">IF(MOD(A72,5)=0,SUM((进阶!$AH$73:$AH$92=INT(A72/5))*进阶!$AI$73:$AR$92),0)</f>
        <v>23920</v>
      </c>
      <c r="D72">
        <f t="shared" si="5"/>
        <v>121940</v>
      </c>
      <c r="E72">
        <f>VLOOKUP(INT(VLOOKUP($A72,圣盾!$G:$N,8,FALSE)/5)*5,圣盾!$T$3:$W$63,3,TRUE)</f>
        <v>187500</v>
      </c>
      <c r="F72">
        <f t="shared" si="5"/>
        <v>10312500</v>
      </c>
      <c r="G72">
        <f>VLOOKUP(货币汇总!A72,技能!$A$3:$U$102,9,FALSE)+VLOOKUP(货币汇总!A72,技能!$A$3:$U$102,12,FALSE)+VLOOKUP(货币汇总!A72,技能!$A$3:$U$102,15,FALSE)+VLOOKUP(货币汇总!A72,技能!$A$3:$U$102,18,FALSE)+VLOOKUP(货币汇总!A72,技能!$A$3:$U$102,21,FALSE)</f>
        <v>85500</v>
      </c>
      <c r="H72">
        <f t="shared" si="5"/>
        <v>2679000</v>
      </c>
      <c r="I72">
        <f>装备强化24!AV72</f>
        <v>15679500</v>
      </c>
      <c r="J72">
        <f t="shared" si="4"/>
        <v>28792940</v>
      </c>
      <c r="K72">
        <f>ROUND(VLOOKUP($A72,主线!$C:$G,5,TRUE)*总表!D72*参数!$C$12/主线!$AE$8,0)</f>
        <v>281635</v>
      </c>
      <c r="L72">
        <f>SUMIF(爬塔!B:B,货币汇总!A72,爬塔!F:F)</f>
        <v>105000</v>
      </c>
      <c r="M72">
        <f>VLOOKUP(A72,总表!A:D,3,FALSE)*VLOOKUP(货币汇总!A72,爬塔!B:G,6,TRUE)</f>
        <v>113750000</v>
      </c>
      <c r="N72">
        <f>银币本!E71</f>
        <v>96038</v>
      </c>
      <c r="O72">
        <f>SUM($K$3:N72)</f>
        <v>2075519354.3271029</v>
      </c>
      <c r="P72">
        <f t="shared" si="6"/>
        <v>72.084314916333753</v>
      </c>
    </row>
    <row r="73" spans="1:16" x14ac:dyDescent="0.2">
      <c r="A73">
        <v>71</v>
      </c>
      <c r="C73">
        <f t="array" ref="C73">IF(MOD(A73,5)=0,SUM((进阶!$AH$73:$AH$92=INT(A73/5))*进阶!$AI$73:$AR$92),0)</f>
        <v>0</v>
      </c>
      <c r="D73">
        <f t="shared" si="5"/>
        <v>121940</v>
      </c>
      <c r="E73">
        <f>VLOOKUP(INT(VLOOKUP($A73,圣盾!$G:$N,8,FALSE)/5)*5,圣盾!$T$3:$W$63,3,TRUE)</f>
        <v>187500</v>
      </c>
      <c r="F73">
        <f t="shared" si="5"/>
        <v>10500000</v>
      </c>
      <c r="G73">
        <f>VLOOKUP(货币汇总!A73,技能!$A$3:$U$102,9,FALSE)+VLOOKUP(货币汇总!A73,技能!$A$3:$U$102,12,FALSE)+VLOOKUP(货币汇总!A73,技能!$A$3:$U$102,15,FALSE)+VLOOKUP(货币汇总!A73,技能!$A$3:$U$102,18,FALSE)+VLOOKUP(货币汇总!A73,技能!$A$3:$U$102,21,FALSE)</f>
        <v>85500</v>
      </c>
      <c r="H73">
        <f t="shared" si="5"/>
        <v>2764500</v>
      </c>
      <c r="I73">
        <f>装备强化24!AV73</f>
        <v>15679500</v>
      </c>
      <c r="J73">
        <f t="shared" si="4"/>
        <v>29065940</v>
      </c>
      <c r="K73">
        <f>ROUND(VLOOKUP($A73,主线!$C:$G,5,TRUE)*总表!D73*参数!$C$12/主线!$AE$8,0)</f>
        <v>276219</v>
      </c>
      <c r="L73">
        <f>SUMIF(爬塔!B:B,货币汇总!A73,爬塔!F:F)</f>
        <v>165000</v>
      </c>
      <c r="M73">
        <f>VLOOKUP(A73,总表!A:D,3,FALSE)*VLOOKUP(货币汇总!A73,爬塔!B:G,6,TRUE)</f>
        <v>122750000</v>
      </c>
      <c r="N73">
        <f>银币本!E72</f>
        <v>101423</v>
      </c>
      <c r="O73">
        <f>SUM($K$3:N73)</f>
        <v>2198811996.3271027</v>
      </c>
      <c r="P73">
        <f t="shared" si="6"/>
        <v>75.64909293582464</v>
      </c>
    </row>
    <row r="74" spans="1:16" x14ac:dyDescent="0.2">
      <c r="A74">
        <v>72</v>
      </c>
      <c r="C74">
        <f t="array" ref="C74">IF(MOD(A74,5)=0,SUM((进阶!$AH$73:$AH$92=INT(A74/5))*进阶!$AI$73:$AR$92),0)</f>
        <v>0</v>
      </c>
      <c r="D74">
        <f t="shared" si="5"/>
        <v>121940</v>
      </c>
      <c r="E74">
        <f>VLOOKUP(INT(VLOOKUP($A74,圣盾!$G:$N,8,FALSE)/5)*5,圣盾!$T$3:$W$63,3,TRUE)</f>
        <v>187500</v>
      </c>
      <c r="F74">
        <f t="shared" si="5"/>
        <v>10687500</v>
      </c>
      <c r="G74">
        <f>VLOOKUP(货币汇总!A74,技能!$A$3:$U$102,9,FALSE)+VLOOKUP(货币汇总!A74,技能!$A$3:$U$102,12,FALSE)+VLOOKUP(货币汇总!A74,技能!$A$3:$U$102,15,FALSE)+VLOOKUP(货币汇总!A74,技能!$A$3:$U$102,18,FALSE)+VLOOKUP(货币汇总!A74,技能!$A$3:$U$102,21,FALSE)</f>
        <v>85500</v>
      </c>
      <c r="H74">
        <f t="shared" si="5"/>
        <v>2850000</v>
      </c>
      <c r="I74">
        <f>装备强化24!AV74</f>
        <v>15679500</v>
      </c>
      <c r="J74">
        <f t="shared" si="4"/>
        <v>29338940</v>
      </c>
      <c r="K74">
        <f>ROUND(VLOOKUP($A74,主线!$C:$G,5,TRUE)*总表!D74*参数!$C$12/主线!$AE$8,0)</f>
        <v>290388</v>
      </c>
      <c r="L74">
        <f>SUMIF(爬塔!B:B,货币汇总!A74,爬塔!F:F)</f>
        <v>0</v>
      </c>
      <c r="M74">
        <f>VLOOKUP(A74,总表!A:D,3,FALSE)*VLOOKUP(货币汇总!A74,爬塔!B:G,6,TRUE)</f>
        <v>123200000</v>
      </c>
      <c r="N74">
        <f>银币本!E73</f>
        <v>107343</v>
      </c>
      <c r="O74">
        <f>SUM($K$3:N74)</f>
        <v>2322409727.3271027</v>
      </c>
      <c r="P74">
        <f t="shared" si="6"/>
        <v>79.157928927463047</v>
      </c>
    </row>
    <row r="75" spans="1:16" x14ac:dyDescent="0.2">
      <c r="A75">
        <v>73</v>
      </c>
      <c r="C75">
        <f t="array" ref="C75">IF(MOD(A75,5)=0,SUM((进阶!$AH$73:$AH$92=INT(A75/5))*进阶!$AI$73:$AR$92),0)</f>
        <v>0</v>
      </c>
      <c r="D75">
        <f t="shared" si="5"/>
        <v>121940</v>
      </c>
      <c r="E75">
        <f>VLOOKUP(INT(VLOOKUP($A75,圣盾!$G:$N,8,FALSE)/5)*5,圣盾!$T$3:$W$63,3,TRUE)</f>
        <v>187500</v>
      </c>
      <c r="F75">
        <f t="shared" si="5"/>
        <v>10875000</v>
      </c>
      <c r="G75">
        <f>VLOOKUP(货币汇总!A75,技能!$A$3:$U$102,9,FALSE)+VLOOKUP(货币汇总!A75,技能!$A$3:$U$102,12,FALSE)+VLOOKUP(货币汇总!A75,技能!$A$3:$U$102,15,FALSE)+VLOOKUP(货币汇总!A75,技能!$A$3:$U$102,18,FALSE)+VLOOKUP(货币汇总!A75,技能!$A$3:$U$102,21,FALSE)</f>
        <v>190000</v>
      </c>
      <c r="H75">
        <f t="shared" si="5"/>
        <v>3040000</v>
      </c>
      <c r="I75">
        <f>装备强化24!AV75</f>
        <v>15679500</v>
      </c>
      <c r="J75">
        <f t="shared" si="4"/>
        <v>29716440</v>
      </c>
      <c r="K75">
        <f>ROUND(VLOOKUP($A75,主线!$C:$G,5,TRUE)*总表!D75*参数!$C$12/主线!$AE$8,0)</f>
        <v>304711</v>
      </c>
      <c r="L75">
        <f>SUMIF(爬塔!B:B,货币汇总!A75,爬塔!F:F)</f>
        <v>110000</v>
      </c>
      <c r="M75">
        <f>VLOOKUP(A75,总表!A:D,3,FALSE)*VLOOKUP(货币汇总!A75,爬塔!B:G,6,TRUE)</f>
        <v>130305000</v>
      </c>
      <c r="N75">
        <f>银币本!E74</f>
        <v>113263</v>
      </c>
      <c r="O75">
        <f>SUM($K$3:N75)</f>
        <v>2453242701.3271027</v>
      </c>
      <c r="P75">
        <f t="shared" si="6"/>
        <v>82.555067206135817</v>
      </c>
    </row>
    <row r="76" spans="1:16" x14ac:dyDescent="0.2">
      <c r="A76">
        <v>74</v>
      </c>
      <c r="C76">
        <f t="array" ref="C76">IF(MOD(A76,5)=0,SUM((进阶!$AH$73:$AH$92=INT(A76/5))*进阶!$AI$73:$AR$92),0)</f>
        <v>0</v>
      </c>
      <c r="D76">
        <f t="shared" si="5"/>
        <v>121940</v>
      </c>
      <c r="E76">
        <f>VLOOKUP(INT(VLOOKUP($A76,圣盾!$G:$N,8,FALSE)/5)*5,圣盾!$T$3:$W$63,3,TRUE)</f>
        <v>187500</v>
      </c>
      <c r="F76">
        <f t="shared" si="5"/>
        <v>11062500</v>
      </c>
      <c r="G76">
        <f>VLOOKUP(货币汇总!A76,技能!$A$3:$U$102,9,FALSE)+VLOOKUP(货币汇总!A76,技能!$A$3:$U$102,12,FALSE)+VLOOKUP(货币汇总!A76,技能!$A$3:$U$102,15,FALSE)+VLOOKUP(货币汇总!A76,技能!$A$3:$U$102,18,FALSE)+VLOOKUP(货币汇总!A76,技能!$A$3:$U$102,21,FALSE)</f>
        <v>95000</v>
      </c>
      <c r="H76">
        <f t="shared" si="5"/>
        <v>3135000</v>
      </c>
      <c r="I76">
        <f>装备强化24!AV76</f>
        <v>15679500</v>
      </c>
      <c r="J76">
        <f t="shared" si="4"/>
        <v>29998940</v>
      </c>
      <c r="K76">
        <f>ROUND(VLOOKUP($A76,主线!$C:$G,5,TRUE)*总表!D76*参数!$C$12/主线!$AE$8,0)</f>
        <v>317684</v>
      </c>
      <c r="L76">
        <f>SUMIF(爬塔!B:B,货币汇总!A76,爬塔!F:F)</f>
        <v>165000</v>
      </c>
      <c r="M76">
        <f>VLOOKUP(A76,总表!A:D,3,FALSE)*VLOOKUP(货币汇总!A76,爬塔!B:G,6,TRUE)</f>
        <v>131722500</v>
      </c>
      <c r="N76">
        <f>银币本!E75</f>
        <v>119717</v>
      </c>
      <c r="O76">
        <f>SUM($K$3:N76)</f>
        <v>2585567602.3271027</v>
      </c>
      <c r="P76">
        <f t="shared" si="6"/>
        <v>86.188632075903442</v>
      </c>
    </row>
    <row r="77" spans="1:16" x14ac:dyDescent="0.2">
      <c r="A77">
        <v>75</v>
      </c>
      <c r="C77">
        <f t="array" ref="C77">IF(MOD(A77,5)=0,SUM((进阶!$AH$73:$AH$92=INT(A77/5))*进阶!$AI$73:$AR$92),0)</f>
        <v>27560</v>
      </c>
      <c r="D77">
        <f t="shared" si="5"/>
        <v>149500</v>
      </c>
      <c r="E77">
        <f>VLOOKUP(INT(VLOOKUP($A77,圣盾!$G:$N,8,FALSE)/5)*5,圣盾!$T$3:$W$63,3,TRUE)</f>
        <v>187500</v>
      </c>
      <c r="F77">
        <f t="shared" si="5"/>
        <v>11250000</v>
      </c>
      <c r="G77">
        <f>VLOOKUP(货币汇总!A77,技能!$A$3:$U$102,9,FALSE)+VLOOKUP(货币汇总!A77,技能!$A$3:$U$102,12,FALSE)+VLOOKUP(货币汇总!A77,技能!$A$3:$U$102,15,FALSE)+VLOOKUP(货币汇总!A77,技能!$A$3:$U$102,18,FALSE)+VLOOKUP(货币汇总!A77,技能!$A$3:$U$102,21,FALSE)</f>
        <v>95000</v>
      </c>
      <c r="H77">
        <f t="shared" si="5"/>
        <v>3230000</v>
      </c>
      <c r="I77">
        <f>装备强化24!AV77</f>
        <v>15679500</v>
      </c>
      <c r="J77">
        <f t="shared" si="4"/>
        <v>30309000</v>
      </c>
      <c r="K77">
        <f>ROUND(VLOOKUP($A77,主线!$C:$G,5,TRUE)*总表!D77*参数!$C$12/主线!$AE$8,0)</f>
        <v>330539</v>
      </c>
      <c r="L77">
        <f>SUMIF(爬塔!B:B,货币汇总!A77,爬塔!F:F)</f>
        <v>0</v>
      </c>
      <c r="M77">
        <f>VLOOKUP(A77,总表!A:D,3,FALSE)*VLOOKUP(货币汇总!A77,爬塔!B:G,6,TRUE)</f>
        <v>133612500</v>
      </c>
      <c r="N77">
        <f>银币本!E76</f>
        <v>126171</v>
      </c>
      <c r="O77">
        <f>SUM($K$3:N77)</f>
        <v>2719636812.3271027</v>
      </c>
      <c r="P77">
        <f t="shared" si="6"/>
        <v>89.730337930222134</v>
      </c>
    </row>
    <row r="78" spans="1:16" x14ac:dyDescent="0.2">
      <c r="A78">
        <v>76</v>
      </c>
      <c r="C78">
        <f t="array" ref="C78">IF(MOD(A78,5)=0,SUM((进阶!$AH$73:$AH$92=INT(A78/5))*进阶!$AI$73:$AR$92),0)</f>
        <v>0</v>
      </c>
      <c r="D78">
        <f t="shared" si="5"/>
        <v>149500</v>
      </c>
      <c r="E78">
        <f>VLOOKUP(INT(VLOOKUP($A78,圣盾!$G:$N,8,FALSE)/5)*5,圣盾!$T$3:$W$63,3,TRUE)</f>
        <v>187500</v>
      </c>
      <c r="F78">
        <f t="shared" si="5"/>
        <v>11437500</v>
      </c>
      <c r="G78">
        <f>VLOOKUP(货币汇总!A78,技能!$A$3:$U$102,9,FALSE)+VLOOKUP(货币汇总!A78,技能!$A$3:$U$102,12,FALSE)+VLOOKUP(货币汇总!A78,技能!$A$3:$U$102,15,FALSE)+VLOOKUP(货币汇总!A78,技能!$A$3:$U$102,18,FALSE)+VLOOKUP(货币汇总!A78,技能!$A$3:$U$102,21,FALSE)</f>
        <v>95000</v>
      </c>
      <c r="H78">
        <f t="shared" si="5"/>
        <v>3325000</v>
      </c>
      <c r="I78">
        <f>装备强化24!AV78</f>
        <v>15679500</v>
      </c>
      <c r="J78">
        <f t="shared" si="4"/>
        <v>30591500</v>
      </c>
      <c r="K78">
        <f>ROUND(VLOOKUP($A78,主线!$C:$G,5,TRUE)*总表!D78*参数!$C$12/主线!$AE$8,0)</f>
        <v>341844</v>
      </c>
      <c r="L78">
        <f>SUMIF(爬塔!B:B,货币汇总!A78,爬塔!F:F)</f>
        <v>115000</v>
      </c>
      <c r="M78">
        <f>VLOOKUP(A78,总表!A:D,3,FALSE)*VLOOKUP(货币汇总!A78,爬塔!B:G,6,TRUE)</f>
        <v>142450000</v>
      </c>
      <c r="N78">
        <f>银币本!E77</f>
        <v>133160</v>
      </c>
      <c r="O78">
        <f>SUM($K$3:N78)</f>
        <v>2862676816.3271027</v>
      </c>
      <c r="P78">
        <f t="shared" si="6"/>
        <v>93.577523701914018</v>
      </c>
    </row>
    <row r="79" spans="1:16" x14ac:dyDescent="0.2">
      <c r="A79">
        <v>77</v>
      </c>
      <c r="C79">
        <f t="array" ref="C79">IF(MOD(A79,5)=0,SUM((进阶!$AH$73:$AH$92=INT(A79/5))*进阶!$AI$73:$AR$92),0)</f>
        <v>0</v>
      </c>
      <c r="D79">
        <f t="shared" si="5"/>
        <v>149500</v>
      </c>
      <c r="E79">
        <f>VLOOKUP(INT(VLOOKUP($A79,圣盾!$G:$N,8,FALSE)/5)*5,圣盾!$T$3:$W$63,3,TRUE)</f>
        <v>187500</v>
      </c>
      <c r="F79">
        <f t="shared" si="5"/>
        <v>11625000</v>
      </c>
      <c r="G79">
        <f>VLOOKUP(货币汇总!A79,技能!$A$3:$U$102,9,FALSE)+VLOOKUP(货币汇总!A79,技能!$A$3:$U$102,12,FALSE)+VLOOKUP(货币汇总!A79,技能!$A$3:$U$102,15,FALSE)+VLOOKUP(货币汇总!A79,技能!$A$3:$U$102,18,FALSE)+VLOOKUP(货币汇总!A79,技能!$A$3:$U$102,21,FALSE)</f>
        <v>210000</v>
      </c>
      <c r="H79">
        <f t="shared" si="5"/>
        <v>3535000</v>
      </c>
      <c r="I79">
        <f>装备强化24!AV79</f>
        <v>15679500</v>
      </c>
      <c r="J79">
        <f t="shared" si="4"/>
        <v>30989000</v>
      </c>
      <c r="K79">
        <f>ROUND(VLOOKUP($A79,主线!$C:$G,5,TRUE)*总表!D79*参数!$C$12/主线!$AE$8,0)</f>
        <v>352840</v>
      </c>
      <c r="L79">
        <f>SUMIF(爬塔!B:B,货币汇总!A79,爬塔!F:F)</f>
        <v>180000</v>
      </c>
      <c r="M79">
        <f>VLOOKUP(A79,总表!A:D,3,FALSE)*VLOOKUP(货币汇总!A79,爬塔!B:G,6,TRUE)</f>
        <v>145420000</v>
      </c>
      <c r="N79">
        <f>银币本!E78</f>
        <v>140149</v>
      </c>
      <c r="O79">
        <f>SUM($K$3:N79)</f>
        <v>3008769805.3271027</v>
      </c>
      <c r="P79">
        <f t="shared" si="6"/>
        <v>97.091542332024346</v>
      </c>
    </row>
    <row r="80" spans="1:16" x14ac:dyDescent="0.2">
      <c r="A80">
        <v>78</v>
      </c>
      <c r="C80">
        <f t="array" ref="C80">IF(MOD(A80,5)=0,SUM((进阶!$AH$73:$AH$92=INT(A80/5))*进阶!$AI$73:$AR$92),0)</f>
        <v>0</v>
      </c>
      <c r="D80">
        <f t="shared" si="5"/>
        <v>149500</v>
      </c>
      <c r="E80">
        <f>VLOOKUP(INT(VLOOKUP($A80,圣盾!$G:$N,8,FALSE)/5)*5,圣盾!$T$3:$W$63,3,TRUE)</f>
        <v>187500</v>
      </c>
      <c r="F80">
        <f t="shared" si="5"/>
        <v>11812500</v>
      </c>
      <c r="G80">
        <f>VLOOKUP(货币汇总!A80,技能!$A$3:$U$102,9,FALSE)+VLOOKUP(货币汇总!A80,技能!$A$3:$U$102,12,FALSE)+VLOOKUP(货币汇总!A80,技能!$A$3:$U$102,15,FALSE)+VLOOKUP(货币汇总!A80,技能!$A$3:$U$102,18,FALSE)+VLOOKUP(货币汇总!A80,技能!$A$3:$U$102,21,FALSE)</f>
        <v>105000</v>
      </c>
      <c r="H80">
        <f t="shared" si="5"/>
        <v>3640000</v>
      </c>
      <c r="I80">
        <f>装备强化24!AV80</f>
        <v>15679500</v>
      </c>
      <c r="J80">
        <f t="shared" si="4"/>
        <v>31281500</v>
      </c>
      <c r="K80">
        <f>ROUND(VLOOKUP($A80,主线!$C:$G,5,TRUE)*总表!D80*参数!$C$12/主线!$AE$8,0)</f>
        <v>362187</v>
      </c>
      <c r="L80">
        <f>SUMIF(爬塔!B:B,货币汇总!A80,爬塔!F:F)</f>
        <v>0</v>
      </c>
      <c r="M80">
        <f>VLOOKUP(A80,总表!A:D,3,FALSE)*VLOOKUP(货币汇总!A80,爬塔!B:G,6,TRUE)</f>
        <v>148885000</v>
      </c>
      <c r="N80">
        <f>银币本!E79</f>
        <v>147673</v>
      </c>
      <c r="O80">
        <f>SUM($K$3:N80)</f>
        <v>3158164665.3271027</v>
      </c>
      <c r="P80">
        <f t="shared" si="6"/>
        <v>100.95950211233804</v>
      </c>
    </row>
    <row r="81" spans="1:16" x14ac:dyDescent="0.2">
      <c r="A81">
        <v>79</v>
      </c>
      <c r="C81">
        <f t="array" ref="C81">IF(MOD(A81,5)=0,SUM((进阶!$AH$73:$AH$92=INT(A81/5))*进阶!$AI$73:$AR$92),0)</f>
        <v>0</v>
      </c>
      <c r="D81">
        <f t="shared" si="5"/>
        <v>149500</v>
      </c>
      <c r="E81">
        <f>VLOOKUP(INT(VLOOKUP($A81,圣盾!$G:$N,8,FALSE)/5)*5,圣盾!$T$3:$W$63,3,TRUE)</f>
        <v>187500</v>
      </c>
      <c r="F81">
        <f t="shared" si="5"/>
        <v>12000000</v>
      </c>
      <c r="G81">
        <f>VLOOKUP(货币汇总!A81,技能!$A$3:$U$102,9,FALSE)+VLOOKUP(货币汇总!A81,技能!$A$3:$U$102,12,FALSE)+VLOOKUP(货币汇总!A81,技能!$A$3:$U$102,15,FALSE)+VLOOKUP(货币汇总!A81,技能!$A$3:$U$102,18,FALSE)+VLOOKUP(货币汇总!A81,技能!$A$3:$U$102,21,FALSE)</f>
        <v>105000</v>
      </c>
      <c r="H81">
        <f t="shared" si="5"/>
        <v>3745000</v>
      </c>
      <c r="I81">
        <f>装备强化24!AV81</f>
        <v>15679500</v>
      </c>
      <c r="J81">
        <f t="shared" si="4"/>
        <v>31574000</v>
      </c>
      <c r="K81">
        <f>ROUND(VLOOKUP($A81,主线!$C:$G,5,TRUE)*总表!D81*参数!$C$12/主线!$AE$8,0)</f>
        <v>371123</v>
      </c>
      <c r="L81">
        <f>SUMIF(爬塔!B:B,货币汇总!A81,爬塔!F:F)</f>
        <v>120000</v>
      </c>
      <c r="M81">
        <f>VLOOKUP(A81,总表!A:D,3,FALSE)*VLOOKUP(货币汇总!A81,爬塔!B:G,6,TRUE)</f>
        <v>159792500</v>
      </c>
      <c r="N81">
        <f>银币本!E80</f>
        <v>155197</v>
      </c>
      <c r="O81">
        <f>SUM($K$3:N81)</f>
        <v>3318603485.3271027</v>
      </c>
      <c r="P81">
        <f t="shared" si="6"/>
        <v>105.105576909074</v>
      </c>
    </row>
    <row r="82" spans="1:16" x14ac:dyDescent="0.2">
      <c r="A82">
        <v>80</v>
      </c>
      <c r="C82">
        <f t="array" ref="C82">IF(MOD(A82,5)=0,SUM((进阶!$AH$73:$AH$92=INT(A82/5))*进阶!$AI$73:$AR$92),0)</f>
        <v>31460</v>
      </c>
      <c r="D82">
        <f t="shared" si="5"/>
        <v>180960</v>
      </c>
      <c r="E82">
        <f>VLOOKUP(INT(VLOOKUP($A82,圣盾!$G:$N,8,FALSE)/5)*5,圣盾!$T$3:$W$63,3,TRUE)</f>
        <v>187500</v>
      </c>
      <c r="F82">
        <f t="shared" si="5"/>
        <v>12187500</v>
      </c>
      <c r="G82">
        <f>VLOOKUP(货币汇总!A82,技能!$A$3:$U$102,9,FALSE)+VLOOKUP(货币汇总!A82,技能!$A$3:$U$102,12,FALSE)+VLOOKUP(货币汇总!A82,技能!$A$3:$U$102,15,FALSE)+VLOOKUP(货币汇总!A82,技能!$A$3:$U$102,18,FALSE)+VLOOKUP(货币汇总!A82,技能!$A$3:$U$102,21,FALSE)</f>
        <v>105000</v>
      </c>
      <c r="H82">
        <f t="shared" si="5"/>
        <v>3850000</v>
      </c>
      <c r="I82">
        <f>装备强化24!AV82</f>
        <v>15679500</v>
      </c>
      <c r="J82">
        <f t="shared" si="4"/>
        <v>31897960</v>
      </c>
      <c r="K82">
        <f>ROUND(VLOOKUP($A82,主线!$C:$G,5,TRUE)*总表!D82*参数!$C$12/主线!$AE$8,0)</f>
        <v>378413</v>
      </c>
      <c r="L82">
        <f>SUMIF(爬塔!B:B,货币汇总!A82,爬塔!F:F)</f>
        <v>180000</v>
      </c>
      <c r="M82">
        <f>VLOOKUP(A82,总表!A:D,3,FALSE)*VLOOKUP(货币汇总!A82,爬塔!B:G,6,TRUE)</f>
        <v>164450000</v>
      </c>
      <c r="N82">
        <f>银币本!E81</f>
        <v>163255</v>
      </c>
      <c r="O82">
        <f>SUM($K$3:N82)</f>
        <v>3483775153.3271027</v>
      </c>
      <c r="P82">
        <f t="shared" si="6"/>
        <v>109.21623681662096</v>
      </c>
    </row>
    <row r="83" spans="1:16" x14ac:dyDescent="0.2">
      <c r="A83">
        <v>81</v>
      </c>
      <c r="C83">
        <f t="array" ref="C83">IF(MOD(A83,5)=0,SUM((进阶!$AH$73:$AH$92=INT(A83/5))*进阶!$AI$73:$AR$92),0)</f>
        <v>0</v>
      </c>
      <c r="D83">
        <f t="shared" si="5"/>
        <v>180960</v>
      </c>
      <c r="E83">
        <f>VLOOKUP(INT(VLOOKUP($A83,圣盾!$G:$N,8,FALSE)/5)*5,圣盾!$T$3:$W$63,3,TRUE)</f>
        <v>187500</v>
      </c>
      <c r="F83">
        <f t="shared" si="5"/>
        <v>12375000</v>
      </c>
      <c r="G83">
        <f>VLOOKUP(货币汇总!A83,技能!$A$3:$U$102,9,FALSE)+VLOOKUP(货币汇总!A83,技能!$A$3:$U$102,12,FALSE)+VLOOKUP(货币汇总!A83,技能!$A$3:$U$102,15,FALSE)+VLOOKUP(货币汇总!A83,技能!$A$3:$U$102,18,FALSE)+VLOOKUP(货币汇总!A83,技能!$A$3:$U$102,21,FALSE)</f>
        <v>231000</v>
      </c>
      <c r="H83">
        <f t="shared" si="5"/>
        <v>4081000</v>
      </c>
      <c r="I83">
        <f>装备强化24!AV83</f>
        <v>15679500</v>
      </c>
      <c r="J83">
        <f t="shared" si="4"/>
        <v>32316460</v>
      </c>
      <c r="K83">
        <f>ROUND(VLOOKUP($A83,主线!$C:$G,5,TRUE)*总表!D83*参数!$C$12/主线!$AE$8,0)</f>
        <v>371737</v>
      </c>
      <c r="L83">
        <f>SUMIF(爬塔!B:B,货币汇总!A83,爬塔!F:F)</f>
        <v>0</v>
      </c>
      <c r="M83">
        <f>VLOOKUP(A83,总表!A:D,3,FALSE)*VLOOKUP(货币汇总!A83,爬塔!B:G,6,TRUE)</f>
        <v>175950000</v>
      </c>
      <c r="N83">
        <f>银币本!E82</f>
        <v>171313</v>
      </c>
      <c r="O83">
        <f>SUM($K$3:N83)</f>
        <v>3660268203.3271027</v>
      </c>
      <c r="P83">
        <f t="shared" si="6"/>
        <v>113.26327832092694</v>
      </c>
    </row>
    <row r="84" spans="1:16" x14ac:dyDescent="0.2">
      <c r="A84">
        <v>82</v>
      </c>
      <c r="C84">
        <f t="array" ref="C84">IF(MOD(A84,5)=0,SUM((进阶!$AH$73:$AH$92=INT(A84/5))*进阶!$AI$73:$AR$92),0)</f>
        <v>0</v>
      </c>
      <c r="D84">
        <f t="shared" si="5"/>
        <v>180960</v>
      </c>
      <c r="E84">
        <f>VLOOKUP(INT(VLOOKUP($A84,圣盾!$G:$N,8,FALSE)/5)*5,圣盾!$T$3:$W$63,3,TRUE)</f>
        <v>187500</v>
      </c>
      <c r="F84">
        <f t="shared" si="5"/>
        <v>12562500</v>
      </c>
      <c r="G84">
        <f>VLOOKUP(货币汇总!A84,技能!$A$3:$U$102,9,FALSE)+VLOOKUP(货币汇总!A84,技能!$A$3:$U$102,12,FALSE)+VLOOKUP(货币汇总!A84,技能!$A$3:$U$102,15,FALSE)+VLOOKUP(货币汇总!A84,技能!$A$3:$U$102,18,FALSE)+VLOOKUP(货币汇总!A84,技能!$A$3:$U$102,21,FALSE)</f>
        <v>115500</v>
      </c>
      <c r="H84">
        <f t="shared" si="5"/>
        <v>4196500</v>
      </c>
      <c r="I84">
        <f>装备强化24!AV84</f>
        <v>15679500</v>
      </c>
      <c r="J84">
        <f t="shared" si="4"/>
        <v>32619460</v>
      </c>
      <c r="K84">
        <f>ROUND(VLOOKUP($A84,主线!$C:$G,5,TRUE)*总表!D84*参数!$C$12/主线!$AE$8,0)</f>
        <v>388524</v>
      </c>
      <c r="L84">
        <f>SUMIF(爬塔!B:B,货币汇总!A84,爬塔!F:F)</f>
        <v>60000</v>
      </c>
      <c r="M84">
        <f>VLOOKUP(A84,总表!A:D,3,FALSE)*VLOOKUP(货币汇总!A84,爬塔!B:G,6,TRUE)</f>
        <v>184200000</v>
      </c>
      <c r="N84">
        <f>银币本!E83</f>
        <v>180059</v>
      </c>
      <c r="O84">
        <f>SUM($K$3:N84)</f>
        <v>3845096786.3271027</v>
      </c>
      <c r="P84">
        <f t="shared" si="6"/>
        <v>117.87738933529563</v>
      </c>
    </row>
    <row r="85" spans="1:16" x14ac:dyDescent="0.2">
      <c r="A85">
        <v>83</v>
      </c>
      <c r="C85">
        <f t="array" ref="C85">IF(MOD(A85,5)=0,SUM((进阶!$AH$73:$AH$92=INT(A85/5))*进阶!$AI$73:$AR$92),0)</f>
        <v>0</v>
      </c>
      <c r="D85">
        <f t="shared" si="5"/>
        <v>180960</v>
      </c>
      <c r="E85">
        <f>VLOOKUP(INT(VLOOKUP($A85,圣盾!$G:$N,8,FALSE)/5)*5,圣盾!$T$3:$W$63,3,TRUE)</f>
        <v>187500</v>
      </c>
      <c r="F85">
        <f t="shared" si="5"/>
        <v>12750000</v>
      </c>
      <c r="G85">
        <f>VLOOKUP(货币汇总!A85,技能!$A$3:$U$102,9,FALSE)+VLOOKUP(货币汇总!A85,技能!$A$3:$U$102,12,FALSE)+VLOOKUP(货币汇总!A85,技能!$A$3:$U$102,15,FALSE)+VLOOKUP(货币汇总!A85,技能!$A$3:$U$102,18,FALSE)+VLOOKUP(货币汇总!A85,技能!$A$3:$U$102,21,FALSE)</f>
        <v>115500</v>
      </c>
      <c r="H85">
        <f t="shared" si="5"/>
        <v>4312000</v>
      </c>
      <c r="I85">
        <f>装备强化24!AV85</f>
        <v>15679500</v>
      </c>
      <c r="J85">
        <f t="shared" si="4"/>
        <v>32922460</v>
      </c>
      <c r="K85">
        <f>ROUND(VLOOKUP($A85,主线!$C:$G,5,TRUE)*总表!D85*参数!$C$12/主线!$AE$8,0)</f>
        <v>405296</v>
      </c>
      <c r="L85">
        <f>SUMIF(爬塔!B:B,货币汇总!A85,爬塔!F:F)</f>
        <v>0</v>
      </c>
      <c r="M85">
        <f>VLOOKUP(A85,总表!A:D,3,FALSE)*VLOOKUP(货币汇总!A85,爬塔!B:G,6,TRUE)</f>
        <v>185400000</v>
      </c>
      <c r="N85">
        <f>银币本!E84</f>
        <v>188805</v>
      </c>
      <c r="O85">
        <f>SUM($K$3:N85)</f>
        <v>4031090887.3271027</v>
      </c>
      <c r="P85">
        <f t="shared" si="6"/>
        <v>122.44197084079083</v>
      </c>
    </row>
    <row r="86" spans="1:16" x14ac:dyDescent="0.2">
      <c r="A86">
        <v>84</v>
      </c>
      <c r="C86">
        <f t="array" ref="C86">IF(MOD(A86,5)=0,SUM((进阶!$AH$73:$AH$92=INT(A86/5))*进阶!$AI$73:$AR$92),0)</f>
        <v>0</v>
      </c>
      <c r="D86">
        <f t="shared" si="5"/>
        <v>180960</v>
      </c>
      <c r="E86">
        <f>VLOOKUP(INT(VLOOKUP($A86,圣盾!$G:$N,8,FALSE)/5)*5,圣盾!$T$3:$W$63,3,TRUE)</f>
        <v>187500</v>
      </c>
      <c r="F86">
        <f t="shared" si="5"/>
        <v>12937500</v>
      </c>
      <c r="G86">
        <f>VLOOKUP(货币汇总!A86,技能!$A$3:$U$102,9,FALSE)+VLOOKUP(货币汇总!A86,技能!$A$3:$U$102,12,FALSE)+VLOOKUP(货币汇总!A86,技能!$A$3:$U$102,15,FALSE)+VLOOKUP(货币汇总!A86,技能!$A$3:$U$102,18,FALSE)+VLOOKUP(货币汇总!A86,技能!$A$3:$U$102,21,FALSE)</f>
        <v>115500</v>
      </c>
      <c r="H86">
        <f t="shared" si="5"/>
        <v>4427500</v>
      </c>
      <c r="I86">
        <f>装备强化24!AV86</f>
        <v>15679500</v>
      </c>
      <c r="J86">
        <f t="shared" si="4"/>
        <v>33225460</v>
      </c>
      <c r="K86">
        <f>ROUND(VLOOKUP($A86,主线!$C:$G,5,TRUE)*总表!D86*参数!$C$12/主线!$AE$8,0)</f>
        <v>420500</v>
      </c>
      <c r="L86">
        <f>SUMIF(爬塔!B:B,货币汇总!A86,爬塔!F:F)</f>
        <v>0</v>
      </c>
      <c r="M86">
        <f>VLOOKUP(A86,总表!A:D,3,FALSE)*VLOOKUP(货币汇总!A86,爬塔!B:G,6,TRUE)</f>
        <v>187200000</v>
      </c>
      <c r="N86">
        <f>银币本!E85</f>
        <v>198238</v>
      </c>
      <c r="O86">
        <f>SUM($K$3:N86)</f>
        <v>4218909625.3271027</v>
      </c>
      <c r="P86">
        <f t="shared" si="6"/>
        <v>126.97821566133629</v>
      </c>
    </row>
    <row r="87" spans="1:16" x14ac:dyDescent="0.2">
      <c r="A87">
        <v>85</v>
      </c>
      <c r="C87">
        <f t="array" ref="C87">IF(MOD(A87,5)=0,SUM((进阶!$AH$73:$AH$92=INT(A87/5))*进阶!$AI$73:$AR$92),0)</f>
        <v>35620</v>
      </c>
      <c r="D87">
        <f t="shared" si="5"/>
        <v>216580</v>
      </c>
      <c r="E87">
        <f>VLOOKUP(INT(VLOOKUP($A87,圣盾!$G:$N,8,FALSE)/5)*5,圣盾!$T$3:$W$63,3,TRUE)</f>
        <v>187500</v>
      </c>
      <c r="F87">
        <f t="shared" si="5"/>
        <v>13125000</v>
      </c>
      <c r="G87">
        <f>VLOOKUP(货币汇总!A87,技能!$A$3:$U$102,9,FALSE)+VLOOKUP(货币汇总!A87,技能!$A$3:$U$102,12,FALSE)+VLOOKUP(货币汇总!A87,技能!$A$3:$U$102,15,FALSE)+VLOOKUP(货币汇总!A87,技能!$A$3:$U$102,18,FALSE)+VLOOKUP(货币汇总!A87,技能!$A$3:$U$102,21,FALSE)</f>
        <v>253000</v>
      </c>
      <c r="H87">
        <f t="shared" si="5"/>
        <v>4680500</v>
      </c>
      <c r="I87">
        <f>装备强化24!AV87</f>
        <v>15679500</v>
      </c>
      <c r="J87">
        <f t="shared" si="4"/>
        <v>33701580</v>
      </c>
      <c r="K87">
        <f>ROUND(VLOOKUP($A87,主线!$C:$G,5,TRUE)*总表!D87*参数!$C$12/主线!$AE$8,0)</f>
        <v>435411</v>
      </c>
      <c r="L87">
        <f>SUMIF(爬塔!B:B,货币汇总!A87,爬塔!F:F)</f>
        <v>0</v>
      </c>
      <c r="M87">
        <f>VLOOKUP(A87,总表!A:D,3,FALSE)*VLOOKUP(货币汇总!A87,爬塔!B:G,6,TRUE)</f>
        <v>189600000</v>
      </c>
      <c r="N87">
        <f>银币本!E86</f>
        <v>207671</v>
      </c>
      <c r="O87">
        <f>SUM($K$3:N87)</f>
        <v>4409152707.3271027</v>
      </c>
      <c r="P87">
        <f t="shared" si="6"/>
        <v>130.82925807416456</v>
      </c>
    </row>
    <row r="88" spans="1:16" x14ac:dyDescent="0.2">
      <c r="A88">
        <v>86</v>
      </c>
      <c r="C88">
        <f t="array" ref="C88">IF(MOD(A88,5)=0,SUM((进阶!$AH$73:$AH$92=INT(A88/5))*进阶!$AI$73:$AR$92),0)</f>
        <v>0</v>
      </c>
      <c r="D88">
        <f t="shared" si="5"/>
        <v>216580</v>
      </c>
      <c r="E88">
        <f>VLOOKUP(INT(VLOOKUP($A88,圣盾!$G:$N,8,FALSE)/5)*5,圣盾!$T$3:$W$63,3,TRUE)</f>
        <v>187500</v>
      </c>
      <c r="F88">
        <f t="shared" si="5"/>
        <v>13312500</v>
      </c>
      <c r="G88">
        <f>VLOOKUP(货币汇总!A88,技能!$A$3:$U$102,9,FALSE)+VLOOKUP(货币汇总!A88,技能!$A$3:$U$102,12,FALSE)+VLOOKUP(货币汇总!A88,技能!$A$3:$U$102,15,FALSE)+VLOOKUP(货币汇总!A88,技能!$A$3:$U$102,18,FALSE)+VLOOKUP(货币汇总!A88,技能!$A$3:$U$102,21,FALSE)</f>
        <v>126500</v>
      </c>
      <c r="H88">
        <f t="shared" si="5"/>
        <v>4807000</v>
      </c>
      <c r="I88">
        <f>装备强化24!AV88</f>
        <v>15679500</v>
      </c>
      <c r="J88">
        <f t="shared" si="4"/>
        <v>34015580</v>
      </c>
      <c r="K88">
        <f>ROUND(VLOOKUP($A88,主线!$C:$G,5,TRUE)*总表!D88*参数!$C$12/主线!$AE$8,0)</f>
        <v>448548</v>
      </c>
      <c r="L88">
        <f>SUMIF(爬塔!B:B,货币汇总!A88,爬塔!F:F)</f>
        <v>0</v>
      </c>
      <c r="M88">
        <f>VLOOKUP(A88,总表!A:D,3,FALSE)*VLOOKUP(货币汇总!A88,爬塔!B:G,6,TRUE)</f>
        <v>192600000</v>
      </c>
      <c r="N88">
        <f>银币本!E87</f>
        <v>217791</v>
      </c>
      <c r="O88">
        <f>SUM($K$3:N88)</f>
        <v>4602419046.3271027</v>
      </c>
      <c r="P88">
        <f t="shared" si="6"/>
        <v>135.30326533685749</v>
      </c>
    </row>
    <row r="89" spans="1:16" x14ac:dyDescent="0.2">
      <c r="A89">
        <v>87</v>
      </c>
      <c r="C89">
        <f t="array" ref="C89">IF(MOD(A89,5)=0,SUM((进阶!$AH$73:$AH$92=INT(A89/5))*进阶!$AI$73:$AR$92),0)</f>
        <v>0</v>
      </c>
      <c r="D89">
        <f t="shared" si="5"/>
        <v>216580</v>
      </c>
      <c r="E89">
        <f>VLOOKUP(INT(VLOOKUP($A89,圣盾!$G:$N,8,FALSE)/5)*5,圣盾!$T$3:$W$63,3,TRUE)</f>
        <v>187500</v>
      </c>
      <c r="F89">
        <f t="shared" si="5"/>
        <v>13500000</v>
      </c>
      <c r="G89">
        <f>VLOOKUP(货币汇总!A89,技能!$A$3:$U$102,9,FALSE)+VLOOKUP(货币汇总!A89,技能!$A$3:$U$102,12,FALSE)+VLOOKUP(货币汇总!A89,技能!$A$3:$U$102,15,FALSE)+VLOOKUP(货币汇总!A89,技能!$A$3:$U$102,18,FALSE)+VLOOKUP(货币汇总!A89,技能!$A$3:$U$102,21,FALSE)</f>
        <v>126500</v>
      </c>
      <c r="H89">
        <f t="shared" si="5"/>
        <v>4933500</v>
      </c>
      <c r="I89">
        <f>装备强化24!AV89</f>
        <v>15679500</v>
      </c>
      <c r="J89">
        <f t="shared" si="4"/>
        <v>34329580</v>
      </c>
      <c r="K89">
        <f>ROUND(VLOOKUP($A89,主线!$C:$G,5,TRUE)*总表!D89*参数!$C$12/主线!$AE$8,0)</f>
        <v>461199</v>
      </c>
      <c r="L89">
        <f>SUMIF(爬塔!B:B,货币汇总!A89,爬塔!F:F)</f>
        <v>0</v>
      </c>
      <c r="M89">
        <f>VLOOKUP(A89,总表!A:D,3,FALSE)*VLOOKUP(货币汇总!A89,爬塔!B:G,6,TRUE)</f>
        <v>196200000</v>
      </c>
      <c r="N89">
        <f>银币本!E88</f>
        <v>227911</v>
      </c>
      <c r="O89">
        <f>SUM($K$3:N89)</f>
        <v>4799308156.3271027</v>
      </c>
      <c r="P89">
        <f t="shared" si="6"/>
        <v>139.80095755110031</v>
      </c>
    </row>
    <row r="90" spans="1:16" x14ac:dyDescent="0.2">
      <c r="A90">
        <v>88</v>
      </c>
      <c r="C90">
        <f t="array" ref="C90">IF(MOD(A90,5)=0,SUM((进阶!$AH$73:$AH$92=INT(A90/5))*进阶!$AI$73:$AR$92),0)</f>
        <v>0</v>
      </c>
      <c r="D90">
        <f t="shared" si="5"/>
        <v>216580</v>
      </c>
      <c r="E90">
        <f>VLOOKUP(INT(VLOOKUP($A90,圣盾!$G:$N,8,FALSE)/5)*5,圣盾!$T$3:$W$63,3,TRUE)</f>
        <v>187500</v>
      </c>
      <c r="F90">
        <f t="shared" si="5"/>
        <v>13687500</v>
      </c>
      <c r="G90">
        <f>VLOOKUP(货币汇总!A90,技能!$A$3:$U$102,9,FALSE)+VLOOKUP(货币汇总!A90,技能!$A$3:$U$102,12,FALSE)+VLOOKUP(货币汇总!A90,技能!$A$3:$U$102,15,FALSE)+VLOOKUP(货币汇总!A90,技能!$A$3:$U$102,18,FALSE)+VLOOKUP(货币汇总!A90,技能!$A$3:$U$102,21,FALSE)</f>
        <v>126500</v>
      </c>
      <c r="H90">
        <f t="shared" si="5"/>
        <v>5060000</v>
      </c>
      <c r="I90">
        <f>装备强化24!AV90</f>
        <v>15679500</v>
      </c>
      <c r="J90">
        <f t="shared" si="4"/>
        <v>34643580</v>
      </c>
      <c r="K90">
        <f>ROUND(VLOOKUP($A90,主线!$C:$G,5,TRUE)*总表!D90*参数!$C$12/主线!$AE$8,0)</f>
        <v>471977</v>
      </c>
      <c r="L90">
        <f>SUMIF(爬塔!B:B,货币汇总!A90,爬塔!F:F)</f>
        <v>0</v>
      </c>
      <c r="M90">
        <f>VLOOKUP(A90,总表!A:D,3,FALSE)*VLOOKUP(货币汇总!A90,爬塔!B:G,6,TRUE)</f>
        <v>200400000</v>
      </c>
      <c r="N90">
        <f>银币本!E89</f>
        <v>238719</v>
      </c>
      <c r="O90">
        <f>SUM($K$3:N90)</f>
        <v>5000418852.3271027</v>
      </c>
      <c r="P90">
        <f t="shared" si="6"/>
        <v>144.3389757157633</v>
      </c>
    </row>
    <row r="91" spans="1:16" x14ac:dyDescent="0.2">
      <c r="A91">
        <v>89</v>
      </c>
      <c r="C91">
        <f t="array" ref="C91">IF(MOD(A91,5)=0,SUM((进阶!$AH$73:$AH$92=INT(A91/5))*进阶!$AI$73:$AR$92),0)</f>
        <v>0</v>
      </c>
      <c r="D91">
        <f t="shared" si="5"/>
        <v>216580</v>
      </c>
      <c r="E91">
        <f>VLOOKUP(INT(VLOOKUP($A91,圣盾!$G:$N,8,FALSE)/5)*5,圣盾!$T$3:$W$63,3,TRUE)</f>
        <v>187500</v>
      </c>
      <c r="F91">
        <f t="shared" si="5"/>
        <v>13875000</v>
      </c>
      <c r="G91">
        <f>VLOOKUP(货币汇总!A91,技能!$A$3:$U$102,9,FALSE)+VLOOKUP(货币汇总!A91,技能!$A$3:$U$102,12,FALSE)+VLOOKUP(货币汇总!A91,技能!$A$3:$U$102,15,FALSE)+VLOOKUP(货币汇总!A91,技能!$A$3:$U$102,18,FALSE)+VLOOKUP(货币汇总!A91,技能!$A$3:$U$102,21,FALSE)</f>
        <v>276000</v>
      </c>
      <c r="H91">
        <f t="shared" si="5"/>
        <v>5336000</v>
      </c>
      <c r="I91">
        <f>装备强化24!AV91</f>
        <v>15679500</v>
      </c>
      <c r="J91">
        <f t="shared" si="4"/>
        <v>35107080</v>
      </c>
      <c r="K91">
        <f>ROUND(VLOOKUP($A91,主线!$C:$G,5,TRUE)*总表!D91*参数!$C$12/主线!$AE$8,0)</f>
        <v>482172</v>
      </c>
      <c r="L91">
        <f>SUMIF(爬塔!B:B,货币汇总!A91,爬塔!F:F)</f>
        <v>0</v>
      </c>
      <c r="M91">
        <f>VLOOKUP(A91,总表!A:D,3,FALSE)*VLOOKUP(货币汇总!A91,爬塔!B:G,6,TRUE)</f>
        <v>205200000</v>
      </c>
      <c r="N91">
        <f>银币本!E90</f>
        <v>249527</v>
      </c>
      <c r="O91">
        <f>SUM($K$3:N91)</f>
        <v>5206350551.3271027</v>
      </c>
      <c r="P91">
        <f t="shared" si="6"/>
        <v>148.29916220110309</v>
      </c>
    </row>
    <row r="92" spans="1:16" x14ac:dyDescent="0.2">
      <c r="A92">
        <v>90</v>
      </c>
      <c r="C92">
        <f t="array" ref="C92">IF(MOD(A92,5)=0,SUM((进阶!$AH$73:$AH$92=INT(A92/5))*进阶!$AI$73:$AR$92),0)</f>
        <v>40040</v>
      </c>
      <c r="D92">
        <f t="shared" si="5"/>
        <v>256620</v>
      </c>
      <c r="E92">
        <f>VLOOKUP(INT(VLOOKUP($A92,圣盾!$G:$N,8,FALSE)/5)*5,圣盾!$T$3:$W$63,3,TRUE)</f>
        <v>187500</v>
      </c>
      <c r="F92">
        <f t="shared" si="5"/>
        <v>14062500</v>
      </c>
      <c r="G92">
        <f>VLOOKUP(货币汇总!A92,技能!$A$3:$U$102,9,FALSE)+VLOOKUP(货币汇总!A92,技能!$A$3:$U$102,12,FALSE)+VLOOKUP(货币汇总!A92,技能!$A$3:$U$102,15,FALSE)+VLOOKUP(货币汇总!A92,技能!$A$3:$U$102,18,FALSE)+VLOOKUP(货币汇总!A92,技能!$A$3:$U$102,21,FALSE)</f>
        <v>138000</v>
      </c>
      <c r="H92">
        <f t="shared" si="5"/>
        <v>5474000</v>
      </c>
      <c r="I92">
        <f>装备强化24!AV92</f>
        <v>15679500</v>
      </c>
      <c r="J92">
        <f t="shared" si="4"/>
        <v>35472620</v>
      </c>
      <c r="K92">
        <f>ROUND(VLOOKUP($A92,主线!$C:$G,5,TRUE)*总表!D92*参数!$C$12/主线!$AE$8,0)</f>
        <v>490500</v>
      </c>
      <c r="L92">
        <f>SUMIF(爬塔!B:B,货币汇总!A92,爬塔!F:F)</f>
        <v>0</v>
      </c>
      <c r="M92">
        <f>VLOOKUP(A92,总表!A:D,3,FALSE)*VLOOKUP(货币汇总!A92,爬塔!B:G,6,TRUE)</f>
        <v>210600000</v>
      </c>
      <c r="N92">
        <f>银币本!E91</f>
        <v>261022</v>
      </c>
      <c r="O92">
        <f>SUM($K$3:N92)</f>
        <v>5417702073.3271027</v>
      </c>
      <c r="P92">
        <f t="shared" si="6"/>
        <v>152.7291210327036</v>
      </c>
    </row>
    <row r="93" spans="1:16" x14ac:dyDescent="0.2">
      <c r="A93">
        <v>91</v>
      </c>
      <c r="C93">
        <f t="array" ref="C93">IF(MOD(A93,5)=0,SUM((进阶!$AH$73:$AH$92=INT(A93/5))*进阶!$AI$73:$AR$92),0)</f>
        <v>0</v>
      </c>
      <c r="D93">
        <f t="shared" si="5"/>
        <v>256620</v>
      </c>
      <c r="E93">
        <f>VLOOKUP(INT(VLOOKUP($A93,圣盾!$G:$N,8,FALSE)/5)*5,圣盾!$T$3:$W$63,3,TRUE)</f>
        <v>187500</v>
      </c>
      <c r="F93">
        <f t="shared" si="5"/>
        <v>14250000</v>
      </c>
      <c r="G93">
        <f>VLOOKUP(货币汇总!A93,技能!$A$3:$U$102,9,FALSE)+VLOOKUP(货币汇总!A93,技能!$A$3:$U$102,12,FALSE)+VLOOKUP(货币汇总!A93,技能!$A$3:$U$102,15,FALSE)+VLOOKUP(货币汇总!A93,技能!$A$3:$U$102,18,FALSE)+VLOOKUP(货币汇总!A93,技能!$A$3:$U$102,21,FALSE)</f>
        <v>138000</v>
      </c>
      <c r="H93">
        <f t="shared" si="5"/>
        <v>5612000</v>
      </c>
      <c r="I93">
        <f>装备强化24!AV93</f>
        <v>15679500</v>
      </c>
      <c r="J93">
        <f t="shared" si="4"/>
        <v>35798120</v>
      </c>
      <c r="K93">
        <f>ROUND(VLOOKUP($A93,主线!$C:$G,5,TRUE)*总表!D93*参数!$C$12/主线!$AE$8,0)</f>
        <v>482495</v>
      </c>
      <c r="L93">
        <f>SUMIF(爬塔!B:B,货币汇总!A93,爬塔!F:F)</f>
        <v>0</v>
      </c>
      <c r="M93">
        <f>VLOOKUP(A93,总表!A:D,3,FALSE)*VLOOKUP(货币汇总!A93,爬塔!B:G,6,TRUE)</f>
        <v>223800000</v>
      </c>
      <c r="N93">
        <f>银币本!E92</f>
        <v>272517</v>
      </c>
      <c r="O93">
        <f>SUM($K$3:N93)</f>
        <v>5642257085.3271027</v>
      </c>
      <c r="P93">
        <f t="shared" si="6"/>
        <v>157.61322341304802</v>
      </c>
    </row>
    <row r="94" spans="1:16" x14ac:dyDescent="0.2">
      <c r="A94">
        <v>92</v>
      </c>
      <c r="C94">
        <f t="array" ref="C94">IF(MOD(A94,5)=0,SUM((进阶!$AH$73:$AH$92=INT(A94/5))*进阶!$AI$73:$AR$92),0)</f>
        <v>0</v>
      </c>
      <c r="D94">
        <f t="shared" si="5"/>
        <v>256620</v>
      </c>
      <c r="E94">
        <f>VLOOKUP(INT(VLOOKUP($A94,圣盾!$G:$N,8,FALSE)/5)*5,圣盾!$T$3:$W$63,3,TRUE)</f>
        <v>187500</v>
      </c>
      <c r="F94">
        <f t="shared" si="5"/>
        <v>14437500</v>
      </c>
      <c r="G94">
        <f>VLOOKUP(货币汇总!A94,技能!$A$3:$U$102,9,FALSE)+VLOOKUP(货币汇总!A94,技能!$A$3:$U$102,12,FALSE)+VLOOKUP(货币汇总!A94,技能!$A$3:$U$102,15,FALSE)+VLOOKUP(货币汇总!A94,技能!$A$3:$U$102,18,FALSE)+VLOOKUP(货币汇总!A94,技能!$A$3:$U$102,21,FALSE)</f>
        <v>138000</v>
      </c>
      <c r="H94">
        <f t="shared" si="5"/>
        <v>5750000</v>
      </c>
      <c r="I94">
        <f>装备强化24!AV94</f>
        <v>15679500</v>
      </c>
      <c r="J94">
        <f t="shared" si="4"/>
        <v>36123620</v>
      </c>
      <c r="K94">
        <f>ROUND(VLOOKUP($A94,主线!$C:$G,5,TRUE)*总表!D94*参数!$C$12/主线!$AE$8,0)</f>
        <v>501941</v>
      </c>
      <c r="L94">
        <f>SUMIF(爬塔!B:B,货币汇总!A94,爬塔!F:F)</f>
        <v>0</v>
      </c>
      <c r="M94">
        <f>VLOOKUP(A94,总表!A:D,3,FALSE)*VLOOKUP(货币汇总!A94,爬塔!B:G,6,TRUE)</f>
        <v>224460000</v>
      </c>
      <c r="N94">
        <f>银币本!E93</f>
        <v>284872</v>
      </c>
      <c r="O94">
        <f>SUM($K$3:N94)</f>
        <v>5867503898.3271027</v>
      </c>
      <c r="P94">
        <f t="shared" si="6"/>
        <v>162.4284581203961</v>
      </c>
    </row>
    <row r="95" spans="1:16" x14ac:dyDescent="0.2">
      <c r="A95">
        <v>93</v>
      </c>
      <c r="C95">
        <f t="array" ref="C95">IF(MOD(A95,5)=0,SUM((进阶!$AH$73:$AH$92=INT(A95/5))*进阶!$AI$73:$AR$92),0)</f>
        <v>0</v>
      </c>
      <c r="D95">
        <f t="shared" si="5"/>
        <v>256620</v>
      </c>
      <c r="E95">
        <f>VLOOKUP(INT(VLOOKUP($A95,圣盾!$G:$N,8,FALSE)/5)*5,圣盾!$T$3:$W$63,3,TRUE)</f>
        <v>187500</v>
      </c>
      <c r="F95">
        <f t="shared" si="5"/>
        <v>14625000</v>
      </c>
      <c r="G95">
        <f>VLOOKUP(货币汇总!A95,技能!$A$3:$U$102,9,FALSE)+VLOOKUP(货币汇总!A95,技能!$A$3:$U$102,12,FALSE)+VLOOKUP(货币汇总!A95,技能!$A$3:$U$102,15,FALSE)+VLOOKUP(货币汇总!A95,技能!$A$3:$U$102,18,FALSE)+VLOOKUP(货币汇总!A95,技能!$A$3:$U$102,21,FALSE)</f>
        <v>300000</v>
      </c>
      <c r="H95">
        <f t="shared" si="5"/>
        <v>6050000</v>
      </c>
      <c r="I95">
        <f>装备强化24!AV95</f>
        <v>15679500</v>
      </c>
      <c r="J95">
        <f t="shared" si="4"/>
        <v>36611120</v>
      </c>
      <c r="K95">
        <f>ROUND(VLOOKUP($A95,主线!$C:$G,5,TRUE)*总表!D95*参数!$C$12/主线!$AE$8,0)</f>
        <v>521192</v>
      </c>
      <c r="L95">
        <f>SUMIF(爬塔!B:B,货币汇总!A95,爬塔!F:F)</f>
        <v>0</v>
      </c>
      <c r="M95">
        <f>VLOOKUP(A95,总表!A:D,3,FALSE)*VLOOKUP(货币汇总!A95,爬塔!B:G,6,TRUE)</f>
        <v>225780000</v>
      </c>
      <c r="N95">
        <f>银币本!E94</f>
        <v>297227</v>
      </c>
      <c r="O95">
        <f>SUM($K$3:N95)</f>
        <v>6094102317.3271027</v>
      </c>
      <c r="P95">
        <f t="shared" si="6"/>
        <v>166.45495459650246</v>
      </c>
    </row>
    <row r="96" spans="1:16" x14ac:dyDescent="0.2">
      <c r="A96">
        <v>94</v>
      </c>
      <c r="C96">
        <f t="array" ref="C96">IF(MOD(A96,5)=0,SUM((进阶!$AH$73:$AH$92=INT(A96/5))*进阶!$AI$73:$AR$92),0)</f>
        <v>0</v>
      </c>
      <c r="D96">
        <f t="shared" si="5"/>
        <v>256620</v>
      </c>
      <c r="E96">
        <f>VLOOKUP(INT(VLOOKUP($A96,圣盾!$G:$N,8,FALSE)/5)*5,圣盾!$T$3:$W$63,3,TRUE)</f>
        <v>187500</v>
      </c>
      <c r="F96">
        <f t="shared" si="5"/>
        <v>14812500</v>
      </c>
      <c r="G96">
        <f>VLOOKUP(货币汇总!A96,技能!$A$3:$U$102,9,FALSE)+VLOOKUP(货币汇总!A96,技能!$A$3:$U$102,12,FALSE)+VLOOKUP(货币汇总!A96,技能!$A$3:$U$102,15,FALSE)+VLOOKUP(货币汇总!A96,技能!$A$3:$U$102,18,FALSE)+VLOOKUP(货币汇总!A96,技能!$A$3:$U$102,21,FALSE)</f>
        <v>150000</v>
      </c>
      <c r="H96">
        <f t="shared" si="5"/>
        <v>6200000</v>
      </c>
      <c r="I96">
        <f>装备强化24!AV96</f>
        <v>15679500</v>
      </c>
      <c r="J96">
        <f t="shared" si="4"/>
        <v>36948620</v>
      </c>
      <c r="K96">
        <f>ROUND(VLOOKUP($A96,主线!$C:$G,5,TRUE)*总表!D96*参数!$C$12/主线!$AE$8,0)</f>
        <v>538653</v>
      </c>
      <c r="L96">
        <f>SUMIF(爬塔!B:B,货币汇总!A96,爬塔!F:F)</f>
        <v>0</v>
      </c>
      <c r="M96">
        <f>VLOOKUP(A96,总表!A:D,3,FALSE)*VLOOKUP(货币汇总!A96,爬塔!B:G,6,TRUE)</f>
        <v>227760000</v>
      </c>
      <c r="N96">
        <f>银币本!E95</f>
        <v>310441</v>
      </c>
      <c r="O96">
        <f>SUM($K$3:N96)</f>
        <v>6322711411.3271027</v>
      </c>
      <c r="P96">
        <f t="shared" si="6"/>
        <v>171.12172014346146</v>
      </c>
    </row>
    <row r="97" spans="1:16" x14ac:dyDescent="0.2">
      <c r="A97">
        <v>95</v>
      </c>
      <c r="C97">
        <f t="array" ref="C97">IF(MOD(A97,5)=0,SUM((进阶!$AH$73:$AH$92=INT(A97/5))*进阶!$AI$73:$AR$92),0)</f>
        <v>44720</v>
      </c>
      <c r="D97">
        <f t="shared" si="5"/>
        <v>301340</v>
      </c>
      <c r="E97">
        <f>VLOOKUP(INT(VLOOKUP($A97,圣盾!$G:$N,8,FALSE)/5)*5,圣盾!$T$3:$W$63,3,TRUE)</f>
        <v>187500</v>
      </c>
      <c r="F97">
        <f t="shared" si="5"/>
        <v>15000000</v>
      </c>
      <c r="G97">
        <f>VLOOKUP(货币汇总!A97,技能!$A$3:$U$102,9,FALSE)+VLOOKUP(货币汇总!A97,技能!$A$3:$U$102,12,FALSE)+VLOOKUP(货币汇总!A97,技能!$A$3:$U$102,15,FALSE)+VLOOKUP(货币汇总!A97,技能!$A$3:$U$102,18,FALSE)+VLOOKUP(货币汇总!A97,技能!$A$3:$U$102,21,FALSE)</f>
        <v>150000</v>
      </c>
      <c r="H97">
        <f t="shared" si="5"/>
        <v>6350000</v>
      </c>
      <c r="I97">
        <f>装备强化24!AV97</f>
        <v>15679500</v>
      </c>
      <c r="J97">
        <f t="shared" si="4"/>
        <v>37330840</v>
      </c>
      <c r="K97">
        <f>ROUND(VLOOKUP($A97,主线!$C:$G,5,TRUE)*总表!D97*参数!$C$12/主线!$AE$8,0)</f>
        <v>555635</v>
      </c>
      <c r="L97">
        <f>SUMIF(爬塔!B:B,货币汇总!A97,爬塔!F:F)</f>
        <v>0</v>
      </c>
      <c r="M97">
        <f>VLOOKUP(A97,总表!A:D,3,FALSE)*VLOOKUP(货币汇总!A97,爬塔!B:G,6,TRUE)</f>
        <v>230400000</v>
      </c>
      <c r="N97">
        <f>银币本!E96</f>
        <v>323655</v>
      </c>
      <c r="O97">
        <f>SUM($K$3:N97)</f>
        <v>6553990701.3271027</v>
      </c>
      <c r="P97">
        <f t="shared" si="6"/>
        <v>175.56504759408315</v>
      </c>
    </row>
    <row r="98" spans="1:16" x14ac:dyDescent="0.2">
      <c r="A98">
        <v>96</v>
      </c>
      <c r="C98">
        <f t="array" ref="C98">IF(MOD(A98,5)=0,SUM((进阶!$AH$73:$AH$92=INT(A98/5))*进阶!$AI$73:$AR$92),0)</f>
        <v>0</v>
      </c>
      <c r="D98">
        <f t="shared" si="5"/>
        <v>301340</v>
      </c>
      <c r="E98">
        <f>VLOOKUP(INT(VLOOKUP($A98,圣盾!$G:$N,8,FALSE)/5)*5,圣盾!$T$3:$W$63,3,TRUE)</f>
        <v>187500</v>
      </c>
      <c r="F98">
        <f t="shared" si="5"/>
        <v>15187500</v>
      </c>
      <c r="G98">
        <f>VLOOKUP(货币汇总!A98,技能!$A$3:$U$102,9,FALSE)+VLOOKUP(货币汇总!A98,技能!$A$3:$U$102,12,FALSE)+VLOOKUP(货币汇总!A98,技能!$A$3:$U$102,15,FALSE)+VLOOKUP(货币汇总!A98,技能!$A$3:$U$102,18,FALSE)+VLOOKUP(货币汇总!A98,技能!$A$3:$U$102,21,FALSE)</f>
        <v>150000</v>
      </c>
      <c r="H98">
        <f t="shared" si="5"/>
        <v>6500000</v>
      </c>
      <c r="I98">
        <f>装备强化24!AV98</f>
        <v>15679500</v>
      </c>
      <c r="J98">
        <f t="shared" si="4"/>
        <v>37668340</v>
      </c>
      <c r="K98">
        <f>ROUND(VLOOKUP($A98,主线!$C:$G,5,TRUE)*总表!D98*参数!$C$12/主线!$AE$8,0)</f>
        <v>570616</v>
      </c>
      <c r="L98">
        <f>SUMIF(爬塔!B:B,货币汇总!A98,爬塔!F:F)</f>
        <v>0</v>
      </c>
      <c r="M98">
        <f>VLOOKUP(A98,总表!A:D,3,FALSE)*VLOOKUP(货币汇总!A98,爬塔!B:G,6,TRUE)</f>
        <v>233700000</v>
      </c>
      <c r="N98">
        <f>银币本!E97</f>
        <v>337728</v>
      </c>
      <c r="O98">
        <f>SUM($K$3:N98)</f>
        <v>6788599045.3271027</v>
      </c>
      <c r="P98">
        <f t="shared" si="6"/>
        <v>180.22028699239473</v>
      </c>
    </row>
    <row r="99" spans="1:16" x14ac:dyDescent="0.2">
      <c r="A99">
        <v>97</v>
      </c>
      <c r="C99">
        <f t="array" ref="C99">IF(MOD(A99,5)=0,SUM((进阶!$AH$73:$AH$92=INT(A99/5))*进阶!$AI$73:$AR$92),0)</f>
        <v>0</v>
      </c>
      <c r="D99">
        <f t="shared" si="5"/>
        <v>301340</v>
      </c>
      <c r="E99">
        <f>VLOOKUP(INT(VLOOKUP($A99,圣盾!$G:$N,8,FALSE)/5)*5,圣盾!$T$3:$W$63,3,TRUE)</f>
        <v>187500</v>
      </c>
      <c r="F99">
        <f t="shared" si="5"/>
        <v>15375000</v>
      </c>
      <c r="G99">
        <f>VLOOKUP(货币汇总!A99,技能!$A$3:$U$102,9,FALSE)+VLOOKUP(货币汇总!A99,技能!$A$3:$U$102,12,FALSE)+VLOOKUP(货币汇总!A99,技能!$A$3:$U$102,15,FALSE)+VLOOKUP(货币汇总!A99,技能!$A$3:$U$102,18,FALSE)+VLOOKUP(货币汇总!A99,技能!$A$3:$U$102,21,FALSE)</f>
        <v>325000</v>
      </c>
      <c r="H99">
        <f t="shared" si="5"/>
        <v>6825000</v>
      </c>
      <c r="I99">
        <f>装备强化24!AV99</f>
        <v>15679500</v>
      </c>
      <c r="J99">
        <f t="shared" si="4"/>
        <v>38180840</v>
      </c>
      <c r="K99">
        <f>ROUND(VLOOKUP($A99,主线!$C:$G,5,TRUE)*总表!D99*参数!$C$12/主线!$AE$8,0)</f>
        <v>584926</v>
      </c>
      <c r="L99">
        <f>SUMIF(爬塔!B:B,货币汇总!A99,爬塔!F:F)</f>
        <v>0</v>
      </c>
      <c r="M99">
        <f>VLOOKUP(A99,总表!A:D,3,FALSE)*VLOOKUP(货币汇总!A99,爬塔!B:G,6,TRUE)</f>
        <v>237660000</v>
      </c>
      <c r="N99">
        <f>银币本!E98</f>
        <v>351801</v>
      </c>
      <c r="O99">
        <f>SUM($K$3:N99)</f>
        <v>7027195772.3271027</v>
      </c>
      <c r="P99">
        <f t="shared" si="6"/>
        <v>184.0503187548284</v>
      </c>
    </row>
    <row r="100" spans="1:16" x14ac:dyDescent="0.2">
      <c r="A100">
        <v>98</v>
      </c>
      <c r="C100">
        <f t="array" ref="C100">IF(MOD(A100,5)=0,SUM((进阶!$AH$73:$AH$92=INT(A100/5))*进阶!$AI$73:$AR$92),0)</f>
        <v>0</v>
      </c>
      <c r="D100">
        <f t="shared" si="5"/>
        <v>301340</v>
      </c>
      <c r="E100">
        <f>VLOOKUP(INT(VLOOKUP($A100,圣盾!$G:$N,8,FALSE)/5)*5,圣盾!$T$3:$W$63,3,TRUE)</f>
        <v>187500</v>
      </c>
      <c r="F100">
        <f t="shared" si="5"/>
        <v>15562500</v>
      </c>
      <c r="G100">
        <f>VLOOKUP(货币汇总!A100,技能!$A$3:$U$102,9,FALSE)+VLOOKUP(货币汇总!A100,技能!$A$3:$U$102,12,FALSE)+VLOOKUP(货币汇总!A100,技能!$A$3:$U$102,15,FALSE)+VLOOKUP(货币汇总!A100,技能!$A$3:$U$102,18,FALSE)+VLOOKUP(货币汇总!A100,技能!$A$3:$U$102,21,FALSE)</f>
        <v>162500</v>
      </c>
      <c r="H100">
        <f t="shared" si="5"/>
        <v>6987500</v>
      </c>
      <c r="I100">
        <f>装备强化24!AV100</f>
        <v>15679500</v>
      </c>
      <c r="J100">
        <f t="shared" si="4"/>
        <v>38530840</v>
      </c>
      <c r="K100">
        <f>ROUND(VLOOKUP($A100,主线!$C:$G,5,TRUE)*总表!D100*参数!$C$12/主线!$AE$8,0)</f>
        <v>597135</v>
      </c>
      <c r="L100">
        <f>SUMIF(爬塔!B:B,货币汇总!A100,爬塔!F:F)</f>
        <v>0</v>
      </c>
      <c r="M100">
        <f>VLOOKUP(A100,总表!A:D,3,FALSE)*VLOOKUP(货币汇总!A100,爬塔!B:G,6,TRUE)</f>
        <v>242280000</v>
      </c>
      <c r="N100">
        <f>银币本!E99</f>
        <v>366733</v>
      </c>
      <c r="O100">
        <f>SUM($K$3:N100)</f>
        <v>7270439640.3271027</v>
      </c>
      <c r="P100">
        <f t="shared" si="6"/>
        <v>188.69143886629783</v>
      </c>
    </row>
    <row r="101" spans="1:16" x14ac:dyDescent="0.2">
      <c r="A101">
        <v>99</v>
      </c>
      <c r="C101">
        <f t="array" ref="C101">IF(MOD(A101,5)=0,SUM((进阶!$AH$73:$AH$92=INT(A101/5))*进阶!$AI$73:$AR$92),0)</f>
        <v>0</v>
      </c>
      <c r="D101">
        <f t="shared" si="5"/>
        <v>301340</v>
      </c>
      <c r="E101">
        <f>VLOOKUP(INT(VLOOKUP($A101,圣盾!$G:$N,8,FALSE)/5)*5,圣盾!$T$3:$W$63,3,TRUE)</f>
        <v>187500</v>
      </c>
      <c r="F101">
        <f t="shared" si="5"/>
        <v>15750000</v>
      </c>
      <c r="G101">
        <f>VLOOKUP(货币汇总!A101,技能!$A$3:$U$102,9,FALSE)+VLOOKUP(货币汇总!A101,技能!$A$3:$U$102,12,FALSE)+VLOOKUP(货币汇总!A101,技能!$A$3:$U$102,15,FALSE)+VLOOKUP(货币汇总!A101,技能!$A$3:$U$102,18,FALSE)+VLOOKUP(货币汇总!A101,技能!$A$3:$U$102,21,FALSE)</f>
        <v>162500</v>
      </c>
      <c r="H101">
        <f t="shared" si="5"/>
        <v>7150000</v>
      </c>
      <c r="I101">
        <f>装备强化24!AV101</f>
        <v>15679500</v>
      </c>
      <c r="J101">
        <f t="shared" si="4"/>
        <v>38880840</v>
      </c>
      <c r="K101">
        <f>ROUND(VLOOKUP($A101,主线!$C:$G,5,TRUE)*总表!D101*参数!$C$12/主线!$AE$8,0)</f>
        <v>608580</v>
      </c>
      <c r="L101">
        <f>SUMIF(爬塔!B:B,货币汇总!A101,爬塔!F:F)</f>
        <v>0</v>
      </c>
      <c r="M101">
        <f>VLOOKUP(A101,总表!A:D,3,FALSE)*VLOOKUP(货币汇总!A101,爬塔!B:G,6,TRUE)</f>
        <v>247560000</v>
      </c>
      <c r="N101">
        <f>银币本!E100</f>
        <v>381665</v>
      </c>
      <c r="O101">
        <f>SUM($K$3:N101)</f>
        <v>7518989885.3271027</v>
      </c>
      <c r="P101">
        <f t="shared" ref="P101:P102" si="7">O101/J101</f>
        <v>193.38547946307494</v>
      </c>
    </row>
    <row r="102" spans="1:16" x14ac:dyDescent="0.2">
      <c r="A102">
        <v>100</v>
      </c>
      <c r="C102">
        <f t="array" ref="C102">IF(MOD(A102,5)=0,SUM((进阶!$AH$73:$AH$92=INT(A102/5))*进阶!$AI$73:$AR$92),0)</f>
        <v>49660</v>
      </c>
      <c r="D102">
        <f t="shared" si="5"/>
        <v>351000</v>
      </c>
      <c r="E102">
        <f>VLOOKUP(INT(VLOOKUP($A102,圣盾!$G:$N,8,FALSE)/5)*5,圣盾!$T$3:$W$63,3,TRUE)</f>
        <v>187500</v>
      </c>
      <c r="F102">
        <f t="shared" si="5"/>
        <v>15937500</v>
      </c>
      <c r="G102">
        <f>VLOOKUP(货币汇总!A102,技能!$A$3:$U$102,9,FALSE)+VLOOKUP(货币汇总!A102,技能!$A$3:$U$102,12,FALSE)+VLOOKUP(货币汇总!A102,技能!$A$3:$U$102,15,FALSE)+VLOOKUP(货币汇总!A102,技能!$A$3:$U$102,18,FALSE)+VLOOKUP(货币汇总!A102,技能!$A$3:$U$102,21,FALSE)</f>
        <v>162500</v>
      </c>
      <c r="H102">
        <f t="shared" si="5"/>
        <v>7312500</v>
      </c>
      <c r="I102">
        <f>装备强化24!AV102</f>
        <v>15679500</v>
      </c>
      <c r="J102">
        <f t="shared" si="4"/>
        <v>39280500</v>
      </c>
      <c r="K102">
        <f>ROUND(VLOOKUP($A102,主线!$C:$G,5,TRUE)*总表!D102*参数!$C$12/主线!$AE$8,0)</f>
        <v>617934</v>
      </c>
      <c r="L102">
        <f>SUMIF(爬塔!B:B,货币汇总!A102,爬塔!F:F)</f>
        <v>0</v>
      </c>
      <c r="M102">
        <f>VLOOKUP(A102,总表!A:D,3,FALSE)*VLOOKUP(货币汇总!A102,爬塔!B:G,6,TRUE)</f>
        <v>253500000</v>
      </c>
      <c r="N102">
        <f>银币本!E101</f>
        <v>397457</v>
      </c>
      <c r="O102">
        <f>SUM($K$3:N102)</f>
        <v>7773505276.3271027</v>
      </c>
      <c r="P102">
        <f t="shared" si="7"/>
        <v>197.89730976762269</v>
      </c>
    </row>
  </sheetData>
  <phoneticPr fontId="12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rgb="FF92D050"/>
  </sheetPr>
  <dimension ref="A1:W102"/>
  <sheetViews>
    <sheetView topLeftCell="H1" workbookViewId="0">
      <selection activeCell="R29" sqref="R29"/>
    </sheetView>
  </sheetViews>
  <sheetFormatPr defaultColWidth="9" defaultRowHeight="14.25" x14ac:dyDescent="0.2"/>
  <cols>
    <col min="1" max="1" width="10.375" style="3" customWidth="1"/>
    <col min="2" max="2" width="13" style="3" customWidth="1"/>
    <col min="3" max="5" width="10.375" style="3" customWidth="1"/>
    <col min="6" max="6" width="11.875" style="3" customWidth="1"/>
    <col min="12" max="12" width="9.5" customWidth="1"/>
    <col min="15" max="15" width="9" style="22"/>
    <col min="21" max="21" width="10.5" customWidth="1"/>
  </cols>
  <sheetData>
    <row r="1" spans="1:23" x14ac:dyDescent="0.2">
      <c r="A1" s="4" t="s">
        <v>26</v>
      </c>
      <c r="B1" s="4" t="s">
        <v>161</v>
      </c>
      <c r="C1" s="4" t="s">
        <v>162</v>
      </c>
      <c r="D1" s="4" t="s">
        <v>165</v>
      </c>
      <c r="E1" s="4" t="s">
        <v>166</v>
      </c>
      <c r="F1" s="4" t="s">
        <v>1</v>
      </c>
      <c r="H1" s="1"/>
      <c r="J1" s="5" t="s">
        <v>300</v>
      </c>
      <c r="K1" s="5" t="s">
        <v>301</v>
      </c>
      <c r="L1" s="5" t="s">
        <v>302</v>
      </c>
      <c r="M1" s="10" t="s">
        <v>266</v>
      </c>
      <c r="N1" s="5" t="s">
        <v>303</v>
      </c>
      <c r="O1" s="64" t="s">
        <v>304</v>
      </c>
      <c r="P1" s="10" t="s">
        <v>266</v>
      </c>
      <c r="Q1" s="10" t="s">
        <v>305</v>
      </c>
      <c r="R1" s="5" t="s">
        <v>306</v>
      </c>
    </row>
    <row r="2" spans="1:23" x14ac:dyDescent="0.2">
      <c r="A2" s="8"/>
      <c r="B2" s="8"/>
      <c r="C2" s="8"/>
      <c r="D2" s="8"/>
      <c r="E2" s="8"/>
      <c r="F2" s="8"/>
      <c r="O2" s="19"/>
      <c r="P2" s="1"/>
    </row>
    <row r="3" spans="1:23" x14ac:dyDescent="0.2">
      <c r="A3" s="3">
        <v>1</v>
      </c>
      <c r="B3" s="3">
        <v>10</v>
      </c>
      <c r="C3" s="3">
        <f>B3*25</f>
        <v>250</v>
      </c>
      <c r="D3" s="3">
        <v>5</v>
      </c>
      <c r="E3" s="3">
        <v>5</v>
      </c>
      <c r="F3" s="3">
        <f>G3</f>
        <v>100</v>
      </c>
      <c r="G3" s="3">
        <v>100</v>
      </c>
      <c r="J3">
        <f>卡牌升级!F3*3</f>
        <v>300</v>
      </c>
      <c r="K3">
        <f>J3</f>
        <v>300</v>
      </c>
      <c r="N3">
        <f>VLOOKUP(A3,主线!$C:$F,4,TRUE)*总表!$D3*参数!$C$12/主线!$AE$8</f>
        <v>2080</v>
      </c>
      <c r="P3">
        <f>N3</f>
        <v>2080</v>
      </c>
      <c r="Q3">
        <f t="shared" ref="Q3:Q34" si="0">M3+P3</f>
        <v>2080</v>
      </c>
    </row>
    <row r="4" spans="1:23" x14ac:dyDescent="0.2">
      <c r="A4" s="3">
        <v>2</v>
      </c>
      <c r="B4" s="3">
        <f>$B$3*A4</f>
        <v>20</v>
      </c>
      <c r="C4" s="3">
        <f>$C$3*A4</f>
        <v>500</v>
      </c>
      <c r="D4" s="3">
        <f>$D$3*A4</f>
        <v>10</v>
      </c>
      <c r="E4" s="3">
        <f>$E$3*A4</f>
        <v>10</v>
      </c>
      <c r="F4" s="3">
        <f>F3+G3</f>
        <v>200</v>
      </c>
      <c r="G4">
        <f>G3+50</f>
        <v>150</v>
      </c>
      <c r="J4">
        <f>卡牌升级!F4*3</f>
        <v>600</v>
      </c>
      <c r="K4">
        <f t="shared" ref="K4:K35" si="1">K3+J4</f>
        <v>900</v>
      </c>
      <c r="N4">
        <f>VLOOKUP(A4,主线!$C:$F,4,TRUE)*总表!$D4*参数!$C$12/主线!$AE$8</f>
        <v>3961.904761904761</v>
      </c>
      <c r="P4">
        <f>P3+N4</f>
        <v>6041.9047619047615</v>
      </c>
      <c r="Q4">
        <f t="shared" si="0"/>
        <v>6041.9047619047615</v>
      </c>
      <c r="U4" t="s">
        <v>307</v>
      </c>
    </row>
    <row r="5" spans="1:23" x14ac:dyDescent="0.2">
      <c r="A5" s="3">
        <v>3</v>
      </c>
      <c r="B5" s="3">
        <f t="shared" ref="B5:B68" si="2">$B$3*A5</f>
        <v>30</v>
      </c>
      <c r="C5" s="3">
        <f t="shared" ref="C5:C68" si="3">$C$3*A5</f>
        <v>750</v>
      </c>
      <c r="D5" s="3">
        <f t="shared" ref="D5:D68" si="4">$D$3*A5</f>
        <v>15</v>
      </c>
      <c r="E5" s="3">
        <f t="shared" ref="E5:E68" si="5">$E$3*A5</f>
        <v>15</v>
      </c>
      <c r="F5" s="3">
        <f t="shared" ref="F5:F68" si="6">F4+G4</f>
        <v>350</v>
      </c>
      <c r="G5">
        <f t="shared" ref="G5:G68" si="7">G4+50</f>
        <v>200</v>
      </c>
      <c r="J5">
        <f>卡牌升级!F5*3</f>
        <v>1050</v>
      </c>
      <c r="K5">
        <f t="shared" si="1"/>
        <v>1950</v>
      </c>
      <c r="N5">
        <f>VLOOKUP(A5,主线!$C:$F,4,TRUE)*总表!$D5*参数!$C$12/主线!$AE$8</f>
        <v>5426.086956521739</v>
      </c>
      <c r="P5">
        <f t="shared" ref="P5:P68" si="8">P4+N5</f>
        <v>11467.9917184265</v>
      </c>
      <c r="Q5">
        <f t="shared" si="0"/>
        <v>11467.9917184265</v>
      </c>
      <c r="U5" t="s">
        <v>308</v>
      </c>
      <c r="V5" t="s">
        <v>309</v>
      </c>
      <c r="W5" t="s">
        <v>310</v>
      </c>
    </row>
    <row r="6" spans="1:23" x14ac:dyDescent="0.2">
      <c r="A6" s="3">
        <v>4</v>
      </c>
      <c r="B6" s="3">
        <f t="shared" si="2"/>
        <v>40</v>
      </c>
      <c r="C6" s="3">
        <f t="shared" si="3"/>
        <v>1000</v>
      </c>
      <c r="D6" s="3">
        <f t="shared" si="4"/>
        <v>20</v>
      </c>
      <c r="E6" s="3">
        <f t="shared" si="5"/>
        <v>20</v>
      </c>
      <c r="F6" s="3">
        <f t="shared" si="6"/>
        <v>550</v>
      </c>
      <c r="G6">
        <f t="shared" si="7"/>
        <v>250</v>
      </c>
      <c r="J6">
        <f>卡牌升级!F6*3</f>
        <v>1650</v>
      </c>
      <c r="K6">
        <f t="shared" si="1"/>
        <v>3600</v>
      </c>
      <c r="N6">
        <f>VLOOKUP(A6,主线!$C:$F,4,TRUE)*总表!$D6*参数!$C$12/主线!$AE$8</f>
        <v>8000</v>
      </c>
      <c r="P6">
        <f t="shared" si="8"/>
        <v>19467.9917184265</v>
      </c>
      <c r="Q6">
        <f t="shared" si="0"/>
        <v>19467.9917184265</v>
      </c>
      <c r="U6">
        <v>202020001</v>
      </c>
      <c r="V6">
        <v>100</v>
      </c>
      <c r="W6" t="s">
        <v>311</v>
      </c>
    </row>
    <row r="7" spans="1:23" x14ac:dyDescent="0.2">
      <c r="A7" s="3">
        <v>5</v>
      </c>
      <c r="B7" s="3">
        <f t="shared" si="2"/>
        <v>50</v>
      </c>
      <c r="C7" s="3">
        <f t="shared" si="3"/>
        <v>1250</v>
      </c>
      <c r="D7" s="3">
        <f t="shared" si="4"/>
        <v>25</v>
      </c>
      <c r="E7" s="3">
        <f t="shared" si="5"/>
        <v>25</v>
      </c>
      <c r="F7" s="3">
        <f t="shared" si="6"/>
        <v>800</v>
      </c>
      <c r="G7">
        <f t="shared" si="7"/>
        <v>300</v>
      </c>
      <c r="J7">
        <f>卡牌升级!F7*3</f>
        <v>2400</v>
      </c>
      <c r="K7">
        <f t="shared" si="1"/>
        <v>6000</v>
      </c>
      <c r="N7">
        <f>VLOOKUP(A7,主线!$C:$F,4,TRUE)*总表!$D7*参数!$C$12/主线!$AE$8</f>
        <v>9706.6666666666679</v>
      </c>
      <c r="P7">
        <f t="shared" si="8"/>
        <v>29174.658385093167</v>
      </c>
      <c r="Q7">
        <f t="shared" si="0"/>
        <v>29174.658385093167</v>
      </c>
      <c r="U7">
        <v>202020002</v>
      </c>
      <c r="V7">
        <v>1000</v>
      </c>
      <c r="W7" t="s">
        <v>312</v>
      </c>
    </row>
    <row r="8" spans="1:23" x14ac:dyDescent="0.2">
      <c r="A8" s="3">
        <v>6</v>
      </c>
      <c r="B8" s="3">
        <f t="shared" si="2"/>
        <v>60</v>
      </c>
      <c r="C8" s="3">
        <f t="shared" si="3"/>
        <v>1500</v>
      </c>
      <c r="D8" s="3">
        <f t="shared" si="4"/>
        <v>30</v>
      </c>
      <c r="E8" s="3">
        <f t="shared" si="5"/>
        <v>30</v>
      </c>
      <c r="F8" s="3">
        <f t="shared" si="6"/>
        <v>1100</v>
      </c>
      <c r="G8">
        <f t="shared" si="7"/>
        <v>350</v>
      </c>
      <c r="J8">
        <f>卡牌升级!F8*3</f>
        <v>3300</v>
      </c>
      <c r="K8">
        <f t="shared" si="1"/>
        <v>9300</v>
      </c>
      <c r="N8">
        <f>VLOOKUP(A8,主线!$C:$F,4,TRUE)*总表!$D8*参数!$C$12/主线!$AE$8</f>
        <v>10697.142857142855</v>
      </c>
      <c r="P8">
        <f t="shared" si="8"/>
        <v>39871.801242236019</v>
      </c>
      <c r="Q8">
        <f t="shared" si="0"/>
        <v>39871.801242236019</v>
      </c>
      <c r="U8">
        <v>202020003</v>
      </c>
      <c r="V8">
        <v>10000</v>
      </c>
      <c r="W8" t="s">
        <v>313</v>
      </c>
    </row>
    <row r="9" spans="1:23" x14ac:dyDescent="0.2">
      <c r="A9" s="3">
        <v>7</v>
      </c>
      <c r="B9" s="3">
        <f t="shared" si="2"/>
        <v>70</v>
      </c>
      <c r="C9" s="3">
        <f t="shared" si="3"/>
        <v>1750</v>
      </c>
      <c r="D9" s="3">
        <f t="shared" si="4"/>
        <v>35</v>
      </c>
      <c r="E9" s="3">
        <f t="shared" si="5"/>
        <v>35</v>
      </c>
      <c r="F9" s="3">
        <f t="shared" si="6"/>
        <v>1450</v>
      </c>
      <c r="G9">
        <f t="shared" si="7"/>
        <v>400</v>
      </c>
      <c r="J9">
        <f>卡牌升级!F9*3</f>
        <v>4350</v>
      </c>
      <c r="K9">
        <f t="shared" si="1"/>
        <v>13650</v>
      </c>
      <c r="N9">
        <f>VLOOKUP(A9,主线!$C:$F,4,TRUE)*总表!$D9*参数!$C$12/主线!$AE$8</f>
        <v>12175.609756097561</v>
      </c>
      <c r="P9">
        <f t="shared" si="8"/>
        <v>52047.41099833358</v>
      </c>
      <c r="Q9">
        <f t="shared" si="0"/>
        <v>52047.41099833358</v>
      </c>
      <c r="U9" s="13">
        <v>202020004</v>
      </c>
      <c r="V9" s="13">
        <v>50000</v>
      </c>
      <c r="W9" s="13" t="s">
        <v>314</v>
      </c>
    </row>
    <row r="10" spans="1:23" x14ac:dyDescent="0.2">
      <c r="A10" s="3">
        <v>8</v>
      </c>
      <c r="B10" s="3">
        <f t="shared" si="2"/>
        <v>80</v>
      </c>
      <c r="C10" s="3">
        <f t="shared" si="3"/>
        <v>2000</v>
      </c>
      <c r="D10" s="3">
        <f t="shared" si="4"/>
        <v>40</v>
      </c>
      <c r="E10" s="3">
        <f t="shared" si="5"/>
        <v>40</v>
      </c>
      <c r="F10" s="3">
        <f t="shared" si="6"/>
        <v>1850</v>
      </c>
      <c r="G10">
        <f t="shared" si="7"/>
        <v>450</v>
      </c>
      <c r="J10">
        <f>卡牌升级!F10*3</f>
        <v>5550</v>
      </c>
      <c r="K10">
        <f t="shared" si="1"/>
        <v>19200</v>
      </c>
      <c r="N10">
        <f>VLOOKUP(A10,主线!$C:$F,4,TRUE)*总表!$D10*参数!$C$12/主线!$AE$8</f>
        <v>13000</v>
      </c>
      <c r="P10">
        <f t="shared" si="8"/>
        <v>65047.41099833358</v>
      </c>
      <c r="Q10">
        <f t="shared" si="0"/>
        <v>65047.41099833358</v>
      </c>
    </row>
    <row r="11" spans="1:23" x14ac:dyDescent="0.2">
      <c r="A11" s="3">
        <v>9</v>
      </c>
      <c r="B11" s="3">
        <f t="shared" si="2"/>
        <v>90</v>
      </c>
      <c r="C11" s="3">
        <f t="shared" si="3"/>
        <v>2250</v>
      </c>
      <c r="D11" s="3">
        <f t="shared" si="4"/>
        <v>45</v>
      </c>
      <c r="E11" s="3">
        <f t="shared" si="5"/>
        <v>45</v>
      </c>
      <c r="F11" s="3">
        <f t="shared" si="6"/>
        <v>2300</v>
      </c>
      <c r="G11">
        <f t="shared" si="7"/>
        <v>500</v>
      </c>
      <c r="J11">
        <f>卡牌升级!F11*3</f>
        <v>6900</v>
      </c>
      <c r="K11">
        <f t="shared" si="1"/>
        <v>26100</v>
      </c>
      <c r="N11">
        <f>VLOOKUP(A11,主线!$C:$F,4,TRUE)*总表!$D11*参数!$C$12/主线!$AE$8</f>
        <v>13371.428571428571</v>
      </c>
      <c r="P11">
        <f t="shared" si="8"/>
        <v>78418.839569762145</v>
      </c>
      <c r="Q11">
        <f t="shared" si="0"/>
        <v>78418.839569762145</v>
      </c>
    </row>
    <row r="12" spans="1:23" x14ac:dyDescent="0.2">
      <c r="A12" s="3">
        <v>10</v>
      </c>
      <c r="B12" s="3">
        <f t="shared" si="2"/>
        <v>100</v>
      </c>
      <c r="C12" s="3">
        <f t="shared" si="3"/>
        <v>2500</v>
      </c>
      <c r="D12" s="3">
        <f t="shared" si="4"/>
        <v>50</v>
      </c>
      <c r="E12" s="3">
        <f t="shared" si="5"/>
        <v>50</v>
      </c>
      <c r="F12" s="3">
        <f t="shared" si="6"/>
        <v>2800</v>
      </c>
      <c r="G12">
        <f t="shared" si="7"/>
        <v>550</v>
      </c>
      <c r="J12">
        <f>卡牌升级!F12*3</f>
        <v>8400</v>
      </c>
      <c r="K12">
        <f t="shared" si="1"/>
        <v>34500</v>
      </c>
      <c r="L12">
        <f>INT(VLOOKUP(INT(经验本!A12/5)*5,经验本!$F$3:$G$13,2,FALSE)*经验本!C12)</f>
        <v>61</v>
      </c>
      <c r="M12">
        <f>L12</f>
        <v>61</v>
      </c>
      <c r="N12">
        <f>VLOOKUP(A12,主线!$C:$F,4,TRUE)*总表!$D12*参数!$C$12/主线!$AE$8</f>
        <v>14080</v>
      </c>
      <c r="P12">
        <f t="shared" si="8"/>
        <v>92498.839569762145</v>
      </c>
      <c r="Q12">
        <f t="shared" si="0"/>
        <v>92559.839569762145</v>
      </c>
    </row>
    <row r="13" spans="1:23" x14ac:dyDescent="0.2">
      <c r="A13" s="3">
        <v>11</v>
      </c>
      <c r="B13" s="3">
        <f t="shared" si="2"/>
        <v>110</v>
      </c>
      <c r="C13" s="3">
        <f t="shared" si="3"/>
        <v>2750</v>
      </c>
      <c r="D13" s="3">
        <f t="shared" si="4"/>
        <v>55</v>
      </c>
      <c r="E13" s="3">
        <f t="shared" si="5"/>
        <v>55</v>
      </c>
      <c r="F13" s="3">
        <f t="shared" si="6"/>
        <v>3350</v>
      </c>
      <c r="G13">
        <f t="shared" si="7"/>
        <v>600</v>
      </c>
      <c r="J13">
        <f>卡牌升级!F13*3</f>
        <v>10050</v>
      </c>
      <c r="K13">
        <f t="shared" si="1"/>
        <v>44550</v>
      </c>
      <c r="L13">
        <f>INT(VLOOKUP(INT(经验本!A13/5)*5,经验本!$F$3:$G$13,2,FALSE)*经验本!C13)</f>
        <v>77</v>
      </c>
      <c r="M13">
        <f t="shared" ref="M13:M44" si="9">M12+L13</f>
        <v>138</v>
      </c>
      <c r="N13">
        <f>VLOOKUP(A13,主线!$C:$F,4,TRUE)*总表!$D13*参数!$C$12/主线!$AE$8</f>
        <v>12261.052631578947</v>
      </c>
      <c r="P13">
        <f t="shared" si="8"/>
        <v>104759.89220134109</v>
      </c>
      <c r="Q13">
        <f t="shared" si="0"/>
        <v>104897.89220134109</v>
      </c>
    </row>
    <row r="14" spans="1:23" x14ac:dyDescent="0.2">
      <c r="A14" s="3">
        <v>12</v>
      </c>
      <c r="B14" s="3">
        <f t="shared" si="2"/>
        <v>120</v>
      </c>
      <c r="C14" s="3">
        <f t="shared" si="3"/>
        <v>3000</v>
      </c>
      <c r="D14" s="3">
        <f t="shared" si="4"/>
        <v>60</v>
      </c>
      <c r="E14" s="3">
        <f t="shared" si="5"/>
        <v>60</v>
      </c>
      <c r="F14" s="3">
        <f t="shared" si="6"/>
        <v>3950</v>
      </c>
      <c r="G14">
        <f t="shared" si="7"/>
        <v>650</v>
      </c>
      <c r="J14">
        <f>卡牌升级!F14*3</f>
        <v>11850</v>
      </c>
      <c r="K14">
        <f t="shared" si="1"/>
        <v>56400</v>
      </c>
      <c r="L14">
        <f>INT(VLOOKUP(INT(经验本!A14/5)*5,经验本!$F$3:$G$13,2,FALSE)*经验本!C14)</f>
        <v>94</v>
      </c>
      <c r="M14">
        <f t="shared" si="9"/>
        <v>232</v>
      </c>
      <c r="N14">
        <f>VLOOKUP(A14,主线!$C:$F,4,TRUE)*总表!$D14*参数!$C$12/主线!$AE$8</f>
        <v>14656.994818652849</v>
      </c>
      <c r="P14">
        <f t="shared" si="8"/>
        <v>119416.88701999394</v>
      </c>
      <c r="Q14">
        <f t="shared" si="0"/>
        <v>119648.88701999394</v>
      </c>
    </row>
    <row r="15" spans="1:23" x14ac:dyDescent="0.2">
      <c r="A15" s="3">
        <v>13</v>
      </c>
      <c r="B15" s="3">
        <f t="shared" si="2"/>
        <v>130</v>
      </c>
      <c r="C15" s="3">
        <f t="shared" si="3"/>
        <v>3250</v>
      </c>
      <c r="D15" s="3">
        <f t="shared" si="4"/>
        <v>65</v>
      </c>
      <c r="E15" s="3">
        <f t="shared" si="5"/>
        <v>65</v>
      </c>
      <c r="F15" s="3">
        <f t="shared" si="6"/>
        <v>4600</v>
      </c>
      <c r="G15">
        <f t="shared" si="7"/>
        <v>700</v>
      </c>
      <c r="J15">
        <f>卡牌升级!F15*3</f>
        <v>13800</v>
      </c>
      <c r="K15">
        <f t="shared" si="1"/>
        <v>70200</v>
      </c>
      <c r="L15">
        <f>INT(VLOOKUP(INT(经验本!A15/5)*5,经验本!$F$3:$G$13,2,FALSE)*经验本!C15)</f>
        <v>116</v>
      </c>
      <c r="M15">
        <f t="shared" si="9"/>
        <v>348</v>
      </c>
      <c r="N15">
        <f>VLOOKUP(A15,主线!$C:$F,4,TRUE)*总表!$D15*参数!$C$12/主线!$AE$8</f>
        <v>17559.798994974873</v>
      </c>
      <c r="P15">
        <f t="shared" si="8"/>
        <v>136976.68601496881</v>
      </c>
      <c r="Q15">
        <f t="shared" si="0"/>
        <v>137324.68601496881</v>
      </c>
    </row>
    <row r="16" spans="1:23" x14ac:dyDescent="0.2">
      <c r="A16" s="3">
        <v>14</v>
      </c>
      <c r="B16" s="3">
        <f t="shared" si="2"/>
        <v>140</v>
      </c>
      <c r="C16" s="3">
        <f t="shared" si="3"/>
        <v>3500</v>
      </c>
      <c r="D16" s="3">
        <f t="shared" si="4"/>
        <v>70</v>
      </c>
      <c r="E16" s="3">
        <f t="shared" si="5"/>
        <v>70</v>
      </c>
      <c r="F16" s="3">
        <f t="shared" si="6"/>
        <v>5300</v>
      </c>
      <c r="G16">
        <f t="shared" si="7"/>
        <v>750</v>
      </c>
      <c r="J16">
        <f>卡牌升级!F16*3</f>
        <v>15900</v>
      </c>
      <c r="K16">
        <f t="shared" si="1"/>
        <v>86100</v>
      </c>
      <c r="L16">
        <f>INT(VLOOKUP(INT(经验本!A16/5)*5,经验本!$F$3:$G$13,2,FALSE)*经验本!C16)</f>
        <v>138</v>
      </c>
      <c r="M16">
        <f t="shared" si="9"/>
        <v>486</v>
      </c>
      <c r="N16">
        <f>VLOOKUP(A16,主线!$C:$F,4,TRUE)*总表!$D16*参数!$C$12/主线!$AE$8</f>
        <v>20000</v>
      </c>
      <c r="P16">
        <f t="shared" si="8"/>
        <v>156976.68601496881</v>
      </c>
      <c r="Q16">
        <f t="shared" si="0"/>
        <v>157462.68601496881</v>
      </c>
    </row>
    <row r="17" spans="1:18" x14ac:dyDescent="0.2">
      <c r="A17" s="3">
        <v>15</v>
      </c>
      <c r="B17" s="3">
        <f t="shared" si="2"/>
        <v>150</v>
      </c>
      <c r="C17" s="3">
        <f t="shared" si="3"/>
        <v>3750</v>
      </c>
      <c r="D17" s="3">
        <f t="shared" si="4"/>
        <v>75</v>
      </c>
      <c r="E17" s="3">
        <f t="shared" si="5"/>
        <v>75</v>
      </c>
      <c r="F17" s="3">
        <f t="shared" si="6"/>
        <v>6050</v>
      </c>
      <c r="G17">
        <f t="shared" si="7"/>
        <v>800</v>
      </c>
      <c r="J17">
        <f>卡牌升级!F17*3</f>
        <v>18150</v>
      </c>
      <c r="K17">
        <f t="shared" si="1"/>
        <v>104250</v>
      </c>
      <c r="L17">
        <f>INT(VLOOKUP(INT(经验本!A17/5)*5,经验本!$F$3:$G$13,2,FALSE)*经验本!C17)</f>
        <v>208</v>
      </c>
      <c r="M17">
        <f t="shared" si="9"/>
        <v>694</v>
      </c>
      <c r="N17">
        <f>VLOOKUP(A17,主线!$C:$F,4,TRUE)*总表!$D17*参数!$C$12/主线!$AE$8</f>
        <v>22690.909090909088</v>
      </c>
      <c r="P17">
        <f t="shared" si="8"/>
        <v>179667.5951058779</v>
      </c>
      <c r="Q17">
        <f t="shared" si="0"/>
        <v>180361.5951058779</v>
      </c>
    </row>
    <row r="18" spans="1:18" x14ac:dyDescent="0.2">
      <c r="A18" s="3">
        <v>16</v>
      </c>
      <c r="B18" s="3">
        <f t="shared" si="2"/>
        <v>160</v>
      </c>
      <c r="C18" s="3">
        <f t="shared" si="3"/>
        <v>4000</v>
      </c>
      <c r="D18" s="3">
        <f t="shared" si="4"/>
        <v>80</v>
      </c>
      <c r="E18" s="3">
        <f t="shared" si="5"/>
        <v>80</v>
      </c>
      <c r="F18" s="3">
        <f t="shared" si="6"/>
        <v>6850</v>
      </c>
      <c r="G18">
        <f t="shared" si="7"/>
        <v>850</v>
      </c>
      <c r="J18">
        <f>卡牌升级!F18*3</f>
        <v>20550</v>
      </c>
      <c r="K18">
        <f t="shared" si="1"/>
        <v>124800</v>
      </c>
      <c r="L18">
        <f>INT(VLOOKUP(INT(经验本!A18/5)*5,经验本!$F$3:$G$13,2,FALSE)*经验本!C18)</f>
        <v>243</v>
      </c>
      <c r="M18">
        <f t="shared" si="9"/>
        <v>937</v>
      </c>
      <c r="N18">
        <f>VLOOKUP(A18,主线!$C:$F,4,TRUE)*总表!$D18*参数!$C$12/主线!$AE$8</f>
        <v>24782.978723404252</v>
      </c>
      <c r="P18">
        <f t="shared" si="8"/>
        <v>204450.57382928216</v>
      </c>
      <c r="Q18">
        <f t="shared" si="0"/>
        <v>205387.57382928216</v>
      </c>
    </row>
    <row r="19" spans="1:18" x14ac:dyDescent="0.2">
      <c r="A19" s="3">
        <v>17</v>
      </c>
      <c r="B19" s="3">
        <f t="shared" si="2"/>
        <v>170</v>
      </c>
      <c r="C19" s="3">
        <f t="shared" si="3"/>
        <v>4250</v>
      </c>
      <c r="D19" s="3">
        <f t="shared" si="4"/>
        <v>85</v>
      </c>
      <c r="E19" s="3">
        <f t="shared" si="5"/>
        <v>85</v>
      </c>
      <c r="F19" s="3">
        <f t="shared" si="6"/>
        <v>7700</v>
      </c>
      <c r="G19">
        <f t="shared" si="7"/>
        <v>900</v>
      </c>
      <c r="J19">
        <f>卡牌升级!F19*3</f>
        <v>23100</v>
      </c>
      <c r="K19">
        <f t="shared" si="1"/>
        <v>147900</v>
      </c>
      <c r="L19">
        <f>INT(VLOOKUP(INT(经验本!A19/5)*5,经验本!$F$3:$G$13,2,FALSE)*经验本!C19)</f>
        <v>284</v>
      </c>
      <c r="M19">
        <f t="shared" si="9"/>
        <v>1221</v>
      </c>
      <c r="N19">
        <f>VLOOKUP(A19,主线!$C:$F,4,TRUE)*总表!$D19*参数!$C$12/主线!$AE$8</f>
        <v>26966.007905138344</v>
      </c>
      <c r="P19">
        <f t="shared" si="8"/>
        <v>231416.5817344205</v>
      </c>
      <c r="Q19">
        <f t="shared" si="0"/>
        <v>232637.5817344205</v>
      </c>
    </row>
    <row r="20" spans="1:18" x14ac:dyDescent="0.2">
      <c r="A20" s="3">
        <v>18</v>
      </c>
      <c r="B20" s="3">
        <f t="shared" si="2"/>
        <v>180</v>
      </c>
      <c r="C20" s="3">
        <f t="shared" si="3"/>
        <v>4500</v>
      </c>
      <c r="D20" s="3">
        <f t="shared" si="4"/>
        <v>90</v>
      </c>
      <c r="E20" s="3">
        <f t="shared" si="5"/>
        <v>90</v>
      </c>
      <c r="F20" s="3">
        <f t="shared" si="6"/>
        <v>8600</v>
      </c>
      <c r="G20">
        <f t="shared" si="7"/>
        <v>950</v>
      </c>
      <c r="J20">
        <f>卡牌升级!F20*3</f>
        <v>25800</v>
      </c>
      <c r="K20">
        <f t="shared" si="1"/>
        <v>173700</v>
      </c>
      <c r="L20">
        <f>INT(VLOOKUP(INT(经验本!A20/5)*5,经验本!$F$3:$G$13,2,FALSE)*经验本!C20)</f>
        <v>326</v>
      </c>
      <c r="M20">
        <f t="shared" si="9"/>
        <v>1547</v>
      </c>
      <c r="N20">
        <f>VLOOKUP(A20,主线!$C:$F,4,TRUE)*总表!$D20*参数!$C$12/主线!$AE$8</f>
        <v>28543.065693430661</v>
      </c>
      <c r="P20">
        <f t="shared" si="8"/>
        <v>259959.64742785116</v>
      </c>
      <c r="Q20">
        <f t="shared" si="0"/>
        <v>261506.64742785116</v>
      </c>
    </row>
    <row r="21" spans="1:18" x14ac:dyDescent="0.2">
      <c r="A21" s="3">
        <v>19</v>
      </c>
      <c r="B21" s="3">
        <f t="shared" si="2"/>
        <v>190</v>
      </c>
      <c r="C21" s="3">
        <f t="shared" si="3"/>
        <v>4750</v>
      </c>
      <c r="D21" s="3">
        <f t="shared" si="4"/>
        <v>95</v>
      </c>
      <c r="E21" s="3">
        <f t="shared" si="5"/>
        <v>95</v>
      </c>
      <c r="F21" s="3">
        <f t="shared" si="6"/>
        <v>9550</v>
      </c>
      <c r="G21">
        <f t="shared" si="7"/>
        <v>1000</v>
      </c>
      <c r="J21">
        <f>卡牌升级!F21*3</f>
        <v>28650</v>
      </c>
      <c r="K21">
        <f t="shared" si="1"/>
        <v>202350</v>
      </c>
      <c r="L21">
        <f>INT(VLOOKUP(INT(经验本!A21/5)*5,经验本!$F$3:$G$13,2,FALSE)*经验本!C21)</f>
        <v>375</v>
      </c>
      <c r="M21">
        <f t="shared" si="9"/>
        <v>1922</v>
      </c>
      <c r="N21">
        <f>VLOOKUP(A21,主线!$C:$F,4,TRUE)*总表!$D21*参数!$C$12/主线!$AE$8</f>
        <v>30153.020134228187</v>
      </c>
      <c r="P21">
        <f t="shared" si="8"/>
        <v>290112.66756207932</v>
      </c>
      <c r="Q21">
        <f t="shared" si="0"/>
        <v>292034.66756207932</v>
      </c>
    </row>
    <row r="22" spans="1:18" x14ac:dyDescent="0.2">
      <c r="A22" s="3">
        <v>20</v>
      </c>
      <c r="B22" s="3">
        <f t="shared" si="2"/>
        <v>200</v>
      </c>
      <c r="C22" s="3">
        <f t="shared" si="3"/>
        <v>5000</v>
      </c>
      <c r="D22" s="3">
        <f t="shared" si="4"/>
        <v>100</v>
      </c>
      <c r="E22" s="3">
        <f t="shared" si="5"/>
        <v>100</v>
      </c>
      <c r="F22" s="3">
        <f t="shared" si="6"/>
        <v>10550</v>
      </c>
      <c r="G22">
        <f t="shared" si="7"/>
        <v>1050</v>
      </c>
      <c r="J22">
        <f>卡牌升级!F22*3</f>
        <v>31650</v>
      </c>
      <c r="K22">
        <f t="shared" si="1"/>
        <v>234000</v>
      </c>
      <c r="L22">
        <f>INT(VLOOKUP(INT(经验本!A22/5)*5,经验本!$F$3:$G$13,2,FALSE)*经验本!C22)</f>
        <v>508</v>
      </c>
      <c r="M22">
        <f t="shared" si="9"/>
        <v>2430</v>
      </c>
      <c r="N22">
        <f>VLOOKUP(A22,主线!$C:$F,4,TRUE)*总表!$D22*参数!$C$12/主线!$AE$8</f>
        <v>31232</v>
      </c>
      <c r="P22">
        <f t="shared" si="8"/>
        <v>321344.66756207932</v>
      </c>
      <c r="Q22">
        <f t="shared" si="0"/>
        <v>323774.66756207932</v>
      </c>
    </row>
    <row r="23" spans="1:18" x14ac:dyDescent="0.2">
      <c r="A23" s="3">
        <v>21</v>
      </c>
      <c r="B23" s="3">
        <f t="shared" si="2"/>
        <v>210</v>
      </c>
      <c r="C23" s="3">
        <f t="shared" si="3"/>
        <v>5250</v>
      </c>
      <c r="D23" s="3">
        <f t="shared" si="4"/>
        <v>105</v>
      </c>
      <c r="E23" s="3">
        <f t="shared" si="5"/>
        <v>105</v>
      </c>
      <c r="F23" s="3">
        <f t="shared" si="6"/>
        <v>11600</v>
      </c>
      <c r="G23">
        <f t="shared" si="7"/>
        <v>1100</v>
      </c>
      <c r="J23">
        <f>卡牌升级!F23*3</f>
        <v>34800</v>
      </c>
      <c r="K23">
        <f t="shared" si="1"/>
        <v>268800</v>
      </c>
      <c r="L23">
        <f>INT(VLOOKUP(INT(经验本!A23/5)*5,经验本!$F$3:$G$13,2,FALSE)*经验本!C23)</f>
        <v>591</v>
      </c>
      <c r="M23">
        <f t="shared" si="9"/>
        <v>3021</v>
      </c>
      <c r="N23">
        <f>VLOOKUP(A23,主线!$C:$F,4,TRUE)*总表!$D23*参数!$C$12/主线!$AE$8</f>
        <v>29171.358024691359</v>
      </c>
      <c r="P23">
        <f t="shared" si="8"/>
        <v>350516.02558677067</v>
      </c>
      <c r="Q23">
        <f t="shared" si="0"/>
        <v>353537.02558677067</v>
      </c>
      <c r="R23">
        <f t="shared" ref="R23:R32" si="10">Q23/K23</f>
        <v>1.3152419106650695</v>
      </c>
    </row>
    <row r="24" spans="1:18" x14ac:dyDescent="0.2">
      <c r="A24" s="3">
        <v>22</v>
      </c>
      <c r="B24" s="3">
        <f t="shared" si="2"/>
        <v>220</v>
      </c>
      <c r="C24" s="3">
        <f t="shared" si="3"/>
        <v>5500</v>
      </c>
      <c r="D24" s="3">
        <f t="shared" si="4"/>
        <v>110</v>
      </c>
      <c r="E24" s="3">
        <f t="shared" si="5"/>
        <v>110</v>
      </c>
      <c r="F24" s="3">
        <f t="shared" si="6"/>
        <v>12700</v>
      </c>
      <c r="G24">
        <f t="shared" si="7"/>
        <v>1150</v>
      </c>
      <c r="J24">
        <f>卡牌升级!F24*3</f>
        <v>38100</v>
      </c>
      <c r="K24">
        <f t="shared" si="1"/>
        <v>306900</v>
      </c>
      <c r="L24">
        <f>INT(VLOOKUP(INT(经验本!A24/5)*5,经验本!$F$3:$G$13,2,FALSE)*经验本!C24)</f>
        <v>675</v>
      </c>
      <c r="M24">
        <f t="shared" si="9"/>
        <v>3696</v>
      </c>
      <c r="N24">
        <f>VLOOKUP(A24,主线!$C:$F,4,TRUE)*总表!$D24*参数!$C$12/主线!$AE$8</f>
        <v>32954.523227383863</v>
      </c>
      <c r="P24">
        <f t="shared" si="8"/>
        <v>383470.54881415452</v>
      </c>
      <c r="Q24">
        <f t="shared" si="0"/>
        <v>387166.54881415452</v>
      </c>
      <c r="R24">
        <f t="shared" si="10"/>
        <v>1.2615397484983855</v>
      </c>
    </row>
    <row r="25" spans="1:18" x14ac:dyDescent="0.2">
      <c r="A25" s="3">
        <v>23</v>
      </c>
      <c r="B25" s="3">
        <f t="shared" si="2"/>
        <v>230</v>
      </c>
      <c r="C25" s="3">
        <f t="shared" si="3"/>
        <v>5750</v>
      </c>
      <c r="D25" s="3">
        <f t="shared" si="4"/>
        <v>115</v>
      </c>
      <c r="E25" s="3">
        <f t="shared" si="5"/>
        <v>115</v>
      </c>
      <c r="F25" s="3">
        <f t="shared" si="6"/>
        <v>13850</v>
      </c>
      <c r="G25">
        <f t="shared" si="7"/>
        <v>1200</v>
      </c>
      <c r="J25">
        <f>卡牌升级!F25*3</f>
        <v>41550</v>
      </c>
      <c r="K25">
        <f t="shared" si="1"/>
        <v>348450</v>
      </c>
      <c r="L25">
        <f>INT(VLOOKUP(INT(经验本!A25/5)*5,经验本!$F$3:$G$13,2,FALSE)*经验本!C25)</f>
        <v>783</v>
      </c>
      <c r="M25">
        <f t="shared" si="9"/>
        <v>4479</v>
      </c>
      <c r="N25">
        <f>VLOOKUP(A25,主线!$C:$F,4,TRUE)*总表!$D25*参数!$C$12/主线!$AE$8</f>
        <v>37509.832134292563</v>
      </c>
      <c r="P25">
        <f t="shared" si="8"/>
        <v>420980.3809484471</v>
      </c>
      <c r="Q25">
        <f t="shared" si="0"/>
        <v>425459.3809484471</v>
      </c>
      <c r="R25">
        <f t="shared" si="10"/>
        <v>1.2210055415366541</v>
      </c>
    </row>
    <row r="26" spans="1:18" x14ac:dyDescent="0.2">
      <c r="A26" s="3">
        <v>24</v>
      </c>
      <c r="B26" s="3">
        <f t="shared" si="2"/>
        <v>240</v>
      </c>
      <c r="C26" s="3">
        <f t="shared" si="3"/>
        <v>6000</v>
      </c>
      <c r="D26" s="3">
        <f t="shared" si="4"/>
        <v>120</v>
      </c>
      <c r="E26" s="3">
        <f t="shared" si="5"/>
        <v>120</v>
      </c>
      <c r="F26" s="3">
        <f t="shared" si="6"/>
        <v>15050</v>
      </c>
      <c r="G26">
        <f t="shared" si="7"/>
        <v>1250</v>
      </c>
      <c r="J26">
        <f>卡牌升级!F26*3</f>
        <v>45150</v>
      </c>
      <c r="K26">
        <f t="shared" si="1"/>
        <v>393600</v>
      </c>
      <c r="L26">
        <f>INT(VLOOKUP(INT(经验本!A26/5)*5,经验本!$F$3:$G$13,2,FALSE)*经验本!C26)</f>
        <v>891</v>
      </c>
      <c r="M26">
        <f t="shared" si="9"/>
        <v>5370</v>
      </c>
      <c r="N26">
        <f>VLOOKUP(A26,主线!$C:$F,4,TRUE)*总表!$D26*参数!$C$12/主线!$AE$8</f>
        <v>41503.030303030304</v>
      </c>
      <c r="P26">
        <f t="shared" si="8"/>
        <v>462483.41125147743</v>
      </c>
      <c r="Q26">
        <f t="shared" si="0"/>
        <v>467853.41125147743</v>
      </c>
      <c r="R26">
        <f t="shared" si="10"/>
        <v>1.1886519594803797</v>
      </c>
    </row>
    <row r="27" spans="1:18" x14ac:dyDescent="0.2">
      <c r="A27" s="3">
        <v>25</v>
      </c>
      <c r="B27" s="3">
        <f t="shared" si="2"/>
        <v>250</v>
      </c>
      <c r="C27" s="3">
        <f t="shared" si="3"/>
        <v>6250</v>
      </c>
      <c r="D27" s="3">
        <f t="shared" si="4"/>
        <v>125</v>
      </c>
      <c r="E27" s="3">
        <f t="shared" si="5"/>
        <v>125</v>
      </c>
      <c r="F27" s="3">
        <f t="shared" si="6"/>
        <v>16300</v>
      </c>
      <c r="G27">
        <f t="shared" si="7"/>
        <v>1300</v>
      </c>
      <c r="J27">
        <f>卡牌升级!F27*3</f>
        <v>48900</v>
      </c>
      <c r="K27">
        <f t="shared" si="1"/>
        <v>442500</v>
      </c>
      <c r="L27">
        <f>INT(VLOOKUP(INT(经验本!A27/5)*5,经验本!$F$3:$G$13,2,FALSE)*经验本!C27)</f>
        <v>1195</v>
      </c>
      <c r="M27">
        <f t="shared" si="9"/>
        <v>6565</v>
      </c>
      <c r="N27">
        <f>VLOOKUP(A27,主线!$C:$F,4,TRUE)*总表!$D27*参数!$C$12/主线!$AE$8</f>
        <v>45993.707865168537</v>
      </c>
      <c r="P27">
        <f t="shared" si="8"/>
        <v>508477.11911664595</v>
      </c>
      <c r="Q27">
        <f t="shared" si="0"/>
        <v>515042.11911664595</v>
      </c>
      <c r="R27">
        <f t="shared" si="10"/>
        <v>1.1639369923540022</v>
      </c>
    </row>
    <row r="28" spans="1:18" x14ac:dyDescent="0.2">
      <c r="A28" s="3">
        <v>26</v>
      </c>
      <c r="B28" s="3">
        <f t="shared" si="2"/>
        <v>260</v>
      </c>
      <c r="C28" s="3">
        <f t="shared" si="3"/>
        <v>6500</v>
      </c>
      <c r="D28" s="3">
        <f t="shared" si="4"/>
        <v>130</v>
      </c>
      <c r="E28" s="3">
        <f t="shared" si="5"/>
        <v>130</v>
      </c>
      <c r="F28" s="3">
        <f t="shared" si="6"/>
        <v>17600</v>
      </c>
      <c r="G28">
        <f t="shared" si="7"/>
        <v>1350</v>
      </c>
      <c r="J28">
        <f>卡牌升级!F28*3</f>
        <v>52800</v>
      </c>
      <c r="K28">
        <f t="shared" si="1"/>
        <v>495300</v>
      </c>
      <c r="L28">
        <f>INT(VLOOKUP(INT(经验本!A28/5)*5,经验本!$F$3:$G$13,2,FALSE)*经验本!C28)</f>
        <v>1351</v>
      </c>
      <c r="M28">
        <f t="shared" si="9"/>
        <v>7916</v>
      </c>
      <c r="N28">
        <f>VLOOKUP(A28,主线!$C:$F,4,TRUE)*总表!$D28*参数!$C$12/主线!$AE$8</f>
        <v>49741.075268817207</v>
      </c>
      <c r="P28">
        <f t="shared" si="8"/>
        <v>558218.19438546314</v>
      </c>
      <c r="Q28">
        <f t="shared" si="0"/>
        <v>566134.19438546314</v>
      </c>
      <c r="R28">
        <f t="shared" si="10"/>
        <v>1.1430127082282719</v>
      </c>
    </row>
    <row r="29" spans="1:18" x14ac:dyDescent="0.2">
      <c r="A29" s="3">
        <v>27</v>
      </c>
      <c r="B29" s="3">
        <f t="shared" si="2"/>
        <v>270</v>
      </c>
      <c r="C29" s="3">
        <f t="shared" si="3"/>
        <v>6750</v>
      </c>
      <c r="D29" s="3">
        <f t="shared" si="4"/>
        <v>135</v>
      </c>
      <c r="E29" s="3">
        <f t="shared" si="5"/>
        <v>135</v>
      </c>
      <c r="F29" s="3">
        <f t="shared" si="6"/>
        <v>18950</v>
      </c>
      <c r="G29">
        <f t="shared" si="7"/>
        <v>1400</v>
      </c>
      <c r="J29">
        <f>卡牌升级!F29*3</f>
        <v>56850</v>
      </c>
      <c r="K29">
        <f t="shared" si="1"/>
        <v>552150</v>
      </c>
      <c r="L29">
        <f>INT(VLOOKUP(INT(经验本!A29/5)*5,经验本!$F$3:$G$13,2,FALSE)*经验本!C29)</f>
        <v>1536</v>
      </c>
      <c r="M29">
        <f t="shared" si="9"/>
        <v>9452</v>
      </c>
      <c r="N29">
        <f>VLOOKUP(A29,主线!$C:$F,4,TRUE)*总表!$D29*参数!$C$12/主线!$AE$8</f>
        <v>53765.235173824127</v>
      </c>
      <c r="P29">
        <f t="shared" si="8"/>
        <v>611983.42955928727</v>
      </c>
      <c r="Q29">
        <f t="shared" si="0"/>
        <v>621435.42955928727</v>
      </c>
      <c r="R29">
        <f t="shared" si="10"/>
        <v>1.1254829838980118</v>
      </c>
    </row>
    <row r="30" spans="1:18" x14ac:dyDescent="0.2">
      <c r="A30" s="3">
        <v>28</v>
      </c>
      <c r="B30" s="3">
        <f t="shared" si="2"/>
        <v>280</v>
      </c>
      <c r="C30" s="3">
        <f t="shared" si="3"/>
        <v>7000</v>
      </c>
      <c r="D30" s="3">
        <f t="shared" si="4"/>
        <v>140</v>
      </c>
      <c r="E30" s="3">
        <f t="shared" si="5"/>
        <v>140</v>
      </c>
      <c r="F30" s="3">
        <f t="shared" si="6"/>
        <v>20350</v>
      </c>
      <c r="G30">
        <f t="shared" si="7"/>
        <v>1450</v>
      </c>
      <c r="J30">
        <f>卡牌升级!F30*3</f>
        <v>61050</v>
      </c>
      <c r="K30">
        <f t="shared" si="1"/>
        <v>613200</v>
      </c>
      <c r="L30">
        <f>INT(VLOOKUP(INT(经验本!A30/5)*5,经验本!$F$3:$G$13,2,FALSE)*经验本!C30)</f>
        <v>1720</v>
      </c>
      <c r="M30">
        <f t="shared" si="9"/>
        <v>11172</v>
      </c>
      <c r="N30">
        <f>VLOOKUP(A30,主线!$C:$F,4,TRUE)*总表!$D30*参数!$C$12/主线!$AE$8</f>
        <v>56968.665377176003</v>
      </c>
      <c r="P30">
        <f t="shared" si="8"/>
        <v>668952.09493646328</v>
      </c>
      <c r="Q30">
        <f t="shared" si="0"/>
        <v>680124.09493646328</v>
      </c>
      <c r="R30">
        <f t="shared" si="10"/>
        <v>1.109139098069901</v>
      </c>
    </row>
    <row r="31" spans="1:18" x14ac:dyDescent="0.2">
      <c r="A31" s="3">
        <v>29</v>
      </c>
      <c r="B31" s="3">
        <f t="shared" si="2"/>
        <v>290</v>
      </c>
      <c r="C31" s="3">
        <f t="shared" si="3"/>
        <v>7250</v>
      </c>
      <c r="D31" s="3">
        <f t="shared" si="4"/>
        <v>145</v>
      </c>
      <c r="E31" s="3">
        <f t="shared" si="5"/>
        <v>145</v>
      </c>
      <c r="F31" s="3">
        <f t="shared" si="6"/>
        <v>21800</v>
      </c>
      <c r="G31">
        <f t="shared" si="7"/>
        <v>1500</v>
      </c>
      <c r="J31">
        <f>卡牌升级!F31*3</f>
        <v>65400</v>
      </c>
      <c r="K31">
        <f t="shared" si="1"/>
        <v>678600</v>
      </c>
      <c r="L31">
        <f>INT(VLOOKUP(INT(经验本!A31/5)*5,经验本!$F$3:$G$13,2,FALSE)*经验本!C31)</f>
        <v>1934</v>
      </c>
      <c r="M31">
        <f t="shared" si="9"/>
        <v>13106</v>
      </c>
      <c r="N31">
        <f>VLOOKUP(A31,主线!$C:$F,4,TRUE)*总表!$D31*参数!$C$12/主线!$AE$8</f>
        <v>60316.211293260472</v>
      </c>
      <c r="P31">
        <f t="shared" si="8"/>
        <v>729268.30622972373</v>
      </c>
      <c r="Q31">
        <f t="shared" si="0"/>
        <v>742374.30622972373</v>
      </c>
      <c r="R31">
        <f t="shared" si="10"/>
        <v>1.0939792311077567</v>
      </c>
    </row>
    <row r="32" spans="1:18" x14ac:dyDescent="0.2">
      <c r="A32" s="3">
        <v>30</v>
      </c>
      <c r="B32" s="3">
        <f t="shared" si="2"/>
        <v>300</v>
      </c>
      <c r="C32" s="3">
        <f t="shared" si="3"/>
        <v>7500</v>
      </c>
      <c r="D32" s="3">
        <f t="shared" si="4"/>
        <v>150</v>
      </c>
      <c r="E32" s="3">
        <f t="shared" si="5"/>
        <v>150</v>
      </c>
      <c r="F32" s="3">
        <f t="shared" si="6"/>
        <v>23300</v>
      </c>
      <c r="G32">
        <f t="shared" si="7"/>
        <v>1550</v>
      </c>
      <c r="J32">
        <f>卡牌升级!F32*3</f>
        <v>69900</v>
      </c>
      <c r="K32">
        <f t="shared" si="1"/>
        <v>748500</v>
      </c>
      <c r="L32">
        <f>INT(VLOOKUP(INT(经验本!A32/5)*5,经验本!$F$3:$G$13,2,FALSE)*经验本!C32)</f>
        <v>2455</v>
      </c>
      <c r="M32">
        <f t="shared" si="9"/>
        <v>15561</v>
      </c>
      <c r="N32">
        <f>VLOOKUP(A32,主线!$C:$F,4,TRUE)*总表!$D32*参数!$C$12/主线!$AE$8</f>
        <v>62862.222222222226</v>
      </c>
      <c r="P32">
        <f t="shared" si="8"/>
        <v>792130.52845194598</v>
      </c>
      <c r="Q32">
        <f t="shared" si="0"/>
        <v>807691.52845194598</v>
      </c>
      <c r="R32">
        <f t="shared" si="10"/>
        <v>1.0790801983325931</v>
      </c>
    </row>
    <row r="33" spans="1:18" x14ac:dyDescent="0.2">
      <c r="A33" s="3">
        <v>31</v>
      </c>
      <c r="B33" s="3">
        <f t="shared" si="2"/>
        <v>310</v>
      </c>
      <c r="C33" s="3">
        <f t="shared" si="3"/>
        <v>7750</v>
      </c>
      <c r="D33" s="3">
        <f t="shared" si="4"/>
        <v>155</v>
      </c>
      <c r="E33" s="3">
        <f t="shared" si="5"/>
        <v>155</v>
      </c>
      <c r="F33" s="3">
        <f t="shared" si="6"/>
        <v>24850</v>
      </c>
      <c r="G33">
        <f t="shared" si="7"/>
        <v>1600</v>
      </c>
      <c r="J33">
        <f>卡牌升级!F33*3</f>
        <v>74550</v>
      </c>
      <c r="K33">
        <f t="shared" si="1"/>
        <v>823050</v>
      </c>
      <c r="L33">
        <f>INT(VLOOKUP(INT(经验本!A33/5)*5,经验本!$F$3:$G$13,2,FALSE)*经验本!C33)</f>
        <v>2766</v>
      </c>
      <c r="M33">
        <f t="shared" si="9"/>
        <v>18327</v>
      </c>
      <c r="N33">
        <f>VLOOKUP(A33,主线!$C:$F,4,TRUE)*总表!$D33*参数!$C$12/主线!$AE$8</f>
        <v>60487.007299270073</v>
      </c>
      <c r="P33">
        <f t="shared" si="8"/>
        <v>852617.53575121611</v>
      </c>
      <c r="Q33">
        <f t="shared" si="0"/>
        <v>870944.53575121611</v>
      </c>
      <c r="R33">
        <f t="shared" ref="R33:R64" si="11">Q33/K33</f>
        <v>1.0581915263364512</v>
      </c>
    </row>
    <row r="34" spans="1:18" x14ac:dyDescent="0.2">
      <c r="A34" s="3">
        <v>32</v>
      </c>
      <c r="B34" s="3">
        <f t="shared" si="2"/>
        <v>320</v>
      </c>
      <c r="C34" s="3">
        <f t="shared" si="3"/>
        <v>8000</v>
      </c>
      <c r="D34" s="3">
        <f t="shared" si="4"/>
        <v>160</v>
      </c>
      <c r="E34" s="3">
        <f t="shared" si="5"/>
        <v>160</v>
      </c>
      <c r="F34" s="3">
        <f t="shared" si="6"/>
        <v>26450</v>
      </c>
      <c r="G34">
        <f t="shared" si="7"/>
        <v>1650</v>
      </c>
      <c r="J34">
        <f>卡牌升级!F34*3</f>
        <v>79350</v>
      </c>
      <c r="K34">
        <f t="shared" si="1"/>
        <v>902400</v>
      </c>
      <c r="L34">
        <f>INT(VLOOKUP(INT(经验本!A34/5)*5,经验本!$F$3:$G$13,2,FALSE)*经验本!C34)</f>
        <v>3077</v>
      </c>
      <c r="M34">
        <f t="shared" si="9"/>
        <v>21404</v>
      </c>
      <c r="N34">
        <f>VLOOKUP(A34,主线!$C:$F,4,TRUE)*总表!$D34*参数!$C$12/主线!$AE$8</f>
        <v>66801.159420289856</v>
      </c>
      <c r="O34" s="22">
        <f t="shared" ref="O34:O78" si="12">N3</f>
        <v>2080</v>
      </c>
      <c r="P34">
        <f t="shared" si="8"/>
        <v>919418.69517150591</v>
      </c>
      <c r="Q34">
        <f t="shared" si="0"/>
        <v>940822.69517150591</v>
      </c>
      <c r="R34">
        <f t="shared" si="11"/>
        <v>1.0425783412804808</v>
      </c>
    </row>
    <row r="35" spans="1:18" x14ac:dyDescent="0.2">
      <c r="A35" s="3">
        <v>33</v>
      </c>
      <c r="B35" s="3">
        <f t="shared" si="2"/>
        <v>330</v>
      </c>
      <c r="C35" s="3">
        <f t="shared" si="3"/>
        <v>8250</v>
      </c>
      <c r="D35" s="3">
        <f t="shared" si="4"/>
        <v>165</v>
      </c>
      <c r="E35" s="3">
        <f t="shared" si="5"/>
        <v>165</v>
      </c>
      <c r="F35" s="3">
        <f t="shared" si="6"/>
        <v>28100</v>
      </c>
      <c r="G35">
        <f t="shared" si="7"/>
        <v>1700</v>
      </c>
      <c r="J35">
        <f>卡牌升级!F35*3</f>
        <v>84300</v>
      </c>
      <c r="K35">
        <f t="shared" si="1"/>
        <v>986700</v>
      </c>
      <c r="L35">
        <f>INT(VLOOKUP(INT(经验本!A35/5)*5,经验本!$F$3:$G$13,2,FALSE)*经验本!C35)</f>
        <v>3455</v>
      </c>
      <c r="M35">
        <f t="shared" si="9"/>
        <v>24859</v>
      </c>
      <c r="N35">
        <f>VLOOKUP(A35,主线!$C:$F,4,TRUE)*总表!$D35*参数!$C$12/主线!$AE$8</f>
        <v>73929.142857142855</v>
      </c>
      <c r="O35" s="22">
        <f t="shared" si="12"/>
        <v>3961.904761904761</v>
      </c>
      <c r="P35">
        <f t="shared" si="8"/>
        <v>993347.83802864875</v>
      </c>
      <c r="Q35">
        <f t="shared" ref="Q35:Q66" si="13">M35+P35</f>
        <v>1018206.8380286488</v>
      </c>
      <c r="R35">
        <f t="shared" si="11"/>
        <v>1.0319315273423013</v>
      </c>
    </row>
    <row r="36" spans="1:18" x14ac:dyDescent="0.2">
      <c r="A36" s="3">
        <v>34</v>
      </c>
      <c r="B36" s="3">
        <f t="shared" si="2"/>
        <v>340</v>
      </c>
      <c r="C36" s="3">
        <f t="shared" si="3"/>
        <v>8500</v>
      </c>
      <c r="D36" s="3">
        <f t="shared" si="4"/>
        <v>170</v>
      </c>
      <c r="E36" s="3">
        <f t="shared" si="5"/>
        <v>170</v>
      </c>
      <c r="F36" s="3">
        <f t="shared" si="6"/>
        <v>29800</v>
      </c>
      <c r="G36">
        <f t="shared" si="7"/>
        <v>1750</v>
      </c>
      <c r="J36">
        <f>卡牌升级!F36*3</f>
        <v>89400</v>
      </c>
      <c r="K36">
        <f t="shared" ref="K36:K67" si="14">K35+J36</f>
        <v>1076100</v>
      </c>
      <c r="L36">
        <f>INT(VLOOKUP(INT(经验本!A36/5)*5,经验本!$F$3:$G$13,2,FALSE)*经验本!C36)</f>
        <v>3833</v>
      </c>
      <c r="M36">
        <f t="shared" si="9"/>
        <v>28692</v>
      </c>
      <c r="N36">
        <f>VLOOKUP(A36,主线!$C:$F,4,TRUE)*总表!$D36*参数!$C$12/主线!$AE$8</f>
        <v>80290.909090909088</v>
      </c>
      <c r="O36" s="22">
        <f t="shared" si="12"/>
        <v>5426.086956521739</v>
      </c>
      <c r="P36">
        <f t="shared" si="8"/>
        <v>1073638.7471195578</v>
      </c>
      <c r="Q36">
        <f t="shared" si="13"/>
        <v>1102330.7471195578</v>
      </c>
      <c r="R36">
        <f t="shared" si="11"/>
        <v>1.0243757523646109</v>
      </c>
    </row>
    <row r="37" spans="1:18" x14ac:dyDescent="0.2">
      <c r="A37" s="3">
        <v>35</v>
      </c>
      <c r="B37" s="3">
        <f t="shared" si="2"/>
        <v>350</v>
      </c>
      <c r="C37" s="3">
        <f t="shared" si="3"/>
        <v>8750</v>
      </c>
      <c r="D37" s="3">
        <f t="shared" si="4"/>
        <v>175</v>
      </c>
      <c r="E37" s="3">
        <f t="shared" si="5"/>
        <v>175</v>
      </c>
      <c r="F37" s="3">
        <f t="shared" si="6"/>
        <v>31550</v>
      </c>
      <c r="G37">
        <f t="shared" si="7"/>
        <v>1800</v>
      </c>
      <c r="J37">
        <f>卡牌升级!F37*3</f>
        <v>94650</v>
      </c>
      <c r="K37">
        <f t="shared" si="14"/>
        <v>1170750</v>
      </c>
      <c r="L37">
        <f>INT(VLOOKUP(INT(经验本!A37/5)*5,经验本!$F$3:$G$13,2,FALSE)*经验本!C37)</f>
        <v>4812</v>
      </c>
      <c r="M37">
        <f t="shared" si="9"/>
        <v>33504</v>
      </c>
      <c r="N37">
        <f>VLOOKUP(A37,主线!$C:$F,4,TRUE)*总表!$D37*参数!$C$12/主线!$AE$8</f>
        <v>87161.904761904763</v>
      </c>
      <c r="O37" s="22">
        <f t="shared" si="12"/>
        <v>8000</v>
      </c>
      <c r="P37">
        <f t="shared" si="8"/>
        <v>1160800.6518814627</v>
      </c>
      <c r="Q37">
        <f t="shared" si="13"/>
        <v>1194304.6518814627</v>
      </c>
      <c r="R37">
        <f t="shared" si="11"/>
        <v>1.0201192841182682</v>
      </c>
    </row>
    <row r="38" spans="1:18" x14ac:dyDescent="0.2">
      <c r="A38" s="3">
        <v>36</v>
      </c>
      <c r="B38" s="3">
        <f t="shared" si="2"/>
        <v>360</v>
      </c>
      <c r="C38" s="3">
        <f t="shared" si="3"/>
        <v>9000</v>
      </c>
      <c r="D38" s="3">
        <f t="shared" si="4"/>
        <v>180</v>
      </c>
      <c r="E38" s="3">
        <f t="shared" si="5"/>
        <v>180</v>
      </c>
      <c r="F38" s="3">
        <f t="shared" si="6"/>
        <v>33350</v>
      </c>
      <c r="G38">
        <f t="shared" si="7"/>
        <v>1850</v>
      </c>
      <c r="J38">
        <f>卡牌升级!F38*3</f>
        <v>100050</v>
      </c>
      <c r="K38">
        <f t="shared" si="14"/>
        <v>1270800</v>
      </c>
      <c r="L38">
        <f>INT(VLOOKUP(INT(经验本!A38/5)*5,经验本!$F$3:$G$13,2,FALSE)*经验本!C38)</f>
        <v>5312</v>
      </c>
      <c r="M38">
        <f t="shared" si="9"/>
        <v>38816</v>
      </c>
      <c r="N38">
        <f>VLOOKUP(A38,主线!$C:$F,4,TRUE)*总表!$D38*参数!$C$12/主线!$AE$8</f>
        <v>93052.631578947374</v>
      </c>
      <c r="O38" s="22">
        <f t="shared" si="12"/>
        <v>9706.6666666666679</v>
      </c>
      <c r="P38">
        <f t="shared" si="8"/>
        <v>1253853.2834604101</v>
      </c>
      <c r="Q38">
        <f t="shared" si="13"/>
        <v>1292669.2834604101</v>
      </c>
      <c r="R38">
        <f t="shared" si="11"/>
        <v>1.0172090678788244</v>
      </c>
    </row>
    <row r="39" spans="1:18" x14ac:dyDescent="0.2">
      <c r="A39" s="3">
        <v>37</v>
      </c>
      <c r="B39" s="3">
        <f t="shared" si="2"/>
        <v>370</v>
      </c>
      <c r="C39" s="3">
        <f t="shared" si="3"/>
        <v>9250</v>
      </c>
      <c r="D39" s="3">
        <f t="shared" si="4"/>
        <v>185</v>
      </c>
      <c r="E39" s="3">
        <f t="shared" si="5"/>
        <v>185</v>
      </c>
      <c r="F39" s="3">
        <f t="shared" si="6"/>
        <v>35200</v>
      </c>
      <c r="G39">
        <f t="shared" si="7"/>
        <v>1900</v>
      </c>
      <c r="J39">
        <f>卡牌升级!F39*3</f>
        <v>105600</v>
      </c>
      <c r="K39">
        <f t="shared" si="14"/>
        <v>1376400</v>
      </c>
      <c r="L39">
        <f>INT(VLOOKUP(INT(经验本!A39/5)*5,经验本!$F$3:$G$13,2,FALSE)*经验本!C39)</f>
        <v>5887</v>
      </c>
      <c r="M39">
        <f t="shared" si="9"/>
        <v>44703</v>
      </c>
      <c r="N39">
        <f>VLOOKUP(A39,主线!$C:$F,4,TRUE)*总表!$D39*参数!$C$12/主线!$AE$8</f>
        <v>99208.101265822785</v>
      </c>
      <c r="O39" s="22">
        <f t="shared" si="12"/>
        <v>10697.142857142855</v>
      </c>
      <c r="P39">
        <f t="shared" si="8"/>
        <v>1353061.3847262328</v>
      </c>
      <c r="Q39">
        <f t="shared" si="13"/>
        <v>1397764.3847262328</v>
      </c>
      <c r="R39">
        <f t="shared" si="11"/>
        <v>1.0155219301992393</v>
      </c>
    </row>
    <row r="40" spans="1:18" x14ac:dyDescent="0.2">
      <c r="A40" s="3">
        <v>38</v>
      </c>
      <c r="B40" s="3">
        <f t="shared" si="2"/>
        <v>380</v>
      </c>
      <c r="C40" s="3">
        <f t="shared" si="3"/>
        <v>9500</v>
      </c>
      <c r="D40" s="3">
        <f t="shared" si="4"/>
        <v>190</v>
      </c>
      <c r="E40" s="3">
        <f t="shared" si="5"/>
        <v>190</v>
      </c>
      <c r="F40" s="3">
        <f t="shared" si="6"/>
        <v>37100</v>
      </c>
      <c r="G40">
        <f t="shared" si="7"/>
        <v>1950</v>
      </c>
      <c r="J40">
        <f>卡牌升级!F40*3</f>
        <v>111300</v>
      </c>
      <c r="K40">
        <f t="shared" si="14"/>
        <v>1487700</v>
      </c>
      <c r="L40">
        <f>INT(VLOOKUP(INT(经验本!A40/5)*5,经验本!$F$3:$G$13,2,FALSE)*经验本!C40)</f>
        <v>6462</v>
      </c>
      <c r="M40">
        <f t="shared" si="9"/>
        <v>51165</v>
      </c>
      <c r="N40">
        <f>VLOOKUP(A40,主线!$C:$F,4,TRUE)*总表!$D40*参数!$C$12/主线!$AE$8</f>
        <v>104277.33333333334</v>
      </c>
      <c r="O40" s="22">
        <f t="shared" si="12"/>
        <v>12175.609756097561</v>
      </c>
      <c r="P40">
        <f t="shared" si="8"/>
        <v>1457338.7180595661</v>
      </c>
      <c r="Q40">
        <f t="shared" si="13"/>
        <v>1508503.7180595661</v>
      </c>
      <c r="R40">
        <f t="shared" si="11"/>
        <v>1.0139838126366647</v>
      </c>
    </row>
    <row r="41" spans="1:18" x14ac:dyDescent="0.2">
      <c r="A41" s="3">
        <v>39</v>
      </c>
      <c r="B41" s="3">
        <f t="shared" si="2"/>
        <v>390</v>
      </c>
      <c r="C41" s="3">
        <f t="shared" si="3"/>
        <v>9750</v>
      </c>
      <c r="D41" s="3">
        <f t="shared" si="4"/>
        <v>195</v>
      </c>
      <c r="E41" s="3">
        <f t="shared" si="5"/>
        <v>195</v>
      </c>
      <c r="F41" s="3">
        <f t="shared" si="6"/>
        <v>39050</v>
      </c>
      <c r="G41">
        <f t="shared" si="7"/>
        <v>2000</v>
      </c>
      <c r="J41">
        <f>卡牌升级!F41*3</f>
        <v>117150</v>
      </c>
      <c r="K41">
        <f t="shared" si="14"/>
        <v>1604850</v>
      </c>
      <c r="L41">
        <f>INT(VLOOKUP(INT(经验本!A41/5)*5,经验本!$F$3:$G$13,2,FALSE)*经验本!C41)</f>
        <v>7112</v>
      </c>
      <c r="M41">
        <f t="shared" si="9"/>
        <v>58277</v>
      </c>
      <c r="N41">
        <f>VLOOKUP(A41,主线!$C:$F,4,TRUE)*总表!$D41*参数!$C$12/主线!$AE$8</f>
        <v>109458.49710982658</v>
      </c>
      <c r="O41" s="22">
        <f t="shared" si="12"/>
        <v>13000</v>
      </c>
      <c r="P41">
        <f t="shared" si="8"/>
        <v>1566797.2151693928</v>
      </c>
      <c r="Q41">
        <f t="shared" si="13"/>
        <v>1625074.2151693928</v>
      </c>
      <c r="R41">
        <f t="shared" si="11"/>
        <v>1.0126019348658084</v>
      </c>
    </row>
    <row r="42" spans="1:18" x14ac:dyDescent="0.2">
      <c r="A42" s="3">
        <v>40</v>
      </c>
      <c r="B42" s="3">
        <f t="shared" si="2"/>
        <v>400</v>
      </c>
      <c r="C42" s="3">
        <f t="shared" si="3"/>
        <v>10000</v>
      </c>
      <c r="D42" s="3">
        <f t="shared" si="4"/>
        <v>200</v>
      </c>
      <c r="E42" s="3">
        <f t="shared" si="5"/>
        <v>200</v>
      </c>
      <c r="F42" s="3">
        <f t="shared" si="6"/>
        <v>41050</v>
      </c>
      <c r="G42">
        <f t="shared" si="7"/>
        <v>2050</v>
      </c>
      <c r="J42">
        <f>卡牌升级!F42*3</f>
        <v>123150</v>
      </c>
      <c r="K42">
        <f t="shared" si="14"/>
        <v>1728000</v>
      </c>
      <c r="L42">
        <f>INT(VLOOKUP(INT(经验本!A42/5)*5,经验本!$F$3:$G$13,2,FALSE)*经验本!C42)</f>
        <v>8625</v>
      </c>
      <c r="M42">
        <f t="shared" si="9"/>
        <v>66902</v>
      </c>
      <c r="N42">
        <f>VLOOKUP(A42,主线!$C:$F,4,TRUE)*总表!$D42*参数!$C$12/主线!$AE$8</f>
        <v>113554.28571428572</v>
      </c>
      <c r="O42" s="22">
        <f t="shared" si="12"/>
        <v>13371.428571428571</v>
      </c>
      <c r="P42">
        <f t="shared" si="8"/>
        <v>1680351.5008836784</v>
      </c>
      <c r="Q42">
        <f t="shared" si="13"/>
        <v>1747253.5008836784</v>
      </c>
      <c r="R42">
        <f t="shared" si="11"/>
        <v>1.0111420722706472</v>
      </c>
    </row>
    <row r="43" spans="1:18" x14ac:dyDescent="0.2">
      <c r="A43" s="3">
        <v>41</v>
      </c>
      <c r="B43" s="3">
        <f t="shared" si="2"/>
        <v>410</v>
      </c>
      <c r="C43" s="3">
        <f t="shared" si="3"/>
        <v>10250</v>
      </c>
      <c r="D43" s="3">
        <f t="shared" si="4"/>
        <v>205</v>
      </c>
      <c r="E43" s="3">
        <f t="shared" si="5"/>
        <v>205</v>
      </c>
      <c r="F43" s="3">
        <f t="shared" si="6"/>
        <v>43100</v>
      </c>
      <c r="G43">
        <f t="shared" si="7"/>
        <v>2100</v>
      </c>
      <c r="J43">
        <f>卡牌升级!F43*3</f>
        <v>129300</v>
      </c>
      <c r="K43">
        <f t="shared" si="14"/>
        <v>1857300</v>
      </c>
      <c r="L43">
        <f>INT(VLOOKUP(INT(经验本!A43/5)*5,经验本!$F$3:$G$13,2,FALSE)*经验本!C43)</f>
        <v>9486</v>
      </c>
      <c r="M43">
        <f t="shared" si="9"/>
        <v>76388</v>
      </c>
      <c r="N43">
        <f>VLOOKUP(A43,主线!$C:$F,4,TRUE)*总表!$D43*参数!$C$12/主线!$AE$8</f>
        <v>110340.9708737864</v>
      </c>
      <c r="O43" s="22">
        <f t="shared" si="12"/>
        <v>14080</v>
      </c>
      <c r="P43">
        <f t="shared" si="8"/>
        <v>1790692.4717574648</v>
      </c>
      <c r="Q43">
        <f t="shared" si="13"/>
        <v>1867080.4717574648</v>
      </c>
      <c r="R43">
        <f t="shared" si="11"/>
        <v>1.0052659622879798</v>
      </c>
    </row>
    <row r="44" spans="1:18" x14ac:dyDescent="0.2">
      <c r="A44" s="3">
        <v>42</v>
      </c>
      <c r="B44" s="3">
        <f t="shared" si="2"/>
        <v>420</v>
      </c>
      <c r="C44" s="3">
        <f t="shared" si="3"/>
        <v>10500</v>
      </c>
      <c r="D44" s="3">
        <f t="shared" si="4"/>
        <v>210</v>
      </c>
      <c r="E44" s="3">
        <f t="shared" si="5"/>
        <v>210</v>
      </c>
      <c r="F44" s="3">
        <f t="shared" si="6"/>
        <v>45200</v>
      </c>
      <c r="G44">
        <f t="shared" si="7"/>
        <v>2150</v>
      </c>
      <c r="J44">
        <f>卡牌升级!F44*3</f>
        <v>135600</v>
      </c>
      <c r="K44">
        <f t="shared" si="14"/>
        <v>1992900</v>
      </c>
      <c r="L44">
        <f>INT(VLOOKUP(INT(经验本!A44/5)*5,经验本!$F$3:$G$13,2,FALSE)*经验本!C44)</f>
        <v>10347</v>
      </c>
      <c r="M44">
        <f t="shared" si="9"/>
        <v>86735</v>
      </c>
      <c r="N44">
        <f>VLOOKUP(A44,主线!$C:$F,4,TRUE)*总表!$D44*参数!$C$12/主线!$AE$8</f>
        <v>119660.23166023164</v>
      </c>
      <c r="O44" s="22">
        <f t="shared" si="12"/>
        <v>12261.052631578947</v>
      </c>
      <c r="P44">
        <f t="shared" si="8"/>
        <v>1910352.7034176965</v>
      </c>
      <c r="Q44">
        <f t="shared" si="13"/>
        <v>1997087.7034176965</v>
      </c>
      <c r="R44">
        <f t="shared" si="11"/>
        <v>1.0021013113641912</v>
      </c>
    </row>
    <row r="45" spans="1:18" x14ac:dyDescent="0.2">
      <c r="A45" s="3">
        <v>43</v>
      </c>
      <c r="B45" s="3">
        <f t="shared" si="2"/>
        <v>430</v>
      </c>
      <c r="C45" s="3">
        <f t="shared" si="3"/>
        <v>10750</v>
      </c>
      <c r="D45" s="3">
        <f t="shared" si="4"/>
        <v>215</v>
      </c>
      <c r="E45" s="3">
        <f t="shared" si="5"/>
        <v>215</v>
      </c>
      <c r="F45" s="3">
        <f t="shared" si="6"/>
        <v>47350</v>
      </c>
      <c r="G45">
        <f t="shared" si="7"/>
        <v>2200</v>
      </c>
      <c r="J45">
        <f>卡牌升级!F45*3</f>
        <v>142050</v>
      </c>
      <c r="K45">
        <f t="shared" si="14"/>
        <v>2134950</v>
      </c>
      <c r="L45">
        <f>INT(VLOOKUP(INT(经验本!A45/5)*5,经验本!$F$3:$G$13,2,FALSE)*经验本!C45)</f>
        <v>11347</v>
      </c>
      <c r="M45">
        <f t="shared" ref="M45:M76" si="15">M44+L45</f>
        <v>98082</v>
      </c>
      <c r="N45">
        <f>VLOOKUP(A45,主线!$C:$F,4,TRUE)*总表!$D45*参数!$C$12/主线!$AE$8</f>
        <v>129722.13740458016</v>
      </c>
      <c r="O45" s="22">
        <f t="shared" si="12"/>
        <v>14656.994818652849</v>
      </c>
      <c r="P45">
        <f t="shared" si="8"/>
        <v>2040074.8408222767</v>
      </c>
      <c r="Q45">
        <f t="shared" si="13"/>
        <v>2138156.8408222767</v>
      </c>
      <c r="R45">
        <f t="shared" si="11"/>
        <v>1.0015020683492712</v>
      </c>
    </row>
    <row r="46" spans="1:18" x14ac:dyDescent="0.2">
      <c r="A46" s="3">
        <v>44</v>
      </c>
      <c r="B46" s="3">
        <f t="shared" si="2"/>
        <v>440</v>
      </c>
      <c r="C46" s="3">
        <f t="shared" si="3"/>
        <v>11000</v>
      </c>
      <c r="D46" s="3">
        <f t="shared" si="4"/>
        <v>220</v>
      </c>
      <c r="E46" s="3">
        <f t="shared" si="5"/>
        <v>220</v>
      </c>
      <c r="F46" s="3">
        <f t="shared" si="6"/>
        <v>49550</v>
      </c>
      <c r="G46">
        <f t="shared" si="7"/>
        <v>2250</v>
      </c>
      <c r="J46">
        <f>卡牌升级!F46*3</f>
        <v>148650</v>
      </c>
      <c r="K46">
        <f t="shared" si="14"/>
        <v>2283600</v>
      </c>
      <c r="L46">
        <f>INT(VLOOKUP(INT(经验本!A46/5)*5,经验本!$F$3:$G$13,2,FALSE)*经验本!C46)</f>
        <v>12347</v>
      </c>
      <c r="M46">
        <f t="shared" si="15"/>
        <v>110429</v>
      </c>
      <c r="N46">
        <f>VLOOKUP(A46,主线!$C:$F,4,TRUE)*总表!$D46*参数!$C$12/主线!$AE$8</f>
        <v>138770.73170731709</v>
      </c>
      <c r="O46" s="22">
        <f t="shared" si="12"/>
        <v>17559.798994974873</v>
      </c>
      <c r="P46">
        <f t="shared" si="8"/>
        <v>2178845.5725295939</v>
      </c>
      <c r="Q46">
        <f t="shared" si="13"/>
        <v>2289274.5725295939</v>
      </c>
      <c r="R46">
        <f t="shared" si="11"/>
        <v>1.0024849240364311</v>
      </c>
    </row>
    <row r="47" spans="1:18" x14ac:dyDescent="0.2">
      <c r="A47" s="3">
        <v>45</v>
      </c>
      <c r="B47" s="3">
        <f t="shared" si="2"/>
        <v>450</v>
      </c>
      <c r="C47" s="3">
        <f t="shared" si="3"/>
        <v>11250</v>
      </c>
      <c r="D47" s="3">
        <f t="shared" si="4"/>
        <v>225</v>
      </c>
      <c r="E47" s="3">
        <f t="shared" si="5"/>
        <v>225</v>
      </c>
      <c r="F47" s="3">
        <f t="shared" si="6"/>
        <v>51800</v>
      </c>
      <c r="G47">
        <f t="shared" si="7"/>
        <v>2300</v>
      </c>
      <c r="J47">
        <f>卡牌升级!F47*3</f>
        <v>155400</v>
      </c>
      <c r="K47">
        <f t="shared" si="14"/>
        <v>2439000</v>
      </c>
      <c r="L47">
        <f>INT(VLOOKUP(INT(经验本!A47/5)*5,经验本!$F$3:$G$13,2,FALSE)*经验本!C47)</f>
        <v>14834</v>
      </c>
      <c r="M47">
        <f t="shared" si="15"/>
        <v>125263</v>
      </c>
      <c r="N47">
        <f>VLOOKUP(A47,主线!$C:$F,4,TRUE)*总表!$D47*参数!$C$12/主线!$AE$8</f>
        <v>148233.39449541282</v>
      </c>
      <c r="O47" s="22">
        <f t="shared" si="12"/>
        <v>20000</v>
      </c>
      <c r="P47">
        <f t="shared" si="8"/>
        <v>2327078.9670250067</v>
      </c>
      <c r="Q47">
        <f t="shared" si="13"/>
        <v>2452341.9670250067</v>
      </c>
      <c r="R47">
        <f t="shared" si="11"/>
        <v>1.0054702611828645</v>
      </c>
    </row>
    <row r="48" spans="1:18" x14ac:dyDescent="0.2">
      <c r="A48" s="3">
        <v>46</v>
      </c>
      <c r="B48" s="3">
        <f t="shared" si="2"/>
        <v>460</v>
      </c>
      <c r="C48" s="3">
        <f t="shared" si="3"/>
        <v>11500</v>
      </c>
      <c r="D48" s="3">
        <f t="shared" si="4"/>
        <v>230</v>
      </c>
      <c r="E48" s="3">
        <f t="shared" si="5"/>
        <v>230</v>
      </c>
      <c r="F48" s="3">
        <f t="shared" si="6"/>
        <v>54100</v>
      </c>
      <c r="G48">
        <f t="shared" si="7"/>
        <v>2350</v>
      </c>
      <c r="J48">
        <f>卡牌升级!F48*3</f>
        <v>162300</v>
      </c>
      <c r="K48">
        <f t="shared" si="14"/>
        <v>2601300</v>
      </c>
      <c r="L48">
        <f>INT(VLOOKUP(INT(经验本!A48/5)*5,经验本!$F$3:$G$13,2,FALSE)*经验本!C48)</f>
        <v>16087</v>
      </c>
      <c r="M48">
        <f t="shared" si="15"/>
        <v>141350</v>
      </c>
      <c r="N48">
        <f>VLOOKUP(A48,主线!$C:$F,4,TRUE)*总表!$D48*参数!$C$12/主线!$AE$8</f>
        <v>156445.71428571429</v>
      </c>
      <c r="O48" s="22">
        <f t="shared" si="12"/>
        <v>22690.909090909088</v>
      </c>
      <c r="P48">
        <f t="shared" si="8"/>
        <v>2483524.6813107207</v>
      </c>
      <c r="Q48">
        <f t="shared" si="13"/>
        <v>2624874.6813107207</v>
      </c>
      <c r="R48">
        <f t="shared" si="11"/>
        <v>1.0090626537926117</v>
      </c>
    </row>
    <row r="49" spans="1:18" x14ac:dyDescent="0.2">
      <c r="A49" s="3">
        <v>47</v>
      </c>
      <c r="B49" s="3">
        <f t="shared" si="2"/>
        <v>470</v>
      </c>
      <c r="C49" s="3">
        <f t="shared" si="3"/>
        <v>11750</v>
      </c>
      <c r="D49" s="3">
        <f t="shared" si="4"/>
        <v>235</v>
      </c>
      <c r="E49" s="3">
        <f t="shared" si="5"/>
        <v>235</v>
      </c>
      <c r="F49" s="3">
        <f t="shared" si="6"/>
        <v>56450</v>
      </c>
      <c r="G49">
        <f t="shared" si="7"/>
        <v>2400</v>
      </c>
      <c r="J49">
        <f>卡牌升级!F49*3</f>
        <v>169350</v>
      </c>
      <c r="K49">
        <f t="shared" si="14"/>
        <v>2770650</v>
      </c>
      <c r="L49">
        <f>INT(VLOOKUP(INT(经验本!A49/5)*5,经验本!$F$3:$G$13,2,FALSE)*经验本!C49)</f>
        <v>17493</v>
      </c>
      <c r="M49">
        <f t="shared" si="15"/>
        <v>158843</v>
      </c>
      <c r="N49">
        <f>VLOOKUP(A49,主线!$C:$F,4,TRUE)*总表!$D49*参数!$C$12/主线!$AE$8</f>
        <v>164816.60899653978</v>
      </c>
      <c r="O49" s="22">
        <f t="shared" si="12"/>
        <v>24782.978723404252</v>
      </c>
      <c r="P49">
        <f t="shared" si="8"/>
        <v>2648341.2903072606</v>
      </c>
      <c r="Q49">
        <f t="shared" si="13"/>
        <v>2807184.2903072606</v>
      </c>
      <c r="R49">
        <f t="shared" si="11"/>
        <v>1.0131861802491331</v>
      </c>
    </row>
    <row r="50" spans="1:18" x14ac:dyDescent="0.2">
      <c r="A50" s="3">
        <v>48</v>
      </c>
      <c r="B50" s="3">
        <f t="shared" si="2"/>
        <v>480</v>
      </c>
      <c r="C50" s="3">
        <f t="shared" si="3"/>
        <v>12000</v>
      </c>
      <c r="D50" s="3">
        <f t="shared" si="4"/>
        <v>240</v>
      </c>
      <c r="E50" s="3">
        <f t="shared" si="5"/>
        <v>240</v>
      </c>
      <c r="F50" s="3">
        <f t="shared" si="6"/>
        <v>58850</v>
      </c>
      <c r="G50">
        <f t="shared" si="7"/>
        <v>2450</v>
      </c>
      <c r="J50">
        <f>卡牌升级!F50*3</f>
        <v>176550</v>
      </c>
      <c r="K50">
        <f t="shared" si="14"/>
        <v>2947200</v>
      </c>
      <c r="L50">
        <f>INT(VLOOKUP(INT(经验本!A50/5)*5,经验本!$F$3:$G$13,2,FALSE)*经验本!C50)</f>
        <v>18898</v>
      </c>
      <c r="M50">
        <f t="shared" si="15"/>
        <v>177741</v>
      </c>
      <c r="N50">
        <f>VLOOKUP(A50,主线!$C:$F,4,TRUE)*总表!$D50*参数!$C$12/主线!$AE$8</f>
        <v>171817.02838063441</v>
      </c>
      <c r="O50" s="22">
        <f t="shared" si="12"/>
        <v>26966.007905138344</v>
      </c>
      <c r="P50">
        <f t="shared" si="8"/>
        <v>2820158.3186878948</v>
      </c>
      <c r="Q50">
        <f t="shared" si="13"/>
        <v>2997899.3186878948</v>
      </c>
      <c r="R50">
        <f t="shared" si="11"/>
        <v>1.0172025375569675</v>
      </c>
    </row>
    <row r="51" spans="1:18" x14ac:dyDescent="0.2">
      <c r="A51" s="3">
        <v>49</v>
      </c>
      <c r="B51" s="3">
        <f t="shared" si="2"/>
        <v>490</v>
      </c>
      <c r="C51" s="3">
        <f t="shared" si="3"/>
        <v>12250</v>
      </c>
      <c r="D51" s="3">
        <f t="shared" si="4"/>
        <v>245</v>
      </c>
      <c r="E51" s="3">
        <f t="shared" si="5"/>
        <v>245</v>
      </c>
      <c r="F51" s="3">
        <f t="shared" si="6"/>
        <v>61300</v>
      </c>
      <c r="G51">
        <f t="shared" si="7"/>
        <v>2500</v>
      </c>
      <c r="J51">
        <f>卡牌升级!F51*3</f>
        <v>183900</v>
      </c>
      <c r="K51">
        <f t="shared" si="14"/>
        <v>3131100</v>
      </c>
      <c r="L51">
        <f>INT(VLOOKUP(INT(经验本!A51/5)*5,经验本!$F$3:$G$13,2,FALSE)*经验本!C51)</f>
        <v>20456</v>
      </c>
      <c r="M51">
        <f t="shared" si="15"/>
        <v>198197</v>
      </c>
      <c r="N51">
        <f>VLOOKUP(A51,主线!$C:$F,4,TRUE)*总表!$D51*参数!$C$12/主线!$AE$8</f>
        <v>178819.90369181379</v>
      </c>
      <c r="O51" s="22">
        <f t="shared" si="12"/>
        <v>28543.065693430661</v>
      </c>
      <c r="P51">
        <f t="shared" si="8"/>
        <v>2998978.2223797087</v>
      </c>
      <c r="Q51">
        <f t="shared" si="13"/>
        <v>3197175.2223797087</v>
      </c>
      <c r="R51">
        <f t="shared" si="11"/>
        <v>1.0211028783429812</v>
      </c>
    </row>
    <row r="52" spans="1:18" x14ac:dyDescent="0.2">
      <c r="A52" s="3">
        <v>50</v>
      </c>
      <c r="B52" s="3">
        <f t="shared" si="2"/>
        <v>500</v>
      </c>
      <c r="C52" s="3">
        <f t="shared" si="3"/>
        <v>12500</v>
      </c>
      <c r="D52" s="3">
        <f t="shared" si="4"/>
        <v>250</v>
      </c>
      <c r="E52" s="3">
        <f t="shared" si="5"/>
        <v>250</v>
      </c>
      <c r="F52" s="3">
        <f t="shared" si="6"/>
        <v>63800</v>
      </c>
      <c r="G52">
        <f t="shared" si="7"/>
        <v>2550</v>
      </c>
      <c r="J52">
        <f>卡牌升级!F52*3</f>
        <v>191400</v>
      </c>
      <c r="K52">
        <f t="shared" si="14"/>
        <v>3322500</v>
      </c>
      <c r="L52">
        <f>INT(VLOOKUP(INT(经验本!A52/5)*5,经验本!$F$3:$G$13,2,FALSE)*经验本!C52)</f>
        <v>24016</v>
      </c>
      <c r="M52">
        <f t="shared" si="15"/>
        <v>222213</v>
      </c>
      <c r="N52">
        <f>VLOOKUP(A52,主线!$C:$F,4,TRUE)*总表!$D52*参数!$C$12/主线!$AE$8</f>
        <v>184447.99999999997</v>
      </c>
      <c r="O52" s="22">
        <f t="shared" si="12"/>
        <v>30153.020134228187</v>
      </c>
      <c r="P52">
        <f t="shared" si="8"/>
        <v>3183426.2223797087</v>
      </c>
      <c r="Q52">
        <f t="shared" si="13"/>
        <v>3405639.2223797087</v>
      </c>
      <c r="R52">
        <f t="shared" si="11"/>
        <v>1.0250230917621395</v>
      </c>
    </row>
    <row r="53" spans="1:18" x14ac:dyDescent="0.2">
      <c r="A53" s="3">
        <v>51</v>
      </c>
      <c r="B53" s="3">
        <f t="shared" si="2"/>
        <v>510</v>
      </c>
      <c r="C53" s="3">
        <f t="shared" si="3"/>
        <v>12750</v>
      </c>
      <c r="D53" s="3">
        <f t="shared" si="4"/>
        <v>255</v>
      </c>
      <c r="E53" s="3">
        <f t="shared" si="5"/>
        <v>255</v>
      </c>
      <c r="F53" s="3">
        <f t="shared" si="6"/>
        <v>66350</v>
      </c>
      <c r="G53">
        <f t="shared" si="7"/>
        <v>2600</v>
      </c>
      <c r="J53">
        <f>卡牌升级!F53*3</f>
        <v>199050</v>
      </c>
      <c r="K53">
        <f t="shared" si="14"/>
        <v>3521550</v>
      </c>
      <c r="L53">
        <f>INT(VLOOKUP(INT(经验本!A53/5)*5,经验本!$F$3:$G$13,2,FALSE)*经验本!C53)</f>
        <v>25966</v>
      </c>
      <c r="M53">
        <f t="shared" si="15"/>
        <v>248179</v>
      </c>
      <c r="N53">
        <f>VLOOKUP(A53,主线!$C:$F,4,TRUE)*总表!$D53*参数!$C$12/主线!$AE$8</f>
        <v>180035.55555555556</v>
      </c>
      <c r="O53" s="22">
        <f t="shared" si="12"/>
        <v>31232</v>
      </c>
      <c r="P53">
        <f t="shared" si="8"/>
        <v>3363461.7779352642</v>
      </c>
      <c r="Q53">
        <f t="shared" si="13"/>
        <v>3611640.7779352642</v>
      </c>
      <c r="R53">
        <f t="shared" si="11"/>
        <v>1.0255827058923668</v>
      </c>
    </row>
    <row r="54" spans="1:18" x14ac:dyDescent="0.2">
      <c r="A54" s="3">
        <v>52</v>
      </c>
      <c r="B54" s="3">
        <f t="shared" si="2"/>
        <v>520</v>
      </c>
      <c r="C54" s="3">
        <f t="shared" si="3"/>
        <v>13000</v>
      </c>
      <c r="D54" s="3">
        <f t="shared" si="4"/>
        <v>260</v>
      </c>
      <c r="E54" s="3">
        <f t="shared" si="5"/>
        <v>260</v>
      </c>
      <c r="F54" s="3">
        <f t="shared" si="6"/>
        <v>68950</v>
      </c>
      <c r="G54">
        <f t="shared" si="7"/>
        <v>2650</v>
      </c>
      <c r="J54">
        <f>卡牌升级!F54*3</f>
        <v>206850</v>
      </c>
      <c r="K54">
        <f t="shared" si="14"/>
        <v>3728400</v>
      </c>
      <c r="L54">
        <f>INT(VLOOKUP(INT(经验本!A54/5)*5,经验本!$F$3:$G$13,2,FALSE)*经验本!C54)</f>
        <v>27916</v>
      </c>
      <c r="M54">
        <f t="shared" si="15"/>
        <v>276095</v>
      </c>
      <c r="N54">
        <f>VLOOKUP(A54,主线!$C:$F,4,TRUE)*总表!$D54*参数!$C$12/主线!$AE$8</f>
        <v>192619.21216309603</v>
      </c>
      <c r="O54" s="22">
        <f t="shared" si="12"/>
        <v>29171.358024691359</v>
      </c>
      <c r="P54">
        <f t="shared" si="8"/>
        <v>3556080.99009836</v>
      </c>
      <c r="Q54">
        <f t="shared" si="13"/>
        <v>3832175.99009836</v>
      </c>
      <c r="R54">
        <f t="shared" si="11"/>
        <v>1.0278339207430427</v>
      </c>
    </row>
    <row r="55" spans="1:18" x14ac:dyDescent="0.2">
      <c r="A55" s="3">
        <v>53</v>
      </c>
      <c r="B55" s="3">
        <f t="shared" si="2"/>
        <v>530</v>
      </c>
      <c r="C55" s="3">
        <f t="shared" si="3"/>
        <v>13250</v>
      </c>
      <c r="D55" s="3">
        <f t="shared" si="4"/>
        <v>265</v>
      </c>
      <c r="E55" s="3">
        <f t="shared" si="5"/>
        <v>265</v>
      </c>
      <c r="F55" s="3">
        <f t="shared" si="6"/>
        <v>71600</v>
      </c>
      <c r="G55">
        <f t="shared" si="7"/>
        <v>2700</v>
      </c>
      <c r="J55">
        <f>卡牌升级!F55*3</f>
        <v>214800</v>
      </c>
      <c r="K55">
        <f t="shared" si="14"/>
        <v>3943200</v>
      </c>
      <c r="L55">
        <f>INT(VLOOKUP(INT(经验本!A55/5)*5,经验本!$F$3:$G$13,2,FALSE)*经验本!C55)</f>
        <v>30116</v>
      </c>
      <c r="M55">
        <f t="shared" si="15"/>
        <v>306211</v>
      </c>
      <c r="N55">
        <f>VLOOKUP(A55,主线!$C:$F,4,TRUE)*总表!$D55*参数!$C$12/主线!$AE$8</f>
        <v>205807.5290896646</v>
      </c>
      <c r="O55" s="22">
        <f t="shared" si="12"/>
        <v>32954.523227383863</v>
      </c>
      <c r="P55">
        <f t="shared" si="8"/>
        <v>3761888.5191880246</v>
      </c>
      <c r="Q55">
        <f t="shared" si="13"/>
        <v>4068099.5191880246</v>
      </c>
      <c r="R55">
        <f t="shared" si="11"/>
        <v>1.0316746599685598</v>
      </c>
    </row>
    <row r="56" spans="1:18" x14ac:dyDescent="0.2">
      <c r="A56" s="3">
        <v>54</v>
      </c>
      <c r="B56" s="3">
        <f t="shared" si="2"/>
        <v>540</v>
      </c>
      <c r="C56" s="3">
        <f t="shared" si="3"/>
        <v>13500</v>
      </c>
      <c r="D56" s="3">
        <f t="shared" si="4"/>
        <v>270</v>
      </c>
      <c r="E56" s="3">
        <f t="shared" si="5"/>
        <v>270</v>
      </c>
      <c r="F56" s="3">
        <f t="shared" si="6"/>
        <v>74300</v>
      </c>
      <c r="G56">
        <f t="shared" si="7"/>
        <v>2750</v>
      </c>
      <c r="J56">
        <f>卡牌升级!F56*3</f>
        <v>222900</v>
      </c>
      <c r="K56">
        <f t="shared" si="14"/>
        <v>4166100</v>
      </c>
      <c r="L56">
        <f>INT(VLOOKUP(INT(经验本!A56/5)*5,经验本!$F$3:$G$13,2,FALSE)*经验本!C56)</f>
        <v>32316</v>
      </c>
      <c r="M56">
        <f t="shared" si="15"/>
        <v>338527</v>
      </c>
      <c r="N56">
        <f>VLOOKUP(A56,主线!$C:$F,4,TRUE)*总表!$D56*参数!$C$12/主线!$AE$8</f>
        <v>217712.28070175438</v>
      </c>
      <c r="O56" s="22">
        <f t="shared" si="12"/>
        <v>37509.832134292563</v>
      </c>
      <c r="P56">
        <f t="shared" si="8"/>
        <v>3979600.7998897787</v>
      </c>
      <c r="Q56">
        <f t="shared" si="13"/>
        <v>4318127.7998897787</v>
      </c>
      <c r="R56">
        <f t="shared" si="11"/>
        <v>1.0364916348358846</v>
      </c>
    </row>
    <row r="57" spans="1:18" x14ac:dyDescent="0.2">
      <c r="A57" s="3">
        <v>55</v>
      </c>
      <c r="B57" s="3">
        <f t="shared" si="2"/>
        <v>550</v>
      </c>
      <c r="C57" s="3">
        <f t="shared" si="3"/>
        <v>13750</v>
      </c>
      <c r="D57" s="3">
        <f t="shared" si="4"/>
        <v>275</v>
      </c>
      <c r="E57" s="3">
        <f t="shared" si="5"/>
        <v>275</v>
      </c>
      <c r="F57" s="3">
        <f t="shared" si="6"/>
        <v>77050</v>
      </c>
      <c r="G57">
        <f t="shared" si="7"/>
        <v>2800</v>
      </c>
      <c r="J57">
        <f>卡牌升级!F57*3</f>
        <v>231150</v>
      </c>
      <c r="K57">
        <f t="shared" si="14"/>
        <v>4397250</v>
      </c>
      <c r="L57">
        <f>INT(VLOOKUP(INT(经验本!A57/5)*5,经验本!$F$3:$G$13,2,FALSE)*经验本!C57)</f>
        <v>37663</v>
      </c>
      <c r="M57">
        <f t="shared" si="15"/>
        <v>376190</v>
      </c>
      <c r="N57">
        <f>VLOOKUP(A57,主线!$C:$F,4,TRUE)*总表!$D57*参数!$C$12/主线!$AE$8</f>
        <v>229874.43708609272</v>
      </c>
      <c r="O57" s="22">
        <f t="shared" si="12"/>
        <v>41503.030303030304</v>
      </c>
      <c r="P57">
        <f t="shared" si="8"/>
        <v>4209475.236975871</v>
      </c>
      <c r="Q57">
        <f t="shared" si="13"/>
        <v>4585665.236975871</v>
      </c>
      <c r="R57">
        <f t="shared" si="11"/>
        <v>1.0428484250328889</v>
      </c>
    </row>
    <row r="58" spans="1:18" x14ac:dyDescent="0.2">
      <c r="A58" s="3">
        <v>56</v>
      </c>
      <c r="B58" s="3">
        <f t="shared" si="2"/>
        <v>560</v>
      </c>
      <c r="C58" s="3">
        <f t="shared" si="3"/>
        <v>14000</v>
      </c>
      <c r="D58" s="3">
        <f t="shared" si="4"/>
        <v>280</v>
      </c>
      <c r="E58" s="3">
        <f t="shared" si="5"/>
        <v>280</v>
      </c>
      <c r="F58" s="3">
        <f t="shared" si="6"/>
        <v>79850</v>
      </c>
      <c r="G58">
        <f t="shared" si="7"/>
        <v>2850</v>
      </c>
      <c r="J58">
        <f>卡牌升级!F58*3</f>
        <v>239550</v>
      </c>
      <c r="K58">
        <f t="shared" si="14"/>
        <v>4636800</v>
      </c>
      <c r="L58">
        <f>INT(VLOOKUP(INT(经验本!A58/5)*5,经验本!$F$3:$G$13,2,FALSE)*经验本!C58)</f>
        <v>40318</v>
      </c>
      <c r="M58">
        <f t="shared" si="15"/>
        <v>416508</v>
      </c>
      <c r="N58">
        <f>VLOOKUP(A58,主线!$C:$F,4,TRUE)*总表!$D58*参数!$C$12/主线!$AE$8</f>
        <v>240499.15857605179</v>
      </c>
      <c r="O58" s="22">
        <f t="shared" si="12"/>
        <v>45993.707865168537</v>
      </c>
      <c r="P58">
        <f t="shared" si="8"/>
        <v>4449974.3955519227</v>
      </c>
      <c r="Q58">
        <f t="shared" si="13"/>
        <v>4866482.3955519227</v>
      </c>
      <c r="R58">
        <f t="shared" si="11"/>
        <v>1.0495346781297279</v>
      </c>
    </row>
    <row r="59" spans="1:18" x14ac:dyDescent="0.2">
      <c r="A59" s="3">
        <v>57</v>
      </c>
      <c r="B59" s="3">
        <f t="shared" si="2"/>
        <v>570</v>
      </c>
      <c r="C59" s="3">
        <f t="shared" si="3"/>
        <v>14250</v>
      </c>
      <c r="D59" s="3">
        <f t="shared" si="4"/>
        <v>285</v>
      </c>
      <c r="E59" s="3">
        <f t="shared" si="5"/>
        <v>285</v>
      </c>
      <c r="F59" s="3">
        <f t="shared" si="6"/>
        <v>82700</v>
      </c>
      <c r="G59">
        <f t="shared" si="7"/>
        <v>2900</v>
      </c>
      <c r="J59">
        <f>卡牌升级!F59*3</f>
        <v>248100</v>
      </c>
      <c r="K59">
        <f t="shared" si="14"/>
        <v>4884900</v>
      </c>
      <c r="L59">
        <f>INT(VLOOKUP(INT(经验本!A59/5)*5,经验本!$F$3:$G$13,2,FALSE)*经验本!C59)</f>
        <v>43243</v>
      </c>
      <c r="M59">
        <f t="shared" si="15"/>
        <v>459751</v>
      </c>
      <c r="N59">
        <f>VLOOKUP(A59,主线!$C:$F,4,TRUE)*总表!$D59*参数!$C$12/主线!$AE$8</f>
        <v>251120.35286704474</v>
      </c>
      <c r="O59" s="22">
        <f t="shared" si="12"/>
        <v>49741.075268817207</v>
      </c>
      <c r="P59">
        <f t="shared" si="8"/>
        <v>4701094.7484189672</v>
      </c>
      <c r="Q59">
        <f t="shared" si="13"/>
        <v>5160845.7484189672</v>
      </c>
      <c r="R59">
        <f t="shared" si="11"/>
        <v>1.0564895388685474</v>
      </c>
    </row>
    <row r="60" spans="1:18" x14ac:dyDescent="0.2">
      <c r="A60" s="3">
        <v>58</v>
      </c>
      <c r="B60" s="3">
        <f t="shared" si="2"/>
        <v>580</v>
      </c>
      <c r="C60" s="3">
        <f t="shared" si="3"/>
        <v>14500</v>
      </c>
      <c r="D60" s="3">
        <f t="shared" si="4"/>
        <v>290</v>
      </c>
      <c r="E60" s="3">
        <f t="shared" si="5"/>
        <v>290</v>
      </c>
      <c r="F60" s="3">
        <f t="shared" si="6"/>
        <v>85600</v>
      </c>
      <c r="G60">
        <f t="shared" si="7"/>
        <v>2950</v>
      </c>
      <c r="J60">
        <f>卡牌升级!F60*3</f>
        <v>256800</v>
      </c>
      <c r="K60">
        <f t="shared" si="14"/>
        <v>5141700</v>
      </c>
      <c r="L60">
        <f>INT(VLOOKUP(INT(经验本!A60/5)*5,经验本!$F$3:$G$13,2,FALSE)*经验本!C60)</f>
        <v>46168</v>
      </c>
      <c r="M60">
        <f t="shared" si="15"/>
        <v>505919</v>
      </c>
      <c r="N60">
        <f>VLOOKUP(A60,主线!$C:$F,4,TRUE)*总表!$D60*参数!$C$12/主线!$AE$8</f>
        <v>260076.28361858195</v>
      </c>
      <c r="O60" s="22">
        <f t="shared" si="12"/>
        <v>53765.235173824127</v>
      </c>
      <c r="P60">
        <f t="shared" si="8"/>
        <v>4961171.0320375487</v>
      </c>
      <c r="Q60">
        <f t="shared" si="13"/>
        <v>5467090.0320375487</v>
      </c>
      <c r="R60">
        <f t="shared" si="11"/>
        <v>1.0632845230249817</v>
      </c>
    </row>
    <row r="61" spans="1:18" x14ac:dyDescent="0.2">
      <c r="A61" s="3">
        <v>59</v>
      </c>
      <c r="B61" s="3">
        <f t="shared" si="2"/>
        <v>590</v>
      </c>
      <c r="C61" s="3">
        <f t="shared" si="3"/>
        <v>14750</v>
      </c>
      <c r="D61" s="3">
        <f t="shared" si="4"/>
        <v>295</v>
      </c>
      <c r="E61" s="3">
        <f t="shared" si="5"/>
        <v>295</v>
      </c>
      <c r="F61" s="3">
        <f t="shared" si="6"/>
        <v>88550</v>
      </c>
      <c r="G61">
        <f t="shared" si="7"/>
        <v>3000</v>
      </c>
      <c r="J61">
        <f>卡牌升级!F61*3</f>
        <v>265650</v>
      </c>
      <c r="K61">
        <f t="shared" si="14"/>
        <v>5407350</v>
      </c>
      <c r="L61">
        <f>INT(VLOOKUP(INT(经验本!A61/5)*5,经验本!$F$3:$G$13,2,FALSE)*经验本!C61)</f>
        <v>49363</v>
      </c>
      <c r="M61">
        <f t="shared" si="15"/>
        <v>555282</v>
      </c>
      <c r="N61">
        <f>VLOOKUP(A61,主线!$C:$F,4,TRUE)*总表!$D61*参数!$C$12/主线!$AE$8</f>
        <v>268875.65011820331</v>
      </c>
      <c r="O61" s="22">
        <f t="shared" si="12"/>
        <v>56968.665377176003</v>
      </c>
      <c r="P61">
        <f t="shared" si="8"/>
        <v>5230046.6821557516</v>
      </c>
      <c r="Q61">
        <f t="shared" si="13"/>
        <v>5785328.6821557516</v>
      </c>
      <c r="R61">
        <f t="shared" si="11"/>
        <v>1.0699009093466765</v>
      </c>
    </row>
    <row r="62" spans="1:18" x14ac:dyDescent="0.2">
      <c r="A62" s="3">
        <v>60</v>
      </c>
      <c r="B62" s="3">
        <f t="shared" si="2"/>
        <v>600</v>
      </c>
      <c r="C62" s="3">
        <f t="shared" si="3"/>
        <v>15000</v>
      </c>
      <c r="D62" s="3">
        <f t="shared" si="4"/>
        <v>300</v>
      </c>
      <c r="E62" s="3">
        <f t="shared" si="5"/>
        <v>300</v>
      </c>
      <c r="F62" s="3">
        <f t="shared" si="6"/>
        <v>91550</v>
      </c>
      <c r="G62">
        <f t="shared" si="7"/>
        <v>3050</v>
      </c>
      <c r="J62">
        <f>卡牌升级!F62*3</f>
        <v>274650</v>
      </c>
      <c r="K62">
        <f t="shared" si="14"/>
        <v>5682000</v>
      </c>
      <c r="L62">
        <f>INT(VLOOKUP(INT(经验本!A62/5)*5,经验本!$F$3:$G$13,2,FALSE)*经验本!C62)</f>
        <v>56602</v>
      </c>
      <c r="M62">
        <f t="shared" si="15"/>
        <v>611884</v>
      </c>
      <c r="N62">
        <f>VLOOKUP(A62,主线!$C:$F,4,TRUE)*总表!$D62*参数!$C$12/主线!$AE$8</f>
        <v>276005.92592592596</v>
      </c>
      <c r="O62" s="22">
        <f t="shared" si="12"/>
        <v>60316.211293260472</v>
      </c>
      <c r="P62">
        <f t="shared" si="8"/>
        <v>5506052.6080816779</v>
      </c>
      <c r="Q62">
        <f t="shared" si="13"/>
        <v>6117936.6080816779</v>
      </c>
      <c r="R62">
        <f t="shared" si="11"/>
        <v>1.0767223879059624</v>
      </c>
    </row>
    <row r="63" spans="1:18" x14ac:dyDescent="0.2">
      <c r="A63" s="3">
        <v>61</v>
      </c>
      <c r="B63" s="3">
        <f t="shared" si="2"/>
        <v>610</v>
      </c>
      <c r="C63" s="3">
        <f t="shared" si="3"/>
        <v>15250</v>
      </c>
      <c r="D63" s="3">
        <f t="shared" si="4"/>
        <v>305</v>
      </c>
      <c r="E63" s="3">
        <f t="shared" si="5"/>
        <v>305</v>
      </c>
      <c r="F63" s="3">
        <f t="shared" si="6"/>
        <v>94600</v>
      </c>
      <c r="G63">
        <f t="shared" si="7"/>
        <v>3100</v>
      </c>
      <c r="J63">
        <f>卡牌升级!F63*3</f>
        <v>283800</v>
      </c>
      <c r="K63">
        <f t="shared" si="14"/>
        <v>5965800</v>
      </c>
      <c r="L63">
        <f>INT(VLOOKUP(INT(经验本!A63/5)*5,经验本!$F$3:$G$13,2,FALSE)*经验本!C63)</f>
        <v>60452</v>
      </c>
      <c r="M63">
        <f t="shared" si="15"/>
        <v>672336</v>
      </c>
      <c r="N63">
        <f>VLOOKUP(A63,主线!$C:$F,4,TRUE)*总表!$D63*参数!$C$12/主线!$AE$8</f>
        <v>270150.18276762404</v>
      </c>
      <c r="O63" s="22">
        <f t="shared" si="12"/>
        <v>62862.222222222226</v>
      </c>
      <c r="P63">
        <f t="shared" si="8"/>
        <v>5776202.790849302</v>
      </c>
      <c r="Q63">
        <f t="shared" si="13"/>
        <v>6448538.790849302</v>
      </c>
      <c r="R63">
        <f t="shared" si="11"/>
        <v>1.0809176960088005</v>
      </c>
    </row>
    <row r="64" spans="1:18" x14ac:dyDescent="0.2">
      <c r="A64" s="3">
        <v>62</v>
      </c>
      <c r="B64" s="3">
        <f t="shared" si="2"/>
        <v>620</v>
      </c>
      <c r="C64" s="3">
        <f t="shared" si="3"/>
        <v>15500</v>
      </c>
      <c r="D64" s="3">
        <f t="shared" si="4"/>
        <v>310</v>
      </c>
      <c r="E64" s="3">
        <f t="shared" si="5"/>
        <v>310</v>
      </c>
      <c r="F64" s="3">
        <f t="shared" si="6"/>
        <v>97700</v>
      </c>
      <c r="G64">
        <f t="shared" si="7"/>
        <v>3150</v>
      </c>
      <c r="J64">
        <f>卡牌升级!F64*3</f>
        <v>293100</v>
      </c>
      <c r="K64">
        <f t="shared" si="14"/>
        <v>6258900</v>
      </c>
      <c r="L64">
        <f>INT(VLOOKUP(INT(经验本!A64/5)*5,经验本!$F$3:$G$13,2,FALSE)*经验本!C64)</f>
        <v>64302</v>
      </c>
      <c r="M64">
        <f t="shared" si="15"/>
        <v>736638</v>
      </c>
      <c r="N64">
        <f>VLOOKUP(A64,主线!$C:$F,4,TRUE)*总表!$D64*参数!$C$12/主线!$AE$8</f>
        <v>286159.5423816953</v>
      </c>
      <c r="O64" s="22">
        <f t="shared" si="12"/>
        <v>60487.007299270073</v>
      </c>
      <c r="P64">
        <f t="shared" si="8"/>
        <v>6062362.3332309974</v>
      </c>
      <c r="Q64">
        <f t="shared" si="13"/>
        <v>6799000.3332309974</v>
      </c>
      <c r="R64">
        <f t="shared" si="11"/>
        <v>1.0862931718402591</v>
      </c>
    </row>
    <row r="65" spans="1:18" x14ac:dyDescent="0.2">
      <c r="A65" s="3">
        <v>63</v>
      </c>
      <c r="B65" s="3">
        <f t="shared" si="2"/>
        <v>630</v>
      </c>
      <c r="C65" s="3">
        <f t="shared" si="3"/>
        <v>15750</v>
      </c>
      <c r="D65" s="3">
        <f t="shared" si="4"/>
        <v>315</v>
      </c>
      <c r="E65" s="3">
        <f t="shared" si="5"/>
        <v>315</v>
      </c>
      <c r="F65" s="3">
        <f t="shared" si="6"/>
        <v>100850</v>
      </c>
      <c r="G65">
        <f t="shared" si="7"/>
        <v>3200</v>
      </c>
      <c r="J65">
        <f>卡牌升级!F65*3</f>
        <v>302550</v>
      </c>
      <c r="K65">
        <f t="shared" si="14"/>
        <v>6561450</v>
      </c>
      <c r="L65">
        <f>INT(VLOOKUP(INT(经验本!A65/5)*5,经验本!$F$3:$G$13,2,FALSE)*经验本!C65)</f>
        <v>68561</v>
      </c>
      <c r="M65">
        <f t="shared" si="15"/>
        <v>805199</v>
      </c>
      <c r="N65">
        <f>VLOOKUP(A65,主线!$C:$F,4,TRUE)*总表!$D65*参数!$C$12/主线!$AE$8</f>
        <v>302592.26405363588</v>
      </c>
      <c r="O65" s="22">
        <f t="shared" si="12"/>
        <v>66801.159420289856</v>
      </c>
      <c r="P65">
        <f t="shared" si="8"/>
        <v>6364954.5972846337</v>
      </c>
      <c r="Q65">
        <f t="shared" si="13"/>
        <v>7170153.5972846337</v>
      </c>
      <c r="R65">
        <f t="shared" ref="R65:R96" si="16">Q65/K65</f>
        <v>1.0927696770202675</v>
      </c>
    </row>
    <row r="66" spans="1:18" x14ac:dyDescent="0.2">
      <c r="A66" s="3">
        <v>64</v>
      </c>
      <c r="B66" s="3">
        <f t="shared" si="2"/>
        <v>640</v>
      </c>
      <c r="C66" s="3">
        <f t="shared" si="3"/>
        <v>16000</v>
      </c>
      <c r="D66" s="3">
        <f t="shared" si="4"/>
        <v>320</v>
      </c>
      <c r="E66" s="3">
        <f t="shared" si="5"/>
        <v>320</v>
      </c>
      <c r="F66" s="3">
        <f t="shared" si="6"/>
        <v>104050</v>
      </c>
      <c r="G66">
        <f t="shared" si="7"/>
        <v>3250</v>
      </c>
      <c r="J66">
        <f>卡牌升级!F66*3</f>
        <v>312150</v>
      </c>
      <c r="K66">
        <f t="shared" si="14"/>
        <v>6873600</v>
      </c>
      <c r="L66">
        <f>INT(VLOOKUP(INT(经验本!A66/5)*5,经验本!$F$3:$G$13,2,FALSE)*经验本!C66)</f>
        <v>72819</v>
      </c>
      <c r="M66">
        <f t="shared" si="15"/>
        <v>878018</v>
      </c>
      <c r="N66">
        <f>VLOOKUP(A66,主线!$C:$F,4,TRUE)*总表!$D66*参数!$C$12/主线!$AE$8</f>
        <v>317456.95364238409</v>
      </c>
      <c r="O66" s="22">
        <f t="shared" si="12"/>
        <v>73929.142857142855</v>
      </c>
      <c r="P66">
        <f t="shared" si="8"/>
        <v>6682411.5509270178</v>
      </c>
      <c r="Q66">
        <f t="shared" si="13"/>
        <v>7560429.5509270178</v>
      </c>
      <c r="R66">
        <f t="shared" si="16"/>
        <v>1.0999228280561886</v>
      </c>
    </row>
    <row r="67" spans="1:18" x14ac:dyDescent="0.2">
      <c r="A67" s="3">
        <v>65</v>
      </c>
      <c r="B67" s="3">
        <f t="shared" si="2"/>
        <v>650</v>
      </c>
      <c r="C67" s="3">
        <f t="shared" si="3"/>
        <v>16250</v>
      </c>
      <c r="D67" s="3">
        <f t="shared" si="4"/>
        <v>325</v>
      </c>
      <c r="E67" s="3">
        <f t="shared" si="5"/>
        <v>325</v>
      </c>
      <c r="F67" s="3">
        <f t="shared" si="6"/>
        <v>107300</v>
      </c>
      <c r="G67">
        <f t="shared" si="7"/>
        <v>3300</v>
      </c>
      <c r="J67">
        <f>卡牌升级!F67*3</f>
        <v>321900</v>
      </c>
      <c r="K67">
        <f t="shared" si="14"/>
        <v>7195500</v>
      </c>
      <c r="L67">
        <f>INT(L66*经验本!C67/经验本!C66)</f>
        <v>77485</v>
      </c>
      <c r="M67">
        <f t="shared" si="15"/>
        <v>955503</v>
      </c>
      <c r="N67">
        <f>VLOOKUP(A67,主线!$C:$F,4,TRUE)*总表!$D67*参数!$C$12/主线!$AE$8</f>
        <v>332382.95739348372</v>
      </c>
      <c r="O67" s="22">
        <f t="shared" si="12"/>
        <v>80290.909090909088</v>
      </c>
      <c r="P67">
        <f t="shared" si="8"/>
        <v>7014794.5083205011</v>
      </c>
      <c r="Q67">
        <f t="shared" ref="Q67:Q98" si="17">M67+P67</f>
        <v>7970297.5083205011</v>
      </c>
      <c r="R67">
        <f t="shared" si="16"/>
        <v>1.1076780638344106</v>
      </c>
    </row>
    <row r="68" spans="1:18" x14ac:dyDescent="0.2">
      <c r="A68" s="3">
        <v>66</v>
      </c>
      <c r="B68" s="3">
        <f t="shared" si="2"/>
        <v>660</v>
      </c>
      <c r="C68" s="3">
        <f t="shared" si="3"/>
        <v>16500</v>
      </c>
      <c r="D68" s="3">
        <f t="shared" si="4"/>
        <v>330</v>
      </c>
      <c r="E68" s="3">
        <f t="shared" si="5"/>
        <v>330</v>
      </c>
      <c r="F68" s="3">
        <f t="shared" si="6"/>
        <v>110600</v>
      </c>
      <c r="G68">
        <f t="shared" si="7"/>
        <v>3350</v>
      </c>
      <c r="J68">
        <f>卡牌升级!F68*3</f>
        <v>331800</v>
      </c>
      <c r="K68">
        <f t="shared" ref="K68:K99" si="18">K67+J68</f>
        <v>7527300</v>
      </c>
      <c r="L68">
        <f>INT(L67*经验本!C68/经验本!C67)</f>
        <v>82151</v>
      </c>
      <c r="M68">
        <f t="shared" si="15"/>
        <v>1037654</v>
      </c>
      <c r="N68">
        <f>VLOOKUP(A68,主线!$C:$F,4,TRUE)*总表!$D68*参数!$C$12/主线!$AE$8</f>
        <v>345474.20147420152</v>
      </c>
      <c r="O68" s="22">
        <f t="shared" si="12"/>
        <v>87161.904761904763</v>
      </c>
      <c r="P68">
        <f t="shared" si="8"/>
        <v>7360268.7097947029</v>
      </c>
      <c r="Q68">
        <f t="shared" si="17"/>
        <v>8397922.7097947039</v>
      </c>
      <c r="R68">
        <f t="shared" si="16"/>
        <v>1.1156620182262835</v>
      </c>
    </row>
    <row r="69" spans="1:18" x14ac:dyDescent="0.2">
      <c r="A69" s="3">
        <v>67</v>
      </c>
      <c r="B69" s="3">
        <f t="shared" ref="B69:B102" si="19">$B$3*A69</f>
        <v>670</v>
      </c>
      <c r="C69" s="3">
        <f t="shared" ref="C69:C102" si="20">$C$3*A69</f>
        <v>16750</v>
      </c>
      <c r="D69" s="3">
        <f t="shared" ref="D69:D102" si="21">$D$3*A69</f>
        <v>335</v>
      </c>
      <c r="E69" s="3">
        <f t="shared" ref="E69:E102" si="22">$E$3*A69</f>
        <v>335</v>
      </c>
      <c r="F69" s="3">
        <f t="shared" ref="F69:F102" si="23">F68+G68</f>
        <v>113950</v>
      </c>
      <c r="G69">
        <f t="shared" ref="G69:G102" si="24">G68+50</f>
        <v>3400</v>
      </c>
      <c r="J69">
        <f>卡牌升级!F69*3</f>
        <v>341850</v>
      </c>
      <c r="K69">
        <f t="shared" si="18"/>
        <v>7869150</v>
      </c>
      <c r="L69">
        <f>INT(L68*经验本!C69/经验本!C68)</f>
        <v>87225</v>
      </c>
      <c r="M69">
        <f t="shared" si="15"/>
        <v>1124879</v>
      </c>
      <c r="N69">
        <f>VLOOKUP(A69,主线!$C:$F,4,TRUE)*总表!$D69*参数!$C$12/主线!$AE$8</f>
        <v>358363.13010081608</v>
      </c>
      <c r="O69" s="22">
        <f t="shared" si="12"/>
        <v>93052.631578947374</v>
      </c>
      <c r="P69">
        <f t="shared" ref="P69:P102" si="25">P68+N69</f>
        <v>7718631.8398955194</v>
      </c>
      <c r="Q69">
        <f t="shared" si="17"/>
        <v>8843510.8398955204</v>
      </c>
      <c r="R69">
        <f t="shared" si="16"/>
        <v>1.123820341446728</v>
      </c>
    </row>
    <row r="70" spans="1:18" x14ac:dyDescent="0.2">
      <c r="A70" s="3">
        <v>68</v>
      </c>
      <c r="B70" s="3">
        <f t="shared" si="19"/>
        <v>680</v>
      </c>
      <c r="C70" s="3">
        <f t="shared" si="20"/>
        <v>17000</v>
      </c>
      <c r="D70" s="3">
        <f t="shared" si="21"/>
        <v>340</v>
      </c>
      <c r="E70" s="3">
        <f t="shared" si="22"/>
        <v>340</v>
      </c>
      <c r="F70" s="3">
        <f t="shared" si="23"/>
        <v>117350</v>
      </c>
      <c r="G70">
        <f t="shared" si="24"/>
        <v>3450</v>
      </c>
      <c r="J70">
        <f>卡牌升级!F70*3</f>
        <v>352050</v>
      </c>
      <c r="K70">
        <f t="shared" si="18"/>
        <v>8221200</v>
      </c>
      <c r="L70">
        <f>INT(L69*经验本!C70/经验本!C69)</f>
        <v>92299</v>
      </c>
      <c r="M70">
        <f t="shared" si="15"/>
        <v>1217178</v>
      </c>
      <c r="N70">
        <f>VLOOKUP(A70,主线!$C:$F,4,TRUE)*总表!$D70*参数!$C$12/主线!$AE$8</f>
        <v>369285.08648901357</v>
      </c>
      <c r="O70" s="22">
        <f t="shared" si="12"/>
        <v>99208.101265822785</v>
      </c>
      <c r="P70">
        <f t="shared" si="25"/>
        <v>8087916.9263845328</v>
      </c>
      <c r="Q70">
        <f t="shared" si="17"/>
        <v>9305094.9263845328</v>
      </c>
      <c r="R70">
        <f t="shared" si="16"/>
        <v>1.1318414497134885</v>
      </c>
    </row>
    <row r="71" spans="1:18" x14ac:dyDescent="0.2">
      <c r="A71" s="3">
        <v>69</v>
      </c>
      <c r="B71" s="3">
        <f t="shared" si="19"/>
        <v>690</v>
      </c>
      <c r="C71" s="3">
        <f t="shared" si="20"/>
        <v>17250</v>
      </c>
      <c r="D71" s="3">
        <f t="shared" si="21"/>
        <v>345</v>
      </c>
      <c r="E71" s="3">
        <f t="shared" si="22"/>
        <v>345</v>
      </c>
      <c r="F71" s="3">
        <f t="shared" si="23"/>
        <v>120800</v>
      </c>
      <c r="G71">
        <f t="shared" si="24"/>
        <v>3500</v>
      </c>
      <c r="J71">
        <f>卡牌升级!F71*3</f>
        <v>362400</v>
      </c>
      <c r="K71">
        <f t="shared" si="18"/>
        <v>8583600</v>
      </c>
      <c r="L71">
        <f>INT(L70*经验本!C71/经验本!C70)</f>
        <v>97782</v>
      </c>
      <c r="M71">
        <f t="shared" si="15"/>
        <v>1314960</v>
      </c>
      <c r="N71">
        <f>VLOOKUP(A71,主线!$C:$F,4,TRUE)*总表!$D71*参数!$C$12/主线!$AE$8</f>
        <v>379857.28551974578</v>
      </c>
      <c r="O71" s="22">
        <f t="shared" si="12"/>
        <v>104277.33333333334</v>
      </c>
      <c r="P71">
        <f t="shared" si="25"/>
        <v>8467774.211904278</v>
      </c>
      <c r="Q71">
        <f t="shared" si="17"/>
        <v>9782734.211904278</v>
      </c>
      <c r="R71">
        <f t="shared" si="16"/>
        <v>1.1397006165133834</v>
      </c>
    </row>
    <row r="72" spans="1:18" x14ac:dyDescent="0.2">
      <c r="A72" s="3">
        <v>70</v>
      </c>
      <c r="B72" s="3">
        <f t="shared" si="19"/>
        <v>700</v>
      </c>
      <c r="C72" s="3">
        <f t="shared" si="20"/>
        <v>17500</v>
      </c>
      <c r="D72" s="3">
        <f t="shared" si="21"/>
        <v>350</v>
      </c>
      <c r="E72" s="3">
        <f t="shared" si="22"/>
        <v>350</v>
      </c>
      <c r="F72" s="3">
        <f t="shared" si="23"/>
        <v>124300</v>
      </c>
      <c r="G72">
        <f t="shared" si="24"/>
        <v>3550</v>
      </c>
      <c r="J72">
        <f>卡牌升级!F72*3</f>
        <v>372900</v>
      </c>
      <c r="K72">
        <f t="shared" si="18"/>
        <v>8956500</v>
      </c>
      <c r="L72">
        <f>INT(L71*经验本!C72/经验本!C71)</f>
        <v>103265</v>
      </c>
      <c r="M72">
        <f t="shared" si="15"/>
        <v>1418225</v>
      </c>
      <c r="N72">
        <f>VLOOKUP(A72,主线!$C:$F,4,TRUE)*总表!$D72*参数!$C$12/主线!$AE$8</f>
        <v>388461.71428571426</v>
      </c>
      <c r="O72" s="22">
        <f t="shared" si="12"/>
        <v>109458.49710982658</v>
      </c>
      <c r="P72">
        <f t="shared" si="25"/>
        <v>8856235.9261899926</v>
      </c>
      <c r="Q72">
        <f t="shared" si="17"/>
        <v>10274460.926189993</v>
      </c>
      <c r="R72">
        <f t="shared" si="16"/>
        <v>1.1471513343594029</v>
      </c>
    </row>
    <row r="73" spans="1:18" x14ac:dyDescent="0.2">
      <c r="A73" s="3">
        <v>71</v>
      </c>
      <c r="B73" s="3">
        <f t="shared" si="19"/>
        <v>710</v>
      </c>
      <c r="C73" s="3">
        <f t="shared" si="20"/>
        <v>17750</v>
      </c>
      <c r="D73" s="3">
        <f t="shared" si="21"/>
        <v>355</v>
      </c>
      <c r="E73" s="3">
        <f t="shared" si="22"/>
        <v>355</v>
      </c>
      <c r="F73" s="3">
        <f t="shared" si="23"/>
        <v>127850</v>
      </c>
      <c r="G73">
        <f t="shared" si="24"/>
        <v>3600</v>
      </c>
      <c r="J73">
        <f>卡牌升级!F73*3</f>
        <v>383550</v>
      </c>
      <c r="K73">
        <f t="shared" si="18"/>
        <v>9340050</v>
      </c>
      <c r="L73">
        <f>INT(L72*经验本!C73/经验本!C72)</f>
        <v>109292</v>
      </c>
      <c r="M73">
        <f t="shared" si="15"/>
        <v>1527517</v>
      </c>
      <c r="N73">
        <f>VLOOKUP(A73,主线!$C:$F,4,TRUE)*总表!$D73*参数!$C$12/主线!$AE$8</f>
        <v>380991.60896130337</v>
      </c>
      <c r="O73" s="22">
        <f t="shared" si="12"/>
        <v>113554.28571428572</v>
      </c>
      <c r="P73">
        <f t="shared" si="25"/>
        <v>9237227.5351512954</v>
      </c>
      <c r="Q73">
        <f t="shared" si="17"/>
        <v>10764744.535151295</v>
      </c>
      <c r="R73">
        <f t="shared" si="16"/>
        <v>1.1525360715575714</v>
      </c>
    </row>
    <row r="74" spans="1:18" x14ac:dyDescent="0.2">
      <c r="A74" s="3">
        <v>72</v>
      </c>
      <c r="B74" s="3">
        <f t="shared" si="19"/>
        <v>720</v>
      </c>
      <c r="C74" s="3">
        <f t="shared" si="20"/>
        <v>18000</v>
      </c>
      <c r="D74" s="3">
        <f t="shared" si="21"/>
        <v>360</v>
      </c>
      <c r="E74" s="3">
        <f t="shared" si="22"/>
        <v>360</v>
      </c>
      <c r="F74" s="3">
        <f t="shared" si="23"/>
        <v>131450</v>
      </c>
      <c r="G74">
        <f t="shared" si="24"/>
        <v>3650</v>
      </c>
      <c r="J74">
        <f>卡牌升级!F74*3</f>
        <v>394350</v>
      </c>
      <c r="K74">
        <f t="shared" si="18"/>
        <v>9734400</v>
      </c>
      <c r="L74">
        <f>INT(L73*经验本!C74/经验本!C73)</f>
        <v>115319</v>
      </c>
      <c r="M74">
        <f t="shared" si="15"/>
        <v>1642836</v>
      </c>
      <c r="N74">
        <f>VLOOKUP(A74,主线!$C:$F,4,TRUE)*总表!$D74*参数!$C$12/主线!$AE$8</f>
        <v>400535.06493506493</v>
      </c>
      <c r="O74" s="22">
        <f t="shared" si="12"/>
        <v>110340.9708737864</v>
      </c>
      <c r="P74">
        <f t="shared" si="25"/>
        <v>9637762.6000863612</v>
      </c>
      <c r="Q74">
        <f t="shared" si="17"/>
        <v>11280598.600086361</v>
      </c>
      <c r="R74">
        <f t="shared" si="16"/>
        <v>1.158838613585466</v>
      </c>
    </row>
    <row r="75" spans="1:18" x14ac:dyDescent="0.2">
      <c r="A75" s="3">
        <v>73</v>
      </c>
      <c r="B75" s="3">
        <f t="shared" si="19"/>
        <v>730</v>
      </c>
      <c r="C75" s="3">
        <f t="shared" si="20"/>
        <v>18250</v>
      </c>
      <c r="D75" s="3">
        <f t="shared" si="21"/>
        <v>365</v>
      </c>
      <c r="E75" s="3">
        <f t="shared" si="22"/>
        <v>365</v>
      </c>
      <c r="F75" s="3">
        <f t="shared" si="23"/>
        <v>135100</v>
      </c>
      <c r="G75">
        <f t="shared" si="24"/>
        <v>3700</v>
      </c>
      <c r="J75">
        <f>卡牌升级!F75*3</f>
        <v>405300</v>
      </c>
      <c r="K75">
        <f t="shared" si="18"/>
        <v>10139700</v>
      </c>
      <c r="L75">
        <f>INT(L74*经验本!C75/经验本!C74)</f>
        <v>121890</v>
      </c>
      <c r="M75">
        <f t="shared" si="15"/>
        <v>1764726</v>
      </c>
      <c r="N75">
        <f>VLOOKUP(A75,主线!$C:$F,4,TRUE)*总表!$D75*参数!$C$12/主线!$AE$8</f>
        <v>420290.7332796132</v>
      </c>
      <c r="O75" s="22">
        <f t="shared" si="12"/>
        <v>119660.23166023164</v>
      </c>
      <c r="P75">
        <f t="shared" si="25"/>
        <v>10058053.333365975</v>
      </c>
      <c r="Q75">
        <f t="shared" si="17"/>
        <v>11822779.333365975</v>
      </c>
      <c r="R75">
        <f t="shared" si="16"/>
        <v>1.1659890660834122</v>
      </c>
    </row>
    <row r="76" spans="1:18" x14ac:dyDescent="0.2">
      <c r="A76" s="3">
        <v>74</v>
      </c>
      <c r="B76" s="3">
        <f t="shared" si="19"/>
        <v>740</v>
      </c>
      <c r="C76" s="3">
        <f t="shared" si="20"/>
        <v>18500</v>
      </c>
      <c r="D76" s="3">
        <f t="shared" si="21"/>
        <v>370</v>
      </c>
      <c r="E76" s="3">
        <f t="shared" si="22"/>
        <v>370</v>
      </c>
      <c r="F76" s="3">
        <f t="shared" si="23"/>
        <v>138800</v>
      </c>
      <c r="G76">
        <f t="shared" si="24"/>
        <v>3750</v>
      </c>
      <c r="J76">
        <f>卡牌升级!F76*3</f>
        <v>416400</v>
      </c>
      <c r="K76">
        <f t="shared" si="18"/>
        <v>10556100</v>
      </c>
      <c r="L76">
        <f>INT(L75*经验本!C76/经验本!C75)</f>
        <v>128461</v>
      </c>
      <c r="M76">
        <f t="shared" si="15"/>
        <v>1893187</v>
      </c>
      <c r="N76">
        <f>VLOOKUP(A76,主线!$C:$F,4,TRUE)*总表!$D76*参数!$C$12/主线!$AE$8</f>
        <v>438184.45595854922</v>
      </c>
      <c r="O76" s="22">
        <f t="shared" si="12"/>
        <v>129722.13740458016</v>
      </c>
      <c r="P76">
        <f t="shared" si="25"/>
        <v>10496237.789324524</v>
      </c>
      <c r="Q76">
        <f t="shared" si="17"/>
        <v>12389424.789324524</v>
      </c>
      <c r="R76">
        <f t="shared" si="16"/>
        <v>1.1736744431489399</v>
      </c>
    </row>
    <row r="77" spans="1:18" x14ac:dyDescent="0.2">
      <c r="A77" s="3">
        <v>75</v>
      </c>
      <c r="B77" s="3">
        <f t="shared" si="19"/>
        <v>750</v>
      </c>
      <c r="C77" s="3">
        <f t="shared" si="20"/>
        <v>18750</v>
      </c>
      <c r="D77" s="3">
        <f t="shared" si="21"/>
        <v>375</v>
      </c>
      <c r="E77" s="3">
        <f t="shared" si="22"/>
        <v>375</v>
      </c>
      <c r="F77" s="3">
        <f t="shared" si="23"/>
        <v>142550</v>
      </c>
      <c r="G77">
        <f t="shared" si="24"/>
        <v>3800</v>
      </c>
      <c r="J77">
        <f>卡牌升级!F77*3</f>
        <v>427650</v>
      </c>
      <c r="K77">
        <f t="shared" si="18"/>
        <v>10983750</v>
      </c>
      <c r="L77">
        <f>INT(L76*经验本!C77/经验本!C76)</f>
        <v>135577</v>
      </c>
      <c r="M77">
        <f t="shared" ref="M77:M102" si="26">M76+L77</f>
        <v>2028764</v>
      </c>
      <c r="N77">
        <f>VLOOKUP(A77,主线!$C:$F,4,TRUE)*总表!$D77*参数!$C$12/主线!$AE$8</f>
        <v>455916.38506876223</v>
      </c>
      <c r="O77" s="22">
        <f t="shared" si="12"/>
        <v>138770.73170731709</v>
      </c>
      <c r="P77">
        <f t="shared" si="25"/>
        <v>10952154.174393287</v>
      </c>
      <c r="Q77">
        <f t="shared" si="17"/>
        <v>12980918.174393287</v>
      </c>
      <c r="R77">
        <f t="shared" si="16"/>
        <v>1.1818293546733389</v>
      </c>
    </row>
    <row r="78" spans="1:18" x14ac:dyDescent="0.2">
      <c r="A78" s="3">
        <v>76</v>
      </c>
      <c r="B78" s="3">
        <f t="shared" si="19"/>
        <v>760</v>
      </c>
      <c r="C78" s="3">
        <f t="shared" si="20"/>
        <v>19000</v>
      </c>
      <c r="D78" s="3">
        <f t="shared" si="21"/>
        <v>380</v>
      </c>
      <c r="E78" s="3">
        <f t="shared" si="22"/>
        <v>380</v>
      </c>
      <c r="F78" s="3">
        <f t="shared" si="23"/>
        <v>146350</v>
      </c>
      <c r="G78">
        <f t="shared" si="24"/>
        <v>3850</v>
      </c>
      <c r="J78">
        <f>卡牌升级!F78*3</f>
        <v>439050</v>
      </c>
      <c r="K78">
        <f t="shared" si="18"/>
        <v>11422800</v>
      </c>
      <c r="L78">
        <f>INT(L77*经验本!C78/经验本!C77)</f>
        <v>142693</v>
      </c>
      <c r="M78">
        <f t="shared" si="26"/>
        <v>2171457</v>
      </c>
      <c r="N78">
        <f>VLOOKUP(A78,主线!$C:$F,4,TRUE)*总表!$D78*参数!$C$12/主线!$AE$8</f>
        <v>471509.49806949805</v>
      </c>
      <c r="O78" s="22">
        <f t="shared" si="12"/>
        <v>148233.39449541282</v>
      </c>
      <c r="P78">
        <f t="shared" si="25"/>
        <v>11423663.672462786</v>
      </c>
      <c r="Q78">
        <f t="shared" si="17"/>
        <v>13595120.672462786</v>
      </c>
      <c r="R78">
        <f t="shared" si="16"/>
        <v>1.1901740967593573</v>
      </c>
    </row>
    <row r="79" spans="1:18" x14ac:dyDescent="0.2">
      <c r="A79" s="3">
        <v>77</v>
      </c>
      <c r="B79" s="3">
        <f t="shared" si="19"/>
        <v>770</v>
      </c>
      <c r="C79" s="3">
        <f t="shared" si="20"/>
        <v>19250</v>
      </c>
      <c r="D79" s="3">
        <f t="shared" si="21"/>
        <v>385</v>
      </c>
      <c r="E79" s="3">
        <f t="shared" si="22"/>
        <v>385</v>
      </c>
      <c r="F79" s="3">
        <f t="shared" si="23"/>
        <v>150200</v>
      </c>
      <c r="G79">
        <f t="shared" si="24"/>
        <v>3900</v>
      </c>
      <c r="J79">
        <f>卡牌升级!F79*3</f>
        <v>450600</v>
      </c>
      <c r="K79">
        <f t="shared" si="18"/>
        <v>11873400</v>
      </c>
      <c r="L79">
        <f>INT(L78*经验本!C79/经验本!C78)</f>
        <v>150353</v>
      </c>
      <c r="M79">
        <f t="shared" si="26"/>
        <v>2321810</v>
      </c>
      <c r="N79">
        <f>VLOOKUP(A79,主线!$C:$F,4,TRUE)*总表!$D79*参数!$C$12/主线!$AE$8</f>
        <v>486675.94553706504</v>
      </c>
      <c r="P79">
        <f t="shared" si="25"/>
        <v>11910339.61799985</v>
      </c>
      <c r="Q79">
        <f t="shared" si="17"/>
        <v>14232149.61799985</v>
      </c>
      <c r="R79">
        <f t="shared" si="16"/>
        <v>1.1986583133727364</v>
      </c>
    </row>
    <row r="80" spans="1:18" x14ac:dyDescent="0.2">
      <c r="A80" s="3">
        <v>78</v>
      </c>
      <c r="B80" s="3">
        <f t="shared" si="19"/>
        <v>780</v>
      </c>
      <c r="C80" s="3">
        <f t="shared" si="20"/>
        <v>19500</v>
      </c>
      <c r="D80" s="3">
        <f t="shared" si="21"/>
        <v>390</v>
      </c>
      <c r="E80" s="3">
        <f t="shared" si="22"/>
        <v>390</v>
      </c>
      <c r="F80" s="3">
        <f t="shared" si="23"/>
        <v>154100</v>
      </c>
      <c r="G80">
        <f t="shared" si="24"/>
        <v>3950</v>
      </c>
      <c r="J80">
        <f>卡牌升级!F80*3</f>
        <v>462300</v>
      </c>
      <c r="K80">
        <f t="shared" si="18"/>
        <v>12335700</v>
      </c>
      <c r="L80">
        <f>INT(L79*经验本!C80/经验本!C79)</f>
        <v>158013</v>
      </c>
      <c r="M80">
        <f t="shared" si="26"/>
        <v>2479823</v>
      </c>
      <c r="N80">
        <f>VLOOKUP(A80,主线!$C:$F,4,TRUE)*总表!$D80*参数!$C$12/主线!$AE$8</f>
        <v>499568.82157369779</v>
      </c>
      <c r="P80">
        <f t="shared" si="25"/>
        <v>12409908.439573547</v>
      </c>
      <c r="Q80">
        <f t="shared" si="17"/>
        <v>14889731.439573547</v>
      </c>
      <c r="R80">
        <f t="shared" si="16"/>
        <v>1.2070439001899809</v>
      </c>
    </row>
    <row r="81" spans="1:18" x14ac:dyDescent="0.2">
      <c r="A81" s="3">
        <v>79</v>
      </c>
      <c r="B81" s="3">
        <f t="shared" si="19"/>
        <v>790</v>
      </c>
      <c r="C81" s="3">
        <f t="shared" si="20"/>
        <v>19750</v>
      </c>
      <c r="D81" s="3">
        <f t="shared" si="21"/>
        <v>395</v>
      </c>
      <c r="E81" s="3">
        <f t="shared" si="22"/>
        <v>395</v>
      </c>
      <c r="F81" s="3">
        <f t="shared" si="23"/>
        <v>158050</v>
      </c>
      <c r="G81">
        <f t="shared" si="24"/>
        <v>4000</v>
      </c>
      <c r="J81">
        <f>卡牌升级!F81*3</f>
        <v>474150</v>
      </c>
      <c r="K81">
        <f t="shared" si="18"/>
        <v>12809850</v>
      </c>
      <c r="L81">
        <f>INT(L80*经验本!C81/经验本!C80)</f>
        <v>166217</v>
      </c>
      <c r="M81">
        <f t="shared" si="26"/>
        <v>2646040</v>
      </c>
      <c r="N81">
        <f>VLOOKUP(A81,主线!$C:$F,4,TRUE)*总表!$D81*参数!$C$12/主线!$AE$8</f>
        <v>511894.06261245051</v>
      </c>
      <c r="P81">
        <f t="shared" si="25"/>
        <v>12921802.502185997</v>
      </c>
      <c r="Q81">
        <f t="shared" si="17"/>
        <v>15567842.502185997</v>
      </c>
      <c r="R81">
        <f t="shared" si="16"/>
        <v>1.2153024822449909</v>
      </c>
    </row>
    <row r="82" spans="1:18" x14ac:dyDescent="0.2">
      <c r="A82" s="3">
        <v>80</v>
      </c>
      <c r="B82" s="3">
        <f t="shared" si="19"/>
        <v>800</v>
      </c>
      <c r="C82" s="3">
        <f t="shared" si="20"/>
        <v>20000</v>
      </c>
      <c r="D82" s="3">
        <f t="shared" si="21"/>
        <v>400</v>
      </c>
      <c r="E82" s="3">
        <f t="shared" si="22"/>
        <v>400</v>
      </c>
      <c r="F82" s="3">
        <f t="shared" si="23"/>
        <v>162050</v>
      </c>
      <c r="G82">
        <f t="shared" si="24"/>
        <v>4050</v>
      </c>
      <c r="J82">
        <f>卡牌升级!F82*3</f>
        <v>486150</v>
      </c>
      <c r="K82">
        <f t="shared" si="18"/>
        <v>13296000</v>
      </c>
      <c r="L82">
        <f>INT(L81*经验本!C82/经验本!C81)</f>
        <v>174421</v>
      </c>
      <c r="M82">
        <f t="shared" si="26"/>
        <v>2820461</v>
      </c>
      <c r="N82">
        <f>VLOOKUP(A82,主线!$C:$F,4,TRUE)*总表!$D82*参数!$C$12/主线!$AE$8</f>
        <v>521949.09090909094</v>
      </c>
      <c r="P82">
        <f t="shared" si="25"/>
        <v>13443751.593095088</v>
      </c>
      <c r="Q82">
        <f t="shared" si="17"/>
        <v>16264212.593095088</v>
      </c>
      <c r="R82">
        <f t="shared" si="16"/>
        <v>1.2232410193362733</v>
      </c>
    </row>
    <row r="83" spans="1:18" x14ac:dyDescent="0.2">
      <c r="A83" s="3">
        <v>81</v>
      </c>
      <c r="B83" s="3">
        <f t="shared" si="19"/>
        <v>810</v>
      </c>
      <c r="C83" s="3">
        <f t="shared" si="20"/>
        <v>20250</v>
      </c>
      <c r="D83" s="3">
        <f t="shared" si="21"/>
        <v>405</v>
      </c>
      <c r="E83" s="3">
        <f t="shared" si="22"/>
        <v>405</v>
      </c>
      <c r="F83" s="3">
        <f t="shared" si="23"/>
        <v>166100</v>
      </c>
      <c r="G83">
        <f t="shared" si="24"/>
        <v>4100</v>
      </c>
      <c r="J83">
        <f>卡牌升级!F83*3</f>
        <v>498300</v>
      </c>
      <c r="K83">
        <f t="shared" si="18"/>
        <v>13794300</v>
      </c>
      <c r="L83">
        <f>INT(L82*经验本!C83/经验本!C82)</f>
        <v>183325</v>
      </c>
      <c r="M83">
        <f t="shared" si="26"/>
        <v>3003786</v>
      </c>
      <c r="N83">
        <f>VLOOKUP(A83,主线!$C:$F,4,TRUE)*总表!$D83*参数!$C$12/主线!$AE$8</f>
        <v>512740.39215686277</v>
      </c>
      <c r="P83">
        <f t="shared" si="25"/>
        <v>13956491.985251952</v>
      </c>
      <c r="Q83">
        <f t="shared" si="17"/>
        <v>16960277.985251952</v>
      </c>
      <c r="R83">
        <f t="shared" si="16"/>
        <v>1.2295134936351937</v>
      </c>
    </row>
    <row r="84" spans="1:18" x14ac:dyDescent="0.2">
      <c r="A84" s="3">
        <v>82</v>
      </c>
      <c r="B84" s="3">
        <f t="shared" si="19"/>
        <v>820</v>
      </c>
      <c r="C84" s="3">
        <f t="shared" si="20"/>
        <v>20500</v>
      </c>
      <c r="D84" s="3">
        <f t="shared" si="21"/>
        <v>410</v>
      </c>
      <c r="E84" s="3">
        <f t="shared" si="22"/>
        <v>410</v>
      </c>
      <c r="F84" s="3">
        <f t="shared" si="23"/>
        <v>170200</v>
      </c>
      <c r="G84">
        <f t="shared" si="24"/>
        <v>4150</v>
      </c>
      <c r="J84">
        <f>卡牌升级!F84*3</f>
        <v>510600</v>
      </c>
      <c r="K84">
        <f t="shared" si="18"/>
        <v>14304900</v>
      </c>
      <c r="L84">
        <f>INT(L83*经验本!C84/经验本!C83)</f>
        <v>192229</v>
      </c>
      <c r="M84">
        <f t="shared" si="26"/>
        <v>3196015</v>
      </c>
      <c r="N84">
        <f>VLOOKUP(A84,主线!$C:$F,4,TRUE)*总表!$D84*参数!$C$12/主线!$AE$8</f>
        <v>535894.72312703589</v>
      </c>
      <c r="P84">
        <f t="shared" si="25"/>
        <v>14492386.708378987</v>
      </c>
      <c r="Q84">
        <f t="shared" si="17"/>
        <v>17688401.708378986</v>
      </c>
      <c r="R84">
        <f t="shared" si="16"/>
        <v>1.2365274632034469</v>
      </c>
    </row>
    <row r="85" spans="1:18" x14ac:dyDescent="0.2">
      <c r="A85" s="3">
        <v>83</v>
      </c>
      <c r="B85" s="3">
        <f t="shared" si="19"/>
        <v>830</v>
      </c>
      <c r="C85" s="3">
        <f t="shared" si="20"/>
        <v>20750</v>
      </c>
      <c r="D85" s="3">
        <f t="shared" si="21"/>
        <v>415</v>
      </c>
      <c r="E85" s="3">
        <f t="shared" si="22"/>
        <v>415</v>
      </c>
      <c r="F85" s="3">
        <f t="shared" si="23"/>
        <v>174350</v>
      </c>
      <c r="G85">
        <f t="shared" si="24"/>
        <v>4200</v>
      </c>
      <c r="J85">
        <f>卡牌升级!F85*3</f>
        <v>523050</v>
      </c>
      <c r="K85">
        <f t="shared" si="18"/>
        <v>14827950</v>
      </c>
      <c r="L85">
        <f>INT(L84*经验本!C85/经验本!C84)</f>
        <v>201833</v>
      </c>
      <c r="M85">
        <f t="shared" si="26"/>
        <v>3397848</v>
      </c>
      <c r="N85">
        <f>VLOOKUP(A85,主线!$C:$F,4,TRUE)*总表!$D85*参数!$C$12/主线!$AE$8</f>
        <v>559028.60841423948</v>
      </c>
      <c r="P85">
        <f t="shared" si="25"/>
        <v>15051415.316793228</v>
      </c>
      <c r="Q85">
        <f t="shared" si="17"/>
        <v>18449263.316793226</v>
      </c>
      <c r="R85">
        <f t="shared" si="16"/>
        <v>1.2442221154504316</v>
      </c>
    </row>
    <row r="86" spans="1:18" x14ac:dyDescent="0.2">
      <c r="A86" s="3">
        <v>84</v>
      </c>
      <c r="B86" s="3">
        <f t="shared" si="19"/>
        <v>840</v>
      </c>
      <c r="C86" s="3">
        <f t="shared" si="20"/>
        <v>21000</v>
      </c>
      <c r="D86" s="3">
        <f t="shared" si="21"/>
        <v>420</v>
      </c>
      <c r="E86" s="3">
        <f t="shared" si="22"/>
        <v>420</v>
      </c>
      <c r="F86" s="3">
        <f t="shared" si="23"/>
        <v>178550</v>
      </c>
      <c r="G86">
        <f t="shared" si="24"/>
        <v>4250</v>
      </c>
      <c r="J86">
        <f>卡牌升级!F86*3</f>
        <v>535650</v>
      </c>
      <c r="K86">
        <f t="shared" si="18"/>
        <v>15363600</v>
      </c>
      <c r="L86">
        <f>INT(L85*经验本!C86/经验本!C85)</f>
        <v>211437</v>
      </c>
      <c r="M86">
        <f t="shared" si="26"/>
        <v>3609285</v>
      </c>
      <c r="N86">
        <f>VLOOKUP(A86,主线!$C:$F,4,TRUE)*总表!$D86*参数!$C$12/主线!$AE$8</f>
        <v>580000</v>
      </c>
      <c r="P86">
        <f t="shared" si="25"/>
        <v>15631415.316793228</v>
      </c>
      <c r="Q86">
        <f t="shared" si="17"/>
        <v>19240700.316793226</v>
      </c>
      <c r="R86">
        <f t="shared" si="16"/>
        <v>1.2523562392143264</v>
      </c>
    </row>
    <row r="87" spans="1:18" x14ac:dyDescent="0.2">
      <c r="A87" s="3">
        <v>85</v>
      </c>
      <c r="B87" s="3">
        <f t="shared" si="19"/>
        <v>850</v>
      </c>
      <c r="C87" s="3">
        <f t="shared" si="20"/>
        <v>21250</v>
      </c>
      <c r="D87" s="3">
        <f t="shared" si="21"/>
        <v>425</v>
      </c>
      <c r="E87" s="3">
        <f t="shared" si="22"/>
        <v>425</v>
      </c>
      <c r="F87" s="3">
        <f t="shared" si="23"/>
        <v>182800</v>
      </c>
      <c r="G87">
        <f t="shared" si="24"/>
        <v>4300</v>
      </c>
      <c r="J87">
        <f>卡牌升级!F87*3</f>
        <v>548400</v>
      </c>
      <c r="K87">
        <f t="shared" si="18"/>
        <v>15912000</v>
      </c>
      <c r="L87">
        <f>INT(L86*经验本!C87/经验本!C86)</f>
        <v>221741</v>
      </c>
      <c r="M87">
        <f t="shared" si="26"/>
        <v>3831026</v>
      </c>
      <c r="N87">
        <f>VLOOKUP(A87,主线!$C:$F,4,TRUE)*总表!$D87*参数!$C$12/主线!$AE$8</f>
        <v>600567.08860759495</v>
      </c>
      <c r="P87">
        <f t="shared" si="25"/>
        <v>16231982.405400822</v>
      </c>
      <c r="Q87">
        <f t="shared" si="17"/>
        <v>20063008.40540082</v>
      </c>
      <c r="R87">
        <f t="shared" si="16"/>
        <v>1.2608728258798907</v>
      </c>
    </row>
    <row r="88" spans="1:18" x14ac:dyDescent="0.2">
      <c r="A88" s="3">
        <v>86</v>
      </c>
      <c r="B88" s="3">
        <f t="shared" si="19"/>
        <v>860</v>
      </c>
      <c r="C88" s="3">
        <f t="shared" si="20"/>
        <v>21500</v>
      </c>
      <c r="D88" s="3">
        <f t="shared" si="21"/>
        <v>430</v>
      </c>
      <c r="E88" s="3">
        <f t="shared" si="22"/>
        <v>430</v>
      </c>
      <c r="F88" s="3">
        <f t="shared" si="23"/>
        <v>187100</v>
      </c>
      <c r="G88">
        <f t="shared" si="24"/>
        <v>4350</v>
      </c>
      <c r="J88">
        <f>卡牌升级!F88*3</f>
        <v>561300</v>
      </c>
      <c r="K88">
        <f t="shared" si="18"/>
        <v>16473300</v>
      </c>
      <c r="L88">
        <f>INT(L87*经验本!C88/经验本!C87)</f>
        <v>232045</v>
      </c>
      <c r="M88">
        <f t="shared" si="26"/>
        <v>4063071</v>
      </c>
      <c r="N88">
        <f>VLOOKUP(A88,主线!$C:$F,4,TRUE)*总表!$D88*参数!$C$12/主线!$AE$8</f>
        <v>618686.60436137067</v>
      </c>
      <c r="P88">
        <f t="shared" si="25"/>
        <v>16850669.009762194</v>
      </c>
      <c r="Q88">
        <f t="shared" si="17"/>
        <v>20913740.009762194</v>
      </c>
      <c r="R88">
        <f t="shared" si="16"/>
        <v>1.2695537633480962</v>
      </c>
    </row>
    <row r="89" spans="1:18" x14ac:dyDescent="0.2">
      <c r="A89" s="3">
        <v>87</v>
      </c>
      <c r="B89" s="3">
        <f t="shared" si="19"/>
        <v>870</v>
      </c>
      <c r="C89" s="3">
        <f t="shared" si="20"/>
        <v>21750</v>
      </c>
      <c r="D89" s="3">
        <f t="shared" si="21"/>
        <v>435</v>
      </c>
      <c r="E89" s="3">
        <f t="shared" si="22"/>
        <v>435</v>
      </c>
      <c r="F89" s="3">
        <f t="shared" si="23"/>
        <v>191450</v>
      </c>
      <c r="G89">
        <f t="shared" si="24"/>
        <v>4400</v>
      </c>
      <c r="J89">
        <f>卡牌升级!F89*3</f>
        <v>574350</v>
      </c>
      <c r="K89">
        <f t="shared" si="18"/>
        <v>17047650</v>
      </c>
      <c r="L89">
        <f>INT(L88*经验本!C89/经验本!C88)</f>
        <v>243049</v>
      </c>
      <c r="M89">
        <f t="shared" si="26"/>
        <v>4306120</v>
      </c>
      <c r="N89">
        <f>VLOOKUP(A89,主线!$C:$F,4,TRUE)*总表!$D89*参数!$C$12/主线!$AE$8</f>
        <v>636136.51376146788</v>
      </c>
      <c r="P89">
        <f t="shared" si="25"/>
        <v>17486805.523523662</v>
      </c>
      <c r="Q89">
        <f t="shared" si="17"/>
        <v>21792925.523523662</v>
      </c>
      <c r="R89">
        <f t="shared" si="16"/>
        <v>1.2783536454305233</v>
      </c>
    </row>
    <row r="90" spans="1:18" x14ac:dyDescent="0.2">
      <c r="A90" s="3">
        <v>88</v>
      </c>
      <c r="B90" s="3">
        <f t="shared" si="19"/>
        <v>880</v>
      </c>
      <c r="C90" s="3">
        <f t="shared" si="20"/>
        <v>22000</v>
      </c>
      <c r="D90" s="3">
        <f t="shared" si="21"/>
        <v>440</v>
      </c>
      <c r="E90" s="3">
        <f t="shared" si="22"/>
        <v>440</v>
      </c>
      <c r="F90" s="3">
        <f t="shared" si="23"/>
        <v>195850</v>
      </c>
      <c r="G90">
        <f t="shared" si="24"/>
        <v>4450</v>
      </c>
      <c r="J90">
        <f>卡牌升级!F90*3</f>
        <v>587550</v>
      </c>
      <c r="K90">
        <f t="shared" si="18"/>
        <v>17635200</v>
      </c>
      <c r="L90">
        <f>INT(L89*经验本!C90/经验本!C89)</f>
        <v>254053</v>
      </c>
      <c r="M90">
        <f t="shared" si="26"/>
        <v>4560173</v>
      </c>
      <c r="N90">
        <f>VLOOKUP(A90,主线!$C:$F,4,TRUE)*总表!$D90*参数!$C$12/主线!$AE$8</f>
        <v>651002.63473053894</v>
      </c>
      <c r="P90">
        <f t="shared" si="25"/>
        <v>18137808.158254202</v>
      </c>
      <c r="Q90">
        <f t="shared" si="17"/>
        <v>22697981.158254202</v>
      </c>
      <c r="R90">
        <f t="shared" si="16"/>
        <v>1.2870838526500523</v>
      </c>
    </row>
    <row r="91" spans="1:18" x14ac:dyDescent="0.2">
      <c r="A91" s="3">
        <v>89</v>
      </c>
      <c r="B91" s="3">
        <f t="shared" si="19"/>
        <v>890</v>
      </c>
      <c r="C91" s="3">
        <f t="shared" si="20"/>
        <v>22250</v>
      </c>
      <c r="D91" s="3">
        <f t="shared" si="21"/>
        <v>445</v>
      </c>
      <c r="E91" s="3">
        <f t="shared" si="22"/>
        <v>445</v>
      </c>
      <c r="F91" s="3">
        <f t="shared" si="23"/>
        <v>200300</v>
      </c>
      <c r="G91">
        <f t="shared" si="24"/>
        <v>4500</v>
      </c>
      <c r="J91">
        <f>卡牌升级!F91*3</f>
        <v>600900</v>
      </c>
      <c r="K91">
        <f t="shared" si="18"/>
        <v>18236100</v>
      </c>
      <c r="L91">
        <f>INT(L90*经验本!C91/经验本!C90)</f>
        <v>265757</v>
      </c>
      <c r="M91">
        <f t="shared" si="26"/>
        <v>4825930</v>
      </c>
      <c r="N91">
        <f>VLOOKUP(A91,主线!$C:$F,4,TRUE)*总表!$D91*参数!$C$12/主线!$AE$8</f>
        <v>665064.79532163742</v>
      </c>
      <c r="P91">
        <f t="shared" si="25"/>
        <v>18802872.953575838</v>
      </c>
      <c r="Q91">
        <f t="shared" si="17"/>
        <v>23628802.953575838</v>
      </c>
      <c r="R91">
        <f t="shared" si="16"/>
        <v>1.2957158029170621</v>
      </c>
    </row>
    <row r="92" spans="1:18" x14ac:dyDescent="0.2">
      <c r="A92" s="3">
        <v>90</v>
      </c>
      <c r="B92" s="3">
        <f t="shared" si="19"/>
        <v>900</v>
      </c>
      <c r="C92" s="3">
        <f t="shared" si="20"/>
        <v>22500</v>
      </c>
      <c r="D92" s="3">
        <f t="shared" si="21"/>
        <v>450</v>
      </c>
      <c r="E92" s="3">
        <f t="shared" si="22"/>
        <v>450</v>
      </c>
      <c r="F92" s="3">
        <f t="shared" si="23"/>
        <v>204800</v>
      </c>
      <c r="G92">
        <f t="shared" si="24"/>
        <v>4550</v>
      </c>
      <c r="J92">
        <f>卡牌升级!F92*3</f>
        <v>614400</v>
      </c>
      <c r="K92">
        <f t="shared" si="18"/>
        <v>18850500</v>
      </c>
      <c r="L92">
        <f>INT(L91*经验本!C92/经验本!C91)</f>
        <v>277461</v>
      </c>
      <c r="M92">
        <f t="shared" si="26"/>
        <v>5103391</v>
      </c>
      <c r="N92">
        <f>VLOOKUP(A92,主线!$C:$F,4,TRUE)*总表!$D92*参数!$C$12/主线!$AE$8</f>
        <v>676551.11111111101</v>
      </c>
      <c r="P92">
        <f t="shared" si="25"/>
        <v>19479424.06468695</v>
      </c>
      <c r="Q92">
        <f t="shared" si="17"/>
        <v>24582815.06468695</v>
      </c>
      <c r="R92">
        <f t="shared" si="16"/>
        <v>1.3040935288022573</v>
      </c>
    </row>
    <row r="93" spans="1:18" x14ac:dyDescent="0.2">
      <c r="A93" s="3">
        <v>91</v>
      </c>
      <c r="B93" s="3">
        <f t="shared" si="19"/>
        <v>910</v>
      </c>
      <c r="C93" s="3">
        <f t="shared" si="20"/>
        <v>22750</v>
      </c>
      <c r="D93" s="3">
        <f t="shared" si="21"/>
        <v>455</v>
      </c>
      <c r="E93" s="3">
        <f t="shared" si="22"/>
        <v>455</v>
      </c>
      <c r="F93" s="3">
        <f t="shared" si="23"/>
        <v>209350</v>
      </c>
      <c r="G93">
        <f t="shared" si="24"/>
        <v>4600</v>
      </c>
      <c r="J93">
        <f>卡牌升级!F93*3</f>
        <v>628050</v>
      </c>
      <c r="K93">
        <f t="shared" si="18"/>
        <v>19478550</v>
      </c>
      <c r="L93">
        <f>INT(L92*经验本!C93/经验本!C92)</f>
        <v>290040</v>
      </c>
      <c r="M93">
        <f t="shared" si="26"/>
        <v>5393431</v>
      </c>
      <c r="N93">
        <f>VLOOKUP(A93,主线!$C:$F,4,TRUE)*总表!$D93*参数!$C$12/主线!$AE$8</f>
        <v>665510.77747989283</v>
      </c>
      <c r="P93">
        <f t="shared" si="25"/>
        <v>20144934.842166845</v>
      </c>
      <c r="Q93">
        <f t="shared" si="17"/>
        <v>25538365.842166845</v>
      </c>
      <c r="R93">
        <f t="shared" si="16"/>
        <v>1.3111019989766612</v>
      </c>
    </row>
    <row r="94" spans="1:18" x14ac:dyDescent="0.2">
      <c r="A94" s="3">
        <v>92</v>
      </c>
      <c r="B94" s="3">
        <f t="shared" si="19"/>
        <v>920</v>
      </c>
      <c r="C94" s="3">
        <f t="shared" si="20"/>
        <v>23000</v>
      </c>
      <c r="D94" s="3">
        <f t="shared" si="21"/>
        <v>460</v>
      </c>
      <c r="E94" s="3">
        <f t="shared" si="22"/>
        <v>460</v>
      </c>
      <c r="F94" s="3">
        <f t="shared" si="23"/>
        <v>213950</v>
      </c>
      <c r="G94">
        <f t="shared" si="24"/>
        <v>4650</v>
      </c>
      <c r="J94">
        <f>卡牌升级!F94*3</f>
        <v>641850</v>
      </c>
      <c r="K94">
        <f t="shared" si="18"/>
        <v>20120400</v>
      </c>
      <c r="L94">
        <f>INT(L93*经验本!C94/经验本!C93)</f>
        <v>302619</v>
      </c>
      <c r="M94">
        <f t="shared" si="26"/>
        <v>5696050</v>
      </c>
      <c r="N94">
        <f>VLOOKUP(A94,主线!$C:$F,4,TRUE)*总表!$D94*参数!$C$12/主线!$AE$8</f>
        <v>692332.53140871413</v>
      </c>
      <c r="P94">
        <f t="shared" si="25"/>
        <v>20837267.373575561</v>
      </c>
      <c r="Q94">
        <f t="shared" si="17"/>
        <v>26533317.373575561</v>
      </c>
      <c r="R94">
        <f t="shared" si="16"/>
        <v>1.3187271313480626</v>
      </c>
    </row>
    <row r="95" spans="1:18" x14ac:dyDescent="0.2">
      <c r="A95" s="3">
        <v>93</v>
      </c>
      <c r="B95" s="3">
        <f t="shared" si="19"/>
        <v>930</v>
      </c>
      <c r="C95" s="3">
        <f t="shared" si="20"/>
        <v>23250</v>
      </c>
      <c r="D95" s="3">
        <f t="shared" si="21"/>
        <v>465</v>
      </c>
      <c r="E95" s="3">
        <f t="shared" si="22"/>
        <v>465</v>
      </c>
      <c r="F95" s="3">
        <f t="shared" si="23"/>
        <v>218600</v>
      </c>
      <c r="G95">
        <f t="shared" si="24"/>
        <v>4700</v>
      </c>
      <c r="J95">
        <f>卡牌升级!F95*3</f>
        <v>655800</v>
      </c>
      <c r="K95">
        <f t="shared" si="18"/>
        <v>20776200</v>
      </c>
      <c r="L95">
        <f>INT(L94*经验本!C95/经验本!C94)</f>
        <v>316073</v>
      </c>
      <c r="M95">
        <f t="shared" si="26"/>
        <v>6012123</v>
      </c>
      <c r="N95">
        <f>VLOOKUP(A95,主线!$C:$F,4,TRUE)*总表!$D95*参数!$C$12/主线!$AE$8</f>
        <v>718885.14483125159</v>
      </c>
      <c r="P95">
        <f t="shared" si="25"/>
        <v>21556152.518406812</v>
      </c>
      <c r="Q95">
        <f t="shared" si="17"/>
        <v>27568275.518406812</v>
      </c>
      <c r="R95">
        <f t="shared" si="16"/>
        <v>1.3269161597600529</v>
      </c>
    </row>
    <row r="96" spans="1:18" x14ac:dyDescent="0.2">
      <c r="A96" s="3">
        <v>94</v>
      </c>
      <c r="B96" s="3">
        <f t="shared" si="19"/>
        <v>940</v>
      </c>
      <c r="C96" s="3">
        <f t="shared" si="20"/>
        <v>23500</v>
      </c>
      <c r="D96" s="3">
        <f t="shared" si="21"/>
        <v>470</v>
      </c>
      <c r="E96" s="3">
        <f t="shared" si="22"/>
        <v>470</v>
      </c>
      <c r="F96" s="3">
        <f t="shared" si="23"/>
        <v>223300</v>
      </c>
      <c r="G96">
        <f t="shared" si="24"/>
        <v>4750</v>
      </c>
      <c r="J96">
        <f>卡牌升级!F96*3</f>
        <v>669900</v>
      </c>
      <c r="K96">
        <f t="shared" si="18"/>
        <v>21446100</v>
      </c>
      <c r="L96">
        <f>INT(L95*经验本!C96/经验本!C95)</f>
        <v>329527</v>
      </c>
      <c r="M96">
        <f t="shared" si="26"/>
        <v>6341650</v>
      </c>
      <c r="N96">
        <f>VLOOKUP(A96,主线!$C:$F,4,TRUE)*总表!$D96*参数!$C$12/主线!$AE$8</f>
        <v>742969.86301369849</v>
      </c>
      <c r="P96">
        <f t="shared" si="25"/>
        <v>22299122.381420512</v>
      </c>
      <c r="Q96">
        <f t="shared" si="17"/>
        <v>28640772.381420512</v>
      </c>
      <c r="R96">
        <f t="shared" si="16"/>
        <v>1.3354769576482677</v>
      </c>
    </row>
    <row r="97" spans="1:18" x14ac:dyDescent="0.2">
      <c r="A97" s="3">
        <v>95</v>
      </c>
      <c r="B97" s="3">
        <f t="shared" si="19"/>
        <v>950</v>
      </c>
      <c r="C97" s="3">
        <f t="shared" si="20"/>
        <v>23750</v>
      </c>
      <c r="D97" s="3">
        <f t="shared" si="21"/>
        <v>475</v>
      </c>
      <c r="E97" s="3">
        <f t="shared" si="22"/>
        <v>475</v>
      </c>
      <c r="F97" s="3">
        <f t="shared" si="23"/>
        <v>228050</v>
      </c>
      <c r="G97">
        <f t="shared" si="24"/>
        <v>4800</v>
      </c>
      <c r="J97">
        <f>卡牌升级!F97*3</f>
        <v>684150</v>
      </c>
      <c r="K97">
        <f t="shared" si="18"/>
        <v>22130250</v>
      </c>
      <c r="L97">
        <f>INT(L96*经验本!C97/经验本!C96)</f>
        <v>343855</v>
      </c>
      <c r="M97">
        <f t="shared" si="26"/>
        <v>6685505</v>
      </c>
      <c r="N97">
        <f>VLOOKUP(A97,主线!$C:$F,4,TRUE)*总表!$D97*参数!$C$12/主线!$AE$8</f>
        <v>766393.33333333326</v>
      </c>
      <c r="P97">
        <f t="shared" si="25"/>
        <v>23065515.714753844</v>
      </c>
      <c r="Q97">
        <f t="shared" si="17"/>
        <v>29751020.714753844</v>
      </c>
      <c r="R97">
        <f t="shared" ref="R97:R102" si="27">Q97/K97</f>
        <v>1.3443599017071133</v>
      </c>
    </row>
    <row r="98" spans="1:18" x14ac:dyDescent="0.2">
      <c r="A98" s="3">
        <v>96</v>
      </c>
      <c r="B98" s="3">
        <f t="shared" si="19"/>
        <v>960</v>
      </c>
      <c r="C98" s="3">
        <f t="shared" si="20"/>
        <v>24000</v>
      </c>
      <c r="D98" s="3">
        <f t="shared" si="21"/>
        <v>480</v>
      </c>
      <c r="E98" s="3">
        <f t="shared" si="22"/>
        <v>480</v>
      </c>
      <c r="F98" s="3">
        <f t="shared" si="23"/>
        <v>232850</v>
      </c>
      <c r="G98">
        <f t="shared" si="24"/>
        <v>4850</v>
      </c>
      <c r="J98">
        <f>卡牌升级!F98*3</f>
        <v>698550</v>
      </c>
      <c r="K98">
        <f t="shared" si="18"/>
        <v>22828800</v>
      </c>
      <c r="L98">
        <f>INT(L97*经验本!C98/经验本!C97)</f>
        <v>358183</v>
      </c>
      <c r="M98">
        <f t="shared" si="26"/>
        <v>7043688</v>
      </c>
      <c r="N98">
        <f>VLOOKUP(A98,主线!$C:$F,4,TRUE)*总表!$D98*参数!$C$12/主线!$AE$8</f>
        <v>787057.04749679076</v>
      </c>
      <c r="P98">
        <f t="shared" si="25"/>
        <v>23852572.762250636</v>
      </c>
      <c r="Q98">
        <f t="shared" si="17"/>
        <v>30896260.762250636</v>
      </c>
      <c r="R98">
        <f t="shared" si="27"/>
        <v>1.3533896114666839</v>
      </c>
    </row>
    <row r="99" spans="1:18" x14ac:dyDescent="0.2">
      <c r="A99" s="3">
        <v>97</v>
      </c>
      <c r="B99" s="3">
        <f t="shared" si="19"/>
        <v>970</v>
      </c>
      <c r="C99" s="3">
        <f t="shared" si="20"/>
        <v>24250</v>
      </c>
      <c r="D99" s="3">
        <f t="shared" si="21"/>
        <v>485</v>
      </c>
      <c r="E99" s="3">
        <f t="shared" si="22"/>
        <v>485</v>
      </c>
      <c r="F99" s="3">
        <f t="shared" si="23"/>
        <v>237700</v>
      </c>
      <c r="G99">
        <f t="shared" si="24"/>
        <v>4900</v>
      </c>
      <c r="J99">
        <f>卡牌升级!F99*3</f>
        <v>713100</v>
      </c>
      <c r="K99">
        <f t="shared" si="18"/>
        <v>23541900</v>
      </c>
      <c r="L99">
        <f>INT(L98*经验本!C99/经验本!C98)</f>
        <v>373386</v>
      </c>
      <c r="M99">
        <f t="shared" si="26"/>
        <v>7417074</v>
      </c>
      <c r="N99">
        <f>VLOOKUP(A99,主线!$C:$F,4,TRUE)*总表!$D99*参数!$C$12/主线!$AE$8</f>
        <v>806794.24387780856</v>
      </c>
      <c r="P99">
        <f t="shared" si="25"/>
        <v>24659367.006128445</v>
      </c>
      <c r="Q99">
        <f t="shared" ref="Q99:Q102" si="28">M99+P99</f>
        <v>32076441.006128445</v>
      </c>
      <c r="R99">
        <f t="shared" si="27"/>
        <v>1.3625255823076492</v>
      </c>
    </row>
    <row r="100" spans="1:18" x14ac:dyDescent="0.2">
      <c r="A100" s="3">
        <v>98</v>
      </c>
      <c r="B100" s="3">
        <f t="shared" si="19"/>
        <v>980</v>
      </c>
      <c r="C100" s="3">
        <f t="shared" si="20"/>
        <v>24500</v>
      </c>
      <c r="D100" s="3">
        <f t="shared" si="21"/>
        <v>490</v>
      </c>
      <c r="E100" s="3">
        <f t="shared" si="22"/>
        <v>490</v>
      </c>
      <c r="F100" s="3">
        <f t="shared" si="23"/>
        <v>242600</v>
      </c>
      <c r="G100">
        <f t="shared" si="24"/>
        <v>4950</v>
      </c>
      <c r="J100">
        <f>卡牌升级!F100*3</f>
        <v>727800</v>
      </c>
      <c r="K100">
        <f t="shared" ref="K100:K102" si="29">K99+J100</f>
        <v>24269700</v>
      </c>
      <c r="L100">
        <f>INT(L99*经验本!C100/经验本!C99)</f>
        <v>388589</v>
      </c>
      <c r="M100">
        <f t="shared" si="26"/>
        <v>7805663</v>
      </c>
      <c r="N100">
        <f>VLOOKUP(A100,主线!$C:$F,4,TRUE)*总表!$D100*参数!$C$12/主线!$AE$8</f>
        <v>823634.67062902427</v>
      </c>
      <c r="P100">
        <f t="shared" si="25"/>
        <v>25483001.67675747</v>
      </c>
      <c r="Q100">
        <f t="shared" si="28"/>
        <v>33288664.67675747</v>
      </c>
      <c r="R100">
        <f t="shared" si="27"/>
        <v>1.3716141805113977</v>
      </c>
    </row>
    <row r="101" spans="1:18" x14ac:dyDescent="0.2">
      <c r="A101" s="3">
        <v>99</v>
      </c>
      <c r="B101" s="3">
        <f t="shared" si="19"/>
        <v>990</v>
      </c>
      <c r="C101" s="3">
        <f t="shared" si="20"/>
        <v>24750</v>
      </c>
      <c r="D101" s="3">
        <f t="shared" si="21"/>
        <v>495</v>
      </c>
      <c r="E101" s="3">
        <f t="shared" si="22"/>
        <v>495</v>
      </c>
      <c r="F101" s="3">
        <f t="shared" si="23"/>
        <v>247550</v>
      </c>
      <c r="G101">
        <f t="shared" si="24"/>
        <v>5000</v>
      </c>
      <c r="J101">
        <f>卡牌升级!F101*3</f>
        <v>742650</v>
      </c>
      <c r="K101">
        <f t="shared" si="29"/>
        <v>25012350</v>
      </c>
      <c r="L101">
        <f>INT(L100*经验本!C101/经验本!C100)</f>
        <v>404667</v>
      </c>
      <c r="M101">
        <f t="shared" si="26"/>
        <v>8210330</v>
      </c>
      <c r="N101">
        <f>VLOOKUP(A101,主线!$C:$F,4,TRUE)*总表!$D101*参数!$C$12/主线!$AE$8</f>
        <v>839420.64953950571</v>
      </c>
      <c r="P101">
        <f t="shared" si="25"/>
        <v>26322422.326296974</v>
      </c>
      <c r="Q101">
        <f t="shared" si="28"/>
        <v>34532752.32629697</v>
      </c>
      <c r="R101">
        <f t="shared" si="27"/>
        <v>1.3806280627888612</v>
      </c>
    </row>
    <row r="102" spans="1:18" x14ac:dyDescent="0.2">
      <c r="A102" s="3">
        <v>100</v>
      </c>
      <c r="B102" s="3">
        <f t="shared" si="19"/>
        <v>1000</v>
      </c>
      <c r="C102" s="3">
        <f t="shared" si="20"/>
        <v>25000</v>
      </c>
      <c r="D102" s="3">
        <f t="shared" si="21"/>
        <v>500</v>
      </c>
      <c r="E102" s="3">
        <f t="shared" si="22"/>
        <v>500</v>
      </c>
      <c r="F102" s="3">
        <f t="shared" si="23"/>
        <v>252550</v>
      </c>
      <c r="G102">
        <f t="shared" si="24"/>
        <v>5050</v>
      </c>
      <c r="J102">
        <f>卡牌升级!F102*3</f>
        <v>757650</v>
      </c>
      <c r="K102">
        <f t="shared" si="29"/>
        <v>25770000</v>
      </c>
      <c r="L102">
        <f>INT(L101*经验本!C102/经验本!C101)</f>
        <v>420745</v>
      </c>
      <c r="M102">
        <f t="shared" si="26"/>
        <v>8631075</v>
      </c>
      <c r="N102">
        <f>VLOOKUP(A102,主线!$C:$F,4,TRUE)*总表!$D102*参数!$C$12/主线!$AE$8</f>
        <v>852322.46153846139</v>
      </c>
      <c r="P102">
        <f t="shared" si="25"/>
        <v>27174744.787835434</v>
      </c>
      <c r="Q102">
        <f t="shared" si="28"/>
        <v>35805819.787835434</v>
      </c>
      <c r="R102">
        <f t="shared" si="27"/>
        <v>1.3894380980921783</v>
      </c>
    </row>
  </sheetData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>
    <tabColor rgb="FF92D050"/>
  </sheetPr>
  <dimension ref="A1:BL102"/>
  <sheetViews>
    <sheetView workbookViewId="0">
      <selection activeCell="P24" sqref="P24"/>
    </sheetView>
  </sheetViews>
  <sheetFormatPr defaultColWidth="9" defaultRowHeight="14.25" x14ac:dyDescent="0.2"/>
  <cols>
    <col min="1" max="1" width="5.25" style="3" customWidth="1"/>
    <col min="2" max="2" width="9" style="3" customWidth="1"/>
    <col min="3" max="3" width="5.5" style="3" customWidth="1"/>
    <col min="4" max="4" width="7.5" style="3" customWidth="1"/>
    <col min="5" max="6" width="6.25" style="3" customWidth="1"/>
    <col min="7" max="11" width="5.5" style="3" customWidth="1"/>
    <col min="12" max="16" width="5.5" customWidth="1"/>
    <col min="34" max="34" width="13" customWidth="1"/>
    <col min="35" max="35" width="16.5" customWidth="1"/>
    <col min="36" max="37" width="17.625" customWidth="1"/>
    <col min="38" max="38" width="16.5" customWidth="1"/>
    <col min="39" max="42" width="17.625" customWidth="1"/>
    <col min="43" max="44" width="18.75" customWidth="1"/>
    <col min="47" max="47" width="10.625" customWidth="1"/>
    <col min="51" max="52" width="7.875" customWidth="1"/>
  </cols>
  <sheetData>
    <row r="1" spans="1:57" x14ac:dyDescent="0.2">
      <c r="A1" s="4" t="s">
        <v>26</v>
      </c>
      <c r="B1" s="4" t="s">
        <v>315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t="s">
        <v>167</v>
      </c>
      <c r="J1" t="s">
        <v>168</v>
      </c>
      <c r="K1" s="3" t="s">
        <v>169</v>
      </c>
      <c r="L1" s="63" t="s">
        <v>170</v>
      </c>
      <c r="M1" s="63" t="s">
        <v>175</v>
      </c>
      <c r="N1" s="63" t="s">
        <v>176</v>
      </c>
      <c r="O1" t="s">
        <v>177</v>
      </c>
      <c r="P1" t="s">
        <v>178</v>
      </c>
      <c r="AH1" t="s">
        <v>316</v>
      </c>
      <c r="AI1" t="s">
        <v>317</v>
      </c>
      <c r="AJ1" t="s">
        <v>318</v>
      </c>
      <c r="AK1" t="s">
        <v>319</v>
      </c>
      <c r="AL1" t="s">
        <v>320</v>
      </c>
      <c r="AM1" t="s">
        <v>321</v>
      </c>
      <c r="AN1" t="s">
        <v>322</v>
      </c>
      <c r="AO1" t="s">
        <v>323</v>
      </c>
      <c r="AP1" t="s">
        <v>324</v>
      </c>
      <c r="AQ1" t="s">
        <v>325</v>
      </c>
      <c r="AR1" t="s">
        <v>326</v>
      </c>
      <c r="AX1" s="2" t="s">
        <v>327</v>
      </c>
      <c r="AY1" s="2"/>
      <c r="AZ1" s="2"/>
      <c r="BA1" s="29" t="s">
        <v>328</v>
      </c>
      <c r="BB1" s="29"/>
      <c r="BC1" s="10" t="s">
        <v>329</v>
      </c>
      <c r="BD1" s="10"/>
      <c r="BE1" s="10"/>
    </row>
    <row r="2" spans="1:57" x14ac:dyDescent="0.2">
      <c r="A2" s="8"/>
      <c r="B2" s="8"/>
      <c r="C2" s="8">
        <v>1</v>
      </c>
      <c r="D2" s="8">
        <v>2</v>
      </c>
      <c r="E2" s="8">
        <v>3</v>
      </c>
      <c r="F2" s="8">
        <v>4</v>
      </c>
      <c r="G2" s="8">
        <v>5</v>
      </c>
      <c r="H2" s="8">
        <v>6</v>
      </c>
      <c r="I2" s="8">
        <v>7</v>
      </c>
      <c r="J2" s="8">
        <v>8</v>
      </c>
      <c r="K2" s="8">
        <v>9</v>
      </c>
      <c r="L2" s="8">
        <v>10</v>
      </c>
      <c r="M2" s="8">
        <v>11</v>
      </c>
      <c r="N2" s="8">
        <v>12</v>
      </c>
      <c r="O2" s="8">
        <v>13</v>
      </c>
      <c r="P2" s="8">
        <v>14</v>
      </c>
      <c r="R2" t="s">
        <v>110</v>
      </c>
      <c r="S2" t="s">
        <v>161</v>
      </c>
      <c r="T2" t="s">
        <v>162</v>
      </c>
      <c r="U2" t="s">
        <v>163</v>
      </c>
      <c r="V2" t="s">
        <v>164</v>
      </c>
      <c r="W2" t="s">
        <v>165</v>
      </c>
      <c r="X2" t="s">
        <v>166</v>
      </c>
      <c r="Y2" t="s">
        <v>167</v>
      </c>
      <c r="Z2" t="s">
        <v>168</v>
      </c>
      <c r="AA2" s="3" t="s">
        <v>169</v>
      </c>
      <c r="AB2" s="63" t="s">
        <v>170</v>
      </c>
      <c r="AC2" s="63" t="s">
        <v>175</v>
      </c>
      <c r="AD2" s="63" t="s">
        <v>176</v>
      </c>
      <c r="AE2" t="s">
        <v>177</v>
      </c>
      <c r="AF2" t="s">
        <v>178</v>
      </c>
      <c r="AH2" t="s">
        <v>110</v>
      </c>
      <c r="AI2" t="s">
        <v>161</v>
      </c>
      <c r="AJ2" t="s">
        <v>161</v>
      </c>
      <c r="AK2" t="s">
        <v>161</v>
      </c>
      <c r="AL2" t="s">
        <v>162</v>
      </c>
      <c r="AM2" t="s">
        <v>162</v>
      </c>
      <c r="AN2" t="s">
        <v>162</v>
      </c>
      <c r="AO2" t="s">
        <v>165</v>
      </c>
      <c r="AP2" t="s">
        <v>166</v>
      </c>
      <c r="AQ2" t="s">
        <v>330</v>
      </c>
      <c r="AR2" t="s">
        <v>331</v>
      </c>
      <c r="AX2" s="2" t="s">
        <v>332</v>
      </c>
      <c r="AY2" s="2" t="s">
        <v>308</v>
      </c>
      <c r="AZ2" s="2"/>
      <c r="BA2" s="29" t="s">
        <v>332</v>
      </c>
      <c r="BB2" s="29" t="s">
        <v>91</v>
      </c>
      <c r="BC2" s="10" t="s">
        <v>332</v>
      </c>
      <c r="BD2" s="10" t="s">
        <v>91</v>
      </c>
      <c r="BE2" s="10"/>
    </row>
    <row r="3" spans="1:57" x14ac:dyDescent="0.2">
      <c r="A3" s="3">
        <v>1</v>
      </c>
      <c r="B3" s="3">
        <v>0</v>
      </c>
      <c r="C3">
        <f>SUMIF(进阶!AH73:AH92,VLOOKUP(A3,进阶!A:B,2,FALSE))</f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R3">
        <v>1</v>
      </c>
      <c r="S3">
        <v>200</v>
      </c>
      <c r="T3">
        <f>S3*25</f>
        <v>5000</v>
      </c>
      <c r="U3">
        <v>0.05</v>
      </c>
      <c r="V3">
        <v>0</v>
      </c>
      <c r="W3">
        <f>S3/2</f>
        <v>100</v>
      </c>
      <c r="X3">
        <f t="shared" ref="X3:X22" si="0">S3/2</f>
        <v>100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H3">
        <v>1</v>
      </c>
      <c r="AI3" s="11">
        <v>2</v>
      </c>
      <c r="AJ3" s="11">
        <v>3</v>
      </c>
      <c r="AK3" s="11">
        <v>3</v>
      </c>
      <c r="AL3" s="11">
        <v>2</v>
      </c>
      <c r="AM3" s="11">
        <v>3</v>
      </c>
      <c r="AN3" s="11">
        <v>3</v>
      </c>
      <c r="AO3" s="11">
        <v>4</v>
      </c>
      <c r="AP3" s="11">
        <v>4</v>
      </c>
      <c r="AQ3" s="11">
        <v>5</v>
      </c>
      <c r="AR3" s="11">
        <v>10</v>
      </c>
      <c r="AU3" t="s">
        <v>333</v>
      </c>
      <c r="AX3" s="2">
        <v>1</v>
      </c>
      <c r="AY3" t="s">
        <v>334</v>
      </c>
      <c r="BA3" s="29">
        <v>1</v>
      </c>
      <c r="BB3" s="29">
        <v>1</v>
      </c>
      <c r="BC3" s="10">
        <v>1</v>
      </c>
      <c r="BD3" s="10">
        <v>20</v>
      </c>
      <c r="BE3" s="10"/>
    </row>
    <row r="4" spans="1:57" x14ac:dyDescent="0.2">
      <c r="A4" s="3">
        <v>2</v>
      </c>
      <c r="B4" s="3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R4">
        <v>2</v>
      </c>
      <c r="S4">
        <f>S3+200</f>
        <v>400</v>
      </c>
      <c r="T4">
        <f t="shared" ref="T4:T22" si="1">S4*25</f>
        <v>10000</v>
      </c>
      <c r="U4">
        <v>0.05</v>
      </c>
      <c r="V4">
        <v>0.05</v>
      </c>
      <c r="W4">
        <f t="shared" ref="W4:W22" si="2">S4/2</f>
        <v>200</v>
      </c>
      <c r="X4">
        <f t="shared" si="0"/>
        <v>200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H4">
        <v>2</v>
      </c>
      <c r="AI4" s="11">
        <f>AI3</f>
        <v>2</v>
      </c>
      <c r="AJ4" s="11">
        <f t="shared" ref="AJ4:AR4" si="3">AJ3</f>
        <v>3</v>
      </c>
      <c r="AK4" s="11">
        <f t="shared" si="3"/>
        <v>3</v>
      </c>
      <c r="AL4" s="11">
        <f t="shared" si="3"/>
        <v>2</v>
      </c>
      <c r="AM4" s="11">
        <f t="shared" si="3"/>
        <v>3</v>
      </c>
      <c r="AN4" s="11">
        <f t="shared" si="3"/>
        <v>3</v>
      </c>
      <c r="AO4" s="11">
        <f t="shared" si="3"/>
        <v>4</v>
      </c>
      <c r="AP4" s="11">
        <f t="shared" si="3"/>
        <v>4</v>
      </c>
      <c r="AQ4" s="11">
        <f t="shared" si="3"/>
        <v>5</v>
      </c>
      <c r="AR4" s="11">
        <f t="shared" si="3"/>
        <v>10</v>
      </c>
      <c r="AU4" t="s">
        <v>335</v>
      </c>
      <c r="AX4" s="2">
        <v>2</v>
      </c>
      <c r="AY4" t="s">
        <v>334</v>
      </c>
      <c r="BA4" s="29">
        <v>2</v>
      </c>
      <c r="BB4" s="29">
        <v>2</v>
      </c>
      <c r="BC4" s="10">
        <v>2</v>
      </c>
      <c r="BD4" s="10">
        <f>BD3+BE4</f>
        <v>40</v>
      </c>
      <c r="BE4" s="10">
        <v>20</v>
      </c>
    </row>
    <row r="5" spans="1:57" x14ac:dyDescent="0.2">
      <c r="A5" s="3">
        <v>3</v>
      </c>
      <c r="B5" s="3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R5">
        <v>3</v>
      </c>
      <c r="S5">
        <f t="shared" ref="S5:S22" si="4">S4+200</f>
        <v>600</v>
      </c>
      <c r="T5">
        <f t="shared" si="1"/>
        <v>15000</v>
      </c>
      <c r="U5">
        <v>0.05</v>
      </c>
      <c r="V5">
        <v>0.05</v>
      </c>
      <c r="W5">
        <f t="shared" si="2"/>
        <v>300</v>
      </c>
      <c r="X5">
        <f t="shared" si="0"/>
        <v>300</v>
      </c>
      <c r="Y5">
        <v>0.05</v>
      </c>
      <c r="Z5">
        <v>0.05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3</v>
      </c>
      <c r="AI5" s="11">
        <f>AI3*2</f>
        <v>4</v>
      </c>
      <c r="AJ5" s="11">
        <f t="shared" ref="AJ5:AR5" si="5">AJ3*2</f>
        <v>6</v>
      </c>
      <c r="AK5" s="11">
        <f t="shared" si="5"/>
        <v>6</v>
      </c>
      <c r="AL5" s="11">
        <f t="shared" si="5"/>
        <v>4</v>
      </c>
      <c r="AM5" s="11">
        <f t="shared" si="5"/>
        <v>6</v>
      </c>
      <c r="AN5" s="11">
        <f t="shared" si="5"/>
        <v>6</v>
      </c>
      <c r="AO5" s="11">
        <f t="shared" si="5"/>
        <v>8</v>
      </c>
      <c r="AP5" s="11">
        <f t="shared" si="5"/>
        <v>8</v>
      </c>
      <c r="AQ5" s="11">
        <f t="shared" si="5"/>
        <v>10</v>
      </c>
      <c r="AR5" s="11">
        <f t="shared" si="5"/>
        <v>20</v>
      </c>
      <c r="AU5" t="s">
        <v>336</v>
      </c>
      <c r="AX5" s="2">
        <v>3</v>
      </c>
      <c r="AY5" t="s">
        <v>334</v>
      </c>
      <c r="BA5" s="29">
        <v>3</v>
      </c>
      <c r="BB5" s="29">
        <v>3</v>
      </c>
      <c r="BC5" s="10">
        <v>3</v>
      </c>
      <c r="BD5" s="10">
        <f t="shared" ref="BD5:BD52" si="6">BD4+BE5</f>
        <v>80</v>
      </c>
      <c r="BE5" s="10">
        <f>BE4+20</f>
        <v>40</v>
      </c>
    </row>
    <row r="6" spans="1:57" x14ac:dyDescent="0.2">
      <c r="A6" s="3">
        <v>4</v>
      </c>
      <c r="B6" s="3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>
        <v>4</v>
      </c>
      <c r="S6">
        <f t="shared" si="4"/>
        <v>800</v>
      </c>
      <c r="T6">
        <f t="shared" si="1"/>
        <v>20000</v>
      </c>
      <c r="U6">
        <v>0.05</v>
      </c>
      <c r="V6">
        <v>0.05</v>
      </c>
      <c r="W6">
        <f t="shared" si="2"/>
        <v>400</v>
      </c>
      <c r="X6">
        <f t="shared" si="0"/>
        <v>400</v>
      </c>
      <c r="Y6">
        <v>0.05</v>
      </c>
      <c r="Z6">
        <v>0.05</v>
      </c>
      <c r="AA6">
        <v>2.5000000000000001E-2</v>
      </c>
      <c r="AB6">
        <v>2.5000000000000001E-2</v>
      </c>
      <c r="AC6">
        <v>0</v>
      </c>
      <c r="AD6">
        <v>0</v>
      </c>
      <c r="AE6">
        <v>0</v>
      </c>
      <c r="AF6">
        <v>0</v>
      </c>
      <c r="AH6">
        <v>4</v>
      </c>
      <c r="AI6" s="11">
        <f t="shared" ref="AI6:AR6" si="7">AI4*2</f>
        <v>4</v>
      </c>
      <c r="AJ6" s="11">
        <f t="shared" si="7"/>
        <v>6</v>
      </c>
      <c r="AK6" s="11">
        <f t="shared" si="7"/>
        <v>6</v>
      </c>
      <c r="AL6" s="11">
        <f t="shared" si="7"/>
        <v>4</v>
      </c>
      <c r="AM6" s="11">
        <f t="shared" si="7"/>
        <v>6</v>
      </c>
      <c r="AN6" s="11">
        <f t="shared" si="7"/>
        <v>6</v>
      </c>
      <c r="AO6" s="11">
        <f t="shared" si="7"/>
        <v>8</v>
      </c>
      <c r="AP6" s="11">
        <f t="shared" si="7"/>
        <v>8</v>
      </c>
      <c r="AQ6" s="11">
        <f t="shared" si="7"/>
        <v>10</v>
      </c>
      <c r="AR6" s="11">
        <f t="shared" si="7"/>
        <v>20</v>
      </c>
      <c r="AU6" t="s">
        <v>337</v>
      </c>
      <c r="AX6" s="2">
        <v>4</v>
      </c>
      <c r="AY6" t="s">
        <v>334</v>
      </c>
      <c r="BA6" s="29">
        <v>4</v>
      </c>
      <c r="BB6" s="29">
        <v>4</v>
      </c>
      <c r="BC6" s="10">
        <v>4</v>
      </c>
      <c r="BD6" s="10">
        <f t="shared" si="6"/>
        <v>140</v>
      </c>
      <c r="BE6" s="10">
        <f t="shared" ref="BE6:BE53" si="8">BE5+20</f>
        <v>60</v>
      </c>
    </row>
    <row r="7" spans="1:57" x14ac:dyDescent="0.2">
      <c r="A7" s="3">
        <v>5</v>
      </c>
      <c r="B7" s="3">
        <v>1</v>
      </c>
      <c r="C7">
        <f t="shared" ref="C7:P7" si="9">VLOOKUP($B7,$R$3:$AF$22,C$2+1,FALSE)</f>
        <v>200</v>
      </c>
      <c r="D7">
        <f t="shared" si="9"/>
        <v>5000</v>
      </c>
      <c r="E7">
        <f t="shared" si="9"/>
        <v>0.05</v>
      </c>
      <c r="F7">
        <f t="shared" si="9"/>
        <v>0</v>
      </c>
      <c r="G7">
        <f t="shared" si="9"/>
        <v>100</v>
      </c>
      <c r="H7">
        <f t="shared" si="9"/>
        <v>100</v>
      </c>
      <c r="I7">
        <f t="shared" si="9"/>
        <v>0</v>
      </c>
      <c r="J7">
        <f t="shared" si="9"/>
        <v>0</v>
      </c>
      <c r="K7">
        <f t="shared" si="9"/>
        <v>0</v>
      </c>
      <c r="L7">
        <f t="shared" si="9"/>
        <v>0</v>
      </c>
      <c r="M7">
        <f t="shared" si="9"/>
        <v>0</v>
      </c>
      <c r="N7">
        <f t="shared" si="9"/>
        <v>0</v>
      </c>
      <c r="O7">
        <f t="shared" si="9"/>
        <v>0</v>
      </c>
      <c r="P7">
        <f t="shared" si="9"/>
        <v>0</v>
      </c>
      <c r="R7">
        <v>5</v>
      </c>
      <c r="S7">
        <f t="shared" si="4"/>
        <v>1000</v>
      </c>
      <c r="T7">
        <f t="shared" si="1"/>
        <v>25000</v>
      </c>
      <c r="U7">
        <v>0.05</v>
      </c>
      <c r="V7">
        <v>0.05</v>
      </c>
      <c r="W7">
        <f t="shared" si="2"/>
        <v>500</v>
      </c>
      <c r="X7">
        <f t="shared" si="0"/>
        <v>500</v>
      </c>
      <c r="Y7">
        <v>0.05</v>
      </c>
      <c r="Z7">
        <v>0.05</v>
      </c>
      <c r="AA7">
        <v>2.5000000000000001E-2</v>
      </c>
      <c r="AB7">
        <v>2.5000000000000001E-2</v>
      </c>
      <c r="AC7">
        <v>0.05</v>
      </c>
      <c r="AD7">
        <v>0</v>
      </c>
      <c r="AE7">
        <v>0</v>
      </c>
      <c r="AF7">
        <v>0</v>
      </c>
      <c r="AH7">
        <v>5</v>
      </c>
      <c r="AI7" s="11" t="str">
        <f>AI3*3&amp;","&amp;AI3</f>
        <v>6,2</v>
      </c>
      <c r="AJ7" s="11" t="str">
        <f t="shared" ref="AJ7:AR7" si="10">AJ3*3&amp;","&amp;AJ3</f>
        <v>9,3</v>
      </c>
      <c r="AK7" s="11" t="str">
        <f t="shared" si="10"/>
        <v>9,3</v>
      </c>
      <c r="AL7" s="11" t="str">
        <f t="shared" si="10"/>
        <v>6,2</v>
      </c>
      <c r="AM7" s="11" t="str">
        <f t="shared" si="10"/>
        <v>9,3</v>
      </c>
      <c r="AN7" s="11" t="str">
        <f t="shared" si="10"/>
        <v>9,3</v>
      </c>
      <c r="AO7" s="11" t="str">
        <f t="shared" si="10"/>
        <v>12,4</v>
      </c>
      <c r="AP7" s="11" t="str">
        <f t="shared" si="10"/>
        <v>12,4</v>
      </c>
      <c r="AQ7" s="11" t="str">
        <f t="shared" si="10"/>
        <v>15,5</v>
      </c>
      <c r="AR7" s="11" t="str">
        <f t="shared" si="10"/>
        <v>30,10</v>
      </c>
      <c r="AX7" s="2">
        <v>5</v>
      </c>
      <c r="AY7" t="s">
        <v>334</v>
      </c>
      <c r="AZ7" t="s">
        <v>338</v>
      </c>
      <c r="BA7" s="29">
        <v>5</v>
      </c>
      <c r="BB7" s="29">
        <v>5</v>
      </c>
      <c r="BC7" s="10">
        <v>5</v>
      </c>
      <c r="BD7" s="10">
        <f t="shared" si="6"/>
        <v>220</v>
      </c>
      <c r="BE7" s="10">
        <f t="shared" si="8"/>
        <v>80</v>
      </c>
    </row>
    <row r="8" spans="1:57" x14ac:dyDescent="0.2">
      <c r="A8" s="3">
        <v>6</v>
      </c>
      <c r="B8" s="3">
        <f>B3+1</f>
        <v>1</v>
      </c>
      <c r="C8">
        <f t="shared" ref="C8:P17" si="11">VLOOKUP($B8,$R$3:$AF$22,C$2+1,FALSE)</f>
        <v>200</v>
      </c>
      <c r="D8">
        <f t="shared" si="11"/>
        <v>5000</v>
      </c>
      <c r="E8">
        <f t="shared" si="11"/>
        <v>0.05</v>
      </c>
      <c r="F8">
        <f t="shared" si="11"/>
        <v>0</v>
      </c>
      <c r="G8">
        <f t="shared" si="11"/>
        <v>100</v>
      </c>
      <c r="H8">
        <f t="shared" si="11"/>
        <v>100</v>
      </c>
      <c r="I8">
        <f t="shared" si="11"/>
        <v>0</v>
      </c>
      <c r="J8">
        <f t="shared" si="11"/>
        <v>0</v>
      </c>
      <c r="K8">
        <f t="shared" si="11"/>
        <v>0</v>
      </c>
      <c r="L8">
        <f t="shared" si="11"/>
        <v>0</v>
      </c>
      <c r="M8">
        <f t="shared" si="11"/>
        <v>0</v>
      </c>
      <c r="N8">
        <f t="shared" si="11"/>
        <v>0</v>
      </c>
      <c r="O8">
        <f t="shared" si="11"/>
        <v>0</v>
      </c>
      <c r="P8">
        <f t="shared" si="11"/>
        <v>0</v>
      </c>
      <c r="R8">
        <v>6</v>
      </c>
      <c r="S8">
        <f t="shared" si="4"/>
        <v>1200</v>
      </c>
      <c r="T8">
        <f t="shared" si="1"/>
        <v>30000</v>
      </c>
      <c r="U8">
        <v>0.05</v>
      </c>
      <c r="V8">
        <v>0.05</v>
      </c>
      <c r="W8">
        <f t="shared" si="2"/>
        <v>600</v>
      </c>
      <c r="X8">
        <f t="shared" si="0"/>
        <v>600</v>
      </c>
      <c r="Y8">
        <v>0.05</v>
      </c>
      <c r="Z8">
        <v>0.05</v>
      </c>
      <c r="AA8">
        <v>2.5000000000000001E-2</v>
      </c>
      <c r="AB8">
        <v>2.5000000000000001E-2</v>
      </c>
      <c r="AC8">
        <v>0.05</v>
      </c>
      <c r="AD8">
        <v>0.05</v>
      </c>
      <c r="AE8">
        <v>0</v>
      </c>
      <c r="AF8">
        <v>0</v>
      </c>
      <c r="AH8">
        <v>6</v>
      </c>
      <c r="AI8" s="11" t="str">
        <f>AI4*3&amp;","&amp;AI4</f>
        <v>6,2</v>
      </c>
      <c r="AJ8" s="11" t="str">
        <f t="shared" ref="AJ8:AR8" si="12">AJ4*3&amp;","&amp;AJ4</f>
        <v>9,3</v>
      </c>
      <c r="AK8" s="11" t="str">
        <f t="shared" si="12"/>
        <v>9,3</v>
      </c>
      <c r="AL8" s="11" t="str">
        <f t="shared" si="12"/>
        <v>6,2</v>
      </c>
      <c r="AM8" s="11" t="str">
        <f t="shared" si="12"/>
        <v>9,3</v>
      </c>
      <c r="AN8" s="11" t="str">
        <f t="shared" si="12"/>
        <v>9,3</v>
      </c>
      <c r="AO8" s="11" t="str">
        <f t="shared" si="12"/>
        <v>12,4</v>
      </c>
      <c r="AP8" s="11" t="str">
        <f t="shared" si="12"/>
        <v>12,4</v>
      </c>
      <c r="AQ8" s="11" t="str">
        <f t="shared" si="12"/>
        <v>15,5</v>
      </c>
      <c r="AR8" s="11" t="str">
        <f t="shared" si="12"/>
        <v>30,10</v>
      </c>
      <c r="AU8" t="s">
        <v>339</v>
      </c>
      <c r="AV8" t="s">
        <v>340</v>
      </c>
      <c r="AX8" s="2">
        <v>6</v>
      </c>
      <c r="AY8" t="s">
        <v>334</v>
      </c>
      <c r="AZ8" t="s">
        <v>338</v>
      </c>
      <c r="BA8" s="29">
        <v>6</v>
      </c>
      <c r="BB8" s="29">
        <v>6</v>
      </c>
      <c r="BC8" s="10">
        <v>6</v>
      </c>
      <c r="BD8" s="10">
        <f t="shared" si="6"/>
        <v>320</v>
      </c>
      <c r="BE8" s="10">
        <f t="shared" si="8"/>
        <v>100</v>
      </c>
    </row>
    <row r="9" spans="1:57" x14ac:dyDescent="0.2">
      <c r="A9" s="3">
        <v>7</v>
      </c>
      <c r="B9" s="3">
        <f>B4+1</f>
        <v>1</v>
      </c>
      <c r="C9">
        <f t="shared" si="11"/>
        <v>200</v>
      </c>
      <c r="D9">
        <f t="shared" si="11"/>
        <v>5000</v>
      </c>
      <c r="E9">
        <f t="shared" si="11"/>
        <v>0.05</v>
      </c>
      <c r="F9">
        <f t="shared" si="11"/>
        <v>0</v>
      </c>
      <c r="G9">
        <f t="shared" si="11"/>
        <v>100</v>
      </c>
      <c r="H9">
        <f t="shared" si="11"/>
        <v>100</v>
      </c>
      <c r="I9">
        <f t="shared" si="11"/>
        <v>0</v>
      </c>
      <c r="J9">
        <f t="shared" si="11"/>
        <v>0</v>
      </c>
      <c r="K9">
        <f t="shared" si="11"/>
        <v>0</v>
      </c>
      <c r="L9">
        <f t="shared" si="11"/>
        <v>0</v>
      </c>
      <c r="M9">
        <f t="shared" si="11"/>
        <v>0</v>
      </c>
      <c r="N9">
        <f t="shared" si="11"/>
        <v>0</v>
      </c>
      <c r="O9">
        <f t="shared" si="11"/>
        <v>0</v>
      </c>
      <c r="P9">
        <f t="shared" si="11"/>
        <v>0</v>
      </c>
      <c r="R9">
        <v>7</v>
      </c>
      <c r="S9">
        <f t="shared" si="4"/>
        <v>1400</v>
      </c>
      <c r="T9">
        <f t="shared" si="1"/>
        <v>35000</v>
      </c>
      <c r="U9">
        <v>0.1</v>
      </c>
      <c r="V9">
        <v>0.05</v>
      </c>
      <c r="W9">
        <f t="shared" si="2"/>
        <v>700</v>
      </c>
      <c r="X9">
        <f t="shared" si="0"/>
        <v>700</v>
      </c>
      <c r="Y9">
        <v>0.05</v>
      </c>
      <c r="Z9">
        <v>0.05</v>
      </c>
      <c r="AA9">
        <v>2.5000000000000001E-2</v>
      </c>
      <c r="AB9">
        <v>2.5000000000000001E-2</v>
      </c>
      <c r="AC9">
        <v>0.05</v>
      </c>
      <c r="AD9">
        <v>0.05</v>
      </c>
      <c r="AE9">
        <v>0</v>
      </c>
      <c r="AF9">
        <v>0</v>
      </c>
      <c r="AH9">
        <v>7</v>
      </c>
      <c r="AI9" s="11" t="str">
        <f t="shared" ref="AI9:AR10" si="13">AI5*2&amp;","&amp;AI5</f>
        <v>8,4</v>
      </c>
      <c r="AJ9" s="11" t="str">
        <f t="shared" si="13"/>
        <v>12,6</v>
      </c>
      <c r="AK9" s="11" t="str">
        <f t="shared" si="13"/>
        <v>12,6</v>
      </c>
      <c r="AL9" s="11" t="str">
        <f t="shared" si="13"/>
        <v>8,4</v>
      </c>
      <c r="AM9" s="11" t="str">
        <f t="shared" si="13"/>
        <v>12,6</v>
      </c>
      <c r="AN9" s="11" t="str">
        <f t="shared" si="13"/>
        <v>12,6</v>
      </c>
      <c r="AO9" s="11" t="str">
        <f t="shared" si="13"/>
        <v>16,8</v>
      </c>
      <c r="AP9" s="11" t="str">
        <f t="shared" si="13"/>
        <v>16,8</v>
      </c>
      <c r="AQ9" s="11" t="str">
        <f t="shared" si="13"/>
        <v>20,10</v>
      </c>
      <c r="AR9" s="11" t="str">
        <f t="shared" si="13"/>
        <v>40,20</v>
      </c>
      <c r="AU9" t="s">
        <v>341</v>
      </c>
      <c r="AV9" t="s">
        <v>342</v>
      </c>
      <c r="AX9" s="2">
        <v>7</v>
      </c>
      <c r="AY9" t="s">
        <v>334</v>
      </c>
      <c r="AZ9" t="s">
        <v>338</v>
      </c>
      <c r="BA9" s="29">
        <v>7</v>
      </c>
      <c r="BB9" s="29">
        <v>7</v>
      </c>
      <c r="BC9" s="10">
        <v>7</v>
      </c>
      <c r="BD9" s="10">
        <f t="shared" si="6"/>
        <v>440</v>
      </c>
      <c r="BE9" s="10">
        <f t="shared" si="8"/>
        <v>120</v>
      </c>
    </row>
    <row r="10" spans="1:57" x14ac:dyDescent="0.2">
      <c r="A10" s="3">
        <v>8</v>
      </c>
      <c r="B10" s="3">
        <f>B5+1</f>
        <v>1</v>
      </c>
      <c r="C10">
        <f t="shared" si="11"/>
        <v>200</v>
      </c>
      <c r="D10">
        <f t="shared" si="11"/>
        <v>5000</v>
      </c>
      <c r="E10">
        <f t="shared" si="11"/>
        <v>0.05</v>
      </c>
      <c r="F10">
        <f t="shared" si="11"/>
        <v>0</v>
      </c>
      <c r="G10">
        <f t="shared" si="11"/>
        <v>100</v>
      </c>
      <c r="H10">
        <f t="shared" si="11"/>
        <v>100</v>
      </c>
      <c r="I10">
        <f t="shared" si="11"/>
        <v>0</v>
      </c>
      <c r="J10">
        <f t="shared" si="11"/>
        <v>0</v>
      </c>
      <c r="K10">
        <f t="shared" si="11"/>
        <v>0</v>
      </c>
      <c r="L10">
        <f t="shared" si="11"/>
        <v>0</v>
      </c>
      <c r="M10">
        <f t="shared" si="11"/>
        <v>0</v>
      </c>
      <c r="N10">
        <f t="shared" si="11"/>
        <v>0</v>
      </c>
      <c r="O10">
        <f t="shared" si="11"/>
        <v>0</v>
      </c>
      <c r="P10">
        <f t="shared" si="11"/>
        <v>0</v>
      </c>
      <c r="R10">
        <v>8</v>
      </c>
      <c r="S10">
        <f t="shared" si="4"/>
        <v>1600</v>
      </c>
      <c r="T10">
        <f t="shared" si="1"/>
        <v>40000</v>
      </c>
      <c r="U10">
        <v>0.1</v>
      </c>
      <c r="V10">
        <v>0.1</v>
      </c>
      <c r="W10">
        <f t="shared" si="2"/>
        <v>800</v>
      </c>
      <c r="X10">
        <f t="shared" si="0"/>
        <v>800</v>
      </c>
      <c r="Y10">
        <v>0.05</v>
      </c>
      <c r="Z10">
        <v>0.05</v>
      </c>
      <c r="AA10">
        <v>2.5000000000000001E-2</v>
      </c>
      <c r="AB10">
        <v>2.5000000000000001E-2</v>
      </c>
      <c r="AC10">
        <v>0.05</v>
      </c>
      <c r="AD10">
        <v>0.05</v>
      </c>
      <c r="AE10">
        <v>0</v>
      </c>
      <c r="AF10">
        <v>0</v>
      </c>
      <c r="AH10">
        <v>8</v>
      </c>
      <c r="AI10" s="11" t="str">
        <f t="shared" si="13"/>
        <v>8,4</v>
      </c>
      <c r="AJ10" s="11" t="str">
        <f t="shared" si="13"/>
        <v>12,6</v>
      </c>
      <c r="AK10" s="11" t="str">
        <f t="shared" si="13"/>
        <v>12,6</v>
      </c>
      <c r="AL10" s="11" t="str">
        <f t="shared" si="13"/>
        <v>8,4</v>
      </c>
      <c r="AM10" s="11" t="str">
        <f t="shared" si="13"/>
        <v>12,6</v>
      </c>
      <c r="AN10" s="11" t="str">
        <f t="shared" si="13"/>
        <v>12,6</v>
      </c>
      <c r="AO10" s="11" t="str">
        <f t="shared" si="13"/>
        <v>16,8</v>
      </c>
      <c r="AP10" s="11" t="str">
        <f t="shared" si="13"/>
        <v>16,8</v>
      </c>
      <c r="AQ10" s="11" t="str">
        <f t="shared" si="13"/>
        <v>20,10</v>
      </c>
      <c r="AR10" s="11" t="str">
        <f t="shared" si="13"/>
        <v>40,20</v>
      </c>
      <c r="AU10" t="s">
        <v>343</v>
      </c>
      <c r="AV10" t="s">
        <v>344</v>
      </c>
      <c r="AX10" s="2">
        <v>8</v>
      </c>
      <c r="AY10" t="s">
        <v>334</v>
      </c>
      <c r="AZ10" t="s">
        <v>338</v>
      </c>
      <c r="BA10" s="29">
        <v>8</v>
      </c>
      <c r="BB10" s="29">
        <v>8</v>
      </c>
      <c r="BC10" s="10">
        <v>8</v>
      </c>
      <c r="BD10" s="10">
        <f t="shared" si="6"/>
        <v>580</v>
      </c>
      <c r="BE10" s="10">
        <f t="shared" si="8"/>
        <v>140</v>
      </c>
    </row>
    <row r="11" spans="1:57" x14ac:dyDescent="0.2">
      <c r="A11" s="3">
        <v>9</v>
      </c>
      <c r="B11" s="3">
        <f>B6+1</f>
        <v>1</v>
      </c>
      <c r="C11">
        <f t="shared" si="11"/>
        <v>200</v>
      </c>
      <c r="D11">
        <f t="shared" si="11"/>
        <v>5000</v>
      </c>
      <c r="E11">
        <f t="shared" si="11"/>
        <v>0.05</v>
      </c>
      <c r="F11">
        <f t="shared" si="11"/>
        <v>0</v>
      </c>
      <c r="G11">
        <f t="shared" si="11"/>
        <v>100</v>
      </c>
      <c r="H11">
        <f t="shared" si="11"/>
        <v>100</v>
      </c>
      <c r="I11">
        <f t="shared" si="11"/>
        <v>0</v>
      </c>
      <c r="J11">
        <f t="shared" si="11"/>
        <v>0</v>
      </c>
      <c r="K11">
        <f t="shared" si="11"/>
        <v>0</v>
      </c>
      <c r="L11">
        <f t="shared" si="11"/>
        <v>0</v>
      </c>
      <c r="M11">
        <f t="shared" si="11"/>
        <v>0</v>
      </c>
      <c r="N11">
        <f t="shared" si="11"/>
        <v>0</v>
      </c>
      <c r="O11">
        <f t="shared" si="11"/>
        <v>0</v>
      </c>
      <c r="P11">
        <f t="shared" si="11"/>
        <v>0</v>
      </c>
      <c r="R11">
        <v>9</v>
      </c>
      <c r="S11">
        <f t="shared" si="4"/>
        <v>1800</v>
      </c>
      <c r="T11">
        <f t="shared" si="1"/>
        <v>45000</v>
      </c>
      <c r="U11">
        <v>0.1</v>
      </c>
      <c r="V11">
        <v>0.1</v>
      </c>
      <c r="W11">
        <f t="shared" si="2"/>
        <v>900</v>
      </c>
      <c r="X11">
        <f t="shared" si="0"/>
        <v>900</v>
      </c>
      <c r="Y11">
        <v>0.05</v>
      </c>
      <c r="Z11">
        <v>0.05</v>
      </c>
      <c r="AA11">
        <v>2.5000000000000001E-2</v>
      </c>
      <c r="AB11">
        <v>2.5000000000000001E-2</v>
      </c>
      <c r="AC11">
        <v>0.05</v>
      </c>
      <c r="AD11">
        <v>0.05</v>
      </c>
      <c r="AE11">
        <v>0.05</v>
      </c>
      <c r="AF11">
        <v>0</v>
      </c>
      <c r="AH11">
        <v>9</v>
      </c>
      <c r="AI11" s="11" t="str">
        <f t="shared" ref="AI11:AR22" si="14">AI7</f>
        <v>6,2</v>
      </c>
      <c r="AJ11" s="11" t="str">
        <f t="shared" si="14"/>
        <v>9,3</v>
      </c>
      <c r="AK11" s="11" t="str">
        <f t="shared" si="14"/>
        <v>9,3</v>
      </c>
      <c r="AL11" s="11" t="str">
        <f t="shared" si="14"/>
        <v>6,2</v>
      </c>
      <c r="AM11" s="11" t="str">
        <f t="shared" si="14"/>
        <v>9,3</v>
      </c>
      <c r="AN11" s="11" t="str">
        <f t="shared" si="14"/>
        <v>9,3</v>
      </c>
      <c r="AO11" s="11" t="str">
        <f t="shared" si="14"/>
        <v>12,4</v>
      </c>
      <c r="AP11" s="11" t="str">
        <f t="shared" si="14"/>
        <v>12,4</v>
      </c>
      <c r="AQ11" s="11" t="str">
        <f t="shared" si="14"/>
        <v>15,5</v>
      </c>
      <c r="AR11" s="11" t="str">
        <f t="shared" si="14"/>
        <v>30,10</v>
      </c>
      <c r="AU11" t="s">
        <v>345</v>
      </c>
      <c r="AV11" t="s">
        <v>346</v>
      </c>
      <c r="AX11" s="2">
        <v>9</v>
      </c>
      <c r="AY11" t="s">
        <v>338</v>
      </c>
      <c r="AZ11" t="s">
        <v>347</v>
      </c>
      <c r="BA11" s="29">
        <v>9</v>
      </c>
      <c r="BB11" s="29">
        <v>9</v>
      </c>
      <c r="BC11" s="10">
        <v>9</v>
      </c>
      <c r="BD11" s="10">
        <f t="shared" si="6"/>
        <v>740</v>
      </c>
      <c r="BE11" s="10">
        <f t="shared" si="8"/>
        <v>160</v>
      </c>
    </row>
    <row r="12" spans="1:57" x14ac:dyDescent="0.2">
      <c r="A12" s="3">
        <v>10</v>
      </c>
      <c r="B12" s="3">
        <f>B7+1</f>
        <v>2</v>
      </c>
      <c r="C12">
        <f t="shared" si="11"/>
        <v>400</v>
      </c>
      <c r="D12">
        <f t="shared" si="11"/>
        <v>10000</v>
      </c>
      <c r="E12">
        <f t="shared" si="11"/>
        <v>0.05</v>
      </c>
      <c r="F12">
        <f t="shared" si="11"/>
        <v>0.05</v>
      </c>
      <c r="G12">
        <f t="shared" si="11"/>
        <v>200</v>
      </c>
      <c r="H12">
        <f t="shared" si="11"/>
        <v>200</v>
      </c>
      <c r="I12">
        <f t="shared" si="11"/>
        <v>0</v>
      </c>
      <c r="J12">
        <f t="shared" si="11"/>
        <v>0</v>
      </c>
      <c r="K12">
        <f t="shared" si="11"/>
        <v>0</v>
      </c>
      <c r="L12">
        <f t="shared" si="11"/>
        <v>0</v>
      </c>
      <c r="M12">
        <f t="shared" si="11"/>
        <v>0</v>
      </c>
      <c r="N12">
        <f t="shared" si="11"/>
        <v>0</v>
      </c>
      <c r="O12">
        <f t="shared" si="11"/>
        <v>0</v>
      </c>
      <c r="P12">
        <f t="shared" si="11"/>
        <v>0</v>
      </c>
      <c r="R12">
        <v>10</v>
      </c>
      <c r="S12">
        <f t="shared" si="4"/>
        <v>2000</v>
      </c>
      <c r="T12">
        <f t="shared" si="1"/>
        <v>50000</v>
      </c>
      <c r="U12">
        <v>0.1</v>
      </c>
      <c r="V12">
        <v>0.1</v>
      </c>
      <c r="W12">
        <f t="shared" si="2"/>
        <v>1000</v>
      </c>
      <c r="X12">
        <f t="shared" si="0"/>
        <v>1000</v>
      </c>
      <c r="Y12">
        <v>0.05</v>
      </c>
      <c r="Z12">
        <v>0.05</v>
      </c>
      <c r="AA12">
        <v>2.5000000000000001E-2</v>
      </c>
      <c r="AB12">
        <v>2.5000000000000001E-2</v>
      </c>
      <c r="AC12">
        <v>0.05</v>
      </c>
      <c r="AD12">
        <v>0.05</v>
      </c>
      <c r="AE12">
        <v>0.05</v>
      </c>
      <c r="AF12">
        <v>0.05</v>
      </c>
      <c r="AH12">
        <v>10</v>
      </c>
      <c r="AI12" s="11" t="str">
        <f t="shared" si="14"/>
        <v>6,2</v>
      </c>
      <c r="AJ12" s="11" t="str">
        <f t="shared" si="14"/>
        <v>9,3</v>
      </c>
      <c r="AK12" s="11" t="str">
        <f t="shared" si="14"/>
        <v>9,3</v>
      </c>
      <c r="AL12" s="11" t="str">
        <f t="shared" si="14"/>
        <v>6,2</v>
      </c>
      <c r="AM12" s="11" t="str">
        <f t="shared" si="14"/>
        <v>9,3</v>
      </c>
      <c r="AN12" s="11" t="str">
        <f t="shared" si="14"/>
        <v>9,3</v>
      </c>
      <c r="AO12" s="11" t="str">
        <f t="shared" si="14"/>
        <v>12,4</v>
      </c>
      <c r="AP12" s="11" t="str">
        <f t="shared" si="14"/>
        <v>12,4</v>
      </c>
      <c r="AQ12" s="11" t="str">
        <f t="shared" si="14"/>
        <v>15,5</v>
      </c>
      <c r="AR12" s="11" t="str">
        <f t="shared" si="14"/>
        <v>30,10</v>
      </c>
      <c r="AU12" t="s">
        <v>348</v>
      </c>
      <c r="AV12" t="s">
        <v>349</v>
      </c>
      <c r="AX12" s="2">
        <v>10</v>
      </c>
      <c r="AY12" t="s">
        <v>338</v>
      </c>
      <c r="AZ12" t="s">
        <v>347</v>
      </c>
      <c r="BA12" s="29">
        <v>10</v>
      </c>
      <c r="BB12" s="29">
        <v>10</v>
      </c>
      <c r="BC12" s="10">
        <v>10</v>
      </c>
      <c r="BD12" s="10">
        <f t="shared" si="6"/>
        <v>920</v>
      </c>
      <c r="BE12" s="10">
        <f t="shared" si="8"/>
        <v>180</v>
      </c>
    </row>
    <row r="13" spans="1:57" x14ac:dyDescent="0.2">
      <c r="A13" s="3">
        <v>11</v>
      </c>
      <c r="B13" s="3">
        <f t="shared" ref="B13:B76" si="15">B8+1</f>
        <v>2</v>
      </c>
      <c r="C13">
        <f t="shared" si="11"/>
        <v>400</v>
      </c>
      <c r="D13">
        <f t="shared" si="11"/>
        <v>10000</v>
      </c>
      <c r="E13">
        <f t="shared" si="11"/>
        <v>0.05</v>
      </c>
      <c r="F13">
        <f t="shared" si="11"/>
        <v>0.05</v>
      </c>
      <c r="G13">
        <f t="shared" si="11"/>
        <v>200</v>
      </c>
      <c r="H13">
        <f t="shared" si="11"/>
        <v>200</v>
      </c>
      <c r="I13">
        <f t="shared" si="11"/>
        <v>0</v>
      </c>
      <c r="J13">
        <f t="shared" si="11"/>
        <v>0</v>
      </c>
      <c r="K13">
        <f t="shared" si="11"/>
        <v>0</v>
      </c>
      <c r="L13">
        <f t="shared" si="11"/>
        <v>0</v>
      </c>
      <c r="M13">
        <f t="shared" si="11"/>
        <v>0</v>
      </c>
      <c r="N13">
        <f t="shared" si="11"/>
        <v>0</v>
      </c>
      <c r="O13">
        <f t="shared" si="11"/>
        <v>0</v>
      </c>
      <c r="P13">
        <f t="shared" si="11"/>
        <v>0</v>
      </c>
      <c r="R13">
        <v>11</v>
      </c>
      <c r="S13">
        <f t="shared" si="4"/>
        <v>2200</v>
      </c>
      <c r="T13">
        <f t="shared" si="1"/>
        <v>55000</v>
      </c>
      <c r="U13">
        <v>0.15</v>
      </c>
      <c r="V13">
        <v>0.1</v>
      </c>
      <c r="W13">
        <f t="shared" si="2"/>
        <v>1100</v>
      </c>
      <c r="X13">
        <f t="shared" si="0"/>
        <v>1100</v>
      </c>
      <c r="Y13">
        <v>0.05</v>
      </c>
      <c r="Z13">
        <v>0.05</v>
      </c>
      <c r="AA13">
        <v>2.5000000000000001E-2</v>
      </c>
      <c r="AB13">
        <v>2.5000000000000001E-2</v>
      </c>
      <c r="AC13">
        <v>0.05</v>
      </c>
      <c r="AD13">
        <v>0.05</v>
      </c>
      <c r="AE13">
        <v>0.05</v>
      </c>
      <c r="AF13">
        <v>0.05</v>
      </c>
      <c r="AH13">
        <v>11</v>
      </c>
      <c r="AI13" s="11" t="str">
        <f t="shared" si="14"/>
        <v>8,4</v>
      </c>
      <c r="AJ13" s="11" t="str">
        <f t="shared" si="14"/>
        <v>12,6</v>
      </c>
      <c r="AK13" s="11" t="str">
        <f t="shared" si="14"/>
        <v>12,6</v>
      </c>
      <c r="AL13" s="11" t="str">
        <f t="shared" si="14"/>
        <v>8,4</v>
      </c>
      <c r="AM13" s="11" t="str">
        <f t="shared" si="14"/>
        <v>12,6</v>
      </c>
      <c r="AN13" s="11" t="str">
        <f t="shared" si="14"/>
        <v>12,6</v>
      </c>
      <c r="AO13" s="11" t="str">
        <f t="shared" si="14"/>
        <v>16,8</v>
      </c>
      <c r="AP13" s="11" t="str">
        <f t="shared" si="14"/>
        <v>16,8</v>
      </c>
      <c r="AQ13" s="11" t="str">
        <f t="shared" si="14"/>
        <v>20,10</v>
      </c>
      <c r="AR13" s="11" t="str">
        <f t="shared" si="14"/>
        <v>40,20</v>
      </c>
      <c r="AX13" s="2">
        <v>11</v>
      </c>
      <c r="AY13" t="s">
        <v>338</v>
      </c>
      <c r="AZ13" t="s">
        <v>347</v>
      </c>
      <c r="BA13" s="29">
        <v>11</v>
      </c>
      <c r="BB13" s="29">
        <v>11</v>
      </c>
      <c r="BC13" s="10">
        <v>11</v>
      </c>
      <c r="BD13" s="10">
        <f t="shared" si="6"/>
        <v>1120</v>
      </c>
      <c r="BE13" s="10">
        <f t="shared" si="8"/>
        <v>200</v>
      </c>
    </row>
    <row r="14" spans="1:57" x14ac:dyDescent="0.2">
      <c r="A14" s="3">
        <v>12</v>
      </c>
      <c r="B14" s="3">
        <f t="shared" si="15"/>
        <v>2</v>
      </c>
      <c r="C14">
        <f t="shared" si="11"/>
        <v>400</v>
      </c>
      <c r="D14">
        <f t="shared" si="11"/>
        <v>10000</v>
      </c>
      <c r="E14">
        <f t="shared" si="11"/>
        <v>0.05</v>
      </c>
      <c r="F14">
        <f t="shared" si="11"/>
        <v>0.05</v>
      </c>
      <c r="G14">
        <f t="shared" si="11"/>
        <v>200</v>
      </c>
      <c r="H14">
        <f t="shared" si="11"/>
        <v>200</v>
      </c>
      <c r="I14">
        <f t="shared" si="11"/>
        <v>0</v>
      </c>
      <c r="J14">
        <f t="shared" si="11"/>
        <v>0</v>
      </c>
      <c r="K14">
        <f t="shared" si="11"/>
        <v>0</v>
      </c>
      <c r="L14">
        <f t="shared" si="11"/>
        <v>0</v>
      </c>
      <c r="M14">
        <f t="shared" si="11"/>
        <v>0</v>
      </c>
      <c r="N14">
        <f t="shared" si="11"/>
        <v>0</v>
      </c>
      <c r="O14">
        <f t="shared" si="11"/>
        <v>0</v>
      </c>
      <c r="P14">
        <f t="shared" si="11"/>
        <v>0</v>
      </c>
      <c r="R14">
        <v>12</v>
      </c>
      <c r="S14">
        <f t="shared" si="4"/>
        <v>2400</v>
      </c>
      <c r="T14">
        <f t="shared" si="1"/>
        <v>60000</v>
      </c>
      <c r="U14">
        <v>0.15</v>
      </c>
      <c r="V14">
        <v>0.15</v>
      </c>
      <c r="W14">
        <f t="shared" si="2"/>
        <v>1200</v>
      </c>
      <c r="X14">
        <f t="shared" si="0"/>
        <v>1200</v>
      </c>
      <c r="Y14">
        <v>0.05</v>
      </c>
      <c r="Z14">
        <v>0.05</v>
      </c>
      <c r="AA14">
        <v>2.5000000000000001E-2</v>
      </c>
      <c r="AB14">
        <v>2.5000000000000001E-2</v>
      </c>
      <c r="AC14">
        <v>0.05</v>
      </c>
      <c r="AD14">
        <v>0.05</v>
      </c>
      <c r="AE14">
        <v>0.05</v>
      </c>
      <c r="AF14">
        <v>0.05</v>
      </c>
      <c r="AH14">
        <v>12</v>
      </c>
      <c r="AI14" s="11" t="str">
        <f t="shared" si="14"/>
        <v>8,4</v>
      </c>
      <c r="AJ14" s="11" t="str">
        <f t="shared" si="14"/>
        <v>12,6</v>
      </c>
      <c r="AK14" s="11" t="str">
        <f t="shared" si="14"/>
        <v>12,6</v>
      </c>
      <c r="AL14" s="11" t="str">
        <f t="shared" si="14"/>
        <v>8,4</v>
      </c>
      <c r="AM14" s="11" t="str">
        <f t="shared" si="14"/>
        <v>12,6</v>
      </c>
      <c r="AN14" s="11" t="str">
        <f t="shared" si="14"/>
        <v>12,6</v>
      </c>
      <c r="AO14" s="11" t="str">
        <f t="shared" si="14"/>
        <v>16,8</v>
      </c>
      <c r="AP14" s="11" t="str">
        <f t="shared" si="14"/>
        <v>16,8</v>
      </c>
      <c r="AQ14" s="11" t="str">
        <f t="shared" si="14"/>
        <v>20,10</v>
      </c>
      <c r="AR14" s="11" t="str">
        <f t="shared" si="14"/>
        <v>40,20</v>
      </c>
      <c r="AU14" t="s">
        <v>350</v>
      </c>
      <c r="AX14" s="2">
        <v>12</v>
      </c>
      <c r="AY14" t="s">
        <v>338</v>
      </c>
      <c r="AZ14" t="s">
        <v>347</v>
      </c>
      <c r="BA14" s="29">
        <v>12</v>
      </c>
      <c r="BB14" s="29">
        <v>12</v>
      </c>
      <c r="BC14" s="10">
        <v>12</v>
      </c>
      <c r="BD14" s="10">
        <f t="shared" si="6"/>
        <v>1340</v>
      </c>
      <c r="BE14" s="10">
        <f t="shared" si="8"/>
        <v>220</v>
      </c>
    </row>
    <row r="15" spans="1:57" x14ac:dyDescent="0.2">
      <c r="A15" s="3">
        <v>13</v>
      </c>
      <c r="B15" s="3">
        <f t="shared" si="15"/>
        <v>2</v>
      </c>
      <c r="C15">
        <f t="shared" si="11"/>
        <v>400</v>
      </c>
      <c r="D15">
        <f t="shared" si="11"/>
        <v>10000</v>
      </c>
      <c r="E15">
        <f t="shared" si="11"/>
        <v>0.05</v>
      </c>
      <c r="F15">
        <f t="shared" si="11"/>
        <v>0.05</v>
      </c>
      <c r="G15">
        <f t="shared" si="11"/>
        <v>200</v>
      </c>
      <c r="H15">
        <f t="shared" si="11"/>
        <v>200</v>
      </c>
      <c r="I15">
        <f t="shared" si="11"/>
        <v>0</v>
      </c>
      <c r="J15">
        <f t="shared" si="11"/>
        <v>0</v>
      </c>
      <c r="K15">
        <f t="shared" si="11"/>
        <v>0</v>
      </c>
      <c r="L15">
        <f t="shared" si="11"/>
        <v>0</v>
      </c>
      <c r="M15">
        <f t="shared" si="11"/>
        <v>0</v>
      </c>
      <c r="N15">
        <f t="shared" si="11"/>
        <v>0</v>
      </c>
      <c r="O15">
        <f t="shared" si="11"/>
        <v>0</v>
      </c>
      <c r="P15">
        <f t="shared" si="11"/>
        <v>0</v>
      </c>
      <c r="R15">
        <v>13</v>
      </c>
      <c r="S15">
        <f t="shared" si="4"/>
        <v>2600</v>
      </c>
      <c r="T15">
        <f t="shared" si="1"/>
        <v>65000</v>
      </c>
      <c r="U15">
        <v>0.15</v>
      </c>
      <c r="V15">
        <v>0.15</v>
      </c>
      <c r="W15">
        <f t="shared" si="2"/>
        <v>1300</v>
      </c>
      <c r="X15">
        <f t="shared" si="0"/>
        <v>1300</v>
      </c>
      <c r="Y15">
        <v>0.1</v>
      </c>
      <c r="Z15">
        <v>0.1</v>
      </c>
      <c r="AA15">
        <v>2.5000000000000001E-2</v>
      </c>
      <c r="AB15">
        <v>2.5000000000000001E-2</v>
      </c>
      <c r="AC15">
        <v>0.05</v>
      </c>
      <c r="AD15">
        <v>0.05</v>
      </c>
      <c r="AE15">
        <v>0.05</v>
      </c>
      <c r="AF15">
        <v>0.05</v>
      </c>
      <c r="AH15">
        <v>13</v>
      </c>
      <c r="AI15" s="11" t="str">
        <f t="shared" si="14"/>
        <v>6,2</v>
      </c>
      <c r="AJ15" s="11" t="str">
        <f t="shared" si="14"/>
        <v>9,3</v>
      </c>
      <c r="AK15" s="11" t="str">
        <f t="shared" si="14"/>
        <v>9,3</v>
      </c>
      <c r="AL15" s="11" t="str">
        <f t="shared" si="14"/>
        <v>6,2</v>
      </c>
      <c r="AM15" s="11" t="str">
        <f t="shared" si="14"/>
        <v>9,3</v>
      </c>
      <c r="AN15" s="11" t="str">
        <f t="shared" si="14"/>
        <v>9,3</v>
      </c>
      <c r="AO15" s="11" t="str">
        <f t="shared" si="14"/>
        <v>12,4</v>
      </c>
      <c r="AP15" s="11" t="str">
        <f t="shared" si="14"/>
        <v>12,4</v>
      </c>
      <c r="AQ15" s="11" t="str">
        <f t="shared" si="14"/>
        <v>15,5</v>
      </c>
      <c r="AR15" s="11" t="str">
        <f t="shared" si="14"/>
        <v>30,10</v>
      </c>
      <c r="AX15" s="2">
        <v>13</v>
      </c>
      <c r="AY15" t="s">
        <v>347</v>
      </c>
      <c r="AZ15" t="s">
        <v>351</v>
      </c>
      <c r="BA15" s="29">
        <v>13</v>
      </c>
      <c r="BB15" s="29">
        <v>13</v>
      </c>
      <c r="BC15" s="10">
        <v>13</v>
      </c>
      <c r="BD15" s="10">
        <f t="shared" si="6"/>
        <v>1580</v>
      </c>
      <c r="BE15" s="10">
        <f t="shared" si="8"/>
        <v>240</v>
      </c>
    </row>
    <row r="16" spans="1:57" x14ac:dyDescent="0.2">
      <c r="A16" s="3">
        <v>14</v>
      </c>
      <c r="B16" s="3">
        <f t="shared" si="15"/>
        <v>2</v>
      </c>
      <c r="C16">
        <f t="shared" si="11"/>
        <v>400</v>
      </c>
      <c r="D16">
        <f t="shared" si="11"/>
        <v>10000</v>
      </c>
      <c r="E16">
        <f t="shared" si="11"/>
        <v>0.05</v>
      </c>
      <c r="F16">
        <f t="shared" si="11"/>
        <v>0.05</v>
      </c>
      <c r="G16">
        <f t="shared" si="11"/>
        <v>200</v>
      </c>
      <c r="H16">
        <f t="shared" si="11"/>
        <v>200</v>
      </c>
      <c r="I16">
        <f t="shared" si="11"/>
        <v>0</v>
      </c>
      <c r="J16">
        <f t="shared" si="11"/>
        <v>0</v>
      </c>
      <c r="K16">
        <f t="shared" si="11"/>
        <v>0</v>
      </c>
      <c r="L16">
        <f t="shared" si="11"/>
        <v>0</v>
      </c>
      <c r="M16">
        <f t="shared" si="11"/>
        <v>0</v>
      </c>
      <c r="N16">
        <f t="shared" si="11"/>
        <v>0</v>
      </c>
      <c r="O16">
        <f t="shared" si="11"/>
        <v>0</v>
      </c>
      <c r="P16">
        <f t="shared" si="11"/>
        <v>0</v>
      </c>
      <c r="R16">
        <v>14</v>
      </c>
      <c r="S16">
        <f t="shared" si="4"/>
        <v>2800</v>
      </c>
      <c r="T16">
        <f t="shared" si="1"/>
        <v>70000</v>
      </c>
      <c r="U16">
        <v>0.15</v>
      </c>
      <c r="V16">
        <v>0.15</v>
      </c>
      <c r="W16">
        <f t="shared" si="2"/>
        <v>1400</v>
      </c>
      <c r="X16">
        <f t="shared" si="0"/>
        <v>1400</v>
      </c>
      <c r="Y16">
        <v>0.1</v>
      </c>
      <c r="Z16">
        <v>0.1</v>
      </c>
      <c r="AA16">
        <v>0.05</v>
      </c>
      <c r="AB16">
        <v>0.05</v>
      </c>
      <c r="AC16">
        <v>0.05</v>
      </c>
      <c r="AD16">
        <v>0.05</v>
      </c>
      <c r="AE16">
        <v>0.05</v>
      </c>
      <c r="AF16">
        <v>0.05</v>
      </c>
      <c r="AH16">
        <v>14</v>
      </c>
      <c r="AI16" s="11" t="str">
        <f t="shared" si="14"/>
        <v>6,2</v>
      </c>
      <c r="AJ16" s="11" t="str">
        <f t="shared" si="14"/>
        <v>9,3</v>
      </c>
      <c r="AK16" s="11" t="str">
        <f t="shared" si="14"/>
        <v>9,3</v>
      </c>
      <c r="AL16" s="11" t="str">
        <f t="shared" si="14"/>
        <v>6,2</v>
      </c>
      <c r="AM16" s="11" t="str">
        <f t="shared" si="14"/>
        <v>9,3</v>
      </c>
      <c r="AN16" s="11" t="str">
        <f t="shared" si="14"/>
        <v>9,3</v>
      </c>
      <c r="AO16" s="11" t="str">
        <f t="shared" si="14"/>
        <v>12,4</v>
      </c>
      <c r="AP16" s="11" t="str">
        <f t="shared" si="14"/>
        <v>12,4</v>
      </c>
      <c r="AQ16" s="11" t="str">
        <f t="shared" si="14"/>
        <v>15,5</v>
      </c>
      <c r="AR16" s="11" t="str">
        <f t="shared" si="14"/>
        <v>30,10</v>
      </c>
      <c r="AX16" s="2">
        <v>14</v>
      </c>
      <c r="AY16" t="s">
        <v>347</v>
      </c>
      <c r="AZ16" t="s">
        <v>351</v>
      </c>
      <c r="BA16" s="29">
        <v>14</v>
      </c>
      <c r="BB16" s="29">
        <v>14</v>
      </c>
      <c r="BC16" s="10">
        <v>14</v>
      </c>
      <c r="BD16" s="10">
        <f t="shared" si="6"/>
        <v>1840</v>
      </c>
      <c r="BE16" s="10">
        <f t="shared" si="8"/>
        <v>260</v>
      </c>
    </row>
    <row r="17" spans="1:57" x14ac:dyDescent="0.2">
      <c r="A17" s="3">
        <v>15</v>
      </c>
      <c r="B17" s="3">
        <f t="shared" si="15"/>
        <v>3</v>
      </c>
      <c r="C17">
        <f t="shared" si="11"/>
        <v>600</v>
      </c>
      <c r="D17">
        <f t="shared" si="11"/>
        <v>15000</v>
      </c>
      <c r="E17">
        <f t="shared" si="11"/>
        <v>0.05</v>
      </c>
      <c r="F17">
        <f t="shared" si="11"/>
        <v>0.05</v>
      </c>
      <c r="G17">
        <f t="shared" si="11"/>
        <v>300</v>
      </c>
      <c r="H17">
        <f t="shared" si="11"/>
        <v>300</v>
      </c>
      <c r="I17">
        <f t="shared" si="11"/>
        <v>0.05</v>
      </c>
      <c r="J17">
        <f t="shared" si="11"/>
        <v>0.05</v>
      </c>
      <c r="K17">
        <f t="shared" si="11"/>
        <v>0</v>
      </c>
      <c r="L17">
        <f t="shared" si="11"/>
        <v>0</v>
      </c>
      <c r="M17">
        <f t="shared" si="11"/>
        <v>0</v>
      </c>
      <c r="N17">
        <f t="shared" si="11"/>
        <v>0</v>
      </c>
      <c r="O17">
        <f t="shared" si="11"/>
        <v>0</v>
      </c>
      <c r="P17">
        <f t="shared" si="11"/>
        <v>0</v>
      </c>
      <c r="R17">
        <v>15</v>
      </c>
      <c r="S17">
        <f t="shared" si="4"/>
        <v>3000</v>
      </c>
      <c r="T17">
        <f t="shared" si="1"/>
        <v>75000</v>
      </c>
      <c r="U17">
        <v>0.15</v>
      </c>
      <c r="V17">
        <v>0.15</v>
      </c>
      <c r="W17">
        <f t="shared" si="2"/>
        <v>1500</v>
      </c>
      <c r="X17">
        <f t="shared" si="0"/>
        <v>1500</v>
      </c>
      <c r="Y17">
        <v>0.1</v>
      </c>
      <c r="Z17">
        <v>0.1</v>
      </c>
      <c r="AA17">
        <v>0.05</v>
      </c>
      <c r="AB17">
        <v>0.05</v>
      </c>
      <c r="AC17">
        <v>0.1</v>
      </c>
      <c r="AD17">
        <v>0.05</v>
      </c>
      <c r="AE17">
        <v>0.05</v>
      </c>
      <c r="AF17">
        <v>0.05</v>
      </c>
      <c r="AH17">
        <v>15</v>
      </c>
      <c r="AI17" s="11" t="str">
        <f t="shared" si="14"/>
        <v>8,4</v>
      </c>
      <c r="AJ17" s="11" t="str">
        <f t="shared" si="14"/>
        <v>12,6</v>
      </c>
      <c r="AK17" s="11" t="str">
        <f t="shared" si="14"/>
        <v>12,6</v>
      </c>
      <c r="AL17" s="11" t="str">
        <f t="shared" si="14"/>
        <v>8,4</v>
      </c>
      <c r="AM17" s="11" t="str">
        <f t="shared" si="14"/>
        <v>12,6</v>
      </c>
      <c r="AN17" s="11" t="str">
        <f t="shared" si="14"/>
        <v>12,6</v>
      </c>
      <c r="AO17" s="11" t="str">
        <f t="shared" si="14"/>
        <v>16,8</v>
      </c>
      <c r="AP17" s="11" t="str">
        <f t="shared" si="14"/>
        <v>16,8</v>
      </c>
      <c r="AQ17" s="11" t="str">
        <f t="shared" si="14"/>
        <v>20,10</v>
      </c>
      <c r="AR17" s="11" t="str">
        <f t="shared" si="14"/>
        <v>40,20</v>
      </c>
      <c r="AX17" s="2">
        <v>15</v>
      </c>
      <c r="AY17" t="s">
        <v>347</v>
      </c>
      <c r="AZ17" t="s">
        <v>351</v>
      </c>
      <c r="BA17" s="29">
        <v>15</v>
      </c>
      <c r="BB17" s="29">
        <v>15</v>
      </c>
      <c r="BC17" s="10">
        <v>15</v>
      </c>
      <c r="BD17" s="10">
        <f t="shared" si="6"/>
        <v>2120</v>
      </c>
      <c r="BE17" s="10">
        <f t="shared" si="8"/>
        <v>280</v>
      </c>
    </row>
    <row r="18" spans="1:57" x14ac:dyDescent="0.2">
      <c r="A18" s="3">
        <v>16</v>
      </c>
      <c r="B18" s="3">
        <f t="shared" si="15"/>
        <v>3</v>
      </c>
      <c r="C18">
        <f t="shared" ref="C18:P27" si="16">VLOOKUP($B18,$R$3:$AF$22,C$2+1,FALSE)</f>
        <v>600</v>
      </c>
      <c r="D18">
        <f t="shared" si="16"/>
        <v>15000</v>
      </c>
      <c r="E18">
        <f t="shared" si="16"/>
        <v>0.05</v>
      </c>
      <c r="F18">
        <f t="shared" si="16"/>
        <v>0.05</v>
      </c>
      <c r="G18">
        <f t="shared" si="16"/>
        <v>300</v>
      </c>
      <c r="H18">
        <f t="shared" si="16"/>
        <v>300</v>
      </c>
      <c r="I18">
        <f t="shared" si="16"/>
        <v>0.05</v>
      </c>
      <c r="J18">
        <f t="shared" si="16"/>
        <v>0.05</v>
      </c>
      <c r="K18">
        <f t="shared" si="16"/>
        <v>0</v>
      </c>
      <c r="L18">
        <f t="shared" si="16"/>
        <v>0</v>
      </c>
      <c r="M18">
        <f t="shared" si="16"/>
        <v>0</v>
      </c>
      <c r="N18">
        <f t="shared" si="16"/>
        <v>0</v>
      </c>
      <c r="O18">
        <f t="shared" si="16"/>
        <v>0</v>
      </c>
      <c r="P18">
        <f t="shared" si="16"/>
        <v>0</v>
      </c>
      <c r="R18">
        <v>16</v>
      </c>
      <c r="S18">
        <f t="shared" si="4"/>
        <v>3200</v>
      </c>
      <c r="T18">
        <f t="shared" si="1"/>
        <v>80000</v>
      </c>
      <c r="U18">
        <v>0.15</v>
      </c>
      <c r="V18">
        <v>0.15</v>
      </c>
      <c r="W18">
        <f t="shared" si="2"/>
        <v>1600</v>
      </c>
      <c r="X18">
        <f t="shared" si="0"/>
        <v>1600</v>
      </c>
      <c r="Y18">
        <v>0.1</v>
      </c>
      <c r="Z18">
        <v>0.1</v>
      </c>
      <c r="AA18">
        <v>0.05</v>
      </c>
      <c r="AB18">
        <v>0.05</v>
      </c>
      <c r="AC18">
        <v>0.1</v>
      </c>
      <c r="AD18">
        <v>0.1</v>
      </c>
      <c r="AE18">
        <v>0.05</v>
      </c>
      <c r="AF18">
        <v>0.05</v>
      </c>
      <c r="AH18">
        <v>16</v>
      </c>
      <c r="AI18" s="11" t="str">
        <f t="shared" si="14"/>
        <v>8,4</v>
      </c>
      <c r="AJ18" s="11" t="str">
        <f t="shared" si="14"/>
        <v>12,6</v>
      </c>
      <c r="AK18" s="11" t="str">
        <f t="shared" si="14"/>
        <v>12,6</v>
      </c>
      <c r="AL18" s="11" t="str">
        <f t="shared" si="14"/>
        <v>8,4</v>
      </c>
      <c r="AM18" s="11" t="str">
        <f t="shared" si="14"/>
        <v>12,6</v>
      </c>
      <c r="AN18" s="11" t="str">
        <f t="shared" si="14"/>
        <v>12,6</v>
      </c>
      <c r="AO18" s="11" t="str">
        <f t="shared" si="14"/>
        <v>16,8</v>
      </c>
      <c r="AP18" s="11" t="str">
        <f t="shared" si="14"/>
        <v>16,8</v>
      </c>
      <c r="AQ18" s="11" t="str">
        <f t="shared" si="14"/>
        <v>20,10</v>
      </c>
      <c r="AR18" s="11" t="str">
        <f t="shared" si="14"/>
        <v>40,20</v>
      </c>
      <c r="AX18" s="2">
        <v>16</v>
      </c>
      <c r="AY18" t="s">
        <v>347</v>
      </c>
      <c r="AZ18" t="s">
        <v>351</v>
      </c>
      <c r="BA18" s="29">
        <v>16</v>
      </c>
      <c r="BB18" s="29">
        <v>16</v>
      </c>
      <c r="BC18" s="10">
        <v>16</v>
      </c>
      <c r="BD18" s="10">
        <f t="shared" si="6"/>
        <v>2420</v>
      </c>
      <c r="BE18" s="10">
        <f t="shared" si="8"/>
        <v>300</v>
      </c>
    </row>
    <row r="19" spans="1:57" x14ac:dyDescent="0.2">
      <c r="A19" s="3">
        <v>17</v>
      </c>
      <c r="B19" s="3">
        <f t="shared" si="15"/>
        <v>3</v>
      </c>
      <c r="C19">
        <f t="shared" si="16"/>
        <v>600</v>
      </c>
      <c r="D19">
        <f t="shared" si="16"/>
        <v>15000</v>
      </c>
      <c r="E19">
        <f t="shared" si="16"/>
        <v>0.05</v>
      </c>
      <c r="F19">
        <f t="shared" si="16"/>
        <v>0.05</v>
      </c>
      <c r="G19">
        <f t="shared" si="16"/>
        <v>300</v>
      </c>
      <c r="H19">
        <f t="shared" si="16"/>
        <v>300</v>
      </c>
      <c r="I19">
        <f t="shared" si="16"/>
        <v>0.05</v>
      </c>
      <c r="J19">
        <f t="shared" si="16"/>
        <v>0.05</v>
      </c>
      <c r="K19">
        <f t="shared" si="16"/>
        <v>0</v>
      </c>
      <c r="L19">
        <f t="shared" si="16"/>
        <v>0</v>
      </c>
      <c r="M19">
        <f t="shared" si="16"/>
        <v>0</v>
      </c>
      <c r="N19">
        <f t="shared" si="16"/>
        <v>0</v>
      </c>
      <c r="O19">
        <f t="shared" si="16"/>
        <v>0</v>
      </c>
      <c r="P19">
        <f t="shared" si="16"/>
        <v>0</v>
      </c>
      <c r="R19">
        <v>17</v>
      </c>
      <c r="S19">
        <f t="shared" si="4"/>
        <v>3400</v>
      </c>
      <c r="T19">
        <f t="shared" si="1"/>
        <v>85000</v>
      </c>
      <c r="U19">
        <v>0.2</v>
      </c>
      <c r="V19">
        <v>0.15</v>
      </c>
      <c r="W19">
        <f t="shared" si="2"/>
        <v>1700</v>
      </c>
      <c r="X19">
        <f t="shared" si="0"/>
        <v>1700</v>
      </c>
      <c r="Y19">
        <v>0.1</v>
      </c>
      <c r="Z19">
        <v>0.1</v>
      </c>
      <c r="AA19">
        <v>0.05</v>
      </c>
      <c r="AB19">
        <v>0.05</v>
      </c>
      <c r="AC19">
        <v>0.1</v>
      </c>
      <c r="AD19">
        <v>0.1</v>
      </c>
      <c r="AE19">
        <v>0.05</v>
      </c>
      <c r="AF19">
        <v>0.05</v>
      </c>
      <c r="AH19">
        <v>17</v>
      </c>
      <c r="AI19" s="11" t="str">
        <f t="shared" si="14"/>
        <v>6,2</v>
      </c>
      <c r="AJ19" s="11" t="str">
        <f t="shared" si="14"/>
        <v>9,3</v>
      </c>
      <c r="AK19" s="11" t="str">
        <f t="shared" si="14"/>
        <v>9,3</v>
      </c>
      <c r="AL19" s="11" t="str">
        <f t="shared" si="14"/>
        <v>6,2</v>
      </c>
      <c r="AM19" s="11" t="str">
        <f t="shared" si="14"/>
        <v>9,3</v>
      </c>
      <c r="AN19" s="11" t="str">
        <f t="shared" si="14"/>
        <v>9,3</v>
      </c>
      <c r="AO19" s="11" t="str">
        <f t="shared" si="14"/>
        <v>12,4</v>
      </c>
      <c r="AP19" s="11" t="str">
        <f t="shared" si="14"/>
        <v>12,4</v>
      </c>
      <c r="AQ19" s="11" t="str">
        <f t="shared" si="14"/>
        <v>15,5</v>
      </c>
      <c r="AR19" s="11" t="str">
        <f t="shared" si="14"/>
        <v>30,10</v>
      </c>
      <c r="AX19" s="2">
        <v>17</v>
      </c>
      <c r="AY19" t="s">
        <v>351</v>
      </c>
      <c r="AZ19" t="s">
        <v>352</v>
      </c>
      <c r="BA19" s="29">
        <v>17</v>
      </c>
      <c r="BB19" s="29">
        <v>17</v>
      </c>
      <c r="BC19" s="10">
        <v>17</v>
      </c>
      <c r="BD19" s="10">
        <f t="shared" si="6"/>
        <v>2740</v>
      </c>
      <c r="BE19" s="10">
        <f t="shared" si="8"/>
        <v>320</v>
      </c>
    </row>
    <row r="20" spans="1:57" x14ac:dyDescent="0.2">
      <c r="A20" s="3">
        <v>18</v>
      </c>
      <c r="B20" s="3">
        <f t="shared" si="15"/>
        <v>3</v>
      </c>
      <c r="C20">
        <f t="shared" si="16"/>
        <v>600</v>
      </c>
      <c r="D20">
        <f t="shared" si="16"/>
        <v>15000</v>
      </c>
      <c r="E20">
        <f t="shared" si="16"/>
        <v>0.05</v>
      </c>
      <c r="F20">
        <f t="shared" si="16"/>
        <v>0.05</v>
      </c>
      <c r="G20">
        <f t="shared" si="16"/>
        <v>300</v>
      </c>
      <c r="H20">
        <f t="shared" si="16"/>
        <v>300</v>
      </c>
      <c r="I20">
        <f t="shared" si="16"/>
        <v>0.05</v>
      </c>
      <c r="J20">
        <f t="shared" si="16"/>
        <v>0.05</v>
      </c>
      <c r="K20">
        <f t="shared" si="16"/>
        <v>0</v>
      </c>
      <c r="L20">
        <f t="shared" si="16"/>
        <v>0</v>
      </c>
      <c r="M20">
        <f t="shared" si="16"/>
        <v>0</v>
      </c>
      <c r="N20">
        <f t="shared" si="16"/>
        <v>0</v>
      </c>
      <c r="O20">
        <f t="shared" si="16"/>
        <v>0</v>
      </c>
      <c r="P20">
        <f t="shared" si="16"/>
        <v>0</v>
      </c>
      <c r="R20">
        <v>18</v>
      </c>
      <c r="S20">
        <f t="shared" si="4"/>
        <v>3600</v>
      </c>
      <c r="T20">
        <f t="shared" si="1"/>
        <v>90000</v>
      </c>
      <c r="U20">
        <v>0.2</v>
      </c>
      <c r="V20">
        <v>0.2</v>
      </c>
      <c r="W20">
        <f t="shared" si="2"/>
        <v>1800</v>
      </c>
      <c r="X20">
        <f t="shared" si="0"/>
        <v>1800</v>
      </c>
      <c r="Y20">
        <v>0.1</v>
      </c>
      <c r="Z20">
        <v>0.1</v>
      </c>
      <c r="AA20">
        <v>0.05</v>
      </c>
      <c r="AB20">
        <v>0.05</v>
      </c>
      <c r="AC20">
        <v>0.1</v>
      </c>
      <c r="AD20">
        <v>0.1</v>
      </c>
      <c r="AE20">
        <v>0.05</v>
      </c>
      <c r="AF20">
        <v>0.05</v>
      </c>
      <c r="AH20">
        <v>18</v>
      </c>
      <c r="AI20" s="11" t="str">
        <f t="shared" si="14"/>
        <v>6,2</v>
      </c>
      <c r="AJ20" s="11" t="str">
        <f t="shared" si="14"/>
        <v>9,3</v>
      </c>
      <c r="AK20" s="11" t="str">
        <f t="shared" si="14"/>
        <v>9,3</v>
      </c>
      <c r="AL20" s="11" t="str">
        <f t="shared" si="14"/>
        <v>6,2</v>
      </c>
      <c r="AM20" s="11" t="str">
        <f t="shared" si="14"/>
        <v>9,3</v>
      </c>
      <c r="AN20" s="11" t="str">
        <f t="shared" si="14"/>
        <v>9,3</v>
      </c>
      <c r="AO20" s="11" t="str">
        <f t="shared" si="14"/>
        <v>12,4</v>
      </c>
      <c r="AP20" s="11" t="str">
        <f t="shared" si="14"/>
        <v>12,4</v>
      </c>
      <c r="AQ20" s="11" t="str">
        <f t="shared" si="14"/>
        <v>15,5</v>
      </c>
      <c r="AR20" s="11" t="str">
        <f t="shared" si="14"/>
        <v>30,10</v>
      </c>
      <c r="AX20" s="2">
        <v>18</v>
      </c>
      <c r="AY20" t="s">
        <v>351</v>
      </c>
      <c r="AZ20" t="s">
        <v>352</v>
      </c>
      <c r="BA20" s="29">
        <v>18</v>
      </c>
      <c r="BB20" s="29">
        <v>18</v>
      </c>
      <c r="BC20" s="10">
        <v>18</v>
      </c>
      <c r="BD20" s="10">
        <f t="shared" si="6"/>
        <v>3080</v>
      </c>
      <c r="BE20" s="10">
        <f t="shared" si="8"/>
        <v>340</v>
      </c>
    </row>
    <row r="21" spans="1:57" x14ac:dyDescent="0.2">
      <c r="A21" s="3">
        <v>19</v>
      </c>
      <c r="B21" s="3">
        <f t="shared" si="15"/>
        <v>3</v>
      </c>
      <c r="C21">
        <f t="shared" si="16"/>
        <v>600</v>
      </c>
      <c r="D21">
        <f t="shared" si="16"/>
        <v>15000</v>
      </c>
      <c r="E21">
        <f t="shared" si="16"/>
        <v>0.05</v>
      </c>
      <c r="F21">
        <f t="shared" si="16"/>
        <v>0.05</v>
      </c>
      <c r="G21">
        <f t="shared" si="16"/>
        <v>300</v>
      </c>
      <c r="H21">
        <f t="shared" si="16"/>
        <v>300</v>
      </c>
      <c r="I21">
        <f t="shared" si="16"/>
        <v>0.05</v>
      </c>
      <c r="J21">
        <f t="shared" si="16"/>
        <v>0.05</v>
      </c>
      <c r="K21">
        <f t="shared" si="16"/>
        <v>0</v>
      </c>
      <c r="L21">
        <f t="shared" si="16"/>
        <v>0</v>
      </c>
      <c r="M21">
        <f t="shared" si="16"/>
        <v>0</v>
      </c>
      <c r="N21">
        <f t="shared" si="16"/>
        <v>0</v>
      </c>
      <c r="O21">
        <f t="shared" si="16"/>
        <v>0</v>
      </c>
      <c r="P21">
        <f t="shared" si="16"/>
        <v>0</v>
      </c>
      <c r="R21">
        <v>19</v>
      </c>
      <c r="S21">
        <f t="shared" si="4"/>
        <v>3800</v>
      </c>
      <c r="T21">
        <f t="shared" si="1"/>
        <v>95000</v>
      </c>
      <c r="U21">
        <v>0.2</v>
      </c>
      <c r="V21">
        <v>0.2</v>
      </c>
      <c r="W21">
        <f t="shared" si="2"/>
        <v>1900</v>
      </c>
      <c r="X21">
        <f t="shared" si="0"/>
        <v>1900</v>
      </c>
      <c r="Y21">
        <v>0.1</v>
      </c>
      <c r="Z21">
        <v>0.1</v>
      </c>
      <c r="AA21">
        <v>0.05</v>
      </c>
      <c r="AB21">
        <v>0.05</v>
      </c>
      <c r="AC21">
        <v>0.1</v>
      </c>
      <c r="AD21">
        <v>0.1</v>
      </c>
      <c r="AE21">
        <v>0.1</v>
      </c>
      <c r="AF21">
        <v>0.05</v>
      </c>
      <c r="AH21">
        <v>19</v>
      </c>
      <c r="AI21" s="11" t="str">
        <f t="shared" si="14"/>
        <v>8,4</v>
      </c>
      <c r="AJ21" s="11" t="str">
        <f t="shared" si="14"/>
        <v>12,6</v>
      </c>
      <c r="AK21" s="11" t="str">
        <f t="shared" si="14"/>
        <v>12,6</v>
      </c>
      <c r="AL21" s="11" t="str">
        <f t="shared" si="14"/>
        <v>8,4</v>
      </c>
      <c r="AM21" s="11" t="str">
        <f t="shared" si="14"/>
        <v>12,6</v>
      </c>
      <c r="AN21" s="11" t="str">
        <f t="shared" si="14"/>
        <v>12,6</v>
      </c>
      <c r="AO21" s="11" t="str">
        <f t="shared" si="14"/>
        <v>16,8</v>
      </c>
      <c r="AP21" s="11" t="str">
        <f t="shared" si="14"/>
        <v>16,8</v>
      </c>
      <c r="AQ21" s="11" t="str">
        <f t="shared" si="14"/>
        <v>20,10</v>
      </c>
      <c r="AR21" s="11" t="str">
        <f t="shared" si="14"/>
        <v>40,20</v>
      </c>
      <c r="AX21" s="2">
        <v>19</v>
      </c>
      <c r="AY21" t="s">
        <v>351</v>
      </c>
      <c r="AZ21" t="s">
        <v>352</v>
      </c>
      <c r="BA21" s="29">
        <v>19</v>
      </c>
      <c r="BB21" s="29">
        <v>19</v>
      </c>
      <c r="BC21" s="10">
        <v>19</v>
      </c>
      <c r="BD21" s="10">
        <f t="shared" si="6"/>
        <v>3440</v>
      </c>
      <c r="BE21" s="10">
        <f t="shared" si="8"/>
        <v>360</v>
      </c>
    </row>
    <row r="22" spans="1:57" x14ac:dyDescent="0.2">
      <c r="A22" s="3">
        <v>20</v>
      </c>
      <c r="B22" s="3">
        <f t="shared" si="15"/>
        <v>4</v>
      </c>
      <c r="C22">
        <f t="shared" si="16"/>
        <v>800</v>
      </c>
      <c r="D22">
        <f t="shared" si="16"/>
        <v>20000</v>
      </c>
      <c r="E22">
        <f t="shared" si="16"/>
        <v>0.05</v>
      </c>
      <c r="F22">
        <f t="shared" si="16"/>
        <v>0.05</v>
      </c>
      <c r="G22">
        <f t="shared" si="16"/>
        <v>400</v>
      </c>
      <c r="H22">
        <f t="shared" si="16"/>
        <v>400</v>
      </c>
      <c r="I22">
        <f t="shared" si="16"/>
        <v>0.05</v>
      </c>
      <c r="J22">
        <f t="shared" si="16"/>
        <v>0.05</v>
      </c>
      <c r="K22">
        <f t="shared" si="16"/>
        <v>2.5000000000000001E-2</v>
      </c>
      <c r="L22">
        <f t="shared" si="16"/>
        <v>2.5000000000000001E-2</v>
      </c>
      <c r="M22">
        <f t="shared" si="16"/>
        <v>0</v>
      </c>
      <c r="N22">
        <f t="shared" si="16"/>
        <v>0</v>
      </c>
      <c r="O22">
        <f t="shared" si="16"/>
        <v>0</v>
      </c>
      <c r="P22">
        <f t="shared" si="16"/>
        <v>0</v>
      </c>
      <c r="R22">
        <v>20</v>
      </c>
      <c r="S22">
        <f t="shared" si="4"/>
        <v>4000</v>
      </c>
      <c r="T22">
        <f t="shared" si="1"/>
        <v>100000</v>
      </c>
      <c r="U22">
        <v>0.2</v>
      </c>
      <c r="V22">
        <v>0.2</v>
      </c>
      <c r="W22">
        <f t="shared" si="2"/>
        <v>2000</v>
      </c>
      <c r="X22">
        <f t="shared" si="0"/>
        <v>2000</v>
      </c>
      <c r="Y22">
        <v>0.1</v>
      </c>
      <c r="Z22">
        <v>0.1</v>
      </c>
      <c r="AA22">
        <v>0.05</v>
      </c>
      <c r="AB22">
        <v>0.05</v>
      </c>
      <c r="AC22">
        <v>0.1</v>
      </c>
      <c r="AD22">
        <v>0.1</v>
      </c>
      <c r="AE22">
        <v>0.1</v>
      </c>
      <c r="AF22">
        <v>0.1</v>
      </c>
      <c r="AH22">
        <v>20</v>
      </c>
      <c r="AI22" s="11" t="str">
        <f t="shared" si="14"/>
        <v>8,4</v>
      </c>
      <c r="AJ22" s="11" t="str">
        <f t="shared" si="14"/>
        <v>12,6</v>
      </c>
      <c r="AK22" s="11" t="str">
        <f t="shared" si="14"/>
        <v>12,6</v>
      </c>
      <c r="AL22" s="11" t="str">
        <f t="shared" si="14"/>
        <v>8,4</v>
      </c>
      <c r="AM22" s="11" t="str">
        <f t="shared" si="14"/>
        <v>12,6</v>
      </c>
      <c r="AN22" s="11" t="str">
        <f t="shared" si="14"/>
        <v>12,6</v>
      </c>
      <c r="AO22" s="11" t="str">
        <f t="shared" si="14"/>
        <v>16,8</v>
      </c>
      <c r="AP22" s="11" t="str">
        <f t="shared" si="14"/>
        <v>16,8</v>
      </c>
      <c r="AQ22" s="11" t="str">
        <f t="shared" si="14"/>
        <v>20,10</v>
      </c>
      <c r="AR22" s="11" t="str">
        <f t="shared" si="14"/>
        <v>40,20</v>
      </c>
      <c r="AX22" s="2">
        <v>20</v>
      </c>
      <c r="AY22" t="s">
        <v>351</v>
      </c>
      <c r="AZ22" t="s">
        <v>352</v>
      </c>
      <c r="BA22" s="29">
        <v>20</v>
      </c>
      <c r="BB22" s="29">
        <v>20</v>
      </c>
      <c r="BC22" s="10">
        <v>20</v>
      </c>
      <c r="BD22" s="10">
        <f t="shared" si="6"/>
        <v>3820</v>
      </c>
      <c r="BE22" s="10">
        <f t="shared" si="8"/>
        <v>380</v>
      </c>
    </row>
    <row r="23" spans="1:57" x14ac:dyDescent="0.2">
      <c r="A23" s="3">
        <v>21</v>
      </c>
      <c r="B23" s="3">
        <f t="shared" si="15"/>
        <v>4</v>
      </c>
      <c r="C23">
        <f t="shared" si="16"/>
        <v>800</v>
      </c>
      <c r="D23">
        <f t="shared" si="16"/>
        <v>20000</v>
      </c>
      <c r="E23">
        <f t="shared" si="16"/>
        <v>0.05</v>
      </c>
      <c r="F23">
        <f t="shared" si="16"/>
        <v>0.05</v>
      </c>
      <c r="G23">
        <f t="shared" si="16"/>
        <v>400</v>
      </c>
      <c r="H23">
        <f t="shared" si="16"/>
        <v>400</v>
      </c>
      <c r="I23">
        <f t="shared" si="16"/>
        <v>0.05</v>
      </c>
      <c r="J23">
        <f t="shared" si="16"/>
        <v>0.05</v>
      </c>
      <c r="K23">
        <f t="shared" si="16"/>
        <v>2.5000000000000001E-2</v>
      </c>
      <c r="L23">
        <f t="shared" si="16"/>
        <v>2.5000000000000001E-2</v>
      </c>
      <c r="M23">
        <f t="shared" si="16"/>
        <v>0</v>
      </c>
      <c r="N23">
        <f t="shared" si="16"/>
        <v>0</v>
      </c>
      <c r="O23">
        <f t="shared" si="16"/>
        <v>0</v>
      </c>
      <c r="P23">
        <f t="shared" si="16"/>
        <v>0</v>
      </c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BA23" s="29">
        <v>21</v>
      </c>
      <c r="BB23" s="29">
        <v>21</v>
      </c>
      <c r="BC23" s="10">
        <v>21</v>
      </c>
      <c r="BD23" s="10">
        <f t="shared" si="6"/>
        <v>4220</v>
      </c>
      <c r="BE23" s="10">
        <f t="shared" si="8"/>
        <v>400</v>
      </c>
    </row>
    <row r="24" spans="1:57" x14ac:dyDescent="0.2">
      <c r="A24" s="3">
        <v>22</v>
      </c>
      <c r="B24" s="3">
        <f t="shared" si="15"/>
        <v>4</v>
      </c>
      <c r="C24">
        <f t="shared" si="16"/>
        <v>800</v>
      </c>
      <c r="D24">
        <f t="shared" si="16"/>
        <v>20000</v>
      </c>
      <c r="E24">
        <f t="shared" si="16"/>
        <v>0.05</v>
      </c>
      <c r="F24">
        <f t="shared" si="16"/>
        <v>0.05</v>
      </c>
      <c r="G24">
        <f t="shared" si="16"/>
        <v>400</v>
      </c>
      <c r="H24">
        <f t="shared" si="16"/>
        <v>400</v>
      </c>
      <c r="I24">
        <f t="shared" si="16"/>
        <v>0.05</v>
      </c>
      <c r="J24">
        <f t="shared" si="16"/>
        <v>0.05</v>
      </c>
      <c r="K24">
        <f t="shared" si="16"/>
        <v>2.5000000000000001E-2</v>
      </c>
      <c r="L24">
        <f t="shared" si="16"/>
        <v>2.5000000000000001E-2</v>
      </c>
      <c r="M24">
        <f t="shared" si="16"/>
        <v>0</v>
      </c>
      <c r="N24">
        <f t="shared" si="16"/>
        <v>0</v>
      </c>
      <c r="O24">
        <f t="shared" si="16"/>
        <v>0</v>
      </c>
      <c r="P24">
        <f t="shared" si="16"/>
        <v>0</v>
      </c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BA24" s="29">
        <v>22</v>
      </c>
      <c r="BB24" s="29">
        <v>22</v>
      </c>
      <c r="BC24" s="10">
        <v>22</v>
      </c>
      <c r="BD24" s="10">
        <f t="shared" si="6"/>
        <v>4640</v>
      </c>
      <c r="BE24" s="10">
        <f t="shared" si="8"/>
        <v>420</v>
      </c>
    </row>
    <row r="25" spans="1:57" x14ac:dyDescent="0.2">
      <c r="A25" s="3">
        <v>23</v>
      </c>
      <c r="B25" s="3">
        <f t="shared" si="15"/>
        <v>4</v>
      </c>
      <c r="C25">
        <f t="shared" si="16"/>
        <v>800</v>
      </c>
      <c r="D25">
        <f t="shared" si="16"/>
        <v>20000</v>
      </c>
      <c r="E25">
        <f t="shared" si="16"/>
        <v>0.05</v>
      </c>
      <c r="F25">
        <f t="shared" si="16"/>
        <v>0.05</v>
      </c>
      <c r="G25">
        <f t="shared" si="16"/>
        <v>400</v>
      </c>
      <c r="H25">
        <f t="shared" si="16"/>
        <v>400</v>
      </c>
      <c r="I25">
        <f t="shared" si="16"/>
        <v>0.05</v>
      </c>
      <c r="J25">
        <f t="shared" si="16"/>
        <v>0.05</v>
      </c>
      <c r="K25">
        <f t="shared" si="16"/>
        <v>2.5000000000000001E-2</v>
      </c>
      <c r="L25">
        <f t="shared" si="16"/>
        <v>2.5000000000000001E-2</v>
      </c>
      <c r="M25">
        <f t="shared" si="16"/>
        <v>0</v>
      </c>
      <c r="N25">
        <f t="shared" si="16"/>
        <v>0</v>
      </c>
      <c r="O25">
        <f t="shared" si="16"/>
        <v>0</v>
      </c>
      <c r="P25">
        <f t="shared" si="16"/>
        <v>0</v>
      </c>
      <c r="R25" t="s">
        <v>317</v>
      </c>
      <c r="S25" t="s">
        <v>318</v>
      </c>
      <c r="T25" t="s">
        <v>319</v>
      </c>
      <c r="U25" t="s">
        <v>320</v>
      </c>
      <c r="V25" t="s">
        <v>321</v>
      </c>
      <c r="W25" t="s">
        <v>322</v>
      </c>
      <c r="X25" t="s">
        <v>323</v>
      </c>
      <c r="Y25" t="s">
        <v>324</v>
      </c>
      <c r="Z25" t="s">
        <v>325</v>
      </c>
      <c r="AA25" t="s">
        <v>326</v>
      </c>
      <c r="AH25" t="s">
        <v>353</v>
      </c>
      <c r="AI25" s="11" t="s">
        <v>317</v>
      </c>
      <c r="AJ25" s="11" t="s">
        <v>318</v>
      </c>
      <c r="AK25" s="11" t="s">
        <v>319</v>
      </c>
      <c r="AL25" s="11" t="s">
        <v>320</v>
      </c>
      <c r="AM25" s="11" t="s">
        <v>321</v>
      </c>
      <c r="AN25" s="11" t="s">
        <v>322</v>
      </c>
      <c r="AO25" s="11" t="s">
        <v>323</v>
      </c>
      <c r="AP25" s="11" t="s">
        <v>324</v>
      </c>
      <c r="AQ25" s="11" t="s">
        <v>325</v>
      </c>
      <c r="AR25" s="11" t="s">
        <v>326</v>
      </c>
      <c r="BA25" s="29">
        <v>23</v>
      </c>
      <c r="BB25" s="29">
        <v>23</v>
      </c>
      <c r="BC25" s="10">
        <v>23</v>
      </c>
      <c r="BD25" s="10">
        <f t="shared" si="6"/>
        <v>5080</v>
      </c>
      <c r="BE25" s="10">
        <f t="shared" si="8"/>
        <v>440</v>
      </c>
    </row>
    <row r="26" spans="1:57" x14ac:dyDescent="0.2">
      <c r="A26" s="3">
        <v>24</v>
      </c>
      <c r="B26" s="3">
        <f t="shared" si="15"/>
        <v>4</v>
      </c>
      <c r="C26">
        <f t="shared" si="16"/>
        <v>800</v>
      </c>
      <c r="D26">
        <f t="shared" si="16"/>
        <v>20000</v>
      </c>
      <c r="E26">
        <f t="shared" si="16"/>
        <v>0.05</v>
      </c>
      <c r="F26">
        <f t="shared" si="16"/>
        <v>0.05</v>
      </c>
      <c r="G26">
        <f t="shared" si="16"/>
        <v>400</v>
      </c>
      <c r="H26">
        <f t="shared" si="16"/>
        <v>400</v>
      </c>
      <c r="I26">
        <f t="shared" si="16"/>
        <v>0.05</v>
      </c>
      <c r="J26">
        <f t="shared" si="16"/>
        <v>0.05</v>
      </c>
      <c r="K26">
        <f t="shared" si="16"/>
        <v>2.5000000000000001E-2</v>
      </c>
      <c r="L26">
        <f t="shared" si="16"/>
        <v>2.5000000000000001E-2</v>
      </c>
      <c r="M26">
        <f t="shared" si="16"/>
        <v>0</v>
      </c>
      <c r="N26">
        <f t="shared" si="16"/>
        <v>0</v>
      </c>
      <c r="O26">
        <f t="shared" si="16"/>
        <v>0</v>
      </c>
      <c r="P26">
        <f t="shared" si="16"/>
        <v>0</v>
      </c>
      <c r="R26" s="1" t="s">
        <v>161</v>
      </c>
      <c r="S26" s="1" t="s">
        <v>161</v>
      </c>
      <c r="T26" s="1" t="s">
        <v>161</v>
      </c>
      <c r="U26" s="1" t="s">
        <v>162</v>
      </c>
      <c r="V26" s="1" t="s">
        <v>162</v>
      </c>
      <c r="W26" s="1" t="s">
        <v>162</v>
      </c>
      <c r="X26" s="1" t="s">
        <v>165</v>
      </c>
      <c r="Y26" s="1" t="s">
        <v>166</v>
      </c>
      <c r="Z26" s="13" t="s">
        <v>330</v>
      </c>
      <c r="AA26" s="1" t="s">
        <v>331</v>
      </c>
      <c r="AH26" t="s">
        <v>110</v>
      </c>
      <c r="AI26" s="11" t="s">
        <v>161</v>
      </c>
      <c r="AJ26" s="11" t="s">
        <v>161</v>
      </c>
      <c r="AK26" s="11" t="s">
        <v>161</v>
      </c>
      <c r="AL26" s="11" t="s">
        <v>162</v>
      </c>
      <c r="AM26" s="11" t="s">
        <v>162</v>
      </c>
      <c r="AN26" s="11" t="s">
        <v>162</v>
      </c>
      <c r="AO26" s="11" t="s">
        <v>165</v>
      </c>
      <c r="AP26" s="11" t="s">
        <v>166</v>
      </c>
      <c r="AQ26" s="11" t="s">
        <v>330</v>
      </c>
      <c r="AR26" s="11" t="s">
        <v>331</v>
      </c>
      <c r="BA26" s="29">
        <v>24</v>
      </c>
      <c r="BB26" s="29">
        <v>24</v>
      </c>
      <c r="BC26" s="10">
        <v>24</v>
      </c>
      <c r="BD26" s="10">
        <f t="shared" si="6"/>
        <v>5540</v>
      </c>
      <c r="BE26" s="10">
        <f t="shared" si="8"/>
        <v>460</v>
      </c>
    </row>
    <row r="27" spans="1:57" x14ac:dyDescent="0.2">
      <c r="A27" s="3">
        <v>25</v>
      </c>
      <c r="B27" s="3">
        <f t="shared" si="15"/>
        <v>5</v>
      </c>
      <c r="C27">
        <f t="shared" si="16"/>
        <v>1000</v>
      </c>
      <c r="D27">
        <f t="shared" si="16"/>
        <v>25000</v>
      </c>
      <c r="E27">
        <f t="shared" si="16"/>
        <v>0.05</v>
      </c>
      <c r="F27">
        <f t="shared" si="16"/>
        <v>0.05</v>
      </c>
      <c r="G27">
        <f t="shared" si="16"/>
        <v>500</v>
      </c>
      <c r="H27">
        <f t="shared" si="16"/>
        <v>500</v>
      </c>
      <c r="I27">
        <f t="shared" si="16"/>
        <v>0.05</v>
      </c>
      <c r="J27">
        <f t="shared" si="16"/>
        <v>0.05</v>
      </c>
      <c r="K27">
        <f t="shared" si="16"/>
        <v>2.5000000000000001E-2</v>
      </c>
      <c r="L27">
        <f t="shared" si="16"/>
        <v>2.5000000000000001E-2</v>
      </c>
      <c r="M27">
        <f t="shared" si="16"/>
        <v>0.05</v>
      </c>
      <c r="N27">
        <f t="shared" si="16"/>
        <v>0</v>
      </c>
      <c r="O27">
        <f t="shared" si="16"/>
        <v>0</v>
      </c>
      <c r="P27">
        <f t="shared" si="16"/>
        <v>0</v>
      </c>
      <c r="R27">
        <v>50</v>
      </c>
      <c r="S27">
        <f t="shared" ref="S27:T46" si="17">$R27/2*3</f>
        <v>75</v>
      </c>
      <c r="T27">
        <f t="shared" si="17"/>
        <v>75</v>
      </c>
      <c r="U27">
        <v>1250</v>
      </c>
      <c r="V27">
        <f t="shared" ref="V27:W46" si="18">$U27/2*3</f>
        <v>1875</v>
      </c>
      <c r="W27">
        <f t="shared" si="18"/>
        <v>1875</v>
      </c>
      <c r="X27">
        <v>100</v>
      </c>
      <c r="Y27">
        <v>100</v>
      </c>
      <c r="Z27" t="s">
        <v>354</v>
      </c>
      <c r="AA27" t="s">
        <v>163</v>
      </c>
      <c r="AH27">
        <v>1</v>
      </c>
      <c r="AI27" s="11">
        <v>1</v>
      </c>
      <c r="AJ27" s="11">
        <v>1</v>
      </c>
      <c r="AK27" s="11">
        <v>1</v>
      </c>
      <c r="AL27" s="11">
        <v>1</v>
      </c>
      <c r="AM27" s="11">
        <v>1</v>
      </c>
      <c r="AN27" s="11">
        <v>1</v>
      </c>
      <c r="AO27" s="11">
        <v>1</v>
      </c>
      <c r="AP27" s="11">
        <v>1</v>
      </c>
      <c r="AQ27" s="11">
        <v>1</v>
      </c>
      <c r="AR27" s="11">
        <v>2</v>
      </c>
      <c r="BA27" s="29">
        <v>25</v>
      </c>
      <c r="BB27" s="29">
        <v>25</v>
      </c>
      <c r="BC27" s="10">
        <v>25</v>
      </c>
      <c r="BD27" s="10">
        <f t="shared" si="6"/>
        <v>6020</v>
      </c>
      <c r="BE27" s="10">
        <f t="shared" si="8"/>
        <v>480</v>
      </c>
    </row>
    <row r="28" spans="1:57" x14ac:dyDescent="0.2">
      <c r="A28" s="3">
        <v>26</v>
      </c>
      <c r="B28" s="3">
        <f t="shared" si="15"/>
        <v>5</v>
      </c>
      <c r="C28">
        <f t="shared" ref="C28:P37" si="19">VLOOKUP($B28,$R$3:$AF$22,C$2+1,FALSE)</f>
        <v>1000</v>
      </c>
      <c r="D28">
        <f t="shared" si="19"/>
        <v>25000</v>
      </c>
      <c r="E28">
        <f t="shared" si="19"/>
        <v>0.05</v>
      </c>
      <c r="F28">
        <f t="shared" si="19"/>
        <v>0.05</v>
      </c>
      <c r="G28">
        <f t="shared" si="19"/>
        <v>500</v>
      </c>
      <c r="H28">
        <f t="shared" si="19"/>
        <v>500</v>
      </c>
      <c r="I28">
        <f t="shared" si="19"/>
        <v>0.05</v>
      </c>
      <c r="J28">
        <f t="shared" si="19"/>
        <v>0.05</v>
      </c>
      <c r="K28">
        <f t="shared" si="19"/>
        <v>2.5000000000000001E-2</v>
      </c>
      <c r="L28">
        <f t="shared" si="19"/>
        <v>2.5000000000000001E-2</v>
      </c>
      <c r="M28">
        <f t="shared" si="19"/>
        <v>0.05</v>
      </c>
      <c r="N28">
        <f t="shared" si="19"/>
        <v>0</v>
      </c>
      <c r="O28">
        <f t="shared" si="19"/>
        <v>0</v>
      </c>
      <c r="P28">
        <f t="shared" si="19"/>
        <v>0</v>
      </c>
      <c r="R28">
        <f t="shared" ref="R28:R46" si="20">S4/S3*R27</f>
        <v>100</v>
      </c>
      <c r="S28">
        <f t="shared" si="17"/>
        <v>150</v>
      </c>
      <c r="T28">
        <f t="shared" si="17"/>
        <v>150</v>
      </c>
      <c r="U28">
        <f t="shared" ref="U28:U46" si="21">T4/T3*U27</f>
        <v>2500</v>
      </c>
      <c r="V28">
        <f t="shared" si="18"/>
        <v>3750</v>
      </c>
      <c r="W28">
        <f t="shared" si="18"/>
        <v>3750</v>
      </c>
      <c r="X28">
        <f t="shared" ref="X28:X46" si="22">W4/W3*X27</f>
        <v>200</v>
      </c>
      <c r="Y28">
        <f t="shared" ref="Y28:Y46" si="23">X4/X3*Y27</f>
        <v>200</v>
      </c>
      <c r="Z28" t="s">
        <v>354</v>
      </c>
      <c r="AA28" t="s">
        <v>164</v>
      </c>
      <c r="AH28">
        <v>2</v>
      </c>
      <c r="AI28" s="11">
        <f>AI27+1</f>
        <v>2</v>
      </c>
      <c r="AJ28" s="11">
        <f t="shared" ref="AJ28:AR28" si="24">AJ27+1</f>
        <v>2</v>
      </c>
      <c r="AK28" s="11">
        <f t="shared" si="24"/>
        <v>2</v>
      </c>
      <c r="AL28" s="11">
        <f t="shared" si="24"/>
        <v>2</v>
      </c>
      <c r="AM28" s="11">
        <f t="shared" si="24"/>
        <v>2</v>
      </c>
      <c r="AN28" s="11">
        <f t="shared" si="24"/>
        <v>2</v>
      </c>
      <c r="AO28" s="11">
        <f t="shared" si="24"/>
        <v>2</v>
      </c>
      <c r="AP28" s="11">
        <f t="shared" si="24"/>
        <v>2</v>
      </c>
      <c r="AQ28" s="11">
        <f t="shared" si="24"/>
        <v>2</v>
      </c>
      <c r="AR28" s="11">
        <f t="shared" si="24"/>
        <v>3</v>
      </c>
      <c r="BA28" s="29">
        <v>26</v>
      </c>
      <c r="BB28" s="29">
        <v>26</v>
      </c>
      <c r="BC28" s="10">
        <v>26</v>
      </c>
      <c r="BD28" s="10">
        <f t="shared" si="6"/>
        <v>6520</v>
      </c>
      <c r="BE28" s="10">
        <f t="shared" si="8"/>
        <v>500</v>
      </c>
    </row>
    <row r="29" spans="1:57" x14ac:dyDescent="0.2">
      <c r="A29" s="3">
        <v>27</v>
      </c>
      <c r="B29" s="3">
        <f t="shared" si="15"/>
        <v>5</v>
      </c>
      <c r="C29">
        <f t="shared" si="19"/>
        <v>1000</v>
      </c>
      <c r="D29">
        <f t="shared" si="19"/>
        <v>25000</v>
      </c>
      <c r="E29">
        <f t="shared" si="19"/>
        <v>0.05</v>
      </c>
      <c r="F29">
        <f t="shared" si="19"/>
        <v>0.05</v>
      </c>
      <c r="G29">
        <f t="shared" si="19"/>
        <v>500</v>
      </c>
      <c r="H29">
        <f t="shared" si="19"/>
        <v>500</v>
      </c>
      <c r="I29">
        <f t="shared" si="19"/>
        <v>0.05</v>
      </c>
      <c r="J29">
        <f t="shared" si="19"/>
        <v>0.05</v>
      </c>
      <c r="K29">
        <f t="shared" si="19"/>
        <v>2.5000000000000001E-2</v>
      </c>
      <c r="L29">
        <f t="shared" si="19"/>
        <v>2.5000000000000001E-2</v>
      </c>
      <c r="M29">
        <f t="shared" si="19"/>
        <v>0.05</v>
      </c>
      <c r="N29">
        <f t="shared" si="19"/>
        <v>0</v>
      </c>
      <c r="O29">
        <f t="shared" si="19"/>
        <v>0</v>
      </c>
      <c r="P29">
        <f t="shared" si="19"/>
        <v>0</v>
      </c>
      <c r="R29">
        <f t="shared" si="20"/>
        <v>150</v>
      </c>
      <c r="S29">
        <f t="shared" si="17"/>
        <v>225</v>
      </c>
      <c r="T29">
        <f t="shared" si="17"/>
        <v>225</v>
      </c>
      <c r="U29">
        <f t="shared" si="21"/>
        <v>3750</v>
      </c>
      <c r="V29">
        <f t="shared" si="18"/>
        <v>5625</v>
      </c>
      <c r="W29">
        <f t="shared" si="18"/>
        <v>5625</v>
      </c>
      <c r="X29">
        <f t="shared" si="22"/>
        <v>300</v>
      </c>
      <c r="Y29">
        <f t="shared" si="23"/>
        <v>300</v>
      </c>
      <c r="Z29" t="s">
        <v>354</v>
      </c>
      <c r="AA29" t="s">
        <v>355</v>
      </c>
      <c r="AH29">
        <v>3</v>
      </c>
      <c r="AI29" s="11">
        <f t="shared" ref="AI29:AI46" si="25">AI28+1</f>
        <v>3</v>
      </c>
      <c r="AJ29" s="11">
        <f t="shared" ref="AJ29:AJ46" si="26">AJ28+1</f>
        <v>3</v>
      </c>
      <c r="AK29" s="11">
        <f t="shared" ref="AK29:AK46" si="27">AK28+1</f>
        <v>3</v>
      </c>
      <c r="AL29" s="11">
        <f t="shared" ref="AL29:AL46" si="28">AL28+1</f>
        <v>3</v>
      </c>
      <c r="AM29" s="11">
        <f t="shared" ref="AM29:AM46" si="29">AM28+1</f>
        <v>3</v>
      </c>
      <c r="AN29" s="11">
        <f t="shared" ref="AN29:AN46" si="30">AN28+1</f>
        <v>3</v>
      </c>
      <c r="AO29" s="11">
        <f t="shared" ref="AO29:AO46" si="31">AO28+1</f>
        <v>3</v>
      </c>
      <c r="AP29" s="11">
        <f t="shared" ref="AP29:AP46" si="32">AP28+1</f>
        <v>3</v>
      </c>
      <c r="AQ29" s="11">
        <f t="shared" ref="AQ29:AQ46" si="33">AQ28+1</f>
        <v>3</v>
      </c>
      <c r="AR29" s="11">
        <f t="shared" ref="AR29:AR46" si="34">AR28+1</f>
        <v>4</v>
      </c>
      <c r="BA29" s="29">
        <v>27</v>
      </c>
      <c r="BB29" s="29">
        <v>27</v>
      </c>
      <c r="BC29" s="10">
        <v>27</v>
      </c>
      <c r="BD29" s="10">
        <f t="shared" si="6"/>
        <v>7040</v>
      </c>
      <c r="BE29" s="10">
        <f t="shared" si="8"/>
        <v>520</v>
      </c>
    </row>
    <row r="30" spans="1:57" x14ac:dyDescent="0.2">
      <c r="A30" s="3">
        <v>28</v>
      </c>
      <c r="B30" s="3">
        <f t="shared" si="15"/>
        <v>5</v>
      </c>
      <c r="C30">
        <f t="shared" si="19"/>
        <v>1000</v>
      </c>
      <c r="D30">
        <f t="shared" si="19"/>
        <v>25000</v>
      </c>
      <c r="E30">
        <f t="shared" si="19"/>
        <v>0.05</v>
      </c>
      <c r="F30">
        <f t="shared" si="19"/>
        <v>0.05</v>
      </c>
      <c r="G30">
        <f t="shared" si="19"/>
        <v>500</v>
      </c>
      <c r="H30">
        <f t="shared" si="19"/>
        <v>500</v>
      </c>
      <c r="I30">
        <f t="shared" si="19"/>
        <v>0.05</v>
      </c>
      <c r="J30">
        <f t="shared" si="19"/>
        <v>0.05</v>
      </c>
      <c r="K30">
        <f t="shared" si="19"/>
        <v>2.5000000000000001E-2</v>
      </c>
      <c r="L30">
        <f t="shared" si="19"/>
        <v>2.5000000000000001E-2</v>
      </c>
      <c r="M30">
        <f t="shared" si="19"/>
        <v>0.05</v>
      </c>
      <c r="N30">
        <f t="shared" si="19"/>
        <v>0</v>
      </c>
      <c r="O30">
        <f t="shared" si="19"/>
        <v>0</v>
      </c>
      <c r="P30">
        <f t="shared" si="19"/>
        <v>0</v>
      </c>
      <c r="R30">
        <f t="shared" si="20"/>
        <v>200</v>
      </c>
      <c r="S30">
        <f t="shared" si="17"/>
        <v>300</v>
      </c>
      <c r="T30">
        <f t="shared" si="17"/>
        <v>300</v>
      </c>
      <c r="U30">
        <f t="shared" si="21"/>
        <v>5000</v>
      </c>
      <c r="V30">
        <f t="shared" si="18"/>
        <v>7500</v>
      </c>
      <c r="W30">
        <f t="shared" si="18"/>
        <v>7500</v>
      </c>
      <c r="X30">
        <f t="shared" si="22"/>
        <v>400</v>
      </c>
      <c r="Y30">
        <f t="shared" si="23"/>
        <v>400</v>
      </c>
      <c r="Z30" t="s">
        <v>354</v>
      </c>
      <c r="AA30" t="s">
        <v>356</v>
      </c>
      <c r="AH30">
        <v>4</v>
      </c>
      <c r="AI30" s="11">
        <f t="shared" si="25"/>
        <v>4</v>
      </c>
      <c r="AJ30" s="11">
        <f t="shared" si="26"/>
        <v>4</v>
      </c>
      <c r="AK30" s="11">
        <f t="shared" si="27"/>
        <v>4</v>
      </c>
      <c r="AL30" s="11">
        <f t="shared" si="28"/>
        <v>4</v>
      </c>
      <c r="AM30" s="11">
        <f t="shared" si="29"/>
        <v>4</v>
      </c>
      <c r="AN30" s="11">
        <f t="shared" si="30"/>
        <v>4</v>
      </c>
      <c r="AO30" s="11">
        <f t="shared" si="31"/>
        <v>4</v>
      </c>
      <c r="AP30" s="11">
        <f t="shared" si="32"/>
        <v>4</v>
      </c>
      <c r="AQ30" s="11">
        <f t="shared" si="33"/>
        <v>4</v>
      </c>
      <c r="AR30" s="11">
        <f t="shared" si="34"/>
        <v>5</v>
      </c>
      <c r="BA30" s="29">
        <v>28</v>
      </c>
      <c r="BB30" s="29">
        <v>28</v>
      </c>
      <c r="BC30" s="10">
        <v>28</v>
      </c>
      <c r="BD30" s="10">
        <f t="shared" si="6"/>
        <v>7580</v>
      </c>
      <c r="BE30" s="10">
        <f t="shared" si="8"/>
        <v>540</v>
      </c>
    </row>
    <row r="31" spans="1:57" x14ac:dyDescent="0.2">
      <c r="A31" s="3">
        <v>29</v>
      </c>
      <c r="B31" s="3">
        <f t="shared" si="15"/>
        <v>5</v>
      </c>
      <c r="C31">
        <f t="shared" si="19"/>
        <v>1000</v>
      </c>
      <c r="D31">
        <f t="shared" si="19"/>
        <v>25000</v>
      </c>
      <c r="E31">
        <f t="shared" si="19"/>
        <v>0.05</v>
      </c>
      <c r="F31">
        <f t="shared" si="19"/>
        <v>0.05</v>
      </c>
      <c r="G31">
        <f t="shared" si="19"/>
        <v>500</v>
      </c>
      <c r="H31">
        <f t="shared" si="19"/>
        <v>500</v>
      </c>
      <c r="I31">
        <f t="shared" si="19"/>
        <v>0.05</v>
      </c>
      <c r="J31">
        <f t="shared" si="19"/>
        <v>0.05</v>
      </c>
      <c r="K31">
        <f t="shared" si="19"/>
        <v>2.5000000000000001E-2</v>
      </c>
      <c r="L31">
        <f t="shared" si="19"/>
        <v>2.5000000000000001E-2</v>
      </c>
      <c r="M31">
        <f t="shared" si="19"/>
        <v>0.05</v>
      </c>
      <c r="N31">
        <f t="shared" si="19"/>
        <v>0</v>
      </c>
      <c r="O31">
        <f t="shared" si="19"/>
        <v>0</v>
      </c>
      <c r="P31">
        <f t="shared" si="19"/>
        <v>0</v>
      </c>
      <c r="R31">
        <f t="shared" si="20"/>
        <v>250</v>
      </c>
      <c r="S31">
        <f t="shared" si="17"/>
        <v>375</v>
      </c>
      <c r="T31">
        <f t="shared" si="17"/>
        <v>375</v>
      </c>
      <c r="U31">
        <f t="shared" si="21"/>
        <v>6250</v>
      </c>
      <c r="V31">
        <f t="shared" si="18"/>
        <v>9375</v>
      </c>
      <c r="W31">
        <f t="shared" si="18"/>
        <v>9375</v>
      </c>
      <c r="X31">
        <f t="shared" si="22"/>
        <v>500</v>
      </c>
      <c r="Y31">
        <f t="shared" si="23"/>
        <v>500</v>
      </c>
      <c r="Z31" t="s">
        <v>354</v>
      </c>
      <c r="AA31" t="s">
        <v>357</v>
      </c>
      <c r="AH31">
        <v>5</v>
      </c>
      <c r="AI31" s="11">
        <f t="shared" si="25"/>
        <v>5</v>
      </c>
      <c r="AJ31" s="11">
        <f t="shared" si="26"/>
        <v>5</v>
      </c>
      <c r="AK31" s="11">
        <f t="shared" si="27"/>
        <v>5</v>
      </c>
      <c r="AL31" s="11">
        <f t="shared" si="28"/>
        <v>5</v>
      </c>
      <c r="AM31" s="11">
        <f t="shared" si="29"/>
        <v>5</v>
      </c>
      <c r="AN31" s="11">
        <f t="shared" si="30"/>
        <v>5</v>
      </c>
      <c r="AO31" s="11">
        <f t="shared" si="31"/>
        <v>5</v>
      </c>
      <c r="AP31" s="11">
        <f t="shared" si="32"/>
        <v>5</v>
      </c>
      <c r="AQ31" s="11">
        <f t="shared" si="33"/>
        <v>5</v>
      </c>
      <c r="AR31" s="11">
        <f t="shared" si="34"/>
        <v>6</v>
      </c>
      <c r="BA31" s="29">
        <v>29</v>
      </c>
      <c r="BB31" s="29">
        <v>29</v>
      </c>
      <c r="BC31" s="10">
        <v>29</v>
      </c>
      <c r="BD31" s="10">
        <f t="shared" si="6"/>
        <v>8140</v>
      </c>
      <c r="BE31" s="10">
        <f t="shared" si="8"/>
        <v>560</v>
      </c>
    </row>
    <row r="32" spans="1:57" x14ac:dyDescent="0.2">
      <c r="A32" s="3">
        <v>30</v>
      </c>
      <c r="B32" s="3">
        <f t="shared" si="15"/>
        <v>6</v>
      </c>
      <c r="C32">
        <f t="shared" si="19"/>
        <v>1200</v>
      </c>
      <c r="D32">
        <f t="shared" si="19"/>
        <v>30000</v>
      </c>
      <c r="E32">
        <f t="shared" si="19"/>
        <v>0.05</v>
      </c>
      <c r="F32">
        <f t="shared" si="19"/>
        <v>0.05</v>
      </c>
      <c r="G32">
        <f t="shared" si="19"/>
        <v>600</v>
      </c>
      <c r="H32">
        <f t="shared" si="19"/>
        <v>600</v>
      </c>
      <c r="I32">
        <f t="shared" si="19"/>
        <v>0.05</v>
      </c>
      <c r="J32">
        <f t="shared" si="19"/>
        <v>0.05</v>
      </c>
      <c r="K32">
        <f t="shared" si="19"/>
        <v>2.5000000000000001E-2</v>
      </c>
      <c r="L32">
        <f t="shared" si="19"/>
        <v>2.5000000000000001E-2</v>
      </c>
      <c r="M32">
        <f t="shared" si="19"/>
        <v>0.05</v>
      </c>
      <c r="N32">
        <f t="shared" si="19"/>
        <v>0.05</v>
      </c>
      <c r="O32">
        <f t="shared" si="19"/>
        <v>0</v>
      </c>
      <c r="P32">
        <f t="shared" si="19"/>
        <v>0</v>
      </c>
      <c r="R32">
        <f t="shared" si="20"/>
        <v>300</v>
      </c>
      <c r="S32">
        <f t="shared" si="17"/>
        <v>450</v>
      </c>
      <c r="T32">
        <f t="shared" si="17"/>
        <v>450</v>
      </c>
      <c r="U32">
        <f t="shared" si="21"/>
        <v>7500</v>
      </c>
      <c r="V32">
        <f t="shared" si="18"/>
        <v>11250</v>
      </c>
      <c r="W32">
        <f t="shared" si="18"/>
        <v>11250</v>
      </c>
      <c r="X32">
        <f t="shared" si="22"/>
        <v>600</v>
      </c>
      <c r="Y32">
        <f t="shared" si="23"/>
        <v>600</v>
      </c>
      <c r="Z32" t="s">
        <v>354</v>
      </c>
      <c r="AA32" t="s">
        <v>358</v>
      </c>
      <c r="AH32">
        <v>6</v>
      </c>
      <c r="AI32" s="11">
        <f t="shared" si="25"/>
        <v>6</v>
      </c>
      <c r="AJ32" s="11">
        <f t="shared" si="26"/>
        <v>6</v>
      </c>
      <c r="AK32" s="11">
        <f t="shared" si="27"/>
        <v>6</v>
      </c>
      <c r="AL32" s="11">
        <f t="shared" si="28"/>
        <v>6</v>
      </c>
      <c r="AM32" s="11">
        <f t="shared" si="29"/>
        <v>6</v>
      </c>
      <c r="AN32" s="11">
        <f t="shared" si="30"/>
        <v>6</v>
      </c>
      <c r="AO32" s="11">
        <f t="shared" si="31"/>
        <v>6</v>
      </c>
      <c r="AP32" s="11">
        <f t="shared" si="32"/>
        <v>6</v>
      </c>
      <c r="AQ32" s="11">
        <f t="shared" si="33"/>
        <v>6</v>
      </c>
      <c r="AR32" s="11">
        <f t="shared" si="34"/>
        <v>7</v>
      </c>
      <c r="BA32" s="29">
        <v>30</v>
      </c>
      <c r="BB32" s="29">
        <v>30</v>
      </c>
      <c r="BC32" s="10">
        <v>30</v>
      </c>
      <c r="BD32" s="10">
        <f t="shared" si="6"/>
        <v>8720</v>
      </c>
      <c r="BE32" s="10">
        <f t="shared" si="8"/>
        <v>580</v>
      </c>
    </row>
    <row r="33" spans="1:57" x14ac:dyDescent="0.2">
      <c r="A33" s="3">
        <v>31</v>
      </c>
      <c r="B33" s="3">
        <f t="shared" si="15"/>
        <v>6</v>
      </c>
      <c r="C33">
        <f t="shared" si="19"/>
        <v>1200</v>
      </c>
      <c r="D33">
        <f t="shared" si="19"/>
        <v>30000</v>
      </c>
      <c r="E33">
        <f t="shared" si="19"/>
        <v>0.05</v>
      </c>
      <c r="F33">
        <f t="shared" si="19"/>
        <v>0.05</v>
      </c>
      <c r="G33">
        <f t="shared" si="19"/>
        <v>600</v>
      </c>
      <c r="H33">
        <f t="shared" si="19"/>
        <v>600</v>
      </c>
      <c r="I33">
        <f t="shared" si="19"/>
        <v>0.05</v>
      </c>
      <c r="J33">
        <f t="shared" si="19"/>
        <v>0.05</v>
      </c>
      <c r="K33">
        <f t="shared" si="19"/>
        <v>2.5000000000000001E-2</v>
      </c>
      <c r="L33">
        <f t="shared" si="19"/>
        <v>2.5000000000000001E-2</v>
      </c>
      <c r="M33">
        <f t="shared" si="19"/>
        <v>0.05</v>
      </c>
      <c r="N33">
        <f t="shared" si="19"/>
        <v>0.05</v>
      </c>
      <c r="O33">
        <f t="shared" si="19"/>
        <v>0</v>
      </c>
      <c r="P33">
        <f t="shared" si="19"/>
        <v>0</v>
      </c>
      <c r="R33">
        <f t="shared" si="20"/>
        <v>350</v>
      </c>
      <c r="S33">
        <f t="shared" si="17"/>
        <v>525</v>
      </c>
      <c r="T33">
        <f t="shared" si="17"/>
        <v>525</v>
      </c>
      <c r="U33">
        <f t="shared" si="21"/>
        <v>8750</v>
      </c>
      <c r="V33">
        <f t="shared" si="18"/>
        <v>13125</v>
      </c>
      <c r="W33">
        <f t="shared" si="18"/>
        <v>13125</v>
      </c>
      <c r="X33">
        <f t="shared" si="22"/>
        <v>700</v>
      </c>
      <c r="Y33">
        <f t="shared" si="23"/>
        <v>700</v>
      </c>
      <c r="Z33" t="s">
        <v>354</v>
      </c>
      <c r="AA33" t="s">
        <v>163</v>
      </c>
      <c r="AH33">
        <v>7</v>
      </c>
      <c r="AI33" s="11">
        <f t="shared" si="25"/>
        <v>7</v>
      </c>
      <c r="AJ33" s="11">
        <f t="shared" si="26"/>
        <v>7</v>
      </c>
      <c r="AK33" s="11">
        <f t="shared" si="27"/>
        <v>7</v>
      </c>
      <c r="AL33" s="11">
        <f t="shared" si="28"/>
        <v>7</v>
      </c>
      <c r="AM33" s="11">
        <f t="shared" si="29"/>
        <v>7</v>
      </c>
      <c r="AN33" s="11">
        <f t="shared" si="30"/>
        <v>7</v>
      </c>
      <c r="AO33" s="11">
        <f t="shared" si="31"/>
        <v>7</v>
      </c>
      <c r="AP33" s="11">
        <f t="shared" si="32"/>
        <v>7</v>
      </c>
      <c r="AQ33" s="11">
        <f t="shared" si="33"/>
        <v>7</v>
      </c>
      <c r="AR33" s="11">
        <f t="shared" si="34"/>
        <v>8</v>
      </c>
      <c r="BA33" s="29">
        <v>31</v>
      </c>
      <c r="BB33" s="29">
        <v>31</v>
      </c>
      <c r="BC33" s="10">
        <v>31</v>
      </c>
      <c r="BD33" s="10">
        <f t="shared" si="6"/>
        <v>9320</v>
      </c>
      <c r="BE33" s="10">
        <f t="shared" si="8"/>
        <v>600</v>
      </c>
    </row>
    <row r="34" spans="1:57" x14ac:dyDescent="0.2">
      <c r="A34" s="3">
        <v>32</v>
      </c>
      <c r="B34" s="3">
        <f t="shared" si="15"/>
        <v>6</v>
      </c>
      <c r="C34">
        <f t="shared" si="19"/>
        <v>1200</v>
      </c>
      <c r="D34">
        <f t="shared" si="19"/>
        <v>30000</v>
      </c>
      <c r="E34">
        <f t="shared" si="19"/>
        <v>0.05</v>
      </c>
      <c r="F34">
        <f t="shared" si="19"/>
        <v>0.05</v>
      </c>
      <c r="G34">
        <f t="shared" si="19"/>
        <v>600</v>
      </c>
      <c r="H34">
        <f t="shared" si="19"/>
        <v>600</v>
      </c>
      <c r="I34">
        <f t="shared" si="19"/>
        <v>0.05</v>
      </c>
      <c r="J34">
        <f t="shared" si="19"/>
        <v>0.05</v>
      </c>
      <c r="K34">
        <f t="shared" si="19"/>
        <v>2.5000000000000001E-2</v>
      </c>
      <c r="L34">
        <f t="shared" si="19"/>
        <v>2.5000000000000001E-2</v>
      </c>
      <c r="M34">
        <f t="shared" si="19"/>
        <v>0.05</v>
      </c>
      <c r="N34">
        <f t="shared" si="19"/>
        <v>0.05</v>
      </c>
      <c r="O34">
        <f t="shared" si="19"/>
        <v>0</v>
      </c>
      <c r="P34">
        <f t="shared" si="19"/>
        <v>0</v>
      </c>
      <c r="R34">
        <f t="shared" si="20"/>
        <v>400</v>
      </c>
      <c r="S34">
        <f t="shared" si="17"/>
        <v>600</v>
      </c>
      <c r="T34">
        <f t="shared" si="17"/>
        <v>600</v>
      </c>
      <c r="U34">
        <f t="shared" si="21"/>
        <v>10000</v>
      </c>
      <c r="V34">
        <f t="shared" si="18"/>
        <v>15000</v>
      </c>
      <c r="W34">
        <f t="shared" si="18"/>
        <v>15000</v>
      </c>
      <c r="X34">
        <f t="shared" si="22"/>
        <v>800</v>
      </c>
      <c r="Y34">
        <f t="shared" si="23"/>
        <v>800</v>
      </c>
      <c r="Z34" t="s">
        <v>354</v>
      </c>
      <c r="AA34" t="s">
        <v>164</v>
      </c>
      <c r="AH34">
        <v>8</v>
      </c>
      <c r="AI34" s="11">
        <f t="shared" si="25"/>
        <v>8</v>
      </c>
      <c r="AJ34" s="11">
        <f t="shared" si="26"/>
        <v>8</v>
      </c>
      <c r="AK34" s="11">
        <f t="shared" si="27"/>
        <v>8</v>
      </c>
      <c r="AL34" s="11">
        <f t="shared" si="28"/>
        <v>8</v>
      </c>
      <c r="AM34" s="11">
        <f t="shared" si="29"/>
        <v>8</v>
      </c>
      <c r="AN34" s="11">
        <f t="shared" si="30"/>
        <v>8</v>
      </c>
      <c r="AO34" s="11">
        <f t="shared" si="31"/>
        <v>8</v>
      </c>
      <c r="AP34" s="11">
        <f t="shared" si="32"/>
        <v>8</v>
      </c>
      <c r="AQ34" s="11">
        <f t="shared" si="33"/>
        <v>8</v>
      </c>
      <c r="AR34" s="11">
        <f t="shared" si="34"/>
        <v>9</v>
      </c>
      <c r="BA34" s="29">
        <v>32</v>
      </c>
      <c r="BB34" s="29">
        <v>32</v>
      </c>
      <c r="BC34" s="10">
        <v>32</v>
      </c>
      <c r="BD34" s="10">
        <f t="shared" si="6"/>
        <v>9940</v>
      </c>
      <c r="BE34" s="10">
        <f t="shared" si="8"/>
        <v>620</v>
      </c>
    </row>
    <row r="35" spans="1:57" x14ac:dyDescent="0.2">
      <c r="A35" s="3">
        <v>33</v>
      </c>
      <c r="B35" s="3">
        <f t="shared" si="15"/>
        <v>6</v>
      </c>
      <c r="C35">
        <f t="shared" si="19"/>
        <v>1200</v>
      </c>
      <c r="D35">
        <f t="shared" si="19"/>
        <v>30000</v>
      </c>
      <c r="E35">
        <f t="shared" si="19"/>
        <v>0.05</v>
      </c>
      <c r="F35">
        <f t="shared" si="19"/>
        <v>0.05</v>
      </c>
      <c r="G35">
        <f t="shared" si="19"/>
        <v>600</v>
      </c>
      <c r="H35">
        <f t="shared" si="19"/>
        <v>600</v>
      </c>
      <c r="I35">
        <f t="shared" si="19"/>
        <v>0.05</v>
      </c>
      <c r="J35">
        <f t="shared" si="19"/>
        <v>0.05</v>
      </c>
      <c r="K35">
        <f t="shared" si="19"/>
        <v>2.5000000000000001E-2</v>
      </c>
      <c r="L35">
        <f t="shared" si="19"/>
        <v>2.5000000000000001E-2</v>
      </c>
      <c r="M35">
        <f t="shared" si="19"/>
        <v>0.05</v>
      </c>
      <c r="N35">
        <f t="shared" si="19"/>
        <v>0.05</v>
      </c>
      <c r="O35">
        <f t="shared" si="19"/>
        <v>0</v>
      </c>
      <c r="P35">
        <f t="shared" si="19"/>
        <v>0</v>
      </c>
      <c r="R35">
        <f t="shared" si="20"/>
        <v>450</v>
      </c>
      <c r="S35">
        <f t="shared" si="17"/>
        <v>675</v>
      </c>
      <c r="T35">
        <f t="shared" si="17"/>
        <v>675</v>
      </c>
      <c r="U35">
        <f t="shared" si="21"/>
        <v>11250</v>
      </c>
      <c r="V35">
        <f t="shared" si="18"/>
        <v>16875</v>
      </c>
      <c r="W35">
        <f t="shared" si="18"/>
        <v>16875</v>
      </c>
      <c r="X35">
        <f t="shared" si="22"/>
        <v>900</v>
      </c>
      <c r="Y35">
        <f t="shared" si="23"/>
        <v>900</v>
      </c>
      <c r="Z35" t="s">
        <v>354</v>
      </c>
      <c r="AA35" t="s">
        <v>359</v>
      </c>
      <c r="AH35">
        <v>9</v>
      </c>
      <c r="AI35" s="11">
        <f t="shared" si="25"/>
        <v>9</v>
      </c>
      <c r="AJ35" s="11">
        <f t="shared" si="26"/>
        <v>9</v>
      </c>
      <c r="AK35" s="11">
        <f t="shared" si="27"/>
        <v>9</v>
      </c>
      <c r="AL35" s="11">
        <f t="shared" si="28"/>
        <v>9</v>
      </c>
      <c r="AM35" s="11">
        <f t="shared" si="29"/>
        <v>9</v>
      </c>
      <c r="AN35" s="11">
        <f t="shared" si="30"/>
        <v>9</v>
      </c>
      <c r="AO35" s="11">
        <f t="shared" si="31"/>
        <v>9</v>
      </c>
      <c r="AP35" s="11">
        <f t="shared" si="32"/>
        <v>9</v>
      </c>
      <c r="AQ35" s="11">
        <f t="shared" si="33"/>
        <v>9</v>
      </c>
      <c r="AR35" s="11">
        <f t="shared" si="34"/>
        <v>10</v>
      </c>
      <c r="BA35" s="29">
        <v>33</v>
      </c>
      <c r="BB35" s="29">
        <v>33</v>
      </c>
      <c r="BC35" s="10">
        <v>33</v>
      </c>
      <c r="BD35" s="10">
        <f t="shared" si="6"/>
        <v>10580</v>
      </c>
      <c r="BE35" s="10">
        <f t="shared" si="8"/>
        <v>640</v>
      </c>
    </row>
    <row r="36" spans="1:57" x14ac:dyDescent="0.2">
      <c r="A36" s="3">
        <v>34</v>
      </c>
      <c r="B36" s="3">
        <f t="shared" si="15"/>
        <v>6</v>
      </c>
      <c r="C36">
        <f t="shared" si="19"/>
        <v>1200</v>
      </c>
      <c r="D36">
        <f t="shared" si="19"/>
        <v>30000</v>
      </c>
      <c r="E36">
        <f t="shared" si="19"/>
        <v>0.05</v>
      </c>
      <c r="F36">
        <f t="shared" si="19"/>
        <v>0.05</v>
      </c>
      <c r="G36">
        <f t="shared" si="19"/>
        <v>600</v>
      </c>
      <c r="H36">
        <f t="shared" si="19"/>
        <v>600</v>
      </c>
      <c r="I36">
        <f t="shared" si="19"/>
        <v>0.05</v>
      </c>
      <c r="J36">
        <f t="shared" si="19"/>
        <v>0.05</v>
      </c>
      <c r="K36">
        <f t="shared" si="19"/>
        <v>2.5000000000000001E-2</v>
      </c>
      <c r="L36">
        <f t="shared" si="19"/>
        <v>2.5000000000000001E-2</v>
      </c>
      <c r="M36">
        <f t="shared" si="19"/>
        <v>0.05</v>
      </c>
      <c r="N36">
        <f t="shared" si="19"/>
        <v>0.05</v>
      </c>
      <c r="O36">
        <f t="shared" si="19"/>
        <v>0</v>
      </c>
      <c r="P36">
        <f t="shared" si="19"/>
        <v>0</v>
      </c>
      <c r="R36">
        <f t="shared" si="20"/>
        <v>500</v>
      </c>
      <c r="S36">
        <f t="shared" si="17"/>
        <v>750</v>
      </c>
      <c r="T36">
        <f t="shared" si="17"/>
        <v>750</v>
      </c>
      <c r="U36">
        <f t="shared" si="21"/>
        <v>12500</v>
      </c>
      <c r="V36">
        <f t="shared" si="18"/>
        <v>18750</v>
      </c>
      <c r="W36">
        <f t="shared" si="18"/>
        <v>18750</v>
      </c>
      <c r="X36">
        <f t="shared" si="22"/>
        <v>1000</v>
      </c>
      <c r="Y36">
        <f t="shared" si="23"/>
        <v>1000</v>
      </c>
      <c r="Z36" t="s">
        <v>354</v>
      </c>
      <c r="AA36" t="s">
        <v>360</v>
      </c>
      <c r="AH36">
        <v>10</v>
      </c>
      <c r="AI36" s="11">
        <f t="shared" si="25"/>
        <v>10</v>
      </c>
      <c r="AJ36" s="11">
        <f t="shared" si="26"/>
        <v>10</v>
      </c>
      <c r="AK36" s="11">
        <f t="shared" si="27"/>
        <v>10</v>
      </c>
      <c r="AL36" s="11">
        <f t="shared" si="28"/>
        <v>10</v>
      </c>
      <c r="AM36" s="11">
        <f t="shared" si="29"/>
        <v>10</v>
      </c>
      <c r="AN36" s="11">
        <f t="shared" si="30"/>
        <v>10</v>
      </c>
      <c r="AO36" s="11">
        <f t="shared" si="31"/>
        <v>10</v>
      </c>
      <c r="AP36" s="11">
        <f t="shared" si="32"/>
        <v>10</v>
      </c>
      <c r="AQ36" s="11">
        <f t="shared" si="33"/>
        <v>10</v>
      </c>
      <c r="AR36" s="11">
        <f t="shared" si="34"/>
        <v>11</v>
      </c>
      <c r="BA36" s="29">
        <v>34</v>
      </c>
      <c r="BB36" s="29">
        <v>34</v>
      </c>
      <c r="BC36" s="10">
        <v>34</v>
      </c>
      <c r="BD36" s="10">
        <f t="shared" si="6"/>
        <v>11240</v>
      </c>
      <c r="BE36" s="10">
        <f t="shared" si="8"/>
        <v>660</v>
      </c>
    </row>
    <row r="37" spans="1:57" x14ac:dyDescent="0.2">
      <c r="A37" s="3">
        <v>35</v>
      </c>
      <c r="B37" s="3">
        <f t="shared" si="15"/>
        <v>7</v>
      </c>
      <c r="C37">
        <f t="shared" si="19"/>
        <v>1400</v>
      </c>
      <c r="D37">
        <f t="shared" si="19"/>
        <v>35000</v>
      </c>
      <c r="E37">
        <f t="shared" si="19"/>
        <v>0.1</v>
      </c>
      <c r="F37">
        <f t="shared" si="19"/>
        <v>0.05</v>
      </c>
      <c r="G37">
        <f t="shared" si="19"/>
        <v>700</v>
      </c>
      <c r="H37">
        <f t="shared" si="19"/>
        <v>700</v>
      </c>
      <c r="I37">
        <f t="shared" si="19"/>
        <v>0.05</v>
      </c>
      <c r="J37">
        <f t="shared" si="19"/>
        <v>0.05</v>
      </c>
      <c r="K37">
        <f t="shared" si="19"/>
        <v>2.5000000000000001E-2</v>
      </c>
      <c r="L37">
        <f t="shared" si="19"/>
        <v>2.5000000000000001E-2</v>
      </c>
      <c r="M37">
        <f t="shared" si="19"/>
        <v>0.05</v>
      </c>
      <c r="N37">
        <f t="shared" si="19"/>
        <v>0.05</v>
      </c>
      <c r="O37">
        <f t="shared" si="19"/>
        <v>0</v>
      </c>
      <c r="P37">
        <f t="shared" si="19"/>
        <v>0</v>
      </c>
      <c r="R37">
        <f t="shared" si="20"/>
        <v>550</v>
      </c>
      <c r="S37">
        <f t="shared" si="17"/>
        <v>825</v>
      </c>
      <c r="T37">
        <f t="shared" si="17"/>
        <v>825</v>
      </c>
      <c r="U37">
        <f t="shared" si="21"/>
        <v>13750.000000000002</v>
      </c>
      <c r="V37">
        <f t="shared" si="18"/>
        <v>20625.000000000004</v>
      </c>
      <c r="W37">
        <f t="shared" si="18"/>
        <v>20625.000000000004</v>
      </c>
      <c r="X37">
        <f t="shared" si="22"/>
        <v>1100</v>
      </c>
      <c r="Y37">
        <f t="shared" si="23"/>
        <v>1100</v>
      </c>
      <c r="Z37" t="s">
        <v>354</v>
      </c>
      <c r="AA37" t="s">
        <v>163</v>
      </c>
      <c r="AH37">
        <v>11</v>
      </c>
      <c r="AI37" s="11">
        <f t="shared" si="25"/>
        <v>11</v>
      </c>
      <c r="AJ37" s="11">
        <f t="shared" si="26"/>
        <v>11</v>
      </c>
      <c r="AK37" s="11">
        <f t="shared" si="27"/>
        <v>11</v>
      </c>
      <c r="AL37" s="11">
        <f t="shared" si="28"/>
        <v>11</v>
      </c>
      <c r="AM37" s="11">
        <f t="shared" si="29"/>
        <v>11</v>
      </c>
      <c r="AN37" s="11">
        <f t="shared" si="30"/>
        <v>11</v>
      </c>
      <c r="AO37" s="11">
        <f t="shared" si="31"/>
        <v>11</v>
      </c>
      <c r="AP37" s="11">
        <f t="shared" si="32"/>
        <v>11</v>
      </c>
      <c r="AQ37" s="11">
        <f t="shared" si="33"/>
        <v>11</v>
      </c>
      <c r="AR37" s="11">
        <f t="shared" si="34"/>
        <v>12</v>
      </c>
      <c r="BA37" s="29">
        <v>35</v>
      </c>
      <c r="BB37" s="29">
        <v>35</v>
      </c>
      <c r="BC37" s="10">
        <v>35</v>
      </c>
      <c r="BD37" s="10">
        <f t="shared" si="6"/>
        <v>11920</v>
      </c>
      <c r="BE37" s="10">
        <f t="shared" si="8"/>
        <v>680</v>
      </c>
    </row>
    <row r="38" spans="1:57" x14ac:dyDescent="0.2">
      <c r="A38" s="3">
        <v>36</v>
      </c>
      <c r="B38" s="3">
        <f t="shared" si="15"/>
        <v>7</v>
      </c>
      <c r="C38">
        <f t="shared" ref="C38:P47" si="35">VLOOKUP($B38,$R$3:$AF$22,C$2+1,FALSE)</f>
        <v>1400</v>
      </c>
      <c r="D38">
        <f t="shared" si="35"/>
        <v>35000</v>
      </c>
      <c r="E38">
        <f t="shared" si="35"/>
        <v>0.1</v>
      </c>
      <c r="F38">
        <f t="shared" si="35"/>
        <v>0.05</v>
      </c>
      <c r="G38">
        <f t="shared" si="35"/>
        <v>700</v>
      </c>
      <c r="H38">
        <f t="shared" si="35"/>
        <v>700</v>
      </c>
      <c r="I38">
        <f t="shared" si="35"/>
        <v>0.05</v>
      </c>
      <c r="J38">
        <f t="shared" si="35"/>
        <v>0.05</v>
      </c>
      <c r="K38">
        <f t="shared" si="35"/>
        <v>2.5000000000000001E-2</v>
      </c>
      <c r="L38">
        <f t="shared" si="35"/>
        <v>2.5000000000000001E-2</v>
      </c>
      <c r="M38">
        <f t="shared" si="35"/>
        <v>0.05</v>
      </c>
      <c r="N38">
        <f t="shared" si="35"/>
        <v>0.05</v>
      </c>
      <c r="O38">
        <f t="shared" si="35"/>
        <v>0</v>
      </c>
      <c r="P38">
        <f t="shared" si="35"/>
        <v>0</v>
      </c>
      <c r="R38">
        <f t="shared" si="20"/>
        <v>600</v>
      </c>
      <c r="S38">
        <f t="shared" si="17"/>
        <v>900</v>
      </c>
      <c r="T38">
        <f t="shared" si="17"/>
        <v>900</v>
      </c>
      <c r="U38">
        <f t="shared" si="21"/>
        <v>15000</v>
      </c>
      <c r="V38">
        <f t="shared" si="18"/>
        <v>22500</v>
      </c>
      <c r="W38">
        <f t="shared" si="18"/>
        <v>22500</v>
      </c>
      <c r="X38">
        <f t="shared" si="22"/>
        <v>1200</v>
      </c>
      <c r="Y38">
        <f t="shared" si="23"/>
        <v>1200</v>
      </c>
      <c r="Z38" t="s">
        <v>354</v>
      </c>
      <c r="AA38" t="s">
        <v>164</v>
      </c>
      <c r="AH38">
        <v>12</v>
      </c>
      <c r="AI38" s="11">
        <f t="shared" si="25"/>
        <v>12</v>
      </c>
      <c r="AJ38" s="11">
        <f t="shared" si="26"/>
        <v>12</v>
      </c>
      <c r="AK38" s="11">
        <f t="shared" si="27"/>
        <v>12</v>
      </c>
      <c r="AL38" s="11">
        <f t="shared" si="28"/>
        <v>12</v>
      </c>
      <c r="AM38" s="11">
        <f t="shared" si="29"/>
        <v>12</v>
      </c>
      <c r="AN38" s="11">
        <f t="shared" si="30"/>
        <v>12</v>
      </c>
      <c r="AO38" s="11">
        <f t="shared" si="31"/>
        <v>12</v>
      </c>
      <c r="AP38" s="11">
        <f t="shared" si="32"/>
        <v>12</v>
      </c>
      <c r="AQ38" s="11">
        <f t="shared" si="33"/>
        <v>12</v>
      </c>
      <c r="AR38" s="11">
        <f t="shared" si="34"/>
        <v>13</v>
      </c>
      <c r="BA38" s="29">
        <v>36</v>
      </c>
      <c r="BB38" s="29">
        <v>36</v>
      </c>
      <c r="BC38" s="10">
        <v>36</v>
      </c>
      <c r="BD38" s="10">
        <f t="shared" si="6"/>
        <v>12620</v>
      </c>
      <c r="BE38" s="10">
        <f t="shared" si="8"/>
        <v>700</v>
      </c>
    </row>
    <row r="39" spans="1:57" x14ac:dyDescent="0.2">
      <c r="A39" s="3">
        <v>37</v>
      </c>
      <c r="B39" s="3">
        <f t="shared" si="15"/>
        <v>7</v>
      </c>
      <c r="C39">
        <f t="shared" si="35"/>
        <v>1400</v>
      </c>
      <c r="D39">
        <f t="shared" si="35"/>
        <v>35000</v>
      </c>
      <c r="E39">
        <f t="shared" si="35"/>
        <v>0.1</v>
      </c>
      <c r="F39">
        <f t="shared" si="35"/>
        <v>0.05</v>
      </c>
      <c r="G39">
        <f t="shared" si="35"/>
        <v>700</v>
      </c>
      <c r="H39">
        <f t="shared" si="35"/>
        <v>700</v>
      </c>
      <c r="I39">
        <f t="shared" si="35"/>
        <v>0.05</v>
      </c>
      <c r="J39">
        <f t="shared" si="35"/>
        <v>0.05</v>
      </c>
      <c r="K39">
        <f t="shared" si="35"/>
        <v>2.5000000000000001E-2</v>
      </c>
      <c r="L39">
        <f t="shared" si="35"/>
        <v>2.5000000000000001E-2</v>
      </c>
      <c r="M39">
        <f t="shared" si="35"/>
        <v>0.05</v>
      </c>
      <c r="N39">
        <f t="shared" si="35"/>
        <v>0.05</v>
      </c>
      <c r="O39">
        <f t="shared" si="35"/>
        <v>0</v>
      </c>
      <c r="P39">
        <f t="shared" si="35"/>
        <v>0</v>
      </c>
      <c r="R39">
        <f t="shared" si="20"/>
        <v>650</v>
      </c>
      <c r="S39">
        <f t="shared" si="17"/>
        <v>975</v>
      </c>
      <c r="T39">
        <f t="shared" si="17"/>
        <v>975</v>
      </c>
      <c r="U39">
        <f t="shared" si="21"/>
        <v>16249.999999999998</v>
      </c>
      <c r="V39">
        <f t="shared" si="18"/>
        <v>24374.999999999996</v>
      </c>
      <c r="W39">
        <f t="shared" si="18"/>
        <v>24374.999999999996</v>
      </c>
      <c r="X39">
        <f t="shared" si="22"/>
        <v>1300</v>
      </c>
      <c r="Y39">
        <f t="shared" si="23"/>
        <v>1300</v>
      </c>
      <c r="Z39" t="s">
        <v>354</v>
      </c>
      <c r="AA39" t="s">
        <v>355</v>
      </c>
      <c r="AH39">
        <v>13</v>
      </c>
      <c r="AI39" s="11">
        <f t="shared" si="25"/>
        <v>13</v>
      </c>
      <c r="AJ39" s="11">
        <f t="shared" si="26"/>
        <v>13</v>
      </c>
      <c r="AK39" s="11">
        <f t="shared" si="27"/>
        <v>13</v>
      </c>
      <c r="AL39" s="11">
        <f t="shared" si="28"/>
        <v>13</v>
      </c>
      <c r="AM39" s="11">
        <f t="shared" si="29"/>
        <v>13</v>
      </c>
      <c r="AN39" s="11">
        <f t="shared" si="30"/>
        <v>13</v>
      </c>
      <c r="AO39" s="11">
        <f t="shared" si="31"/>
        <v>13</v>
      </c>
      <c r="AP39" s="11">
        <f t="shared" si="32"/>
        <v>13</v>
      </c>
      <c r="AQ39" s="11">
        <f t="shared" si="33"/>
        <v>13</v>
      </c>
      <c r="AR39" s="11">
        <f t="shared" si="34"/>
        <v>14</v>
      </c>
      <c r="BA39" s="29">
        <v>37</v>
      </c>
      <c r="BB39" s="29">
        <v>37</v>
      </c>
      <c r="BC39" s="10">
        <v>37</v>
      </c>
      <c r="BD39" s="10">
        <f t="shared" si="6"/>
        <v>13340</v>
      </c>
      <c r="BE39" s="10">
        <f t="shared" si="8"/>
        <v>720</v>
      </c>
    </row>
    <row r="40" spans="1:57" x14ac:dyDescent="0.2">
      <c r="A40" s="3">
        <v>38</v>
      </c>
      <c r="B40" s="3">
        <f t="shared" si="15"/>
        <v>7</v>
      </c>
      <c r="C40">
        <f t="shared" si="35"/>
        <v>1400</v>
      </c>
      <c r="D40">
        <f t="shared" si="35"/>
        <v>35000</v>
      </c>
      <c r="E40">
        <f t="shared" si="35"/>
        <v>0.1</v>
      </c>
      <c r="F40">
        <f t="shared" si="35"/>
        <v>0.05</v>
      </c>
      <c r="G40">
        <f t="shared" si="35"/>
        <v>700</v>
      </c>
      <c r="H40">
        <f t="shared" si="35"/>
        <v>700</v>
      </c>
      <c r="I40">
        <f t="shared" si="35"/>
        <v>0.05</v>
      </c>
      <c r="J40">
        <f t="shared" si="35"/>
        <v>0.05</v>
      </c>
      <c r="K40">
        <f t="shared" si="35"/>
        <v>2.5000000000000001E-2</v>
      </c>
      <c r="L40">
        <f t="shared" si="35"/>
        <v>2.5000000000000001E-2</v>
      </c>
      <c r="M40">
        <f t="shared" si="35"/>
        <v>0.05</v>
      </c>
      <c r="N40">
        <f t="shared" si="35"/>
        <v>0.05</v>
      </c>
      <c r="O40">
        <f t="shared" si="35"/>
        <v>0</v>
      </c>
      <c r="P40">
        <f t="shared" si="35"/>
        <v>0</v>
      </c>
      <c r="R40">
        <f t="shared" si="20"/>
        <v>700</v>
      </c>
      <c r="S40">
        <f t="shared" si="17"/>
        <v>1050</v>
      </c>
      <c r="T40">
        <f t="shared" si="17"/>
        <v>1050</v>
      </c>
      <c r="U40">
        <f t="shared" si="21"/>
        <v>17499.999999999996</v>
      </c>
      <c r="V40">
        <f t="shared" si="18"/>
        <v>26249.999999999993</v>
      </c>
      <c r="W40">
        <f t="shared" si="18"/>
        <v>26249.999999999993</v>
      </c>
      <c r="X40">
        <f t="shared" si="22"/>
        <v>1400</v>
      </c>
      <c r="Y40">
        <f t="shared" si="23"/>
        <v>1400</v>
      </c>
      <c r="Z40" t="s">
        <v>354</v>
      </c>
      <c r="AA40" t="s">
        <v>356</v>
      </c>
      <c r="AH40">
        <v>14</v>
      </c>
      <c r="AI40" s="11">
        <f t="shared" si="25"/>
        <v>14</v>
      </c>
      <c r="AJ40" s="11">
        <f t="shared" si="26"/>
        <v>14</v>
      </c>
      <c r="AK40" s="11">
        <f t="shared" si="27"/>
        <v>14</v>
      </c>
      <c r="AL40" s="11">
        <f t="shared" si="28"/>
        <v>14</v>
      </c>
      <c r="AM40" s="11">
        <f t="shared" si="29"/>
        <v>14</v>
      </c>
      <c r="AN40" s="11">
        <f t="shared" si="30"/>
        <v>14</v>
      </c>
      <c r="AO40" s="11">
        <f t="shared" si="31"/>
        <v>14</v>
      </c>
      <c r="AP40" s="11">
        <f t="shared" si="32"/>
        <v>14</v>
      </c>
      <c r="AQ40" s="11">
        <f t="shared" si="33"/>
        <v>14</v>
      </c>
      <c r="AR40" s="11">
        <f t="shared" si="34"/>
        <v>15</v>
      </c>
      <c r="BA40" s="29">
        <v>38</v>
      </c>
      <c r="BB40" s="29">
        <v>38</v>
      </c>
      <c r="BC40" s="10">
        <v>38</v>
      </c>
      <c r="BD40" s="10">
        <f t="shared" si="6"/>
        <v>14080</v>
      </c>
      <c r="BE40" s="10">
        <f t="shared" si="8"/>
        <v>740</v>
      </c>
    </row>
    <row r="41" spans="1:57" x14ac:dyDescent="0.2">
      <c r="A41" s="3">
        <v>39</v>
      </c>
      <c r="B41" s="3">
        <f t="shared" si="15"/>
        <v>7</v>
      </c>
      <c r="C41">
        <f t="shared" si="35"/>
        <v>1400</v>
      </c>
      <c r="D41">
        <f t="shared" si="35"/>
        <v>35000</v>
      </c>
      <c r="E41">
        <f t="shared" si="35"/>
        <v>0.1</v>
      </c>
      <c r="F41">
        <f t="shared" si="35"/>
        <v>0.05</v>
      </c>
      <c r="G41">
        <f t="shared" si="35"/>
        <v>700</v>
      </c>
      <c r="H41">
        <f t="shared" si="35"/>
        <v>700</v>
      </c>
      <c r="I41">
        <f t="shared" si="35"/>
        <v>0.05</v>
      </c>
      <c r="J41">
        <f t="shared" si="35"/>
        <v>0.05</v>
      </c>
      <c r="K41">
        <f t="shared" si="35"/>
        <v>2.5000000000000001E-2</v>
      </c>
      <c r="L41">
        <f t="shared" si="35"/>
        <v>2.5000000000000001E-2</v>
      </c>
      <c r="M41">
        <f t="shared" si="35"/>
        <v>0.05</v>
      </c>
      <c r="N41">
        <f t="shared" si="35"/>
        <v>0.05</v>
      </c>
      <c r="O41">
        <f t="shared" si="35"/>
        <v>0</v>
      </c>
      <c r="P41">
        <f t="shared" si="35"/>
        <v>0</v>
      </c>
      <c r="R41">
        <f t="shared" si="20"/>
        <v>750</v>
      </c>
      <c r="S41">
        <f t="shared" si="17"/>
        <v>1125</v>
      </c>
      <c r="T41">
        <f t="shared" si="17"/>
        <v>1125</v>
      </c>
      <c r="U41">
        <f t="shared" si="21"/>
        <v>18749.999999999996</v>
      </c>
      <c r="V41">
        <f t="shared" si="18"/>
        <v>28124.999999999993</v>
      </c>
      <c r="W41">
        <f t="shared" si="18"/>
        <v>28124.999999999993</v>
      </c>
      <c r="X41">
        <f t="shared" si="22"/>
        <v>1500</v>
      </c>
      <c r="Y41">
        <f t="shared" si="23"/>
        <v>1500</v>
      </c>
      <c r="Z41" t="s">
        <v>354</v>
      </c>
      <c r="AA41" t="s">
        <v>357</v>
      </c>
      <c r="AH41">
        <v>15</v>
      </c>
      <c r="AI41" s="11">
        <f t="shared" si="25"/>
        <v>15</v>
      </c>
      <c r="AJ41" s="11">
        <f t="shared" si="26"/>
        <v>15</v>
      </c>
      <c r="AK41" s="11">
        <f t="shared" si="27"/>
        <v>15</v>
      </c>
      <c r="AL41" s="11">
        <f t="shared" si="28"/>
        <v>15</v>
      </c>
      <c r="AM41" s="11">
        <f t="shared" si="29"/>
        <v>15</v>
      </c>
      <c r="AN41" s="11">
        <f t="shared" si="30"/>
        <v>15</v>
      </c>
      <c r="AO41" s="11">
        <f t="shared" si="31"/>
        <v>15</v>
      </c>
      <c r="AP41" s="11">
        <f t="shared" si="32"/>
        <v>15</v>
      </c>
      <c r="AQ41" s="11">
        <f t="shared" si="33"/>
        <v>15</v>
      </c>
      <c r="AR41" s="11">
        <f t="shared" si="34"/>
        <v>16</v>
      </c>
      <c r="BA41" s="29">
        <v>39</v>
      </c>
      <c r="BB41" s="29">
        <v>39</v>
      </c>
      <c r="BC41" s="10">
        <v>39</v>
      </c>
      <c r="BD41" s="10">
        <f t="shared" si="6"/>
        <v>14840</v>
      </c>
      <c r="BE41" s="10">
        <f t="shared" si="8"/>
        <v>760</v>
      </c>
    </row>
    <row r="42" spans="1:57" x14ac:dyDescent="0.2">
      <c r="A42" s="3">
        <v>40</v>
      </c>
      <c r="B42" s="3">
        <f t="shared" si="15"/>
        <v>8</v>
      </c>
      <c r="C42">
        <f t="shared" si="35"/>
        <v>1600</v>
      </c>
      <c r="D42">
        <f t="shared" si="35"/>
        <v>40000</v>
      </c>
      <c r="E42">
        <f t="shared" si="35"/>
        <v>0.1</v>
      </c>
      <c r="F42">
        <f t="shared" si="35"/>
        <v>0.1</v>
      </c>
      <c r="G42">
        <f t="shared" si="35"/>
        <v>800</v>
      </c>
      <c r="H42">
        <f t="shared" si="35"/>
        <v>800</v>
      </c>
      <c r="I42">
        <f t="shared" si="35"/>
        <v>0.05</v>
      </c>
      <c r="J42">
        <f t="shared" si="35"/>
        <v>0.05</v>
      </c>
      <c r="K42">
        <f t="shared" si="35"/>
        <v>2.5000000000000001E-2</v>
      </c>
      <c r="L42">
        <f t="shared" si="35"/>
        <v>2.5000000000000001E-2</v>
      </c>
      <c r="M42">
        <f t="shared" si="35"/>
        <v>0.05</v>
      </c>
      <c r="N42">
        <f t="shared" si="35"/>
        <v>0.05</v>
      </c>
      <c r="O42">
        <f t="shared" si="35"/>
        <v>0</v>
      </c>
      <c r="P42">
        <f t="shared" si="35"/>
        <v>0</v>
      </c>
      <c r="R42">
        <f t="shared" si="20"/>
        <v>800</v>
      </c>
      <c r="S42">
        <f t="shared" si="17"/>
        <v>1200</v>
      </c>
      <c r="T42">
        <f t="shared" si="17"/>
        <v>1200</v>
      </c>
      <c r="U42">
        <f t="shared" si="21"/>
        <v>19999.999999999996</v>
      </c>
      <c r="V42">
        <f t="shared" si="18"/>
        <v>29999.999999999993</v>
      </c>
      <c r="W42">
        <f t="shared" si="18"/>
        <v>29999.999999999993</v>
      </c>
      <c r="X42">
        <f t="shared" si="22"/>
        <v>1600</v>
      </c>
      <c r="Y42">
        <f t="shared" si="23"/>
        <v>1600</v>
      </c>
      <c r="Z42" t="s">
        <v>354</v>
      </c>
      <c r="AA42" t="s">
        <v>358</v>
      </c>
      <c r="AH42">
        <v>16</v>
      </c>
      <c r="AI42" s="11">
        <f t="shared" si="25"/>
        <v>16</v>
      </c>
      <c r="AJ42" s="11">
        <f t="shared" si="26"/>
        <v>16</v>
      </c>
      <c r="AK42" s="11">
        <f t="shared" si="27"/>
        <v>16</v>
      </c>
      <c r="AL42" s="11">
        <f t="shared" si="28"/>
        <v>16</v>
      </c>
      <c r="AM42" s="11">
        <f t="shared" si="29"/>
        <v>16</v>
      </c>
      <c r="AN42" s="11">
        <f t="shared" si="30"/>
        <v>16</v>
      </c>
      <c r="AO42" s="11">
        <f t="shared" si="31"/>
        <v>16</v>
      </c>
      <c r="AP42" s="11">
        <f t="shared" si="32"/>
        <v>16</v>
      </c>
      <c r="AQ42" s="11">
        <f t="shared" si="33"/>
        <v>16</v>
      </c>
      <c r="AR42" s="11">
        <f t="shared" si="34"/>
        <v>17</v>
      </c>
      <c r="BA42" s="29">
        <v>40</v>
      </c>
      <c r="BB42" s="29">
        <v>40</v>
      </c>
      <c r="BC42" s="10">
        <v>40</v>
      </c>
      <c r="BD42" s="10">
        <f t="shared" si="6"/>
        <v>15620</v>
      </c>
      <c r="BE42" s="10">
        <f t="shared" si="8"/>
        <v>780</v>
      </c>
    </row>
    <row r="43" spans="1:57" x14ac:dyDescent="0.2">
      <c r="A43" s="3">
        <v>41</v>
      </c>
      <c r="B43" s="3">
        <f t="shared" si="15"/>
        <v>8</v>
      </c>
      <c r="C43">
        <f t="shared" si="35"/>
        <v>1600</v>
      </c>
      <c r="D43">
        <f t="shared" si="35"/>
        <v>40000</v>
      </c>
      <c r="E43">
        <f t="shared" si="35"/>
        <v>0.1</v>
      </c>
      <c r="F43">
        <f t="shared" si="35"/>
        <v>0.1</v>
      </c>
      <c r="G43">
        <f t="shared" si="35"/>
        <v>800</v>
      </c>
      <c r="H43">
        <f t="shared" si="35"/>
        <v>800</v>
      </c>
      <c r="I43">
        <f t="shared" si="35"/>
        <v>0.05</v>
      </c>
      <c r="J43">
        <f t="shared" si="35"/>
        <v>0.05</v>
      </c>
      <c r="K43">
        <f t="shared" si="35"/>
        <v>2.5000000000000001E-2</v>
      </c>
      <c r="L43">
        <f t="shared" si="35"/>
        <v>2.5000000000000001E-2</v>
      </c>
      <c r="M43">
        <f t="shared" si="35"/>
        <v>0.05</v>
      </c>
      <c r="N43">
        <f t="shared" si="35"/>
        <v>0.05</v>
      </c>
      <c r="O43">
        <f t="shared" si="35"/>
        <v>0</v>
      </c>
      <c r="P43">
        <f t="shared" si="35"/>
        <v>0</v>
      </c>
      <c r="R43">
        <f t="shared" si="20"/>
        <v>850</v>
      </c>
      <c r="S43">
        <f t="shared" si="17"/>
        <v>1275</v>
      </c>
      <c r="T43">
        <f t="shared" si="17"/>
        <v>1275</v>
      </c>
      <c r="U43">
        <f t="shared" si="21"/>
        <v>21249.999999999996</v>
      </c>
      <c r="V43">
        <f t="shared" si="18"/>
        <v>31874.999999999993</v>
      </c>
      <c r="W43">
        <f t="shared" si="18"/>
        <v>31874.999999999993</v>
      </c>
      <c r="X43">
        <f t="shared" si="22"/>
        <v>1700</v>
      </c>
      <c r="Y43">
        <f t="shared" si="23"/>
        <v>1700</v>
      </c>
      <c r="Z43" t="s">
        <v>354</v>
      </c>
      <c r="AA43" t="s">
        <v>163</v>
      </c>
      <c r="AH43">
        <v>17</v>
      </c>
      <c r="AI43" s="11">
        <f t="shared" si="25"/>
        <v>17</v>
      </c>
      <c r="AJ43" s="11">
        <f t="shared" si="26"/>
        <v>17</v>
      </c>
      <c r="AK43" s="11">
        <f t="shared" si="27"/>
        <v>17</v>
      </c>
      <c r="AL43" s="11">
        <f t="shared" si="28"/>
        <v>17</v>
      </c>
      <c r="AM43" s="11">
        <f t="shared" si="29"/>
        <v>17</v>
      </c>
      <c r="AN43" s="11">
        <f t="shared" si="30"/>
        <v>17</v>
      </c>
      <c r="AO43" s="11">
        <f t="shared" si="31"/>
        <v>17</v>
      </c>
      <c r="AP43" s="11">
        <f t="shared" si="32"/>
        <v>17</v>
      </c>
      <c r="AQ43" s="11">
        <f t="shared" si="33"/>
        <v>17</v>
      </c>
      <c r="AR43" s="11">
        <f t="shared" si="34"/>
        <v>18</v>
      </c>
      <c r="BC43" s="10">
        <v>41</v>
      </c>
      <c r="BD43" s="10">
        <f t="shared" si="6"/>
        <v>16420</v>
      </c>
      <c r="BE43" s="10">
        <f t="shared" si="8"/>
        <v>800</v>
      </c>
    </row>
    <row r="44" spans="1:57" x14ac:dyDescent="0.2">
      <c r="A44" s="3">
        <v>42</v>
      </c>
      <c r="B44" s="3">
        <f t="shared" si="15"/>
        <v>8</v>
      </c>
      <c r="C44">
        <f t="shared" si="35"/>
        <v>1600</v>
      </c>
      <c r="D44">
        <f t="shared" si="35"/>
        <v>40000</v>
      </c>
      <c r="E44">
        <f t="shared" si="35"/>
        <v>0.1</v>
      </c>
      <c r="F44">
        <f t="shared" si="35"/>
        <v>0.1</v>
      </c>
      <c r="G44">
        <f t="shared" si="35"/>
        <v>800</v>
      </c>
      <c r="H44">
        <f t="shared" si="35"/>
        <v>800</v>
      </c>
      <c r="I44">
        <f t="shared" si="35"/>
        <v>0.05</v>
      </c>
      <c r="J44">
        <f t="shared" si="35"/>
        <v>0.05</v>
      </c>
      <c r="K44">
        <f t="shared" si="35"/>
        <v>2.5000000000000001E-2</v>
      </c>
      <c r="L44">
        <f t="shared" si="35"/>
        <v>2.5000000000000001E-2</v>
      </c>
      <c r="M44">
        <f t="shared" si="35"/>
        <v>0.05</v>
      </c>
      <c r="N44">
        <f t="shared" si="35"/>
        <v>0.05</v>
      </c>
      <c r="O44">
        <f t="shared" si="35"/>
        <v>0</v>
      </c>
      <c r="P44">
        <f t="shared" si="35"/>
        <v>0</v>
      </c>
      <c r="R44">
        <f t="shared" si="20"/>
        <v>900</v>
      </c>
      <c r="S44">
        <f t="shared" si="17"/>
        <v>1350</v>
      </c>
      <c r="T44">
        <f t="shared" si="17"/>
        <v>1350</v>
      </c>
      <c r="U44">
        <f t="shared" si="21"/>
        <v>22499.999999999996</v>
      </c>
      <c r="V44">
        <f t="shared" si="18"/>
        <v>33749.999999999993</v>
      </c>
      <c r="W44">
        <f t="shared" si="18"/>
        <v>33749.999999999993</v>
      </c>
      <c r="X44">
        <f t="shared" si="22"/>
        <v>1800</v>
      </c>
      <c r="Y44">
        <f t="shared" si="23"/>
        <v>1800</v>
      </c>
      <c r="Z44" t="s">
        <v>354</v>
      </c>
      <c r="AA44" t="s">
        <v>164</v>
      </c>
      <c r="AH44">
        <v>18</v>
      </c>
      <c r="AI44" s="11">
        <f t="shared" si="25"/>
        <v>18</v>
      </c>
      <c r="AJ44" s="11">
        <f t="shared" si="26"/>
        <v>18</v>
      </c>
      <c r="AK44" s="11">
        <f t="shared" si="27"/>
        <v>18</v>
      </c>
      <c r="AL44" s="11">
        <f t="shared" si="28"/>
        <v>18</v>
      </c>
      <c r="AM44" s="11">
        <f t="shared" si="29"/>
        <v>18</v>
      </c>
      <c r="AN44" s="11">
        <f t="shared" si="30"/>
        <v>18</v>
      </c>
      <c r="AO44" s="11">
        <f t="shared" si="31"/>
        <v>18</v>
      </c>
      <c r="AP44" s="11">
        <f t="shared" si="32"/>
        <v>18</v>
      </c>
      <c r="AQ44" s="11">
        <f t="shared" si="33"/>
        <v>18</v>
      </c>
      <c r="AR44" s="11">
        <f t="shared" si="34"/>
        <v>19</v>
      </c>
      <c r="BC44" s="10">
        <v>42</v>
      </c>
      <c r="BD44" s="10">
        <f t="shared" si="6"/>
        <v>17240</v>
      </c>
      <c r="BE44" s="10">
        <f t="shared" si="8"/>
        <v>820</v>
      </c>
    </row>
    <row r="45" spans="1:57" x14ac:dyDescent="0.2">
      <c r="A45" s="3">
        <v>43</v>
      </c>
      <c r="B45" s="3">
        <f t="shared" si="15"/>
        <v>8</v>
      </c>
      <c r="C45">
        <f t="shared" si="35"/>
        <v>1600</v>
      </c>
      <c r="D45">
        <f t="shared" si="35"/>
        <v>40000</v>
      </c>
      <c r="E45">
        <f t="shared" si="35"/>
        <v>0.1</v>
      </c>
      <c r="F45">
        <f t="shared" si="35"/>
        <v>0.1</v>
      </c>
      <c r="G45">
        <f t="shared" si="35"/>
        <v>800</v>
      </c>
      <c r="H45">
        <f t="shared" si="35"/>
        <v>800</v>
      </c>
      <c r="I45">
        <f t="shared" si="35"/>
        <v>0.05</v>
      </c>
      <c r="J45">
        <f t="shared" si="35"/>
        <v>0.05</v>
      </c>
      <c r="K45">
        <f t="shared" si="35"/>
        <v>2.5000000000000001E-2</v>
      </c>
      <c r="L45">
        <f t="shared" si="35"/>
        <v>2.5000000000000001E-2</v>
      </c>
      <c r="M45">
        <f t="shared" si="35"/>
        <v>0.05</v>
      </c>
      <c r="N45">
        <f t="shared" si="35"/>
        <v>0.05</v>
      </c>
      <c r="O45">
        <f t="shared" si="35"/>
        <v>0</v>
      </c>
      <c r="P45">
        <f t="shared" si="35"/>
        <v>0</v>
      </c>
      <c r="R45">
        <f t="shared" si="20"/>
        <v>950</v>
      </c>
      <c r="S45">
        <f t="shared" si="17"/>
        <v>1425</v>
      </c>
      <c r="T45">
        <f t="shared" si="17"/>
        <v>1425</v>
      </c>
      <c r="U45">
        <f t="shared" si="21"/>
        <v>23749.999999999996</v>
      </c>
      <c r="V45">
        <f t="shared" si="18"/>
        <v>35624.999999999993</v>
      </c>
      <c r="W45">
        <f t="shared" si="18"/>
        <v>35624.999999999993</v>
      </c>
      <c r="X45">
        <f t="shared" si="22"/>
        <v>1900</v>
      </c>
      <c r="Y45">
        <f t="shared" si="23"/>
        <v>1900</v>
      </c>
      <c r="Z45" t="s">
        <v>354</v>
      </c>
      <c r="AA45" t="s">
        <v>359</v>
      </c>
      <c r="AH45">
        <v>19</v>
      </c>
      <c r="AI45" s="11">
        <f t="shared" si="25"/>
        <v>19</v>
      </c>
      <c r="AJ45" s="11">
        <f t="shared" si="26"/>
        <v>19</v>
      </c>
      <c r="AK45" s="11">
        <f t="shared" si="27"/>
        <v>19</v>
      </c>
      <c r="AL45" s="11">
        <f t="shared" si="28"/>
        <v>19</v>
      </c>
      <c r="AM45" s="11">
        <f t="shared" si="29"/>
        <v>19</v>
      </c>
      <c r="AN45" s="11">
        <f t="shared" si="30"/>
        <v>19</v>
      </c>
      <c r="AO45" s="11">
        <f t="shared" si="31"/>
        <v>19</v>
      </c>
      <c r="AP45" s="11">
        <f t="shared" si="32"/>
        <v>19</v>
      </c>
      <c r="AQ45" s="11">
        <f t="shared" si="33"/>
        <v>19</v>
      </c>
      <c r="AR45" s="11">
        <f t="shared" si="34"/>
        <v>20</v>
      </c>
      <c r="BC45" s="10">
        <v>43</v>
      </c>
      <c r="BD45" s="10">
        <f t="shared" si="6"/>
        <v>18080</v>
      </c>
      <c r="BE45" s="10">
        <f t="shared" si="8"/>
        <v>840</v>
      </c>
    </row>
    <row r="46" spans="1:57" x14ac:dyDescent="0.2">
      <c r="A46" s="3">
        <v>44</v>
      </c>
      <c r="B46" s="3">
        <f t="shared" si="15"/>
        <v>8</v>
      </c>
      <c r="C46">
        <f t="shared" si="35"/>
        <v>1600</v>
      </c>
      <c r="D46">
        <f t="shared" si="35"/>
        <v>40000</v>
      </c>
      <c r="E46">
        <f t="shared" si="35"/>
        <v>0.1</v>
      </c>
      <c r="F46">
        <f t="shared" si="35"/>
        <v>0.1</v>
      </c>
      <c r="G46">
        <f t="shared" si="35"/>
        <v>800</v>
      </c>
      <c r="H46">
        <f t="shared" si="35"/>
        <v>800</v>
      </c>
      <c r="I46">
        <f t="shared" si="35"/>
        <v>0.05</v>
      </c>
      <c r="J46">
        <f t="shared" si="35"/>
        <v>0.05</v>
      </c>
      <c r="K46">
        <f t="shared" si="35"/>
        <v>2.5000000000000001E-2</v>
      </c>
      <c r="L46">
        <f t="shared" si="35"/>
        <v>2.5000000000000001E-2</v>
      </c>
      <c r="M46">
        <f t="shared" si="35"/>
        <v>0.05</v>
      </c>
      <c r="N46">
        <f t="shared" si="35"/>
        <v>0.05</v>
      </c>
      <c r="O46">
        <f t="shared" si="35"/>
        <v>0</v>
      </c>
      <c r="P46">
        <f t="shared" si="35"/>
        <v>0</v>
      </c>
      <c r="R46">
        <f t="shared" si="20"/>
        <v>1000</v>
      </c>
      <c r="S46">
        <f t="shared" si="17"/>
        <v>1500</v>
      </c>
      <c r="T46">
        <f t="shared" si="17"/>
        <v>1500</v>
      </c>
      <c r="U46">
        <f t="shared" si="21"/>
        <v>24999.999999999996</v>
      </c>
      <c r="V46">
        <f t="shared" si="18"/>
        <v>37499.999999999993</v>
      </c>
      <c r="W46">
        <f t="shared" si="18"/>
        <v>37499.999999999993</v>
      </c>
      <c r="X46">
        <f t="shared" si="22"/>
        <v>2000</v>
      </c>
      <c r="Y46">
        <f t="shared" si="23"/>
        <v>2000</v>
      </c>
      <c r="Z46" t="s">
        <v>354</v>
      </c>
      <c r="AA46" t="s">
        <v>360</v>
      </c>
      <c r="AH46">
        <v>20</v>
      </c>
      <c r="AI46" s="11">
        <f t="shared" si="25"/>
        <v>20</v>
      </c>
      <c r="AJ46" s="11">
        <f t="shared" si="26"/>
        <v>20</v>
      </c>
      <c r="AK46" s="11">
        <f t="shared" si="27"/>
        <v>20</v>
      </c>
      <c r="AL46" s="11">
        <f t="shared" si="28"/>
        <v>20</v>
      </c>
      <c r="AM46" s="11">
        <f t="shared" si="29"/>
        <v>20</v>
      </c>
      <c r="AN46" s="11">
        <f t="shared" si="30"/>
        <v>20</v>
      </c>
      <c r="AO46" s="11">
        <f t="shared" si="31"/>
        <v>20</v>
      </c>
      <c r="AP46" s="11">
        <f t="shared" si="32"/>
        <v>20</v>
      </c>
      <c r="AQ46" s="11">
        <f t="shared" si="33"/>
        <v>20</v>
      </c>
      <c r="AR46" s="11">
        <f t="shared" si="34"/>
        <v>21</v>
      </c>
      <c r="BC46" s="10">
        <v>44</v>
      </c>
      <c r="BD46" s="10">
        <f t="shared" si="6"/>
        <v>18940</v>
      </c>
      <c r="BE46" s="10">
        <f t="shared" si="8"/>
        <v>860</v>
      </c>
    </row>
    <row r="47" spans="1:57" x14ac:dyDescent="0.2">
      <c r="A47" s="3">
        <v>45</v>
      </c>
      <c r="B47" s="3">
        <f t="shared" si="15"/>
        <v>9</v>
      </c>
      <c r="C47">
        <f t="shared" si="35"/>
        <v>1800</v>
      </c>
      <c r="D47">
        <f t="shared" si="35"/>
        <v>45000</v>
      </c>
      <c r="E47">
        <f t="shared" si="35"/>
        <v>0.1</v>
      </c>
      <c r="F47">
        <f t="shared" si="35"/>
        <v>0.1</v>
      </c>
      <c r="G47">
        <f t="shared" si="35"/>
        <v>900</v>
      </c>
      <c r="H47">
        <f t="shared" si="35"/>
        <v>900</v>
      </c>
      <c r="I47">
        <f t="shared" si="35"/>
        <v>0.05</v>
      </c>
      <c r="J47">
        <f t="shared" si="35"/>
        <v>0.05</v>
      </c>
      <c r="K47">
        <f t="shared" si="35"/>
        <v>2.5000000000000001E-2</v>
      </c>
      <c r="L47">
        <f t="shared" si="35"/>
        <v>2.5000000000000001E-2</v>
      </c>
      <c r="M47">
        <f t="shared" si="35"/>
        <v>0.05</v>
      </c>
      <c r="N47">
        <f t="shared" si="35"/>
        <v>0.05</v>
      </c>
      <c r="O47">
        <f t="shared" si="35"/>
        <v>0.05</v>
      </c>
      <c r="P47">
        <f t="shared" si="35"/>
        <v>0</v>
      </c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BC47" s="10">
        <v>45</v>
      </c>
      <c r="BD47" s="10">
        <f t="shared" si="6"/>
        <v>19820</v>
      </c>
      <c r="BE47" s="10">
        <f t="shared" si="8"/>
        <v>880</v>
      </c>
    </row>
    <row r="48" spans="1:57" x14ac:dyDescent="0.2">
      <c r="A48" s="3">
        <v>46</v>
      </c>
      <c r="B48" s="3">
        <f t="shared" si="15"/>
        <v>9</v>
      </c>
      <c r="C48">
        <f t="shared" ref="C48:P57" si="36">VLOOKUP($B48,$R$3:$AF$22,C$2+1,FALSE)</f>
        <v>1800</v>
      </c>
      <c r="D48">
        <f t="shared" si="36"/>
        <v>45000</v>
      </c>
      <c r="E48">
        <f t="shared" si="36"/>
        <v>0.1</v>
      </c>
      <c r="F48">
        <f t="shared" si="36"/>
        <v>0.1</v>
      </c>
      <c r="G48">
        <f t="shared" si="36"/>
        <v>900</v>
      </c>
      <c r="H48">
        <f t="shared" si="36"/>
        <v>900</v>
      </c>
      <c r="I48">
        <f t="shared" si="36"/>
        <v>0.05</v>
      </c>
      <c r="J48">
        <f t="shared" si="36"/>
        <v>0.05</v>
      </c>
      <c r="K48">
        <f t="shared" si="36"/>
        <v>2.5000000000000001E-2</v>
      </c>
      <c r="L48">
        <f t="shared" si="36"/>
        <v>2.5000000000000001E-2</v>
      </c>
      <c r="M48">
        <f t="shared" si="36"/>
        <v>0.05</v>
      </c>
      <c r="N48">
        <f t="shared" si="36"/>
        <v>0.05</v>
      </c>
      <c r="O48">
        <f t="shared" si="36"/>
        <v>0.05</v>
      </c>
      <c r="P48">
        <f t="shared" si="36"/>
        <v>0</v>
      </c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BC48" s="10">
        <v>46</v>
      </c>
      <c r="BD48" s="10">
        <f t="shared" si="6"/>
        <v>20720</v>
      </c>
      <c r="BE48" s="10">
        <f t="shared" si="8"/>
        <v>900</v>
      </c>
    </row>
    <row r="49" spans="1:64" x14ac:dyDescent="0.2">
      <c r="A49" s="3">
        <v>47</v>
      </c>
      <c r="B49" s="3">
        <f t="shared" si="15"/>
        <v>9</v>
      </c>
      <c r="C49">
        <f t="shared" si="36"/>
        <v>1800</v>
      </c>
      <c r="D49">
        <f t="shared" si="36"/>
        <v>45000</v>
      </c>
      <c r="E49">
        <f t="shared" si="36"/>
        <v>0.1</v>
      </c>
      <c r="F49">
        <f t="shared" si="36"/>
        <v>0.1</v>
      </c>
      <c r="G49">
        <f t="shared" si="36"/>
        <v>900</v>
      </c>
      <c r="H49">
        <f t="shared" si="36"/>
        <v>900</v>
      </c>
      <c r="I49">
        <f t="shared" si="36"/>
        <v>0.05</v>
      </c>
      <c r="J49">
        <f t="shared" si="36"/>
        <v>0.05</v>
      </c>
      <c r="K49">
        <f t="shared" si="36"/>
        <v>2.5000000000000001E-2</v>
      </c>
      <c r="L49">
        <f t="shared" si="36"/>
        <v>2.5000000000000001E-2</v>
      </c>
      <c r="M49">
        <f t="shared" si="36"/>
        <v>0.05</v>
      </c>
      <c r="N49">
        <f t="shared" si="36"/>
        <v>0.05</v>
      </c>
      <c r="O49">
        <f t="shared" si="36"/>
        <v>0.05</v>
      </c>
      <c r="P49">
        <f t="shared" si="36"/>
        <v>0</v>
      </c>
      <c r="AH49" t="s">
        <v>361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BC49" s="10">
        <v>47</v>
      </c>
      <c r="BD49" s="10">
        <f t="shared" si="6"/>
        <v>21640</v>
      </c>
      <c r="BE49" s="10">
        <f t="shared" si="8"/>
        <v>920</v>
      </c>
    </row>
    <row r="50" spans="1:64" x14ac:dyDescent="0.2">
      <c r="A50" s="3">
        <v>48</v>
      </c>
      <c r="B50" s="3">
        <f t="shared" si="15"/>
        <v>9</v>
      </c>
      <c r="C50">
        <f t="shared" si="36"/>
        <v>1800</v>
      </c>
      <c r="D50">
        <f t="shared" si="36"/>
        <v>45000</v>
      </c>
      <c r="E50">
        <f t="shared" si="36"/>
        <v>0.1</v>
      </c>
      <c r="F50">
        <f t="shared" si="36"/>
        <v>0.1</v>
      </c>
      <c r="G50">
        <f t="shared" si="36"/>
        <v>900</v>
      </c>
      <c r="H50">
        <f t="shared" si="36"/>
        <v>900</v>
      </c>
      <c r="I50">
        <f t="shared" si="36"/>
        <v>0.05</v>
      </c>
      <c r="J50">
        <f t="shared" si="36"/>
        <v>0.05</v>
      </c>
      <c r="K50">
        <f t="shared" si="36"/>
        <v>2.5000000000000001E-2</v>
      </c>
      <c r="L50">
        <f t="shared" si="36"/>
        <v>2.5000000000000001E-2</v>
      </c>
      <c r="M50">
        <f t="shared" si="36"/>
        <v>0.05</v>
      </c>
      <c r="N50">
        <f t="shared" si="36"/>
        <v>0.05</v>
      </c>
      <c r="O50">
        <f t="shared" si="36"/>
        <v>0.05</v>
      </c>
      <c r="P50">
        <f t="shared" si="36"/>
        <v>0</v>
      </c>
      <c r="AH50">
        <v>1</v>
      </c>
      <c r="AI50" s="11" t="str">
        <f>VLOOKUP(AI3,$BA$3:$BB$22,2,FALSE)&amp;VLOOKUP($AH50,$AX$3:$AY$22,2,FALSE)&amp;","&amp;VLOOKUP(AI27,$BC$3:$BD$52,2,FALSE)&amp;"m"</f>
        <v>2a-1,20m</v>
      </c>
      <c r="AJ50" s="11" t="str">
        <f t="shared" ref="AJ50:AR50" si="37">VLOOKUP(AJ3,$BA$3:$BB$22,2,FALSE)&amp;VLOOKUP($AH50,$AX$3:$AY$22,2,FALSE)&amp;","&amp;VLOOKUP(AJ27,$BC$3:$BD$52,2,FALSE)&amp;"m"</f>
        <v>3a-1,20m</v>
      </c>
      <c r="AK50" s="11" t="str">
        <f t="shared" si="37"/>
        <v>3a-1,20m</v>
      </c>
      <c r="AL50" s="11" t="str">
        <f t="shared" si="37"/>
        <v>2a-1,20m</v>
      </c>
      <c r="AM50" s="11" t="str">
        <f t="shared" si="37"/>
        <v>3a-1,20m</v>
      </c>
      <c r="AN50" s="11" t="str">
        <f t="shared" si="37"/>
        <v>3a-1,20m</v>
      </c>
      <c r="AO50" s="11" t="str">
        <f t="shared" si="37"/>
        <v>4a-1,20m</v>
      </c>
      <c r="AP50" s="11" t="str">
        <f t="shared" si="37"/>
        <v>4a-1,20m</v>
      </c>
      <c r="AQ50" s="11" t="str">
        <f t="shared" si="37"/>
        <v>5a-1,20m</v>
      </c>
      <c r="AR50" s="11" t="str">
        <f t="shared" si="37"/>
        <v>10a-1,40m</v>
      </c>
      <c r="BC50" s="10">
        <v>48</v>
      </c>
      <c r="BD50" s="10">
        <f t="shared" si="6"/>
        <v>22580</v>
      </c>
      <c r="BE50" s="10">
        <f t="shared" si="8"/>
        <v>940</v>
      </c>
    </row>
    <row r="51" spans="1:64" x14ac:dyDescent="0.2">
      <c r="A51" s="3">
        <v>49</v>
      </c>
      <c r="B51" s="3">
        <f t="shared" si="15"/>
        <v>9</v>
      </c>
      <c r="C51">
        <f t="shared" si="36"/>
        <v>1800</v>
      </c>
      <c r="D51">
        <f t="shared" si="36"/>
        <v>45000</v>
      </c>
      <c r="E51">
        <f t="shared" si="36"/>
        <v>0.1</v>
      </c>
      <c r="F51">
        <f t="shared" si="36"/>
        <v>0.1</v>
      </c>
      <c r="G51">
        <f t="shared" si="36"/>
        <v>900</v>
      </c>
      <c r="H51">
        <f t="shared" si="36"/>
        <v>900</v>
      </c>
      <c r="I51">
        <f t="shared" si="36"/>
        <v>0.05</v>
      </c>
      <c r="J51">
        <f t="shared" si="36"/>
        <v>0.05</v>
      </c>
      <c r="K51">
        <f t="shared" si="36"/>
        <v>2.5000000000000001E-2</v>
      </c>
      <c r="L51">
        <f t="shared" si="36"/>
        <v>2.5000000000000001E-2</v>
      </c>
      <c r="M51">
        <f t="shared" si="36"/>
        <v>0.05</v>
      </c>
      <c r="N51">
        <f t="shared" si="36"/>
        <v>0.05</v>
      </c>
      <c r="O51">
        <f t="shared" si="36"/>
        <v>0.05</v>
      </c>
      <c r="P51">
        <f t="shared" si="36"/>
        <v>0</v>
      </c>
      <c r="AH51">
        <v>2</v>
      </c>
      <c r="AI51" s="11" t="str">
        <f t="shared" ref="AI51:AR51" si="38">VLOOKUP(AI4,$BA$3:$BB$22,2,FALSE)&amp;VLOOKUP($AH51,$AX$3:$AY$22,2,FALSE)&amp;","&amp;VLOOKUP(AI28,$BC$3:$BD$52,2,FALSE)&amp;"m"</f>
        <v>2a-1,40m</v>
      </c>
      <c r="AJ51" s="11" t="str">
        <f t="shared" si="38"/>
        <v>3a-1,40m</v>
      </c>
      <c r="AK51" s="11" t="str">
        <f t="shared" si="38"/>
        <v>3a-1,40m</v>
      </c>
      <c r="AL51" s="11" t="str">
        <f t="shared" si="38"/>
        <v>2a-1,40m</v>
      </c>
      <c r="AM51" s="11" t="str">
        <f t="shared" si="38"/>
        <v>3a-1,40m</v>
      </c>
      <c r="AN51" s="11" t="str">
        <f t="shared" si="38"/>
        <v>3a-1,40m</v>
      </c>
      <c r="AO51" s="11" t="str">
        <f t="shared" si="38"/>
        <v>4a-1,40m</v>
      </c>
      <c r="AP51" s="11" t="str">
        <f t="shared" si="38"/>
        <v>4a-1,40m</v>
      </c>
      <c r="AQ51" s="11" t="str">
        <f t="shared" si="38"/>
        <v>5a-1,40m</v>
      </c>
      <c r="AR51" s="11" t="str">
        <f t="shared" si="38"/>
        <v>10a-1,80m</v>
      </c>
      <c r="BC51" s="10">
        <v>49</v>
      </c>
      <c r="BD51" s="10">
        <f t="shared" si="6"/>
        <v>23540</v>
      </c>
      <c r="BE51" s="10">
        <f t="shared" si="8"/>
        <v>960</v>
      </c>
    </row>
    <row r="52" spans="1:64" x14ac:dyDescent="0.2">
      <c r="A52" s="3">
        <v>50</v>
      </c>
      <c r="B52" s="3">
        <f t="shared" si="15"/>
        <v>10</v>
      </c>
      <c r="C52">
        <f t="shared" si="36"/>
        <v>2000</v>
      </c>
      <c r="D52">
        <f t="shared" si="36"/>
        <v>50000</v>
      </c>
      <c r="E52">
        <f t="shared" si="36"/>
        <v>0.1</v>
      </c>
      <c r="F52">
        <f t="shared" si="36"/>
        <v>0.1</v>
      </c>
      <c r="G52">
        <f t="shared" si="36"/>
        <v>1000</v>
      </c>
      <c r="H52">
        <f t="shared" si="36"/>
        <v>1000</v>
      </c>
      <c r="I52">
        <f t="shared" si="36"/>
        <v>0.05</v>
      </c>
      <c r="J52">
        <f t="shared" si="36"/>
        <v>0.05</v>
      </c>
      <c r="K52">
        <f t="shared" si="36"/>
        <v>2.5000000000000001E-2</v>
      </c>
      <c r="L52">
        <f t="shared" si="36"/>
        <v>2.5000000000000001E-2</v>
      </c>
      <c r="M52">
        <f t="shared" si="36"/>
        <v>0.05</v>
      </c>
      <c r="N52">
        <f t="shared" si="36"/>
        <v>0.05</v>
      </c>
      <c r="O52">
        <f t="shared" si="36"/>
        <v>0.05</v>
      </c>
      <c r="P52">
        <f t="shared" si="36"/>
        <v>0.05</v>
      </c>
      <c r="AH52">
        <v>3</v>
      </c>
      <c r="AI52" s="11" t="str">
        <f t="shared" ref="AI52:AR52" si="39">VLOOKUP(AI5,$BA$3:$BB$22,2,FALSE)&amp;VLOOKUP($AH52,$AX$3:$AY$22,2,FALSE)&amp;","&amp;VLOOKUP(AI29,$BC$3:$BD$52,2,FALSE)&amp;"m"</f>
        <v>4a-1,80m</v>
      </c>
      <c r="AJ52" s="11" t="str">
        <f t="shared" si="39"/>
        <v>6a-1,80m</v>
      </c>
      <c r="AK52" s="11" t="str">
        <f t="shared" si="39"/>
        <v>6a-1,80m</v>
      </c>
      <c r="AL52" s="11" t="str">
        <f t="shared" si="39"/>
        <v>4a-1,80m</v>
      </c>
      <c r="AM52" s="11" t="str">
        <f t="shared" si="39"/>
        <v>6a-1,80m</v>
      </c>
      <c r="AN52" s="11" t="str">
        <f t="shared" si="39"/>
        <v>6a-1,80m</v>
      </c>
      <c r="AO52" s="11" t="str">
        <f t="shared" si="39"/>
        <v>8a-1,80m</v>
      </c>
      <c r="AP52" s="11" t="str">
        <f t="shared" si="39"/>
        <v>8a-1,80m</v>
      </c>
      <c r="AQ52" s="11" t="str">
        <f t="shared" si="39"/>
        <v>10a-1,80m</v>
      </c>
      <c r="AR52" s="11" t="str">
        <f t="shared" si="39"/>
        <v>20a-1,140m</v>
      </c>
      <c r="BC52" s="10">
        <v>50</v>
      </c>
      <c r="BD52" s="10">
        <f t="shared" si="6"/>
        <v>24520</v>
      </c>
      <c r="BE52" s="10">
        <f t="shared" si="8"/>
        <v>980</v>
      </c>
    </row>
    <row r="53" spans="1:64" x14ac:dyDescent="0.2">
      <c r="A53" s="3">
        <v>51</v>
      </c>
      <c r="B53" s="3">
        <f t="shared" si="15"/>
        <v>10</v>
      </c>
      <c r="C53">
        <f t="shared" si="36"/>
        <v>2000</v>
      </c>
      <c r="D53">
        <f t="shared" si="36"/>
        <v>50000</v>
      </c>
      <c r="E53">
        <f t="shared" si="36"/>
        <v>0.1</v>
      </c>
      <c r="F53">
        <f t="shared" si="36"/>
        <v>0.1</v>
      </c>
      <c r="G53">
        <f t="shared" si="36"/>
        <v>1000</v>
      </c>
      <c r="H53">
        <f t="shared" si="36"/>
        <v>1000</v>
      </c>
      <c r="I53">
        <f t="shared" si="36"/>
        <v>0.05</v>
      </c>
      <c r="J53">
        <f t="shared" si="36"/>
        <v>0.05</v>
      </c>
      <c r="K53">
        <f t="shared" si="36"/>
        <v>2.5000000000000001E-2</v>
      </c>
      <c r="L53">
        <f t="shared" si="36"/>
        <v>2.5000000000000001E-2</v>
      </c>
      <c r="M53">
        <f t="shared" si="36"/>
        <v>0.05</v>
      </c>
      <c r="N53">
        <f t="shared" si="36"/>
        <v>0.05</v>
      </c>
      <c r="O53">
        <f t="shared" si="36"/>
        <v>0.05</v>
      </c>
      <c r="P53">
        <f t="shared" si="36"/>
        <v>0.05</v>
      </c>
      <c r="AH53">
        <v>4</v>
      </c>
      <c r="AI53" s="11" t="str">
        <f t="shared" ref="AI53:AR53" si="40">VLOOKUP(AI6,$BA$3:$BB$22,2,FALSE)&amp;VLOOKUP($AH53,$AX$3:$AY$22,2,FALSE)&amp;","&amp;VLOOKUP(AI30,$BC$3:$BD$52,2,FALSE)&amp;"m"</f>
        <v>4a-1,140m</v>
      </c>
      <c r="AJ53" s="11" t="str">
        <f t="shared" si="40"/>
        <v>6a-1,140m</v>
      </c>
      <c r="AK53" s="11" t="str">
        <f t="shared" si="40"/>
        <v>6a-1,140m</v>
      </c>
      <c r="AL53" s="11" t="str">
        <f t="shared" si="40"/>
        <v>4a-1,140m</v>
      </c>
      <c r="AM53" s="11" t="str">
        <f t="shared" si="40"/>
        <v>6a-1,140m</v>
      </c>
      <c r="AN53" s="11" t="str">
        <f t="shared" si="40"/>
        <v>6a-1,140m</v>
      </c>
      <c r="AO53" s="11" t="str">
        <f t="shared" si="40"/>
        <v>8a-1,140m</v>
      </c>
      <c r="AP53" s="11" t="str">
        <f t="shared" si="40"/>
        <v>8a-1,140m</v>
      </c>
      <c r="AQ53" s="11" t="str">
        <f t="shared" si="40"/>
        <v>10a-1,140m</v>
      </c>
      <c r="AR53" s="11" t="str">
        <f t="shared" si="40"/>
        <v>20a-1,220m</v>
      </c>
      <c r="BE53">
        <f t="shared" si="8"/>
        <v>1000</v>
      </c>
    </row>
    <row r="54" spans="1:64" x14ac:dyDescent="0.2">
      <c r="A54" s="3">
        <v>52</v>
      </c>
      <c r="B54" s="3">
        <f t="shared" si="15"/>
        <v>10</v>
      </c>
      <c r="C54">
        <f t="shared" si="36"/>
        <v>2000</v>
      </c>
      <c r="D54">
        <f t="shared" si="36"/>
        <v>50000</v>
      </c>
      <c r="E54">
        <f t="shared" si="36"/>
        <v>0.1</v>
      </c>
      <c r="F54">
        <f t="shared" si="36"/>
        <v>0.1</v>
      </c>
      <c r="G54">
        <f t="shared" si="36"/>
        <v>1000</v>
      </c>
      <c r="H54">
        <f t="shared" si="36"/>
        <v>1000</v>
      </c>
      <c r="I54">
        <f t="shared" si="36"/>
        <v>0.05</v>
      </c>
      <c r="J54">
        <f t="shared" si="36"/>
        <v>0.05</v>
      </c>
      <c r="K54">
        <f t="shared" si="36"/>
        <v>2.5000000000000001E-2</v>
      </c>
      <c r="L54">
        <f t="shared" si="36"/>
        <v>2.5000000000000001E-2</v>
      </c>
      <c r="M54">
        <f t="shared" si="36"/>
        <v>0.05</v>
      </c>
      <c r="N54">
        <f t="shared" si="36"/>
        <v>0.05</v>
      </c>
      <c r="O54">
        <f t="shared" si="36"/>
        <v>0.05</v>
      </c>
      <c r="P54">
        <f t="shared" si="36"/>
        <v>0.05</v>
      </c>
      <c r="AH54">
        <v>5</v>
      </c>
      <c r="AI54" s="11" t="str">
        <f>VLOOKUP(MID(AI7,1,FIND(",",AI7,1)-1)*1,$BA$3:$BB$42,2,FALSE)&amp;VLOOKUP($AH54,$AX$3:$AZ$22,2,FALSE)&amp;","&amp;VLOOKUP(MID(AI7,FIND(",",AI7,1)+1,5)*1,$BA$3:$BB$42,2,FALSE)&amp;VLOOKUP($AH54,$AX$3:$AZ$22,3,FALSE)&amp;","&amp;VLOOKUP(AI31,$BC$3:$BD$52,2,FALSE)&amp;"m"</f>
        <v>6a-1,2a-2,220m</v>
      </c>
      <c r="AJ54" s="11" t="str">
        <f t="shared" ref="AJ54:AR54" si="41">VLOOKUP(MID(AJ7,1,FIND(",",AJ7,1)-1)*1,$BA$3:$BB$42,2,FALSE)&amp;VLOOKUP($AH54,$AX$3:$AZ$22,2,FALSE)&amp;","&amp;VLOOKUP(MID(AJ7,FIND(",",AJ7,1)+1,5)*1,$BA$3:$BB$42,2,FALSE)&amp;VLOOKUP($AH54,$AX$3:$AZ$22,3,FALSE)&amp;","&amp;VLOOKUP(AJ31,$BC$3:$BD$52,2,FALSE)&amp;"m"</f>
        <v>9a-1,3a-2,220m</v>
      </c>
      <c r="AK54" s="11" t="str">
        <f t="shared" si="41"/>
        <v>9a-1,3a-2,220m</v>
      </c>
      <c r="AL54" s="11" t="str">
        <f t="shared" si="41"/>
        <v>6a-1,2a-2,220m</v>
      </c>
      <c r="AM54" s="11" t="str">
        <f t="shared" si="41"/>
        <v>9a-1,3a-2,220m</v>
      </c>
      <c r="AN54" s="11" t="str">
        <f t="shared" si="41"/>
        <v>9a-1,3a-2,220m</v>
      </c>
      <c r="AO54" s="11" t="str">
        <f t="shared" si="41"/>
        <v>12a-1,4a-2,220m</v>
      </c>
      <c r="AP54" s="11" t="str">
        <f t="shared" si="41"/>
        <v>12a-1,4a-2,220m</v>
      </c>
      <c r="AQ54" s="11" t="str">
        <f t="shared" si="41"/>
        <v>15a-1,5a-2,220m</v>
      </c>
      <c r="AR54" s="11" t="str">
        <f t="shared" si="41"/>
        <v>30a-1,10a-2,320m</v>
      </c>
    </row>
    <row r="55" spans="1:64" x14ac:dyDescent="0.2">
      <c r="A55" s="3">
        <v>53</v>
      </c>
      <c r="B55" s="3">
        <f t="shared" si="15"/>
        <v>10</v>
      </c>
      <c r="C55">
        <f t="shared" si="36"/>
        <v>2000</v>
      </c>
      <c r="D55">
        <f t="shared" si="36"/>
        <v>50000</v>
      </c>
      <c r="E55">
        <f t="shared" si="36"/>
        <v>0.1</v>
      </c>
      <c r="F55">
        <f t="shared" si="36"/>
        <v>0.1</v>
      </c>
      <c r="G55">
        <f t="shared" si="36"/>
        <v>1000</v>
      </c>
      <c r="H55">
        <f t="shared" si="36"/>
        <v>1000</v>
      </c>
      <c r="I55">
        <f t="shared" si="36"/>
        <v>0.05</v>
      </c>
      <c r="J55">
        <f t="shared" si="36"/>
        <v>0.05</v>
      </c>
      <c r="K55">
        <f t="shared" si="36"/>
        <v>2.5000000000000001E-2</v>
      </c>
      <c r="L55">
        <f t="shared" si="36"/>
        <v>2.5000000000000001E-2</v>
      </c>
      <c r="M55">
        <f t="shared" si="36"/>
        <v>0.05</v>
      </c>
      <c r="N55">
        <f t="shared" si="36"/>
        <v>0.05</v>
      </c>
      <c r="O55">
        <f t="shared" si="36"/>
        <v>0.05</v>
      </c>
      <c r="P55">
        <f t="shared" si="36"/>
        <v>0.05</v>
      </c>
      <c r="AH55">
        <v>6</v>
      </c>
      <c r="AI55" s="11" t="str">
        <f t="shared" ref="AI55:AR69" si="42">VLOOKUP(MID(AI8,1,FIND(",",AI8,1)-1)*1,$BA$3:$BB$42,2,FALSE)&amp;VLOOKUP($AH55,$AX$3:$AZ$22,2,FALSE)&amp;","&amp;VLOOKUP(MID(AI8,FIND(",",AI8,1)+1,5)*1,$BA$3:$BB$42,2,FALSE)&amp;VLOOKUP($AH55,$AX$3:$AZ$22,3,FALSE)&amp;","&amp;VLOOKUP(AI32,$BC$3:$BD$52,2,FALSE)&amp;"m"</f>
        <v>6a-1,2a-2,320m</v>
      </c>
      <c r="AJ55" s="11" t="str">
        <f t="shared" si="42"/>
        <v>9a-1,3a-2,320m</v>
      </c>
      <c r="AK55" s="11" t="str">
        <f t="shared" si="42"/>
        <v>9a-1,3a-2,320m</v>
      </c>
      <c r="AL55" s="11" t="str">
        <f t="shared" si="42"/>
        <v>6a-1,2a-2,320m</v>
      </c>
      <c r="AM55" s="11" t="str">
        <f t="shared" si="42"/>
        <v>9a-1,3a-2,320m</v>
      </c>
      <c r="AN55" s="11" t="str">
        <f t="shared" si="42"/>
        <v>9a-1,3a-2,320m</v>
      </c>
      <c r="AO55" s="11" t="str">
        <f t="shared" si="42"/>
        <v>12a-1,4a-2,320m</v>
      </c>
      <c r="AP55" s="11" t="str">
        <f t="shared" si="42"/>
        <v>12a-1,4a-2,320m</v>
      </c>
      <c r="AQ55" s="11" t="str">
        <f t="shared" si="42"/>
        <v>15a-1,5a-2,320m</v>
      </c>
      <c r="AR55" s="11" t="str">
        <f t="shared" si="42"/>
        <v>30a-1,10a-2,440m</v>
      </c>
    </row>
    <row r="56" spans="1:64" x14ac:dyDescent="0.2">
      <c r="A56" s="3">
        <v>54</v>
      </c>
      <c r="B56" s="3">
        <f t="shared" si="15"/>
        <v>10</v>
      </c>
      <c r="C56">
        <f t="shared" si="36"/>
        <v>2000</v>
      </c>
      <c r="D56">
        <f t="shared" si="36"/>
        <v>50000</v>
      </c>
      <c r="E56">
        <f t="shared" si="36"/>
        <v>0.1</v>
      </c>
      <c r="F56">
        <f t="shared" si="36"/>
        <v>0.1</v>
      </c>
      <c r="G56">
        <f t="shared" si="36"/>
        <v>1000</v>
      </c>
      <c r="H56">
        <f t="shared" si="36"/>
        <v>1000</v>
      </c>
      <c r="I56">
        <f t="shared" si="36"/>
        <v>0.05</v>
      </c>
      <c r="J56">
        <f t="shared" si="36"/>
        <v>0.05</v>
      </c>
      <c r="K56">
        <f t="shared" si="36"/>
        <v>2.5000000000000001E-2</v>
      </c>
      <c r="L56">
        <f t="shared" si="36"/>
        <v>2.5000000000000001E-2</v>
      </c>
      <c r="M56">
        <f t="shared" si="36"/>
        <v>0.05</v>
      </c>
      <c r="N56">
        <f t="shared" si="36"/>
        <v>0.05</v>
      </c>
      <c r="O56">
        <f t="shared" si="36"/>
        <v>0.05</v>
      </c>
      <c r="P56">
        <f t="shared" si="36"/>
        <v>0.05</v>
      </c>
      <c r="AH56">
        <v>7</v>
      </c>
      <c r="AI56" s="11" t="str">
        <f t="shared" si="42"/>
        <v>8a-1,4a-2,440m</v>
      </c>
      <c r="AJ56" s="11" t="str">
        <f t="shared" si="42"/>
        <v>12a-1,6a-2,440m</v>
      </c>
      <c r="AK56" s="11" t="str">
        <f t="shared" si="42"/>
        <v>12a-1,6a-2,440m</v>
      </c>
      <c r="AL56" s="11" t="str">
        <f t="shared" si="42"/>
        <v>8a-1,4a-2,440m</v>
      </c>
      <c r="AM56" s="11" t="str">
        <f t="shared" si="42"/>
        <v>12a-1,6a-2,440m</v>
      </c>
      <c r="AN56" s="11" t="str">
        <f t="shared" si="42"/>
        <v>12a-1,6a-2,440m</v>
      </c>
      <c r="AO56" s="11" t="str">
        <f t="shared" si="42"/>
        <v>16a-1,8a-2,440m</v>
      </c>
      <c r="AP56" s="11" t="str">
        <f t="shared" si="42"/>
        <v>16a-1,8a-2,440m</v>
      </c>
      <c r="AQ56" s="11" t="str">
        <f t="shared" si="42"/>
        <v>20a-1,10a-2,440m</v>
      </c>
      <c r="AR56" s="11" t="str">
        <f t="shared" si="42"/>
        <v>40a-1,20a-2,580m</v>
      </c>
    </row>
    <row r="57" spans="1:64" x14ac:dyDescent="0.2">
      <c r="A57" s="3">
        <v>55</v>
      </c>
      <c r="B57" s="3">
        <f t="shared" si="15"/>
        <v>11</v>
      </c>
      <c r="C57">
        <f t="shared" si="36"/>
        <v>2200</v>
      </c>
      <c r="D57">
        <f t="shared" si="36"/>
        <v>55000</v>
      </c>
      <c r="E57">
        <f t="shared" si="36"/>
        <v>0.15</v>
      </c>
      <c r="F57">
        <f t="shared" si="36"/>
        <v>0.1</v>
      </c>
      <c r="G57">
        <f t="shared" si="36"/>
        <v>1100</v>
      </c>
      <c r="H57">
        <f t="shared" si="36"/>
        <v>1100</v>
      </c>
      <c r="I57">
        <f t="shared" si="36"/>
        <v>0.05</v>
      </c>
      <c r="J57">
        <f t="shared" si="36"/>
        <v>0.05</v>
      </c>
      <c r="K57">
        <f t="shared" si="36"/>
        <v>2.5000000000000001E-2</v>
      </c>
      <c r="L57">
        <f t="shared" si="36"/>
        <v>2.5000000000000001E-2</v>
      </c>
      <c r="M57">
        <f t="shared" si="36"/>
        <v>0.05</v>
      </c>
      <c r="N57">
        <f t="shared" si="36"/>
        <v>0.05</v>
      </c>
      <c r="O57">
        <f t="shared" si="36"/>
        <v>0.05</v>
      </c>
      <c r="P57">
        <f t="shared" si="36"/>
        <v>0.05</v>
      </c>
      <c r="AH57">
        <v>8</v>
      </c>
      <c r="AI57" s="11" t="str">
        <f t="shared" si="42"/>
        <v>8a-1,4a-2,580m</v>
      </c>
      <c r="AJ57" s="11" t="str">
        <f t="shared" si="42"/>
        <v>12a-1,6a-2,580m</v>
      </c>
      <c r="AK57" s="11" t="str">
        <f t="shared" si="42"/>
        <v>12a-1,6a-2,580m</v>
      </c>
      <c r="AL57" s="11" t="str">
        <f t="shared" si="42"/>
        <v>8a-1,4a-2,580m</v>
      </c>
      <c r="AM57" s="11" t="str">
        <f t="shared" si="42"/>
        <v>12a-1,6a-2,580m</v>
      </c>
      <c r="AN57" s="11" t="str">
        <f t="shared" si="42"/>
        <v>12a-1,6a-2,580m</v>
      </c>
      <c r="AO57" s="11" t="str">
        <f t="shared" si="42"/>
        <v>16a-1,8a-2,580m</v>
      </c>
      <c r="AP57" s="11" t="str">
        <f t="shared" si="42"/>
        <v>16a-1,8a-2,580m</v>
      </c>
      <c r="AQ57" s="11" t="str">
        <f t="shared" si="42"/>
        <v>20a-1,10a-2,580m</v>
      </c>
      <c r="AR57" s="11" t="str">
        <f t="shared" si="42"/>
        <v>40a-1,20a-2,740m</v>
      </c>
    </row>
    <row r="58" spans="1:64" x14ac:dyDescent="0.2">
      <c r="A58" s="3">
        <v>56</v>
      </c>
      <c r="B58" s="3">
        <f t="shared" si="15"/>
        <v>11</v>
      </c>
      <c r="C58">
        <f t="shared" ref="C58:P67" si="43">VLOOKUP($B58,$R$3:$AF$22,C$2+1,FALSE)</f>
        <v>2200</v>
      </c>
      <c r="D58">
        <f t="shared" si="43"/>
        <v>55000</v>
      </c>
      <c r="E58">
        <f t="shared" si="43"/>
        <v>0.15</v>
      </c>
      <c r="F58">
        <f t="shared" si="43"/>
        <v>0.1</v>
      </c>
      <c r="G58">
        <f t="shared" si="43"/>
        <v>1100</v>
      </c>
      <c r="H58">
        <f t="shared" si="43"/>
        <v>1100</v>
      </c>
      <c r="I58">
        <f t="shared" si="43"/>
        <v>0.05</v>
      </c>
      <c r="J58">
        <f t="shared" si="43"/>
        <v>0.05</v>
      </c>
      <c r="K58">
        <f t="shared" si="43"/>
        <v>2.5000000000000001E-2</v>
      </c>
      <c r="L58">
        <f t="shared" si="43"/>
        <v>2.5000000000000001E-2</v>
      </c>
      <c r="M58">
        <f t="shared" si="43"/>
        <v>0.05</v>
      </c>
      <c r="N58">
        <f t="shared" si="43"/>
        <v>0.05</v>
      </c>
      <c r="O58">
        <f t="shared" si="43"/>
        <v>0.05</v>
      </c>
      <c r="P58">
        <f t="shared" si="43"/>
        <v>0.05</v>
      </c>
      <c r="AH58">
        <v>9</v>
      </c>
      <c r="AI58" s="11" t="str">
        <f t="shared" si="42"/>
        <v>6a-2,2a-3,740m</v>
      </c>
      <c r="AJ58" s="11" t="str">
        <f t="shared" si="42"/>
        <v>9a-2,3a-3,740m</v>
      </c>
      <c r="AK58" s="11" t="str">
        <f t="shared" si="42"/>
        <v>9a-2,3a-3,740m</v>
      </c>
      <c r="AL58" s="11" t="str">
        <f t="shared" si="42"/>
        <v>6a-2,2a-3,740m</v>
      </c>
      <c r="AM58" s="11" t="str">
        <f t="shared" si="42"/>
        <v>9a-2,3a-3,740m</v>
      </c>
      <c r="AN58" s="11" t="str">
        <f t="shared" si="42"/>
        <v>9a-2,3a-3,740m</v>
      </c>
      <c r="AO58" s="11" t="str">
        <f t="shared" si="42"/>
        <v>12a-2,4a-3,740m</v>
      </c>
      <c r="AP58" s="11" t="str">
        <f t="shared" si="42"/>
        <v>12a-2,4a-3,740m</v>
      </c>
      <c r="AQ58" s="11" t="str">
        <f t="shared" si="42"/>
        <v>15a-2,5a-3,740m</v>
      </c>
      <c r="AR58" s="11" t="str">
        <f t="shared" si="42"/>
        <v>30a-2,10a-3,920m</v>
      </c>
    </row>
    <row r="59" spans="1:64" x14ac:dyDescent="0.2">
      <c r="A59" s="3">
        <v>57</v>
      </c>
      <c r="B59" s="3">
        <f t="shared" si="15"/>
        <v>11</v>
      </c>
      <c r="C59">
        <f t="shared" si="43"/>
        <v>2200</v>
      </c>
      <c r="D59">
        <f t="shared" si="43"/>
        <v>55000</v>
      </c>
      <c r="E59">
        <f t="shared" si="43"/>
        <v>0.15</v>
      </c>
      <c r="F59">
        <f t="shared" si="43"/>
        <v>0.1</v>
      </c>
      <c r="G59">
        <f t="shared" si="43"/>
        <v>1100</v>
      </c>
      <c r="H59">
        <f t="shared" si="43"/>
        <v>1100</v>
      </c>
      <c r="I59">
        <f t="shared" si="43"/>
        <v>0.05</v>
      </c>
      <c r="J59">
        <f t="shared" si="43"/>
        <v>0.05</v>
      </c>
      <c r="K59">
        <f t="shared" si="43"/>
        <v>2.5000000000000001E-2</v>
      </c>
      <c r="L59">
        <f t="shared" si="43"/>
        <v>2.5000000000000001E-2</v>
      </c>
      <c r="M59">
        <f t="shared" si="43"/>
        <v>0.05</v>
      </c>
      <c r="N59">
        <f t="shared" si="43"/>
        <v>0.05</v>
      </c>
      <c r="O59">
        <f t="shared" si="43"/>
        <v>0.05</v>
      </c>
      <c r="P59">
        <f t="shared" si="43"/>
        <v>0.05</v>
      </c>
      <c r="AH59">
        <v>10</v>
      </c>
      <c r="AI59" s="11" t="str">
        <f t="shared" si="42"/>
        <v>6a-2,2a-3,920m</v>
      </c>
      <c r="AJ59" s="11" t="str">
        <f t="shared" si="42"/>
        <v>9a-2,3a-3,920m</v>
      </c>
      <c r="AK59" s="11" t="str">
        <f t="shared" si="42"/>
        <v>9a-2,3a-3,920m</v>
      </c>
      <c r="AL59" s="11" t="str">
        <f t="shared" si="42"/>
        <v>6a-2,2a-3,920m</v>
      </c>
      <c r="AM59" s="11" t="str">
        <f t="shared" si="42"/>
        <v>9a-2,3a-3,920m</v>
      </c>
      <c r="AN59" s="11" t="str">
        <f t="shared" si="42"/>
        <v>9a-2,3a-3,920m</v>
      </c>
      <c r="AO59" s="11" t="str">
        <f t="shared" si="42"/>
        <v>12a-2,4a-3,920m</v>
      </c>
      <c r="AP59" s="11" t="str">
        <f t="shared" si="42"/>
        <v>12a-2,4a-3,920m</v>
      </c>
      <c r="AQ59" s="11" t="str">
        <f t="shared" si="42"/>
        <v>15a-2,5a-3,920m</v>
      </c>
      <c r="AR59" s="11" t="str">
        <f t="shared" si="42"/>
        <v>30a-2,10a-3,1120m</v>
      </c>
    </row>
    <row r="60" spans="1:64" x14ac:dyDescent="0.2">
      <c r="A60" s="3">
        <v>58</v>
      </c>
      <c r="B60" s="3">
        <f t="shared" si="15"/>
        <v>11</v>
      </c>
      <c r="C60">
        <f t="shared" si="43"/>
        <v>2200</v>
      </c>
      <c r="D60">
        <f t="shared" si="43"/>
        <v>55000</v>
      </c>
      <c r="E60">
        <f t="shared" si="43"/>
        <v>0.15</v>
      </c>
      <c r="F60">
        <f t="shared" si="43"/>
        <v>0.1</v>
      </c>
      <c r="G60">
        <f t="shared" si="43"/>
        <v>1100</v>
      </c>
      <c r="H60">
        <f t="shared" si="43"/>
        <v>1100</v>
      </c>
      <c r="I60">
        <f t="shared" si="43"/>
        <v>0.05</v>
      </c>
      <c r="J60">
        <f t="shared" si="43"/>
        <v>0.05</v>
      </c>
      <c r="K60">
        <f t="shared" si="43"/>
        <v>2.5000000000000001E-2</v>
      </c>
      <c r="L60">
        <f t="shared" si="43"/>
        <v>2.5000000000000001E-2</v>
      </c>
      <c r="M60">
        <f t="shared" si="43"/>
        <v>0.05</v>
      </c>
      <c r="N60">
        <f t="shared" si="43"/>
        <v>0.05</v>
      </c>
      <c r="O60">
        <f t="shared" si="43"/>
        <v>0.05</v>
      </c>
      <c r="P60">
        <f t="shared" si="43"/>
        <v>0.05</v>
      </c>
      <c r="AH60">
        <v>11</v>
      </c>
      <c r="AI60" s="11" t="str">
        <f t="shared" si="42"/>
        <v>8a-2,4a-3,1120m</v>
      </c>
      <c r="AJ60" s="11" t="str">
        <f t="shared" si="42"/>
        <v>12a-2,6a-3,1120m</v>
      </c>
      <c r="AK60" s="11" t="str">
        <f t="shared" si="42"/>
        <v>12a-2,6a-3,1120m</v>
      </c>
      <c r="AL60" s="11" t="str">
        <f t="shared" si="42"/>
        <v>8a-2,4a-3,1120m</v>
      </c>
      <c r="AM60" s="11" t="str">
        <f t="shared" si="42"/>
        <v>12a-2,6a-3,1120m</v>
      </c>
      <c r="AN60" s="11" t="str">
        <f t="shared" si="42"/>
        <v>12a-2,6a-3,1120m</v>
      </c>
      <c r="AO60" s="11" t="str">
        <f t="shared" si="42"/>
        <v>16a-2,8a-3,1120m</v>
      </c>
      <c r="AP60" s="11" t="str">
        <f t="shared" si="42"/>
        <v>16a-2,8a-3,1120m</v>
      </c>
      <c r="AQ60" s="11" t="str">
        <f t="shared" si="42"/>
        <v>20a-2,10a-3,1120m</v>
      </c>
      <c r="AR60" s="11" t="str">
        <f t="shared" si="42"/>
        <v>40a-2,20a-3,1340m</v>
      </c>
    </row>
    <row r="61" spans="1:64" x14ac:dyDescent="0.2">
      <c r="A61" s="3">
        <v>59</v>
      </c>
      <c r="B61" s="3">
        <f t="shared" si="15"/>
        <v>11</v>
      </c>
      <c r="C61">
        <f t="shared" si="43"/>
        <v>2200</v>
      </c>
      <c r="D61">
        <f t="shared" si="43"/>
        <v>55000</v>
      </c>
      <c r="E61">
        <f t="shared" si="43"/>
        <v>0.15</v>
      </c>
      <c r="F61">
        <f t="shared" si="43"/>
        <v>0.1</v>
      </c>
      <c r="G61">
        <f t="shared" si="43"/>
        <v>1100</v>
      </c>
      <c r="H61">
        <f t="shared" si="43"/>
        <v>1100</v>
      </c>
      <c r="I61">
        <f t="shared" si="43"/>
        <v>0.05</v>
      </c>
      <c r="J61">
        <f t="shared" si="43"/>
        <v>0.05</v>
      </c>
      <c r="K61">
        <f t="shared" si="43"/>
        <v>2.5000000000000001E-2</v>
      </c>
      <c r="L61">
        <f t="shared" si="43"/>
        <v>2.5000000000000001E-2</v>
      </c>
      <c r="M61">
        <f t="shared" si="43"/>
        <v>0.05</v>
      </c>
      <c r="N61">
        <f t="shared" si="43"/>
        <v>0.05</v>
      </c>
      <c r="O61">
        <f t="shared" si="43"/>
        <v>0.05</v>
      </c>
      <c r="P61">
        <f t="shared" si="43"/>
        <v>0.05</v>
      </c>
      <c r="AH61">
        <v>12</v>
      </c>
      <c r="AI61" s="11" t="str">
        <f t="shared" si="42"/>
        <v>8a-2,4a-3,1340m</v>
      </c>
      <c r="AJ61" s="11" t="str">
        <f t="shared" si="42"/>
        <v>12a-2,6a-3,1340m</v>
      </c>
      <c r="AK61" s="11" t="str">
        <f t="shared" si="42"/>
        <v>12a-2,6a-3,1340m</v>
      </c>
      <c r="AL61" s="11" t="str">
        <f t="shared" si="42"/>
        <v>8a-2,4a-3,1340m</v>
      </c>
      <c r="AM61" s="11" t="str">
        <f t="shared" si="42"/>
        <v>12a-2,6a-3,1340m</v>
      </c>
      <c r="AN61" s="11" t="str">
        <f t="shared" si="42"/>
        <v>12a-2,6a-3,1340m</v>
      </c>
      <c r="AO61" s="11" t="str">
        <f t="shared" si="42"/>
        <v>16a-2,8a-3,1340m</v>
      </c>
      <c r="AP61" s="11" t="str">
        <f t="shared" si="42"/>
        <v>16a-2,8a-3,1340m</v>
      </c>
      <c r="AQ61" s="11" t="str">
        <f t="shared" si="42"/>
        <v>20a-2,10a-3,1340m</v>
      </c>
      <c r="AR61" s="11" t="str">
        <f t="shared" si="42"/>
        <v>40a-2,20a-3,1580m</v>
      </c>
    </row>
    <row r="62" spans="1:64" x14ac:dyDescent="0.2">
      <c r="A62" s="3">
        <v>60</v>
      </c>
      <c r="B62" s="3">
        <f t="shared" si="15"/>
        <v>12</v>
      </c>
      <c r="C62">
        <f t="shared" si="43"/>
        <v>2400</v>
      </c>
      <c r="D62">
        <f t="shared" si="43"/>
        <v>60000</v>
      </c>
      <c r="E62">
        <f t="shared" si="43"/>
        <v>0.15</v>
      </c>
      <c r="F62">
        <f t="shared" si="43"/>
        <v>0.15</v>
      </c>
      <c r="G62">
        <f t="shared" si="43"/>
        <v>1200</v>
      </c>
      <c r="H62">
        <f t="shared" si="43"/>
        <v>1200</v>
      </c>
      <c r="I62">
        <f t="shared" si="43"/>
        <v>0.05</v>
      </c>
      <c r="J62">
        <f t="shared" si="43"/>
        <v>0.05</v>
      </c>
      <c r="K62">
        <f t="shared" si="43"/>
        <v>2.5000000000000001E-2</v>
      </c>
      <c r="L62">
        <f t="shared" si="43"/>
        <v>2.5000000000000001E-2</v>
      </c>
      <c r="M62">
        <f t="shared" si="43"/>
        <v>0.05</v>
      </c>
      <c r="N62">
        <f t="shared" si="43"/>
        <v>0.05</v>
      </c>
      <c r="O62">
        <f t="shared" si="43"/>
        <v>0.05</v>
      </c>
      <c r="P62">
        <f t="shared" si="43"/>
        <v>0.05</v>
      </c>
      <c r="AH62">
        <v>13</v>
      </c>
      <c r="AI62" s="11" t="str">
        <f t="shared" si="42"/>
        <v>6a-3,2a-4,1580m</v>
      </c>
      <c r="AJ62" s="11" t="str">
        <f t="shared" si="42"/>
        <v>9a-3,3a-4,1580m</v>
      </c>
      <c r="AK62" s="11" t="str">
        <f t="shared" si="42"/>
        <v>9a-3,3a-4,1580m</v>
      </c>
      <c r="AL62" s="11" t="str">
        <f t="shared" si="42"/>
        <v>6a-3,2a-4,1580m</v>
      </c>
      <c r="AM62" s="11" t="str">
        <f t="shared" si="42"/>
        <v>9a-3,3a-4,1580m</v>
      </c>
      <c r="AN62" s="11" t="str">
        <f t="shared" si="42"/>
        <v>9a-3,3a-4,1580m</v>
      </c>
      <c r="AO62" s="11" t="str">
        <f t="shared" si="42"/>
        <v>12a-3,4a-4,1580m</v>
      </c>
      <c r="AP62" s="11" t="str">
        <f t="shared" si="42"/>
        <v>12a-3,4a-4,1580m</v>
      </c>
      <c r="AQ62" s="11" t="str">
        <f t="shared" si="42"/>
        <v>15a-3,5a-4,1580m</v>
      </c>
      <c r="AR62" s="11" t="str">
        <f t="shared" si="42"/>
        <v>30a-3,10a-4,1840m</v>
      </c>
    </row>
    <row r="63" spans="1:64" x14ac:dyDescent="0.2">
      <c r="A63" s="3">
        <v>61</v>
      </c>
      <c r="B63" s="3">
        <f t="shared" si="15"/>
        <v>12</v>
      </c>
      <c r="C63">
        <f t="shared" si="43"/>
        <v>2400</v>
      </c>
      <c r="D63">
        <f t="shared" si="43"/>
        <v>60000</v>
      </c>
      <c r="E63">
        <f t="shared" si="43"/>
        <v>0.15</v>
      </c>
      <c r="F63">
        <f t="shared" si="43"/>
        <v>0.15</v>
      </c>
      <c r="G63">
        <f t="shared" si="43"/>
        <v>1200</v>
      </c>
      <c r="H63">
        <f t="shared" si="43"/>
        <v>1200</v>
      </c>
      <c r="I63">
        <f t="shared" si="43"/>
        <v>0.05</v>
      </c>
      <c r="J63">
        <f t="shared" si="43"/>
        <v>0.05</v>
      </c>
      <c r="K63">
        <f t="shared" si="43"/>
        <v>2.5000000000000001E-2</v>
      </c>
      <c r="L63">
        <f t="shared" si="43"/>
        <v>2.5000000000000001E-2</v>
      </c>
      <c r="M63">
        <f t="shared" si="43"/>
        <v>0.05</v>
      </c>
      <c r="N63">
        <f t="shared" si="43"/>
        <v>0.05</v>
      </c>
      <c r="O63">
        <f t="shared" si="43"/>
        <v>0.05</v>
      </c>
      <c r="P63">
        <f t="shared" si="43"/>
        <v>0.05</v>
      </c>
      <c r="AH63">
        <v>14</v>
      </c>
      <c r="AI63" s="11" t="str">
        <f t="shared" si="42"/>
        <v>6a-3,2a-4,1840m</v>
      </c>
      <c r="AJ63" s="11" t="str">
        <f t="shared" si="42"/>
        <v>9a-3,3a-4,1840m</v>
      </c>
      <c r="AK63" s="11" t="str">
        <f t="shared" si="42"/>
        <v>9a-3,3a-4,1840m</v>
      </c>
      <c r="AL63" s="11" t="str">
        <f t="shared" si="42"/>
        <v>6a-3,2a-4,1840m</v>
      </c>
      <c r="AM63" s="11" t="str">
        <f t="shared" si="42"/>
        <v>9a-3,3a-4,1840m</v>
      </c>
      <c r="AN63" s="11" t="str">
        <f t="shared" si="42"/>
        <v>9a-3,3a-4,1840m</v>
      </c>
      <c r="AO63" s="11" t="str">
        <f t="shared" si="42"/>
        <v>12a-3,4a-4,1840m</v>
      </c>
      <c r="AP63" s="11" t="str">
        <f t="shared" si="42"/>
        <v>12a-3,4a-4,1840m</v>
      </c>
      <c r="AQ63" s="11" t="str">
        <f t="shared" si="42"/>
        <v>15a-3,5a-4,1840m</v>
      </c>
      <c r="AR63" s="11" t="str">
        <f t="shared" si="42"/>
        <v>30a-3,10a-4,2120m</v>
      </c>
    </row>
    <row r="64" spans="1:64" x14ac:dyDescent="0.2">
      <c r="A64" s="3">
        <v>62</v>
      </c>
      <c r="B64" s="3">
        <f t="shared" si="15"/>
        <v>12</v>
      </c>
      <c r="C64">
        <f t="shared" si="43"/>
        <v>2400</v>
      </c>
      <c r="D64">
        <f t="shared" si="43"/>
        <v>60000</v>
      </c>
      <c r="E64">
        <f t="shared" si="43"/>
        <v>0.15</v>
      </c>
      <c r="F64">
        <f t="shared" si="43"/>
        <v>0.15</v>
      </c>
      <c r="G64">
        <f t="shared" si="43"/>
        <v>1200</v>
      </c>
      <c r="H64">
        <f t="shared" si="43"/>
        <v>1200</v>
      </c>
      <c r="I64">
        <f t="shared" si="43"/>
        <v>0.05</v>
      </c>
      <c r="J64">
        <f t="shared" si="43"/>
        <v>0.05</v>
      </c>
      <c r="K64">
        <f t="shared" si="43"/>
        <v>2.5000000000000001E-2</v>
      </c>
      <c r="L64">
        <f t="shared" si="43"/>
        <v>2.5000000000000001E-2</v>
      </c>
      <c r="M64">
        <f t="shared" si="43"/>
        <v>0.05</v>
      </c>
      <c r="N64">
        <f t="shared" si="43"/>
        <v>0.05</v>
      </c>
      <c r="O64">
        <f t="shared" si="43"/>
        <v>0.05</v>
      </c>
      <c r="P64">
        <f t="shared" si="43"/>
        <v>0.05</v>
      </c>
      <c r="AH64">
        <v>15</v>
      </c>
      <c r="AI64" s="11" t="str">
        <f t="shared" si="42"/>
        <v>8a-3,4a-4,2120m</v>
      </c>
      <c r="AJ64" s="11" t="str">
        <f t="shared" si="42"/>
        <v>12a-3,6a-4,2120m</v>
      </c>
      <c r="AK64" s="11" t="str">
        <f t="shared" si="42"/>
        <v>12a-3,6a-4,2120m</v>
      </c>
      <c r="AL64" s="11" t="str">
        <f t="shared" si="42"/>
        <v>8a-3,4a-4,2120m</v>
      </c>
      <c r="AM64" s="11" t="str">
        <f t="shared" si="42"/>
        <v>12a-3,6a-4,2120m</v>
      </c>
      <c r="AN64" s="11" t="str">
        <f t="shared" si="42"/>
        <v>12a-3,6a-4,2120m</v>
      </c>
      <c r="AO64" s="11" t="str">
        <f t="shared" si="42"/>
        <v>16a-3,8a-4,2120m</v>
      </c>
      <c r="AP64" s="11" t="str">
        <f t="shared" si="42"/>
        <v>16a-3,8a-4,2120m</v>
      </c>
      <c r="AQ64" s="11" t="str">
        <f t="shared" si="42"/>
        <v>20a-3,10a-4,2120m</v>
      </c>
      <c r="AR64" s="11" t="str">
        <f t="shared" si="42"/>
        <v>40a-3,20a-4,2420m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x14ac:dyDescent="0.2">
      <c r="A65" s="3">
        <v>63</v>
      </c>
      <c r="B65" s="3">
        <f t="shared" si="15"/>
        <v>12</v>
      </c>
      <c r="C65">
        <f t="shared" si="43"/>
        <v>2400</v>
      </c>
      <c r="D65">
        <f t="shared" si="43"/>
        <v>60000</v>
      </c>
      <c r="E65">
        <f t="shared" si="43"/>
        <v>0.15</v>
      </c>
      <c r="F65">
        <f t="shared" si="43"/>
        <v>0.15</v>
      </c>
      <c r="G65">
        <f t="shared" si="43"/>
        <v>1200</v>
      </c>
      <c r="H65">
        <f t="shared" si="43"/>
        <v>1200</v>
      </c>
      <c r="I65">
        <f t="shared" si="43"/>
        <v>0.05</v>
      </c>
      <c r="J65">
        <f t="shared" si="43"/>
        <v>0.05</v>
      </c>
      <c r="K65">
        <f t="shared" si="43"/>
        <v>2.5000000000000001E-2</v>
      </c>
      <c r="L65">
        <f t="shared" si="43"/>
        <v>2.5000000000000001E-2</v>
      </c>
      <c r="M65">
        <f t="shared" si="43"/>
        <v>0.05</v>
      </c>
      <c r="N65">
        <f t="shared" si="43"/>
        <v>0.05</v>
      </c>
      <c r="O65">
        <f t="shared" si="43"/>
        <v>0.05</v>
      </c>
      <c r="P65">
        <f t="shared" si="43"/>
        <v>0.05</v>
      </c>
      <c r="AH65">
        <v>16</v>
      </c>
      <c r="AI65" s="11" t="str">
        <f t="shared" si="42"/>
        <v>8a-3,4a-4,2420m</v>
      </c>
      <c r="AJ65" s="11" t="str">
        <f t="shared" si="42"/>
        <v>12a-3,6a-4,2420m</v>
      </c>
      <c r="AK65" s="11" t="str">
        <f t="shared" si="42"/>
        <v>12a-3,6a-4,2420m</v>
      </c>
      <c r="AL65" s="11" t="str">
        <f t="shared" si="42"/>
        <v>8a-3,4a-4,2420m</v>
      </c>
      <c r="AM65" s="11" t="str">
        <f t="shared" si="42"/>
        <v>12a-3,6a-4,2420m</v>
      </c>
      <c r="AN65" s="11" t="str">
        <f t="shared" si="42"/>
        <v>12a-3,6a-4,2420m</v>
      </c>
      <c r="AO65" s="11" t="str">
        <f t="shared" si="42"/>
        <v>16a-3,8a-4,2420m</v>
      </c>
      <c r="AP65" s="11" t="str">
        <f t="shared" si="42"/>
        <v>16a-3,8a-4,2420m</v>
      </c>
      <c r="AQ65" s="11" t="str">
        <f t="shared" si="42"/>
        <v>20a-3,10a-4,2420m</v>
      </c>
      <c r="AR65" s="11" t="str">
        <f t="shared" si="42"/>
        <v>40a-3,20a-4,2740m</v>
      </c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x14ac:dyDescent="0.2">
      <c r="A66" s="3">
        <v>64</v>
      </c>
      <c r="B66" s="3">
        <f t="shared" si="15"/>
        <v>12</v>
      </c>
      <c r="C66">
        <f t="shared" si="43"/>
        <v>2400</v>
      </c>
      <c r="D66">
        <f t="shared" si="43"/>
        <v>60000</v>
      </c>
      <c r="E66">
        <f t="shared" si="43"/>
        <v>0.15</v>
      </c>
      <c r="F66">
        <f t="shared" si="43"/>
        <v>0.15</v>
      </c>
      <c r="G66">
        <f t="shared" si="43"/>
        <v>1200</v>
      </c>
      <c r="H66">
        <f t="shared" si="43"/>
        <v>1200</v>
      </c>
      <c r="I66">
        <f t="shared" si="43"/>
        <v>0.05</v>
      </c>
      <c r="J66">
        <f t="shared" si="43"/>
        <v>0.05</v>
      </c>
      <c r="K66">
        <f t="shared" si="43"/>
        <v>2.5000000000000001E-2</v>
      </c>
      <c r="L66">
        <f t="shared" si="43"/>
        <v>2.5000000000000001E-2</v>
      </c>
      <c r="M66">
        <f t="shared" si="43"/>
        <v>0.05</v>
      </c>
      <c r="N66">
        <f t="shared" si="43"/>
        <v>0.05</v>
      </c>
      <c r="O66">
        <f t="shared" si="43"/>
        <v>0.05</v>
      </c>
      <c r="P66">
        <f t="shared" si="43"/>
        <v>0.05</v>
      </c>
      <c r="AH66">
        <v>17</v>
      </c>
      <c r="AI66" s="11" t="str">
        <f t="shared" si="42"/>
        <v>6a-4,2a-5,2740m</v>
      </c>
      <c r="AJ66" s="11" t="str">
        <f t="shared" si="42"/>
        <v>9a-4,3a-5,2740m</v>
      </c>
      <c r="AK66" s="11" t="str">
        <f t="shared" si="42"/>
        <v>9a-4,3a-5,2740m</v>
      </c>
      <c r="AL66" s="11" t="str">
        <f t="shared" si="42"/>
        <v>6a-4,2a-5,2740m</v>
      </c>
      <c r="AM66" s="11" t="str">
        <f t="shared" si="42"/>
        <v>9a-4,3a-5,2740m</v>
      </c>
      <c r="AN66" s="11" t="str">
        <f t="shared" si="42"/>
        <v>9a-4,3a-5,2740m</v>
      </c>
      <c r="AO66" s="11" t="str">
        <f t="shared" si="42"/>
        <v>12a-4,4a-5,2740m</v>
      </c>
      <c r="AP66" s="11" t="str">
        <f t="shared" si="42"/>
        <v>12a-4,4a-5,2740m</v>
      </c>
      <c r="AQ66" s="11" t="str">
        <f t="shared" si="42"/>
        <v>15a-4,5a-5,2740m</v>
      </c>
      <c r="AR66" s="11" t="str">
        <f t="shared" si="42"/>
        <v>30a-4,10a-5,3080m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x14ac:dyDescent="0.2">
      <c r="A67" s="3">
        <v>65</v>
      </c>
      <c r="B67" s="3">
        <f t="shared" si="15"/>
        <v>13</v>
      </c>
      <c r="C67">
        <f t="shared" si="43"/>
        <v>2600</v>
      </c>
      <c r="D67">
        <f t="shared" si="43"/>
        <v>65000</v>
      </c>
      <c r="E67">
        <f t="shared" si="43"/>
        <v>0.15</v>
      </c>
      <c r="F67">
        <f t="shared" si="43"/>
        <v>0.15</v>
      </c>
      <c r="G67">
        <f t="shared" si="43"/>
        <v>1300</v>
      </c>
      <c r="H67">
        <f t="shared" si="43"/>
        <v>1300</v>
      </c>
      <c r="I67">
        <f t="shared" si="43"/>
        <v>0.1</v>
      </c>
      <c r="J67">
        <f t="shared" si="43"/>
        <v>0.1</v>
      </c>
      <c r="K67">
        <f t="shared" si="43"/>
        <v>2.5000000000000001E-2</v>
      </c>
      <c r="L67">
        <f t="shared" si="43"/>
        <v>2.5000000000000001E-2</v>
      </c>
      <c r="M67">
        <f t="shared" si="43"/>
        <v>0.05</v>
      </c>
      <c r="N67">
        <f t="shared" si="43"/>
        <v>0.05</v>
      </c>
      <c r="O67">
        <f t="shared" si="43"/>
        <v>0.05</v>
      </c>
      <c r="P67">
        <f t="shared" si="43"/>
        <v>0.05</v>
      </c>
      <c r="AH67">
        <v>18</v>
      </c>
      <c r="AI67" s="11" t="str">
        <f t="shared" si="42"/>
        <v>6a-4,2a-5,3080m</v>
      </c>
      <c r="AJ67" s="11" t="str">
        <f t="shared" si="42"/>
        <v>9a-4,3a-5,3080m</v>
      </c>
      <c r="AK67" s="11" t="str">
        <f t="shared" si="42"/>
        <v>9a-4,3a-5,3080m</v>
      </c>
      <c r="AL67" s="11" t="str">
        <f t="shared" si="42"/>
        <v>6a-4,2a-5,3080m</v>
      </c>
      <c r="AM67" s="11" t="str">
        <f t="shared" si="42"/>
        <v>9a-4,3a-5,3080m</v>
      </c>
      <c r="AN67" s="11" t="str">
        <f t="shared" si="42"/>
        <v>9a-4,3a-5,3080m</v>
      </c>
      <c r="AO67" s="11" t="str">
        <f t="shared" si="42"/>
        <v>12a-4,4a-5,3080m</v>
      </c>
      <c r="AP67" s="11" t="str">
        <f t="shared" si="42"/>
        <v>12a-4,4a-5,3080m</v>
      </c>
      <c r="AQ67" s="11" t="str">
        <f t="shared" si="42"/>
        <v>15a-4,5a-5,3080m</v>
      </c>
      <c r="AR67" s="11" t="str">
        <f t="shared" si="42"/>
        <v>30a-4,10a-5,3440m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x14ac:dyDescent="0.2">
      <c r="A68" s="3">
        <v>66</v>
      </c>
      <c r="B68" s="3">
        <f t="shared" si="15"/>
        <v>13</v>
      </c>
      <c r="C68">
        <f t="shared" ref="C68:P77" si="44">VLOOKUP($B68,$R$3:$AF$22,C$2+1,FALSE)</f>
        <v>2600</v>
      </c>
      <c r="D68">
        <f t="shared" si="44"/>
        <v>65000</v>
      </c>
      <c r="E68">
        <f t="shared" si="44"/>
        <v>0.15</v>
      </c>
      <c r="F68">
        <f t="shared" si="44"/>
        <v>0.15</v>
      </c>
      <c r="G68">
        <f t="shared" si="44"/>
        <v>1300</v>
      </c>
      <c r="H68">
        <f t="shared" si="44"/>
        <v>1300</v>
      </c>
      <c r="I68">
        <f t="shared" si="44"/>
        <v>0.1</v>
      </c>
      <c r="J68">
        <f t="shared" si="44"/>
        <v>0.1</v>
      </c>
      <c r="K68">
        <f t="shared" si="44"/>
        <v>2.5000000000000001E-2</v>
      </c>
      <c r="L68">
        <f t="shared" si="44"/>
        <v>2.5000000000000001E-2</v>
      </c>
      <c r="M68">
        <f t="shared" si="44"/>
        <v>0.05</v>
      </c>
      <c r="N68">
        <f t="shared" si="44"/>
        <v>0.05</v>
      </c>
      <c r="O68">
        <f t="shared" si="44"/>
        <v>0.05</v>
      </c>
      <c r="P68">
        <f t="shared" si="44"/>
        <v>0.05</v>
      </c>
      <c r="AH68">
        <v>19</v>
      </c>
      <c r="AI68" s="11" t="str">
        <f t="shared" si="42"/>
        <v>8a-4,4a-5,3440m</v>
      </c>
      <c r="AJ68" s="11" t="str">
        <f t="shared" si="42"/>
        <v>12a-4,6a-5,3440m</v>
      </c>
      <c r="AK68" s="11" t="str">
        <f t="shared" si="42"/>
        <v>12a-4,6a-5,3440m</v>
      </c>
      <c r="AL68" s="11" t="str">
        <f t="shared" si="42"/>
        <v>8a-4,4a-5,3440m</v>
      </c>
      <c r="AM68" s="11" t="str">
        <f t="shared" si="42"/>
        <v>12a-4,6a-5,3440m</v>
      </c>
      <c r="AN68" s="11" t="str">
        <f t="shared" si="42"/>
        <v>12a-4,6a-5,3440m</v>
      </c>
      <c r="AO68" s="11" t="str">
        <f t="shared" si="42"/>
        <v>16a-4,8a-5,3440m</v>
      </c>
      <c r="AP68" s="11" t="str">
        <f t="shared" si="42"/>
        <v>16a-4,8a-5,3440m</v>
      </c>
      <c r="AQ68" s="11" t="str">
        <f t="shared" si="42"/>
        <v>20a-4,10a-5,3440m</v>
      </c>
      <c r="AR68" s="11" t="str">
        <f t="shared" si="42"/>
        <v>40a-4,20a-5,3820m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x14ac:dyDescent="0.2">
      <c r="A69" s="3">
        <v>67</v>
      </c>
      <c r="B69" s="3">
        <f t="shared" si="15"/>
        <v>13</v>
      </c>
      <c r="C69">
        <f t="shared" si="44"/>
        <v>2600</v>
      </c>
      <c r="D69">
        <f t="shared" si="44"/>
        <v>65000</v>
      </c>
      <c r="E69">
        <f t="shared" si="44"/>
        <v>0.15</v>
      </c>
      <c r="F69">
        <f t="shared" si="44"/>
        <v>0.15</v>
      </c>
      <c r="G69">
        <f t="shared" si="44"/>
        <v>1300</v>
      </c>
      <c r="H69">
        <f t="shared" si="44"/>
        <v>1300</v>
      </c>
      <c r="I69">
        <f t="shared" si="44"/>
        <v>0.1</v>
      </c>
      <c r="J69">
        <f t="shared" si="44"/>
        <v>0.1</v>
      </c>
      <c r="K69">
        <f t="shared" si="44"/>
        <v>2.5000000000000001E-2</v>
      </c>
      <c r="L69">
        <f t="shared" si="44"/>
        <v>2.5000000000000001E-2</v>
      </c>
      <c r="M69">
        <f t="shared" si="44"/>
        <v>0.05</v>
      </c>
      <c r="N69">
        <f t="shared" si="44"/>
        <v>0.05</v>
      </c>
      <c r="O69">
        <f t="shared" si="44"/>
        <v>0.05</v>
      </c>
      <c r="P69">
        <f t="shared" si="44"/>
        <v>0.05</v>
      </c>
      <c r="AH69">
        <v>20</v>
      </c>
      <c r="AI69" s="11" t="str">
        <f t="shared" si="42"/>
        <v>8a-4,4a-5,3820m</v>
      </c>
      <c r="AJ69" s="11" t="str">
        <f t="shared" si="42"/>
        <v>12a-4,6a-5,3820m</v>
      </c>
      <c r="AK69" s="11" t="str">
        <f t="shared" si="42"/>
        <v>12a-4,6a-5,3820m</v>
      </c>
      <c r="AL69" s="11" t="str">
        <f t="shared" si="42"/>
        <v>8a-4,4a-5,3820m</v>
      </c>
      <c r="AM69" s="11" t="str">
        <f t="shared" si="42"/>
        <v>12a-4,6a-5,3820m</v>
      </c>
      <c r="AN69" s="11" t="str">
        <f t="shared" si="42"/>
        <v>12a-4,6a-5,3820m</v>
      </c>
      <c r="AO69" s="11" t="str">
        <f t="shared" si="42"/>
        <v>16a-4,8a-5,3820m</v>
      </c>
      <c r="AP69" s="11" t="str">
        <f t="shared" si="42"/>
        <v>16a-4,8a-5,3820m</v>
      </c>
      <c r="AQ69" s="11" t="str">
        <f t="shared" si="42"/>
        <v>20a-4,10a-5,3820m</v>
      </c>
      <c r="AR69" s="11" t="str">
        <f t="shared" si="42"/>
        <v>40a-4,20a-5,4220m</v>
      </c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x14ac:dyDescent="0.2">
      <c r="A70" s="3">
        <v>68</v>
      </c>
      <c r="B70" s="3">
        <f t="shared" si="15"/>
        <v>13</v>
      </c>
      <c r="C70">
        <f t="shared" si="44"/>
        <v>2600</v>
      </c>
      <c r="D70">
        <f t="shared" si="44"/>
        <v>65000</v>
      </c>
      <c r="E70">
        <f t="shared" si="44"/>
        <v>0.15</v>
      </c>
      <c r="F70">
        <f t="shared" si="44"/>
        <v>0.15</v>
      </c>
      <c r="G70">
        <f t="shared" si="44"/>
        <v>1300</v>
      </c>
      <c r="H70">
        <f t="shared" si="44"/>
        <v>1300</v>
      </c>
      <c r="I70">
        <f t="shared" si="44"/>
        <v>0.1</v>
      </c>
      <c r="J70">
        <f t="shared" si="44"/>
        <v>0.1</v>
      </c>
      <c r="K70">
        <f t="shared" si="44"/>
        <v>2.5000000000000001E-2</v>
      </c>
      <c r="L70">
        <f t="shared" si="44"/>
        <v>2.5000000000000001E-2</v>
      </c>
      <c r="M70">
        <f t="shared" si="44"/>
        <v>0.05</v>
      </c>
      <c r="N70">
        <f t="shared" si="44"/>
        <v>0.05</v>
      </c>
      <c r="O70">
        <f t="shared" si="44"/>
        <v>0.05</v>
      </c>
      <c r="P70">
        <f t="shared" si="44"/>
        <v>0.05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x14ac:dyDescent="0.2">
      <c r="A71" s="3">
        <v>69</v>
      </c>
      <c r="B71" s="3">
        <f t="shared" si="15"/>
        <v>13</v>
      </c>
      <c r="C71">
        <f t="shared" si="44"/>
        <v>2600</v>
      </c>
      <c r="D71">
        <f t="shared" si="44"/>
        <v>65000</v>
      </c>
      <c r="E71">
        <f t="shared" si="44"/>
        <v>0.15</v>
      </c>
      <c r="F71">
        <f t="shared" si="44"/>
        <v>0.15</v>
      </c>
      <c r="G71">
        <f t="shared" si="44"/>
        <v>1300</v>
      </c>
      <c r="H71">
        <f t="shared" si="44"/>
        <v>1300</v>
      </c>
      <c r="I71">
        <f t="shared" si="44"/>
        <v>0.1</v>
      </c>
      <c r="J71">
        <f t="shared" si="44"/>
        <v>0.1</v>
      </c>
      <c r="K71">
        <f t="shared" si="44"/>
        <v>2.5000000000000001E-2</v>
      </c>
      <c r="L71">
        <f t="shared" si="44"/>
        <v>2.5000000000000001E-2</v>
      </c>
      <c r="M71">
        <f t="shared" si="44"/>
        <v>0.05</v>
      </c>
      <c r="N71">
        <f t="shared" si="44"/>
        <v>0.05</v>
      </c>
      <c r="O71">
        <f t="shared" si="44"/>
        <v>0.05</v>
      </c>
      <c r="P71">
        <f t="shared" si="44"/>
        <v>0.05</v>
      </c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x14ac:dyDescent="0.2">
      <c r="A72" s="3">
        <v>70</v>
      </c>
      <c r="B72" s="3">
        <f t="shared" si="15"/>
        <v>14</v>
      </c>
      <c r="C72">
        <f t="shared" si="44"/>
        <v>2800</v>
      </c>
      <c r="D72">
        <f t="shared" si="44"/>
        <v>70000</v>
      </c>
      <c r="E72">
        <f t="shared" si="44"/>
        <v>0.15</v>
      </c>
      <c r="F72">
        <f t="shared" si="44"/>
        <v>0.15</v>
      </c>
      <c r="G72">
        <f t="shared" si="44"/>
        <v>1400</v>
      </c>
      <c r="H72">
        <f t="shared" si="44"/>
        <v>1400</v>
      </c>
      <c r="I72">
        <f t="shared" si="44"/>
        <v>0.1</v>
      </c>
      <c r="J72">
        <f t="shared" si="44"/>
        <v>0.1</v>
      </c>
      <c r="K72">
        <f t="shared" si="44"/>
        <v>0.05</v>
      </c>
      <c r="L72">
        <f t="shared" si="44"/>
        <v>0.05</v>
      </c>
      <c r="M72">
        <f t="shared" si="44"/>
        <v>0.05</v>
      </c>
      <c r="N72">
        <f t="shared" si="44"/>
        <v>0.05</v>
      </c>
      <c r="O72">
        <f t="shared" si="44"/>
        <v>0.05</v>
      </c>
      <c r="P72">
        <f t="shared" si="44"/>
        <v>0.05</v>
      </c>
      <c r="AH72" t="s">
        <v>362</v>
      </c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x14ac:dyDescent="0.2">
      <c r="A73" s="3">
        <v>71</v>
      </c>
      <c r="B73" s="3">
        <f t="shared" si="15"/>
        <v>14</v>
      </c>
      <c r="C73">
        <f t="shared" si="44"/>
        <v>2800</v>
      </c>
      <c r="D73">
        <f t="shared" si="44"/>
        <v>70000</v>
      </c>
      <c r="E73">
        <f t="shared" si="44"/>
        <v>0.15</v>
      </c>
      <c r="F73">
        <f t="shared" si="44"/>
        <v>0.15</v>
      </c>
      <c r="G73">
        <f t="shared" si="44"/>
        <v>1400</v>
      </c>
      <c r="H73">
        <f t="shared" si="44"/>
        <v>1400</v>
      </c>
      <c r="I73">
        <f t="shared" si="44"/>
        <v>0.1</v>
      </c>
      <c r="J73">
        <f t="shared" si="44"/>
        <v>0.1</v>
      </c>
      <c r="K73">
        <f t="shared" si="44"/>
        <v>0.05</v>
      </c>
      <c r="L73">
        <f t="shared" si="44"/>
        <v>0.05</v>
      </c>
      <c r="M73">
        <f t="shared" si="44"/>
        <v>0.05</v>
      </c>
      <c r="N73">
        <f t="shared" si="44"/>
        <v>0.05</v>
      </c>
      <c r="O73">
        <f t="shared" si="44"/>
        <v>0.05</v>
      </c>
      <c r="P73">
        <f t="shared" si="44"/>
        <v>0.05</v>
      </c>
      <c r="AH73">
        <v>1</v>
      </c>
      <c r="AI73" s="11">
        <v>20</v>
      </c>
      <c r="AJ73" s="11">
        <v>20</v>
      </c>
      <c r="AK73" s="11">
        <v>20</v>
      </c>
      <c r="AL73" s="11">
        <v>20</v>
      </c>
      <c r="AM73" s="11">
        <v>20</v>
      </c>
      <c r="AN73" s="11">
        <v>20</v>
      </c>
      <c r="AO73" s="11">
        <v>20</v>
      </c>
      <c r="AP73" s="11">
        <v>20</v>
      </c>
      <c r="AQ73" s="11">
        <v>20</v>
      </c>
      <c r="AR73" s="11">
        <f>AQ73*4</f>
        <v>80</v>
      </c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x14ac:dyDescent="0.2">
      <c r="A74" s="3">
        <v>72</v>
      </c>
      <c r="B74" s="3">
        <f t="shared" si="15"/>
        <v>14</v>
      </c>
      <c r="C74">
        <f t="shared" si="44"/>
        <v>2800</v>
      </c>
      <c r="D74">
        <f t="shared" si="44"/>
        <v>70000</v>
      </c>
      <c r="E74">
        <f t="shared" si="44"/>
        <v>0.15</v>
      </c>
      <c r="F74">
        <f t="shared" si="44"/>
        <v>0.15</v>
      </c>
      <c r="G74">
        <f t="shared" si="44"/>
        <v>1400</v>
      </c>
      <c r="H74">
        <f t="shared" si="44"/>
        <v>1400</v>
      </c>
      <c r="I74">
        <f t="shared" si="44"/>
        <v>0.1</v>
      </c>
      <c r="J74">
        <f t="shared" si="44"/>
        <v>0.1</v>
      </c>
      <c r="K74">
        <f t="shared" si="44"/>
        <v>0.05</v>
      </c>
      <c r="L74">
        <f t="shared" si="44"/>
        <v>0.05</v>
      </c>
      <c r="M74">
        <f t="shared" si="44"/>
        <v>0.05</v>
      </c>
      <c r="N74">
        <f t="shared" si="44"/>
        <v>0.05</v>
      </c>
      <c r="O74">
        <f t="shared" si="44"/>
        <v>0.05</v>
      </c>
      <c r="P74">
        <f t="shared" si="44"/>
        <v>0.05</v>
      </c>
      <c r="AH74">
        <v>2</v>
      </c>
      <c r="AI74" s="11">
        <f>AI73+$AS74</f>
        <v>40</v>
      </c>
      <c r="AJ74" s="11">
        <f t="shared" ref="AJ74:AQ74" si="45">AJ73+$AS74</f>
        <v>40</v>
      </c>
      <c r="AK74" s="11">
        <f t="shared" si="45"/>
        <v>40</v>
      </c>
      <c r="AL74" s="11">
        <f t="shared" si="45"/>
        <v>40</v>
      </c>
      <c r="AM74" s="11">
        <f t="shared" si="45"/>
        <v>40</v>
      </c>
      <c r="AN74" s="11">
        <f t="shared" si="45"/>
        <v>40</v>
      </c>
      <c r="AO74" s="11">
        <f t="shared" si="45"/>
        <v>40</v>
      </c>
      <c r="AP74" s="11">
        <f t="shared" si="45"/>
        <v>40</v>
      </c>
      <c r="AQ74" s="11">
        <f t="shared" si="45"/>
        <v>40</v>
      </c>
      <c r="AR74" s="11">
        <f t="shared" ref="AR74:AR92" si="46">AQ74*4</f>
        <v>160</v>
      </c>
      <c r="AS74">
        <v>20</v>
      </c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x14ac:dyDescent="0.2">
      <c r="A75" s="3">
        <v>73</v>
      </c>
      <c r="B75" s="3">
        <f t="shared" si="15"/>
        <v>14</v>
      </c>
      <c r="C75">
        <f t="shared" si="44"/>
        <v>2800</v>
      </c>
      <c r="D75">
        <f t="shared" si="44"/>
        <v>70000</v>
      </c>
      <c r="E75">
        <f t="shared" si="44"/>
        <v>0.15</v>
      </c>
      <c r="F75">
        <f t="shared" si="44"/>
        <v>0.15</v>
      </c>
      <c r="G75">
        <f t="shared" si="44"/>
        <v>1400</v>
      </c>
      <c r="H75">
        <f t="shared" si="44"/>
        <v>1400</v>
      </c>
      <c r="I75">
        <f t="shared" si="44"/>
        <v>0.1</v>
      </c>
      <c r="J75">
        <f t="shared" si="44"/>
        <v>0.1</v>
      </c>
      <c r="K75">
        <f t="shared" si="44"/>
        <v>0.05</v>
      </c>
      <c r="L75">
        <f t="shared" si="44"/>
        <v>0.05</v>
      </c>
      <c r="M75">
        <f t="shared" si="44"/>
        <v>0.05</v>
      </c>
      <c r="N75">
        <f t="shared" si="44"/>
        <v>0.05</v>
      </c>
      <c r="O75">
        <f t="shared" si="44"/>
        <v>0.05</v>
      </c>
      <c r="P75">
        <f t="shared" si="44"/>
        <v>0.05</v>
      </c>
      <c r="AH75">
        <v>3</v>
      </c>
      <c r="AI75" s="11">
        <f t="shared" ref="AI75:AI92" si="47">AI74+$AS75</f>
        <v>80</v>
      </c>
      <c r="AJ75" s="11">
        <f t="shared" ref="AJ75:AJ92" si="48">AJ74+$AS75</f>
        <v>80</v>
      </c>
      <c r="AK75" s="11">
        <f t="shared" ref="AK75:AK92" si="49">AK74+$AS75</f>
        <v>80</v>
      </c>
      <c r="AL75" s="11">
        <f t="shared" ref="AL75:AL92" si="50">AL74+$AS75</f>
        <v>80</v>
      </c>
      <c r="AM75" s="11">
        <f t="shared" ref="AM75:AM92" si="51">AM74+$AS75</f>
        <v>80</v>
      </c>
      <c r="AN75" s="11">
        <f t="shared" ref="AN75:AN92" si="52">AN74+$AS75</f>
        <v>80</v>
      </c>
      <c r="AO75" s="11">
        <f t="shared" ref="AO75:AO92" si="53">AO74+$AS75</f>
        <v>80</v>
      </c>
      <c r="AP75" s="11">
        <f t="shared" ref="AP75:AP92" si="54">AP74+$AS75</f>
        <v>80</v>
      </c>
      <c r="AQ75" s="11">
        <f t="shared" ref="AQ75:AQ92" si="55">AQ74+$AS75</f>
        <v>80</v>
      </c>
      <c r="AR75" s="11">
        <f t="shared" si="46"/>
        <v>320</v>
      </c>
      <c r="AS75" s="11">
        <f>AS74+20</f>
        <v>40</v>
      </c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x14ac:dyDescent="0.2">
      <c r="A76" s="3">
        <v>74</v>
      </c>
      <c r="B76" s="3">
        <f t="shared" si="15"/>
        <v>14</v>
      </c>
      <c r="C76">
        <f t="shared" si="44"/>
        <v>2800</v>
      </c>
      <c r="D76">
        <f t="shared" si="44"/>
        <v>70000</v>
      </c>
      <c r="E76">
        <f t="shared" si="44"/>
        <v>0.15</v>
      </c>
      <c r="F76">
        <f t="shared" si="44"/>
        <v>0.15</v>
      </c>
      <c r="G76">
        <f t="shared" si="44"/>
        <v>1400</v>
      </c>
      <c r="H76">
        <f t="shared" si="44"/>
        <v>1400</v>
      </c>
      <c r="I76">
        <f t="shared" si="44"/>
        <v>0.1</v>
      </c>
      <c r="J76">
        <f t="shared" si="44"/>
        <v>0.1</v>
      </c>
      <c r="K76">
        <f t="shared" si="44"/>
        <v>0.05</v>
      </c>
      <c r="L76">
        <f t="shared" si="44"/>
        <v>0.05</v>
      </c>
      <c r="M76">
        <f t="shared" si="44"/>
        <v>0.05</v>
      </c>
      <c r="N76">
        <f t="shared" si="44"/>
        <v>0.05</v>
      </c>
      <c r="O76">
        <f t="shared" si="44"/>
        <v>0.05</v>
      </c>
      <c r="P76">
        <f t="shared" si="44"/>
        <v>0.05</v>
      </c>
      <c r="AH76">
        <v>4</v>
      </c>
      <c r="AI76" s="11">
        <f t="shared" si="47"/>
        <v>140</v>
      </c>
      <c r="AJ76" s="11">
        <f t="shared" si="48"/>
        <v>140</v>
      </c>
      <c r="AK76" s="11">
        <f t="shared" si="49"/>
        <v>140</v>
      </c>
      <c r="AL76" s="11">
        <f t="shared" si="50"/>
        <v>140</v>
      </c>
      <c r="AM76" s="11">
        <f t="shared" si="51"/>
        <v>140</v>
      </c>
      <c r="AN76" s="11">
        <f t="shared" si="52"/>
        <v>140</v>
      </c>
      <c r="AO76" s="11">
        <f t="shared" si="53"/>
        <v>140</v>
      </c>
      <c r="AP76" s="11">
        <f t="shared" si="54"/>
        <v>140</v>
      </c>
      <c r="AQ76" s="11">
        <f t="shared" si="55"/>
        <v>140</v>
      </c>
      <c r="AR76" s="11">
        <f t="shared" si="46"/>
        <v>560</v>
      </c>
      <c r="AS76" s="11">
        <f t="shared" ref="AS76:AS92" si="56">AS75+20</f>
        <v>60</v>
      </c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x14ac:dyDescent="0.2">
      <c r="A77" s="3">
        <v>75</v>
      </c>
      <c r="B77" s="3">
        <f t="shared" ref="B77:B102" si="57">B72+1</f>
        <v>15</v>
      </c>
      <c r="C77">
        <f t="shared" si="44"/>
        <v>3000</v>
      </c>
      <c r="D77">
        <f t="shared" si="44"/>
        <v>75000</v>
      </c>
      <c r="E77">
        <f t="shared" si="44"/>
        <v>0.15</v>
      </c>
      <c r="F77">
        <f t="shared" si="44"/>
        <v>0.15</v>
      </c>
      <c r="G77">
        <f t="shared" si="44"/>
        <v>1500</v>
      </c>
      <c r="H77">
        <f t="shared" si="44"/>
        <v>1500</v>
      </c>
      <c r="I77">
        <f t="shared" si="44"/>
        <v>0.1</v>
      </c>
      <c r="J77">
        <f t="shared" si="44"/>
        <v>0.1</v>
      </c>
      <c r="K77">
        <f t="shared" si="44"/>
        <v>0.05</v>
      </c>
      <c r="L77">
        <f t="shared" si="44"/>
        <v>0.05</v>
      </c>
      <c r="M77">
        <f t="shared" si="44"/>
        <v>0.1</v>
      </c>
      <c r="N77">
        <f t="shared" si="44"/>
        <v>0.05</v>
      </c>
      <c r="O77">
        <f t="shared" si="44"/>
        <v>0.05</v>
      </c>
      <c r="P77">
        <f t="shared" si="44"/>
        <v>0.05</v>
      </c>
      <c r="AH77">
        <v>5</v>
      </c>
      <c r="AI77" s="11">
        <f t="shared" si="47"/>
        <v>220</v>
      </c>
      <c r="AJ77" s="11">
        <f t="shared" si="48"/>
        <v>220</v>
      </c>
      <c r="AK77" s="11">
        <f t="shared" si="49"/>
        <v>220</v>
      </c>
      <c r="AL77" s="11">
        <f t="shared" si="50"/>
        <v>220</v>
      </c>
      <c r="AM77" s="11">
        <f t="shared" si="51"/>
        <v>220</v>
      </c>
      <c r="AN77" s="11">
        <f t="shared" si="52"/>
        <v>220</v>
      </c>
      <c r="AO77" s="11">
        <f t="shared" si="53"/>
        <v>220</v>
      </c>
      <c r="AP77" s="11">
        <f t="shared" si="54"/>
        <v>220</v>
      </c>
      <c r="AQ77" s="11">
        <f t="shared" si="55"/>
        <v>220</v>
      </c>
      <c r="AR77" s="11">
        <f t="shared" si="46"/>
        <v>880</v>
      </c>
      <c r="AS77" s="11">
        <f t="shared" si="56"/>
        <v>80</v>
      </c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x14ac:dyDescent="0.2">
      <c r="A78" s="3">
        <v>76</v>
      </c>
      <c r="B78" s="3">
        <f t="shared" si="57"/>
        <v>15</v>
      </c>
      <c r="C78">
        <f t="shared" ref="C78:P87" si="58">VLOOKUP($B78,$R$3:$AF$22,C$2+1,FALSE)</f>
        <v>3000</v>
      </c>
      <c r="D78">
        <f t="shared" si="58"/>
        <v>75000</v>
      </c>
      <c r="E78">
        <f t="shared" si="58"/>
        <v>0.15</v>
      </c>
      <c r="F78">
        <f t="shared" si="58"/>
        <v>0.15</v>
      </c>
      <c r="G78">
        <f t="shared" si="58"/>
        <v>1500</v>
      </c>
      <c r="H78">
        <f t="shared" si="58"/>
        <v>1500</v>
      </c>
      <c r="I78">
        <f t="shared" si="58"/>
        <v>0.1</v>
      </c>
      <c r="J78">
        <f t="shared" si="58"/>
        <v>0.1</v>
      </c>
      <c r="K78">
        <f t="shared" si="58"/>
        <v>0.05</v>
      </c>
      <c r="L78">
        <f t="shared" si="58"/>
        <v>0.05</v>
      </c>
      <c r="M78">
        <f t="shared" si="58"/>
        <v>0.1</v>
      </c>
      <c r="N78">
        <f t="shared" si="58"/>
        <v>0.05</v>
      </c>
      <c r="O78">
        <f t="shared" si="58"/>
        <v>0.05</v>
      </c>
      <c r="P78">
        <f t="shared" si="58"/>
        <v>0.05</v>
      </c>
      <c r="AH78">
        <v>6</v>
      </c>
      <c r="AI78" s="11">
        <f t="shared" si="47"/>
        <v>320</v>
      </c>
      <c r="AJ78" s="11">
        <f t="shared" si="48"/>
        <v>320</v>
      </c>
      <c r="AK78" s="11">
        <f t="shared" si="49"/>
        <v>320</v>
      </c>
      <c r="AL78" s="11">
        <f t="shared" si="50"/>
        <v>320</v>
      </c>
      <c r="AM78" s="11">
        <f t="shared" si="51"/>
        <v>320</v>
      </c>
      <c r="AN78" s="11">
        <f t="shared" si="52"/>
        <v>320</v>
      </c>
      <c r="AO78" s="11">
        <f t="shared" si="53"/>
        <v>320</v>
      </c>
      <c r="AP78" s="11">
        <f t="shared" si="54"/>
        <v>320</v>
      </c>
      <c r="AQ78" s="11">
        <f t="shared" si="55"/>
        <v>320</v>
      </c>
      <c r="AR78" s="11">
        <f t="shared" si="46"/>
        <v>1280</v>
      </c>
      <c r="AS78" s="11">
        <f t="shared" si="56"/>
        <v>100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x14ac:dyDescent="0.2">
      <c r="A79" s="3">
        <v>77</v>
      </c>
      <c r="B79" s="3">
        <f t="shared" si="57"/>
        <v>15</v>
      </c>
      <c r="C79">
        <f t="shared" si="58"/>
        <v>3000</v>
      </c>
      <c r="D79">
        <f t="shared" si="58"/>
        <v>75000</v>
      </c>
      <c r="E79">
        <f t="shared" si="58"/>
        <v>0.15</v>
      </c>
      <c r="F79">
        <f t="shared" si="58"/>
        <v>0.15</v>
      </c>
      <c r="G79">
        <f t="shared" si="58"/>
        <v>1500</v>
      </c>
      <c r="H79">
        <f t="shared" si="58"/>
        <v>1500</v>
      </c>
      <c r="I79">
        <f t="shared" si="58"/>
        <v>0.1</v>
      </c>
      <c r="J79">
        <f t="shared" si="58"/>
        <v>0.1</v>
      </c>
      <c r="K79">
        <f t="shared" si="58"/>
        <v>0.05</v>
      </c>
      <c r="L79">
        <f t="shared" si="58"/>
        <v>0.05</v>
      </c>
      <c r="M79">
        <f t="shared" si="58"/>
        <v>0.1</v>
      </c>
      <c r="N79">
        <f t="shared" si="58"/>
        <v>0.05</v>
      </c>
      <c r="O79">
        <f t="shared" si="58"/>
        <v>0.05</v>
      </c>
      <c r="P79">
        <f t="shared" si="58"/>
        <v>0.05</v>
      </c>
      <c r="AH79">
        <v>7</v>
      </c>
      <c r="AI79" s="11">
        <f t="shared" si="47"/>
        <v>440</v>
      </c>
      <c r="AJ79" s="11">
        <f t="shared" si="48"/>
        <v>440</v>
      </c>
      <c r="AK79" s="11">
        <f t="shared" si="49"/>
        <v>440</v>
      </c>
      <c r="AL79" s="11">
        <f t="shared" si="50"/>
        <v>440</v>
      </c>
      <c r="AM79" s="11">
        <f t="shared" si="51"/>
        <v>440</v>
      </c>
      <c r="AN79" s="11">
        <f t="shared" si="52"/>
        <v>440</v>
      </c>
      <c r="AO79" s="11">
        <f t="shared" si="53"/>
        <v>440</v>
      </c>
      <c r="AP79" s="11">
        <f t="shared" si="54"/>
        <v>440</v>
      </c>
      <c r="AQ79" s="11">
        <f t="shared" si="55"/>
        <v>440</v>
      </c>
      <c r="AR79" s="11">
        <f t="shared" si="46"/>
        <v>1760</v>
      </c>
      <c r="AS79" s="11">
        <f t="shared" si="56"/>
        <v>120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x14ac:dyDescent="0.2">
      <c r="A80" s="3">
        <v>78</v>
      </c>
      <c r="B80" s="3">
        <f t="shared" si="57"/>
        <v>15</v>
      </c>
      <c r="C80">
        <f t="shared" si="58"/>
        <v>3000</v>
      </c>
      <c r="D80">
        <f t="shared" si="58"/>
        <v>75000</v>
      </c>
      <c r="E80">
        <f t="shared" si="58"/>
        <v>0.15</v>
      </c>
      <c r="F80">
        <f t="shared" si="58"/>
        <v>0.15</v>
      </c>
      <c r="G80">
        <f t="shared" si="58"/>
        <v>1500</v>
      </c>
      <c r="H80">
        <f t="shared" si="58"/>
        <v>1500</v>
      </c>
      <c r="I80">
        <f t="shared" si="58"/>
        <v>0.1</v>
      </c>
      <c r="J80">
        <f t="shared" si="58"/>
        <v>0.1</v>
      </c>
      <c r="K80">
        <f t="shared" si="58"/>
        <v>0.05</v>
      </c>
      <c r="L80">
        <f t="shared" si="58"/>
        <v>0.05</v>
      </c>
      <c r="M80">
        <f t="shared" si="58"/>
        <v>0.1</v>
      </c>
      <c r="N80">
        <f t="shared" si="58"/>
        <v>0.05</v>
      </c>
      <c r="O80">
        <f t="shared" si="58"/>
        <v>0.05</v>
      </c>
      <c r="P80">
        <f t="shared" si="58"/>
        <v>0.05</v>
      </c>
      <c r="AH80">
        <v>8</v>
      </c>
      <c r="AI80" s="11">
        <f t="shared" si="47"/>
        <v>580</v>
      </c>
      <c r="AJ80" s="11">
        <f t="shared" si="48"/>
        <v>580</v>
      </c>
      <c r="AK80" s="11">
        <f t="shared" si="49"/>
        <v>580</v>
      </c>
      <c r="AL80" s="11">
        <f t="shared" si="50"/>
        <v>580</v>
      </c>
      <c r="AM80" s="11">
        <f t="shared" si="51"/>
        <v>580</v>
      </c>
      <c r="AN80" s="11">
        <f t="shared" si="52"/>
        <v>580</v>
      </c>
      <c r="AO80" s="11">
        <f t="shared" si="53"/>
        <v>580</v>
      </c>
      <c r="AP80" s="11">
        <f t="shared" si="54"/>
        <v>580</v>
      </c>
      <c r="AQ80" s="11">
        <f t="shared" si="55"/>
        <v>580</v>
      </c>
      <c r="AR80" s="11">
        <f t="shared" si="46"/>
        <v>2320</v>
      </c>
      <c r="AS80" s="11">
        <f t="shared" si="56"/>
        <v>140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x14ac:dyDescent="0.2">
      <c r="A81" s="3">
        <v>79</v>
      </c>
      <c r="B81" s="3">
        <f t="shared" si="57"/>
        <v>15</v>
      </c>
      <c r="C81">
        <f t="shared" si="58"/>
        <v>3000</v>
      </c>
      <c r="D81">
        <f t="shared" si="58"/>
        <v>75000</v>
      </c>
      <c r="E81">
        <f t="shared" si="58"/>
        <v>0.15</v>
      </c>
      <c r="F81">
        <f t="shared" si="58"/>
        <v>0.15</v>
      </c>
      <c r="G81">
        <f t="shared" si="58"/>
        <v>1500</v>
      </c>
      <c r="H81">
        <f t="shared" si="58"/>
        <v>1500</v>
      </c>
      <c r="I81">
        <f t="shared" si="58"/>
        <v>0.1</v>
      </c>
      <c r="J81">
        <f t="shared" si="58"/>
        <v>0.1</v>
      </c>
      <c r="K81">
        <f t="shared" si="58"/>
        <v>0.05</v>
      </c>
      <c r="L81">
        <f t="shared" si="58"/>
        <v>0.05</v>
      </c>
      <c r="M81">
        <f t="shared" si="58"/>
        <v>0.1</v>
      </c>
      <c r="N81">
        <f t="shared" si="58"/>
        <v>0.05</v>
      </c>
      <c r="O81">
        <f t="shared" si="58"/>
        <v>0.05</v>
      </c>
      <c r="P81">
        <f t="shared" si="58"/>
        <v>0.05</v>
      </c>
      <c r="AH81">
        <v>9</v>
      </c>
      <c r="AI81" s="11">
        <f t="shared" si="47"/>
        <v>740</v>
      </c>
      <c r="AJ81" s="11">
        <f t="shared" si="48"/>
        <v>740</v>
      </c>
      <c r="AK81" s="11">
        <f t="shared" si="49"/>
        <v>740</v>
      </c>
      <c r="AL81" s="11">
        <f t="shared" si="50"/>
        <v>740</v>
      </c>
      <c r="AM81" s="11">
        <f t="shared" si="51"/>
        <v>740</v>
      </c>
      <c r="AN81" s="11">
        <f t="shared" si="52"/>
        <v>740</v>
      </c>
      <c r="AO81" s="11">
        <f t="shared" si="53"/>
        <v>740</v>
      </c>
      <c r="AP81" s="11">
        <f t="shared" si="54"/>
        <v>740</v>
      </c>
      <c r="AQ81" s="11">
        <f t="shared" si="55"/>
        <v>740</v>
      </c>
      <c r="AR81" s="11">
        <f t="shared" si="46"/>
        <v>2960</v>
      </c>
      <c r="AS81" s="11">
        <f t="shared" si="56"/>
        <v>160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x14ac:dyDescent="0.2">
      <c r="A82" s="3">
        <v>80</v>
      </c>
      <c r="B82" s="3">
        <f t="shared" si="57"/>
        <v>16</v>
      </c>
      <c r="C82">
        <f t="shared" si="58"/>
        <v>3200</v>
      </c>
      <c r="D82">
        <f t="shared" si="58"/>
        <v>80000</v>
      </c>
      <c r="E82">
        <f t="shared" si="58"/>
        <v>0.15</v>
      </c>
      <c r="F82">
        <f t="shared" si="58"/>
        <v>0.15</v>
      </c>
      <c r="G82">
        <f t="shared" si="58"/>
        <v>1600</v>
      </c>
      <c r="H82">
        <f t="shared" si="58"/>
        <v>1600</v>
      </c>
      <c r="I82">
        <f t="shared" si="58"/>
        <v>0.1</v>
      </c>
      <c r="J82">
        <f t="shared" si="58"/>
        <v>0.1</v>
      </c>
      <c r="K82">
        <f t="shared" si="58"/>
        <v>0.05</v>
      </c>
      <c r="L82">
        <f t="shared" si="58"/>
        <v>0.05</v>
      </c>
      <c r="M82">
        <f t="shared" si="58"/>
        <v>0.1</v>
      </c>
      <c r="N82">
        <f t="shared" si="58"/>
        <v>0.1</v>
      </c>
      <c r="O82">
        <f t="shared" si="58"/>
        <v>0.05</v>
      </c>
      <c r="P82">
        <f t="shared" si="58"/>
        <v>0.05</v>
      </c>
      <c r="AH82">
        <v>10</v>
      </c>
      <c r="AI82" s="11">
        <f t="shared" si="47"/>
        <v>920</v>
      </c>
      <c r="AJ82" s="11">
        <f t="shared" si="48"/>
        <v>920</v>
      </c>
      <c r="AK82" s="11">
        <f t="shared" si="49"/>
        <v>920</v>
      </c>
      <c r="AL82" s="11">
        <f t="shared" si="50"/>
        <v>920</v>
      </c>
      <c r="AM82" s="11">
        <f t="shared" si="51"/>
        <v>920</v>
      </c>
      <c r="AN82" s="11">
        <f t="shared" si="52"/>
        <v>920</v>
      </c>
      <c r="AO82" s="11">
        <f t="shared" si="53"/>
        <v>920</v>
      </c>
      <c r="AP82" s="11">
        <f t="shared" si="54"/>
        <v>920</v>
      </c>
      <c r="AQ82" s="11">
        <f t="shared" si="55"/>
        <v>920</v>
      </c>
      <c r="AR82" s="11">
        <f t="shared" si="46"/>
        <v>3680</v>
      </c>
      <c r="AS82" s="11">
        <f t="shared" si="56"/>
        <v>180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x14ac:dyDescent="0.2">
      <c r="A83" s="3">
        <v>81</v>
      </c>
      <c r="B83" s="3">
        <f t="shared" si="57"/>
        <v>16</v>
      </c>
      <c r="C83">
        <f t="shared" si="58"/>
        <v>3200</v>
      </c>
      <c r="D83">
        <f t="shared" si="58"/>
        <v>80000</v>
      </c>
      <c r="E83">
        <f t="shared" si="58"/>
        <v>0.15</v>
      </c>
      <c r="F83">
        <f t="shared" si="58"/>
        <v>0.15</v>
      </c>
      <c r="G83">
        <f t="shared" si="58"/>
        <v>1600</v>
      </c>
      <c r="H83">
        <f t="shared" si="58"/>
        <v>1600</v>
      </c>
      <c r="I83">
        <f t="shared" si="58"/>
        <v>0.1</v>
      </c>
      <c r="J83">
        <f t="shared" si="58"/>
        <v>0.1</v>
      </c>
      <c r="K83">
        <f t="shared" si="58"/>
        <v>0.05</v>
      </c>
      <c r="L83">
        <f t="shared" si="58"/>
        <v>0.05</v>
      </c>
      <c r="M83">
        <f t="shared" si="58"/>
        <v>0.1</v>
      </c>
      <c r="N83">
        <f t="shared" si="58"/>
        <v>0.1</v>
      </c>
      <c r="O83">
        <f t="shared" si="58"/>
        <v>0.05</v>
      </c>
      <c r="P83">
        <f t="shared" si="58"/>
        <v>0.05</v>
      </c>
      <c r="AH83">
        <v>11</v>
      </c>
      <c r="AI83" s="11">
        <f t="shared" si="47"/>
        <v>1120</v>
      </c>
      <c r="AJ83" s="11">
        <f t="shared" si="48"/>
        <v>1120</v>
      </c>
      <c r="AK83" s="11">
        <f t="shared" si="49"/>
        <v>1120</v>
      </c>
      <c r="AL83" s="11">
        <f t="shared" si="50"/>
        <v>1120</v>
      </c>
      <c r="AM83" s="11">
        <f t="shared" si="51"/>
        <v>1120</v>
      </c>
      <c r="AN83" s="11">
        <f t="shared" si="52"/>
        <v>1120</v>
      </c>
      <c r="AO83" s="11">
        <f t="shared" si="53"/>
        <v>1120</v>
      </c>
      <c r="AP83" s="11">
        <f t="shared" si="54"/>
        <v>1120</v>
      </c>
      <c r="AQ83" s="11">
        <f t="shared" si="55"/>
        <v>1120</v>
      </c>
      <c r="AR83" s="11">
        <f t="shared" si="46"/>
        <v>4480</v>
      </c>
      <c r="AS83" s="11">
        <f t="shared" si="56"/>
        <v>200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x14ac:dyDescent="0.2">
      <c r="A84" s="3">
        <v>82</v>
      </c>
      <c r="B84" s="3">
        <f t="shared" si="57"/>
        <v>16</v>
      </c>
      <c r="C84">
        <f t="shared" si="58"/>
        <v>3200</v>
      </c>
      <c r="D84">
        <f t="shared" si="58"/>
        <v>80000</v>
      </c>
      <c r="E84">
        <f t="shared" si="58"/>
        <v>0.15</v>
      </c>
      <c r="F84">
        <f t="shared" si="58"/>
        <v>0.15</v>
      </c>
      <c r="G84">
        <f t="shared" si="58"/>
        <v>1600</v>
      </c>
      <c r="H84">
        <f t="shared" si="58"/>
        <v>1600</v>
      </c>
      <c r="I84">
        <f t="shared" si="58"/>
        <v>0.1</v>
      </c>
      <c r="J84">
        <f t="shared" si="58"/>
        <v>0.1</v>
      </c>
      <c r="K84">
        <f t="shared" si="58"/>
        <v>0.05</v>
      </c>
      <c r="L84">
        <f t="shared" si="58"/>
        <v>0.05</v>
      </c>
      <c r="M84">
        <f t="shared" si="58"/>
        <v>0.1</v>
      </c>
      <c r="N84">
        <f t="shared" si="58"/>
        <v>0.1</v>
      </c>
      <c r="O84">
        <f t="shared" si="58"/>
        <v>0.05</v>
      </c>
      <c r="P84">
        <f t="shared" si="58"/>
        <v>0.05</v>
      </c>
      <c r="AH84">
        <v>12</v>
      </c>
      <c r="AI84" s="11">
        <f t="shared" si="47"/>
        <v>1340</v>
      </c>
      <c r="AJ84" s="11">
        <f t="shared" si="48"/>
        <v>1340</v>
      </c>
      <c r="AK84" s="11">
        <f t="shared" si="49"/>
        <v>1340</v>
      </c>
      <c r="AL84" s="11">
        <f t="shared" si="50"/>
        <v>1340</v>
      </c>
      <c r="AM84" s="11">
        <f t="shared" si="51"/>
        <v>1340</v>
      </c>
      <c r="AN84" s="11">
        <f t="shared" si="52"/>
        <v>1340</v>
      </c>
      <c r="AO84" s="11">
        <f t="shared" si="53"/>
        <v>1340</v>
      </c>
      <c r="AP84" s="11">
        <f t="shared" si="54"/>
        <v>1340</v>
      </c>
      <c r="AQ84" s="11">
        <f t="shared" si="55"/>
        <v>1340</v>
      </c>
      <c r="AR84" s="11">
        <f t="shared" si="46"/>
        <v>5360</v>
      </c>
      <c r="AS84" s="11">
        <f t="shared" si="56"/>
        <v>220</v>
      </c>
    </row>
    <row r="85" spans="1:64" x14ac:dyDescent="0.2">
      <c r="A85" s="3">
        <v>83</v>
      </c>
      <c r="B85" s="3">
        <f t="shared" si="57"/>
        <v>16</v>
      </c>
      <c r="C85">
        <f t="shared" si="58"/>
        <v>3200</v>
      </c>
      <c r="D85">
        <f t="shared" si="58"/>
        <v>80000</v>
      </c>
      <c r="E85">
        <f t="shared" si="58"/>
        <v>0.15</v>
      </c>
      <c r="F85">
        <f t="shared" si="58"/>
        <v>0.15</v>
      </c>
      <c r="G85">
        <f t="shared" si="58"/>
        <v>1600</v>
      </c>
      <c r="H85">
        <f t="shared" si="58"/>
        <v>1600</v>
      </c>
      <c r="I85">
        <f t="shared" si="58"/>
        <v>0.1</v>
      </c>
      <c r="J85">
        <f t="shared" si="58"/>
        <v>0.1</v>
      </c>
      <c r="K85">
        <f t="shared" si="58"/>
        <v>0.05</v>
      </c>
      <c r="L85">
        <f t="shared" si="58"/>
        <v>0.05</v>
      </c>
      <c r="M85">
        <f t="shared" si="58"/>
        <v>0.1</v>
      </c>
      <c r="N85">
        <f t="shared" si="58"/>
        <v>0.1</v>
      </c>
      <c r="O85">
        <f t="shared" si="58"/>
        <v>0.05</v>
      </c>
      <c r="P85">
        <f t="shared" si="58"/>
        <v>0.05</v>
      </c>
      <c r="AH85">
        <v>13</v>
      </c>
      <c r="AI85" s="11">
        <f t="shared" si="47"/>
        <v>1580</v>
      </c>
      <c r="AJ85" s="11">
        <f t="shared" si="48"/>
        <v>1580</v>
      </c>
      <c r="AK85" s="11">
        <f t="shared" si="49"/>
        <v>1580</v>
      </c>
      <c r="AL85" s="11">
        <f t="shared" si="50"/>
        <v>1580</v>
      </c>
      <c r="AM85" s="11">
        <f t="shared" si="51"/>
        <v>1580</v>
      </c>
      <c r="AN85" s="11">
        <f t="shared" si="52"/>
        <v>1580</v>
      </c>
      <c r="AO85" s="11">
        <f t="shared" si="53"/>
        <v>1580</v>
      </c>
      <c r="AP85" s="11">
        <f t="shared" si="54"/>
        <v>1580</v>
      </c>
      <c r="AQ85" s="11">
        <f t="shared" si="55"/>
        <v>1580</v>
      </c>
      <c r="AR85" s="11">
        <f t="shared" si="46"/>
        <v>6320</v>
      </c>
      <c r="AS85" s="11">
        <f t="shared" si="56"/>
        <v>240</v>
      </c>
    </row>
    <row r="86" spans="1:64" x14ac:dyDescent="0.2">
      <c r="A86" s="3">
        <v>84</v>
      </c>
      <c r="B86" s="3">
        <f t="shared" si="57"/>
        <v>16</v>
      </c>
      <c r="C86">
        <f t="shared" si="58"/>
        <v>3200</v>
      </c>
      <c r="D86">
        <f t="shared" si="58"/>
        <v>80000</v>
      </c>
      <c r="E86">
        <f t="shared" si="58"/>
        <v>0.15</v>
      </c>
      <c r="F86">
        <f t="shared" si="58"/>
        <v>0.15</v>
      </c>
      <c r="G86">
        <f t="shared" si="58"/>
        <v>1600</v>
      </c>
      <c r="H86">
        <f t="shared" si="58"/>
        <v>1600</v>
      </c>
      <c r="I86">
        <f t="shared" si="58"/>
        <v>0.1</v>
      </c>
      <c r="J86">
        <f t="shared" si="58"/>
        <v>0.1</v>
      </c>
      <c r="K86">
        <f t="shared" si="58"/>
        <v>0.05</v>
      </c>
      <c r="L86">
        <f t="shared" si="58"/>
        <v>0.05</v>
      </c>
      <c r="M86">
        <f t="shared" si="58"/>
        <v>0.1</v>
      </c>
      <c r="N86">
        <f t="shared" si="58"/>
        <v>0.1</v>
      </c>
      <c r="O86">
        <f t="shared" si="58"/>
        <v>0.05</v>
      </c>
      <c r="P86">
        <f t="shared" si="58"/>
        <v>0.05</v>
      </c>
      <c r="AH86">
        <v>14</v>
      </c>
      <c r="AI86" s="11">
        <f t="shared" si="47"/>
        <v>1840</v>
      </c>
      <c r="AJ86" s="11">
        <f t="shared" si="48"/>
        <v>1840</v>
      </c>
      <c r="AK86" s="11">
        <f t="shared" si="49"/>
        <v>1840</v>
      </c>
      <c r="AL86" s="11">
        <f t="shared" si="50"/>
        <v>1840</v>
      </c>
      <c r="AM86" s="11">
        <f t="shared" si="51"/>
        <v>1840</v>
      </c>
      <c r="AN86" s="11">
        <f t="shared" si="52"/>
        <v>1840</v>
      </c>
      <c r="AO86" s="11">
        <f t="shared" si="53"/>
        <v>1840</v>
      </c>
      <c r="AP86" s="11">
        <f t="shared" si="54"/>
        <v>1840</v>
      </c>
      <c r="AQ86" s="11">
        <f t="shared" si="55"/>
        <v>1840</v>
      </c>
      <c r="AR86" s="11">
        <f t="shared" si="46"/>
        <v>7360</v>
      </c>
      <c r="AS86" s="11">
        <f t="shared" si="56"/>
        <v>260</v>
      </c>
    </row>
    <row r="87" spans="1:64" x14ac:dyDescent="0.2">
      <c r="A87" s="3">
        <v>85</v>
      </c>
      <c r="B87" s="3">
        <f t="shared" si="57"/>
        <v>17</v>
      </c>
      <c r="C87">
        <f t="shared" si="58"/>
        <v>3400</v>
      </c>
      <c r="D87">
        <f t="shared" si="58"/>
        <v>85000</v>
      </c>
      <c r="E87">
        <f t="shared" si="58"/>
        <v>0.2</v>
      </c>
      <c r="F87">
        <f t="shared" si="58"/>
        <v>0.15</v>
      </c>
      <c r="G87">
        <f t="shared" si="58"/>
        <v>1700</v>
      </c>
      <c r="H87">
        <f t="shared" si="58"/>
        <v>1700</v>
      </c>
      <c r="I87">
        <f t="shared" si="58"/>
        <v>0.1</v>
      </c>
      <c r="J87">
        <f t="shared" si="58"/>
        <v>0.1</v>
      </c>
      <c r="K87">
        <f t="shared" si="58"/>
        <v>0.05</v>
      </c>
      <c r="L87">
        <f t="shared" si="58"/>
        <v>0.05</v>
      </c>
      <c r="M87">
        <f t="shared" si="58"/>
        <v>0.1</v>
      </c>
      <c r="N87">
        <f t="shared" si="58"/>
        <v>0.1</v>
      </c>
      <c r="O87">
        <f t="shared" si="58"/>
        <v>0.05</v>
      </c>
      <c r="P87">
        <f t="shared" si="58"/>
        <v>0.05</v>
      </c>
      <c r="AH87">
        <v>15</v>
      </c>
      <c r="AI87" s="11">
        <f t="shared" si="47"/>
        <v>2120</v>
      </c>
      <c r="AJ87" s="11">
        <f t="shared" si="48"/>
        <v>2120</v>
      </c>
      <c r="AK87" s="11">
        <f t="shared" si="49"/>
        <v>2120</v>
      </c>
      <c r="AL87" s="11">
        <f t="shared" si="50"/>
        <v>2120</v>
      </c>
      <c r="AM87" s="11">
        <f t="shared" si="51"/>
        <v>2120</v>
      </c>
      <c r="AN87" s="11">
        <f t="shared" si="52"/>
        <v>2120</v>
      </c>
      <c r="AO87" s="11">
        <f t="shared" si="53"/>
        <v>2120</v>
      </c>
      <c r="AP87" s="11">
        <f t="shared" si="54"/>
        <v>2120</v>
      </c>
      <c r="AQ87" s="11">
        <f t="shared" si="55"/>
        <v>2120</v>
      </c>
      <c r="AR87" s="11">
        <f t="shared" si="46"/>
        <v>8480</v>
      </c>
      <c r="AS87" s="11">
        <f t="shared" si="56"/>
        <v>280</v>
      </c>
    </row>
    <row r="88" spans="1:64" x14ac:dyDescent="0.2">
      <c r="A88" s="3">
        <v>86</v>
      </c>
      <c r="B88" s="3">
        <f t="shared" si="57"/>
        <v>17</v>
      </c>
      <c r="C88">
        <f t="shared" ref="C88:P102" si="59">VLOOKUP($B88,$R$3:$AF$22,C$2+1,FALSE)</f>
        <v>3400</v>
      </c>
      <c r="D88">
        <f t="shared" si="59"/>
        <v>85000</v>
      </c>
      <c r="E88">
        <f t="shared" si="59"/>
        <v>0.2</v>
      </c>
      <c r="F88">
        <f t="shared" si="59"/>
        <v>0.15</v>
      </c>
      <c r="G88">
        <f t="shared" si="59"/>
        <v>1700</v>
      </c>
      <c r="H88">
        <f t="shared" si="59"/>
        <v>1700</v>
      </c>
      <c r="I88">
        <f t="shared" si="59"/>
        <v>0.1</v>
      </c>
      <c r="J88">
        <f t="shared" si="59"/>
        <v>0.1</v>
      </c>
      <c r="K88">
        <f t="shared" si="59"/>
        <v>0.05</v>
      </c>
      <c r="L88">
        <f t="shared" si="59"/>
        <v>0.05</v>
      </c>
      <c r="M88">
        <f t="shared" si="59"/>
        <v>0.1</v>
      </c>
      <c r="N88">
        <f t="shared" si="59"/>
        <v>0.1</v>
      </c>
      <c r="O88">
        <f t="shared" si="59"/>
        <v>0.05</v>
      </c>
      <c r="P88">
        <f t="shared" si="59"/>
        <v>0.05</v>
      </c>
      <c r="AH88">
        <v>16</v>
      </c>
      <c r="AI88" s="11">
        <f t="shared" si="47"/>
        <v>2420</v>
      </c>
      <c r="AJ88" s="11">
        <f t="shared" si="48"/>
        <v>2420</v>
      </c>
      <c r="AK88" s="11">
        <f t="shared" si="49"/>
        <v>2420</v>
      </c>
      <c r="AL88" s="11">
        <f t="shared" si="50"/>
        <v>2420</v>
      </c>
      <c r="AM88" s="11">
        <f t="shared" si="51"/>
        <v>2420</v>
      </c>
      <c r="AN88" s="11">
        <f t="shared" si="52"/>
        <v>2420</v>
      </c>
      <c r="AO88" s="11">
        <f t="shared" si="53"/>
        <v>2420</v>
      </c>
      <c r="AP88" s="11">
        <f t="shared" si="54"/>
        <v>2420</v>
      </c>
      <c r="AQ88" s="11">
        <f t="shared" si="55"/>
        <v>2420</v>
      </c>
      <c r="AR88" s="11">
        <f t="shared" si="46"/>
        <v>9680</v>
      </c>
      <c r="AS88" s="11">
        <f t="shared" si="56"/>
        <v>300</v>
      </c>
    </row>
    <row r="89" spans="1:64" x14ac:dyDescent="0.2">
      <c r="A89" s="3">
        <v>87</v>
      </c>
      <c r="B89" s="3">
        <f t="shared" si="57"/>
        <v>17</v>
      </c>
      <c r="C89">
        <f t="shared" si="59"/>
        <v>3400</v>
      </c>
      <c r="D89">
        <f t="shared" si="59"/>
        <v>85000</v>
      </c>
      <c r="E89">
        <f t="shared" si="59"/>
        <v>0.2</v>
      </c>
      <c r="F89">
        <f t="shared" si="59"/>
        <v>0.15</v>
      </c>
      <c r="G89">
        <f t="shared" si="59"/>
        <v>1700</v>
      </c>
      <c r="H89">
        <f t="shared" si="59"/>
        <v>1700</v>
      </c>
      <c r="I89">
        <f t="shared" si="59"/>
        <v>0.1</v>
      </c>
      <c r="J89">
        <f t="shared" si="59"/>
        <v>0.1</v>
      </c>
      <c r="K89">
        <f t="shared" si="59"/>
        <v>0.05</v>
      </c>
      <c r="L89">
        <f t="shared" si="59"/>
        <v>0.05</v>
      </c>
      <c r="M89">
        <f t="shared" si="59"/>
        <v>0.1</v>
      </c>
      <c r="N89">
        <f t="shared" si="59"/>
        <v>0.1</v>
      </c>
      <c r="O89">
        <f t="shared" si="59"/>
        <v>0.05</v>
      </c>
      <c r="P89">
        <f t="shared" si="59"/>
        <v>0.05</v>
      </c>
      <c r="AH89">
        <v>17</v>
      </c>
      <c r="AI89" s="11">
        <f t="shared" si="47"/>
        <v>2740</v>
      </c>
      <c r="AJ89" s="11">
        <f t="shared" si="48"/>
        <v>2740</v>
      </c>
      <c r="AK89" s="11">
        <f t="shared" si="49"/>
        <v>2740</v>
      </c>
      <c r="AL89" s="11">
        <f t="shared" si="50"/>
        <v>2740</v>
      </c>
      <c r="AM89" s="11">
        <f t="shared" si="51"/>
        <v>2740</v>
      </c>
      <c r="AN89" s="11">
        <f t="shared" si="52"/>
        <v>2740</v>
      </c>
      <c r="AO89" s="11">
        <f t="shared" si="53"/>
        <v>2740</v>
      </c>
      <c r="AP89" s="11">
        <f t="shared" si="54"/>
        <v>2740</v>
      </c>
      <c r="AQ89" s="11">
        <f t="shared" si="55"/>
        <v>2740</v>
      </c>
      <c r="AR89" s="11">
        <f t="shared" si="46"/>
        <v>10960</v>
      </c>
      <c r="AS89" s="11">
        <f t="shared" si="56"/>
        <v>320</v>
      </c>
    </row>
    <row r="90" spans="1:64" x14ac:dyDescent="0.2">
      <c r="A90" s="3">
        <v>88</v>
      </c>
      <c r="B90" s="3">
        <f t="shared" si="57"/>
        <v>17</v>
      </c>
      <c r="C90">
        <f t="shared" si="59"/>
        <v>3400</v>
      </c>
      <c r="D90">
        <f t="shared" si="59"/>
        <v>85000</v>
      </c>
      <c r="E90">
        <f t="shared" si="59"/>
        <v>0.2</v>
      </c>
      <c r="F90">
        <f t="shared" si="59"/>
        <v>0.15</v>
      </c>
      <c r="G90">
        <f t="shared" si="59"/>
        <v>1700</v>
      </c>
      <c r="H90">
        <f t="shared" si="59"/>
        <v>1700</v>
      </c>
      <c r="I90">
        <f t="shared" si="59"/>
        <v>0.1</v>
      </c>
      <c r="J90">
        <f t="shared" si="59"/>
        <v>0.1</v>
      </c>
      <c r="K90">
        <f t="shared" si="59"/>
        <v>0.05</v>
      </c>
      <c r="L90">
        <f t="shared" si="59"/>
        <v>0.05</v>
      </c>
      <c r="M90">
        <f t="shared" si="59"/>
        <v>0.1</v>
      </c>
      <c r="N90">
        <f t="shared" si="59"/>
        <v>0.1</v>
      </c>
      <c r="O90">
        <f t="shared" si="59"/>
        <v>0.05</v>
      </c>
      <c r="P90">
        <f t="shared" si="59"/>
        <v>0.05</v>
      </c>
      <c r="AH90">
        <v>18</v>
      </c>
      <c r="AI90" s="11">
        <f t="shared" si="47"/>
        <v>3080</v>
      </c>
      <c r="AJ90" s="11">
        <f t="shared" si="48"/>
        <v>3080</v>
      </c>
      <c r="AK90" s="11">
        <f t="shared" si="49"/>
        <v>3080</v>
      </c>
      <c r="AL90" s="11">
        <f t="shared" si="50"/>
        <v>3080</v>
      </c>
      <c r="AM90" s="11">
        <f t="shared" si="51"/>
        <v>3080</v>
      </c>
      <c r="AN90" s="11">
        <f t="shared" si="52"/>
        <v>3080</v>
      </c>
      <c r="AO90" s="11">
        <f t="shared" si="53"/>
        <v>3080</v>
      </c>
      <c r="AP90" s="11">
        <f t="shared" si="54"/>
        <v>3080</v>
      </c>
      <c r="AQ90" s="11">
        <f t="shared" si="55"/>
        <v>3080</v>
      </c>
      <c r="AR90" s="11">
        <f t="shared" si="46"/>
        <v>12320</v>
      </c>
      <c r="AS90" s="11">
        <f t="shared" si="56"/>
        <v>340</v>
      </c>
    </row>
    <row r="91" spans="1:64" x14ac:dyDescent="0.2">
      <c r="A91" s="3">
        <v>89</v>
      </c>
      <c r="B91" s="3">
        <f t="shared" si="57"/>
        <v>17</v>
      </c>
      <c r="C91">
        <f t="shared" si="59"/>
        <v>3400</v>
      </c>
      <c r="D91">
        <f t="shared" si="59"/>
        <v>85000</v>
      </c>
      <c r="E91">
        <f t="shared" si="59"/>
        <v>0.2</v>
      </c>
      <c r="F91">
        <f t="shared" si="59"/>
        <v>0.15</v>
      </c>
      <c r="G91">
        <f t="shared" si="59"/>
        <v>1700</v>
      </c>
      <c r="H91">
        <f t="shared" si="59"/>
        <v>1700</v>
      </c>
      <c r="I91">
        <f t="shared" si="59"/>
        <v>0.1</v>
      </c>
      <c r="J91">
        <f t="shared" si="59"/>
        <v>0.1</v>
      </c>
      <c r="K91">
        <f t="shared" si="59"/>
        <v>0.05</v>
      </c>
      <c r="L91">
        <f t="shared" si="59"/>
        <v>0.05</v>
      </c>
      <c r="M91">
        <f t="shared" si="59"/>
        <v>0.1</v>
      </c>
      <c r="N91">
        <f t="shared" si="59"/>
        <v>0.1</v>
      </c>
      <c r="O91">
        <f t="shared" si="59"/>
        <v>0.05</v>
      </c>
      <c r="P91">
        <f t="shared" si="59"/>
        <v>0.05</v>
      </c>
      <c r="AH91">
        <v>19</v>
      </c>
      <c r="AI91" s="11">
        <f t="shared" si="47"/>
        <v>3440</v>
      </c>
      <c r="AJ91" s="11">
        <f t="shared" si="48"/>
        <v>3440</v>
      </c>
      <c r="AK91" s="11">
        <f t="shared" si="49"/>
        <v>3440</v>
      </c>
      <c r="AL91" s="11">
        <f t="shared" si="50"/>
        <v>3440</v>
      </c>
      <c r="AM91" s="11">
        <f t="shared" si="51"/>
        <v>3440</v>
      </c>
      <c r="AN91" s="11">
        <f t="shared" si="52"/>
        <v>3440</v>
      </c>
      <c r="AO91" s="11">
        <f t="shared" si="53"/>
        <v>3440</v>
      </c>
      <c r="AP91" s="11">
        <f t="shared" si="54"/>
        <v>3440</v>
      </c>
      <c r="AQ91" s="11">
        <f t="shared" si="55"/>
        <v>3440</v>
      </c>
      <c r="AR91" s="11">
        <f t="shared" si="46"/>
        <v>13760</v>
      </c>
      <c r="AS91" s="11">
        <f t="shared" si="56"/>
        <v>360</v>
      </c>
    </row>
    <row r="92" spans="1:64" x14ac:dyDescent="0.2">
      <c r="A92" s="3">
        <v>90</v>
      </c>
      <c r="B92" s="3">
        <f t="shared" si="57"/>
        <v>18</v>
      </c>
      <c r="C92">
        <f t="shared" si="59"/>
        <v>3600</v>
      </c>
      <c r="D92">
        <f t="shared" si="59"/>
        <v>90000</v>
      </c>
      <c r="E92">
        <f t="shared" si="59"/>
        <v>0.2</v>
      </c>
      <c r="F92">
        <f t="shared" si="59"/>
        <v>0.2</v>
      </c>
      <c r="G92">
        <f t="shared" si="59"/>
        <v>1800</v>
      </c>
      <c r="H92">
        <f t="shared" si="59"/>
        <v>1800</v>
      </c>
      <c r="I92">
        <f t="shared" si="59"/>
        <v>0.1</v>
      </c>
      <c r="J92">
        <f t="shared" si="59"/>
        <v>0.1</v>
      </c>
      <c r="K92">
        <f t="shared" si="59"/>
        <v>0.05</v>
      </c>
      <c r="L92">
        <f t="shared" si="59"/>
        <v>0.05</v>
      </c>
      <c r="M92">
        <f t="shared" si="59"/>
        <v>0.1</v>
      </c>
      <c r="N92">
        <f t="shared" si="59"/>
        <v>0.1</v>
      </c>
      <c r="O92">
        <f t="shared" si="59"/>
        <v>0.05</v>
      </c>
      <c r="P92">
        <f t="shared" si="59"/>
        <v>0.05</v>
      </c>
      <c r="AH92">
        <v>20</v>
      </c>
      <c r="AI92" s="11">
        <f t="shared" si="47"/>
        <v>3820</v>
      </c>
      <c r="AJ92" s="11">
        <f t="shared" si="48"/>
        <v>3820</v>
      </c>
      <c r="AK92" s="11">
        <f t="shared" si="49"/>
        <v>3820</v>
      </c>
      <c r="AL92" s="11">
        <f t="shared" si="50"/>
        <v>3820</v>
      </c>
      <c r="AM92" s="11">
        <f t="shared" si="51"/>
        <v>3820</v>
      </c>
      <c r="AN92" s="11">
        <f t="shared" si="52"/>
        <v>3820</v>
      </c>
      <c r="AO92" s="11">
        <f t="shared" si="53"/>
        <v>3820</v>
      </c>
      <c r="AP92" s="11">
        <f t="shared" si="54"/>
        <v>3820</v>
      </c>
      <c r="AQ92" s="11">
        <f t="shared" si="55"/>
        <v>3820</v>
      </c>
      <c r="AR92" s="11">
        <f t="shared" si="46"/>
        <v>15280</v>
      </c>
      <c r="AS92" s="11">
        <f t="shared" si="56"/>
        <v>380</v>
      </c>
    </row>
    <row r="93" spans="1:64" x14ac:dyDescent="0.2">
      <c r="A93" s="3">
        <v>91</v>
      </c>
      <c r="B93" s="3">
        <f t="shared" si="57"/>
        <v>18</v>
      </c>
      <c r="C93">
        <f t="shared" si="59"/>
        <v>3600</v>
      </c>
      <c r="D93">
        <f t="shared" si="59"/>
        <v>90000</v>
      </c>
      <c r="E93">
        <f t="shared" si="59"/>
        <v>0.2</v>
      </c>
      <c r="F93">
        <f t="shared" si="59"/>
        <v>0.2</v>
      </c>
      <c r="G93">
        <f t="shared" si="59"/>
        <v>1800</v>
      </c>
      <c r="H93">
        <f t="shared" si="59"/>
        <v>1800</v>
      </c>
      <c r="I93">
        <f t="shared" si="59"/>
        <v>0.1</v>
      </c>
      <c r="J93">
        <f t="shared" si="59"/>
        <v>0.1</v>
      </c>
      <c r="K93">
        <f t="shared" si="59"/>
        <v>0.05</v>
      </c>
      <c r="L93">
        <f t="shared" si="59"/>
        <v>0.05</v>
      </c>
      <c r="M93">
        <f t="shared" si="59"/>
        <v>0.1</v>
      </c>
      <c r="N93">
        <f t="shared" si="59"/>
        <v>0.1</v>
      </c>
      <c r="O93">
        <f t="shared" si="59"/>
        <v>0.05</v>
      </c>
      <c r="P93">
        <f t="shared" si="59"/>
        <v>0.05</v>
      </c>
      <c r="AI93" s="11"/>
      <c r="AJ93" s="11"/>
      <c r="AK93" s="11"/>
      <c r="AL93" s="11"/>
      <c r="AM93" s="11"/>
      <c r="AN93" s="11"/>
      <c r="AO93" s="11"/>
      <c r="AP93" s="11"/>
      <c r="AQ93" s="11"/>
      <c r="AR93" s="11"/>
    </row>
    <row r="94" spans="1:64" x14ac:dyDescent="0.2">
      <c r="A94" s="3">
        <v>92</v>
      </c>
      <c r="B94" s="3">
        <f t="shared" si="57"/>
        <v>18</v>
      </c>
      <c r="C94">
        <f t="shared" si="59"/>
        <v>3600</v>
      </c>
      <c r="D94">
        <f t="shared" si="59"/>
        <v>90000</v>
      </c>
      <c r="E94">
        <f t="shared" si="59"/>
        <v>0.2</v>
      </c>
      <c r="F94">
        <f t="shared" si="59"/>
        <v>0.2</v>
      </c>
      <c r="G94">
        <f t="shared" si="59"/>
        <v>1800</v>
      </c>
      <c r="H94">
        <f t="shared" si="59"/>
        <v>1800</v>
      </c>
      <c r="I94">
        <f t="shared" si="59"/>
        <v>0.1</v>
      </c>
      <c r="J94">
        <f t="shared" si="59"/>
        <v>0.1</v>
      </c>
      <c r="K94">
        <f t="shared" si="59"/>
        <v>0.05</v>
      </c>
      <c r="L94">
        <f t="shared" si="59"/>
        <v>0.05</v>
      </c>
      <c r="M94">
        <f t="shared" si="59"/>
        <v>0.1</v>
      </c>
      <c r="N94">
        <f t="shared" si="59"/>
        <v>0.1</v>
      </c>
      <c r="O94">
        <f t="shared" si="59"/>
        <v>0.05</v>
      </c>
      <c r="P94">
        <f t="shared" si="59"/>
        <v>0.05</v>
      </c>
    </row>
    <row r="95" spans="1:64" x14ac:dyDescent="0.2">
      <c r="A95" s="3">
        <v>93</v>
      </c>
      <c r="B95" s="3">
        <f t="shared" si="57"/>
        <v>18</v>
      </c>
      <c r="C95">
        <f t="shared" si="59"/>
        <v>3600</v>
      </c>
      <c r="D95">
        <f t="shared" si="59"/>
        <v>90000</v>
      </c>
      <c r="E95">
        <f t="shared" si="59"/>
        <v>0.2</v>
      </c>
      <c r="F95">
        <f t="shared" si="59"/>
        <v>0.2</v>
      </c>
      <c r="G95">
        <f t="shared" si="59"/>
        <v>1800</v>
      </c>
      <c r="H95">
        <f t="shared" si="59"/>
        <v>1800</v>
      </c>
      <c r="I95">
        <f t="shared" si="59"/>
        <v>0.1</v>
      </c>
      <c r="J95">
        <f t="shared" si="59"/>
        <v>0.1</v>
      </c>
      <c r="K95">
        <f t="shared" si="59"/>
        <v>0.05</v>
      </c>
      <c r="L95">
        <f t="shared" si="59"/>
        <v>0.05</v>
      </c>
      <c r="M95">
        <f t="shared" si="59"/>
        <v>0.1</v>
      </c>
      <c r="N95">
        <f t="shared" si="59"/>
        <v>0.1</v>
      </c>
      <c r="O95">
        <f t="shared" si="59"/>
        <v>0.05</v>
      </c>
      <c r="P95">
        <f t="shared" si="59"/>
        <v>0.05</v>
      </c>
    </row>
    <row r="96" spans="1:64" x14ac:dyDescent="0.2">
      <c r="A96" s="3">
        <v>94</v>
      </c>
      <c r="B96" s="3">
        <f t="shared" si="57"/>
        <v>18</v>
      </c>
      <c r="C96">
        <f t="shared" si="59"/>
        <v>3600</v>
      </c>
      <c r="D96">
        <f t="shared" si="59"/>
        <v>90000</v>
      </c>
      <c r="E96">
        <f t="shared" si="59"/>
        <v>0.2</v>
      </c>
      <c r="F96">
        <f t="shared" si="59"/>
        <v>0.2</v>
      </c>
      <c r="G96">
        <f t="shared" si="59"/>
        <v>1800</v>
      </c>
      <c r="H96">
        <f t="shared" si="59"/>
        <v>1800</v>
      </c>
      <c r="I96">
        <f t="shared" si="59"/>
        <v>0.1</v>
      </c>
      <c r="J96">
        <f t="shared" si="59"/>
        <v>0.1</v>
      </c>
      <c r="K96">
        <f t="shared" si="59"/>
        <v>0.05</v>
      </c>
      <c r="L96">
        <f t="shared" si="59"/>
        <v>0.05</v>
      </c>
      <c r="M96">
        <f t="shared" si="59"/>
        <v>0.1</v>
      </c>
      <c r="N96">
        <f t="shared" si="59"/>
        <v>0.1</v>
      </c>
      <c r="O96">
        <f t="shared" si="59"/>
        <v>0.05</v>
      </c>
      <c r="P96">
        <f t="shared" si="59"/>
        <v>0.05</v>
      </c>
    </row>
    <row r="97" spans="1:16" x14ac:dyDescent="0.2">
      <c r="A97" s="3">
        <v>95</v>
      </c>
      <c r="B97" s="3">
        <f t="shared" si="57"/>
        <v>19</v>
      </c>
      <c r="C97">
        <f t="shared" si="59"/>
        <v>3800</v>
      </c>
      <c r="D97">
        <f t="shared" si="59"/>
        <v>95000</v>
      </c>
      <c r="E97">
        <f t="shared" si="59"/>
        <v>0.2</v>
      </c>
      <c r="F97">
        <f t="shared" si="59"/>
        <v>0.2</v>
      </c>
      <c r="G97">
        <f t="shared" si="59"/>
        <v>1900</v>
      </c>
      <c r="H97">
        <f t="shared" si="59"/>
        <v>1900</v>
      </c>
      <c r="I97">
        <f t="shared" si="59"/>
        <v>0.1</v>
      </c>
      <c r="J97">
        <f t="shared" si="59"/>
        <v>0.1</v>
      </c>
      <c r="K97">
        <f t="shared" si="59"/>
        <v>0.05</v>
      </c>
      <c r="L97">
        <f t="shared" si="59"/>
        <v>0.05</v>
      </c>
      <c r="M97">
        <f t="shared" si="59"/>
        <v>0.1</v>
      </c>
      <c r="N97">
        <f t="shared" si="59"/>
        <v>0.1</v>
      </c>
      <c r="O97">
        <f t="shared" si="59"/>
        <v>0.1</v>
      </c>
      <c r="P97">
        <f t="shared" si="59"/>
        <v>0.05</v>
      </c>
    </row>
    <row r="98" spans="1:16" x14ac:dyDescent="0.2">
      <c r="A98" s="3">
        <v>96</v>
      </c>
      <c r="B98" s="3">
        <f t="shared" si="57"/>
        <v>19</v>
      </c>
      <c r="C98">
        <f t="shared" si="59"/>
        <v>3800</v>
      </c>
      <c r="D98">
        <f t="shared" si="59"/>
        <v>95000</v>
      </c>
      <c r="E98">
        <f t="shared" si="59"/>
        <v>0.2</v>
      </c>
      <c r="F98">
        <f t="shared" si="59"/>
        <v>0.2</v>
      </c>
      <c r="G98">
        <f t="shared" si="59"/>
        <v>1900</v>
      </c>
      <c r="H98">
        <f t="shared" si="59"/>
        <v>1900</v>
      </c>
      <c r="I98">
        <f t="shared" si="59"/>
        <v>0.1</v>
      </c>
      <c r="J98">
        <f t="shared" si="59"/>
        <v>0.1</v>
      </c>
      <c r="K98">
        <f t="shared" si="59"/>
        <v>0.05</v>
      </c>
      <c r="L98">
        <f t="shared" si="59"/>
        <v>0.05</v>
      </c>
      <c r="M98">
        <f t="shared" si="59"/>
        <v>0.1</v>
      </c>
      <c r="N98">
        <f t="shared" si="59"/>
        <v>0.1</v>
      </c>
      <c r="O98">
        <f t="shared" si="59"/>
        <v>0.1</v>
      </c>
      <c r="P98">
        <f t="shared" si="59"/>
        <v>0.05</v>
      </c>
    </row>
    <row r="99" spans="1:16" x14ac:dyDescent="0.2">
      <c r="A99" s="3">
        <v>97</v>
      </c>
      <c r="B99" s="3">
        <f t="shared" si="57"/>
        <v>19</v>
      </c>
      <c r="C99">
        <f t="shared" si="59"/>
        <v>3800</v>
      </c>
      <c r="D99">
        <f t="shared" si="59"/>
        <v>95000</v>
      </c>
      <c r="E99">
        <f t="shared" si="59"/>
        <v>0.2</v>
      </c>
      <c r="F99">
        <f t="shared" si="59"/>
        <v>0.2</v>
      </c>
      <c r="G99">
        <f t="shared" si="59"/>
        <v>1900</v>
      </c>
      <c r="H99">
        <f t="shared" si="59"/>
        <v>1900</v>
      </c>
      <c r="I99">
        <f t="shared" si="59"/>
        <v>0.1</v>
      </c>
      <c r="J99">
        <f t="shared" si="59"/>
        <v>0.1</v>
      </c>
      <c r="K99">
        <f t="shared" si="59"/>
        <v>0.05</v>
      </c>
      <c r="L99">
        <f t="shared" si="59"/>
        <v>0.05</v>
      </c>
      <c r="M99">
        <f t="shared" si="59"/>
        <v>0.1</v>
      </c>
      <c r="N99">
        <f t="shared" si="59"/>
        <v>0.1</v>
      </c>
      <c r="O99">
        <f t="shared" si="59"/>
        <v>0.1</v>
      </c>
      <c r="P99">
        <f t="shared" si="59"/>
        <v>0.05</v>
      </c>
    </row>
    <row r="100" spans="1:16" x14ac:dyDescent="0.2">
      <c r="A100" s="3">
        <v>98</v>
      </c>
      <c r="B100" s="3">
        <f t="shared" si="57"/>
        <v>19</v>
      </c>
      <c r="C100">
        <f t="shared" si="59"/>
        <v>3800</v>
      </c>
      <c r="D100">
        <f t="shared" si="59"/>
        <v>95000</v>
      </c>
      <c r="E100">
        <f t="shared" si="59"/>
        <v>0.2</v>
      </c>
      <c r="F100">
        <f t="shared" si="59"/>
        <v>0.2</v>
      </c>
      <c r="G100">
        <f t="shared" si="59"/>
        <v>1900</v>
      </c>
      <c r="H100">
        <f t="shared" si="59"/>
        <v>1900</v>
      </c>
      <c r="I100">
        <f t="shared" si="59"/>
        <v>0.1</v>
      </c>
      <c r="J100">
        <f t="shared" si="59"/>
        <v>0.1</v>
      </c>
      <c r="K100">
        <f t="shared" si="59"/>
        <v>0.05</v>
      </c>
      <c r="L100">
        <f t="shared" si="59"/>
        <v>0.05</v>
      </c>
      <c r="M100">
        <f t="shared" si="59"/>
        <v>0.1</v>
      </c>
      <c r="N100">
        <f t="shared" si="59"/>
        <v>0.1</v>
      </c>
      <c r="O100">
        <f t="shared" si="59"/>
        <v>0.1</v>
      </c>
      <c r="P100">
        <f t="shared" si="59"/>
        <v>0.05</v>
      </c>
    </row>
    <row r="101" spans="1:16" x14ac:dyDescent="0.2">
      <c r="A101" s="3">
        <v>99</v>
      </c>
      <c r="B101" s="3">
        <f t="shared" si="57"/>
        <v>19</v>
      </c>
      <c r="C101">
        <f t="shared" si="59"/>
        <v>3800</v>
      </c>
      <c r="D101">
        <f t="shared" si="59"/>
        <v>95000</v>
      </c>
      <c r="E101">
        <f t="shared" si="59"/>
        <v>0.2</v>
      </c>
      <c r="F101">
        <f t="shared" si="59"/>
        <v>0.2</v>
      </c>
      <c r="G101">
        <f t="shared" si="59"/>
        <v>1900</v>
      </c>
      <c r="H101">
        <f t="shared" si="59"/>
        <v>1900</v>
      </c>
      <c r="I101">
        <f t="shared" si="59"/>
        <v>0.1</v>
      </c>
      <c r="J101">
        <f t="shared" si="59"/>
        <v>0.1</v>
      </c>
      <c r="K101">
        <f t="shared" si="59"/>
        <v>0.05</v>
      </c>
      <c r="L101">
        <f t="shared" si="59"/>
        <v>0.05</v>
      </c>
      <c r="M101">
        <f t="shared" si="59"/>
        <v>0.1</v>
      </c>
      <c r="N101">
        <f t="shared" si="59"/>
        <v>0.1</v>
      </c>
      <c r="O101">
        <f t="shared" si="59"/>
        <v>0.1</v>
      </c>
      <c r="P101">
        <f t="shared" si="59"/>
        <v>0.05</v>
      </c>
    </row>
    <row r="102" spans="1:16" x14ac:dyDescent="0.2">
      <c r="A102" s="3">
        <v>100</v>
      </c>
      <c r="B102" s="3">
        <f t="shared" si="57"/>
        <v>20</v>
      </c>
      <c r="C102">
        <f t="shared" si="59"/>
        <v>4000</v>
      </c>
      <c r="D102">
        <f t="shared" si="59"/>
        <v>100000</v>
      </c>
      <c r="E102">
        <f t="shared" si="59"/>
        <v>0.2</v>
      </c>
      <c r="F102">
        <f t="shared" si="59"/>
        <v>0.2</v>
      </c>
      <c r="G102">
        <f t="shared" si="59"/>
        <v>2000</v>
      </c>
      <c r="H102">
        <f t="shared" si="59"/>
        <v>2000</v>
      </c>
      <c r="I102">
        <f t="shared" si="59"/>
        <v>0.1</v>
      </c>
      <c r="J102">
        <f t="shared" si="59"/>
        <v>0.1</v>
      </c>
      <c r="K102">
        <f t="shared" si="59"/>
        <v>0.05</v>
      </c>
      <c r="L102">
        <f t="shared" si="59"/>
        <v>0.05</v>
      </c>
      <c r="M102">
        <f t="shared" si="59"/>
        <v>0.1</v>
      </c>
      <c r="N102">
        <f t="shared" si="59"/>
        <v>0.1</v>
      </c>
      <c r="O102">
        <f t="shared" si="59"/>
        <v>0.1</v>
      </c>
      <c r="P102">
        <f t="shared" si="59"/>
        <v>0.1</v>
      </c>
    </row>
  </sheetData>
  <phoneticPr fontId="12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>
    <tabColor rgb="FF92D050"/>
  </sheetPr>
  <dimension ref="A1:BS102"/>
  <sheetViews>
    <sheetView topLeftCell="M1" workbookViewId="0">
      <selection activeCell="Z7" sqref="Z7"/>
    </sheetView>
  </sheetViews>
  <sheetFormatPr defaultColWidth="9" defaultRowHeight="14.25" x14ac:dyDescent="0.2"/>
  <cols>
    <col min="1" max="1" width="10.375" style="3" customWidth="1"/>
    <col min="31" max="31" width="9" style="1"/>
    <col min="32" max="32" width="11" customWidth="1"/>
    <col min="69" max="69" width="12.25" customWidth="1"/>
  </cols>
  <sheetData>
    <row r="1" spans="1:71" x14ac:dyDescent="0.2">
      <c r="A1" s="4" t="s">
        <v>0</v>
      </c>
      <c r="B1" t="s">
        <v>363</v>
      </c>
      <c r="C1" t="s">
        <v>262</v>
      </c>
      <c r="D1" t="s">
        <v>263</v>
      </c>
      <c r="E1" t="s">
        <v>264</v>
      </c>
      <c r="F1" t="s">
        <v>364</v>
      </c>
      <c r="G1" s="123" t="s">
        <v>247</v>
      </c>
      <c r="H1" s="123"/>
      <c r="I1" s="123"/>
      <c r="J1" s="124" t="s">
        <v>262</v>
      </c>
      <c r="K1" s="124"/>
      <c r="L1" s="124"/>
      <c r="M1" s="123" t="s">
        <v>263</v>
      </c>
      <c r="N1" s="123"/>
      <c r="O1" s="123"/>
      <c r="P1" s="124" t="s">
        <v>264</v>
      </c>
      <c r="Q1" s="124"/>
      <c r="R1" s="124"/>
      <c r="S1" s="123" t="s">
        <v>265</v>
      </c>
      <c r="T1" s="123"/>
      <c r="U1" s="123"/>
      <c r="V1" s="127" t="s">
        <v>649</v>
      </c>
      <c r="W1" s="127"/>
      <c r="X1" s="127"/>
      <c r="Y1" s="127"/>
      <c r="Z1" s="127"/>
      <c r="AA1" s="127"/>
      <c r="AB1" s="125" t="s">
        <v>657</v>
      </c>
      <c r="AC1" s="126"/>
      <c r="AD1" s="1"/>
      <c r="AF1" s="1"/>
      <c r="AG1" s="123" t="s">
        <v>247</v>
      </c>
      <c r="AH1" s="123"/>
      <c r="AI1" s="123"/>
      <c r="AJ1" s="123"/>
      <c r="AK1" s="124" t="s">
        <v>262</v>
      </c>
      <c r="AL1" s="124"/>
      <c r="AM1" s="124"/>
      <c r="AN1" s="124"/>
      <c r="AO1" s="123" t="s">
        <v>263</v>
      </c>
      <c r="AP1" s="123"/>
      <c r="AQ1" s="123"/>
      <c r="AR1" s="123"/>
      <c r="AS1" s="124" t="s">
        <v>264</v>
      </c>
      <c r="AT1" s="124"/>
      <c r="AU1" s="124"/>
      <c r="AV1" s="124"/>
      <c r="AW1" s="123" t="s">
        <v>265</v>
      </c>
      <c r="AX1" s="123"/>
      <c r="AY1" s="123"/>
      <c r="AZ1" s="123"/>
    </row>
    <row r="2" spans="1:71" x14ac:dyDescent="0.2">
      <c r="A2" s="8"/>
      <c r="G2" t="s">
        <v>365</v>
      </c>
      <c r="H2" t="s">
        <v>366</v>
      </c>
      <c r="I2" t="s">
        <v>367</v>
      </c>
      <c r="J2" t="str">
        <f t="shared" ref="J2:U2" si="0">G2</f>
        <v>消耗材料1</v>
      </c>
      <c r="K2" t="str">
        <f t="shared" si="0"/>
        <v>消耗材料2</v>
      </c>
      <c r="L2" t="str">
        <f t="shared" si="0"/>
        <v>消耗银币</v>
      </c>
      <c r="M2" t="str">
        <f t="shared" si="0"/>
        <v>消耗材料1</v>
      </c>
      <c r="N2" t="str">
        <f t="shared" si="0"/>
        <v>消耗材料2</v>
      </c>
      <c r="O2" t="str">
        <f t="shared" si="0"/>
        <v>消耗银币</v>
      </c>
      <c r="P2" t="str">
        <f t="shared" si="0"/>
        <v>消耗材料1</v>
      </c>
      <c r="Q2" t="str">
        <f t="shared" si="0"/>
        <v>消耗材料2</v>
      </c>
      <c r="R2" t="str">
        <f t="shared" si="0"/>
        <v>消耗银币</v>
      </c>
      <c r="S2" t="str">
        <f t="shared" si="0"/>
        <v>消耗材料1</v>
      </c>
      <c r="T2" t="str">
        <f t="shared" si="0"/>
        <v>消耗材料2</v>
      </c>
      <c r="U2" t="str">
        <f t="shared" si="0"/>
        <v>消耗银币</v>
      </c>
      <c r="V2" s="119" t="s">
        <v>645</v>
      </c>
      <c r="W2" s="119" t="s">
        <v>646</v>
      </c>
      <c r="X2" s="119" t="s">
        <v>660</v>
      </c>
      <c r="Y2" s="119" t="s">
        <v>656</v>
      </c>
      <c r="Z2" s="119" t="s">
        <v>646</v>
      </c>
      <c r="AA2" s="119" t="s">
        <v>660</v>
      </c>
      <c r="AB2" s="119" t="s">
        <v>658</v>
      </c>
      <c r="AC2" s="119" t="s">
        <v>659</v>
      </c>
      <c r="AD2" s="119"/>
      <c r="AF2" t="s">
        <v>368</v>
      </c>
      <c r="AG2" t="s">
        <v>369</v>
      </c>
      <c r="AH2" t="s">
        <v>370</v>
      </c>
      <c r="AI2" t="s">
        <v>371</v>
      </c>
      <c r="AJ2" t="s">
        <v>290</v>
      </c>
      <c r="AK2" t="s">
        <v>369</v>
      </c>
      <c r="AL2" t="s">
        <v>370</v>
      </c>
      <c r="AM2" t="s">
        <v>371</v>
      </c>
      <c r="AN2" t="s">
        <v>290</v>
      </c>
      <c r="AO2" t="s">
        <v>369</v>
      </c>
      <c r="AP2" t="s">
        <v>370</v>
      </c>
      <c r="AQ2" t="s">
        <v>371</v>
      </c>
      <c r="AR2" t="s">
        <v>290</v>
      </c>
      <c r="AS2" t="s">
        <v>369</v>
      </c>
      <c r="AT2" t="s">
        <v>370</v>
      </c>
      <c r="AU2" t="s">
        <v>371</v>
      </c>
      <c r="AV2" t="s">
        <v>290</v>
      </c>
      <c r="AW2" t="s">
        <v>369</v>
      </c>
      <c r="AX2" t="s">
        <v>370</v>
      </c>
      <c r="AY2" t="s">
        <v>371</v>
      </c>
      <c r="AZ2" t="s">
        <v>290</v>
      </c>
      <c r="BB2" t="s">
        <v>372</v>
      </c>
      <c r="BP2" s="7"/>
      <c r="BQ2" s="10"/>
      <c r="BR2" s="10"/>
      <c r="BS2" s="10"/>
    </row>
    <row r="3" spans="1:71" x14ac:dyDescent="0.2">
      <c r="A3" s="3">
        <v>1</v>
      </c>
      <c r="B3">
        <v>1</v>
      </c>
      <c r="C3">
        <v>0</v>
      </c>
      <c r="D3">
        <v>0</v>
      </c>
      <c r="E3">
        <v>0</v>
      </c>
      <c r="F3">
        <v>1</v>
      </c>
      <c r="G3">
        <f t="shared" ref="G3:G34" si="1">IF($B3=$B2,0,VLOOKUP($B3,$AF$4:$AZ$28,3,FALSE))</f>
        <v>1</v>
      </c>
      <c r="H3">
        <f t="shared" ref="H3:H34" si="2">IF($B3=$B2,0,VLOOKUP($B3,$AF$4:$AZ$28,4,FALSE))</f>
        <v>5</v>
      </c>
      <c r="I3">
        <f t="shared" ref="I3:I34" si="3">IF($B3=$B2,0,VLOOKUP($B3,$AF$4:$AZ$28,5,FALSE))</f>
        <v>500</v>
      </c>
      <c r="J3">
        <f t="shared" ref="J3:J34" si="4">IF($C3=$C2,0,VLOOKUP($C3,$AF$4:$AZ$28,7,FALSE))</f>
        <v>0</v>
      </c>
      <c r="K3">
        <f t="shared" ref="K3:K34" si="5">IF($C3=$C2,0,VLOOKUP($C3,$AF$4:$AZ$28,8,FALSE))</f>
        <v>0</v>
      </c>
      <c r="L3">
        <f t="shared" ref="L3:L34" si="6">IF($C3=$C2,0,VLOOKUP($C3,$AF$4:$AZ$28,9,FALSE))</f>
        <v>0</v>
      </c>
      <c r="M3">
        <f t="shared" ref="M3:M34" si="7">IF($D3=$D2,0,VLOOKUP($D3,$AF$4:$AZ$28,11,FALSE))</f>
        <v>0</v>
      </c>
      <c r="N3">
        <f t="shared" ref="N3:N34" si="8">IF($D3=$D2,0,VLOOKUP($D3,$AF$4:$AZ$28,12,FALSE))</f>
        <v>0</v>
      </c>
      <c r="O3">
        <f t="shared" ref="O3:O34" si="9">IF($D3=$D2,0,VLOOKUP($D3,$AF$4:$AZ$28,13,FALSE))</f>
        <v>0</v>
      </c>
      <c r="P3">
        <f t="shared" ref="P3:P34" si="10">IF($E3=$E2,0,VLOOKUP($E3,$AF$4:$AZ$28,15,FALSE))</f>
        <v>0</v>
      </c>
      <c r="Q3">
        <f t="shared" ref="Q3:Q34" si="11">IF($E3=$E2,0,VLOOKUP($E3,$AF$4:$AZ$28,16,FALSE))</f>
        <v>0</v>
      </c>
      <c r="R3">
        <f t="shared" ref="R3:R34" si="12">IF($E3=$E2,0,VLOOKUP($E3,$AF$4:$AZ$28,17,FALSE))</f>
        <v>0</v>
      </c>
      <c r="S3">
        <f t="shared" ref="S3:S34" si="13">IF($F3=$F2,0,VLOOKUP($F3,$AF$4:$AZ$28,19,FALSE))</f>
        <v>1</v>
      </c>
      <c r="T3">
        <f t="shared" ref="T3:T34" si="14">IF($F3=$F2,0,VLOOKUP($F3,$AF$4:$AZ$28,20,FALSE))</f>
        <v>5</v>
      </c>
      <c r="U3">
        <f t="shared" ref="U3:U34" si="15">IF($F3=$F2,0,VLOOKUP($F3,$AF$4:$AZ$28,21,FALSE))</f>
        <v>500</v>
      </c>
      <c r="V3">
        <f>G3+J3+M3+P3+S3</f>
        <v>2</v>
      </c>
      <c r="W3">
        <f>V3</f>
        <v>2</v>
      </c>
      <c r="X3">
        <f>W3*3</f>
        <v>6</v>
      </c>
      <c r="Y3">
        <f t="shared" ref="Y3:Y34" si="16">H3+K3+N3+Q3+T3</f>
        <v>10</v>
      </c>
      <c r="Z3">
        <f>Y3</f>
        <v>10</v>
      </c>
      <c r="AA3">
        <f>Z3*3</f>
        <v>30</v>
      </c>
      <c r="AB3">
        <f>段位赛!AQ3</f>
        <v>0.9</v>
      </c>
      <c r="AC3">
        <f>段位赛!AR3</f>
        <v>4.5</v>
      </c>
      <c r="AF3" t="s">
        <v>373</v>
      </c>
      <c r="AX3" s="30"/>
    </row>
    <row r="4" spans="1:71" x14ac:dyDescent="0.2">
      <c r="A4" s="3">
        <v>2</v>
      </c>
      <c r="B4">
        <v>1</v>
      </c>
      <c r="C4">
        <v>1</v>
      </c>
      <c r="D4">
        <v>0</v>
      </c>
      <c r="E4">
        <v>0</v>
      </c>
      <c r="F4">
        <v>1</v>
      </c>
      <c r="G4">
        <f t="shared" si="1"/>
        <v>0</v>
      </c>
      <c r="H4">
        <f t="shared" si="2"/>
        <v>0</v>
      </c>
      <c r="I4">
        <f t="shared" si="3"/>
        <v>0</v>
      </c>
      <c r="J4">
        <f t="shared" si="4"/>
        <v>1</v>
      </c>
      <c r="K4">
        <f t="shared" si="5"/>
        <v>5</v>
      </c>
      <c r="L4">
        <f t="shared" si="6"/>
        <v>500</v>
      </c>
      <c r="M4">
        <f t="shared" si="7"/>
        <v>0</v>
      </c>
      <c r="N4">
        <f t="shared" si="8"/>
        <v>0</v>
      </c>
      <c r="O4">
        <f t="shared" si="9"/>
        <v>0</v>
      </c>
      <c r="P4">
        <f t="shared" si="10"/>
        <v>0</v>
      </c>
      <c r="Q4">
        <f t="shared" si="11"/>
        <v>0</v>
      </c>
      <c r="R4">
        <f t="shared" si="12"/>
        <v>0</v>
      </c>
      <c r="S4">
        <f t="shared" si="13"/>
        <v>0</v>
      </c>
      <c r="T4">
        <f t="shared" si="14"/>
        <v>0</v>
      </c>
      <c r="U4">
        <f t="shared" si="15"/>
        <v>0</v>
      </c>
      <c r="V4">
        <f t="shared" ref="V4:V67" si="17">G4+J4+M4+P4+S4</f>
        <v>1</v>
      </c>
      <c r="W4">
        <f>W3+V4</f>
        <v>3</v>
      </c>
      <c r="X4">
        <f t="shared" ref="X4:X67" si="18">W4*3</f>
        <v>9</v>
      </c>
      <c r="Y4">
        <f t="shared" si="16"/>
        <v>5</v>
      </c>
      <c r="Z4">
        <f>Z3+Y4</f>
        <v>15</v>
      </c>
      <c r="AA4">
        <f t="shared" ref="AA4:AA67" si="19">Z4*3</f>
        <v>45</v>
      </c>
      <c r="AB4">
        <f>段位赛!AQ4</f>
        <v>2.6142857142857139</v>
      </c>
      <c r="AC4">
        <f>段位赛!AR4</f>
        <v>13.071428571428569</v>
      </c>
      <c r="AF4">
        <v>1</v>
      </c>
      <c r="AG4" s="30">
        <v>1</v>
      </c>
      <c r="AH4">
        <v>1</v>
      </c>
      <c r="AI4">
        <f>AH4*5</f>
        <v>5</v>
      </c>
      <c r="AJ4">
        <f t="shared" ref="AJ4:AJ28" si="20">BC4</f>
        <v>500</v>
      </c>
      <c r="AK4" s="30">
        <v>1</v>
      </c>
      <c r="AL4">
        <f t="shared" ref="AL4:AL28" si="21">AH4</f>
        <v>1</v>
      </c>
      <c r="AM4">
        <f t="shared" ref="AM4:AM28" si="22">AI4</f>
        <v>5</v>
      </c>
      <c r="AN4">
        <f t="shared" ref="AN4:AN28" si="23">BC4</f>
        <v>500</v>
      </c>
      <c r="AO4" s="30">
        <v>1</v>
      </c>
      <c r="AP4">
        <f t="shared" ref="AP4:AP28" si="24">AL4</f>
        <v>1</v>
      </c>
      <c r="AQ4">
        <f t="shared" ref="AQ4:AQ28" si="25">AM4</f>
        <v>5</v>
      </c>
      <c r="AR4">
        <f t="shared" ref="AR4:AR28" si="26">AN4</f>
        <v>500</v>
      </c>
      <c r="AS4" s="30">
        <v>1</v>
      </c>
      <c r="AT4">
        <f t="shared" ref="AT4:AT28" si="27">AP4</f>
        <v>1</v>
      </c>
      <c r="AU4">
        <f t="shared" ref="AU4:AU28" si="28">AQ4</f>
        <v>5</v>
      </c>
      <c r="AV4">
        <f t="shared" ref="AV4:AV28" si="29">AR4</f>
        <v>500</v>
      </c>
      <c r="AW4" s="30">
        <v>1</v>
      </c>
      <c r="AX4">
        <f t="shared" ref="AX4:AX28" si="30">AT4</f>
        <v>1</v>
      </c>
      <c r="AY4">
        <f t="shared" ref="AY4:AY28" si="31">AU4</f>
        <v>5</v>
      </c>
      <c r="AZ4">
        <f t="shared" ref="AZ4:AZ28" si="32">AV4</f>
        <v>500</v>
      </c>
      <c r="BB4">
        <v>1</v>
      </c>
      <c r="BC4">
        <v>500</v>
      </c>
      <c r="BD4">
        <v>500</v>
      </c>
    </row>
    <row r="5" spans="1:71" x14ac:dyDescent="0.2">
      <c r="A5" s="3">
        <v>3</v>
      </c>
      <c r="B5">
        <v>1</v>
      </c>
      <c r="C5">
        <v>1</v>
      </c>
      <c r="D5">
        <v>1</v>
      </c>
      <c r="E5">
        <v>0</v>
      </c>
      <c r="F5">
        <v>1</v>
      </c>
      <c r="G5">
        <f t="shared" si="1"/>
        <v>0</v>
      </c>
      <c r="H5">
        <f t="shared" si="2"/>
        <v>0</v>
      </c>
      <c r="I5">
        <f t="shared" si="3"/>
        <v>0</v>
      </c>
      <c r="J5">
        <f t="shared" si="4"/>
        <v>0</v>
      </c>
      <c r="K5">
        <f t="shared" si="5"/>
        <v>0</v>
      </c>
      <c r="L5">
        <f t="shared" si="6"/>
        <v>0</v>
      </c>
      <c r="M5">
        <f t="shared" si="7"/>
        <v>1</v>
      </c>
      <c r="N5">
        <f t="shared" si="8"/>
        <v>5</v>
      </c>
      <c r="O5">
        <f t="shared" si="9"/>
        <v>500</v>
      </c>
      <c r="P5">
        <f t="shared" si="10"/>
        <v>0</v>
      </c>
      <c r="Q5">
        <f t="shared" si="11"/>
        <v>0</v>
      </c>
      <c r="R5">
        <f t="shared" si="12"/>
        <v>0</v>
      </c>
      <c r="S5">
        <f t="shared" si="13"/>
        <v>0</v>
      </c>
      <c r="T5">
        <f t="shared" si="14"/>
        <v>0</v>
      </c>
      <c r="U5">
        <f t="shared" si="15"/>
        <v>0</v>
      </c>
      <c r="V5">
        <f t="shared" si="17"/>
        <v>1</v>
      </c>
      <c r="W5">
        <f t="shared" ref="W5:Z68" si="33">W4+V5</f>
        <v>4</v>
      </c>
      <c r="X5">
        <f t="shared" si="18"/>
        <v>12</v>
      </c>
      <c r="Y5">
        <f t="shared" si="16"/>
        <v>5</v>
      </c>
      <c r="Z5">
        <f t="shared" si="33"/>
        <v>20</v>
      </c>
      <c r="AA5">
        <f t="shared" si="19"/>
        <v>60</v>
      </c>
      <c r="AB5">
        <f>段位赛!AQ5</f>
        <v>4.9621118012422354</v>
      </c>
      <c r="AC5">
        <f>段位赛!AR5</f>
        <v>24.810559006211175</v>
      </c>
      <c r="AF5">
        <v>2</v>
      </c>
      <c r="AG5" s="62">
        <f t="shared" ref="AG5:AG28" si="34">AG4+0.01</f>
        <v>1.01</v>
      </c>
      <c r="AH5">
        <f>AH4+1</f>
        <v>2</v>
      </c>
      <c r="AI5">
        <f t="shared" ref="AI5:AI28" si="35">AH5*5</f>
        <v>10</v>
      </c>
      <c r="AJ5">
        <f t="shared" si="20"/>
        <v>1500</v>
      </c>
      <c r="AK5" s="62">
        <f t="shared" ref="AK5:AK28" si="36">AK4+0.01</f>
        <v>1.01</v>
      </c>
      <c r="AL5">
        <f t="shared" si="21"/>
        <v>2</v>
      </c>
      <c r="AM5">
        <f t="shared" si="22"/>
        <v>10</v>
      </c>
      <c r="AN5">
        <f t="shared" si="23"/>
        <v>1500</v>
      </c>
      <c r="AO5" s="62">
        <f t="shared" ref="AO5:AO28" si="37">AO4+0.01</f>
        <v>1.01</v>
      </c>
      <c r="AP5">
        <f t="shared" si="24"/>
        <v>2</v>
      </c>
      <c r="AQ5">
        <f t="shared" si="25"/>
        <v>10</v>
      </c>
      <c r="AR5">
        <f t="shared" si="26"/>
        <v>1500</v>
      </c>
      <c r="AS5" s="62">
        <f t="shared" ref="AS5:AS28" si="38">AS4+0.01</f>
        <v>1.01</v>
      </c>
      <c r="AT5">
        <f t="shared" si="27"/>
        <v>2</v>
      </c>
      <c r="AU5">
        <f t="shared" si="28"/>
        <v>10</v>
      </c>
      <c r="AV5">
        <f t="shared" si="29"/>
        <v>1500</v>
      </c>
      <c r="AW5" s="62">
        <f t="shared" ref="AW5:AW28" si="39">AW4+0.01</f>
        <v>1.01</v>
      </c>
      <c r="AX5">
        <f t="shared" si="30"/>
        <v>2</v>
      </c>
      <c r="AY5">
        <f t="shared" si="31"/>
        <v>10</v>
      </c>
      <c r="AZ5">
        <f t="shared" si="32"/>
        <v>1500</v>
      </c>
      <c r="BB5">
        <v>2</v>
      </c>
      <c r="BC5">
        <f t="shared" ref="BC5:BC28" si="40">BC4+BD5</f>
        <v>1500</v>
      </c>
      <c r="BD5">
        <f t="shared" ref="BD5:BD28" si="41">BD4+500</f>
        <v>1000</v>
      </c>
    </row>
    <row r="6" spans="1:71" x14ac:dyDescent="0.2">
      <c r="A6" s="3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0</v>
      </c>
      <c r="K6">
        <f t="shared" si="5"/>
        <v>0</v>
      </c>
      <c r="L6">
        <f t="shared" si="6"/>
        <v>0</v>
      </c>
      <c r="M6">
        <f t="shared" si="7"/>
        <v>0</v>
      </c>
      <c r="N6">
        <f t="shared" si="8"/>
        <v>0</v>
      </c>
      <c r="O6">
        <f t="shared" si="9"/>
        <v>0</v>
      </c>
      <c r="P6">
        <f t="shared" si="10"/>
        <v>1</v>
      </c>
      <c r="Q6">
        <f t="shared" si="11"/>
        <v>5</v>
      </c>
      <c r="R6">
        <f t="shared" si="12"/>
        <v>500</v>
      </c>
      <c r="S6">
        <f t="shared" si="13"/>
        <v>0</v>
      </c>
      <c r="T6">
        <f t="shared" si="14"/>
        <v>0</v>
      </c>
      <c r="U6">
        <f t="shared" si="15"/>
        <v>0</v>
      </c>
      <c r="V6">
        <f t="shared" si="17"/>
        <v>1</v>
      </c>
      <c r="W6">
        <f t="shared" si="33"/>
        <v>5</v>
      </c>
      <c r="X6">
        <f t="shared" si="18"/>
        <v>15</v>
      </c>
      <c r="Y6">
        <f t="shared" si="16"/>
        <v>5</v>
      </c>
      <c r="Z6">
        <f t="shared" si="33"/>
        <v>25</v>
      </c>
      <c r="AA6">
        <f t="shared" si="19"/>
        <v>75</v>
      </c>
      <c r="AB6">
        <f>段位赛!AQ6</f>
        <v>8.4236502627806971</v>
      </c>
      <c r="AC6">
        <f>段位赛!AR6</f>
        <v>42.118251313903485</v>
      </c>
      <c r="AF6">
        <v>3</v>
      </c>
      <c r="AG6" s="62">
        <f t="shared" si="34"/>
        <v>1.02</v>
      </c>
      <c r="AH6">
        <f t="shared" ref="AH6:AH28" si="42">AH5+1</f>
        <v>3</v>
      </c>
      <c r="AI6">
        <f t="shared" si="35"/>
        <v>15</v>
      </c>
      <c r="AJ6">
        <f t="shared" si="20"/>
        <v>3000</v>
      </c>
      <c r="AK6" s="62">
        <f t="shared" si="36"/>
        <v>1.02</v>
      </c>
      <c r="AL6">
        <f t="shared" si="21"/>
        <v>3</v>
      </c>
      <c r="AM6">
        <f t="shared" si="22"/>
        <v>15</v>
      </c>
      <c r="AN6">
        <f t="shared" si="23"/>
        <v>3000</v>
      </c>
      <c r="AO6" s="62">
        <f t="shared" si="37"/>
        <v>1.02</v>
      </c>
      <c r="AP6">
        <f t="shared" si="24"/>
        <v>3</v>
      </c>
      <c r="AQ6">
        <f t="shared" si="25"/>
        <v>15</v>
      </c>
      <c r="AR6">
        <f t="shared" si="26"/>
        <v>3000</v>
      </c>
      <c r="AS6" s="62">
        <f t="shared" si="38"/>
        <v>1.02</v>
      </c>
      <c r="AT6">
        <f t="shared" si="27"/>
        <v>3</v>
      </c>
      <c r="AU6">
        <f t="shared" si="28"/>
        <v>15</v>
      </c>
      <c r="AV6">
        <f t="shared" si="29"/>
        <v>3000</v>
      </c>
      <c r="AW6" s="62">
        <f t="shared" si="39"/>
        <v>1.02</v>
      </c>
      <c r="AX6">
        <f t="shared" si="30"/>
        <v>3</v>
      </c>
      <c r="AY6">
        <f t="shared" si="31"/>
        <v>15</v>
      </c>
      <c r="AZ6">
        <f t="shared" si="32"/>
        <v>3000</v>
      </c>
      <c r="BB6">
        <v>3</v>
      </c>
      <c r="BC6">
        <f t="shared" si="40"/>
        <v>3000</v>
      </c>
      <c r="BD6">
        <f t="shared" si="41"/>
        <v>1500</v>
      </c>
    </row>
    <row r="7" spans="1:71" x14ac:dyDescent="0.2">
      <c r="A7" s="3">
        <v>5</v>
      </c>
      <c r="B7">
        <f t="shared" ref="B7:F16" si="43">B3+1</f>
        <v>2</v>
      </c>
      <c r="C7">
        <f t="shared" si="43"/>
        <v>1</v>
      </c>
      <c r="D7">
        <f t="shared" si="43"/>
        <v>1</v>
      </c>
      <c r="E7">
        <f t="shared" si="43"/>
        <v>1</v>
      </c>
      <c r="F7">
        <f t="shared" si="43"/>
        <v>2</v>
      </c>
      <c r="G7">
        <f t="shared" si="1"/>
        <v>2</v>
      </c>
      <c r="H7">
        <f t="shared" si="2"/>
        <v>10</v>
      </c>
      <c r="I7">
        <f t="shared" si="3"/>
        <v>1500</v>
      </c>
      <c r="J7">
        <f t="shared" si="4"/>
        <v>0</v>
      </c>
      <c r="K7">
        <f t="shared" si="5"/>
        <v>0</v>
      </c>
      <c r="L7">
        <f t="shared" si="6"/>
        <v>0</v>
      </c>
      <c r="M7">
        <f t="shared" si="7"/>
        <v>0</v>
      </c>
      <c r="N7">
        <f t="shared" si="8"/>
        <v>0</v>
      </c>
      <c r="O7">
        <f t="shared" si="9"/>
        <v>0</v>
      </c>
      <c r="P7">
        <f t="shared" si="10"/>
        <v>0</v>
      </c>
      <c r="Q7">
        <f t="shared" si="11"/>
        <v>0</v>
      </c>
      <c r="R7">
        <f t="shared" si="12"/>
        <v>0</v>
      </c>
      <c r="S7">
        <f t="shared" si="13"/>
        <v>2</v>
      </c>
      <c r="T7">
        <f t="shared" si="14"/>
        <v>10</v>
      </c>
      <c r="U7">
        <f t="shared" si="15"/>
        <v>1500</v>
      </c>
      <c r="V7">
        <f t="shared" si="17"/>
        <v>4</v>
      </c>
      <c r="W7">
        <f t="shared" si="33"/>
        <v>9</v>
      </c>
      <c r="X7">
        <f t="shared" si="18"/>
        <v>27</v>
      </c>
      <c r="Y7">
        <f t="shared" si="16"/>
        <v>20</v>
      </c>
      <c r="Z7">
        <f t="shared" si="33"/>
        <v>45</v>
      </c>
      <c r="AA7">
        <f t="shared" si="19"/>
        <v>135</v>
      </c>
      <c r="AB7">
        <f>段位赛!AQ7</f>
        <v>12.623650262780696</v>
      </c>
      <c r="AC7">
        <f>段位赛!AR7</f>
        <v>63.118251313903478</v>
      </c>
      <c r="AF7">
        <v>4</v>
      </c>
      <c r="AG7" s="62">
        <f t="shared" si="34"/>
        <v>1.03</v>
      </c>
      <c r="AH7">
        <f t="shared" si="42"/>
        <v>4</v>
      </c>
      <c r="AI7">
        <f t="shared" si="35"/>
        <v>20</v>
      </c>
      <c r="AJ7">
        <f t="shared" si="20"/>
        <v>5000</v>
      </c>
      <c r="AK7" s="62">
        <f t="shared" si="36"/>
        <v>1.03</v>
      </c>
      <c r="AL7">
        <f t="shared" si="21"/>
        <v>4</v>
      </c>
      <c r="AM7">
        <f t="shared" si="22"/>
        <v>20</v>
      </c>
      <c r="AN7">
        <f t="shared" si="23"/>
        <v>5000</v>
      </c>
      <c r="AO7" s="62">
        <f t="shared" si="37"/>
        <v>1.03</v>
      </c>
      <c r="AP7">
        <f t="shared" si="24"/>
        <v>4</v>
      </c>
      <c r="AQ7">
        <f t="shared" si="25"/>
        <v>20</v>
      </c>
      <c r="AR7">
        <f t="shared" si="26"/>
        <v>5000</v>
      </c>
      <c r="AS7" s="62">
        <f t="shared" si="38"/>
        <v>1.03</v>
      </c>
      <c r="AT7">
        <f t="shared" si="27"/>
        <v>4</v>
      </c>
      <c r="AU7">
        <f t="shared" si="28"/>
        <v>20</v>
      </c>
      <c r="AV7">
        <f t="shared" si="29"/>
        <v>5000</v>
      </c>
      <c r="AW7" s="62">
        <f t="shared" si="39"/>
        <v>1.03</v>
      </c>
      <c r="AX7">
        <f t="shared" si="30"/>
        <v>4</v>
      </c>
      <c r="AY7">
        <f t="shared" si="31"/>
        <v>20</v>
      </c>
      <c r="AZ7">
        <f t="shared" si="32"/>
        <v>5000</v>
      </c>
      <c r="BB7">
        <v>4</v>
      </c>
      <c r="BC7">
        <f t="shared" si="40"/>
        <v>5000</v>
      </c>
      <c r="BD7">
        <f t="shared" si="41"/>
        <v>2000</v>
      </c>
    </row>
    <row r="8" spans="1:71" x14ac:dyDescent="0.2">
      <c r="A8" s="3">
        <v>6</v>
      </c>
      <c r="B8">
        <f t="shared" si="43"/>
        <v>2</v>
      </c>
      <c r="C8">
        <f t="shared" si="43"/>
        <v>2</v>
      </c>
      <c r="D8">
        <f t="shared" si="43"/>
        <v>1</v>
      </c>
      <c r="E8">
        <f t="shared" si="43"/>
        <v>1</v>
      </c>
      <c r="F8">
        <f t="shared" si="43"/>
        <v>2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2</v>
      </c>
      <c r="K8">
        <f t="shared" si="5"/>
        <v>10</v>
      </c>
      <c r="L8">
        <f t="shared" si="6"/>
        <v>1500</v>
      </c>
      <c r="M8">
        <f t="shared" si="7"/>
        <v>0</v>
      </c>
      <c r="N8">
        <f t="shared" si="8"/>
        <v>0</v>
      </c>
      <c r="O8">
        <f t="shared" si="9"/>
        <v>0</v>
      </c>
      <c r="P8">
        <f t="shared" si="10"/>
        <v>0</v>
      </c>
      <c r="Q8">
        <f t="shared" si="11"/>
        <v>0</v>
      </c>
      <c r="R8">
        <f t="shared" si="12"/>
        <v>0</v>
      </c>
      <c r="S8">
        <f t="shared" si="13"/>
        <v>0</v>
      </c>
      <c r="T8">
        <f t="shared" si="14"/>
        <v>0</v>
      </c>
      <c r="U8">
        <f t="shared" si="15"/>
        <v>0</v>
      </c>
      <c r="V8">
        <f t="shared" si="17"/>
        <v>2</v>
      </c>
      <c r="W8">
        <f t="shared" si="33"/>
        <v>11</v>
      </c>
      <c r="X8">
        <f t="shared" si="18"/>
        <v>33</v>
      </c>
      <c r="Y8">
        <f t="shared" si="16"/>
        <v>10</v>
      </c>
      <c r="Z8">
        <f t="shared" si="33"/>
        <v>55</v>
      </c>
      <c r="AA8">
        <f t="shared" si="19"/>
        <v>165</v>
      </c>
      <c r="AB8">
        <f>段位赛!AQ8</f>
        <v>17.252221691352123</v>
      </c>
      <c r="AC8">
        <f>段位赛!AR8</f>
        <v>86.261108456760624</v>
      </c>
      <c r="AF8">
        <v>5</v>
      </c>
      <c r="AG8" s="62">
        <f t="shared" si="34"/>
        <v>1.04</v>
      </c>
      <c r="AH8">
        <f t="shared" si="42"/>
        <v>5</v>
      </c>
      <c r="AI8">
        <f t="shared" si="35"/>
        <v>25</v>
      </c>
      <c r="AJ8">
        <f t="shared" si="20"/>
        <v>7500</v>
      </c>
      <c r="AK8" s="62">
        <f t="shared" si="36"/>
        <v>1.04</v>
      </c>
      <c r="AL8">
        <f t="shared" si="21"/>
        <v>5</v>
      </c>
      <c r="AM8">
        <f t="shared" si="22"/>
        <v>25</v>
      </c>
      <c r="AN8">
        <f t="shared" si="23"/>
        <v>7500</v>
      </c>
      <c r="AO8" s="62">
        <f t="shared" si="37"/>
        <v>1.04</v>
      </c>
      <c r="AP8">
        <f t="shared" si="24"/>
        <v>5</v>
      </c>
      <c r="AQ8">
        <f t="shared" si="25"/>
        <v>25</v>
      </c>
      <c r="AR8">
        <f t="shared" si="26"/>
        <v>7500</v>
      </c>
      <c r="AS8" s="62">
        <f t="shared" si="38"/>
        <v>1.04</v>
      </c>
      <c r="AT8">
        <f t="shared" si="27"/>
        <v>5</v>
      </c>
      <c r="AU8">
        <f t="shared" si="28"/>
        <v>25</v>
      </c>
      <c r="AV8">
        <f t="shared" si="29"/>
        <v>7500</v>
      </c>
      <c r="AW8" s="62">
        <f t="shared" si="39"/>
        <v>1.04</v>
      </c>
      <c r="AX8">
        <f t="shared" si="30"/>
        <v>5</v>
      </c>
      <c r="AY8">
        <f t="shared" si="31"/>
        <v>25</v>
      </c>
      <c r="AZ8">
        <f t="shared" si="32"/>
        <v>7500</v>
      </c>
      <c r="BB8">
        <v>5</v>
      </c>
      <c r="BC8">
        <f t="shared" si="40"/>
        <v>7500</v>
      </c>
      <c r="BD8">
        <f t="shared" si="41"/>
        <v>2500</v>
      </c>
    </row>
    <row r="9" spans="1:71" x14ac:dyDescent="0.2">
      <c r="A9" s="3">
        <v>7</v>
      </c>
      <c r="B9">
        <f t="shared" si="43"/>
        <v>2</v>
      </c>
      <c r="C9">
        <f t="shared" si="43"/>
        <v>2</v>
      </c>
      <c r="D9">
        <f t="shared" si="43"/>
        <v>2</v>
      </c>
      <c r="E9">
        <f t="shared" si="43"/>
        <v>1</v>
      </c>
      <c r="F9">
        <f t="shared" si="43"/>
        <v>2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0</v>
      </c>
      <c r="K9">
        <f t="shared" si="5"/>
        <v>0</v>
      </c>
      <c r="L9">
        <f t="shared" si="6"/>
        <v>0</v>
      </c>
      <c r="M9">
        <f t="shared" si="7"/>
        <v>2</v>
      </c>
      <c r="N9">
        <f t="shared" si="8"/>
        <v>10</v>
      </c>
      <c r="O9">
        <f t="shared" si="9"/>
        <v>1500</v>
      </c>
      <c r="P9">
        <f t="shared" si="10"/>
        <v>0</v>
      </c>
      <c r="Q9">
        <f t="shared" si="11"/>
        <v>0</v>
      </c>
      <c r="R9">
        <f t="shared" si="12"/>
        <v>0</v>
      </c>
      <c r="S9">
        <f t="shared" si="13"/>
        <v>0</v>
      </c>
      <c r="T9">
        <f t="shared" si="14"/>
        <v>0</v>
      </c>
      <c r="U9">
        <f t="shared" si="15"/>
        <v>0</v>
      </c>
      <c r="V9">
        <f t="shared" si="17"/>
        <v>2</v>
      </c>
      <c r="W9">
        <f t="shared" si="33"/>
        <v>13</v>
      </c>
      <c r="X9">
        <f t="shared" si="18"/>
        <v>39</v>
      </c>
      <c r="Y9">
        <f t="shared" si="16"/>
        <v>10</v>
      </c>
      <c r="Z9">
        <f t="shared" si="33"/>
        <v>65</v>
      </c>
      <c r="AA9">
        <f t="shared" si="19"/>
        <v>195</v>
      </c>
      <c r="AB9">
        <f>段位赛!AQ9</f>
        <v>22.520514374278953</v>
      </c>
      <c r="AC9">
        <f>段位赛!AR9</f>
        <v>112.60257187139477</v>
      </c>
      <c r="AF9">
        <v>6</v>
      </c>
      <c r="AG9" s="62">
        <f t="shared" si="34"/>
        <v>1.05</v>
      </c>
      <c r="AH9">
        <f t="shared" si="42"/>
        <v>6</v>
      </c>
      <c r="AI9">
        <f t="shared" si="35"/>
        <v>30</v>
      </c>
      <c r="AJ9">
        <f t="shared" si="20"/>
        <v>10500</v>
      </c>
      <c r="AK9" s="62">
        <f t="shared" si="36"/>
        <v>1.05</v>
      </c>
      <c r="AL9">
        <f t="shared" si="21"/>
        <v>6</v>
      </c>
      <c r="AM9">
        <f t="shared" si="22"/>
        <v>30</v>
      </c>
      <c r="AN9">
        <f t="shared" si="23"/>
        <v>10500</v>
      </c>
      <c r="AO9" s="62">
        <f t="shared" si="37"/>
        <v>1.05</v>
      </c>
      <c r="AP9">
        <f t="shared" si="24"/>
        <v>6</v>
      </c>
      <c r="AQ9">
        <f t="shared" si="25"/>
        <v>30</v>
      </c>
      <c r="AR9">
        <f t="shared" si="26"/>
        <v>10500</v>
      </c>
      <c r="AS9" s="62">
        <f t="shared" si="38"/>
        <v>1.05</v>
      </c>
      <c r="AT9">
        <f t="shared" si="27"/>
        <v>6</v>
      </c>
      <c r="AU9">
        <f t="shared" si="28"/>
        <v>30</v>
      </c>
      <c r="AV9">
        <f t="shared" si="29"/>
        <v>10500</v>
      </c>
      <c r="AW9" s="62">
        <f t="shared" si="39"/>
        <v>1.05</v>
      </c>
      <c r="AX9">
        <f t="shared" si="30"/>
        <v>6</v>
      </c>
      <c r="AY9">
        <f t="shared" si="31"/>
        <v>30</v>
      </c>
      <c r="AZ9">
        <f t="shared" si="32"/>
        <v>10500</v>
      </c>
      <c r="BB9">
        <v>6</v>
      </c>
      <c r="BC9">
        <f t="shared" si="40"/>
        <v>10500</v>
      </c>
      <c r="BD9">
        <f t="shared" si="41"/>
        <v>3000</v>
      </c>
    </row>
    <row r="10" spans="1:71" x14ac:dyDescent="0.2">
      <c r="A10" s="3">
        <v>8</v>
      </c>
      <c r="B10">
        <f t="shared" si="43"/>
        <v>2</v>
      </c>
      <c r="C10">
        <f t="shared" si="43"/>
        <v>2</v>
      </c>
      <c r="D10">
        <f t="shared" si="43"/>
        <v>2</v>
      </c>
      <c r="E10">
        <f t="shared" si="43"/>
        <v>2</v>
      </c>
      <c r="F10">
        <f t="shared" si="43"/>
        <v>2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  <c r="N10">
        <f t="shared" si="8"/>
        <v>0</v>
      </c>
      <c r="O10">
        <f t="shared" si="9"/>
        <v>0</v>
      </c>
      <c r="P10">
        <f t="shared" si="10"/>
        <v>2</v>
      </c>
      <c r="Q10">
        <f t="shared" si="11"/>
        <v>10</v>
      </c>
      <c r="R10">
        <f t="shared" si="12"/>
        <v>1500</v>
      </c>
      <c r="S10">
        <f t="shared" si="13"/>
        <v>0</v>
      </c>
      <c r="T10">
        <f t="shared" si="14"/>
        <v>0</v>
      </c>
      <c r="U10">
        <f t="shared" si="15"/>
        <v>0</v>
      </c>
      <c r="V10">
        <f t="shared" si="17"/>
        <v>2</v>
      </c>
      <c r="W10">
        <f t="shared" si="33"/>
        <v>15</v>
      </c>
      <c r="X10">
        <f t="shared" si="18"/>
        <v>45</v>
      </c>
      <c r="Y10">
        <f t="shared" si="16"/>
        <v>10</v>
      </c>
      <c r="Z10">
        <f t="shared" si="33"/>
        <v>75</v>
      </c>
      <c r="AA10">
        <f t="shared" si="19"/>
        <v>225</v>
      </c>
      <c r="AB10">
        <f>段位赛!AQ10</f>
        <v>28.145514374278953</v>
      </c>
      <c r="AC10">
        <f>段位赛!AR10</f>
        <v>140.72757187139476</v>
      </c>
      <c r="AF10">
        <v>7</v>
      </c>
      <c r="AG10" s="62">
        <f t="shared" si="34"/>
        <v>1.06</v>
      </c>
      <c r="AH10">
        <f t="shared" si="42"/>
        <v>7</v>
      </c>
      <c r="AI10">
        <f t="shared" si="35"/>
        <v>35</v>
      </c>
      <c r="AJ10">
        <f t="shared" si="20"/>
        <v>14000</v>
      </c>
      <c r="AK10" s="62">
        <f t="shared" si="36"/>
        <v>1.06</v>
      </c>
      <c r="AL10">
        <f t="shared" si="21"/>
        <v>7</v>
      </c>
      <c r="AM10">
        <f t="shared" si="22"/>
        <v>35</v>
      </c>
      <c r="AN10">
        <f t="shared" si="23"/>
        <v>14000</v>
      </c>
      <c r="AO10" s="62">
        <f t="shared" si="37"/>
        <v>1.06</v>
      </c>
      <c r="AP10">
        <f t="shared" si="24"/>
        <v>7</v>
      </c>
      <c r="AQ10">
        <f t="shared" si="25"/>
        <v>35</v>
      </c>
      <c r="AR10">
        <f t="shared" si="26"/>
        <v>14000</v>
      </c>
      <c r="AS10" s="62">
        <f t="shared" si="38"/>
        <v>1.06</v>
      </c>
      <c r="AT10">
        <f t="shared" si="27"/>
        <v>7</v>
      </c>
      <c r="AU10">
        <f t="shared" si="28"/>
        <v>35</v>
      </c>
      <c r="AV10">
        <f t="shared" si="29"/>
        <v>14000</v>
      </c>
      <c r="AW10" s="62">
        <f t="shared" si="39"/>
        <v>1.06</v>
      </c>
      <c r="AX10">
        <f t="shared" si="30"/>
        <v>7</v>
      </c>
      <c r="AY10">
        <f t="shared" si="31"/>
        <v>35</v>
      </c>
      <c r="AZ10">
        <f t="shared" si="32"/>
        <v>14000</v>
      </c>
      <c r="BB10">
        <v>7</v>
      </c>
      <c r="BC10">
        <f t="shared" si="40"/>
        <v>14000</v>
      </c>
      <c r="BD10">
        <f t="shared" si="41"/>
        <v>3500</v>
      </c>
    </row>
    <row r="11" spans="1:71" x14ac:dyDescent="0.2">
      <c r="A11" s="3">
        <v>9</v>
      </c>
      <c r="B11">
        <f t="shared" si="43"/>
        <v>3</v>
      </c>
      <c r="C11">
        <f t="shared" si="43"/>
        <v>2</v>
      </c>
      <c r="D11">
        <f t="shared" si="43"/>
        <v>2</v>
      </c>
      <c r="E11">
        <f t="shared" si="43"/>
        <v>2</v>
      </c>
      <c r="F11">
        <f t="shared" si="43"/>
        <v>3</v>
      </c>
      <c r="G11">
        <f t="shared" si="1"/>
        <v>3</v>
      </c>
      <c r="H11">
        <f t="shared" si="2"/>
        <v>15</v>
      </c>
      <c r="I11">
        <f t="shared" si="3"/>
        <v>3000</v>
      </c>
      <c r="J11">
        <f t="shared" si="4"/>
        <v>0</v>
      </c>
      <c r="K11">
        <f t="shared" si="5"/>
        <v>0</v>
      </c>
      <c r="L11">
        <f t="shared" si="6"/>
        <v>0</v>
      </c>
      <c r="M11">
        <f t="shared" si="7"/>
        <v>0</v>
      </c>
      <c r="N11">
        <f t="shared" si="8"/>
        <v>0</v>
      </c>
      <c r="O11">
        <f t="shared" si="9"/>
        <v>0</v>
      </c>
      <c r="P11">
        <f t="shared" si="10"/>
        <v>0</v>
      </c>
      <c r="Q11">
        <f t="shared" si="11"/>
        <v>0</v>
      </c>
      <c r="R11">
        <f t="shared" si="12"/>
        <v>0</v>
      </c>
      <c r="S11">
        <f t="shared" si="13"/>
        <v>3</v>
      </c>
      <c r="T11">
        <f t="shared" si="14"/>
        <v>15</v>
      </c>
      <c r="U11">
        <f t="shared" si="15"/>
        <v>3000</v>
      </c>
      <c r="V11">
        <f t="shared" si="17"/>
        <v>6</v>
      </c>
      <c r="W11">
        <f t="shared" si="33"/>
        <v>21</v>
      </c>
      <c r="X11">
        <f t="shared" si="18"/>
        <v>63</v>
      </c>
      <c r="Y11">
        <f t="shared" si="16"/>
        <v>30</v>
      </c>
      <c r="Z11">
        <f t="shared" si="33"/>
        <v>105</v>
      </c>
      <c r="AA11">
        <f t="shared" si="19"/>
        <v>315</v>
      </c>
      <c r="AB11">
        <f>段位赛!AQ11</f>
        <v>33.931228659993238</v>
      </c>
      <c r="AC11">
        <f>段位赛!AR11</f>
        <v>169.6561432999662</v>
      </c>
      <c r="AF11">
        <v>8</v>
      </c>
      <c r="AG11" s="62">
        <f t="shared" si="34"/>
        <v>1.07</v>
      </c>
      <c r="AH11">
        <f t="shared" si="42"/>
        <v>8</v>
      </c>
      <c r="AI11">
        <f t="shared" si="35"/>
        <v>40</v>
      </c>
      <c r="AJ11">
        <f t="shared" si="20"/>
        <v>18000</v>
      </c>
      <c r="AK11" s="62">
        <f t="shared" si="36"/>
        <v>1.07</v>
      </c>
      <c r="AL11">
        <f t="shared" si="21"/>
        <v>8</v>
      </c>
      <c r="AM11">
        <f t="shared" si="22"/>
        <v>40</v>
      </c>
      <c r="AN11">
        <f t="shared" si="23"/>
        <v>18000</v>
      </c>
      <c r="AO11" s="62">
        <f t="shared" si="37"/>
        <v>1.07</v>
      </c>
      <c r="AP11">
        <f t="shared" si="24"/>
        <v>8</v>
      </c>
      <c r="AQ11">
        <f t="shared" si="25"/>
        <v>40</v>
      </c>
      <c r="AR11">
        <f t="shared" si="26"/>
        <v>18000</v>
      </c>
      <c r="AS11" s="62">
        <f t="shared" si="38"/>
        <v>1.07</v>
      </c>
      <c r="AT11">
        <f t="shared" si="27"/>
        <v>8</v>
      </c>
      <c r="AU11">
        <f t="shared" si="28"/>
        <v>40</v>
      </c>
      <c r="AV11">
        <f t="shared" si="29"/>
        <v>18000</v>
      </c>
      <c r="AW11" s="62">
        <f t="shared" si="39"/>
        <v>1.07</v>
      </c>
      <c r="AX11">
        <f t="shared" si="30"/>
        <v>8</v>
      </c>
      <c r="AY11">
        <f t="shared" si="31"/>
        <v>40</v>
      </c>
      <c r="AZ11">
        <f t="shared" si="32"/>
        <v>18000</v>
      </c>
      <c r="BB11">
        <v>8</v>
      </c>
      <c r="BC11">
        <f t="shared" si="40"/>
        <v>18000</v>
      </c>
      <c r="BD11">
        <f t="shared" si="41"/>
        <v>4000</v>
      </c>
    </row>
    <row r="12" spans="1:71" x14ac:dyDescent="0.2">
      <c r="A12" s="3">
        <v>10</v>
      </c>
      <c r="B12">
        <f t="shared" si="43"/>
        <v>3</v>
      </c>
      <c r="C12">
        <f t="shared" si="43"/>
        <v>3</v>
      </c>
      <c r="D12">
        <f t="shared" si="43"/>
        <v>2</v>
      </c>
      <c r="E12">
        <f t="shared" si="43"/>
        <v>2</v>
      </c>
      <c r="F12">
        <f t="shared" si="43"/>
        <v>3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3</v>
      </c>
      <c r="K12">
        <f t="shared" si="5"/>
        <v>15</v>
      </c>
      <c r="L12">
        <f t="shared" si="6"/>
        <v>3000</v>
      </c>
      <c r="M12">
        <f t="shared" si="7"/>
        <v>0</v>
      </c>
      <c r="N12">
        <f t="shared" si="8"/>
        <v>0</v>
      </c>
      <c r="O12">
        <f t="shared" si="9"/>
        <v>0</v>
      </c>
      <c r="P12">
        <f t="shared" si="10"/>
        <v>0</v>
      </c>
      <c r="Q12">
        <f t="shared" si="11"/>
        <v>0</v>
      </c>
      <c r="R12">
        <f t="shared" si="12"/>
        <v>0</v>
      </c>
      <c r="S12">
        <f t="shared" si="13"/>
        <v>0</v>
      </c>
      <c r="T12">
        <f t="shared" si="14"/>
        <v>0</v>
      </c>
      <c r="U12">
        <f t="shared" si="15"/>
        <v>0</v>
      </c>
      <c r="V12">
        <f t="shared" si="17"/>
        <v>3</v>
      </c>
      <c r="W12">
        <f t="shared" si="33"/>
        <v>24</v>
      </c>
      <c r="X12">
        <f t="shared" si="18"/>
        <v>72</v>
      </c>
      <c r="Y12">
        <f t="shared" si="16"/>
        <v>15</v>
      </c>
      <c r="Z12">
        <f t="shared" si="33"/>
        <v>120</v>
      </c>
      <c r="AA12">
        <f t="shared" si="19"/>
        <v>360</v>
      </c>
      <c r="AB12">
        <f>段位赛!AQ12</f>
        <v>40.023536352300937</v>
      </c>
      <c r="AC12">
        <f>段位赛!AR12</f>
        <v>200.11768176150466</v>
      </c>
      <c r="AF12">
        <v>9</v>
      </c>
      <c r="AG12" s="62">
        <f t="shared" si="34"/>
        <v>1.08</v>
      </c>
      <c r="AH12">
        <f t="shared" si="42"/>
        <v>9</v>
      </c>
      <c r="AI12">
        <f t="shared" si="35"/>
        <v>45</v>
      </c>
      <c r="AJ12">
        <f t="shared" si="20"/>
        <v>22500</v>
      </c>
      <c r="AK12" s="62">
        <f t="shared" si="36"/>
        <v>1.08</v>
      </c>
      <c r="AL12">
        <f t="shared" si="21"/>
        <v>9</v>
      </c>
      <c r="AM12">
        <f t="shared" si="22"/>
        <v>45</v>
      </c>
      <c r="AN12">
        <f t="shared" si="23"/>
        <v>22500</v>
      </c>
      <c r="AO12" s="62">
        <f t="shared" si="37"/>
        <v>1.08</v>
      </c>
      <c r="AP12">
        <f t="shared" si="24"/>
        <v>9</v>
      </c>
      <c r="AQ12">
        <f t="shared" si="25"/>
        <v>45</v>
      </c>
      <c r="AR12">
        <f t="shared" si="26"/>
        <v>22500</v>
      </c>
      <c r="AS12" s="62">
        <f t="shared" si="38"/>
        <v>1.08</v>
      </c>
      <c r="AT12">
        <f t="shared" si="27"/>
        <v>9</v>
      </c>
      <c r="AU12">
        <f t="shared" si="28"/>
        <v>45</v>
      </c>
      <c r="AV12">
        <f t="shared" si="29"/>
        <v>22500</v>
      </c>
      <c r="AW12" s="62">
        <f t="shared" si="39"/>
        <v>1.08</v>
      </c>
      <c r="AX12">
        <f t="shared" si="30"/>
        <v>9</v>
      </c>
      <c r="AY12">
        <f t="shared" si="31"/>
        <v>45</v>
      </c>
      <c r="AZ12">
        <f t="shared" si="32"/>
        <v>22500</v>
      </c>
      <c r="BB12">
        <v>9</v>
      </c>
      <c r="BC12">
        <f t="shared" si="40"/>
        <v>22500</v>
      </c>
      <c r="BD12">
        <f t="shared" si="41"/>
        <v>4500</v>
      </c>
    </row>
    <row r="13" spans="1:71" x14ac:dyDescent="0.2">
      <c r="A13" s="3">
        <v>11</v>
      </c>
      <c r="B13">
        <f t="shared" si="43"/>
        <v>3</v>
      </c>
      <c r="C13">
        <f t="shared" si="43"/>
        <v>3</v>
      </c>
      <c r="D13">
        <f t="shared" si="43"/>
        <v>3</v>
      </c>
      <c r="E13">
        <f t="shared" si="43"/>
        <v>2</v>
      </c>
      <c r="F13">
        <f t="shared" si="43"/>
        <v>3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0</v>
      </c>
      <c r="L13">
        <f t="shared" si="6"/>
        <v>0</v>
      </c>
      <c r="M13">
        <f t="shared" si="7"/>
        <v>3</v>
      </c>
      <c r="N13">
        <f t="shared" si="8"/>
        <v>15</v>
      </c>
      <c r="O13">
        <f t="shared" si="9"/>
        <v>3000</v>
      </c>
      <c r="P13">
        <f t="shared" si="10"/>
        <v>0</v>
      </c>
      <c r="Q13">
        <f t="shared" si="11"/>
        <v>0</v>
      </c>
      <c r="R13">
        <f t="shared" si="12"/>
        <v>0</v>
      </c>
      <c r="S13">
        <f t="shared" si="13"/>
        <v>0</v>
      </c>
      <c r="T13">
        <f t="shared" si="14"/>
        <v>0</v>
      </c>
      <c r="U13">
        <f t="shared" si="15"/>
        <v>0</v>
      </c>
      <c r="V13">
        <f t="shared" si="17"/>
        <v>3</v>
      </c>
      <c r="W13">
        <f t="shared" si="33"/>
        <v>27</v>
      </c>
      <c r="X13">
        <f t="shared" si="18"/>
        <v>81</v>
      </c>
      <c r="Y13">
        <f t="shared" si="16"/>
        <v>15</v>
      </c>
      <c r="Z13">
        <f t="shared" si="33"/>
        <v>135</v>
      </c>
      <c r="AA13">
        <f t="shared" si="19"/>
        <v>405</v>
      </c>
      <c r="AB13">
        <f>段位赛!AQ13</f>
        <v>45.328799510195672</v>
      </c>
      <c r="AC13">
        <f>段位赛!AR13</f>
        <v>226.64399755097836</v>
      </c>
      <c r="AF13">
        <v>10</v>
      </c>
      <c r="AG13" s="62">
        <f t="shared" si="34"/>
        <v>1.0900000000000001</v>
      </c>
      <c r="AH13">
        <f t="shared" si="42"/>
        <v>10</v>
      </c>
      <c r="AI13">
        <f t="shared" si="35"/>
        <v>50</v>
      </c>
      <c r="AJ13">
        <f t="shared" si="20"/>
        <v>27500</v>
      </c>
      <c r="AK13" s="62">
        <f t="shared" si="36"/>
        <v>1.0900000000000001</v>
      </c>
      <c r="AL13">
        <f t="shared" si="21"/>
        <v>10</v>
      </c>
      <c r="AM13">
        <f t="shared" si="22"/>
        <v>50</v>
      </c>
      <c r="AN13">
        <f t="shared" si="23"/>
        <v>27500</v>
      </c>
      <c r="AO13" s="62">
        <f t="shared" si="37"/>
        <v>1.0900000000000001</v>
      </c>
      <c r="AP13">
        <f t="shared" si="24"/>
        <v>10</v>
      </c>
      <c r="AQ13">
        <f t="shared" si="25"/>
        <v>50</v>
      </c>
      <c r="AR13">
        <f t="shared" si="26"/>
        <v>27500</v>
      </c>
      <c r="AS13" s="62">
        <f t="shared" si="38"/>
        <v>1.0900000000000001</v>
      </c>
      <c r="AT13">
        <f t="shared" si="27"/>
        <v>10</v>
      </c>
      <c r="AU13">
        <f t="shared" si="28"/>
        <v>50</v>
      </c>
      <c r="AV13">
        <f t="shared" si="29"/>
        <v>27500</v>
      </c>
      <c r="AW13" s="62">
        <f t="shared" si="39"/>
        <v>1.0900000000000001</v>
      </c>
      <c r="AX13">
        <f t="shared" si="30"/>
        <v>10</v>
      </c>
      <c r="AY13">
        <f t="shared" si="31"/>
        <v>50</v>
      </c>
      <c r="AZ13">
        <f t="shared" si="32"/>
        <v>27500</v>
      </c>
      <c r="BB13">
        <v>10</v>
      </c>
      <c r="BC13">
        <f t="shared" si="40"/>
        <v>27500</v>
      </c>
      <c r="BD13">
        <f t="shared" si="41"/>
        <v>5000</v>
      </c>
    </row>
    <row r="14" spans="1:71" x14ac:dyDescent="0.2">
      <c r="A14" s="3">
        <v>12</v>
      </c>
      <c r="B14">
        <f t="shared" si="43"/>
        <v>3</v>
      </c>
      <c r="C14">
        <f t="shared" si="43"/>
        <v>3</v>
      </c>
      <c r="D14">
        <f t="shared" si="43"/>
        <v>3</v>
      </c>
      <c r="E14">
        <f t="shared" si="43"/>
        <v>3</v>
      </c>
      <c r="F14">
        <f t="shared" si="43"/>
        <v>3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  <c r="N14">
        <f t="shared" si="8"/>
        <v>0</v>
      </c>
      <c r="O14">
        <f t="shared" si="9"/>
        <v>0</v>
      </c>
      <c r="P14">
        <f t="shared" si="10"/>
        <v>3</v>
      </c>
      <c r="Q14">
        <f t="shared" si="11"/>
        <v>15</v>
      </c>
      <c r="R14">
        <f t="shared" si="12"/>
        <v>3000</v>
      </c>
      <c r="S14">
        <f t="shared" si="13"/>
        <v>0</v>
      </c>
      <c r="T14">
        <f t="shared" si="14"/>
        <v>0</v>
      </c>
      <c r="U14">
        <f t="shared" si="15"/>
        <v>0</v>
      </c>
      <c r="V14">
        <f t="shared" si="17"/>
        <v>3</v>
      </c>
      <c r="W14">
        <f t="shared" si="33"/>
        <v>30</v>
      </c>
      <c r="X14">
        <f t="shared" si="18"/>
        <v>90</v>
      </c>
      <c r="Y14">
        <f t="shared" si="16"/>
        <v>15</v>
      </c>
      <c r="Z14">
        <f t="shared" si="33"/>
        <v>150</v>
      </c>
      <c r="AA14">
        <f t="shared" si="19"/>
        <v>450</v>
      </c>
      <c r="AB14">
        <f>段位赛!AQ14</f>
        <v>51.670768422112765</v>
      </c>
      <c r="AC14">
        <f>段位赛!AR14</f>
        <v>258.35384211056385</v>
      </c>
      <c r="AF14">
        <v>11</v>
      </c>
      <c r="AG14" s="62">
        <f t="shared" si="34"/>
        <v>1.1000000000000001</v>
      </c>
      <c r="AH14">
        <f t="shared" si="42"/>
        <v>11</v>
      </c>
      <c r="AI14">
        <f t="shared" si="35"/>
        <v>55</v>
      </c>
      <c r="AJ14">
        <f t="shared" si="20"/>
        <v>33000</v>
      </c>
      <c r="AK14" s="62">
        <f t="shared" si="36"/>
        <v>1.1000000000000001</v>
      </c>
      <c r="AL14">
        <f t="shared" si="21"/>
        <v>11</v>
      </c>
      <c r="AM14">
        <f t="shared" si="22"/>
        <v>55</v>
      </c>
      <c r="AN14">
        <f t="shared" si="23"/>
        <v>33000</v>
      </c>
      <c r="AO14" s="62">
        <f t="shared" si="37"/>
        <v>1.1000000000000001</v>
      </c>
      <c r="AP14">
        <f t="shared" si="24"/>
        <v>11</v>
      </c>
      <c r="AQ14">
        <f t="shared" si="25"/>
        <v>55</v>
      </c>
      <c r="AR14">
        <f t="shared" si="26"/>
        <v>33000</v>
      </c>
      <c r="AS14" s="62">
        <f t="shared" si="38"/>
        <v>1.1000000000000001</v>
      </c>
      <c r="AT14">
        <f t="shared" si="27"/>
        <v>11</v>
      </c>
      <c r="AU14">
        <f t="shared" si="28"/>
        <v>55</v>
      </c>
      <c r="AV14">
        <f t="shared" si="29"/>
        <v>33000</v>
      </c>
      <c r="AW14" s="62">
        <f t="shared" si="39"/>
        <v>1.1000000000000001</v>
      </c>
      <c r="AX14">
        <f t="shared" si="30"/>
        <v>11</v>
      </c>
      <c r="AY14">
        <f t="shared" si="31"/>
        <v>55</v>
      </c>
      <c r="AZ14">
        <f t="shared" si="32"/>
        <v>33000</v>
      </c>
      <c r="BB14">
        <v>11</v>
      </c>
      <c r="BC14">
        <f t="shared" si="40"/>
        <v>33000</v>
      </c>
      <c r="BD14">
        <f t="shared" si="41"/>
        <v>5500</v>
      </c>
    </row>
    <row r="15" spans="1:71" x14ac:dyDescent="0.2">
      <c r="A15" s="3">
        <v>13</v>
      </c>
      <c r="B15">
        <f t="shared" si="43"/>
        <v>4</v>
      </c>
      <c r="C15">
        <f t="shared" si="43"/>
        <v>3</v>
      </c>
      <c r="D15">
        <f t="shared" si="43"/>
        <v>3</v>
      </c>
      <c r="E15">
        <f t="shared" si="43"/>
        <v>3</v>
      </c>
      <c r="F15">
        <f t="shared" si="43"/>
        <v>4</v>
      </c>
      <c r="G15">
        <f t="shared" si="1"/>
        <v>4</v>
      </c>
      <c r="H15">
        <f t="shared" si="2"/>
        <v>20</v>
      </c>
      <c r="I15">
        <f t="shared" si="3"/>
        <v>5000</v>
      </c>
      <c r="J15">
        <f t="shared" si="4"/>
        <v>0</v>
      </c>
      <c r="K15">
        <f t="shared" si="5"/>
        <v>0</v>
      </c>
      <c r="L15">
        <f t="shared" si="6"/>
        <v>0</v>
      </c>
      <c r="M15">
        <f t="shared" si="7"/>
        <v>0</v>
      </c>
      <c r="N15">
        <f t="shared" si="8"/>
        <v>0</v>
      </c>
      <c r="O15">
        <f t="shared" si="9"/>
        <v>0</v>
      </c>
      <c r="P15">
        <f t="shared" si="10"/>
        <v>0</v>
      </c>
      <c r="Q15">
        <f t="shared" si="11"/>
        <v>0</v>
      </c>
      <c r="R15">
        <f t="shared" si="12"/>
        <v>0</v>
      </c>
      <c r="S15">
        <f t="shared" si="13"/>
        <v>4</v>
      </c>
      <c r="T15">
        <f t="shared" si="14"/>
        <v>20</v>
      </c>
      <c r="U15">
        <f t="shared" si="15"/>
        <v>5000</v>
      </c>
      <c r="V15">
        <f t="shared" si="17"/>
        <v>8</v>
      </c>
      <c r="W15">
        <f t="shared" si="33"/>
        <v>38</v>
      </c>
      <c r="X15">
        <f t="shared" si="18"/>
        <v>114</v>
      </c>
      <c r="Y15">
        <f t="shared" si="16"/>
        <v>40</v>
      </c>
      <c r="Z15">
        <f t="shared" si="33"/>
        <v>190</v>
      </c>
      <c r="AA15">
        <f t="shared" si="19"/>
        <v>570</v>
      </c>
      <c r="AB15">
        <f>段位赛!AQ15</f>
        <v>59.268758371861509</v>
      </c>
      <c r="AC15">
        <f>段位赛!AR15</f>
        <v>296.34379185930754</v>
      </c>
      <c r="AF15">
        <v>12</v>
      </c>
      <c r="AG15" s="62">
        <f t="shared" si="34"/>
        <v>1.1100000000000001</v>
      </c>
      <c r="AH15">
        <f t="shared" si="42"/>
        <v>12</v>
      </c>
      <c r="AI15">
        <f t="shared" si="35"/>
        <v>60</v>
      </c>
      <c r="AJ15">
        <f t="shared" si="20"/>
        <v>39000</v>
      </c>
      <c r="AK15" s="62">
        <f t="shared" si="36"/>
        <v>1.1100000000000001</v>
      </c>
      <c r="AL15">
        <f t="shared" si="21"/>
        <v>12</v>
      </c>
      <c r="AM15">
        <f t="shared" si="22"/>
        <v>60</v>
      </c>
      <c r="AN15">
        <f t="shared" si="23"/>
        <v>39000</v>
      </c>
      <c r="AO15" s="62">
        <f t="shared" si="37"/>
        <v>1.1100000000000001</v>
      </c>
      <c r="AP15">
        <f t="shared" si="24"/>
        <v>12</v>
      </c>
      <c r="AQ15">
        <f t="shared" si="25"/>
        <v>60</v>
      </c>
      <c r="AR15">
        <f t="shared" si="26"/>
        <v>39000</v>
      </c>
      <c r="AS15" s="62">
        <f t="shared" si="38"/>
        <v>1.1100000000000001</v>
      </c>
      <c r="AT15">
        <f t="shared" si="27"/>
        <v>12</v>
      </c>
      <c r="AU15">
        <f t="shared" si="28"/>
        <v>60</v>
      </c>
      <c r="AV15">
        <f t="shared" si="29"/>
        <v>39000</v>
      </c>
      <c r="AW15" s="62">
        <f t="shared" si="39"/>
        <v>1.1100000000000001</v>
      </c>
      <c r="AX15">
        <f t="shared" si="30"/>
        <v>12</v>
      </c>
      <c r="AY15">
        <f t="shared" si="31"/>
        <v>60</v>
      </c>
      <c r="AZ15">
        <f t="shared" si="32"/>
        <v>39000</v>
      </c>
      <c r="BB15">
        <v>12</v>
      </c>
      <c r="BC15">
        <f t="shared" si="40"/>
        <v>39000</v>
      </c>
      <c r="BD15">
        <f t="shared" si="41"/>
        <v>6000</v>
      </c>
    </row>
    <row r="16" spans="1:71" x14ac:dyDescent="0.2">
      <c r="A16" s="3">
        <v>14</v>
      </c>
      <c r="B16">
        <f t="shared" si="43"/>
        <v>4</v>
      </c>
      <c r="C16">
        <f t="shared" si="43"/>
        <v>4</v>
      </c>
      <c r="D16">
        <f t="shared" si="43"/>
        <v>3</v>
      </c>
      <c r="E16">
        <f t="shared" si="43"/>
        <v>3</v>
      </c>
      <c r="F16">
        <f t="shared" si="43"/>
        <v>4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4</v>
      </c>
      <c r="K16">
        <f t="shared" si="5"/>
        <v>20</v>
      </c>
      <c r="L16">
        <f t="shared" si="6"/>
        <v>5000</v>
      </c>
      <c r="M16">
        <f t="shared" si="7"/>
        <v>0</v>
      </c>
      <c r="N16">
        <f t="shared" si="8"/>
        <v>0</v>
      </c>
      <c r="O16">
        <f t="shared" si="9"/>
        <v>0</v>
      </c>
      <c r="P16">
        <f t="shared" si="10"/>
        <v>0</v>
      </c>
      <c r="Q16">
        <f t="shared" si="11"/>
        <v>0</v>
      </c>
      <c r="R16">
        <f t="shared" si="12"/>
        <v>0</v>
      </c>
      <c r="S16">
        <f t="shared" si="13"/>
        <v>0</v>
      </c>
      <c r="T16">
        <f t="shared" si="14"/>
        <v>0</v>
      </c>
      <c r="U16">
        <f t="shared" si="15"/>
        <v>0</v>
      </c>
      <c r="V16">
        <f t="shared" si="17"/>
        <v>4</v>
      </c>
      <c r="W16">
        <f t="shared" si="33"/>
        <v>42</v>
      </c>
      <c r="X16">
        <f t="shared" si="18"/>
        <v>126</v>
      </c>
      <c r="Y16">
        <f t="shared" si="16"/>
        <v>20</v>
      </c>
      <c r="Z16">
        <f t="shared" si="33"/>
        <v>210</v>
      </c>
      <c r="AA16">
        <f t="shared" si="19"/>
        <v>630</v>
      </c>
      <c r="AB16">
        <f>段位赛!AQ16</f>
        <v>67.922604525707669</v>
      </c>
      <c r="AC16">
        <f>段位赛!AR16</f>
        <v>339.61302262853832</v>
      </c>
      <c r="AF16">
        <v>13</v>
      </c>
      <c r="AG16" s="62">
        <f t="shared" si="34"/>
        <v>1.1200000000000001</v>
      </c>
      <c r="AH16">
        <f t="shared" si="42"/>
        <v>13</v>
      </c>
      <c r="AI16">
        <f t="shared" si="35"/>
        <v>65</v>
      </c>
      <c r="AJ16">
        <f t="shared" si="20"/>
        <v>45500</v>
      </c>
      <c r="AK16" s="62">
        <f t="shared" si="36"/>
        <v>1.1200000000000001</v>
      </c>
      <c r="AL16">
        <f t="shared" si="21"/>
        <v>13</v>
      </c>
      <c r="AM16">
        <f t="shared" si="22"/>
        <v>65</v>
      </c>
      <c r="AN16">
        <f t="shared" si="23"/>
        <v>45500</v>
      </c>
      <c r="AO16" s="62">
        <f t="shared" si="37"/>
        <v>1.1200000000000001</v>
      </c>
      <c r="AP16">
        <f t="shared" si="24"/>
        <v>13</v>
      </c>
      <c r="AQ16">
        <f t="shared" si="25"/>
        <v>65</v>
      </c>
      <c r="AR16">
        <f t="shared" si="26"/>
        <v>45500</v>
      </c>
      <c r="AS16" s="62">
        <f t="shared" si="38"/>
        <v>1.1200000000000001</v>
      </c>
      <c r="AT16">
        <f t="shared" si="27"/>
        <v>13</v>
      </c>
      <c r="AU16">
        <f t="shared" si="28"/>
        <v>65</v>
      </c>
      <c r="AV16">
        <f t="shared" si="29"/>
        <v>45500</v>
      </c>
      <c r="AW16" s="62">
        <f t="shared" si="39"/>
        <v>1.1200000000000001</v>
      </c>
      <c r="AX16">
        <f t="shared" si="30"/>
        <v>13</v>
      </c>
      <c r="AY16">
        <f t="shared" si="31"/>
        <v>65</v>
      </c>
      <c r="AZ16">
        <f t="shared" si="32"/>
        <v>45500</v>
      </c>
      <c r="BB16">
        <v>13</v>
      </c>
      <c r="BC16">
        <f t="shared" si="40"/>
        <v>45500</v>
      </c>
      <c r="BD16">
        <f t="shared" si="41"/>
        <v>6500</v>
      </c>
    </row>
    <row r="17" spans="1:56" x14ac:dyDescent="0.2">
      <c r="A17" s="3">
        <v>15</v>
      </c>
      <c r="B17">
        <f t="shared" ref="B17:F26" si="44">B13+1</f>
        <v>4</v>
      </c>
      <c r="C17">
        <f t="shared" si="44"/>
        <v>4</v>
      </c>
      <c r="D17">
        <f t="shared" si="44"/>
        <v>4</v>
      </c>
      <c r="E17">
        <f t="shared" si="44"/>
        <v>3</v>
      </c>
      <c r="F17">
        <f t="shared" si="44"/>
        <v>4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0</v>
      </c>
      <c r="K17">
        <f t="shared" si="5"/>
        <v>0</v>
      </c>
      <c r="L17">
        <f t="shared" si="6"/>
        <v>0</v>
      </c>
      <c r="M17">
        <f t="shared" si="7"/>
        <v>4</v>
      </c>
      <c r="N17">
        <f t="shared" si="8"/>
        <v>20</v>
      </c>
      <c r="O17">
        <f t="shared" si="9"/>
        <v>5000</v>
      </c>
      <c r="P17">
        <f t="shared" si="10"/>
        <v>0</v>
      </c>
      <c r="Q17">
        <f t="shared" si="11"/>
        <v>0</v>
      </c>
      <c r="R17">
        <f t="shared" si="12"/>
        <v>0</v>
      </c>
      <c r="S17">
        <f t="shared" si="13"/>
        <v>0</v>
      </c>
      <c r="T17">
        <f t="shared" si="14"/>
        <v>0</v>
      </c>
      <c r="U17">
        <f t="shared" si="15"/>
        <v>0</v>
      </c>
      <c r="V17">
        <f t="shared" si="17"/>
        <v>4</v>
      </c>
      <c r="W17">
        <f t="shared" si="33"/>
        <v>46</v>
      </c>
      <c r="X17">
        <f t="shared" si="18"/>
        <v>138</v>
      </c>
      <c r="Y17">
        <f t="shared" si="16"/>
        <v>20</v>
      </c>
      <c r="Z17">
        <f t="shared" si="33"/>
        <v>230</v>
      </c>
      <c r="AA17">
        <f t="shared" si="19"/>
        <v>690</v>
      </c>
      <c r="AB17">
        <f>段位赛!AQ17</f>
        <v>77.740786343889496</v>
      </c>
      <c r="AC17">
        <f>段位赛!AR17</f>
        <v>388.70393171944744</v>
      </c>
      <c r="AF17">
        <v>14</v>
      </c>
      <c r="AG17" s="62">
        <f t="shared" si="34"/>
        <v>1.1300000000000001</v>
      </c>
      <c r="AH17">
        <f t="shared" si="42"/>
        <v>14</v>
      </c>
      <c r="AI17">
        <f t="shared" si="35"/>
        <v>70</v>
      </c>
      <c r="AJ17">
        <f t="shared" si="20"/>
        <v>52500</v>
      </c>
      <c r="AK17" s="62">
        <f t="shared" si="36"/>
        <v>1.1300000000000001</v>
      </c>
      <c r="AL17">
        <f t="shared" si="21"/>
        <v>14</v>
      </c>
      <c r="AM17">
        <f t="shared" si="22"/>
        <v>70</v>
      </c>
      <c r="AN17">
        <f t="shared" si="23"/>
        <v>52500</v>
      </c>
      <c r="AO17" s="62">
        <f t="shared" si="37"/>
        <v>1.1300000000000001</v>
      </c>
      <c r="AP17">
        <f t="shared" si="24"/>
        <v>14</v>
      </c>
      <c r="AQ17">
        <f t="shared" si="25"/>
        <v>70</v>
      </c>
      <c r="AR17">
        <f t="shared" si="26"/>
        <v>52500</v>
      </c>
      <c r="AS17" s="62">
        <f t="shared" si="38"/>
        <v>1.1300000000000001</v>
      </c>
      <c r="AT17">
        <f t="shared" si="27"/>
        <v>14</v>
      </c>
      <c r="AU17">
        <f t="shared" si="28"/>
        <v>70</v>
      </c>
      <c r="AV17">
        <f t="shared" si="29"/>
        <v>52500</v>
      </c>
      <c r="AW17" s="62">
        <f t="shared" si="39"/>
        <v>1.1300000000000001</v>
      </c>
      <c r="AX17">
        <f t="shared" si="30"/>
        <v>14</v>
      </c>
      <c r="AY17">
        <f t="shared" si="31"/>
        <v>70</v>
      </c>
      <c r="AZ17">
        <f t="shared" si="32"/>
        <v>52500</v>
      </c>
      <c r="BB17">
        <v>14</v>
      </c>
      <c r="BC17">
        <f t="shared" si="40"/>
        <v>52500</v>
      </c>
      <c r="BD17">
        <f t="shared" si="41"/>
        <v>7000</v>
      </c>
    </row>
    <row r="18" spans="1:56" x14ac:dyDescent="0.2">
      <c r="A18" s="3">
        <v>16</v>
      </c>
      <c r="B18">
        <f t="shared" si="44"/>
        <v>4</v>
      </c>
      <c r="C18">
        <f t="shared" si="44"/>
        <v>4</v>
      </c>
      <c r="D18">
        <f t="shared" si="44"/>
        <v>4</v>
      </c>
      <c r="E18">
        <f t="shared" si="44"/>
        <v>4</v>
      </c>
      <c r="F18">
        <f t="shared" si="44"/>
        <v>4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f t="shared" si="6"/>
        <v>0</v>
      </c>
      <c r="M18">
        <f t="shared" si="7"/>
        <v>0</v>
      </c>
      <c r="N18">
        <f t="shared" si="8"/>
        <v>0</v>
      </c>
      <c r="O18">
        <f t="shared" si="9"/>
        <v>0</v>
      </c>
      <c r="P18">
        <f t="shared" si="10"/>
        <v>4</v>
      </c>
      <c r="Q18">
        <f t="shared" si="11"/>
        <v>20</v>
      </c>
      <c r="R18">
        <f t="shared" si="12"/>
        <v>5000</v>
      </c>
      <c r="S18">
        <f t="shared" si="13"/>
        <v>0</v>
      </c>
      <c r="T18">
        <f t="shared" si="14"/>
        <v>0</v>
      </c>
      <c r="U18">
        <f t="shared" si="15"/>
        <v>0</v>
      </c>
      <c r="V18">
        <f t="shared" si="17"/>
        <v>4</v>
      </c>
      <c r="W18">
        <f t="shared" si="33"/>
        <v>50</v>
      </c>
      <c r="X18">
        <f t="shared" si="18"/>
        <v>150</v>
      </c>
      <c r="Y18">
        <f t="shared" si="16"/>
        <v>20</v>
      </c>
      <c r="Z18">
        <f t="shared" si="33"/>
        <v>250</v>
      </c>
      <c r="AA18">
        <f t="shared" si="19"/>
        <v>750</v>
      </c>
      <c r="AB18">
        <f>段位赛!AQ18</f>
        <v>88.464190599208649</v>
      </c>
      <c r="AC18">
        <f>段位赛!AR18</f>
        <v>442.32095299604327</v>
      </c>
      <c r="AF18">
        <v>15</v>
      </c>
      <c r="AG18" s="62">
        <f t="shared" si="34"/>
        <v>1.1400000000000001</v>
      </c>
      <c r="AH18">
        <f t="shared" si="42"/>
        <v>15</v>
      </c>
      <c r="AI18">
        <f t="shared" si="35"/>
        <v>75</v>
      </c>
      <c r="AJ18">
        <f t="shared" si="20"/>
        <v>60000</v>
      </c>
      <c r="AK18" s="62">
        <f t="shared" si="36"/>
        <v>1.1400000000000001</v>
      </c>
      <c r="AL18">
        <f t="shared" si="21"/>
        <v>15</v>
      </c>
      <c r="AM18">
        <f t="shared" si="22"/>
        <v>75</v>
      </c>
      <c r="AN18">
        <f t="shared" si="23"/>
        <v>60000</v>
      </c>
      <c r="AO18" s="62">
        <f t="shared" si="37"/>
        <v>1.1400000000000001</v>
      </c>
      <c r="AP18">
        <f t="shared" si="24"/>
        <v>15</v>
      </c>
      <c r="AQ18">
        <f t="shared" si="25"/>
        <v>75</v>
      </c>
      <c r="AR18">
        <f t="shared" si="26"/>
        <v>60000</v>
      </c>
      <c r="AS18" s="62">
        <f t="shared" si="38"/>
        <v>1.1400000000000001</v>
      </c>
      <c r="AT18">
        <f t="shared" si="27"/>
        <v>15</v>
      </c>
      <c r="AU18">
        <f t="shared" si="28"/>
        <v>75</v>
      </c>
      <c r="AV18">
        <f t="shared" si="29"/>
        <v>60000</v>
      </c>
      <c r="AW18" s="62">
        <f t="shared" si="39"/>
        <v>1.1400000000000001</v>
      </c>
      <c r="AX18">
        <f t="shared" si="30"/>
        <v>15</v>
      </c>
      <c r="AY18">
        <f t="shared" si="31"/>
        <v>75</v>
      </c>
      <c r="AZ18">
        <f t="shared" si="32"/>
        <v>60000</v>
      </c>
      <c r="BB18">
        <v>15</v>
      </c>
      <c r="BC18">
        <f t="shared" si="40"/>
        <v>60000</v>
      </c>
      <c r="BD18">
        <f t="shared" si="41"/>
        <v>7500</v>
      </c>
    </row>
    <row r="19" spans="1:56" x14ac:dyDescent="0.2">
      <c r="A19" s="3">
        <v>17</v>
      </c>
      <c r="B19">
        <f t="shared" si="44"/>
        <v>5</v>
      </c>
      <c r="C19">
        <f t="shared" si="44"/>
        <v>4</v>
      </c>
      <c r="D19">
        <f t="shared" si="44"/>
        <v>4</v>
      </c>
      <c r="E19">
        <f t="shared" si="44"/>
        <v>4</v>
      </c>
      <c r="F19">
        <f t="shared" si="44"/>
        <v>5</v>
      </c>
      <c r="G19">
        <f t="shared" si="1"/>
        <v>5</v>
      </c>
      <c r="H19">
        <f t="shared" si="2"/>
        <v>25</v>
      </c>
      <c r="I19">
        <f t="shared" si="3"/>
        <v>7500</v>
      </c>
      <c r="J19">
        <f t="shared" si="4"/>
        <v>0</v>
      </c>
      <c r="K19">
        <f t="shared" si="5"/>
        <v>0</v>
      </c>
      <c r="L19">
        <f t="shared" si="6"/>
        <v>0</v>
      </c>
      <c r="M19">
        <f t="shared" si="7"/>
        <v>0</v>
      </c>
      <c r="N19">
        <f t="shared" si="8"/>
        <v>0</v>
      </c>
      <c r="O19">
        <f t="shared" si="9"/>
        <v>0</v>
      </c>
      <c r="P19">
        <f t="shared" si="10"/>
        <v>0</v>
      </c>
      <c r="Q19">
        <f t="shared" si="11"/>
        <v>0</v>
      </c>
      <c r="R19">
        <f t="shared" si="12"/>
        <v>0</v>
      </c>
      <c r="S19">
        <f t="shared" si="13"/>
        <v>5</v>
      </c>
      <c r="T19">
        <f t="shared" si="14"/>
        <v>25</v>
      </c>
      <c r="U19">
        <f t="shared" si="15"/>
        <v>7500</v>
      </c>
      <c r="V19">
        <f t="shared" si="17"/>
        <v>10</v>
      </c>
      <c r="W19">
        <f t="shared" si="33"/>
        <v>60</v>
      </c>
      <c r="X19">
        <f t="shared" si="18"/>
        <v>180</v>
      </c>
      <c r="Y19">
        <f t="shared" si="16"/>
        <v>50</v>
      </c>
      <c r="Z19">
        <f t="shared" si="33"/>
        <v>300</v>
      </c>
      <c r="AA19">
        <f t="shared" si="19"/>
        <v>900</v>
      </c>
      <c r="AB19">
        <f>段位赛!AQ19</f>
        <v>100.13217478893196</v>
      </c>
      <c r="AC19">
        <f>段位赛!AR19</f>
        <v>500.66087394465984</v>
      </c>
      <c r="AF19">
        <v>16</v>
      </c>
      <c r="AG19" s="62">
        <f t="shared" si="34"/>
        <v>1.1500000000000001</v>
      </c>
      <c r="AH19">
        <f t="shared" si="42"/>
        <v>16</v>
      </c>
      <c r="AI19">
        <f t="shared" si="35"/>
        <v>80</v>
      </c>
      <c r="AJ19">
        <f t="shared" si="20"/>
        <v>68000</v>
      </c>
      <c r="AK19" s="62">
        <f t="shared" si="36"/>
        <v>1.1500000000000001</v>
      </c>
      <c r="AL19">
        <f t="shared" si="21"/>
        <v>16</v>
      </c>
      <c r="AM19">
        <f t="shared" si="22"/>
        <v>80</v>
      </c>
      <c r="AN19">
        <f t="shared" si="23"/>
        <v>68000</v>
      </c>
      <c r="AO19" s="62">
        <f t="shared" si="37"/>
        <v>1.1500000000000001</v>
      </c>
      <c r="AP19">
        <f t="shared" si="24"/>
        <v>16</v>
      </c>
      <c r="AQ19">
        <f t="shared" si="25"/>
        <v>80</v>
      </c>
      <c r="AR19">
        <f t="shared" si="26"/>
        <v>68000</v>
      </c>
      <c r="AS19" s="62">
        <f t="shared" si="38"/>
        <v>1.1500000000000001</v>
      </c>
      <c r="AT19">
        <f t="shared" si="27"/>
        <v>16</v>
      </c>
      <c r="AU19">
        <f t="shared" si="28"/>
        <v>80</v>
      </c>
      <c r="AV19">
        <f t="shared" si="29"/>
        <v>68000</v>
      </c>
      <c r="AW19" s="62">
        <f t="shared" si="39"/>
        <v>1.1500000000000001</v>
      </c>
      <c r="AX19">
        <f t="shared" si="30"/>
        <v>16</v>
      </c>
      <c r="AY19">
        <f t="shared" si="31"/>
        <v>80</v>
      </c>
      <c r="AZ19">
        <f t="shared" si="32"/>
        <v>68000</v>
      </c>
      <c r="BB19">
        <v>16</v>
      </c>
      <c r="BC19">
        <f t="shared" si="40"/>
        <v>68000</v>
      </c>
      <c r="BD19">
        <f t="shared" si="41"/>
        <v>8000</v>
      </c>
    </row>
    <row r="20" spans="1:56" x14ac:dyDescent="0.2">
      <c r="A20" s="3">
        <v>18</v>
      </c>
      <c r="B20">
        <f t="shared" si="44"/>
        <v>5</v>
      </c>
      <c r="C20">
        <f t="shared" si="44"/>
        <v>5</v>
      </c>
      <c r="D20">
        <f t="shared" si="44"/>
        <v>4</v>
      </c>
      <c r="E20">
        <f t="shared" si="44"/>
        <v>4</v>
      </c>
      <c r="F20">
        <f t="shared" si="44"/>
        <v>5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5</v>
      </c>
      <c r="K20">
        <f t="shared" si="5"/>
        <v>25</v>
      </c>
      <c r="L20">
        <f t="shared" si="6"/>
        <v>7500</v>
      </c>
      <c r="M20">
        <f t="shared" si="7"/>
        <v>0</v>
      </c>
      <c r="N20">
        <f t="shared" si="8"/>
        <v>0</v>
      </c>
      <c r="O20">
        <f t="shared" si="9"/>
        <v>0</v>
      </c>
      <c r="P20">
        <f t="shared" si="10"/>
        <v>0</v>
      </c>
      <c r="Q20">
        <f t="shared" si="11"/>
        <v>0</v>
      </c>
      <c r="R20">
        <f t="shared" si="12"/>
        <v>0</v>
      </c>
      <c r="S20">
        <f t="shared" si="13"/>
        <v>0</v>
      </c>
      <c r="T20">
        <f t="shared" si="14"/>
        <v>0</v>
      </c>
      <c r="U20">
        <f t="shared" si="15"/>
        <v>0</v>
      </c>
      <c r="V20">
        <f t="shared" si="17"/>
        <v>5</v>
      </c>
      <c r="W20">
        <f t="shared" si="33"/>
        <v>65</v>
      </c>
      <c r="X20">
        <f t="shared" si="18"/>
        <v>195</v>
      </c>
      <c r="Y20">
        <f t="shared" si="16"/>
        <v>25</v>
      </c>
      <c r="Z20">
        <f t="shared" si="33"/>
        <v>325</v>
      </c>
      <c r="AA20">
        <f t="shared" si="19"/>
        <v>975</v>
      </c>
      <c r="AB20">
        <f>段位赛!AQ20</f>
        <v>112.48253975243563</v>
      </c>
      <c r="AC20">
        <f>段位赛!AR20</f>
        <v>562.41269876217814</v>
      </c>
      <c r="AF20">
        <v>17</v>
      </c>
      <c r="AG20" s="62">
        <f t="shared" si="34"/>
        <v>1.1600000000000001</v>
      </c>
      <c r="AH20">
        <f t="shared" si="42"/>
        <v>17</v>
      </c>
      <c r="AI20">
        <f t="shared" si="35"/>
        <v>85</v>
      </c>
      <c r="AJ20">
        <f t="shared" si="20"/>
        <v>76500</v>
      </c>
      <c r="AK20" s="62">
        <f t="shared" si="36"/>
        <v>1.1600000000000001</v>
      </c>
      <c r="AL20">
        <f t="shared" si="21"/>
        <v>17</v>
      </c>
      <c r="AM20">
        <f t="shared" si="22"/>
        <v>85</v>
      </c>
      <c r="AN20">
        <f t="shared" si="23"/>
        <v>76500</v>
      </c>
      <c r="AO20" s="62">
        <f t="shared" si="37"/>
        <v>1.1600000000000001</v>
      </c>
      <c r="AP20">
        <f t="shared" si="24"/>
        <v>17</v>
      </c>
      <c r="AQ20">
        <f t="shared" si="25"/>
        <v>85</v>
      </c>
      <c r="AR20">
        <f t="shared" si="26"/>
        <v>76500</v>
      </c>
      <c r="AS20" s="62">
        <f t="shared" si="38"/>
        <v>1.1600000000000001</v>
      </c>
      <c r="AT20">
        <f t="shared" si="27"/>
        <v>17</v>
      </c>
      <c r="AU20">
        <f t="shared" si="28"/>
        <v>85</v>
      </c>
      <c r="AV20">
        <f t="shared" si="29"/>
        <v>76500</v>
      </c>
      <c r="AW20" s="62">
        <f t="shared" si="39"/>
        <v>1.1600000000000001</v>
      </c>
      <c r="AX20">
        <f t="shared" si="30"/>
        <v>17</v>
      </c>
      <c r="AY20">
        <f t="shared" si="31"/>
        <v>85</v>
      </c>
      <c r="AZ20">
        <f t="shared" si="32"/>
        <v>76500</v>
      </c>
      <c r="BB20">
        <v>17</v>
      </c>
      <c r="BC20">
        <f t="shared" si="40"/>
        <v>76500</v>
      </c>
      <c r="BD20">
        <f t="shared" si="41"/>
        <v>8500</v>
      </c>
    </row>
    <row r="21" spans="1:56" x14ac:dyDescent="0.2">
      <c r="A21" s="3">
        <v>19</v>
      </c>
      <c r="B21">
        <f t="shared" si="44"/>
        <v>5</v>
      </c>
      <c r="C21">
        <f t="shared" si="44"/>
        <v>5</v>
      </c>
      <c r="D21">
        <f t="shared" si="44"/>
        <v>5</v>
      </c>
      <c r="E21">
        <f t="shared" si="44"/>
        <v>4</v>
      </c>
      <c r="F21">
        <f t="shared" si="44"/>
        <v>5</v>
      </c>
      <c r="G21">
        <f t="shared" si="1"/>
        <v>0</v>
      </c>
      <c r="H21">
        <f t="shared" si="2"/>
        <v>0</v>
      </c>
      <c r="I21">
        <f t="shared" si="3"/>
        <v>0</v>
      </c>
      <c r="J21">
        <f t="shared" si="4"/>
        <v>0</v>
      </c>
      <c r="K21">
        <f t="shared" si="5"/>
        <v>0</v>
      </c>
      <c r="L21">
        <f t="shared" si="6"/>
        <v>0</v>
      </c>
      <c r="M21">
        <f t="shared" si="7"/>
        <v>5</v>
      </c>
      <c r="N21">
        <f t="shared" si="8"/>
        <v>25</v>
      </c>
      <c r="O21">
        <f t="shared" si="9"/>
        <v>7500</v>
      </c>
      <c r="P21">
        <f t="shared" si="10"/>
        <v>0</v>
      </c>
      <c r="Q21">
        <f t="shared" si="11"/>
        <v>0</v>
      </c>
      <c r="R21">
        <f t="shared" si="12"/>
        <v>0</v>
      </c>
      <c r="S21">
        <f t="shared" si="13"/>
        <v>0</v>
      </c>
      <c r="T21">
        <f t="shared" si="14"/>
        <v>0</v>
      </c>
      <c r="U21">
        <f t="shared" si="15"/>
        <v>0</v>
      </c>
      <c r="V21">
        <f t="shared" si="17"/>
        <v>5</v>
      </c>
      <c r="W21">
        <f t="shared" si="33"/>
        <v>70</v>
      </c>
      <c r="X21">
        <f t="shared" si="18"/>
        <v>210</v>
      </c>
      <c r="Y21">
        <f t="shared" si="16"/>
        <v>25</v>
      </c>
      <c r="Z21">
        <f t="shared" si="33"/>
        <v>350</v>
      </c>
      <c r="AA21">
        <f t="shared" si="19"/>
        <v>1050</v>
      </c>
      <c r="AB21">
        <f>段位赛!AQ21</f>
        <v>125.52951961820744</v>
      </c>
      <c r="AC21">
        <f>段位赛!AR21</f>
        <v>627.64759809103714</v>
      </c>
      <c r="AF21">
        <v>18</v>
      </c>
      <c r="AG21" s="62">
        <f t="shared" si="34"/>
        <v>1.1700000000000002</v>
      </c>
      <c r="AH21">
        <f t="shared" si="42"/>
        <v>18</v>
      </c>
      <c r="AI21">
        <f t="shared" si="35"/>
        <v>90</v>
      </c>
      <c r="AJ21">
        <f t="shared" si="20"/>
        <v>85500</v>
      </c>
      <c r="AK21" s="62">
        <f t="shared" si="36"/>
        <v>1.1700000000000002</v>
      </c>
      <c r="AL21">
        <f t="shared" si="21"/>
        <v>18</v>
      </c>
      <c r="AM21">
        <f t="shared" si="22"/>
        <v>90</v>
      </c>
      <c r="AN21">
        <f t="shared" si="23"/>
        <v>85500</v>
      </c>
      <c r="AO21" s="62">
        <f t="shared" si="37"/>
        <v>1.1700000000000002</v>
      </c>
      <c r="AP21">
        <f t="shared" si="24"/>
        <v>18</v>
      </c>
      <c r="AQ21">
        <f t="shared" si="25"/>
        <v>90</v>
      </c>
      <c r="AR21">
        <f t="shared" si="26"/>
        <v>85500</v>
      </c>
      <c r="AS21" s="62">
        <f t="shared" si="38"/>
        <v>1.1700000000000002</v>
      </c>
      <c r="AT21">
        <f t="shared" si="27"/>
        <v>18</v>
      </c>
      <c r="AU21">
        <f t="shared" si="28"/>
        <v>90</v>
      </c>
      <c r="AV21">
        <f t="shared" si="29"/>
        <v>85500</v>
      </c>
      <c r="AW21" s="62">
        <f t="shared" si="39"/>
        <v>1.1700000000000002</v>
      </c>
      <c r="AX21">
        <f t="shared" si="30"/>
        <v>18</v>
      </c>
      <c r="AY21">
        <f t="shared" si="31"/>
        <v>90</v>
      </c>
      <c r="AZ21">
        <f t="shared" si="32"/>
        <v>85500</v>
      </c>
      <c r="BB21">
        <v>18</v>
      </c>
      <c r="BC21">
        <f t="shared" si="40"/>
        <v>85500</v>
      </c>
      <c r="BD21">
        <f t="shared" si="41"/>
        <v>9000</v>
      </c>
    </row>
    <row r="22" spans="1:56" x14ac:dyDescent="0.2">
      <c r="A22" s="3">
        <v>20</v>
      </c>
      <c r="B22">
        <f t="shared" si="44"/>
        <v>5</v>
      </c>
      <c r="C22">
        <f t="shared" si="44"/>
        <v>5</v>
      </c>
      <c r="D22">
        <f t="shared" si="44"/>
        <v>5</v>
      </c>
      <c r="E22">
        <f t="shared" si="44"/>
        <v>5</v>
      </c>
      <c r="F22">
        <f t="shared" si="44"/>
        <v>5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0</v>
      </c>
      <c r="K22">
        <f t="shared" si="5"/>
        <v>0</v>
      </c>
      <c r="L22">
        <f t="shared" si="6"/>
        <v>0</v>
      </c>
      <c r="M22">
        <f t="shared" si="7"/>
        <v>0</v>
      </c>
      <c r="N22">
        <f t="shared" si="8"/>
        <v>0</v>
      </c>
      <c r="O22">
        <f t="shared" si="9"/>
        <v>0</v>
      </c>
      <c r="P22">
        <f t="shared" si="10"/>
        <v>5</v>
      </c>
      <c r="Q22">
        <f t="shared" si="11"/>
        <v>25</v>
      </c>
      <c r="R22">
        <f t="shared" si="12"/>
        <v>7500</v>
      </c>
      <c r="S22">
        <f t="shared" si="13"/>
        <v>0</v>
      </c>
      <c r="T22">
        <f t="shared" si="14"/>
        <v>0</v>
      </c>
      <c r="U22">
        <f t="shared" si="15"/>
        <v>0</v>
      </c>
      <c r="V22">
        <f t="shared" si="17"/>
        <v>5</v>
      </c>
      <c r="W22">
        <f t="shared" si="33"/>
        <v>75</v>
      </c>
      <c r="X22">
        <f t="shared" si="18"/>
        <v>225</v>
      </c>
      <c r="Y22">
        <f t="shared" si="16"/>
        <v>25</v>
      </c>
      <c r="Z22">
        <f t="shared" si="33"/>
        <v>375</v>
      </c>
      <c r="AA22">
        <f t="shared" si="19"/>
        <v>1125</v>
      </c>
      <c r="AB22">
        <f>段位赛!AQ22</f>
        <v>139.04336577205359</v>
      </c>
      <c r="AC22">
        <f>段位赛!AR22</f>
        <v>695.21682886026792</v>
      </c>
      <c r="AF22">
        <v>19</v>
      </c>
      <c r="AG22" s="62">
        <f t="shared" si="34"/>
        <v>1.1800000000000002</v>
      </c>
      <c r="AH22">
        <f t="shared" si="42"/>
        <v>19</v>
      </c>
      <c r="AI22">
        <f t="shared" si="35"/>
        <v>95</v>
      </c>
      <c r="AJ22">
        <f t="shared" si="20"/>
        <v>95000</v>
      </c>
      <c r="AK22" s="62">
        <f t="shared" si="36"/>
        <v>1.1800000000000002</v>
      </c>
      <c r="AL22">
        <f t="shared" si="21"/>
        <v>19</v>
      </c>
      <c r="AM22">
        <f t="shared" si="22"/>
        <v>95</v>
      </c>
      <c r="AN22">
        <f t="shared" si="23"/>
        <v>95000</v>
      </c>
      <c r="AO22" s="62">
        <f t="shared" si="37"/>
        <v>1.1800000000000002</v>
      </c>
      <c r="AP22">
        <f t="shared" si="24"/>
        <v>19</v>
      </c>
      <c r="AQ22">
        <f t="shared" si="25"/>
        <v>95</v>
      </c>
      <c r="AR22">
        <f t="shared" si="26"/>
        <v>95000</v>
      </c>
      <c r="AS22" s="62">
        <f t="shared" si="38"/>
        <v>1.1800000000000002</v>
      </c>
      <c r="AT22">
        <f t="shared" si="27"/>
        <v>19</v>
      </c>
      <c r="AU22">
        <f t="shared" si="28"/>
        <v>95</v>
      </c>
      <c r="AV22">
        <f t="shared" si="29"/>
        <v>95000</v>
      </c>
      <c r="AW22" s="62">
        <f t="shared" si="39"/>
        <v>1.1800000000000002</v>
      </c>
      <c r="AX22">
        <f t="shared" si="30"/>
        <v>19</v>
      </c>
      <c r="AY22">
        <f t="shared" si="31"/>
        <v>95</v>
      </c>
      <c r="AZ22">
        <f t="shared" si="32"/>
        <v>95000</v>
      </c>
      <c r="BB22">
        <v>19</v>
      </c>
      <c r="BC22">
        <f t="shared" si="40"/>
        <v>95000</v>
      </c>
      <c r="BD22">
        <f t="shared" si="41"/>
        <v>9500</v>
      </c>
    </row>
    <row r="23" spans="1:56" x14ac:dyDescent="0.2">
      <c r="A23" s="3">
        <v>21</v>
      </c>
      <c r="B23">
        <f t="shared" si="44"/>
        <v>6</v>
      </c>
      <c r="C23">
        <f t="shared" si="44"/>
        <v>5</v>
      </c>
      <c r="D23">
        <f t="shared" si="44"/>
        <v>5</v>
      </c>
      <c r="E23">
        <f t="shared" si="44"/>
        <v>5</v>
      </c>
      <c r="F23">
        <f t="shared" si="44"/>
        <v>6</v>
      </c>
      <c r="G23">
        <f t="shared" si="1"/>
        <v>6</v>
      </c>
      <c r="H23">
        <f t="shared" si="2"/>
        <v>30</v>
      </c>
      <c r="I23">
        <f t="shared" si="3"/>
        <v>10500</v>
      </c>
      <c r="J23">
        <f t="shared" si="4"/>
        <v>0</v>
      </c>
      <c r="K23">
        <f t="shared" si="5"/>
        <v>0</v>
      </c>
      <c r="L23">
        <f t="shared" si="6"/>
        <v>0</v>
      </c>
      <c r="M23">
        <f t="shared" si="7"/>
        <v>0</v>
      </c>
      <c r="N23">
        <f t="shared" si="8"/>
        <v>0</v>
      </c>
      <c r="O23">
        <f t="shared" si="9"/>
        <v>0</v>
      </c>
      <c r="P23">
        <f t="shared" si="10"/>
        <v>0</v>
      </c>
      <c r="Q23">
        <f t="shared" si="11"/>
        <v>0</v>
      </c>
      <c r="R23">
        <f t="shared" si="12"/>
        <v>0</v>
      </c>
      <c r="S23">
        <f t="shared" si="13"/>
        <v>6</v>
      </c>
      <c r="T23">
        <f t="shared" si="14"/>
        <v>30</v>
      </c>
      <c r="U23">
        <f t="shared" si="15"/>
        <v>10500</v>
      </c>
      <c r="V23">
        <f t="shared" si="17"/>
        <v>12</v>
      </c>
      <c r="W23">
        <f t="shared" si="33"/>
        <v>87</v>
      </c>
      <c r="X23">
        <f t="shared" si="18"/>
        <v>261</v>
      </c>
      <c r="Y23">
        <f t="shared" si="16"/>
        <v>60</v>
      </c>
      <c r="Z23">
        <f t="shared" si="33"/>
        <v>435</v>
      </c>
      <c r="AA23">
        <f t="shared" si="19"/>
        <v>1305</v>
      </c>
      <c r="AB23">
        <f>段位赛!AQ23</f>
        <v>151.6655879942758</v>
      </c>
      <c r="AC23">
        <f>段位赛!AR23</f>
        <v>758.32793997137901</v>
      </c>
      <c r="AF23">
        <v>20</v>
      </c>
      <c r="AG23" s="62">
        <f t="shared" si="34"/>
        <v>1.1900000000000002</v>
      </c>
      <c r="AH23">
        <f t="shared" si="42"/>
        <v>20</v>
      </c>
      <c r="AI23">
        <f t="shared" si="35"/>
        <v>100</v>
      </c>
      <c r="AJ23">
        <f t="shared" si="20"/>
        <v>105000</v>
      </c>
      <c r="AK23" s="62">
        <f t="shared" si="36"/>
        <v>1.1900000000000002</v>
      </c>
      <c r="AL23">
        <f t="shared" si="21"/>
        <v>20</v>
      </c>
      <c r="AM23">
        <f t="shared" si="22"/>
        <v>100</v>
      </c>
      <c r="AN23">
        <f t="shared" si="23"/>
        <v>105000</v>
      </c>
      <c r="AO23" s="62">
        <f t="shared" si="37"/>
        <v>1.1900000000000002</v>
      </c>
      <c r="AP23">
        <f t="shared" si="24"/>
        <v>20</v>
      </c>
      <c r="AQ23">
        <f t="shared" si="25"/>
        <v>100</v>
      </c>
      <c r="AR23">
        <f t="shared" si="26"/>
        <v>105000</v>
      </c>
      <c r="AS23" s="62">
        <f t="shared" si="38"/>
        <v>1.1900000000000002</v>
      </c>
      <c r="AT23">
        <f t="shared" si="27"/>
        <v>20</v>
      </c>
      <c r="AU23">
        <f t="shared" si="28"/>
        <v>100</v>
      </c>
      <c r="AV23">
        <f t="shared" si="29"/>
        <v>105000</v>
      </c>
      <c r="AW23" s="62">
        <f t="shared" si="39"/>
        <v>1.1900000000000002</v>
      </c>
      <c r="AX23">
        <f t="shared" si="30"/>
        <v>20</v>
      </c>
      <c r="AY23">
        <f t="shared" si="31"/>
        <v>100</v>
      </c>
      <c r="AZ23">
        <f t="shared" si="32"/>
        <v>105000</v>
      </c>
      <c r="BB23">
        <v>20</v>
      </c>
      <c r="BC23">
        <f t="shared" si="40"/>
        <v>105000</v>
      </c>
      <c r="BD23">
        <f t="shared" si="41"/>
        <v>10000</v>
      </c>
    </row>
    <row r="24" spans="1:56" x14ac:dyDescent="0.2">
      <c r="A24" s="3">
        <v>22</v>
      </c>
      <c r="B24">
        <f t="shared" si="44"/>
        <v>6</v>
      </c>
      <c r="C24">
        <f t="shared" si="44"/>
        <v>6</v>
      </c>
      <c r="D24">
        <f t="shared" si="44"/>
        <v>5</v>
      </c>
      <c r="E24">
        <f t="shared" si="44"/>
        <v>5</v>
      </c>
      <c r="F24">
        <f t="shared" si="44"/>
        <v>6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6</v>
      </c>
      <c r="K24">
        <f t="shared" si="5"/>
        <v>30</v>
      </c>
      <c r="L24">
        <f t="shared" si="6"/>
        <v>10500</v>
      </c>
      <c r="M24">
        <f t="shared" si="7"/>
        <v>0</v>
      </c>
      <c r="N24">
        <f t="shared" si="8"/>
        <v>0</v>
      </c>
      <c r="O24">
        <f t="shared" si="9"/>
        <v>0</v>
      </c>
      <c r="P24">
        <f t="shared" si="10"/>
        <v>0</v>
      </c>
      <c r="Q24">
        <f t="shared" si="11"/>
        <v>0</v>
      </c>
      <c r="R24">
        <f t="shared" si="12"/>
        <v>0</v>
      </c>
      <c r="S24">
        <f t="shared" si="13"/>
        <v>0</v>
      </c>
      <c r="T24">
        <f t="shared" si="14"/>
        <v>0</v>
      </c>
      <c r="U24">
        <f t="shared" si="15"/>
        <v>0</v>
      </c>
      <c r="V24">
        <f t="shared" si="17"/>
        <v>6</v>
      </c>
      <c r="W24">
        <f t="shared" si="33"/>
        <v>93</v>
      </c>
      <c r="X24">
        <f t="shared" si="18"/>
        <v>279</v>
      </c>
      <c r="Y24">
        <f t="shared" si="16"/>
        <v>30</v>
      </c>
      <c r="Z24">
        <f t="shared" si="33"/>
        <v>465</v>
      </c>
      <c r="AA24">
        <f t="shared" si="19"/>
        <v>1395</v>
      </c>
      <c r="AB24">
        <f>段位赛!AQ24</f>
        <v>165.92475669843228</v>
      </c>
      <c r="AC24">
        <f>段位赛!AR24</f>
        <v>829.62378349216135</v>
      </c>
      <c r="AF24">
        <v>21</v>
      </c>
      <c r="AG24" s="62">
        <f t="shared" si="34"/>
        <v>1.2000000000000002</v>
      </c>
      <c r="AH24">
        <f t="shared" si="42"/>
        <v>21</v>
      </c>
      <c r="AI24">
        <f t="shared" si="35"/>
        <v>105</v>
      </c>
      <c r="AJ24">
        <f t="shared" si="20"/>
        <v>115500</v>
      </c>
      <c r="AK24" s="62">
        <f t="shared" si="36"/>
        <v>1.2000000000000002</v>
      </c>
      <c r="AL24">
        <f t="shared" si="21"/>
        <v>21</v>
      </c>
      <c r="AM24">
        <f t="shared" si="22"/>
        <v>105</v>
      </c>
      <c r="AN24">
        <f t="shared" si="23"/>
        <v>115500</v>
      </c>
      <c r="AO24" s="62">
        <f t="shared" si="37"/>
        <v>1.2000000000000002</v>
      </c>
      <c r="AP24">
        <f t="shared" si="24"/>
        <v>21</v>
      </c>
      <c r="AQ24">
        <f t="shared" si="25"/>
        <v>105</v>
      </c>
      <c r="AR24">
        <f t="shared" si="26"/>
        <v>115500</v>
      </c>
      <c r="AS24" s="62">
        <f t="shared" si="38"/>
        <v>1.2000000000000002</v>
      </c>
      <c r="AT24">
        <f t="shared" si="27"/>
        <v>21</v>
      </c>
      <c r="AU24">
        <f t="shared" si="28"/>
        <v>105</v>
      </c>
      <c r="AV24">
        <f t="shared" si="29"/>
        <v>115500</v>
      </c>
      <c r="AW24" s="62">
        <f t="shared" si="39"/>
        <v>1.2000000000000002</v>
      </c>
      <c r="AX24">
        <f t="shared" si="30"/>
        <v>21</v>
      </c>
      <c r="AY24">
        <f t="shared" si="31"/>
        <v>105</v>
      </c>
      <c r="AZ24">
        <f t="shared" si="32"/>
        <v>115500</v>
      </c>
      <c r="BB24">
        <v>21</v>
      </c>
      <c r="BC24">
        <f t="shared" si="40"/>
        <v>115500</v>
      </c>
      <c r="BD24">
        <f t="shared" si="41"/>
        <v>10500</v>
      </c>
    </row>
    <row r="25" spans="1:56" x14ac:dyDescent="0.2">
      <c r="A25" s="3">
        <v>23</v>
      </c>
      <c r="B25">
        <f t="shared" si="44"/>
        <v>6</v>
      </c>
      <c r="C25">
        <f t="shared" si="44"/>
        <v>6</v>
      </c>
      <c r="D25">
        <f t="shared" si="44"/>
        <v>6</v>
      </c>
      <c r="E25">
        <f t="shared" si="44"/>
        <v>5</v>
      </c>
      <c r="F25">
        <f t="shared" si="44"/>
        <v>6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0</v>
      </c>
      <c r="K25">
        <f t="shared" si="5"/>
        <v>0</v>
      </c>
      <c r="L25">
        <f t="shared" si="6"/>
        <v>0</v>
      </c>
      <c r="M25">
        <f t="shared" si="7"/>
        <v>6</v>
      </c>
      <c r="N25">
        <f t="shared" si="8"/>
        <v>30</v>
      </c>
      <c r="O25">
        <f t="shared" si="9"/>
        <v>10500</v>
      </c>
      <c r="P25">
        <f t="shared" si="10"/>
        <v>0</v>
      </c>
      <c r="Q25">
        <f t="shared" si="11"/>
        <v>0</v>
      </c>
      <c r="R25">
        <f t="shared" si="12"/>
        <v>0</v>
      </c>
      <c r="S25">
        <f t="shared" si="13"/>
        <v>0</v>
      </c>
      <c r="T25">
        <f t="shared" si="14"/>
        <v>0</v>
      </c>
      <c r="U25">
        <f t="shared" si="15"/>
        <v>0</v>
      </c>
      <c r="V25">
        <f t="shared" si="17"/>
        <v>6</v>
      </c>
      <c r="W25">
        <f t="shared" si="33"/>
        <v>99</v>
      </c>
      <c r="X25">
        <f t="shared" si="18"/>
        <v>297</v>
      </c>
      <c r="Y25">
        <f t="shared" si="16"/>
        <v>30</v>
      </c>
      <c r="Z25">
        <f t="shared" si="33"/>
        <v>495</v>
      </c>
      <c r="AA25">
        <f t="shared" si="19"/>
        <v>1485</v>
      </c>
      <c r="AB25">
        <f>段位赛!AQ25</f>
        <v>182.1549725257704</v>
      </c>
      <c r="AC25">
        <f>段位赛!AR25</f>
        <v>910.77486262885191</v>
      </c>
      <c r="AF25">
        <v>22</v>
      </c>
      <c r="AG25" s="62">
        <f t="shared" si="34"/>
        <v>1.2100000000000002</v>
      </c>
      <c r="AH25">
        <f t="shared" si="42"/>
        <v>22</v>
      </c>
      <c r="AI25">
        <f t="shared" si="35"/>
        <v>110</v>
      </c>
      <c r="AJ25">
        <f t="shared" si="20"/>
        <v>126500</v>
      </c>
      <c r="AK25" s="62">
        <f t="shared" si="36"/>
        <v>1.2100000000000002</v>
      </c>
      <c r="AL25">
        <f t="shared" si="21"/>
        <v>22</v>
      </c>
      <c r="AM25">
        <f t="shared" si="22"/>
        <v>110</v>
      </c>
      <c r="AN25">
        <f t="shared" si="23"/>
        <v>126500</v>
      </c>
      <c r="AO25" s="62">
        <f t="shared" si="37"/>
        <v>1.2100000000000002</v>
      </c>
      <c r="AP25">
        <f t="shared" si="24"/>
        <v>22</v>
      </c>
      <c r="AQ25">
        <f t="shared" si="25"/>
        <v>110</v>
      </c>
      <c r="AR25">
        <f t="shared" si="26"/>
        <v>126500</v>
      </c>
      <c r="AS25" s="62">
        <f t="shared" si="38"/>
        <v>1.2100000000000002</v>
      </c>
      <c r="AT25">
        <f t="shared" si="27"/>
        <v>22</v>
      </c>
      <c r="AU25">
        <f t="shared" si="28"/>
        <v>110</v>
      </c>
      <c r="AV25">
        <f t="shared" si="29"/>
        <v>126500</v>
      </c>
      <c r="AW25" s="62">
        <f t="shared" si="39"/>
        <v>1.2100000000000002</v>
      </c>
      <c r="AX25">
        <f t="shared" si="30"/>
        <v>22</v>
      </c>
      <c r="AY25">
        <f t="shared" si="31"/>
        <v>110</v>
      </c>
      <c r="AZ25">
        <f t="shared" si="32"/>
        <v>126500</v>
      </c>
      <c r="BB25">
        <v>22</v>
      </c>
      <c r="BC25">
        <f t="shared" si="40"/>
        <v>126500</v>
      </c>
      <c r="BD25">
        <f t="shared" si="41"/>
        <v>11000</v>
      </c>
    </row>
    <row r="26" spans="1:56" x14ac:dyDescent="0.2">
      <c r="A26" s="3">
        <v>24</v>
      </c>
      <c r="B26">
        <f t="shared" si="44"/>
        <v>6</v>
      </c>
      <c r="C26">
        <f t="shared" si="44"/>
        <v>6</v>
      </c>
      <c r="D26">
        <f t="shared" si="44"/>
        <v>6</v>
      </c>
      <c r="E26">
        <f t="shared" si="44"/>
        <v>6</v>
      </c>
      <c r="F26">
        <f t="shared" si="44"/>
        <v>6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0</v>
      </c>
      <c r="K26">
        <f t="shared" si="5"/>
        <v>0</v>
      </c>
      <c r="L26">
        <f t="shared" si="6"/>
        <v>0</v>
      </c>
      <c r="M26">
        <f t="shared" si="7"/>
        <v>0</v>
      </c>
      <c r="N26">
        <f t="shared" si="8"/>
        <v>0</v>
      </c>
      <c r="O26">
        <f t="shared" si="9"/>
        <v>0</v>
      </c>
      <c r="P26">
        <f t="shared" si="10"/>
        <v>6</v>
      </c>
      <c r="Q26">
        <f t="shared" si="11"/>
        <v>30</v>
      </c>
      <c r="R26">
        <f t="shared" si="12"/>
        <v>10500</v>
      </c>
      <c r="S26">
        <f t="shared" si="13"/>
        <v>0</v>
      </c>
      <c r="T26">
        <f t="shared" si="14"/>
        <v>0</v>
      </c>
      <c r="U26">
        <f t="shared" si="15"/>
        <v>0</v>
      </c>
      <c r="V26">
        <f t="shared" si="17"/>
        <v>6</v>
      </c>
      <c r="W26">
        <f t="shared" si="33"/>
        <v>105</v>
      </c>
      <c r="X26">
        <f t="shared" si="18"/>
        <v>315</v>
      </c>
      <c r="Y26">
        <f t="shared" si="16"/>
        <v>30</v>
      </c>
      <c r="Z26">
        <f t="shared" si="33"/>
        <v>525</v>
      </c>
      <c r="AA26">
        <f t="shared" si="19"/>
        <v>1575</v>
      </c>
      <c r="AB26">
        <f>段位赛!AQ26</f>
        <v>200.11301448381235</v>
      </c>
      <c r="AC26">
        <f>段位赛!AR26</f>
        <v>1000.5650724190617</v>
      </c>
      <c r="AF26">
        <v>23</v>
      </c>
      <c r="AG26" s="62">
        <f t="shared" si="34"/>
        <v>1.2200000000000002</v>
      </c>
      <c r="AH26">
        <f t="shared" si="42"/>
        <v>23</v>
      </c>
      <c r="AI26">
        <f t="shared" si="35"/>
        <v>115</v>
      </c>
      <c r="AJ26">
        <f t="shared" si="20"/>
        <v>138000</v>
      </c>
      <c r="AK26" s="62">
        <f t="shared" si="36"/>
        <v>1.2200000000000002</v>
      </c>
      <c r="AL26">
        <f t="shared" si="21"/>
        <v>23</v>
      </c>
      <c r="AM26">
        <f t="shared" si="22"/>
        <v>115</v>
      </c>
      <c r="AN26">
        <f t="shared" si="23"/>
        <v>138000</v>
      </c>
      <c r="AO26" s="62">
        <f t="shared" si="37"/>
        <v>1.2200000000000002</v>
      </c>
      <c r="AP26">
        <f t="shared" si="24"/>
        <v>23</v>
      </c>
      <c r="AQ26">
        <f t="shared" si="25"/>
        <v>115</v>
      </c>
      <c r="AR26">
        <f t="shared" si="26"/>
        <v>138000</v>
      </c>
      <c r="AS26" s="62">
        <f t="shared" si="38"/>
        <v>1.2200000000000002</v>
      </c>
      <c r="AT26">
        <f t="shared" si="27"/>
        <v>23</v>
      </c>
      <c r="AU26">
        <f t="shared" si="28"/>
        <v>115</v>
      </c>
      <c r="AV26">
        <f t="shared" si="29"/>
        <v>138000</v>
      </c>
      <c r="AW26" s="62">
        <f t="shared" si="39"/>
        <v>1.2200000000000002</v>
      </c>
      <c r="AX26">
        <f t="shared" si="30"/>
        <v>23</v>
      </c>
      <c r="AY26">
        <f t="shared" si="31"/>
        <v>115</v>
      </c>
      <c r="AZ26">
        <f t="shared" si="32"/>
        <v>138000</v>
      </c>
      <c r="BB26">
        <v>23</v>
      </c>
      <c r="BC26">
        <f t="shared" si="40"/>
        <v>138000</v>
      </c>
      <c r="BD26">
        <f t="shared" si="41"/>
        <v>11500</v>
      </c>
    </row>
    <row r="27" spans="1:56" x14ac:dyDescent="0.2">
      <c r="A27" s="3">
        <v>25</v>
      </c>
      <c r="B27">
        <f t="shared" ref="B27:F36" si="45">B23+1</f>
        <v>7</v>
      </c>
      <c r="C27">
        <f t="shared" si="45"/>
        <v>6</v>
      </c>
      <c r="D27">
        <f t="shared" si="45"/>
        <v>6</v>
      </c>
      <c r="E27">
        <f t="shared" si="45"/>
        <v>6</v>
      </c>
      <c r="F27">
        <f t="shared" si="45"/>
        <v>7</v>
      </c>
      <c r="G27">
        <f t="shared" si="1"/>
        <v>7</v>
      </c>
      <c r="H27">
        <f t="shared" si="2"/>
        <v>35</v>
      </c>
      <c r="I27">
        <f t="shared" si="3"/>
        <v>14000</v>
      </c>
      <c r="J27">
        <f t="shared" si="4"/>
        <v>0</v>
      </c>
      <c r="K27">
        <f t="shared" si="5"/>
        <v>0</v>
      </c>
      <c r="L27">
        <f t="shared" si="6"/>
        <v>0</v>
      </c>
      <c r="M27">
        <f t="shared" si="7"/>
        <v>0</v>
      </c>
      <c r="N27">
        <f t="shared" si="8"/>
        <v>0</v>
      </c>
      <c r="O27">
        <f t="shared" si="9"/>
        <v>0</v>
      </c>
      <c r="P27">
        <f t="shared" si="10"/>
        <v>0</v>
      </c>
      <c r="Q27">
        <f t="shared" si="11"/>
        <v>0</v>
      </c>
      <c r="R27">
        <f t="shared" si="12"/>
        <v>0</v>
      </c>
      <c r="S27">
        <f t="shared" si="13"/>
        <v>7</v>
      </c>
      <c r="T27">
        <f t="shared" si="14"/>
        <v>35</v>
      </c>
      <c r="U27">
        <f t="shared" si="15"/>
        <v>14000</v>
      </c>
      <c r="V27">
        <f t="shared" si="17"/>
        <v>14</v>
      </c>
      <c r="W27">
        <f t="shared" si="33"/>
        <v>119</v>
      </c>
      <c r="X27">
        <f t="shared" si="18"/>
        <v>357</v>
      </c>
      <c r="Y27">
        <f t="shared" si="16"/>
        <v>70</v>
      </c>
      <c r="Z27">
        <f t="shared" si="33"/>
        <v>595</v>
      </c>
      <c r="AA27">
        <f t="shared" si="19"/>
        <v>1785</v>
      </c>
      <c r="AB27">
        <f>段位赛!AQ27</f>
        <v>220.01413807931795</v>
      </c>
      <c r="AC27">
        <f>段位赛!AR27</f>
        <v>1100.0706903965897</v>
      </c>
      <c r="AF27">
        <v>24</v>
      </c>
      <c r="AG27" s="62">
        <f t="shared" si="34"/>
        <v>1.2300000000000002</v>
      </c>
      <c r="AH27">
        <f t="shared" si="42"/>
        <v>24</v>
      </c>
      <c r="AI27">
        <f t="shared" si="35"/>
        <v>120</v>
      </c>
      <c r="AJ27">
        <f t="shared" si="20"/>
        <v>150000</v>
      </c>
      <c r="AK27" s="62">
        <f t="shared" si="36"/>
        <v>1.2300000000000002</v>
      </c>
      <c r="AL27">
        <f t="shared" si="21"/>
        <v>24</v>
      </c>
      <c r="AM27">
        <f t="shared" si="22"/>
        <v>120</v>
      </c>
      <c r="AN27">
        <f t="shared" si="23"/>
        <v>150000</v>
      </c>
      <c r="AO27" s="62">
        <f t="shared" si="37"/>
        <v>1.2300000000000002</v>
      </c>
      <c r="AP27">
        <f t="shared" si="24"/>
        <v>24</v>
      </c>
      <c r="AQ27">
        <f t="shared" si="25"/>
        <v>120</v>
      </c>
      <c r="AR27">
        <f t="shared" si="26"/>
        <v>150000</v>
      </c>
      <c r="AS27" s="62">
        <f t="shared" si="38"/>
        <v>1.2300000000000002</v>
      </c>
      <c r="AT27">
        <f t="shared" si="27"/>
        <v>24</v>
      </c>
      <c r="AU27">
        <f t="shared" si="28"/>
        <v>120</v>
      </c>
      <c r="AV27">
        <f t="shared" si="29"/>
        <v>150000</v>
      </c>
      <c r="AW27" s="62">
        <f t="shared" si="39"/>
        <v>1.2300000000000002</v>
      </c>
      <c r="AX27">
        <f t="shared" si="30"/>
        <v>24</v>
      </c>
      <c r="AY27">
        <f t="shared" si="31"/>
        <v>120</v>
      </c>
      <c r="AZ27">
        <f t="shared" si="32"/>
        <v>150000</v>
      </c>
      <c r="BB27">
        <v>24</v>
      </c>
      <c r="BC27">
        <f t="shared" si="40"/>
        <v>150000</v>
      </c>
      <c r="BD27">
        <f t="shared" si="41"/>
        <v>12000</v>
      </c>
    </row>
    <row r="28" spans="1:56" x14ac:dyDescent="0.2">
      <c r="A28" s="3">
        <v>26</v>
      </c>
      <c r="B28">
        <f t="shared" si="45"/>
        <v>7</v>
      </c>
      <c r="C28">
        <f t="shared" si="45"/>
        <v>7</v>
      </c>
      <c r="D28">
        <f t="shared" si="45"/>
        <v>6</v>
      </c>
      <c r="E28">
        <f t="shared" si="45"/>
        <v>6</v>
      </c>
      <c r="F28">
        <f t="shared" si="45"/>
        <v>7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7</v>
      </c>
      <c r="K28">
        <f t="shared" si="5"/>
        <v>35</v>
      </c>
      <c r="L28">
        <f t="shared" si="6"/>
        <v>14000</v>
      </c>
      <c r="M28">
        <f t="shared" si="7"/>
        <v>0</v>
      </c>
      <c r="N28">
        <f t="shared" si="8"/>
        <v>0</v>
      </c>
      <c r="O28">
        <f t="shared" si="9"/>
        <v>0</v>
      </c>
      <c r="P28">
        <f t="shared" si="10"/>
        <v>0</v>
      </c>
      <c r="Q28">
        <f t="shared" si="11"/>
        <v>0</v>
      </c>
      <c r="R28">
        <f t="shared" si="12"/>
        <v>0</v>
      </c>
      <c r="S28">
        <f t="shared" si="13"/>
        <v>0</v>
      </c>
      <c r="T28">
        <f t="shared" si="14"/>
        <v>0</v>
      </c>
      <c r="U28">
        <f t="shared" si="15"/>
        <v>0</v>
      </c>
      <c r="V28">
        <f t="shared" si="17"/>
        <v>7</v>
      </c>
      <c r="W28">
        <f t="shared" si="33"/>
        <v>126</v>
      </c>
      <c r="X28">
        <f t="shared" si="18"/>
        <v>378</v>
      </c>
      <c r="Y28">
        <f t="shared" si="16"/>
        <v>35</v>
      </c>
      <c r="Z28">
        <f t="shared" si="33"/>
        <v>630</v>
      </c>
      <c r="AA28">
        <f t="shared" si="19"/>
        <v>1890</v>
      </c>
      <c r="AB28">
        <f>段位赛!AQ28</f>
        <v>241.53671872447921</v>
      </c>
      <c r="AC28">
        <f>段位赛!AR28</f>
        <v>1207.6835936223961</v>
      </c>
      <c r="AF28">
        <v>25</v>
      </c>
      <c r="AG28" s="62">
        <f t="shared" si="34"/>
        <v>1.2400000000000002</v>
      </c>
      <c r="AH28">
        <f t="shared" si="42"/>
        <v>25</v>
      </c>
      <c r="AI28">
        <f t="shared" si="35"/>
        <v>125</v>
      </c>
      <c r="AJ28">
        <f t="shared" si="20"/>
        <v>162500</v>
      </c>
      <c r="AK28" s="62">
        <f t="shared" si="36"/>
        <v>1.2400000000000002</v>
      </c>
      <c r="AL28">
        <f t="shared" si="21"/>
        <v>25</v>
      </c>
      <c r="AM28">
        <f t="shared" si="22"/>
        <v>125</v>
      </c>
      <c r="AN28">
        <f t="shared" si="23"/>
        <v>162500</v>
      </c>
      <c r="AO28" s="62">
        <f t="shared" si="37"/>
        <v>1.2400000000000002</v>
      </c>
      <c r="AP28">
        <f t="shared" si="24"/>
        <v>25</v>
      </c>
      <c r="AQ28">
        <f t="shared" si="25"/>
        <v>125</v>
      </c>
      <c r="AR28">
        <f t="shared" si="26"/>
        <v>162500</v>
      </c>
      <c r="AS28" s="62">
        <f t="shared" si="38"/>
        <v>1.2400000000000002</v>
      </c>
      <c r="AT28">
        <f t="shared" si="27"/>
        <v>25</v>
      </c>
      <c r="AU28">
        <f t="shared" si="28"/>
        <v>125</v>
      </c>
      <c r="AV28">
        <f t="shared" si="29"/>
        <v>162500</v>
      </c>
      <c r="AW28" s="62">
        <f t="shared" si="39"/>
        <v>1.2400000000000002</v>
      </c>
      <c r="AX28">
        <f t="shared" si="30"/>
        <v>25</v>
      </c>
      <c r="AY28">
        <f t="shared" si="31"/>
        <v>125</v>
      </c>
      <c r="AZ28">
        <f t="shared" si="32"/>
        <v>162500</v>
      </c>
      <c r="BB28">
        <v>25</v>
      </c>
      <c r="BC28">
        <f t="shared" si="40"/>
        <v>162500</v>
      </c>
      <c r="BD28">
        <f t="shared" si="41"/>
        <v>12500</v>
      </c>
    </row>
    <row r="29" spans="1:56" x14ac:dyDescent="0.2">
      <c r="A29" s="3">
        <v>27</v>
      </c>
      <c r="B29">
        <f t="shared" si="45"/>
        <v>7</v>
      </c>
      <c r="C29">
        <f t="shared" si="45"/>
        <v>7</v>
      </c>
      <c r="D29">
        <f t="shared" si="45"/>
        <v>7</v>
      </c>
      <c r="E29">
        <f t="shared" si="45"/>
        <v>6</v>
      </c>
      <c r="F29">
        <f t="shared" si="45"/>
        <v>7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0</v>
      </c>
      <c r="L29">
        <f t="shared" si="6"/>
        <v>0</v>
      </c>
      <c r="M29">
        <f t="shared" si="7"/>
        <v>7</v>
      </c>
      <c r="N29">
        <f t="shared" si="8"/>
        <v>35</v>
      </c>
      <c r="O29">
        <f t="shared" si="9"/>
        <v>14000</v>
      </c>
      <c r="P29">
        <f t="shared" si="10"/>
        <v>0</v>
      </c>
      <c r="Q29">
        <f t="shared" si="11"/>
        <v>0</v>
      </c>
      <c r="R29">
        <f t="shared" si="12"/>
        <v>0</v>
      </c>
      <c r="S29">
        <f t="shared" si="13"/>
        <v>0</v>
      </c>
      <c r="T29">
        <f t="shared" si="14"/>
        <v>0</v>
      </c>
      <c r="U29">
        <f t="shared" si="15"/>
        <v>0</v>
      </c>
      <c r="V29">
        <f t="shared" si="17"/>
        <v>7</v>
      </c>
      <c r="W29">
        <f t="shared" si="33"/>
        <v>133</v>
      </c>
      <c r="X29">
        <f t="shared" si="18"/>
        <v>399</v>
      </c>
      <c r="Y29">
        <f t="shared" si="16"/>
        <v>35</v>
      </c>
      <c r="Z29">
        <f t="shared" si="33"/>
        <v>665</v>
      </c>
      <c r="AA29">
        <f t="shared" si="19"/>
        <v>1995</v>
      </c>
      <c r="AB29">
        <f>段位赛!AQ29</f>
        <v>264.80052240546081</v>
      </c>
      <c r="AC29">
        <f>段位赛!AR29</f>
        <v>1324.0026120273042</v>
      </c>
      <c r="AG29" s="62"/>
      <c r="AK29" s="62"/>
      <c r="AO29" s="62"/>
      <c r="AS29" s="62"/>
      <c r="AW29" s="62"/>
    </row>
    <row r="30" spans="1:56" x14ac:dyDescent="0.2">
      <c r="A30" s="3">
        <v>28</v>
      </c>
      <c r="B30">
        <f t="shared" si="45"/>
        <v>7</v>
      </c>
      <c r="C30">
        <f t="shared" si="45"/>
        <v>7</v>
      </c>
      <c r="D30">
        <f t="shared" si="45"/>
        <v>7</v>
      </c>
      <c r="E30">
        <f t="shared" si="45"/>
        <v>7</v>
      </c>
      <c r="F30">
        <f t="shared" si="45"/>
        <v>7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  <c r="L30">
        <f t="shared" si="6"/>
        <v>0</v>
      </c>
      <c r="M30">
        <f t="shared" si="7"/>
        <v>0</v>
      </c>
      <c r="N30">
        <f t="shared" si="8"/>
        <v>0</v>
      </c>
      <c r="O30">
        <f t="shared" si="9"/>
        <v>0</v>
      </c>
      <c r="P30">
        <f t="shared" si="10"/>
        <v>7</v>
      </c>
      <c r="Q30">
        <f t="shared" si="11"/>
        <v>35</v>
      </c>
      <c r="R30">
        <f t="shared" si="12"/>
        <v>14000</v>
      </c>
      <c r="S30">
        <f t="shared" si="13"/>
        <v>0</v>
      </c>
      <c r="T30">
        <f t="shared" si="14"/>
        <v>0</v>
      </c>
      <c r="U30">
        <f t="shared" si="15"/>
        <v>0</v>
      </c>
      <c r="V30">
        <f t="shared" si="17"/>
        <v>7</v>
      </c>
      <c r="W30">
        <f t="shared" si="33"/>
        <v>140</v>
      </c>
      <c r="X30">
        <f t="shared" si="18"/>
        <v>420</v>
      </c>
      <c r="Y30">
        <f t="shared" si="16"/>
        <v>35</v>
      </c>
      <c r="Z30">
        <f t="shared" si="33"/>
        <v>700</v>
      </c>
      <c r="AA30">
        <f t="shared" si="19"/>
        <v>2100</v>
      </c>
      <c r="AB30">
        <f>段位赛!AQ30</f>
        <v>289.45042569366194</v>
      </c>
      <c r="AC30">
        <f>段位赛!AR30</f>
        <v>1447.2521284683098</v>
      </c>
      <c r="AG30" s="62"/>
      <c r="AK30" s="62"/>
      <c r="AO30" s="62"/>
      <c r="AS30" s="62"/>
    </row>
    <row r="31" spans="1:56" x14ac:dyDescent="0.2">
      <c r="A31" s="3">
        <v>29</v>
      </c>
      <c r="B31">
        <f t="shared" si="45"/>
        <v>8</v>
      </c>
      <c r="C31">
        <f t="shared" si="45"/>
        <v>7</v>
      </c>
      <c r="D31">
        <f t="shared" si="45"/>
        <v>7</v>
      </c>
      <c r="E31">
        <f t="shared" si="45"/>
        <v>7</v>
      </c>
      <c r="F31">
        <f t="shared" si="45"/>
        <v>8</v>
      </c>
      <c r="G31">
        <f t="shared" si="1"/>
        <v>8</v>
      </c>
      <c r="H31">
        <f t="shared" si="2"/>
        <v>40</v>
      </c>
      <c r="I31">
        <f t="shared" si="3"/>
        <v>18000</v>
      </c>
      <c r="J31">
        <f t="shared" si="4"/>
        <v>0</v>
      </c>
      <c r="K31">
        <f t="shared" si="5"/>
        <v>0</v>
      </c>
      <c r="L31">
        <f t="shared" si="6"/>
        <v>0</v>
      </c>
      <c r="M31">
        <f t="shared" si="7"/>
        <v>0</v>
      </c>
      <c r="N31">
        <f t="shared" si="8"/>
        <v>0</v>
      </c>
      <c r="O31">
        <f t="shared" si="9"/>
        <v>0</v>
      </c>
      <c r="P31">
        <f t="shared" si="10"/>
        <v>0</v>
      </c>
      <c r="Q31">
        <f t="shared" si="11"/>
        <v>0</v>
      </c>
      <c r="R31">
        <f t="shared" si="12"/>
        <v>0</v>
      </c>
      <c r="S31">
        <f t="shared" si="13"/>
        <v>8</v>
      </c>
      <c r="T31">
        <f t="shared" si="14"/>
        <v>40</v>
      </c>
      <c r="U31">
        <f t="shared" si="15"/>
        <v>18000</v>
      </c>
      <c r="V31">
        <f t="shared" si="17"/>
        <v>16</v>
      </c>
      <c r="W31">
        <f t="shared" si="33"/>
        <v>156</v>
      </c>
      <c r="X31">
        <f t="shared" si="18"/>
        <v>468</v>
      </c>
      <c r="Y31">
        <f t="shared" si="16"/>
        <v>80</v>
      </c>
      <c r="Z31">
        <f t="shared" si="33"/>
        <v>780</v>
      </c>
      <c r="AA31">
        <f t="shared" si="19"/>
        <v>2340</v>
      </c>
      <c r="AB31">
        <f>段位赛!AQ31</f>
        <v>315.54878634939968</v>
      </c>
      <c r="AC31">
        <f>段位赛!AR31</f>
        <v>1577.7439317469984</v>
      </c>
      <c r="AG31" s="62"/>
      <c r="AK31" s="62"/>
      <c r="AO31" s="62"/>
      <c r="AS31" s="62"/>
    </row>
    <row r="32" spans="1:56" x14ac:dyDescent="0.2">
      <c r="A32" s="3">
        <v>30</v>
      </c>
      <c r="B32">
        <f t="shared" si="45"/>
        <v>8</v>
      </c>
      <c r="C32">
        <f t="shared" si="45"/>
        <v>8</v>
      </c>
      <c r="D32">
        <f t="shared" si="45"/>
        <v>7</v>
      </c>
      <c r="E32">
        <f t="shared" si="45"/>
        <v>7</v>
      </c>
      <c r="F32">
        <f t="shared" si="45"/>
        <v>8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8</v>
      </c>
      <c r="K32">
        <f t="shared" si="5"/>
        <v>40</v>
      </c>
      <c r="L32">
        <f t="shared" si="6"/>
        <v>18000</v>
      </c>
      <c r="M32">
        <f t="shared" si="7"/>
        <v>0</v>
      </c>
      <c r="N32">
        <f t="shared" si="8"/>
        <v>0</v>
      </c>
      <c r="O32">
        <f t="shared" si="9"/>
        <v>0</v>
      </c>
      <c r="P32">
        <f t="shared" si="10"/>
        <v>0</v>
      </c>
      <c r="Q32">
        <f t="shared" si="11"/>
        <v>0</v>
      </c>
      <c r="R32">
        <f t="shared" si="12"/>
        <v>0</v>
      </c>
      <c r="S32">
        <f t="shared" si="13"/>
        <v>0</v>
      </c>
      <c r="T32">
        <f t="shared" si="14"/>
        <v>0</v>
      </c>
      <c r="U32">
        <f t="shared" si="15"/>
        <v>0</v>
      </c>
      <c r="V32">
        <f t="shared" si="17"/>
        <v>8</v>
      </c>
      <c r="W32">
        <f t="shared" si="33"/>
        <v>164</v>
      </c>
      <c r="X32">
        <f t="shared" si="18"/>
        <v>492</v>
      </c>
      <c r="Y32">
        <f t="shared" si="16"/>
        <v>40</v>
      </c>
      <c r="Z32">
        <f t="shared" si="33"/>
        <v>820</v>
      </c>
      <c r="AA32">
        <f t="shared" si="19"/>
        <v>2460</v>
      </c>
      <c r="AB32">
        <f>段位赛!AQ32</f>
        <v>342.74878634939967</v>
      </c>
      <c r="AC32">
        <f>段位赛!AR32</f>
        <v>1713.7439317469982</v>
      </c>
      <c r="AG32" s="62"/>
      <c r="AK32" s="62"/>
      <c r="AO32" s="62"/>
      <c r="AS32" s="62"/>
    </row>
    <row r="33" spans="1:45" x14ac:dyDescent="0.2">
      <c r="A33" s="3">
        <v>31</v>
      </c>
      <c r="B33">
        <f t="shared" si="45"/>
        <v>8</v>
      </c>
      <c r="C33">
        <f t="shared" si="45"/>
        <v>8</v>
      </c>
      <c r="D33">
        <f t="shared" si="45"/>
        <v>8</v>
      </c>
      <c r="E33">
        <f t="shared" si="45"/>
        <v>7</v>
      </c>
      <c r="F33">
        <f t="shared" si="45"/>
        <v>8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0</v>
      </c>
      <c r="K33">
        <f t="shared" si="5"/>
        <v>0</v>
      </c>
      <c r="L33">
        <f t="shared" si="6"/>
        <v>0</v>
      </c>
      <c r="M33">
        <f t="shared" si="7"/>
        <v>8</v>
      </c>
      <c r="N33">
        <f t="shared" si="8"/>
        <v>40</v>
      </c>
      <c r="O33">
        <f t="shared" si="9"/>
        <v>18000</v>
      </c>
      <c r="P33">
        <f t="shared" si="10"/>
        <v>0</v>
      </c>
      <c r="Q33">
        <f t="shared" si="11"/>
        <v>0</v>
      </c>
      <c r="R33">
        <f t="shared" si="12"/>
        <v>0</v>
      </c>
      <c r="S33">
        <f t="shared" si="13"/>
        <v>0</v>
      </c>
      <c r="T33">
        <f t="shared" si="14"/>
        <v>0</v>
      </c>
      <c r="U33">
        <f t="shared" si="15"/>
        <v>0</v>
      </c>
      <c r="V33">
        <f t="shared" si="17"/>
        <v>8</v>
      </c>
      <c r="W33">
        <f t="shared" si="33"/>
        <v>172</v>
      </c>
      <c r="X33">
        <f t="shared" si="18"/>
        <v>516</v>
      </c>
      <c r="Y33">
        <f t="shared" si="16"/>
        <v>40</v>
      </c>
      <c r="Z33">
        <f t="shared" si="33"/>
        <v>860</v>
      </c>
      <c r="AA33">
        <f t="shared" si="19"/>
        <v>2580</v>
      </c>
      <c r="AB33">
        <f>段位赛!AQ33</f>
        <v>368.92104912312226</v>
      </c>
      <c r="AC33">
        <f>段位赛!AR33</f>
        <v>1844.6052456156112</v>
      </c>
      <c r="AG33" s="62"/>
      <c r="AK33" s="62"/>
      <c r="AO33" s="62"/>
      <c r="AS33" s="62"/>
    </row>
    <row r="34" spans="1:45" x14ac:dyDescent="0.2">
      <c r="A34" s="3">
        <v>32</v>
      </c>
      <c r="B34">
        <f t="shared" si="45"/>
        <v>8</v>
      </c>
      <c r="C34">
        <f t="shared" si="45"/>
        <v>8</v>
      </c>
      <c r="D34">
        <f t="shared" si="45"/>
        <v>8</v>
      </c>
      <c r="E34">
        <f t="shared" si="45"/>
        <v>8</v>
      </c>
      <c r="F34">
        <f t="shared" si="45"/>
        <v>8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0</v>
      </c>
      <c r="K34">
        <f t="shared" si="5"/>
        <v>0</v>
      </c>
      <c r="L34">
        <f t="shared" si="6"/>
        <v>0</v>
      </c>
      <c r="M34">
        <f t="shared" si="7"/>
        <v>0</v>
      </c>
      <c r="N34">
        <f t="shared" si="8"/>
        <v>0</v>
      </c>
      <c r="O34">
        <f t="shared" si="9"/>
        <v>0</v>
      </c>
      <c r="P34">
        <f t="shared" si="10"/>
        <v>8</v>
      </c>
      <c r="Q34">
        <f t="shared" si="11"/>
        <v>40</v>
      </c>
      <c r="R34">
        <f t="shared" si="12"/>
        <v>18000</v>
      </c>
      <c r="S34">
        <f t="shared" si="13"/>
        <v>0</v>
      </c>
      <c r="T34">
        <f t="shared" si="14"/>
        <v>0</v>
      </c>
      <c r="U34">
        <f t="shared" si="15"/>
        <v>0</v>
      </c>
      <c r="V34">
        <f t="shared" si="17"/>
        <v>8</v>
      </c>
      <c r="W34">
        <f t="shared" si="33"/>
        <v>180</v>
      </c>
      <c r="X34">
        <f t="shared" si="18"/>
        <v>540</v>
      </c>
      <c r="Y34">
        <f t="shared" si="16"/>
        <v>40</v>
      </c>
      <c r="Z34">
        <f t="shared" si="33"/>
        <v>900</v>
      </c>
      <c r="AA34">
        <f t="shared" si="19"/>
        <v>2700</v>
      </c>
      <c r="AB34">
        <f>段位赛!AQ34</f>
        <v>397.82539694920922</v>
      </c>
      <c r="AC34">
        <f>段位赛!AR34</f>
        <v>1989.1269847460462</v>
      </c>
      <c r="AG34" s="62"/>
      <c r="AK34" s="62"/>
      <c r="AO34" s="62"/>
      <c r="AS34" s="62"/>
    </row>
    <row r="35" spans="1:45" x14ac:dyDescent="0.2">
      <c r="A35" s="3">
        <v>33</v>
      </c>
      <c r="B35">
        <f t="shared" si="45"/>
        <v>9</v>
      </c>
      <c r="C35">
        <f t="shared" si="45"/>
        <v>8</v>
      </c>
      <c r="D35">
        <f t="shared" si="45"/>
        <v>8</v>
      </c>
      <c r="E35">
        <f t="shared" si="45"/>
        <v>8</v>
      </c>
      <c r="F35">
        <f t="shared" si="45"/>
        <v>9</v>
      </c>
      <c r="G35">
        <f t="shared" ref="G35:G66" si="46">IF($B35=$B34,0,VLOOKUP($B35,$AF$4:$AZ$28,3,FALSE))</f>
        <v>9</v>
      </c>
      <c r="H35">
        <f t="shared" ref="H35:H66" si="47">IF($B35=$B34,0,VLOOKUP($B35,$AF$4:$AZ$28,4,FALSE))</f>
        <v>45</v>
      </c>
      <c r="I35">
        <f t="shared" ref="I35:I66" si="48">IF($B35=$B34,0,VLOOKUP($B35,$AF$4:$AZ$28,5,FALSE))</f>
        <v>22500</v>
      </c>
      <c r="J35">
        <f t="shared" ref="J35:J66" si="49">IF($C35=$C34,0,VLOOKUP($C35,$AF$4:$AZ$28,7,FALSE))</f>
        <v>0</v>
      </c>
      <c r="K35">
        <f t="shared" ref="K35:K66" si="50">IF($C35=$C34,0,VLOOKUP($C35,$AF$4:$AZ$28,8,FALSE))</f>
        <v>0</v>
      </c>
      <c r="L35">
        <f t="shared" ref="L35:L66" si="51">IF($C35=$C34,0,VLOOKUP($C35,$AF$4:$AZ$28,9,FALSE))</f>
        <v>0</v>
      </c>
      <c r="M35">
        <f t="shared" ref="M35:M66" si="52">IF($D35=$D34,0,VLOOKUP($D35,$AF$4:$AZ$28,11,FALSE))</f>
        <v>0</v>
      </c>
      <c r="N35">
        <f t="shared" ref="N35:N66" si="53">IF($D35=$D34,0,VLOOKUP($D35,$AF$4:$AZ$28,12,FALSE))</f>
        <v>0</v>
      </c>
      <c r="O35">
        <f t="shared" ref="O35:O66" si="54">IF($D35=$D34,0,VLOOKUP($D35,$AF$4:$AZ$28,13,FALSE))</f>
        <v>0</v>
      </c>
      <c r="P35">
        <f t="shared" ref="P35:P66" si="55">IF($E35=$E34,0,VLOOKUP($E35,$AF$4:$AZ$28,15,FALSE))</f>
        <v>0</v>
      </c>
      <c r="Q35">
        <f t="shared" ref="Q35:Q66" si="56">IF($E35=$E34,0,VLOOKUP($E35,$AF$4:$AZ$28,16,FALSE))</f>
        <v>0</v>
      </c>
      <c r="R35">
        <f t="shared" ref="R35:R66" si="57">IF($E35=$E34,0,VLOOKUP($E35,$AF$4:$AZ$28,17,FALSE))</f>
        <v>0</v>
      </c>
      <c r="S35">
        <f t="shared" ref="S35:S66" si="58">IF($F35=$F34,0,VLOOKUP($F35,$AF$4:$AZ$28,19,FALSE))</f>
        <v>9</v>
      </c>
      <c r="T35">
        <f t="shared" ref="T35:T66" si="59">IF($F35=$F34,0,VLOOKUP($F35,$AF$4:$AZ$28,20,FALSE))</f>
        <v>45</v>
      </c>
      <c r="U35">
        <f t="shared" ref="U35:U66" si="60">IF($F35=$F34,0,VLOOKUP($F35,$AF$4:$AZ$28,21,FALSE))</f>
        <v>22500</v>
      </c>
      <c r="V35">
        <f t="shared" si="17"/>
        <v>18</v>
      </c>
      <c r="W35">
        <f t="shared" si="33"/>
        <v>198</v>
      </c>
      <c r="X35">
        <f t="shared" si="18"/>
        <v>594</v>
      </c>
      <c r="Y35">
        <f t="shared" ref="Y35:Y67" si="61">H35+K35+N35+Q35+T35</f>
        <v>90</v>
      </c>
      <c r="Z35">
        <f t="shared" si="33"/>
        <v>990</v>
      </c>
      <c r="AA35">
        <f t="shared" si="19"/>
        <v>2970</v>
      </c>
      <c r="AB35">
        <f>段位赛!AQ35</f>
        <v>429.81396837778061</v>
      </c>
      <c r="AC35">
        <f>段位赛!AR35</f>
        <v>2149.0698418889033</v>
      </c>
      <c r="AG35" s="62"/>
      <c r="AK35" s="62"/>
      <c r="AO35" s="62"/>
      <c r="AS35" s="62"/>
    </row>
    <row r="36" spans="1:45" x14ac:dyDescent="0.2">
      <c r="A36" s="3">
        <v>34</v>
      </c>
      <c r="B36">
        <f t="shared" si="45"/>
        <v>9</v>
      </c>
      <c r="C36">
        <f t="shared" si="45"/>
        <v>9</v>
      </c>
      <c r="D36">
        <f t="shared" si="45"/>
        <v>8</v>
      </c>
      <c r="E36">
        <f t="shared" si="45"/>
        <v>8</v>
      </c>
      <c r="F36">
        <f t="shared" si="45"/>
        <v>9</v>
      </c>
      <c r="G36">
        <f t="shared" si="46"/>
        <v>0</v>
      </c>
      <c r="H36">
        <f t="shared" si="47"/>
        <v>0</v>
      </c>
      <c r="I36">
        <f t="shared" si="48"/>
        <v>0</v>
      </c>
      <c r="J36">
        <f t="shared" si="49"/>
        <v>9</v>
      </c>
      <c r="K36">
        <f t="shared" si="50"/>
        <v>45</v>
      </c>
      <c r="L36">
        <f t="shared" si="51"/>
        <v>22500</v>
      </c>
      <c r="M36">
        <f t="shared" si="52"/>
        <v>0</v>
      </c>
      <c r="N36">
        <f t="shared" si="53"/>
        <v>0</v>
      </c>
      <c r="O36">
        <f t="shared" si="54"/>
        <v>0</v>
      </c>
      <c r="P36">
        <f t="shared" si="55"/>
        <v>0</v>
      </c>
      <c r="Q36">
        <f t="shared" si="56"/>
        <v>0</v>
      </c>
      <c r="R36">
        <f t="shared" si="57"/>
        <v>0</v>
      </c>
      <c r="S36">
        <f t="shared" si="58"/>
        <v>0</v>
      </c>
      <c r="T36">
        <f t="shared" si="59"/>
        <v>0</v>
      </c>
      <c r="U36">
        <f t="shared" si="60"/>
        <v>0</v>
      </c>
      <c r="V36">
        <f t="shared" si="17"/>
        <v>9</v>
      </c>
      <c r="W36">
        <f t="shared" si="33"/>
        <v>207</v>
      </c>
      <c r="X36">
        <f t="shared" si="18"/>
        <v>621</v>
      </c>
      <c r="Y36">
        <f t="shared" si="61"/>
        <v>45</v>
      </c>
      <c r="Z36">
        <f t="shared" si="33"/>
        <v>1035</v>
      </c>
      <c r="AA36">
        <f t="shared" si="19"/>
        <v>3105</v>
      </c>
      <c r="AB36">
        <f>段位赛!AQ36</f>
        <v>464.55522711903939</v>
      </c>
      <c r="AC36">
        <f>段位赛!AR36</f>
        <v>2322.776135595197</v>
      </c>
      <c r="AG36" s="62"/>
      <c r="AK36" s="62"/>
      <c r="AO36" s="62"/>
      <c r="AS36" s="62"/>
    </row>
    <row r="37" spans="1:45" x14ac:dyDescent="0.2">
      <c r="A37" s="3">
        <v>35</v>
      </c>
      <c r="B37">
        <f t="shared" ref="B37:F46" si="62">B33+1</f>
        <v>9</v>
      </c>
      <c r="C37">
        <f t="shared" si="62"/>
        <v>9</v>
      </c>
      <c r="D37">
        <f t="shared" si="62"/>
        <v>9</v>
      </c>
      <c r="E37">
        <f t="shared" si="62"/>
        <v>8</v>
      </c>
      <c r="F37">
        <f t="shared" si="62"/>
        <v>9</v>
      </c>
      <c r="G37">
        <f t="shared" si="46"/>
        <v>0</v>
      </c>
      <c r="H37">
        <f t="shared" si="47"/>
        <v>0</v>
      </c>
      <c r="I37">
        <f t="shared" si="48"/>
        <v>0</v>
      </c>
      <c r="J37">
        <f t="shared" si="49"/>
        <v>0</v>
      </c>
      <c r="K37">
        <f t="shared" si="50"/>
        <v>0</v>
      </c>
      <c r="L37">
        <f t="shared" si="51"/>
        <v>0</v>
      </c>
      <c r="M37">
        <f t="shared" si="52"/>
        <v>9</v>
      </c>
      <c r="N37">
        <f t="shared" si="53"/>
        <v>45</v>
      </c>
      <c r="O37">
        <f t="shared" si="54"/>
        <v>22500</v>
      </c>
      <c r="P37">
        <f t="shared" si="55"/>
        <v>0</v>
      </c>
      <c r="Q37">
        <f t="shared" si="56"/>
        <v>0</v>
      </c>
      <c r="R37">
        <f t="shared" si="57"/>
        <v>0</v>
      </c>
      <c r="S37">
        <f t="shared" si="58"/>
        <v>0</v>
      </c>
      <c r="T37">
        <f t="shared" si="59"/>
        <v>0</v>
      </c>
      <c r="U37">
        <f t="shared" si="60"/>
        <v>0</v>
      </c>
      <c r="V37">
        <f t="shared" si="17"/>
        <v>9</v>
      </c>
      <c r="W37">
        <f t="shared" si="33"/>
        <v>216</v>
      </c>
      <c r="X37">
        <f t="shared" si="18"/>
        <v>648</v>
      </c>
      <c r="Y37">
        <f t="shared" si="61"/>
        <v>45</v>
      </c>
      <c r="Z37">
        <f t="shared" si="33"/>
        <v>1080</v>
      </c>
      <c r="AA37">
        <f t="shared" si="19"/>
        <v>3240</v>
      </c>
      <c r="AB37">
        <f>段位赛!AQ37</f>
        <v>502.26951283332505</v>
      </c>
      <c r="AC37">
        <f>段位赛!AR37</f>
        <v>2511.3475641666255</v>
      </c>
      <c r="AG37" s="62"/>
      <c r="AK37" s="62"/>
      <c r="AO37" s="62"/>
      <c r="AS37" s="62"/>
    </row>
    <row r="38" spans="1:45" x14ac:dyDescent="0.2">
      <c r="A38" s="3">
        <v>36</v>
      </c>
      <c r="B38">
        <f t="shared" si="62"/>
        <v>9</v>
      </c>
      <c r="C38">
        <f t="shared" si="62"/>
        <v>9</v>
      </c>
      <c r="D38">
        <f t="shared" si="62"/>
        <v>9</v>
      </c>
      <c r="E38">
        <f t="shared" si="62"/>
        <v>9</v>
      </c>
      <c r="F38">
        <f t="shared" si="62"/>
        <v>9</v>
      </c>
      <c r="G38">
        <f t="shared" si="46"/>
        <v>0</v>
      </c>
      <c r="H38">
        <f t="shared" si="47"/>
        <v>0</v>
      </c>
      <c r="I38">
        <f t="shared" si="48"/>
        <v>0</v>
      </c>
      <c r="J38">
        <f t="shared" si="49"/>
        <v>0</v>
      </c>
      <c r="K38">
        <f t="shared" si="50"/>
        <v>0</v>
      </c>
      <c r="L38">
        <f t="shared" si="51"/>
        <v>0</v>
      </c>
      <c r="M38">
        <f t="shared" si="52"/>
        <v>0</v>
      </c>
      <c r="N38">
        <f t="shared" si="53"/>
        <v>0</v>
      </c>
      <c r="O38">
        <f t="shared" si="54"/>
        <v>0</v>
      </c>
      <c r="P38">
        <f t="shared" si="55"/>
        <v>9</v>
      </c>
      <c r="Q38">
        <f t="shared" si="56"/>
        <v>45</v>
      </c>
      <c r="R38">
        <f t="shared" si="57"/>
        <v>22500</v>
      </c>
      <c r="S38">
        <f t="shared" si="58"/>
        <v>0</v>
      </c>
      <c r="T38">
        <f t="shared" si="59"/>
        <v>0</v>
      </c>
      <c r="U38">
        <f t="shared" si="60"/>
        <v>0</v>
      </c>
      <c r="V38">
        <f t="shared" si="17"/>
        <v>9</v>
      </c>
      <c r="W38">
        <f t="shared" si="33"/>
        <v>225</v>
      </c>
      <c r="X38">
        <f t="shared" si="18"/>
        <v>675</v>
      </c>
      <c r="Y38">
        <f t="shared" si="61"/>
        <v>45</v>
      </c>
      <c r="Z38">
        <f t="shared" si="33"/>
        <v>1125</v>
      </c>
      <c r="AA38">
        <f t="shared" si="19"/>
        <v>3375</v>
      </c>
      <c r="AB38">
        <f>段位赛!AQ38</f>
        <v>708.53267072806193</v>
      </c>
      <c r="AC38">
        <f>段位赛!AR38</f>
        <v>3542.6633536403097</v>
      </c>
      <c r="AG38" s="62"/>
      <c r="AK38" s="62"/>
      <c r="AO38" s="62"/>
      <c r="AS38" s="62"/>
    </row>
    <row r="39" spans="1:45" x14ac:dyDescent="0.2">
      <c r="A39" s="3">
        <v>37</v>
      </c>
      <c r="B39">
        <f t="shared" si="62"/>
        <v>10</v>
      </c>
      <c r="C39">
        <f t="shared" si="62"/>
        <v>9</v>
      </c>
      <c r="D39">
        <f t="shared" si="62"/>
        <v>9</v>
      </c>
      <c r="E39">
        <f t="shared" si="62"/>
        <v>9</v>
      </c>
      <c r="F39">
        <f t="shared" si="62"/>
        <v>10</v>
      </c>
      <c r="G39">
        <f t="shared" si="46"/>
        <v>10</v>
      </c>
      <c r="H39">
        <f t="shared" si="47"/>
        <v>50</v>
      </c>
      <c r="I39">
        <f t="shared" si="48"/>
        <v>27500</v>
      </c>
      <c r="J39">
        <f t="shared" si="49"/>
        <v>0</v>
      </c>
      <c r="K39">
        <f t="shared" si="50"/>
        <v>0</v>
      </c>
      <c r="L39">
        <f t="shared" si="51"/>
        <v>0</v>
      </c>
      <c r="M39">
        <f t="shared" si="52"/>
        <v>0</v>
      </c>
      <c r="N39">
        <f t="shared" si="53"/>
        <v>0</v>
      </c>
      <c r="O39">
        <f t="shared" si="54"/>
        <v>0</v>
      </c>
      <c r="P39">
        <f t="shared" si="55"/>
        <v>0</v>
      </c>
      <c r="Q39">
        <f t="shared" si="56"/>
        <v>0</v>
      </c>
      <c r="R39">
        <f t="shared" si="57"/>
        <v>0</v>
      </c>
      <c r="S39">
        <f t="shared" si="58"/>
        <v>10</v>
      </c>
      <c r="T39">
        <f t="shared" si="59"/>
        <v>50</v>
      </c>
      <c r="U39">
        <f t="shared" si="60"/>
        <v>27500</v>
      </c>
      <c r="V39">
        <f t="shared" si="17"/>
        <v>20</v>
      </c>
      <c r="W39">
        <f t="shared" si="33"/>
        <v>245</v>
      </c>
      <c r="X39">
        <f t="shared" si="18"/>
        <v>735</v>
      </c>
      <c r="Y39">
        <f t="shared" si="61"/>
        <v>100</v>
      </c>
      <c r="Z39">
        <f t="shared" si="33"/>
        <v>1225</v>
      </c>
      <c r="AA39">
        <f t="shared" si="19"/>
        <v>3675</v>
      </c>
      <c r="AB39">
        <f>段位赛!AQ39</f>
        <v>751.45925300654301</v>
      </c>
      <c r="AC39">
        <f>段位赛!AR39</f>
        <v>3757.2962650327149</v>
      </c>
      <c r="AG39" s="62"/>
      <c r="AK39" s="62"/>
      <c r="AO39" s="62"/>
      <c r="AS39" s="62"/>
    </row>
    <row r="40" spans="1:45" x14ac:dyDescent="0.2">
      <c r="A40" s="3">
        <v>38</v>
      </c>
      <c r="B40">
        <f t="shared" si="62"/>
        <v>10</v>
      </c>
      <c r="C40">
        <f t="shared" si="62"/>
        <v>10</v>
      </c>
      <c r="D40">
        <f t="shared" si="62"/>
        <v>9</v>
      </c>
      <c r="E40">
        <f t="shared" si="62"/>
        <v>9</v>
      </c>
      <c r="F40">
        <f t="shared" si="62"/>
        <v>10</v>
      </c>
      <c r="G40">
        <f t="shared" si="46"/>
        <v>0</v>
      </c>
      <c r="H40">
        <f t="shared" si="47"/>
        <v>0</v>
      </c>
      <c r="I40">
        <f t="shared" si="48"/>
        <v>0</v>
      </c>
      <c r="J40">
        <f t="shared" si="49"/>
        <v>10</v>
      </c>
      <c r="K40">
        <f t="shared" si="50"/>
        <v>50</v>
      </c>
      <c r="L40">
        <f t="shared" si="51"/>
        <v>27500</v>
      </c>
      <c r="M40">
        <f t="shared" si="52"/>
        <v>0</v>
      </c>
      <c r="N40">
        <f t="shared" si="53"/>
        <v>0</v>
      </c>
      <c r="O40">
        <f t="shared" si="54"/>
        <v>0</v>
      </c>
      <c r="P40">
        <f t="shared" si="55"/>
        <v>0</v>
      </c>
      <c r="Q40">
        <f t="shared" si="56"/>
        <v>0</v>
      </c>
      <c r="R40">
        <f t="shared" si="57"/>
        <v>0</v>
      </c>
      <c r="S40">
        <f t="shared" si="58"/>
        <v>0</v>
      </c>
      <c r="T40">
        <f t="shared" si="59"/>
        <v>0</v>
      </c>
      <c r="U40">
        <f t="shared" si="60"/>
        <v>0</v>
      </c>
      <c r="V40">
        <f t="shared" si="17"/>
        <v>10</v>
      </c>
      <c r="W40">
        <f t="shared" si="33"/>
        <v>255</v>
      </c>
      <c r="X40">
        <f t="shared" si="18"/>
        <v>765</v>
      </c>
      <c r="Y40">
        <f t="shared" si="61"/>
        <v>50</v>
      </c>
      <c r="Z40">
        <f t="shared" si="33"/>
        <v>1275</v>
      </c>
      <c r="AA40">
        <f t="shared" si="19"/>
        <v>3825</v>
      </c>
      <c r="AB40">
        <f>段位赛!AQ40</f>
        <v>796.57925300654301</v>
      </c>
      <c r="AC40">
        <f>段位赛!AR40</f>
        <v>3982.8962650327148</v>
      </c>
      <c r="AG40" s="62"/>
      <c r="AK40" s="62"/>
      <c r="AO40" s="62"/>
      <c r="AS40" s="62"/>
    </row>
    <row r="41" spans="1:45" x14ac:dyDescent="0.2">
      <c r="A41" s="3">
        <v>39</v>
      </c>
      <c r="B41">
        <f t="shared" si="62"/>
        <v>10</v>
      </c>
      <c r="C41">
        <f t="shared" si="62"/>
        <v>10</v>
      </c>
      <c r="D41">
        <f t="shared" si="62"/>
        <v>10</v>
      </c>
      <c r="E41">
        <f t="shared" si="62"/>
        <v>9</v>
      </c>
      <c r="F41">
        <f t="shared" si="62"/>
        <v>10</v>
      </c>
      <c r="G41">
        <f t="shared" si="46"/>
        <v>0</v>
      </c>
      <c r="H41">
        <f t="shared" si="47"/>
        <v>0</v>
      </c>
      <c r="I41">
        <f t="shared" si="48"/>
        <v>0</v>
      </c>
      <c r="J41">
        <f t="shared" si="49"/>
        <v>0</v>
      </c>
      <c r="K41">
        <f t="shared" si="50"/>
        <v>0</v>
      </c>
      <c r="L41">
        <f t="shared" si="51"/>
        <v>0</v>
      </c>
      <c r="M41">
        <f t="shared" si="52"/>
        <v>10</v>
      </c>
      <c r="N41">
        <f t="shared" si="53"/>
        <v>50</v>
      </c>
      <c r="O41">
        <f t="shared" si="54"/>
        <v>27500</v>
      </c>
      <c r="P41">
        <f t="shared" si="55"/>
        <v>0</v>
      </c>
      <c r="Q41">
        <f t="shared" si="56"/>
        <v>0</v>
      </c>
      <c r="R41">
        <f t="shared" si="57"/>
        <v>0</v>
      </c>
      <c r="S41">
        <f t="shared" si="58"/>
        <v>0</v>
      </c>
      <c r="T41">
        <f t="shared" si="59"/>
        <v>0</v>
      </c>
      <c r="U41">
        <f t="shared" si="60"/>
        <v>0</v>
      </c>
      <c r="V41">
        <f t="shared" si="17"/>
        <v>10</v>
      </c>
      <c r="W41">
        <f t="shared" si="33"/>
        <v>265</v>
      </c>
      <c r="X41">
        <f t="shared" si="18"/>
        <v>795</v>
      </c>
      <c r="Y41">
        <f t="shared" si="61"/>
        <v>50</v>
      </c>
      <c r="Z41">
        <f t="shared" si="33"/>
        <v>1325</v>
      </c>
      <c r="AA41">
        <f t="shared" si="19"/>
        <v>3975</v>
      </c>
      <c r="AB41">
        <f>段位赛!AQ41</f>
        <v>843.94110271752561</v>
      </c>
      <c r="AC41">
        <f>段位赛!AR41</f>
        <v>4219.705513587628</v>
      </c>
      <c r="AG41" s="62"/>
      <c r="AK41" s="62"/>
      <c r="AO41" s="62"/>
      <c r="AS41" s="62"/>
    </row>
    <row r="42" spans="1:45" x14ac:dyDescent="0.2">
      <c r="A42" s="3">
        <v>40</v>
      </c>
      <c r="B42">
        <f t="shared" si="62"/>
        <v>10</v>
      </c>
      <c r="C42">
        <f t="shared" si="62"/>
        <v>10</v>
      </c>
      <c r="D42">
        <f t="shared" si="62"/>
        <v>10</v>
      </c>
      <c r="E42">
        <f t="shared" si="62"/>
        <v>10</v>
      </c>
      <c r="F42">
        <f t="shared" si="62"/>
        <v>10</v>
      </c>
      <c r="G42">
        <f t="shared" si="46"/>
        <v>0</v>
      </c>
      <c r="H42">
        <f t="shared" si="47"/>
        <v>0</v>
      </c>
      <c r="I42">
        <f t="shared" si="48"/>
        <v>0</v>
      </c>
      <c r="J42">
        <f t="shared" si="49"/>
        <v>0</v>
      </c>
      <c r="K42">
        <f t="shared" si="50"/>
        <v>0</v>
      </c>
      <c r="L42">
        <f t="shared" si="51"/>
        <v>0</v>
      </c>
      <c r="M42">
        <f t="shared" si="52"/>
        <v>0</v>
      </c>
      <c r="N42">
        <f t="shared" si="53"/>
        <v>0</v>
      </c>
      <c r="O42">
        <f t="shared" si="54"/>
        <v>0</v>
      </c>
      <c r="P42">
        <f t="shared" si="55"/>
        <v>10</v>
      </c>
      <c r="Q42">
        <f t="shared" si="56"/>
        <v>50</v>
      </c>
      <c r="R42">
        <f t="shared" si="57"/>
        <v>27500</v>
      </c>
      <c r="S42">
        <f t="shared" si="58"/>
        <v>0</v>
      </c>
      <c r="T42">
        <f t="shared" si="59"/>
        <v>0</v>
      </c>
      <c r="U42">
        <f t="shared" si="60"/>
        <v>0</v>
      </c>
      <c r="V42">
        <f t="shared" si="17"/>
        <v>10</v>
      </c>
      <c r="W42">
        <f t="shared" si="33"/>
        <v>275</v>
      </c>
      <c r="X42">
        <f t="shared" si="18"/>
        <v>825</v>
      </c>
      <c r="Y42">
        <f t="shared" si="61"/>
        <v>50</v>
      </c>
      <c r="Z42">
        <f t="shared" si="33"/>
        <v>1375</v>
      </c>
      <c r="AA42">
        <f t="shared" si="19"/>
        <v>4125</v>
      </c>
      <c r="AB42">
        <f>段位赛!AQ42</f>
        <v>893.07516865159153</v>
      </c>
      <c r="AC42">
        <f>段位赛!AR42</f>
        <v>4465.375843257958</v>
      </c>
      <c r="AG42" s="62"/>
      <c r="AK42" s="62"/>
      <c r="AO42" s="62"/>
      <c r="AS42" s="62"/>
    </row>
    <row r="43" spans="1:45" x14ac:dyDescent="0.2">
      <c r="A43" s="3">
        <v>41</v>
      </c>
      <c r="B43">
        <f t="shared" si="62"/>
        <v>11</v>
      </c>
      <c r="C43">
        <f t="shared" si="62"/>
        <v>10</v>
      </c>
      <c r="D43">
        <f t="shared" si="62"/>
        <v>10</v>
      </c>
      <c r="E43">
        <f t="shared" si="62"/>
        <v>10</v>
      </c>
      <c r="F43">
        <f t="shared" si="62"/>
        <v>11</v>
      </c>
      <c r="G43">
        <f t="shared" si="46"/>
        <v>11</v>
      </c>
      <c r="H43">
        <f t="shared" si="47"/>
        <v>55</v>
      </c>
      <c r="I43">
        <f t="shared" si="48"/>
        <v>33000</v>
      </c>
      <c r="J43">
        <f t="shared" si="49"/>
        <v>0</v>
      </c>
      <c r="K43">
        <f t="shared" si="50"/>
        <v>0</v>
      </c>
      <c r="L43">
        <f t="shared" si="51"/>
        <v>0</v>
      </c>
      <c r="M43">
        <f t="shared" si="52"/>
        <v>0</v>
      </c>
      <c r="N43">
        <f t="shared" si="53"/>
        <v>0</v>
      </c>
      <c r="O43">
        <f t="shared" si="54"/>
        <v>0</v>
      </c>
      <c r="P43">
        <f t="shared" si="55"/>
        <v>0</v>
      </c>
      <c r="Q43">
        <f t="shared" si="56"/>
        <v>0</v>
      </c>
      <c r="R43">
        <f t="shared" si="57"/>
        <v>0</v>
      </c>
      <c r="S43">
        <f t="shared" si="58"/>
        <v>11</v>
      </c>
      <c r="T43">
        <f t="shared" si="59"/>
        <v>55</v>
      </c>
      <c r="U43">
        <f t="shared" si="60"/>
        <v>33000</v>
      </c>
      <c r="V43">
        <f t="shared" si="17"/>
        <v>22</v>
      </c>
      <c r="W43">
        <f t="shared" si="33"/>
        <v>297</v>
      </c>
      <c r="X43">
        <f t="shared" si="18"/>
        <v>891</v>
      </c>
      <c r="Y43">
        <f t="shared" si="61"/>
        <v>110</v>
      </c>
      <c r="Z43">
        <f t="shared" si="33"/>
        <v>1485</v>
      </c>
      <c r="AA43">
        <f t="shared" si="19"/>
        <v>4455</v>
      </c>
      <c r="AB43">
        <f>段位赛!AQ43</f>
        <v>940.81885797197992</v>
      </c>
      <c r="AC43">
        <f>段位赛!AR43</f>
        <v>4704.0942898598996</v>
      </c>
      <c r="AG43" s="62"/>
      <c r="AK43" s="62"/>
      <c r="AO43" s="62"/>
      <c r="AS43" s="62"/>
    </row>
    <row r="44" spans="1:45" x14ac:dyDescent="0.2">
      <c r="A44" s="3">
        <v>42</v>
      </c>
      <c r="B44">
        <f t="shared" si="62"/>
        <v>11</v>
      </c>
      <c r="C44">
        <f t="shared" si="62"/>
        <v>11</v>
      </c>
      <c r="D44">
        <f t="shared" si="62"/>
        <v>10</v>
      </c>
      <c r="E44">
        <f t="shared" si="62"/>
        <v>10</v>
      </c>
      <c r="F44">
        <f t="shared" si="62"/>
        <v>11</v>
      </c>
      <c r="G44">
        <f t="shared" si="46"/>
        <v>0</v>
      </c>
      <c r="H44">
        <f t="shared" si="47"/>
        <v>0</v>
      </c>
      <c r="I44">
        <f t="shared" si="48"/>
        <v>0</v>
      </c>
      <c r="J44">
        <f t="shared" si="49"/>
        <v>11</v>
      </c>
      <c r="K44">
        <f t="shared" si="50"/>
        <v>55</v>
      </c>
      <c r="L44">
        <f t="shared" si="51"/>
        <v>33000</v>
      </c>
      <c r="M44">
        <f t="shared" si="52"/>
        <v>0</v>
      </c>
      <c r="N44">
        <f t="shared" si="53"/>
        <v>0</v>
      </c>
      <c r="O44">
        <f t="shared" si="54"/>
        <v>0</v>
      </c>
      <c r="P44">
        <f t="shared" si="55"/>
        <v>0</v>
      </c>
      <c r="Q44">
        <f t="shared" si="56"/>
        <v>0</v>
      </c>
      <c r="R44">
        <f t="shared" si="57"/>
        <v>0</v>
      </c>
      <c r="S44">
        <f t="shared" si="58"/>
        <v>0</v>
      </c>
      <c r="T44">
        <f t="shared" si="59"/>
        <v>0</v>
      </c>
      <c r="U44">
        <f t="shared" si="60"/>
        <v>0</v>
      </c>
      <c r="V44">
        <f t="shared" si="17"/>
        <v>11</v>
      </c>
      <c r="W44">
        <f t="shared" si="33"/>
        <v>308</v>
      </c>
      <c r="X44">
        <f t="shared" si="18"/>
        <v>924</v>
      </c>
      <c r="Y44">
        <f t="shared" si="61"/>
        <v>55</v>
      </c>
      <c r="Z44">
        <f t="shared" si="33"/>
        <v>1540</v>
      </c>
      <c r="AA44">
        <f t="shared" si="19"/>
        <v>4620</v>
      </c>
      <c r="AB44">
        <f>段位赛!AQ44</f>
        <v>992.59491974804166</v>
      </c>
      <c r="AC44">
        <f>段位赛!AR44</f>
        <v>4962.9745987402084</v>
      </c>
      <c r="AG44" s="62"/>
      <c r="AK44" s="62"/>
      <c r="AO44" s="62"/>
      <c r="AS44" s="62"/>
    </row>
    <row r="45" spans="1:45" x14ac:dyDescent="0.2">
      <c r="A45" s="3">
        <v>43</v>
      </c>
      <c r="B45">
        <f t="shared" si="62"/>
        <v>11</v>
      </c>
      <c r="C45">
        <f t="shared" si="62"/>
        <v>11</v>
      </c>
      <c r="D45">
        <f t="shared" si="62"/>
        <v>11</v>
      </c>
      <c r="E45">
        <f t="shared" si="62"/>
        <v>10</v>
      </c>
      <c r="F45">
        <f t="shared" si="62"/>
        <v>11</v>
      </c>
      <c r="G45">
        <f t="shared" si="46"/>
        <v>0</v>
      </c>
      <c r="H45">
        <f t="shared" si="47"/>
        <v>0</v>
      </c>
      <c r="I45">
        <f t="shared" si="48"/>
        <v>0</v>
      </c>
      <c r="J45">
        <f t="shared" si="49"/>
        <v>0</v>
      </c>
      <c r="K45">
        <f t="shared" si="50"/>
        <v>0</v>
      </c>
      <c r="L45">
        <f t="shared" si="51"/>
        <v>0</v>
      </c>
      <c r="M45">
        <f t="shared" si="52"/>
        <v>11</v>
      </c>
      <c r="N45">
        <f t="shared" si="53"/>
        <v>55</v>
      </c>
      <c r="O45">
        <f t="shared" si="54"/>
        <v>33000</v>
      </c>
      <c r="P45">
        <f t="shared" si="55"/>
        <v>0</v>
      </c>
      <c r="Q45">
        <f t="shared" si="56"/>
        <v>0</v>
      </c>
      <c r="R45">
        <f t="shared" si="57"/>
        <v>0</v>
      </c>
      <c r="S45">
        <f t="shared" si="58"/>
        <v>0</v>
      </c>
      <c r="T45">
        <f t="shared" si="59"/>
        <v>0</v>
      </c>
      <c r="U45">
        <f t="shared" si="60"/>
        <v>0</v>
      </c>
      <c r="V45">
        <f t="shared" si="17"/>
        <v>11</v>
      </c>
      <c r="W45">
        <f t="shared" si="33"/>
        <v>319</v>
      </c>
      <c r="X45">
        <f t="shared" si="18"/>
        <v>957</v>
      </c>
      <c r="Y45">
        <f t="shared" si="61"/>
        <v>55</v>
      </c>
      <c r="Z45">
        <f t="shared" si="33"/>
        <v>1595</v>
      </c>
      <c r="AA45">
        <f t="shared" si="19"/>
        <v>4785</v>
      </c>
      <c r="AB45">
        <f>段位赛!AQ45</f>
        <v>1048.7246907404081</v>
      </c>
      <c r="AC45">
        <f>段位赛!AR45</f>
        <v>5243.62345370204</v>
      </c>
      <c r="AG45" s="62"/>
      <c r="AK45" s="62"/>
      <c r="AO45" s="62"/>
      <c r="AS45" s="62"/>
    </row>
    <row r="46" spans="1:45" x14ac:dyDescent="0.2">
      <c r="A46" s="3">
        <v>44</v>
      </c>
      <c r="B46">
        <f t="shared" si="62"/>
        <v>11</v>
      </c>
      <c r="C46">
        <f t="shared" si="62"/>
        <v>11</v>
      </c>
      <c r="D46">
        <f t="shared" si="62"/>
        <v>11</v>
      </c>
      <c r="E46">
        <f t="shared" si="62"/>
        <v>11</v>
      </c>
      <c r="F46">
        <f t="shared" si="62"/>
        <v>11</v>
      </c>
      <c r="G46">
        <f t="shared" si="46"/>
        <v>0</v>
      </c>
      <c r="H46">
        <f t="shared" si="47"/>
        <v>0</v>
      </c>
      <c r="I46">
        <f t="shared" si="48"/>
        <v>0</v>
      </c>
      <c r="J46">
        <f t="shared" si="49"/>
        <v>0</v>
      </c>
      <c r="K46">
        <f t="shared" si="50"/>
        <v>0</v>
      </c>
      <c r="L46">
        <f t="shared" si="51"/>
        <v>0</v>
      </c>
      <c r="M46">
        <f t="shared" si="52"/>
        <v>0</v>
      </c>
      <c r="N46">
        <f t="shared" si="53"/>
        <v>0</v>
      </c>
      <c r="O46">
        <f t="shared" si="54"/>
        <v>0</v>
      </c>
      <c r="P46">
        <f t="shared" si="55"/>
        <v>11</v>
      </c>
      <c r="Q46">
        <f t="shared" si="56"/>
        <v>55</v>
      </c>
      <c r="R46">
        <f t="shared" si="57"/>
        <v>33000</v>
      </c>
      <c r="S46">
        <f t="shared" si="58"/>
        <v>0</v>
      </c>
      <c r="T46">
        <f t="shared" si="59"/>
        <v>0</v>
      </c>
      <c r="U46">
        <f t="shared" si="60"/>
        <v>0</v>
      </c>
      <c r="V46">
        <f t="shared" si="17"/>
        <v>11</v>
      </c>
      <c r="W46">
        <f t="shared" si="33"/>
        <v>330</v>
      </c>
      <c r="X46">
        <f t="shared" si="18"/>
        <v>990</v>
      </c>
      <c r="Y46">
        <f t="shared" si="61"/>
        <v>55</v>
      </c>
      <c r="Z46">
        <f t="shared" si="33"/>
        <v>1650</v>
      </c>
      <c r="AA46">
        <f t="shared" si="19"/>
        <v>4950</v>
      </c>
      <c r="AB46">
        <f>段位赛!AQ46</f>
        <v>1108.769718882997</v>
      </c>
      <c r="AC46">
        <f>段位赛!AR46</f>
        <v>5543.8485944149852</v>
      </c>
      <c r="AG46" s="62"/>
      <c r="AK46" s="62"/>
      <c r="AO46" s="62"/>
      <c r="AS46" s="62"/>
    </row>
    <row r="47" spans="1:45" x14ac:dyDescent="0.2">
      <c r="A47" s="3">
        <v>45</v>
      </c>
      <c r="B47">
        <f t="shared" ref="B47:F56" si="63">B43+1</f>
        <v>12</v>
      </c>
      <c r="C47">
        <f t="shared" si="63"/>
        <v>11</v>
      </c>
      <c r="D47">
        <f t="shared" si="63"/>
        <v>11</v>
      </c>
      <c r="E47">
        <f t="shared" si="63"/>
        <v>11</v>
      </c>
      <c r="F47">
        <f t="shared" si="63"/>
        <v>12</v>
      </c>
      <c r="G47">
        <f t="shared" si="46"/>
        <v>12</v>
      </c>
      <c r="H47">
        <f t="shared" si="47"/>
        <v>60</v>
      </c>
      <c r="I47">
        <f t="shared" si="48"/>
        <v>39000</v>
      </c>
      <c r="J47">
        <f t="shared" si="49"/>
        <v>0</v>
      </c>
      <c r="K47">
        <f t="shared" si="50"/>
        <v>0</v>
      </c>
      <c r="L47">
        <f t="shared" si="51"/>
        <v>0</v>
      </c>
      <c r="M47">
        <f t="shared" si="52"/>
        <v>0</v>
      </c>
      <c r="N47">
        <f t="shared" si="53"/>
        <v>0</v>
      </c>
      <c r="O47">
        <f t="shared" si="54"/>
        <v>0</v>
      </c>
      <c r="P47">
        <f t="shared" si="55"/>
        <v>0</v>
      </c>
      <c r="Q47">
        <f t="shared" si="56"/>
        <v>0</v>
      </c>
      <c r="R47">
        <f t="shared" si="57"/>
        <v>0</v>
      </c>
      <c r="S47">
        <f t="shared" si="58"/>
        <v>12</v>
      </c>
      <c r="T47">
        <f t="shared" si="59"/>
        <v>60</v>
      </c>
      <c r="U47">
        <f t="shared" si="60"/>
        <v>39000</v>
      </c>
      <c r="V47">
        <f t="shared" si="17"/>
        <v>24</v>
      </c>
      <c r="W47">
        <f t="shared" si="33"/>
        <v>354</v>
      </c>
      <c r="X47">
        <f t="shared" si="18"/>
        <v>1062</v>
      </c>
      <c r="Y47">
        <f t="shared" si="61"/>
        <v>120</v>
      </c>
      <c r="Z47">
        <f t="shared" si="33"/>
        <v>1770</v>
      </c>
      <c r="AA47">
        <f t="shared" si="19"/>
        <v>5310</v>
      </c>
      <c r="AB47">
        <f>段位赛!AQ47</f>
        <v>1172.9091684242817</v>
      </c>
      <c r="AC47">
        <f>段位赛!AR47</f>
        <v>5864.545842121408</v>
      </c>
      <c r="AG47" s="62"/>
      <c r="AK47" s="62"/>
      <c r="AO47" s="62"/>
      <c r="AS47" s="62"/>
    </row>
    <row r="48" spans="1:45" x14ac:dyDescent="0.2">
      <c r="A48" s="3">
        <v>46</v>
      </c>
      <c r="B48">
        <f t="shared" si="63"/>
        <v>12</v>
      </c>
      <c r="C48">
        <f t="shared" si="63"/>
        <v>12</v>
      </c>
      <c r="D48">
        <f t="shared" si="63"/>
        <v>11</v>
      </c>
      <c r="E48">
        <f t="shared" si="63"/>
        <v>11</v>
      </c>
      <c r="F48">
        <f t="shared" si="63"/>
        <v>12</v>
      </c>
      <c r="G48">
        <f t="shared" si="46"/>
        <v>0</v>
      </c>
      <c r="H48">
        <f t="shared" si="47"/>
        <v>0</v>
      </c>
      <c r="I48">
        <f t="shared" si="48"/>
        <v>0</v>
      </c>
      <c r="J48">
        <f t="shared" si="49"/>
        <v>12</v>
      </c>
      <c r="K48">
        <f t="shared" si="50"/>
        <v>60</v>
      </c>
      <c r="L48">
        <f t="shared" si="51"/>
        <v>39000</v>
      </c>
      <c r="M48">
        <f t="shared" si="52"/>
        <v>0</v>
      </c>
      <c r="N48">
        <f t="shared" si="53"/>
        <v>0</v>
      </c>
      <c r="O48">
        <f t="shared" si="54"/>
        <v>0</v>
      </c>
      <c r="P48">
        <f t="shared" si="55"/>
        <v>0</v>
      </c>
      <c r="Q48">
        <f t="shared" si="56"/>
        <v>0</v>
      </c>
      <c r="R48">
        <f t="shared" si="57"/>
        <v>0</v>
      </c>
      <c r="S48">
        <f t="shared" si="58"/>
        <v>0</v>
      </c>
      <c r="T48">
        <f t="shared" si="59"/>
        <v>0</v>
      </c>
      <c r="U48">
        <f t="shared" si="60"/>
        <v>0</v>
      </c>
      <c r="V48">
        <f t="shared" si="17"/>
        <v>12</v>
      </c>
      <c r="W48">
        <f t="shared" si="33"/>
        <v>366</v>
      </c>
      <c r="X48">
        <f t="shared" si="18"/>
        <v>1098</v>
      </c>
      <c r="Y48">
        <f t="shared" si="61"/>
        <v>60</v>
      </c>
      <c r="Z48">
        <f t="shared" si="33"/>
        <v>1830</v>
      </c>
      <c r="AA48">
        <f t="shared" si="19"/>
        <v>5490</v>
      </c>
      <c r="AB48">
        <f>段位赛!AQ48</f>
        <v>1240.6020255671388</v>
      </c>
      <c r="AC48">
        <f>段位赛!AR48</f>
        <v>6203.0101278356933</v>
      </c>
      <c r="AG48" s="62"/>
      <c r="AK48" s="62"/>
      <c r="AO48" s="62"/>
      <c r="AS48" s="62"/>
    </row>
    <row r="49" spans="1:45" x14ac:dyDescent="0.2">
      <c r="A49" s="3">
        <v>47</v>
      </c>
      <c r="B49">
        <f t="shared" si="63"/>
        <v>12</v>
      </c>
      <c r="C49">
        <f t="shared" si="63"/>
        <v>12</v>
      </c>
      <c r="D49">
        <f t="shared" si="63"/>
        <v>12</v>
      </c>
      <c r="E49">
        <f t="shared" si="63"/>
        <v>11</v>
      </c>
      <c r="F49">
        <f t="shared" si="63"/>
        <v>12</v>
      </c>
      <c r="G49">
        <f t="shared" si="46"/>
        <v>0</v>
      </c>
      <c r="H49">
        <f t="shared" si="47"/>
        <v>0</v>
      </c>
      <c r="I49">
        <f t="shared" si="48"/>
        <v>0</v>
      </c>
      <c r="J49">
        <f t="shared" si="49"/>
        <v>0</v>
      </c>
      <c r="K49">
        <f t="shared" si="50"/>
        <v>0</v>
      </c>
      <c r="L49">
        <f t="shared" si="51"/>
        <v>0</v>
      </c>
      <c r="M49">
        <f t="shared" si="52"/>
        <v>12</v>
      </c>
      <c r="N49">
        <f t="shared" si="53"/>
        <v>60</v>
      </c>
      <c r="O49">
        <f t="shared" si="54"/>
        <v>39000</v>
      </c>
      <c r="P49">
        <f t="shared" si="55"/>
        <v>0</v>
      </c>
      <c r="Q49">
        <f t="shared" si="56"/>
        <v>0</v>
      </c>
      <c r="R49">
        <f t="shared" si="57"/>
        <v>0</v>
      </c>
      <c r="S49">
        <f t="shared" si="58"/>
        <v>0</v>
      </c>
      <c r="T49">
        <f t="shared" si="59"/>
        <v>0</v>
      </c>
      <c r="U49">
        <f t="shared" si="60"/>
        <v>0</v>
      </c>
      <c r="V49">
        <f t="shared" si="17"/>
        <v>12</v>
      </c>
      <c r="W49">
        <f t="shared" si="33"/>
        <v>378</v>
      </c>
      <c r="X49">
        <f t="shared" si="18"/>
        <v>1134</v>
      </c>
      <c r="Y49">
        <f t="shared" si="61"/>
        <v>60</v>
      </c>
      <c r="Z49">
        <f t="shared" si="33"/>
        <v>1890</v>
      </c>
      <c r="AA49">
        <f t="shared" si="19"/>
        <v>5670</v>
      </c>
      <c r="AB49">
        <f>段位赛!AQ49</f>
        <v>1477.9169044598723</v>
      </c>
      <c r="AC49">
        <f>段位赛!AR49</f>
        <v>7389.5845222993612</v>
      </c>
      <c r="AG49" s="62"/>
      <c r="AK49" s="62"/>
      <c r="AO49" s="62"/>
      <c r="AS49" s="62"/>
    </row>
    <row r="50" spans="1:45" x14ac:dyDescent="0.2">
      <c r="A50" s="3">
        <v>48</v>
      </c>
      <c r="B50">
        <f t="shared" si="63"/>
        <v>12</v>
      </c>
      <c r="C50">
        <f t="shared" si="63"/>
        <v>12</v>
      </c>
      <c r="D50">
        <f t="shared" si="63"/>
        <v>12</v>
      </c>
      <c r="E50">
        <f t="shared" si="63"/>
        <v>12</v>
      </c>
      <c r="F50">
        <f t="shared" si="63"/>
        <v>12</v>
      </c>
      <c r="G50">
        <f t="shared" si="46"/>
        <v>0</v>
      </c>
      <c r="H50">
        <f t="shared" si="47"/>
        <v>0</v>
      </c>
      <c r="I50">
        <f t="shared" si="48"/>
        <v>0</v>
      </c>
      <c r="J50">
        <f t="shared" si="49"/>
        <v>0</v>
      </c>
      <c r="K50">
        <f t="shared" si="50"/>
        <v>0</v>
      </c>
      <c r="L50">
        <f t="shared" si="51"/>
        <v>0</v>
      </c>
      <c r="M50">
        <f t="shared" si="52"/>
        <v>0</v>
      </c>
      <c r="N50">
        <f t="shared" si="53"/>
        <v>0</v>
      </c>
      <c r="O50">
        <f t="shared" si="54"/>
        <v>0</v>
      </c>
      <c r="P50">
        <f t="shared" si="55"/>
        <v>12</v>
      </c>
      <c r="Q50">
        <f t="shared" si="56"/>
        <v>60</v>
      </c>
      <c r="R50">
        <f t="shared" si="57"/>
        <v>39000</v>
      </c>
      <c r="S50">
        <f t="shared" si="58"/>
        <v>0</v>
      </c>
      <c r="T50">
        <f t="shared" si="59"/>
        <v>0</v>
      </c>
      <c r="U50">
        <f t="shared" si="60"/>
        <v>0</v>
      </c>
      <c r="V50">
        <f t="shared" si="17"/>
        <v>12</v>
      </c>
      <c r="W50">
        <f t="shared" si="33"/>
        <v>390</v>
      </c>
      <c r="X50">
        <f t="shared" si="18"/>
        <v>1170</v>
      </c>
      <c r="Y50">
        <f t="shared" si="61"/>
        <v>60</v>
      </c>
      <c r="Z50">
        <f t="shared" si="33"/>
        <v>1950</v>
      </c>
      <c r="AA50">
        <f t="shared" si="19"/>
        <v>5850</v>
      </c>
      <c r="AB50">
        <f>段位赛!AQ50</f>
        <v>1552.2608109707235</v>
      </c>
      <c r="AC50">
        <f>段位赛!AR50</f>
        <v>7761.3040548536173</v>
      </c>
      <c r="AG50" s="62"/>
      <c r="AK50" s="62"/>
      <c r="AO50" s="62"/>
      <c r="AS50" s="62"/>
    </row>
    <row r="51" spans="1:45" x14ac:dyDescent="0.2">
      <c r="A51" s="3">
        <v>49</v>
      </c>
      <c r="B51">
        <f t="shared" si="63"/>
        <v>13</v>
      </c>
      <c r="C51">
        <f t="shared" si="63"/>
        <v>12</v>
      </c>
      <c r="D51">
        <f t="shared" si="63"/>
        <v>12</v>
      </c>
      <c r="E51">
        <f t="shared" si="63"/>
        <v>12</v>
      </c>
      <c r="F51">
        <f t="shared" si="63"/>
        <v>13</v>
      </c>
      <c r="G51">
        <f t="shared" si="46"/>
        <v>13</v>
      </c>
      <c r="H51">
        <f t="shared" si="47"/>
        <v>65</v>
      </c>
      <c r="I51">
        <f t="shared" si="48"/>
        <v>45500</v>
      </c>
      <c r="J51">
        <f t="shared" si="49"/>
        <v>0</v>
      </c>
      <c r="K51">
        <f t="shared" si="50"/>
        <v>0</v>
      </c>
      <c r="L51">
        <f t="shared" si="51"/>
        <v>0</v>
      </c>
      <c r="M51">
        <f t="shared" si="52"/>
        <v>0</v>
      </c>
      <c r="N51">
        <f t="shared" si="53"/>
        <v>0</v>
      </c>
      <c r="O51">
        <f t="shared" si="54"/>
        <v>0</v>
      </c>
      <c r="P51">
        <f t="shared" si="55"/>
        <v>0</v>
      </c>
      <c r="Q51">
        <f t="shared" si="56"/>
        <v>0</v>
      </c>
      <c r="R51">
        <f t="shared" si="57"/>
        <v>0</v>
      </c>
      <c r="S51">
        <f t="shared" si="58"/>
        <v>13</v>
      </c>
      <c r="T51">
        <f t="shared" si="59"/>
        <v>65</v>
      </c>
      <c r="U51">
        <f t="shared" si="60"/>
        <v>45500</v>
      </c>
      <c r="V51">
        <f t="shared" si="17"/>
        <v>26</v>
      </c>
      <c r="W51">
        <f t="shared" si="33"/>
        <v>416</v>
      </c>
      <c r="X51">
        <f t="shared" si="18"/>
        <v>1248</v>
      </c>
      <c r="Y51">
        <f t="shared" si="61"/>
        <v>130</v>
      </c>
      <c r="Z51">
        <f t="shared" si="33"/>
        <v>2080</v>
      </c>
      <c r="AA51">
        <f t="shared" si="19"/>
        <v>6240</v>
      </c>
      <c r="AB51">
        <f>段位赛!AQ51</f>
        <v>1629.6348077604507</v>
      </c>
      <c r="AC51">
        <f>段位赛!AR51</f>
        <v>8148.1740388022536</v>
      </c>
      <c r="AG51" s="62"/>
      <c r="AK51" s="62"/>
      <c r="AO51" s="62"/>
      <c r="AS51" s="62"/>
    </row>
    <row r="52" spans="1:45" x14ac:dyDescent="0.2">
      <c r="A52" s="3">
        <v>50</v>
      </c>
      <c r="B52">
        <f t="shared" si="63"/>
        <v>13</v>
      </c>
      <c r="C52">
        <f t="shared" si="63"/>
        <v>13</v>
      </c>
      <c r="D52">
        <f t="shared" si="63"/>
        <v>12</v>
      </c>
      <c r="E52">
        <f t="shared" si="63"/>
        <v>12</v>
      </c>
      <c r="F52">
        <f t="shared" si="63"/>
        <v>13</v>
      </c>
      <c r="G52">
        <f t="shared" si="46"/>
        <v>0</v>
      </c>
      <c r="H52">
        <f t="shared" si="47"/>
        <v>0</v>
      </c>
      <c r="I52">
        <f t="shared" si="48"/>
        <v>0</v>
      </c>
      <c r="J52">
        <f t="shared" si="49"/>
        <v>13</v>
      </c>
      <c r="K52">
        <f t="shared" si="50"/>
        <v>65</v>
      </c>
      <c r="L52">
        <f t="shared" si="51"/>
        <v>45500</v>
      </c>
      <c r="M52">
        <f t="shared" si="52"/>
        <v>0</v>
      </c>
      <c r="N52">
        <f t="shared" si="53"/>
        <v>0</v>
      </c>
      <c r="O52">
        <f t="shared" si="54"/>
        <v>0</v>
      </c>
      <c r="P52">
        <f t="shared" si="55"/>
        <v>0</v>
      </c>
      <c r="Q52">
        <f t="shared" si="56"/>
        <v>0</v>
      </c>
      <c r="R52">
        <f t="shared" si="57"/>
        <v>0</v>
      </c>
      <c r="S52">
        <f t="shared" si="58"/>
        <v>0</v>
      </c>
      <c r="T52">
        <f t="shared" si="59"/>
        <v>0</v>
      </c>
      <c r="U52">
        <f t="shared" si="60"/>
        <v>0</v>
      </c>
      <c r="V52">
        <f t="shared" si="17"/>
        <v>13</v>
      </c>
      <c r="W52">
        <f t="shared" si="33"/>
        <v>429</v>
      </c>
      <c r="X52">
        <f t="shared" si="18"/>
        <v>1287</v>
      </c>
      <c r="Y52">
        <f t="shared" si="61"/>
        <v>65</v>
      </c>
      <c r="Z52">
        <f t="shared" si="33"/>
        <v>2145</v>
      </c>
      <c r="AA52">
        <f t="shared" si="19"/>
        <v>6435</v>
      </c>
      <c r="AB52">
        <f>段位赛!AQ52</f>
        <v>1709.4440385296814</v>
      </c>
      <c r="AC52">
        <f>段位赛!AR52</f>
        <v>8547.2201926484067</v>
      </c>
      <c r="AG52" s="62"/>
      <c r="AK52" s="62"/>
      <c r="AO52" s="62"/>
      <c r="AS52" s="62"/>
    </row>
    <row r="53" spans="1:45" x14ac:dyDescent="0.2">
      <c r="A53" s="3">
        <v>51</v>
      </c>
      <c r="B53">
        <f t="shared" si="63"/>
        <v>13</v>
      </c>
      <c r="C53">
        <f t="shared" si="63"/>
        <v>13</v>
      </c>
      <c r="D53">
        <f t="shared" si="63"/>
        <v>13</v>
      </c>
      <c r="E53">
        <f t="shared" si="63"/>
        <v>12</v>
      </c>
      <c r="F53">
        <f t="shared" si="63"/>
        <v>13</v>
      </c>
      <c r="G53">
        <f t="shared" si="46"/>
        <v>0</v>
      </c>
      <c r="H53">
        <f t="shared" si="47"/>
        <v>0</v>
      </c>
      <c r="I53">
        <f t="shared" si="48"/>
        <v>0</v>
      </c>
      <c r="J53">
        <f t="shared" si="49"/>
        <v>0</v>
      </c>
      <c r="K53">
        <f t="shared" si="50"/>
        <v>0</v>
      </c>
      <c r="L53">
        <f t="shared" si="51"/>
        <v>0</v>
      </c>
      <c r="M53">
        <f t="shared" si="52"/>
        <v>13</v>
      </c>
      <c r="N53">
        <f t="shared" si="53"/>
        <v>65</v>
      </c>
      <c r="O53">
        <f t="shared" si="54"/>
        <v>45500</v>
      </c>
      <c r="P53">
        <f t="shared" si="55"/>
        <v>0</v>
      </c>
      <c r="Q53">
        <f t="shared" si="56"/>
        <v>0</v>
      </c>
      <c r="R53">
        <f t="shared" si="57"/>
        <v>0</v>
      </c>
      <c r="S53">
        <f t="shared" si="58"/>
        <v>0</v>
      </c>
      <c r="T53">
        <f t="shared" si="59"/>
        <v>0</v>
      </c>
      <c r="U53">
        <f t="shared" si="60"/>
        <v>0</v>
      </c>
      <c r="V53">
        <f t="shared" si="17"/>
        <v>13</v>
      </c>
      <c r="W53">
        <f t="shared" si="33"/>
        <v>442</v>
      </c>
      <c r="X53">
        <f t="shared" si="18"/>
        <v>1326</v>
      </c>
      <c r="Y53">
        <f t="shared" si="61"/>
        <v>65</v>
      </c>
      <c r="Z53">
        <f t="shared" si="33"/>
        <v>2210</v>
      </c>
      <c r="AA53">
        <f t="shared" si="19"/>
        <v>6630</v>
      </c>
      <c r="AB53">
        <f>段位赛!AQ53</f>
        <v>1787.3440385296815</v>
      </c>
      <c r="AC53">
        <f>段位赛!AR53</f>
        <v>8936.7201926484086</v>
      </c>
      <c r="AG53" s="62"/>
      <c r="AK53" s="62"/>
      <c r="AO53" s="62"/>
      <c r="AS53" s="62"/>
    </row>
    <row r="54" spans="1:45" x14ac:dyDescent="0.2">
      <c r="A54" s="3">
        <v>52</v>
      </c>
      <c r="B54">
        <f t="shared" si="63"/>
        <v>13</v>
      </c>
      <c r="C54">
        <f t="shared" si="63"/>
        <v>13</v>
      </c>
      <c r="D54">
        <f t="shared" si="63"/>
        <v>13</v>
      </c>
      <c r="E54">
        <f t="shared" si="63"/>
        <v>13</v>
      </c>
      <c r="F54">
        <f t="shared" si="63"/>
        <v>13</v>
      </c>
      <c r="G54">
        <f t="shared" si="46"/>
        <v>0</v>
      </c>
      <c r="H54">
        <f t="shared" si="47"/>
        <v>0</v>
      </c>
      <c r="I54">
        <f t="shared" si="48"/>
        <v>0</v>
      </c>
      <c r="J54">
        <f t="shared" si="49"/>
        <v>0</v>
      </c>
      <c r="K54">
        <f t="shared" si="50"/>
        <v>0</v>
      </c>
      <c r="L54">
        <f t="shared" si="51"/>
        <v>0</v>
      </c>
      <c r="M54">
        <f t="shared" si="52"/>
        <v>0</v>
      </c>
      <c r="N54">
        <f t="shared" si="53"/>
        <v>0</v>
      </c>
      <c r="O54">
        <f t="shared" si="54"/>
        <v>0</v>
      </c>
      <c r="P54">
        <f t="shared" si="55"/>
        <v>13</v>
      </c>
      <c r="Q54">
        <f t="shared" si="56"/>
        <v>65</v>
      </c>
      <c r="R54">
        <f t="shared" si="57"/>
        <v>45500</v>
      </c>
      <c r="S54">
        <f t="shared" si="58"/>
        <v>0</v>
      </c>
      <c r="T54">
        <f t="shared" si="59"/>
        <v>0</v>
      </c>
      <c r="U54">
        <f t="shared" si="60"/>
        <v>0</v>
      </c>
      <c r="V54">
        <f t="shared" si="17"/>
        <v>13</v>
      </c>
      <c r="W54">
        <f t="shared" si="33"/>
        <v>455</v>
      </c>
      <c r="X54">
        <f t="shared" si="18"/>
        <v>1365</v>
      </c>
      <c r="Y54">
        <f t="shared" si="61"/>
        <v>65</v>
      </c>
      <c r="Z54">
        <f t="shared" si="33"/>
        <v>2275</v>
      </c>
      <c r="AA54">
        <f t="shared" si="19"/>
        <v>6825</v>
      </c>
      <c r="AB54">
        <f>段位赛!AQ54</f>
        <v>1870.6888899464057</v>
      </c>
      <c r="AC54">
        <f>段位赛!AR54</f>
        <v>9353.4444497320292</v>
      </c>
      <c r="AG54" s="62"/>
      <c r="AK54" s="62"/>
      <c r="AO54" s="62"/>
      <c r="AS54" s="62"/>
    </row>
    <row r="55" spans="1:45" x14ac:dyDescent="0.2">
      <c r="A55" s="3">
        <v>53</v>
      </c>
      <c r="B55">
        <f t="shared" si="63"/>
        <v>14</v>
      </c>
      <c r="C55">
        <f t="shared" si="63"/>
        <v>13</v>
      </c>
      <c r="D55">
        <f t="shared" si="63"/>
        <v>13</v>
      </c>
      <c r="E55">
        <f t="shared" si="63"/>
        <v>13</v>
      </c>
      <c r="F55">
        <f t="shared" si="63"/>
        <v>14</v>
      </c>
      <c r="G55">
        <f t="shared" si="46"/>
        <v>14</v>
      </c>
      <c r="H55">
        <f t="shared" si="47"/>
        <v>70</v>
      </c>
      <c r="I55">
        <f t="shared" si="48"/>
        <v>52500</v>
      </c>
      <c r="J55">
        <f t="shared" si="49"/>
        <v>0</v>
      </c>
      <c r="K55">
        <f t="shared" si="50"/>
        <v>0</v>
      </c>
      <c r="L55">
        <f t="shared" si="51"/>
        <v>0</v>
      </c>
      <c r="M55">
        <f t="shared" si="52"/>
        <v>0</v>
      </c>
      <c r="N55">
        <f t="shared" si="53"/>
        <v>0</v>
      </c>
      <c r="O55">
        <f t="shared" si="54"/>
        <v>0</v>
      </c>
      <c r="P55">
        <f t="shared" si="55"/>
        <v>0</v>
      </c>
      <c r="Q55">
        <f t="shared" si="56"/>
        <v>0</v>
      </c>
      <c r="R55">
        <f t="shared" si="57"/>
        <v>0</v>
      </c>
      <c r="S55">
        <f t="shared" si="58"/>
        <v>14</v>
      </c>
      <c r="T55">
        <f t="shared" si="59"/>
        <v>70</v>
      </c>
      <c r="U55">
        <f t="shared" si="60"/>
        <v>52500</v>
      </c>
      <c r="V55">
        <f t="shared" si="17"/>
        <v>28</v>
      </c>
      <c r="W55">
        <f t="shared" si="33"/>
        <v>483</v>
      </c>
      <c r="X55">
        <f t="shared" si="18"/>
        <v>1449</v>
      </c>
      <c r="Y55">
        <f t="shared" si="61"/>
        <v>140</v>
      </c>
      <c r="Z55">
        <f t="shared" si="33"/>
        <v>2415</v>
      </c>
      <c r="AA55">
        <f t="shared" si="19"/>
        <v>7245</v>
      </c>
      <c r="AB55">
        <f>段位赛!AQ55</f>
        <v>2125.7402246486645</v>
      </c>
      <c r="AC55">
        <f>段位赛!AR55</f>
        <v>10628.701123243321</v>
      </c>
    </row>
    <row r="56" spans="1:45" x14ac:dyDescent="0.2">
      <c r="A56" s="3">
        <v>54</v>
      </c>
      <c r="B56">
        <f t="shared" si="63"/>
        <v>14</v>
      </c>
      <c r="C56">
        <f t="shared" si="63"/>
        <v>14</v>
      </c>
      <c r="D56">
        <f t="shared" si="63"/>
        <v>13</v>
      </c>
      <c r="E56">
        <f t="shared" si="63"/>
        <v>13</v>
      </c>
      <c r="F56">
        <f t="shared" si="63"/>
        <v>14</v>
      </c>
      <c r="G56">
        <f t="shared" si="46"/>
        <v>0</v>
      </c>
      <c r="H56">
        <f t="shared" si="47"/>
        <v>0</v>
      </c>
      <c r="I56">
        <f t="shared" si="48"/>
        <v>0</v>
      </c>
      <c r="J56">
        <f t="shared" si="49"/>
        <v>14</v>
      </c>
      <c r="K56">
        <f t="shared" si="50"/>
        <v>70</v>
      </c>
      <c r="L56">
        <f t="shared" si="51"/>
        <v>52500</v>
      </c>
      <c r="M56">
        <f t="shared" si="52"/>
        <v>0</v>
      </c>
      <c r="N56">
        <f t="shared" si="53"/>
        <v>0</v>
      </c>
      <c r="O56">
        <f t="shared" si="54"/>
        <v>0</v>
      </c>
      <c r="P56">
        <f t="shared" si="55"/>
        <v>0</v>
      </c>
      <c r="Q56">
        <f t="shared" si="56"/>
        <v>0</v>
      </c>
      <c r="R56">
        <f t="shared" si="57"/>
        <v>0</v>
      </c>
      <c r="S56">
        <f t="shared" si="58"/>
        <v>0</v>
      </c>
      <c r="T56">
        <f t="shared" si="59"/>
        <v>0</v>
      </c>
      <c r="U56">
        <f t="shared" si="60"/>
        <v>0</v>
      </c>
      <c r="V56">
        <f t="shared" si="17"/>
        <v>14</v>
      </c>
      <c r="W56">
        <f t="shared" si="33"/>
        <v>497</v>
      </c>
      <c r="X56">
        <f t="shared" si="18"/>
        <v>1491</v>
      </c>
      <c r="Y56">
        <f t="shared" si="61"/>
        <v>70</v>
      </c>
      <c r="Z56">
        <f t="shared" si="33"/>
        <v>2485</v>
      </c>
      <c r="AA56">
        <f t="shared" si="19"/>
        <v>7455</v>
      </c>
      <c r="AB56">
        <f>段位赛!AQ56</f>
        <v>2219.9426537984618</v>
      </c>
      <c r="AC56">
        <f>段位赛!AR56</f>
        <v>11099.713268992309</v>
      </c>
    </row>
    <row r="57" spans="1:45" x14ac:dyDescent="0.2">
      <c r="A57" s="3">
        <v>55</v>
      </c>
      <c r="B57">
        <f t="shared" ref="B57:F66" si="64">B53+1</f>
        <v>14</v>
      </c>
      <c r="C57">
        <f t="shared" si="64"/>
        <v>14</v>
      </c>
      <c r="D57">
        <f t="shared" si="64"/>
        <v>14</v>
      </c>
      <c r="E57">
        <f t="shared" si="64"/>
        <v>13</v>
      </c>
      <c r="F57">
        <f t="shared" si="64"/>
        <v>14</v>
      </c>
      <c r="G57">
        <f t="shared" si="46"/>
        <v>0</v>
      </c>
      <c r="H57">
        <f t="shared" si="47"/>
        <v>0</v>
      </c>
      <c r="I57">
        <f t="shared" si="48"/>
        <v>0</v>
      </c>
      <c r="J57">
        <f t="shared" si="49"/>
        <v>0</v>
      </c>
      <c r="K57">
        <f t="shared" si="50"/>
        <v>0</v>
      </c>
      <c r="L57">
        <f t="shared" si="51"/>
        <v>0</v>
      </c>
      <c r="M57">
        <f t="shared" si="52"/>
        <v>14</v>
      </c>
      <c r="N57">
        <f t="shared" si="53"/>
        <v>70</v>
      </c>
      <c r="O57">
        <f t="shared" si="54"/>
        <v>52500</v>
      </c>
      <c r="P57">
        <f t="shared" si="55"/>
        <v>0</v>
      </c>
      <c r="Q57">
        <f t="shared" si="56"/>
        <v>0</v>
      </c>
      <c r="R57">
        <f t="shared" si="57"/>
        <v>0</v>
      </c>
      <c r="S57">
        <f t="shared" si="58"/>
        <v>0</v>
      </c>
      <c r="T57">
        <f t="shared" si="59"/>
        <v>0</v>
      </c>
      <c r="U57">
        <f t="shared" si="60"/>
        <v>0</v>
      </c>
      <c r="V57">
        <f t="shared" si="17"/>
        <v>14</v>
      </c>
      <c r="W57">
        <f t="shared" si="33"/>
        <v>511</v>
      </c>
      <c r="X57">
        <f t="shared" si="18"/>
        <v>1533</v>
      </c>
      <c r="Y57">
        <f t="shared" si="61"/>
        <v>70</v>
      </c>
      <c r="Z57">
        <f t="shared" si="33"/>
        <v>2555</v>
      </c>
      <c r="AA57">
        <f t="shared" si="19"/>
        <v>7665</v>
      </c>
      <c r="AB57">
        <f>段位赛!AQ57</f>
        <v>2319.4075544607135</v>
      </c>
      <c r="AC57">
        <f>段位赛!AR57</f>
        <v>11597.037772303567</v>
      </c>
    </row>
    <row r="58" spans="1:45" x14ac:dyDescent="0.2">
      <c r="A58" s="3">
        <v>56</v>
      </c>
      <c r="B58">
        <f t="shared" si="64"/>
        <v>14</v>
      </c>
      <c r="C58">
        <f t="shared" si="64"/>
        <v>14</v>
      </c>
      <c r="D58">
        <f t="shared" si="64"/>
        <v>14</v>
      </c>
      <c r="E58">
        <f t="shared" si="64"/>
        <v>14</v>
      </c>
      <c r="F58">
        <f t="shared" si="64"/>
        <v>14</v>
      </c>
      <c r="G58">
        <f t="shared" si="46"/>
        <v>0</v>
      </c>
      <c r="H58">
        <f t="shared" si="47"/>
        <v>0</v>
      </c>
      <c r="I58">
        <f t="shared" si="48"/>
        <v>0</v>
      </c>
      <c r="J58">
        <f t="shared" si="49"/>
        <v>0</v>
      </c>
      <c r="K58">
        <f t="shared" si="50"/>
        <v>0</v>
      </c>
      <c r="L58">
        <f t="shared" si="51"/>
        <v>0</v>
      </c>
      <c r="M58">
        <f t="shared" si="52"/>
        <v>0</v>
      </c>
      <c r="N58">
        <f t="shared" si="53"/>
        <v>0</v>
      </c>
      <c r="O58">
        <f t="shared" si="54"/>
        <v>0</v>
      </c>
      <c r="P58">
        <f t="shared" si="55"/>
        <v>14</v>
      </c>
      <c r="Q58">
        <f t="shared" si="56"/>
        <v>70</v>
      </c>
      <c r="R58">
        <f t="shared" si="57"/>
        <v>52500</v>
      </c>
      <c r="S58">
        <f t="shared" si="58"/>
        <v>0</v>
      </c>
      <c r="T58">
        <f t="shared" si="59"/>
        <v>0</v>
      </c>
      <c r="U58">
        <f t="shared" si="60"/>
        <v>0</v>
      </c>
      <c r="V58">
        <f t="shared" si="17"/>
        <v>14</v>
      </c>
      <c r="W58">
        <f t="shared" si="33"/>
        <v>525</v>
      </c>
      <c r="X58">
        <f t="shared" si="18"/>
        <v>1575</v>
      </c>
      <c r="Y58">
        <f t="shared" si="61"/>
        <v>70</v>
      </c>
      <c r="Z58">
        <f t="shared" si="33"/>
        <v>2625</v>
      </c>
      <c r="AA58">
        <f t="shared" si="19"/>
        <v>7875</v>
      </c>
      <c r="AB58">
        <f>段位赛!AQ58</f>
        <v>2423.4696903830436</v>
      </c>
      <c r="AC58">
        <f>段位赛!AR58</f>
        <v>12117.348451915219</v>
      </c>
    </row>
    <row r="59" spans="1:45" x14ac:dyDescent="0.2">
      <c r="A59" s="3">
        <v>57</v>
      </c>
      <c r="B59">
        <f t="shared" si="64"/>
        <v>15</v>
      </c>
      <c r="C59">
        <f t="shared" si="64"/>
        <v>14</v>
      </c>
      <c r="D59">
        <f t="shared" si="64"/>
        <v>14</v>
      </c>
      <c r="E59">
        <f t="shared" si="64"/>
        <v>14</v>
      </c>
      <c r="F59">
        <f t="shared" si="64"/>
        <v>15</v>
      </c>
      <c r="G59">
        <f t="shared" si="46"/>
        <v>15</v>
      </c>
      <c r="H59">
        <f t="shared" si="47"/>
        <v>75</v>
      </c>
      <c r="I59">
        <f t="shared" si="48"/>
        <v>60000</v>
      </c>
      <c r="J59">
        <f t="shared" si="49"/>
        <v>0</v>
      </c>
      <c r="K59">
        <f t="shared" si="50"/>
        <v>0</v>
      </c>
      <c r="L59">
        <f t="shared" si="51"/>
        <v>0</v>
      </c>
      <c r="M59">
        <f t="shared" si="52"/>
        <v>0</v>
      </c>
      <c r="N59">
        <f t="shared" si="53"/>
        <v>0</v>
      </c>
      <c r="O59">
        <f t="shared" si="54"/>
        <v>0</v>
      </c>
      <c r="P59">
        <f t="shared" si="55"/>
        <v>0</v>
      </c>
      <c r="Q59">
        <f t="shared" si="56"/>
        <v>0</v>
      </c>
      <c r="R59">
        <f t="shared" si="57"/>
        <v>0</v>
      </c>
      <c r="S59">
        <f t="shared" si="58"/>
        <v>15</v>
      </c>
      <c r="T59">
        <f t="shared" si="59"/>
        <v>75</v>
      </c>
      <c r="U59">
        <f t="shared" si="60"/>
        <v>60000</v>
      </c>
      <c r="V59">
        <f t="shared" si="17"/>
        <v>30</v>
      </c>
      <c r="W59">
        <f t="shared" si="33"/>
        <v>555</v>
      </c>
      <c r="X59">
        <f t="shared" si="18"/>
        <v>1665</v>
      </c>
      <c r="Y59">
        <f t="shared" si="61"/>
        <v>150</v>
      </c>
      <c r="Z59">
        <f t="shared" si="33"/>
        <v>2775</v>
      </c>
      <c r="AA59">
        <f t="shared" si="19"/>
        <v>8325</v>
      </c>
      <c r="AB59">
        <f>段位赛!AQ59</f>
        <v>2532.1275353735919</v>
      </c>
      <c r="AC59">
        <f>段位赛!AR59</f>
        <v>12660.63767686796</v>
      </c>
    </row>
    <row r="60" spans="1:45" x14ac:dyDescent="0.2">
      <c r="A60" s="3">
        <v>58</v>
      </c>
      <c r="B60">
        <f t="shared" si="64"/>
        <v>15</v>
      </c>
      <c r="C60">
        <f t="shared" si="64"/>
        <v>15</v>
      </c>
      <c r="D60">
        <f t="shared" si="64"/>
        <v>14</v>
      </c>
      <c r="E60">
        <f t="shared" si="64"/>
        <v>14</v>
      </c>
      <c r="F60">
        <f t="shared" si="64"/>
        <v>15</v>
      </c>
      <c r="G60">
        <f t="shared" si="46"/>
        <v>0</v>
      </c>
      <c r="H60">
        <f t="shared" si="47"/>
        <v>0</v>
      </c>
      <c r="I60">
        <f t="shared" si="48"/>
        <v>0</v>
      </c>
      <c r="J60">
        <f t="shared" si="49"/>
        <v>15</v>
      </c>
      <c r="K60">
        <f t="shared" si="50"/>
        <v>75</v>
      </c>
      <c r="L60">
        <f t="shared" si="51"/>
        <v>60000</v>
      </c>
      <c r="M60">
        <f t="shared" si="52"/>
        <v>0</v>
      </c>
      <c r="N60">
        <f t="shared" si="53"/>
        <v>0</v>
      </c>
      <c r="O60">
        <f t="shared" si="54"/>
        <v>0</v>
      </c>
      <c r="P60">
        <f t="shared" si="55"/>
        <v>0</v>
      </c>
      <c r="Q60">
        <f t="shared" si="56"/>
        <v>0</v>
      </c>
      <c r="R60">
        <f t="shared" si="57"/>
        <v>0</v>
      </c>
      <c r="S60">
        <f t="shared" si="58"/>
        <v>0</v>
      </c>
      <c r="T60">
        <f t="shared" si="59"/>
        <v>0</v>
      </c>
      <c r="U60">
        <f t="shared" si="60"/>
        <v>0</v>
      </c>
      <c r="V60">
        <f t="shared" si="17"/>
        <v>15</v>
      </c>
      <c r="W60">
        <f t="shared" si="33"/>
        <v>570</v>
      </c>
      <c r="X60">
        <f t="shared" si="18"/>
        <v>1710</v>
      </c>
      <c r="Y60">
        <f t="shared" si="61"/>
        <v>75</v>
      </c>
      <c r="Z60">
        <f t="shared" si="33"/>
        <v>2850</v>
      </c>
      <c r="AA60">
        <f t="shared" si="19"/>
        <v>8550</v>
      </c>
      <c r="AB60">
        <f>段位赛!AQ60</f>
        <v>2644.6605427085556</v>
      </c>
      <c r="AC60">
        <f>段位赛!AR60</f>
        <v>13223.302713542776</v>
      </c>
    </row>
    <row r="61" spans="1:45" x14ac:dyDescent="0.2">
      <c r="A61" s="3">
        <v>59</v>
      </c>
      <c r="B61">
        <f t="shared" si="64"/>
        <v>15</v>
      </c>
      <c r="C61">
        <f t="shared" si="64"/>
        <v>15</v>
      </c>
      <c r="D61">
        <f t="shared" si="64"/>
        <v>15</v>
      </c>
      <c r="E61">
        <f t="shared" si="64"/>
        <v>14</v>
      </c>
      <c r="F61">
        <f t="shared" si="64"/>
        <v>15</v>
      </c>
      <c r="G61">
        <f t="shared" si="46"/>
        <v>0</v>
      </c>
      <c r="H61">
        <f t="shared" si="47"/>
        <v>0</v>
      </c>
      <c r="I61">
        <f t="shared" si="48"/>
        <v>0</v>
      </c>
      <c r="J61">
        <f t="shared" si="49"/>
        <v>0</v>
      </c>
      <c r="K61">
        <f t="shared" si="50"/>
        <v>0</v>
      </c>
      <c r="L61">
        <f t="shared" si="51"/>
        <v>0</v>
      </c>
      <c r="M61">
        <f t="shared" si="52"/>
        <v>15</v>
      </c>
      <c r="N61">
        <f t="shared" si="53"/>
        <v>75</v>
      </c>
      <c r="O61">
        <f t="shared" si="54"/>
        <v>60000</v>
      </c>
      <c r="P61">
        <f t="shared" si="55"/>
        <v>0</v>
      </c>
      <c r="Q61">
        <f t="shared" si="56"/>
        <v>0</v>
      </c>
      <c r="R61">
        <f t="shared" si="57"/>
        <v>0</v>
      </c>
      <c r="S61">
        <f t="shared" si="58"/>
        <v>0</v>
      </c>
      <c r="T61">
        <f t="shared" si="59"/>
        <v>0</v>
      </c>
      <c r="U61">
        <f t="shared" si="60"/>
        <v>0</v>
      </c>
      <c r="V61">
        <f t="shared" si="17"/>
        <v>15</v>
      </c>
      <c r="W61">
        <f t="shared" si="33"/>
        <v>585</v>
      </c>
      <c r="X61">
        <f t="shared" si="18"/>
        <v>1755</v>
      </c>
      <c r="Y61">
        <f t="shared" si="61"/>
        <v>75</v>
      </c>
      <c r="Z61">
        <f t="shared" si="33"/>
        <v>2925</v>
      </c>
      <c r="AA61">
        <f t="shared" si="19"/>
        <v>8775</v>
      </c>
      <c r="AB61">
        <f>段位赛!AQ61</f>
        <v>2927.0009682404702</v>
      </c>
      <c r="AC61">
        <f>段位赛!AR61</f>
        <v>14635.004841202352</v>
      </c>
    </row>
    <row r="62" spans="1:45" x14ac:dyDescent="0.2">
      <c r="A62" s="3">
        <v>60</v>
      </c>
      <c r="B62">
        <f t="shared" si="64"/>
        <v>15</v>
      </c>
      <c r="C62">
        <f t="shared" si="64"/>
        <v>15</v>
      </c>
      <c r="D62">
        <f t="shared" si="64"/>
        <v>15</v>
      </c>
      <c r="E62">
        <f t="shared" si="64"/>
        <v>15</v>
      </c>
      <c r="F62">
        <f t="shared" si="64"/>
        <v>15</v>
      </c>
      <c r="G62">
        <f t="shared" si="46"/>
        <v>0</v>
      </c>
      <c r="H62">
        <f t="shared" si="47"/>
        <v>0</v>
      </c>
      <c r="I62">
        <f t="shared" si="48"/>
        <v>0</v>
      </c>
      <c r="J62">
        <f t="shared" si="49"/>
        <v>0</v>
      </c>
      <c r="K62">
        <f t="shared" si="50"/>
        <v>0</v>
      </c>
      <c r="L62">
        <f t="shared" si="51"/>
        <v>0</v>
      </c>
      <c r="M62">
        <f t="shared" si="52"/>
        <v>0</v>
      </c>
      <c r="N62">
        <f t="shared" si="53"/>
        <v>0</v>
      </c>
      <c r="O62">
        <f t="shared" si="54"/>
        <v>0</v>
      </c>
      <c r="P62">
        <f t="shared" si="55"/>
        <v>15</v>
      </c>
      <c r="Q62">
        <f t="shared" si="56"/>
        <v>75</v>
      </c>
      <c r="R62">
        <f t="shared" si="57"/>
        <v>60000</v>
      </c>
      <c r="S62">
        <f t="shared" si="58"/>
        <v>0</v>
      </c>
      <c r="T62">
        <f t="shared" si="59"/>
        <v>0</v>
      </c>
      <c r="U62">
        <f t="shared" si="60"/>
        <v>0</v>
      </c>
      <c r="V62">
        <f t="shared" si="17"/>
        <v>15</v>
      </c>
      <c r="W62">
        <f t="shared" si="33"/>
        <v>600</v>
      </c>
      <c r="X62">
        <f t="shared" si="18"/>
        <v>1800</v>
      </c>
      <c r="Y62">
        <f t="shared" si="61"/>
        <v>75</v>
      </c>
      <c r="Z62">
        <f t="shared" si="33"/>
        <v>3000</v>
      </c>
      <c r="AA62">
        <f t="shared" si="19"/>
        <v>9000</v>
      </c>
      <c r="AB62">
        <f>段位赛!AQ62</f>
        <v>3046.426609266111</v>
      </c>
      <c r="AC62">
        <f>段位赛!AR62</f>
        <v>15232.133046330555</v>
      </c>
    </row>
    <row r="63" spans="1:45" x14ac:dyDescent="0.2">
      <c r="A63" s="3">
        <v>61</v>
      </c>
      <c r="B63">
        <f t="shared" si="64"/>
        <v>16</v>
      </c>
      <c r="C63">
        <f t="shared" si="64"/>
        <v>15</v>
      </c>
      <c r="D63">
        <f t="shared" si="64"/>
        <v>15</v>
      </c>
      <c r="E63">
        <f t="shared" si="64"/>
        <v>15</v>
      </c>
      <c r="F63">
        <f t="shared" si="64"/>
        <v>16</v>
      </c>
      <c r="G63">
        <f t="shared" si="46"/>
        <v>16</v>
      </c>
      <c r="H63">
        <f t="shared" si="47"/>
        <v>80</v>
      </c>
      <c r="I63">
        <f t="shared" si="48"/>
        <v>68000</v>
      </c>
      <c r="J63">
        <f t="shared" si="49"/>
        <v>0</v>
      </c>
      <c r="K63">
        <f t="shared" si="50"/>
        <v>0</v>
      </c>
      <c r="L63">
        <f t="shared" si="51"/>
        <v>0</v>
      </c>
      <c r="M63">
        <f t="shared" si="52"/>
        <v>0</v>
      </c>
      <c r="N63">
        <f t="shared" si="53"/>
        <v>0</v>
      </c>
      <c r="O63">
        <f t="shared" si="54"/>
        <v>0</v>
      </c>
      <c r="P63">
        <f t="shared" si="55"/>
        <v>0</v>
      </c>
      <c r="Q63">
        <f t="shared" si="56"/>
        <v>0</v>
      </c>
      <c r="R63">
        <f t="shared" si="57"/>
        <v>0</v>
      </c>
      <c r="S63">
        <f t="shared" si="58"/>
        <v>16</v>
      </c>
      <c r="T63">
        <f t="shared" si="59"/>
        <v>80</v>
      </c>
      <c r="U63">
        <f t="shared" si="60"/>
        <v>68000</v>
      </c>
      <c r="V63">
        <f t="shared" si="17"/>
        <v>32</v>
      </c>
      <c r="W63">
        <f t="shared" si="33"/>
        <v>632</v>
      </c>
      <c r="X63">
        <f t="shared" si="18"/>
        <v>1896</v>
      </c>
      <c r="Y63">
        <f t="shared" si="61"/>
        <v>160</v>
      </c>
      <c r="Z63">
        <f t="shared" si="33"/>
        <v>3160</v>
      </c>
      <c r="AA63">
        <f t="shared" si="19"/>
        <v>9480</v>
      </c>
      <c r="AB63">
        <f>段位赛!AQ63</f>
        <v>3163.3185152713327</v>
      </c>
      <c r="AC63">
        <f>段位赛!AR63</f>
        <v>15816.592576356665</v>
      </c>
    </row>
    <row r="64" spans="1:45" x14ac:dyDescent="0.2">
      <c r="A64" s="3">
        <v>62</v>
      </c>
      <c r="B64">
        <f t="shared" si="64"/>
        <v>16</v>
      </c>
      <c r="C64">
        <f t="shared" si="64"/>
        <v>16</v>
      </c>
      <c r="D64">
        <f t="shared" si="64"/>
        <v>15</v>
      </c>
      <c r="E64">
        <f t="shared" si="64"/>
        <v>15</v>
      </c>
      <c r="F64">
        <f t="shared" si="64"/>
        <v>16</v>
      </c>
      <c r="G64">
        <f t="shared" si="46"/>
        <v>0</v>
      </c>
      <c r="H64">
        <f t="shared" si="47"/>
        <v>0</v>
      </c>
      <c r="I64">
        <f t="shared" si="48"/>
        <v>0</v>
      </c>
      <c r="J64">
        <f t="shared" si="49"/>
        <v>16</v>
      </c>
      <c r="K64">
        <f t="shared" si="50"/>
        <v>80</v>
      </c>
      <c r="L64">
        <f t="shared" si="51"/>
        <v>68000</v>
      </c>
      <c r="M64">
        <f t="shared" si="52"/>
        <v>0</v>
      </c>
      <c r="N64">
        <f t="shared" si="53"/>
        <v>0</v>
      </c>
      <c r="O64">
        <f t="shared" si="54"/>
        <v>0</v>
      </c>
      <c r="P64">
        <f t="shared" si="55"/>
        <v>0</v>
      </c>
      <c r="Q64">
        <f t="shared" si="56"/>
        <v>0</v>
      </c>
      <c r="R64">
        <f t="shared" si="57"/>
        <v>0</v>
      </c>
      <c r="S64">
        <f t="shared" si="58"/>
        <v>0</v>
      </c>
      <c r="T64">
        <f t="shared" si="59"/>
        <v>0</v>
      </c>
      <c r="U64">
        <f t="shared" si="60"/>
        <v>0</v>
      </c>
      <c r="V64">
        <f t="shared" si="17"/>
        <v>16</v>
      </c>
      <c r="W64">
        <f t="shared" si="33"/>
        <v>648</v>
      </c>
      <c r="X64">
        <f t="shared" si="18"/>
        <v>1944</v>
      </c>
      <c r="Y64">
        <f t="shared" si="61"/>
        <v>80</v>
      </c>
      <c r="Z64">
        <f t="shared" si="33"/>
        <v>3240</v>
      </c>
      <c r="AA64">
        <f t="shared" si="19"/>
        <v>9720</v>
      </c>
      <c r="AB64">
        <f>段位赛!AQ64</f>
        <v>3287.1375480326433</v>
      </c>
      <c r="AC64">
        <f>段位赛!AR64</f>
        <v>16435.687740163215</v>
      </c>
    </row>
    <row r="65" spans="1:29" x14ac:dyDescent="0.2">
      <c r="A65" s="3">
        <v>63</v>
      </c>
      <c r="B65">
        <f t="shared" si="64"/>
        <v>16</v>
      </c>
      <c r="C65">
        <f t="shared" si="64"/>
        <v>16</v>
      </c>
      <c r="D65">
        <f t="shared" si="64"/>
        <v>16</v>
      </c>
      <c r="E65">
        <f t="shared" si="64"/>
        <v>15</v>
      </c>
      <c r="F65">
        <f t="shared" si="64"/>
        <v>16</v>
      </c>
      <c r="G65">
        <f t="shared" si="46"/>
        <v>0</v>
      </c>
      <c r="H65">
        <f t="shared" si="47"/>
        <v>0</v>
      </c>
      <c r="I65">
        <f t="shared" si="48"/>
        <v>0</v>
      </c>
      <c r="J65">
        <f t="shared" si="49"/>
        <v>0</v>
      </c>
      <c r="K65">
        <f t="shared" si="50"/>
        <v>0</v>
      </c>
      <c r="L65">
        <f t="shared" si="51"/>
        <v>0</v>
      </c>
      <c r="M65">
        <f t="shared" si="52"/>
        <v>16</v>
      </c>
      <c r="N65">
        <f t="shared" si="53"/>
        <v>80</v>
      </c>
      <c r="O65">
        <f t="shared" si="54"/>
        <v>68000</v>
      </c>
      <c r="P65">
        <f t="shared" si="55"/>
        <v>0</v>
      </c>
      <c r="Q65">
        <f t="shared" si="56"/>
        <v>0</v>
      </c>
      <c r="R65">
        <f t="shared" si="57"/>
        <v>0</v>
      </c>
      <c r="S65">
        <f t="shared" si="58"/>
        <v>0</v>
      </c>
      <c r="T65">
        <f t="shared" si="59"/>
        <v>0</v>
      </c>
      <c r="U65">
        <f t="shared" si="60"/>
        <v>0</v>
      </c>
      <c r="V65">
        <f t="shared" si="17"/>
        <v>16</v>
      </c>
      <c r="W65">
        <f t="shared" si="33"/>
        <v>664</v>
      </c>
      <c r="X65">
        <f t="shared" si="18"/>
        <v>1992</v>
      </c>
      <c r="Y65">
        <f t="shared" si="61"/>
        <v>80</v>
      </c>
      <c r="Z65">
        <f t="shared" si="33"/>
        <v>3320</v>
      </c>
      <c r="AA65">
        <f t="shared" si="19"/>
        <v>9960</v>
      </c>
      <c r="AB65">
        <f>段位赛!AQ65</f>
        <v>3584.0668930558509</v>
      </c>
      <c r="AC65">
        <f>段位赛!AR65</f>
        <v>17920.334465279255</v>
      </c>
    </row>
    <row r="66" spans="1:29" x14ac:dyDescent="0.2">
      <c r="A66" s="3">
        <v>64</v>
      </c>
      <c r="B66">
        <f t="shared" si="64"/>
        <v>16</v>
      </c>
      <c r="C66">
        <f t="shared" si="64"/>
        <v>16</v>
      </c>
      <c r="D66">
        <f t="shared" si="64"/>
        <v>16</v>
      </c>
      <c r="E66">
        <f t="shared" si="64"/>
        <v>16</v>
      </c>
      <c r="F66">
        <f t="shared" si="64"/>
        <v>16</v>
      </c>
      <c r="G66">
        <f t="shared" si="46"/>
        <v>0</v>
      </c>
      <c r="H66">
        <f t="shared" si="47"/>
        <v>0</v>
      </c>
      <c r="I66">
        <f t="shared" si="48"/>
        <v>0</v>
      </c>
      <c r="J66">
        <f t="shared" si="49"/>
        <v>0</v>
      </c>
      <c r="K66">
        <f t="shared" si="50"/>
        <v>0</v>
      </c>
      <c r="L66">
        <f t="shared" si="51"/>
        <v>0</v>
      </c>
      <c r="M66">
        <f t="shared" si="52"/>
        <v>0</v>
      </c>
      <c r="N66">
        <f t="shared" si="53"/>
        <v>0</v>
      </c>
      <c r="O66">
        <f t="shared" si="54"/>
        <v>0</v>
      </c>
      <c r="P66">
        <f t="shared" si="55"/>
        <v>16</v>
      </c>
      <c r="Q66">
        <f t="shared" si="56"/>
        <v>80</v>
      </c>
      <c r="R66">
        <f t="shared" si="57"/>
        <v>68000</v>
      </c>
      <c r="S66">
        <f t="shared" si="58"/>
        <v>0</v>
      </c>
      <c r="T66">
        <f t="shared" si="59"/>
        <v>0</v>
      </c>
      <c r="U66">
        <f t="shared" si="60"/>
        <v>0</v>
      </c>
      <c r="V66">
        <f t="shared" si="17"/>
        <v>16</v>
      </c>
      <c r="W66">
        <f t="shared" si="33"/>
        <v>680</v>
      </c>
      <c r="X66">
        <f t="shared" si="18"/>
        <v>2040</v>
      </c>
      <c r="Y66">
        <f t="shared" si="61"/>
        <v>80</v>
      </c>
      <c r="Z66">
        <f t="shared" si="33"/>
        <v>3400</v>
      </c>
      <c r="AA66">
        <f t="shared" si="19"/>
        <v>10200</v>
      </c>
      <c r="AB66">
        <f>段位赛!AQ66</f>
        <v>3721.4280749203444</v>
      </c>
      <c r="AC66">
        <f>段位赛!AR66</f>
        <v>18607.14037460172</v>
      </c>
    </row>
    <row r="67" spans="1:29" x14ac:dyDescent="0.2">
      <c r="A67" s="3">
        <v>65</v>
      </c>
      <c r="B67">
        <f t="shared" ref="B67:F76" si="65">B63+1</f>
        <v>17</v>
      </c>
      <c r="C67">
        <f t="shared" si="65"/>
        <v>16</v>
      </c>
      <c r="D67">
        <f t="shared" si="65"/>
        <v>16</v>
      </c>
      <c r="E67">
        <f t="shared" si="65"/>
        <v>16</v>
      </c>
      <c r="F67">
        <f t="shared" si="65"/>
        <v>17</v>
      </c>
      <c r="G67">
        <f t="shared" ref="G67:G102" si="66">IF($B67=$B66,0,VLOOKUP($B67,$AF$4:$AZ$28,3,FALSE))</f>
        <v>17</v>
      </c>
      <c r="H67">
        <f t="shared" ref="H67:H102" si="67">IF($B67=$B66,0,VLOOKUP($B67,$AF$4:$AZ$28,4,FALSE))</f>
        <v>85</v>
      </c>
      <c r="I67">
        <f t="shared" ref="I67:I102" si="68">IF($B67=$B66,0,VLOOKUP($B67,$AF$4:$AZ$28,5,FALSE))</f>
        <v>76500</v>
      </c>
      <c r="J67">
        <f t="shared" ref="J67:J102" si="69">IF($C67=$C66,0,VLOOKUP($C67,$AF$4:$AZ$28,7,FALSE))</f>
        <v>0</v>
      </c>
      <c r="K67">
        <f t="shared" ref="K67:K102" si="70">IF($C67=$C66,0,VLOOKUP($C67,$AF$4:$AZ$28,8,FALSE))</f>
        <v>0</v>
      </c>
      <c r="L67">
        <f t="shared" ref="L67:L102" si="71">IF($C67=$C66,0,VLOOKUP($C67,$AF$4:$AZ$28,9,FALSE))</f>
        <v>0</v>
      </c>
      <c r="M67">
        <f t="shared" ref="M67:M102" si="72">IF($D67=$D66,0,VLOOKUP($D67,$AF$4:$AZ$28,11,FALSE))</f>
        <v>0</v>
      </c>
      <c r="N67">
        <f t="shared" ref="N67:N102" si="73">IF($D67=$D66,0,VLOOKUP($D67,$AF$4:$AZ$28,12,FALSE))</f>
        <v>0</v>
      </c>
      <c r="O67">
        <f t="shared" ref="O67:O102" si="74">IF($D67=$D66,0,VLOOKUP($D67,$AF$4:$AZ$28,13,FALSE))</f>
        <v>0</v>
      </c>
      <c r="P67">
        <f t="shared" ref="P67:P102" si="75">IF($E67=$E66,0,VLOOKUP($E67,$AF$4:$AZ$28,15,FALSE))</f>
        <v>0</v>
      </c>
      <c r="Q67">
        <f t="shared" ref="Q67:Q102" si="76">IF($E67=$E66,0,VLOOKUP($E67,$AF$4:$AZ$28,16,FALSE))</f>
        <v>0</v>
      </c>
      <c r="R67">
        <f t="shared" ref="R67:R102" si="77">IF($E67=$E66,0,VLOOKUP($E67,$AF$4:$AZ$28,17,FALSE))</f>
        <v>0</v>
      </c>
      <c r="S67">
        <f t="shared" ref="S67:S102" si="78">IF($F67=$F66,0,VLOOKUP($F67,$AF$4:$AZ$28,19,FALSE))</f>
        <v>17</v>
      </c>
      <c r="T67">
        <f t="shared" ref="T67:T102" si="79">IF($F67=$F66,0,VLOOKUP($F67,$AF$4:$AZ$28,20,FALSE))</f>
        <v>85</v>
      </c>
      <c r="U67">
        <f t="shared" ref="U67:U102" si="80">IF($F67=$F66,0,VLOOKUP($F67,$AF$4:$AZ$28,21,FALSE))</f>
        <v>76500</v>
      </c>
      <c r="V67">
        <f t="shared" si="17"/>
        <v>34</v>
      </c>
      <c r="W67">
        <f t="shared" si="33"/>
        <v>714</v>
      </c>
      <c r="X67">
        <f t="shared" si="18"/>
        <v>2142</v>
      </c>
      <c r="Y67">
        <f t="shared" si="61"/>
        <v>170</v>
      </c>
      <c r="Z67">
        <f t="shared" si="33"/>
        <v>3570</v>
      </c>
      <c r="AA67">
        <f t="shared" si="19"/>
        <v>10710</v>
      </c>
      <c r="AB67">
        <f>段位赛!AQ67</f>
        <v>3865.2476237925248</v>
      </c>
      <c r="AC67">
        <f>段位赛!AR67</f>
        <v>19326.238118962625</v>
      </c>
    </row>
    <row r="68" spans="1:29" x14ac:dyDescent="0.2">
      <c r="A68" s="3">
        <v>66</v>
      </c>
      <c r="B68">
        <f t="shared" si="65"/>
        <v>17</v>
      </c>
      <c r="C68">
        <f t="shared" si="65"/>
        <v>17</v>
      </c>
      <c r="D68">
        <f t="shared" si="65"/>
        <v>16</v>
      </c>
      <c r="E68">
        <f t="shared" si="65"/>
        <v>16</v>
      </c>
      <c r="F68">
        <f t="shared" si="65"/>
        <v>17</v>
      </c>
      <c r="G68">
        <f t="shared" si="66"/>
        <v>0</v>
      </c>
      <c r="H68">
        <f t="shared" si="67"/>
        <v>0</v>
      </c>
      <c r="I68">
        <f t="shared" si="68"/>
        <v>0</v>
      </c>
      <c r="J68">
        <f t="shared" si="69"/>
        <v>17</v>
      </c>
      <c r="K68">
        <f t="shared" si="70"/>
        <v>85</v>
      </c>
      <c r="L68">
        <f t="shared" si="71"/>
        <v>76500</v>
      </c>
      <c r="M68">
        <f t="shared" si="72"/>
        <v>0</v>
      </c>
      <c r="N68">
        <f t="shared" si="73"/>
        <v>0</v>
      </c>
      <c r="O68">
        <f t="shared" si="74"/>
        <v>0</v>
      </c>
      <c r="P68">
        <f t="shared" si="75"/>
        <v>0</v>
      </c>
      <c r="Q68">
        <f t="shared" si="76"/>
        <v>0</v>
      </c>
      <c r="R68">
        <f t="shared" si="77"/>
        <v>0</v>
      </c>
      <c r="S68">
        <f t="shared" si="78"/>
        <v>0</v>
      </c>
      <c r="T68">
        <f t="shared" si="79"/>
        <v>0</v>
      </c>
      <c r="U68">
        <f t="shared" si="80"/>
        <v>0</v>
      </c>
      <c r="V68">
        <f t="shared" ref="V68:V102" si="81">G68+J68+M68+P68+S68</f>
        <v>17</v>
      </c>
      <c r="W68">
        <f t="shared" si="33"/>
        <v>731</v>
      </c>
      <c r="X68">
        <f t="shared" ref="X68:X102" si="82">W68*3</f>
        <v>2193</v>
      </c>
      <c r="Y68">
        <f t="shared" ref="Y68:Y102" si="83">H68+K68+N68+Q68+T68</f>
        <v>85</v>
      </c>
      <c r="Z68">
        <f t="shared" si="33"/>
        <v>3655</v>
      </c>
      <c r="AA68">
        <f t="shared" ref="AA68:AA102" si="84">Z68*3</f>
        <v>10965</v>
      </c>
      <c r="AB68">
        <f>段位赛!AQ68</f>
        <v>4014.731653276554</v>
      </c>
      <c r="AC68">
        <f>段位赛!AR68</f>
        <v>20073.658266382772</v>
      </c>
    </row>
    <row r="69" spans="1:29" x14ac:dyDescent="0.2">
      <c r="A69" s="3">
        <v>67</v>
      </c>
      <c r="B69">
        <f t="shared" si="65"/>
        <v>17</v>
      </c>
      <c r="C69">
        <f t="shared" si="65"/>
        <v>17</v>
      </c>
      <c r="D69">
        <f t="shared" si="65"/>
        <v>17</v>
      </c>
      <c r="E69">
        <f t="shared" si="65"/>
        <v>16</v>
      </c>
      <c r="F69">
        <f t="shared" si="65"/>
        <v>17</v>
      </c>
      <c r="G69">
        <f t="shared" si="66"/>
        <v>0</v>
      </c>
      <c r="H69">
        <f t="shared" si="67"/>
        <v>0</v>
      </c>
      <c r="I69">
        <f t="shared" si="68"/>
        <v>0</v>
      </c>
      <c r="J69">
        <f t="shared" si="69"/>
        <v>0</v>
      </c>
      <c r="K69">
        <f t="shared" si="70"/>
        <v>0</v>
      </c>
      <c r="L69">
        <f t="shared" si="71"/>
        <v>0</v>
      </c>
      <c r="M69">
        <f t="shared" si="72"/>
        <v>17</v>
      </c>
      <c r="N69">
        <f t="shared" si="73"/>
        <v>85</v>
      </c>
      <c r="O69">
        <f t="shared" si="74"/>
        <v>76500</v>
      </c>
      <c r="P69">
        <f t="shared" si="75"/>
        <v>0</v>
      </c>
      <c r="Q69">
        <f t="shared" si="76"/>
        <v>0</v>
      </c>
      <c r="R69">
        <f t="shared" si="77"/>
        <v>0</v>
      </c>
      <c r="S69">
        <f t="shared" si="78"/>
        <v>0</v>
      </c>
      <c r="T69">
        <f t="shared" si="79"/>
        <v>0</v>
      </c>
      <c r="U69">
        <f t="shared" si="80"/>
        <v>0</v>
      </c>
      <c r="V69">
        <f t="shared" si="81"/>
        <v>17</v>
      </c>
      <c r="W69">
        <f t="shared" ref="W69:W102" si="85">W68+V69</f>
        <v>748</v>
      </c>
      <c r="X69">
        <f t="shared" si="82"/>
        <v>2244</v>
      </c>
      <c r="Y69">
        <f t="shared" si="83"/>
        <v>85</v>
      </c>
      <c r="Z69">
        <f t="shared" ref="Z69:Z102" si="86">Z68+Y69</f>
        <v>3740</v>
      </c>
      <c r="AA69">
        <f t="shared" si="84"/>
        <v>11220</v>
      </c>
      <c r="AB69">
        <f>段位赛!AQ69</f>
        <v>4335.7926230317153</v>
      </c>
      <c r="AC69">
        <f>段位赛!AR69</f>
        <v>21678.963115158575</v>
      </c>
    </row>
    <row r="70" spans="1:29" x14ac:dyDescent="0.2">
      <c r="A70" s="3">
        <v>68</v>
      </c>
      <c r="B70">
        <f t="shared" si="65"/>
        <v>17</v>
      </c>
      <c r="C70">
        <f t="shared" si="65"/>
        <v>17</v>
      </c>
      <c r="D70">
        <f t="shared" si="65"/>
        <v>17</v>
      </c>
      <c r="E70">
        <f t="shared" si="65"/>
        <v>17</v>
      </c>
      <c r="F70">
        <f t="shared" si="65"/>
        <v>17</v>
      </c>
      <c r="G70">
        <f t="shared" si="66"/>
        <v>0</v>
      </c>
      <c r="H70">
        <f t="shared" si="67"/>
        <v>0</v>
      </c>
      <c r="I70">
        <f t="shared" si="68"/>
        <v>0</v>
      </c>
      <c r="J70">
        <f t="shared" si="69"/>
        <v>0</v>
      </c>
      <c r="K70">
        <f t="shared" si="70"/>
        <v>0</v>
      </c>
      <c r="L70">
        <f t="shared" si="71"/>
        <v>0</v>
      </c>
      <c r="M70">
        <f t="shared" si="72"/>
        <v>0</v>
      </c>
      <c r="N70">
        <f t="shared" si="73"/>
        <v>0</v>
      </c>
      <c r="O70">
        <f t="shared" si="74"/>
        <v>0</v>
      </c>
      <c r="P70">
        <f t="shared" si="75"/>
        <v>17</v>
      </c>
      <c r="Q70">
        <f t="shared" si="76"/>
        <v>85</v>
      </c>
      <c r="R70">
        <f t="shared" si="77"/>
        <v>76500</v>
      </c>
      <c r="S70">
        <f t="shared" si="78"/>
        <v>0</v>
      </c>
      <c r="T70">
        <f t="shared" si="79"/>
        <v>0</v>
      </c>
      <c r="U70">
        <f t="shared" si="80"/>
        <v>0</v>
      </c>
      <c r="V70">
        <f t="shared" si="81"/>
        <v>17</v>
      </c>
      <c r="W70">
        <f t="shared" si="85"/>
        <v>765</v>
      </c>
      <c r="X70">
        <f t="shared" si="82"/>
        <v>2295</v>
      </c>
      <c r="Y70">
        <f t="shared" si="83"/>
        <v>85</v>
      </c>
      <c r="Z70">
        <f t="shared" si="86"/>
        <v>3825</v>
      </c>
      <c r="AA70">
        <f t="shared" si="84"/>
        <v>11475</v>
      </c>
      <c r="AB70">
        <f>段位赛!AQ70</f>
        <v>4495.5794393010001</v>
      </c>
      <c r="AC70">
        <f>段位赛!AR70</f>
        <v>22477.897196504997</v>
      </c>
    </row>
    <row r="71" spans="1:29" x14ac:dyDescent="0.2">
      <c r="A71" s="3">
        <v>69</v>
      </c>
      <c r="B71">
        <f t="shared" si="65"/>
        <v>18</v>
      </c>
      <c r="C71">
        <f t="shared" si="65"/>
        <v>17</v>
      </c>
      <c r="D71">
        <f t="shared" si="65"/>
        <v>17</v>
      </c>
      <c r="E71">
        <f t="shared" si="65"/>
        <v>17</v>
      </c>
      <c r="F71">
        <f t="shared" si="65"/>
        <v>18</v>
      </c>
      <c r="G71">
        <f t="shared" si="66"/>
        <v>18</v>
      </c>
      <c r="H71">
        <f t="shared" si="67"/>
        <v>90</v>
      </c>
      <c r="I71">
        <f t="shared" si="68"/>
        <v>85500</v>
      </c>
      <c r="J71">
        <f t="shared" si="69"/>
        <v>0</v>
      </c>
      <c r="K71">
        <f t="shared" si="70"/>
        <v>0</v>
      </c>
      <c r="L71">
        <f t="shared" si="71"/>
        <v>0</v>
      </c>
      <c r="M71">
        <f t="shared" si="72"/>
        <v>0</v>
      </c>
      <c r="N71">
        <f t="shared" si="73"/>
        <v>0</v>
      </c>
      <c r="O71">
        <f t="shared" si="74"/>
        <v>0</v>
      </c>
      <c r="P71">
        <f t="shared" si="75"/>
        <v>0</v>
      </c>
      <c r="Q71">
        <f t="shared" si="76"/>
        <v>0</v>
      </c>
      <c r="R71">
        <f t="shared" si="77"/>
        <v>0</v>
      </c>
      <c r="S71">
        <f t="shared" si="78"/>
        <v>18</v>
      </c>
      <c r="T71">
        <f t="shared" si="79"/>
        <v>90</v>
      </c>
      <c r="U71">
        <f t="shared" si="80"/>
        <v>85500</v>
      </c>
      <c r="V71">
        <f t="shared" si="81"/>
        <v>36</v>
      </c>
      <c r="W71">
        <f t="shared" si="85"/>
        <v>801</v>
      </c>
      <c r="X71">
        <f t="shared" si="82"/>
        <v>2403</v>
      </c>
      <c r="Y71">
        <f t="shared" si="83"/>
        <v>180</v>
      </c>
      <c r="Z71">
        <f t="shared" si="86"/>
        <v>4005</v>
      </c>
      <c r="AA71">
        <f t="shared" si="84"/>
        <v>12015</v>
      </c>
      <c r="AB71">
        <f>段位赛!AQ71</f>
        <v>4659.9407647662738</v>
      </c>
      <c r="AC71">
        <f>段位赛!AR71</f>
        <v>23299.703823831369</v>
      </c>
    </row>
    <row r="72" spans="1:29" x14ac:dyDescent="0.2">
      <c r="A72" s="3">
        <v>70</v>
      </c>
      <c r="B72">
        <f t="shared" si="65"/>
        <v>18</v>
      </c>
      <c r="C72">
        <f t="shared" si="65"/>
        <v>18</v>
      </c>
      <c r="D72">
        <f t="shared" si="65"/>
        <v>17</v>
      </c>
      <c r="E72">
        <f t="shared" si="65"/>
        <v>17</v>
      </c>
      <c r="F72">
        <f t="shared" si="65"/>
        <v>18</v>
      </c>
      <c r="G72">
        <f t="shared" si="66"/>
        <v>0</v>
      </c>
      <c r="H72">
        <f t="shared" si="67"/>
        <v>0</v>
      </c>
      <c r="I72">
        <f t="shared" si="68"/>
        <v>0</v>
      </c>
      <c r="J72">
        <f t="shared" si="69"/>
        <v>18</v>
      </c>
      <c r="K72">
        <f t="shared" si="70"/>
        <v>90</v>
      </c>
      <c r="L72">
        <f t="shared" si="71"/>
        <v>85500</v>
      </c>
      <c r="M72">
        <f t="shared" si="72"/>
        <v>0</v>
      </c>
      <c r="N72">
        <f t="shared" si="73"/>
        <v>0</v>
      </c>
      <c r="O72">
        <f t="shared" si="74"/>
        <v>0</v>
      </c>
      <c r="P72">
        <f t="shared" si="75"/>
        <v>0</v>
      </c>
      <c r="Q72">
        <f t="shared" si="76"/>
        <v>0</v>
      </c>
      <c r="R72">
        <f t="shared" si="77"/>
        <v>0</v>
      </c>
      <c r="S72">
        <f t="shared" si="78"/>
        <v>0</v>
      </c>
      <c r="T72">
        <f t="shared" si="79"/>
        <v>0</v>
      </c>
      <c r="U72">
        <f t="shared" si="80"/>
        <v>0</v>
      </c>
      <c r="V72">
        <f t="shared" si="81"/>
        <v>18</v>
      </c>
      <c r="W72">
        <f t="shared" si="85"/>
        <v>819</v>
      </c>
      <c r="X72">
        <f t="shared" si="82"/>
        <v>2457</v>
      </c>
      <c r="Y72">
        <f t="shared" si="83"/>
        <v>90</v>
      </c>
      <c r="Z72">
        <f t="shared" si="86"/>
        <v>4095</v>
      </c>
      <c r="AA72">
        <f t="shared" si="84"/>
        <v>12285</v>
      </c>
      <c r="AB72">
        <f>段位赛!AQ72</f>
        <v>4994.0251603706693</v>
      </c>
      <c r="AC72">
        <f>段位赛!AR72</f>
        <v>24970.125801853348</v>
      </c>
    </row>
    <row r="73" spans="1:29" x14ac:dyDescent="0.2">
      <c r="A73" s="3">
        <v>71</v>
      </c>
      <c r="B73">
        <f t="shared" si="65"/>
        <v>18</v>
      </c>
      <c r="C73">
        <f t="shared" si="65"/>
        <v>18</v>
      </c>
      <c r="D73">
        <f t="shared" si="65"/>
        <v>18</v>
      </c>
      <c r="E73">
        <f t="shared" si="65"/>
        <v>17</v>
      </c>
      <c r="F73">
        <f t="shared" si="65"/>
        <v>18</v>
      </c>
      <c r="G73">
        <f t="shared" si="66"/>
        <v>0</v>
      </c>
      <c r="H73">
        <f t="shared" si="67"/>
        <v>0</v>
      </c>
      <c r="I73">
        <f t="shared" si="68"/>
        <v>0</v>
      </c>
      <c r="J73">
        <f t="shared" si="69"/>
        <v>0</v>
      </c>
      <c r="K73">
        <f t="shared" si="70"/>
        <v>0</v>
      </c>
      <c r="L73">
        <f t="shared" si="71"/>
        <v>0</v>
      </c>
      <c r="M73">
        <f t="shared" si="72"/>
        <v>18</v>
      </c>
      <c r="N73">
        <f t="shared" si="73"/>
        <v>90</v>
      </c>
      <c r="O73">
        <f t="shared" si="74"/>
        <v>85500</v>
      </c>
      <c r="P73">
        <f t="shared" si="75"/>
        <v>0</v>
      </c>
      <c r="Q73">
        <f t="shared" si="76"/>
        <v>0</v>
      </c>
      <c r="R73">
        <f t="shared" si="77"/>
        <v>0</v>
      </c>
      <c r="S73">
        <f t="shared" si="78"/>
        <v>0</v>
      </c>
      <c r="T73">
        <f t="shared" si="79"/>
        <v>0</v>
      </c>
      <c r="U73">
        <f t="shared" si="80"/>
        <v>0</v>
      </c>
      <c r="V73">
        <f t="shared" si="81"/>
        <v>18</v>
      </c>
      <c r="W73">
        <f t="shared" si="85"/>
        <v>837</v>
      </c>
      <c r="X73">
        <f t="shared" si="82"/>
        <v>2511</v>
      </c>
      <c r="Y73">
        <f t="shared" si="83"/>
        <v>90</v>
      </c>
      <c r="Z73">
        <f t="shared" si="86"/>
        <v>4185</v>
      </c>
      <c r="AA73">
        <f t="shared" si="84"/>
        <v>12555</v>
      </c>
      <c r="AB73">
        <f>段位赛!AQ73</f>
        <v>5158.877298863541</v>
      </c>
      <c r="AC73">
        <f>段位赛!AR73</f>
        <v>25794.386494317707</v>
      </c>
    </row>
    <row r="74" spans="1:29" x14ac:dyDescent="0.2">
      <c r="A74" s="3">
        <v>72</v>
      </c>
      <c r="B74">
        <f t="shared" si="65"/>
        <v>18</v>
      </c>
      <c r="C74">
        <f t="shared" si="65"/>
        <v>18</v>
      </c>
      <c r="D74">
        <f t="shared" si="65"/>
        <v>18</v>
      </c>
      <c r="E74">
        <f t="shared" si="65"/>
        <v>18</v>
      </c>
      <c r="F74">
        <f t="shared" si="65"/>
        <v>18</v>
      </c>
      <c r="G74">
        <f t="shared" si="66"/>
        <v>0</v>
      </c>
      <c r="H74">
        <f t="shared" si="67"/>
        <v>0</v>
      </c>
      <c r="I74">
        <f t="shared" si="68"/>
        <v>0</v>
      </c>
      <c r="J74">
        <f t="shared" si="69"/>
        <v>0</v>
      </c>
      <c r="K74">
        <f t="shared" si="70"/>
        <v>0</v>
      </c>
      <c r="L74">
        <f t="shared" si="71"/>
        <v>0</v>
      </c>
      <c r="M74">
        <f t="shared" si="72"/>
        <v>0</v>
      </c>
      <c r="N74">
        <f t="shared" si="73"/>
        <v>0</v>
      </c>
      <c r="O74">
        <f t="shared" si="74"/>
        <v>0</v>
      </c>
      <c r="P74">
        <f t="shared" si="75"/>
        <v>18</v>
      </c>
      <c r="Q74">
        <f t="shared" si="76"/>
        <v>90</v>
      </c>
      <c r="R74">
        <f t="shared" si="77"/>
        <v>85500</v>
      </c>
      <c r="S74">
        <f t="shared" si="78"/>
        <v>0</v>
      </c>
      <c r="T74">
        <f t="shared" si="79"/>
        <v>0</v>
      </c>
      <c r="U74">
        <f t="shared" si="80"/>
        <v>0</v>
      </c>
      <c r="V74">
        <f t="shared" si="81"/>
        <v>18</v>
      </c>
      <c r="W74">
        <f t="shared" si="85"/>
        <v>855</v>
      </c>
      <c r="X74">
        <f t="shared" si="82"/>
        <v>2565</v>
      </c>
      <c r="Y74">
        <f t="shared" si="83"/>
        <v>90</v>
      </c>
      <c r="Z74">
        <f t="shared" si="86"/>
        <v>4275</v>
      </c>
      <c r="AA74">
        <f t="shared" si="84"/>
        <v>12825</v>
      </c>
      <c r="AB74">
        <f>段位赛!AQ74</f>
        <v>5332.1857404219827</v>
      </c>
      <c r="AC74">
        <f>段位赛!AR74</f>
        <v>26660.928702109912</v>
      </c>
    </row>
    <row r="75" spans="1:29" x14ac:dyDescent="0.2">
      <c r="A75" s="3">
        <v>73</v>
      </c>
      <c r="B75">
        <f t="shared" si="65"/>
        <v>19</v>
      </c>
      <c r="C75">
        <f t="shared" si="65"/>
        <v>18</v>
      </c>
      <c r="D75">
        <f t="shared" si="65"/>
        <v>18</v>
      </c>
      <c r="E75">
        <f t="shared" si="65"/>
        <v>18</v>
      </c>
      <c r="F75">
        <f t="shared" si="65"/>
        <v>19</v>
      </c>
      <c r="G75">
        <f t="shared" si="66"/>
        <v>19</v>
      </c>
      <c r="H75">
        <f t="shared" si="67"/>
        <v>95</v>
      </c>
      <c r="I75">
        <f t="shared" si="68"/>
        <v>95000</v>
      </c>
      <c r="J75">
        <f t="shared" si="69"/>
        <v>0</v>
      </c>
      <c r="K75">
        <f t="shared" si="70"/>
        <v>0</v>
      </c>
      <c r="L75">
        <f t="shared" si="71"/>
        <v>0</v>
      </c>
      <c r="M75">
        <f t="shared" si="72"/>
        <v>0</v>
      </c>
      <c r="N75">
        <f t="shared" si="73"/>
        <v>0</v>
      </c>
      <c r="O75">
        <f t="shared" si="74"/>
        <v>0</v>
      </c>
      <c r="P75">
        <f t="shared" si="75"/>
        <v>0</v>
      </c>
      <c r="Q75">
        <f t="shared" si="76"/>
        <v>0</v>
      </c>
      <c r="R75">
        <f t="shared" si="77"/>
        <v>0</v>
      </c>
      <c r="S75">
        <f t="shared" si="78"/>
        <v>19</v>
      </c>
      <c r="T75">
        <f t="shared" si="79"/>
        <v>95</v>
      </c>
      <c r="U75">
        <f t="shared" si="80"/>
        <v>95000</v>
      </c>
      <c r="V75">
        <f t="shared" si="81"/>
        <v>38</v>
      </c>
      <c r="W75">
        <f t="shared" si="85"/>
        <v>893</v>
      </c>
      <c r="X75">
        <f t="shared" si="82"/>
        <v>2679</v>
      </c>
      <c r="Y75">
        <f t="shared" si="83"/>
        <v>190</v>
      </c>
      <c r="Z75">
        <f t="shared" si="86"/>
        <v>4465</v>
      </c>
      <c r="AA75">
        <f t="shared" si="84"/>
        <v>13395</v>
      </c>
      <c r="AB75">
        <f>段位赛!AQ75</f>
        <v>5680.0423077064306</v>
      </c>
      <c r="AC75">
        <f>段位赛!AR75</f>
        <v>28400.211538532152</v>
      </c>
    </row>
    <row r="76" spans="1:29" x14ac:dyDescent="0.2">
      <c r="A76" s="3">
        <v>74</v>
      </c>
      <c r="B76">
        <f t="shared" si="65"/>
        <v>19</v>
      </c>
      <c r="C76">
        <f t="shared" si="65"/>
        <v>19</v>
      </c>
      <c r="D76">
        <f t="shared" si="65"/>
        <v>18</v>
      </c>
      <c r="E76">
        <f t="shared" si="65"/>
        <v>18</v>
      </c>
      <c r="F76">
        <f t="shared" si="65"/>
        <v>19</v>
      </c>
      <c r="G76">
        <f t="shared" si="66"/>
        <v>0</v>
      </c>
      <c r="H76">
        <f t="shared" si="67"/>
        <v>0</v>
      </c>
      <c r="I76">
        <f t="shared" si="68"/>
        <v>0</v>
      </c>
      <c r="J76">
        <f t="shared" si="69"/>
        <v>19</v>
      </c>
      <c r="K76">
        <f t="shared" si="70"/>
        <v>95</v>
      </c>
      <c r="L76">
        <f t="shared" si="71"/>
        <v>95000</v>
      </c>
      <c r="M76">
        <f t="shared" si="72"/>
        <v>0</v>
      </c>
      <c r="N76">
        <f t="shared" si="73"/>
        <v>0</v>
      </c>
      <c r="O76">
        <f t="shared" si="74"/>
        <v>0</v>
      </c>
      <c r="P76">
        <f t="shared" si="75"/>
        <v>0</v>
      </c>
      <c r="Q76">
        <f t="shared" si="76"/>
        <v>0</v>
      </c>
      <c r="R76">
        <f t="shared" si="77"/>
        <v>0</v>
      </c>
      <c r="S76">
        <f t="shared" si="78"/>
        <v>0</v>
      </c>
      <c r="T76">
        <f t="shared" si="79"/>
        <v>0</v>
      </c>
      <c r="U76">
        <f t="shared" si="80"/>
        <v>0</v>
      </c>
      <c r="V76">
        <f t="shared" si="81"/>
        <v>19</v>
      </c>
      <c r="W76">
        <f t="shared" si="85"/>
        <v>912</v>
      </c>
      <c r="X76">
        <f t="shared" si="82"/>
        <v>2736</v>
      </c>
      <c r="Y76">
        <f t="shared" si="83"/>
        <v>95</v>
      </c>
      <c r="Z76">
        <f t="shared" si="86"/>
        <v>4560</v>
      </c>
      <c r="AA76">
        <f t="shared" si="84"/>
        <v>13680</v>
      </c>
      <c r="AB76">
        <f>段位赛!AQ76</f>
        <v>5869.6413511500341</v>
      </c>
      <c r="AC76">
        <f>段位赛!AR76</f>
        <v>29348.206755750169</v>
      </c>
    </row>
    <row r="77" spans="1:29" x14ac:dyDescent="0.2">
      <c r="A77" s="3">
        <v>75</v>
      </c>
      <c r="B77">
        <f t="shared" ref="B77:F86" si="87">B73+1</f>
        <v>19</v>
      </c>
      <c r="C77">
        <f t="shared" si="87"/>
        <v>19</v>
      </c>
      <c r="D77">
        <f t="shared" si="87"/>
        <v>19</v>
      </c>
      <c r="E77">
        <f t="shared" si="87"/>
        <v>18</v>
      </c>
      <c r="F77">
        <f t="shared" si="87"/>
        <v>19</v>
      </c>
      <c r="G77">
        <f t="shared" si="66"/>
        <v>0</v>
      </c>
      <c r="H77">
        <f t="shared" si="67"/>
        <v>0</v>
      </c>
      <c r="I77">
        <f t="shared" si="68"/>
        <v>0</v>
      </c>
      <c r="J77">
        <f t="shared" si="69"/>
        <v>0</v>
      </c>
      <c r="K77">
        <f t="shared" si="70"/>
        <v>0</v>
      </c>
      <c r="L77">
        <f t="shared" si="71"/>
        <v>0</v>
      </c>
      <c r="M77">
        <f t="shared" si="72"/>
        <v>19</v>
      </c>
      <c r="N77">
        <f t="shared" si="73"/>
        <v>95</v>
      </c>
      <c r="O77">
        <f t="shared" si="74"/>
        <v>95000</v>
      </c>
      <c r="P77">
        <f t="shared" si="75"/>
        <v>0</v>
      </c>
      <c r="Q77">
        <f t="shared" si="76"/>
        <v>0</v>
      </c>
      <c r="R77">
        <f t="shared" si="77"/>
        <v>0</v>
      </c>
      <c r="S77">
        <f t="shared" si="78"/>
        <v>0</v>
      </c>
      <c r="T77">
        <f t="shared" si="79"/>
        <v>0</v>
      </c>
      <c r="U77">
        <f t="shared" si="80"/>
        <v>0</v>
      </c>
      <c r="V77">
        <f t="shared" si="81"/>
        <v>19</v>
      </c>
      <c r="W77">
        <f t="shared" si="85"/>
        <v>931</v>
      </c>
      <c r="X77">
        <f t="shared" si="82"/>
        <v>2793</v>
      </c>
      <c r="Y77">
        <f t="shared" si="83"/>
        <v>95</v>
      </c>
      <c r="Z77">
        <f t="shared" si="86"/>
        <v>4655</v>
      </c>
      <c r="AA77">
        <f t="shared" si="84"/>
        <v>13965</v>
      </c>
      <c r="AB77">
        <f>段位赛!AQ77</f>
        <v>6066.9128639201708</v>
      </c>
      <c r="AC77">
        <f>段位赛!AR77</f>
        <v>30334.564319600853</v>
      </c>
    </row>
    <row r="78" spans="1:29" x14ac:dyDescent="0.2">
      <c r="A78" s="3">
        <v>76</v>
      </c>
      <c r="B78">
        <f t="shared" si="87"/>
        <v>19</v>
      </c>
      <c r="C78">
        <f t="shared" si="87"/>
        <v>19</v>
      </c>
      <c r="D78">
        <f t="shared" si="87"/>
        <v>19</v>
      </c>
      <c r="E78">
        <f t="shared" si="87"/>
        <v>19</v>
      </c>
      <c r="F78">
        <f t="shared" si="87"/>
        <v>19</v>
      </c>
      <c r="G78">
        <f t="shared" si="66"/>
        <v>0</v>
      </c>
      <c r="H78">
        <f t="shared" si="67"/>
        <v>0</v>
      </c>
      <c r="I78">
        <f t="shared" si="68"/>
        <v>0</v>
      </c>
      <c r="J78">
        <f t="shared" si="69"/>
        <v>0</v>
      </c>
      <c r="K78">
        <f t="shared" si="70"/>
        <v>0</v>
      </c>
      <c r="L78">
        <f t="shared" si="71"/>
        <v>0</v>
      </c>
      <c r="M78">
        <f t="shared" si="72"/>
        <v>0</v>
      </c>
      <c r="N78">
        <f t="shared" si="73"/>
        <v>0</v>
      </c>
      <c r="O78">
        <f t="shared" si="74"/>
        <v>0</v>
      </c>
      <c r="P78">
        <f t="shared" si="75"/>
        <v>19</v>
      </c>
      <c r="Q78">
        <f t="shared" si="76"/>
        <v>95</v>
      </c>
      <c r="R78">
        <f t="shared" si="77"/>
        <v>95000</v>
      </c>
      <c r="S78">
        <f t="shared" si="78"/>
        <v>0</v>
      </c>
      <c r="T78">
        <f t="shared" si="79"/>
        <v>0</v>
      </c>
      <c r="U78">
        <f t="shared" si="80"/>
        <v>0</v>
      </c>
      <c r="V78">
        <f t="shared" si="81"/>
        <v>19</v>
      </c>
      <c r="W78">
        <f t="shared" si="85"/>
        <v>950</v>
      </c>
      <c r="X78">
        <f t="shared" si="82"/>
        <v>2850</v>
      </c>
      <c r="Y78">
        <f t="shared" si="83"/>
        <v>95</v>
      </c>
      <c r="Z78">
        <f t="shared" si="86"/>
        <v>4750</v>
      </c>
      <c r="AA78">
        <f t="shared" si="84"/>
        <v>14250</v>
      </c>
      <c r="AB78">
        <f>段位赛!AQ78</f>
        <v>6436.9313967387043</v>
      </c>
      <c r="AC78">
        <f>段位赛!AR78</f>
        <v>32184.65698369352</v>
      </c>
    </row>
    <row r="79" spans="1:29" x14ac:dyDescent="0.2">
      <c r="A79" s="3">
        <v>77</v>
      </c>
      <c r="B79">
        <f t="shared" si="87"/>
        <v>20</v>
      </c>
      <c r="C79">
        <f t="shared" si="87"/>
        <v>19</v>
      </c>
      <c r="D79">
        <f t="shared" si="87"/>
        <v>19</v>
      </c>
      <c r="E79">
        <f t="shared" si="87"/>
        <v>19</v>
      </c>
      <c r="F79">
        <f t="shared" si="87"/>
        <v>20</v>
      </c>
      <c r="G79">
        <f t="shared" si="66"/>
        <v>20</v>
      </c>
      <c r="H79">
        <f t="shared" si="67"/>
        <v>100</v>
      </c>
      <c r="I79">
        <f t="shared" si="68"/>
        <v>105000</v>
      </c>
      <c r="J79">
        <f t="shared" si="69"/>
        <v>0</v>
      </c>
      <c r="K79">
        <f t="shared" si="70"/>
        <v>0</v>
      </c>
      <c r="L79">
        <f t="shared" si="71"/>
        <v>0</v>
      </c>
      <c r="M79">
        <f t="shared" si="72"/>
        <v>0</v>
      </c>
      <c r="N79">
        <f t="shared" si="73"/>
        <v>0</v>
      </c>
      <c r="O79">
        <f t="shared" si="74"/>
        <v>0</v>
      </c>
      <c r="P79">
        <f t="shared" si="75"/>
        <v>0</v>
      </c>
      <c r="Q79">
        <f t="shared" si="76"/>
        <v>0</v>
      </c>
      <c r="R79">
        <f t="shared" si="77"/>
        <v>0</v>
      </c>
      <c r="S79">
        <f t="shared" si="78"/>
        <v>20</v>
      </c>
      <c r="T79">
        <f t="shared" si="79"/>
        <v>100</v>
      </c>
      <c r="U79">
        <f t="shared" si="80"/>
        <v>105000</v>
      </c>
      <c r="V79">
        <f t="shared" si="81"/>
        <v>40</v>
      </c>
      <c r="W79">
        <f t="shared" si="85"/>
        <v>990</v>
      </c>
      <c r="X79">
        <f t="shared" si="82"/>
        <v>2970</v>
      </c>
      <c r="Y79">
        <f t="shared" si="83"/>
        <v>200</v>
      </c>
      <c r="Z79">
        <f t="shared" si="86"/>
        <v>4950</v>
      </c>
      <c r="AA79">
        <f t="shared" si="84"/>
        <v>14850</v>
      </c>
      <c r="AB79">
        <f>段位赛!AQ79</f>
        <v>6647.5123347114732</v>
      </c>
      <c r="AC79">
        <f>段位赛!AR79</f>
        <v>33237.561673557364</v>
      </c>
    </row>
    <row r="80" spans="1:29" x14ac:dyDescent="0.2">
      <c r="A80" s="3">
        <v>78</v>
      </c>
      <c r="B80">
        <f t="shared" si="87"/>
        <v>20</v>
      </c>
      <c r="C80">
        <f t="shared" si="87"/>
        <v>20</v>
      </c>
      <c r="D80">
        <f t="shared" si="87"/>
        <v>19</v>
      </c>
      <c r="E80">
        <f t="shared" si="87"/>
        <v>19</v>
      </c>
      <c r="F80">
        <f t="shared" si="87"/>
        <v>20</v>
      </c>
      <c r="G80">
        <f t="shared" si="66"/>
        <v>0</v>
      </c>
      <c r="H80">
        <f t="shared" si="67"/>
        <v>0</v>
      </c>
      <c r="I80">
        <f t="shared" si="68"/>
        <v>0</v>
      </c>
      <c r="J80">
        <f t="shared" si="69"/>
        <v>20</v>
      </c>
      <c r="K80">
        <f t="shared" si="70"/>
        <v>100</v>
      </c>
      <c r="L80">
        <f t="shared" si="71"/>
        <v>105000</v>
      </c>
      <c r="M80">
        <f t="shared" si="72"/>
        <v>0</v>
      </c>
      <c r="N80">
        <f t="shared" si="73"/>
        <v>0</v>
      </c>
      <c r="O80">
        <f t="shared" si="74"/>
        <v>0</v>
      </c>
      <c r="P80">
        <f t="shared" si="75"/>
        <v>0</v>
      </c>
      <c r="Q80">
        <f t="shared" si="76"/>
        <v>0</v>
      </c>
      <c r="R80">
        <f t="shared" si="77"/>
        <v>0</v>
      </c>
      <c r="S80">
        <f t="shared" si="78"/>
        <v>0</v>
      </c>
      <c r="T80">
        <f t="shared" si="79"/>
        <v>0</v>
      </c>
      <c r="U80">
        <f t="shared" si="80"/>
        <v>0</v>
      </c>
      <c r="V80">
        <f t="shared" si="81"/>
        <v>20</v>
      </c>
      <c r="W80">
        <f t="shared" si="85"/>
        <v>1010</v>
      </c>
      <c r="X80">
        <f t="shared" si="82"/>
        <v>3030</v>
      </c>
      <c r="Y80">
        <f t="shared" si="83"/>
        <v>100</v>
      </c>
      <c r="Z80">
        <f t="shared" si="86"/>
        <v>5050</v>
      </c>
      <c r="AA80">
        <f t="shared" si="84"/>
        <v>15150</v>
      </c>
      <c r="AB80">
        <f>段位赛!AQ80</f>
        <v>6863.6719209693238</v>
      </c>
      <c r="AC80">
        <f>段位赛!AR80</f>
        <v>34318.359604846613</v>
      </c>
    </row>
    <row r="81" spans="1:29" x14ac:dyDescent="0.2">
      <c r="A81" s="3">
        <v>79</v>
      </c>
      <c r="B81">
        <f t="shared" si="87"/>
        <v>20</v>
      </c>
      <c r="C81">
        <f t="shared" si="87"/>
        <v>20</v>
      </c>
      <c r="D81">
        <f t="shared" si="87"/>
        <v>20</v>
      </c>
      <c r="E81">
        <f t="shared" si="87"/>
        <v>19</v>
      </c>
      <c r="F81">
        <f t="shared" si="87"/>
        <v>20</v>
      </c>
      <c r="G81">
        <f t="shared" si="66"/>
        <v>0</v>
      </c>
      <c r="H81">
        <f t="shared" si="67"/>
        <v>0</v>
      </c>
      <c r="I81">
        <f t="shared" si="68"/>
        <v>0</v>
      </c>
      <c r="J81">
        <f t="shared" si="69"/>
        <v>0</v>
      </c>
      <c r="K81">
        <f t="shared" si="70"/>
        <v>0</v>
      </c>
      <c r="L81">
        <f t="shared" si="71"/>
        <v>0</v>
      </c>
      <c r="M81">
        <f t="shared" si="72"/>
        <v>20</v>
      </c>
      <c r="N81">
        <f t="shared" si="73"/>
        <v>100</v>
      </c>
      <c r="O81">
        <f t="shared" si="74"/>
        <v>105000</v>
      </c>
      <c r="P81">
        <f t="shared" si="75"/>
        <v>0</v>
      </c>
      <c r="Q81">
        <f t="shared" si="76"/>
        <v>0</v>
      </c>
      <c r="R81">
        <f t="shared" si="77"/>
        <v>0</v>
      </c>
      <c r="S81">
        <f t="shared" si="78"/>
        <v>0</v>
      </c>
      <c r="T81">
        <f t="shared" si="79"/>
        <v>0</v>
      </c>
      <c r="U81">
        <f t="shared" si="80"/>
        <v>0</v>
      </c>
      <c r="V81">
        <f t="shared" si="81"/>
        <v>20</v>
      </c>
      <c r="W81">
        <f t="shared" si="85"/>
        <v>1030</v>
      </c>
      <c r="X81">
        <f t="shared" si="82"/>
        <v>3090</v>
      </c>
      <c r="Y81">
        <f t="shared" si="83"/>
        <v>100</v>
      </c>
      <c r="Z81">
        <f t="shared" si="86"/>
        <v>5150</v>
      </c>
      <c r="AA81">
        <f t="shared" si="84"/>
        <v>15450</v>
      </c>
      <c r="AB81">
        <f>段位赛!AQ81</f>
        <v>7251.1645442150957</v>
      </c>
      <c r="AC81">
        <f>段位赛!AR81</f>
        <v>36255.822721075478</v>
      </c>
    </row>
    <row r="82" spans="1:29" x14ac:dyDescent="0.2">
      <c r="A82" s="3">
        <v>80</v>
      </c>
      <c r="B82">
        <f t="shared" si="87"/>
        <v>20</v>
      </c>
      <c r="C82">
        <f t="shared" si="87"/>
        <v>20</v>
      </c>
      <c r="D82">
        <f t="shared" si="87"/>
        <v>20</v>
      </c>
      <c r="E82">
        <f t="shared" si="87"/>
        <v>20</v>
      </c>
      <c r="F82">
        <f t="shared" si="87"/>
        <v>20</v>
      </c>
      <c r="G82">
        <f t="shared" si="66"/>
        <v>0</v>
      </c>
      <c r="H82">
        <f t="shared" si="67"/>
        <v>0</v>
      </c>
      <c r="I82">
        <f t="shared" si="68"/>
        <v>0</v>
      </c>
      <c r="J82">
        <f t="shared" si="69"/>
        <v>0</v>
      </c>
      <c r="K82">
        <f t="shared" si="70"/>
        <v>0</v>
      </c>
      <c r="L82">
        <f t="shared" si="71"/>
        <v>0</v>
      </c>
      <c r="M82">
        <f t="shared" si="72"/>
        <v>0</v>
      </c>
      <c r="N82">
        <f t="shared" si="73"/>
        <v>0</v>
      </c>
      <c r="O82">
        <f t="shared" si="74"/>
        <v>0</v>
      </c>
      <c r="P82">
        <f t="shared" si="75"/>
        <v>20</v>
      </c>
      <c r="Q82">
        <f t="shared" si="76"/>
        <v>100</v>
      </c>
      <c r="R82">
        <f t="shared" si="77"/>
        <v>105000</v>
      </c>
      <c r="S82">
        <f t="shared" si="78"/>
        <v>0</v>
      </c>
      <c r="T82">
        <f t="shared" si="79"/>
        <v>0</v>
      </c>
      <c r="U82">
        <f t="shared" si="80"/>
        <v>0</v>
      </c>
      <c r="V82">
        <f t="shared" si="81"/>
        <v>20</v>
      </c>
      <c r="W82">
        <f t="shared" si="85"/>
        <v>1050</v>
      </c>
      <c r="X82">
        <f t="shared" si="82"/>
        <v>3150</v>
      </c>
      <c r="Y82">
        <f t="shared" si="83"/>
        <v>100</v>
      </c>
      <c r="Z82">
        <f t="shared" si="86"/>
        <v>5250</v>
      </c>
      <c r="AA82">
        <f t="shared" si="84"/>
        <v>15750</v>
      </c>
      <c r="AB82">
        <f>段位赛!AQ82</f>
        <v>7477.0079008584526</v>
      </c>
      <c r="AC82">
        <f>段位赛!AR82</f>
        <v>37385.039504292261</v>
      </c>
    </row>
    <row r="83" spans="1:29" x14ac:dyDescent="0.2">
      <c r="A83" s="3">
        <v>81</v>
      </c>
      <c r="B83">
        <f t="shared" si="87"/>
        <v>21</v>
      </c>
      <c r="C83">
        <f t="shared" si="87"/>
        <v>20</v>
      </c>
      <c r="D83">
        <f t="shared" si="87"/>
        <v>20</v>
      </c>
      <c r="E83">
        <f t="shared" si="87"/>
        <v>20</v>
      </c>
      <c r="F83">
        <f t="shared" si="87"/>
        <v>21</v>
      </c>
      <c r="G83">
        <f t="shared" si="66"/>
        <v>21</v>
      </c>
      <c r="H83">
        <f t="shared" si="67"/>
        <v>105</v>
      </c>
      <c r="I83">
        <f t="shared" si="68"/>
        <v>115500</v>
      </c>
      <c r="J83">
        <f t="shared" si="69"/>
        <v>0</v>
      </c>
      <c r="K83">
        <f t="shared" si="70"/>
        <v>0</v>
      </c>
      <c r="L83">
        <f t="shared" si="71"/>
        <v>0</v>
      </c>
      <c r="M83">
        <f t="shared" si="72"/>
        <v>0</v>
      </c>
      <c r="N83">
        <f t="shared" si="73"/>
        <v>0</v>
      </c>
      <c r="O83">
        <f t="shared" si="74"/>
        <v>0</v>
      </c>
      <c r="P83">
        <f t="shared" si="75"/>
        <v>0</v>
      </c>
      <c r="Q83">
        <f t="shared" si="76"/>
        <v>0</v>
      </c>
      <c r="R83">
        <f t="shared" si="77"/>
        <v>0</v>
      </c>
      <c r="S83">
        <f t="shared" si="78"/>
        <v>21</v>
      </c>
      <c r="T83">
        <f t="shared" si="79"/>
        <v>105</v>
      </c>
      <c r="U83">
        <f t="shared" si="80"/>
        <v>115500</v>
      </c>
      <c r="V83">
        <f t="shared" si="81"/>
        <v>42</v>
      </c>
      <c r="W83">
        <f t="shared" si="85"/>
        <v>1092</v>
      </c>
      <c r="X83">
        <f t="shared" si="82"/>
        <v>3276</v>
      </c>
      <c r="Y83">
        <f t="shared" si="83"/>
        <v>210</v>
      </c>
      <c r="Z83">
        <f t="shared" si="86"/>
        <v>5460</v>
      </c>
      <c r="AA83">
        <f t="shared" si="84"/>
        <v>16380</v>
      </c>
      <c r="AB83">
        <f>段位赛!AQ83</f>
        <v>7864.8667243878645</v>
      </c>
      <c r="AC83">
        <f>段位赛!AR83</f>
        <v>39324.333621939324</v>
      </c>
    </row>
    <row r="84" spans="1:29" x14ac:dyDescent="0.2">
      <c r="A84" s="3">
        <v>82</v>
      </c>
      <c r="B84">
        <f t="shared" si="87"/>
        <v>21</v>
      </c>
      <c r="C84">
        <f t="shared" si="87"/>
        <v>21</v>
      </c>
      <c r="D84">
        <f t="shared" si="87"/>
        <v>20</v>
      </c>
      <c r="E84">
        <f t="shared" si="87"/>
        <v>20</v>
      </c>
      <c r="F84">
        <f t="shared" si="87"/>
        <v>21</v>
      </c>
      <c r="G84">
        <f t="shared" si="66"/>
        <v>0</v>
      </c>
      <c r="H84">
        <f t="shared" si="67"/>
        <v>0</v>
      </c>
      <c r="I84">
        <f t="shared" si="68"/>
        <v>0</v>
      </c>
      <c r="J84">
        <f t="shared" si="69"/>
        <v>21</v>
      </c>
      <c r="K84">
        <f t="shared" si="70"/>
        <v>105</v>
      </c>
      <c r="L84">
        <f t="shared" si="71"/>
        <v>115500</v>
      </c>
      <c r="M84">
        <f t="shared" si="72"/>
        <v>0</v>
      </c>
      <c r="N84">
        <f t="shared" si="73"/>
        <v>0</v>
      </c>
      <c r="O84">
        <f t="shared" si="74"/>
        <v>0</v>
      </c>
      <c r="P84">
        <f t="shared" si="75"/>
        <v>0</v>
      </c>
      <c r="Q84">
        <f t="shared" si="76"/>
        <v>0</v>
      </c>
      <c r="R84">
        <f t="shared" si="77"/>
        <v>0</v>
      </c>
      <c r="S84">
        <f t="shared" si="78"/>
        <v>0</v>
      </c>
      <c r="T84">
        <f t="shared" si="79"/>
        <v>0</v>
      </c>
      <c r="U84">
        <f t="shared" si="80"/>
        <v>0</v>
      </c>
      <c r="V84">
        <f t="shared" si="81"/>
        <v>21</v>
      </c>
      <c r="W84">
        <f t="shared" si="85"/>
        <v>1113</v>
      </c>
      <c r="X84">
        <f t="shared" si="82"/>
        <v>3339</v>
      </c>
      <c r="Y84">
        <f t="shared" si="83"/>
        <v>105</v>
      </c>
      <c r="Z84">
        <f t="shared" si="86"/>
        <v>5565</v>
      </c>
      <c r="AA84">
        <f t="shared" si="84"/>
        <v>16695</v>
      </c>
      <c r="AB84">
        <f>段位赛!AQ84</f>
        <v>8096.7442488178322</v>
      </c>
      <c r="AC84">
        <f>段位赛!AR84</f>
        <v>40483.72124408916</v>
      </c>
    </row>
    <row r="85" spans="1:29" x14ac:dyDescent="0.2">
      <c r="A85" s="3">
        <v>83</v>
      </c>
      <c r="B85">
        <f t="shared" si="87"/>
        <v>21</v>
      </c>
      <c r="C85">
        <f t="shared" si="87"/>
        <v>21</v>
      </c>
      <c r="D85">
        <f t="shared" si="87"/>
        <v>21</v>
      </c>
      <c r="E85">
        <f t="shared" si="87"/>
        <v>20</v>
      </c>
      <c r="F85">
        <f t="shared" si="87"/>
        <v>21</v>
      </c>
      <c r="G85">
        <f t="shared" si="66"/>
        <v>0</v>
      </c>
      <c r="H85">
        <f t="shared" si="67"/>
        <v>0</v>
      </c>
      <c r="I85">
        <f t="shared" si="68"/>
        <v>0</v>
      </c>
      <c r="J85">
        <f t="shared" si="69"/>
        <v>0</v>
      </c>
      <c r="K85">
        <f t="shared" si="70"/>
        <v>0</v>
      </c>
      <c r="L85">
        <f t="shared" si="71"/>
        <v>0</v>
      </c>
      <c r="M85">
        <f t="shared" si="72"/>
        <v>21</v>
      </c>
      <c r="N85">
        <f t="shared" si="73"/>
        <v>105</v>
      </c>
      <c r="O85">
        <f t="shared" si="74"/>
        <v>115500</v>
      </c>
      <c r="P85">
        <f t="shared" si="75"/>
        <v>0</v>
      </c>
      <c r="Q85">
        <f t="shared" si="76"/>
        <v>0</v>
      </c>
      <c r="R85">
        <f t="shared" si="77"/>
        <v>0</v>
      </c>
      <c r="S85">
        <f t="shared" si="78"/>
        <v>0</v>
      </c>
      <c r="T85">
        <f t="shared" si="79"/>
        <v>0</v>
      </c>
      <c r="U85">
        <f t="shared" si="80"/>
        <v>0</v>
      </c>
      <c r="V85">
        <f t="shared" si="81"/>
        <v>21</v>
      </c>
      <c r="W85">
        <f t="shared" si="85"/>
        <v>1134</v>
      </c>
      <c r="X85">
        <f t="shared" si="82"/>
        <v>3402</v>
      </c>
      <c r="Y85">
        <f t="shared" si="83"/>
        <v>105</v>
      </c>
      <c r="Z85">
        <f t="shared" si="86"/>
        <v>5670</v>
      </c>
      <c r="AA85">
        <f t="shared" si="84"/>
        <v>17010</v>
      </c>
      <c r="AB85">
        <f>段位赛!AQ85</f>
        <v>8504.6316274586097</v>
      </c>
      <c r="AC85">
        <f>段位赛!AR85</f>
        <v>42523.158137293045</v>
      </c>
    </row>
    <row r="86" spans="1:29" x14ac:dyDescent="0.2">
      <c r="A86" s="3">
        <v>84</v>
      </c>
      <c r="B86">
        <f t="shared" si="87"/>
        <v>21</v>
      </c>
      <c r="C86">
        <f t="shared" si="87"/>
        <v>21</v>
      </c>
      <c r="D86">
        <f t="shared" si="87"/>
        <v>21</v>
      </c>
      <c r="E86">
        <f t="shared" si="87"/>
        <v>21</v>
      </c>
      <c r="F86">
        <f t="shared" si="87"/>
        <v>21</v>
      </c>
      <c r="G86">
        <f t="shared" si="66"/>
        <v>0</v>
      </c>
      <c r="H86">
        <f t="shared" si="67"/>
        <v>0</v>
      </c>
      <c r="I86">
        <f t="shared" si="68"/>
        <v>0</v>
      </c>
      <c r="J86">
        <f t="shared" si="69"/>
        <v>0</v>
      </c>
      <c r="K86">
        <f t="shared" si="70"/>
        <v>0</v>
      </c>
      <c r="L86">
        <f t="shared" si="71"/>
        <v>0</v>
      </c>
      <c r="M86">
        <f t="shared" si="72"/>
        <v>0</v>
      </c>
      <c r="N86">
        <f t="shared" si="73"/>
        <v>0</v>
      </c>
      <c r="O86">
        <f t="shared" si="74"/>
        <v>0</v>
      </c>
      <c r="P86">
        <f t="shared" si="75"/>
        <v>21</v>
      </c>
      <c r="Q86">
        <f t="shared" si="76"/>
        <v>105</v>
      </c>
      <c r="R86">
        <f t="shared" si="77"/>
        <v>115500</v>
      </c>
      <c r="S86">
        <f t="shared" si="78"/>
        <v>0</v>
      </c>
      <c r="T86">
        <f t="shared" si="79"/>
        <v>0</v>
      </c>
      <c r="U86">
        <f t="shared" si="80"/>
        <v>0</v>
      </c>
      <c r="V86">
        <f t="shared" si="81"/>
        <v>21</v>
      </c>
      <c r="W86">
        <f t="shared" si="85"/>
        <v>1155</v>
      </c>
      <c r="X86">
        <f t="shared" si="82"/>
        <v>3465</v>
      </c>
      <c r="Y86">
        <f t="shared" si="83"/>
        <v>105</v>
      </c>
      <c r="Z86">
        <f t="shared" si="86"/>
        <v>5775</v>
      </c>
      <c r="AA86">
        <f t="shared" si="84"/>
        <v>17325</v>
      </c>
      <c r="AB86">
        <f>段位赛!AQ86</f>
        <v>8755.5931659201469</v>
      </c>
      <c r="AC86">
        <f>段位赛!AR86</f>
        <v>43777.965829600733</v>
      </c>
    </row>
    <row r="87" spans="1:29" x14ac:dyDescent="0.2">
      <c r="A87" s="3">
        <v>85</v>
      </c>
      <c r="B87">
        <f t="shared" ref="B87:F96" si="88">B83+1</f>
        <v>22</v>
      </c>
      <c r="C87">
        <f t="shared" si="88"/>
        <v>21</v>
      </c>
      <c r="D87">
        <f t="shared" si="88"/>
        <v>21</v>
      </c>
      <c r="E87">
        <f t="shared" si="88"/>
        <v>21</v>
      </c>
      <c r="F87">
        <f t="shared" si="88"/>
        <v>22</v>
      </c>
      <c r="G87">
        <f t="shared" si="66"/>
        <v>22</v>
      </c>
      <c r="H87">
        <f t="shared" si="67"/>
        <v>110</v>
      </c>
      <c r="I87">
        <f t="shared" si="68"/>
        <v>126500</v>
      </c>
      <c r="J87">
        <f t="shared" si="69"/>
        <v>0</v>
      </c>
      <c r="K87">
        <f t="shared" si="70"/>
        <v>0</v>
      </c>
      <c r="L87">
        <f t="shared" si="71"/>
        <v>0</v>
      </c>
      <c r="M87">
        <f t="shared" si="72"/>
        <v>0</v>
      </c>
      <c r="N87">
        <f t="shared" si="73"/>
        <v>0</v>
      </c>
      <c r="O87">
        <f t="shared" si="74"/>
        <v>0</v>
      </c>
      <c r="P87">
        <f t="shared" si="75"/>
        <v>0</v>
      </c>
      <c r="Q87">
        <f t="shared" si="76"/>
        <v>0</v>
      </c>
      <c r="R87">
        <f t="shared" si="77"/>
        <v>0</v>
      </c>
      <c r="S87">
        <f t="shared" si="78"/>
        <v>22</v>
      </c>
      <c r="T87">
        <f t="shared" si="79"/>
        <v>110</v>
      </c>
      <c r="U87">
        <f t="shared" si="80"/>
        <v>126500</v>
      </c>
      <c r="V87">
        <f t="shared" si="81"/>
        <v>44</v>
      </c>
      <c r="W87">
        <f t="shared" si="85"/>
        <v>1199</v>
      </c>
      <c r="X87">
        <f t="shared" si="82"/>
        <v>3597</v>
      </c>
      <c r="Y87">
        <f t="shared" si="83"/>
        <v>220</v>
      </c>
      <c r="Z87">
        <f t="shared" si="86"/>
        <v>5995</v>
      </c>
      <c r="AA87">
        <f t="shared" si="84"/>
        <v>17985</v>
      </c>
      <c r="AB87">
        <f>段位赛!AQ87</f>
        <v>9181.4539254138181</v>
      </c>
      <c r="AC87">
        <f>段位赛!AR87</f>
        <v>45907.269627069094</v>
      </c>
    </row>
    <row r="88" spans="1:29" x14ac:dyDescent="0.2">
      <c r="A88" s="3">
        <v>86</v>
      </c>
      <c r="B88">
        <f t="shared" si="88"/>
        <v>22</v>
      </c>
      <c r="C88">
        <f t="shared" si="88"/>
        <v>22</v>
      </c>
      <c r="D88">
        <f t="shared" si="88"/>
        <v>21</v>
      </c>
      <c r="E88">
        <f t="shared" si="88"/>
        <v>21</v>
      </c>
      <c r="F88">
        <f t="shared" si="88"/>
        <v>22</v>
      </c>
      <c r="G88">
        <f t="shared" si="66"/>
        <v>0</v>
      </c>
      <c r="H88">
        <f t="shared" si="67"/>
        <v>0</v>
      </c>
      <c r="I88">
        <f t="shared" si="68"/>
        <v>0</v>
      </c>
      <c r="J88">
        <f t="shared" si="69"/>
        <v>22</v>
      </c>
      <c r="K88">
        <f t="shared" si="70"/>
        <v>110</v>
      </c>
      <c r="L88">
        <f t="shared" si="71"/>
        <v>126500</v>
      </c>
      <c r="M88">
        <f t="shared" si="72"/>
        <v>0</v>
      </c>
      <c r="N88">
        <f t="shared" si="73"/>
        <v>0</v>
      </c>
      <c r="O88">
        <f t="shared" si="74"/>
        <v>0</v>
      </c>
      <c r="P88">
        <f t="shared" si="75"/>
        <v>0</v>
      </c>
      <c r="Q88">
        <f t="shared" si="76"/>
        <v>0</v>
      </c>
      <c r="R88">
        <f t="shared" si="77"/>
        <v>0</v>
      </c>
      <c r="S88">
        <f t="shared" si="78"/>
        <v>0</v>
      </c>
      <c r="T88">
        <f t="shared" si="79"/>
        <v>0</v>
      </c>
      <c r="U88">
        <f t="shared" si="80"/>
        <v>0</v>
      </c>
      <c r="V88">
        <f t="shared" si="81"/>
        <v>22</v>
      </c>
      <c r="W88">
        <f t="shared" si="85"/>
        <v>1221</v>
      </c>
      <c r="X88">
        <f t="shared" si="82"/>
        <v>3663</v>
      </c>
      <c r="Y88">
        <f t="shared" si="83"/>
        <v>110</v>
      </c>
      <c r="Z88">
        <f t="shared" si="86"/>
        <v>6105</v>
      </c>
      <c r="AA88">
        <f t="shared" si="84"/>
        <v>18315</v>
      </c>
      <c r="AB88">
        <f>段位赛!AQ88</f>
        <v>9449.1548599932576</v>
      </c>
      <c r="AC88">
        <f>段位赛!AR88</f>
        <v>47245.774299966288</v>
      </c>
    </row>
    <row r="89" spans="1:29" x14ac:dyDescent="0.2">
      <c r="A89" s="3">
        <v>87</v>
      </c>
      <c r="B89">
        <f t="shared" si="88"/>
        <v>22</v>
      </c>
      <c r="C89">
        <f t="shared" si="88"/>
        <v>22</v>
      </c>
      <c r="D89">
        <f t="shared" si="88"/>
        <v>22</v>
      </c>
      <c r="E89">
        <f t="shared" si="88"/>
        <v>21</v>
      </c>
      <c r="F89">
        <f t="shared" si="88"/>
        <v>22</v>
      </c>
      <c r="G89">
        <f t="shared" si="66"/>
        <v>0</v>
      </c>
      <c r="H89">
        <f t="shared" si="67"/>
        <v>0</v>
      </c>
      <c r="I89">
        <f t="shared" si="68"/>
        <v>0</v>
      </c>
      <c r="J89">
        <f t="shared" si="69"/>
        <v>0</v>
      </c>
      <c r="K89">
        <f t="shared" si="70"/>
        <v>0</v>
      </c>
      <c r="L89">
        <f t="shared" si="71"/>
        <v>0</v>
      </c>
      <c r="M89">
        <f t="shared" si="72"/>
        <v>22</v>
      </c>
      <c r="N89">
        <f t="shared" si="73"/>
        <v>110</v>
      </c>
      <c r="O89">
        <f t="shared" si="74"/>
        <v>126500</v>
      </c>
      <c r="P89">
        <f t="shared" si="75"/>
        <v>0</v>
      </c>
      <c r="Q89">
        <f t="shared" si="76"/>
        <v>0</v>
      </c>
      <c r="R89">
        <f t="shared" si="77"/>
        <v>0</v>
      </c>
      <c r="S89">
        <f t="shared" si="78"/>
        <v>0</v>
      </c>
      <c r="T89">
        <f t="shared" si="79"/>
        <v>0</v>
      </c>
      <c r="U89">
        <f t="shared" si="80"/>
        <v>0</v>
      </c>
      <c r="V89">
        <f t="shared" si="81"/>
        <v>22</v>
      </c>
      <c r="W89">
        <f t="shared" si="85"/>
        <v>1243</v>
      </c>
      <c r="X89">
        <f t="shared" si="82"/>
        <v>3729</v>
      </c>
      <c r="Y89">
        <f t="shared" si="83"/>
        <v>110</v>
      </c>
      <c r="Z89">
        <f t="shared" si="86"/>
        <v>6215</v>
      </c>
      <c r="AA89">
        <f t="shared" si="84"/>
        <v>18645</v>
      </c>
      <c r="AB89">
        <f>段位赛!AQ89</f>
        <v>9890.4062361400465</v>
      </c>
      <c r="AC89">
        <f>段位赛!AR89</f>
        <v>49452.031180700236</v>
      </c>
    </row>
    <row r="90" spans="1:29" x14ac:dyDescent="0.2">
      <c r="A90" s="3">
        <v>88</v>
      </c>
      <c r="B90">
        <f t="shared" si="88"/>
        <v>22</v>
      </c>
      <c r="C90">
        <f t="shared" si="88"/>
        <v>22</v>
      </c>
      <c r="D90">
        <f t="shared" si="88"/>
        <v>22</v>
      </c>
      <c r="E90">
        <f t="shared" si="88"/>
        <v>22</v>
      </c>
      <c r="F90">
        <f t="shared" si="88"/>
        <v>22</v>
      </c>
      <c r="G90">
        <f t="shared" si="66"/>
        <v>0</v>
      </c>
      <c r="H90">
        <f t="shared" si="67"/>
        <v>0</v>
      </c>
      <c r="I90">
        <f t="shared" si="68"/>
        <v>0</v>
      </c>
      <c r="J90">
        <f t="shared" si="69"/>
        <v>0</v>
      </c>
      <c r="K90">
        <f t="shared" si="70"/>
        <v>0</v>
      </c>
      <c r="L90">
        <f t="shared" si="71"/>
        <v>0</v>
      </c>
      <c r="M90">
        <f t="shared" si="72"/>
        <v>0</v>
      </c>
      <c r="N90">
        <f t="shared" si="73"/>
        <v>0</v>
      </c>
      <c r="O90">
        <f t="shared" si="74"/>
        <v>0</v>
      </c>
      <c r="P90">
        <f t="shared" si="75"/>
        <v>22</v>
      </c>
      <c r="Q90">
        <f t="shared" si="76"/>
        <v>110</v>
      </c>
      <c r="R90">
        <f t="shared" si="77"/>
        <v>126500</v>
      </c>
      <c r="S90">
        <f t="shared" si="78"/>
        <v>0</v>
      </c>
      <c r="T90">
        <f t="shared" si="79"/>
        <v>0</v>
      </c>
      <c r="U90">
        <f t="shared" si="80"/>
        <v>0</v>
      </c>
      <c r="V90">
        <f t="shared" si="81"/>
        <v>22</v>
      </c>
      <c r="W90">
        <f t="shared" si="85"/>
        <v>1265</v>
      </c>
      <c r="X90">
        <f t="shared" si="82"/>
        <v>3795</v>
      </c>
      <c r="Y90">
        <f t="shared" si="83"/>
        <v>110</v>
      </c>
      <c r="Z90">
        <f t="shared" si="86"/>
        <v>6325</v>
      </c>
      <c r="AA90">
        <f t="shared" si="84"/>
        <v>18975</v>
      </c>
      <c r="AB90">
        <f>段位赛!AQ90</f>
        <v>10172.090068475376</v>
      </c>
      <c r="AC90">
        <f>段位赛!AR90</f>
        <v>50860.450342376884</v>
      </c>
    </row>
    <row r="91" spans="1:29" x14ac:dyDescent="0.2">
      <c r="A91" s="3">
        <v>89</v>
      </c>
      <c r="B91">
        <f t="shared" si="88"/>
        <v>23</v>
      </c>
      <c r="C91">
        <f t="shared" si="88"/>
        <v>22</v>
      </c>
      <c r="D91">
        <f t="shared" si="88"/>
        <v>22</v>
      </c>
      <c r="E91">
        <f t="shared" si="88"/>
        <v>22</v>
      </c>
      <c r="F91">
        <f t="shared" si="88"/>
        <v>23</v>
      </c>
      <c r="G91">
        <f t="shared" si="66"/>
        <v>23</v>
      </c>
      <c r="H91">
        <f t="shared" si="67"/>
        <v>115</v>
      </c>
      <c r="I91">
        <f t="shared" si="68"/>
        <v>138000</v>
      </c>
      <c r="J91">
        <f t="shared" si="69"/>
        <v>0</v>
      </c>
      <c r="K91">
        <f t="shared" si="70"/>
        <v>0</v>
      </c>
      <c r="L91">
        <f t="shared" si="71"/>
        <v>0</v>
      </c>
      <c r="M91">
        <f t="shared" si="72"/>
        <v>0</v>
      </c>
      <c r="N91">
        <f t="shared" si="73"/>
        <v>0</v>
      </c>
      <c r="O91">
        <f t="shared" si="74"/>
        <v>0</v>
      </c>
      <c r="P91">
        <f t="shared" si="75"/>
        <v>0</v>
      </c>
      <c r="Q91">
        <f t="shared" si="76"/>
        <v>0</v>
      </c>
      <c r="R91">
        <f t="shared" si="77"/>
        <v>0</v>
      </c>
      <c r="S91">
        <f t="shared" si="78"/>
        <v>23</v>
      </c>
      <c r="T91">
        <f t="shared" si="79"/>
        <v>115</v>
      </c>
      <c r="U91">
        <f t="shared" si="80"/>
        <v>138000</v>
      </c>
      <c r="V91">
        <f t="shared" si="81"/>
        <v>46</v>
      </c>
      <c r="W91">
        <f t="shared" si="85"/>
        <v>1311</v>
      </c>
      <c r="X91">
        <f t="shared" si="82"/>
        <v>3933</v>
      </c>
      <c r="Y91">
        <f t="shared" si="83"/>
        <v>230</v>
      </c>
      <c r="Z91">
        <f t="shared" si="86"/>
        <v>6555</v>
      </c>
      <c r="AA91">
        <f t="shared" si="84"/>
        <v>19665</v>
      </c>
      <c r="AB91">
        <f>段位赛!AQ91</f>
        <v>10625.858489528007</v>
      </c>
      <c r="AC91">
        <f>段位赛!AR91</f>
        <v>53129.292447640044</v>
      </c>
    </row>
    <row r="92" spans="1:29" x14ac:dyDescent="0.2">
      <c r="A92" s="3">
        <v>90</v>
      </c>
      <c r="B92">
        <f t="shared" si="88"/>
        <v>23</v>
      </c>
      <c r="C92">
        <f t="shared" si="88"/>
        <v>23</v>
      </c>
      <c r="D92">
        <f t="shared" si="88"/>
        <v>22</v>
      </c>
      <c r="E92">
        <f t="shared" si="88"/>
        <v>22</v>
      </c>
      <c r="F92">
        <f t="shared" si="88"/>
        <v>23</v>
      </c>
      <c r="G92">
        <f t="shared" si="66"/>
        <v>0</v>
      </c>
      <c r="H92">
        <f t="shared" si="67"/>
        <v>0</v>
      </c>
      <c r="I92">
        <f t="shared" si="68"/>
        <v>0</v>
      </c>
      <c r="J92">
        <f t="shared" si="69"/>
        <v>23</v>
      </c>
      <c r="K92">
        <f t="shared" si="70"/>
        <v>115</v>
      </c>
      <c r="L92">
        <f t="shared" si="71"/>
        <v>138000</v>
      </c>
      <c r="M92">
        <f t="shared" si="72"/>
        <v>0</v>
      </c>
      <c r="N92">
        <f t="shared" si="73"/>
        <v>0</v>
      </c>
      <c r="O92">
        <f t="shared" si="74"/>
        <v>0</v>
      </c>
      <c r="P92">
        <f t="shared" si="75"/>
        <v>0</v>
      </c>
      <c r="Q92">
        <f t="shared" si="76"/>
        <v>0</v>
      </c>
      <c r="R92">
        <f t="shared" si="77"/>
        <v>0</v>
      </c>
      <c r="S92">
        <f t="shared" si="78"/>
        <v>0</v>
      </c>
      <c r="T92">
        <f t="shared" si="79"/>
        <v>0</v>
      </c>
      <c r="U92">
        <f t="shared" si="80"/>
        <v>0</v>
      </c>
      <c r="V92">
        <f t="shared" si="81"/>
        <v>23</v>
      </c>
      <c r="W92">
        <f t="shared" si="85"/>
        <v>1334</v>
      </c>
      <c r="X92">
        <f t="shared" si="82"/>
        <v>4002</v>
      </c>
      <c r="Y92">
        <f t="shared" si="83"/>
        <v>115</v>
      </c>
      <c r="Z92">
        <f t="shared" si="86"/>
        <v>6670</v>
      </c>
      <c r="AA92">
        <f t="shared" si="84"/>
        <v>20010</v>
      </c>
      <c r="AB92">
        <f>段位赛!AQ92</f>
        <v>10918.596951066469</v>
      </c>
      <c r="AC92">
        <f>段位赛!AR92</f>
        <v>54592.984755332349</v>
      </c>
    </row>
    <row r="93" spans="1:29" x14ac:dyDescent="0.2">
      <c r="A93" s="3">
        <v>91</v>
      </c>
      <c r="B93">
        <f t="shared" si="88"/>
        <v>23</v>
      </c>
      <c r="C93">
        <f t="shared" si="88"/>
        <v>23</v>
      </c>
      <c r="D93">
        <f t="shared" si="88"/>
        <v>23</v>
      </c>
      <c r="E93">
        <f t="shared" si="88"/>
        <v>22</v>
      </c>
      <c r="F93">
        <f t="shared" si="88"/>
        <v>23</v>
      </c>
      <c r="G93">
        <f t="shared" si="66"/>
        <v>0</v>
      </c>
      <c r="H93">
        <f t="shared" si="67"/>
        <v>0</v>
      </c>
      <c r="I93">
        <f t="shared" si="68"/>
        <v>0</v>
      </c>
      <c r="J93">
        <f t="shared" si="69"/>
        <v>0</v>
      </c>
      <c r="K93">
        <f t="shared" si="70"/>
        <v>0</v>
      </c>
      <c r="L93">
        <f t="shared" si="71"/>
        <v>0</v>
      </c>
      <c r="M93">
        <f t="shared" si="72"/>
        <v>23</v>
      </c>
      <c r="N93">
        <f t="shared" si="73"/>
        <v>115</v>
      </c>
      <c r="O93">
        <f t="shared" si="74"/>
        <v>138000</v>
      </c>
      <c r="P93">
        <f t="shared" si="75"/>
        <v>0</v>
      </c>
      <c r="Q93">
        <f t="shared" si="76"/>
        <v>0</v>
      </c>
      <c r="R93">
        <f t="shared" si="77"/>
        <v>0</v>
      </c>
      <c r="S93">
        <f t="shared" si="78"/>
        <v>0</v>
      </c>
      <c r="T93">
        <f t="shared" si="79"/>
        <v>0</v>
      </c>
      <c r="U93">
        <f t="shared" si="80"/>
        <v>0</v>
      </c>
      <c r="V93">
        <f t="shared" si="81"/>
        <v>23</v>
      </c>
      <c r="W93">
        <f t="shared" si="85"/>
        <v>1357</v>
      </c>
      <c r="X93">
        <f t="shared" si="82"/>
        <v>4071</v>
      </c>
      <c r="Y93">
        <f t="shared" si="83"/>
        <v>115</v>
      </c>
      <c r="Z93">
        <f t="shared" si="86"/>
        <v>6785</v>
      </c>
      <c r="AA93">
        <f t="shared" si="84"/>
        <v>20355</v>
      </c>
      <c r="AB93">
        <f>段位赛!AQ93</f>
        <v>11372.558345168347</v>
      </c>
      <c r="AC93">
        <f>段位赛!AR93</f>
        <v>56862.791725841729</v>
      </c>
    </row>
    <row r="94" spans="1:29" x14ac:dyDescent="0.2">
      <c r="A94" s="3">
        <v>92</v>
      </c>
      <c r="B94">
        <f t="shared" si="88"/>
        <v>23</v>
      </c>
      <c r="C94">
        <f t="shared" si="88"/>
        <v>23</v>
      </c>
      <c r="D94">
        <f t="shared" si="88"/>
        <v>23</v>
      </c>
      <c r="E94">
        <f t="shared" si="88"/>
        <v>23</v>
      </c>
      <c r="F94">
        <f t="shared" si="88"/>
        <v>23</v>
      </c>
      <c r="G94">
        <f t="shared" si="66"/>
        <v>0</v>
      </c>
      <c r="H94">
        <f t="shared" si="67"/>
        <v>0</v>
      </c>
      <c r="I94">
        <f t="shared" si="68"/>
        <v>0</v>
      </c>
      <c r="J94">
        <f t="shared" si="69"/>
        <v>0</v>
      </c>
      <c r="K94">
        <f t="shared" si="70"/>
        <v>0</v>
      </c>
      <c r="L94">
        <f t="shared" si="71"/>
        <v>0</v>
      </c>
      <c r="M94">
        <f t="shared" si="72"/>
        <v>0</v>
      </c>
      <c r="N94">
        <f t="shared" si="73"/>
        <v>0</v>
      </c>
      <c r="O94">
        <f t="shared" si="74"/>
        <v>0</v>
      </c>
      <c r="P94">
        <f t="shared" si="75"/>
        <v>23</v>
      </c>
      <c r="Q94">
        <f t="shared" si="76"/>
        <v>115</v>
      </c>
      <c r="R94">
        <f t="shared" si="77"/>
        <v>138000</v>
      </c>
      <c r="S94">
        <f t="shared" si="78"/>
        <v>0</v>
      </c>
      <c r="T94">
        <f t="shared" si="79"/>
        <v>0</v>
      </c>
      <c r="U94">
        <f t="shared" si="80"/>
        <v>0</v>
      </c>
      <c r="V94">
        <f t="shared" si="81"/>
        <v>23</v>
      </c>
      <c r="W94">
        <f t="shared" si="85"/>
        <v>1380</v>
      </c>
      <c r="X94">
        <f t="shared" si="82"/>
        <v>4140</v>
      </c>
      <c r="Y94">
        <f t="shared" si="83"/>
        <v>115</v>
      </c>
      <c r="Z94">
        <f t="shared" si="86"/>
        <v>6900</v>
      </c>
      <c r="AA94">
        <f t="shared" si="84"/>
        <v>20700</v>
      </c>
      <c r="AB94">
        <f>段位赛!AQ94</f>
        <v>11672.12530587404</v>
      </c>
      <c r="AC94">
        <f>段位赛!AR94</f>
        <v>58360.626529370202</v>
      </c>
    </row>
    <row r="95" spans="1:29" x14ac:dyDescent="0.2">
      <c r="A95" s="3">
        <v>93</v>
      </c>
      <c r="B95">
        <f t="shared" si="88"/>
        <v>24</v>
      </c>
      <c r="C95">
        <f t="shared" si="88"/>
        <v>23</v>
      </c>
      <c r="D95">
        <f t="shared" si="88"/>
        <v>23</v>
      </c>
      <c r="E95">
        <f t="shared" si="88"/>
        <v>23</v>
      </c>
      <c r="F95">
        <f t="shared" si="88"/>
        <v>24</v>
      </c>
      <c r="G95">
        <f t="shared" si="66"/>
        <v>24</v>
      </c>
      <c r="H95">
        <f t="shared" si="67"/>
        <v>120</v>
      </c>
      <c r="I95">
        <f t="shared" si="68"/>
        <v>150000</v>
      </c>
      <c r="J95">
        <f t="shared" si="69"/>
        <v>0</v>
      </c>
      <c r="K95">
        <f t="shared" si="70"/>
        <v>0</v>
      </c>
      <c r="L95">
        <f t="shared" si="71"/>
        <v>0</v>
      </c>
      <c r="M95">
        <f t="shared" si="72"/>
        <v>0</v>
      </c>
      <c r="N95">
        <f t="shared" si="73"/>
        <v>0</v>
      </c>
      <c r="O95">
        <f t="shared" si="74"/>
        <v>0</v>
      </c>
      <c r="P95">
        <f t="shared" si="75"/>
        <v>0</v>
      </c>
      <c r="Q95">
        <f t="shared" si="76"/>
        <v>0</v>
      </c>
      <c r="R95">
        <f t="shared" si="77"/>
        <v>0</v>
      </c>
      <c r="S95">
        <f t="shared" si="78"/>
        <v>24</v>
      </c>
      <c r="T95">
        <f t="shared" si="79"/>
        <v>120</v>
      </c>
      <c r="U95">
        <f t="shared" si="80"/>
        <v>150000</v>
      </c>
      <c r="V95">
        <f t="shared" si="81"/>
        <v>48</v>
      </c>
      <c r="W95">
        <f t="shared" si="85"/>
        <v>1428</v>
      </c>
      <c r="X95">
        <f t="shared" si="82"/>
        <v>4284</v>
      </c>
      <c r="Y95">
        <f t="shared" si="83"/>
        <v>240</v>
      </c>
      <c r="Z95">
        <f t="shared" si="86"/>
        <v>7140</v>
      </c>
      <c r="AA95">
        <f t="shared" si="84"/>
        <v>21420</v>
      </c>
      <c r="AB95">
        <f>段位赛!AQ95</f>
        <v>12149.181378156794</v>
      </c>
      <c r="AC95">
        <f>段位赛!AR95</f>
        <v>60745.906890783968</v>
      </c>
    </row>
    <row r="96" spans="1:29" x14ac:dyDescent="0.2">
      <c r="A96" s="3">
        <v>94</v>
      </c>
      <c r="B96">
        <f t="shared" si="88"/>
        <v>24</v>
      </c>
      <c r="C96">
        <f t="shared" si="88"/>
        <v>24</v>
      </c>
      <c r="D96">
        <f t="shared" si="88"/>
        <v>23</v>
      </c>
      <c r="E96">
        <f t="shared" si="88"/>
        <v>23</v>
      </c>
      <c r="F96">
        <f t="shared" si="88"/>
        <v>24</v>
      </c>
      <c r="G96">
        <f t="shared" si="66"/>
        <v>0</v>
      </c>
      <c r="H96">
        <f t="shared" si="67"/>
        <v>0</v>
      </c>
      <c r="I96">
        <f t="shared" si="68"/>
        <v>0</v>
      </c>
      <c r="J96">
        <f t="shared" si="69"/>
        <v>24</v>
      </c>
      <c r="K96">
        <f t="shared" si="70"/>
        <v>120</v>
      </c>
      <c r="L96">
        <f t="shared" si="71"/>
        <v>150000</v>
      </c>
      <c r="M96">
        <f t="shared" si="72"/>
        <v>0</v>
      </c>
      <c r="N96">
        <f t="shared" si="73"/>
        <v>0</v>
      </c>
      <c r="O96">
        <f t="shared" si="74"/>
        <v>0</v>
      </c>
      <c r="P96">
        <f t="shared" si="75"/>
        <v>0</v>
      </c>
      <c r="Q96">
        <f t="shared" si="76"/>
        <v>0</v>
      </c>
      <c r="R96">
        <f t="shared" si="77"/>
        <v>0</v>
      </c>
      <c r="S96">
        <f t="shared" si="78"/>
        <v>0</v>
      </c>
      <c r="T96">
        <f t="shared" si="79"/>
        <v>0</v>
      </c>
      <c r="U96">
        <f t="shared" si="80"/>
        <v>0</v>
      </c>
      <c r="V96">
        <f t="shared" si="81"/>
        <v>24</v>
      </c>
      <c r="W96">
        <f t="shared" si="85"/>
        <v>1452</v>
      </c>
      <c r="X96">
        <f t="shared" si="82"/>
        <v>4356</v>
      </c>
      <c r="Y96">
        <f t="shared" si="83"/>
        <v>120</v>
      </c>
      <c r="Z96">
        <f t="shared" si="86"/>
        <v>7260</v>
      </c>
      <c r="AA96">
        <f t="shared" si="84"/>
        <v>21780</v>
      </c>
      <c r="AB96">
        <f>段位赛!AQ96</f>
        <v>12470.658722730028</v>
      </c>
      <c r="AC96">
        <f>段位赛!AR96</f>
        <v>62353.293613650145</v>
      </c>
    </row>
    <row r="97" spans="1:29" x14ac:dyDescent="0.2">
      <c r="A97" s="3">
        <v>95</v>
      </c>
      <c r="B97">
        <f t="shared" ref="B97:F102" si="89">B93+1</f>
        <v>24</v>
      </c>
      <c r="C97">
        <f t="shared" si="89"/>
        <v>24</v>
      </c>
      <c r="D97">
        <f t="shared" si="89"/>
        <v>24</v>
      </c>
      <c r="E97">
        <f t="shared" si="89"/>
        <v>23</v>
      </c>
      <c r="F97">
        <f t="shared" si="89"/>
        <v>24</v>
      </c>
      <c r="G97">
        <f t="shared" si="66"/>
        <v>0</v>
      </c>
      <c r="H97">
        <f t="shared" si="67"/>
        <v>0</v>
      </c>
      <c r="I97">
        <f t="shared" si="68"/>
        <v>0</v>
      </c>
      <c r="J97">
        <f t="shared" si="69"/>
        <v>0</v>
      </c>
      <c r="K97">
        <f t="shared" si="70"/>
        <v>0</v>
      </c>
      <c r="L97">
        <f t="shared" si="71"/>
        <v>0</v>
      </c>
      <c r="M97">
        <f t="shared" si="72"/>
        <v>24</v>
      </c>
      <c r="N97">
        <f t="shared" si="73"/>
        <v>120</v>
      </c>
      <c r="O97">
        <f t="shared" si="74"/>
        <v>150000</v>
      </c>
      <c r="P97">
        <f t="shared" si="75"/>
        <v>0</v>
      </c>
      <c r="Q97">
        <f t="shared" si="76"/>
        <v>0</v>
      </c>
      <c r="R97">
        <f t="shared" si="77"/>
        <v>0</v>
      </c>
      <c r="S97">
        <f t="shared" si="78"/>
        <v>0</v>
      </c>
      <c r="T97">
        <f t="shared" si="79"/>
        <v>0</v>
      </c>
      <c r="U97">
        <f t="shared" si="80"/>
        <v>0</v>
      </c>
      <c r="V97">
        <f t="shared" si="81"/>
        <v>24</v>
      </c>
      <c r="W97">
        <f t="shared" si="85"/>
        <v>1476</v>
      </c>
      <c r="X97">
        <f t="shared" si="82"/>
        <v>4428</v>
      </c>
      <c r="Y97">
        <f t="shared" si="83"/>
        <v>120</v>
      </c>
      <c r="Z97">
        <f t="shared" si="86"/>
        <v>7380</v>
      </c>
      <c r="AA97">
        <f t="shared" si="84"/>
        <v>22140</v>
      </c>
      <c r="AB97">
        <f>段位赛!AQ97</f>
        <v>12968.271222730029</v>
      </c>
      <c r="AC97">
        <f>段位赛!AR97</f>
        <v>64841.356113650138</v>
      </c>
    </row>
    <row r="98" spans="1:29" x14ac:dyDescent="0.2">
      <c r="A98" s="3">
        <v>96</v>
      </c>
      <c r="B98">
        <f t="shared" si="89"/>
        <v>24</v>
      </c>
      <c r="C98">
        <f t="shared" si="89"/>
        <v>24</v>
      </c>
      <c r="D98">
        <f t="shared" si="89"/>
        <v>24</v>
      </c>
      <c r="E98">
        <f t="shared" si="89"/>
        <v>24</v>
      </c>
      <c r="F98">
        <f t="shared" si="89"/>
        <v>24</v>
      </c>
      <c r="G98">
        <f t="shared" si="66"/>
        <v>0</v>
      </c>
      <c r="H98">
        <f t="shared" si="67"/>
        <v>0</v>
      </c>
      <c r="I98">
        <f t="shared" si="68"/>
        <v>0</v>
      </c>
      <c r="J98">
        <f t="shared" si="69"/>
        <v>0</v>
      </c>
      <c r="K98">
        <f t="shared" si="70"/>
        <v>0</v>
      </c>
      <c r="L98">
        <f t="shared" si="71"/>
        <v>0</v>
      </c>
      <c r="M98">
        <f t="shared" si="72"/>
        <v>0</v>
      </c>
      <c r="N98">
        <f t="shared" si="73"/>
        <v>0</v>
      </c>
      <c r="O98">
        <f t="shared" si="74"/>
        <v>0</v>
      </c>
      <c r="P98">
        <f t="shared" si="75"/>
        <v>24</v>
      </c>
      <c r="Q98">
        <f t="shared" si="76"/>
        <v>120</v>
      </c>
      <c r="R98">
        <f t="shared" si="77"/>
        <v>150000</v>
      </c>
      <c r="S98">
        <f t="shared" si="78"/>
        <v>0</v>
      </c>
      <c r="T98">
        <f t="shared" si="79"/>
        <v>0</v>
      </c>
      <c r="U98">
        <f t="shared" si="80"/>
        <v>0</v>
      </c>
      <c r="V98">
        <f t="shared" si="81"/>
        <v>24</v>
      </c>
      <c r="W98">
        <f t="shared" si="85"/>
        <v>1500</v>
      </c>
      <c r="X98">
        <f t="shared" si="82"/>
        <v>4500</v>
      </c>
      <c r="Y98">
        <f t="shared" si="83"/>
        <v>120</v>
      </c>
      <c r="Z98">
        <f t="shared" si="86"/>
        <v>7500</v>
      </c>
      <c r="AA98">
        <f t="shared" si="84"/>
        <v>22500</v>
      </c>
      <c r="AB98">
        <f>段位赛!AQ98</f>
        <v>13474.82475289691</v>
      </c>
      <c r="AC98">
        <f>段位赛!AR98</f>
        <v>67374.123764484539</v>
      </c>
    </row>
    <row r="99" spans="1:29" x14ac:dyDescent="0.2">
      <c r="A99" s="3">
        <v>97</v>
      </c>
      <c r="B99">
        <f t="shared" si="89"/>
        <v>25</v>
      </c>
      <c r="C99">
        <f t="shared" si="89"/>
        <v>24</v>
      </c>
      <c r="D99">
        <f t="shared" si="89"/>
        <v>24</v>
      </c>
      <c r="E99">
        <f t="shared" si="89"/>
        <v>24</v>
      </c>
      <c r="F99">
        <f t="shared" si="89"/>
        <v>25</v>
      </c>
      <c r="G99">
        <f t="shared" si="66"/>
        <v>25</v>
      </c>
      <c r="H99">
        <f t="shared" si="67"/>
        <v>125</v>
      </c>
      <c r="I99">
        <f t="shared" si="68"/>
        <v>162500</v>
      </c>
      <c r="J99">
        <f t="shared" si="69"/>
        <v>0</v>
      </c>
      <c r="K99">
        <f t="shared" si="70"/>
        <v>0</v>
      </c>
      <c r="L99">
        <f t="shared" si="71"/>
        <v>0</v>
      </c>
      <c r="M99">
        <f t="shared" si="72"/>
        <v>0</v>
      </c>
      <c r="N99">
        <f t="shared" si="73"/>
        <v>0</v>
      </c>
      <c r="O99">
        <f t="shared" si="74"/>
        <v>0</v>
      </c>
      <c r="P99">
        <f t="shared" si="75"/>
        <v>0</v>
      </c>
      <c r="Q99">
        <f t="shared" si="76"/>
        <v>0</v>
      </c>
      <c r="R99">
        <f t="shared" si="77"/>
        <v>0</v>
      </c>
      <c r="S99">
        <f t="shared" si="78"/>
        <v>25</v>
      </c>
      <c r="T99">
        <f t="shared" si="79"/>
        <v>125</v>
      </c>
      <c r="U99">
        <f t="shared" si="80"/>
        <v>162500</v>
      </c>
      <c r="V99">
        <f t="shared" si="81"/>
        <v>50</v>
      </c>
      <c r="W99">
        <f t="shared" si="85"/>
        <v>1550</v>
      </c>
      <c r="X99">
        <f t="shared" si="82"/>
        <v>4650</v>
      </c>
      <c r="Y99">
        <f t="shared" si="83"/>
        <v>250</v>
      </c>
      <c r="Z99">
        <f t="shared" si="86"/>
        <v>7750</v>
      </c>
      <c r="AA99">
        <f t="shared" si="84"/>
        <v>23250</v>
      </c>
      <c r="AB99">
        <f>段位赛!AQ99</f>
        <v>13823.918416113269</v>
      </c>
      <c r="AC99">
        <f>段位赛!AR99</f>
        <v>69119.592080566348</v>
      </c>
    </row>
    <row r="100" spans="1:29" x14ac:dyDescent="0.2">
      <c r="A100" s="3">
        <v>98</v>
      </c>
      <c r="B100">
        <f t="shared" si="89"/>
        <v>25</v>
      </c>
      <c r="C100">
        <f t="shared" si="89"/>
        <v>25</v>
      </c>
      <c r="D100">
        <f t="shared" si="89"/>
        <v>24</v>
      </c>
      <c r="E100">
        <f t="shared" si="89"/>
        <v>24</v>
      </c>
      <c r="F100">
        <f t="shared" si="89"/>
        <v>25</v>
      </c>
      <c r="G100">
        <f t="shared" si="66"/>
        <v>0</v>
      </c>
      <c r="H100">
        <f t="shared" si="67"/>
        <v>0</v>
      </c>
      <c r="I100">
        <f t="shared" si="68"/>
        <v>0</v>
      </c>
      <c r="J100">
        <f t="shared" si="69"/>
        <v>25</v>
      </c>
      <c r="K100">
        <f t="shared" si="70"/>
        <v>125</v>
      </c>
      <c r="L100">
        <f t="shared" si="71"/>
        <v>162500</v>
      </c>
      <c r="M100">
        <f t="shared" si="72"/>
        <v>0</v>
      </c>
      <c r="N100">
        <f t="shared" si="73"/>
        <v>0</v>
      </c>
      <c r="O100">
        <f t="shared" si="74"/>
        <v>0</v>
      </c>
      <c r="P100">
        <f t="shared" si="75"/>
        <v>0</v>
      </c>
      <c r="Q100">
        <f t="shared" si="76"/>
        <v>0</v>
      </c>
      <c r="R100">
        <f t="shared" si="77"/>
        <v>0</v>
      </c>
      <c r="S100">
        <f t="shared" si="78"/>
        <v>0</v>
      </c>
      <c r="T100">
        <f t="shared" si="79"/>
        <v>0</v>
      </c>
      <c r="U100">
        <f t="shared" si="80"/>
        <v>0</v>
      </c>
      <c r="V100">
        <f t="shared" si="81"/>
        <v>25</v>
      </c>
      <c r="W100">
        <f t="shared" si="85"/>
        <v>1575</v>
      </c>
      <c r="X100">
        <f t="shared" si="82"/>
        <v>4725</v>
      </c>
      <c r="Y100">
        <f t="shared" si="83"/>
        <v>125</v>
      </c>
      <c r="Z100">
        <f t="shared" si="86"/>
        <v>7875</v>
      </c>
      <c r="AA100">
        <f t="shared" si="84"/>
        <v>23625</v>
      </c>
      <c r="AB100">
        <f>段位赛!AQ100</f>
        <v>14346.298802443136</v>
      </c>
      <c r="AC100">
        <f>段位赛!AR100</f>
        <v>71731.494012215684</v>
      </c>
    </row>
    <row r="101" spans="1:29" x14ac:dyDescent="0.2">
      <c r="A101" s="3">
        <v>99</v>
      </c>
      <c r="B101">
        <f t="shared" si="89"/>
        <v>25</v>
      </c>
      <c r="C101">
        <f t="shared" si="89"/>
        <v>25</v>
      </c>
      <c r="D101">
        <f t="shared" si="89"/>
        <v>25</v>
      </c>
      <c r="E101">
        <f t="shared" si="89"/>
        <v>24</v>
      </c>
      <c r="F101">
        <f t="shared" si="89"/>
        <v>25</v>
      </c>
      <c r="G101">
        <f t="shared" si="66"/>
        <v>0</v>
      </c>
      <c r="H101">
        <f t="shared" si="67"/>
        <v>0</v>
      </c>
      <c r="I101">
        <f t="shared" si="68"/>
        <v>0</v>
      </c>
      <c r="J101">
        <f t="shared" si="69"/>
        <v>0</v>
      </c>
      <c r="K101">
        <f t="shared" si="70"/>
        <v>0</v>
      </c>
      <c r="L101">
        <f t="shared" si="71"/>
        <v>0</v>
      </c>
      <c r="M101">
        <f t="shared" si="72"/>
        <v>25</v>
      </c>
      <c r="N101">
        <f t="shared" si="73"/>
        <v>125</v>
      </c>
      <c r="O101">
        <f t="shared" si="74"/>
        <v>162500</v>
      </c>
      <c r="P101">
        <f t="shared" si="75"/>
        <v>0</v>
      </c>
      <c r="Q101">
        <f t="shared" si="76"/>
        <v>0</v>
      </c>
      <c r="R101">
        <f t="shared" si="77"/>
        <v>0</v>
      </c>
      <c r="S101">
        <f t="shared" si="78"/>
        <v>0</v>
      </c>
      <c r="T101">
        <f t="shared" si="79"/>
        <v>0</v>
      </c>
      <c r="U101">
        <f t="shared" si="80"/>
        <v>0</v>
      </c>
      <c r="V101">
        <f t="shared" si="81"/>
        <v>25</v>
      </c>
      <c r="W101">
        <f t="shared" si="85"/>
        <v>1600</v>
      </c>
      <c r="X101">
        <f t="shared" si="82"/>
        <v>4800</v>
      </c>
      <c r="Y101">
        <f t="shared" si="83"/>
        <v>125</v>
      </c>
      <c r="Z101">
        <f t="shared" si="86"/>
        <v>8000</v>
      </c>
      <c r="AA101">
        <f t="shared" si="84"/>
        <v>24000</v>
      </c>
      <c r="AB101">
        <f>段位赛!AQ101</f>
        <v>14875.509660416961</v>
      </c>
      <c r="AC101">
        <f>段位赛!AR101</f>
        <v>74377.548302084804</v>
      </c>
    </row>
    <row r="102" spans="1:29" x14ac:dyDescent="0.2">
      <c r="A102" s="3">
        <v>100</v>
      </c>
      <c r="B102">
        <f t="shared" si="89"/>
        <v>25</v>
      </c>
      <c r="C102">
        <f t="shared" si="89"/>
        <v>25</v>
      </c>
      <c r="D102">
        <f t="shared" si="89"/>
        <v>25</v>
      </c>
      <c r="E102">
        <f t="shared" si="89"/>
        <v>25</v>
      </c>
      <c r="F102">
        <f t="shared" si="89"/>
        <v>25</v>
      </c>
      <c r="G102">
        <f t="shared" si="66"/>
        <v>0</v>
      </c>
      <c r="H102">
        <f t="shared" si="67"/>
        <v>0</v>
      </c>
      <c r="I102">
        <f t="shared" si="68"/>
        <v>0</v>
      </c>
      <c r="J102">
        <f t="shared" si="69"/>
        <v>0</v>
      </c>
      <c r="K102">
        <f t="shared" si="70"/>
        <v>0</v>
      </c>
      <c r="L102">
        <f t="shared" si="71"/>
        <v>0</v>
      </c>
      <c r="M102">
        <f t="shared" si="72"/>
        <v>0</v>
      </c>
      <c r="N102">
        <f t="shared" si="73"/>
        <v>0</v>
      </c>
      <c r="O102">
        <f t="shared" si="74"/>
        <v>0</v>
      </c>
      <c r="P102">
        <f t="shared" si="75"/>
        <v>25</v>
      </c>
      <c r="Q102">
        <f t="shared" si="76"/>
        <v>125</v>
      </c>
      <c r="R102">
        <f t="shared" si="77"/>
        <v>162500</v>
      </c>
      <c r="S102">
        <f t="shared" si="78"/>
        <v>0</v>
      </c>
      <c r="T102">
        <f t="shared" si="79"/>
        <v>0</v>
      </c>
      <c r="U102">
        <f t="shared" si="80"/>
        <v>0</v>
      </c>
      <c r="V102">
        <f t="shared" si="81"/>
        <v>25</v>
      </c>
      <c r="W102">
        <f t="shared" si="85"/>
        <v>1625</v>
      </c>
      <c r="X102">
        <f t="shared" si="82"/>
        <v>4875</v>
      </c>
      <c r="Y102">
        <f t="shared" si="83"/>
        <v>125</v>
      </c>
      <c r="Z102">
        <f t="shared" si="86"/>
        <v>8125</v>
      </c>
      <c r="AA102">
        <f t="shared" si="84"/>
        <v>24375</v>
      </c>
      <c r="AB102">
        <f>段位赛!AQ102</f>
        <v>15244.303033198026</v>
      </c>
      <c r="AC102">
        <f>段位赛!AR102</f>
        <v>76221.515165990131</v>
      </c>
    </row>
  </sheetData>
  <mergeCells count="12">
    <mergeCell ref="AB1:AC1"/>
    <mergeCell ref="V1:AA1"/>
    <mergeCell ref="G1:I1"/>
    <mergeCell ref="J1:L1"/>
    <mergeCell ref="M1:O1"/>
    <mergeCell ref="P1:R1"/>
    <mergeCell ref="S1:U1"/>
    <mergeCell ref="AG1:AJ1"/>
    <mergeCell ref="AK1:AN1"/>
    <mergeCell ref="AO1:AR1"/>
    <mergeCell ref="AS1:AV1"/>
    <mergeCell ref="AW1:AZ1"/>
  </mergeCells>
  <phoneticPr fontId="12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">
    <tabColor rgb="FF92D050"/>
  </sheetPr>
  <dimension ref="A1:N28"/>
  <sheetViews>
    <sheetView workbookViewId="0">
      <selection activeCell="F14" sqref="F14"/>
    </sheetView>
  </sheetViews>
  <sheetFormatPr defaultColWidth="9" defaultRowHeight="14.25" x14ac:dyDescent="0.2"/>
  <cols>
    <col min="1" max="2" width="10.375" style="3" customWidth="1"/>
    <col min="3" max="3" width="13" style="3" customWidth="1"/>
    <col min="4" max="6" width="10.375" style="3" customWidth="1"/>
    <col min="7" max="7" width="11.875" style="3" customWidth="1"/>
  </cols>
  <sheetData>
    <row r="1" spans="1:13" x14ac:dyDescent="0.2">
      <c r="A1" s="4" t="s">
        <v>374</v>
      </c>
      <c r="B1" s="4" t="s">
        <v>375</v>
      </c>
      <c r="C1" s="4" t="s">
        <v>161</v>
      </c>
      <c r="D1" s="4" t="s">
        <v>162</v>
      </c>
      <c r="E1" s="4" t="s">
        <v>165</v>
      </c>
      <c r="F1" s="4" t="s">
        <v>166</v>
      </c>
      <c r="G1" s="4" t="s">
        <v>376</v>
      </c>
    </row>
    <row r="2" spans="1:13" x14ac:dyDescent="0.2">
      <c r="A2" s="8"/>
      <c r="B2" s="8"/>
      <c r="C2" s="8"/>
      <c r="D2" s="8"/>
      <c r="E2" s="8"/>
      <c r="F2" s="8"/>
      <c r="G2" s="8" t="s">
        <v>377</v>
      </c>
      <c r="L2" t="s">
        <v>378</v>
      </c>
    </row>
    <row r="3" spans="1:13" x14ac:dyDescent="0.2">
      <c r="A3" s="3">
        <v>1</v>
      </c>
      <c r="B3" s="3">
        <v>1</v>
      </c>
      <c r="C3" s="3">
        <f>VLOOKUP(C$1,$L$3:$M$6,2,FALSE)*VLOOKUP($B3,$L$11:$M$13,2,FALSE)*VLOOKUP($A3,$L$17:$M$22,2,FALSE)</f>
        <v>50</v>
      </c>
      <c r="D3" s="3">
        <f>VLOOKUP(D$1,$L$3:$M$6,2,FALSE)*VLOOKUP($B3,$L$11:$M$13,2,FALSE)*VLOOKUP($A3,$L$17:$M$22,2,FALSE)</f>
        <v>1250</v>
      </c>
      <c r="E3" s="3">
        <f>VLOOKUP(E$1,$L$3:$M$6,2,FALSE)*VLOOKUP($B3,$L$11:$M$13,2,FALSE)*VLOOKUP($A3,$L$17:$M$22,2,FALSE)</f>
        <v>25</v>
      </c>
      <c r="F3" s="3">
        <f>VLOOKUP(F$1,$L$3:$M$6,2,FALSE)*VLOOKUP($B3,$L$11:$M$13,2,FALSE)*VLOOKUP($A3,$L$17:$M$22,2,FALSE)</f>
        <v>25</v>
      </c>
      <c r="G3" s="3">
        <v>60</v>
      </c>
      <c r="I3">
        <v>5</v>
      </c>
      <c r="L3" t="s">
        <v>161</v>
      </c>
      <c r="M3">
        <v>2</v>
      </c>
    </row>
    <row r="4" spans="1:13" x14ac:dyDescent="0.2">
      <c r="A4" s="3">
        <v>2</v>
      </c>
      <c r="B4" s="3">
        <v>1</v>
      </c>
      <c r="C4" s="3">
        <f t="shared" ref="C4:F20" si="0">VLOOKUP(C$1,$L$3:$M$6,2,FALSE)*VLOOKUP($B4,$L$11:$M$13,2,FALSE)*VLOOKUP($A4,$L$17:$M$22,2,FALSE)</f>
        <v>110</v>
      </c>
      <c r="D4" s="3">
        <f t="shared" si="0"/>
        <v>2750</v>
      </c>
      <c r="E4" s="3">
        <f t="shared" si="0"/>
        <v>55</v>
      </c>
      <c r="F4" s="3">
        <f t="shared" si="0"/>
        <v>55</v>
      </c>
      <c r="G4" s="3">
        <v>120</v>
      </c>
      <c r="I4">
        <v>10</v>
      </c>
      <c r="L4" t="s">
        <v>162</v>
      </c>
      <c r="M4">
        <f>M3*25</f>
        <v>50</v>
      </c>
    </row>
    <row r="5" spans="1:13" x14ac:dyDescent="0.2">
      <c r="A5" s="3">
        <v>3</v>
      </c>
      <c r="B5" s="3">
        <v>1</v>
      </c>
      <c r="C5" s="3">
        <f t="shared" si="0"/>
        <v>180</v>
      </c>
      <c r="D5" s="3">
        <f t="shared" si="0"/>
        <v>4500</v>
      </c>
      <c r="E5" s="3">
        <f t="shared" si="0"/>
        <v>90</v>
      </c>
      <c r="F5" s="3">
        <f t="shared" si="0"/>
        <v>90</v>
      </c>
      <c r="G5" s="3">
        <v>120</v>
      </c>
      <c r="I5">
        <v>15</v>
      </c>
      <c r="L5" t="s">
        <v>165</v>
      </c>
      <c r="M5">
        <f>M3/2</f>
        <v>1</v>
      </c>
    </row>
    <row r="6" spans="1:13" x14ac:dyDescent="0.2">
      <c r="A6" s="3">
        <v>4</v>
      </c>
      <c r="B6" s="3">
        <v>1</v>
      </c>
      <c r="C6" s="3">
        <f t="shared" si="0"/>
        <v>260</v>
      </c>
      <c r="D6" s="3">
        <f t="shared" si="0"/>
        <v>6500</v>
      </c>
      <c r="E6" s="3">
        <f t="shared" si="0"/>
        <v>130</v>
      </c>
      <c r="F6" s="3">
        <f t="shared" si="0"/>
        <v>130</v>
      </c>
      <c r="G6" s="3">
        <v>180</v>
      </c>
      <c r="I6">
        <v>20</v>
      </c>
      <c r="L6" t="s">
        <v>166</v>
      </c>
      <c r="M6">
        <f>M3/2</f>
        <v>1</v>
      </c>
    </row>
    <row r="7" spans="1:13" x14ac:dyDescent="0.2">
      <c r="A7" s="3">
        <v>5</v>
      </c>
      <c r="B7" s="3">
        <v>1</v>
      </c>
      <c r="C7" s="3">
        <f t="shared" si="0"/>
        <v>350</v>
      </c>
      <c r="D7" s="3">
        <f t="shared" si="0"/>
        <v>8750</v>
      </c>
      <c r="E7" s="3">
        <f t="shared" si="0"/>
        <v>175</v>
      </c>
      <c r="F7" s="3">
        <f t="shared" si="0"/>
        <v>175</v>
      </c>
      <c r="G7" s="3">
        <v>180</v>
      </c>
      <c r="I7">
        <v>25</v>
      </c>
    </row>
    <row r="8" spans="1:13" x14ac:dyDescent="0.2">
      <c r="A8" s="3">
        <v>6</v>
      </c>
      <c r="B8" s="3">
        <v>1</v>
      </c>
      <c r="C8" s="3">
        <f t="shared" si="0"/>
        <v>450</v>
      </c>
      <c r="D8" s="3">
        <f t="shared" si="0"/>
        <v>11250</v>
      </c>
      <c r="E8" s="3">
        <f t="shared" si="0"/>
        <v>225</v>
      </c>
      <c r="F8" s="3">
        <f t="shared" si="0"/>
        <v>225</v>
      </c>
      <c r="G8" s="3">
        <v>240</v>
      </c>
    </row>
    <row r="9" spans="1:13" x14ac:dyDescent="0.2">
      <c r="A9" s="3">
        <f>A3</f>
        <v>1</v>
      </c>
      <c r="B9" s="3">
        <v>2</v>
      </c>
      <c r="C9" s="3">
        <f t="shared" si="0"/>
        <v>70</v>
      </c>
      <c r="D9" s="3">
        <f t="shared" si="0"/>
        <v>1750</v>
      </c>
      <c r="E9" s="3">
        <f t="shared" si="0"/>
        <v>35</v>
      </c>
      <c r="F9" s="3">
        <f t="shared" si="0"/>
        <v>35</v>
      </c>
      <c r="G9" s="3">
        <f>G3</f>
        <v>60</v>
      </c>
    </row>
    <row r="10" spans="1:13" x14ac:dyDescent="0.2">
      <c r="A10" s="3">
        <f t="shared" ref="A10:A20" si="1">A4</f>
        <v>2</v>
      </c>
      <c r="B10" s="3">
        <v>2</v>
      </c>
      <c r="C10" s="3">
        <f t="shared" si="0"/>
        <v>154</v>
      </c>
      <c r="D10" s="3">
        <f t="shared" si="0"/>
        <v>3850</v>
      </c>
      <c r="E10" s="3">
        <f t="shared" si="0"/>
        <v>77</v>
      </c>
      <c r="F10" s="3">
        <f t="shared" si="0"/>
        <v>77</v>
      </c>
      <c r="G10" s="3">
        <f t="shared" ref="G10:G20" si="2">G4</f>
        <v>120</v>
      </c>
      <c r="I10">
        <v>10</v>
      </c>
      <c r="L10" t="s">
        <v>379</v>
      </c>
    </row>
    <row r="11" spans="1:13" x14ac:dyDescent="0.2">
      <c r="A11" s="3">
        <f t="shared" si="1"/>
        <v>3</v>
      </c>
      <c r="B11" s="3">
        <v>2</v>
      </c>
      <c r="C11" s="3">
        <f t="shared" si="0"/>
        <v>252</v>
      </c>
      <c r="D11" s="3">
        <f t="shared" si="0"/>
        <v>6300</v>
      </c>
      <c r="E11" s="3">
        <f t="shared" si="0"/>
        <v>126</v>
      </c>
      <c r="F11" s="3">
        <f t="shared" si="0"/>
        <v>126</v>
      </c>
      <c r="G11" s="3">
        <f t="shared" si="2"/>
        <v>120</v>
      </c>
      <c r="I11">
        <v>15</v>
      </c>
      <c r="L11">
        <v>1</v>
      </c>
      <c r="M11">
        <v>5</v>
      </c>
    </row>
    <row r="12" spans="1:13" x14ac:dyDescent="0.2">
      <c r="A12" s="3">
        <f t="shared" si="1"/>
        <v>4</v>
      </c>
      <c r="B12" s="3">
        <v>2</v>
      </c>
      <c r="C12" s="3">
        <f t="shared" si="0"/>
        <v>364</v>
      </c>
      <c r="D12" s="3">
        <f t="shared" si="0"/>
        <v>9100</v>
      </c>
      <c r="E12" s="3">
        <f t="shared" si="0"/>
        <v>182</v>
      </c>
      <c r="F12" s="3">
        <f t="shared" si="0"/>
        <v>182</v>
      </c>
      <c r="G12" s="3">
        <f t="shared" si="2"/>
        <v>180</v>
      </c>
      <c r="I12">
        <v>20</v>
      </c>
      <c r="L12">
        <v>2</v>
      </c>
      <c r="M12">
        <v>7</v>
      </c>
    </row>
    <row r="13" spans="1:13" x14ac:dyDescent="0.2">
      <c r="A13" s="3">
        <f t="shared" si="1"/>
        <v>5</v>
      </c>
      <c r="B13" s="3">
        <v>2</v>
      </c>
      <c r="C13" s="3">
        <f t="shared" si="0"/>
        <v>490</v>
      </c>
      <c r="D13" s="3">
        <f t="shared" si="0"/>
        <v>12250</v>
      </c>
      <c r="E13" s="3">
        <f t="shared" si="0"/>
        <v>245</v>
      </c>
      <c r="F13" s="3">
        <f t="shared" si="0"/>
        <v>245</v>
      </c>
      <c r="G13" s="3">
        <f t="shared" si="2"/>
        <v>180</v>
      </c>
      <c r="I13">
        <v>30</v>
      </c>
      <c r="L13">
        <v>3</v>
      </c>
      <c r="M13">
        <v>10</v>
      </c>
    </row>
    <row r="14" spans="1:13" x14ac:dyDescent="0.2">
      <c r="A14" s="3">
        <f t="shared" si="1"/>
        <v>6</v>
      </c>
      <c r="B14" s="3">
        <v>2</v>
      </c>
      <c r="C14" s="3">
        <f t="shared" si="0"/>
        <v>630</v>
      </c>
      <c r="D14" s="3">
        <f t="shared" si="0"/>
        <v>15750</v>
      </c>
      <c r="E14" s="3">
        <f t="shared" si="0"/>
        <v>315</v>
      </c>
      <c r="F14" s="3">
        <f t="shared" si="0"/>
        <v>315</v>
      </c>
      <c r="G14" s="3">
        <f t="shared" si="2"/>
        <v>240</v>
      </c>
      <c r="I14">
        <v>40</v>
      </c>
    </row>
    <row r="15" spans="1:13" x14ac:dyDescent="0.2">
      <c r="A15" s="3">
        <f t="shared" si="1"/>
        <v>1</v>
      </c>
      <c r="B15" s="3">
        <v>3</v>
      </c>
      <c r="C15" s="3">
        <f t="shared" si="0"/>
        <v>100</v>
      </c>
      <c r="D15" s="3">
        <f t="shared" si="0"/>
        <v>2500</v>
      </c>
      <c r="E15" s="3">
        <f t="shared" si="0"/>
        <v>50</v>
      </c>
      <c r="F15" s="3">
        <f t="shared" si="0"/>
        <v>50</v>
      </c>
      <c r="G15" s="3">
        <f t="shared" si="2"/>
        <v>60</v>
      </c>
    </row>
    <row r="16" spans="1:13" x14ac:dyDescent="0.2">
      <c r="A16" s="3">
        <f t="shared" si="1"/>
        <v>2</v>
      </c>
      <c r="B16" s="3">
        <v>3</v>
      </c>
      <c r="C16" s="3">
        <f t="shared" si="0"/>
        <v>220</v>
      </c>
      <c r="D16" s="3">
        <f t="shared" si="0"/>
        <v>5500</v>
      </c>
      <c r="E16" s="3">
        <f t="shared" si="0"/>
        <v>110</v>
      </c>
      <c r="F16" s="3">
        <f t="shared" si="0"/>
        <v>110</v>
      </c>
      <c r="G16" s="3">
        <f t="shared" si="2"/>
        <v>120</v>
      </c>
      <c r="I16">
        <v>10</v>
      </c>
      <c r="L16" t="s">
        <v>380</v>
      </c>
    </row>
    <row r="17" spans="1:14" x14ac:dyDescent="0.2">
      <c r="A17" s="3">
        <f t="shared" si="1"/>
        <v>3</v>
      </c>
      <c r="B17" s="3">
        <v>3</v>
      </c>
      <c r="C17" s="3">
        <f t="shared" si="0"/>
        <v>360</v>
      </c>
      <c r="D17" s="3">
        <f t="shared" si="0"/>
        <v>9000</v>
      </c>
      <c r="E17" s="3">
        <f t="shared" si="0"/>
        <v>180</v>
      </c>
      <c r="F17" s="3">
        <f t="shared" si="0"/>
        <v>180</v>
      </c>
      <c r="G17" s="3">
        <f t="shared" si="2"/>
        <v>120</v>
      </c>
      <c r="H17" s="3"/>
      <c r="I17">
        <v>20</v>
      </c>
      <c r="L17">
        <v>1</v>
      </c>
      <c r="M17">
        <f>N17</f>
        <v>5</v>
      </c>
      <c r="N17">
        <v>5</v>
      </c>
    </row>
    <row r="18" spans="1:14" x14ac:dyDescent="0.2">
      <c r="A18" s="3">
        <f t="shared" si="1"/>
        <v>4</v>
      </c>
      <c r="B18" s="3">
        <v>3</v>
      </c>
      <c r="C18" s="3">
        <f t="shared" si="0"/>
        <v>520</v>
      </c>
      <c r="D18" s="3">
        <f t="shared" si="0"/>
        <v>13000</v>
      </c>
      <c r="E18" s="3">
        <f t="shared" si="0"/>
        <v>260</v>
      </c>
      <c r="F18" s="3">
        <f t="shared" si="0"/>
        <v>260</v>
      </c>
      <c r="G18" s="3">
        <f t="shared" si="2"/>
        <v>180</v>
      </c>
      <c r="I18">
        <v>30</v>
      </c>
      <c r="L18">
        <v>2</v>
      </c>
      <c r="M18">
        <f>M17+N18</f>
        <v>11</v>
      </c>
      <c r="N18">
        <v>6</v>
      </c>
    </row>
    <row r="19" spans="1:14" x14ac:dyDescent="0.2">
      <c r="A19" s="3">
        <f t="shared" si="1"/>
        <v>5</v>
      </c>
      <c r="B19" s="3">
        <v>3</v>
      </c>
      <c r="C19" s="3">
        <f t="shared" si="0"/>
        <v>700</v>
      </c>
      <c r="D19" s="3">
        <f t="shared" si="0"/>
        <v>17500</v>
      </c>
      <c r="E19" s="3">
        <f t="shared" si="0"/>
        <v>350</v>
      </c>
      <c r="F19" s="3">
        <f t="shared" si="0"/>
        <v>350</v>
      </c>
      <c r="G19" s="3">
        <f t="shared" si="2"/>
        <v>180</v>
      </c>
      <c r="I19">
        <v>40</v>
      </c>
      <c r="L19">
        <v>3</v>
      </c>
      <c r="M19">
        <f>M18+N19</f>
        <v>18</v>
      </c>
      <c r="N19">
        <v>7</v>
      </c>
    </row>
    <row r="20" spans="1:14" x14ac:dyDescent="0.2">
      <c r="A20" s="3">
        <f t="shared" si="1"/>
        <v>6</v>
      </c>
      <c r="B20" s="3">
        <v>3</v>
      </c>
      <c r="C20" s="3">
        <f t="shared" si="0"/>
        <v>900</v>
      </c>
      <c r="D20" s="3">
        <f t="shared" si="0"/>
        <v>22500</v>
      </c>
      <c r="E20" s="3">
        <f t="shared" si="0"/>
        <v>450</v>
      </c>
      <c r="F20" s="3">
        <f t="shared" si="0"/>
        <v>450</v>
      </c>
      <c r="G20" s="3">
        <f t="shared" si="2"/>
        <v>240</v>
      </c>
      <c r="I20">
        <v>60</v>
      </c>
      <c r="L20">
        <v>4</v>
      </c>
      <c r="M20">
        <f>M19+N20</f>
        <v>26</v>
      </c>
      <c r="N20">
        <v>8</v>
      </c>
    </row>
    <row r="21" spans="1:14" x14ac:dyDescent="0.2">
      <c r="L21">
        <v>5</v>
      </c>
      <c r="M21">
        <f>M20+N21</f>
        <v>35</v>
      </c>
      <c r="N21">
        <v>9</v>
      </c>
    </row>
    <row r="22" spans="1:14" x14ac:dyDescent="0.2">
      <c r="L22">
        <v>6</v>
      </c>
      <c r="M22">
        <f>M21+N22</f>
        <v>45</v>
      </c>
      <c r="N22">
        <v>10</v>
      </c>
    </row>
    <row r="25" spans="1:14" x14ac:dyDescent="0.2">
      <c r="L25" t="s">
        <v>381</v>
      </c>
      <c r="M25">
        <v>60</v>
      </c>
    </row>
    <row r="26" spans="1:14" x14ac:dyDescent="0.2">
      <c r="L26" t="s">
        <v>382</v>
      </c>
      <c r="M26">
        <f>SUM(G15:G20)/60</f>
        <v>15</v>
      </c>
    </row>
    <row r="28" spans="1:14" x14ac:dyDescent="0.2">
      <c r="L28" t="s">
        <v>350</v>
      </c>
    </row>
  </sheetData>
  <phoneticPr fontId="1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rgb="FF92D050"/>
  </sheetPr>
  <dimension ref="A1:AM113"/>
  <sheetViews>
    <sheetView topLeftCell="A25" workbookViewId="0">
      <selection activeCell="Q58" sqref="Q58"/>
    </sheetView>
  </sheetViews>
  <sheetFormatPr defaultColWidth="9" defaultRowHeight="14.25" x14ac:dyDescent="0.2"/>
  <cols>
    <col min="1" max="1" width="10.375" style="3" customWidth="1"/>
    <col min="2" max="2" width="13" style="3" customWidth="1"/>
    <col min="3" max="5" width="10.375" style="3" customWidth="1"/>
    <col min="7" max="9" width="10.375" style="3" customWidth="1"/>
    <col min="10" max="13" width="9" style="53"/>
    <col min="18" max="18" width="9" style="53"/>
    <col min="29" max="32" width="9" style="14"/>
  </cols>
  <sheetData>
    <row r="1" spans="1:39" x14ac:dyDescent="0.2">
      <c r="A1" s="4" t="s">
        <v>26</v>
      </c>
      <c r="B1" s="4" t="s">
        <v>161</v>
      </c>
      <c r="C1" s="4" t="s">
        <v>162</v>
      </c>
      <c r="D1" s="4" t="s">
        <v>165</v>
      </c>
      <c r="E1" s="4" t="s">
        <v>166</v>
      </c>
      <c r="G1" s="1" t="s">
        <v>0</v>
      </c>
      <c r="H1" s="7" t="s">
        <v>138</v>
      </c>
      <c r="I1" s="7" t="s">
        <v>138</v>
      </c>
      <c r="J1" s="55" t="s">
        <v>383</v>
      </c>
      <c r="K1" s="55" t="s">
        <v>384</v>
      </c>
      <c r="L1" s="55" t="s">
        <v>385</v>
      </c>
      <c r="M1" s="55" t="s">
        <v>386</v>
      </c>
      <c r="N1" s="1" t="s">
        <v>286</v>
      </c>
      <c r="P1" s="29" t="s">
        <v>387</v>
      </c>
      <c r="Q1" s="29" t="s">
        <v>388</v>
      </c>
      <c r="R1" s="58" t="s">
        <v>389</v>
      </c>
      <c r="S1" s="29" t="s">
        <v>390</v>
      </c>
      <c r="T1" s="29" t="s">
        <v>391</v>
      </c>
      <c r="U1" s="29" t="s">
        <v>266</v>
      </c>
      <c r="V1" s="29" t="s">
        <v>367</v>
      </c>
      <c r="W1" s="29" t="s">
        <v>392</v>
      </c>
      <c r="X1" s="29" t="s">
        <v>161</v>
      </c>
      <c r="Y1" s="29" t="s">
        <v>162</v>
      </c>
      <c r="Z1" s="29" t="s">
        <v>165</v>
      </c>
      <c r="AA1" s="29" t="s">
        <v>166</v>
      </c>
      <c r="AC1" s="60" t="s">
        <v>393</v>
      </c>
      <c r="AD1" s="60" t="s">
        <v>26</v>
      </c>
      <c r="AE1" s="60" t="s">
        <v>391</v>
      </c>
      <c r="AF1" s="60" t="s">
        <v>367</v>
      </c>
      <c r="AG1" s="60" t="s">
        <v>161</v>
      </c>
      <c r="AH1" s="60" t="s">
        <v>162</v>
      </c>
      <c r="AI1" s="60" t="s">
        <v>165</v>
      </c>
      <c r="AJ1" s="60" t="s">
        <v>166</v>
      </c>
    </row>
    <row r="2" spans="1:39" x14ac:dyDescent="0.2">
      <c r="A2" s="54" t="s">
        <v>394</v>
      </c>
      <c r="B2" s="8">
        <v>1</v>
      </c>
      <c r="C2" s="8">
        <v>2</v>
      </c>
      <c r="D2" s="8">
        <v>3</v>
      </c>
      <c r="E2" s="8">
        <v>4</v>
      </c>
      <c r="G2" s="1"/>
      <c r="H2" s="7" t="s">
        <v>395</v>
      </c>
      <c r="I2" s="7" t="s">
        <v>396</v>
      </c>
      <c r="P2" s="56" t="s">
        <v>397</v>
      </c>
      <c r="AC2" s="61" t="s">
        <v>398</v>
      </c>
    </row>
    <row r="3" spans="1:39" x14ac:dyDescent="0.2">
      <c r="A3" s="3">
        <v>1</v>
      </c>
      <c r="B3" s="3">
        <f>IFERROR(VLOOKUP(INT(VLOOKUP($A3,$G$3:$N$102,8,FALSE)/5)*5,$U$3:$AA$113,B$2+3,TRUE),0)</f>
        <v>0</v>
      </c>
      <c r="C3" s="3">
        <f t="shared" ref="C3:E18" si="0">IFERROR(VLOOKUP(INT(VLOOKUP($A3,$G$3:$N$102,8,FALSE)/5)*5,$U$3:$AA$113,C$2+3,TRUE),0)</f>
        <v>0</v>
      </c>
      <c r="D3" s="3">
        <f t="shared" si="0"/>
        <v>0</v>
      </c>
      <c r="E3" s="3">
        <f t="shared" si="0"/>
        <v>0</v>
      </c>
      <c r="G3" s="3">
        <v>1</v>
      </c>
      <c r="J3" s="57">
        <v>8</v>
      </c>
      <c r="K3" s="57">
        <v>2</v>
      </c>
      <c r="N3">
        <f>SUM($I$3:I3,$H$3:H3)</f>
        <v>0</v>
      </c>
      <c r="P3">
        <v>1</v>
      </c>
      <c r="Q3">
        <v>1</v>
      </c>
      <c r="S3">
        <v>1</v>
      </c>
      <c r="T3">
        <f>VLOOKUP(P3,$AC$23:$AE$27,2,FALSE)</f>
        <v>500</v>
      </c>
      <c r="U3">
        <f>T3</f>
        <v>500</v>
      </c>
      <c r="V3">
        <f>VLOOKUP(P3,$AC$23:$AG$27,4,FALSE)</f>
        <v>1500</v>
      </c>
      <c r="W3">
        <f>V3</f>
        <v>1500</v>
      </c>
      <c r="X3" s="59">
        <f>SUM(AG3:AG7)</f>
        <v>20</v>
      </c>
      <c r="Y3" s="3">
        <f>X3*25</f>
        <v>500</v>
      </c>
      <c r="Z3" s="3">
        <f>X3/2</f>
        <v>10</v>
      </c>
      <c r="AA3" s="3">
        <f>Z3</f>
        <v>10</v>
      </c>
      <c r="AC3" s="20">
        <v>1</v>
      </c>
      <c r="AD3" s="20">
        <v>1</v>
      </c>
      <c r="AE3" s="20">
        <v>60</v>
      </c>
      <c r="AF3" s="20">
        <v>100</v>
      </c>
      <c r="AG3" s="20">
        <v>4</v>
      </c>
    </row>
    <row r="4" spans="1:39" x14ac:dyDescent="0.2">
      <c r="A4" s="3">
        <v>2</v>
      </c>
      <c r="B4" s="3">
        <f t="shared" ref="B4:E35" si="1">IFERROR(VLOOKUP(INT(VLOOKUP($A4,$G$3:$N$102,8,FALSE)/5)*5,$U$3:$AA$113,B$2+3,TRUE),0)</f>
        <v>0</v>
      </c>
      <c r="C4" s="3">
        <f t="shared" si="0"/>
        <v>0</v>
      </c>
      <c r="D4" s="3">
        <f t="shared" si="0"/>
        <v>0</v>
      </c>
      <c r="E4" s="3">
        <f t="shared" si="0"/>
        <v>0</v>
      </c>
      <c r="G4" s="3">
        <v>2</v>
      </c>
      <c r="J4" s="53">
        <f>J3</f>
        <v>8</v>
      </c>
      <c r="K4" s="53">
        <v>2</v>
      </c>
      <c r="N4">
        <f>SUM($I$3:I4,$H$3:H4)</f>
        <v>0</v>
      </c>
      <c r="P4">
        <v>1</v>
      </c>
      <c r="S4">
        <f>S3+1</f>
        <v>2</v>
      </c>
      <c r="T4">
        <f t="shared" ref="T4:T53" si="2">VLOOKUP(P4,$AC$23:$AE$27,2,FALSE)</f>
        <v>500</v>
      </c>
      <c r="U4">
        <f>U3+T4</f>
        <v>1000</v>
      </c>
      <c r="V4">
        <f t="shared" ref="V4:V53" si="3">VLOOKUP(P4,$AC$23:$AG$27,4,FALSE)</f>
        <v>1500</v>
      </c>
      <c r="W4">
        <f>W3+V4</f>
        <v>3000</v>
      </c>
      <c r="X4" s="3">
        <f t="shared" ref="X4:X17" si="4">$X$3*A4</f>
        <v>40</v>
      </c>
      <c r="Y4" s="3">
        <f t="shared" ref="Y4:Y17" si="5">$Y$3*A4</f>
        <v>1000</v>
      </c>
      <c r="Z4" s="3">
        <f t="shared" ref="Z4:Z17" si="6">X4/2</f>
        <v>20</v>
      </c>
      <c r="AA4" s="3">
        <f t="shared" ref="AA4:AA17" si="7">Z4</f>
        <v>20</v>
      </c>
      <c r="AC4" s="14">
        <v>1</v>
      </c>
      <c r="AD4" s="14">
        <v>2</v>
      </c>
      <c r="AE4" s="14">
        <v>80</v>
      </c>
      <c r="AF4" s="14">
        <v>200</v>
      </c>
      <c r="AG4" s="14">
        <v>4</v>
      </c>
      <c r="AL4" t="s">
        <v>399</v>
      </c>
    </row>
    <row r="5" spans="1:39" x14ac:dyDescent="0.2">
      <c r="A5" s="3">
        <v>3</v>
      </c>
      <c r="B5" s="3">
        <f t="shared" si="1"/>
        <v>0</v>
      </c>
      <c r="C5" s="3">
        <f t="shared" si="0"/>
        <v>0</v>
      </c>
      <c r="D5" s="3">
        <f t="shared" si="0"/>
        <v>0</v>
      </c>
      <c r="E5" s="3">
        <f t="shared" si="0"/>
        <v>0</v>
      </c>
      <c r="G5" s="3">
        <v>3</v>
      </c>
      <c r="J5" s="53">
        <f>J4</f>
        <v>8</v>
      </c>
      <c r="K5" s="53">
        <v>2</v>
      </c>
      <c r="N5">
        <f>SUM($I$3:I5,$H$3:H5)</f>
        <v>0</v>
      </c>
      <c r="P5">
        <v>1</v>
      </c>
      <c r="S5">
        <f t="shared" ref="S5:S17" si="8">S4+1</f>
        <v>3</v>
      </c>
      <c r="T5">
        <f t="shared" si="2"/>
        <v>500</v>
      </c>
      <c r="U5">
        <f t="shared" ref="U5:W53" si="9">U4+T5</f>
        <v>1500</v>
      </c>
      <c r="V5">
        <f t="shared" si="3"/>
        <v>1500</v>
      </c>
      <c r="W5">
        <f t="shared" si="9"/>
        <v>4500</v>
      </c>
      <c r="X5" s="3">
        <f t="shared" si="4"/>
        <v>60</v>
      </c>
      <c r="Y5" s="3">
        <f t="shared" si="5"/>
        <v>1500</v>
      </c>
      <c r="Z5" s="3">
        <f t="shared" si="6"/>
        <v>30</v>
      </c>
      <c r="AA5" s="3">
        <f t="shared" si="7"/>
        <v>30</v>
      </c>
      <c r="AC5" s="14">
        <v>1</v>
      </c>
      <c r="AD5" s="14">
        <v>3</v>
      </c>
      <c r="AE5" s="14">
        <v>100</v>
      </c>
      <c r="AF5" s="14">
        <v>300</v>
      </c>
      <c r="AG5" s="14">
        <v>4</v>
      </c>
      <c r="AL5" t="s">
        <v>400</v>
      </c>
    </row>
    <row r="6" spans="1:39" x14ac:dyDescent="0.2">
      <c r="A6" s="3">
        <v>4</v>
      </c>
      <c r="B6" s="3">
        <f t="shared" si="1"/>
        <v>0</v>
      </c>
      <c r="C6" s="3">
        <f t="shared" si="0"/>
        <v>0</v>
      </c>
      <c r="D6" s="3">
        <f t="shared" si="0"/>
        <v>0</v>
      </c>
      <c r="E6" s="3">
        <f t="shared" si="0"/>
        <v>0</v>
      </c>
      <c r="G6" s="3">
        <v>4</v>
      </c>
      <c r="J6" s="53">
        <f>J5</f>
        <v>8</v>
      </c>
      <c r="K6" s="53">
        <v>2</v>
      </c>
      <c r="N6">
        <f>SUM($I$3:I6,$H$3:H6)</f>
        <v>0</v>
      </c>
      <c r="P6">
        <v>1</v>
      </c>
      <c r="S6">
        <f t="shared" si="8"/>
        <v>4</v>
      </c>
      <c r="T6">
        <f t="shared" si="2"/>
        <v>500</v>
      </c>
      <c r="U6">
        <f t="shared" si="9"/>
        <v>2000</v>
      </c>
      <c r="V6">
        <f t="shared" si="3"/>
        <v>1500</v>
      </c>
      <c r="W6">
        <f t="shared" si="9"/>
        <v>6000</v>
      </c>
      <c r="X6" s="3">
        <f t="shared" si="4"/>
        <v>80</v>
      </c>
      <c r="Y6" s="3">
        <f t="shared" si="5"/>
        <v>2000</v>
      </c>
      <c r="Z6" s="3">
        <f t="shared" si="6"/>
        <v>40</v>
      </c>
      <c r="AA6" s="3">
        <f t="shared" si="7"/>
        <v>40</v>
      </c>
      <c r="AC6" s="14">
        <v>1</v>
      </c>
      <c r="AD6" s="14">
        <v>4</v>
      </c>
      <c r="AE6" s="14">
        <v>120</v>
      </c>
      <c r="AF6" s="14">
        <v>400</v>
      </c>
      <c r="AG6" s="14">
        <v>4</v>
      </c>
    </row>
    <row r="7" spans="1:39" x14ac:dyDescent="0.2">
      <c r="A7" s="3">
        <v>5</v>
      </c>
      <c r="B7" s="3">
        <f t="shared" si="1"/>
        <v>0</v>
      </c>
      <c r="C7" s="3">
        <f t="shared" si="0"/>
        <v>0</v>
      </c>
      <c r="D7" s="3">
        <f t="shared" si="0"/>
        <v>0</v>
      </c>
      <c r="E7" s="3">
        <f t="shared" si="0"/>
        <v>0</v>
      </c>
      <c r="G7" s="3">
        <v>5</v>
      </c>
      <c r="J7" s="53">
        <v>16</v>
      </c>
      <c r="K7" s="53">
        <v>4</v>
      </c>
      <c r="N7">
        <f>SUM($I$3:I7,$H$3:H7)</f>
        <v>0</v>
      </c>
      <c r="P7">
        <v>1</v>
      </c>
      <c r="S7">
        <f t="shared" si="8"/>
        <v>5</v>
      </c>
      <c r="T7">
        <f t="shared" si="2"/>
        <v>500</v>
      </c>
      <c r="U7">
        <f t="shared" si="9"/>
        <v>2500</v>
      </c>
      <c r="V7">
        <f t="shared" si="3"/>
        <v>1500</v>
      </c>
      <c r="W7">
        <f t="shared" si="9"/>
        <v>7500</v>
      </c>
      <c r="X7" s="3">
        <f t="shared" si="4"/>
        <v>100</v>
      </c>
      <c r="Y7" s="3">
        <f t="shared" si="5"/>
        <v>2500</v>
      </c>
      <c r="Z7" s="3">
        <f t="shared" si="6"/>
        <v>50</v>
      </c>
      <c r="AA7" s="3">
        <f t="shared" si="7"/>
        <v>50</v>
      </c>
      <c r="AC7" s="14">
        <v>1</v>
      </c>
      <c r="AD7" s="14">
        <v>5</v>
      </c>
      <c r="AE7" s="14">
        <v>140</v>
      </c>
      <c r="AF7" s="14">
        <v>500</v>
      </c>
      <c r="AG7" s="14">
        <v>4</v>
      </c>
      <c r="AL7" t="s">
        <v>401</v>
      </c>
    </row>
    <row r="8" spans="1:39" x14ac:dyDescent="0.2">
      <c r="A8" s="3">
        <v>6</v>
      </c>
      <c r="B8" s="3">
        <f t="shared" si="1"/>
        <v>0</v>
      </c>
      <c r="C8" s="3">
        <f t="shared" si="0"/>
        <v>0</v>
      </c>
      <c r="D8" s="3">
        <f t="shared" si="0"/>
        <v>0</v>
      </c>
      <c r="E8" s="3">
        <f t="shared" si="0"/>
        <v>0</v>
      </c>
      <c r="G8" s="3">
        <v>6</v>
      </c>
      <c r="J8" s="53">
        <v>16</v>
      </c>
      <c r="K8" s="53">
        <v>4</v>
      </c>
      <c r="N8">
        <f>SUM($I$3:I8,$H$3:H8)</f>
        <v>0</v>
      </c>
      <c r="P8">
        <v>1</v>
      </c>
      <c r="R8" s="53">
        <v>1</v>
      </c>
      <c r="S8">
        <f t="shared" si="8"/>
        <v>6</v>
      </c>
      <c r="T8">
        <f t="shared" si="2"/>
        <v>500</v>
      </c>
      <c r="U8">
        <f t="shared" si="9"/>
        <v>3000</v>
      </c>
      <c r="V8">
        <f t="shared" si="3"/>
        <v>1500</v>
      </c>
      <c r="W8">
        <f t="shared" si="9"/>
        <v>9000</v>
      </c>
      <c r="X8" s="3">
        <f t="shared" si="4"/>
        <v>120</v>
      </c>
      <c r="Y8" s="3">
        <f t="shared" si="5"/>
        <v>3000</v>
      </c>
      <c r="Z8" s="3">
        <f t="shared" si="6"/>
        <v>60</v>
      </c>
      <c r="AA8" s="3">
        <f t="shared" si="7"/>
        <v>60</v>
      </c>
      <c r="AC8" s="14">
        <f>AC3+1</f>
        <v>2</v>
      </c>
      <c r="AD8" s="14">
        <f t="shared" ref="AD8:AF17" si="10">AD3</f>
        <v>1</v>
      </c>
      <c r="AE8" s="14">
        <f t="shared" si="10"/>
        <v>60</v>
      </c>
      <c r="AF8" s="14">
        <f>AF3</f>
        <v>100</v>
      </c>
      <c r="AG8" s="14"/>
      <c r="AH8">
        <f>AG3*25</f>
        <v>100</v>
      </c>
      <c r="AL8">
        <v>1</v>
      </c>
      <c r="AM8" t="s">
        <v>161</v>
      </c>
    </row>
    <row r="9" spans="1:39" x14ac:dyDescent="0.2">
      <c r="A9" s="3">
        <v>7</v>
      </c>
      <c r="B9" s="3">
        <f t="shared" si="1"/>
        <v>0</v>
      </c>
      <c r="C9" s="3">
        <f t="shared" si="0"/>
        <v>0</v>
      </c>
      <c r="D9" s="3">
        <f t="shared" si="0"/>
        <v>0</v>
      </c>
      <c r="E9" s="3">
        <f t="shared" si="0"/>
        <v>0</v>
      </c>
      <c r="G9" s="3">
        <v>7</v>
      </c>
      <c r="J9" s="53">
        <v>16</v>
      </c>
      <c r="K9" s="53">
        <v>4</v>
      </c>
      <c r="N9">
        <f>SUM($I$3:I9,$H$3:H9)</f>
        <v>0</v>
      </c>
      <c r="P9">
        <v>1</v>
      </c>
      <c r="S9">
        <f t="shared" si="8"/>
        <v>7</v>
      </c>
      <c r="T9">
        <f t="shared" si="2"/>
        <v>500</v>
      </c>
      <c r="U9">
        <f t="shared" si="9"/>
        <v>3500</v>
      </c>
      <c r="V9">
        <f t="shared" si="3"/>
        <v>1500</v>
      </c>
      <c r="W9">
        <f t="shared" si="9"/>
        <v>10500</v>
      </c>
      <c r="X9" s="3">
        <f t="shared" si="4"/>
        <v>140</v>
      </c>
      <c r="Y9" s="3">
        <f t="shared" si="5"/>
        <v>3500</v>
      </c>
      <c r="Z9" s="3">
        <f t="shared" si="6"/>
        <v>70</v>
      </c>
      <c r="AA9" s="3">
        <f t="shared" si="7"/>
        <v>70</v>
      </c>
      <c r="AC9" s="14">
        <f t="shared" ref="AC9:AC17" si="11">AC4+1</f>
        <v>2</v>
      </c>
      <c r="AD9" s="14">
        <f t="shared" si="10"/>
        <v>2</v>
      </c>
      <c r="AE9" s="14">
        <f t="shared" si="10"/>
        <v>80</v>
      </c>
      <c r="AF9" s="14">
        <f t="shared" si="10"/>
        <v>200</v>
      </c>
      <c r="AG9" s="14"/>
      <c r="AH9">
        <f t="shared" ref="AH9:AH12" si="12">AG4*25</f>
        <v>100</v>
      </c>
      <c r="AL9">
        <v>2</v>
      </c>
      <c r="AM9" t="s">
        <v>162</v>
      </c>
    </row>
    <row r="10" spans="1:39" x14ac:dyDescent="0.2">
      <c r="A10" s="3">
        <v>8</v>
      </c>
      <c r="B10" s="3">
        <f t="shared" si="1"/>
        <v>0</v>
      </c>
      <c r="C10" s="3">
        <f t="shared" si="0"/>
        <v>0</v>
      </c>
      <c r="D10" s="3">
        <f t="shared" si="0"/>
        <v>0</v>
      </c>
      <c r="E10" s="3">
        <f t="shared" si="0"/>
        <v>0</v>
      </c>
      <c r="G10" s="3">
        <v>8</v>
      </c>
      <c r="J10" s="53">
        <v>16</v>
      </c>
      <c r="K10" s="53">
        <v>4</v>
      </c>
      <c r="N10">
        <f>SUM($I$3:I10,$H$3:H10)</f>
        <v>0</v>
      </c>
      <c r="P10">
        <v>1</v>
      </c>
      <c r="S10">
        <f t="shared" si="8"/>
        <v>8</v>
      </c>
      <c r="T10">
        <f t="shared" si="2"/>
        <v>500</v>
      </c>
      <c r="U10">
        <f t="shared" si="9"/>
        <v>4000</v>
      </c>
      <c r="V10">
        <f t="shared" si="3"/>
        <v>1500</v>
      </c>
      <c r="W10">
        <f t="shared" si="9"/>
        <v>12000</v>
      </c>
      <c r="X10" s="3">
        <f t="shared" si="4"/>
        <v>160</v>
      </c>
      <c r="Y10" s="3">
        <f t="shared" si="5"/>
        <v>4000</v>
      </c>
      <c r="Z10" s="3">
        <f t="shared" si="6"/>
        <v>80</v>
      </c>
      <c r="AA10" s="3">
        <f t="shared" si="7"/>
        <v>80</v>
      </c>
      <c r="AC10" s="14">
        <f t="shared" si="11"/>
        <v>2</v>
      </c>
      <c r="AD10" s="14">
        <f t="shared" si="10"/>
        <v>3</v>
      </c>
      <c r="AE10" s="14">
        <f t="shared" si="10"/>
        <v>100</v>
      </c>
      <c r="AF10" s="14">
        <f t="shared" si="10"/>
        <v>300</v>
      </c>
      <c r="AG10" s="14"/>
      <c r="AH10">
        <f t="shared" si="12"/>
        <v>100</v>
      </c>
      <c r="AL10">
        <v>3</v>
      </c>
      <c r="AM10" t="s">
        <v>402</v>
      </c>
    </row>
    <row r="11" spans="1:39" x14ac:dyDescent="0.2">
      <c r="A11" s="3">
        <v>9</v>
      </c>
      <c r="B11" s="3">
        <f t="shared" si="1"/>
        <v>0</v>
      </c>
      <c r="C11" s="3">
        <f t="shared" si="0"/>
        <v>0</v>
      </c>
      <c r="D11" s="3">
        <f t="shared" si="0"/>
        <v>0</v>
      </c>
      <c r="E11" s="3">
        <f t="shared" si="0"/>
        <v>0</v>
      </c>
      <c r="G11" s="3">
        <v>9</v>
      </c>
      <c r="J11" s="53">
        <v>16</v>
      </c>
      <c r="K11" s="53">
        <v>4</v>
      </c>
      <c r="N11">
        <f>SUM($I$3:I11,$H$3:H11)</f>
        <v>0</v>
      </c>
      <c r="P11">
        <v>1</v>
      </c>
      <c r="S11">
        <f t="shared" si="8"/>
        <v>9</v>
      </c>
      <c r="T11">
        <f t="shared" si="2"/>
        <v>500</v>
      </c>
      <c r="U11">
        <f t="shared" si="9"/>
        <v>4500</v>
      </c>
      <c r="V11">
        <f t="shared" si="3"/>
        <v>1500</v>
      </c>
      <c r="W11">
        <f t="shared" si="9"/>
        <v>13500</v>
      </c>
      <c r="X11" s="3">
        <f t="shared" si="4"/>
        <v>180</v>
      </c>
      <c r="Y11" s="3">
        <f t="shared" si="5"/>
        <v>4500</v>
      </c>
      <c r="Z11" s="3">
        <f t="shared" si="6"/>
        <v>90</v>
      </c>
      <c r="AA11" s="3">
        <f t="shared" si="7"/>
        <v>90</v>
      </c>
      <c r="AC11" s="14">
        <f t="shared" si="11"/>
        <v>2</v>
      </c>
      <c r="AD11" s="14">
        <f t="shared" si="10"/>
        <v>4</v>
      </c>
      <c r="AE11" s="14">
        <f t="shared" si="10"/>
        <v>120</v>
      </c>
      <c r="AF11" s="14">
        <f t="shared" si="10"/>
        <v>400</v>
      </c>
      <c r="AG11" s="14"/>
      <c r="AH11">
        <f t="shared" si="12"/>
        <v>100</v>
      </c>
    </row>
    <row r="12" spans="1:39" x14ac:dyDescent="0.2">
      <c r="A12" s="3">
        <v>10</v>
      </c>
      <c r="B12" s="3">
        <f t="shared" si="1"/>
        <v>0</v>
      </c>
      <c r="C12" s="3">
        <f t="shared" si="0"/>
        <v>0</v>
      </c>
      <c r="D12" s="3">
        <f t="shared" si="0"/>
        <v>0</v>
      </c>
      <c r="E12" s="3">
        <f t="shared" si="0"/>
        <v>0</v>
      </c>
      <c r="G12" s="3">
        <v>10</v>
      </c>
      <c r="H12" s="3">
        <f>VLOOKUP(A12,爬塔!B:H,7,TRUE)</f>
        <v>100</v>
      </c>
      <c r="I12" s="3">
        <f>VLOOKUP(A12,爬塔!B:I,8,TRUE)*VLOOKUP(圣盾!A12,总表!$A:$D,3,FALSE)*24*12</f>
        <v>0</v>
      </c>
      <c r="J12" s="53">
        <v>16</v>
      </c>
      <c r="K12" s="53">
        <v>4</v>
      </c>
      <c r="N12">
        <f>SUM($I$3:I12,$H$3:H12)</f>
        <v>100</v>
      </c>
      <c r="P12">
        <v>1</v>
      </c>
      <c r="S12">
        <f t="shared" si="8"/>
        <v>10</v>
      </c>
      <c r="T12">
        <f t="shared" si="2"/>
        <v>500</v>
      </c>
      <c r="U12">
        <f t="shared" si="9"/>
        <v>5000</v>
      </c>
      <c r="V12">
        <f t="shared" si="3"/>
        <v>1500</v>
      </c>
      <c r="W12">
        <f t="shared" si="9"/>
        <v>15000</v>
      </c>
      <c r="X12" s="3">
        <f t="shared" si="4"/>
        <v>200</v>
      </c>
      <c r="Y12" s="3">
        <f t="shared" si="5"/>
        <v>5000</v>
      </c>
      <c r="Z12" s="3">
        <f t="shared" si="6"/>
        <v>100</v>
      </c>
      <c r="AA12" s="3">
        <f t="shared" si="7"/>
        <v>100</v>
      </c>
      <c r="AC12" s="14">
        <f t="shared" si="11"/>
        <v>2</v>
      </c>
      <c r="AD12" s="14">
        <f t="shared" si="10"/>
        <v>5</v>
      </c>
      <c r="AE12" s="14">
        <f t="shared" si="10"/>
        <v>140</v>
      </c>
      <c r="AF12" s="14">
        <f t="shared" si="10"/>
        <v>500</v>
      </c>
      <c r="AG12" s="14"/>
      <c r="AH12">
        <f t="shared" si="12"/>
        <v>100</v>
      </c>
    </row>
    <row r="13" spans="1:39" x14ac:dyDescent="0.2">
      <c r="A13" s="3">
        <v>11</v>
      </c>
      <c r="B13" s="3">
        <f t="shared" si="1"/>
        <v>0</v>
      </c>
      <c r="C13" s="3">
        <f t="shared" si="0"/>
        <v>0</v>
      </c>
      <c r="D13" s="3">
        <f t="shared" si="0"/>
        <v>0</v>
      </c>
      <c r="E13" s="3">
        <f t="shared" si="0"/>
        <v>0</v>
      </c>
      <c r="G13" s="3">
        <v>11</v>
      </c>
      <c r="H13" s="3">
        <f>VLOOKUP(A13,爬塔!B:H,7,TRUE)</f>
        <v>100</v>
      </c>
      <c r="I13" s="3">
        <f>VLOOKUP(A13,爬塔!B:I,8,TRUE)*VLOOKUP(圣盾!A13,总表!$A:$D,3,FALSE)*24*12</f>
        <v>0</v>
      </c>
      <c r="J13" s="53">
        <v>16</v>
      </c>
      <c r="K13" s="53">
        <v>4</v>
      </c>
      <c r="N13">
        <f>SUM($I$3:I13,$H$3:H13)</f>
        <v>200</v>
      </c>
      <c r="P13">
        <v>1</v>
      </c>
      <c r="S13">
        <f t="shared" si="8"/>
        <v>11</v>
      </c>
      <c r="T13">
        <f t="shared" si="2"/>
        <v>500</v>
      </c>
      <c r="U13">
        <f t="shared" si="9"/>
        <v>5500</v>
      </c>
      <c r="V13">
        <f t="shared" si="3"/>
        <v>1500</v>
      </c>
      <c r="W13">
        <f t="shared" si="9"/>
        <v>16500</v>
      </c>
      <c r="X13" s="3">
        <f t="shared" si="4"/>
        <v>220</v>
      </c>
      <c r="Y13" s="3">
        <f t="shared" si="5"/>
        <v>5500</v>
      </c>
      <c r="Z13" s="3">
        <f t="shared" si="6"/>
        <v>110</v>
      </c>
      <c r="AA13" s="3">
        <f t="shared" si="7"/>
        <v>110</v>
      </c>
      <c r="AC13" s="14">
        <f t="shared" si="11"/>
        <v>3</v>
      </c>
      <c r="AD13" s="14">
        <f t="shared" si="10"/>
        <v>1</v>
      </c>
      <c r="AE13" s="14">
        <f t="shared" si="10"/>
        <v>60</v>
      </c>
      <c r="AF13" s="14">
        <f t="shared" si="10"/>
        <v>100</v>
      </c>
      <c r="AG13" s="14"/>
      <c r="AI13">
        <f>AG3/2</f>
        <v>2</v>
      </c>
      <c r="AJ13">
        <f>AI13</f>
        <v>2</v>
      </c>
    </row>
    <row r="14" spans="1:39" x14ac:dyDescent="0.2">
      <c r="A14" s="3">
        <v>12</v>
      </c>
      <c r="B14" s="3">
        <f t="shared" si="1"/>
        <v>0</v>
      </c>
      <c r="C14" s="3">
        <f t="shared" si="0"/>
        <v>0</v>
      </c>
      <c r="D14" s="3">
        <f t="shared" si="0"/>
        <v>0</v>
      </c>
      <c r="E14" s="3">
        <f t="shared" si="0"/>
        <v>0</v>
      </c>
      <c r="G14" s="3">
        <v>12</v>
      </c>
      <c r="H14" s="3">
        <f>VLOOKUP(A14,爬塔!B:H,7,TRUE)</f>
        <v>100</v>
      </c>
      <c r="I14" s="3">
        <f>VLOOKUP(A14,爬塔!B:I,8,TRUE)*VLOOKUP(圣盾!A14,总表!$A:$D,3,FALSE)*24*12</f>
        <v>0</v>
      </c>
      <c r="J14" s="53">
        <v>16</v>
      </c>
      <c r="K14" s="53">
        <v>4</v>
      </c>
      <c r="N14">
        <f>SUM($I$3:I14,$H$3:H14)</f>
        <v>300</v>
      </c>
      <c r="P14">
        <v>1</v>
      </c>
      <c r="S14">
        <f t="shared" si="8"/>
        <v>12</v>
      </c>
      <c r="T14">
        <f t="shared" si="2"/>
        <v>500</v>
      </c>
      <c r="U14">
        <f t="shared" si="9"/>
        <v>6000</v>
      </c>
      <c r="V14">
        <f t="shared" si="3"/>
        <v>1500</v>
      </c>
      <c r="W14">
        <f t="shared" si="9"/>
        <v>18000</v>
      </c>
      <c r="X14" s="3">
        <f t="shared" si="4"/>
        <v>240</v>
      </c>
      <c r="Y14" s="3">
        <f t="shared" si="5"/>
        <v>6000</v>
      </c>
      <c r="Z14" s="3">
        <f t="shared" si="6"/>
        <v>120</v>
      </c>
      <c r="AA14" s="3">
        <f t="shared" si="7"/>
        <v>120</v>
      </c>
      <c r="AC14" s="14">
        <f t="shared" si="11"/>
        <v>3</v>
      </c>
      <c r="AD14" s="14">
        <f t="shared" si="10"/>
        <v>2</v>
      </c>
      <c r="AE14" s="14">
        <f t="shared" si="10"/>
        <v>80</v>
      </c>
      <c r="AF14" s="14">
        <f t="shared" si="10"/>
        <v>200</v>
      </c>
      <c r="AG14" s="14"/>
      <c r="AI14">
        <f t="shared" ref="AI14:AI17" si="13">AG4/2</f>
        <v>2</v>
      </c>
      <c r="AJ14">
        <f t="shared" ref="AJ14:AJ17" si="14">AI14</f>
        <v>2</v>
      </c>
    </row>
    <row r="15" spans="1:39" x14ac:dyDescent="0.2">
      <c r="A15" s="3">
        <v>13</v>
      </c>
      <c r="B15" s="3">
        <f t="shared" si="1"/>
        <v>1980</v>
      </c>
      <c r="C15" s="3">
        <f t="shared" si="0"/>
        <v>49500</v>
      </c>
      <c r="D15" s="3">
        <f t="shared" si="0"/>
        <v>990</v>
      </c>
      <c r="E15" s="3">
        <f t="shared" si="0"/>
        <v>990</v>
      </c>
      <c r="G15" s="3">
        <v>13</v>
      </c>
      <c r="H15" s="3">
        <f>VLOOKUP(A15,爬塔!B:H,7,TRUE)</f>
        <v>120</v>
      </c>
      <c r="I15" s="3">
        <f>VLOOKUP(A15,爬塔!B:I,8,TRUE)*VLOOKUP(圣盾!A15,总表!$A:$D,3,FALSE)*24*12</f>
        <v>573120</v>
      </c>
      <c r="J15" s="53">
        <v>16</v>
      </c>
      <c r="K15" s="53">
        <v>4</v>
      </c>
      <c r="N15">
        <f>SUM($I$3:I15,$H$3:H15)</f>
        <v>573540</v>
      </c>
      <c r="P15">
        <v>1</v>
      </c>
      <c r="S15">
        <f t="shared" si="8"/>
        <v>13</v>
      </c>
      <c r="T15">
        <f t="shared" si="2"/>
        <v>500</v>
      </c>
      <c r="U15">
        <f t="shared" si="9"/>
        <v>6500</v>
      </c>
      <c r="V15">
        <f t="shared" si="3"/>
        <v>1500</v>
      </c>
      <c r="W15">
        <f t="shared" si="9"/>
        <v>19500</v>
      </c>
      <c r="X15" s="3">
        <f t="shared" si="4"/>
        <v>260</v>
      </c>
      <c r="Y15" s="3">
        <f t="shared" si="5"/>
        <v>6500</v>
      </c>
      <c r="Z15" s="3">
        <f t="shared" si="6"/>
        <v>130</v>
      </c>
      <c r="AA15" s="3">
        <f t="shared" si="7"/>
        <v>130</v>
      </c>
      <c r="AC15" s="14">
        <f t="shared" si="11"/>
        <v>3</v>
      </c>
      <c r="AD15" s="14">
        <f t="shared" si="10"/>
        <v>3</v>
      </c>
      <c r="AE15" s="14">
        <f t="shared" si="10"/>
        <v>100</v>
      </c>
      <c r="AF15" s="14">
        <f t="shared" si="10"/>
        <v>300</v>
      </c>
      <c r="AG15" s="14"/>
      <c r="AI15">
        <f t="shared" si="13"/>
        <v>2</v>
      </c>
      <c r="AJ15">
        <f t="shared" si="14"/>
        <v>2</v>
      </c>
    </row>
    <row r="16" spans="1:39" x14ac:dyDescent="0.2">
      <c r="A16" s="3">
        <v>14</v>
      </c>
      <c r="B16" s="3">
        <f t="shared" si="1"/>
        <v>2460</v>
      </c>
      <c r="C16" s="3">
        <f t="shared" si="0"/>
        <v>61500</v>
      </c>
      <c r="D16" s="3">
        <f t="shared" si="0"/>
        <v>1230</v>
      </c>
      <c r="E16" s="3">
        <f t="shared" si="0"/>
        <v>1230</v>
      </c>
      <c r="G16" s="3">
        <v>14</v>
      </c>
      <c r="H16" s="3">
        <f>VLOOKUP(A16,爬塔!B:H,7,TRUE)</f>
        <v>120</v>
      </c>
      <c r="I16" s="3">
        <f>VLOOKUP(A16,爬塔!B:I,8,TRUE)*VLOOKUP(圣盾!A16,总表!$A:$D,3,FALSE)*24*12</f>
        <v>599040</v>
      </c>
      <c r="J16" s="53">
        <v>16</v>
      </c>
      <c r="K16" s="53">
        <v>4</v>
      </c>
      <c r="N16">
        <f>SUM($I$3:I16,$H$3:H16)</f>
        <v>1172700</v>
      </c>
      <c r="P16">
        <v>1</v>
      </c>
      <c r="S16">
        <f t="shared" si="8"/>
        <v>14</v>
      </c>
      <c r="T16">
        <f t="shared" si="2"/>
        <v>500</v>
      </c>
      <c r="U16">
        <f t="shared" si="9"/>
        <v>7000</v>
      </c>
      <c r="V16">
        <f t="shared" si="3"/>
        <v>1500</v>
      </c>
      <c r="W16">
        <f t="shared" si="9"/>
        <v>21000</v>
      </c>
      <c r="X16" s="3">
        <f t="shared" si="4"/>
        <v>280</v>
      </c>
      <c r="Y16" s="3">
        <f t="shared" si="5"/>
        <v>7000</v>
      </c>
      <c r="Z16" s="3">
        <f t="shared" si="6"/>
        <v>140</v>
      </c>
      <c r="AA16" s="3">
        <f t="shared" si="7"/>
        <v>140</v>
      </c>
      <c r="AC16" s="14">
        <f t="shared" si="11"/>
        <v>3</v>
      </c>
      <c r="AD16" s="14">
        <f t="shared" si="10"/>
        <v>4</v>
      </c>
      <c r="AE16" s="14">
        <f t="shared" si="10"/>
        <v>120</v>
      </c>
      <c r="AF16" s="14">
        <f t="shared" si="10"/>
        <v>400</v>
      </c>
      <c r="AG16" s="14"/>
      <c r="AI16">
        <f t="shared" si="13"/>
        <v>2</v>
      </c>
      <c r="AJ16">
        <f t="shared" si="14"/>
        <v>2</v>
      </c>
    </row>
    <row r="17" spans="1:36" x14ac:dyDescent="0.2">
      <c r="A17" s="3">
        <v>15</v>
      </c>
      <c r="B17" s="3">
        <f t="shared" si="1"/>
        <v>2460</v>
      </c>
      <c r="C17" s="3">
        <f t="shared" si="0"/>
        <v>61500</v>
      </c>
      <c r="D17" s="3">
        <f t="shared" si="0"/>
        <v>1230</v>
      </c>
      <c r="E17" s="3">
        <f t="shared" si="0"/>
        <v>1230</v>
      </c>
      <c r="G17" s="3">
        <v>15</v>
      </c>
      <c r="H17" s="3">
        <f>VLOOKUP(A17,爬塔!B:H,7,TRUE)</f>
        <v>120</v>
      </c>
      <c r="I17" s="3">
        <f>VLOOKUP(A17,爬塔!B:I,8,TRUE)*VLOOKUP(圣盾!A17,总表!$A:$D,3,FALSE)*24*12</f>
        <v>633600</v>
      </c>
      <c r="J17" s="53">
        <v>24</v>
      </c>
      <c r="K17" s="53">
        <v>8</v>
      </c>
      <c r="N17">
        <f>SUM($I$3:I17,$H$3:H17)</f>
        <v>1806420</v>
      </c>
      <c r="P17">
        <v>1</v>
      </c>
      <c r="S17">
        <f t="shared" si="8"/>
        <v>15</v>
      </c>
      <c r="T17">
        <f t="shared" si="2"/>
        <v>500</v>
      </c>
      <c r="U17">
        <f t="shared" si="9"/>
        <v>7500</v>
      </c>
      <c r="V17">
        <f t="shared" si="3"/>
        <v>1500</v>
      </c>
      <c r="W17">
        <f t="shared" si="9"/>
        <v>22500</v>
      </c>
      <c r="X17" s="3">
        <f t="shared" si="4"/>
        <v>300</v>
      </c>
      <c r="Y17" s="3">
        <f t="shared" si="5"/>
        <v>7500</v>
      </c>
      <c r="Z17" s="3">
        <f t="shared" si="6"/>
        <v>150</v>
      </c>
      <c r="AA17" s="3">
        <f t="shared" si="7"/>
        <v>150</v>
      </c>
      <c r="AC17" s="14">
        <f t="shared" si="11"/>
        <v>3</v>
      </c>
      <c r="AD17" s="14">
        <f t="shared" si="10"/>
        <v>5</v>
      </c>
      <c r="AE17" s="14">
        <f t="shared" si="10"/>
        <v>140</v>
      </c>
      <c r="AF17" s="14">
        <f t="shared" si="10"/>
        <v>500</v>
      </c>
      <c r="AG17" s="14"/>
      <c r="AI17">
        <f t="shared" si="13"/>
        <v>2</v>
      </c>
      <c r="AJ17">
        <f t="shared" si="14"/>
        <v>2</v>
      </c>
    </row>
    <row r="18" spans="1:36" x14ac:dyDescent="0.2">
      <c r="A18" s="3">
        <v>16</v>
      </c>
      <c r="B18" s="3">
        <f t="shared" si="1"/>
        <v>2460</v>
      </c>
      <c r="C18" s="3">
        <f t="shared" si="0"/>
        <v>61500</v>
      </c>
      <c r="D18" s="3">
        <f t="shared" si="0"/>
        <v>1230</v>
      </c>
      <c r="E18" s="3">
        <f t="shared" si="0"/>
        <v>1230</v>
      </c>
      <c r="G18" s="3">
        <v>16</v>
      </c>
      <c r="H18" s="3">
        <f>VLOOKUP(A18,爬塔!B:H,7,TRUE)</f>
        <v>140</v>
      </c>
      <c r="I18" s="3">
        <f>VLOOKUP(A18,爬塔!B:I,8,TRUE)*VLOOKUP(圣盾!A18,总表!$A:$D,3,FALSE)*24*12</f>
        <v>1015200</v>
      </c>
      <c r="J18" s="53">
        <v>24</v>
      </c>
      <c r="K18" s="53">
        <v>8</v>
      </c>
      <c r="N18">
        <f>SUM($I$3:I18,$H$3:H18)</f>
        <v>2821760</v>
      </c>
      <c r="P18">
        <f t="shared" ref="P18:P29" si="15">P3+1</f>
        <v>2</v>
      </c>
      <c r="Q18">
        <v>2</v>
      </c>
      <c r="S18">
        <f>S3</f>
        <v>1</v>
      </c>
      <c r="T18">
        <f t="shared" si="2"/>
        <v>2500</v>
      </c>
      <c r="U18">
        <f t="shared" si="9"/>
        <v>10000</v>
      </c>
      <c r="V18">
        <f t="shared" si="3"/>
        <v>7500</v>
      </c>
      <c r="W18">
        <f t="shared" si="9"/>
        <v>30000</v>
      </c>
      <c r="X18" s="3">
        <f>X$17+X$3*$P18*$S18</f>
        <v>340</v>
      </c>
      <c r="Y18" s="3">
        <f t="shared" ref="Y18:AA29" si="16">Y$17+Y$3*$P18*$S18</f>
        <v>8500</v>
      </c>
      <c r="Z18" s="3">
        <f t="shared" si="16"/>
        <v>170</v>
      </c>
      <c r="AA18" s="3">
        <f t="shared" si="16"/>
        <v>170</v>
      </c>
    </row>
    <row r="19" spans="1:36" x14ac:dyDescent="0.2">
      <c r="A19" s="3">
        <v>17</v>
      </c>
      <c r="B19" s="3">
        <f t="shared" si="1"/>
        <v>2460</v>
      </c>
      <c r="C19" s="3">
        <f t="shared" si="1"/>
        <v>61500</v>
      </c>
      <c r="D19" s="3">
        <f t="shared" si="1"/>
        <v>1230</v>
      </c>
      <c r="E19" s="3">
        <f t="shared" si="1"/>
        <v>1230</v>
      </c>
      <c r="G19" s="3">
        <v>17</v>
      </c>
      <c r="H19" s="3">
        <f>VLOOKUP(A19,爬塔!B:H,7,TRUE)</f>
        <v>140</v>
      </c>
      <c r="I19" s="3">
        <f>VLOOKUP(A19,爬塔!B:I,8,TRUE)*VLOOKUP(圣盾!A19,总表!$A:$D,3,FALSE)*24*12</f>
        <v>1092960</v>
      </c>
      <c r="J19" s="53">
        <v>24</v>
      </c>
      <c r="K19" s="53">
        <v>8</v>
      </c>
      <c r="N19">
        <f>SUM($I$3:I19,$H$3:H19)</f>
        <v>3914860</v>
      </c>
      <c r="P19">
        <f t="shared" si="15"/>
        <v>2</v>
      </c>
      <c r="S19">
        <f t="shared" ref="S19:S29" si="17">S4</f>
        <v>2</v>
      </c>
      <c r="T19">
        <f t="shared" si="2"/>
        <v>2500</v>
      </c>
      <c r="U19">
        <f t="shared" si="9"/>
        <v>12500</v>
      </c>
      <c r="V19">
        <f t="shared" si="3"/>
        <v>7500</v>
      </c>
      <c r="W19">
        <f t="shared" si="9"/>
        <v>37500</v>
      </c>
      <c r="X19" s="3">
        <f t="shared" ref="X19:X29" si="18">X$17+X$3*$P19*$S19</f>
        <v>380</v>
      </c>
      <c r="Y19" s="3">
        <f t="shared" si="16"/>
        <v>9500</v>
      </c>
      <c r="Z19" s="3">
        <f t="shared" si="16"/>
        <v>190</v>
      </c>
      <c r="AA19" s="3">
        <f t="shared" si="16"/>
        <v>190</v>
      </c>
    </row>
    <row r="20" spans="1:36" x14ac:dyDescent="0.2">
      <c r="A20" s="3">
        <v>18</v>
      </c>
      <c r="B20" s="3">
        <f t="shared" si="1"/>
        <v>2460</v>
      </c>
      <c r="C20" s="3">
        <f t="shared" si="1"/>
        <v>61500</v>
      </c>
      <c r="D20" s="3">
        <f t="shared" si="1"/>
        <v>1230</v>
      </c>
      <c r="E20" s="3">
        <f t="shared" si="1"/>
        <v>1230</v>
      </c>
      <c r="G20" s="3">
        <v>18</v>
      </c>
      <c r="H20" s="3">
        <f>VLOOKUP(A20,爬塔!B:H,7,TRUE)</f>
        <v>140</v>
      </c>
      <c r="I20" s="3">
        <f>VLOOKUP(A20,爬塔!B:I,8,TRUE)*VLOOKUP(圣盾!A20,总表!$A:$D,3,FALSE)*24*12</f>
        <v>1183680</v>
      </c>
      <c r="J20" s="53">
        <v>24</v>
      </c>
      <c r="K20" s="53">
        <v>8</v>
      </c>
      <c r="N20">
        <f>SUM($I$3:I20,$H$3:H20)</f>
        <v>5098680</v>
      </c>
      <c r="P20">
        <f t="shared" si="15"/>
        <v>2</v>
      </c>
      <c r="S20">
        <f t="shared" si="17"/>
        <v>3</v>
      </c>
      <c r="T20">
        <f t="shared" si="2"/>
        <v>2500</v>
      </c>
      <c r="U20">
        <f t="shared" si="9"/>
        <v>15000</v>
      </c>
      <c r="V20">
        <f t="shared" si="3"/>
        <v>7500</v>
      </c>
      <c r="W20">
        <f t="shared" si="9"/>
        <v>45000</v>
      </c>
      <c r="X20" s="3">
        <f t="shared" si="18"/>
        <v>420</v>
      </c>
      <c r="Y20" s="3">
        <f t="shared" si="16"/>
        <v>10500</v>
      </c>
      <c r="Z20" s="3">
        <f t="shared" si="16"/>
        <v>210</v>
      </c>
      <c r="AA20" s="3">
        <f t="shared" si="16"/>
        <v>210</v>
      </c>
    </row>
    <row r="21" spans="1:36" x14ac:dyDescent="0.2">
      <c r="A21" s="3">
        <v>19</v>
      </c>
      <c r="B21" s="3">
        <f t="shared" si="1"/>
        <v>2460</v>
      </c>
      <c r="C21" s="3">
        <f t="shared" si="1"/>
        <v>61500</v>
      </c>
      <c r="D21" s="3">
        <f t="shared" si="1"/>
        <v>1230</v>
      </c>
      <c r="E21" s="3">
        <f t="shared" si="1"/>
        <v>1230</v>
      </c>
      <c r="G21" s="3">
        <v>19</v>
      </c>
      <c r="H21" s="3">
        <f>VLOOKUP(A21,爬塔!B:H,7,TRUE)</f>
        <v>160</v>
      </c>
      <c r="I21" s="3">
        <f>VLOOKUP(A21,爬塔!B:I,8,TRUE)*VLOOKUP(圣盾!A21,总表!$A:$D,3,FALSE)*24*12</f>
        <v>1716480</v>
      </c>
      <c r="J21" s="53">
        <v>24</v>
      </c>
      <c r="K21" s="53">
        <v>8</v>
      </c>
      <c r="N21">
        <f>SUM($I$3:I21,$H$3:H21)</f>
        <v>6815320</v>
      </c>
      <c r="P21">
        <f t="shared" si="15"/>
        <v>2</v>
      </c>
      <c r="S21">
        <f t="shared" si="17"/>
        <v>4</v>
      </c>
      <c r="T21">
        <f t="shared" si="2"/>
        <v>2500</v>
      </c>
      <c r="U21">
        <f t="shared" si="9"/>
        <v>17500</v>
      </c>
      <c r="V21">
        <f t="shared" si="3"/>
        <v>7500</v>
      </c>
      <c r="W21">
        <f t="shared" si="9"/>
        <v>52500</v>
      </c>
      <c r="X21" s="3">
        <f t="shared" si="18"/>
        <v>460</v>
      </c>
      <c r="Y21" s="3">
        <f t="shared" si="16"/>
        <v>11500</v>
      </c>
      <c r="Z21" s="3">
        <f t="shared" si="16"/>
        <v>230</v>
      </c>
      <c r="AA21" s="3">
        <f t="shared" si="16"/>
        <v>230</v>
      </c>
      <c r="AC21" s="14" t="s">
        <v>403</v>
      </c>
    </row>
    <row r="22" spans="1:36" x14ac:dyDescent="0.2">
      <c r="A22" s="3">
        <v>20</v>
      </c>
      <c r="B22" s="3">
        <f t="shared" si="1"/>
        <v>2460</v>
      </c>
      <c r="C22" s="3">
        <f t="shared" si="1"/>
        <v>61500</v>
      </c>
      <c r="D22" s="3">
        <f t="shared" si="1"/>
        <v>1230</v>
      </c>
      <c r="E22" s="3">
        <f t="shared" si="1"/>
        <v>1230</v>
      </c>
      <c r="G22" s="3">
        <v>20</v>
      </c>
      <c r="H22" s="3">
        <f>VLOOKUP(A22,爬塔!B:H,7,TRUE)</f>
        <v>160</v>
      </c>
      <c r="I22" s="3">
        <f>VLOOKUP(A22,爬塔!B:I,8,TRUE)*VLOOKUP(圣盾!A22,总表!$A:$D,3,FALSE)*24*12</f>
        <v>1872000</v>
      </c>
      <c r="J22" s="53">
        <f t="shared" ref="J22:J47" si="19">J17+8</f>
        <v>32</v>
      </c>
      <c r="K22" s="53">
        <v>12</v>
      </c>
      <c r="N22">
        <f>SUM($I$3:I22,$H$3:H22)</f>
        <v>8687480</v>
      </c>
      <c r="P22">
        <f t="shared" si="15"/>
        <v>2</v>
      </c>
      <c r="S22">
        <f t="shared" si="17"/>
        <v>5</v>
      </c>
      <c r="T22">
        <f t="shared" si="2"/>
        <v>2500</v>
      </c>
      <c r="U22">
        <f t="shared" si="9"/>
        <v>20000</v>
      </c>
      <c r="V22">
        <f t="shared" si="3"/>
        <v>7500</v>
      </c>
      <c r="W22">
        <f t="shared" si="9"/>
        <v>60000</v>
      </c>
      <c r="X22" s="3">
        <f t="shared" si="18"/>
        <v>500</v>
      </c>
      <c r="Y22" s="3">
        <f t="shared" si="16"/>
        <v>12500</v>
      </c>
      <c r="Z22" s="3">
        <f t="shared" si="16"/>
        <v>250</v>
      </c>
      <c r="AA22" s="3">
        <f t="shared" si="16"/>
        <v>250</v>
      </c>
      <c r="AC22" s="14" t="s">
        <v>387</v>
      </c>
      <c r="AD22" s="14" t="s">
        <v>404</v>
      </c>
      <c r="AE22" s="14" t="s">
        <v>405</v>
      </c>
      <c r="AF22" s="14" t="s">
        <v>290</v>
      </c>
      <c r="AG22" s="14" t="s">
        <v>405</v>
      </c>
      <c r="AH22" s="14" t="s">
        <v>406</v>
      </c>
    </row>
    <row r="23" spans="1:36" x14ac:dyDescent="0.2">
      <c r="A23" s="3">
        <v>21</v>
      </c>
      <c r="B23" s="3">
        <f t="shared" si="1"/>
        <v>2460</v>
      </c>
      <c r="C23" s="3">
        <f t="shared" si="1"/>
        <v>61500</v>
      </c>
      <c r="D23" s="3">
        <f t="shared" si="1"/>
        <v>1230</v>
      </c>
      <c r="E23" s="3">
        <f t="shared" si="1"/>
        <v>1230</v>
      </c>
      <c r="G23" s="3">
        <v>21</v>
      </c>
      <c r="H23" s="3">
        <f>VLOOKUP(A23,爬塔!B:H,7,TRUE)</f>
        <v>160</v>
      </c>
      <c r="I23" s="3">
        <f>VLOOKUP(A23,爬塔!B:I,8,TRUE)*VLOOKUP(圣盾!A23,总表!$A:$D,3,FALSE)*24*12</f>
        <v>2332800</v>
      </c>
      <c r="J23" s="53">
        <f t="shared" si="19"/>
        <v>32</v>
      </c>
      <c r="K23" s="53">
        <v>12</v>
      </c>
      <c r="N23">
        <f>SUM($I$3:I23,$H$3:H23)</f>
        <v>11020440</v>
      </c>
      <c r="P23">
        <f t="shared" si="15"/>
        <v>2</v>
      </c>
      <c r="R23" s="53">
        <v>2</v>
      </c>
      <c r="S23">
        <f t="shared" si="17"/>
        <v>6</v>
      </c>
      <c r="T23">
        <f t="shared" si="2"/>
        <v>2500</v>
      </c>
      <c r="U23">
        <f t="shared" si="9"/>
        <v>22500</v>
      </c>
      <c r="V23">
        <f t="shared" si="3"/>
        <v>7500</v>
      </c>
      <c r="W23">
        <f t="shared" si="9"/>
        <v>67500</v>
      </c>
      <c r="X23" s="3">
        <f t="shared" si="18"/>
        <v>540</v>
      </c>
      <c r="Y23" s="3">
        <f t="shared" si="16"/>
        <v>13500</v>
      </c>
      <c r="Z23" s="3">
        <f t="shared" si="16"/>
        <v>270</v>
      </c>
      <c r="AA23" s="3">
        <f t="shared" si="16"/>
        <v>270</v>
      </c>
      <c r="AC23" s="14">
        <v>1</v>
      </c>
      <c r="AD23" s="14">
        <f>SUM($AE$3:$AE$7)</f>
        <v>500</v>
      </c>
      <c r="AE23" s="14">
        <v>1</v>
      </c>
      <c r="AF23" s="14">
        <f>SUM(AF3:AF7)</f>
        <v>1500</v>
      </c>
      <c r="AG23" s="14">
        <v>1</v>
      </c>
      <c r="AH23" s="14">
        <v>1</v>
      </c>
    </row>
    <row r="24" spans="1:36" x14ac:dyDescent="0.2">
      <c r="A24" s="3">
        <v>22</v>
      </c>
      <c r="B24" s="3">
        <f t="shared" si="1"/>
        <v>2460</v>
      </c>
      <c r="C24" s="3">
        <f t="shared" si="1"/>
        <v>61500</v>
      </c>
      <c r="D24" s="3">
        <f t="shared" si="1"/>
        <v>1230</v>
      </c>
      <c r="E24" s="3">
        <f t="shared" si="1"/>
        <v>1230</v>
      </c>
      <c r="G24" s="3">
        <v>22</v>
      </c>
      <c r="H24" s="3">
        <f>VLOOKUP(A24,爬塔!B:H,7,TRUE)</f>
        <v>180</v>
      </c>
      <c r="I24" s="3">
        <f>VLOOKUP(A24,爬塔!B:I,8,TRUE)*VLOOKUP(圣盾!A24,总表!$A:$D,3,FALSE)*24*12</f>
        <v>2944800</v>
      </c>
      <c r="J24" s="53">
        <f t="shared" si="19"/>
        <v>32</v>
      </c>
      <c r="K24" s="53">
        <v>12</v>
      </c>
      <c r="N24">
        <f>SUM($I$3:I24,$H$3:H24)</f>
        <v>13965420</v>
      </c>
      <c r="P24">
        <f t="shared" si="15"/>
        <v>2</v>
      </c>
      <c r="S24">
        <f t="shared" si="17"/>
        <v>7</v>
      </c>
      <c r="T24">
        <f t="shared" si="2"/>
        <v>2500</v>
      </c>
      <c r="U24">
        <f t="shared" si="9"/>
        <v>25000</v>
      </c>
      <c r="V24">
        <f t="shared" si="3"/>
        <v>7500</v>
      </c>
      <c r="W24">
        <f t="shared" si="9"/>
        <v>75000</v>
      </c>
      <c r="X24" s="3">
        <f t="shared" si="18"/>
        <v>580</v>
      </c>
      <c r="Y24" s="3">
        <f t="shared" si="16"/>
        <v>14500</v>
      </c>
      <c r="Z24" s="3">
        <f t="shared" si="16"/>
        <v>290</v>
      </c>
      <c r="AA24" s="3">
        <f t="shared" si="16"/>
        <v>290</v>
      </c>
      <c r="AC24" s="14">
        <v>2</v>
      </c>
      <c r="AD24" s="14">
        <f>AD23*AE24/AE23</f>
        <v>2500</v>
      </c>
      <c r="AE24" s="14">
        <v>5</v>
      </c>
      <c r="AF24" s="14">
        <f>AF23*AG24/AG23</f>
        <v>7500</v>
      </c>
      <c r="AG24" s="14">
        <v>5</v>
      </c>
      <c r="AH24" s="14">
        <v>2</v>
      </c>
    </row>
    <row r="25" spans="1:36" x14ac:dyDescent="0.2">
      <c r="A25" s="3">
        <v>23</v>
      </c>
      <c r="B25" s="3">
        <f t="shared" si="1"/>
        <v>2460</v>
      </c>
      <c r="C25" s="3">
        <f t="shared" si="1"/>
        <v>61500</v>
      </c>
      <c r="D25" s="3">
        <f t="shared" si="1"/>
        <v>1230</v>
      </c>
      <c r="E25" s="3">
        <f t="shared" si="1"/>
        <v>1230</v>
      </c>
      <c r="G25" s="3">
        <v>23</v>
      </c>
      <c r="H25" s="3">
        <f>VLOOKUP(A25,爬塔!B:H,7,TRUE)</f>
        <v>180</v>
      </c>
      <c r="I25" s="3">
        <f>VLOOKUP(A25,爬塔!B:I,8,TRUE)*VLOOKUP(圣盾!A25,总表!$A:$D,3,FALSE)*24*12</f>
        <v>3002400</v>
      </c>
      <c r="J25" s="53">
        <f t="shared" si="19"/>
        <v>32</v>
      </c>
      <c r="K25" s="53">
        <v>12</v>
      </c>
      <c r="N25">
        <f>SUM($I$3:I25,$H$3:H25)</f>
        <v>16968000</v>
      </c>
      <c r="P25">
        <f t="shared" si="15"/>
        <v>2</v>
      </c>
      <c r="S25">
        <f t="shared" si="17"/>
        <v>8</v>
      </c>
      <c r="T25">
        <f t="shared" si="2"/>
        <v>2500</v>
      </c>
      <c r="U25">
        <f t="shared" si="9"/>
        <v>27500</v>
      </c>
      <c r="V25">
        <f t="shared" si="3"/>
        <v>7500</v>
      </c>
      <c r="W25">
        <f t="shared" si="9"/>
        <v>82500</v>
      </c>
      <c r="X25" s="3">
        <f t="shared" si="18"/>
        <v>620</v>
      </c>
      <c r="Y25" s="3">
        <f t="shared" si="16"/>
        <v>15500</v>
      </c>
      <c r="Z25" s="3">
        <f t="shared" si="16"/>
        <v>310</v>
      </c>
      <c r="AA25" s="3">
        <f t="shared" si="16"/>
        <v>310</v>
      </c>
      <c r="AC25" s="14">
        <v>3</v>
      </c>
      <c r="AD25" s="14">
        <f t="shared" ref="AD25:AF26" si="20">AD24*AE25/AE24</f>
        <v>12500</v>
      </c>
      <c r="AE25" s="14">
        <v>25</v>
      </c>
      <c r="AF25" s="14">
        <f t="shared" si="20"/>
        <v>37500</v>
      </c>
      <c r="AG25" s="14">
        <v>25</v>
      </c>
      <c r="AH25" s="14">
        <v>3</v>
      </c>
    </row>
    <row r="26" spans="1:36" x14ac:dyDescent="0.2">
      <c r="A26" s="3">
        <v>24</v>
      </c>
      <c r="B26" s="3">
        <f t="shared" si="1"/>
        <v>2460</v>
      </c>
      <c r="C26" s="3">
        <f t="shared" si="1"/>
        <v>61500</v>
      </c>
      <c r="D26" s="3">
        <f t="shared" si="1"/>
        <v>1230</v>
      </c>
      <c r="E26" s="3">
        <f t="shared" si="1"/>
        <v>1230</v>
      </c>
      <c r="G26" s="3">
        <v>24</v>
      </c>
      <c r="H26" s="3">
        <f>VLOOKUP(A26,爬塔!B:H,7,TRUE)</f>
        <v>180</v>
      </c>
      <c r="I26" s="3">
        <f>VLOOKUP(A26,爬塔!B:I,8,TRUE)*VLOOKUP(圣盾!A26,总表!$A:$D,3,FALSE)*24*12</f>
        <v>3088800</v>
      </c>
      <c r="J26" s="53">
        <f t="shared" si="19"/>
        <v>32</v>
      </c>
      <c r="K26" s="53">
        <v>12</v>
      </c>
      <c r="N26">
        <f>SUM($I$3:I26,$H$3:H26)</f>
        <v>20056980</v>
      </c>
      <c r="P26">
        <f t="shared" si="15"/>
        <v>2</v>
      </c>
      <c r="S26">
        <f t="shared" si="17"/>
        <v>9</v>
      </c>
      <c r="T26">
        <f t="shared" si="2"/>
        <v>2500</v>
      </c>
      <c r="U26">
        <f t="shared" si="9"/>
        <v>30000</v>
      </c>
      <c r="V26">
        <f t="shared" si="3"/>
        <v>7500</v>
      </c>
      <c r="W26">
        <f t="shared" si="9"/>
        <v>90000</v>
      </c>
      <c r="X26" s="3">
        <f t="shared" si="18"/>
        <v>660</v>
      </c>
      <c r="Y26" s="3">
        <f t="shared" si="16"/>
        <v>16500</v>
      </c>
      <c r="Z26" s="3">
        <f t="shared" si="16"/>
        <v>330</v>
      </c>
      <c r="AA26" s="3">
        <f t="shared" si="16"/>
        <v>330</v>
      </c>
      <c r="AC26" s="14">
        <v>4</v>
      </c>
      <c r="AD26" s="14">
        <f t="shared" si="20"/>
        <v>62500</v>
      </c>
      <c r="AE26" s="14">
        <v>125</v>
      </c>
      <c r="AF26" s="14">
        <f t="shared" si="20"/>
        <v>187500</v>
      </c>
      <c r="AG26" s="14">
        <v>125</v>
      </c>
      <c r="AH26" s="14">
        <v>4</v>
      </c>
    </row>
    <row r="27" spans="1:36" x14ac:dyDescent="0.2">
      <c r="A27" s="3">
        <v>25</v>
      </c>
      <c r="B27" s="3">
        <f t="shared" si="1"/>
        <v>2460</v>
      </c>
      <c r="C27" s="3">
        <f t="shared" si="1"/>
        <v>61500</v>
      </c>
      <c r="D27" s="3">
        <f t="shared" si="1"/>
        <v>1230</v>
      </c>
      <c r="E27" s="3">
        <f t="shared" si="1"/>
        <v>1230</v>
      </c>
      <c r="G27" s="3">
        <v>25</v>
      </c>
      <c r="H27" s="3">
        <f>VLOOKUP(A27,爬塔!B:H,7,TRUE)</f>
        <v>200</v>
      </c>
      <c r="I27" s="3">
        <f>VLOOKUP(A27,爬塔!B:I,8,TRUE)*VLOOKUP(圣盾!A27,总表!$A:$D,3,FALSE)*24*12</f>
        <v>3844800</v>
      </c>
      <c r="J27" s="53">
        <f t="shared" si="19"/>
        <v>40</v>
      </c>
      <c r="K27" s="53">
        <v>18</v>
      </c>
      <c r="N27">
        <f>SUM($I$3:I27,$H$3:H27)</f>
        <v>23901980</v>
      </c>
      <c r="P27">
        <f t="shared" si="15"/>
        <v>2</v>
      </c>
      <c r="S27">
        <f t="shared" si="17"/>
        <v>10</v>
      </c>
      <c r="T27">
        <f t="shared" si="2"/>
        <v>2500</v>
      </c>
      <c r="U27">
        <f t="shared" si="9"/>
        <v>32500</v>
      </c>
      <c r="V27">
        <f t="shared" si="3"/>
        <v>7500</v>
      </c>
      <c r="W27">
        <f t="shared" si="9"/>
        <v>97500</v>
      </c>
      <c r="X27" s="3">
        <f t="shared" si="18"/>
        <v>700</v>
      </c>
      <c r="Y27" s="3">
        <f t="shared" si="16"/>
        <v>17500</v>
      </c>
      <c r="Z27" s="3">
        <f t="shared" si="16"/>
        <v>350</v>
      </c>
      <c r="AA27" s="3">
        <f t="shared" si="16"/>
        <v>350</v>
      </c>
      <c r="AG27" s="14"/>
    </row>
    <row r="28" spans="1:36" x14ac:dyDescent="0.2">
      <c r="A28" s="3">
        <v>26</v>
      </c>
      <c r="B28" s="3">
        <f t="shared" si="1"/>
        <v>2460</v>
      </c>
      <c r="C28" s="3">
        <f t="shared" si="1"/>
        <v>61500</v>
      </c>
      <c r="D28" s="3">
        <f t="shared" si="1"/>
        <v>1230</v>
      </c>
      <c r="E28" s="3">
        <f t="shared" si="1"/>
        <v>1230</v>
      </c>
      <c r="G28" s="3">
        <v>26</v>
      </c>
      <c r="H28" s="3">
        <f>VLOOKUP(A28,爬塔!B:H,7,TRUE)</f>
        <v>200</v>
      </c>
      <c r="I28" s="3">
        <f>VLOOKUP(A28,爬塔!B:I,8,TRUE)*VLOOKUP(圣盾!A28,总表!$A:$D,3,FALSE)*24*12</f>
        <v>4017600</v>
      </c>
      <c r="J28" s="53">
        <f t="shared" si="19"/>
        <v>40</v>
      </c>
      <c r="K28" s="53">
        <v>18</v>
      </c>
      <c r="N28">
        <f>SUM($I$3:I28,$H$3:H28)</f>
        <v>27919780</v>
      </c>
      <c r="P28">
        <f t="shared" si="15"/>
        <v>2</v>
      </c>
      <c r="S28">
        <f t="shared" si="17"/>
        <v>11</v>
      </c>
      <c r="T28">
        <f t="shared" si="2"/>
        <v>2500</v>
      </c>
      <c r="U28">
        <f t="shared" si="9"/>
        <v>35000</v>
      </c>
      <c r="V28">
        <f t="shared" si="3"/>
        <v>7500</v>
      </c>
      <c r="W28">
        <f t="shared" si="9"/>
        <v>105000</v>
      </c>
      <c r="X28" s="3">
        <f t="shared" si="18"/>
        <v>740</v>
      </c>
      <c r="Y28" s="3">
        <f t="shared" si="16"/>
        <v>18500</v>
      </c>
      <c r="Z28" s="3">
        <f t="shared" si="16"/>
        <v>370</v>
      </c>
      <c r="AA28" s="3">
        <f t="shared" si="16"/>
        <v>370</v>
      </c>
    </row>
    <row r="29" spans="1:36" x14ac:dyDescent="0.2">
      <c r="A29" s="3">
        <v>27</v>
      </c>
      <c r="B29" s="3">
        <f t="shared" si="1"/>
        <v>2460</v>
      </c>
      <c r="C29" s="3">
        <f t="shared" si="1"/>
        <v>61500</v>
      </c>
      <c r="D29" s="3">
        <f t="shared" si="1"/>
        <v>1230</v>
      </c>
      <c r="E29" s="3">
        <f t="shared" si="1"/>
        <v>1230</v>
      </c>
      <c r="G29" s="3">
        <v>27</v>
      </c>
      <c r="H29" s="3">
        <f>VLOOKUP(A29,爬塔!B:H,7,TRUE)</f>
        <v>200</v>
      </c>
      <c r="I29" s="3">
        <f>VLOOKUP(A29,爬塔!B:I,8,TRUE)*VLOOKUP(圣盾!A29,总表!$A:$D,3,FALSE)*24*12</f>
        <v>4224960</v>
      </c>
      <c r="J29" s="53">
        <f t="shared" si="19"/>
        <v>40</v>
      </c>
      <c r="K29" s="53">
        <v>18</v>
      </c>
      <c r="N29">
        <f>SUM($I$3:I29,$H$3:H29)</f>
        <v>32144940</v>
      </c>
      <c r="P29">
        <f t="shared" si="15"/>
        <v>2</v>
      </c>
      <c r="S29">
        <f t="shared" si="17"/>
        <v>12</v>
      </c>
      <c r="T29">
        <f t="shared" si="2"/>
        <v>2500</v>
      </c>
      <c r="U29">
        <f t="shared" si="9"/>
        <v>37500</v>
      </c>
      <c r="V29">
        <f t="shared" si="3"/>
        <v>7500</v>
      </c>
      <c r="W29">
        <f t="shared" si="9"/>
        <v>112500</v>
      </c>
      <c r="X29" s="3">
        <f t="shared" si="18"/>
        <v>780</v>
      </c>
      <c r="Y29" s="3">
        <f t="shared" si="16"/>
        <v>19500</v>
      </c>
      <c r="Z29" s="3">
        <f t="shared" si="16"/>
        <v>390</v>
      </c>
      <c r="AA29" s="3">
        <f t="shared" si="16"/>
        <v>390</v>
      </c>
    </row>
    <row r="30" spans="1:36" x14ac:dyDescent="0.2">
      <c r="A30" s="3">
        <v>28</v>
      </c>
      <c r="B30" s="3">
        <f t="shared" si="1"/>
        <v>2460</v>
      </c>
      <c r="C30" s="3">
        <f t="shared" si="1"/>
        <v>61500</v>
      </c>
      <c r="D30" s="3">
        <f t="shared" si="1"/>
        <v>1230</v>
      </c>
      <c r="E30" s="3">
        <f t="shared" si="1"/>
        <v>1230</v>
      </c>
      <c r="G30" s="3">
        <v>28</v>
      </c>
      <c r="H30" s="3">
        <f>VLOOKUP(A30,爬塔!B:H,7,TRUE)</f>
        <v>220</v>
      </c>
      <c r="I30" s="3">
        <f>VLOOKUP(A30,爬塔!B:I,8,TRUE)*VLOOKUP(圣盾!A30,总表!$A:$D,3,FALSE)*24*12</f>
        <v>5211360</v>
      </c>
      <c r="J30" s="53">
        <f t="shared" si="19"/>
        <v>40</v>
      </c>
      <c r="K30" s="53">
        <v>18</v>
      </c>
      <c r="N30">
        <f>SUM($I$3:I30,$H$3:H30)</f>
        <v>37356520</v>
      </c>
      <c r="P30">
        <f t="shared" ref="P30:P39" si="21">P18+1</f>
        <v>3</v>
      </c>
      <c r="Q30">
        <v>3</v>
      </c>
      <c r="S30">
        <f>S18</f>
        <v>1</v>
      </c>
      <c r="T30">
        <f t="shared" si="2"/>
        <v>12500</v>
      </c>
      <c r="U30">
        <f t="shared" si="9"/>
        <v>50000</v>
      </c>
      <c r="V30">
        <f t="shared" si="3"/>
        <v>37500</v>
      </c>
      <c r="W30">
        <f t="shared" si="9"/>
        <v>150000</v>
      </c>
      <c r="X30" s="3">
        <f>X$29+X$3*$P30*$S30</f>
        <v>840</v>
      </c>
      <c r="Y30" s="3">
        <f t="shared" ref="Y30:AA41" si="22">Y$29+Y$3*$P30*$S30</f>
        <v>21000</v>
      </c>
      <c r="Z30" s="3">
        <f t="shared" si="22"/>
        <v>420</v>
      </c>
      <c r="AA30" s="3">
        <f t="shared" si="22"/>
        <v>420</v>
      </c>
    </row>
    <row r="31" spans="1:36" x14ac:dyDescent="0.2">
      <c r="A31" s="3">
        <v>29</v>
      </c>
      <c r="B31" s="3">
        <f t="shared" si="1"/>
        <v>2460</v>
      </c>
      <c r="C31" s="3">
        <f t="shared" si="1"/>
        <v>61500</v>
      </c>
      <c r="D31" s="3">
        <f t="shared" si="1"/>
        <v>1230</v>
      </c>
      <c r="E31" s="3">
        <f t="shared" si="1"/>
        <v>1230</v>
      </c>
      <c r="G31" s="3">
        <v>29</v>
      </c>
      <c r="H31" s="3">
        <f>VLOOKUP(A31,爬塔!B:H,7,TRUE)</f>
        <v>220</v>
      </c>
      <c r="I31" s="3">
        <f>VLOOKUP(A31,爬塔!B:I,8,TRUE)*VLOOKUP(圣盾!A31,总表!$A:$D,3,FALSE)*24*12</f>
        <v>5533920</v>
      </c>
      <c r="J31" s="53">
        <f t="shared" si="19"/>
        <v>40</v>
      </c>
      <c r="K31" s="53">
        <v>18</v>
      </c>
      <c r="N31">
        <f>SUM($I$3:I31,$H$3:H31)</f>
        <v>42890660</v>
      </c>
      <c r="P31">
        <f t="shared" si="21"/>
        <v>3</v>
      </c>
      <c r="S31">
        <f t="shared" ref="S31:S53" si="23">S19</f>
        <v>2</v>
      </c>
      <c r="T31">
        <f t="shared" si="2"/>
        <v>12500</v>
      </c>
      <c r="U31">
        <f t="shared" si="9"/>
        <v>62500</v>
      </c>
      <c r="V31">
        <f t="shared" si="3"/>
        <v>37500</v>
      </c>
      <c r="W31">
        <f t="shared" si="9"/>
        <v>187500</v>
      </c>
      <c r="X31" s="3">
        <f t="shared" ref="X31:X41" si="24">X$29+X$3*$P31*$S31</f>
        <v>900</v>
      </c>
      <c r="Y31" s="3">
        <f t="shared" si="22"/>
        <v>22500</v>
      </c>
      <c r="Z31" s="3">
        <f t="shared" si="22"/>
        <v>450</v>
      </c>
      <c r="AA31" s="3">
        <f t="shared" si="22"/>
        <v>450</v>
      </c>
    </row>
    <row r="32" spans="1:36" x14ac:dyDescent="0.2">
      <c r="A32" s="3">
        <v>30</v>
      </c>
      <c r="B32" s="3">
        <f t="shared" si="1"/>
        <v>2460</v>
      </c>
      <c r="C32" s="3">
        <f t="shared" si="1"/>
        <v>61500</v>
      </c>
      <c r="D32" s="3">
        <f t="shared" si="1"/>
        <v>1230</v>
      </c>
      <c r="E32" s="3">
        <f t="shared" si="1"/>
        <v>1230</v>
      </c>
      <c r="G32" s="3">
        <v>30</v>
      </c>
      <c r="H32" s="3">
        <f>VLOOKUP(A32,爬塔!B:H,7,TRUE)</f>
        <v>220</v>
      </c>
      <c r="I32" s="3">
        <f>VLOOKUP(A32,爬塔!B:I,8,TRUE)*VLOOKUP(圣盾!A32,总表!$A:$D,3,FALSE)*24*12</f>
        <v>5896800</v>
      </c>
      <c r="J32" s="53">
        <f t="shared" si="19"/>
        <v>48</v>
      </c>
      <c r="K32" s="53">
        <v>24</v>
      </c>
      <c r="N32">
        <f>SUM($I$3:I32,$H$3:H32)</f>
        <v>48787680</v>
      </c>
      <c r="P32">
        <f t="shared" si="21"/>
        <v>3</v>
      </c>
      <c r="S32">
        <f t="shared" si="23"/>
        <v>3</v>
      </c>
      <c r="T32">
        <f t="shared" si="2"/>
        <v>12500</v>
      </c>
      <c r="U32">
        <f t="shared" si="9"/>
        <v>75000</v>
      </c>
      <c r="V32">
        <f t="shared" si="3"/>
        <v>37500</v>
      </c>
      <c r="W32">
        <f t="shared" si="9"/>
        <v>225000</v>
      </c>
      <c r="X32" s="3">
        <f t="shared" si="24"/>
        <v>960</v>
      </c>
      <c r="Y32" s="3">
        <f t="shared" si="22"/>
        <v>24000</v>
      </c>
      <c r="Z32" s="3">
        <f t="shared" si="22"/>
        <v>480</v>
      </c>
      <c r="AA32" s="3">
        <f t="shared" si="22"/>
        <v>480</v>
      </c>
    </row>
    <row r="33" spans="1:27" x14ac:dyDescent="0.2">
      <c r="A33" s="3">
        <v>31</v>
      </c>
      <c r="B33" s="3">
        <f t="shared" si="1"/>
        <v>2460</v>
      </c>
      <c r="C33" s="3">
        <f t="shared" si="1"/>
        <v>61500</v>
      </c>
      <c r="D33" s="3">
        <f t="shared" si="1"/>
        <v>1230</v>
      </c>
      <c r="E33" s="3">
        <f t="shared" si="1"/>
        <v>1230</v>
      </c>
      <c r="G33" s="3">
        <v>31</v>
      </c>
      <c r="H33" s="3">
        <f>VLOOKUP(A33,爬塔!B:H,7,TRUE)</f>
        <v>240</v>
      </c>
      <c r="I33" s="3">
        <f>VLOOKUP(A33,爬塔!B:I,8,TRUE)*VLOOKUP(圣盾!A33,总表!$A:$D,3,FALSE)*24*12</f>
        <v>7891200</v>
      </c>
      <c r="J33" s="53">
        <f t="shared" si="19"/>
        <v>48</v>
      </c>
      <c r="K33" s="53">
        <v>24</v>
      </c>
      <c r="N33">
        <f>SUM($I$3:I33,$H$3:H33)</f>
        <v>56679120</v>
      </c>
      <c r="P33">
        <f t="shared" si="21"/>
        <v>3</v>
      </c>
      <c r="S33">
        <f t="shared" si="23"/>
        <v>4</v>
      </c>
      <c r="T33">
        <f t="shared" si="2"/>
        <v>12500</v>
      </c>
      <c r="U33">
        <f t="shared" si="9"/>
        <v>87500</v>
      </c>
      <c r="V33">
        <f t="shared" si="3"/>
        <v>37500</v>
      </c>
      <c r="W33">
        <f t="shared" si="9"/>
        <v>262500</v>
      </c>
      <c r="X33" s="3">
        <f t="shared" si="24"/>
        <v>1020</v>
      </c>
      <c r="Y33" s="3">
        <f t="shared" si="22"/>
        <v>25500</v>
      </c>
      <c r="Z33" s="3">
        <f t="shared" si="22"/>
        <v>510</v>
      </c>
      <c r="AA33" s="3">
        <f t="shared" si="22"/>
        <v>510</v>
      </c>
    </row>
    <row r="34" spans="1:27" x14ac:dyDescent="0.2">
      <c r="A34" s="3">
        <v>32</v>
      </c>
      <c r="B34" s="3">
        <f t="shared" si="1"/>
        <v>2460</v>
      </c>
      <c r="C34" s="3">
        <f t="shared" si="1"/>
        <v>61500</v>
      </c>
      <c r="D34" s="3">
        <f t="shared" si="1"/>
        <v>1230</v>
      </c>
      <c r="E34" s="3">
        <f t="shared" si="1"/>
        <v>1230</v>
      </c>
      <c r="G34" s="3">
        <v>32</v>
      </c>
      <c r="H34" s="3">
        <f>VLOOKUP(A34,爬塔!B:H,7,TRUE)</f>
        <v>240</v>
      </c>
      <c r="I34" s="3">
        <f>VLOOKUP(A34,爬塔!B:I,8,TRUE)*VLOOKUP(圣盾!A34,总表!$A:$D,3,FALSE)*24*12</f>
        <v>7948800</v>
      </c>
      <c r="J34" s="53">
        <f t="shared" si="19"/>
        <v>48</v>
      </c>
      <c r="K34" s="53">
        <v>24</v>
      </c>
      <c r="L34" s="53">
        <v>8</v>
      </c>
      <c r="M34" s="53">
        <v>2</v>
      </c>
      <c r="N34">
        <f>SUM($I$3:I34,$H$3:H34)</f>
        <v>64628160</v>
      </c>
      <c r="P34">
        <f t="shared" si="21"/>
        <v>3</v>
      </c>
      <c r="S34">
        <f t="shared" si="23"/>
        <v>5</v>
      </c>
      <c r="T34">
        <f t="shared" si="2"/>
        <v>12500</v>
      </c>
      <c r="U34">
        <f t="shared" si="9"/>
        <v>100000</v>
      </c>
      <c r="V34">
        <f t="shared" si="3"/>
        <v>37500</v>
      </c>
      <c r="W34">
        <f t="shared" si="9"/>
        <v>300000</v>
      </c>
      <c r="X34" s="3">
        <f t="shared" si="24"/>
        <v>1080</v>
      </c>
      <c r="Y34" s="3">
        <f t="shared" si="22"/>
        <v>27000</v>
      </c>
      <c r="Z34" s="3">
        <f t="shared" si="22"/>
        <v>540</v>
      </c>
      <c r="AA34" s="3">
        <f t="shared" si="22"/>
        <v>540</v>
      </c>
    </row>
    <row r="35" spans="1:27" x14ac:dyDescent="0.2">
      <c r="A35" s="3">
        <v>33</v>
      </c>
      <c r="B35" s="3">
        <f t="shared" si="1"/>
        <v>2460</v>
      </c>
      <c r="C35" s="3">
        <f t="shared" si="1"/>
        <v>61500</v>
      </c>
      <c r="D35" s="3">
        <f t="shared" si="1"/>
        <v>1230</v>
      </c>
      <c r="E35" s="3">
        <f t="shared" si="1"/>
        <v>1230</v>
      </c>
      <c r="G35" s="3">
        <v>33</v>
      </c>
      <c r="H35" s="3">
        <f>VLOOKUP(A35,爬塔!B:H,7,TRUE)</f>
        <v>240</v>
      </c>
      <c r="I35" s="3">
        <f>VLOOKUP(A35,爬塔!B:I,8,TRUE)*VLOOKUP(圣盾!A35,总表!$A:$D,3,FALSE)*24*12</f>
        <v>8064000</v>
      </c>
      <c r="J35" s="53">
        <f t="shared" si="19"/>
        <v>48</v>
      </c>
      <c r="K35" s="53">
        <v>24</v>
      </c>
      <c r="L35" s="53">
        <v>8</v>
      </c>
      <c r="M35" s="57">
        <v>2</v>
      </c>
      <c r="N35">
        <f>SUM($I$3:I35,$H$3:H35)</f>
        <v>72692400</v>
      </c>
      <c r="P35">
        <f t="shared" si="21"/>
        <v>3</v>
      </c>
      <c r="R35" s="53">
        <v>3</v>
      </c>
      <c r="S35">
        <f t="shared" si="23"/>
        <v>6</v>
      </c>
      <c r="T35">
        <f t="shared" si="2"/>
        <v>12500</v>
      </c>
      <c r="U35">
        <f t="shared" si="9"/>
        <v>112500</v>
      </c>
      <c r="V35">
        <f t="shared" si="3"/>
        <v>37500</v>
      </c>
      <c r="W35">
        <f t="shared" si="9"/>
        <v>337500</v>
      </c>
      <c r="X35" s="3">
        <f t="shared" si="24"/>
        <v>1140</v>
      </c>
      <c r="Y35" s="3">
        <f t="shared" si="22"/>
        <v>28500</v>
      </c>
      <c r="Z35" s="3">
        <f t="shared" si="22"/>
        <v>570</v>
      </c>
      <c r="AA35" s="3">
        <f t="shared" si="22"/>
        <v>570</v>
      </c>
    </row>
    <row r="36" spans="1:27" x14ac:dyDescent="0.2">
      <c r="A36" s="3">
        <v>34</v>
      </c>
      <c r="B36" s="3">
        <f t="shared" ref="B36:E67" si="25">IFERROR(VLOOKUP(INT(VLOOKUP($A36,$G$3:$N$102,8,FALSE)/5)*5,$U$3:$AA$113,B$2+3,TRUE),0)</f>
        <v>2460</v>
      </c>
      <c r="C36" s="3">
        <f t="shared" si="25"/>
        <v>61500</v>
      </c>
      <c r="D36" s="3">
        <f t="shared" si="25"/>
        <v>1230</v>
      </c>
      <c r="E36" s="3">
        <f t="shared" si="25"/>
        <v>1230</v>
      </c>
      <c r="G36" s="3">
        <v>34</v>
      </c>
      <c r="H36" s="3">
        <f>VLOOKUP(A36,爬塔!B:H,7,TRUE)</f>
        <v>260</v>
      </c>
      <c r="I36" s="3">
        <f>VLOOKUP(A36,爬塔!B:I,8,TRUE)*VLOOKUP(圣盾!A36,总表!$A:$D,3,FALSE)*24*12</f>
        <v>9266400</v>
      </c>
      <c r="J36" s="53">
        <f t="shared" si="19"/>
        <v>48</v>
      </c>
      <c r="K36" s="53">
        <v>24</v>
      </c>
      <c r="L36" s="53">
        <v>8</v>
      </c>
      <c r="M36" s="53">
        <v>2</v>
      </c>
      <c r="N36">
        <f>SUM($I$3:I36,$H$3:H36)</f>
        <v>81959060</v>
      </c>
      <c r="P36">
        <f t="shared" si="21"/>
        <v>3</v>
      </c>
      <c r="S36">
        <f t="shared" si="23"/>
        <v>7</v>
      </c>
      <c r="T36">
        <f t="shared" si="2"/>
        <v>12500</v>
      </c>
      <c r="U36">
        <f t="shared" si="9"/>
        <v>125000</v>
      </c>
      <c r="V36">
        <f t="shared" si="3"/>
        <v>37500</v>
      </c>
      <c r="W36">
        <f t="shared" si="9"/>
        <v>375000</v>
      </c>
      <c r="X36" s="3">
        <f t="shared" si="24"/>
        <v>1200</v>
      </c>
      <c r="Y36" s="3">
        <f t="shared" si="22"/>
        <v>30000</v>
      </c>
      <c r="Z36" s="3">
        <f t="shared" si="22"/>
        <v>600</v>
      </c>
      <c r="AA36" s="3">
        <f t="shared" si="22"/>
        <v>600</v>
      </c>
    </row>
    <row r="37" spans="1:27" x14ac:dyDescent="0.2">
      <c r="A37" s="3">
        <v>35</v>
      </c>
      <c r="B37" s="3">
        <f t="shared" si="25"/>
        <v>2460</v>
      </c>
      <c r="C37" s="3">
        <f t="shared" si="25"/>
        <v>61500</v>
      </c>
      <c r="D37" s="3">
        <f t="shared" si="25"/>
        <v>1230</v>
      </c>
      <c r="E37" s="3">
        <f t="shared" si="25"/>
        <v>1230</v>
      </c>
      <c r="G37" s="3">
        <v>35</v>
      </c>
      <c r="H37" s="3">
        <f>VLOOKUP(A37,爬塔!B:H,7,TRUE)</f>
        <v>260</v>
      </c>
      <c r="I37" s="3">
        <f>VLOOKUP(A37,爬塔!B:I,8,TRUE)*VLOOKUP(圣盾!A37,总表!$A:$D,3,FALSE)*24*12</f>
        <v>9525600</v>
      </c>
      <c r="J37" s="53">
        <f t="shared" si="19"/>
        <v>56</v>
      </c>
      <c r="K37" s="53">
        <v>32</v>
      </c>
      <c r="L37" s="53">
        <v>8</v>
      </c>
      <c r="M37" s="53">
        <v>2</v>
      </c>
      <c r="N37">
        <f>SUM($I$3:I37,$H$3:H37)</f>
        <v>91484920</v>
      </c>
      <c r="P37">
        <f t="shared" si="21"/>
        <v>3</v>
      </c>
      <c r="S37">
        <f t="shared" si="23"/>
        <v>8</v>
      </c>
      <c r="T37">
        <f t="shared" si="2"/>
        <v>12500</v>
      </c>
      <c r="U37">
        <f t="shared" si="9"/>
        <v>137500</v>
      </c>
      <c r="V37">
        <f t="shared" si="3"/>
        <v>37500</v>
      </c>
      <c r="W37">
        <f t="shared" si="9"/>
        <v>412500</v>
      </c>
      <c r="X37" s="3">
        <f t="shared" si="24"/>
        <v>1260</v>
      </c>
      <c r="Y37" s="3">
        <f t="shared" si="22"/>
        <v>31500</v>
      </c>
      <c r="Z37" s="3">
        <f t="shared" si="22"/>
        <v>630</v>
      </c>
      <c r="AA37" s="3">
        <f t="shared" si="22"/>
        <v>630</v>
      </c>
    </row>
    <row r="38" spans="1:27" x14ac:dyDescent="0.2">
      <c r="A38" s="3">
        <v>36</v>
      </c>
      <c r="B38" s="3">
        <f t="shared" si="25"/>
        <v>2460</v>
      </c>
      <c r="C38" s="3">
        <f t="shared" si="25"/>
        <v>61500</v>
      </c>
      <c r="D38" s="3">
        <f t="shared" si="25"/>
        <v>1230</v>
      </c>
      <c r="E38" s="3">
        <f t="shared" si="25"/>
        <v>1230</v>
      </c>
      <c r="G38" s="3">
        <v>36</v>
      </c>
      <c r="H38" s="3">
        <f>VLOOKUP(A38,爬塔!B:H,7,TRUE)</f>
        <v>260</v>
      </c>
      <c r="I38" s="3">
        <f>VLOOKUP(A38,爬塔!B:I,8,TRUE)*VLOOKUP(圣盾!A38,总表!$A:$D,3,FALSE)*24*12</f>
        <v>9849600</v>
      </c>
      <c r="J38" s="53">
        <f t="shared" si="19"/>
        <v>56</v>
      </c>
      <c r="K38" s="53">
        <v>32</v>
      </c>
      <c r="L38" s="53">
        <v>8</v>
      </c>
      <c r="M38" s="53">
        <v>2</v>
      </c>
      <c r="N38">
        <f>SUM($I$3:I38,$H$3:H38)</f>
        <v>101334780</v>
      </c>
      <c r="P38">
        <f t="shared" si="21"/>
        <v>3</v>
      </c>
      <c r="S38">
        <f t="shared" si="23"/>
        <v>9</v>
      </c>
      <c r="T38">
        <f t="shared" si="2"/>
        <v>12500</v>
      </c>
      <c r="U38">
        <f t="shared" si="9"/>
        <v>150000</v>
      </c>
      <c r="V38">
        <f t="shared" si="3"/>
        <v>37500</v>
      </c>
      <c r="W38">
        <f t="shared" si="9"/>
        <v>450000</v>
      </c>
      <c r="X38" s="3">
        <f t="shared" si="24"/>
        <v>1320</v>
      </c>
      <c r="Y38" s="3">
        <f t="shared" si="22"/>
        <v>33000</v>
      </c>
      <c r="Z38" s="3">
        <f t="shared" si="22"/>
        <v>660</v>
      </c>
      <c r="AA38" s="3">
        <f t="shared" si="22"/>
        <v>660</v>
      </c>
    </row>
    <row r="39" spans="1:27" x14ac:dyDescent="0.2">
      <c r="A39" s="3">
        <v>37</v>
      </c>
      <c r="B39" s="3">
        <f t="shared" si="25"/>
        <v>2460</v>
      </c>
      <c r="C39" s="3">
        <f t="shared" si="25"/>
        <v>61500</v>
      </c>
      <c r="D39" s="3">
        <f t="shared" si="25"/>
        <v>1230</v>
      </c>
      <c r="E39" s="3">
        <f t="shared" si="25"/>
        <v>1230</v>
      </c>
      <c r="G39" s="3">
        <v>37</v>
      </c>
      <c r="H39" s="3">
        <f>VLOOKUP(A39,爬塔!B:H,7,TRUE)</f>
        <v>280</v>
      </c>
      <c r="I39" s="3">
        <f>VLOOKUP(A39,爬塔!B:I,8,TRUE)*VLOOKUP(圣盾!A39,总表!$A:$D,3,FALSE)*24*12</f>
        <v>11376000</v>
      </c>
      <c r="J39" s="53">
        <f t="shared" si="19"/>
        <v>56</v>
      </c>
      <c r="K39" s="53">
        <v>32</v>
      </c>
      <c r="L39" s="53">
        <f t="shared" ref="L39:L74" si="26">L34+8</f>
        <v>16</v>
      </c>
      <c r="M39" s="53">
        <v>4</v>
      </c>
      <c r="N39">
        <f>SUM($I$3:I39,$H$3:H39)</f>
        <v>112711060</v>
      </c>
      <c r="P39">
        <f t="shared" si="21"/>
        <v>3</v>
      </c>
      <c r="S39">
        <f t="shared" si="23"/>
        <v>10</v>
      </c>
      <c r="T39">
        <f t="shared" si="2"/>
        <v>12500</v>
      </c>
      <c r="U39">
        <f t="shared" si="9"/>
        <v>162500</v>
      </c>
      <c r="V39">
        <f t="shared" si="3"/>
        <v>37500</v>
      </c>
      <c r="W39">
        <f t="shared" si="9"/>
        <v>487500</v>
      </c>
      <c r="X39" s="3">
        <f t="shared" si="24"/>
        <v>1380</v>
      </c>
      <c r="Y39" s="3">
        <f t="shared" si="22"/>
        <v>34500</v>
      </c>
      <c r="Z39" s="3">
        <f t="shared" si="22"/>
        <v>690</v>
      </c>
      <c r="AA39" s="3">
        <f t="shared" si="22"/>
        <v>690</v>
      </c>
    </row>
    <row r="40" spans="1:27" x14ac:dyDescent="0.2">
      <c r="A40" s="3">
        <v>38</v>
      </c>
      <c r="B40" s="3">
        <f t="shared" si="25"/>
        <v>2460</v>
      </c>
      <c r="C40" s="3">
        <f t="shared" si="25"/>
        <v>61500</v>
      </c>
      <c r="D40" s="3">
        <f t="shared" si="25"/>
        <v>1230</v>
      </c>
      <c r="E40" s="3">
        <f t="shared" si="25"/>
        <v>1230</v>
      </c>
      <c r="G40" s="3">
        <v>38</v>
      </c>
      <c r="H40" s="3">
        <f>VLOOKUP(A40,爬塔!B:H,7,TRUE)</f>
        <v>280</v>
      </c>
      <c r="I40" s="3">
        <f>VLOOKUP(A40,爬塔!B:I,8,TRUE)*VLOOKUP(圣盾!A40,总表!$A:$D,3,FALSE)*24*12</f>
        <v>11880000</v>
      </c>
      <c r="J40" s="53">
        <f t="shared" si="19"/>
        <v>56</v>
      </c>
      <c r="K40" s="53">
        <v>32</v>
      </c>
      <c r="L40" s="53">
        <f t="shared" si="26"/>
        <v>16</v>
      </c>
      <c r="M40" s="53">
        <v>4</v>
      </c>
      <c r="N40">
        <f>SUM($I$3:I40,$H$3:H40)</f>
        <v>124591340</v>
      </c>
      <c r="P40">
        <f t="shared" ref="P40:P53" si="27">P28+1</f>
        <v>3</v>
      </c>
      <c r="S40">
        <f t="shared" si="23"/>
        <v>11</v>
      </c>
      <c r="T40">
        <f t="shared" si="2"/>
        <v>12500</v>
      </c>
      <c r="U40">
        <f t="shared" si="9"/>
        <v>175000</v>
      </c>
      <c r="V40">
        <f t="shared" si="3"/>
        <v>37500</v>
      </c>
      <c r="W40">
        <f t="shared" si="9"/>
        <v>525000</v>
      </c>
      <c r="X40" s="3">
        <f t="shared" si="24"/>
        <v>1440</v>
      </c>
      <c r="Y40" s="3">
        <f t="shared" si="22"/>
        <v>36000</v>
      </c>
      <c r="Z40" s="3">
        <f t="shared" si="22"/>
        <v>720</v>
      </c>
      <c r="AA40" s="3">
        <f t="shared" si="22"/>
        <v>720</v>
      </c>
    </row>
    <row r="41" spans="1:27" x14ac:dyDescent="0.2">
      <c r="A41" s="3">
        <v>39</v>
      </c>
      <c r="B41" s="3">
        <f t="shared" si="25"/>
        <v>2460</v>
      </c>
      <c r="C41" s="3">
        <f t="shared" si="25"/>
        <v>61500</v>
      </c>
      <c r="D41" s="3">
        <f t="shared" si="25"/>
        <v>1230</v>
      </c>
      <c r="E41" s="3">
        <f t="shared" si="25"/>
        <v>1230</v>
      </c>
      <c r="G41" s="3">
        <v>39</v>
      </c>
      <c r="H41" s="3">
        <f>VLOOKUP(A41,爬塔!B:H,7,TRUE)</f>
        <v>280</v>
      </c>
      <c r="I41" s="3">
        <f>VLOOKUP(A41,爬塔!B:I,8,TRUE)*VLOOKUP(圣盾!A41,总表!$A:$D,3,FALSE)*24*12</f>
        <v>12456000</v>
      </c>
      <c r="J41" s="53">
        <f t="shared" si="19"/>
        <v>56</v>
      </c>
      <c r="K41" s="53">
        <v>32</v>
      </c>
      <c r="L41" s="53">
        <f t="shared" si="26"/>
        <v>16</v>
      </c>
      <c r="M41" s="53">
        <v>4</v>
      </c>
      <c r="N41">
        <f>SUM($I$3:I41,$H$3:H41)</f>
        <v>137047620</v>
      </c>
      <c r="P41">
        <f t="shared" si="27"/>
        <v>3</v>
      </c>
      <c r="S41">
        <f t="shared" si="23"/>
        <v>12</v>
      </c>
      <c r="T41">
        <f t="shared" si="2"/>
        <v>12500</v>
      </c>
      <c r="U41">
        <f t="shared" si="9"/>
        <v>187500</v>
      </c>
      <c r="V41">
        <f t="shared" si="3"/>
        <v>37500</v>
      </c>
      <c r="W41">
        <f t="shared" si="9"/>
        <v>562500</v>
      </c>
      <c r="X41" s="3">
        <f t="shared" si="24"/>
        <v>1500</v>
      </c>
      <c r="Y41" s="3">
        <f t="shared" si="22"/>
        <v>37500</v>
      </c>
      <c r="Z41" s="3">
        <f t="shared" si="22"/>
        <v>750</v>
      </c>
      <c r="AA41" s="3">
        <f t="shared" si="22"/>
        <v>750</v>
      </c>
    </row>
    <row r="42" spans="1:27" x14ac:dyDescent="0.2">
      <c r="A42" s="3">
        <v>40</v>
      </c>
      <c r="B42" s="3">
        <f t="shared" si="25"/>
        <v>2460</v>
      </c>
      <c r="C42" s="3">
        <f t="shared" si="25"/>
        <v>61500</v>
      </c>
      <c r="D42" s="3">
        <f t="shared" si="25"/>
        <v>1230</v>
      </c>
      <c r="E42" s="3">
        <f t="shared" si="25"/>
        <v>1230</v>
      </c>
      <c r="G42" s="3">
        <v>40</v>
      </c>
      <c r="H42" s="3">
        <f>VLOOKUP(A42,爬塔!B:H,7,TRUE)</f>
        <v>300</v>
      </c>
      <c r="I42" s="3">
        <f>VLOOKUP(A42,爬塔!B:I,8,TRUE)*VLOOKUP(圣盾!A42,总表!$A:$D,3,FALSE)*24*12</f>
        <v>14414400</v>
      </c>
      <c r="J42" s="53">
        <f t="shared" si="19"/>
        <v>64</v>
      </c>
      <c r="K42" s="53">
        <v>40</v>
      </c>
      <c r="L42" s="53">
        <f t="shared" si="26"/>
        <v>16</v>
      </c>
      <c r="M42" s="53">
        <v>4</v>
      </c>
      <c r="N42">
        <f>SUM($I$3:I42,$H$3:H42)</f>
        <v>151462320</v>
      </c>
      <c r="P42">
        <f t="shared" si="27"/>
        <v>4</v>
      </c>
      <c r="Q42">
        <v>4</v>
      </c>
      <c r="S42">
        <f t="shared" si="23"/>
        <v>1</v>
      </c>
      <c r="T42">
        <f t="shared" si="2"/>
        <v>62500</v>
      </c>
      <c r="U42">
        <f t="shared" si="9"/>
        <v>250000</v>
      </c>
      <c r="V42">
        <f t="shared" si="3"/>
        <v>187500</v>
      </c>
      <c r="W42">
        <f t="shared" si="9"/>
        <v>750000</v>
      </c>
      <c r="X42" s="3">
        <f>X$41+X$3*$P42*$S42</f>
        <v>1580</v>
      </c>
      <c r="Y42" s="3">
        <f t="shared" ref="Y42:AA53" si="28">Y$41+Y$3*$P42*$S42</f>
        <v>39500</v>
      </c>
      <c r="Z42" s="3">
        <f t="shared" si="28"/>
        <v>790</v>
      </c>
      <c r="AA42" s="3">
        <f t="shared" si="28"/>
        <v>790</v>
      </c>
    </row>
    <row r="43" spans="1:27" x14ac:dyDescent="0.2">
      <c r="A43" s="3">
        <v>41</v>
      </c>
      <c r="B43" s="3">
        <f t="shared" si="25"/>
        <v>2460</v>
      </c>
      <c r="C43" s="3">
        <f t="shared" si="25"/>
        <v>61500</v>
      </c>
      <c r="D43" s="3">
        <f t="shared" si="25"/>
        <v>1230</v>
      </c>
      <c r="E43" s="3">
        <f t="shared" si="25"/>
        <v>1230</v>
      </c>
      <c r="G43" s="3">
        <v>41</v>
      </c>
      <c r="H43" s="3">
        <f>VLOOKUP(A43,爬塔!B:H,7,TRUE)</f>
        <v>300</v>
      </c>
      <c r="I43" s="3">
        <f>VLOOKUP(A43,爬塔!B:I,8,TRUE)*VLOOKUP(圣盾!A43,总表!$A:$D,3,FALSE)*24*12</f>
        <v>16315200</v>
      </c>
      <c r="J43" s="53">
        <f t="shared" si="19"/>
        <v>64</v>
      </c>
      <c r="K43" s="53">
        <v>40</v>
      </c>
      <c r="L43" s="53">
        <f t="shared" si="26"/>
        <v>16</v>
      </c>
      <c r="M43" s="53">
        <v>4</v>
      </c>
      <c r="N43">
        <f>SUM($I$3:I43,$H$3:H43)</f>
        <v>167777820</v>
      </c>
      <c r="P43">
        <f t="shared" si="27"/>
        <v>4</v>
      </c>
      <c r="S43">
        <f t="shared" si="23"/>
        <v>2</v>
      </c>
      <c r="T43">
        <f t="shared" si="2"/>
        <v>62500</v>
      </c>
      <c r="U43">
        <f t="shared" si="9"/>
        <v>312500</v>
      </c>
      <c r="V43">
        <f t="shared" si="3"/>
        <v>187500</v>
      </c>
      <c r="W43">
        <f t="shared" si="9"/>
        <v>937500</v>
      </c>
      <c r="X43" s="3">
        <f t="shared" ref="X43:X53" si="29">X$41+X$3*$P43*$S43</f>
        <v>1660</v>
      </c>
      <c r="Y43" s="3">
        <f t="shared" si="28"/>
        <v>41500</v>
      </c>
      <c r="Z43" s="3">
        <f t="shared" si="28"/>
        <v>830</v>
      </c>
      <c r="AA43" s="3">
        <f t="shared" si="28"/>
        <v>830</v>
      </c>
    </row>
    <row r="44" spans="1:27" x14ac:dyDescent="0.2">
      <c r="A44" s="3">
        <v>42</v>
      </c>
      <c r="B44" s="3">
        <f t="shared" si="25"/>
        <v>2460</v>
      </c>
      <c r="C44" s="3">
        <f t="shared" si="25"/>
        <v>61500</v>
      </c>
      <c r="D44" s="3">
        <f t="shared" si="25"/>
        <v>1230</v>
      </c>
      <c r="E44" s="3">
        <f t="shared" si="25"/>
        <v>1230</v>
      </c>
      <c r="G44" s="3">
        <v>42</v>
      </c>
      <c r="H44" s="3">
        <f>VLOOKUP(A44,爬塔!B:H,7,TRUE)</f>
        <v>300</v>
      </c>
      <c r="I44" s="3">
        <f>VLOOKUP(A44,爬塔!B:I,8,TRUE)*VLOOKUP(圣盾!A44,总表!$A:$D,3,FALSE)*24*12</f>
        <v>16410240</v>
      </c>
      <c r="J44" s="53">
        <f t="shared" si="19"/>
        <v>64</v>
      </c>
      <c r="K44" s="53">
        <v>40</v>
      </c>
      <c r="L44" s="53">
        <f t="shared" si="26"/>
        <v>24</v>
      </c>
      <c r="M44" s="53">
        <v>8</v>
      </c>
      <c r="N44">
        <f>SUM($I$3:I44,$H$3:H44)</f>
        <v>184188360</v>
      </c>
      <c r="P44">
        <f t="shared" si="27"/>
        <v>4</v>
      </c>
      <c r="S44">
        <f t="shared" si="23"/>
        <v>3</v>
      </c>
      <c r="T44">
        <f t="shared" si="2"/>
        <v>62500</v>
      </c>
      <c r="U44">
        <f t="shared" si="9"/>
        <v>375000</v>
      </c>
      <c r="V44">
        <f t="shared" si="3"/>
        <v>187500</v>
      </c>
      <c r="W44">
        <f t="shared" si="9"/>
        <v>1125000</v>
      </c>
      <c r="X44" s="3">
        <f t="shared" si="29"/>
        <v>1740</v>
      </c>
      <c r="Y44" s="3">
        <f t="shared" si="28"/>
        <v>43500</v>
      </c>
      <c r="Z44" s="3">
        <f t="shared" si="28"/>
        <v>870</v>
      </c>
      <c r="AA44" s="3">
        <f t="shared" si="28"/>
        <v>870</v>
      </c>
    </row>
    <row r="45" spans="1:27" x14ac:dyDescent="0.2">
      <c r="A45" s="3">
        <v>43</v>
      </c>
      <c r="B45" s="3">
        <f t="shared" si="25"/>
        <v>2460</v>
      </c>
      <c r="C45" s="3">
        <f t="shared" si="25"/>
        <v>61500</v>
      </c>
      <c r="D45" s="3">
        <f t="shared" si="25"/>
        <v>1230</v>
      </c>
      <c r="E45" s="3">
        <f t="shared" si="25"/>
        <v>1230</v>
      </c>
      <c r="G45" s="3">
        <v>43</v>
      </c>
      <c r="H45" s="3">
        <f>VLOOKUP(A45,爬塔!B:H,7,TRUE)</f>
        <v>320</v>
      </c>
      <c r="I45" s="3">
        <f>VLOOKUP(A45,爬塔!B:I,8,TRUE)*VLOOKUP(圣盾!A45,总表!$A:$D,3,FALSE)*24*12</f>
        <v>18109440</v>
      </c>
      <c r="J45" s="53">
        <f t="shared" si="19"/>
        <v>64</v>
      </c>
      <c r="K45" s="53">
        <v>40</v>
      </c>
      <c r="L45" s="53">
        <f t="shared" si="26"/>
        <v>24</v>
      </c>
      <c r="M45" s="53">
        <v>8</v>
      </c>
      <c r="N45">
        <f>SUM($I$3:I45,$H$3:H45)</f>
        <v>202298120</v>
      </c>
      <c r="P45">
        <f t="shared" si="27"/>
        <v>4</v>
      </c>
      <c r="S45">
        <f t="shared" si="23"/>
        <v>4</v>
      </c>
      <c r="T45">
        <f t="shared" si="2"/>
        <v>62500</v>
      </c>
      <c r="U45">
        <f t="shared" si="9"/>
        <v>437500</v>
      </c>
      <c r="V45">
        <f t="shared" si="3"/>
        <v>187500</v>
      </c>
      <c r="W45">
        <f t="shared" si="9"/>
        <v>1312500</v>
      </c>
      <c r="X45" s="3">
        <f t="shared" si="29"/>
        <v>1820</v>
      </c>
      <c r="Y45" s="3">
        <f t="shared" si="28"/>
        <v>45500</v>
      </c>
      <c r="Z45" s="3">
        <f t="shared" si="28"/>
        <v>910</v>
      </c>
      <c r="AA45" s="3">
        <f t="shared" si="28"/>
        <v>910</v>
      </c>
    </row>
    <row r="46" spans="1:27" x14ac:dyDescent="0.2">
      <c r="A46" s="3">
        <v>44</v>
      </c>
      <c r="B46" s="3">
        <f t="shared" si="25"/>
        <v>2460</v>
      </c>
      <c r="C46" s="3">
        <f t="shared" si="25"/>
        <v>61500</v>
      </c>
      <c r="D46" s="3">
        <f t="shared" si="25"/>
        <v>1230</v>
      </c>
      <c r="E46" s="3">
        <f t="shared" si="25"/>
        <v>1230</v>
      </c>
      <c r="G46" s="3">
        <v>44</v>
      </c>
      <c r="H46" s="3">
        <f>VLOOKUP(A46,爬塔!B:H,7,TRUE)</f>
        <v>320</v>
      </c>
      <c r="I46" s="3">
        <f>VLOOKUP(A46,爬塔!B:I,8,TRUE)*VLOOKUP(圣盾!A46,总表!$A:$D,3,FALSE)*24*12</f>
        <v>18420480</v>
      </c>
      <c r="J46" s="53">
        <f t="shared" si="19"/>
        <v>64</v>
      </c>
      <c r="K46" s="53">
        <v>40</v>
      </c>
      <c r="L46" s="53">
        <f t="shared" si="26"/>
        <v>24</v>
      </c>
      <c r="M46" s="53">
        <v>8</v>
      </c>
      <c r="N46">
        <f>SUM($I$3:I46,$H$3:H46)</f>
        <v>220718920</v>
      </c>
      <c r="P46">
        <f t="shared" si="27"/>
        <v>4</v>
      </c>
      <c r="S46">
        <f t="shared" si="23"/>
        <v>5</v>
      </c>
      <c r="T46">
        <f t="shared" si="2"/>
        <v>62500</v>
      </c>
      <c r="U46">
        <f t="shared" si="9"/>
        <v>500000</v>
      </c>
      <c r="V46">
        <f t="shared" si="3"/>
        <v>187500</v>
      </c>
      <c r="W46">
        <f t="shared" si="9"/>
        <v>1500000</v>
      </c>
      <c r="X46" s="3">
        <f t="shared" si="29"/>
        <v>1900</v>
      </c>
      <c r="Y46" s="3">
        <f t="shared" si="28"/>
        <v>47500</v>
      </c>
      <c r="Z46" s="3">
        <f t="shared" si="28"/>
        <v>950</v>
      </c>
      <c r="AA46" s="3">
        <f t="shared" si="28"/>
        <v>950</v>
      </c>
    </row>
    <row r="47" spans="1:27" x14ac:dyDescent="0.2">
      <c r="A47" s="3">
        <v>45</v>
      </c>
      <c r="B47" s="3">
        <f t="shared" si="25"/>
        <v>2460</v>
      </c>
      <c r="C47" s="3">
        <f t="shared" si="25"/>
        <v>61500</v>
      </c>
      <c r="D47" s="3">
        <f t="shared" si="25"/>
        <v>1230</v>
      </c>
      <c r="E47" s="3">
        <f t="shared" si="25"/>
        <v>1230</v>
      </c>
      <c r="G47" s="3">
        <v>45</v>
      </c>
      <c r="H47" s="3">
        <f>VLOOKUP(A47,爬塔!B:H,7,TRUE)</f>
        <v>320</v>
      </c>
      <c r="I47" s="3">
        <f>VLOOKUP(A47,爬塔!B:I,8,TRUE)*VLOOKUP(圣盾!A47,总表!$A:$D,3,FALSE)*24*12</f>
        <v>18835200</v>
      </c>
      <c r="J47" s="53">
        <f t="shared" si="19"/>
        <v>72</v>
      </c>
      <c r="K47" s="53">
        <v>50</v>
      </c>
      <c r="L47" s="53">
        <f t="shared" si="26"/>
        <v>24</v>
      </c>
      <c r="M47" s="53">
        <v>8</v>
      </c>
      <c r="N47">
        <f>SUM($I$3:I47,$H$3:H47)</f>
        <v>239554440</v>
      </c>
      <c r="P47">
        <f t="shared" si="27"/>
        <v>4</v>
      </c>
      <c r="R47" s="53">
        <v>4</v>
      </c>
      <c r="S47">
        <f t="shared" si="23"/>
        <v>6</v>
      </c>
      <c r="T47">
        <f t="shared" si="2"/>
        <v>62500</v>
      </c>
      <c r="U47">
        <f t="shared" si="9"/>
        <v>562500</v>
      </c>
      <c r="V47">
        <f t="shared" si="3"/>
        <v>187500</v>
      </c>
      <c r="W47">
        <f t="shared" si="9"/>
        <v>1687500</v>
      </c>
      <c r="X47" s="3">
        <f t="shared" si="29"/>
        <v>1980</v>
      </c>
      <c r="Y47" s="3">
        <f t="shared" si="28"/>
        <v>49500</v>
      </c>
      <c r="Z47" s="3">
        <f t="shared" si="28"/>
        <v>990</v>
      </c>
      <c r="AA47" s="3">
        <f t="shared" si="28"/>
        <v>990</v>
      </c>
    </row>
    <row r="48" spans="1:27" x14ac:dyDescent="0.2">
      <c r="A48" s="3">
        <v>46</v>
      </c>
      <c r="B48" s="3">
        <f t="shared" si="25"/>
        <v>2460</v>
      </c>
      <c r="C48" s="3">
        <f t="shared" si="25"/>
        <v>61500</v>
      </c>
      <c r="D48" s="3">
        <f t="shared" si="25"/>
        <v>1230</v>
      </c>
      <c r="E48" s="3">
        <f t="shared" si="25"/>
        <v>1230</v>
      </c>
      <c r="G48" s="3">
        <v>46</v>
      </c>
      <c r="H48" s="3">
        <f>VLOOKUP(A48,爬塔!B:H,7,TRUE)</f>
        <v>340</v>
      </c>
      <c r="I48" s="3">
        <f>VLOOKUP(A48,爬塔!B:I,8,TRUE)*VLOOKUP(圣盾!A48,总表!$A:$D,3,FALSE)*24*12</f>
        <v>20966400</v>
      </c>
      <c r="J48" s="53">
        <f t="shared" ref="J48:J74" si="30">J47</f>
        <v>72</v>
      </c>
      <c r="K48" s="53">
        <v>50</v>
      </c>
      <c r="L48" s="53">
        <f t="shared" si="26"/>
        <v>24</v>
      </c>
      <c r="M48" s="53">
        <v>8</v>
      </c>
      <c r="N48">
        <f>SUM($I$3:I48,$H$3:H48)</f>
        <v>260521180</v>
      </c>
      <c r="P48">
        <f t="shared" si="27"/>
        <v>4</v>
      </c>
      <c r="S48">
        <f t="shared" si="23"/>
        <v>7</v>
      </c>
      <c r="T48">
        <f t="shared" si="2"/>
        <v>62500</v>
      </c>
      <c r="U48">
        <f t="shared" si="9"/>
        <v>625000</v>
      </c>
      <c r="V48">
        <f t="shared" si="3"/>
        <v>187500</v>
      </c>
      <c r="W48">
        <f t="shared" si="9"/>
        <v>1875000</v>
      </c>
      <c r="X48" s="3">
        <f t="shared" si="29"/>
        <v>2060</v>
      </c>
      <c r="Y48" s="3">
        <f t="shared" si="28"/>
        <v>51500</v>
      </c>
      <c r="Z48" s="3">
        <f t="shared" si="28"/>
        <v>1030</v>
      </c>
      <c r="AA48" s="3">
        <f t="shared" si="28"/>
        <v>1030</v>
      </c>
    </row>
    <row r="49" spans="1:27" x14ac:dyDescent="0.2">
      <c r="A49" s="3">
        <v>47</v>
      </c>
      <c r="B49" s="3">
        <f t="shared" si="25"/>
        <v>2460</v>
      </c>
      <c r="C49" s="3">
        <f t="shared" si="25"/>
        <v>61500</v>
      </c>
      <c r="D49" s="3">
        <f t="shared" si="25"/>
        <v>1230</v>
      </c>
      <c r="E49" s="3">
        <f t="shared" si="25"/>
        <v>1230</v>
      </c>
      <c r="G49" s="3">
        <v>47</v>
      </c>
      <c r="H49" s="3">
        <f>VLOOKUP(A49,爬塔!B:H,7,TRUE)</f>
        <v>340</v>
      </c>
      <c r="I49" s="3">
        <f>VLOOKUP(A49,爬塔!B:I,8,TRUE)*VLOOKUP(圣盾!A49,总表!$A:$D,3,FALSE)*24*12</f>
        <v>21640320</v>
      </c>
      <c r="J49" s="53">
        <f t="shared" si="30"/>
        <v>72</v>
      </c>
      <c r="K49" s="53">
        <v>50</v>
      </c>
      <c r="L49" s="53">
        <f t="shared" si="26"/>
        <v>32</v>
      </c>
      <c r="M49" s="53">
        <v>12</v>
      </c>
      <c r="N49">
        <f>SUM($I$3:I49,$H$3:H49)</f>
        <v>282161840</v>
      </c>
      <c r="P49">
        <f t="shared" si="27"/>
        <v>4</v>
      </c>
      <c r="S49">
        <f t="shared" si="23"/>
        <v>8</v>
      </c>
      <c r="T49">
        <f t="shared" si="2"/>
        <v>62500</v>
      </c>
      <c r="U49">
        <f t="shared" si="9"/>
        <v>687500</v>
      </c>
      <c r="V49">
        <f t="shared" si="3"/>
        <v>187500</v>
      </c>
      <c r="W49">
        <f t="shared" si="9"/>
        <v>2062500</v>
      </c>
      <c r="X49" s="3">
        <f t="shared" si="29"/>
        <v>2140</v>
      </c>
      <c r="Y49" s="3">
        <f t="shared" si="28"/>
        <v>53500</v>
      </c>
      <c r="Z49" s="3">
        <f t="shared" si="28"/>
        <v>1070</v>
      </c>
      <c r="AA49" s="3">
        <f t="shared" si="28"/>
        <v>1070</v>
      </c>
    </row>
    <row r="50" spans="1:27" x14ac:dyDescent="0.2">
      <c r="A50" s="3">
        <v>48</v>
      </c>
      <c r="B50" s="3">
        <f t="shared" si="25"/>
        <v>2460</v>
      </c>
      <c r="C50" s="3">
        <f t="shared" si="25"/>
        <v>61500</v>
      </c>
      <c r="D50" s="3">
        <f t="shared" si="25"/>
        <v>1230</v>
      </c>
      <c r="E50" s="3">
        <f t="shared" si="25"/>
        <v>1230</v>
      </c>
      <c r="G50" s="3">
        <v>48</v>
      </c>
      <c r="H50" s="3">
        <f>VLOOKUP(A50,爬塔!B:H,7,TRUE)</f>
        <v>340</v>
      </c>
      <c r="I50" s="3">
        <f>VLOOKUP(A50,爬塔!B:I,8,TRUE)*VLOOKUP(圣盾!A50,总表!$A:$D,3,FALSE)*24*12</f>
        <v>22426560</v>
      </c>
      <c r="J50" s="53">
        <f t="shared" si="30"/>
        <v>72</v>
      </c>
      <c r="K50" s="53">
        <v>50</v>
      </c>
      <c r="L50" s="53">
        <f t="shared" si="26"/>
        <v>32</v>
      </c>
      <c r="M50" s="53">
        <v>12</v>
      </c>
      <c r="N50">
        <f>SUM($I$3:I50,$H$3:H50)</f>
        <v>304588740</v>
      </c>
      <c r="P50">
        <f t="shared" si="27"/>
        <v>4</v>
      </c>
      <c r="S50">
        <f t="shared" si="23"/>
        <v>9</v>
      </c>
      <c r="T50">
        <f t="shared" si="2"/>
        <v>62500</v>
      </c>
      <c r="U50">
        <f t="shared" si="9"/>
        <v>750000</v>
      </c>
      <c r="V50">
        <f t="shared" si="3"/>
        <v>187500</v>
      </c>
      <c r="W50">
        <f t="shared" si="9"/>
        <v>2250000</v>
      </c>
      <c r="X50" s="3">
        <f t="shared" si="29"/>
        <v>2220</v>
      </c>
      <c r="Y50" s="3">
        <f t="shared" si="28"/>
        <v>55500</v>
      </c>
      <c r="Z50" s="3">
        <f t="shared" si="28"/>
        <v>1110</v>
      </c>
      <c r="AA50" s="3">
        <f t="shared" si="28"/>
        <v>1110</v>
      </c>
    </row>
    <row r="51" spans="1:27" x14ac:dyDescent="0.2">
      <c r="A51" s="3">
        <v>49</v>
      </c>
      <c r="B51" s="3">
        <f t="shared" si="25"/>
        <v>2460</v>
      </c>
      <c r="C51" s="3">
        <f t="shared" si="25"/>
        <v>61500</v>
      </c>
      <c r="D51" s="3">
        <f t="shared" si="25"/>
        <v>1230</v>
      </c>
      <c r="E51" s="3">
        <f t="shared" si="25"/>
        <v>1230</v>
      </c>
      <c r="G51" s="3">
        <v>49</v>
      </c>
      <c r="H51" s="3">
        <f>VLOOKUP(A51,爬塔!B:H,7,TRUE)</f>
        <v>360</v>
      </c>
      <c r="I51" s="3">
        <f>VLOOKUP(A51,爬塔!B:I,8,TRUE)*VLOOKUP(圣盾!A51,总表!$A:$D,3,FALSE)*24*12</f>
        <v>25119360</v>
      </c>
      <c r="J51" s="53">
        <f t="shared" si="30"/>
        <v>72</v>
      </c>
      <c r="K51" s="53">
        <v>50</v>
      </c>
      <c r="L51" s="53">
        <f t="shared" si="26"/>
        <v>32</v>
      </c>
      <c r="M51" s="53">
        <v>12</v>
      </c>
      <c r="N51">
        <f>SUM($I$3:I51,$H$3:H51)</f>
        <v>329708460</v>
      </c>
      <c r="P51">
        <f t="shared" si="27"/>
        <v>4</v>
      </c>
      <c r="S51">
        <f t="shared" si="23"/>
        <v>10</v>
      </c>
      <c r="T51">
        <f t="shared" si="2"/>
        <v>62500</v>
      </c>
      <c r="U51">
        <f t="shared" si="9"/>
        <v>812500</v>
      </c>
      <c r="V51">
        <f t="shared" si="3"/>
        <v>187500</v>
      </c>
      <c r="W51">
        <f t="shared" si="9"/>
        <v>2437500</v>
      </c>
      <c r="X51" s="3">
        <f t="shared" si="29"/>
        <v>2300</v>
      </c>
      <c r="Y51" s="3">
        <f t="shared" si="28"/>
        <v>57500</v>
      </c>
      <c r="Z51" s="3">
        <f t="shared" si="28"/>
        <v>1150</v>
      </c>
      <c r="AA51" s="3">
        <f t="shared" si="28"/>
        <v>1150</v>
      </c>
    </row>
    <row r="52" spans="1:27" x14ac:dyDescent="0.2">
      <c r="A52" s="3">
        <v>50</v>
      </c>
      <c r="B52" s="3">
        <f t="shared" si="25"/>
        <v>2460</v>
      </c>
      <c r="C52" s="3">
        <f t="shared" si="25"/>
        <v>61500</v>
      </c>
      <c r="D52" s="3">
        <f t="shared" si="25"/>
        <v>1230</v>
      </c>
      <c r="E52" s="3">
        <f t="shared" si="25"/>
        <v>1230</v>
      </c>
      <c r="G52" s="3">
        <v>50</v>
      </c>
      <c r="H52" s="3">
        <f>VLOOKUP(A52,爬塔!B:H,7,TRUE)</f>
        <v>360</v>
      </c>
      <c r="I52" s="3">
        <f>VLOOKUP(A52,爬塔!B:I,8,TRUE)*VLOOKUP(圣盾!A52,总表!$A:$D,3,FALSE)*24*12</f>
        <v>26208000</v>
      </c>
      <c r="J52" s="53">
        <f t="shared" si="30"/>
        <v>72</v>
      </c>
      <c r="K52" s="53">
        <v>50</v>
      </c>
      <c r="L52" s="53">
        <f t="shared" si="26"/>
        <v>32</v>
      </c>
      <c r="M52" s="53">
        <v>12</v>
      </c>
      <c r="N52">
        <f>SUM($I$3:I52,$H$3:H52)</f>
        <v>355916820</v>
      </c>
      <c r="P52">
        <f t="shared" si="27"/>
        <v>4</v>
      </c>
      <c r="S52">
        <f t="shared" si="23"/>
        <v>11</v>
      </c>
      <c r="T52">
        <f t="shared" si="2"/>
        <v>62500</v>
      </c>
      <c r="U52">
        <f t="shared" si="9"/>
        <v>875000</v>
      </c>
      <c r="V52">
        <f t="shared" si="3"/>
        <v>187500</v>
      </c>
      <c r="W52">
        <f t="shared" si="9"/>
        <v>2625000</v>
      </c>
      <c r="X52" s="3">
        <f t="shared" si="29"/>
        <v>2380</v>
      </c>
      <c r="Y52" s="3">
        <f t="shared" si="28"/>
        <v>59500</v>
      </c>
      <c r="Z52" s="3">
        <f t="shared" si="28"/>
        <v>1190</v>
      </c>
      <c r="AA52" s="3">
        <f t="shared" si="28"/>
        <v>1190</v>
      </c>
    </row>
    <row r="53" spans="1:27" x14ac:dyDescent="0.2">
      <c r="A53" s="3">
        <v>51</v>
      </c>
      <c r="B53" s="3">
        <f t="shared" si="25"/>
        <v>2460</v>
      </c>
      <c r="C53" s="3">
        <f t="shared" si="25"/>
        <v>61500</v>
      </c>
      <c r="D53" s="3">
        <f t="shared" si="25"/>
        <v>1230</v>
      </c>
      <c r="E53" s="3">
        <f t="shared" si="25"/>
        <v>1230</v>
      </c>
      <c r="G53" s="3">
        <v>51</v>
      </c>
      <c r="H53" s="3">
        <f>VLOOKUP(A53,爬塔!B:H,7,TRUE)</f>
        <v>360</v>
      </c>
      <c r="I53" s="3">
        <f>VLOOKUP(A53,爬塔!B:I,8,TRUE)*VLOOKUP(圣盾!A53,总表!$A:$D,3,FALSE)*24*12</f>
        <v>29030400</v>
      </c>
      <c r="J53" s="53">
        <f t="shared" si="30"/>
        <v>72</v>
      </c>
      <c r="K53" s="53">
        <v>50</v>
      </c>
      <c r="L53" s="53">
        <f t="shared" si="26"/>
        <v>32</v>
      </c>
      <c r="M53" s="53">
        <v>12</v>
      </c>
      <c r="N53">
        <f>SUM($I$3:I53,$H$3:H53)</f>
        <v>384947580</v>
      </c>
      <c r="P53">
        <f t="shared" si="27"/>
        <v>4</v>
      </c>
      <c r="S53">
        <f t="shared" si="23"/>
        <v>12</v>
      </c>
      <c r="T53">
        <f t="shared" si="2"/>
        <v>62500</v>
      </c>
      <c r="U53">
        <f t="shared" si="9"/>
        <v>937500</v>
      </c>
      <c r="V53">
        <f t="shared" si="3"/>
        <v>187500</v>
      </c>
      <c r="W53">
        <f t="shared" si="9"/>
        <v>2812500</v>
      </c>
      <c r="X53" s="3">
        <f t="shared" si="29"/>
        <v>2460</v>
      </c>
      <c r="Y53" s="3">
        <f t="shared" si="28"/>
        <v>61500</v>
      </c>
      <c r="Z53" s="3">
        <f t="shared" si="28"/>
        <v>1230</v>
      </c>
      <c r="AA53" s="3">
        <f t="shared" si="28"/>
        <v>1230</v>
      </c>
    </row>
    <row r="54" spans="1:27" x14ac:dyDescent="0.2">
      <c r="A54" s="3">
        <v>52</v>
      </c>
      <c r="B54" s="3">
        <f t="shared" si="25"/>
        <v>2460</v>
      </c>
      <c r="C54" s="3">
        <f t="shared" si="25"/>
        <v>61500</v>
      </c>
      <c r="D54" s="3">
        <f t="shared" si="25"/>
        <v>1230</v>
      </c>
      <c r="E54" s="3">
        <f t="shared" si="25"/>
        <v>1230</v>
      </c>
      <c r="G54" s="3">
        <v>52</v>
      </c>
      <c r="H54" s="3">
        <f>VLOOKUP(A54,爬塔!B:H,7,TRUE)</f>
        <v>380</v>
      </c>
      <c r="I54" s="3">
        <f>VLOOKUP(A54,爬塔!B:I,8,TRUE)*VLOOKUP(圣盾!A54,总表!$A:$D,3,FALSE)*24*12</f>
        <v>31255200</v>
      </c>
      <c r="J54" s="53">
        <f t="shared" si="30"/>
        <v>72</v>
      </c>
      <c r="K54" s="53">
        <v>50</v>
      </c>
      <c r="L54" s="53">
        <f t="shared" si="26"/>
        <v>40</v>
      </c>
      <c r="M54" s="53">
        <v>18</v>
      </c>
      <c r="N54">
        <f>SUM($I$3:I54,$H$3:H54)</f>
        <v>416203160</v>
      </c>
      <c r="X54" s="3"/>
      <c r="Y54" s="3"/>
      <c r="Z54" s="3"/>
      <c r="AA54" s="3"/>
    </row>
    <row r="55" spans="1:27" x14ac:dyDescent="0.2">
      <c r="A55" s="3">
        <v>53</v>
      </c>
      <c r="B55" s="3">
        <f t="shared" si="25"/>
        <v>2460</v>
      </c>
      <c r="C55" s="3">
        <f t="shared" si="25"/>
        <v>61500</v>
      </c>
      <c r="D55" s="3">
        <f t="shared" si="25"/>
        <v>1230</v>
      </c>
      <c r="E55" s="3">
        <f t="shared" si="25"/>
        <v>1230</v>
      </c>
      <c r="G55" s="3">
        <v>53</v>
      </c>
      <c r="H55" s="3">
        <f>VLOOKUP(A55,爬塔!B:H,7,TRUE)</f>
        <v>380</v>
      </c>
      <c r="I55" s="3">
        <f>VLOOKUP(A55,爬塔!B:I,8,TRUE)*VLOOKUP(圣盾!A55,总表!$A:$D,3,FALSE)*24*12</f>
        <v>31557600</v>
      </c>
      <c r="J55" s="53">
        <f t="shared" si="30"/>
        <v>72</v>
      </c>
      <c r="K55" s="53">
        <v>50</v>
      </c>
      <c r="L55" s="53">
        <f t="shared" si="26"/>
        <v>40</v>
      </c>
      <c r="M55" s="53">
        <v>18</v>
      </c>
      <c r="N55">
        <f>SUM($I$3:I55,$H$3:H55)</f>
        <v>447761140</v>
      </c>
      <c r="X55" s="3"/>
      <c r="Y55" s="3"/>
      <c r="Z55" s="3"/>
      <c r="AA55" s="3"/>
    </row>
    <row r="56" spans="1:27" x14ac:dyDescent="0.2">
      <c r="A56" s="3">
        <v>54</v>
      </c>
      <c r="B56" s="3">
        <f t="shared" si="25"/>
        <v>2460</v>
      </c>
      <c r="C56" s="3">
        <f t="shared" si="25"/>
        <v>61500</v>
      </c>
      <c r="D56" s="3">
        <f t="shared" si="25"/>
        <v>1230</v>
      </c>
      <c r="E56" s="3">
        <f t="shared" si="25"/>
        <v>1230</v>
      </c>
      <c r="G56" s="3">
        <v>54</v>
      </c>
      <c r="H56" s="3">
        <f>VLOOKUP(A56,爬塔!B:H,7,TRUE)</f>
        <v>380</v>
      </c>
      <c r="I56" s="3">
        <f>VLOOKUP(A56,爬塔!B:I,8,TRUE)*VLOOKUP(圣盾!A56,总表!$A:$D,3,FALSE)*24*12</f>
        <v>32011200</v>
      </c>
      <c r="J56" s="53">
        <f t="shared" si="30"/>
        <v>72</v>
      </c>
      <c r="K56" s="53">
        <v>50</v>
      </c>
      <c r="L56" s="53">
        <f t="shared" si="26"/>
        <v>40</v>
      </c>
      <c r="M56" s="53">
        <v>18</v>
      </c>
      <c r="N56">
        <f>SUM($I$3:I56,$H$3:H56)</f>
        <v>479772720</v>
      </c>
      <c r="X56" s="3"/>
      <c r="Y56" s="3"/>
      <c r="Z56" s="3"/>
      <c r="AA56" s="3"/>
    </row>
    <row r="57" spans="1:27" x14ac:dyDescent="0.2">
      <c r="A57" s="3">
        <v>55</v>
      </c>
      <c r="B57" s="3">
        <f t="shared" si="25"/>
        <v>2460</v>
      </c>
      <c r="C57" s="3">
        <f t="shared" si="25"/>
        <v>61500</v>
      </c>
      <c r="D57" s="3">
        <f t="shared" si="25"/>
        <v>1230</v>
      </c>
      <c r="E57" s="3">
        <f t="shared" si="25"/>
        <v>1230</v>
      </c>
      <c r="G57" s="3">
        <v>55</v>
      </c>
      <c r="H57" s="3">
        <f>VLOOKUP(A57,爬塔!B:H,7,TRUE)</f>
        <v>400</v>
      </c>
      <c r="I57" s="3">
        <f>VLOOKUP(A57,爬塔!B:I,8,TRUE)*VLOOKUP(圣盾!A57,总表!$A:$D,3,FALSE)*24*12</f>
        <v>34790400</v>
      </c>
      <c r="J57" s="53">
        <f t="shared" si="30"/>
        <v>72</v>
      </c>
      <c r="K57" s="53">
        <v>50</v>
      </c>
      <c r="L57" s="53">
        <f t="shared" si="26"/>
        <v>40</v>
      </c>
      <c r="M57" s="53">
        <v>18</v>
      </c>
      <c r="N57">
        <f>SUM($I$3:I57,$H$3:H57)</f>
        <v>514563520</v>
      </c>
      <c r="X57" s="3"/>
      <c r="Y57" s="3"/>
      <c r="Z57" s="3"/>
      <c r="AA57" s="3"/>
    </row>
    <row r="58" spans="1:27" x14ac:dyDescent="0.2">
      <c r="A58" s="3">
        <v>56</v>
      </c>
      <c r="B58" s="3">
        <f t="shared" si="25"/>
        <v>2460</v>
      </c>
      <c r="C58" s="3">
        <f t="shared" si="25"/>
        <v>61500</v>
      </c>
      <c r="D58" s="3">
        <f t="shared" si="25"/>
        <v>1230</v>
      </c>
      <c r="E58" s="3">
        <f t="shared" si="25"/>
        <v>1230</v>
      </c>
      <c r="G58" s="3">
        <v>56</v>
      </c>
      <c r="H58" s="3">
        <f>VLOOKUP(A58,爬塔!B:H,7,TRUE)</f>
        <v>400</v>
      </c>
      <c r="I58" s="3">
        <f>VLOOKUP(A58,爬塔!B:I,8,TRUE)*VLOOKUP(圣盾!A58,总表!$A:$D,3,FALSE)*24*12</f>
        <v>35596800</v>
      </c>
      <c r="J58" s="53">
        <f t="shared" si="30"/>
        <v>72</v>
      </c>
      <c r="K58" s="53">
        <v>50</v>
      </c>
      <c r="L58" s="53">
        <f t="shared" si="26"/>
        <v>40</v>
      </c>
      <c r="M58" s="53">
        <v>18</v>
      </c>
      <c r="N58">
        <f>SUM($I$3:I58,$H$3:H58)</f>
        <v>550160720</v>
      </c>
      <c r="X58" s="3"/>
      <c r="Y58" s="3"/>
      <c r="Z58" s="3"/>
      <c r="AA58" s="3"/>
    </row>
    <row r="59" spans="1:27" x14ac:dyDescent="0.2">
      <c r="A59" s="3">
        <v>57</v>
      </c>
      <c r="B59" s="3">
        <f t="shared" si="25"/>
        <v>2460</v>
      </c>
      <c r="C59" s="3">
        <f t="shared" si="25"/>
        <v>61500</v>
      </c>
      <c r="D59" s="3">
        <f t="shared" si="25"/>
        <v>1230</v>
      </c>
      <c r="E59" s="3">
        <f t="shared" si="25"/>
        <v>1230</v>
      </c>
      <c r="G59" s="3">
        <v>57</v>
      </c>
      <c r="H59" s="3">
        <f>VLOOKUP(A59,爬塔!B:H,7,TRUE)</f>
        <v>400</v>
      </c>
      <c r="I59" s="3">
        <f>VLOOKUP(A59,爬塔!B:I,8,TRUE)*VLOOKUP(圣盾!A59,总表!$A:$D,3,FALSE)*24*12</f>
        <v>36564480</v>
      </c>
      <c r="J59" s="53">
        <f t="shared" si="30"/>
        <v>72</v>
      </c>
      <c r="K59" s="53">
        <v>50</v>
      </c>
      <c r="L59" s="53">
        <f t="shared" si="26"/>
        <v>48</v>
      </c>
      <c r="M59" s="53">
        <v>24</v>
      </c>
      <c r="N59">
        <f>SUM($I$3:I59,$H$3:H59)</f>
        <v>586725600</v>
      </c>
      <c r="X59" s="3"/>
      <c r="Y59" s="3"/>
      <c r="Z59" s="3"/>
      <c r="AA59" s="3"/>
    </row>
    <row r="60" spans="1:27" x14ac:dyDescent="0.2">
      <c r="A60" s="3">
        <v>58</v>
      </c>
      <c r="B60" s="3">
        <f t="shared" si="25"/>
        <v>2460</v>
      </c>
      <c r="C60" s="3">
        <f t="shared" si="25"/>
        <v>61500</v>
      </c>
      <c r="D60" s="3">
        <f t="shared" si="25"/>
        <v>1230</v>
      </c>
      <c r="E60" s="3">
        <f t="shared" si="25"/>
        <v>1230</v>
      </c>
      <c r="G60" s="3">
        <v>58</v>
      </c>
      <c r="H60" s="3">
        <f>VLOOKUP(A60,爬塔!B:H,7,TRUE)</f>
        <v>420</v>
      </c>
      <c r="I60" s="3">
        <f>VLOOKUP(A60,爬塔!B:I,8,TRUE)*VLOOKUP(圣盾!A60,总表!$A:$D,3,FALSE)*24*12</f>
        <v>40049280</v>
      </c>
      <c r="J60" s="53">
        <f t="shared" si="30"/>
        <v>72</v>
      </c>
      <c r="K60" s="53">
        <v>50</v>
      </c>
      <c r="L60" s="53">
        <f t="shared" si="26"/>
        <v>48</v>
      </c>
      <c r="M60" s="53">
        <v>24</v>
      </c>
      <c r="N60">
        <f>SUM($I$3:I60,$H$3:H60)</f>
        <v>626775300</v>
      </c>
      <c r="X60" s="3"/>
      <c r="Y60" s="3"/>
      <c r="Z60" s="3"/>
      <c r="AA60" s="3"/>
    </row>
    <row r="61" spans="1:27" x14ac:dyDescent="0.2">
      <c r="A61" s="3">
        <v>59</v>
      </c>
      <c r="B61" s="3">
        <f t="shared" si="25"/>
        <v>2460</v>
      </c>
      <c r="C61" s="3">
        <f t="shared" si="25"/>
        <v>61500</v>
      </c>
      <c r="D61" s="3">
        <f t="shared" si="25"/>
        <v>1230</v>
      </c>
      <c r="E61" s="3">
        <f t="shared" si="25"/>
        <v>1230</v>
      </c>
      <c r="G61" s="3">
        <v>59</v>
      </c>
      <c r="H61" s="3">
        <f>VLOOKUP(A61,爬塔!B:H,7,TRUE)</f>
        <v>420</v>
      </c>
      <c r="I61" s="3">
        <f>VLOOKUP(A61,爬塔!B:I,8,TRUE)*VLOOKUP(圣盾!A61,总表!$A:$D,3,FALSE)*24*12</f>
        <v>41420160</v>
      </c>
      <c r="J61" s="53">
        <f t="shared" si="30"/>
        <v>72</v>
      </c>
      <c r="K61" s="53">
        <v>50</v>
      </c>
      <c r="L61" s="53">
        <f t="shared" si="26"/>
        <v>48</v>
      </c>
      <c r="M61" s="53">
        <v>24</v>
      </c>
      <c r="N61">
        <f>SUM($I$3:I61,$H$3:H61)</f>
        <v>668195880</v>
      </c>
      <c r="X61" s="3"/>
      <c r="Y61" s="3"/>
      <c r="Z61" s="3"/>
      <c r="AA61" s="3"/>
    </row>
    <row r="62" spans="1:27" x14ac:dyDescent="0.2">
      <c r="A62" s="3">
        <v>60</v>
      </c>
      <c r="B62" s="3">
        <f t="shared" si="25"/>
        <v>2460</v>
      </c>
      <c r="C62" s="3">
        <f t="shared" si="25"/>
        <v>61500</v>
      </c>
      <c r="D62" s="3">
        <f t="shared" si="25"/>
        <v>1230</v>
      </c>
      <c r="E62" s="3">
        <f t="shared" si="25"/>
        <v>1230</v>
      </c>
      <c r="G62" s="3">
        <v>60</v>
      </c>
      <c r="H62" s="3">
        <f>VLOOKUP(A62,爬塔!B:H,7,TRUE)</f>
        <v>420</v>
      </c>
      <c r="I62" s="3">
        <f>VLOOKUP(A62,爬塔!B:I,8,TRUE)*VLOOKUP(圣盾!A62,总表!$A:$D,3,FALSE)*24*12</f>
        <v>42962400</v>
      </c>
      <c r="J62" s="53">
        <f t="shared" si="30"/>
        <v>72</v>
      </c>
      <c r="K62" s="53">
        <v>50</v>
      </c>
      <c r="L62" s="53">
        <f t="shared" si="26"/>
        <v>48</v>
      </c>
      <c r="M62" s="53">
        <v>24</v>
      </c>
      <c r="N62">
        <f>SUM($I$3:I62,$H$3:H62)</f>
        <v>711158700</v>
      </c>
      <c r="X62" s="3"/>
      <c r="Y62" s="3"/>
      <c r="Z62" s="3"/>
      <c r="AA62" s="3"/>
    </row>
    <row r="63" spans="1:27" x14ac:dyDescent="0.2">
      <c r="A63" s="3">
        <v>61</v>
      </c>
      <c r="B63" s="3">
        <f t="shared" si="25"/>
        <v>2460</v>
      </c>
      <c r="C63" s="3">
        <f t="shared" si="25"/>
        <v>61500</v>
      </c>
      <c r="D63" s="3">
        <f t="shared" si="25"/>
        <v>1230</v>
      </c>
      <c r="E63" s="3">
        <f t="shared" si="25"/>
        <v>1230</v>
      </c>
      <c r="G63" s="3">
        <v>61</v>
      </c>
      <c r="H63" s="3">
        <f>VLOOKUP(A63,爬塔!B:H,7,TRUE)</f>
        <v>440</v>
      </c>
      <c r="I63" s="3">
        <f>VLOOKUP(A63,爬塔!B:I,8,TRUE)*VLOOKUP(圣盾!A63,总表!$A:$D,3,FALSE)*24*12</f>
        <v>49636800</v>
      </c>
      <c r="J63" s="53">
        <f t="shared" si="30"/>
        <v>72</v>
      </c>
      <c r="K63" s="53">
        <v>50</v>
      </c>
      <c r="L63" s="53">
        <f t="shared" si="26"/>
        <v>48</v>
      </c>
      <c r="M63" s="53">
        <v>24</v>
      </c>
      <c r="N63">
        <f>SUM($I$3:I63,$H$3:H63)</f>
        <v>760795940</v>
      </c>
      <c r="X63" s="3"/>
      <c r="Y63" s="3"/>
      <c r="Z63" s="3"/>
      <c r="AA63" s="3"/>
    </row>
    <row r="64" spans="1:27" x14ac:dyDescent="0.2">
      <c r="A64" s="3">
        <v>62</v>
      </c>
      <c r="B64" s="3">
        <f t="shared" si="25"/>
        <v>2460</v>
      </c>
      <c r="C64" s="3">
        <f t="shared" si="25"/>
        <v>61500</v>
      </c>
      <c r="D64" s="3">
        <f t="shared" si="25"/>
        <v>1230</v>
      </c>
      <c r="E64" s="3">
        <f t="shared" si="25"/>
        <v>1230</v>
      </c>
      <c r="G64" s="3">
        <v>62</v>
      </c>
      <c r="H64" s="3">
        <f>VLOOKUP(A64,爬塔!B:H,7,TRUE)</f>
        <v>440</v>
      </c>
      <c r="I64" s="3">
        <f>VLOOKUP(A64,爬塔!B:I,8,TRUE)*VLOOKUP(圣盾!A64,总表!$A:$D,3,FALSE)*24*12</f>
        <v>49844160</v>
      </c>
      <c r="J64" s="53">
        <f t="shared" si="30"/>
        <v>72</v>
      </c>
      <c r="K64" s="53">
        <v>50</v>
      </c>
      <c r="L64" s="53">
        <f t="shared" si="26"/>
        <v>56</v>
      </c>
      <c r="M64" s="53">
        <v>32</v>
      </c>
      <c r="N64">
        <f>SUM($I$3:I64,$H$3:H64)</f>
        <v>810640540</v>
      </c>
      <c r="X64" s="3"/>
      <c r="Y64" s="3"/>
      <c r="Z64" s="3"/>
      <c r="AA64" s="3"/>
    </row>
    <row r="65" spans="1:27" x14ac:dyDescent="0.2">
      <c r="A65" s="3">
        <v>63</v>
      </c>
      <c r="B65" s="3">
        <f t="shared" si="25"/>
        <v>2460</v>
      </c>
      <c r="C65" s="3">
        <f t="shared" si="25"/>
        <v>61500</v>
      </c>
      <c r="D65" s="3">
        <f t="shared" si="25"/>
        <v>1230</v>
      </c>
      <c r="E65" s="3">
        <f t="shared" si="25"/>
        <v>1230</v>
      </c>
      <c r="G65" s="3">
        <v>63</v>
      </c>
      <c r="H65" s="3">
        <f>VLOOKUP(A65,爬塔!B:H,7,TRUE)</f>
        <v>440</v>
      </c>
      <c r="I65" s="3">
        <f>VLOOKUP(A65,爬塔!B:I,8,TRUE)*VLOOKUP(圣盾!A65,总表!$A:$D,3,FALSE)*24*12</f>
        <v>50258880</v>
      </c>
      <c r="J65" s="53">
        <f t="shared" si="30"/>
        <v>72</v>
      </c>
      <c r="K65" s="53">
        <v>50</v>
      </c>
      <c r="L65" s="53">
        <f t="shared" si="26"/>
        <v>56</v>
      </c>
      <c r="M65" s="53">
        <v>32</v>
      </c>
      <c r="N65">
        <f>SUM($I$3:I65,$H$3:H65)</f>
        <v>860899860</v>
      </c>
      <c r="X65" s="3"/>
      <c r="Y65" s="3"/>
      <c r="Z65" s="3"/>
      <c r="AA65" s="3"/>
    </row>
    <row r="66" spans="1:27" x14ac:dyDescent="0.2">
      <c r="A66" s="3">
        <v>64</v>
      </c>
      <c r="B66" s="3">
        <f t="shared" si="25"/>
        <v>2460</v>
      </c>
      <c r="C66" s="3">
        <f t="shared" si="25"/>
        <v>61500</v>
      </c>
      <c r="D66" s="3">
        <f t="shared" si="25"/>
        <v>1230</v>
      </c>
      <c r="E66" s="3">
        <f t="shared" si="25"/>
        <v>1230</v>
      </c>
      <c r="G66" s="3">
        <v>64</v>
      </c>
      <c r="H66" s="3">
        <f>VLOOKUP(A66,爬塔!B:H,7,TRUE)</f>
        <v>460</v>
      </c>
      <c r="I66" s="3">
        <f>VLOOKUP(A66,爬塔!B:I,8,TRUE)*VLOOKUP(圣盾!A66,总表!$A:$D,3,FALSE)*24*12</f>
        <v>53707680</v>
      </c>
      <c r="J66" s="53">
        <f t="shared" si="30"/>
        <v>72</v>
      </c>
      <c r="K66" s="53">
        <v>50</v>
      </c>
      <c r="L66" s="53">
        <f t="shared" si="26"/>
        <v>56</v>
      </c>
      <c r="M66" s="53">
        <v>32</v>
      </c>
      <c r="N66">
        <f>SUM($I$3:I66,$H$3:H66)</f>
        <v>914608000</v>
      </c>
      <c r="X66" s="3"/>
      <c r="Y66" s="3"/>
      <c r="Z66" s="3"/>
      <c r="AA66" s="3"/>
    </row>
    <row r="67" spans="1:27" x14ac:dyDescent="0.2">
      <c r="A67" s="3">
        <v>65</v>
      </c>
      <c r="B67" s="3">
        <f t="shared" si="25"/>
        <v>2460</v>
      </c>
      <c r="C67" s="3">
        <f t="shared" si="25"/>
        <v>61500</v>
      </c>
      <c r="D67" s="3">
        <f t="shared" si="25"/>
        <v>1230</v>
      </c>
      <c r="E67" s="3">
        <f t="shared" si="25"/>
        <v>1230</v>
      </c>
      <c r="G67" s="3">
        <v>65</v>
      </c>
      <c r="H67" s="3">
        <f>VLOOKUP(A67,爬塔!B:H,7,TRUE)</f>
        <v>460</v>
      </c>
      <c r="I67" s="3">
        <f>VLOOKUP(A67,爬塔!B:I,8,TRUE)*VLOOKUP(圣盾!A67,总表!$A:$D,3,FALSE)*24*12</f>
        <v>54583200</v>
      </c>
      <c r="J67" s="53">
        <f t="shared" si="30"/>
        <v>72</v>
      </c>
      <c r="K67" s="53">
        <v>50</v>
      </c>
      <c r="L67" s="53">
        <f t="shared" si="26"/>
        <v>56</v>
      </c>
      <c r="M67" s="53">
        <v>32</v>
      </c>
      <c r="N67">
        <f>SUM($I$3:I67,$H$3:H67)</f>
        <v>969191660</v>
      </c>
      <c r="X67" s="3"/>
      <c r="Y67" s="3"/>
      <c r="Z67" s="3"/>
      <c r="AA67" s="3"/>
    </row>
    <row r="68" spans="1:27" x14ac:dyDescent="0.2">
      <c r="A68" s="3">
        <v>66</v>
      </c>
      <c r="B68" s="3">
        <f t="shared" ref="B68:E102" si="31">IFERROR(VLOOKUP(INT(VLOOKUP($A68,$G$3:$N$102,8,FALSE)/5)*5,$U$3:$AA$113,B$2+3,TRUE),0)</f>
        <v>2460</v>
      </c>
      <c r="C68" s="3">
        <f t="shared" si="31"/>
        <v>61500</v>
      </c>
      <c r="D68" s="3">
        <f t="shared" si="31"/>
        <v>1230</v>
      </c>
      <c r="E68" s="3">
        <f t="shared" si="31"/>
        <v>1230</v>
      </c>
      <c r="G68" s="3">
        <v>66</v>
      </c>
      <c r="H68" s="3">
        <f>VLOOKUP(A68,爬塔!B:H,7,TRUE)</f>
        <v>460</v>
      </c>
      <c r="I68" s="3">
        <f>VLOOKUP(A68,爬塔!B:I,8,TRUE)*VLOOKUP(圣盾!A68,总表!$A:$D,3,FALSE)*24*12</f>
        <v>55677600</v>
      </c>
      <c r="J68" s="53">
        <f t="shared" si="30"/>
        <v>72</v>
      </c>
      <c r="K68" s="53">
        <v>50</v>
      </c>
      <c r="L68" s="53">
        <f t="shared" si="26"/>
        <v>56</v>
      </c>
      <c r="M68" s="53">
        <v>32</v>
      </c>
      <c r="N68">
        <f>SUM($I$3:I68,$H$3:H68)</f>
        <v>1024869720</v>
      </c>
      <c r="X68" s="3"/>
      <c r="Y68" s="3"/>
      <c r="Z68" s="3"/>
      <c r="AA68" s="3"/>
    </row>
    <row r="69" spans="1:27" x14ac:dyDescent="0.2">
      <c r="A69" s="3">
        <v>67</v>
      </c>
      <c r="B69" s="3">
        <f t="shared" si="31"/>
        <v>2460</v>
      </c>
      <c r="C69" s="3">
        <f t="shared" si="31"/>
        <v>61500</v>
      </c>
      <c r="D69" s="3">
        <f t="shared" si="31"/>
        <v>1230</v>
      </c>
      <c r="E69" s="3">
        <f t="shared" si="31"/>
        <v>1230</v>
      </c>
      <c r="G69" s="3">
        <v>67</v>
      </c>
      <c r="H69" s="3">
        <f>VLOOKUP(A69,爬塔!B:H,7,TRUE)</f>
        <v>480</v>
      </c>
      <c r="I69" s="3">
        <f>VLOOKUP(A69,爬塔!B:I,8,TRUE)*VLOOKUP(圣盾!A69,总表!$A:$D,3,FALSE)*24*12</f>
        <v>59990400</v>
      </c>
      <c r="J69" s="53">
        <f t="shared" si="30"/>
        <v>72</v>
      </c>
      <c r="K69" s="53">
        <v>50</v>
      </c>
      <c r="L69" s="53">
        <f t="shared" si="26"/>
        <v>64</v>
      </c>
      <c r="M69" s="53">
        <v>40</v>
      </c>
      <c r="N69">
        <f>SUM($I$3:I69,$H$3:H69)</f>
        <v>1084860600</v>
      </c>
      <c r="X69" s="3"/>
      <c r="Y69" s="3"/>
      <c r="Z69" s="3"/>
      <c r="AA69" s="3"/>
    </row>
    <row r="70" spans="1:27" x14ac:dyDescent="0.2">
      <c r="A70" s="3">
        <v>68</v>
      </c>
      <c r="B70" s="3">
        <f t="shared" si="31"/>
        <v>2460</v>
      </c>
      <c r="C70" s="3">
        <f t="shared" si="31"/>
        <v>61500</v>
      </c>
      <c r="D70" s="3">
        <f t="shared" si="31"/>
        <v>1230</v>
      </c>
      <c r="E70" s="3">
        <f t="shared" si="31"/>
        <v>1230</v>
      </c>
      <c r="G70" s="3">
        <v>68</v>
      </c>
      <c r="H70" s="3">
        <f>VLOOKUP(A70,爬塔!B:H,7,TRUE)</f>
        <v>480</v>
      </c>
      <c r="I70" s="3">
        <f>VLOOKUP(A70,爬塔!B:I,8,TRUE)*VLOOKUP(圣盾!A70,总表!$A:$D,3,FALSE)*24*12</f>
        <v>61603200</v>
      </c>
      <c r="J70" s="53">
        <f t="shared" si="30"/>
        <v>72</v>
      </c>
      <c r="K70" s="53">
        <v>50</v>
      </c>
      <c r="L70" s="53">
        <f t="shared" si="26"/>
        <v>64</v>
      </c>
      <c r="M70" s="53">
        <v>40</v>
      </c>
      <c r="N70">
        <f>SUM($I$3:I70,$H$3:H70)</f>
        <v>1146464280</v>
      </c>
      <c r="X70" s="3"/>
      <c r="Y70" s="3"/>
      <c r="Z70" s="3"/>
      <c r="AA70" s="3"/>
    </row>
    <row r="71" spans="1:27" x14ac:dyDescent="0.2">
      <c r="A71" s="3">
        <v>69</v>
      </c>
      <c r="B71" s="3">
        <f t="shared" si="31"/>
        <v>2460</v>
      </c>
      <c r="C71" s="3">
        <f t="shared" si="31"/>
        <v>61500</v>
      </c>
      <c r="D71" s="3">
        <f t="shared" si="31"/>
        <v>1230</v>
      </c>
      <c r="E71" s="3">
        <f t="shared" si="31"/>
        <v>1230</v>
      </c>
      <c r="G71" s="3">
        <v>69</v>
      </c>
      <c r="H71" s="3">
        <f>VLOOKUP(A71,爬塔!B:H,7,TRUE)</f>
        <v>480</v>
      </c>
      <c r="I71" s="3">
        <f>VLOOKUP(A71,爬塔!B:I,8,TRUE)*VLOOKUP(圣盾!A71,总表!$A:$D,3,FALSE)*24*12</f>
        <v>63446400</v>
      </c>
      <c r="J71" s="53">
        <f t="shared" si="30"/>
        <v>72</v>
      </c>
      <c r="K71" s="53">
        <v>50</v>
      </c>
      <c r="L71" s="53">
        <f t="shared" si="26"/>
        <v>64</v>
      </c>
      <c r="M71" s="53">
        <v>40</v>
      </c>
      <c r="N71">
        <f>SUM($I$3:I71,$H$3:H71)</f>
        <v>1209911160</v>
      </c>
      <c r="X71" s="3"/>
      <c r="Y71" s="3"/>
      <c r="Z71" s="3"/>
      <c r="AA71" s="3"/>
    </row>
    <row r="72" spans="1:27" x14ac:dyDescent="0.2">
      <c r="A72" s="3">
        <v>70</v>
      </c>
      <c r="B72" s="3">
        <f t="shared" si="31"/>
        <v>2460</v>
      </c>
      <c r="C72" s="3">
        <f t="shared" si="31"/>
        <v>61500</v>
      </c>
      <c r="D72" s="3">
        <f t="shared" si="31"/>
        <v>1230</v>
      </c>
      <c r="E72" s="3">
        <f t="shared" si="31"/>
        <v>1230</v>
      </c>
      <c r="G72" s="3">
        <v>70</v>
      </c>
      <c r="H72" s="3">
        <f>VLOOKUP(A72,爬塔!B:H,7,TRUE)</f>
        <v>500</v>
      </c>
      <c r="I72" s="3">
        <f>VLOOKUP(A72,爬塔!B:I,8,TRUE)*VLOOKUP(圣盾!A72,总表!$A:$D,3,FALSE)*24*12</f>
        <v>68796000</v>
      </c>
      <c r="J72" s="53">
        <f t="shared" si="30"/>
        <v>72</v>
      </c>
      <c r="K72" s="53">
        <v>50</v>
      </c>
      <c r="L72" s="53">
        <f t="shared" si="26"/>
        <v>64</v>
      </c>
      <c r="M72" s="53">
        <v>40</v>
      </c>
      <c r="N72">
        <f>SUM($I$3:I72,$H$3:H72)</f>
        <v>1278707660</v>
      </c>
      <c r="X72" s="3"/>
      <c r="Y72" s="3"/>
      <c r="Z72" s="3"/>
      <c r="AA72" s="3"/>
    </row>
    <row r="73" spans="1:27" x14ac:dyDescent="0.2">
      <c r="A73" s="3">
        <v>71</v>
      </c>
      <c r="B73" s="3">
        <f t="shared" si="31"/>
        <v>2460</v>
      </c>
      <c r="C73" s="3">
        <f t="shared" si="31"/>
        <v>61500</v>
      </c>
      <c r="D73" s="3">
        <f t="shared" si="31"/>
        <v>1230</v>
      </c>
      <c r="E73" s="3">
        <f t="shared" si="31"/>
        <v>1230</v>
      </c>
      <c r="G73" s="3">
        <v>71</v>
      </c>
      <c r="H73" s="3">
        <f>VLOOKUP(A73,爬塔!B:H,7,TRUE)</f>
        <v>500</v>
      </c>
      <c r="I73" s="3">
        <f>VLOOKUP(A73,爬塔!B:I,8,TRUE)*VLOOKUP(圣盾!A73,总表!$A:$D,3,FALSE)*24*12</f>
        <v>74239200</v>
      </c>
      <c r="J73" s="53">
        <f t="shared" si="30"/>
        <v>72</v>
      </c>
      <c r="K73" s="53">
        <v>50</v>
      </c>
      <c r="L73" s="53">
        <f t="shared" si="26"/>
        <v>64</v>
      </c>
      <c r="M73" s="53">
        <v>40</v>
      </c>
      <c r="N73">
        <f>SUM($I$3:I73,$H$3:H73)</f>
        <v>1352947360</v>
      </c>
      <c r="X73" s="3"/>
      <c r="Y73" s="3"/>
      <c r="Z73" s="3"/>
      <c r="AA73" s="3"/>
    </row>
    <row r="74" spans="1:27" x14ac:dyDescent="0.2">
      <c r="A74" s="3">
        <v>72</v>
      </c>
      <c r="B74" s="3">
        <f t="shared" si="31"/>
        <v>2460</v>
      </c>
      <c r="C74" s="3">
        <f t="shared" si="31"/>
        <v>61500</v>
      </c>
      <c r="D74" s="3">
        <f t="shared" si="31"/>
        <v>1230</v>
      </c>
      <c r="E74" s="3">
        <f t="shared" si="31"/>
        <v>1230</v>
      </c>
      <c r="G74" s="3">
        <v>72</v>
      </c>
      <c r="H74" s="3">
        <f>VLOOKUP(A74,爬塔!B:H,7,TRUE)</f>
        <v>500</v>
      </c>
      <c r="I74" s="3">
        <f>VLOOKUP(A74,爬塔!B:I,8,TRUE)*VLOOKUP(圣盾!A74,总表!$A:$D,3,FALSE)*24*12</f>
        <v>74511360</v>
      </c>
      <c r="J74" s="53">
        <f t="shared" si="30"/>
        <v>72</v>
      </c>
      <c r="K74" s="53">
        <v>50</v>
      </c>
      <c r="L74" s="53">
        <f t="shared" si="26"/>
        <v>72</v>
      </c>
      <c r="M74" s="53">
        <v>50</v>
      </c>
      <c r="N74">
        <f>SUM($I$3:I74,$H$3:H74)</f>
        <v>1427459220</v>
      </c>
      <c r="X74" s="3"/>
      <c r="Y74" s="3"/>
      <c r="Z74" s="3"/>
      <c r="AA74" s="3"/>
    </row>
    <row r="75" spans="1:27" x14ac:dyDescent="0.2">
      <c r="A75" s="3">
        <v>73</v>
      </c>
      <c r="B75" s="3">
        <f t="shared" si="31"/>
        <v>2460</v>
      </c>
      <c r="C75" s="3">
        <f t="shared" si="31"/>
        <v>61500</v>
      </c>
      <c r="D75" s="3">
        <f t="shared" si="31"/>
        <v>1230</v>
      </c>
      <c r="E75" s="3">
        <f t="shared" si="31"/>
        <v>1230</v>
      </c>
      <c r="G75" s="3">
        <v>73</v>
      </c>
      <c r="H75" s="3">
        <f>VLOOKUP(A75,爬塔!B:H,7,TRUE)</f>
        <v>520</v>
      </c>
      <c r="I75" s="3">
        <f>VLOOKUP(A75,爬塔!B:I,8,TRUE)*VLOOKUP(圣盾!A75,总表!$A:$D,3,FALSE)*24*12</f>
        <v>78629760</v>
      </c>
      <c r="N75">
        <f>SUM($I$3:I75,$H$3:H75)</f>
        <v>1506089500</v>
      </c>
      <c r="X75" s="3"/>
      <c r="Y75" s="3"/>
      <c r="Z75" s="3"/>
      <c r="AA75" s="3"/>
    </row>
    <row r="76" spans="1:27" x14ac:dyDescent="0.2">
      <c r="A76" s="3">
        <v>74</v>
      </c>
      <c r="B76" s="3">
        <f t="shared" si="31"/>
        <v>2460</v>
      </c>
      <c r="C76" s="3">
        <f t="shared" si="31"/>
        <v>61500</v>
      </c>
      <c r="D76" s="3">
        <f t="shared" si="31"/>
        <v>1230</v>
      </c>
      <c r="E76" s="3">
        <f t="shared" si="31"/>
        <v>1230</v>
      </c>
      <c r="G76" s="3">
        <v>74</v>
      </c>
      <c r="H76" s="3">
        <f>VLOOKUP(A76,爬塔!B:H,7,TRUE)</f>
        <v>520</v>
      </c>
      <c r="I76" s="3">
        <f>VLOOKUP(A76,爬塔!B:I,8,TRUE)*VLOOKUP(圣盾!A76,总表!$A:$D,3,FALSE)*24*12</f>
        <v>79485120</v>
      </c>
      <c r="N76">
        <f>SUM($I$3:I76,$H$3:H76)</f>
        <v>1585575140</v>
      </c>
      <c r="X76" s="3"/>
      <c r="Y76" s="3"/>
      <c r="Z76" s="3"/>
      <c r="AA76" s="3"/>
    </row>
    <row r="77" spans="1:27" x14ac:dyDescent="0.2">
      <c r="A77" s="3">
        <v>75</v>
      </c>
      <c r="B77" s="3">
        <f t="shared" si="31"/>
        <v>2460</v>
      </c>
      <c r="C77" s="3">
        <f t="shared" si="31"/>
        <v>61500</v>
      </c>
      <c r="D77" s="3">
        <f t="shared" si="31"/>
        <v>1230</v>
      </c>
      <c r="E77" s="3">
        <f t="shared" si="31"/>
        <v>1230</v>
      </c>
      <c r="G77" s="3">
        <v>75</v>
      </c>
      <c r="H77" s="3">
        <f>VLOOKUP(A77,爬塔!B:H,7,TRUE)</f>
        <v>520</v>
      </c>
      <c r="I77" s="3">
        <f>VLOOKUP(A77,爬塔!B:I,8,TRUE)*VLOOKUP(圣盾!A77,总表!$A:$D,3,FALSE)*24*12</f>
        <v>80625600</v>
      </c>
      <c r="N77">
        <f>SUM($I$3:I77,$H$3:H77)</f>
        <v>1666201260</v>
      </c>
      <c r="X77" s="3"/>
      <c r="Y77" s="3"/>
      <c r="Z77" s="3"/>
      <c r="AA77" s="3"/>
    </row>
    <row r="78" spans="1:27" x14ac:dyDescent="0.2">
      <c r="A78" s="3">
        <v>76</v>
      </c>
      <c r="B78" s="3">
        <f t="shared" si="31"/>
        <v>2460</v>
      </c>
      <c r="C78" s="3">
        <f t="shared" si="31"/>
        <v>61500</v>
      </c>
      <c r="D78" s="3">
        <f t="shared" si="31"/>
        <v>1230</v>
      </c>
      <c r="E78" s="3">
        <f t="shared" si="31"/>
        <v>1230</v>
      </c>
      <c r="G78" s="3">
        <v>76</v>
      </c>
      <c r="H78" s="3">
        <f>VLOOKUP(A78,爬塔!B:H,7,TRUE)</f>
        <v>540</v>
      </c>
      <c r="I78" s="3">
        <f>VLOOKUP(A78,爬塔!B:I,8,TRUE)*VLOOKUP(圣盾!A78,总表!$A:$D,3,FALSE)*24*12</f>
        <v>85780800</v>
      </c>
      <c r="N78">
        <f>SUM($I$3:I78,$H$3:H78)</f>
        <v>1751982600</v>
      </c>
      <c r="X78" s="3"/>
      <c r="Y78" s="3"/>
      <c r="Z78" s="3"/>
      <c r="AA78" s="3"/>
    </row>
    <row r="79" spans="1:27" x14ac:dyDescent="0.2">
      <c r="A79" s="3">
        <v>77</v>
      </c>
      <c r="B79" s="3">
        <f t="shared" si="31"/>
        <v>2460</v>
      </c>
      <c r="C79" s="3">
        <f t="shared" si="31"/>
        <v>61500</v>
      </c>
      <c r="D79" s="3">
        <f t="shared" si="31"/>
        <v>1230</v>
      </c>
      <c r="E79" s="3">
        <f t="shared" si="31"/>
        <v>1230</v>
      </c>
      <c r="G79" s="3">
        <v>77</v>
      </c>
      <c r="H79" s="3">
        <f>VLOOKUP(A79,爬塔!B:H,7,TRUE)</f>
        <v>540</v>
      </c>
      <c r="I79" s="3">
        <f>VLOOKUP(A79,爬塔!B:I,8,TRUE)*VLOOKUP(圣盾!A79,总表!$A:$D,3,FALSE)*24*12</f>
        <v>87569280</v>
      </c>
      <c r="N79">
        <f>SUM($I$3:I79,$H$3:H79)</f>
        <v>1839552420</v>
      </c>
      <c r="X79" s="3"/>
      <c r="Y79" s="3"/>
      <c r="Z79" s="3"/>
      <c r="AA79" s="3"/>
    </row>
    <row r="80" spans="1:27" x14ac:dyDescent="0.2">
      <c r="A80" s="3">
        <v>78</v>
      </c>
      <c r="B80" s="3">
        <f t="shared" si="31"/>
        <v>2460</v>
      </c>
      <c r="C80" s="3">
        <f t="shared" si="31"/>
        <v>61500</v>
      </c>
      <c r="D80" s="3">
        <f t="shared" si="31"/>
        <v>1230</v>
      </c>
      <c r="E80" s="3">
        <f t="shared" si="31"/>
        <v>1230</v>
      </c>
      <c r="G80" s="3">
        <v>78</v>
      </c>
      <c r="H80" s="3">
        <f>VLOOKUP(A80,爬塔!B:H,7,TRUE)</f>
        <v>540</v>
      </c>
      <c r="I80" s="3">
        <f>VLOOKUP(A80,爬塔!B:I,8,TRUE)*VLOOKUP(圣盾!A80,总表!$A:$D,3,FALSE)*24*12</f>
        <v>89655840</v>
      </c>
      <c r="N80">
        <f>SUM($I$3:I80,$H$3:H80)</f>
        <v>1929208800</v>
      </c>
      <c r="X80" s="3"/>
      <c r="Y80" s="3"/>
      <c r="Z80" s="3"/>
      <c r="AA80" s="3"/>
    </row>
    <row r="81" spans="1:27" x14ac:dyDescent="0.2">
      <c r="A81" s="3">
        <v>79</v>
      </c>
      <c r="B81" s="3">
        <f t="shared" si="31"/>
        <v>2460</v>
      </c>
      <c r="C81" s="3">
        <f t="shared" si="31"/>
        <v>61500</v>
      </c>
      <c r="D81" s="3">
        <f t="shared" si="31"/>
        <v>1230</v>
      </c>
      <c r="E81" s="3">
        <f t="shared" si="31"/>
        <v>1230</v>
      </c>
      <c r="G81" s="3">
        <v>79</v>
      </c>
      <c r="H81" s="3">
        <f>VLOOKUP(A81,爬塔!B:H,7,TRUE)</f>
        <v>560</v>
      </c>
      <c r="I81" s="3">
        <f>VLOOKUP(A81,爬塔!B:I,8,TRUE)*VLOOKUP(圣盾!A81,总表!$A:$D,3,FALSE)*24*12</f>
        <v>96042240</v>
      </c>
      <c r="N81">
        <f>SUM($I$3:I81,$H$3:H81)</f>
        <v>2025251600</v>
      </c>
      <c r="X81" s="3"/>
      <c r="Y81" s="3"/>
      <c r="Z81" s="3"/>
      <c r="AA81" s="3"/>
    </row>
    <row r="82" spans="1:27" x14ac:dyDescent="0.2">
      <c r="A82" s="3">
        <v>80</v>
      </c>
      <c r="B82" s="3">
        <f t="shared" si="31"/>
        <v>2460</v>
      </c>
      <c r="C82" s="3">
        <f t="shared" si="31"/>
        <v>61500</v>
      </c>
      <c r="D82" s="3">
        <f t="shared" si="31"/>
        <v>1230</v>
      </c>
      <c r="E82" s="3">
        <f t="shared" si="31"/>
        <v>1230</v>
      </c>
      <c r="G82" s="3">
        <v>80</v>
      </c>
      <c r="H82" s="3">
        <f>VLOOKUP(A82,爬塔!B:H,7,TRUE)</f>
        <v>560</v>
      </c>
      <c r="I82" s="3">
        <f>VLOOKUP(A82,爬塔!B:I,8,TRUE)*VLOOKUP(圣盾!A82,总表!$A:$D,3,FALSE)*24*12</f>
        <v>98841600</v>
      </c>
      <c r="N82">
        <f>SUM($I$3:I82,$H$3:H82)</f>
        <v>2124093760</v>
      </c>
      <c r="X82" s="3"/>
      <c r="Y82" s="3"/>
      <c r="Z82" s="3"/>
      <c r="AA82" s="3"/>
    </row>
    <row r="83" spans="1:27" x14ac:dyDescent="0.2">
      <c r="A83" s="3">
        <v>81</v>
      </c>
      <c r="B83" s="3">
        <f t="shared" si="31"/>
        <v>2460</v>
      </c>
      <c r="C83" s="3">
        <f t="shared" si="31"/>
        <v>61500</v>
      </c>
      <c r="D83" s="3">
        <f t="shared" si="31"/>
        <v>1230</v>
      </c>
      <c r="E83" s="3">
        <f t="shared" si="31"/>
        <v>1230</v>
      </c>
      <c r="G83" s="3">
        <v>81</v>
      </c>
      <c r="H83" s="3">
        <f>VLOOKUP(A83,爬塔!B:H,7,TRUE)</f>
        <v>560</v>
      </c>
      <c r="I83" s="3">
        <f>VLOOKUP(A83,爬塔!B:I,8,TRUE)*VLOOKUP(圣盾!A83,总表!$A:$D,3,FALSE)*24*12</f>
        <v>105753600</v>
      </c>
      <c r="N83">
        <f>SUM($I$3:I83,$H$3:H83)</f>
        <v>2229847920</v>
      </c>
      <c r="X83" s="3"/>
      <c r="Y83" s="3"/>
      <c r="Z83" s="3"/>
      <c r="AA83" s="3"/>
    </row>
    <row r="84" spans="1:27" x14ac:dyDescent="0.2">
      <c r="A84" s="3">
        <v>82</v>
      </c>
      <c r="B84" s="3">
        <f t="shared" si="31"/>
        <v>2460</v>
      </c>
      <c r="C84" s="3">
        <f t="shared" si="31"/>
        <v>61500</v>
      </c>
      <c r="D84" s="3">
        <f t="shared" si="31"/>
        <v>1230</v>
      </c>
      <c r="E84" s="3">
        <f t="shared" si="31"/>
        <v>1230</v>
      </c>
      <c r="G84" s="3">
        <v>82</v>
      </c>
      <c r="H84" s="3">
        <f>VLOOKUP(A84,爬塔!B:H,7,TRUE)</f>
        <v>560</v>
      </c>
      <c r="I84" s="3">
        <f>VLOOKUP(A84,爬塔!B:I,8,TRUE)*VLOOKUP(圣盾!A84,总表!$A:$D,3,FALSE)*24*12</f>
        <v>110520000</v>
      </c>
      <c r="N84">
        <f>SUM($I$3:I84,$H$3:H84)</f>
        <v>2340368480</v>
      </c>
      <c r="X84" s="3"/>
      <c r="Y84" s="3"/>
      <c r="Z84" s="3"/>
      <c r="AA84" s="3"/>
    </row>
    <row r="85" spans="1:27" x14ac:dyDescent="0.2">
      <c r="A85" s="3">
        <v>83</v>
      </c>
      <c r="B85" s="3">
        <f t="shared" si="31"/>
        <v>2460</v>
      </c>
      <c r="C85" s="3">
        <f t="shared" si="31"/>
        <v>61500</v>
      </c>
      <c r="D85" s="3">
        <f t="shared" si="31"/>
        <v>1230</v>
      </c>
      <c r="E85" s="3">
        <f t="shared" si="31"/>
        <v>1230</v>
      </c>
      <c r="G85" s="3">
        <v>83</v>
      </c>
      <c r="H85" s="3">
        <f>VLOOKUP(A85,爬塔!B:H,7,TRUE)</f>
        <v>560</v>
      </c>
      <c r="I85" s="3">
        <f>VLOOKUP(A85,爬塔!B:I,8,TRUE)*VLOOKUP(圣盾!A85,总表!$A:$D,3,FALSE)*24*12</f>
        <v>111240000</v>
      </c>
      <c r="N85">
        <f>SUM($I$3:I85,$H$3:H85)</f>
        <v>2451609040</v>
      </c>
      <c r="X85" s="3"/>
      <c r="Y85" s="3"/>
      <c r="Z85" s="3"/>
      <c r="AA85" s="3"/>
    </row>
    <row r="86" spans="1:27" x14ac:dyDescent="0.2">
      <c r="A86" s="3">
        <v>84</v>
      </c>
      <c r="B86" s="3">
        <f t="shared" si="31"/>
        <v>2460</v>
      </c>
      <c r="C86" s="3">
        <f t="shared" si="31"/>
        <v>61500</v>
      </c>
      <c r="D86" s="3">
        <f t="shared" si="31"/>
        <v>1230</v>
      </c>
      <c r="E86" s="3">
        <f t="shared" si="31"/>
        <v>1230</v>
      </c>
      <c r="G86" s="3">
        <v>84</v>
      </c>
      <c r="H86" s="3">
        <f>VLOOKUP(A86,爬塔!B:H,7,TRUE)</f>
        <v>560</v>
      </c>
      <c r="I86" s="3">
        <f>VLOOKUP(A86,爬塔!B:I,8,TRUE)*VLOOKUP(圣盾!A86,总表!$A:$D,3,FALSE)*24*12</f>
        <v>112320000</v>
      </c>
      <c r="N86">
        <f>SUM($I$3:I86,$H$3:H86)</f>
        <v>2563929600</v>
      </c>
      <c r="X86" s="3"/>
      <c r="Y86" s="3"/>
      <c r="Z86" s="3"/>
      <c r="AA86" s="3"/>
    </row>
    <row r="87" spans="1:27" x14ac:dyDescent="0.2">
      <c r="A87" s="3">
        <v>85</v>
      </c>
      <c r="B87" s="3">
        <f t="shared" si="31"/>
        <v>2460</v>
      </c>
      <c r="C87" s="3">
        <f t="shared" si="31"/>
        <v>61500</v>
      </c>
      <c r="D87" s="3">
        <f t="shared" si="31"/>
        <v>1230</v>
      </c>
      <c r="E87" s="3">
        <f t="shared" si="31"/>
        <v>1230</v>
      </c>
      <c r="G87" s="3">
        <v>85</v>
      </c>
      <c r="H87" s="3">
        <f>VLOOKUP(A87,爬塔!B:H,7,TRUE)</f>
        <v>560</v>
      </c>
      <c r="I87" s="3">
        <f>VLOOKUP(A87,爬塔!B:I,8,TRUE)*VLOOKUP(圣盾!A87,总表!$A:$D,3,FALSE)*24*12</f>
        <v>113760000</v>
      </c>
      <c r="N87">
        <f>SUM($I$3:I87,$H$3:H87)</f>
        <v>2677690160</v>
      </c>
      <c r="X87" s="3"/>
      <c r="Y87" s="3"/>
      <c r="Z87" s="3"/>
      <c r="AA87" s="3"/>
    </row>
    <row r="88" spans="1:27" x14ac:dyDescent="0.2">
      <c r="A88" s="3">
        <v>86</v>
      </c>
      <c r="B88" s="3">
        <f t="shared" si="31"/>
        <v>2460</v>
      </c>
      <c r="C88" s="3">
        <f t="shared" si="31"/>
        <v>61500</v>
      </c>
      <c r="D88" s="3">
        <f t="shared" si="31"/>
        <v>1230</v>
      </c>
      <c r="E88" s="3">
        <f t="shared" si="31"/>
        <v>1230</v>
      </c>
      <c r="G88" s="3">
        <v>86</v>
      </c>
      <c r="H88" s="3">
        <f>VLOOKUP(A88,爬塔!B:H,7,TRUE)</f>
        <v>560</v>
      </c>
      <c r="I88" s="3">
        <f>VLOOKUP(A88,爬塔!B:I,8,TRUE)*VLOOKUP(圣盾!A88,总表!$A:$D,3,FALSE)*24*12</f>
        <v>115560000</v>
      </c>
      <c r="N88">
        <f>SUM($I$3:I88,$H$3:H88)</f>
        <v>2793250720</v>
      </c>
      <c r="X88" s="3"/>
      <c r="Y88" s="3"/>
      <c r="Z88" s="3"/>
      <c r="AA88" s="3"/>
    </row>
    <row r="89" spans="1:27" x14ac:dyDescent="0.2">
      <c r="A89" s="3">
        <v>87</v>
      </c>
      <c r="B89" s="3">
        <f t="shared" si="31"/>
        <v>2460</v>
      </c>
      <c r="C89" s="3">
        <f t="shared" si="31"/>
        <v>61500</v>
      </c>
      <c r="D89" s="3">
        <f t="shared" si="31"/>
        <v>1230</v>
      </c>
      <c r="E89" s="3">
        <f t="shared" si="31"/>
        <v>1230</v>
      </c>
      <c r="G89" s="3">
        <v>87</v>
      </c>
      <c r="H89" s="3">
        <f>VLOOKUP(A89,爬塔!B:H,7,TRUE)</f>
        <v>560</v>
      </c>
      <c r="I89" s="3">
        <f>VLOOKUP(A89,爬塔!B:I,8,TRUE)*VLOOKUP(圣盾!A89,总表!$A:$D,3,FALSE)*24*12</f>
        <v>117720000</v>
      </c>
      <c r="N89">
        <f>SUM($I$3:I89,$H$3:H89)</f>
        <v>2910971280</v>
      </c>
      <c r="X89" s="3"/>
      <c r="Y89" s="3"/>
      <c r="Z89" s="3"/>
      <c r="AA89" s="3"/>
    </row>
    <row r="90" spans="1:27" x14ac:dyDescent="0.2">
      <c r="A90" s="3">
        <v>88</v>
      </c>
      <c r="B90" s="3">
        <f t="shared" si="31"/>
        <v>2460</v>
      </c>
      <c r="C90" s="3">
        <f t="shared" si="31"/>
        <v>61500</v>
      </c>
      <c r="D90" s="3">
        <f t="shared" si="31"/>
        <v>1230</v>
      </c>
      <c r="E90" s="3">
        <f t="shared" si="31"/>
        <v>1230</v>
      </c>
      <c r="G90" s="3">
        <v>88</v>
      </c>
      <c r="H90" s="3">
        <f>VLOOKUP(A90,爬塔!B:H,7,TRUE)</f>
        <v>560</v>
      </c>
      <c r="I90" s="3">
        <f>VLOOKUP(A90,爬塔!B:I,8,TRUE)*VLOOKUP(圣盾!A90,总表!$A:$D,3,FALSE)*24*12</f>
        <v>120240000</v>
      </c>
      <c r="N90">
        <f>SUM($I$3:I90,$H$3:H90)</f>
        <v>3031211840</v>
      </c>
      <c r="X90" s="3"/>
      <c r="Y90" s="3"/>
      <c r="Z90" s="3"/>
      <c r="AA90" s="3"/>
    </row>
    <row r="91" spans="1:27" x14ac:dyDescent="0.2">
      <c r="A91" s="3">
        <v>89</v>
      </c>
      <c r="B91" s="3">
        <f t="shared" si="31"/>
        <v>2460</v>
      </c>
      <c r="C91" s="3">
        <f t="shared" si="31"/>
        <v>61500</v>
      </c>
      <c r="D91" s="3">
        <f t="shared" si="31"/>
        <v>1230</v>
      </c>
      <c r="E91" s="3">
        <f t="shared" si="31"/>
        <v>1230</v>
      </c>
      <c r="G91" s="3">
        <v>89</v>
      </c>
      <c r="H91" s="3">
        <f>VLOOKUP(A91,爬塔!B:H,7,TRUE)</f>
        <v>560</v>
      </c>
      <c r="I91" s="3">
        <f>VLOOKUP(A91,爬塔!B:I,8,TRUE)*VLOOKUP(圣盾!A91,总表!$A:$D,3,FALSE)*24*12</f>
        <v>123120000</v>
      </c>
      <c r="N91">
        <f>SUM($I$3:I91,$H$3:H91)</f>
        <v>3154332400</v>
      </c>
      <c r="X91" s="3"/>
      <c r="Y91" s="3"/>
      <c r="Z91" s="3"/>
      <c r="AA91" s="3"/>
    </row>
    <row r="92" spans="1:27" x14ac:dyDescent="0.2">
      <c r="A92" s="3">
        <v>90</v>
      </c>
      <c r="B92" s="3">
        <f t="shared" si="31"/>
        <v>2460</v>
      </c>
      <c r="C92" s="3">
        <f t="shared" si="31"/>
        <v>61500</v>
      </c>
      <c r="D92" s="3">
        <f t="shared" si="31"/>
        <v>1230</v>
      </c>
      <c r="E92" s="3">
        <f t="shared" si="31"/>
        <v>1230</v>
      </c>
      <c r="G92" s="3">
        <v>90</v>
      </c>
      <c r="H92" s="3">
        <f>VLOOKUP(A92,爬塔!B:H,7,TRUE)</f>
        <v>560</v>
      </c>
      <c r="I92" s="3">
        <f>VLOOKUP(A92,爬塔!B:I,8,TRUE)*VLOOKUP(圣盾!A92,总表!$A:$D,3,FALSE)*24*12</f>
        <v>126360000</v>
      </c>
      <c r="N92">
        <f>SUM($I$3:I92,$H$3:H92)</f>
        <v>3280692960</v>
      </c>
      <c r="X92" s="3"/>
      <c r="Y92" s="3"/>
      <c r="Z92" s="3"/>
      <c r="AA92" s="3"/>
    </row>
    <row r="93" spans="1:27" x14ac:dyDescent="0.2">
      <c r="A93" s="3">
        <v>91</v>
      </c>
      <c r="B93" s="3">
        <f t="shared" si="31"/>
        <v>2460</v>
      </c>
      <c r="C93" s="3">
        <f t="shared" si="31"/>
        <v>61500</v>
      </c>
      <c r="D93" s="3">
        <f t="shared" si="31"/>
        <v>1230</v>
      </c>
      <c r="E93" s="3">
        <f t="shared" si="31"/>
        <v>1230</v>
      </c>
      <c r="G93" s="3">
        <v>91</v>
      </c>
      <c r="H93" s="3">
        <f>VLOOKUP(A93,爬塔!B:H,7,TRUE)</f>
        <v>560</v>
      </c>
      <c r="I93" s="3">
        <f>VLOOKUP(A93,爬塔!B:I,8,TRUE)*VLOOKUP(圣盾!A93,总表!$A:$D,3,FALSE)*24*12</f>
        <v>134280000</v>
      </c>
      <c r="N93">
        <f>SUM($I$3:I93,$H$3:H93)</f>
        <v>3414973520</v>
      </c>
      <c r="X93" s="3"/>
      <c r="Y93" s="3"/>
      <c r="Z93" s="3"/>
      <c r="AA93" s="3"/>
    </row>
    <row r="94" spans="1:27" x14ac:dyDescent="0.2">
      <c r="A94" s="3">
        <v>92</v>
      </c>
      <c r="B94" s="3">
        <f t="shared" si="31"/>
        <v>2460</v>
      </c>
      <c r="C94" s="3">
        <f t="shared" si="31"/>
        <v>61500</v>
      </c>
      <c r="D94" s="3">
        <f t="shared" si="31"/>
        <v>1230</v>
      </c>
      <c r="E94" s="3">
        <f t="shared" si="31"/>
        <v>1230</v>
      </c>
      <c r="G94" s="3">
        <v>92</v>
      </c>
      <c r="H94" s="3">
        <f>VLOOKUP(A94,爬塔!B:H,7,TRUE)</f>
        <v>560</v>
      </c>
      <c r="I94" s="3">
        <f>VLOOKUP(A94,爬塔!B:I,8,TRUE)*VLOOKUP(圣盾!A94,总表!$A:$D,3,FALSE)*24*12</f>
        <v>134676000</v>
      </c>
      <c r="N94">
        <f>SUM($I$3:I94,$H$3:H94)</f>
        <v>3549650080</v>
      </c>
      <c r="X94" s="3"/>
      <c r="Y94" s="3"/>
      <c r="Z94" s="3"/>
      <c r="AA94" s="3"/>
    </row>
    <row r="95" spans="1:27" x14ac:dyDescent="0.2">
      <c r="A95" s="3">
        <v>93</v>
      </c>
      <c r="B95" s="3">
        <f t="shared" si="31"/>
        <v>2460</v>
      </c>
      <c r="C95" s="3">
        <f t="shared" si="31"/>
        <v>61500</v>
      </c>
      <c r="D95" s="3">
        <f t="shared" si="31"/>
        <v>1230</v>
      </c>
      <c r="E95" s="3">
        <f t="shared" si="31"/>
        <v>1230</v>
      </c>
      <c r="G95" s="3">
        <v>93</v>
      </c>
      <c r="H95" s="3">
        <f>VLOOKUP(A95,爬塔!B:H,7,TRUE)</f>
        <v>560</v>
      </c>
      <c r="I95" s="3">
        <f>VLOOKUP(A95,爬塔!B:I,8,TRUE)*VLOOKUP(圣盾!A95,总表!$A:$D,3,FALSE)*24*12</f>
        <v>135468000</v>
      </c>
      <c r="N95">
        <f>SUM($I$3:I95,$H$3:H95)</f>
        <v>3685118640</v>
      </c>
      <c r="X95" s="3"/>
      <c r="Y95" s="3"/>
      <c r="Z95" s="3"/>
      <c r="AA95" s="3"/>
    </row>
    <row r="96" spans="1:27" x14ac:dyDescent="0.2">
      <c r="A96" s="3">
        <v>94</v>
      </c>
      <c r="B96" s="3">
        <f t="shared" si="31"/>
        <v>2460</v>
      </c>
      <c r="C96" s="3">
        <f t="shared" si="31"/>
        <v>61500</v>
      </c>
      <c r="D96" s="3">
        <f t="shared" si="31"/>
        <v>1230</v>
      </c>
      <c r="E96" s="3">
        <f t="shared" si="31"/>
        <v>1230</v>
      </c>
      <c r="G96" s="3">
        <v>94</v>
      </c>
      <c r="H96" s="3">
        <f>VLOOKUP(A96,爬塔!B:H,7,TRUE)</f>
        <v>560</v>
      </c>
      <c r="I96" s="3">
        <f>VLOOKUP(A96,爬塔!B:I,8,TRUE)*VLOOKUP(圣盾!A96,总表!$A:$D,3,FALSE)*24*12</f>
        <v>136656000</v>
      </c>
      <c r="N96">
        <f>SUM($I$3:I96,$H$3:H96)</f>
        <v>3821775200</v>
      </c>
      <c r="X96" s="3"/>
      <c r="Y96" s="3"/>
      <c r="Z96" s="3"/>
      <c r="AA96" s="3"/>
    </row>
    <row r="97" spans="1:27" x14ac:dyDescent="0.2">
      <c r="A97" s="3">
        <v>95</v>
      </c>
      <c r="B97" s="3">
        <f t="shared" si="31"/>
        <v>2460</v>
      </c>
      <c r="C97" s="3">
        <f t="shared" si="31"/>
        <v>61500</v>
      </c>
      <c r="D97" s="3">
        <f t="shared" si="31"/>
        <v>1230</v>
      </c>
      <c r="E97" s="3">
        <f t="shared" si="31"/>
        <v>1230</v>
      </c>
      <c r="G97" s="3">
        <v>95</v>
      </c>
      <c r="H97" s="3">
        <f>VLOOKUP(A97,爬塔!B:H,7,TRUE)</f>
        <v>560</v>
      </c>
      <c r="I97" s="3">
        <f>VLOOKUP(A97,爬塔!B:I,8,TRUE)*VLOOKUP(圣盾!A97,总表!$A:$D,3,FALSE)*24*12</f>
        <v>138240000</v>
      </c>
      <c r="N97">
        <f>SUM($I$3:I97,$H$3:H97)</f>
        <v>3960015760</v>
      </c>
      <c r="X97" s="3"/>
      <c r="Y97" s="3"/>
      <c r="Z97" s="3"/>
      <c r="AA97" s="3"/>
    </row>
    <row r="98" spans="1:27" x14ac:dyDescent="0.2">
      <c r="A98" s="3">
        <v>96</v>
      </c>
      <c r="B98" s="3">
        <f t="shared" si="31"/>
        <v>2460</v>
      </c>
      <c r="C98" s="3">
        <f t="shared" si="31"/>
        <v>61500</v>
      </c>
      <c r="D98" s="3">
        <f t="shared" si="31"/>
        <v>1230</v>
      </c>
      <c r="E98" s="3">
        <f t="shared" si="31"/>
        <v>1230</v>
      </c>
      <c r="G98" s="3">
        <v>96</v>
      </c>
      <c r="H98" s="3">
        <f>VLOOKUP(A98,爬塔!B:H,7,TRUE)</f>
        <v>560</v>
      </c>
      <c r="I98" s="3">
        <f>VLOOKUP(A98,爬塔!B:I,8,TRUE)*VLOOKUP(圣盾!A98,总表!$A:$D,3,FALSE)*24*12</f>
        <v>140220000</v>
      </c>
      <c r="N98">
        <f>SUM($I$3:I98,$H$3:H98)</f>
        <v>4100236320</v>
      </c>
      <c r="X98" s="3"/>
      <c r="Y98" s="3"/>
      <c r="Z98" s="3"/>
      <c r="AA98" s="3"/>
    </row>
    <row r="99" spans="1:27" x14ac:dyDescent="0.2">
      <c r="A99" s="3">
        <v>97</v>
      </c>
      <c r="B99" s="3">
        <f t="shared" si="31"/>
        <v>2460</v>
      </c>
      <c r="C99" s="3">
        <f t="shared" si="31"/>
        <v>61500</v>
      </c>
      <c r="D99" s="3">
        <f t="shared" si="31"/>
        <v>1230</v>
      </c>
      <c r="E99" s="3">
        <f t="shared" si="31"/>
        <v>1230</v>
      </c>
      <c r="G99" s="3">
        <v>97</v>
      </c>
      <c r="H99" s="3">
        <f>VLOOKUP(A99,爬塔!B:H,7,TRUE)</f>
        <v>560</v>
      </c>
      <c r="I99" s="3">
        <f>VLOOKUP(A99,爬塔!B:I,8,TRUE)*VLOOKUP(圣盾!A99,总表!$A:$D,3,FALSE)*24*12</f>
        <v>142596000</v>
      </c>
      <c r="N99">
        <f>SUM($I$3:I99,$H$3:H99)</f>
        <v>4242832880</v>
      </c>
      <c r="X99" s="3"/>
      <c r="Y99" s="3"/>
      <c r="Z99" s="3"/>
      <c r="AA99" s="3"/>
    </row>
    <row r="100" spans="1:27" x14ac:dyDescent="0.2">
      <c r="A100" s="3">
        <v>98</v>
      </c>
      <c r="B100" s="3">
        <f t="shared" si="31"/>
        <v>2460</v>
      </c>
      <c r="C100" s="3">
        <f t="shared" si="31"/>
        <v>61500</v>
      </c>
      <c r="D100" s="3">
        <f t="shared" si="31"/>
        <v>1230</v>
      </c>
      <c r="E100" s="3">
        <f t="shared" si="31"/>
        <v>1230</v>
      </c>
      <c r="G100" s="3">
        <v>98</v>
      </c>
      <c r="H100" s="3">
        <f>VLOOKUP(A100,爬塔!B:H,7,TRUE)</f>
        <v>560</v>
      </c>
      <c r="I100" s="3">
        <f>VLOOKUP(A100,爬塔!B:I,8,TRUE)*VLOOKUP(圣盾!A100,总表!$A:$D,3,FALSE)*24*12</f>
        <v>145368000</v>
      </c>
      <c r="N100">
        <f>SUM($I$3:I100,$H$3:H100)</f>
        <v>4388201440</v>
      </c>
      <c r="X100" s="3"/>
      <c r="Y100" s="3"/>
      <c r="Z100" s="3"/>
      <c r="AA100" s="3"/>
    </row>
    <row r="101" spans="1:27" x14ac:dyDescent="0.2">
      <c r="A101" s="3">
        <v>99</v>
      </c>
      <c r="B101" s="3">
        <f t="shared" si="31"/>
        <v>2460</v>
      </c>
      <c r="C101" s="3">
        <f t="shared" si="31"/>
        <v>61500</v>
      </c>
      <c r="D101" s="3">
        <f t="shared" si="31"/>
        <v>1230</v>
      </c>
      <c r="E101" s="3">
        <f t="shared" si="31"/>
        <v>1230</v>
      </c>
      <c r="G101" s="3">
        <v>99</v>
      </c>
      <c r="H101" s="3">
        <f>VLOOKUP(A101,爬塔!B:H,7,TRUE)</f>
        <v>560</v>
      </c>
      <c r="I101" s="3">
        <f>VLOOKUP(A101,爬塔!B:I,8,TRUE)*VLOOKUP(圣盾!A101,总表!$A:$D,3,FALSE)*24*12</f>
        <v>148536000</v>
      </c>
      <c r="N101">
        <f>SUM($I$3:I101,$H$3:H101)</f>
        <v>4536738000</v>
      </c>
      <c r="X101" s="3"/>
      <c r="Y101" s="3"/>
      <c r="Z101" s="3"/>
      <c r="AA101" s="3"/>
    </row>
    <row r="102" spans="1:27" x14ac:dyDescent="0.2">
      <c r="A102" s="3">
        <v>100</v>
      </c>
      <c r="B102" s="3">
        <f t="shared" si="31"/>
        <v>2460</v>
      </c>
      <c r="C102" s="3">
        <f t="shared" si="31"/>
        <v>61500</v>
      </c>
      <c r="D102" s="3">
        <f t="shared" si="31"/>
        <v>1230</v>
      </c>
      <c r="E102" s="3">
        <f t="shared" si="31"/>
        <v>1230</v>
      </c>
      <c r="G102" s="3">
        <v>100</v>
      </c>
      <c r="H102" s="3">
        <f>VLOOKUP(A102,爬塔!B:H,7,TRUE)</f>
        <v>560</v>
      </c>
      <c r="I102" s="3">
        <f>VLOOKUP(A102,爬塔!B:I,8,TRUE)*VLOOKUP(圣盾!A102,总表!$A:$D,3,FALSE)*24*12</f>
        <v>152100000</v>
      </c>
      <c r="N102">
        <f>SUM($I$3:I102,$H$3:H102)</f>
        <v>4688838560</v>
      </c>
      <c r="X102" s="3"/>
      <c r="Y102" s="3"/>
      <c r="Z102" s="3"/>
      <c r="AA102" s="3"/>
    </row>
    <row r="103" spans="1:27" x14ac:dyDescent="0.2">
      <c r="X103" s="3"/>
      <c r="Y103" s="3"/>
      <c r="Z103" s="3"/>
      <c r="AA103" s="3"/>
    </row>
    <row r="104" spans="1:27" x14ac:dyDescent="0.2">
      <c r="X104" s="3"/>
      <c r="Y104" s="3"/>
      <c r="Z104" s="3"/>
      <c r="AA104" s="3"/>
    </row>
    <row r="105" spans="1:27" x14ac:dyDescent="0.2">
      <c r="X105" s="3"/>
      <c r="Y105" s="3"/>
      <c r="Z105" s="3"/>
      <c r="AA105" s="3"/>
    </row>
    <row r="106" spans="1:27" x14ac:dyDescent="0.2">
      <c r="X106" s="3"/>
      <c r="Y106" s="3"/>
      <c r="Z106" s="3"/>
      <c r="AA106" s="3"/>
    </row>
    <row r="107" spans="1:27" x14ac:dyDescent="0.2">
      <c r="X107" s="3"/>
      <c r="Y107" s="3"/>
      <c r="Z107" s="3"/>
      <c r="AA107" s="3"/>
    </row>
    <row r="108" spans="1:27" x14ac:dyDescent="0.2">
      <c r="X108" s="3"/>
      <c r="Y108" s="3"/>
      <c r="Z108" s="3"/>
      <c r="AA108" s="3"/>
    </row>
    <row r="109" spans="1:27" x14ac:dyDescent="0.2">
      <c r="X109" s="3"/>
      <c r="Y109" s="3"/>
      <c r="Z109" s="3"/>
      <c r="AA109" s="3"/>
    </row>
    <row r="110" spans="1:27" x14ac:dyDescent="0.2">
      <c r="X110" s="3"/>
      <c r="Y110" s="3"/>
      <c r="Z110" s="3"/>
      <c r="AA110" s="3"/>
    </row>
    <row r="111" spans="1:27" x14ac:dyDescent="0.2">
      <c r="X111" s="3"/>
      <c r="Y111" s="3"/>
      <c r="Z111" s="3"/>
      <c r="AA111" s="3"/>
    </row>
    <row r="112" spans="1:27" x14ac:dyDescent="0.2">
      <c r="X112" s="3"/>
      <c r="Y112" s="3"/>
      <c r="Z112" s="3"/>
      <c r="AA112" s="3"/>
    </row>
    <row r="113" spans="24:27" x14ac:dyDescent="0.2">
      <c r="X113" s="3"/>
      <c r="Y113" s="3"/>
      <c r="Z113" s="3"/>
      <c r="AA113" s="3"/>
    </row>
  </sheetData>
  <phoneticPr fontId="12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S77"/>
  <sheetViews>
    <sheetView workbookViewId="0">
      <selection activeCell="N9" sqref="N9"/>
    </sheetView>
  </sheetViews>
  <sheetFormatPr defaultColWidth="9" defaultRowHeight="14.25" x14ac:dyDescent="0.2"/>
  <cols>
    <col min="12" max="12" width="13" customWidth="1"/>
  </cols>
  <sheetData>
    <row r="2" spans="2:19" x14ac:dyDescent="0.2">
      <c r="B2" t="s">
        <v>407</v>
      </c>
    </row>
    <row r="3" spans="2:19" x14ac:dyDescent="0.2">
      <c r="B3" t="s">
        <v>408</v>
      </c>
    </row>
    <row r="4" spans="2:19" x14ac:dyDescent="0.2">
      <c r="B4" t="s">
        <v>409</v>
      </c>
    </row>
    <row r="5" spans="2:19" x14ac:dyDescent="0.2">
      <c r="F5" s="1"/>
      <c r="G5" s="52" t="s">
        <v>375</v>
      </c>
      <c r="H5" s="52" t="s">
        <v>410</v>
      </c>
      <c r="I5" s="52" t="s">
        <v>411</v>
      </c>
    </row>
    <row r="6" spans="2:19" x14ac:dyDescent="0.2">
      <c r="C6" t="s">
        <v>412</v>
      </c>
      <c r="F6" s="1">
        <v>102101</v>
      </c>
      <c r="G6" s="1">
        <v>2</v>
      </c>
      <c r="H6" s="1">
        <v>1</v>
      </c>
      <c r="I6" s="1">
        <v>1</v>
      </c>
      <c r="J6" t="s">
        <v>225</v>
      </c>
      <c r="K6" t="s">
        <v>413</v>
      </c>
      <c r="L6" s="1" t="s">
        <v>414</v>
      </c>
      <c r="M6" s="1"/>
      <c r="N6" s="1"/>
      <c r="O6" s="1"/>
      <c r="Q6" t="s">
        <v>225</v>
      </c>
      <c r="R6" t="s">
        <v>415</v>
      </c>
      <c r="S6" t="s">
        <v>413</v>
      </c>
    </row>
    <row r="7" spans="2:19" x14ac:dyDescent="0.2">
      <c r="B7" t="s">
        <v>413</v>
      </c>
      <c r="C7">
        <v>3</v>
      </c>
      <c r="F7" s="1">
        <v>102201</v>
      </c>
      <c r="G7" s="1">
        <v>2</v>
      </c>
      <c r="H7" s="1">
        <v>2</v>
      </c>
      <c r="I7" s="1">
        <v>1</v>
      </c>
      <c r="J7" t="s">
        <v>225</v>
      </c>
      <c r="K7" t="s">
        <v>416</v>
      </c>
      <c r="L7" s="1" t="s">
        <v>417</v>
      </c>
      <c r="M7" s="1"/>
      <c r="N7" s="1"/>
      <c r="O7" s="1"/>
      <c r="Q7" t="s">
        <v>225</v>
      </c>
      <c r="R7" t="s">
        <v>418</v>
      </c>
      <c r="S7" t="s">
        <v>413</v>
      </c>
    </row>
    <row r="8" spans="2:19" x14ac:dyDescent="0.2">
      <c r="B8" t="s">
        <v>416</v>
      </c>
      <c r="C8">
        <v>3</v>
      </c>
      <c r="F8" s="1">
        <v>102301</v>
      </c>
      <c r="G8" s="1">
        <v>2</v>
      </c>
      <c r="H8" s="1">
        <v>3</v>
      </c>
      <c r="I8" s="1">
        <v>1</v>
      </c>
      <c r="J8" t="s">
        <v>225</v>
      </c>
      <c r="K8" t="s">
        <v>419</v>
      </c>
      <c r="L8" s="1" t="s">
        <v>420</v>
      </c>
      <c r="M8" s="1"/>
      <c r="N8" s="1"/>
      <c r="O8" s="1"/>
      <c r="Q8" t="s">
        <v>225</v>
      </c>
      <c r="R8" t="s">
        <v>421</v>
      </c>
      <c r="S8" t="s">
        <v>413</v>
      </c>
    </row>
    <row r="9" spans="2:19" x14ac:dyDescent="0.2">
      <c r="B9" t="s">
        <v>419</v>
      </c>
      <c r="C9">
        <v>6</v>
      </c>
      <c r="F9" s="1">
        <v>103101</v>
      </c>
      <c r="G9" s="1">
        <v>3</v>
      </c>
      <c r="H9" s="1">
        <v>1</v>
      </c>
      <c r="I9" s="1">
        <v>1</v>
      </c>
      <c r="J9" t="s">
        <v>225</v>
      </c>
      <c r="K9" t="s">
        <v>419</v>
      </c>
      <c r="L9" s="1"/>
      <c r="M9" s="1"/>
      <c r="N9" s="1"/>
      <c r="O9" s="1"/>
      <c r="Q9" t="s">
        <v>225</v>
      </c>
      <c r="R9" t="s">
        <v>422</v>
      </c>
      <c r="S9" t="s">
        <v>413</v>
      </c>
    </row>
    <row r="10" spans="2:19" x14ac:dyDescent="0.2">
      <c r="B10" t="s">
        <v>423</v>
      </c>
      <c r="C10">
        <v>9</v>
      </c>
      <c r="F10" s="1">
        <v>103201</v>
      </c>
      <c r="G10" s="1">
        <v>3</v>
      </c>
      <c r="H10" s="1">
        <v>2</v>
      </c>
      <c r="I10" s="1">
        <v>1</v>
      </c>
      <c r="J10" t="s">
        <v>225</v>
      </c>
      <c r="K10" t="s">
        <v>423</v>
      </c>
      <c r="L10" s="1" t="s">
        <v>424</v>
      </c>
      <c r="M10" s="1"/>
      <c r="N10" s="1"/>
      <c r="O10" s="1"/>
      <c r="Q10" t="s">
        <v>227</v>
      </c>
      <c r="R10" t="s">
        <v>415</v>
      </c>
      <c r="S10" t="s">
        <v>413</v>
      </c>
    </row>
    <row r="11" spans="2:19" x14ac:dyDescent="0.2">
      <c r="B11" t="s">
        <v>425</v>
      </c>
      <c r="C11">
        <v>12</v>
      </c>
      <c r="F11" s="1">
        <v>103301</v>
      </c>
      <c r="G11" s="1">
        <v>3</v>
      </c>
      <c r="H11" s="1">
        <v>3</v>
      </c>
      <c r="I11" s="1">
        <v>1</v>
      </c>
      <c r="J11" t="s">
        <v>225</v>
      </c>
      <c r="K11" t="s">
        <v>423</v>
      </c>
      <c r="L11" s="1"/>
      <c r="M11" s="1"/>
      <c r="N11" s="1"/>
      <c r="O11" s="1"/>
      <c r="Q11" t="s">
        <v>227</v>
      </c>
      <c r="R11" t="s">
        <v>418</v>
      </c>
      <c r="S11" t="s">
        <v>413</v>
      </c>
    </row>
    <row r="12" spans="2:19" x14ac:dyDescent="0.2">
      <c r="B12" t="s">
        <v>426</v>
      </c>
      <c r="C12">
        <v>3</v>
      </c>
      <c r="F12" s="1">
        <v>104101</v>
      </c>
      <c r="G12" s="1">
        <v>4</v>
      </c>
      <c r="H12" s="1">
        <v>1</v>
      </c>
      <c r="I12" s="1">
        <v>1</v>
      </c>
      <c r="J12" t="s">
        <v>225</v>
      </c>
      <c r="K12" t="s">
        <v>423</v>
      </c>
      <c r="L12" s="1"/>
      <c r="M12" s="1"/>
      <c r="N12" s="1"/>
      <c r="O12" s="1"/>
      <c r="Q12" t="s">
        <v>227</v>
      </c>
      <c r="R12" t="s">
        <v>421</v>
      </c>
      <c r="S12" t="s">
        <v>413</v>
      </c>
    </row>
    <row r="13" spans="2:19" x14ac:dyDescent="0.2">
      <c r="F13" s="1">
        <v>104201</v>
      </c>
      <c r="G13" s="1">
        <v>4</v>
      </c>
      <c r="H13" s="1">
        <v>2</v>
      </c>
      <c r="I13" s="1">
        <v>1</v>
      </c>
      <c r="J13" t="s">
        <v>225</v>
      </c>
      <c r="K13" t="s">
        <v>425</v>
      </c>
      <c r="L13" s="1" t="s">
        <v>427</v>
      </c>
      <c r="M13" s="1"/>
      <c r="N13" s="1"/>
      <c r="O13" s="1"/>
      <c r="Q13" t="s">
        <v>227</v>
      </c>
      <c r="R13" t="s">
        <v>422</v>
      </c>
      <c r="S13" t="s">
        <v>413</v>
      </c>
    </row>
    <row r="14" spans="2:19" x14ac:dyDescent="0.2">
      <c r="F14" s="1">
        <v>104301</v>
      </c>
      <c r="G14" s="1">
        <v>4</v>
      </c>
      <c r="H14" s="1">
        <v>3</v>
      </c>
      <c r="I14" s="1">
        <v>1</v>
      </c>
      <c r="J14" t="s">
        <v>225</v>
      </c>
      <c r="K14" t="s">
        <v>425</v>
      </c>
      <c r="L14" s="1"/>
      <c r="M14" s="1"/>
      <c r="N14" s="1"/>
      <c r="O14" s="1"/>
      <c r="Q14" t="s">
        <v>229</v>
      </c>
      <c r="R14" t="s">
        <v>415</v>
      </c>
      <c r="S14" t="s">
        <v>413</v>
      </c>
    </row>
    <row r="15" spans="2:19" x14ac:dyDescent="0.2">
      <c r="F15">
        <v>104102</v>
      </c>
      <c r="G15" s="1">
        <v>4</v>
      </c>
      <c r="H15" s="1">
        <v>1</v>
      </c>
      <c r="I15" s="1">
        <v>2</v>
      </c>
      <c r="J15" t="s">
        <v>225</v>
      </c>
      <c r="K15" t="s">
        <v>425</v>
      </c>
      <c r="L15" s="1"/>
      <c r="M15" s="1"/>
      <c r="N15" s="1"/>
      <c r="O15" s="1"/>
      <c r="Q15" t="s">
        <v>229</v>
      </c>
      <c r="R15" t="s">
        <v>418</v>
      </c>
      <c r="S15" t="s">
        <v>413</v>
      </c>
    </row>
    <row r="16" spans="2:19" x14ac:dyDescent="0.2">
      <c r="F16">
        <v>104202</v>
      </c>
      <c r="G16" s="1">
        <v>4</v>
      </c>
      <c r="H16" s="1">
        <v>2</v>
      </c>
      <c r="I16" s="1">
        <v>2</v>
      </c>
      <c r="J16" t="s">
        <v>225</v>
      </c>
      <c r="K16" t="s">
        <v>425</v>
      </c>
      <c r="L16" s="1"/>
      <c r="M16" s="1"/>
      <c r="N16" s="1"/>
      <c r="O16" s="1"/>
      <c r="Q16" t="s">
        <v>229</v>
      </c>
      <c r="R16" t="s">
        <v>421</v>
      </c>
      <c r="S16" t="s">
        <v>413</v>
      </c>
    </row>
    <row r="17" spans="6:19" x14ac:dyDescent="0.2">
      <c r="F17">
        <v>104302</v>
      </c>
      <c r="G17" s="1">
        <v>4</v>
      </c>
      <c r="H17" s="1">
        <v>3</v>
      </c>
      <c r="I17" s="1">
        <v>2</v>
      </c>
      <c r="J17" t="s">
        <v>225</v>
      </c>
      <c r="K17" t="s">
        <v>426</v>
      </c>
      <c r="L17" s="1" t="s">
        <v>428</v>
      </c>
      <c r="M17" s="1"/>
      <c r="N17" s="1"/>
      <c r="O17" s="1"/>
      <c r="Q17" t="s">
        <v>229</v>
      </c>
      <c r="R17" t="s">
        <v>422</v>
      </c>
      <c r="S17" t="s">
        <v>413</v>
      </c>
    </row>
    <row r="18" spans="6:19" x14ac:dyDescent="0.2">
      <c r="F18">
        <v>105101</v>
      </c>
      <c r="G18" s="1">
        <v>5</v>
      </c>
      <c r="H18" s="1">
        <v>1</v>
      </c>
      <c r="I18" s="1">
        <v>1</v>
      </c>
      <c r="J18" t="s">
        <v>227</v>
      </c>
      <c r="K18" t="str">
        <f t="shared" ref="K18:K41" si="0">K6</f>
        <v>白</v>
      </c>
      <c r="L18" s="1" t="s">
        <v>429</v>
      </c>
      <c r="M18" s="1"/>
      <c r="N18" s="1"/>
      <c r="O18" s="1"/>
      <c r="Q18" t="s">
        <v>225</v>
      </c>
      <c r="R18" t="s">
        <v>415</v>
      </c>
      <c r="S18" t="s">
        <v>416</v>
      </c>
    </row>
    <row r="19" spans="6:19" x14ac:dyDescent="0.2">
      <c r="F19">
        <v>105201</v>
      </c>
      <c r="G19" s="1">
        <v>5</v>
      </c>
      <c r="H19" s="1">
        <v>2</v>
      </c>
      <c r="I19" s="1">
        <v>1</v>
      </c>
      <c r="J19" t="s">
        <v>227</v>
      </c>
      <c r="K19" t="str">
        <f t="shared" si="0"/>
        <v>绿</v>
      </c>
      <c r="L19" s="1" t="s">
        <v>430</v>
      </c>
      <c r="M19" s="1"/>
      <c r="N19" s="1"/>
      <c r="O19" s="1"/>
      <c r="Q19" t="s">
        <v>225</v>
      </c>
      <c r="R19" t="s">
        <v>418</v>
      </c>
      <c r="S19" t="s">
        <v>416</v>
      </c>
    </row>
    <row r="20" spans="6:19" x14ac:dyDescent="0.2">
      <c r="F20">
        <v>105301</v>
      </c>
      <c r="G20" s="1">
        <v>5</v>
      </c>
      <c r="H20" s="1">
        <v>3</v>
      </c>
      <c r="I20" s="1">
        <v>1</v>
      </c>
      <c r="J20" t="s">
        <v>227</v>
      </c>
      <c r="K20" t="str">
        <f t="shared" si="0"/>
        <v>蓝</v>
      </c>
      <c r="L20" s="1" t="s">
        <v>431</v>
      </c>
      <c r="M20" s="1"/>
      <c r="N20" s="1"/>
      <c r="O20" s="1"/>
      <c r="Q20" t="s">
        <v>225</v>
      </c>
      <c r="R20" t="s">
        <v>421</v>
      </c>
      <c r="S20" t="s">
        <v>416</v>
      </c>
    </row>
    <row r="21" spans="6:19" x14ac:dyDescent="0.2">
      <c r="F21">
        <v>105102</v>
      </c>
      <c r="G21" s="1">
        <v>5</v>
      </c>
      <c r="H21" s="1">
        <v>1</v>
      </c>
      <c r="I21" s="1">
        <v>2</v>
      </c>
      <c r="J21" t="s">
        <v>227</v>
      </c>
      <c r="K21" t="str">
        <f t="shared" si="0"/>
        <v>蓝</v>
      </c>
      <c r="L21" s="1"/>
      <c r="M21" s="1"/>
      <c r="N21" s="1"/>
      <c r="O21" s="1"/>
      <c r="Q21" t="s">
        <v>225</v>
      </c>
      <c r="R21" t="s">
        <v>422</v>
      </c>
      <c r="S21" t="s">
        <v>416</v>
      </c>
    </row>
    <row r="22" spans="6:19" x14ac:dyDescent="0.2">
      <c r="F22">
        <v>105202</v>
      </c>
      <c r="G22" s="1">
        <v>5</v>
      </c>
      <c r="H22" s="1">
        <v>2</v>
      </c>
      <c r="I22" s="1">
        <v>2</v>
      </c>
      <c r="J22" t="s">
        <v>227</v>
      </c>
      <c r="K22" t="str">
        <f t="shared" si="0"/>
        <v>紫</v>
      </c>
      <c r="L22" s="1" t="s">
        <v>432</v>
      </c>
      <c r="M22" s="1"/>
      <c r="N22" s="1"/>
      <c r="O22" s="1"/>
      <c r="Q22" t="s">
        <v>227</v>
      </c>
      <c r="R22" t="s">
        <v>415</v>
      </c>
      <c r="S22" t="s">
        <v>416</v>
      </c>
    </row>
    <row r="23" spans="6:19" x14ac:dyDescent="0.2">
      <c r="F23">
        <v>105302</v>
      </c>
      <c r="G23" s="1">
        <v>5</v>
      </c>
      <c r="H23" s="1">
        <v>3</v>
      </c>
      <c r="I23" s="1">
        <v>2</v>
      </c>
      <c r="J23" t="s">
        <v>227</v>
      </c>
      <c r="K23" t="str">
        <f t="shared" si="0"/>
        <v>紫</v>
      </c>
      <c r="L23" s="1"/>
      <c r="M23" s="1"/>
      <c r="N23" s="1"/>
      <c r="O23" s="1"/>
      <c r="Q23" t="s">
        <v>227</v>
      </c>
      <c r="R23" t="s">
        <v>418</v>
      </c>
      <c r="S23" t="s">
        <v>416</v>
      </c>
    </row>
    <row r="24" spans="6:19" x14ac:dyDescent="0.2">
      <c r="F24">
        <v>105103</v>
      </c>
      <c r="G24" s="1">
        <v>5</v>
      </c>
      <c r="H24" s="1">
        <v>1</v>
      </c>
      <c r="I24" s="1">
        <v>3</v>
      </c>
      <c r="J24" t="s">
        <v>227</v>
      </c>
      <c r="K24" t="str">
        <f t="shared" si="0"/>
        <v>紫</v>
      </c>
      <c r="Q24" t="s">
        <v>227</v>
      </c>
      <c r="R24" t="s">
        <v>421</v>
      </c>
      <c r="S24" t="s">
        <v>416</v>
      </c>
    </row>
    <row r="25" spans="6:19" x14ac:dyDescent="0.2">
      <c r="F25">
        <v>105203</v>
      </c>
      <c r="G25" s="1">
        <v>5</v>
      </c>
      <c r="H25" s="1">
        <v>2</v>
      </c>
      <c r="I25" s="1">
        <v>3</v>
      </c>
      <c r="J25" t="s">
        <v>227</v>
      </c>
      <c r="K25" t="str">
        <f t="shared" si="0"/>
        <v>橙</v>
      </c>
      <c r="L25" s="1" t="s">
        <v>433</v>
      </c>
      <c r="M25" s="1"/>
      <c r="N25" s="1"/>
      <c r="O25" s="1"/>
      <c r="Q25" t="s">
        <v>227</v>
      </c>
      <c r="R25" t="s">
        <v>422</v>
      </c>
      <c r="S25" t="s">
        <v>416</v>
      </c>
    </row>
    <row r="26" spans="6:19" x14ac:dyDescent="0.2">
      <c r="F26">
        <v>105303</v>
      </c>
      <c r="G26" s="1">
        <v>5</v>
      </c>
      <c r="H26" s="1">
        <v>3</v>
      </c>
      <c r="I26" s="1">
        <v>3</v>
      </c>
      <c r="J26" t="s">
        <v>227</v>
      </c>
      <c r="K26" t="str">
        <f t="shared" si="0"/>
        <v>橙</v>
      </c>
      <c r="L26" s="1"/>
      <c r="M26" s="1"/>
      <c r="N26" s="1"/>
      <c r="O26" s="1"/>
      <c r="Q26" t="s">
        <v>229</v>
      </c>
      <c r="R26" t="s">
        <v>415</v>
      </c>
      <c r="S26" t="s">
        <v>416</v>
      </c>
    </row>
    <row r="27" spans="6:19" x14ac:dyDescent="0.2">
      <c r="F27">
        <v>106101</v>
      </c>
      <c r="G27" s="1">
        <v>6</v>
      </c>
      <c r="H27" s="1">
        <v>1</v>
      </c>
      <c r="I27" s="1">
        <v>1</v>
      </c>
      <c r="J27" t="s">
        <v>227</v>
      </c>
      <c r="K27" t="str">
        <f t="shared" si="0"/>
        <v>橙</v>
      </c>
      <c r="L27" s="1"/>
      <c r="M27" s="1"/>
      <c r="N27" s="1"/>
      <c r="O27" s="1"/>
      <c r="Q27" t="s">
        <v>229</v>
      </c>
      <c r="R27" t="s">
        <v>418</v>
      </c>
      <c r="S27" t="s">
        <v>416</v>
      </c>
    </row>
    <row r="28" spans="6:19" x14ac:dyDescent="0.2">
      <c r="F28">
        <v>106201</v>
      </c>
      <c r="G28" s="1">
        <v>6</v>
      </c>
      <c r="H28" s="1">
        <v>2</v>
      </c>
      <c r="I28" s="1">
        <v>1</v>
      </c>
      <c r="J28" t="s">
        <v>227</v>
      </c>
      <c r="K28" t="str">
        <f t="shared" si="0"/>
        <v>橙</v>
      </c>
      <c r="L28" s="1"/>
      <c r="M28" s="1"/>
      <c r="N28" s="1"/>
      <c r="O28" s="1"/>
      <c r="Q28" t="s">
        <v>229</v>
      </c>
      <c r="R28" t="s">
        <v>421</v>
      </c>
      <c r="S28" t="s">
        <v>416</v>
      </c>
    </row>
    <row r="29" spans="6:19" x14ac:dyDescent="0.2">
      <c r="F29">
        <v>106301</v>
      </c>
      <c r="G29" s="1">
        <v>6</v>
      </c>
      <c r="H29" s="1">
        <v>3</v>
      </c>
      <c r="I29" s="1">
        <v>1</v>
      </c>
      <c r="J29" t="s">
        <v>227</v>
      </c>
      <c r="K29" t="str">
        <f t="shared" si="0"/>
        <v>红</v>
      </c>
      <c r="L29" s="1" t="s">
        <v>434</v>
      </c>
      <c r="M29" s="1"/>
      <c r="N29" s="1"/>
      <c r="O29" s="1"/>
      <c r="Q29" t="s">
        <v>229</v>
      </c>
      <c r="R29" t="s">
        <v>422</v>
      </c>
      <c r="S29" t="s">
        <v>416</v>
      </c>
    </row>
    <row r="30" spans="6:19" x14ac:dyDescent="0.2">
      <c r="F30">
        <v>106102</v>
      </c>
      <c r="G30" s="1">
        <v>6</v>
      </c>
      <c r="H30" s="1">
        <v>1</v>
      </c>
      <c r="I30" s="1">
        <v>2</v>
      </c>
      <c r="J30" t="s">
        <v>229</v>
      </c>
      <c r="K30" t="str">
        <f t="shared" si="0"/>
        <v>白</v>
      </c>
      <c r="L30" s="1" t="s">
        <v>435</v>
      </c>
      <c r="M30" s="1"/>
      <c r="N30" s="1"/>
      <c r="O30" s="1"/>
      <c r="Q30" t="s">
        <v>225</v>
      </c>
      <c r="R30" t="s">
        <v>415</v>
      </c>
      <c r="S30" t="s">
        <v>419</v>
      </c>
    </row>
    <row r="31" spans="6:19" x14ac:dyDescent="0.2">
      <c r="F31">
        <v>106202</v>
      </c>
      <c r="G31" s="1">
        <v>6</v>
      </c>
      <c r="H31" s="1">
        <v>2</v>
      </c>
      <c r="I31" s="1">
        <v>2</v>
      </c>
      <c r="J31" t="s">
        <v>229</v>
      </c>
      <c r="K31" t="str">
        <f t="shared" si="0"/>
        <v>绿</v>
      </c>
      <c r="L31" s="1" t="s">
        <v>436</v>
      </c>
      <c r="M31" s="1"/>
      <c r="N31" s="1"/>
      <c r="O31" s="1"/>
      <c r="Q31" t="s">
        <v>225</v>
      </c>
      <c r="R31" t="s">
        <v>418</v>
      </c>
      <c r="S31" t="s">
        <v>419</v>
      </c>
    </row>
    <row r="32" spans="6:19" x14ac:dyDescent="0.2">
      <c r="F32">
        <v>106302</v>
      </c>
      <c r="G32" s="1">
        <v>6</v>
      </c>
      <c r="H32" s="1">
        <v>3</v>
      </c>
      <c r="I32" s="1">
        <v>2</v>
      </c>
      <c r="J32" t="s">
        <v>229</v>
      </c>
      <c r="K32" t="str">
        <f t="shared" si="0"/>
        <v>蓝</v>
      </c>
      <c r="L32" s="1" t="s">
        <v>437</v>
      </c>
      <c r="M32" s="1"/>
      <c r="N32" s="1"/>
      <c r="O32" s="1"/>
      <c r="Q32" t="s">
        <v>225</v>
      </c>
      <c r="R32" t="s">
        <v>421</v>
      </c>
      <c r="S32" t="s">
        <v>419</v>
      </c>
    </row>
    <row r="33" spans="6:19" x14ac:dyDescent="0.2">
      <c r="F33">
        <v>106103</v>
      </c>
      <c r="G33" s="1">
        <v>6</v>
      </c>
      <c r="H33" s="1">
        <v>1</v>
      </c>
      <c r="I33" s="1">
        <v>3</v>
      </c>
      <c r="J33" t="s">
        <v>229</v>
      </c>
      <c r="K33" t="str">
        <f t="shared" si="0"/>
        <v>蓝</v>
      </c>
      <c r="L33" s="1"/>
      <c r="M33" s="1"/>
      <c r="N33" s="1"/>
      <c r="O33" s="1"/>
      <c r="Q33" t="s">
        <v>225</v>
      </c>
      <c r="R33" t="s">
        <v>422</v>
      </c>
      <c r="S33" t="s">
        <v>419</v>
      </c>
    </row>
    <row r="34" spans="6:19" x14ac:dyDescent="0.2">
      <c r="F34">
        <v>106203</v>
      </c>
      <c r="G34" s="1">
        <v>6</v>
      </c>
      <c r="H34" s="1">
        <v>2</v>
      </c>
      <c r="I34" s="1">
        <v>3</v>
      </c>
      <c r="J34" t="s">
        <v>229</v>
      </c>
      <c r="K34" t="str">
        <f t="shared" si="0"/>
        <v>紫</v>
      </c>
      <c r="L34" s="1" t="s">
        <v>438</v>
      </c>
      <c r="M34" s="1"/>
      <c r="N34" s="1"/>
      <c r="O34" s="1"/>
      <c r="Q34" t="s">
        <v>227</v>
      </c>
      <c r="R34" t="s">
        <v>415</v>
      </c>
      <c r="S34" t="s">
        <v>419</v>
      </c>
    </row>
    <row r="35" spans="6:19" x14ac:dyDescent="0.2">
      <c r="F35">
        <v>106303</v>
      </c>
      <c r="G35" s="1">
        <v>6</v>
      </c>
      <c r="H35" s="1">
        <v>3</v>
      </c>
      <c r="I35" s="1">
        <v>3</v>
      </c>
      <c r="J35" t="s">
        <v>229</v>
      </c>
      <c r="K35" t="str">
        <f t="shared" si="0"/>
        <v>紫</v>
      </c>
      <c r="L35" s="1"/>
      <c r="M35" s="1"/>
      <c r="N35" s="1"/>
      <c r="O35" s="1"/>
      <c r="Q35" t="s">
        <v>227</v>
      </c>
      <c r="R35" t="s">
        <v>418</v>
      </c>
      <c r="S35" t="s">
        <v>419</v>
      </c>
    </row>
    <row r="36" spans="6:19" x14ac:dyDescent="0.2">
      <c r="F36">
        <v>106104</v>
      </c>
      <c r="G36" s="1">
        <v>6</v>
      </c>
      <c r="H36" s="1">
        <v>1</v>
      </c>
      <c r="I36" s="1">
        <v>4</v>
      </c>
      <c r="J36" t="s">
        <v>229</v>
      </c>
      <c r="K36" t="str">
        <f t="shared" si="0"/>
        <v>紫</v>
      </c>
      <c r="L36" s="1"/>
      <c r="M36" s="1"/>
      <c r="N36" s="1"/>
      <c r="O36" s="1"/>
      <c r="Q36" t="s">
        <v>227</v>
      </c>
      <c r="R36" t="s">
        <v>421</v>
      </c>
      <c r="S36" t="s">
        <v>419</v>
      </c>
    </row>
    <row r="37" spans="6:19" x14ac:dyDescent="0.2">
      <c r="F37">
        <v>106204</v>
      </c>
      <c r="G37" s="1">
        <v>6</v>
      </c>
      <c r="H37" s="1">
        <v>2</v>
      </c>
      <c r="I37" s="1">
        <v>4</v>
      </c>
      <c r="J37" t="s">
        <v>229</v>
      </c>
      <c r="K37" t="str">
        <f t="shared" si="0"/>
        <v>橙</v>
      </c>
      <c r="L37" s="1" t="s">
        <v>439</v>
      </c>
      <c r="M37" s="1"/>
      <c r="N37" s="1"/>
      <c r="O37" s="1"/>
      <c r="Q37" t="s">
        <v>227</v>
      </c>
      <c r="R37" t="s">
        <v>422</v>
      </c>
      <c r="S37" t="s">
        <v>419</v>
      </c>
    </row>
    <row r="38" spans="6:19" x14ac:dyDescent="0.2">
      <c r="F38">
        <v>106304</v>
      </c>
      <c r="G38" s="1">
        <v>6</v>
      </c>
      <c r="H38" s="1">
        <v>3</v>
      </c>
      <c r="I38" s="1">
        <v>4</v>
      </c>
      <c r="J38" t="s">
        <v>229</v>
      </c>
      <c r="K38" t="str">
        <f t="shared" si="0"/>
        <v>橙</v>
      </c>
      <c r="L38" s="1"/>
      <c r="M38" s="1"/>
      <c r="N38" s="1"/>
      <c r="O38" s="1"/>
      <c r="Q38" t="s">
        <v>229</v>
      </c>
      <c r="R38" t="s">
        <v>415</v>
      </c>
      <c r="S38" t="s">
        <v>419</v>
      </c>
    </row>
    <row r="39" spans="6:19" x14ac:dyDescent="0.2">
      <c r="F39">
        <v>107101</v>
      </c>
      <c r="G39" s="1">
        <v>7</v>
      </c>
      <c r="H39" s="1">
        <v>1</v>
      </c>
      <c r="I39" s="1">
        <v>1</v>
      </c>
      <c r="J39" t="s">
        <v>229</v>
      </c>
      <c r="K39" t="str">
        <f t="shared" si="0"/>
        <v>橙</v>
      </c>
      <c r="L39" s="1"/>
      <c r="M39" s="1"/>
      <c r="N39" s="1"/>
      <c r="O39" s="1"/>
      <c r="Q39" t="s">
        <v>229</v>
      </c>
      <c r="R39" t="s">
        <v>418</v>
      </c>
      <c r="S39" t="s">
        <v>419</v>
      </c>
    </row>
    <row r="40" spans="6:19" x14ac:dyDescent="0.2">
      <c r="F40">
        <v>107201</v>
      </c>
      <c r="G40" s="1">
        <v>7</v>
      </c>
      <c r="H40" s="1">
        <v>2</v>
      </c>
      <c r="I40" s="1">
        <v>1</v>
      </c>
      <c r="J40" t="s">
        <v>229</v>
      </c>
      <c r="K40" t="str">
        <f t="shared" si="0"/>
        <v>橙</v>
      </c>
      <c r="L40" s="1"/>
      <c r="M40" s="1"/>
      <c r="N40" s="1"/>
      <c r="O40" s="1"/>
      <c r="Q40" t="s">
        <v>229</v>
      </c>
      <c r="R40" t="s">
        <v>421</v>
      </c>
      <c r="S40" t="s">
        <v>419</v>
      </c>
    </row>
    <row r="41" spans="6:19" x14ac:dyDescent="0.2">
      <c r="F41">
        <v>107301</v>
      </c>
      <c r="G41" s="1">
        <v>7</v>
      </c>
      <c r="H41" s="1">
        <v>3</v>
      </c>
      <c r="I41" s="1">
        <v>1</v>
      </c>
      <c r="J41" t="s">
        <v>229</v>
      </c>
      <c r="K41" t="str">
        <f t="shared" si="0"/>
        <v>红</v>
      </c>
      <c r="L41" s="1" t="s">
        <v>440</v>
      </c>
      <c r="M41" s="1"/>
      <c r="N41" s="1"/>
      <c r="O41" s="1"/>
      <c r="Q41" t="s">
        <v>229</v>
      </c>
      <c r="R41" t="s">
        <v>422</v>
      </c>
      <c r="S41" t="s">
        <v>419</v>
      </c>
    </row>
    <row r="42" spans="6:19" x14ac:dyDescent="0.2">
      <c r="Q42" t="s">
        <v>225</v>
      </c>
      <c r="R42" t="s">
        <v>415</v>
      </c>
      <c r="S42" t="s">
        <v>423</v>
      </c>
    </row>
    <row r="43" spans="6:19" x14ac:dyDescent="0.2">
      <c r="Q43" t="s">
        <v>225</v>
      </c>
      <c r="R43" t="s">
        <v>418</v>
      </c>
      <c r="S43" t="s">
        <v>423</v>
      </c>
    </row>
    <row r="44" spans="6:19" x14ac:dyDescent="0.2">
      <c r="Q44" t="s">
        <v>225</v>
      </c>
      <c r="R44" t="s">
        <v>421</v>
      </c>
      <c r="S44" t="s">
        <v>423</v>
      </c>
    </row>
    <row r="45" spans="6:19" x14ac:dyDescent="0.2">
      <c r="Q45" t="s">
        <v>225</v>
      </c>
      <c r="R45" t="s">
        <v>422</v>
      </c>
      <c r="S45" t="s">
        <v>423</v>
      </c>
    </row>
    <row r="46" spans="6:19" x14ac:dyDescent="0.2">
      <c r="Q46" t="s">
        <v>227</v>
      </c>
      <c r="R46" t="s">
        <v>415</v>
      </c>
      <c r="S46" t="s">
        <v>423</v>
      </c>
    </row>
    <row r="47" spans="6:19" x14ac:dyDescent="0.2">
      <c r="Q47" t="s">
        <v>227</v>
      </c>
      <c r="R47" t="s">
        <v>418</v>
      </c>
      <c r="S47" t="s">
        <v>423</v>
      </c>
    </row>
    <row r="48" spans="6:19" x14ac:dyDescent="0.2">
      <c r="Q48" t="s">
        <v>227</v>
      </c>
      <c r="R48" t="s">
        <v>421</v>
      </c>
      <c r="S48" t="s">
        <v>423</v>
      </c>
    </row>
    <row r="49" spans="17:19" x14ac:dyDescent="0.2">
      <c r="Q49" t="s">
        <v>227</v>
      </c>
      <c r="R49" t="s">
        <v>422</v>
      </c>
      <c r="S49" t="s">
        <v>423</v>
      </c>
    </row>
    <row r="50" spans="17:19" x14ac:dyDescent="0.2">
      <c r="Q50" t="s">
        <v>229</v>
      </c>
      <c r="R50" t="s">
        <v>415</v>
      </c>
      <c r="S50" t="s">
        <v>423</v>
      </c>
    </row>
    <row r="51" spans="17:19" x14ac:dyDescent="0.2">
      <c r="Q51" t="s">
        <v>229</v>
      </c>
      <c r="R51" t="s">
        <v>418</v>
      </c>
      <c r="S51" t="s">
        <v>423</v>
      </c>
    </row>
    <row r="52" spans="17:19" x14ac:dyDescent="0.2">
      <c r="Q52" t="s">
        <v>229</v>
      </c>
      <c r="R52" t="s">
        <v>421</v>
      </c>
      <c r="S52" t="s">
        <v>423</v>
      </c>
    </row>
    <row r="53" spans="17:19" x14ac:dyDescent="0.2">
      <c r="Q53" t="s">
        <v>229</v>
      </c>
      <c r="R53" t="s">
        <v>422</v>
      </c>
      <c r="S53" t="s">
        <v>423</v>
      </c>
    </row>
    <row r="54" spans="17:19" x14ac:dyDescent="0.2">
      <c r="Q54" t="s">
        <v>225</v>
      </c>
      <c r="R54" t="s">
        <v>415</v>
      </c>
      <c r="S54" t="s">
        <v>425</v>
      </c>
    </row>
    <row r="55" spans="17:19" x14ac:dyDescent="0.2">
      <c r="Q55" t="s">
        <v>225</v>
      </c>
      <c r="R55" t="s">
        <v>418</v>
      </c>
      <c r="S55" t="s">
        <v>425</v>
      </c>
    </row>
    <row r="56" spans="17:19" x14ac:dyDescent="0.2">
      <c r="Q56" t="s">
        <v>225</v>
      </c>
      <c r="R56" t="s">
        <v>421</v>
      </c>
      <c r="S56" t="s">
        <v>425</v>
      </c>
    </row>
    <row r="57" spans="17:19" x14ac:dyDescent="0.2">
      <c r="Q57" t="s">
        <v>225</v>
      </c>
      <c r="R57" t="s">
        <v>422</v>
      </c>
      <c r="S57" t="s">
        <v>425</v>
      </c>
    </row>
    <row r="58" spans="17:19" x14ac:dyDescent="0.2">
      <c r="Q58" t="s">
        <v>227</v>
      </c>
      <c r="R58" t="s">
        <v>415</v>
      </c>
      <c r="S58" t="s">
        <v>425</v>
      </c>
    </row>
    <row r="59" spans="17:19" x14ac:dyDescent="0.2">
      <c r="Q59" t="s">
        <v>227</v>
      </c>
      <c r="R59" t="s">
        <v>418</v>
      </c>
      <c r="S59" t="s">
        <v>425</v>
      </c>
    </row>
    <row r="60" spans="17:19" x14ac:dyDescent="0.2">
      <c r="Q60" t="s">
        <v>227</v>
      </c>
      <c r="R60" t="s">
        <v>421</v>
      </c>
      <c r="S60" t="s">
        <v>425</v>
      </c>
    </row>
    <row r="61" spans="17:19" x14ac:dyDescent="0.2">
      <c r="Q61" t="s">
        <v>227</v>
      </c>
      <c r="R61" t="s">
        <v>422</v>
      </c>
      <c r="S61" t="s">
        <v>425</v>
      </c>
    </row>
    <row r="62" spans="17:19" x14ac:dyDescent="0.2">
      <c r="Q62" t="s">
        <v>229</v>
      </c>
      <c r="R62" t="s">
        <v>415</v>
      </c>
      <c r="S62" t="s">
        <v>425</v>
      </c>
    </row>
    <row r="63" spans="17:19" x14ac:dyDescent="0.2">
      <c r="Q63" t="s">
        <v>229</v>
      </c>
      <c r="R63" t="s">
        <v>418</v>
      </c>
      <c r="S63" t="s">
        <v>425</v>
      </c>
    </row>
    <row r="64" spans="17:19" x14ac:dyDescent="0.2">
      <c r="Q64" t="s">
        <v>229</v>
      </c>
      <c r="R64" t="s">
        <v>421</v>
      </c>
      <c r="S64" t="s">
        <v>425</v>
      </c>
    </row>
    <row r="65" spans="17:19" x14ac:dyDescent="0.2">
      <c r="Q65" t="s">
        <v>229</v>
      </c>
      <c r="R65" t="s">
        <v>422</v>
      </c>
      <c r="S65" t="s">
        <v>425</v>
      </c>
    </row>
    <row r="66" spans="17:19" x14ac:dyDescent="0.2">
      <c r="Q66" t="s">
        <v>225</v>
      </c>
      <c r="R66" t="s">
        <v>415</v>
      </c>
      <c r="S66" t="s">
        <v>426</v>
      </c>
    </row>
    <row r="67" spans="17:19" x14ac:dyDescent="0.2">
      <c r="Q67" t="s">
        <v>225</v>
      </c>
      <c r="R67" t="s">
        <v>418</v>
      </c>
      <c r="S67" t="s">
        <v>426</v>
      </c>
    </row>
    <row r="68" spans="17:19" x14ac:dyDescent="0.2">
      <c r="Q68" t="s">
        <v>225</v>
      </c>
      <c r="R68" t="s">
        <v>421</v>
      </c>
      <c r="S68" t="s">
        <v>426</v>
      </c>
    </row>
    <row r="69" spans="17:19" x14ac:dyDescent="0.2">
      <c r="Q69" t="s">
        <v>225</v>
      </c>
      <c r="R69" t="s">
        <v>422</v>
      </c>
      <c r="S69" t="s">
        <v>426</v>
      </c>
    </row>
    <row r="70" spans="17:19" x14ac:dyDescent="0.2">
      <c r="Q70" t="s">
        <v>227</v>
      </c>
      <c r="R70" t="s">
        <v>415</v>
      </c>
      <c r="S70" t="s">
        <v>426</v>
      </c>
    </row>
    <row r="71" spans="17:19" x14ac:dyDescent="0.2">
      <c r="Q71" t="s">
        <v>227</v>
      </c>
      <c r="R71" t="s">
        <v>418</v>
      </c>
      <c r="S71" t="s">
        <v>426</v>
      </c>
    </row>
    <row r="72" spans="17:19" x14ac:dyDescent="0.2">
      <c r="Q72" t="s">
        <v>227</v>
      </c>
      <c r="R72" t="s">
        <v>421</v>
      </c>
      <c r="S72" t="s">
        <v>426</v>
      </c>
    </row>
    <row r="73" spans="17:19" x14ac:dyDescent="0.2">
      <c r="Q73" t="s">
        <v>227</v>
      </c>
      <c r="R73" t="s">
        <v>422</v>
      </c>
      <c r="S73" t="s">
        <v>426</v>
      </c>
    </row>
    <row r="74" spans="17:19" x14ac:dyDescent="0.2">
      <c r="Q74" t="s">
        <v>229</v>
      </c>
      <c r="R74" t="s">
        <v>415</v>
      </c>
      <c r="S74" t="s">
        <v>426</v>
      </c>
    </row>
    <row r="75" spans="17:19" x14ac:dyDescent="0.2">
      <c r="Q75" t="s">
        <v>229</v>
      </c>
      <c r="R75" t="s">
        <v>418</v>
      </c>
      <c r="S75" t="s">
        <v>426</v>
      </c>
    </row>
    <row r="76" spans="17:19" x14ac:dyDescent="0.2">
      <c r="Q76" t="s">
        <v>229</v>
      </c>
      <c r="R76" t="s">
        <v>421</v>
      </c>
      <c r="S76" t="s">
        <v>426</v>
      </c>
    </row>
    <row r="77" spans="17:19" x14ac:dyDescent="0.2">
      <c r="Q77" t="s">
        <v>229</v>
      </c>
      <c r="R77" t="s">
        <v>422</v>
      </c>
      <c r="S77" t="s">
        <v>426</v>
      </c>
    </row>
  </sheetData>
  <sortState xmlns:xlrd2="http://schemas.microsoft.com/office/spreadsheetml/2017/richdata2" ref="Q5:S76">
    <sortCondition ref="S5:S76"/>
  </sortState>
  <phoneticPr fontId="12" type="noConversion"/>
  <conditionalFormatting sqref="G5">
    <cfRule type="cellIs" dxfId="12" priority="1" operator="equal">
      <formula>7</formula>
    </cfRule>
    <cfRule type="cellIs" dxfId="11" priority="2" operator="equal">
      <formula>4</formula>
    </cfRule>
    <cfRule type="cellIs" dxfId="10" priority="3" operator="equal">
      <formula>6</formula>
    </cfRule>
    <cfRule type="cellIs" dxfId="9" priority="4" operator="equal">
      <formula>5</formula>
    </cfRule>
    <cfRule type="cellIs" dxfId="8" priority="5" operator="equal">
      <formula>3</formula>
    </cfRule>
    <cfRule type="cellIs" dxfId="7" priority="6" operator="equal">
      <formula>2</formula>
    </cfRule>
  </conditionalFormatting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EP1885"/>
  <sheetViews>
    <sheetView workbookViewId="0">
      <pane ySplit="1" topLeftCell="A2" activePane="bottomLeft" state="frozen"/>
      <selection pane="bottomLeft" activeCell="R31" sqref="R31"/>
    </sheetView>
  </sheetViews>
  <sheetFormatPr defaultColWidth="9" defaultRowHeight="14.25" x14ac:dyDescent="0.2"/>
  <cols>
    <col min="14" max="14" width="4.375" customWidth="1"/>
    <col min="15" max="15" width="4.125" style="29" customWidth="1"/>
    <col min="16" max="16" width="6" style="1" customWidth="1"/>
    <col min="17" max="17" width="4.125" style="1" customWidth="1"/>
    <col min="18" max="23" width="6.625" style="1" customWidth="1"/>
    <col min="24" max="24" width="4.125" style="1" customWidth="1"/>
    <col min="25" max="25" width="5.25" style="1" customWidth="1"/>
    <col min="26" max="26" width="9" style="1" customWidth="1"/>
    <col min="27" max="27" width="11.875" style="1" customWidth="1"/>
    <col min="28" max="28" width="9" style="1" customWidth="1"/>
    <col min="29" max="30" width="8.25" style="1" customWidth="1"/>
    <col min="31" max="32" width="9" style="1" customWidth="1"/>
    <col min="33" max="33" width="4.125" style="1" customWidth="1"/>
    <col min="34" max="36" width="5.25" style="3" customWidth="1"/>
    <col min="37" max="46" width="5.625" style="3" customWidth="1"/>
    <col min="47" max="49" width="9" style="1" customWidth="1"/>
    <col min="50" max="51" width="7.5" style="1" customWidth="1"/>
    <col min="52" max="52" width="4.125" style="1" customWidth="1"/>
    <col min="53" max="53" width="4.125" style="16" customWidth="1"/>
    <col min="54" max="54" width="5.5" style="1" customWidth="1"/>
    <col min="55" max="55" width="4.875" customWidth="1"/>
    <col min="56" max="58" width="6.125" customWidth="1"/>
    <col min="59" max="71" width="4.875" customWidth="1"/>
    <col min="72" max="73" width="6.125" customWidth="1"/>
    <col min="74" max="86" width="4.875" customWidth="1"/>
    <col min="87" max="146" width="6" customWidth="1"/>
  </cols>
  <sheetData>
    <row r="1" spans="1:146" ht="28.5" x14ac:dyDescent="0.2">
      <c r="A1" s="47" t="s">
        <v>441</v>
      </c>
      <c r="P1" s="47" t="s">
        <v>442</v>
      </c>
      <c r="AH1" s="28" t="s">
        <v>0</v>
      </c>
      <c r="AI1" s="31" t="s">
        <v>443</v>
      </c>
      <c r="AJ1" s="32" t="s">
        <v>444</v>
      </c>
      <c r="AK1" s="31" t="s">
        <v>161</v>
      </c>
      <c r="AL1" s="31" t="s">
        <v>162</v>
      </c>
      <c r="AM1" s="31" t="s">
        <v>165</v>
      </c>
      <c r="AN1" s="31" t="s">
        <v>166</v>
      </c>
      <c r="AO1" s="50" t="s">
        <v>163</v>
      </c>
      <c r="AP1" s="50" t="s">
        <v>164</v>
      </c>
      <c r="AQ1" s="50" t="s">
        <v>167</v>
      </c>
      <c r="AR1" s="50" t="s">
        <v>168</v>
      </c>
      <c r="AS1" s="31" t="s">
        <v>169</v>
      </c>
      <c r="AT1" s="50" t="s">
        <v>171</v>
      </c>
      <c r="AU1" s="7" t="s">
        <v>445</v>
      </c>
      <c r="AV1" s="7" t="s">
        <v>367</v>
      </c>
      <c r="AW1" s="7" t="s">
        <v>446</v>
      </c>
      <c r="AX1" s="31" t="s">
        <v>447</v>
      </c>
      <c r="BB1" s="47" t="s">
        <v>448</v>
      </c>
      <c r="BC1" t="s">
        <v>449</v>
      </c>
      <c r="BD1" s="2" t="s">
        <v>450</v>
      </c>
      <c r="BE1" s="2" t="s">
        <v>451</v>
      </c>
      <c r="BF1" s="2" t="s">
        <v>375</v>
      </c>
      <c r="BG1" s="4" t="s">
        <v>444</v>
      </c>
      <c r="BH1" s="4" t="s">
        <v>161</v>
      </c>
      <c r="BI1" s="4" t="s">
        <v>162</v>
      </c>
      <c r="BJ1" s="4" t="s">
        <v>165</v>
      </c>
      <c r="BK1" s="4" t="s">
        <v>166</v>
      </c>
      <c r="BL1" s="4"/>
      <c r="BM1" s="4"/>
      <c r="BN1" s="4"/>
      <c r="BO1" s="4"/>
      <c r="BP1" s="4"/>
      <c r="BQ1" s="4"/>
      <c r="BT1" s="2" t="s">
        <v>450</v>
      </c>
      <c r="BU1" s="2" t="s">
        <v>375</v>
      </c>
      <c r="BV1" s="4" t="s">
        <v>444</v>
      </c>
      <c r="BW1" s="4" t="s">
        <v>161</v>
      </c>
      <c r="BX1" s="4" t="s">
        <v>162</v>
      </c>
      <c r="BY1" s="4" t="s">
        <v>165</v>
      </c>
      <c r="BZ1" s="4" t="s">
        <v>166</v>
      </c>
      <c r="CA1" s="4" t="s">
        <v>163</v>
      </c>
      <c r="CB1" s="4" t="s">
        <v>164</v>
      </c>
      <c r="CC1" s="4" t="s">
        <v>167</v>
      </c>
      <c r="CD1" s="4" t="s">
        <v>168</v>
      </c>
      <c r="CE1" s="4" t="s">
        <v>169</v>
      </c>
      <c r="CF1" s="4" t="s">
        <v>171</v>
      </c>
      <c r="CH1" s="38" t="s">
        <v>444</v>
      </c>
      <c r="CI1" s="38" t="s">
        <v>161</v>
      </c>
      <c r="CJ1" s="38" t="s">
        <v>162</v>
      </c>
      <c r="CK1" s="38" t="s">
        <v>165</v>
      </c>
      <c r="CL1" s="38" t="s">
        <v>166</v>
      </c>
      <c r="CM1" s="38" t="s">
        <v>163</v>
      </c>
      <c r="CN1" s="38" t="s">
        <v>164</v>
      </c>
      <c r="CO1" s="38" t="s">
        <v>167</v>
      </c>
      <c r="CP1" s="38" t="s">
        <v>168</v>
      </c>
      <c r="CQ1" s="38" t="s">
        <v>169</v>
      </c>
      <c r="CR1" s="38" t="s">
        <v>171</v>
      </c>
      <c r="CS1" s="38" t="s">
        <v>161</v>
      </c>
      <c r="CT1" s="38" t="s">
        <v>162</v>
      </c>
      <c r="CU1" s="38" t="s">
        <v>165</v>
      </c>
      <c r="CV1" s="38" t="s">
        <v>166</v>
      </c>
      <c r="CW1" s="38" t="s">
        <v>163</v>
      </c>
      <c r="CX1" s="38" t="s">
        <v>164</v>
      </c>
      <c r="CY1" s="38" t="s">
        <v>167</v>
      </c>
      <c r="CZ1" s="38" t="s">
        <v>168</v>
      </c>
      <c r="DA1" s="38" t="s">
        <v>169</v>
      </c>
      <c r="DB1" s="38" t="s">
        <v>171</v>
      </c>
      <c r="DC1" s="38" t="s">
        <v>161</v>
      </c>
      <c r="DD1" s="38" t="s">
        <v>162</v>
      </c>
      <c r="DE1" s="38" t="s">
        <v>165</v>
      </c>
      <c r="DF1" s="38" t="s">
        <v>166</v>
      </c>
      <c r="DG1" s="38" t="s">
        <v>163</v>
      </c>
      <c r="DH1" s="38" t="s">
        <v>164</v>
      </c>
      <c r="DI1" s="38" t="s">
        <v>167</v>
      </c>
      <c r="DJ1" s="38" t="s">
        <v>168</v>
      </c>
      <c r="DK1" s="38" t="s">
        <v>169</v>
      </c>
      <c r="DL1" s="38" t="s">
        <v>171</v>
      </c>
      <c r="DM1" s="38" t="s">
        <v>161</v>
      </c>
      <c r="DN1" s="38" t="s">
        <v>162</v>
      </c>
      <c r="DO1" s="38" t="s">
        <v>165</v>
      </c>
      <c r="DP1" s="38" t="s">
        <v>166</v>
      </c>
      <c r="DQ1" s="38" t="s">
        <v>163</v>
      </c>
      <c r="DR1" s="38" t="s">
        <v>164</v>
      </c>
      <c r="DS1" s="38" t="s">
        <v>167</v>
      </c>
      <c r="DT1" s="38" t="s">
        <v>168</v>
      </c>
      <c r="DU1" s="38" t="s">
        <v>169</v>
      </c>
      <c r="DV1" s="38" t="s">
        <v>171</v>
      </c>
      <c r="DW1" s="38" t="s">
        <v>161</v>
      </c>
      <c r="DX1" s="38" t="s">
        <v>162</v>
      </c>
      <c r="DY1" s="38" t="s">
        <v>165</v>
      </c>
      <c r="DZ1" s="38" t="s">
        <v>166</v>
      </c>
      <c r="EA1" s="38" t="s">
        <v>163</v>
      </c>
      <c r="EB1" s="38" t="s">
        <v>164</v>
      </c>
      <c r="EC1" s="38" t="s">
        <v>167</v>
      </c>
      <c r="ED1" s="38" t="s">
        <v>168</v>
      </c>
      <c r="EE1" s="38" t="s">
        <v>169</v>
      </c>
      <c r="EF1" s="38" t="s">
        <v>171</v>
      </c>
      <c r="EG1" s="38" t="s">
        <v>161</v>
      </c>
      <c r="EH1" s="38" t="s">
        <v>162</v>
      </c>
      <c r="EI1" s="38" t="s">
        <v>165</v>
      </c>
      <c r="EJ1" s="38" t="s">
        <v>166</v>
      </c>
      <c r="EK1" s="38" t="s">
        <v>163</v>
      </c>
      <c r="EL1" s="38" t="s">
        <v>164</v>
      </c>
      <c r="EM1" s="38" t="s">
        <v>167</v>
      </c>
      <c r="EN1" s="38" t="s">
        <v>168</v>
      </c>
      <c r="EO1" s="38" t="s">
        <v>169</v>
      </c>
      <c r="EP1" s="45" t="s">
        <v>171</v>
      </c>
    </row>
    <row r="2" spans="1:146" x14ac:dyDescent="0.2">
      <c r="B2" t="s">
        <v>375</v>
      </c>
      <c r="C2" t="s">
        <v>452</v>
      </c>
      <c r="D2" t="s">
        <v>453</v>
      </c>
      <c r="E2" t="s">
        <v>454</v>
      </c>
      <c r="H2" t="s">
        <v>455</v>
      </c>
      <c r="K2" t="s">
        <v>456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BG2" s="1"/>
      <c r="BH2" s="1">
        <v>2</v>
      </c>
      <c r="BI2" s="1">
        <v>3</v>
      </c>
      <c r="BJ2" s="1">
        <v>4</v>
      </c>
      <c r="BK2" s="1">
        <v>5</v>
      </c>
      <c r="BL2" s="1"/>
      <c r="BM2" s="1"/>
      <c r="BN2" s="1"/>
      <c r="BO2" s="1"/>
      <c r="BP2" s="1"/>
      <c r="BQ2" s="1"/>
      <c r="BT2">
        <f>24*6*4</f>
        <v>576</v>
      </c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H2">
        <v>0</v>
      </c>
      <c r="CI2" s="39">
        <v>1</v>
      </c>
      <c r="CJ2" s="39">
        <v>1</v>
      </c>
      <c r="CK2" s="39">
        <v>1</v>
      </c>
      <c r="CL2" s="39">
        <v>1</v>
      </c>
      <c r="CM2" s="39">
        <v>1</v>
      </c>
      <c r="CN2" s="39">
        <v>1</v>
      </c>
      <c r="CO2" s="39">
        <v>1</v>
      </c>
      <c r="CP2" s="39">
        <v>1</v>
      </c>
      <c r="CQ2" s="39">
        <v>1</v>
      </c>
      <c r="CR2" s="39">
        <v>1</v>
      </c>
      <c r="CS2" s="40">
        <f t="shared" ref="CS2:DA2" si="0">CI2+1</f>
        <v>2</v>
      </c>
      <c r="CT2" s="40">
        <f t="shared" si="0"/>
        <v>2</v>
      </c>
      <c r="CU2" s="40">
        <f t="shared" si="0"/>
        <v>2</v>
      </c>
      <c r="CV2" s="40">
        <f t="shared" si="0"/>
        <v>2</v>
      </c>
      <c r="CW2" s="40">
        <f t="shared" si="0"/>
        <v>2</v>
      </c>
      <c r="CX2" s="40">
        <f t="shared" si="0"/>
        <v>2</v>
      </c>
      <c r="CY2" s="40">
        <f t="shared" si="0"/>
        <v>2</v>
      </c>
      <c r="CZ2" s="40">
        <f t="shared" si="0"/>
        <v>2</v>
      </c>
      <c r="DA2" s="40">
        <f t="shared" si="0"/>
        <v>2</v>
      </c>
      <c r="DB2" s="40">
        <v>2</v>
      </c>
      <c r="DC2" s="41">
        <f t="shared" ref="DC2:DK2" si="1">CS2+1</f>
        <v>3</v>
      </c>
      <c r="DD2" s="41">
        <f t="shared" si="1"/>
        <v>3</v>
      </c>
      <c r="DE2" s="41">
        <f t="shared" si="1"/>
        <v>3</v>
      </c>
      <c r="DF2" s="41">
        <f t="shared" si="1"/>
        <v>3</v>
      </c>
      <c r="DG2" s="41">
        <f t="shared" si="1"/>
        <v>3</v>
      </c>
      <c r="DH2" s="41">
        <f t="shared" si="1"/>
        <v>3</v>
      </c>
      <c r="DI2" s="41">
        <f t="shared" si="1"/>
        <v>3</v>
      </c>
      <c r="DJ2" s="41">
        <f t="shared" si="1"/>
        <v>3</v>
      </c>
      <c r="DK2" s="41">
        <f t="shared" si="1"/>
        <v>3</v>
      </c>
      <c r="DL2" s="41">
        <v>3</v>
      </c>
      <c r="DM2" s="42">
        <f t="shared" ref="DM2:DU2" si="2">DC2+1</f>
        <v>4</v>
      </c>
      <c r="DN2" s="42">
        <f t="shared" si="2"/>
        <v>4</v>
      </c>
      <c r="DO2" s="42">
        <f t="shared" si="2"/>
        <v>4</v>
      </c>
      <c r="DP2" s="42">
        <f t="shared" si="2"/>
        <v>4</v>
      </c>
      <c r="DQ2" s="42">
        <f t="shared" si="2"/>
        <v>4</v>
      </c>
      <c r="DR2" s="42">
        <f t="shared" si="2"/>
        <v>4</v>
      </c>
      <c r="DS2" s="42">
        <f t="shared" si="2"/>
        <v>4</v>
      </c>
      <c r="DT2" s="42">
        <f t="shared" si="2"/>
        <v>4</v>
      </c>
      <c r="DU2" s="42">
        <f t="shared" si="2"/>
        <v>4</v>
      </c>
      <c r="DV2" s="42">
        <v>4</v>
      </c>
      <c r="DW2" s="43">
        <f t="shared" ref="DW2:EE2" si="3">DM2+1</f>
        <v>5</v>
      </c>
      <c r="DX2" s="43">
        <f t="shared" si="3"/>
        <v>5</v>
      </c>
      <c r="DY2" s="43">
        <f t="shared" si="3"/>
        <v>5</v>
      </c>
      <c r="DZ2" s="43">
        <f t="shared" si="3"/>
        <v>5</v>
      </c>
      <c r="EA2" s="43">
        <f t="shared" si="3"/>
        <v>5</v>
      </c>
      <c r="EB2" s="43">
        <f t="shared" si="3"/>
        <v>5</v>
      </c>
      <c r="EC2" s="43">
        <f t="shared" si="3"/>
        <v>5</v>
      </c>
      <c r="ED2" s="43">
        <f t="shared" si="3"/>
        <v>5</v>
      </c>
      <c r="EE2" s="43">
        <f t="shared" si="3"/>
        <v>5</v>
      </c>
      <c r="EF2" s="43">
        <v>5</v>
      </c>
      <c r="EG2" s="44">
        <f>DW2+1</f>
        <v>6</v>
      </c>
      <c r="EH2" s="44">
        <f t="shared" ref="EH2:EO2" si="4">DX2+1</f>
        <v>6</v>
      </c>
      <c r="EI2" s="44">
        <f t="shared" si="4"/>
        <v>6</v>
      </c>
      <c r="EJ2" s="44">
        <f t="shared" si="4"/>
        <v>6</v>
      </c>
      <c r="EK2" s="44">
        <f t="shared" si="4"/>
        <v>6</v>
      </c>
      <c r="EL2" s="44">
        <f t="shared" si="4"/>
        <v>6</v>
      </c>
      <c r="EM2" s="44">
        <f t="shared" si="4"/>
        <v>6</v>
      </c>
      <c r="EN2" s="44">
        <f t="shared" si="4"/>
        <v>6</v>
      </c>
      <c r="EO2" s="44">
        <f t="shared" si="4"/>
        <v>6</v>
      </c>
      <c r="EP2" s="44">
        <v>6</v>
      </c>
    </row>
    <row r="3" spans="1:146" x14ac:dyDescent="0.2">
      <c r="B3" s="1">
        <v>1</v>
      </c>
      <c r="C3" s="1" t="s">
        <v>413</v>
      </c>
      <c r="D3">
        <v>1</v>
      </c>
      <c r="E3">
        <v>1</v>
      </c>
      <c r="H3">
        <v>4</v>
      </c>
      <c r="I3" s="30">
        <v>0.8</v>
      </c>
      <c r="K3" t="s">
        <v>457</v>
      </c>
      <c r="L3">
        <v>24</v>
      </c>
      <c r="P3" s="7" t="s">
        <v>458</v>
      </c>
      <c r="R3" s="1">
        <v>1</v>
      </c>
      <c r="S3" s="1">
        <v>2</v>
      </c>
      <c r="T3" s="1">
        <v>3</v>
      </c>
      <c r="U3" s="1">
        <v>4</v>
      </c>
      <c r="V3" s="1">
        <v>5</v>
      </c>
      <c r="W3" s="1">
        <v>6</v>
      </c>
      <c r="Y3" s="7" t="s">
        <v>375</v>
      </c>
      <c r="Z3" s="7" t="s">
        <v>309</v>
      </c>
      <c r="AA3" s="7" t="s">
        <v>459</v>
      </c>
      <c r="AB3" s="7"/>
      <c r="AC3" s="7"/>
      <c r="AD3" s="7"/>
      <c r="AH3" s="3">
        <v>1</v>
      </c>
      <c r="AI3" s="3">
        <f>VLOOKUP(AH3,$Z$14:$AB$23,2,TRUE)</f>
        <v>1</v>
      </c>
      <c r="AJ3" s="3">
        <f>VLOOKUP(AH3,$Z$14:$AB$23,3,TRUE)</f>
        <v>4</v>
      </c>
      <c r="AK3" s="7"/>
      <c r="AL3" s="7"/>
      <c r="AM3" s="7"/>
      <c r="AN3" s="7"/>
      <c r="AO3" s="7"/>
      <c r="AP3" s="7"/>
      <c r="AQ3" s="7"/>
      <c r="AR3" s="7"/>
      <c r="AS3" s="7"/>
      <c r="AT3" s="7"/>
      <c r="BD3" t="s">
        <v>415</v>
      </c>
      <c r="BE3">
        <v>1</v>
      </c>
      <c r="BF3">
        <v>1</v>
      </c>
      <c r="BG3">
        <v>0</v>
      </c>
      <c r="BH3" s="3">
        <f t="array" ref="BH3">INDEX($D$21:$M$44,MATCH($BD3&amp;$BF3,$C$21:$C$44&amp;$B$21:$B$44,0),MATCH(BH$1,$D$16:$M$16,0))</f>
        <v>32</v>
      </c>
      <c r="BI3" s="3">
        <f t="array" ref="BI3">INDEX($D$21:$M$44,MATCH($BD3&amp;$BF3,$C$21:$C$44&amp;$B$21:$B$44,0),MATCH(BI$1,$D$16:$M$16,0))</f>
        <v>1600</v>
      </c>
      <c r="BJ3" s="3">
        <f t="array" ref="BJ3">INDEX($D$21:$M$44,MATCH($BD3&amp;$BF3,$C$21:$C$44&amp;$B$21:$B$44,0),MATCH(BJ$1,$D$16:$M$16,0))</f>
        <v>0</v>
      </c>
      <c r="BK3" s="3">
        <f t="array" ref="BK3">INDEX($D$21:$M$44,MATCH($BD3&amp;$BF3,$C$21:$C$44&amp;$B$21:$B$44,0),MATCH(BK$1,$D$16:$M$16,0))</f>
        <v>0</v>
      </c>
      <c r="BL3" s="3"/>
      <c r="BM3" s="3"/>
      <c r="BN3" s="3"/>
      <c r="BO3" s="3"/>
      <c r="BP3" s="3"/>
      <c r="BQ3" s="3"/>
      <c r="BT3" t="s">
        <v>415</v>
      </c>
      <c r="BU3">
        <v>1</v>
      </c>
      <c r="BV3" s="1">
        <v>1</v>
      </c>
      <c r="BW3" s="3">
        <f t="array" ref="BW3">INDEX($CI$3:$EP$26,MATCH($BV3,$CH$3:$CH$26,0),MATCH(BW$1&amp;$BU3,$CI$1:$EP$1&amp;$CI$2:$EP$2,0))*VLOOKUP($BT3,$C$17:$M$20,COUNTBLANK($D$15:D$15)+1,FALSE)</f>
        <v>8</v>
      </c>
      <c r="BX3" s="3">
        <f t="array" ref="BX3">INDEX($CI$3:$EP$26,MATCH($BV3,$CH$3:$CH$26,0),MATCH(BX$1&amp;$BU3,$CI$1:$EP$1&amp;$CI$2:$EP$2,0))*VLOOKUP($BT3,$C$17:$M$20,COUNTBLANK($D$15:E$15)+1,FALSE)</f>
        <v>400</v>
      </c>
      <c r="BY3" s="3">
        <f t="array" ref="BY3">INDEX($CI$3:$EP$26,MATCH($BV3,$CH$3:$CH$26,0),MATCH(BY$1&amp;$BU3,$CI$1:$EP$1&amp;$CI$2:$EP$2,0))*VLOOKUP($BT3,$C$17:$M$20,COUNTBLANK($D$15:F$15)+1,FALSE)</f>
        <v>0</v>
      </c>
      <c r="BZ3" s="3">
        <f t="array" ref="BZ3">INDEX($CI$3:$EP$26,MATCH($BV3,$CH$3:$CH$26,0),MATCH(BZ$1&amp;$BU3,$CI$1:$EP$1&amp;$CI$2:$EP$2,0))*VLOOKUP($BT3,$C$17:$M$20,COUNTBLANK($D$15:G$15)+1,FALSE)</f>
        <v>0</v>
      </c>
      <c r="CA3" s="3">
        <f t="array" ref="CA3">INDEX($CI$3:$EP$26,MATCH($BV3,$CH$3:$CH$26,0),MATCH(CA$1&amp;$BU3,$CI$1:$EP$1&amp;$CI$2:$EP$2,0))*VLOOKUP($BT3,$C$17:$M$20,COUNTBLANK($D$15:H$15)+1,FALSE)</f>
        <v>0</v>
      </c>
      <c r="CB3" s="3">
        <f t="array" ref="CB3">INDEX($CI$3:$EP$26,MATCH($BV3,$CH$3:$CH$26,0),MATCH(CB$1&amp;$BU3,$CI$1:$EP$1&amp;$CI$2:$EP$2,0))*VLOOKUP($BT3,$C$17:$M$20,COUNTBLANK($D$15:I$15)+1,FALSE)</f>
        <v>0</v>
      </c>
      <c r="CC3" s="3">
        <f t="array" ref="CC3">INDEX($CI$3:$EP$26,MATCH($BV3,$CH$3:$CH$26,0),MATCH(CC$1&amp;$BU3,$CI$1:$EP$1&amp;$CI$2:$EP$2,0))*VLOOKUP($BT3,$C$17:$M$20,COUNTBLANK($D$15:J$15)+1,FALSE)</f>
        <v>0</v>
      </c>
      <c r="CD3" s="3">
        <f t="array" ref="CD3">INDEX($CI$3:$EP$26,MATCH($BV3,$CH$3:$CH$26,0),MATCH(CD$1&amp;$BU3,$CI$1:$EP$1&amp;$CI$2:$EP$2,0))*VLOOKUP($BT3,$C$17:$M$20,COUNTBLANK($D$15:K$15)+1,FALSE)</f>
        <v>0</v>
      </c>
      <c r="CE3" s="3">
        <f t="array" ref="CE3">INDEX($CI$3:$EP$26,MATCH($BV3,$CH$3:$CH$26,0),MATCH(CE$1&amp;$BU3,$CI$1:$EP$1&amp;$CI$2:$EP$2,0))*VLOOKUP($BT3,$C$17:$M$20,COUNTBLANK($D$15:L$15)+1,FALSE)</f>
        <v>0</v>
      </c>
      <c r="CF3" s="3">
        <f t="array" ref="CF3">INDEX($CI$3:$EP$26,MATCH($BV3,$CH$3:$CH$26,0),MATCH(CF$1&amp;$BU3,$CI$1:$EP$1&amp;$CI$2:$EP$2,0))*VLOOKUP($BT3,$C$17:$M$20,COUNTBLANK($D$15:M$15)+1,FALSE)</f>
        <v>0</v>
      </c>
      <c r="CH3" s="3">
        <v>1</v>
      </c>
      <c r="CI3" s="3">
        <v>32</v>
      </c>
      <c r="CJ3" s="3">
        <f>CI3*25</f>
        <v>800</v>
      </c>
      <c r="CK3" s="3">
        <f>CI3/2</f>
        <v>16</v>
      </c>
      <c r="CL3" s="3">
        <f>CI3/2</f>
        <v>16</v>
      </c>
      <c r="CM3" s="3"/>
      <c r="CN3" s="3"/>
      <c r="CO3" s="3"/>
      <c r="CP3" s="3"/>
      <c r="CQ3" s="3"/>
      <c r="CR3" s="3"/>
      <c r="CS3" s="3">
        <f t="shared" ref="CS3:CV12" si="5">CI3*VLOOKUP(CS$2,$B$2:$E$8,3,FALSE)/VLOOKUP(CI$2,$B$2:$E$8,3,FALSE)</f>
        <v>48</v>
      </c>
      <c r="CT3" s="3">
        <f t="shared" si="5"/>
        <v>1200</v>
      </c>
      <c r="CU3" s="3">
        <f t="shared" si="5"/>
        <v>24</v>
      </c>
      <c r="CV3" s="3">
        <f t="shared" si="5"/>
        <v>24</v>
      </c>
      <c r="CW3" s="3"/>
      <c r="CX3" s="3"/>
      <c r="CY3" s="3"/>
      <c r="CZ3" s="3"/>
      <c r="DA3" s="3"/>
      <c r="DB3" s="3"/>
      <c r="DC3" s="3">
        <f t="shared" ref="DC3:DF12" si="6">CS3*VLOOKUP(DC$2,$B$2:$E$8,3,FALSE)/VLOOKUP(CS$2,$B$2:$E$8,3,FALSE)</f>
        <v>64</v>
      </c>
      <c r="DD3" s="3">
        <f t="shared" si="6"/>
        <v>1600</v>
      </c>
      <c r="DE3" s="3">
        <f t="shared" si="6"/>
        <v>32</v>
      </c>
      <c r="DF3" s="3">
        <f t="shared" si="6"/>
        <v>32</v>
      </c>
      <c r="DG3" s="3"/>
      <c r="DH3" s="3"/>
      <c r="DI3" s="3"/>
      <c r="DJ3" s="3"/>
      <c r="DK3" s="3"/>
      <c r="DL3" s="3"/>
      <c r="DM3" s="3">
        <f t="shared" ref="DM3:DP12" si="7">DC3*VLOOKUP(DM$2,$B$2:$E$8,3,FALSE)/VLOOKUP(DC$2,$B$2:$E$8,3,FALSE)</f>
        <v>80</v>
      </c>
      <c r="DN3" s="3">
        <f t="shared" si="7"/>
        <v>2000</v>
      </c>
      <c r="DO3" s="3">
        <f t="shared" si="7"/>
        <v>40</v>
      </c>
      <c r="DP3" s="3">
        <f t="shared" si="7"/>
        <v>40</v>
      </c>
      <c r="DQ3" s="3"/>
      <c r="DR3" s="3"/>
      <c r="DS3" s="3"/>
      <c r="DT3" s="3"/>
      <c r="DU3" s="3"/>
      <c r="DV3" s="3"/>
      <c r="DW3" s="3">
        <f t="shared" ref="DW3:DZ12" si="8">DM3*VLOOKUP(DW$2,$B$2:$E$8,3,FALSE)/VLOOKUP(DM$2,$B$2:$E$8,3,FALSE)</f>
        <v>128</v>
      </c>
      <c r="DX3" s="3">
        <f t="shared" si="8"/>
        <v>3200</v>
      </c>
      <c r="DY3" s="3">
        <f t="shared" si="8"/>
        <v>64</v>
      </c>
      <c r="DZ3" s="3">
        <f t="shared" si="8"/>
        <v>64</v>
      </c>
      <c r="EA3" s="3"/>
      <c r="EB3" s="3"/>
      <c r="EC3" s="3"/>
      <c r="ED3" s="3"/>
      <c r="EE3" s="3"/>
      <c r="EF3" s="3"/>
      <c r="EG3" s="3">
        <f t="shared" ref="EG3:EJ12" si="9">DW3*VLOOKUP(EG$2,$B$2:$E$8,3,FALSE)/VLOOKUP(DW$2,$B$2:$E$8,3,FALSE)</f>
        <v>192</v>
      </c>
      <c r="EH3" s="3">
        <f t="shared" si="9"/>
        <v>4800</v>
      </c>
      <c r="EI3" s="3">
        <f t="shared" si="9"/>
        <v>96</v>
      </c>
      <c r="EJ3" s="3">
        <f t="shared" si="9"/>
        <v>96</v>
      </c>
      <c r="EK3" s="3"/>
      <c r="EL3" s="3"/>
      <c r="EM3" s="3"/>
      <c r="EN3" s="3"/>
      <c r="EO3" s="3"/>
      <c r="EP3" s="3"/>
    </row>
    <row r="4" spans="1:146" x14ac:dyDescent="0.2">
      <c r="B4" s="1">
        <v>2</v>
      </c>
      <c r="C4" s="1" t="s">
        <v>416</v>
      </c>
      <c r="D4">
        <v>1.5</v>
      </c>
      <c r="E4">
        <v>1.5</v>
      </c>
      <c r="H4">
        <v>8</v>
      </c>
      <c r="I4" s="30">
        <v>0.5</v>
      </c>
      <c r="K4" t="s">
        <v>460</v>
      </c>
      <c r="L4">
        <v>0.5</v>
      </c>
      <c r="Q4" s="1">
        <v>1</v>
      </c>
      <c r="R4" s="1">
        <v>20</v>
      </c>
      <c r="S4" s="1">
        <f>R4*2</f>
        <v>40</v>
      </c>
      <c r="T4" s="1">
        <f t="shared" ref="T4:W4" si="10">S4*2</f>
        <v>80</v>
      </c>
      <c r="U4" s="1">
        <f t="shared" si="10"/>
        <v>160</v>
      </c>
      <c r="V4" s="1">
        <f t="shared" si="10"/>
        <v>320</v>
      </c>
      <c r="W4" s="1">
        <f t="shared" si="10"/>
        <v>640</v>
      </c>
      <c r="Y4" s="1">
        <v>1</v>
      </c>
      <c r="Z4" s="1">
        <v>2</v>
      </c>
      <c r="AA4" s="1">
        <v>4</v>
      </c>
      <c r="AH4" s="3">
        <v>2</v>
      </c>
      <c r="AI4" s="3">
        <f t="shared" ref="AI4:AI102" si="11">VLOOKUP(AH4,$Z$14:$AB$23,2,TRUE)</f>
        <v>1</v>
      </c>
      <c r="AJ4" s="3">
        <f t="shared" ref="AJ4:AJ62" si="12">VLOOKUP(AH4,$Z$14:$AB$23,3,TRUE)</f>
        <v>4</v>
      </c>
      <c r="AK4" s="7">
        <f t="array" ref="AK4">INDEX($CI$3:$EP$26,MATCH($AJ4,$CH$3:$CH$26,0),MATCH($AI4&amp;AK$1,$CI$2:$EP$2&amp;$CI$1:$EP$1,0))+SUMPRODUCT($D$21:$M$44,($B$21:$B$44=$AI4)*($D$16:$M$16=AK$1))</f>
        <v>256</v>
      </c>
      <c r="AL4" s="7">
        <f t="array" ref="AL4">INDEX($CI$3:$EP$26,MATCH($AJ4,$CH$3:$CH$26,0),MATCH($AI4&amp;AL$1,$CI$2:$EP$2&amp;$CI$1:$EP$1,0))+SUMPRODUCT($D$21:$M$44,($B$21:$B$44=$AI4)*($D$16:$M$16=AL$1))</f>
        <v>6400</v>
      </c>
      <c r="AM4" s="7">
        <f t="array" ref="AM4">INDEX($CI$3:$EP$26,MATCH($AJ4,$CH$3:$CH$26,0),MATCH($AI4&amp;AM$1,$CI$2:$EP$2&amp;$CI$1:$EP$1,0))+SUMPRODUCT($D$21:$M$44,($B$21:$B$44=$AI4)*($D$16:$M$16=AM$1))</f>
        <v>128</v>
      </c>
      <c r="AN4" s="7">
        <f t="array" ref="AN4">INDEX($CI$3:$EP$26,MATCH($AJ4,$CH$3:$CH$26,0),MATCH($AI4&amp;AN$1,$CI$2:$EP$2&amp;$CI$1:$EP$1,0))+SUMPRODUCT($D$21:$M$44,($B$21:$B$44=$AI4)*($D$16:$M$16=AN$1))</f>
        <v>128</v>
      </c>
      <c r="AO4" s="7">
        <f t="array" ref="AO4">INDEX($CI$3:$EP$26,MATCH($AJ4,$CH$3:$CH$26,0),MATCH($AI4&amp;AO$1,$CI$2:$EP$2&amp;$CI$1:$EP$1,0))+SUMPRODUCT($D$21:$M$44,($B$21:$B$44=$AI4)*($D$16:$M$16=AO$1))</f>
        <v>0.01</v>
      </c>
      <c r="AP4" s="7">
        <f t="array" ref="AP4">INDEX($CI$3:$EP$26,MATCH($AJ4,$CH$3:$CH$26,0),MATCH($AI4&amp;AP$1,$CI$2:$EP$2&amp;$CI$1:$EP$1,0))+SUMPRODUCT($D$21:$M$44,($B$21:$B$44=$AI4)*($D$16:$M$16=AP$1))</f>
        <v>0.01</v>
      </c>
      <c r="AQ4" s="7">
        <f t="array" ref="AQ4">INDEX($CI$3:$EP$26,MATCH($AJ4,$CH$3:$CH$26,0),MATCH($AI4&amp;AQ$1,$CI$2:$EP$2&amp;$CI$1:$EP$1,0))+SUMPRODUCT($D$21:$M$44,($B$21:$B$44=$AI4)*($D$16:$M$16=AQ$1))</f>
        <v>0.01</v>
      </c>
      <c r="AR4" s="7">
        <f t="array" ref="AR4">INDEX($CI$3:$EP$26,MATCH($AJ4,$CH$3:$CH$26,0),MATCH($AI4&amp;AR$1,$CI$2:$EP$2&amp;$CI$1:$EP$1,0))+SUMPRODUCT($D$21:$M$44,($B$21:$B$44=$AI4)*($D$16:$M$16=AR$1))</f>
        <v>0.01</v>
      </c>
      <c r="AS4" s="7">
        <f t="array" ref="AS4">INDEX($CI$3:$EP$26,MATCH($AJ4,$CH$3:$CH$26,0),MATCH($AI4&amp;AS$1,$CI$2:$EP$2&amp;$CI$1:$EP$1,0))+SUMPRODUCT($D$21:$M$44,($B$21:$B$44=$AI4)*($D$16:$M$16=AS$1))</f>
        <v>5.0000000000000001E-3</v>
      </c>
      <c r="AT4" s="7">
        <f t="array" ref="AT4">INDEX($CI$3:$EP$26,MATCH($AJ4,$CH$3:$CH$26,0),MATCH($AI4&amp;AT$1,$CI$2:$EP$2&amp;$CI$1:$EP$1,0))+SUMPRODUCT($D$21:$M$44,($B$21:$B$44=$AI4)*($D$16:$M$16=AT$1))</f>
        <v>0</v>
      </c>
      <c r="AU4" s="1">
        <f t="shared" ref="AU4:AU34" si="13">VLOOKUP(AH4,$Z$14:$AE$23,6,TRUE)</f>
        <v>240</v>
      </c>
      <c r="AV4" s="1">
        <f>AU4*AJ4*AJ4/2</f>
        <v>1920</v>
      </c>
      <c r="AW4" s="1">
        <f>VLOOKUP(AH4,主线!C:AR,42,TRUE)*VLOOKUP(AH4,总表!A:D,3,FALSE)*参数!$C$12/6</f>
        <v>29120</v>
      </c>
      <c r="AX4" s="1">
        <f>AX3+AW4</f>
        <v>29120</v>
      </c>
      <c r="BD4" t="s">
        <v>415</v>
      </c>
      <c r="BE4">
        <v>1</v>
      </c>
      <c r="BF4">
        <v>2</v>
      </c>
      <c r="BG4">
        <v>0</v>
      </c>
      <c r="BH4" s="3">
        <f t="array" ref="BH4">INDEX($D$21:$M$44,MATCH($BD4&amp;$BF4,$C$21:$C$44&amp;$B$21:$B$44,0),MATCH(BH$1,$D$16:$M$16,0))</f>
        <v>48</v>
      </c>
      <c r="BI4" s="3">
        <f t="array" ref="BI4">INDEX($D$21:$M$44,MATCH($BD4&amp;$BF4,$C$21:$C$44&amp;$B$21:$B$44,0),MATCH(BI$1,$D$16:$M$16,0))</f>
        <v>2400</v>
      </c>
      <c r="BJ4" s="3">
        <f t="array" ref="BJ4">INDEX($D$21:$M$44,MATCH($BD4&amp;$BF4,$C$21:$C$44&amp;$B$21:$B$44,0),MATCH(BJ$1,$D$16:$M$16,0))</f>
        <v>0</v>
      </c>
      <c r="BK4" s="3">
        <f t="array" ref="BK4">INDEX($D$21:$M$44,MATCH($BD4&amp;$BF4,$C$21:$C$44&amp;$B$21:$B$44,0),MATCH(BK$1,$D$16:$M$16,0))</f>
        <v>0</v>
      </c>
      <c r="BL4" s="3"/>
      <c r="BM4" s="3"/>
      <c r="BN4" s="3"/>
      <c r="BO4" s="3"/>
      <c r="BP4" s="3"/>
      <c r="BQ4" s="3"/>
      <c r="BT4" t="s">
        <v>415</v>
      </c>
      <c r="BU4">
        <v>1</v>
      </c>
      <c r="BV4" s="1">
        <v>2</v>
      </c>
      <c r="BW4" s="3">
        <f t="array" ref="BW4">INDEX($CI$3:$EP$26,MATCH($BV4,$CH$3:$CH$26,0),MATCH(BW$1&amp;$BU4,$CI$1:$EP$1&amp;$CI$2:$EP$2,0))*VLOOKUP($BT4,$C$17:$M$20,COUNTBLANK($D$15:D$15)+1,FALSE)</f>
        <v>16</v>
      </c>
      <c r="BX4" s="3">
        <f t="array" ref="BX4">INDEX($CI$3:$EP$26,MATCH($BV4,$CH$3:$CH$26,0),MATCH(BX$1&amp;$BU4,$CI$1:$EP$1&amp;$CI$2:$EP$2,0))*VLOOKUP($BT4,$C$17:$M$20,COUNTBLANK($D$15:E$15)+1,FALSE)</f>
        <v>800</v>
      </c>
      <c r="BY4" s="3">
        <f t="array" ref="BY4">INDEX($CI$3:$EP$26,MATCH($BV4,$CH$3:$CH$26,0),MATCH(BY$1&amp;$BU4,$CI$1:$EP$1&amp;$CI$2:$EP$2,0))*VLOOKUP($BT4,$C$17:$M$20,COUNTBLANK($D$15:F$15)+1,FALSE)</f>
        <v>0</v>
      </c>
      <c r="BZ4" s="3">
        <f t="array" ref="BZ4">INDEX($CI$3:$EP$26,MATCH($BV4,$CH$3:$CH$26,0),MATCH(BZ$1&amp;$BU4,$CI$1:$EP$1&amp;$CI$2:$EP$2,0))*VLOOKUP($BT4,$C$17:$M$20,COUNTBLANK($D$15:G$15)+1,FALSE)</f>
        <v>0</v>
      </c>
      <c r="CA4" s="3">
        <f t="array" ref="CA4">INDEX($CI$3:$EP$26,MATCH($BV4,$CH$3:$CH$26,0),MATCH(CA$1&amp;$BU4,$CI$1:$EP$1&amp;$CI$2:$EP$2,0))*VLOOKUP($BT4,$C$17:$M$20,COUNTBLANK($D$15:H$15)+1,FALSE)</f>
        <v>0</v>
      </c>
      <c r="CB4" s="3">
        <f t="array" ref="CB4">INDEX($CI$3:$EP$26,MATCH($BV4,$CH$3:$CH$26,0),MATCH(CB$1&amp;$BU4,$CI$1:$EP$1&amp;$CI$2:$EP$2,0))*VLOOKUP($BT4,$C$17:$M$20,COUNTBLANK($D$15:I$15)+1,FALSE)</f>
        <v>0</v>
      </c>
      <c r="CC4" s="3">
        <f t="array" ref="CC4">INDEX($CI$3:$EP$26,MATCH($BV4,$CH$3:$CH$26,0),MATCH(CC$1&amp;$BU4,$CI$1:$EP$1&amp;$CI$2:$EP$2,0))*VLOOKUP($BT4,$C$17:$M$20,COUNTBLANK($D$15:J$15)+1,FALSE)</f>
        <v>0</v>
      </c>
      <c r="CD4" s="3">
        <f t="array" ref="CD4">INDEX($CI$3:$EP$26,MATCH($BV4,$CH$3:$CH$26,0),MATCH(CD$1&amp;$BU4,$CI$1:$EP$1&amp;$CI$2:$EP$2,0))*VLOOKUP($BT4,$C$17:$M$20,COUNTBLANK($D$15:K$15)+1,FALSE)</f>
        <v>0</v>
      </c>
      <c r="CE4" s="3">
        <f t="array" ref="CE4">INDEX($CI$3:$EP$26,MATCH($BV4,$CH$3:$CH$26,0),MATCH(CE$1&amp;$BU4,$CI$1:$EP$1&amp;$CI$2:$EP$2,0))*VLOOKUP($BT4,$C$17:$M$20,COUNTBLANK($D$15:L$15)+1,FALSE)</f>
        <v>0</v>
      </c>
      <c r="CF4" s="3">
        <f t="array" ref="CF4">INDEX($CI$3:$EP$26,MATCH($BV4,$CH$3:$CH$26,0),MATCH(CF$1&amp;$BU4,$CI$1:$EP$1&amp;$CI$2:$EP$2,0))*VLOOKUP($BT4,$C$17:$M$20,COUNTBLANK($D$15:M$15)+1,FALSE)</f>
        <v>0</v>
      </c>
      <c r="CH4" s="3">
        <v>2</v>
      </c>
      <c r="CI4" s="3">
        <f t="shared" ref="CI4:CI5" si="14">$CI$3*CH4</f>
        <v>64</v>
      </c>
      <c r="CJ4" s="3">
        <f t="shared" ref="CJ4:CJ26" si="15">$CJ$3*CH4</f>
        <v>1600</v>
      </c>
      <c r="CK4" s="3">
        <f t="shared" ref="CK4:CK26" si="16">$CK$3*CH4</f>
        <v>32</v>
      </c>
      <c r="CL4" s="3">
        <f t="shared" ref="CL4:CL26" si="17">$CL$3*CH4</f>
        <v>32</v>
      </c>
      <c r="CM4" s="3"/>
      <c r="CN4" s="3"/>
      <c r="CO4" s="3"/>
      <c r="CP4" s="3"/>
      <c r="CQ4" s="3"/>
      <c r="CR4" s="3"/>
      <c r="CS4" s="3">
        <f t="shared" si="5"/>
        <v>96</v>
      </c>
      <c r="CT4" s="3">
        <f t="shared" si="5"/>
        <v>2400</v>
      </c>
      <c r="CU4" s="3">
        <f t="shared" si="5"/>
        <v>48</v>
      </c>
      <c r="CV4" s="3">
        <f t="shared" si="5"/>
        <v>48</v>
      </c>
      <c r="CW4" s="3"/>
      <c r="CX4" s="3"/>
      <c r="CY4" s="3"/>
      <c r="CZ4" s="3"/>
      <c r="DA4" s="3"/>
      <c r="DB4" s="3"/>
      <c r="DC4" s="3">
        <f t="shared" si="6"/>
        <v>128</v>
      </c>
      <c r="DD4" s="3">
        <f t="shared" si="6"/>
        <v>3200</v>
      </c>
      <c r="DE4" s="3">
        <f t="shared" si="6"/>
        <v>64</v>
      </c>
      <c r="DF4" s="3">
        <f t="shared" si="6"/>
        <v>64</v>
      </c>
      <c r="DG4" s="3"/>
      <c r="DH4" s="3"/>
      <c r="DI4" s="3"/>
      <c r="DJ4" s="3"/>
      <c r="DK4" s="3"/>
      <c r="DL4" s="3"/>
      <c r="DM4" s="3">
        <f t="shared" si="7"/>
        <v>160</v>
      </c>
      <c r="DN4" s="3">
        <f t="shared" si="7"/>
        <v>4000</v>
      </c>
      <c r="DO4" s="3">
        <f t="shared" si="7"/>
        <v>80</v>
      </c>
      <c r="DP4" s="3">
        <f t="shared" si="7"/>
        <v>80</v>
      </c>
      <c r="DQ4" s="3"/>
      <c r="DR4" s="3"/>
      <c r="DS4" s="3"/>
      <c r="DT4" s="3"/>
      <c r="DU4" s="3"/>
      <c r="DV4" s="3"/>
      <c r="DW4" s="3">
        <f t="shared" si="8"/>
        <v>256</v>
      </c>
      <c r="DX4" s="3">
        <f t="shared" si="8"/>
        <v>6400</v>
      </c>
      <c r="DY4" s="3">
        <f t="shared" si="8"/>
        <v>128</v>
      </c>
      <c r="DZ4" s="3">
        <f t="shared" si="8"/>
        <v>128</v>
      </c>
      <c r="EA4" s="3"/>
      <c r="EB4" s="3"/>
      <c r="EC4" s="3"/>
      <c r="ED4" s="3"/>
      <c r="EE4" s="3"/>
      <c r="EF4" s="3"/>
      <c r="EG4" s="3">
        <f t="shared" si="9"/>
        <v>384</v>
      </c>
      <c r="EH4" s="3">
        <f t="shared" si="9"/>
        <v>9600</v>
      </c>
      <c r="EI4" s="3">
        <f t="shared" si="9"/>
        <v>192</v>
      </c>
      <c r="EJ4" s="3">
        <f t="shared" si="9"/>
        <v>192</v>
      </c>
      <c r="EK4" s="3"/>
      <c r="EL4" s="3"/>
      <c r="EM4" s="3"/>
      <c r="EN4" s="3"/>
      <c r="EO4" s="3"/>
      <c r="EP4" s="3"/>
    </row>
    <row r="5" spans="1:146" x14ac:dyDescent="0.2">
      <c r="B5" s="1">
        <v>3</v>
      </c>
      <c r="C5" s="1" t="s">
        <v>419</v>
      </c>
      <c r="D5">
        <v>2</v>
      </c>
      <c r="E5">
        <v>2</v>
      </c>
      <c r="H5">
        <v>12</v>
      </c>
      <c r="I5" s="30">
        <v>0.2</v>
      </c>
      <c r="Q5" s="1">
        <v>2</v>
      </c>
      <c r="R5" s="1">
        <f>R4</f>
        <v>20</v>
      </c>
      <c r="S5" s="1">
        <f t="shared" ref="S5:W5" si="18">R5*2</f>
        <v>40</v>
      </c>
      <c r="T5" s="1">
        <f t="shared" si="18"/>
        <v>80</v>
      </c>
      <c r="U5" s="1">
        <f t="shared" si="18"/>
        <v>160</v>
      </c>
      <c r="V5" s="1">
        <f t="shared" si="18"/>
        <v>320</v>
      </c>
      <c r="W5" s="1">
        <f t="shared" si="18"/>
        <v>640</v>
      </c>
      <c r="Y5" s="1">
        <v>2</v>
      </c>
      <c r="Z5" s="7">
        <v>4</v>
      </c>
      <c r="AA5" s="1">
        <v>8</v>
      </c>
      <c r="AH5" s="3">
        <v>3</v>
      </c>
      <c r="AI5" s="3">
        <f t="shared" si="11"/>
        <v>1</v>
      </c>
      <c r="AJ5" s="3">
        <f t="shared" si="12"/>
        <v>4</v>
      </c>
      <c r="AK5" s="7">
        <f t="array" ref="AK5">INDEX($CI$3:$EP$26,MATCH($AJ5,$CH$3:$CH$26,0),MATCH($AI5&amp;AK$1,$CI$2:$EP$2&amp;$CI$1:$EP$1,0))+SUMPRODUCT($D$21:$M$44,($B$21:$B$44=$AI5)*($D$16:$M$16=AK$1))</f>
        <v>256</v>
      </c>
      <c r="AL5" s="7">
        <f t="array" ref="AL5">INDEX($CI$3:$EP$26,MATCH($AJ5,$CH$3:$CH$26,0),MATCH($AI5&amp;AL$1,$CI$2:$EP$2&amp;$CI$1:$EP$1,0))+SUMPRODUCT($D$21:$M$44,($B$21:$B$44=$AI5)*($D$16:$M$16=AL$1))</f>
        <v>6400</v>
      </c>
      <c r="AM5" s="7">
        <f t="array" ref="AM5">INDEX($CI$3:$EP$26,MATCH($AJ5,$CH$3:$CH$26,0),MATCH($AI5&amp;AM$1,$CI$2:$EP$2&amp;$CI$1:$EP$1,0))+SUMPRODUCT($D$21:$M$44,($B$21:$B$44=$AI5)*($D$16:$M$16=AM$1))</f>
        <v>128</v>
      </c>
      <c r="AN5" s="7">
        <f t="array" ref="AN5">INDEX($CI$3:$EP$26,MATCH($AJ5,$CH$3:$CH$26,0),MATCH($AI5&amp;AN$1,$CI$2:$EP$2&amp;$CI$1:$EP$1,0))+SUMPRODUCT($D$21:$M$44,($B$21:$B$44=$AI5)*($D$16:$M$16=AN$1))</f>
        <v>128</v>
      </c>
      <c r="AO5" s="7">
        <f t="array" ref="AO5">INDEX($CI$3:$EP$26,MATCH($AJ5,$CH$3:$CH$26,0),MATCH($AI5&amp;AO$1,$CI$2:$EP$2&amp;$CI$1:$EP$1,0))+SUMPRODUCT($D$21:$M$44,($B$21:$B$44=$AI5)*($D$16:$M$16=AO$1))</f>
        <v>0.01</v>
      </c>
      <c r="AP5" s="7">
        <f t="array" ref="AP5">INDEX($CI$3:$EP$26,MATCH($AJ5,$CH$3:$CH$26,0),MATCH($AI5&amp;AP$1,$CI$2:$EP$2&amp;$CI$1:$EP$1,0))+SUMPRODUCT($D$21:$M$44,($B$21:$B$44=$AI5)*($D$16:$M$16=AP$1))</f>
        <v>0.01</v>
      </c>
      <c r="AQ5" s="7">
        <f t="array" ref="AQ5">INDEX($CI$3:$EP$26,MATCH($AJ5,$CH$3:$CH$26,0),MATCH($AI5&amp;AQ$1,$CI$2:$EP$2&amp;$CI$1:$EP$1,0))+SUMPRODUCT($D$21:$M$44,($B$21:$B$44=$AI5)*($D$16:$M$16=AQ$1))</f>
        <v>0.01</v>
      </c>
      <c r="AR5" s="7">
        <f t="array" ref="AR5">INDEX($CI$3:$EP$26,MATCH($AJ5,$CH$3:$CH$26,0),MATCH($AI5&amp;AR$1,$CI$2:$EP$2&amp;$CI$1:$EP$1,0))+SUMPRODUCT($D$21:$M$44,($B$21:$B$44=$AI5)*($D$16:$M$16=AR$1))</f>
        <v>0.01</v>
      </c>
      <c r="AS5" s="7">
        <f t="array" ref="AS5">INDEX($CI$3:$EP$26,MATCH($AJ5,$CH$3:$CH$26,0),MATCH($AI5&amp;AS$1,$CI$2:$EP$2&amp;$CI$1:$EP$1,0))+SUMPRODUCT($D$21:$M$44,($B$21:$B$44=$AI5)*($D$16:$M$16=AS$1))</f>
        <v>5.0000000000000001E-3</v>
      </c>
      <c r="AT5" s="7">
        <f t="array" ref="AT5">INDEX($CI$3:$EP$26,MATCH($AJ5,$CH$3:$CH$26,0),MATCH($AI5&amp;AT$1,$CI$2:$EP$2&amp;$CI$1:$EP$1,0))+SUMPRODUCT($D$21:$M$44,($B$21:$B$44=$AI5)*($D$16:$M$16=AT$1))</f>
        <v>0</v>
      </c>
      <c r="AU5" s="1">
        <f t="shared" si="13"/>
        <v>240</v>
      </c>
      <c r="AV5" s="1">
        <f t="shared" ref="AV5:AV68" si="19">AU5*AJ5*AJ5/2</f>
        <v>1920</v>
      </c>
      <c r="AW5" s="1">
        <f>VLOOKUP(AH5,主线!C:AR,42,TRUE)*VLOOKUP(AH5,总表!A:D,3,FALSE)*参数!$C$12/6</f>
        <v>31893.333333333332</v>
      </c>
      <c r="AX5" s="1">
        <f t="shared" ref="AX5:AX62" si="20">AX4+AW5</f>
        <v>61013.333333333328</v>
      </c>
      <c r="BD5" t="s">
        <v>415</v>
      </c>
      <c r="BE5">
        <v>1</v>
      </c>
      <c r="BF5">
        <v>3</v>
      </c>
      <c r="BG5">
        <v>0</v>
      </c>
      <c r="BH5" s="3">
        <f t="array" ref="BH5">INDEX($D$21:$M$44,MATCH($BD5&amp;$BF5,$C$21:$C$44&amp;$B$21:$B$44,0),MATCH(BH$1,$D$16:$M$16,0))</f>
        <v>64</v>
      </c>
      <c r="BI5" s="3">
        <f t="array" ref="BI5">INDEX($D$21:$M$44,MATCH($BD5&amp;$BF5,$C$21:$C$44&amp;$B$21:$B$44,0),MATCH(BI$1,$D$16:$M$16,0))</f>
        <v>3200</v>
      </c>
      <c r="BJ5" s="3">
        <f t="array" ref="BJ5">INDEX($D$21:$M$44,MATCH($BD5&amp;$BF5,$C$21:$C$44&amp;$B$21:$B$44,0),MATCH(BJ$1,$D$16:$M$16,0))</f>
        <v>0</v>
      </c>
      <c r="BK5" s="3">
        <f t="array" ref="BK5">INDEX($D$21:$M$44,MATCH($BD5&amp;$BF5,$C$21:$C$44&amp;$B$21:$B$44,0),MATCH(BK$1,$D$16:$M$16,0))</f>
        <v>0</v>
      </c>
      <c r="BL5" s="3"/>
      <c r="BM5" s="3"/>
      <c r="BN5" s="3"/>
      <c r="BO5" s="3"/>
      <c r="BP5" s="3"/>
      <c r="BQ5" s="3"/>
      <c r="BT5" t="s">
        <v>415</v>
      </c>
      <c r="BU5">
        <v>1</v>
      </c>
      <c r="BV5" s="1">
        <v>3</v>
      </c>
      <c r="BW5" s="3">
        <f t="array" ref="BW5">INDEX($CI$3:$EP$26,MATCH($BV5,$CH$3:$CH$26,0),MATCH(BW$1&amp;$BU5,$CI$1:$EP$1&amp;$CI$2:$EP$2,0))*VLOOKUP($BT5,$C$17:$M$20,COUNTBLANK($D$15:D$15)+1,FALSE)</f>
        <v>24</v>
      </c>
      <c r="BX5" s="3">
        <f t="array" ref="BX5">INDEX($CI$3:$EP$26,MATCH($BV5,$CH$3:$CH$26,0),MATCH(BX$1&amp;$BU5,$CI$1:$EP$1&amp;$CI$2:$EP$2,0))*VLOOKUP($BT5,$C$17:$M$20,COUNTBLANK($D$15:E$15)+1,FALSE)</f>
        <v>1200</v>
      </c>
      <c r="BY5" s="3">
        <f t="array" ref="BY5">INDEX($CI$3:$EP$26,MATCH($BV5,$CH$3:$CH$26,0),MATCH(BY$1&amp;$BU5,$CI$1:$EP$1&amp;$CI$2:$EP$2,0))*VLOOKUP($BT5,$C$17:$M$20,COUNTBLANK($D$15:F$15)+1,FALSE)</f>
        <v>0</v>
      </c>
      <c r="BZ5" s="3">
        <f t="array" ref="BZ5">INDEX($CI$3:$EP$26,MATCH($BV5,$CH$3:$CH$26,0),MATCH(BZ$1&amp;$BU5,$CI$1:$EP$1&amp;$CI$2:$EP$2,0))*VLOOKUP($BT5,$C$17:$M$20,COUNTBLANK($D$15:G$15)+1,FALSE)</f>
        <v>0</v>
      </c>
      <c r="CA5" s="3">
        <f t="array" ref="CA5">INDEX($CI$3:$EP$26,MATCH($BV5,$CH$3:$CH$26,0),MATCH(CA$1&amp;$BU5,$CI$1:$EP$1&amp;$CI$2:$EP$2,0))*VLOOKUP($BT5,$C$17:$M$20,COUNTBLANK($D$15:H$15)+1,FALSE)</f>
        <v>0</v>
      </c>
      <c r="CB5" s="3">
        <f t="array" ref="CB5">INDEX($CI$3:$EP$26,MATCH($BV5,$CH$3:$CH$26,0),MATCH(CB$1&amp;$BU5,$CI$1:$EP$1&amp;$CI$2:$EP$2,0))*VLOOKUP($BT5,$C$17:$M$20,COUNTBLANK($D$15:I$15)+1,FALSE)</f>
        <v>0</v>
      </c>
      <c r="CC5" s="3">
        <f t="array" ref="CC5">INDEX($CI$3:$EP$26,MATCH($BV5,$CH$3:$CH$26,0),MATCH(CC$1&amp;$BU5,$CI$1:$EP$1&amp;$CI$2:$EP$2,0))*VLOOKUP($BT5,$C$17:$M$20,COUNTBLANK($D$15:J$15)+1,FALSE)</f>
        <v>0</v>
      </c>
      <c r="CD5" s="3">
        <f t="array" ref="CD5">INDEX($CI$3:$EP$26,MATCH($BV5,$CH$3:$CH$26,0),MATCH(CD$1&amp;$BU5,$CI$1:$EP$1&amp;$CI$2:$EP$2,0))*VLOOKUP($BT5,$C$17:$M$20,COUNTBLANK($D$15:K$15)+1,FALSE)</f>
        <v>0</v>
      </c>
      <c r="CE5" s="3">
        <f t="array" ref="CE5">INDEX($CI$3:$EP$26,MATCH($BV5,$CH$3:$CH$26,0),MATCH(CE$1&amp;$BU5,$CI$1:$EP$1&amp;$CI$2:$EP$2,0))*VLOOKUP($BT5,$C$17:$M$20,COUNTBLANK($D$15:L$15)+1,FALSE)</f>
        <v>0</v>
      </c>
      <c r="CF5" s="3">
        <f t="array" ref="CF5">INDEX($CI$3:$EP$26,MATCH($BV5,$CH$3:$CH$26,0),MATCH(CF$1&amp;$BU5,$CI$1:$EP$1&amp;$CI$2:$EP$2,0))*VLOOKUP($BT5,$C$17:$M$20,COUNTBLANK($D$15:M$15)+1,FALSE)</f>
        <v>0</v>
      </c>
      <c r="CH5" s="3">
        <v>3</v>
      </c>
      <c r="CI5" s="3">
        <f t="shared" si="14"/>
        <v>96</v>
      </c>
      <c r="CJ5" s="3">
        <f t="shared" si="15"/>
        <v>2400</v>
      </c>
      <c r="CK5" s="3">
        <f t="shared" si="16"/>
        <v>48</v>
      </c>
      <c r="CL5" s="3">
        <f t="shared" si="17"/>
        <v>48</v>
      </c>
      <c r="CM5" s="3"/>
      <c r="CN5" s="3"/>
      <c r="CO5" s="3"/>
      <c r="CP5" s="3"/>
      <c r="CQ5" s="3"/>
      <c r="CR5" s="3"/>
      <c r="CS5" s="3">
        <f t="shared" si="5"/>
        <v>144</v>
      </c>
      <c r="CT5" s="3">
        <f t="shared" si="5"/>
        <v>3600</v>
      </c>
      <c r="CU5" s="3">
        <f t="shared" si="5"/>
        <v>72</v>
      </c>
      <c r="CV5" s="3">
        <f t="shared" si="5"/>
        <v>72</v>
      </c>
      <c r="CW5" s="3"/>
      <c r="CX5" s="3"/>
      <c r="CY5" s="3"/>
      <c r="CZ5" s="3"/>
      <c r="DA5" s="3"/>
      <c r="DB5" s="3"/>
      <c r="DC5" s="3">
        <f t="shared" si="6"/>
        <v>192</v>
      </c>
      <c r="DD5" s="3">
        <f t="shared" si="6"/>
        <v>4800</v>
      </c>
      <c r="DE5" s="3">
        <f t="shared" si="6"/>
        <v>96</v>
      </c>
      <c r="DF5" s="3">
        <f t="shared" si="6"/>
        <v>96</v>
      </c>
      <c r="DG5" s="3"/>
      <c r="DH5" s="3"/>
      <c r="DI5" s="3"/>
      <c r="DJ5" s="3"/>
      <c r="DK5" s="3"/>
      <c r="DL5" s="3"/>
      <c r="DM5" s="3">
        <f t="shared" si="7"/>
        <v>240</v>
      </c>
      <c r="DN5" s="3">
        <f t="shared" si="7"/>
        <v>6000</v>
      </c>
      <c r="DO5" s="3">
        <f t="shared" si="7"/>
        <v>120</v>
      </c>
      <c r="DP5" s="3">
        <f t="shared" si="7"/>
        <v>120</v>
      </c>
      <c r="DQ5" s="3"/>
      <c r="DR5" s="3"/>
      <c r="DS5" s="3"/>
      <c r="DT5" s="3"/>
      <c r="DU5" s="3"/>
      <c r="DV5" s="3"/>
      <c r="DW5" s="3">
        <f t="shared" si="8"/>
        <v>384</v>
      </c>
      <c r="DX5" s="3">
        <f t="shared" si="8"/>
        <v>9600</v>
      </c>
      <c r="DY5" s="3">
        <f t="shared" si="8"/>
        <v>192</v>
      </c>
      <c r="DZ5" s="3">
        <f t="shared" si="8"/>
        <v>192</v>
      </c>
      <c r="EA5" s="3"/>
      <c r="EB5" s="3"/>
      <c r="EC5" s="3"/>
      <c r="ED5" s="3"/>
      <c r="EE5" s="3"/>
      <c r="EF5" s="3"/>
      <c r="EG5" s="3">
        <f t="shared" si="9"/>
        <v>576</v>
      </c>
      <c r="EH5" s="3">
        <f t="shared" si="9"/>
        <v>14400</v>
      </c>
      <c r="EI5" s="3">
        <f t="shared" si="9"/>
        <v>288</v>
      </c>
      <c r="EJ5" s="3">
        <f t="shared" si="9"/>
        <v>288</v>
      </c>
      <c r="EK5" s="3"/>
      <c r="EL5" s="3"/>
      <c r="EM5" s="3"/>
      <c r="EN5" s="3"/>
      <c r="EO5" s="3"/>
      <c r="EP5" s="3"/>
    </row>
    <row r="6" spans="1:146" x14ac:dyDescent="0.2">
      <c r="B6" s="1">
        <v>4</v>
      </c>
      <c r="C6" s="1" t="s">
        <v>423</v>
      </c>
      <c r="D6">
        <v>2.5</v>
      </c>
      <c r="E6">
        <v>2.5</v>
      </c>
      <c r="H6">
        <v>16</v>
      </c>
      <c r="I6" s="30">
        <v>0.1</v>
      </c>
      <c r="Q6" s="1">
        <v>3</v>
      </c>
      <c r="R6" s="1">
        <f t="shared" ref="R6:R7" si="21">R5</f>
        <v>20</v>
      </c>
      <c r="S6" s="1">
        <f t="shared" ref="S6:W6" si="22">R6*2</f>
        <v>40</v>
      </c>
      <c r="T6" s="1">
        <f t="shared" si="22"/>
        <v>80</v>
      </c>
      <c r="U6" s="1">
        <f t="shared" si="22"/>
        <v>160</v>
      </c>
      <c r="V6" s="1">
        <f t="shared" si="22"/>
        <v>320</v>
      </c>
      <c r="W6" s="1">
        <f t="shared" si="22"/>
        <v>640</v>
      </c>
      <c r="Y6" s="1">
        <v>3</v>
      </c>
      <c r="Z6" s="1">
        <v>8</v>
      </c>
      <c r="AA6" s="1">
        <v>12</v>
      </c>
      <c r="AH6" s="3">
        <v>4</v>
      </c>
      <c r="AI6" s="3">
        <f t="shared" si="11"/>
        <v>1</v>
      </c>
      <c r="AJ6" s="3">
        <f t="shared" si="12"/>
        <v>4</v>
      </c>
      <c r="AK6" s="7">
        <f t="array" ref="AK6">INDEX($CI$3:$EP$26,MATCH($AJ6,$CH$3:$CH$26,0),MATCH($AI6&amp;AK$1,$CI$2:$EP$2&amp;$CI$1:$EP$1,0))+SUMPRODUCT($D$21:$M$44,($B$21:$B$44=$AI6)*($D$16:$M$16=AK$1))</f>
        <v>256</v>
      </c>
      <c r="AL6" s="7">
        <f t="array" ref="AL6">INDEX($CI$3:$EP$26,MATCH($AJ6,$CH$3:$CH$26,0),MATCH($AI6&amp;AL$1,$CI$2:$EP$2&amp;$CI$1:$EP$1,0))+SUMPRODUCT($D$21:$M$44,($B$21:$B$44=$AI6)*($D$16:$M$16=AL$1))</f>
        <v>6400</v>
      </c>
      <c r="AM6" s="7">
        <f t="array" ref="AM6">INDEX($CI$3:$EP$26,MATCH($AJ6,$CH$3:$CH$26,0),MATCH($AI6&amp;AM$1,$CI$2:$EP$2&amp;$CI$1:$EP$1,0))+SUMPRODUCT($D$21:$M$44,($B$21:$B$44=$AI6)*($D$16:$M$16=AM$1))</f>
        <v>128</v>
      </c>
      <c r="AN6" s="7">
        <f t="array" ref="AN6">INDEX($CI$3:$EP$26,MATCH($AJ6,$CH$3:$CH$26,0),MATCH($AI6&amp;AN$1,$CI$2:$EP$2&amp;$CI$1:$EP$1,0))+SUMPRODUCT($D$21:$M$44,($B$21:$B$44=$AI6)*($D$16:$M$16=AN$1))</f>
        <v>128</v>
      </c>
      <c r="AO6" s="7">
        <f t="array" ref="AO6">INDEX($CI$3:$EP$26,MATCH($AJ6,$CH$3:$CH$26,0),MATCH($AI6&amp;AO$1,$CI$2:$EP$2&amp;$CI$1:$EP$1,0))+SUMPRODUCT($D$21:$M$44,($B$21:$B$44=$AI6)*($D$16:$M$16=AO$1))</f>
        <v>0.01</v>
      </c>
      <c r="AP6" s="7">
        <f t="array" ref="AP6">INDEX($CI$3:$EP$26,MATCH($AJ6,$CH$3:$CH$26,0),MATCH($AI6&amp;AP$1,$CI$2:$EP$2&amp;$CI$1:$EP$1,0))+SUMPRODUCT($D$21:$M$44,($B$21:$B$44=$AI6)*($D$16:$M$16=AP$1))</f>
        <v>0.01</v>
      </c>
      <c r="AQ6" s="7">
        <f t="array" ref="AQ6">INDEX($CI$3:$EP$26,MATCH($AJ6,$CH$3:$CH$26,0),MATCH($AI6&amp;AQ$1,$CI$2:$EP$2&amp;$CI$1:$EP$1,0))+SUMPRODUCT($D$21:$M$44,($B$21:$B$44=$AI6)*($D$16:$M$16=AQ$1))</f>
        <v>0.01</v>
      </c>
      <c r="AR6" s="7">
        <f t="array" ref="AR6">INDEX($CI$3:$EP$26,MATCH($AJ6,$CH$3:$CH$26,0),MATCH($AI6&amp;AR$1,$CI$2:$EP$2&amp;$CI$1:$EP$1,0))+SUMPRODUCT($D$21:$M$44,($B$21:$B$44=$AI6)*($D$16:$M$16=AR$1))</f>
        <v>0.01</v>
      </c>
      <c r="AS6" s="7">
        <f t="array" ref="AS6">INDEX($CI$3:$EP$26,MATCH($AJ6,$CH$3:$CH$26,0),MATCH($AI6&amp;AS$1,$CI$2:$EP$2&amp;$CI$1:$EP$1,0))+SUMPRODUCT($D$21:$M$44,($B$21:$B$44=$AI6)*($D$16:$M$16=AS$1))</f>
        <v>5.0000000000000001E-3</v>
      </c>
      <c r="AT6" s="7">
        <f t="array" ref="AT6">INDEX($CI$3:$EP$26,MATCH($AJ6,$CH$3:$CH$26,0),MATCH($AI6&amp;AT$1,$CI$2:$EP$2&amp;$CI$1:$EP$1,0))+SUMPRODUCT($D$21:$M$44,($B$21:$B$44=$AI6)*($D$16:$M$16=AT$1))</f>
        <v>0</v>
      </c>
      <c r="AU6" s="1">
        <f t="shared" si="13"/>
        <v>240</v>
      </c>
      <c r="AV6" s="1">
        <f t="shared" si="19"/>
        <v>1920</v>
      </c>
      <c r="AW6" s="1">
        <f>VLOOKUP(AH6,主线!C:AR,42,TRUE)*VLOOKUP(AH6,总表!A:D,3,FALSE)*参数!$C$12/6</f>
        <v>36053.333333333336</v>
      </c>
      <c r="AX6" s="1">
        <f t="shared" si="20"/>
        <v>97066.666666666657</v>
      </c>
      <c r="BD6" t="s">
        <v>415</v>
      </c>
      <c r="BE6">
        <v>1</v>
      </c>
      <c r="BF6">
        <v>4</v>
      </c>
      <c r="BG6">
        <v>0</v>
      </c>
      <c r="BH6" s="3">
        <f t="array" ref="BH6">INDEX($D$21:$M$44,MATCH($BD6&amp;$BF6,$C$21:$C$44&amp;$B$21:$B$44,0),MATCH(BH$1,$D$16:$M$16,0))</f>
        <v>80</v>
      </c>
      <c r="BI6" s="3">
        <f t="array" ref="BI6">INDEX($D$21:$M$44,MATCH($BD6&amp;$BF6,$C$21:$C$44&amp;$B$21:$B$44,0),MATCH(BI$1,$D$16:$M$16,0))</f>
        <v>4000</v>
      </c>
      <c r="BJ6" s="3">
        <f t="array" ref="BJ6">INDEX($D$21:$M$44,MATCH($BD6&amp;$BF6,$C$21:$C$44&amp;$B$21:$B$44,0),MATCH(BJ$1,$D$16:$M$16,0))</f>
        <v>0</v>
      </c>
      <c r="BK6" s="3">
        <f t="array" ref="BK6">INDEX($D$21:$M$44,MATCH($BD6&amp;$BF6,$C$21:$C$44&amp;$B$21:$B$44,0),MATCH(BK$1,$D$16:$M$16,0))</f>
        <v>0</v>
      </c>
      <c r="BL6" s="3"/>
      <c r="BM6" s="3"/>
      <c r="BN6" s="3"/>
      <c r="BO6" s="3"/>
      <c r="BP6" s="3"/>
      <c r="BQ6" s="3"/>
      <c r="BT6" t="s">
        <v>415</v>
      </c>
      <c r="BU6">
        <v>1</v>
      </c>
      <c r="BV6" s="1">
        <v>4</v>
      </c>
      <c r="BW6" s="3">
        <f t="array" ref="BW6">INDEX($CI$3:$EP$26,MATCH($BV6,$CH$3:$CH$26,0),MATCH(BW$1&amp;$BU6,$CI$1:$EP$1&amp;$CI$2:$EP$2,0))*VLOOKUP($BT6,$C$17:$M$20,COUNTBLANK($D$15:D$15)+1,FALSE)</f>
        <v>32</v>
      </c>
      <c r="BX6" s="3">
        <f t="array" ref="BX6">INDEX($CI$3:$EP$26,MATCH($BV6,$CH$3:$CH$26,0),MATCH(BX$1&amp;$BU6,$CI$1:$EP$1&amp;$CI$2:$EP$2,0))*VLOOKUP($BT6,$C$17:$M$20,COUNTBLANK($D$15:E$15)+1,FALSE)</f>
        <v>1600</v>
      </c>
      <c r="BY6" s="3">
        <f t="array" ref="BY6">INDEX($CI$3:$EP$26,MATCH($BV6,$CH$3:$CH$26,0),MATCH(BY$1&amp;$BU6,$CI$1:$EP$1&amp;$CI$2:$EP$2,0))*VLOOKUP($BT6,$C$17:$M$20,COUNTBLANK($D$15:F$15)+1,FALSE)</f>
        <v>0</v>
      </c>
      <c r="BZ6" s="3">
        <f t="array" ref="BZ6">INDEX($CI$3:$EP$26,MATCH($BV6,$CH$3:$CH$26,0),MATCH(BZ$1&amp;$BU6,$CI$1:$EP$1&amp;$CI$2:$EP$2,0))*VLOOKUP($BT6,$C$17:$M$20,COUNTBLANK($D$15:G$15)+1,FALSE)</f>
        <v>0</v>
      </c>
      <c r="CA6" s="3">
        <f t="array" ref="CA6">INDEX($CI$3:$EP$26,MATCH($BV6,$CH$3:$CH$26,0),MATCH(CA$1&amp;$BU6,$CI$1:$EP$1&amp;$CI$2:$EP$2,0))*VLOOKUP($BT6,$C$17:$M$20,COUNTBLANK($D$15:H$15)+1,FALSE)</f>
        <v>0.01</v>
      </c>
      <c r="CB6" s="3">
        <f t="array" ref="CB6">INDEX($CI$3:$EP$26,MATCH($BV6,$CH$3:$CH$26,0),MATCH(CB$1&amp;$BU6,$CI$1:$EP$1&amp;$CI$2:$EP$2,0))*VLOOKUP($BT6,$C$17:$M$20,COUNTBLANK($D$15:I$15)+1,FALSE)</f>
        <v>0</v>
      </c>
      <c r="CC6" s="3">
        <f t="array" ref="CC6">INDEX($CI$3:$EP$26,MATCH($BV6,$CH$3:$CH$26,0),MATCH(CC$1&amp;$BU6,$CI$1:$EP$1&amp;$CI$2:$EP$2,0))*VLOOKUP($BT6,$C$17:$M$20,COUNTBLANK($D$15:J$15)+1,FALSE)</f>
        <v>0</v>
      </c>
      <c r="CD6" s="3">
        <f t="array" ref="CD6">INDEX($CI$3:$EP$26,MATCH($BV6,$CH$3:$CH$26,0),MATCH(CD$1&amp;$BU6,$CI$1:$EP$1&amp;$CI$2:$EP$2,0))*VLOOKUP($BT6,$C$17:$M$20,COUNTBLANK($D$15:K$15)+1,FALSE)</f>
        <v>0</v>
      </c>
      <c r="CE6" s="3">
        <f t="array" ref="CE6">INDEX($CI$3:$EP$26,MATCH($BV6,$CH$3:$CH$26,0),MATCH(CE$1&amp;$BU6,$CI$1:$EP$1&amp;$CI$2:$EP$2,0))*VLOOKUP($BT6,$C$17:$M$20,COUNTBLANK($D$15:L$15)+1,FALSE)</f>
        <v>0</v>
      </c>
      <c r="CF6" s="3">
        <f t="array" ref="CF6">INDEX($CI$3:$EP$26,MATCH($BV6,$CH$3:$CH$26,0),MATCH(CF$1&amp;$BU6,$CI$1:$EP$1&amp;$CI$2:$EP$2,0))*VLOOKUP($BT6,$C$17:$M$20,COUNTBLANK($D$15:M$15)+1,FALSE)</f>
        <v>0</v>
      </c>
      <c r="CH6" s="37">
        <v>4</v>
      </c>
      <c r="CI6" s="3">
        <f t="shared" ref="CI6:CI26" si="23">$CI$3*CH6</f>
        <v>128</v>
      </c>
      <c r="CJ6" s="3">
        <f t="shared" si="15"/>
        <v>3200</v>
      </c>
      <c r="CK6" s="3">
        <f t="shared" si="16"/>
        <v>64</v>
      </c>
      <c r="CL6" s="3">
        <f t="shared" si="17"/>
        <v>64</v>
      </c>
      <c r="CM6" s="3">
        <v>0.01</v>
      </c>
      <c r="CN6" s="3">
        <v>0.01</v>
      </c>
      <c r="CO6" s="3">
        <v>0.01</v>
      </c>
      <c r="CP6" s="3">
        <v>0.01</v>
      </c>
      <c r="CQ6" s="3">
        <v>5.0000000000000001E-3</v>
      </c>
      <c r="CR6" s="3"/>
      <c r="CS6" s="3">
        <f t="shared" si="5"/>
        <v>192</v>
      </c>
      <c r="CT6" s="3">
        <f t="shared" si="5"/>
        <v>4800</v>
      </c>
      <c r="CU6" s="3">
        <f t="shared" si="5"/>
        <v>96</v>
      </c>
      <c r="CV6" s="3">
        <f t="shared" si="5"/>
        <v>96</v>
      </c>
      <c r="CW6" s="3">
        <f t="shared" ref="CW6:DB12" si="24">CM6*VLOOKUP(CW$2,$B$2:$E$8,4,FALSE)/VLOOKUP(CM$2,$B$2:$E$8,4,FALSE)</f>
        <v>1.4999999999999999E-2</v>
      </c>
      <c r="CX6" s="3">
        <f t="shared" si="24"/>
        <v>1.4999999999999999E-2</v>
      </c>
      <c r="CY6" s="3">
        <f t="shared" si="24"/>
        <v>1.4999999999999999E-2</v>
      </c>
      <c r="CZ6" s="3">
        <f t="shared" si="24"/>
        <v>1.4999999999999999E-2</v>
      </c>
      <c r="DA6" s="3">
        <f>CQ6*VLOOKUP(DA$2,$B$2:$E$8,4,FALSE)/VLOOKUP(CQ$2,$B$2:$E$8,4,FALSE)</f>
        <v>7.4999999999999997E-3</v>
      </c>
      <c r="DB6" s="3"/>
      <c r="DC6" s="3">
        <f t="shared" si="6"/>
        <v>256</v>
      </c>
      <c r="DD6" s="3">
        <f t="shared" si="6"/>
        <v>6400</v>
      </c>
      <c r="DE6" s="3">
        <f t="shared" si="6"/>
        <v>128</v>
      </c>
      <c r="DF6" s="3">
        <f t="shared" si="6"/>
        <v>128</v>
      </c>
      <c r="DG6" s="3">
        <f t="shared" ref="DG6:DL12" si="25">CW6*VLOOKUP(DG$2,$B$2:$E$8,4,FALSE)/VLOOKUP(CW$2,$B$2:$E$8,4,FALSE)</f>
        <v>0.02</v>
      </c>
      <c r="DH6" s="3">
        <f t="shared" si="25"/>
        <v>0.02</v>
      </c>
      <c r="DI6" s="3">
        <f t="shared" si="25"/>
        <v>0.02</v>
      </c>
      <c r="DJ6" s="3">
        <f t="shared" si="25"/>
        <v>0.02</v>
      </c>
      <c r="DK6" s="3">
        <f t="shared" si="25"/>
        <v>0.01</v>
      </c>
      <c r="DL6" s="3"/>
      <c r="DM6" s="3">
        <f t="shared" si="7"/>
        <v>320</v>
      </c>
      <c r="DN6" s="3">
        <f t="shared" si="7"/>
        <v>8000</v>
      </c>
      <c r="DO6" s="3">
        <f t="shared" si="7"/>
        <v>160</v>
      </c>
      <c r="DP6" s="3">
        <f t="shared" si="7"/>
        <v>160</v>
      </c>
      <c r="DQ6" s="3">
        <f t="shared" ref="DQ6:DV12" si="26">DG6*VLOOKUP(DQ$2,$B$2:$E$8,4,FALSE)/VLOOKUP(DG$2,$B$2:$E$8,4,FALSE)</f>
        <v>2.5000000000000001E-2</v>
      </c>
      <c r="DR6" s="3">
        <f t="shared" si="26"/>
        <v>2.5000000000000001E-2</v>
      </c>
      <c r="DS6" s="3">
        <f t="shared" si="26"/>
        <v>2.5000000000000001E-2</v>
      </c>
      <c r="DT6" s="3">
        <f t="shared" si="26"/>
        <v>2.5000000000000001E-2</v>
      </c>
      <c r="DU6" s="3">
        <f t="shared" si="26"/>
        <v>1.2500000000000001E-2</v>
      </c>
      <c r="DV6" s="3"/>
      <c r="DW6" s="3">
        <f t="shared" si="8"/>
        <v>512</v>
      </c>
      <c r="DX6" s="3">
        <f t="shared" si="8"/>
        <v>12800</v>
      </c>
      <c r="DY6" s="3">
        <f t="shared" si="8"/>
        <v>256</v>
      </c>
      <c r="DZ6" s="3">
        <f t="shared" si="8"/>
        <v>256</v>
      </c>
      <c r="EA6" s="3">
        <f t="shared" ref="EA6:EF12" si="27">DQ6*VLOOKUP(EA$2,$B$2:$E$8,4,FALSE)/VLOOKUP(DQ$2,$B$2:$E$8,4,FALSE)</f>
        <v>0.04</v>
      </c>
      <c r="EB6" s="3">
        <f t="shared" si="27"/>
        <v>0.04</v>
      </c>
      <c r="EC6" s="3">
        <f t="shared" si="27"/>
        <v>0.04</v>
      </c>
      <c r="ED6" s="3">
        <f t="shared" si="27"/>
        <v>0.04</v>
      </c>
      <c r="EE6" s="3">
        <f t="shared" si="27"/>
        <v>0.02</v>
      </c>
      <c r="EF6" s="3"/>
      <c r="EG6" s="3">
        <f t="shared" si="9"/>
        <v>768</v>
      </c>
      <c r="EH6" s="3">
        <f t="shared" si="9"/>
        <v>19200</v>
      </c>
      <c r="EI6" s="3">
        <f t="shared" si="9"/>
        <v>384</v>
      </c>
      <c r="EJ6" s="3">
        <f t="shared" si="9"/>
        <v>384</v>
      </c>
      <c r="EK6" s="3">
        <f t="shared" ref="EK6:EP12" si="28">EA6*VLOOKUP(EK$2,$B$2:$E$8,4,FALSE)/VLOOKUP(EA$2,$B$2:$E$8,4,FALSE)</f>
        <v>0.06</v>
      </c>
      <c r="EL6" s="3">
        <f t="shared" si="28"/>
        <v>0.06</v>
      </c>
      <c r="EM6" s="3">
        <f t="shared" si="28"/>
        <v>0.06</v>
      </c>
      <c r="EN6" s="3">
        <f t="shared" si="28"/>
        <v>0.06</v>
      </c>
      <c r="EO6" s="3">
        <f t="shared" si="28"/>
        <v>0.03</v>
      </c>
      <c r="EP6" s="3"/>
    </row>
    <row r="7" spans="1:146" x14ac:dyDescent="0.2">
      <c r="B7" s="1">
        <v>5</v>
      </c>
      <c r="C7" s="1" t="s">
        <v>425</v>
      </c>
      <c r="D7">
        <v>4</v>
      </c>
      <c r="E7">
        <v>4</v>
      </c>
      <c r="H7">
        <v>20</v>
      </c>
      <c r="I7" s="30">
        <v>0.05</v>
      </c>
      <c r="Q7" s="17">
        <v>4</v>
      </c>
      <c r="R7" s="1">
        <f t="shared" si="21"/>
        <v>20</v>
      </c>
      <c r="S7" s="1">
        <f t="shared" ref="S7:W7" si="29">R7*2</f>
        <v>40</v>
      </c>
      <c r="T7" s="1">
        <f t="shared" si="29"/>
        <v>80</v>
      </c>
      <c r="U7" s="1">
        <f t="shared" si="29"/>
        <v>160</v>
      </c>
      <c r="V7" s="1">
        <f t="shared" si="29"/>
        <v>320</v>
      </c>
      <c r="W7" s="1">
        <f t="shared" si="29"/>
        <v>640</v>
      </c>
      <c r="Y7" s="1">
        <v>4</v>
      </c>
      <c r="Z7" s="1">
        <v>16</v>
      </c>
      <c r="AA7" s="1">
        <v>16</v>
      </c>
      <c r="AH7" s="3">
        <v>5</v>
      </c>
      <c r="AI7" s="3">
        <f t="shared" si="11"/>
        <v>2</v>
      </c>
      <c r="AJ7" s="3">
        <f t="shared" si="12"/>
        <v>4</v>
      </c>
      <c r="AK7" s="7">
        <f t="array" ref="AK7">INDEX($CI$3:$EP$26,MATCH($AJ7,$CH$3:$CH$26,0),MATCH($AI7&amp;AK$1,$CI$2:$EP$2&amp;$CI$1:$EP$1,0))+SUMPRODUCT($D$21:$M$44,($B$21:$B$44=$AI7)*($D$16:$M$16=AK$1))</f>
        <v>384</v>
      </c>
      <c r="AL7" s="7">
        <f t="array" ref="AL7">INDEX($CI$3:$EP$26,MATCH($AJ7,$CH$3:$CH$26,0),MATCH($AI7&amp;AL$1,$CI$2:$EP$2&amp;$CI$1:$EP$1,0))+SUMPRODUCT($D$21:$M$44,($B$21:$B$44=$AI7)*($D$16:$M$16=AL$1))</f>
        <v>9600</v>
      </c>
      <c r="AM7" s="7">
        <f t="array" ref="AM7">INDEX($CI$3:$EP$26,MATCH($AJ7,$CH$3:$CH$26,0),MATCH($AI7&amp;AM$1,$CI$2:$EP$2&amp;$CI$1:$EP$1,0))+SUMPRODUCT($D$21:$M$44,($B$21:$B$44=$AI7)*($D$16:$M$16=AM$1))</f>
        <v>192</v>
      </c>
      <c r="AN7" s="7">
        <f t="array" ref="AN7">INDEX($CI$3:$EP$26,MATCH($AJ7,$CH$3:$CH$26,0),MATCH($AI7&amp;AN$1,$CI$2:$EP$2&amp;$CI$1:$EP$1,0))+SUMPRODUCT($D$21:$M$44,($B$21:$B$44=$AI7)*($D$16:$M$16=AN$1))</f>
        <v>192</v>
      </c>
      <c r="AO7" s="7">
        <f t="array" ref="AO7">INDEX($CI$3:$EP$26,MATCH($AJ7,$CH$3:$CH$26,0),MATCH($AI7&amp;AO$1,$CI$2:$EP$2&amp;$CI$1:$EP$1,0))+SUMPRODUCT($D$21:$M$44,($B$21:$B$44=$AI7)*($D$16:$M$16=AO$1))</f>
        <v>1.4999999999999999E-2</v>
      </c>
      <c r="AP7" s="7">
        <f t="array" ref="AP7">INDEX($CI$3:$EP$26,MATCH($AJ7,$CH$3:$CH$26,0),MATCH($AI7&amp;AP$1,$CI$2:$EP$2&amp;$CI$1:$EP$1,0))+SUMPRODUCT($D$21:$M$44,($B$21:$B$44=$AI7)*($D$16:$M$16=AP$1))</f>
        <v>1.4999999999999999E-2</v>
      </c>
      <c r="AQ7" s="7">
        <f t="array" ref="AQ7">INDEX($CI$3:$EP$26,MATCH($AJ7,$CH$3:$CH$26,0),MATCH($AI7&amp;AQ$1,$CI$2:$EP$2&amp;$CI$1:$EP$1,0))+SUMPRODUCT($D$21:$M$44,($B$21:$B$44=$AI7)*($D$16:$M$16=AQ$1))</f>
        <v>1.4999999999999999E-2</v>
      </c>
      <c r="AR7" s="7">
        <f t="array" ref="AR7">INDEX($CI$3:$EP$26,MATCH($AJ7,$CH$3:$CH$26,0),MATCH($AI7&amp;AR$1,$CI$2:$EP$2&amp;$CI$1:$EP$1,0))+SUMPRODUCT($D$21:$M$44,($B$21:$B$44=$AI7)*($D$16:$M$16=AR$1))</f>
        <v>1.4999999999999999E-2</v>
      </c>
      <c r="AS7" s="7">
        <f t="array" ref="AS7">INDEX($CI$3:$EP$26,MATCH($AJ7,$CH$3:$CH$26,0),MATCH($AI7&amp;AS$1,$CI$2:$EP$2&amp;$CI$1:$EP$1,0))+SUMPRODUCT($D$21:$M$44,($B$21:$B$44=$AI7)*($D$16:$M$16=AS$1))</f>
        <v>7.4999999999999997E-3</v>
      </c>
      <c r="AT7" s="7">
        <f t="array" ref="AT7">INDEX($CI$3:$EP$26,MATCH($AJ7,$CH$3:$CH$26,0),MATCH($AI7&amp;AT$1,$CI$2:$EP$2&amp;$CI$1:$EP$1,0))+SUMPRODUCT($D$21:$M$44,($B$21:$B$44=$AI7)*($D$16:$M$16=AT$1))</f>
        <v>0</v>
      </c>
      <c r="AU7" s="1">
        <f t="shared" si="13"/>
        <v>600</v>
      </c>
      <c r="AV7" s="1">
        <f t="shared" si="19"/>
        <v>4800</v>
      </c>
      <c r="AW7" s="1">
        <f>VLOOKUP(AH7,主线!C:AR,42,TRUE)*VLOOKUP(AH7,总表!A:D,3,FALSE)*参数!$C$12/6</f>
        <v>83200</v>
      </c>
      <c r="AX7" s="1">
        <f t="shared" si="20"/>
        <v>180266.66666666666</v>
      </c>
      <c r="BD7" t="s">
        <v>415</v>
      </c>
      <c r="BE7">
        <v>1</v>
      </c>
      <c r="BF7">
        <v>5</v>
      </c>
      <c r="BG7">
        <v>0</v>
      </c>
      <c r="BH7" s="3">
        <f t="array" ref="BH7">INDEX($D$21:$M$44,MATCH($BD7&amp;$BF7,$C$21:$C$44&amp;$B$21:$B$44,0),MATCH(BH$1,$D$16:$M$16,0))</f>
        <v>128</v>
      </c>
      <c r="BI7" s="3">
        <f t="array" ref="BI7">INDEX($D$21:$M$44,MATCH($BD7&amp;$BF7,$C$21:$C$44&amp;$B$21:$B$44,0),MATCH(BI$1,$D$16:$M$16,0))</f>
        <v>6400</v>
      </c>
      <c r="BJ7" s="3">
        <f t="array" ref="BJ7">INDEX($D$21:$M$44,MATCH($BD7&amp;$BF7,$C$21:$C$44&amp;$B$21:$B$44,0),MATCH(BJ$1,$D$16:$M$16,0))</f>
        <v>0</v>
      </c>
      <c r="BK7" s="3">
        <f t="array" ref="BK7">INDEX($D$21:$M$44,MATCH($BD7&amp;$BF7,$C$21:$C$44&amp;$B$21:$B$44,0),MATCH(BK$1,$D$16:$M$16,0))</f>
        <v>0</v>
      </c>
      <c r="BL7" s="3"/>
      <c r="BM7" s="3"/>
      <c r="BN7" s="3"/>
      <c r="BO7" s="3"/>
      <c r="BP7" s="3"/>
      <c r="BQ7" s="3"/>
      <c r="BT7" t="s">
        <v>415</v>
      </c>
      <c r="BU7">
        <v>1</v>
      </c>
      <c r="BV7" s="1">
        <v>5</v>
      </c>
      <c r="BW7" s="3">
        <f t="array" ref="BW7">INDEX($CI$3:$EP$26,MATCH($BV7,$CH$3:$CH$26,0),MATCH(BW$1&amp;$BU7,$CI$1:$EP$1&amp;$CI$2:$EP$2,0))*VLOOKUP($BT7,$C$17:$M$20,COUNTBLANK($D$15:D$15)+1,FALSE)</f>
        <v>40</v>
      </c>
      <c r="BX7" s="3">
        <f t="array" ref="BX7">INDEX($CI$3:$EP$26,MATCH($BV7,$CH$3:$CH$26,0),MATCH(BX$1&amp;$BU7,$CI$1:$EP$1&amp;$CI$2:$EP$2,0))*VLOOKUP($BT7,$C$17:$M$20,COUNTBLANK($D$15:E$15)+1,FALSE)</f>
        <v>2000</v>
      </c>
      <c r="BY7" s="3">
        <f t="array" ref="BY7">INDEX($CI$3:$EP$26,MATCH($BV7,$CH$3:$CH$26,0),MATCH(BY$1&amp;$BU7,$CI$1:$EP$1&amp;$CI$2:$EP$2,0))*VLOOKUP($BT7,$C$17:$M$20,COUNTBLANK($D$15:F$15)+1,FALSE)</f>
        <v>0</v>
      </c>
      <c r="BZ7" s="3">
        <f t="array" ref="BZ7">INDEX($CI$3:$EP$26,MATCH($BV7,$CH$3:$CH$26,0),MATCH(BZ$1&amp;$BU7,$CI$1:$EP$1&amp;$CI$2:$EP$2,0))*VLOOKUP($BT7,$C$17:$M$20,COUNTBLANK($D$15:G$15)+1,FALSE)</f>
        <v>0</v>
      </c>
      <c r="CA7" s="3">
        <f t="array" ref="CA7">INDEX($CI$3:$EP$26,MATCH($BV7,$CH$3:$CH$26,0),MATCH(CA$1&amp;$BU7,$CI$1:$EP$1&amp;$CI$2:$EP$2,0))*VLOOKUP($BT7,$C$17:$M$20,COUNTBLANK($D$15:H$15)+1,FALSE)</f>
        <v>0.01</v>
      </c>
      <c r="CB7" s="3">
        <f t="array" ref="CB7">INDEX($CI$3:$EP$26,MATCH($BV7,$CH$3:$CH$26,0),MATCH(CB$1&amp;$BU7,$CI$1:$EP$1&amp;$CI$2:$EP$2,0))*VLOOKUP($BT7,$C$17:$M$20,COUNTBLANK($D$15:I$15)+1,FALSE)</f>
        <v>0</v>
      </c>
      <c r="CC7" s="3">
        <f t="array" ref="CC7">INDEX($CI$3:$EP$26,MATCH($BV7,$CH$3:$CH$26,0),MATCH(CC$1&amp;$BU7,$CI$1:$EP$1&amp;$CI$2:$EP$2,0))*VLOOKUP($BT7,$C$17:$M$20,COUNTBLANK($D$15:J$15)+1,FALSE)</f>
        <v>0</v>
      </c>
      <c r="CD7" s="3">
        <f t="array" ref="CD7">INDEX($CI$3:$EP$26,MATCH($BV7,$CH$3:$CH$26,0),MATCH(CD$1&amp;$BU7,$CI$1:$EP$1&amp;$CI$2:$EP$2,0))*VLOOKUP($BT7,$C$17:$M$20,COUNTBLANK($D$15:K$15)+1,FALSE)</f>
        <v>0</v>
      </c>
      <c r="CE7" s="3">
        <f t="array" ref="CE7">INDEX($CI$3:$EP$26,MATCH($BV7,$CH$3:$CH$26,0),MATCH(CE$1&amp;$BU7,$CI$1:$EP$1&amp;$CI$2:$EP$2,0))*VLOOKUP($BT7,$C$17:$M$20,COUNTBLANK($D$15:L$15)+1,FALSE)</f>
        <v>0</v>
      </c>
      <c r="CF7" s="3">
        <f t="array" ref="CF7">INDEX($CI$3:$EP$26,MATCH($BV7,$CH$3:$CH$26,0),MATCH(CF$1&amp;$BU7,$CI$1:$EP$1&amp;$CI$2:$EP$2,0))*VLOOKUP($BT7,$C$17:$M$20,COUNTBLANK($D$15:M$15)+1,FALSE)</f>
        <v>0</v>
      </c>
      <c r="CH7" s="3">
        <v>5</v>
      </c>
      <c r="CI7" s="3">
        <f t="shared" si="23"/>
        <v>160</v>
      </c>
      <c r="CJ7" s="3">
        <f t="shared" si="15"/>
        <v>4000</v>
      </c>
      <c r="CK7" s="3">
        <f t="shared" si="16"/>
        <v>80</v>
      </c>
      <c r="CL7" s="3">
        <f t="shared" si="17"/>
        <v>80</v>
      </c>
      <c r="CM7" s="3">
        <f>CM6</f>
        <v>0.01</v>
      </c>
      <c r="CN7" s="3">
        <f t="shared" ref="CN7:CP9" si="30">CN6</f>
        <v>0.01</v>
      </c>
      <c r="CO7" s="3">
        <f t="shared" si="30"/>
        <v>0.01</v>
      </c>
      <c r="CP7" s="3">
        <f t="shared" si="30"/>
        <v>0.01</v>
      </c>
      <c r="CQ7" s="3">
        <v>5.0000000000000001E-3</v>
      </c>
      <c r="CR7" s="3"/>
      <c r="CS7" s="3">
        <f t="shared" si="5"/>
        <v>240</v>
      </c>
      <c r="CT7" s="3">
        <f t="shared" si="5"/>
        <v>6000</v>
      </c>
      <c r="CU7" s="3">
        <f t="shared" si="5"/>
        <v>120</v>
      </c>
      <c r="CV7" s="3">
        <f t="shared" si="5"/>
        <v>120</v>
      </c>
      <c r="CW7" s="3">
        <f t="shared" si="24"/>
        <v>1.4999999999999999E-2</v>
      </c>
      <c r="CX7" s="3">
        <f t="shared" si="24"/>
        <v>1.4999999999999999E-2</v>
      </c>
      <c r="CY7" s="3">
        <f t="shared" si="24"/>
        <v>1.4999999999999999E-2</v>
      </c>
      <c r="CZ7" s="3">
        <f t="shared" si="24"/>
        <v>1.4999999999999999E-2</v>
      </c>
      <c r="DA7" s="3">
        <f t="shared" si="24"/>
        <v>7.4999999999999997E-3</v>
      </c>
      <c r="DB7" s="3"/>
      <c r="DC7" s="3">
        <f t="shared" si="6"/>
        <v>320</v>
      </c>
      <c r="DD7" s="3">
        <f t="shared" si="6"/>
        <v>8000</v>
      </c>
      <c r="DE7" s="3">
        <f t="shared" si="6"/>
        <v>160</v>
      </c>
      <c r="DF7" s="3">
        <f t="shared" si="6"/>
        <v>160</v>
      </c>
      <c r="DG7" s="3">
        <f t="shared" si="25"/>
        <v>0.02</v>
      </c>
      <c r="DH7" s="3">
        <f t="shared" si="25"/>
        <v>0.02</v>
      </c>
      <c r="DI7" s="3">
        <f t="shared" si="25"/>
        <v>0.02</v>
      </c>
      <c r="DJ7" s="3">
        <f t="shared" si="25"/>
        <v>0.02</v>
      </c>
      <c r="DK7" s="3">
        <f t="shared" si="25"/>
        <v>0.01</v>
      </c>
      <c r="DL7" s="3"/>
      <c r="DM7" s="3">
        <f t="shared" si="7"/>
        <v>400</v>
      </c>
      <c r="DN7" s="3">
        <f t="shared" si="7"/>
        <v>10000</v>
      </c>
      <c r="DO7" s="3">
        <f t="shared" si="7"/>
        <v>200</v>
      </c>
      <c r="DP7" s="3">
        <f t="shared" si="7"/>
        <v>200</v>
      </c>
      <c r="DQ7" s="3">
        <f t="shared" si="26"/>
        <v>2.5000000000000001E-2</v>
      </c>
      <c r="DR7" s="3">
        <f t="shared" si="26"/>
        <v>2.5000000000000001E-2</v>
      </c>
      <c r="DS7" s="3">
        <f t="shared" si="26"/>
        <v>2.5000000000000001E-2</v>
      </c>
      <c r="DT7" s="3">
        <f t="shared" si="26"/>
        <v>2.5000000000000001E-2</v>
      </c>
      <c r="DU7" s="3">
        <f t="shared" si="26"/>
        <v>1.2500000000000001E-2</v>
      </c>
      <c r="DV7" s="3"/>
      <c r="DW7" s="3">
        <f t="shared" si="8"/>
        <v>640</v>
      </c>
      <c r="DX7" s="3">
        <f t="shared" si="8"/>
        <v>16000</v>
      </c>
      <c r="DY7" s="3">
        <f t="shared" si="8"/>
        <v>320</v>
      </c>
      <c r="DZ7" s="3">
        <f t="shared" si="8"/>
        <v>320</v>
      </c>
      <c r="EA7" s="3">
        <f t="shared" si="27"/>
        <v>0.04</v>
      </c>
      <c r="EB7" s="3">
        <f t="shared" si="27"/>
        <v>0.04</v>
      </c>
      <c r="EC7" s="3">
        <f t="shared" si="27"/>
        <v>0.04</v>
      </c>
      <c r="ED7" s="3">
        <f t="shared" si="27"/>
        <v>0.04</v>
      </c>
      <c r="EE7" s="3">
        <f t="shared" si="27"/>
        <v>0.02</v>
      </c>
      <c r="EF7" s="3"/>
      <c r="EG7" s="3">
        <f t="shared" si="9"/>
        <v>960</v>
      </c>
      <c r="EH7" s="3">
        <f t="shared" si="9"/>
        <v>24000</v>
      </c>
      <c r="EI7" s="3">
        <f t="shared" si="9"/>
        <v>480</v>
      </c>
      <c r="EJ7" s="3">
        <f t="shared" si="9"/>
        <v>480</v>
      </c>
      <c r="EK7" s="3">
        <f t="shared" si="28"/>
        <v>0.06</v>
      </c>
      <c r="EL7" s="3">
        <f t="shared" si="28"/>
        <v>0.06</v>
      </c>
      <c r="EM7" s="3">
        <f t="shared" si="28"/>
        <v>0.06</v>
      </c>
      <c r="EN7" s="3">
        <f t="shared" si="28"/>
        <v>0.06</v>
      </c>
      <c r="EO7" s="3">
        <f t="shared" si="28"/>
        <v>0.03</v>
      </c>
      <c r="EP7" s="3"/>
    </row>
    <row r="8" spans="1:146" x14ac:dyDescent="0.2">
      <c r="B8">
        <v>6</v>
      </c>
      <c r="C8" t="s">
        <v>426</v>
      </c>
      <c r="D8">
        <v>6</v>
      </c>
      <c r="E8">
        <v>6</v>
      </c>
      <c r="I8" s="30"/>
      <c r="Q8" s="1">
        <v>5</v>
      </c>
      <c r="R8" s="49">
        <f>ROUNDUP(Q8/4,0)*$R$4</f>
        <v>40</v>
      </c>
      <c r="S8" s="1">
        <f t="shared" ref="S8:W8" si="31">R8*2</f>
        <v>80</v>
      </c>
      <c r="T8" s="1">
        <f t="shared" si="31"/>
        <v>160</v>
      </c>
      <c r="U8" s="1">
        <f t="shared" si="31"/>
        <v>320</v>
      </c>
      <c r="V8" s="1">
        <f t="shared" si="31"/>
        <v>640</v>
      </c>
      <c r="W8" s="1">
        <f t="shared" si="31"/>
        <v>1280</v>
      </c>
      <c r="Y8" s="1">
        <v>5</v>
      </c>
      <c r="Z8" s="1">
        <v>32</v>
      </c>
      <c r="AA8" s="1">
        <v>20</v>
      </c>
      <c r="AH8" s="3">
        <v>6</v>
      </c>
      <c r="AI8" s="3">
        <f t="shared" si="11"/>
        <v>2</v>
      </c>
      <c r="AJ8" s="3">
        <f t="shared" si="12"/>
        <v>4</v>
      </c>
      <c r="AK8" s="7">
        <f t="array" ref="AK8">INDEX($CI$3:$EP$26,MATCH($AJ8,$CH$3:$CH$26,0),MATCH($AI8&amp;AK$1,$CI$2:$EP$2&amp;$CI$1:$EP$1,0))+SUMPRODUCT($D$21:$M$44,($B$21:$B$44=$AI8)*($D$16:$M$16=AK$1))</f>
        <v>384</v>
      </c>
      <c r="AL8" s="7">
        <f t="array" ref="AL8">INDEX($CI$3:$EP$26,MATCH($AJ8,$CH$3:$CH$26,0),MATCH($AI8&amp;AL$1,$CI$2:$EP$2&amp;$CI$1:$EP$1,0))+SUMPRODUCT($D$21:$M$44,($B$21:$B$44=$AI8)*($D$16:$M$16=AL$1))</f>
        <v>9600</v>
      </c>
      <c r="AM8" s="7">
        <f t="array" ref="AM8">INDEX($CI$3:$EP$26,MATCH($AJ8,$CH$3:$CH$26,0),MATCH($AI8&amp;AM$1,$CI$2:$EP$2&amp;$CI$1:$EP$1,0))+SUMPRODUCT($D$21:$M$44,($B$21:$B$44=$AI8)*($D$16:$M$16=AM$1))</f>
        <v>192</v>
      </c>
      <c r="AN8" s="7">
        <f t="array" ref="AN8">INDEX($CI$3:$EP$26,MATCH($AJ8,$CH$3:$CH$26,0),MATCH($AI8&amp;AN$1,$CI$2:$EP$2&amp;$CI$1:$EP$1,0))+SUMPRODUCT($D$21:$M$44,($B$21:$B$44=$AI8)*($D$16:$M$16=AN$1))</f>
        <v>192</v>
      </c>
      <c r="AO8" s="7">
        <f t="array" ref="AO8">INDEX($CI$3:$EP$26,MATCH($AJ8,$CH$3:$CH$26,0),MATCH($AI8&amp;AO$1,$CI$2:$EP$2&amp;$CI$1:$EP$1,0))+SUMPRODUCT($D$21:$M$44,($B$21:$B$44=$AI8)*($D$16:$M$16=AO$1))</f>
        <v>1.4999999999999999E-2</v>
      </c>
      <c r="AP8" s="7">
        <f t="array" ref="AP8">INDEX($CI$3:$EP$26,MATCH($AJ8,$CH$3:$CH$26,0),MATCH($AI8&amp;AP$1,$CI$2:$EP$2&amp;$CI$1:$EP$1,0))+SUMPRODUCT($D$21:$M$44,($B$21:$B$44=$AI8)*($D$16:$M$16=AP$1))</f>
        <v>1.4999999999999999E-2</v>
      </c>
      <c r="AQ8" s="7">
        <f t="array" ref="AQ8">INDEX($CI$3:$EP$26,MATCH($AJ8,$CH$3:$CH$26,0),MATCH($AI8&amp;AQ$1,$CI$2:$EP$2&amp;$CI$1:$EP$1,0))+SUMPRODUCT($D$21:$M$44,($B$21:$B$44=$AI8)*($D$16:$M$16=AQ$1))</f>
        <v>1.4999999999999999E-2</v>
      </c>
      <c r="AR8" s="7">
        <f t="array" ref="AR8">INDEX($CI$3:$EP$26,MATCH($AJ8,$CH$3:$CH$26,0),MATCH($AI8&amp;AR$1,$CI$2:$EP$2&amp;$CI$1:$EP$1,0))+SUMPRODUCT($D$21:$M$44,($B$21:$B$44=$AI8)*($D$16:$M$16=AR$1))</f>
        <v>1.4999999999999999E-2</v>
      </c>
      <c r="AS8" s="7">
        <f t="array" ref="AS8">INDEX($CI$3:$EP$26,MATCH($AJ8,$CH$3:$CH$26,0),MATCH($AI8&amp;AS$1,$CI$2:$EP$2&amp;$CI$1:$EP$1,0))+SUMPRODUCT($D$21:$M$44,($B$21:$B$44=$AI8)*($D$16:$M$16=AS$1))</f>
        <v>7.4999999999999997E-3</v>
      </c>
      <c r="AT8" s="7">
        <f t="array" ref="AT8">INDEX($CI$3:$EP$26,MATCH($AJ8,$CH$3:$CH$26,0),MATCH($AI8&amp;AT$1,$CI$2:$EP$2&amp;$CI$1:$EP$1,0))+SUMPRODUCT($D$21:$M$44,($B$21:$B$44=$AI8)*($D$16:$M$16=AT$1))</f>
        <v>0</v>
      </c>
      <c r="AU8" s="1">
        <f t="shared" si="13"/>
        <v>600</v>
      </c>
      <c r="AV8" s="1">
        <f t="shared" si="19"/>
        <v>4800</v>
      </c>
      <c r="AW8" s="1">
        <f>VLOOKUP(AH8,主线!C:AR,42,TRUE)*VLOOKUP(AH8,总表!A:D,3,FALSE)*参数!$C$12/6</f>
        <v>97066.666666666672</v>
      </c>
      <c r="AX8" s="1">
        <f t="shared" si="20"/>
        <v>277333.33333333331</v>
      </c>
      <c r="BD8" t="s">
        <v>415</v>
      </c>
      <c r="BE8">
        <v>1</v>
      </c>
      <c r="BF8">
        <v>6</v>
      </c>
      <c r="BG8">
        <v>0</v>
      </c>
      <c r="BH8" s="3">
        <f t="array" ref="BH8">INDEX($D$21:$M$44,MATCH($BD8&amp;$BF8,$C$21:$C$44&amp;$B$21:$B$44,0),MATCH(BH$1,$D$16:$M$16,0))</f>
        <v>192</v>
      </c>
      <c r="BI8" s="3">
        <f t="array" ref="BI8">INDEX($D$21:$M$44,MATCH($BD8&amp;$BF8,$C$21:$C$44&amp;$B$21:$B$44,0),MATCH(BI$1,$D$16:$M$16,0))</f>
        <v>9600</v>
      </c>
      <c r="BJ8" s="3">
        <f t="array" ref="BJ8">INDEX($D$21:$M$44,MATCH($BD8&amp;$BF8,$C$21:$C$44&amp;$B$21:$B$44,0),MATCH(BJ$1,$D$16:$M$16,0))</f>
        <v>0</v>
      </c>
      <c r="BK8" s="3">
        <f t="array" ref="BK8">INDEX($D$21:$M$44,MATCH($BD8&amp;$BF8,$C$21:$C$44&amp;$B$21:$B$44,0),MATCH(BK$1,$D$16:$M$16,0))</f>
        <v>0</v>
      </c>
      <c r="BL8" s="3"/>
      <c r="BM8" s="3"/>
      <c r="BN8" s="3"/>
      <c r="BO8" s="3"/>
      <c r="BP8" s="3"/>
      <c r="BQ8" s="3"/>
      <c r="BT8" t="s">
        <v>415</v>
      </c>
      <c r="BU8">
        <v>1</v>
      </c>
      <c r="BV8" s="1">
        <v>6</v>
      </c>
      <c r="BW8" s="3">
        <f t="array" ref="BW8">INDEX($CI$3:$EP$26,MATCH($BV8,$CH$3:$CH$26,0),MATCH(BW$1&amp;$BU8,$CI$1:$EP$1&amp;$CI$2:$EP$2,0))*VLOOKUP($BT8,$C$17:$M$20,COUNTBLANK($D$15:D$15)+1,FALSE)</f>
        <v>48</v>
      </c>
      <c r="BX8" s="3">
        <f t="array" ref="BX8">INDEX($CI$3:$EP$26,MATCH($BV8,$CH$3:$CH$26,0),MATCH(BX$1&amp;$BU8,$CI$1:$EP$1&amp;$CI$2:$EP$2,0))*VLOOKUP($BT8,$C$17:$M$20,COUNTBLANK($D$15:E$15)+1,FALSE)</f>
        <v>2400</v>
      </c>
      <c r="BY8" s="3">
        <f t="array" ref="BY8">INDEX($CI$3:$EP$26,MATCH($BV8,$CH$3:$CH$26,0),MATCH(BY$1&amp;$BU8,$CI$1:$EP$1&amp;$CI$2:$EP$2,0))*VLOOKUP($BT8,$C$17:$M$20,COUNTBLANK($D$15:F$15)+1,FALSE)</f>
        <v>0</v>
      </c>
      <c r="BZ8" s="3">
        <f t="array" ref="BZ8">INDEX($CI$3:$EP$26,MATCH($BV8,$CH$3:$CH$26,0),MATCH(BZ$1&amp;$BU8,$CI$1:$EP$1&amp;$CI$2:$EP$2,0))*VLOOKUP($BT8,$C$17:$M$20,COUNTBLANK($D$15:G$15)+1,FALSE)</f>
        <v>0</v>
      </c>
      <c r="CA8" s="3">
        <f t="array" ref="CA8">INDEX($CI$3:$EP$26,MATCH($BV8,$CH$3:$CH$26,0),MATCH(CA$1&amp;$BU8,$CI$1:$EP$1&amp;$CI$2:$EP$2,0))*VLOOKUP($BT8,$C$17:$M$20,COUNTBLANK($D$15:H$15)+1,FALSE)</f>
        <v>0.01</v>
      </c>
      <c r="CB8" s="3">
        <f t="array" ref="CB8">INDEX($CI$3:$EP$26,MATCH($BV8,$CH$3:$CH$26,0),MATCH(CB$1&amp;$BU8,$CI$1:$EP$1&amp;$CI$2:$EP$2,0))*VLOOKUP($BT8,$C$17:$M$20,COUNTBLANK($D$15:I$15)+1,FALSE)</f>
        <v>0</v>
      </c>
      <c r="CC8" s="3">
        <f t="array" ref="CC8">INDEX($CI$3:$EP$26,MATCH($BV8,$CH$3:$CH$26,0),MATCH(CC$1&amp;$BU8,$CI$1:$EP$1&amp;$CI$2:$EP$2,0))*VLOOKUP($BT8,$C$17:$M$20,COUNTBLANK($D$15:J$15)+1,FALSE)</f>
        <v>0</v>
      </c>
      <c r="CD8" s="3">
        <f t="array" ref="CD8">INDEX($CI$3:$EP$26,MATCH($BV8,$CH$3:$CH$26,0),MATCH(CD$1&amp;$BU8,$CI$1:$EP$1&amp;$CI$2:$EP$2,0))*VLOOKUP($BT8,$C$17:$M$20,COUNTBLANK($D$15:K$15)+1,FALSE)</f>
        <v>0</v>
      </c>
      <c r="CE8" s="3">
        <f t="array" ref="CE8">INDEX($CI$3:$EP$26,MATCH($BV8,$CH$3:$CH$26,0),MATCH(CE$1&amp;$BU8,$CI$1:$EP$1&amp;$CI$2:$EP$2,0))*VLOOKUP($BT8,$C$17:$M$20,COUNTBLANK($D$15:L$15)+1,FALSE)</f>
        <v>0</v>
      </c>
      <c r="CF8" s="3">
        <f t="array" ref="CF8">INDEX($CI$3:$EP$26,MATCH($BV8,$CH$3:$CH$26,0),MATCH(CF$1&amp;$BU8,$CI$1:$EP$1&amp;$CI$2:$EP$2,0))*VLOOKUP($BT8,$C$17:$M$20,COUNTBLANK($D$15:M$15)+1,FALSE)</f>
        <v>0</v>
      </c>
      <c r="CH8" s="3">
        <v>6</v>
      </c>
      <c r="CI8" s="3">
        <f t="shared" si="23"/>
        <v>192</v>
      </c>
      <c r="CJ8" s="3">
        <f t="shared" si="15"/>
        <v>4800</v>
      </c>
      <c r="CK8" s="3">
        <f t="shared" si="16"/>
        <v>96</v>
      </c>
      <c r="CL8" s="3">
        <f t="shared" si="17"/>
        <v>96</v>
      </c>
      <c r="CM8" s="3">
        <f t="shared" ref="CM8:CM9" si="32">CM7</f>
        <v>0.01</v>
      </c>
      <c r="CN8" s="3">
        <f t="shared" si="30"/>
        <v>0.01</v>
      </c>
      <c r="CO8" s="3">
        <f t="shared" si="30"/>
        <v>0.01</v>
      </c>
      <c r="CP8" s="3">
        <f t="shared" si="30"/>
        <v>0.01</v>
      </c>
      <c r="CQ8" s="3">
        <v>5.0000000000000001E-3</v>
      </c>
      <c r="CR8" s="3"/>
      <c r="CS8" s="3">
        <f t="shared" si="5"/>
        <v>288</v>
      </c>
      <c r="CT8" s="3">
        <f t="shared" si="5"/>
        <v>7200</v>
      </c>
      <c r="CU8" s="3">
        <f t="shared" si="5"/>
        <v>144</v>
      </c>
      <c r="CV8" s="3">
        <f t="shared" si="5"/>
        <v>144</v>
      </c>
      <c r="CW8" s="3">
        <f t="shared" si="24"/>
        <v>1.4999999999999999E-2</v>
      </c>
      <c r="CX8" s="3">
        <f t="shared" si="24"/>
        <v>1.4999999999999999E-2</v>
      </c>
      <c r="CY8" s="3">
        <f t="shared" si="24"/>
        <v>1.4999999999999999E-2</v>
      </c>
      <c r="CZ8" s="3">
        <f t="shared" si="24"/>
        <v>1.4999999999999999E-2</v>
      </c>
      <c r="DA8" s="3">
        <f t="shared" si="24"/>
        <v>7.4999999999999997E-3</v>
      </c>
      <c r="DB8" s="3"/>
      <c r="DC8" s="3">
        <f t="shared" si="6"/>
        <v>384</v>
      </c>
      <c r="DD8" s="3">
        <f t="shared" si="6"/>
        <v>9600</v>
      </c>
      <c r="DE8" s="3">
        <f t="shared" si="6"/>
        <v>192</v>
      </c>
      <c r="DF8" s="3">
        <f t="shared" si="6"/>
        <v>192</v>
      </c>
      <c r="DG8" s="3">
        <f t="shared" si="25"/>
        <v>0.02</v>
      </c>
      <c r="DH8" s="3">
        <f t="shared" si="25"/>
        <v>0.02</v>
      </c>
      <c r="DI8" s="3">
        <f t="shared" si="25"/>
        <v>0.02</v>
      </c>
      <c r="DJ8" s="3">
        <f t="shared" si="25"/>
        <v>0.02</v>
      </c>
      <c r="DK8" s="3">
        <f t="shared" si="25"/>
        <v>0.01</v>
      </c>
      <c r="DL8" s="3"/>
      <c r="DM8" s="3">
        <f t="shared" si="7"/>
        <v>480</v>
      </c>
      <c r="DN8" s="3">
        <f t="shared" si="7"/>
        <v>12000</v>
      </c>
      <c r="DO8" s="3">
        <f t="shared" si="7"/>
        <v>240</v>
      </c>
      <c r="DP8" s="3">
        <f t="shared" si="7"/>
        <v>240</v>
      </c>
      <c r="DQ8" s="3">
        <f t="shared" si="26"/>
        <v>2.5000000000000001E-2</v>
      </c>
      <c r="DR8" s="3">
        <f t="shared" si="26"/>
        <v>2.5000000000000001E-2</v>
      </c>
      <c r="DS8" s="3">
        <f t="shared" si="26"/>
        <v>2.5000000000000001E-2</v>
      </c>
      <c r="DT8" s="3">
        <f t="shared" si="26"/>
        <v>2.5000000000000001E-2</v>
      </c>
      <c r="DU8" s="3">
        <f t="shared" si="26"/>
        <v>1.2500000000000001E-2</v>
      </c>
      <c r="DV8" s="3"/>
      <c r="DW8" s="3">
        <f t="shared" si="8"/>
        <v>768</v>
      </c>
      <c r="DX8" s="3">
        <f t="shared" si="8"/>
        <v>19200</v>
      </c>
      <c r="DY8" s="3">
        <f t="shared" si="8"/>
        <v>384</v>
      </c>
      <c r="DZ8" s="3">
        <f t="shared" si="8"/>
        <v>384</v>
      </c>
      <c r="EA8" s="3">
        <f t="shared" si="27"/>
        <v>0.04</v>
      </c>
      <c r="EB8" s="3">
        <f t="shared" si="27"/>
        <v>0.04</v>
      </c>
      <c r="EC8" s="3">
        <f t="shared" si="27"/>
        <v>0.04</v>
      </c>
      <c r="ED8" s="3">
        <f t="shared" si="27"/>
        <v>0.04</v>
      </c>
      <c r="EE8" s="3">
        <f t="shared" si="27"/>
        <v>0.02</v>
      </c>
      <c r="EF8" s="3"/>
      <c r="EG8" s="3">
        <f t="shared" si="9"/>
        <v>1152</v>
      </c>
      <c r="EH8" s="3">
        <f t="shared" si="9"/>
        <v>28800</v>
      </c>
      <c r="EI8" s="3">
        <f t="shared" si="9"/>
        <v>576</v>
      </c>
      <c r="EJ8" s="3">
        <f t="shared" si="9"/>
        <v>576</v>
      </c>
      <c r="EK8" s="3">
        <f t="shared" si="28"/>
        <v>0.06</v>
      </c>
      <c r="EL8" s="3">
        <f t="shared" si="28"/>
        <v>0.06</v>
      </c>
      <c r="EM8" s="3">
        <f t="shared" si="28"/>
        <v>0.06</v>
      </c>
      <c r="EN8" s="3">
        <f t="shared" si="28"/>
        <v>0.06</v>
      </c>
      <c r="EO8" s="3">
        <f t="shared" si="28"/>
        <v>0.03</v>
      </c>
      <c r="EP8" s="3"/>
    </row>
    <row r="9" spans="1:146" x14ac:dyDescent="0.2">
      <c r="Q9" s="1">
        <v>6</v>
      </c>
      <c r="R9" s="49">
        <f t="shared" ref="R9:R27" si="33">ROUNDUP(Q9/4,0)*$R$4</f>
        <v>40</v>
      </c>
      <c r="S9" s="1">
        <f t="shared" ref="S9:W9" si="34">R9*2</f>
        <v>80</v>
      </c>
      <c r="T9" s="1">
        <f t="shared" si="34"/>
        <v>160</v>
      </c>
      <c r="U9" s="1">
        <f t="shared" si="34"/>
        <v>320</v>
      </c>
      <c r="V9" s="1">
        <f t="shared" si="34"/>
        <v>640</v>
      </c>
      <c r="W9" s="1">
        <f t="shared" si="34"/>
        <v>1280</v>
      </c>
      <c r="Y9" s="1">
        <v>6</v>
      </c>
      <c r="Z9" s="1">
        <v>64</v>
      </c>
      <c r="AA9" s="1">
        <v>24</v>
      </c>
      <c r="AH9" s="3">
        <v>7</v>
      </c>
      <c r="AI9" s="3">
        <f t="shared" si="11"/>
        <v>2</v>
      </c>
      <c r="AJ9" s="3">
        <f t="shared" si="12"/>
        <v>4</v>
      </c>
      <c r="AK9" s="7">
        <f t="array" ref="AK9">INDEX($CI$3:$EP$26,MATCH($AJ9,$CH$3:$CH$26,0),MATCH($AI9&amp;AK$1,$CI$2:$EP$2&amp;$CI$1:$EP$1,0))+SUMPRODUCT($D$21:$M$44,($B$21:$B$44=$AI9)*($D$16:$M$16=AK$1))</f>
        <v>384</v>
      </c>
      <c r="AL9" s="7">
        <f t="array" ref="AL9">INDEX($CI$3:$EP$26,MATCH($AJ9,$CH$3:$CH$26,0),MATCH($AI9&amp;AL$1,$CI$2:$EP$2&amp;$CI$1:$EP$1,0))+SUMPRODUCT($D$21:$M$44,($B$21:$B$44=$AI9)*($D$16:$M$16=AL$1))</f>
        <v>9600</v>
      </c>
      <c r="AM9" s="7">
        <f t="array" ref="AM9">INDEX($CI$3:$EP$26,MATCH($AJ9,$CH$3:$CH$26,0),MATCH($AI9&amp;AM$1,$CI$2:$EP$2&amp;$CI$1:$EP$1,0))+SUMPRODUCT($D$21:$M$44,($B$21:$B$44=$AI9)*($D$16:$M$16=AM$1))</f>
        <v>192</v>
      </c>
      <c r="AN9" s="7">
        <f t="array" ref="AN9">INDEX($CI$3:$EP$26,MATCH($AJ9,$CH$3:$CH$26,0),MATCH($AI9&amp;AN$1,$CI$2:$EP$2&amp;$CI$1:$EP$1,0))+SUMPRODUCT($D$21:$M$44,($B$21:$B$44=$AI9)*($D$16:$M$16=AN$1))</f>
        <v>192</v>
      </c>
      <c r="AO9" s="7">
        <f t="array" ref="AO9">INDEX($CI$3:$EP$26,MATCH($AJ9,$CH$3:$CH$26,0),MATCH($AI9&amp;AO$1,$CI$2:$EP$2&amp;$CI$1:$EP$1,0))+SUMPRODUCT($D$21:$M$44,($B$21:$B$44=$AI9)*($D$16:$M$16=AO$1))</f>
        <v>1.4999999999999999E-2</v>
      </c>
      <c r="AP9" s="7">
        <f t="array" ref="AP9">INDEX($CI$3:$EP$26,MATCH($AJ9,$CH$3:$CH$26,0),MATCH($AI9&amp;AP$1,$CI$2:$EP$2&amp;$CI$1:$EP$1,0))+SUMPRODUCT($D$21:$M$44,($B$21:$B$44=$AI9)*($D$16:$M$16=AP$1))</f>
        <v>1.4999999999999999E-2</v>
      </c>
      <c r="AQ9" s="7">
        <f t="array" ref="AQ9">INDEX($CI$3:$EP$26,MATCH($AJ9,$CH$3:$CH$26,0),MATCH($AI9&amp;AQ$1,$CI$2:$EP$2&amp;$CI$1:$EP$1,0))+SUMPRODUCT($D$21:$M$44,($B$21:$B$44=$AI9)*($D$16:$M$16=AQ$1))</f>
        <v>1.4999999999999999E-2</v>
      </c>
      <c r="AR9" s="7">
        <f t="array" ref="AR9">INDEX($CI$3:$EP$26,MATCH($AJ9,$CH$3:$CH$26,0),MATCH($AI9&amp;AR$1,$CI$2:$EP$2&amp;$CI$1:$EP$1,0))+SUMPRODUCT($D$21:$M$44,($B$21:$B$44=$AI9)*($D$16:$M$16=AR$1))</f>
        <v>1.4999999999999999E-2</v>
      </c>
      <c r="AS9" s="7">
        <f t="array" ref="AS9">INDEX($CI$3:$EP$26,MATCH($AJ9,$CH$3:$CH$26,0),MATCH($AI9&amp;AS$1,$CI$2:$EP$2&amp;$CI$1:$EP$1,0))+SUMPRODUCT($D$21:$M$44,($B$21:$B$44=$AI9)*($D$16:$M$16=AS$1))</f>
        <v>7.4999999999999997E-3</v>
      </c>
      <c r="AT9" s="7">
        <f t="array" ref="AT9">INDEX($CI$3:$EP$26,MATCH($AJ9,$CH$3:$CH$26,0),MATCH($AI9&amp;AT$1,$CI$2:$EP$2&amp;$CI$1:$EP$1,0))+SUMPRODUCT($D$21:$M$44,($B$21:$B$44=$AI9)*($D$16:$M$16=AT$1))</f>
        <v>0</v>
      </c>
      <c r="AU9" s="1">
        <f t="shared" si="13"/>
        <v>600</v>
      </c>
      <c r="AV9" s="1">
        <f t="shared" si="19"/>
        <v>4800</v>
      </c>
      <c r="AW9" s="1">
        <f>VLOOKUP(AH9,主线!C:AR,42,TRUE)*VLOOKUP(AH9,总表!A:D,3,FALSE)*参数!$C$12/6</f>
        <v>113706.66666666667</v>
      </c>
      <c r="AX9" s="1">
        <f t="shared" si="20"/>
        <v>391040</v>
      </c>
      <c r="BD9" t="s">
        <v>418</v>
      </c>
      <c r="BE9">
        <v>1</v>
      </c>
      <c r="BF9">
        <v>1</v>
      </c>
      <c r="BG9">
        <v>0</v>
      </c>
      <c r="BH9" s="3">
        <f t="array" ref="BH9">INDEX($D$21:$M$44,MATCH($BD9&amp;$BF9,$C$21:$C$44&amp;$B$21:$B$44,0),MATCH(BH$1,$D$16:$M$16,0))</f>
        <v>32</v>
      </c>
      <c r="BI9" s="3">
        <f t="array" ref="BI9">INDEX($D$21:$M$44,MATCH($BD9&amp;$BF9,$C$21:$C$44&amp;$B$21:$B$44,0),MATCH(BI$1,$D$16:$M$16,0))</f>
        <v>1600</v>
      </c>
      <c r="BJ9" s="3">
        <f t="array" ref="BJ9">INDEX($D$21:$M$44,MATCH($BD9&amp;$BF9,$C$21:$C$44&amp;$B$21:$B$44,0),MATCH(BJ$1,$D$16:$M$16,0))</f>
        <v>0</v>
      </c>
      <c r="BK9" s="3">
        <f t="array" ref="BK9">INDEX($D$21:$M$44,MATCH($BD9&amp;$BF9,$C$21:$C$44&amp;$B$21:$B$44,0),MATCH(BK$1,$D$16:$M$16,0))</f>
        <v>0</v>
      </c>
      <c r="BL9" s="3"/>
      <c r="BM9" s="3"/>
      <c r="BN9" s="3"/>
      <c r="BO9" s="3"/>
      <c r="BP9" s="3"/>
      <c r="BQ9" s="3"/>
      <c r="BT9" t="s">
        <v>415</v>
      </c>
      <c r="BU9">
        <v>1</v>
      </c>
      <c r="BV9" s="1">
        <v>7</v>
      </c>
      <c r="BW9" s="3">
        <f t="array" ref="BW9">INDEX($CI$3:$EP$26,MATCH($BV9,$CH$3:$CH$26,0),MATCH(BW$1&amp;$BU9,$CI$1:$EP$1&amp;$CI$2:$EP$2,0))*VLOOKUP($BT9,$C$17:$M$20,COUNTBLANK($D$15:D$15)+1,FALSE)</f>
        <v>56</v>
      </c>
      <c r="BX9" s="3">
        <f t="array" ref="BX9">INDEX($CI$3:$EP$26,MATCH($BV9,$CH$3:$CH$26,0),MATCH(BX$1&amp;$BU9,$CI$1:$EP$1&amp;$CI$2:$EP$2,0))*VLOOKUP($BT9,$C$17:$M$20,COUNTBLANK($D$15:E$15)+1,FALSE)</f>
        <v>2800</v>
      </c>
      <c r="BY9" s="3">
        <f t="array" ref="BY9">INDEX($CI$3:$EP$26,MATCH($BV9,$CH$3:$CH$26,0),MATCH(BY$1&amp;$BU9,$CI$1:$EP$1&amp;$CI$2:$EP$2,0))*VLOOKUP($BT9,$C$17:$M$20,COUNTBLANK($D$15:F$15)+1,FALSE)</f>
        <v>0</v>
      </c>
      <c r="BZ9" s="3">
        <f t="array" ref="BZ9">INDEX($CI$3:$EP$26,MATCH($BV9,$CH$3:$CH$26,0),MATCH(BZ$1&amp;$BU9,$CI$1:$EP$1&amp;$CI$2:$EP$2,0))*VLOOKUP($BT9,$C$17:$M$20,COUNTBLANK($D$15:G$15)+1,FALSE)</f>
        <v>0</v>
      </c>
      <c r="CA9" s="3">
        <f t="array" ref="CA9">INDEX($CI$3:$EP$26,MATCH($BV9,$CH$3:$CH$26,0),MATCH(CA$1&amp;$BU9,$CI$1:$EP$1&amp;$CI$2:$EP$2,0))*VLOOKUP($BT9,$C$17:$M$20,COUNTBLANK($D$15:H$15)+1,FALSE)</f>
        <v>0.01</v>
      </c>
      <c r="CB9" s="3">
        <f t="array" ref="CB9">INDEX($CI$3:$EP$26,MATCH($BV9,$CH$3:$CH$26,0),MATCH(CB$1&amp;$BU9,$CI$1:$EP$1&amp;$CI$2:$EP$2,0))*VLOOKUP($BT9,$C$17:$M$20,COUNTBLANK($D$15:I$15)+1,FALSE)</f>
        <v>0</v>
      </c>
      <c r="CC9" s="3">
        <f t="array" ref="CC9">INDEX($CI$3:$EP$26,MATCH($BV9,$CH$3:$CH$26,0),MATCH(CC$1&amp;$BU9,$CI$1:$EP$1&amp;$CI$2:$EP$2,0))*VLOOKUP($BT9,$C$17:$M$20,COUNTBLANK($D$15:J$15)+1,FALSE)</f>
        <v>0</v>
      </c>
      <c r="CD9" s="3">
        <f t="array" ref="CD9">INDEX($CI$3:$EP$26,MATCH($BV9,$CH$3:$CH$26,0),MATCH(CD$1&amp;$BU9,$CI$1:$EP$1&amp;$CI$2:$EP$2,0))*VLOOKUP($BT9,$C$17:$M$20,COUNTBLANK($D$15:K$15)+1,FALSE)</f>
        <v>0</v>
      </c>
      <c r="CE9" s="3">
        <f t="array" ref="CE9">INDEX($CI$3:$EP$26,MATCH($BV9,$CH$3:$CH$26,0),MATCH(CE$1&amp;$BU9,$CI$1:$EP$1&amp;$CI$2:$EP$2,0))*VLOOKUP($BT9,$C$17:$M$20,COUNTBLANK($D$15:L$15)+1,FALSE)</f>
        <v>0</v>
      </c>
      <c r="CF9" s="3">
        <f t="array" ref="CF9">INDEX($CI$3:$EP$26,MATCH($BV9,$CH$3:$CH$26,0),MATCH(CF$1&amp;$BU9,$CI$1:$EP$1&amp;$CI$2:$EP$2,0))*VLOOKUP($BT9,$C$17:$M$20,COUNTBLANK($D$15:M$15)+1,FALSE)</f>
        <v>0</v>
      </c>
      <c r="CH9" s="3">
        <v>7</v>
      </c>
      <c r="CI9" s="3">
        <f t="shared" si="23"/>
        <v>224</v>
      </c>
      <c r="CJ9" s="3">
        <f t="shared" si="15"/>
        <v>5600</v>
      </c>
      <c r="CK9" s="3">
        <f t="shared" si="16"/>
        <v>112</v>
      </c>
      <c r="CL9" s="3">
        <f t="shared" si="17"/>
        <v>112</v>
      </c>
      <c r="CM9" s="3">
        <f t="shared" si="32"/>
        <v>0.01</v>
      </c>
      <c r="CN9" s="3">
        <f t="shared" si="30"/>
        <v>0.01</v>
      </c>
      <c r="CO9" s="3">
        <f t="shared" si="30"/>
        <v>0.01</v>
      </c>
      <c r="CP9" s="3">
        <f t="shared" si="30"/>
        <v>0.01</v>
      </c>
      <c r="CQ9" s="3">
        <v>5.0000000000000001E-3</v>
      </c>
      <c r="CR9" s="3"/>
      <c r="CS9" s="3">
        <f t="shared" si="5"/>
        <v>336</v>
      </c>
      <c r="CT9" s="3">
        <f t="shared" si="5"/>
        <v>8400</v>
      </c>
      <c r="CU9" s="3">
        <f t="shared" si="5"/>
        <v>168</v>
      </c>
      <c r="CV9" s="3">
        <f t="shared" si="5"/>
        <v>168</v>
      </c>
      <c r="CW9" s="3">
        <f t="shared" si="24"/>
        <v>1.4999999999999999E-2</v>
      </c>
      <c r="CX9" s="3">
        <f t="shared" si="24"/>
        <v>1.4999999999999999E-2</v>
      </c>
      <c r="CY9" s="3">
        <f t="shared" si="24"/>
        <v>1.4999999999999999E-2</v>
      </c>
      <c r="CZ9" s="3">
        <f t="shared" si="24"/>
        <v>1.4999999999999999E-2</v>
      </c>
      <c r="DA9" s="3">
        <f t="shared" si="24"/>
        <v>7.4999999999999997E-3</v>
      </c>
      <c r="DB9" s="3"/>
      <c r="DC9" s="3">
        <f t="shared" si="6"/>
        <v>448</v>
      </c>
      <c r="DD9" s="3">
        <f t="shared" si="6"/>
        <v>11200</v>
      </c>
      <c r="DE9" s="3">
        <f t="shared" si="6"/>
        <v>224</v>
      </c>
      <c r="DF9" s="3">
        <f t="shared" si="6"/>
        <v>224</v>
      </c>
      <c r="DG9" s="3">
        <f t="shared" si="25"/>
        <v>0.02</v>
      </c>
      <c r="DH9" s="3">
        <f t="shared" si="25"/>
        <v>0.02</v>
      </c>
      <c r="DI9" s="3">
        <f t="shared" si="25"/>
        <v>0.02</v>
      </c>
      <c r="DJ9" s="3">
        <f t="shared" si="25"/>
        <v>0.02</v>
      </c>
      <c r="DK9" s="3">
        <f t="shared" si="25"/>
        <v>0.01</v>
      </c>
      <c r="DL9" s="3"/>
      <c r="DM9" s="3">
        <f t="shared" si="7"/>
        <v>560</v>
      </c>
      <c r="DN9" s="3">
        <f t="shared" si="7"/>
        <v>14000</v>
      </c>
      <c r="DO9" s="3">
        <f t="shared" si="7"/>
        <v>280</v>
      </c>
      <c r="DP9" s="3">
        <f t="shared" si="7"/>
        <v>280</v>
      </c>
      <c r="DQ9" s="3">
        <f t="shared" si="26"/>
        <v>2.5000000000000001E-2</v>
      </c>
      <c r="DR9" s="3">
        <f t="shared" si="26"/>
        <v>2.5000000000000001E-2</v>
      </c>
      <c r="DS9" s="3">
        <f t="shared" si="26"/>
        <v>2.5000000000000001E-2</v>
      </c>
      <c r="DT9" s="3">
        <f t="shared" si="26"/>
        <v>2.5000000000000001E-2</v>
      </c>
      <c r="DU9" s="3">
        <f t="shared" si="26"/>
        <v>1.2500000000000001E-2</v>
      </c>
      <c r="DV9" s="3"/>
      <c r="DW9" s="3">
        <f t="shared" si="8"/>
        <v>896</v>
      </c>
      <c r="DX9" s="3">
        <f t="shared" si="8"/>
        <v>22400</v>
      </c>
      <c r="DY9" s="3">
        <f t="shared" si="8"/>
        <v>448</v>
      </c>
      <c r="DZ9" s="3">
        <f t="shared" si="8"/>
        <v>448</v>
      </c>
      <c r="EA9" s="3">
        <f t="shared" si="27"/>
        <v>0.04</v>
      </c>
      <c r="EB9" s="3">
        <f t="shared" si="27"/>
        <v>0.04</v>
      </c>
      <c r="EC9" s="3">
        <f t="shared" si="27"/>
        <v>0.04</v>
      </c>
      <c r="ED9" s="3">
        <f t="shared" si="27"/>
        <v>0.04</v>
      </c>
      <c r="EE9" s="3">
        <f t="shared" si="27"/>
        <v>0.02</v>
      </c>
      <c r="EF9" s="3"/>
      <c r="EG9" s="3">
        <f t="shared" si="9"/>
        <v>1344</v>
      </c>
      <c r="EH9" s="3">
        <f t="shared" si="9"/>
        <v>33600</v>
      </c>
      <c r="EI9" s="3">
        <f t="shared" si="9"/>
        <v>672</v>
      </c>
      <c r="EJ9" s="3">
        <f t="shared" si="9"/>
        <v>672</v>
      </c>
      <c r="EK9" s="3">
        <f t="shared" si="28"/>
        <v>0.06</v>
      </c>
      <c r="EL9" s="3">
        <f t="shared" si="28"/>
        <v>0.06</v>
      </c>
      <c r="EM9" s="3">
        <f t="shared" si="28"/>
        <v>0.06</v>
      </c>
      <c r="EN9" s="3">
        <f t="shared" si="28"/>
        <v>0.06</v>
      </c>
      <c r="EO9" s="3">
        <f t="shared" si="28"/>
        <v>0.03</v>
      </c>
      <c r="EP9" s="3"/>
    </row>
    <row r="10" spans="1:146" x14ac:dyDescent="0.2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Q10" s="1">
        <v>7</v>
      </c>
      <c r="R10" s="49">
        <f t="shared" si="33"/>
        <v>40</v>
      </c>
      <c r="S10" s="1">
        <f t="shared" ref="S10:W10" si="35">R10*2</f>
        <v>80</v>
      </c>
      <c r="T10" s="1">
        <f t="shared" si="35"/>
        <v>160</v>
      </c>
      <c r="U10" s="1">
        <f t="shared" si="35"/>
        <v>320</v>
      </c>
      <c r="V10" s="1">
        <f t="shared" si="35"/>
        <v>640</v>
      </c>
      <c r="W10" s="1">
        <f t="shared" si="35"/>
        <v>1280</v>
      </c>
      <c r="AH10" s="3">
        <v>8</v>
      </c>
      <c r="AI10" s="3">
        <f t="shared" si="11"/>
        <v>2</v>
      </c>
      <c r="AJ10" s="3">
        <f t="shared" si="12"/>
        <v>4</v>
      </c>
      <c r="AK10" s="7">
        <f t="array" ref="AK10">INDEX($CI$3:$EP$26,MATCH($AJ10,$CH$3:$CH$26,0),MATCH($AI10&amp;AK$1,$CI$2:$EP$2&amp;$CI$1:$EP$1,0))+SUMPRODUCT($D$21:$M$44,($B$21:$B$44=$AI10)*($D$16:$M$16=AK$1))</f>
        <v>384</v>
      </c>
      <c r="AL10" s="7">
        <f t="array" ref="AL10">INDEX($CI$3:$EP$26,MATCH($AJ10,$CH$3:$CH$26,0),MATCH($AI10&amp;AL$1,$CI$2:$EP$2&amp;$CI$1:$EP$1,0))+SUMPRODUCT($D$21:$M$44,($B$21:$B$44=$AI10)*($D$16:$M$16=AL$1))</f>
        <v>9600</v>
      </c>
      <c r="AM10" s="7">
        <f t="array" ref="AM10">INDEX($CI$3:$EP$26,MATCH($AJ10,$CH$3:$CH$26,0),MATCH($AI10&amp;AM$1,$CI$2:$EP$2&amp;$CI$1:$EP$1,0))+SUMPRODUCT($D$21:$M$44,($B$21:$B$44=$AI10)*($D$16:$M$16=AM$1))</f>
        <v>192</v>
      </c>
      <c r="AN10" s="7">
        <f t="array" ref="AN10">INDEX($CI$3:$EP$26,MATCH($AJ10,$CH$3:$CH$26,0),MATCH($AI10&amp;AN$1,$CI$2:$EP$2&amp;$CI$1:$EP$1,0))+SUMPRODUCT($D$21:$M$44,($B$21:$B$44=$AI10)*($D$16:$M$16=AN$1))</f>
        <v>192</v>
      </c>
      <c r="AO10" s="7">
        <f t="array" ref="AO10">INDEX($CI$3:$EP$26,MATCH($AJ10,$CH$3:$CH$26,0),MATCH($AI10&amp;AO$1,$CI$2:$EP$2&amp;$CI$1:$EP$1,0))+SUMPRODUCT($D$21:$M$44,($B$21:$B$44=$AI10)*($D$16:$M$16=AO$1))</f>
        <v>1.4999999999999999E-2</v>
      </c>
      <c r="AP10" s="7">
        <f t="array" ref="AP10">INDEX($CI$3:$EP$26,MATCH($AJ10,$CH$3:$CH$26,0),MATCH($AI10&amp;AP$1,$CI$2:$EP$2&amp;$CI$1:$EP$1,0))+SUMPRODUCT($D$21:$M$44,($B$21:$B$44=$AI10)*($D$16:$M$16=AP$1))</f>
        <v>1.4999999999999999E-2</v>
      </c>
      <c r="AQ10" s="7">
        <f t="array" ref="AQ10">INDEX($CI$3:$EP$26,MATCH($AJ10,$CH$3:$CH$26,0),MATCH($AI10&amp;AQ$1,$CI$2:$EP$2&amp;$CI$1:$EP$1,0))+SUMPRODUCT($D$21:$M$44,($B$21:$B$44=$AI10)*($D$16:$M$16=AQ$1))</f>
        <v>1.4999999999999999E-2</v>
      </c>
      <c r="AR10" s="7">
        <f t="array" ref="AR10">INDEX($CI$3:$EP$26,MATCH($AJ10,$CH$3:$CH$26,0),MATCH($AI10&amp;AR$1,$CI$2:$EP$2&amp;$CI$1:$EP$1,0))+SUMPRODUCT($D$21:$M$44,($B$21:$B$44=$AI10)*($D$16:$M$16=AR$1))</f>
        <v>1.4999999999999999E-2</v>
      </c>
      <c r="AS10" s="7">
        <f t="array" ref="AS10">INDEX($CI$3:$EP$26,MATCH($AJ10,$CH$3:$CH$26,0),MATCH($AI10&amp;AS$1,$CI$2:$EP$2&amp;$CI$1:$EP$1,0))+SUMPRODUCT($D$21:$M$44,($B$21:$B$44=$AI10)*($D$16:$M$16=AS$1))</f>
        <v>7.4999999999999997E-3</v>
      </c>
      <c r="AT10" s="7">
        <f t="array" ref="AT10">INDEX($CI$3:$EP$26,MATCH($AJ10,$CH$3:$CH$26,0),MATCH($AI10&amp;AT$1,$CI$2:$EP$2&amp;$CI$1:$EP$1,0))+SUMPRODUCT($D$21:$M$44,($B$21:$B$44=$AI10)*($D$16:$M$16=AT$1))</f>
        <v>0</v>
      </c>
      <c r="AU10" s="1">
        <f t="shared" si="13"/>
        <v>600</v>
      </c>
      <c r="AV10" s="1">
        <f t="shared" si="19"/>
        <v>4800</v>
      </c>
      <c r="AW10" s="1">
        <f>VLOOKUP(AH10,主线!C:AR,42,TRUE)*VLOOKUP(AH10,总表!A:D,3,FALSE)*参数!$C$12/6</f>
        <v>133120</v>
      </c>
      <c r="AX10" s="1">
        <f t="shared" si="20"/>
        <v>524160</v>
      </c>
      <c r="BD10" t="s">
        <v>418</v>
      </c>
      <c r="BE10">
        <v>1</v>
      </c>
      <c r="BF10">
        <v>2</v>
      </c>
      <c r="BG10">
        <v>0</v>
      </c>
      <c r="BH10" s="3">
        <f t="array" ref="BH10">INDEX($D$21:$M$44,MATCH($BD10&amp;$BF10,$C$21:$C$44&amp;$B$21:$B$44,0),MATCH(BH$1,$D$16:$M$16,0))</f>
        <v>48</v>
      </c>
      <c r="BI10" s="3">
        <f t="array" ref="BI10">INDEX($D$21:$M$44,MATCH($BD10&amp;$BF10,$C$21:$C$44&amp;$B$21:$B$44,0),MATCH(BI$1,$D$16:$M$16,0))</f>
        <v>2400</v>
      </c>
      <c r="BJ10" s="3">
        <f t="array" ref="BJ10">INDEX($D$21:$M$44,MATCH($BD10&amp;$BF10,$C$21:$C$44&amp;$B$21:$B$44,0),MATCH(BJ$1,$D$16:$M$16,0))</f>
        <v>0</v>
      </c>
      <c r="BK10" s="3">
        <f t="array" ref="BK10">INDEX($D$21:$M$44,MATCH($BD10&amp;$BF10,$C$21:$C$44&amp;$B$21:$B$44,0),MATCH(BK$1,$D$16:$M$16,0))</f>
        <v>0</v>
      </c>
      <c r="BL10" s="3"/>
      <c r="BM10" s="3"/>
      <c r="BN10" s="3"/>
      <c r="BO10" s="3"/>
      <c r="BP10" s="3"/>
      <c r="BQ10" s="3"/>
      <c r="BT10" t="s">
        <v>415</v>
      </c>
      <c r="BU10">
        <v>1</v>
      </c>
      <c r="BV10" s="1">
        <v>8</v>
      </c>
      <c r="BW10" s="3">
        <f t="array" ref="BW10">INDEX($CI$3:$EP$26,MATCH($BV10,$CH$3:$CH$26,0),MATCH(BW$1&amp;$BU10,$CI$1:$EP$1&amp;$CI$2:$EP$2,0))*VLOOKUP($BT10,$C$17:$M$20,COUNTBLANK($D$15:D$15)+1,FALSE)</f>
        <v>64</v>
      </c>
      <c r="BX10" s="3">
        <f t="array" ref="BX10">INDEX($CI$3:$EP$26,MATCH($BV10,$CH$3:$CH$26,0),MATCH(BX$1&amp;$BU10,$CI$1:$EP$1&amp;$CI$2:$EP$2,0))*VLOOKUP($BT10,$C$17:$M$20,COUNTBLANK($D$15:E$15)+1,FALSE)</f>
        <v>3200</v>
      </c>
      <c r="BY10" s="3">
        <f t="array" ref="BY10">INDEX($CI$3:$EP$26,MATCH($BV10,$CH$3:$CH$26,0),MATCH(BY$1&amp;$BU10,$CI$1:$EP$1&amp;$CI$2:$EP$2,0))*VLOOKUP($BT10,$C$17:$M$20,COUNTBLANK($D$15:F$15)+1,FALSE)</f>
        <v>0</v>
      </c>
      <c r="BZ10" s="3">
        <f t="array" ref="BZ10">INDEX($CI$3:$EP$26,MATCH($BV10,$CH$3:$CH$26,0),MATCH(BZ$1&amp;$BU10,$CI$1:$EP$1&amp;$CI$2:$EP$2,0))*VLOOKUP($BT10,$C$17:$M$20,COUNTBLANK($D$15:G$15)+1,FALSE)</f>
        <v>0</v>
      </c>
      <c r="CA10" s="3">
        <f t="array" ref="CA10">INDEX($CI$3:$EP$26,MATCH($BV10,$CH$3:$CH$26,0),MATCH(CA$1&amp;$BU10,$CI$1:$EP$1&amp;$CI$2:$EP$2,0))*VLOOKUP($BT10,$C$17:$M$20,COUNTBLANK($D$15:H$15)+1,FALSE)</f>
        <v>0.02</v>
      </c>
      <c r="CB10" s="3">
        <f t="array" ref="CB10">INDEX($CI$3:$EP$26,MATCH($BV10,$CH$3:$CH$26,0),MATCH(CB$1&amp;$BU10,$CI$1:$EP$1&amp;$CI$2:$EP$2,0))*VLOOKUP($BT10,$C$17:$M$20,COUNTBLANK($D$15:I$15)+1,FALSE)</f>
        <v>0</v>
      </c>
      <c r="CC10" s="3">
        <f t="array" ref="CC10">INDEX($CI$3:$EP$26,MATCH($BV10,$CH$3:$CH$26,0),MATCH(CC$1&amp;$BU10,$CI$1:$EP$1&amp;$CI$2:$EP$2,0))*VLOOKUP($BT10,$C$17:$M$20,COUNTBLANK($D$15:J$15)+1,FALSE)</f>
        <v>0</v>
      </c>
      <c r="CD10" s="3">
        <f t="array" ref="CD10">INDEX($CI$3:$EP$26,MATCH($BV10,$CH$3:$CH$26,0),MATCH(CD$1&amp;$BU10,$CI$1:$EP$1&amp;$CI$2:$EP$2,0))*VLOOKUP($BT10,$C$17:$M$20,COUNTBLANK($D$15:K$15)+1,FALSE)</f>
        <v>0</v>
      </c>
      <c r="CE10" s="3">
        <f t="array" ref="CE10">INDEX($CI$3:$EP$26,MATCH($BV10,$CH$3:$CH$26,0),MATCH(CE$1&amp;$BU10,$CI$1:$EP$1&amp;$CI$2:$EP$2,0))*VLOOKUP($BT10,$C$17:$M$20,COUNTBLANK($D$15:L$15)+1,FALSE)</f>
        <v>0</v>
      </c>
      <c r="CF10" s="3">
        <f t="array" ref="CF10">INDEX($CI$3:$EP$26,MATCH($BV10,$CH$3:$CH$26,0),MATCH(CF$1&amp;$BU10,$CI$1:$EP$1&amp;$CI$2:$EP$2,0))*VLOOKUP($BT10,$C$17:$M$20,COUNTBLANK($D$15:M$15)+1,FALSE)</f>
        <v>0</v>
      </c>
      <c r="CH10" s="37">
        <v>8</v>
      </c>
      <c r="CI10" s="3">
        <f t="shared" si="23"/>
        <v>256</v>
      </c>
      <c r="CJ10" s="3">
        <f t="shared" si="15"/>
        <v>6400</v>
      </c>
      <c r="CK10" s="3">
        <f t="shared" si="16"/>
        <v>128</v>
      </c>
      <c r="CL10" s="3">
        <f t="shared" si="17"/>
        <v>128</v>
      </c>
      <c r="CM10" s="3">
        <f>CM6*INT($CH10/4)/INT($CH6/4)</f>
        <v>0.02</v>
      </c>
      <c r="CN10" s="3">
        <f>CN6*INT($CH10/4)/INT($CH6/4)</f>
        <v>0.02</v>
      </c>
      <c r="CO10" s="3">
        <f t="shared" ref="CO10:CP10" si="36">CO6*INT($CH10/4)/INT($CH6/4)</f>
        <v>0.02</v>
      </c>
      <c r="CP10" s="3">
        <f t="shared" si="36"/>
        <v>0.02</v>
      </c>
      <c r="CQ10" s="3">
        <v>5.0000000000000001E-3</v>
      </c>
      <c r="CR10" s="3">
        <f t="shared" ref="CR10:CR17" si="37">CQ6*2</f>
        <v>0.01</v>
      </c>
      <c r="CS10" s="3">
        <f t="shared" si="5"/>
        <v>384</v>
      </c>
      <c r="CT10" s="3">
        <f t="shared" si="5"/>
        <v>9600</v>
      </c>
      <c r="CU10" s="3">
        <f t="shared" si="5"/>
        <v>192</v>
      </c>
      <c r="CV10" s="3">
        <f t="shared" si="5"/>
        <v>192</v>
      </c>
      <c r="CW10" s="3">
        <f t="shared" si="24"/>
        <v>0.03</v>
      </c>
      <c r="CX10" s="3">
        <f t="shared" si="24"/>
        <v>0.03</v>
      </c>
      <c r="CY10" s="3">
        <f t="shared" si="24"/>
        <v>0.03</v>
      </c>
      <c r="CZ10" s="3">
        <f t="shared" si="24"/>
        <v>0.03</v>
      </c>
      <c r="DA10" s="3">
        <f t="shared" si="24"/>
        <v>7.4999999999999997E-3</v>
      </c>
      <c r="DB10" s="3">
        <f t="shared" si="24"/>
        <v>1.4999999999999999E-2</v>
      </c>
      <c r="DC10" s="3">
        <f t="shared" si="6"/>
        <v>512</v>
      </c>
      <c r="DD10" s="3">
        <f t="shared" si="6"/>
        <v>12800</v>
      </c>
      <c r="DE10" s="3">
        <f t="shared" si="6"/>
        <v>256</v>
      </c>
      <c r="DF10" s="3">
        <f t="shared" si="6"/>
        <v>256</v>
      </c>
      <c r="DG10" s="3">
        <f t="shared" si="25"/>
        <v>0.04</v>
      </c>
      <c r="DH10" s="3">
        <f t="shared" si="25"/>
        <v>0.04</v>
      </c>
      <c r="DI10" s="3">
        <f t="shared" si="25"/>
        <v>0.04</v>
      </c>
      <c r="DJ10" s="3">
        <f t="shared" si="25"/>
        <v>0.04</v>
      </c>
      <c r="DK10" s="3">
        <f t="shared" si="25"/>
        <v>0.01</v>
      </c>
      <c r="DL10" s="3">
        <f t="shared" si="25"/>
        <v>0.02</v>
      </c>
      <c r="DM10" s="3">
        <f t="shared" si="7"/>
        <v>640</v>
      </c>
      <c r="DN10" s="3">
        <f t="shared" si="7"/>
        <v>16000</v>
      </c>
      <c r="DO10" s="3">
        <f t="shared" si="7"/>
        <v>320</v>
      </c>
      <c r="DP10" s="3">
        <f t="shared" si="7"/>
        <v>320</v>
      </c>
      <c r="DQ10" s="3">
        <f t="shared" si="26"/>
        <v>0.05</v>
      </c>
      <c r="DR10" s="3">
        <f t="shared" si="26"/>
        <v>0.05</v>
      </c>
      <c r="DS10" s="3">
        <f t="shared" si="26"/>
        <v>0.05</v>
      </c>
      <c r="DT10" s="3">
        <f t="shared" si="26"/>
        <v>0.05</v>
      </c>
      <c r="DU10" s="3">
        <f t="shared" si="26"/>
        <v>1.2500000000000001E-2</v>
      </c>
      <c r="DV10" s="3">
        <f t="shared" si="26"/>
        <v>2.5000000000000001E-2</v>
      </c>
      <c r="DW10" s="3">
        <f t="shared" si="8"/>
        <v>1024</v>
      </c>
      <c r="DX10" s="3">
        <f t="shared" si="8"/>
        <v>25600</v>
      </c>
      <c r="DY10" s="3">
        <f t="shared" si="8"/>
        <v>512</v>
      </c>
      <c r="DZ10" s="3">
        <f t="shared" si="8"/>
        <v>512</v>
      </c>
      <c r="EA10" s="3">
        <f t="shared" si="27"/>
        <v>0.08</v>
      </c>
      <c r="EB10" s="3">
        <f t="shared" si="27"/>
        <v>0.08</v>
      </c>
      <c r="EC10" s="3">
        <f t="shared" si="27"/>
        <v>0.08</v>
      </c>
      <c r="ED10" s="3">
        <f t="shared" si="27"/>
        <v>0.08</v>
      </c>
      <c r="EE10" s="3">
        <f t="shared" si="27"/>
        <v>0.02</v>
      </c>
      <c r="EF10" s="3">
        <f t="shared" si="27"/>
        <v>0.04</v>
      </c>
      <c r="EG10" s="3">
        <f t="shared" si="9"/>
        <v>1536</v>
      </c>
      <c r="EH10" s="3">
        <f t="shared" si="9"/>
        <v>38400</v>
      </c>
      <c r="EI10" s="3">
        <f t="shared" si="9"/>
        <v>768</v>
      </c>
      <c r="EJ10" s="3">
        <f t="shared" si="9"/>
        <v>768</v>
      </c>
      <c r="EK10" s="3">
        <f t="shared" si="28"/>
        <v>0.12</v>
      </c>
      <c r="EL10" s="3">
        <f t="shared" si="28"/>
        <v>0.12</v>
      </c>
      <c r="EM10" s="3">
        <f t="shared" si="28"/>
        <v>0.12</v>
      </c>
      <c r="EN10" s="3">
        <f t="shared" si="28"/>
        <v>0.12</v>
      </c>
      <c r="EO10" s="3">
        <f t="shared" si="28"/>
        <v>0.03</v>
      </c>
      <c r="EP10" s="3">
        <f t="shared" si="28"/>
        <v>0.06</v>
      </c>
    </row>
    <row r="11" spans="1:146" x14ac:dyDescent="0.2">
      <c r="Q11" s="17">
        <v>8</v>
      </c>
      <c r="R11" s="49">
        <f t="shared" si="33"/>
        <v>40</v>
      </c>
      <c r="S11" s="1">
        <f t="shared" ref="S11:W11" si="38">R11*2</f>
        <v>80</v>
      </c>
      <c r="T11" s="1">
        <f t="shared" si="38"/>
        <v>160</v>
      </c>
      <c r="U11" s="1">
        <f t="shared" si="38"/>
        <v>320</v>
      </c>
      <c r="V11" s="1">
        <f t="shared" si="38"/>
        <v>640</v>
      </c>
      <c r="W11" s="1">
        <f t="shared" si="38"/>
        <v>1280</v>
      </c>
      <c r="AH11" s="3">
        <v>9</v>
      </c>
      <c r="AI11" s="3">
        <f t="shared" si="11"/>
        <v>2</v>
      </c>
      <c r="AJ11" s="3">
        <f t="shared" si="12"/>
        <v>4</v>
      </c>
      <c r="AK11" s="7">
        <f t="array" ref="AK11">INDEX($CI$3:$EP$26,MATCH($AJ11,$CH$3:$CH$26,0),MATCH($AI11&amp;AK$1,$CI$2:$EP$2&amp;$CI$1:$EP$1,0))+SUMPRODUCT($D$21:$M$44,($B$21:$B$44=$AI11)*($D$16:$M$16=AK$1))</f>
        <v>384</v>
      </c>
      <c r="AL11" s="7">
        <f t="array" ref="AL11">INDEX($CI$3:$EP$26,MATCH($AJ11,$CH$3:$CH$26,0),MATCH($AI11&amp;AL$1,$CI$2:$EP$2&amp;$CI$1:$EP$1,0))+SUMPRODUCT($D$21:$M$44,($B$21:$B$44=$AI11)*($D$16:$M$16=AL$1))</f>
        <v>9600</v>
      </c>
      <c r="AM11" s="7">
        <f t="array" ref="AM11">INDEX($CI$3:$EP$26,MATCH($AJ11,$CH$3:$CH$26,0),MATCH($AI11&amp;AM$1,$CI$2:$EP$2&amp;$CI$1:$EP$1,0))+SUMPRODUCT($D$21:$M$44,($B$21:$B$44=$AI11)*($D$16:$M$16=AM$1))</f>
        <v>192</v>
      </c>
      <c r="AN11" s="7">
        <f t="array" ref="AN11">INDEX($CI$3:$EP$26,MATCH($AJ11,$CH$3:$CH$26,0),MATCH($AI11&amp;AN$1,$CI$2:$EP$2&amp;$CI$1:$EP$1,0))+SUMPRODUCT($D$21:$M$44,($B$21:$B$44=$AI11)*($D$16:$M$16=AN$1))</f>
        <v>192</v>
      </c>
      <c r="AO11" s="7">
        <f t="array" ref="AO11">INDEX($CI$3:$EP$26,MATCH($AJ11,$CH$3:$CH$26,0),MATCH($AI11&amp;AO$1,$CI$2:$EP$2&amp;$CI$1:$EP$1,0))+SUMPRODUCT($D$21:$M$44,($B$21:$B$44=$AI11)*($D$16:$M$16=AO$1))</f>
        <v>1.4999999999999999E-2</v>
      </c>
      <c r="AP11" s="7">
        <f t="array" ref="AP11">INDEX($CI$3:$EP$26,MATCH($AJ11,$CH$3:$CH$26,0),MATCH($AI11&amp;AP$1,$CI$2:$EP$2&amp;$CI$1:$EP$1,0))+SUMPRODUCT($D$21:$M$44,($B$21:$B$44=$AI11)*($D$16:$M$16=AP$1))</f>
        <v>1.4999999999999999E-2</v>
      </c>
      <c r="AQ11" s="7">
        <f t="array" ref="AQ11">INDEX($CI$3:$EP$26,MATCH($AJ11,$CH$3:$CH$26,0),MATCH($AI11&amp;AQ$1,$CI$2:$EP$2&amp;$CI$1:$EP$1,0))+SUMPRODUCT($D$21:$M$44,($B$21:$B$44=$AI11)*($D$16:$M$16=AQ$1))</f>
        <v>1.4999999999999999E-2</v>
      </c>
      <c r="AR11" s="7">
        <f t="array" ref="AR11">INDEX($CI$3:$EP$26,MATCH($AJ11,$CH$3:$CH$26,0),MATCH($AI11&amp;AR$1,$CI$2:$EP$2&amp;$CI$1:$EP$1,0))+SUMPRODUCT($D$21:$M$44,($B$21:$B$44=$AI11)*($D$16:$M$16=AR$1))</f>
        <v>1.4999999999999999E-2</v>
      </c>
      <c r="AS11" s="7">
        <f t="array" ref="AS11">INDEX($CI$3:$EP$26,MATCH($AJ11,$CH$3:$CH$26,0),MATCH($AI11&amp;AS$1,$CI$2:$EP$2&amp;$CI$1:$EP$1,0))+SUMPRODUCT($D$21:$M$44,($B$21:$B$44=$AI11)*($D$16:$M$16=AS$1))</f>
        <v>7.4999999999999997E-3</v>
      </c>
      <c r="AT11" s="7">
        <f t="array" ref="AT11">INDEX($CI$3:$EP$26,MATCH($AJ11,$CH$3:$CH$26,0),MATCH($AI11&amp;AT$1,$CI$2:$EP$2&amp;$CI$1:$EP$1,0))+SUMPRODUCT($D$21:$M$44,($B$21:$B$44=$AI11)*($D$16:$M$16=AT$1))</f>
        <v>0</v>
      </c>
      <c r="AU11" s="1">
        <f t="shared" si="13"/>
        <v>600</v>
      </c>
      <c r="AV11" s="1">
        <f t="shared" si="19"/>
        <v>4800</v>
      </c>
      <c r="AW11" s="1">
        <f>VLOOKUP(AH11,主线!C:AR,42,TRUE)*VLOOKUP(AH11,总表!A:D,3,FALSE)*参数!$C$12/6</f>
        <v>155306.66666666666</v>
      </c>
      <c r="AX11" s="1">
        <f t="shared" si="20"/>
        <v>679466.66666666663</v>
      </c>
      <c r="BD11" t="s">
        <v>418</v>
      </c>
      <c r="BE11">
        <v>1</v>
      </c>
      <c r="BF11">
        <v>3</v>
      </c>
      <c r="BG11">
        <v>0</v>
      </c>
      <c r="BH11" s="3">
        <f t="array" ref="BH11">INDEX($D$21:$M$44,MATCH($BD11&amp;$BF11,$C$21:$C$44&amp;$B$21:$B$44,0),MATCH(BH$1,$D$16:$M$16,0))</f>
        <v>64</v>
      </c>
      <c r="BI11" s="3">
        <f t="array" ref="BI11">INDEX($D$21:$M$44,MATCH($BD11&amp;$BF11,$C$21:$C$44&amp;$B$21:$B$44,0),MATCH(BI$1,$D$16:$M$16,0))</f>
        <v>3200</v>
      </c>
      <c r="BJ11" s="3">
        <f t="array" ref="BJ11">INDEX($D$21:$M$44,MATCH($BD11&amp;$BF11,$C$21:$C$44&amp;$B$21:$B$44,0),MATCH(BJ$1,$D$16:$M$16,0))</f>
        <v>0</v>
      </c>
      <c r="BK11" s="3">
        <f t="array" ref="BK11">INDEX($D$21:$M$44,MATCH($BD11&amp;$BF11,$C$21:$C$44&amp;$B$21:$B$44,0),MATCH(BK$1,$D$16:$M$16,0))</f>
        <v>0</v>
      </c>
      <c r="BL11" s="3"/>
      <c r="BM11" s="3"/>
      <c r="BN11" s="3"/>
      <c r="BO11" s="3"/>
      <c r="BP11" s="3"/>
      <c r="BQ11" s="3"/>
      <c r="BT11" t="s">
        <v>415</v>
      </c>
      <c r="BU11">
        <v>1</v>
      </c>
      <c r="BV11" s="1">
        <v>9</v>
      </c>
      <c r="BW11" s="3">
        <f t="array" ref="BW11">INDEX($CI$3:$EP$26,MATCH($BV11,$CH$3:$CH$26,0),MATCH(BW$1&amp;$BU11,$CI$1:$EP$1&amp;$CI$2:$EP$2,0))*VLOOKUP($BT11,$C$17:$M$20,COUNTBLANK($D$15:D$15)+1,FALSE)</f>
        <v>72</v>
      </c>
      <c r="BX11" s="3">
        <f t="array" ref="BX11">INDEX($CI$3:$EP$26,MATCH($BV11,$CH$3:$CH$26,0),MATCH(BX$1&amp;$BU11,$CI$1:$EP$1&amp;$CI$2:$EP$2,0))*VLOOKUP($BT11,$C$17:$M$20,COUNTBLANK($D$15:E$15)+1,FALSE)</f>
        <v>3600</v>
      </c>
      <c r="BY11" s="3">
        <f t="array" ref="BY11">INDEX($CI$3:$EP$26,MATCH($BV11,$CH$3:$CH$26,0),MATCH(BY$1&amp;$BU11,$CI$1:$EP$1&amp;$CI$2:$EP$2,0))*VLOOKUP($BT11,$C$17:$M$20,COUNTBLANK($D$15:F$15)+1,FALSE)</f>
        <v>0</v>
      </c>
      <c r="BZ11" s="3">
        <f t="array" ref="BZ11">INDEX($CI$3:$EP$26,MATCH($BV11,$CH$3:$CH$26,0),MATCH(BZ$1&amp;$BU11,$CI$1:$EP$1&amp;$CI$2:$EP$2,0))*VLOOKUP($BT11,$C$17:$M$20,COUNTBLANK($D$15:G$15)+1,FALSE)</f>
        <v>0</v>
      </c>
      <c r="CA11" s="3">
        <f t="array" ref="CA11">INDEX($CI$3:$EP$26,MATCH($BV11,$CH$3:$CH$26,0),MATCH(CA$1&amp;$BU11,$CI$1:$EP$1&amp;$CI$2:$EP$2,0))*VLOOKUP($BT11,$C$17:$M$20,COUNTBLANK($D$15:H$15)+1,FALSE)</f>
        <v>0.02</v>
      </c>
      <c r="CB11" s="3">
        <f t="array" ref="CB11">INDEX($CI$3:$EP$26,MATCH($BV11,$CH$3:$CH$26,0),MATCH(CB$1&amp;$BU11,$CI$1:$EP$1&amp;$CI$2:$EP$2,0))*VLOOKUP($BT11,$C$17:$M$20,COUNTBLANK($D$15:I$15)+1,FALSE)</f>
        <v>0</v>
      </c>
      <c r="CC11" s="3">
        <f t="array" ref="CC11">INDEX($CI$3:$EP$26,MATCH($BV11,$CH$3:$CH$26,0),MATCH(CC$1&amp;$BU11,$CI$1:$EP$1&amp;$CI$2:$EP$2,0))*VLOOKUP($BT11,$C$17:$M$20,COUNTBLANK($D$15:J$15)+1,FALSE)</f>
        <v>0</v>
      </c>
      <c r="CD11" s="3">
        <f t="array" ref="CD11">INDEX($CI$3:$EP$26,MATCH($BV11,$CH$3:$CH$26,0),MATCH(CD$1&amp;$BU11,$CI$1:$EP$1&amp;$CI$2:$EP$2,0))*VLOOKUP($BT11,$C$17:$M$20,COUNTBLANK($D$15:K$15)+1,FALSE)</f>
        <v>0</v>
      </c>
      <c r="CE11" s="3">
        <f t="array" ref="CE11">INDEX($CI$3:$EP$26,MATCH($BV11,$CH$3:$CH$26,0),MATCH(CE$1&amp;$BU11,$CI$1:$EP$1&amp;$CI$2:$EP$2,0))*VLOOKUP($BT11,$C$17:$M$20,COUNTBLANK($D$15:L$15)+1,FALSE)</f>
        <v>0</v>
      </c>
      <c r="CF11" s="3">
        <f t="array" ref="CF11">INDEX($CI$3:$EP$26,MATCH($BV11,$CH$3:$CH$26,0),MATCH(CF$1&amp;$BU11,$CI$1:$EP$1&amp;$CI$2:$EP$2,0))*VLOOKUP($BT11,$C$17:$M$20,COUNTBLANK($D$15:M$15)+1,FALSE)</f>
        <v>0</v>
      </c>
      <c r="CH11" s="3">
        <v>9</v>
      </c>
      <c r="CI11" s="3">
        <f t="shared" si="23"/>
        <v>288</v>
      </c>
      <c r="CJ11" s="3">
        <f t="shared" si="15"/>
        <v>7200</v>
      </c>
      <c r="CK11" s="3">
        <f t="shared" si="16"/>
        <v>144</v>
      </c>
      <c r="CL11" s="3">
        <f t="shared" si="17"/>
        <v>144</v>
      </c>
      <c r="CM11" s="3">
        <f t="shared" ref="CM11:CN12" si="39">CM7*INT($CH11/4)/INT($CH7/4)</f>
        <v>0.02</v>
      </c>
      <c r="CN11" s="3">
        <f t="shared" si="39"/>
        <v>0.02</v>
      </c>
      <c r="CO11" s="3">
        <f t="shared" ref="CO11:CP11" si="40">CO7*INT($CH11/4)/INT($CH7/4)</f>
        <v>0.02</v>
      </c>
      <c r="CP11" s="3">
        <f t="shared" si="40"/>
        <v>0.02</v>
      </c>
      <c r="CQ11" s="3">
        <v>5.0000000000000001E-3</v>
      </c>
      <c r="CR11" s="3">
        <f t="shared" si="37"/>
        <v>0.01</v>
      </c>
      <c r="CS11" s="3">
        <f t="shared" si="5"/>
        <v>432</v>
      </c>
      <c r="CT11" s="3">
        <f t="shared" si="5"/>
        <v>10800</v>
      </c>
      <c r="CU11" s="3">
        <f t="shared" si="5"/>
        <v>216</v>
      </c>
      <c r="CV11" s="3">
        <f t="shared" si="5"/>
        <v>216</v>
      </c>
      <c r="CW11" s="3">
        <f t="shared" si="24"/>
        <v>0.03</v>
      </c>
      <c r="CX11" s="3">
        <f t="shared" si="24"/>
        <v>0.03</v>
      </c>
      <c r="CY11" s="3">
        <f t="shared" si="24"/>
        <v>0.03</v>
      </c>
      <c r="CZ11" s="3">
        <f t="shared" si="24"/>
        <v>0.03</v>
      </c>
      <c r="DA11" s="3">
        <f t="shared" si="24"/>
        <v>7.4999999999999997E-3</v>
      </c>
      <c r="DB11" s="3">
        <f t="shared" si="24"/>
        <v>1.4999999999999999E-2</v>
      </c>
      <c r="DC11" s="3">
        <f t="shared" si="6"/>
        <v>576</v>
      </c>
      <c r="DD11" s="3">
        <f t="shared" si="6"/>
        <v>14400</v>
      </c>
      <c r="DE11" s="3">
        <f t="shared" si="6"/>
        <v>288</v>
      </c>
      <c r="DF11" s="3">
        <f t="shared" si="6"/>
        <v>288</v>
      </c>
      <c r="DG11" s="3">
        <f t="shared" si="25"/>
        <v>0.04</v>
      </c>
      <c r="DH11" s="3">
        <f t="shared" si="25"/>
        <v>0.04</v>
      </c>
      <c r="DI11" s="3">
        <f t="shared" si="25"/>
        <v>0.04</v>
      </c>
      <c r="DJ11" s="3">
        <f t="shared" si="25"/>
        <v>0.04</v>
      </c>
      <c r="DK11" s="3">
        <f t="shared" si="25"/>
        <v>0.01</v>
      </c>
      <c r="DL11" s="3">
        <f t="shared" si="25"/>
        <v>0.02</v>
      </c>
      <c r="DM11" s="3">
        <f t="shared" si="7"/>
        <v>720</v>
      </c>
      <c r="DN11" s="3">
        <f t="shared" si="7"/>
        <v>18000</v>
      </c>
      <c r="DO11" s="3">
        <f t="shared" si="7"/>
        <v>360</v>
      </c>
      <c r="DP11" s="3">
        <f t="shared" si="7"/>
        <v>360</v>
      </c>
      <c r="DQ11" s="3">
        <f t="shared" si="26"/>
        <v>0.05</v>
      </c>
      <c r="DR11" s="3">
        <f t="shared" si="26"/>
        <v>0.05</v>
      </c>
      <c r="DS11" s="3">
        <f t="shared" si="26"/>
        <v>0.05</v>
      </c>
      <c r="DT11" s="3">
        <f t="shared" si="26"/>
        <v>0.05</v>
      </c>
      <c r="DU11" s="3">
        <f t="shared" si="26"/>
        <v>1.2500000000000001E-2</v>
      </c>
      <c r="DV11" s="3">
        <f t="shared" si="26"/>
        <v>2.5000000000000001E-2</v>
      </c>
      <c r="DW11" s="3">
        <f t="shared" si="8"/>
        <v>1152</v>
      </c>
      <c r="DX11" s="3">
        <f t="shared" si="8"/>
        <v>28800</v>
      </c>
      <c r="DY11" s="3">
        <f t="shared" si="8"/>
        <v>576</v>
      </c>
      <c r="DZ11" s="3">
        <f t="shared" si="8"/>
        <v>576</v>
      </c>
      <c r="EA11" s="3">
        <f t="shared" si="27"/>
        <v>0.08</v>
      </c>
      <c r="EB11" s="3">
        <f t="shared" si="27"/>
        <v>0.08</v>
      </c>
      <c r="EC11" s="3">
        <f t="shared" si="27"/>
        <v>0.08</v>
      </c>
      <c r="ED11" s="3">
        <f t="shared" si="27"/>
        <v>0.08</v>
      </c>
      <c r="EE11" s="3">
        <f t="shared" si="27"/>
        <v>0.02</v>
      </c>
      <c r="EF11" s="3">
        <f t="shared" si="27"/>
        <v>0.04</v>
      </c>
      <c r="EG11" s="3">
        <f t="shared" si="9"/>
        <v>1728</v>
      </c>
      <c r="EH11" s="3">
        <f t="shared" si="9"/>
        <v>43200</v>
      </c>
      <c r="EI11" s="3">
        <f t="shared" si="9"/>
        <v>864</v>
      </c>
      <c r="EJ11" s="3">
        <f t="shared" si="9"/>
        <v>864</v>
      </c>
      <c r="EK11" s="3">
        <f t="shared" si="28"/>
        <v>0.12</v>
      </c>
      <c r="EL11" s="3">
        <f t="shared" si="28"/>
        <v>0.12</v>
      </c>
      <c r="EM11" s="3">
        <f t="shared" si="28"/>
        <v>0.12</v>
      </c>
      <c r="EN11" s="3">
        <f t="shared" si="28"/>
        <v>0.12</v>
      </c>
      <c r="EO11" s="3">
        <f t="shared" si="28"/>
        <v>0.03</v>
      </c>
      <c r="EP11" s="3">
        <f t="shared" si="28"/>
        <v>0.06</v>
      </c>
    </row>
    <row r="12" spans="1:146" x14ac:dyDescent="0.2">
      <c r="A12" s="48" t="s">
        <v>461</v>
      </c>
      <c r="Q12" s="1">
        <v>9</v>
      </c>
      <c r="R12" s="49">
        <f t="shared" si="33"/>
        <v>60</v>
      </c>
      <c r="S12" s="49">
        <f t="shared" ref="S12:W12" si="41">R12*2</f>
        <v>120</v>
      </c>
      <c r="T12" s="1">
        <f t="shared" si="41"/>
        <v>240</v>
      </c>
      <c r="U12" s="1">
        <f t="shared" si="41"/>
        <v>480</v>
      </c>
      <c r="V12" s="1">
        <f t="shared" si="41"/>
        <v>960</v>
      </c>
      <c r="W12" s="1">
        <f t="shared" si="41"/>
        <v>1920</v>
      </c>
      <c r="AH12" s="3">
        <v>10</v>
      </c>
      <c r="AI12" s="3">
        <f t="shared" si="11"/>
        <v>3</v>
      </c>
      <c r="AJ12" s="3">
        <f t="shared" si="12"/>
        <v>4</v>
      </c>
      <c r="AK12" s="7">
        <f t="array" ref="AK12">INDEX($CI$3:$EP$26,MATCH($AJ12,$CH$3:$CH$26,0),MATCH($AI12&amp;AK$1,$CI$2:$EP$2&amp;$CI$1:$EP$1,0))+SUMPRODUCT($D$21:$M$44,($B$21:$B$44=$AI12)*($D$16:$M$16=AK$1))</f>
        <v>512</v>
      </c>
      <c r="AL12" s="7">
        <f t="array" ref="AL12">INDEX($CI$3:$EP$26,MATCH($AJ12,$CH$3:$CH$26,0),MATCH($AI12&amp;AL$1,$CI$2:$EP$2&amp;$CI$1:$EP$1,0))+SUMPRODUCT($D$21:$M$44,($B$21:$B$44=$AI12)*($D$16:$M$16=AL$1))</f>
        <v>12800</v>
      </c>
      <c r="AM12" s="7">
        <f t="array" ref="AM12">INDEX($CI$3:$EP$26,MATCH($AJ12,$CH$3:$CH$26,0),MATCH($AI12&amp;AM$1,$CI$2:$EP$2&amp;$CI$1:$EP$1,0))+SUMPRODUCT($D$21:$M$44,($B$21:$B$44=$AI12)*($D$16:$M$16=AM$1))</f>
        <v>256</v>
      </c>
      <c r="AN12" s="7">
        <f t="array" ref="AN12">INDEX($CI$3:$EP$26,MATCH($AJ12,$CH$3:$CH$26,0),MATCH($AI12&amp;AN$1,$CI$2:$EP$2&amp;$CI$1:$EP$1,0))+SUMPRODUCT($D$21:$M$44,($B$21:$B$44=$AI12)*($D$16:$M$16=AN$1))</f>
        <v>256</v>
      </c>
      <c r="AO12" s="7">
        <f t="array" ref="AO12">INDEX($CI$3:$EP$26,MATCH($AJ12,$CH$3:$CH$26,0),MATCH($AI12&amp;AO$1,$CI$2:$EP$2&amp;$CI$1:$EP$1,0))+SUMPRODUCT($D$21:$M$44,($B$21:$B$44=$AI12)*($D$16:$M$16=AO$1))</f>
        <v>0.02</v>
      </c>
      <c r="AP12" s="7">
        <f t="array" ref="AP12">INDEX($CI$3:$EP$26,MATCH($AJ12,$CH$3:$CH$26,0),MATCH($AI12&amp;AP$1,$CI$2:$EP$2&amp;$CI$1:$EP$1,0))+SUMPRODUCT($D$21:$M$44,($B$21:$B$44=$AI12)*($D$16:$M$16=AP$1))</f>
        <v>0.02</v>
      </c>
      <c r="AQ12" s="7">
        <f t="array" ref="AQ12">INDEX($CI$3:$EP$26,MATCH($AJ12,$CH$3:$CH$26,0),MATCH($AI12&amp;AQ$1,$CI$2:$EP$2&amp;$CI$1:$EP$1,0))+SUMPRODUCT($D$21:$M$44,($B$21:$B$44=$AI12)*($D$16:$M$16=AQ$1))</f>
        <v>0.02</v>
      </c>
      <c r="AR12" s="7">
        <f t="array" ref="AR12">INDEX($CI$3:$EP$26,MATCH($AJ12,$CH$3:$CH$26,0),MATCH($AI12&amp;AR$1,$CI$2:$EP$2&amp;$CI$1:$EP$1,0))+SUMPRODUCT($D$21:$M$44,($B$21:$B$44=$AI12)*($D$16:$M$16=AR$1))</f>
        <v>0.02</v>
      </c>
      <c r="AS12" s="7">
        <f t="array" ref="AS12">INDEX($CI$3:$EP$26,MATCH($AJ12,$CH$3:$CH$26,0),MATCH($AI12&amp;AS$1,$CI$2:$EP$2&amp;$CI$1:$EP$1,0))+SUMPRODUCT($D$21:$M$44,($B$21:$B$44=$AI12)*($D$16:$M$16=AS$1))</f>
        <v>0.01</v>
      </c>
      <c r="AT12" s="7">
        <f t="array" ref="AT12">INDEX($CI$3:$EP$26,MATCH($AJ12,$CH$3:$CH$26,0),MATCH($AI12&amp;AT$1,$CI$2:$EP$2&amp;$CI$1:$EP$1,0))+SUMPRODUCT($D$21:$M$44,($B$21:$B$44=$AI12)*($D$16:$M$16=AT$1))</f>
        <v>0</v>
      </c>
      <c r="AU12" s="1">
        <f t="shared" si="13"/>
        <v>1260</v>
      </c>
      <c r="AV12" s="1">
        <f t="shared" si="19"/>
        <v>10080</v>
      </c>
      <c r="AW12" s="1">
        <f>VLOOKUP(AH12,主线!C:AR,42,TRUE)*VLOOKUP(AH12,总表!A:D,3,FALSE)*参数!$C$12/6</f>
        <v>297440</v>
      </c>
      <c r="AX12" s="1">
        <f t="shared" si="20"/>
        <v>976906.66666666663</v>
      </c>
      <c r="BD12" t="s">
        <v>418</v>
      </c>
      <c r="BE12">
        <v>1</v>
      </c>
      <c r="BF12">
        <v>4</v>
      </c>
      <c r="BG12">
        <v>0</v>
      </c>
      <c r="BH12" s="3">
        <f t="array" ref="BH12">INDEX($D$21:$M$44,MATCH($BD12&amp;$BF12,$C$21:$C$44&amp;$B$21:$B$44,0),MATCH(BH$1,$D$16:$M$16,0))</f>
        <v>80</v>
      </c>
      <c r="BI12" s="3">
        <f t="array" ref="BI12">INDEX($D$21:$M$44,MATCH($BD12&amp;$BF12,$C$21:$C$44&amp;$B$21:$B$44,0),MATCH(BI$1,$D$16:$M$16,0))</f>
        <v>4000</v>
      </c>
      <c r="BJ12" s="3">
        <f t="array" ref="BJ12">INDEX($D$21:$M$44,MATCH($BD12&amp;$BF12,$C$21:$C$44&amp;$B$21:$B$44,0),MATCH(BJ$1,$D$16:$M$16,0))</f>
        <v>0</v>
      </c>
      <c r="BK12" s="3">
        <f t="array" ref="BK12">INDEX($D$21:$M$44,MATCH($BD12&amp;$BF12,$C$21:$C$44&amp;$B$21:$B$44,0),MATCH(BK$1,$D$16:$M$16,0))</f>
        <v>0</v>
      </c>
      <c r="BL12" s="3"/>
      <c r="BM12" s="3"/>
      <c r="BN12" s="3"/>
      <c r="BO12" s="3"/>
      <c r="BP12" s="3"/>
      <c r="BQ12" s="3"/>
      <c r="BT12" t="s">
        <v>415</v>
      </c>
      <c r="BU12">
        <v>1</v>
      </c>
      <c r="BV12" s="1">
        <v>10</v>
      </c>
      <c r="BW12" s="3">
        <f t="array" ref="BW12">INDEX($CI$3:$EP$26,MATCH($BV12,$CH$3:$CH$26,0),MATCH(BW$1&amp;$BU12,$CI$1:$EP$1&amp;$CI$2:$EP$2,0))*VLOOKUP($BT12,$C$17:$M$20,COUNTBLANK($D$15:D$15)+1,FALSE)</f>
        <v>80</v>
      </c>
      <c r="BX12" s="3">
        <f t="array" ref="BX12">INDEX($CI$3:$EP$26,MATCH($BV12,$CH$3:$CH$26,0),MATCH(BX$1&amp;$BU12,$CI$1:$EP$1&amp;$CI$2:$EP$2,0))*VLOOKUP($BT12,$C$17:$M$20,COUNTBLANK($D$15:E$15)+1,FALSE)</f>
        <v>4000</v>
      </c>
      <c r="BY12" s="3">
        <f t="array" ref="BY12">INDEX($CI$3:$EP$26,MATCH($BV12,$CH$3:$CH$26,0),MATCH(BY$1&amp;$BU12,$CI$1:$EP$1&amp;$CI$2:$EP$2,0))*VLOOKUP($BT12,$C$17:$M$20,COUNTBLANK($D$15:F$15)+1,FALSE)</f>
        <v>0</v>
      </c>
      <c r="BZ12" s="3">
        <f t="array" ref="BZ12">INDEX($CI$3:$EP$26,MATCH($BV12,$CH$3:$CH$26,0),MATCH(BZ$1&amp;$BU12,$CI$1:$EP$1&amp;$CI$2:$EP$2,0))*VLOOKUP($BT12,$C$17:$M$20,COUNTBLANK($D$15:G$15)+1,FALSE)</f>
        <v>0</v>
      </c>
      <c r="CA12" s="3">
        <f t="array" ref="CA12">INDEX($CI$3:$EP$26,MATCH($BV12,$CH$3:$CH$26,0),MATCH(CA$1&amp;$BU12,$CI$1:$EP$1&amp;$CI$2:$EP$2,0))*VLOOKUP($BT12,$C$17:$M$20,COUNTBLANK($D$15:H$15)+1,FALSE)</f>
        <v>0.02</v>
      </c>
      <c r="CB12" s="3">
        <f t="array" ref="CB12">INDEX($CI$3:$EP$26,MATCH($BV12,$CH$3:$CH$26,0),MATCH(CB$1&amp;$BU12,$CI$1:$EP$1&amp;$CI$2:$EP$2,0))*VLOOKUP($BT12,$C$17:$M$20,COUNTBLANK($D$15:I$15)+1,FALSE)</f>
        <v>0</v>
      </c>
      <c r="CC12" s="3">
        <f t="array" ref="CC12">INDEX($CI$3:$EP$26,MATCH($BV12,$CH$3:$CH$26,0),MATCH(CC$1&amp;$BU12,$CI$1:$EP$1&amp;$CI$2:$EP$2,0))*VLOOKUP($BT12,$C$17:$M$20,COUNTBLANK($D$15:J$15)+1,FALSE)</f>
        <v>0</v>
      </c>
      <c r="CD12" s="3">
        <f t="array" ref="CD12">INDEX($CI$3:$EP$26,MATCH($BV12,$CH$3:$CH$26,0),MATCH(CD$1&amp;$BU12,$CI$1:$EP$1&amp;$CI$2:$EP$2,0))*VLOOKUP($BT12,$C$17:$M$20,COUNTBLANK($D$15:K$15)+1,FALSE)</f>
        <v>0</v>
      </c>
      <c r="CE12" s="3">
        <f t="array" ref="CE12">INDEX($CI$3:$EP$26,MATCH($BV12,$CH$3:$CH$26,0),MATCH(CE$1&amp;$BU12,$CI$1:$EP$1&amp;$CI$2:$EP$2,0))*VLOOKUP($BT12,$C$17:$M$20,COUNTBLANK($D$15:L$15)+1,FALSE)</f>
        <v>0</v>
      </c>
      <c r="CF12" s="3">
        <f t="array" ref="CF12">INDEX($CI$3:$EP$26,MATCH($BV12,$CH$3:$CH$26,0),MATCH(CF$1&amp;$BU12,$CI$1:$EP$1&amp;$CI$2:$EP$2,0))*VLOOKUP($BT12,$C$17:$M$20,COUNTBLANK($D$15:M$15)+1,FALSE)</f>
        <v>0</v>
      </c>
      <c r="CH12" s="3">
        <v>10</v>
      </c>
      <c r="CI12" s="3">
        <f t="shared" si="23"/>
        <v>320</v>
      </c>
      <c r="CJ12" s="3">
        <f t="shared" si="15"/>
        <v>8000</v>
      </c>
      <c r="CK12" s="3">
        <f t="shared" si="16"/>
        <v>160</v>
      </c>
      <c r="CL12" s="3">
        <f t="shared" si="17"/>
        <v>160</v>
      </c>
      <c r="CM12" s="3">
        <f t="shared" si="39"/>
        <v>0.02</v>
      </c>
      <c r="CN12" s="3">
        <f t="shared" si="39"/>
        <v>0.02</v>
      </c>
      <c r="CO12" s="3">
        <f t="shared" ref="CO12:CP12" si="42">CO8*INT($CH12/4)/INT($CH8/4)</f>
        <v>0.02</v>
      </c>
      <c r="CP12" s="3">
        <f t="shared" si="42"/>
        <v>0.02</v>
      </c>
      <c r="CQ12" s="3">
        <v>5.0000000000000001E-3</v>
      </c>
      <c r="CR12" s="3">
        <f t="shared" si="37"/>
        <v>0.01</v>
      </c>
      <c r="CS12" s="3">
        <f t="shared" si="5"/>
        <v>480</v>
      </c>
      <c r="CT12" s="3">
        <f t="shared" si="5"/>
        <v>12000</v>
      </c>
      <c r="CU12" s="3">
        <f t="shared" si="5"/>
        <v>240</v>
      </c>
      <c r="CV12" s="3">
        <f t="shared" si="5"/>
        <v>240</v>
      </c>
      <c r="CW12" s="3">
        <f t="shared" si="24"/>
        <v>0.03</v>
      </c>
      <c r="CX12" s="3">
        <f t="shared" si="24"/>
        <v>0.03</v>
      </c>
      <c r="CY12" s="3">
        <f t="shared" si="24"/>
        <v>0.03</v>
      </c>
      <c r="CZ12" s="3">
        <f t="shared" si="24"/>
        <v>0.03</v>
      </c>
      <c r="DA12" s="3">
        <f t="shared" si="24"/>
        <v>7.4999999999999997E-3</v>
      </c>
      <c r="DB12" s="3">
        <f t="shared" si="24"/>
        <v>1.4999999999999999E-2</v>
      </c>
      <c r="DC12" s="3">
        <f t="shared" si="6"/>
        <v>640</v>
      </c>
      <c r="DD12" s="3">
        <f t="shared" si="6"/>
        <v>16000</v>
      </c>
      <c r="DE12" s="3">
        <f t="shared" si="6"/>
        <v>320</v>
      </c>
      <c r="DF12" s="3">
        <f t="shared" si="6"/>
        <v>320</v>
      </c>
      <c r="DG12" s="3">
        <f t="shared" si="25"/>
        <v>0.04</v>
      </c>
      <c r="DH12" s="3">
        <f t="shared" si="25"/>
        <v>0.04</v>
      </c>
      <c r="DI12" s="3">
        <f t="shared" si="25"/>
        <v>0.04</v>
      </c>
      <c r="DJ12" s="3">
        <f t="shared" si="25"/>
        <v>0.04</v>
      </c>
      <c r="DK12" s="3">
        <f t="shared" si="25"/>
        <v>0.01</v>
      </c>
      <c r="DL12" s="3">
        <f t="shared" si="25"/>
        <v>0.02</v>
      </c>
      <c r="DM12" s="3">
        <f t="shared" si="7"/>
        <v>800</v>
      </c>
      <c r="DN12" s="3">
        <f t="shared" si="7"/>
        <v>20000</v>
      </c>
      <c r="DO12" s="3">
        <f t="shared" si="7"/>
        <v>400</v>
      </c>
      <c r="DP12" s="3">
        <f t="shared" si="7"/>
        <v>400</v>
      </c>
      <c r="DQ12" s="3">
        <f t="shared" si="26"/>
        <v>0.05</v>
      </c>
      <c r="DR12" s="3">
        <f t="shared" si="26"/>
        <v>0.05</v>
      </c>
      <c r="DS12" s="3">
        <f t="shared" si="26"/>
        <v>0.05</v>
      </c>
      <c r="DT12" s="3">
        <f t="shared" si="26"/>
        <v>0.05</v>
      </c>
      <c r="DU12" s="3">
        <f t="shared" si="26"/>
        <v>1.2500000000000001E-2</v>
      </c>
      <c r="DV12" s="3">
        <f t="shared" si="26"/>
        <v>2.5000000000000001E-2</v>
      </c>
      <c r="DW12" s="3">
        <f t="shared" si="8"/>
        <v>1280</v>
      </c>
      <c r="DX12" s="3">
        <f t="shared" si="8"/>
        <v>32000</v>
      </c>
      <c r="DY12" s="3">
        <f t="shared" si="8"/>
        <v>640</v>
      </c>
      <c r="DZ12" s="3">
        <f t="shared" si="8"/>
        <v>640</v>
      </c>
      <c r="EA12" s="3">
        <f t="shared" si="27"/>
        <v>0.08</v>
      </c>
      <c r="EB12" s="3">
        <f t="shared" si="27"/>
        <v>0.08</v>
      </c>
      <c r="EC12" s="3">
        <f t="shared" si="27"/>
        <v>0.08</v>
      </c>
      <c r="ED12" s="3">
        <f t="shared" si="27"/>
        <v>0.08</v>
      </c>
      <c r="EE12" s="3">
        <f t="shared" si="27"/>
        <v>0.02</v>
      </c>
      <c r="EF12" s="3">
        <f t="shared" si="27"/>
        <v>0.04</v>
      </c>
      <c r="EG12" s="3">
        <f t="shared" si="9"/>
        <v>1920</v>
      </c>
      <c r="EH12" s="3">
        <f t="shared" si="9"/>
        <v>48000</v>
      </c>
      <c r="EI12" s="3">
        <f t="shared" si="9"/>
        <v>960</v>
      </c>
      <c r="EJ12" s="3">
        <f t="shared" si="9"/>
        <v>960</v>
      </c>
      <c r="EK12" s="3">
        <f t="shared" si="28"/>
        <v>0.12</v>
      </c>
      <c r="EL12" s="3">
        <f t="shared" si="28"/>
        <v>0.12</v>
      </c>
      <c r="EM12" s="3">
        <f t="shared" si="28"/>
        <v>0.12</v>
      </c>
      <c r="EN12" s="3">
        <f t="shared" si="28"/>
        <v>0.12</v>
      </c>
      <c r="EO12" s="3">
        <f t="shared" si="28"/>
        <v>0.03</v>
      </c>
      <c r="EP12" s="3">
        <f t="shared" si="28"/>
        <v>0.06</v>
      </c>
    </row>
    <row r="13" spans="1:146" x14ac:dyDescent="0.2">
      <c r="O13" s="16"/>
      <c r="Q13" s="1">
        <v>10</v>
      </c>
      <c r="R13" s="49">
        <f t="shared" si="33"/>
        <v>60</v>
      </c>
      <c r="S13" s="49">
        <f t="shared" ref="S13:W13" si="43">R13*2</f>
        <v>120</v>
      </c>
      <c r="T13" s="1">
        <f t="shared" si="43"/>
        <v>240</v>
      </c>
      <c r="U13" s="1">
        <f t="shared" si="43"/>
        <v>480</v>
      </c>
      <c r="V13" s="1">
        <f t="shared" si="43"/>
        <v>960</v>
      </c>
      <c r="W13" s="1">
        <f t="shared" si="43"/>
        <v>1920</v>
      </c>
      <c r="Y13" s="7" t="s">
        <v>462</v>
      </c>
      <c r="Z13" s="7" t="s">
        <v>463</v>
      </c>
      <c r="AA13" s="7" t="s">
        <v>464</v>
      </c>
      <c r="AB13" s="7" t="s">
        <v>465</v>
      </c>
      <c r="AC13" s="7" t="s">
        <v>466</v>
      </c>
      <c r="AD13" s="7" t="s">
        <v>467</v>
      </c>
      <c r="AE13" s="7" t="s">
        <v>468</v>
      </c>
      <c r="AF13" s="7" t="s">
        <v>469</v>
      </c>
      <c r="AH13" s="3">
        <v>11</v>
      </c>
      <c r="AI13" s="3">
        <f t="shared" si="11"/>
        <v>3</v>
      </c>
      <c r="AJ13" s="3">
        <f t="shared" si="12"/>
        <v>4</v>
      </c>
      <c r="AK13" s="7">
        <f t="array" ref="AK13">INDEX($CI$3:$EP$26,MATCH($AJ13,$CH$3:$CH$26,0),MATCH($AI13&amp;AK$1,$CI$2:$EP$2&amp;$CI$1:$EP$1,0))+SUMPRODUCT($D$21:$M$44,($B$21:$B$44=$AI13)*($D$16:$M$16=AK$1))</f>
        <v>512</v>
      </c>
      <c r="AL13" s="7">
        <f t="array" ref="AL13">INDEX($CI$3:$EP$26,MATCH($AJ13,$CH$3:$CH$26,0),MATCH($AI13&amp;AL$1,$CI$2:$EP$2&amp;$CI$1:$EP$1,0))+SUMPRODUCT($D$21:$M$44,($B$21:$B$44=$AI13)*($D$16:$M$16=AL$1))</f>
        <v>12800</v>
      </c>
      <c r="AM13" s="7">
        <f t="array" ref="AM13">INDEX($CI$3:$EP$26,MATCH($AJ13,$CH$3:$CH$26,0),MATCH($AI13&amp;AM$1,$CI$2:$EP$2&amp;$CI$1:$EP$1,0))+SUMPRODUCT($D$21:$M$44,($B$21:$B$44=$AI13)*($D$16:$M$16=AM$1))</f>
        <v>256</v>
      </c>
      <c r="AN13" s="7">
        <f t="array" ref="AN13">INDEX($CI$3:$EP$26,MATCH($AJ13,$CH$3:$CH$26,0),MATCH($AI13&amp;AN$1,$CI$2:$EP$2&amp;$CI$1:$EP$1,0))+SUMPRODUCT($D$21:$M$44,($B$21:$B$44=$AI13)*($D$16:$M$16=AN$1))</f>
        <v>256</v>
      </c>
      <c r="AO13" s="7">
        <f t="array" ref="AO13">INDEX($CI$3:$EP$26,MATCH($AJ13,$CH$3:$CH$26,0),MATCH($AI13&amp;AO$1,$CI$2:$EP$2&amp;$CI$1:$EP$1,0))+SUMPRODUCT($D$21:$M$44,($B$21:$B$44=$AI13)*($D$16:$M$16=AO$1))</f>
        <v>0.02</v>
      </c>
      <c r="AP13" s="7">
        <f t="array" ref="AP13">INDEX($CI$3:$EP$26,MATCH($AJ13,$CH$3:$CH$26,0),MATCH($AI13&amp;AP$1,$CI$2:$EP$2&amp;$CI$1:$EP$1,0))+SUMPRODUCT($D$21:$M$44,($B$21:$B$44=$AI13)*($D$16:$M$16=AP$1))</f>
        <v>0.02</v>
      </c>
      <c r="AQ13" s="7">
        <f t="array" ref="AQ13">INDEX($CI$3:$EP$26,MATCH($AJ13,$CH$3:$CH$26,0),MATCH($AI13&amp;AQ$1,$CI$2:$EP$2&amp;$CI$1:$EP$1,0))+SUMPRODUCT($D$21:$M$44,($B$21:$B$44=$AI13)*($D$16:$M$16=AQ$1))</f>
        <v>0.02</v>
      </c>
      <c r="AR13" s="7">
        <f t="array" ref="AR13">INDEX($CI$3:$EP$26,MATCH($AJ13,$CH$3:$CH$26,0),MATCH($AI13&amp;AR$1,$CI$2:$EP$2&amp;$CI$1:$EP$1,0))+SUMPRODUCT($D$21:$M$44,($B$21:$B$44=$AI13)*($D$16:$M$16=AR$1))</f>
        <v>0.02</v>
      </c>
      <c r="AS13" s="7">
        <f t="array" ref="AS13">INDEX($CI$3:$EP$26,MATCH($AJ13,$CH$3:$CH$26,0),MATCH($AI13&amp;AS$1,$CI$2:$EP$2&amp;$CI$1:$EP$1,0))+SUMPRODUCT($D$21:$M$44,($B$21:$B$44=$AI13)*($D$16:$M$16=AS$1))</f>
        <v>0.01</v>
      </c>
      <c r="AT13" s="7">
        <f t="array" ref="AT13">INDEX($CI$3:$EP$26,MATCH($AJ13,$CH$3:$CH$26,0),MATCH($AI13&amp;AT$1,$CI$2:$EP$2&amp;$CI$1:$EP$1,0))+SUMPRODUCT($D$21:$M$44,($B$21:$B$44=$AI13)*($D$16:$M$16=AT$1))</f>
        <v>0</v>
      </c>
      <c r="AU13" s="1">
        <f t="shared" si="13"/>
        <v>1260</v>
      </c>
      <c r="AV13" s="1">
        <f t="shared" si="19"/>
        <v>10080</v>
      </c>
      <c r="AW13" s="1">
        <f>VLOOKUP(AH13,主线!C:AR,42,TRUE)*VLOOKUP(AH13,总表!A:D,3,FALSE)*参数!$C$12/6</f>
        <v>434720</v>
      </c>
      <c r="AX13" s="1">
        <f t="shared" si="20"/>
        <v>1411626.6666666665</v>
      </c>
      <c r="BC13" s="1"/>
      <c r="BD13" t="s">
        <v>418</v>
      </c>
      <c r="BE13">
        <v>1</v>
      </c>
      <c r="BF13">
        <v>5</v>
      </c>
      <c r="BG13">
        <v>0</v>
      </c>
      <c r="BH13" s="3">
        <f t="array" ref="BH13">INDEX($D$21:$M$44,MATCH($BD13&amp;$BF13,$C$21:$C$44&amp;$B$21:$B$44,0),MATCH(BH$1,$D$16:$M$16,0))</f>
        <v>128</v>
      </c>
      <c r="BI13" s="3">
        <f t="array" ref="BI13">INDEX($D$21:$M$44,MATCH($BD13&amp;$BF13,$C$21:$C$44&amp;$B$21:$B$44,0),MATCH(BI$1,$D$16:$M$16,0))</f>
        <v>6400</v>
      </c>
      <c r="BJ13" s="3">
        <f t="array" ref="BJ13">INDEX($D$21:$M$44,MATCH($BD13&amp;$BF13,$C$21:$C$44&amp;$B$21:$B$44,0),MATCH(BJ$1,$D$16:$M$16,0))</f>
        <v>0</v>
      </c>
      <c r="BK13" s="3">
        <f t="array" ref="BK13">INDEX($D$21:$M$44,MATCH($BD13&amp;$BF13,$C$21:$C$44&amp;$B$21:$B$44,0),MATCH(BK$1,$D$16:$M$16,0))</f>
        <v>0</v>
      </c>
      <c r="BL13" s="3"/>
      <c r="BM13" s="3"/>
      <c r="BN13" s="3"/>
      <c r="BO13" s="3"/>
      <c r="BP13" s="3"/>
      <c r="BQ13" s="3"/>
      <c r="BR13" s="1"/>
      <c r="BS13" s="1"/>
      <c r="BT13" t="s">
        <v>415</v>
      </c>
      <c r="BU13">
        <v>1</v>
      </c>
      <c r="BV13" s="1">
        <v>11</v>
      </c>
      <c r="BW13" s="3">
        <f t="array" ref="BW13">INDEX($CI$3:$EP$26,MATCH($BV13,$CH$3:$CH$26,0),MATCH(BW$1&amp;$BU13,$CI$1:$EP$1&amp;$CI$2:$EP$2,0))*VLOOKUP($BT13,$C$17:$M$20,COUNTBLANK($D$15:D$15)+1,FALSE)</f>
        <v>88</v>
      </c>
      <c r="BX13" s="3">
        <f t="array" ref="BX13">INDEX($CI$3:$EP$26,MATCH($BV13,$CH$3:$CH$26,0),MATCH(BX$1&amp;$BU13,$CI$1:$EP$1&amp;$CI$2:$EP$2,0))*VLOOKUP($BT13,$C$17:$M$20,COUNTBLANK($D$15:E$15)+1,FALSE)</f>
        <v>4400</v>
      </c>
      <c r="BY13" s="3">
        <f t="array" ref="BY13">INDEX($CI$3:$EP$26,MATCH($BV13,$CH$3:$CH$26,0),MATCH(BY$1&amp;$BU13,$CI$1:$EP$1&amp;$CI$2:$EP$2,0))*VLOOKUP($BT13,$C$17:$M$20,COUNTBLANK($D$15:F$15)+1,FALSE)</f>
        <v>0</v>
      </c>
      <c r="BZ13" s="3">
        <f t="array" ref="BZ13">INDEX($CI$3:$EP$26,MATCH($BV13,$CH$3:$CH$26,0),MATCH(BZ$1&amp;$BU13,$CI$1:$EP$1&amp;$CI$2:$EP$2,0))*VLOOKUP($BT13,$C$17:$M$20,COUNTBLANK($D$15:G$15)+1,FALSE)</f>
        <v>0</v>
      </c>
      <c r="CA13" s="3">
        <f t="array" ref="CA13">INDEX($CI$3:$EP$26,MATCH($BV13,$CH$3:$CH$26,0),MATCH(CA$1&amp;$BU13,$CI$1:$EP$1&amp;$CI$2:$EP$2,0))*VLOOKUP($BT13,$C$17:$M$20,COUNTBLANK($D$15:H$15)+1,FALSE)</f>
        <v>0.02</v>
      </c>
      <c r="CB13" s="3">
        <f t="array" ref="CB13">INDEX($CI$3:$EP$26,MATCH($BV13,$CH$3:$CH$26,0),MATCH(CB$1&amp;$BU13,$CI$1:$EP$1&amp;$CI$2:$EP$2,0))*VLOOKUP($BT13,$C$17:$M$20,COUNTBLANK($D$15:I$15)+1,FALSE)</f>
        <v>0</v>
      </c>
      <c r="CC13" s="3">
        <f t="array" ref="CC13">INDEX($CI$3:$EP$26,MATCH($BV13,$CH$3:$CH$26,0),MATCH(CC$1&amp;$BU13,$CI$1:$EP$1&amp;$CI$2:$EP$2,0))*VLOOKUP($BT13,$C$17:$M$20,COUNTBLANK($D$15:J$15)+1,FALSE)</f>
        <v>0</v>
      </c>
      <c r="CD13" s="3">
        <f t="array" ref="CD13">INDEX($CI$3:$EP$26,MATCH($BV13,$CH$3:$CH$26,0),MATCH(CD$1&amp;$BU13,$CI$1:$EP$1&amp;$CI$2:$EP$2,0))*VLOOKUP($BT13,$C$17:$M$20,COUNTBLANK($D$15:K$15)+1,FALSE)</f>
        <v>0</v>
      </c>
      <c r="CE13" s="3">
        <f t="array" ref="CE13">INDEX($CI$3:$EP$26,MATCH($BV13,$CH$3:$CH$26,0),MATCH(CE$1&amp;$BU13,$CI$1:$EP$1&amp;$CI$2:$EP$2,0))*VLOOKUP($BT13,$C$17:$M$20,COUNTBLANK($D$15:L$15)+1,FALSE)</f>
        <v>0</v>
      </c>
      <c r="CF13" s="3">
        <f t="array" ref="CF13">INDEX($CI$3:$EP$26,MATCH($BV13,$CH$3:$CH$26,0),MATCH(CF$1&amp;$BU13,$CI$1:$EP$1&amp;$CI$2:$EP$2,0))*VLOOKUP($BT13,$C$17:$M$20,COUNTBLANK($D$15:M$15)+1,FALSE)</f>
        <v>0</v>
      </c>
      <c r="CG13" s="1"/>
      <c r="CH13" s="3">
        <v>11</v>
      </c>
      <c r="CI13" s="3">
        <f t="shared" si="23"/>
        <v>352</v>
      </c>
      <c r="CJ13" s="3">
        <f t="shared" si="15"/>
        <v>8800</v>
      </c>
      <c r="CK13" s="3">
        <f t="shared" si="16"/>
        <v>176</v>
      </c>
      <c r="CL13" s="3">
        <f t="shared" si="17"/>
        <v>176</v>
      </c>
      <c r="CM13" s="3">
        <f t="shared" ref="CM13:CP26" si="44">CM9*INT($CH13/4)/INT($CH9/4)</f>
        <v>0.02</v>
      </c>
      <c r="CN13" s="3">
        <f t="shared" si="44"/>
        <v>0.02</v>
      </c>
      <c r="CO13" s="3">
        <f t="shared" si="44"/>
        <v>0.02</v>
      </c>
      <c r="CP13" s="3">
        <f t="shared" si="44"/>
        <v>0.02</v>
      </c>
      <c r="CQ13" s="3">
        <v>5.0000000000000001E-3</v>
      </c>
      <c r="CR13" s="3">
        <f t="shared" si="37"/>
        <v>0.01</v>
      </c>
      <c r="CS13" s="3">
        <f t="shared" ref="CS13:CS22" si="45">CI13*VLOOKUP(CS$2,$B$2:$E$8,3,FALSE)/VLOOKUP(CI$2,$B$2:$E$8,3,FALSE)</f>
        <v>528</v>
      </c>
      <c r="CT13" s="3">
        <f t="shared" ref="CT13:CT22" si="46">CJ13*VLOOKUP(CT$2,$B$2:$E$8,3,FALSE)/VLOOKUP(CJ$2,$B$2:$E$8,3,FALSE)</f>
        <v>13200</v>
      </c>
      <c r="CU13" s="3">
        <f t="shared" ref="CU13:CU22" si="47">CK13*VLOOKUP(CU$2,$B$2:$E$8,3,FALSE)/VLOOKUP(CK$2,$B$2:$E$8,3,FALSE)</f>
        <v>264</v>
      </c>
      <c r="CV13" s="3">
        <f t="shared" ref="CV13:CV22" si="48">CL13*VLOOKUP(CV$2,$B$2:$E$8,3,FALSE)/VLOOKUP(CL$2,$B$2:$E$8,3,FALSE)</f>
        <v>264</v>
      </c>
      <c r="CW13" s="3">
        <f t="shared" ref="CW13:CW22" si="49">CM13*VLOOKUP(CW$2,$B$2:$E$8,4,FALSE)/VLOOKUP(CM$2,$B$2:$E$8,4,FALSE)</f>
        <v>0.03</v>
      </c>
      <c r="CX13" s="3">
        <f t="shared" ref="CX13:CX22" si="50">CN13*VLOOKUP(CX$2,$B$2:$E$8,4,FALSE)/VLOOKUP(CN$2,$B$2:$E$8,4,FALSE)</f>
        <v>0.03</v>
      </c>
      <c r="CY13" s="3">
        <f t="shared" ref="CY13:CY22" si="51">CO13*VLOOKUP(CY$2,$B$2:$E$8,4,FALSE)/VLOOKUP(CO$2,$B$2:$E$8,4,FALSE)</f>
        <v>0.03</v>
      </c>
      <c r="CZ13" s="3">
        <f t="shared" ref="CZ13:CZ22" si="52">CP13*VLOOKUP(CZ$2,$B$2:$E$8,4,FALSE)/VLOOKUP(CP$2,$B$2:$E$8,4,FALSE)</f>
        <v>0.03</v>
      </c>
      <c r="DA13" s="3">
        <f t="shared" ref="DA13:DA22" si="53">CQ13*VLOOKUP(DA$2,$B$2:$E$8,4,FALSE)/VLOOKUP(CQ$2,$B$2:$E$8,4,FALSE)</f>
        <v>7.4999999999999997E-3</v>
      </c>
      <c r="DB13" s="3">
        <f t="shared" ref="DB13:DB22" si="54">CR13*VLOOKUP(DB$2,$B$2:$E$8,4,FALSE)/VLOOKUP(CR$2,$B$2:$E$8,4,FALSE)</f>
        <v>1.4999999999999999E-2</v>
      </c>
      <c r="DC13" s="3">
        <f t="shared" ref="DC13:DC22" si="55">CS13*VLOOKUP(DC$2,$B$2:$E$8,3,FALSE)/VLOOKUP(CS$2,$B$2:$E$8,3,FALSE)</f>
        <v>704</v>
      </c>
      <c r="DD13" s="3">
        <f t="shared" ref="DD13:DD22" si="56">CT13*VLOOKUP(DD$2,$B$2:$E$8,3,FALSE)/VLOOKUP(CT$2,$B$2:$E$8,3,FALSE)</f>
        <v>17600</v>
      </c>
      <c r="DE13" s="3">
        <f t="shared" ref="DE13:DE22" si="57">CU13*VLOOKUP(DE$2,$B$2:$E$8,3,FALSE)/VLOOKUP(CU$2,$B$2:$E$8,3,FALSE)</f>
        <v>352</v>
      </c>
      <c r="DF13" s="3">
        <f t="shared" ref="DF13:DF22" si="58">CV13*VLOOKUP(DF$2,$B$2:$E$8,3,FALSE)/VLOOKUP(CV$2,$B$2:$E$8,3,FALSE)</f>
        <v>352</v>
      </c>
      <c r="DG13" s="3">
        <f t="shared" ref="DG13:DG22" si="59">CW13*VLOOKUP(DG$2,$B$2:$E$8,4,FALSE)/VLOOKUP(CW$2,$B$2:$E$8,4,FALSE)</f>
        <v>0.04</v>
      </c>
      <c r="DH13" s="3">
        <f t="shared" ref="DH13:DH22" si="60">CX13*VLOOKUP(DH$2,$B$2:$E$8,4,FALSE)/VLOOKUP(CX$2,$B$2:$E$8,4,FALSE)</f>
        <v>0.04</v>
      </c>
      <c r="DI13" s="3">
        <f t="shared" ref="DI13:DI22" si="61">CY13*VLOOKUP(DI$2,$B$2:$E$8,4,FALSE)/VLOOKUP(CY$2,$B$2:$E$8,4,FALSE)</f>
        <v>0.04</v>
      </c>
      <c r="DJ13" s="3">
        <f t="shared" ref="DJ13:DJ22" si="62">CZ13*VLOOKUP(DJ$2,$B$2:$E$8,4,FALSE)/VLOOKUP(CZ$2,$B$2:$E$8,4,FALSE)</f>
        <v>0.04</v>
      </c>
      <c r="DK13" s="3">
        <f t="shared" ref="DK13:DK22" si="63">DA13*VLOOKUP(DK$2,$B$2:$E$8,4,FALSE)/VLOOKUP(DA$2,$B$2:$E$8,4,FALSE)</f>
        <v>0.01</v>
      </c>
      <c r="DL13" s="3">
        <f t="shared" ref="DL13:DL22" si="64">DB13*VLOOKUP(DL$2,$B$2:$E$8,4,FALSE)/VLOOKUP(DB$2,$B$2:$E$8,4,FALSE)</f>
        <v>0.02</v>
      </c>
      <c r="DM13" s="3">
        <f t="shared" ref="DM13:DM22" si="65">DC13*VLOOKUP(DM$2,$B$2:$E$8,3,FALSE)/VLOOKUP(DC$2,$B$2:$E$8,3,FALSE)</f>
        <v>880</v>
      </c>
      <c r="DN13" s="3">
        <f t="shared" ref="DN13:DN22" si="66">DD13*VLOOKUP(DN$2,$B$2:$E$8,3,FALSE)/VLOOKUP(DD$2,$B$2:$E$8,3,FALSE)</f>
        <v>22000</v>
      </c>
      <c r="DO13" s="3">
        <f t="shared" ref="DO13:DO22" si="67">DE13*VLOOKUP(DO$2,$B$2:$E$8,3,FALSE)/VLOOKUP(DE$2,$B$2:$E$8,3,FALSE)</f>
        <v>440</v>
      </c>
      <c r="DP13" s="3">
        <f t="shared" ref="DP13:DP22" si="68">DF13*VLOOKUP(DP$2,$B$2:$E$8,3,FALSE)/VLOOKUP(DF$2,$B$2:$E$8,3,FALSE)</f>
        <v>440</v>
      </c>
      <c r="DQ13" s="3">
        <f t="shared" ref="DQ13:DQ22" si="69">DG13*VLOOKUP(DQ$2,$B$2:$E$8,4,FALSE)/VLOOKUP(DG$2,$B$2:$E$8,4,FALSE)</f>
        <v>0.05</v>
      </c>
      <c r="DR13" s="3">
        <f t="shared" ref="DR13:DR22" si="70">DH13*VLOOKUP(DR$2,$B$2:$E$8,4,FALSE)/VLOOKUP(DH$2,$B$2:$E$8,4,FALSE)</f>
        <v>0.05</v>
      </c>
      <c r="DS13" s="3">
        <f t="shared" ref="DS13:DS22" si="71">DI13*VLOOKUP(DS$2,$B$2:$E$8,4,FALSE)/VLOOKUP(DI$2,$B$2:$E$8,4,FALSE)</f>
        <v>0.05</v>
      </c>
      <c r="DT13" s="3">
        <f t="shared" ref="DT13:DT22" si="72">DJ13*VLOOKUP(DT$2,$B$2:$E$8,4,FALSE)/VLOOKUP(DJ$2,$B$2:$E$8,4,FALSE)</f>
        <v>0.05</v>
      </c>
      <c r="DU13" s="3">
        <f t="shared" ref="DU13:DU22" si="73">DK13*VLOOKUP(DU$2,$B$2:$E$8,4,FALSE)/VLOOKUP(DK$2,$B$2:$E$8,4,FALSE)</f>
        <v>1.2500000000000001E-2</v>
      </c>
      <c r="DV13" s="3">
        <f t="shared" ref="DV13:DV22" si="74">DL13*VLOOKUP(DV$2,$B$2:$E$8,4,FALSE)/VLOOKUP(DL$2,$B$2:$E$8,4,FALSE)</f>
        <v>2.5000000000000001E-2</v>
      </c>
      <c r="DW13" s="3">
        <f t="shared" ref="DW13:DW22" si="75">DM13*VLOOKUP(DW$2,$B$2:$E$8,3,FALSE)/VLOOKUP(DM$2,$B$2:$E$8,3,FALSE)</f>
        <v>1408</v>
      </c>
      <c r="DX13" s="3">
        <f t="shared" ref="DX13:DX22" si="76">DN13*VLOOKUP(DX$2,$B$2:$E$8,3,FALSE)/VLOOKUP(DN$2,$B$2:$E$8,3,FALSE)</f>
        <v>35200</v>
      </c>
      <c r="DY13" s="3">
        <f t="shared" ref="DY13:DY22" si="77">DO13*VLOOKUP(DY$2,$B$2:$E$8,3,FALSE)/VLOOKUP(DO$2,$B$2:$E$8,3,FALSE)</f>
        <v>704</v>
      </c>
      <c r="DZ13" s="3">
        <f t="shared" ref="DZ13:DZ22" si="78">DP13*VLOOKUP(DZ$2,$B$2:$E$8,3,FALSE)/VLOOKUP(DP$2,$B$2:$E$8,3,FALSE)</f>
        <v>704</v>
      </c>
      <c r="EA13" s="3">
        <f t="shared" ref="EA13:EA22" si="79">DQ13*VLOOKUP(EA$2,$B$2:$E$8,4,FALSE)/VLOOKUP(DQ$2,$B$2:$E$8,4,FALSE)</f>
        <v>0.08</v>
      </c>
      <c r="EB13" s="3">
        <f t="shared" ref="EB13:EB22" si="80">DR13*VLOOKUP(EB$2,$B$2:$E$8,4,FALSE)/VLOOKUP(DR$2,$B$2:$E$8,4,FALSE)</f>
        <v>0.08</v>
      </c>
      <c r="EC13" s="3">
        <f t="shared" ref="EC13:EC22" si="81">DS13*VLOOKUP(EC$2,$B$2:$E$8,4,FALSE)/VLOOKUP(DS$2,$B$2:$E$8,4,FALSE)</f>
        <v>0.08</v>
      </c>
      <c r="ED13" s="3">
        <f t="shared" ref="ED13:ED22" si="82">DT13*VLOOKUP(ED$2,$B$2:$E$8,4,FALSE)/VLOOKUP(DT$2,$B$2:$E$8,4,FALSE)</f>
        <v>0.08</v>
      </c>
      <c r="EE13" s="3">
        <f t="shared" ref="EE13:EE22" si="83">DU13*VLOOKUP(EE$2,$B$2:$E$8,4,FALSE)/VLOOKUP(DU$2,$B$2:$E$8,4,FALSE)</f>
        <v>0.02</v>
      </c>
      <c r="EF13" s="3">
        <f t="shared" ref="EF13:EF22" si="84">DV13*VLOOKUP(EF$2,$B$2:$E$8,4,FALSE)/VLOOKUP(DV$2,$B$2:$E$8,4,FALSE)</f>
        <v>0.04</v>
      </c>
      <c r="EG13" s="3">
        <f t="shared" ref="EG13:EG22" si="85">DW13*VLOOKUP(EG$2,$B$2:$E$8,3,FALSE)/VLOOKUP(DW$2,$B$2:$E$8,3,FALSE)</f>
        <v>2112</v>
      </c>
      <c r="EH13" s="3">
        <f t="shared" ref="EH13:EH22" si="86">DX13*VLOOKUP(EH$2,$B$2:$E$8,3,FALSE)/VLOOKUP(DX$2,$B$2:$E$8,3,FALSE)</f>
        <v>52800</v>
      </c>
      <c r="EI13" s="3">
        <f t="shared" ref="EI13:EI22" si="87">DY13*VLOOKUP(EI$2,$B$2:$E$8,3,FALSE)/VLOOKUP(DY$2,$B$2:$E$8,3,FALSE)</f>
        <v>1056</v>
      </c>
      <c r="EJ13" s="3">
        <f t="shared" ref="EJ13:EJ22" si="88">DZ13*VLOOKUP(EJ$2,$B$2:$E$8,3,FALSE)/VLOOKUP(DZ$2,$B$2:$E$8,3,FALSE)</f>
        <v>1056</v>
      </c>
      <c r="EK13" s="3">
        <f t="shared" ref="EK13:EK22" si="89">EA13*VLOOKUP(EK$2,$B$2:$E$8,4,FALSE)/VLOOKUP(EA$2,$B$2:$E$8,4,FALSE)</f>
        <v>0.12</v>
      </c>
      <c r="EL13" s="3">
        <f t="shared" ref="EL13:EL22" si="90">EB13*VLOOKUP(EL$2,$B$2:$E$8,4,FALSE)/VLOOKUP(EB$2,$B$2:$E$8,4,FALSE)</f>
        <v>0.12</v>
      </c>
      <c r="EM13" s="3">
        <f t="shared" ref="EM13:EM22" si="91">EC13*VLOOKUP(EM$2,$B$2:$E$8,4,FALSE)/VLOOKUP(EC$2,$B$2:$E$8,4,FALSE)</f>
        <v>0.12</v>
      </c>
      <c r="EN13" s="3">
        <f t="shared" ref="EN13:EN22" si="92">ED13*VLOOKUP(EN$2,$B$2:$E$8,4,FALSE)/VLOOKUP(ED$2,$B$2:$E$8,4,FALSE)</f>
        <v>0.12</v>
      </c>
      <c r="EO13" s="3">
        <f t="shared" ref="EO13:EO22" si="93">EE13*VLOOKUP(EO$2,$B$2:$E$8,4,FALSE)/VLOOKUP(EE$2,$B$2:$E$8,4,FALSE)</f>
        <v>0.03</v>
      </c>
      <c r="EP13" s="3">
        <f t="shared" ref="EP13:EP22" si="94">EF13*VLOOKUP(EP$2,$B$2:$E$8,4,FALSE)/VLOOKUP(EF$2,$B$2:$E$8,4,FALSE)</f>
        <v>0.06</v>
      </c>
    </row>
    <row r="14" spans="1:146" x14ac:dyDescent="0.2">
      <c r="Q14" s="1">
        <v>11</v>
      </c>
      <c r="R14" s="49">
        <f t="shared" si="33"/>
        <v>60</v>
      </c>
      <c r="S14" s="49">
        <f t="shared" ref="S14:W14" si="95">R14*2</f>
        <v>120</v>
      </c>
      <c r="T14" s="1">
        <f t="shared" si="95"/>
        <v>240</v>
      </c>
      <c r="U14" s="1">
        <f t="shared" si="95"/>
        <v>480</v>
      </c>
      <c r="V14" s="1">
        <f t="shared" si="95"/>
        <v>960</v>
      </c>
      <c r="W14" s="1">
        <f t="shared" si="95"/>
        <v>1920</v>
      </c>
      <c r="Y14" s="1">
        <v>1</v>
      </c>
      <c r="Z14" s="1">
        <f>VLOOKUP(Y14,主线!A:C,3,FALSE)</f>
        <v>1</v>
      </c>
      <c r="AA14" s="1">
        <v>1</v>
      </c>
      <c r="AB14" s="1">
        <v>4</v>
      </c>
      <c r="AC14" s="1">
        <v>3</v>
      </c>
      <c r="AD14" s="1">
        <f>HLOOKUP(AA14,$R$3:$W$28,26,FALSE)*AC14</f>
        <v>240</v>
      </c>
      <c r="AE14" s="1">
        <f>AD14</f>
        <v>240</v>
      </c>
      <c r="AH14" s="3">
        <v>12</v>
      </c>
      <c r="AI14" s="3">
        <f t="shared" si="11"/>
        <v>3</v>
      </c>
      <c r="AJ14" s="3">
        <f t="shared" si="12"/>
        <v>4</v>
      </c>
      <c r="AK14" s="7">
        <f t="array" ref="AK14">INDEX($CI$3:$EP$26,MATCH($AJ14,$CH$3:$CH$26,0),MATCH($AI14&amp;AK$1,$CI$2:$EP$2&amp;$CI$1:$EP$1,0))+SUMPRODUCT($D$21:$M$44,($B$21:$B$44=$AI14)*($D$16:$M$16=AK$1))</f>
        <v>512</v>
      </c>
      <c r="AL14" s="7">
        <f t="array" ref="AL14">INDEX($CI$3:$EP$26,MATCH($AJ14,$CH$3:$CH$26,0),MATCH($AI14&amp;AL$1,$CI$2:$EP$2&amp;$CI$1:$EP$1,0))+SUMPRODUCT($D$21:$M$44,($B$21:$B$44=$AI14)*($D$16:$M$16=AL$1))</f>
        <v>12800</v>
      </c>
      <c r="AM14" s="7">
        <f t="array" ref="AM14">INDEX($CI$3:$EP$26,MATCH($AJ14,$CH$3:$CH$26,0),MATCH($AI14&amp;AM$1,$CI$2:$EP$2&amp;$CI$1:$EP$1,0))+SUMPRODUCT($D$21:$M$44,($B$21:$B$44=$AI14)*($D$16:$M$16=AM$1))</f>
        <v>256</v>
      </c>
      <c r="AN14" s="7">
        <f t="array" ref="AN14">INDEX($CI$3:$EP$26,MATCH($AJ14,$CH$3:$CH$26,0),MATCH($AI14&amp;AN$1,$CI$2:$EP$2&amp;$CI$1:$EP$1,0))+SUMPRODUCT($D$21:$M$44,($B$21:$B$44=$AI14)*($D$16:$M$16=AN$1))</f>
        <v>256</v>
      </c>
      <c r="AO14" s="7">
        <f t="array" ref="AO14">INDEX($CI$3:$EP$26,MATCH($AJ14,$CH$3:$CH$26,0),MATCH($AI14&amp;AO$1,$CI$2:$EP$2&amp;$CI$1:$EP$1,0))+SUMPRODUCT($D$21:$M$44,($B$21:$B$44=$AI14)*($D$16:$M$16=AO$1))</f>
        <v>0.02</v>
      </c>
      <c r="AP14" s="7">
        <f t="array" ref="AP14">INDEX($CI$3:$EP$26,MATCH($AJ14,$CH$3:$CH$26,0),MATCH($AI14&amp;AP$1,$CI$2:$EP$2&amp;$CI$1:$EP$1,0))+SUMPRODUCT($D$21:$M$44,($B$21:$B$44=$AI14)*($D$16:$M$16=AP$1))</f>
        <v>0.02</v>
      </c>
      <c r="AQ14" s="7">
        <f t="array" ref="AQ14">INDEX($CI$3:$EP$26,MATCH($AJ14,$CH$3:$CH$26,0),MATCH($AI14&amp;AQ$1,$CI$2:$EP$2&amp;$CI$1:$EP$1,0))+SUMPRODUCT($D$21:$M$44,($B$21:$B$44=$AI14)*($D$16:$M$16=AQ$1))</f>
        <v>0.02</v>
      </c>
      <c r="AR14" s="7">
        <f t="array" ref="AR14">INDEX($CI$3:$EP$26,MATCH($AJ14,$CH$3:$CH$26,0),MATCH($AI14&amp;AR$1,$CI$2:$EP$2&amp;$CI$1:$EP$1,0))+SUMPRODUCT($D$21:$M$44,($B$21:$B$44=$AI14)*($D$16:$M$16=AR$1))</f>
        <v>0.02</v>
      </c>
      <c r="AS14" s="7">
        <f t="array" ref="AS14">INDEX($CI$3:$EP$26,MATCH($AJ14,$CH$3:$CH$26,0),MATCH($AI14&amp;AS$1,$CI$2:$EP$2&amp;$CI$1:$EP$1,0))+SUMPRODUCT($D$21:$M$44,($B$21:$B$44=$AI14)*($D$16:$M$16=AS$1))</f>
        <v>0.01</v>
      </c>
      <c r="AT14" s="7">
        <f t="array" ref="AT14">INDEX($CI$3:$EP$26,MATCH($AJ14,$CH$3:$CH$26,0),MATCH($AI14&amp;AT$1,$CI$2:$EP$2&amp;$CI$1:$EP$1,0))+SUMPRODUCT($D$21:$M$44,($B$21:$B$44=$AI14)*($D$16:$M$16=AT$1))</f>
        <v>0</v>
      </c>
      <c r="AU14" s="1">
        <f t="shared" si="13"/>
        <v>1260</v>
      </c>
      <c r="AV14" s="1">
        <f t="shared" si="19"/>
        <v>10080</v>
      </c>
      <c r="AW14" s="1">
        <f>VLOOKUP(AH14,主线!C:AR,42,TRUE)*VLOOKUP(AH14,总表!A:D,3,FALSE)*参数!$C$12/6</f>
        <v>441584</v>
      </c>
      <c r="AX14" s="1">
        <f t="shared" si="20"/>
        <v>1853210.6666666665</v>
      </c>
      <c r="BD14" t="s">
        <v>418</v>
      </c>
      <c r="BE14">
        <v>1</v>
      </c>
      <c r="BF14">
        <v>6</v>
      </c>
      <c r="BG14">
        <v>0</v>
      </c>
      <c r="BH14" s="3">
        <f t="array" ref="BH14">INDEX($D$21:$M$44,MATCH($BD14&amp;$BF14,$C$21:$C$44&amp;$B$21:$B$44,0),MATCH(BH$1,$D$16:$M$16,0))</f>
        <v>192</v>
      </c>
      <c r="BI14" s="3">
        <f t="array" ref="BI14">INDEX($D$21:$M$44,MATCH($BD14&amp;$BF14,$C$21:$C$44&amp;$B$21:$B$44,0),MATCH(BI$1,$D$16:$M$16,0))</f>
        <v>9600</v>
      </c>
      <c r="BJ14" s="3">
        <f t="array" ref="BJ14">INDEX($D$21:$M$44,MATCH($BD14&amp;$BF14,$C$21:$C$44&amp;$B$21:$B$44,0),MATCH(BJ$1,$D$16:$M$16,0))</f>
        <v>0</v>
      </c>
      <c r="BK14" s="3">
        <f t="array" ref="BK14">INDEX($D$21:$M$44,MATCH($BD14&amp;$BF14,$C$21:$C$44&amp;$B$21:$B$44,0),MATCH(BK$1,$D$16:$M$16,0))</f>
        <v>0</v>
      </c>
      <c r="BL14" s="3"/>
      <c r="BM14" s="3"/>
      <c r="BN14" s="3"/>
      <c r="BO14" s="3"/>
      <c r="BP14" s="3"/>
      <c r="BQ14" s="3"/>
      <c r="BT14" t="s">
        <v>415</v>
      </c>
      <c r="BU14">
        <v>1</v>
      </c>
      <c r="BV14" s="1">
        <v>12</v>
      </c>
      <c r="BW14" s="3">
        <f t="array" ref="BW14">INDEX($CI$3:$EP$26,MATCH($BV14,$CH$3:$CH$26,0),MATCH(BW$1&amp;$BU14,$CI$1:$EP$1&amp;$CI$2:$EP$2,0))*VLOOKUP($BT14,$C$17:$M$20,COUNTBLANK($D$15:D$15)+1,FALSE)</f>
        <v>96</v>
      </c>
      <c r="BX14" s="3">
        <f t="array" ref="BX14">INDEX($CI$3:$EP$26,MATCH($BV14,$CH$3:$CH$26,0),MATCH(BX$1&amp;$BU14,$CI$1:$EP$1&amp;$CI$2:$EP$2,0))*VLOOKUP($BT14,$C$17:$M$20,COUNTBLANK($D$15:E$15)+1,FALSE)</f>
        <v>4800</v>
      </c>
      <c r="BY14" s="3">
        <f t="array" ref="BY14">INDEX($CI$3:$EP$26,MATCH($BV14,$CH$3:$CH$26,0),MATCH(BY$1&amp;$BU14,$CI$1:$EP$1&amp;$CI$2:$EP$2,0))*VLOOKUP($BT14,$C$17:$M$20,COUNTBLANK($D$15:F$15)+1,FALSE)</f>
        <v>0</v>
      </c>
      <c r="BZ14" s="3">
        <f t="array" ref="BZ14">INDEX($CI$3:$EP$26,MATCH($BV14,$CH$3:$CH$26,0),MATCH(BZ$1&amp;$BU14,$CI$1:$EP$1&amp;$CI$2:$EP$2,0))*VLOOKUP($BT14,$C$17:$M$20,COUNTBLANK($D$15:G$15)+1,FALSE)</f>
        <v>0</v>
      </c>
      <c r="CA14" s="3">
        <f t="array" ref="CA14">INDEX($CI$3:$EP$26,MATCH($BV14,$CH$3:$CH$26,0),MATCH(CA$1&amp;$BU14,$CI$1:$EP$1&amp;$CI$2:$EP$2,0))*VLOOKUP($BT14,$C$17:$M$20,COUNTBLANK($D$15:H$15)+1,FALSE)</f>
        <v>0.03</v>
      </c>
      <c r="CB14" s="3">
        <f t="array" ref="CB14">INDEX($CI$3:$EP$26,MATCH($BV14,$CH$3:$CH$26,0),MATCH(CB$1&amp;$BU14,$CI$1:$EP$1&amp;$CI$2:$EP$2,0))*VLOOKUP($BT14,$C$17:$M$20,COUNTBLANK($D$15:I$15)+1,FALSE)</f>
        <v>0</v>
      </c>
      <c r="CC14" s="3">
        <f t="array" ref="CC14">INDEX($CI$3:$EP$26,MATCH($BV14,$CH$3:$CH$26,0),MATCH(CC$1&amp;$BU14,$CI$1:$EP$1&amp;$CI$2:$EP$2,0))*VLOOKUP($BT14,$C$17:$M$20,COUNTBLANK($D$15:J$15)+1,FALSE)</f>
        <v>0</v>
      </c>
      <c r="CD14" s="3">
        <f t="array" ref="CD14">INDEX($CI$3:$EP$26,MATCH($BV14,$CH$3:$CH$26,0),MATCH(CD$1&amp;$BU14,$CI$1:$EP$1&amp;$CI$2:$EP$2,0))*VLOOKUP($BT14,$C$17:$M$20,COUNTBLANK($D$15:K$15)+1,FALSE)</f>
        <v>0</v>
      </c>
      <c r="CE14" s="3">
        <f t="array" ref="CE14">INDEX($CI$3:$EP$26,MATCH($BV14,$CH$3:$CH$26,0),MATCH(CE$1&amp;$BU14,$CI$1:$EP$1&amp;$CI$2:$EP$2,0))*VLOOKUP($BT14,$C$17:$M$20,COUNTBLANK($D$15:L$15)+1,FALSE)</f>
        <v>0</v>
      </c>
      <c r="CF14" s="3">
        <f t="array" ref="CF14">INDEX($CI$3:$EP$26,MATCH($BV14,$CH$3:$CH$26,0),MATCH(CF$1&amp;$BU14,$CI$1:$EP$1&amp;$CI$2:$EP$2,0))*VLOOKUP($BT14,$C$17:$M$20,COUNTBLANK($D$15:M$15)+1,FALSE)</f>
        <v>0</v>
      </c>
      <c r="CH14" s="37">
        <v>12</v>
      </c>
      <c r="CI14" s="3">
        <f t="shared" si="23"/>
        <v>384</v>
      </c>
      <c r="CJ14" s="3">
        <f t="shared" si="15"/>
        <v>9600</v>
      </c>
      <c r="CK14" s="3">
        <f t="shared" si="16"/>
        <v>192</v>
      </c>
      <c r="CL14" s="3">
        <f t="shared" si="17"/>
        <v>192</v>
      </c>
      <c r="CM14" s="3">
        <f t="shared" si="44"/>
        <v>0.03</v>
      </c>
      <c r="CN14" s="3">
        <f t="shared" si="44"/>
        <v>0.03</v>
      </c>
      <c r="CO14" s="3">
        <f t="shared" si="44"/>
        <v>0.03</v>
      </c>
      <c r="CP14" s="3">
        <f t="shared" si="44"/>
        <v>0.03</v>
      </c>
      <c r="CQ14" s="3">
        <f t="shared" ref="CQ14:CQ26" si="96">CQ6*ROUNDUP(INT($CH14/4)/2,0)/ROUNDUP(INT($CH6/4)/2,0)</f>
        <v>0.01</v>
      </c>
      <c r="CR14" s="3">
        <f t="shared" si="37"/>
        <v>0.01</v>
      </c>
      <c r="CS14" s="3">
        <f t="shared" si="45"/>
        <v>576</v>
      </c>
      <c r="CT14" s="3">
        <f t="shared" si="46"/>
        <v>14400</v>
      </c>
      <c r="CU14" s="3">
        <f t="shared" si="47"/>
        <v>288</v>
      </c>
      <c r="CV14" s="3">
        <f t="shared" si="48"/>
        <v>288</v>
      </c>
      <c r="CW14" s="3">
        <f t="shared" si="49"/>
        <v>4.4999999999999998E-2</v>
      </c>
      <c r="CX14" s="3">
        <f t="shared" si="50"/>
        <v>4.4999999999999998E-2</v>
      </c>
      <c r="CY14" s="3">
        <f t="shared" si="51"/>
        <v>4.4999999999999998E-2</v>
      </c>
      <c r="CZ14" s="3">
        <f t="shared" si="52"/>
        <v>4.4999999999999998E-2</v>
      </c>
      <c r="DA14" s="3">
        <f t="shared" si="53"/>
        <v>1.4999999999999999E-2</v>
      </c>
      <c r="DB14" s="3">
        <f t="shared" si="54"/>
        <v>1.4999999999999999E-2</v>
      </c>
      <c r="DC14" s="3">
        <f t="shared" si="55"/>
        <v>768</v>
      </c>
      <c r="DD14" s="3">
        <f t="shared" si="56"/>
        <v>19200</v>
      </c>
      <c r="DE14" s="3">
        <f t="shared" si="57"/>
        <v>384</v>
      </c>
      <c r="DF14" s="3">
        <f t="shared" si="58"/>
        <v>384</v>
      </c>
      <c r="DG14" s="3">
        <f t="shared" si="59"/>
        <v>0.06</v>
      </c>
      <c r="DH14" s="3">
        <f t="shared" si="60"/>
        <v>0.06</v>
      </c>
      <c r="DI14" s="3">
        <f t="shared" si="61"/>
        <v>0.06</v>
      </c>
      <c r="DJ14" s="3">
        <f t="shared" si="62"/>
        <v>0.06</v>
      </c>
      <c r="DK14" s="3">
        <f t="shared" si="63"/>
        <v>0.02</v>
      </c>
      <c r="DL14" s="3">
        <f t="shared" si="64"/>
        <v>0.02</v>
      </c>
      <c r="DM14" s="3">
        <f t="shared" si="65"/>
        <v>960</v>
      </c>
      <c r="DN14" s="3">
        <f t="shared" si="66"/>
        <v>24000</v>
      </c>
      <c r="DO14" s="3">
        <f t="shared" si="67"/>
        <v>480</v>
      </c>
      <c r="DP14" s="3">
        <f t="shared" si="68"/>
        <v>480</v>
      </c>
      <c r="DQ14" s="3">
        <f t="shared" si="69"/>
        <v>7.4999999999999997E-2</v>
      </c>
      <c r="DR14" s="3">
        <f t="shared" si="70"/>
        <v>7.4999999999999997E-2</v>
      </c>
      <c r="DS14" s="3">
        <f t="shared" si="71"/>
        <v>7.4999999999999997E-2</v>
      </c>
      <c r="DT14" s="3">
        <f t="shared" si="72"/>
        <v>7.4999999999999997E-2</v>
      </c>
      <c r="DU14" s="3">
        <f t="shared" si="73"/>
        <v>2.5000000000000001E-2</v>
      </c>
      <c r="DV14" s="3">
        <f t="shared" si="74"/>
        <v>2.5000000000000001E-2</v>
      </c>
      <c r="DW14" s="3">
        <f t="shared" si="75"/>
        <v>1536</v>
      </c>
      <c r="DX14" s="3">
        <f t="shared" si="76"/>
        <v>38400</v>
      </c>
      <c r="DY14" s="3">
        <f t="shared" si="77"/>
        <v>768</v>
      </c>
      <c r="DZ14" s="3">
        <f t="shared" si="78"/>
        <v>768</v>
      </c>
      <c r="EA14" s="3">
        <f t="shared" si="79"/>
        <v>0.12</v>
      </c>
      <c r="EB14" s="3">
        <f t="shared" si="80"/>
        <v>0.12</v>
      </c>
      <c r="EC14" s="3">
        <f t="shared" si="81"/>
        <v>0.12</v>
      </c>
      <c r="ED14" s="3">
        <f t="shared" si="82"/>
        <v>0.12</v>
      </c>
      <c r="EE14" s="3">
        <f t="shared" si="83"/>
        <v>0.04</v>
      </c>
      <c r="EF14" s="3">
        <f t="shared" si="84"/>
        <v>0.04</v>
      </c>
      <c r="EG14" s="3">
        <f t="shared" si="85"/>
        <v>2304</v>
      </c>
      <c r="EH14" s="3">
        <f t="shared" si="86"/>
        <v>57600</v>
      </c>
      <c r="EI14" s="3">
        <f t="shared" si="87"/>
        <v>1152</v>
      </c>
      <c r="EJ14" s="3">
        <f t="shared" si="88"/>
        <v>1152</v>
      </c>
      <c r="EK14" s="3">
        <f t="shared" si="89"/>
        <v>0.18</v>
      </c>
      <c r="EL14" s="3">
        <f t="shared" si="90"/>
        <v>0.18</v>
      </c>
      <c r="EM14" s="3">
        <f t="shared" si="91"/>
        <v>0.18</v>
      </c>
      <c r="EN14" s="3">
        <f t="shared" si="92"/>
        <v>0.18</v>
      </c>
      <c r="EO14" s="3">
        <f t="shared" si="93"/>
        <v>0.06</v>
      </c>
      <c r="EP14" s="3">
        <f t="shared" si="94"/>
        <v>0.06</v>
      </c>
    </row>
    <row r="15" spans="1:146" x14ac:dyDescent="0.2">
      <c r="B15" t="s">
        <v>470</v>
      </c>
      <c r="Q15" s="17">
        <v>12</v>
      </c>
      <c r="R15" s="49">
        <f t="shared" si="33"/>
        <v>60</v>
      </c>
      <c r="S15" s="49">
        <f t="shared" ref="S15:W15" si="97">R15*2</f>
        <v>120</v>
      </c>
      <c r="T15" s="1">
        <f t="shared" si="97"/>
        <v>240</v>
      </c>
      <c r="U15" s="1">
        <f t="shared" si="97"/>
        <v>480</v>
      </c>
      <c r="V15" s="1">
        <f t="shared" si="97"/>
        <v>960</v>
      </c>
      <c r="W15" s="1">
        <f t="shared" si="97"/>
        <v>1920</v>
      </c>
      <c r="Y15" s="1">
        <v>2</v>
      </c>
      <c r="Z15" s="1">
        <f>VLOOKUP(Y15,主线!A:C,3,FALSE)</f>
        <v>5</v>
      </c>
      <c r="AA15" s="1">
        <v>2</v>
      </c>
      <c r="AB15" s="1">
        <v>4</v>
      </c>
      <c r="AC15" s="1">
        <v>3</v>
      </c>
      <c r="AD15" s="1">
        <f>SUMPRODUCT($R$4:$W$27,($Q$4:$Q$27&lt;=AB15)*($R$3:$W$3=AA15))*AC15</f>
        <v>480</v>
      </c>
      <c r="AE15" s="1">
        <f>IF(AD15&gt;0,AD15+AE14/2,AE14)</f>
        <v>600</v>
      </c>
      <c r="AH15" s="3">
        <v>13</v>
      </c>
      <c r="AI15" s="3">
        <f t="shared" si="11"/>
        <v>3</v>
      </c>
      <c r="AJ15" s="3">
        <f t="shared" si="12"/>
        <v>4</v>
      </c>
      <c r="AK15" s="7">
        <f t="array" ref="AK15">INDEX($CI$3:$EP$26,MATCH($AJ15,$CH$3:$CH$26,0),MATCH($AI15&amp;AK$1,$CI$2:$EP$2&amp;$CI$1:$EP$1,0))+SUMPRODUCT($D$21:$M$44,($B$21:$B$44=$AI15)*($D$16:$M$16=AK$1))</f>
        <v>512</v>
      </c>
      <c r="AL15" s="7">
        <f t="array" ref="AL15">INDEX($CI$3:$EP$26,MATCH($AJ15,$CH$3:$CH$26,0),MATCH($AI15&amp;AL$1,$CI$2:$EP$2&amp;$CI$1:$EP$1,0))+SUMPRODUCT($D$21:$M$44,($B$21:$B$44=$AI15)*($D$16:$M$16=AL$1))</f>
        <v>12800</v>
      </c>
      <c r="AM15" s="7">
        <f t="array" ref="AM15">INDEX($CI$3:$EP$26,MATCH($AJ15,$CH$3:$CH$26,0),MATCH($AI15&amp;AM$1,$CI$2:$EP$2&amp;$CI$1:$EP$1,0))+SUMPRODUCT($D$21:$M$44,($B$21:$B$44=$AI15)*($D$16:$M$16=AM$1))</f>
        <v>256</v>
      </c>
      <c r="AN15" s="7">
        <f t="array" ref="AN15">INDEX($CI$3:$EP$26,MATCH($AJ15,$CH$3:$CH$26,0),MATCH($AI15&amp;AN$1,$CI$2:$EP$2&amp;$CI$1:$EP$1,0))+SUMPRODUCT($D$21:$M$44,($B$21:$B$44=$AI15)*($D$16:$M$16=AN$1))</f>
        <v>256</v>
      </c>
      <c r="AO15" s="7">
        <f t="array" ref="AO15">INDEX($CI$3:$EP$26,MATCH($AJ15,$CH$3:$CH$26,0),MATCH($AI15&amp;AO$1,$CI$2:$EP$2&amp;$CI$1:$EP$1,0))+SUMPRODUCT($D$21:$M$44,($B$21:$B$44=$AI15)*($D$16:$M$16=AO$1))</f>
        <v>0.02</v>
      </c>
      <c r="AP15" s="7">
        <f t="array" ref="AP15">INDEX($CI$3:$EP$26,MATCH($AJ15,$CH$3:$CH$26,0),MATCH($AI15&amp;AP$1,$CI$2:$EP$2&amp;$CI$1:$EP$1,0))+SUMPRODUCT($D$21:$M$44,($B$21:$B$44=$AI15)*($D$16:$M$16=AP$1))</f>
        <v>0.02</v>
      </c>
      <c r="AQ15" s="7">
        <f t="array" ref="AQ15">INDEX($CI$3:$EP$26,MATCH($AJ15,$CH$3:$CH$26,0),MATCH($AI15&amp;AQ$1,$CI$2:$EP$2&amp;$CI$1:$EP$1,0))+SUMPRODUCT($D$21:$M$44,($B$21:$B$44=$AI15)*($D$16:$M$16=AQ$1))</f>
        <v>0.02</v>
      </c>
      <c r="AR15" s="7">
        <f t="array" ref="AR15">INDEX($CI$3:$EP$26,MATCH($AJ15,$CH$3:$CH$26,0),MATCH($AI15&amp;AR$1,$CI$2:$EP$2&amp;$CI$1:$EP$1,0))+SUMPRODUCT($D$21:$M$44,($B$21:$B$44=$AI15)*($D$16:$M$16=AR$1))</f>
        <v>0.02</v>
      </c>
      <c r="AS15" s="7">
        <f t="array" ref="AS15">INDEX($CI$3:$EP$26,MATCH($AJ15,$CH$3:$CH$26,0),MATCH($AI15&amp;AS$1,$CI$2:$EP$2&amp;$CI$1:$EP$1,0))+SUMPRODUCT($D$21:$M$44,($B$21:$B$44=$AI15)*($D$16:$M$16=AS$1))</f>
        <v>0.01</v>
      </c>
      <c r="AT15" s="7">
        <f t="array" ref="AT15">INDEX($CI$3:$EP$26,MATCH($AJ15,$CH$3:$CH$26,0),MATCH($AI15&amp;AT$1,$CI$2:$EP$2&amp;$CI$1:$EP$1,0))+SUMPRODUCT($D$21:$M$44,($B$21:$B$44=$AI15)*($D$16:$M$16=AT$1))</f>
        <v>0</v>
      </c>
      <c r="AU15" s="1">
        <f t="shared" si="13"/>
        <v>1260</v>
      </c>
      <c r="AV15" s="1">
        <f t="shared" si="19"/>
        <v>10080</v>
      </c>
      <c r="AW15" s="1">
        <f>VLOOKUP(AH15,主线!C:AR,42,TRUE)*VLOOKUP(AH15,总表!A:D,3,FALSE)*参数!$C$12/6</f>
        <v>455312</v>
      </c>
      <c r="AX15" s="1">
        <f t="shared" si="20"/>
        <v>2308522.6666666665</v>
      </c>
      <c r="BD15" t="s">
        <v>421</v>
      </c>
      <c r="BE15">
        <v>1</v>
      </c>
      <c r="BF15">
        <v>1</v>
      </c>
      <c r="BG15">
        <v>0</v>
      </c>
      <c r="BH15" s="3">
        <f t="array" ref="BH15">INDEX($D$21:$M$44,MATCH($BD15&amp;$BF15,$C$21:$C$44&amp;$B$21:$B$44,0),MATCH(BH$1,$D$16:$M$16,0))</f>
        <v>32</v>
      </c>
      <c r="BI15" s="3">
        <f t="array" ref="BI15">INDEX($D$21:$M$44,MATCH($BD15&amp;$BF15,$C$21:$C$44&amp;$B$21:$B$44,0),MATCH(BI$1,$D$16:$M$16,0))</f>
        <v>0</v>
      </c>
      <c r="BJ15" s="3">
        <f t="array" ref="BJ15">INDEX($D$21:$M$44,MATCH($BD15&amp;$BF15,$C$21:$C$44&amp;$B$21:$B$44,0),MATCH(BJ$1,$D$16:$M$16,0))</f>
        <v>64</v>
      </c>
      <c r="BK15" s="3">
        <f t="array" ref="BK15">INDEX($D$21:$M$44,MATCH($BD15&amp;$BF15,$C$21:$C$44&amp;$B$21:$B$44,0),MATCH(BK$1,$D$16:$M$16,0))</f>
        <v>0</v>
      </c>
      <c r="BL15" s="3"/>
      <c r="BM15" s="3"/>
      <c r="BN15" s="3"/>
      <c r="BO15" s="3"/>
      <c r="BP15" s="3"/>
      <c r="BQ15" s="3"/>
      <c r="BT15" t="s">
        <v>415</v>
      </c>
      <c r="BU15">
        <v>1</v>
      </c>
      <c r="BV15" s="1">
        <v>13</v>
      </c>
      <c r="BW15" s="3">
        <f t="array" ref="BW15">INDEX($CI$3:$EP$26,MATCH($BV15,$CH$3:$CH$26,0),MATCH(BW$1&amp;$BU15,$CI$1:$EP$1&amp;$CI$2:$EP$2,0))*VLOOKUP($BT15,$C$17:$M$20,COUNTBLANK($D$15:D$15)+1,FALSE)</f>
        <v>104</v>
      </c>
      <c r="BX15" s="3">
        <f t="array" ref="BX15">INDEX($CI$3:$EP$26,MATCH($BV15,$CH$3:$CH$26,0),MATCH(BX$1&amp;$BU15,$CI$1:$EP$1&amp;$CI$2:$EP$2,0))*VLOOKUP($BT15,$C$17:$M$20,COUNTBLANK($D$15:E$15)+1,FALSE)</f>
        <v>5200</v>
      </c>
      <c r="BY15" s="3">
        <f t="array" ref="BY15">INDEX($CI$3:$EP$26,MATCH($BV15,$CH$3:$CH$26,0),MATCH(BY$1&amp;$BU15,$CI$1:$EP$1&amp;$CI$2:$EP$2,0))*VLOOKUP($BT15,$C$17:$M$20,COUNTBLANK($D$15:F$15)+1,FALSE)</f>
        <v>0</v>
      </c>
      <c r="BZ15" s="3">
        <f t="array" ref="BZ15">INDEX($CI$3:$EP$26,MATCH($BV15,$CH$3:$CH$26,0),MATCH(BZ$1&amp;$BU15,$CI$1:$EP$1&amp;$CI$2:$EP$2,0))*VLOOKUP($BT15,$C$17:$M$20,COUNTBLANK($D$15:G$15)+1,FALSE)</f>
        <v>0</v>
      </c>
      <c r="CA15" s="3">
        <f t="array" ref="CA15">INDEX($CI$3:$EP$26,MATCH($BV15,$CH$3:$CH$26,0),MATCH(CA$1&amp;$BU15,$CI$1:$EP$1&amp;$CI$2:$EP$2,0))*VLOOKUP($BT15,$C$17:$M$20,COUNTBLANK($D$15:H$15)+1,FALSE)</f>
        <v>0.03</v>
      </c>
      <c r="CB15" s="3">
        <f t="array" ref="CB15">INDEX($CI$3:$EP$26,MATCH($BV15,$CH$3:$CH$26,0),MATCH(CB$1&amp;$BU15,$CI$1:$EP$1&amp;$CI$2:$EP$2,0))*VLOOKUP($BT15,$C$17:$M$20,COUNTBLANK($D$15:I$15)+1,FALSE)</f>
        <v>0</v>
      </c>
      <c r="CC15" s="3">
        <f t="array" ref="CC15">INDEX($CI$3:$EP$26,MATCH($BV15,$CH$3:$CH$26,0),MATCH(CC$1&amp;$BU15,$CI$1:$EP$1&amp;$CI$2:$EP$2,0))*VLOOKUP($BT15,$C$17:$M$20,COUNTBLANK($D$15:J$15)+1,FALSE)</f>
        <v>0</v>
      </c>
      <c r="CD15" s="3">
        <f t="array" ref="CD15">INDEX($CI$3:$EP$26,MATCH($BV15,$CH$3:$CH$26,0),MATCH(CD$1&amp;$BU15,$CI$1:$EP$1&amp;$CI$2:$EP$2,0))*VLOOKUP($BT15,$C$17:$M$20,COUNTBLANK($D$15:K$15)+1,FALSE)</f>
        <v>0</v>
      </c>
      <c r="CE15" s="3">
        <f t="array" ref="CE15">INDEX($CI$3:$EP$26,MATCH($BV15,$CH$3:$CH$26,0),MATCH(CE$1&amp;$BU15,$CI$1:$EP$1&amp;$CI$2:$EP$2,0))*VLOOKUP($BT15,$C$17:$M$20,COUNTBLANK($D$15:L$15)+1,FALSE)</f>
        <v>0</v>
      </c>
      <c r="CF15" s="3">
        <f t="array" ref="CF15">INDEX($CI$3:$EP$26,MATCH($BV15,$CH$3:$CH$26,0),MATCH(CF$1&amp;$BU15,$CI$1:$EP$1&amp;$CI$2:$EP$2,0))*VLOOKUP($BT15,$C$17:$M$20,COUNTBLANK($D$15:M$15)+1,FALSE)</f>
        <v>0</v>
      </c>
      <c r="CH15" s="3">
        <v>13</v>
      </c>
      <c r="CI15" s="3">
        <f t="shared" si="23"/>
        <v>416</v>
      </c>
      <c r="CJ15" s="3">
        <f t="shared" si="15"/>
        <v>10400</v>
      </c>
      <c r="CK15" s="3">
        <f t="shared" si="16"/>
        <v>208</v>
      </c>
      <c r="CL15" s="3">
        <f t="shared" si="17"/>
        <v>208</v>
      </c>
      <c r="CM15" s="3">
        <f t="shared" si="44"/>
        <v>0.03</v>
      </c>
      <c r="CN15" s="3">
        <f t="shared" si="44"/>
        <v>0.03</v>
      </c>
      <c r="CO15" s="3">
        <f t="shared" si="44"/>
        <v>0.03</v>
      </c>
      <c r="CP15" s="3">
        <f t="shared" si="44"/>
        <v>0.03</v>
      </c>
      <c r="CQ15" s="3">
        <f t="shared" si="96"/>
        <v>0.01</v>
      </c>
      <c r="CR15" s="3">
        <f t="shared" si="37"/>
        <v>0.01</v>
      </c>
      <c r="CS15" s="3">
        <f t="shared" si="45"/>
        <v>624</v>
      </c>
      <c r="CT15" s="3">
        <f t="shared" si="46"/>
        <v>15600</v>
      </c>
      <c r="CU15" s="3">
        <f t="shared" si="47"/>
        <v>312</v>
      </c>
      <c r="CV15" s="3">
        <f t="shared" si="48"/>
        <v>312</v>
      </c>
      <c r="CW15" s="3">
        <f t="shared" si="49"/>
        <v>4.4999999999999998E-2</v>
      </c>
      <c r="CX15" s="3">
        <f t="shared" si="50"/>
        <v>4.4999999999999998E-2</v>
      </c>
      <c r="CY15" s="3">
        <f t="shared" si="51"/>
        <v>4.4999999999999998E-2</v>
      </c>
      <c r="CZ15" s="3">
        <f t="shared" si="52"/>
        <v>4.4999999999999998E-2</v>
      </c>
      <c r="DA15" s="3">
        <f t="shared" si="53"/>
        <v>1.4999999999999999E-2</v>
      </c>
      <c r="DB15" s="3">
        <f t="shared" si="54"/>
        <v>1.4999999999999999E-2</v>
      </c>
      <c r="DC15" s="3">
        <f t="shared" si="55"/>
        <v>832</v>
      </c>
      <c r="DD15" s="3">
        <f t="shared" si="56"/>
        <v>20800</v>
      </c>
      <c r="DE15" s="3">
        <f t="shared" si="57"/>
        <v>416</v>
      </c>
      <c r="DF15" s="3">
        <f t="shared" si="58"/>
        <v>416</v>
      </c>
      <c r="DG15" s="3">
        <f t="shared" si="59"/>
        <v>0.06</v>
      </c>
      <c r="DH15" s="3">
        <f t="shared" si="60"/>
        <v>0.06</v>
      </c>
      <c r="DI15" s="3">
        <f t="shared" si="61"/>
        <v>0.06</v>
      </c>
      <c r="DJ15" s="3">
        <f t="shared" si="62"/>
        <v>0.06</v>
      </c>
      <c r="DK15" s="3">
        <f t="shared" si="63"/>
        <v>0.02</v>
      </c>
      <c r="DL15" s="3">
        <f t="shared" si="64"/>
        <v>0.02</v>
      </c>
      <c r="DM15" s="3">
        <f t="shared" si="65"/>
        <v>1040</v>
      </c>
      <c r="DN15" s="3">
        <f t="shared" si="66"/>
        <v>26000</v>
      </c>
      <c r="DO15" s="3">
        <f t="shared" si="67"/>
        <v>520</v>
      </c>
      <c r="DP15" s="3">
        <f t="shared" si="68"/>
        <v>520</v>
      </c>
      <c r="DQ15" s="3">
        <f t="shared" si="69"/>
        <v>7.4999999999999997E-2</v>
      </c>
      <c r="DR15" s="3">
        <f t="shared" si="70"/>
        <v>7.4999999999999997E-2</v>
      </c>
      <c r="DS15" s="3">
        <f t="shared" si="71"/>
        <v>7.4999999999999997E-2</v>
      </c>
      <c r="DT15" s="3">
        <f t="shared" si="72"/>
        <v>7.4999999999999997E-2</v>
      </c>
      <c r="DU15" s="3">
        <f t="shared" si="73"/>
        <v>2.5000000000000001E-2</v>
      </c>
      <c r="DV15" s="3">
        <f t="shared" si="74"/>
        <v>2.5000000000000001E-2</v>
      </c>
      <c r="DW15" s="3">
        <f t="shared" si="75"/>
        <v>1664</v>
      </c>
      <c r="DX15" s="3">
        <f t="shared" si="76"/>
        <v>41600</v>
      </c>
      <c r="DY15" s="3">
        <f t="shared" si="77"/>
        <v>832</v>
      </c>
      <c r="DZ15" s="3">
        <f t="shared" si="78"/>
        <v>832</v>
      </c>
      <c r="EA15" s="3">
        <f t="shared" si="79"/>
        <v>0.12</v>
      </c>
      <c r="EB15" s="3">
        <f t="shared" si="80"/>
        <v>0.12</v>
      </c>
      <c r="EC15" s="3">
        <f t="shared" si="81"/>
        <v>0.12</v>
      </c>
      <c r="ED15" s="3">
        <f t="shared" si="82"/>
        <v>0.12</v>
      </c>
      <c r="EE15" s="3">
        <f t="shared" si="83"/>
        <v>0.04</v>
      </c>
      <c r="EF15" s="3">
        <f t="shared" si="84"/>
        <v>0.04</v>
      </c>
      <c r="EG15" s="3">
        <f t="shared" si="85"/>
        <v>2496</v>
      </c>
      <c r="EH15" s="3">
        <f t="shared" si="86"/>
        <v>62400</v>
      </c>
      <c r="EI15" s="3">
        <f t="shared" si="87"/>
        <v>1248</v>
      </c>
      <c r="EJ15" s="3">
        <f t="shared" si="88"/>
        <v>1248</v>
      </c>
      <c r="EK15" s="3">
        <f t="shared" si="89"/>
        <v>0.18</v>
      </c>
      <c r="EL15" s="3">
        <f t="shared" si="90"/>
        <v>0.18</v>
      </c>
      <c r="EM15" s="3">
        <f t="shared" si="91"/>
        <v>0.18</v>
      </c>
      <c r="EN15" s="3">
        <f t="shared" si="92"/>
        <v>0.18</v>
      </c>
      <c r="EO15" s="3">
        <f t="shared" si="93"/>
        <v>0.06</v>
      </c>
      <c r="EP15" s="3">
        <f t="shared" si="94"/>
        <v>0.06</v>
      </c>
    </row>
    <row r="16" spans="1:146" x14ac:dyDescent="0.2">
      <c r="B16" t="s">
        <v>375</v>
      </c>
      <c r="C16" t="s">
        <v>450</v>
      </c>
      <c r="D16" t="s">
        <v>161</v>
      </c>
      <c r="E16" t="s">
        <v>162</v>
      </c>
      <c r="F16" t="s">
        <v>165</v>
      </c>
      <c r="G16" t="s">
        <v>166</v>
      </c>
      <c r="H16" s="1" t="s">
        <v>163</v>
      </c>
      <c r="I16" s="1" t="s">
        <v>164</v>
      </c>
      <c r="J16" s="1" t="s">
        <v>167</v>
      </c>
      <c r="K16" s="1" t="s">
        <v>168</v>
      </c>
      <c r="L16" s="7" t="s">
        <v>169</v>
      </c>
      <c r="M16" s="1" t="s">
        <v>171</v>
      </c>
      <c r="N16" s="1"/>
      <c r="Q16" s="1">
        <v>13</v>
      </c>
      <c r="R16" s="49">
        <f t="shared" si="33"/>
        <v>80</v>
      </c>
      <c r="S16" s="49">
        <f t="shared" ref="S16:W16" si="98">R16*2</f>
        <v>160</v>
      </c>
      <c r="T16" s="49">
        <f t="shared" si="98"/>
        <v>320</v>
      </c>
      <c r="U16" s="1">
        <f t="shared" si="98"/>
        <v>640</v>
      </c>
      <c r="V16" s="1">
        <f t="shared" si="98"/>
        <v>1280</v>
      </c>
      <c r="W16" s="1">
        <f t="shared" si="98"/>
        <v>2560</v>
      </c>
      <c r="Y16" s="1">
        <v>3</v>
      </c>
      <c r="Z16" s="1">
        <f>VLOOKUP(Y16,主线!A:C,3,FALSE)</f>
        <v>10</v>
      </c>
      <c r="AA16" s="1">
        <v>3</v>
      </c>
      <c r="AB16" s="1">
        <v>4</v>
      </c>
      <c r="AC16" s="1">
        <v>3</v>
      </c>
      <c r="AD16" s="1">
        <f t="shared" ref="AD16:AD17" si="99">SUMPRODUCT($R$4:$W$27,($Q$4:$Q$27&lt;=AB16)*($R$3:$W$3=AA16))*AC16</f>
        <v>960</v>
      </c>
      <c r="AE16" s="1">
        <f t="shared" ref="AE16:AE23" si="100">IF(AD16&gt;0,AD16+AE15/2,AE15)</f>
        <v>1260</v>
      </c>
      <c r="AH16" s="3">
        <v>14</v>
      </c>
      <c r="AI16" s="3">
        <f t="shared" si="11"/>
        <v>3</v>
      </c>
      <c r="AJ16" s="3">
        <f t="shared" si="12"/>
        <v>4</v>
      </c>
      <c r="AK16" s="7">
        <f t="array" ref="AK16">INDEX($CI$3:$EP$26,MATCH($AJ16,$CH$3:$CH$26,0),MATCH($AI16&amp;AK$1,$CI$2:$EP$2&amp;$CI$1:$EP$1,0))+SUMPRODUCT($D$21:$M$44,($B$21:$B$44=$AI16)*($D$16:$M$16=AK$1))</f>
        <v>512</v>
      </c>
      <c r="AL16" s="7">
        <f t="array" ref="AL16">INDEX($CI$3:$EP$26,MATCH($AJ16,$CH$3:$CH$26,0),MATCH($AI16&amp;AL$1,$CI$2:$EP$2&amp;$CI$1:$EP$1,0))+SUMPRODUCT($D$21:$M$44,($B$21:$B$44=$AI16)*($D$16:$M$16=AL$1))</f>
        <v>12800</v>
      </c>
      <c r="AM16" s="7">
        <f t="array" ref="AM16">INDEX($CI$3:$EP$26,MATCH($AJ16,$CH$3:$CH$26,0),MATCH($AI16&amp;AM$1,$CI$2:$EP$2&amp;$CI$1:$EP$1,0))+SUMPRODUCT($D$21:$M$44,($B$21:$B$44=$AI16)*($D$16:$M$16=AM$1))</f>
        <v>256</v>
      </c>
      <c r="AN16" s="7">
        <f t="array" ref="AN16">INDEX($CI$3:$EP$26,MATCH($AJ16,$CH$3:$CH$26,0),MATCH($AI16&amp;AN$1,$CI$2:$EP$2&amp;$CI$1:$EP$1,0))+SUMPRODUCT($D$21:$M$44,($B$21:$B$44=$AI16)*($D$16:$M$16=AN$1))</f>
        <v>256</v>
      </c>
      <c r="AO16" s="7">
        <f t="array" ref="AO16">INDEX($CI$3:$EP$26,MATCH($AJ16,$CH$3:$CH$26,0),MATCH($AI16&amp;AO$1,$CI$2:$EP$2&amp;$CI$1:$EP$1,0))+SUMPRODUCT($D$21:$M$44,($B$21:$B$44=$AI16)*($D$16:$M$16=AO$1))</f>
        <v>0.02</v>
      </c>
      <c r="AP16" s="7">
        <f t="array" ref="AP16">INDEX($CI$3:$EP$26,MATCH($AJ16,$CH$3:$CH$26,0),MATCH($AI16&amp;AP$1,$CI$2:$EP$2&amp;$CI$1:$EP$1,0))+SUMPRODUCT($D$21:$M$44,($B$21:$B$44=$AI16)*($D$16:$M$16=AP$1))</f>
        <v>0.02</v>
      </c>
      <c r="AQ16" s="7">
        <f t="array" ref="AQ16">INDEX($CI$3:$EP$26,MATCH($AJ16,$CH$3:$CH$26,0),MATCH($AI16&amp;AQ$1,$CI$2:$EP$2&amp;$CI$1:$EP$1,0))+SUMPRODUCT($D$21:$M$44,($B$21:$B$44=$AI16)*($D$16:$M$16=AQ$1))</f>
        <v>0.02</v>
      </c>
      <c r="AR16" s="7">
        <f t="array" ref="AR16">INDEX($CI$3:$EP$26,MATCH($AJ16,$CH$3:$CH$26,0),MATCH($AI16&amp;AR$1,$CI$2:$EP$2&amp;$CI$1:$EP$1,0))+SUMPRODUCT($D$21:$M$44,($B$21:$B$44=$AI16)*($D$16:$M$16=AR$1))</f>
        <v>0.02</v>
      </c>
      <c r="AS16" s="7">
        <f t="array" ref="AS16">INDEX($CI$3:$EP$26,MATCH($AJ16,$CH$3:$CH$26,0),MATCH($AI16&amp;AS$1,$CI$2:$EP$2&amp;$CI$1:$EP$1,0))+SUMPRODUCT($D$21:$M$44,($B$21:$B$44=$AI16)*($D$16:$M$16=AS$1))</f>
        <v>0.01</v>
      </c>
      <c r="AT16" s="7">
        <f t="array" ref="AT16">INDEX($CI$3:$EP$26,MATCH($AJ16,$CH$3:$CH$26,0),MATCH($AI16&amp;AT$1,$CI$2:$EP$2&amp;$CI$1:$EP$1,0))+SUMPRODUCT($D$21:$M$44,($B$21:$B$44=$AI16)*($D$16:$M$16=AT$1))</f>
        <v>0</v>
      </c>
      <c r="AU16" s="1">
        <f t="shared" si="13"/>
        <v>1260</v>
      </c>
      <c r="AV16" s="1">
        <f t="shared" si="19"/>
        <v>10080</v>
      </c>
      <c r="AW16" s="1">
        <f>VLOOKUP(AH16,主线!C:AR,42,TRUE)*VLOOKUP(AH16,总表!A:D,3,FALSE)*参数!$C$12/6</f>
        <v>475904</v>
      </c>
      <c r="AX16" s="1">
        <f t="shared" si="20"/>
        <v>2784426.6666666665</v>
      </c>
      <c r="BD16" t="s">
        <v>421</v>
      </c>
      <c r="BE16">
        <v>1</v>
      </c>
      <c r="BF16">
        <v>2</v>
      </c>
      <c r="BG16">
        <v>0</v>
      </c>
      <c r="BH16" s="3">
        <f t="array" ref="BH16">INDEX($D$21:$M$44,MATCH($BD16&amp;$BF16,$C$21:$C$44&amp;$B$21:$B$44,0),MATCH(BH$1,$D$16:$M$16,0))</f>
        <v>48</v>
      </c>
      <c r="BI16" s="3">
        <f t="array" ref="BI16">INDEX($D$21:$M$44,MATCH($BD16&amp;$BF16,$C$21:$C$44&amp;$B$21:$B$44,0),MATCH(BI$1,$D$16:$M$16,0))</f>
        <v>0</v>
      </c>
      <c r="BJ16" s="3">
        <f t="array" ref="BJ16">INDEX($D$21:$M$44,MATCH($BD16&amp;$BF16,$C$21:$C$44&amp;$B$21:$B$44,0),MATCH(BJ$1,$D$16:$M$16,0))</f>
        <v>96</v>
      </c>
      <c r="BK16" s="3">
        <f t="array" ref="BK16">INDEX($D$21:$M$44,MATCH($BD16&amp;$BF16,$C$21:$C$44&amp;$B$21:$B$44,0),MATCH(BK$1,$D$16:$M$16,0))</f>
        <v>0</v>
      </c>
      <c r="BL16" s="3"/>
      <c r="BM16" s="3"/>
      <c r="BN16" s="3"/>
      <c r="BO16" s="3"/>
      <c r="BP16" s="3"/>
      <c r="BQ16" s="3"/>
      <c r="BT16" t="s">
        <v>415</v>
      </c>
      <c r="BU16">
        <v>1</v>
      </c>
      <c r="BV16" s="1">
        <v>14</v>
      </c>
      <c r="BW16" s="3">
        <f t="array" ref="BW16">INDEX($CI$3:$EP$26,MATCH($BV16,$CH$3:$CH$26,0),MATCH(BW$1&amp;$BU16,$CI$1:$EP$1&amp;$CI$2:$EP$2,0))*VLOOKUP($BT16,$C$17:$M$20,COUNTBLANK($D$15:D$15)+1,FALSE)</f>
        <v>112</v>
      </c>
      <c r="BX16" s="3">
        <f t="array" ref="BX16">INDEX($CI$3:$EP$26,MATCH($BV16,$CH$3:$CH$26,0),MATCH(BX$1&amp;$BU16,$CI$1:$EP$1&amp;$CI$2:$EP$2,0))*VLOOKUP($BT16,$C$17:$M$20,COUNTBLANK($D$15:E$15)+1,FALSE)</f>
        <v>5600</v>
      </c>
      <c r="BY16" s="3">
        <f t="array" ref="BY16">INDEX($CI$3:$EP$26,MATCH($BV16,$CH$3:$CH$26,0),MATCH(BY$1&amp;$BU16,$CI$1:$EP$1&amp;$CI$2:$EP$2,0))*VLOOKUP($BT16,$C$17:$M$20,COUNTBLANK($D$15:F$15)+1,FALSE)</f>
        <v>0</v>
      </c>
      <c r="BZ16" s="3">
        <f t="array" ref="BZ16">INDEX($CI$3:$EP$26,MATCH($BV16,$CH$3:$CH$26,0),MATCH(BZ$1&amp;$BU16,$CI$1:$EP$1&amp;$CI$2:$EP$2,0))*VLOOKUP($BT16,$C$17:$M$20,COUNTBLANK($D$15:G$15)+1,FALSE)</f>
        <v>0</v>
      </c>
      <c r="CA16" s="3">
        <f t="array" ref="CA16">INDEX($CI$3:$EP$26,MATCH($BV16,$CH$3:$CH$26,0),MATCH(CA$1&amp;$BU16,$CI$1:$EP$1&amp;$CI$2:$EP$2,0))*VLOOKUP($BT16,$C$17:$M$20,COUNTBLANK($D$15:H$15)+1,FALSE)</f>
        <v>0.03</v>
      </c>
      <c r="CB16" s="3">
        <f t="array" ref="CB16">INDEX($CI$3:$EP$26,MATCH($BV16,$CH$3:$CH$26,0),MATCH(CB$1&amp;$BU16,$CI$1:$EP$1&amp;$CI$2:$EP$2,0))*VLOOKUP($BT16,$C$17:$M$20,COUNTBLANK($D$15:I$15)+1,FALSE)</f>
        <v>0</v>
      </c>
      <c r="CC16" s="3">
        <f t="array" ref="CC16">INDEX($CI$3:$EP$26,MATCH($BV16,$CH$3:$CH$26,0),MATCH(CC$1&amp;$BU16,$CI$1:$EP$1&amp;$CI$2:$EP$2,0))*VLOOKUP($BT16,$C$17:$M$20,COUNTBLANK($D$15:J$15)+1,FALSE)</f>
        <v>0</v>
      </c>
      <c r="CD16" s="3">
        <f t="array" ref="CD16">INDEX($CI$3:$EP$26,MATCH($BV16,$CH$3:$CH$26,0),MATCH(CD$1&amp;$BU16,$CI$1:$EP$1&amp;$CI$2:$EP$2,0))*VLOOKUP($BT16,$C$17:$M$20,COUNTBLANK($D$15:K$15)+1,FALSE)</f>
        <v>0</v>
      </c>
      <c r="CE16" s="3">
        <f t="array" ref="CE16">INDEX($CI$3:$EP$26,MATCH($BV16,$CH$3:$CH$26,0),MATCH(CE$1&amp;$BU16,$CI$1:$EP$1&amp;$CI$2:$EP$2,0))*VLOOKUP($BT16,$C$17:$M$20,COUNTBLANK($D$15:L$15)+1,FALSE)</f>
        <v>0</v>
      </c>
      <c r="CF16" s="3">
        <f t="array" ref="CF16">INDEX($CI$3:$EP$26,MATCH($BV16,$CH$3:$CH$26,0),MATCH(CF$1&amp;$BU16,$CI$1:$EP$1&amp;$CI$2:$EP$2,0))*VLOOKUP($BT16,$C$17:$M$20,COUNTBLANK($D$15:M$15)+1,FALSE)</f>
        <v>0</v>
      </c>
      <c r="CH16" s="3">
        <v>14</v>
      </c>
      <c r="CI16" s="3">
        <f t="shared" si="23"/>
        <v>448</v>
      </c>
      <c r="CJ16" s="3">
        <f t="shared" si="15"/>
        <v>11200</v>
      </c>
      <c r="CK16" s="3">
        <f t="shared" si="16"/>
        <v>224</v>
      </c>
      <c r="CL16" s="3">
        <f t="shared" si="17"/>
        <v>224</v>
      </c>
      <c r="CM16" s="3">
        <f t="shared" si="44"/>
        <v>0.03</v>
      </c>
      <c r="CN16" s="3">
        <f t="shared" si="44"/>
        <v>0.03</v>
      </c>
      <c r="CO16" s="3">
        <f t="shared" si="44"/>
        <v>0.03</v>
      </c>
      <c r="CP16" s="3">
        <f t="shared" si="44"/>
        <v>0.03</v>
      </c>
      <c r="CQ16" s="3">
        <f t="shared" si="96"/>
        <v>0.01</v>
      </c>
      <c r="CR16" s="3">
        <f t="shared" si="37"/>
        <v>0.01</v>
      </c>
      <c r="CS16" s="3">
        <f t="shared" si="45"/>
        <v>672</v>
      </c>
      <c r="CT16" s="3">
        <f t="shared" si="46"/>
        <v>16800</v>
      </c>
      <c r="CU16" s="3">
        <f t="shared" si="47"/>
        <v>336</v>
      </c>
      <c r="CV16" s="3">
        <f t="shared" si="48"/>
        <v>336</v>
      </c>
      <c r="CW16" s="3">
        <f t="shared" si="49"/>
        <v>4.4999999999999998E-2</v>
      </c>
      <c r="CX16" s="3">
        <f t="shared" si="50"/>
        <v>4.4999999999999998E-2</v>
      </c>
      <c r="CY16" s="3">
        <f t="shared" si="51"/>
        <v>4.4999999999999998E-2</v>
      </c>
      <c r="CZ16" s="3">
        <f t="shared" si="52"/>
        <v>4.4999999999999998E-2</v>
      </c>
      <c r="DA16" s="3">
        <f t="shared" si="53"/>
        <v>1.4999999999999999E-2</v>
      </c>
      <c r="DB16" s="3">
        <f t="shared" si="54"/>
        <v>1.4999999999999999E-2</v>
      </c>
      <c r="DC16" s="3">
        <f t="shared" si="55"/>
        <v>896</v>
      </c>
      <c r="DD16" s="3">
        <f t="shared" si="56"/>
        <v>22400</v>
      </c>
      <c r="DE16" s="3">
        <f t="shared" si="57"/>
        <v>448</v>
      </c>
      <c r="DF16" s="3">
        <f t="shared" si="58"/>
        <v>448</v>
      </c>
      <c r="DG16" s="3">
        <f t="shared" si="59"/>
        <v>0.06</v>
      </c>
      <c r="DH16" s="3">
        <f t="shared" si="60"/>
        <v>0.06</v>
      </c>
      <c r="DI16" s="3">
        <f t="shared" si="61"/>
        <v>0.06</v>
      </c>
      <c r="DJ16" s="3">
        <f t="shared" si="62"/>
        <v>0.06</v>
      </c>
      <c r="DK16" s="3">
        <f t="shared" si="63"/>
        <v>0.02</v>
      </c>
      <c r="DL16" s="3">
        <f t="shared" si="64"/>
        <v>0.02</v>
      </c>
      <c r="DM16" s="3">
        <f t="shared" si="65"/>
        <v>1120</v>
      </c>
      <c r="DN16" s="3">
        <f t="shared" si="66"/>
        <v>28000</v>
      </c>
      <c r="DO16" s="3">
        <f t="shared" si="67"/>
        <v>560</v>
      </c>
      <c r="DP16" s="3">
        <f t="shared" si="68"/>
        <v>560</v>
      </c>
      <c r="DQ16" s="3">
        <f t="shared" si="69"/>
        <v>7.4999999999999997E-2</v>
      </c>
      <c r="DR16" s="3">
        <f t="shared" si="70"/>
        <v>7.4999999999999997E-2</v>
      </c>
      <c r="DS16" s="3">
        <f t="shared" si="71"/>
        <v>7.4999999999999997E-2</v>
      </c>
      <c r="DT16" s="3">
        <f t="shared" si="72"/>
        <v>7.4999999999999997E-2</v>
      </c>
      <c r="DU16" s="3">
        <f t="shared" si="73"/>
        <v>2.5000000000000001E-2</v>
      </c>
      <c r="DV16" s="3">
        <f t="shared" si="74"/>
        <v>2.5000000000000001E-2</v>
      </c>
      <c r="DW16" s="3">
        <f t="shared" si="75"/>
        <v>1792</v>
      </c>
      <c r="DX16" s="3">
        <f t="shared" si="76"/>
        <v>44800</v>
      </c>
      <c r="DY16" s="3">
        <f t="shared" si="77"/>
        <v>896</v>
      </c>
      <c r="DZ16" s="3">
        <f t="shared" si="78"/>
        <v>896</v>
      </c>
      <c r="EA16" s="3">
        <f t="shared" si="79"/>
        <v>0.12</v>
      </c>
      <c r="EB16" s="3">
        <f t="shared" si="80"/>
        <v>0.12</v>
      </c>
      <c r="EC16" s="3">
        <f t="shared" si="81"/>
        <v>0.12</v>
      </c>
      <c r="ED16" s="3">
        <f t="shared" si="82"/>
        <v>0.12</v>
      </c>
      <c r="EE16" s="3">
        <f t="shared" si="83"/>
        <v>0.04</v>
      </c>
      <c r="EF16" s="3">
        <f t="shared" si="84"/>
        <v>0.04</v>
      </c>
      <c r="EG16" s="3">
        <f t="shared" si="85"/>
        <v>2688</v>
      </c>
      <c r="EH16" s="3">
        <f t="shared" si="86"/>
        <v>67200</v>
      </c>
      <c r="EI16" s="3">
        <f t="shared" si="87"/>
        <v>1344</v>
      </c>
      <c r="EJ16" s="3">
        <f t="shared" si="88"/>
        <v>1344</v>
      </c>
      <c r="EK16" s="3">
        <f t="shared" si="89"/>
        <v>0.18</v>
      </c>
      <c r="EL16" s="3">
        <f t="shared" si="90"/>
        <v>0.18</v>
      </c>
      <c r="EM16" s="3">
        <f t="shared" si="91"/>
        <v>0.18</v>
      </c>
      <c r="EN16" s="3">
        <f t="shared" si="92"/>
        <v>0.18</v>
      </c>
      <c r="EO16" s="3">
        <f t="shared" si="93"/>
        <v>0.06</v>
      </c>
      <c r="EP16" s="3">
        <f t="shared" si="94"/>
        <v>0.06</v>
      </c>
    </row>
    <row r="17" spans="1:146" x14ac:dyDescent="0.2">
      <c r="A17" t="s">
        <v>471</v>
      </c>
      <c r="B17" t="s">
        <v>472</v>
      </c>
      <c r="C17" t="s">
        <v>415</v>
      </c>
      <c r="D17">
        <v>0.25</v>
      </c>
      <c r="E17">
        <v>0.5</v>
      </c>
      <c r="H17" s="1">
        <v>1</v>
      </c>
      <c r="I17" s="1"/>
      <c r="J17" s="1"/>
      <c r="K17" s="1"/>
      <c r="L17" s="1"/>
      <c r="M17" s="1"/>
      <c r="O17" s="16"/>
      <c r="Q17" s="1">
        <v>14</v>
      </c>
      <c r="R17" s="49">
        <f t="shared" si="33"/>
        <v>80</v>
      </c>
      <c r="S17" s="49">
        <f t="shared" ref="S17:W17" si="101">R17*2</f>
        <v>160</v>
      </c>
      <c r="T17" s="49">
        <f t="shared" si="101"/>
        <v>320</v>
      </c>
      <c r="U17" s="1">
        <f t="shared" si="101"/>
        <v>640</v>
      </c>
      <c r="V17" s="1">
        <f t="shared" si="101"/>
        <v>1280</v>
      </c>
      <c r="W17" s="1">
        <f t="shared" si="101"/>
        <v>2560</v>
      </c>
      <c r="Y17" s="1">
        <v>4</v>
      </c>
      <c r="Z17" s="1">
        <f>VLOOKUP(Y17,主线!A:C,3,FALSE)</f>
        <v>17</v>
      </c>
      <c r="AA17" s="1">
        <v>4</v>
      </c>
      <c r="AB17" s="1">
        <v>8</v>
      </c>
      <c r="AC17" s="1">
        <v>3</v>
      </c>
      <c r="AD17" s="1">
        <f t="shared" si="99"/>
        <v>5760</v>
      </c>
      <c r="AE17" s="1">
        <f t="shared" si="100"/>
        <v>6390</v>
      </c>
      <c r="AH17" s="3">
        <v>15</v>
      </c>
      <c r="AI17" s="3">
        <f t="shared" si="11"/>
        <v>3</v>
      </c>
      <c r="AJ17" s="3">
        <f t="shared" si="12"/>
        <v>4</v>
      </c>
      <c r="AK17" s="7">
        <f t="array" ref="AK17">INDEX($CI$3:$EP$26,MATCH($AJ17,$CH$3:$CH$26,0),MATCH($AI17&amp;AK$1,$CI$2:$EP$2&amp;$CI$1:$EP$1,0))+SUMPRODUCT($D$21:$M$44,($B$21:$B$44=$AI17)*($D$16:$M$16=AK$1))</f>
        <v>512</v>
      </c>
      <c r="AL17" s="7">
        <f t="array" ref="AL17">INDEX($CI$3:$EP$26,MATCH($AJ17,$CH$3:$CH$26,0),MATCH($AI17&amp;AL$1,$CI$2:$EP$2&amp;$CI$1:$EP$1,0))+SUMPRODUCT($D$21:$M$44,($B$21:$B$44=$AI17)*($D$16:$M$16=AL$1))</f>
        <v>12800</v>
      </c>
      <c r="AM17" s="7">
        <f t="array" ref="AM17">INDEX($CI$3:$EP$26,MATCH($AJ17,$CH$3:$CH$26,0),MATCH($AI17&amp;AM$1,$CI$2:$EP$2&amp;$CI$1:$EP$1,0))+SUMPRODUCT($D$21:$M$44,($B$21:$B$44=$AI17)*($D$16:$M$16=AM$1))</f>
        <v>256</v>
      </c>
      <c r="AN17" s="7">
        <f t="array" ref="AN17">INDEX($CI$3:$EP$26,MATCH($AJ17,$CH$3:$CH$26,0),MATCH($AI17&amp;AN$1,$CI$2:$EP$2&amp;$CI$1:$EP$1,0))+SUMPRODUCT($D$21:$M$44,($B$21:$B$44=$AI17)*($D$16:$M$16=AN$1))</f>
        <v>256</v>
      </c>
      <c r="AO17" s="7">
        <f t="array" ref="AO17">INDEX($CI$3:$EP$26,MATCH($AJ17,$CH$3:$CH$26,0),MATCH($AI17&amp;AO$1,$CI$2:$EP$2&amp;$CI$1:$EP$1,0))+SUMPRODUCT($D$21:$M$44,($B$21:$B$44=$AI17)*($D$16:$M$16=AO$1))</f>
        <v>0.02</v>
      </c>
      <c r="AP17" s="7">
        <f t="array" ref="AP17">INDEX($CI$3:$EP$26,MATCH($AJ17,$CH$3:$CH$26,0),MATCH($AI17&amp;AP$1,$CI$2:$EP$2&amp;$CI$1:$EP$1,0))+SUMPRODUCT($D$21:$M$44,($B$21:$B$44=$AI17)*($D$16:$M$16=AP$1))</f>
        <v>0.02</v>
      </c>
      <c r="AQ17" s="7">
        <f t="array" ref="AQ17">INDEX($CI$3:$EP$26,MATCH($AJ17,$CH$3:$CH$26,0),MATCH($AI17&amp;AQ$1,$CI$2:$EP$2&amp;$CI$1:$EP$1,0))+SUMPRODUCT($D$21:$M$44,($B$21:$B$44=$AI17)*($D$16:$M$16=AQ$1))</f>
        <v>0.02</v>
      </c>
      <c r="AR17" s="7">
        <f t="array" ref="AR17">INDEX($CI$3:$EP$26,MATCH($AJ17,$CH$3:$CH$26,0),MATCH($AI17&amp;AR$1,$CI$2:$EP$2&amp;$CI$1:$EP$1,0))+SUMPRODUCT($D$21:$M$44,($B$21:$B$44=$AI17)*($D$16:$M$16=AR$1))</f>
        <v>0.02</v>
      </c>
      <c r="AS17" s="7">
        <f t="array" ref="AS17">INDEX($CI$3:$EP$26,MATCH($AJ17,$CH$3:$CH$26,0),MATCH($AI17&amp;AS$1,$CI$2:$EP$2&amp;$CI$1:$EP$1,0))+SUMPRODUCT($D$21:$M$44,($B$21:$B$44=$AI17)*($D$16:$M$16=AS$1))</f>
        <v>0.01</v>
      </c>
      <c r="AT17" s="7">
        <f t="array" ref="AT17">INDEX($CI$3:$EP$26,MATCH($AJ17,$CH$3:$CH$26,0),MATCH($AI17&amp;AT$1,$CI$2:$EP$2&amp;$CI$1:$EP$1,0))+SUMPRODUCT($D$21:$M$44,($B$21:$B$44=$AI17)*($D$16:$M$16=AT$1))</f>
        <v>0</v>
      </c>
      <c r="AU17" s="1">
        <f t="shared" si="13"/>
        <v>1260</v>
      </c>
      <c r="AV17" s="1">
        <f t="shared" si="19"/>
        <v>10080</v>
      </c>
      <c r="AW17" s="1">
        <f>VLOOKUP(AH17,主线!C:AR,42,TRUE)*VLOOKUP(AH17,总表!A:D,3,FALSE)*参数!$C$12/6</f>
        <v>503360</v>
      </c>
      <c r="AX17" s="1">
        <f t="shared" si="20"/>
        <v>3287786.6666666665</v>
      </c>
      <c r="BC17" s="1"/>
      <c r="BD17" t="s">
        <v>421</v>
      </c>
      <c r="BE17">
        <v>1</v>
      </c>
      <c r="BF17">
        <v>3</v>
      </c>
      <c r="BG17">
        <v>0</v>
      </c>
      <c r="BH17" s="3">
        <f t="array" ref="BH17">INDEX($D$21:$M$44,MATCH($BD17&amp;$BF17,$C$21:$C$44&amp;$B$21:$B$44,0),MATCH(BH$1,$D$16:$M$16,0))</f>
        <v>64</v>
      </c>
      <c r="BI17" s="3">
        <f t="array" ref="BI17">INDEX($D$21:$M$44,MATCH($BD17&amp;$BF17,$C$21:$C$44&amp;$B$21:$B$44,0),MATCH(BI$1,$D$16:$M$16,0))</f>
        <v>0</v>
      </c>
      <c r="BJ17" s="3">
        <f t="array" ref="BJ17">INDEX($D$21:$M$44,MATCH($BD17&amp;$BF17,$C$21:$C$44&amp;$B$21:$B$44,0),MATCH(BJ$1,$D$16:$M$16,0))</f>
        <v>128</v>
      </c>
      <c r="BK17" s="3">
        <f t="array" ref="BK17">INDEX($D$21:$M$44,MATCH($BD17&amp;$BF17,$C$21:$C$44&amp;$B$21:$B$44,0),MATCH(BK$1,$D$16:$M$16,0))</f>
        <v>0</v>
      </c>
      <c r="BL17" s="3"/>
      <c r="BM17" s="3"/>
      <c r="BN17" s="3"/>
      <c r="BO17" s="3"/>
      <c r="BP17" s="3"/>
      <c r="BQ17" s="3"/>
      <c r="BR17" s="1"/>
      <c r="BS17" s="1"/>
      <c r="BT17" t="s">
        <v>415</v>
      </c>
      <c r="BU17">
        <v>1</v>
      </c>
      <c r="BV17" s="1">
        <v>15</v>
      </c>
      <c r="BW17" s="3">
        <f t="array" ref="BW17">INDEX($CI$3:$EP$26,MATCH($BV17,$CH$3:$CH$26,0),MATCH(BW$1&amp;$BU17,$CI$1:$EP$1&amp;$CI$2:$EP$2,0))*VLOOKUP($BT17,$C$17:$M$20,COUNTBLANK($D$15:D$15)+1,FALSE)</f>
        <v>120</v>
      </c>
      <c r="BX17" s="3">
        <f t="array" ref="BX17">INDEX($CI$3:$EP$26,MATCH($BV17,$CH$3:$CH$26,0),MATCH(BX$1&amp;$BU17,$CI$1:$EP$1&amp;$CI$2:$EP$2,0))*VLOOKUP($BT17,$C$17:$M$20,COUNTBLANK($D$15:E$15)+1,FALSE)</f>
        <v>6000</v>
      </c>
      <c r="BY17" s="3">
        <f t="array" ref="BY17">INDEX($CI$3:$EP$26,MATCH($BV17,$CH$3:$CH$26,0),MATCH(BY$1&amp;$BU17,$CI$1:$EP$1&amp;$CI$2:$EP$2,0))*VLOOKUP($BT17,$C$17:$M$20,COUNTBLANK($D$15:F$15)+1,FALSE)</f>
        <v>0</v>
      </c>
      <c r="BZ17" s="3">
        <f t="array" ref="BZ17">INDEX($CI$3:$EP$26,MATCH($BV17,$CH$3:$CH$26,0),MATCH(BZ$1&amp;$BU17,$CI$1:$EP$1&amp;$CI$2:$EP$2,0))*VLOOKUP($BT17,$C$17:$M$20,COUNTBLANK($D$15:G$15)+1,FALSE)</f>
        <v>0</v>
      </c>
      <c r="CA17" s="3">
        <f t="array" ref="CA17">INDEX($CI$3:$EP$26,MATCH($BV17,$CH$3:$CH$26,0),MATCH(CA$1&amp;$BU17,$CI$1:$EP$1&amp;$CI$2:$EP$2,0))*VLOOKUP($BT17,$C$17:$M$20,COUNTBLANK($D$15:H$15)+1,FALSE)</f>
        <v>0.03</v>
      </c>
      <c r="CB17" s="3">
        <f t="array" ref="CB17">INDEX($CI$3:$EP$26,MATCH($BV17,$CH$3:$CH$26,0),MATCH(CB$1&amp;$BU17,$CI$1:$EP$1&amp;$CI$2:$EP$2,0))*VLOOKUP($BT17,$C$17:$M$20,COUNTBLANK($D$15:I$15)+1,FALSE)</f>
        <v>0</v>
      </c>
      <c r="CC17" s="3">
        <f t="array" ref="CC17">INDEX($CI$3:$EP$26,MATCH($BV17,$CH$3:$CH$26,0),MATCH(CC$1&amp;$BU17,$CI$1:$EP$1&amp;$CI$2:$EP$2,0))*VLOOKUP($BT17,$C$17:$M$20,COUNTBLANK($D$15:J$15)+1,FALSE)</f>
        <v>0</v>
      </c>
      <c r="CD17" s="3">
        <f t="array" ref="CD17">INDEX($CI$3:$EP$26,MATCH($BV17,$CH$3:$CH$26,0),MATCH(CD$1&amp;$BU17,$CI$1:$EP$1&amp;$CI$2:$EP$2,0))*VLOOKUP($BT17,$C$17:$M$20,COUNTBLANK($D$15:K$15)+1,FALSE)</f>
        <v>0</v>
      </c>
      <c r="CE17" s="3">
        <f t="array" ref="CE17">INDEX($CI$3:$EP$26,MATCH($BV17,$CH$3:$CH$26,0),MATCH(CE$1&amp;$BU17,$CI$1:$EP$1&amp;$CI$2:$EP$2,0))*VLOOKUP($BT17,$C$17:$M$20,COUNTBLANK($D$15:L$15)+1,FALSE)</f>
        <v>0</v>
      </c>
      <c r="CF17" s="3">
        <f t="array" ref="CF17">INDEX($CI$3:$EP$26,MATCH($BV17,$CH$3:$CH$26,0),MATCH(CF$1&amp;$BU17,$CI$1:$EP$1&amp;$CI$2:$EP$2,0))*VLOOKUP($BT17,$C$17:$M$20,COUNTBLANK($D$15:M$15)+1,FALSE)</f>
        <v>0</v>
      </c>
      <c r="CG17" s="1"/>
      <c r="CH17" s="3">
        <v>15</v>
      </c>
      <c r="CI17" s="3">
        <f t="shared" si="23"/>
        <v>480</v>
      </c>
      <c r="CJ17" s="3">
        <f t="shared" si="15"/>
        <v>12000</v>
      </c>
      <c r="CK17" s="3">
        <f t="shared" si="16"/>
        <v>240</v>
      </c>
      <c r="CL17" s="3">
        <f t="shared" si="17"/>
        <v>240</v>
      </c>
      <c r="CM17" s="3">
        <f t="shared" si="44"/>
        <v>0.03</v>
      </c>
      <c r="CN17" s="3">
        <f t="shared" si="44"/>
        <v>0.03</v>
      </c>
      <c r="CO17" s="3">
        <f t="shared" si="44"/>
        <v>0.03</v>
      </c>
      <c r="CP17" s="3">
        <f t="shared" si="44"/>
        <v>0.03</v>
      </c>
      <c r="CQ17" s="3">
        <f t="shared" si="96"/>
        <v>0.01</v>
      </c>
      <c r="CR17" s="3">
        <f t="shared" si="37"/>
        <v>0.01</v>
      </c>
      <c r="CS17" s="3">
        <f t="shared" si="45"/>
        <v>720</v>
      </c>
      <c r="CT17" s="3">
        <f t="shared" si="46"/>
        <v>18000</v>
      </c>
      <c r="CU17" s="3">
        <f t="shared" si="47"/>
        <v>360</v>
      </c>
      <c r="CV17" s="3">
        <f t="shared" si="48"/>
        <v>360</v>
      </c>
      <c r="CW17" s="3">
        <f t="shared" si="49"/>
        <v>4.4999999999999998E-2</v>
      </c>
      <c r="CX17" s="3">
        <f t="shared" si="50"/>
        <v>4.4999999999999998E-2</v>
      </c>
      <c r="CY17" s="3">
        <f t="shared" si="51"/>
        <v>4.4999999999999998E-2</v>
      </c>
      <c r="CZ17" s="3">
        <f t="shared" si="52"/>
        <v>4.4999999999999998E-2</v>
      </c>
      <c r="DA17" s="3">
        <f t="shared" si="53"/>
        <v>1.4999999999999999E-2</v>
      </c>
      <c r="DB17" s="3">
        <f t="shared" si="54"/>
        <v>1.4999999999999999E-2</v>
      </c>
      <c r="DC17" s="3">
        <f t="shared" si="55"/>
        <v>960</v>
      </c>
      <c r="DD17" s="3">
        <f t="shared" si="56"/>
        <v>24000</v>
      </c>
      <c r="DE17" s="3">
        <f t="shared" si="57"/>
        <v>480</v>
      </c>
      <c r="DF17" s="3">
        <f t="shared" si="58"/>
        <v>480</v>
      </c>
      <c r="DG17" s="3">
        <f t="shared" si="59"/>
        <v>0.06</v>
      </c>
      <c r="DH17" s="3">
        <f t="shared" si="60"/>
        <v>0.06</v>
      </c>
      <c r="DI17" s="3">
        <f t="shared" si="61"/>
        <v>0.06</v>
      </c>
      <c r="DJ17" s="3">
        <f t="shared" si="62"/>
        <v>0.06</v>
      </c>
      <c r="DK17" s="3">
        <f t="shared" si="63"/>
        <v>0.02</v>
      </c>
      <c r="DL17" s="3">
        <f t="shared" si="64"/>
        <v>0.02</v>
      </c>
      <c r="DM17" s="3">
        <f t="shared" si="65"/>
        <v>1200</v>
      </c>
      <c r="DN17" s="3">
        <f t="shared" si="66"/>
        <v>30000</v>
      </c>
      <c r="DO17" s="3">
        <f t="shared" si="67"/>
        <v>600</v>
      </c>
      <c r="DP17" s="3">
        <f t="shared" si="68"/>
        <v>600</v>
      </c>
      <c r="DQ17" s="3">
        <f t="shared" si="69"/>
        <v>7.4999999999999997E-2</v>
      </c>
      <c r="DR17" s="3">
        <f t="shared" si="70"/>
        <v>7.4999999999999997E-2</v>
      </c>
      <c r="DS17" s="3">
        <f t="shared" si="71"/>
        <v>7.4999999999999997E-2</v>
      </c>
      <c r="DT17" s="3">
        <f t="shared" si="72"/>
        <v>7.4999999999999997E-2</v>
      </c>
      <c r="DU17" s="3">
        <f t="shared" si="73"/>
        <v>2.5000000000000001E-2</v>
      </c>
      <c r="DV17" s="3">
        <f t="shared" si="74"/>
        <v>2.5000000000000001E-2</v>
      </c>
      <c r="DW17" s="3">
        <f t="shared" si="75"/>
        <v>1920</v>
      </c>
      <c r="DX17" s="3">
        <f t="shared" si="76"/>
        <v>48000</v>
      </c>
      <c r="DY17" s="3">
        <f t="shared" si="77"/>
        <v>960</v>
      </c>
      <c r="DZ17" s="3">
        <f t="shared" si="78"/>
        <v>960</v>
      </c>
      <c r="EA17" s="3">
        <f t="shared" si="79"/>
        <v>0.12</v>
      </c>
      <c r="EB17" s="3">
        <f t="shared" si="80"/>
        <v>0.12</v>
      </c>
      <c r="EC17" s="3">
        <f t="shared" si="81"/>
        <v>0.12</v>
      </c>
      <c r="ED17" s="3">
        <f t="shared" si="82"/>
        <v>0.12</v>
      </c>
      <c r="EE17" s="3">
        <f t="shared" si="83"/>
        <v>0.04</v>
      </c>
      <c r="EF17" s="3">
        <f t="shared" si="84"/>
        <v>0.04</v>
      </c>
      <c r="EG17" s="3">
        <f t="shared" si="85"/>
        <v>2880</v>
      </c>
      <c r="EH17" s="3">
        <f t="shared" si="86"/>
        <v>72000</v>
      </c>
      <c r="EI17" s="3">
        <f t="shared" si="87"/>
        <v>1440</v>
      </c>
      <c r="EJ17" s="3">
        <f t="shared" si="88"/>
        <v>1440</v>
      </c>
      <c r="EK17" s="3">
        <f t="shared" si="89"/>
        <v>0.18</v>
      </c>
      <c r="EL17" s="3">
        <f t="shared" si="90"/>
        <v>0.18</v>
      </c>
      <c r="EM17" s="3">
        <f t="shared" si="91"/>
        <v>0.18</v>
      </c>
      <c r="EN17" s="3">
        <f t="shared" si="92"/>
        <v>0.18</v>
      </c>
      <c r="EO17" s="3">
        <f t="shared" si="93"/>
        <v>0.06</v>
      </c>
      <c r="EP17" s="3">
        <f t="shared" si="94"/>
        <v>0.06</v>
      </c>
    </row>
    <row r="18" spans="1:146" x14ac:dyDescent="0.2">
      <c r="B18" t="s">
        <v>472</v>
      </c>
      <c r="C18" t="s">
        <v>418</v>
      </c>
      <c r="D18">
        <v>0.25</v>
      </c>
      <c r="E18">
        <v>0.5</v>
      </c>
      <c r="H18" s="1"/>
      <c r="I18" s="1">
        <v>1</v>
      </c>
      <c r="J18" s="1"/>
      <c r="K18" s="1"/>
      <c r="L18" s="1"/>
      <c r="M18" s="1"/>
      <c r="Q18" s="1">
        <v>15</v>
      </c>
      <c r="R18" s="49">
        <f t="shared" si="33"/>
        <v>80</v>
      </c>
      <c r="S18" s="49">
        <f t="shared" ref="S18:W18" si="102">R18*2</f>
        <v>160</v>
      </c>
      <c r="T18" s="49">
        <f t="shared" si="102"/>
        <v>320</v>
      </c>
      <c r="U18" s="1">
        <f t="shared" si="102"/>
        <v>640</v>
      </c>
      <c r="V18" s="1">
        <f t="shared" si="102"/>
        <v>1280</v>
      </c>
      <c r="W18" s="1">
        <f t="shared" si="102"/>
        <v>2560</v>
      </c>
      <c r="Y18" s="1">
        <v>5</v>
      </c>
      <c r="Z18" s="1">
        <f>VLOOKUP(Y18,主线!A:C,3,FALSE)</f>
        <v>24</v>
      </c>
      <c r="AA18" s="1">
        <v>4</v>
      </c>
      <c r="AB18" s="1">
        <v>12</v>
      </c>
      <c r="AC18" s="1">
        <v>3</v>
      </c>
      <c r="AE18" s="1">
        <f t="shared" si="100"/>
        <v>6390</v>
      </c>
      <c r="AH18" s="3">
        <v>16</v>
      </c>
      <c r="AI18" s="3">
        <f t="shared" si="11"/>
        <v>3</v>
      </c>
      <c r="AJ18" s="3">
        <f t="shared" si="12"/>
        <v>4</v>
      </c>
      <c r="AK18" s="7">
        <f t="array" ref="AK18">INDEX($CI$3:$EP$26,MATCH($AJ18,$CH$3:$CH$26,0),MATCH($AI18&amp;AK$1,$CI$2:$EP$2&amp;$CI$1:$EP$1,0))+SUMPRODUCT($D$21:$M$44,($B$21:$B$44=$AI18)*($D$16:$M$16=AK$1))</f>
        <v>512</v>
      </c>
      <c r="AL18" s="7">
        <f t="array" ref="AL18">INDEX($CI$3:$EP$26,MATCH($AJ18,$CH$3:$CH$26,0),MATCH($AI18&amp;AL$1,$CI$2:$EP$2&amp;$CI$1:$EP$1,0))+SUMPRODUCT($D$21:$M$44,($B$21:$B$44=$AI18)*($D$16:$M$16=AL$1))</f>
        <v>12800</v>
      </c>
      <c r="AM18" s="7">
        <f t="array" ref="AM18">INDEX($CI$3:$EP$26,MATCH($AJ18,$CH$3:$CH$26,0),MATCH($AI18&amp;AM$1,$CI$2:$EP$2&amp;$CI$1:$EP$1,0))+SUMPRODUCT($D$21:$M$44,($B$21:$B$44=$AI18)*($D$16:$M$16=AM$1))</f>
        <v>256</v>
      </c>
      <c r="AN18" s="7">
        <f t="array" ref="AN18">INDEX($CI$3:$EP$26,MATCH($AJ18,$CH$3:$CH$26,0),MATCH($AI18&amp;AN$1,$CI$2:$EP$2&amp;$CI$1:$EP$1,0))+SUMPRODUCT($D$21:$M$44,($B$21:$B$44=$AI18)*($D$16:$M$16=AN$1))</f>
        <v>256</v>
      </c>
      <c r="AO18" s="7">
        <f t="array" ref="AO18">INDEX($CI$3:$EP$26,MATCH($AJ18,$CH$3:$CH$26,0),MATCH($AI18&amp;AO$1,$CI$2:$EP$2&amp;$CI$1:$EP$1,0))+SUMPRODUCT($D$21:$M$44,($B$21:$B$44=$AI18)*($D$16:$M$16=AO$1))</f>
        <v>0.02</v>
      </c>
      <c r="AP18" s="7">
        <f t="array" ref="AP18">INDEX($CI$3:$EP$26,MATCH($AJ18,$CH$3:$CH$26,0),MATCH($AI18&amp;AP$1,$CI$2:$EP$2&amp;$CI$1:$EP$1,0))+SUMPRODUCT($D$21:$M$44,($B$21:$B$44=$AI18)*($D$16:$M$16=AP$1))</f>
        <v>0.02</v>
      </c>
      <c r="AQ18" s="7">
        <f t="array" ref="AQ18">INDEX($CI$3:$EP$26,MATCH($AJ18,$CH$3:$CH$26,0),MATCH($AI18&amp;AQ$1,$CI$2:$EP$2&amp;$CI$1:$EP$1,0))+SUMPRODUCT($D$21:$M$44,($B$21:$B$44=$AI18)*($D$16:$M$16=AQ$1))</f>
        <v>0.02</v>
      </c>
      <c r="AR18" s="7">
        <f t="array" ref="AR18">INDEX($CI$3:$EP$26,MATCH($AJ18,$CH$3:$CH$26,0),MATCH($AI18&amp;AR$1,$CI$2:$EP$2&amp;$CI$1:$EP$1,0))+SUMPRODUCT($D$21:$M$44,($B$21:$B$44=$AI18)*($D$16:$M$16=AR$1))</f>
        <v>0.02</v>
      </c>
      <c r="AS18" s="7">
        <f t="array" ref="AS18">INDEX($CI$3:$EP$26,MATCH($AJ18,$CH$3:$CH$26,0),MATCH($AI18&amp;AS$1,$CI$2:$EP$2&amp;$CI$1:$EP$1,0))+SUMPRODUCT($D$21:$M$44,($B$21:$B$44=$AI18)*($D$16:$M$16=AS$1))</f>
        <v>0.01</v>
      </c>
      <c r="AT18" s="7">
        <f t="array" ref="AT18">INDEX($CI$3:$EP$26,MATCH($AJ18,$CH$3:$CH$26,0),MATCH($AI18&amp;AT$1,$CI$2:$EP$2&amp;$CI$1:$EP$1,0))+SUMPRODUCT($D$21:$M$44,($B$21:$B$44=$AI18)*($D$16:$M$16=AT$1))</f>
        <v>0</v>
      </c>
      <c r="AU18" s="1">
        <f t="shared" si="13"/>
        <v>1260</v>
      </c>
      <c r="AV18" s="1">
        <f t="shared" si="19"/>
        <v>10080</v>
      </c>
      <c r="AW18" s="1">
        <f>VLOOKUP(AH18,主线!C:AR,42,TRUE)*VLOOKUP(AH18,总表!A:D,3,FALSE)*参数!$C$12/6</f>
        <v>537680</v>
      </c>
      <c r="AX18" s="1">
        <f t="shared" si="20"/>
        <v>3825466.6666666665</v>
      </c>
      <c r="BD18" t="s">
        <v>421</v>
      </c>
      <c r="BE18">
        <v>1</v>
      </c>
      <c r="BF18">
        <v>4</v>
      </c>
      <c r="BG18">
        <v>0</v>
      </c>
      <c r="BH18" s="3">
        <f t="array" ref="BH18">INDEX($D$21:$M$44,MATCH($BD18&amp;$BF18,$C$21:$C$44&amp;$B$21:$B$44,0),MATCH(BH$1,$D$16:$M$16,0))</f>
        <v>80</v>
      </c>
      <c r="BI18" s="3">
        <f t="array" ref="BI18">INDEX($D$21:$M$44,MATCH($BD18&amp;$BF18,$C$21:$C$44&amp;$B$21:$B$44,0),MATCH(BI$1,$D$16:$M$16,0))</f>
        <v>0</v>
      </c>
      <c r="BJ18" s="3">
        <f t="array" ref="BJ18">INDEX($D$21:$M$44,MATCH($BD18&amp;$BF18,$C$21:$C$44&amp;$B$21:$B$44,0),MATCH(BJ$1,$D$16:$M$16,0))</f>
        <v>160</v>
      </c>
      <c r="BK18" s="3">
        <f t="array" ref="BK18">INDEX($D$21:$M$44,MATCH($BD18&amp;$BF18,$C$21:$C$44&amp;$B$21:$B$44,0),MATCH(BK$1,$D$16:$M$16,0))</f>
        <v>0</v>
      </c>
      <c r="BL18" s="3"/>
      <c r="BM18" s="3"/>
      <c r="BN18" s="3"/>
      <c r="BO18" s="3"/>
      <c r="BP18" s="3"/>
      <c r="BQ18" s="3"/>
      <c r="BT18" t="s">
        <v>415</v>
      </c>
      <c r="BU18">
        <v>1</v>
      </c>
      <c r="BV18" s="1">
        <v>16</v>
      </c>
      <c r="BW18" s="3">
        <f t="array" ref="BW18">INDEX($CI$3:$EP$26,MATCH($BV18,$CH$3:$CH$26,0),MATCH(BW$1&amp;$BU18,$CI$1:$EP$1&amp;$CI$2:$EP$2,0))*VLOOKUP($BT18,$C$17:$M$20,COUNTBLANK($D$15:D$15)+1,FALSE)</f>
        <v>128</v>
      </c>
      <c r="BX18" s="3">
        <f t="array" ref="BX18">INDEX($CI$3:$EP$26,MATCH($BV18,$CH$3:$CH$26,0),MATCH(BX$1&amp;$BU18,$CI$1:$EP$1&amp;$CI$2:$EP$2,0))*VLOOKUP($BT18,$C$17:$M$20,COUNTBLANK($D$15:E$15)+1,FALSE)</f>
        <v>6400</v>
      </c>
      <c r="BY18" s="3">
        <f t="array" ref="BY18">INDEX($CI$3:$EP$26,MATCH($BV18,$CH$3:$CH$26,0),MATCH(BY$1&amp;$BU18,$CI$1:$EP$1&amp;$CI$2:$EP$2,0))*VLOOKUP($BT18,$C$17:$M$20,COUNTBLANK($D$15:F$15)+1,FALSE)</f>
        <v>0</v>
      </c>
      <c r="BZ18" s="3">
        <f t="array" ref="BZ18">INDEX($CI$3:$EP$26,MATCH($BV18,$CH$3:$CH$26,0),MATCH(BZ$1&amp;$BU18,$CI$1:$EP$1&amp;$CI$2:$EP$2,0))*VLOOKUP($BT18,$C$17:$M$20,COUNTBLANK($D$15:G$15)+1,FALSE)</f>
        <v>0</v>
      </c>
      <c r="CA18" s="3">
        <f t="array" ref="CA18">INDEX($CI$3:$EP$26,MATCH($BV18,$CH$3:$CH$26,0),MATCH(CA$1&amp;$BU18,$CI$1:$EP$1&amp;$CI$2:$EP$2,0))*VLOOKUP($BT18,$C$17:$M$20,COUNTBLANK($D$15:H$15)+1,FALSE)</f>
        <v>0.04</v>
      </c>
      <c r="CB18" s="3">
        <f t="array" ref="CB18">INDEX($CI$3:$EP$26,MATCH($BV18,$CH$3:$CH$26,0),MATCH(CB$1&amp;$BU18,$CI$1:$EP$1&amp;$CI$2:$EP$2,0))*VLOOKUP($BT18,$C$17:$M$20,COUNTBLANK($D$15:I$15)+1,FALSE)</f>
        <v>0</v>
      </c>
      <c r="CC18" s="3">
        <f t="array" ref="CC18">INDEX($CI$3:$EP$26,MATCH($BV18,$CH$3:$CH$26,0),MATCH(CC$1&amp;$BU18,$CI$1:$EP$1&amp;$CI$2:$EP$2,0))*VLOOKUP($BT18,$C$17:$M$20,COUNTBLANK($D$15:J$15)+1,FALSE)</f>
        <v>0</v>
      </c>
      <c r="CD18" s="3">
        <f t="array" ref="CD18">INDEX($CI$3:$EP$26,MATCH($BV18,$CH$3:$CH$26,0),MATCH(CD$1&amp;$BU18,$CI$1:$EP$1&amp;$CI$2:$EP$2,0))*VLOOKUP($BT18,$C$17:$M$20,COUNTBLANK($D$15:K$15)+1,FALSE)</f>
        <v>0</v>
      </c>
      <c r="CE18" s="3">
        <f t="array" ref="CE18">INDEX($CI$3:$EP$26,MATCH($BV18,$CH$3:$CH$26,0),MATCH(CE$1&amp;$BU18,$CI$1:$EP$1&amp;$CI$2:$EP$2,0))*VLOOKUP($BT18,$C$17:$M$20,COUNTBLANK($D$15:L$15)+1,FALSE)</f>
        <v>0</v>
      </c>
      <c r="CF18" s="3">
        <f t="array" ref="CF18">INDEX($CI$3:$EP$26,MATCH($BV18,$CH$3:$CH$26,0),MATCH(CF$1&amp;$BU18,$CI$1:$EP$1&amp;$CI$2:$EP$2,0))*VLOOKUP($BT18,$C$17:$M$20,COUNTBLANK($D$15:M$15)+1,FALSE)</f>
        <v>0</v>
      </c>
      <c r="CH18" s="37">
        <v>16</v>
      </c>
      <c r="CI18" s="3">
        <f t="shared" si="23"/>
        <v>512</v>
      </c>
      <c r="CJ18" s="3">
        <f t="shared" si="15"/>
        <v>12800</v>
      </c>
      <c r="CK18" s="3">
        <f t="shared" si="16"/>
        <v>256</v>
      </c>
      <c r="CL18" s="3">
        <f t="shared" si="17"/>
        <v>256</v>
      </c>
      <c r="CM18" s="3">
        <f t="shared" si="44"/>
        <v>0.04</v>
      </c>
      <c r="CN18" s="3">
        <f t="shared" si="44"/>
        <v>0.04</v>
      </c>
      <c r="CO18" s="3">
        <f t="shared" si="44"/>
        <v>0.04</v>
      </c>
      <c r="CP18" s="3">
        <f t="shared" si="44"/>
        <v>0.04</v>
      </c>
      <c r="CQ18" s="3">
        <f t="shared" si="96"/>
        <v>0.01</v>
      </c>
      <c r="CR18" s="3">
        <f t="shared" ref="CR18:CR26" si="103">CR10*ROUNDUP(INT(($CH18-4)/4)/2,0)/ROUNDUP(INT(($CH10-4)/4)/2,0)</f>
        <v>0.02</v>
      </c>
      <c r="CS18" s="3">
        <f t="shared" si="45"/>
        <v>768</v>
      </c>
      <c r="CT18" s="3">
        <f t="shared" si="46"/>
        <v>19200</v>
      </c>
      <c r="CU18" s="3">
        <f t="shared" si="47"/>
        <v>384</v>
      </c>
      <c r="CV18" s="3">
        <f t="shared" si="48"/>
        <v>384</v>
      </c>
      <c r="CW18" s="3">
        <f t="shared" si="49"/>
        <v>0.06</v>
      </c>
      <c r="CX18" s="3">
        <f t="shared" si="50"/>
        <v>0.06</v>
      </c>
      <c r="CY18" s="3">
        <f t="shared" si="51"/>
        <v>0.06</v>
      </c>
      <c r="CZ18" s="3">
        <f t="shared" si="52"/>
        <v>0.06</v>
      </c>
      <c r="DA18" s="3">
        <f t="shared" si="53"/>
        <v>1.4999999999999999E-2</v>
      </c>
      <c r="DB18" s="3">
        <f t="shared" si="54"/>
        <v>0.03</v>
      </c>
      <c r="DC18" s="3">
        <f t="shared" si="55"/>
        <v>1024</v>
      </c>
      <c r="DD18" s="3">
        <f t="shared" si="56"/>
        <v>25600</v>
      </c>
      <c r="DE18" s="3">
        <f t="shared" si="57"/>
        <v>512</v>
      </c>
      <c r="DF18" s="3">
        <f t="shared" si="58"/>
        <v>512</v>
      </c>
      <c r="DG18" s="3">
        <f t="shared" si="59"/>
        <v>0.08</v>
      </c>
      <c r="DH18" s="3">
        <f t="shared" si="60"/>
        <v>0.08</v>
      </c>
      <c r="DI18" s="3">
        <f t="shared" si="61"/>
        <v>0.08</v>
      </c>
      <c r="DJ18" s="3">
        <f t="shared" si="62"/>
        <v>0.08</v>
      </c>
      <c r="DK18" s="3">
        <f t="shared" si="63"/>
        <v>0.02</v>
      </c>
      <c r="DL18" s="3">
        <f t="shared" si="64"/>
        <v>0.04</v>
      </c>
      <c r="DM18" s="3">
        <f t="shared" si="65"/>
        <v>1280</v>
      </c>
      <c r="DN18" s="3">
        <f t="shared" si="66"/>
        <v>32000</v>
      </c>
      <c r="DO18" s="3">
        <f t="shared" si="67"/>
        <v>640</v>
      </c>
      <c r="DP18" s="3">
        <f t="shared" si="68"/>
        <v>640</v>
      </c>
      <c r="DQ18" s="3">
        <f t="shared" si="69"/>
        <v>0.1</v>
      </c>
      <c r="DR18" s="3">
        <f t="shared" si="70"/>
        <v>0.1</v>
      </c>
      <c r="DS18" s="3">
        <f t="shared" si="71"/>
        <v>0.1</v>
      </c>
      <c r="DT18" s="3">
        <f t="shared" si="72"/>
        <v>0.1</v>
      </c>
      <c r="DU18" s="3">
        <f t="shared" si="73"/>
        <v>2.5000000000000001E-2</v>
      </c>
      <c r="DV18" s="3">
        <f t="shared" si="74"/>
        <v>0.05</v>
      </c>
      <c r="DW18" s="3">
        <f t="shared" si="75"/>
        <v>2048</v>
      </c>
      <c r="DX18" s="3">
        <f t="shared" si="76"/>
        <v>51200</v>
      </c>
      <c r="DY18" s="3">
        <f t="shared" si="77"/>
        <v>1024</v>
      </c>
      <c r="DZ18" s="3">
        <f t="shared" si="78"/>
        <v>1024</v>
      </c>
      <c r="EA18" s="3">
        <f t="shared" si="79"/>
        <v>0.16</v>
      </c>
      <c r="EB18" s="3">
        <f t="shared" si="80"/>
        <v>0.16</v>
      </c>
      <c r="EC18" s="3">
        <f t="shared" si="81"/>
        <v>0.16</v>
      </c>
      <c r="ED18" s="3">
        <f t="shared" si="82"/>
        <v>0.16</v>
      </c>
      <c r="EE18" s="3">
        <f t="shared" si="83"/>
        <v>0.04</v>
      </c>
      <c r="EF18" s="3">
        <f t="shared" si="84"/>
        <v>0.08</v>
      </c>
      <c r="EG18" s="3">
        <f t="shared" si="85"/>
        <v>3072</v>
      </c>
      <c r="EH18" s="3">
        <f t="shared" si="86"/>
        <v>76800</v>
      </c>
      <c r="EI18" s="3">
        <f t="shared" si="87"/>
        <v>1536</v>
      </c>
      <c r="EJ18" s="3">
        <f t="shared" si="88"/>
        <v>1536</v>
      </c>
      <c r="EK18" s="3">
        <f t="shared" si="89"/>
        <v>0.24</v>
      </c>
      <c r="EL18" s="3">
        <f t="shared" si="90"/>
        <v>0.24</v>
      </c>
      <c r="EM18" s="3">
        <f t="shared" si="91"/>
        <v>0.24</v>
      </c>
      <c r="EN18" s="3">
        <f t="shared" si="92"/>
        <v>0.24</v>
      </c>
      <c r="EO18" s="3">
        <f t="shared" si="93"/>
        <v>0.06</v>
      </c>
      <c r="EP18" s="3">
        <f t="shared" si="94"/>
        <v>0.12</v>
      </c>
    </row>
    <row r="19" spans="1:146" x14ac:dyDescent="0.2">
      <c r="B19" t="s">
        <v>472</v>
      </c>
      <c r="C19" t="s">
        <v>421</v>
      </c>
      <c r="D19">
        <v>0.25</v>
      </c>
      <c r="F19">
        <v>1</v>
      </c>
      <c r="H19" s="1"/>
      <c r="I19" s="1"/>
      <c r="J19" s="1">
        <v>1</v>
      </c>
      <c r="K19" s="1">
        <v>1</v>
      </c>
      <c r="L19" s="1"/>
      <c r="M19" s="1"/>
      <c r="Q19" s="17">
        <v>16</v>
      </c>
      <c r="R19" s="49">
        <f t="shared" si="33"/>
        <v>80</v>
      </c>
      <c r="S19" s="49">
        <f t="shared" ref="S19:W19" si="104">R19*2</f>
        <v>160</v>
      </c>
      <c r="T19" s="49">
        <f t="shared" si="104"/>
        <v>320</v>
      </c>
      <c r="U19" s="1">
        <f t="shared" si="104"/>
        <v>640</v>
      </c>
      <c r="V19" s="1">
        <f t="shared" si="104"/>
        <v>1280</v>
      </c>
      <c r="W19" s="1">
        <f t="shared" si="104"/>
        <v>2560</v>
      </c>
      <c r="Y19" s="1">
        <v>6</v>
      </c>
      <c r="Z19" s="1">
        <f>VLOOKUP(Y19,主线!A:C,3,FALSE)</f>
        <v>31</v>
      </c>
      <c r="AA19" s="1">
        <v>4</v>
      </c>
      <c r="AB19" s="1">
        <v>12</v>
      </c>
      <c r="AC19" s="1">
        <v>3</v>
      </c>
      <c r="AE19" s="1">
        <f t="shared" si="100"/>
        <v>6390</v>
      </c>
      <c r="AH19" s="3">
        <v>17</v>
      </c>
      <c r="AI19" s="3">
        <f t="shared" si="11"/>
        <v>4</v>
      </c>
      <c r="AJ19" s="3">
        <f t="shared" si="12"/>
        <v>8</v>
      </c>
      <c r="AK19" s="7">
        <f t="array" ref="AK19">INDEX($CI$3:$EP$26,MATCH($AJ19,$CH$3:$CH$26,0),MATCH($AI19&amp;AK$1,$CI$2:$EP$2&amp;$CI$1:$EP$1,0))+SUMPRODUCT($D$21:$M$44,($B$21:$B$44=$AI19)*($D$16:$M$16=AK$1))</f>
        <v>960</v>
      </c>
      <c r="AL19" s="7">
        <f t="array" ref="AL19">INDEX($CI$3:$EP$26,MATCH($AJ19,$CH$3:$CH$26,0),MATCH($AI19&amp;AL$1,$CI$2:$EP$2&amp;$CI$1:$EP$1,0))+SUMPRODUCT($D$21:$M$44,($B$21:$B$44=$AI19)*($D$16:$M$16=AL$1))</f>
        <v>24000</v>
      </c>
      <c r="AM19" s="7">
        <f t="array" ref="AM19">INDEX($CI$3:$EP$26,MATCH($AJ19,$CH$3:$CH$26,0),MATCH($AI19&amp;AM$1,$CI$2:$EP$2&amp;$CI$1:$EP$1,0))+SUMPRODUCT($D$21:$M$44,($B$21:$B$44=$AI19)*($D$16:$M$16=AM$1))</f>
        <v>480</v>
      </c>
      <c r="AN19" s="7">
        <f t="array" ref="AN19">INDEX($CI$3:$EP$26,MATCH($AJ19,$CH$3:$CH$26,0),MATCH($AI19&amp;AN$1,$CI$2:$EP$2&amp;$CI$1:$EP$1,0))+SUMPRODUCT($D$21:$M$44,($B$21:$B$44=$AI19)*($D$16:$M$16=AN$1))</f>
        <v>480</v>
      </c>
      <c r="AO19" s="7">
        <f t="array" ref="AO19">INDEX($CI$3:$EP$26,MATCH($AJ19,$CH$3:$CH$26,0),MATCH($AI19&amp;AO$1,$CI$2:$EP$2&amp;$CI$1:$EP$1,0))+SUMPRODUCT($D$21:$M$44,($B$21:$B$44=$AI19)*($D$16:$M$16=AO$1))</f>
        <v>0.05</v>
      </c>
      <c r="AP19" s="7">
        <f t="array" ref="AP19">INDEX($CI$3:$EP$26,MATCH($AJ19,$CH$3:$CH$26,0),MATCH($AI19&amp;AP$1,$CI$2:$EP$2&amp;$CI$1:$EP$1,0))+SUMPRODUCT($D$21:$M$44,($B$21:$B$44=$AI19)*($D$16:$M$16=AP$1))</f>
        <v>0.05</v>
      </c>
      <c r="AQ19" s="7">
        <f t="array" ref="AQ19">INDEX($CI$3:$EP$26,MATCH($AJ19,$CH$3:$CH$26,0),MATCH($AI19&amp;AQ$1,$CI$2:$EP$2&amp;$CI$1:$EP$1,0))+SUMPRODUCT($D$21:$M$44,($B$21:$B$44=$AI19)*($D$16:$M$16=AQ$1))</f>
        <v>0.05</v>
      </c>
      <c r="AR19" s="7">
        <f t="array" ref="AR19">INDEX($CI$3:$EP$26,MATCH($AJ19,$CH$3:$CH$26,0),MATCH($AI19&amp;AR$1,$CI$2:$EP$2&amp;$CI$1:$EP$1,0))+SUMPRODUCT($D$21:$M$44,($B$21:$B$44=$AI19)*($D$16:$M$16=AR$1))</f>
        <v>0.05</v>
      </c>
      <c r="AS19" s="7">
        <f t="array" ref="AS19">INDEX($CI$3:$EP$26,MATCH($AJ19,$CH$3:$CH$26,0),MATCH($AI19&amp;AS$1,$CI$2:$EP$2&amp;$CI$1:$EP$1,0))+SUMPRODUCT($D$21:$M$44,($B$21:$B$44=$AI19)*($D$16:$M$16=AS$1))</f>
        <v>1.2500000000000001E-2</v>
      </c>
      <c r="AT19" s="7">
        <f t="array" ref="AT19">INDEX($CI$3:$EP$26,MATCH($AJ19,$CH$3:$CH$26,0),MATCH($AI19&amp;AT$1,$CI$2:$EP$2&amp;$CI$1:$EP$1,0))+SUMPRODUCT($D$21:$M$44,($B$21:$B$44=$AI19)*($D$16:$M$16=AT$1))</f>
        <v>2.5000000000000001E-2</v>
      </c>
      <c r="AU19" s="1">
        <f t="shared" si="13"/>
        <v>6390</v>
      </c>
      <c r="AV19" s="1">
        <f t="shared" si="19"/>
        <v>204480</v>
      </c>
      <c r="AW19" s="1">
        <f>VLOOKUP(AH19,主线!C:AR,42,TRUE)*VLOOKUP(AH19,总表!A:D,3,FALSE)*参数!$C$12/6</f>
        <v>649029.33333333337</v>
      </c>
      <c r="AX19" s="1">
        <f t="shared" si="20"/>
        <v>4474496</v>
      </c>
      <c r="BD19" t="s">
        <v>421</v>
      </c>
      <c r="BE19">
        <v>1</v>
      </c>
      <c r="BF19">
        <v>5</v>
      </c>
      <c r="BG19">
        <v>0</v>
      </c>
      <c r="BH19" s="3">
        <f t="array" ref="BH19">INDEX($D$21:$M$44,MATCH($BD19&amp;$BF19,$C$21:$C$44&amp;$B$21:$B$44,0),MATCH(BH$1,$D$16:$M$16,0))</f>
        <v>128</v>
      </c>
      <c r="BI19" s="3">
        <f t="array" ref="BI19">INDEX($D$21:$M$44,MATCH($BD19&amp;$BF19,$C$21:$C$44&amp;$B$21:$B$44,0),MATCH(BI$1,$D$16:$M$16,0))</f>
        <v>0</v>
      </c>
      <c r="BJ19" s="3">
        <f t="array" ref="BJ19">INDEX($D$21:$M$44,MATCH($BD19&amp;$BF19,$C$21:$C$44&amp;$B$21:$B$44,0),MATCH(BJ$1,$D$16:$M$16,0))</f>
        <v>256</v>
      </c>
      <c r="BK19" s="3">
        <f t="array" ref="BK19">INDEX($D$21:$M$44,MATCH($BD19&amp;$BF19,$C$21:$C$44&amp;$B$21:$B$44,0),MATCH(BK$1,$D$16:$M$16,0))</f>
        <v>0</v>
      </c>
      <c r="BL19" s="3"/>
      <c r="BM19" s="3"/>
      <c r="BN19" s="3"/>
      <c r="BO19" s="3"/>
      <c r="BP19" s="3"/>
      <c r="BQ19" s="3"/>
      <c r="BT19" t="s">
        <v>415</v>
      </c>
      <c r="BU19">
        <v>1</v>
      </c>
      <c r="BV19" s="1">
        <v>17</v>
      </c>
      <c r="BW19" s="3">
        <f t="array" ref="BW19">INDEX($CI$3:$EP$26,MATCH($BV19,$CH$3:$CH$26,0),MATCH(BW$1&amp;$BU19,$CI$1:$EP$1&amp;$CI$2:$EP$2,0))*VLOOKUP($BT19,$C$17:$M$20,COUNTBLANK($D$15:D$15)+1,FALSE)</f>
        <v>136</v>
      </c>
      <c r="BX19" s="3">
        <f t="array" ref="BX19">INDEX($CI$3:$EP$26,MATCH($BV19,$CH$3:$CH$26,0),MATCH(BX$1&amp;$BU19,$CI$1:$EP$1&amp;$CI$2:$EP$2,0))*VLOOKUP($BT19,$C$17:$M$20,COUNTBLANK($D$15:E$15)+1,FALSE)</f>
        <v>6800</v>
      </c>
      <c r="BY19" s="3">
        <f t="array" ref="BY19">INDEX($CI$3:$EP$26,MATCH($BV19,$CH$3:$CH$26,0),MATCH(BY$1&amp;$BU19,$CI$1:$EP$1&amp;$CI$2:$EP$2,0))*VLOOKUP($BT19,$C$17:$M$20,COUNTBLANK($D$15:F$15)+1,FALSE)</f>
        <v>0</v>
      </c>
      <c r="BZ19" s="3">
        <f t="array" ref="BZ19">INDEX($CI$3:$EP$26,MATCH($BV19,$CH$3:$CH$26,0),MATCH(BZ$1&amp;$BU19,$CI$1:$EP$1&amp;$CI$2:$EP$2,0))*VLOOKUP($BT19,$C$17:$M$20,COUNTBLANK($D$15:G$15)+1,FALSE)</f>
        <v>0</v>
      </c>
      <c r="CA19" s="3">
        <f t="array" ref="CA19">INDEX($CI$3:$EP$26,MATCH($BV19,$CH$3:$CH$26,0),MATCH(CA$1&amp;$BU19,$CI$1:$EP$1&amp;$CI$2:$EP$2,0))*VLOOKUP($BT19,$C$17:$M$20,COUNTBLANK($D$15:H$15)+1,FALSE)</f>
        <v>0.04</v>
      </c>
      <c r="CB19" s="3">
        <f t="array" ref="CB19">INDEX($CI$3:$EP$26,MATCH($BV19,$CH$3:$CH$26,0),MATCH(CB$1&amp;$BU19,$CI$1:$EP$1&amp;$CI$2:$EP$2,0))*VLOOKUP($BT19,$C$17:$M$20,COUNTBLANK($D$15:I$15)+1,FALSE)</f>
        <v>0</v>
      </c>
      <c r="CC19" s="3">
        <f t="array" ref="CC19">INDEX($CI$3:$EP$26,MATCH($BV19,$CH$3:$CH$26,0),MATCH(CC$1&amp;$BU19,$CI$1:$EP$1&amp;$CI$2:$EP$2,0))*VLOOKUP($BT19,$C$17:$M$20,COUNTBLANK($D$15:J$15)+1,FALSE)</f>
        <v>0</v>
      </c>
      <c r="CD19" s="3">
        <f t="array" ref="CD19">INDEX($CI$3:$EP$26,MATCH($BV19,$CH$3:$CH$26,0),MATCH(CD$1&amp;$BU19,$CI$1:$EP$1&amp;$CI$2:$EP$2,0))*VLOOKUP($BT19,$C$17:$M$20,COUNTBLANK($D$15:K$15)+1,FALSE)</f>
        <v>0</v>
      </c>
      <c r="CE19" s="3">
        <f t="array" ref="CE19">INDEX($CI$3:$EP$26,MATCH($BV19,$CH$3:$CH$26,0),MATCH(CE$1&amp;$BU19,$CI$1:$EP$1&amp;$CI$2:$EP$2,0))*VLOOKUP($BT19,$C$17:$M$20,COUNTBLANK($D$15:L$15)+1,FALSE)</f>
        <v>0</v>
      </c>
      <c r="CF19" s="3">
        <f t="array" ref="CF19">INDEX($CI$3:$EP$26,MATCH($BV19,$CH$3:$CH$26,0),MATCH(CF$1&amp;$BU19,$CI$1:$EP$1&amp;$CI$2:$EP$2,0))*VLOOKUP($BT19,$C$17:$M$20,COUNTBLANK($D$15:M$15)+1,FALSE)</f>
        <v>0</v>
      </c>
      <c r="CH19" s="3">
        <v>17</v>
      </c>
      <c r="CI19" s="3">
        <f t="shared" si="23"/>
        <v>544</v>
      </c>
      <c r="CJ19" s="3">
        <f t="shared" si="15"/>
        <v>13600</v>
      </c>
      <c r="CK19" s="3">
        <f t="shared" si="16"/>
        <v>272</v>
      </c>
      <c r="CL19" s="3">
        <f t="shared" si="17"/>
        <v>272</v>
      </c>
      <c r="CM19" s="3">
        <f t="shared" si="44"/>
        <v>0.04</v>
      </c>
      <c r="CN19" s="3">
        <f t="shared" si="44"/>
        <v>0.04</v>
      </c>
      <c r="CO19" s="3">
        <f t="shared" si="44"/>
        <v>0.04</v>
      </c>
      <c r="CP19" s="3">
        <f t="shared" si="44"/>
        <v>0.04</v>
      </c>
      <c r="CQ19" s="3">
        <f t="shared" si="96"/>
        <v>0.01</v>
      </c>
      <c r="CR19" s="3">
        <f t="shared" si="103"/>
        <v>0.02</v>
      </c>
      <c r="CS19" s="3">
        <f t="shared" si="45"/>
        <v>816</v>
      </c>
      <c r="CT19" s="3">
        <f t="shared" si="46"/>
        <v>20400</v>
      </c>
      <c r="CU19" s="3">
        <f t="shared" si="47"/>
        <v>408</v>
      </c>
      <c r="CV19" s="3">
        <f t="shared" si="48"/>
        <v>408</v>
      </c>
      <c r="CW19" s="3">
        <f t="shared" si="49"/>
        <v>0.06</v>
      </c>
      <c r="CX19" s="3">
        <f t="shared" si="50"/>
        <v>0.06</v>
      </c>
      <c r="CY19" s="3">
        <f t="shared" si="51"/>
        <v>0.06</v>
      </c>
      <c r="CZ19" s="3">
        <f t="shared" si="52"/>
        <v>0.06</v>
      </c>
      <c r="DA19" s="3">
        <f t="shared" si="53"/>
        <v>1.4999999999999999E-2</v>
      </c>
      <c r="DB19" s="3">
        <f t="shared" si="54"/>
        <v>0.03</v>
      </c>
      <c r="DC19" s="3">
        <f t="shared" si="55"/>
        <v>1088</v>
      </c>
      <c r="DD19" s="3">
        <f t="shared" si="56"/>
        <v>27200</v>
      </c>
      <c r="DE19" s="3">
        <f t="shared" si="57"/>
        <v>544</v>
      </c>
      <c r="DF19" s="3">
        <f t="shared" si="58"/>
        <v>544</v>
      </c>
      <c r="DG19" s="3">
        <f t="shared" si="59"/>
        <v>0.08</v>
      </c>
      <c r="DH19" s="3">
        <f t="shared" si="60"/>
        <v>0.08</v>
      </c>
      <c r="DI19" s="3">
        <f t="shared" si="61"/>
        <v>0.08</v>
      </c>
      <c r="DJ19" s="3">
        <f t="shared" si="62"/>
        <v>0.08</v>
      </c>
      <c r="DK19" s="3">
        <f t="shared" si="63"/>
        <v>0.02</v>
      </c>
      <c r="DL19" s="3">
        <f t="shared" si="64"/>
        <v>0.04</v>
      </c>
      <c r="DM19" s="3">
        <f t="shared" si="65"/>
        <v>1360</v>
      </c>
      <c r="DN19" s="3">
        <f t="shared" si="66"/>
        <v>34000</v>
      </c>
      <c r="DO19" s="3">
        <f t="shared" si="67"/>
        <v>680</v>
      </c>
      <c r="DP19" s="3">
        <f t="shared" si="68"/>
        <v>680</v>
      </c>
      <c r="DQ19" s="3">
        <f t="shared" si="69"/>
        <v>0.1</v>
      </c>
      <c r="DR19" s="3">
        <f t="shared" si="70"/>
        <v>0.1</v>
      </c>
      <c r="DS19" s="3">
        <f t="shared" si="71"/>
        <v>0.1</v>
      </c>
      <c r="DT19" s="3">
        <f t="shared" si="72"/>
        <v>0.1</v>
      </c>
      <c r="DU19" s="3">
        <f t="shared" si="73"/>
        <v>2.5000000000000001E-2</v>
      </c>
      <c r="DV19" s="3">
        <f t="shared" si="74"/>
        <v>0.05</v>
      </c>
      <c r="DW19" s="3">
        <f t="shared" si="75"/>
        <v>2176</v>
      </c>
      <c r="DX19" s="3">
        <f t="shared" si="76"/>
        <v>54400</v>
      </c>
      <c r="DY19" s="3">
        <f t="shared" si="77"/>
        <v>1088</v>
      </c>
      <c r="DZ19" s="3">
        <f t="shared" si="78"/>
        <v>1088</v>
      </c>
      <c r="EA19" s="3">
        <f t="shared" si="79"/>
        <v>0.16</v>
      </c>
      <c r="EB19" s="3">
        <f t="shared" si="80"/>
        <v>0.16</v>
      </c>
      <c r="EC19" s="3">
        <f t="shared" si="81"/>
        <v>0.16</v>
      </c>
      <c r="ED19" s="3">
        <f t="shared" si="82"/>
        <v>0.16</v>
      </c>
      <c r="EE19" s="3">
        <f t="shared" si="83"/>
        <v>0.04</v>
      </c>
      <c r="EF19" s="3">
        <f t="shared" si="84"/>
        <v>0.08</v>
      </c>
      <c r="EG19" s="3">
        <f t="shared" si="85"/>
        <v>3264</v>
      </c>
      <c r="EH19" s="3">
        <f t="shared" si="86"/>
        <v>81600</v>
      </c>
      <c r="EI19" s="3">
        <f t="shared" si="87"/>
        <v>1632</v>
      </c>
      <c r="EJ19" s="3">
        <f t="shared" si="88"/>
        <v>1632</v>
      </c>
      <c r="EK19" s="3">
        <f t="shared" si="89"/>
        <v>0.24</v>
      </c>
      <c r="EL19" s="3">
        <f t="shared" si="90"/>
        <v>0.24</v>
      </c>
      <c r="EM19" s="3">
        <f t="shared" si="91"/>
        <v>0.24</v>
      </c>
      <c r="EN19" s="3">
        <f t="shared" si="92"/>
        <v>0.24</v>
      </c>
      <c r="EO19" s="3">
        <f t="shared" si="93"/>
        <v>0.06</v>
      </c>
      <c r="EP19" s="3">
        <f t="shared" si="94"/>
        <v>0.12</v>
      </c>
    </row>
    <row r="20" spans="1:146" x14ac:dyDescent="0.2">
      <c r="B20" t="s">
        <v>472</v>
      </c>
      <c r="C20" t="s">
        <v>422</v>
      </c>
      <c r="D20">
        <v>0.25</v>
      </c>
      <c r="G20">
        <v>1</v>
      </c>
      <c r="H20" s="1"/>
      <c r="I20" s="1"/>
      <c r="J20" s="1"/>
      <c r="K20" s="1"/>
      <c r="L20" s="1">
        <v>1</v>
      </c>
      <c r="M20" s="1">
        <v>1</v>
      </c>
      <c r="N20" s="1"/>
      <c r="Q20" s="1">
        <v>17</v>
      </c>
      <c r="R20" s="49">
        <f t="shared" si="33"/>
        <v>100</v>
      </c>
      <c r="S20" s="49">
        <f t="shared" ref="S20:W20" si="105">R20*2</f>
        <v>200</v>
      </c>
      <c r="T20" s="49">
        <f t="shared" si="105"/>
        <v>400</v>
      </c>
      <c r="U20" s="49">
        <f t="shared" si="105"/>
        <v>800</v>
      </c>
      <c r="V20" s="1">
        <f t="shared" si="105"/>
        <v>1600</v>
      </c>
      <c r="W20" s="1">
        <f t="shared" si="105"/>
        <v>3200</v>
      </c>
      <c r="Y20" s="1">
        <v>7</v>
      </c>
      <c r="Z20" s="1">
        <f>VLOOKUP(Y20,主线!A:C,3,FALSE)</f>
        <v>38</v>
      </c>
      <c r="AA20" s="1">
        <v>5</v>
      </c>
      <c r="AB20" s="1">
        <v>16</v>
      </c>
      <c r="AC20" s="1">
        <v>3</v>
      </c>
      <c r="AD20" s="1">
        <f t="shared" ref="AD20" si="106">SUMPRODUCT($R$4:$W$27,($Q$4:$Q$27&lt;=AB20)*($R$3:$W$3=AA20))*AC20</f>
        <v>38400</v>
      </c>
      <c r="AE20" s="1">
        <f t="shared" si="100"/>
        <v>41595</v>
      </c>
      <c r="AH20" s="3">
        <v>18</v>
      </c>
      <c r="AI20" s="3">
        <f t="shared" si="11"/>
        <v>4</v>
      </c>
      <c r="AJ20" s="3">
        <f t="shared" si="12"/>
        <v>8</v>
      </c>
      <c r="AK20" s="7">
        <f t="array" ref="AK20">INDEX($CI$3:$EP$26,MATCH($AJ20,$CH$3:$CH$26,0),MATCH($AI20&amp;AK$1,$CI$2:$EP$2&amp;$CI$1:$EP$1,0))+SUMPRODUCT($D$21:$M$44,($B$21:$B$44=$AI20)*($D$16:$M$16=AK$1))</f>
        <v>960</v>
      </c>
      <c r="AL20" s="7">
        <f t="array" ref="AL20">INDEX($CI$3:$EP$26,MATCH($AJ20,$CH$3:$CH$26,0),MATCH($AI20&amp;AL$1,$CI$2:$EP$2&amp;$CI$1:$EP$1,0))+SUMPRODUCT($D$21:$M$44,($B$21:$B$44=$AI20)*($D$16:$M$16=AL$1))</f>
        <v>24000</v>
      </c>
      <c r="AM20" s="7">
        <f t="array" ref="AM20">INDEX($CI$3:$EP$26,MATCH($AJ20,$CH$3:$CH$26,0),MATCH($AI20&amp;AM$1,$CI$2:$EP$2&amp;$CI$1:$EP$1,0))+SUMPRODUCT($D$21:$M$44,($B$21:$B$44=$AI20)*($D$16:$M$16=AM$1))</f>
        <v>480</v>
      </c>
      <c r="AN20" s="7">
        <f t="array" ref="AN20">INDEX($CI$3:$EP$26,MATCH($AJ20,$CH$3:$CH$26,0),MATCH($AI20&amp;AN$1,$CI$2:$EP$2&amp;$CI$1:$EP$1,0))+SUMPRODUCT($D$21:$M$44,($B$21:$B$44=$AI20)*($D$16:$M$16=AN$1))</f>
        <v>480</v>
      </c>
      <c r="AO20" s="7">
        <f t="array" ref="AO20">INDEX($CI$3:$EP$26,MATCH($AJ20,$CH$3:$CH$26,0),MATCH($AI20&amp;AO$1,$CI$2:$EP$2&amp;$CI$1:$EP$1,0))+SUMPRODUCT($D$21:$M$44,($B$21:$B$44=$AI20)*($D$16:$M$16=AO$1))</f>
        <v>0.05</v>
      </c>
      <c r="AP20" s="7">
        <f t="array" ref="AP20">INDEX($CI$3:$EP$26,MATCH($AJ20,$CH$3:$CH$26,0),MATCH($AI20&amp;AP$1,$CI$2:$EP$2&amp;$CI$1:$EP$1,0))+SUMPRODUCT($D$21:$M$44,($B$21:$B$44=$AI20)*($D$16:$M$16=AP$1))</f>
        <v>0.05</v>
      </c>
      <c r="AQ20" s="7">
        <f t="array" ref="AQ20">INDEX($CI$3:$EP$26,MATCH($AJ20,$CH$3:$CH$26,0),MATCH($AI20&amp;AQ$1,$CI$2:$EP$2&amp;$CI$1:$EP$1,0))+SUMPRODUCT($D$21:$M$44,($B$21:$B$44=$AI20)*($D$16:$M$16=AQ$1))</f>
        <v>0.05</v>
      </c>
      <c r="AR20" s="7">
        <f t="array" ref="AR20">INDEX($CI$3:$EP$26,MATCH($AJ20,$CH$3:$CH$26,0),MATCH($AI20&amp;AR$1,$CI$2:$EP$2&amp;$CI$1:$EP$1,0))+SUMPRODUCT($D$21:$M$44,($B$21:$B$44=$AI20)*($D$16:$M$16=AR$1))</f>
        <v>0.05</v>
      </c>
      <c r="AS20" s="7">
        <f t="array" ref="AS20">INDEX($CI$3:$EP$26,MATCH($AJ20,$CH$3:$CH$26,0),MATCH($AI20&amp;AS$1,$CI$2:$EP$2&amp;$CI$1:$EP$1,0))+SUMPRODUCT($D$21:$M$44,($B$21:$B$44=$AI20)*($D$16:$M$16=AS$1))</f>
        <v>1.2500000000000001E-2</v>
      </c>
      <c r="AT20" s="7">
        <f t="array" ref="AT20">INDEX($CI$3:$EP$26,MATCH($AJ20,$CH$3:$CH$26,0),MATCH($AI20&amp;AT$1,$CI$2:$EP$2&amp;$CI$1:$EP$1,0))+SUMPRODUCT($D$21:$M$44,($B$21:$B$44=$AI20)*($D$16:$M$16=AT$1))</f>
        <v>2.5000000000000001E-2</v>
      </c>
      <c r="AU20" s="1">
        <f t="shared" si="13"/>
        <v>6390</v>
      </c>
      <c r="AV20" s="1">
        <f t="shared" si="19"/>
        <v>204480</v>
      </c>
      <c r="AW20" s="1">
        <f>VLOOKUP(AH20,主线!C:AR,42,TRUE)*VLOOKUP(AH20,总表!A:D,3,FALSE)*参数!$C$12/6</f>
        <v>702901.33333333337</v>
      </c>
      <c r="AX20" s="1">
        <f t="shared" si="20"/>
        <v>5177397.333333333</v>
      </c>
      <c r="BD20" t="s">
        <v>421</v>
      </c>
      <c r="BE20">
        <v>1</v>
      </c>
      <c r="BF20">
        <v>6</v>
      </c>
      <c r="BG20">
        <v>0</v>
      </c>
      <c r="BH20" s="3">
        <f t="array" ref="BH20">INDEX($D$21:$M$44,MATCH($BD20&amp;$BF20,$C$21:$C$44&amp;$B$21:$B$44,0),MATCH(BH$1,$D$16:$M$16,0))</f>
        <v>192</v>
      </c>
      <c r="BI20" s="3">
        <f t="array" ref="BI20">INDEX($D$21:$M$44,MATCH($BD20&amp;$BF20,$C$21:$C$44&amp;$B$21:$B$44,0),MATCH(BI$1,$D$16:$M$16,0))</f>
        <v>0</v>
      </c>
      <c r="BJ20" s="3">
        <f t="array" ref="BJ20">INDEX($D$21:$M$44,MATCH($BD20&amp;$BF20,$C$21:$C$44&amp;$B$21:$B$44,0),MATCH(BJ$1,$D$16:$M$16,0))</f>
        <v>384</v>
      </c>
      <c r="BK20" s="3">
        <f t="array" ref="BK20">INDEX($D$21:$M$44,MATCH($BD20&amp;$BF20,$C$21:$C$44&amp;$B$21:$B$44,0),MATCH(BK$1,$D$16:$M$16,0))</f>
        <v>0</v>
      </c>
      <c r="BL20" s="3"/>
      <c r="BM20" s="3"/>
      <c r="BN20" s="3"/>
      <c r="BO20" s="3"/>
      <c r="BP20" s="3"/>
      <c r="BQ20" s="3"/>
      <c r="BT20" t="s">
        <v>415</v>
      </c>
      <c r="BU20">
        <v>1</v>
      </c>
      <c r="BV20" s="1">
        <v>18</v>
      </c>
      <c r="BW20" s="3">
        <f t="array" ref="BW20">INDEX($CI$3:$EP$26,MATCH($BV20,$CH$3:$CH$26,0),MATCH(BW$1&amp;$BU20,$CI$1:$EP$1&amp;$CI$2:$EP$2,0))*VLOOKUP($BT20,$C$17:$M$20,COUNTBLANK($D$15:D$15)+1,FALSE)</f>
        <v>144</v>
      </c>
      <c r="BX20" s="3">
        <f t="array" ref="BX20">INDEX($CI$3:$EP$26,MATCH($BV20,$CH$3:$CH$26,0),MATCH(BX$1&amp;$BU20,$CI$1:$EP$1&amp;$CI$2:$EP$2,0))*VLOOKUP($BT20,$C$17:$M$20,COUNTBLANK($D$15:E$15)+1,FALSE)</f>
        <v>7200</v>
      </c>
      <c r="BY20" s="3">
        <f t="array" ref="BY20">INDEX($CI$3:$EP$26,MATCH($BV20,$CH$3:$CH$26,0),MATCH(BY$1&amp;$BU20,$CI$1:$EP$1&amp;$CI$2:$EP$2,0))*VLOOKUP($BT20,$C$17:$M$20,COUNTBLANK($D$15:F$15)+1,FALSE)</f>
        <v>0</v>
      </c>
      <c r="BZ20" s="3">
        <f t="array" ref="BZ20">INDEX($CI$3:$EP$26,MATCH($BV20,$CH$3:$CH$26,0),MATCH(BZ$1&amp;$BU20,$CI$1:$EP$1&amp;$CI$2:$EP$2,0))*VLOOKUP($BT20,$C$17:$M$20,COUNTBLANK($D$15:G$15)+1,FALSE)</f>
        <v>0</v>
      </c>
      <c r="CA20" s="3">
        <f t="array" ref="CA20">INDEX($CI$3:$EP$26,MATCH($BV20,$CH$3:$CH$26,0),MATCH(CA$1&amp;$BU20,$CI$1:$EP$1&amp;$CI$2:$EP$2,0))*VLOOKUP($BT20,$C$17:$M$20,COUNTBLANK($D$15:H$15)+1,FALSE)</f>
        <v>0.04</v>
      </c>
      <c r="CB20" s="3">
        <f t="array" ref="CB20">INDEX($CI$3:$EP$26,MATCH($BV20,$CH$3:$CH$26,0),MATCH(CB$1&amp;$BU20,$CI$1:$EP$1&amp;$CI$2:$EP$2,0))*VLOOKUP($BT20,$C$17:$M$20,COUNTBLANK($D$15:I$15)+1,FALSE)</f>
        <v>0</v>
      </c>
      <c r="CC20" s="3">
        <f t="array" ref="CC20">INDEX($CI$3:$EP$26,MATCH($BV20,$CH$3:$CH$26,0),MATCH(CC$1&amp;$BU20,$CI$1:$EP$1&amp;$CI$2:$EP$2,0))*VLOOKUP($BT20,$C$17:$M$20,COUNTBLANK($D$15:J$15)+1,FALSE)</f>
        <v>0</v>
      </c>
      <c r="CD20" s="3">
        <f t="array" ref="CD20">INDEX($CI$3:$EP$26,MATCH($BV20,$CH$3:$CH$26,0),MATCH(CD$1&amp;$BU20,$CI$1:$EP$1&amp;$CI$2:$EP$2,0))*VLOOKUP($BT20,$C$17:$M$20,COUNTBLANK($D$15:K$15)+1,FALSE)</f>
        <v>0</v>
      </c>
      <c r="CE20" s="3">
        <f t="array" ref="CE20">INDEX($CI$3:$EP$26,MATCH($BV20,$CH$3:$CH$26,0),MATCH(CE$1&amp;$BU20,$CI$1:$EP$1&amp;$CI$2:$EP$2,0))*VLOOKUP($BT20,$C$17:$M$20,COUNTBLANK($D$15:L$15)+1,FALSE)</f>
        <v>0</v>
      </c>
      <c r="CF20" s="3">
        <f t="array" ref="CF20">INDEX($CI$3:$EP$26,MATCH($BV20,$CH$3:$CH$26,0),MATCH(CF$1&amp;$BU20,$CI$1:$EP$1&amp;$CI$2:$EP$2,0))*VLOOKUP($BT20,$C$17:$M$20,COUNTBLANK($D$15:M$15)+1,FALSE)</f>
        <v>0</v>
      </c>
      <c r="CH20" s="3">
        <v>18</v>
      </c>
      <c r="CI20" s="3">
        <f t="shared" si="23"/>
        <v>576</v>
      </c>
      <c r="CJ20" s="3">
        <f t="shared" si="15"/>
        <v>14400</v>
      </c>
      <c r="CK20" s="3">
        <f t="shared" si="16"/>
        <v>288</v>
      </c>
      <c r="CL20" s="3">
        <f t="shared" si="17"/>
        <v>288</v>
      </c>
      <c r="CM20" s="3">
        <f t="shared" si="44"/>
        <v>0.04</v>
      </c>
      <c r="CN20" s="3">
        <f t="shared" si="44"/>
        <v>0.04</v>
      </c>
      <c r="CO20" s="3">
        <f t="shared" si="44"/>
        <v>0.04</v>
      </c>
      <c r="CP20" s="3">
        <f t="shared" si="44"/>
        <v>0.04</v>
      </c>
      <c r="CQ20" s="3">
        <f t="shared" si="96"/>
        <v>0.01</v>
      </c>
      <c r="CR20" s="3">
        <f t="shared" si="103"/>
        <v>0.02</v>
      </c>
      <c r="CS20" s="3">
        <f t="shared" si="45"/>
        <v>864</v>
      </c>
      <c r="CT20" s="3">
        <f t="shared" si="46"/>
        <v>21600</v>
      </c>
      <c r="CU20" s="3">
        <f t="shared" si="47"/>
        <v>432</v>
      </c>
      <c r="CV20" s="3">
        <f t="shared" si="48"/>
        <v>432</v>
      </c>
      <c r="CW20" s="3">
        <f t="shared" si="49"/>
        <v>0.06</v>
      </c>
      <c r="CX20" s="3">
        <f t="shared" si="50"/>
        <v>0.06</v>
      </c>
      <c r="CY20" s="3">
        <f t="shared" si="51"/>
        <v>0.06</v>
      </c>
      <c r="CZ20" s="3">
        <f t="shared" si="52"/>
        <v>0.06</v>
      </c>
      <c r="DA20" s="3">
        <f t="shared" si="53"/>
        <v>1.4999999999999999E-2</v>
      </c>
      <c r="DB20" s="3">
        <f t="shared" si="54"/>
        <v>0.03</v>
      </c>
      <c r="DC20" s="3">
        <f t="shared" si="55"/>
        <v>1152</v>
      </c>
      <c r="DD20" s="3">
        <f t="shared" si="56"/>
        <v>28800</v>
      </c>
      <c r="DE20" s="3">
        <f t="shared" si="57"/>
        <v>576</v>
      </c>
      <c r="DF20" s="3">
        <f t="shared" si="58"/>
        <v>576</v>
      </c>
      <c r="DG20" s="3">
        <f t="shared" si="59"/>
        <v>0.08</v>
      </c>
      <c r="DH20" s="3">
        <f t="shared" si="60"/>
        <v>0.08</v>
      </c>
      <c r="DI20" s="3">
        <f t="shared" si="61"/>
        <v>0.08</v>
      </c>
      <c r="DJ20" s="3">
        <f t="shared" si="62"/>
        <v>0.08</v>
      </c>
      <c r="DK20" s="3">
        <f t="shared" si="63"/>
        <v>0.02</v>
      </c>
      <c r="DL20" s="3">
        <f t="shared" si="64"/>
        <v>0.04</v>
      </c>
      <c r="DM20" s="3">
        <f t="shared" si="65"/>
        <v>1440</v>
      </c>
      <c r="DN20" s="3">
        <f t="shared" si="66"/>
        <v>36000</v>
      </c>
      <c r="DO20" s="3">
        <f t="shared" si="67"/>
        <v>720</v>
      </c>
      <c r="DP20" s="3">
        <f t="shared" si="68"/>
        <v>720</v>
      </c>
      <c r="DQ20" s="3">
        <f t="shared" si="69"/>
        <v>0.1</v>
      </c>
      <c r="DR20" s="3">
        <f t="shared" si="70"/>
        <v>0.1</v>
      </c>
      <c r="DS20" s="3">
        <f t="shared" si="71"/>
        <v>0.1</v>
      </c>
      <c r="DT20" s="3">
        <f t="shared" si="72"/>
        <v>0.1</v>
      </c>
      <c r="DU20" s="3">
        <f t="shared" si="73"/>
        <v>2.5000000000000001E-2</v>
      </c>
      <c r="DV20" s="3">
        <f t="shared" si="74"/>
        <v>0.05</v>
      </c>
      <c r="DW20" s="3">
        <f t="shared" si="75"/>
        <v>2304</v>
      </c>
      <c r="DX20" s="3">
        <f t="shared" si="76"/>
        <v>57600</v>
      </c>
      <c r="DY20" s="3">
        <f t="shared" si="77"/>
        <v>1152</v>
      </c>
      <c r="DZ20" s="3">
        <f t="shared" si="78"/>
        <v>1152</v>
      </c>
      <c r="EA20" s="3">
        <f t="shared" si="79"/>
        <v>0.16</v>
      </c>
      <c r="EB20" s="3">
        <f t="shared" si="80"/>
        <v>0.16</v>
      </c>
      <c r="EC20" s="3">
        <f t="shared" si="81"/>
        <v>0.16</v>
      </c>
      <c r="ED20" s="3">
        <f t="shared" si="82"/>
        <v>0.16</v>
      </c>
      <c r="EE20" s="3">
        <f t="shared" si="83"/>
        <v>0.04</v>
      </c>
      <c r="EF20" s="3">
        <f t="shared" si="84"/>
        <v>0.08</v>
      </c>
      <c r="EG20" s="3">
        <f t="shared" si="85"/>
        <v>3456</v>
      </c>
      <c r="EH20" s="3">
        <f t="shared" si="86"/>
        <v>86400</v>
      </c>
      <c r="EI20" s="3">
        <f t="shared" si="87"/>
        <v>1728</v>
      </c>
      <c r="EJ20" s="3">
        <f t="shared" si="88"/>
        <v>1728</v>
      </c>
      <c r="EK20" s="3">
        <f t="shared" si="89"/>
        <v>0.24</v>
      </c>
      <c r="EL20" s="3">
        <f t="shared" si="90"/>
        <v>0.24</v>
      </c>
      <c r="EM20" s="3">
        <f t="shared" si="91"/>
        <v>0.24</v>
      </c>
      <c r="EN20" s="3">
        <f t="shared" si="92"/>
        <v>0.24</v>
      </c>
      <c r="EO20" s="3">
        <f t="shared" si="93"/>
        <v>0.06</v>
      </c>
      <c r="EP20" s="3">
        <f t="shared" si="94"/>
        <v>0.12</v>
      </c>
    </row>
    <row r="21" spans="1:146" x14ac:dyDescent="0.2">
      <c r="A21" t="s">
        <v>473</v>
      </c>
      <c r="B21">
        <v>1</v>
      </c>
      <c r="C21" t="s">
        <v>415</v>
      </c>
      <c r="D21">
        <f>D45/6</f>
        <v>32</v>
      </c>
      <c r="E21">
        <f>E45/6</f>
        <v>1600</v>
      </c>
      <c r="F21">
        <f>F45/6</f>
        <v>0</v>
      </c>
      <c r="G21">
        <f>G45/6</f>
        <v>0</v>
      </c>
      <c r="Q21" s="1">
        <v>18</v>
      </c>
      <c r="R21" s="49">
        <f t="shared" si="33"/>
        <v>100</v>
      </c>
      <c r="S21" s="49">
        <f t="shared" ref="S21:W21" si="107">R21*2</f>
        <v>200</v>
      </c>
      <c r="T21" s="49">
        <f t="shared" si="107"/>
        <v>400</v>
      </c>
      <c r="U21" s="49">
        <f t="shared" si="107"/>
        <v>800</v>
      </c>
      <c r="V21" s="1">
        <f t="shared" si="107"/>
        <v>1600</v>
      </c>
      <c r="W21" s="1">
        <f t="shared" si="107"/>
        <v>3200</v>
      </c>
      <c r="Y21" s="1">
        <v>8</v>
      </c>
      <c r="Z21" s="1">
        <f>VLOOKUP(Y21,主线!A:C,3,FALSE)</f>
        <v>45</v>
      </c>
      <c r="AA21" s="1">
        <v>5</v>
      </c>
      <c r="AB21" s="1">
        <v>16</v>
      </c>
      <c r="AC21" s="1">
        <v>3</v>
      </c>
      <c r="AE21" s="1">
        <f t="shared" si="100"/>
        <v>41595</v>
      </c>
      <c r="AH21" s="3">
        <v>19</v>
      </c>
      <c r="AI21" s="3">
        <f t="shared" si="11"/>
        <v>4</v>
      </c>
      <c r="AJ21" s="3">
        <f t="shared" si="12"/>
        <v>8</v>
      </c>
      <c r="AK21" s="7">
        <f t="array" ref="AK21">INDEX($CI$3:$EP$26,MATCH($AJ21,$CH$3:$CH$26,0),MATCH($AI21&amp;AK$1,$CI$2:$EP$2&amp;$CI$1:$EP$1,0))+SUMPRODUCT($D$21:$M$44,($B$21:$B$44=$AI21)*($D$16:$M$16=AK$1))</f>
        <v>960</v>
      </c>
      <c r="AL21" s="7">
        <f t="array" ref="AL21">INDEX($CI$3:$EP$26,MATCH($AJ21,$CH$3:$CH$26,0),MATCH($AI21&amp;AL$1,$CI$2:$EP$2&amp;$CI$1:$EP$1,0))+SUMPRODUCT($D$21:$M$44,($B$21:$B$44=$AI21)*($D$16:$M$16=AL$1))</f>
        <v>24000</v>
      </c>
      <c r="AM21" s="7">
        <f t="array" ref="AM21">INDEX($CI$3:$EP$26,MATCH($AJ21,$CH$3:$CH$26,0),MATCH($AI21&amp;AM$1,$CI$2:$EP$2&amp;$CI$1:$EP$1,0))+SUMPRODUCT($D$21:$M$44,($B$21:$B$44=$AI21)*($D$16:$M$16=AM$1))</f>
        <v>480</v>
      </c>
      <c r="AN21" s="7">
        <f t="array" ref="AN21">INDEX($CI$3:$EP$26,MATCH($AJ21,$CH$3:$CH$26,0),MATCH($AI21&amp;AN$1,$CI$2:$EP$2&amp;$CI$1:$EP$1,0))+SUMPRODUCT($D$21:$M$44,($B$21:$B$44=$AI21)*($D$16:$M$16=AN$1))</f>
        <v>480</v>
      </c>
      <c r="AO21" s="7">
        <f t="array" ref="AO21">INDEX($CI$3:$EP$26,MATCH($AJ21,$CH$3:$CH$26,0),MATCH($AI21&amp;AO$1,$CI$2:$EP$2&amp;$CI$1:$EP$1,0))+SUMPRODUCT($D$21:$M$44,($B$21:$B$44=$AI21)*($D$16:$M$16=AO$1))</f>
        <v>0.05</v>
      </c>
      <c r="AP21" s="7">
        <f t="array" ref="AP21">INDEX($CI$3:$EP$26,MATCH($AJ21,$CH$3:$CH$26,0),MATCH($AI21&amp;AP$1,$CI$2:$EP$2&amp;$CI$1:$EP$1,0))+SUMPRODUCT($D$21:$M$44,($B$21:$B$44=$AI21)*($D$16:$M$16=AP$1))</f>
        <v>0.05</v>
      </c>
      <c r="AQ21" s="7">
        <f t="array" ref="AQ21">INDEX($CI$3:$EP$26,MATCH($AJ21,$CH$3:$CH$26,0),MATCH($AI21&amp;AQ$1,$CI$2:$EP$2&amp;$CI$1:$EP$1,0))+SUMPRODUCT($D$21:$M$44,($B$21:$B$44=$AI21)*($D$16:$M$16=AQ$1))</f>
        <v>0.05</v>
      </c>
      <c r="AR21" s="7">
        <f t="array" ref="AR21">INDEX($CI$3:$EP$26,MATCH($AJ21,$CH$3:$CH$26,0),MATCH($AI21&amp;AR$1,$CI$2:$EP$2&amp;$CI$1:$EP$1,0))+SUMPRODUCT($D$21:$M$44,($B$21:$B$44=$AI21)*($D$16:$M$16=AR$1))</f>
        <v>0.05</v>
      </c>
      <c r="AS21" s="7">
        <f t="array" ref="AS21">INDEX($CI$3:$EP$26,MATCH($AJ21,$CH$3:$CH$26,0),MATCH($AI21&amp;AS$1,$CI$2:$EP$2&amp;$CI$1:$EP$1,0))+SUMPRODUCT($D$21:$M$44,($B$21:$B$44=$AI21)*($D$16:$M$16=AS$1))</f>
        <v>1.2500000000000001E-2</v>
      </c>
      <c r="AT21" s="7">
        <f t="array" ref="AT21">INDEX($CI$3:$EP$26,MATCH($AJ21,$CH$3:$CH$26,0),MATCH($AI21&amp;AT$1,$CI$2:$EP$2&amp;$CI$1:$EP$1,0))+SUMPRODUCT($D$21:$M$44,($B$21:$B$44=$AI21)*($D$16:$M$16=AT$1))</f>
        <v>2.5000000000000001E-2</v>
      </c>
      <c r="AU21" s="1">
        <f t="shared" si="13"/>
        <v>6390</v>
      </c>
      <c r="AV21" s="1">
        <f t="shared" si="19"/>
        <v>204480</v>
      </c>
      <c r="AW21" s="1">
        <f>VLOOKUP(AH21,主线!C:AR,42,TRUE)*VLOOKUP(AH21,总表!A:D,3,FALSE)*参数!$C$12/6</f>
        <v>764469.33333333337</v>
      </c>
      <c r="AX21" s="1">
        <f t="shared" si="20"/>
        <v>5941866.666666666</v>
      </c>
      <c r="BD21" t="s">
        <v>422</v>
      </c>
      <c r="BE21">
        <v>1</v>
      </c>
      <c r="BF21">
        <v>1</v>
      </c>
      <c r="BG21">
        <v>0</v>
      </c>
      <c r="BH21" s="3">
        <f t="array" ref="BH21">INDEX($D$21:$M$44,MATCH($BD21&amp;$BF21,$C$21:$C$44&amp;$B$21:$B$44,0),MATCH(BH$1,$D$16:$M$16,0))</f>
        <v>32</v>
      </c>
      <c r="BI21" s="3">
        <f t="array" ref="BI21">INDEX($D$21:$M$44,MATCH($BD21&amp;$BF21,$C$21:$C$44&amp;$B$21:$B$44,0),MATCH(BI$1,$D$16:$M$16,0))</f>
        <v>0</v>
      </c>
      <c r="BJ21" s="3">
        <f t="array" ref="BJ21">INDEX($D$21:$M$44,MATCH($BD21&amp;$BF21,$C$21:$C$44&amp;$B$21:$B$44,0),MATCH(BJ$1,$D$16:$M$16,0))</f>
        <v>0</v>
      </c>
      <c r="BK21" s="3">
        <f t="array" ref="BK21">INDEX($D$21:$M$44,MATCH($BD21&amp;$BF21,$C$21:$C$44&amp;$B$21:$B$44,0),MATCH(BK$1,$D$16:$M$16,0))</f>
        <v>64</v>
      </c>
      <c r="BL21" s="3"/>
      <c r="BM21" s="3"/>
      <c r="BN21" s="3"/>
      <c r="BO21" s="3"/>
      <c r="BP21" s="3"/>
      <c r="BQ21" s="3"/>
      <c r="BT21" t="s">
        <v>415</v>
      </c>
      <c r="BU21">
        <v>1</v>
      </c>
      <c r="BV21" s="1">
        <v>19</v>
      </c>
      <c r="BW21" s="3">
        <f t="array" ref="BW21">INDEX($CI$3:$EP$26,MATCH($BV21,$CH$3:$CH$26,0),MATCH(BW$1&amp;$BU21,$CI$1:$EP$1&amp;$CI$2:$EP$2,0))*VLOOKUP($BT21,$C$17:$M$20,COUNTBLANK($D$15:D$15)+1,FALSE)</f>
        <v>152</v>
      </c>
      <c r="BX21" s="3">
        <f t="array" ref="BX21">INDEX($CI$3:$EP$26,MATCH($BV21,$CH$3:$CH$26,0),MATCH(BX$1&amp;$BU21,$CI$1:$EP$1&amp;$CI$2:$EP$2,0))*VLOOKUP($BT21,$C$17:$M$20,COUNTBLANK($D$15:E$15)+1,FALSE)</f>
        <v>7600</v>
      </c>
      <c r="BY21" s="3">
        <f t="array" ref="BY21">INDEX($CI$3:$EP$26,MATCH($BV21,$CH$3:$CH$26,0),MATCH(BY$1&amp;$BU21,$CI$1:$EP$1&amp;$CI$2:$EP$2,0))*VLOOKUP($BT21,$C$17:$M$20,COUNTBLANK($D$15:F$15)+1,FALSE)</f>
        <v>0</v>
      </c>
      <c r="BZ21" s="3">
        <f t="array" ref="BZ21">INDEX($CI$3:$EP$26,MATCH($BV21,$CH$3:$CH$26,0),MATCH(BZ$1&amp;$BU21,$CI$1:$EP$1&amp;$CI$2:$EP$2,0))*VLOOKUP($BT21,$C$17:$M$20,COUNTBLANK($D$15:G$15)+1,FALSE)</f>
        <v>0</v>
      </c>
      <c r="CA21" s="3">
        <f t="array" ref="CA21">INDEX($CI$3:$EP$26,MATCH($BV21,$CH$3:$CH$26,0),MATCH(CA$1&amp;$BU21,$CI$1:$EP$1&amp;$CI$2:$EP$2,0))*VLOOKUP($BT21,$C$17:$M$20,COUNTBLANK($D$15:H$15)+1,FALSE)</f>
        <v>0.04</v>
      </c>
      <c r="CB21" s="3">
        <f t="array" ref="CB21">INDEX($CI$3:$EP$26,MATCH($BV21,$CH$3:$CH$26,0),MATCH(CB$1&amp;$BU21,$CI$1:$EP$1&amp;$CI$2:$EP$2,0))*VLOOKUP($BT21,$C$17:$M$20,COUNTBLANK($D$15:I$15)+1,FALSE)</f>
        <v>0</v>
      </c>
      <c r="CC21" s="3">
        <f t="array" ref="CC21">INDEX($CI$3:$EP$26,MATCH($BV21,$CH$3:$CH$26,0),MATCH(CC$1&amp;$BU21,$CI$1:$EP$1&amp;$CI$2:$EP$2,0))*VLOOKUP($BT21,$C$17:$M$20,COUNTBLANK($D$15:J$15)+1,FALSE)</f>
        <v>0</v>
      </c>
      <c r="CD21" s="3">
        <f t="array" ref="CD21">INDEX($CI$3:$EP$26,MATCH($BV21,$CH$3:$CH$26,0),MATCH(CD$1&amp;$BU21,$CI$1:$EP$1&amp;$CI$2:$EP$2,0))*VLOOKUP($BT21,$C$17:$M$20,COUNTBLANK($D$15:K$15)+1,FALSE)</f>
        <v>0</v>
      </c>
      <c r="CE21" s="3">
        <f t="array" ref="CE21">INDEX($CI$3:$EP$26,MATCH($BV21,$CH$3:$CH$26,0),MATCH(CE$1&amp;$BU21,$CI$1:$EP$1&amp;$CI$2:$EP$2,0))*VLOOKUP($BT21,$C$17:$M$20,COUNTBLANK($D$15:L$15)+1,FALSE)</f>
        <v>0</v>
      </c>
      <c r="CF21" s="3">
        <f t="array" ref="CF21">INDEX($CI$3:$EP$26,MATCH($BV21,$CH$3:$CH$26,0),MATCH(CF$1&amp;$BU21,$CI$1:$EP$1&amp;$CI$2:$EP$2,0))*VLOOKUP($BT21,$C$17:$M$20,COUNTBLANK($D$15:M$15)+1,FALSE)</f>
        <v>0</v>
      </c>
      <c r="CH21" s="3">
        <v>19</v>
      </c>
      <c r="CI21" s="3">
        <f t="shared" si="23"/>
        <v>608</v>
      </c>
      <c r="CJ21" s="3">
        <f t="shared" si="15"/>
        <v>15200</v>
      </c>
      <c r="CK21" s="3">
        <f t="shared" si="16"/>
        <v>304</v>
      </c>
      <c r="CL21" s="3">
        <f t="shared" si="17"/>
        <v>304</v>
      </c>
      <c r="CM21" s="3">
        <f t="shared" si="44"/>
        <v>0.04</v>
      </c>
      <c r="CN21" s="3">
        <f t="shared" si="44"/>
        <v>0.04</v>
      </c>
      <c r="CO21" s="3">
        <f t="shared" si="44"/>
        <v>0.04</v>
      </c>
      <c r="CP21" s="3">
        <f t="shared" si="44"/>
        <v>0.04</v>
      </c>
      <c r="CQ21" s="3">
        <f t="shared" si="96"/>
        <v>0.01</v>
      </c>
      <c r="CR21" s="3">
        <f t="shared" si="103"/>
        <v>0.02</v>
      </c>
      <c r="CS21" s="3">
        <f t="shared" si="45"/>
        <v>912</v>
      </c>
      <c r="CT21" s="3">
        <f t="shared" si="46"/>
        <v>22800</v>
      </c>
      <c r="CU21" s="3">
        <f t="shared" si="47"/>
        <v>456</v>
      </c>
      <c r="CV21" s="3">
        <f t="shared" si="48"/>
        <v>456</v>
      </c>
      <c r="CW21" s="3">
        <f t="shared" si="49"/>
        <v>0.06</v>
      </c>
      <c r="CX21" s="3">
        <f t="shared" si="50"/>
        <v>0.06</v>
      </c>
      <c r="CY21" s="3">
        <f t="shared" si="51"/>
        <v>0.06</v>
      </c>
      <c r="CZ21" s="3">
        <f t="shared" si="52"/>
        <v>0.06</v>
      </c>
      <c r="DA21" s="3">
        <f t="shared" si="53"/>
        <v>1.4999999999999999E-2</v>
      </c>
      <c r="DB21" s="3">
        <f t="shared" si="54"/>
        <v>0.03</v>
      </c>
      <c r="DC21" s="3">
        <f t="shared" si="55"/>
        <v>1216</v>
      </c>
      <c r="DD21" s="3">
        <f t="shared" si="56"/>
        <v>30400</v>
      </c>
      <c r="DE21" s="3">
        <f t="shared" si="57"/>
        <v>608</v>
      </c>
      <c r="DF21" s="3">
        <f t="shared" si="58"/>
        <v>608</v>
      </c>
      <c r="DG21" s="3">
        <f t="shared" si="59"/>
        <v>0.08</v>
      </c>
      <c r="DH21" s="3">
        <f t="shared" si="60"/>
        <v>0.08</v>
      </c>
      <c r="DI21" s="3">
        <f t="shared" si="61"/>
        <v>0.08</v>
      </c>
      <c r="DJ21" s="3">
        <f t="shared" si="62"/>
        <v>0.08</v>
      </c>
      <c r="DK21" s="3">
        <f t="shared" si="63"/>
        <v>0.02</v>
      </c>
      <c r="DL21" s="3">
        <f t="shared" si="64"/>
        <v>0.04</v>
      </c>
      <c r="DM21" s="3">
        <f t="shared" si="65"/>
        <v>1520</v>
      </c>
      <c r="DN21" s="3">
        <f t="shared" si="66"/>
        <v>38000</v>
      </c>
      <c r="DO21" s="3">
        <f t="shared" si="67"/>
        <v>760</v>
      </c>
      <c r="DP21" s="3">
        <f t="shared" si="68"/>
        <v>760</v>
      </c>
      <c r="DQ21" s="3">
        <f t="shared" si="69"/>
        <v>0.1</v>
      </c>
      <c r="DR21" s="3">
        <f t="shared" si="70"/>
        <v>0.1</v>
      </c>
      <c r="DS21" s="3">
        <f t="shared" si="71"/>
        <v>0.1</v>
      </c>
      <c r="DT21" s="3">
        <f t="shared" si="72"/>
        <v>0.1</v>
      </c>
      <c r="DU21" s="3">
        <f t="shared" si="73"/>
        <v>2.5000000000000001E-2</v>
      </c>
      <c r="DV21" s="3">
        <f t="shared" si="74"/>
        <v>0.05</v>
      </c>
      <c r="DW21" s="3">
        <f t="shared" si="75"/>
        <v>2432</v>
      </c>
      <c r="DX21" s="3">
        <f t="shared" si="76"/>
        <v>60800</v>
      </c>
      <c r="DY21" s="3">
        <f t="shared" si="77"/>
        <v>1216</v>
      </c>
      <c r="DZ21" s="3">
        <f t="shared" si="78"/>
        <v>1216</v>
      </c>
      <c r="EA21" s="3">
        <f t="shared" si="79"/>
        <v>0.16</v>
      </c>
      <c r="EB21" s="3">
        <f t="shared" si="80"/>
        <v>0.16</v>
      </c>
      <c r="EC21" s="3">
        <f t="shared" si="81"/>
        <v>0.16</v>
      </c>
      <c r="ED21" s="3">
        <f t="shared" si="82"/>
        <v>0.16</v>
      </c>
      <c r="EE21" s="3">
        <f t="shared" si="83"/>
        <v>0.04</v>
      </c>
      <c r="EF21" s="3">
        <f t="shared" si="84"/>
        <v>0.08</v>
      </c>
      <c r="EG21" s="3">
        <f t="shared" si="85"/>
        <v>3648</v>
      </c>
      <c r="EH21" s="3">
        <f t="shared" si="86"/>
        <v>91200</v>
      </c>
      <c r="EI21" s="3">
        <f t="shared" si="87"/>
        <v>1824</v>
      </c>
      <c r="EJ21" s="3">
        <f t="shared" si="88"/>
        <v>1824</v>
      </c>
      <c r="EK21" s="3">
        <f t="shared" si="89"/>
        <v>0.24</v>
      </c>
      <c r="EL21" s="3">
        <f t="shared" si="90"/>
        <v>0.24</v>
      </c>
      <c r="EM21" s="3">
        <f t="shared" si="91"/>
        <v>0.24</v>
      </c>
      <c r="EN21" s="3">
        <f t="shared" si="92"/>
        <v>0.24</v>
      </c>
      <c r="EO21" s="3">
        <f t="shared" si="93"/>
        <v>0.06</v>
      </c>
      <c r="EP21" s="3">
        <f t="shared" si="94"/>
        <v>0.12</v>
      </c>
    </row>
    <row r="22" spans="1:146" x14ac:dyDescent="0.2">
      <c r="B22">
        <v>1</v>
      </c>
      <c r="C22" t="s">
        <v>418</v>
      </c>
      <c r="D22">
        <f t="shared" ref="D22:G37" si="108">D46/6</f>
        <v>32</v>
      </c>
      <c r="E22">
        <f t="shared" si="108"/>
        <v>1600</v>
      </c>
      <c r="F22">
        <f t="shared" si="108"/>
        <v>0</v>
      </c>
      <c r="G22">
        <f t="shared" si="108"/>
        <v>0</v>
      </c>
      <c r="Q22" s="1">
        <v>19</v>
      </c>
      <c r="R22" s="49">
        <f t="shared" si="33"/>
        <v>100</v>
      </c>
      <c r="S22" s="49">
        <f t="shared" ref="S22:W22" si="109">R22*2</f>
        <v>200</v>
      </c>
      <c r="T22" s="49">
        <f t="shared" si="109"/>
        <v>400</v>
      </c>
      <c r="U22" s="49">
        <f t="shared" si="109"/>
        <v>800</v>
      </c>
      <c r="V22" s="1">
        <f t="shared" si="109"/>
        <v>1600</v>
      </c>
      <c r="W22" s="1">
        <f t="shared" si="109"/>
        <v>3200</v>
      </c>
      <c r="Y22" s="1">
        <v>9</v>
      </c>
      <c r="Z22" s="1">
        <f>VLOOKUP(Y22,主线!A:C,3,FALSE)</f>
        <v>52</v>
      </c>
      <c r="AA22" s="1">
        <v>5</v>
      </c>
      <c r="AB22" s="1">
        <v>16</v>
      </c>
      <c r="AC22" s="1">
        <v>3</v>
      </c>
      <c r="AE22" s="1">
        <f t="shared" si="100"/>
        <v>41595</v>
      </c>
      <c r="AH22" s="3">
        <v>20</v>
      </c>
      <c r="AI22" s="3">
        <f t="shared" si="11"/>
        <v>4</v>
      </c>
      <c r="AJ22" s="3">
        <f t="shared" si="12"/>
        <v>8</v>
      </c>
      <c r="AK22" s="7">
        <f t="array" ref="AK22">INDEX($CI$3:$EP$26,MATCH($AJ22,$CH$3:$CH$26,0),MATCH($AI22&amp;AK$1,$CI$2:$EP$2&amp;$CI$1:$EP$1,0))+SUMPRODUCT($D$21:$M$44,($B$21:$B$44=$AI22)*($D$16:$M$16=AK$1))</f>
        <v>960</v>
      </c>
      <c r="AL22" s="7">
        <f t="array" ref="AL22">INDEX($CI$3:$EP$26,MATCH($AJ22,$CH$3:$CH$26,0),MATCH($AI22&amp;AL$1,$CI$2:$EP$2&amp;$CI$1:$EP$1,0))+SUMPRODUCT($D$21:$M$44,($B$21:$B$44=$AI22)*($D$16:$M$16=AL$1))</f>
        <v>24000</v>
      </c>
      <c r="AM22" s="7">
        <f t="array" ref="AM22">INDEX($CI$3:$EP$26,MATCH($AJ22,$CH$3:$CH$26,0),MATCH($AI22&amp;AM$1,$CI$2:$EP$2&amp;$CI$1:$EP$1,0))+SUMPRODUCT($D$21:$M$44,($B$21:$B$44=$AI22)*($D$16:$M$16=AM$1))</f>
        <v>480</v>
      </c>
      <c r="AN22" s="7">
        <f t="array" ref="AN22">INDEX($CI$3:$EP$26,MATCH($AJ22,$CH$3:$CH$26,0),MATCH($AI22&amp;AN$1,$CI$2:$EP$2&amp;$CI$1:$EP$1,0))+SUMPRODUCT($D$21:$M$44,($B$21:$B$44=$AI22)*($D$16:$M$16=AN$1))</f>
        <v>480</v>
      </c>
      <c r="AO22" s="7">
        <f t="array" ref="AO22">INDEX($CI$3:$EP$26,MATCH($AJ22,$CH$3:$CH$26,0),MATCH($AI22&amp;AO$1,$CI$2:$EP$2&amp;$CI$1:$EP$1,0))+SUMPRODUCT($D$21:$M$44,($B$21:$B$44=$AI22)*($D$16:$M$16=AO$1))</f>
        <v>0.05</v>
      </c>
      <c r="AP22" s="7">
        <f t="array" ref="AP22">INDEX($CI$3:$EP$26,MATCH($AJ22,$CH$3:$CH$26,0),MATCH($AI22&amp;AP$1,$CI$2:$EP$2&amp;$CI$1:$EP$1,0))+SUMPRODUCT($D$21:$M$44,($B$21:$B$44=$AI22)*($D$16:$M$16=AP$1))</f>
        <v>0.05</v>
      </c>
      <c r="AQ22" s="7">
        <f t="array" ref="AQ22">INDEX($CI$3:$EP$26,MATCH($AJ22,$CH$3:$CH$26,0),MATCH($AI22&amp;AQ$1,$CI$2:$EP$2&amp;$CI$1:$EP$1,0))+SUMPRODUCT($D$21:$M$44,($B$21:$B$44=$AI22)*($D$16:$M$16=AQ$1))</f>
        <v>0.05</v>
      </c>
      <c r="AR22" s="7">
        <f t="array" ref="AR22">INDEX($CI$3:$EP$26,MATCH($AJ22,$CH$3:$CH$26,0),MATCH($AI22&amp;AR$1,$CI$2:$EP$2&amp;$CI$1:$EP$1,0))+SUMPRODUCT($D$21:$M$44,($B$21:$B$44=$AI22)*($D$16:$M$16=AR$1))</f>
        <v>0.05</v>
      </c>
      <c r="AS22" s="7">
        <f t="array" ref="AS22">INDEX($CI$3:$EP$26,MATCH($AJ22,$CH$3:$CH$26,0),MATCH($AI22&amp;AS$1,$CI$2:$EP$2&amp;$CI$1:$EP$1,0))+SUMPRODUCT($D$21:$M$44,($B$21:$B$44=$AI22)*($D$16:$M$16=AS$1))</f>
        <v>1.2500000000000001E-2</v>
      </c>
      <c r="AT22" s="7">
        <f t="array" ref="AT22">INDEX($CI$3:$EP$26,MATCH($AJ22,$CH$3:$CH$26,0),MATCH($AI22&amp;AT$1,$CI$2:$EP$2&amp;$CI$1:$EP$1,0))+SUMPRODUCT($D$21:$M$44,($B$21:$B$44=$AI22)*($D$16:$M$16=AT$1))</f>
        <v>2.5000000000000001E-2</v>
      </c>
      <c r="AU22" s="1">
        <f t="shared" si="13"/>
        <v>6390</v>
      </c>
      <c r="AV22" s="1">
        <f t="shared" si="19"/>
        <v>204480</v>
      </c>
      <c r="AW22" s="1">
        <f>VLOOKUP(AH22,主线!C:AR,42,TRUE)*VLOOKUP(AH22,总表!A:D,3,FALSE)*参数!$C$12/6</f>
        <v>833733.33333333337</v>
      </c>
      <c r="AX22" s="1">
        <f t="shared" si="20"/>
        <v>6775599.9999999991</v>
      </c>
      <c r="BD22" t="s">
        <v>422</v>
      </c>
      <c r="BE22">
        <v>1</v>
      </c>
      <c r="BF22">
        <v>2</v>
      </c>
      <c r="BG22">
        <v>0</v>
      </c>
      <c r="BH22" s="3">
        <f t="array" ref="BH22">INDEX($D$21:$M$44,MATCH($BD22&amp;$BF22,$C$21:$C$44&amp;$B$21:$B$44,0),MATCH(BH$1,$D$16:$M$16,0))</f>
        <v>48</v>
      </c>
      <c r="BI22" s="3">
        <f t="array" ref="BI22">INDEX($D$21:$M$44,MATCH($BD22&amp;$BF22,$C$21:$C$44&amp;$B$21:$B$44,0),MATCH(BI$1,$D$16:$M$16,0))</f>
        <v>0</v>
      </c>
      <c r="BJ22" s="3">
        <f t="array" ref="BJ22">INDEX($D$21:$M$44,MATCH($BD22&amp;$BF22,$C$21:$C$44&amp;$B$21:$B$44,0),MATCH(BJ$1,$D$16:$M$16,0))</f>
        <v>0</v>
      </c>
      <c r="BK22" s="3">
        <f t="array" ref="BK22">INDEX($D$21:$M$44,MATCH($BD22&amp;$BF22,$C$21:$C$44&amp;$B$21:$B$44,0),MATCH(BK$1,$D$16:$M$16,0))</f>
        <v>96</v>
      </c>
      <c r="BL22" s="3"/>
      <c r="BM22" s="3"/>
      <c r="BN22" s="3"/>
      <c r="BO22" s="3"/>
      <c r="BP22" s="3"/>
      <c r="BQ22" s="3"/>
      <c r="BT22" t="s">
        <v>415</v>
      </c>
      <c r="BU22">
        <v>1</v>
      </c>
      <c r="BV22" s="1">
        <v>20</v>
      </c>
      <c r="BW22" s="3">
        <f t="array" ref="BW22">INDEX($CI$3:$EP$26,MATCH($BV22,$CH$3:$CH$26,0),MATCH(BW$1&amp;$BU22,$CI$1:$EP$1&amp;$CI$2:$EP$2,0))*VLOOKUP($BT22,$C$17:$M$20,COUNTBLANK($D$15:D$15)+1,FALSE)</f>
        <v>160</v>
      </c>
      <c r="BX22" s="3">
        <f t="array" ref="BX22">INDEX($CI$3:$EP$26,MATCH($BV22,$CH$3:$CH$26,0),MATCH(BX$1&amp;$BU22,$CI$1:$EP$1&amp;$CI$2:$EP$2,0))*VLOOKUP($BT22,$C$17:$M$20,COUNTBLANK($D$15:E$15)+1,FALSE)</f>
        <v>8000</v>
      </c>
      <c r="BY22" s="3">
        <f t="array" ref="BY22">INDEX($CI$3:$EP$26,MATCH($BV22,$CH$3:$CH$26,0),MATCH(BY$1&amp;$BU22,$CI$1:$EP$1&amp;$CI$2:$EP$2,0))*VLOOKUP($BT22,$C$17:$M$20,COUNTBLANK($D$15:F$15)+1,FALSE)</f>
        <v>0</v>
      </c>
      <c r="BZ22" s="3">
        <f t="array" ref="BZ22">INDEX($CI$3:$EP$26,MATCH($BV22,$CH$3:$CH$26,0),MATCH(BZ$1&amp;$BU22,$CI$1:$EP$1&amp;$CI$2:$EP$2,0))*VLOOKUP($BT22,$C$17:$M$20,COUNTBLANK($D$15:G$15)+1,FALSE)</f>
        <v>0</v>
      </c>
      <c r="CA22" s="3">
        <f t="array" ref="CA22">INDEX($CI$3:$EP$26,MATCH($BV22,$CH$3:$CH$26,0),MATCH(CA$1&amp;$BU22,$CI$1:$EP$1&amp;$CI$2:$EP$2,0))*VLOOKUP($BT22,$C$17:$M$20,COUNTBLANK($D$15:H$15)+1,FALSE)</f>
        <v>0.05</v>
      </c>
      <c r="CB22" s="3">
        <f t="array" ref="CB22">INDEX($CI$3:$EP$26,MATCH($BV22,$CH$3:$CH$26,0),MATCH(CB$1&amp;$BU22,$CI$1:$EP$1&amp;$CI$2:$EP$2,0))*VLOOKUP($BT22,$C$17:$M$20,COUNTBLANK($D$15:I$15)+1,FALSE)</f>
        <v>0</v>
      </c>
      <c r="CC22" s="3">
        <f t="array" ref="CC22">INDEX($CI$3:$EP$26,MATCH($BV22,$CH$3:$CH$26,0),MATCH(CC$1&amp;$BU22,$CI$1:$EP$1&amp;$CI$2:$EP$2,0))*VLOOKUP($BT22,$C$17:$M$20,COUNTBLANK($D$15:J$15)+1,FALSE)</f>
        <v>0</v>
      </c>
      <c r="CD22" s="3">
        <f t="array" ref="CD22">INDEX($CI$3:$EP$26,MATCH($BV22,$CH$3:$CH$26,0),MATCH(CD$1&amp;$BU22,$CI$1:$EP$1&amp;$CI$2:$EP$2,0))*VLOOKUP($BT22,$C$17:$M$20,COUNTBLANK($D$15:K$15)+1,FALSE)</f>
        <v>0</v>
      </c>
      <c r="CE22" s="3">
        <f t="array" ref="CE22">INDEX($CI$3:$EP$26,MATCH($BV22,$CH$3:$CH$26,0),MATCH(CE$1&amp;$BU22,$CI$1:$EP$1&amp;$CI$2:$EP$2,0))*VLOOKUP($BT22,$C$17:$M$20,COUNTBLANK($D$15:L$15)+1,FALSE)</f>
        <v>0</v>
      </c>
      <c r="CF22" s="3">
        <f t="array" ref="CF22">INDEX($CI$3:$EP$26,MATCH($BV22,$CH$3:$CH$26,0),MATCH(CF$1&amp;$BU22,$CI$1:$EP$1&amp;$CI$2:$EP$2,0))*VLOOKUP($BT22,$C$17:$M$20,COUNTBLANK($D$15:M$15)+1,FALSE)</f>
        <v>0</v>
      </c>
      <c r="CH22" s="37">
        <v>20</v>
      </c>
      <c r="CI22" s="3">
        <f t="shared" si="23"/>
        <v>640</v>
      </c>
      <c r="CJ22" s="3">
        <f t="shared" si="15"/>
        <v>16000</v>
      </c>
      <c r="CK22" s="3">
        <f t="shared" si="16"/>
        <v>320</v>
      </c>
      <c r="CL22" s="3">
        <f t="shared" si="17"/>
        <v>320</v>
      </c>
      <c r="CM22" s="3">
        <f t="shared" si="44"/>
        <v>0.05</v>
      </c>
      <c r="CN22" s="3">
        <f t="shared" si="44"/>
        <v>0.05</v>
      </c>
      <c r="CO22" s="3">
        <f t="shared" si="44"/>
        <v>0.05</v>
      </c>
      <c r="CP22" s="3">
        <f t="shared" si="44"/>
        <v>0.05</v>
      </c>
      <c r="CQ22" s="3">
        <f t="shared" si="96"/>
        <v>1.4999999999999999E-2</v>
      </c>
      <c r="CR22" s="3">
        <f t="shared" si="103"/>
        <v>0.02</v>
      </c>
      <c r="CS22" s="3">
        <f t="shared" si="45"/>
        <v>960</v>
      </c>
      <c r="CT22" s="3">
        <f t="shared" si="46"/>
        <v>24000</v>
      </c>
      <c r="CU22" s="3">
        <f t="shared" si="47"/>
        <v>480</v>
      </c>
      <c r="CV22" s="3">
        <f t="shared" si="48"/>
        <v>480</v>
      </c>
      <c r="CW22" s="3">
        <f t="shared" si="49"/>
        <v>7.5000000000000011E-2</v>
      </c>
      <c r="CX22" s="3">
        <f t="shared" si="50"/>
        <v>7.5000000000000011E-2</v>
      </c>
      <c r="CY22" s="3">
        <f t="shared" si="51"/>
        <v>7.5000000000000011E-2</v>
      </c>
      <c r="CZ22" s="3">
        <f t="shared" si="52"/>
        <v>7.5000000000000011E-2</v>
      </c>
      <c r="DA22" s="3">
        <f t="shared" si="53"/>
        <v>2.2499999999999999E-2</v>
      </c>
      <c r="DB22" s="3">
        <f t="shared" si="54"/>
        <v>0.03</v>
      </c>
      <c r="DC22" s="3">
        <f t="shared" si="55"/>
        <v>1280</v>
      </c>
      <c r="DD22" s="3">
        <f t="shared" si="56"/>
        <v>32000</v>
      </c>
      <c r="DE22" s="3">
        <f t="shared" si="57"/>
        <v>640</v>
      </c>
      <c r="DF22" s="3">
        <f t="shared" si="58"/>
        <v>640</v>
      </c>
      <c r="DG22" s="3">
        <f t="shared" si="59"/>
        <v>0.10000000000000002</v>
      </c>
      <c r="DH22" s="3">
        <f t="shared" si="60"/>
        <v>0.10000000000000002</v>
      </c>
      <c r="DI22" s="3">
        <f t="shared" si="61"/>
        <v>0.10000000000000002</v>
      </c>
      <c r="DJ22" s="3">
        <f t="shared" si="62"/>
        <v>0.10000000000000002</v>
      </c>
      <c r="DK22" s="3">
        <f t="shared" si="63"/>
        <v>0.03</v>
      </c>
      <c r="DL22" s="3">
        <f t="shared" si="64"/>
        <v>0.04</v>
      </c>
      <c r="DM22" s="3">
        <f t="shared" si="65"/>
        <v>1600</v>
      </c>
      <c r="DN22" s="3">
        <f t="shared" si="66"/>
        <v>40000</v>
      </c>
      <c r="DO22" s="3">
        <f t="shared" si="67"/>
        <v>800</v>
      </c>
      <c r="DP22" s="3">
        <f t="shared" si="68"/>
        <v>800</v>
      </c>
      <c r="DQ22" s="3">
        <f t="shared" si="69"/>
        <v>0.12500000000000003</v>
      </c>
      <c r="DR22" s="3">
        <f t="shared" si="70"/>
        <v>0.12500000000000003</v>
      </c>
      <c r="DS22" s="3">
        <f t="shared" si="71"/>
        <v>0.12500000000000003</v>
      </c>
      <c r="DT22" s="3">
        <f t="shared" si="72"/>
        <v>0.12500000000000003</v>
      </c>
      <c r="DU22" s="3">
        <f t="shared" si="73"/>
        <v>3.7499999999999999E-2</v>
      </c>
      <c r="DV22" s="3">
        <f t="shared" si="74"/>
        <v>0.05</v>
      </c>
      <c r="DW22" s="3">
        <f t="shared" si="75"/>
        <v>2560</v>
      </c>
      <c r="DX22" s="3">
        <f t="shared" si="76"/>
        <v>64000</v>
      </c>
      <c r="DY22" s="3">
        <f t="shared" si="77"/>
        <v>1280</v>
      </c>
      <c r="DZ22" s="3">
        <f t="shared" si="78"/>
        <v>1280</v>
      </c>
      <c r="EA22" s="3">
        <f t="shared" si="79"/>
        <v>0.20000000000000004</v>
      </c>
      <c r="EB22" s="3">
        <f t="shared" si="80"/>
        <v>0.20000000000000004</v>
      </c>
      <c r="EC22" s="3">
        <f t="shared" si="81"/>
        <v>0.20000000000000004</v>
      </c>
      <c r="ED22" s="3">
        <f t="shared" si="82"/>
        <v>0.20000000000000004</v>
      </c>
      <c r="EE22" s="3">
        <f t="shared" si="83"/>
        <v>0.06</v>
      </c>
      <c r="EF22" s="3">
        <f t="shared" si="84"/>
        <v>0.08</v>
      </c>
      <c r="EG22" s="3">
        <f t="shared" si="85"/>
        <v>3840</v>
      </c>
      <c r="EH22" s="3">
        <f t="shared" si="86"/>
        <v>96000</v>
      </c>
      <c r="EI22" s="3">
        <f t="shared" si="87"/>
        <v>1920</v>
      </c>
      <c r="EJ22" s="3">
        <f t="shared" si="88"/>
        <v>1920</v>
      </c>
      <c r="EK22" s="3">
        <f t="shared" si="89"/>
        <v>0.30000000000000004</v>
      </c>
      <c r="EL22" s="3">
        <f t="shared" si="90"/>
        <v>0.30000000000000004</v>
      </c>
      <c r="EM22" s="3">
        <f t="shared" si="91"/>
        <v>0.30000000000000004</v>
      </c>
      <c r="EN22" s="3">
        <f t="shared" si="92"/>
        <v>0.30000000000000004</v>
      </c>
      <c r="EO22" s="3">
        <f t="shared" si="93"/>
        <v>0.09</v>
      </c>
      <c r="EP22" s="3">
        <f t="shared" si="94"/>
        <v>0.12</v>
      </c>
    </row>
    <row r="23" spans="1:146" x14ac:dyDescent="0.2">
      <c r="B23">
        <v>1</v>
      </c>
      <c r="C23" t="s">
        <v>421</v>
      </c>
      <c r="D23">
        <f t="shared" si="108"/>
        <v>32</v>
      </c>
      <c r="E23">
        <f t="shared" si="108"/>
        <v>0</v>
      </c>
      <c r="F23">
        <f t="shared" si="108"/>
        <v>64</v>
      </c>
      <c r="G23">
        <f t="shared" si="108"/>
        <v>0</v>
      </c>
      <c r="Q23" s="17">
        <v>20</v>
      </c>
      <c r="R23" s="49">
        <f t="shared" si="33"/>
        <v>100</v>
      </c>
      <c r="S23" s="49">
        <f t="shared" ref="S23:W23" si="110">R23*2</f>
        <v>200</v>
      </c>
      <c r="T23" s="49">
        <f t="shared" si="110"/>
        <v>400</v>
      </c>
      <c r="U23" s="49">
        <f t="shared" si="110"/>
        <v>800</v>
      </c>
      <c r="V23" s="1">
        <f t="shared" si="110"/>
        <v>1600</v>
      </c>
      <c r="W23" s="1">
        <f t="shared" si="110"/>
        <v>3200</v>
      </c>
      <c r="Z23" s="1">
        <v>60</v>
      </c>
      <c r="AA23" s="1">
        <v>5</v>
      </c>
      <c r="AB23" s="1">
        <v>20</v>
      </c>
      <c r="AC23" s="1">
        <v>3</v>
      </c>
      <c r="AD23" s="1">
        <f t="shared" ref="AD23" si="111">SUMPRODUCT($R$4:$W$27,($Q$4:$Q$27&lt;=AB23)*($R$3:$W$3=AA23))*AC23</f>
        <v>57600</v>
      </c>
      <c r="AE23" s="1">
        <f t="shared" si="100"/>
        <v>78397.5</v>
      </c>
      <c r="AH23" s="3">
        <v>21</v>
      </c>
      <c r="AI23" s="3">
        <f t="shared" si="11"/>
        <v>4</v>
      </c>
      <c r="AJ23" s="3">
        <f t="shared" si="12"/>
        <v>8</v>
      </c>
      <c r="AK23" s="7">
        <f t="array" ref="AK23">INDEX($CI$3:$EP$26,MATCH($AJ23,$CH$3:$CH$26,0),MATCH($AI23&amp;AK$1,$CI$2:$EP$2&amp;$CI$1:$EP$1,0))+SUMPRODUCT($D$21:$M$44,($B$21:$B$44=$AI23)*($D$16:$M$16=AK$1))</f>
        <v>960</v>
      </c>
      <c r="AL23" s="7">
        <f t="array" ref="AL23">INDEX($CI$3:$EP$26,MATCH($AJ23,$CH$3:$CH$26,0),MATCH($AI23&amp;AL$1,$CI$2:$EP$2&amp;$CI$1:$EP$1,0))+SUMPRODUCT($D$21:$M$44,($B$21:$B$44=$AI23)*($D$16:$M$16=AL$1))</f>
        <v>24000</v>
      </c>
      <c r="AM23" s="7">
        <f t="array" ref="AM23">INDEX($CI$3:$EP$26,MATCH($AJ23,$CH$3:$CH$26,0),MATCH($AI23&amp;AM$1,$CI$2:$EP$2&amp;$CI$1:$EP$1,0))+SUMPRODUCT($D$21:$M$44,($B$21:$B$44=$AI23)*($D$16:$M$16=AM$1))</f>
        <v>480</v>
      </c>
      <c r="AN23" s="7">
        <f t="array" ref="AN23">INDEX($CI$3:$EP$26,MATCH($AJ23,$CH$3:$CH$26,0),MATCH($AI23&amp;AN$1,$CI$2:$EP$2&amp;$CI$1:$EP$1,0))+SUMPRODUCT($D$21:$M$44,($B$21:$B$44=$AI23)*($D$16:$M$16=AN$1))</f>
        <v>480</v>
      </c>
      <c r="AO23" s="7">
        <f t="array" ref="AO23">INDEX($CI$3:$EP$26,MATCH($AJ23,$CH$3:$CH$26,0),MATCH($AI23&amp;AO$1,$CI$2:$EP$2&amp;$CI$1:$EP$1,0))+SUMPRODUCT($D$21:$M$44,($B$21:$B$44=$AI23)*($D$16:$M$16=AO$1))</f>
        <v>0.05</v>
      </c>
      <c r="AP23" s="7">
        <f t="array" ref="AP23">INDEX($CI$3:$EP$26,MATCH($AJ23,$CH$3:$CH$26,0),MATCH($AI23&amp;AP$1,$CI$2:$EP$2&amp;$CI$1:$EP$1,0))+SUMPRODUCT($D$21:$M$44,($B$21:$B$44=$AI23)*($D$16:$M$16=AP$1))</f>
        <v>0.05</v>
      </c>
      <c r="AQ23" s="7">
        <f t="array" ref="AQ23">INDEX($CI$3:$EP$26,MATCH($AJ23,$CH$3:$CH$26,0),MATCH($AI23&amp;AQ$1,$CI$2:$EP$2&amp;$CI$1:$EP$1,0))+SUMPRODUCT($D$21:$M$44,($B$21:$B$44=$AI23)*($D$16:$M$16=AQ$1))</f>
        <v>0.05</v>
      </c>
      <c r="AR23" s="7">
        <f t="array" ref="AR23">INDEX($CI$3:$EP$26,MATCH($AJ23,$CH$3:$CH$26,0),MATCH($AI23&amp;AR$1,$CI$2:$EP$2&amp;$CI$1:$EP$1,0))+SUMPRODUCT($D$21:$M$44,($B$21:$B$44=$AI23)*($D$16:$M$16=AR$1))</f>
        <v>0.05</v>
      </c>
      <c r="AS23" s="7">
        <f t="array" ref="AS23">INDEX($CI$3:$EP$26,MATCH($AJ23,$CH$3:$CH$26,0),MATCH($AI23&amp;AS$1,$CI$2:$EP$2&amp;$CI$1:$EP$1,0))+SUMPRODUCT($D$21:$M$44,($B$21:$B$44=$AI23)*($D$16:$M$16=AS$1))</f>
        <v>1.2500000000000001E-2</v>
      </c>
      <c r="AT23" s="7">
        <f t="array" ref="AT23">INDEX($CI$3:$EP$26,MATCH($AJ23,$CH$3:$CH$26,0),MATCH($AI23&amp;AT$1,$CI$2:$EP$2&amp;$CI$1:$EP$1,0))+SUMPRODUCT($D$21:$M$44,($B$21:$B$44=$AI23)*($D$16:$M$16=AT$1))</f>
        <v>2.5000000000000001E-2</v>
      </c>
      <c r="AU23" s="1">
        <f t="shared" si="13"/>
        <v>6390</v>
      </c>
      <c r="AV23" s="1">
        <f t="shared" si="19"/>
        <v>204480</v>
      </c>
      <c r="AW23" s="1">
        <f>VLOOKUP(AH23,主线!C:AR,42,TRUE)*VLOOKUP(AH23,总表!A:D,3,FALSE)*参数!$C$12/6</f>
        <v>1038959.9999999999</v>
      </c>
      <c r="AX23" s="1">
        <f t="shared" si="20"/>
        <v>7814559.9999999991</v>
      </c>
      <c r="BD23" t="s">
        <v>422</v>
      </c>
      <c r="BE23">
        <v>1</v>
      </c>
      <c r="BF23">
        <v>3</v>
      </c>
      <c r="BG23">
        <v>0</v>
      </c>
      <c r="BH23" s="3">
        <f t="array" ref="BH23">INDEX($D$21:$M$44,MATCH($BD23&amp;$BF23,$C$21:$C$44&amp;$B$21:$B$44,0),MATCH(BH$1,$D$16:$M$16,0))</f>
        <v>64</v>
      </c>
      <c r="BI23" s="3">
        <f t="array" ref="BI23">INDEX($D$21:$M$44,MATCH($BD23&amp;$BF23,$C$21:$C$44&amp;$B$21:$B$44,0),MATCH(BI$1,$D$16:$M$16,0))</f>
        <v>0</v>
      </c>
      <c r="BJ23" s="3">
        <f t="array" ref="BJ23">INDEX($D$21:$M$44,MATCH($BD23&amp;$BF23,$C$21:$C$44&amp;$B$21:$B$44,0),MATCH(BJ$1,$D$16:$M$16,0))</f>
        <v>0</v>
      </c>
      <c r="BK23" s="3">
        <f t="array" ref="BK23">INDEX($D$21:$M$44,MATCH($BD23&amp;$BF23,$C$21:$C$44&amp;$B$21:$B$44,0),MATCH(BK$1,$D$16:$M$16,0))</f>
        <v>128</v>
      </c>
      <c r="BL23" s="3"/>
      <c r="BM23" s="3"/>
      <c r="BN23" s="3"/>
      <c r="BO23" s="3"/>
      <c r="BP23" s="3"/>
      <c r="BQ23" s="3"/>
      <c r="BT23" t="s">
        <v>415</v>
      </c>
      <c r="BU23">
        <v>1</v>
      </c>
      <c r="BV23" s="1">
        <v>21</v>
      </c>
      <c r="BW23" s="3">
        <f t="array" ref="BW23">INDEX($CI$3:$EP$26,MATCH($BV23,$CH$3:$CH$26,0),MATCH(BW$1&amp;$BU23,$CI$1:$EP$1&amp;$CI$2:$EP$2,0))*VLOOKUP($BT23,$C$17:$M$20,COUNTBLANK($D$15:D$15)+1,FALSE)</f>
        <v>168</v>
      </c>
      <c r="BX23" s="3">
        <f t="array" ref="BX23">INDEX($CI$3:$EP$26,MATCH($BV23,$CH$3:$CH$26,0),MATCH(BX$1&amp;$BU23,$CI$1:$EP$1&amp;$CI$2:$EP$2,0))*VLOOKUP($BT23,$C$17:$M$20,COUNTBLANK($D$15:E$15)+1,FALSE)</f>
        <v>8400</v>
      </c>
      <c r="BY23" s="3">
        <f t="array" ref="BY23">INDEX($CI$3:$EP$26,MATCH($BV23,$CH$3:$CH$26,0),MATCH(BY$1&amp;$BU23,$CI$1:$EP$1&amp;$CI$2:$EP$2,0))*VLOOKUP($BT23,$C$17:$M$20,COUNTBLANK($D$15:F$15)+1,FALSE)</f>
        <v>0</v>
      </c>
      <c r="BZ23" s="3">
        <f t="array" ref="BZ23">INDEX($CI$3:$EP$26,MATCH($BV23,$CH$3:$CH$26,0),MATCH(BZ$1&amp;$BU23,$CI$1:$EP$1&amp;$CI$2:$EP$2,0))*VLOOKUP($BT23,$C$17:$M$20,COUNTBLANK($D$15:G$15)+1,FALSE)</f>
        <v>0</v>
      </c>
      <c r="CA23" s="3">
        <f t="array" ref="CA23">INDEX($CI$3:$EP$26,MATCH($BV23,$CH$3:$CH$26,0),MATCH(CA$1&amp;$BU23,$CI$1:$EP$1&amp;$CI$2:$EP$2,0))*VLOOKUP($BT23,$C$17:$M$20,COUNTBLANK($D$15:H$15)+1,FALSE)</f>
        <v>0.05</v>
      </c>
      <c r="CB23" s="3">
        <f t="array" ref="CB23">INDEX($CI$3:$EP$26,MATCH($BV23,$CH$3:$CH$26,0),MATCH(CB$1&amp;$BU23,$CI$1:$EP$1&amp;$CI$2:$EP$2,0))*VLOOKUP($BT23,$C$17:$M$20,COUNTBLANK($D$15:I$15)+1,FALSE)</f>
        <v>0</v>
      </c>
      <c r="CC23" s="3">
        <f t="array" ref="CC23">INDEX($CI$3:$EP$26,MATCH($BV23,$CH$3:$CH$26,0),MATCH(CC$1&amp;$BU23,$CI$1:$EP$1&amp;$CI$2:$EP$2,0))*VLOOKUP($BT23,$C$17:$M$20,COUNTBLANK($D$15:J$15)+1,FALSE)</f>
        <v>0</v>
      </c>
      <c r="CD23" s="3">
        <f t="array" ref="CD23">INDEX($CI$3:$EP$26,MATCH($BV23,$CH$3:$CH$26,0),MATCH(CD$1&amp;$BU23,$CI$1:$EP$1&amp;$CI$2:$EP$2,0))*VLOOKUP($BT23,$C$17:$M$20,COUNTBLANK($D$15:K$15)+1,FALSE)</f>
        <v>0</v>
      </c>
      <c r="CE23" s="3">
        <f t="array" ref="CE23">INDEX($CI$3:$EP$26,MATCH($BV23,$CH$3:$CH$26,0),MATCH(CE$1&amp;$BU23,$CI$1:$EP$1&amp;$CI$2:$EP$2,0))*VLOOKUP($BT23,$C$17:$M$20,COUNTBLANK($D$15:L$15)+1,FALSE)</f>
        <v>0</v>
      </c>
      <c r="CF23" s="3">
        <f t="array" ref="CF23">INDEX($CI$3:$EP$26,MATCH($BV23,$CH$3:$CH$26,0),MATCH(CF$1&amp;$BU23,$CI$1:$EP$1&amp;$CI$2:$EP$2,0))*VLOOKUP($BT23,$C$17:$M$20,COUNTBLANK($D$15:M$15)+1,FALSE)</f>
        <v>0</v>
      </c>
      <c r="CH23" s="3">
        <v>21</v>
      </c>
      <c r="CI23" s="3">
        <f t="shared" si="23"/>
        <v>672</v>
      </c>
      <c r="CJ23" s="3">
        <f t="shared" si="15"/>
        <v>16800</v>
      </c>
      <c r="CK23" s="3">
        <f t="shared" si="16"/>
        <v>336</v>
      </c>
      <c r="CL23" s="3">
        <f t="shared" si="17"/>
        <v>336</v>
      </c>
      <c r="CM23" s="3">
        <f t="shared" si="44"/>
        <v>0.05</v>
      </c>
      <c r="CN23" s="3">
        <f t="shared" si="44"/>
        <v>0.05</v>
      </c>
      <c r="CO23" s="3">
        <f t="shared" si="44"/>
        <v>0.05</v>
      </c>
      <c r="CP23" s="3">
        <f t="shared" si="44"/>
        <v>0.05</v>
      </c>
      <c r="CQ23" s="3">
        <f t="shared" si="96"/>
        <v>1.4999999999999999E-2</v>
      </c>
      <c r="CR23" s="3">
        <f t="shared" si="103"/>
        <v>0.02</v>
      </c>
      <c r="CS23" s="3">
        <f t="shared" ref="CS23:CV26" si="112">CI23*VLOOKUP(CS$2,$B$2:$E$8,3,FALSE)/VLOOKUP(CI$2,$B$2:$E$8,3,FALSE)</f>
        <v>1008</v>
      </c>
      <c r="CT23" s="3">
        <f t="shared" si="112"/>
        <v>25200</v>
      </c>
      <c r="CU23" s="3">
        <f t="shared" si="112"/>
        <v>504</v>
      </c>
      <c r="CV23" s="3">
        <f t="shared" si="112"/>
        <v>504</v>
      </c>
      <c r="CW23" s="3">
        <f t="shared" ref="CW23:DB26" si="113">CM23*VLOOKUP(CW$2,$B$2:$E$8,4,FALSE)/VLOOKUP(CM$2,$B$2:$E$8,4,FALSE)</f>
        <v>7.5000000000000011E-2</v>
      </c>
      <c r="CX23" s="3">
        <f t="shared" si="113"/>
        <v>7.5000000000000011E-2</v>
      </c>
      <c r="CY23" s="3">
        <f t="shared" si="113"/>
        <v>7.5000000000000011E-2</v>
      </c>
      <c r="CZ23" s="3">
        <f t="shared" si="113"/>
        <v>7.5000000000000011E-2</v>
      </c>
      <c r="DA23" s="3">
        <f t="shared" si="113"/>
        <v>2.2499999999999999E-2</v>
      </c>
      <c r="DB23" s="3">
        <f t="shared" si="113"/>
        <v>0.03</v>
      </c>
      <c r="DC23" s="3">
        <f t="shared" ref="DC23:DF26" si="114">CS23*VLOOKUP(DC$2,$B$2:$E$8,3,FALSE)/VLOOKUP(CS$2,$B$2:$E$8,3,FALSE)</f>
        <v>1344</v>
      </c>
      <c r="DD23" s="3">
        <f t="shared" si="114"/>
        <v>33600</v>
      </c>
      <c r="DE23" s="3">
        <f t="shared" si="114"/>
        <v>672</v>
      </c>
      <c r="DF23" s="3">
        <f t="shared" si="114"/>
        <v>672</v>
      </c>
      <c r="DG23" s="3">
        <f t="shared" ref="DG23:DL26" si="115">CW23*VLOOKUP(DG$2,$B$2:$E$8,4,FALSE)/VLOOKUP(CW$2,$B$2:$E$8,4,FALSE)</f>
        <v>0.10000000000000002</v>
      </c>
      <c r="DH23" s="3">
        <f t="shared" si="115"/>
        <v>0.10000000000000002</v>
      </c>
      <c r="DI23" s="3">
        <f t="shared" si="115"/>
        <v>0.10000000000000002</v>
      </c>
      <c r="DJ23" s="3">
        <f t="shared" si="115"/>
        <v>0.10000000000000002</v>
      </c>
      <c r="DK23" s="3">
        <f t="shared" si="115"/>
        <v>0.03</v>
      </c>
      <c r="DL23" s="3">
        <f t="shared" si="115"/>
        <v>0.04</v>
      </c>
      <c r="DM23" s="3">
        <f t="shared" ref="DM23:DP26" si="116">DC23*VLOOKUP(DM$2,$B$2:$E$8,3,FALSE)/VLOOKUP(DC$2,$B$2:$E$8,3,FALSE)</f>
        <v>1680</v>
      </c>
      <c r="DN23" s="3">
        <f t="shared" si="116"/>
        <v>42000</v>
      </c>
      <c r="DO23" s="3">
        <f t="shared" si="116"/>
        <v>840</v>
      </c>
      <c r="DP23" s="3">
        <f t="shared" si="116"/>
        <v>840</v>
      </c>
      <c r="DQ23" s="3">
        <f t="shared" ref="DQ23:DV26" si="117">DG23*VLOOKUP(DQ$2,$B$2:$E$8,4,FALSE)/VLOOKUP(DG$2,$B$2:$E$8,4,FALSE)</f>
        <v>0.12500000000000003</v>
      </c>
      <c r="DR23" s="3">
        <f t="shared" si="117"/>
        <v>0.12500000000000003</v>
      </c>
      <c r="DS23" s="3">
        <f t="shared" si="117"/>
        <v>0.12500000000000003</v>
      </c>
      <c r="DT23" s="3">
        <f t="shared" si="117"/>
        <v>0.12500000000000003</v>
      </c>
      <c r="DU23" s="3">
        <f t="shared" si="117"/>
        <v>3.7499999999999999E-2</v>
      </c>
      <c r="DV23" s="3">
        <f t="shared" si="117"/>
        <v>0.05</v>
      </c>
      <c r="DW23" s="3">
        <f t="shared" ref="DW23:DZ26" si="118">DM23*VLOOKUP(DW$2,$B$2:$E$8,3,FALSE)/VLOOKUP(DM$2,$B$2:$E$8,3,FALSE)</f>
        <v>2688</v>
      </c>
      <c r="DX23" s="3">
        <f t="shared" si="118"/>
        <v>67200</v>
      </c>
      <c r="DY23" s="3">
        <f t="shared" si="118"/>
        <v>1344</v>
      </c>
      <c r="DZ23" s="3">
        <f t="shared" si="118"/>
        <v>1344</v>
      </c>
      <c r="EA23" s="3">
        <f t="shared" ref="EA23:EF26" si="119">DQ23*VLOOKUP(EA$2,$B$2:$E$8,4,FALSE)/VLOOKUP(DQ$2,$B$2:$E$8,4,FALSE)</f>
        <v>0.20000000000000004</v>
      </c>
      <c r="EB23" s="3">
        <f t="shared" si="119"/>
        <v>0.20000000000000004</v>
      </c>
      <c r="EC23" s="3">
        <f t="shared" si="119"/>
        <v>0.20000000000000004</v>
      </c>
      <c r="ED23" s="3">
        <f t="shared" si="119"/>
        <v>0.20000000000000004</v>
      </c>
      <c r="EE23" s="3">
        <f t="shared" si="119"/>
        <v>0.06</v>
      </c>
      <c r="EF23" s="3">
        <f t="shared" si="119"/>
        <v>0.08</v>
      </c>
      <c r="EG23" s="3">
        <f t="shared" ref="EG23:EJ26" si="120">DW23*VLOOKUP(EG$2,$B$2:$E$8,3,FALSE)/VLOOKUP(DW$2,$B$2:$E$8,3,FALSE)</f>
        <v>4032</v>
      </c>
      <c r="EH23" s="3">
        <f t="shared" si="120"/>
        <v>100800</v>
      </c>
      <c r="EI23" s="3">
        <f t="shared" si="120"/>
        <v>2016</v>
      </c>
      <c r="EJ23" s="3">
        <f t="shared" si="120"/>
        <v>2016</v>
      </c>
      <c r="EK23" s="3">
        <f t="shared" ref="EK23:EP26" si="121">EA23*VLOOKUP(EK$2,$B$2:$E$8,4,FALSE)/VLOOKUP(EA$2,$B$2:$E$8,4,FALSE)</f>
        <v>0.30000000000000004</v>
      </c>
      <c r="EL23" s="3">
        <f t="shared" si="121"/>
        <v>0.30000000000000004</v>
      </c>
      <c r="EM23" s="3">
        <f t="shared" si="121"/>
        <v>0.30000000000000004</v>
      </c>
      <c r="EN23" s="3">
        <f t="shared" si="121"/>
        <v>0.30000000000000004</v>
      </c>
      <c r="EO23" s="3">
        <f t="shared" si="121"/>
        <v>0.09</v>
      </c>
      <c r="EP23" s="3">
        <f t="shared" si="121"/>
        <v>0.12</v>
      </c>
    </row>
    <row r="24" spans="1:146" x14ac:dyDescent="0.2">
      <c r="B24">
        <v>1</v>
      </c>
      <c r="C24" t="s">
        <v>422</v>
      </c>
      <c r="D24">
        <f t="shared" si="108"/>
        <v>32</v>
      </c>
      <c r="E24">
        <f t="shared" si="108"/>
        <v>0</v>
      </c>
      <c r="F24">
        <f t="shared" si="108"/>
        <v>0</v>
      </c>
      <c r="G24">
        <f t="shared" si="108"/>
        <v>64</v>
      </c>
      <c r="Q24" s="1">
        <v>21</v>
      </c>
      <c r="R24" s="49">
        <f t="shared" si="33"/>
        <v>120</v>
      </c>
      <c r="S24" s="49">
        <f t="shared" ref="S24:W24" si="122">R24*2</f>
        <v>240</v>
      </c>
      <c r="T24" s="49">
        <f t="shared" si="122"/>
        <v>480</v>
      </c>
      <c r="U24" s="49">
        <f t="shared" si="122"/>
        <v>960</v>
      </c>
      <c r="V24" s="49">
        <f t="shared" si="122"/>
        <v>1920</v>
      </c>
      <c r="W24" s="1">
        <f t="shared" si="122"/>
        <v>3840</v>
      </c>
      <c r="AH24" s="3">
        <v>22</v>
      </c>
      <c r="AI24" s="3">
        <f t="shared" si="11"/>
        <v>4</v>
      </c>
      <c r="AJ24" s="3">
        <f t="shared" si="12"/>
        <v>8</v>
      </c>
      <c r="AK24" s="7">
        <f t="array" ref="AK24">INDEX($CI$3:$EP$26,MATCH($AJ24,$CH$3:$CH$26,0),MATCH($AI24&amp;AK$1,$CI$2:$EP$2&amp;$CI$1:$EP$1,0))+SUMPRODUCT($D$21:$M$44,($B$21:$B$44=$AI24)*($D$16:$M$16=AK$1))</f>
        <v>960</v>
      </c>
      <c r="AL24" s="7">
        <f t="array" ref="AL24">INDEX($CI$3:$EP$26,MATCH($AJ24,$CH$3:$CH$26,0),MATCH($AI24&amp;AL$1,$CI$2:$EP$2&amp;$CI$1:$EP$1,0))+SUMPRODUCT($D$21:$M$44,($B$21:$B$44=$AI24)*($D$16:$M$16=AL$1))</f>
        <v>24000</v>
      </c>
      <c r="AM24" s="7">
        <f t="array" ref="AM24">INDEX($CI$3:$EP$26,MATCH($AJ24,$CH$3:$CH$26,0),MATCH($AI24&amp;AM$1,$CI$2:$EP$2&amp;$CI$1:$EP$1,0))+SUMPRODUCT($D$21:$M$44,($B$21:$B$44=$AI24)*($D$16:$M$16=AM$1))</f>
        <v>480</v>
      </c>
      <c r="AN24" s="7">
        <f t="array" ref="AN24">INDEX($CI$3:$EP$26,MATCH($AJ24,$CH$3:$CH$26,0),MATCH($AI24&amp;AN$1,$CI$2:$EP$2&amp;$CI$1:$EP$1,0))+SUMPRODUCT($D$21:$M$44,($B$21:$B$44=$AI24)*($D$16:$M$16=AN$1))</f>
        <v>480</v>
      </c>
      <c r="AO24" s="7">
        <f t="array" ref="AO24">INDEX($CI$3:$EP$26,MATCH($AJ24,$CH$3:$CH$26,0),MATCH($AI24&amp;AO$1,$CI$2:$EP$2&amp;$CI$1:$EP$1,0))+SUMPRODUCT($D$21:$M$44,($B$21:$B$44=$AI24)*($D$16:$M$16=AO$1))</f>
        <v>0.05</v>
      </c>
      <c r="AP24" s="7">
        <f t="array" ref="AP24">INDEX($CI$3:$EP$26,MATCH($AJ24,$CH$3:$CH$26,0),MATCH($AI24&amp;AP$1,$CI$2:$EP$2&amp;$CI$1:$EP$1,0))+SUMPRODUCT($D$21:$M$44,($B$21:$B$44=$AI24)*($D$16:$M$16=AP$1))</f>
        <v>0.05</v>
      </c>
      <c r="AQ24" s="7">
        <f t="array" ref="AQ24">INDEX($CI$3:$EP$26,MATCH($AJ24,$CH$3:$CH$26,0),MATCH($AI24&amp;AQ$1,$CI$2:$EP$2&amp;$CI$1:$EP$1,0))+SUMPRODUCT($D$21:$M$44,($B$21:$B$44=$AI24)*($D$16:$M$16=AQ$1))</f>
        <v>0.05</v>
      </c>
      <c r="AR24" s="7">
        <f t="array" ref="AR24">INDEX($CI$3:$EP$26,MATCH($AJ24,$CH$3:$CH$26,0),MATCH($AI24&amp;AR$1,$CI$2:$EP$2&amp;$CI$1:$EP$1,0))+SUMPRODUCT($D$21:$M$44,($B$21:$B$44=$AI24)*($D$16:$M$16=AR$1))</f>
        <v>0.05</v>
      </c>
      <c r="AS24" s="7">
        <f t="array" ref="AS24">INDEX($CI$3:$EP$26,MATCH($AJ24,$CH$3:$CH$26,0),MATCH($AI24&amp;AS$1,$CI$2:$EP$2&amp;$CI$1:$EP$1,0))+SUMPRODUCT($D$21:$M$44,($B$21:$B$44=$AI24)*($D$16:$M$16=AS$1))</f>
        <v>1.2500000000000001E-2</v>
      </c>
      <c r="AT24" s="7">
        <f t="array" ref="AT24">INDEX($CI$3:$EP$26,MATCH($AJ24,$CH$3:$CH$26,0),MATCH($AI24&amp;AT$1,$CI$2:$EP$2&amp;$CI$1:$EP$1,0))+SUMPRODUCT($D$21:$M$44,($B$21:$B$44=$AI24)*($D$16:$M$16=AT$1))</f>
        <v>2.5000000000000001E-2</v>
      </c>
      <c r="AU24" s="1">
        <f t="shared" si="13"/>
        <v>6390</v>
      </c>
      <c r="AV24" s="1">
        <f t="shared" si="19"/>
        <v>204480</v>
      </c>
      <c r="AW24" s="1">
        <f>VLOOKUP(AH24,主线!C:AR,42,TRUE)*VLOOKUP(AH24,总表!A:D,3,FALSE)*参数!$C$12/6</f>
        <v>1049221.3333333333</v>
      </c>
      <c r="AX24" s="1">
        <f t="shared" si="20"/>
        <v>8863781.3333333321</v>
      </c>
      <c r="BD24" t="s">
        <v>422</v>
      </c>
      <c r="BE24">
        <v>1</v>
      </c>
      <c r="BF24">
        <v>4</v>
      </c>
      <c r="BG24">
        <v>0</v>
      </c>
      <c r="BH24" s="3">
        <f t="array" ref="BH24">INDEX($D$21:$M$44,MATCH($BD24&amp;$BF24,$C$21:$C$44&amp;$B$21:$B$44,0),MATCH(BH$1,$D$16:$M$16,0))</f>
        <v>80</v>
      </c>
      <c r="BI24" s="3">
        <f t="array" ref="BI24">INDEX($D$21:$M$44,MATCH($BD24&amp;$BF24,$C$21:$C$44&amp;$B$21:$B$44,0),MATCH(BI$1,$D$16:$M$16,0))</f>
        <v>0</v>
      </c>
      <c r="BJ24" s="3">
        <f t="array" ref="BJ24">INDEX($D$21:$M$44,MATCH($BD24&amp;$BF24,$C$21:$C$44&amp;$B$21:$B$44,0),MATCH(BJ$1,$D$16:$M$16,0))</f>
        <v>0</v>
      </c>
      <c r="BK24" s="3">
        <f t="array" ref="BK24">INDEX($D$21:$M$44,MATCH($BD24&amp;$BF24,$C$21:$C$44&amp;$B$21:$B$44,0),MATCH(BK$1,$D$16:$M$16,0))</f>
        <v>160</v>
      </c>
      <c r="BL24" s="3"/>
      <c r="BM24" s="3"/>
      <c r="BN24" s="3"/>
      <c r="BO24" s="3"/>
      <c r="BP24" s="3"/>
      <c r="BQ24" s="3"/>
      <c r="BT24" t="s">
        <v>415</v>
      </c>
      <c r="BU24">
        <v>1</v>
      </c>
      <c r="BV24" s="1">
        <v>22</v>
      </c>
      <c r="BW24" s="3">
        <f t="array" ref="BW24">INDEX($CI$3:$EP$26,MATCH($BV24,$CH$3:$CH$26,0),MATCH(BW$1&amp;$BU24,$CI$1:$EP$1&amp;$CI$2:$EP$2,0))*VLOOKUP($BT24,$C$17:$M$20,COUNTBLANK($D$15:D$15)+1,FALSE)</f>
        <v>176</v>
      </c>
      <c r="BX24" s="3">
        <f t="array" ref="BX24">INDEX($CI$3:$EP$26,MATCH($BV24,$CH$3:$CH$26,0),MATCH(BX$1&amp;$BU24,$CI$1:$EP$1&amp;$CI$2:$EP$2,0))*VLOOKUP($BT24,$C$17:$M$20,COUNTBLANK($D$15:E$15)+1,FALSE)</f>
        <v>8800</v>
      </c>
      <c r="BY24" s="3">
        <f t="array" ref="BY24">INDEX($CI$3:$EP$26,MATCH($BV24,$CH$3:$CH$26,0),MATCH(BY$1&amp;$BU24,$CI$1:$EP$1&amp;$CI$2:$EP$2,0))*VLOOKUP($BT24,$C$17:$M$20,COUNTBLANK($D$15:F$15)+1,FALSE)</f>
        <v>0</v>
      </c>
      <c r="BZ24" s="3">
        <f t="array" ref="BZ24">INDEX($CI$3:$EP$26,MATCH($BV24,$CH$3:$CH$26,0),MATCH(BZ$1&amp;$BU24,$CI$1:$EP$1&amp;$CI$2:$EP$2,0))*VLOOKUP($BT24,$C$17:$M$20,COUNTBLANK($D$15:G$15)+1,FALSE)</f>
        <v>0</v>
      </c>
      <c r="CA24" s="3">
        <f t="array" ref="CA24">INDEX($CI$3:$EP$26,MATCH($BV24,$CH$3:$CH$26,0),MATCH(CA$1&amp;$BU24,$CI$1:$EP$1&amp;$CI$2:$EP$2,0))*VLOOKUP($BT24,$C$17:$M$20,COUNTBLANK($D$15:H$15)+1,FALSE)</f>
        <v>0.05</v>
      </c>
      <c r="CB24" s="3">
        <f t="array" ref="CB24">INDEX($CI$3:$EP$26,MATCH($BV24,$CH$3:$CH$26,0),MATCH(CB$1&amp;$BU24,$CI$1:$EP$1&amp;$CI$2:$EP$2,0))*VLOOKUP($BT24,$C$17:$M$20,COUNTBLANK($D$15:I$15)+1,FALSE)</f>
        <v>0</v>
      </c>
      <c r="CC24" s="3">
        <f t="array" ref="CC24">INDEX($CI$3:$EP$26,MATCH($BV24,$CH$3:$CH$26,0),MATCH(CC$1&amp;$BU24,$CI$1:$EP$1&amp;$CI$2:$EP$2,0))*VLOOKUP($BT24,$C$17:$M$20,COUNTBLANK($D$15:J$15)+1,FALSE)</f>
        <v>0</v>
      </c>
      <c r="CD24" s="3">
        <f t="array" ref="CD24">INDEX($CI$3:$EP$26,MATCH($BV24,$CH$3:$CH$26,0),MATCH(CD$1&amp;$BU24,$CI$1:$EP$1&amp;$CI$2:$EP$2,0))*VLOOKUP($BT24,$C$17:$M$20,COUNTBLANK($D$15:K$15)+1,FALSE)</f>
        <v>0</v>
      </c>
      <c r="CE24" s="3">
        <f t="array" ref="CE24">INDEX($CI$3:$EP$26,MATCH($BV24,$CH$3:$CH$26,0),MATCH(CE$1&amp;$BU24,$CI$1:$EP$1&amp;$CI$2:$EP$2,0))*VLOOKUP($BT24,$C$17:$M$20,COUNTBLANK($D$15:L$15)+1,FALSE)</f>
        <v>0</v>
      </c>
      <c r="CF24" s="3">
        <f t="array" ref="CF24">INDEX($CI$3:$EP$26,MATCH($BV24,$CH$3:$CH$26,0),MATCH(CF$1&amp;$BU24,$CI$1:$EP$1&amp;$CI$2:$EP$2,0))*VLOOKUP($BT24,$C$17:$M$20,COUNTBLANK($D$15:M$15)+1,FALSE)</f>
        <v>0</v>
      </c>
      <c r="CH24" s="3">
        <v>22</v>
      </c>
      <c r="CI24" s="3">
        <f t="shared" si="23"/>
        <v>704</v>
      </c>
      <c r="CJ24" s="3">
        <f t="shared" si="15"/>
        <v>17600</v>
      </c>
      <c r="CK24" s="3">
        <f t="shared" si="16"/>
        <v>352</v>
      </c>
      <c r="CL24" s="3">
        <f t="shared" si="17"/>
        <v>352</v>
      </c>
      <c r="CM24" s="3">
        <f t="shared" si="44"/>
        <v>0.05</v>
      </c>
      <c r="CN24" s="3">
        <f t="shared" si="44"/>
        <v>0.05</v>
      </c>
      <c r="CO24" s="3">
        <f t="shared" si="44"/>
        <v>0.05</v>
      </c>
      <c r="CP24" s="3">
        <f t="shared" si="44"/>
        <v>0.05</v>
      </c>
      <c r="CQ24" s="3">
        <f t="shared" si="96"/>
        <v>1.4999999999999999E-2</v>
      </c>
      <c r="CR24" s="3">
        <f t="shared" si="103"/>
        <v>0.02</v>
      </c>
      <c r="CS24" s="3">
        <f t="shared" si="112"/>
        <v>1056</v>
      </c>
      <c r="CT24" s="3">
        <f t="shared" si="112"/>
        <v>26400</v>
      </c>
      <c r="CU24" s="3">
        <f t="shared" si="112"/>
        <v>528</v>
      </c>
      <c r="CV24" s="3">
        <f t="shared" si="112"/>
        <v>528</v>
      </c>
      <c r="CW24" s="3">
        <f t="shared" si="113"/>
        <v>7.5000000000000011E-2</v>
      </c>
      <c r="CX24" s="3">
        <f t="shared" si="113"/>
        <v>7.5000000000000011E-2</v>
      </c>
      <c r="CY24" s="3">
        <f t="shared" si="113"/>
        <v>7.5000000000000011E-2</v>
      </c>
      <c r="CZ24" s="3">
        <f t="shared" si="113"/>
        <v>7.5000000000000011E-2</v>
      </c>
      <c r="DA24" s="3">
        <f t="shared" si="113"/>
        <v>2.2499999999999999E-2</v>
      </c>
      <c r="DB24" s="3">
        <f t="shared" si="113"/>
        <v>0.03</v>
      </c>
      <c r="DC24" s="3">
        <f t="shared" si="114"/>
        <v>1408</v>
      </c>
      <c r="DD24" s="3">
        <f t="shared" si="114"/>
        <v>35200</v>
      </c>
      <c r="DE24" s="3">
        <f t="shared" si="114"/>
        <v>704</v>
      </c>
      <c r="DF24" s="3">
        <f t="shared" si="114"/>
        <v>704</v>
      </c>
      <c r="DG24" s="3">
        <f t="shared" si="115"/>
        <v>0.10000000000000002</v>
      </c>
      <c r="DH24" s="3">
        <f t="shared" si="115"/>
        <v>0.10000000000000002</v>
      </c>
      <c r="DI24" s="3">
        <f t="shared" si="115"/>
        <v>0.10000000000000002</v>
      </c>
      <c r="DJ24" s="3">
        <f t="shared" si="115"/>
        <v>0.10000000000000002</v>
      </c>
      <c r="DK24" s="3">
        <f t="shared" si="115"/>
        <v>0.03</v>
      </c>
      <c r="DL24" s="3">
        <f t="shared" si="115"/>
        <v>0.04</v>
      </c>
      <c r="DM24" s="3">
        <f t="shared" si="116"/>
        <v>1760</v>
      </c>
      <c r="DN24" s="3">
        <f t="shared" si="116"/>
        <v>44000</v>
      </c>
      <c r="DO24" s="3">
        <f t="shared" si="116"/>
        <v>880</v>
      </c>
      <c r="DP24" s="3">
        <f t="shared" si="116"/>
        <v>880</v>
      </c>
      <c r="DQ24" s="3">
        <f t="shared" si="117"/>
        <v>0.12500000000000003</v>
      </c>
      <c r="DR24" s="3">
        <f t="shared" si="117"/>
        <v>0.12500000000000003</v>
      </c>
      <c r="DS24" s="3">
        <f t="shared" si="117"/>
        <v>0.12500000000000003</v>
      </c>
      <c r="DT24" s="3">
        <f t="shared" si="117"/>
        <v>0.12500000000000003</v>
      </c>
      <c r="DU24" s="3">
        <f t="shared" si="117"/>
        <v>3.7499999999999999E-2</v>
      </c>
      <c r="DV24" s="3">
        <f t="shared" si="117"/>
        <v>0.05</v>
      </c>
      <c r="DW24" s="3">
        <f t="shared" si="118"/>
        <v>2816</v>
      </c>
      <c r="DX24" s="3">
        <f t="shared" si="118"/>
        <v>70400</v>
      </c>
      <c r="DY24" s="3">
        <f t="shared" si="118"/>
        <v>1408</v>
      </c>
      <c r="DZ24" s="3">
        <f t="shared" si="118"/>
        <v>1408</v>
      </c>
      <c r="EA24" s="3">
        <f t="shared" si="119"/>
        <v>0.20000000000000004</v>
      </c>
      <c r="EB24" s="3">
        <f t="shared" si="119"/>
        <v>0.20000000000000004</v>
      </c>
      <c r="EC24" s="3">
        <f t="shared" si="119"/>
        <v>0.20000000000000004</v>
      </c>
      <c r="ED24" s="3">
        <f t="shared" si="119"/>
        <v>0.20000000000000004</v>
      </c>
      <c r="EE24" s="3">
        <f t="shared" si="119"/>
        <v>0.06</v>
      </c>
      <c r="EF24" s="3">
        <f t="shared" si="119"/>
        <v>0.08</v>
      </c>
      <c r="EG24" s="3">
        <f t="shared" si="120"/>
        <v>4224</v>
      </c>
      <c r="EH24" s="3">
        <f t="shared" si="120"/>
        <v>105600</v>
      </c>
      <c r="EI24" s="3">
        <f t="shared" si="120"/>
        <v>2112</v>
      </c>
      <c r="EJ24" s="3">
        <f t="shared" si="120"/>
        <v>2112</v>
      </c>
      <c r="EK24" s="3">
        <f t="shared" si="121"/>
        <v>0.30000000000000004</v>
      </c>
      <c r="EL24" s="3">
        <f t="shared" si="121"/>
        <v>0.30000000000000004</v>
      </c>
      <c r="EM24" s="3">
        <f t="shared" si="121"/>
        <v>0.30000000000000004</v>
      </c>
      <c r="EN24" s="3">
        <f t="shared" si="121"/>
        <v>0.30000000000000004</v>
      </c>
      <c r="EO24" s="3">
        <f t="shared" si="121"/>
        <v>0.09</v>
      </c>
      <c r="EP24" s="3">
        <f t="shared" si="121"/>
        <v>0.12</v>
      </c>
    </row>
    <row r="25" spans="1:146" x14ac:dyDescent="0.2">
      <c r="B25">
        <f>B21+1</f>
        <v>2</v>
      </c>
      <c r="C25" t="str">
        <f>C21</f>
        <v>头饰</v>
      </c>
      <c r="D25">
        <f t="shared" si="108"/>
        <v>48</v>
      </c>
      <c r="E25">
        <f t="shared" si="108"/>
        <v>2400</v>
      </c>
      <c r="F25">
        <f t="shared" si="108"/>
        <v>0</v>
      </c>
      <c r="G25">
        <f t="shared" si="108"/>
        <v>0</v>
      </c>
      <c r="Q25" s="1">
        <v>22</v>
      </c>
      <c r="R25" s="49">
        <f t="shared" si="33"/>
        <v>120</v>
      </c>
      <c r="S25" s="49">
        <f t="shared" ref="S25:W25" si="123">R25*2</f>
        <v>240</v>
      </c>
      <c r="T25" s="49">
        <f t="shared" si="123"/>
        <v>480</v>
      </c>
      <c r="U25" s="49">
        <f t="shared" si="123"/>
        <v>960</v>
      </c>
      <c r="V25" s="49">
        <f t="shared" si="123"/>
        <v>1920</v>
      </c>
      <c r="W25" s="1">
        <f t="shared" si="123"/>
        <v>3840</v>
      </c>
      <c r="Z25" s="7" t="s">
        <v>474</v>
      </c>
      <c r="AH25" s="3">
        <v>23</v>
      </c>
      <c r="AI25" s="3">
        <f t="shared" si="11"/>
        <v>4</v>
      </c>
      <c r="AJ25" s="3">
        <f t="shared" si="12"/>
        <v>8</v>
      </c>
      <c r="AK25" s="7">
        <f t="array" ref="AK25">INDEX($CI$3:$EP$26,MATCH($AJ25,$CH$3:$CH$26,0),MATCH($AI25&amp;AK$1,$CI$2:$EP$2&amp;$CI$1:$EP$1,0))+SUMPRODUCT($D$21:$M$44,($B$21:$B$44=$AI25)*($D$16:$M$16=AK$1))</f>
        <v>960</v>
      </c>
      <c r="AL25" s="7">
        <f t="array" ref="AL25">INDEX($CI$3:$EP$26,MATCH($AJ25,$CH$3:$CH$26,0),MATCH($AI25&amp;AL$1,$CI$2:$EP$2&amp;$CI$1:$EP$1,0))+SUMPRODUCT($D$21:$M$44,($B$21:$B$44=$AI25)*($D$16:$M$16=AL$1))</f>
        <v>24000</v>
      </c>
      <c r="AM25" s="7">
        <f t="array" ref="AM25">INDEX($CI$3:$EP$26,MATCH($AJ25,$CH$3:$CH$26,0),MATCH($AI25&amp;AM$1,$CI$2:$EP$2&amp;$CI$1:$EP$1,0))+SUMPRODUCT($D$21:$M$44,($B$21:$B$44=$AI25)*($D$16:$M$16=AM$1))</f>
        <v>480</v>
      </c>
      <c r="AN25" s="7">
        <f t="array" ref="AN25">INDEX($CI$3:$EP$26,MATCH($AJ25,$CH$3:$CH$26,0),MATCH($AI25&amp;AN$1,$CI$2:$EP$2&amp;$CI$1:$EP$1,0))+SUMPRODUCT($D$21:$M$44,($B$21:$B$44=$AI25)*($D$16:$M$16=AN$1))</f>
        <v>480</v>
      </c>
      <c r="AO25" s="7">
        <f t="array" ref="AO25">INDEX($CI$3:$EP$26,MATCH($AJ25,$CH$3:$CH$26,0),MATCH($AI25&amp;AO$1,$CI$2:$EP$2&amp;$CI$1:$EP$1,0))+SUMPRODUCT($D$21:$M$44,($B$21:$B$44=$AI25)*($D$16:$M$16=AO$1))</f>
        <v>0.05</v>
      </c>
      <c r="AP25" s="7">
        <f t="array" ref="AP25">INDEX($CI$3:$EP$26,MATCH($AJ25,$CH$3:$CH$26,0),MATCH($AI25&amp;AP$1,$CI$2:$EP$2&amp;$CI$1:$EP$1,0))+SUMPRODUCT($D$21:$M$44,($B$21:$B$44=$AI25)*($D$16:$M$16=AP$1))</f>
        <v>0.05</v>
      </c>
      <c r="AQ25" s="7">
        <f t="array" ref="AQ25">INDEX($CI$3:$EP$26,MATCH($AJ25,$CH$3:$CH$26,0),MATCH($AI25&amp;AQ$1,$CI$2:$EP$2&amp;$CI$1:$EP$1,0))+SUMPRODUCT($D$21:$M$44,($B$21:$B$44=$AI25)*($D$16:$M$16=AQ$1))</f>
        <v>0.05</v>
      </c>
      <c r="AR25" s="7">
        <f t="array" ref="AR25">INDEX($CI$3:$EP$26,MATCH($AJ25,$CH$3:$CH$26,0),MATCH($AI25&amp;AR$1,$CI$2:$EP$2&amp;$CI$1:$EP$1,0))+SUMPRODUCT($D$21:$M$44,($B$21:$B$44=$AI25)*($D$16:$M$16=AR$1))</f>
        <v>0.05</v>
      </c>
      <c r="AS25" s="7">
        <f t="array" ref="AS25">INDEX($CI$3:$EP$26,MATCH($AJ25,$CH$3:$CH$26,0),MATCH($AI25&amp;AS$1,$CI$2:$EP$2&amp;$CI$1:$EP$1,0))+SUMPRODUCT($D$21:$M$44,($B$21:$B$44=$AI25)*($D$16:$M$16=AS$1))</f>
        <v>1.2500000000000001E-2</v>
      </c>
      <c r="AT25" s="7">
        <f t="array" ref="AT25">INDEX($CI$3:$EP$26,MATCH($AJ25,$CH$3:$CH$26,0),MATCH($AI25&amp;AT$1,$CI$2:$EP$2&amp;$CI$1:$EP$1,0))+SUMPRODUCT($D$21:$M$44,($B$21:$B$44=$AI25)*($D$16:$M$16=AT$1))</f>
        <v>2.5000000000000001E-2</v>
      </c>
      <c r="AU25" s="1">
        <f t="shared" si="13"/>
        <v>6390</v>
      </c>
      <c r="AV25" s="1">
        <f t="shared" si="19"/>
        <v>204480</v>
      </c>
      <c r="AW25" s="1">
        <f>VLOOKUP(AH25,主线!C:AR,42,TRUE)*VLOOKUP(AH25,总表!A:D,3,FALSE)*参数!$C$12/6</f>
        <v>1069743.9999999998</v>
      </c>
      <c r="AX25" s="1">
        <f t="shared" si="20"/>
        <v>9933525.3333333321</v>
      </c>
      <c r="BD25" t="s">
        <v>422</v>
      </c>
      <c r="BE25">
        <v>1</v>
      </c>
      <c r="BF25">
        <v>5</v>
      </c>
      <c r="BG25">
        <v>0</v>
      </c>
      <c r="BH25" s="3">
        <f t="array" ref="BH25">INDEX($D$21:$M$44,MATCH($BD25&amp;$BF25,$C$21:$C$44&amp;$B$21:$B$44,0),MATCH(BH$1,$D$16:$M$16,0))</f>
        <v>128</v>
      </c>
      <c r="BI25" s="3">
        <f t="array" ref="BI25">INDEX($D$21:$M$44,MATCH($BD25&amp;$BF25,$C$21:$C$44&amp;$B$21:$B$44,0),MATCH(BI$1,$D$16:$M$16,0))</f>
        <v>0</v>
      </c>
      <c r="BJ25" s="3">
        <f t="array" ref="BJ25">INDEX($D$21:$M$44,MATCH($BD25&amp;$BF25,$C$21:$C$44&amp;$B$21:$B$44,0),MATCH(BJ$1,$D$16:$M$16,0))</f>
        <v>0</v>
      </c>
      <c r="BK25" s="3">
        <f t="array" ref="BK25">INDEX($D$21:$M$44,MATCH($BD25&amp;$BF25,$C$21:$C$44&amp;$B$21:$B$44,0),MATCH(BK$1,$D$16:$M$16,0))</f>
        <v>256</v>
      </c>
      <c r="BL25" s="3"/>
      <c r="BM25" s="3"/>
      <c r="BN25" s="3"/>
      <c r="BO25" s="3"/>
      <c r="BP25" s="3"/>
      <c r="BQ25" s="3"/>
      <c r="BT25" t="s">
        <v>415</v>
      </c>
      <c r="BU25">
        <v>1</v>
      </c>
      <c r="BV25" s="1">
        <v>23</v>
      </c>
      <c r="BW25" s="3">
        <f t="array" ref="BW25">INDEX($CI$3:$EP$26,MATCH($BV25,$CH$3:$CH$26,0),MATCH(BW$1&amp;$BU25,$CI$1:$EP$1&amp;$CI$2:$EP$2,0))*VLOOKUP($BT25,$C$17:$M$20,COUNTBLANK($D$15:D$15)+1,FALSE)</f>
        <v>184</v>
      </c>
      <c r="BX25" s="3">
        <f t="array" ref="BX25">INDEX($CI$3:$EP$26,MATCH($BV25,$CH$3:$CH$26,0),MATCH(BX$1&amp;$BU25,$CI$1:$EP$1&amp;$CI$2:$EP$2,0))*VLOOKUP($BT25,$C$17:$M$20,COUNTBLANK($D$15:E$15)+1,FALSE)</f>
        <v>9200</v>
      </c>
      <c r="BY25" s="3">
        <f t="array" ref="BY25">INDEX($CI$3:$EP$26,MATCH($BV25,$CH$3:$CH$26,0),MATCH(BY$1&amp;$BU25,$CI$1:$EP$1&amp;$CI$2:$EP$2,0))*VLOOKUP($BT25,$C$17:$M$20,COUNTBLANK($D$15:F$15)+1,FALSE)</f>
        <v>0</v>
      </c>
      <c r="BZ25" s="3">
        <f t="array" ref="BZ25">INDEX($CI$3:$EP$26,MATCH($BV25,$CH$3:$CH$26,0),MATCH(BZ$1&amp;$BU25,$CI$1:$EP$1&amp;$CI$2:$EP$2,0))*VLOOKUP($BT25,$C$17:$M$20,COUNTBLANK($D$15:G$15)+1,FALSE)</f>
        <v>0</v>
      </c>
      <c r="CA25" s="3">
        <f t="array" ref="CA25">INDEX($CI$3:$EP$26,MATCH($BV25,$CH$3:$CH$26,0),MATCH(CA$1&amp;$BU25,$CI$1:$EP$1&amp;$CI$2:$EP$2,0))*VLOOKUP($BT25,$C$17:$M$20,COUNTBLANK($D$15:H$15)+1,FALSE)</f>
        <v>0.05</v>
      </c>
      <c r="CB25" s="3">
        <f t="array" ref="CB25">INDEX($CI$3:$EP$26,MATCH($BV25,$CH$3:$CH$26,0),MATCH(CB$1&amp;$BU25,$CI$1:$EP$1&amp;$CI$2:$EP$2,0))*VLOOKUP($BT25,$C$17:$M$20,COUNTBLANK($D$15:I$15)+1,FALSE)</f>
        <v>0</v>
      </c>
      <c r="CC25" s="3">
        <f t="array" ref="CC25">INDEX($CI$3:$EP$26,MATCH($BV25,$CH$3:$CH$26,0),MATCH(CC$1&amp;$BU25,$CI$1:$EP$1&amp;$CI$2:$EP$2,0))*VLOOKUP($BT25,$C$17:$M$20,COUNTBLANK($D$15:J$15)+1,FALSE)</f>
        <v>0</v>
      </c>
      <c r="CD25" s="3">
        <f t="array" ref="CD25">INDEX($CI$3:$EP$26,MATCH($BV25,$CH$3:$CH$26,0),MATCH(CD$1&amp;$BU25,$CI$1:$EP$1&amp;$CI$2:$EP$2,0))*VLOOKUP($BT25,$C$17:$M$20,COUNTBLANK($D$15:K$15)+1,FALSE)</f>
        <v>0</v>
      </c>
      <c r="CE25" s="3">
        <f t="array" ref="CE25">INDEX($CI$3:$EP$26,MATCH($BV25,$CH$3:$CH$26,0),MATCH(CE$1&amp;$BU25,$CI$1:$EP$1&amp;$CI$2:$EP$2,0))*VLOOKUP($BT25,$C$17:$M$20,COUNTBLANK($D$15:L$15)+1,FALSE)</f>
        <v>0</v>
      </c>
      <c r="CF25" s="3">
        <f t="array" ref="CF25">INDEX($CI$3:$EP$26,MATCH($BV25,$CH$3:$CH$26,0),MATCH(CF$1&amp;$BU25,$CI$1:$EP$1&amp;$CI$2:$EP$2,0))*VLOOKUP($BT25,$C$17:$M$20,COUNTBLANK($D$15:M$15)+1,FALSE)</f>
        <v>0</v>
      </c>
      <c r="CH25" s="3">
        <v>23</v>
      </c>
      <c r="CI25" s="3">
        <f t="shared" si="23"/>
        <v>736</v>
      </c>
      <c r="CJ25" s="3">
        <f t="shared" si="15"/>
        <v>18400</v>
      </c>
      <c r="CK25" s="3">
        <f t="shared" si="16"/>
        <v>368</v>
      </c>
      <c r="CL25" s="3">
        <f t="shared" si="17"/>
        <v>368</v>
      </c>
      <c r="CM25" s="3">
        <f t="shared" si="44"/>
        <v>0.05</v>
      </c>
      <c r="CN25" s="3">
        <f t="shared" si="44"/>
        <v>0.05</v>
      </c>
      <c r="CO25" s="3">
        <f t="shared" si="44"/>
        <v>0.05</v>
      </c>
      <c r="CP25" s="3">
        <f t="shared" si="44"/>
        <v>0.05</v>
      </c>
      <c r="CQ25" s="3">
        <f t="shared" si="96"/>
        <v>1.4999999999999999E-2</v>
      </c>
      <c r="CR25" s="3">
        <f t="shared" si="103"/>
        <v>0.02</v>
      </c>
      <c r="CS25" s="3">
        <f t="shared" si="112"/>
        <v>1104</v>
      </c>
      <c r="CT25" s="3">
        <f t="shared" si="112"/>
        <v>27600</v>
      </c>
      <c r="CU25" s="3">
        <f t="shared" si="112"/>
        <v>552</v>
      </c>
      <c r="CV25" s="3">
        <f t="shared" si="112"/>
        <v>552</v>
      </c>
      <c r="CW25" s="3">
        <f t="shared" si="113"/>
        <v>7.5000000000000011E-2</v>
      </c>
      <c r="CX25" s="3">
        <f t="shared" si="113"/>
        <v>7.5000000000000011E-2</v>
      </c>
      <c r="CY25" s="3">
        <f t="shared" si="113"/>
        <v>7.5000000000000011E-2</v>
      </c>
      <c r="CZ25" s="3">
        <f t="shared" si="113"/>
        <v>7.5000000000000011E-2</v>
      </c>
      <c r="DA25" s="3">
        <f t="shared" si="113"/>
        <v>2.2499999999999999E-2</v>
      </c>
      <c r="DB25" s="3">
        <f t="shared" si="113"/>
        <v>0.03</v>
      </c>
      <c r="DC25" s="3">
        <f t="shared" si="114"/>
        <v>1472</v>
      </c>
      <c r="DD25" s="3">
        <f t="shared" si="114"/>
        <v>36800</v>
      </c>
      <c r="DE25" s="3">
        <f t="shared" si="114"/>
        <v>736</v>
      </c>
      <c r="DF25" s="3">
        <f t="shared" si="114"/>
        <v>736</v>
      </c>
      <c r="DG25" s="3">
        <f t="shared" si="115"/>
        <v>0.10000000000000002</v>
      </c>
      <c r="DH25" s="3">
        <f t="shared" si="115"/>
        <v>0.10000000000000002</v>
      </c>
      <c r="DI25" s="3">
        <f t="shared" si="115"/>
        <v>0.10000000000000002</v>
      </c>
      <c r="DJ25" s="3">
        <f t="shared" si="115"/>
        <v>0.10000000000000002</v>
      </c>
      <c r="DK25" s="3">
        <f t="shared" si="115"/>
        <v>0.03</v>
      </c>
      <c r="DL25" s="3">
        <f t="shared" si="115"/>
        <v>0.04</v>
      </c>
      <c r="DM25" s="3">
        <f t="shared" si="116"/>
        <v>1840</v>
      </c>
      <c r="DN25" s="3">
        <f t="shared" si="116"/>
        <v>46000</v>
      </c>
      <c r="DO25" s="3">
        <f t="shared" si="116"/>
        <v>920</v>
      </c>
      <c r="DP25" s="3">
        <f t="shared" si="116"/>
        <v>920</v>
      </c>
      <c r="DQ25" s="3">
        <f t="shared" si="117"/>
        <v>0.12500000000000003</v>
      </c>
      <c r="DR25" s="3">
        <f t="shared" si="117"/>
        <v>0.12500000000000003</v>
      </c>
      <c r="DS25" s="3">
        <f t="shared" si="117"/>
        <v>0.12500000000000003</v>
      </c>
      <c r="DT25" s="3">
        <f t="shared" si="117"/>
        <v>0.12500000000000003</v>
      </c>
      <c r="DU25" s="3">
        <f t="shared" si="117"/>
        <v>3.7499999999999999E-2</v>
      </c>
      <c r="DV25" s="3">
        <f t="shared" si="117"/>
        <v>0.05</v>
      </c>
      <c r="DW25" s="3">
        <f t="shared" si="118"/>
        <v>2944</v>
      </c>
      <c r="DX25" s="3">
        <f t="shared" si="118"/>
        <v>73600</v>
      </c>
      <c r="DY25" s="3">
        <f t="shared" si="118"/>
        <v>1472</v>
      </c>
      <c r="DZ25" s="3">
        <f t="shared" si="118"/>
        <v>1472</v>
      </c>
      <c r="EA25" s="3">
        <f t="shared" si="119"/>
        <v>0.20000000000000004</v>
      </c>
      <c r="EB25" s="3">
        <f t="shared" si="119"/>
        <v>0.20000000000000004</v>
      </c>
      <c r="EC25" s="3">
        <f t="shared" si="119"/>
        <v>0.20000000000000004</v>
      </c>
      <c r="ED25" s="3">
        <f t="shared" si="119"/>
        <v>0.20000000000000004</v>
      </c>
      <c r="EE25" s="3">
        <f t="shared" si="119"/>
        <v>0.06</v>
      </c>
      <c r="EF25" s="3">
        <f t="shared" si="119"/>
        <v>0.08</v>
      </c>
      <c r="EG25" s="3">
        <f t="shared" si="120"/>
        <v>4416</v>
      </c>
      <c r="EH25" s="3">
        <f t="shared" si="120"/>
        <v>110400</v>
      </c>
      <c r="EI25" s="3">
        <f t="shared" si="120"/>
        <v>2208</v>
      </c>
      <c r="EJ25" s="3">
        <f t="shared" si="120"/>
        <v>2208</v>
      </c>
      <c r="EK25" s="3">
        <f t="shared" si="121"/>
        <v>0.30000000000000004</v>
      </c>
      <c r="EL25" s="3">
        <f t="shared" si="121"/>
        <v>0.30000000000000004</v>
      </c>
      <c r="EM25" s="3">
        <f t="shared" si="121"/>
        <v>0.30000000000000004</v>
      </c>
      <c r="EN25" s="3">
        <f t="shared" si="121"/>
        <v>0.30000000000000004</v>
      </c>
      <c r="EO25" s="3">
        <f t="shared" si="121"/>
        <v>0.09</v>
      </c>
      <c r="EP25" s="3">
        <f t="shared" si="121"/>
        <v>0.12</v>
      </c>
    </row>
    <row r="26" spans="1:146" x14ac:dyDescent="0.2">
      <c r="B26">
        <f t="shared" ref="B26:B44" si="124">B22+1</f>
        <v>2</v>
      </c>
      <c r="C26" t="str">
        <f t="shared" ref="C26:C44" si="125">C22</f>
        <v>护甲</v>
      </c>
      <c r="D26">
        <f t="shared" si="108"/>
        <v>48</v>
      </c>
      <c r="E26">
        <f t="shared" si="108"/>
        <v>2400</v>
      </c>
      <c r="F26">
        <f t="shared" si="108"/>
        <v>0</v>
      </c>
      <c r="G26">
        <f t="shared" si="108"/>
        <v>0</v>
      </c>
      <c r="Q26" s="1">
        <v>23</v>
      </c>
      <c r="R26" s="49">
        <f t="shared" si="33"/>
        <v>120</v>
      </c>
      <c r="S26" s="49">
        <f t="shared" ref="S26:W26" si="126">R26*2</f>
        <v>240</v>
      </c>
      <c r="T26" s="49">
        <f t="shared" si="126"/>
        <v>480</v>
      </c>
      <c r="U26" s="49">
        <f t="shared" si="126"/>
        <v>960</v>
      </c>
      <c r="V26" s="49">
        <f t="shared" si="126"/>
        <v>1920</v>
      </c>
      <c r="W26" s="1">
        <f t="shared" si="126"/>
        <v>3840</v>
      </c>
      <c r="AH26" s="3">
        <v>24</v>
      </c>
      <c r="AI26" s="3">
        <f t="shared" si="11"/>
        <v>4</v>
      </c>
      <c r="AJ26" s="3">
        <f t="shared" si="12"/>
        <v>12</v>
      </c>
      <c r="AK26" s="7">
        <f t="array" ref="AK26">INDEX($CI$3:$EP$26,MATCH($AJ26,$CH$3:$CH$26,0),MATCH($AI26&amp;AK$1,$CI$2:$EP$2&amp;$CI$1:$EP$1,0))+SUMPRODUCT($D$21:$M$44,($B$21:$B$44=$AI26)*($D$16:$M$16=AK$1))</f>
        <v>1280</v>
      </c>
      <c r="AL26" s="7">
        <f t="array" ref="AL26">INDEX($CI$3:$EP$26,MATCH($AJ26,$CH$3:$CH$26,0),MATCH($AI26&amp;AL$1,$CI$2:$EP$2&amp;$CI$1:$EP$1,0))+SUMPRODUCT($D$21:$M$44,($B$21:$B$44=$AI26)*($D$16:$M$16=AL$1))</f>
        <v>32000</v>
      </c>
      <c r="AM26" s="7">
        <f t="array" ref="AM26">INDEX($CI$3:$EP$26,MATCH($AJ26,$CH$3:$CH$26,0),MATCH($AI26&amp;AM$1,$CI$2:$EP$2&amp;$CI$1:$EP$1,0))+SUMPRODUCT($D$21:$M$44,($B$21:$B$44=$AI26)*($D$16:$M$16=AM$1))</f>
        <v>640</v>
      </c>
      <c r="AN26" s="7">
        <f t="array" ref="AN26">INDEX($CI$3:$EP$26,MATCH($AJ26,$CH$3:$CH$26,0),MATCH($AI26&amp;AN$1,$CI$2:$EP$2&amp;$CI$1:$EP$1,0))+SUMPRODUCT($D$21:$M$44,($B$21:$B$44=$AI26)*($D$16:$M$16=AN$1))</f>
        <v>640</v>
      </c>
      <c r="AO26" s="7">
        <f t="array" ref="AO26">INDEX($CI$3:$EP$26,MATCH($AJ26,$CH$3:$CH$26,0),MATCH($AI26&amp;AO$1,$CI$2:$EP$2&amp;$CI$1:$EP$1,0))+SUMPRODUCT($D$21:$M$44,($B$21:$B$44=$AI26)*($D$16:$M$16=AO$1))</f>
        <v>7.4999999999999997E-2</v>
      </c>
      <c r="AP26" s="7">
        <f t="array" ref="AP26">INDEX($CI$3:$EP$26,MATCH($AJ26,$CH$3:$CH$26,0),MATCH($AI26&amp;AP$1,$CI$2:$EP$2&amp;$CI$1:$EP$1,0))+SUMPRODUCT($D$21:$M$44,($B$21:$B$44=$AI26)*($D$16:$M$16=AP$1))</f>
        <v>7.4999999999999997E-2</v>
      </c>
      <c r="AQ26" s="7">
        <f t="array" ref="AQ26">INDEX($CI$3:$EP$26,MATCH($AJ26,$CH$3:$CH$26,0),MATCH($AI26&amp;AQ$1,$CI$2:$EP$2&amp;$CI$1:$EP$1,0))+SUMPRODUCT($D$21:$M$44,($B$21:$B$44=$AI26)*($D$16:$M$16=AQ$1))</f>
        <v>7.4999999999999997E-2</v>
      </c>
      <c r="AR26" s="7">
        <f t="array" ref="AR26">INDEX($CI$3:$EP$26,MATCH($AJ26,$CH$3:$CH$26,0),MATCH($AI26&amp;AR$1,$CI$2:$EP$2&amp;$CI$1:$EP$1,0))+SUMPRODUCT($D$21:$M$44,($B$21:$B$44=$AI26)*($D$16:$M$16=AR$1))</f>
        <v>7.4999999999999997E-2</v>
      </c>
      <c r="AS26" s="7">
        <f t="array" ref="AS26">INDEX($CI$3:$EP$26,MATCH($AJ26,$CH$3:$CH$26,0),MATCH($AI26&amp;AS$1,$CI$2:$EP$2&amp;$CI$1:$EP$1,0))+SUMPRODUCT($D$21:$M$44,($B$21:$B$44=$AI26)*($D$16:$M$16=AS$1))</f>
        <v>2.5000000000000001E-2</v>
      </c>
      <c r="AT26" s="7">
        <f t="array" ref="AT26">INDEX($CI$3:$EP$26,MATCH($AJ26,$CH$3:$CH$26,0),MATCH($AI26&amp;AT$1,$CI$2:$EP$2&amp;$CI$1:$EP$1,0))+SUMPRODUCT($D$21:$M$44,($B$21:$B$44=$AI26)*($D$16:$M$16=AT$1))</f>
        <v>2.5000000000000001E-2</v>
      </c>
      <c r="AU26" s="1">
        <f t="shared" si="13"/>
        <v>6390</v>
      </c>
      <c r="AV26" s="1">
        <f t="shared" si="19"/>
        <v>460080</v>
      </c>
      <c r="AW26" s="1">
        <f>VLOOKUP(AH26,主线!C:AR,42,TRUE)*VLOOKUP(AH26,总表!A:D,3,FALSE)*参数!$C$12/6</f>
        <v>1308736</v>
      </c>
      <c r="AX26" s="1">
        <f t="shared" si="20"/>
        <v>11242261.333333332</v>
      </c>
      <c r="BD26" t="s">
        <v>422</v>
      </c>
      <c r="BE26">
        <v>1</v>
      </c>
      <c r="BF26">
        <v>6</v>
      </c>
      <c r="BG26">
        <v>0</v>
      </c>
      <c r="BH26" s="3">
        <f t="array" ref="BH26">INDEX($D$21:$M$44,MATCH($BD26&amp;$BF26,$C$21:$C$44&amp;$B$21:$B$44,0),MATCH(BH$1,$D$16:$M$16,0))</f>
        <v>192</v>
      </c>
      <c r="BI26" s="3">
        <f t="array" ref="BI26">INDEX($D$21:$M$44,MATCH($BD26&amp;$BF26,$C$21:$C$44&amp;$B$21:$B$44,0),MATCH(BI$1,$D$16:$M$16,0))</f>
        <v>0</v>
      </c>
      <c r="BJ26" s="3">
        <f t="array" ref="BJ26">INDEX($D$21:$M$44,MATCH($BD26&amp;$BF26,$C$21:$C$44&amp;$B$21:$B$44,0),MATCH(BJ$1,$D$16:$M$16,0))</f>
        <v>0</v>
      </c>
      <c r="BK26" s="3">
        <f t="array" ref="BK26">INDEX($D$21:$M$44,MATCH($BD26&amp;$BF26,$C$21:$C$44&amp;$B$21:$B$44,0),MATCH(BK$1,$D$16:$M$16,0))</f>
        <v>384</v>
      </c>
      <c r="BL26" s="3"/>
      <c r="BM26" s="3"/>
      <c r="BN26" s="3"/>
      <c r="BO26" s="3"/>
      <c r="BP26" s="3"/>
      <c r="BQ26" s="3"/>
      <c r="BT26" t="s">
        <v>415</v>
      </c>
      <c r="BU26">
        <v>1</v>
      </c>
      <c r="BV26" s="1">
        <v>24</v>
      </c>
      <c r="BW26" s="3">
        <f t="array" ref="BW26">INDEX($CI$3:$EP$26,MATCH($BV26,$CH$3:$CH$26,0),MATCH(BW$1&amp;$BU26,$CI$1:$EP$1&amp;$CI$2:$EP$2,0))*VLOOKUP($BT26,$C$17:$M$20,COUNTBLANK($D$15:D$15)+1,FALSE)</f>
        <v>192</v>
      </c>
      <c r="BX26" s="3">
        <f t="array" ref="BX26">INDEX($CI$3:$EP$26,MATCH($BV26,$CH$3:$CH$26,0),MATCH(BX$1&amp;$BU26,$CI$1:$EP$1&amp;$CI$2:$EP$2,0))*VLOOKUP($BT26,$C$17:$M$20,COUNTBLANK($D$15:E$15)+1,FALSE)</f>
        <v>9600</v>
      </c>
      <c r="BY26" s="3">
        <f t="array" ref="BY26">INDEX($CI$3:$EP$26,MATCH($BV26,$CH$3:$CH$26,0),MATCH(BY$1&amp;$BU26,$CI$1:$EP$1&amp;$CI$2:$EP$2,0))*VLOOKUP($BT26,$C$17:$M$20,COUNTBLANK($D$15:F$15)+1,FALSE)</f>
        <v>0</v>
      </c>
      <c r="BZ26" s="3">
        <f t="array" ref="BZ26">INDEX($CI$3:$EP$26,MATCH($BV26,$CH$3:$CH$26,0),MATCH(BZ$1&amp;$BU26,$CI$1:$EP$1&amp;$CI$2:$EP$2,0))*VLOOKUP($BT26,$C$17:$M$20,COUNTBLANK($D$15:G$15)+1,FALSE)</f>
        <v>0</v>
      </c>
      <c r="CA26" s="3">
        <f t="array" ref="CA26">INDEX($CI$3:$EP$26,MATCH($BV26,$CH$3:$CH$26,0),MATCH(CA$1&amp;$BU26,$CI$1:$EP$1&amp;$CI$2:$EP$2,0))*VLOOKUP($BT26,$C$17:$M$20,COUNTBLANK($D$15:H$15)+1,FALSE)</f>
        <v>6.0000000000000012E-2</v>
      </c>
      <c r="CB26" s="3">
        <f t="array" ref="CB26">INDEX($CI$3:$EP$26,MATCH($BV26,$CH$3:$CH$26,0),MATCH(CB$1&amp;$BU26,$CI$1:$EP$1&amp;$CI$2:$EP$2,0))*VLOOKUP($BT26,$C$17:$M$20,COUNTBLANK($D$15:I$15)+1,FALSE)</f>
        <v>0</v>
      </c>
      <c r="CC26" s="3">
        <f t="array" ref="CC26">INDEX($CI$3:$EP$26,MATCH($BV26,$CH$3:$CH$26,0),MATCH(CC$1&amp;$BU26,$CI$1:$EP$1&amp;$CI$2:$EP$2,0))*VLOOKUP($BT26,$C$17:$M$20,COUNTBLANK($D$15:J$15)+1,FALSE)</f>
        <v>0</v>
      </c>
      <c r="CD26" s="3">
        <f t="array" ref="CD26">INDEX($CI$3:$EP$26,MATCH($BV26,$CH$3:$CH$26,0),MATCH(CD$1&amp;$BU26,$CI$1:$EP$1&amp;$CI$2:$EP$2,0))*VLOOKUP($BT26,$C$17:$M$20,COUNTBLANK($D$15:K$15)+1,FALSE)</f>
        <v>0</v>
      </c>
      <c r="CE26" s="3">
        <f t="array" ref="CE26">INDEX($CI$3:$EP$26,MATCH($BV26,$CH$3:$CH$26,0),MATCH(CE$1&amp;$BU26,$CI$1:$EP$1&amp;$CI$2:$EP$2,0))*VLOOKUP($BT26,$C$17:$M$20,COUNTBLANK($D$15:L$15)+1,FALSE)</f>
        <v>0</v>
      </c>
      <c r="CF26" s="3">
        <f t="array" ref="CF26">INDEX($CI$3:$EP$26,MATCH($BV26,$CH$3:$CH$26,0),MATCH(CF$1&amp;$BU26,$CI$1:$EP$1&amp;$CI$2:$EP$2,0))*VLOOKUP($BT26,$C$17:$M$20,COUNTBLANK($D$15:M$15)+1,FALSE)</f>
        <v>0</v>
      </c>
      <c r="CH26" s="37">
        <v>24</v>
      </c>
      <c r="CI26" s="3">
        <f t="shared" si="23"/>
        <v>768</v>
      </c>
      <c r="CJ26" s="3">
        <f t="shared" si="15"/>
        <v>19200</v>
      </c>
      <c r="CK26" s="3">
        <f t="shared" si="16"/>
        <v>384</v>
      </c>
      <c r="CL26" s="3">
        <f t="shared" si="17"/>
        <v>384</v>
      </c>
      <c r="CM26" s="3">
        <f t="shared" si="44"/>
        <v>6.0000000000000012E-2</v>
      </c>
      <c r="CN26" s="3">
        <f t="shared" si="44"/>
        <v>6.0000000000000012E-2</v>
      </c>
      <c r="CO26" s="3">
        <f t="shared" si="44"/>
        <v>6.0000000000000012E-2</v>
      </c>
      <c r="CP26" s="3">
        <f t="shared" si="44"/>
        <v>6.0000000000000012E-2</v>
      </c>
      <c r="CQ26" s="3">
        <f t="shared" si="96"/>
        <v>1.4999999999999999E-2</v>
      </c>
      <c r="CR26" s="3">
        <f t="shared" si="103"/>
        <v>0.03</v>
      </c>
      <c r="CS26" s="3">
        <f t="shared" si="112"/>
        <v>1152</v>
      </c>
      <c r="CT26" s="3">
        <f t="shared" si="112"/>
        <v>28800</v>
      </c>
      <c r="CU26" s="3">
        <f t="shared" si="112"/>
        <v>576</v>
      </c>
      <c r="CV26" s="3">
        <f t="shared" si="112"/>
        <v>576</v>
      </c>
      <c r="CW26" s="3">
        <f t="shared" si="113"/>
        <v>9.0000000000000024E-2</v>
      </c>
      <c r="CX26" s="3">
        <f t="shared" si="113"/>
        <v>9.0000000000000024E-2</v>
      </c>
      <c r="CY26" s="3">
        <f t="shared" si="113"/>
        <v>9.0000000000000024E-2</v>
      </c>
      <c r="CZ26" s="3">
        <f t="shared" si="113"/>
        <v>9.0000000000000024E-2</v>
      </c>
      <c r="DA26" s="3">
        <f t="shared" si="113"/>
        <v>2.2499999999999999E-2</v>
      </c>
      <c r="DB26" s="3">
        <f t="shared" si="113"/>
        <v>4.4999999999999998E-2</v>
      </c>
      <c r="DC26" s="3">
        <f t="shared" si="114"/>
        <v>1536</v>
      </c>
      <c r="DD26" s="3">
        <f t="shared" si="114"/>
        <v>38400</v>
      </c>
      <c r="DE26" s="3">
        <f t="shared" si="114"/>
        <v>768</v>
      </c>
      <c r="DF26" s="3">
        <f t="shared" si="114"/>
        <v>768</v>
      </c>
      <c r="DG26" s="3">
        <f t="shared" si="115"/>
        <v>0.12000000000000004</v>
      </c>
      <c r="DH26" s="3">
        <f t="shared" si="115"/>
        <v>0.12000000000000004</v>
      </c>
      <c r="DI26" s="3">
        <f t="shared" si="115"/>
        <v>0.12000000000000004</v>
      </c>
      <c r="DJ26" s="3">
        <f t="shared" si="115"/>
        <v>0.12000000000000004</v>
      </c>
      <c r="DK26" s="3">
        <f t="shared" si="115"/>
        <v>0.03</v>
      </c>
      <c r="DL26" s="3">
        <f t="shared" si="115"/>
        <v>0.06</v>
      </c>
      <c r="DM26" s="3">
        <f t="shared" si="116"/>
        <v>1920</v>
      </c>
      <c r="DN26" s="3">
        <f t="shared" si="116"/>
        <v>48000</v>
      </c>
      <c r="DO26" s="3">
        <f t="shared" si="116"/>
        <v>960</v>
      </c>
      <c r="DP26" s="3">
        <f t="shared" si="116"/>
        <v>960</v>
      </c>
      <c r="DQ26" s="3">
        <f>DG26*VLOOKUP(DQ$2,$B$2:$E$8,4,FALSE)/VLOOKUP(DG$2,$B$2:$E$8,4,FALSE)</f>
        <v>0.15000000000000005</v>
      </c>
      <c r="DR26" s="3">
        <f t="shared" si="117"/>
        <v>0.15000000000000005</v>
      </c>
      <c r="DS26" s="3">
        <f t="shared" si="117"/>
        <v>0.15000000000000005</v>
      </c>
      <c r="DT26" s="3">
        <f t="shared" si="117"/>
        <v>0.15000000000000005</v>
      </c>
      <c r="DU26" s="3">
        <f t="shared" si="117"/>
        <v>3.7499999999999999E-2</v>
      </c>
      <c r="DV26" s="3">
        <f t="shared" si="117"/>
        <v>7.4999999999999997E-2</v>
      </c>
      <c r="DW26" s="3">
        <f t="shared" si="118"/>
        <v>3072</v>
      </c>
      <c r="DX26" s="3">
        <f t="shared" si="118"/>
        <v>76800</v>
      </c>
      <c r="DY26" s="3">
        <f t="shared" si="118"/>
        <v>1536</v>
      </c>
      <c r="DZ26" s="3">
        <f t="shared" si="118"/>
        <v>1536</v>
      </c>
      <c r="EA26" s="3">
        <f t="shared" si="119"/>
        <v>0.24000000000000007</v>
      </c>
      <c r="EB26" s="3">
        <f t="shared" si="119"/>
        <v>0.24000000000000007</v>
      </c>
      <c r="EC26" s="3">
        <f t="shared" si="119"/>
        <v>0.24000000000000007</v>
      </c>
      <c r="ED26" s="3">
        <f t="shared" si="119"/>
        <v>0.24000000000000007</v>
      </c>
      <c r="EE26" s="3">
        <f t="shared" si="119"/>
        <v>0.06</v>
      </c>
      <c r="EF26" s="3">
        <f t="shared" si="119"/>
        <v>0.12</v>
      </c>
      <c r="EG26" s="3">
        <f t="shared" si="120"/>
        <v>4608</v>
      </c>
      <c r="EH26" s="3">
        <f t="shared" si="120"/>
        <v>115200</v>
      </c>
      <c r="EI26" s="3">
        <f t="shared" si="120"/>
        <v>2304</v>
      </c>
      <c r="EJ26" s="3">
        <f t="shared" si="120"/>
        <v>2304</v>
      </c>
      <c r="EK26" s="3">
        <f t="shared" si="121"/>
        <v>0.3600000000000001</v>
      </c>
      <c r="EL26" s="3">
        <f t="shared" si="121"/>
        <v>0.3600000000000001</v>
      </c>
      <c r="EM26" s="3">
        <f t="shared" si="121"/>
        <v>0.3600000000000001</v>
      </c>
      <c r="EN26" s="3">
        <f t="shared" si="121"/>
        <v>0.3600000000000001</v>
      </c>
      <c r="EO26" s="3">
        <f t="shared" si="121"/>
        <v>0.09</v>
      </c>
      <c r="EP26" s="3">
        <f t="shared" si="121"/>
        <v>0.18</v>
      </c>
    </row>
    <row r="27" spans="1:146" x14ac:dyDescent="0.2">
      <c r="B27">
        <f t="shared" si="124"/>
        <v>2</v>
      </c>
      <c r="C27" t="str">
        <f t="shared" si="125"/>
        <v>手臂</v>
      </c>
      <c r="D27">
        <f t="shared" si="108"/>
        <v>48</v>
      </c>
      <c r="E27">
        <f t="shared" si="108"/>
        <v>0</v>
      </c>
      <c r="F27">
        <f t="shared" si="108"/>
        <v>96</v>
      </c>
      <c r="G27">
        <f t="shared" si="108"/>
        <v>0</v>
      </c>
      <c r="Q27" s="17">
        <v>24</v>
      </c>
      <c r="R27" s="49">
        <f t="shared" si="33"/>
        <v>120</v>
      </c>
      <c r="S27" s="49">
        <f t="shared" ref="S27:W27" si="127">R27*2</f>
        <v>240</v>
      </c>
      <c r="T27" s="49">
        <f t="shared" si="127"/>
        <v>480</v>
      </c>
      <c r="U27" s="49">
        <f t="shared" si="127"/>
        <v>960</v>
      </c>
      <c r="V27" s="49">
        <f t="shared" si="127"/>
        <v>1920</v>
      </c>
      <c r="W27" s="1">
        <f t="shared" si="127"/>
        <v>3840</v>
      </c>
      <c r="AH27" s="3">
        <v>25</v>
      </c>
      <c r="AI27" s="3">
        <f t="shared" si="11"/>
        <v>4</v>
      </c>
      <c r="AJ27" s="3">
        <f t="shared" si="12"/>
        <v>12</v>
      </c>
      <c r="AK27" s="7">
        <f t="array" ref="AK27">INDEX($CI$3:$EP$26,MATCH($AJ27,$CH$3:$CH$26,0),MATCH($AI27&amp;AK$1,$CI$2:$EP$2&amp;$CI$1:$EP$1,0))+SUMPRODUCT($D$21:$M$44,($B$21:$B$44=$AI27)*($D$16:$M$16=AK$1))</f>
        <v>1280</v>
      </c>
      <c r="AL27" s="7">
        <f t="array" ref="AL27">INDEX($CI$3:$EP$26,MATCH($AJ27,$CH$3:$CH$26,0),MATCH($AI27&amp;AL$1,$CI$2:$EP$2&amp;$CI$1:$EP$1,0))+SUMPRODUCT($D$21:$M$44,($B$21:$B$44=$AI27)*($D$16:$M$16=AL$1))</f>
        <v>32000</v>
      </c>
      <c r="AM27" s="7">
        <f t="array" ref="AM27">INDEX($CI$3:$EP$26,MATCH($AJ27,$CH$3:$CH$26,0),MATCH($AI27&amp;AM$1,$CI$2:$EP$2&amp;$CI$1:$EP$1,0))+SUMPRODUCT($D$21:$M$44,($B$21:$B$44=$AI27)*($D$16:$M$16=AM$1))</f>
        <v>640</v>
      </c>
      <c r="AN27" s="7">
        <f t="array" ref="AN27">INDEX($CI$3:$EP$26,MATCH($AJ27,$CH$3:$CH$26,0),MATCH($AI27&amp;AN$1,$CI$2:$EP$2&amp;$CI$1:$EP$1,0))+SUMPRODUCT($D$21:$M$44,($B$21:$B$44=$AI27)*($D$16:$M$16=AN$1))</f>
        <v>640</v>
      </c>
      <c r="AO27" s="7">
        <f t="array" ref="AO27">INDEX($CI$3:$EP$26,MATCH($AJ27,$CH$3:$CH$26,0),MATCH($AI27&amp;AO$1,$CI$2:$EP$2&amp;$CI$1:$EP$1,0))+SUMPRODUCT($D$21:$M$44,($B$21:$B$44=$AI27)*($D$16:$M$16=AO$1))</f>
        <v>7.4999999999999997E-2</v>
      </c>
      <c r="AP27" s="7">
        <f t="array" ref="AP27">INDEX($CI$3:$EP$26,MATCH($AJ27,$CH$3:$CH$26,0),MATCH($AI27&amp;AP$1,$CI$2:$EP$2&amp;$CI$1:$EP$1,0))+SUMPRODUCT($D$21:$M$44,($B$21:$B$44=$AI27)*($D$16:$M$16=AP$1))</f>
        <v>7.4999999999999997E-2</v>
      </c>
      <c r="AQ27" s="7">
        <f t="array" ref="AQ27">INDEX($CI$3:$EP$26,MATCH($AJ27,$CH$3:$CH$26,0),MATCH($AI27&amp;AQ$1,$CI$2:$EP$2&amp;$CI$1:$EP$1,0))+SUMPRODUCT($D$21:$M$44,($B$21:$B$44=$AI27)*($D$16:$M$16=AQ$1))</f>
        <v>7.4999999999999997E-2</v>
      </c>
      <c r="AR27" s="7">
        <f t="array" ref="AR27">INDEX($CI$3:$EP$26,MATCH($AJ27,$CH$3:$CH$26,0),MATCH($AI27&amp;AR$1,$CI$2:$EP$2&amp;$CI$1:$EP$1,0))+SUMPRODUCT($D$21:$M$44,($B$21:$B$44=$AI27)*($D$16:$M$16=AR$1))</f>
        <v>7.4999999999999997E-2</v>
      </c>
      <c r="AS27" s="7">
        <f t="array" ref="AS27">INDEX($CI$3:$EP$26,MATCH($AJ27,$CH$3:$CH$26,0),MATCH($AI27&amp;AS$1,$CI$2:$EP$2&amp;$CI$1:$EP$1,0))+SUMPRODUCT($D$21:$M$44,($B$21:$B$44=$AI27)*($D$16:$M$16=AS$1))</f>
        <v>2.5000000000000001E-2</v>
      </c>
      <c r="AT27" s="7">
        <f t="array" ref="AT27">INDEX($CI$3:$EP$26,MATCH($AJ27,$CH$3:$CH$26,0),MATCH($AI27&amp;AT$1,$CI$2:$EP$2&amp;$CI$1:$EP$1,0))+SUMPRODUCT($D$21:$M$44,($B$21:$B$44=$AI27)*($D$16:$M$16=AT$1))</f>
        <v>2.5000000000000001E-2</v>
      </c>
      <c r="AU27" s="1">
        <f t="shared" si="13"/>
        <v>6390</v>
      </c>
      <c r="AV27" s="1">
        <f t="shared" si="19"/>
        <v>460080</v>
      </c>
      <c r="AW27" s="1">
        <f>VLOOKUP(AH27,主线!C:AR,42,TRUE)*VLOOKUP(AH27,总表!A:D,3,FALSE)*参数!$C$12/6</f>
        <v>1357546.6666666667</v>
      </c>
      <c r="AX27" s="1">
        <f t="shared" si="20"/>
        <v>12599807.999999998</v>
      </c>
      <c r="BD27" t="s">
        <v>415</v>
      </c>
      <c r="BE27">
        <v>2</v>
      </c>
      <c r="BF27">
        <v>1</v>
      </c>
      <c r="BG27">
        <v>0</v>
      </c>
      <c r="BH27" s="3">
        <f t="array" ref="BH27">INDEX($D$21:$M$44,MATCH($BD27&amp;$BF27,$C$21:$C$44&amp;$B$21:$B$44,0),MATCH(BH$1,$D$16:$M$16,0))</f>
        <v>32</v>
      </c>
      <c r="BI27" s="3">
        <f t="array" ref="BI27">INDEX($D$21:$M$44,MATCH($BD27&amp;$BF27,$C$21:$C$44&amp;$B$21:$B$44,0),MATCH(BI$1,$D$16:$M$16,0))</f>
        <v>1600</v>
      </c>
      <c r="BJ27" s="3">
        <f t="array" ref="BJ27">INDEX($D$21:$M$44,MATCH($BD27&amp;$BF27,$C$21:$C$44&amp;$B$21:$B$44,0),MATCH(BJ$1,$D$16:$M$16,0))</f>
        <v>0</v>
      </c>
      <c r="BK27" s="3">
        <f t="array" ref="BK27">INDEX($D$21:$M$44,MATCH($BD27&amp;$BF27,$C$21:$C$44&amp;$B$21:$B$44,0),MATCH(BK$1,$D$16:$M$16,0))</f>
        <v>0</v>
      </c>
      <c r="BL27" s="3"/>
      <c r="BM27" s="3"/>
      <c r="BN27" s="3"/>
      <c r="BO27" s="3"/>
      <c r="BP27" s="3"/>
      <c r="BQ27" s="3"/>
      <c r="BT27" t="str">
        <f t="shared" ref="BT27:BT58" si="128">BT3</f>
        <v>头饰</v>
      </c>
      <c r="BU27">
        <f t="shared" ref="BU27:BU58" si="129">BU3+1</f>
        <v>2</v>
      </c>
      <c r="BV27" s="1">
        <f t="shared" ref="BV27:BV90" si="130">BV3</f>
        <v>1</v>
      </c>
      <c r="BW27" s="3">
        <f t="array" ref="BW27">INDEX($CI$3:$EP$26,MATCH($BV27,$CH$3:$CH$26,0),MATCH(BW$1&amp;$BU27,$CI$1:$EP$1&amp;$CI$2:$EP$2,0))*VLOOKUP($BT27,$C$17:$M$20,COUNTBLANK($D$15:D$15)+1,FALSE)</f>
        <v>12</v>
      </c>
      <c r="BX27" s="3">
        <f t="array" ref="BX27">INDEX($CI$3:$EP$26,MATCH($BV27,$CH$3:$CH$26,0),MATCH(BX$1&amp;$BU27,$CI$1:$EP$1&amp;$CI$2:$EP$2,0))*VLOOKUP($BT27,$C$17:$M$20,COUNTBLANK($D$15:E$15)+1,FALSE)</f>
        <v>600</v>
      </c>
      <c r="BY27" s="3">
        <f t="array" ref="BY27">INDEX($CI$3:$EP$26,MATCH($BV27,$CH$3:$CH$26,0),MATCH(BY$1&amp;$BU27,$CI$1:$EP$1&amp;$CI$2:$EP$2,0))*VLOOKUP($BT27,$C$17:$M$20,COUNTBLANK($D$15:F$15)+1,FALSE)</f>
        <v>0</v>
      </c>
      <c r="BZ27" s="3">
        <f t="array" ref="BZ27">INDEX($CI$3:$EP$26,MATCH($BV27,$CH$3:$CH$26,0),MATCH(BZ$1&amp;$BU27,$CI$1:$EP$1&amp;$CI$2:$EP$2,0))*VLOOKUP($BT27,$C$17:$M$20,COUNTBLANK($D$15:G$15)+1,FALSE)</f>
        <v>0</v>
      </c>
      <c r="CA27" s="3">
        <f t="array" ref="CA27">INDEX($CI$3:$EP$26,MATCH($BV27,$CH$3:$CH$26,0),MATCH(CA$1&amp;$BU27,$CI$1:$EP$1&amp;$CI$2:$EP$2,0))*VLOOKUP($BT27,$C$17:$M$20,COUNTBLANK($D$15:H$15)+1,FALSE)</f>
        <v>0</v>
      </c>
      <c r="CB27" s="3">
        <f t="array" ref="CB27">INDEX($CI$3:$EP$26,MATCH($BV27,$CH$3:$CH$26,0),MATCH(CB$1&amp;$BU27,$CI$1:$EP$1&amp;$CI$2:$EP$2,0))*VLOOKUP($BT27,$C$17:$M$20,COUNTBLANK($D$15:I$15)+1,FALSE)</f>
        <v>0</v>
      </c>
      <c r="CC27" s="3">
        <f t="array" ref="CC27">INDEX($CI$3:$EP$26,MATCH($BV27,$CH$3:$CH$26,0),MATCH(CC$1&amp;$BU27,$CI$1:$EP$1&amp;$CI$2:$EP$2,0))*VLOOKUP($BT27,$C$17:$M$20,COUNTBLANK($D$15:J$15)+1,FALSE)</f>
        <v>0</v>
      </c>
      <c r="CD27" s="3">
        <f t="array" ref="CD27">INDEX($CI$3:$EP$26,MATCH($BV27,$CH$3:$CH$26,0),MATCH(CD$1&amp;$BU27,$CI$1:$EP$1&amp;$CI$2:$EP$2,0))*VLOOKUP($BT27,$C$17:$M$20,COUNTBLANK($D$15:K$15)+1,FALSE)</f>
        <v>0</v>
      </c>
      <c r="CE27" s="3">
        <f t="array" ref="CE27">INDEX($CI$3:$EP$26,MATCH($BV27,$CH$3:$CH$26,0),MATCH(CE$1&amp;$BU27,$CI$1:$EP$1&amp;$CI$2:$EP$2,0))*VLOOKUP($BT27,$C$17:$M$20,COUNTBLANK($D$15:L$15)+1,FALSE)</f>
        <v>0</v>
      </c>
      <c r="CF27" s="3">
        <f t="array" ref="CF27">INDEX($CI$3:$EP$26,MATCH($BV27,$CH$3:$CH$26,0),MATCH(CF$1&amp;$BU27,$CI$1:$EP$1&amp;$CI$2:$EP$2,0))*VLOOKUP($BT27,$C$17:$M$20,COUNTBLANK($D$15:M$15)+1,FALSE)</f>
        <v>0</v>
      </c>
    </row>
    <row r="28" spans="1:146" x14ac:dyDescent="0.2">
      <c r="B28">
        <f t="shared" si="124"/>
        <v>2</v>
      </c>
      <c r="C28" t="str">
        <f t="shared" si="125"/>
        <v>鞋子</v>
      </c>
      <c r="D28">
        <f t="shared" si="108"/>
        <v>48</v>
      </c>
      <c r="E28">
        <f t="shared" si="108"/>
        <v>0</v>
      </c>
      <c r="F28">
        <f t="shared" si="108"/>
        <v>0</v>
      </c>
      <c r="G28">
        <f t="shared" si="108"/>
        <v>96</v>
      </c>
      <c r="Q28" s="7" t="s">
        <v>475</v>
      </c>
      <c r="R28" s="1">
        <f t="shared" ref="R28:W28" si="131">SUMIF($Q$4:$Q$27,"&lt;="&amp;VLOOKUP(R$3,$Y$3:$AA$9,3,FALSE),R4:R27)</f>
        <v>80</v>
      </c>
      <c r="S28" s="1">
        <f t="shared" si="131"/>
        <v>480</v>
      </c>
      <c r="T28" s="1">
        <f t="shared" si="131"/>
        <v>1920</v>
      </c>
      <c r="U28" s="1">
        <f t="shared" si="131"/>
        <v>6400</v>
      </c>
      <c r="V28" s="1">
        <f t="shared" si="131"/>
        <v>19200</v>
      </c>
      <c r="W28" s="1">
        <f t="shared" si="131"/>
        <v>53760</v>
      </c>
      <c r="AH28" s="3">
        <v>26</v>
      </c>
      <c r="AI28" s="3">
        <f t="shared" si="11"/>
        <v>4</v>
      </c>
      <c r="AJ28" s="3">
        <f t="shared" si="12"/>
        <v>12</v>
      </c>
      <c r="AK28" s="7">
        <f t="array" ref="AK28">INDEX($CI$3:$EP$26,MATCH($AJ28,$CH$3:$CH$26,0),MATCH($AI28&amp;AK$1,$CI$2:$EP$2&amp;$CI$1:$EP$1,0))+SUMPRODUCT($D$21:$M$44,($B$21:$B$44=$AI28)*($D$16:$M$16=AK$1))</f>
        <v>1280</v>
      </c>
      <c r="AL28" s="7">
        <f t="array" ref="AL28">INDEX($CI$3:$EP$26,MATCH($AJ28,$CH$3:$CH$26,0),MATCH($AI28&amp;AL$1,$CI$2:$EP$2&amp;$CI$1:$EP$1,0))+SUMPRODUCT($D$21:$M$44,($B$21:$B$44=$AI28)*($D$16:$M$16=AL$1))</f>
        <v>32000</v>
      </c>
      <c r="AM28" s="7">
        <f t="array" ref="AM28">INDEX($CI$3:$EP$26,MATCH($AJ28,$CH$3:$CH$26,0),MATCH($AI28&amp;AM$1,$CI$2:$EP$2&amp;$CI$1:$EP$1,0))+SUMPRODUCT($D$21:$M$44,($B$21:$B$44=$AI28)*($D$16:$M$16=AM$1))</f>
        <v>640</v>
      </c>
      <c r="AN28" s="7">
        <f t="array" ref="AN28">INDEX($CI$3:$EP$26,MATCH($AJ28,$CH$3:$CH$26,0),MATCH($AI28&amp;AN$1,$CI$2:$EP$2&amp;$CI$1:$EP$1,0))+SUMPRODUCT($D$21:$M$44,($B$21:$B$44=$AI28)*($D$16:$M$16=AN$1))</f>
        <v>640</v>
      </c>
      <c r="AO28" s="7">
        <f t="array" ref="AO28">INDEX($CI$3:$EP$26,MATCH($AJ28,$CH$3:$CH$26,0),MATCH($AI28&amp;AO$1,$CI$2:$EP$2&amp;$CI$1:$EP$1,0))+SUMPRODUCT($D$21:$M$44,($B$21:$B$44=$AI28)*($D$16:$M$16=AO$1))</f>
        <v>7.4999999999999997E-2</v>
      </c>
      <c r="AP28" s="7">
        <f t="array" ref="AP28">INDEX($CI$3:$EP$26,MATCH($AJ28,$CH$3:$CH$26,0),MATCH($AI28&amp;AP$1,$CI$2:$EP$2&amp;$CI$1:$EP$1,0))+SUMPRODUCT($D$21:$M$44,($B$21:$B$44=$AI28)*($D$16:$M$16=AP$1))</f>
        <v>7.4999999999999997E-2</v>
      </c>
      <c r="AQ28" s="7">
        <f t="array" ref="AQ28">INDEX($CI$3:$EP$26,MATCH($AJ28,$CH$3:$CH$26,0),MATCH($AI28&amp;AQ$1,$CI$2:$EP$2&amp;$CI$1:$EP$1,0))+SUMPRODUCT($D$21:$M$44,($B$21:$B$44=$AI28)*($D$16:$M$16=AQ$1))</f>
        <v>7.4999999999999997E-2</v>
      </c>
      <c r="AR28" s="7">
        <f t="array" ref="AR28">INDEX($CI$3:$EP$26,MATCH($AJ28,$CH$3:$CH$26,0),MATCH($AI28&amp;AR$1,$CI$2:$EP$2&amp;$CI$1:$EP$1,0))+SUMPRODUCT($D$21:$M$44,($B$21:$B$44=$AI28)*($D$16:$M$16=AR$1))</f>
        <v>7.4999999999999997E-2</v>
      </c>
      <c r="AS28" s="7">
        <f t="array" ref="AS28">INDEX($CI$3:$EP$26,MATCH($AJ28,$CH$3:$CH$26,0),MATCH($AI28&amp;AS$1,$CI$2:$EP$2&amp;$CI$1:$EP$1,0))+SUMPRODUCT($D$21:$M$44,($B$21:$B$44=$AI28)*($D$16:$M$16=AS$1))</f>
        <v>2.5000000000000001E-2</v>
      </c>
      <c r="AT28" s="7">
        <f t="array" ref="AT28">INDEX($CI$3:$EP$26,MATCH($AJ28,$CH$3:$CH$26,0),MATCH($AI28&amp;AT$1,$CI$2:$EP$2&amp;$CI$1:$EP$1,0))+SUMPRODUCT($D$21:$M$44,($B$21:$B$44=$AI28)*($D$16:$M$16=AT$1))</f>
        <v>2.5000000000000001E-2</v>
      </c>
      <c r="AU28" s="1">
        <f t="shared" si="13"/>
        <v>6390</v>
      </c>
      <c r="AV28" s="1">
        <f t="shared" si="19"/>
        <v>460080</v>
      </c>
      <c r="AW28" s="1">
        <f>VLOOKUP(AH28,主线!C:AR,42,TRUE)*VLOOKUP(AH28,总表!A:D,3,FALSE)*参数!$C$12/6</f>
        <v>1418560</v>
      </c>
      <c r="AX28" s="1">
        <f t="shared" si="20"/>
        <v>14018367.999999998</v>
      </c>
      <c r="BD28" t="s">
        <v>415</v>
      </c>
      <c r="BE28">
        <v>2</v>
      </c>
      <c r="BF28">
        <v>2</v>
      </c>
      <c r="BG28">
        <v>0</v>
      </c>
      <c r="BH28" s="3">
        <f t="array" ref="BH28">INDEX($D$21:$M$44,MATCH($BD28&amp;$BF28,$C$21:$C$44&amp;$B$21:$B$44,0),MATCH(BH$1,$D$16:$M$16,0))</f>
        <v>48</v>
      </c>
      <c r="BI28" s="3">
        <f t="array" ref="BI28">INDEX($D$21:$M$44,MATCH($BD28&amp;$BF28,$C$21:$C$44&amp;$B$21:$B$44,0),MATCH(BI$1,$D$16:$M$16,0))</f>
        <v>2400</v>
      </c>
      <c r="BJ28" s="3">
        <f t="array" ref="BJ28">INDEX($D$21:$M$44,MATCH($BD28&amp;$BF28,$C$21:$C$44&amp;$B$21:$B$44,0),MATCH(BJ$1,$D$16:$M$16,0))</f>
        <v>0</v>
      </c>
      <c r="BK28" s="3">
        <f t="array" ref="BK28">INDEX($D$21:$M$44,MATCH($BD28&amp;$BF28,$C$21:$C$44&amp;$B$21:$B$44,0),MATCH(BK$1,$D$16:$M$16,0))</f>
        <v>0</v>
      </c>
      <c r="BL28" s="3"/>
      <c r="BM28" s="3"/>
      <c r="BN28" s="3"/>
      <c r="BO28" s="3"/>
      <c r="BP28" s="3"/>
      <c r="BQ28" s="3"/>
      <c r="BT28" t="str">
        <f t="shared" si="128"/>
        <v>头饰</v>
      </c>
      <c r="BU28">
        <f t="shared" si="129"/>
        <v>2</v>
      </c>
      <c r="BV28" s="1">
        <f t="shared" si="130"/>
        <v>2</v>
      </c>
      <c r="BW28" s="3">
        <f t="array" ref="BW28">INDEX($CI$3:$EP$26,MATCH($BV28,$CH$3:$CH$26,0),MATCH(BW$1&amp;$BU28,$CI$1:$EP$1&amp;$CI$2:$EP$2,0))*VLOOKUP($BT28,$C$17:$M$20,COUNTBLANK($D$15:D$15)+1,FALSE)</f>
        <v>24</v>
      </c>
      <c r="BX28" s="3">
        <f t="array" ref="BX28">INDEX($CI$3:$EP$26,MATCH($BV28,$CH$3:$CH$26,0),MATCH(BX$1&amp;$BU28,$CI$1:$EP$1&amp;$CI$2:$EP$2,0))*VLOOKUP($BT28,$C$17:$M$20,COUNTBLANK($D$15:E$15)+1,FALSE)</f>
        <v>1200</v>
      </c>
      <c r="BY28" s="3">
        <f t="array" ref="BY28">INDEX($CI$3:$EP$26,MATCH($BV28,$CH$3:$CH$26,0),MATCH(BY$1&amp;$BU28,$CI$1:$EP$1&amp;$CI$2:$EP$2,0))*VLOOKUP($BT28,$C$17:$M$20,COUNTBLANK($D$15:F$15)+1,FALSE)</f>
        <v>0</v>
      </c>
      <c r="BZ28" s="3">
        <f t="array" ref="BZ28">INDEX($CI$3:$EP$26,MATCH($BV28,$CH$3:$CH$26,0),MATCH(BZ$1&amp;$BU28,$CI$1:$EP$1&amp;$CI$2:$EP$2,0))*VLOOKUP($BT28,$C$17:$M$20,COUNTBLANK($D$15:G$15)+1,FALSE)</f>
        <v>0</v>
      </c>
      <c r="CA28" s="3">
        <f t="array" ref="CA28">INDEX($CI$3:$EP$26,MATCH($BV28,$CH$3:$CH$26,0),MATCH(CA$1&amp;$BU28,$CI$1:$EP$1&amp;$CI$2:$EP$2,0))*VLOOKUP($BT28,$C$17:$M$20,COUNTBLANK($D$15:H$15)+1,FALSE)</f>
        <v>0</v>
      </c>
      <c r="CB28" s="3">
        <f t="array" ref="CB28">INDEX($CI$3:$EP$26,MATCH($BV28,$CH$3:$CH$26,0),MATCH(CB$1&amp;$BU28,$CI$1:$EP$1&amp;$CI$2:$EP$2,0))*VLOOKUP($BT28,$C$17:$M$20,COUNTBLANK($D$15:I$15)+1,FALSE)</f>
        <v>0</v>
      </c>
      <c r="CC28" s="3">
        <f t="array" ref="CC28">INDEX($CI$3:$EP$26,MATCH($BV28,$CH$3:$CH$26,0),MATCH(CC$1&amp;$BU28,$CI$1:$EP$1&amp;$CI$2:$EP$2,0))*VLOOKUP($BT28,$C$17:$M$20,COUNTBLANK($D$15:J$15)+1,FALSE)</f>
        <v>0</v>
      </c>
      <c r="CD28" s="3">
        <f t="array" ref="CD28">INDEX($CI$3:$EP$26,MATCH($BV28,$CH$3:$CH$26,0),MATCH(CD$1&amp;$BU28,$CI$1:$EP$1&amp;$CI$2:$EP$2,0))*VLOOKUP($BT28,$C$17:$M$20,COUNTBLANK($D$15:K$15)+1,FALSE)</f>
        <v>0</v>
      </c>
      <c r="CE28" s="3">
        <f t="array" ref="CE28">INDEX($CI$3:$EP$26,MATCH($BV28,$CH$3:$CH$26,0),MATCH(CE$1&amp;$BU28,$CI$1:$EP$1&amp;$CI$2:$EP$2,0))*VLOOKUP($BT28,$C$17:$M$20,COUNTBLANK($D$15:L$15)+1,FALSE)</f>
        <v>0</v>
      </c>
      <c r="CF28" s="3">
        <f t="array" ref="CF28">INDEX($CI$3:$EP$26,MATCH($BV28,$CH$3:$CH$26,0),MATCH(CF$1&amp;$BU28,$CI$1:$EP$1&amp;$CI$2:$EP$2,0))*VLOOKUP($BT28,$C$17:$M$20,COUNTBLANK($D$15:M$15)+1,FALSE)</f>
        <v>0</v>
      </c>
      <c r="CQ28" s="3"/>
      <c r="DA28" s="3"/>
      <c r="DK28" s="3"/>
      <c r="DU28" s="3"/>
      <c r="EE28" s="3"/>
      <c r="EO28" s="3"/>
    </row>
    <row r="29" spans="1:146" x14ac:dyDescent="0.2">
      <c r="B29">
        <f t="shared" si="124"/>
        <v>3</v>
      </c>
      <c r="C29" t="str">
        <f t="shared" si="125"/>
        <v>头饰</v>
      </c>
      <c r="D29">
        <f t="shared" si="108"/>
        <v>64</v>
      </c>
      <c r="E29">
        <f t="shared" si="108"/>
        <v>3200</v>
      </c>
      <c r="F29">
        <f t="shared" si="108"/>
        <v>0</v>
      </c>
      <c r="G29">
        <f t="shared" si="108"/>
        <v>0</v>
      </c>
      <c r="AH29" s="3">
        <v>27</v>
      </c>
      <c r="AI29" s="3">
        <f t="shared" si="11"/>
        <v>4</v>
      </c>
      <c r="AJ29" s="3">
        <f t="shared" si="12"/>
        <v>12</v>
      </c>
      <c r="AK29" s="7">
        <f t="array" ref="AK29">INDEX($CI$3:$EP$26,MATCH($AJ29,$CH$3:$CH$26,0),MATCH($AI29&amp;AK$1,$CI$2:$EP$2&amp;$CI$1:$EP$1,0))+SUMPRODUCT($D$21:$M$44,($B$21:$B$44=$AI29)*($D$16:$M$16=AK$1))</f>
        <v>1280</v>
      </c>
      <c r="AL29" s="7">
        <f t="array" ref="AL29">INDEX($CI$3:$EP$26,MATCH($AJ29,$CH$3:$CH$26,0),MATCH($AI29&amp;AL$1,$CI$2:$EP$2&amp;$CI$1:$EP$1,0))+SUMPRODUCT($D$21:$M$44,($B$21:$B$44=$AI29)*($D$16:$M$16=AL$1))</f>
        <v>32000</v>
      </c>
      <c r="AM29" s="7">
        <f t="array" ref="AM29">INDEX($CI$3:$EP$26,MATCH($AJ29,$CH$3:$CH$26,0),MATCH($AI29&amp;AM$1,$CI$2:$EP$2&amp;$CI$1:$EP$1,0))+SUMPRODUCT($D$21:$M$44,($B$21:$B$44=$AI29)*($D$16:$M$16=AM$1))</f>
        <v>640</v>
      </c>
      <c r="AN29" s="7">
        <f t="array" ref="AN29">INDEX($CI$3:$EP$26,MATCH($AJ29,$CH$3:$CH$26,0),MATCH($AI29&amp;AN$1,$CI$2:$EP$2&amp;$CI$1:$EP$1,0))+SUMPRODUCT($D$21:$M$44,($B$21:$B$44=$AI29)*($D$16:$M$16=AN$1))</f>
        <v>640</v>
      </c>
      <c r="AO29" s="7">
        <f t="array" ref="AO29">INDEX($CI$3:$EP$26,MATCH($AJ29,$CH$3:$CH$26,0),MATCH($AI29&amp;AO$1,$CI$2:$EP$2&amp;$CI$1:$EP$1,0))+SUMPRODUCT($D$21:$M$44,($B$21:$B$44=$AI29)*($D$16:$M$16=AO$1))</f>
        <v>7.4999999999999997E-2</v>
      </c>
      <c r="AP29" s="7">
        <f t="array" ref="AP29">INDEX($CI$3:$EP$26,MATCH($AJ29,$CH$3:$CH$26,0),MATCH($AI29&amp;AP$1,$CI$2:$EP$2&amp;$CI$1:$EP$1,0))+SUMPRODUCT($D$21:$M$44,($B$21:$B$44=$AI29)*($D$16:$M$16=AP$1))</f>
        <v>7.4999999999999997E-2</v>
      </c>
      <c r="AQ29" s="7">
        <f t="array" ref="AQ29">INDEX($CI$3:$EP$26,MATCH($AJ29,$CH$3:$CH$26,0),MATCH($AI29&amp;AQ$1,$CI$2:$EP$2&amp;$CI$1:$EP$1,0))+SUMPRODUCT($D$21:$M$44,($B$21:$B$44=$AI29)*($D$16:$M$16=AQ$1))</f>
        <v>7.4999999999999997E-2</v>
      </c>
      <c r="AR29" s="7">
        <f t="array" ref="AR29">INDEX($CI$3:$EP$26,MATCH($AJ29,$CH$3:$CH$26,0),MATCH($AI29&amp;AR$1,$CI$2:$EP$2&amp;$CI$1:$EP$1,0))+SUMPRODUCT($D$21:$M$44,($B$21:$B$44=$AI29)*($D$16:$M$16=AR$1))</f>
        <v>7.4999999999999997E-2</v>
      </c>
      <c r="AS29" s="7">
        <f t="array" ref="AS29">INDEX($CI$3:$EP$26,MATCH($AJ29,$CH$3:$CH$26,0),MATCH($AI29&amp;AS$1,$CI$2:$EP$2&amp;$CI$1:$EP$1,0))+SUMPRODUCT($D$21:$M$44,($B$21:$B$44=$AI29)*($D$16:$M$16=AS$1))</f>
        <v>2.5000000000000001E-2</v>
      </c>
      <c r="AT29" s="7">
        <f t="array" ref="AT29">INDEX($CI$3:$EP$26,MATCH($AJ29,$CH$3:$CH$26,0),MATCH($AI29&amp;AT$1,$CI$2:$EP$2&amp;$CI$1:$EP$1,0))+SUMPRODUCT($D$21:$M$44,($B$21:$B$44=$AI29)*($D$16:$M$16=AT$1))</f>
        <v>2.5000000000000001E-2</v>
      </c>
      <c r="AU29" s="1">
        <f t="shared" si="13"/>
        <v>6390</v>
      </c>
      <c r="AV29" s="1">
        <f t="shared" si="19"/>
        <v>460080</v>
      </c>
      <c r="AW29" s="1">
        <f>VLOOKUP(AH29,主线!C:AR,42,TRUE)*VLOOKUP(AH29,总表!A:D,3,FALSE)*参数!$C$12/6</f>
        <v>1491776</v>
      </c>
      <c r="AX29" s="1">
        <f t="shared" si="20"/>
        <v>15510143.999999998</v>
      </c>
      <c r="BD29" t="s">
        <v>415</v>
      </c>
      <c r="BE29">
        <v>2</v>
      </c>
      <c r="BF29">
        <v>3</v>
      </c>
      <c r="BG29">
        <v>0</v>
      </c>
      <c r="BH29" s="3">
        <f t="array" ref="BH29">INDEX($D$21:$M$44,MATCH($BD29&amp;$BF29,$C$21:$C$44&amp;$B$21:$B$44,0),MATCH(BH$1,$D$16:$M$16,0))</f>
        <v>64</v>
      </c>
      <c r="BI29" s="3">
        <f t="array" ref="BI29">INDEX($D$21:$M$44,MATCH($BD29&amp;$BF29,$C$21:$C$44&amp;$B$21:$B$44,0),MATCH(BI$1,$D$16:$M$16,0))</f>
        <v>3200</v>
      </c>
      <c r="BJ29" s="3">
        <f t="array" ref="BJ29">INDEX($D$21:$M$44,MATCH($BD29&amp;$BF29,$C$21:$C$44&amp;$B$21:$B$44,0),MATCH(BJ$1,$D$16:$M$16,0))</f>
        <v>0</v>
      </c>
      <c r="BK29" s="3">
        <f t="array" ref="BK29">INDEX($D$21:$M$44,MATCH($BD29&amp;$BF29,$C$21:$C$44&amp;$B$21:$B$44,0),MATCH(BK$1,$D$16:$M$16,0))</f>
        <v>0</v>
      </c>
      <c r="BL29" s="3"/>
      <c r="BM29" s="3"/>
      <c r="BN29" s="3"/>
      <c r="BO29" s="3"/>
      <c r="BP29" s="3"/>
      <c r="BQ29" s="3"/>
      <c r="BT29" t="str">
        <f t="shared" si="128"/>
        <v>头饰</v>
      </c>
      <c r="BU29">
        <f t="shared" si="129"/>
        <v>2</v>
      </c>
      <c r="BV29" s="1">
        <f t="shared" si="130"/>
        <v>3</v>
      </c>
      <c r="BW29" s="3">
        <f t="array" ref="BW29">INDEX($CI$3:$EP$26,MATCH($BV29,$CH$3:$CH$26,0),MATCH(BW$1&amp;$BU29,$CI$1:$EP$1&amp;$CI$2:$EP$2,0))*VLOOKUP($BT29,$C$17:$M$20,COUNTBLANK($D$15:D$15)+1,FALSE)</f>
        <v>36</v>
      </c>
      <c r="BX29" s="3">
        <f t="array" ref="BX29">INDEX($CI$3:$EP$26,MATCH($BV29,$CH$3:$CH$26,0),MATCH(BX$1&amp;$BU29,$CI$1:$EP$1&amp;$CI$2:$EP$2,0))*VLOOKUP($BT29,$C$17:$M$20,COUNTBLANK($D$15:E$15)+1,FALSE)</f>
        <v>1800</v>
      </c>
      <c r="BY29" s="3">
        <f t="array" ref="BY29">INDEX($CI$3:$EP$26,MATCH($BV29,$CH$3:$CH$26,0),MATCH(BY$1&amp;$BU29,$CI$1:$EP$1&amp;$CI$2:$EP$2,0))*VLOOKUP($BT29,$C$17:$M$20,COUNTBLANK($D$15:F$15)+1,FALSE)</f>
        <v>0</v>
      </c>
      <c r="BZ29" s="3">
        <f t="array" ref="BZ29">INDEX($CI$3:$EP$26,MATCH($BV29,$CH$3:$CH$26,0),MATCH(BZ$1&amp;$BU29,$CI$1:$EP$1&amp;$CI$2:$EP$2,0))*VLOOKUP($BT29,$C$17:$M$20,COUNTBLANK($D$15:G$15)+1,FALSE)</f>
        <v>0</v>
      </c>
      <c r="CA29" s="3">
        <f t="array" ref="CA29">INDEX($CI$3:$EP$26,MATCH($BV29,$CH$3:$CH$26,0),MATCH(CA$1&amp;$BU29,$CI$1:$EP$1&amp;$CI$2:$EP$2,0))*VLOOKUP($BT29,$C$17:$M$20,COUNTBLANK($D$15:H$15)+1,FALSE)</f>
        <v>0</v>
      </c>
      <c r="CB29" s="3">
        <f t="array" ref="CB29">INDEX($CI$3:$EP$26,MATCH($BV29,$CH$3:$CH$26,0),MATCH(CB$1&amp;$BU29,$CI$1:$EP$1&amp;$CI$2:$EP$2,0))*VLOOKUP($BT29,$C$17:$M$20,COUNTBLANK($D$15:I$15)+1,FALSE)</f>
        <v>0</v>
      </c>
      <c r="CC29" s="3">
        <f t="array" ref="CC29">INDEX($CI$3:$EP$26,MATCH($BV29,$CH$3:$CH$26,0),MATCH(CC$1&amp;$BU29,$CI$1:$EP$1&amp;$CI$2:$EP$2,0))*VLOOKUP($BT29,$C$17:$M$20,COUNTBLANK($D$15:J$15)+1,FALSE)</f>
        <v>0</v>
      </c>
      <c r="CD29" s="3">
        <f t="array" ref="CD29">INDEX($CI$3:$EP$26,MATCH($BV29,$CH$3:$CH$26,0),MATCH(CD$1&amp;$BU29,$CI$1:$EP$1&amp;$CI$2:$EP$2,0))*VLOOKUP($BT29,$C$17:$M$20,COUNTBLANK($D$15:K$15)+1,FALSE)</f>
        <v>0</v>
      </c>
      <c r="CE29" s="3">
        <f t="array" ref="CE29">INDEX($CI$3:$EP$26,MATCH($BV29,$CH$3:$CH$26,0),MATCH(CE$1&amp;$BU29,$CI$1:$EP$1&amp;$CI$2:$EP$2,0))*VLOOKUP($BT29,$C$17:$M$20,COUNTBLANK($D$15:L$15)+1,FALSE)</f>
        <v>0</v>
      </c>
      <c r="CF29" s="3">
        <f t="array" ref="CF29">INDEX($CI$3:$EP$26,MATCH($BV29,$CH$3:$CH$26,0),MATCH(CF$1&amp;$BU29,$CI$1:$EP$1&amp;$CI$2:$EP$2,0))*VLOOKUP($BT29,$C$17:$M$20,COUNTBLANK($D$15:M$15)+1,FALSE)</f>
        <v>0</v>
      </c>
    </row>
    <row r="30" spans="1:146" x14ac:dyDescent="0.2">
      <c r="B30">
        <f t="shared" si="124"/>
        <v>3</v>
      </c>
      <c r="C30" t="str">
        <f t="shared" si="125"/>
        <v>护甲</v>
      </c>
      <c r="D30">
        <f t="shared" si="108"/>
        <v>64</v>
      </c>
      <c r="E30">
        <f t="shared" si="108"/>
        <v>3200</v>
      </c>
      <c r="F30">
        <f t="shared" si="108"/>
        <v>0</v>
      </c>
      <c r="G30">
        <f t="shared" si="108"/>
        <v>0</v>
      </c>
      <c r="AH30" s="3">
        <v>28</v>
      </c>
      <c r="AI30" s="3">
        <f t="shared" si="11"/>
        <v>4</v>
      </c>
      <c r="AJ30" s="3">
        <f t="shared" si="12"/>
        <v>12</v>
      </c>
      <c r="AK30" s="7">
        <f t="array" ref="AK30">INDEX($CI$3:$EP$26,MATCH($AJ30,$CH$3:$CH$26,0),MATCH($AI30&amp;AK$1,$CI$2:$EP$2&amp;$CI$1:$EP$1,0))+SUMPRODUCT($D$21:$M$44,($B$21:$B$44=$AI30)*($D$16:$M$16=AK$1))</f>
        <v>1280</v>
      </c>
      <c r="AL30" s="7">
        <f t="array" ref="AL30">INDEX($CI$3:$EP$26,MATCH($AJ30,$CH$3:$CH$26,0),MATCH($AI30&amp;AL$1,$CI$2:$EP$2&amp;$CI$1:$EP$1,0))+SUMPRODUCT($D$21:$M$44,($B$21:$B$44=$AI30)*($D$16:$M$16=AL$1))</f>
        <v>32000</v>
      </c>
      <c r="AM30" s="7">
        <f t="array" ref="AM30">INDEX($CI$3:$EP$26,MATCH($AJ30,$CH$3:$CH$26,0),MATCH($AI30&amp;AM$1,$CI$2:$EP$2&amp;$CI$1:$EP$1,0))+SUMPRODUCT($D$21:$M$44,($B$21:$B$44=$AI30)*($D$16:$M$16=AM$1))</f>
        <v>640</v>
      </c>
      <c r="AN30" s="7">
        <f t="array" ref="AN30">INDEX($CI$3:$EP$26,MATCH($AJ30,$CH$3:$CH$26,0),MATCH($AI30&amp;AN$1,$CI$2:$EP$2&amp;$CI$1:$EP$1,0))+SUMPRODUCT($D$21:$M$44,($B$21:$B$44=$AI30)*($D$16:$M$16=AN$1))</f>
        <v>640</v>
      </c>
      <c r="AO30" s="7">
        <f t="array" ref="AO30">INDEX($CI$3:$EP$26,MATCH($AJ30,$CH$3:$CH$26,0),MATCH($AI30&amp;AO$1,$CI$2:$EP$2&amp;$CI$1:$EP$1,0))+SUMPRODUCT($D$21:$M$44,($B$21:$B$44=$AI30)*($D$16:$M$16=AO$1))</f>
        <v>7.4999999999999997E-2</v>
      </c>
      <c r="AP30" s="7">
        <f t="array" ref="AP30">INDEX($CI$3:$EP$26,MATCH($AJ30,$CH$3:$CH$26,0),MATCH($AI30&amp;AP$1,$CI$2:$EP$2&amp;$CI$1:$EP$1,0))+SUMPRODUCT($D$21:$M$44,($B$21:$B$44=$AI30)*($D$16:$M$16=AP$1))</f>
        <v>7.4999999999999997E-2</v>
      </c>
      <c r="AQ30" s="7">
        <f t="array" ref="AQ30">INDEX($CI$3:$EP$26,MATCH($AJ30,$CH$3:$CH$26,0),MATCH($AI30&amp;AQ$1,$CI$2:$EP$2&amp;$CI$1:$EP$1,0))+SUMPRODUCT($D$21:$M$44,($B$21:$B$44=$AI30)*($D$16:$M$16=AQ$1))</f>
        <v>7.4999999999999997E-2</v>
      </c>
      <c r="AR30" s="7">
        <f t="array" ref="AR30">INDEX($CI$3:$EP$26,MATCH($AJ30,$CH$3:$CH$26,0),MATCH($AI30&amp;AR$1,$CI$2:$EP$2&amp;$CI$1:$EP$1,0))+SUMPRODUCT($D$21:$M$44,($B$21:$B$44=$AI30)*($D$16:$M$16=AR$1))</f>
        <v>7.4999999999999997E-2</v>
      </c>
      <c r="AS30" s="7">
        <f t="array" ref="AS30">INDEX($CI$3:$EP$26,MATCH($AJ30,$CH$3:$CH$26,0),MATCH($AI30&amp;AS$1,$CI$2:$EP$2&amp;$CI$1:$EP$1,0))+SUMPRODUCT($D$21:$M$44,($B$21:$B$44=$AI30)*($D$16:$M$16=AS$1))</f>
        <v>2.5000000000000001E-2</v>
      </c>
      <c r="AT30" s="7">
        <f t="array" ref="AT30">INDEX($CI$3:$EP$26,MATCH($AJ30,$CH$3:$CH$26,0),MATCH($AI30&amp;AT$1,$CI$2:$EP$2&amp;$CI$1:$EP$1,0))+SUMPRODUCT($D$21:$M$44,($B$21:$B$44=$AI30)*($D$16:$M$16=AT$1))</f>
        <v>2.5000000000000001E-2</v>
      </c>
      <c r="AU30" s="1">
        <f t="shared" si="13"/>
        <v>6390</v>
      </c>
      <c r="AV30" s="1">
        <f t="shared" si="19"/>
        <v>460080</v>
      </c>
      <c r="AW30" s="1">
        <f>VLOOKUP(AH30,主线!C:AR,42,TRUE)*VLOOKUP(AH30,总表!A:D,3,FALSE)*参数!$C$12/6</f>
        <v>1577194.666666667</v>
      </c>
      <c r="AX30" s="1">
        <f t="shared" si="20"/>
        <v>17087338.666666664</v>
      </c>
      <c r="BD30" t="s">
        <v>415</v>
      </c>
      <c r="BE30">
        <v>2</v>
      </c>
      <c r="BF30">
        <v>4</v>
      </c>
      <c r="BG30">
        <v>0</v>
      </c>
      <c r="BH30" s="3">
        <f t="array" ref="BH30">INDEX($D$21:$M$44,MATCH($BD30&amp;$BF30,$C$21:$C$44&amp;$B$21:$B$44,0),MATCH(BH$1,$D$16:$M$16,0))</f>
        <v>80</v>
      </c>
      <c r="BI30" s="3">
        <f t="array" ref="BI30">INDEX($D$21:$M$44,MATCH($BD30&amp;$BF30,$C$21:$C$44&amp;$B$21:$B$44,0),MATCH(BI$1,$D$16:$M$16,0))</f>
        <v>4000</v>
      </c>
      <c r="BJ30" s="3">
        <f t="array" ref="BJ30">INDEX($D$21:$M$44,MATCH($BD30&amp;$BF30,$C$21:$C$44&amp;$B$21:$B$44,0),MATCH(BJ$1,$D$16:$M$16,0))</f>
        <v>0</v>
      </c>
      <c r="BK30" s="3">
        <f t="array" ref="BK30">INDEX($D$21:$M$44,MATCH($BD30&amp;$BF30,$C$21:$C$44&amp;$B$21:$B$44,0),MATCH(BK$1,$D$16:$M$16,0))</f>
        <v>0</v>
      </c>
      <c r="BL30" s="3"/>
      <c r="BM30" s="3"/>
      <c r="BN30" s="3"/>
      <c r="BO30" s="3"/>
      <c r="BP30" s="3"/>
      <c r="BQ30" s="3"/>
      <c r="BT30" t="str">
        <f t="shared" si="128"/>
        <v>头饰</v>
      </c>
      <c r="BU30">
        <f t="shared" si="129"/>
        <v>2</v>
      </c>
      <c r="BV30" s="1">
        <f t="shared" si="130"/>
        <v>4</v>
      </c>
      <c r="BW30" s="3">
        <f t="array" ref="BW30">INDEX($CI$3:$EP$26,MATCH($BV30,$CH$3:$CH$26,0),MATCH(BW$1&amp;$BU30,$CI$1:$EP$1&amp;$CI$2:$EP$2,0))*VLOOKUP($BT30,$C$17:$M$20,COUNTBLANK($D$15:D$15)+1,FALSE)</f>
        <v>48</v>
      </c>
      <c r="BX30" s="3">
        <f t="array" ref="BX30">INDEX($CI$3:$EP$26,MATCH($BV30,$CH$3:$CH$26,0),MATCH(BX$1&amp;$BU30,$CI$1:$EP$1&amp;$CI$2:$EP$2,0))*VLOOKUP($BT30,$C$17:$M$20,COUNTBLANK($D$15:E$15)+1,FALSE)</f>
        <v>2400</v>
      </c>
      <c r="BY30" s="3">
        <f t="array" ref="BY30">INDEX($CI$3:$EP$26,MATCH($BV30,$CH$3:$CH$26,0),MATCH(BY$1&amp;$BU30,$CI$1:$EP$1&amp;$CI$2:$EP$2,0))*VLOOKUP($BT30,$C$17:$M$20,COUNTBLANK($D$15:F$15)+1,FALSE)</f>
        <v>0</v>
      </c>
      <c r="BZ30" s="3">
        <f t="array" ref="BZ30">INDEX($CI$3:$EP$26,MATCH($BV30,$CH$3:$CH$26,0),MATCH(BZ$1&amp;$BU30,$CI$1:$EP$1&amp;$CI$2:$EP$2,0))*VLOOKUP($BT30,$C$17:$M$20,COUNTBLANK($D$15:G$15)+1,FALSE)</f>
        <v>0</v>
      </c>
      <c r="CA30" s="3">
        <f t="array" ref="CA30">INDEX($CI$3:$EP$26,MATCH($BV30,$CH$3:$CH$26,0),MATCH(CA$1&amp;$BU30,$CI$1:$EP$1&amp;$CI$2:$EP$2,0))*VLOOKUP($BT30,$C$17:$M$20,COUNTBLANK($D$15:H$15)+1,FALSE)</f>
        <v>1.4999999999999999E-2</v>
      </c>
      <c r="CB30" s="3">
        <f t="array" ref="CB30">INDEX($CI$3:$EP$26,MATCH($BV30,$CH$3:$CH$26,0),MATCH(CB$1&amp;$BU30,$CI$1:$EP$1&amp;$CI$2:$EP$2,0))*VLOOKUP($BT30,$C$17:$M$20,COUNTBLANK($D$15:I$15)+1,FALSE)</f>
        <v>0</v>
      </c>
      <c r="CC30" s="3">
        <f t="array" ref="CC30">INDEX($CI$3:$EP$26,MATCH($BV30,$CH$3:$CH$26,0),MATCH(CC$1&amp;$BU30,$CI$1:$EP$1&amp;$CI$2:$EP$2,0))*VLOOKUP($BT30,$C$17:$M$20,COUNTBLANK($D$15:J$15)+1,FALSE)</f>
        <v>0</v>
      </c>
      <c r="CD30" s="3">
        <f t="array" ref="CD30">INDEX($CI$3:$EP$26,MATCH($BV30,$CH$3:$CH$26,0),MATCH(CD$1&amp;$BU30,$CI$1:$EP$1&amp;$CI$2:$EP$2,0))*VLOOKUP($BT30,$C$17:$M$20,COUNTBLANK($D$15:K$15)+1,FALSE)</f>
        <v>0</v>
      </c>
      <c r="CE30" s="3">
        <f t="array" ref="CE30">INDEX($CI$3:$EP$26,MATCH($BV30,$CH$3:$CH$26,0),MATCH(CE$1&amp;$BU30,$CI$1:$EP$1&amp;$CI$2:$EP$2,0))*VLOOKUP($BT30,$C$17:$M$20,COUNTBLANK($D$15:L$15)+1,FALSE)</f>
        <v>0</v>
      </c>
      <c r="CF30" s="3">
        <f t="array" ref="CF30">INDEX($CI$3:$EP$26,MATCH($BV30,$CH$3:$CH$26,0),MATCH(CF$1&amp;$BU30,$CI$1:$EP$1&amp;$CI$2:$EP$2,0))*VLOOKUP($BT30,$C$17:$M$20,COUNTBLANK($D$15:M$15)+1,FALSE)</f>
        <v>0</v>
      </c>
    </row>
    <row r="31" spans="1:146" x14ac:dyDescent="0.2">
      <c r="B31">
        <f t="shared" si="124"/>
        <v>3</v>
      </c>
      <c r="C31" t="str">
        <f t="shared" si="125"/>
        <v>手臂</v>
      </c>
      <c r="D31">
        <f t="shared" si="108"/>
        <v>64</v>
      </c>
      <c r="E31">
        <f t="shared" si="108"/>
        <v>0</v>
      </c>
      <c r="F31">
        <f t="shared" si="108"/>
        <v>128</v>
      </c>
      <c r="G31">
        <f t="shared" si="108"/>
        <v>0</v>
      </c>
      <c r="AH31" s="3">
        <v>29</v>
      </c>
      <c r="AI31" s="3">
        <f t="shared" si="11"/>
        <v>4</v>
      </c>
      <c r="AJ31" s="3">
        <f t="shared" si="12"/>
        <v>12</v>
      </c>
      <c r="AK31" s="7">
        <f t="array" ref="AK31">INDEX($CI$3:$EP$26,MATCH($AJ31,$CH$3:$CH$26,0),MATCH($AI31&amp;AK$1,$CI$2:$EP$2&amp;$CI$1:$EP$1,0))+SUMPRODUCT($D$21:$M$44,($B$21:$B$44=$AI31)*($D$16:$M$16=AK$1))</f>
        <v>1280</v>
      </c>
      <c r="AL31" s="7">
        <f t="array" ref="AL31">INDEX($CI$3:$EP$26,MATCH($AJ31,$CH$3:$CH$26,0),MATCH($AI31&amp;AL$1,$CI$2:$EP$2&amp;$CI$1:$EP$1,0))+SUMPRODUCT($D$21:$M$44,($B$21:$B$44=$AI31)*($D$16:$M$16=AL$1))</f>
        <v>32000</v>
      </c>
      <c r="AM31" s="7">
        <f t="array" ref="AM31">INDEX($CI$3:$EP$26,MATCH($AJ31,$CH$3:$CH$26,0),MATCH($AI31&amp;AM$1,$CI$2:$EP$2&amp;$CI$1:$EP$1,0))+SUMPRODUCT($D$21:$M$44,($B$21:$B$44=$AI31)*($D$16:$M$16=AM$1))</f>
        <v>640</v>
      </c>
      <c r="AN31" s="7">
        <f t="array" ref="AN31">INDEX($CI$3:$EP$26,MATCH($AJ31,$CH$3:$CH$26,0),MATCH($AI31&amp;AN$1,$CI$2:$EP$2&amp;$CI$1:$EP$1,0))+SUMPRODUCT($D$21:$M$44,($B$21:$B$44=$AI31)*($D$16:$M$16=AN$1))</f>
        <v>640</v>
      </c>
      <c r="AO31" s="7">
        <f t="array" ref="AO31">INDEX($CI$3:$EP$26,MATCH($AJ31,$CH$3:$CH$26,0),MATCH($AI31&amp;AO$1,$CI$2:$EP$2&amp;$CI$1:$EP$1,0))+SUMPRODUCT($D$21:$M$44,($B$21:$B$44=$AI31)*($D$16:$M$16=AO$1))</f>
        <v>7.4999999999999997E-2</v>
      </c>
      <c r="AP31" s="7">
        <f t="array" ref="AP31">INDEX($CI$3:$EP$26,MATCH($AJ31,$CH$3:$CH$26,0),MATCH($AI31&amp;AP$1,$CI$2:$EP$2&amp;$CI$1:$EP$1,0))+SUMPRODUCT($D$21:$M$44,($B$21:$B$44=$AI31)*($D$16:$M$16=AP$1))</f>
        <v>7.4999999999999997E-2</v>
      </c>
      <c r="AQ31" s="7">
        <f t="array" ref="AQ31">INDEX($CI$3:$EP$26,MATCH($AJ31,$CH$3:$CH$26,0),MATCH($AI31&amp;AQ$1,$CI$2:$EP$2&amp;$CI$1:$EP$1,0))+SUMPRODUCT($D$21:$M$44,($B$21:$B$44=$AI31)*($D$16:$M$16=AQ$1))</f>
        <v>7.4999999999999997E-2</v>
      </c>
      <c r="AR31" s="7">
        <f t="array" ref="AR31">INDEX($CI$3:$EP$26,MATCH($AJ31,$CH$3:$CH$26,0),MATCH($AI31&amp;AR$1,$CI$2:$EP$2&amp;$CI$1:$EP$1,0))+SUMPRODUCT($D$21:$M$44,($B$21:$B$44=$AI31)*($D$16:$M$16=AR$1))</f>
        <v>7.4999999999999997E-2</v>
      </c>
      <c r="AS31" s="7">
        <f t="array" ref="AS31">INDEX($CI$3:$EP$26,MATCH($AJ31,$CH$3:$CH$26,0),MATCH($AI31&amp;AS$1,$CI$2:$EP$2&amp;$CI$1:$EP$1,0))+SUMPRODUCT($D$21:$M$44,($B$21:$B$44=$AI31)*($D$16:$M$16=AS$1))</f>
        <v>2.5000000000000001E-2</v>
      </c>
      <c r="AT31" s="7">
        <f t="array" ref="AT31">INDEX($CI$3:$EP$26,MATCH($AJ31,$CH$3:$CH$26,0),MATCH($AI31&amp;AT$1,$CI$2:$EP$2&amp;$CI$1:$EP$1,0))+SUMPRODUCT($D$21:$M$44,($B$21:$B$44=$AI31)*($D$16:$M$16=AT$1))</f>
        <v>2.5000000000000001E-2</v>
      </c>
      <c r="AU31" s="1">
        <f t="shared" si="13"/>
        <v>6390</v>
      </c>
      <c r="AV31" s="1">
        <f t="shared" si="19"/>
        <v>460080</v>
      </c>
      <c r="AW31" s="1">
        <f>VLOOKUP(AH31,主线!C:AR,42,TRUE)*VLOOKUP(AH31,总表!A:D,3,FALSE)*参数!$C$12/6</f>
        <v>1674816.0000000002</v>
      </c>
      <c r="AX31" s="1">
        <f t="shared" si="20"/>
        <v>18762154.666666664</v>
      </c>
      <c r="BD31" t="s">
        <v>415</v>
      </c>
      <c r="BE31">
        <v>2</v>
      </c>
      <c r="BF31">
        <v>5</v>
      </c>
      <c r="BG31">
        <v>0</v>
      </c>
      <c r="BH31" s="3">
        <f t="array" ref="BH31">INDEX($D$21:$M$44,MATCH($BD31&amp;$BF31,$C$21:$C$44&amp;$B$21:$B$44,0),MATCH(BH$1,$D$16:$M$16,0))</f>
        <v>128</v>
      </c>
      <c r="BI31" s="3">
        <f t="array" ref="BI31">INDEX($D$21:$M$44,MATCH($BD31&amp;$BF31,$C$21:$C$44&amp;$B$21:$B$44,0),MATCH(BI$1,$D$16:$M$16,0))</f>
        <v>6400</v>
      </c>
      <c r="BJ31" s="3">
        <f t="array" ref="BJ31">INDEX($D$21:$M$44,MATCH($BD31&amp;$BF31,$C$21:$C$44&amp;$B$21:$B$44,0),MATCH(BJ$1,$D$16:$M$16,0))</f>
        <v>0</v>
      </c>
      <c r="BK31" s="3">
        <f t="array" ref="BK31">INDEX($D$21:$M$44,MATCH($BD31&amp;$BF31,$C$21:$C$44&amp;$B$21:$B$44,0),MATCH(BK$1,$D$16:$M$16,0))</f>
        <v>0</v>
      </c>
      <c r="BL31" s="3"/>
      <c r="BM31" s="3"/>
      <c r="BN31" s="3"/>
      <c r="BO31" s="3"/>
      <c r="BP31" s="3"/>
      <c r="BQ31" s="3"/>
      <c r="BT31" t="str">
        <f t="shared" si="128"/>
        <v>头饰</v>
      </c>
      <c r="BU31">
        <f t="shared" si="129"/>
        <v>2</v>
      </c>
      <c r="BV31" s="1">
        <f t="shared" si="130"/>
        <v>5</v>
      </c>
      <c r="BW31" s="3">
        <f t="array" ref="BW31">INDEX($CI$3:$EP$26,MATCH($BV31,$CH$3:$CH$26,0),MATCH(BW$1&amp;$BU31,$CI$1:$EP$1&amp;$CI$2:$EP$2,0))*VLOOKUP($BT31,$C$17:$M$20,COUNTBLANK($D$15:D$15)+1,FALSE)</f>
        <v>60</v>
      </c>
      <c r="BX31" s="3">
        <f t="array" ref="BX31">INDEX($CI$3:$EP$26,MATCH($BV31,$CH$3:$CH$26,0),MATCH(BX$1&amp;$BU31,$CI$1:$EP$1&amp;$CI$2:$EP$2,0))*VLOOKUP($BT31,$C$17:$M$20,COUNTBLANK($D$15:E$15)+1,FALSE)</f>
        <v>3000</v>
      </c>
      <c r="BY31" s="3">
        <f t="array" ref="BY31">INDEX($CI$3:$EP$26,MATCH($BV31,$CH$3:$CH$26,0),MATCH(BY$1&amp;$BU31,$CI$1:$EP$1&amp;$CI$2:$EP$2,0))*VLOOKUP($BT31,$C$17:$M$20,COUNTBLANK($D$15:F$15)+1,FALSE)</f>
        <v>0</v>
      </c>
      <c r="BZ31" s="3">
        <f t="array" ref="BZ31">INDEX($CI$3:$EP$26,MATCH($BV31,$CH$3:$CH$26,0),MATCH(BZ$1&amp;$BU31,$CI$1:$EP$1&amp;$CI$2:$EP$2,0))*VLOOKUP($BT31,$C$17:$M$20,COUNTBLANK($D$15:G$15)+1,FALSE)</f>
        <v>0</v>
      </c>
      <c r="CA31" s="3">
        <f t="array" ref="CA31">INDEX($CI$3:$EP$26,MATCH($BV31,$CH$3:$CH$26,0),MATCH(CA$1&amp;$BU31,$CI$1:$EP$1&amp;$CI$2:$EP$2,0))*VLOOKUP($BT31,$C$17:$M$20,COUNTBLANK($D$15:H$15)+1,FALSE)</f>
        <v>1.4999999999999999E-2</v>
      </c>
      <c r="CB31" s="3">
        <f t="array" ref="CB31">INDEX($CI$3:$EP$26,MATCH($BV31,$CH$3:$CH$26,0),MATCH(CB$1&amp;$BU31,$CI$1:$EP$1&amp;$CI$2:$EP$2,0))*VLOOKUP($BT31,$C$17:$M$20,COUNTBLANK($D$15:I$15)+1,FALSE)</f>
        <v>0</v>
      </c>
      <c r="CC31" s="3">
        <f t="array" ref="CC31">INDEX($CI$3:$EP$26,MATCH($BV31,$CH$3:$CH$26,0),MATCH(CC$1&amp;$BU31,$CI$1:$EP$1&amp;$CI$2:$EP$2,0))*VLOOKUP($BT31,$C$17:$M$20,COUNTBLANK($D$15:J$15)+1,FALSE)</f>
        <v>0</v>
      </c>
      <c r="CD31" s="3">
        <f t="array" ref="CD31">INDEX($CI$3:$EP$26,MATCH($BV31,$CH$3:$CH$26,0),MATCH(CD$1&amp;$BU31,$CI$1:$EP$1&amp;$CI$2:$EP$2,0))*VLOOKUP($BT31,$C$17:$M$20,COUNTBLANK($D$15:K$15)+1,FALSE)</f>
        <v>0</v>
      </c>
      <c r="CE31" s="3">
        <f t="array" ref="CE31">INDEX($CI$3:$EP$26,MATCH($BV31,$CH$3:$CH$26,0),MATCH(CE$1&amp;$BU31,$CI$1:$EP$1&amp;$CI$2:$EP$2,0))*VLOOKUP($BT31,$C$17:$M$20,COUNTBLANK($D$15:L$15)+1,FALSE)</f>
        <v>0</v>
      </c>
      <c r="CF31" s="3">
        <f t="array" ref="CF31">INDEX($CI$3:$EP$26,MATCH($BV31,$CH$3:$CH$26,0),MATCH(CF$1&amp;$BU31,$CI$1:$EP$1&amp;$CI$2:$EP$2,0))*VLOOKUP($BT31,$C$17:$M$20,COUNTBLANK($D$15:M$15)+1,FALSE)</f>
        <v>0</v>
      </c>
    </row>
    <row r="32" spans="1:146" x14ac:dyDescent="0.2">
      <c r="B32">
        <f t="shared" si="124"/>
        <v>3</v>
      </c>
      <c r="C32" t="str">
        <f t="shared" si="125"/>
        <v>鞋子</v>
      </c>
      <c r="D32">
        <f t="shared" si="108"/>
        <v>64</v>
      </c>
      <c r="E32">
        <f t="shared" si="108"/>
        <v>0</v>
      </c>
      <c r="F32">
        <f t="shared" si="108"/>
        <v>0</v>
      </c>
      <c r="G32">
        <f t="shared" si="108"/>
        <v>128</v>
      </c>
      <c r="P32" s="7" t="s">
        <v>476</v>
      </c>
      <c r="Q32" s="1">
        <v>1</v>
      </c>
      <c r="R32" s="1">
        <v>4</v>
      </c>
      <c r="AH32" s="3">
        <v>30</v>
      </c>
      <c r="AI32" s="3">
        <f t="shared" si="11"/>
        <v>4</v>
      </c>
      <c r="AJ32" s="3">
        <f t="shared" si="12"/>
        <v>12</v>
      </c>
      <c r="AK32" s="7">
        <f t="array" ref="AK32">INDEX($CI$3:$EP$26,MATCH($AJ32,$CH$3:$CH$26,0),MATCH($AI32&amp;AK$1,$CI$2:$EP$2&amp;$CI$1:$EP$1,0))+SUMPRODUCT($D$21:$M$44,($B$21:$B$44=$AI32)*($D$16:$M$16=AK$1))</f>
        <v>1280</v>
      </c>
      <c r="AL32" s="7">
        <f t="array" ref="AL32">INDEX($CI$3:$EP$26,MATCH($AJ32,$CH$3:$CH$26,0),MATCH($AI32&amp;AL$1,$CI$2:$EP$2&amp;$CI$1:$EP$1,0))+SUMPRODUCT($D$21:$M$44,($B$21:$B$44=$AI32)*($D$16:$M$16=AL$1))</f>
        <v>32000</v>
      </c>
      <c r="AM32" s="7">
        <f t="array" ref="AM32">INDEX($CI$3:$EP$26,MATCH($AJ32,$CH$3:$CH$26,0),MATCH($AI32&amp;AM$1,$CI$2:$EP$2&amp;$CI$1:$EP$1,0))+SUMPRODUCT($D$21:$M$44,($B$21:$B$44=$AI32)*($D$16:$M$16=AM$1))</f>
        <v>640</v>
      </c>
      <c r="AN32" s="7">
        <f t="array" ref="AN32">INDEX($CI$3:$EP$26,MATCH($AJ32,$CH$3:$CH$26,0),MATCH($AI32&amp;AN$1,$CI$2:$EP$2&amp;$CI$1:$EP$1,0))+SUMPRODUCT($D$21:$M$44,($B$21:$B$44=$AI32)*($D$16:$M$16=AN$1))</f>
        <v>640</v>
      </c>
      <c r="AO32" s="7">
        <f t="array" ref="AO32">INDEX($CI$3:$EP$26,MATCH($AJ32,$CH$3:$CH$26,0),MATCH($AI32&amp;AO$1,$CI$2:$EP$2&amp;$CI$1:$EP$1,0))+SUMPRODUCT($D$21:$M$44,($B$21:$B$44=$AI32)*($D$16:$M$16=AO$1))</f>
        <v>7.4999999999999997E-2</v>
      </c>
      <c r="AP32" s="7">
        <f t="array" ref="AP32">INDEX($CI$3:$EP$26,MATCH($AJ32,$CH$3:$CH$26,0),MATCH($AI32&amp;AP$1,$CI$2:$EP$2&amp;$CI$1:$EP$1,0))+SUMPRODUCT($D$21:$M$44,($B$21:$B$44=$AI32)*($D$16:$M$16=AP$1))</f>
        <v>7.4999999999999997E-2</v>
      </c>
      <c r="AQ32" s="7">
        <f t="array" ref="AQ32">INDEX($CI$3:$EP$26,MATCH($AJ32,$CH$3:$CH$26,0),MATCH($AI32&amp;AQ$1,$CI$2:$EP$2&amp;$CI$1:$EP$1,0))+SUMPRODUCT($D$21:$M$44,($B$21:$B$44=$AI32)*($D$16:$M$16=AQ$1))</f>
        <v>7.4999999999999997E-2</v>
      </c>
      <c r="AR32" s="7">
        <f t="array" ref="AR32">INDEX($CI$3:$EP$26,MATCH($AJ32,$CH$3:$CH$26,0),MATCH($AI32&amp;AR$1,$CI$2:$EP$2&amp;$CI$1:$EP$1,0))+SUMPRODUCT($D$21:$M$44,($B$21:$B$44=$AI32)*($D$16:$M$16=AR$1))</f>
        <v>7.4999999999999997E-2</v>
      </c>
      <c r="AS32" s="7">
        <f t="array" ref="AS32">INDEX($CI$3:$EP$26,MATCH($AJ32,$CH$3:$CH$26,0),MATCH($AI32&amp;AS$1,$CI$2:$EP$2&amp;$CI$1:$EP$1,0))+SUMPRODUCT($D$21:$M$44,($B$21:$B$44=$AI32)*($D$16:$M$16=AS$1))</f>
        <v>2.5000000000000001E-2</v>
      </c>
      <c r="AT32" s="7">
        <f t="array" ref="AT32">INDEX($CI$3:$EP$26,MATCH($AJ32,$CH$3:$CH$26,0),MATCH($AI32&amp;AT$1,$CI$2:$EP$2&amp;$CI$1:$EP$1,0))+SUMPRODUCT($D$21:$M$44,($B$21:$B$44=$AI32)*($D$16:$M$16=AT$1))</f>
        <v>2.5000000000000001E-2</v>
      </c>
      <c r="AU32" s="1">
        <f t="shared" si="13"/>
        <v>6390</v>
      </c>
      <c r="AV32" s="1">
        <f t="shared" si="19"/>
        <v>460080</v>
      </c>
      <c r="AW32" s="1">
        <f>VLOOKUP(AH32,主线!C:AR,42,TRUE)*VLOOKUP(AH32,总表!A:D,3,FALSE)*参数!$C$12/6</f>
        <v>1784640.0000000002</v>
      </c>
      <c r="AX32" s="1">
        <f t="shared" si="20"/>
        <v>20546794.666666664</v>
      </c>
      <c r="BD32" t="s">
        <v>415</v>
      </c>
      <c r="BE32">
        <v>2</v>
      </c>
      <c r="BF32">
        <v>6</v>
      </c>
      <c r="BG32">
        <v>0</v>
      </c>
      <c r="BH32" s="3">
        <f t="array" ref="BH32">INDEX($D$21:$M$44,MATCH($BD32&amp;$BF32,$C$21:$C$44&amp;$B$21:$B$44,0),MATCH(BH$1,$D$16:$M$16,0))</f>
        <v>192</v>
      </c>
      <c r="BI32" s="3">
        <f t="array" ref="BI32">INDEX($D$21:$M$44,MATCH($BD32&amp;$BF32,$C$21:$C$44&amp;$B$21:$B$44,0),MATCH(BI$1,$D$16:$M$16,0))</f>
        <v>9600</v>
      </c>
      <c r="BJ32" s="3">
        <f t="array" ref="BJ32">INDEX($D$21:$M$44,MATCH($BD32&amp;$BF32,$C$21:$C$44&amp;$B$21:$B$44,0),MATCH(BJ$1,$D$16:$M$16,0))</f>
        <v>0</v>
      </c>
      <c r="BK32" s="3">
        <f t="array" ref="BK32">INDEX($D$21:$M$44,MATCH($BD32&amp;$BF32,$C$21:$C$44&amp;$B$21:$B$44,0),MATCH(BK$1,$D$16:$M$16,0))</f>
        <v>0</v>
      </c>
      <c r="BL32" s="3"/>
      <c r="BM32" s="3"/>
      <c r="BN32" s="3"/>
      <c r="BO32" s="3"/>
      <c r="BP32" s="3"/>
      <c r="BQ32" s="3"/>
      <c r="BT32" t="str">
        <f t="shared" si="128"/>
        <v>头饰</v>
      </c>
      <c r="BU32">
        <f t="shared" si="129"/>
        <v>2</v>
      </c>
      <c r="BV32" s="1">
        <f t="shared" si="130"/>
        <v>6</v>
      </c>
      <c r="BW32" s="3">
        <f t="array" ref="BW32">INDEX($CI$3:$EP$26,MATCH($BV32,$CH$3:$CH$26,0),MATCH(BW$1&amp;$BU32,$CI$1:$EP$1&amp;$CI$2:$EP$2,0))*VLOOKUP($BT32,$C$17:$M$20,COUNTBLANK($D$15:D$15)+1,FALSE)</f>
        <v>72</v>
      </c>
      <c r="BX32" s="3">
        <f t="array" ref="BX32">INDEX($CI$3:$EP$26,MATCH($BV32,$CH$3:$CH$26,0),MATCH(BX$1&amp;$BU32,$CI$1:$EP$1&amp;$CI$2:$EP$2,0))*VLOOKUP($BT32,$C$17:$M$20,COUNTBLANK($D$15:E$15)+1,FALSE)</f>
        <v>3600</v>
      </c>
      <c r="BY32" s="3">
        <f t="array" ref="BY32">INDEX($CI$3:$EP$26,MATCH($BV32,$CH$3:$CH$26,0),MATCH(BY$1&amp;$BU32,$CI$1:$EP$1&amp;$CI$2:$EP$2,0))*VLOOKUP($BT32,$C$17:$M$20,COUNTBLANK($D$15:F$15)+1,FALSE)</f>
        <v>0</v>
      </c>
      <c r="BZ32" s="3">
        <f t="array" ref="BZ32">INDEX($CI$3:$EP$26,MATCH($BV32,$CH$3:$CH$26,0),MATCH(BZ$1&amp;$BU32,$CI$1:$EP$1&amp;$CI$2:$EP$2,0))*VLOOKUP($BT32,$C$17:$M$20,COUNTBLANK($D$15:G$15)+1,FALSE)</f>
        <v>0</v>
      </c>
      <c r="CA32" s="3">
        <f t="array" ref="CA32">INDEX($CI$3:$EP$26,MATCH($BV32,$CH$3:$CH$26,0),MATCH(CA$1&amp;$BU32,$CI$1:$EP$1&amp;$CI$2:$EP$2,0))*VLOOKUP($BT32,$C$17:$M$20,COUNTBLANK($D$15:H$15)+1,FALSE)</f>
        <v>1.4999999999999999E-2</v>
      </c>
      <c r="CB32" s="3">
        <f t="array" ref="CB32">INDEX($CI$3:$EP$26,MATCH($BV32,$CH$3:$CH$26,0),MATCH(CB$1&amp;$BU32,$CI$1:$EP$1&amp;$CI$2:$EP$2,0))*VLOOKUP($BT32,$C$17:$M$20,COUNTBLANK($D$15:I$15)+1,FALSE)</f>
        <v>0</v>
      </c>
      <c r="CC32" s="3">
        <f t="array" ref="CC32">INDEX($CI$3:$EP$26,MATCH($BV32,$CH$3:$CH$26,0),MATCH(CC$1&amp;$BU32,$CI$1:$EP$1&amp;$CI$2:$EP$2,0))*VLOOKUP($BT32,$C$17:$M$20,COUNTBLANK($D$15:J$15)+1,FALSE)</f>
        <v>0</v>
      </c>
      <c r="CD32" s="3">
        <f t="array" ref="CD32">INDEX($CI$3:$EP$26,MATCH($BV32,$CH$3:$CH$26,0),MATCH(CD$1&amp;$BU32,$CI$1:$EP$1&amp;$CI$2:$EP$2,0))*VLOOKUP($BT32,$C$17:$M$20,COUNTBLANK($D$15:K$15)+1,FALSE)</f>
        <v>0</v>
      </c>
      <c r="CE32" s="3">
        <f t="array" ref="CE32">INDEX($CI$3:$EP$26,MATCH($BV32,$CH$3:$CH$26,0),MATCH(CE$1&amp;$BU32,$CI$1:$EP$1&amp;$CI$2:$EP$2,0))*VLOOKUP($BT32,$C$17:$M$20,COUNTBLANK($D$15:L$15)+1,FALSE)</f>
        <v>0</v>
      </c>
      <c r="CF32" s="3">
        <f t="array" ref="CF32">INDEX($CI$3:$EP$26,MATCH($BV32,$CH$3:$CH$26,0),MATCH(CF$1&amp;$BU32,$CI$1:$EP$1&amp;$CI$2:$EP$2,0))*VLOOKUP($BT32,$C$17:$M$20,COUNTBLANK($D$15:M$15)+1,FALSE)</f>
        <v>0</v>
      </c>
    </row>
    <row r="33" spans="1:84" x14ac:dyDescent="0.2">
      <c r="B33">
        <f t="shared" si="124"/>
        <v>4</v>
      </c>
      <c r="C33" t="str">
        <f t="shared" si="125"/>
        <v>头饰</v>
      </c>
      <c r="D33">
        <f t="shared" si="108"/>
        <v>80</v>
      </c>
      <c r="E33">
        <f t="shared" si="108"/>
        <v>4000</v>
      </c>
      <c r="F33">
        <f t="shared" si="108"/>
        <v>0</v>
      </c>
      <c r="G33">
        <f t="shared" si="108"/>
        <v>0</v>
      </c>
      <c r="Q33" s="1">
        <v>2</v>
      </c>
      <c r="R33" s="1">
        <v>8</v>
      </c>
      <c r="AH33" s="3">
        <v>31</v>
      </c>
      <c r="AI33" s="3">
        <f t="shared" si="11"/>
        <v>4</v>
      </c>
      <c r="AJ33" s="3">
        <f t="shared" si="12"/>
        <v>12</v>
      </c>
      <c r="AK33" s="7">
        <f t="array" ref="AK33">INDEX($CI$3:$EP$26,MATCH($AJ33,$CH$3:$CH$26,0),MATCH($AI33&amp;AK$1,$CI$2:$EP$2&amp;$CI$1:$EP$1,0))+SUMPRODUCT($D$21:$M$44,($B$21:$B$44=$AI33)*($D$16:$M$16=AK$1))</f>
        <v>1280</v>
      </c>
      <c r="AL33" s="7">
        <f t="array" ref="AL33">INDEX($CI$3:$EP$26,MATCH($AJ33,$CH$3:$CH$26,0),MATCH($AI33&amp;AL$1,$CI$2:$EP$2&amp;$CI$1:$EP$1,0))+SUMPRODUCT($D$21:$M$44,($B$21:$B$44=$AI33)*($D$16:$M$16=AL$1))</f>
        <v>32000</v>
      </c>
      <c r="AM33" s="7">
        <f t="array" ref="AM33">INDEX($CI$3:$EP$26,MATCH($AJ33,$CH$3:$CH$26,0),MATCH($AI33&amp;AM$1,$CI$2:$EP$2&amp;$CI$1:$EP$1,0))+SUMPRODUCT($D$21:$M$44,($B$21:$B$44=$AI33)*($D$16:$M$16=AM$1))</f>
        <v>640</v>
      </c>
      <c r="AN33" s="7">
        <f t="array" ref="AN33">INDEX($CI$3:$EP$26,MATCH($AJ33,$CH$3:$CH$26,0),MATCH($AI33&amp;AN$1,$CI$2:$EP$2&amp;$CI$1:$EP$1,0))+SUMPRODUCT($D$21:$M$44,($B$21:$B$44=$AI33)*($D$16:$M$16=AN$1))</f>
        <v>640</v>
      </c>
      <c r="AO33" s="7">
        <f t="array" ref="AO33">INDEX($CI$3:$EP$26,MATCH($AJ33,$CH$3:$CH$26,0),MATCH($AI33&amp;AO$1,$CI$2:$EP$2&amp;$CI$1:$EP$1,0))+SUMPRODUCT($D$21:$M$44,($B$21:$B$44=$AI33)*($D$16:$M$16=AO$1))</f>
        <v>7.4999999999999997E-2</v>
      </c>
      <c r="AP33" s="7">
        <f t="array" ref="AP33">INDEX($CI$3:$EP$26,MATCH($AJ33,$CH$3:$CH$26,0),MATCH($AI33&amp;AP$1,$CI$2:$EP$2&amp;$CI$1:$EP$1,0))+SUMPRODUCT($D$21:$M$44,($B$21:$B$44=$AI33)*($D$16:$M$16=AP$1))</f>
        <v>7.4999999999999997E-2</v>
      </c>
      <c r="AQ33" s="7">
        <f t="array" ref="AQ33">INDEX($CI$3:$EP$26,MATCH($AJ33,$CH$3:$CH$26,0),MATCH($AI33&amp;AQ$1,$CI$2:$EP$2&amp;$CI$1:$EP$1,0))+SUMPRODUCT($D$21:$M$44,($B$21:$B$44=$AI33)*($D$16:$M$16=AQ$1))</f>
        <v>7.4999999999999997E-2</v>
      </c>
      <c r="AR33" s="7">
        <f t="array" ref="AR33">INDEX($CI$3:$EP$26,MATCH($AJ33,$CH$3:$CH$26,0),MATCH($AI33&amp;AR$1,$CI$2:$EP$2&amp;$CI$1:$EP$1,0))+SUMPRODUCT($D$21:$M$44,($B$21:$B$44=$AI33)*($D$16:$M$16=AR$1))</f>
        <v>7.4999999999999997E-2</v>
      </c>
      <c r="AS33" s="7">
        <f t="array" ref="AS33">INDEX($CI$3:$EP$26,MATCH($AJ33,$CH$3:$CH$26,0),MATCH($AI33&amp;AS$1,$CI$2:$EP$2&amp;$CI$1:$EP$1,0))+SUMPRODUCT($D$21:$M$44,($B$21:$B$44=$AI33)*($D$16:$M$16=AS$1))</f>
        <v>2.5000000000000001E-2</v>
      </c>
      <c r="AT33" s="7">
        <f t="array" ref="AT33">INDEX($CI$3:$EP$26,MATCH($AJ33,$CH$3:$CH$26,0),MATCH($AI33&amp;AT$1,$CI$2:$EP$2&amp;$CI$1:$EP$1,0))+SUMPRODUCT($D$21:$M$44,($B$21:$B$44=$AI33)*($D$16:$M$16=AT$1))</f>
        <v>2.5000000000000001E-2</v>
      </c>
      <c r="AU33" s="1">
        <f t="shared" si="13"/>
        <v>6390</v>
      </c>
      <c r="AV33" s="1">
        <f t="shared" si="19"/>
        <v>460080</v>
      </c>
      <c r="AW33" s="1">
        <f>VLOOKUP(AH33,主线!C:AR,42,TRUE)*VLOOKUP(AH33,总表!A:D,3,FALSE)*参数!$C$12/6</f>
        <v>2469653.3333333335</v>
      </c>
      <c r="AX33" s="1">
        <f t="shared" si="20"/>
        <v>23016447.999999996</v>
      </c>
      <c r="BD33" t="s">
        <v>418</v>
      </c>
      <c r="BE33">
        <v>2</v>
      </c>
      <c r="BF33">
        <v>1</v>
      </c>
      <c r="BG33">
        <v>0</v>
      </c>
      <c r="BH33" s="3">
        <f t="array" ref="BH33">INDEX($D$21:$M$44,MATCH($BD33&amp;$BF33,$C$21:$C$44&amp;$B$21:$B$44,0),MATCH(BH$1,$D$16:$M$16,0))</f>
        <v>32</v>
      </c>
      <c r="BI33" s="3">
        <f t="array" ref="BI33">INDEX($D$21:$M$44,MATCH($BD33&amp;$BF33,$C$21:$C$44&amp;$B$21:$B$44,0),MATCH(BI$1,$D$16:$M$16,0))</f>
        <v>1600</v>
      </c>
      <c r="BJ33" s="3">
        <f t="array" ref="BJ33">INDEX($D$21:$M$44,MATCH($BD33&amp;$BF33,$C$21:$C$44&amp;$B$21:$B$44,0),MATCH(BJ$1,$D$16:$M$16,0))</f>
        <v>0</v>
      </c>
      <c r="BK33" s="3">
        <f t="array" ref="BK33">INDEX($D$21:$M$44,MATCH($BD33&amp;$BF33,$C$21:$C$44&amp;$B$21:$B$44,0),MATCH(BK$1,$D$16:$M$16,0))</f>
        <v>0</v>
      </c>
      <c r="BL33" s="3"/>
      <c r="BM33" s="3"/>
      <c r="BN33" s="3"/>
      <c r="BO33" s="3"/>
      <c r="BP33" s="3"/>
      <c r="BQ33" s="3"/>
      <c r="BT33" t="str">
        <f t="shared" si="128"/>
        <v>头饰</v>
      </c>
      <c r="BU33">
        <f t="shared" si="129"/>
        <v>2</v>
      </c>
      <c r="BV33" s="1">
        <f t="shared" si="130"/>
        <v>7</v>
      </c>
      <c r="BW33" s="3">
        <f t="array" ref="BW33">INDEX($CI$3:$EP$26,MATCH($BV33,$CH$3:$CH$26,0),MATCH(BW$1&amp;$BU33,$CI$1:$EP$1&amp;$CI$2:$EP$2,0))*VLOOKUP($BT33,$C$17:$M$20,COUNTBLANK($D$15:D$15)+1,FALSE)</f>
        <v>84</v>
      </c>
      <c r="BX33" s="3">
        <f t="array" ref="BX33">INDEX($CI$3:$EP$26,MATCH($BV33,$CH$3:$CH$26,0),MATCH(BX$1&amp;$BU33,$CI$1:$EP$1&amp;$CI$2:$EP$2,0))*VLOOKUP($BT33,$C$17:$M$20,COUNTBLANK($D$15:E$15)+1,FALSE)</f>
        <v>4200</v>
      </c>
      <c r="BY33" s="3">
        <f t="array" ref="BY33">INDEX($CI$3:$EP$26,MATCH($BV33,$CH$3:$CH$26,0),MATCH(BY$1&amp;$BU33,$CI$1:$EP$1&amp;$CI$2:$EP$2,0))*VLOOKUP($BT33,$C$17:$M$20,COUNTBLANK($D$15:F$15)+1,FALSE)</f>
        <v>0</v>
      </c>
      <c r="BZ33" s="3">
        <f t="array" ref="BZ33">INDEX($CI$3:$EP$26,MATCH($BV33,$CH$3:$CH$26,0),MATCH(BZ$1&amp;$BU33,$CI$1:$EP$1&amp;$CI$2:$EP$2,0))*VLOOKUP($BT33,$C$17:$M$20,COUNTBLANK($D$15:G$15)+1,FALSE)</f>
        <v>0</v>
      </c>
      <c r="CA33" s="3">
        <f t="array" ref="CA33">INDEX($CI$3:$EP$26,MATCH($BV33,$CH$3:$CH$26,0),MATCH(CA$1&amp;$BU33,$CI$1:$EP$1&amp;$CI$2:$EP$2,0))*VLOOKUP($BT33,$C$17:$M$20,COUNTBLANK($D$15:H$15)+1,FALSE)</f>
        <v>1.4999999999999999E-2</v>
      </c>
      <c r="CB33" s="3">
        <f t="array" ref="CB33">INDEX($CI$3:$EP$26,MATCH($BV33,$CH$3:$CH$26,0),MATCH(CB$1&amp;$BU33,$CI$1:$EP$1&amp;$CI$2:$EP$2,0))*VLOOKUP($BT33,$C$17:$M$20,COUNTBLANK($D$15:I$15)+1,FALSE)</f>
        <v>0</v>
      </c>
      <c r="CC33" s="3">
        <f t="array" ref="CC33">INDEX($CI$3:$EP$26,MATCH($BV33,$CH$3:$CH$26,0),MATCH(CC$1&amp;$BU33,$CI$1:$EP$1&amp;$CI$2:$EP$2,0))*VLOOKUP($BT33,$C$17:$M$20,COUNTBLANK($D$15:J$15)+1,FALSE)</f>
        <v>0</v>
      </c>
      <c r="CD33" s="3">
        <f t="array" ref="CD33">INDEX($CI$3:$EP$26,MATCH($BV33,$CH$3:$CH$26,0),MATCH(CD$1&amp;$BU33,$CI$1:$EP$1&amp;$CI$2:$EP$2,0))*VLOOKUP($BT33,$C$17:$M$20,COUNTBLANK($D$15:K$15)+1,FALSE)</f>
        <v>0</v>
      </c>
      <c r="CE33" s="3">
        <f t="array" ref="CE33">INDEX($CI$3:$EP$26,MATCH($BV33,$CH$3:$CH$26,0),MATCH(CE$1&amp;$BU33,$CI$1:$EP$1&amp;$CI$2:$EP$2,0))*VLOOKUP($BT33,$C$17:$M$20,COUNTBLANK($D$15:L$15)+1,FALSE)</f>
        <v>0</v>
      </c>
      <c r="CF33" s="3">
        <f t="array" ref="CF33">INDEX($CI$3:$EP$26,MATCH($BV33,$CH$3:$CH$26,0),MATCH(CF$1&amp;$BU33,$CI$1:$EP$1&amp;$CI$2:$EP$2,0))*VLOOKUP($BT33,$C$17:$M$20,COUNTBLANK($D$15:M$15)+1,FALSE)</f>
        <v>0</v>
      </c>
    </row>
    <row r="34" spans="1:84" x14ac:dyDescent="0.2">
      <c r="B34">
        <f t="shared" si="124"/>
        <v>4</v>
      </c>
      <c r="C34" t="str">
        <f t="shared" si="125"/>
        <v>护甲</v>
      </c>
      <c r="D34">
        <f t="shared" si="108"/>
        <v>80</v>
      </c>
      <c r="E34">
        <f t="shared" si="108"/>
        <v>4000</v>
      </c>
      <c r="F34">
        <f t="shared" si="108"/>
        <v>0</v>
      </c>
      <c r="G34">
        <f t="shared" si="108"/>
        <v>0</v>
      </c>
      <c r="Q34" s="1">
        <v>3</v>
      </c>
      <c r="R34" s="1">
        <v>12</v>
      </c>
      <c r="AH34" s="3">
        <v>32</v>
      </c>
      <c r="AI34" s="3">
        <f t="shared" si="11"/>
        <v>4</v>
      </c>
      <c r="AJ34" s="3">
        <f t="shared" si="12"/>
        <v>12</v>
      </c>
      <c r="AK34" s="7">
        <f t="array" ref="AK34">INDEX($CI$3:$EP$26,MATCH($AJ34,$CH$3:$CH$26,0),MATCH($AI34&amp;AK$1,$CI$2:$EP$2&amp;$CI$1:$EP$1,0))+SUMPRODUCT($D$21:$M$44,($B$21:$B$44=$AI34)*($D$16:$M$16=AK$1))</f>
        <v>1280</v>
      </c>
      <c r="AL34" s="7">
        <f t="array" ref="AL34">INDEX($CI$3:$EP$26,MATCH($AJ34,$CH$3:$CH$26,0),MATCH($AI34&amp;AL$1,$CI$2:$EP$2&amp;$CI$1:$EP$1,0))+SUMPRODUCT($D$21:$M$44,($B$21:$B$44=$AI34)*($D$16:$M$16=AL$1))</f>
        <v>32000</v>
      </c>
      <c r="AM34" s="7">
        <f t="array" ref="AM34">INDEX($CI$3:$EP$26,MATCH($AJ34,$CH$3:$CH$26,0),MATCH($AI34&amp;AM$1,$CI$2:$EP$2&amp;$CI$1:$EP$1,0))+SUMPRODUCT($D$21:$M$44,($B$21:$B$44=$AI34)*($D$16:$M$16=AM$1))</f>
        <v>640</v>
      </c>
      <c r="AN34" s="7">
        <f t="array" ref="AN34">INDEX($CI$3:$EP$26,MATCH($AJ34,$CH$3:$CH$26,0),MATCH($AI34&amp;AN$1,$CI$2:$EP$2&amp;$CI$1:$EP$1,0))+SUMPRODUCT($D$21:$M$44,($B$21:$B$44=$AI34)*($D$16:$M$16=AN$1))</f>
        <v>640</v>
      </c>
      <c r="AO34" s="7">
        <f t="array" ref="AO34">INDEX($CI$3:$EP$26,MATCH($AJ34,$CH$3:$CH$26,0),MATCH($AI34&amp;AO$1,$CI$2:$EP$2&amp;$CI$1:$EP$1,0))+SUMPRODUCT($D$21:$M$44,($B$21:$B$44=$AI34)*($D$16:$M$16=AO$1))</f>
        <v>7.4999999999999997E-2</v>
      </c>
      <c r="AP34" s="7">
        <f t="array" ref="AP34">INDEX($CI$3:$EP$26,MATCH($AJ34,$CH$3:$CH$26,0),MATCH($AI34&amp;AP$1,$CI$2:$EP$2&amp;$CI$1:$EP$1,0))+SUMPRODUCT($D$21:$M$44,($B$21:$B$44=$AI34)*($D$16:$M$16=AP$1))</f>
        <v>7.4999999999999997E-2</v>
      </c>
      <c r="AQ34" s="7">
        <f t="array" ref="AQ34">INDEX($CI$3:$EP$26,MATCH($AJ34,$CH$3:$CH$26,0),MATCH($AI34&amp;AQ$1,$CI$2:$EP$2&amp;$CI$1:$EP$1,0))+SUMPRODUCT($D$21:$M$44,($B$21:$B$44=$AI34)*($D$16:$M$16=AQ$1))</f>
        <v>7.4999999999999997E-2</v>
      </c>
      <c r="AR34" s="7">
        <f t="array" ref="AR34">INDEX($CI$3:$EP$26,MATCH($AJ34,$CH$3:$CH$26,0),MATCH($AI34&amp;AR$1,$CI$2:$EP$2&amp;$CI$1:$EP$1,0))+SUMPRODUCT($D$21:$M$44,($B$21:$B$44=$AI34)*($D$16:$M$16=AR$1))</f>
        <v>7.4999999999999997E-2</v>
      </c>
      <c r="AS34" s="7">
        <f t="array" ref="AS34">INDEX($CI$3:$EP$26,MATCH($AJ34,$CH$3:$CH$26,0),MATCH($AI34&amp;AS$1,$CI$2:$EP$2&amp;$CI$1:$EP$1,0))+SUMPRODUCT($D$21:$M$44,($B$21:$B$44=$AI34)*($D$16:$M$16=AS$1))</f>
        <v>2.5000000000000001E-2</v>
      </c>
      <c r="AT34" s="7">
        <f t="array" ref="AT34">INDEX($CI$3:$EP$26,MATCH($AJ34,$CH$3:$CH$26,0),MATCH($AI34&amp;AT$1,$CI$2:$EP$2&amp;$CI$1:$EP$1,0))+SUMPRODUCT($D$21:$M$44,($B$21:$B$44=$AI34)*($D$16:$M$16=AT$1))</f>
        <v>2.5000000000000001E-2</v>
      </c>
      <c r="AU34" s="1">
        <f t="shared" si="13"/>
        <v>6390</v>
      </c>
      <c r="AV34" s="1">
        <f t="shared" si="19"/>
        <v>460080</v>
      </c>
      <c r="AW34" s="1">
        <f>VLOOKUP(AH34,主线!C:AR,42,TRUE)*VLOOKUP(AH34,总表!A:D,3,FALSE)*参数!$C$12/6</f>
        <v>2487680</v>
      </c>
      <c r="AX34" s="1">
        <f t="shared" si="20"/>
        <v>25504127.999999996</v>
      </c>
      <c r="BD34" t="s">
        <v>418</v>
      </c>
      <c r="BE34">
        <v>2</v>
      </c>
      <c r="BF34">
        <v>2</v>
      </c>
      <c r="BG34">
        <v>0</v>
      </c>
      <c r="BH34" s="3">
        <f t="array" ref="BH34">INDEX($D$21:$M$44,MATCH($BD34&amp;$BF34,$C$21:$C$44&amp;$B$21:$B$44,0),MATCH(BH$1,$D$16:$M$16,0))</f>
        <v>48</v>
      </c>
      <c r="BI34" s="3">
        <f t="array" ref="BI34">INDEX($D$21:$M$44,MATCH($BD34&amp;$BF34,$C$21:$C$44&amp;$B$21:$B$44,0),MATCH(BI$1,$D$16:$M$16,0))</f>
        <v>2400</v>
      </c>
      <c r="BJ34" s="3">
        <f t="array" ref="BJ34">INDEX($D$21:$M$44,MATCH($BD34&amp;$BF34,$C$21:$C$44&amp;$B$21:$B$44,0),MATCH(BJ$1,$D$16:$M$16,0))</f>
        <v>0</v>
      </c>
      <c r="BK34" s="3">
        <f t="array" ref="BK34">INDEX($D$21:$M$44,MATCH($BD34&amp;$BF34,$C$21:$C$44&amp;$B$21:$B$44,0),MATCH(BK$1,$D$16:$M$16,0))</f>
        <v>0</v>
      </c>
      <c r="BL34" s="3"/>
      <c r="BM34" s="3"/>
      <c r="BN34" s="3"/>
      <c r="BO34" s="3"/>
      <c r="BP34" s="3"/>
      <c r="BQ34" s="3"/>
      <c r="BT34" t="str">
        <f t="shared" si="128"/>
        <v>头饰</v>
      </c>
      <c r="BU34">
        <f t="shared" si="129"/>
        <v>2</v>
      </c>
      <c r="BV34" s="1">
        <f t="shared" si="130"/>
        <v>8</v>
      </c>
      <c r="BW34" s="3">
        <f t="array" ref="BW34">INDEX($CI$3:$EP$26,MATCH($BV34,$CH$3:$CH$26,0),MATCH(BW$1&amp;$BU34,$CI$1:$EP$1&amp;$CI$2:$EP$2,0))*VLOOKUP($BT34,$C$17:$M$20,COUNTBLANK($D$15:D$15)+1,FALSE)</f>
        <v>96</v>
      </c>
      <c r="BX34" s="3">
        <f t="array" ref="BX34">INDEX($CI$3:$EP$26,MATCH($BV34,$CH$3:$CH$26,0),MATCH(BX$1&amp;$BU34,$CI$1:$EP$1&amp;$CI$2:$EP$2,0))*VLOOKUP($BT34,$C$17:$M$20,COUNTBLANK($D$15:E$15)+1,FALSE)</f>
        <v>4800</v>
      </c>
      <c r="BY34" s="3">
        <f t="array" ref="BY34">INDEX($CI$3:$EP$26,MATCH($BV34,$CH$3:$CH$26,0),MATCH(BY$1&amp;$BU34,$CI$1:$EP$1&amp;$CI$2:$EP$2,0))*VLOOKUP($BT34,$C$17:$M$20,COUNTBLANK($D$15:F$15)+1,FALSE)</f>
        <v>0</v>
      </c>
      <c r="BZ34" s="3">
        <f t="array" ref="BZ34">INDEX($CI$3:$EP$26,MATCH($BV34,$CH$3:$CH$26,0),MATCH(BZ$1&amp;$BU34,$CI$1:$EP$1&amp;$CI$2:$EP$2,0))*VLOOKUP($BT34,$C$17:$M$20,COUNTBLANK($D$15:G$15)+1,FALSE)</f>
        <v>0</v>
      </c>
      <c r="CA34" s="3">
        <f t="array" ref="CA34">INDEX($CI$3:$EP$26,MATCH($BV34,$CH$3:$CH$26,0),MATCH(CA$1&amp;$BU34,$CI$1:$EP$1&amp;$CI$2:$EP$2,0))*VLOOKUP($BT34,$C$17:$M$20,COUNTBLANK($D$15:H$15)+1,FALSE)</f>
        <v>0.03</v>
      </c>
      <c r="CB34" s="3">
        <f t="array" ref="CB34">INDEX($CI$3:$EP$26,MATCH($BV34,$CH$3:$CH$26,0),MATCH(CB$1&amp;$BU34,$CI$1:$EP$1&amp;$CI$2:$EP$2,0))*VLOOKUP($BT34,$C$17:$M$20,COUNTBLANK($D$15:I$15)+1,FALSE)</f>
        <v>0</v>
      </c>
      <c r="CC34" s="3">
        <f t="array" ref="CC34">INDEX($CI$3:$EP$26,MATCH($BV34,$CH$3:$CH$26,0),MATCH(CC$1&amp;$BU34,$CI$1:$EP$1&amp;$CI$2:$EP$2,0))*VLOOKUP($BT34,$C$17:$M$20,COUNTBLANK($D$15:J$15)+1,FALSE)</f>
        <v>0</v>
      </c>
      <c r="CD34" s="3">
        <f t="array" ref="CD34">INDEX($CI$3:$EP$26,MATCH($BV34,$CH$3:$CH$26,0),MATCH(CD$1&amp;$BU34,$CI$1:$EP$1&amp;$CI$2:$EP$2,0))*VLOOKUP($BT34,$C$17:$M$20,COUNTBLANK($D$15:K$15)+1,FALSE)</f>
        <v>0</v>
      </c>
      <c r="CE34" s="3">
        <f t="array" ref="CE34">INDEX($CI$3:$EP$26,MATCH($BV34,$CH$3:$CH$26,0),MATCH(CE$1&amp;$BU34,$CI$1:$EP$1&amp;$CI$2:$EP$2,0))*VLOOKUP($BT34,$C$17:$M$20,COUNTBLANK($D$15:L$15)+1,FALSE)</f>
        <v>0</v>
      </c>
      <c r="CF34" s="3">
        <f t="array" ref="CF34">INDEX($CI$3:$EP$26,MATCH($BV34,$CH$3:$CH$26,0),MATCH(CF$1&amp;$BU34,$CI$1:$EP$1&amp;$CI$2:$EP$2,0))*VLOOKUP($BT34,$C$17:$M$20,COUNTBLANK($D$15:M$15)+1,FALSE)</f>
        <v>0</v>
      </c>
    </row>
    <row r="35" spans="1:84" x14ac:dyDescent="0.2">
      <c r="B35">
        <f t="shared" si="124"/>
        <v>4</v>
      </c>
      <c r="C35" t="str">
        <f t="shared" si="125"/>
        <v>手臂</v>
      </c>
      <c r="D35">
        <f t="shared" si="108"/>
        <v>80</v>
      </c>
      <c r="E35">
        <f t="shared" si="108"/>
        <v>0</v>
      </c>
      <c r="F35">
        <f t="shared" si="108"/>
        <v>160</v>
      </c>
      <c r="G35">
        <f t="shared" si="108"/>
        <v>0</v>
      </c>
      <c r="Q35" s="1">
        <v>4</v>
      </c>
      <c r="R35" s="1">
        <v>16</v>
      </c>
      <c r="AH35" s="3">
        <v>33</v>
      </c>
      <c r="AI35" s="3">
        <f t="shared" si="11"/>
        <v>4</v>
      </c>
      <c r="AJ35" s="3">
        <f t="shared" si="12"/>
        <v>12</v>
      </c>
      <c r="AK35" s="7">
        <f t="array" ref="AK35">INDEX($CI$3:$EP$26,MATCH($AJ35,$CH$3:$CH$26,0),MATCH($AI35&amp;AK$1,$CI$2:$EP$2&amp;$CI$1:$EP$1,0))+SUMPRODUCT($D$21:$M$44,($B$21:$B$44=$AI35)*($D$16:$M$16=AK$1))</f>
        <v>1280</v>
      </c>
      <c r="AL35" s="7">
        <f t="array" ref="AL35">INDEX($CI$3:$EP$26,MATCH($AJ35,$CH$3:$CH$26,0),MATCH($AI35&amp;AL$1,$CI$2:$EP$2&amp;$CI$1:$EP$1,0))+SUMPRODUCT($D$21:$M$44,($B$21:$B$44=$AI35)*($D$16:$M$16=AL$1))</f>
        <v>32000</v>
      </c>
      <c r="AM35" s="7">
        <f t="array" ref="AM35">INDEX($CI$3:$EP$26,MATCH($AJ35,$CH$3:$CH$26,0),MATCH($AI35&amp;AM$1,$CI$2:$EP$2&amp;$CI$1:$EP$1,0))+SUMPRODUCT($D$21:$M$44,($B$21:$B$44=$AI35)*($D$16:$M$16=AM$1))</f>
        <v>640</v>
      </c>
      <c r="AN35" s="7">
        <f t="array" ref="AN35">INDEX($CI$3:$EP$26,MATCH($AJ35,$CH$3:$CH$26,0),MATCH($AI35&amp;AN$1,$CI$2:$EP$2&amp;$CI$1:$EP$1,0))+SUMPRODUCT($D$21:$M$44,($B$21:$B$44=$AI35)*($D$16:$M$16=AN$1))</f>
        <v>640</v>
      </c>
      <c r="AO35" s="7">
        <f t="array" ref="AO35">INDEX($CI$3:$EP$26,MATCH($AJ35,$CH$3:$CH$26,0),MATCH($AI35&amp;AO$1,$CI$2:$EP$2&amp;$CI$1:$EP$1,0))+SUMPRODUCT($D$21:$M$44,($B$21:$B$44=$AI35)*($D$16:$M$16=AO$1))</f>
        <v>7.4999999999999997E-2</v>
      </c>
      <c r="AP35" s="7">
        <f t="array" ref="AP35">INDEX($CI$3:$EP$26,MATCH($AJ35,$CH$3:$CH$26,0),MATCH($AI35&amp;AP$1,$CI$2:$EP$2&amp;$CI$1:$EP$1,0))+SUMPRODUCT($D$21:$M$44,($B$21:$B$44=$AI35)*($D$16:$M$16=AP$1))</f>
        <v>7.4999999999999997E-2</v>
      </c>
      <c r="AQ35" s="7">
        <f t="array" ref="AQ35">INDEX($CI$3:$EP$26,MATCH($AJ35,$CH$3:$CH$26,0),MATCH($AI35&amp;AQ$1,$CI$2:$EP$2&amp;$CI$1:$EP$1,0))+SUMPRODUCT($D$21:$M$44,($B$21:$B$44=$AI35)*($D$16:$M$16=AQ$1))</f>
        <v>7.4999999999999997E-2</v>
      </c>
      <c r="AR35" s="7">
        <f t="array" ref="AR35">INDEX($CI$3:$EP$26,MATCH($AJ35,$CH$3:$CH$26,0),MATCH($AI35&amp;AR$1,$CI$2:$EP$2&amp;$CI$1:$EP$1,0))+SUMPRODUCT($D$21:$M$44,($B$21:$B$44=$AI35)*($D$16:$M$16=AR$1))</f>
        <v>7.4999999999999997E-2</v>
      </c>
      <c r="AS35" s="7">
        <f t="array" ref="AS35">INDEX($CI$3:$EP$26,MATCH($AJ35,$CH$3:$CH$26,0),MATCH($AI35&amp;AS$1,$CI$2:$EP$2&amp;$CI$1:$EP$1,0))+SUMPRODUCT($D$21:$M$44,($B$21:$B$44=$AI35)*($D$16:$M$16=AS$1))</f>
        <v>2.5000000000000001E-2</v>
      </c>
      <c r="AT35" s="7">
        <f t="array" ref="AT35">INDEX($CI$3:$EP$26,MATCH($AJ35,$CH$3:$CH$26,0),MATCH($AI35&amp;AT$1,$CI$2:$EP$2&amp;$CI$1:$EP$1,0))+SUMPRODUCT($D$21:$M$44,($B$21:$B$44=$AI35)*($D$16:$M$16=AT$1))</f>
        <v>2.5000000000000001E-2</v>
      </c>
      <c r="AU35" s="1">
        <f t="shared" ref="AU35:AU62" si="132">VLOOKUP(AH35,$Z$14:$AE$23,6,TRUE)</f>
        <v>6390</v>
      </c>
      <c r="AV35" s="1">
        <f t="shared" si="19"/>
        <v>460080</v>
      </c>
      <c r="AW35" s="1">
        <f>VLOOKUP(AH35,主线!C:AR,42,TRUE)*VLOOKUP(AH35,总表!A:D,3,FALSE)*参数!$C$12/6</f>
        <v>2523733.3333333335</v>
      </c>
      <c r="AX35" s="1">
        <f t="shared" si="20"/>
        <v>28027861.333333328</v>
      </c>
      <c r="BD35" t="s">
        <v>418</v>
      </c>
      <c r="BE35">
        <v>2</v>
      </c>
      <c r="BF35">
        <v>3</v>
      </c>
      <c r="BG35">
        <v>0</v>
      </c>
      <c r="BH35" s="3">
        <f t="array" ref="BH35">INDEX($D$21:$M$44,MATCH($BD35&amp;$BF35,$C$21:$C$44&amp;$B$21:$B$44,0),MATCH(BH$1,$D$16:$M$16,0))</f>
        <v>64</v>
      </c>
      <c r="BI35" s="3">
        <f t="array" ref="BI35">INDEX($D$21:$M$44,MATCH($BD35&amp;$BF35,$C$21:$C$44&amp;$B$21:$B$44,0),MATCH(BI$1,$D$16:$M$16,0))</f>
        <v>3200</v>
      </c>
      <c r="BJ35" s="3">
        <f t="array" ref="BJ35">INDEX($D$21:$M$44,MATCH($BD35&amp;$BF35,$C$21:$C$44&amp;$B$21:$B$44,0),MATCH(BJ$1,$D$16:$M$16,0))</f>
        <v>0</v>
      </c>
      <c r="BK35" s="3">
        <f t="array" ref="BK35">INDEX($D$21:$M$44,MATCH($BD35&amp;$BF35,$C$21:$C$44&amp;$B$21:$B$44,0),MATCH(BK$1,$D$16:$M$16,0))</f>
        <v>0</v>
      </c>
      <c r="BL35" s="3"/>
      <c r="BM35" s="3"/>
      <c r="BN35" s="3"/>
      <c r="BO35" s="3"/>
      <c r="BP35" s="3"/>
      <c r="BQ35" s="3"/>
      <c r="BT35" t="str">
        <f t="shared" si="128"/>
        <v>头饰</v>
      </c>
      <c r="BU35">
        <f t="shared" si="129"/>
        <v>2</v>
      </c>
      <c r="BV35" s="1">
        <f t="shared" si="130"/>
        <v>9</v>
      </c>
      <c r="BW35" s="3">
        <f t="array" ref="BW35">INDEX($CI$3:$EP$26,MATCH($BV35,$CH$3:$CH$26,0),MATCH(BW$1&amp;$BU35,$CI$1:$EP$1&amp;$CI$2:$EP$2,0))*VLOOKUP($BT35,$C$17:$M$20,COUNTBLANK($D$15:D$15)+1,FALSE)</f>
        <v>108</v>
      </c>
      <c r="BX35" s="3">
        <f t="array" ref="BX35">INDEX($CI$3:$EP$26,MATCH($BV35,$CH$3:$CH$26,0),MATCH(BX$1&amp;$BU35,$CI$1:$EP$1&amp;$CI$2:$EP$2,0))*VLOOKUP($BT35,$C$17:$M$20,COUNTBLANK($D$15:E$15)+1,FALSE)</f>
        <v>5400</v>
      </c>
      <c r="BY35" s="3">
        <f t="array" ref="BY35">INDEX($CI$3:$EP$26,MATCH($BV35,$CH$3:$CH$26,0),MATCH(BY$1&amp;$BU35,$CI$1:$EP$1&amp;$CI$2:$EP$2,0))*VLOOKUP($BT35,$C$17:$M$20,COUNTBLANK($D$15:F$15)+1,FALSE)</f>
        <v>0</v>
      </c>
      <c r="BZ35" s="3">
        <f t="array" ref="BZ35">INDEX($CI$3:$EP$26,MATCH($BV35,$CH$3:$CH$26,0),MATCH(BZ$1&amp;$BU35,$CI$1:$EP$1&amp;$CI$2:$EP$2,0))*VLOOKUP($BT35,$C$17:$M$20,COUNTBLANK($D$15:G$15)+1,FALSE)</f>
        <v>0</v>
      </c>
      <c r="CA35" s="3">
        <f t="array" ref="CA35">INDEX($CI$3:$EP$26,MATCH($BV35,$CH$3:$CH$26,0),MATCH(CA$1&amp;$BU35,$CI$1:$EP$1&amp;$CI$2:$EP$2,0))*VLOOKUP($BT35,$C$17:$M$20,COUNTBLANK($D$15:H$15)+1,FALSE)</f>
        <v>0.03</v>
      </c>
      <c r="CB35" s="3">
        <f t="array" ref="CB35">INDEX($CI$3:$EP$26,MATCH($BV35,$CH$3:$CH$26,0),MATCH(CB$1&amp;$BU35,$CI$1:$EP$1&amp;$CI$2:$EP$2,0))*VLOOKUP($BT35,$C$17:$M$20,COUNTBLANK($D$15:I$15)+1,FALSE)</f>
        <v>0</v>
      </c>
      <c r="CC35" s="3">
        <f t="array" ref="CC35">INDEX($CI$3:$EP$26,MATCH($BV35,$CH$3:$CH$26,0),MATCH(CC$1&amp;$BU35,$CI$1:$EP$1&amp;$CI$2:$EP$2,0))*VLOOKUP($BT35,$C$17:$M$20,COUNTBLANK($D$15:J$15)+1,FALSE)</f>
        <v>0</v>
      </c>
      <c r="CD35" s="3">
        <f t="array" ref="CD35">INDEX($CI$3:$EP$26,MATCH($BV35,$CH$3:$CH$26,0),MATCH(CD$1&amp;$BU35,$CI$1:$EP$1&amp;$CI$2:$EP$2,0))*VLOOKUP($BT35,$C$17:$M$20,COUNTBLANK($D$15:K$15)+1,FALSE)</f>
        <v>0</v>
      </c>
      <c r="CE35" s="3">
        <f t="array" ref="CE35">INDEX($CI$3:$EP$26,MATCH($BV35,$CH$3:$CH$26,0),MATCH(CE$1&amp;$BU35,$CI$1:$EP$1&amp;$CI$2:$EP$2,0))*VLOOKUP($BT35,$C$17:$M$20,COUNTBLANK($D$15:L$15)+1,FALSE)</f>
        <v>0</v>
      </c>
      <c r="CF35" s="3">
        <f t="array" ref="CF35">INDEX($CI$3:$EP$26,MATCH($BV35,$CH$3:$CH$26,0),MATCH(CF$1&amp;$BU35,$CI$1:$EP$1&amp;$CI$2:$EP$2,0))*VLOOKUP($BT35,$C$17:$M$20,COUNTBLANK($D$15:M$15)+1,FALSE)</f>
        <v>0</v>
      </c>
    </row>
    <row r="36" spans="1:84" x14ac:dyDescent="0.2">
      <c r="B36">
        <f t="shared" si="124"/>
        <v>4</v>
      </c>
      <c r="C36" t="str">
        <f t="shared" si="125"/>
        <v>鞋子</v>
      </c>
      <c r="D36">
        <f t="shared" si="108"/>
        <v>80</v>
      </c>
      <c r="E36">
        <f t="shared" si="108"/>
        <v>0</v>
      </c>
      <c r="F36">
        <f t="shared" si="108"/>
        <v>0</v>
      </c>
      <c r="G36">
        <f t="shared" si="108"/>
        <v>160</v>
      </c>
      <c r="Q36" s="1">
        <v>5</v>
      </c>
      <c r="R36" s="1">
        <v>20</v>
      </c>
      <c r="AH36" s="3">
        <v>34</v>
      </c>
      <c r="AI36" s="3">
        <f t="shared" si="11"/>
        <v>4</v>
      </c>
      <c r="AJ36" s="3">
        <f t="shared" si="12"/>
        <v>12</v>
      </c>
      <c r="AK36" s="7">
        <f t="array" ref="AK36">INDEX($CI$3:$EP$26,MATCH($AJ36,$CH$3:$CH$26,0),MATCH($AI36&amp;AK$1,$CI$2:$EP$2&amp;$CI$1:$EP$1,0))+SUMPRODUCT($D$21:$M$44,($B$21:$B$44=$AI36)*($D$16:$M$16=AK$1))</f>
        <v>1280</v>
      </c>
      <c r="AL36" s="7">
        <f t="array" ref="AL36">INDEX($CI$3:$EP$26,MATCH($AJ36,$CH$3:$CH$26,0),MATCH($AI36&amp;AL$1,$CI$2:$EP$2&amp;$CI$1:$EP$1,0))+SUMPRODUCT($D$21:$M$44,($B$21:$B$44=$AI36)*($D$16:$M$16=AL$1))</f>
        <v>32000</v>
      </c>
      <c r="AM36" s="7">
        <f t="array" ref="AM36">INDEX($CI$3:$EP$26,MATCH($AJ36,$CH$3:$CH$26,0),MATCH($AI36&amp;AM$1,$CI$2:$EP$2&amp;$CI$1:$EP$1,0))+SUMPRODUCT($D$21:$M$44,($B$21:$B$44=$AI36)*($D$16:$M$16=AM$1))</f>
        <v>640</v>
      </c>
      <c r="AN36" s="7">
        <f t="array" ref="AN36">INDEX($CI$3:$EP$26,MATCH($AJ36,$CH$3:$CH$26,0),MATCH($AI36&amp;AN$1,$CI$2:$EP$2&amp;$CI$1:$EP$1,0))+SUMPRODUCT($D$21:$M$44,($B$21:$B$44=$AI36)*($D$16:$M$16=AN$1))</f>
        <v>640</v>
      </c>
      <c r="AO36" s="7">
        <f t="array" ref="AO36">INDEX($CI$3:$EP$26,MATCH($AJ36,$CH$3:$CH$26,0),MATCH($AI36&amp;AO$1,$CI$2:$EP$2&amp;$CI$1:$EP$1,0))+SUMPRODUCT($D$21:$M$44,($B$21:$B$44=$AI36)*($D$16:$M$16=AO$1))</f>
        <v>7.4999999999999997E-2</v>
      </c>
      <c r="AP36" s="7">
        <f t="array" ref="AP36">INDEX($CI$3:$EP$26,MATCH($AJ36,$CH$3:$CH$26,0),MATCH($AI36&amp;AP$1,$CI$2:$EP$2&amp;$CI$1:$EP$1,0))+SUMPRODUCT($D$21:$M$44,($B$21:$B$44=$AI36)*($D$16:$M$16=AP$1))</f>
        <v>7.4999999999999997E-2</v>
      </c>
      <c r="AQ36" s="7">
        <f t="array" ref="AQ36">INDEX($CI$3:$EP$26,MATCH($AJ36,$CH$3:$CH$26,0),MATCH($AI36&amp;AQ$1,$CI$2:$EP$2&amp;$CI$1:$EP$1,0))+SUMPRODUCT($D$21:$M$44,($B$21:$B$44=$AI36)*($D$16:$M$16=AQ$1))</f>
        <v>7.4999999999999997E-2</v>
      </c>
      <c r="AR36" s="7">
        <f t="array" ref="AR36">INDEX($CI$3:$EP$26,MATCH($AJ36,$CH$3:$CH$26,0),MATCH($AI36&amp;AR$1,$CI$2:$EP$2&amp;$CI$1:$EP$1,0))+SUMPRODUCT($D$21:$M$44,($B$21:$B$44=$AI36)*($D$16:$M$16=AR$1))</f>
        <v>7.4999999999999997E-2</v>
      </c>
      <c r="AS36" s="7">
        <f t="array" ref="AS36">INDEX($CI$3:$EP$26,MATCH($AJ36,$CH$3:$CH$26,0),MATCH($AI36&amp;AS$1,$CI$2:$EP$2&amp;$CI$1:$EP$1,0))+SUMPRODUCT($D$21:$M$44,($B$21:$B$44=$AI36)*($D$16:$M$16=AS$1))</f>
        <v>2.5000000000000001E-2</v>
      </c>
      <c r="AT36" s="7">
        <f t="array" ref="AT36">INDEX($CI$3:$EP$26,MATCH($AJ36,$CH$3:$CH$26,0),MATCH($AI36&amp;AT$1,$CI$2:$EP$2&amp;$CI$1:$EP$1,0))+SUMPRODUCT($D$21:$M$44,($B$21:$B$44=$AI36)*($D$16:$M$16=AT$1))</f>
        <v>2.5000000000000001E-2</v>
      </c>
      <c r="AU36" s="1">
        <f t="shared" si="132"/>
        <v>6390</v>
      </c>
      <c r="AV36" s="1">
        <f t="shared" si="19"/>
        <v>460080</v>
      </c>
      <c r="AW36" s="1">
        <f>VLOOKUP(AH36,主线!C:AR,42,TRUE)*VLOOKUP(AH36,总表!A:D,3,FALSE)*参数!$C$12/6</f>
        <v>2577813.3333333335</v>
      </c>
      <c r="AX36" s="1">
        <f t="shared" si="20"/>
        <v>30605674.66666666</v>
      </c>
      <c r="BD36" t="s">
        <v>418</v>
      </c>
      <c r="BE36">
        <v>2</v>
      </c>
      <c r="BF36">
        <v>4</v>
      </c>
      <c r="BG36">
        <v>0</v>
      </c>
      <c r="BH36" s="3">
        <f t="array" ref="BH36">INDEX($D$21:$M$44,MATCH($BD36&amp;$BF36,$C$21:$C$44&amp;$B$21:$B$44,0),MATCH(BH$1,$D$16:$M$16,0))</f>
        <v>80</v>
      </c>
      <c r="BI36" s="3">
        <f t="array" ref="BI36">INDEX($D$21:$M$44,MATCH($BD36&amp;$BF36,$C$21:$C$44&amp;$B$21:$B$44,0),MATCH(BI$1,$D$16:$M$16,0))</f>
        <v>4000</v>
      </c>
      <c r="BJ36" s="3">
        <f t="array" ref="BJ36">INDEX($D$21:$M$44,MATCH($BD36&amp;$BF36,$C$21:$C$44&amp;$B$21:$B$44,0),MATCH(BJ$1,$D$16:$M$16,0))</f>
        <v>0</v>
      </c>
      <c r="BK36" s="3">
        <f t="array" ref="BK36">INDEX($D$21:$M$44,MATCH($BD36&amp;$BF36,$C$21:$C$44&amp;$B$21:$B$44,0),MATCH(BK$1,$D$16:$M$16,0))</f>
        <v>0</v>
      </c>
      <c r="BL36" s="3"/>
      <c r="BM36" s="3"/>
      <c r="BN36" s="3"/>
      <c r="BO36" s="3"/>
      <c r="BP36" s="3"/>
      <c r="BQ36" s="3"/>
      <c r="BT36" t="str">
        <f t="shared" si="128"/>
        <v>头饰</v>
      </c>
      <c r="BU36">
        <f t="shared" si="129"/>
        <v>2</v>
      </c>
      <c r="BV36" s="1">
        <f t="shared" si="130"/>
        <v>10</v>
      </c>
      <c r="BW36" s="3">
        <f t="array" ref="BW36">INDEX($CI$3:$EP$26,MATCH($BV36,$CH$3:$CH$26,0),MATCH(BW$1&amp;$BU36,$CI$1:$EP$1&amp;$CI$2:$EP$2,0))*VLOOKUP($BT36,$C$17:$M$20,COUNTBLANK($D$15:D$15)+1,FALSE)</f>
        <v>120</v>
      </c>
      <c r="BX36" s="3">
        <f t="array" ref="BX36">INDEX($CI$3:$EP$26,MATCH($BV36,$CH$3:$CH$26,0),MATCH(BX$1&amp;$BU36,$CI$1:$EP$1&amp;$CI$2:$EP$2,0))*VLOOKUP($BT36,$C$17:$M$20,COUNTBLANK($D$15:E$15)+1,FALSE)</f>
        <v>6000</v>
      </c>
      <c r="BY36" s="3">
        <f t="array" ref="BY36">INDEX($CI$3:$EP$26,MATCH($BV36,$CH$3:$CH$26,0),MATCH(BY$1&amp;$BU36,$CI$1:$EP$1&amp;$CI$2:$EP$2,0))*VLOOKUP($BT36,$C$17:$M$20,COUNTBLANK($D$15:F$15)+1,FALSE)</f>
        <v>0</v>
      </c>
      <c r="BZ36" s="3">
        <f t="array" ref="BZ36">INDEX($CI$3:$EP$26,MATCH($BV36,$CH$3:$CH$26,0),MATCH(BZ$1&amp;$BU36,$CI$1:$EP$1&amp;$CI$2:$EP$2,0))*VLOOKUP($BT36,$C$17:$M$20,COUNTBLANK($D$15:G$15)+1,FALSE)</f>
        <v>0</v>
      </c>
      <c r="CA36" s="3">
        <f t="array" ref="CA36">INDEX($CI$3:$EP$26,MATCH($BV36,$CH$3:$CH$26,0),MATCH(CA$1&amp;$BU36,$CI$1:$EP$1&amp;$CI$2:$EP$2,0))*VLOOKUP($BT36,$C$17:$M$20,COUNTBLANK($D$15:H$15)+1,FALSE)</f>
        <v>0.03</v>
      </c>
      <c r="CB36" s="3">
        <f t="array" ref="CB36">INDEX($CI$3:$EP$26,MATCH($BV36,$CH$3:$CH$26,0),MATCH(CB$1&amp;$BU36,$CI$1:$EP$1&amp;$CI$2:$EP$2,0))*VLOOKUP($BT36,$C$17:$M$20,COUNTBLANK($D$15:I$15)+1,FALSE)</f>
        <v>0</v>
      </c>
      <c r="CC36" s="3">
        <f t="array" ref="CC36">INDEX($CI$3:$EP$26,MATCH($BV36,$CH$3:$CH$26,0),MATCH(CC$1&amp;$BU36,$CI$1:$EP$1&amp;$CI$2:$EP$2,0))*VLOOKUP($BT36,$C$17:$M$20,COUNTBLANK($D$15:J$15)+1,FALSE)</f>
        <v>0</v>
      </c>
      <c r="CD36" s="3">
        <f t="array" ref="CD36">INDEX($CI$3:$EP$26,MATCH($BV36,$CH$3:$CH$26,0),MATCH(CD$1&amp;$BU36,$CI$1:$EP$1&amp;$CI$2:$EP$2,0))*VLOOKUP($BT36,$C$17:$M$20,COUNTBLANK($D$15:K$15)+1,FALSE)</f>
        <v>0</v>
      </c>
      <c r="CE36" s="3">
        <f t="array" ref="CE36">INDEX($CI$3:$EP$26,MATCH($BV36,$CH$3:$CH$26,0),MATCH(CE$1&amp;$BU36,$CI$1:$EP$1&amp;$CI$2:$EP$2,0))*VLOOKUP($BT36,$C$17:$M$20,COUNTBLANK($D$15:L$15)+1,FALSE)</f>
        <v>0</v>
      </c>
      <c r="CF36" s="3">
        <f t="array" ref="CF36">INDEX($CI$3:$EP$26,MATCH($BV36,$CH$3:$CH$26,0),MATCH(CF$1&amp;$BU36,$CI$1:$EP$1&amp;$CI$2:$EP$2,0))*VLOOKUP($BT36,$C$17:$M$20,COUNTBLANK($D$15:M$15)+1,FALSE)</f>
        <v>0</v>
      </c>
    </row>
    <row r="37" spans="1:84" x14ac:dyDescent="0.2">
      <c r="B37">
        <f t="shared" si="124"/>
        <v>5</v>
      </c>
      <c r="C37" t="str">
        <f t="shared" si="125"/>
        <v>头饰</v>
      </c>
      <c r="D37">
        <f t="shared" si="108"/>
        <v>128</v>
      </c>
      <c r="E37">
        <f t="shared" si="108"/>
        <v>6400</v>
      </c>
      <c r="F37">
        <f t="shared" si="108"/>
        <v>0</v>
      </c>
      <c r="G37">
        <f t="shared" si="108"/>
        <v>0</v>
      </c>
      <c r="Q37" s="1">
        <v>6</v>
      </c>
      <c r="R37" s="1">
        <v>24</v>
      </c>
      <c r="AH37" s="3">
        <v>35</v>
      </c>
      <c r="AI37" s="3">
        <f t="shared" si="11"/>
        <v>4</v>
      </c>
      <c r="AJ37" s="3">
        <f t="shared" si="12"/>
        <v>12</v>
      </c>
      <c r="AK37" s="7">
        <f t="array" ref="AK37">INDEX($CI$3:$EP$26,MATCH($AJ37,$CH$3:$CH$26,0),MATCH($AI37&amp;AK$1,$CI$2:$EP$2&amp;$CI$1:$EP$1,0))+SUMPRODUCT($D$21:$M$44,($B$21:$B$44=$AI37)*($D$16:$M$16=AK$1))</f>
        <v>1280</v>
      </c>
      <c r="AL37" s="7">
        <f t="array" ref="AL37">INDEX($CI$3:$EP$26,MATCH($AJ37,$CH$3:$CH$26,0),MATCH($AI37&amp;AL$1,$CI$2:$EP$2&amp;$CI$1:$EP$1,0))+SUMPRODUCT($D$21:$M$44,($B$21:$B$44=$AI37)*($D$16:$M$16=AL$1))</f>
        <v>32000</v>
      </c>
      <c r="AM37" s="7">
        <f t="array" ref="AM37">INDEX($CI$3:$EP$26,MATCH($AJ37,$CH$3:$CH$26,0),MATCH($AI37&amp;AM$1,$CI$2:$EP$2&amp;$CI$1:$EP$1,0))+SUMPRODUCT($D$21:$M$44,($B$21:$B$44=$AI37)*($D$16:$M$16=AM$1))</f>
        <v>640</v>
      </c>
      <c r="AN37" s="7">
        <f t="array" ref="AN37">INDEX($CI$3:$EP$26,MATCH($AJ37,$CH$3:$CH$26,0),MATCH($AI37&amp;AN$1,$CI$2:$EP$2&amp;$CI$1:$EP$1,0))+SUMPRODUCT($D$21:$M$44,($B$21:$B$44=$AI37)*($D$16:$M$16=AN$1))</f>
        <v>640</v>
      </c>
      <c r="AO37" s="7">
        <f t="array" ref="AO37">INDEX($CI$3:$EP$26,MATCH($AJ37,$CH$3:$CH$26,0),MATCH($AI37&amp;AO$1,$CI$2:$EP$2&amp;$CI$1:$EP$1,0))+SUMPRODUCT($D$21:$M$44,($B$21:$B$44=$AI37)*($D$16:$M$16=AO$1))</f>
        <v>7.4999999999999997E-2</v>
      </c>
      <c r="AP37" s="7">
        <f t="array" ref="AP37">INDEX($CI$3:$EP$26,MATCH($AJ37,$CH$3:$CH$26,0),MATCH($AI37&amp;AP$1,$CI$2:$EP$2&amp;$CI$1:$EP$1,0))+SUMPRODUCT($D$21:$M$44,($B$21:$B$44=$AI37)*($D$16:$M$16=AP$1))</f>
        <v>7.4999999999999997E-2</v>
      </c>
      <c r="AQ37" s="7">
        <f t="array" ref="AQ37">INDEX($CI$3:$EP$26,MATCH($AJ37,$CH$3:$CH$26,0),MATCH($AI37&amp;AQ$1,$CI$2:$EP$2&amp;$CI$1:$EP$1,0))+SUMPRODUCT($D$21:$M$44,($B$21:$B$44=$AI37)*($D$16:$M$16=AQ$1))</f>
        <v>7.4999999999999997E-2</v>
      </c>
      <c r="AR37" s="7">
        <f t="array" ref="AR37">INDEX($CI$3:$EP$26,MATCH($AJ37,$CH$3:$CH$26,0),MATCH($AI37&amp;AR$1,$CI$2:$EP$2&amp;$CI$1:$EP$1,0))+SUMPRODUCT($D$21:$M$44,($B$21:$B$44=$AI37)*($D$16:$M$16=AR$1))</f>
        <v>7.4999999999999997E-2</v>
      </c>
      <c r="AS37" s="7">
        <f t="array" ref="AS37">INDEX($CI$3:$EP$26,MATCH($AJ37,$CH$3:$CH$26,0),MATCH($AI37&amp;AS$1,$CI$2:$EP$2&amp;$CI$1:$EP$1,0))+SUMPRODUCT($D$21:$M$44,($B$21:$B$44=$AI37)*($D$16:$M$16=AS$1))</f>
        <v>2.5000000000000001E-2</v>
      </c>
      <c r="AT37" s="7">
        <f t="array" ref="AT37">INDEX($CI$3:$EP$26,MATCH($AJ37,$CH$3:$CH$26,0),MATCH($AI37&amp;AT$1,$CI$2:$EP$2&amp;$CI$1:$EP$1,0))+SUMPRODUCT($D$21:$M$44,($B$21:$B$44=$AI37)*($D$16:$M$16=AT$1))</f>
        <v>2.5000000000000001E-2</v>
      </c>
      <c r="AU37" s="1">
        <f t="shared" si="132"/>
        <v>6390</v>
      </c>
      <c r="AV37" s="1">
        <f t="shared" si="19"/>
        <v>460080</v>
      </c>
      <c r="AW37" s="1">
        <f>VLOOKUP(AH37,主线!C:AR,42,TRUE)*VLOOKUP(AH37,总表!A:D,3,FALSE)*参数!$C$12/6</f>
        <v>2649920</v>
      </c>
      <c r="AX37" s="1">
        <f t="shared" si="20"/>
        <v>33255594.66666666</v>
      </c>
      <c r="BD37" t="s">
        <v>418</v>
      </c>
      <c r="BE37">
        <v>2</v>
      </c>
      <c r="BF37">
        <v>5</v>
      </c>
      <c r="BG37">
        <v>0</v>
      </c>
      <c r="BH37" s="3">
        <f t="array" ref="BH37">INDEX($D$21:$M$44,MATCH($BD37&amp;$BF37,$C$21:$C$44&amp;$B$21:$B$44,0),MATCH(BH$1,$D$16:$M$16,0))</f>
        <v>128</v>
      </c>
      <c r="BI37" s="3">
        <f t="array" ref="BI37">INDEX($D$21:$M$44,MATCH($BD37&amp;$BF37,$C$21:$C$44&amp;$B$21:$B$44,0),MATCH(BI$1,$D$16:$M$16,0))</f>
        <v>6400</v>
      </c>
      <c r="BJ37" s="3">
        <f t="array" ref="BJ37">INDEX($D$21:$M$44,MATCH($BD37&amp;$BF37,$C$21:$C$44&amp;$B$21:$B$44,0),MATCH(BJ$1,$D$16:$M$16,0))</f>
        <v>0</v>
      </c>
      <c r="BK37" s="3">
        <f t="array" ref="BK37">INDEX($D$21:$M$44,MATCH($BD37&amp;$BF37,$C$21:$C$44&amp;$B$21:$B$44,0),MATCH(BK$1,$D$16:$M$16,0))</f>
        <v>0</v>
      </c>
      <c r="BL37" s="3"/>
      <c r="BM37" s="3"/>
      <c r="BN37" s="3"/>
      <c r="BO37" s="3"/>
      <c r="BP37" s="3"/>
      <c r="BQ37" s="3"/>
      <c r="BT37" t="str">
        <f t="shared" ref="BT37:BT46" si="133">BT13</f>
        <v>头饰</v>
      </c>
      <c r="BU37">
        <f t="shared" ref="BU37:BU46" si="134">BU13+1</f>
        <v>2</v>
      </c>
      <c r="BV37" s="1">
        <f t="shared" ref="BV37:BV46" si="135">BV13</f>
        <v>11</v>
      </c>
      <c r="BW37" s="3">
        <f t="array" ref="BW37">INDEX($CI$3:$EP$26,MATCH($BV37,$CH$3:$CH$26,0),MATCH(BW$1&amp;$BU37,$CI$1:$EP$1&amp;$CI$2:$EP$2,0))*VLOOKUP($BT37,$C$17:$M$20,COUNTBLANK($D$15:D$15)+1,FALSE)</f>
        <v>132</v>
      </c>
      <c r="BX37" s="3">
        <f t="array" ref="BX37">INDEX($CI$3:$EP$26,MATCH($BV37,$CH$3:$CH$26,0),MATCH(BX$1&amp;$BU37,$CI$1:$EP$1&amp;$CI$2:$EP$2,0))*VLOOKUP($BT37,$C$17:$M$20,COUNTBLANK($D$15:E$15)+1,FALSE)</f>
        <v>6600</v>
      </c>
      <c r="BY37" s="3">
        <f t="array" ref="BY37">INDEX($CI$3:$EP$26,MATCH($BV37,$CH$3:$CH$26,0),MATCH(BY$1&amp;$BU37,$CI$1:$EP$1&amp;$CI$2:$EP$2,0))*VLOOKUP($BT37,$C$17:$M$20,COUNTBLANK($D$15:F$15)+1,FALSE)</f>
        <v>0</v>
      </c>
      <c r="BZ37" s="3">
        <f t="array" ref="BZ37">INDEX($CI$3:$EP$26,MATCH($BV37,$CH$3:$CH$26,0),MATCH(BZ$1&amp;$BU37,$CI$1:$EP$1&amp;$CI$2:$EP$2,0))*VLOOKUP($BT37,$C$17:$M$20,COUNTBLANK($D$15:G$15)+1,FALSE)</f>
        <v>0</v>
      </c>
      <c r="CA37" s="3">
        <f t="array" ref="CA37">INDEX($CI$3:$EP$26,MATCH($BV37,$CH$3:$CH$26,0),MATCH(CA$1&amp;$BU37,$CI$1:$EP$1&amp;$CI$2:$EP$2,0))*VLOOKUP($BT37,$C$17:$M$20,COUNTBLANK($D$15:H$15)+1,FALSE)</f>
        <v>0.03</v>
      </c>
      <c r="CB37" s="3">
        <f t="array" ref="CB37">INDEX($CI$3:$EP$26,MATCH($BV37,$CH$3:$CH$26,0),MATCH(CB$1&amp;$BU37,$CI$1:$EP$1&amp;$CI$2:$EP$2,0))*VLOOKUP($BT37,$C$17:$M$20,COUNTBLANK($D$15:I$15)+1,FALSE)</f>
        <v>0</v>
      </c>
      <c r="CC37" s="3">
        <f t="array" ref="CC37">INDEX($CI$3:$EP$26,MATCH($BV37,$CH$3:$CH$26,0),MATCH(CC$1&amp;$BU37,$CI$1:$EP$1&amp;$CI$2:$EP$2,0))*VLOOKUP($BT37,$C$17:$M$20,COUNTBLANK($D$15:J$15)+1,FALSE)</f>
        <v>0</v>
      </c>
      <c r="CD37" s="3">
        <f t="array" ref="CD37">INDEX($CI$3:$EP$26,MATCH($BV37,$CH$3:$CH$26,0),MATCH(CD$1&amp;$BU37,$CI$1:$EP$1&amp;$CI$2:$EP$2,0))*VLOOKUP($BT37,$C$17:$M$20,COUNTBLANK($D$15:K$15)+1,FALSE)</f>
        <v>0</v>
      </c>
      <c r="CE37" s="3">
        <f t="array" ref="CE37">INDEX($CI$3:$EP$26,MATCH($BV37,$CH$3:$CH$26,0),MATCH(CE$1&amp;$BU37,$CI$1:$EP$1&amp;$CI$2:$EP$2,0))*VLOOKUP($BT37,$C$17:$M$20,COUNTBLANK($D$15:L$15)+1,FALSE)</f>
        <v>0</v>
      </c>
      <c r="CF37" s="3">
        <f t="array" ref="CF37">INDEX($CI$3:$EP$26,MATCH($BV37,$CH$3:$CH$26,0),MATCH(CF$1&amp;$BU37,$CI$1:$EP$1&amp;$CI$2:$EP$2,0))*VLOOKUP($BT37,$C$17:$M$20,COUNTBLANK($D$15:M$15)+1,FALSE)</f>
        <v>0</v>
      </c>
    </row>
    <row r="38" spans="1:84" x14ac:dyDescent="0.2">
      <c r="B38">
        <f t="shared" si="124"/>
        <v>5</v>
      </c>
      <c r="C38" t="str">
        <f t="shared" si="125"/>
        <v>护甲</v>
      </c>
      <c r="D38">
        <f t="shared" ref="D38:G44" si="136">D62/6</f>
        <v>128</v>
      </c>
      <c r="E38">
        <f t="shared" si="136"/>
        <v>6400</v>
      </c>
      <c r="F38">
        <f t="shared" si="136"/>
        <v>0</v>
      </c>
      <c r="G38">
        <f t="shared" si="136"/>
        <v>0</v>
      </c>
      <c r="AH38" s="3">
        <v>36</v>
      </c>
      <c r="AI38" s="3">
        <f t="shared" si="11"/>
        <v>4</v>
      </c>
      <c r="AJ38" s="3">
        <f t="shared" si="12"/>
        <v>12</v>
      </c>
      <c r="AK38" s="7">
        <f t="array" ref="AK38">INDEX($CI$3:$EP$26,MATCH($AJ38,$CH$3:$CH$26,0),MATCH($AI38&amp;AK$1,$CI$2:$EP$2&amp;$CI$1:$EP$1,0))+SUMPRODUCT($D$21:$M$44,($B$21:$B$44=$AI38)*($D$16:$M$16=AK$1))</f>
        <v>1280</v>
      </c>
      <c r="AL38" s="7">
        <f t="array" ref="AL38">INDEX($CI$3:$EP$26,MATCH($AJ38,$CH$3:$CH$26,0),MATCH($AI38&amp;AL$1,$CI$2:$EP$2&amp;$CI$1:$EP$1,0))+SUMPRODUCT($D$21:$M$44,($B$21:$B$44=$AI38)*($D$16:$M$16=AL$1))</f>
        <v>32000</v>
      </c>
      <c r="AM38" s="7">
        <f t="array" ref="AM38">INDEX($CI$3:$EP$26,MATCH($AJ38,$CH$3:$CH$26,0),MATCH($AI38&amp;AM$1,$CI$2:$EP$2&amp;$CI$1:$EP$1,0))+SUMPRODUCT($D$21:$M$44,($B$21:$B$44=$AI38)*($D$16:$M$16=AM$1))</f>
        <v>640</v>
      </c>
      <c r="AN38" s="7">
        <f t="array" ref="AN38">INDEX($CI$3:$EP$26,MATCH($AJ38,$CH$3:$CH$26,0),MATCH($AI38&amp;AN$1,$CI$2:$EP$2&amp;$CI$1:$EP$1,0))+SUMPRODUCT($D$21:$M$44,($B$21:$B$44=$AI38)*($D$16:$M$16=AN$1))</f>
        <v>640</v>
      </c>
      <c r="AO38" s="7">
        <f t="array" ref="AO38">INDEX($CI$3:$EP$26,MATCH($AJ38,$CH$3:$CH$26,0),MATCH($AI38&amp;AO$1,$CI$2:$EP$2&amp;$CI$1:$EP$1,0))+SUMPRODUCT($D$21:$M$44,($B$21:$B$44=$AI38)*($D$16:$M$16=AO$1))</f>
        <v>7.4999999999999997E-2</v>
      </c>
      <c r="AP38" s="7">
        <f t="array" ref="AP38">INDEX($CI$3:$EP$26,MATCH($AJ38,$CH$3:$CH$26,0),MATCH($AI38&amp;AP$1,$CI$2:$EP$2&amp;$CI$1:$EP$1,0))+SUMPRODUCT($D$21:$M$44,($B$21:$B$44=$AI38)*($D$16:$M$16=AP$1))</f>
        <v>7.4999999999999997E-2</v>
      </c>
      <c r="AQ38" s="7">
        <f t="array" ref="AQ38">INDEX($CI$3:$EP$26,MATCH($AJ38,$CH$3:$CH$26,0),MATCH($AI38&amp;AQ$1,$CI$2:$EP$2&amp;$CI$1:$EP$1,0))+SUMPRODUCT($D$21:$M$44,($B$21:$B$44=$AI38)*($D$16:$M$16=AQ$1))</f>
        <v>7.4999999999999997E-2</v>
      </c>
      <c r="AR38" s="7">
        <f t="array" ref="AR38">INDEX($CI$3:$EP$26,MATCH($AJ38,$CH$3:$CH$26,0),MATCH($AI38&amp;AR$1,$CI$2:$EP$2&amp;$CI$1:$EP$1,0))+SUMPRODUCT($D$21:$M$44,($B$21:$B$44=$AI38)*($D$16:$M$16=AR$1))</f>
        <v>7.4999999999999997E-2</v>
      </c>
      <c r="AS38" s="7">
        <f t="array" ref="AS38">INDEX($CI$3:$EP$26,MATCH($AJ38,$CH$3:$CH$26,0),MATCH($AI38&amp;AS$1,$CI$2:$EP$2&amp;$CI$1:$EP$1,0))+SUMPRODUCT($D$21:$M$44,($B$21:$B$44=$AI38)*($D$16:$M$16=AS$1))</f>
        <v>2.5000000000000001E-2</v>
      </c>
      <c r="AT38" s="7">
        <f t="array" ref="AT38">INDEX($CI$3:$EP$26,MATCH($AJ38,$CH$3:$CH$26,0),MATCH($AI38&amp;AT$1,$CI$2:$EP$2&amp;$CI$1:$EP$1,0))+SUMPRODUCT($D$21:$M$44,($B$21:$B$44=$AI38)*($D$16:$M$16=AT$1))</f>
        <v>2.5000000000000001E-2</v>
      </c>
      <c r="AU38" s="1">
        <f t="shared" si="132"/>
        <v>6390</v>
      </c>
      <c r="AV38" s="1">
        <f t="shared" si="19"/>
        <v>460080</v>
      </c>
      <c r="AW38" s="1">
        <f>VLOOKUP(AH38,主线!C:AR,42,TRUE)*VLOOKUP(AH38,总表!A:D,3,FALSE)*参数!$C$12/6</f>
        <v>2740053.3333333335</v>
      </c>
      <c r="AX38" s="1">
        <f t="shared" si="20"/>
        <v>35995647.999999993</v>
      </c>
      <c r="BD38" t="s">
        <v>418</v>
      </c>
      <c r="BE38">
        <v>2</v>
      </c>
      <c r="BF38">
        <v>6</v>
      </c>
      <c r="BG38">
        <v>0</v>
      </c>
      <c r="BH38" s="3">
        <f t="array" ref="BH38">INDEX($D$21:$M$44,MATCH($BD38&amp;$BF38,$C$21:$C$44&amp;$B$21:$B$44,0),MATCH(BH$1,$D$16:$M$16,0))</f>
        <v>192</v>
      </c>
      <c r="BI38" s="3">
        <f t="array" ref="BI38">INDEX($D$21:$M$44,MATCH($BD38&amp;$BF38,$C$21:$C$44&amp;$B$21:$B$44,0),MATCH(BI$1,$D$16:$M$16,0))</f>
        <v>9600</v>
      </c>
      <c r="BJ38" s="3">
        <f t="array" ref="BJ38">INDEX($D$21:$M$44,MATCH($BD38&amp;$BF38,$C$21:$C$44&amp;$B$21:$B$44,0),MATCH(BJ$1,$D$16:$M$16,0))</f>
        <v>0</v>
      </c>
      <c r="BK38" s="3">
        <f t="array" ref="BK38">INDEX($D$21:$M$44,MATCH($BD38&amp;$BF38,$C$21:$C$44&amp;$B$21:$B$44,0),MATCH(BK$1,$D$16:$M$16,0))</f>
        <v>0</v>
      </c>
      <c r="BL38" s="3"/>
      <c r="BM38" s="3"/>
      <c r="BN38" s="3"/>
      <c r="BO38" s="3"/>
      <c r="BP38" s="3"/>
      <c r="BQ38" s="3"/>
      <c r="BT38" t="str">
        <f t="shared" si="133"/>
        <v>头饰</v>
      </c>
      <c r="BU38">
        <f t="shared" si="134"/>
        <v>2</v>
      </c>
      <c r="BV38" s="1">
        <f t="shared" si="135"/>
        <v>12</v>
      </c>
      <c r="BW38" s="3">
        <f t="array" ref="BW38">INDEX($CI$3:$EP$26,MATCH($BV38,$CH$3:$CH$26,0),MATCH(BW$1&amp;$BU38,$CI$1:$EP$1&amp;$CI$2:$EP$2,0))*VLOOKUP($BT38,$C$17:$M$20,COUNTBLANK($D$15:D$15)+1,FALSE)</f>
        <v>144</v>
      </c>
      <c r="BX38" s="3">
        <f t="array" ref="BX38">INDEX($CI$3:$EP$26,MATCH($BV38,$CH$3:$CH$26,0),MATCH(BX$1&amp;$BU38,$CI$1:$EP$1&amp;$CI$2:$EP$2,0))*VLOOKUP($BT38,$C$17:$M$20,COUNTBLANK($D$15:E$15)+1,FALSE)</f>
        <v>7200</v>
      </c>
      <c r="BY38" s="3">
        <f t="array" ref="BY38">INDEX($CI$3:$EP$26,MATCH($BV38,$CH$3:$CH$26,0),MATCH(BY$1&amp;$BU38,$CI$1:$EP$1&amp;$CI$2:$EP$2,0))*VLOOKUP($BT38,$C$17:$M$20,COUNTBLANK($D$15:F$15)+1,FALSE)</f>
        <v>0</v>
      </c>
      <c r="BZ38" s="3">
        <f t="array" ref="BZ38">INDEX($CI$3:$EP$26,MATCH($BV38,$CH$3:$CH$26,0),MATCH(BZ$1&amp;$BU38,$CI$1:$EP$1&amp;$CI$2:$EP$2,0))*VLOOKUP($BT38,$C$17:$M$20,COUNTBLANK($D$15:G$15)+1,FALSE)</f>
        <v>0</v>
      </c>
      <c r="CA38" s="3">
        <f t="array" ref="CA38">INDEX($CI$3:$EP$26,MATCH($BV38,$CH$3:$CH$26,0),MATCH(CA$1&amp;$BU38,$CI$1:$EP$1&amp;$CI$2:$EP$2,0))*VLOOKUP($BT38,$C$17:$M$20,COUNTBLANK($D$15:H$15)+1,FALSE)</f>
        <v>4.4999999999999998E-2</v>
      </c>
      <c r="CB38" s="3">
        <f t="array" ref="CB38">INDEX($CI$3:$EP$26,MATCH($BV38,$CH$3:$CH$26,0),MATCH(CB$1&amp;$BU38,$CI$1:$EP$1&amp;$CI$2:$EP$2,0))*VLOOKUP($BT38,$C$17:$M$20,COUNTBLANK($D$15:I$15)+1,FALSE)</f>
        <v>0</v>
      </c>
      <c r="CC38" s="3">
        <f t="array" ref="CC38">INDEX($CI$3:$EP$26,MATCH($BV38,$CH$3:$CH$26,0),MATCH(CC$1&amp;$BU38,$CI$1:$EP$1&amp;$CI$2:$EP$2,0))*VLOOKUP($BT38,$C$17:$M$20,COUNTBLANK($D$15:J$15)+1,FALSE)</f>
        <v>0</v>
      </c>
      <c r="CD38" s="3">
        <f t="array" ref="CD38">INDEX($CI$3:$EP$26,MATCH($BV38,$CH$3:$CH$26,0),MATCH(CD$1&amp;$BU38,$CI$1:$EP$1&amp;$CI$2:$EP$2,0))*VLOOKUP($BT38,$C$17:$M$20,COUNTBLANK($D$15:K$15)+1,FALSE)</f>
        <v>0</v>
      </c>
      <c r="CE38" s="3">
        <f t="array" ref="CE38">INDEX($CI$3:$EP$26,MATCH($BV38,$CH$3:$CH$26,0),MATCH(CE$1&amp;$BU38,$CI$1:$EP$1&amp;$CI$2:$EP$2,0))*VLOOKUP($BT38,$C$17:$M$20,COUNTBLANK($D$15:L$15)+1,FALSE)</f>
        <v>0</v>
      </c>
      <c r="CF38" s="3">
        <f t="array" ref="CF38">INDEX($CI$3:$EP$26,MATCH($BV38,$CH$3:$CH$26,0),MATCH(CF$1&amp;$BU38,$CI$1:$EP$1&amp;$CI$2:$EP$2,0))*VLOOKUP($BT38,$C$17:$M$20,COUNTBLANK($D$15:M$15)+1,FALSE)</f>
        <v>0</v>
      </c>
    </row>
    <row r="39" spans="1:84" x14ac:dyDescent="0.2">
      <c r="B39">
        <f t="shared" si="124"/>
        <v>5</v>
      </c>
      <c r="C39" t="str">
        <f t="shared" si="125"/>
        <v>手臂</v>
      </c>
      <c r="D39">
        <f t="shared" si="136"/>
        <v>128</v>
      </c>
      <c r="E39">
        <f t="shared" si="136"/>
        <v>0</v>
      </c>
      <c r="F39">
        <f t="shared" si="136"/>
        <v>256</v>
      </c>
      <c r="G39">
        <f t="shared" si="136"/>
        <v>0</v>
      </c>
      <c r="AH39" s="3">
        <v>37</v>
      </c>
      <c r="AI39" s="3">
        <f t="shared" si="11"/>
        <v>4</v>
      </c>
      <c r="AJ39" s="3">
        <f t="shared" si="12"/>
        <v>12</v>
      </c>
      <c r="AK39" s="7">
        <f t="array" ref="AK39">INDEX($CI$3:$EP$26,MATCH($AJ39,$CH$3:$CH$26,0),MATCH($AI39&amp;AK$1,$CI$2:$EP$2&amp;$CI$1:$EP$1,0))+SUMPRODUCT($D$21:$M$44,($B$21:$B$44=$AI39)*($D$16:$M$16=AK$1))</f>
        <v>1280</v>
      </c>
      <c r="AL39" s="7">
        <f t="array" ref="AL39">INDEX($CI$3:$EP$26,MATCH($AJ39,$CH$3:$CH$26,0),MATCH($AI39&amp;AL$1,$CI$2:$EP$2&amp;$CI$1:$EP$1,0))+SUMPRODUCT($D$21:$M$44,($B$21:$B$44=$AI39)*($D$16:$M$16=AL$1))</f>
        <v>32000</v>
      </c>
      <c r="AM39" s="7">
        <f t="array" ref="AM39">INDEX($CI$3:$EP$26,MATCH($AJ39,$CH$3:$CH$26,0),MATCH($AI39&amp;AM$1,$CI$2:$EP$2&amp;$CI$1:$EP$1,0))+SUMPRODUCT($D$21:$M$44,($B$21:$B$44=$AI39)*($D$16:$M$16=AM$1))</f>
        <v>640</v>
      </c>
      <c r="AN39" s="7">
        <f t="array" ref="AN39">INDEX($CI$3:$EP$26,MATCH($AJ39,$CH$3:$CH$26,0),MATCH($AI39&amp;AN$1,$CI$2:$EP$2&amp;$CI$1:$EP$1,0))+SUMPRODUCT($D$21:$M$44,($B$21:$B$44=$AI39)*($D$16:$M$16=AN$1))</f>
        <v>640</v>
      </c>
      <c r="AO39" s="7">
        <f t="array" ref="AO39">INDEX($CI$3:$EP$26,MATCH($AJ39,$CH$3:$CH$26,0),MATCH($AI39&amp;AO$1,$CI$2:$EP$2&amp;$CI$1:$EP$1,0))+SUMPRODUCT($D$21:$M$44,($B$21:$B$44=$AI39)*($D$16:$M$16=AO$1))</f>
        <v>7.4999999999999997E-2</v>
      </c>
      <c r="AP39" s="7">
        <f t="array" ref="AP39">INDEX($CI$3:$EP$26,MATCH($AJ39,$CH$3:$CH$26,0),MATCH($AI39&amp;AP$1,$CI$2:$EP$2&amp;$CI$1:$EP$1,0))+SUMPRODUCT($D$21:$M$44,($B$21:$B$44=$AI39)*($D$16:$M$16=AP$1))</f>
        <v>7.4999999999999997E-2</v>
      </c>
      <c r="AQ39" s="7">
        <f t="array" ref="AQ39">INDEX($CI$3:$EP$26,MATCH($AJ39,$CH$3:$CH$26,0),MATCH($AI39&amp;AQ$1,$CI$2:$EP$2&amp;$CI$1:$EP$1,0))+SUMPRODUCT($D$21:$M$44,($B$21:$B$44=$AI39)*($D$16:$M$16=AQ$1))</f>
        <v>7.4999999999999997E-2</v>
      </c>
      <c r="AR39" s="7">
        <f t="array" ref="AR39">INDEX($CI$3:$EP$26,MATCH($AJ39,$CH$3:$CH$26,0),MATCH($AI39&amp;AR$1,$CI$2:$EP$2&amp;$CI$1:$EP$1,0))+SUMPRODUCT($D$21:$M$44,($B$21:$B$44=$AI39)*($D$16:$M$16=AR$1))</f>
        <v>7.4999999999999997E-2</v>
      </c>
      <c r="AS39" s="7">
        <f t="array" ref="AS39">INDEX($CI$3:$EP$26,MATCH($AJ39,$CH$3:$CH$26,0),MATCH($AI39&amp;AS$1,$CI$2:$EP$2&amp;$CI$1:$EP$1,0))+SUMPRODUCT($D$21:$M$44,($B$21:$B$44=$AI39)*($D$16:$M$16=AS$1))</f>
        <v>2.5000000000000001E-2</v>
      </c>
      <c r="AT39" s="7">
        <f t="array" ref="AT39">INDEX($CI$3:$EP$26,MATCH($AJ39,$CH$3:$CH$26,0),MATCH($AI39&amp;AT$1,$CI$2:$EP$2&amp;$CI$1:$EP$1,0))+SUMPRODUCT($D$21:$M$44,($B$21:$B$44=$AI39)*($D$16:$M$16=AT$1))</f>
        <v>2.5000000000000001E-2</v>
      </c>
      <c r="AU39" s="1">
        <f t="shared" si="132"/>
        <v>6390</v>
      </c>
      <c r="AV39" s="1">
        <f t="shared" si="19"/>
        <v>460080</v>
      </c>
      <c r="AW39" s="1">
        <f>VLOOKUP(AH39,主线!C:AR,42,TRUE)*VLOOKUP(AH39,总表!A:D,3,FALSE)*参数!$C$12/6</f>
        <v>2848213.3333333335</v>
      </c>
      <c r="AX39" s="1">
        <f t="shared" si="20"/>
        <v>38843861.333333328</v>
      </c>
      <c r="BD39" t="s">
        <v>421</v>
      </c>
      <c r="BE39">
        <v>2</v>
      </c>
      <c r="BF39">
        <v>1</v>
      </c>
      <c r="BG39">
        <v>0</v>
      </c>
      <c r="BH39" s="3">
        <f t="array" ref="BH39">INDEX($D$21:$M$44,MATCH($BD39&amp;$BF39,$C$21:$C$44&amp;$B$21:$B$44,0),MATCH(BH$1,$D$16:$M$16,0))</f>
        <v>32</v>
      </c>
      <c r="BI39" s="3">
        <f t="array" ref="BI39">INDEX($D$21:$M$44,MATCH($BD39&amp;$BF39,$C$21:$C$44&amp;$B$21:$B$44,0),MATCH(BI$1,$D$16:$M$16,0))</f>
        <v>0</v>
      </c>
      <c r="BJ39" s="3">
        <f t="array" ref="BJ39">INDEX($D$21:$M$44,MATCH($BD39&amp;$BF39,$C$21:$C$44&amp;$B$21:$B$44,0),MATCH(BJ$1,$D$16:$M$16,0))</f>
        <v>64</v>
      </c>
      <c r="BK39" s="3">
        <f t="array" ref="BK39">INDEX($D$21:$M$44,MATCH($BD39&amp;$BF39,$C$21:$C$44&amp;$B$21:$B$44,0),MATCH(BK$1,$D$16:$M$16,0))</f>
        <v>0</v>
      </c>
      <c r="BL39" s="3"/>
      <c r="BM39" s="3"/>
      <c r="BN39" s="3"/>
      <c r="BO39" s="3"/>
      <c r="BP39" s="3"/>
      <c r="BQ39" s="3"/>
      <c r="BT39" t="str">
        <f t="shared" si="133"/>
        <v>头饰</v>
      </c>
      <c r="BU39">
        <f t="shared" si="134"/>
        <v>2</v>
      </c>
      <c r="BV39" s="1">
        <f t="shared" si="135"/>
        <v>13</v>
      </c>
      <c r="BW39" s="3">
        <f t="array" ref="BW39">INDEX($CI$3:$EP$26,MATCH($BV39,$CH$3:$CH$26,0),MATCH(BW$1&amp;$BU39,$CI$1:$EP$1&amp;$CI$2:$EP$2,0))*VLOOKUP($BT39,$C$17:$M$20,COUNTBLANK($D$15:D$15)+1,FALSE)</f>
        <v>156</v>
      </c>
      <c r="BX39" s="3">
        <f t="array" ref="BX39">INDEX($CI$3:$EP$26,MATCH($BV39,$CH$3:$CH$26,0),MATCH(BX$1&amp;$BU39,$CI$1:$EP$1&amp;$CI$2:$EP$2,0))*VLOOKUP($BT39,$C$17:$M$20,COUNTBLANK($D$15:E$15)+1,FALSE)</f>
        <v>7800</v>
      </c>
      <c r="BY39" s="3">
        <f t="array" ref="BY39">INDEX($CI$3:$EP$26,MATCH($BV39,$CH$3:$CH$26,0),MATCH(BY$1&amp;$BU39,$CI$1:$EP$1&amp;$CI$2:$EP$2,0))*VLOOKUP($BT39,$C$17:$M$20,COUNTBLANK($D$15:F$15)+1,FALSE)</f>
        <v>0</v>
      </c>
      <c r="BZ39" s="3">
        <f t="array" ref="BZ39">INDEX($CI$3:$EP$26,MATCH($BV39,$CH$3:$CH$26,0),MATCH(BZ$1&amp;$BU39,$CI$1:$EP$1&amp;$CI$2:$EP$2,0))*VLOOKUP($BT39,$C$17:$M$20,COUNTBLANK($D$15:G$15)+1,FALSE)</f>
        <v>0</v>
      </c>
      <c r="CA39" s="3">
        <f t="array" ref="CA39">INDEX($CI$3:$EP$26,MATCH($BV39,$CH$3:$CH$26,0),MATCH(CA$1&amp;$BU39,$CI$1:$EP$1&amp;$CI$2:$EP$2,0))*VLOOKUP($BT39,$C$17:$M$20,COUNTBLANK($D$15:H$15)+1,FALSE)</f>
        <v>4.4999999999999998E-2</v>
      </c>
      <c r="CB39" s="3">
        <f t="array" ref="CB39">INDEX($CI$3:$EP$26,MATCH($BV39,$CH$3:$CH$26,0),MATCH(CB$1&amp;$BU39,$CI$1:$EP$1&amp;$CI$2:$EP$2,0))*VLOOKUP($BT39,$C$17:$M$20,COUNTBLANK($D$15:I$15)+1,FALSE)</f>
        <v>0</v>
      </c>
      <c r="CC39" s="3">
        <f t="array" ref="CC39">INDEX($CI$3:$EP$26,MATCH($BV39,$CH$3:$CH$26,0),MATCH(CC$1&amp;$BU39,$CI$1:$EP$1&amp;$CI$2:$EP$2,0))*VLOOKUP($BT39,$C$17:$M$20,COUNTBLANK($D$15:J$15)+1,FALSE)</f>
        <v>0</v>
      </c>
      <c r="CD39" s="3">
        <f t="array" ref="CD39">INDEX($CI$3:$EP$26,MATCH($BV39,$CH$3:$CH$26,0),MATCH(CD$1&amp;$BU39,$CI$1:$EP$1&amp;$CI$2:$EP$2,0))*VLOOKUP($BT39,$C$17:$M$20,COUNTBLANK($D$15:K$15)+1,FALSE)</f>
        <v>0</v>
      </c>
      <c r="CE39" s="3">
        <f t="array" ref="CE39">INDEX($CI$3:$EP$26,MATCH($BV39,$CH$3:$CH$26,0),MATCH(CE$1&amp;$BU39,$CI$1:$EP$1&amp;$CI$2:$EP$2,0))*VLOOKUP($BT39,$C$17:$M$20,COUNTBLANK($D$15:L$15)+1,FALSE)</f>
        <v>0</v>
      </c>
      <c r="CF39" s="3">
        <f t="array" ref="CF39">INDEX($CI$3:$EP$26,MATCH($BV39,$CH$3:$CH$26,0),MATCH(CF$1&amp;$BU39,$CI$1:$EP$1&amp;$CI$2:$EP$2,0))*VLOOKUP($BT39,$C$17:$M$20,COUNTBLANK($D$15:M$15)+1,FALSE)</f>
        <v>0</v>
      </c>
    </row>
    <row r="40" spans="1:84" x14ac:dyDescent="0.2">
      <c r="B40">
        <f t="shared" si="124"/>
        <v>5</v>
      </c>
      <c r="C40" t="str">
        <f t="shared" si="125"/>
        <v>鞋子</v>
      </c>
      <c r="D40">
        <f t="shared" si="136"/>
        <v>128</v>
      </c>
      <c r="E40">
        <f t="shared" si="136"/>
        <v>0</v>
      </c>
      <c r="F40">
        <f t="shared" si="136"/>
        <v>0</v>
      </c>
      <c r="G40">
        <f t="shared" si="136"/>
        <v>256</v>
      </c>
      <c r="AH40" s="3">
        <v>38</v>
      </c>
      <c r="AI40" s="3">
        <f t="shared" si="11"/>
        <v>5</v>
      </c>
      <c r="AJ40" s="3">
        <f t="shared" si="12"/>
        <v>16</v>
      </c>
      <c r="AK40" s="7">
        <f t="array" ref="AK40">INDEX($CI$3:$EP$26,MATCH($AJ40,$CH$3:$CH$26,0),MATCH($AI40&amp;AK$1,$CI$2:$EP$2&amp;$CI$1:$EP$1,0))+SUMPRODUCT($D$21:$M$44,($B$21:$B$44=$AI40)*($D$16:$M$16=AK$1))</f>
        <v>2560</v>
      </c>
      <c r="AL40" s="7">
        <f t="array" ref="AL40">INDEX($CI$3:$EP$26,MATCH($AJ40,$CH$3:$CH$26,0),MATCH($AI40&amp;AL$1,$CI$2:$EP$2&amp;$CI$1:$EP$1,0))+SUMPRODUCT($D$21:$M$44,($B$21:$B$44=$AI40)*($D$16:$M$16=AL$1))</f>
        <v>64000</v>
      </c>
      <c r="AM40" s="7">
        <f t="array" ref="AM40">INDEX($CI$3:$EP$26,MATCH($AJ40,$CH$3:$CH$26,0),MATCH($AI40&amp;AM$1,$CI$2:$EP$2&amp;$CI$1:$EP$1,0))+SUMPRODUCT($D$21:$M$44,($B$21:$B$44=$AI40)*($D$16:$M$16=AM$1))</f>
        <v>1280</v>
      </c>
      <c r="AN40" s="7">
        <f t="array" ref="AN40">INDEX($CI$3:$EP$26,MATCH($AJ40,$CH$3:$CH$26,0),MATCH($AI40&amp;AN$1,$CI$2:$EP$2&amp;$CI$1:$EP$1,0))+SUMPRODUCT($D$21:$M$44,($B$21:$B$44=$AI40)*($D$16:$M$16=AN$1))</f>
        <v>1280</v>
      </c>
      <c r="AO40" s="7">
        <f t="array" ref="AO40">INDEX($CI$3:$EP$26,MATCH($AJ40,$CH$3:$CH$26,0),MATCH($AI40&amp;AO$1,$CI$2:$EP$2&amp;$CI$1:$EP$1,0))+SUMPRODUCT($D$21:$M$44,($B$21:$B$44=$AI40)*($D$16:$M$16=AO$1))</f>
        <v>0.16</v>
      </c>
      <c r="AP40" s="7">
        <f t="array" ref="AP40">INDEX($CI$3:$EP$26,MATCH($AJ40,$CH$3:$CH$26,0),MATCH($AI40&amp;AP$1,$CI$2:$EP$2&amp;$CI$1:$EP$1,0))+SUMPRODUCT($D$21:$M$44,($B$21:$B$44=$AI40)*($D$16:$M$16=AP$1))</f>
        <v>0.16</v>
      </c>
      <c r="AQ40" s="7">
        <f t="array" ref="AQ40">INDEX($CI$3:$EP$26,MATCH($AJ40,$CH$3:$CH$26,0),MATCH($AI40&amp;AQ$1,$CI$2:$EP$2&amp;$CI$1:$EP$1,0))+SUMPRODUCT($D$21:$M$44,($B$21:$B$44=$AI40)*($D$16:$M$16=AQ$1))</f>
        <v>0.16</v>
      </c>
      <c r="AR40" s="7">
        <f t="array" ref="AR40">INDEX($CI$3:$EP$26,MATCH($AJ40,$CH$3:$CH$26,0),MATCH($AI40&amp;AR$1,$CI$2:$EP$2&amp;$CI$1:$EP$1,0))+SUMPRODUCT($D$21:$M$44,($B$21:$B$44=$AI40)*($D$16:$M$16=AR$1))</f>
        <v>0.16</v>
      </c>
      <c r="AS40" s="7">
        <f t="array" ref="AS40">INDEX($CI$3:$EP$26,MATCH($AJ40,$CH$3:$CH$26,0),MATCH($AI40&amp;AS$1,$CI$2:$EP$2&amp;$CI$1:$EP$1,0))+SUMPRODUCT($D$21:$M$44,($B$21:$B$44=$AI40)*($D$16:$M$16=AS$1))</f>
        <v>0.04</v>
      </c>
      <c r="AT40" s="7">
        <f t="array" ref="AT40">INDEX($CI$3:$EP$26,MATCH($AJ40,$CH$3:$CH$26,0),MATCH($AI40&amp;AT$1,$CI$2:$EP$2&amp;$CI$1:$EP$1,0))+SUMPRODUCT($D$21:$M$44,($B$21:$B$44=$AI40)*($D$16:$M$16=AT$1))</f>
        <v>0.08</v>
      </c>
      <c r="AU40" s="1">
        <f t="shared" si="132"/>
        <v>41595</v>
      </c>
      <c r="AV40" s="1">
        <f t="shared" si="19"/>
        <v>5324160</v>
      </c>
      <c r="AW40" s="1">
        <f>VLOOKUP(AH40,主线!C:AR,42,TRUE)*VLOOKUP(AH40,总表!A:D,3,FALSE)*参数!$C$12/6</f>
        <v>3203200.0000000005</v>
      </c>
      <c r="AX40" s="1">
        <f t="shared" si="20"/>
        <v>42047061.333333328</v>
      </c>
      <c r="BD40" t="s">
        <v>421</v>
      </c>
      <c r="BE40">
        <v>2</v>
      </c>
      <c r="BF40">
        <v>2</v>
      </c>
      <c r="BG40">
        <v>0</v>
      </c>
      <c r="BH40" s="3">
        <f t="array" ref="BH40">INDEX($D$21:$M$44,MATCH($BD40&amp;$BF40,$C$21:$C$44&amp;$B$21:$B$44,0),MATCH(BH$1,$D$16:$M$16,0))</f>
        <v>48</v>
      </c>
      <c r="BI40" s="3">
        <f t="array" ref="BI40">INDEX($D$21:$M$44,MATCH($BD40&amp;$BF40,$C$21:$C$44&amp;$B$21:$B$44,0),MATCH(BI$1,$D$16:$M$16,0))</f>
        <v>0</v>
      </c>
      <c r="BJ40" s="3">
        <f t="array" ref="BJ40">INDEX($D$21:$M$44,MATCH($BD40&amp;$BF40,$C$21:$C$44&amp;$B$21:$B$44,0),MATCH(BJ$1,$D$16:$M$16,0))</f>
        <v>96</v>
      </c>
      <c r="BK40" s="3">
        <f t="array" ref="BK40">INDEX($D$21:$M$44,MATCH($BD40&amp;$BF40,$C$21:$C$44&amp;$B$21:$B$44,0),MATCH(BK$1,$D$16:$M$16,0))</f>
        <v>0</v>
      </c>
      <c r="BL40" s="3"/>
      <c r="BM40" s="3"/>
      <c r="BN40" s="3"/>
      <c r="BO40" s="3"/>
      <c r="BP40" s="3"/>
      <c r="BQ40" s="3"/>
      <c r="BT40" t="str">
        <f t="shared" si="133"/>
        <v>头饰</v>
      </c>
      <c r="BU40">
        <f t="shared" si="134"/>
        <v>2</v>
      </c>
      <c r="BV40" s="1">
        <f t="shared" si="135"/>
        <v>14</v>
      </c>
      <c r="BW40" s="3">
        <f t="array" ref="BW40">INDEX($CI$3:$EP$26,MATCH($BV40,$CH$3:$CH$26,0),MATCH(BW$1&amp;$BU40,$CI$1:$EP$1&amp;$CI$2:$EP$2,0))*VLOOKUP($BT40,$C$17:$M$20,COUNTBLANK($D$15:D$15)+1,FALSE)</f>
        <v>168</v>
      </c>
      <c r="BX40" s="3">
        <f t="array" ref="BX40">INDEX($CI$3:$EP$26,MATCH($BV40,$CH$3:$CH$26,0),MATCH(BX$1&amp;$BU40,$CI$1:$EP$1&amp;$CI$2:$EP$2,0))*VLOOKUP($BT40,$C$17:$M$20,COUNTBLANK($D$15:E$15)+1,FALSE)</f>
        <v>8400</v>
      </c>
      <c r="BY40" s="3">
        <f t="array" ref="BY40">INDEX($CI$3:$EP$26,MATCH($BV40,$CH$3:$CH$26,0),MATCH(BY$1&amp;$BU40,$CI$1:$EP$1&amp;$CI$2:$EP$2,0))*VLOOKUP($BT40,$C$17:$M$20,COUNTBLANK($D$15:F$15)+1,FALSE)</f>
        <v>0</v>
      </c>
      <c r="BZ40" s="3">
        <f t="array" ref="BZ40">INDEX($CI$3:$EP$26,MATCH($BV40,$CH$3:$CH$26,0),MATCH(BZ$1&amp;$BU40,$CI$1:$EP$1&amp;$CI$2:$EP$2,0))*VLOOKUP($BT40,$C$17:$M$20,COUNTBLANK($D$15:G$15)+1,FALSE)</f>
        <v>0</v>
      </c>
      <c r="CA40" s="3">
        <f t="array" ref="CA40">INDEX($CI$3:$EP$26,MATCH($BV40,$CH$3:$CH$26,0),MATCH(CA$1&amp;$BU40,$CI$1:$EP$1&amp;$CI$2:$EP$2,0))*VLOOKUP($BT40,$C$17:$M$20,COUNTBLANK($D$15:H$15)+1,FALSE)</f>
        <v>4.4999999999999998E-2</v>
      </c>
      <c r="CB40" s="3">
        <f t="array" ref="CB40">INDEX($CI$3:$EP$26,MATCH($BV40,$CH$3:$CH$26,0),MATCH(CB$1&amp;$BU40,$CI$1:$EP$1&amp;$CI$2:$EP$2,0))*VLOOKUP($BT40,$C$17:$M$20,COUNTBLANK($D$15:I$15)+1,FALSE)</f>
        <v>0</v>
      </c>
      <c r="CC40" s="3">
        <f t="array" ref="CC40">INDEX($CI$3:$EP$26,MATCH($BV40,$CH$3:$CH$26,0),MATCH(CC$1&amp;$BU40,$CI$1:$EP$1&amp;$CI$2:$EP$2,0))*VLOOKUP($BT40,$C$17:$M$20,COUNTBLANK($D$15:J$15)+1,FALSE)</f>
        <v>0</v>
      </c>
      <c r="CD40" s="3">
        <f t="array" ref="CD40">INDEX($CI$3:$EP$26,MATCH($BV40,$CH$3:$CH$26,0),MATCH(CD$1&amp;$BU40,$CI$1:$EP$1&amp;$CI$2:$EP$2,0))*VLOOKUP($BT40,$C$17:$M$20,COUNTBLANK($D$15:K$15)+1,FALSE)</f>
        <v>0</v>
      </c>
      <c r="CE40" s="3">
        <f t="array" ref="CE40">INDEX($CI$3:$EP$26,MATCH($BV40,$CH$3:$CH$26,0),MATCH(CE$1&amp;$BU40,$CI$1:$EP$1&amp;$CI$2:$EP$2,0))*VLOOKUP($BT40,$C$17:$M$20,COUNTBLANK($D$15:L$15)+1,FALSE)</f>
        <v>0</v>
      </c>
      <c r="CF40" s="3">
        <f t="array" ref="CF40">INDEX($CI$3:$EP$26,MATCH($BV40,$CH$3:$CH$26,0),MATCH(CF$1&amp;$BU40,$CI$1:$EP$1&amp;$CI$2:$EP$2,0))*VLOOKUP($BT40,$C$17:$M$20,COUNTBLANK($D$15:M$15)+1,FALSE)</f>
        <v>0</v>
      </c>
    </row>
    <row r="41" spans="1:84" x14ac:dyDescent="0.2">
      <c r="B41">
        <f t="shared" si="124"/>
        <v>6</v>
      </c>
      <c r="C41" t="str">
        <f t="shared" si="125"/>
        <v>头饰</v>
      </c>
      <c r="D41">
        <f t="shared" si="136"/>
        <v>192</v>
      </c>
      <c r="E41">
        <f t="shared" si="136"/>
        <v>9600</v>
      </c>
      <c r="F41">
        <f t="shared" si="136"/>
        <v>0</v>
      </c>
      <c r="G41">
        <f t="shared" si="136"/>
        <v>0</v>
      </c>
      <c r="AH41" s="3">
        <v>39</v>
      </c>
      <c r="AI41" s="3">
        <f t="shared" si="11"/>
        <v>5</v>
      </c>
      <c r="AJ41" s="3">
        <f t="shared" si="12"/>
        <v>16</v>
      </c>
      <c r="AK41" s="7">
        <f t="array" ref="AK41">INDEX($CI$3:$EP$26,MATCH($AJ41,$CH$3:$CH$26,0),MATCH($AI41&amp;AK$1,$CI$2:$EP$2&amp;$CI$1:$EP$1,0))+SUMPRODUCT($D$21:$M$44,($B$21:$B$44=$AI41)*($D$16:$M$16=AK$1))</f>
        <v>2560</v>
      </c>
      <c r="AL41" s="7">
        <f t="array" ref="AL41">INDEX($CI$3:$EP$26,MATCH($AJ41,$CH$3:$CH$26,0),MATCH($AI41&amp;AL$1,$CI$2:$EP$2&amp;$CI$1:$EP$1,0))+SUMPRODUCT($D$21:$M$44,($B$21:$B$44=$AI41)*($D$16:$M$16=AL$1))</f>
        <v>64000</v>
      </c>
      <c r="AM41" s="7">
        <f t="array" ref="AM41">INDEX($CI$3:$EP$26,MATCH($AJ41,$CH$3:$CH$26,0),MATCH($AI41&amp;AM$1,$CI$2:$EP$2&amp;$CI$1:$EP$1,0))+SUMPRODUCT($D$21:$M$44,($B$21:$B$44=$AI41)*($D$16:$M$16=AM$1))</f>
        <v>1280</v>
      </c>
      <c r="AN41" s="7">
        <f t="array" ref="AN41">INDEX($CI$3:$EP$26,MATCH($AJ41,$CH$3:$CH$26,0),MATCH($AI41&amp;AN$1,$CI$2:$EP$2&amp;$CI$1:$EP$1,0))+SUMPRODUCT($D$21:$M$44,($B$21:$B$44=$AI41)*($D$16:$M$16=AN$1))</f>
        <v>1280</v>
      </c>
      <c r="AO41" s="7">
        <f t="array" ref="AO41">INDEX($CI$3:$EP$26,MATCH($AJ41,$CH$3:$CH$26,0),MATCH($AI41&amp;AO$1,$CI$2:$EP$2&amp;$CI$1:$EP$1,0))+SUMPRODUCT($D$21:$M$44,($B$21:$B$44=$AI41)*($D$16:$M$16=AO$1))</f>
        <v>0.16</v>
      </c>
      <c r="AP41" s="7">
        <f t="array" ref="AP41">INDEX($CI$3:$EP$26,MATCH($AJ41,$CH$3:$CH$26,0),MATCH($AI41&amp;AP$1,$CI$2:$EP$2&amp;$CI$1:$EP$1,0))+SUMPRODUCT($D$21:$M$44,($B$21:$B$44=$AI41)*($D$16:$M$16=AP$1))</f>
        <v>0.16</v>
      </c>
      <c r="AQ41" s="7">
        <f t="array" ref="AQ41">INDEX($CI$3:$EP$26,MATCH($AJ41,$CH$3:$CH$26,0),MATCH($AI41&amp;AQ$1,$CI$2:$EP$2&amp;$CI$1:$EP$1,0))+SUMPRODUCT($D$21:$M$44,($B$21:$B$44=$AI41)*($D$16:$M$16=AQ$1))</f>
        <v>0.16</v>
      </c>
      <c r="AR41" s="7">
        <f t="array" ref="AR41">INDEX($CI$3:$EP$26,MATCH($AJ41,$CH$3:$CH$26,0),MATCH($AI41&amp;AR$1,$CI$2:$EP$2&amp;$CI$1:$EP$1,0))+SUMPRODUCT($D$21:$M$44,($B$21:$B$44=$AI41)*($D$16:$M$16=AR$1))</f>
        <v>0.16</v>
      </c>
      <c r="AS41" s="7">
        <f t="array" ref="AS41">INDEX($CI$3:$EP$26,MATCH($AJ41,$CH$3:$CH$26,0),MATCH($AI41&amp;AS$1,$CI$2:$EP$2&amp;$CI$1:$EP$1,0))+SUMPRODUCT($D$21:$M$44,($B$21:$B$44=$AI41)*($D$16:$M$16=AS$1))</f>
        <v>0.04</v>
      </c>
      <c r="AT41" s="7">
        <f t="array" ref="AT41">INDEX($CI$3:$EP$26,MATCH($AJ41,$CH$3:$CH$26,0),MATCH($AI41&amp;AT$1,$CI$2:$EP$2&amp;$CI$1:$EP$1,0))+SUMPRODUCT($D$21:$M$44,($B$21:$B$44=$AI41)*($D$16:$M$16=AT$1))</f>
        <v>0.08</v>
      </c>
      <c r="AU41" s="1">
        <f t="shared" si="132"/>
        <v>41595</v>
      </c>
      <c r="AV41" s="1">
        <f t="shared" si="19"/>
        <v>5324160</v>
      </c>
      <c r="AW41" s="1">
        <f>VLOOKUP(AH41,主线!C:AR,42,TRUE)*VLOOKUP(AH41,总表!A:D,3,FALSE)*参数!$C$12/6</f>
        <v>3358506.6666666674</v>
      </c>
      <c r="AX41" s="1">
        <f t="shared" si="20"/>
        <v>45405567.999999993</v>
      </c>
      <c r="BD41" t="s">
        <v>421</v>
      </c>
      <c r="BE41">
        <v>2</v>
      </c>
      <c r="BF41">
        <v>3</v>
      </c>
      <c r="BG41">
        <v>0</v>
      </c>
      <c r="BH41" s="3">
        <f t="array" ref="BH41">INDEX($D$21:$M$44,MATCH($BD41&amp;$BF41,$C$21:$C$44&amp;$B$21:$B$44,0),MATCH(BH$1,$D$16:$M$16,0))</f>
        <v>64</v>
      </c>
      <c r="BI41" s="3">
        <f t="array" ref="BI41">INDEX($D$21:$M$44,MATCH($BD41&amp;$BF41,$C$21:$C$44&amp;$B$21:$B$44,0),MATCH(BI$1,$D$16:$M$16,0))</f>
        <v>0</v>
      </c>
      <c r="BJ41" s="3">
        <f t="array" ref="BJ41">INDEX($D$21:$M$44,MATCH($BD41&amp;$BF41,$C$21:$C$44&amp;$B$21:$B$44,0),MATCH(BJ$1,$D$16:$M$16,0))</f>
        <v>128</v>
      </c>
      <c r="BK41" s="3">
        <f t="array" ref="BK41">INDEX($D$21:$M$44,MATCH($BD41&amp;$BF41,$C$21:$C$44&amp;$B$21:$B$44,0),MATCH(BK$1,$D$16:$M$16,0))</f>
        <v>0</v>
      </c>
      <c r="BL41" s="3"/>
      <c r="BM41" s="3"/>
      <c r="BN41" s="3"/>
      <c r="BO41" s="3"/>
      <c r="BP41" s="3"/>
      <c r="BQ41" s="3"/>
      <c r="BT41" t="str">
        <f t="shared" si="133"/>
        <v>头饰</v>
      </c>
      <c r="BU41">
        <f t="shared" si="134"/>
        <v>2</v>
      </c>
      <c r="BV41" s="1">
        <f t="shared" si="135"/>
        <v>15</v>
      </c>
      <c r="BW41" s="3">
        <f t="array" ref="BW41">INDEX($CI$3:$EP$26,MATCH($BV41,$CH$3:$CH$26,0),MATCH(BW$1&amp;$BU41,$CI$1:$EP$1&amp;$CI$2:$EP$2,0))*VLOOKUP($BT41,$C$17:$M$20,COUNTBLANK($D$15:D$15)+1,FALSE)</f>
        <v>180</v>
      </c>
      <c r="BX41" s="3">
        <f t="array" ref="BX41">INDEX($CI$3:$EP$26,MATCH($BV41,$CH$3:$CH$26,0),MATCH(BX$1&amp;$BU41,$CI$1:$EP$1&amp;$CI$2:$EP$2,0))*VLOOKUP($BT41,$C$17:$M$20,COUNTBLANK($D$15:E$15)+1,FALSE)</f>
        <v>9000</v>
      </c>
      <c r="BY41" s="3">
        <f t="array" ref="BY41">INDEX($CI$3:$EP$26,MATCH($BV41,$CH$3:$CH$26,0),MATCH(BY$1&amp;$BU41,$CI$1:$EP$1&amp;$CI$2:$EP$2,0))*VLOOKUP($BT41,$C$17:$M$20,COUNTBLANK($D$15:F$15)+1,FALSE)</f>
        <v>0</v>
      </c>
      <c r="BZ41" s="3">
        <f t="array" ref="BZ41">INDEX($CI$3:$EP$26,MATCH($BV41,$CH$3:$CH$26,0),MATCH(BZ$1&amp;$BU41,$CI$1:$EP$1&amp;$CI$2:$EP$2,0))*VLOOKUP($BT41,$C$17:$M$20,COUNTBLANK($D$15:G$15)+1,FALSE)</f>
        <v>0</v>
      </c>
      <c r="CA41" s="3">
        <f t="array" ref="CA41">INDEX($CI$3:$EP$26,MATCH($BV41,$CH$3:$CH$26,0),MATCH(CA$1&amp;$BU41,$CI$1:$EP$1&amp;$CI$2:$EP$2,0))*VLOOKUP($BT41,$C$17:$M$20,COUNTBLANK($D$15:H$15)+1,FALSE)</f>
        <v>4.4999999999999998E-2</v>
      </c>
      <c r="CB41" s="3">
        <f t="array" ref="CB41">INDEX($CI$3:$EP$26,MATCH($BV41,$CH$3:$CH$26,0),MATCH(CB$1&amp;$BU41,$CI$1:$EP$1&amp;$CI$2:$EP$2,0))*VLOOKUP($BT41,$C$17:$M$20,COUNTBLANK($D$15:I$15)+1,FALSE)</f>
        <v>0</v>
      </c>
      <c r="CC41" s="3">
        <f t="array" ref="CC41">INDEX($CI$3:$EP$26,MATCH($BV41,$CH$3:$CH$26,0),MATCH(CC$1&amp;$BU41,$CI$1:$EP$1&amp;$CI$2:$EP$2,0))*VLOOKUP($BT41,$C$17:$M$20,COUNTBLANK($D$15:J$15)+1,FALSE)</f>
        <v>0</v>
      </c>
      <c r="CD41" s="3">
        <f t="array" ref="CD41">INDEX($CI$3:$EP$26,MATCH($BV41,$CH$3:$CH$26,0),MATCH(CD$1&amp;$BU41,$CI$1:$EP$1&amp;$CI$2:$EP$2,0))*VLOOKUP($BT41,$C$17:$M$20,COUNTBLANK($D$15:K$15)+1,FALSE)</f>
        <v>0</v>
      </c>
      <c r="CE41" s="3">
        <f t="array" ref="CE41">INDEX($CI$3:$EP$26,MATCH($BV41,$CH$3:$CH$26,0),MATCH(CE$1&amp;$BU41,$CI$1:$EP$1&amp;$CI$2:$EP$2,0))*VLOOKUP($BT41,$C$17:$M$20,COUNTBLANK($D$15:L$15)+1,FALSE)</f>
        <v>0</v>
      </c>
      <c r="CF41" s="3">
        <f t="array" ref="CF41">INDEX($CI$3:$EP$26,MATCH($BV41,$CH$3:$CH$26,0),MATCH(CF$1&amp;$BU41,$CI$1:$EP$1&amp;$CI$2:$EP$2,0))*VLOOKUP($BT41,$C$17:$M$20,COUNTBLANK($D$15:M$15)+1,FALSE)</f>
        <v>0</v>
      </c>
    </row>
    <row r="42" spans="1:84" x14ac:dyDescent="0.2">
      <c r="B42">
        <f t="shared" si="124"/>
        <v>6</v>
      </c>
      <c r="C42" t="str">
        <f t="shared" si="125"/>
        <v>护甲</v>
      </c>
      <c r="D42">
        <f t="shared" si="136"/>
        <v>192</v>
      </c>
      <c r="E42">
        <f t="shared" si="136"/>
        <v>9600</v>
      </c>
      <c r="F42">
        <f t="shared" si="136"/>
        <v>0</v>
      </c>
      <c r="G42">
        <f t="shared" si="136"/>
        <v>0</v>
      </c>
      <c r="AH42" s="3">
        <v>40</v>
      </c>
      <c r="AI42" s="3">
        <f t="shared" si="11"/>
        <v>5</v>
      </c>
      <c r="AJ42" s="3">
        <f t="shared" si="12"/>
        <v>16</v>
      </c>
      <c r="AK42" s="7">
        <f t="array" ref="AK42">INDEX($CI$3:$EP$26,MATCH($AJ42,$CH$3:$CH$26,0),MATCH($AI42&amp;AK$1,$CI$2:$EP$2&amp;$CI$1:$EP$1,0))+SUMPRODUCT($D$21:$M$44,($B$21:$B$44=$AI42)*($D$16:$M$16=AK$1))</f>
        <v>2560</v>
      </c>
      <c r="AL42" s="7">
        <f t="array" ref="AL42">INDEX($CI$3:$EP$26,MATCH($AJ42,$CH$3:$CH$26,0),MATCH($AI42&amp;AL$1,$CI$2:$EP$2&amp;$CI$1:$EP$1,0))+SUMPRODUCT($D$21:$M$44,($B$21:$B$44=$AI42)*($D$16:$M$16=AL$1))</f>
        <v>64000</v>
      </c>
      <c r="AM42" s="7">
        <f t="array" ref="AM42">INDEX($CI$3:$EP$26,MATCH($AJ42,$CH$3:$CH$26,0),MATCH($AI42&amp;AM$1,$CI$2:$EP$2&amp;$CI$1:$EP$1,0))+SUMPRODUCT($D$21:$M$44,($B$21:$B$44=$AI42)*($D$16:$M$16=AM$1))</f>
        <v>1280</v>
      </c>
      <c r="AN42" s="7">
        <f t="array" ref="AN42">INDEX($CI$3:$EP$26,MATCH($AJ42,$CH$3:$CH$26,0),MATCH($AI42&amp;AN$1,$CI$2:$EP$2&amp;$CI$1:$EP$1,0))+SUMPRODUCT($D$21:$M$44,($B$21:$B$44=$AI42)*($D$16:$M$16=AN$1))</f>
        <v>1280</v>
      </c>
      <c r="AO42" s="7">
        <f t="array" ref="AO42">INDEX($CI$3:$EP$26,MATCH($AJ42,$CH$3:$CH$26,0),MATCH($AI42&amp;AO$1,$CI$2:$EP$2&amp;$CI$1:$EP$1,0))+SUMPRODUCT($D$21:$M$44,($B$21:$B$44=$AI42)*($D$16:$M$16=AO$1))</f>
        <v>0.16</v>
      </c>
      <c r="AP42" s="7">
        <f t="array" ref="AP42">INDEX($CI$3:$EP$26,MATCH($AJ42,$CH$3:$CH$26,0),MATCH($AI42&amp;AP$1,$CI$2:$EP$2&amp;$CI$1:$EP$1,0))+SUMPRODUCT($D$21:$M$44,($B$21:$B$44=$AI42)*($D$16:$M$16=AP$1))</f>
        <v>0.16</v>
      </c>
      <c r="AQ42" s="7">
        <f t="array" ref="AQ42">INDEX($CI$3:$EP$26,MATCH($AJ42,$CH$3:$CH$26,0),MATCH($AI42&amp;AQ$1,$CI$2:$EP$2&amp;$CI$1:$EP$1,0))+SUMPRODUCT($D$21:$M$44,($B$21:$B$44=$AI42)*($D$16:$M$16=AQ$1))</f>
        <v>0.16</v>
      </c>
      <c r="AR42" s="7">
        <f t="array" ref="AR42">INDEX($CI$3:$EP$26,MATCH($AJ42,$CH$3:$CH$26,0),MATCH($AI42&amp;AR$1,$CI$2:$EP$2&amp;$CI$1:$EP$1,0))+SUMPRODUCT($D$21:$M$44,($B$21:$B$44=$AI42)*($D$16:$M$16=AR$1))</f>
        <v>0.16</v>
      </c>
      <c r="AS42" s="7">
        <f t="array" ref="AS42">INDEX($CI$3:$EP$26,MATCH($AJ42,$CH$3:$CH$26,0),MATCH($AI42&amp;AS$1,$CI$2:$EP$2&amp;$CI$1:$EP$1,0))+SUMPRODUCT($D$21:$M$44,($B$21:$B$44=$AI42)*($D$16:$M$16=AS$1))</f>
        <v>0.04</v>
      </c>
      <c r="AT42" s="7">
        <f t="array" ref="AT42">INDEX($CI$3:$EP$26,MATCH($AJ42,$CH$3:$CH$26,0),MATCH($AI42&amp;AT$1,$CI$2:$EP$2&amp;$CI$1:$EP$1,0))+SUMPRODUCT($D$21:$M$44,($B$21:$B$44=$AI42)*($D$16:$M$16=AT$1))</f>
        <v>0.08</v>
      </c>
      <c r="AU42" s="1">
        <f t="shared" si="132"/>
        <v>41595</v>
      </c>
      <c r="AV42" s="1">
        <f t="shared" si="19"/>
        <v>5324160</v>
      </c>
      <c r="AW42" s="1">
        <f>VLOOKUP(AH42,主线!C:AR,42,TRUE)*VLOOKUP(AH42,总表!A:D,3,FALSE)*参数!$C$12/6</f>
        <v>3533226.6666666674</v>
      </c>
      <c r="AX42" s="1">
        <f t="shared" si="20"/>
        <v>48938794.666666657</v>
      </c>
      <c r="BD42" t="s">
        <v>421</v>
      </c>
      <c r="BE42">
        <v>2</v>
      </c>
      <c r="BF42">
        <v>4</v>
      </c>
      <c r="BG42">
        <v>0</v>
      </c>
      <c r="BH42" s="3">
        <f t="array" ref="BH42">INDEX($D$21:$M$44,MATCH($BD42&amp;$BF42,$C$21:$C$44&amp;$B$21:$B$44,0),MATCH(BH$1,$D$16:$M$16,0))</f>
        <v>80</v>
      </c>
      <c r="BI42" s="3">
        <f t="array" ref="BI42">INDEX($D$21:$M$44,MATCH($BD42&amp;$BF42,$C$21:$C$44&amp;$B$21:$B$44,0),MATCH(BI$1,$D$16:$M$16,0))</f>
        <v>0</v>
      </c>
      <c r="BJ42" s="3">
        <f t="array" ref="BJ42">INDEX($D$21:$M$44,MATCH($BD42&amp;$BF42,$C$21:$C$44&amp;$B$21:$B$44,0),MATCH(BJ$1,$D$16:$M$16,0))</f>
        <v>160</v>
      </c>
      <c r="BK42" s="3">
        <f t="array" ref="BK42">INDEX($D$21:$M$44,MATCH($BD42&amp;$BF42,$C$21:$C$44&amp;$B$21:$B$44,0),MATCH(BK$1,$D$16:$M$16,0))</f>
        <v>0</v>
      </c>
      <c r="BL42" s="3"/>
      <c r="BM42" s="3"/>
      <c r="BN42" s="3"/>
      <c r="BO42" s="3"/>
      <c r="BP42" s="3"/>
      <c r="BQ42" s="3"/>
      <c r="BT42" t="str">
        <f t="shared" si="133"/>
        <v>头饰</v>
      </c>
      <c r="BU42">
        <f t="shared" si="134"/>
        <v>2</v>
      </c>
      <c r="BV42" s="1">
        <f t="shared" si="135"/>
        <v>16</v>
      </c>
      <c r="BW42" s="3">
        <f t="array" ref="BW42">INDEX($CI$3:$EP$26,MATCH($BV42,$CH$3:$CH$26,0),MATCH(BW$1&amp;$BU42,$CI$1:$EP$1&amp;$CI$2:$EP$2,0))*VLOOKUP($BT42,$C$17:$M$20,COUNTBLANK($D$15:D$15)+1,FALSE)</f>
        <v>192</v>
      </c>
      <c r="BX42" s="3">
        <f t="array" ref="BX42">INDEX($CI$3:$EP$26,MATCH($BV42,$CH$3:$CH$26,0),MATCH(BX$1&amp;$BU42,$CI$1:$EP$1&amp;$CI$2:$EP$2,0))*VLOOKUP($BT42,$C$17:$M$20,COUNTBLANK($D$15:E$15)+1,FALSE)</f>
        <v>9600</v>
      </c>
      <c r="BY42" s="3">
        <f t="array" ref="BY42">INDEX($CI$3:$EP$26,MATCH($BV42,$CH$3:$CH$26,0),MATCH(BY$1&amp;$BU42,$CI$1:$EP$1&amp;$CI$2:$EP$2,0))*VLOOKUP($BT42,$C$17:$M$20,COUNTBLANK($D$15:F$15)+1,FALSE)</f>
        <v>0</v>
      </c>
      <c r="BZ42" s="3">
        <f t="array" ref="BZ42">INDEX($CI$3:$EP$26,MATCH($BV42,$CH$3:$CH$26,0),MATCH(BZ$1&amp;$BU42,$CI$1:$EP$1&amp;$CI$2:$EP$2,0))*VLOOKUP($BT42,$C$17:$M$20,COUNTBLANK($D$15:G$15)+1,FALSE)</f>
        <v>0</v>
      </c>
      <c r="CA42" s="3">
        <f t="array" ref="CA42">INDEX($CI$3:$EP$26,MATCH($BV42,$CH$3:$CH$26,0),MATCH(CA$1&amp;$BU42,$CI$1:$EP$1&amp;$CI$2:$EP$2,0))*VLOOKUP($BT42,$C$17:$M$20,COUNTBLANK($D$15:H$15)+1,FALSE)</f>
        <v>0.06</v>
      </c>
      <c r="CB42" s="3">
        <f t="array" ref="CB42">INDEX($CI$3:$EP$26,MATCH($BV42,$CH$3:$CH$26,0),MATCH(CB$1&amp;$BU42,$CI$1:$EP$1&amp;$CI$2:$EP$2,0))*VLOOKUP($BT42,$C$17:$M$20,COUNTBLANK($D$15:I$15)+1,FALSE)</f>
        <v>0</v>
      </c>
      <c r="CC42" s="3">
        <f t="array" ref="CC42">INDEX($CI$3:$EP$26,MATCH($BV42,$CH$3:$CH$26,0),MATCH(CC$1&amp;$BU42,$CI$1:$EP$1&amp;$CI$2:$EP$2,0))*VLOOKUP($BT42,$C$17:$M$20,COUNTBLANK($D$15:J$15)+1,FALSE)</f>
        <v>0</v>
      </c>
      <c r="CD42" s="3">
        <f t="array" ref="CD42">INDEX($CI$3:$EP$26,MATCH($BV42,$CH$3:$CH$26,0),MATCH(CD$1&amp;$BU42,$CI$1:$EP$1&amp;$CI$2:$EP$2,0))*VLOOKUP($BT42,$C$17:$M$20,COUNTBLANK($D$15:K$15)+1,FALSE)</f>
        <v>0</v>
      </c>
      <c r="CE42" s="3">
        <f t="array" ref="CE42">INDEX($CI$3:$EP$26,MATCH($BV42,$CH$3:$CH$26,0),MATCH(CE$1&amp;$BU42,$CI$1:$EP$1&amp;$CI$2:$EP$2,0))*VLOOKUP($BT42,$C$17:$M$20,COUNTBLANK($D$15:L$15)+1,FALSE)</f>
        <v>0</v>
      </c>
      <c r="CF42" s="3">
        <f t="array" ref="CF42">INDEX($CI$3:$EP$26,MATCH($BV42,$CH$3:$CH$26,0),MATCH(CF$1&amp;$BU42,$CI$1:$EP$1&amp;$CI$2:$EP$2,0))*VLOOKUP($BT42,$C$17:$M$20,COUNTBLANK($D$15:M$15)+1,FALSE)</f>
        <v>0</v>
      </c>
    </row>
    <row r="43" spans="1:84" x14ac:dyDescent="0.2">
      <c r="B43">
        <f t="shared" si="124"/>
        <v>6</v>
      </c>
      <c r="C43" t="str">
        <f t="shared" si="125"/>
        <v>手臂</v>
      </c>
      <c r="D43">
        <f t="shared" si="136"/>
        <v>192</v>
      </c>
      <c r="E43">
        <f t="shared" si="136"/>
        <v>0</v>
      </c>
      <c r="F43">
        <f t="shared" si="136"/>
        <v>384</v>
      </c>
      <c r="G43">
        <f t="shared" si="136"/>
        <v>0</v>
      </c>
      <c r="AH43" s="3">
        <v>41</v>
      </c>
      <c r="AI43" s="3">
        <f t="shared" si="11"/>
        <v>5</v>
      </c>
      <c r="AJ43" s="3">
        <f t="shared" si="12"/>
        <v>16</v>
      </c>
      <c r="AK43" s="7">
        <f t="array" ref="AK43">INDEX($CI$3:$EP$26,MATCH($AJ43,$CH$3:$CH$26,0),MATCH($AI43&amp;AK$1,$CI$2:$EP$2&amp;$CI$1:$EP$1,0))+SUMPRODUCT($D$21:$M$44,($B$21:$B$44=$AI43)*($D$16:$M$16=AK$1))</f>
        <v>2560</v>
      </c>
      <c r="AL43" s="7">
        <f t="array" ref="AL43">INDEX($CI$3:$EP$26,MATCH($AJ43,$CH$3:$CH$26,0),MATCH($AI43&amp;AL$1,$CI$2:$EP$2&amp;$CI$1:$EP$1,0))+SUMPRODUCT($D$21:$M$44,($B$21:$B$44=$AI43)*($D$16:$M$16=AL$1))</f>
        <v>64000</v>
      </c>
      <c r="AM43" s="7">
        <f t="array" ref="AM43">INDEX($CI$3:$EP$26,MATCH($AJ43,$CH$3:$CH$26,0),MATCH($AI43&amp;AM$1,$CI$2:$EP$2&amp;$CI$1:$EP$1,0))+SUMPRODUCT($D$21:$M$44,($B$21:$B$44=$AI43)*($D$16:$M$16=AM$1))</f>
        <v>1280</v>
      </c>
      <c r="AN43" s="7">
        <f t="array" ref="AN43">INDEX($CI$3:$EP$26,MATCH($AJ43,$CH$3:$CH$26,0),MATCH($AI43&amp;AN$1,$CI$2:$EP$2&amp;$CI$1:$EP$1,0))+SUMPRODUCT($D$21:$M$44,($B$21:$B$44=$AI43)*($D$16:$M$16=AN$1))</f>
        <v>1280</v>
      </c>
      <c r="AO43" s="7">
        <f t="array" ref="AO43">INDEX($CI$3:$EP$26,MATCH($AJ43,$CH$3:$CH$26,0),MATCH($AI43&amp;AO$1,$CI$2:$EP$2&amp;$CI$1:$EP$1,0))+SUMPRODUCT($D$21:$M$44,($B$21:$B$44=$AI43)*($D$16:$M$16=AO$1))</f>
        <v>0.16</v>
      </c>
      <c r="AP43" s="7">
        <f t="array" ref="AP43">INDEX($CI$3:$EP$26,MATCH($AJ43,$CH$3:$CH$26,0),MATCH($AI43&amp;AP$1,$CI$2:$EP$2&amp;$CI$1:$EP$1,0))+SUMPRODUCT($D$21:$M$44,($B$21:$B$44=$AI43)*($D$16:$M$16=AP$1))</f>
        <v>0.16</v>
      </c>
      <c r="AQ43" s="7">
        <f t="array" ref="AQ43">INDEX($CI$3:$EP$26,MATCH($AJ43,$CH$3:$CH$26,0),MATCH($AI43&amp;AQ$1,$CI$2:$EP$2&amp;$CI$1:$EP$1,0))+SUMPRODUCT($D$21:$M$44,($B$21:$B$44=$AI43)*($D$16:$M$16=AQ$1))</f>
        <v>0.16</v>
      </c>
      <c r="AR43" s="7">
        <f t="array" ref="AR43">INDEX($CI$3:$EP$26,MATCH($AJ43,$CH$3:$CH$26,0),MATCH($AI43&amp;AR$1,$CI$2:$EP$2&amp;$CI$1:$EP$1,0))+SUMPRODUCT($D$21:$M$44,($B$21:$B$44=$AI43)*($D$16:$M$16=AR$1))</f>
        <v>0.16</v>
      </c>
      <c r="AS43" s="7">
        <f t="array" ref="AS43">INDEX($CI$3:$EP$26,MATCH($AJ43,$CH$3:$CH$26,0),MATCH($AI43&amp;AS$1,$CI$2:$EP$2&amp;$CI$1:$EP$1,0))+SUMPRODUCT($D$21:$M$44,($B$21:$B$44=$AI43)*($D$16:$M$16=AS$1))</f>
        <v>0.04</v>
      </c>
      <c r="AT43" s="7">
        <f t="array" ref="AT43">INDEX($CI$3:$EP$26,MATCH($AJ43,$CH$3:$CH$26,0),MATCH($AI43&amp;AT$1,$CI$2:$EP$2&amp;$CI$1:$EP$1,0))+SUMPRODUCT($D$21:$M$44,($B$21:$B$44=$AI43)*($D$16:$M$16=AT$1))</f>
        <v>0.08</v>
      </c>
      <c r="AU43" s="1">
        <f t="shared" si="132"/>
        <v>41595</v>
      </c>
      <c r="AV43" s="1">
        <f t="shared" si="19"/>
        <v>5324160</v>
      </c>
      <c r="AW43" s="1">
        <f>VLOOKUP(AH43,主线!C:AR,42,TRUE)*VLOOKUP(AH43,总表!A:D,3,FALSE)*参数!$C$12/6</f>
        <v>3999146.6666666674</v>
      </c>
      <c r="AX43" s="1">
        <f t="shared" si="20"/>
        <v>52937941.333333321</v>
      </c>
      <c r="BD43" t="s">
        <v>421</v>
      </c>
      <c r="BE43">
        <v>2</v>
      </c>
      <c r="BF43">
        <v>5</v>
      </c>
      <c r="BG43">
        <v>0</v>
      </c>
      <c r="BH43" s="3">
        <f t="array" ref="BH43">INDEX($D$21:$M$44,MATCH($BD43&amp;$BF43,$C$21:$C$44&amp;$B$21:$B$44,0),MATCH(BH$1,$D$16:$M$16,0))</f>
        <v>128</v>
      </c>
      <c r="BI43" s="3">
        <f t="array" ref="BI43">INDEX($D$21:$M$44,MATCH($BD43&amp;$BF43,$C$21:$C$44&amp;$B$21:$B$44,0),MATCH(BI$1,$D$16:$M$16,0))</f>
        <v>0</v>
      </c>
      <c r="BJ43" s="3">
        <f t="array" ref="BJ43">INDEX($D$21:$M$44,MATCH($BD43&amp;$BF43,$C$21:$C$44&amp;$B$21:$B$44,0),MATCH(BJ$1,$D$16:$M$16,0))</f>
        <v>256</v>
      </c>
      <c r="BK43" s="3">
        <f t="array" ref="BK43">INDEX($D$21:$M$44,MATCH($BD43&amp;$BF43,$C$21:$C$44&amp;$B$21:$B$44,0),MATCH(BK$1,$D$16:$M$16,0))</f>
        <v>0</v>
      </c>
      <c r="BL43" s="3"/>
      <c r="BM43" s="3"/>
      <c r="BN43" s="3"/>
      <c r="BO43" s="3"/>
      <c r="BP43" s="3"/>
      <c r="BQ43" s="3"/>
      <c r="BT43" t="str">
        <f t="shared" si="133"/>
        <v>头饰</v>
      </c>
      <c r="BU43">
        <f t="shared" si="134"/>
        <v>2</v>
      </c>
      <c r="BV43" s="1">
        <f t="shared" si="135"/>
        <v>17</v>
      </c>
      <c r="BW43" s="3">
        <f t="array" ref="BW43">INDEX($CI$3:$EP$26,MATCH($BV43,$CH$3:$CH$26,0),MATCH(BW$1&amp;$BU43,$CI$1:$EP$1&amp;$CI$2:$EP$2,0))*VLOOKUP($BT43,$C$17:$M$20,COUNTBLANK($D$15:D$15)+1,FALSE)</f>
        <v>204</v>
      </c>
      <c r="BX43" s="3">
        <f t="array" ref="BX43">INDEX($CI$3:$EP$26,MATCH($BV43,$CH$3:$CH$26,0),MATCH(BX$1&amp;$BU43,$CI$1:$EP$1&amp;$CI$2:$EP$2,0))*VLOOKUP($BT43,$C$17:$M$20,COUNTBLANK($D$15:E$15)+1,FALSE)</f>
        <v>10200</v>
      </c>
      <c r="BY43" s="3">
        <f t="array" ref="BY43">INDEX($CI$3:$EP$26,MATCH($BV43,$CH$3:$CH$26,0),MATCH(BY$1&amp;$BU43,$CI$1:$EP$1&amp;$CI$2:$EP$2,0))*VLOOKUP($BT43,$C$17:$M$20,COUNTBLANK($D$15:F$15)+1,FALSE)</f>
        <v>0</v>
      </c>
      <c r="BZ43" s="3">
        <f t="array" ref="BZ43">INDEX($CI$3:$EP$26,MATCH($BV43,$CH$3:$CH$26,0),MATCH(BZ$1&amp;$BU43,$CI$1:$EP$1&amp;$CI$2:$EP$2,0))*VLOOKUP($BT43,$C$17:$M$20,COUNTBLANK($D$15:G$15)+1,FALSE)</f>
        <v>0</v>
      </c>
      <c r="CA43" s="3">
        <f t="array" ref="CA43">INDEX($CI$3:$EP$26,MATCH($BV43,$CH$3:$CH$26,0),MATCH(CA$1&amp;$BU43,$CI$1:$EP$1&amp;$CI$2:$EP$2,0))*VLOOKUP($BT43,$C$17:$M$20,COUNTBLANK($D$15:H$15)+1,FALSE)</f>
        <v>0.06</v>
      </c>
      <c r="CB43" s="3">
        <f t="array" ref="CB43">INDEX($CI$3:$EP$26,MATCH($BV43,$CH$3:$CH$26,0),MATCH(CB$1&amp;$BU43,$CI$1:$EP$1&amp;$CI$2:$EP$2,0))*VLOOKUP($BT43,$C$17:$M$20,COUNTBLANK($D$15:I$15)+1,FALSE)</f>
        <v>0</v>
      </c>
      <c r="CC43" s="3">
        <f t="array" ref="CC43">INDEX($CI$3:$EP$26,MATCH($BV43,$CH$3:$CH$26,0),MATCH(CC$1&amp;$BU43,$CI$1:$EP$1&amp;$CI$2:$EP$2,0))*VLOOKUP($BT43,$C$17:$M$20,COUNTBLANK($D$15:J$15)+1,FALSE)</f>
        <v>0</v>
      </c>
      <c r="CD43" s="3">
        <f t="array" ref="CD43">INDEX($CI$3:$EP$26,MATCH($BV43,$CH$3:$CH$26,0),MATCH(CD$1&amp;$BU43,$CI$1:$EP$1&amp;$CI$2:$EP$2,0))*VLOOKUP($BT43,$C$17:$M$20,COUNTBLANK($D$15:K$15)+1,FALSE)</f>
        <v>0</v>
      </c>
      <c r="CE43" s="3">
        <f t="array" ref="CE43">INDEX($CI$3:$EP$26,MATCH($BV43,$CH$3:$CH$26,0),MATCH(CE$1&amp;$BU43,$CI$1:$EP$1&amp;$CI$2:$EP$2,0))*VLOOKUP($BT43,$C$17:$M$20,COUNTBLANK($D$15:L$15)+1,FALSE)</f>
        <v>0</v>
      </c>
      <c r="CF43" s="3">
        <f t="array" ref="CF43">INDEX($CI$3:$EP$26,MATCH($BV43,$CH$3:$CH$26,0),MATCH(CF$1&amp;$BU43,$CI$1:$EP$1&amp;$CI$2:$EP$2,0))*VLOOKUP($BT43,$C$17:$M$20,COUNTBLANK($D$15:M$15)+1,FALSE)</f>
        <v>0</v>
      </c>
    </row>
    <row r="44" spans="1:84" x14ac:dyDescent="0.2">
      <c r="B44">
        <f t="shared" si="124"/>
        <v>6</v>
      </c>
      <c r="C44" t="str">
        <f t="shared" si="125"/>
        <v>鞋子</v>
      </c>
      <c r="D44">
        <f t="shared" si="136"/>
        <v>192</v>
      </c>
      <c r="E44">
        <f t="shared" si="136"/>
        <v>0</v>
      </c>
      <c r="F44">
        <f t="shared" si="136"/>
        <v>0</v>
      </c>
      <c r="G44">
        <f t="shared" si="136"/>
        <v>384</v>
      </c>
      <c r="AH44" s="3">
        <v>42</v>
      </c>
      <c r="AI44" s="3">
        <f t="shared" si="11"/>
        <v>5</v>
      </c>
      <c r="AJ44" s="3">
        <f t="shared" si="12"/>
        <v>16</v>
      </c>
      <c r="AK44" s="7">
        <f t="array" ref="AK44">INDEX($CI$3:$EP$26,MATCH($AJ44,$CH$3:$CH$26,0),MATCH($AI44&amp;AK$1,$CI$2:$EP$2&amp;$CI$1:$EP$1,0))+SUMPRODUCT($D$21:$M$44,($B$21:$B$44=$AI44)*($D$16:$M$16=AK$1))</f>
        <v>2560</v>
      </c>
      <c r="AL44" s="7">
        <f t="array" ref="AL44">INDEX($CI$3:$EP$26,MATCH($AJ44,$CH$3:$CH$26,0),MATCH($AI44&amp;AL$1,$CI$2:$EP$2&amp;$CI$1:$EP$1,0))+SUMPRODUCT($D$21:$M$44,($B$21:$B$44=$AI44)*($D$16:$M$16=AL$1))</f>
        <v>64000</v>
      </c>
      <c r="AM44" s="7">
        <f t="array" ref="AM44">INDEX($CI$3:$EP$26,MATCH($AJ44,$CH$3:$CH$26,0),MATCH($AI44&amp;AM$1,$CI$2:$EP$2&amp;$CI$1:$EP$1,0))+SUMPRODUCT($D$21:$M$44,($B$21:$B$44=$AI44)*($D$16:$M$16=AM$1))</f>
        <v>1280</v>
      </c>
      <c r="AN44" s="7">
        <f t="array" ref="AN44">INDEX($CI$3:$EP$26,MATCH($AJ44,$CH$3:$CH$26,0),MATCH($AI44&amp;AN$1,$CI$2:$EP$2&amp;$CI$1:$EP$1,0))+SUMPRODUCT($D$21:$M$44,($B$21:$B$44=$AI44)*($D$16:$M$16=AN$1))</f>
        <v>1280</v>
      </c>
      <c r="AO44" s="7">
        <f t="array" ref="AO44">INDEX($CI$3:$EP$26,MATCH($AJ44,$CH$3:$CH$26,0),MATCH($AI44&amp;AO$1,$CI$2:$EP$2&amp;$CI$1:$EP$1,0))+SUMPRODUCT($D$21:$M$44,($B$21:$B$44=$AI44)*($D$16:$M$16=AO$1))</f>
        <v>0.16</v>
      </c>
      <c r="AP44" s="7">
        <f t="array" ref="AP44">INDEX($CI$3:$EP$26,MATCH($AJ44,$CH$3:$CH$26,0),MATCH($AI44&amp;AP$1,$CI$2:$EP$2&amp;$CI$1:$EP$1,0))+SUMPRODUCT($D$21:$M$44,($B$21:$B$44=$AI44)*($D$16:$M$16=AP$1))</f>
        <v>0.16</v>
      </c>
      <c r="AQ44" s="7">
        <f t="array" ref="AQ44">INDEX($CI$3:$EP$26,MATCH($AJ44,$CH$3:$CH$26,0),MATCH($AI44&amp;AQ$1,$CI$2:$EP$2&amp;$CI$1:$EP$1,0))+SUMPRODUCT($D$21:$M$44,($B$21:$B$44=$AI44)*($D$16:$M$16=AQ$1))</f>
        <v>0.16</v>
      </c>
      <c r="AR44" s="7">
        <f t="array" ref="AR44">INDEX($CI$3:$EP$26,MATCH($AJ44,$CH$3:$CH$26,0),MATCH($AI44&amp;AR$1,$CI$2:$EP$2&amp;$CI$1:$EP$1,0))+SUMPRODUCT($D$21:$M$44,($B$21:$B$44=$AI44)*($D$16:$M$16=AR$1))</f>
        <v>0.16</v>
      </c>
      <c r="AS44" s="7">
        <f t="array" ref="AS44">INDEX($CI$3:$EP$26,MATCH($AJ44,$CH$3:$CH$26,0),MATCH($AI44&amp;AS$1,$CI$2:$EP$2&amp;$CI$1:$EP$1,0))+SUMPRODUCT($D$21:$M$44,($B$21:$B$44=$AI44)*($D$16:$M$16=AS$1))</f>
        <v>0.04</v>
      </c>
      <c r="AT44" s="7">
        <f t="array" ref="AT44">INDEX($CI$3:$EP$26,MATCH($AJ44,$CH$3:$CH$26,0),MATCH($AI44&amp;AT$1,$CI$2:$EP$2&amp;$CI$1:$EP$1,0))+SUMPRODUCT($D$21:$M$44,($B$21:$B$44=$AI44)*($D$16:$M$16=AT$1))</f>
        <v>0.08</v>
      </c>
      <c r="AU44" s="1">
        <f t="shared" si="132"/>
        <v>41595</v>
      </c>
      <c r="AV44" s="1">
        <f t="shared" si="19"/>
        <v>5324160</v>
      </c>
      <c r="AW44" s="1">
        <f>VLOOKUP(AH44,主线!C:AR,42,TRUE)*VLOOKUP(AH44,总表!A:D,3,FALSE)*参数!$C$12/6</f>
        <v>4022442.6666666674</v>
      </c>
      <c r="AX44" s="1">
        <f t="shared" si="20"/>
        <v>56960383.999999985</v>
      </c>
      <c r="BD44" t="s">
        <v>421</v>
      </c>
      <c r="BE44">
        <v>2</v>
      </c>
      <c r="BF44">
        <v>6</v>
      </c>
      <c r="BG44">
        <v>0</v>
      </c>
      <c r="BH44" s="3">
        <f t="array" ref="BH44">INDEX($D$21:$M$44,MATCH($BD44&amp;$BF44,$C$21:$C$44&amp;$B$21:$B$44,0),MATCH(BH$1,$D$16:$M$16,0))</f>
        <v>192</v>
      </c>
      <c r="BI44" s="3">
        <f t="array" ref="BI44">INDEX($D$21:$M$44,MATCH($BD44&amp;$BF44,$C$21:$C$44&amp;$B$21:$B$44,0),MATCH(BI$1,$D$16:$M$16,0))</f>
        <v>0</v>
      </c>
      <c r="BJ44" s="3">
        <f t="array" ref="BJ44">INDEX($D$21:$M$44,MATCH($BD44&amp;$BF44,$C$21:$C$44&amp;$B$21:$B$44,0),MATCH(BJ$1,$D$16:$M$16,0))</f>
        <v>384</v>
      </c>
      <c r="BK44" s="3">
        <f t="array" ref="BK44">INDEX($D$21:$M$44,MATCH($BD44&amp;$BF44,$C$21:$C$44&amp;$B$21:$B$44,0),MATCH(BK$1,$D$16:$M$16,0))</f>
        <v>0</v>
      </c>
      <c r="BL44" s="3"/>
      <c r="BM44" s="3"/>
      <c r="BN44" s="3"/>
      <c r="BO44" s="3"/>
      <c r="BP44" s="3"/>
      <c r="BQ44" s="3"/>
      <c r="BT44" t="str">
        <f t="shared" si="133"/>
        <v>头饰</v>
      </c>
      <c r="BU44">
        <f t="shared" si="134"/>
        <v>2</v>
      </c>
      <c r="BV44" s="1">
        <f t="shared" si="135"/>
        <v>18</v>
      </c>
      <c r="BW44" s="3">
        <f t="array" ref="BW44">INDEX($CI$3:$EP$26,MATCH($BV44,$CH$3:$CH$26,0),MATCH(BW$1&amp;$BU44,$CI$1:$EP$1&amp;$CI$2:$EP$2,0))*VLOOKUP($BT44,$C$17:$M$20,COUNTBLANK($D$15:D$15)+1,FALSE)</f>
        <v>216</v>
      </c>
      <c r="BX44" s="3">
        <f t="array" ref="BX44">INDEX($CI$3:$EP$26,MATCH($BV44,$CH$3:$CH$26,0),MATCH(BX$1&amp;$BU44,$CI$1:$EP$1&amp;$CI$2:$EP$2,0))*VLOOKUP($BT44,$C$17:$M$20,COUNTBLANK($D$15:E$15)+1,FALSE)</f>
        <v>10800</v>
      </c>
      <c r="BY44" s="3">
        <f t="array" ref="BY44">INDEX($CI$3:$EP$26,MATCH($BV44,$CH$3:$CH$26,0),MATCH(BY$1&amp;$BU44,$CI$1:$EP$1&amp;$CI$2:$EP$2,0))*VLOOKUP($BT44,$C$17:$M$20,COUNTBLANK($D$15:F$15)+1,FALSE)</f>
        <v>0</v>
      </c>
      <c r="BZ44" s="3">
        <f t="array" ref="BZ44">INDEX($CI$3:$EP$26,MATCH($BV44,$CH$3:$CH$26,0),MATCH(BZ$1&amp;$BU44,$CI$1:$EP$1&amp;$CI$2:$EP$2,0))*VLOOKUP($BT44,$C$17:$M$20,COUNTBLANK($D$15:G$15)+1,FALSE)</f>
        <v>0</v>
      </c>
      <c r="CA44" s="3">
        <f t="array" ref="CA44">INDEX($CI$3:$EP$26,MATCH($BV44,$CH$3:$CH$26,0),MATCH(CA$1&amp;$BU44,$CI$1:$EP$1&amp;$CI$2:$EP$2,0))*VLOOKUP($BT44,$C$17:$M$20,COUNTBLANK($D$15:H$15)+1,FALSE)</f>
        <v>0.06</v>
      </c>
      <c r="CB44" s="3">
        <f t="array" ref="CB44">INDEX($CI$3:$EP$26,MATCH($BV44,$CH$3:$CH$26,0),MATCH(CB$1&amp;$BU44,$CI$1:$EP$1&amp;$CI$2:$EP$2,0))*VLOOKUP($BT44,$C$17:$M$20,COUNTBLANK($D$15:I$15)+1,FALSE)</f>
        <v>0</v>
      </c>
      <c r="CC44" s="3">
        <f t="array" ref="CC44">INDEX($CI$3:$EP$26,MATCH($BV44,$CH$3:$CH$26,0),MATCH(CC$1&amp;$BU44,$CI$1:$EP$1&amp;$CI$2:$EP$2,0))*VLOOKUP($BT44,$C$17:$M$20,COUNTBLANK($D$15:J$15)+1,FALSE)</f>
        <v>0</v>
      </c>
      <c r="CD44" s="3">
        <f t="array" ref="CD44">INDEX($CI$3:$EP$26,MATCH($BV44,$CH$3:$CH$26,0),MATCH(CD$1&amp;$BU44,$CI$1:$EP$1&amp;$CI$2:$EP$2,0))*VLOOKUP($BT44,$C$17:$M$20,COUNTBLANK($D$15:K$15)+1,FALSE)</f>
        <v>0</v>
      </c>
      <c r="CE44" s="3">
        <f t="array" ref="CE44">INDEX($CI$3:$EP$26,MATCH($BV44,$CH$3:$CH$26,0),MATCH(CE$1&amp;$BU44,$CI$1:$EP$1&amp;$CI$2:$EP$2,0))*VLOOKUP($BT44,$C$17:$M$20,COUNTBLANK($D$15:L$15)+1,FALSE)</f>
        <v>0</v>
      </c>
      <c r="CF44" s="3">
        <f t="array" ref="CF44">INDEX($CI$3:$EP$26,MATCH($BV44,$CH$3:$CH$26,0),MATCH(CF$1&amp;$BU44,$CI$1:$EP$1&amp;$CI$2:$EP$2,0))*VLOOKUP($BT44,$C$17:$M$20,COUNTBLANK($D$15:M$15)+1,FALSE)</f>
        <v>0</v>
      </c>
    </row>
    <row r="45" spans="1:84" x14ac:dyDescent="0.2">
      <c r="A45" t="s">
        <v>477</v>
      </c>
      <c r="B45">
        <v>1</v>
      </c>
      <c r="C45" t="str">
        <f>C17</f>
        <v>头饰</v>
      </c>
      <c r="D45">
        <f t="array" ref="D45">INDEX($CI$3:$EP$26,MATCH($L$3,$CH$3:$CH$26,0),MATCH($B45&amp;D$16,$CI$2:$EP$2&amp;$CI$1:$EP$1,0))*VLOOKUP($C45,$C$17:$M$20,COUNTBLANK($D$15:D$15)+1,FALSE)</f>
        <v>192</v>
      </c>
      <c r="E45">
        <f t="array" ref="E45">INDEX($CI$3:$EP$26,MATCH($L$3,$CH$3:$CH$26,0),MATCH($B45&amp;E$16,$CI$2:$EP$2&amp;$CI$1:$EP$1,0))*VLOOKUP($C45,$C$17:$M$20,COUNTBLANK($D$15:E$15)+1,FALSE)</f>
        <v>9600</v>
      </c>
      <c r="F45">
        <f t="array" ref="F45">INDEX($CI$3:$EP$26,MATCH($L$3,$CH$3:$CH$26,0),MATCH($B45&amp;F$16,$CI$2:$EP$2&amp;$CI$1:$EP$1,0))*VLOOKUP($C45,$C$17:$M$20,COUNTBLANK($D$15:F$15)+1,FALSE)</f>
        <v>0</v>
      </c>
      <c r="G45">
        <f t="array" ref="G45">INDEX($CI$3:$EP$26,MATCH($L$3,$CH$3:$CH$26,0),MATCH($B45&amp;G$16,$CI$2:$EP$2&amp;$CI$1:$EP$1,0))*VLOOKUP($C45,$C$17:$M$20,COUNTBLANK($D$15:G$15)+1,FALSE)</f>
        <v>0</v>
      </c>
      <c r="H45">
        <f t="array" ref="H45">INDEX($CI$3:$EP$26,MATCH($L$3,$CH$3:$CH$26,0),MATCH($B45&amp;H$16,$CI$2:$EP$2&amp;$CI$1:$EP$1,0))*VLOOKUP($C45,$C$17:$M$20,COUNTBLANK($D$15:H$15)+1,FALSE)</f>
        <v>6.0000000000000012E-2</v>
      </c>
      <c r="I45">
        <f t="array" ref="I45">INDEX($CI$3:$EP$26,MATCH($L$3,$CH$3:$CH$26,0),MATCH($B45&amp;I$16,$CI$2:$EP$2&amp;$CI$1:$EP$1,0))*VLOOKUP($C45,$C$17:$M$20,COUNTBLANK($D$15:I$15)+1,FALSE)</f>
        <v>0</v>
      </c>
      <c r="J45">
        <f t="array" ref="J45">INDEX($CI$3:$EP$26,MATCH($L$3,$CH$3:$CH$26,0),MATCH($B45&amp;J$16,$CI$2:$EP$2&amp;$CI$1:$EP$1,0))*VLOOKUP($C45,$C$17:$M$20,COUNTBLANK($D$15:J$15)+1,FALSE)</f>
        <v>0</v>
      </c>
      <c r="K45">
        <f t="array" ref="K45">INDEX($CI$3:$EP$26,MATCH($L$3,$CH$3:$CH$26,0),MATCH($B45&amp;K$16,$CI$2:$EP$2&amp;$CI$1:$EP$1,0))*VLOOKUP($C45,$C$17:$M$20,COUNTBLANK($D$15:K$15)+1,FALSE)</f>
        <v>0</v>
      </c>
      <c r="L45">
        <f t="array" ref="L45">INDEX($CI$3:$EP$26,MATCH($L$3,$CH$3:$CH$26,0),MATCH($B45&amp;L$16,$CI$2:$EP$2&amp;$CI$1:$EP$1,0))*VLOOKUP($C45,$C$17:$M$20,COUNTBLANK($D$15:L$15)+1,FALSE)</f>
        <v>0</v>
      </c>
      <c r="M45">
        <f t="array" ref="M45">INDEX($CI$3:$EP$26,MATCH($L$3,$CH$3:$CH$26,0),MATCH($B45&amp;M$16,$CI$2:$EP$2&amp;$CI$1:$EP$1,0))*VLOOKUP($C45,$C$17:$M$20,COUNTBLANK($D$15:M$15)+1,FALSE)</f>
        <v>0</v>
      </c>
      <c r="AH45" s="3">
        <v>43</v>
      </c>
      <c r="AI45" s="3">
        <f t="shared" si="11"/>
        <v>5</v>
      </c>
      <c r="AJ45" s="3">
        <f t="shared" si="12"/>
        <v>16</v>
      </c>
      <c r="AK45" s="7">
        <f t="array" ref="AK45">INDEX($CI$3:$EP$26,MATCH($AJ45,$CH$3:$CH$26,0),MATCH($AI45&amp;AK$1,$CI$2:$EP$2&amp;$CI$1:$EP$1,0))+SUMPRODUCT($D$21:$M$44,($B$21:$B$44=$AI45)*($D$16:$M$16=AK$1))</f>
        <v>2560</v>
      </c>
      <c r="AL45" s="7">
        <f t="array" ref="AL45">INDEX($CI$3:$EP$26,MATCH($AJ45,$CH$3:$CH$26,0),MATCH($AI45&amp;AL$1,$CI$2:$EP$2&amp;$CI$1:$EP$1,0))+SUMPRODUCT($D$21:$M$44,($B$21:$B$44=$AI45)*($D$16:$M$16=AL$1))</f>
        <v>64000</v>
      </c>
      <c r="AM45" s="7">
        <f t="array" ref="AM45">INDEX($CI$3:$EP$26,MATCH($AJ45,$CH$3:$CH$26,0),MATCH($AI45&amp;AM$1,$CI$2:$EP$2&amp;$CI$1:$EP$1,0))+SUMPRODUCT($D$21:$M$44,($B$21:$B$44=$AI45)*($D$16:$M$16=AM$1))</f>
        <v>1280</v>
      </c>
      <c r="AN45" s="7">
        <f t="array" ref="AN45">INDEX($CI$3:$EP$26,MATCH($AJ45,$CH$3:$CH$26,0),MATCH($AI45&amp;AN$1,$CI$2:$EP$2&amp;$CI$1:$EP$1,0))+SUMPRODUCT($D$21:$M$44,($B$21:$B$44=$AI45)*($D$16:$M$16=AN$1))</f>
        <v>1280</v>
      </c>
      <c r="AO45" s="7">
        <f t="array" ref="AO45">INDEX($CI$3:$EP$26,MATCH($AJ45,$CH$3:$CH$26,0),MATCH($AI45&amp;AO$1,$CI$2:$EP$2&amp;$CI$1:$EP$1,0))+SUMPRODUCT($D$21:$M$44,($B$21:$B$44=$AI45)*($D$16:$M$16=AO$1))</f>
        <v>0.16</v>
      </c>
      <c r="AP45" s="7">
        <f t="array" ref="AP45">INDEX($CI$3:$EP$26,MATCH($AJ45,$CH$3:$CH$26,0),MATCH($AI45&amp;AP$1,$CI$2:$EP$2&amp;$CI$1:$EP$1,0))+SUMPRODUCT($D$21:$M$44,($B$21:$B$44=$AI45)*($D$16:$M$16=AP$1))</f>
        <v>0.16</v>
      </c>
      <c r="AQ45" s="7">
        <f t="array" ref="AQ45">INDEX($CI$3:$EP$26,MATCH($AJ45,$CH$3:$CH$26,0),MATCH($AI45&amp;AQ$1,$CI$2:$EP$2&amp;$CI$1:$EP$1,0))+SUMPRODUCT($D$21:$M$44,($B$21:$B$44=$AI45)*($D$16:$M$16=AQ$1))</f>
        <v>0.16</v>
      </c>
      <c r="AR45" s="7">
        <f t="array" ref="AR45">INDEX($CI$3:$EP$26,MATCH($AJ45,$CH$3:$CH$26,0),MATCH($AI45&amp;AR$1,$CI$2:$EP$2&amp;$CI$1:$EP$1,0))+SUMPRODUCT($D$21:$M$44,($B$21:$B$44=$AI45)*($D$16:$M$16=AR$1))</f>
        <v>0.16</v>
      </c>
      <c r="AS45" s="7">
        <f t="array" ref="AS45">INDEX($CI$3:$EP$26,MATCH($AJ45,$CH$3:$CH$26,0),MATCH($AI45&amp;AS$1,$CI$2:$EP$2&amp;$CI$1:$EP$1,0))+SUMPRODUCT($D$21:$M$44,($B$21:$B$44=$AI45)*($D$16:$M$16=AS$1))</f>
        <v>0.04</v>
      </c>
      <c r="AT45" s="7">
        <f t="array" ref="AT45">INDEX($CI$3:$EP$26,MATCH($AJ45,$CH$3:$CH$26,0),MATCH($AI45&amp;AT$1,$CI$2:$EP$2&amp;$CI$1:$EP$1,0))+SUMPRODUCT($D$21:$M$44,($B$21:$B$44=$AI45)*($D$16:$M$16=AT$1))</f>
        <v>0.08</v>
      </c>
      <c r="AU45" s="1">
        <f t="shared" si="132"/>
        <v>41595</v>
      </c>
      <c r="AV45" s="1">
        <f t="shared" si="19"/>
        <v>5324160</v>
      </c>
      <c r="AW45" s="1">
        <f>VLOOKUP(AH45,主线!C:AR,42,TRUE)*VLOOKUP(AH45,总表!A:D,3,FALSE)*参数!$C$12/6</f>
        <v>4069034.6666666674</v>
      </c>
      <c r="AX45" s="1">
        <f t="shared" si="20"/>
        <v>61029418.666666649</v>
      </c>
      <c r="BD45" t="s">
        <v>422</v>
      </c>
      <c r="BE45">
        <v>2</v>
      </c>
      <c r="BF45">
        <v>1</v>
      </c>
      <c r="BG45">
        <v>0</v>
      </c>
      <c r="BH45" s="3">
        <f t="array" ref="BH45">INDEX($D$21:$M$44,MATCH($BD45&amp;$BF45,$C$21:$C$44&amp;$B$21:$B$44,0),MATCH(BH$1,$D$16:$M$16,0))</f>
        <v>32</v>
      </c>
      <c r="BI45" s="3">
        <f t="array" ref="BI45">INDEX($D$21:$M$44,MATCH($BD45&amp;$BF45,$C$21:$C$44&amp;$B$21:$B$44,0),MATCH(BI$1,$D$16:$M$16,0))</f>
        <v>0</v>
      </c>
      <c r="BJ45" s="3">
        <f t="array" ref="BJ45">INDEX($D$21:$M$44,MATCH($BD45&amp;$BF45,$C$21:$C$44&amp;$B$21:$B$44,0),MATCH(BJ$1,$D$16:$M$16,0))</f>
        <v>0</v>
      </c>
      <c r="BK45" s="3">
        <f t="array" ref="BK45">INDEX($D$21:$M$44,MATCH($BD45&amp;$BF45,$C$21:$C$44&amp;$B$21:$B$44,0),MATCH(BK$1,$D$16:$M$16,0))</f>
        <v>64</v>
      </c>
      <c r="BL45" s="3"/>
      <c r="BM45" s="3"/>
      <c r="BN45" s="3"/>
      <c r="BO45" s="3"/>
      <c r="BP45" s="3"/>
      <c r="BQ45" s="3"/>
      <c r="BT45" t="str">
        <f t="shared" si="133"/>
        <v>头饰</v>
      </c>
      <c r="BU45">
        <f t="shared" si="134"/>
        <v>2</v>
      </c>
      <c r="BV45" s="1">
        <f t="shared" si="135"/>
        <v>19</v>
      </c>
      <c r="BW45" s="3">
        <f t="array" ref="BW45">INDEX($CI$3:$EP$26,MATCH($BV45,$CH$3:$CH$26,0),MATCH(BW$1&amp;$BU45,$CI$1:$EP$1&amp;$CI$2:$EP$2,0))*VLOOKUP($BT45,$C$17:$M$20,COUNTBLANK($D$15:D$15)+1,FALSE)</f>
        <v>228</v>
      </c>
      <c r="BX45" s="3">
        <f t="array" ref="BX45">INDEX($CI$3:$EP$26,MATCH($BV45,$CH$3:$CH$26,0),MATCH(BX$1&amp;$BU45,$CI$1:$EP$1&amp;$CI$2:$EP$2,0))*VLOOKUP($BT45,$C$17:$M$20,COUNTBLANK($D$15:E$15)+1,FALSE)</f>
        <v>11400</v>
      </c>
      <c r="BY45" s="3">
        <f t="array" ref="BY45">INDEX($CI$3:$EP$26,MATCH($BV45,$CH$3:$CH$26,0),MATCH(BY$1&amp;$BU45,$CI$1:$EP$1&amp;$CI$2:$EP$2,0))*VLOOKUP($BT45,$C$17:$M$20,COUNTBLANK($D$15:F$15)+1,FALSE)</f>
        <v>0</v>
      </c>
      <c r="BZ45" s="3">
        <f t="array" ref="BZ45">INDEX($CI$3:$EP$26,MATCH($BV45,$CH$3:$CH$26,0),MATCH(BZ$1&amp;$BU45,$CI$1:$EP$1&amp;$CI$2:$EP$2,0))*VLOOKUP($BT45,$C$17:$M$20,COUNTBLANK($D$15:G$15)+1,FALSE)</f>
        <v>0</v>
      </c>
      <c r="CA45" s="3">
        <f t="array" ref="CA45">INDEX($CI$3:$EP$26,MATCH($BV45,$CH$3:$CH$26,0),MATCH(CA$1&amp;$BU45,$CI$1:$EP$1&amp;$CI$2:$EP$2,0))*VLOOKUP($BT45,$C$17:$M$20,COUNTBLANK($D$15:H$15)+1,FALSE)</f>
        <v>0.06</v>
      </c>
      <c r="CB45" s="3">
        <f t="array" ref="CB45">INDEX($CI$3:$EP$26,MATCH($BV45,$CH$3:$CH$26,0),MATCH(CB$1&amp;$BU45,$CI$1:$EP$1&amp;$CI$2:$EP$2,0))*VLOOKUP($BT45,$C$17:$M$20,COUNTBLANK($D$15:I$15)+1,FALSE)</f>
        <v>0</v>
      </c>
      <c r="CC45" s="3">
        <f t="array" ref="CC45">INDEX($CI$3:$EP$26,MATCH($BV45,$CH$3:$CH$26,0),MATCH(CC$1&amp;$BU45,$CI$1:$EP$1&amp;$CI$2:$EP$2,0))*VLOOKUP($BT45,$C$17:$M$20,COUNTBLANK($D$15:J$15)+1,FALSE)</f>
        <v>0</v>
      </c>
      <c r="CD45" s="3">
        <f t="array" ref="CD45">INDEX($CI$3:$EP$26,MATCH($BV45,$CH$3:$CH$26,0),MATCH(CD$1&amp;$BU45,$CI$1:$EP$1&amp;$CI$2:$EP$2,0))*VLOOKUP($BT45,$C$17:$M$20,COUNTBLANK($D$15:K$15)+1,FALSE)</f>
        <v>0</v>
      </c>
      <c r="CE45" s="3">
        <f t="array" ref="CE45">INDEX($CI$3:$EP$26,MATCH($BV45,$CH$3:$CH$26,0),MATCH(CE$1&amp;$BU45,$CI$1:$EP$1&amp;$CI$2:$EP$2,0))*VLOOKUP($BT45,$C$17:$M$20,COUNTBLANK($D$15:L$15)+1,FALSE)</f>
        <v>0</v>
      </c>
      <c r="CF45" s="3">
        <f t="array" ref="CF45">INDEX($CI$3:$EP$26,MATCH($BV45,$CH$3:$CH$26,0),MATCH(CF$1&amp;$BU45,$CI$1:$EP$1&amp;$CI$2:$EP$2,0))*VLOOKUP($BT45,$C$17:$M$20,COUNTBLANK($D$15:M$15)+1,FALSE)</f>
        <v>0</v>
      </c>
    </row>
    <row r="46" spans="1:84" x14ac:dyDescent="0.2">
      <c r="B46">
        <v>1</v>
      </c>
      <c r="C46" t="str">
        <f>C18</f>
        <v>护甲</v>
      </c>
      <c r="D46">
        <f t="array" ref="D46">INDEX($CI$3:$EP$26,MATCH($L$3,$CH$3:$CH$26,0),MATCH($B46&amp;D$16,$CI$2:$EP$2&amp;$CI$1:$EP$1,0))*VLOOKUP($C46,$C$17:$M$20,COUNTBLANK($D$15:D$15)+1,FALSE)</f>
        <v>192</v>
      </c>
      <c r="E46">
        <f t="array" ref="E46">INDEX($CI$3:$EP$26,MATCH($L$3,$CH$3:$CH$26,0),MATCH($B46&amp;E$16,$CI$2:$EP$2&amp;$CI$1:$EP$1,0))*VLOOKUP($C46,$C$17:$M$20,COUNTBLANK($D$15:E$15)+1,FALSE)</f>
        <v>9600</v>
      </c>
      <c r="F46">
        <f t="array" ref="F46">INDEX($CI$3:$EP$26,MATCH($L$3,$CH$3:$CH$26,0),MATCH($B46&amp;F$16,$CI$2:$EP$2&amp;$CI$1:$EP$1,0))*VLOOKUP($C46,$C$17:$M$20,COUNTBLANK($D$15:F$15)+1,FALSE)</f>
        <v>0</v>
      </c>
      <c r="G46">
        <f t="array" ref="G46">INDEX($CI$3:$EP$26,MATCH($L$3,$CH$3:$CH$26,0),MATCH($B46&amp;G$16,$CI$2:$EP$2&amp;$CI$1:$EP$1,0))*VLOOKUP($C46,$C$17:$M$20,COUNTBLANK($D$15:G$15)+1,FALSE)</f>
        <v>0</v>
      </c>
      <c r="H46">
        <f t="array" ref="H46">INDEX($CI$3:$EP$26,MATCH($L$3,$CH$3:$CH$26,0),MATCH($B46&amp;H$16,$CI$2:$EP$2&amp;$CI$1:$EP$1,0))*VLOOKUP($C46,$C$17:$M$20,COUNTBLANK($D$15:H$15)+1,FALSE)</f>
        <v>0</v>
      </c>
      <c r="I46">
        <f t="array" ref="I46">INDEX($CI$3:$EP$26,MATCH($L$3,$CH$3:$CH$26,0),MATCH($B46&amp;I$16,$CI$2:$EP$2&amp;$CI$1:$EP$1,0))*VLOOKUP($C46,$C$17:$M$20,COUNTBLANK($D$15:I$15)+1,FALSE)</f>
        <v>6.0000000000000012E-2</v>
      </c>
      <c r="J46">
        <f t="array" ref="J46">INDEX($CI$3:$EP$26,MATCH($L$3,$CH$3:$CH$26,0),MATCH($B46&amp;J$16,$CI$2:$EP$2&amp;$CI$1:$EP$1,0))*VLOOKUP($C46,$C$17:$M$20,COUNTBLANK($D$15:J$15)+1,FALSE)</f>
        <v>0</v>
      </c>
      <c r="K46">
        <f t="array" ref="K46">INDEX($CI$3:$EP$26,MATCH($L$3,$CH$3:$CH$26,0),MATCH($B46&amp;K$16,$CI$2:$EP$2&amp;$CI$1:$EP$1,0))*VLOOKUP($C46,$C$17:$M$20,COUNTBLANK($D$15:K$15)+1,FALSE)</f>
        <v>0</v>
      </c>
      <c r="L46">
        <f t="array" ref="L46">INDEX($CI$3:$EP$26,MATCH($L$3,$CH$3:$CH$26,0),MATCH($B46&amp;L$16,$CI$2:$EP$2&amp;$CI$1:$EP$1,0))*VLOOKUP($C46,$C$17:$M$20,COUNTBLANK($D$15:L$15)+1,FALSE)</f>
        <v>0</v>
      </c>
      <c r="M46">
        <f t="array" ref="M46">INDEX($CI$3:$EP$26,MATCH($L$3,$CH$3:$CH$26,0),MATCH($B46&amp;M$16,$CI$2:$EP$2&amp;$CI$1:$EP$1,0))*VLOOKUP($C46,$C$17:$M$20,COUNTBLANK($D$15:M$15)+1,FALSE)</f>
        <v>0</v>
      </c>
      <c r="AH46" s="3">
        <v>44</v>
      </c>
      <c r="AI46" s="3">
        <f t="shared" si="11"/>
        <v>5</v>
      </c>
      <c r="AJ46" s="3">
        <f t="shared" si="12"/>
        <v>16</v>
      </c>
      <c r="AK46" s="7">
        <f t="array" ref="AK46">INDEX($CI$3:$EP$26,MATCH($AJ46,$CH$3:$CH$26,0),MATCH($AI46&amp;AK$1,$CI$2:$EP$2&amp;$CI$1:$EP$1,0))+SUMPRODUCT($D$21:$M$44,($B$21:$B$44=$AI46)*($D$16:$M$16=AK$1))</f>
        <v>2560</v>
      </c>
      <c r="AL46" s="7">
        <f t="array" ref="AL46">INDEX($CI$3:$EP$26,MATCH($AJ46,$CH$3:$CH$26,0),MATCH($AI46&amp;AL$1,$CI$2:$EP$2&amp;$CI$1:$EP$1,0))+SUMPRODUCT($D$21:$M$44,($B$21:$B$44=$AI46)*($D$16:$M$16=AL$1))</f>
        <v>64000</v>
      </c>
      <c r="AM46" s="7">
        <f t="array" ref="AM46">INDEX($CI$3:$EP$26,MATCH($AJ46,$CH$3:$CH$26,0),MATCH($AI46&amp;AM$1,$CI$2:$EP$2&amp;$CI$1:$EP$1,0))+SUMPRODUCT($D$21:$M$44,($B$21:$B$44=$AI46)*($D$16:$M$16=AM$1))</f>
        <v>1280</v>
      </c>
      <c r="AN46" s="7">
        <f t="array" ref="AN46">INDEX($CI$3:$EP$26,MATCH($AJ46,$CH$3:$CH$26,0),MATCH($AI46&amp;AN$1,$CI$2:$EP$2&amp;$CI$1:$EP$1,0))+SUMPRODUCT($D$21:$M$44,($B$21:$B$44=$AI46)*($D$16:$M$16=AN$1))</f>
        <v>1280</v>
      </c>
      <c r="AO46" s="7">
        <f t="array" ref="AO46">INDEX($CI$3:$EP$26,MATCH($AJ46,$CH$3:$CH$26,0),MATCH($AI46&amp;AO$1,$CI$2:$EP$2&amp;$CI$1:$EP$1,0))+SUMPRODUCT($D$21:$M$44,($B$21:$B$44=$AI46)*($D$16:$M$16=AO$1))</f>
        <v>0.16</v>
      </c>
      <c r="AP46" s="7">
        <f t="array" ref="AP46">INDEX($CI$3:$EP$26,MATCH($AJ46,$CH$3:$CH$26,0),MATCH($AI46&amp;AP$1,$CI$2:$EP$2&amp;$CI$1:$EP$1,0))+SUMPRODUCT($D$21:$M$44,($B$21:$B$44=$AI46)*($D$16:$M$16=AP$1))</f>
        <v>0.16</v>
      </c>
      <c r="AQ46" s="7">
        <f t="array" ref="AQ46">INDEX($CI$3:$EP$26,MATCH($AJ46,$CH$3:$CH$26,0),MATCH($AI46&amp;AQ$1,$CI$2:$EP$2&amp;$CI$1:$EP$1,0))+SUMPRODUCT($D$21:$M$44,($B$21:$B$44=$AI46)*($D$16:$M$16=AQ$1))</f>
        <v>0.16</v>
      </c>
      <c r="AR46" s="7">
        <f t="array" ref="AR46">INDEX($CI$3:$EP$26,MATCH($AJ46,$CH$3:$CH$26,0),MATCH($AI46&amp;AR$1,$CI$2:$EP$2&amp;$CI$1:$EP$1,0))+SUMPRODUCT($D$21:$M$44,($B$21:$B$44=$AI46)*($D$16:$M$16=AR$1))</f>
        <v>0.16</v>
      </c>
      <c r="AS46" s="7">
        <f t="array" ref="AS46">INDEX($CI$3:$EP$26,MATCH($AJ46,$CH$3:$CH$26,0),MATCH($AI46&amp;AS$1,$CI$2:$EP$2&amp;$CI$1:$EP$1,0))+SUMPRODUCT($D$21:$M$44,($B$21:$B$44=$AI46)*($D$16:$M$16=AS$1))</f>
        <v>0.04</v>
      </c>
      <c r="AT46" s="7">
        <f t="array" ref="AT46">INDEX($CI$3:$EP$26,MATCH($AJ46,$CH$3:$CH$26,0),MATCH($AI46&amp;AT$1,$CI$2:$EP$2&amp;$CI$1:$EP$1,0))+SUMPRODUCT($D$21:$M$44,($B$21:$B$44=$AI46)*($D$16:$M$16=AT$1))</f>
        <v>0.08</v>
      </c>
      <c r="AU46" s="1">
        <f t="shared" si="132"/>
        <v>41595</v>
      </c>
      <c r="AV46" s="1">
        <f t="shared" si="19"/>
        <v>5324160</v>
      </c>
      <c r="AW46" s="1">
        <f>VLOOKUP(AH46,主线!C:AR,42,TRUE)*VLOOKUP(AH46,总表!A:D,3,FALSE)*参数!$C$12/6</f>
        <v>4138922.6666666674</v>
      </c>
      <c r="AX46" s="1">
        <f t="shared" si="20"/>
        <v>65168341.333333313</v>
      </c>
      <c r="BD46" t="s">
        <v>422</v>
      </c>
      <c r="BE46">
        <v>2</v>
      </c>
      <c r="BF46">
        <v>2</v>
      </c>
      <c r="BG46">
        <v>0</v>
      </c>
      <c r="BH46" s="3">
        <f t="array" ref="BH46">INDEX($D$21:$M$44,MATCH($BD46&amp;$BF46,$C$21:$C$44&amp;$B$21:$B$44,0),MATCH(BH$1,$D$16:$M$16,0))</f>
        <v>48</v>
      </c>
      <c r="BI46" s="3">
        <f t="array" ref="BI46">INDEX($D$21:$M$44,MATCH($BD46&amp;$BF46,$C$21:$C$44&amp;$B$21:$B$44,0),MATCH(BI$1,$D$16:$M$16,0))</f>
        <v>0</v>
      </c>
      <c r="BJ46" s="3">
        <f t="array" ref="BJ46">INDEX($D$21:$M$44,MATCH($BD46&amp;$BF46,$C$21:$C$44&amp;$B$21:$B$44,0),MATCH(BJ$1,$D$16:$M$16,0))</f>
        <v>0</v>
      </c>
      <c r="BK46" s="3">
        <f t="array" ref="BK46">INDEX($D$21:$M$44,MATCH($BD46&amp;$BF46,$C$21:$C$44&amp;$B$21:$B$44,0),MATCH(BK$1,$D$16:$M$16,0))</f>
        <v>96</v>
      </c>
      <c r="BL46" s="3"/>
      <c r="BM46" s="3"/>
      <c r="BN46" s="3"/>
      <c r="BO46" s="3"/>
      <c r="BP46" s="3"/>
      <c r="BQ46" s="3"/>
      <c r="BT46" t="str">
        <f t="shared" si="133"/>
        <v>头饰</v>
      </c>
      <c r="BU46">
        <f t="shared" si="134"/>
        <v>2</v>
      </c>
      <c r="BV46" s="1">
        <f t="shared" si="135"/>
        <v>20</v>
      </c>
      <c r="BW46" s="3">
        <f t="array" ref="BW46">INDEX($CI$3:$EP$26,MATCH($BV46,$CH$3:$CH$26,0),MATCH(BW$1&amp;$BU46,$CI$1:$EP$1&amp;$CI$2:$EP$2,0))*VLOOKUP($BT46,$C$17:$M$20,COUNTBLANK($D$15:D$15)+1,FALSE)</f>
        <v>240</v>
      </c>
      <c r="BX46" s="3">
        <f t="array" ref="BX46">INDEX($CI$3:$EP$26,MATCH($BV46,$CH$3:$CH$26,0),MATCH(BX$1&amp;$BU46,$CI$1:$EP$1&amp;$CI$2:$EP$2,0))*VLOOKUP($BT46,$C$17:$M$20,COUNTBLANK($D$15:E$15)+1,FALSE)</f>
        <v>12000</v>
      </c>
      <c r="BY46" s="3">
        <f t="array" ref="BY46">INDEX($CI$3:$EP$26,MATCH($BV46,$CH$3:$CH$26,0),MATCH(BY$1&amp;$BU46,$CI$1:$EP$1&amp;$CI$2:$EP$2,0))*VLOOKUP($BT46,$C$17:$M$20,COUNTBLANK($D$15:F$15)+1,FALSE)</f>
        <v>0</v>
      </c>
      <c r="BZ46" s="3">
        <f t="array" ref="BZ46">INDEX($CI$3:$EP$26,MATCH($BV46,$CH$3:$CH$26,0),MATCH(BZ$1&amp;$BU46,$CI$1:$EP$1&amp;$CI$2:$EP$2,0))*VLOOKUP($BT46,$C$17:$M$20,COUNTBLANK($D$15:G$15)+1,FALSE)</f>
        <v>0</v>
      </c>
      <c r="CA46" s="3">
        <f t="array" ref="CA46">INDEX($CI$3:$EP$26,MATCH($BV46,$CH$3:$CH$26,0),MATCH(CA$1&amp;$BU46,$CI$1:$EP$1&amp;$CI$2:$EP$2,0))*VLOOKUP($BT46,$C$17:$M$20,COUNTBLANK($D$15:H$15)+1,FALSE)</f>
        <v>7.5000000000000011E-2</v>
      </c>
      <c r="CB46" s="3">
        <f t="array" ref="CB46">INDEX($CI$3:$EP$26,MATCH($BV46,$CH$3:$CH$26,0),MATCH(CB$1&amp;$BU46,$CI$1:$EP$1&amp;$CI$2:$EP$2,0))*VLOOKUP($BT46,$C$17:$M$20,COUNTBLANK($D$15:I$15)+1,FALSE)</f>
        <v>0</v>
      </c>
      <c r="CC46" s="3">
        <f t="array" ref="CC46">INDEX($CI$3:$EP$26,MATCH($BV46,$CH$3:$CH$26,0),MATCH(CC$1&amp;$BU46,$CI$1:$EP$1&amp;$CI$2:$EP$2,0))*VLOOKUP($BT46,$C$17:$M$20,COUNTBLANK($D$15:J$15)+1,FALSE)</f>
        <v>0</v>
      </c>
      <c r="CD46" s="3">
        <f t="array" ref="CD46">INDEX($CI$3:$EP$26,MATCH($BV46,$CH$3:$CH$26,0),MATCH(CD$1&amp;$BU46,$CI$1:$EP$1&amp;$CI$2:$EP$2,0))*VLOOKUP($BT46,$C$17:$M$20,COUNTBLANK($D$15:K$15)+1,FALSE)</f>
        <v>0</v>
      </c>
      <c r="CE46" s="3">
        <f t="array" ref="CE46">INDEX($CI$3:$EP$26,MATCH($BV46,$CH$3:$CH$26,0),MATCH(CE$1&amp;$BU46,$CI$1:$EP$1&amp;$CI$2:$EP$2,0))*VLOOKUP($BT46,$C$17:$M$20,COUNTBLANK($D$15:L$15)+1,FALSE)</f>
        <v>0</v>
      </c>
      <c r="CF46" s="3">
        <f t="array" ref="CF46">INDEX($CI$3:$EP$26,MATCH($BV46,$CH$3:$CH$26,0),MATCH(CF$1&amp;$BU46,$CI$1:$EP$1&amp;$CI$2:$EP$2,0))*VLOOKUP($BT46,$C$17:$M$20,COUNTBLANK($D$15:M$15)+1,FALSE)</f>
        <v>0</v>
      </c>
    </row>
    <row r="47" spans="1:84" x14ac:dyDescent="0.2">
      <c r="B47">
        <v>1</v>
      </c>
      <c r="C47" t="str">
        <f>C19</f>
        <v>手臂</v>
      </c>
      <c r="D47">
        <f t="array" ref="D47">INDEX($CI$3:$EP$26,MATCH($L$3,$CH$3:$CH$26,0),MATCH($B47&amp;D$16,$CI$2:$EP$2&amp;$CI$1:$EP$1,0))*VLOOKUP($C47,$C$17:$M$20,COUNTBLANK($D$15:D$15)+1,FALSE)</f>
        <v>192</v>
      </c>
      <c r="E47">
        <f t="array" ref="E47">INDEX($CI$3:$EP$26,MATCH($L$3,$CH$3:$CH$26,0),MATCH($B47&amp;E$16,$CI$2:$EP$2&amp;$CI$1:$EP$1,0))*VLOOKUP($C47,$C$17:$M$20,COUNTBLANK($D$15:E$15)+1,FALSE)</f>
        <v>0</v>
      </c>
      <c r="F47">
        <f t="array" ref="F47">INDEX($CI$3:$EP$26,MATCH($L$3,$CH$3:$CH$26,0),MATCH($B47&amp;F$16,$CI$2:$EP$2&amp;$CI$1:$EP$1,0))*VLOOKUP($C47,$C$17:$M$20,COUNTBLANK($D$15:F$15)+1,FALSE)</f>
        <v>384</v>
      </c>
      <c r="G47">
        <f t="array" ref="G47">INDEX($CI$3:$EP$26,MATCH($L$3,$CH$3:$CH$26,0),MATCH($B47&amp;G$16,$CI$2:$EP$2&amp;$CI$1:$EP$1,0))*VLOOKUP($C47,$C$17:$M$20,COUNTBLANK($D$15:G$15)+1,FALSE)</f>
        <v>0</v>
      </c>
      <c r="H47">
        <f t="array" ref="H47">INDEX($CI$3:$EP$26,MATCH($L$3,$CH$3:$CH$26,0),MATCH($B47&amp;H$16,$CI$2:$EP$2&amp;$CI$1:$EP$1,0))*VLOOKUP($C47,$C$17:$M$20,COUNTBLANK($D$15:H$15)+1,FALSE)</f>
        <v>0</v>
      </c>
      <c r="I47">
        <f t="array" ref="I47">INDEX($CI$3:$EP$26,MATCH($L$3,$CH$3:$CH$26,0),MATCH($B47&amp;I$16,$CI$2:$EP$2&amp;$CI$1:$EP$1,0))*VLOOKUP($C47,$C$17:$M$20,COUNTBLANK($D$15:I$15)+1,FALSE)</f>
        <v>0</v>
      </c>
      <c r="J47">
        <f t="array" ref="J47">INDEX($CI$3:$EP$26,MATCH($L$3,$CH$3:$CH$26,0),MATCH($B47&amp;J$16,$CI$2:$EP$2&amp;$CI$1:$EP$1,0))*VLOOKUP($C47,$C$17:$M$20,COUNTBLANK($D$15:J$15)+1,FALSE)</f>
        <v>6.0000000000000012E-2</v>
      </c>
      <c r="K47">
        <f t="array" ref="K47">INDEX($CI$3:$EP$26,MATCH($L$3,$CH$3:$CH$26,0),MATCH($B47&amp;K$16,$CI$2:$EP$2&amp;$CI$1:$EP$1,0))*VLOOKUP($C47,$C$17:$M$20,COUNTBLANK($D$15:K$15)+1,FALSE)</f>
        <v>6.0000000000000012E-2</v>
      </c>
      <c r="L47">
        <f t="array" ref="L47">INDEX($CI$3:$EP$26,MATCH($L$3,$CH$3:$CH$26,0),MATCH($B47&amp;L$16,$CI$2:$EP$2&amp;$CI$1:$EP$1,0))*VLOOKUP($C47,$C$17:$M$20,COUNTBLANK($D$15:L$15)+1,FALSE)</f>
        <v>0</v>
      </c>
      <c r="M47">
        <f t="array" ref="M47">INDEX($CI$3:$EP$26,MATCH($L$3,$CH$3:$CH$26,0),MATCH($B47&amp;M$16,$CI$2:$EP$2&amp;$CI$1:$EP$1,0))*VLOOKUP($C47,$C$17:$M$20,COUNTBLANK($D$15:M$15)+1,FALSE)</f>
        <v>0</v>
      </c>
      <c r="AH47" s="3">
        <v>45</v>
      </c>
      <c r="AI47" s="3">
        <f t="shared" si="11"/>
        <v>5</v>
      </c>
      <c r="AJ47" s="3">
        <f t="shared" si="12"/>
        <v>16</v>
      </c>
      <c r="AK47" s="7">
        <f t="array" ref="AK47">INDEX($CI$3:$EP$26,MATCH($AJ47,$CH$3:$CH$26,0),MATCH($AI47&amp;AK$1,$CI$2:$EP$2&amp;$CI$1:$EP$1,0))+SUMPRODUCT($D$21:$M$44,($B$21:$B$44=$AI47)*($D$16:$M$16=AK$1))</f>
        <v>2560</v>
      </c>
      <c r="AL47" s="7">
        <f t="array" ref="AL47">INDEX($CI$3:$EP$26,MATCH($AJ47,$CH$3:$CH$26,0),MATCH($AI47&amp;AL$1,$CI$2:$EP$2&amp;$CI$1:$EP$1,0))+SUMPRODUCT($D$21:$M$44,($B$21:$B$44=$AI47)*($D$16:$M$16=AL$1))</f>
        <v>64000</v>
      </c>
      <c r="AM47" s="7">
        <f t="array" ref="AM47">INDEX($CI$3:$EP$26,MATCH($AJ47,$CH$3:$CH$26,0),MATCH($AI47&amp;AM$1,$CI$2:$EP$2&amp;$CI$1:$EP$1,0))+SUMPRODUCT($D$21:$M$44,($B$21:$B$44=$AI47)*($D$16:$M$16=AM$1))</f>
        <v>1280</v>
      </c>
      <c r="AN47" s="7">
        <f t="array" ref="AN47">INDEX($CI$3:$EP$26,MATCH($AJ47,$CH$3:$CH$26,0),MATCH($AI47&amp;AN$1,$CI$2:$EP$2&amp;$CI$1:$EP$1,0))+SUMPRODUCT($D$21:$M$44,($B$21:$B$44=$AI47)*($D$16:$M$16=AN$1))</f>
        <v>1280</v>
      </c>
      <c r="AO47" s="7">
        <f t="array" ref="AO47">INDEX($CI$3:$EP$26,MATCH($AJ47,$CH$3:$CH$26,0),MATCH($AI47&amp;AO$1,$CI$2:$EP$2&amp;$CI$1:$EP$1,0))+SUMPRODUCT($D$21:$M$44,($B$21:$B$44=$AI47)*($D$16:$M$16=AO$1))</f>
        <v>0.16</v>
      </c>
      <c r="AP47" s="7">
        <f t="array" ref="AP47">INDEX($CI$3:$EP$26,MATCH($AJ47,$CH$3:$CH$26,0),MATCH($AI47&amp;AP$1,$CI$2:$EP$2&amp;$CI$1:$EP$1,0))+SUMPRODUCT($D$21:$M$44,($B$21:$B$44=$AI47)*($D$16:$M$16=AP$1))</f>
        <v>0.16</v>
      </c>
      <c r="AQ47" s="7">
        <f t="array" ref="AQ47">INDEX($CI$3:$EP$26,MATCH($AJ47,$CH$3:$CH$26,0),MATCH($AI47&amp;AQ$1,$CI$2:$EP$2&amp;$CI$1:$EP$1,0))+SUMPRODUCT($D$21:$M$44,($B$21:$B$44=$AI47)*($D$16:$M$16=AQ$1))</f>
        <v>0.16</v>
      </c>
      <c r="AR47" s="7">
        <f t="array" ref="AR47">INDEX($CI$3:$EP$26,MATCH($AJ47,$CH$3:$CH$26,0),MATCH($AI47&amp;AR$1,$CI$2:$EP$2&amp;$CI$1:$EP$1,0))+SUMPRODUCT($D$21:$M$44,($B$21:$B$44=$AI47)*($D$16:$M$16=AR$1))</f>
        <v>0.16</v>
      </c>
      <c r="AS47" s="7">
        <f t="array" ref="AS47">INDEX($CI$3:$EP$26,MATCH($AJ47,$CH$3:$CH$26,0),MATCH($AI47&amp;AS$1,$CI$2:$EP$2&amp;$CI$1:$EP$1,0))+SUMPRODUCT($D$21:$M$44,($B$21:$B$44=$AI47)*($D$16:$M$16=AS$1))</f>
        <v>0.04</v>
      </c>
      <c r="AT47" s="7">
        <f t="array" ref="AT47">INDEX($CI$3:$EP$26,MATCH($AJ47,$CH$3:$CH$26,0),MATCH($AI47&amp;AT$1,$CI$2:$EP$2&amp;$CI$1:$EP$1,0))+SUMPRODUCT($D$21:$M$44,($B$21:$B$44=$AI47)*($D$16:$M$16=AT$1))</f>
        <v>0.08</v>
      </c>
      <c r="AU47" s="1">
        <f t="shared" si="132"/>
        <v>41595</v>
      </c>
      <c r="AV47" s="1">
        <f t="shared" si="19"/>
        <v>5324160</v>
      </c>
      <c r="AW47" s="1">
        <f>VLOOKUP(AH47,主线!C:AR,42,TRUE)*VLOOKUP(AH47,总表!A:D,3,FALSE)*参数!$C$12/6</f>
        <v>4232106.666666667</v>
      </c>
      <c r="AX47" s="1">
        <f t="shared" si="20"/>
        <v>69400447.999999985</v>
      </c>
      <c r="BD47" t="s">
        <v>422</v>
      </c>
      <c r="BE47">
        <v>2</v>
      </c>
      <c r="BF47">
        <v>3</v>
      </c>
      <c r="BG47">
        <v>0</v>
      </c>
      <c r="BH47" s="3">
        <f t="array" ref="BH47">INDEX($D$21:$M$44,MATCH($BD47&amp;$BF47,$C$21:$C$44&amp;$B$21:$B$44,0),MATCH(BH$1,$D$16:$M$16,0))</f>
        <v>64</v>
      </c>
      <c r="BI47" s="3">
        <f t="array" ref="BI47">INDEX($D$21:$M$44,MATCH($BD47&amp;$BF47,$C$21:$C$44&amp;$B$21:$B$44,0),MATCH(BI$1,$D$16:$M$16,0))</f>
        <v>0</v>
      </c>
      <c r="BJ47" s="3">
        <f t="array" ref="BJ47">INDEX($D$21:$M$44,MATCH($BD47&amp;$BF47,$C$21:$C$44&amp;$B$21:$B$44,0),MATCH(BJ$1,$D$16:$M$16,0))</f>
        <v>0</v>
      </c>
      <c r="BK47" s="3">
        <f t="array" ref="BK47">INDEX($D$21:$M$44,MATCH($BD47&amp;$BF47,$C$21:$C$44&amp;$B$21:$B$44,0),MATCH(BK$1,$D$16:$M$16,0))</f>
        <v>128</v>
      </c>
      <c r="BL47" s="3"/>
      <c r="BM47" s="3"/>
      <c r="BN47" s="3"/>
      <c r="BO47" s="3"/>
      <c r="BP47" s="3"/>
      <c r="BQ47" s="3"/>
      <c r="BT47" t="str">
        <f t="shared" si="128"/>
        <v>头饰</v>
      </c>
      <c r="BU47">
        <f t="shared" si="129"/>
        <v>2</v>
      </c>
      <c r="BV47" s="1">
        <f t="shared" si="130"/>
        <v>21</v>
      </c>
      <c r="BW47" s="3">
        <f t="array" ref="BW47">INDEX($CI$3:$EP$26,MATCH($BV47,$CH$3:$CH$26,0),MATCH(BW$1&amp;$BU47,$CI$1:$EP$1&amp;$CI$2:$EP$2,0))*VLOOKUP($BT47,$C$17:$M$20,COUNTBLANK($D$15:D$15)+1,FALSE)</f>
        <v>252</v>
      </c>
      <c r="BX47" s="3">
        <f t="array" ref="BX47">INDEX($CI$3:$EP$26,MATCH($BV47,$CH$3:$CH$26,0),MATCH(BX$1&amp;$BU47,$CI$1:$EP$1&amp;$CI$2:$EP$2,0))*VLOOKUP($BT47,$C$17:$M$20,COUNTBLANK($D$15:E$15)+1,FALSE)</f>
        <v>12600</v>
      </c>
      <c r="BY47" s="3">
        <f t="array" ref="BY47">INDEX($CI$3:$EP$26,MATCH($BV47,$CH$3:$CH$26,0),MATCH(BY$1&amp;$BU47,$CI$1:$EP$1&amp;$CI$2:$EP$2,0))*VLOOKUP($BT47,$C$17:$M$20,COUNTBLANK($D$15:F$15)+1,FALSE)</f>
        <v>0</v>
      </c>
      <c r="BZ47" s="3">
        <f t="array" ref="BZ47">INDEX($CI$3:$EP$26,MATCH($BV47,$CH$3:$CH$26,0),MATCH(BZ$1&amp;$BU47,$CI$1:$EP$1&amp;$CI$2:$EP$2,0))*VLOOKUP($BT47,$C$17:$M$20,COUNTBLANK($D$15:G$15)+1,FALSE)</f>
        <v>0</v>
      </c>
      <c r="CA47" s="3">
        <f t="array" ref="CA47">INDEX($CI$3:$EP$26,MATCH($BV47,$CH$3:$CH$26,0),MATCH(CA$1&amp;$BU47,$CI$1:$EP$1&amp;$CI$2:$EP$2,0))*VLOOKUP($BT47,$C$17:$M$20,COUNTBLANK($D$15:H$15)+1,FALSE)</f>
        <v>7.5000000000000011E-2</v>
      </c>
      <c r="CB47" s="3">
        <f t="array" ref="CB47">INDEX($CI$3:$EP$26,MATCH($BV47,$CH$3:$CH$26,0),MATCH(CB$1&amp;$BU47,$CI$1:$EP$1&amp;$CI$2:$EP$2,0))*VLOOKUP($BT47,$C$17:$M$20,COUNTBLANK($D$15:I$15)+1,FALSE)</f>
        <v>0</v>
      </c>
      <c r="CC47" s="3">
        <f t="array" ref="CC47">INDEX($CI$3:$EP$26,MATCH($BV47,$CH$3:$CH$26,0),MATCH(CC$1&amp;$BU47,$CI$1:$EP$1&amp;$CI$2:$EP$2,0))*VLOOKUP($BT47,$C$17:$M$20,COUNTBLANK($D$15:J$15)+1,FALSE)</f>
        <v>0</v>
      </c>
      <c r="CD47" s="3">
        <f t="array" ref="CD47">INDEX($CI$3:$EP$26,MATCH($BV47,$CH$3:$CH$26,0),MATCH(CD$1&amp;$BU47,$CI$1:$EP$1&amp;$CI$2:$EP$2,0))*VLOOKUP($BT47,$C$17:$M$20,COUNTBLANK($D$15:K$15)+1,FALSE)</f>
        <v>0</v>
      </c>
      <c r="CE47" s="3">
        <f t="array" ref="CE47">INDEX($CI$3:$EP$26,MATCH($BV47,$CH$3:$CH$26,0),MATCH(CE$1&amp;$BU47,$CI$1:$EP$1&amp;$CI$2:$EP$2,0))*VLOOKUP($BT47,$C$17:$M$20,COUNTBLANK($D$15:L$15)+1,FALSE)</f>
        <v>0</v>
      </c>
      <c r="CF47" s="3">
        <f t="array" ref="CF47">INDEX($CI$3:$EP$26,MATCH($BV47,$CH$3:$CH$26,0),MATCH(CF$1&amp;$BU47,$CI$1:$EP$1&amp;$CI$2:$EP$2,0))*VLOOKUP($BT47,$C$17:$M$20,COUNTBLANK($D$15:M$15)+1,FALSE)</f>
        <v>0</v>
      </c>
    </row>
    <row r="48" spans="1:84" x14ac:dyDescent="0.2">
      <c r="B48">
        <v>1</v>
      </c>
      <c r="C48" t="str">
        <f>C20</f>
        <v>鞋子</v>
      </c>
      <c r="D48">
        <f t="array" ref="D48">INDEX($CI$3:$EP$26,MATCH($L$3,$CH$3:$CH$26,0),MATCH($B48&amp;D$16,$CI$2:$EP$2&amp;$CI$1:$EP$1,0))*VLOOKUP($C48,$C$17:$M$20,COUNTBLANK($D$15:D$15)+1,FALSE)</f>
        <v>192</v>
      </c>
      <c r="E48">
        <f t="array" ref="E48">INDEX($CI$3:$EP$26,MATCH($L$3,$CH$3:$CH$26,0),MATCH($B48&amp;E$16,$CI$2:$EP$2&amp;$CI$1:$EP$1,0))*VLOOKUP($C48,$C$17:$M$20,COUNTBLANK($D$15:E$15)+1,FALSE)</f>
        <v>0</v>
      </c>
      <c r="F48">
        <f t="array" ref="F48">INDEX($CI$3:$EP$26,MATCH($L$3,$CH$3:$CH$26,0),MATCH($B48&amp;F$16,$CI$2:$EP$2&amp;$CI$1:$EP$1,0))*VLOOKUP($C48,$C$17:$M$20,COUNTBLANK($D$15:F$15)+1,FALSE)</f>
        <v>0</v>
      </c>
      <c r="G48">
        <f t="array" ref="G48">INDEX($CI$3:$EP$26,MATCH($L$3,$CH$3:$CH$26,0),MATCH($B48&amp;G$16,$CI$2:$EP$2&amp;$CI$1:$EP$1,0))*VLOOKUP($C48,$C$17:$M$20,COUNTBLANK($D$15:G$15)+1,FALSE)</f>
        <v>384</v>
      </c>
      <c r="H48">
        <f t="array" ref="H48">INDEX($CI$3:$EP$26,MATCH($L$3,$CH$3:$CH$26,0),MATCH($B48&amp;H$16,$CI$2:$EP$2&amp;$CI$1:$EP$1,0))*VLOOKUP($C48,$C$17:$M$20,COUNTBLANK($D$15:H$15)+1,FALSE)</f>
        <v>0</v>
      </c>
      <c r="I48">
        <f t="array" ref="I48">INDEX($CI$3:$EP$26,MATCH($L$3,$CH$3:$CH$26,0),MATCH($B48&amp;I$16,$CI$2:$EP$2&amp;$CI$1:$EP$1,0))*VLOOKUP($C48,$C$17:$M$20,COUNTBLANK($D$15:I$15)+1,FALSE)</f>
        <v>0</v>
      </c>
      <c r="J48">
        <f t="array" ref="J48">INDEX($CI$3:$EP$26,MATCH($L$3,$CH$3:$CH$26,0),MATCH($B48&amp;J$16,$CI$2:$EP$2&amp;$CI$1:$EP$1,0))*VLOOKUP($C48,$C$17:$M$20,COUNTBLANK($D$15:J$15)+1,FALSE)</f>
        <v>0</v>
      </c>
      <c r="K48">
        <f t="array" ref="K48">INDEX($CI$3:$EP$26,MATCH($L$3,$CH$3:$CH$26,0),MATCH($B48&amp;K$16,$CI$2:$EP$2&amp;$CI$1:$EP$1,0))*VLOOKUP($C48,$C$17:$M$20,COUNTBLANK($D$15:K$15)+1,FALSE)</f>
        <v>0</v>
      </c>
      <c r="L48">
        <f t="array" ref="L48">INDEX($CI$3:$EP$26,MATCH($L$3,$CH$3:$CH$26,0),MATCH($B48&amp;L$16,$CI$2:$EP$2&amp;$CI$1:$EP$1,0))*VLOOKUP($C48,$C$17:$M$20,COUNTBLANK($D$15:L$15)+1,FALSE)</f>
        <v>1.4999999999999999E-2</v>
      </c>
      <c r="M48">
        <f t="array" ref="M48">INDEX($CI$3:$EP$26,MATCH($L$3,$CH$3:$CH$26,0),MATCH($B48&amp;M$16,$CI$2:$EP$2&amp;$CI$1:$EP$1,0))*VLOOKUP($C48,$C$17:$M$20,COUNTBLANK($D$15:M$15)+1,FALSE)</f>
        <v>0.03</v>
      </c>
      <c r="AH48" s="3">
        <v>46</v>
      </c>
      <c r="AI48" s="3">
        <f t="shared" si="11"/>
        <v>5</v>
      </c>
      <c r="AJ48" s="3">
        <f t="shared" si="12"/>
        <v>16</v>
      </c>
      <c r="AK48" s="7">
        <f t="array" ref="AK48">INDEX($CI$3:$EP$26,MATCH($AJ48,$CH$3:$CH$26,0),MATCH($AI48&amp;AK$1,$CI$2:$EP$2&amp;$CI$1:$EP$1,0))+SUMPRODUCT($D$21:$M$44,($B$21:$B$44=$AI48)*($D$16:$M$16=AK$1))</f>
        <v>2560</v>
      </c>
      <c r="AL48" s="7">
        <f t="array" ref="AL48">INDEX($CI$3:$EP$26,MATCH($AJ48,$CH$3:$CH$26,0),MATCH($AI48&amp;AL$1,$CI$2:$EP$2&amp;$CI$1:$EP$1,0))+SUMPRODUCT($D$21:$M$44,($B$21:$B$44=$AI48)*($D$16:$M$16=AL$1))</f>
        <v>64000</v>
      </c>
      <c r="AM48" s="7">
        <f t="array" ref="AM48">INDEX($CI$3:$EP$26,MATCH($AJ48,$CH$3:$CH$26,0),MATCH($AI48&amp;AM$1,$CI$2:$EP$2&amp;$CI$1:$EP$1,0))+SUMPRODUCT($D$21:$M$44,($B$21:$B$44=$AI48)*($D$16:$M$16=AM$1))</f>
        <v>1280</v>
      </c>
      <c r="AN48" s="7">
        <f t="array" ref="AN48">INDEX($CI$3:$EP$26,MATCH($AJ48,$CH$3:$CH$26,0),MATCH($AI48&amp;AN$1,$CI$2:$EP$2&amp;$CI$1:$EP$1,0))+SUMPRODUCT($D$21:$M$44,($B$21:$B$44=$AI48)*($D$16:$M$16=AN$1))</f>
        <v>1280</v>
      </c>
      <c r="AO48" s="7">
        <f t="array" ref="AO48">INDEX($CI$3:$EP$26,MATCH($AJ48,$CH$3:$CH$26,0),MATCH($AI48&amp;AO$1,$CI$2:$EP$2&amp;$CI$1:$EP$1,0))+SUMPRODUCT($D$21:$M$44,($B$21:$B$44=$AI48)*($D$16:$M$16=AO$1))</f>
        <v>0.16</v>
      </c>
      <c r="AP48" s="7">
        <f t="array" ref="AP48">INDEX($CI$3:$EP$26,MATCH($AJ48,$CH$3:$CH$26,0),MATCH($AI48&amp;AP$1,$CI$2:$EP$2&amp;$CI$1:$EP$1,0))+SUMPRODUCT($D$21:$M$44,($B$21:$B$44=$AI48)*($D$16:$M$16=AP$1))</f>
        <v>0.16</v>
      </c>
      <c r="AQ48" s="7">
        <f t="array" ref="AQ48">INDEX($CI$3:$EP$26,MATCH($AJ48,$CH$3:$CH$26,0),MATCH($AI48&amp;AQ$1,$CI$2:$EP$2&amp;$CI$1:$EP$1,0))+SUMPRODUCT($D$21:$M$44,($B$21:$B$44=$AI48)*($D$16:$M$16=AQ$1))</f>
        <v>0.16</v>
      </c>
      <c r="AR48" s="7">
        <f t="array" ref="AR48">INDEX($CI$3:$EP$26,MATCH($AJ48,$CH$3:$CH$26,0),MATCH($AI48&amp;AR$1,$CI$2:$EP$2&amp;$CI$1:$EP$1,0))+SUMPRODUCT($D$21:$M$44,($B$21:$B$44=$AI48)*($D$16:$M$16=AR$1))</f>
        <v>0.16</v>
      </c>
      <c r="AS48" s="7">
        <f t="array" ref="AS48">INDEX($CI$3:$EP$26,MATCH($AJ48,$CH$3:$CH$26,0),MATCH($AI48&amp;AS$1,$CI$2:$EP$2&amp;$CI$1:$EP$1,0))+SUMPRODUCT($D$21:$M$44,($B$21:$B$44=$AI48)*($D$16:$M$16=AS$1))</f>
        <v>0.04</v>
      </c>
      <c r="AT48" s="7">
        <f t="array" ref="AT48">INDEX($CI$3:$EP$26,MATCH($AJ48,$CH$3:$CH$26,0),MATCH($AI48&amp;AT$1,$CI$2:$EP$2&amp;$CI$1:$EP$1,0))+SUMPRODUCT($D$21:$M$44,($B$21:$B$44=$AI48)*($D$16:$M$16=AT$1))</f>
        <v>0.08</v>
      </c>
      <c r="AU48" s="1">
        <f t="shared" si="132"/>
        <v>41595</v>
      </c>
      <c r="AV48" s="1">
        <f t="shared" si="19"/>
        <v>5324160</v>
      </c>
      <c r="AW48" s="1">
        <f>VLOOKUP(AH48,主线!C:AR,42,TRUE)*VLOOKUP(AH48,总表!A:D,3,FALSE)*参数!$C$12/6</f>
        <v>4348586.666666667</v>
      </c>
      <c r="AX48" s="1">
        <f t="shared" si="20"/>
        <v>73749034.666666657</v>
      </c>
      <c r="BD48" t="s">
        <v>422</v>
      </c>
      <c r="BE48">
        <v>2</v>
      </c>
      <c r="BF48">
        <v>4</v>
      </c>
      <c r="BG48">
        <v>0</v>
      </c>
      <c r="BH48" s="3">
        <f t="array" ref="BH48">INDEX($D$21:$M$44,MATCH($BD48&amp;$BF48,$C$21:$C$44&amp;$B$21:$B$44,0),MATCH(BH$1,$D$16:$M$16,0))</f>
        <v>80</v>
      </c>
      <c r="BI48" s="3">
        <f t="array" ref="BI48">INDEX($D$21:$M$44,MATCH($BD48&amp;$BF48,$C$21:$C$44&amp;$B$21:$B$44,0),MATCH(BI$1,$D$16:$M$16,0))</f>
        <v>0</v>
      </c>
      <c r="BJ48" s="3">
        <f t="array" ref="BJ48">INDEX($D$21:$M$44,MATCH($BD48&amp;$BF48,$C$21:$C$44&amp;$B$21:$B$44,0),MATCH(BJ$1,$D$16:$M$16,0))</f>
        <v>0</v>
      </c>
      <c r="BK48" s="3">
        <f t="array" ref="BK48">INDEX($D$21:$M$44,MATCH($BD48&amp;$BF48,$C$21:$C$44&amp;$B$21:$B$44,0),MATCH(BK$1,$D$16:$M$16,0))</f>
        <v>160</v>
      </c>
      <c r="BL48" s="3"/>
      <c r="BM48" s="3"/>
      <c r="BN48" s="3"/>
      <c r="BO48" s="3"/>
      <c r="BP48" s="3"/>
      <c r="BQ48" s="3"/>
      <c r="BT48" t="str">
        <f t="shared" si="128"/>
        <v>头饰</v>
      </c>
      <c r="BU48">
        <f t="shared" si="129"/>
        <v>2</v>
      </c>
      <c r="BV48" s="1">
        <f t="shared" si="130"/>
        <v>22</v>
      </c>
      <c r="BW48" s="3">
        <f t="array" ref="BW48">INDEX($CI$3:$EP$26,MATCH($BV48,$CH$3:$CH$26,0),MATCH(BW$1&amp;$BU48,$CI$1:$EP$1&amp;$CI$2:$EP$2,0))*VLOOKUP($BT48,$C$17:$M$20,COUNTBLANK($D$15:D$15)+1,FALSE)</f>
        <v>264</v>
      </c>
      <c r="BX48" s="3">
        <f t="array" ref="BX48">INDEX($CI$3:$EP$26,MATCH($BV48,$CH$3:$CH$26,0),MATCH(BX$1&amp;$BU48,$CI$1:$EP$1&amp;$CI$2:$EP$2,0))*VLOOKUP($BT48,$C$17:$M$20,COUNTBLANK($D$15:E$15)+1,FALSE)</f>
        <v>13200</v>
      </c>
      <c r="BY48" s="3">
        <f t="array" ref="BY48">INDEX($CI$3:$EP$26,MATCH($BV48,$CH$3:$CH$26,0),MATCH(BY$1&amp;$BU48,$CI$1:$EP$1&amp;$CI$2:$EP$2,0))*VLOOKUP($BT48,$C$17:$M$20,COUNTBLANK($D$15:F$15)+1,FALSE)</f>
        <v>0</v>
      </c>
      <c r="BZ48" s="3">
        <f t="array" ref="BZ48">INDEX($CI$3:$EP$26,MATCH($BV48,$CH$3:$CH$26,0),MATCH(BZ$1&amp;$BU48,$CI$1:$EP$1&amp;$CI$2:$EP$2,0))*VLOOKUP($BT48,$C$17:$M$20,COUNTBLANK($D$15:G$15)+1,FALSE)</f>
        <v>0</v>
      </c>
      <c r="CA48" s="3">
        <f t="array" ref="CA48">INDEX($CI$3:$EP$26,MATCH($BV48,$CH$3:$CH$26,0),MATCH(CA$1&amp;$BU48,$CI$1:$EP$1&amp;$CI$2:$EP$2,0))*VLOOKUP($BT48,$C$17:$M$20,COUNTBLANK($D$15:H$15)+1,FALSE)</f>
        <v>7.5000000000000011E-2</v>
      </c>
      <c r="CB48" s="3">
        <f t="array" ref="CB48">INDEX($CI$3:$EP$26,MATCH($BV48,$CH$3:$CH$26,0),MATCH(CB$1&amp;$BU48,$CI$1:$EP$1&amp;$CI$2:$EP$2,0))*VLOOKUP($BT48,$C$17:$M$20,COUNTBLANK($D$15:I$15)+1,FALSE)</f>
        <v>0</v>
      </c>
      <c r="CC48" s="3">
        <f t="array" ref="CC48">INDEX($CI$3:$EP$26,MATCH($BV48,$CH$3:$CH$26,0),MATCH(CC$1&amp;$BU48,$CI$1:$EP$1&amp;$CI$2:$EP$2,0))*VLOOKUP($BT48,$C$17:$M$20,COUNTBLANK($D$15:J$15)+1,FALSE)</f>
        <v>0</v>
      </c>
      <c r="CD48" s="3">
        <f t="array" ref="CD48">INDEX($CI$3:$EP$26,MATCH($BV48,$CH$3:$CH$26,0),MATCH(CD$1&amp;$BU48,$CI$1:$EP$1&amp;$CI$2:$EP$2,0))*VLOOKUP($BT48,$C$17:$M$20,COUNTBLANK($D$15:K$15)+1,FALSE)</f>
        <v>0</v>
      </c>
      <c r="CE48" s="3">
        <f t="array" ref="CE48">INDEX($CI$3:$EP$26,MATCH($BV48,$CH$3:$CH$26,0),MATCH(CE$1&amp;$BU48,$CI$1:$EP$1&amp;$CI$2:$EP$2,0))*VLOOKUP($BT48,$C$17:$M$20,COUNTBLANK($D$15:L$15)+1,FALSE)</f>
        <v>0</v>
      </c>
      <c r="CF48" s="3">
        <f t="array" ref="CF48">INDEX($CI$3:$EP$26,MATCH($BV48,$CH$3:$CH$26,0),MATCH(CF$1&amp;$BU48,$CI$1:$EP$1&amp;$CI$2:$EP$2,0))*VLOOKUP($BT48,$C$17:$M$20,COUNTBLANK($D$15:M$15)+1,FALSE)</f>
        <v>0</v>
      </c>
    </row>
    <row r="49" spans="2:84" x14ac:dyDescent="0.2">
      <c r="B49">
        <f>B45+1</f>
        <v>2</v>
      </c>
      <c r="C49" t="str">
        <f t="shared" ref="C49:C68" si="137">C45</f>
        <v>头饰</v>
      </c>
      <c r="D49">
        <f t="array" ref="D49">INDEX($CI$3:$EP$26,MATCH($L$3,$CH$3:$CH$26,0),MATCH($B49&amp;D$16,$CI$2:$EP$2&amp;$CI$1:$EP$1,0))*VLOOKUP($C49,$C$17:$M$20,COUNTBLANK($D$15:D$15)+1,FALSE)</f>
        <v>288</v>
      </c>
      <c r="E49">
        <f t="array" ref="E49">INDEX($CI$3:$EP$26,MATCH($L$3,$CH$3:$CH$26,0),MATCH($B49&amp;E$16,$CI$2:$EP$2&amp;$CI$1:$EP$1,0))*VLOOKUP($C49,$C$17:$M$20,COUNTBLANK($D$15:E$15)+1,FALSE)</f>
        <v>14400</v>
      </c>
      <c r="F49">
        <f t="array" ref="F49">INDEX($CI$3:$EP$26,MATCH($L$3,$CH$3:$CH$26,0),MATCH($B49&amp;F$16,$CI$2:$EP$2&amp;$CI$1:$EP$1,0))*VLOOKUP($C49,$C$17:$M$20,COUNTBLANK($D$15:F$15)+1,FALSE)</f>
        <v>0</v>
      </c>
      <c r="G49">
        <f t="array" ref="G49">INDEX($CI$3:$EP$26,MATCH($L$3,$CH$3:$CH$26,0),MATCH($B49&amp;G$16,$CI$2:$EP$2&amp;$CI$1:$EP$1,0))*VLOOKUP($C49,$C$17:$M$20,COUNTBLANK($D$15:G$15)+1,FALSE)</f>
        <v>0</v>
      </c>
      <c r="H49">
        <f t="array" ref="H49">INDEX($CI$3:$EP$26,MATCH($L$3,$CH$3:$CH$26,0),MATCH($B49&amp;H$16,$CI$2:$EP$2&amp;$CI$1:$EP$1,0))*VLOOKUP($C49,$C$17:$M$20,COUNTBLANK($D$15:H$15)+1,FALSE)</f>
        <v>9.0000000000000024E-2</v>
      </c>
      <c r="I49">
        <f t="array" ref="I49">INDEX($CI$3:$EP$26,MATCH($L$3,$CH$3:$CH$26,0),MATCH($B49&amp;I$16,$CI$2:$EP$2&amp;$CI$1:$EP$1,0))*VLOOKUP($C49,$C$17:$M$20,COUNTBLANK($D$15:I$15)+1,FALSE)</f>
        <v>0</v>
      </c>
      <c r="J49">
        <f t="array" ref="J49">INDEX($CI$3:$EP$26,MATCH($L$3,$CH$3:$CH$26,0),MATCH($B49&amp;J$16,$CI$2:$EP$2&amp;$CI$1:$EP$1,0))*VLOOKUP($C49,$C$17:$M$20,COUNTBLANK($D$15:J$15)+1,FALSE)</f>
        <v>0</v>
      </c>
      <c r="K49">
        <f t="array" ref="K49">INDEX($CI$3:$EP$26,MATCH($L$3,$CH$3:$CH$26,0),MATCH($B49&amp;K$16,$CI$2:$EP$2&amp;$CI$1:$EP$1,0))*VLOOKUP($C49,$C$17:$M$20,COUNTBLANK($D$15:K$15)+1,FALSE)</f>
        <v>0</v>
      </c>
      <c r="L49">
        <f t="array" ref="L49">INDEX($CI$3:$EP$26,MATCH($L$3,$CH$3:$CH$26,0),MATCH($B49&amp;L$16,$CI$2:$EP$2&amp;$CI$1:$EP$1,0))*VLOOKUP($C49,$C$17:$M$20,COUNTBLANK($D$15:L$15)+1,FALSE)</f>
        <v>0</v>
      </c>
      <c r="M49">
        <f t="array" ref="M49">INDEX($CI$3:$EP$26,MATCH($L$3,$CH$3:$CH$26,0),MATCH($B49&amp;M$16,$CI$2:$EP$2&amp;$CI$1:$EP$1,0))*VLOOKUP($C49,$C$17:$M$20,COUNTBLANK($D$15:M$15)+1,FALSE)</f>
        <v>0</v>
      </c>
      <c r="AH49" s="3">
        <v>47</v>
      </c>
      <c r="AI49" s="3">
        <f t="shared" si="11"/>
        <v>5</v>
      </c>
      <c r="AJ49" s="3">
        <f t="shared" si="12"/>
        <v>16</v>
      </c>
      <c r="AK49" s="7">
        <f t="array" ref="AK49">INDEX($CI$3:$EP$26,MATCH($AJ49,$CH$3:$CH$26,0),MATCH($AI49&amp;AK$1,$CI$2:$EP$2&amp;$CI$1:$EP$1,0))+SUMPRODUCT($D$21:$M$44,($B$21:$B$44=$AI49)*($D$16:$M$16=AK$1))</f>
        <v>2560</v>
      </c>
      <c r="AL49" s="7">
        <f t="array" ref="AL49">INDEX($CI$3:$EP$26,MATCH($AJ49,$CH$3:$CH$26,0),MATCH($AI49&amp;AL$1,$CI$2:$EP$2&amp;$CI$1:$EP$1,0))+SUMPRODUCT($D$21:$M$44,($B$21:$B$44=$AI49)*($D$16:$M$16=AL$1))</f>
        <v>64000</v>
      </c>
      <c r="AM49" s="7">
        <f t="array" ref="AM49">INDEX($CI$3:$EP$26,MATCH($AJ49,$CH$3:$CH$26,0),MATCH($AI49&amp;AM$1,$CI$2:$EP$2&amp;$CI$1:$EP$1,0))+SUMPRODUCT($D$21:$M$44,($B$21:$B$44=$AI49)*($D$16:$M$16=AM$1))</f>
        <v>1280</v>
      </c>
      <c r="AN49" s="7">
        <f t="array" ref="AN49">INDEX($CI$3:$EP$26,MATCH($AJ49,$CH$3:$CH$26,0),MATCH($AI49&amp;AN$1,$CI$2:$EP$2&amp;$CI$1:$EP$1,0))+SUMPRODUCT($D$21:$M$44,($B$21:$B$44=$AI49)*($D$16:$M$16=AN$1))</f>
        <v>1280</v>
      </c>
      <c r="AO49" s="7">
        <f t="array" ref="AO49">INDEX($CI$3:$EP$26,MATCH($AJ49,$CH$3:$CH$26,0),MATCH($AI49&amp;AO$1,$CI$2:$EP$2&amp;$CI$1:$EP$1,0))+SUMPRODUCT($D$21:$M$44,($B$21:$B$44=$AI49)*($D$16:$M$16=AO$1))</f>
        <v>0.16</v>
      </c>
      <c r="AP49" s="7">
        <f t="array" ref="AP49">INDEX($CI$3:$EP$26,MATCH($AJ49,$CH$3:$CH$26,0),MATCH($AI49&amp;AP$1,$CI$2:$EP$2&amp;$CI$1:$EP$1,0))+SUMPRODUCT($D$21:$M$44,($B$21:$B$44=$AI49)*($D$16:$M$16=AP$1))</f>
        <v>0.16</v>
      </c>
      <c r="AQ49" s="7">
        <f t="array" ref="AQ49">INDEX($CI$3:$EP$26,MATCH($AJ49,$CH$3:$CH$26,0),MATCH($AI49&amp;AQ$1,$CI$2:$EP$2&amp;$CI$1:$EP$1,0))+SUMPRODUCT($D$21:$M$44,($B$21:$B$44=$AI49)*($D$16:$M$16=AQ$1))</f>
        <v>0.16</v>
      </c>
      <c r="AR49" s="7">
        <f t="array" ref="AR49">INDEX($CI$3:$EP$26,MATCH($AJ49,$CH$3:$CH$26,0),MATCH($AI49&amp;AR$1,$CI$2:$EP$2&amp;$CI$1:$EP$1,0))+SUMPRODUCT($D$21:$M$44,($B$21:$B$44=$AI49)*($D$16:$M$16=AR$1))</f>
        <v>0.16</v>
      </c>
      <c r="AS49" s="7">
        <f t="array" ref="AS49">INDEX($CI$3:$EP$26,MATCH($AJ49,$CH$3:$CH$26,0),MATCH($AI49&amp;AS$1,$CI$2:$EP$2&amp;$CI$1:$EP$1,0))+SUMPRODUCT($D$21:$M$44,($B$21:$B$44=$AI49)*($D$16:$M$16=AS$1))</f>
        <v>0.04</v>
      </c>
      <c r="AT49" s="7">
        <f t="array" ref="AT49">INDEX($CI$3:$EP$26,MATCH($AJ49,$CH$3:$CH$26,0),MATCH($AI49&amp;AT$1,$CI$2:$EP$2&amp;$CI$1:$EP$1,0))+SUMPRODUCT($D$21:$M$44,($B$21:$B$44=$AI49)*($D$16:$M$16=AT$1))</f>
        <v>0.08</v>
      </c>
      <c r="AU49" s="1">
        <f t="shared" si="132"/>
        <v>41595</v>
      </c>
      <c r="AV49" s="1">
        <f t="shared" si="19"/>
        <v>5324160</v>
      </c>
      <c r="AW49" s="1">
        <f>VLOOKUP(AH49,主线!C:AR,42,TRUE)*VLOOKUP(AH49,总表!A:D,3,FALSE)*参数!$C$12/6</f>
        <v>4488362.666666667</v>
      </c>
      <c r="AX49" s="1">
        <f t="shared" si="20"/>
        <v>78237397.333333328</v>
      </c>
      <c r="BD49" t="s">
        <v>422</v>
      </c>
      <c r="BE49">
        <v>2</v>
      </c>
      <c r="BF49">
        <v>5</v>
      </c>
      <c r="BG49">
        <v>0</v>
      </c>
      <c r="BH49" s="3">
        <f t="array" ref="BH49">INDEX($D$21:$M$44,MATCH($BD49&amp;$BF49,$C$21:$C$44&amp;$B$21:$B$44,0),MATCH(BH$1,$D$16:$M$16,0))</f>
        <v>128</v>
      </c>
      <c r="BI49" s="3">
        <f t="array" ref="BI49">INDEX($D$21:$M$44,MATCH($BD49&amp;$BF49,$C$21:$C$44&amp;$B$21:$B$44,0),MATCH(BI$1,$D$16:$M$16,0))</f>
        <v>0</v>
      </c>
      <c r="BJ49" s="3">
        <f t="array" ref="BJ49">INDEX($D$21:$M$44,MATCH($BD49&amp;$BF49,$C$21:$C$44&amp;$B$21:$B$44,0),MATCH(BJ$1,$D$16:$M$16,0))</f>
        <v>0</v>
      </c>
      <c r="BK49" s="3">
        <f t="array" ref="BK49">INDEX($D$21:$M$44,MATCH($BD49&amp;$BF49,$C$21:$C$44&amp;$B$21:$B$44,0),MATCH(BK$1,$D$16:$M$16,0))</f>
        <v>256</v>
      </c>
      <c r="BL49" s="3"/>
      <c r="BM49" s="3"/>
      <c r="BN49" s="3"/>
      <c r="BO49" s="3"/>
      <c r="BP49" s="3"/>
      <c r="BQ49" s="3"/>
      <c r="BT49" t="str">
        <f t="shared" si="128"/>
        <v>头饰</v>
      </c>
      <c r="BU49">
        <f t="shared" si="129"/>
        <v>2</v>
      </c>
      <c r="BV49" s="1">
        <f t="shared" si="130"/>
        <v>23</v>
      </c>
      <c r="BW49" s="3">
        <f t="array" ref="BW49">INDEX($CI$3:$EP$26,MATCH($BV49,$CH$3:$CH$26,0),MATCH(BW$1&amp;$BU49,$CI$1:$EP$1&amp;$CI$2:$EP$2,0))*VLOOKUP($BT49,$C$17:$M$20,COUNTBLANK($D$15:D$15)+1,FALSE)</f>
        <v>276</v>
      </c>
      <c r="BX49" s="3">
        <f t="array" ref="BX49">INDEX($CI$3:$EP$26,MATCH($BV49,$CH$3:$CH$26,0),MATCH(BX$1&amp;$BU49,$CI$1:$EP$1&amp;$CI$2:$EP$2,0))*VLOOKUP($BT49,$C$17:$M$20,COUNTBLANK($D$15:E$15)+1,FALSE)</f>
        <v>13800</v>
      </c>
      <c r="BY49" s="3">
        <f t="array" ref="BY49">INDEX($CI$3:$EP$26,MATCH($BV49,$CH$3:$CH$26,0),MATCH(BY$1&amp;$BU49,$CI$1:$EP$1&amp;$CI$2:$EP$2,0))*VLOOKUP($BT49,$C$17:$M$20,COUNTBLANK($D$15:F$15)+1,FALSE)</f>
        <v>0</v>
      </c>
      <c r="BZ49" s="3">
        <f t="array" ref="BZ49">INDEX($CI$3:$EP$26,MATCH($BV49,$CH$3:$CH$26,0),MATCH(BZ$1&amp;$BU49,$CI$1:$EP$1&amp;$CI$2:$EP$2,0))*VLOOKUP($BT49,$C$17:$M$20,COUNTBLANK($D$15:G$15)+1,FALSE)</f>
        <v>0</v>
      </c>
      <c r="CA49" s="3">
        <f t="array" ref="CA49">INDEX($CI$3:$EP$26,MATCH($BV49,$CH$3:$CH$26,0),MATCH(CA$1&amp;$BU49,$CI$1:$EP$1&amp;$CI$2:$EP$2,0))*VLOOKUP($BT49,$C$17:$M$20,COUNTBLANK($D$15:H$15)+1,FALSE)</f>
        <v>7.5000000000000011E-2</v>
      </c>
      <c r="CB49" s="3">
        <f t="array" ref="CB49">INDEX($CI$3:$EP$26,MATCH($BV49,$CH$3:$CH$26,0),MATCH(CB$1&amp;$BU49,$CI$1:$EP$1&amp;$CI$2:$EP$2,0))*VLOOKUP($BT49,$C$17:$M$20,COUNTBLANK($D$15:I$15)+1,FALSE)</f>
        <v>0</v>
      </c>
      <c r="CC49" s="3">
        <f t="array" ref="CC49">INDEX($CI$3:$EP$26,MATCH($BV49,$CH$3:$CH$26,0),MATCH(CC$1&amp;$BU49,$CI$1:$EP$1&amp;$CI$2:$EP$2,0))*VLOOKUP($BT49,$C$17:$M$20,COUNTBLANK($D$15:J$15)+1,FALSE)</f>
        <v>0</v>
      </c>
      <c r="CD49" s="3">
        <f t="array" ref="CD49">INDEX($CI$3:$EP$26,MATCH($BV49,$CH$3:$CH$26,0),MATCH(CD$1&amp;$BU49,$CI$1:$EP$1&amp;$CI$2:$EP$2,0))*VLOOKUP($BT49,$C$17:$M$20,COUNTBLANK($D$15:K$15)+1,FALSE)</f>
        <v>0</v>
      </c>
      <c r="CE49" s="3">
        <f t="array" ref="CE49">INDEX($CI$3:$EP$26,MATCH($BV49,$CH$3:$CH$26,0),MATCH(CE$1&amp;$BU49,$CI$1:$EP$1&amp;$CI$2:$EP$2,0))*VLOOKUP($BT49,$C$17:$M$20,COUNTBLANK($D$15:L$15)+1,FALSE)</f>
        <v>0</v>
      </c>
      <c r="CF49" s="3">
        <f t="array" ref="CF49">INDEX($CI$3:$EP$26,MATCH($BV49,$CH$3:$CH$26,0),MATCH(CF$1&amp;$BU49,$CI$1:$EP$1&amp;$CI$2:$EP$2,0))*VLOOKUP($BT49,$C$17:$M$20,COUNTBLANK($D$15:M$15)+1,FALSE)</f>
        <v>0</v>
      </c>
    </row>
    <row r="50" spans="2:84" x14ac:dyDescent="0.2">
      <c r="B50">
        <f t="shared" ref="B50:B68" si="138">B46+1</f>
        <v>2</v>
      </c>
      <c r="C50" t="str">
        <f t="shared" si="137"/>
        <v>护甲</v>
      </c>
      <c r="D50">
        <f t="array" ref="D50">INDEX($CI$3:$EP$26,MATCH($L$3,$CH$3:$CH$26,0),MATCH($B50&amp;D$16,$CI$2:$EP$2&amp;$CI$1:$EP$1,0))*VLOOKUP($C50,$C$17:$M$20,COUNTBLANK($D$15:D$15)+1,FALSE)</f>
        <v>288</v>
      </c>
      <c r="E50">
        <f t="array" ref="E50">INDEX($CI$3:$EP$26,MATCH($L$3,$CH$3:$CH$26,0),MATCH($B50&amp;E$16,$CI$2:$EP$2&amp;$CI$1:$EP$1,0))*VLOOKUP($C50,$C$17:$M$20,COUNTBLANK($D$15:E$15)+1,FALSE)</f>
        <v>14400</v>
      </c>
      <c r="F50">
        <f t="array" ref="F50">INDEX($CI$3:$EP$26,MATCH($L$3,$CH$3:$CH$26,0),MATCH($B50&amp;F$16,$CI$2:$EP$2&amp;$CI$1:$EP$1,0))*VLOOKUP($C50,$C$17:$M$20,COUNTBLANK($D$15:F$15)+1,FALSE)</f>
        <v>0</v>
      </c>
      <c r="G50">
        <f t="array" ref="G50">INDEX($CI$3:$EP$26,MATCH($L$3,$CH$3:$CH$26,0),MATCH($B50&amp;G$16,$CI$2:$EP$2&amp;$CI$1:$EP$1,0))*VLOOKUP($C50,$C$17:$M$20,COUNTBLANK($D$15:G$15)+1,FALSE)</f>
        <v>0</v>
      </c>
      <c r="H50">
        <f t="array" ref="H50">INDEX($CI$3:$EP$26,MATCH($L$3,$CH$3:$CH$26,0),MATCH($B50&amp;H$16,$CI$2:$EP$2&amp;$CI$1:$EP$1,0))*VLOOKUP($C50,$C$17:$M$20,COUNTBLANK($D$15:H$15)+1,FALSE)</f>
        <v>0</v>
      </c>
      <c r="I50">
        <f t="array" ref="I50">INDEX($CI$3:$EP$26,MATCH($L$3,$CH$3:$CH$26,0),MATCH($B50&amp;I$16,$CI$2:$EP$2&amp;$CI$1:$EP$1,0))*VLOOKUP($C50,$C$17:$M$20,COUNTBLANK($D$15:I$15)+1,FALSE)</f>
        <v>9.0000000000000024E-2</v>
      </c>
      <c r="J50">
        <f t="array" ref="J50">INDEX($CI$3:$EP$26,MATCH($L$3,$CH$3:$CH$26,0),MATCH($B50&amp;J$16,$CI$2:$EP$2&amp;$CI$1:$EP$1,0))*VLOOKUP($C50,$C$17:$M$20,COUNTBLANK($D$15:J$15)+1,FALSE)</f>
        <v>0</v>
      </c>
      <c r="K50">
        <f t="array" ref="K50">INDEX($CI$3:$EP$26,MATCH($L$3,$CH$3:$CH$26,0),MATCH($B50&amp;K$16,$CI$2:$EP$2&amp;$CI$1:$EP$1,0))*VLOOKUP($C50,$C$17:$M$20,COUNTBLANK($D$15:K$15)+1,FALSE)</f>
        <v>0</v>
      </c>
      <c r="L50">
        <f t="array" ref="L50">INDEX($CI$3:$EP$26,MATCH($L$3,$CH$3:$CH$26,0),MATCH($B50&amp;L$16,$CI$2:$EP$2&amp;$CI$1:$EP$1,0))*VLOOKUP($C50,$C$17:$M$20,COUNTBLANK($D$15:L$15)+1,FALSE)</f>
        <v>0</v>
      </c>
      <c r="M50">
        <f t="array" ref="M50">INDEX($CI$3:$EP$26,MATCH($L$3,$CH$3:$CH$26,0),MATCH($B50&amp;M$16,$CI$2:$EP$2&amp;$CI$1:$EP$1,0))*VLOOKUP($C50,$C$17:$M$20,COUNTBLANK($D$15:M$15)+1,FALSE)</f>
        <v>0</v>
      </c>
      <c r="AH50" s="3">
        <v>48</v>
      </c>
      <c r="AI50" s="3">
        <f t="shared" si="11"/>
        <v>5</v>
      </c>
      <c r="AJ50" s="3">
        <f t="shared" si="12"/>
        <v>16</v>
      </c>
      <c r="AK50" s="7">
        <f t="array" ref="AK50">INDEX($CI$3:$EP$26,MATCH($AJ50,$CH$3:$CH$26,0),MATCH($AI50&amp;AK$1,$CI$2:$EP$2&amp;$CI$1:$EP$1,0))+SUMPRODUCT($D$21:$M$44,($B$21:$B$44=$AI50)*($D$16:$M$16=AK$1))</f>
        <v>2560</v>
      </c>
      <c r="AL50" s="7">
        <f t="array" ref="AL50">INDEX($CI$3:$EP$26,MATCH($AJ50,$CH$3:$CH$26,0),MATCH($AI50&amp;AL$1,$CI$2:$EP$2&amp;$CI$1:$EP$1,0))+SUMPRODUCT($D$21:$M$44,($B$21:$B$44=$AI50)*($D$16:$M$16=AL$1))</f>
        <v>64000</v>
      </c>
      <c r="AM50" s="7">
        <f t="array" ref="AM50">INDEX($CI$3:$EP$26,MATCH($AJ50,$CH$3:$CH$26,0),MATCH($AI50&amp;AM$1,$CI$2:$EP$2&amp;$CI$1:$EP$1,0))+SUMPRODUCT($D$21:$M$44,($B$21:$B$44=$AI50)*($D$16:$M$16=AM$1))</f>
        <v>1280</v>
      </c>
      <c r="AN50" s="7">
        <f t="array" ref="AN50">INDEX($CI$3:$EP$26,MATCH($AJ50,$CH$3:$CH$26,0),MATCH($AI50&amp;AN$1,$CI$2:$EP$2&amp;$CI$1:$EP$1,0))+SUMPRODUCT($D$21:$M$44,($B$21:$B$44=$AI50)*($D$16:$M$16=AN$1))</f>
        <v>1280</v>
      </c>
      <c r="AO50" s="7">
        <f t="array" ref="AO50">INDEX($CI$3:$EP$26,MATCH($AJ50,$CH$3:$CH$26,0),MATCH($AI50&amp;AO$1,$CI$2:$EP$2&amp;$CI$1:$EP$1,0))+SUMPRODUCT($D$21:$M$44,($B$21:$B$44=$AI50)*($D$16:$M$16=AO$1))</f>
        <v>0.16</v>
      </c>
      <c r="AP50" s="7">
        <f t="array" ref="AP50">INDEX($CI$3:$EP$26,MATCH($AJ50,$CH$3:$CH$26,0),MATCH($AI50&amp;AP$1,$CI$2:$EP$2&amp;$CI$1:$EP$1,0))+SUMPRODUCT($D$21:$M$44,($B$21:$B$44=$AI50)*($D$16:$M$16=AP$1))</f>
        <v>0.16</v>
      </c>
      <c r="AQ50" s="7">
        <f t="array" ref="AQ50">INDEX($CI$3:$EP$26,MATCH($AJ50,$CH$3:$CH$26,0),MATCH($AI50&amp;AQ$1,$CI$2:$EP$2&amp;$CI$1:$EP$1,0))+SUMPRODUCT($D$21:$M$44,($B$21:$B$44=$AI50)*($D$16:$M$16=AQ$1))</f>
        <v>0.16</v>
      </c>
      <c r="AR50" s="7">
        <f t="array" ref="AR50">INDEX($CI$3:$EP$26,MATCH($AJ50,$CH$3:$CH$26,0),MATCH($AI50&amp;AR$1,$CI$2:$EP$2&amp;$CI$1:$EP$1,0))+SUMPRODUCT($D$21:$M$44,($B$21:$B$44=$AI50)*($D$16:$M$16=AR$1))</f>
        <v>0.16</v>
      </c>
      <c r="AS50" s="7">
        <f t="array" ref="AS50">INDEX($CI$3:$EP$26,MATCH($AJ50,$CH$3:$CH$26,0),MATCH($AI50&amp;AS$1,$CI$2:$EP$2&amp;$CI$1:$EP$1,0))+SUMPRODUCT($D$21:$M$44,($B$21:$B$44=$AI50)*($D$16:$M$16=AS$1))</f>
        <v>0.04</v>
      </c>
      <c r="AT50" s="7">
        <f t="array" ref="AT50">INDEX($CI$3:$EP$26,MATCH($AJ50,$CH$3:$CH$26,0),MATCH($AI50&amp;AT$1,$CI$2:$EP$2&amp;$CI$1:$EP$1,0))+SUMPRODUCT($D$21:$M$44,($B$21:$B$44=$AI50)*($D$16:$M$16=AT$1))</f>
        <v>0.08</v>
      </c>
      <c r="AU50" s="1">
        <f t="shared" si="132"/>
        <v>41595</v>
      </c>
      <c r="AV50" s="1">
        <f t="shared" si="19"/>
        <v>5324160</v>
      </c>
      <c r="AW50" s="1">
        <f>VLOOKUP(AH50,主线!C:AR,42,TRUE)*VLOOKUP(AH50,总表!A:D,3,FALSE)*参数!$C$12/6</f>
        <v>4651434.666666667</v>
      </c>
      <c r="AX50" s="1">
        <f t="shared" si="20"/>
        <v>82888832</v>
      </c>
      <c r="BD50" t="s">
        <v>422</v>
      </c>
      <c r="BE50">
        <v>2</v>
      </c>
      <c r="BF50">
        <v>6</v>
      </c>
      <c r="BG50">
        <v>0</v>
      </c>
      <c r="BH50" s="3">
        <f t="array" ref="BH50">INDEX($D$21:$M$44,MATCH($BD50&amp;$BF50,$C$21:$C$44&amp;$B$21:$B$44,0),MATCH(BH$1,$D$16:$M$16,0))</f>
        <v>192</v>
      </c>
      <c r="BI50" s="3">
        <f t="array" ref="BI50">INDEX($D$21:$M$44,MATCH($BD50&amp;$BF50,$C$21:$C$44&amp;$B$21:$B$44,0),MATCH(BI$1,$D$16:$M$16,0))</f>
        <v>0</v>
      </c>
      <c r="BJ50" s="3">
        <f t="array" ref="BJ50">INDEX($D$21:$M$44,MATCH($BD50&amp;$BF50,$C$21:$C$44&amp;$B$21:$B$44,0),MATCH(BJ$1,$D$16:$M$16,0))</f>
        <v>0</v>
      </c>
      <c r="BK50" s="3">
        <f t="array" ref="BK50">INDEX($D$21:$M$44,MATCH($BD50&amp;$BF50,$C$21:$C$44&amp;$B$21:$B$44,0),MATCH(BK$1,$D$16:$M$16,0))</f>
        <v>384</v>
      </c>
      <c r="BL50" s="3"/>
      <c r="BM50" s="3"/>
      <c r="BN50" s="3"/>
      <c r="BO50" s="3"/>
      <c r="BP50" s="3"/>
      <c r="BQ50" s="3"/>
      <c r="BT50" t="str">
        <f t="shared" si="128"/>
        <v>头饰</v>
      </c>
      <c r="BU50">
        <f t="shared" si="129"/>
        <v>2</v>
      </c>
      <c r="BV50" s="1">
        <f t="shared" si="130"/>
        <v>24</v>
      </c>
      <c r="BW50" s="3">
        <f t="array" ref="BW50">INDEX($CI$3:$EP$26,MATCH($BV50,$CH$3:$CH$26,0),MATCH(BW$1&amp;$BU50,$CI$1:$EP$1&amp;$CI$2:$EP$2,0))*VLOOKUP($BT50,$C$17:$M$20,COUNTBLANK($D$15:D$15)+1,FALSE)</f>
        <v>288</v>
      </c>
      <c r="BX50" s="3">
        <f t="array" ref="BX50">INDEX($CI$3:$EP$26,MATCH($BV50,$CH$3:$CH$26,0),MATCH(BX$1&amp;$BU50,$CI$1:$EP$1&amp;$CI$2:$EP$2,0))*VLOOKUP($BT50,$C$17:$M$20,COUNTBLANK($D$15:E$15)+1,FALSE)</f>
        <v>14400</v>
      </c>
      <c r="BY50" s="3">
        <f t="array" ref="BY50">INDEX($CI$3:$EP$26,MATCH($BV50,$CH$3:$CH$26,0),MATCH(BY$1&amp;$BU50,$CI$1:$EP$1&amp;$CI$2:$EP$2,0))*VLOOKUP($BT50,$C$17:$M$20,COUNTBLANK($D$15:F$15)+1,FALSE)</f>
        <v>0</v>
      </c>
      <c r="BZ50" s="3">
        <f t="array" ref="BZ50">INDEX($CI$3:$EP$26,MATCH($BV50,$CH$3:$CH$26,0),MATCH(BZ$1&amp;$BU50,$CI$1:$EP$1&amp;$CI$2:$EP$2,0))*VLOOKUP($BT50,$C$17:$M$20,COUNTBLANK($D$15:G$15)+1,FALSE)</f>
        <v>0</v>
      </c>
      <c r="CA50" s="3">
        <f t="array" ref="CA50">INDEX($CI$3:$EP$26,MATCH($BV50,$CH$3:$CH$26,0),MATCH(CA$1&amp;$BU50,$CI$1:$EP$1&amp;$CI$2:$EP$2,0))*VLOOKUP($BT50,$C$17:$M$20,COUNTBLANK($D$15:H$15)+1,FALSE)</f>
        <v>9.0000000000000024E-2</v>
      </c>
      <c r="CB50" s="3">
        <f t="array" ref="CB50">INDEX($CI$3:$EP$26,MATCH($BV50,$CH$3:$CH$26,0),MATCH(CB$1&amp;$BU50,$CI$1:$EP$1&amp;$CI$2:$EP$2,0))*VLOOKUP($BT50,$C$17:$M$20,COUNTBLANK($D$15:I$15)+1,FALSE)</f>
        <v>0</v>
      </c>
      <c r="CC50" s="3">
        <f t="array" ref="CC50">INDEX($CI$3:$EP$26,MATCH($BV50,$CH$3:$CH$26,0),MATCH(CC$1&amp;$BU50,$CI$1:$EP$1&amp;$CI$2:$EP$2,0))*VLOOKUP($BT50,$C$17:$M$20,COUNTBLANK($D$15:J$15)+1,FALSE)</f>
        <v>0</v>
      </c>
      <c r="CD50" s="3">
        <f t="array" ref="CD50">INDEX($CI$3:$EP$26,MATCH($BV50,$CH$3:$CH$26,0),MATCH(CD$1&amp;$BU50,$CI$1:$EP$1&amp;$CI$2:$EP$2,0))*VLOOKUP($BT50,$C$17:$M$20,COUNTBLANK($D$15:K$15)+1,FALSE)</f>
        <v>0</v>
      </c>
      <c r="CE50" s="3">
        <f t="array" ref="CE50">INDEX($CI$3:$EP$26,MATCH($BV50,$CH$3:$CH$26,0),MATCH(CE$1&amp;$BU50,$CI$1:$EP$1&amp;$CI$2:$EP$2,0))*VLOOKUP($BT50,$C$17:$M$20,COUNTBLANK($D$15:L$15)+1,FALSE)</f>
        <v>0</v>
      </c>
      <c r="CF50" s="3">
        <f t="array" ref="CF50">INDEX($CI$3:$EP$26,MATCH($BV50,$CH$3:$CH$26,0),MATCH(CF$1&amp;$BU50,$CI$1:$EP$1&amp;$CI$2:$EP$2,0))*VLOOKUP($BT50,$C$17:$M$20,COUNTBLANK($D$15:M$15)+1,FALSE)</f>
        <v>0</v>
      </c>
    </row>
    <row r="51" spans="2:84" x14ac:dyDescent="0.2">
      <c r="B51">
        <f t="shared" si="138"/>
        <v>2</v>
      </c>
      <c r="C51" t="str">
        <f t="shared" si="137"/>
        <v>手臂</v>
      </c>
      <c r="D51">
        <f t="array" ref="D51">INDEX($CI$3:$EP$26,MATCH($L$3,$CH$3:$CH$26,0),MATCH($B51&amp;D$16,$CI$2:$EP$2&amp;$CI$1:$EP$1,0))*VLOOKUP($C51,$C$17:$M$20,COUNTBLANK($D$15:D$15)+1,FALSE)</f>
        <v>288</v>
      </c>
      <c r="E51">
        <f t="array" ref="E51">INDEX($CI$3:$EP$26,MATCH($L$3,$CH$3:$CH$26,0),MATCH($B51&amp;E$16,$CI$2:$EP$2&amp;$CI$1:$EP$1,0))*VLOOKUP($C51,$C$17:$M$20,COUNTBLANK($D$15:E$15)+1,FALSE)</f>
        <v>0</v>
      </c>
      <c r="F51">
        <f t="array" ref="F51">INDEX($CI$3:$EP$26,MATCH($L$3,$CH$3:$CH$26,0),MATCH($B51&amp;F$16,$CI$2:$EP$2&amp;$CI$1:$EP$1,0))*VLOOKUP($C51,$C$17:$M$20,COUNTBLANK($D$15:F$15)+1,FALSE)</f>
        <v>576</v>
      </c>
      <c r="G51">
        <f t="array" ref="G51">INDEX($CI$3:$EP$26,MATCH($L$3,$CH$3:$CH$26,0),MATCH($B51&amp;G$16,$CI$2:$EP$2&amp;$CI$1:$EP$1,0))*VLOOKUP($C51,$C$17:$M$20,COUNTBLANK($D$15:G$15)+1,FALSE)</f>
        <v>0</v>
      </c>
      <c r="H51">
        <f t="array" ref="H51">INDEX($CI$3:$EP$26,MATCH($L$3,$CH$3:$CH$26,0),MATCH($B51&amp;H$16,$CI$2:$EP$2&amp;$CI$1:$EP$1,0))*VLOOKUP($C51,$C$17:$M$20,COUNTBLANK($D$15:H$15)+1,FALSE)</f>
        <v>0</v>
      </c>
      <c r="I51">
        <f t="array" ref="I51">INDEX($CI$3:$EP$26,MATCH($L$3,$CH$3:$CH$26,0),MATCH($B51&amp;I$16,$CI$2:$EP$2&amp;$CI$1:$EP$1,0))*VLOOKUP($C51,$C$17:$M$20,COUNTBLANK($D$15:I$15)+1,FALSE)</f>
        <v>0</v>
      </c>
      <c r="J51">
        <f t="array" ref="J51">INDEX($CI$3:$EP$26,MATCH($L$3,$CH$3:$CH$26,0),MATCH($B51&amp;J$16,$CI$2:$EP$2&amp;$CI$1:$EP$1,0))*VLOOKUP($C51,$C$17:$M$20,COUNTBLANK($D$15:J$15)+1,FALSE)</f>
        <v>9.0000000000000024E-2</v>
      </c>
      <c r="K51">
        <f t="array" ref="K51">INDEX($CI$3:$EP$26,MATCH($L$3,$CH$3:$CH$26,0),MATCH($B51&amp;K$16,$CI$2:$EP$2&amp;$CI$1:$EP$1,0))*VLOOKUP($C51,$C$17:$M$20,COUNTBLANK($D$15:K$15)+1,FALSE)</f>
        <v>9.0000000000000024E-2</v>
      </c>
      <c r="L51">
        <f t="array" ref="L51">INDEX($CI$3:$EP$26,MATCH($L$3,$CH$3:$CH$26,0),MATCH($B51&amp;L$16,$CI$2:$EP$2&amp;$CI$1:$EP$1,0))*VLOOKUP($C51,$C$17:$M$20,COUNTBLANK($D$15:L$15)+1,FALSE)</f>
        <v>0</v>
      </c>
      <c r="M51">
        <f t="array" ref="M51">INDEX($CI$3:$EP$26,MATCH($L$3,$CH$3:$CH$26,0),MATCH($B51&amp;M$16,$CI$2:$EP$2&amp;$CI$1:$EP$1,0))*VLOOKUP($C51,$C$17:$M$20,COUNTBLANK($D$15:M$15)+1,FALSE)</f>
        <v>0</v>
      </c>
      <c r="AH51" s="3">
        <v>49</v>
      </c>
      <c r="AI51" s="3">
        <f t="shared" si="11"/>
        <v>5</v>
      </c>
      <c r="AJ51" s="3">
        <f t="shared" si="12"/>
        <v>16</v>
      </c>
      <c r="AK51" s="7">
        <f t="array" ref="AK51">INDEX($CI$3:$EP$26,MATCH($AJ51,$CH$3:$CH$26,0),MATCH($AI51&amp;AK$1,$CI$2:$EP$2&amp;$CI$1:$EP$1,0))+SUMPRODUCT($D$21:$M$44,($B$21:$B$44=$AI51)*($D$16:$M$16=AK$1))</f>
        <v>2560</v>
      </c>
      <c r="AL51" s="7">
        <f t="array" ref="AL51">INDEX($CI$3:$EP$26,MATCH($AJ51,$CH$3:$CH$26,0),MATCH($AI51&amp;AL$1,$CI$2:$EP$2&amp;$CI$1:$EP$1,0))+SUMPRODUCT($D$21:$M$44,($B$21:$B$44=$AI51)*($D$16:$M$16=AL$1))</f>
        <v>64000</v>
      </c>
      <c r="AM51" s="7">
        <f t="array" ref="AM51">INDEX($CI$3:$EP$26,MATCH($AJ51,$CH$3:$CH$26,0),MATCH($AI51&amp;AM$1,$CI$2:$EP$2&amp;$CI$1:$EP$1,0))+SUMPRODUCT($D$21:$M$44,($B$21:$B$44=$AI51)*($D$16:$M$16=AM$1))</f>
        <v>1280</v>
      </c>
      <c r="AN51" s="7">
        <f t="array" ref="AN51">INDEX($CI$3:$EP$26,MATCH($AJ51,$CH$3:$CH$26,0),MATCH($AI51&amp;AN$1,$CI$2:$EP$2&amp;$CI$1:$EP$1,0))+SUMPRODUCT($D$21:$M$44,($B$21:$B$44=$AI51)*($D$16:$M$16=AN$1))</f>
        <v>1280</v>
      </c>
      <c r="AO51" s="7">
        <f t="array" ref="AO51">INDEX($CI$3:$EP$26,MATCH($AJ51,$CH$3:$CH$26,0),MATCH($AI51&amp;AO$1,$CI$2:$EP$2&amp;$CI$1:$EP$1,0))+SUMPRODUCT($D$21:$M$44,($B$21:$B$44=$AI51)*($D$16:$M$16=AO$1))</f>
        <v>0.16</v>
      </c>
      <c r="AP51" s="7">
        <f t="array" ref="AP51">INDEX($CI$3:$EP$26,MATCH($AJ51,$CH$3:$CH$26,0),MATCH($AI51&amp;AP$1,$CI$2:$EP$2&amp;$CI$1:$EP$1,0))+SUMPRODUCT($D$21:$M$44,($B$21:$B$44=$AI51)*($D$16:$M$16=AP$1))</f>
        <v>0.16</v>
      </c>
      <c r="AQ51" s="7">
        <f t="array" ref="AQ51">INDEX($CI$3:$EP$26,MATCH($AJ51,$CH$3:$CH$26,0),MATCH($AI51&amp;AQ$1,$CI$2:$EP$2&amp;$CI$1:$EP$1,0))+SUMPRODUCT($D$21:$M$44,($B$21:$B$44=$AI51)*($D$16:$M$16=AQ$1))</f>
        <v>0.16</v>
      </c>
      <c r="AR51" s="7">
        <f t="array" ref="AR51">INDEX($CI$3:$EP$26,MATCH($AJ51,$CH$3:$CH$26,0),MATCH($AI51&amp;AR$1,$CI$2:$EP$2&amp;$CI$1:$EP$1,0))+SUMPRODUCT($D$21:$M$44,($B$21:$B$44=$AI51)*($D$16:$M$16=AR$1))</f>
        <v>0.16</v>
      </c>
      <c r="AS51" s="7">
        <f t="array" ref="AS51">INDEX($CI$3:$EP$26,MATCH($AJ51,$CH$3:$CH$26,0),MATCH($AI51&amp;AS$1,$CI$2:$EP$2&amp;$CI$1:$EP$1,0))+SUMPRODUCT($D$21:$M$44,($B$21:$B$44=$AI51)*($D$16:$M$16=AS$1))</f>
        <v>0.04</v>
      </c>
      <c r="AT51" s="7">
        <f t="array" ref="AT51">INDEX($CI$3:$EP$26,MATCH($AJ51,$CH$3:$CH$26,0),MATCH($AI51&amp;AT$1,$CI$2:$EP$2&amp;$CI$1:$EP$1,0))+SUMPRODUCT($D$21:$M$44,($B$21:$B$44=$AI51)*($D$16:$M$16=AT$1))</f>
        <v>0.08</v>
      </c>
      <c r="AU51" s="1">
        <f t="shared" si="132"/>
        <v>41595</v>
      </c>
      <c r="AV51" s="1">
        <f t="shared" si="19"/>
        <v>5324160</v>
      </c>
      <c r="AW51" s="1">
        <f>VLOOKUP(AH51,主线!C:AR,42,TRUE)*VLOOKUP(AH51,总表!A:D,3,FALSE)*参数!$C$12/6</f>
        <v>4837802.666666667</v>
      </c>
      <c r="AX51" s="1">
        <f t="shared" si="20"/>
        <v>87726634.666666672</v>
      </c>
      <c r="BD51" t="s">
        <v>415</v>
      </c>
      <c r="BE51">
        <v>3</v>
      </c>
      <c r="BF51">
        <v>1</v>
      </c>
      <c r="BG51">
        <v>0</v>
      </c>
      <c r="BH51" s="3">
        <f t="array" ref="BH51">INDEX($D$21:$M$44,MATCH($BD51&amp;$BF51,$C$21:$C$44&amp;$B$21:$B$44,0),MATCH(BH$1,$D$16:$M$16,0))</f>
        <v>32</v>
      </c>
      <c r="BI51" s="3">
        <f t="array" ref="BI51">INDEX($D$21:$M$44,MATCH($BD51&amp;$BF51,$C$21:$C$44&amp;$B$21:$B$44,0),MATCH(BI$1,$D$16:$M$16,0))</f>
        <v>1600</v>
      </c>
      <c r="BJ51" s="3">
        <f t="array" ref="BJ51">INDEX($D$21:$M$44,MATCH($BD51&amp;$BF51,$C$21:$C$44&amp;$B$21:$B$44,0),MATCH(BJ$1,$D$16:$M$16,0))</f>
        <v>0</v>
      </c>
      <c r="BK51" s="3">
        <f t="array" ref="BK51">INDEX($D$21:$M$44,MATCH($BD51&amp;$BF51,$C$21:$C$44&amp;$B$21:$B$44,0),MATCH(BK$1,$D$16:$M$16,0))</f>
        <v>0</v>
      </c>
      <c r="BL51" s="3"/>
      <c r="BM51" s="3"/>
      <c r="BN51" s="3"/>
      <c r="BO51" s="3"/>
      <c r="BP51" s="3"/>
      <c r="BQ51" s="3"/>
      <c r="BT51" t="str">
        <f t="shared" si="128"/>
        <v>头饰</v>
      </c>
      <c r="BU51">
        <f t="shared" si="129"/>
        <v>3</v>
      </c>
      <c r="BV51" s="1">
        <f t="shared" si="130"/>
        <v>1</v>
      </c>
      <c r="BW51" s="3">
        <f t="array" ref="BW51">INDEX($CI$3:$EP$26,MATCH($BV51,$CH$3:$CH$26,0),MATCH(BW$1&amp;$BU51,$CI$1:$EP$1&amp;$CI$2:$EP$2,0))*VLOOKUP($BT51,$C$17:$M$20,COUNTBLANK($D$15:D$15)+1,FALSE)</f>
        <v>16</v>
      </c>
      <c r="BX51" s="3">
        <f t="array" ref="BX51">INDEX($CI$3:$EP$26,MATCH($BV51,$CH$3:$CH$26,0),MATCH(BX$1&amp;$BU51,$CI$1:$EP$1&amp;$CI$2:$EP$2,0))*VLOOKUP($BT51,$C$17:$M$20,COUNTBLANK($D$15:E$15)+1,FALSE)</f>
        <v>800</v>
      </c>
      <c r="BY51" s="3">
        <f t="array" ref="BY51">INDEX($CI$3:$EP$26,MATCH($BV51,$CH$3:$CH$26,0),MATCH(BY$1&amp;$BU51,$CI$1:$EP$1&amp;$CI$2:$EP$2,0))*VLOOKUP($BT51,$C$17:$M$20,COUNTBLANK($D$15:F$15)+1,FALSE)</f>
        <v>0</v>
      </c>
      <c r="BZ51" s="3">
        <f t="array" ref="BZ51">INDEX($CI$3:$EP$26,MATCH($BV51,$CH$3:$CH$26,0),MATCH(BZ$1&amp;$BU51,$CI$1:$EP$1&amp;$CI$2:$EP$2,0))*VLOOKUP($BT51,$C$17:$M$20,COUNTBLANK($D$15:G$15)+1,FALSE)</f>
        <v>0</v>
      </c>
      <c r="CA51" s="3">
        <f t="array" ref="CA51">INDEX($CI$3:$EP$26,MATCH($BV51,$CH$3:$CH$26,0),MATCH(CA$1&amp;$BU51,$CI$1:$EP$1&amp;$CI$2:$EP$2,0))*VLOOKUP($BT51,$C$17:$M$20,COUNTBLANK($D$15:H$15)+1,FALSE)</f>
        <v>0</v>
      </c>
      <c r="CB51" s="3">
        <f t="array" ref="CB51">INDEX($CI$3:$EP$26,MATCH($BV51,$CH$3:$CH$26,0),MATCH(CB$1&amp;$BU51,$CI$1:$EP$1&amp;$CI$2:$EP$2,0))*VLOOKUP($BT51,$C$17:$M$20,COUNTBLANK($D$15:I$15)+1,FALSE)</f>
        <v>0</v>
      </c>
      <c r="CC51" s="3">
        <f t="array" ref="CC51">INDEX($CI$3:$EP$26,MATCH($BV51,$CH$3:$CH$26,0),MATCH(CC$1&amp;$BU51,$CI$1:$EP$1&amp;$CI$2:$EP$2,0))*VLOOKUP($BT51,$C$17:$M$20,COUNTBLANK($D$15:J$15)+1,FALSE)</f>
        <v>0</v>
      </c>
      <c r="CD51" s="3">
        <f t="array" ref="CD51">INDEX($CI$3:$EP$26,MATCH($BV51,$CH$3:$CH$26,0),MATCH(CD$1&amp;$BU51,$CI$1:$EP$1&amp;$CI$2:$EP$2,0))*VLOOKUP($BT51,$C$17:$M$20,COUNTBLANK($D$15:K$15)+1,FALSE)</f>
        <v>0</v>
      </c>
      <c r="CE51" s="3">
        <f t="array" ref="CE51">INDEX($CI$3:$EP$26,MATCH($BV51,$CH$3:$CH$26,0),MATCH(CE$1&amp;$BU51,$CI$1:$EP$1&amp;$CI$2:$EP$2,0))*VLOOKUP($BT51,$C$17:$M$20,COUNTBLANK($D$15:L$15)+1,FALSE)</f>
        <v>0</v>
      </c>
      <c r="CF51" s="3">
        <f t="array" ref="CF51">INDEX($CI$3:$EP$26,MATCH($BV51,$CH$3:$CH$26,0),MATCH(CF$1&amp;$BU51,$CI$1:$EP$1&amp;$CI$2:$EP$2,0))*VLOOKUP($BT51,$C$17:$M$20,COUNTBLANK($D$15:M$15)+1,FALSE)</f>
        <v>0</v>
      </c>
    </row>
    <row r="52" spans="2:84" x14ac:dyDescent="0.2">
      <c r="B52">
        <f t="shared" si="138"/>
        <v>2</v>
      </c>
      <c r="C52" t="str">
        <f t="shared" si="137"/>
        <v>鞋子</v>
      </c>
      <c r="D52">
        <f t="array" ref="D52">INDEX($CI$3:$EP$26,MATCH($L$3,$CH$3:$CH$26,0),MATCH($B52&amp;D$16,$CI$2:$EP$2&amp;$CI$1:$EP$1,0))*VLOOKUP($C52,$C$17:$M$20,COUNTBLANK($D$15:D$15)+1,FALSE)</f>
        <v>288</v>
      </c>
      <c r="E52">
        <f t="array" ref="E52">INDEX($CI$3:$EP$26,MATCH($L$3,$CH$3:$CH$26,0),MATCH($B52&amp;E$16,$CI$2:$EP$2&amp;$CI$1:$EP$1,0))*VLOOKUP($C52,$C$17:$M$20,COUNTBLANK($D$15:E$15)+1,FALSE)</f>
        <v>0</v>
      </c>
      <c r="F52">
        <f t="array" ref="F52">INDEX($CI$3:$EP$26,MATCH($L$3,$CH$3:$CH$26,0),MATCH($B52&amp;F$16,$CI$2:$EP$2&amp;$CI$1:$EP$1,0))*VLOOKUP($C52,$C$17:$M$20,COUNTBLANK($D$15:F$15)+1,FALSE)</f>
        <v>0</v>
      </c>
      <c r="G52">
        <f t="array" ref="G52">INDEX($CI$3:$EP$26,MATCH($L$3,$CH$3:$CH$26,0),MATCH($B52&amp;G$16,$CI$2:$EP$2&amp;$CI$1:$EP$1,0))*VLOOKUP($C52,$C$17:$M$20,COUNTBLANK($D$15:G$15)+1,FALSE)</f>
        <v>576</v>
      </c>
      <c r="H52">
        <f t="array" ref="H52">INDEX($CI$3:$EP$26,MATCH($L$3,$CH$3:$CH$26,0),MATCH($B52&amp;H$16,$CI$2:$EP$2&amp;$CI$1:$EP$1,0))*VLOOKUP($C52,$C$17:$M$20,COUNTBLANK($D$15:H$15)+1,FALSE)</f>
        <v>0</v>
      </c>
      <c r="I52">
        <f t="array" ref="I52">INDEX($CI$3:$EP$26,MATCH($L$3,$CH$3:$CH$26,0),MATCH($B52&amp;I$16,$CI$2:$EP$2&amp;$CI$1:$EP$1,0))*VLOOKUP($C52,$C$17:$M$20,COUNTBLANK($D$15:I$15)+1,FALSE)</f>
        <v>0</v>
      </c>
      <c r="J52">
        <f t="array" ref="J52">INDEX($CI$3:$EP$26,MATCH($L$3,$CH$3:$CH$26,0),MATCH($B52&amp;J$16,$CI$2:$EP$2&amp;$CI$1:$EP$1,0))*VLOOKUP($C52,$C$17:$M$20,COUNTBLANK($D$15:J$15)+1,FALSE)</f>
        <v>0</v>
      </c>
      <c r="K52">
        <f t="array" ref="K52">INDEX($CI$3:$EP$26,MATCH($L$3,$CH$3:$CH$26,0),MATCH($B52&amp;K$16,$CI$2:$EP$2&amp;$CI$1:$EP$1,0))*VLOOKUP($C52,$C$17:$M$20,COUNTBLANK($D$15:K$15)+1,FALSE)</f>
        <v>0</v>
      </c>
      <c r="L52">
        <f t="array" ref="L52">INDEX($CI$3:$EP$26,MATCH($L$3,$CH$3:$CH$26,0),MATCH($B52&amp;L$16,$CI$2:$EP$2&amp;$CI$1:$EP$1,0))*VLOOKUP($C52,$C$17:$M$20,COUNTBLANK($D$15:L$15)+1,FALSE)</f>
        <v>2.2499999999999999E-2</v>
      </c>
      <c r="M52">
        <f t="array" ref="M52">INDEX($CI$3:$EP$26,MATCH($L$3,$CH$3:$CH$26,0),MATCH($B52&amp;M$16,$CI$2:$EP$2&amp;$CI$1:$EP$1,0))*VLOOKUP($C52,$C$17:$M$20,COUNTBLANK($D$15:M$15)+1,FALSE)</f>
        <v>4.4999999999999998E-2</v>
      </c>
      <c r="AH52" s="3">
        <v>50</v>
      </c>
      <c r="AI52" s="3">
        <f t="shared" si="11"/>
        <v>5</v>
      </c>
      <c r="AJ52" s="3">
        <f t="shared" si="12"/>
        <v>16</v>
      </c>
      <c r="AK52" s="7">
        <f t="array" ref="AK52">INDEX($CI$3:$EP$26,MATCH($AJ52,$CH$3:$CH$26,0),MATCH($AI52&amp;AK$1,$CI$2:$EP$2&amp;$CI$1:$EP$1,0))+SUMPRODUCT($D$21:$M$44,($B$21:$B$44=$AI52)*($D$16:$M$16=AK$1))</f>
        <v>2560</v>
      </c>
      <c r="AL52" s="7">
        <f t="array" ref="AL52">INDEX($CI$3:$EP$26,MATCH($AJ52,$CH$3:$CH$26,0),MATCH($AI52&amp;AL$1,$CI$2:$EP$2&amp;$CI$1:$EP$1,0))+SUMPRODUCT($D$21:$M$44,($B$21:$B$44=$AI52)*($D$16:$M$16=AL$1))</f>
        <v>64000</v>
      </c>
      <c r="AM52" s="7">
        <f t="array" ref="AM52">INDEX($CI$3:$EP$26,MATCH($AJ52,$CH$3:$CH$26,0),MATCH($AI52&amp;AM$1,$CI$2:$EP$2&amp;$CI$1:$EP$1,0))+SUMPRODUCT($D$21:$M$44,($B$21:$B$44=$AI52)*($D$16:$M$16=AM$1))</f>
        <v>1280</v>
      </c>
      <c r="AN52" s="7">
        <f t="array" ref="AN52">INDEX($CI$3:$EP$26,MATCH($AJ52,$CH$3:$CH$26,0),MATCH($AI52&amp;AN$1,$CI$2:$EP$2&amp;$CI$1:$EP$1,0))+SUMPRODUCT($D$21:$M$44,($B$21:$B$44=$AI52)*($D$16:$M$16=AN$1))</f>
        <v>1280</v>
      </c>
      <c r="AO52" s="7">
        <f t="array" ref="AO52">INDEX($CI$3:$EP$26,MATCH($AJ52,$CH$3:$CH$26,0),MATCH($AI52&amp;AO$1,$CI$2:$EP$2&amp;$CI$1:$EP$1,0))+SUMPRODUCT($D$21:$M$44,($B$21:$B$44=$AI52)*($D$16:$M$16=AO$1))</f>
        <v>0.16</v>
      </c>
      <c r="AP52" s="7">
        <f t="array" ref="AP52">INDEX($CI$3:$EP$26,MATCH($AJ52,$CH$3:$CH$26,0),MATCH($AI52&amp;AP$1,$CI$2:$EP$2&amp;$CI$1:$EP$1,0))+SUMPRODUCT($D$21:$M$44,($B$21:$B$44=$AI52)*($D$16:$M$16=AP$1))</f>
        <v>0.16</v>
      </c>
      <c r="AQ52" s="7">
        <f t="array" ref="AQ52">INDEX($CI$3:$EP$26,MATCH($AJ52,$CH$3:$CH$26,0),MATCH($AI52&amp;AQ$1,$CI$2:$EP$2&amp;$CI$1:$EP$1,0))+SUMPRODUCT($D$21:$M$44,($B$21:$B$44=$AI52)*($D$16:$M$16=AQ$1))</f>
        <v>0.16</v>
      </c>
      <c r="AR52" s="7">
        <f t="array" ref="AR52">INDEX($CI$3:$EP$26,MATCH($AJ52,$CH$3:$CH$26,0),MATCH($AI52&amp;AR$1,$CI$2:$EP$2&amp;$CI$1:$EP$1,0))+SUMPRODUCT($D$21:$M$44,($B$21:$B$44=$AI52)*($D$16:$M$16=AR$1))</f>
        <v>0.16</v>
      </c>
      <c r="AS52" s="7">
        <f t="array" ref="AS52">INDEX($CI$3:$EP$26,MATCH($AJ52,$CH$3:$CH$26,0),MATCH($AI52&amp;AS$1,$CI$2:$EP$2&amp;$CI$1:$EP$1,0))+SUMPRODUCT($D$21:$M$44,($B$21:$B$44=$AI52)*($D$16:$M$16=AS$1))</f>
        <v>0.04</v>
      </c>
      <c r="AT52" s="7">
        <f t="array" ref="AT52">INDEX($CI$3:$EP$26,MATCH($AJ52,$CH$3:$CH$26,0),MATCH($AI52&amp;AT$1,$CI$2:$EP$2&amp;$CI$1:$EP$1,0))+SUMPRODUCT($D$21:$M$44,($B$21:$B$44=$AI52)*($D$16:$M$16=AT$1))</f>
        <v>0.08</v>
      </c>
      <c r="AU52" s="1">
        <f t="shared" si="132"/>
        <v>41595</v>
      </c>
      <c r="AV52" s="1">
        <f t="shared" si="19"/>
        <v>5324160</v>
      </c>
      <c r="AW52" s="1">
        <f>VLOOKUP(AH52,主线!C:AR,42,TRUE)*VLOOKUP(AH52,总表!A:D,3,FALSE)*参数!$C$12/6</f>
        <v>5047466.666666667</v>
      </c>
      <c r="AX52" s="1">
        <f t="shared" si="20"/>
        <v>92774101.333333343</v>
      </c>
      <c r="BD52" t="s">
        <v>415</v>
      </c>
      <c r="BE52">
        <v>3</v>
      </c>
      <c r="BF52">
        <v>2</v>
      </c>
      <c r="BG52">
        <v>0</v>
      </c>
      <c r="BH52" s="3">
        <f t="array" ref="BH52">INDEX($D$21:$M$44,MATCH($BD52&amp;$BF52,$C$21:$C$44&amp;$B$21:$B$44,0),MATCH(BH$1,$D$16:$M$16,0))</f>
        <v>48</v>
      </c>
      <c r="BI52" s="3">
        <f t="array" ref="BI52">INDEX($D$21:$M$44,MATCH($BD52&amp;$BF52,$C$21:$C$44&amp;$B$21:$B$44,0),MATCH(BI$1,$D$16:$M$16,0))</f>
        <v>2400</v>
      </c>
      <c r="BJ52" s="3">
        <f t="array" ref="BJ52">INDEX($D$21:$M$44,MATCH($BD52&amp;$BF52,$C$21:$C$44&amp;$B$21:$B$44,0),MATCH(BJ$1,$D$16:$M$16,0))</f>
        <v>0</v>
      </c>
      <c r="BK52" s="3">
        <f t="array" ref="BK52">INDEX($D$21:$M$44,MATCH($BD52&amp;$BF52,$C$21:$C$44&amp;$B$21:$B$44,0),MATCH(BK$1,$D$16:$M$16,0))</f>
        <v>0</v>
      </c>
      <c r="BL52" s="3"/>
      <c r="BM52" s="3"/>
      <c r="BN52" s="3"/>
      <c r="BO52" s="3"/>
      <c r="BP52" s="3"/>
      <c r="BQ52" s="3"/>
      <c r="BT52" t="str">
        <f t="shared" si="128"/>
        <v>头饰</v>
      </c>
      <c r="BU52">
        <f t="shared" si="129"/>
        <v>3</v>
      </c>
      <c r="BV52" s="1">
        <f t="shared" si="130"/>
        <v>2</v>
      </c>
      <c r="BW52" s="3">
        <f t="array" ref="BW52">INDEX($CI$3:$EP$26,MATCH($BV52,$CH$3:$CH$26,0),MATCH(BW$1&amp;$BU52,$CI$1:$EP$1&amp;$CI$2:$EP$2,0))*VLOOKUP($BT52,$C$17:$M$20,COUNTBLANK($D$15:D$15)+1,FALSE)</f>
        <v>32</v>
      </c>
      <c r="BX52" s="3">
        <f t="array" ref="BX52">INDEX($CI$3:$EP$26,MATCH($BV52,$CH$3:$CH$26,0),MATCH(BX$1&amp;$BU52,$CI$1:$EP$1&amp;$CI$2:$EP$2,0))*VLOOKUP($BT52,$C$17:$M$20,COUNTBLANK($D$15:E$15)+1,FALSE)</f>
        <v>1600</v>
      </c>
      <c r="BY52" s="3">
        <f t="array" ref="BY52">INDEX($CI$3:$EP$26,MATCH($BV52,$CH$3:$CH$26,0),MATCH(BY$1&amp;$BU52,$CI$1:$EP$1&amp;$CI$2:$EP$2,0))*VLOOKUP($BT52,$C$17:$M$20,COUNTBLANK($D$15:F$15)+1,FALSE)</f>
        <v>0</v>
      </c>
      <c r="BZ52" s="3">
        <f t="array" ref="BZ52">INDEX($CI$3:$EP$26,MATCH($BV52,$CH$3:$CH$26,0),MATCH(BZ$1&amp;$BU52,$CI$1:$EP$1&amp;$CI$2:$EP$2,0))*VLOOKUP($BT52,$C$17:$M$20,COUNTBLANK($D$15:G$15)+1,FALSE)</f>
        <v>0</v>
      </c>
      <c r="CA52" s="3">
        <f t="array" ref="CA52">INDEX($CI$3:$EP$26,MATCH($BV52,$CH$3:$CH$26,0),MATCH(CA$1&amp;$BU52,$CI$1:$EP$1&amp;$CI$2:$EP$2,0))*VLOOKUP($BT52,$C$17:$M$20,COUNTBLANK($D$15:H$15)+1,FALSE)</f>
        <v>0</v>
      </c>
      <c r="CB52" s="3">
        <f t="array" ref="CB52">INDEX($CI$3:$EP$26,MATCH($BV52,$CH$3:$CH$26,0),MATCH(CB$1&amp;$BU52,$CI$1:$EP$1&amp;$CI$2:$EP$2,0))*VLOOKUP($BT52,$C$17:$M$20,COUNTBLANK($D$15:I$15)+1,FALSE)</f>
        <v>0</v>
      </c>
      <c r="CC52" s="3">
        <f t="array" ref="CC52">INDEX($CI$3:$EP$26,MATCH($BV52,$CH$3:$CH$26,0),MATCH(CC$1&amp;$BU52,$CI$1:$EP$1&amp;$CI$2:$EP$2,0))*VLOOKUP($BT52,$C$17:$M$20,COUNTBLANK($D$15:J$15)+1,FALSE)</f>
        <v>0</v>
      </c>
      <c r="CD52" s="3">
        <f t="array" ref="CD52">INDEX($CI$3:$EP$26,MATCH($BV52,$CH$3:$CH$26,0),MATCH(CD$1&amp;$BU52,$CI$1:$EP$1&amp;$CI$2:$EP$2,0))*VLOOKUP($BT52,$C$17:$M$20,COUNTBLANK($D$15:K$15)+1,FALSE)</f>
        <v>0</v>
      </c>
      <c r="CE52" s="3">
        <f t="array" ref="CE52">INDEX($CI$3:$EP$26,MATCH($BV52,$CH$3:$CH$26,0),MATCH(CE$1&amp;$BU52,$CI$1:$EP$1&amp;$CI$2:$EP$2,0))*VLOOKUP($BT52,$C$17:$M$20,COUNTBLANK($D$15:L$15)+1,FALSE)</f>
        <v>0</v>
      </c>
      <c r="CF52" s="3">
        <f t="array" ref="CF52">INDEX($CI$3:$EP$26,MATCH($BV52,$CH$3:$CH$26,0),MATCH(CF$1&amp;$BU52,$CI$1:$EP$1&amp;$CI$2:$EP$2,0))*VLOOKUP($BT52,$C$17:$M$20,COUNTBLANK($D$15:M$15)+1,FALSE)</f>
        <v>0</v>
      </c>
    </row>
    <row r="53" spans="2:84" x14ac:dyDescent="0.2">
      <c r="B53">
        <f t="shared" si="138"/>
        <v>3</v>
      </c>
      <c r="C53" t="str">
        <f t="shared" si="137"/>
        <v>头饰</v>
      </c>
      <c r="D53">
        <f t="array" ref="D53">INDEX($CI$3:$EP$26,MATCH($L$3,$CH$3:$CH$26,0),MATCH($B53&amp;D$16,$CI$2:$EP$2&amp;$CI$1:$EP$1,0))*VLOOKUP($C53,$C$17:$M$20,COUNTBLANK($D$15:D$15)+1,FALSE)</f>
        <v>384</v>
      </c>
      <c r="E53">
        <f t="array" ref="E53">INDEX($CI$3:$EP$26,MATCH($L$3,$CH$3:$CH$26,0),MATCH($B53&amp;E$16,$CI$2:$EP$2&amp;$CI$1:$EP$1,0))*VLOOKUP($C53,$C$17:$M$20,COUNTBLANK($D$15:E$15)+1,FALSE)</f>
        <v>19200</v>
      </c>
      <c r="F53">
        <f t="array" ref="F53">INDEX($CI$3:$EP$26,MATCH($L$3,$CH$3:$CH$26,0),MATCH($B53&amp;F$16,$CI$2:$EP$2&amp;$CI$1:$EP$1,0))*VLOOKUP($C53,$C$17:$M$20,COUNTBLANK($D$15:F$15)+1,FALSE)</f>
        <v>0</v>
      </c>
      <c r="G53">
        <f t="array" ref="G53">INDEX($CI$3:$EP$26,MATCH($L$3,$CH$3:$CH$26,0),MATCH($B53&amp;G$16,$CI$2:$EP$2&amp;$CI$1:$EP$1,0))*VLOOKUP($C53,$C$17:$M$20,COUNTBLANK($D$15:G$15)+1,FALSE)</f>
        <v>0</v>
      </c>
      <c r="H53">
        <f t="array" ref="H53">INDEX($CI$3:$EP$26,MATCH($L$3,$CH$3:$CH$26,0),MATCH($B53&amp;H$16,$CI$2:$EP$2&amp;$CI$1:$EP$1,0))*VLOOKUP($C53,$C$17:$M$20,COUNTBLANK($D$15:H$15)+1,FALSE)</f>
        <v>0.12000000000000004</v>
      </c>
      <c r="I53">
        <f t="array" ref="I53">INDEX($CI$3:$EP$26,MATCH($L$3,$CH$3:$CH$26,0),MATCH($B53&amp;I$16,$CI$2:$EP$2&amp;$CI$1:$EP$1,0))*VLOOKUP($C53,$C$17:$M$20,COUNTBLANK($D$15:I$15)+1,FALSE)</f>
        <v>0</v>
      </c>
      <c r="J53">
        <f t="array" ref="J53">INDEX($CI$3:$EP$26,MATCH($L$3,$CH$3:$CH$26,0),MATCH($B53&amp;J$16,$CI$2:$EP$2&amp;$CI$1:$EP$1,0))*VLOOKUP($C53,$C$17:$M$20,COUNTBLANK($D$15:J$15)+1,FALSE)</f>
        <v>0</v>
      </c>
      <c r="K53">
        <f t="array" ref="K53">INDEX($CI$3:$EP$26,MATCH($L$3,$CH$3:$CH$26,0),MATCH($B53&amp;K$16,$CI$2:$EP$2&amp;$CI$1:$EP$1,0))*VLOOKUP($C53,$C$17:$M$20,COUNTBLANK($D$15:K$15)+1,FALSE)</f>
        <v>0</v>
      </c>
      <c r="L53">
        <f t="array" ref="L53">INDEX($CI$3:$EP$26,MATCH($L$3,$CH$3:$CH$26,0),MATCH($B53&amp;L$16,$CI$2:$EP$2&amp;$CI$1:$EP$1,0))*VLOOKUP($C53,$C$17:$M$20,COUNTBLANK($D$15:L$15)+1,FALSE)</f>
        <v>0</v>
      </c>
      <c r="M53">
        <f t="array" ref="M53">INDEX($CI$3:$EP$26,MATCH($L$3,$CH$3:$CH$26,0),MATCH($B53&amp;M$16,$CI$2:$EP$2&amp;$CI$1:$EP$1,0))*VLOOKUP($C53,$C$17:$M$20,COUNTBLANK($D$15:M$15)+1,FALSE)</f>
        <v>0</v>
      </c>
      <c r="AH53" s="3">
        <v>51</v>
      </c>
      <c r="AI53" s="3">
        <f t="shared" si="11"/>
        <v>5</v>
      </c>
      <c r="AJ53" s="3">
        <f t="shared" si="12"/>
        <v>16</v>
      </c>
      <c r="AK53" s="7">
        <f t="array" ref="AK53">INDEX($CI$3:$EP$26,MATCH($AJ53,$CH$3:$CH$26,0),MATCH($AI53&amp;AK$1,$CI$2:$EP$2&amp;$CI$1:$EP$1,0))+SUMPRODUCT($D$21:$M$44,($B$21:$B$44=$AI53)*($D$16:$M$16=AK$1))</f>
        <v>2560</v>
      </c>
      <c r="AL53" s="7">
        <f t="array" ref="AL53">INDEX($CI$3:$EP$26,MATCH($AJ53,$CH$3:$CH$26,0),MATCH($AI53&amp;AL$1,$CI$2:$EP$2&amp;$CI$1:$EP$1,0))+SUMPRODUCT($D$21:$M$44,($B$21:$B$44=$AI53)*($D$16:$M$16=AL$1))</f>
        <v>64000</v>
      </c>
      <c r="AM53" s="7">
        <f t="array" ref="AM53">INDEX($CI$3:$EP$26,MATCH($AJ53,$CH$3:$CH$26,0),MATCH($AI53&amp;AM$1,$CI$2:$EP$2&amp;$CI$1:$EP$1,0))+SUMPRODUCT($D$21:$M$44,($B$21:$B$44=$AI53)*($D$16:$M$16=AM$1))</f>
        <v>1280</v>
      </c>
      <c r="AN53" s="7">
        <f t="array" ref="AN53">INDEX($CI$3:$EP$26,MATCH($AJ53,$CH$3:$CH$26,0),MATCH($AI53&amp;AN$1,$CI$2:$EP$2&amp;$CI$1:$EP$1,0))+SUMPRODUCT($D$21:$M$44,($B$21:$B$44=$AI53)*($D$16:$M$16=AN$1))</f>
        <v>1280</v>
      </c>
      <c r="AO53" s="7">
        <f t="array" ref="AO53">INDEX($CI$3:$EP$26,MATCH($AJ53,$CH$3:$CH$26,0),MATCH($AI53&amp;AO$1,$CI$2:$EP$2&amp;$CI$1:$EP$1,0))+SUMPRODUCT($D$21:$M$44,($B$21:$B$44=$AI53)*($D$16:$M$16=AO$1))</f>
        <v>0.16</v>
      </c>
      <c r="AP53" s="7">
        <f t="array" ref="AP53">INDEX($CI$3:$EP$26,MATCH($AJ53,$CH$3:$CH$26,0),MATCH($AI53&amp;AP$1,$CI$2:$EP$2&amp;$CI$1:$EP$1,0))+SUMPRODUCT($D$21:$M$44,($B$21:$B$44=$AI53)*($D$16:$M$16=AP$1))</f>
        <v>0.16</v>
      </c>
      <c r="AQ53" s="7">
        <f t="array" ref="AQ53">INDEX($CI$3:$EP$26,MATCH($AJ53,$CH$3:$CH$26,0),MATCH($AI53&amp;AQ$1,$CI$2:$EP$2&amp;$CI$1:$EP$1,0))+SUMPRODUCT($D$21:$M$44,($B$21:$B$44=$AI53)*($D$16:$M$16=AQ$1))</f>
        <v>0.16</v>
      </c>
      <c r="AR53" s="7">
        <f t="array" ref="AR53">INDEX($CI$3:$EP$26,MATCH($AJ53,$CH$3:$CH$26,0),MATCH($AI53&amp;AR$1,$CI$2:$EP$2&amp;$CI$1:$EP$1,0))+SUMPRODUCT($D$21:$M$44,($B$21:$B$44=$AI53)*($D$16:$M$16=AR$1))</f>
        <v>0.16</v>
      </c>
      <c r="AS53" s="7">
        <f t="array" ref="AS53">INDEX($CI$3:$EP$26,MATCH($AJ53,$CH$3:$CH$26,0),MATCH($AI53&amp;AS$1,$CI$2:$EP$2&amp;$CI$1:$EP$1,0))+SUMPRODUCT($D$21:$M$44,($B$21:$B$44=$AI53)*($D$16:$M$16=AS$1))</f>
        <v>0.04</v>
      </c>
      <c r="AT53" s="7">
        <f t="array" ref="AT53">INDEX($CI$3:$EP$26,MATCH($AJ53,$CH$3:$CH$26,0),MATCH($AI53&amp;AT$1,$CI$2:$EP$2&amp;$CI$1:$EP$1,0))+SUMPRODUCT($D$21:$M$44,($B$21:$B$44=$AI53)*($D$16:$M$16=AT$1))</f>
        <v>0.08</v>
      </c>
      <c r="AU53" s="1">
        <f t="shared" si="132"/>
        <v>41595</v>
      </c>
      <c r="AV53" s="1">
        <f t="shared" si="19"/>
        <v>5324160</v>
      </c>
      <c r="AW53" s="1">
        <f>VLOOKUP(AH53,主线!C:AR,42,TRUE)*VLOOKUP(AH53,总表!A:D,3,FALSE)*参数!$C$12/6</f>
        <v>5591040.0000000009</v>
      </c>
      <c r="AX53" s="1">
        <f t="shared" si="20"/>
        <v>98365141.333333343</v>
      </c>
      <c r="BD53" t="s">
        <v>415</v>
      </c>
      <c r="BE53">
        <v>3</v>
      </c>
      <c r="BF53">
        <v>3</v>
      </c>
      <c r="BG53">
        <v>0</v>
      </c>
      <c r="BH53" s="3">
        <f t="array" ref="BH53">INDEX($D$21:$M$44,MATCH($BD53&amp;$BF53,$C$21:$C$44&amp;$B$21:$B$44,0),MATCH(BH$1,$D$16:$M$16,0))</f>
        <v>64</v>
      </c>
      <c r="BI53" s="3">
        <f t="array" ref="BI53">INDEX($D$21:$M$44,MATCH($BD53&amp;$BF53,$C$21:$C$44&amp;$B$21:$B$44,0),MATCH(BI$1,$D$16:$M$16,0))</f>
        <v>3200</v>
      </c>
      <c r="BJ53" s="3">
        <f t="array" ref="BJ53">INDEX($D$21:$M$44,MATCH($BD53&amp;$BF53,$C$21:$C$44&amp;$B$21:$B$44,0),MATCH(BJ$1,$D$16:$M$16,0))</f>
        <v>0</v>
      </c>
      <c r="BK53" s="3">
        <f t="array" ref="BK53">INDEX($D$21:$M$44,MATCH($BD53&amp;$BF53,$C$21:$C$44&amp;$B$21:$B$44,0),MATCH(BK$1,$D$16:$M$16,0))</f>
        <v>0</v>
      </c>
      <c r="BL53" s="3"/>
      <c r="BM53" s="3"/>
      <c r="BN53" s="3"/>
      <c r="BO53" s="3"/>
      <c r="BP53" s="3"/>
      <c r="BQ53" s="3"/>
      <c r="BT53" t="str">
        <f t="shared" si="128"/>
        <v>头饰</v>
      </c>
      <c r="BU53">
        <f t="shared" si="129"/>
        <v>3</v>
      </c>
      <c r="BV53" s="1">
        <f t="shared" si="130"/>
        <v>3</v>
      </c>
      <c r="BW53" s="3">
        <f t="array" ref="BW53">INDEX($CI$3:$EP$26,MATCH($BV53,$CH$3:$CH$26,0),MATCH(BW$1&amp;$BU53,$CI$1:$EP$1&amp;$CI$2:$EP$2,0))*VLOOKUP($BT53,$C$17:$M$20,COUNTBLANK($D$15:D$15)+1,FALSE)</f>
        <v>48</v>
      </c>
      <c r="BX53" s="3">
        <f t="array" ref="BX53">INDEX($CI$3:$EP$26,MATCH($BV53,$CH$3:$CH$26,0),MATCH(BX$1&amp;$BU53,$CI$1:$EP$1&amp;$CI$2:$EP$2,0))*VLOOKUP($BT53,$C$17:$M$20,COUNTBLANK($D$15:E$15)+1,FALSE)</f>
        <v>2400</v>
      </c>
      <c r="BY53" s="3">
        <f t="array" ref="BY53">INDEX($CI$3:$EP$26,MATCH($BV53,$CH$3:$CH$26,0),MATCH(BY$1&amp;$BU53,$CI$1:$EP$1&amp;$CI$2:$EP$2,0))*VLOOKUP($BT53,$C$17:$M$20,COUNTBLANK($D$15:F$15)+1,FALSE)</f>
        <v>0</v>
      </c>
      <c r="BZ53" s="3">
        <f t="array" ref="BZ53">INDEX($CI$3:$EP$26,MATCH($BV53,$CH$3:$CH$26,0),MATCH(BZ$1&amp;$BU53,$CI$1:$EP$1&amp;$CI$2:$EP$2,0))*VLOOKUP($BT53,$C$17:$M$20,COUNTBLANK($D$15:G$15)+1,FALSE)</f>
        <v>0</v>
      </c>
      <c r="CA53" s="3">
        <f t="array" ref="CA53">INDEX($CI$3:$EP$26,MATCH($BV53,$CH$3:$CH$26,0),MATCH(CA$1&amp;$BU53,$CI$1:$EP$1&amp;$CI$2:$EP$2,0))*VLOOKUP($BT53,$C$17:$M$20,COUNTBLANK($D$15:H$15)+1,FALSE)</f>
        <v>0</v>
      </c>
      <c r="CB53" s="3">
        <f t="array" ref="CB53">INDEX($CI$3:$EP$26,MATCH($BV53,$CH$3:$CH$26,0),MATCH(CB$1&amp;$BU53,$CI$1:$EP$1&amp;$CI$2:$EP$2,0))*VLOOKUP($BT53,$C$17:$M$20,COUNTBLANK($D$15:I$15)+1,FALSE)</f>
        <v>0</v>
      </c>
      <c r="CC53" s="3">
        <f t="array" ref="CC53">INDEX($CI$3:$EP$26,MATCH($BV53,$CH$3:$CH$26,0),MATCH(CC$1&amp;$BU53,$CI$1:$EP$1&amp;$CI$2:$EP$2,0))*VLOOKUP($BT53,$C$17:$M$20,COUNTBLANK($D$15:J$15)+1,FALSE)</f>
        <v>0</v>
      </c>
      <c r="CD53" s="3">
        <f t="array" ref="CD53">INDEX($CI$3:$EP$26,MATCH($BV53,$CH$3:$CH$26,0),MATCH(CD$1&amp;$BU53,$CI$1:$EP$1&amp;$CI$2:$EP$2,0))*VLOOKUP($BT53,$C$17:$M$20,COUNTBLANK($D$15:K$15)+1,FALSE)</f>
        <v>0</v>
      </c>
      <c r="CE53" s="3">
        <f t="array" ref="CE53">INDEX($CI$3:$EP$26,MATCH($BV53,$CH$3:$CH$26,0),MATCH(CE$1&amp;$BU53,$CI$1:$EP$1&amp;$CI$2:$EP$2,0))*VLOOKUP($BT53,$C$17:$M$20,COUNTBLANK($D$15:L$15)+1,FALSE)</f>
        <v>0</v>
      </c>
      <c r="CF53" s="3">
        <f t="array" ref="CF53">INDEX($CI$3:$EP$26,MATCH($BV53,$CH$3:$CH$26,0),MATCH(CF$1&amp;$BU53,$CI$1:$EP$1&amp;$CI$2:$EP$2,0))*VLOOKUP($BT53,$C$17:$M$20,COUNTBLANK($D$15:M$15)+1,FALSE)</f>
        <v>0</v>
      </c>
    </row>
    <row r="54" spans="2:84" x14ac:dyDescent="0.2">
      <c r="B54">
        <f t="shared" si="138"/>
        <v>3</v>
      </c>
      <c r="C54" t="str">
        <f t="shared" si="137"/>
        <v>护甲</v>
      </c>
      <c r="D54">
        <f t="array" ref="D54">INDEX($CI$3:$EP$26,MATCH($L$3,$CH$3:$CH$26,0),MATCH($B54&amp;D$16,$CI$2:$EP$2&amp;$CI$1:$EP$1,0))*VLOOKUP($C54,$C$17:$M$20,COUNTBLANK($D$15:D$15)+1,FALSE)</f>
        <v>384</v>
      </c>
      <c r="E54">
        <f t="array" ref="E54">INDEX($CI$3:$EP$26,MATCH($L$3,$CH$3:$CH$26,0),MATCH($B54&amp;E$16,$CI$2:$EP$2&amp;$CI$1:$EP$1,0))*VLOOKUP($C54,$C$17:$M$20,COUNTBLANK($D$15:E$15)+1,FALSE)</f>
        <v>19200</v>
      </c>
      <c r="F54">
        <f t="array" ref="F54">INDEX($CI$3:$EP$26,MATCH($L$3,$CH$3:$CH$26,0),MATCH($B54&amp;F$16,$CI$2:$EP$2&amp;$CI$1:$EP$1,0))*VLOOKUP($C54,$C$17:$M$20,COUNTBLANK($D$15:F$15)+1,FALSE)</f>
        <v>0</v>
      </c>
      <c r="G54">
        <f t="array" ref="G54">INDEX($CI$3:$EP$26,MATCH($L$3,$CH$3:$CH$26,0),MATCH($B54&amp;G$16,$CI$2:$EP$2&amp;$CI$1:$EP$1,0))*VLOOKUP($C54,$C$17:$M$20,COUNTBLANK($D$15:G$15)+1,FALSE)</f>
        <v>0</v>
      </c>
      <c r="H54">
        <f t="array" ref="H54">INDEX($CI$3:$EP$26,MATCH($L$3,$CH$3:$CH$26,0),MATCH($B54&amp;H$16,$CI$2:$EP$2&amp;$CI$1:$EP$1,0))*VLOOKUP($C54,$C$17:$M$20,COUNTBLANK($D$15:H$15)+1,FALSE)</f>
        <v>0</v>
      </c>
      <c r="I54">
        <f t="array" ref="I54">INDEX($CI$3:$EP$26,MATCH($L$3,$CH$3:$CH$26,0),MATCH($B54&amp;I$16,$CI$2:$EP$2&amp;$CI$1:$EP$1,0))*VLOOKUP($C54,$C$17:$M$20,COUNTBLANK($D$15:I$15)+1,FALSE)</f>
        <v>0.12000000000000004</v>
      </c>
      <c r="J54">
        <f t="array" ref="J54">INDEX($CI$3:$EP$26,MATCH($L$3,$CH$3:$CH$26,0),MATCH($B54&amp;J$16,$CI$2:$EP$2&amp;$CI$1:$EP$1,0))*VLOOKUP($C54,$C$17:$M$20,COUNTBLANK($D$15:J$15)+1,FALSE)</f>
        <v>0</v>
      </c>
      <c r="K54">
        <f t="array" ref="K54">INDEX($CI$3:$EP$26,MATCH($L$3,$CH$3:$CH$26,0),MATCH($B54&amp;K$16,$CI$2:$EP$2&amp;$CI$1:$EP$1,0))*VLOOKUP($C54,$C$17:$M$20,COUNTBLANK($D$15:K$15)+1,FALSE)</f>
        <v>0</v>
      </c>
      <c r="L54">
        <f t="array" ref="L54">INDEX($CI$3:$EP$26,MATCH($L$3,$CH$3:$CH$26,0),MATCH($B54&amp;L$16,$CI$2:$EP$2&amp;$CI$1:$EP$1,0))*VLOOKUP($C54,$C$17:$M$20,COUNTBLANK($D$15:L$15)+1,FALSE)</f>
        <v>0</v>
      </c>
      <c r="M54">
        <f t="array" ref="M54">INDEX($CI$3:$EP$26,MATCH($L$3,$CH$3:$CH$26,0),MATCH($B54&amp;M$16,$CI$2:$EP$2&amp;$CI$1:$EP$1,0))*VLOOKUP($C54,$C$17:$M$20,COUNTBLANK($D$15:M$15)+1,FALSE)</f>
        <v>0</v>
      </c>
      <c r="AH54" s="3">
        <v>52</v>
      </c>
      <c r="AI54" s="3">
        <f t="shared" si="11"/>
        <v>5</v>
      </c>
      <c r="AJ54" s="3">
        <f t="shared" si="12"/>
        <v>16</v>
      </c>
      <c r="AK54" s="7">
        <f t="array" ref="AK54">INDEX($CI$3:$EP$26,MATCH($AJ54,$CH$3:$CH$26,0),MATCH($AI54&amp;AK$1,$CI$2:$EP$2&amp;$CI$1:$EP$1,0))+SUMPRODUCT($D$21:$M$44,($B$21:$B$44=$AI54)*($D$16:$M$16=AK$1))</f>
        <v>2560</v>
      </c>
      <c r="AL54" s="7">
        <f t="array" ref="AL54">INDEX($CI$3:$EP$26,MATCH($AJ54,$CH$3:$CH$26,0),MATCH($AI54&amp;AL$1,$CI$2:$EP$2&amp;$CI$1:$EP$1,0))+SUMPRODUCT($D$21:$M$44,($B$21:$B$44=$AI54)*($D$16:$M$16=AL$1))</f>
        <v>64000</v>
      </c>
      <c r="AM54" s="7">
        <f t="array" ref="AM54">INDEX($CI$3:$EP$26,MATCH($AJ54,$CH$3:$CH$26,0),MATCH($AI54&amp;AM$1,$CI$2:$EP$2&amp;$CI$1:$EP$1,0))+SUMPRODUCT($D$21:$M$44,($B$21:$B$44=$AI54)*($D$16:$M$16=AM$1))</f>
        <v>1280</v>
      </c>
      <c r="AN54" s="7">
        <f t="array" ref="AN54">INDEX($CI$3:$EP$26,MATCH($AJ54,$CH$3:$CH$26,0),MATCH($AI54&amp;AN$1,$CI$2:$EP$2&amp;$CI$1:$EP$1,0))+SUMPRODUCT($D$21:$M$44,($B$21:$B$44=$AI54)*($D$16:$M$16=AN$1))</f>
        <v>1280</v>
      </c>
      <c r="AO54" s="7">
        <f t="array" ref="AO54">INDEX($CI$3:$EP$26,MATCH($AJ54,$CH$3:$CH$26,0),MATCH($AI54&amp;AO$1,$CI$2:$EP$2&amp;$CI$1:$EP$1,0))+SUMPRODUCT($D$21:$M$44,($B$21:$B$44=$AI54)*($D$16:$M$16=AO$1))</f>
        <v>0.16</v>
      </c>
      <c r="AP54" s="7">
        <f t="array" ref="AP54">INDEX($CI$3:$EP$26,MATCH($AJ54,$CH$3:$CH$26,0),MATCH($AI54&amp;AP$1,$CI$2:$EP$2&amp;$CI$1:$EP$1,0))+SUMPRODUCT($D$21:$M$44,($B$21:$B$44=$AI54)*($D$16:$M$16=AP$1))</f>
        <v>0.16</v>
      </c>
      <c r="AQ54" s="7">
        <f t="array" ref="AQ54">INDEX($CI$3:$EP$26,MATCH($AJ54,$CH$3:$CH$26,0),MATCH($AI54&amp;AQ$1,$CI$2:$EP$2&amp;$CI$1:$EP$1,0))+SUMPRODUCT($D$21:$M$44,($B$21:$B$44=$AI54)*($D$16:$M$16=AQ$1))</f>
        <v>0.16</v>
      </c>
      <c r="AR54" s="7">
        <f t="array" ref="AR54">INDEX($CI$3:$EP$26,MATCH($AJ54,$CH$3:$CH$26,0),MATCH($AI54&amp;AR$1,$CI$2:$EP$2&amp;$CI$1:$EP$1,0))+SUMPRODUCT($D$21:$M$44,($B$21:$B$44=$AI54)*($D$16:$M$16=AR$1))</f>
        <v>0.16</v>
      </c>
      <c r="AS54" s="7">
        <f t="array" ref="AS54">INDEX($CI$3:$EP$26,MATCH($AJ54,$CH$3:$CH$26,0),MATCH($AI54&amp;AS$1,$CI$2:$EP$2&amp;$CI$1:$EP$1,0))+SUMPRODUCT($D$21:$M$44,($B$21:$B$44=$AI54)*($D$16:$M$16=AS$1))</f>
        <v>0.04</v>
      </c>
      <c r="AT54" s="7">
        <f t="array" ref="AT54">INDEX($CI$3:$EP$26,MATCH($AJ54,$CH$3:$CH$26,0),MATCH($AI54&amp;AT$1,$CI$2:$EP$2&amp;$CI$1:$EP$1,0))+SUMPRODUCT($D$21:$M$44,($B$21:$B$44=$AI54)*($D$16:$M$16=AT$1))</f>
        <v>0.08</v>
      </c>
      <c r="AU54" s="1">
        <f t="shared" si="132"/>
        <v>41595</v>
      </c>
      <c r="AV54" s="1">
        <f t="shared" si="19"/>
        <v>5324160</v>
      </c>
      <c r="AW54" s="1">
        <f>VLOOKUP(AH54,主线!C:AR,42,TRUE)*VLOOKUP(AH54,总表!A:D,3,FALSE)*参数!$C$12/6</f>
        <v>6019520</v>
      </c>
      <c r="AX54" s="1">
        <f t="shared" si="20"/>
        <v>104384661.33333334</v>
      </c>
      <c r="BD54" t="s">
        <v>415</v>
      </c>
      <c r="BE54">
        <v>3</v>
      </c>
      <c r="BF54">
        <v>4</v>
      </c>
      <c r="BG54">
        <v>0</v>
      </c>
      <c r="BH54" s="3">
        <f t="array" ref="BH54">INDEX($D$21:$M$44,MATCH($BD54&amp;$BF54,$C$21:$C$44&amp;$B$21:$B$44,0),MATCH(BH$1,$D$16:$M$16,0))</f>
        <v>80</v>
      </c>
      <c r="BI54" s="3">
        <f t="array" ref="BI54">INDEX($D$21:$M$44,MATCH($BD54&amp;$BF54,$C$21:$C$44&amp;$B$21:$B$44,0),MATCH(BI$1,$D$16:$M$16,0))</f>
        <v>4000</v>
      </c>
      <c r="BJ54" s="3">
        <f t="array" ref="BJ54">INDEX($D$21:$M$44,MATCH($BD54&amp;$BF54,$C$21:$C$44&amp;$B$21:$B$44,0),MATCH(BJ$1,$D$16:$M$16,0))</f>
        <v>0</v>
      </c>
      <c r="BK54" s="3">
        <f t="array" ref="BK54">INDEX($D$21:$M$44,MATCH($BD54&amp;$BF54,$C$21:$C$44&amp;$B$21:$B$44,0),MATCH(BK$1,$D$16:$M$16,0))</f>
        <v>0</v>
      </c>
      <c r="BL54" s="3"/>
      <c r="BM54" s="3"/>
      <c r="BN54" s="3"/>
      <c r="BO54" s="3"/>
      <c r="BP54" s="3"/>
      <c r="BQ54" s="3"/>
      <c r="BT54" t="str">
        <f t="shared" si="128"/>
        <v>头饰</v>
      </c>
      <c r="BU54">
        <f t="shared" si="129"/>
        <v>3</v>
      </c>
      <c r="BV54" s="1">
        <f t="shared" si="130"/>
        <v>4</v>
      </c>
      <c r="BW54" s="3">
        <f t="array" ref="BW54">INDEX($CI$3:$EP$26,MATCH($BV54,$CH$3:$CH$26,0),MATCH(BW$1&amp;$BU54,$CI$1:$EP$1&amp;$CI$2:$EP$2,0))*VLOOKUP($BT54,$C$17:$M$20,COUNTBLANK($D$15:D$15)+1,FALSE)</f>
        <v>64</v>
      </c>
      <c r="BX54" s="3">
        <f t="array" ref="BX54">INDEX($CI$3:$EP$26,MATCH($BV54,$CH$3:$CH$26,0),MATCH(BX$1&amp;$BU54,$CI$1:$EP$1&amp;$CI$2:$EP$2,0))*VLOOKUP($BT54,$C$17:$M$20,COUNTBLANK($D$15:E$15)+1,FALSE)</f>
        <v>3200</v>
      </c>
      <c r="BY54" s="3">
        <f t="array" ref="BY54">INDEX($CI$3:$EP$26,MATCH($BV54,$CH$3:$CH$26,0),MATCH(BY$1&amp;$BU54,$CI$1:$EP$1&amp;$CI$2:$EP$2,0))*VLOOKUP($BT54,$C$17:$M$20,COUNTBLANK($D$15:F$15)+1,FALSE)</f>
        <v>0</v>
      </c>
      <c r="BZ54" s="3">
        <f t="array" ref="BZ54">INDEX($CI$3:$EP$26,MATCH($BV54,$CH$3:$CH$26,0),MATCH(BZ$1&amp;$BU54,$CI$1:$EP$1&amp;$CI$2:$EP$2,0))*VLOOKUP($BT54,$C$17:$M$20,COUNTBLANK($D$15:G$15)+1,FALSE)</f>
        <v>0</v>
      </c>
      <c r="CA54" s="3">
        <f t="array" ref="CA54">INDEX($CI$3:$EP$26,MATCH($BV54,$CH$3:$CH$26,0),MATCH(CA$1&amp;$BU54,$CI$1:$EP$1&amp;$CI$2:$EP$2,0))*VLOOKUP($BT54,$C$17:$M$20,COUNTBLANK($D$15:H$15)+1,FALSE)</f>
        <v>0.02</v>
      </c>
      <c r="CB54" s="3">
        <f t="array" ref="CB54">INDEX($CI$3:$EP$26,MATCH($BV54,$CH$3:$CH$26,0),MATCH(CB$1&amp;$BU54,$CI$1:$EP$1&amp;$CI$2:$EP$2,0))*VLOOKUP($BT54,$C$17:$M$20,COUNTBLANK($D$15:I$15)+1,FALSE)</f>
        <v>0</v>
      </c>
      <c r="CC54" s="3">
        <f t="array" ref="CC54">INDEX($CI$3:$EP$26,MATCH($BV54,$CH$3:$CH$26,0),MATCH(CC$1&amp;$BU54,$CI$1:$EP$1&amp;$CI$2:$EP$2,0))*VLOOKUP($BT54,$C$17:$M$20,COUNTBLANK($D$15:J$15)+1,FALSE)</f>
        <v>0</v>
      </c>
      <c r="CD54" s="3">
        <f t="array" ref="CD54">INDEX($CI$3:$EP$26,MATCH($BV54,$CH$3:$CH$26,0),MATCH(CD$1&amp;$BU54,$CI$1:$EP$1&amp;$CI$2:$EP$2,0))*VLOOKUP($BT54,$C$17:$M$20,COUNTBLANK($D$15:K$15)+1,FALSE)</f>
        <v>0</v>
      </c>
      <c r="CE54" s="3">
        <f t="array" ref="CE54">INDEX($CI$3:$EP$26,MATCH($BV54,$CH$3:$CH$26,0),MATCH(CE$1&amp;$BU54,$CI$1:$EP$1&amp;$CI$2:$EP$2,0))*VLOOKUP($BT54,$C$17:$M$20,COUNTBLANK($D$15:L$15)+1,FALSE)</f>
        <v>0</v>
      </c>
      <c r="CF54" s="3">
        <f t="array" ref="CF54">INDEX($CI$3:$EP$26,MATCH($BV54,$CH$3:$CH$26,0),MATCH(CF$1&amp;$BU54,$CI$1:$EP$1&amp;$CI$2:$EP$2,0))*VLOOKUP($BT54,$C$17:$M$20,COUNTBLANK($D$15:M$15)+1,FALSE)</f>
        <v>0</v>
      </c>
    </row>
    <row r="55" spans="2:84" x14ac:dyDescent="0.2">
      <c r="B55">
        <f t="shared" si="138"/>
        <v>3</v>
      </c>
      <c r="C55" t="str">
        <f t="shared" si="137"/>
        <v>手臂</v>
      </c>
      <c r="D55">
        <f t="array" ref="D55">INDEX($CI$3:$EP$26,MATCH($L$3,$CH$3:$CH$26,0),MATCH($B55&amp;D$16,$CI$2:$EP$2&amp;$CI$1:$EP$1,0))*VLOOKUP($C55,$C$17:$M$20,COUNTBLANK($D$15:D$15)+1,FALSE)</f>
        <v>384</v>
      </c>
      <c r="E55">
        <f t="array" ref="E55">INDEX($CI$3:$EP$26,MATCH($L$3,$CH$3:$CH$26,0),MATCH($B55&amp;E$16,$CI$2:$EP$2&amp;$CI$1:$EP$1,0))*VLOOKUP($C55,$C$17:$M$20,COUNTBLANK($D$15:E$15)+1,FALSE)</f>
        <v>0</v>
      </c>
      <c r="F55">
        <f t="array" ref="F55">INDEX($CI$3:$EP$26,MATCH($L$3,$CH$3:$CH$26,0),MATCH($B55&amp;F$16,$CI$2:$EP$2&amp;$CI$1:$EP$1,0))*VLOOKUP($C55,$C$17:$M$20,COUNTBLANK($D$15:F$15)+1,FALSE)</f>
        <v>768</v>
      </c>
      <c r="G55">
        <f t="array" ref="G55">INDEX($CI$3:$EP$26,MATCH($L$3,$CH$3:$CH$26,0),MATCH($B55&amp;G$16,$CI$2:$EP$2&amp;$CI$1:$EP$1,0))*VLOOKUP($C55,$C$17:$M$20,COUNTBLANK($D$15:G$15)+1,FALSE)</f>
        <v>0</v>
      </c>
      <c r="H55">
        <f t="array" ref="H55">INDEX($CI$3:$EP$26,MATCH($L$3,$CH$3:$CH$26,0),MATCH($B55&amp;H$16,$CI$2:$EP$2&amp;$CI$1:$EP$1,0))*VLOOKUP($C55,$C$17:$M$20,COUNTBLANK($D$15:H$15)+1,FALSE)</f>
        <v>0</v>
      </c>
      <c r="I55">
        <f t="array" ref="I55">INDEX($CI$3:$EP$26,MATCH($L$3,$CH$3:$CH$26,0),MATCH($B55&amp;I$16,$CI$2:$EP$2&amp;$CI$1:$EP$1,0))*VLOOKUP($C55,$C$17:$M$20,COUNTBLANK($D$15:I$15)+1,FALSE)</f>
        <v>0</v>
      </c>
      <c r="J55">
        <f t="array" ref="J55">INDEX($CI$3:$EP$26,MATCH($L$3,$CH$3:$CH$26,0),MATCH($B55&amp;J$16,$CI$2:$EP$2&amp;$CI$1:$EP$1,0))*VLOOKUP($C55,$C$17:$M$20,COUNTBLANK($D$15:J$15)+1,FALSE)</f>
        <v>0.12000000000000004</v>
      </c>
      <c r="K55">
        <f t="array" ref="K55">INDEX($CI$3:$EP$26,MATCH($L$3,$CH$3:$CH$26,0),MATCH($B55&amp;K$16,$CI$2:$EP$2&amp;$CI$1:$EP$1,0))*VLOOKUP($C55,$C$17:$M$20,COUNTBLANK($D$15:K$15)+1,FALSE)</f>
        <v>0.12000000000000004</v>
      </c>
      <c r="L55">
        <f t="array" ref="L55">INDEX($CI$3:$EP$26,MATCH($L$3,$CH$3:$CH$26,0),MATCH($B55&amp;L$16,$CI$2:$EP$2&amp;$CI$1:$EP$1,0))*VLOOKUP($C55,$C$17:$M$20,COUNTBLANK($D$15:L$15)+1,FALSE)</f>
        <v>0</v>
      </c>
      <c r="M55">
        <f t="array" ref="M55">INDEX($CI$3:$EP$26,MATCH($L$3,$CH$3:$CH$26,0),MATCH($B55&amp;M$16,$CI$2:$EP$2&amp;$CI$1:$EP$1,0))*VLOOKUP($C55,$C$17:$M$20,COUNTBLANK($D$15:M$15)+1,FALSE)</f>
        <v>0</v>
      </c>
      <c r="AH55" s="3">
        <v>53</v>
      </c>
      <c r="AI55" s="3">
        <f t="shared" si="11"/>
        <v>5</v>
      </c>
      <c r="AJ55" s="3">
        <f t="shared" si="12"/>
        <v>16</v>
      </c>
      <c r="AK55" s="7">
        <f t="array" ref="AK55">INDEX($CI$3:$EP$26,MATCH($AJ55,$CH$3:$CH$26,0),MATCH($AI55&amp;AK$1,$CI$2:$EP$2&amp;$CI$1:$EP$1,0))+SUMPRODUCT($D$21:$M$44,($B$21:$B$44=$AI55)*($D$16:$M$16=AK$1))</f>
        <v>2560</v>
      </c>
      <c r="AL55" s="7">
        <f t="array" ref="AL55">INDEX($CI$3:$EP$26,MATCH($AJ55,$CH$3:$CH$26,0),MATCH($AI55&amp;AL$1,$CI$2:$EP$2&amp;$CI$1:$EP$1,0))+SUMPRODUCT($D$21:$M$44,($B$21:$B$44=$AI55)*($D$16:$M$16=AL$1))</f>
        <v>64000</v>
      </c>
      <c r="AM55" s="7">
        <f t="array" ref="AM55">INDEX($CI$3:$EP$26,MATCH($AJ55,$CH$3:$CH$26,0),MATCH($AI55&amp;AM$1,$CI$2:$EP$2&amp;$CI$1:$EP$1,0))+SUMPRODUCT($D$21:$M$44,($B$21:$B$44=$AI55)*($D$16:$M$16=AM$1))</f>
        <v>1280</v>
      </c>
      <c r="AN55" s="7">
        <f t="array" ref="AN55">INDEX($CI$3:$EP$26,MATCH($AJ55,$CH$3:$CH$26,0),MATCH($AI55&amp;AN$1,$CI$2:$EP$2&amp;$CI$1:$EP$1,0))+SUMPRODUCT($D$21:$M$44,($B$21:$B$44=$AI55)*($D$16:$M$16=AN$1))</f>
        <v>1280</v>
      </c>
      <c r="AO55" s="7">
        <f t="array" ref="AO55">INDEX($CI$3:$EP$26,MATCH($AJ55,$CH$3:$CH$26,0),MATCH($AI55&amp;AO$1,$CI$2:$EP$2&amp;$CI$1:$EP$1,0))+SUMPRODUCT($D$21:$M$44,($B$21:$B$44=$AI55)*($D$16:$M$16=AO$1))</f>
        <v>0.16</v>
      </c>
      <c r="AP55" s="7">
        <f t="array" ref="AP55">INDEX($CI$3:$EP$26,MATCH($AJ55,$CH$3:$CH$26,0),MATCH($AI55&amp;AP$1,$CI$2:$EP$2&amp;$CI$1:$EP$1,0))+SUMPRODUCT($D$21:$M$44,($B$21:$B$44=$AI55)*($D$16:$M$16=AP$1))</f>
        <v>0.16</v>
      </c>
      <c r="AQ55" s="7">
        <f t="array" ref="AQ55">INDEX($CI$3:$EP$26,MATCH($AJ55,$CH$3:$CH$26,0),MATCH($AI55&amp;AQ$1,$CI$2:$EP$2&amp;$CI$1:$EP$1,0))+SUMPRODUCT($D$21:$M$44,($B$21:$B$44=$AI55)*($D$16:$M$16=AQ$1))</f>
        <v>0.16</v>
      </c>
      <c r="AR55" s="7">
        <f t="array" ref="AR55">INDEX($CI$3:$EP$26,MATCH($AJ55,$CH$3:$CH$26,0),MATCH($AI55&amp;AR$1,$CI$2:$EP$2&amp;$CI$1:$EP$1,0))+SUMPRODUCT($D$21:$M$44,($B$21:$B$44=$AI55)*($D$16:$M$16=AR$1))</f>
        <v>0.16</v>
      </c>
      <c r="AS55" s="7">
        <f t="array" ref="AS55">INDEX($CI$3:$EP$26,MATCH($AJ55,$CH$3:$CH$26,0),MATCH($AI55&amp;AS$1,$CI$2:$EP$2&amp;$CI$1:$EP$1,0))+SUMPRODUCT($D$21:$M$44,($B$21:$B$44=$AI55)*($D$16:$M$16=AS$1))</f>
        <v>0.04</v>
      </c>
      <c r="AT55" s="7">
        <f t="array" ref="AT55">INDEX($CI$3:$EP$26,MATCH($AJ55,$CH$3:$CH$26,0),MATCH($AI55&amp;AT$1,$CI$2:$EP$2&amp;$CI$1:$EP$1,0))+SUMPRODUCT($D$21:$M$44,($B$21:$B$44=$AI55)*($D$16:$M$16=AT$1))</f>
        <v>0.08</v>
      </c>
      <c r="AU55" s="1">
        <f t="shared" si="132"/>
        <v>41595</v>
      </c>
      <c r="AV55" s="1">
        <f t="shared" si="19"/>
        <v>5324160</v>
      </c>
      <c r="AW55" s="1">
        <f>VLOOKUP(AH55,主线!C:AR,42,TRUE)*VLOOKUP(AH55,总表!A:D,3,FALSE)*参数!$C$12/6</f>
        <v>6077760</v>
      </c>
      <c r="AX55" s="1">
        <f t="shared" si="20"/>
        <v>110462421.33333334</v>
      </c>
      <c r="BD55" t="s">
        <v>415</v>
      </c>
      <c r="BE55">
        <v>3</v>
      </c>
      <c r="BF55">
        <v>5</v>
      </c>
      <c r="BG55">
        <v>0</v>
      </c>
      <c r="BH55" s="3">
        <f t="array" ref="BH55">INDEX($D$21:$M$44,MATCH($BD55&amp;$BF55,$C$21:$C$44&amp;$B$21:$B$44,0),MATCH(BH$1,$D$16:$M$16,0))</f>
        <v>128</v>
      </c>
      <c r="BI55" s="3">
        <f t="array" ref="BI55">INDEX($D$21:$M$44,MATCH($BD55&amp;$BF55,$C$21:$C$44&amp;$B$21:$B$44,0),MATCH(BI$1,$D$16:$M$16,0))</f>
        <v>6400</v>
      </c>
      <c r="BJ55" s="3">
        <f t="array" ref="BJ55">INDEX($D$21:$M$44,MATCH($BD55&amp;$BF55,$C$21:$C$44&amp;$B$21:$B$44,0),MATCH(BJ$1,$D$16:$M$16,0))</f>
        <v>0</v>
      </c>
      <c r="BK55" s="3">
        <f t="array" ref="BK55">INDEX($D$21:$M$44,MATCH($BD55&amp;$BF55,$C$21:$C$44&amp;$B$21:$B$44,0),MATCH(BK$1,$D$16:$M$16,0))</f>
        <v>0</v>
      </c>
      <c r="BL55" s="3"/>
      <c r="BM55" s="3"/>
      <c r="BN55" s="3"/>
      <c r="BO55" s="3"/>
      <c r="BP55" s="3"/>
      <c r="BQ55" s="3"/>
      <c r="BT55" t="str">
        <f t="shared" si="128"/>
        <v>头饰</v>
      </c>
      <c r="BU55">
        <f t="shared" si="129"/>
        <v>3</v>
      </c>
      <c r="BV55" s="1">
        <f t="shared" si="130"/>
        <v>5</v>
      </c>
      <c r="BW55" s="3">
        <f t="array" ref="BW55">INDEX($CI$3:$EP$26,MATCH($BV55,$CH$3:$CH$26,0),MATCH(BW$1&amp;$BU55,$CI$1:$EP$1&amp;$CI$2:$EP$2,0))*VLOOKUP($BT55,$C$17:$M$20,COUNTBLANK($D$15:D$15)+1,FALSE)</f>
        <v>80</v>
      </c>
      <c r="BX55" s="3">
        <f t="array" ref="BX55">INDEX($CI$3:$EP$26,MATCH($BV55,$CH$3:$CH$26,0),MATCH(BX$1&amp;$BU55,$CI$1:$EP$1&amp;$CI$2:$EP$2,0))*VLOOKUP($BT55,$C$17:$M$20,COUNTBLANK($D$15:E$15)+1,FALSE)</f>
        <v>4000</v>
      </c>
      <c r="BY55" s="3">
        <f t="array" ref="BY55">INDEX($CI$3:$EP$26,MATCH($BV55,$CH$3:$CH$26,0),MATCH(BY$1&amp;$BU55,$CI$1:$EP$1&amp;$CI$2:$EP$2,0))*VLOOKUP($BT55,$C$17:$M$20,COUNTBLANK($D$15:F$15)+1,FALSE)</f>
        <v>0</v>
      </c>
      <c r="BZ55" s="3">
        <f t="array" ref="BZ55">INDEX($CI$3:$EP$26,MATCH($BV55,$CH$3:$CH$26,0),MATCH(BZ$1&amp;$BU55,$CI$1:$EP$1&amp;$CI$2:$EP$2,0))*VLOOKUP($BT55,$C$17:$M$20,COUNTBLANK($D$15:G$15)+1,FALSE)</f>
        <v>0</v>
      </c>
      <c r="CA55" s="3">
        <f t="array" ref="CA55">INDEX($CI$3:$EP$26,MATCH($BV55,$CH$3:$CH$26,0),MATCH(CA$1&amp;$BU55,$CI$1:$EP$1&amp;$CI$2:$EP$2,0))*VLOOKUP($BT55,$C$17:$M$20,COUNTBLANK($D$15:H$15)+1,FALSE)</f>
        <v>0.02</v>
      </c>
      <c r="CB55" s="3">
        <f t="array" ref="CB55">INDEX($CI$3:$EP$26,MATCH($BV55,$CH$3:$CH$26,0),MATCH(CB$1&amp;$BU55,$CI$1:$EP$1&amp;$CI$2:$EP$2,0))*VLOOKUP($BT55,$C$17:$M$20,COUNTBLANK($D$15:I$15)+1,FALSE)</f>
        <v>0</v>
      </c>
      <c r="CC55" s="3">
        <f t="array" ref="CC55">INDEX($CI$3:$EP$26,MATCH($BV55,$CH$3:$CH$26,0),MATCH(CC$1&amp;$BU55,$CI$1:$EP$1&amp;$CI$2:$EP$2,0))*VLOOKUP($BT55,$C$17:$M$20,COUNTBLANK($D$15:J$15)+1,FALSE)</f>
        <v>0</v>
      </c>
      <c r="CD55" s="3">
        <f t="array" ref="CD55">INDEX($CI$3:$EP$26,MATCH($BV55,$CH$3:$CH$26,0),MATCH(CD$1&amp;$BU55,$CI$1:$EP$1&amp;$CI$2:$EP$2,0))*VLOOKUP($BT55,$C$17:$M$20,COUNTBLANK($D$15:K$15)+1,FALSE)</f>
        <v>0</v>
      </c>
      <c r="CE55" s="3">
        <f t="array" ref="CE55">INDEX($CI$3:$EP$26,MATCH($BV55,$CH$3:$CH$26,0),MATCH(CE$1&amp;$BU55,$CI$1:$EP$1&amp;$CI$2:$EP$2,0))*VLOOKUP($BT55,$C$17:$M$20,COUNTBLANK($D$15:L$15)+1,FALSE)</f>
        <v>0</v>
      </c>
      <c r="CF55" s="3">
        <f t="array" ref="CF55">INDEX($CI$3:$EP$26,MATCH($BV55,$CH$3:$CH$26,0),MATCH(CF$1&amp;$BU55,$CI$1:$EP$1&amp;$CI$2:$EP$2,0))*VLOOKUP($BT55,$C$17:$M$20,COUNTBLANK($D$15:M$15)+1,FALSE)</f>
        <v>0</v>
      </c>
    </row>
    <row r="56" spans="2:84" x14ac:dyDescent="0.2">
      <c r="B56">
        <f t="shared" si="138"/>
        <v>3</v>
      </c>
      <c r="C56" t="str">
        <f t="shared" si="137"/>
        <v>鞋子</v>
      </c>
      <c r="D56">
        <f t="array" ref="D56">INDEX($CI$3:$EP$26,MATCH($L$3,$CH$3:$CH$26,0),MATCH($B56&amp;D$16,$CI$2:$EP$2&amp;$CI$1:$EP$1,0))*VLOOKUP($C56,$C$17:$M$20,COUNTBLANK($D$15:D$15)+1,FALSE)</f>
        <v>384</v>
      </c>
      <c r="E56">
        <f t="array" ref="E56">INDEX($CI$3:$EP$26,MATCH($L$3,$CH$3:$CH$26,0),MATCH($B56&amp;E$16,$CI$2:$EP$2&amp;$CI$1:$EP$1,0))*VLOOKUP($C56,$C$17:$M$20,COUNTBLANK($D$15:E$15)+1,FALSE)</f>
        <v>0</v>
      </c>
      <c r="F56">
        <f t="array" ref="F56">INDEX($CI$3:$EP$26,MATCH($L$3,$CH$3:$CH$26,0),MATCH($B56&amp;F$16,$CI$2:$EP$2&amp;$CI$1:$EP$1,0))*VLOOKUP($C56,$C$17:$M$20,COUNTBLANK($D$15:F$15)+1,FALSE)</f>
        <v>0</v>
      </c>
      <c r="G56">
        <f t="array" ref="G56">INDEX($CI$3:$EP$26,MATCH($L$3,$CH$3:$CH$26,0),MATCH($B56&amp;G$16,$CI$2:$EP$2&amp;$CI$1:$EP$1,0))*VLOOKUP($C56,$C$17:$M$20,COUNTBLANK($D$15:G$15)+1,FALSE)</f>
        <v>768</v>
      </c>
      <c r="H56">
        <f t="array" ref="H56">INDEX($CI$3:$EP$26,MATCH($L$3,$CH$3:$CH$26,0),MATCH($B56&amp;H$16,$CI$2:$EP$2&amp;$CI$1:$EP$1,0))*VLOOKUP($C56,$C$17:$M$20,COUNTBLANK($D$15:H$15)+1,FALSE)</f>
        <v>0</v>
      </c>
      <c r="I56">
        <f t="array" ref="I56">INDEX($CI$3:$EP$26,MATCH($L$3,$CH$3:$CH$26,0),MATCH($B56&amp;I$16,$CI$2:$EP$2&amp;$CI$1:$EP$1,0))*VLOOKUP($C56,$C$17:$M$20,COUNTBLANK($D$15:I$15)+1,FALSE)</f>
        <v>0</v>
      </c>
      <c r="J56">
        <f t="array" ref="J56">INDEX($CI$3:$EP$26,MATCH($L$3,$CH$3:$CH$26,0),MATCH($B56&amp;J$16,$CI$2:$EP$2&amp;$CI$1:$EP$1,0))*VLOOKUP($C56,$C$17:$M$20,COUNTBLANK($D$15:J$15)+1,FALSE)</f>
        <v>0</v>
      </c>
      <c r="K56">
        <f t="array" ref="K56">INDEX($CI$3:$EP$26,MATCH($L$3,$CH$3:$CH$26,0),MATCH($B56&amp;K$16,$CI$2:$EP$2&amp;$CI$1:$EP$1,0))*VLOOKUP($C56,$C$17:$M$20,COUNTBLANK($D$15:K$15)+1,FALSE)</f>
        <v>0</v>
      </c>
      <c r="L56">
        <f t="array" ref="L56">INDEX($CI$3:$EP$26,MATCH($L$3,$CH$3:$CH$26,0),MATCH($B56&amp;L$16,$CI$2:$EP$2&amp;$CI$1:$EP$1,0))*VLOOKUP($C56,$C$17:$M$20,COUNTBLANK($D$15:L$15)+1,FALSE)</f>
        <v>0.03</v>
      </c>
      <c r="M56">
        <f t="array" ref="M56">INDEX($CI$3:$EP$26,MATCH($L$3,$CH$3:$CH$26,0),MATCH($B56&amp;M$16,$CI$2:$EP$2&amp;$CI$1:$EP$1,0))*VLOOKUP($C56,$C$17:$M$20,COUNTBLANK($D$15:M$15)+1,FALSE)</f>
        <v>0.06</v>
      </c>
      <c r="AH56" s="3">
        <v>54</v>
      </c>
      <c r="AI56" s="3">
        <f t="shared" si="11"/>
        <v>5</v>
      </c>
      <c r="AJ56" s="3">
        <f t="shared" si="12"/>
        <v>16</v>
      </c>
      <c r="AK56" s="7">
        <f t="array" ref="AK56">INDEX($CI$3:$EP$26,MATCH($AJ56,$CH$3:$CH$26,0),MATCH($AI56&amp;AK$1,$CI$2:$EP$2&amp;$CI$1:$EP$1,0))+SUMPRODUCT($D$21:$M$44,($B$21:$B$44=$AI56)*($D$16:$M$16=AK$1))</f>
        <v>2560</v>
      </c>
      <c r="AL56" s="7">
        <f t="array" ref="AL56">INDEX($CI$3:$EP$26,MATCH($AJ56,$CH$3:$CH$26,0),MATCH($AI56&amp;AL$1,$CI$2:$EP$2&amp;$CI$1:$EP$1,0))+SUMPRODUCT($D$21:$M$44,($B$21:$B$44=$AI56)*($D$16:$M$16=AL$1))</f>
        <v>64000</v>
      </c>
      <c r="AM56" s="7">
        <f t="array" ref="AM56">INDEX($CI$3:$EP$26,MATCH($AJ56,$CH$3:$CH$26,0),MATCH($AI56&amp;AM$1,$CI$2:$EP$2&amp;$CI$1:$EP$1,0))+SUMPRODUCT($D$21:$M$44,($B$21:$B$44=$AI56)*($D$16:$M$16=AM$1))</f>
        <v>1280</v>
      </c>
      <c r="AN56" s="7">
        <f t="array" ref="AN56">INDEX($CI$3:$EP$26,MATCH($AJ56,$CH$3:$CH$26,0),MATCH($AI56&amp;AN$1,$CI$2:$EP$2&amp;$CI$1:$EP$1,0))+SUMPRODUCT($D$21:$M$44,($B$21:$B$44=$AI56)*($D$16:$M$16=AN$1))</f>
        <v>1280</v>
      </c>
      <c r="AO56" s="7">
        <f t="array" ref="AO56">INDEX($CI$3:$EP$26,MATCH($AJ56,$CH$3:$CH$26,0),MATCH($AI56&amp;AO$1,$CI$2:$EP$2&amp;$CI$1:$EP$1,0))+SUMPRODUCT($D$21:$M$44,($B$21:$B$44=$AI56)*($D$16:$M$16=AO$1))</f>
        <v>0.16</v>
      </c>
      <c r="AP56" s="7">
        <f t="array" ref="AP56">INDEX($CI$3:$EP$26,MATCH($AJ56,$CH$3:$CH$26,0),MATCH($AI56&amp;AP$1,$CI$2:$EP$2&amp;$CI$1:$EP$1,0))+SUMPRODUCT($D$21:$M$44,($B$21:$B$44=$AI56)*($D$16:$M$16=AP$1))</f>
        <v>0.16</v>
      </c>
      <c r="AQ56" s="7">
        <f t="array" ref="AQ56">INDEX($CI$3:$EP$26,MATCH($AJ56,$CH$3:$CH$26,0),MATCH($AI56&amp;AQ$1,$CI$2:$EP$2&amp;$CI$1:$EP$1,0))+SUMPRODUCT($D$21:$M$44,($B$21:$B$44=$AI56)*($D$16:$M$16=AQ$1))</f>
        <v>0.16</v>
      </c>
      <c r="AR56" s="7">
        <f t="array" ref="AR56">INDEX($CI$3:$EP$26,MATCH($AJ56,$CH$3:$CH$26,0),MATCH($AI56&amp;AR$1,$CI$2:$EP$2&amp;$CI$1:$EP$1,0))+SUMPRODUCT($D$21:$M$44,($B$21:$B$44=$AI56)*($D$16:$M$16=AR$1))</f>
        <v>0.16</v>
      </c>
      <c r="AS56" s="7">
        <f t="array" ref="AS56">INDEX($CI$3:$EP$26,MATCH($AJ56,$CH$3:$CH$26,0),MATCH($AI56&amp;AS$1,$CI$2:$EP$2&amp;$CI$1:$EP$1,0))+SUMPRODUCT($D$21:$M$44,($B$21:$B$44=$AI56)*($D$16:$M$16=AS$1))</f>
        <v>0.04</v>
      </c>
      <c r="AT56" s="7">
        <f t="array" ref="AT56">INDEX($CI$3:$EP$26,MATCH($AJ56,$CH$3:$CH$26,0),MATCH($AI56&amp;AT$1,$CI$2:$EP$2&amp;$CI$1:$EP$1,0))+SUMPRODUCT($D$21:$M$44,($B$21:$B$44=$AI56)*($D$16:$M$16=AT$1))</f>
        <v>0.08</v>
      </c>
      <c r="AU56" s="1">
        <f t="shared" si="132"/>
        <v>41595</v>
      </c>
      <c r="AV56" s="1">
        <f t="shared" si="19"/>
        <v>5324160</v>
      </c>
      <c r="AW56" s="1">
        <f>VLOOKUP(AH56,主线!C:AR,42,TRUE)*VLOOKUP(AH56,总表!A:D,3,FALSE)*参数!$C$12/6</f>
        <v>6165120</v>
      </c>
      <c r="AX56" s="1">
        <f t="shared" si="20"/>
        <v>116627541.33333334</v>
      </c>
      <c r="BD56" t="s">
        <v>415</v>
      </c>
      <c r="BE56">
        <v>3</v>
      </c>
      <c r="BF56">
        <v>6</v>
      </c>
      <c r="BG56">
        <v>0</v>
      </c>
      <c r="BH56" s="3">
        <f t="array" ref="BH56">INDEX($D$21:$M$44,MATCH($BD56&amp;$BF56,$C$21:$C$44&amp;$B$21:$B$44,0),MATCH(BH$1,$D$16:$M$16,0))</f>
        <v>192</v>
      </c>
      <c r="BI56" s="3">
        <f t="array" ref="BI56">INDEX($D$21:$M$44,MATCH($BD56&amp;$BF56,$C$21:$C$44&amp;$B$21:$B$44,0),MATCH(BI$1,$D$16:$M$16,0))</f>
        <v>9600</v>
      </c>
      <c r="BJ56" s="3">
        <f t="array" ref="BJ56">INDEX($D$21:$M$44,MATCH($BD56&amp;$BF56,$C$21:$C$44&amp;$B$21:$B$44,0),MATCH(BJ$1,$D$16:$M$16,0))</f>
        <v>0</v>
      </c>
      <c r="BK56" s="3">
        <f t="array" ref="BK56">INDEX($D$21:$M$44,MATCH($BD56&amp;$BF56,$C$21:$C$44&amp;$B$21:$B$44,0),MATCH(BK$1,$D$16:$M$16,0))</f>
        <v>0</v>
      </c>
      <c r="BL56" s="3"/>
      <c r="BM56" s="3"/>
      <c r="BN56" s="3"/>
      <c r="BO56" s="3"/>
      <c r="BP56" s="3"/>
      <c r="BQ56" s="3"/>
      <c r="BT56" t="str">
        <f t="shared" si="128"/>
        <v>头饰</v>
      </c>
      <c r="BU56">
        <f t="shared" si="129"/>
        <v>3</v>
      </c>
      <c r="BV56" s="1">
        <f t="shared" si="130"/>
        <v>6</v>
      </c>
      <c r="BW56" s="3">
        <f t="array" ref="BW56">INDEX($CI$3:$EP$26,MATCH($BV56,$CH$3:$CH$26,0),MATCH(BW$1&amp;$BU56,$CI$1:$EP$1&amp;$CI$2:$EP$2,0))*VLOOKUP($BT56,$C$17:$M$20,COUNTBLANK($D$15:D$15)+1,FALSE)</f>
        <v>96</v>
      </c>
      <c r="BX56" s="3">
        <f t="array" ref="BX56">INDEX($CI$3:$EP$26,MATCH($BV56,$CH$3:$CH$26,0),MATCH(BX$1&amp;$BU56,$CI$1:$EP$1&amp;$CI$2:$EP$2,0))*VLOOKUP($BT56,$C$17:$M$20,COUNTBLANK($D$15:E$15)+1,FALSE)</f>
        <v>4800</v>
      </c>
      <c r="BY56" s="3">
        <f t="array" ref="BY56">INDEX($CI$3:$EP$26,MATCH($BV56,$CH$3:$CH$26,0),MATCH(BY$1&amp;$BU56,$CI$1:$EP$1&amp;$CI$2:$EP$2,0))*VLOOKUP($BT56,$C$17:$M$20,COUNTBLANK($D$15:F$15)+1,FALSE)</f>
        <v>0</v>
      </c>
      <c r="BZ56" s="3">
        <f t="array" ref="BZ56">INDEX($CI$3:$EP$26,MATCH($BV56,$CH$3:$CH$26,0),MATCH(BZ$1&amp;$BU56,$CI$1:$EP$1&amp;$CI$2:$EP$2,0))*VLOOKUP($BT56,$C$17:$M$20,COUNTBLANK($D$15:G$15)+1,FALSE)</f>
        <v>0</v>
      </c>
      <c r="CA56" s="3">
        <f t="array" ref="CA56">INDEX($CI$3:$EP$26,MATCH($BV56,$CH$3:$CH$26,0),MATCH(CA$1&amp;$BU56,$CI$1:$EP$1&amp;$CI$2:$EP$2,0))*VLOOKUP($BT56,$C$17:$M$20,COUNTBLANK($D$15:H$15)+1,FALSE)</f>
        <v>0.02</v>
      </c>
      <c r="CB56" s="3">
        <f t="array" ref="CB56">INDEX($CI$3:$EP$26,MATCH($BV56,$CH$3:$CH$26,0),MATCH(CB$1&amp;$BU56,$CI$1:$EP$1&amp;$CI$2:$EP$2,0))*VLOOKUP($BT56,$C$17:$M$20,COUNTBLANK($D$15:I$15)+1,FALSE)</f>
        <v>0</v>
      </c>
      <c r="CC56" s="3">
        <f t="array" ref="CC56">INDEX($CI$3:$EP$26,MATCH($BV56,$CH$3:$CH$26,0),MATCH(CC$1&amp;$BU56,$CI$1:$EP$1&amp;$CI$2:$EP$2,0))*VLOOKUP($BT56,$C$17:$M$20,COUNTBLANK($D$15:J$15)+1,FALSE)</f>
        <v>0</v>
      </c>
      <c r="CD56" s="3">
        <f t="array" ref="CD56">INDEX($CI$3:$EP$26,MATCH($BV56,$CH$3:$CH$26,0),MATCH(CD$1&amp;$BU56,$CI$1:$EP$1&amp;$CI$2:$EP$2,0))*VLOOKUP($BT56,$C$17:$M$20,COUNTBLANK($D$15:K$15)+1,FALSE)</f>
        <v>0</v>
      </c>
      <c r="CE56" s="3">
        <f t="array" ref="CE56">INDEX($CI$3:$EP$26,MATCH($BV56,$CH$3:$CH$26,0),MATCH(CE$1&amp;$BU56,$CI$1:$EP$1&amp;$CI$2:$EP$2,0))*VLOOKUP($BT56,$C$17:$M$20,COUNTBLANK($D$15:L$15)+1,FALSE)</f>
        <v>0</v>
      </c>
      <c r="CF56" s="3">
        <f t="array" ref="CF56">INDEX($CI$3:$EP$26,MATCH($BV56,$CH$3:$CH$26,0),MATCH(CF$1&amp;$BU56,$CI$1:$EP$1&amp;$CI$2:$EP$2,0))*VLOOKUP($BT56,$C$17:$M$20,COUNTBLANK($D$15:M$15)+1,FALSE)</f>
        <v>0</v>
      </c>
    </row>
    <row r="57" spans="2:84" x14ac:dyDescent="0.2">
      <c r="B57">
        <f t="shared" si="138"/>
        <v>4</v>
      </c>
      <c r="C57" t="str">
        <f t="shared" si="137"/>
        <v>头饰</v>
      </c>
      <c r="D57">
        <f t="array" ref="D57">INDEX($CI$3:$EP$26,MATCH($L$3,$CH$3:$CH$26,0),MATCH($B57&amp;D$16,$CI$2:$EP$2&amp;$CI$1:$EP$1,0))*VLOOKUP($C57,$C$17:$M$20,COUNTBLANK($D$15:D$15)+1,FALSE)</f>
        <v>480</v>
      </c>
      <c r="E57">
        <f t="array" ref="E57">INDEX($CI$3:$EP$26,MATCH($L$3,$CH$3:$CH$26,0),MATCH($B57&amp;E$16,$CI$2:$EP$2&amp;$CI$1:$EP$1,0))*VLOOKUP($C57,$C$17:$M$20,COUNTBLANK($D$15:E$15)+1,FALSE)</f>
        <v>24000</v>
      </c>
      <c r="F57">
        <f t="array" ref="F57">INDEX($CI$3:$EP$26,MATCH($L$3,$CH$3:$CH$26,0),MATCH($B57&amp;F$16,$CI$2:$EP$2&amp;$CI$1:$EP$1,0))*VLOOKUP($C57,$C$17:$M$20,COUNTBLANK($D$15:F$15)+1,FALSE)</f>
        <v>0</v>
      </c>
      <c r="G57">
        <f t="array" ref="G57">INDEX($CI$3:$EP$26,MATCH($L$3,$CH$3:$CH$26,0),MATCH($B57&amp;G$16,$CI$2:$EP$2&amp;$CI$1:$EP$1,0))*VLOOKUP($C57,$C$17:$M$20,COUNTBLANK($D$15:G$15)+1,FALSE)</f>
        <v>0</v>
      </c>
      <c r="H57">
        <f t="array" ref="H57">INDEX($CI$3:$EP$26,MATCH($L$3,$CH$3:$CH$26,0),MATCH($B57&amp;H$16,$CI$2:$EP$2&amp;$CI$1:$EP$1,0))*VLOOKUP($C57,$C$17:$M$20,COUNTBLANK($D$15:H$15)+1,FALSE)</f>
        <v>0.15000000000000005</v>
      </c>
      <c r="I57">
        <f t="array" ref="I57">INDEX($CI$3:$EP$26,MATCH($L$3,$CH$3:$CH$26,0),MATCH($B57&amp;I$16,$CI$2:$EP$2&amp;$CI$1:$EP$1,0))*VLOOKUP($C57,$C$17:$M$20,COUNTBLANK($D$15:I$15)+1,FALSE)</f>
        <v>0</v>
      </c>
      <c r="J57">
        <f t="array" ref="J57">INDEX($CI$3:$EP$26,MATCH($L$3,$CH$3:$CH$26,0),MATCH($B57&amp;J$16,$CI$2:$EP$2&amp;$CI$1:$EP$1,0))*VLOOKUP($C57,$C$17:$M$20,COUNTBLANK($D$15:J$15)+1,FALSE)</f>
        <v>0</v>
      </c>
      <c r="K57">
        <f t="array" ref="K57">INDEX($CI$3:$EP$26,MATCH($L$3,$CH$3:$CH$26,0),MATCH($B57&amp;K$16,$CI$2:$EP$2&amp;$CI$1:$EP$1,0))*VLOOKUP($C57,$C$17:$M$20,COUNTBLANK($D$15:K$15)+1,FALSE)</f>
        <v>0</v>
      </c>
      <c r="L57">
        <f t="array" ref="L57">INDEX($CI$3:$EP$26,MATCH($L$3,$CH$3:$CH$26,0),MATCH($B57&amp;L$16,$CI$2:$EP$2&amp;$CI$1:$EP$1,0))*VLOOKUP($C57,$C$17:$M$20,COUNTBLANK($D$15:L$15)+1,FALSE)</f>
        <v>0</v>
      </c>
      <c r="M57">
        <f t="array" ref="M57">INDEX($CI$3:$EP$26,MATCH($L$3,$CH$3:$CH$26,0),MATCH($B57&amp;M$16,$CI$2:$EP$2&amp;$CI$1:$EP$1,0))*VLOOKUP($C57,$C$17:$M$20,COUNTBLANK($D$15:M$15)+1,FALSE)</f>
        <v>0</v>
      </c>
      <c r="AH57" s="3">
        <v>55</v>
      </c>
      <c r="AI57" s="3">
        <f t="shared" si="11"/>
        <v>5</v>
      </c>
      <c r="AJ57" s="3">
        <f t="shared" si="12"/>
        <v>16</v>
      </c>
      <c r="AK57" s="7">
        <f t="array" ref="AK57">INDEX($CI$3:$EP$26,MATCH($AJ57,$CH$3:$CH$26,0),MATCH($AI57&amp;AK$1,$CI$2:$EP$2&amp;$CI$1:$EP$1,0))+SUMPRODUCT($D$21:$M$44,($B$21:$B$44=$AI57)*($D$16:$M$16=AK$1))</f>
        <v>2560</v>
      </c>
      <c r="AL57" s="7">
        <f t="array" ref="AL57">INDEX($CI$3:$EP$26,MATCH($AJ57,$CH$3:$CH$26,0),MATCH($AI57&amp;AL$1,$CI$2:$EP$2&amp;$CI$1:$EP$1,0))+SUMPRODUCT($D$21:$M$44,($B$21:$B$44=$AI57)*($D$16:$M$16=AL$1))</f>
        <v>64000</v>
      </c>
      <c r="AM57" s="7">
        <f t="array" ref="AM57">INDEX($CI$3:$EP$26,MATCH($AJ57,$CH$3:$CH$26,0),MATCH($AI57&amp;AM$1,$CI$2:$EP$2&amp;$CI$1:$EP$1,0))+SUMPRODUCT($D$21:$M$44,($B$21:$B$44=$AI57)*($D$16:$M$16=AM$1))</f>
        <v>1280</v>
      </c>
      <c r="AN57" s="7">
        <f t="array" ref="AN57">INDEX($CI$3:$EP$26,MATCH($AJ57,$CH$3:$CH$26,0),MATCH($AI57&amp;AN$1,$CI$2:$EP$2&amp;$CI$1:$EP$1,0))+SUMPRODUCT($D$21:$M$44,($B$21:$B$44=$AI57)*($D$16:$M$16=AN$1))</f>
        <v>1280</v>
      </c>
      <c r="AO57" s="7">
        <f t="array" ref="AO57">INDEX($CI$3:$EP$26,MATCH($AJ57,$CH$3:$CH$26,0),MATCH($AI57&amp;AO$1,$CI$2:$EP$2&amp;$CI$1:$EP$1,0))+SUMPRODUCT($D$21:$M$44,($B$21:$B$44=$AI57)*($D$16:$M$16=AO$1))</f>
        <v>0.16</v>
      </c>
      <c r="AP57" s="7">
        <f t="array" ref="AP57">INDEX($CI$3:$EP$26,MATCH($AJ57,$CH$3:$CH$26,0),MATCH($AI57&amp;AP$1,$CI$2:$EP$2&amp;$CI$1:$EP$1,0))+SUMPRODUCT($D$21:$M$44,($B$21:$B$44=$AI57)*($D$16:$M$16=AP$1))</f>
        <v>0.16</v>
      </c>
      <c r="AQ57" s="7">
        <f t="array" ref="AQ57">INDEX($CI$3:$EP$26,MATCH($AJ57,$CH$3:$CH$26,0),MATCH($AI57&amp;AQ$1,$CI$2:$EP$2&amp;$CI$1:$EP$1,0))+SUMPRODUCT($D$21:$M$44,($B$21:$B$44=$AI57)*($D$16:$M$16=AQ$1))</f>
        <v>0.16</v>
      </c>
      <c r="AR57" s="7">
        <f t="array" ref="AR57">INDEX($CI$3:$EP$26,MATCH($AJ57,$CH$3:$CH$26,0),MATCH($AI57&amp;AR$1,$CI$2:$EP$2&amp;$CI$1:$EP$1,0))+SUMPRODUCT($D$21:$M$44,($B$21:$B$44=$AI57)*($D$16:$M$16=AR$1))</f>
        <v>0.16</v>
      </c>
      <c r="AS57" s="7">
        <f t="array" ref="AS57">INDEX($CI$3:$EP$26,MATCH($AJ57,$CH$3:$CH$26,0),MATCH($AI57&amp;AS$1,$CI$2:$EP$2&amp;$CI$1:$EP$1,0))+SUMPRODUCT($D$21:$M$44,($B$21:$B$44=$AI57)*($D$16:$M$16=AS$1))</f>
        <v>0.04</v>
      </c>
      <c r="AT57" s="7">
        <f t="array" ref="AT57">INDEX($CI$3:$EP$26,MATCH($AJ57,$CH$3:$CH$26,0),MATCH($AI57&amp;AT$1,$CI$2:$EP$2&amp;$CI$1:$EP$1,0))+SUMPRODUCT($D$21:$M$44,($B$21:$B$44=$AI57)*($D$16:$M$16=AT$1))</f>
        <v>0.08</v>
      </c>
      <c r="AU57" s="1">
        <f t="shared" si="132"/>
        <v>41595</v>
      </c>
      <c r="AV57" s="1">
        <f t="shared" si="19"/>
        <v>5324160</v>
      </c>
      <c r="AW57" s="1">
        <f>VLOOKUP(AH57,主线!C:AR,42,TRUE)*VLOOKUP(AH57,总表!A:D,3,FALSE)*参数!$C$12/6</f>
        <v>6281600</v>
      </c>
      <c r="AX57" s="1">
        <f t="shared" si="20"/>
        <v>122909141.33333334</v>
      </c>
      <c r="BD57" t="s">
        <v>418</v>
      </c>
      <c r="BE57">
        <v>3</v>
      </c>
      <c r="BF57">
        <v>1</v>
      </c>
      <c r="BG57">
        <v>0</v>
      </c>
      <c r="BH57" s="3">
        <f t="array" ref="BH57">INDEX($D$21:$M$44,MATCH($BD57&amp;$BF57,$C$21:$C$44&amp;$B$21:$B$44,0),MATCH(BH$1,$D$16:$M$16,0))</f>
        <v>32</v>
      </c>
      <c r="BI57" s="3">
        <f t="array" ref="BI57">INDEX($D$21:$M$44,MATCH($BD57&amp;$BF57,$C$21:$C$44&amp;$B$21:$B$44,0),MATCH(BI$1,$D$16:$M$16,0))</f>
        <v>1600</v>
      </c>
      <c r="BJ57" s="3">
        <f t="array" ref="BJ57">INDEX($D$21:$M$44,MATCH($BD57&amp;$BF57,$C$21:$C$44&amp;$B$21:$B$44,0),MATCH(BJ$1,$D$16:$M$16,0))</f>
        <v>0</v>
      </c>
      <c r="BK57" s="3">
        <f t="array" ref="BK57">INDEX($D$21:$M$44,MATCH($BD57&amp;$BF57,$C$21:$C$44&amp;$B$21:$B$44,0),MATCH(BK$1,$D$16:$M$16,0))</f>
        <v>0</v>
      </c>
      <c r="BL57" s="3"/>
      <c r="BM57" s="3"/>
      <c r="BN57" s="3"/>
      <c r="BO57" s="3"/>
      <c r="BP57" s="3"/>
      <c r="BQ57" s="3"/>
      <c r="BT57" t="str">
        <f t="shared" si="128"/>
        <v>头饰</v>
      </c>
      <c r="BU57">
        <f t="shared" si="129"/>
        <v>3</v>
      </c>
      <c r="BV57" s="1">
        <f t="shared" si="130"/>
        <v>7</v>
      </c>
      <c r="BW57" s="3">
        <f t="array" ref="BW57">INDEX($CI$3:$EP$26,MATCH($BV57,$CH$3:$CH$26,0),MATCH(BW$1&amp;$BU57,$CI$1:$EP$1&amp;$CI$2:$EP$2,0))*VLOOKUP($BT57,$C$17:$M$20,COUNTBLANK($D$15:D$15)+1,FALSE)</f>
        <v>112</v>
      </c>
      <c r="BX57" s="3">
        <f t="array" ref="BX57">INDEX($CI$3:$EP$26,MATCH($BV57,$CH$3:$CH$26,0),MATCH(BX$1&amp;$BU57,$CI$1:$EP$1&amp;$CI$2:$EP$2,0))*VLOOKUP($BT57,$C$17:$M$20,COUNTBLANK($D$15:E$15)+1,FALSE)</f>
        <v>5600</v>
      </c>
      <c r="BY57" s="3">
        <f t="array" ref="BY57">INDEX($CI$3:$EP$26,MATCH($BV57,$CH$3:$CH$26,0),MATCH(BY$1&amp;$BU57,$CI$1:$EP$1&amp;$CI$2:$EP$2,0))*VLOOKUP($BT57,$C$17:$M$20,COUNTBLANK($D$15:F$15)+1,FALSE)</f>
        <v>0</v>
      </c>
      <c r="BZ57" s="3">
        <f t="array" ref="BZ57">INDEX($CI$3:$EP$26,MATCH($BV57,$CH$3:$CH$26,0),MATCH(BZ$1&amp;$BU57,$CI$1:$EP$1&amp;$CI$2:$EP$2,0))*VLOOKUP($BT57,$C$17:$M$20,COUNTBLANK($D$15:G$15)+1,FALSE)</f>
        <v>0</v>
      </c>
      <c r="CA57" s="3">
        <f t="array" ref="CA57">INDEX($CI$3:$EP$26,MATCH($BV57,$CH$3:$CH$26,0),MATCH(CA$1&amp;$BU57,$CI$1:$EP$1&amp;$CI$2:$EP$2,0))*VLOOKUP($BT57,$C$17:$M$20,COUNTBLANK($D$15:H$15)+1,FALSE)</f>
        <v>0.02</v>
      </c>
      <c r="CB57" s="3">
        <f t="array" ref="CB57">INDEX($CI$3:$EP$26,MATCH($BV57,$CH$3:$CH$26,0),MATCH(CB$1&amp;$BU57,$CI$1:$EP$1&amp;$CI$2:$EP$2,0))*VLOOKUP($BT57,$C$17:$M$20,COUNTBLANK($D$15:I$15)+1,FALSE)</f>
        <v>0</v>
      </c>
      <c r="CC57" s="3">
        <f t="array" ref="CC57">INDEX($CI$3:$EP$26,MATCH($BV57,$CH$3:$CH$26,0),MATCH(CC$1&amp;$BU57,$CI$1:$EP$1&amp;$CI$2:$EP$2,0))*VLOOKUP($BT57,$C$17:$M$20,COUNTBLANK($D$15:J$15)+1,FALSE)</f>
        <v>0</v>
      </c>
      <c r="CD57" s="3">
        <f t="array" ref="CD57">INDEX($CI$3:$EP$26,MATCH($BV57,$CH$3:$CH$26,0),MATCH(CD$1&amp;$BU57,$CI$1:$EP$1&amp;$CI$2:$EP$2,0))*VLOOKUP($BT57,$C$17:$M$20,COUNTBLANK($D$15:K$15)+1,FALSE)</f>
        <v>0</v>
      </c>
      <c r="CE57" s="3">
        <f t="array" ref="CE57">INDEX($CI$3:$EP$26,MATCH($BV57,$CH$3:$CH$26,0),MATCH(CE$1&amp;$BU57,$CI$1:$EP$1&amp;$CI$2:$EP$2,0))*VLOOKUP($BT57,$C$17:$M$20,COUNTBLANK($D$15:L$15)+1,FALSE)</f>
        <v>0</v>
      </c>
      <c r="CF57" s="3">
        <f t="array" ref="CF57">INDEX($CI$3:$EP$26,MATCH($BV57,$CH$3:$CH$26,0),MATCH(CF$1&amp;$BU57,$CI$1:$EP$1&amp;$CI$2:$EP$2,0))*VLOOKUP($BT57,$C$17:$M$20,COUNTBLANK($D$15:M$15)+1,FALSE)</f>
        <v>0</v>
      </c>
    </row>
    <row r="58" spans="2:84" x14ac:dyDescent="0.2">
      <c r="B58">
        <f t="shared" si="138"/>
        <v>4</v>
      </c>
      <c r="C58" t="str">
        <f t="shared" si="137"/>
        <v>护甲</v>
      </c>
      <c r="D58">
        <f t="array" ref="D58">INDEX($CI$3:$EP$26,MATCH($L$3,$CH$3:$CH$26,0),MATCH($B58&amp;D$16,$CI$2:$EP$2&amp;$CI$1:$EP$1,0))*VLOOKUP($C58,$C$17:$M$20,COUNTBLANK($D$15:D$15)+1,FALSE)</f>
        <v>480</v>
      </c>
      <c r="E58">
        <f t="array" ref="E58">INDEX($CI$3:$EP$26,MATCH($L$3,$CH$3:$CH$26,0),MATCH($B58&amp;E$16,$CI$2:$EP$2&amp;$CI$1:$EP$1,0))*VLOOKUP($C58,$C$17:$M$20,COUNTBLANK($D$15:E$15)+1,FALSE)</f>
        <v>24000</v>
      </c>
      <c r="F58">
        <f t="array" ref="F58">INDEX($CI$3:$EP$26,MATCH($L$3,$CH$3:$CH$26,0),MATCH($B58&amp;F$16,$CI$2:$EP$2&amp;$CI$1:$EP$1,0))*VLOOKUP($C58,$C$17:$M$20,COUNTBLANK($D$15:F$15)+1,FALSE)</f>
        <v>0</v>
      </c>
      <c r="G58">
        <f t="array" ref="G58">INDEX($CI$3:$EP$26,MATCH($L$3,$CH$3:$CH$26,0),MATCH($B58&amp;G$16,$CI$2:$EP$2&amp;$CI$1:$EP$1,0))*VLOOKUP($C58,$C$17:$M$20,COUNTBLANK($D$15:G$15)+1,FALSE)</f>
        <v>0</v>
      </c>
      <c r="H58">
        <f t="array" ref="H58">INDEX($CI$3:$EP$26,MATCH($L$3,$CH$3:$CH$26,0),MATCH($B58&amp;H$16,$CI$2:$EP$2&amp;$CI$1:$EP$1,0))*VLOOKUP($C58,$C$17:$M$20,COUNTBLANK($D$15:H$15)+1,FALSE)</f>
        <v>0</v>
      </c>
      <c r="I58">
        <f t="array" ref="I58">INDEX($CI$3:$EP$26,MATCH($L$3,$CH$3:$CH$26,0),MATCH($B58&amp;I$16,$CI$2:$EP$2&amp;$CI$1:$EP$1,0))*VLOOKUP($C58,$C$17:$M$20,COUNTBLANK($D$15:I$15)+1,FALSE)</f>
        <v>0.15000000000000005</v>
      </c>
      <c r="J58">
        <f t="array" ref="J58">INDEX($CI$3:$EP$26,MATCH($L$3,$CH$3:$CH$26,0),MATCH($B58&amp;J$16,$CI$2:$EP$2&amp;$CI$1:$EP$1,0))*VLOOKUP($C58,$C$17:$M$20,COUNTBLANK($D$15:J$15)+1,FALSE)</f>
        <v>0</v>
      </c>
      <c r="K58">
        <f t="array" ref="K58">INDEX($CI$3:$EP$26,MATCH($L$3,$CH$3:$CH$26,0),MATCH($B58&amp;K$16,$CI$2:$EP$2&amp;$CI$1:$EP$1,0))*VLOOKUP($C58,$C$17:$M$20,COUNTBLANK($D$15:K$15)+1,FALSE)</f>
        <v>0</v>
      </c>
      <c r="L58">
        <f t="array" ref="L58">INDEX($CI$3:$EP$26,MATCH($L$3,$CH$3:$CH$26,0),MATCH($B58&amp;L$16,$CI$2:$EP$2&amp;$CI$1:$EP$1,0))*VLOOKUP($C58,$C$17:$M$20,COUNTBLANK($D$15:L$15)+1,FALSE)</f>
        <v>0</v>
      </c>
      <c r="M58">
        <f t="array" ref="M58">INDEX($CI$3:$EP$26,MATCH($L$3,$CH$3:$CH$26,0),MATCH($B58&amp;M$16,$CI$2:$EP$2&amp;$CI$1:$EP$1,0))*VLOOKUP($C58,$C$17:$M$20,COUNTBLANK($D$15:M$15)+1,FALSE)</f>
        <v>0</v>
      </c>
      <c r="AH58" s="3">
        <v>56</v>
      </c>
      <c r="AI58" s="3">
        <f t="shared" si="11"/>
        <v>5</v>
      </c>
      <c r="AJ58" s="3">
        <f t="shared" si="12"/>
        <v>16</v>
      </c>
      <c r="AK58" s="7">
        <f t="array" ref="AK58">INDEX($CI$3:$EP$26,MATCH($AJ58,$CH$3:$CH$26,0),MATCH($AI58&amp;AK$1,$CI$2:$EP$2&amp;$CI$1:$EP$1,0))+SUMPRODUCT($D$21:$M$44,($B$21:$B$44=$AI58)*($D$16:$M$16=AK$1))</f>
        <v>2560</v>
      </c>
      <c r="AL58" s="7">
        <f t="array" ref="AL58">INDEX($CI$3:$EP$26,MATCH($AJ58,$CH$3:$CH$26,0),MATCH($AI58&amp;AL$1,$CI$2:$EP$2&amp;$CI$1:$EP$1,0))+SUMPRODUCT($D$21:$M$44,($B$21:$B$44=$AI58)*($D$16:$M$16=AL$1))</f>
        <v>64000</v>
      </c>
      <c r="AM58" s="7">
        <f t="array" ref="AM58">INDEX($CI$3:$EP$26,MATCH($AJ58,$CH$3:$CH$26,0),MATCH($AI58&amp;AM$1,$CI$2:$EP$2&amp;$CI$1:$EP$1,0))+SUMPRODUCT($D$21:$M$44,($B$21:$B$44=$AI58)*($D$16:$M$16=AM$1))</f>
        <v>1280</v>
      </c>
      <c r="AN58" s="7">
        <f t="array" ref="AN58">INDEX($CI$3:$EP$26,MATCH($AJ58,$CH$3:$CH$26,0),MATCH($AI58&amp;AN$1,$CI$2:$EP$2&amp;$CI$1:$EP$1,0))+SUMPRODUCT($D$21:$M$44,($B$21:$B$44=$AI58)*($D$16:$M$16=AN$1))</f>
        <v>1280</v>
      </c>
      <c r="AO58" s="7">
        <f t="array" ref="AO58">INDEX($CI$3:$EP$26,MATCH($AJ58,$CH$3:$CH$26,0),MATCH($AI58&amp;AO$1,$CI$2:$EP$2&amp;$CI$1:$EP$1,0))+SUMPRODUCT($D$21:$M$44,($B$21:$B$44=$AI58)*($D$16:$M$16=AO$1))</f>
        <v>0.16</v>
      </c>
      <c r="AP58" s="7">
        <f t="array" ref="AP58">INDEX($CI$3:$EP$26,MATCH($AJ58,$CH$3:$CH$26,0),MATCH($AI58&amp;AP$1,$CI$2:$EP$2&amp;$CI$1:$EP$1,0))+SUMPRODUCT($D$21:$M$44,($B$21:$B$44=$AI58)*($D$16:$M$16=AP$1))</f>
        <v>0.16</v>
      </c>
      <c r="AQ58" s="7">
        <f t="array" ref="AQ58">INDEX($CI$3:$EP$26,MATCH($AJ58,$CH$3:$CH$26,0),MATCH($AI58&amp;AQ$1,$CI$2:$EP$2&amp;$CI$1:$EP$1,0))+SUMPRODUCT($D$21:$M$44,($B$21:$B$44=$AI58)*($D$16:$M$16=AQ$1))</f>
        <v>0.16</v>
      </c>
      <c r="AR58" s="7">
        <f t="array" ref="AR58">INDEX($CI$3:$EP$26,MATCH($AJ58,$CH$3:$CH$26,0),MATCH($AI58&amp;AR$1,$CI$2:$EP$2&amp;$CI$1:$EP$1,0))+SUMPRODUCT($D$21:$M$44,($B$21:$B$44=$AI58)*($D$16:$M$16=AR$1))</f>
        <v>0.16</v>
      </c>
      <c r="AS58" s="7">
        <f t="array" ref="AS58">INDEX($CI$3:$EP$26,MATCH($AJ58,$CH$3:$CH$26,0),MATCH($AI58&amp;AS$1,$CI$2:$EP$2&amp;$CI$1:$EP$1,0))+SUMPRODUCT($D$21:$M$44,($B$21:$B$44=$AI58)*($D$16:$M$16=AS$1))</f>
        <v>0.04</v>
      </c>
      <c r="AT58" s="7">
        <f t="array" ref="AT58">INDEX($CI$3:$EP$26,MATCH($AJ58,$CH$3:$CH$26,0),MATCH($AI58&amp;AT$1,$CI$2:$EP$2&amp;$CI$1:$EP$1,0))+SUMPRODUCT($D$21:$M$44,($B$21:$B$44=$AI58)*($D$16:$M$16=AT$1))</f>
        <v>0.08</v>
      </c>
      <c r="AU58" s="1">
        <f t="shared" si="132"/>
        <v>41595</v>
      </c>
      <c r="AV58" s="1">
        <f t="shared" si="19"/>
        <v>5324160</v>
      </c>
      <c r="AW58" s="1">
        <f>VLOOKUP(AH58,主线!C:AR,42,TRUE)*VLOOKUP(AH58,总表!A:D,3,FALSE)*参数!$C$12/6</f>
        <v>6427200</v>
      </c>
      <c r="AX58" s="1">
        <f t="shared" si="20"/>
        <v>129336341.33333334</v>
      </c>
      <c r="BD58" t="s">
        <v>418</v>
      </c>
      <c r="BE58">
        <v>3</v>
      </c>
      <c r="BF58">
        <v>2</v>
      </c>
      <c r="BG58">
        <v>0</v>
      </c>
      <c r="BH58" s="3">
        <f t="array" ref="BH58">INDEX($D$21:$M$44,MATCH($BD58&amp;$BF58,$C$21:$C$44&amp;$B$21:$B$44,0),MATCH(BH$1,$D$16:$M$16,0))</f>
        <v>48</v>
      </c>
      <c r="BI58" s="3">
        <f t="array" ref="BI58">INDEX($D$21:$M$44,MATCH($BD58&amp;$BF58,$C$21:$C$44&amp;$B$21:$B$44,0),MATCH(BI$1,$D$16:$M$16,0))</f>
        <v>2400</v>
      </c>
      <c r="BJ58" s="3">
        <f t="array" ref="BJ58">INDEX($D$21:$M$44,MATCH($BD58&amp;$BF58,$C$21:$C$44&amp;$B$21:$B$44,0),MATCH(BJ$1,$D$16:$M$16,0))</f>
        <v>0</v>
      </c>
      <c r="BK58" s="3">
        <f t="array" ref="BK58">INDEX($D$21:$M$44,MATCH($BD58&amp;$BF58,$C$21:$C$44&amp;$B$21:$B$44,0),MATCH(BK$1,$D$16:$M$16,0))</f>
        <v>0</v>
      </c>
      <c r="BL58" s="3"/>
      <c r="BM58" s="3"/>
      <c r="BN58" s="3"/>
      <c r="BO58" s="3"/>
      <c r="BP58" s="3"/>
      <c r="BQ58" s="3"/>
      <c r="BT58" t="str">
        <f t="shared" si="128"/>
        <v>头饰</v>
      </c>
      <c r="BU58">
        <f t="shared" si="129"/>
        <v>3</v>
      </c>
      <c r="BV58" s="1">
        <f t="shared" si="130"/>
        <v>8</v>
      </c>
      <c r="BW58" s="3">
        <f t="array" ref="BW58">INDEX($CI$3:$EP$26,MATCH($BV58,$CH$3:$CH$26,0),MATCH(BW$1&amp;$BU58,$CI$1:$EP$1&amp;$CI$2:$EP$2,0))*VLOOKUP($BT58,$C$17:$M$20,COUNTBLANK($D$15:D$15)+1,FALSE)</f>
        <v>128</v>
      </c>
      <c r="BX58" s="3">
        <f t="array" ref="BX58">INDEX($CI$3:$EP$26,MATCH($BV58,$CH$3:$CH$26,0),MATCH(BX$1&amp;$BU58,$CI$1:$EP$1&amp;$CI$2:$EP$2,0))*VLOOKUP($BT58,$C$17:$M$20,COUNTBLANK($D$15:E$15)+1,FALSE)</f>
        <v>6400</v>
      </c>
      <c r="BY58" s="3">
        <f t="array" ref="BY58">INDEX($CI$3:$EP$26,MATCH($BV58,$CH$3:$CH$26,0),MATCH(BY$1&amp;$BU58,$CI$1:$EP$1&amp;$CI$2:$EP$2,0))*VLOOKUP($BT58,$C$17:$M$20,COUNTBLANK($D$15:F$15)+1,FALSE)</f>
        <v>0</v>
      </c>
      <c r="BZ58" s="3">
        <f t="array" ref="BZ58">INDEX($CI$3:$EP$26,MATCH($BV58,$CH$3:$CH$26,0),MATCH(BZ$1&amp;$BU58,$CI$1:$EP$1&amp;$CI$2:$EP$2,0))*VLOOKUP($BT58,$C$17:$M$20,COUNTBLANK($D$15:G$15)+1,FALSE)</f>
        <v>0</v>
      </c>
      <c r="CA58" s="3">
        <f t="array" ref="CA58">INDEX($CI$3:$EP$26,MATCH($BV58,$CH$3:$CH$26,0),MATCH(CA$1&amp;$BU58,$CI$1:$EP$1&amp;$CI$2:$EP$2,0))*VLOOKUP($BT58,$C$17:$M$20,COUNTBLANK($D$15:H$15)+1,FALSE)</f>
        <v>0.04</v>
      </c>
      <c r="CB58" s="3">
        <f t="array" ref="CB58">INDEX($CI$3:$EP$26,MATCH($BV58,$CH$3:$CH$26,0),MATCH(CB$1&amp;$BU58,$CI$1:$EP$1&amp;$CI$2:$EP$2,0))*VLOOKUP($BT58,$C$17:$M$20,COUNTBLANK($D$15:I$15)+1,FALSE)</f>
        <v>0</v>
      </c>
      <c r="CC58" s="3">
        <f t="array" ref="CC58">INDEX($CI$3:$EP$26,MATCH($BV58,$CH$3:$CH$26,0),MATCH(CC$1&amp;$BU58,$CI$1:$EP$1&amp;$CI$2:$EP$2,0))*VLOOKUP($BT58,$C$17:$M$20,COUNTBLANK($D$15:J$15)+1,FALSE)</f>
        <v>0</v>
      </c>
      <c r="CD58" s="3">
        <f t="array" ref="CD58">INDEX($CI$3:$EP$26,MATCH($BV58,$CH$3:$CH$26,0),MATCH(CD$1&amp;$BU58,$CI$1:$EP$1&amp;$CI$2:$EP$2,0))*VLOOKUP($BT58,$C$17:$M$20,COUNTBLANK($D$15:K$15)+1,FALSE)</f>
        <v>0</v>
      </c>
      <c r="CE58" s="3">
        <f t="array" ref="CE58">INDEX($CI$3:$EP$26,MATCH($BV58,$CH$3:$CH$26,0),MATCH(CE$1&amp;$BU58,$CI$1:$EP$1&amp;$CI$2:$EP$2,0))*VLOOKUP($BT58,$C$17:$M$20,COUNTBLANK($D$15:L$15)+1,FALSE)</f>
        <v>0</v>
      </c>
      <c r="CF58" s="3">
        <f t="array" ref="CF58">INDEX($CI$3:$EP$26,MATCH($BV58,$CH$3:$CH$26,0),MATCH(CF$1&amp;$BU58,$CI$1:$EP$1&amp;$CI$2:$EP$2,0))*VLOOKUP($BT58,$C$17:$M$20,COUNTBLANK($D$15:M$15)+1,FALSE)</f>
        <v>0</v>
      </c>
    </row>
    <row r="59" spans="2:84" x14ac:dyDescent="0.2">
      <c r="B59">
        <f t="shared" si="138"/>
        <v>4</v>
      </c>
      <c r="C59" t="str">
        <f t="shared" si="137"/>
        <v>手臂</v>
      </c>
      <c r="D59">
        <f t="array" ref="D59">INDEX($CI$3:$EP$26,MATCH($L$3,$CH$3:$CH$26,0),MATCH($B59&amp;D$16,$CI$2:$EP$2&amp;$CI$1:$EP$1,0))*VLOOKUP($C59,$C$17:$M$20,COUNTBLANK($D$15:D$15)+1,FALSE)</f>
        <v>480</v>
      </c>
      <c r="E59">
        <f t="array" ref="E59">INDEX($CI$3:$EP$26,MATCH($L$3,$CH$3:$CH$26,0),MATCH($B59&amp;E$16,$CI$2:$EP$2&amp;$CI$1:$EP$1,0))*VLOOKUP($C59,$C$17:$M$20,COUNTBLANK($D$15:E$15)+1,FALSE)</f>
        <v>0</v>
      </c>
      <c r="F59">
        <f t="array" ref="F59">INDEX($CI$3:$EP$26,MATCH($L$3,$CH$3:$CH$26,0),MATCH($B59&amp;F$16,$CI$2:$EP$2&amp;$CI$1:$EP$1,0))*VLOOKUP($C59,$C$17:$M$20,COUNTBLANK($D$15:F$15)+1,FALSE)</f>
        <v>960</v>
      </c>
      <c r="G59">
        <f t="array" ref="G59">INDEX($CI$3:$EP$26,MATCH($L$3,$CH$3:$CH$26,0),MATCH($B59&amp;G$16,$CI$2:$EP$2&amp;$CI$1:$EP$1,0))*VLOOKUP($C59,$C$17:$M$20,COUNTBLANK($D$15:G$15)+1,FALSE)</f>
        <v>0</v>
      </c>
      <c r="H59">
        <f t="array" ref="H59">INDEX($CI$3:$EP$26,MATCH($L$3,$CH$3:$CH$26,0),MATCH($B59&amp;H$16,$CI$2:$EP$2&amp;$CI$1:$EP$1,0))*VLOOKUP($C59,$C$17:$M$20,COUNTBLANK($D$15:H$15)+1,FALSE)</f>
        <v>0</v>
      </c>
      <c r="I59">
        <f t="array" ref="I59">INDEX($CI$3:$EP$26,MATCH($L$3,$CH$3:$CH$26,0),MATCH($B59&amp;I$16,$CI$2:$EP$2&amp;$CI$1:$EP$1,0))*VLOOKUP($C59,$C$17:$M$20,COUNTBLANK($D$15:I$15)+1,FALSE)</f>
        <v>0</v>
      </c>
      <c r="J59">
        <f t="array" ref="J59">INDEX($CI$3:$EP$26,MATCH($L$3,$CH$3:$CH$26,0),MATCH($B59&amp;J$16,$CI$2:$EP$2&amp;$CI$1:$EP$1,0))*VLOOKUP($C59,$C$17:$M$20,COUNTBLANK($D$15:J$15)+1,FALSE)</f>
        <v>0.15000000000000005</v>
      </c>
      <c r="K59">
        <f t="array" ref="K59">INDEX($CI$3:$EP$26,MATCH($L$3,$CH$3:$CH$26,0),MATCH($B59&amp;K$16,$CI$2:$EP$2&amp;$CI$1:$EP$1,0))*VLOOKUP($C59,$C$17:$M$20,COUNTBLANK($D$15:K$15)+1,FALSE)</f>
        <v>0.15000000000000005</v>
      </c>
      <c r="L59">
        <f t="array" ref="L59">INDEX($CI$3:$EP$26,MATCH($L$3,$CH$3:$CH$26,0),MATCH($B59&amp;L$16,$CI$2:$EP$2&amp;$CI$1:$EP$1,0))*VLOOKUP($C59,$C$17:$M$20,COUNTBLANK($D$15:L$15)+1,FALSE)</f>
        <v>0</v>
      </c>
      <c r="M59">
        <f t="array" ref="M59">INDEX($CI$3:$EP$26,MATCH($L$3,$CH$3:$CH$26,0),MATCH($B59&amp;M$16,$CI$2:$EP$2&amp;$CI$1:$EP$1,0))*VLOOKUP($C59,$C$17:$M$20,COUNTBLANK($D$15:M$15)+1,FALSE)</f>
        <v>0</v>
      </c>
      <c r="AH59" s="3">
        <v>57</v>
      </c>
      <c r="AI59" s="3">
        <f t="shared" si="11"/>
        <v>5</v>
      </c>
      <c r="AJ59" s="3">
        <f t="shared" si="12"/>
        <v>16</v>
      </c>
      <c r="AK59" s="7">
        <f t="array" ref="AK59">INDEX($CI$3:$EP$26,MATCH($AJ59,$CH$3:$CH$26,0),MATCH($AI59&amp;AK$1,$CI$2:$EP$2&amp;$CI$1:$EP$1,0))+SUMPRODUCT($D$21:$M$44,($B$21:$B$44=$AI59)*($D$16:$M$16=AK$1))</f>
        <v>2560</v>
      </c>
      <c r="AL59" s="7">
        <f t="array" ref="AL59">INDEX($CI$3:$EP$26,MATCH($AJ59,$CH$3:$CH$26,0),MATCH($AI59&amp;AL$1,$CI$2:$EP$2&amp;$CI$1:$EP$1,0))+SUMPRODUCT($D$21:$M$44,($B$21:$B$44=$AI59)*($D$16:$M$16=AL$1))</f>
        <v>64000</v>
      </c>
      <c r="AM59" s="7">
        <f t="array" ref="AM59">INDEX($CI$3:$EP$26,MATCH($AJ59,$CH$3:$CH$26,0),MATCH($AI59&amp;AM$1,$CI$2:$EP$2&amp;$CI$1:$EP$1,0))+SUMPRODUCT($D$21:$M$44,($B$21:$B$44=$AI59)*($D$16:$M$16=AM$1))</f>
        <v>1280</v>
      </c>
      <c r="AN59" s="7">
        <f t="array" ref="AN59">INDEX($CI$3:$EP$26,MATCH($AJ59,$CH$3:$CH$26,0),MATCH($AI59&amp;AN$1,$CI$2:$EP$2&amp;$CI$1:$EP$1,0))+SUMPRODUCT($D$21:$M$44,($B$21:$B$44=$AI59)*($D$16:$M$16=AN$1))</f>
        <v>1280</v>
      </c>
      <c r="AO59" s="7">
        <f t="array" ref="AO59">INDEX($CI$3:$EP$26,MATCH($AJ59,$CH$3:$CH$26,0),MATCH($AI59&amp;AO$1,$CI$2:$EP$2&amp;$CI$1:$EP$1,0))+SUMPRODUCT($D$21:$M$44,($B$21:$B$44=$AI59)*($D$16:$M$16=AO$1))</f>
        <v>0.16</v>
      </c>
      <c r="AP59" s="7">
        <f t="array" ref="AP59">INDEX($CI$3:$EP$26,MATCH($AJ59,$CH$3:$CH$26,0),MATCH($AI59&amp;AP$1,$CI$2:$EP$2&amp;$CI$1:$EP$1,0))+SUMPRODUCT($D$21:$M$44,($B$21:$B$44=$AI59)*($D$16:$M$16=AP$1))</f>
        <v>0.16</v>
      </c>
      <c r="AQ59" s="7">
        <f t="array" ref="AQ59">INDEX($CI$3:$EP$26,MATCH($AJ59,$CH$3:$CH$26,0),MATCH($AI59&amp;AQ$1,$CI$2:$EP$2&amp;$CI$1:$EP$1,0))+SUMPRODUCT($D$21:$M$44,($B$21:$B$44=$AI59)*($D$16:$M$16=AQ$1))</f>
        <v>0.16</v>
      </c>
      <c r="AR59" s="7">
        <f t="array" ref="AR59">INDEX($CI$3:$EP$26,MATCH($AJ59,$CH$3:$CH$26,0),MATCH($AI59&amp;AR$1,$CI$2:$EP$2&amp;$CI$1:$EP$1,0))+SUMPRODUCT($D$21:$M$44,($B$21:$B$44=$AI59)*($D$16:$M$16=AR$1))</f>
        <v>0.16</v>
      </c>
      <c r="AS59" s="7">
        <f t="array" ref="AS59">INDEX($CI$3:$EP$26,MATCH($AJ59,$CH$3:$CH$26,0),MATCH($AI59&amp;AS$1,$CI$2:$EP$2&amp;$CI$1:$EP$1,0))+SUMPRODUCT($D$21:$M$44,($B$21:$B$44=$AI59)*($D$16:$M$16=AS$1))</f>
        <v>0.04</v>
      </c>
      <c r="AT59" s="7">
        <f t="array" ref="AT59">INDEX($CI$3:$EP$26,MATCH($AJ59,$CH$3:$CH$26,0),MATCH($AI59&amp;AT$1,$CI$2:$EP$2&amp;$CI$1:$EP$1,0))+SUMPRODUCT($D$21:$M$44,($B$21:$B$44=$AI59)*($D$16:$M$16=AT$1))</f>
        <v>0.08</v>
      </c>
      <c r="AU59" s="1">
        <f t="shared" si="132"/>
        <v>41595</v>
      </c>
      <c r="AV59" s="1">
        <f t="shared" si="19"/>
        <v>5324160</v>
      </c>
      <c r="AW59" s="1">
        <f>VLOOKUP(AH59,主线!C:AR,42,TRUE)*VLOOKUP(AH59,总表!A:D,3,FALSE)*参数!$C$12/6</f>
        <v>6601920</v>
      </c>
      <c r="AX59" s="1">
        <f t="shared" si="20"/>
        <v>135938261.33333334</v>
      </c>
      <c r="BD59" t="s">
        <v>418</v>
      </c>
      <c r="BE59">
        <v>3</v>
      </c>
      <c r="BF59">
        <v>3</v>
      </c>
      <c r="BG59">
        <v>0</v>
      </c>
      <c r="BH59" s="3">
        <f t="array" ref="BH59">INDEX($D$21:$M$44,MATCH($BD59&amp;$BF59,$C$21:$C$44&amp;$B$21:$B$44,0),MATCH(BH$1,$D$16:$M$16,0))</f>
        <v>64</v>
      </c>
      <c r="BI59" s="3">
        <f t="array" ref="BI59">INDEX($D$21:$M$44,MATCH($BD59&amp;$BF59,$C$21:$C$44&amp;$B$21:$B$44,0),MATCH(BI$1,$D$16:$M$16,0))</f>
        <v>3200</v>
      </c>
      <c r="BJ59" s="3">
        <f t="array" ref="BJ59">INDEX($D$21:$M$44,MATCH($BD59&amp;$BF59,$C$21:$C$44&amp;$B$21:$B$44,0),MATCH(BJ$1,$D$16:$M$16,0))</f>
        <v>0</v>
      </c>
      <c r="BK59" s="3">
        <f t="array" ref="BK59">INDEX($D$21:$M$44,MATCH($BD59&amp;$BF59,$C$21:$C$44&amp;$B$21:$B$44,0),MATCH(BK$1,$D$16:$M$16,0))</f>
        <v>0</v>
      </c>
      <c r="BL59" s="3"/>
      <c r="BM59" s="3"/>
      <c r="BN59" s="3"/>
      <c r="BO59" s="3"/>
      <c r="BP59" s="3"/>
      <c r="BQ59" s="3"/>
      <c r="BT59" t="str">
        <f t="shared" ref="BT59:BT90" si="139">BT35</f>
        <v>头饰</v>
      </c>
      <c r="BU59">
        <f t="shared" ref="BU59:BU90" si="140">BU35+1</f>
        <v>3</v>
      </c>
      <c r="BV59" s="1">
        <f t="shared" si="130"/>
        <v>9</v>
      </c>
      <c r="BW59" s="3">
        <f t="array" ref="BW59">INDEX($CI$3:$EP$26,MATCH($BV59,$CH$3:$CH$26,0),MATCH(BW$1&amp;$BU59,$CI$1:$EP$1&amp;$CI$2:$EP$2,0))*VLOOKUP($BT59,$C$17:$M$20,COUNTBLANK($D$15:D$15)+1,FALSE)</f>
        <v>144</v>
      </c>
      <c r="BX59" s="3">
        <f t="array" ref="BX59">INDEX($CI$3:$EP$26,MATCH($BV59,$CH$3:$CH$26,0),MATCH(BX$1&amp;$BU59,$CI$1:$EP$1&amp;$CI$2:$EP$2,0))*VLOOKUP($BT59,$C$17:$M$20,COUNTBLANK($D$15:E$15)+1,FALSE)</f>
        <v>7200</v>
      </c>
      <c r="BY59" s="3">
        <f t="array" ref="BY59">INDEX($CI$3:$EP$26,MATCH($BV59,$CH$3:$CH$26,0),MATCH(BY$1&amp;$BU59,$CI$1:$EP$1&amp;$CI$2:$EP$2,0))*VLOOKUP($BT59,$C$17:$M$20,COUNTBLANK($D$15:F$15)+1,FALSE)</f>
        <v>0</v>
      </c>
      <c r="BZ59" s="3">
        <f t="array" ref="BZ59">INDEX($CI$3:$EP$26,MATCH($BV59,$CH$3:$CH$26,0),MATCH(BZ$1&amp;$BU59,$CI$1:$EP$1&amp;$CI$2:$EP$2,0))*VLOOKUP($BT59,$C$17:$M$20,COUNTBLANK($D$15:G$15)+1,FALSE)</f>
        <v>0</v>
      </c>
      <c r="CA59" s="3">
        <f t="array" ref="CA59">INDEX($CI$3:$EP$26,MATCH($BV59,$CH$3:$CH$26,0),MATCH(CA$1&amp;$BU59,$CI$1:$EP$1&amp;$CI$2:$EP$2,0))*VLOOKUP($BT59,$C$17:$M$20,COUNTBLANK($D$15:H$15)+1,FALSE)</f>
        <v>0.04</v>
      </c>
      <c r="CB59" s="3">
        <f t="array" ref="CB59">INDEX($CI$3:$EP$26,MATCH($BV59,$CH$3:$CH$26,0),MATCH(CB$1&amp;$BU59,$CI$1:$EP$1&amp;$CI$2:$EP$2,0))*VLOOKUP($BT59,$C$17:$M$20,COUNTBLANK($D$15:I$15)+1,FALSE)</f>
        <v>0</v>
      </c>
      <c r="CC59" s="3">
        <f t="array" ref="CC59">INDEX($CI$3:$EP$26,MATCH($BV59,$CH$3:$CH$26,0),MATCH(CC$1&amp;$BU59,$CI$1:$EP$1&amp;$CI$2:$EP$2,0))*VLOOKUP($BT59,$C$17:$M$20,COUNTBLANK($D$15:J$15)+1,FALSE)</f>
        <v>0</v>
      </c>
      <c r="CD59" s="3">
        <f t="array" ref="CD59">INDEX($CI$3:$EP$26,MATCH($BV59,$CH$3:$CH$26,0),MATCH(CD$1&amp;$BU59,$CI$1:$EP$1&amp;$CI$2:$EP$2,0))*VLOOKUP($BT59,$C$17:$M$20,COUNTBLANK($D$15:K$15)+1,FALSE)</f>
        <v>0</v>
      </c>
      <c r="CE59" s="3">
        <f t="array" ref="CE59">INDEX($CI$3:$EP$26,MATCH($BV59,$CH$3:$CH$26,0),MATCH(CE$1&amp;$BU59,$CI$1:$EP$1&amp;$CI$2:$EP$2,0))*VLOOKUP($BT59,$C$17:$M$20,COUNTBLANK($D$15:L$15)+1,FALSE)</f>
        <v>0</v>
      </c>
      <c r="CF59" s="3">
        <f t="array" ref="CF59">INDEX($CI$3:$EP$26,MATCH($BV59,$CH$3:$CH$26,0),MATCH(CF$1&amp;$BU59,$CI$1:$EP$1&amp;$CI$2:$EP$2,0))*VLOOKUP($BT59,$C$17:$M$20,COUNTBLANK($D$15:M$15)+1,FALSE)</f>
        <v>0</v>
      </c>
    </row>
    <row r="60" spans="2:84" x14ac:dyDescent="0.2">
      <c r="B60">
        <f t="shared" si="138"/>
        <v>4</v>
      </c>
      <c r="C60" t="str">
        <f t="shared" si="137"/>
        <v>鞋子</v>
      </c>
      <c r="D60">
        <f t="array" ref="D60">INDEX($CI$3:$EP$26,MATCH($L$3,$CH$3:$CH$26,0),MATCH($B60&amp;D$16,$CI$2:$EP$2&amp;$CI$1:$EP$1,0))*VLOOKUP($C60,$C$17:$M$20,COUNTBLANK($D$15:D$15)+1,FALSE)</f>
        <v>480</v>
      </c>
      <c r="E60">
        <f t="array" ref="E60">INDEX($CI$3:$EP$26,MATCH($L$3,$CH$3:$CH$26,0),MATCH($B60&amp;E$16,$CI$2:$EP$2&amp;$CI$1:$EP$1,0))*VLOOKUP($C60,$C$17:$M$20,COUNTBLANK($D$15:E$15)+1,FALSE)</f>
        <v>0</v>
      </c>
      <c r="F60">
        <f t="array" ref="F60">INDEX($CI$3:$EP$26,MATCH($L$3,$CH$3:$CH$26,0),MATCH($B60&amp;F$16,$CI$2:$EP$2&amp;$CI$1:$EP$1,0))*VLOOKUP($C60,$C$17:$M$20,COUNTBLANK($D$15:F$15)+1,FALSE)</f>
        <v>0</v>
      </c>
      <c r="G60">
        <f t="array" ref="G60">INDEX($CI$3:$EP$26,MATCH($L$3,$CH$3:$CH$26,0),MATCH($B60&amp;G$16,$CI$2:$EP$2&amp;$CI$1:$EP$1,0))*VLOOKUP($C60,$C$17:$M$20,COUNTBLANK($D$15:G$15)+1,FALSE)</f>
        <v>960</v>
      </c>
      <c r="H60">
        <f t="array" ref="H60">INDEX($CI$3:$EP$26,MATCH($L$3,$CH$3:$CH$26,0),MATCH($B60&amp;H$16,$CI$2:$EP$2&amp;$CI$1:$EP$1,0))*VLOOKUP($C60,$C$17:$M$20,COUNTBLANK($D$15:H$15)+1,FALSE)</f>
        <v>0</v>
      </c>
      <c r="I60">
        <f t="array" ref="I60">INDEX($CI$3:$EP$26,MATCH($L$3,$CH$3:$CH$26,0),MATCH($B60&amp;I$16,$CI$2:$EP$2&amp;$CI$1:$EP$1,0))*VLOOKUP($C60,$C$17:$M$20,COUNTBLANK($D$15:I$15)+1,FALSE)</f>
        <v>0</v>
      </c>
      <c r="J60">
        <f t="array" ref="J60">INDEX($CI$3:$EP$26,MATCH($L$3,$CH$3:$CH$26,0),MATCH($B60&amp;J$16,$CI$2:$EP$2&amp;$CI$1:$EP$1,0))*VLOOKUP($C60,$C$17:$M$20,COUNTBLANK($D$15:J$15)+1,FALSE)</f>
        <v>0</v>
      </c>
      <c r="K60">
        <f t="array" ref="K60">INDEX($CI$3:$EP$26,MATCH($L$3,$CH$3:$CH$26,0),MATCH($B60&amp;K$16,$CI$2:$EP$2&amp;$CI$1:$EP$1,0))*VLOOKUP($C60,$C$17:$M$20,COUNTBLANK($D$15:K$15)+1,FALSE)</f>
        <v>0</v>
      </c>
      <c r="L60">
        <f t="array" ref="L60">INDEX($CI$3:$EP$26,MATCH($L$3,$CH$3:$CH$26,0),MATCH($B60&amp;L$16,$CI$2:$EP$2&amp;$CI$1:$EP$1,0))*VLOOKUP($C60,$C$17:$M$20,COUNTBLANK($D$15:L$15)+1,FALSE)</f>
        <v>3.7499999999999999E-2</v>
      </c>
      <c r="M60">
        <f t="array" ref="M60">INDEX($CI$3:$EP$26,MATCH($L$3,$CH$3:$CH$26,0),MATCH($B60&amp;M$16,$CI$2:$EP$2&amp;$CI$1:$EP$1,0))*VLOOKUP($C60,$C$17:$M$20,COUNTBLANK($D$15:M$15)+1,FALSE)</f>
        <v>7.4999999999999997E-2</v>
      </c>
      <c r="AH60" s="3">
        <v>58</v>
      </c>
      <c r="AI60" s="3">
        <f t="shared" si="11"/>
        <v>5</v>
      </c>
      <c r="AJ60" s="3">
        <f t="shared" si="12"/>
        <v>16</v>
      </c>
      <c r="AK60" s="7">
        <f t="array" ref="AK60">INDEX($CI$3:$EP$26,MATCH($AJ60,$CH$3:$CH$26,0),MATCH($AI60&amp;AK$1,$CI$2:$EP$2&amp;$CI$1:$EP$1,0))+SUMPRODUCT($D$21:$M$44,($B$21:$B$44=$AI60)*($D$16:$M$16=AK$1))</f>
        <v>2560</v>
      </c>
      <c r="AL60" s="7">
        <f t="array" ref="AL60">INDEX($CI$3:$EP$26,MATCH($AJ60,$CH$3:$CH$26,0),MATCH($AI60&amp;AL$1,$CI$2:$EP$2&amp;$CI$1:$EP$1,0))+SUMPRODUCT($D$21:$M$44,($B$21:$B$44=$AI60)*($D$16:$M$16=AL$1))</f>
        <v>64000</v>
      </c>
      <c r="AM60" s="7">
        <f t="array" ref="AM60">INDEX($CI$3:$EP$26,MATCH($AJ60,$CH$3:$CH$26,0),MATCH($AI60&amp;AM$1,$CI$2:$EP$2&amp;$CI$1:$EP$1,0))+SUMPRODUCT($D$21:$M$44,($B$21:$B$44=$AI60)*($D$16:$M$16=AM$1))</f>
        <v>1280</v>
      </c>
      <c r="AN60" s="7">
        <f t="array" ref="AN60">INDEX($CI$3:$EP$26,MATCH($AJ60,$CH$3:$CH$26,0),MATCH($AI60&amp;AN$1,$CI$2:$EP$2&amp;$CI$1:$EP$1,0))+SUMPRODUCT($D$21:$M$44,($B$21:$B$44=$AI60)*($D$16:$M$16=AN$1))</f>
        <v>1280</v>
      </c>
      <c r="AO60" s="7">
        <f t="array" ref="AO60">INDEX($CI$3:$EP$26,MATCH($AJ60,$CH$3:$CH$26,0),MATCH($AI60&amp;AO$1,$CI$2:$EP$2&amp;$CI$1:$EP$1,0))+SUMPRODUCT($D$21:$M$44,($B$21:$B$44=$AI60)*($D$16:$M$16=AO$1))</f>
        <v>0.16</v>
      </c>
      <c r="AP60" s="7">
        <f t="array" ref="AP60">INDEX($CI$3:$EP$26,MATCH($AJ60,$CH$3:$CH$26,0),MATCH($AI60&amp;AP$1,$CI$2:$EP$2&amp;$CI$1:$EP$1,0))+SUMPRODUCT($D$21:$M$44,($B$21:$B$44=$AI60)*($D$16:$M$16=AP$1))</f>
        <v>0.16</v>
      </c>
      <c r="AQ60" s="7">
        <f t="array" ref="AQ60">INDEX($CI$3:$EP$26,MATCH($AJ60,$CH$3:$CH$26,0),MATCH($AI60&amp;AQ$1,$CI$2:$EP$2&amp;$CI$1:$EP$1,0))+SUMPRODUCT($D$21:$M$44,($B$21:$B$44=$AI60)*($D$16:$M$16=AQ$1))</f>
        <v>0.16</v>
      </c>
      <c r="AR60" s="7">
        <f t="array" ref="AR60">INDEX($CI$3:$EP$26,MATCH($AJ60,$CH$3:$CH$26,0),MATCH($AI60&amp;AR$1,$CI$2:$EP$2&amp;$CI$1:$EP$1,0))+SUMPRODUCT($D$21:$M$44,($B$21:$B$44=$AI60)*($D$16:$M$16=AR$1))</f>
        <v>0.16</v>
      </c>
      <c r="AS60" s="7">
        <f t="array" ref="AS60">INDEX($CI$3:$EP$26,MATCH($AJ60,$CH$3:$CH$26,0),MATCH($AI60&amp;AS$1,$CI$2:$EP$2&amp;$CI$1:$EP$1,0))+SUMPRODUCT($D$21:$M$44,($B$21:$B$44=$AI60)*($D$16:$M$16=AS$1))</f>
        <v>0.04</v>
      </c>
      <c r="AT60" s="7">
        <f t="array" ref="AT60">INDEX($CI$3:$EP$26,MATCH($AJ60,$CH$3:$CH$26,0),MATCH($AI60&amp;AT$1,$CI$2:$EP$2&amp;$CI$1:$EP$1,0))+SUMPRODUCT($D$21:$M$44,($B$21:$B$44=$AI60)*($D$16:$M$16=AT$1))</f>
        <v>0.08</v>
      </c>
      <c r="AU60" s="1">
        <f t="shared" si="132"/>
        <v>41595</v>
      </c>
      <c r="AV60" s="1">
        <f t="shared" si="19"/>
        <v>5324160</v>
      </c>
      <c r="AW60" s="1">
        <f>VLOOKUP(AH60,主线!C:AR,42,TRUE)*VLOOKUP(AH60,总表!A:D,3,FALSE)*参数!$C$12/6</f>
        <v>6805760</v>
      </c>
      <c r="AX60" s="1">
        <f t="shared" si="20"/>
        <v>142744021.33333334</v>
      </c>
      <c r="BD60" t="s">
        <v>418</v>
      </c>
      <c r="BE60">
        <v>3</v>
      </c>
      <c r="BF60">
        <v>4</v>
      </c>
      <c r="BG60">
        <v>0</v>
      </c>
      <c r="BH60" s="3">
        <f t="array" ref="BH60">INDEX($D$21:$M$44,MATCH($BD60&amp;$BF60,$C$21:$C$44&amp;$B$21:$B$44,0),MATCH(BH$1,$D$16:$M$16,0))</f>
        <v>80</v>
      </c>
      <c r="BI60" s="3">
        <f t="array" ref="BI60">INDEX($D$21:$M$44,MATCH($BD60&amp;$BF60,$C$21:$C$44&amp;$B$21:$B$44,0),MATCH(BI$1,$D$16:$M$16,0))</f>
        <v>4000</v>
      </c>
      <c r="BJ60" s="3">
        <f t="array" ref="BJ60">INDEX($D$21:$M$44,MATCH($BD60&amp;$BF60,$C$21:$C$44&amp;$B$21:$B$44,0),MATCH(BJ$1,$D$16:$M$16,0))</f>
        <v>0</v>
      </c>
      <c r="BK60" s="3">
        <f t="array" ref="BK60">INDEX($D$21:$M$44,MATCH($BD60&amp;$BF60,$C$21:$C$44&amp;$B$21:$B$44,0),MATCH(BK$1,$D$16:$M$16,0))</f>
        <v>0</v>
      </c>
      <c r="BL60" s="3"/>
      <c r="BM60" s="3"/>
      <c r="BN60" s="3"/>
      <c r="BO60" s="3"/>
      <c r="BP60" s="3"/>
      <c r="BQ60" s="3"/>
      <c r="BT60" t="str">
        <f t="shared" si="139"/>
        <v>头饰</v>
      </c>
      <c r="BU60">
        <f t="shared" si="140"/>
        <v>3</v>
      </c>
      <c r="BV60" s="1">
        <f t="shared" si="130"/>
        <v>10</v>
      </c>
      <c r="BW60" s="3">
        <f t="array" ref="BW60">INDEX($CI$3:$EP$26,MATCH($BV60,$CH$3:$CH$26,0),MATCH(BW$1&amp;$BU60,$CI$1:$EP$1&amp;$CI$2:$EP$2,0))*VLOOKUP($BT60,$C$17:$M$20,COUNTBLANK($D$15:D$15)+1,FALSE)</f>
        <v>160</v>
      </c>
      <c r="BX60" s="3">
        <f t="array" ref="BX60">INDEX($CI$3:$EP$26,MATCH($BV60,$CH$3:$CH$26,0),MATCH(BX$1&amp;$BU60,$CI$1:$EP$1&amp;$CI$2:$EP$2,0))*VLOOKUP($BT60,$C$17:$M$20,COUNTBLANK($D$15:E$15)+1,FALSE)</f>
        <v>8000</v>
      </c>
      <c r="BY60" s="3">
        <f t="array" ref="BY60">INDEX($CI$3:$EP$26,MATCH($BV60,$CH$3:$CH$26,0),MATCH(BY$1&amp;$BU60,$CI$1:$EP$1&amp;$CI$2:$EP$2,0))*VLOOKUP($BT60,$C$17:$M$20,COUNTBLANK($D$15:F$15)+1,FALSE)</f>
        <v>0</v>
      </c>
      <c r="BZ60" s="3">
        <f t="array" ref="BZ60">INDEX($CI$3:$EP$26,MATCH($BV60,$CH$3:$CH$26,0),MATCH(BZ$1&amp;$BU60,$CI$1:$EP$1&amp;$CI$2:$EP$2,0))*VLOOKUP($BT60,$C$17:$M$20,COUNTBLANK($D$15:G$15)+1,FALSE)</f>
        <v>0</v>
      </c>
      <c r="CA60" s="3">
        <f t="array" ref="CA60">INDEX($CI$3:$EP$26,MATCH($BV60,$CH$3:$CH$26,0),MATCH(CA$1&amp;$BU60,$CI$1:$EP$1&amp;$CI$2:$EP$2,0))*VLOOKUP($BT60,$C$17:$M$20,COUNTBLANK($D$15:H$15)+1,FALSE)</f>
        <v>0.04</v>
      </c>
      <c r="CB60" s="3">
        <f t="array" ref="CB60">INDEX($CI$3:$EP$26,MATCH($BV60,$CH$3:$CH$26,0),MATCH(CB$1&amp;$BU60,$CI$1:$EP$1&amp;$CI$2:$EP$2,0))*VLOOKUP($BT60,$C$17:$M$20,COUNTBLANK($D$15:I$15)+1,FALSE)</f>
        <v>0</v>
      </c>
      <c r="CC60" s="3">
        <f t="array" ref="CC60">INDEX($CI$3:$EP$26,MATCH($BV60,$CH$3:$CH$26,0),MATCH(CC$1&amp;$BU60,$CI$1:$EP$1&amp;$CI$2:$EP$2,0))*VLOOKUP($BT60,$C$17:$M$20,COUNTBLANK($D$15:J$15)+1,FALSE)</f>
        <v>0</v>
      </c>
      <c r="CD60" s="3">
        <f t="array" ref="CD60">INDEX($CI$3:$EP$26,MATCH($BV60,$CH$3:$CH$26,0),MATCH(CD$1&amp;$BU60,$CI$1:$EP$1&amp;$CI$2:$EP$2,0))*VLOOKUP($BT60,$C$17:$M$20,COUNTBLANK($D$15:K$15)+1,FALSE)</f>
        <v>0</v>
      </c>
      <c r="CE60" s="3">
        <f t="array" ref="CE60">INDEX($CI$3:$EP$26,MATCH($BV60,$CH$3:$CH$26,0),MATCH(CE$1&amp;$BU60,$CI$1:$EP$1&amp;$CI$2:$EP$2,0))*VLOOKUP($BT60,$C$17:$M$20,COUNTBLANK($D$15:L$15)+1,FALSE)</f>
        <v>0</v>
      </c>
      <c r="CF60" s="3">
        <f t="array" ref="CF60">INDEX($CI$3:$EP$26,MATCH($BV60,$CH$3:$CH$26,0),MATCH(CF$1&amp;$BU60,$CI$1:$EP$1&amp;$CI$2:$EP$2,0))*VLOOKUP($BT60,$C$17:$M$20,COUNTBLANK($D$15:M$15)+1,FALSE)</f>
        <v>0</v>
      </c>
    </row>
    <row r="61" spans="2:84" x14ac:dyDescent="0.2">
      <c r="B61">
        <f t="shared" si="138"/>
        <v>5</v>
      </c>
      <c r="C61" t="str">
        <f t="shared" si="137"/>
        <v>头饰</v>
      </c>
      <c r="D61">
        <f t="array" ref="D61">INDEX($CI$3:$EP$26,MATCH($L$3,$CH$3:$CH$26,0),MATCH($B61&amp;D$16,$CI$2:$EP$2&amp;$CI$1:$EP$1,0))*VLOOKUP($C61,$C$17:$M$20,COUNTBLANK($D$15:D$15)+1,FALSE)</f>
        <v>768</v>
      </c>
      <c r="E61">
        <f t="array" ref="E61">INDEX($CI$3:$EP$26,MATCH($L$3,$CH$3:$CH$26,0),MATCH($B61&amp;E$16,$CI$2:$EP$2&amp;$CI$1:$EP$1,0))*VLOOKUP($C61,$C$17:$M$20,COUNTBLANK($D$15:E$15)+1,FALSE)</f>
        <v>38400</v>
      </c>
      <c r="F61">
        <f t="array" ref="F61">INDEX($CI$3:$EP$26,MATCH($L$3,$CH$3:$CH$26,0),MATCH($B61&amp;F$16,$CI$2:$EP$2&amp;$CI$1:$EP$1,0))*VLOOKUP($C61,$C$17:$M$20,COUNTBLANK($D$15:F$15)+1,FALSE)</f>
        <v>0</v>
      </c>
      <c r="G61">
        <f t="array" ref="G61">INDEX($CI$3:$EP$26,MATCH($L$3,$CH$3:$CH$26,0),MATCH($B61&amp;G$16,$CI$2:$EP$2&amp;$CI$1:$EP$1,0))*VLOOKUP($C61,$C$17:$M$20,COUNTBLANK($D$15:G$15)+1,FALSE)</f>
        <v>0</v>
      </c>
      <c r="H61">
        <f t="array" ref="H61">INDEX($CI$3:$EP$26,MATCH($L$3,$CH$3:$CH$26,0),MATCH($B61&amp;H$16,$CI$2:$EP$2&amp;$CI$1:$EP$1,0))*VLOOKUP($C61,$C$17:$M$20,COUNTBLANK($D$15:H$15)+1,FALSE)</f>
        <v>0.24000000000000007</v>
      </c>
      <c r="I61">
        <f t="array" ref="I61">INDEX($CI$3:$EP$26,MATCH($L$3,$CH$3:$CH$26,0),MATCH($B61&amp;I$16,$CI$2:$EP$2&amp;$CI$1:$EP$1,0))*VLOOKUP($C61,$C$17:$M$20,COUNTBLANK($D$15:I$15)+1,FALSE)</f>
        <v>0</v>
      </c>
      <c r="J61">
        <f t="array" ref="J61">INDEX($CI$3:$EP$26,MATCH($L$3,$CH$3:$CH$26,0),MATCH($B61&amp;J$16,$CI$2:$EP$2&amp;$CI$1:$EP$1,0))*VLOOKUP($C61,$C$17:$M$20,COUNTBLANK($D$15:J$15)+1,FALSE)</f>
        <v>0</v>
      </c>
      <c r="K61">
        <f t="array" ref="K61">INDEX($CI$3:$EP$26,MATCH($L$3,$CH$3:$CH$26,0),MATCH($B61&amp;K$16,$CI$2:$EP$2&amp;$CI$1:$EP$1,0))*VLOOKUP($C61,$C$17:$M$20,COUNTBLANK($D$15:K$15)+1,FALSE)</f>
        <v>0</v>
      </c>
      <c r="L61">
        <f t="array" ref="L61">INDEX($CI$3:$EP$26,MATCH($L$3,$CH$3:$CH$26,0),MATCH($B61&amp;L$16,$CI$2:$EP$2&amp;$CI$1:$EP$1,0))*VLOOKUP($C61,$C$17:$M$20,COUNTBLANK($D$15:L$15)+1,FALSE)</f>
        <v>0</v>
      </c>
      <c r="M61">
        <f t="array" ref="M61">INDEX($CI$3:$EP$26,MATCH($L$3,$CH$3:$CH$26,0),MATCH($B61&amp;M$16,$CI$2:$EP$2&amp;$CI$1:$EP$1,0))*VLOOKUP($C61,$C$17:$M$20,COUNTBLANK($D$15:M$15)+1,FALSE)</f>
        <v>0</v>
      </c>
      <c r="AH61" s="3">
        <v>59</v>
      </c>
      <c r="AI61" s="3">
        <f t="shared" si="11"/>
        <v>5</v>
      </c>
      <c r="AJ61" s="3">
        <f t="shared" si="12"/>
        <v>16</v>
      </c>
      <c r="AK61" s="7">
        <f t="array" ref="AK61">INDEX($CI$3:$EP$26,MATCH($AJ61,$CH$3:$CH$26,0),MATCH($AI61&amp;AK$1,$CI$2:$EP$2&amp;$CI$1:$EP$1,0))+SUMPRODUCT($D$21:$M$44,($B$21:$B$44=$AI61)*($D$16:$M$16=AK$1))</f>
        <v>2560</v>
      </c>
      <c r="AL61" s="7">
        <f t="array" ref="AL61">INDEX($CI$3:$EP$26,MATCH($AJ61,$CH$3:$CH$26,0),MATCH($AI61&amp;AL$1,$CI$2:$EP$2&amp;$CI$1:$EP$1,0))+SUMPRODUCT($D$21:$M$44,($B$21:$B$44=$AI61)*($D$16:$M$16=AL$1))</f>
        <v>64000</v>
      </c>
      <c r="AM61" s="7">
        <f t="array" ref="AM61">INDEX($CI$3:$EP$26,MATCH($AJ61,$CH$3:$CH$26,0),MATCH($AI61&amp;AM$1,$CI$2:$EP$2&amp;$CI$1:$EP$1,0))+SUMPRODUCT($D$21:$M$44,($B$21:$B$44=$AI61)*($D$16:$M$16=AM$1))</f>
        <v>1280</v>
      </c>
      <c r="AN61" s="7">
        <f t="array" ref="AN61">INDEX($CI$3:$EP$26,MATCH($AJ61,$CH$3:$CH$26,0),MATCH($AI61&amp;AN$1,$CI$2:$EP$2&amp;$CI$1:$EP$1,0))+SUMPRODUCT($D$21:$M$44,($B$21:$B$44=$AI61)*($D$16:$M$16=AN$1))</f>
        <v>1280</v>
      </c>
      <c r="AO61" s="7">
        <f t="array" ref="AO61">INDEX($CI$3:$EP$26,MATCH($AJ61,$CH$3:$CH$26,0),MATCH($AI61&amp;AO$1,$CI$2:$EP$2&amp;$CI$1:$EP$1,0))+SUMPRODUCT($D$21:$M$44,($B$21:$B$44=$AI61)*($D$16:$M$16=AO$1))</f>
        <v>0.16</v>
      </c>
      <c r="AP61" s="7">
        <f t="array" ref="AP61">INDEX($CI$3:$EP$26,MATCH($AJ61,$CH$3:$CH$26,0),MATCH($AI61&amp;AP$1,$CI$2:$EP$2&amp;$CI$1:$EP$1,0))+SUMPRODUCT($D$21:$M$44,($B$21:$B$44=$AI61)*($D$16:$M$16=AP$1))</f>
        <v>0.16</v>
      </c>
      <c r="AQ61" s="7">
        <f t="array" ref="AQ61">INDEX($CI$3:$EP$26,MATCH($AJ61,$CH$3:$CH$26,0),MATCH($AI61&amp;AQ$1,$CI$2:$EP$2&amp;$CI$1:$EP$1,0))+SUMPRODUCT($D$21:$M$44,($B$21:$B$44=$AI61)*($D$16:$M$16=AQ$1))</f>
        <v>0.16</v>
      </c>
      <c r="AR61" s="7">
        <f t="array" ref="AR61">INDEX($CI$3:$EP$26,MATCH($AJ61,$CH$3:$CH$26,0),MATCH($AI61&amp;AR$1,$CI$2:$EP$2&amp;$CI$1:$EP$1,0))+SUMPRODUCT($D$21:$M$44,($B$21:$B$44=$AI61)*($D$16:$M$16=AR$1))</f>
        <v>0.16</v>
      </c>
      <c r="AS61" s="7">
        <f t="array" ref="AS61">INDEX($CI$3:$EP$26,MATCH($AJ61,$CH$3:$CH$26,0),MATCH($AI61&amp;AS$1,$CI$2:$EP$2&amp;$CI$1:$EP$1,0))+SUMPRODUCT($D$21:$M$44,($B$21:$B$44=$AI61)*($D$16:$M$16=AS$1))</f>
        <v>0.04</v>
      </c>
      <c r="AT61" s="7">
        <f t="array" ref="AT61">INDEX($CI$3:$EP$26,MATCH($AJ61,$CH$3:$CH$26,0),MATCH($AI61&amp;AT$1,$CI$2:$EP$2&amp;$CI$1:$EP$1,0))+SUMPRODUCT($D$21:$M$44,($B$21:$B$44=$AI61)*($D$16:$M$16=AT$1))</f>
        <v>0.08</v>
      </c>
      <c r="AU61" s="1">
        <f t="shared" si="132"/>
        <v>41595</v>
      </c>
      <c r="AV61" s="1">
        <f t="shared" si="19"/>
        <v>5324160</v>
      </c>
      <c r="AW61" s="1">
        <f>VLOOKUP(AH61,主线!C:AR,42,TRUE)*VLOOKUP(AH61,总表!A:D,3,FALSE)*参数!$C$12/6</f>
        <v>7038720</v>
      </c>
      <c r="AX61" s="1">
        <f t="shared" si="20"/>
        <v>149782741.33333334</v>
      </c>
      <c r="BD61" t="s">
        <v>418</v>
      </c>
      <c r="BE61">
        <v>3</v>
      </c>
      <c r="BF61">
        <v>5</v>
      </c>
      <c r="BG61">
        <v>0</v>
      </c>
      <c r="BH61" s="3">
        <f t="array" ref="BH61">INDEX($D$21:$M$44,MATCH($BD61&amp;$BF61,$C$21:$C$44&amp;$B$21:$B$44,0),MATCH(BH$1,$D$16:$M$16,0))</f>
        <v>128</v>
      </c>
      <c r="BI61" s="3">
        <f t="array" ref="BI61">INDEX($D$21:$M$44,MATCH($BD61&amp;$BF61,$C$21:$C$44&amp;$B$21:$B$44,0),MATCH(BI$1,$D$16:$M$16,0))</f>
        <v>6400</v>
      </c>
      <c r="BJ61" s="3">
        <f t="array" ref="BJ61">INDEX($D$21:$M$44,MATCH($BD61&amp;$BF61,$C$21:$C$44&amp;$B$21:$B$44,0),MATCH(BJ$1,$D$16:$M$16,0))</f>
        <v>0</v>
      </c>
      <c r="BK61" s="3">
        <f t="array" ref="BK61">INDEX($D$21:$M$44,MATCH($BD61&amp;$BF61,$C$21:$C$44&amp;$B$21:$B$44,0),MATCH(BK$1,$D$16:$M$16,0))</f>
        <v>0</v>
      </c>
      <c r="BL61" s="3"/>
      <c r="BM61" s="3"/>
      <c r="BN61" s="3"/>
      <c r="BO61" s="3"/>
      <c r="BP61" s="3"/>
      <c r="BQ61" s="3"/>
      <c r="BT61" t="str">
        <f t="shared" si="139"/>
        <v>头饰</v>
      </c>
      <c r="BU61">
        <f t="shared" si="140"/>
        <v>3</v>
      </c>
      <c r="BV61" s="1">
        <f t="shared" si="130"/>
        <v>11</v>
      </c>
      <c r="BW61" s="3">
        <f t="array" ref="BW61">INDEX($CI$3:$EP$26,MATCH($BV61,$CH$3:$CH$26,0),MATCH(BW$1&amp;$BU61,$CI$1:$EP$1&amp;$CI$2:$EP$2,0))*VLOOKUP($BT61,$C$17:$M$20,COUNTBLANK($D$15:D$15)+1,FALSE)</f>
        <v>176</v>
      </c>
      <c r="BX61" s="3">
        <f t="array" ref="BX61">INDEX($CI$3:$EP$26,MATCH($BV61,$CH$3:$CH$26,0),MATCH(BX$1&amp;$BU61,$CI$1:$EP$1&amp;$CI$2:$EP$2,0))*VLOOKUP($BT61,$C$17:$M$20,COUNTBLANK($D$15:E$15)+1,FALSE)</f>
        <v>8800</v>
      </c>
      <c r="BY61" s="3">
        <f t="array" ref="BY61">INDEX($CI$3:$EP$26,MATCH($BV61,$CH$3:$CH$26,0),MATCH(BY$1&amp;$BU61,$CI$1:$EP$1&amp;$CI$2:$EP$2,0))*VLOOKUP($BT61,$C$17:$M$20,COUNTBLANK($D$15:F$15)+1,FALSE)</f>
        <v>0</v>
      </c>
      <c r="BZ61" s="3">
        <f t="array" ref="BZ61">INDEX($CI$3:$EP$26,MATCH($BV61,$CH$3:$CH$26,0),MATCH(BZ$1&amp;$BU61,$CI$1:$EP$1&amp;$CI$2:$EP$2,0))*VLOOKUP($BT61,$C$17:$M$20,COUNTBLANK($D$15:G$15)+1,FALSE)</f>
        <v>0</v>
      </c>
      <c r="CA61" s="3">
        <f t="array" ref="CA61">INDEX($CI$3:$EP$26,MATCH($BV61,$CH$3:$CH$26,0),MATCH(CA$1&amp;$BU61,$CI$1:$EP$1&amp;$CI$2:$EP$2,0))*VLOOKUP($BT61,$C$17:$M$20,COUNTBLANK($D$15:H$15)+1,FALSE)</f>
        <v>0.04</v>
      </c>
      <c r="CB61" s="3">
        <f t="array" ref="CB61">INDEX($CI$3:$EP$26,MATCH($BV61,$CH$3:$CH$26,0),MATCH(CB$1&amp;$BU61,$CI$1:$EP$1&amp;$CI$2:$EP$2,0))*VLOOKUP($BT61,$C$17:$M$20,COUNTBLANK($D$15:I$15)+1,FALSE)</f>
        <v>0</v>
      </c>
      <c r="CC61" s="3">
        <f t="array" ref="CC61">INDEX($CI$3:$EP$26,MATCH($BV61,$CH$3:$CH$26,0),MATCH(CC$1&amp;$BU61,$CI$1:$EP$1&amp;$CI$2:$EP$2,0))*VLOOKUP($BT61,$C$17:$M$20,COUNTBLANK($D$15:J$15)+1,FALSE)</f>
        <v>0</v>
      </c>
      <c r="CD61" s="3">
        <f t="array" ref="CD61">INDEX($CI$3:$EP$26,MATCH($BV61,$CH$3:$CH$26,0),MATCH(CD$1&amp;$BU61,$CI$1:$EP$1&amp;$CI$2:$EP$2,0))*VLOOKUP($BT61,$C$17:$M$20,COUNTBLANK($D$15:K$15)+1,FALSE)</f>
        <v>0</v>
      </c>
      <c r="CE61" s="3">
        <f t="array" ref="CE61">INDEX($CI$3:$EP$26,MATCH($BV61,$CH$3:$CH$26,0),MATCH(CE$1&amp;$BU61,$CI$1:$EP$1&amp;$CI$2:$EP$2,0))*VLOOKUP($BT61,$C$17:$M$20,COUNTBLANK($D$15:L$15)+1,FALSE)</f>
        <v>0</v>
      </c>
      <c r="CF61" s="3">
        <f t="array" ref="CF61">INDEX($CI$3:$EP$26,MATCH($BV61,$CH$3:$CH$26,0),MATCH(CF$1&amp;$BU61,$CI$1:$EP$1&amp;$CI$2:$EP$2,0))*VLOOKUP($BT61,$C$17:$M$20,COUNTBLANK($D$15:M$15)+1,FALSE)</f>
        <v>0</v>
      </c>
    </row>
    <row r="62" spans="2:84" x14ac:dyDescent="0.2">
      <c r="B62">
        <f t="shared" si="138"/>
        <v>5</v>
      </c>
      <c r="C62" t="str">
        <f t="shared" si="137"/>
        <v>护甲</v>
      </c>
      <c r="D62">
        <f t="array" ref="D62">INDEX($CI$3:$EP$26,MATCH($L$3,$CH$3:$CH$26,0),MATCH($B62&amp;D$16,$CI$2:$EP$2&amp;$CI$1:$EP$1,0))*VLOOKUP($C62,$C$17:$M$20,COUNTBLANK($D$15:D$15)+1,FALSE)</f>
        <v>768</v>
      </c>
      <c r="E62">
        <f t="array" ref="E62">INDEX($CI$3:$EP$26,MATCH($L$3,$CH$3:$CH$26,0),MATCH($B62&amp;E$16,$CI$2:$EP$2&amp;$CI$1:$EP$1,0))*VLOOKUP($C62,$C$17:$M$20,COUNTBLANK($D$15:E$15)+1,FALSE)</f>
        <v>38400</v>
      </c>
      <c r="F62">
        <f t="array" ref="F62">INDEX($CI$3:$EP$26,MATCH($L$3,$CH$3:$CH$26,0),MATCH($B62&amp;F$16,$CI$2:$EP$2&amp;$CI$1:$EP$1,0))*VLOOKUP($C62,$C$17:$M$20,COUNTBLANK($D$15:F$15)+1,FALSE)</f>
        <v>0</v>
      </c>
      <c r="G62">
        <f t="array" ref="G62">INDEX($CI$3:$EP$26,MATCH($L$3,$CH$3:$CH$26,0),MATCH($B62&amp;G$16,$CI$2:$EP$2&amp;$CI$1:$EP$1,0))*VLOOKUP($C62,$C$17:$M$20,COUNTBLANK($D$15:G$15)+1,FALSE)</f>
        <v>0</v>
      </c>
      <c r="H62">
        <f t="array" ref="H62">INDEX($CI$3:$EP$26,MATCH($L$3,$CH$3:$CH$26,0),MATCH($B62&amp;H$16,$CI$2:$EP$2&amp;$CI$1:$EP$1,0))*VLOOKUP($C62,$C$17:$M$20,COUNTBLANK($D$15:H$15)+1,FALSE)</f>
        <v>0</v>
      </c>
      <c r="I62">
        <f t="array" ref="I62">INDEX($CI$3:$EP$26,MATCH($L$3,$CH$3:$CH$26,0),MATCH($B62&amp;I$16,$CI$2:$EP$2&amp;$CI$1:$EP$1,0))*VLOOKUP($C62,$C$17:$M$20,COUNTBLANK($D$15:I$15)+1,FALSE)</f>
        <v>0.24000000000000007</v>
      </c>
      <c r="J62">
        <f t="array" ref="J62">INDEX($CI$3:$EP$26,MATCH($L$3,$CH$3:$CH$26,0),MATCH($B62&amp;J$16,$CI$2:$EP$2&amp;$CI$1:$EP$1,0))*VLOOKUP($C62,$C$17:$M$20,COUNTBLANK($D$15:J$15)+1,FALSE)</f>
        <v>0</v>
      </c>
      <c r="K62">
        <f t="array" ref="K62">INDEX($CI$3:$EP$26,MATCH($L$3,$CH$3:$CH$26,0),MATCH($B62&amp;K$16,$CI$2:$EP$2&amp;$CI$1:$EP$1,0))*VLOOKUP($C62,$C$17:$M$20,COUNTBLANK($D$15:K$15)+1,FALSE)</f>
        <v>0</v>
      </c>
      <c r="L62">
        <f t="array" ref="L62">INDEX($CI$3:$EP$26,MATCH($L$3,$CH$3:$CH$26,0),MATCH($B62&amp;L$16,$CI$2:$EP$2&amp;$CI$1:$EP$1,0))*VLOOKUP($C62,$C$17:$M$20,COUNTBLANK($D$15:L$15)+1,FALSE)</f>
        <v>0</v>
      </c>
      <c r="M62">
        <f t="array" ref="M62">INDEX($CI$3:$EP$26,MATCH($L$3,$CH$3:$CH$26,0),MATCH($B62&amp;M$16,$CI$2:$EP$2&amp;$CI$1:$EP$1,0))*VLOOKUP($C62,$C$17:$M$20,COUNTBLANK($D$15:M$15)+1,FALSE)</f>
        <v>0</v>
      </c>
      <c r="AH62" s="3">
        <v>60</v>
      </c>
      <c r="AI62" s="3">
        <f t="shared" si="11"/>
        <v>5</v>
      </c>
      <c r="AJ62" s="3">
        <f t="shared" si="12"/>
        <v>20</v>
      </c>
      <c r="AK62" s="7">
        <f t="array" ref="AK62">INDEX($CI$3:$EP$26,MATCH($AJ62,$CH$3:$CH$26,0),MATCH($AI62&amp;AK$1,$CI$2:$EP$2&amp;$CI$1:$EP$1,0))+SUMPRODUCT($D$21:$M$44,($B$21:$B$44=$AI62)*($D$16:$M$16=AK$1))</f>
        <v>3072</v>
      </c>
      <c r="AL62" s="7">
        <f t="array" ref="AL62">INDEX($CI$3:$EP$26,MATCH($AJ62,$CH$3:$CH$26,0),MATCH($AI62&amp;AL$1,$CI$2:$EP$2&amp;$CI$1:$EP$1,0))+SUMPRODUCT($D$21:$M$44,($B$21:$B$44=$AI62)*($D$16:$M$16=AL$1))</f>
        <v>76800</v>
      </c>
      <c r="AM62" s="7">
        <f t="array" ref="AM62">INDEX($CI$3:$EP$26,MATCH($AJ62,$CH$3:$CH$26,0),MATCH($AI62&amp;AM$1,$CI$2:$EP$2&amp;$CI$1:$EP$1,0))+SUMPRODUCT($D$21:$M$44,($B$21:$B$44=$AI62)*($D$16:$M$16=AM$1))</f>
        <v>1536</v>
      </c>
      <c r="AN62" s="7">
        <f t="array" ref="AN62">INDEX($CI$3:$EP$26,MATCH($AJ62,$CH$3:$CH$26,0),MATCH($AI62&amp;AN$1,$CI$2:$EP$2&amp;$CI$1:$EP$1,0))+SUMPRODUCT($D$21:$M$44,($B$21:$B$44=$AI62)*($D$16:$M$16=AN$1))</f>
        <v>1536</v>
      </c>
      <c r="AO62" s="7">
        <f t="array" ref="AO62">INDEX($CI$3:$EP$26,MATCH($AJ62,$CH$3:$CH$26,0),MATCH($AI62&amp;AO$1,$CI$2:$EP$2&amp;$CI$1:$EP$1,0))+SUMPRODUCT($D$21:$M$44,($B$21:$B$44=$AI62)*($D$16:$M$16=AO$1))</f>
        <v>0.20000000000000004</v>
      </c>
      <c r="AP62" s="7">
        <f t="array" ref="AP62">INDEX($CI$3:$EP$26,MATCH($AJ62,$CH$3:$CH$26,0),MATCH($AI62&amp;AP$1,$CI$2:$EP$2&amp;$CI$1:$EP$1,0))+SUMPRODUCT($D$21:$M$44,($B$21:$B$44=$AI62)*($D$16:$M$16=AP$1))</f>
        <v>0.20000000000000004</v>
      </c>
      <c r="AQ62" s="7">
        <f t="array" ref="AQ62">INDEX($CI$3:$EP$26,MATCH($AJ62,$CH$3:$CH$26,0),MATCH($AI62&amp;AQ$1,$CI$2:$EP$2&amp;$CI$1:$EP$1,0))+SUMPRODUCT($D$21:$M$44,($B$21:$B$44=$AI62)*($D$16:$M$16=AQ$1))</f>
        <v>0.20000000000000004</v>
      </c>
      <c r="AR62" s="7">
        <f t="array" ref="AR62">INDEX($CI$3:$EP$26,MATCH($AJ62,$CH$3:$CH$26,0),MATCH($AI62&amp;AR$1,$CI$2:$EP$2&amp;$CI$1:$EP$1,0))+SUMPRODUCT($D$21:$M$44,($B$21:$B$44=$AI62)*($D$16:$M$16=AR$1))</f>
        <v>0.20000000000000004</v>
      </c>
      <c r="AS62" s="7">
        <f t="array" ref="AS62">INDEX($CI$3:$EP$26,MATCH($AJ62,$CH$3:$CH$26,0),MATCH($AI62&amp;AS$1,$CI$2:$EP$2&amp;$CI$1:$EP$1,0))+SUMPRODUCT($D$21:$M$44,($B$21:$B$44=$AI62)*($D$16:$M$16=AS$1))</f>
        <v>0.06</v>
      </c>
      <c r="AT62" s="7">
        <f t="array" ref="AT62">INDEX($CI$3:$EP$26,MATCH($AJ62,$CH$3:$CH$26,0),MATCH($AI62&amp;AT$1,$CI$2:$EP$2&amp;$CI$1:$EP$1,0))+SUMPRODUCT($D$21:$M$44,($B$21:$B$44=$AI62)*($D$16:$M$16=AT$1))</f>
        <v>0.08</v>
      </c>
      <c r="AU62" s="1">
        <f t="shared" si="132"/>
        <v>78397.5</v>
      </c>
      <c r="AV62" s="1">
        <f t="shared" si="19"/>
        <v>15679500</v>
      </c>
      <c r="AW62" s="1">
        <f>VLOOKUP(AH62,主线!C:AR,42,TRUE)*VLOOKUP(AH62,总表!A:D,3,FALSE)*参数!$C$12/6</f>
        <v>7300800</v>
      </c>
      <c r="AX62" s="1">
        <f t="shared" si="20"/>
        <v>157083541.33333334</v>
      </c>
      <c r="BD62" t="s">
        <v>418</v>
      </c>
      <c r="BE62">
        <v>3</v>
      </c>
      <c r="BF62">
        <v>6</v>
      </c>
      <c r="BG62">
        <v>0</v>
      </c>
      <c r="BH62" s="3">
        <f t="array" ref="BH62">INDEX($D$21:$M$44,MATCH($BD62&amp;$BF62,$C$21:$C$44&amp;$B$21:$B$44,0),MATCH(BH$1,$D$16:$M$16,0))</f>
        <v>192</v>
      </c>
      <c r="BI62" s="3">
        <f t="array" ref="BI62">INDEX($D$21:$M$44,MATCH($BD62&amp;$BF62,$C$21:$C$44&amp;$B$21:$B$44,0),MATCH(BI$1,$D$16:$M$16,0))</f>
        <v>9600</v>
      </c>
      <c r="BJ62" s="3">
        <f t="array" ref="BJ62">INDEX($D$21:$M$44,MATCH($BD62&amp;$BF62,$C$21:$C$44&amp;$B$21:$B$44,0),MATCH(BJ$1,$D$16:$M$16,0))</f>
        <v>0</v>
      </c>
      <c r="BK62" s="3">
        <f t="array" ref="BK62">INDEX($D$21:$M$44,MATCH($BD62&amp;$BF62,$C$21:$C$44&amp;$B$21:$B$44,0),MATCH(BK$1,$D$16:$M$16,0))</f>
        <v>0</v>
      </c>
      <c r="BL62" s="3"/>
      <c r="BM62" s="3"/>
      <c r="BN62" s="3"/>
      <c r="BO62" s="3"/>
      <c r="BP62" s="3"/>
      <c r="BQ62" s="3"/>
      <c r="BT62" t="str">
        <f t="shared" si="139"/>
        <v>头饰</v>
      </c>
      <c r="BU62">
        <f t="shared" si="140"/>
        <v>3</v>
      </c>
      <c r="BV62" s="1">
        <f t="shared" si="130"/>
        <v>12</v>
      </c>
      <c r="BW62" s="3">
        <f t="array" ref="BW62">INDEX($CI$3:$EP$26,MATCH($BV62,$CH$3:$CH$26,0),MATCH(BW$1&amp;$BU62,$CI$1:$EP$1&amp;$CI$2:$EP$2,0))*VLOOKUP($BT62,$C$17:$M$20,COUNTBLANK($D$15:D$15)+1,FALSE)</f>
        <v>192</v>
      </c>
      <c r="BX62" s="3">
        <f t="array" ref="BX62">INDEX($CI$3:$EP$26,MATCH($BV62,$CH$3:$CH$26,0),MATCH(BX$1&amp;$BU62,$CI$1:$EP$1&amp;$CI$2:$EP$2,0))*VLOOKUP($BT62,$C$17:$M$20,COUNTBLANK($D$15:E$15)+1,FALSE)</f>
        <v>9600</v>
      </c>
      <c r="BY62" s="3">
        <f t="array" ref="BY62">INDEX($CI$3:$EP$26,MATCH($BV62,$CH$3:$CH$26,0),MATCH(BY$1&amp;$BU62,$CI$1:$EP$1&amp;$CI$2:$EP$2,0))*VLOOKUP($BT62,$C$17:$M$20,COUNTBLANK($D$15:F$15)+1,FALSE)</f>
        <v>0</v>
      </c>
      <c r="BZ62" s="3">
        <f t="array" ref="BZ62">INDEX($CI$3:$EP$26,MATCH($BV62,$CH$3:$CH$26,0),MATCH(BZ$1&amp;$BU62,$CI$1:$EP$1&amp;$CI$2:$EP$2,0))*VLOOKUP($BT62,$C$17:$M$20,COUNTBLANK($D$15:G$15)+1,FALSE)</f>
        <v>0</v>
      </c>
      <c r="CA62" s="3">
        <f t="array" ref="CA62">INDEX($CI$3:$EP$26,MATCH($BV62,$CH$3:$CH$26,0),MATCH(CA$1&amp;$BU62,$CI$1:$EP$1&amp;$CI$2:$EP$2,0))*VLOOKUP($BT62,$C$17:$M$20,COUNTBLANK($D$15:H$15)+1,FALSE)</f>
        <v>0.06</v>
      </c>
      <c r="CB62" s="3">
        <f t="array" ref="CB62">INDEX($CI$3:$EP$26,MATCH($BV62,$CH$3:$CH$26,0),MATCH(CB$1&amp;$BU62,$CI$1:$EP$1&amp;$CI$2:$EP$2,0))*VLOOKUP($BT62,$C$17:$M$20,COUNTBLANK($D$15:I$15)+1,FALSE)</f>
        <v>0</v>
      </c>
      <c r="CC62" s="3">
        <f t="array" ref="CC62">INDEX($CI$3:$EP$26,MATCH($BV62,$CH$3:$CH$26,0),MATCH(CC$1&amp;$BU62,$CI$1:$EP$1&amp;$CI$2:$EP$2,0))*VLOOKUP($BT62,$C$17:$M$20,COUNTBLANK($D$15:J$15)+1,FALSE)</f>
        <v>0</v>
      </c>
      <c r="CD62" s="3">
        <f t="array" ref="CD62">INDEX($CI$3:$EP$26,MATCH($BV62,$CH$3:$CH$26,0),MATCH(CD$1&amp;$BU62,$CI$1:$EP$1&amp;$CI$2:$EP$2,0))*VLOOKUP($BT62,$C$17:$M$20,COUNTBLANK($D$15:K$15)+1,FALSE)</f>
        <v>0</v>
      </c>
      <c r="CE62" s="3">
        <f t="array" ref="CE62">INDEX($CI$3:$EP$26,MATCH($BV62,$CH$3:$CH$26,0),MATCH(CE$1&amp;$BU62,$CI$1:$EP$1&amp;$CI$2:$EP$2,0))*VLOOKUP($BT62,$C$17:$M$20,COUNTBLANK($D$15:L$15)+1,FALSE)</f>
        <v>0</v>
      </c>
      <c r="CF62" s="3">
        <f t="array" ref="CF62">INDEX($CI$3:$EP$26,MATCH($BV62,$CH$3:$CH$26,0),MATCH(CF$1&amp;$BU62,$CI$1:$EP$1&amp;$CI$2:$EP$2,0))*VLOOKUP($BT62,$C$17:$M$20,COUNTBLANK($D$15:M$15)+1,FALSE)</f>
        <v>0</v>
      </c>
    </row>
    <row r="63" spans="2:84" x14ac:dyDescent="0.2">
      <c r="B63">
        <f t="shared" si="138"/>
        <v>5</v>
      </c>
      <c r="C63" t="str">
        <f t="shared" si="137"/>
        <v>手臂</v>
      </c>
      <c r="D63">
        <f t="array" ref="D63">INDEX($CI$3:$EP$26,MATCH($L$3,$CH$3:$CH$26,0),MATCH($B63&amp;D$16,$CI$2:$EP$2&amp;$CI$1:$EP$1,0))*VLOOKUP($C63,$C$17:$M$20,COUNTBLANK($D$15:D$15)+1,FALSE)</f>
        <v>768</v>
      </c>
      <c r="E63">
        <f t="array" ref="E63">INDEX($CI$3:$EP$26,MATCH($L$3,$CH$3:$CH$26,0),MATCH($B63&amp;E$16,$CI$2:$EP$2&amp;$CI$1:$EP$1,0))*VLOOKUP($C63,$C$17:$M$20,COUNTBLANK($D$15:E$15)+1,FALSE)</f>
        <v>0</v>
      </c>
      <c r="F63">
        <f t="array" ref="F63">INDEX($CI$3:$EP$26,MATCH($L$3,$CH$3:$CH$26,0),MATCH($B63&amp;F$16,$CI$2:$EP$2&amp;$CI$1:$EP$1,0))*VLOOKUP($C63,$C$17:$M$20,COUNTBLANK($D$15:F$15)+1,FALSE)</f>
        <v>1536</v>
      </c>
      <c r="G63">
        <f t="array" ref="G63">INDEX($CI$3:$EP$26,MATCH($L$3,$CH$3:$CH$26,0),MATCH($B63&amp;G$16,$CI$2:$EP$2&amp;$CI$1:$EP$1,0))*VLOOKUP($C63,$C$17:$M$20,COUNTBLANK($D$15:G$15)+1,FALSE)</f>
        <v>0</v>
      </c>
      <c r="H63">
        <f t="array" ref="H63">INDEX($CI$3:$EP$26,MATCH($L$3,$CH$3:$CH$26,0),MATCH($B63&amp;H$16,$CI$2:$EP$2&amp;$CI$1:$EP$1,0))*VLOOKUP($C63,$C$17:$M$20,COUNTBLANK($D$15:H$15)+1,FALSE)</f>
        <v>0</v>
      </c>
      <c r="I63">
        <f t="array" ref="I63">INDEX($CI$3:$EP$26,MATCH($L$3,$CH$3:$CH$26,0),MATCH($B63&amp;I$16,$CI$2:$EP$2&amp;$CI$1:$EP$1,0))*VLOOKUP($C63,$C$17:$M$20,COUNTBLANK($D$15:I$15)+1,FALSE)</f>
        <v>0</v>
      </c>
      <c r="J63">
        <f t="array" ref="J63">INDEX($CI$3:$EP$26,MATCH($L$3,$CH$3:$CH$26,0),MATCH($B63&amp;J$16,$CI$2:$EP$2&amp;$CI$1:$EP$1,0))*VLOOKUP($C63,$C$17:$M$20,COUNTBLANK($D$15:J$15)+1,FALSE)</f>
        <v>0.24000000000000007</v>
      </c>
      <c r="K63">
        <f t="array" ref="K63">INDEX($CI$3:$EP$26,MATCH($L$3,$CH$3:$CH$26,0),MATCH($B63&amp;K$16,$CI$2:$EP$2&amp;$CI$1:$EP$1,0))*VLOOKUP($C63,$C$17:$M$20,COUNTBLANK($D$15:K$15)+1,FALSE)</f>
        <v>0.24000000000000007</v>
      </c>
      <c r="L63">
        <f t="array" ref="L63">INDEX($CI$3:$EP$26,MATCH($L$3,$CH$3:$CH$26,0),MATCH($B63&amp;L$16,$CI$2:$EP$2&amp;$CI$1:$EP$1,0))*VLOOKUP($C63,$C$17:$M$20,COUNTBLANK($D$15:L$15)+1,FALSE)</f>
        <v>0</v>
      </c>
      <c r="M63">
        <f t="array" ref="M63">INDEX($CI$3:$EP$26,MATCH($L$3,$CH$3:$CH$26,0),MATCH($B63&amp;M$16,$CI$2:$EP$2&amp;$CI$1:$EP$1,0))*VLOOKUP($C63,$C$17:$M$20,COUNTBLANK($D$15:M$15)+1,FALSE)</f>
        <v>0</v>
      </c>
      <c r="AH63" s="3">
        <v>61</v>
      </c>
      <c r="AI63" s="3">
        <f t="shared" si="11"/>
        <v>5</v>
      </c>
      <c r="AJ63" s="3">
        <f t="shared" ref="AJ63:AJ70" si="141">VLOOKUP(AH63,$Z$14:$AB$23,3,TRUE)</f>
        <v>20</v>
      </c>
      <c r="AK63" s="7">
        <f t="array" ref="AK63">INDEX($CI$3:$EP$26,MATCH($AJ63,$CH$3:$CH$26,0),MATCH($AI63&amp;AK$1,$CI$2:$EP$2&amp;$CI$1:$EP$1,0))+SUMPRODUCT($D$21:$M$44,($B$21:$B$44=$AI63)*($D$16:$M$16=AK$1))</f>
        <v>3072</v>
      </c>
      <c r="AL63" s="7">
        <f t="array" ref="AL63">INDEX($CI$3:$EP$26,MATCH($AJ63,$CH$3:$CH$26,0),MATCH($AI63&amp;AL$1,$CI$2:$EP$2&amp;$CI$1:$EP$1,0))+SUMPRODUCT($D$21:$M$44,($B$21:$B$44=$AI63)*($D$16:$M$16=AL$1))</f>
        <v>76800</v>
      </c>
      <c r="AM63" s="7">
        <f t="array" ref="AM63">INDEX($CI$3:$EP$26,MATCH($AJ63,$CH$3:$CH$26,0),MATCH($AI63&amp;AM$1,$CI$2:$EP$2&amp;$CI$1:$EP$1,0))+SUMPRODUCT($D$21:$M$44,($B$21:$B$44=$AI63)*($D$16:$M$16=AM$1))</f>
        <v>1536</v>
      </c>
      <c r="AN63" s="7">
        <f t="array" ref="AN63">INDEX($CI$3:$EP$26,MATCH($AJ63,$CH$3:$CH$26,0),MATCH($AI63&amp;AN$1,$CI$2:$EP$2&amp;$CI$1:$EP$1,0))+SUMPRODUCT($D$21:$M$44,($B$21:$B$44=$AI63)*($D$16:$M$16=AN$1))</f>
        <v>1536</v>
      </c>
      <c r="AO63" s="7">
        <f t="array" ref="AO63">INDEX($CI$3:$EP$26,MATCH($AJ63,$CH$3:$CH$26,0),MATCH($AI63&amp;AO$1,$CI$2:$EP$2&amp;$CI$1:$EP$1,0))+SUMPRODUCT($D$21:$M$44,($B$21:$B$44=$AI63)*($D$16:$M$16=AO$1))</f>
        <v>0.20000000000000004</v>
      </c>
      <c r="AP63" s="7">
        <f t="array" ref="AP63">INDEX($CI$3:$EP$26,MATCH($AJ63,$CH$3:$CH$26,0),MATCH($AI63&amp;AP$1,$CI$2:$EP$2&amp;$CI$1:$EP$1,0))+SUMPRODUCT($D$21:$M$44,($B$21:$B$44=$AI63)*($D$16:$M$16=AP$1))</f>
        <v>0.20000000000000004</v>
      </c>
      <c r="AQ63" s="7">
        <f t="array" ref="AQ63">INDEX($CI$3:$EP$26,MATCH($AJ63,$CH$3:$CH$26,0),MATCH($AI63&amp;AQ$1,$CI$2:$EP$2&amp;$CI$1:$EP$1,0))+SUMPRODUCT($D$21:$M$44,($B$21:$B$44=$AI63)*($D$16:$M$16=AQ$1))</f>
        <v>0.20000000000000004</v>
      </c>
      <c r="AR63" s="7">
        <f t="array" ref="AR63">INDEX($CI$3:$EP$26,MATCH($AJ63,$CH$3:$CH$26,0),MATCH($AI63&amp;AR$1,$CI$2:$EP$2&amp;$CI$1:$EP$1,0))+SUMPRODUCT($D$21:$M$44,($B$21:$B$44=$AI63)*($D$16:$M$16=AR$1))</f>
        <v>0.20000000000000004</v>
      </c>
      <c r="AS63" s="7">
        <f t="array" ref="AS63">INDEX($CI$3:$EP$26,MATCH($AJ63,$CH$3:$CH$26,0),MATCH($AI63&amp;AS$1,$CI$2:$EP$2&amp;$CI$1:$EP$1,0))+SUMPRODUCT($D$21:$M$44,($B$21:$B$44=$AI63)*($D$16:$M$16=AS$1))</f>
        <v>0.06</v>
      </c>
      <c r="AT63" s="7">
        <f t="array" ref="AT63">INDEX($CI$3:$EP$26,MATCH($AJ63,$CH$3:$CH$26,0),MATCH($AI63&amp;AT$1,$CI$2:$EP$2&amp;$CI$1:$EP$1,0))+SUMPRODUCT($D$21:$M$44,($B$21:$B$44=$AI63)*($D$16:$M$16=AT$1))</f>
        <v>0.08</v>
      </c>
      <c r="AU63" s="51">
        <f t="shared" ref="AU63:AU70" si="142">VLOOKUP(AH63,$Z$14:$AE$23,6,TRUE)</f>
        <v>78397.5</v>
      </c>
      <c r="AV63" s="1">
        <f t="shared" si="19"/>
        <v>15679500</v>
      </c>
      <c r="AW63" s="51">
        <f>VLOOKUP(AH63,主线!C:AR,42,TRUE)*VLOOKUP(AH63,总表!A:D,3,FALSE)*参数!$C$12/6</f>
        <v>7966400</v>
      </c>
      <c r="AX63" s="51">
        <f t="shared" ref="AX63:AX70" si="143">AX62+AW63</f>
        <v>165049941.33333334</v>
      </c>
      <c r="BD63" t="s">
        <v>421</v>
      </c>
      <c r="BE63">
        <v>3</v>
      </c>
      <c r="BF63">
        <v>1</v>
      </c>
      <c r="BG63">
        <v>0</v>
      </c>
      <c r="BH63" s="3">
        <f t="array" ref="BH63">INDEX($D$21:$M$44,MATCH($BD63&amp;$BF63,$C$21:$C$44&amp;$B$21:$B$44,0),MATCH(BH$1,$D$16:$M$16,0))</f>
        <v>32</v>
      </c>
      <c r="BI63" s="3">
        <f t="array" ref="BI63">INDEX($D$21:$M$44,MATCH($BD63&amp;$BF63,$C$21:$C$44&amp;$B$21:$B$44,0),MATCH(BI$1,$D$16:$M$16,0))</f>
        <v>0</v>
      </c>
      <c r="BJ63" s="3">
        <f t="array" ref="BJ63">INDEX($D$21:$M$44,MATCH($BD63&amp;$BF63,$C$21:$C$44&amp;$B$21:$B$44,0),MATCH(BJ$1,$D$16:$M$16,0))</f>
        <v>64</v>
      </c>
      <c r="BK63" s="3">
        <f t="array" ref="BK63">INDEX($D$21:$M$44,MATCH($BD63&amp;$BF63,$C$21:$C$44&amp;$B$21:$B$44,0),MATCH(BK$1,$D$16:$M$16,0))</f>
        <v>0</v>
      </c>
      <c r="BL63" s="3"/>
      <c r="BM63" s="3"/>
      <c r="BN63" s="3"/>
      <c r="BO63" s="3"/>
      <c r="BP63" s="3"/>
      <c r="BQ63" s="3"/>
      <c r="BT63" t="str">
        <f t="shared" si="139"/>
        <v>头饰</v>
      </c>
      <c r="BU63">
        <f t="shared" si="140"/>
        <v>3</v>
      </c>
      <c r="BV63" s="1">
        <f t="shared" si="130"/>
        <v>13</v>
      </c>
      <c r="BW63" s="3">
        <f t="array" ref="BW63">INDEX($CI$3:$EP$26,MATCH($BV63,$CH$3:$CH$26,0),MATCH(BW$1&amp;$BU63,$CI$1:$EP$1&amp;$CI$2:$EP$2,0))*VLOOKUP($BT63,$C$17:$M$20,COUNTBLANK($D$15:D$15)+1,FALSE)</f>
        <v>208</v>
      </c>
      <c r="BX63" s="3">
        <f t="array" ref="BX63">INDEX($CI$3:$EP$26,MATCH($BV63,$CH$3:$CH$26,0),MATCH(BX$1&amp;$BU63,$CI$1:$EP$1&amp;$CI$2:$EP$2,0))*VLOOKUP($BT63,$C$17:$M$20,COUNTBLANK($D$15:E$15)+1,FALSE)</f>
        <v>10400</v>
      </c>
      <c r="BY63" s="3">
        <f t="array" ref="BY63">INDEX($CI$3:$EP$26,MATCH($BV63,$CH$3:$CH$26,0),MATCH(BY$1&amp;$BU63,$CI$1:$EP$1&amp;$CI$2:$EP$2,0))*VLOOKUP($BT63,$C$17:$M$20,COUNTBLANK($D$15:F$15)+1,FALSE)</f>
        <v>0</v>
      </c>
      <c r="BZ63" s="3">
        <f t="array" ref="BZ63">INDEX($CI$3:$EP$26,MATCH($BV63,$CH$3:$CH$26,0),MATCH(BZ$1&amp;$BU63,$CI$1:$EP$1&amp;$CI$2:$EP$2,0))*VLOOKUP($BT63,$C$17:$M$20,COUNTBLANK($D$15:G$15)+1,FALSE)</f>
        <v>0</v>
      </c>
      <c r="CA63" s="3">
        <f t="array" ref="CA63">INDEX($CI$3:$EP$26,MATCH($BV63,$CH$3:$CH$26,0),MATCH(CA$1&amp;$BU63,$CI$1:$EP$1&amp;$CI$2:$EP$2,0))*VLOOKUP($BT63,$C$17:$M$20,COUNTBLANK($D$15:H$15)+1,FALSE)</f>
        <v>0.06</v>
      </c>
      <c r="CB63" s="3">
        <f t="array" ref="CB63">INDEX($CI$3:$EP$26,MATCH($BV63,$CH$3:$CH$26,0),MATCH(CB$1&amp;$BU63,$CI$1:$EP$1&amp;$CI$2:$EP$2,0))*VLOOKUP($BT63,$C$17:$M$20,COUNTBLANK($D$15:I$15)+1,FALSE)</f>
        <v>0</v>
      </c>
      <c r="CC63" s="3">
        <f t="array" ref="CC63">INDEX($CI$3:$EP$26,MATCH($BV63,$CH$3:$CH$26,0),MATCH(CC$1&amp;$BU63,$CI$1:$EP$1&amp;$CI$2:$EP$2,0))*VLOOKUP($BT63,$C$17:$M$20,COUNTBLANK($D$15:J$15)+1,FALSE)</f>
        <v>0</v>
      </c>
      <c r="CD63" s="3">
        <f t="array" ref="CD63">INDEX($CI$3:$EP$26,MATCH($BV63,$CH$3:$CH$26,0),MATCH(CD$1&amp;$BU63,$CI$1:$EP$1&amp;$CI$2:$EP$2,0))*VLOOKUP($BT63,$C$17:$M$20,COUNTBLANK($D$15:K$15)+1,FALSE)</f>
        <v>0</v>
      </c>
      <c r="CE63" s="3">
        <f t="array" ref="CE63">INDEX($CI$3:$EP$26,MATCH($BV63,$CH$3:$CH$26,0),MATCH(CE$1&amp;$BU63,$CI$1:$EP$1&amp;$CI$2:$EP$2,0))*VLOOKUP($BT63,$C$17:$M$20,COUNTBLANK($D$15:L$15)+1,FALSE)</f>
        <v>0</v>
      </c>
      <c r="CF63" s="3">
        <f t="array" ref="CF63">INDEX($CI$3:$EP$26,MATCH($BV63,$CH$3:$CH$26,0),MATCH(CF$1&amp;$BU63,$CI$1:$EP$1&amp;$CI$2:$EP$2,0))*VLOOKUP($BT63,$C$17:$M$20,COUNTBLANK($D$15:M$15)+1,FALSE)</f>
        <v>0</v>
      </c>
    </row>
    <row r="64" spans="2:84" x14ac:dyDescent="0.2">
      <c r="B64">
        <f t="shared" si="138"/>
        <v>5</v>
      </c>
      <c r="C64" t="str">
        <f t="shared" si="137"/>
        <v>鞋子</v>
      </c>
      <c r="D64">
        <f t="array" ref="D64">INDEX($CI$3:$EP$26,MATCH($L$3,$CH$3:$CH$26,0),MATCH($B64&amp;D$16,$CI$2:$EP$2&amp;$CI$1:$EP$1,0))*VLOOKUP($C64,$C$17:$M$20,COUNTBLANK($D$15:D$15)+1,FALSE)</f>
        <v>768</v>
      </c>
      <c r="E64">
        <f t="array" ref="E64">INDEX($CI$3:$EP$26,MATCH($L$3,$CH$3:$CH$26,0),MATCH($B64&amp;E$16,$CI$2:$EP$2&amp;$CI$1:$EP$1,0))*VLOOKUP($C64,$C$17:$M$20,COUNTBLANK($D$15:E$15)+1,FALSE)</f>
        <v>0</v>
      </c>
      <c r="F64">
        <f t="array" ref="F64">INDEX($CI$3:$EP$26,MATCH($L$3,$CH$3:$CH$26,0),MATCH($B64&amp;F$16,$CI$2:$EP$2&amp;$CI$1:$EP$1,0))*VLOOKUP($C64,$C$17:$M$20,COUNTBLANK($D$15:F$15)+1,FALSE)</f>
        <v>0</v>
      </c>
      <c r="G64">
        <f t="array" ref="G64">INDEX($CI$3:$EP$26,MATCH($L$3,$CH$3:$CH$26,0),MATCH($B64&amp;G$16,$CI$2:$EP$2&amp;$CI$1:$EP$1,0))*VLOOKUP($C64,$C$17:$M$20,COUNTBLANK($D$15:G$15)+1,FALSE)</f>
        <v>1536</v>
      </c>
      <c r="H64">
        <f t="array" ref="H64">INDEX($CI$3:$EP$26,MATCH($L$3,$CH$3:$CH$26,0),MATCH($B64&amp;H$16,$CI$2:$EP$2&amp;$CI$1:$EP$1,0))*VLOOKUP($C64,$C$17:$M$20,COUNTBLANK($D$15:H$15)+1,FALSE)</f>
        <v>0</v>
      </c>
      <c r="I64">
        <f t="array" ref="I64">INDEX($CI$3:$EP$26,MATCH($L$3,$CH$3:$CH$26,0),MATCH($B64&amp;I$16,$CI$2:$EP$2&amp;$CI$1:$EP$1,0))*VLOOKUP($C64,$C$17:$M$20,COUNTBLANK($D$15:I$15)+1,FALSE)</f>
        <v>0</v>
      </c>
      <c r="J64">
        <f t="array" ref="J64">INDEX($CI$3:$EP$26,MATCH($L$3,$CH$3:$CH$26,0),MATCH($B64&amp;J$16,$CI$2:$EP$2&amp;$CI$1:$EP$1,0))*VLOOKUP($C64,$C$17:$M$20,COUNTBLANK($D$15:J$15)+1,FALSE)</f>
        <v>0</v>
      </c>
      <c r="K64">
        <f t="array" ref="K64">INDEX($CI$3:$EP$26,MATCH($L$3,$CH$3:$CH$26,0),MATCH($B64&amp;K$16,$CI$2:$EP$2&amp;$CI$1:$EP$1,0))*VLOOKUP($C64,$C$17:$M$20,COUNTBLANK($D$15:K$15)+1,FALSE)</f>
        <v>0</v>
      </c>
      <c r="L64">
        <f t="array" ref="L64">INDEX($CI$3:$EP$26,MATCH($L$3,$CH$3:$CH$26,0),MATCH($B64&amp;L$16,$CI$2:$EP$2&amp;$CI$1:$EP$1,0))*VLOOKUP($C64,$C$17:$M$20,COUNTBLANK($D$15:L$15)+1,FALSE)</f>
        <v>0.06</v>
      </c>
      <c r="M64">
        <f t="array" ref="M64">INDEX($CI$3:$EP$26,MATCH($L$3,$CH$3:$CH$26,0),MATCH($B64&amp;M$16,$CI$2:$EP$2&amp;$CI$1:$EP$1,0))*VLOOKUP($C64,$C$17:$M$20,COUNTBLANK($D$15:M$15)+1,FALSE)</f>
        <v>0.12</v>
      </c>
      <c r="AH64" s="3">
        <v>62</v>
      </c>
      <c r="AI64" s="3">
        <f t="shared" si="11"/>
        <v>5</v>
      </c>
      <c r="AJ64" s="3">
        <f t="shared" si="141"/>
        <v>20</v>
      </c>
      <c r="AK64" s="7">
        <f t="array" ref="AK64">INDEX($CI$3:$EP$26,MATCH($AJ64,$CH$3:$CH$26,0),MATCH($AI64&amp;AK$1,$CI$2:$EP$2&amp;$CI$1:$EP$1,0))+SUMPRODUCT($D$21:$M$44,($B$21:$B$44=$AI64)*($D$16:$M$16=AK$1))</f>
        <v>3072</v>
      </c>
      <c r="AL64" s="7">
        <f t="array" ref="AL64">INDEX($CI$3:$EP$26,MATCH($AJ64,$CH$3:$CH$26,0),MATCH($AI64&amp;AL$1,$CI$2:$EP$2&amp;$CI$1:$EP$1,0))+SUMPRODUCT($D$21:$M$44,($B$21:$B$44=$AI64)*($D$16:$M$16=AL$1))</f>
        <v>76800</v>
      </c>
      <c r="AM64" s="7">
        <f t="array" ref="AM64">INDEX($CI$3:$EP$26,MATCH($AJ64,$CH$3:$CH$26,0),MATCH($AI64&amp;AM$1,$CI$2:$EP$2&amp;$CI$1:$EP$1,0))+SUMPRODUCT($D$21:$M$44,($B$21:$B$44=$AI64)*($D$16:$M$16=AM$1))</f>
        <v>1536</v>
      </c>
      <c r="AN64" s="7">
        <f t="array" ref="AN64">INDEX($CI$3:$EP$26,MATCH($AJ64,$CH$3:$CH$26,0),MATCH($AI64&amp;AN$1,$CI$2:$EP$2&amp;$CI$1:$EP$1,0))+SUMPRODUCT($D$21:$M$44,($B$21:$B$44=$AI64)*($D$16:$M$16=AN$1))</f>
        <v>1536</v>
      </c>
      <c r="AO64" s="7">
        <f t="array" ref="AO64">INDEX($CI$3:$EP$26,MATCH($AJ64,$CH$3:$CH$26,0),MATCH($AI64&amp;AO$1,$CI$2:$EP$2&amp;$CI$1:$EP$1,0))+SUMPRODUCT($D$21:$M$44,($B$21:$B$44=$AI64)*($D$16:$M$16=AO$1))</f>
        <v>0.20000000000000004</v>
      </c>
      <c r="AP64" s="7">
        <f t="array" ref="AP64">INDEX($CI$3:$EP$26,MATCH($AJ64,$CH$3:$CH$26,0),MATCH($AI64&amp;AP$1,$CI$2:$EP$2&amp;$CI$1:$EP$1,0))+SUMPRODUCT($D$21:$M$44,($B$21:$B$44=$AI64)*($D$16:$M$16=AP$1))</f>
        <v>0.20000000000000004</v>
      </c>
      <c r="AQ64" s="7">
        <f t="array" ref="AQ64">INDEX($CI$3:$EP$26,MATCH($AJ64,$CH$3:$CH$26,0),MATCH($AI64&amp;AQ$1,$CI$2:$EP$2&amp;$CI$1:$EP$1,0))+SUMPRODUCT($D$21:$M$44,($B$21:$B$44=$AI64)*($D$16:$M$16=AQ$1))</f>
        <v>0.20000000000000004</v>
      </c>
      <c r="AR64" s="7">
        <f t="array" ref="AR64">INDEX($CI$3:$EP$26,MATCH($AJ64,$CH$3:$CH$26,0),MATCH($AI64&amp;AR$1,$CI$2:$EP$2&amp;$CI$1:$EP$1,0))+SUMPRODUCT($D$21:$M$44,($B$21:$B$44=$AI64)*($D$16:$M$16=AR$1))</f>
        <v>0.20000000000000004</v>
      </c>
      <c r="AS64" s="7">
        <f t="array" ref="AS64">INDEX($CI$3:$EP$26,MATCH($AJ64,$CH$3:$CH$26,0),MATCH($AI64&amp;AS$1,$CI$2:$EP$2&amp;$CI$1:$EP$1,0))+SUMPRODUCT($D$21:$M$44,($B$21:$B$44=$AI64)*($D$16:$M$16=AS$1))</f>
        <v>0.06</v>
      </c>
      <c r="AT64" s="7">
        <f t="array" ref="AT64">INDEX($CI$3:$EP$26,MATCH($AJ64,$CH$3:$CH$26,0),MATCH($AI64&amp;AT$1,$CI$2:$EP$2&amp;$CI$1:$EP$1,0))+SUMPRODUCT($D$21:$M$44,($B$21:$B$44=$AI64)*($D$16:$M$16=AT$1))</f>
        <v>0.08</v>
      </c>
      <c r="AU64" s="51">
        <f t="shared" si="142"/>
        <v>78397.5</v>
      </c>
      <c r="AV64" s="1">
        <f t="shared" si="19"/>
        <v>15679500</v>
      </c>
      <c r="AW64" s="51">
        <f>VLOOKUP(AH64,主线!C:AR,42,TRUE)*VLOOKUP(AH64,总表!A:D,3,FALSE)*参数!$C$12/6</f>
        <v>7999680</v>
      </c>
      <c r="AX64" s="51">
        <f t="shared" si="143"/>
        <v>173049621.33333334</v>
      </c>
      <c r="BD64" t="s">
        <v>421</v>
      </c>
      <c r="BE64">
        <v>3</v>
      </c>
      <c r="BF64">
        <v>2</v>
      </c>
      <c r="BG64">
        <v>0</v>
      </c>
      <c r="BH64" s="3">
        <f t="array" ref="BH64">INDEX($D$21:$M$44,MATCH($BD64&amp;$BF64,$C$21:$C$44&amp;$B$21:$B$44,0),MATCH(BH$1,$D$16:$M$16,0))</f>
        <v>48</v>
      </c>
      <c r="BI64" s="3">
        <f t="array" ref="BI64">INDEX($D$21:$M$44,MATCH($BD64&amp;$BF64,$C$21:$C$44&amp;$B$21:$B$44,0),MATCH(BI$1,$D$16:$M$16,0))</f>
        <v>0</v>
      </c>
      <c r="BJ64" s="3">
        <f t="array" ref="BJ64">INDEX($D$21:$M$44,MATCH($BD64&amp;$BF64,$C$21:$C$44&amp;$B$21:$B$44,0),MATCH(BJ$1,$D$16:$M$16,0))</f>
        <v>96</v>
      </c>
      <c r="BK64" s="3">
        <f t="array" ref="BK64">INDEX($D$21:$M$44,MATCH($BD64&amp;$BF64,$C$21:$C$44&amp;$B$21:$B$44,0),MATCH(BK$1,$D$16:$M$16,0))</f>
        <v>0</v>
      </c>
      <c r="BL64" s="3"/>
      <c r="BM64" s="3"/>
      <c r="BN64" s="3"/>
      <c r="BO64" s="3"/>
      <c r="BP64" s="3"/>
      <c r="BQ64" s="3"/>
      <c r="BT64" t="str">
        <f t="shared" si="139"/>
        <v>头饰</v>
      </c>
      <c r="BU64">
        <f t="shared" si="140"/>
        <v>3</v>
      </c>
      <c r="BV64" s="1">
        <f t="shared" si="130"/>
        <v>14</v>
      </c>
      <c r="BW64" s="3">
        <f t="array" ref="BW64">INDEX($CI$3:$EP$26,MATCH($BV64,$CH$3:$CH$26,0),MATCH(BW$1&amp;$BU64,$CI$1:$EP$1&amp;$CI$2:$EP$2,0))*VLOOKUP($BT64,$C$17:$M$20,COUNTBLANK($D$15:D$15)+1,FALSE)</f>
        <v>224</v>
      </c>
      <c r="BX64" s="3">
        <f t="array" ref="BX64">INDEX($CI$3:$EP$26,MATCH($BV64,$CH$3:$CH$26,0),MATCH(BX$1&amp;$BU64,$CI$1:$EP$1&amp;$CI$2:$EP$2,0))*VLOOKUP($BT64,$C$17:$M$20,COUNTBLANK($D$15:E$15)+1,FALSE)</f>
        <v>11200</v>
      </c>
      <c r="BY64" s="3">
        <f t="array" ref="BY64">INDEX($CI$3:$EP$26,MATCH($BV64,$CH$3:$CH$26,0),MATCH(BY$1&amp;$BU64,$CI$1:$EP$1&amp;$CI$2:$EP$2,0))*VLOOKUP($BT64,$C$17:$M$20,COUNTBLANK($D$15:F$15)+1,FALSE)</f>
        <v>0</v>
      </c>
      <c r="BZ64" s="3">
        <f t="array" ref="BZ64">INDEX($CI$3:$EP$26,MATCH($BV64,$CH$3:$CH$26,0),MATCH(BZ$1&amp;$BU64,$CI$1:$EP$1&amp;$CI$2:$EP$2,0))*VLOOKUP($BT64,$C$17:$M$20,COUNTBLANK($D$15:G$15)+1,FALSE)</f>
        <v>0</v>
      </c>
      <c r="CA64" s="3">
        <f t="array" ref="CA64">INDEX($CI$3:$EP$26,MATCH($BV64,$CH$3:$CH$26,0),MATCH(CA$1&amp;$BU64,$CI$1:$EP$1&amp;$CI$2:$EP$2,0))*VLOOKUP($BT64,$C$17:$M$20,COUNTBLANK($D$15:H$15)+1,FALSE)</f>
        <v>0.06</v>
      </c>
      <c r="CB64" s="3">
        <f t="array" ref="CB64">INDEX($CI$3:$EP$26,MATCH($BV64,$CH$3:$CH$26,0),MATCH(CB$1&amp;$BU64,$CI$1:$EP$1&amp;$CI$2:$EP$2,0))*VLOOKUP($BT64,$C$17:$M$20,COUNTBLANK($D$15:I$15)+1,FALSE)</f>
        <v>0</v>
      </c>
      <c r="CC64" s="3">
        <f t="array" ref="CC64">INDEX($CI$3:$EP$26,MATCH($BV64,$CH$3:$CH$26,0),MATCH(CC$1&amp;$BU64,$CI$1:$EP$1&amp;$CI$2:$EP$2,0))*VLOOKUP($BT64,$C$17:$M$20,COUNTBLANK($D$15:J$15)+1,FALSE)</f>
        <v>0</v>
      </c>
      <c r="CD64" s="3">
        <f t="array" ref="CD64">INDEX($CI$3:$EP$26,MATCH($BV64,$CH$3:$CH$26,0),MATCH(CD$1&amp;$BU64,$CI$1:$EP$1&amp;$CI$2:$EP$2,0))*VLOOKUP($BT64,$C$17:$M$20,COUNTBLANK($D$15:K$15)+1,FALSE)</f>
        <v>0</v>
      </c>
      <c r="CE64" s="3">
        <f t="array" ref="CE64">INDEX($CI$3:$EP$26,MATCH($BV64,$CH$3:$CH$26,0),MATCH(CE$1&amp;$BU64,$CI$1:$EP$1&amp;$CI$2:$EP$2,0))*VLOOKUP($BT64,$C$17:$M$20,COUNTBLANK($D$15:L$15)+1,FALSE)</f>
        <v>0</v>
      </c>
      <c r="CF64" s="3">
        <f t="array" ref="CF64">INDEX($CI$3:$EP$26,MATCH($BV64,$CH$3:$CH$26,0),MATCH(CF$1&amp;$BU64,$CI$1:$EP$1&amp;$CI$2:$EP$2,0))*VLOOKUP($BT64,$C$17:$M$20,COUNTBLANK($D$15:M$15)+1,FALSE)</f>
        <v>0</v>
      </c>
    </row>
    <row r="65" spans="2:84" x14ac:dyDescent="0.2">
      <c r="B65">
        <f t="shared" si="138"/>
        <v>6</v>
      </c>
      <c r="C65" t="str">
        <f t="shared" si="137"/>
        <v>头饰</v>
      </c>
      <c r="D65">
        <f t="array" ref="D65">INDEX($CI$3:$EP$26,MATCH($L$3,$CH$3:$CH$26,0),MATCH($B65&amp;D$16,$CI$2:$EP$2&amp;$CI$1:$EP$1,0))*VLOOKUP($C65,$C$17:$M$20,COUNTBLANK($D$15:D$15)+1,FALSE)</f>
        <v>1152</v>
      </c>
      <c r="E65">
        <f t="array" ref="E65">INDEX($CI$3:$EP$26,MATCH($L$3,$CH$3:$CH$26,0),MATCH($B65&amp;E$16,$CI$2:$EP$2&amp;$CI$1:$EP$1,0))*VLOOKUP($C65,$C$17:$M$20,COUNTBLANK($D$15:E$15)+1,FALSE)</f>
        <v>57600</v>
      </c>
      <c r="F65">
        <f t="array" ref="F65">INDEX($CI$3:$EP$26,MATCH($L$3,$CH$3:$CH$26,0),MATCH($B65&amp;F$16,$CI$2:$EP$2&amp;$CI$1:$EP$1,0))*VLOOKUP($C65,$C$17:$M$20,COUNTBLANK($D$15:F$15)+1,FALSE)</f>
        <v>0</v>
      </c>
      <c r="G65">
        <f t="array" ref="G65">INDEX($CI$3:$EP$26,MATCH($L$3,$CH$3:$CH$26,0),MATCH($B65&amp;G$16,$CI$2:$EP$2&amp;$CI$1:$EP$1,0))*VLOOKUP($C65,$C$17:$M$20,COUNTBLANK($D$15:G$15)+1,FALSE)</f>
        <v>0</v>
      </c>
      <c r="H65">
        <f t="array" ref="H65">INDEX($CI$3:$EP$26,MATCH($L$3,$CH$3:$CH$26,0),MATCH($B65&amp;H$16,$CI$2:$EP$2&amp;$CI$1:$EP$1,0))*VLOOKUP($C65,$C$17:$M$20,COUNTBLANK($D$15:H$15)+1,FALSE)</f>
        <v>0.3600000000000001</v>
      </c>
      <c r="I65">
        <f t="array" ref="I65">INDEX($CI$3:$EP$26,MATCH($L$3,$CH$3:$CH$26,0),MATCH($B65&amp;I$16,$CI$2:$EP$2&amp;$CI$1:$EP$1,0))*VLOOKUP($C65,$C$17:$M$20,COUNTBLANK($D$15:I$15)+1,FALSE)</f>
        <v>0</v>
      </c>
      <c r="J65">
        <f t="array" ref="J65">INDEX($CI$3:$EP$26,MATCH($L$3,$CH$3:$CH$26,0),MATCH($B65&amp;J$16,$CI$2:$EP$2&amp;$CI$1:$EP$1,0))*VLOOKUP($C65,$C$17:$M$20,COUNTBLANK($D$15:J$15)+1,FALSE)</f>
        <v>0</v>
      </c>
      <c r="K65">
        <f t="array" ref="K65">INDEX($CI$3:$EP$26,MATCH($L$3,$CH$3:$CH$26,0),MATCH($B65&amp;K$16,$CI$2:$EP$2&amp;$CI$1:$EP$1,0))*VLOOKUP($C65,$C$17:$M$20,COUNTBLANK($D$15:K$15)+1,FALSE)</f>
        <v>0</v>
      </c>
      <c r="L65">
        <f t="array" ref="L65">INDEX($CI$3:$EP$26,MATCH($L$3,$CH$3:$CH$26,0),MATCH($B65&amp;L$16,$CI$2:$EP$2&amp;$CI$1:$EP$1,0))*VLOOKUP($C65,$C$17:$M$20,COUNTBLANK($D$15:L$15)+1,FALSE)</f>
        <v>0</v>
      </c>
      <c r="M65">
        <f t="array" ref="M65">INDEX($CI$3:$EP$26,MATCH($L$3,$CH$3:$CH$26,0),MATCH($B65&amp;M$16,$CI$2:$EP$2&amp;$CI$1:$EP$1,0))*VLOOKUP($C65,$C$17:$M$20,COUNTBLANK($D$15:M$15)+1,FALSE)</f>
        <v>0</v>
      </c>
      <c r="AH65" s="3">
        <v>63</v>
      </c>
      <c r="AI65" s="3">
        <f t="shared" si="11"/>
        <v>5</v>
      </c>
      <c r="AJ65" s="3">
        <f t="shared" si="141"/>
        <v>20</v>
      </c>
      <c r="AK65" s="7">
        <f t="array" ref="AK65">INDEX($CI$3:$EP$26,MATCH($AJ65,$CH$3:$CH$26,0),MATCH($AI65&amp;AK$1,$CI$2:$EP$2&amp;$CI$1:$EP$1,0))+SUMPRODUCT($D$21:$M$44,($B$21:$B$44=$AI65)*($D$16:$M$16=AK$1))</f>
        <v>3072</v>
      </c>
      <c r="AL65" s="7">
        <f t="array" ref="AL65">INDEX($CI$3:$EP$26,MATCH($AJ65,$CH$3:$CH$26,0),MATCH($AI65&amp;AL$1,$CI$2:$EP$2&amp;$CI$1:$EP$1,0))+SUMPRODUCT($D$21:$M$44,($B$21:$B$44=$AI65)*($D$16:$M$16=AL$1))</f>
        <v>76800</v>
      </c>
      <c r="AM65" s="7">
        <f t="array" ref="AM65">INDEX($CI$3:$EP$26,MATCH($AJ65,$CH$3:$CH$26,0),MATCH($AI65&amp;AM$1,$CI$2:$EP$2&amp;$CI$1:$EP$1,0))+SUMPRODUCT($D$21:$M$44,($B$21:$B$44=$AI65)*($D$16:$M$16=AM$1))</f>
        <v>1536</v>
      </c>
      <c r="AN65" s="7">
        <f t="array" ref="AN65">INDEX($CI$3:$EP$26,MATCH($AJ65,$CH$3:$CH$26,0),MATCH($AI65&amp;AN$1,$CI$2:$EP$2&amp;$CI$1:$EP$1,0))+SUMPRODUCT($D$21:$M$44,($B$21:$B$44=$AI65)*($D$16:$M$16=AN$1))</f>
        <v>1536</v>
      </c>
      <c r="AO65" s="7">
        <f t="array" ref="AO65">INDEX($CI$3:$EP$26,MATCH($AJ65,$CH$3:$CH$26,0),MATCH($AI65&amp;AO$1,$CI$2:$EP$2&amp;$CI$1:$EP$1,0))+SUMPRODUCT($D$21:$M$44,($B$21:$B$44=$AI65)*($D$16:$M$16=AO$1))</f>
        <v>0.20000000000000004</v>
      </c>
      <c r="AP65" s="7">
        <f t="array" ref="AP65">INDEX($CI$3:$EP$26,MATCH($AJ65,$CH$3:$CH$26,0),MATCH($AI65&amp;AP$1,$CI$2:$EP$2&amp;$CI$1:$EP$1,0))+SUMPRODUCT($D$21:$M$44,($B$21:$B$44=$AI65)*($D$16:$M$16=AP$1))</f>
        <v>0.20000000000000004</v>
      </c>
      <c r="AQ65" s="7">
        <f t="array" ref="AQ65">INDEX($CI$3:$EP$26,MATCH($AJ65,$CH$3:$CH$26,0),MATCH($AI65&amp;AQ$1,$CI$2:$EP$2&amp;$CI$1:$EP$1,0))+SUMPRODUCT($D$21:$M$44,($B$21:$B$44=$AI65)*($D$16:$M$16=AQ$1))</f>
        <v>0.20000000000000004</v>
      </c>
      <c r="AR65" s="7">
        <f t="array" ref="AR65">INDEX($CI$3:$EP$26,MATCH($AJ65,$CH$3:$CH$26,0),MATCH($AI65&amp;AR$1,$CI$2:$EP$2&amp;$CI$1:$EP$1,0))+SUMPRODUCT($D$21:$M$44,($B$21:$B$44=$AI65)*($D$16:$M$16=AR$1))</f>
        <v>0.20000000000000004</v>
      </c>
      <c r="AS65" s="7">
        <f t="array" ref="AS65">INDEX($CI$3:$EP$26,MATCH($AJ65,$CH$3:$CH$26,0),MATCH($AI65&amp;AS$1,$CI$2:$EP$2&amp;$CI$1:$EP$1,0))+SUMPRODUCT($D$21:$M$44,($B$21:$B$44=$AI65)*($D$16:$M$16=AS$1))</f>
        <v>0.06</v>
      </c>
      <c r="AT65" s="7">
        <f t="array" ref="AT65">INDEX($CI$3:$EP$26,MATCH($AJ65,$CH$3:$CH$26,0),MATCH($AI65&amp;AT$1,$CI$2:$EP$2&amp;$CI$1:$EP$1,0))+SUMPRODUCT($D$21:$M$44,($B$21:$B$44=$AI65)*($D$16:$M$16=AT$1))</f>
        <v>0.08</v>
      </c>
      <c r="AU65" s="51">
        <f t="shared" si="142"/>
        <v>78397.5</v>
      </c>
      <c r="AV65" s="1">
        <f t="shared" si="19"/>
        <v>15679500</v>
      </c>
      <c r="AW65" s="51">
        <f>VLOOKUP(AH65,主线!C:AR,42,TRUE)*VLOOKUP(AH65,总表!A:D,3,FALSE)*参数!$C$12/6</f>
        <v>8066240</v>
      </c>
      <c r="AX65" s="51">
        <f t="shared" si="143"/>
        <v>181115861.33333334</v>
      </c>
      <c r="BD65" t="s">
        <v>421</v>
      </c>
      <c r="BE65">
        <v>3</v>
      </c>
      <c r="BF65">
        <v>3</v>
      </c>
      <c r="BG65">
        <v>0</v>
      </c>
      <c r="BH65" s="3">
        <f t="array" ref="BH65">INDEX($D$21:$M$44,MATCH($BD65&amp;$BF65,$C$21:$C$44&amp;$B$21:$B$44,0),MATCH(BH$1,$D$16:$M$16,0))</f>
        <v>64</v>
      </c>
      <c r="BI65" s="3">
        <f t="array" ref="BI65">INDEX($D$21:$M$44,MATCH($BD65&amp;$BF65,$C$21:$C$44&amp;$B$21:$B$44,0),MATCH(BI$1,$D$16:$M$16,0))</f>
        <v>0</v>
      </c>
      <c r="BJ65" s="3">
        <f t="array" ref="BJ65">INDEX($D$21:$M$44,MATCH($BD65&amp;$BF65,$C$21:$C$44&amp;$B$21:$B$44,0),MATCH(BJ$1,$D$16:$M$16,0))</f>
        <v>128</v>
      </c>
      <c r="BK65" s="3">
        <f t="array" ref="BK65">INDEX($D$21:$M$44,MATCH($BD65&amp;$BF65,$C$21:$C$44&amp;$B$21:$B$44,0),MATCH(BK$1,$D$16:$M$16,0))</f>
        <v>0</v>
      </c>
      <c r="BL65" s="3"/>
      <c r="BM65" s="3"/>
      <c r="BN65" s="3"/>
      <c r="BO65" s="3"/>
      <c r="BP65" s="3"/>
      <c r="BQ65" s="3"/>
      <c r="BT65" t="str">
        <f t="shared" si="139"/>
        <v>头饰</v>
      </c>
      <c r="BU65">
        <f t="shared" si="140"/>
        <v>3</v>
      </c>
      <c r="BV65" s="1">
        <f t="shared" si="130"/>
        <v>15</v>
      </c>
      <c r="BW65" s="3">
        <f t="array" ref="BW65">INDEX($CI$3:$EP$26,MATCH($BV65,$CH$3:$CH$26,0),MATCH(BW$1&amp;$BU65,$CI$1:$EP$1&amp;$CI$2:$EP$2,0))*VLOOKUP($BT65,$C$17:$M$20,COUNTBLANK($D$15:D$15)+1,FALSE)</f>
        <v>240</v>
      </c>
      <c r="BX65" s="3">
        <f t="array" ref="BX65">INDEX($CI$3:$EP$26,MATCH($BV65,$CH$3:$CH$26,0),MATCH(BX$1&amp;$BU65,$CI$1:$EP$1&amp;$CI$2:$EP$2,0))*VLOOKUP($BT65,$C$17:$M$20,COUNTBLANK($D$15:E$15)+1,FALSE)</f>
        <v>12000</v>
      </c>
      <c r="BY65" s="3">
        <f t="array" ref="BY65">INDEX($CI$3:$EP$26,MATCH($BV65,$CH$3:$CH$26,0),MATCH(BY$1&amp;$BU65,$CI$1:$EP$1&amp;$CI$2:$EP$2,0))*VLOOKUP($BT65,$C$17:$M$20,COUNTBLANK($D$15:F$15)+1,FALSE)</f>
        <v>0</v>
      </c>
      <c r="BZ65" s="3">
        <f t="array" ref="BZ65">INDEX($CI$3:$EP$26,MATCH($BV65,$CH$3:$CH$26,0),MATCH(BZ$1&amp;$BU65,$CI$1:$EP$1&amp;$CI$2:$EP$2,0))*VLOOKUP($BT65,$C$17:$M$20,COUNTBLANK($D$15:G$15)+1,FALSE)</f>
        <v>0</v>
      </c>
      <c r="CA65" s="3">
        <f t="array" ref="CA65">INDEX($CI$3:$EP$26,MATCH($BV65,$CH$3:$CH$26,0),MATCH(CA$1&amp;$BU65,$CI$1:$EP$1&amp;$CI$2:$EP$2,0))*VLOOKUP($BT65,$C$17:$M$20,COUNTBLANK($D$15:H$15)+1,FALSE)</f>
        <v>0.06</v>
      </c>
      <c r="CB65" s="3">
        <f t="array" ref="CB65">INDEX($CI$3:$EP$26,MATCH($BV65,$CH$3:$CH$26,0),MATCH(CB$1&amp;$BU65,$CI$1:$EP$1&amp;$CI$2:$EP$2,0))*VLOOKUP($BT65,$C$17:$M$20,COUNTBLANK($D$15:I$15)+1,FALSE)</f>
        <v>0</v>
      </c>
      <c r="CC65" s="3">
        <f t="array" ref="CC65">INDEX($CI$3:$EP$26,MATCH($BV65,$CH$3:$CH$26,0),MATCH(CC$1&amp;$BU65,$CI$1:$EP$1&amp;$CI$2:$EP$2,0))*VLOOKUP($BT65,$C$17:$M$20,COUNTBLANK($D$15:J$15)+1,FALSE)</f>
        <v>0</v>
      </c>
      <c r="CD65" s="3">
        <f t="array" ref="CD65">INDEX($CI$3:$EP$26,MATCH($BV65,$CH$3:$CH$26,0),MATCH(CD$1&amp;$BU65,$CI$1:$EP$1&amp;$CI$2:$EP$2,0))*VLOOKUP($BT65,$C$17:$M$20,COUNTBLANK($D$15:K$15)+1,FALSE)</f>
        <v>0</v>
      </c>
      <c r="CE65" s="3">
        <f t="array" ref="CE65">INDEX($CI$3:$EP$26,MATCH($BV65,$CH$3:$CH$26,0),MATCH(CE$1&amp;$BU65,$CI$1:$EP$1&amp;$CI$2:$EP$2,0))*VLOOKUP($BT65,$C$17:$M$20,COUNTBLANK($D$15:L$15)+1,FALSE)</f>
        <v>0</v>
      </c>
      <c r="CF65" s="3">
        <f t="array" ref="CF65">INDEX($CI$3:$EP$26,MATCH($BV65,$CH$3:$CH$26,0),MATCH(CF$1&amp;$BU65,$CI$1:$EP$1&amp;$CI$2:$EP$2,0))*VLOOKUP($BT65,$C$17:$M$20,COUNTBLANK($D$15:M$15)+1,FALSE)</f>
        <v>0</v>
      </c>
    </row>
    <row r="66" spans="2:84" x14ac:dyDescent="0.2">
      <c r="B66">
        <f t="shared" si="138"/>
        <v>6</v>
      </c>
      <c r="C66" t="str">
        <f t="shared" si="137"/>
        <v>护甲</v>
      </c>
      <c r="D66">
        <f t="array" ref="D66">INDEX($CI$3:$EP$26,MATCH($L$3,$CH$3:$CH$26,0),MATCH($B66&amp;D$16,$CI$2:$EP$2&amp;$CI$1:$EP$1,0))*VLOOKUP($C66,$C$17:$M$20,COUNTBLANK($D$15:D$15)+1,FALSE)</f>
        <v>1152</v>
      </c>
      <c r="E66">
        <f t="array" ref="E66">INDEX($CI$3:$EP$26,MATCH($L$3,$CH$3:$CH$26,0),MATCH($B66&amp;E$16,$CI$2:$EP$2&amp;$CI$1:$EP$1,0))*VLOOKUP($C66,$C$17:$M$20,COUNTBLANK($D$15:E$15)+1,FALSE)</f>
        <v>57600</v>
      </c>
      <c r="F66">
        <f t="array" ref="F66">INDEX($CI$3:$EP$26,MATCH($L$3,$CH$3:$CH$26,0),MATCH($B66&amp;F$16,$CI$2:$EP$2&amp;$CI$1:$EP$1,0))*VLOOKUP($C66,$C$17:$M$20,COUNTBLANK($D$15:F$15)+1,FALSE)</f>
        <v>0</v>
      </c>
      <c r="G66">
        <f t="array" ref="G66">INDEX($CI$3:$EP$26,MATCH($L$3,$CH$3:$CH$26,0),MATCH($B66&amp;G$16,$CI$2:$EP$2&amp;$CI$1:$EP$1,0))*VLOOKUP($C66,$C$17:$M$20,COUNTBLANK($D$15:G$15)+1,FALSE)</f>
        <v>0</v>
      </c>
      <c r="H66">
        <f t="array" ref="H66">INDEX($CI$3:$EP$26,MATCH($L$3,$CH$3:$CH$26,0),MATCH($B66&amp;H$16,$CI$2:$EP$2&amp;$CI$1:$EP$1,0))*VLOOKUP($C66,$C$17:$M$20,COUNTBLANK($D$15:H$15)+1,FALSE)</f>
        <v>0</v>
      </c>
      <c r="I66">
        <f t="array" ref="I66">INDEX($CI$3:$EP$26,MATCH($L$3,$CH$3:$CH$26,0),MATCH($B66&amp;I$16,$CI$2:$EP$2&amp;$CI$1:$EP$1,0))*VLOOKUP($C66,$C$17:$M$20,COUNTBLANK($D$15:I$15)+1,FALSE)</f>
        <v>0.3600000000000001</v>
      </c>
      <c r="J66">
        <f t="array" ref="J66">INDEX($CI$3:$EP$26,MATCH($L$3,$CH$3:$CH$26,0),MATCH($B66&amp;J$16,$CI$2:$EP$2&amp;$CI$1:$EP$1,0))*VLOOKUP($C66,$C$17:$M$20,COUNTBLANK($D$15:J$15)+1,FALSE)</f>
        <v>0</v>
      </c>
      <c r="K66">
        <f t="array" ref="K66">INDEX($CI$3:$EP$26,MATCH($L$3,$CH$3:$CH$26,0),MATCH($B66&amp;K$16,$CI$2:$EP$2&amp;$CI$1:$EP$1,0))*VLOOKUP($C66,$C$17:$M$20,COUNTBLANK($D$15:K$15)+1,FALSE)</f>
        <v>0</v>
      </c>
      <c r="L66">
        <f t="array" ref="L66">INDEX($CI$3:$EP$26,MATCH($L$3,$CH$3:$CH$26,0),MATCH($B66&amp;L$16,$CI$2:$EP$2&amp;$CI$1:$EP$1,0))*VLOOKUP($C66,$C$17:$M$20,COUNTBLANK($D$15:L$15)+1,FALSE)</f>
        <v>0</v>
      </c>
      <c r="M66">
        <f t="array" ref="M66">INDEX($CI$3:$EP$26,MATCH($L$3,$CH$3:$CH$26,0),MATCH($B66&amp;M$16,$CI$2:$EP$2&amp;$CI$1:$EP$1,0))*VLOOKUP($C66,$C$17:$M$20,COUNTBLANK($D$15:M$15)+1,FALSE)</f>
        <v>0</v>
      </c>
      <c r="AH66" s="3">
        <v>64</v>
      </c>
      <c r="AI66" s="3">
        <f t="shared" si="11"/>
        <v>5</v>
      </c>
      <c r="AJ66" s="3">
        <f t="shared" si="141"/>
        <v>20</v>
      </c>
      <c r="AK66" s="7">
        <f t="array" ref="AK66">INDEX($CI$3:$EP$26,MATCH($AJ66,$CH$3:$CH$26,0),MATCH($AI66&amp;AK$1,$CI$2:$EP$2&amp;$CI$1:$EP$1,0))+SUMPRODUCT($D$21:$M$44,($B$21:$B$44=$AI66)*($D$16:$M$16=AK$1))</f>
        <v>3072</v>
      </c>
      <c r="AL66" s="7">
        <f t="array" ref="AL66">INDEX($CI$3:$EP$26,MATCH($AJ66,$CH$3:$CH$26,0),MATCH($AI66&amp;AL$1,$CI$2:$EP$2&amp;$CI$1:$EP$1,0))+SUMPRODUCT($D$21:$M$44,($B$21:$B$44=$AI66)*($D$16:$M$16=AL$1))</f>
        <v>76800</v>
      </c>
      <c r="AM66" s="7">
        <f t="array" ref="AM66">INDEX($CI$3:$EP$26,MATCH($AJ66,$CH$3:$CH$26,0),MATCH($AI66&amp;AM$1,$CI$2:$EP$2&amp;$CI$1:$EP$1,0))+SUMPRODUCT($D$21:$M$44,($B$21:$B$44=$AI66)*($D$16:$M$16=AM$1))</f>
        <v>1536</v>
      </c>
      <c r="AN66" s="7">
        <f t="array" ref="AN66">INDEX($CI$3:$EP$26,MATCH($AJ66,$CH$3:$CH$26,0),MATCH($AI66&amp;AN$1,$CI$2:$EP$2&amp;$CI$1:$EP$1,0))+SUMPRODUCT($D$21:$M$44,($B$21:$B$44=$AI66)*($D$16:$M$16=AN$1))</f>
        <v>1536</v>
      </c>
      <c r="AO66" s="7">
        <f t="array" ref="AO66">INDEX($CI$3:$EP$26,MATCH($AJ66,$CH$3:$CH$26,0),MATCH($AI66&amp;AO$1,$CI$2:$EP$2&amp;$CI$1:$EP$1,0))+SUMPRODUCT($D$21:$M$44,($B$21:$B$44=$AI66)*($D$16:$M$16=AO$1))</f>
        <v>0.20000000000000004</v>
      </c>
      <c r="AP66" s="7">
        <f t="array" ref="AP66">INDEX($CI$3:$EP$26,MATCH($AJ66,$CH$3:$CH$26,0),MATCH($AI66&amp;AP$1,$CI$2:$EP$2&amp;$CI$1:$EP$1,0))+SUMPRODUCT($D$21:$M$44,($B$21:$B$44=$AI66)*($D$16:$M$16=AP$1))</f>
        <v>0.20000000000000004</v>
      </c>
      <c r="AQ66" s="7">
        <f t="array" ref="AQ66">INDEX($CI$3:$EP$26,MATCH($AJ66,$CH$3:$CH$26,0),MATCH($AI66&amp;AQ$1,$CI$2:$EP$2&amp;$CI$1:$EP$1,0))+SUMPRODUCT($D$21:$M$44,($B$21:$B$44=$AI66)*($D$16:$M$16=AQ$1))</f>
        <v>0.20000000000000004</v>
      </c>
      <c r="AR66" s="7">
        <f t="array" ref="AR66">INDEX($CI$3:$EP$26,MATCH($AJ66,$CH$3:$CH$26,0),MATCH($AI66&amp;AR$1,$CI$2:$EP$2&amp;$CI$1:$EP$1,0))+SUMPRODUCT($D$21:$M$44,($B$21:$B$44=$AI66)*($D$16:$M$16=AR$1))</f>
        <v>0.20000000000000004</v>
      </c>
      <c r="AS66" s="7">
        <f t="array" ref="AS66">INDEX($CI$3:$EP$26,MATCH($AJ66,$CH$3:$CH$26,0),MATCH($AI66&amp;AS$1,$CI$2:$EP$2&amp;$CI$1:$EP$1,0))+SUMPRODUCT($D$21:$M$44,($B$21:$B$44=$AI66)*($D$16:$M$16=AS$1))</f>
        <v>0.06</v>
      </c>
      <c r="AT66" s="7">
        <f t="array" ref="AT66">INDEX($CI$3:$EP$26,MATCH($AJ66,$CH$3:$CH$26,0),MATCH($AI66&amp;AT$1,$CI$2:$EP$2&amp;$CI$1:$EP$1,0))+SUMPRODUCT($D$21:$M$44,($B$21:$B$44=$AI66)*($D$16:$M$16=AT$1))</f>
        <v>0.08</v>
      </c>
      <c r="AU66" s="51">
        <f t="shared" si="142"/>
        <v>78397.5</v>
      </c>
      <c r="AV66" s="1">
        <f t="shared" si="19"/>
        <v>15679500</v>
      </c>
      <c r="AW66" s="51">
        <f>VLOOKUP(AH66,主线!C:AR,42,TRUE)*VLOOKUP(AH66,总表!A:D,3,FALSE)*参数!$C$12/6</f>
        <v>8166080</v>
      </c>
      <c r="AX66" s="51">
        <f t="shared" si="143"/>
        <v>189281941.33333334</v>
      </c>
      <c r="BD66" t="s">
        <v>421</v>
      </c>
      <c r="BE66">
        <v>3</v>
      </c>
      <c r="BF66">
        <v>4</v>
      </c>
      <c r="BG66">
        <v>0</v>
      </c>
      <c r="BH66" s="3">
        <f t="array" ref="BH66">INDEX($D$21:$M$44,MATCH($BD66&amp;$BF66,$C$21:$C$44&amp;$B$21:$B$44,0),MATCH(BH$1,$D$16:$M$16,0))</f>
        <v>80</v>
      </c>
      <c r="BI66" s="3">
        <f t="array" ref="BI66">INDEX($D$21:$M$44,MATCH($BD66&amp;$BF66,$C$21:$C$44&amp;$B$21:$B$44,0),MATCH(BI$1,$D$16:$M$16,0))</f>
        <v>0</v>
      </c>
      <c r="BJ66" s="3">
        <f t="array" ref="BJ66">INDEX($D$21:$M$44,MATCH($BD66&amp;$BF66,$C$21:$C$44&amp;$B$21:$B$44,0),MATCH(BJ$1,$D$16:$M$16,0))</f>
        <v>160</v>
      </c>
      <c r="BK66" s="3">
        <f t="array" ref="BK66">INDEX($D$21:$M$44,MATCH($BD66&amp;$BF66,$C$21:$C$44&amp;$B$21:$B$44,0),MATCH(BK$1,$D$16:$M$16,0))</f>
        <v>0</v>
      </c>
      <c r="BL66" s="3"/>
      <c r="BM66" s="3"/>
      <c r="BN66" s="3"/>
      <c r="BO66" s="3"/>
      <c r="BP66" s="3"/>
      <c r="BQ66" s="3"/>
      <c r="BT66" t="str">
        <f t="shared" si="139"/>
        <v>头饰</v>
      </c>
      <c r="BU66">
        <f t="shared" si="140"/>
        <v>3</v>
      </c>
      <c r="BV66" s="1">
        <f t="shared" si="130"/>
        <v>16</v>
      </c>
      <c r="BW66" s="3">
        <f t="array" ref="BW66">INDEX($CI$3:$EP$26,MATCH($BV66,$CH$3:$CH$26,0),MATCH(BW$1&amp;$BU66,$CI$1:$EP$1&amp;$CI$2:$EP$2,0))*VLOOKUP($BT66,$C$17:$M$20,COUNTBLANK($D$15:D$15)+1,FALSE)</f>
        <v>256</v>
      </c>
      <c r="BX66" s="3">
        <f t="array" ref="BX66">INDEX($CI$3:$EP$26,MATCH($BV66,$CH$3:$CH$26,0),MATCH(BX$1&amp;$BU66,$CI$1:$EP$1&amp;$CI$2:$EP$2,0))*VLOOKUP($BT66,$C$17:$M$20,COUNTBLANK($D$15:E$15)+1,FALSE)</f>
        <v>12800</v>
      </c>
      <c r="BY66" s="3">
        <f t="array" ref="BY66">INDEX($CI$3:$EP$26,MATCH($BV66,$CH$3:$CH$26,0),MATCH(BY$1&amp;$BU66,$CI$1:$EP$1&amp;$CI$2:$EP$2,0))*VLOOKUP($BT66,$C$17:$M$20,COUNTBLANK($D$15:F$15)+1,FALSE)</f>
        <v>0</v>
      </c>
      <c r="BZ66" s="3">
        <f t="array" ref="BZ66">INDEX($CI$3:$EP$26,MATCH($BV66,$CH$3:$CH$26,0),MATCH(BZ$1&amp;$BU66,$CI$1:$EP$1&amp;$CI$2:$EP$2,0))*VLOOKUP($BT66,$C$17:$M$20,COUNTBLANK($D$15:G$15)+1,FALSE)</f>
        <v>0</v>
      </c>
      <c r="CA66" s="3">
        <f t="array" ref="CA66">INDEX($CI$3:$EP$26,MATCH($BV66,$CH$3:$CH$26,0),MATCH(CA$1&amp;$BU66,$CI$1:$EP$1&amp;$CI$2:$EP$2,0))*VLOOKUP($BT66,$C$17:$M$20,COUNTBLANK($D$15:H$15)+1,FALSE)</f>
        <v>0.08</v>
      </c>
      <c r="CB66" s="3">
        <f t="array" ref="CB66">INDEX($CI$3:$EP$26,MATCH($BV66,$CH$3:$CH$26,0),MATCH(CB$1&amp;$BU66,$CI$1:$EP$1&amp;$CI$2:$EP$2,0))*VLOOKUP($BT66,$C$17:$M$20,COUNTBLANK($D$15:I$15)+1,FALSE)</f>
        <v>0</v>
      </c>
      <c r="CC66" s="3">
        <f t="array" ref="CC66">INDEX($CI$3:$EP$26,MATCH($BV66,$CH$3:$CH$26,0),MATCH(CC$1&amp;$BU66,$CI$1:$EP$1&amp;$CI$2:$EP$2,0))*VLOOKUP($BT66,$C$17:$M$20,COUNTBLANK($D$15:J$15)+1,FALSE)</f>
        <v>0</v>
      </c>
      <c r="CD66" s="3">
        <f t="array" ref="CD66">INDEX($CI$3:$EP$26,MATCH($BV66,$CH$3:$CH$26,0),MATCH(CD$1&amp;$BU66,$CI$1:$EP$1&amp;$CI$2:$EP$2,0))*VLOOKUP($BT66,$C$17:$M$20,COUNTBLANK($D$15:K$15)+1,FALSE)</f>
        <v>0</v>
      </c>
      <c r="CE66" s="3">
        <f t="array" ref="CE66">INDEX($CI$3:$EP$26,MATCH($BV66,$CH$3:$CH$26,0),MATCH(CE$1&amp;$BU66,$CI$1:$EP$1&amp;$CI$2:$EP$2,0))*VLOOKUP($BT66,$C$17:$M$20,COUNTBLANK($D$15:L$15)+1,FALSE)</f>
        <v>0</v>
      </c>
      <c r="CF66" s="3">
        <f t="array" ref="CF66">INDEX($CI$3:$EP$26,MATCH($BV66,$CH$3:$CH$26,0),MATCH(CF$1&amp;$BU66,$CI$1:$EP$1&amp;$CI$2:$EP$2,0))*VLOOKUP($BT66,$C$17:$M$20,COUNTBLANK($D$15:M$15)+1,FALSE)</f>
        <v>0</v>
      </c>
    </row>
    <row r="67" spans="2:84" x14ac:dyDescent="0.2">
      <c r="B67">
        <f t="shared" si="138"/>
        <v>6</v>
      </c>
      <c r="C67" t="str">
        <f t="shared" si="137"/>
        <v>手臂</v>
      </c>
      <c r="D67">
        <f t="array" ref="D67">INDEX($CI$3:$EP$26,MATCH($L$3,$CH$3:$CH$26,0),MATCH($B67&amp;D$16,$CI$2:$EP$2&amp;$CI$1:$EP$1,0))*VLOOKUP($C67,$C$17:$M$20,COUNTBLANK($D$15:D$15)+1,FALSE)</f>
        <v>1152</v>
      </c>
      <c r="E67">
        <f t="array" ref="E67">INDEX($CI$3:$EP$26,MATCH($L$3,$CH$3:$CH$26,0),MATCH($B67&amp;E$16,$CI$2:$EP$2&amp;$CI$1:$EP$1,0))*VLOOKUP($C67,$C$17:$M$20,COUNTBLANK($D$15:E$15)+1,FALSE)</f>
        <v>0</v>
      </c>
      <c r="F67">
        <f t="array" ref="F67">INDEX($CI$3:$EP$26,MATCH($L$3,$CH$3:$CH$26,0),MATCH($B67&amp;F$16,$CI$2:$EP$2&amp;$CI$1:$EP$1,0))*VLOOKUP($C67,$C$17:$M$20,COUNTBLANK($D$15:F$15)+1,FALSE)</f>
        <v>2304</v>
      </c>
      <c r="G67">
        <f t="array" ref="G67">INDEX($CI$3:$EP$26,MATCH($L$3,$CH$3:$CH$26,0),MATCH($B67&amp;G$16,$CI$2:$EP$2&amp;$CI$1:$EP$1,0))*VLOOKUP($C67,$C$17:$M$20,COUNTBLANK($D$15:G$15)+1,FALSE)</f>
        <v>0</v>
      </c>
      <c r="H67">
        <f t="array" ref="H67">INDEX($CI$3:$EP$26,MATCH($L$3,$CH$3:$CH$26,0),MATCH($B67&amp;H$16,$CI$2:$EP$2&amp;$CI$1:$EP$1,0))*VLOOKUP($C67,$C$17:$M$20,COUNTBLANK($D$15:H$15)+1,FALSE)</f>
        <v>0</v>
      </c>
      <c r="I67">
        <f t="array" ref="I67">INDEX($CI$3:$EP$26,MATCH($L$3,$CH$3:$CH$26,0),MATCH($B67&amp;I$16,$CI$2:$EP$2&amp;$CI$1:$EP$1,0))*VLOOKUP($C67,$C$17:$M$20,COUNTBLANK($D$15:I$15)+1,FALSE)</f>
        <v>0</v>
      </c>
      <c r="J67">
        <f t="array" ref="J67">INDEX($CI$3:$EP$26,MATCH($L$3,$CH$3:$CH$26,0),MATCH($B67&amp;J$16,$CI$2:$EP$2&amp;$CI$1:$EP$1,0))*VLOOKUP($C67,$C$17:$M$20,COUNTBLANK($D$15:J$15)+1,FALSE)</f>
        <v>0.3600000000000001</v>
      </c>
      <c r="K67">
        <f t="array" ref="K67">INDEX($CI$3:$EP$26,MATCH($L$3,$CH$3:$CH$26,0),MATCH($B67&amp;K$16,$CI$2:$EP$2&amp;$CI$1:$EP$1,0))*VLOOKUP($C67,$C$17:$M$20,COUNTBLANK($D$15:K$15)+1,FALSE)</f>
        <v>0.3600000000000001</v>
      </c>
      <c r="L67">
        <f t="array" ref="L67">INDEX($CI$3:$EP$26,MATCH($L$3,$CH$3:$CH$26,0),MATCH($B67&amp;L$16,$CI$2:$EP$2&amp;$CI$1:$EP$1,0))*VLOOKUP($C67,$C$17:$M$20,COUNTBLANK($D$15:L$15)+1,FALSE)</f>
        <v>0</v>
      </c>
      <c r="M67">
        <f t="array" ref="M67">INDEX($CI$3:$EP$26,MATCH($L$3,$CH$3:$CH$26,0),MATCH($B67&amp;M$16,$CI$2:$EP$2&amp;$CI$1:$EP$1,0))*VLOOKUP($C67,$C$17:$M$20,COUNTBLANK($D$15:M$15)+1,FALSE)</f>
        <v>0</v>
      </c>
      <c r="AH67" s="3">
        <v>65</v>
      </c>
      <c r="AI67" s="3">
        <f t="shared" si="11"/>
        <v>5</v>
      </c>
      <c r="AJ67" s="3">
        <f t="shared" si="141"/>
        <v>20</v>
      </c>
      <c r="AK67" s="7">
        <f t="array" ref="AK67">INDEX($CI$3:$EP$26,MATCH($AJ67,$CH$3:$CH$26,0),MATCH($AI67&amp;AK$1,$CI$2:$EP$2&amp;$CI$1:$EP$1,0))+SUMPRODUCT($D$21:$M$44,($B$21:$B$44=$AI67)*($D$16:$M$16=AK$1))</f>
        <v>3072</v>
      </c>
      <c r="AL67" s="7">
        <f t="array" ref="AL67">INDEX($CI$3:$EP$26,MATCH($AJ67,$CH$3:$CH$26,0),MATCH($AI67&amp;AL$1,$CI$2:$EP$2&amp;$CI$1:$EP$1,0))+SUMPRODUCT($D$21:$M$44,($B$21:$B$44=$AI67)*($D$16:$M$16=AL$1))</f>
        <v>76800</v>
      </c>
      <c r="AM67" s="7">
        <f t="array" ref="AM67">INDEX($CI$3:$EP$26,MATCH($AJ67,$CH$3:$CH$26,0),MATCH($AI67&amp;AM$1,$CI$2:$EP$2&amp;$CI$1:$EP$1,0))+SUMPRODUCT($D$21:$M$44,($B$21:$B$44=$AI67)*($D$16:$M$16=AM$1))</f>
        <v>1536</v>
      </c>
      <c r="AN67" s="7">
        <f t="array" ref="AN67">INDEX($CI$3:$EP$26,MATCH($AJ67,$CH$3:$CH$26,0),MATCH($AI67&amp;AN$1,$CI$2:$EP$2&amp;$CI$1:$EP$1,0))+SUMPRODUCT($D$21:$M$44,($B$21:$B$44=$AI67)*($D$16:$M$16=AN$1))</f>
        <v>1536</v>
      </c>
      <c r="AO67" s="7">
        <f t="array" ref="AO67">INDEX($CI$3:$EP$26,MATCH($AJ67,$CH$3:$CH$26,0),MATCH($AI67&amp;AO$1,$CI$2:$EP$2&amp;$CI$1:$EP$1,0))+SUMPRODUCT($D$21:$M$44,($B$21:$B$44=$AI67)*($D$16:$M$16=AO$1))</f>
        <v>0.20000000000000004</v>
      </c>
      <c r="AP67" s="7">
        <f t="array" ref="AP67">INDEX($CI$3:$EP$26,MATCH($AJ67,$CH$3:$CH$26,0),MATCH($AI67&amp;AP$1,$CI$2:$EP$2&amp;$CI$1:$EP$1,0))+SUMPRODUCT($D$21:$M$44,($B$21:$B$44=$AI67)*($D$16:$M$16=AP$1))</f>
        <v>0.20000000000000004</v>
      </c>
      <c r="AQ67" s="7">
        <f t="array" ref="AQ67">INDEX($CI$3:$EP$26,MATCH($AJ67,$CH$3:$CH$26,0),MATCH($AI67&amp;AQ$1,$CI$2:$EP$2&amp;$CI$1:$EP$1,0))+SUMPRODUCT($D$21:$M$44,($B$21:$B$44=$AI67)*($D$16:$M$16=AQ$1))</f>
        <v>0.20000000000000004</v>
      </c>
      <c r="AR67" s="7">
        <f t="array" ref="AR67">INDEX($CI$3:$EP$26,MATCH($AJ67,$CH$3:$CH$26,0),MATCH($AI67&amp;AR$1,$CI$2:$EP$2&amp;$CI$1:$EP$1,0))+SUMPRODUCT($D$21:$M$44,($B$21:$B$44=$AI67)*($D$16:$M$16=AR$1))</f>
        <v>0.20000000000000004</v>
      </c>
      <c r="AS67" s="7">
        <f t="array" ref="AS67">INDEX($CI$3:$EP$26,MATCH($AJ67,$CH$3:$CH$26,0),MATCH($AI67&amp;AS$1,$CI$2:$EP$2&amp;$CI$1:$EP$1,0))+SUMPRODUCT($D$21:$M$44,($B$21:$B$44=$AI67)*($D$16:$M$16=AS$1))</f>
        <v>0.06</v>
      </c>
      <c r="AT67" s="7">
        <f t="array" ref="AT67">INDEX($CI$3:$EP$26,MATCH($AJ67,$CH$3:$CH$26,0),MATCH($AI67&amp;AT$1,$CI$2:$EP$2&amp;$CI$1:$EP$1,0))+SUMPRODUCT($D$21:$M$44,($B$21:$B$44=$AI67)*($D$16:$M$16=AT$1))</f>
        <v>0.08</v>
      </c>
      <c r="AU67" s="51">
        <f t="shared" si="142"/>
        <v>78397.5</v>
      </c>
      <c r="AV67" s="1">
        <f t="shared" si="19"/>
        <v>15679500</v>
      </c>
      <c r="AW67" s="51">
        <f>VLOOKUP(AH67,主线!C:AR,42,TRUE)*VLOOKUP(AH67,总表!A:D,3,FALSE)*参数!$C$12/6</f>
        <v>8299200</v>
      </c>
      <c r="AX67" s="51">
        <f t="shared" si="143"/>
        <v>197581141.33333334</v>
      </c>
      <c r="BD67" t="s">
        <v>421</v>
      </c>
      <c r="BE67">
        <v>3</v>
      </c>
      <c r="BF67">
        <v>5</v>
      </c>
      <c r="BG67">
        <v>0</v>
      </c>
      <c r="BH67" s="3">
        <f t="array" ref="BH67">INDEX($D$21:$M$44,MATCH($BD67&amp;$BF67,$C$21:$C$44&amp;$B$21:$B$44,0),MATCH(BH$1,$D$16:$M$16,0))</f>
        <v>128</v>
      </c>
      <c r="BI67" s="3">
        <f t="array" ref="BI67">INDEX($D$21:$M$44,MATCH($BD67&amp;$BF67,$C$21:$C$44&amp;$B$21:$B$44,0),MATCH(BI$1,$D$16:$M$16,0))</f>
        <v>0</v>
      </c>
      <c r="BJ67" s="3">
        <f t="array" ref="BJ67">INDEX($D$21:$M$44,MATCH($BD67&amp;$BF67,$C$21:$C$44&amp;$B$21:$B$44,0),MATCH(BJ$1,$D$16:$M$16,0))</f>
        <v>256</v>
      </c>
      <c r="BK67" s="3">
        <f t="array" ref="BK67">INDEX($D$21:$M$44,MATCH($BD67&amp;$BF67,$C$21:$C$44&amp;$B$21:$B$44,0),MATCH(BK$1,$D$16:$M$16,0))</f>
        <v>0</v>
      </c>
      <c r="BL67" s="3"/>
      <c r="BM67" s="3"/>
      <c r="BN67" s="3"/>
      <c r="BO67" s="3"/>
      <c r="BP67" s="3"/>
      <c r="BQ67" s="3"/>
      <c r="BT67" t="str">
        <f t="shared" si="139"/>
        <v>头饰</v>
      </c>
      <c r="BU67">
        <f t="shared" si="140"/>
        <v>3</v>
      </c>
      <c r="BV67" s="1">
        <f t="shared" si="130"/>
        <v>17</v>
      </c>
      <c r="BW67" s="3">
        <f t="array" ref="BW67">INDEX($CI$3:$EP$26,MATCH($BV67,$CH$3:$CH$26,0),MATCH(BW$1&amp;$BU67,$CI$1:$EP$1&amp;$CI$2:$EP$2,0))*VLOOKUP($BT67,$C$17:$M$20,COUNTBLANK($D$15:D$15)+1,FALSE)</f>
        <v>272</v>
      </c>
      <c r="BX67" s="3">
        <f t="array" ref="BX67">INDEX($CI$3:$EP$26,MATCH($BV67,$CH$3:$CH$26,0),MATCH(BX$1&amp;$BU67,$CI$1:$EP$1&amp;$CI$2:$EP$2,0))*VLOOKUP($BT67,$C$17:$M$20,COUNTBLANK($D$15:E$15)+1,FALSE)</f>
        <v>13600</v>
      </c>
      <c r="BY67" s="3">
        <f t="array" ref="BY67">INDEX($CI$3:$EP$26,MATCH($BV67,$CH$3:$CH$26,0),MATCH(BY$1&amp;$BU67,$CI$1:$EP$1&amp;$CI$2:$EP$2,0))*VLOOKUP($BT67,$C$17:$M$20,COUNTBLANK($D$15:F$15)+1,FALSE)</f>
        <v>0</v>
      </c>
      <c r="BZ67" s="3">
        <f t="array" ref="BZ67">INDEX($CI$3:$EP$26,MATCH($BV67,$CH$3:$CH$26,0),MATCH(BZ$1&amp;$BU67,$CI$1:$EP$1&amp;$CI$2:$EP$2,0))*VLOOKUP($BT67,$C$17:$M$20,COUNTBLANK($D$15:G$15)+1,FALSE)</f>
        <v>0</v>
      </c>
      <c r="CA67" s="3">
        <f t="array" ref="CA67">INDEX($CI$3:$EP$26,MATCH($BV67,$CH$3:$CH$26,0),MATCH(CA$1&amp;$BU67,$CI$1:$EP$1&amp;$CI$2:$EP$2,0))*VLOOKUP($BT67,$C$17:$M$20,COUNTBLANK($D$15:H$15)+1,FALSE)</f>
        <v>0.08</v>
      </c>
      <c r="CB67" s="3">
        <f t="array" ref="CB67">INDEX($CI$3:$EP$26,MATCH($BV67,$CH$3:$CH$26,0),MATCH(CB$1&amp;$BU67,$CI$1:$EP$1&amp;$CI$2:$EP$2,0))*VLOOKUP($BT67,$C$17:$M$20,COUNTBLANK($D$15:I$15)+1,FALSE)</f>
        <v>0</v>
      </c>
      <c r="CC67" s="3">
        <f t="array" ref="CC67">INDEX($CI$3:$EP$26,MATCH($BV67,$CH$3:$CH$26,0),MATCH(CC$1&amp;$BU67,$CI$1:$EP$1&amp;$CI$2:$EP$2,0))*VLOOKUP($BT67,$C$17:$M$20,COUNTBLANK($D$15:J$15)+1,FALSE)</f>
        <v>0</v>
      </c>
      <c r="CD67" s="3">
        <f t="array" ref="CD67">INDEX($CI$3:$EP$26,MATCH($BV67,$CH$3:$CH$26,0),MATCH(CD$1&amp;$BU67,$CI$1:$EP$1&amp;$CI$2:$EP$2,0))*VLOOKUP($BT67,$C$17:$M$20,COUNTBLANK($D$15:K$15)+1,FALSE)</f>
        <v>0</v>
      </c>
      <c r="CE67" s="3">
        <f t="array" ref="CE67">INDEX($CI$3:$EP$26,MATCH($BV67,$CH$3:$CH$26,0),MATCH(CE$1&amp;$BU67,$CI$1:$EP$1&amp;$CI$2:$EP$2,0))*VLOOKUP($BT67,$C$17:$M$20,COUNTBLANK($D$15:L$15)+1,FALSE)</f>
        <v>0</v>
      </c>
      <c r="CF67" s="3">
        <f t="array" ref="CF67">INDEX($CI$3:$EP$26,MATCH($BV67,$CH$3:$CH$26,0),MATCH(CF$1&amp;$BU67,$CI$1:$EP$1&amp;$CI$2:$EP$2,0))*VLOOKUP($BT67,$C$17:$M$20,COUNTBLANK($D$15:M$15)+1,FALSE)</f>
        <v>0</v>
      </c>
    </row>
    <row r="68" spans="2:84" x14ac:dyDescent="0.2">
      <c r="B68">
        <f t="shared" si="138"/>
        <v>6</v>
      </c>
      <c r="C68" t="str">
        <f t="shared" si="137"/>
        <v>鞋子</v>
      </c>
      <c r="D68">
        <f t="array" ref="D68">INDEX($CI$3:$EP$26,MATCH($L$3,$CH$3:$CH$26,0),MATCH($B68&amp;D$16,$CI$2:$EP$2&amp;$CI$1:$EP$1,0))*VLOOKUP($C68,$C$17:$M$20,COUNTBLANK($D$15:D$15)+1,FALSE)</f>
        <v>1152</v>
      </c>
      <c r="E68">
        <f t="array" ref="E68">INDEX($CI$3:$EP$26,MATCH($L$3,$CH$3:$CH$26,0),MATCH($B68&amp;E$16,$CI$2:$EP$2&amp;$CI$1:$EP$1,0))*VLOOKUP($C68,$C$17:$M$20,COUNTBLANK($D$15:E$15)+1,FALSE)</f>
        <v>0</v>
      </c>
      <c r="F68">
        <f t="array" ref="F68">INDEX($CI$3:$EP$26,MATCH($L$3,$CH$3:$CH$26,0),MATCH($B68&amp;F$16,$CI$2:$EP$2&amp;$CI$1:$EP$1,0))*VLOOKUP($C68,$C$17:$M$20,COUNTBLANK($D$15:F$15)+1,FALSE)</f>
        <v>0</v>
      </c>
      <c r="G68">
        <f t="array" ref="G68">INDEX($CI$3:$EP$26,MATCH($L$3,$CH$3:$CH$26,0),MATCH($B68&amp;G$16,$CI$2:$EP$2&amp;$CI$1:$EP$1,0))*VLOOKUP($C68,$C$17:$M$20,COUNTBLANK($D$15:G$15)+1,FALSE)</f>
        <v>2304</v>
      </c>
      <c r="H68">
        <f t="array" ref="H68">INDEX($CI$3:$EP$26,MATCH($L$3,$CH$3:$CH$26,0),MATCH($B68&amp;H$16,$CI$2:$EP$2&amp;$CI$1:$EP$1,0))*VLOOKUP($C68,$C$17:$M$20,COUNTBLANK($D$15:H$15)+1,FALSE)</f>
        <v>0</v>
      </c>
      <c r="I68">
        <f t="array" ref="I68">INDEX($CI$3:$EP$26,MATCH($L$3,$CH$3:$CH$26,0),MATCH($B68&amp;I$16,$CI$2:$EP$2&amp;$CI$1:$EP$1,0))*VLOOKUP($C68,$C$17:$M$20,COUNTBLANK($D$15:I$15)+1,FALSE)</f>
        <v>0</v>
      </c>
      <c r="J68">
        <f t="array" ref="J68">INDEX($CI$3:$EP$26,MATCH($L$3,$CH$3:$CH$26,0),MATCH($B68&amp;J$16,$CI$2:$EP$2&amp;$CI$1:$EP$1,0))*VLOOKUP($C68,$C$17:$M$20,COUNTBLANK($D$15:J$15)+1,FALSE)</f>
        <v>0</v>
      </c>
      <c r="K68">
        <f t="array" ref="K68">INDEX($CI$3:$EP$26,MATCH($L$3,$CH$3:$CH$26,0),MATCH($B68&amp;K$16,$CI$2:$EP$2&amp;$CI$1:$EP$1,0))*VLOOKUP($C68,$C$17:$M$20,COUNTBLANK($D$15:K$15)+1,FALSE)</f>
        <v>0</v>
      </c>
      <c r="L68">
        <f t="array" ref="L68">INDEX($CI$3:$EP$26,MATCH($L$3,$CH$3:$CH$26,0),MATCH($B68&amp;L$16,$CI$2:$EP$2&amp;$CI$1:$EP$1,0))*VLOOKUP($C68,$C$17:$M$20,COUNTBLANK($D$15:L$15)+1,FALSE)</f>
        <v>0.09</v>
      </c>
      <c r="M68">
        <f t="array" ref="M68">INDEX($CI$3:$EP$26,MATCH($L$3,$CH$3:$CH$26,0),MATCH($B68&amp;M$16,$CI$2:$EP$2&amp;$CI$1:$EP$1,0))*VLOOKUP($C68,$C$17:$M$20,COUNTBLANK($D$15:M$15)+1,FALSE)</f>
        <v>0.18</v>
      </c>
      <c r="AH68" s="3">
        <v>66</v>
      </c>
      <c r="AI68" s="3">
        <f t="shared" si="11"/>
        <v>5</v>
      </c>
      <c r="AJ68" s="3">
        <f t="shared" si="141"/>
        <v>20</v>
      </c>
      <c r="AK68" s="7">
        <f t="array" ref="AK68">INDEX($CI$3:$EP$26,MATCH($AJ68,$CH$3:$CH$26,0),MATCH($AI68&amp;AK$1,$CI$2:$EP$2&amp;$CI$1:$EP$1,0))+SUMPRODUCT($D$21:$M$44,($B$21:$B$44=$AI68)*($D$16:$M$16=AK$1))</f>
        <v>3072</v>
      </c>
      <c r="AL68" s="7">
        <f t="array" ref="AL68">INDEX($CI$3:$EP$26,MATCH($AJ68,$CH$3:$CH$26,0),MATCH($AI68&amp;AL$1,$CI$2:$EP$2&amp;$CI$1:$EP$1,0))+SUMPRODUCT($D$21:$M$44,($B$21:$B$44=$AI68)*($D$16:$M$16=AL$1))</f>
        <v>76800</v>
      </c>
      <c r="AM68" s="7">
        <f t="array" ref="AM68">INDEX($CI$3:$EP$26,MATCH($AJ68,$CH$3:$CH$26,0),MATCH($AI68&amp;AM$1,$CI$2:$EP$2&amp;$CI$1:$EP$1,0))+SUMPRODUCT($D$21:$M$44,($B$21:$B$44=$AI68)*($D$16:$M$16=AM$1))</f>
        <v>1536</v>
      </c>
      <c r="AN68" s="7">
        <f t="array" ref="AN68">INDEX($CI$3:$EP$26,MATCH($AJ68,$CH$3:$CH$26,0),MATCH($AI68&amp;AN$1,$CI$2:$EP$2&amp;$CI$1:$EP$1,0))+SUMPRODUCT($D$21:$M$44,($B$21:$B$44=$AI68)*($D$16:$M$16=AN$1))</f>
        <v>1536</v>
      </c>
      <c r="AO68" s="7">
        <f t="array" ref="AO68">INDEX($CI$3:$EP$26,MATCH($AJ68,$CH$3:$CH$26,0),MATCH($AI68&amp;AO$1,$CI$2:$EP$2&amp;$CI$1:$EP$1,0))+SUMPRODUCT($D$21:$M$44,($B$21:$B$44=$AI68)*($D$16:$M$16=AO$1))</f>
        <v>0.20000000000000004</v>
      </c>
      <c r="AP68" s="7">
        <f t="array" ref="AP68">INDEX($CI$3:$EP$26,MATCH($AJ68,$CH$3:$CH$26,0),MATCH($AI68&amp;AP$1,$CI$2:$EP$2&amp;$CI$1:$EP$1,0))+SUMPRODUCT($D$21:$M$44,($B$21:$B$44=$AI68)*($D$16:$M$16=AP$1))</f>
        <v>0.20000000000000004</v>
      </c>
      <c r="AQ68" s="7">
        <f t="array" ref="AQ68">INDEX($CI$3:$EP$26,MATCH($AJ68,$CH$3:$CH$26,0),MATCH($AI68&amp;AQ$1,$CI$2:$EP$2&amp;$CI$1:$EP$1,0))+SUMPRODUCT($D$21:$M$44,($B$21:$B$44=$AI68)*($D$16:$M$16=AQ$1))</f>
        <v>0.20000000000000004</v>
      </c>
      <c r="AR68" s="7">
        <f t="array" ref="AR68">INDEX($CI$3:$EP$26,MATCH($AJ68,$CH$3:$CH$26,0),MATCH($AI68&amp;AR$1,$CI$2:$EP$2&amp;$CI$1:$EP$1,0))+SUMPRODUCT($D$21:$M$44,($B$21:$B$44=$AI68)*($D$16:$M$16=AR$1))</f>
        <v>0.20000000000000004</v>
      </c>
      <c r="AS68" s="7">
        <f t="array" ref="AS68">INDEX($CI$3:$EP$26,MATCH($AJ68,$CH$3:$CH$26,0),MATCH($AI68&amp;AS$1,$CI$2:$EP$2&amp;$CI$1:$EP$1,0))+SUMPRODUCT($D$21:$M$44,($B$21:$B$44=$AI68)*($D$16:$M$16=AS$1))</f>
        <v>0.06</v>
      </c>
      <c r="AT68" s="7">
        <f t="array" ref="AT68">INDEX($CI$3:$EP$26,MATCH($AJ68,$CH$3:$CH$26,0),MATCH($AI68&amp;AT$1,$CI$2:$EP$2&amp;$CI$1:$EP$1,0))+SUMPRODUCT($D$21:$M$44,($B$21:$B$44=$AI68)*($D$16:$M$16=AT$1))</f>
        <v>0.08</v>
      </c>
      <c r="AU68" s="51">
        <f t="shared" si="142"/>
        <v>78397.5</v>
      </c>
      <c r="AV68" s="1">
        <f t="shared" si="19"/>
        <v>15679500</v>
      </c>
      <c r="AW68" s="51">
        <f>VLOOKUP(AH68,主线!C:AR,42,TRUE)*VLOOKUP(AH68,总表!A:D,3,FALSE)*参数!$C$12/6</f>
        <v>8465600</v>
      </c>
      <c r="AX68" s="51">
        <f t="shared" si="143"/>
        <v>206046741.33333334</v>
      </c>
      <c r="BD68" t="s">
        <v>421</v>
      </c>
      <c r="BE68">
        <v>3</v>
      </c>
      <c r="BF68">
        <v>6</v>
      </c>
      <c r="BG68">
        <v>0</v>
      </c>
      <c r="BH68" s="3">
        <f t="array" ref="BH68">INDEX($D$21:$M$44,MATCH($BD68&amp;$BF68,$C$21:$C$44&amp;$B$21:$B$44,0),MATCH(BH$1,$D$16:$M$16,0))</f>
        <v>192</v>
      </c>
      <c r="BI68" s="3">
        <f t="array" ref="BI68">INDEX($D$21:$M$44,MATCH($BD68&amp;$BF68,$C$21:$C$44&amp;$B$21:$B$44,0),MATCH(BI$1,$D$16:$M$16,0))</f>
        <v>0</v>
      </c>
      <c r="BJ68" s="3">
        <f t="array" ref="BJ68">INDEX($D$21:$M$44,MATCH($BD68&amp;$BF68,$C$21:$C$44&amp;$B$21:$B$44,0),MATCH(BJ$1,$D$16:$M$16,0))</f>
        <v>384</v>
      </c>
      <c r="BK68" s="3">
        <f t="array" ref="BK68">INDEX($D$21:$M$44,MATCH($BD68&amp;$BF68,$C$21:$C$44&amp;$B$21:$B$44,0),MATCH(BK$1,$D$16:$M$16,0))</f>
        <v>0</v>
      </c>
      <c r="BL68" s="3"/>
      <c r="BM68" s="3"/>
      <c r="BN68" s="3"/>
      <c r="BO68" s="3"/>
      <c r="BP68" s="3"/>
      <c r="BQ68" s="3"/>
      <c r="BT68" t="str">
        <f t="shared" si="139"/>
        <v>头饰</v>
      </c>
      <c r="BU68">
        <f t="shared" si="140"/>
        <v>3</v>
      </c>
      <c r="BV68" s="1">
        <f t="shared" si="130"/>
        <v>18</v>
      </c>
      <c r="BW68" s="3">
        <f t="array" ref="BW68">INDEX($CI$3:$EP$26,MATCH($BV68,$CH$3:$CH$26,0),MATCH(BW$1&amp;$BU68,$CI$1:$EP$1&amp;$CI$2:$EP$2,0))*VLOOKUP($BT68,$C$17:$M$20,COUNTBLANK($D$15:D$15)+1,FALSE)</f>
        <v>288</v>
      </c>
      <c r="BX68" s="3">
        <f t="array" ref="BX68">INDEX($CI$3:$EP$26,MATCH($BV68,$CH$3:$CH$26,0),MATCH(BX$1&amp;$BU68,$CI$1:$EP$1&amp;$CI$2:$EP$2,0))*VLOOKUP($BT68,$C$17:$M$20,COUNTBLANK($D$15:E$15)+1,FALSE)</f>
        <v>14400</v>
      </c>
      <c r="BY68" s="3">
        <f t="array" ref="BY68">INDEX($CI$3:$EP$26,MATCH($BV68,$CH$3:$CH$26,0),MATCH(BY$1&amp;$BU68,$CI$1:$EP$1&amp;$CI$2:$EP$2,0))*VLOOKUP($BT68,$C$17:$M$20,COUNTBLANK($D$15:F$15)+1,FALSE)</f>
        <v>0</v>
      </c>
      <c r="BZ68" s="3">
        <f t="array" ref="BZ68">INDEX($CI$3:$EP$26,MATCH($BV68,$CH$3:$CH$26,0),MATCH(BZ$1&amp;$BU68,$CI$1:$EP$1&amp;$CI$2:$EP$2,0))*VLOOKUP($BT68,$C$17:$M$20,COUNTBLANK($D$15:G$15)+1,FALSE)</f>
        <v>0</v>
      </c>
      <c r="CA68" s="3">
        <f t="array" ref="CA68">INDEX($CI$3:$EP$26,MATCH($BV68,$CH$3:$CH$26,0),MATCH(CA$1&amp;$BU68,$CI$1:$EP$1&amp;$CI$2:$EP$2,0))*VLOOKUP($BT68,$C$17:$M$20,COUNTBLANK($D$15:H$15)+1,FALSE)</f>
        <v>0.08</v>
      </c>
      <c r="CB68" s="3">
        <f t="array" ref="CB68">INDEX($CI$3:$EP$26,MATCH($BV68,$CH$3:$CH$26,0),MATCH(CB$1&amp;$BU68,$CI$1:$EP$1&amp;$CI$2:$EP$2,0))*VLOOKUP($BT68,$C$17:$M$20,COUNTBLANK($D$15:I$15)+1,FALSE)</f>
        <v>0</v>
      </c>
      <c r="CC68" s="3">
        <f t="array" ref="CC68">INDEX($CI$3:$EP$26,MATCH($BV68,$CH$3:$CH$26,0),MATCH(CC$1&amp;$BU68,$CI$1:$EP$1&amp;$CI$2:$EP$2,0))*VLOOKUP($BT68,$C$17:$M$20,COUNTBLANK($D$15:J$15)+1,FALSE)</f>
        <v>0</v>
      </c>
      <c r="CD68" s="3">
        <f t="array" ref="CD68">INDEX($CI$3:$EP$26,MATCH($BV68,$CH$3:$CH$26,0),MATCH(CD$1&amp;$BU68,$CI$1:$EP$1&amp;$CI$2:$EP$2,0))*VLOOKUP($BT68,$C$17:$M$20,COUNTBLANK($D$15:K$15)+1,FALSE)</f>
        <v>0</v>
      </c>
      <c r="CE68" s="3">
        <f t="array" ref="CE68">INDEX($CI$3:$EP$26,MATCH($BV68,$CH$3:$CH$26,0),MATCH(CE$1&amp;$BU68,$CI$1:$EP$1&amp;$CI$2:$EP$2,0))*VLOOKUP($BT68,$C$17:$M$20,COUNTBLANK($D$15:L$15)+1,FALSE)</f>
        <v>0</v>
      </c>
      <c r="CF68" s="3">
        <f t="array" ref="CF68">INDEX($CI$3:$EP$26,MATCH($BV68,$CH$3:$CH$26,0),MATCH(CF$1&amp;$BU68,$CI$1:$EP$1&amp;$CI$2:$EP$2,0))*VLOOKUP($BT68,$C$17:$M$20,COUNTBLANK($D$15:M$15)+1,FALSE)</f>
        <v>0</v>
      </c>
    </row>
    <row r="69" spans="2:84" x14ac:dyDescent="0.2">
      <c r="AH69" s="3">
        <v>67</v>
      </c>
      <c r="AI69" s="3">
        <f t="shared" si="11"/>
        <v>5</v>
      </c>
      <c r="AJ69" s="3">
        <f t="shared" si="141"/>
        <v>20</v>
      </c>
      <c r="AK69" s="7">
        <f t="array" ref="AK69">INDEX($CI$3:$EP$26,MATCH($AJ69,$CH$3:$CH$26,0),MATCH($AI69&amp;AK$1,$CI$2:$EP$2&amp;$CI$1:$EP$1,0))+SUMPRODUCT($D$21:$M$44,($B$21:$B$44=$AI69)*($D$16:$M$16=AK$1))</f>
        <v>3072</v>
      </c>
      <c r="AL69" s="7">
        <f t="array" ref="AL69">INDEX($CI$3:$EP$26,MATCH($AJ69,$CH$3:$CH$26,0),MATCH($AI69&amp;AL$1,$CI$2:$EP$2&amp;$CI$1:$EP$1,0))+SUMPRODUCT($D$21:$M$44,($B$21:$B$44=$AI69)*($D$16:$M$16=AL$1))</f>
        <v>76800</v>
      </c>
      <c r="AM69" s="7">
        <f t="array" ref="AM69">INDEX($CI$3:$EP$26,MATCH($AJ69,$CH$3:$CH$26,0),MATCH($AI69&amp;AM$1,$CI$2:$EP$2&amp;$CI$1:$EP$1,0))+SUMPRODUCT($D$21:$M$44,($B$21:$B$44=$AI69)*($D$16:$M$16=AM$1))</f>
        <v>1536</v>
      </c>
      <c r="AN69" s="7">
        <f t="array" ref="AN69">INDEX($CI$3:$EP$26,MATCH($AJ69,$CH$3:$CH$26,0),MATCH($AI69&amp;AN$1,$CI$2:$EP$2&amp;$CI$1:$EP$1,0))+SUMPRODUCT($D$21:$M$44,($B$21:$B$44=$AI69)*($D$16:$M$16=AN$1))</f>
        <v>1536</v>
      </c>
      <c r="AO69" s="7">
        <f t="array" ref="AO69">INDEX($CI$3:$EP$26,MATCH($AJ69,$CH$3:$CH$26,0),MATCH($AI69&amp;AO$1,$CI$2:$EP$2&amp;$CI$1:$EP$1,0))+SUMPRODUCT($D$21:$M$44,($B$21:$B$44=$AI69)*($D$16:$M$16=AO$1))</f>
        <v>0.20000000000000004</v>
      </c>
      <c r="AP69" s="7">
        <f t="array" ref="AP69">INDEX($CI$3:$EP$26,MATCH($AJ69,$CH$3:$CH$26,0),MATCH($AI69&amp;AP$1,$CI$2:$EP$2&amp;$CI$1:$EP$1,0))+SUMPRODUCT($D$21:$M$44,($B$21:$B$44=$AI69)*($D$16:$M$16=AP$1))</f>
        <v>0.20000000000000004</v>
      </c>
      <c r="AQ69" s="7">
        <f t="array" ref="AQ69">INDEX($CI$3:$EP$26,MATCH($AJ69,$CH$3:$CH$26,0),MATCH($AI69&amp;AQ$1,$CI$2:$EP$2&amp;$CI$1:$EP$1,0))+SUMPRODUCT($D$21:$M$44,($B$21:$B$44=$AI69)*($D$16:$M$16=AQ$1))</f>
        <v>0.20000000000000004</v>
      </c>
      <c r="AR69" s="7">
        <f t="array" ref="AR69">INDEX($CI$3:$EP$26,MATCH($AJ69,$CH$3:$CH$26,0),MATCH($AI69&amp;AR$1,$CI$2:$EP$2&amp;$CI$1:$EP$1,0))+SUMPRODUCT($D$21:$M$44,($B$21:$B$44=$AI69)*($D$16:$M$16=AR$1))</f>
        <v>0.20000000000000004</v>
      </c>
      <c r="AS69" s="7">
        <f t="array" ref="AS69">INDEX($CI$3:$EP$26,MATCH($AJ69,$CH$3:$CH$26,0),MATCH($AI69&amp;AS$1,$CI$2:$EP$2&amp;$CI$1:$EP$1,0))+SUMPRODUCT($D$21:$M$44,($B$21:$B$44=$AI69)*($D$16:$M$16=AS$1))</f>
        <v>0.06</v>
      </c>
      <c r="AT69" s="7">
        <f t="array" ref="AT69">INDEX($CI$3:$EP$26,MATCH($AJ69,$CH$3:$CH$26,0),MATCH($AI69&amp;AT$1,$CI$2:$EP$2&amp;$CI$1:$EP$1,0))+SUMPRODUCT($D$21:$M$44,($B$21:$B$44=$AI69)*($D$16:$M$16=AT$1))</f>
        <v>0.08</v>
      </c>
      <c r="AU69" s="51">
        <f t="shared" si="142"/>
        <v>78397.5</v>
      </c>
      <c r="AV69" s="1">
        <f t="shared" ref="AV69:AV102" si="144">AU69*AJ69*AJ69/2</f>
        <v>15679500</v>
      </c>
      <c r="AW69" s="51">
        <f>VLOOKUP(AH69,主线!C:AR,42,TRUE)*VLOOKUP(AH69,总表!A:D,3,FALSE)*参数!$C$12/6</f>
        <v>8665280</v>
      </c>
      <c r="AX69" s="51">
        <f t="shared" si="143"/>
        <v>214712021.33333334</v>
      </c>
      <c r="BD69" t="s">
        <v>422</v>
      </c>
      <c r="BE69">
        <v>3</v>
      </c>
      <c r="BF69">
        <v>1</v>
      </c>
      <c r="BG69">
        <v>0</v>
      </c>
      <c r="BH69" s="3">
        <f t="array" ref="BH69">INDEX($D$21:$M$44,MATCH($BD69&amp;$BF69,$C$21:$C$44&amp;$B$21:$B$44,0),MATCH(BH$1,$D$16:$M$16,0))</f>
        <v>32</v>
      </c>
      <c r="BI69" s="3">
        <f t="array" ref="BI69">INDEX($D$21:$M$44,MATCH($BD69&amp;$BF69,$C$21:$C$44&amp;$B$21:$B$44,0),MATCH(BI$1,$D$16:$M$16,0))</f>
        <v>0</v>
      </c>
      <c r="BJ69" s="3">
        <f t="array" ref="BJ69">INDEX($D$21:$M$44,MATCH($BD69&amp;$BF69,$C$21:$C$44&amp;$B$21:$B$44,0),MATCH(BJ$1,$D$16:$M$16,0))</f>
        <v>0</v>
      </c>
      <c r="BK69" s="3">
        <f t="array" ref="BK69">INDEX($D$21:$M$44,MATCH($BD69&amp;$BF69,$C$21:$C$44&amp;$B$21:$B$44,0),MATCH(BK$1,$D$16:$M$16,0))</f>
        <v>64</v>
      </c>
      <c r="BL69" s="3"/>
      <c r="BM69" s="3"/>
      <c r="BN69" s="3"/>
      <c r="BO69" s="3"/>
      <c r="BP69" s="3"/>
      <c r="BQ69" s="3"/>
      <c r="BT69" t="str">
        <f t="shared" si="139"/>
        <v>头饰</v>
      </c>
      <c r="BU69">
        <f t="shared" si="140"/>
        <v>3</v>
      </c>
      <c r="BV69" s="1">
        <f t="shared" si="130"/>
        <v>19</v>
      </c>
      <c r="BW69" s="3">
        <f t="array" ref="BW69">INDEX($CI$3:$EP$26,MATCH($BV69,$CH$3:$CH$26,0),MATCH(BW$1&amp;$BU69,$CI$1:$EP$1&amp;$CI$2:$EP$2,0))*VLOOKUP($BT69,$C$17:$M$20,COUNTBLANK($D$15:D$15)+1,FALSE)</f>
        <v>304</v>
      </c>
      <c r="BX69" s="3">
        <f t="array" ref="BX69">INDEX($CI$3:$EP$26,MATCH($BV69,$CH$3:$CH$26,0),MATCH(BX$1&amp;$BU69,$CI$1:$EP$1&amp;$CI$2:$EP$2,0))*VLOOKUP($BT69,$C$17:$M$20,COUNTBLANK($D$15:E$15)+1,FALSE)</f>
        <v>15200</v>
      </c>
      <c r="BY69" s="3">
        <f t="array" ref="BY69">INDEX($CI$3:$EP$26,MATCH($BV69,$CH$3:$CH$26,0),MATCH(BY$1&amp;$BU69,$CI$1:$EP$1&amp;$CI$2:$EP$2,0))*VLOOKUP($BT69,$C$17:$M$20,COUNTBLANK($D$15:F$15)+1,FALSE)</f>
        <v>0</v>
      </c>
      <c r="BZ69" s="3">
        <f t="array" ref="BZ69">INDEX($CI$3:$EP$26,MATCH($BV69,$CH$3:$CH$26,0),MATCH(BZ$1&amp;$BU69,$CI$1:$EP$1&amp;$CI$2:$EP$2,0))*VLOOKUP($BT69,$C$17:$M$20,COUNTBLANK($D$15:G$15)+1,FALSE)</f>
        <v>0</v>
      </c>
      <c r="CA69" s="3">
        <f t="array" ref="CA69">INDEX($CI$3:$EP$26,MATCH($BV69,$CH$3:$CH$26,0),MATCH(CA$1&amp;$BU69,$CI$1:$EP$1&amp;$CI$2:$EP$2,0))*VLOOKUP($BT69,$C$17:$M$20,COUNTBLANK($D$15:H$15)+1,FALSE)</f>
        <v>0.08</v>
      </c>
      <c r="CB69" s="3">
        <f t="array" ref="CB69">INDEX($CI$3:$EP$26,MATCH($BV69,$CH$3:$CH$26,0),MATCH(CB$1&amp;$BU69,$CI$1:$EP$1&amp;$CI$2:$EP$2,0))*VLOOKUP($BT69,$C$17:$M$20,COUNTBLANK($D$15:I$15)+1,FALSE)</f>
        <v>0</v>
      </c>
      <c r="CC69" s="3">
        <f t="array" ref="CC69">INDEX($CI$3:$EP$26,MATCH($BV69,$CH$3:$CH$26,0),MATCH(CC$1&amp;$BU69,$CI$1:$EP$1&amp;$CI$2:$EP$2,0))*VLOOKUP($BT69,$C$17:$M$20,COUNTBLANK($D$15:J$15)+1,FALSE)</f>
        <v>0</v>
      </c>
      <c r="CD69" s="3">
        <f t="array" ref="CD69">INDEX($CI$3:$EP$26,MATCH($BV69,$CH$3:$CH$26,0),MATCH(CD$1&amp;$BU69,$CI$1:$EP$1&amp;$CI$2:$EP$2,0))*VLOOKUP($BT69,$C$17:$M$20,COUNTBLANK($D$15:K$15)+1,FALSE)</f>
        <v>0</v>
      </c>
      <c r="CE69" s="3">
        <f t="array" ref="CE69">INDEX($CI$3:$EP$26,MATCH($BV69,$CH$3:$CH$26,0),MATCH(CE$1&amp;$BU69,$CI$1:$EP$1&amp;$CI$2:$EP$2,0))*VLOOKUP($BT69,$C$17:$M$20,COUNTBLANK($D$15:L$15)+1,FALSE)</f>
        <v>0</v>
      </c>
      <c r="CF69" s="3">
        <f t="array" ref="CF69">INDEX($CI$3:$EP$26,MATCH($BV69,$CH$3:$CH$26,0),MATCH(CF$1&amp;$BU69,$CI$1:$EP$1&amp;$CI$2:$EP$2,0))*VLOOKUP($BT69,$C$17:$M$20,COUNTBLANK($D$15:M$15)+1,FALSE)</f>
        <v>0</v>
      </c>
    </row>
    <row r="70" spans="2:84" x14ac:dyDescent="0.2">
      <c r="AH70" s="3">
        <v>68</v>
      </c>
      <c r="AI70" s="3">
        <f t="shared" si="11"/>
        <v>5</v>
      </c>
      <c r="AJ70" s="3">
        <f t="shared" si="141"/>
        <v>20</v>
      </c>
      <c r="AK70" s="7">
        <f t="array" ref="AK70">INDEX($CI$3:$EP$26,MATCH($AJ70,$CH$3:$CH$26,0),MATCH($AI70&amp;AK$1,$CI$2:$EP$2&amp;$CI$1:$EP$1,0))+SUMPRODUCT($D$21:$M$44,($B$21:$B$44=$AI70)*($D$16:$M$16=AK$1))</f>
        <v>3072</v>
      </c>
      <c r="AL70" s="7">
        <f t="array" ref="AL70">INDEX($CI$3:$EP$26,MATCH($AJ70,$CH$3:$CH$26,0),MATCH($AI70&amp;AL$1,$CI$2:$EP$2&amp;$CI$1:$EP$1,0))+SUMPRODUCT($D$21:$M$44,($B$21:$B$44=$AI70)*($D$16:$M$16=AL$1))</f>
        <v>76800</v>
      </c>
      <c r="AM70" s="7">
        <f t="array" ref="AM70">INDEX($CI$3:$EP$26,MATCH($AJ70,$CH$3:$CH$26,0),MATCH($AI70&amp;AM$1,$CI$2:$EP$2&amp;$CI$1:$EP$1,0))+SUMPRODUCT($D$21:$M$44,($B$21:$B$44=$AI70)*($D$16:$M$16=AM$1))</f>
        <v>1536</v>
      </c>
      <c r="AN70" s="7">
        <f t="array" ref="AN70">INDEX($CI$3:$EP$26,MATCH($AJ70,$CH$3:$CH$26,0),MATCH($AI70&amp;AN$1,$CI$2:$EP$2&amp;$CI$1:$EP$1,0))+SUMPRODUCT($D$21:$M$44,($B$21:$B$44=$AI70)*($D$16:$M$16=AN$1))</f>
        <v>1536</v>
      </c>
      <c r="AO70" s="7">
        <f t="array" ref="AO70">INDEX($CI$3:$EP$26,MATCH($AJ70,$CH$3:$CH$26,0),MATCH($AI70&amp;AO$1,$CI$2:$EP$2&amp;$CI$1:$EP$1,0))+SUMPRODUCT($D$21:$M$44,($B$21:$B$44=$AI70)*($D$16:$M$16=AO$1))</f>
        <v>0.20000000000000004</v>
      </c>
      <c r="AP70" s="7">
        <f t="array" ref="AP70">INDEX($CI$3:$EP$26,MATCH($AJ70,$CH$3:$CH$26,0),MATCH($AI70&amp;AP$1,$CI$2:$EP$2&amp;$CI$1:$EP$1,0))+SUMPRODUCT($D$21:$M$44,($B$21:$B$44=$AI70)*($D$16:$M$16=AP$1))</f>
        <v>0.20000000000000004</v>
      </c>
      <c r="AQ70" s="7">
        <f t="array" ref="AQ70">INDEX($CI$3:$EP$26,MATCH($AJ70,$CH$3:$CH$26,0),MATCH($AI70&amp;AQ$1,$CI$2:$EP$2&amp;$CI$1:$EP$1,0))+SUMPRODUCT($D$21:$M$44,($B$21:$B$44=$AI70)*($D$16:$M$16=AQ$1))</f>
        <v>0.20000000000000004</v>
      </c>
      <c r="AR70" s="7">
        <f t="array" ref="AR70">INDEX($CI$3:$EP$26,MATCH($AJ70,$CH$3:$CH$26,0),MATCH($AI70&amp;AR$1,$CI$2:$EP$2&amp;$CI$1:$EP$1,0))+SUMPRODUCT($D$21:$M$44,($B$21:$B$44=$AI70)*($D$16:$M$16=AR$1))</f>
        <v>0.20000000000000004</v>
      </c>
      <c r="AS70" s="7">
        <f t="array" ref="AS70">INDEX($CI$3:$EP$26,MATCH($AJ70,$CH$3:$CH$26,0),MATCH($AI70&amp;AS$1,$CI$2:$EP$2&amp;$CI$1:$EP$1,0))+SUMPRODUCT($D$21:$M$44,($B$21:$B$44=$AI70)*($D$16:$M$16=AS$1))</f>
        <v>0.06</v>
      </c>
      <c r="AT70" s="7">
        <f t="array" ref="AT70">INDEX($CI$3:$EP$26,MATCH($AJ70,$CH$3:$CH$26,0),MATCH($AI70&amp;AT$1,$CI$2:$EP$2&amp;$CI$1:$EP$1,0))+SUMPRODUCT($D$21:$M$44,($B$21:$B$44=$AI70)*($D$16:$M$16=AT$1))</f>
        <v>0.08</v>
      </c>
      <c r="AU70" s="51">
        <f t="shared" si="142"/>
        <v>78397.5</v>
      </c>
      <c r="AV70" s="1">
        <f t="shared" si="144"/>
        <v>15679500</v>
      </c>
      <c r="AW70" s="51">
        <f>VLOOKUP(AH70,主线!C:AR,42,TRUE)*VLOOKUP(AH70,总表!A:D,3,FALSE)*参数!$C$12/6</f>
        <v>8898240</v>
      </c>
      <c r="AX70" s="51">
        <f t="shared" si="143"/>
        <v>223610261.33333334</v>
      </c>
      <c r="BD70" t="s">
        <v>422</v>
      </c>
      <c r="BE70">
        <v>3</v>
      </c>
      <c r="BF70">
        <v>2</v>
      </c>
      <c r="BG70">
        <v>0</v>
      </c>
      <c r="BH70" s="3">
        <f t="array" ref="BH70">INDEX($D$21:$M$44,MATCH($BD70&amp;$BF70,$C$21:$C$44&amp;$B$21:$B$44,0),MATCH(BH$1,$D$16:$M$16,0))</f>
        <v>48</v>
      </c>
      <c r="BI70" s="3">
        <f t="array" ref="BI70">INDEX($D$21:$M$44,MATCH($BD70&amp;$BF70,$C$21:$C$44&amp;$B$21:$B$44,0),MATCH(BI$1,$D$16:$M$16,0))</f>
        <v>0</v>
      </c>
      <c r="BJ70" s="3">
        <f t="array" ref="BJ70">INDEX($D$21:$M$44,MATCH($BD70&amp;$BF70,$C$21:$C$44&amp;$B$21:$B$44,0),MATCH(BJ$1,$D$16:$M$16,0))</f>
        <v>0</v>
      </c>
      <c r="BK70" s="3">
        <f t="array" ref="BK70">INDEX($D$21:$M$44,MATCH($BD70&amp;$BF70,$C$21:$C$44&amp;$B$21:$B$44,0),MATCH(BK$1,$D$16:$M$16,0))</f>
        <v>96</v>
      </c>
      <c r="BL70" s="3"/>
      <c r="BM70" s="3"/>
      <c r="BN70" s="3"/>
      <c r="BO70" s="3"/>
      <c r="BP70" s="3"/>
      <c r="BQ70" s="3"/>
      <c r="BT70" t="str">
        <f t="shared" si="139"/>
        <v>头饰</v>
      </c>
      <c r="BU70">
        <f t="shared" si="140"/>
        <v>3</v>
      </c>
      <c r="BV70" s="1">
        <f t="shared" si="130"/>
        <v>20</v>
      </c>
      <c r="BW70" s="3">
        <f t="array" ref="BW70">INDEX($CI$3:$EP$26,MATCH($BV70,$CH$3:$CH$26,0),MATCH(BW$1&amp;$BU70,$CI$1:$EP$1&amp;$CI$2:$EP$2,0))*VLOOKUP($BT70,$C$17:$M$20,COUNTBLANK($D$15:D$15)+1,FALSE)</f>
        <v>320</v>
      </c>
      <c r="BX70" s="3">
        <f t="array" ref="BX70">INDEX($CI$3:$EP$26,MATCH($BV70,$CH$3:$CH$26,0),MATCH(BX$1&amp;$BU70,$CI$1:$EP$1&amp;$CI$2:$EP$2,0))*VLOOKUP($BT70,$C$17:$M$20,COUNTBLANK($D$15:E$15)+1,FALSE)</f>
        <v>16000</v>
      </c>
      <c r="BY70" s="3">
        <f t="array" ref="BY70">INDEX($CI$3:$EP$26,MATCH($BV70,$CH$3:$CH$26,0),MATCH(BY$1&amp;$BU70,$CI$1:$EP$1&amp;$CI$2:$EP$2,0))*VLOOKUP($BT70,$C$17:$M$20,COUNTBLANK($D$15:F$15)+1,FALSE)</f>
        <v>0</v>
      </c>
      <c r="BZ70" s="3">
        <f t="array" ref="BZ70">INDEX($CI$3:$EP$26,MATCH($BV70,$CH$3:$CH$26,0),MATCH(BZ$1&amp;$BU70,$CI$1:$EP$1&amp;$CI$2:$EP$2,0))*VLOOKUP($BT70,$C$17:$M$20,COUNTBLANK($D$15:G$15)+1,FALSE)</f>
        <v>0</v>
      </c>
      <c r="CA70" s="3">
        <f t="array" ref="CA70">INDEX($CI$3:$EP$26,MATCH($BV70,$CH$3:$CH$26,0),MATCH(CA$1&amp;$BU70,$CI$1:$EP$1&amp;$CI$2:$EP$2,0))*VLOOKUP($BT70,$C$17:$M$20,COUNTBLANK($D$15:H$15)+1,FALSE)</f>
        <v>0.10000000000000002</v>
      </c>
      <c r="CB70" s="3">
        <f t="array" ref="CB70">INDEX($CI$3:$EP$26,MATCH($BV70,$CH$3:$CH$26,0),MATCH(CB$1&amp;$BU70,$CI$1:$EP$1&amp;$CI$2:$EP$2,0))*VLOOKUP($BT70,$C$17:$M$20,COUNTBLANK($D$15:I$15)+1,FALSE)</f>
        <v>0</v>
      </c>
      <c r="CC70" s="3">
        <f t="array" ref="CC70">INDEX($CI$3:$EP$26,MATCH($BV70,$CH$3:$CH$26,0),MATCH(CC$1&amp;$BU70,$CI$1:$EP$1&amp;$CI$2:$EP$2,0))*VLOOKUP($BT70,$C$17:$M$20,COUNTBLANK($D$15:J$15)+1,FALSE)</f>
        <v>0</v>
      </c>
      <c r="CD70" s="3">
        <f t="array" ref="CD70">INDEX($CI$3:$EP$26,MATCH($BV70,$CH$3:$CH$26,0),MATCH(CD$1&amp;$BU70,$CI$1:$EP$1&amp;$CI$2:$EP$2,0))*VLOOKUP($BT70,$C$17:$M$20,COUNTBLANK($D$15:K$15)+1,FALSE)</f>
        <v>0</v>
      </c>
      <c r="CE70" s="3">
        <f t="array" ref="CE70">INDEX($CI$3:$EP$26,MATCH($BV70,$CH$3:$CH$26,0),MATCH(CE$1&amp;$BU70,$CI$1:$EP$1&amp;$CI$2:$EP$2,0))*VLOOKUP($BT70,$C$17:$M$20,COUNTBLANK($D$15:L$15)+1,FALSE)</f>
        <v>0</v>
      </c>
      <c r="CF70" s="3">
        <f t="array" ref="CF70">INDEX($CI$3:$EP$26,MATCH($BV70,$CH$3:$CH$26,0),MATCH(CF$1&amp;$BU70,$CI$1:$EP$1&amp;$CI$2:$EP$2,0))*VLOOKUP($BT70,$C$17:$M$20,COUNTBLANK($D$15:M$15)+1,FALSE)</f>
        <v>0</v>
      </c>
    </row>
    <row r="71" spans="2:84" x14ac:dyDescent="0.2">
      <c r="AH71" s="3">
        <v>69</v>
      </c>
      <c r="AI71" s="3">
        <f t="shared" si="11"/>
        <v>5</v>
      </c>
      <c r="AJ71" s="3">
        <f t="shared" ref="AJ71:AJ92" si="145">VLOOKUP(AH71,$Z$14:$AB$23,3,TRUE)</f>
        <v>20</v>
      </c>
      <c r="AK71" s="7">
        <f t="array" ref="AK71">INDEX($CI$3:$EP$26,MATCH($AJ71,$CH$3:$CH$26,0),MATCH($AI71&amp;AK$1,$CI$2:$EP$2&amp;$CI$1:$EP$1,0))+SUMPRODUCT($D$21:$M$44,($B$21:$B$44=$AI71)*($D$16:$M$16=AK$1))</f>
        <v>3072</v>
      </c>
      <c r="AL71" s="7">
        <f t="array" ref="AL71">INDEX($CI$3:$EP$26,MATCH($AJ71,$CH$3:$CH$26,0),MATCH($AI71&amp;AL$1,$CI$2:$EP$2&amp;$CI$1:$EP$1,0))+SUMPRODUCT($D$21:$M$44,($B$21:$B$44=$AI71)*($D$16:$M$16=AL$1))</f>
        <v>76800</v>
      </c>
      <c r="AM71" s="7">
        <f t="array" ref="AM71">INDEX($CI$3:$EP$26,MATCH($AJ71,$CH$3:$CH$26,0),MATCH($AI71&amp;AM$1,$CI$2:$EP$2&amp;$CI$1:$EP$1,0))+SUMPRODUCT($D$21:$M$44,($B$21:$B$44=$AI71)*($D$16:$M$16=AM$1))</f>
        <v>1536</v>
      </c>
      <c r="AN71" s="7">
        <f t="array" ref="AN71">INDEX($CI$3:$EP$26,MATCH($AJ71,$CH$3:$CH$26,0),MATCH($AI71&amp;AN$1,$CI$2:$EP$2&amp;$CI$1:$EP$1,0))+SUMPRODUCT($D$21:$M$44,($B$21:$B$44=$AI71)*($D$16:$M$16=AN$1))</f>
        <v>1536</v>
      </c>
      <c r="AO71" s="7">
        <f t="array" ref="AO71">INDEX($CI$3:$EP$26,MATCH($AJ71,$CH$3:$CH$26,0),MATCH($AI71&amp;AO$1,$CI$2:$EP$2&amp;$CI$1:$EP$1,0))+SUMPRODUCT($D$21:$M$44,($B$21:$B$44=$AI71)*($D$16:$M$16=AO$1))</f>
        <v>0.20000000000000004</v>
      </c>
      <c r="AP71" s="7">
        <f t="array" ref="AP71">INDEX($CI$3:$EP$26,MATCH($AJ71,$CH$3:$CH$26,0),MATCH($AI71&amp;AP$1,$CI$2:$EP$2&amp;$CI$1:$EP$1,0))+SUMPRODUCT($D$21:$M$44,($B$21:$B$44=$AI71)*($D$16:$M$16=AP$1))</f>
        <v>0.20000000000000004</v>
      </c>
      <c r="AQ71" s="7">
        <f t="array" ref="AQ71">INDEX($CI$3:$EP$26,MATCH($AJ71,$CH$3:$CH$26,0),MATCH($AI71&amp;AQ$1,$CI$2:$EP$2&amp;$CI$1:$EP$1,0))+SUMPRODUCT($D$21:$M$44,($B$21:$B$44=$AI71)*($D$16:$M$16=AQ$1))</f>
        <v>0.20000000000000004</v>
      </c>
      <c r="AR71" s="7">
        <f t="array" ref="AR71">INDEX($CI$3:$EP$26,MATCH($AJ71,$CH$3:$CH$26,0),MATCH($AI71&amp;AR$1,$CI$2:$EP$2&amp;$CI$1:$EP$1,0))+SUMPRODUCT($D$21:$M$44,($B$21:$B$44=$AI71)*($D$16:$M$16=AR$1))</f>
        <v>0.20000000000000004</v>
      </c>
      <c r="AS71" s="7">
        <f t="array" ref="AS71">INDEX($CI$3:$EP$26,MATCH($AJ71,$CH$3:$CH$26,0),MATCH($AI71&amp;AS$1,$CI$2:$EP$2&amp;$CI$1:$EP$1,0))+SUMPRODUCT($D$21:$M$44,($B$21:$B$44=$AI71)*($D$16:$M$16=AS$1))</f>
        <v>0.06</v>
      </c>
      <c r="AT71" s="7">
        <f t="array" ref="AT71">INDEX($CI$3:$EP$26,MATCH($AJ71,$CH$3:$CH$26,0),MATCH($AI71&amp;AT$1,$CI$2:$EP$2&amp;$CI$1:$EP$1,0))+SUMPRODUCT($D$21:$M$44,($B$21:$B$44=$AI71)*($D$16:$M$16=AT$1))</f>
        <v>0.08</v>
      </c>
      <c r="AU71" s="51">
        <f t="shared" ref="AU71:AU92" si="146">VLOOKUP(AH71,$Z$14:$AE$23,6,TRUE)</f>
        <v>78397.5</v>
      </c>
      <c r="AV71" s="1">
        <f t="shared" si="144"/>
        <v>15679500</v>
      </c>
      <c r="AW71" s="51">
        <f>VLOOKUP(AH71,主线!C:AR,42,TRUE)*VLOOKUP(AH71,总表!A:D,3,FALSE)*参数!$C$12/6</f>
        <v>9164480</v>
      </c>
      <c r="AX71" s="51">
        <f t="shared" ref="AX71:AX92" si="147">AX70+AW71</f>
        <v>232774741.33333334</v>
      </c>
      <c r="BD71" t="s">
        <v>422</v>
      </c>
      <c r="BE71">
        <v>3</v>
      </c>
      <c r="BF71">
        <v>3</v>
      </c>
      <c r="BG71">
        <v>0</v>
      </c>
      <c r="BH71" s="3">
        <f t="array" ref="BH71">INDEX($D$21:$M$44,MATCH($BD71&amp;$BF71,$C$21:$C$44&amp;$B$21:$B$44,0),MATCH(BH$1,$D$16:$M$16,0))</f>
        <v>64</v>
      </c>
      <c r="BI71" s="3">
        <f t="array" ref="BI71">INDEX($D$21:$M$44,MATCH($BD71&amp;$BF71,$C$21:$C$44&amp;$B$21:$B$44,0),MATCH(BI$1,$D$16:$M$16,0))</f>
        <v>0</v>
      </c>
      <c r="BJ71" s="3">
        <f t="array" ref="BJ71">INDEX($D$21:$M$44,MATCH($BD71&amp;$BF71,$C$21:$C$44&amp;$B$21:$B$44,0),MATCH(BJ$1,$D$16:$M$16,0))</f>
        <v>0</v>
      </c>
      <c r="BK71" s="3">
        <f t="array" ref="BK71">INDEX($D$21:$M$44,MATCH($BD71&amp;$BF71,$C$21:$C$44&amp;$B$21:$B$44,0),MATCH(BK$1,$D$16:$M$16,0))</f>
        <v>128</v>
      </c>
      <c r="BL71" s="3"/>
      <c r="BM71" s="3"/>
      <c r="BN71" s="3"/>
      <c r="BO71" s="3"/>
      <c r="BP71" s="3"/>
      <c r="BQ71" s="3"/>
      <c r="BT71" t="str">
        <f t="shared" si="139"/>
        <v>头饰</v>
      </c>
      <c r="BU71">
        <f t="shared" si="140"/>
        <v>3</v>
      </c>
      <c r="BV71" s="1">
        <f t="shared" si="130"/>
        <v>21</v>
      </c>
      <c r="BW71" s="3">
        <f t="array" ref="BW71">INDEX($CI$3:$EP$26,MATCH($BV71,$CH$3:$CH$26,0),MATCH(BW$1&amp;$BU71,$CI$1:$EP$1&amp;$CI$2:$EP$2,0))*VLOOKUP($BT71,$C$17:$M$20,COUNTBLANK($D$15:D$15)+1,FALSE)</f>
        <v>336</v>
      </c>
      <c r="BX71" s="3">
        <f t="array" ref="BX71">INDEX($CI$3:$EP$26,MATCH($BV71,$CH$3:$CH$26,0),MATCH(BX$1&amp;$BU71,$CI$1:$EP$1&amp;$CI$2:$EP$2,0))*VLOOKUP($BT71,$C$17:$M$20,COUNTBLANK($D$15:E$15)+1,FALSE)</f>
        <v>16800</v>
      </c>
      <c r="BY71" s="3">
        <f t="array" ref="BY71">INDEX($CI$3:$EP$26,MATCH($BV71,$CH$3:$CH$26,0),MATCH(BY$1&amp;$BU71,$CI$1:$EP$1&amp;$CI$2:$EP$2,0))*VLOOKUP($BT71,$C$17:$M$20,COUNTBLANK($D$15:F$15)+1,FALSE)</f>
        <v>0</v>
      </c>
      <c r="BZ71" s="3">
        <f t="array" ref="BZ71">INDEX($CI$3:$EP$26,MATCH($BV71,$CH$3:$CH$26,0),MATCH(BZ$1&amp;$BU71,$CI$1:$EP$1&amp;$CI$2:$EP$2,0))*VLOOKUP($BT71,$C$17:$M$20,COUNTBLANK($D$15:G$15)+1,FALSE)</f>
        <v>0</v>
      </c>
      <c r="CA71" s="3">
        <f t="array" ref="CA71">INDEX($CI$3:$EP$26,MATCH($BV71,$CH$3:$CH$26,0),MATCH(CA$1&amp;$BU71,$CI$1:$EP$1&amp;$CI$2:$EP$2,0))*VLOOKUP($BT71,$C$17:$M$20,COUNTBLANK($D$15:H$15)+1,FALSE)</f>
        <v>0.10000000000000002</v>
      </c>
      <c r="CB71" s="3">
        <f t="array" ref="CB71">INDEX($CI$3:$EP$26,MATCH($BV71,$CH$3:$CH$26,0),MATCH(CB$1&amp;$BU71,$CI$1:$EP$1&amp;$CI$2:$EP$2,0))*VLOOKUP($BT71,$C$17:$M$20,COUNTBLANK($D$15:I$15)+1,FALSE)</f>
        <v>0</v>
      </c>
      <c r="CC71" s="3">
        <f t="array" ref="CC71">INDEX($CI$3:$EP$26,MATCH($BV71,$CH$3:$CH$26,0),MATCH(CC$1&amp;$BU71,$CI$1:$EP$1&amp;$CI$2:$EP$2,0))*VLOOKUP($BT71,$C$17:$M$20,COUNTBLANK($D$15:J$15)+1,FALSE)</f>
        <v>0</v>
      </c>
      <c r="CD71" s="3">
        <f t="array" ref="CD71">INDEX($CI$3:$EP$26,MATCH($BV71,$CH$3:$CH$26,0),MATCH(CD$1&amp;$BU71,$CI$1:$EP$1&amp;$CI$2:$EP$2,0))*VLOOKUP($BT71,$C$17:$M$20,COUNTBLANK($D$15:K$15)+1,FALSE)</f>
        <v>0</v>
      </c>
      <c r="CE71" s="3">
        <f t="array" ref="CE71">INDEX($CI$3:$EP$26,MATCH($BV71,$CH$3:$CH$26,0),MATCH(CE$1&amp;$BU71,$CI$1:$EP$1&amp;$CI$2:$EP$2,0))*VLOOKUP($BT71,$C$17:$M$20,COUNTBLANK($D$15:L$15)+1,FALSE)</f>
        <v>0</v>
      </c>
      <c r="CF71" s="3">
        <f t="array" ref="CF71">INDEX($CI$3:$EP$26,MATCH($BV71,$CH$3:$CH$26,0),MATCH(CF$1&amp;$BU71,$CI$1:$EP$1&amp;$CI$2:$EP$2,0))*VLOOKUP($BT71,$C$17:$M$20,COUNTBLANK($D$15:M$15)+1,FALSE)</f>
        <v>0</v>
      </c>
    </row>
    <row r="72" spans="2:84" x14ac:dyDescent="0.2">
      <c r="AH72" s="3">
        <v>70</v>
      </c>
      <c r="AI72" s="3">
        <f t="shared" si="11"/>
        <v>5</v>
      </c>
      <c r="AJ72" s="3">
        <f t="shared" si="145"/>
        <v>20</v>
      </c>
      <c r="AK72" s="7">
        <f t="array" ref="AK72">INDEX($CI$3:$EP$26,MATCH($AJ72,$CH$3:$CH$26,0),MATCH($AI72&amp;AK$1,$CI$2:$EP$2&amp;$CI$1:$EP$1,0))+SUMPRODUCT($D$21:$M$44,($B$21:$B$44=$AI72)*($D$16:$M$16=AK$1))</f>
        <v>3072</v>
      </c>
      <c r="AL72" s="7">
        <f t="array" ref="AL72">INDEX($CI$3:$EP$26,MATCH($AJ72,$CH$3:$CH$26,0),MATCH($AI72&amp;AL$1,$CI$2:$EP$2&amp;$CI$1:$EP$1,0))+SUMPRODUCT($D$21:$M$44,($B$21:$B$44=$AI72)*($D$16:$M$16=AL$1))</f>
        <v>76800</v>
      </c>
      <c r="AM72" s="7">
        <f t="array" ref="AM72">INDEX($CI$3:$EP$26,MATCH($AJ72,$CH$3:$CH$26,0),MATCH($AI72&amp;AM$1,$CI$2:$EP$2&amp;$CI$1:$EP$1,0))+SUMPRODUCT($D$21:$M$44,($B$21:$B$44=$AI72)*($D$16:$M$16=AM$1))</f>
        <v>1536</v>
      </c>
      <c r="AN72" s="7">
        <f t="array" ref="AN72">INDEX($CI$3:$EP$26,MATCH($AJ72,$CH$3:$CH$26,0),MATCH($AI72&amp;AN$1,$CI$2:$EP$2&amp;$CI$1:$EP$1,0))+SUMPRODUCT($D$21:$M$44,($B$21:$B$44=$AI72)*($D$16:$M$16=AN$1))</f>
        <v>1536</v>
      </c>
      <c r="AO72" s="7">
        <f t="array" ref="AO72">INDEX($CI$3:$EP$26,MATCH($AJ72,$CH$3:$CH$26,0),MATCH($AI72&amp;AO$1,$CI$2:$EP$2&amp;$CI$1:$EP$1,0))+SUMPRODUCT($D$21:$M$44,($B$21:$B$44=$AI72)*($D$16:$M$16=AO$1))</f>
        <v>0.20000000000000004</v>
      </c>
      <c r="AP72" s="7">
        <f t="array" ref="AP72">INDEX($CI$3:$EP$26,MATCH($AJ72,$CH$3:$CH$26,0),MATCH($AI72&amp;AP$1,$CI$2:$EP$2&amp;$CI$1:$EP$1,0))+SUMPRODUCT($D$21:$M$44,($B$21:$B$44=$AI72)*($D$16:$M$16=AP$1))</f>
        <v>0.20000000000000004</v>
      </c>
      <c r="AQ72" s="7">
        <f t="array" ref="AQ72">INDEX($CI$3:$EP$26,MATCH($AJ72,$CH$3:$CH$26,0),MATCH($AI72&amp;AQ$1,$CI$2:$EP$2&amp;$CI$1:$EP$1,0))+SUMPRODUCT($D$21:$M$44,($B$21:$B$44=$AI72)*($D$16:$M$16=AQ$1))</f>
        <v>0.20000000000000004</v>
      </c>
      <c r="AR72" s="7">
        <f t="array" ref="AR72">INDEX($CI$3:$EP$26,MATCH($AJ72,$CH$3:$CH$26,0),MATCH($AI72&amp;AR$1,$CI$2:$EP$2&amp;$CI$1:$EP$1,0))+SUMPRODUCT($D$21:$M$44,($B$21:$B$44=$AI72)*($D$16:$M$16=AR$1))</f>
        <v>0.20000000000000004</v>
      </c>
      <c r="AS72" s="7">
        <f t="array" ref="AS72">INDEX($CI$3:$EP$26,MATCH($AJ72,$CH$3:$CH$26,0),MATCH($AI72&amp;AS$1,$CI$2:$EP$2&amp;$CI$1:$EP$1,0))+SUMPRODUCT($D$21:$M$44,($B$21:$B$44=$AI72)*($D$16:$M$16=AS$1))</f>
        <v>0.06</v>
      </c>
      <c r="AT72" s="7">
        <f t="array" ref="AT72">INDEX($CI$3:$EP$26,MATCH($AJ72,$CH$3:$CH$26,0),MATCH($AI72&amp;AT$1,$CI$2:$EP$2&amp;$CI$1:$EP$1,0))+SUMPRODUCT($D$21:$M$44,($B$21:$B$44=$AI72)*($D$16:$M$16=AT$1))</f>
        <v>0.08</v>
      </c>
      <c r="AU72" s="51">
        <f t="shared" si="146"/>
        <v>78397.5</v>
      </c>
      <c r="AV72" s="1">
        <f t="shared" si="144"/>
        <v>15679500</v>
      </c>
      <c r="AW72" s="51">
        <f>VLOOKUP(AH72,主线!C:AR,42,TRUE)*VLOOKUP(AH72,总表!A:D,3,FALSE)*参数!$C$12/6</f>
        <v>9464000</v>
      </c>
      <c r="AX72" s="51">
        <f t="shared" si="147"/>
        <v>242238741.33333334</v>
      </c>
      <c r="BD72" t="s">
        <v>422</v>
      </c>
      <c r="BE72">
        <v>3</v>
      </c>
      <c r="BF72">
        <v>4</v>
      </c>
      <c r="BG72">
        <v>0</v>
      </c>
      <c r="BH72" s="3">
        <f t="array" ref="BH72">INDEX($D$21:$M$44,MATCH($BD72&amp;$BF72,$C$21:$C$44&amp;$B$21:$B$44,0),MATCH(BH$1,$D$16:$M$16,0))</f>
        <v>80</v>
      </c>
      <c r="BI72" s="3">
        <f t="array" ref="BI72">INDEX($D$21:$M$44,MATCH($BD72&amp;$BF72,$C$21:$C$44&amp;$B$21:$B$44,0),MATCH(BI$1,$D$16:$M$16,0))</f>
        <v>0</v>
      </c>
      <c r="BJ72" s="3">
        <f t="array" ref="BJ72">INDEX($D$21:$M$44,MATCH($BD72&amp;$BF72,$C$21:$C$44&amp;$B$21:$B$44,0),MATCH(BJ$1,$D$16:$M$16,0))</f>
        <v>0</v>
      </c>
      <c r="BK72" s="3">
        <f t="array" ref="BK72">INDEX($D$21:$M$44,MATCH($BD72&amp;$BF72,$C$21:$C$44&amp;$B$21:$B$44,0),MATCH(BK$1,$D$16:$M$16,0))</f>
        <v>160</v>
      </c>
      <c r="BL72" s="3"/>
      <c r="BM72" s="3"/>
      <c r="BN72" s="3"/>
      <c r="BO72" s="3"/>
      <c r="BP72" s="3"/>
      <c r="BQ72" s="3"/>
      <c r="BT72" t="str">
        <f t="shared" si="139"/>
        <v>头饰</v>
      </c>
      <c r="BU72">
        <f t="shared" si="140"/>
        <v>3</v>
      </c>
      <c r="BV72" s="1">
        <f t="shared" si="130"/>
        <v>22</v>
      </c>
      <c r="BW72" s="3">
        <f t="array" ref="BW72">INDEX($CI$3:$EP$26,MATCH($BV72,$CH$3:$CH$26,0),MATCH(BW$1&amp;$BU72,$CI$1:$EP$1&amp;$CI$2:$EP$2,0))*VLOOKUP($BT72,$C$17:$M$20,COUNTBLANK($D$15:D$15)+1,FALSE)</f>
        <v>352</v>
      </c>
      <c r="BX72" s="3">
        <f t="array" ref="BX72">INDEX($CI$3:$EP$26,MATCH($BV72,$CH$3:$CH$26,0),MATCH(BX$1&amp;$BU72,$CI$1:$EP$1&amp;$CI$2:$EP$2,0))*VLOOKUP($BT72,$C$17:$M$20,COUNTBLANK($D$15:E$15)+1,FALSE)</f>
        <v>17600</v>
      </c>
      <c r="BY72" s="3">
        <f t="array" ref="BY72">INDEX($CI$3:$EP$26,MATCH($BV72,$CH$3:$CH$26,0),MATCH(BY$1&amp;$BU72,$CI$1:$EP$1&amp;$CI$2:$EP$2,0))*VLOOKUP($BT72,$C$17:$M$20,COUNTBLANK($D$15:F$15)+1,FALSE)</f>
        <v>0</v>
      </c>
      <c r="BZ72" s="3">
        <f t="array" ref="BZ72">INDEX($CI$3:$EP$26,MATCH($BV72,$CH$3:$CH$26,0),MATCH(BZ$1&amp;$BU72,$CI$1:$EP$1&amp;$CI$2:$EP$2,0))*VLOOKUP($BT72,$C$17:$M$20,COUNTBLANK($D$15:G$15)+1,FALSE)</f>
        <v>0</v>
      </c>
      <c r="CA72" s="3">
        <f t="array" ref="CA72">INDEX($CI$3:$EP$26,MATCH($BV72,$CH$3:$CH$26,0),MATCH(CA$1&amp;$BU72,$CI$1:$EP$1&amp;$CI$2:$EP$2,0))*VLOOKUP($BT72,$C$17:$M$20,COUNTBLANK($D$15:H$15)+1,FALSE)</f>
        <v>0.10000000000000002</v>
      </c>
      <c r="CB72" s="3">
        <f t="array" ref="CB72">INDEX($CI$3:$EP$26,MATCH($BV72,$CH$3:$CH$26,0),MATCH(CB$1&amp;$BU72,$CI$1:$EP$1&amp;$CI$2:$EP$2,0))*VLOOKUP($BT72,$C$17:$M$20,COUNTBLANK($D$15:I$15)+1,FALSE)</f>
        <v>0</v>
      </c>
      <c r="CC72" s="3">
        <f t="array" ref="CC72">INDEX($CI$3:$EP$26,MATCH($BV72,$CH$3:$CH$26,0),MATCH(CC$1&amp;$BU72,$CI$1:$EP$1&amp;$CI$2:$EP$2,0))*VLOOKUP($BT72,$C$17:$M$20,COUNTBLANK($D$15:J$15)+1,FALSE)</f>
        <v>0</v>
      </c>
      <c r="CD72" s="3">
        <f t="array" ref="CD72">INDEX($CI$3:$EP$26,MATCH($BV72,$CH$3:$CH$26,0),MATCH(CD$1&amp;$BU72,$CI$1:$EP$1&amp;$CI$2:$EP$2,0))*VLOOKUP($BT72,$C$17:$M$20,COUNTBLANK($D$15:K$15)+1,FALSE)</f>
        <v>0</v>
      </c>
      <c r="CE72" s="3">
        <f t="array" ref="CE72">INDEX($CI$3:$EP$26,MATCH($BV72,$CH$3:$CH$26,0),MATCH(CE$1&amp;$BU72,$CI$1:$EP$1&amp;$CI$2:$EP$2,0))*VLOOKUP($BT72,$C$17:$M$20,COUNTBLANK($D$15:L$15)+1,FALSE)</f>
        <v>0</v>
      </c>
      <c r="CF72" s="3">
        <f t="array" ref="CF72">INDEX($CI$3:$EP$26,MATCH($BV72,$CH$3:$CH$26,0),MATCH(CF$1&amp;$BU72,$CI$1:$EP$1&amp;$CI$2:$EP$2,0))*VLOOKUP($BT72,$C$17:$M$20,COUNTBLANK($D$15:M$15)+1,FALSE)</f>
        <v>0</v>
      </c>
    </row>
    <row r="73" spans="2:84" x14ac:dyDescent="0.2">
      <c r="AH73" s="3">
        <v>71</v>
      </c>
      <c r="AI73" s="3">
        <f t="shared" si="11"/>
        <v>5</v>
      </c>
      <c r="AJ73" s="3">
        <f t="shared" si="145"/>
        <v>20</v>
      </c>
      <c r="AK73" s="7">
        <f t="array" ref="AK73">INDEX($CI$3:$EP$26,MATCH($AJ73,$CH$3:$CH$26,0),MATCH($AI73&amp;AK$1,$CI$2:$EP$2&amp;$CI$1:$EP$1,0))+SUMPRODUCT($D$21:$M$44,($B$21:$B$44=$AI73)*($D$16:$M$16=AK$1))</f>
        <v>3072</v>
      </c>
      <c r="AL73" s="7">
        <f t="array" ref="AL73">INDEX($CI$3:$EP$26,MATCH($AJ73,$CH$3:$CH$26,0),MATCH($AI73&amp;AL$1,$CI$2:$EP$2&amp;$CI$1:$EP$1,0))+SUMPRODUCT($D$21:$M$44,($B$21:$B$44=$AI73)*($D$16:$M$16=AL$1))</f>
        <v>76800</v>
      </c>
      <c r="AM73" s="7">
        <f t="array" ref="AM73">INDEX($CI$3:$EP$26,MATCH($AJ73,$CH$3:$CH$26,0),MATCH($AI73&amp;AM$1,$CI$2:$EP$2&amp;$CI$1:$EP$1,0))+SUMPRODUCT($D$21:$M$44,($B$21:$B$44=$AI73)*($D$16:$M$16=AM$1))</f>
        <v>1536</v>
      </c>
      <c r="AN73" s="7">
        <f t="array" ref="AN73">INDEX($CI$3:$EP$26,MATCH($AJ73,$CH$3:$CH$26,0),MATCH($AI73&amp;AN$1,$CI$2:$EP$2&amp;$CI$1:$EP$1,0))+SUMPRODUCT($D$21:$M$44,($B$21:$B$44=$AI73)*($D$16:$M$16=AN$1))</f>
        <v>1536</v>
      </c>
      <c r="AO73" s="7">
        <f t="array" ref="AO73">INDEX($CI$3:$EP$26,MATCH($AJ73,$CH$3:$CH$26,0),MATCH($AI73&amp;AO$1,$CI$2:$EP$2&amp;$CI$1:$EP$1,0))+SUMPRODUCT($D$21:$M$44,($B$21:$B$44=$AI73)*($D$16:$M$16=AO$1))</f>
        <v>0.20000000000000004</v>
      </c>
      <c r="AP73" s="7">
        <f t="array" ref="AP73">INDEX($CI$3:$EP$26,MATCH($AJ73,$CH$3:$CH$26,0),MATCH($AI73&amp;AP$1,$CI$2:$EP$2&amp;$CI$1:$EP$1,0))+SUMPRODUCT($D$21:$M$44,($B$21:$B$44=$AI73)*($D$16:$M$16=AP$1))</f>
        <v>0.20000000000000004</v>
      </c>
      <c r="AQ73" s="7">
        <f t="array" ref="AQ73">INDEX($CI$3:$EP$26,MATCH($AJ73,$CH$3:$CH$26,0),MATCH($AI73&amp;AQ$1,$CI$2:$EP$2&amp;$CI$1:$EP$1,0))+SUMPRODUCT($D$21:$M$44,($B$21:$B$44=$AI73)*($D$16:$M$16=AQ$1))</f>
        <v>0.20000000000000004</v>
      </c>
      <c r="AR73" s="7">
        <f t="array" ref="AR73">INDEX($CI$3:$EP$26,MATCH($AJ73,$CH$3:$CH$26,0),MATCH($AI73&amp;AR$1,$CI$2:$EP$2&amp;$CI$1:$EP$1,0))+SUMPRODUCT($D$21:$M$44,($B$21:$B$44=$AI73)*($D$16:$M$16=AR$1))</f>
        <v>0.20000000000000004</v>
      </c>
      <c r="AS73" s="7">
        <f t="array" ref="AS73">INDEX($CI$3:$EP$26,MATCH($AJ73,$CH$3:$CH$26,0),MATCH($AI73&amp;AS$1,$CI$2:$EP$2&amp;$CI$1:$EP$1,0))+SUMPRODUCT($D$21:$M$44,($B$21:$B$44=$AI73)*($D$16:$M$16=AS$1))</f>
        <v>0.06</v>
      </c>
      <c r="AT73" s="7">
        <f t="array" ref="AT73">INDEX($CI$3:$EP$26,MATCH($AJ73,$CH$3:$CH$26,0),MATCH($AI73&amp;AT$1,$CI$2:$EP$2&amp;$CI$1:$EP$1,0))+SUMPRODUCT($D$21:$M$44,($B$21:$B$44=$AI73)*($D$16:$M$16=AT$1))</f>
        <v>0.08</v>
      </c>
      <c r="AU73" s="51">
        <f t="shared" si="146"/>
        <v>78397.5</v>
      </c>
      <c r="AV73" s="1">
        <f t="shared" si="144"/>
        <v>15679500</v>
      </c>
      <c r="AW73" s="51">
        <f>VLOOKUP(AH73,主线!C:AR,42,TRUE)*VLOOKUP(AH73,总表!A:D,3,FALSE)*参数!$C$12/6</f>
        <v>10212800</v>
      </c>
      <c r="AX73" s="51">
        <f t="shared" si="147"/>
        <v>252451541.33333334</v>
      </c>
      <c r="BD73" t="s">
        <v>422</v>
      </c>
      <c r="BE73">
        <v>3</v>
      </c>
      <c r="BF73">
        <v>5</v>
      </c>
      <c r="BG73">
        <v>0</v>
      </c>
      <c r="BH73" s="3">
        <f t="array" ref="BH73">INDEX($D$21:$M$44,MATCH($BD73&amp;$BF73,$C$21:$C$44&amp;$B$21:$B$44,0),MATCH(BH$1,$D$16:$M$16,0))</f>
        <v>128</v>
      </c>
      <c r="BI73" s="3">
        <f t="array" ref="BI73">INDEX($D$21:$M$44,MATCH($BD73&amp;$BF73,$C$21:$C$44&amp;$B$21:$B$44,0),MATCH(BI$1,$D$16:$M$16,0))</f>
        <v>0</v>
      </c>
      <c r="BJ73" s="3">
        <f t="array" ref="BJ73">INDEX($D$21:$M$44,MATCH($BD73&amp;$BF73,$C$21:$C$44&amp;$B$21:$B$44,0),MATCH(BJ$1,$D$16:$M$16,0))</f>
        <v>0</v>
      </c>
      <c r="BK73" s="3">
        <f t="array" ref="BK73">INDEX($D$21:$M$44,MATCH($BD73&amp;$BF73,$C$21:$C$44&amp;$B$21:$B$44,0),MATCH(BK$1,$D$16:$M$16,0))</f>
        <v>256</v>
      </c>
      <c r="BL73" s="3"/>
      <c r="BM73" s="3"/>
      <c r="BN73" s="3"/>
      <c r="BO73" s="3"/>
      <c r="BP73" s="3"/>
      <c r="BQ73" s="3"/>
      <c r="BT73" t="str">
        <f t="shared" si="139"/>
        <v>头饰</v>
      </c>
      <c r="BU73">
        <f t="shared" si="140"/>
        <v>3</v>
      </c>
      <c r="BV73" s="1">
        <f t="shared" si="130"/>
        <v>23</v>
      </c>
      <c r="BW73" s="3">
        <f t="array" ref="BW73">INDEX($CI$3:$EP$26,MATCH($BV73,$CH$3:$CH$26,0),MATCH(BW$1&amp;$BU73,$CI$1:$EP$1&amp;$CI$2:$EP$2,0))*VLOOKUP($BT73,$C$17:$M$20,COUNTBLANK($D$15:D$15)+1,FALSE)</f>
        <v>368</v>
      </c>
      <c r="BX73" s="3">
        <f t="array" ref="BX73">INDEX($CI$3:$EP$26,MATCH($BV73,$CH$3:$CH$26,0),MATCH(BX$1&amp;$BU73,$CI$1:$EP$1&amp;$CI$2:$EP$2,0))*VLOOKUP($BT73,$C$17:$M$20,COUNTBLANK($D$15:E$15)+1,FALSE)</f>
        <v>18400</v>
      </c>
      <c r="BY73" s="3">
        <f t="array" ref="BY73">INDEX($CI$3:$EP$26,MATCH($BV73,$CH$3:$CH$26,0),MATCH(BY$1&amp;$BU73,$CI$1:$EP$1&amp;$CI$2:$EP$2,0))*VLOOKUP($BT73,$C$17:$M$20,COUNTBLANK($D$15:F$15)+1,FALSE)</f>
        <v>0</v>
      </c>
      <c r="BZ73" s="3">
        <f t="array" ref="BZ73">INDEX($CI$3:$EP$26,MATCH($BV73,$CH$3:$CH$26,0),MATCH(BZ$1&amp;$BU73,$CI$1:$EP$1&amp;$CI$2:$EP$2,0))*VLOOKUP($BT73,$C$17:$M$20,COUNTBLANK($D$15:G$15)+1,FALSE)</f>
        <v>0</v>
      </c>
      <c r="CA73" s="3">
        <f t="array" ref="CA73">INDEX($CI$3:$EP$26,MATCH($BV73,$CH$3:$CH$26,0),MATCH(CA$1&amp;$BU73,$CI$1:$EP$1&amp;$CI$2:$EP$2,0))*VLOOKUP($BT73,$C$17:$M$20,COUNTBLANK($D$15:H$15)+1,FALSE)</f>
        <v>0.10000000000000002</v>
      </c>
      <c r="CB73" s="3">
        <f t="array" ref="CB73">INDEX($CI$3:$EP$26,MATCH($BV73,$CH$3:$CH$26,0),MATCH(CB$1&amp;$BU73,$CI$1:$EP$1&amp;$CI$2:$EP$2,0))*VLOOKUP($BT73,$C$17:$M$20,COUNTBLANK($D$15:I$15)+1,FALSE)</f>
        <v>0</v>
      </c>
      <c r="CC73" s="3">
        <f t="array" ref="CC73">INDEX($CI$3:$EP$26,MATCH($BV73,$CH$3:$CH$26,0),MATCH(CC$1&amp;$BU73,$CI$1:$EP$1&amp;$CI$2:$EP$2,0))*VLOOKUP($BT73,$C$17:$M$20,COUNTBLANK($D$15:J$15)+1,FALSE)</f>
        <v>0</v>
      </c>
      <c r="CD73" s="3">
        <f t="array" ref="CD73">INDEX($CI$3:$EP$26,MATCH($BV73,$CH$3:$CH$26,0),MATCH(CD$1&amp;$BU73,$CI$1:$EP$1&amp;$CI$2:$EP$2,0))*VLOOKUP($BT73,$C$17:$M$20,COUNTBLANK($D$15:K$15)+1,FALSE)</f>
        <v>0</v>
      </c>
      <c r="CE73" s="3">
        <f t="array" ref="CE73">INDEX($CI$3:$EP$26,MATCH($BV73,$CH$3:$CH$26,0),MATCH(CE$1&amp;$BU73,$CI$1:$EP$1&amp;$CI$2:$EP$2,0))*VLOOKUP($BT73,$C$17:$M$20,COUNTBLANK($D$15:L$15)+1,FALSE)</f>
        <v>0</v>
      </c>
      <c r="CF73" s="3">
        <f t="array" ref="CF73">INDEX($CI$3:$EP$26,MATCH($BV73,$CH$3:$CH$26,0),MATCH(CF$1&amp;$BU73,$CI$1:$EP$1&amp;$CI$2:$EP$2,0))*VLOOKUP($BT73,$C$17:$M$20,COUNTBLANK($D$15:M$15)+1,FALSE)</f>
        <v>0</v>
      </c>
    </row>
    <row r="74" spans="2:84" x14ac:dyDescent="0.2">
      <c r="AH74" s="3">
        <v>72</v>
      </c>
      <c r="AI74" s="3">
        <f t="shared" si="11"/>
        <v>5</v>
      </c>
      <c r="AJ74" s="3">
        <f t="shared" si="145"/>
        <v>20</v>
      </c>
      <c r="AK74" s="7">
        <f t="array" ref="AK74">INDEX($CI$3:$EP$26,MATCH($AJ74,$CH$3:$CH$26,0),MATCH($AI74&amp;AK$1,$CI$2:$EP$2&amp;$CI$1:$EP$1,0))+SUMPRODUCT($D$21:$M$44,($B$21:$B$44=$AI74)*($D$16:$M$16=AK$1))</f>
        <v>3072</v>
      </c>
      <c r="AL74" s="7">
        <f t="array" ref="AL74">INDEX($CI$3:$EP$26,MATCH($AJ74,$CH$3:$CH$26,0),MATCH($AI74&amp;AL$1,$CI$2:$EP$2&amp;$CI$1:$EP$1,0))+SUMPRODUCT($D$21:$M$44,($B$21:$B$44=$AI74)*($D$16:$M$16=AL$1))</f>
        <v>76800</v>
      </c>
      <c r="AM74" s="7">
        <f t="array" ref="AM74">INDEX($CI$3:$EP$26,MATCH($AJ74,$CH$3:$CH$26,0),MATCH($AI74&amp;AM$1,$CI$2:$EP$2&amp;$CI$1:$EP$1,0))+SUMPRODUCT($D$21:$M$44,($B$21:$B$44=$AI74)*($D$16:$M$16=AM$1))</f>
        <v>1536</v>
      </c>
      <c r="AN74" s="7">
        <f t="array" ref="AN74">INDEX($CI$3:$EP$26,MATCH($AJ74,$CH$3:$CH$26,0),MATCH($AI74&amp;AN$1,$CI$2:$EP$2&amp;$CI$1:$EP$1,0))+SUMPRODUCT($D$21:$M$44,($B$21:$B$44=$AI74)*($D$16:$M$16=AN$1))</f>
        <v>1536</v>
      </c>
      <c r="AO74" s="7">
        <f t="array" ref="AO74">INDEX($CI$3:$EP$26,MATCH($AJ74,$CH$3:$CH$26,0),MATCH($AI74&amp;AO$1,$CI$2:$EP$2&amp;$CI$1:$EP$1,0))+SUMPRODUCT($D$21:$M$44,($B$21:$B$44=$AI74)*($D$16:$M$16=AO$1))</f>
        <v>0.20000000000000004</v>
      </c>
      <c r="AP74" s="7">
        <f t="array" ref="AP74">INDEX($CI$3:$EP$26,MATCH($AJ74,$CH$3:$CH$26,0),MATCH($AI74&amp;AP$1,$CI$2:$EP$2&amp;$CI$1:$EP$1,0))+SUMPRODUCT($D$21:$M$44,($B$21:$B$44=$AI74)*($D$16:$M$16=AP$1))</f>
        <v>0.20000000000000004</v>
      </c>
      <c r="AQ74" s="7">
        <f t="array" ref="AQ74">INDEX($CI$3:$EP$26,MATCH($AJ74,$CH$3:$CH$26,0),MATCH($AI74&amp;AQ$1,$CI$2:$EP$2&amp;$CI$1:$EP$1,0))+SUMPRODUCT($D$21:$M$44,($B$21:$B$44=$AI74)*($D$16:$M$16=AQ$1))</f>
        <v>0.20000000000000004</v>
      </c>
      <c r="AR74" s="7">
        <f t="array" ref="AR74">INDEX($CI$3:$EP$26,MATCH($AJ74,$CH$3:$CH$26,0),MATCH($AI74&amp;AR$1,$CI$2:$EP$2&amp;$CI$1:$EP$1,0))+SUMPRODUCT($D$21:$M$44,($B$21:$B$44=$AI74)*($D$16:$M$16=AR$1))</f>
        <v>0.20000000000000004</v>
      </c>
      <c r="AS74" s="7">
        <f t="array" ref="AS74">INDEX($CI$3:$EP$26,MATCH($AJ74,$CH$3:$CH$26,0),MATCH($AI74&amp;AS$1,$CI$2:$EP$2&amp;$CI$1:$EP$1,0))+SUMPRODUCT($D$21:$M$44,($B$21:$B$44=$AI74)*($D$16:$M$16=AS$1))</f>
        <v>0.06</v>
      </c>
      <c r="AT74" s="7">
        <f t="array" ref="AT74">INDEX($CI$3:$EP$26,MATCH($AJ74,$CH$3:$CH$26,0),MATCH($AI74&amp;AT$1,$CI$2:$EP$2&amp;$CI$1:$EP$1,0))+SUMPRODUCT($D$21:$M$44,($B$21:$B$44=$AI74)*($D$16:$M$16=AT$1))</f>
        <v>0.08</v>
      </c>
      <c r="AU74" s="51">
        <f t="shared" si="146"/>
        <v>78397.5</v>
      </c>
      <c r="AV74" s="1">
        <f t="shared" si="144"/>
        <v>15679500</v>
      </c>
      <c r="AW74" s="51">
        <f>VLOOKUP(AH74,主线!C:AR,42,TRUE)*VLOOKUP(AH74,总表!A:D,3,FALSE)*参数!$C$12/6</f>
        <v>10250240</v>
      </c>
      <c r="AX74" s="51">
        <f t="shared" si="147"/>
        <v>262701781.33333334</v>
      </c>
      <c r="BD74" t="s">
        <v>422</v>
      </c>
      <c r="BE74">
        <v>3</v>
      </c>
      <c r="BF74">
        <v>6</v>
      </c>
      <c r="BG74">
        <v>0</v>
      </c>
      <c r="BH74" s="3">
        <f t="array" ref="BH74">INDEX($D$21:$M$44,MATCH($BD74&amp;$BF74,$C$21:$C$44&amp;$B$21:$B$44,0),MATCH(BH$1,$D$16:$M$16,0))</f>
        <v>192</v>
      </c>
      <c r="BI74" s="3">
        <f t="array" ref="BI74">INDEX($D$21:$M$44,MATCH($BD74&amp;$BF74,$C$21:$C$44&amp;$B$21:$B$44,0),MATCH(BI$1,$D$16:$M$16,0))</f>
        <v>0</v>
      </c>
      <c r="BJ74" s="3">
        <f t="array" ref="BJ74">INDEX($D$21:$M$44,MATCH($BD74&amp;$BF74,$C$21:$C$44&amp;$B$21:$B$44,0),MATCH(BJ$1,$D$16:$M$16,0))</f>
        <v>0</v>
      </c>
      <c r="BK74" s="3">
        <f t="array" ref="BK74">INDEX($D$21:$M$44,MATCH($BD74&amp;$BF74,$C$21:$C$44&amp;$B$21:$B$44,0),MATCH(BK$1,$D$16:$M$16,0))</f>
        <v>384</v>
      </c>
      <c r="BL74" s="3"/>
      <c r="BM74" s="3"/>
      <c r="BN74" s="3"/>
      <c r="BO74" s="3"/>
      <c r="BP74" s="3"/>
      <c r="BQ74" s="3"/>
      <c r="BT74" t="str">
        <f t="shared" si="139"/>
        <v>头饰</v>
      </c>
      <c r="BU74">
        <f t="shared" si="140"/>
        <v>3</v>
      </c>
      <c r="BV74" s="1">
        <f t="shared" si="130"/>
        <v>24</v>
      </c>
      <c r="BW74" s="3">
        <f t="array" ref="BW74">INDEX($CI$3:$EP$26,MATCH($BV74,$CH$3:$CH$26,0),MATCH(BW$1&amp;$BU74,$CI$1:$EP$1&amp;$CI$2:$EP$2,0))*VLOOKUP($BT74,$C$17:$M$20,COUNTBLANK($D$15:D$15)+1,FALSE)</f>
        <v>384</v>
      </c>
      <c r="BX74" s="3">
        <f t="array" ref="BX74">INDEX($CI$3:$EP$26,MATCH($BV74,$CH$3:$CH$26,0),MATCH(BX$1&amp;$BU74,$CI$1:$EP$1&amp;$CI$2:$EP$2,0))*VLOOKUP($BT74,$C$17:$M$20,COUNTBLANK($D$15:E$15)+1,FALSE)</f>
        <v>19200</v>
      </c>
      <c r="BY74" s="3">
        <f t="array" ref="BY74">INDEX($CI$3:$EP$26,MATCH($BV74,$CH$3:$CH$26,0),MATCH(BY$1&amp;$BU74,$CI$1:$EP$1&amp;$CI$2:$EP$2,0))*VLOOKUP($BT74,$C$17:$M$20,COUNTBLANK($D$15:F$15)+1,FALSE)</f>
        <v>0</v>
      </c>
      <c r="BZ74" s="3">
        <f t="array" ref="BZ74">INDEX($CI$3:$EP$26,MATCH($BV74,$CH$3:$CH$26,0),MATCH(BZ$1&amp;$BU74,$CI$1:$EP$1&amp;$CI$2:$EP$2,0))*VLOOKUP($BT74,$C$17:$M$20,COUNTBLANK($D$15:G$15)+1,FALSE)</f>
        <v>0</v>
      </c>
      <c r="CA74" s="3">
        <f t="array" ref="CA74">INDEX($CI$3:$EP$26,MATCH($BV74,$CH$3:$CH$26,0),MATCH(CA$1&amp;$BU74,$CI$1:$EP$1&amp;$CI$2:$EP$2,0))*VLOOKUP($BT74,$C$17:$M$20,COUNTBLANK($D$15:H$15)+1,FALSE)</f>
        <v>0.12000000000000004</v>
      </c>
      <c r="CB74" s="3">
        <f t="array" ref="CB74">INDEX($CI$3:$EP$26,MATCH($BV74,$CH$3:$CH$26,0),MATCH(CB$1&amp;$BU74,$CI$1:$EP$1&amp;$CI$2:$EP$2,0))*VLOOKUP($BT74,$C$17:$M$20,COUNTBLANK($D$15:I$15)+1,FALSE)</f>
        <v>0</v>
      </c>
      <c r="CC74" s="3">
        <f t="array" ref="CC74">INDEX($CI$3:$EP$26,MATCH($BV74,$CH$3:$CH$26,0),MATCH(CC$1&amp;$BU74,$CI$1:$EP$1&amp;$CI$2:$EP$2,0))*VLOOKUP($BT74,$C$17:$M$20,COUNTBLANK($D$15:J$15)+1,FALSE)</f>
        <v>0</v>
      </c>
      <c r="CD74" s="3">
        <f t="array" ref="CD74">INDEX($CI$3:$EP$26,MATCH($BV74,$CH$3:$CH$26,0),MATCH(CD$1&amp;$BU74,$CI$1:$EP$1&amp;$CI$2:$EP$2,0))*VLOOKUP($BT74,$C$17:$M$20,COUNTBLANK($D$15:K$15)+1,FALSE)</f>
        <v>0</v>
      </c>
      <c r="CE74" s="3">
        <f t="array" ref="CE74">INDEX($CI$3:$EP$26,MATCH($BV74,$CH$3:$CH$26,0),MATCH(CE$1&amp;$BU74,$CI$1:$EP$1&amp;$CI$2:$EP$2,0))*VLOOKUP($BT74,$C$17:$M$20,COUNTBLANK($D$15:L$15)+1,FALSE)</f>
        <v>0</v>
      </c>
      <c r="CF74" s="3">
        <f t="array" ref="CF74">INDEX($CI$3:$EP$26,MATCH($BV74,$CH$3:$CH$26,0),MATCH(CF$1&amp;$BU74,$CI$1:$EP$1&amp;$CI$2:$EP$2,0))*VLOOKUP($BT74,$C$17:$M$20,COUNTBLANK($D$15:M$15)+1,FALSE)</f>
        <v>0</v>
      </c>
    </row>
    <row r="75" spans="2:84" x14ac:dyDescent="0.2">
      <c r="AH75" s="3">
        <v>73</v>
      </c>
      <c r="AI75" s="3">
        <f t="shared" si="11"/>
        <v>5</v>
      </c>
      <c r="AJ75" s="3">
        <f t="shared" si="145"/>
        <v>20</v>
      </c>
      <c r="AK75" s="7">
        <f t="array" ref="AK75">INDEX($CI$3:$EP$26,MATCH($AJ75,$CH$3:$CH$26,0),MATCH($AI75&amp;AK$1,$CI$2:$EP$2&amp;$CI$1:$EP$1,0))+SUMPRODUCT($D$21:$M$44,($B$21:$B$44=$AI75)*($D$16:$M$16=AK$1))</f>
        <v>3072</v>
      </c>
      <c r="AL75" s="7">
        <f t="array" ref="AL75">INDEX($CI$3:$EP$26,MATCH($AJ75,$CH$3:$CH$26,0),MATCH($AI75&amp;AL$1,$CI$2:$EP$2&amp;$CI$1:$EP$1,0))+SUMPRODUCT($D$21:$M$44,($B$21:$B$44=$AI75)*($D$16:$M$16=AL$1))</f>
        <v>76800</v>
      </c>
      <c r="AM75" s="7">
        <f t="array" ref="AM75">INDEX($CI$3:$EP$26,MATCH($AJ75,$CH$3:$CH$26,0),MATCH($AI75&amp;AM$1,$CI$2:$EP$2&amp;$CI$1:$EP$1,0))+SUMPRODUCT($D$21:$M$44,($B$21:$B$44=$AI75)*($D$16:$M$16=AM$1))</f>
        <v>1536</v>
      </c>
      <c r="AN75" s="7">
        <f t="array" ref="AN75">INDEX($CI$3:$EP$26,MATCH($AJ75,$CH$3:$CH$26,0),MATCH($AI75&amp;AN$1,$CI$2:$EP$2&amp;$CI$1:$EP$1,0))+SUMPRODUCT($D$21:$M$44,($B$21:$B$44=$AI75)*($D$16:$M$16=AN$1))</f>
        <v>1536</v>
      </c>
      <c r="AO75" s="7">
        <f t="array" ref="AO75">INDEX($CI$3:$EP$26,MATCH($AJ75,$CH$3:$CH$26,0),MATCH($AI75&amp;AO$1,$CI$2:$EP$2&amp;$CI$1:$EP$1,0))+SUMPRODUCT($D$21:$M$44,($B$21:$B$44=$AI75)*($D$16:$M$16=AO$1))</f>
        <v>0.20000000000000004</v>
      </c>
      <c r="AP75" s="7">
        <f t="array" ref="AP75">INDEX($CI$3:$EP$26,MATCH($AJ75,$CH$3:$CH$26,0),MATCH($AI75&amp;AP$1,$CI$2:$EP$2&amp;$CI$1:$EP$1,0))+SUMPRODUCT($D$21:$M$44,($B$21:$B$44=$AI75)*($D$16:$M$16=AP$1))</f>
        <v>0.20000000000000004</v>
      </c>
      <c r="AQ75" s="7">
        <f t="array" ref="AQ75">INDEX($CI$3:$EP$26,MATCH($AJ75,$CH$3:$CH$26,0),MATCH($AI75&amp;AQ$1,$CI$2:$EP$2&amp;$CI$1:$EP$1,0))+SUMPRODUCT($D$21:$M$44,($B$21:$B$44=$AI75)*($D$16:$M$16=AQ$1))</f>
        <v>0.20000000000000004</v>
      </c>
      <c r="AR75" s="7">
        <f t="array" ref="AR75">INDEX($CI$3:$EP$26,MATCH($AJ75,$CH$3:$CH$26,0),MATCH($AI75&amp;AR$1,$CI$2:$EP$2&amp;$CI$1:$EP$1,0))+SUMPRODUCT($D$21:$M$44,($B$21:$B$44=$AI75)*($D$16:$M$16=AR$1))</f>
        <v>0.20000000000000004</v>
      </c>
      <c r="AS75" s="7">
        <f t="array" ref="AS75">INDEX($CI$3:$EP$26,MATCH($AJ75,$CH$3:$CH$26,0),MATCH($AI75&amp;AS$1,$CI$2:$EP$2&amp;$CI$1:$EP$1,0))+SUMPRODUCT($D$21:$M$44,($B$21:$B$44=$AI75)*($D$16:$M$16=AS$1))</f>
        <v>0.06</v>
      </c>
      <c r="AT75" s="7">
        <f t="array" ref="AT75">INDEX($CI$3:$EP$26,MATCH($AJ75,$CH$3:$CH$26,0),MATCH($AI75&amp;AT$1,$CI$2:$EP$2&amp;$CI$1:$EP$1,0))+SUMPRODUCT($D$21:$M$44,($B$21:$B$44=$AI75)*($D$16:$M$16=AT$1))</f>
        <v>0.08</v>
      </c>
      <c r="AU75" s="51">
        <f t="shared" si="146"/>
        <v>78397.5</v>
      </c>
      <c r="AV75" s="1">
        <f t="shared" si="144"/>
        <v>15679500</v>
      </c>
      <c r="AW75" s="51">
        <f>VLOOKUP(AH75,主线!C:AR,42,TRUE)*VLOOKUP(AH75,总表!A:D,3,FALSE)*参数!$C$12/6</f>
        <v>10325120</v>
      </c>
      <c r="AX75" s="51">
        <f t="shared" si="147"/>
        <v>273026901.33333337</v>
      </c>
      <c r="BD75" t="s">
        <v>415</v>
      </c>
      <c r="BE75">
        <v>1</v>
      </c>
      <c r="BF75">
        <v>1</v>
      </c>
      <c r="BG75" s="1">
        <v>1</v>
      </c>
      <c r="BH75" s="3">
        <f t="array" ref="BH75">INDEX($D$21:$M$44,MATCH($BD75&amp;$BF75,$C$21:$C$44&amp;$B$21:$B$44,0),MATCH(BH$1,$D$16:$M$16,0))+VLOOKUP($BE75,战斗属性模型!$K$22:$O$24,BH$2,FALSE)*INDEX($BW$3:$CF$578,MATCH($BD75&amp;$BF75&amp;$BG75,$BT$3:$BT$578&amp;$BU$3:$BU$578&amp;$BV$3:$BV$578,0),MATCH(BH$1,$BW$1:$CF$1,0))</f>
        <v>40</v>
      </c>
      <c r="BI75" s="3">
        <f t="array" ref="BI75">INDEX($D$21:$M$44,MATCH($BD75&amp;$BF75,$C$21:$C$44&amp;$B$21:$B$44,0),MATCH(BI$1,$D$16:$M$16,0))+VLOOKUP($BE75,战斗属性模型!$K$22:$O$24,BI$2,FALSE)*INDEX($BW$3:$CF$578,MATCH($BD75&amp;$BF75&amp;$BG75,$BT$3:$BT$578&amp;$BU$3:$BU$578&amp;$BV$3:$BV$578,0),MATCH(BI$1,$BW$1:$CF$1,0))</f>
        <v>2040</v>
      </c>
      <c r="BJ75" s="3">
        <f t="array" ref="BJ75">INDEX($D$21:$M$44,MATCH($BD75&amp;$BF75,$C$21:$C$44&amp;$B$21:$B$44,0),MATCH(BJ$1,$D$16:$M$16,0))+VLOOKUP($BE75,战斗属性模型!$K$22:$O$24,BJ$2,FALSE)*INDEX($BW$3:$CF$578,MATCH($BD75&amp;$BF75&amp;$BG75,$BT$3:$BT$578&amp;$BU$3:$BU$578&amp;$BV$3:$BV$578,0),MATCH(BJ$1,$BW$1:$CF$1,0))</f>
        <v>0</v>
      </c>
      <c r="BK75" s="3">
        <f t="array" ref="BK75">INDEX($D$21:$M$44,MATCH($BD75&amp;$BF75,$C$21:$C$44&amp;$B$21:$B$44,0),MATCH(BK$1,$D$16:$M$16,0))+VLOOKUP($BE75,战斗属性模型!$K$22:$O$24,BK$2,FALSE)*INDEX($BW$3:$CF$578,MATCH($BD75&amp;$BF75&amp;$BG75,$BT$3:$BT$578&amp;$BU$3:$BU$578&amp;$BV$3:$BV$578,0),MATCH(BK$1,$BW$1:$CF$1,0))</f>
        <v>0</v>
      </c>
      <c r="BL75" s="3"/>
      <c r="BM75" s="3"/>
      <c r="BN75" s="3"/>
      <c r="BO75" s="3"/>
      <c r="BP75" s="3"/>
      <c r="BQ75" s="3"/>
      <c r="BT75" t="str">
        <f t="shared" si="139"/>
        <v>头饰</v>
      </c>
      <c r="BU75">
        <f t="shared" si="140"/>
        <v>4</v>
      </c>
      <c r="BV75" s="1">
        <f t="shared" si="130"/>
        <v>1</v>
      </c>
      <c r="BW75" s="3">
        <f t="array" ref="BW75">INDEX($CI$3:$EP$26,MATCH($BV75,$CH$3:$CH$26,0),MATCH(BW$1&amp;$BU75,$CI$1:$EP$1&amp;$CI$2:$EP$2,0))*VLOOKUP($BT75,$C$17:$M$20,COUNTBLANK($D$15:D$15)+1,FALSE)</f>
        <v>20</v>
      </c>
      <c r="BX75" s="3">
        <f t="array" ref="BX75">INDEX($CI$3:$EP$26,MATCH($BV75,$CH$3:$CH$26,0),MATCH(BX$1&amp;$BU75,$CI$1:$EP$1&amp;$CI$2:$EP$2,0))*VLOOKUP($BT75,$C$17:$M$20,COUNTBLANK($D$15:E$15)+1,FALSE)</f>
        <v>1000</v>
      </c>
      <c r="BY75" s="3">
        <f t="array" ref="BY75">INDEX($CI$3:$EP$26,MATCH($BV75,$CH$3:$CH$26,0),MATCH(BY$1&amp;$BU75,$CI$1:$EP$1&amp;$CI$2:$EP$2,0))*VLOOKUP($BT75,$C$17:$M$20,COUNTBLANK($D$15:F$15)+1,FALSE)</f>
        <v>0</v>
      </c>
      <c r="BZ75" s="3">
        <f t="array" ref="BZ75">INDEX($CI$3:$EP$26,MATCH($BV75,$CH$3:$CH$26,0),MATCH(BZ$1&amp;$BU75,$CI$1:$EP$1&amp;$CI$2:$EP$2,0))*VLOOKUP($BT75,$C$17:$M$20,COUNTBLANK($D$15:G$15)+1,FALSE)</f>
        <v>0</v>
      </c>
      <c r="CA75" s="3">
        <f t="array" ref="CA75">INDEX($CI$3:$EP$26,MATCH($BV75,$CH$3:$CH$26,0),MATCH(CA$1&amp;$BU75,$CI$1:$EP$1&amp;$CI$2:$EP$2,0))*VLOOKUP($BT75,$C$17:$M$20,COUNTBLANK($D$15:H$15)+1,FALSE)</f>
        <v>0</v>
      </c>
      <c r="CB75" s="3">
        <f t="array" ref="CB75">INDEX($CI$3:$EP$26,MATCH($BV75,$CH$3:$CH$26,0),MATCH(CB$1&amp;$BU75,$CI$1:$EP$1&amp;$CI$2:$EP$2,0))*VLOOKUP($BT75,$C$17:$M$20,COUNTBLANK($D$15:I$15)+1,FALSE)</f>
        <v>0</v>
      </c>
      <c r="CC75" s="3">
        <f t="array" ref="CC75">INDEX($CI$3:$EP$26,MATCH($BV75,$CH$3:$CH$26,0),MATCH(CC$1&amp;$BU75,$CI$1:$EP$1&amp;$CI$2:$EP$2,0))*VLOOKUP($BT75,$C$17:$M$20,COUNTBLANK($D$15:J$15)+1,FALSE)</f>
        <v>0</v>
      </c>
      <c r="CD75" s="3">
        <f t="array" ref="CD75">INDEX($CI$3:$EP$26,MATCH($BV75,$CH$3:$CH$26,0),MATCH(CD$1&amp;$BU75,$CI$1:$EP$1&amp;$CI$2:$EP$2,0))*VLOOKUP($BT75,$C$17:$M$20,COUNTBLANK($D$15:K$15)+1,FALSE)</f>
        <v>0</v>
      </c>
      <c r="CE75" s="3">
        <f t="array" ref="CE75">INDEX($CI$3:$EP$26,MATCH($BV75,$CH$3:$CH$26,0),MATCH(CE$1&amp;$BU75,$CI$1:$EP$1&amp;$CI$2:$EP$2,0))*VLOOKUP($BT75,$C$17:$M$20,COUNTBLANK($D$15:L$15)+1,FALSE)</f>
        <v>0</v>
      </c>
      <c r="CF75" s="3">
        <f t="array" ref="CF75">INDEX($CI$3:$EP$26,MATCH($BV75,$CH$3:$CH$26,0),MATCH(CF$1&amp;$BU75,$CI$1:$EP$1&amp;$CI$2:$EP$2,0))*VLOOKUP($BT75,$C$17:$M$20,COUNTBLANK($D$15:M$15)+1,FALSE)</f>
        <v>0</v>
      </c>
    </row>
    <row r="76" spans="2:84" x14ac:dyDescent="0.2">
      <c r="AH76" s="3">
        <v>74</v>
      </c>
      <c r="AI76" s="3">
        <f t="shared" si="11"/>
        <v>5</v>
      </c>
      <c r="AJ76" s="3">
        <f t="shared" si="145"/>
        <v>20</v>
      </c>
      <c r="AK76" s="7">
        <f t="array" ref="AK76">INDEX($CI$3:$EP$26,MATCH($AJ76,$CH$3:$CH$26,0),MATCH($AI76&amp;AK$1,$CI$2:$EP$2&amp;$CI$1:$EP$1,0))+SUMPRODUCT($D$21:$M$44,($B$21:$B$44=$AI76)*($D$16:$M$16=AK$1))</f>
        <v>3072</v>
      </c>
      <c r="AL76" s="7">
        <f t="array" ref="AL76">INDEX($CI$3:$EP$26,MATCH($AJ76,$CH$3:$CH$26,0),MATCH($AI76&amp;AL$1,$CI$2:$EP$2&amp;$CI$1:$EP$1,0))+SUMPRODUCT($D$21:$M$44,($B$21:$B$44=$AI76)*($D$16:$M$16=AL$1))</f>
        <v>76800</v>
      </c>
      <c r="AM76" s="7">
        <f t="array" ref="AM76">INDEX($CI$3:$EP$26,MATCH($AJ76,$CH$3:$CH$26,0),MATCH($AI76&amp;AM$1,$CI$2:$EP$2&amp;$CI$1:$EP$1,0))+SUMPRODUCT($D$21:$M$44,($B$21:$B$44=$AI76)*($D$16:$M$16=AM$1))</f>
        <v>1536</v>
      </c>
      <c r="AN76" s="7">
        <f t="array" ref="AN76">INDEX($CI$3:$EP$26,MATCH($AJ76,$CH$3:$CH$26,0),MATCH($AI76&amp;AN$1,$CI$2:$EP$2&amp;$CI$1:$EP$1,0))+SUMPRODUCT($D$21:$M$44,($B$21:$B$44=$AI76)*($D$16:$M$16=AN$1))</f>
        <v>1536</v>
      </c>
      <c r="AO76" s="7">
        <f t="array" ref="AO76">INDEX($CI$3:$EP$26,MATCH($AJ76,$CH$3:$CH$26,0),MATCH($AI76&amp;AO$1,$CI$2:$EP$2&amp;$CI$1:$EP$1,0))+SUMPRODUCT($D$21:$M$44,($B$21:$B$44=$AI76)*($D$16:$M$16=AO$1))</f>
        <v>0.20000000000000004</v>
      </c>
      <c r="AP76" s="7">
        <f t="array" ref="AP76">INDEX($CI$3:$EP$26,MATCH($AJ76,$CH$3:$CH$26,0),MATCH($AI76&amp;AP$1,$CI$2:$EP$2&amp;$CI$1:$EP$1,0))+SUMPRODUCT($D$21:$M$44,($B$21:$B$44=$AI76)*($D$16:$M$16=AP$1))</f>
        <v>0.20000000000000004</v>
      </c>
      <c r="AQ76" s="7">
        <f t="array" ref="AQ76">INDEX($CI$3:$EP$26,MATCH($AJ76,$CH$3:$CH$26,0),MATCH($AI76&amp;AQ$1,$CI$2:$EP$2&amp;$CI$1:$EP$1,0))+SUMPRODUCT($D$21:$M$44,($B$21:$B$44=$AI76)*($D$16:$M$16=AQ$1))</f>
        <v>0.20000000000000004</v>
      </c>
      <c r="AR76" s="7">
        <f t="array" ref="AR76">INDEX($CI$3:$EP$26,MATCH($AJ76,$CH$3:$CH$26,0),MATCH($AI76&amp;AR$1,$CI$2:$EP$2&amp;$CI$1:$EP$1,0))+SUMPRODUCT($D$21:$M$44,($B$21:$B$44=$AI76)*($D$16:$M$16=AR$1))</f>
        <v>0.20000000000000004</v>
      </c>
      <c r="AS76" s="7">
        <f t="array" ref="AS76">INDEX($CI$3:$EP$26,MATCH($AJ76,$CH$3:$CH$26,0),MATCH($AI76&amp;AS$1,$CI$2:$EP$2&amp;$CI$1:$EP$1,0))+SUMPRODUCT($D$21:$M$44,($B$21:$B$44=$AI76)*($D$16:$M$16=AS$1))</f>
        <v>0.06</v>
      </c>
      <c r="AT76" s="7">
        <f t="array" ref="AT76">INDEX($CI$3:$EP$26,MATCH($AJ76,$CH$3:$CH$26,0),MATCH($AI76&amp;AT$1,$CI$2:$EP$2&amp;$CI$1:$EP$1,0))+SUMPRODUCT($D$21:$M$44,($B$21:$B$44=$AI76)*($D$16:$M$16=AT$1))</f>
        <v>0.08</v>
      </c>
      <c r="AU76" s="51">
        <f t="shared" si="146"/>
        <v>78397.5</v>
      </c>
      <c r="AV76" s="1">
        <f t="shared" si="144"/>
        <v>15679500</v>
      </c>
      <c r="AW76" s="51">
        <f>VLOOKUP(AH76,主线!C:AR,42,TRUE)*VLOOKUP(AH76,总表!A:D,3,FALSE)*参数!$C$12/6</f>
        <v>10437440</v>
      </c>
      <c r="AX76" s="51">
        <f t="shared" si="147"/>
        <v>283464341.33333337</v>
      </c>
      <c r="BD76" t="s">
        <v>415</v>
      </c>
      <c r="BE76">
        <v>1</v>
      </c>
      <c r="BF76">
        <v>1</v>
      </c>
      <c r="BG76" s="1">
        <v>2</v>
      </c>
      <c r="BH76" s="3">
        <f t="array" ref="BH76">INDEX($D$21:$M$44,MATCH($BD76&amp;$BF76,$C$21:$C$44&amp;$B$21:$B$44,0),MATCH(BH$1,$D$16:$M$16,0))+VLOOKUP($BE76,战斗属性模型!$K$22:$O$24,BH$2,FALSE)*INDEX($BW$3:$CF$578,MATCH($BD76&amp;$BF76&amp;$BG76,$BT$3:$BT$578&amp;$BU$3:$BU$578&amp;$BV$3:$BV$578,0),MATCH(BH$1,$BW$1:$CF$1,0))</f>
        <v>48</v>
      </c>
      <c r="BI76" s="3">
        <f t="array" ref="BI76">INDEX($D$21:$M$44,MATCH($BD76&amp;$BF76,$C$21:$C$44&amp;$B$21:$B$44,0),MATCH(BI$1,$D$16:$M$16,0))+VLOOKUP($BE76,战斗属性模型!$K$22:$O$24,BI$2,FALSE)*INDEX($BW$3:$CF$578,MATCH($BD76&amp;$BF76&amp;$BG76,$BT$3:$BT$578&amp;$BU$3:$BU$578&amp;$BV$3:$BV$578,0),MATCH(BI$1,$BW$1:$CF$1,0))</f>
        <v>2480</v>
      </c>
      <c r="BJ76" s="3">
        <f t="array" ref="BJ76">INDEX($D$21:$M$44,MATCH($BD76&amp;$BF76,$C$21:$C$44&amp;$B$21:$B$44,0),MATCH(BJ$1,$D$16:$M$16,0))+VLOOKUP($BE76,战斗属性模型!$K$22:$O$24,BJ$2,FALSE)*INDEX($BW$3:$CF$578,MATCH($BD76&amp;$BF76&amp;$BG76,$BT$3:$BT$578&amp;$BU$3:$BU$578&amp;$BV$3:$BV$578,0),MATCH(BJ$1,$BW$1:$CF$1,0))</f>
        <v>0</v>
      </c>
      <c r="BK76" s="3">
        <f t="array" ref="BK76">INDEX($D$21:$M$44,MATCH($BD76&amp;$BF76,$C$21:$C$44&amp;$B$21:$B$44,0),MATCH(BK$1,$D$16:$M$16,0))+VLOOKUP($BE76,战斗属性模型!$K$22:$O$24,BK$2,FALSE)*INDEX($BW$3:$CF$578,MATCH($BD76&amp;$BF76&amp;$BG76,$BT$3:$BT$578&amp;$BU$3:$BU$578&amp;$BV$3:$BV$578,0),MATCH(BK$1,$BW$1:$CF$1,0))</f>
        <v>0</v>
      </c>
      <c r="BL76" s="3"/>
      <c r="BM76" s="3"/>
      <c r="BN76" s="3"/>
      <c r="BO76" s="3"/>
      <c r="BP76" s="3"/>
      <c r="BQ76" s="3"/>
      <c r="BT76" t="str">
        <f t="shared" si="139"/>
        <v>头饰</v>
      </c>
      <c r="BU76">
        <f t="shared" si="140"/>
        <v>4</v>
      </c>
      <c r="BV76" s="1">
        <f t="shared" si="130"/>
        <v>2</v>
      </c>
      <c r="BW76" s="3">
        <f t="array" ref="BW76">INDEX($CI$3:$EP$26,MATCH($BV76,$CH$3:$CH$26,0),MATCH(BW$1&amp;$BU76,$CI$1:$EP$1&amp;$CI$2:$EP$2,0))*VLOOKUP($BT76,$C$17:$M$20,COUNTBLANK($D$15:D$15)+1,FALSE)</f>
        <v>40</v>
      </c>
      <c r="BX76" s="3">
        <f t="array" ref="BX76">INDEX($CI$3:$EP$26,MATCH($BV76,$CH$3:$CH$26,0),MATCH(BX$1&amp;$BU76,$CI$1:$EP$1&amp;$CI$2:$EP$2,0))*VLOOKUP($BT76,$C$17:$M$20,COUNTBLANK($D$15:E$15)+1,FALSE)</f>
        <v>2000</v>
      </c>
      <c r="BY76" s="3">
        <f t="array" ref="BY76">INDEX($CI$3:$EP$26,MATCH($BV76,$CH$3:$CH$26,0),MATCH(BY$1&amp;$BU76,$CI$1:$EP$1&amp;$CI$2:$EP$2,0))*VLOOKUP($BT76,$C$17:$M$20,COUNTBLANK($D$15:F$15)+1,FALSE)</f>
        <v>0</v>
      </c>
      <c r="BZ76" s="3">
        <f t="array" ref="BZ76">INDEX($CI$3:$EP$26,MATCH($BV76,$CH$3:$CH$26,0),MATCH(BZ$1&amp;$BU76,$CI$1:$EP$1&amp;$CI$2:$EP$2,0))*VLOOKUP($BT76,$C$17:$M$20,COUNTBLANK($D$15:G$15)+1,FALSE)</f>
        <v>0</v>
      </c>
      <c r="CA76" s="3">
        <f t="array" ref="CA76">INDEX($CI$3:$EP$26,MATCH($BV76,$CH$3:$CH$26,0),MATCH(CA$1&amp;$BU76,$CI$1:$EP$1&amp;$CI$2:$EP$2,0))*VLOOKUP($BT76,$C$17:$M$20,COUNTBLANK($D$15:H$15)+1,FALSE)</f>
        <v>0</v>
      </c>
      <c r="CB76" s="3">
        <f t="array" ref="CB76">INDEX($CI$3:$EP$26,MATCH($BV76,$CH$3:$CH$26,0),MATCH(CB$1&amp;$BU76,$CI$1:$EP$1&amp;$CI$2:$EP$2,0))*VLOOKUP($BT76,$C$17:$M$20,COUNTBLANK($D$15:I$15)+1,FALSE)</f>
        <v>0</v>
      </c>
      <c r="CC76" s="3">
        <f t="array" ref="CC76">INDEX($CI$3:$EP$26,MATCH($BV76,$CH$3:$CH$26,0),MATCH(CC$1&amp;$BU76,$CI$1:$EP$1&amp;$CI$2:$EP$2,0))*VLOOKUP($BT76,$C$17:$M$20,COUNTBLANK($D$15:J$15)+1,FALSE)</f>
        <v>0</v>
      </c>
      <c r="CD76" s="3">
        <f t="array" ref="CD76">INDEX($CI$3:$EP$26,MATCH($BV76,$CH$3:$CH$26,0),MATCH(CD$1&amp;$BU76,$CI$1:$EP$1&amp;$CI$2:$EP$2,0))*VLOOKUP($BT76,$C$17:$M$20,COUNTBLANK($D$15:K$15)+1,FALSE)</f>
        <v>0</v>
      </c>
      <c r="CE76" s="3">
        <f t="array" ref="CE76">INDEX($CI$3:$EP$26,MATCH($BV76,$CH$3:$CH$26,0),MATCH(CE$1&amp;$BU76,$CI$1:$EP$1&amp;$CI$2:$EP$2,0))*VLOOKUP($BT76,$C$17:$M$20,COUNTBLANK($D$15:L$15)+1,FALSE)</f>
        <v>0</v>
      </c>
      <c r="CF76" s="3">
        <f t="array" ref="CF76">INDEX($CI$3:$EP$26,MATCH($BV76,$CH$3:$CH$26,0),MATCH(CF$1&amp;$BU76,$CI$1:$EP$1&amp;$CI$2:$EP$2,0))*VLOOKUP($BT76,$C$17:$M$20,COUNTBLANK($D$15:M$15)+1,FALSE)</f>
        <v>0</v>
      </c>
    </row>
    <row r="77" spans="2:84" x14ac:dyDescent="0.2">
      <c r="AH77" s="3">
        <v>75</v>
      </c>
      <c r="AI77" s="3">
        <f t="shared" si="11"/>
        <v>5</v>
      </c>
      <c r="AJ77" s="3">
        <f t="shared" si="145"/>
        <v>20</v>
      </c>
      <c r="AK77" s="7">
        <f t="array" ref="AK77">INDEX($CI$3:$EP$26,MATCH($AJ77,$CH$3:$CH$26,0),MATCH($AI77&amp;AK$1,$CI$2:$EP$2&amp;$CI$1:$EP$1,0))+SUMPRODUCT($D$21:$M$44,($B$21:$B$44=$AI77)*($D$16:$M$16=AK$1))</f>
        <v>3072</v>
      </c>
      <c r="AL77" s="7">
        <f t="array" ref="AL77">INDEX($CI$3:$EP$26,MATCH($AJ77,$CH$3:$CH$26,0),MATCH($AI77&amp;AL$1,$CI$2:$EP$2&amp;$CI$1:$EP$1,0))+SUMPRODUCT($D$21:$M$44,($B$21:$B$44=$AI77)*($D$16:$M$16=AL$1))</f>
        <v>76800</v>
      </c>
      <c r="AM77" s="7">
        <f t="array" ref="AM77">INDEX($CI$3:$EP$26,MATCH($AJ77,$CH$3:$CH$26,0),MATCH($AI77&amp;AM$1,$CI$2:$EP$2&amp;$CI$1:$EP$1,0))+SUMPRODUCT($D$21:$M$44,($B$21:$B$44=$AI77)*($D$16:$M$16=AM$1))</f>
        <v>1536</v>
      </c>
      <c r="AN77" s="7">
        <f t="array" ref="AN77">INDEX($CI$3:$EP$26,MATCH($AJ77,$CH$3:$CH$26,0),MATCH($AI77&amp;AN$1,$CI$2:$EP$2&amp;$CI$1:$EP$1,0))+SUMPRODUCT($D$21:$M$44,($B$21:$B$44=$AI77)*($D$16:$M$16=AN$1))</f>
        <v>1536</v>
      </c>
      <c r="AO77" s="7">
        <f t="array" ref="AO77">INDEX($CI$3:$EP$26,MATCH($AJ77,$CH$3:$CH$26,0),MATCH($AI77&amp;AO$1,$CI$2:$EP$2&amp;$CI$1:$EP$1,0))+SUMPRODUCT($D$21:$M$44,($B$21:$B$44=$AI77)*($D$16:$M$16=AO$1))</f>
        <v>0.20000000000000004</v>
      </c>
      <c r="AP77" s="7">
        <f t="array" ref="AP77">INDEX($CI$3:$EP$26,MATCH($AJ77,$CH$3:$CH$26,0),MATCH($AI77&amp;AP$1,$CI$2:$EP$2&amp;$CI$1:$EP$1,0))+SUMPRODUCT($D$21:$M$44,($B$21:$B$44=$AI77)*($D$16:$M$16=AP$1))</f>
        <v>0.20000000000000004</v>
      </c>
      <c r="AQ77" s="7">
        <f t="array" ref="AQ77">INDEX($CI$3:$EP$26,MATCH($AJ77,$CH$3:$CH$26,0),MATCH($AI77&amp;AQ$1,$CI$2:$EP$2&amp;$CI$1:$EP$1,0))+SUMPRODUCT($D$21:$M$44,($B$21:$B$44=$AI77)*($D$16:$M$16=AQ$1))</f>
        <v>0.20000000000000004</v>
      </c>
      <c r="AR77" s="7">
        <f t="array" ref="AR77">INDEX($CI$3:$EP$26,MATCH($AJ77,$CH$3:$CH$26,0),MATCH($AI77&amp;AR$1,$CI$2:$EP$2&amp;$CI$1:$EP$1,0))+SUMPRODUCT($D$21:$M$44,($B$21:$B$44=$AI77)*($D$16:$M$16=AR$1))</f>
        <v>0.20000000000000004</v>
      </c>
      <c r="AS77" s="7">
        <f t="array" ref="AS77">INDEX($CI$3:$EP$26,MATCH($AJ77,$CH$3:$CH$26,0),MATCH($AI77&amp;AS$1,$CI$2:$EP$2&amp;$CI$1:$EP$1,0))+SUMPRODUCT($D$21:$M$44,($B$21:$B$44=$AI77)*($D$16:$M$16=AS$1))</f>
        <v>0.06</v>
      </c>
      <c r="AT77" s="7">
        <f t="array" ref="AT77">INDEX($CI$3:$EP$26,MATCH($AJ77,$CH$3:$CH$26,0),MATCH($AI77&amp;AT$1,$CI$2:$EP$2&amp;$CI$1:$EP$1,0))+SUMPRODUCT($D$21:$M$44,($B$21:$B$44=$AI77)*($D$16:$M$16=AT$1))</f>
        <v>0.08</v>
      </c>
      <c r="AU77" s="51">
        <f t="shared" si="146"/>
        <v>78397.5</v>
      </c>
      <c r="AV77" s="1">
        <f t="shared" si="144"/>
        <v>15679500</v>
      </c>
      <c r="AW77" s="51">
        <f>VLOOKUP(AH77,主线!C:AR,42,TRUE)*VLOOKUP(AH77,总表!A:D,3,FALSE)*参数!$C$12/6</f>
        <v>10587200</v>
      </c>
      <c r="AX77" s="51">
        <f t="shared" si="147"/>
        <v>294051541.33333337</v>
      </c>
      <c r="BD77" t="s">
        <v>415</v>
      </c>
      <c r="BE77">
        <v>1</v>
      </c>
      <c r="BF77">
        <v>1</v>
      </c>
      <c r="BG77" s="1">
        <v>3</v>
      </c>
      <c r="BH77" s="3">
        <f t="array" ref="BH77">INDEX($D$21:$M$44,MATCH($BD77&amp;$BF77,$C$21:$C$44&amp;$B$21:$B$44,0),MATCH(BH$1,$D$16:$M$16,0))+VLOOKUP($BE77,战斗属性模型!$K$22:$O$24,BH$2,FALSE)*INDEX($BW$3:$CF$578,MATCH($BD77&amp;$BF77&amp;$BG77,$BT$3:$BT$578&amp;$BU$3:$BU$578&amp;$BV$3:$BV$578,0),MATCH(BH$1,$BW$1:$CF$1,0))</f>
        <v>56</v>
      </c>
      <c r="BI77" s="3">
        <f t="array" ref="BI77">INDEX($D$21:$M$44,MATCH($BD77&amp;$BF77,$C$21:$C$44&amp;$B$21:$B$44,0),MATCH(BI$1,$D$16:$M$16,0))+VLOOKUP($BE77,战斗属性模型!$K$22:$O$24,BI$2,FALSE)*INDEX($BW$3:$CF$578,MATCH($BD77&amp;$BF77&amp;$BG77,$BT$3:$BT$578&amp;$BU$3:$BU$578&amp;$BV$3:$BV$578,0),MATCH(BI$1,$BW$1:$CF$1,0))</f>
        <v>2920</v>
      </c>
      <c r="BJ77" s="3">
        <f t="array" ref="BJ77">INDEX($D$21:$M$44,MATCH($BD77&amp;$BF77,$C$21:$C$44&amp;$B$21:$B$44,0),MATCH(BJ$1,$D$16:$M$16,0))+VLOOKUP($BE77,战斗属性模型!$K$22:$O$24,BJ$2,FALSE)*INDEX($BW$3:$CF$578,MATCH($BD77&amp;$BF77&amp;$BG77,$BT$3:$BT$578&amp;$BU$3:$BU$578&amp;$BV$3:$BV$578,0),MATCH(BJ$1,$BW$1:$CF$1,0))</f>
        <v>0</v>
      </c>
      <c r="BK77" s="3">
        <f t="array" ref="BK77">INDEX($D$21:$M$44,MATCH($BD77&amp;$BF77,$C$21:$C$44&amp;$B$21:$B$44,0),MATCH(BK$1,$D$16:$M$16,0))+VLOOKUP($BE77,战斗属性模型!$K$22:$O$24,BK$2,FALSE)*INDEX($BW$3:$CF$578,MATCH($BD77&amp;$BF77&amp;$BG77,$BT$3:$BT$578&amp;$BU$3:$BU$578&amp;$BV$3:$BV$578,0),MATCH(BK$1,$BW$1:$CF$1,0))</f>
        <v>0</v>
      </c>
      <c r="BL77" s="3"/>
      <c r="BM77" s="3"/>
      <c r="BN77" s="3"/>
      <c r="BO77" s="3"/>
      <c r="BP77" s="3"/>
      <c r="BQ77" s="3"/>
      <c r="BT77" t="str">
        <f t="shared" si="139"/>
        <v>头饰</v>
      </c>
      <c r="BU77">
        <f t="shared" si="140"/>
        <v>4</v>
      </c>
      <c r="BV77" s="1">
        <f t="shared" si="130"/>
        <v>3</v>
      </c>
      <c r="BW77" s="3">
        <f t="array" ref="BW77">INDEX($CI$3:$EP$26,MATCH($BV77,$CH$3:$CH$26,0),MATCH(BW$1&amp;$BU77,$CI$1:$EP$1&amp;$CI$2:$EP$2,0))*VLOOKUP($BT77,$C$17:$M$20,COUNTBLANK($D$15:D$15)+1,FALSE)</f>
        <v>60</v>
      </c>
      <c r="BX77" s="3">
        <f t="array" ref="BX77">INDEX($CI$3:$EP$26,MATCH($BV77,$CH$3:$CH$26,0),MATCH(BX$1&amp;$BU77,$CI$1:$EP$1&amp;$CI$2:$EP$2,0))*VLOOKUP($BT77,$C$17:$M$20,COUNTBLANK($D$15:E$15)+1,FALSE)</f>
        <v>3000</v>
      </c>
      <c r="BY77" s="3">
        <f t="array" ref="BY77">INDEX($CI$3:$EP$26,MATCH($BV77,$CH$3:$CH$26,0),MATCH(BY$1&amp;$BU77,$CI$1:$EP$1&amp;$CI$2:$EP$2,0))*VLOOKUP($BT77,$C$17:$M$20,COUNTBLANK($D$15:F$15)+1,FALSE)</f>
        <v>0</v>
      </c>
      <c r="BZ77" s="3">
        <f t="array" ref="BZ77">INDEX($CI$3:$EP$26,MATCH($BV77,$CH$3:$CH$26,0),MATCH(BZ$1&amp;$BU77,$CI$1:$EP$1&amp;$CI$2:$EP$2,0))*VLOOKUP($BT77,$C$17:$M$20,COUNTBLANK($D$15:G$15)+1,FALSE)</f>
        <v>0</v>
      </c>
      <c r="CA77" s="3">
        <f t="array" ref="CA77">INDEX($CI$3:$EP$26,MATCH($BV77,$CH$3:$CH$26,0),MATCH(CA$1&amp;$BU77,$CI$1:$EP$1&amp;$CI$2:$EP$2,0))*VLOOKUP($BT77,$C$17:$M$20,COUNTBLANK($D$15:H$15)+1,FALSE)</f>
        <v>0</v>
      </c>
      <c r="CB77" s="3">
        <f t="array" ref="CB77">INDEX($CI$3:$EP$26,MATCH($BV77,$CH$3:$CH$26,0),MATCH(CB$1&amp;$BU77,$CI$1:$EP$1&amp;$CI$2:$EP$2,0))*VLOOKUP($BT77,$C$17:$M$20,COUNTBLANK($D$15:I$15)+1,FALSE)</f>
        <v>0</v>
      </c>
      <c r="CC77" s="3">
        <f t="array" ref="CC77">INDEX($CI$3:$EP$26,MATCH($BV77,$CH$3:$CH$26,0),MATCH(CC$1&amp;$BU77,$CI$1:$EP$1&amp;$CI$2:$EP$2,0))*VLOOKUP($BT77,$C$17:$M$20,COUNTBLANK($D$15:J$15)+1,FALSE)</f>
        <v>0</v>
      </c>
      <c r="CD77" s="3">
        <f t="array" ref="CD77">INDEX($CI$3:$EP$26,MATCH($BV77,$CH$3:$CH$26,0),MATCH(CD$1&amp;$BU77,$CI$1:$EP$1&amp;$CI$2:$EP$2,0))*VLOOKUP($BT77,$C$17:$M$20,COUNTBLANK($D$15:K$15)+1,FALSE)</f>
        <v>0</v>
      </c>
      <c r="CE77" s="3">
        <f t="array" ref="CE77">INDEX($CI$3:$EP$26,MATCH($BV77,$CH$3:$CH$26,0),MATCH(CE$1&amp;$BU77,$CI$1:$EP$1&amp;$CI$2:$EP$2,0))*VLOOKUP($BT77,$C$17:$M$20,COUNTBLANK($D$15:L$15)+1,FALSE)</f>
        <v>0</v>
      </c>
      <c r="CF77" s="3">
        <f t="array" ref="CF77">INDEX($CI$3:$EP$26,MATCH($BV77,$CH$3:$CH$26,0),MATCH(CF$1&amp;$BU77,$CI$1:$EP$1&amp;$CI$2:$EP$2,0))*VLOOKUP($BT77,$C$17:$M$20,COUNTBLANK($D$15:M$15)+1,FALSE)</f>
        <v>0</v>
      </c>
    </row>
    <row r="78" spans="2:84" x14ac:dyDescent="0.2">
      <c r="AH78" s="3">
        <v>76</v>
      </c>
      <c r="AI78" s="3">
        <f t="shared" si="11"/>
        <v>5</v>
      </c>
      <c r="AJ78" s="3">
        <f t="shared" si="145"/>
        <v>20</v>
      </c>
      <c r="AK78" s="7">
        <f t="array" ref="AK78">INDEX($CI$3:$EP$26,MATCH($AJ78,$CH$3:$CH$26,0),MATCH($AI78&amp;AK$1,$CI$2:$EP$2&amp;$CI$1:$EP$1,0))+SUMPRODUCT($D$21:$M$44,($B$21:$B$44=$AI78)*($D$16:$M$16=AK$1))</f>
        <v>3072</v>
      </c>
      <c r="AL78" s="7">
        <f t="array" ref="AL78">INDEX($CI$3:$EP$26,MATCH($AJ78,$CH$3:$CH$26,0),MATCH($AI78&amp;AL$1,$CI$2:$EP$2&amp;$CI$1:$EP$1,0))+SUMPRODUCT($D$21:$M$44,($B$21:$B$44=$AI78)*($D$16:$M$16=AL$1))</f>
        <v>76800</v>
      </c>
      <c r="AM78" s="7">
        <f t="array" ref="AM78">INDEX($CI$3:$EP$26,MATCH($AJ78,$CH$3:$CH$26,0),MATCH($AI78&amp;AM$1,$CI$2:$EP$2&amp;$CI$1:$EP$1,0))+SUMPRODUCT($D$21:$M$44,($B$21:$B$44=$AI78)*($D$16:$M$16=AM$1))</f>
        <v>1536</v>
      </c>
      <c r="AN78" s="7">
        <f t="array" ref="AN78">INDEX($CI$3:$EP$26,MATCH($AJ78,$CH$3:$CH$26,0),MATCH($AI78&amp;AN$1,$CI$2:$EP$2&amp;$CI$1:$EP$1,0))+SUMPRODUCT($D$21:$M$44,($B$21:$B$44=$AI78)*($D$16:$M$16=AN$1))</f>
        <v>1536</v>
      </c>
      <c r="AO78" s="7">
        <f t="array" ref="AO78">INDEX($CI$3:$EP$26,MATCH($AJ78,$CH$3:$CH$26,0),MATCH($AI78&amp;AO$1,$CI$2:$EP$2&amp;$CI$1:$EP$1,0))+SUMPRODUCT($D$21:$M$44,($B$21:$B$44=$AI78)*($D$16:$M$16=AO$1))</f>
        <v>0.20000000000000004</v>
      </c>
      <c r="AP78" s="7">
        <f t="array" ref="AP78">INDEX($CI$3:$EP$26,MATCH($AJ78,$CH$3:$CH$26,0),MATCH($AI78&amp;AP$1,$CI$2:$EP$2&amp;$CI$1:$EP$1,0))+SUMPRODUCT($D$21:$M$44,($B$21:$B$44=$AI78)*($D$16:$M$16=AP$1))</f>
        <v>0.20000000000000004</v>
      </c>
      <c r="AQ78" s="7">
        <f t="array" ref="AQ78">INDEX($CI$3:$EP$26,MATCH($AJ78,$CH$3:$CH$26,0),MATCH($AI78&amp;AQ$1,$CI$2:$EP$2&amp;$CI$1:$EP$1,0))+SUMPRODUCT($D$21:$M$44,($B$21:$B$44=$AI78)*($D$16:$M$16=AQ$1))</f>
        <v>0.20000000000000004</v>
      </c>
      <c r="AR78" s="7">
        <f t="array" ref="AR78">INDEX($CI$3:$EP$26,MATCH($AJ78,$CH$3:$CH$26,0),MATCH($AI78&amp;AR$1,$CI$2:$EP$2&amp;$CI$1:$EP$1,0))+SUMPRODUCT($D$21:$M$44,($B$21:$B$44=$AI78)*($D$16:$M$16=AR$1))</f>
        <v>0.20000000000000004</v>
      </c>
      <c r="AS78" s="7">
        <f t="array" ref="AS78">INDEX($CI$3:$EP$26,MATCH($AJ78,$CH$3:$CH$26,0),MATCH($AI78&amp;AS$1,$CI$2:$EP$2&amp;$CI$1:$EP$1,0))+SUMPRODUCT($D$21:$M$44,($B$21:$B$44=$AI78)*($D$16:$M$16=AS$1))</f>
        <v>0.06</v>
      </c>
      <c r="AT78" s="7">
        <f t="array" ref="AT78">INDEX($CI$3:$EP$26,MATCH($AJ78,$CH$3:$CH$26,0),MATCH($AI78&amp;AT$1,$CI$2:$EP$2&amp;$CI$1:$EP$1,0))+SUMPRODUCT($D$21:$M$44,($B$21:$B$44=$AI78)*($D$16:$M$16=AT$1))</f>
        <v>0.08</v>
      </c>
      <c r="AU78" s="51">
        <f t="shared" si="146"/>
        <v>78397.5</v>
      </c>
      <c r="AV78" s="1">
        <f t="shared" si="144"/>
        <v>15679500</v>
      </c>
      <c r="AW78" s="51">
        <f>VLOOKUP(AH78,主线!C:AR,42,TRUE)*VLOOKUP(AH78,总表!A:D,3,FALSE)*参数!$C$12/6</f>
        <v>10774400</v>
      </c>
      <c r="AX78" s="51">
        <f t="shared" si="147"/>
        <v>304825941.33333337</v>
      </c>
      <c r="BD78" t="s">
        <v>415</v>
      </c>
      <c r="BE78">
        <v>1</v>
      </c>
      <c r="BF78">
        <v>1</v>
      </c>
      <c r="BG78" s="1">
        <v>4</v>
      </c>
      <c r="BH78" s="3">
        <f t="array" ref="BH78">INDEX($D$21:$M$44,MATCH($BD78&amp;$BF78,$C$21:$C$44&amp;$B$21:$B$44,0),MATCH(BH$1,$D$16:$M$16,0))+VLOOKUP($BE78,战斗属性模型!$K$22:$O$24,BH$2,FALSE)*INDEX($BW$3:$CF$578,MATCH($BD78&amp;$BF78&amp;$BG78,$BT$3:$BT$578&amp;$BU$3:$BU$578&amp;$BV$3:$BV$578,0),MATCH(BH$1,$BW$1:$CF$1,0))</f>
        <v>64</v>
      </c>
      <c r="BI78" s="3">
        <f t="array" ref="BI78">INDEX($D$21:$M$44,MATCH($BD78&amp;$BF78,$C$21:$C$44&amp;$B$21:$B$44,0),MATCH(BI$1,$D$16:$M$16,0))+VLOOKUP($BE78,战斗属性模型!$K$22:$O$24,BI$2,FALSE)*INDEX($BW$3:$CF$578,MATCH($BD78&amp;$BF78&amp;$BG78,$BT$3:$BT$578&amp;$BU$3:$BU$578&amp;$BV$3:$BV$578,0),MATCH(BI$1,$BW$1:$CF$1,0))</f>
        <v>3360</v>
      </c>
      <c r="BJ78" s="3">
        <f t="array" ref="BJ78">INDEX($D$21:$M$44,MATCH($BD78&amp;$BF78,$C$21:$C$44&amp;$B$21:$B$44,0),MATCH(BJ$1,$D$16:$M$16,0))+VLOOKUP($BE78,战斗属性模型!$K$22:$O$24,BJ$2,FALSE)*INDEX($BW$3:$CF$578,MATCH($BD78&amp;$BF78&amp;$BG78,$BT$3:$BT$578&amp;$BU$3:$BU$578&amp;$BV$3:$BV$578,0),MATCH(BJ$1,$BW$1:$CF$1,0))</f>
        <v>0</v>
      </c>
      <c r="BK78" s="3">
        <f t="array" ref="BK78">INDEX($D$21:$M$44,MATCH($BD78&amp;$BF78,$C$21:$C$44&amp;$B$21:$B$44,0),MATCH(BK$1,$D$16:$M$16,0))+VLOOKUP($BE78,战斗属性模型!$K$22:$O$24,BK$2,FALSE)*INDEX($BW$3:$CF$578,MATCH($BD78&amp;$BF78&amp;$BG78,$BT$3:$BT$578&amp;$BU$3:$BU$578&amp;$BV$3:$BV$578,0),MATCH(BK$1,$BW$1:$CF$1,0))</f>
        <v>0</v>
      </c>
      <c r="BL78" s="3"/>
      <c r="BM78" s="3"/>
      <c r="BN78" s="3"/>
      <c r="BO78" s="3"/>
      <c r="BP78" s="3"/>
      <c r="BQ78" s="3"/>
      <c r="BT78" t="str">
        <f t="shared" si="139"/>
        <v>头饰</v>
      </c>
      <c r="BU78">
        <f t="shared" si="140"/>
        <v>4</v>
      </c>
      <c r="BV78" s="1">
        <f t="shared" si="130"/>
        <v>4</v>
      </c>
      <c r="BW78" s="3">
        <f t="array" ref="BW78">INDEX($CI$3:$EP$26,MATCH($BV78,$CH$3:$CH$26,0),MATCH(BW$1&amp;$BU78,$CI$1:$EP$1&amp;$CI$2:$EP$2,0))*VLOOKUP($BT78,$C$17:$M$20,COUNTBLANK($D$15:D$15)+1,FALSE)</f>
        <v>80</v>
      </c>
      <c r="BX78" s="3">
        <f t="array" ref="BX78">INDEX($CI$3:$EP$26,MATCH($BV78,$CH$3:$CH$26,0),MATCH(BX$1&amp;$BU78,$CI$1:$EP$1&amp;$CI$2:$EP$2,0))*VLOOKUP($BT78,$C$17:$M$20,COUNTBLANK($D$15:E$15)+1,FALSE)</f>
        <v>4000</v>
      </c>
      <c r="BY78" s="3">
        <f t="array" ref="BY78">INDEX($CI$3:$EP$26,MATCH($BV78,$CH$3:$CH$26,0),MATCH(BY$1&amp;$BU78,$CI$1:$EP$1&amp;$CI$2:$EP$2,0))*VLOOKUP($BT78,$C$17:$M$20,COUNTBLANK($D$15:F$15)+1,FALSE)</f>
        <v>0</v>
      </c>
      <c r="BZ78" s="3">
        <f t="array" ref="BZ78">INDEX($CI$3:$EP$26,MATCH($BV78,$CH$3:$CH$26,0),MATCH(BZ$1&amp;$BU78,$CI$1:$EP$1&amp;$CI$2:$EP$2,0))*VLOOKUP($BT78,$C$17:$M$20,COUNTBLANK($D$15:G$15)+1,FALSE)</f>
        <v>0</v>
      </c>
      <c r="CA78" s="3">
        <f t="array" ref="CA78">INDEX($CI$3:$EP$26,MATCH($BV78,$CH$3:$CH$26,0),MATCH(CA$1&amp;$BU78,$CI$1:$EP$1&amp;$CI$2:$EP$2,0))*VLOOKUP($BT78,$C$17:$M$20,COUNTBLANK($D$15:H$15)+1,FALSE)</f>
        <v>2.5000000000000001E-2</v>
      </c>
      <c r="CB78" s="3">
        <f t="array" ref="CB78">INDEX($CI$3:$EP$26,MATCH($BV78,$CH$3:$CH$26,0),MATCH(CB$1&amp;$BU78,$CI$1:$EP$1&amp;$CI$2:$EP$2,0))*VLOOKUP($BT78,$C$17:$M$20,COUNTBLANK($D$15:I$15)+1,FALSE)</f>
        <v>0</v>
      </c>
      <c r="CC78" s="3">
        <f t="array" ref="CC78">INDEX($CI$3:$EP$26,MATCH($BV78,$CH$3:$CH$26,0),MATCH(CC$1&amp;$BU78,$CI$1:$EP$1&amp;$CI$2:$EP$2,0))*VLOOKUP($BT78,$C$17:$M$20,COUNTBLANK($D$15:J$15)+1,FALSE)</f>
        <v>0</v>
      </c>
      <c r="CD78" s="3">
        <f t="array" ref="CD78">INDEX($CI$3:$EP$26,MATCH($BV78,$CH$3:$CH$26,0),MATCH(CD$1&amp;$BU78,$CI$1:$EP$1&amp;$CI$2:$EP$2,0))*VLOOKUP($BT78,$C$17:$M$20,COUNTBLANK($D$15:K$15)+1,FALSE)</f>
        <v>0</v>
      </c>
      <c r="CE78" s="3">
        <f t="array" ref="CE78">INDEX($CI$3:$EP$26,MATCH($BV78,$CH$3:$CH$26,0),MATCH(CE$1&amp;$BU78,$CI$1:$EP$1&amp;$CI$2:$EP$2,0))*VLOOKUP($BT78,$C$17:$M$20,COUNTBLANK($D$15:L$15)+1,FALSE)</f>
        <v>0</v>
      </c>
      <c r="CF78" s="3">
        <f t="array" ref="CF78">INDEX($CI$3:$EP$26,MATCH($BV78,$CH$3:$CH$26,0),MATCH(CF$1&amp;$BU78,$CI$1:$EP$1&amp;$CI$2:$EP$2,0))*VLOOKUP($BT78,$C$17:$M$20,COUNTBLANK($D$15:M$15)+1,FALSE)</f>
        <v>0</v>
      </c>
    </row>
    <row r="79" spans="2:84" x14ac:dyDescent="0.2">
      <c r="AH79" s="3">
        <v>77</v>
      </c>
      <c r="AI79" s="3">
        <f t="shared" si="11"/>
        <v>5</v>
      </c>
      <c r="AJ79" s="3">
        <f t="shared" si="145"/>
        <v>20</v>
      </c>
      <c r="AK79" s="7">
        <f t="array" ref="AK79">INDEX($CI$3:$EP$26,MATCH($AJ79,$CH$3:$CH$26,0),MATCH($AI79&amp;AK$1,$CI$2:$EP$2&amp;$CI$1:$EP$1,0))+SUMPRODUCT($D$21:$M$44,($B$21:$B$44=$AI79)*($D$16:$M$16=AK$1))</f>
        <v>3072</v>
      </c>
      <c r="AL79" s="7">
        <f t="array" ref="AL79">INDEX($CI$3:$EP$26,MATCH($AJ79,$CH$3:$CH$26,0),MATCH($AI79&amp;AL$1,$CI$2:$EP$2&amp;$CI$1:$EP$1,0))+SUMPRODUCT($D$21:$M$44,($B$21:$B$44=$AI79)*($D$16:$M$16=AL$1))</f>
        <v>76800</v>
      </c>
      <c r="AM79" s="7">
        <f t="array" ref="AM79">INDEX($CI$3:$EP$26,MATCH($AJ79,$CH$3:$CH$26,0),MATCH($AI79&amp;AM$1,$CI$2:$EP$2&amp;$CI$1:$EP$1,0))+SUMPRODUCT($D$21:$M$44,($B$21:$B$44=$AI79)*($D$16:$M$16=AM$1))</f>
        <v>1536</v>
      </c>
      <c r="AN79" s="7">
        <f t="array" ref="AN79">INDEX($CI$3:$EP$26,MATCH($AJ79,$CH$3:$CH$26,0),MATCH($AI79&amp;AN$1,$CI$2:$EP$2&amp;$CI$1:$EP$1,0))+SUMPRODUCT($D$21:$M$44,($B$21:$B$44=$AI79)*($D$16:$M$16=AN$1))</f>
        <v>1536</v>
      </c>
      <c r="AO79" s="7">
        <f t="array" ref="AO79">INDEX($CI$3:$EP$26,MATCH($AJ79,$CH$3:$CH$26,0),MATCH($AI79&amp;AO$1,$CI$2:$EP$2&amp;$CI$1:$EP$1,0))+SUMPRODUCT($D$21:$M$44,($B$21:$B$44=$AI79)*($D$16:$M$16=AO$1))</f>
        <v>0.20000000000000004</v>
      </c>
      <c r="AP79" s="7">
        <f t="array" ref="AP79">INDEX($CI$3:$EP$26,MATCH($AJ79,$CH$3:$CH$26,0),MATCH($AI79&amp;AP$1,$CI$2:$EP$2&amp;$CI$1:$EP$1,0))+SUMPRODUCT($D$21:$M$44,($B$21:$B$44=$AI79)*($D$16:$M$16=AP$1))</f>
        <v>0.20000000000000004</v>
      </c>
      <c r="AQ79" s="7">
        <f t="array" ref="AQ79">INDEX($CI$3:$EP$26,MATCH($AJ79,$CH$3:$CH$26,0),MATCH($AI79&amp;AQ$1,$CI$2:$EP$2&amp;$CI$1:$EP$1,0))+SUMPRODUCT($D$21:$M$44,($B$21:$B$44=$AI79)*($D$16:$M$16=AQ$1))</f>
        <v>0.20000000000000004</v>
      </c>
      <c r="AR79" s="7">
        <f t="array" ref="AR79">INDEX($CI$3:$EP$26,MATCH($AJ79,$CH$3:$CH$26,0),MATCH($AI79&amp;AR$1,$CI$2:$EP$2&amp;$CI$1:$EP$1,0))+SUMPRODUCT($D$21:$M$44,($B$21:$B$44=$AI79)*($D$16:$M$16=AR$1))</f>
        <v>0.20000000000000004</v>
      </c>
      <c r="AS79" s="7">
        <f t="array" ref="AS79">INDEX($CI$3:$EP$26,MATCH($AJ79,$CH$3:$CH$26,0),MATCH($AI79&amp;AS$1,$CI$2:$EP$2&amp;$CI$1:$EP$1,0))+SUMPRODUCT($D$21:$M$44,($B$21:$B$44=$AI79)*($D$16:$M$16=AS$1))</f>
        <v>0.06</v>
      </c>
      <c r="AT79" s="7">
        <f t="array" ref="AT79">INDEX($CI$3:$EP$26,MATCH($AJ79,$CH$3:$CH$26,0),MATCH($AI79&amp;AT$1,$CI$2:$EP$2&amp;$CI$1:$EP$1,0))+SUMPRODUCT($D$21:$M$44,($B$21:$B$44=$AI79)*($D$16:$M$16=AT$1))</f>
        <v>0.08</v>
      </c>
      <c r="AU79" s="51">
        <f t="shared" si="146"/>
        <v>78397.5</v>
      </c>
      <c r="AV79" s="1">
        <f t="shared" si="144"/>
        <v>15679500</v>
      </c>
      <c r="AW79" s="51">
        <f>VLOOKUP(AH79,主线!C:AR,42,TRUE)*VLOOKUP(AH79,总表!A:D,3,FALSE)*参数!$C$12/6</f>
        <v>10999040</v>
      </c>
      <c r="AX79" s="51">
        <f t="shared" si="147"/>
        <v>315824981.33333337</v>
      </c>
      <c r="BD79" t="s">
        <v>415</v>
      </c>
      <c r="BE79">
        <v>1</v>
      </c>
      <c r="BF79">
        <v>1</v>
      </c>
      <c r="BG79" s="1">
        <v>5</v>
      </c>
      <c r="BH79" s="3">
        <f t="array" ref="BH79">INDEX($D$21:$M$44,MATCH($BD79&amp;$BF79,$C$21:$C$44&amp;$B$21:$B$44,0),MATCH(BH$1,$D$16:$M$16,0))+VLOOKUP($BE79,战斗属性模型!$K$22:$O$24,BH$2,FALSE)*INDEX($BW$3:$CF$578,MATCH($BD79&amp;$BF79&amp;$BG79,$BT$3:$BT$578&amp;$BU$3:$BU$578&amp;$BV$3:$BV$578,0),MATCH(BH$1,$BW$1:$CF$1,0))</f>
        <v>72</v>
      </c>
      <c r="BI79" s="3">
        <f t="array" ref="BI79">INDEX($D$21:$M$44,MATCH($BD79&amp;$BF79,$C$21:$C$44&amp;$B$21:$B$44,0),MATCH(BI$1,$D$16:$M$16,0))+VLOOKUP($BE79,战斗属性模型!$K$22:$O$24,BI$2,FALSE)*INDEX($BW$3:$CF$578,MATCH($BD79&amp;$BF79&amp;$BG79,$BT$3:$BT$578&amp;$BU$3:$BU$578&amp;$BV$3:$BV$578,0),MATCH(BI$1,$BW$1:$CF$1,0))</f>
        <v>3800</v>
      </c>
      <c r="BJ79" s="3">
        <f t="array" ref="BJ79">INDEX($D$21:$M$44,MATCH($BD79&amp;$BF79,$C$21:$C$44&amp;$B$21:$B$44,0),MATCH(BJ$1,$D$16:$M$16,0))+VLOOKUP($BE79,战斗属性模型!$K$22:$O$24,BJ$2,FALSE)*INDEX($BW$3:$CF$578,MATCH($BD79&amp;$BF79&amp;$BG79,$BT$3:$BT$578&amp;$BU$3:$BU$578&amp;$BV$3:$BV$578,0),MATCH(BJ$1,$BW$1:$CF$1,0))</f>
        <v>0</v>
      </c>
      <c r="BK79" s="3">
        <f t="array" ref="BK79">INDEX($D$21:$M$44,MATCH($BD79&amp;$BF79,$C$21:$C$44&amp;$B$21:$B$44,0),MATCH(BK$1,$D$16:$M$16,0))+VLOOKUP($BE79,战斗属性模型!$K$22:$O$24,BK$2,FALSE)*INDEX($BW$3:$CF$578,MATCH($BD79&amp;$BF79&amp;$BG79,$BT$3:$BT$578&amp;$BU$3:$BU$578&amp;$BV$3:$BV$578,0),MATCH(BK$1,$BW$1:$CF$1,0))</f>
        <v>0</v>
      </c>
      <c r="BL79" s="3"/>
      <c r="BM79" s="3"/>
      <c r="BN79" s="3"/>
      <c r="BO79" s="3"/>
      <c r="BP79" s="3"/>
      <c r="BQ79" s="3"/>
      <c r="BT79" t="str">
        <f t="shared" si="139"/>
        <v>头饰</v>
      </c>
      <c r="BU79">
        <f t="shared" si="140"/>
        <v>4</v>
      </c>
      <c r="BV79" s="1">
        <f t="shared" si="130"/>
        <v>5</v>
      </c>
      <c r="BW79" s="3">
        <f t="array" ref="BW79">INDEX($CI$3:$EP$26,MATCH($BV79,$CH$3:$CH$26,0),MATCH(BW$1&amp;$BU79,$CI$1:$EP$1&amp;$CI$2:$EP$2,0))*VLOOKUP($BT79,$C$17:$M$20,COUNTBLANK($D$15:D$15)+1,FALSE)</f>
        <v>100</v>
      </c>
      <c r="BX79" s="3">
        <f t="array" ref="BX79">INDEX($CI$3:$EP$26,MATCH($BV79,$CH$3:$CH$26,0),MATCH(BX$1&amp;$BU79,$CI$1:$EP$1&amp;$CI$2:$EP$2,0))*VLOOKUP($BT79,$C$17:$M$20,COUNTBLANK($D$15:E$15)+1,FALSE)</f>
        <v>5000</v>
      </c>
      <c r="BY79" s="3">
        <f t="array" ref="BY79">INDEX($CI$3:$EP$26,MATCH($BV79,$CH$3:$CH$26,0),MATCH(BY$1&amp;$BU79,$CI$1:$EP$1&amp;$CI$2:$EP$2,0))*VLOOKUP($BT79,$C$17:$M$20,COUNTBLANK($D$15:F$15)+1,FALSE)</f>
        <v>0</v>
      </c>
      <c r="BZ79" s="3">
        <f t="array" ref="BZ79">INDEX($CI$3:$EP$26,MATCH($BV79,$CH$3:$CH$26,0),MATCH(BZ$1&amp;$BU79,$CI$1:$EP$1&amp;$CI$2:$EP$2,0))*VLOOKUP($BT79,$C$17:$M$20,COUNTBLANK($D$15:G$15)+1,FALSE)</f>
        <v>0</v>
      </c>
      <c r="CA79" s="3">
        <f t="array" ref="CA79">INDEX($CI$3:$EP$26,MATCH($BV79,$CH$3:$CH$26,0),MATCH(CA$1&amp;$BU79,$CI$1:$EP$1&amp;$CI$2:$EP$2,0))*VLOOKUP($BT79,$C$17:$M$20,COUNTBLANK($D$15:H$15)+1,FALSE)</f>
        <v>2.5000000000000001E-2</v>
      </c>
      <c r="CB79" s="3">
        <f t="array" ref="CB79">INDEX($CI$3:$EP$26,MATCH($BV79,$CH$3:$CH$26,0),MATCH(CB$1&amp;$BU79,$CI$1:$EP$1&amp;$CI$2:$EP$2,0))*VLOOKUP($BT79,$C$17:$M$20,COUNTBLANK($D$15:I$15)+1,FALSE)</f>
        <v>0</v>
      </c>
      <c r="CC79" s="3">
        <f t="array" ref="CC79">INDEX($CI$3:$EP$26,MATCH($BV79,$CH$3:$CH$26,0),MATCH(CC$1&amp;$BU79,$CI$1:$EP$1&amp;$CI$2:$EP$2,0))*VLOOKUP($BT79,$C$17:$M$20,COUNTBLANK($D$15:J$15)+1,FALSE)</f>
        <v>0</v>
      </c>
      <c r="CD79" s="3">
        <f t="array" ref="CD79">INDEX($CI$3:$EP$26,MATCH($BV79,$CH$3:$CH$26,0),MATCH(CD$1&amp;$BU79,$CI$1:$EP$1&amp;$CI$2:$EP$2,0))*VLOOKUP($BT79,$C$17:$M$20,COUNTBLANK($D$15:K$15)+1,FALSE)</f>
        <v>0</v>
      </c>
      <c r="CE79" s="3">
        <f t="array" ref="CE79">INDEX($CI$3:$EP$26,MATCH($BV79,$CH$3:$CH$26,0),MATCH(CE$1&amp;$BU79,$CI$1:$EP$1&amp;$CI$2:$EP$2,0))*VLOOKUP($BT79,$C$17:$M$20,COUNTBLANK($D$15:L$15)+1,FALSE)</f>
        <v>0</v>
      </c>
      <c r="CF79" s="3">
        <f t="array" ref="CF79">INDEX($CI$3:$EP$26,MATCH($BV79,$CH$3:$CH$26,0),MATCH(CF$1&amp;$BU79,$CI$1:$EP$1&amp;$CI$2:$EP$2,0))*VLOOKUP($BT79,$C$17:$M$20,COUNTBLANK($D$15:M$15)+1,FALSE)</f>
        <v>0</v>
      </c>
    </row>
    <row r="80" spans="2:84" x14ac:dyDescent="0.2">
      <c r="L80" s="46"/>
      <c r="AH80" s="3">
        <v>78</v>
      </c>
      <c r="AI80" s="3">
        <f t="shared" si="11"/>
        <v>5</v>
      </c>
      <c r="AJ80" s="3">
        <f t="shared" si="145"/>
        <v>20</v>
      </c>
      <c r="AK80" s="7">
        <f t="array" ref="AK80">INDEX($CI$3:$EP$26,MATCH($AJ80,$CH$3:$CH$26,0),MATCH($AI80&amp;AK$1,$CI$2:$EP$2&amp;$CI$1:$EP$1,0))+SUMPRODUCT($D$21:$M$44,($B$21:$B$44=$AI80)*($D$16:$M$16=AK$1))</f>
        <v>3072</v>
      </c>
      <c r="AL80" s="7">
        <f t="array" ref="AL80">INDEX($CI$3:$EP$26,MATCH($AJ80,$CH$3:$CH$26,0),MATCH($AI80&amp;AL$1,$CI$2:$EP$2&amp;$CI$1:$EP$1,0))+SUMPRODUCT($D$21:$M$44,($B$21:$B$44=$AI80)*($D$16:$M$16=AL$1))</f>
        <v>76800</v>
      </c>
      <c r="AM80" s="7">
        <f t="array" ref="AM80">INDEX($CI$3:$EP$26,MATCH($AJ80,$CH$3:$CH$26,0),MATCH($AI80&amp;AM$1,$CI$2:$EP$2&amp;$CI$1:$EP$1,0))+SUMPRODUCT($D$21:$M$44,($B$21:$B$44=$AI80)*($D$16:$M$16=AM$1))</f>
        <v>1536</v>
      </c>
      <c r="AN80" s="7">
        <f t="array" ref="AN80">INDEX($CI$3:$EP$26,MATCH($AJ80,$CH$3:$CH$26,0),MATCH($AI80&amp;AN$1,$CI$2:$EP$2&amp;$CI$1:$EP$1,0))+SUMPRODUCT($D$21:$M$44,($B$21:$B$44=$AI80)*($D$16:$M$16=AN$1))</f>
        <v>1536</v>
      </c>
      <c r="AO80" s="7">
        <f t="array" ref="AO80">INDEX($CI$3:$EP$26,MATCH($AJ80,$CH$3:$CH$26,0),MATCH($AI80&amp;AO$1,$CI$2:$EP$2&amp;$CI$1:$EP$1,0))+SUMPRODUCT($D$21:$M$44,($B$21:$B$44=$AI80)*($D$16:$M$16=AO$1))</f>
        <v>0.20000000000000004</v>
      </c>
      <c r="AP80" s="7">
        <f t="array" ref="AP80">INDEX($CI$3:$EP$26,MATCH($AJ80,$CH$3:$CH$26,0),MATCH($AI80&amp;AP$1,$CI$2:$EP$2&amp;$CI$1:$EP$1,0))+SUMPRODUCT($D$21:$M$44,($B$21:$B$44=$AI80)*($D$16:$M$16=AP$1))</f>
        <v>0.20000000000000004</v>
      </c>
      <c r="AQ80" s="7">
        <f t="array" ref="AQ80">INDEX($CI$3:$EP$26,MATCH($AJ80,$CH$3:$CH$26,0),MATCH($AI80&amp;AQ$1,$CI$2:$EP$2&amp;$CI$1:$EP$1,0))+SUMPRODUCT($D$21:$M$44,($B$21:$B$44=$AI80)*($D$16:$M$16=AQ$1))</f>
        <v>0.20000000000000004</v>
      </c>
      <c r="AR80" s="7">
        <f t="array" ref="AR80">INDEX($CI$3:$EP$26,MATCH($AJ80,$CH$3:$CH$26,0),MATCH($AI80&amp;AR$1,$CI$2:$EP$2&amp;$CI$1:$EP$1,0))+SUMPRODUCT($D$21:$M$44,($B$21:$B$44=$AI80)*($D$16:$M$16=AR$1))</f>
        <v>0.20000000000000004</v>
      </c>
      <c r="AS80" s="7">
        <f t="array" ref="AS80">INDEX($CI$3:$EP$26,MATCH($AJ80,$CH$3:$CH$26,0),MATCH($AI80&amp;AS$1,$CI$2:$EP$2&amp;$CI$1:$EP$1,0))+SUMPRODUCT($D$21:$M$44,($B$21:$B$44=$AI80)*($D$16:$M$16=AS$1))</f>
        <v>0.06</v>
      </c>
      <c r="AT80" s="7">
        <f t="array" ref="AT80">INDEX($CI$3:$EP$26,MATCH($AJ80,$CH$3:$CH$26,0),MATCH($AI80&amp;AT$1,$CI$2:$EP$2&amp;$CI$1:$EP$1,0))+SUMPRODUCT($D$21:$M$44,($B$21:$B$44=$AI80)*($D$16:$M$16=AT$1))</f>
        <v>0.08</v>
      </c>
      <c r="AU80" s="51">
        <f t="shared" si="146"/>
        <v>78397.5</v>
      </c>
      <c r="AV80" s="1">
        <f t="shared" si="144"/>
        <v>15679500</v>
      </c>
      <c r="AW80" s="51">
        <f>VLOOKUP(AH80,主线!C:AR,42,TRUE)*VLOOKUP(AH80,总表!A:D,3,FALSE)*参数!$C$12/6</f>
        <v>11261120</v>
      </c>
      <c r="AX80" s="51">
        <f t="shared" si="147"/>
        <v>327086101.33333337</v>
      </c>
      <c r="BD80" t="s">
        <v>415</v>
      </c>
      <c r="BE80">
        <v>1</v>
      </c>
      <c r="BF80">
        <v>1</v>
      </c>
      <c r="BG80" s="1">
        <v>6</v>
      </c>
      <c r="BH80" s="3">
        <f t="array" ref="BH80">INDEX($D$21:$M$44,MATCH($BD80&amp;$BF80,$C$21:$C$44&amp;$B$21:$B$44,0),MATCH(BH$1,$D$16:$M$16,0))+VLOOKUP($BE80,战斗属性模型!$K$22:$O$24,BH$2,FALSE)*INDEX($BW$3:$CF$578,MATCH($BD80&amp;$BF80&amp;$BG80,$BT$3:$BT$578&amp;$BU$3:$BU$578&amp;$BV$3:$BV$578,0),MATCH(BH$1,$BW$1:$CF$1,0))</f>
        <v>80</v>
      </c>
      <c r="BI80" s="3">
        <f t="array" ref="BI80">INDEX($D$21:$M$44,MATCH($BD80&amp;$BF80,$C$21:$C$44&amp;$B$21:$B$44,0),MATCH(BI$1,$D$16:$M$16,0))+VLOOKUP($BE80,战斗属性模型!$K$22:$O$24,BI$2,FALSE)*INDEX($BW$3:$CF$578,MATCH($BD80&amp;$BF80&amp;$BG80,$BT$3:$BT$578&amp;$BU$3:$BU$578&amp;$BV$3:$BV$578,0),MATCH(BI$1,$BW$1:$CF$1,0))</f>
        <v>4240</v>
      </c>
      <c r="BJ80" s="3">
        <f t="array" ref="BJ80">INDEX($D$21:$M$44,MATCH($BD80&amp;$BF80,$C$21:$C$44&amp;$B$21:$B$44,0),MATCH(BJ$1,$D$16:$M$16,0))+VLOOKUP($BE80,战斗属性模型!$K$22:$O$24,BJ$2,FALSE)*INDEX($BW$3:$CF$578,MATCH($BD80&amp;$BF80&amp;$BG80,$BT$3:$BT$578&amp;$BU$3:$BU$578&amp;$BV$3:$BV$578,0),MATCH(BJ$1,$BW$1:$CF$1,0))</f>
        <v>0</v>
      </c>
      <c r="BK80" s="3">
        <f t="array" ref="BK80">INDEX($D$21:$M$44,MATCH($BD80&amp;$BF80,$C$21:$C$44&amp;$B$21:$B$44,0),MATCH(BK$1,$D$16:$M$16,0))+VLOOKUP($BE80,战斗属性模型!$K$22:$O$24,BK$2,FALSE)*INDEX($BW$3:$CF$578,MATCH($BD80&amp;$BF80&amp;$BG80,$BT$3:$BT$578&amp;$BU$3:$BU$578&amp;$BV$3:$BV$578,0),MATCH(BK$1,$BW$1:$CF$1,0))</f>
        <v>0</v>
      </c>
      <c r="BL80" s="3"/>
      <c r="BM80" s="3"/>
      <c r="BN80" s="3"/>
      <c r="BO80" s="3"/>
      <c r="BP80" s="3"/>
      <c r="BQ80" s="3"/>
      <c r="BT80" t="str">
        <f t="shared" si="139"/>
        <v>头饰</v>
      </c>
      <c r="BU80">
        <f t="shared" si="140"/>
        <v>4</v>
      </c>
      <c r="BV80" s="1">
        <f t="shared" si="130"/>
        <v>6</v>
      </c>
      <c r="BW80" s="3">
        <f t="array" ref="BW80">INDEX($CI$3:$EP$26,MATCH($BV80,$CH$3:$CH$26,0),MATCH(BW$1&amp;$BU80,$CI$1:$EP$1&amp;$CI$2:$EP$2,0))*VLOOKUP($BT80,$C$17:$M$20,COUNTBLANK($D$15:D$15)+1,FALSE)</f>
        <v>120</v>
      </c>
      <c r="BX80" s="3">
        <f t="array" ref="BX80">INDEX($CI$3:$EP$26,MATCH($BV80,$CH$3:$CH$26,0),MATCH(BX$1&amp;$BU80,$CI$1:$EP$1&amp;$CI$2:$EP$2,0))*VLOOKUP($BT80,$C$17:$M$20,COUNTBLANK($D$15:E$15)+1,FALSE)</f>
        <v>6000</v>
      </c>
      <c r="BY80" s="3">
        <f t="array" ref="BY80">INDEX($CI$3:$EP$26,MATCH($BV80,$CH$3:$CH$26,0),MATCH(BY$1&amp;$BU80,$CI$1:$EP$1&amp;$CI$2:$EP$2,0))*VLOOKUP($BT80,$C$17:$M$20,COUNTBLANK($D$15:F$15)+1,FALSE)</f>
        <v>0</v>
      </c>
      <c r="BZ80" s="3">
        <f t="array" ref="BZ80">INDEX($CI$3:$EP$26,MATCH($BV80,$CH$3:$CH$26,0),MATCH(BZ$1&amp;$BU80,$CI$1:$EP$1&amp;$CI$2:$EP$2,0))*VLOOKUP($BT80,$C$17:$M$20,COUNTBLANK($D$15:G$15)+1,FALSE)</f>
        <v>0</v>
      </c>
      <c r="CA80" s="3">
        <f t="array" ref="CA80">INDEX($CI$3:$EP$26,MATCH($BV80,$CH$3:$CH$26,0),MATCH(CA$1&amp;$BU80,$CI$1:$EP$1&amp;$CI$2:$EP$2,0))*VLOOKUP($BT80,$C$17:$M$20,COUNTBLANK($D$15:H$15)+1,FALSE)</f>
        <v>2.5000000000000001E-2</v>
      </c>
      <c r="CB80" s="3">
        <f t="array" ref="CB80">INDEX($CI$3:$EP$26,MATCH($BV80,$CH$3:$CH$26,0),MATCH(CB$1&amp;$BU80,$CI$1:$EP$1&amp;$CI$2:$EP$2,0))*VLOOKUP($BT80,$C$17:$M$20,COUNTBLANK($D$15:I$15)+1,FALSE)</f>
        <v>0</v>
      </c>
      <c r="CC80" s="3">
        <f t="array" ref="CC80">INDEX($CI$3:$EP$26,MATCH($BV80,$CH$3:$CH$26,0),MATCH(CC$1&amp;$BU80,$CI$1:$EP$1&amp;$CI$2:$EP$2,0))*VLOOKUP($BT80,$C$17:$M$20,COUNTBLANK($D$15:J$15)+1,FALSE)</f>
        <v>0</v>
      </c>
      <c r="CD80" s="3">
        <f t="array" ref="CD80">INDEX($CI$3:$EP$26,MATCH($BV80,$CH$3:$CH$26,0),MATCH(CD$1&amp;$BU80,$CI$1:$EP$1&amp;$CI$2:$EP$2,0))*VLOOKUP($BT80,$C$17:$M$20,COUNTBLANK($D$15:K$15)+1,FALSE)</f>
        <v>0</v>
      </c>
      <c r="CE80" s="3">
        <f t="array" ref="CE80">INDEX($CI$3:$EP$26,MATCH($BV80,$CH$3:$CH$26,0),MATCH(CE$1&amp;$BU80,$CI$1:$EP$1&amp;$CI$2:$EP$2,0))*VLOOKUP($BT80,$C$17:$M$20,COUNTBLANK($D$15:L$15)+1,FALSE)</f>
        <v>0</v>
      </c>
      <c r="CF80" s="3">
        <f t="array" ref="CF80">INDEX($CI$3:$EP$26,MATCH($BV80,$CH$3:$CH$26,0),MATCH(CF$1&amp;$BU80,$CI$1:$EP$1&amp;$CI$2:$EP$2,0))*VLOOKUP($BT80,$C$17:$M$20,COUNTBLANK($D$15:M$15)+1,FALSE)</f>
        <v>0</v>
      </c>
    </row>
    <row r="81" spans="34:84" x14ac:dyDescent="0.2">
      <c r="AH81" s="3">
        <v>79</v>
      </c>
      <c r="AI81" s="3">
        <f t="shared" si="11"/>
        <v>5</v>
      </c>
      <c r="AJ81" s="3">
        <f t="shared" si="145"/>
        <v>20</v>
      </c>
      <c r="AK81" s="7">
        <f t="array" ref="AK81">INDEX($CI$3:$EP$26,MATCH($AJ81,$CH$3:$CH$26,0),MATCH($AI81&amp;AK$1,$CI$2:$EP$2&amp;$CI$1:$EP$1,0))+SUMPRODUCT($D$21:$M$44,($B$21:$B$44=$AI81)*($D$16:$M$16=AK$1))</f>
        <v>3072</v>
      </c>
      <c r="AL81" s="7">
        <f t="array" ref="AL81">INDEX($CI$3:$EP$26,MATCH($AJ81,$CH$3:$CH$26,0),MATCH($AI81&amp;AL$1,$CI$2:$EP$2&amp;$CI$1:$EP$1,0))+SUMPRODUCT($D$21:$M$44,($B$21:$B$44=$AI81)*($D$16:$M$16=AL$1))</f>
        <v>76800</v>
      </c>
      <c r="AM81" s="7">
        <f t="array" ref="AM81">INDEX($CI$3:$EP$26,MATCH($AJ81,$CH$3:$CH$26,0),MATCH($AI81&amp;AM$1,$CI$2:$EP$2&amp;$CI$1:$EP$1,0))+SUMPRODUCT($D$21:$M$44,($B$21:$B$44=$AI81)*($D$16:$M$16=AM$1))</f>
        <v>1536</v>
      </c>
      <c r="AN81" s="7">
        <f t="array" ref="AN81">INDEX($CI$3:$EP$26,MATCH($AJ81,$CH$3:$CH$26,0),MATCH($AI81&amp;AN$1,$CI$2:$EP$2&amp;$CI$1:$EP$1,0))+SUMPRODUCT($D$21:$M$44,($B$21:$B$44=$AI81)*($D$16:$M$16=AN$1))</f>
        <v>1536</v>
      </c>
      <c r="AO81" s="7">
        <f t="array" ref="AO81">INDEX($CI$3:$EP$26,MATCH($AJ81,$CH$3:$CH$26,0),MATCH($AI81&amp;AO$1,$CI$2:$EP$2&amp;$CI$1:$EP$1,0))+SUMPRODUCT($D$21:$M$44,($B$21:$B$44=$AI81)*($D$16:$M$16=AO$1))</f>
        <v>0.20000000000000004</v>
      </c>
      <c r="AP81" s="7">
        <f t="array" ref="AP81">INDEX($CI$3:$EP$26,MATCH($AJ81,$CH$3:$CH$26,0),MATCH($AI81&amp;AP$1,$CI$2:$EP$2&amp;$CI$1:$EP$1,0))+SUMPRODUCT($D$21:$M$44,($B$21:$B$44=$AI81)*($D$16:$M$16=AP$1))</f>
        <v>0.20000000000000004</v>
      </c>
      <c r="AQ81" s="7">
        <f t="array" ref="AQ81">INDEX($CI$3:$EP$26,MATCH($AJ81,$CH$3:$CH$26,0),MATCH($AI81&amp;AQ$1,$CI$2:$EP$2&amp;$CI$1:$EP$1,0))+SUMPRODUCT($D$21:$M$44,($B$21:$B$44=$AI81)*($D$16:$M$16=AQ$1))</f>
        <v>0.20000000000000004</v>
      </c>
      <c r="AR81" s="7">
        <f t="array" ref="AR81">INDEX($CI$3:$EP$26,MATCH($AJ81,$CH$3:$CH$26,0),MATCH($AI81&amp;AR$1,$CI$2:$EP$2&amp;$CI$1:$EP$1,0))+SUMPRODUCT($D$21:$M$44,($B$21:$B$44=$AI81)*($D$16:$M$16=AR$1))</f>
        <v>0.20000000000000004</v>
      </c>
      <c r="AS81" s="7">
        <f t="array" ref="AS81">INDEX($CI$3:$EP$26,MATCH($AJ81,$CH$3:$CH$26,0),MATCH($AI81&amp;AS$1,$CI$2:$EP$2&amp;$CI$1:$EP$1,0))+SUMPRODUCT($D$21:$M$44,($B$21:$B$44=$AI81)*($D$16:$M$16=AS$1))</f>
        <v>0.06</v>
      </c>
      <c r="AT81" s="7">
        <f t="array" ref="AT81">INDEX($CI$3:$EP$26,MATCH($AJ81,$CH$3:$CH$26,0),MATCH($AI81&amp;AT$1,$CI$2:$EP$2&amp;$CI$1:$EP$1,0))+SUMPRODUCT($D$21:$M$44,($B$21:$B$44=$AI81)*($D$16:$M$16=AT$1))</f>
        <v>0.08</v>
      </c>
      <c r="AU81" s="51">
        <f t="shared" si="146"/>
        <v>78397.5</v>
      </c>
      <c r="AV81" s="1">
        <f t="shared" si="144"/>
        <v>15679500</v>
      </c>
      <c r="AW81" s="51">
        <f>VLOOKUP(AH81,主线!C:AR,42,TRUE)*VLOOKUP(AH81,总表!A:D,3,FALSE)*参数!$C$12/6</f>
        <v>11560640</v>
      </c>
      <c r="AX81" s="51">
        <f t="shared" si="147"/>
        <v>338646741.33333337</v>
      </c>
      <c r="BD81" t="s">
        <v>415</v>
      </c>
      <c r="BE81">
        <v>1</v>
      </c>
      <c r="BF81">
        <v>1</v>
      </c>
      <c r="BG81" s="1">
        <v>7</v>
      </c>
      <c r="BH81" s="3">
        <f t="array" ref="BH81">INDEX($D$21:$M$44,MATCH($BD81&amp;$BF81,$C$21:$C$44&amp;$B$21:$B$44,0),MATCH(BH$1,$D$16:$M$16,0))+VLOOKUP($BE81,战斗属性模型!$K$22:$O$24,BH$2,FALSE)*INDEX($BW$3:$CF$578,MATCH($BD81&amp;$BF81&amp;$BG81,$BT$3:$BT$578&amp;$BU$3:$BU$578&amp;$BV$3:$BV$578,0),MATCH(BH$1,$BW$1:$CF$1,0))</f>
        <v>88</v>
      </c>
      <c r="BI81" s="3">
        <f t="array" ref="BI81">INDEX($D$21:$M$44,MATCH($BD81&amp;$BF81,$C$21:$C$44&amp;$B$21:$B$44,0),MATCH(BI$1,$D$16:$M$16,0))+VLOOKUP($BE81,战斗属性模型!$K$22:$O$24,BI$2,FALSE)*INDEX($BW$3:$CF$578,MATCH($BD81&amp;$BF81&amp;$BG81,$BT$3:$BT$578&amp;$BU$3:$BU$578&amp;$BV$3:$BV$578,0),MATCH(BI$1,$BW$1:$CF$1,0))</f>
        <v>4680</v>
      </c>
      <c r="BJ81" s="3">
        <f t="array" ref="BJ81">INDEX($D$21:$M$44,MATCH($BD81&amp;$BF81,$C$21:$C$44&amp;$B$21:$B$44,0),MATCH(BJ$1,$D$16:$M$16,0))+VLOOKUP($BE81,战斗属性模型!$K$22:$O$24,BJ$2,FALSE)*INDEX($BW$3:$CF$578,MATCH($BD81&amp;$BF81&amp;$BG81,$BT$3:$BT$578&amp;$BU$3:$BU$578&amp;$BV$3:$BV$578,0),MATCH(BJ$1,$BW$1:$CF$1,0))</f>
        <v>0</v>
      </c>
      <c r="BK81" s="3">
        <f t="array" ref="BK81">INDEX($D$21:$M$44,MATCH($BD81&amp;$BF81,$C$21:$C$44&amp;$B$21:$B$44,0),MATCH(BK$1,$D$16:$M$16,0))+VLOOKUP($BE81,战斗属性模型!$K$22:$O$24,BK$2,FALSE)*INDEX($BW$3:$CF$578,MATCH($BD81&amp;$BF81&amp;$BG81,$BT$3:$BT$578&amp;$BU$3:$BU$578&amp;$BV$3:$BV$578,0),MATCH(BK$1,$BW$1:$CF$1,0))</f>
        <v>0</v>
      </c>
      <c r="BL81" s="3"/>
      <c r="BM81" s="3"/>
      <c r="BN81" s="3"/>
      <c r="BO81" s="3"/>
      <c r="BP81" s="3"/>
      <c r="BQ81" s="3"/>
      <c r="BT81" t="str">
        <f t="shared" si="139"/>
        <v>头饰</v>
      </c>
      <c r="BU81">
        <f t="shared" si="140"/>
        <v>4</v>
      </c>
      <c r="BV81" s="1">
        <f t="shared" si="130"/>
        <v>7</v>
      </c>
      <c r="BW81" s="3">
        <f t="array" ref="BW81">INDEX($CI$3:$EP$26,MATCH($BV81,$CH$3:$CH$26,0),MATCH(BW$1&amp;$BU81,$CI$1:$EP$1&amp;$CI$2:$EP$2,0))*VLOOKUP($BT81,$C$17:$M$20,COUNTBLANK($D$15:D$15)+1,FALSE)</f>
        <v>140</v>
      </c>
      <c r="BX81" s="3">
        <f t="array" ref="BX81">INDEX($CI$3:$EP$26,MATCH($BV81,$CH$3:$CH$26,0),MATCH(BX$1&amp;$BU81,$CI$1:$EP$1&amp;$CI$2:$EP$2,0))*VLOOKUP($BT81,$C$17:$M$20,COUNTBLANK($D$15:E$15)+1,FALSE)</f>
        <v>7000</v>
      </c>
      <c r="BY81" s="3">
        <f t="array" ref="BY81">INDEX($CI$3:$EP$26,MATCH($BV81,$CH$3:$CH$26,0),MATCH(BY$1&amp;$BU81,$CI$1:$EP$1&amp;$CI$2:$EP$2,0))*VLOOKUP($BT81,$C$17:$M$20,COUNTBLANK($D$15:F$15)+1,FALSE)</f>
        <v>0</v>
      </c>
      <c r="BZ81" s="3">
        <f t="array" ref="BZ81">INDEX($CI$3:$EP$26,MATCH($BV81,$CH$3:$CH$26,0),MATCH(BZ$1&amp;$BU81,$CI$1:$EP$1&amp;$CI$2:$EP$2,0))*VLOOKUP($BT81,$C$17:$M$20,COUNTBLANK($D$15:G$15)+1,FALSE)</f>
        <v>0</v>
      </c>
      <c r="CA81" s="3">
        <f t="array" ref="CA81">INDEX($CI$3:$EP$26,MATCH($BV81,$CH$3:$CH$26,0),MATCH(CA$1&amp;$BU81,$CI$1:$EP$1&amp;$CI$2:$EP$2,0))*VLOOKUP($BT81,$C$17:$M$20,COUNTBLANK($D$15:H$15)+1,FALSE)</f>
        <v>2.5000000000000001E-2</v>
      </c>
      <c r="CB81" s="3">
        <f t="array" ref="CB81">INDEX($CI$3:$EP$26,MATCH($BV81,$CH$3:$CH$26,0),MATCH(CB$1&amp;$BU81,$CI$1:$EP$1&amp;$CI$2:$EP$2,0))*VLOOKUP($BT81,$C$17:$M$20,COUNTBLANK($D$15:I$15)+1,FALSE)</f>
        <v>0</v>
      </c>
      <c r="CC81" s="3">
        <f t="array" ref="CC81">INDEX($CI$3:$EP$26,MATCH($BV81,$CH$3:$CH$26,0),MATCH(CC$1&amp;$BU81,$CI$1:$EP$1&amp;$CI$2:$EP$2,0))*VLOOKUP($BT81,$C$17:$M$20,COUNTBLANK($D$15:J$15)+1,FALSE)</f>
        <v>0</v>
      </c>
      <c r="CD81" s="3">
        <f t="array" ref="CD81">INDEX($CI$3:$EP$26,MATCH($BV81,$CH$3:$CH$26,0),MATCH(CD$1&amp;$BU81,$CI$1:$EP$1&amp;$CI$2:$EP$2,0))*VLOOKUP($BT81,$C$17:$M$20,COUNTBLANK($D$15:K$15)+1,FALSE)</f>
        <v>0</v>
      </c>
      <c r="CE81" s="3">
        <f t="array" ref="CE81">INDEX($CI$3:$EP$26,MATCH($BV81,$CH$3:$CH$26,0),MATCH(CE$1&amp;$BU81,$CI$1:$EP$1&amp;$CI$2:$EP$2,0))*VLOOKUP($BT81,$C$17:$M$20,COUNTBLANK($D$15:L$15)+1,FALSE)</f>
        <v>0</v>
      </c>
      <c r="CF81" s="3">
        <f t="array" ref="CF81">INDEX($CI$3:$EP$26,MATCH($BV81,$CH$3:$CH$26,0),MATCH(CF$1&amp;$BU81,$CI$1:$EP$1&amp;$CI$2:$EP$2,0))*VLOOKUP($BT81,$C$17:$M$20,COUNTBLANK($D$15:M$15)+1,FALSE)</f>
        <v>0</v>
      </c>
    </row>
    <row r="82" spans="34:84" x14ac:dyDescent="0.2">
      <c r="AH82" s="3">
        <v>80</v>
      </c>
      <c r="AI82" s="3">
        <f t="shared" si="11"/>
        <v>5</v>
      </c>
      <c r="AJ82" s="3">
        <f t="shared" si="145"/>
        <v>20</v>
      </c>
      <c r="AK82" s="7">
        <f t="array" ref="AK82">INDEX($CI$3:$EP$26,MATCH($AJ82,$CH$3:$CH$26,0),MATCH($AI82&amp;AK$1,$CI$2:$EP$2&amp;$CI$1:$EP$1,0))+SUMPRODUCT($D$21:$M$44,($B$21:$B$44=$AI82)*($D$16:$M$16=AK$1))</f>
        <v>3072</v>
      </c>
      <c r="AL82" s="7">
        <f t="array" ref="AL82">INDEX($CI$3:$EP$26,MATCH($AJ82,$CH$3:$CH$26,0),MATCH($AI82&amp;AL$1,$CI$2:$EP$2&amp;$CI$1:$EP$1,0))+SUMPRODUCT($D$21:$M$44,($B$21:$B$44=$AI82)*($D$16:$M$16=AL$1))</f>
        <v>76800</v>
      </c>
      <c r="AM82" s="7">
        <f t="array" ref="AM82">INDEX($CI$3:$EP$26,MATCH($AJ82,$CH$3:$CH$26,0),MATCH($AI82&amp;AM$1,$CI$2:$EP$2&amp;$CI$1:$EP$1,0))+SUMPRODUCT($D$21:$M$44,($B$21:$B$44=$AI82)*($D$16:$M$16=AM$1))</f>
        <v>1536</v>
      </c>
      <c r="AN82" s="7">
        <f t="array" ref="AN82">INDEX($CI$3:$EP$26,MATCH($AJ82,$CH$3:$CH$26,0),MATCH($AI82&amp;AN$1,$CI$2:$EP$2&amp;$CI$1:$EP$1,0))+SUMPRODUCT($D$21:$M$44,($B$21:$B$44=$AI82)*($D$16:$M$16=AN$1))</f>
        <v>1536</v>
      </c>
      <c r="AO82" s="7">
        <f t="array" ref="AO82">INDEX($CI$3:$EP$26,MATCH($AJ82,$CH$3:$CH$26,0),MATCH($AI82&amp;AO$1,$CI$2:$EP$2&amp;$CI$1:$EP$1,0))+SUMPRODUCT($D$21:$M$44,($B$21:$B$44=$AI82)*($D$16:$M$16=AO$1))</f>
        <v>0.20000000000000004</v>
      </c>
      <c r="AP82" s="7">
        <f t="array" ref="AP82">INDEX($CI$3:$EP$26,MATCH($AJ82,$CH$3:$CH$26,0),MATCH($AI82&amp;AP$1,$CI$2:$EP$2&amp;$CI$1:$EP$1,0))+SUMPRODUCT($D$21:$M$44,($B$21:$B$44=$AI82)*($D$16:$M$16=AP$1))</f>
        <v>0.20000000000000004</v>
      </c>
      <c r="AQ82" s="7">
        <f t="array" ref="AQ82">INDEX($CI$3:$EP$26,MATCH($AJ82,$CH$3:$CH$26,0),MATCH($AI82&amp;AQ$1,$CI$2:$EP$2&amp;$CI$1:$EP$1,0))+SUMPRODUCT($D$21:$M$44,($B$21:$B$44=$AI82)*($D$16:$M$16=AQ$1))</f>
        <v>0.20000000000000004</v>
      </c>
      <c r="AR82" s="7">
        <f t="array" ref="AR82">INDEX($CI$3:$EP$26,MATCH($AJ82,$CH$3:$CH$26,0),MATCH($AI82&amp;AR$1,$CI$2:$EP$2&amp;$CI$1:$EP$1,0))+SUMPRODUCT($D$21:$M$44,($B$21:$B$44=$AI82)*($D$16:$M$16=AR$1))</f>
        <v>0.20000000000000004</v>
      </c>
      <c r="AS82" s="7">
        <f t="array" ref="AS82">INDEX($CI$3:$EP$26,MATCH($AJ82,$CH$3:$CH$26,0),MATCH($AI82&amp;AS$1,$CI$2:$EP$2&amp;$CI$1:$EP$1,0))+SUMPRODUCT($D$21:$M$44,($B$21:$B$44=$AI82)*($D$16:$M$16=AS$1))</f>
        <v>0.06</v>
      </c>
      <c r="AT82" s="7">
        <f t="array" ref="AT82">INDEX($CI$3:$EP$26,MATCH($AJ82,$CH$3:$CH$26,0),MATCH($AI82&amp;AT$1,$CI$2:$EP$2&amp;$CI$1:$EP$1,0))+SUMPRODUCT($D$21:$M$44,($B$21:$B$44=$AI82)*($D$16:$M$16=AT$1))</f>
        <v>0.08</v>
      </c>
      <c r="AU82" s="51">
        <f t="shared" si="146"/>
        <v>78397.5</v>
      </c>
      <c r="AV82" s="1">
        <f t="shared" si="144"/>
        <v>15679500</v>
      </c>
      <c r="AW82" s="51">
        <f>VLOOKUP(AH82,主线!C:AR,42,TRUE)*VLOOKUP(AH82,总表!A:D,3,FALSE)*参数!$C$12/6</f>
        <v>11897600</v>
      </c>
      <c r="AX82" s="51">
        <f t="shared" si="147"/>
        <v>350544341.33333337</v>
      </c>
      <c r="BD82" t="s">
        <v>415</v>
      </c>
      <c r="BE82">
        <v>1</v>
      </c>
      <c r="BF82">
        <v>1</v>
      </c>
      <c r="BG82" s="1">
        <v>8</v>
      </c>
      <c r="BH82" s="3">
        <f t="array" ref="BH82">INDEX($D$21:$M$44,MATCH($BD82&amp;$BF82,$C$21:$C$44&amp;$B$21:$B$44,0),MATCH(BH$1,$D$16:$M$16,0))+VLOOKUP($BE82,战斗属性模型!$K$22:$O$24,BH$2,FALSE)*INDEX($BW$3:$CF$578,MATCH($BD82&amp;$BF82&amp;$BG82,$BT$3:$BT$578&amp;$BU$3:$BU$578&amp;$BV$3:$BV$578,0),MATCH(BH$1,$BW$1:$CF$1,0))</f>
        <v>96</v>
      </c>
      <c r="BI82" s="3">
        <f t="array" ref="BI82">INDEX($D$21:$M$44,MATCH($BD82&amp;$BF82,$C$21:$C$44&amp;$B$21:$B$44,0),MATCH(BI$1,$D$16:$M$16,0))+VLOOKUP($BE82,战斗属性模型!$K$22:$O$24,BI$2,FALSE)*INDEX($BW$3:$CF$578,MATCH($BD82&amp;$BF82&amp;$BG82,$BT$3:$BT$578&amp;$BU$3:$BU$578&amp;$BV$3:$BV$578,0),MATCH(BI$1,$BW$1:$CF$1,0))</f>
        <v>5120</v>
      </c>
      <c r="BJ82" s="3">
        <f t="array" ref="BJ82">INDEX($D$21:$M$44,MATCH($BD82&amp;$BF82,$C$21:$C$44&amp;$B$21:$B$44,0),MATCH(BJ$1,$D$16:$M$16,0))+VLOOKUP($BE82,战斗属性模型!$K$22:$O$24,BJ$2,FALSE)*INDEX($BW$3:$CF$578,MATCH($BD82&amp;$BF82&amp;$BG82,$BT$3:$BT$578&amp;$BU$3:$BU$578&amp;$BV$3:$BV$578,0),MATCH(BJ$1,$BW$1:$CF$1,0))</f>
        <v>0</v>
      </c>
      <c r="BK82" s="3">
        <f t="array" ref="BK82">INDEX($D$21:$M$44,MATCH($BD82&amp;$BF82,$C$21:$C$44&amp;$B$21:$B$44,0),MATCH(BK$1,$D$16:$M$16,0))+VLOOKUP($BE82,战斗属性模型!$K$22:$O$24,BK$2,FALSE)*INDEX($BW$3:$CF$578,MATCH($BD82&amp;$BF82&amp;$BG82,$BT$3:$BT$578&amp;$BU$3:$BU$578&amp;$BV$3:$BV$578,0),MATCH(BK$1,$BW$1:$CF$1,0))</f>
        <v>0</v>
      </c>
      <c r="BL82" s="3"/>
      <c r="BM82" s="3"/>
      <c r="BN82" s="3"/>
      <c r="BO82" s="3"/>
      <c r="BP82" s="3"/>
      <c r="BQ82" s="3"/>
      <c r="BT82" t="str">
        <f t="shared" si="139"/>
        <v>头饰</v>
      </c>
      <c r="BU82">
        <f t="shared" si="140"/>
        <v>4</v>
      </c>
      <c r="BV82" s="1">
        <f t="shared" si="130"/>
        <v>8</v>
      </c>
      <c r="BW82" s="3">
        <f t="array" ref="BW82">INDEX($CI$3:$EP$26,MATCH($BV82,$CH$3:$CH$26,0),MATCH(BW$1&amp;$BU82,$CI$1:$EP$1&amp;$CI$2:$EP$2,0))*VLOOKUP($BT82,$C$17:$M$20,COUNTBLANK($D$15:D$15)+1,FALSE)</f>
        <v>160</v>
      </c>
      <c r="BX82" s="3">
        <f t="array" ref="BX82">INDEX($CI$3:$EP$26,MATCH($BV82,$CH$3:$CH$26,0),MATCH(BX$1&amp;$BU82,$CI$1:$EP$1&amp;$CI$2:$EP$2,0))*VLOOKUP($BT82,$C$17:$M$20,COUNTBLANK($D$15:E$15)+1,FALSE)</f>
        <v>8000</v>
      </c>
      <c r="BY82" s="3">
        <f t="array" ref="BY82">INDEX($CI$3:$EP$26,MATCH($BV82,$CH$3:$CH$26,0),MATCH(BY$1&amp;$BU82,$CI$1:$EP$1&amp;$CI$2:$EP$2,0))*VLOOKUP($BT82,$C$17:$M$20,COUNTBLANK($D$15:F$15)+1,FALSE)</f>
        <v>0</v>
      </c>
      <c r="BZ82" s="3">
        <f t="array" ref="BZ82">INDEX($CI$3:$EP$26,MATCH($BV82,$CH$3:$CH$26,0),MATCH(BZ$1&amp;$BU82,$CI$1:$EP$1&amp;$CI$2:$EP$2,0))*VLOOKUP($BT82,$C$17:$M$20,COUNTBLANK($D$15:G$15)+1,FALSE)</f>
        <v>0</v>
      </c>
      <c r="CA82" s="3">
        <f t="array" ref="CA82">INDEX($CI$3:$EP$26,MATCH($BV82,$CH$3:$CH$26,0),MATCH(CA$1&amp;$BU82,$CI$1:$EP$1&amp;$CI$2:$EP$2,0))*VLOOKUP($BT82,$C$17:$M$20,COUNTBLANK($D$15:H$15)+1,FALSE)</f>
        <v>0.05</v>
      </c>
      <c r="CB82" s="3">
        <f t="array" ref="CB82">INDEX($CI$3:$EP$26,MATCH($BV82,$CH$3:$CH$26,0),MATCH(CB$1&amp;$BU82,$CI$1:$EP$1&amp;$CI$2:$EP$2,0))*VLOOKUP($BT82,$C$17:$M$20,COUNTBLANK($D$15:I$15)+1,FALSE)</f>
        <v>0</v>
      </c>
      <c r="CC82" s="3">
        <f t="array" ref="CC82">INDEX($CI$3:$EP$26,MATCH($BV82,$CH$3:$CH$26,0),MATCH(CC$1&amp;$BU82,$CI$1:$EP$1&amp;$CI$2:$EP$2,0))*VLOOKUP($BT82,$C$17:$M$20,COUNTBLANK($D$15:J$15)+1,FALSE)</f>
        <v>0</v>
      </c>
      <c r="CD82" s="3">
        <f t="array" ref="CD82">INDEX($CI$3:$EP$26,MATCH($BV82,$CH$3:$CH$26,0),MATCH(CD$1&amp;$BU82,$CI$1:$EP$1&amp;$CI$2:$EP$2,0))*VLOOKUP($BT82,$C$17:$M$20,COUNTBLANK($D$15:K$15)+1,FALSE)</f>
        <v>0</v>
      </c>
      <c r="CE82" s="3">
        <f t="array" ref="CE82">INDEX($CI$3:$EP$26,MATCH($BV82,$CH$3:$CH$26,0),MATCH(CE$1&amp;$BU82,$CI$1:$EP$1&amp;$CI$2:$EP$2,0))*VLOOKUP($BT82,$C$17:$M$20,COUNTBLANK($D$15:L$15)+1,FALSE)</f>
        <v>0</v>
      </c>
      <c r="CF82" s="3">
        <f t="array" ref="CF82">INDEX($CI$3:$EP$26,MATCH($BV82,$CH$3:$CH$26,0),MATCH(CF$1&amp;$BU82,$CI$1:$EP$1&amp;$CI$2:$EP$2,0))*VLOOKUP($BT82,$C$17:$M$20,COUNTBLANK($D$15:M$15)+1,FALSE)</f>
        <v>0</v>
      </c>
    </row>
    <row r="83" spans="34:84" x14ac:dyDescent="0.2">
      <c r="AH83" s="3">
        <v>81</v>
      </c>
      <c r="AI83" s="3">
        <f t="shared" si="11"/>
        <v>5</v>
      </c>
      <c r="AJ83" s="3">
        <f t="shared" si="145"/>
        <v>20</v>
      </c>
      <c r="AK83" s="7">
        <f t="array" ref="AK83">INDEX($CI$3:$EP$26,MATCH($AJ83,$CH$3:$CH$26,0),MATCH($AI83&amp;AK$1,$CI$2:$EP$2&amp;$CI$1:$EP$1,0))+SUMPRODUCT($D$21:$M$44,($B$21:$B$44=$AI83)*($D$16:$M$16=AK$1))</f>
        <v>3072</v>
      </c>
      <c r="AL83" s="7">
        <f t="array" ref="AL83">INDEX($CI$3:$EP$26,MATCH($AJ83,$CH$3:$CH$26,0),MATCH($AI83&amp;AL$1,$CI$2:$EP$2&amp;$CI$1:$EP$1,0))+SUMPRODUCT($D$21:$M$44,($B$21:$B$44=$AI83)*($D$16:$M$16=AL$1))</f>
        <v>76800</v>
      </c>
      <c r="AM83" s="7">
        <f t="array" ref="AM83">INDEX($CI$3:$EP$26,MATCH($AJ83,$CH$3:$CH$26,0),MATCH($AI83&amp;AM$1,$CI$2:$EP$2&amp;$CI$1:$EP$1,0))+SUMPRODUCT($D$21:$M$44,($B$21:$B$44=$AI83)*($D$16:$M$16=AM$1))</f>
        <v>1536</v>
      </c>
      <c r="AN83" s="7">
        <f t="array" ref="AN83">INDEX($CI$3:$EP$26,MATCH($AJ83,$CH$3:$CH$26,0),MATCH($AI83&amp;AN$1,$CI$2:$EP$2&amp;$CI$1:$EP$1,0))+SUMPRODUCT($D$21:$M$44,($B$21:$B$44=$AI83)*($D$16:$M$16=AN$1))</f>
        <v>1536</v>
      </c>
      <c r="AO83" s="7">
        <f t="array" ref="AO83">INDEX($CI$3:$EP$26,MATCH($AJ83,$CH$3:$CH$26,0),MATCH($AI83&amp;AO$1,$CI$2:$EP$2&amp;$CI$1:$EP$1,0))+SUMPRODUCT($D$21:$M$44,($B$21:$B$44=$AI83)*($D$16:$M$16=AO$1))</f>
        <v>0.20000000000000004</v>
      </c>
      <c r="AP83" s="7">
        <f t="array" ref="AP83">INDEX($CI$3:$EP$26,MATCH($AJ83,$CH$3:$CH$26,0),MATCH($AI83&amp;AP$1,$CI$2:$EP$2&amp;$CI$1:$EP$1,0))+SUMPRODUCT($D$21:$M$44,($B$21:$B$44=$AI83)*($D$16:$M$16=AP$1))</f>
        <v>0.20000000000000004</v>
      </c>
      <c r="AQ83" s="7">
        <f t="array" ref="AQ83">INDEX($CI$3:$EP$26,MATCH($AJ83,$CH$3:$CH$26,0),MATCH($AI83&amp;AQ$1,$CI$2:$EP$2&amp;$CI$1:$EP$1,0))+SUMPRODUCT($D$21:$M$44,($B$21:$B$44=$AI83)*($D$16:$M$16=AQ$1))</f>
        <v>0.20000000000000004</v>
      </c>
      <c r="AR83" s="7">
        <f t="array" ref="AR83">INDEX($CI$3:$EP$26,MATCH($AJ83,$CH$3:$CH$26,0),MATCH($AI83&amp;AR$1,$CI$2:$EP$2&amp;$CI$1:$EP$1,0))+SUMPRODUCT($D$21:$M$44,($B$21:$B$44=$AI83)*($D$16:$M$16=AR$1))</f>
        <v>0.20000000000000004</v>
      </c>
      <c r="AS83" s="7">
        <f t="array" ref="AS83">INDEX($CI$3:$EP$26,MATCH($AJ83,$CH$3:$CH$26,0),MATCH($AI83&amp;AS$1,$CI$2:$EP$2&amp;$CI$1:$EP$1,0))+SUMPRODUCT($D$21:$M$44,($B$21:$B$44=$AI83)*($D$16:$M$16=AS$1))</f>
        <v>0.06</v>
      </c>
      <c r="AT83" s="7">
        <f t="array" ref="AT83">INDEX($CI$3:$EP$26,MATCH($AJ83,$CH$3:$CH$26,0),MATCH($AI83&amp;AT$1,$CI$2:$EP$2&amp;$CI$1:$EP$1,0))+SUMPRODUCT($D$21:$M$44,($B$21:$B$44=$AI83)*($D$16:$M$16=AT$1))</f>
        <v>0.08</v>
      </c>
      <c r="AU83" s="51">
        <f t="shared" si="146"/>
        <v>78397.5</v>
      </c>
      <c r="AV83" s="1">
        <f t="shared" si="144"/>
        <v>15679500</v>
      </c>
      <c r="AW83" s="51">
        <f>VLOOKUP(AH83,主线!C:AR,42,TRUE)*VLOOKUP(AH83,总表!A:D,3,FALSE)*参数!$C$12/6</f>
        <v>12729600</v>
      </c>
      <c r="AX83" s="51">
        <f t="shared" si="147"/>
        <v>363273941.33333337</v>
      </c>
      <c r="BD83" t="s">
        <v>415</v>
      </c>
      <c r="BE83">
        <v>1</v>
      </c>
      <c r="BF83">
        <v>1</v>
      </c>
      <c r="BG83" s="1">
        <v>9</v>
      </c>
      <c r="BH83" s="3">
        <f t="array" ref="BH83">INDEX($D$21:$M$44,MATCH($BD83&amp;$BF83,$C$21:$C$44&amp;$B$21:$B$44,0),MATCH(BH$1,$D$16:$M$16,0))+VLOOKUP($BE83,战斗属性模型!$K$22:$O$24,BH$2,FALSE)*INDEX($BW$3:$CF$578,MATCH($BD83&amp;$BF83&amp;$BG83,$BT$3:$BT$578&amp;$BU$3:$BU$578&amp;$BV$3:$BV$578,0),MATCH(BH$1,$BW$1:$CF$1,0))</f>
        <v>104</v>
      </c>
      <c r="BI83" s="3">
        <f t="array" ref="BI83">INDEX($D$21:$M$44,MATCH($BD83&amp;$BF83,$C$21:$C$44&amp;$B$21:$B$44,0),MATCH(BI$1,$D$16:$M$16,0))+VLOOKUP($BE83,战斗属性模型!$K$22:$O$24,BI$2,FALSE)*INDEX($BW$3:$CF$578,MATCH($BD83&amp;$BF83&amp;$BG83,$BT$3:$BT$578&amp;$BU$3:$BU$578&amp;$BV$3:$BV$578,0),MATCH(BI$1,$BW$1:$CF$1,0))</f>
        <v>5560</v>
      </c>
      <c r="BJ83" s="3">
        <f t="array" ref="BJ83">INDEX($D$21:$M$44,MATCH($BD83&amp;$BF83,$C$21:$C$44&amp;$B$21:$B$44,0),MATCH(BJ$1,$D$16:$M$16,0))+VLOOKUP($BE83,战斗属性模型!$K$22:$O$24,BJ$2,FALSE)*INDEX($BW$3:$CF$578,MATCH($BD83&amp;$BF83&amp;$BG83,$BT$3:$BT$578&amp;$BU$3:$BU$578&amp;$BV$3:$BV$578,0),MATCH(BJ$1,$BW$1:$CF$1,0))</f>
        <v>0</v>
      </c>
      <c r="BK83" s="3">
        <f t="array" ref="BK83">INDEX($D$21:$M$44,MATCH($BD83&amp;$BF83,$C$21:$C$44&amp;$B$21:$B$44,0),MATCH(BK$1,$D$16:$M$16,0))+VLOOKUP($BE83,战斗属性模型!$K$22:$O$24,BK$2,FALSE)*INDEX($BW$3:$CF$578,MATCH($BD83&amp;$BF83&amp;$BG83,$BT$3:$BT$578&amp;$BU$3:$BU$578&amp;$BV$3:$BV$578,0),MATCH(BK$1,$BW$1:$CF$1,0))</f>
        <v>0</v>
      </c>
      <c r="BL83" s="3"/>
      <c r="BM83" s="3"/>
      <c r="BN83" s="3"/>
      <c r="BO83" s="3"/>
      <c r="BP83" s="3"/>
      <c r="BQ83" s="3"/>
      <c r="BT83" t="str">
        <f t="shared" si="139"/>
        <v>头饰</v>
      </c>
      <c r="BU83">
        <f t="shared" si="140"/>
        <v>4</v>
      </c>
      <c r="BV83" s="1">
        <f t="shared" si="130"/>
        <v>9</v>
      </c>
      <c r="BW83" s="3">
        <f t="array" ref="BW83">INDEX($CI$3:$EP$26,MATCH($BV83,$CH$3:$CH$26,0),MATCH(BW$1&amp;$BU83,$CI$1:$EP$1&amp;$CI$2:$EP$2,0))*VLOOKUP($BT83,$C$17:$M$20,COUNTBLANK($D$15:D$15)+1,FALSE)</f>
        <v>180</v>
      </c>
      <c r="BX83" s="3">
        <f t="array" ref="BX83">INDEX($CI$3:$EP$26,MATCH($BV83,$CH$3:$CH$26,0),MATCH(BX$1&amp;$BU83,$CI$1:$EP$1&amp;$CI$2:$EP$2,0))*VLOOKUP($BT83,$C$17:$M$20,COUNTBLANK($D$15:E$15)+1,FALSE)</f>
        <v>9000</v>
      </c>
      <c r="BY83" s="3">
        <f t="array" ref="BY83">INDEX($CI$3:$EP$26,MATCH($BV83,$CH$3:$CH$26,0),MATCH(BY$1&amp;$BU83,$CI$1:$EP$1&amp;$CI$2:$EP$2,0))*VLOOKUP($BT83,$C$17:$M$20,COUNTBLANK($D$15:F$15)+1,FALSE)</f>
        <v>0</v>
      </c>
      <c r="BZ83" s="3">
        <f t="array" ref="BZ83">INDEX($CI$3:$EP$26,MATCH($BV83,$CH$3:$CH$26,0),MATCH(BZ$1&amp;$BU83,$CI$1:$EP$1&amp;$CI$2:$EP$2,0))*VLOOKUP($BT83,$C$17:$M$20,COUNTBLANK($D$15:G$15)+1,FALSE)</f>
        <v>0</v>
      </c>
      <c r="CA83" s="3">
        <f t="array" ref="CA83">INDEX($CI$3:$EP$26,MATCH($BV83,$CH$3:$CH$26,0),MATCH(CA$1&amp;$BU83,$CI$1:$EP$1&amp;$CI$2:$EP$2,0))*VLOOKUP($BT83,$C$17:$M$20,COUNTBLANK($D$15:H$15)+1,FALSE)</f>
        <v>0.05</v>
      </c>
      <c r="CB83" s="3">
        <f t="array" ref="CB83">INDEX($CI$3:$EP$26,MATCH($BV83,$CH$3:$CH$26,0),MATCH(CB$1&amp;$BU83,$CI$1:$EP$1&amp;$CI$2:$EP$2,0))*VLOOKUP($BT83,$C$17:$M$20,COUNTBLANK($D$15:I$15)+1,FALSE)</f>
        <v>0</v>
      </c>
      <c r="CC83" s="3">
        <f t="array" ref="CC83">INDEX($CI$3:$EP$26,MATCH($BV83,$CH$3:$CH$26,0),MATCH(CC$1&amp;$BU83,$CI$1:$EP$1&amp;$CI$2:$EP$2,0))*VLOOKUP($BT83,$C$17:$M$20,COUNTBLANK($D$15:J$15)+1,FALSE)</f>
        <v>0</v>
      </c>
      <c r="CD83" s="3">
        <f t="array" ref="CD83">INDEX($CI$3:$EP$26,MATCH($BV83,$CH$3:$CH$26,0),MATCH(CD$1&amp;$BU83,$CI$1:$EP$1&amp;$CI$2:$EP$2,0))*VLOOKUP($BT83,$C$17:$M$20,COUNTBLANK($D$15:K$15)+1,FALSE)</f>
        <v>0</v>
      </c>
      <c r="CE83" s="3">
        <f t="array" ref="CE83">INDEX($CI$3:$EP$26,MATCH($BV83,$CH$3:$CH$26,0),MATCH(CE$1&amp;$BU83,$CI$1:$EP$1&amp;$CI$2:$EP$2,0))*VLOOKUP($BT83,$C$17:$M$20,COUNTBLANK($D$15:L$15)+1,FALSE)</f>
        <v>0</v>
      </c>
      <c r="CF83" s="3">
        <f t="array" ref="CF83">INDEX($CI$3:$EP$26,MATCH($BV83,$CH$3:$CH$26,0),MATCH(CF$1&amp;$BU83,$CI$1:$EP$1&amp;$CI$2:$EP$2,0))*VLOOKUP($BT83,$C$17:$M$20,COUNTBLANK($D$15:M$15)+1,FALSE)</f>
        <v>0</v>
      </c>
    </row>
    <row r="84" spans="34:84" x14ac:dyDescent="0.2">
      <c r="AH84" s="3">
        <v>82</v>
      </c>
      <c r="AI84" s="3">
        <f t="shared" si="11"/>
        <v>5</v>
      </c>
      <c r="AJ84" s="3">
        <f t="shared" si="145"/>
        <v>20</v>
      </c>
      <c r="AK84" s="7">
        <f t="array" ref="AK84">INDEX($CI$3:$EP$26,MATCH($AJ84,$CH$3:$CH$26,0),MATCH($AI84&amp;AK$1,$CI$2:$EP$2&amp;$CI$1:$EP$1,0))+SUMPRODUCT($D$21:$M$44,($B$21:$B$44=$AI84)*($D$16:$M$16=AK$1))</f>
        <v>3072</v>
      </c>
      <c r="AL84" s="7">
        <f t="array" ref="AL84">INDEX($CI$3:$EP$26,MATCH($AJ84,$CH$3:$CH$26,0),MATCH($AI84&amp;AL$1,$CI$2:$EP$2&amp;$CI$1:$EP$1,0))+SUMPRODUCT($D$21:$M$44,($B$21:$B$44=$AI84)*($D$16:$M$16=AL$1))</f>
        <v>76800</v>
      </c>
      <c r="AM84" s="7">
        <f t="array" ref="AM84">INDEX($CI$3:$EP$26,MATCH($AJ84,$CH$3:$CH$26,0),MATCH($AI84&amp;AM$1,$CI$2:$EP$2&amp;$CI$1:$EP$1,0))+SUMPRODUCT($D$21:$M$44,($B$21:$B$44=$AI84)*($D$16:$M$16=AM$1))</f>
        <v>1536</v>
      </c>
      <c r="AN84" s="7">
        <f t="array" ref="AN84">INDEX($CI$3:$EP$26,MATCH($AJ84,$CH$3:$CH$26,0),MATCH($AI84&amp;AN$1,$CI$2:$EP$2&amp;$CI$1:$EP$1,0))+SUMPRODUCT($D$21:$M$44,($B$21:$B$44=$AI84)*($D$16:$M$16=AN$1))</f>
        <v>1536</v>
      </c>
      <c r="AO84" s="7">
        <f t="array" ref="AO84">INDEX($CI$3:$EP$26,MATCH($AJ84,$CH$3:$CH$26,0),MATCH($AI84&amp;AO$1,$CI$2:$EP$2&amp;$CI$1:$EP$1,0))+SUMPRODUCT($D$21:$M$44,($B$21:$B$44=$AI84)*($D$16:$M$16=AO$1))</f>
        <v>0.20000000000000004</v>
      </c>
      <c r="AP84" s="7">
        <f t="array" ref="AP84">INDEX($CI$3:$EP$26,MATCH($AJ84,$CH$3:$CH$26,0),MATCH($AI84&amp;AP$1,$CI$2:$EP$2&amp;$CI$1:$EP$1,0))+SUMPRODUCT($D$21:$M$44,($B$21:$B$44=$AI84)*($D$16:$M$16=AP$1))</f>
        <v>0.20000000000000004</v>
      </c>
      <c r="AQ84" s="7">
        <f t="array" ref="AQ84">INDEX($CI$3:$EP$26,MATCH($AJ84,$CH$3:$CH$26,0),MATCH($AI84&amp;AQ$1,$CI$2:$EP$2&amp;$CI$1:$EP$1,0))+SUMPRODUCT($D$21:$M$44,($B$21:$B$44=$AI84)*($D$16:$M$16=AQ$1))</f>
        <v>0.20000000000000004</v>
      </c>
      <c r="AR84" s="7">
        <f t="array" ref="AR84">INDEX($CI$3:$EP$26,MATCH($AJ84,$CH$3:$CH$26,0),MATCH($AI84&amp;AR$1,$CI$2:$EP$2&amp;$CI$1:$EP$1,0))+SUMPRODUCT($D$21:$M$44,($B$21:$B$44=$AI84)*($D$16:$M$16=AR$1))</f>
        <v>0.20000000000000004</v>
      </c>
      <c r="AS84" s="7">
        <f t="array" ref="AS84">INDEX($CI$3:$EP$26,MATCH($AJ84,$CH$3:$CH$26,0),MATCH($AI84&amp;AS$1,$CI$2:$EP$2&amp;$CI$1:$EP$1,0))+SUMPRODUCT($D$21:$M$44,($B$21:$B$44=$AI84)*($D$16:$M$16=AS$1))</f>
        <v>0.06</v>
      </c>
      <c r="AT84" s="7">
        <f t="array" ref="AT84">INDEX($CI$3:$EP$26,MATCH($AJ84,$CH$3:$CH$26,0),MATCH($AI84&amp;AT$1,$CI$2:$EP$2&amp;$CI$1:$EP$1,0))+SUMPRODUCT($D$21:$M$44,($B$21:$B$44=$AI84)*($D$16:$M$16=AT$1))</f>
        <v>0.08</v>
      </c>
      <c r="AU84" s="51">
        <f t="shared" si="146"/>
        <v>78397.5</v>
      </c>
      <c r="AV84" s="1">
        <f t="shared" si="144"/>
        <v>15679500</v>
      </c>
      <c r="AW84" s="51">
        <f>VLOOKUP(AH84,主线!C:AR,42,TRUE)*VLOOKUP(AH84,总表!A:D,3,FALSE)*参数!$C$12/6</f>
        <v>12771200</v>
      </c>
      <c r="AX84" s="51">
        <f t="shared" si="147"/>
        <v>376045141.33333337</v>
      </c>
      <c r="BD84" t="s">
        <v>415</v>
      </c>
      <c r="BE84">
        <v>1</v>
      </c>
      <c r="BF84">
        <v>1</v>
      </c>
      <c r="BG84" s="1">
        <v>10</v>
      </c>
      <c r="BH84" s="3">
        <f t="array" ref="BH84">INDEX($D$21:$M$44,MATCH($BD84&amp;$BF84,$C$21:$C$44&amp;$B$21:$B$44,0),MATCH(BH$1,$D$16:$M$16,0))+VLOOKUP($BE84,战斗属性模型!$K$22:$O$24,BH$2,FALSE)*INDEX($BW$3:$CF$578,MATCH($BD84&amp;$BF84&amp;$BG84,$BT$3:$BT$578&amp;$BU$3:$BU$578&amp;$BV$3:$BV$578,0),MATCH(BH$1,$BW$1:$CF$1,0))</f>
        <v>112</v>
      </c>
      <c r="BI84" s="3">
        <f t="array" ref="BI84">INDEX($D$21:$M$44,MATCH($BD84&amp;$BF84,$C$21:$C$44&amp;$B$21:$B$44,0),MATCH(BI$1,$D$16:$M$16,0))+VLOOKUP($BE84,战斗属性模型!$K$22:$O$24,BI$2,FALSE)*INDEX($BW$3:$CF$578,MATCH($BD84&amp;$BF84&amp;$BG84,$BT$3:$BT$578&amp;$BU$3:$BU$578&amp;$BV$3:$BV$578,0),MATCH(BI$1,$BW$1:$CF$1,0))</f>
        <v>6000</v>
      </c>
      <c r="BJ84" s="3">
        <f t="array" ref="BJ84">INDEX($D$21:$M$44,MATCH($BD84&amp;$BF84,$C$21:$C$44&amp;$B$21:$B$44,0),MATCH(BJ$1,$D$16:$M$16,0))+VLOOKUP($BE84,战斗属性模型!$K$22:$O$24,BJ$2,FALSE)*INDEX($BW$3:$CF$578,MATCH($BD84&amp;$BF84&amp;$BG84,$BT$3:$BT$578&amp;$BU$3:$BU$578&amp;$BV$3:$BV$578,0),MATCH(BJ$1,$BW$1:$CF$1,0))</f>
        <v>0</v>
      </c>
      <c r="BK84" s="3">
        <f t="array" ref="BK84">INDEX($D$21:$M$44,MATCH($BD84&amp;$BF84,$C$21:$C$44&amp;$B$21:$B$44,0),MATCH(BK$1,$D$16:$M$16,0))+VLOOKUP($BE84,战斗属性模型!$K$22:$O$24,BK$2,FALSE)*INDEX($BW$3:$CF$578,MATCH($BD84&amp;$BF84&amp;$BG84,$BT$3:$BT$578&amp;$BU$3:$BU$578&amp;$BV$3:$BV$578,0),MATCH(BK$1,$BW$1:$CF$1,0))</f>
        <v>0</v>
      </c>
      <c r="BL84" s="3"/>
      <c r="BM84" s="3"/>
      <c r="BN84" s="3"/>
      <c r="BO84" s="3"/>
      <c r="BP84" s="3"/>
      <c r="BQ84" s="3"/>
      <c r="BT84" t="str">
        <f t="shared" si="139"/>
        <v>头饰</v>
      </c>
      <c r="BU84">
        <f t="shared" si="140"/>
        <v>4</v>
      </c>
      <c r="BV84" s="1">
        <f t="shared" si="130"/>
        <v>10</v>
      </c>
      <c r="BW84" s="3">
        <f t="array" ref="BW84">INDEX($CI$3:$EP$26,MATCH($BV84,$CH$3:$CH$26,0),MATCH(BW$1&amp;$BU84,$CI$1:$EP$1&amp;$CI$2:$EP$2,0))*VLOOKUP($BT84,$C$17:$M$20,COUNTBLANK($D$15:D$15)+1,FALSE)</f>
        <v>200</v>
      </c>
      <c r="BX84" s="3">
        <f t="array" ref="BX84">INDEX($CI$3:$EP$26,MATCH($BV84,$CH$3:$CH$26,0),MATCH(BX$1&amp;$BU84,$CI$1:$EP$1&amp;$CI$2:$EP$2,0))*VLOOKUP($BT84,$C$17:$M$20,COUNTBLANK($D$15:E$15)+1,FALSE)</f>
        <v>10000</v>
      </c>
      <c r="BY84" s="3">
        <f t="array" ref="BY84">INDEX($CI$3:$EP$26,MATCH($BV84,$CH$3:$CH$26,0),MATCH(BY$1&amp;$BU84,$CI$1:$EP$1&amp;$CI$2:$EP$2,0))*VLOOKUP($BT84,$C$17:$M$20,COUNTBLANK($D$15:F$15)+1,FALSE)</f>
        <v>0</v>
      </c>
      <c r="BZ84" s="3">
        <f t="array" ref="BZ84">INDEX($CI$3:$EP$26,MATCH($BV84,$CH$3:$CH$26,0),MATCH(BZ$1&amp;$BU84,$CI$1:$EP$1&amp;$CI$2:$EP$2,0))*VLOOKUP($BT84,$C$17:$M$20,COUNTBLANK($D$15:G$15)+1,FALSE)</f>
        <v>0</v>
      </c>
      <c r="CA84" s="3">
        <f t="array" ref="CA84">INDEX($CI$3:$EP$26,MATCH($BV84,$CH$3:$CH$26,0),MATCH(CA$1&amp;$BU84,$CI$1:$EP$1&amp;$CI$2:$EP$2,0))*VLOOKUP($BT84,$C$17:$M$20,COUNTBLANK($D$15:H$15)+1,FALSE)</f>
        <v>0.05</v>
      </c>
      <c r="CB84" s="3">
        <f t="array" ref="CB84">INDEX($CI$3:$EP$26,MATCH($BV84,$CH$3:$CH$26,0),MATCH(CB$1&amp;$BU84,$CI$1:$EP$1&amp;$CI$2:$EP$2,0))*VLOOKUP($BT84,$C$17:$M$20,COUNTBLANK($D$15:I$15)+1,FALSE)</f>
        <v>0</v>
      </c>
      <c r="CC84" s="3">
        <f t="array" ref="CC84">INDEX($CI$3:$EP$26,MATCH($BV84,$CH$3:$CH$26,0),MATCH(CC$1&amp;$BU84,$CI$1:$EP$1&amp;$CI$2:$EP$2,0))*VLOOKUP($BT84,$C$17:$M$20,COUNTBLANK($D$15:J$15)+1,FALSE)</f>
        <v>0</v>
      </c>
      <c r="CD84" s="3">
        <f t="array" ref="CD84">INDEX($CI$3:$EP$26,MATCH($BV84,$CH$3:$CH$26,0),MATCH(CD$1&amp;$BU84,$CI$1:$EP$1&amp;$CI$2:$EP$2,0))*VLOOKUP($BT84,$C$17:$M$20,COUNTBLANK($D$15:K$15)+1,FALSE)</f>
        <v>0</v>
      </c>
      <c r="CE84" s="3">
        <f t="array" ref="CE84">INDEX($CI$3:$EP$26,MATCH($BV84,$CH$3:$CH$26,0),MATCH(CE$1&amp;$BU84,$CI$1:$EP$1&amp;$CI$2:$EP$2,0))*VLOOKUP($BT84,$C$17:$M$20,COUNTBLANK($D$15:L$15)+1,FALSE)</f>
        <v>0</v>
      </c>
      <c r="CF84" s="3">
        <f t="array" ref="CF84">INDEX($CI$3:$EP$26,MATCH($BV84,$CH$3:$CH$26,0),MATCH(CF$1&amp;$BU84,$CI$1:$EP$1&amp;$CI$2:$EP$2,0))*VLOOKUP($BT84,$C$17:$M$20,COUNTBLANK($D$15:M$15)+1,FALSE)</f>
        <v>0</v>
      </c>
    </row>
    <row r="85" spans="34:84" x14ac:dyDescent="0.2">
      <c r="AH85" s="3">
        <v>83</v>
      </c>
      <c r="AI85" s="3">
        <f t="shared" si="11"/>
        <v>5</v>
      </c>
      <c r="AJ85" s="3">
        <f t="shared" si="145"/>
        <v>20</v>
      </c>
      <c r="AK85" s="7">
        <f t="array" ref="AK85">INDEX($CI$3:$EP$26,MATCH($AJ85,$CH$3:$CH$26,0),MATCH($AI85&amp;AK$1,$CI$2:$EP$2&amp;$CI$1:$EP$1,0))+SUMPRODUCT($D$21:$M$44,($B$21:$B$44=$AI85)*($D$16:$M$16=AK$1))</f>
        <v>3072</v>
      </c>
      <c r="AL85" s="7">
        <f t="array" ref="AL85">INDEX($CI$3:$EP$26,MATCH($AJ85,$CH$3:$CH$26,0),MATCH($AI85&amp;AL$1,$CI$2:$EP$2&amp;$CI$1:$EP$1,0))+SUMPRODUCT($D$21:$M$44,($B$21:$B$44=$AI85)*($D$16:$M$16=AL$1))</f>
        <v>76800</v>
      </c>
      <c r="AM85" s="7">
        <f t="array" ref="AM85">INDEX($CI$3:$EP$26,MATCH($AJ85,$CH$3:$CH$26,0),MATCH($AI85&amp;AM$1,$CI$2:$EP$2&amp;$CI$1:$EP$1,0))+SUMPRODUCT($D$21:$M$44,($B$21:$B$44=$AI85)*($D$16:$M$16=AM$1))</f>
        <v>1536</v>
      </c>
      <c r="AN85" s="7">
        <f t="array" ref="AN85">INDEX($CI$3:$EP$26,MATCH($AJ85,$CH$3:$CH$26,0),MATCH($AI85&amp;AN$1,$CI$2:$EP$2&amp;$CI$1:$EP$1,0))+SUMPRODUCT($D$21:$M$44,($B$21:$B$44=$AI85)*($D$16:$M$16=AN$1))</f>
        <v>1536</v>
      </c>
      <c r="AO85" s="7">
        <f t="array" ref="AO85">INDEX($CI$3:$EP$26,MATCH($AJ85,$CH$3:$CH$26,0),MATCH($AI85&amp;AO$1,$CI$2:$EP$2&amp;$CI$1:$EP$1,0))+SUMPRODUCT($D$21:$M$44,($B$21:$B$44=$AI85)*($D$16:$M$16=AO$1))</f>
        <v>0.20000000000000004</v>
      </c>
      <c r="AP85" s="7">
        <f t="array" ref="AP85">INDEX($CI$3:$EP$26,MATCH($AJ85,$CH$3:$CH$26,0),MATCH($AI85&amp;AP$1,$CI$2:$EP$2&amp;$CI$1:$EP$1,0))+SUMPRODUCT($D$21:$M$44,($B$21:$B$44=$AI85)*($D$16:$M$16=AP$1))</f>
        <v>0.20000000000000004</v>
      </c>
      <c r="AQ85" s="7">
        <f t="array" ref="AQ85">INDEX($CI$3:$EP$26,MATCH($AJ85,$CH$3:$CH$26,0),MATCH($AI85&amp;AQ$1,$CI$2:$EP$2&amp;$CI$1:$EP$1,0))+SUMPRODUCT($D$21:$M$44,($B$21:$B$44=$AI85)*($D$16:$M$16=AQ$1))</f>
        <v>0.20000000000000004</v>
      </c>
      <c r="AR85" s="7">
        <f t="array" ref="AR85">INDEX($CI$3:$EP$26,MATCH($AJ85,$CH$3:$CH$26,0),MATCH($AI85&amp;AR$1,$CI$2:$EP$2&amp;$CI$1:$EP$1,0))+SUMPRODUCT($D$21:$M$44,($B$21:$B$44=$AI85)*($D$16:$M$16=AR$1))</f>
        <v>0.20000000000000004</v>
      </c>
      <c r="AS85" s="7">
        <f t="array" ref="AS85">INDEX($CI$3:$EP$26,MATCH($AJ85,$CH$3:$CH$26,0),MATCH($AI85&amp;AS$1,$CI$2:$EP$2&amp;$CI$1:$EP$1,0))+SUMPRODUCT($D$21:$M$44,($B$21:$B$44=$AI85)*($D$16:$M$16=AS$1))</f>
        <v>0.06</v>
      </c>
      <c r="AT85" s="7">
        <f t="array" ref="AT85">INDEX($CI$3:$EP$26,MATCH($AJ85,$CH$3:$CH$26,0),MATCH($AI85&amp;AT$1,$CI$2:$EP$2&amp;$CI$1:$EP$1,0))+SUMPRODUCT($D$21:$M$44,($B$21:$B$44=$AI85)*($D$16:$M$16=AT$1))</f>
        <v>0.08</v>
      </c>
      <c r="AU85" s="51">
        <f t="shared" si="146"/>
        <v>78397.5</v>
      </c>
      <c r="AV85" s="1">
        <f t="shared" si="144"/>
        <v>15679500</v>
      </c>
      <c r="AW85" s="51">
        <f>VLOOKUP(AH85,主线!C:AR,42,TRUE)*VLOOKUP(AH85,总表!A:D,3,FALSE)*参数!$C$12/6</f>
        <v>12854400</v>
      </c>
      <c r="AX85" s="51">
        <f t="shared" si="147"/>
        <v>388899541.33333337</v>
      </c>
      <c r="BD85" t="s">
        <v>415</v>
      </c>
      <c r="BE85">
        <v>1</v>
      </c>
      <c r="BF85">
        <v>1</v>
      </c>
      <c r="BG85" s="1">
        <v>11</v>
      </c>
      <c r="BH85" s="3">
        <f t="array" ref="BH85">INDEX($D$21:$M$44,MATCH($BD85&amp;$BF85,$C$21:$C$44&amp;$B$21:$B$44,0),MATCH(BH$1,$D$16:$M$16,0))+VLOOKUP($BE85,战斗属性模型!$K$22:$O$24,BH$2,FALSE)*INDEX($BW$3:$CF$578,MATCH($BD85&amp;$BF85&amp;$BG85,$BT$3:$BT$578&amp;$BU$3:$BU$578&amp;$BV$3:$BV$578,0),MATCH(BH$1,$BW$1:$CF$1,0))</f>
        <v>120</v>
      </c>
      <c r="BI85" s="3">
        <f t="array" ref="BI85">INDEX($D$21:$M$44,MATCH($BD85&amp;$BF85,$C$21:$C$44&amp;$B$21:$B$44,0),MATCH(BI$1,$D$16:$M$16,0))+VLOOKUP($BE85,战斗属性模型!$K$22:$O$24,BI$2,FALSE)*INDEX($BW$3:$CF$578,MATCH($BD85&amp;$BF85&amp;$BG85,$BT$3:$BT$578&amp;$BU$3:$BU$578&amp;$BV$3:$BV$578,0),MATCH(BI$1,$BW$1:$CF$1,0))</f>
        <v>6440</v>
      </c>
      <c r="BJ85" s="3">
        <f t="array" ref="BJ85">INDEX($D$21:$M$44,MATCH($BD85&amp;$BF85,$C$21:$C$44&amp;$B$21:$B$44,0),MATCH(BJ$1,$D$16:$M$16,0))+VLOOKUP($BE85,战斗属性模型!$K$22:$O$24,BJ$2,FALSE)*INDEX($BW$3:$CF$578,MATCH($BD85&amp;$BF85&amp;$BG85,$BT$3:$BT$578&amp;$BU$3:$BU$578&amp;$BV$3:$BV$578,0),MATCH(BJ$1,$BW$1:$CF$1,0))</f>
        <v>0</v>
      </c>
      <c r="BK85" s="3">
        <f t="array" ref="BK85">INDEX($D$21:$M$44,MATCH($BD85&amp;$BF85,$C$21:$C$44&amp;$B$21:$B$44,0),MATCH(BK$1,$D$16:$M$16,0))+VLOOKUP($BE85,战斗属性模型!$K$22:$O$24,BK$2,FALSE)*INDEX($BW$3:$CF$578,MATCH($BD85&amp;$BF85&amp;$BG85,$BT$3:$BT$578&amp;$BU$3:$BU$578&amp;$BV$3:$BV$578,0),MATCH(BK$1,$BW$1:$CF$1,0))</f>
        <v>0</v>
      </c>
      <c r="BL85" s="3"/>
      <c r="BM85" s="3"/>
      <c r="BN85" s="3"/>
      <c r="BO85" s="3"/>
      <c r="BP85" s="3"/>
      <c r="BQ85" s="3"/>
      <c r="BT85" t="str">
        <f t="shared" si="139"/>
        <v>头饰</v>
      </c>
      <c r="BU85">
        <f t="shared" si="140"/>
        <v>4</v>
      </c>
      <c r="BV85" s="1">
        <f t="shared" si="130"/>
        <v>11</v>
      </c>
      <c r="BW85" s="3">
        <f t="array" ref="BW85">INDEX($CI$3:$EP$26,MATCH($BV85,$CH$3:$CH$26,0),MATCH(BW$1&amp;$BU85,$CI$1:$EP$1&amp;$CI$2:$EP$2,0))*VLOOKUP($BT85,$C$17:$M$20,COUNTBLANK($D$15:D$15)+1,FALSE)</f>
        <v>220</v>
      </c>
      <c r="BX85" s="3">
        <f t="array" ref="BX85">INDEX($CI$3:$EP$26,MATCH($BV85,$CH$3:$CH$26,0),MATCH(BX$1&amp;$BU85,$CI$1:$EP$1&amp;$CI$2:$EP$2,0))*VLOOKUP($BT85,$C$17:$M$20,COUNTBLANK($D$15:E$15)+1,FALSE)</f>
        <v>11000</v>
      </c>
      <c r="BY85" s="3">
        <f t="array" ref="BY85">INDEX($CI$3:$EP$26,MATCH($BV85,$CH$3:$CH$26,0),MATCH(BY$1&amp;$BU85,$CI$1:$EP$1&amp;$CI$2:$EP$2,0))*VLOOKUP($BT85,$C$17:$M$20,COUNTBLANK($D$15:F$15)+1,FALSE)</f>
        <v>0</v>
      </c>
      <c r="BZ85" s="3">
        <f t="array" ref="BZ85">INDEX($CI$3:$EP$26,MATCH($BV85,$CH$3:$CH$26,0),MATCH(BZ$1&amp;$BU85,$CI$1:$EP$1&amp;$CI$2:$EP$2,0))*VLOOKUP($BT85,$C$17:$M$20,COUNTBLANK($D$15:G$15)+1,FALSE)</f>
        <v>0</v>
      </c>
      <c r="CA85" s="3">
        <f t="array" ref="CA85">INDEX($CI$3:$EP$26,MATCH($BV85,$CH$3:$CH$26,0),MATCH(CA$1&amp;$BU85,$CI$1:$EP$1&amp;$CI$2:$EP$2,0))*VLOOKUP($BT85,$C$17:$M$20,COUNTBLANK($D$15:H$15)+1,FALSE)</f>
        <v>0.05</v>
      </c>
      <c r="CB85" s="3">
        <f t="array" ref="CB85">INDEX($CI$3:$EP$26,MATCH($BV85,$CH$3:$CH$26,0),MATCH(CB$1&amp;$BU85,$CI$1:$EP$1&amp;$CI$2:$EP$2,0))*VLOOKUP($BT85,$C$17:$M$20,COUNTBLANK($D$15:I$15)+1,FALSE)</f>
        <v>0</v>
      </c>
      <c r="CC85" s="3">
        <f t="array" ref="CC85">INDEX($CI$3:$EP$26,MATCH($BV85,$CH$3:$CH$26,0),MATCH(CC$1&amp;$BU85,$CI$1:$EP$1&amp;$CI$2:$EP$2,0))*VLOOKUP($BT85,$C$17:$M$20,COUNTBLANK($D$15:J$15)+1,FALSE)</f>
        <v>0</v>
      </c>
      <c r="CD85" s="3">
        <f t="array" ref="CD85">INDEX($CI$3:$EP$26,MATCH($BV85,$CH$3:$CH$26,0),MATCH(CD$1&amp;$BU85,$CI$1:$EP$1&amp;$CI$2:$EP$2,0))*VLOOKUP($BT85,$C$17:$M$20,COUNTBLANK($D$15:K$15)+1,FALSE)</f>
        <v>0</v>
      </c>
      <c r="CE85" s="3">
        <f t="array" ref="CE85">INDEX($CI$3:$EP$26,MATCH($BV85,$CH$3:$CH$26,0),MATCH(CE$1&amp;$BU85,$CI$1:$EP$1&amp;$CI$2:$EP$2,0))*VLOOKUP($BT85,$C$17:$M$20,COUNTBLANK($D$15:L$15)+1,FALSE)</f>
        <v>0</v>
      </c>
      <c r="CF85" s="3">
        <f t="array" ref="CF85">INDEX($CI$3:$EP$26,MATCH($BV85,$CH$3:$CH$26,0),MATCH(CF$1&amp;$BU85,$CI$1:$EP$1&amp;$CI$2:$EP$2,0))*VLOOKUP($BT85,$C$17:$M$20,COUNTBLANK($D$15:M$15)+1,FALSE)</f>
        <v>0</v>
      </c>
    </row>
    <row r="86" spans="34:84" x14ac:dyDescent="0.2">
      <c r="AH86" s="3">
        <v>84</v>
      </c>
      <c r="AI86" s="3">
        <f t="shared" si="11"/>
        <v>5</v>
      </c>
      <c r="AJ86" s="3">
        <f t="shared" si="145"/>
        <v>20</v>
      </c>
      <c r="AK86" s="7">
        <f t="array" ref="AK86">INDEX($CI$3:$EP$26,MATCH($AJ86,$CH$3:$CH$26,0),MATCH($AI86&amp;AK$1,$CI$2:$EP$2&amp;$CI$1:$EP$1,0))+SUMPRODUCT($D$21:$M$44,($B$21:$B$44=$AI86)*($D$16:$M$16=AK$1))</f>
        <v>3072</v>
      </c>
      <c r="AL86" s="7">
        <f t="array" ref="AL86">INDEX($CI$3:$EP$26,MATCH($AJ86,$CH$3:$CH$26,0),MATCH($AI86&amp;AL$1,$CI$2:$EP$2&amp;$CI$1:$EP$1,0))+SUMPRODUCT($D$21:$M$44,($B$21:$B$44=$AI86)*($D$16:$M$16=AL$1))</f>
        <v>76800</v>
      </c>
      <c r="AM86" s="7">
        <f t="array" ref="AM86">INDEX($CI$3:$EP$26,MATCH($AJ86,$CH$3:$CH$26,0),MATCH($AI86&amp;AM$1,$CI$2:$EP$2&amp;$CI$1:$EP$1,0))+SUMPRODUCT($D$21:$M$44,($B$21:$B$44=$AI86)*($D$16:$M$16=AM$1))</f>
        <v>1536</v>
      </c>
      <c r="AN86" s="7">
        <f t="array" ref="AN86">INDEX($CI$3:$EP$26,MATCH($AJ86,$CH$3:$CH$26,0),MATCH($AI86&amp;AN$1,$CI$2:$EP$2&amp;$CI$1:$EP$1,0))+SUMPRODUCT($D$21:$M$44,($B$21:$B$44=$AI86)*($D$16:$M$16=AN$1))</f>
        <v>1536</v>
      </c>
      <c r="AO86" s="7">
        <f t="array" ref="AO86">INDEX($CI$3:$EP$26,MATCH($AJ86,$CH$3:$CH$26,0),MATCH($AI86&amp;AO$1,$CI$2:$EP$2&amp;$CI$1:$EP$1,0))+SUMPRODUCT($D$21:$M$44,($B$21:$B$44=$AI86)*($D$16:$M$16=AO$1))</f>
        <v>0.20000000000000004</v>
      </c>
      <c r="AP86" s="7">
        <f t="array" ref="AP86">INDEX($CI$3:$EP$26,MATCH($AJ86,$CH$3:$CH$26,0),MATCH($AI86&amp;AP$1,$CI$2:$EP$2&amp;$CI$1:$EP$1,0))+SUMPRODUCT($D$21:$M$44,($B$21:$B$44=$AI86)*($D$16:$M$16=AP$1))</f>
        <v>0.20000000000000004</v>
      </c>
      <c r="AQ86" s="7">
        <f t="array" ref="AQ86">INDEX($CI$3:$EP$26,MATCH($AJ86,$CH$3:$CH$26,0),MATCH($AI86&amp;AQ$1,$CI$2:$EP$2&amp;$CI$1:$EP$1,0))+SUMPRODUCT($D$21:$M$44,($B$21:$B$44=$AI86)*($D$16:$M$16=AQ$1))</f>
        <v>0.20000000000000004</v>
      </c>
      <c r="AR86" s="7">
        <f t="array" ref="AR86">INDEX($CI$3:$EP$26,MATCH($AJ86,$CH$3:$CH$26,0),MATCH($AI86&amp;AR$1,$CI$2:$EP$2&amp;$CI$1:$EP$1,0))+SUMPRODUCT($D$21:$M$44,($B$21:$B$44=$AI86)*($D$16:$M$16=AR$1))</f>
        <v>0.20000000000000004</v>
      </c>
      <c r="AS86" s="7">
        <f t="array" ref="AS86">INDEX($CI$3:$EP$26,MATCH($AJ86,$CH$3:$CH$26,0),MATCH($AI86&amp;AS$1,$CI$2:$EP$2&amp;$CI$1:$EP$1,0))+SUMPRODUCT($D$21:$M$44,($B$21:$B$44=$AI86)*($D$16:$M$16=AS$1))</f>
        <v>0.06</v>
      </c>
      <c r="AT86" s="7">
        <f t="array" ref="AT86">INDEX($CI$3:$EP$26,MATCH($AJ86,$CH$3:$CH$26,0),MATCH($AI86&amp;AT$1,$CI$2:$EP$2&amp;$CI$1:$EP$1,0))+SUMPRODUCT($D$21:$M$44,($B$21:$B$44=$AI86)*($D$16:$M$16=AT$1))</f>
        <v>0.08</v>
      </c>
      <c r="AU86" s="51">
        <f t="shared" si="146"/>
        <v>78397.5</v>
      </c>
      <c r="AV86" s="1">
        <f t="shared" si="144"/>
        <v>15679500</v>
      </c>
      <c r="AW86" s="51">
        <f>VLOOKUP(AH86,主线!C:AR,42,TRUE)*VLOOKUP(AH86,总表!A:D,3,FALSE)*参数!$C$12/6</f>
        <v>12979200</v>
      </c>
      <c r="AX86" s="51">
        <f t="shared" si="147"/>
        <v>401878741.33333337</v>
      </c>
      <c r="BD86" t="s">
        <v>415</v>
      </c>
      <c r="BE86">
        <v>1</v>
      </c>
      <c r="BF86">
        <v>1</v>
      </c>
      <c r="BG86" s="1">
        <v>12</v>
      </c>
      <c r="BH86" s="3">
        <f t="array" ref="BH86">INDEX($D$21:$M$44,MATCH($BD86&amp;$BF86,$C$21:$C$44&amp;$B$21:$B$44,0),MATCH(BH$1,$D$16:$M$16,0))+VLOOKUP($BE86,战斗属性模型!$K$22:$O$24,BH$2,FALSE)*INDEX($BW$3:$CF$578,MATCH($BD86&amp;$BF86&amp;$BG86,$BT$3:$BT$578&amp;$BU$3:$BU$578&amp;$BV$3:$BV$578,0),MATCH(BH$1,$BW$1:$CF$1,0))</f>
        <v>128</v>
      </c>
      <c r="BI86" s="3">
        <f t="array" ref="BI86">INDEX($D$21:$M$44,MATCH($BD86&amp;$BF86,$C$21:$C$44&amp;$B$21:$B$44,0),MATCH(BI$1,$D$16:$M$16,0))+VLOOKUP($BE86,战斗属性模型!$K$22:$O$24,BI$2,FALSE)*INDEX($BW$3:$CF$578,MATCH($BD86&amp;$BF86&amp;$BG86,$BT$3:$BT$578&amp;$BU$3:$BU$578&amp;$BV$3:$BV$578,0),MATCH(BI$1,$BW$1:$CF$1,0))</f>
        <v>6880</v>
      </c>
      <c r="BJ86" s="3">
        <f t="array" ref="BJ86">INDEX($D$21:$M$44,MATCH($BD86&amp;$BF86,$C$21:$C$44&amp;$B$21:$B$44,0),MATCH(BJ$1,$D$16:$M$16,0))+VLOOKUP($BE86,战斗属性模型!$K$22:$O$24,BJ$2,FALSE)*INDEX($BW$3:$CF$578,MATCH($BD86&amp;$BF86&amp;$BG86,$BT$3:$BT$578&amp;$BU$3:$BU$578&amp;$BV$3:$BV$578,0),MATCH(BJ$1,$BW$1:$CF$1,0))</f>
        <v>0</v>
      </c>
      <c r="BK86" s="3">
        <f t="array" ref="BK86">INDEX($D$21:$M$44,MATCH($BD86&amp;$BF86,$C$21:$C$44&amp;$B$21:$B$44,0),MATCH(BK$1,$D$16:$M$16,0))+VLOOKUP($BE86,战斗属性模型!$K$22:$O$24,BK$2,FALSE)*INDEX($BW$3:$CF$578,MATCH($BD86&amp;$BF86&amp;$BG86,$BT$3:$BT$578&amp;$BU$3:$BU$578&amp;$BV$3:$BV$578,0),MATCH(BK$1,$BW$1:$CF$1,0))</f>
        <v>0</v>
      </c>
      <c r="BL86" s="3"/>
      <c r="BM86" s="3"/>
      <c r="BN86" s="3"/>
      <c r="BO86" s="3"/>
      <c r="BP86" s="3"/>
      <c r="BQ86" s="3"/>
      <c r="BT86" t="str">
        <f t="shared" si="139"/>
        <v>头饰</v>
      </c>
      <c r="BU86">
        <f t="shared" si="140"/>
        <v>4</v>
      </c>
      <c r="BV86" s="1">
        <f t="shared" si="130"/>
        <v>12</v>
      </c>
      <c r="BW86" s="3">
        <f t="array" ref="BW86">INDEX($CI$3:$EP$26,MATCH($BV86,$CH$3:$CH$26,0),MATCH(BW$1&amp;$BU86,$CI$1:$EP$1&amp;$CI$2:$EP$2,0))*VLOOKUP($BT86,$C$17:$M$20,COUNTBLANK($D$15:D$15)+1,FALSE)</f>
        <v>240</v>
      </c>
      <c r="BX86" s="3">
        <f t="array" ref="BX86">INDEX($CI$3:$EP$26,MATCH($BV86,$CH$3:$CH$26,0),MATCH(BX$1&amp;$BU86,$CI$1:$EP$1&amp;$CI$2:$EP$2,0))*VLOOKUP($BT86,$C$17:$M$20,COUNTBLANK($D$15:E$15)+1,FALSE)</f>
        <v>12000</v>
      </c>
      <c r="BY86" s="3">
        <f t="array" ref="BY86">INDEX($CI$3:$EP$26,MATCH($BV86,$CH$3:$CH$26,0),MATCH(BY$1&amp;$BU86,$CI$1:$EP$1&amp;$CI$2:$EP$2,0))*VLOOKUP($BT86,$C$17:$M$20,COUNTBLANK($D$15:F$15)+1,FALSE)</f>
        <v>0</v>
      </c>
      <c r="BZ86" s="3">
        <f t="array" ref="BZ86">INDEX($CI$3:$EP$26,MATCH($BV86,$CH$3:$CH$26,0),MATCH(BZ$1&amp;$BU86,$CI$1:$EP$1&amp;$CI$2:$EP$2,0))*VLOOKUP($BT86,$C$17:$M$20,COUNTBLANK($D$15:G$15)+1,FALSE)</f>
        <v>0</v>
      </c>
      <c r="CA86" s="3">
        <f t="array" ref="CA86">INDEX($CI$3:$EP$26,MATCH($BV86,$CH$3:$CH$26,0),MATCH(CA$1&amp;$BU86,$CI$1:$EP$1&amp;$CI$2:$EP$2,0))*VLOOKUP($BT86,$C$17:$M$20,COUNTBLANK($D$15:H$15)+1,FALSE)</f>
        <v>7.4999999999999997E-2</v>
      </c>
      <c r="CB86" s="3">
        <f t="array" ref="CB86">INDEX($CI$3:$EP$26,MATCH($BV86,$CH$3:$CH$26,0),MATCH(CB$1&amp;$BU86,$CI$1:$EP$1&amp;$CI$2:$EP$2,0))*VLOOKUP($BT86,$C$17:$M$20,COUNTBLANK($D$15:I$15)+1,FALSE)</f>
        <v>0</v>
      </c>
      <c r="CC86" s="3">
        <f t="array" ref="CC86">INDEX($CI$3:$EP$26,MATCH($BV86,$CH$3:$CH$26,0),MATCH(CC$1&amp;$BU86,$CI$1:$EP$1&amp;$CI$2:$EP$2,0))*VLOOKUP($BT86,$C$17:$M$20,COUNTBLANK($D$15:J$15)+1,FALSE)</f>
        <v>0</v>
      </c>
      <c r="CD86" s="3">
        <f t="array" ref="CD86">INDEX($CI$3:$EP$26,MATCH($BV86,$CH$3:$CH$26,0),MATCH(CD$1&amp;$BU86,$CI$1:$EP$1&amp;$CI$2:$EP$2,0))*VLOOKUP($BT86,$C$17:$M$20,COUNTBLANK($D$15:K$15)+1,FALSE)</f>
        <v>0</v>
      </c>
      <c r="CE86" s="3">
        <f t="array" ref="CE86">INDEX($CI$3:$EP$26,MATCH($BV86,$CH$3:$CH$26,0),MATCH(CE$1&amp;$BU86,$CI$1:$EP$1&amp;$CI$2:$EP$2,0))*VLOOKUP($BT86,$C$17:$M$20,COUNTBLANK($D$15:L$15)+1,FALSE)</f>
        <v>0</v>
      </c>
      <c r="CF86" s="3">
        <f t="array" ref="CF86">INDEX($CI$3:$EP$26,MATCH($BV86,$CH$3:$CH$26,0),MATCH(CF$1&amp;$BU86,$CI$1:$EP$1&amp;$CI$2:$EP$2,0))*VLOOKUP($BT86,$C$17:$M$20,COUNTBLANK($D$15:M$15)+1,FALSE)</f>
        <v>0</v>
      </c>
    </row>
    <row r="87" spans="34:84" x14ac:dyDescent="0.2">
      <c r="AH87" s="3">
        <v>85</v>
      </c>
      <c r="AI87" s="3">
        <f t="shared" si="11"/>
        <v>5</v>
      </c>
      <c r="AJ87" s="3">
        <f t="shared" si="145"/>
        <v>20</v>
      </c>
      <c r="AK87" s="7">
        <f t="array" ref="AK87">INDEX($CI$3:$EP$26,MATCH($AJ87,$CH$3:$CH$26,0),MATCH($AI87&amp;AK$1,$CI$2:$EP$2&amp;$CI$1:$EP$1,0))+SUMPRODUCT($D$21:$M$44,($B$21:$B$44=$AI87)*($D$16:$M$16=AK$1))</f>
        <v>3072</v>
      </c>
      <c r="AL87" s="7">
        <f t="array" ref="AL87">INDEX($CI$3:$EP$26,MATCH($AJ87,$CH$3:$CH$26,0),MATCH($AI87&amp;AL$1,$CI$2:$EP$2&amp;$CI$1:$EP$1,0))+SUMPRODUCT($D$21:$M$44,($B$21:$B$44=$AI87)*($D$16:$M$16=AL$1))</f>
        <v>76800</v>
      </c>
      <c r="AM87" s="7">
        <f t="array" ref="AM87">INDEX($CI$3:$EP$26,MATCH($AJ87,$CH$3:$CH$26,0),MATCH($AI87&amp;AM$1,$CI$2:$EP$2&amp;$CI$1:$EP$1,0))+SUMPRODUCT($D$21:$M$44,($B$21:$B$44=$AI87)*($D$16:$M$16=AM$1))</f>
        <v>1536</v>
      </c>
      <c r="AN87" s="7">
        <f t="array" ref="AN87">INDEX($CI$3:$EP$26,MATCH($AJ87,$CH$3:$CH$26,0),MATCH($AI87&amp;AN$1,$CI$2:$EP$2&amp;$CI$1:$EP$1,0))+SUMPRODUCT($D$21:$M$44,($B$21:$B$44=$AI87)*($D$16:$M$16=AN$1))</f>
        <v>1536</v>
      </c>
      <c r="AO87" s="7">
        <f t="array" ref="AO87">INDEX($CI$3:$EP$26,MATCH($AJ87,$CH$3:$CH$26,0),MATCH($AI87&amp;AO$1,$CI$2:$EP$2&amp;$CI$1:$EP$1,0))+SUMPRODUCT($D$21:$M$44,($B$21:$B$44=$AI87)*($D$16:$M$16=AO$1))</f>
        <v>0.20000000000000004</v>
      </c>
      <c r="AP87" s="7">
        <f t="array" ref="AP87">INDEX($CI$3:$EP$26,MATCH($AJ87,$CH$3:$CH$26,0),MATCH($AI87&amp;AP$1,$CI$2:$EP$2&amp;$CI$1:$EP$1,0))+SUMPRODUCT($D$21:$M$44,($B$21:$B$44=$AI87)*($D$16:$M$16=AP$1))</f>
        <v>0.20000000000000004</v>
      </c>
      <c r="AQ87" s="7">
        <f t="array" ref="AQ87">INDEX($CI$3:$EP$26,MATCH($AJ87,$CH$3:$CH$26,0),MATCH($AI87&amp;AQ$1,$CI$2:$EP$2&amp;$CI$1:$EP$1,0))+SUMPRODUCT($D$21:$M$44,($B$21:$B$44=$AI87)*($D$16:$M$16=AQ$1))</f>
        <v>0.20000000000000004</v>
      </c>
      <c r="AR87" s="7">
        <f t="array" ref="AR87">INDEX($CI$3:$EP$26,MATCH($AJ87,$CH$3:$CH$26,0),MATCH($AI87&amp;AR$1,$CI$2:$EP$2&amp;$CI$1:$EP$1,0))+SUMPRODUCT($D$21:$M$44,($B$21:$B$44=$AI87)*($D$16:$M$16=AR$1))</f>
        <v>0.20000000000000004</v>
      </c>
      <c r="AS87" s="7">
        <f t="array" ref="AS87">INDEX($CI$3:$EP$26,MATCH($AJ87,$CH$3:$CH$26,0),MATCH($AI87&amp;AS$1,$CI$2:$EP$2&amp;$CI$1:$EP$1,0))+SUMPRODUCT($D$21:$M$44,($B$21:$B$44=$AI87)*($D$16:$M$16=AS$1))</f>
        <v>0.06</v>
      </c>
      <c r="AT87" s="7">
        <f t="array" ref="AT87">INDEX($CI$3:$EP$26,MATCH($AJ87,$CH$3:$CH$26,0),MATCH($AI87&amp;AT$1,$CI$2:$EP$2&amp;$CI$1:$EP$1,0))+SUMPRODUCT($D$21:$M$44,($B$21:$B$44=$AI87)*($D$16:$M$16=AT$1))</f>
        <v>0.08</v>
      </c>
      <c r="AU87" s="51">
        <f t="shared" si="146"/>
        <v>78397.5</v>
      </c>
      <c r="AV87" s="1">
        <f t="shared" si="144"/>
        <v>15679500</v>
      </c>
      <c r="AW87" s="51">
        <f>VLOOKUP(AH87,主线!C:AR,42,TRUE)*VLOOKUP(AH87,总表!A:D,3,FALSE)*参数!$C$12/6</f>
        <v>13145600</v>
      </c>
      <c r="AX87" s="51">
        <f t="shared" si="147"/>
        <v>415024341.33333337</v>
      </c>
      <c r="BD87" t="s">
        <v>415</v>
      </c>
      <c r="BE87">
        <v>1</v>
      </c>
      <c r="BF87">
        <v>1</v>
      </c>
      <c r="BG87" s="1">
        <v>13</v>
      </c>
      <c r="BH87" s="3">
        <f t="array" ref="BH87">INDEX($D$21:$M$44,MATCH($BD87&amp;$BF87,$C$21:$C$44&amp;$B$21:$B$44,0),MATCH(BH$1,$D$16:$M$16,0))+VLOOKUP($BE87,战斗属性模型!$K$22:$O$24,BH$2,FALSE)*INDEX($BW$3:$CF$578,MATCH($BD87&amp;$BF87&amp;$BG87,$BT$3:$BT$578&amp;$BU$3:$BU$578&amp;$BV$3:$BV$578,0),MATCH(BH$1,$BW$1:$CF$1,0))</f>
        <v>136</v>
      </c>
      <c r="BI87" s="3">
        <f t="array" ref="BI87">INDEX($D$21:$M$44,MATCH($BD87&amp;$BF87,$C$21:$C$44&amp;$B$21:$B$44,0),MATCH(BI$1,$D$16:$M$16,0))+VLOOKUP($BE87,战斗属性模型!$K$22:$O$24,BI$2,FALSE)*INDEX($BW$3:$CF$578,MATCH($BD87&amp;$BF87&amp;$BG87,$BT$3:$BT$578&amp;$BU$3:$BU$578&amp;$BV$3:$BV$578,0),MATCH(BI$1,$BW$1:$CF$1,0))</f>
        <v>7320.0000000000009</v>
      </c>
      <c r="BJ87" s="3">
        <f t="array" ref="BJ87">INDEX($D$21:$M$44,MATCH($BD87&amp;$BF87,$C$21:$C$44&amp;$B$21:$B$44,0),MATCH(BJ$1,$D$16:$M$16,0))+VLOOKUP($BE87,战斗属性模型!$K$22:$O$24,BJ$2,FALSE)*INDEX($BW$3:$CF$578,MATCH($BD87&amp;$BF87&amp;$BG87,$BT$3:$BT$578&amp;$BU$3:$BU$578&amp;$BV$3:$BV$578,0),MATCH(BJ$1,$BW$1:$CF$1,0))</f>
        <v>0</v>
      </c>
      <c r="BK87" s="3">
        <f t="array" ref="BK87">INDEX($D$21:$M$44,MATCH($BD87&amp;$BF87,$C$21:$C$44&amp;$B$21:$B$44,0),MATCH(BK$1,$D$16:$M$16,0))+VLOOKUP($BE87,战斗属性模型!$K$22:$O$24,BK$2,FALSE)*INDEX($BW$3:$CF$578,MATCH($BD87&amp;$BF87&amp;$BG87,$BT$3:$BT$578&amp;$BU$3:$BU$578&amp;$BV$3:$BV$578,0),MATCH(BK$1,$BW$1:$CF$1,0))</f>
        <v>0</v>
      </c>
      <c r="BL87" s="3"/>
      <c r="BM87" s="3"/>
      <c r="BN87" s="3"/>
      <c r="BO87" s="3"/>
      <c r="BP87" s="3"/>
      <c r="BQ87" s="3"/>
      <c r="BT87" t="str">
        <f t="shared" si="139"/>
        <v>头饰</v>
      </c>
      <c r="BU87">
        <f t="shared" si="140"/>
        <v>4</v>
      </c>
      <c r="BV87" s="1">
        <f t="shared" si="130"/>
        <v>13</v>
      </c>
      <c r="BW87" s="3">
        <f t="array" ref="BW87">INDEX($CI$3:$EP$26,MATCH($BV87,$CH$3:$CH$26,0),MATCH(BW$1&amp;$BU87,$CI$1:$EP$1&amp;$CI$2:$EP$2,0))*VLOOKUP($BT87,$C$17:$M$20,COUNTBLANK($D$15:D$15)+1,FALSE)</f>
        <v>260</v>
      </c>
      <c r="BX87" s="3">
        <f t="array" ref="BX87">INDEX($CI$3:$EP$26,MATCH($BV87,$CH$3:$CH$26,0),MATCH(BX$1&amp;$BU87,$CI$1:$EP$1&amp;$CI$2:$EP$2,0))*VLOOKUP($BT87,$C$17:$M$20,COUNTBLANK($D$15:E$15)+1,FALSE)</f>
        <v>13000</v>
      </c>
      <c r="BY87" s="3">
        <f t="array" ref="BY87">INDEX($CI$3:$EP$26,MATCH($BV87,$CH$3:$CH$26,0),MATCH(BY$1&amp;$BU87,$CI$1:$EP$1&amp;$CI$2:$EP$2,0))*VLOOKUP($BT87,$C$17:$M$20,COUNTBLANK($D$15:F$15)+1,FALSE)</f>
        <v>0</v>
      </c>
      <c r="BZ87" s="3">
        <f t="array" ref="BZ87">INDEX($CI$3:$EP$26,MATCH($BV87,$CH$3:$CH$26,0),MATCH(BZ$1&amp;$BU87,$CI$1:$EP$1&amp;$CI$2:$EP$2,0))*VLOOKUP($BT87,$C$17:$M$20,COUNTBLANK($D$15:G$15)+1,FALSE)</f>
        <v>0</v>
      </c>
      <c r="CA87" s="3">
        <f t="array" ref="CA87">INDEX($CI$3:$EP$26,MATCH($BV87,$CH$3:$CH$26,0),MATCH(CA$1&amp;$BU87,$CI$1:$EP$1&amp;$CI$2:$EP$2,0))*VLOOKUP($BT87,$C$17:$M$20,COUNTBLANK($D$15:H$15)+1,FALSE)</f>
        <v>7.4999999999999997E-2</v>
      </c>
      <c r="CB87" s="3">
        <f t="array" ref="CB87">INDEX($CI$3:$EP$26,MATCH($BV87,$CH$3:$CH$26,0),MATCH(CB$1&amp;$BU87,$CI$1:$EP$1&amp;$CI$2:$EP$2,0))*VLOOKUP($BT87,$C$17:$M$20,COUNTBLANK($D$15:I$15)+1,FALSE)</f>
        <v>0</v>
      </c>
      <c r="CC87" s="3">
        <f t="array" ref="CC87">INDEX($CI$3:$EP$26,MATCH($BV87,$CH$3:$CH$26,0),MATCH(CC$1&amp;$BU87,$CI$1:$EP$1&amp;$CI$2:$EP$2,0))*VLOOKUP($BT87,$C$17:$M$20,COUNTBLANK($D$15:J$15)+1,FALSE)</f>
        <v>0</v>
      </c>
      <c r="CD87" s="3">
        <f t="array" ref="CD87">INDEX($CI$3:$EP$26,MATCH($BV87,$CH$3:$CH$26,0),MATCH(CD$1&amp;$BU87,$CI$1:$EP$1&amp;$CI$2:$EP$2,0))*VLOOKUP($BT87,$C$17:$M$20,COUNTBLANK($D$15:K$15)+1,FALSE)</f>
        <v>0</v>
      </c>
      <c r="CE87" s="3">
        <f t="array" ref="CE87">INDEX($CI$3:$EP$26,MATCH($BV87,$CH$3:$CH$26,0),MATCH(CE$1&amp;$BU87,$CI$1:$EP$1&amp;$CI$2:$EP$2,0))*VLOOKUP($BT87,$C$17:$M$20,COUNTBLANK($D$15:L$15)+1,FALSE)</f>
        <v>0</v>
      </c>
      <c r="CF87" s="3">
        <f t="array" ref="CF87">INDEX($CI$3:$EP$26,MATCH($BV87,$CH$3:$CH$26,0),MATCH(CF$1&amp;$BU87,$CI$1:$EP$1&amp;$CI$2:$EP$2,0))*VLOOKUP($BT87,$C$17:$M$20,COUNTBLANK($D$15:M$15)+1,FALSE)</f>
        <v>0</v>
      </c>
    </row>
    <row r="88" spans="34:84" x14ac:dyDescent="0.2">
      <c r="AH88" s="3">
        <v>86</v>
      </c>
      <c r="AI88" s="3">
        <f t="shared" si="11"/>
        <v>5</v>
      </c>
      <c r="AJ88" s="3">
        <f t="shared" si="145"/>
        <v>20</v>
      </c>
      <c r="AK88" s="7">
        <f t="array" ref="AK88">INDEX($CI$3:$EP$26,MATCH($AJ88,$CH$3:$CH$26,0),MATCH($AI88&amp;AK$1,$CI$2:$EP$2&amp;$CI$1:$EP$1,0))+SUMPRODUCT($D$21:$M$44,($B$21:$B$44=$AI88)*($D$16:$M$16=AK$1))</f>
        <v>3072</v>
      </c>
      <c r="AL88" s="7">
        <f t="array" ref="AL88">INDEX($CI$3:$EP$26,MATCH($AJ88,$CH$3:$CH$26,0),MATCH($AI88&amp;AL$1,$CI$2:$EP$2&amp;$CI$1:$EP$1,0))+SUMPRODUCT($D$21:$M$44,($B$21:$B$44=$AI88)*($D$16:$M$16=AL$1))</f>
        <v>76800</v>
      </c>
      <c r="AM88" s="7">
        <f t="array" ref="AM88">INDEX($CI$3:$EP$26,MATCH($AJ88,$CH$3:$CH$26,0),MATCH($AI88&amp;AM$1,$CI$2:$EP$2&amp;$CI$1:$EP$1,0))+SUMPRODUCT($D$21:$M$44,($B$21:$B$44=$AI88)*($D$16:$M$16=AM$1))</f>
        <v>1536</v>
      </c>
      <c r="AN88" s="7">
        <f t="array" ref="AN88">INDEX($CI$3:$EP$26,MATCH($AJ88,$CH$3:$CH$26,0),MATCH($AI88&amp;AN$1,$CI$2:$EP$2&amp;$CI$1:$EP$1,0))+SUMPRODUCT($D$21:$M$44,($B$21:$B$44=$AI88)*($D$16:$M$16=AN$1))</f>
        <v>1536</v>
      </c>
      <c r="AO88" s="7">
        <f t="array" ref="AO88">INDEX($CI$3:$EP$26,MATCH($AJ88,$CH$3:$CH$26,0),MATCH($AI88&amp;AO$1,$CI$2:$EP$2&amp;$CI$1:$EP$1,0))+SUMPRODUCT($D$21:$M$44,($B$21:$B$44=$AI88)*($D$16:$M$16=AO$1))</f>
        <v>0.20000000000000004</v>
      </c>
      <c r="AP88" s="7">
        <f t="array" ref="AP88">INDEX($CI$3:$EP$26,MATCH($AJ88,$CH$3:$CH$26,0),MATCH($AI88&amp;AP$1,$CI$2:$EP$2&amp;$CI$1:$EP$1,0))+SUMPRODUCT($D$21:$M$44,($B$21:$B$44=$AI88)*($D$16:$M$16=AP$1))</f>
        <v>0.20000000000000004</v>
      </c>
      <c r="AQ88" s="7">
        <f t="array" ref="AQ88">INDEX($CI$3:$EP$26,MATCH($AJ88,$CH$3:$CH$26,0),MATCH($AI88&amp;AQ$1,$CI$2:$EP$2&amp;$CI$1:$EP$1,0))+SUMPRODUCT($D$21:$M$44,($B$21:$B$44=$AI88)*($D$16:$M$16=AQ$1))</f>
        <v>0.20000000000000004</v>
      </c>
      <c r="AR88" s="7">
        <f t="array" ref="AR88">INDEX($CI$3:$EP$26,MATCH($AJ88,$CH$3:$CH$26,0),MATCH($AI88&amp;AR$1,$CI$2:$EP$2&amp;$CI$1:$EP$1,0))+SUMPRODUCT($D$21:$M$44,($B$21:$B$44=$AI88)*($D$16:$M$16=AR$1))</f>
        <v>0.20000000000000004</v>
      </c>
      <c r="AS88" s="7">
        <f t="array" ref="AS88">INDEX($CI$3:$EP$26,MATCH($AJ88,$CH$3:$CH$26,0),MATCH($AI88&amp;AS$1,$CI$2:$EP$2&amp;$CI$1:$EP$1,0))+SUMPRODUCT($D$21:$M$44,($B$21:$B$44=$AI88)*($D$16:$M$16=AS$1))</f>
        <v>0.06</v>
      </c>
      <c r="AT88" s="7">
        <f t="array" ref="AT88">INDEX($CI$3:$EP$26,MATCH($AJ88,$CH$3:$CH$26,0),MATCH($AI88&amp;AT$1,$CI$2:$EP$2&amp;$CI$1:$EP$1,0))+SUMPRODUCT($D$21:$M$44,($B$21:$B$44=$AI88)*($D$16:$M$16=AT$1))</f>
        <v>0.08</v>
      </c>
      <c r="AU88" s="51">
        <f t="shared" si="146"/>
        <v>78397.5</v>
      </c>
      <c r="AV88" s="1">
        <f t="shared" si="144"/>
        <v>15679500</v>
      </c>
      <c r="AW88" s="51">
        <f>VLOOKUP(AH88,主线!C:AR,42,TRUE)*VLOOKUP(AH88,总表!A:D,3,FALSE)*参数!$C$12/6</f>
        <v>13353600</v>
      </c>
      <c r="AX88" s="51">
        <f t="shared" si="147"/>
        <v>428377941.33333337</v>
      </c>
      <c r="BD88" t="s">
        <v>415</v>
      </c>
      <c r="BE88">
        <v>1</v>
      </c>
      <c r="BF88">
        <v>1</v>
      </c>
      <c r="BG88" s="1">
        <v>14</v>
      </c>
      <c r="BH88" s="3">
        <f t="array" ref="BH88">INDEX($D$21:$M$44,MATCH($BD88&amp;$BF88,$C$21:$C$44&amp;$B$21:$B$44,0),MATCH(BH$1,$D$16:$M$16,0))+VLOOKUP($BE88,战斗属性模型!$K$22:$O$24,BH$2,FALSE)*INDEX($BW$3:$CF$578,MATCH($BD88&amp;$BF88&amp;$BG88,$BT$3:$BT$578&amp;$BU$3:$BU$578&amp;$BV$3:$BV$578,0),MATCH(BH$1,$BW$1:$CF$1,0))</f>
        <v>144</v>
      </c>
      <c r="BI88" s="3">
        <f t="array" ref="BI88">INDEX($D$21:$M$44,MATCH($BD88&amp;$BF88,$C$21:$C$44&amp;$B$21:$B$44,0),MATCH(BI$1,$D$16:$M$16,0))+VLOOKUP($BE88,战斗属性模型!$K$22:$O$24,BI$2,FALSE)*INDEX($BW$3:$CF$578,MATCH($BD88&amp;$BF88&amp;$BG88,$BT$3:$BT$578&amp;$BU$3:$BU$578&amp;$BV$3:$BV$578,0),MATCH(BI$1,$BW$1:$CF$1,0))</f>
        <v>7760.0000000000009</v>
      </c>
      <c r="BJ88" s="3">
        <f t="array" ref="BJ88">INDEX($D$21:$M$44,MATCH($BD88&amp;$BF88,$C$21:$C$44&amp;$B$21:$B$44,0),MATCH(BJ$1,$D$16:$M$16,0))+VLOOKUP($BE88,战斗属性模型!$K$22:$O$24,BJ$2,FALSE)*INDEX($BW$3:$CF$578,MATCH($BD88&amp;$BF88&amp;$BG88,$BT$3:$BT$578&amp;$BU$3:$BU$578&amp;$BV$3:$BV$578,0),MATCH(BJ$1,$BW$1:$CF$1,0))</f>
        <v>0</v>
      </c>
      <c r="BK88" s="3">
        <f t="array" ref="BK88">INDEX($D$21:$M$44,MATCH($BD88&amp;$BF88,$C$21:$C$44&amp;$B$21:$B$44,0),MATCH(BK$1,$D$16:$M$16,0))+VLOOKUP($BE88,战斗属性模型!$K$22:$O$24,BK$2,FALSE)*INDEX($BW$3:$CF$578,MATCH($BD88&amp;$BF88&amp;$BG88,$BT$3:$BT$578&amp;$BU$3:$BU$578&amp;$BV$3:$BV$578,0),MATCH(BK$1,$BW$1:$CF$1,0))</f>
        <v>0</v>
      </c>
      <c r="BL88" s="3"/>
      <c r="BM88" s="3"/>
      <c r="BN88" s="3"/>
      <c r="BO88" s="3"/>
      <c r="BP88" s="3"/>
      <c r="BQ88" s="3"/>
      <c r="BT88" t="str">
        <f t="shared" si="139"/>
        <v>头饰</v>
      </c>
      <c r="BU88">
        <f t="shared" si="140"/>
        <v>4</v>
      </c>
      <c r="BV88" s="1">
        <f t="shared" si="130"/>
        <v>14</v>
      </c>
      <c r="BW88" s="3">
        <f t="array" ref="BW88">INDEX($CI$3:$EP$26,MATCH($BV88,$CH$3:$CH$26,0),MATCH(BW$1&amp;$BU88,$CI$1:$EP$1&amp;$CI$2:$EP$2,0))*VLOOKUP($BT88,$C$17:$M$20,COUNTBLANK($D$15:D$15)+1,FALSE)</f>
        <v>280</v>
      </c>
      <c r="BX88" s="3">
        <f t="array" ref="BX88">INDEX($CI$3:$EP$26,MATCH($BV88,$CH$3:$CH$26,0),MATCH(BX$1&amp;$BU88,$CI$1:$EP$1&amp;$CI$2:$EP$2,0))*VLOOKUP($BT88,$C$17:$M$20,COUNTBLANK($D$15:E$15)+1,FALSE)</f>
        <v>14000</v>
      </c>
      <c r="BY88" s="3">
        <f t="array" ref="BY88">INDEX($CI$3:$EP$26,MATCH($BV88,$CH$3:$CH$26,0),MATCH(BY$1&amp;$BU88,$CI$1:$EP$1&amp;$CI$2:$EP$2,0))*VLOOKUP($BT88,$C$17:$M$20,COUNTBLANK($D$15:F$15)+1,FALSE)</f>
        <v>0</v>
      </c>
      <c r="BZ88" s="3">
        <f t="array" ref="BZ88">INDEX($CI$3:$EP$26,MATCH($BV88,$CH$3:$CH$26,0),MATCH(BZ$1&amp;$BU88,$CI$1:$EP$1&amp;$CI$2:$EP$2,0))*VLOOKUP($BT88,$C$17:$M$20,COUNTBLANK($D$15:G$15)+1,FALSE)</f>
        <v>0</v>
      </c>
      <c r="CA88" s="3">
        <f t="array" ref="CA88">INDEX($CI$3:$EP$26,MATCH($BV88,$CH$3:$CH$26,0),MATCH(CA$1&amp;$BU88,$CI$1:$EP$1&amp;$CI$2:$EP$2,0))*VLOOKUP($BT88,$C$17:$M$20,COUNTBLANK($D$15:H$15)+1,FALSE)</f>
        <v>7.4999999999999997E-2</v>
      </c>
      <c r="CB88" s="3">
        <f t="array" ref="CB88">INDEX($CI$3:$EP$26,MATCH($BV88,$CH$3:$CH$26,0),MATCH(CB$1&amp;$BU88,$CI$1:$EP$1&amp;$CI$2:$EP$2,0))*VLOOKUP($BT88,$C$17:$M$20,COUNTBLANK($D$15:I$15)+1,FALSE)</f>
        <v>0</v>
      </c>
      <c r="CC88" s="3">
        <f t="array" ref="CC88">INDEX($CI$3:$EP$26,MATCH($BV88,$CH$3:$CH$26,0),MATCH(CC$1&amp;$BU88,$CI$1:$EP$1&amp;$CI$2:$EP$2,0))*VLOOKUP($BT88,$C$17:$M$20,COUNTBLANK($D$15:J$15)+1,FALSE)</f>
        <v>0</v>
      </c>
      <c r="CD88" s="3">
        <f t="array" ref="CD88">INDEX($CI$3:$EP$26,MATCH($BV88,$CH$3:$CH$26,0),MATCH(CD$1&amp;$BU88,$CI$1:$EP$1&amp;$CI$2:$EP$2,0))*VLOOKUP($BT88,$C$17:$M$20,COUNTBLANK($D$15:K$15)+1,FALSE)</f>
        <v>0</v>
      </c>
      <c r="CE88" s="3">
        <f t="array" ref="CE88">INDEX($CI$3:$EP$26,MATCH($BV88,$CH$3:$CH$26,0),MATCH(CE$1&amp;$BU88,$CI$1:$EP$1&amp;$CI$2:$EP$2,0))*VLOOKUP($BT88,$C$17:$M$20,COUNTBLANK($D$15:L$15)+1,FALSE)</f>
        <v>0</v>
      </c>
      <c r="CF88" s="3">
        <f t="array" ref="CF88">INDEX($CI$3:$EP$26,MATCH($BV88,$CH$3:$CH$26,0),MATCH(CF$1&amp;$BU88,$CI$1:$EP$1&amp;$CI$2:$EP$2,0))*VLOOKUP($BT88,$C$17:$M$20,COUNTBLANK($D$15:M$15)+1,FALSE)</f>
        <v>0</v>
      </c>
    </row>
    <row r="89" spans="34:84" x14ac:dyDescent="0.2">
      <c r="AH89" s="3">
        <v>87</v>
      </c>
      <c r="AI89" s="3">
        <f t="shared" si="11"/>
        <v>5</v>
      </c>
      <c r="AJ89" s="3">
        <f t="shared" si="145"/>
        <v>20</v>
      </c>
      <c r="AK89" s="7">
        <f t="array" ref="AK89">INDEX($CI$3:$EP$26,MATCH($AJ89,$CH$3:$CH$26,0),MATCH($AI89&amp;AK$1,$CI$2:$EP$2&amp;$CI$1:$EP$1,0))+SUMPRODUCT($D$21:$M$44,($B$21:$B$44=$AI89)*($D$16:$M$16=AK$1))</f>
        <v>3072</v>
      </c>
      <c r="AL89" s="7">
        <f t="array" ref="AL89">INDEX($CI$3:$EP$26,MATCH($AJ89,$CH$3:$CH$26,0),MATCH($AI89&amp;AL$1,$CI$2:$EP$2&amp;$CI$1:$EP$1,0))+SUMPRODUCT($D$21:$M$44,($B$21:$B$44=$AI89)*($D$16:$M$16=AL$1))</f>
        <v>76800</v>
      </c>
      <c r="AM89" s="7">
        <f t="array" ref="AM89">INDEX($CI$3:$EP$26,MATCH($AJ89,$CH$3:$CH$26,0),MATCH($AI89&amp;AM$1,$CI$2:$EP$2&amp;$CI$1:$EP$1,0))+SUMPRODUCT($D$21:$M$44,($B$21:$B$44=$AI89)*($D$16:$M$16=AM$1))</f>
        <v>1536</v>
      </c>
      <c r="AN89" s="7">
        <f t="array" ref="AN89">INDEX($CI$3:$EP$26,MATCH($AJ89,$CH$3:$CH$26,0),MATCH($AI89&amp;AN$1,$CI$2:$EP$2&amp;$CI$1:$EP$1,0))+SUMPRODUCT($D$21:$M$44,($B$21:$B$44=$AI89)*($D$16:$M$16=AN$1))</f>
        <v>1536</v>
      </c>
      <c r="AO89" s="7">
        <f t="array" ref="AO89">INDEX($CI$3:$EP$26,MATCH($AJ89,$CH$3:$CH$26,0),MATCH($AI89&amp;AO$1,$CI$2:$EP$2&amp;$CI$1:$EP$1,0))+SUMPRODUCT($D$21:$M$44,($B$21:$B$44=$AI89)*($D$16:$M$16=AO$1))</f>
        <v>0.20000000000000004</v>
      </c>
      <c r="AP89" s="7">
        <f t="array" ref="AP89">INDEX($CI$3:$EP$26,MATCH($AJ89,$CH$3:$CH$26,0),MATCH($AI89&amp;AP$1,$CI$2:$EP$2&amp;$CI$1:$EP$1,0))+SUMPRODUCT($D$21:$M$44,($B$21:$B$44=$AI89)*($D$16:$M$16=AP$1))</f>
        <v>0.20000000000000004</v>
      </c>
      <c r="AQ89" s="7">
        <f t="array" ref="AQ89">INDEX($CI$3:$EP$26,MATCH($AJ89,$CH$3:$CH$26,0),MATCH($AI89&amp;AQ$1,$CI$2:$EP$2&amp;$CI$1:$EP$1,0))+SUMPRODUCT($D$21:$M$44,($B$21:$B$44=$AI89)*($D$16:$M$16=AQ$1))</f>
        <v>0.20000000000000004</v>
      </c>
      <c r="AR89" s="7">
        <f t="array" ref="AR89">INDEX($CI$3:$EP$26,MATCH($AJ89,$CH$3:$CH$26,0),MATCH($AI89&amp;AR$1,$CI$2:$EP$2&amp;$CI$1:$EP$1,0))+SUMPRODUCT($D$21:$M$44,($B$21:$B$44=$AI89)*($D$16:$M$16=AR$1))</f>
        <v>0.20000000000000004</v>
      </c>
      <c r="AS89" s="7">
        <f t="array" ref="AS89">INDEX($CI$3:$EP$26,MATCH($AJ89,$CH$3:$CH$26,0),MATCH($AI89&amp;AS$1,$CI$2:$EP$2&amp;$CI$1:$EP$1,0))+SUMPRODUCT($D$21:$M$44,($B$21:$B$44=$AI89)*($D$16:$M$16=AS$1))</f>
        <v>0.06</v>
      </c>
      <c r="AT89" s="7">
        <f t="array" ref="AT89">INDEX($CI$3:$EP$26,MATCH($AJ89,$CH$3:$CH$26,0),MATCH($AI89&amp;AT$1,$CI$2:$EP$2&amp;$CI$1:$EP$1,0))+SUMPRODUCT($D$21:$M$44,($B$21:$B$44=$AI89)*($D$16:$M$16=AT$1))</f>
        <v>0.08</v>
      </c>
      <c r="AU89" s="51">
        <f t="shared" si="146"/>
        <v>78397.5</v>
      </c>
      <c r="AV89" s="1">
        <f t="shared" si="144"/>
        <v>15679500</v>
      </c>
      <c r="AW89" s="51">
        <f>VLOOKUP(AH89,主线!C:AR,42,TRUE)*VLOOKUP(AH89,总表!A:D,3,FALSE)*参数!$C$12/6</f>
        <v>13603200</v>
      </c>
      <c r="AX89" s="51">
        <f t="shared" si="147"/>
        <v>441981141.33333337</v>
      </c>
      <c r="BD89" t="s">
        <v>415</v>
      </c>
      <c r="BE89">
        <v>1</v>
      </c>
      <c r="BF89">
        <v>1</v>
      </c>
      <c r="BG89" s="1">
        <v>15</v>
      </c>
      <c r="BH89" s="3">
        <f t="array" ref="BH89">INDEX($D$21:$M$44,MATCH($BD89&amp;$BF89,$C$21:$C$44&amp;$B$21:$B$44,0),MATCH(BH$1,$D$16:$M$16,0))+VLOOKUP($BE89,战斗属性模型!$K$22:$O$24,BH$2,FALSE)*INDEX($BW$3:$CF$578,MATCH($BD89&amp;$BF89&amp;$BG89,$BT$3:$BT$578&amp;$BU$3:$BU$578&amp;$BV$3:$BV$578,0),MATCH(BH$1,$BW$1:$CF$1,0))</f>
        <v>152</v>
      </c>
      <c r="BI89" s="3">
        <f t="array" ref="BI89">INDEX($D$21:$M$44,MATCH($BD89&amp;$BF89,$C$21:$C$44&amp;$B$21:$B$44,0),MATCH(BI$1,$D$16:$M$16,0))+VLOOKUP($BE89,战斗属性模型!$K$22:$O$24,BI$2,FALSE)*INDEX($BW$3:$CF$578,MATCH($BD89&amp;$BF89&amp;$BG89,$BT$3:$BT$578&amp;$BU$3:$BU$578&amp;$BV$3:$BV$578,0),MATCH(BI$1,$BW$1:$CF$1,0))</f>
        <v>8200</v>
      </c>
      <c r="BJ89" s="3">
        <f t="array" ref="BJ89">INDEX($D$21:$M$44,MATCH($BD89&amp;$BF89,$C$21:$C$44&amp;$B$21:$B$44,0),MATCH(BJ$1,$D$16:$M$16,0))+VLOOKUP($BE89,战斗属性模型!$K$22:$O$24,BJ$2,FALSE)*INDEX($BW$3:$CF$578,MATCH($BD89&amp;$BF89&amp;$BG89,$BT$3:$BT$578&amp;$BU$3:$BU$578&amp;$BV$3:$BV$578,0),MATCH(BJ$1,$BW$1:$CF$1,0))</f>
        <v>0</v>
      </c>
      <c r="BK89" s="3">
        <f t="array" ref="BK89">INDEX($D$21:$M$44,MATCH($BD89&amp;$BF89,$C$21:$C$44&amp;$B$21:$B$44,0),MATCH(BK$1,$D$16:$M$16,0))+VLOOKUP($BE89,战斗属性模型!$K$22:$O$24,BK$2,FALSE)*INDEX($BW$3:$CF$578,MATCH($BD89&amp;$BF89&amp;$BG89,$BT$3:$BT$578&amp;$BU$3:$BU$578&amp;$BV$3:$BV$578,0),MATCH(BK$1,$BW$1:$CF$1,0))</f>
        <v>0</v>
      </c>
      <c r="BL89" s="3"/>
      <c r="BM89" s="3"/>
      <c r="BN89" s="3"/>
      <c r="BO89" s="3"/>
      <c r="BP89" s="3"/>
      <c r="BQ89" s="3"/>
      <c r="BT89" t="str">
        <f t="shared" si="139"/>
        <v>头饰</v>
      </c>
      <c r="BU89">
        <f t="shared" si="140"/>
        <v>4</v>
      </c>
      <c r="BV89" s="1">
        <f t="shared" si="130"/>
        <v>15</v>
      </c>
      <c r="BW89" s="3">
        <f t="array" ref="BW89">INDEX($CI$3:$EP$26,MATCH($BV89,$CH$3:$CH$26,0),MATCH(BW$1&amp;$BU89,$CI$1:$EP$1&amp;$CI$2:$EP$2,0))*VLOOKUP($BT89,$C$17:$M$20,COUNTBLANK($D$15:D$15)+1,FALSE)</f>
        <v>300</v>
      </c>
      <c r="BX89" s="3">
        <f t="array" ref="BX89">INDEX($CI$3:$EP$26,MATCH($BV89,$CH$3:$CH$26,0),MATCH(BX$1&amp;$BU89,$CI$1:$EP$1&amp;$CI$2:$EP$2,0))*VLOOKUP($BT89,$C$17:$M$20,COUNTBLANK($D$15:E$15)+1,FALSE)</f>
        <v>15000</v>
      </c>
      <c r="BY89" s="3">
        <f t="array" ref="BY89">INDEX($CI$3:$EP$26,MATCH($BV89,$CH$3:$CH$26,0),MATCH(BY$1&amp;$BU89,$CI$1:$EP$1&amp;$CI$2:$EP$2,0))*VLOOKUP($BT89,$C$17:$M$20,COUNTBLANK($D$15:F$15)+1,FALSE)</f>
        <v>0</v>
      </c>
      <c r="BZ89" s="3">
        <f t="array" ref="BZ89">INDEX($CI$3:$EP$26,MATCH($BV89,$CH$3:$CH$26,0),MATCH(BZ$1&amp;$BU89,$CI$1:$EP$1&amp;$CI$2:$EP$2,0))*VLOOKUP($BT89,$C$17:$M$20,COUNTBLANK($D$15:G$15)+1,FALSE)</f>
        <v>0</v>
      </c>
      <c r="CA89" s="3">
        <f t="array" ref="CA89">INDEX($CI$3:$EP$26,MATCH($BV89,$CH$3:$CH$26,0),MATCH(CA$1&amp;$BU89,$CI$1:$EP$1&amp;$CI$2:$EP$2,0))*VLOOKUP($BT89,$C$17:$M$20,COUNTBLANK($D$15:H$15)+1,FALSE)</f>
        <v>7.4999999999999997E-2</v>
      </c>
      <c r="CB89" s="3">
        <f t="array" ref="CB89">INDEX($CI$3:$EP$26,MATCH($BV89,$CH$3:$CH$26,0),MATCH(CB$1&amp;$BU89,$CI$1:$EP$1&amp;$CI$2:$EP$2,0))*VLOOKUP($BT89,$C$17:$M$20,COUNTBLANK($D$15:I$15)+1,FALSE)</f>
        <v>0</v>
      </c>
      <c r="CC89" s="3">
        <f t="array" ref="CC89">INDEX($CI$3:$EP$26,MATCH($BV89,$CH$3:$CH$26,0),MATCH(CC$1&amp;$BU89,$CI$1:$EP$1&amp;$CI$2:$EP$2,0))*VLOOKUP($BT89,$C$17:$M$20,COUNTBLANK($D$15:J$15)+1,FALSE)</f>
        <v>0</v>
      </c>
      <c r="CD89" s="3">
        <f t="array" ref="CD89">INDEX($CI$3:$EP$26,MATCH($BV89,$CH$3:$CH$26,0),MATCH(CD$1&amp;$BU89,$CI$1:$EP$1&amp;$CI$2:$EP$2,0))*VLOOKUP($BT89,$C$17:$M$20,COUNTBLANK($D$15:K$15)+1,FALSE)</f>
        <v>0</v>
      </c>
      <c r="CE89" s="3">
        <f t="array" ref="CE89">INDEX($CI$3:$EP$26,MATCH($BV89,$CH$3:$CH$26,0),MATCH(CE$1&amp;$BU89,$CI$1:$EP$1&amp;$CI$2:$EP$2,0))*VLOOKUP($BT89,$C$17:$M$20,COUNTBLANK($D$15:L$15)+1,FALSE)</f>
        <v>0</v>
      </c>
      <c r="CF89" s="3">
        <f t="array" ref="CF89">INDEX($CI$3:$EP$26,MATCH($BV89,$CH$3:$CH$26,0),MATCH(CF$1&amp;$BU89,$CI$1:$EP$1&amp;$CI$2:$EP$2,0))*VLOOKUP($BT89,$C$17:$M$20,COUNTBLANK($D$15:M$15)+1,FALSE)</f>
        <v>0</v>
      </c>
    </row>
    <row r="90" spans="34:84" x14ac:dyDescent="0.2">
      <c r="AH90" s="3">
        <v>88</v>
      </c>
      <c r="AI90" s="3">
        <f t="shared" si="11"/>
        <v>5</v>
      </c>
      <c r="AJ90" s="3">
        <f t="shared" si="145"/>
        <v>20</v>
      </c>
      <c r="AK90" s="7">
        <f t="array" ref="AK90">INDEX($CI$3:$EP$26,MATCH($AJ90,$CH$3:$CH$26,0),MATCH($AI90&amp;AK$1,$CI$2:$EP$2&amp;$CI$1:$EP$1,0))+SUMPRODUCT($D$21:$M$44,($B$21:$B$44=$AI90)*($D$16:$M$16=AK$1))</f>
        <v>3072</v>
      </c>
      <c r="AL90" s="7">
        <f t="array" ref="AL90">INDEX($CI$3:$EP$26,MATCH($AJ90,$CH$3:$CH$26,0),MATCH($AI90&amp;AL$1,$CI$2:$EP$2&amp;$CI$1:$EP$1,0))+SUMPRODUCT($D$21:$M$44,($B$21:$B$44=$AI90)*($D$16:$M$16=AL$1))</f>
        <v>76800</v>
      </c>
      <c r="AM90" s="7">
        <f t="array" ref="AM90">INDEX($CI$3:$EP$26,MATCH($AJ90,$CH$3:$CH$26,0),MATCH($AI90&amp;AM$1,$CI$2:$EP$2&amp;$CI$1:$EP$1,0))+SUMPRODUCT($D$21:$M$44,($B$21:$B$44=$AI90)*($D$16:$M$16=AM$1))</f>
        <v>1536</v>
      </c>
      <c r="AN90" s="7">
        <f t="array" ref="AN90">INDEX($CI$3:$EP$26,MATCH($AJ90,$CH$3:$CH$26,0),MATCH($AI90&amp;AN$1,$CI$2:$EP$2&amp;$CI$1:$EP$1,0))+SUMPRODUCT($D$21:$M$44,($B$21:$B$44=$AI90)*($D$16:$M$16=AN$1))</f>
        <v>1536</v>
      </c>
      <c r="AO90" s="7">
        <f t="array" ref="AO90">INDEX($CI$3:$EP$26,MATCH($AJ90,$CH$3:$CH$26,0),MATCH($AI90&amp;AO$1,$CI$2:$EP$2&amp;$CI$1:$EP$1,0))+SUMPRODUCT($D$21:$M$44,($B$21:$B$44=$AI90)*($D$16:$M$16=AO$1))</f>
        <v>0.20000000000000004</v>
      </c>
      <c r="AP90" s="7">
        <f t="array" ref="AP90">INDEX($CI$3:$EP$26,MATCH($AJ90,$CH$3:$CH$26,0),MATCH($AI90&amp;AP$1,$CI$2:$EP$2&amp;$CI$1:$EP$1,0))+SUMPRODUCT($D$21:$M$44,($B$21:$B$44=$AI90)*($D$16:$M$16=AP$1))</f>
        <v>0.20000000000000004</v>
      </c>
      <c r="AQ90" s="7">
        <f t="array" ref="AQ90">INDEX($CI$3:$EP$26,MATCH($AJ90,$CH$3:$CH$26,0),MATCH($AI90&amp;AQ$1,$CI$2:$EP$2&amp;$CI$1:$EP$1,0))+SUMPRODUCT($D$21:$M$44,($B$21:$B$44=$AI90)*($D$16:$M$16=AQ$1))</f>
        <v>0.20000000000000004</v>
      </c>
      <c r="AR90" s="7">
        <f t="array" ref="AR90">INDEX($CI$3:$EP$26,MATCH($AJ90,$CH$3:$CH$26,0),MATCH($AI90&amp;AR$1,$CI$2:$EP$2&amp;$CI$1:$EP$1,0))+SUMPRODUCT($D$21:$M$44,($B$21:$B$44=$AI90)*($D$16:$M$16=AR$1))</f>
        <v>0.20000000000000004</v>
      </c>
      <c r="AS90" s="7">
        <f t="array" ref="AS90">INDEX($CI$3:$EP$26,MATCH($AJ90,$CH$3:$CH$26,0),MATCH($AI90&amp;AS$1,$CI$2:$EP$2&amp;$CI$1:$EP$1,0))+SUMPRODUCT($D$21:$M$44,($B$21:$B$44=$AI90)*($D$16:$M$16=AS$1))</f>
        <v>0.06</v>
      </c>
      <c r="AT90" s="7">
        <f t="array" ref="AT90">INDEX($CI$3:$EP$26,MATCH($AJ90,$CH$3:$CH$26,0),MATCH($AI90&amp;AT$1,$CI$2:$EP$2&amp;$CI$1:$EP$1,0))+SUMPRODUCT($D$21:$M$44,($B$21:$B$44=$AI90)*($D$16:$M$16=AT$1))</f>
        <v>0.08</v>
      </c>
      <c r="AU90" s="51">
        <f t="shared" si="146"/>
        <v>78397.5</v>
      </c>
      <c r="AV90" s="1">
        <f t="shared" si="144"/>
        <v>15679500</v>
      </c>
      <c r="AW90" s="51">
        <f>VLOOKUP(AH90,主线!C:AR,42,TRUE)*VLOOKUP(AH90,总表!A:D,3,FALSE)*参数!$C$12/6</f>
        <v>13894400</v>
      </c>
      <c r="AX90" s="51">
        <f t="shared" si="147"/>
        <v>455875541.33333337</v>
      </c>
      <c r="BD90" t="s">
        <v>415</v>
      </c>
      <c r="BE90">
        <v>1</v>
      </c>
      <c r="BF90">
        <v>1</v>
      </c>
      <c r="BG90" s="1">
        <v>16</v>
      </c>
      <c r="BH90" s="3">
        <f t="array" ref="BH90">INDEX($D$21:$M$44,MATCH($BD90&amp;$BF90,$C$21:$C$44&amp;$B$21:$B$44,0),MATCH(BH$1,$D$16:$M$16,0))+VLOOKUP($BE90,战斗属性模型!$K$22:$O$24,BH$2,FALSE)*INDEX($BW$3:$CF$578,MATCH($BD90&amp;$BF90&amp;$BG90,$BT$3:$BT$578&amp;$BU$3:$BU$578&amp;$BV$3:$BV$578,0),MATCH(BH$1,$BW$1:$CF$1,0))</f>
        <v>160</v>
      </c>
      <c r="BI90" s="3">
        <f t="array" ref="BI90">INDEX($D$21:$M$44,MATCH($BD90&amp;$BF90,$C$21:$C$44&amp;$B$21:$B$44,0),MATCH(BI$1,$D$16:$M$16,0))+VLOOKUP($BE90,战斗属性模型!$K$22:$O$24,BI$2,FALSE)*INDEX($BW$3:$CF$578,MATCH($BD90&amp;$BF90&amp;$BG90,$BT$3:$BT$578&amp;$BU$3:$BU$578&amp;$BV$3:$BV$578,0),MATCH(BI$1,$BW$1:$CF$1,0))</f>
        <v>8640</v>
      </c>
      <c r="BJ90" s="3">
        <f t="array" ref="BJ90">INDEX($D$21:$M$44,MATCH($BD90&amp;$BF90,$C$21:$C$44&amp;$B$21:$B$44,0),MATCH(BJ$1,$D$16:$M$16,0))+VLOOKUP($BE90,战斗属性模型!$K$22:$O$24,BJ$2,FALSE)*INDEX($BW$3:$CF$578,MATCH($BD90&amp;$BF90&amp;$BG90,$BT$3:$BT$578&amp;$BU$3:$BU$578&amp;$BV$3:$BV$578,0),MATCH(BJ$1,$BW$1:$CF$1,0))</f>
        <v>0</v>
      </c>
      <c r="BK90" s="3">
        <f t="array" ref="BK90">INDEX($D$21:$M$44,MATCH($BD90&amp;$BF90,$C$21:$C$44&amp;$B$21:$B$44,0),MATCH(BK$1,$D$16:$M$16,0))+VLOOKUP($BE90,战斗属性模型!$K$22:$O$24,BK$2,FALSE)*INDEX($BW$3:$CF$578,MATCH($BD90&amp;$BF90&amp;$BG90,$BT$3:$BT$578&amp;$BU$3:$BU$578&amp;$BV$3:$BV$578,0),MATCH(BK$1,$BW$1:$CF$1,0))</f>
        <v>0</v>
      </c>
      <c r="BL90" s="3"/>
      <c r="BM90" s="3"/>
      <c r="BN90" s="3"/>
      <c r="BO90" s="3"/>
      <c r="BP90" s="3"/>
      <c r="BQ90" s="3"/>
      <c r="BT90" t="str">
        <f t="shared" si="139"/>
        <v>头饰</v>
      </c>
      <c r="BU90">
        <f t="shared" si="140"/>
        <v>4</v>
      </c>
      <c r="BV90" s="1">
        <f t="shared" si="130"/>
        <v>16</v>
      </c>
      <c r="BW90" s="3">
        <f t="array" ref="BW90">INDEX($CI$3:$EP$26,MATCH($BV90,$CH$3:$CH$26,0),MATCH(BW$1&amp;$BU90,$CI$1:$EP$1&amp;$CI$2:$EP$2,0))*VLOOKUP($BT90,$C$17:$M$20,COUNTBLANK($D$15:D$15)+1,FALSE)</f>
        <v>320</v>
      </c>
      <c r="BX90" s="3">
        <f t="array" ref="BX90">INDEX($CI$3:$EP$26,MATCH($BV90,$CH$3:$CH$26,0),MATCH(BX$1&amp;$BU90,$CI$1:$EP$1&amp;$CI$2:$EP$2,0))*VLOOKUP($BT90,$C$17:$M$20,COUNTBLANK($D$15:E$15)+1,FALSE)</f>
        <v>16000</v>
      </c>
      <c r="BY90" s="3">
        <f t="array" ref="BY90">INDEX($CI$3:$EP$26,MATCH($BV90,$CH$3:$CH$26,0),MATCH(BY$1&amp;$BU90,$CI$1:$EP$1&amp;$CI$2:$EP$2,0))*VLOOKUP($BT90,$C$17:$M$20,COUNTBLANK($D$15:F$15)+1,FALSE)</f>
        <v>0</v>
      </c>
      <c r="BZ90" s="3">
        <f t="array" ref="BZ90">INDEX($CI$3:$EP$26,MATCH($BV90,$CH$3:$CH$26,0),MATCH(BZ$1&amp;$BU90,$CI$1:$EP$1&amp;$CI$2:$EP$2,0))*VLOOKUP($BT90,$C$17:$M$20,COUNTBLANK($D$15:G$15)+1,FALSE)</f>
        <v>0</v>
      </c>
      <c r="CA90" s="3">
        <f t="array" ref="CA90">INDEX($CI$3:$EP$26,MATCH($BV90,$CH$3:$CH$26,0),MATCH(CA$1&amp;$BU90,$CI$1:$EP$1&amp;$CI$2:$EP$2,0))*VLOOKUP($BT90,$C$17:$M$20,COUNTBLANK($D$15:H$15)+1,FALSE)</f>
        <v>0.1</v>
      </c>
      <c r="CB90" s="3">
        <f t="array" ref="CB90">INDEX($CI$3:$EP$26,MATCH($BV90,$CH$3:$CH$26,0),MATCH(CB$1&amp;$BU90,$CI$1:$EP$1&amp;$CI$2:$EP$2,0))*VLOOKUP($BT90,$C$17:$M$20,COUNTBLANK($D$15:I$15)+1,FALSE)</f>
        <v>0</v>
      </c>
      <c r="CC90" s="3">
        <f t="array" ref="CC90">INDEX($CI$3:$EP$26,MATCH($BV90,$CH$3:$CH$26,0),MATCH(CC$1&amp;$BU90,$CI$1:$EP$1&amp;$CI$2:$EP$2,0))*VLOOKUP($BT90,$C$17:$M$20,COUNTBLANK($D$15:J$15)+1,FALSE)</f>
        <v>0</v>
      </c>
      <c r="CD90" s="3">
        <f t="array" ref="CD90">INDEX($CI$3:$EP$26,MATCH($BV90,$CH$3:$CH$26,0),MATCH(CD$1&amp;$BU90,$CI$1:$EP$1&amp;$CI$2:$EP$2,0))*VLOOKUP($BT90,$C$17:$M$20,COUNTBLANK($D$15:K$15)+1,FALSE)</f>
        <v>0</v>
      </c>
      <c r="CE90" s="3">
        <f t="array" ref="CE90">INDEX($CI$3:$EP$26,MATCH($BV90,$CH$3:$CH$26,0),MATCH(CE$1&amp;$BU90,$CI$1:$EP$1&amp;$CI$2:$EP$2,0))*VLOOKUP($BT90,$C$17:$M$20,COUNTBLANK($D$15:L$15)+1,FALSE)</f>
        <v>0</v>
      </c>
      <c r="CF90" s="3">
        <f t="array" ref="CF90">INDEX($CI$3:$EP$26,MATCH($BV90,$CH$3:$CH$26,0),MATCH(CF$1&amp;$BU90,$CI$1:$EP$1&amp;$CI$2:$EP$2,0))*VLOOKUP($BT90,$C$17:$M$20,COUNTBLANK($D$15:M$15)+1,FALSE)</f>
        <v>0</v>
      </c>
    </row>
    <row r="91" spans="34:84" x14ac:dyDescent="0.2">
      <c r="AH91" s="3">
        <v>89</v>
      </c>
      <c r="AI91" s="3">
        <f t="shared" si="11"/>
        <v>5</v>
      </c>
      <c r="AJ91" s="3">
        <f t="shared" si="145"/>
        <v>20</v>
      </c>
      <c r="AK91" s="7">
        <f t="array" ref="AK91">INDEX($CI$3:$EP$26,MATCH($AJ91,$CH$3:$CH$26,0),MATCH($AI91&amp;AK$1,$CI$2:$EP$2&amp;$CI$1:$EP$1,0))+SUMPRODUCT($D$21:$M$44,($B$21:$B$44=$AI91)*($D$16:$M$16=AK$1))</f>
        <v>3072</v>
      </c>
      <c r="AL91" s="7">
        <f t="array" ref="AL91">INDEX($CI$3:$EP$26,MATCH($AJ91,$CH$3:$CH$26,0),MATCH($AI91&amp;AL$1,$CI$2:$EP$2&amp;$CI$1:$EP$1,0))+SUMPRODUCT($D$21:$M$44,($B$21:$B$44=$AI91)*($D$16:$M$16=AL$1))</f>
        <v>76800</v>
      </c>
      <c r="AM91" s="7">
        <f t="array" ref="AM91">INDEX($CI$3:$EP$26,MATCH($AJ91,$CH$3:$CH$26,0),MATCH($AI91&amp;AM$1,$CI$2:$EP$2&amp;$CI$1:$EP$1,0))+SUMPRODUCT($D$21:$M$44,($B$21:$B$44=$AI91)*($D$16:$M$16=AM$1))</f>
        <v>1536</v>
      </c>
      <c r="AN91" s="7">
        <f t="array" ref="AN91">INDEX($CI$3:$EP$26,MATCH($AJ91,$CH$3:$CH$26,0),MATCH($AI91&amp;AN$1,$CI$2:$EP$2&amp;$CI$1:$EP$1,0))+SUMPRODUCT($D$21:$M$44,($B$21:$B$44=$AI91)*($D$16:$M$16=AN$1))</f>
        <v>1536</v>
      </c>
      <c r="AO91" s="7">
        <f t="array" ref="AO91">INDEX($CI$3:$EP$26,MATCH($AJ91,$CH$3:$CH$26,0),MATCH($AI91&amp;AO$1,$CI$2:$EP$2&amp;$CI$1:$EP$1,0))+SUMPRODUCT($D$21:$M$44,($B$21:$B$44=$AI91)*($D$16:$M$16=AO$1))</f>
        <v>0.20000000000000004</v>
      </c>
      <c r="AP91" s="7">
        <f t="array" ref="AP91">INDEX($CI$3:$EP$26,MATCH($AJ91,$CH$3:$CH$26,0),MATCH($AI91&amp;AP$1,$CI$2:$EP$2&amp;$CI$1:$EP$1,0))+SUMPRODUCT($D$21:$M$44,($B$21:$B$44=$AI91)*($D$16:$M$16=AP$1))</f>
        <v>0.20000000000000004</v>
      </c>
      <c r="AQ91" s="7">
        <f t="array" ref="AQ91">INDEX($CI$3:$EP$26,MATCH($AJ91,$CH$3:$CH$26,0),MATCH($AI91&amp;AQ$1,$CI$2:$EP$2&amp;$CI$1:$EP$1,0))+SUMPRODUCT($D$21:$M$44,($B$21:$B$44=$AI91)*($D$16:$M$16=AQ$1))</f>
        <v>0.20000000000000004</v>
      </c>
      <c r="AR91" s="7">
        <f t="array" ref="AR91">INDEX($CI$3:$EP$26,MATCH($AJ91,$CH$3:$CH$26,0),MATCH($AI91&amp;AR$1,$CI$2:$EP$2&amp;$CI$1:$EP$1,0))+SUMPRODUCT($D$21:$M$44,($B$21:$B$44=$AI91)*($D$16:$M$16=AR$1))</f>
        <v>0.20000000000000004</v>
      </c>
      <c r="AS91" s="7">
        <f t="array" ref="AS91">INDEX($CI$3:$EP$26,MATCH($AJ91,$CH$3:$CH$26,0),MATCH($AI91&amp;AS$1,$CI$2:$EP$2&amp;$CI$1:$EP$1,0))+SUMPRODUCT($D$21:$M$44,($B$21:$B$44=$AI91)*($D$16:$M$16=AS$1))</f>
        <v>0.06</v>
      </c>
      <c r="AT91" s="7">
        <f t="array" ref="AT91">INDEX($CI$3:$EP$26,MATCH($AJ91,$CH$3:$CH$26,0),MATCH($AI91&amp;AT$1,$CI$2:$EP$2&amp;$CI$1:$EP$1,0))+SUMPRODUCT($D$21:$M$44,($B$21:$B$44=$AI91)*($D$16:$M$16=AT$1))</f>
        <v>0.08</v>
      </c>
      <c r="AU91" s="51">
        <f t="shared" si="146"/>
        <v>78397.5</v>
      </c>
      <c r="AV91" s="1">
        <f t="shared" si="144"/>
        <v>15679500</v>
      </c>
      <c r="AW91" s="51">
        <f>VLOOKUP(AH91,主线!C:AR,42,TRUE)*VLOOKUP(AH91,总表!A:D,3,FALSE)*参数!$C$12/6</f>
        <v>14227200</v>
      </c>
      <c r="AX91" s="51">
        <f t="shared" si="147"/>
        <v>470102741.33333337</v>
      </c>
      <c r="BD91" t="s">
        <v>415</v>
      </c>
      <c r="BE91">
        <v>1</v>
      </c>
      <c r="BF91">
        <v>1</v>
      </c>
      <c r="BG91" s="1">
        <v>17</v>
      </c>
      <c r="BH91" s="3">
        <f t="array" ref="BH91">INDEX($D$21:$M$44,MATCH($BD91&amp;$BF91,$C$21:$C$44&amp;$B$21:$B$44,0),MATCH(BH$1,$D$16:$M$16,0))+VLOOKUP($BE91,战斗属性模型!$K$22:$O$24,BH$2,FALSE)*INDEX($BW$3:$CF$578,MATCH($BD91&amp;$BF91&amp;$BG91,$BT$3:$BT$578&amp;$BU$3:$BU$578&amp;$BV$3:$BV$578,0),MATCH(BH$1,$BW$1:$CF$1,0))</f>
        <v>168</v>
      </c>
      <c r="BI91" s="3">
        <f t="array" ref="BI91">INDEX($D$21:$M$44,MATCH($BD91&amp;$BF91,$C$21:$C$44&amp;$B$21:$B$44,0),MATCH(BI$1,$D$16:$M$16,0))+VLOOKUP($BE91,战斗属性模型!$K$22:$O$24,BI$2,FALSE)*INDEX($BW$3:$CF$578,MATCH($BD91&amp;$BF91&amp;$BG91,$BT$3:$BT$578&amp;$BU$3:$BU$578&amp;$BV$3:$BV$578,0),MATCH(BI$1,$BW$1:$CF$1,0))</f>
        <v>9080</v>
      </c>
      <c r="BJ91" s="3">
        <f t="array" ref="BJ91">INDEX($D$21:$M$44,MATCH($BD91&amp;$BF91,$C$21:$C$44&amp;$B$21:$B$44,0),MATCH(BJ$1,$D$16:$M$16,0))+VLOOKUP($BE91,战斗属性模型!$K$22:$O$24,BJ$2,FALSE)*INDEX($BW$3:$CF$578,MATCH($BD91&amp;$BF91&amp;$BG91,$BT$3:$BT$578&amp;$BU$3:$BU$578&amp;$BV$3:$BV$578,0),MATCH(BJ$1,$BW$1:$CF$1,0))</f>
        <v>0</v>
      </c>
      <c r="BK91" s="3">
        <f t="array" ref="BK91">INDEX($D$21:$M$44,MATCH($BD91&amp;$BF91,$C$21:$C$44&amp;$B$21:$B$44,0),MATCH(BK$1,$D$16:$M$16,0))+VLOOKUP($BE91,战斗属性模型!$K$22:$O$24,BK$2,FALSE)*INDEX($BW$3:$CF$578,MATCH($BD91&amp;$BF91&amp;$BG91,$BT$3:$BT$578&amp;$BU$3:$BU$578&amp;$BV$3:$BV$578,0),MATCH(BK$1,$BW$1:$CF$1,0))</f>
        <v>0</v>
      </c>
      <c r="BL91" s="3"/>
      <c r="BM91" s="3"/>
      <c r="BN91" s="3"/>
      <c r="BO91" s="3"/>
      <c r="BP91" s="3"/>
      <c r="BQ91" s="3"/>
      <c r="BT91" t="str">
        <f t="shared" ref="BT91:BT122" si="148">BT67</f>
        <v>头饰</v>
      </c>
      <c r="BU91">
        <f t="shared" ref="BU91:BU122" si="149">BU67+1</f>
        <v>4</v>
      </c>
      <c r="BV91" s="1">
        <f t="shared" ref="BV91:BV154" si="150">BV67</f>
        <v>17</v>
      </c>
      <c r="BW91" s="3">
        <f t="array" ref="BW91">INDEX($CI$3:$EP$26,MATCH($BV91,$CH$3:$CH$26,0),MATCH(BW$1&amp;$BU91,$CI$1:$EP$1&amp;$CI$2:$EP$2,0))*VLOOKUP($BT91,$C$17:$M$20,COUNTBLANK($D$15:D$15)+1,FALSE)</f>
        <v>340</v>
      </c>
      <c r="BX91" s="3">
        <f t="array" ref="BX91">INDEX($CI$3:$EP$26,MATCH($BV91,$CH$3:$CH$26,0),MATCH(BX$1&amp;$BU91,$CI$1:$EP$1&amp;$CI$2:$EP$2,0))*VLOOKUP($BT91,$C$17:$M$20,COUNTBLANK($D$15:E$15)+1,FALSE)</f>
        <v>17000</v>
      </c>
      <c r="BY91" s="3">
        <f t="array" ref="BY91">INDEX($CI$3:$EP$26,MATCH($BV91,$CH$3:$CH$26,0),MATCH(BY$1&amp;$BU91,$CI$1:$EP$1&amp;$CI$2:$EP$2,0))*VLOOKUP($BT91,$C$17:$M$20,COUNTBLANK($D$15:F$15)+1,FALSE)</f>
        <v>0</v>
      </c>
      <c r="BZ91" s="3">
        <f t="array" ref="BZ91">INDEX($CI$3:$EP$26,MATCH($BV91,$CH$3:$CH$26,0),MATCH(BZ$1&amp;$BU91,$CI$1:$EP$1&amp;$CI$2:$EP$2,0))*VLOOKUP($BT91,$C$17:$M$20,COUNTBLANK($D$15:G$15)+1,FALSE)</f>
        <v>0</v>
      </c>
      <c r="CA91" s="3">
        <f t="array" ref="CA91">INDEX($CI$3:$EP$26,MATCH($BV91,$CH$3:$CH$26,0),MATCH(CA$1&amp;$BU91,$CI$1:$EP$1&amp;$CI$2:$EP$2,0))*VLOOKUP($BT91,$C$17:$M$20,COUNTBLANK($D$15:H$15)+1,FALSE)</f>
        <v>0.1</v>
      </c>
      <c r="CB91" s="3">
        <f t="array" ref="CB91">INDEX($CI$3:$EP$26,MATCH($BV91,$CH$3:$CH$26,0),MATCH(CB$1&amp;$BU91,$CI$1:$EP$1&amp;$CI$2:$EP$2,0))*VLOOKUP($BT91,$C$17:$M$20,COUNTBLANK($D$15:I$15)+1,FALSE)</f>
        <v>0</v>
      </c>
      <c r="CC91" s="3">
        <f t="array" ref="CC91">INDEX($CI$3:$EP$26,MATCH($BV91,$CH$3:$CH$26,0),MATCH(CC$1&amp;$BU91,$CI$1:$EP$1&amp;$CI$2:$EP$2,0))*VLOOKUP($BT91,$C$17:$M$20,COUNTBLANK($D$15:J$15)+1,FALSE)</f>
        <v>0</v>
      </c>
      <c r="CD91" s="3">
        <f t="array" ref="CD91">INDEX($CI$3:$EP$26,MATCH($BV91,$CH$3:$CH$26,0),MATCH(CD$1&amp;$BU91,$CI$1:$EP$1&amp;$CI$2:$EP$2,0))*VLOOKUP($BT91,$C$17:$M$20,COUNTBLANK($D$15:K$15)+1,FALSE)</f>
        <v>0</v>
      </c>
      <c r="CE91" s="3">
        <f t="array" ref="CE91">INDEX($CI$3:$EP$26,MATCH($BV91,$CH$3:$CH$26,0),MATCH(CE$1&amp;$BU91,$CI$1:$EP$1&amp;$CI$2:$EP$2,0))*VLOOKUP($BT91,$C$17:$M$20,COUNTBLANK($D$15:L$15)+1,FALSE)</f>
        <v>0</v>
      </c>
      <c r="CF91" s="3">
        <f t="array" ref="CF91">INDEX($CI$3:$EP$26,MATCH($BV91,$CH$3:$CH$26,0),MATCH(CF$1&amp;$BU91,$CI$1:$EP$1&amp;$CI$2:$EP$2,0))*VLOOKUP($BT91,$C$17:$M$20,COUNTBLANK($D$15:M$15)+1,FALSE)</f>
        <v>0</v>
      </c>
    </row>
    <row r="92" spans="34:84" x14ac:dyDescent="0.2">
      <c r="AH92" s="3">
        <v>90</v>
      </c>
      <c r="AI92" s="3">
        <f t="shared" si="11"/>
        <v>5</v>
      </c>
      <c r="AJ92" s="3">
        <f t="shared" si="145"/>
        <v>20</v>
      </c>
      <c r="AK92" s="7">
        <f t="array" ref="AK92">INDEX($CI$3:$EP$26,MATCH($AJ92,$CH$3:$CH$26,0),MATCH($AI92&amp;AK$1,$CI$2:$EP$2&amp;$CI$1:$EP$1,0))+SUMPRODUCT($D$21:$M$44,($B$21:$B$44=$AI92)*($D$16:$M$16=AK$1))</f>
        <v>3072</v>
      </c>
      <c r="AL92" s="7">
        <f t="array" ref="AL92">INDEX($CI$3:$EP$26,MATCH($AJ92,$CH$3:$CH$26,0),MATCH($AI92&amp;AL$1,$CI$2:$EP$2&amp;$CI$1:$EP$1,0))+SUMPRODUCT($D$21:$M$44,($B$21:$B$44=$AI92)*($D$16:$M$16=AL$1))</f>
        <v>76800</v>
      </c>
      <c r="AM92" s="7">
        <f t="array" ref="AM92">INDEX($CI$3:$EP$26,MATCH($AJ92,$CH$3:$CH$26,0),MATCH($AI92&amp;AM$1,$CI$2:$EP$2&amp;$CI$1:$EP$1,0))+SUMPRODUCT($D$21:$M$44,($B$21:$B$44=$AI92)*($D$16:$M$16=AM$1))</f>
        <v>1536</v>
      </c>
      <c r="AN92" s="7">
        <f t="array" ref="AN92">INDEX($CI$3:$EP$26,MATCH($AJ92,$CH$3:$CH$26,0),MATCH($AI92&amp;AN$1,$CI$2:$EP$2&amp;$CI$1:$EP$1,0))+SUMPRODUCT($D$21:$M$44,($B$21:$B$44=$AI92)*($D$16:$M$16=AN$1))</f>
        <v>1536</v>
      </c>
      <c r="AO92" s="7">
        <f t="array" ref="AO92">INDEX($CI$3:$EP$26,MATCH($AJ92,$CH$3:$CH$26,0),MATCH($AI92&amp;AO$1,$CI$2:$EP$2&amp;$CI$1:$EP$1,0))+SUMPRODUCT($D$21:$M$44,($B$21:$B$44=$AI92)*($D$16:$M$16=AO$1))</f>
        <v>0.20000000000000004</v>
      </c>
      <c r="AP92" s="7">
        <f t="array" ref="AP92">INDEX($CI$3:$EP$26,MATCH($AJ92,$CH$3:$CH$26,0),MATCH($AI92&amp;AP$1,$CI$2:$EP$2&amp;$CI$1:$EP$1,0))+SUMPRODUCT($D$21:$M$44,($B$21:$B$44=$AI92)*($D$16:$M$16=AP$1))</f>
        <v>0.20000000000000004</v>
      </c>
      <c r="AQ92" s="7">
        <f t="array" ref="AQ92">INDEX($CI$3:$EP$26,MATCH($AJ92,$CH$3:$CH$26,0),MATCH($AI92&amp;AQ$1,$CI$2:$EP$2&amp;$CI$1:$EP$1,0))+SUMPRODUCT($D$21:$M$44,($B$21:$B$44=$AI92)*($D$16:$M$16=AQ$1))</f>
        <v>0.20000000000000004</v>
      </c>
      <c r="AR92" s="7">
        <f t="array" ref="AR92">INDEX($CI$3:$EP$26,MATCH($AJ92,$CH$3:$CH$26,0),MATCH($AI92&amp;AR$1,$CI$2:$EP$2&amp;$CI$1:$EP$1,0))+SUMPRODUCT($D$21:$M$44,($B$21:$B$44=$AI92)*($D$16:$M$16=AR$1))</f>
        <v>0.20000000000000004</v>
      </c>
      <c r="AS92" s="7">
        <f t="array" ref="AS92">INDEX($CI$3:$EP$26,MATCH($AJ92,$CH$3:$CH$26,0),MATCH($AI92&amp;AS$1,$CI$2:$EP$2&amp;$CI$1:$EP$1,0))+SUMPRODUCT($D$21:$M$44,($B$21:$B$44=$AI92)*($D$16:$M$16=AS$1))</f>
        <v>0.06</v>
      </c>
      <c r="AT92" s="7">
        <f t="array" ref="AT92">INDEX($CI$3:$EP$26,MATCH($AJ92,$CH$3:$CH$26,0),MATCH($AI92&amp;AT$1,$CI$2:$EP$2&amp;$CI$1:$EP$1,0))+SUMPRODUCT($D$21:$M$44,($B$21:$B$44=$AI92)*($D$16:$M$16=AT$1))</f>
        <v>0.08</v>
      </c>
      <c r="AU92" s="51">
        <f t="shared" si="146"/>
        <v>78397.5</v>
      </c>
      <c r="AV92" s="1">
        <f t="shared" si="144"/>
        <v>15679500</v>
      </c>
      <c r="AW92" s="51">
        <f>VLOOKUP(AH92,主线!C:AR,42,TRUE)*VLOOKUP(AH92,总表!A:D,3,FALSE)*参数!$C$12/6</f>
        <v>14601600</v>
      </c>
      <c r="AX92" s="51">
        <f t="shared" si="147"/>
        <v>484704341.33333337</v>
      </c>
      <c r="BD92" t="s">
        <v>415</v>
      </c>
      <c r="BE92">
        <v>1</v>
      </c>
      <c r="BF92">
        <v>1</v>
      </c>
      <c r="BG92" s="1">
        <v>18</v>
      </c>
      <c r="BH92" s="3">
        <f t="array" ref="BH92">INDEX($D$21:$M$44,MATCH($BD92&amp;$BF92,$C$21:$C$44&amp;$B$21:$B$44,0),MATCH(BH$1,$D$16:$M$16,0))+VLOOKUP($BE92,战斗属性模型!$K$22:$O$24,BH$2,FALSE)*INDEX($BW$3:$CF$578,MATCH($BD92&amp;$BF92&amp;$BG92,$BT$3:$BT$578&amp;$BU$3:$BU$578&amp;$BV$3:$BV$578,0),MATCH(BH$1,$BW$1:$CF$1,0))</f>
        <v>176</v>
      </c>
      <c r="BI92" s="3">
        <f t="array" ref="BI92">INDEX($D$21:$M$44,MATCH($BD92&amp;$BF92,$C$21:$C$44&amp;$B$21:$B$44,0),MATCH(BI$1,$D$16:$M$16,0))+VLOOKUP($BE92,战斗属性模型!$K$22:$O$24,BI$2,FALSE)*INDEX($BW$3:$CF$578,MATCH($BD92&amp;$BF92&amp;$BG92,$BT$3:$BT$578&amp;$BU$3:$BU$578&amp;$BV$3:$BV$578,0),MATCH(BI$1,$BW$1:$CF$1,0))</f>
        <v>9520</v>
      </c>
      <c r="BJ92" s="3">
        <f t="array" ref="BJ92">INDEX($D$21:$M$44,MATCH($BD92&amp;$BF92,$C$21:$C$44&amp;$B$21:$B$44,0),MATCH(BJ$1,$D$16:$M$16,0))+VLOOKUP($BE92,战斗属性模型!$K$22:$O$24,BJ$2,FALSE)*INDEX($BW$3:$CF$578,MATCH($BD92&amp;$BF92&amp;$BG92,$BT$3:$BT$578&amp;$BU$3:$BU$578&amp;$BV$3:$BV$578,0),MATCH(BJ$1,$BW$1:$CF$1,0))</f>
        <v>0</v>
      </c>
      <c r="BK92" s="3">
        <f t="array" ref="BK92">INDEX($D$21:$M$44,MATCH($BD92&amp;$BF92,$C$21:$C$44&amp;$B$21:$B$44,0),MATCH(BK$1,$D$16:$M$16,0))+VLOOKUP($BE92,战斗属性模型!$K$22:$O$24,BK$2,FALSE)*INDEX($BW$3:$CF$578,MATCH($BD92&amp;$BF92&amp;$BG92,$BT$3:$BT$578&amp;$BU$3:$BU$578&amp;$BV$3:$BV$578,0),MATCH(BK$1,$BW$1:$CF$1,0))</f>
        <v>0</v>
      </c>
      <c r="BL92" s="3"/>
      <c r="BM92" s="3"/>
      <c r="BN92" s="3"/>
      <c r="BO92" s="3"/>
      <c r="BP92" s="3"/>
      <c r="BQ92" s="3"/>
      <c r="BT92" t="str">
        <f t="shared" si="148"/>
        <v>头饰</v>
      </c>
      <c r="BU92">
        <f t="shared" si="149"/>
        <v>4</v>
      </c>
      <c r="BV92" s="1">
        <f t="shared" si="150"/>
        <v>18</v>
      </c>
      <c r="BW92" s="3">
        <f t="array" ref="BW92">INDEX($CI$3:$EP$26,MATCH($BV92,$CH$3:$CH$26,0),MATCH(BW$1&amp;$BU92,$CI$1:$EP$1&amp;$CI$2:$EP$2,0))*VLOOKUP($BT92,$C$17:$M$20,COUNTBLANK($D$15:D$15)+1,FALSE)</f>
        <v>360</v>
      </c>
      <c r="BX92" s="3">
        <f t="array" ref="BX92">INDEX($CI$3:$EP$26,MATCH($BV92,$CH$3:$CH$26,0),MATCH(BX$1&amp;$BU92,$CI$1:$EP$1&amp;$CI$2:$EP$2,0))*VLOOKUP($BT92,$C$17:$M$20,COUNTBLANK($D$15:E$15)+1,FALSE)</f>
        <v>18000</v>
      </c>
      <c r="BY92" s="3">
        <f t="array" ref="BY92">INDEX($CI$3:$EP$26,MATCH($BV92,$CH$3:$CH$26,0),MATCH(BY$1&amp;$BU92,$CI$1:$EP$1&amp;$CI$2:$EP$2,0))*VLOOKUP($BT92,$C$17:$M$20,COUNTBLANK($D$15:F$15)+1,FALSE)</f>
        <v>0</v>
      </c>
      <c r="BZ92" s="3">
        <f t="array" ref="BZ92">INDEX($CI$3:$EP$26,MATCH($BV92,$CH$3:$CH$26,0),MATCH(BZ$1&amp;$BU92,$CI$1:$EP$1&amp;$CI$2:$EP$2,0))*VLOOKUP($BT92,$C$17:$M$20,COUNTBLANK($D$15:G$15)+1,FALSE)</f>
        <v>0</v>
      </c>
      <c r="CA92" s="3">
        <f t="array" ref="CA92">INDEX($CI$3:$EP$26,MATCH($BV92,$CH$3:$CH$26,0),MATCH(CA$1&amp;$BU92,$CI$1:$EP$1&amp;$CI$2:$EP$2,0))*VLOOKUP($BT92,$C$17:$M$20,COUNTBLANK($D$15:H$15)+1,FALSE)</f>
        <v>0.1</v>
      </c>
      <c r="CB92" s="3">
        <f t="array" ref="CB92">INDEX($CI$3:$EP$26,MATCH($BV92,$CH$3:$CH$26,0),MATCH(CB$1&amp;$BU92,$CI$1:$EP$1&amp;$CI$2:$EP$2,0))*VLOOKUP($BT92,$C$17:$M$20,COUNTBLANK($D$15:I$15)+1,FALSE)</f>
        <v>0</v>
      </c>
      <c r="CC92" s="3">
        <f t="array" ref="CC92">INDEX($CI$3:$EP$26,MATCH($BV92,$CH$3:$CH$26,0),MATCH(CC$1&amp;$BU92,$CI$1:$EP$1&amp;$CI$2:$EP$2,0))*VLOOKUP($BT92,$C$17:$M$20,COUNTBLANK($D$15:J$15)+1,FALSE)</f>
        <v>0</v>
      </c>
      <c r="CD92" s="3">
        <f t="array" ref="CD92">INDEX($CI$3:$EP$26,MATCH($BV92,$CH$3:$CH$26,0),MATCH(CD$1&amp;$BU92,$CI$1:$EP$1&amp;$CI$2:$EP$2,0))*VLOOKUP($BT92,$C$17:$M$20,COUNTBLANK($D$15:K$15)+1,FALSE)</f>
        <v>0</v>
      </c>
      <c r="CE92" s="3">
        <f t="array" ref="CE92">INDEX($CI$3:$EP$26,MATCH($BV92,$CH$3:$CH$26,0),MATCH(CE$1&amp;$BU92,$CI$1:$EP$1&amp;$CI$2:$EP$2,0))*VLOOKUP($BT92,$C$17:$M$20,COUNTBLANK($D$15:L$15)+1,FALSE)</f>
        <v>0</v>
      </c>
      <c r="CF92" s="3">
        <f t="array" ref="CF92">INDEX($CI$3:$EP$26,MATCH($BV92,$CH$3:$CH$26,0),MATCH(CF$1&amp;$BU92,$CI$1:$EP$1&amp;$CI$2:$EP$2,0))*VLOOKUP($BT92,$C$17:$M$20,COUNTBLANK($D$15:M$15)+1,FALSE)</f>
        <v>0</v>
      </c>
    </row>
    <row r="93" spans="34:84" x14ac:dyDescent="0.2">
      <c r="AH93" s="3">
        <v>91</v>
      </c>
      <c r="AI93" s="3">
        <f t="shared" si="11"/>
        <v>5</v>
      </c>
      <c r="AJ93" s="3">
        <f t="shared" ref="AJ93:AJ102" si="151">VLOOKUP(AH93,$Z$14:$AB$23,3,TRUE)</f>
        <v>20</v>
      </c>
      <c r="AK93" s="7">
        <f t="array" ref="AK93">INDEX($CI$3:$EP$26,MATCH($AJ93,$CH$3:$CH$26,0),MATCH($AI93&amp;AK$1,$CI$2:$EP$2&amp;$CI$1:$EP$1,0))+SUMPRODUCT($D$21:$M$44,($B$21:$B$44=$AI93)*($D$16:$M$16=AK$1))</f>
        <v>3072</v>
      </c>
      <c r="AL93" s="7">
        <f t="array" ref="AL93">INDEX($CI$3:$EP$26,MATCH($AJ93,$CH$3:$CH$26,0),MATCH($AI93&amp;AL$1,$CI$2:$EP$2&amp;$CI$1:$EP$1,0))+SUMPRODUCT($D$21:$M$44,($B$21:$B$44=$AI93)*($D$16:$M$16=AL$1))</f>
        <v>76800</v>
      </c>
      <c r="AM93" s="7">
        <f t="array" ref="AM93">INDEX($CI$3:$EP$26,MATCH($AJ93,$CH$3:$CH$26,0),MATCH($AI93&amp;AM$1,$CI$2:$EP$2&amp;$CI$1:$EP$1,0))+SUMPRODUCT($D$21:$M$44,($B$21:$B$44=$AI93)*($D$16:$M$16=AM$1))</f>
        <v>1536</v>
      </c>
      <c r="AN93" s="7">
        <f t="array" ref="AN93">INDEX($CI$3:$EP$26,MATCH($AJ93,$CH$3:$CH$26,0),MATCH($AI93&amp;AN$1,$CI$2:$EP$2&amp;$CI$1:$EP$1,0))+SUMPRODUCT($D$21:$M$44,($B$21:$B$44=$AI93)*($D$16:$M$16=AN$1))</f>
        <v>1536</v>
      </c>
      <c r="AO93" s="7">
        <f t="array" ref="AO93">INDEX($CI$3:$EP$26,MATCH($AJ93,$CH$3:$CH$26,0),MATCH($AI93&amp;AO$1,$CI$2:$EP$2&amp;$CI$1:$EP$1,0))+SUMPRODUCT($D$21:$M$44,($B$21:$B$44=$AI93)*($D$16:$M$16=AO$1))</f>
        <v>0.20000000000000004</v>
      </c>
      <c r="AP93" s="7">
        <f t="array" ref="AP93">INDEX($CI$3:$EP$26,MATCH($AJ93,$CH$3:$CH$26,0),MATCH($AI93&amp;AP$1,$CI$2:$EP$2&amp;$CI$1:$EP$1,0))+SUMPRODUCT($D$21:$M$44,($B$21:$B$44=$AI93)*($D$16:$M$16=AP$1))</f>
        <v>0.20000000000000004</v>
      </c>
      <c r="AQ93" s="7">
        <f t="array" ref="AQ93">INDEX($CI$3:$EP$26,MATCH($AJ93,$CH$3:$CH$26,0),MATCH($AI93&amp;AQ$1,$CI$2:$EP$2&amp;$CI$1:$EP$1,0))+SUMPRODUCT($D$21:$M$44,($B$21:$B$44=$AI93)*($D$16:$M$16=AQ$1))</f>
        <v>0.20000000000000004</v>
      </c>
      <c r="AR93" s="7">
        <f t="array" ref="AR93">INDEX($CI$3:$EP$26,MATCH($AJ93,$CH$3:$CH$26,0),MATCH($AI93&amp;AR$1,$CI$2:$EP$2&amp;$CI$1:$EP$1,0))+SUMPRODUCT($D$21:$M$44,($B$21:$B$44=$AI93)*($D$16:$M$16=AR$1))</f>
        <v>0.20000000000000004</v>
      </c>
      <c r="AS93" s="7">
        <f t="array" ref="AS93">INDEX($CI$3:$EP$26,MATCH($AJ93,$CH$3:$CH$26,0),MATCH($AI93&amp;AS$1,$CI$2:$EP$2&amp;$CI$1:$EP$1,0))+SUMPRODUCT($D$21:$M$44,($B$21:$B$44=$AI93)*($D$16:$M$16=AS$1))</f>
        <v>0.06</v>
      </c>
      <c r="AT93" s="7">
        <f t="array" ref="AT93">INDEX($CI$3:$EP$26,MATCH($AJ93,$CH$3:$CH$26,0),MATCH($AI93&amp;AT$1,$CI$2:$EP$2&amp;$CI$1:$EP$1,0))+SUMPRODUCT($D$21:$M$44,($B$21:$B$44=$AI93)*($D$16:$M$16=AT$1))</f>
        <v>0.08</v>
      </c>
      <c r="AU93" s="51">
        <f t="shared" ref="AU93:AU102" si="152">VLOOKUP(AH93,$Z$14:$AE$23,6,TRUE)</f>
        <v>78397.5</v>
      </c>
      <c r="AV93" s="1">
        <f t="shared" si="144"/>
        <v>15679500</v>
      </c>
      <c r="AW93" s="51">
        <f>VLOOKUP(AH93,主线!C:AR,42,TRUE)*VLOOKUP(AH93,总表!A:D,3,FALSE)*参数!$C$12/6</f>
        <v>15516800</v>
      </c>
      <c r="AX93" s="51">
        <f t="shared" ref="AX93:AX102" si="153">AX92+AW93</f>
        <v>500221141.33333337</v>
      </c>
      <c r="BD93" t="s">
        <v>415</v>
      </c>
      <c r="BE93">
        <v>1</v>
      </c>
      <c r="BF93">
        <v>1</v>
      </c>
      <c r="BG93" s="1">
        <v>19</v>
      </c>
      <c r="BH93" s="3">
        <f t="array" ref="BH93">INDEX($D$21:$M$44,MATCH($BD93&amp;$BF93,$C$21:$C$44&amp;$B$21:$B$44,0),MATCH(BH$1,$D$16:$M$16,0))+VLOOKUP($BE93,战斗属性模型!$K$22:$O$24,BH$2,FALSE)*INDEX($BW$3:$CF$578,MATCH($BD93&amp;$BF93&amp;$BG93,$BT$3:$BT$578&amp;$BU$3:$BU$578&amp;$BV$3:$BV$578,0),MATCH(BH$1,$BW$1:$CF$1,0))</f>
        <v>184</v>
      </c>
      <c r="BI93" s="3">
        <f t="array" ref="BI93">INDEX($D$21:$M$44,MATCH($BD93&amp;$BF93,$C$21:$C$44&amp;$B$21:$B$44,0),MATCH(BI$1,$D$16:$M$16,0))+VLOOKUP($BE93,战斗属性模型!$K$22:$O$24,BI$2,FALSE)*INDEX($BW$3:$CF$578,MATCH($BD93&amp;$BF93&amp;$BG93,$BT$3:$BT$578&amp;$BU$3:$BU$578&amp;$BV$3:$BV$578,0),MATCH(BI$1,$BW$1:$CF$1,0))</f>
        <v>9960</v>
      </c>
      <c r="BJ93" s="3">
        <f t="array" ref="BJ93">INDEX($D$21:$M$44,MATCH($BD93&amp;$BF93,$C$21:$C$44&amp;$B$21:$B$44,0),MATCH(BJ$1,$D$16:$M$16,0))+VLOOKUP($BE93,战斗属性模型!$K$22:$O$24,BJ$2,FALSE)*INDEX($BW$3:$CF$578,MATCH($BD93&amp;$BF93&amp;$BG93,$BT$3:$BT$578&amp;$BU$3:$BU$578&amp;$BV$3:$BV$578,0),MATCH(BJ$1,$BW$1:$CF$1,0))</f>
        <v>0</v>
      </c>
      <c r="BK93" s="3">
        <f t="array" ref="BK93">INDEX($D$21:$M$44,MATCH($BD93&amp;$BF93,$C$21:$C$44&amp;$B$21:$B$44,0),MATCH(BK$1,$D$16:$M$16,0))+VLOOKUP($BE93,战斗属性模型!$K$22:$O$24,BK$2,FALSE)*INDEX($BW$3:$CF$578,MATCH($BD93&amp;$BF93&amp;$BG93,$BT$3:$BT$578&amp;$BU$3:$BU$578&amp;$BV$3:$BV$578,0),MATCH(BK$1,$BW$1:$CF$1,0))</f>
        <v>0</v>
      </c>
      <c r="BL93" s="3"/>
      <c r="BM93" s="3"/>
      <c r="BN93" s="3"/>
      <c r="BO93" s="3"/>
      <c r="BP93" s="3"/>
      <c r="BQ93" s="3"/>
      <c r="BT93" t="str">
        <f t="shared" si="148"/>
        <v>头饰</v>
      </c>
      <c r="BU93">
        <f t="shared" si="149"/>
        <v>4</v>
      </c>
      <c r="BV93" s="1">
        <f t="shared" si="150"/>
        <v>19</v>
      </c>
      <c r="BW93" s="3">
        <f t="array" ref="BW93">INDEX($CI$3:$EP$26,MATCH($BV93,$CH$3:$CH$26,0),MATCH(BW$1&amp;$BU93,$CI$1:$EP$1&amp;$CI$2:$EP$2,0))*VLOOKUP($BT93,$C$17:$M$20,COUNTBLANK($D$15:D$15)+1,FALSE)</f>
        <v>380</v>
      </c>
      <c r="BX93" s="3">
        <f t="array" ref="BX93">INDEX($CI$3:$EP$26,MATCH($BV93,$CH$3:$CH$26,0),MATCH(BX$1&amp;$BU93,$CI$1:$EP$1&amp;$CI$2:$EP$2,0))*VLOOKUP($BT93,$C$17:$M$20,COUNTBLANK($D$15:E$15)+1,FALSE)</f>
        <v>19000</v>
      </c>
      <c r="BY93" s="3">
        <f t="array" ref="BY93">INDEX($CI$3:$EP$26,MATCH($BV93,$CH$3:$CH$26,0),MATCH(BY$1&amp;$BU93,$CI$1:$EP$1&amp;$CI$2:$EP$2,0))*VLOOKUP($BT93,$C$17:$M$20,COUNTBLANK($D$15:F$15)+1,FALSE)</f>
        <v>0</v>
      </c>
      <c r="BZ93" s="3">
        <f t="array" ref="BZ93">INDEX($CI$3:$EP$26,MATCH($BV93,$CH$3:$CH$26,0),MATCH(BZ$1&amp;$BU93,$CI$1:$EP$1&amp;$CI$2:$EP$2,0))*VLOOKUP($BT93,$C$17:$M$20,COUNTBLANK($D$15:G$15)+1,FALSE)</f>
        <v>0</v>
      </c>
      <c r="CA93" s="3">
        <f t="array" ref="CA93">INDEX($CI$3:$EP$26,MATCH($BV93,$CH$3:$CH$26,0),MATCH(CA$1&amp;$BU93,$CI$1:$EP$1&amp;$CI$2:$EP$2,0))*VLOOKUP($BT93,$C$17:$M$20,COUNTBLANK($D$15:H$15)+1,FALSE)</f>
        <v>0.1</v>
      </c>
      <c r="CB93" s="3">
        <f t="array" ref="CB93">INDEX($CI$3:$EP$26,MATCH($BV93,$CH$3:$CH$26,0),MATCH(CB$1&amp;$BU93,$CI$1:$EP$1&amp;$CI$2:$EP$2,0))*VLOOKUP($BT93,$C$17:$M$20,COUNTBLANK($D$15:I$15)+1,FALSE)</f>
        <v>0</v>
      </c>
      <c r="CC93" s="3">
        <f t="array" ref="CC93">INDEX($CI$3:$EP$26,MATCH($BV93,$CH$3:$CH$26,0),MATCH(CC$1&amp;$BU93,$CI$1:$EP$1&amp;$CI$2:$EP$2,0))*VLOOKUP($BT93,$C$17:$M$20,COUNTBLANK($D$15:J$15)+1,FALSE)</f>
        <v>0</v>
      </c>
      <c r="CD93" s="3">
        <f t="array" ref="CD93">INDEX($CI$3:$EP$26,MATCH($BV93,$CH$3:$CH$26,0),MATCH(CD$1&amp;$BU93,$CI$1:$EP$1&amp;$CI$2:$EP$2,0))*VLOOKUP($BT93,$C$17:$M$20,COUNTBLANK($D$15:K$15)+1,FALSE)</f>
        <v>0</v>
      </c>
      <c r="CE93" s="3">
        <f t="array" ref="CE93">INDEX($CI$3:$EP$26,MATCH($BV93,$CH$3:$CH$26,0),MATCH(CE$1&amp;$BU93,$CI$1:$EP$1&amp;$CI$2:$EP$2,0))*VLOOKUP($BT93,$C$17:$M$20,COUNTBLANK($D$15:L$15)+1,FALSE)</f>
        <v>0</v>
      </c>
      <c r="CF93" s="3">
        <f t="array" ref="CF93">INDEX($CI$3:$EP$26,MATCH($BV93,$CH$3:$CH$26,0),MATCH(CF$1&amp;$BU93,$CI$1:$EP$1&amp;$CI$2:$EP$2,0))*VLOOKUP($BT93,$C$17:$M$20,COUNTBLANK($D$15:M$15)+1,FALSE)</f>
        <v>0</v>
      </c>
    </row>
    <row r="94" spans="34:84" x14ac:dyDescent="0.2">
      <c r="AH94" s="3">
        <v>92</v>
      </c>
      <c r="AI94" s="3">
        <f t="shared" si="11"/>
        <v>5</v>
      </c>
      <c r="AJ94" s="3">
        <f t="shared" si="151"/>
        <v>20</v>
      </c>
      <c r="AK94" s="7">
        <f t="array" ref="AK94">INDEX($CI$3:$EP$26,MATCH($AJ94,$CH$3:$CH$26,0),MATCH($AI94&amp;AK$1,$CI$2:$EP$2&amp;$CI$1:$EP$1,0))+SUMPRODUCT($D$21:$M$44,($B$21:$B$44=$AI94)*($D$16:$M$16=AK$1))</f>
        <v>3072</v>
      </c>
      <c r="AL94" s="7">
        <f t="array" ref="AL94">INDEX($CI$3:$EP$26,MATCH($AJ94,$CH$3:$CH$26,0),MATCH($AI94&amp;AL$1,$CI$2:$EP$2&amp;$CI$1:$EP$1,0))+SUMPRODUCT($D$21:$M$44,($B$21:$B$44=$AI94)*($D$16:$M$16=AL$1))</f>
        <v>76800</v>
      </c>
      <c r="AM94" s="7">
        <f t="array" ref="AM94">INDEX($CI$3:$EP$26,MATCH($AJ94,$CH$3:$CH$26,0),MATCH($AI94&amp;AM$1,$CI$2:$EP$2&amp;$CI$1:$EP$1,0))+SUMPRODUCT($D$21:$M$44,($B$21:$B$44=$AI94)*($D$16:$M$16=AM$1))</f>
        <v>1536</v>
      </c>
      <c r="AN94" s="7">
        <f t="array" ref="AN94">INDEX($CI$3:$EP$26,MATCH($AJ94,$CH$3:$CH$26,0),MATCH($AI94&amp;AN$1,$CI$2:$EP$2&amp;$CI$1:$EP$1,0))+SUMPRODUCT($D$21:$M$44,($B$21:$B$44=$AI94)*($D$16:$M$16=AN$1))</f>
        <v>1536</v>
      </c>
      <c r="AO94" s="7">
        <f t="array" ref="AO94">INDEX($CI$3:$EP$26,MATCH($AJ94,$CH$3:$CH$26,0),MATCH($AI94&amp;AO$1,$CI$2:$EP$2&amp;$CI$1:$EP$1,0))+SUMPRODUCT($D$21:$M$44,($B$21:$B$44=$AI94)*($D$16:$M$16=AO$1))</f>
        <v>0.20000000000000004</v>
      </c>
      <c r="AP94" s="7">
        <f t="array" ref="AP94">INDEX($CI$3:$EP$26,MATCH($AJ94,$CH$3:$CH$26,0),MATCH($AI94&amp;AP$1,$CI$2:$EP$2&amp;$CI$1:$EP$1,0))+SUMPRODUCT($D$21:$M$44,($B$21:$B$44=$AI94)*($D$16:$M$16=AP$1))</f>
        <v>0.20000000000000004</v>
      </c>
      <c r="AQ94" s="7">
        <f t="array" ref="AQ94">INDEX($CI$3:$EP$26,MATCH($AJ94,$CH$3:$CH$26,0),MATCH($AI94&amp;AQ$1,$CI$2:$EP$2&amp;$CI$1:$EP$1,0))+SUMPRODUCT($D$21:$M$44,($B$21:$B$44=$AI94)*($D$16:$M$16=AQ$1))</f>
        <v>0.20000000000000004</v>
      </c>
      <c r="AR94" s="7">
        <f t="array" ref="AR94">INDEX($CI$3:$EP$26,MATCH($AJ94,$CH$3:$CH$26,0),MATCH($AI94&amp;AR$1,$CI$2:$EP$2&amp;$CI$1:$EP$1,0))+SUMPRODUCT($D$21:$M$44,($B$21:$B$44=$AI94)*($D$16:$M$16=AR$1))</f>
        <v>0.20000000000000004</v>
      </c>
      <c r="AS94" s="7">
        <f t="array" ref="AS94">INDEX($CI$3:$EP$26,MATCH($AJ94,$CH$3:$CH$26,0),MATCH($AI94&amp;AS$1,$CI$2:$EP$2&amp;$CI$1:$EP$1,0))+SUMPRODUCT($D$21:$M$44,($B$21:$B$44=$AI94)*($D$16:$M$16=AS$1))</f>
        <v>0.06</v>
      </c>
      <c r="AT94" s="7">
        <f t="array" ref="AT94">INDEX($CI$3:$EP$26,MATCH($AJ94,$CH$3:$CH$26,0),MATCH($AI94&amp;AT$1,$CI$2:$EP$2&amp;$CI$1:$EP$1,0))+SUMPRODUCT($D$21:$M$44,($B$21:$B$44=$AI94)*($D$16:$M$16=AT$1))</f>
        <v>0.08</v>
      </c>
      <c r="AU94" s="51">
        <f t="shared" si="152"/>
        <v>78397.5</v>
      </c>
      <c r="AV94" s="1">
        <f t="shared" si="144"/>
        <v>15679500</v>
      </c>
      <c r="AW94" s="51">
        <f>VLOOKUP(AH94,主线!C:AR,42,TRUE)*VLOOKUP(AH94,总表!A:D,3,FALSE)*参数!$C$12/6</f>
        <v>15562560</v>
      </c>
      <c r="AX94" s="51">
        <f t="shared" si="153"/>
        <v>515783701.33333337</v>
      </c>
      <c r="BD94" t="s">
        <v>415</v>
      </c>
      <c r="BE94">
        <v>1</v>
      </c>
      <c r="BF94">
        <v>1</v>
      </c>
      <c r="BG94" s="1">
        <v>20</v>
      </c>
      <c r="BH94" s="3">
        <f t="array" ref="BH94">INDEX($D$21:$M$44,MATCH($BD94&amp;$BF94,$C$21:$C$44&amp;$B$21:$B$44,0),MATCH(BH$1,$D$16:$M$16,0))+VLOOKUP($BE94,战斗属性模型!$K$22:$O$24,BH$2,FALSE)*INDEX($BW$3:$CF$578,MATCH($BD94&amp;$BF94&amp;$BG94,$BT$3:$BT$578&amp;$BU$3:$BU$578&amp;$BV$3:$BV$578,0),MATCH(BH$1,$BW$1:$CF$1,0))</f>
        <v>192</v>
      </c>
      <c r="BI94" s="3">
        <f t="array" ref="BI94">INDEX($D$21:$M$44,MATCH($BD94&amp;$BF94,$C$21:$C$44&amp;$B$21:$B$44,0),MATCH(BI$1,$D$16:$M$16,0))+VLOOKUP($BE94,战斗属性模型!$K$22:$O$24,BI$2,FALSE)*INDEX($BW$3:$CF$578,MATCH($BD94&amp;$BF94&amp;$BG94,$BT$3:$BT$578&amp;$BU$3:$BU$578&amp;$BV$3:$BV$578,0),MATCH(BI$1,$BW$1:$CF$1,0))</f>
        <v>10400</v>
      </c>
      <c r="BJ94" s="3">
        <f t="array" ref="BJ94">INDEX($D$21:$M$44,MATCH($BD94&amp;$BF94,$C$21:$C$44&amp;$B$21:$B$44,0),MATCH(BJ$1,$D$16:$M$16,0))+VLOOKUP($BE94,战斗属性模型!$K$22:$O$24,BJ$2,FALSE)*INDEX($BW$3:$CF$578,MATCH($BD94&amp;$BF94&amp;$BG94,$BT$3:$BT$578&amp;$BU$3:$BU$578&amp;$BV$3:$BV$578,0),MATCH(BJ$1,$BW$1:$CF$1,0))</f>
        <v>0</v>
      </c>
      <c r="BK94" s="3">
        <f t="array" ref="BK94">INDEX($D$21:$M$44,MATCH($BD94&amp;$BF94,$C$21:$C$44&amp;$B$21:$B$44,0),MATCH(BK$1,$D$16:$M$16,0))+VLOOKUP($BE94,战斗属性模型!$K$22:$O$24,BK$2,FALSE)*INDEX($BW$3:$CF$578,MATCH($BD94&amp;$BF94&amp;$BG94,$BT$3:$BT$578&amp;$BU$3:$BU$578&amp;$BV$3:$BV$578,0),MATCH(BK$1,$BW$1:$CF$1,0))</f>
        <v>0</v>
      </c>
      <c r="BL94" s="3"/>
      <c r="BM94" s="3"/>
      <c r="BN94" s="3"/>
      <c r="BO94" s="3"/>
      <c r="BP94" s="3"/>
      <c r="BQ94" s="3"/>
      <c r="BT94" t="str">
        <f t="shared" si="148"/>
        <v>头饰</v>
      </c>
      <c r="BU94">
        <f t="shared" si="149"/>
        <v>4</v>
      </c>
      <c r="BV94" s="1">
        <f t="shared" si="150"/>
        <v>20</v>
      </c>
      <c r="BW94" s="3">
        <f t="array" ref="BW94">INDEX($CI$3:$EP$26,MATCH($BV94,$CH$3:$CH$26,0),MATCH(BW$1&amp;$BU94,$CI$1:$EP$1&amp;$CI$2:$EP$2,0))*VLOOKUP($BT94,$C$17:$M$20,COUNTBLANK($D$15:D$15)+1,FALSE)</f>
        <v>400</v>
      </c>
      <c r="BX94" s="3">
        <f t="array" ref="BX94">INDEX($CI$3:$EP$26,MATCH($BV94,$CH$3:$CH$26,0),MATCH(BX$1&amp;$BU94,$CI$1:$EP$1&amp;$CI$2:$EP$2,0))*VLOOKUP($BT94,$C$17:$M$20,COUNTBLANK($D$15:E$15)+1,FALSE)</f>
        <v>20000</v>
      </c>
      <c r="BY94" s="3">
        <f t="array" ref="BY94">INDEX($CI$3:$EP$26,MATCH($BV94,$CH$3:$CH$26,0),MATCH(BY$1&amp;$BU94,$CI$1:$EP$1&amp;$CI$2:$EP$2,0))*VLOOKUP($BT94,$C$17:$M$20,COUNTBLANK($D$15:F$15)+1,FALSE)</f>
        <v>0</v>
      </c>
      <c r="BZ94" s="3">
        <f t="array" ref="BZ94">INDEX($CI$3:$EP$26,MATCH($BV94,$CH$3:$CH$26,0),MATCH(BZ$1&amp;$BU94,$CI$1:$EP$1&amp;$CI$2:$EP$2,0))*VLOOKUP($BT94,$C$17:$M$20,COUNTBLANK($D$15:G$15)+1,FALSE)</f>
        <v>0</v>
      </c>
      <c r="CA94" s="3">
        <f t="array" ref="CA94">INDEX($CI$3:$EP$26,MATCH($BV94,$CH$3:$CH$26,0),MATCH(CA$1&amp;$BU94,$CI$1:$EP$1&amp;$CI$2:$EP$2,0))*VLOOKUP($BT94,$C$17:$M$20,COUNTBLANK($D$15:H$15)+1,FALSE)</f>
        <v>0.12500000000000003</v>
      </c>
      <c r="CB94" s="3">
        <f t="array" ref="CB94">INDEX($CI$3:$EP$26,MATCH($BV94,$CH$3:$CH$26,0),MATCH(CB$1&amp;$BU94,$CI$1:$EP$1&amp;$CI$2:$EP$2,0))*VLOOKUP($BT94,$C$17:$M$20,COUNTBLANK($D$15:I$15)+1,FALSE)</f>
        <v>0</v>
      </c>
      <c r="CC94" s="3">
        <f t="array" ref="CC94">INDEX($CI$3:$EP$26,MATCH($BV94,$CH$3:$CH$26,0),MATCH(CC$1&amp;$BU94,$CI$1:$EP$1&amp;$CI$2:$EP$2,0))*VLOOKUP($BT94,$C$17:$M$20,COUNTBLANK($D$15:J$15)+1,FALSE)</f>
        <v>0</v>
      </c>
      <c r="CD94" s="3">
        <f t="array" ref="CD94">INDEX($CI$3:$EP$26,MATCH($BV94,$CH$3:$CH$26,0),MATCH(CD$1&amp;$BU94,$CI$1:$EP$1&amp;$CI$2:$EP$2,0))*VLOOKUP($BT94,$C$17:$M$20,COUNTBLANK($D$15:K$15)+1,FALSE)</f>
        <v>0</v>
      </c>
      <c r="CE94" s="3">
        <f t="array" ref="CE94">INDEX($CI$3:$EP$26,MATCH($BV94,$CH$3:$CH$26,0),MATCH(CE$1&amp;$BU94,$CI$1:$EP$1&amp;$CI$2:$EP$2,0))*VLOOKUP($BT94,$C$17:$M$20,COUNTBLANK($D$15:L$15)+1,FALSE)</f>
        <v>0</v>
      </c>
      <c r="CF94" s="3">
        <f t="array" ref="CF94">INDEX($CI$3:$EP$26,MATCH($BV94,$CH$3:$CH$26,0),MATCH(CF$1&amp;$BU94,$CI$1:$EP$1&amp;$CI$2:$EP$2,0))*VLOOKUP($BT94,$C$17:$M$20,COUNTBLANK($D$15:M$15)+1,FALSE)</f>
        <v>0</v>
      </c>
    </row>
    <row r="95" spans="34:84" x14ac:dyDescent="0.2">
      <c r="AH95" s="3">
        <v>93</v>
      </c>
      <c r="AI95" s="3">
        <f t="shared" si="11"/>
        <v>5</v>
      </c>
      <c r="AJ95" s="3">
        <f t="shared" si="151"/>
        <v>20</v>
      </c>
      <c r="AK95" s="7">
        <f t="array" ref="AK95">INDEX($CI$3:$EP$26,MATCH($AJ95,$CH$3:$CH$26,0),MATCH($AI95&amp;AK$1,$CI$2:$EP$2&amp;$CI$1:$EP$1,0))+SUMPRODUCT($D$21:$M$44,($B$21:$B$44=$AI95)*($D$16:$M$16=AK$1))</f>
        <v>3072</v>
      </c>
      <c r="AL95" s="7">
        <f t="array" ref="AL95">INDEX($CI$3:$EP$26,MATCH($AJ95,$CH$3:$CH$26,0),MATCH($AI95&amp;AL$1,$CI$2:$EP$2&amp;$CI$1:$EP$1,0))+SUMPRODUCT($D$21:$M$44,($B$21:$B$44=$AI95)*($D$16:$M$16=AL$1))</f>
        <v>76800</v>
      </c>
      <c r="AM95" s="7">
        <f t="array" ref="AM95">INDEX($CI$3:$EP$26,MATCH($AJ95,$CH$3:$CH$26,0),MATCH($AI95&amp;AM$1,$CI$2:$EP$2&amp;$CI$1:$EP$1,0))+SUMPRODUCT($D$21:$M$44,($B$21:$B$44=$AI95)*($D$16:$M$16=AM$1))</f>
        <v>1536</v>
      </c>
      <c r="AN95" s="7">
        <f t="array" ref="AN95">INDEX($CI$3:$EP$26,MATCH($AJ95,$CH$3:$CH$26,0),MATCH($AI95&amp;AN$1,$CI$2:$EP$2&amp;$CI$1:$EP$1,0))+SUMPRODUCT($D$21:$M$44,($B$21:$B$44=$AI95)*($D$16:$M$16=AN$1))</f>
        <v>1536</v>
      </c>
      <c r="AO95" s="7">
        <f t="array" ref="AO95">INDEX($CI$3:$EP$26,MATCH($AJ95,$CH$3:$CH$26,0),MATCH($AI95&amp;AO$1,$CI$2:$EP$2&amp;$CI$1:$EP$1,0))+SUMPRODUCT($D$21:$M$44,($B$21:$B$44=$AI95)*($D$16:$M$16=AO$1))</f>
        <v>0.20000000000000004</v>
      </c>
      <c r="AP95" s="7">
        <f t="array" ref="AP95">INDEX($CI$3:$EP$26,MATCH($AJ95,$CH$3:$CH$26,0),MATCH($AI95&amp;AP$1,$CI$2:$EP$2&amp;$CI$1:$EP$1,0))+SUMPRODUCT($D$21:$M$44,($B$21:$B$44=$AI95)*($D$16:$M$16=AP$1))</f>
        <v>0.20000000000000004</v>
      </c>
      <c r="AQ95" s="7">
        <f t="array" ref="AQ95">INDEX($CI$3:$EP$26,MATCH($AJ95,$CH$3:$CH$26,0),MATCH($AI95&amp;AQ$1,$CI$2:$EP$2&amp;$CI$1:$EP$1,0))+SUMPRODUCT($D$21:$M$44,($B$21:$B$44=$AI95)*($D$16:$M$16=AQ$1))</f>
        <v>0.20000000000000004</v>
      </c>
      <c r="AR95" s="7">
        <f t="array" ref="AR95">INDEX($CI$3:$EP$26,MATCH($AJ95,$CH$3:$CH$26,0),MATCH($AI95&amp;AR$1,$CI$2:$EP$2&amp;$CI$1:$EP$1,0))+SUMPRODUCT($D$21:$M$44,($B$21:$B$44=$AI95)*($D$16:$M$16=AR$1))</f>
        <v>0.20000000000000004</v>
      </c>
      <c r="AS95" s="7">
        <f t="array" ref="AS95">INDEX($CI$3:$EP$26,MATCH($AJ95,$CH$3:$CH$26,0),MATCH($AI95&amp;AS$1,$CI$2:$EP$2&amp;$CI$1:$EP$1,0))+SUMPRODUCT($D$21:$M$44,($B$21:$B$44=$AI95)*($D$16:$M$16=AS$1))</f>
        <v>0.06</v>
      </c>
      <c r="AT95" s="7">
        <f t="array" ref="AT95">INDEX($CI$3:$EP$26,MATCH($AJ95,$CH$3:$CH$26,0),MATCH($AI95&amp;AT$1,$CI$2:$EP$2&amp;$CI$1:$EP$1,0))+SUMPRODUCT($D$21:$M$44,($B$21:$B$44=$AI95)*($D$16:$M$16=AT$1))</f>
        <v>0.08</v>
      </c>
      <c r="AU95" s="51">
        <f t="shared" si="152"/>
        <v>78397.5</v>
      </c>
      <c r="AV95" s="1">
        <f t="shared" si="144"/>
        <v>15679500</v>
      </c>
      <c r="AW95" s="51">
        <f>VLOOKUP(AH95,主线!C:AR,42,TRUE)*VLOOKUP(AH95,总表!A:D,3,FALSE)*参数!$C$12/6</f>
        <v>15654080</v>
      </c>
      <c r="AX95" s="51">
        <f t="shared" si="153"/>
        <v>531437781.33333337</v>
      </c>
      <c r="BD95" t="s">
        <v>415</v>
      </c>
      <c r="BE95">
        <v>1</v>
      </c>
      <c r="BF95">
        <v>1</v>
      </c>
      <c r="BG95" s="1">
        <v>21</v>
      </c>
      <c r="BH95" s="3">
        <f t="array" ref="BH95">INDEX($D$21:$M$44,MATCH($BD95&amp;$BF95,$C$21:$C$44&amp;$B$21:$B$44,0),MATCH(BH$1,$D$16:$M$16,0))+VLOOKUP($BE95,战斗属性模型!$K$22:$O$24,BH$2,FALSE)*INDEX($BW$3:$CF$578,MATCH($BD95&amp;$BF95&amp;$BG95,$BT$3:$BT$578&amp;$BU$3:$BU$578&amp;$BV$3:$BV$578,0),MATCH(BH$1,$BW$1:$CF$1,0))</f>
        <v>200</v>
      </c>
      <c r="BI95" s="3">
        <f t="array" ref="BI95">INDEX($D$21:$M$44,MATCH($BD95&amp;$BF95,$C$21:$C$44&amp;$B$21:$B$44,0),MATCH(BI$1,$D$16:$M$16,0))+VLOOKUP($BE95,战斗属性模型!$K$22:$O$24,BI$2,FALSE)*INDEX($BW$3:$CF$578,MATCH($BD95&amp;$BF95&amp;$BG95,$BT$3:$BT$578&amp;$BU$3:$BU$578&amp;$BV$3:$BV$578,0),MATCH(BI$1,$BW$1:$CF$1,0))</f>
        <v>10840</v>
      </c>
      <c r="BJ95" s="3">
        <f t="array" ref="BJ95">INDEX($D$21:$M$44,MATCH($BD95&amp;$BF95,$C$21:$C$44&amp;$B$21:$B$44,0),MATCH(BJ$1,$D$16:$M$16,0))+VLOOKUP($BE95,战斗属性模型!$K$22:$O$24,BJ$2,FALSE)*INDEX($BW$3:$CF$578,MATCH($BD95&amp;$BF95&amp;$BG95,$BT$3:$BT$578&amp;$BU$3:$BU$578&amp;$BV$3:$BV$578,0),MATCH(BJ$1,$BW$1:$CF$1,0))</f>
        <v>0</v>
      </c>
      <c r="BK95" s="3">
        <f t="array" ref="BK95">INDEX($D$21:$M$44,MATCH($BD95&amp;$BF95,$C$21:$C$44&amp;$B$21:$B$44,0),MATCH(BK$1,$D$16:$M$16,0))+VLOOKUP($BE95,战斗属性模型!$K$22:$O$24,BK$2,FALSE)*INDEX($BW$3:$CF$578,MATCH($BD95&amp;$BF95&amp;$BG95,$BT$3:$BT$578&amp;$BU$3:$BU$578&amp;$BV$3:$BV$578,0),MATCH(BK$1,$BW$1:$CF$1,0))</f>
        <v>0</v>
      </c>
      <c r="BL95" s="3"/>
      <c r="BM95" s="3"/>
      <c r="BN95" s="3"/>
      <c r="BO95" s="3"/>
      <c r="BP95" s="3"/>
      <c r="BQ95" s="3"/>
      <c r="BT95" t="str">
        <f t="shared" si="148"/>
        <v>头饰</v>
      </c>
      <c r="BU95">
        <f t="shared" si="149"/>
        <v>4</v>
      </c>
      <c r="BV95" s="1">
        <f t="shared" si="150"/>
        <v>21</v>
      </c>
      <c r="BW95" s="3">
        <f t="array" ref="BW95">INDEX($CI$3:$EP$26,MATCH($BV95,$CH$3:$CH$26,0),MATCH(BW$1&amp;$BU95,$CI$1:$EP$1&amp;$CI$2:$EP$2,0))*VLOOKUP($BT95,$C$17:$M$20,COUNTBLANK($D$15:D$15)+1,FALSE)</f>
        <v>420</v>
      </c>
      <c r="BX95" s="3">
        <f t="array" ref="BX95">INDEX($CI$3:$EP$26,MATCH($BV95,$CH$3:$CH$26,0),MATCH(BX$1&amp;$BU95,$CI$1:$EP$1&amp;$CI$2:$EP$2,0))*VLOOKUP($BT95,$C$17:$M$20,COUNTBLANK($D$15:E$15)+1,FALSE)</f>
        <v>21000</v>
      </c>
      <c r="BY95" s="3">
        <f t="array" ref="BY95">INDEX($CI$3:$EP$26,MATCH($BV95,$CH$3:$CH$26,0),MATCH(BY$1&amp;$BU95,$CI$1:$EP$1&amp;$CI$2:$EP$2,0))*VLOOKUP($BT95,$C$17:$M$20,COUNTBLANK($D$15:F$15)+1,FALSE)</f>
        <v>0</v>
      </c>
      <c r="BZ95" s="3">
        <f t="array" ref="BZ95">INDEX($CI$3:$EP$26,MATCH($BV95,$CH$3:$CH$26,0),MATCH(BZ$1&amp;$BU95,$CI$1:$EP$1&amp;$CI$2:$EP$2,0))*VLOOKUP($BT95,$C$17:$M$20,COUNTBLANK($D$15:G$15)+1,FALSE)</f>
        <v>0</v>
      </c>
      <c r="CA95" s="3">
        <f t="array" ref="CA95">INDEX($CI$3:$EP$26,MATCH($BV95,$CH$3:$CH$26,0),MATCH(CA$1&amp;$BU95,$CI$1:$EP$1&amp;$CI$2:$EP$2,0))*VLOOKUP($BT95,$C$17:$M$20,COUNTBLANK($D$15:H$15)+1,FALSE)</f>
        <v>0.12500000000000003</v>
      </c>
      <c r="CB95" s="3">
        <f t="array" ref="CB95">INDEX($CI$3:$EP$26,MATCH($BV95,$CH$3:$CH$26,0),MATCH(CB$1&amp;$BU95,$CI$1:$EP$1&amp;$CI$2:$EP$2,0))*VLOOKUP($BT95,$C$17:$M$20,COUNTBLANK($D$15:I$15)+1,FALSE)</f>
        <v>0</v>
      </c>
      <c r="CC95" s="3">
        <f t="array" ref="CC95">INDEX($CI$3:$EP$26,MATCH($BV95,$CH$3:$CH$26,0),MATCH(CC$1&amp;$BU95,$CI$1:$EP$1&amp;$CI$2:$EP$2,0))*VLOOKUP($BT95,$C$17:$M$20,COUNTBLANK($D$15:J$15)+1,FALSE)</f>
        <v>0</v>
      </c>
      <c r="CD95" s="3">
        <f t="array" ref="CD95">INDEX($CI$3:$EP$26,MATCH($BV95,$CH$3:$CH$26,0),MATCH(CD$1&amp;$BU95,$CI$1:$EP$1&amp;$CI$2:$EP$2,0))*VLOOKUP($BT95,$C$17:$M$20,COUNTBLANK($D$15:K$15)+1,FALSE)</f>
        <v>0</v>
      </c>
      <c r="CE95" s="3">
        <f t="array" ref="CE95">INDEX($CI$3:$EP$26,MATCH($BV95,$CH$3:$CH$26,0),MATCH(CE$1&amp;$BU95,$CI$1:$EP$1&amp;$CI$2:$EP$2,0))*VLOOKUP($BT95,$C$17:$M$20,COUNTBLANK($D$15:L$15)+1,FALSE)</f>
        <v>0</v>
      </c>
      <c r="CF95" s="3">
        <f t="array" ref="CF95">INDEX($CI$3:$EP$26,MATCH($BV95,$CH$3:$CH$26,0),MATCH(CF$1&amp;$BU95,$CI$1:$EP$1&amp;$CI$2:$EP$2,0))*VLOOKUP($BT95,$C$17:$M$20,COUNTBLANK($D$15:M$15)+1,FALSE)</f>
        <v>0</v>
      </c>
    </row>
    <row r="96" spans="34:84" x14ac:dyDescent="0.2">
      <c r="AH96" s="3">
        <v>94</v>
      </c>
      <c r="AI96" s="3">
        <f t="shared" si="11"/>
        <v>5</v>
      </c>
      <c r="AJ96" s="3">
        <f t="shared" si="151"/>
        <v>20</v>
      </c>
      <c r="AK96" s="7">
        <f t="array" ref="AK96">INDEX($CI$3:$EP$26,MATCH($AJ96,$CH$3:$CH$26,0),MATCH($AI96&amp;AK$1,$CI$2:$EP$2&amp;$CI$1:$EP$1,0))+SUMPRODUCT($D$21:$M$44,($B$21:$B$44=$AI96)*($D$16:$M$16=AK$1))</f>
        <v>3072</v>
      </c>
      <c r="AL96" s="7">
        <f t="array" ref="AL96">INDEX($CI$3:$EP$26,MATCH($AJ96,$CH$3:$CH$26,0),MATCH($AI96&amp;AL$1,$CI$2:$EP$2&amp;$CI$1:$EP$1,0))+SUMPRODUCT($D$21:$M$44,($B$21:$B$44=$AI96)*($D$16:$M$16=AL$1))</f>
        <v>76800</v>
      </c>
      <c r="AM96" s="7">
        <f t="array" ref="AM96">INDEX($CI$3:$EP$26,MATCH($AJ96,$CH$3:$CH$26,0),MATCH($AI96&amp;AM$1,$CI$2:$EP$2&amp;$CI$1:$EP$1,0))+SUMPRODUCT($D$21:$M$44,($B$21:$B$44=$AI96)*($D$16:$M$16=AM$1))</f>
        <v>1536</v>
      </c>
      <c r="AN96" s="7">
        <f t="array" ref="AN96">INDEX($CI$3:$EP$26,MATCH($AJ96,$CH$3:$CH$26,0),MATCH($AI96&amp;AN$1,$CI$2:$EP$2&amp;$CI$1:$EP$1,0))+SUMPRODUCT($D$21:$M$44,($B$21:$B$44=$AI96)*($D$16:$M$16=AN$1))</f>
        <v>1536</v>
      </c>
      <c r="AO96" s="7">
        <f t="array" ref="AO96">INDEX($CI$3:$EP$26,MATCH($AJ96,$CH$3:$CH$26,0),MATCH($AI96&amp;AO$1,$CI$2:$EP$2&amp;$CI$1:$EP$1,0))+SUMPRODUCT($D$21:$M$44,($B$21:$B$44=$AI96)*($D$16:$M$16=AO$1))</f>
        <v>0.20000000000000004</v>
      </c>
      <c r="AP96" s="7">
        <f t="array" ref="AP96">INDEX($CI$3:$EP$26,MATCH($AJ96,$CH$3:$CH$26,0),MATCH($AI96&amp;AP$1,$CI$2:$EP$2&amp;$CI$1:$EP$1,0))+SUMPRODUCT($D$21:$M$44,($B$21:$B$44=$AI96)*($D$16:$M$16=AP$1))</f>
        <v>0.20000000000000004</v>
      </c>
      <c r="AQ96" s="7">
        <f t="array" ref="AQ96">INDEX($CI$3:$EP$26,MATCH($AJ96,$CH$3:$CH$26,0),MATCH($AI96&amp;AQ$1,$CI$2:$EP$2&amp;$CI$1:$EP$1,0))+SUMPRODUCT($D$21:$M$44,($B$21:$B$44=$AI96)*($D$16:$M$16=AQ$1))</f>
        <v>0.20000000000000004</v>
      </c>
      <c r="AR96" s="7">
        <f t="array" ref="AR96">INDEX($CI$3:$EP$26,MATCH($AJ96,$CH$3:$CH$26,0),MATCH($AI96&amp;AR$1,$CI$2:$EP$2&amp;$CI$1:$EP$1,0))+SUMPRODUCT($D$21:$M$44,($B$21:$B$44=$AI96)*($D$16:$M$16=AR$1))</f>
        <v>0.20000000000000004</v>
      </c>
      <c r="AS96" s="7">
        <f t="array" ref="AS96">INDEX($CI$3:$EP$26,MATCH($AJ96,$CH$3:$CH$26,0),MATCH($AI96&amp;AS$1,$CI$2:$EP$2&amp;$CI$1:$EP$1,0))+SUMPRODUCT($D$21:$M$44,($B$21:$B$44=$AI96)*($D$16:$M$16=AS$1))</f>
        <v>0.06</v>
      </c>
      <c r="AT96" s="7">
        <f t="array" ref="AT96">INDEX($CI$3:$EP$26,MATCH($AJ96,$CH$3:$CH$26,0),MATCH($AI96&amp;AT$1,$CI$2:$EP$2&amp;$CI$1:$EP$1,0))+SUMPRODUCT($D$21:$M$44,($B$21:$B$44=$AI96)*($D$16:$M$16=AT$1))</f>
        <v>0.08</v>
      </c>
      <c r="AU96" s="51">
        <f t="shared" si="152"/>
        <v>78397.5</v>
      </c>
      <c r="AV96" s="1">
        <f t="shared" si="144"/>
        <v>15679500</v>
      </c>
      <c r="AW96" s="51">
        <f>VLOOKUP(AH96,主线!C:AR,42,TRUE)*VLOOKUP(AH96,总表!A:D,3,FALSE)*参数!$C$12/6</f>
        <v>15791360</v>
      </c>
      <c r="AX96" s="51">
        <f t="shared" si="153"/>
        <v>547229141.33333337</v>
      </c>
      <c r="BD96" t="s">
        <v>415</v>
      </c>
      <c r="BE96">
        <v>1</v>
      </c>
      <c r="BF96">
        <v>1</v>
      </c>
      <c r="BG96" s="1">
        <v>22</v>
      </c>
      <c r="BH96" s="3">
        <f t="array" ref="BH96">INDEX($D$21:$M$44,MATCH($BD96&amp;$BF96,$C$21:$C$44&amp;$B$21:$B$44,0),MATCH(BH$1,$D$16:$M$16,0))+VLOOKUP($BE96,战斗属性模型!$K$22:$O$24,BH$2,FALSE)*INDEX($BW$3:$CF$578,MATCH($BD96&amp;$BF96&amp;$BG96,$BT$3:$BT$578&amp;$BU$3:$BU$578&amp;$BV$3:$BV$578,0),MATCH(BH$1,$BW$1:$CF$1,0))</f>
        <v>208</v>
      </c>
      <c r="BI96" s="3">
        <f t="array" ref="BI96">INDEX($D$21:$M$44,MATCH($BD96&amp;$BF96,$C$21:$C$44&amp;$B$21:$B$44,0),MATCH(BI$1,$D$16:$M$16,0))+VLOOKUP($BE96,战斗属性模型!$K$22:$O$24,BI$2,FALSE)*INDEX($BW$3:$CF$578,MATCH($BD96&amp;$BF96&amp;$BG96,$BT$3:$BT$578&amp;$BU$3:$BU$578&amp;$BV$3:$BV$578,0),MATCH(BI$1,$BW$1:$CF$1,0))</f>
        <v>11280</v>
      </c>
      <c r="BJ96" s="3">
        <f t="array" ref="BJ96">INDEX($D$21:$M$44,MATCH($BD96&amp;$BF96,$C$21:$C$44&amp;$B$21:$B$44,0),MATCH(BJ$1,$D$16:$M$16,0))+VLOOKUP($BE96,战斗属性模型!$K$22:$O$24,BJ$2,FALSE)*INDEX($BW$3:$CF$578,MATCH($BD96&amp;$BF96&amp;$BG96,$BT$3:$BT$578&amp;$BU$3:$BU$578&amp;$BV$3:$BV$578,0),MATCH(BJ$1,$BW$1:$CF$1,0))</f>
        <v>0</v>
      </c>
      <c r="BK96" s="3">
        <f t="array" ref="BK96">INDEX($D$21:$M$44,MATCH($BD96&amp;$BF96,$C$21:$C$44&amp;$B$21:$B$44,0),MATCH(BK$1,$D$16:$M$16,0))+VLOOKUP($BE96,战斗属性模型!$K$22:$O$24,BK$2,FALSE)*INDEX($BW$3:$CF$578,MATCH($BD96&amp;$BF96&amp;$BG96,$BT$3:$BT$578&amp;$BU$3:$BU$578&amp;$BV$3:$BV$578,0),MATCH(BK$1,$BW$1:$CF$1,0))</f>
        <v>0</v>
      </c>
      <c r="BL96" s="3"/>
      <c r="BM96" s="3"/>
      <c r="BN96" s="3"/>
      <c r="BO96" s="3"/>
      <c r="BP96" s="3"/>
      <c r="BQ96" s="3"/>
      <c r="BT96" t="str">
        <f t="shared" si="148"/>
        <v>头饰</v>
      </c>
      <c r="BU96">
        <f t="shared" si="149"/>
        <v>4</v>
      </c>
      <c r="BV96" s="1">
        <f t="shared" si="150"/>
        <v>22</v>
      </c>
      <c r="BW96" s="3">
        <f t="array" ref="BW96">INDEX($CI$3:$EP$26,MATCH($BV96,$CH$3:$CH$26,0),MATCH(BW$1&amp;$BU96,$CI$1:$EP$1&amp;$CI$2:$EP$2,0))*VLOOKUP($BT96,$C$17:$M$20,COUNTBLANK($D$15:D$15)+1,FALSE)</f>
        <v>440</v>
      </c>
      <c r="BX96" s="3">
        <f t="array" ref="BX96">INDEX($CI$3:$EP$26,MATCH($BV96,$CH$3:$CH$26,0),MATCH(BX$1&amp;$BU96,$CI$1:$EP$1&amp;$CI$2:$EP$2,0))*VLOOKUP($BT96,$C$17:$M$20,COUNTBLANK($D$15:E$15)+1,FALSE)</f>
        <v>22000</v>
      </c>
      <c r="BY96" s="3">
        <f t="array" ref="BY96">INDEX($CI$3:$EP$26,MATCH($BV96,$CH$3:$CH$26,0),MATCH(BY$1&amp;$BU96,$CI$1:$EP$1&amp;$CI$2:$EP$2,0))*VLOOKUP($BT96,$C$17:$M$20,COUNTBLANK($D$15:F$15)+1,FALSE)</f>
        <v>0</v>
      </c>
      <c r="BZ96" s="3">
        <f t="array" ref="BZ96">INDEX($CI$3:$EP$26,MATCH($BV96,$CH$3:$CH$26,0),MATCH(BZ$1&amp;$BU96,$CI$1:$EP$1&amp;$CI$2:$EP$2,0))*VLOOKUP($BT96,$C$17:$M$20,COUNTBLANK($D$15:G$15)+1,FALSE)</f>
        <v>0</v>
      </c>
      <c r="CA96" s="3">
        <f t="array" ref="CA96">INDEX($CI$3:$EP$26,MATCH($BV96,$CH$3:$CH$26,0),MATCH(CA$1&amp;$BU96,$CI$1:$EP$1&amp;$CI$2:$EP$2,0))*VLOOKUP($BT96,$C$17:$M$20,COUNTBLANK($D$15:H$15)+1,FALSE)</f>
        <v>0.12500000000000003</v>
      </c>
      <c r="CB96" s="3">
        <f t="array" ref="CB96">INDEX($CI$3:$EP$26,MATCH($BV96,$CH$3:$CH$26,0),MATCH(CB$1&amp;$BU96,$CI$1:$EP$1&amp;$CI$2:$EP$2,0))*VLOOKUP($BT96,$C$17:$M$20,COUNTBLANK($D$15:I$15)+1,FALSE)</f>
        <v>0</v>
      </c>
      <c r="CC96" s="3">
        <f t="array" ref="CC96">INDEX($CI$3:$EP$26,MATCH($BV96,$CH$3:$CH$26,0),MATCH(CC$1&amp;$BU96,$CI$1:$EP$1&amp;$CI$2:$EP$2,0))*VLOOKUP($BT96,$C$17:$M$20,COUNTBLANK($D$15:J$15)+1,FALSE)</f>
        <v>0</v>
      </c>
      <c r="CD96" s="3">
        <f t="array" ref="CD96">INDEX($CI$3:$EP$26,MATCH($BV96,$CH$3:$CH$26,0),MATCH(CD$1&amp;$BU96,$CI$1:$EP$1&amp;$CI$2:$EP$2,0))*VLOOKUP($BT96,$C$17:$M$20,COUNTBLANK($D$15:K$15)+1,FALSE)</f>
        <v>0</v>
      </c>
      <c r="CE96" s="3">
        <f t="array" ref="CE96">INDEX($CI$3:$EP$26,MATCH($BV96,$CH$3:$CH$26,0),MATCH(CE$1&amp;$BU96,$CI$1:$EP$1&amp;$CI$2:$EP$2,0))*VLOOKUP($BT96,$C$17:$M$20,COUNTBLANK($D$15:L$15)+1,FALSE)</f>
        <v>0</v>
      </c>
      <c r="CF96" s="3">
        <f t="array" ref="CF96">INDEX($CI$3:$EP$26,MATCH($BV96,$CH$3:$CH$26,0),MATCH(CF$1&amp;$BU96,$CI$1:$EP$1&amp;$CI$2:$EP$2,0))*VLOOKUP($BT96,$C$17:$M$20,COUNTBLANK($D$15:M$15)+1,FALSE)</f>
        <v>0</v>
      </c>
    </row>
    <row r="97" spans="34:84" x14ac:dyDescent="0.2">
      <c r="AH97" s="3">
        <v>95</v>
      </c>
      <c r="AI97" s="3">
        <f t="shared" si="11"/>
        <v>5</v>
      </c>
      <c r="AJ97" s="3">
        <f t="shared" si="151"/>
        <v>20</v>
      </c>
      <c r="AK97" s="7">
        <f t="array" ref="AK97">INDEX($CI$3:$EP$26,MATCH($AJ97,$CH$3:$CH$26,0),MATCH($AI97&amp;AK$1,$CI$2:$EP$2&amp;$CI$1:$EP$1,0))+SUMPRODUCT($D$21:$M$44,($B$21:$B$44=$AI97)*($D$16:$M$16=AK$1))</f>
        <v>3072</v>
      </c>
      <c r="AL97" s="7">
        <f t="array" ref="AL97">INDEX($CI$3:$EP$26,MATCH($AJ97,$CH$3:$CH$26,0),MATCH($AI97&amp;AL$1,$CI$2:$EP$2&amp;$CI$1:$EP$1,0))+SUMPRODUCT($D$21:$M$44,($B$21:$B$44=$AI97)*($D$16:$M$16=AL$1))</f>
        <v>76800</v>
      </c>
      <c r="AM97" s="7">
        <f t="array" ref="AM97">INDEX($CI$3:$EP$26,MATCH($AJ97,$CH$3:$CH$26,0),MATCH($AI97&amp;AM$1,$CI$2:$EP$2&amp;$CI$1:$EP$1,0))+SUMPRODUCT($D$21:$M$44,($B$21:$B$44=$AI97)*($D$16:$M$16=AM$1))</f>
        <v>1536</v>
      </c>
      <c r="AN97" s="7">
        <f t="array" ref="AN97">INDEX($CI$3:$EP$26,MATCH($AJ97,$CH$3:$CH$26,0),MATCH($AI97&amp;AN$1,$CI$2:$EP$2&amp;$CI$1:$EP$1,0))+SUMPRODUCT($D$21:$M$44,($B$21:$B$44=$AI97)*($D$16:$M$16=AN$1))</f>
        <v>1536</v>
      </c>
      <c r="AO97" s="7">
        <f t="array" ref="AO97">INDEX($CI$3:$EP$26,MATCH($AJ97,$CH$3:$CH$26,0),MATCH($AI97&amp;AO$1,$CI$2:$EP$2&amp;$CI$1:$EP$1,0))+SUMPRODUCT($D$21:$M$44,($B$21:$B$44=$AI97)*($D$16:$M$16=AO$1))</f>
        <v>0.20000000000000004</v>
      </c>
      <c r="AP97" s="7">
        <f t="array" ref="AP97">INDEX($CI$3:$EP$26,MATCH($AJ97,$CH$3:$CH$26,0),MATCH($AI97&amp;AP$1,$CI$2:$EP$2&amp;$CI$1:$EP$1,0))+SUMPRODUCT($D$21:$M$44,($B$21:$B$44=$AI97)*($D$16:$M$16=AP$1))</f>
        <v>0.20000000000000004</v>
      </c>
      <c r="AQ97" s="7">
        <f t="array" ref="AQ97">INDEX($CI$3:$EP$26,MATCH($AJ97,$CH$3:$CH$26,0),MATCH($AI97&amp;AQ$1,$CI$2:$EP$2&amp;$CI$1:$EP$1,0))+SUMPRODUCT($D$21:$M$44,($B$21:$B$44=$AI97)*($D$16:$M$16=AQ$1))</f>
        <v>0.20000000000000004</v>
      </c>
      <c r="AR97" s="7">
        <f t="array" ref="AR97">INDEX($CI$3:$EP$26,MATCH($AJ97,$CH$3:$CH$26,0),MATCH($AI97&amp;AR$1,$CI$2:$EP$2&amp;$CI$1:$EP$1,0))+SUMPRODUCT($D$21:$M$44,($B$21:$B$44=$AI97)*($D$16:$M$16=AR$1))</f>
        <v>0.20000000000000004</v>
      </c>
      <c r="AS97" s="7">
        <f t="array" ref="AS97">INDEX($CI$3:$EP$26,MATCH($AJ97,$CH$3:$CH$26,0),MATCH($AI97&amp;AS$1,$CI$2:$EP$2&amp;$CI$1:$EP$1,0))+SUMPRODUCT($D$21:$M$44,($B$21:$B$44=$AI97)*($D$16:$M$16=AS$1))</f>
        <v>0.06</v>
      </c>
      <c r="AT97" s="7">
        <f t="array" ref="AT97">INDEX($CI$3:$EP$26,MATCH($AJ97,$CH$3:$CH$26,0),MATCH($AI97&amp;AT$1,$CI$2:$EP$2&amp;$CI$1:$EP$1,0))+SUMPRODUCT($D$21:$M$44,($B$21:$B$44=$AI97)*($D$16:$M$16=AT$1))</f>
        <v>0.08</v>
      </c>
      <c r="AU97" s="51">
        <f t="shared" si="152"/>
        <v>78397.5</v>
      </c>
      <c r="AV97" s="1">
        <f t="shared" si="144"/>
        <v>15679500</v>
      </c>
      <c r="AW97" s="51">
        <f>VLOOKUP(AH97,主线!C:AR,42,TRUE)*VLOOKUP(AH97,总表!A:D,3,FALSE)*参数!$C$12/6</f>
        <v>15974400</v>
      </c>
      <c r="AX97" s="51">
        <f t="shared" si="153"/>
        <v>563203541.33333337</v>
      </c>
      <c r="BD97" t="s">
        <v>415</v>
      </c>
      <c r="BE97">
        <v>1</v>
      </c>
      <c r="BF97">
        <v>1</v>
      </c>
      <c r="BG97" s="1">
        <v>23</v>
      </c>
      <c r="BH97" s="3">
        <f t="array" ref="BH97">INDEX($D$21:$M$44,MATCH($BD97&amp;$BF97,$C$21:$C$44&amp;$B$21:$B$44,0),MATCH(BH$1,$D$16:$M$16,0))+VLOOKUP($BE97,战斗属性模型!$K$22:$O$24,BH$2,FALSE)*INDEX($BW$3:$CF$578,MATCH($BD97&amp;$BF97&amp;$BG97,$BT$3:$BT$578&amp;$BU$3:$BU$578&amp;$BV$3:$BV$578,0),MATCH(BH$1,$BW$1:$CF$1,0))</f>
        <v>216</v>
      </c>
      <c r="BI97" s="3">
        <f t="array" ref="BI97">INDEX($D$21:$M$44,MATCH($BD97&amp;$BF97,$C$21:$C$44&amp;$B$21:$B$44,0),MATCH(BI$1,$D$16:$M$16,0))+VLOOKUP($BE97,战斗属性模型!$K$22:$O$24,BI$2,FALSE)*INDEX($BW$3:$CF$578,MATCH($BD97&amp;$BF97&amp;$BG97,$BT$3:$BT$578&amp;$BU$3:$BU$578&amp;$BV$3:$BV$578,0),MATCH(BI$1,$BW$1:$CF$1,0))</f>
        <v>11720</v>
      </c>
      <c r="BJ97" s="3">
        <f t="array" ref="BJ97">INDEX($D$21:$M$44,MATCH($BD97&amp;$BF97,$C$21:$C$44&amp;$B$21:$B$44,0),MATCH(BJ$1,$D$16:$M$16,0))+VLOOKUP($BE97,战斗属性模型!$K$22:$O$24,BJ$2,FALSE)*INDEX($BW$3:$CF$578,MATCH($BD97&amp;$BF97&amp;$BG97,$BT$3:$BT$578&amp;$BU$3:$BU$578&amp;$BV$3:$BV$578,0),MATCH(BJ$1,$BW$1:$CF$1,0))</f>
        <v>0</v>
      </c>
      <c r="BK97" s="3">
        <f t="array" ref="BK97">INDEX($D$21:$M$44,MATCH($BD97&amp;$BF97,$C$21:$C$44&amp;$B$21:$B$44,0),MATCH(BK$1,$D$16:$M$16,0))+VLOOKUP($BE97,战斗属性模型!$K$22:$O$24,BK$2,FALSE)*INDEX($BW$3:$CF$578,MATCH($BD97&amp;$BF97&amp;$BG97,$BT$3:$BT$578&amp;$BU$3:$BU$578&amp;$BV$3:$BV$578,0),MATCH(BK$1,$BW$1:$CF$1,0))</f>
        <v>0</v>
      </c>
      <c r="BL97" s="3"/>
      <c r="BM97" s="3"/>
      <c r="BN97" s="3"/>
      <c r="BO97" s="3"/>
      <c r="BP97" s="3"/>
      <c r="BQ97" s="3"/>
      <c r="BT97" t="str">
        <f t="shared" si="148"/>
        <v>头饰</v>
      </c>
      <c r="BU97">
        <f t="shared" si="149"/>
        <v>4</v>
      </c>
      <c r="BV97" s="1">
        <f t="shared" si="150"/>
        <v>23</v>
      </c>
      <c r="BW97" s="3">
        <f t="array" ref="BW97">INDEX($CI$3:$EP$26,MATCH($BV97,$CH$3:$CH$26,0),MATCH(BW$1&amp;$BU97,$CI$1:$EP$1&amp;$CI$2:$EP$2,0))*VLOOKUP($BT97,$C$17:$M$20,COUNTBLANK($D$15:D$15)+1,FALSE)</f>
        <v>460</v>
      </c>
      <c r="BX97" s="3">
        <f t="array" ref="BX97">INDEX($CI$3:$EP$26,MATCH($BV97,$CH$3:$CH$26,0),MATCH(BX$1&amp;$BU97,$CI$1:$EP$1&amp;$CI$2:$EP$2,0))*VLOOKUP($BT97,$C$17:$M$20,COUNTBLANK($D$15:E$15)+1,FALSE)</f>
        <v>23000</v>
      </c>
      <c r="BY97" s="3">
        <f t="array" ref="BY97">INDEX($CI$3:$EP$26,MATCH($BV97,$CH$3:$CH$26,0),MATCH(BY$1&amp;$BU97,$CI$1:$EP$1&amp;$CI$2:$EP$2,0))*VLOOKUP($BT97,$C$17:$M$20,COUNTBLANK($D$15:F$15)+1,FALSE)</f>
        <v>0</v>
      </c>
      <c r="BZ97" s="3">
        <f t="array" ref="BZ97">INDEX($CI$3:$EP$26,MATCH($BV97,$CH$3:$CH$26,0),MATCH(BZ$1&amp;$BU97,$CI$1:$EP$1&amp;$CI$2:$EP$2,0))*VLOOKUP($BT97,$C$17:$M$20,COUNTBLANK($D$15:G$15)+1,FALSE)</f>
        <v>0</v>
      </c>
      <c r="CA97" s="3">
        <f t="array" ref="CA97">INDEX($CI$3:$EP$26,MATCH($BV97,$CH$3:$CH$26,0),MATCH(CA$1&amp;$BU97,$CI$1:$EP$1&amp;$CI$2:$EP$2,0))*VLOOKUP($BT97,$C$17:$M$20,COUNTBLANK($D$15:H$15)+1,FALSE)</f>
        <v>0.12500000000000003</v>
      </c>
      <c r="CB97" s="3">
        <f t="array" ref="CB97">INDEX($CI$3:$EP$26,MATCH($BV97,$CH$3:$CH$26,0),MATCH(CB$1&amp;$BU97,$CI$1:$EP$1&amp;$CI$2:$EP$2,0))*VLOOKUP($BT97,$C$17:$M$20,COUNTBLANK($D$15:I$15)+1,FALSE)</f>
        <v>0</v>
      </c>
      <c r="CC97" s="3">
        <f t="array" ref="CC97">INDEX($CI$3:$EP$26,MATCH($BV97,$CH$3:$CH$26,0),MATCH(CC$1&amp;$BU97,$CI$1:$EP$1&amp;$CI$2:$EP$2,0))*VLOOKUP($BT97,$C$17:$M$20,COUNTBLANK($D$15:J$15)+1,FALSE)</f>
        <v>0</v>
      </c>
      <c r="CD97" s="3">
        <f t="array" ref="CD97">INDEX($CI$3:$EP$26,MATCH($BV97,$CH$3:$CH$26,0),MATCH(CD$1&amp;$BU97,$CI$1:$EP$1&amp;$CI$2:$EP$2,0))*VLOOKUP($BT97,$C$17:$M$20,COUNTBLANK($D$15:K$15)+1,FALSE)</f>
        <v>0</v>
      </c>
      <c r="CE97" s="3">
        <f t="array" ref="CE97">INDEX($CI$3:$EP$26,MATCH($BV97,$CH$3:$CH$26,0),MATCH(CE$1&amp;$BU97,$CI$1:$EP$1&amp;$CI$2:$EP$2,0))*VLOOKUP($BT97,$C$17:$M$20,COUNTBLANK($D$15:L$15)+1,FALSE)</f>
        <v>0</v>
      </c>
      <c r="CF97" s="3">
        <f t="array" ref="CF97">INDEX($CI$3:$EP$26,MATCH($BV97,$CH$3:$CH$26,0),MATCH(CF$1&amp;$BU97,$CI$1:$EP$1&amp;$CI$2:$EP$2,0))*VLOOKUP($BT97,$C$17:$M$20,COUNTBLANK($D$15:M$15)+1,FALSE)</f>
        <v>0</v>
      </c>
    </row>
    <row r="98" spans="34:84" x14ac:dyDescent="0.2">
      <c r="AH98" s="3">
        <v>96</v>
      </c>
      <c r="AI98" s="3">
        <f t="shared" si="11"/>
        <v>5</v>
      </c>
      <c r="AJ98" s="3">
        <f t="shared" si="151"/>
        <v>20</v>
      </c>
      <c r="AK98" s="7">
        <f t="array" ref="AK98">INDEX($CI$3:$EP$26,MATCH($AJ98,$CH$3:$CH$26,0),MATCH($AI98&amp;AK$1,$CI$2:$EP$2&amp;$CI$1:$EP$1,0))+SUMPRODUCT($D$21:$M$44,($B$21:$B$44=$AI98)*($D$16:$M$16=AK$1))</f>
        <v>3072</v>
      </c>
      <c r="AL98" s="7">
        <f t="array" ref="AL98">INDEX($CI$3:$EP$26,MATCH($AJ98,$CH$3:$CH$26,0),MATCH($AI98&amp;AL$1,$CI$2:$EP$2&amp;$CI$1:$EP$1,0))+SUMPRODUCT($D$21:$M$44,($B$21:$B$44=$AI98)*($D$16:$M$16=AL$1))</f>
        <v>76800</v>
      </c>
      <c r="AM98" s="7">
        <f t="array" ref="AM98">INDEX($CI$3:$EP$26,MATCH($AJ98,$CH$3:$CH$26,0),MATCH($AI98&amp;AM$1,$CI$2:$EP$2&amp;$CI$1:$EP$1,0))+SUMPRODUCT($D$21:$M$44,($B$21:$B$44=$AI98)*($D$16:$M$16=AM$1))</f>
        <v>1536</v>
      </c>
      <c r="AN98" s="7">
        <f t="array" ref="AN98">INDEX($CI$3:$EP$26,MATCH($AJ98,$CH$3:$CH$26,0),MATCH($AI98&amp;AN$1,$CI$2:$EP$2&amp;$CI$1:$EP$1,0))+SUMPRODUCT($D$21:$M$44,($B$21:$B$44=$AI98)*($D$16:$M$16=AN$1))</f>
        <v>1536</v>
      </c>
      <c r="AO98" s="7">
        <f t="array" ref="AO98">INDEX($CI$3:$EP$26,MATCH($AJ98,$CH$3:$CH$26,0),MATCH($AI98&amp;AO$1,$CI$2:$EP$2&amp;$CI$1:$EP$1,0))+SUMPRODUCT($D$21:$M$44,($B$21:$B$44=$AI98)*($D$16:$M$16=AO$1))</f>
        <v>0.20000000000000004</v>
      </c>
      <c r="AP98" s="7">
        <f t="array" ref="AP98">INDEX($CI$3:$EP$26,MATCH($AJ98,$CH$3:$CH$26,0),MATCH($AI98&amp;AP$1,$CI$2:$EP$2&amp;$CI$1:$EP$1,0))+SUMPRODUCT($D$21:$M$44,($B$21:$B$44=$AI98)*($D$16:$M$16=AP$1))</f>
        <v>0.20000000000000004</v>
      </c>
      <c r="AQ98" s="7">
        <f t="array" ref="AQ98">INDEX($CI$3:$EP$26,MATCH($AJ98,$CH$3:$CH$26,0),MATCH($AI98&amp;AQ$1,$CI$2:$EP$2&amp;$CI$1:$EP$1,0))+SUMPRODUCT($D$21:$M$44,($B$21:$B$44=$AI98)*($D$16:$M$16=AQ$1))</f>
        <v>0.20000000000000004</v>
      </c>
      <c r="AR98" s="7">
        <f t="array" ref="AR98">INDEX($CI$3:$EP$26,MATCH($AJ98,$CH$3:$CH$26,0),MATCH($AI98&amp;AR$1,$CI$2:$EP$2&amp;$CI$1:$EP$1,0))+SUMPRODUCT($D$21:$M$44,($B$21:$B$44=$AI98)*($D$16:$M$16=AR$1))</f>
        <v>0.20000000000000004</v>
      </c>
      <c r="AS98" s="7">
        <f t="array" ref="AS98">INDEX($CI$3:$EP$26,MATCH($AJ98,$CH$3:$CH$26,0),MATCH($AI98&amp;AS$1,$CI$2:$EP$2&amp;$CI$1:$EP$1,0))+SUMPRODUCT($D$21:$M$44,($B$21:$B$44=$AI98)*($D$16:$M$16=AS$1))</f>
        <v>0.06</v>
      </c>
      <c r="AT98" s="7">
        <f t="array" ref="AT98">INDEX($CI$3:$EP$26,MATCH($AJ98,$CH$3:$CH$26,0),MATCH($AI98&amp;AT$1,$CI$2:$EP$2&amp;$CI$1:$EP$1,0))+SUMPRODUCT($D$21:$M$44,($B$21:$B$44=$AI98)*($D$16:$M$16=AT$1))</f>
        <v>0.08</v>
      </c>
      <c r="AU98" s="51">
        <f t="shared" si="152"/>
        <v>78397.5</v>
      </c>
      <c r="AV98" s="1">
        <f t="shared" si="144"/>
        <v>15679500</v>
      </c>
      <c r="AW98" s="51">
        <f>VLOOKUP(AH98,主线!C:AR,42,TRUE)*VLOOKUP(AH98,总表!A:D,3,FALSE)*参数!$C$12/6</f>
        <v>16203200</v>
      </c>
      <c r="AX98" s="51">
        <f t="shared" si="153"/>
        <v>579406741.33333337</v>
      </c>
      <c r="BD98" t="s">
        <v>415</v>
      </c>
      <c r="BE98">
        <v>1</v>
      </c>
      <c r="BF98">
        <v>1</v>
      </c>
      <c r="BG98" s="1">
        <v>24</v>
      </c>
      <c r="BH98" s="3">
        <f t="array" ref="BH98">INDEX($D$21:$M$44,MATCH($BD98&amp;$BF98,$C$21:$C$44&amp;$B$21:$B$44,0),MATCH(BH$1,$D$16:$M$16,0))+VLOOKUP($BE98,战斗属性模型!$K$22:$O$24,BH$2,FALSE)*INDEX($BW$3:$CF$578,MATCH($BD98&amp;$BF98&amp;$BG98,$BT$3:$BT$578&amp;$BU$3:$BU$578&amp;$BV$3:$BV$578,0),MATCH(BH$1,$BW$1:$CF$1,0))</f>
        <v>224</v>
      </c>
      <c r="BI98" s="3">
        <f t="array" ref="BI98">INDEX($D$21:$M$44,MATCH($BD98&amp;$BF98,$C$21:$C$44&amp;$B$21:$B$44,0),MATCH(BI$1,$D$16:$M$16,0))+VLOOKUP($BE98,战斗属性模型!$K$22:$O$24,BI$2,FALSE)*INDEX($BW$3:$CF$578,MATCH($BD98&amp;$BF98&amp;$BG98,$BT$3:$BT$578&amp;$BU$3:$BU$578&amp;$BV$3:$BV$578,0),MATCH(BI$1,$BW$1:$CF$1,0))</f>
        <v>12160</v>
      </c>
      <c r="BJ98" s="3">
        <f t="array" ref="BJ98">INDEX($D$21:$M$44,MATCH($BD98&amp;$BF98,$C$21:$C$44&amp;$B$21:$B$44,0),MATCH(BJ$1,$D$16:$M$16,0))+VLOOKUP($BE98,战斗属性模型!$K$22:$O$24,BJ$2,FALSE)*INDEX($BW$3:$CF$578,MATCH($BD98&amp;$BF98&amp;$BG98,$BT$3:$BT$578&amp;$BU$3:$BU$578&amp;$BV$3:$BV$578,0),MATCH(BJ$1,$BW$1:$CF$1,0))</f>
        <v>0</v>
      </c>
      <c r="BK98" s="3">
        <f t="array" ref="BK98">INDEX($D$21:$M$44,MATCH($BD98&amp;$BF98,$C$21:$C$44&amp;$B$21:$B$44,0),MATCH(BK$1,$D$16:$M$16,0))+VLOOKUP($BE98,战斗属性模型!$K$22:$O$24,BK$2,FALSE)*INDEX($BW$3:$CF$578,MATCH($BD98&amp;$BF98&amp;$BG98,$BT$3:$BT$578&amp;$BU$3:$BU$578&amp;$BV$3:$BV$578,0),MATCH(BK$1,$BW$1:$CF$1,0))</f>
        <v>0</v>
      </c>
      <c r="BL98" s="3"/>
      <c r="BM98" s="3"/>
      <c r="BN98" s="3"/>
      <c r="BO98" s="3"/>
      <c r="BP98" s="3"/>
      <c r="BQ98" s="3"/>
      <c r="BT98" t="str">
        <f t="shared" si="148"/>
        <v>头饰</v>
      </c>
      <c r="BU98">
        <f t="shared" si="149"/>
        <v>4</v>
      </c>
      <c r="BV98" s="1">
        <f t="shared" si="150"/>
        <v>24</v>
      </c>
      <c r="BW98" s="3">
        <f t="array" ref="BW98">INDEX($CI$3:$EP$26,MATCH($BV98,$CH$3:$CH$26,0),MATCH(BW$1&amp;$BU98,$CI$1:$EP$1&amp;$CI$2:$EP$2,0))*VLOOKUP($BT98,$C$17:$M$20,COUNTBLANK($D$15:D$15)+1,FALSE)</f>
        <v>480</v>
      </c>
      <c r="BX98" s="3">
        <f t="array" ref="BX98">INDEX($CI$3:$EP$26,MATCH($BV98,$CH$3:$CH$26,0),MATCH(BX$1&amp;$BU98,$CI$1:$EP$1&amp;$CI$2:$EP$2,0))*VLOOKUP($BT98,$C$17:$M$20,COUNTBLANK($D$15:E$15)+1,FALSE)</f>
        <v>24000</v>
      </c>
      <c r="BY98" s="3">
        <f t="array" ref="BY98">INDEX($CI$3:$EP$26,MATCH($BV98,$CH$3:$CH$26,0),MATCH(BY$1&amp;$BU98,$CI$1:$EP$1&amp;$CI$2:$EP$2,0))*VLOOKUP($BT98,$C$17:$M$20,COUNTBLANK($D$15:F$15)+1,FALSE)</f>
        <v>0</v>
      </c>
      <c r="BZ98" s="3">
        <f t="array" ref="BZ98">INDEX($CI$3:$EP$26,MATCH($BV98,$CH$3:$CH$26,0),MATCH(BZ$1&amp;$BU98,$CI$1:$EP$1&amp;$CI$2:$EP$2,0))*VLOOKUP($BT98,$C$17:$M$20,COUNTBLANK($D$15:G$15)+1,FALSE)</f>
        <v>0</v>
      </c>
      <c r="CA98" s="3">
        <f t="array" ref="CA98">INDEX($CI$3:$EP$26,MATCH($BV98,$CH$3:$CH$26,0),MATCH(CA$1&amp;$BU98,$CI$1:$EP$1&amp;$CI$2:$EP$2,0))*VLOOKUP($BT98,$C$17:$M$20,COUNTBLANK($D$15:H$15)+1,FALSE)</f>
        <v>0.15000000000000005</v>
      </c>
      <c r="CB98" s="3">
        <f t="array" ref="CB98">INDEX($CI$3:$EP$26,MATCH($BV98,$CH$3:$CH$26,0),MATCH(CB$1&amp;$BU98,$CI$1:$EP$1&amp;$CI$2:$EP$2,0))*VLOOKUP($BT98,$C$17:$M$20,COUNTBLANK($D$15:I$15)+1,FALSE)</f>
        <v>0</v>
      </c>
      <c r="CC98" s="3">
        <f t="array" ref="CC98">INDEX($CI$3:$EP$26,MATCH($BV98,$CH$3:$CH$26,0),MATCH(CC$1&amp;$BU98,$CI$1:$EP$1&amp;$CI$2:$EP$2,0))*VLOOKUP($BT98,$C$17:$M$20,COUNTBLANK($D$15:J$15)+1,FALSE)</f>
        <v>0</v>
      </c>
      <c r="CD98" s="3">
        <f t="array" ref="CD98">INDEX($CI$3:$EP$26,MATCH($BV98,$CH$3:$CH$26,0),MATCH(CD$1&amp;$BU98,$CI$1:$EP$1&amp;$CI$2:$EP$2,0))*VLOOKUP($BT98,$C$17:$M$20,COUNTBLANK($D$15:K$15)+1,FALSE)</f>
        <v>0</v>
      </c>
      <c r="CE98" s="3">
        <f t="array" ref="CE98">INDEX($CI$3:$EP$26,MATCH($BV98,$CH$3:$CH$26,0),MATCH(CE$1&amp;$BU98,$CI$1:$EP$1&amp;$CI$2:$EP$2,0))*VLOOKUP($BT98,$C$17:$M$20,COUNTBLANK($D$15:L$15)+1,FALSE)</f>
        <v>0</v>
      </c>
      <c r="CF98" s="3">
        <f t="array" ref="CF98">INDEX($CI$3:$EP$26,MATCH($BV98,$CH$3:$CH$26,0),MATCH(CF$1&amp;$BU98,$CI$1:$EP$1&amp;$CI$2:$EP$2,0))*VLOOKUP($BT98,$C$17:$M$20,COUNTBLANK($D$15:M$15)+1,FALSE)</f>
        <v>0</v>
      </c>
    </row>
    <row r="99" spans="34:84" x14ac:dyDescent="0.2">
      <c r="AH99" s="3">
        <v>97</v>
      </c>
      <c r="AI99" s="3">
        <f t="shared" si="11"/>
        <v>5</v>
      </c>
      <c r="AJ99" s="3">
        <f t="shared" si="151"/>
        <v>20</v>
      </c>
      <c r="AK99" s="7">
        <f t="array" ref="AK99">INDEX($CI$3:$EP$26,MATCH($AJ99,$CH$3:$CH$26,0),MATCH($AI99&amp;AK$1,$CI$2:$EP$2&amp;$CI$1:$EP$1,0))+SUMPRODUCT($D$21:$M$44,($B$21:$B$44=$AI99)*($D$16:$M$16=AK$1))</f>
        <v>3072</v>
      </c>
      <c r="AL99" s="7">
        <f t="array" ref="AL99">INDEX($CI$3:$EP$26,MATCH($AJ99,$CH$3:$CH$26,0),MATCH($AI99&amp;AL$1,$CI$2:$EP$2&amp;$CI$1:$EP$1,0))+SUMPRODUCT($D$21:$M$44,($B$21:$B$44=$AI99)*($D$16:$M$16=AL$1))</f>
        <v>76800</v>
      </c>
      <c r="AM99" s="7">
        <f t="array" ref="AM99">INDEX($CI$3:$EP$26,MATCH($AJ99,$CH$3:$CH$26,0),MATCH($AI99&amp;AM$1,$CI$2:$EP$2&amp;$CI$1:$EP$1,0))+SUMPRODUCT($D$21:$M$44,($B$21:$B$44=$AI99)*($D$16:$M$16=AM$1))</f>
        <v>1536</v>
      </c>
      <c r="AN99" s="7">
        <f t="array" ref="AN99">INDEX($CI$3:$EP$26,MATCH($AJ99,$CH$3:$CH$26,0),MATCH($AI99&amp;AN$1,$CI$2:$EP$2&amp;$CI$1:$EP$1,0))+SUMPRODUCT($D$21:$M$44,($B$21:$B$44=$AI99)*($D$16:$M$16=AN$1))</f>
        <v>1536</v>
      </c>
      <c r="AO99" s="7">
        <f t="array" ref="AO99">INDEX($CI$3:$EP$26,MATCH($AJ99,$CH$3:$CH$26,0),MATCH($AI99&amp;AO$1,$CI$2:$EP$2&amp;$CI$1:$EP$1,0))+SUMPRODUCT($D$21:$M$44,($B$21:$B$44=$AI99)*($D$16:$M$16=AO$1))</f>
        <v>0.20000000000000004</v>
      </c>
      <c r="AP99" s="7">
        <f t="array" ref="AP99">INDEX($CI$3:$EP$26,MATCH($AJ99,$CH$3:$CH$26,0),MATCH($AI99&amp;AP$1,$CI$2:$EP$2&amp;$CI$1:$EP$1,0))+SUMPRODUCT($D$21:$M$44,($B$21:$B$44=$AI99)*($D$16:$M$16=AP$1))</f>
        <v>0.20000000000000004</v>
      </c>
      <c r="AQ99" s="7">
        <f t="array" ref="AQ99">INDEX($CI$3:$EP$26,MATCH($AJ99,$CH$3:$CH$26,0),MATCH($AI99&amp;AQ$1,$CI$2:$EP$2&amp;$CI$1:$EP$1,0))+SUMPRODUCT($D$21:$M$44,($B$21:$B$44=$AI99)*($D$16:$M$16=AQ$1))</f>
        <v>0.20000000000000004</v>
      </c>
      <c r="AR99" s="7">
        <f t="array" ref="AR99">INDEX($CI$3:$EP$26,MATCH($AJ99,$CH$3:$CH$26,0),MATCH($AI99&amp;AR$1,$CI$2:$EP$2&amp;$CI$1:$EP$1,0))+SUMPRODUCT($D$21:$M$44,($B$21:$B$44=$AI99)*($D$16:$M$16=AR$1))</f>
        <v>0.20000000000000004</v>
      </c>
      <c r="AS99" s="7">
        <f t="array" ref="AS99">INDEX($CI$3:$EP$26,MATCH($AJ99,$CH$3:$CH$26,0),MATCH($AI99&amp;AS$1,$CI$2:$EP$2&amp;$CI$1:$EP$1,0))+SUMPRODUCT($D$21:$M$44,($B$21:$B$44=$AI99)*($D$16:$M$16=AS$1))</f>
        <v>0.06</v>
      </c>
      <c r="AT99" s="7">
        <f t="array" ref="AT99">INDEX($CI$3:$EP$26,MATCH($AJ99,$CH$3:$CH$26,0),MATCH($AI99&amp;AT$1,$CI$2:$EP$2&amp;$CI$1:$EP$1,0))+SUMPRODUCT($D$21:$M$44,($B$21:$B$44=$AI99)*($D$16:$M$16=AT$1))</f>
        <v>0.08</v>
      </c>
      <c r="AU99" s="51">
        <f t="shared" si="152"/>
        <v>78397.5</v>
      </c>
      <c r="AV99" s="1">
        <f t="shared" si="144"/>
        <v>15679500</v>
      </c>
      <c r="AW99" s="51">
        <f>VLOOKUP(AH99,主线!C:AR,42,TRUE)*VLOOKUP(AH99,总表!A:D,3,FALSE)*参数!$C$12/6</f>
        <v>16477760</v>
      </c>
      <c r="AX99" s="51">
        <f t="shared" si="153"/>
        <v>595884501.33333337</v>
      </c>
      <c r="BD99" t="str">
        <f t="shared" ref="BD99:BD162" si="154">BD75</f>
        <v>头饰</v>
      </c>
      <c r="BE99">
        <v>1</v>
      </c>
      <c r="BF99">
        <f t="shared" ref="BF99:BF162" si="155">BF75+1</f>
        <v>2</v>
      </c>
      <c r="BG99" s="1">
        <f t="shared" ref="BG99:BG162" si="156">BG75</f>
        <v>1</v>
      </c>
      <c r="BH99" s="3">
        <f t="array" ref="BH99">INDEX($D$21:$M$44,MATCH($BD99&amp;$BF99,$C$21:$C$44&amp;$B$21:$B$44,0),MATCH(BH$1,$D$16:$M$16,0))+VLOOKUP($BE99,战斗属性模型!$K$22:$O$24,BH$2,FALSE)*INDEX($BW$3:$CF$578,MATCH($BD99&amp;$BF99&amp;$BG99,$BT$3:$BT$578&amp;$BU$3:$BU$578&amp;$BV$3:$BV$578,0),MATCH(BH$1,$BW$1:$CF$1,0))</f>
        <v>60</v>
      </c>
      <c r="BI99" s="3">
        <f t="array" ref="BI99">INDEX($D$21:$M$44,MATCH($BD99&amp;$BF99,$C$21:$C$44&amp;$B$21:$B$44,0),MATCH(BI$1,$D$16:$M$16,0))+VLOOKUP($BE99,战斗属性模型!$K$22:$O$24,BI$2,FALSE)*INDEX($BW$3:$CF$578,MATCH($BD99&amp;$BF99&amp;$BG99,$BT$3:$BT$578&amp;$BU$3:$BU$578&amp;$BV$3:$BV$578,0),MATCH(BI$1,$BW$1:$CF$1,0))</f>
        <v>3060</v>
      </c>
      <c r="BJ99" s="3">
        <f t="array" ref="BJ99">INDEX($D$21:$M$44,MATCH($BD99&amp;$BF99,$C$21:$C$44&amp;$B$21:$B$44,0),MATCH(BJ$1,$D$16:$M$16,0))+VLOOKUP($BE99,战斗属性模型!$K$22:$O$24,BJ$2,FALSE)*INDEX($BW$3:$CF$578,MATCH($BD99&amp;$BF99&amp;$BG99,$BT$3:$BT$578&amp;$BU$3:$BU$578&amp;$BV$3:$BV$578,0),MATCH(BJ$1,$BW$1:$CF$1,0))</f>
        <v>0</v>
      </c>
      <c r="BK99" s="3">
        <f t="array" ref="BK99">INDEX($D$21:$M$44,MATCH($BD99&amp;$BF99,$C$21:$C$44&amp;$B$21:$B$44,0),MATCH(BK$1,$D$16:$M$16,0))+VLOOKUP($BE99,战斗属性模型!$K$22:$O$24,BK$2,FALSE)*INDEX($BW$3:$CF$578,MATCH($BD99&amp;$BF99&amp;$BG99,$BT$3:$BT$578&amp;$BU$3:$BU$578&amp;$BV$3:$BV$578,0),MATCH(BK$1,$BW$1:$CF$1,0))</f>
        <v>0</v>
      </c>
      <c r="BL99" s="3"/>
      <c r="BM99" s="3"/>
      <c r="BN99" s="3"/>
      <c r="BO99" s="3"/>
      <c r="BP99" s="3"/>
      <c r="BQ99" s="3"/>
      <c r="BT99" t="str">
        <f t="shared" si="148"/>
        <v>头饰</v>
      </c>
      <c r="BU99">
        <f t="shared" si="149"/>
        <v>5</v>
      </c>
      <c r="BV99" s="1">
        <f t="shared" si="150"/>
        <v>1</v>
      </c>
      <c r="BW99" s="3">
        <f t="array" ref="BW99">INDEX($CI$3:$EP$26,MATCH($BV99,$CH$3:$CH$26,0),MATCH(BW$1&amp;$BU99,$CI$1:$EP$1&amp;$CI$2:$EP$2,0))*VLOOKUP($BT99,$C$17:$M$20,COUNTBLANK($D$15:D$15)+1,FALSE)</f>
        <v>32</v>
      </c>
      <c r="BX99" s="3">
        <f t="array" ref="BX99">INDEX($CI$3:$EP$26,MATCH($BV99,$CH$3:$CH$26,0),MATCH(BX$1&amp;$BU99,$CI$1:$EP$1&amp;$CI$2:$EP$2,0))*VLOOKUP($BT99,$C$17:$M$20,COUNTBLANK($D$15:E$15)+1,FALSE)</f>
        <v>1600</v>
      </c>
      <c r="BY99" s="3">
        <f t="array" ref="BY99">INDEX($CI$3:$EP$26,MATCH($BV99,$CH$3:$CH$26,0),MATCH(BY$1&amp;$BU99,$CI$1:$EP$1&amp;$CI$2:$EP$2,0))*VLOOKUP($BT99,$C$17:$M$20,COUNTBLANK($D$15:F$15)+1,FALSE)</f>
        <v>0</v>
      </c>
      <c r="BZ99" s="3">
        <f t="array" ref="BZ99">INDEX($CI$3:$EP$26,MATCH($BV99,$CH$3:$CH$26,0),MATCH(BZ$1&amp;$BU99,$CI$1:$EP$1&amp;$CI$2:$EP$2,0))*VLOOKUP($BT99,$C$17:$M$20,COUNTBLANK($D$15:G$15)+1,FALSE)</f>
        <v>0</v>
      </c>
      <c r="CA99" s="3">
        <f t="array" ref="CA99">INDEX($CI$3:$EP$26,MATCH($BV99,$CH$3:$CH$26,0),MATCH(CA$1&amp;$BU99,$CI$1:$EP$1&amp;$CI$2:$EP$2,0))*VLOOKUP($BT99,$C$17:$M$20,COUNTBLANK($D$15:H$15)+1,FALSE)</f>
        <v>0</v>
      </c>
      <c r="CB99" s="3">
        <f t="array" ref="CB99">INDEX($CI$3:$EP$26,MATCH($BV99,$CH$3:$CH$26,0),MATCH(CB$1&amp;$BU99,$CI$1:$EP$1&amp;$CI$2:$EP$2,0))*VLOOKUP($BT99,$C$17:$M$20,COUNTBLANK($D$15:I$15)+1,FALSE)</f>
        <v>0</v>
      </c>
      <c r="CC99" s="3">
        <f t="array" ref="CC99">INDEX($CI$3:$EP$26,MATCH($BV99,$CH$3:$CH$26,0),MATCH(CC$1&amp;$BU99,$CI$1:$EP$1&amp;$CI$2:$EP$2,0))*VLOOKUP($BT99,$C$17:$M$20,COUNTBLANK($D$15:J$15)+1,FALSE)</f>
        <v>0</v>
      </c>
      <c r="CD99" s="3">
        <f t="array" ref="CD99">INDEX($CI$3:$EP$26,MATCH($BV99,$CH$3:$CH$26,0),MATCH(CD$1&amp;$BU99,$CI$1:$EP$1&amp;$CI$2:$EP$2,0))*VLOOKUP($BT99,$C$17:$M$20,COUNTBLANK($D$15:K$15)+1,FALSE)</f>
        <v>0</v>
      </c>
      <c r="CE99" s="3">
        <f t="array" ref="CE99">INDEX($CI$3:$EP$26,MATCH($BV99,$CH$3:$CH$26,0),MATCH(CE$1&amp;$BU99,$CI$1:$EP$1&amp;$CI$2:$EP$2,0))*VLOOKUP($BT99,$C$17:$M$20,COUNTBLANK($D$15:L$15)+1,FALSE)</f>
        <v>0</v>
      </c>
      <c r="CF99" s="3">
        <f t="array" ref="CF99">INDEX($CI$3:$EP$26,MATCH($BV99,$CH$3:$CH$26,0),MATCH(CF$1&amp;$BU99,$CI$1:$EP$1&amp;$CI$2:$EP$2,0))*VLOOKUP($BT99,$C$17:$M$20,COUNTBLANK($D$15:M$15)+1,FALSE)</f>
        <v>0</v>
      </c>
    </row>
    <row r="100" spans="34:84" x14ac:dyDescent="0.2">
      <c r="AH100" s="3">
        <v>98</v>
      </c>
      <c r="AI100" s="3">
        <f t="shared" si="11"/>
        <v>5</v>
      </c>
      <c r="AJ100" s="3">
        <f t="shared" si="151"/>
        <v>20</v>
      </c>
      <c r="AK100" s="7">
        <f t="array" ref="AK100">INDEX($CI$3:$EP$26,MATCH($AJ100,$CH$3:$CH$26,0),MATCH($AI100&amp;AK$1,$CI$2:$EP$2&amp;$CI$1:$EP$1,0))+SUMPRODUCT($D$21:$M$44,($B$21:$B$44=$AI100)*($D$16:$M$16=AK$1))</f>
        <v>3072</v>
      </c>
      <c r="AL100" s="7">
        <f t="array" ref="AL100">INDEX($CI$3:$EP$26,MATCH($AJ100,$CH$3:$CH$26,0),MATCH($AI100&amp;AL$1,$CI$2:$EP$2&amp;$CI$1:$EP$1,0))+SUMPRODUCT($D$21:$M$44,($B$21:$B$44=$AI100)*($D$16:$M$16=AL$1))</f>
        <v>76800</v>
      </c>
      <c r="AM100" s="7">
        <f t="array" ref="AM100">INDEX($CI$3:$EP$26,MATCH($AJ100,$CH$3:$CH$26,0),MATCH($AI100&amp;AM$1,$CI$2:$EP$2&amp;$CI$1:$EP$1,0))+SUMPRODUCT($D$21:$M$44,($B$21:$B$44=$AI100)*($D$16:$M$16=AM$1))</f>
        <v>1536</v>
      </c>
      <c r="AN100" s="7">
        <f t="array" ref="AN100">INDEX($CI$3:$EP$26,MATCH($AJ100,$CH$3:$CH$26,0),MATCH($AI100&amp;AN$1,$CI$2:$EP$2&amp;$CI$1:$EP$1,0))+SUMPRODUCT($D$21:$M$44,($B$21:$B$44=$AI100)*($D$16:$M$16=AN$1))</f>
        <v>1536</v>
      </c>
      <c r="AO100" s="7">
        <f t="array" ref="AO100">INDEX($CI$3:$EP$26,MATCH($AJ100,$CH$3:$CH$26,0),MATCH($AI100&amp;AO$1,$CI$2:$EP$2&amp;$CI$1:$EP$1,0))+SUMPRODUCT($D$21:$M$44,($B$21:$B$44=$AI100)*($D$16:$M$16=AO$1))</f>
        <v>0.20000000000000004</v>
      </c>
      <c r="AP100" s="7">
        <f t="array" ref="AP100">INDEX($CI$3:$EP$26,MATCH($AJ100,$CH$3:$CH$26,0),MATCH($AI100&amp;AP$1,$CI$2:$EP$2&amp;$CI$1:$EP$1,0))+SUMPRODUCT($D$21:$M$44,($B$21:$B$44=$AI100)*($D$16:$M$16=AP$1))</f>
        <v>0.20000000000000004</v>
      </c>
      <c r="AQ100" s="7">
        <f t="array" ref="AQ100">INDEX($CI$3:$EP$26,MATCH($AJ100,$CH$3:$CH$26,0),MATCH($AI100&amp;AQ$1,$CI$2:$EP$2&amp;$CI$1:$EP$1,0))+SUMPRODUCT($D$21:$M$44,($B$21:$B$44=$AI100)*($D$16:$M$16=AQ$1))</f>
        <v>0.20000000000000004</v>
      </c>
      <c r="AR100" s="7">
        <f t="array" ref="AR100">INDEX($CI$3:$EP$26,MATCH($AJ100,$CH$3:$CH$26,0),MATCH($AI100&amp;AR$1,$CI$2:$EP$2&amp;$CI$1:$EP$1,0))+SUMPRODUCT($D$21:$M$44,($B$21:$B$44=$AI100)*($D$16:$M$16=AR$1))</f>
        <v>0.20000000000000004</v>
      </c>
      <c r="AS100" s="7">
        <f t="array" ref="AS100">INDEX($CI$3:$EP$26,MATCH($AJ100,$CH$3:$CH$26,0),MATCH($AI100&amp;AS$1,$CI$2:$EP$2&amp;$CI$1:$EP$1,0))+SUMPRODUCT($D$21:$M$44,($B$21:$B$44=$AI100)*($D$16:$M$16=AS$1))</f>
        <v>0.06</v>
      </c>
      <c r="AT100" s="7">
        <f t="array" ref="AT100">INDEX($CI$3:$EP$26,MATCH($AJ100,$CH$3:$CH$26,0),MATCH($AI100&amp;AT$1,$CI$2:$EP$2&amp;$CI$1:$EP$1,0))+SUMPRODUCT($D$21:$M$44,($B$21:$B$44=$AI100)*($D$16:$M$16=AT$1))</f>
        <v>0.08</v>
      </c>
      <c r="AU100" s="51">
        <f t="shared" si="152"/>
        <v>78397.5</v>
      </c>
      <c r="AV100" s="1">
        <f t="shared" si="144"/>
        <v>15679500</v>
      </c>
      <c r="AW100" s="51">
        <f>VLOOKUP(AH100,主线!C:AR,42,TRUE)*VLOOKUP(AH100,总表!A:D,3,FALSE)*参数!$C$12/6</f>
        <v>16798080</v>
      </c>
      <c r="AX100" s="51">
        <f t="shared" si="153"/>
        <v>612682581.33333337</v>
      </c>
      <c r="BD100" t="str">
        <f t="shared" si="154"/>
        <v>头饰</v>
      </c>
      <c r="BE100">
        <v>1</v>
      </c>
      <c r="BF100">
        <f t="shared" si="155"/>
        <v>2</v>
      </c>
      <c r="BG100" s="1">
        <f t="shared" si="156"/>
        <v>2</v>
      </c>
      <c r="BH100" s="3">
        <f t="array" ref="BH100">INDEX($D$21:$M$44,MATCH($BD100&amp;$BF100,$C$21:$C$44&amp;$B$21:$B$44,0),MATCH(BH$1,$D$16:$M$16,0))+VLOOKUP($BE100,战斗属性模型!$K$22:$O$24,BH$2,FALSE)*INDEX($BW$3:$CF$578,MATCH($BD100&amp;$BF100&amp;$BG100,$BT$3:$BT$578&amp;$BU$3:$BU$578&amp;$BV$3:$BV$578,0),MATCH(BH$1,$BW$1:$CF$1,0))</f>
        <v>72</v>
      </c>
      <c r="BI100" s="3">
        <f t="array" ref="BI100">INDEX($D$21:$M$44,MATCH($BD100&amp;$BF100,$C$21:$C$44&amp;$B$21:$B$44,0),MATCH(BI$1,$D$16:$M$16,0))+VLOOKUP($BE100,战斗属性模型!$K$22:$O$24,BI$2,FALSE)*INDEX($BW$3:$CF$578,MATCH($BD100&amp;$BF100&amp;$BG100,$BT$3:$BT$578&amp;$BU$3:$BU$578&amp;$BV$3:$BV$578,0),MATCH(BI$1,$BW$1:$CF$1,0))</f>
        <v>3720</v>
      </c>
      <c r="BJ100" s="3">
        <f t="array" ref="BJ100">INDEX($D$21:$M$44,MATCH($BD100&amp;$BF100,$C$21:$C$44&amp;$B$21:$B$44,0),MATCH(BJ$1,$D$16:$M$16,0))+VLOOKUP($BE100,战斗属性模型!$K$22:$O$24,BJ$2,FALSE)*INDEX($BW$3:$CF$578,MATCH($BD100&amp;$BF100&amp;$BG100,$BT$3:$BT$578&amp;$BU$3:$BU$578&amp;$BV$3:$BV$578,0),MATCH(BJ$1,$BW$1:$CF$1,0))</f>
        <v>0</v>
      </c>
      <c r="BK100" s="3">
        <f t="array" ref="BK100">INDEX($D$21:$M$44,MATCH($BD100&amp;$BF100,$C$21:$C$44&amp;$B$21:$B$44,0),MATCH(BK$1,$D$16:$M$16,0))+VLOOKUP($BE100,战斗属性模型!$K$22:$O$24,BK$2,FALSE)*INDEX($BW$3:$CF$578,MATCH($BD100&amp;$BF100&amp;$BG100,$BT$3:$BT$578&amp;$BU$3:$BU$578&amp;$BV$3:$BV$578,0),MATCH(BK$1,$BW$1:$CF$1,0))</f>
        <v>0</v>
      </c>
      <c r="BL100" s="3"/>
      <c r="BM100" s="3"/>
      <c r="BN100" s="3"/>
      <c r="BO100" s="3"/>
      <c r="BP100" s="3"/>
      <c r="BQ100" s="3"/>
      <c r="BT100" t="str">
        <f t="shared" si="148"/>
        <v>头饰</v>
      </c>
      <c r="BU100">
        <f t="shared" si="149"/>
        <v>5</v>
      </c>
      <c r="BV100" s="1">
        <f t="shared" si="150"/>
        <v>2</v>
      </c>
      <c r="BW100" s="3">
        <f t="array" ref="BW100">INDEX($CI$3:$EP$26,MATCH($BV100,$CH$3:$CH$26,0),MATCH(BW$1&amp;$BU100,$CI$1:$EP$1&amp;$CI$2:$EP$2,0))*VLOOKUP($BT100,$C$17:$M$20,COUNTBLANK($D$15:D$15)+1,FALSE)</f>
        <v>64</v>
      </c>
      <c r="BX100" s="3">
        <f t="array" ref="BX100">INDEX($CI$3:$EP$26,MATCH($BV100,$CH$3:$CH$26,0),MATCH(BX$1&amp;$BU100,$CI$1:$EP$1&amp;$CI$2:$EP$2,0))*VLOOKUP($BT100,$C$17:$M$20,COUNTBLANK($D$15:E$15)+1,FALSE)</f>
        <v>3200</v>
      </c>
      <c r="BY100" s="3">
        <f t="array" ref="BY100">INDEX($CI$3:$EP$26,MATCH($BV100,$CH$3:$CH$26,0),MATCH(BY$1&amp;$BU100,$CI$1:$EP$1&amp;$CI$2:$EP$2,0))*VLOOKUP($BT100,$C$17:$M$20,COUNTBLANK($D$15:F$15)+1,FALSE)</f>
        <v>0</v>
      </c>
      <c r="BZ100" s="3">
        <f t="array" ref="BZ100">INDEX($CI$3:$EP$26,MATCH($BV100,$CH$3:$CH$26,0),MATCH(BZ$1&amp;$BU100,$CI$1:$EP$1&amp;$CI$2:$EP$2,0))*VLOOKUP($BT100,$C$17:$M$20,COUNTBLANK($D$15:G$15)+1,FALSE)</f>
        <v>0</v>
      </c>
      <c r="CA100" s="3">
        <f t="array" ref="CA100">INDEX($CI$3:$EP$26,MATCH($BV100,$CH$3:$CH$26,0),MATCH(CA$1&amp;$BU100,$CI$1:$EP$1&amp;$CI$2:$EP$2,0))*VLOOKUP($BT100,$C$17:$M$20,COUNTBLANK($D$15:H$15)+1,FALSE)</f>
        <v>0</v>
      </c>
      <c r="CB100" s="3">
        <f t="array" ref="CB100">INDEX($CI$3:$EP$26,MATCH($BV100,$CH$3:$CH$26,0),MATCH(CB$1&amp;$BU100,$CI$1:$EP$1&amp;$CI$2:$EP$2,0))*VLOOKUP($BT100,$C$17:$M$20,COUNTBLANK($D$15:I$15)+1,FALSE)</f>
        <v>0</v>
      </c>
      <c r="CC100" s="3">
        <f t="array" ref="CC100">INDEX($CI$3:$EP$26,MATCH($BV100,$CH$3:$CH$26,0),MATCH(CC$1&amp;$BU100,$CI$1:$EP$1&amp;$CI$2:$EP$2,0))*VLOOKUP($BT100,$C$17:$M$20,COUNTBLANK($D$15:J$15)+1,FALSE)</f>
        <v>0</v>
      </c>
      <c r="CD100" s="3">
        <f t="array" ref="CD100">INDEX($CI$3:$EP$26,MATCH($BV100,$CH$3:$CH$26,0),MATCH(CD$1&amp;$BU100,$CI$1:$EP$1&amp;$CI$2:$EP$2,0))*VLOOKUP($BT100,$C$17:$M$20,COUNTBLANK($D$15:K$15)+1,FALSE)</f>
        <v>0</v>
      </c>
      <c r="CE100" s="3">
        <f t="array" ref="CE100">INDEX($CI$3:$EP$26,MATCH($BV100,$CH$3:$CH$26,0),MATCH(CE$1&amp;$BU100,$CI$1:$EP$1&amp;$CI$2:$EP$2,0))*VLOOKUP($BT100,$C$17:$M$20,COUNTBLANK($D$15:L$15)+1,FALSE)</f>
        <v>0</v>
      </c>
      <c r="CF100" s="3">
        <f t="array" ref="CF100">INDEX($CI$3:$EP$26,MATCH($BV100,$CH$3:$CH$26,0),MATCH(CF$1&amp;$BU100,$CI$1:$EP$1&amp;$CI$2:$EP$2,0))*VLOOKUP($BT100,$C$17:$M$20,COUNTBLANK($D$15:M$15)+1,FALSE)</f>
        <v>0</v>
      </c>
    </row>
    <row r="101" spans="34:84" x14ac:dyDescent="0.2">
      <c r="AH101" s="3">
        <v>99</v>
      </c>
      <c r="AI101" s="3">
        <f t="shared" si="11"/>
        <v>5</v>
      </c>
      <c r="AJ101" s="3">
        <f t="shared" si="151"/>
        <v>20</v>
      </c>
      <c r="AK101" s="7">
        <f t="array" ref="AK101">INDEX($CI$3:$EP$26,MATCH($AJ101,$CH$3:$CH$26,0),MATCH($AI101&amp;AK$1,$CI$2:$EP$2&amp;$CI$1:$EP$1,0))+SUMPRODUCT($D$21:$M$44,($B$21:$B$44=$AI101)*($D$16:$M$16=AK$1))</f>
        <v>3072</v>
      </c>
      <c r="AL101" s="7">
        <f t="array" ref="AL101">INDEX($CI$3:$EP$26,MATCH($AJ101,$CH$3:$CH$26,0),MATCH($AI101&amp;AL$1,$CI$2:$EP$2&amp;$CI$1:$EP$1,0))+SUMPRODUCT($D$21:$M$44,($B$21:$B$44=$AI101)*($D$16:$M$16=AL$1))</f>
        <v>76800</v>
      </c>
      <c r="AM101" s="7">
        <f t="array" ref="AM101">INDEX($CI$3:$EP$26,MATCH($AJ101,$CH$3:$CH$26,0),MATCH($AI101&amp;AM$1,$CI$2:$EP$2&amp;$CI$1:$EP$1,0))+SUMPRODUCT($D$21:$M$44,($B$21:$B$44=$AI101)*($D$16:$M$16=AM$1))</f>
        <v>1536</v>
      </c>
      <c r="AN101" s="7">
        <f t="array" ref="AN101">INDEX($CI$3:$EP$26,MATCH($AJ101,$CH$3:$CH$26,0),MATCH($AI101&amp;AN$1,$CI$2:$EP$2&amp;$CI$1:$EP$1,0))+SUMPRODUCT($D$21:$M$44,($B$21:$B$44=$AI101)*($D$16:$M$16=AN$1))</f>
        <v>1536</v>
      </c>
      <c r="AO101" s="7">
        <f t="array" ref="AO101">INDEX($CI$3:$EP$26,MATCH($AJ101,$CH$3:$CH$26,0),MATCH($AI101&amp;AO$1,$CI$2:$EP$2&amp;$CI$1:$EP$1,0))+SUMPRODUCT($D$21:$M$44,($B$21:$B$44=$AI101)*($D$16:$M$16=AO$1))</f>
        <v>0.20000000000000004</v>
      </c>
      <c r="AP101" s="7">
        <f t="array" ref="AP101">INDEX($CI$3:$EP$26,MATCH($AJ101,$CH$3:$CH$26,0),MATCH($AI101&amp;AP$1,$CI$2:$EP$2&amp;$CI$1:$EP$1,0))+SUMPRODUCT($D$21:$M$44,($B$21:$B$44=$AI101)*($D$16:$M$16=AP$1))</f>
        <v>0.20000000000000004</v>
      </c>
      <c r="AQ101" s="7">
        <f t="array" ref="AQ101">INDEX($CI$3:$EP$26,MATCH($AJ101,$CH$3:$CH$26,0),MATCH($AI101&amp;AQ$1,$CI$2:$EP$2&amp;$CI$1:$EP$1,0))+SUMPRODUCT($D$21:$M$44,($B$21:$B$44=$AI101)*($D$16:$M$16=AQ$1))</f>
        <v>0.20000000000000004</v>
      </c>
      <c r="AR101" s="7">
        <f t="array" ref="AR101">INDEX($CI$3:$EP$26,MATCH($AJ101,$CH$3:$CH$26,0),MATCH($AI101&amp;AR$1,$CI$2:$EP$2&amp;$CI$1:$EP$1,0))+SUMPRODUCT($D$21:$M$44,($B$21:$B$44=$AI101)*($D$16:$M$16=AR$1))</f>
        <v>0.20000000000000004</v>
      </c>
      <c r="AS101" s="7">
        <f t="array" ref="AS101">INDEX($CI$3:$EP$26,MATCH($AJ101,$CH$3:$CH$26,0),MATCH($AI101&amp;AS$1,$CI$2:$EP$2&amp;$CI$1:$EP$1,0))+SUMPRODUCT($D$21:$M$44,($B$21:$B$44=$AI101)*($D$16:$M$16=AS$1))</f>
        <v>0.06</v>
      </c>
      <c r="AT101" s="7">
        <f t="array" ref="AT101">INDEX($CI$3:$EP$26,MATCH($AJ101,$CH$3:$CH$26,0),MATCH($AI101&amp;AT$1,$CI$2:$EP$2&amp;$CI$1:$EP$1,0))+SUMPRODUCT($D$21:$M$44,($B$21:$B$44=$AI101)*($D$16:$M$16=AT$1))</f>
        <v>0.08</v>
      </c>
      <c r="AU101" s="51">
        <f t="shared" si="152"/>
        <v>78397.5</v>
      </c>
      <c r="AV101" s="1">
        <f t="shared" si="144"/>
        <v>15679500</v>
      </c>
      <c r="AW101" s="51">
        <f>VLOOKUP(AH101,主线!C:AR,42,TRUE)*VLOOKUP(AH101,总表!A:D,3,FALSE)*参数!$C$12/6</f>
        <v>17164160</v>
      </c>
      <c r="AX101" s="51">
        <f t="shared" si="153"/>
        <v>629846741.33333337</v>
      </c>
      <c r="BD101" t="str">
        <f t="shared" si="154"/>
        <v>头饰</v>
      </c>
      <c r="BE101">
        <v>1</v>
      </c>
      <c r="BF101">
        <f t="shared" si="155"/>
        <v>2</v>
      </c>
      <c r="BG101" s="1">
        <f t="shared" si="156"/>
        <v>3</v>
      </c>
      <c r="BH101" s="3">
        <f t="array" ref="BH101">INDEX($D$21:$M$44,MATCH($BD101&amp;$BF101,$C$21:$C$44&amp;$B$21:$B$44,0),MATCH(BH$1,$D$16:$M$16,0))+VLOOKUP($BE101,战斗属性模型!$K$22:$O$24,BH$2,FALSE)*INDEX($BW$3:$CF$578,MATCH($BD101&amp;$BF101&amp;$BG101,$BT$3:$BT$578&amp;$BU$3:$BU$578&amp;$BV$3:$BV$578,0),MATCH(BH$1,$BW$1:$CF$1,0))</f>
        <v>84</v>
      </c>
      <c r="BI101" s="3">
        <f t="array" ref="BI101">INDEX($D$21:$M$44,MATCH($BD101&amp;$BF101,$C$21:$C$44&amp;$B$21:$B$44,0),MATCH(BI$1,$D$16:$M$16,0))+VLOOKUP($BE101,战斗属性模型!$K$22:$O$24,BI$2,FALSE)*INDEX($BW$3:$CF$578,MATCH($BD101&amp;$BF101&amp;$BG101,$BT$3:$BT$578&amp;$BU$3:$BU$578&amp;$BV$3:$BV$578,0),MATCH(BI$1,$BW$1:$CF$1,0))</f>
        <v>4380</v>
      </c>
      <c r="BJ101" s="3">
        <f t="array" ref="BJ101">INDEX($D$21:$M$44,MATCH($BD101&amp;$BF101,$C$21:$C$44&amp;$B$21:$B$44,0),MATCH(BJ$1,$D$16:$M$16,0))+VLOOKUP($BE101,战斗属性模型!$K$22:$O$24,BJ$2,FALSE)*INDEX($BW$3:$CF$578,MATCH($BD101&amp;$BF101&amp;$BG101,$BT$3:$BT$578&amp;$BU$3:$BU$578&amp;$BV$3:$BV$578,0),MATCH(BJ$1,$BW$1:$CF$1,0))</f>
        <v>0</v>
      </c>
      <c r="BK101" s="3">
        <f t="array" ref="BK101">INDEX($D$21:$M$44,MATCH($BD101&amp;$BF101,$C$21:$C$44&amp;$B$21:$B$44,0),MATCH(BK$1,$D$16:$M$16,0))+VLOOKUP($BE101,战斗属性模型!$K$22:$O$24,BK$2,FALSE)*INDEX($BW$3:$CF$578,MATCH($BD101&amp;$BF101&amp;$BG101,$BT$3:$BT$578&amp;$BU$3:$BU$578&amp;$BV$3:$BV$578,0),MATCH(BK$1,$BW$1:$CF$1,0))</f>
        <v>0</v>
      </c>
      <c r="BL101" s="3"/>
      <c r="BM101" s="3"/>
      <c r="BN101" s="3"/>
      <c r="BO101" s="3"/>
      <c r="BP101" s="3"/>
      <c r="BQ101" s="3"/>
      <c r="BT101" t="str">
        <f t="shared" si="148"/>
        <v>头饰</v>
      </c>
      <c r="BU101">
        <f t="shared" si="149"/>
        <v>5</v>
      </c>
      <c r="BV101" s="1">
        <f t="shared" si="150"/>
        <v>3</v>
      </c>
      <c r="BW101" s="3">
        <f t="array" ref="BW101">INDEX($CI$3:$EP$26,MATCH($BV101,$CH$3:$CH$26,0),MATCH(BW$1&amp;$BU101,$CI$1:$EP$1&amp;$CI$2:$EP$2,0))*VLOOKUP($BT101,$C$17:$M$20,COUNTBLANK($D$15:D$15)+1,FALSE)</f>
        <v>96</v>
      </c>
      <c r="BX101" s="3">
        <f t="array" ref="BX101">INDEX($CI$3:$EP$26,MATCH($BV101,$CH$3:$CH$26,0),MATCH(BX$1&amp;$BU101,$CI$1:$EP$1&amp;$CI$2:$EP$2,0))*VLOOKUP($BT101,$C$17:$M$20,COUNTBLANK($D$15:E$15)+1,FALSE)</f>
        <v>4800</v>
      </c>
      <c r="BY101" s="3">
        <f t="array" ref="BY101">INDEX($CI$3:$EP$26,MATCH($BV101,$CH$3:$CH$26,0),MATCH(BY$1&amp;$BU101,$CI$1:$EP$1&amp;$CI$2:$EP$2,0))*VLOOKUP($BT101,$C$17:$M$20,COUNTBLANK($D$15:F$15)+1,FALSE)</f>
        <v>0</v>
      </c>
      <c r="BZ101" s="3">
        <f t="array" ref="BZ101">INDEX($CI$3:$EP$26,MATCH($BV101,$CH$3:$CH$26,0),MATCH(BZ$1&amp;$BU101,$CI$1:$EP$1&amp;$CI$2:$EP$2,0))*VLOOKUP($BT101,$C$17:$M$20,COUNTBLANK($D$15:G$15)+1,FALSE)</f>
        <v>0</v>
      </c>
      <c r="CA101" s="3">
        <f t="array" ref="CA101">INDEX($CI$3:$EP$26,MATCH($BV101,$CH$3:$CH$26,0),MATCH(CA$1&amp;$BU101,$CI$1:$EP$1&amp;$CI$2:$EP$2,0))*VLOOKUP($BT101,$C$17:$M$20,COUNTBLANK($D$15:H$15)+1,FALSE)</f>
        <v>0</v>
      </c>
      <c r="CB101" s="3">
        <f t="array" ref="CB101">INDEX($CI$3:$EP$26,MATCH($BV101,$CH$3:$CH$26,0),MATCH(CB$1&amp;$BU101,$CI$1:$EP$1&amp;$CI$2:$EP$2,0))*VLOOKUP($BT101,$C$17:$M$20,COUNTBLANK($D$15:I$15)+1,FALSE)</f>
        <v>0</v>
      </c>
      <c r="CC101" s="3">
        <f t="array" ref="CC101">INDEX($CI$3:$EP$26,MATCH($BV101,$CH$3:$CH$26,0),MATCH(CC$1&amp;$BU101,$CI$1:$EP$1&amp;$CI$2:$EP$2,0))*VLOOKUP($BT101,$C$17:$M$20,COUNTBLANK($D$15:J$15)+1,FALSE)</f>
        <v>0</v>
      </c>
      <c r="CD101" s="3">
        <f t="array" ref="CD101">INDEX($CI$3:$EP$26,MATCH($BV101,$CH$3:$CH$26,0),MATCH(CD$1&amp;$BU101,$CI$1:$EP$1&amp;$CI$2:$EP$2,0))*VLOOKUP($BT101,$C$17:$M$20,COUNTBLANK($D$15:K$15)+1,FALSE)</f>
        <v>0</v>
      </c>
      <c r="CE101" s="3">
        <f t="array" ref="CE101">INDEX($CI$3:$EP$26,MATCH($BV101,$CH$3:$CH$26,0),MATCH(CE$1&amp;$BU101,$CI$1:$EP$1&amp;$CI$2:$EP$2,0))*VLOOKUP($BT101,$C$17:$M$20,COUNTBLANK($D$15:L$15)+1,FALSE)</f>
        <v>0</v>
      </c>
      <c r="CF101" s="3">
        <f t="array" ref="CF101">INDEX($CI$3:$EP$26,MATCH($BV101,$CH$3:$CH$26,0),MATCH(CF$1&amp;$BU101,$CI$1:$EP$1&amp;$CI$2:$EP$2,0))*VLOOKUP($BT101,$C$17:$M$20,COUNTBLANK($D$15:M$15)+1,FALSE)</f>
        <v>0</v>
      </c>
    </row>
    <row r="102" spans="34:84" x14ac:dyDescent="0.2">
      <c r="AH102" s="3">
        <v>100</v>
      </c>
      <c r="AI102" s="3">
        <f t="shared" si="11"/>
        <v>5</v>
      </c>
      <c r="AJ102" s="3">
        <f t="shared" si="151"/>
        <v>20</v>
      </c>
      <c r="AK102" s="7">
        <f t="array" ref="AK102">INDEX($CI$3:$EP$26,MATCH($AJ102,$CH$3:$CH$26,0),MATCH($AI102&amp;AK$1,$CI$2:$EP$2&amp;$CI$1:$EP$1,0))+SUMPRODUCT($D$21:$M$44,($B$21:$B$44=$AI102)*($D$16:$M$16=AK$1))</f>
        <v>3072</v>
      </c>
      <c r="AL102" s="7">
        <f t="array" ref="AL102">INDEX($CI$3:$EP$26,MATCH($AJ102,$CH$3:$CH$26,0),MATCH($AI102&amp;AL$1,$CI$2:$EP$2&amp;$CI$1:$EP$1,0))+SUMPRODUCT($D$21:$M$44,($B$21:$B$44=$AI102)*($D$16:$M$16=AL$1))</f>
        <v>76800</v>
      </c>
      <c r="AM102" s="7">
        <f t="array" ref="AM102">INDEX($CI$3:$EP$26,MATCH($AJ102,$CH$3:$CH$26,0),MATCH($AI102&amp;AM$1,$CI$2:$EP$2&amp;$CI$1:$EP$1,0))+SUMPRODUCT($D$21:$M$44,($B$21:$B$44=$AI102)*($D$16:$M$16=AM$1))</f>
        <v>1536</v>
      </c>
      <c r="AN102" s="7">
        <f t="array" ref="AN102">INDEX($CI$3:$EP$26,MATCH($AJ102,$CH$3:$CH$26,0),MATCH($AI102&amp;AN$1,$CI$2:$EP$2&amp;$CI$1:$EP$1,0))+SUMPRODUCT($D$21:$M$44,($B$21:$B$44=$AI102)*($D$16:$M$16=AN$1))</f>
        <v>1536</v>
      </c>
      <c r="AO102" s="7">
        <f t="array" ref="AO102">INDEX($CI$3:$EP$26,MATCH($AJ102,$CH$3:$CH$26,0),MATCH($AI102&amp;AO$1,$CI$2:$EP$2&amp;$CI$1:$EP$1,0))+SUMPRODUCT($D$21:$M$44,($B$21:$B$44=$AI102)*($D$16:$M$16=AO$1))</f>
        <v>0.20000000000000004</v>
      </c>
      <c r="AP102" s="7">
        <f t="array" ref="AP102">INDEX($CI$3:$EP$26,MATCH($AJ102,$CH$3:$CH$26,0),MATCH($AI102&amp;AP$1,$CI$2:$EP$2&amp;$CI$1:$EP$1,0))+SUMPRODUCT($D$21:$M$44,($B$21:$B$44=$AI102)*($D$16:$M$16=AP$1))</f>
        <v>0.20000000000000004</v>
      </c>
      <c r="AQ102" s="7">
        <f t="array" ref="AQ102">INDEX($CI$3:$EP$26,MATCH($AJ102,$CH$3:$CH$26,0),MATCH($AI102&amp;AQ$1,$CI$2:$EP$2&amp;$CI$1:$EP$1,0))+SUMPRODUCT($D$21:$M$44,($B$21:$B$44=$AI102)*($D$16:$M$16=AQ$1))</f>
        <v>0.20000000000000004</v>
      </c>
      <c r="AR102" s="7">
        <f t="array" ref="AR102">INDEX($CI$3:$EP$26,MATCH($AJ102,$CH$3:$CH$26,0),MATCH($AI102&amp;AR$1,$CI$2:$EP$2&amp;$CI$1:$EP$1,0))+SUMPRODUCT($D$21:$M$44,($B$21:$B$44=$AI102)*($D$16:$M$16=AR$1))</f>
        <v>0.20000000000000004</v>
      </c>
      <c r="AS102" s="7">
        <f t="array" ref="AS102">INDEX($CI$3:$EP$26,MATCH($AJ102,$CH$3:$CH$26,0),MATCH($AI102&amp;AS$1,$CI$2:$EP$2&amp;$CI$1:$EP$1,0))+SUMPRODUCT($D$21:$M$44,($B$21:$B$44=$AI102)*($D$16:$M$16=AS$1))</f>
        <v>0.06</v>
      </c>
      <c r="AT102" s="7">
        <f t="array" ref="AT102">INDEX($CI$3:$EP$26,MATCH($AJ102,$CH$3:$CH$26,0),MATCH($AI102&amp;AT$1,$CI$2:$EP$2&amp;$CI$1:$EP$1,0))+SUMPRODUCT($D$21:$M$44,($B$21:$B$44=$AI102)*($D$16:$M$16=AT$1))</f>
        <v>0.08</v>
      </c>
      <c r="AU102" s="51">
        <f t="shared" si="152"/>
        <v>78397.5</v>
      </c>
      <c r="AV102" s="1">
        <f t="shared" si="144"/>
        <v>15679500</v>
      </c>
      <c r="AW102" s="51">
        <f>VLOOKUP(AH102,主线!C:AR,42,TRUE)*VLOOKUP(AH102,总表!A:D,3,FALSE)*参数!$C$12/6</f>
        <v>17576000</v>
      </c>
      <c r="AX102" s="51">
        <f t="shared" si="153"/>
        <v>647422741.33333337</v>
      </c>
      <c r="BD102" t="str">
        <f t="shared" si="154"/>
        <v>头饰</v>
      </c>
      <c r="BE102">
        <v>1</v>
      </c>
      <c r="BF102">
        <f t="shared" si="155"/>
        <v>2</v>
      </c>
      <c r="BG102" s="1">
        <f t="shared" si="156"/>
        <v>4</v>
      </c>
      <c r="BH102" s="3">
        <f t="array" ref="BH102">INDEX($D$21:$M$44,MATCH($BD102&amp;$BF102,$C$21:$C$44&amp;$B$21:$B$44,0),MATCH(BH$1,$D$16:$M$16,0))+VLOOKUP($BE102,战斗属性模型!$K$22:$O$24,BH$2,FALSE)*INDEX($BW$3:$CF$578,MATCH($BD102&amp;$BF102&amp;$BG102,$BT$3:$BT$578&amp;$BU$3:$BU$578&amp;$BV$3:$BV$578,0),MATCH(BH$1,$BW$1:$CF$1,0))</f>
        <v>96</v>
      </c>
      <c r="BI102" s="3">
        <f t="array" ref="BI102">INDEX($D$21:$M$44,MATCH($BD102&amp;$BF102,$C$21:$C$44&amp;$B$21:$B$44,0),MATCH(BI$1,$D$16:$M$16,0))+VLOOKUP($BE102,战斗属性模型!$K$22:$O$24,BI$2,FALSE)*INDEX($BW$3:$CF$578,MATCH($BD102&amp;$BF102&amp;$BG102,$BT$3:$BT$578&amp;$BU$3:$BU$578&amp;$BV$3:$BV$578,0),MATCH(BI$1,$BW$1:$CF$1,0))</f>
        <v>5040</v>
      </c>
      <c r="BJ102" s="3">
        <f t="array" ref="BJ102">INDEX($D$21:$M$44,MATCH($BD102&amp;$BF102,$C$21:$C$44&amp;$B$21:$B$44,0),MATCH(BJ$1,$D$16:$M$16,0))+VLOOKUP($BE102,战斗属性模型!$K$22:$O$24,BJ$2,FALSE)*INDEX($BW$3:$CF$578,MATCH($BD102&amp;$BF102&amp;$BG102,$BT$3:$BT$578&amp;$BU$3:$BU$578&amp;$BV$3:$BV$578,0),MATCH(BJ$1,$BW$1:$CF$1,0))</f>
        <v>0</v>
      </c>
      <c r="BK102" s="3">
        <f t="array" ref="BK102">INDEX($D$21:$M$44,MATCH($BD102&amp;$BF102,$C$21:$C$44&amp;$B$21:$B$44,0),MATCH(BK$1,$D$16:$M$16,0))+VLOOKUP($BE102,战斗属性模型!$K$22:$O$24,BK$2,FALSE)*INDEX($BW$3:$CF$578,MATCH($BD102&amp;$BF102&amp;$BG102,$BT$3:$BT$578&amp;$BU$3:$BU$578&amp;$BV$3:$BV$578,0),MATCH(BK$1,$BW$1:$CF$1,0))</f>
        <v>0</v>
      </c>
      <c r="BL102" s="3"/>
      <c r="BM102" s="3"/>
      <c r="BN102" s="3"/>
      <c r="BO102" s="3"/>
      <c r="BP102" s="3"/>
      <c r="BQ102" s="3"/>
      <c r="BT102" t="str">
        <f t="shared" si="148"/>
        <v>头饰</v>
      </c>
      <c r="BU102">
        <f t="shared" si="149"/>
        <v>5</v>
      </c>
      <c r="BV102" s="1">
        <f t="shared" si="150"/>
        <v>4</v>
      </c>
      <c r="BW102" s="3">
        <f t="array" ref="BW102">INDEX($CI$3:$EP$26,MATCH($BV102,$CH$3:$CH$26,0),MATCH(BW$1&amp;$BU102,$CI$1:$EP$1&amp;$CI$2:$EP$2,0))*VLOOKUP($BT102,$C$17:$M$20,COUNTBLANK($D$15:D$15)+1,FALSE)</f>
        <v>128</v>
      </c>
      <c r="BX102" s="3">
        <f t="array" ref="BX102">INDEX($CI$3:$EP$26,MATCH($BV102,$CH$3:$CH$26,0),MATCH(BX$1&amp;$BU102,$CI$1:$EP$1&amp;$CI$2:$EP$2,0))*VLOOKUP($BT102,$C$17:$M$20,COUNTBLANK($D$15:E$15)+1,FALSE)</f>
        <v>6400</v>
      </c>
      <c r="BY102" s="3">
        <f t="array" ref="BY102">INDEX($CI$3:$EP$26,MATCH($BV102,$CH$3:$CH$26,0),MATCH(BY$1&amp;$BU102,$CI$1:$EP$1&amp;$CI$2:$EP$2,0))*VLOOKUP($BT102,$C$17:$M$20,COUNTBLANK($D$15:F$15)+1,FALSE)</f>
        <v>0</v>
      </c>
      <c r="BZ102" s="3">
        <f t="array" ref="BZ102">INDEX($CI$3:$EP$26,MATCH($BV102,$CH$3:$CH$26,0),MATCH(BZ$1&amp;$BU102,$CI$1:$EP$1&amp;$CI$2:$EP$2,0))*VLOOKUP($BT102,$C$17:$M$20,COUNTBLANK($D$15:G$15)+1,FALSE)</f>
        <v>0</v>
      </c>
      <c r="CA102" s="3">
        <f t="array" ref="CA102">INDEX($CI$3:$EP$26,MATCH($BV102,$CH$3:$CH$26,0),MATCH(CA$1&amp;$BU102,$CI$1:$EP$1&amp;$CI$2:$EP$2,0))*VLOOKUP($BT102,$C$17:$M$20,COUNTBLANK($D$15:H$15)+1,FALSE)</f>
        <v>0.04</v>
      </c>
      <c r="CB102" s="3">
        <f t="array" ref="CB102">INDEX($CI$3:$EP$26,MATCH($BV102,$CH$3:$CH$26,0),MATCH(CB$1&amp;$BU102,$CI$1:$EP$1&amp;$CI$2:$EP$2,0))*VLOOKUP($BT102,$C$17:$M$20,COUNTBLANK($D$15:I$15)+1,FALSE)</f>
        <v>0</v>
      </c>
      <c r="CC102" s="3">
        <f t="array" ref="CC102">INDEX($CI$3:$EP$26,MATCH($BV102,$CH$3:$CH$26,0),MATCH(CC$1&amp;$BU102,$CI$1:$EP$1&amp;$CI$2:$EP$2,0))*VLOOKUP($BT102,$C$17:$M$20,COUNTBLANK($D$15:J$15)+1,FALSE)</f>
        <v>0</v>
      </c>
      <c r="CD102" s="3">
        <f t="array" ref="CD102">INDEX($CI$3:$EP$26,MATCH($BV102,$CH$3:$CH$26,0),MATCH(CD$1&amp;$BU102,$CI$1:$EP$1&amp;$CI$2:$EP$2,0))*VLOOKUP($BT102,$C$17:$M$20,COUNTBLANK($D$15:K$15)+1,FALSE)</f>
        <v>0</v>
      </c>
      <c r="CE102" s="3">
        <f t="array" ref="CE102">INDEX($CI$3:$EP$26,MATCH($BV102,$CH$3:$CH$26,0),MATCH(CE$1&amp;$BU102,$CI$1:$EP$1&amp;$CI$2:$EP$2,0))*VLOOKUP($BT102,$C$17:$M$20,COUNTBLANK($D$15:L$15)+1,FALSE)</f>
        <v>0</v>
      </c>
      <c r="CF102" s="3">
        <f t="array" ref="CF102">INDEX($CI$3:$EP$26,MATCH($BV102,$CH$3:$CH$26,0),MATCH(CF$1&amp;$BU102,$CI$1:$EP$1&amp;$CI$2:$EP$2,0))*VLOOKUP($BT102,$C$17:$M$20,COUNTBLANK($D$15:M$15)+1,FALSE)</f>
        <v>0</v>
      </c>
    </row>
    <row r="103" spans="34:84" x14ac:dyDescent="0.2"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BD103" t="str">
        <f t="shared" si="154"/>
        <v>头饰</v>
      </c>
      <c r="BE103">
        <v>1</v>
      </c>
      <c r="BF103">
        <f t="shared" si="155"/>
        <v>2</v>
      </c>
      <c r="BG103" s="1">
        <f t="shared" si="156"/>
        <v>5</v>
      </c>
      <c r="BH103" s="3">
        <f t="array" ref="BH103">INDEX($D$21:$M$44,MATCH($BD103&amp;$BF103,$C$21:$C$44&amp;$B$21:$B$44,0),MATCH(BH$1,$D$16:$M$16,0))+VLOOKUP($BE103,战斗属性模型!$K$22:$O$24,BH$2,FALSE)*INDEX($BW$3:$CF$578,MATCH($BD103&amp;$BF103&amp;$BG103,$BT$3:$BT$578&amp;$BU$3:$BU$578&amp;$BV$3:$BV$578,0),MATCH(BH$1,$BW$1:$CF$1,0))</f>
        <v>108</v>
      </c>
      <c r="BI103" s="3">
        <f t="array" ref="BI103">INDEX($D$21:$M$44,MATCH($BD103&amp;$BF103,$C$21:$C$44&amp;$B$21:$B$44,0),MATCH(BI$1,$D$16:$M$16,0))+VLOOKUP($BE103,战斗属性模型!$K$22:$O$24,BI$2,FALSE)*INDEX($BW$3:$CF$578,MATCH($BD103&amp;$BF103&amp;$BG103,$BT$3:$BT$578&amp;$BU$3:$BU$578&amp;$BV$3:$BV$578,0),MATCH(BI$1,$BW$1:$CF$1,0))</f>
        <v>5700</v>
      </c>
      <c r="BJ103" s="3">
        <f t="array" ref="BJ103">INDEX($D$21:$M$44,MATCH($BD103&amp;$BF103,$C$21:$C$44&amp;$B$21:$B$44,0),MATCH(BJ$1,$D$16:$M$16,0))+VLOOKUP($BE103,战斗属性模型!$K$22:$O$24,BJ$2,FALSE)*INDEX($BW$3:$CF$578,MATCH($BD103&amp;$BF103&amp;$BG103,$BT$3:$BT$578&amp;$BU$3:$BU$578&amp;$BV$3:$BV$578,0),MATCH(BJ$1,$BW$1:$CF$1,0))</f>
        <v>0</v>
      </c>
      <c r="BK103" s="3">
        <f t="array" ref="BK103">INDEX($D$21:$M$44,MATCH($BD103&amp;$BF103,$C$21:$C$44&amp;$B$21:$B$44,0),MATCH(BK$1,$D$16:$M$16,0))+VLOOKUP($BE103,战斗属性模型!$K$22:$O$24,BK$2,FALSE)*INDEX($BW$3:$CF$578,MATCH($BD103&amp;$BF103&amp;$BG103,$BT$3:$BT$578&amp;$BU$3:$BU$578&amp;$BV$3:$BV$578,0),MATCH(BK$1,$BW$1:$CF$1,0))</f>
        <v>0</v>
      </c>
      <c r="BL103" s="3"/>
      <c r="BM103" s="3"/>
      <c r="BN103" s="3"/>
      <c r="BO103" s="3"/>
      <c r="BP103" s="3"/>
      <c r="BQ103" s="3"/>
      <c r="BT103" t="str">
        <f t="shared" si="148"/>
        <v>头饰</v>
      </c>
      <c r="BU103">
        <f t="shared" si="149"/>
        <v>5</v>
      </c>
      <c r="BV103" s="1">
        <f t="shared" si="150"/>
        <v>5</v>
      </c>
      <c r="BW103" s="3">
        <f t="array" ref="BW103">INDEX($CI$3:$EP$26,MATCH($BV103,$CH$3:$CH$26,0),MATCH(BW$1&amp;$BU103,$CI$1:$EP$1&amp;$CI$2:$EP$2,0))*VLOOKUP($BT103,$C$17:$M$20,COUNTBLANK($D$15:D$15)+1,FALSE)</f>
        <v>160</v>
      </c>
      <c r="BX103" s="3">
        <f t="array" ref="BX103">INDEX($CI$3:$EP$26,MATCH($BV103,$CH$3:$CH$26,0),MATCH(BX$1&amp;$BU103,$CI$1:$EP$1&amp;$CI$2:$EP$2,0))*VLOOKUP($BT103,$C$17:$M$20,COUNTBLANK($D$15:E$15)+1,FALSE)</f>
        <v>8000</v>
      </c>
      <c r="BY103" s="3">
        <f t="array" ref="BY103">INDEX($CI$3:$EP$26,MATCH($BV103,$CH$3:$CH$26,0),MATCH(BY$1&amp;$BU103,$CI$1:$EP$1&amp;$CI$2:$EP$2,0))*VLOOKUP($BT103,$C$17:$M$20,COUNTBLANK($D$15:F$15)+1,FALSE)</f>
        <v>0</v>
      </c>
      <c r="BZ103" s="3">
        <f t="array" ref="BZ103">INDEX($CI$3:$EP$26,MATCH($BV103,$CH$3:$CH$26,0),MATCH(BZ$1&amp;$BU103,$CI$1:$EP$1&amp;$CI$2:$EP$2,0))*VLOOKUP($BT103,$C$17:$M$20,COUNTBLANK($D$15:G$15)+1,FALSE)</f>
        <v>0</v>
      </c>
      <c r="CA103" s="3">
        <f t="array" ref="CA103">INDEX($CI$3:$EP$26,MATCH($BV103,$CH$3:$CH$26,0),MATCH(CA$1&amp;$BU103,$CI$1:$EP$1&amp;$CI$2:$EP$2,0))*VLOOKUP($BT103,$C$17:$M$20,COUNTBLANK($D$15:H$15)+1,FALSE)</f>
        <v>0.04</v>
      </c>
      <c r="CB103" s="3">
        <f t="array" ref="CB103">INDEX($CI$3:$EP$26,MATCH($BV103,$CH$3:$CH$26,0),MATCH(CB$1&amp;$BU103,$CI$1:$EP$1&amp;$CI$2:$EP$2,0))*VLOOKUP($BT103,$C$17:$M$20,COUNTBLANK($D$15:I$15)+1,FALSE)</f>
        <v>0</v>
      </c>
      <c r="CC103" s="3">
        <f t="array" ref="CC103">INDEX($CI$3:$EP$26,MATCH($BV103,$CH$3:$CH$26,0),MATCH(CC$1&amp;$BU103,$CI$1:$EP$1&amp;$CI$2:$EP$2,0))*VLOOKUP($BT103,$C$17:$M$20,COUNTBLANK($D$15:J$15)+1,FALSE)</f>
        <v>0</v>
      </c>
      <c r="CD103" s="3">
        <f t="array" ref="CD103">INDEX($CI$3:$EP$26,MATCH($BV103,$CH$3:$CH$26,0),MATCH(CD$1&amp;$BU103,$CI$1:$EP$1&amp;$CI$2:$EP$2,0))*VLOOKUP($BT103,$C$17:$M$20,COUNTBLANK($D$15:K$15)+1,FALSE)</f>
        <v>0</v>
      </c>
      <c r="CE103" s="3">
        <f t="array" ref="CE103">INDEX($CI$3:$EP$26,MATCH($BV103,$CH$3:$CH$26,0),MATCH(CE$1&amp;$BU103,$CI$1:$EP$1&amp;$CI$2:$EP$2,0))*VLOOKUP($BT103,$C$17:$M$20,COUNTBLANK($D$15:L$15)+1,FALSE)</f>
        <v>0</v>
      </c>
      <c r="CF103" s="3">
        <f t="array" ref="CF103">INDEX($CI$3:$EP$26,MATCH($BV103,$CH$3:$CH$26,0),MATCH(CF$1&amp;$BU103,$CI$1:$EP$1&amp;$CI$2:$EP$2,0))*VLOOKUP($BT103,$C$17:$M$20,COUNTBLANK($D$15:M$15)+1,FALSE)</f>
        <v>0</v>
      </c>
    </row>
    <row r="104" spans="34:84" x14ac:dyDescent="0.2"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BD104" t="str">
        <f t="shared" si="154"/>
        <v>头饰</v>
      </c>
      <c r="BE104">
        <v>1</v>
      </c>
      <c r="BF104">
        <f t="shared" si="155"/>
        <v>2</v>
      </c>
      <c r="BG104" s="1">
        <f t="shared" si="156"/>
        <v>6</v>
      </c>
      <c r="BH104" s="3">
        <f t="array" ref="BH104">INDEX($D$21:$M$44,MATCH($BD104&amp;$BF104,$C$21:$C$44&amp;$B$21:$B$44,0),MATCH(BH$1,$D$16:$M$16,0))+VLOOKUP($BE104,战斗属性模型!$K$22:$O$24,BH$2,FALSE)*INDEX($BW$3:$CF$578,MATCH($BD104&amp;$BF104&amp;$BG104,$BT$3:$BT$578&amp;$BU$3:$BU$578&amp;$BV$3:$BV$578,0),MATCH(BH$1,$BW$1:$CF$1,0))</f>
        <v>120</v>
      </c>
      <c r="BI104" s="3">
        <f t="array" ref="BI104">INDEX($D$21:$M$44,MATCH($BD104&amp;$BF104,$C$21:$C$44&amp;$B$21:$B$44,0),MATCH(BI$1,$D$16:$M$16,0))+VLOOKUP($BE104,战斗属性模型!$K$22:$O$24,BI$2,FALSE)*INDEX($BW$3:$CF$578,MATCH($BD104&amp;$BF104&amp;$BG104,$BT$3:$BT$578&amp;$BU$3:$BU$578&amp;$BV$3:$BV$578,0),MATCH(BI$1,$BW$1:$CF$1,0))</f>
        <v>6360</v>
      </c>
      <c r="BJ104" s="3">
        <f t="array" ref="BJ104">INDEX($D$21:$M$44,MATCH($BD104&amp;$BF104,$C$21:$C$44&amp;$B$21:$B$44,0),MATCH(BJ$1,$D$16:$M$16,0))+VLOOKUP($BE104,战斗属性模型!$K$22:$O$24,BJ$2,FALSE)*INDEX($BW$3:$CF$578,MATCH($BD104&amp;$BF104&amp;$BG104,$BT$3:$BT$578&amp;$BU$3:$BU$578&amp;$BV$3:$BV$578,0),MATCH(BJ$1,$BW$1:$CF$1,0))</f>
        <v>0</v>
      </c>
      <c r="BK104" s="3">
        <f t="array" ref="BK104">INDEX($D$21:$M$44,MATCH($BD104&amp;$BF104,$C$21:$C$44&amp;$B$21:$B$44,0),MATCH(BK$1,$D$16:$M$16,0))+VLOOKUP($BE104,战斗属性模型!$K$22:$O$24,BK$2,FALSE)*INDEX($BW$3:$CF$578,MATCH($BD104&amp;$BF104&amp;$BG104,$BT$3:$BT$578&amp;$BU$3:$BU$578&amp;$BV$3:$BV$578,0),MATCH(BK$1,$BW$1:$CF$1,0))</f>
        <v>0</v>
      </c>
      <c r="BL104" s="3"/>
      <c r="BM104" s="3"/>
      <c r="BN104" s="3"/>
      <c r="BO104" s="3"/>
      <c r="BP104" s="3"/>
      <c r="BQ104" s="3"/>
      <c r="BT104" t="str">
        <f t="shared" si="148"/>
        <v>头饰</v>
      </c>
      <c r="BU104">
        <f t="shared" si="149"/>
        <v>5</v>
      </c>
      <c r="BV104" s="1">
        <f t="shared" si="150"/>
        <v>6</v>
      </c>
      <c r="BW104" s="3">
        <f t="array" ref="BW104">INDEX($CI$3:$EP$26,MATCH($BV104,$CH$3:$CH$26,0),MATCH(BW$1&amp;$BU104,$CI$1:$EP$1&amp;$CI$2:$EP$2,0))*VLOOKUP($BT104,$C$17:$M$20,COUNTBLANK($D$15:D$15)+1,FALSE)</f>
        <v>192</v>
      </c>
      <c r="BX104" s="3">
        <f t="array" ref="BX104">INDEX($CI$3:$EP$26,MATCH($BV104,$CH$3:$CH$26,0),MATCH(BX$1&amp;$BU104,$CI$1:$EP$1&amp;$CI$2:$EP$2,0))*VLOOKUP($BT104,$C$17:$M$20,COUNTBLANK($D$15:E$15)+1,FALSE)</f>
        <v>9600</v>
      </c>
      <c r="BY104" s="3">
        <f t="array" ref="BY104">INDEX($CI$3:$EP$26,MATCH($BV104,$CH$3:$CH$26,0),MATCH(BY$1&amp;$BU104,$CI$1:$EP$1&amp;$CI$2:$EP$2,0))*VLOOKUP($BT104,$C$17:$M$20,COUNTBLANK($D$15:F$15)+1,FALSE)</f>
        <v>0</v>
      </c>
      <c r="BZ104" s="3">
        <f t="array" ref="BZ104">INDEX($CI$3:$EP$26,MATCH($BV104,$CH$3:$CH$26,0),MATCH(BZ$1&amp;$BU104,$CI$1:$EP$1&amp;$CI$2:$EP$2,0))*VLOOKUP($BT104,$C$17:$M$20,COUNTBLANK($D$15:G$15)+1,FALSE)</f>
        <v>0</v>
      </c>
      <c r="CA104" s="3">
        <f t="array" ref="CA104">INDEX($CI$3:$EP$26,MATCH($BV104,$CH$3:$CH$26,0),MATCH(CA$1&amp;$BU104,$CI$1:$EP$1&amp;$CI$2:$EP$2,0))*VLOOKUP($BT104,$C$17:$M$20,COUNTBLANK($D$15:H$15)+1,FALSE)</f>
        <v>0.04</v>
      </c>
      <c r="CB104" s="3">
        <f t="array" ref="CB104">INDEX($CI$3:$EP$26,MATCH($BV104,$CH$3:$CH$26,0),MATCH(CB$1&amp;$BU104,$CI$1:$EP$1&amp;$CI$2:$EP$2,0))*VLOOKUP($BT104,$C$17:$M$20,COUNTBLANK($D$15:I$15)+1,FALSE)</f>
        <v>0</v>
      </c>
      <c r="CC104" s="3">
        <f t="array" ref="CC104">INDEX($CI$3:$EP$26,MATCH($BV104,$CH$3:$CH$26,0),MATCH(CC$1&amp;$BU104,$CI$1:$EP$1&amp;$CI$2:$EP$2,0))*VLOOKUP($BT104,$C$17:$M$20,COUNTBLANK($D$15:J$15)+1,FALSE)</f>
        <v>0</v>
      </c>
      <c r="CD104" s="3">
        <f t="array" ref="CD104">INDEX($CI$3:$EP$26,MATCH($BV104,$CH$3:$CH$26,0),MATCH(CD$1&amp;$BU104,$CI$1:$EP$1&amp;$CI$2:$EP$2,0))*VLOOKUP($BT104,$C$17:$M$20,COUNTBLANK($D$15:K$15)+1,FALSE)</f>
        <v>0</v>
      </c>
      <c r="CE104" s="3">
        <f t="array" ref="CE104">INDEX($CI$3:$EP$26,MATCH($BV104,$CH$3:$CH$26,0),MATCH(CE$1&amp;$BU104,$CI$1:$EP$1&amp;$CI$2:$EP$2,0))*VLOOKUP($BT104,$C$17:$M$20,COUNTBLANK($D$15:L$15)+1,FALSE)</f>
        <v>0</v>
      </c>
      <c r="CF104" s="3">
        <f t="array" ref="CF104">INDEX($CI$3:$EP$26,MATCH($BV104,$CH$3:$CH$26,0),MATCH(CF$1&amp;$BU104,$CI$1:$EP$1&amp;$CI$2:$EP$2,0))*VLOOKUP($BT104,$C$17:$M$20,COUNTBLANK($D$15:M$15)+1,FALSE)</f>
        <v>0</v>
      </c>
    </row>
    <row r="105" spans="34:84" x14ac:dyDescent="0.2">
      <c r="BD105" t="str">
        <f t="shared" si="154"/>
        <v>头饰</v>
      </c>
      <c r="BE105">
        <v>1</v>
      </c>
      <c r="BF105">
        <f t="shared" si="155"/>
        <v>2</v>
      </c>
      <c r="BG105" s="1">
        <f t="shared" si="156"/>
        <v>7</v>
      </c>
      <c r="BH105" s="3">
        <f t="array" ref="BH105">INDEX($D$21:$M$44,MATCH($BD105&amp;$BF105,$C$21:$C$44&amp;$B$21:$B$44,0),MATCH(BH$1,$D$16:$M$16,0))+VLOOKUP($BE105,战斗属性模型!$K$22:$O$24,BH$2,FALSE)*INDEX($BW$3:$CF$578,MATCH($BD105&amp;$BF105&amp;$BG105,$BT$3:$BT$578&amp;$BU$3:$BU$578&amp;$BV$3:$BV$578,0),MATCH(BH$1,$BW$1:$CF$1,0))</f>
        <v>132</v>
      </c>
      <c r="BI105" s="3">
        <f t="array" ref="BI105">INDEX($D$21:$M$44,MATCH($BD105&amp;$BF105,$C$21:$C$44&amp;$B$21:$B$44,0),MATCH(BI$1,$D$16:$M$16,0))+VLOOKUP($BE105,战斗属性模型!$K$22:$O$24,BI$2,FALSE)*INDEX($BW$3:$CF$578,MATCH($BD105&amp;$BF105&amp;$BG105,$BT$3:$BT$578&amp;$BU$3:$BU$578&amp;$BV$3:$BV$578,0),MATCH(BI$1,$BW$1:$CF$1,0))</f>
        <v>7020</v>
      </c>
      <c r="BJ105" s="3">
        <f t="array" ref="BJ105">INDEX($D$21:$M$44,MATCH($BD105&amp;$BF105,$C$21:$C$44&amp;$B$21:$B$44,0),MATCH(BJ$1,$D$16:$M$16,0))+VLOOKUP($BE105,战斗属性模型!$K$22:$O$24,BJ$2,FALSE)*INDEX($BW$3:$CF$578,MATCH($BD105&amp;$BF105&amp;$BG105,$BT$3:$BT$578&amp;$BU$3:$BU$578&amp;$BV$3:$BV$578,0),MATCH(BJ$1,$BW$1:$CF$1,0))</f>
        <v>0</v>
      </c>
      <c r="BK105" s="3">
        <f t="array" ref="BK105">INDEX($D$21:$M$44,MATCH($BD105&amp;$BF105,$C$21:$C$44&amp;$B$21:$B$44,0),MATCH(BK$1,$D$16:$M$16,0))+VLOOKUP($BE105,战斗属性模型!$K$22:$O$24,BK$2,FALSE)*INDEX($BW$3:$CF$578,MATCH($BD105&amp;$BF105&amp;$BG105,$BT$3:$BT$578&amp;$BU$3:$BU$578&amp;$BV$3:$BV$578,0),MATCH(BK$1,$BW$1:$CF$1,0))</f>
        <v>0</v>
      </c>
      <c r="BL105" s="3"/>
      <c r="BM105" s="3"/>
      <c r="BN105" s="3"/>
      <c r="BO105" s="3"/>
      <c r="BP105" s="3"/>
      <c r="BQ105" s="3"/>
      <c r="BT105" t="str">
        <f t="shared" si="148"/>
        <v>头饰</v>
      </c>
      <c r="BU105">
        <f t="shared" si="149"/>
        <v>5</v>
      </c>
      <c r="BV105" s="1">
        <f t="shared" si="150"/>
        <v>7</v>
      </c>
      <c r="BW105" s="3">
        <f t="array" ref="BW105">INDEX($CI$3:$EP$26,MATCH($BV105,$CH$3:$CH$26,0),MATCH(BW$1&amp;$BU105,$CI$1:$EP$1&amp;$CI$2:$EP$2,0))*VLOOKUP($BT105,$C$17:$M$20,COUNTBLANK($D$15:D$15)+1,FALSE)</f>
        <v>224</v>
      </c>
      <c r="BX105" s="3">
        <f t="array" ref="BX105">INDEX($CI$3:$EP$26,MATCH($BV105,$CH$3:$CH$26,0),MATCH(BX$1&amp;$BU105,$CI$1:$EP$1&amp;$CI$2:$EP$2,0))*VLOOKUP($BT105,$C$17:$M$20,COUNTBLANK($D$15:E$15)+1,FALSE)</f>
        <v>11200</v>
      </c>
      <c r="BY105" s="3">
        <f t="array" ref="BY105">INDEX($CI$3:$EP$26,MATCH($BV105,$CH$3:$CH$26,0),MATCH(BY$1&amp;$BU105,$CI$1:$EP$1&amp;$CI$2:$EP$2,0))*VLOOKUP($BT105,$C$17:$M$20,COUNTBLANK($D$15:F$15)+1,FALSE)</f>
        <v>0</v>
      </c>
      <c r="BZ105" s="3">
        <f t="array" ref="BZ105">INDEX($CI$3:$EP$26,MATCH($BV105,$CH$3:$CH$26,0),MATCH(BZ$1&amp;$BU105,$CI$1:$EP$1&amp;$CI$2:$EP$2,0))*VLOOKUP($BT105,$C$17:$M$20,COUNTBLANK($D$15:G$15)+1,FALSE)</f>
        <v>0</v>
      </c>
      <c r="CA105" s="3">
        <f t="array" ref="CA105">INDEX($CI$3:$EP$26,MATCH($BV105,$CH$3:$CH$26,0),MATCH(CA$1&amp;$BU105,$CI$1:$EP$1&amp;$CI$2:$EP$2,0))*VLOOKUP($BT105,$C$17:$M$20,COUNTBLANK($D$15:H$15)+1,FALSE)</f>
        <v>0.04</v>
      </c>
      <c r="CB105" s="3">
        <f t="array" ref="CB105">INDEX($CI$3:$EP$26,MATCH($BV105,$CH$3:$CH$26,0),MATCH(CB$1&amp;$BU105,$CI$1:$EP$1&amp;$CI$2:$EP$2,0))*VLOOKUP($BT105,$C$17:$M$20,COUNTBLANK($D$15:I$15)+1,FALSE)</f>
        <v>0</v>
      </c>
      <c r="CC105" s="3">
        <f t="array" ref="CC105">INDEX($CI$3:$EP$26,MATCH($BV105,$CH$3:$CH$26,0),MATCH(CC$1&amp;$BU105,$CI$1:$EP$1&amp;$CI$2:$EP$2,0))*VLOOKUP($BT105,$C$17:$M$20,COUNTBLANK($D$15:J$15)+1,FALSE)</f>
        <v>0</v>
      </c>
      <c r="CD105" s="3">
        <f t="array" ref="CD105">INDEX($CI$3:$EP$26,MATCH($BV105,$CH$3:$CH$26,0),MATCH(CD$1&amp;$BU105,$CI$1:$EP$1&amp;$CI$2:$EP$2,0))*VLOOKUP($BT105,$C$17:$M$20,COUNTBLANK($D$15:K$15)+1,FALSE)</f>
        <v>0</v>
      </c>
      <c r="CE105" s="3">
        <f t="array" ref="CE105">INDEX($CI$3:$EP$26,MATCH($BV105,$CH$3:$CH$26,0),MATCH(CE$1&amp;$BU105,$CI$1:$EP$1&amp;$CI$2:$EP$2,0))*VLOOKUP($BT105,$C$17:$M$20,COUNTBLANK($D$15:L$15)+1,FALSE)</f>
        <v>0</v>
      </c>
      <c r="CF105" s="3">
        <f t="array" ref="CF105">INDEX($CI$3:$EP$26,MATCH($BV105,$CH$3:$CH$26,0),MATCH(CF$1&amp;$BU105,$CI$1:$EP$1&amp;$CI$2:$EP$2,0))*VLOOKUP($BT105,$C$17:$M$20,COUNTBLANK($D$15:M$15)+1,FALSE)</f>
        <v>0</v>
      </c>
    </row>
    <row r="106" spans="34:84" x14ac:dyDescent="0.2">
      <c r="BD106" t="str">
        <f t="shared" si="154"/>
        <v>头饰</v>
      </c>
      <c r="BE106">
        <v>1</v>
      </c>
      <c r="BF106">
        <f t="shared" si="155"/>
        <v>2</v>
      </c>
      <c r="BG106" s="1">
        <f t="shared" si="156"/>
        <v>8</v>
      </c>
      <c r="BH106" s="3">
        <f t="array" ref="BH106">INDEX($D$21:$M$44,MATCH($BD106&amp;$BF106,$C$21:$C$44&amp;$B$21:$B$44,0),MATCH(BH$1,$D$16:$M$16,0))+VLOOKUP($BE106,战斗属性模型!$K$22:$O$24,BH$2,FALSE)*INDEX($BW$3:$CF$578,MATCH($BD106&amp;$BF106&amp;$BG106,$BT$3:$BT$578&amp;$BU$3:$BU$578&amp;$BV$3:$BV$578,0),MATCH(BH$1,$BW$1:$CF$1,0))</f>
        <v>144</v>
      </c>
      <c r="BI106" s="3">
        <f t="array" ref="BI106">INDEX($D$21:$M$44,MATCH($BD106&amp;$BF106,$C$21:$C$44&amp;$B$21:$B$44,0),MATCH(BI$1,$D$16:$M$16,0))+VLOOKUP($BE106,战斗属性模型!$K$22:$O$24,BI$2,FALSE)*INDEX($BW$3:$CF$578,MATCH($BD106&amp;$BF106&amp;$BG106,$BT$3:$BT$578&amp;$BU$3:$BU$578&amp;$BV$3:$BV$578,0),MATCH(BI$1,$BW$1:$CF$1,0))</f>
        <v>7680</v>
      </c>
      <c r="BJ106" s="3">
        <f t="array" ref="BJ106">INDEX($D$21:$M$44,MATCH($BD106&amp;$BF106,$C$21:$C$44&amp;$B$21:$B$44,0),MATCH(BJ$1,$D$16:$M$16,0))+VLOOKUP($BE106,战斗属性模型!$K$22:$O$24,BJ$2,FALSE)*INDEX($BW$3:$CF$578,MATCH($BD106&amp;$BF106&amp;$BG106,$BT$3:$BT$578&amp;$BU$3:$BU$578&amp;$BV$3:$BV$578,0),MATCH(BJ$1,$BW$1:$CF$1,0))</f>
        <v>0</v>
      </c>
      <c r="BK106" s="3">
        <f t="array" ref="BK106">INDEX($D$21:$M$44,MATCH($BD106&amp;$BF106,$C$21:$C$44&amp;$B$21:$B$44,0),MATCH(BK$1,$D$16:$M$16,0))+VLOOKUP($BE106,战斗属性模型!$K$22:$O$24,BK$2,FALSE)*INDEX($BW$3:$CF$578,MATCH($BD106&amp;$BF106&amp;$BG106,$BT$3:$BT$578&amp;$BU$3:$BU$578&amp;$BV$3:$BV$578,0),MATCH(BK$1,$BW$1:$CF$1,0))</f>
        <v>0</v>
      </c>
      <c r="BL106" s="3"/>
      <c r="BM106" s="3"/>
      <c r="BN106" s="3"/>
      <c r="BO106" s="3"/>
      <c r="BP106" s="3"/>
      <c r="BQ106" s="3"/>
      <c r="BT106" t="str">
        <f t="shared" si="148"/>
        <v>头饰</v>
      </c>
      <c r="BU106">
        <f t="shared" si="149"/>
        <v>5</v>
      </c>
      <c r="BV106" s="1">
        <f t="shared" si="150"/>
        <v>8</v>
      </c>
      <c r="BW106" s="3">
        <f t="array" ref="BW106">INDEX($CI$3:$EP$26,MATCH($BV106,$CH$3:$CH$26,0),MATCH(BW$1&amp;$BU106,$CI$1:$EP$1&amp;$CI$2:$EP$2,0))*VLOOKUP($BT106,$C$17:$M$20,COUNTBLANK($D$15:D$15)+1,FALSE)</f>
        <v>256</v>
      </c>
      <c r="BX106" s="3">
        <f t="array" ref="BX106">INDEX($CI$3:$EP$26,MATCH($BV106,$CH$3:$CH$26,0),MATCH(BX$1&amp;$BU106,$CI$1:$EP$1&amp;$CI$2:$EP$2,0))*VLOOKUP($BT106,$C$17:$M$20,COUNTBLANK($D$15:E$15)+1,FALSE)</f>
        <v>12800</v>
      </c>
      <c r="BY106" s="3">
        <f t="array" ref="BY106">INDEX($CI$3:$EP$26,MATCH($BV106,$CH$3:$CH$26,0),MATCH(BY$1&amp;$BU106,$CI$1:$EP$1&amp;$CI$2:$EP$2,0))*VLOOKUP($BT106,$C$17:$M$20,COUNTBLANK($D$15:F$15)+1,FALSE)</f>
        <v>0</v>
      </c>
      <c r="BZ106" s="3">
        <f t="array" ref="BZ106">INDEX($CI$3:$EP$26,MATCH($BV106,$CH$3:$CH$26,0),MATCH(BZ$1&amp;$BU106,$CI$1:$EP$1&amp;$CI$2:$EP$2,0))*VLOOKUP($BT106,$C$17:$M$20,COUNTBLANK($D$15:G$15)+1,FALSE)</f>
        <v>0</v>
      </c>
      <c r="CA106" s="3">
        <f t="array" ref="CA106">INDEX($CI$3:$EP$26,MATCH($BV106,$CH$3:$CH$26,0),MATCH(CA$1&amp;$BU106,$CI$1:$EP$1&amp;$CI$2:$EP$2,0))*VLOOKUP($BT106,$C$17:$M$20,COUNTBLANK($D$15:H$15)+1,FALSE)</f>
        <v>0.08</v>
      </c>
      <c r="CB106" s="3">
        <f t="array" ref="CB106">INDEX($CI$3:$EP$26,MATCH($BV106,$CH$3:$CH$26,0),MATCH(CB$1&amp;$BU106,$CI$1:$EP$1&amp;$CI$2:$EP$2,0))*VLOOKUP($BT106,$C$17:$M$20,COUNTBLANK($D$15:I$15)+1,FALSE)</f>
        <v>0</v>
      </c>
      <c r="CC106" s="3">
        <f t="array" ref="CC106">INDEX($CI$3:$EP$26,MATCH($BV106,$CH$3:$CH$26,0),MATCH(CC$1&amp;$BU106,$CI$1:$EP$1&amp;$CI$2:$EP$2,0))*VLOOKUP($BT106,$C$17:$M$20,COUNTBLANK($D$15:J$15)+1,FALSE)</f>
        <v>0</v>
      </c>
      <c r="CD106" s="3">
        <f t="array" ref="CD106">INDEX($CI$3:$EP$26,MATCH($BV106,$CH$3:$CH$26,0),MATCH(CD$1&amp;$BU106,$CI$1:$EP$1&amp;$CI$2:$EP$2,0))*VLOOKUP($BT106,$C$17:$M$20,COUNTBLANK($D$15:K$15)+1,FALSE)</f>
        <v>0</v>
      </c>
      <c r="CE106" s="3">
        <f t="array" ref="CE106">INDEX($CI$3:$EP$26,MATCH($BV106,$CH$3:$CH$26,0),MATCH(CE$1&amp;$BU106,$CI$1:$EP$1&amp;$CI$2:$EP$2,0))*VLOOKUP($BT106,$C$17:$M$20,COUNTBLANK($D$15:L$15)+1,FALSE)</f>
        <v>0</v>
      </c>
      <c r="CF106" s="3">
        <f t="array" ref="CF106">INDEX($CI$3:$EP$26,MATCH($BV106,$CH$3:$CH$26,0),MATCH(CF$1&amp;$BU106,$CI$1:$EP$1&amp;$CI$2:$EP$2,0))*VLOOKUP($BT106,$C$17:$M$20,COUNTBLANK($D$15:M$15)+1,FALSE)</f>
        <v>0</v>
      </c>
    </row>
    <row r="107" spans="34:84" x14ac:dyDescent="0.2">
      <c r="BD107" t="str">
        <f t="shared" si="154"/>
        <v>头饰</v>
      </c>
      <c r="BE107">
        <v>1</v>
      </c>
      <c r="BF107">
        <f t="shared" si="155"/>
        <v>2</v>
      </c>
      <c r="BG107" s="1">
        <f t="shared" si="156"/>
        <v>9</v>
      </c>
      <c r="BH107" s="3">
        <f t="array" ref="BH107">INDEX($D$21:$M$44,MATCH($BD107&amp;$BF107,$C$21:$C$44&amp;$B$21:$B$44,0),MATCH(BH$1,$D$16:$M$16,0))+VLOOKUP($BE107,战斗属性模型!$K$22:$O$24,BH$2,FALSE)*INDEX($BW$3:$CF$578,MATCH($BD107&amp;$BF107&amp;$BG107,$BT$3:$BT$578&amp;$BU$3:$BU$578&amp;$BV$3:$BV$578,0),MATCH(BH$1,$BW$1:$CF$1,0))</f>
        <v>156</v>
      </c>
      <c r="BI107" s="3">
        <f t="array" ref="BI107">INDEX($D$21:$M$44,MATCH($BD107&amp;$BF107,$C$21:$C$44&amp;$B$21:$B$44,0),MATCH(BI$1,$D$16:$M$16,0))+VLOOKUP($BE107,战斗属性模型!$K$22:$O$24,BI$2,FALSE)*INDEX($BW$3:$CF$578,MATCH($BD107&amp;$BF107&amp;$BG107,$BT$3:$BT$578&amp;$BU$3:$BU$578&amp;$BV$3:$BV$578,0),MATCH(BI$1,$BW$1:$CF$1,0))</f>
        <v>8340</v>
      </c>
      <c r="BJ107" s="3">
        <f t="array" ref="BJ107">INDEX($D$21:$M$44,MATCH($BD107&amp;$BF107,$C$21:$C$44&amp;$B$21:$B$44,0),MATCH(BJ$1,$D$16:$M$16,0))+VLOOKUP($BE107,战斗属性模型!$K$22:$O$24,BJ$2,FALSE)*INDEX($BW$3:$CF$578,MATCH($BD107&amp;$BF107&amp;$BG107,$BT$3:$BT$578&amp;$BU$3:$BU$578&amp;$BV$3:$BV$578,0),MATCH(BJ$1,$BW$1:$CF$1,0))</f>
        <v>0</v>
      </c>
      <c r="BK107" s="3">
        <f t="array" ref="BK107">INDEX($D$21:$M$44,MATCH($BD107&amp;$BF107,$C$21:$C$44&amp;$B$21:$B$44,0),MATCH(BK$1,$D$16:$M$16,0))+VLOOKUP($BE107,战斗属性模型!$K$22:$O$24,BK$2,FALSE)*INDEX($BW$3:$CF$578,MATCH($BD107&amp;$BF107&amp;$BG107,$BT$3:$BT$578&amp;$BU$3:$BU$578&amp;$BV$3:$BV$578,0),MATCH(BK$1,$BW$1:$CF$1,0))</f>
        <v>0</v>
      </c>
      <c r="BL107" s="3"/>
      <c r="BM107" s="3"/>
      <c r="BN107" s="3"/>
      <c r="BO107" s="3"/>
      <c r="BP107" s="3"/>
      <c r="BQ107" s="3"/>
      <c r="BT107" t="str">
        <f t="shared" si="148"/>
        <v>头饰</v>
      </c>
      <c r="BU107">
        <f t="shared" si="149"/>
        <v>5</v>
      </c>
      <c r="BV107" s="1">
        <f t="shared" si="150"/>
        <v>9</v>
      </c>
      <c r="BW107" s="3">
        <f t="array" ref="BW107">INDEX($CI$3:$EP$26,MATCH($BV107,$CH$3:$CH$26,0),MATCH(BW$1&amp;$BU107,$CI$1:$EP$1&amp;$CI$2:$EP$2,0))*VLOOKUP($BT107,$C$17:$M$20,COUNTBLANK($D$15:D$15)+1,FALSE)</f>
        <v>288</v>
      </c>
      <c r="BX107" s="3">
        <f t="array" ref="BX107">INDEX($CI$3:$EP$26,MATCH($BV107,$CH$3:$CH$26,0),MATCH(BX$1&amp;$BU107,$CI$1:$EP$1&amp;$CI$2:$EP$2,0))*VLOOKUP($BT107,$C$17:$M$20,COUNTBLANK($D$15:E$15)+1,FALSE)</f>
        <v>14400</v>
      </c>
      <c r="BY107" s="3">
        <f t="array" ref="BY107">INDEX($CI$3:$EP$26,MATCH($BV107,$CH$3:$CH$26,0),MATCH(BY$1&amp;$BU107,$CI$1:$EP$1&amp;$CI$2:$EP$2,0))*VLOOKUP($BT107,$C$17:$M$20,COUNTBLANK($D$15:F$15)+1,FALSE)</f>
        <v>0</v>
      </c>
      <c r="BZ107" s="3">
        <f t="array" ref="BZ107">INDEX($CI$3:$EP$26,MATCH($BV107,$CH$3:$CH$26,0),MATCH(BZ$1&amp;$BU107,$CI$1:$EP$1&amp;$CI$2:$EP$2,0))*VLOOKUP($BT107,$C$17:$M$20,COUNTBLANK($D$15:G$15)+1,FALSE)</f>
        <v>0</v>
      </c>
      <c r="CA107" s="3">
        <f t="array" ref="CA107">INDEX($CI$3:$EP$26,MATCH($BV107,$CH$3:$CH$26,0),MATCH(CA$1&amp;$BU107,$CI$1:$EP$1&amp;$CI$2:$EP$2,0))*VLOOKUP($BT107,$C$17:$M$20,COUNTBLANK($D$15:H$15)+1,FALSE)</f>
        <v>0.08</v>
      </c>
      <c r="CB107" s="3">
        <f t="array" ref="CB107">INDEX($CI$3:$EP$26,MATCH($BV107,$CH$3:$CH$26,0),MATCH(CB$1&amp;$BU107,$CI$1:$EP$1&amp;$CI$2:$EP$2,0))*VLOOKUP($BT107,$C$17:$M$20,COUNTBLANK($D$15:I$15)+1,FALSE)</f>
        <v>0</v>
      </c>
      <c r="CC107" s="3">
        <f t="array" ref="CC107">INDEX($CI$3:$EP$26,MATCH($BV107,$CH$3:$CH$26,0),MATCH(CC$1&amp;$BU107,$CI$1:$EP$1&amp;$CI$2:$EP$2,0))*VLOOKUP($BT107,$C$17:$M$20,COUNTBLANK($D$15:J$15)+1,FALSE)</f>
        <v>0</v>
      </c>
      <c r="CD107" s="3">
        <f t="array" ref="CD107">INDEX($CI$3:$EP$26,MATCH($BV107,$CH$3:$CH$26,0),MATCH(CD$1&amp;$BU107,$CI$1:$EP$1&amp;$CI$2:$EP$2,0))*VLOOKUP($BT107,$C$17:$M$20,COUNTBLANK($D$15:K$15)+1,FALSE)</f>
        <v>0</v>
      </c>
      <c r="CE107" s="3">
        <f t="array" ref="CE107">INDEX($CI$3:$EP$26,MATCH($BV107,$CH$3:$CH$26,0),MATCH(CE$1&amp;$BU107,$CI$1:$EP$1&amp;$CI$2:$EP$2,0))*VLOOKUP($BT107,$C$17:$M$20,COUNTBLANK($D$15:L$15)+1,FALSE)</f>
        <v>0</v>
      </c>
      <c r="CF107" s="3">
        <f t="array" ref="CF107">INDEX($CI$3:$EP$26,MATCH($BV107,$CH$3:$CH$26,0),MATCH(CF$1&amp;$BU107,$CI$1:$EP$1&amp;$CI$2:$EP$2,0))*VLOOKUP($BT107,$C$17:$M$20,COUNTBLANK($D$15:M$15)+1,FALSE)</f>
        <v>0</v>
      </c>
    </row>
    <row r="108" spans="34:84" x14ac:dyDescent="0.2">
      <c r="BD108" t="str">
        <f t="shared" si="154"/>
        <v>头饰</v>
      </c>
      <c r="BE108">
        <v>1</v>
      </c>
      <c r="BF108">
        <f t="shared" si="155"/>
        <v>2</v>
      </c>
      <c r="BG108" s="1">
        <f t="shared" si="156"/>
        <v>10</v>
      </c>
      <c r="BH108" s="3">
        <f t="array" ref="BH108">INDEX($D$21:$M$44,MATCH($BD108&amp;$BF108,$C$21:$C$44&amp;$B$21:$B$44,0),MATCH(BH$1,$D$16:$M$16,0))+VLOOKUP($BE108,战斗属性模型!$K$22:$O$24,BH$2,FALSE)*INDEX($BW$3:$CF$578,MATCH($BD108&amp;$BF108&amp;$BG108,$BT$3:$BT$578&amp;$BU$3:$BU$578&amp;$BV$3:$BV$578,0),MATCH(BH$1,$BW$1:$CF$1,0))</f>
        <v>168</v>
      </c>
      <c r="BI108" s="3">
        <f t="array" ref="BI108">INDEX($D$21:$M$44,MATCH($BD108&amp;$BF108,$C$21:$C$44&amp;$B$21:$B$44,0),MATCH(BI$1,$D$16:$M$16,0))+VLOOKUP($BE108,战斗属性模型!$K$22:$O$24,BI$2,FALSE)*INDEX($BW$3:$CF$578,MATCH($BD108&amp;$BF108&amp;$BG108,$BT$3:$BT$578&amp;$BU$3:$BU$578&amp;$BV$3:$BV$578,0),MATCH(BI$1,$BW$1:$CF$1,0))</f>
        <v>9000</v>
      </c>
      <c r="BJ108" s="3">
        <f t="array" ref="BJ108">INDEX($D$21:$M$44,MATCH($BD108&amp;$BF108,$C$21:$C$44&amp;$B$21:$B$44,0),MATCH(BJ$1,$D$16:$M$16,0))+VLOOKUP($BE108,战斗属性模型!$K$22:$O$24,BJ$2,FALSE)*INDEX($BW$3:$CF$578,MATCH($BD108&amp;$BF108&amp;$BG108,$BT$3:$BT$578&amp;$BU$3:$BU$578&amp;$BV$3:$BV$578,0),MATCH(BJ$1,$BW$1:$CF$1,0))</f>
        <v>0</v>
      </c>
      <c r="BK108" s="3">
        <f t="array" ref="BK108">INDEX($D$21:$M$44,MATCH($BD108&amp;$BF108,$C$21:$C$44&amp;$B$21:$B$44,0),MATCH(BK$1,$D$16:$M$16,0))+VLOOKUP($BE108,战斗属性模型!$K$22:$O$24,BK$2,FALSE)*INDEX($BW$3:$CF$578,MATCH($BD108&amp;$BF108&amp;$BG108,$BT$3:$BT$578&amp;$BU$3:$BU$578&amp;$BV$3:$BV$578,0),MATCH(BK$1,$BW$1:$CF$1,0))</f>
        <v>0</v>
      </c>
      <c r="BL108" s="3"/>
      <c r="BM108" s="3"/>
      <c r="BN108" s="3"/>
      <c r="BO108" s="3"/>
      <c r="BP108" s="3"/>
      <c r="BQ108" s="3"/>
      <c r="BT108" t="str">
        <f t="shared" si="148"/>
        <v>头饰</v>
      </c>
      <c r="BU108">
        <f t="shared" si="149"/>
        <v>5</v>
      </c>
      <c r="BV108" s="1">
        <f t="shared" si="150"/>
        <v>10</v>
      </c>
      <c r="BW108" s="3">
        <f t="array" ref="BW108">INDEX($CI$3:$EP$26,MATCH($BV108,$CH$3:$CH$26,0),MATCH(BW$1&amp;$BU108,$CI$1:$EP$1&amp;$CI$2:$EP$2,0))*VLOOKUP($BT108,$C$17:$M$20,COUNTBLANK($D$15:D$15)+1,FALSE)</f>
        <v>320</v>
      </c>
      <c r="BX108" s="3">
        <f t="array" ref="BX108">INDEX($CI$3:$EP$26,MATCH($BV108,$CH$3:$CH$26,0),MATCH(BX$1&amp;$BU108,$CI$1:$EP$1&amp;$CI$2:$EP$2,0))*VLOOKUP($BT108,$C$17:$M$20,COUNTBLANK($D$15:E$15)+1,FALSE)</f>
        <v>16000</v>
      </c>
      <c r="BY108" s="3">
        <f t="array" ref="BY108">INDEX($CI$3:$EP$26,MATCH($BV108,$CH$3:$CH$26,0),MATCH(BY$1&amp;$BU108,$CI$1:$EP$1&amp;$CI$2:$EP$2,0))*VLOOKUP($BT108,$C$17:$M$20,COUNTBLANK($D$15:F$15)+1,FALSE)</f>
        <v>0</v>
      </c>
      <c r="BZ108" s="3">
        <f t="array" ref="BZ108">INDEX($CI$3:$EP$26,MATCH($BV108,$CH$3:$CH$26,0),MATCH(BZ$1&amp;$BU108,$CI$1:$EP$1&amp;$CI$2:$EP$2,0))*VLOOKUP($BT108,$C$17:$M$20,COUNTBLANK($D$15:G$15)+1,FALSE)</f>
        <v>0</v>
      </c>
      <c r="CA108" s="3">
        <f t="array" ref="CA108">INDEX($CI$3:$EP$26,MATCH($BV108,$CH$3:$CH$26,0),MATCH(CA$1&amp;$BU108,$CI$1:$EP$1&amp;$CI$2:$EP$2,0))*VLOOKUP($BT108,$C$17:$M$20,COUNTBLANK($D$15:H$15)+1,FALSE)</f>
        <v>0.08</v>
      </c>
      <c r="CB108" s="3">
        <f t="array" ref="CB108">INDEX($CI$3:$EP$26,MATCH($BV108,$CH$3:$CH$26,0),MATCH(CB$1&amp;$BU108,$CI$1:$EP$1&amp;$CI$2:$EP$2,0))*VLOOKUP($BT108,$C$17:$M$20,COUNTBLANK($D$15:I$15)+1,FALSE)</f>
        <v>0</v>
      </c>
      <c r="CC108" s="3">
        <f t="array" ref="CC108">INDEX($CI$3:$EP$26,MATCH($BV108,$CH$3:$CH$26,0),MATCH(CC$1&amp;$BU108,$CI$1:$EP$1&amp;$CI$2:$EP$2,0))*VLOOKUP($BT108,$C$17:$M$20,COUNTBLANK($D$15:J$15)+1,FALSE)</f>
        <v>0</v>
      </c>
      <c r="CD108" s="3">
        <f t="array" ref="CD108">INDEX($CI$3:$EP$26,MATCH($BV108,$CH$3:$CH$26,0),MATCH(CD$1&amp;$BU108,$CI$1:$EP$1&amp;$CI$2:$EP$2,0))*VLOOKUP($BT108,$C$17:$M$20,COUNTBLANK($D$15:K$15)+1,FALSE)</f>
        <v>0</v>
      </c>
      <c r="CE108" s="3">
        <f t="array" ref="CE108">INDEX($CI$3:$EP$26,MATCH($BV108,$CH$3:$CH$26,0),MATCH(CE$1&amp;$BU108,$CI$1:$EP$1&amp;$CI$2:$EP$2,0))*VLOOKUP($BT108,$C$17:$M$20,COUNTBLANK($D$15:L$15)+1,FALSE)</f>
        <v>0</v>
      </c>
      <c r="CF108" s="3">
        <f t="array" ref="CF108">INDEX($CI$3:$EP$26,MATCH($BV108,$CH$3:$CH$26,0),MATCH(CF$1&amp;$BU108,$CI$1:$EP$1&amp;$CI$2:$EP$2,0))*VLOOKUP($BT108,$C$17:$M$20,COUNTBLANK($D$15:M$15)+1,FALSE)</f>
        <v>0</v>
      </c>
    </row>
    <row r="109" spans="34:84" x14ac:dyDescent="0.2">
      <c r="BD109" t="str">
        <f t="shared" si="154"/>
        <v>头饰</v>
      </c>
      <c r="BE109">
        <v>1</v>
      </c>
      <c r="BF109">
        <f t="shared" si="155"/>
        <v>2</v>
      </c>
      <c r="BG109" s="1">
        <f t="shared" si="156"/>
        <v>11</v>
      </c>
      <c r="BH109" s="3">
        <f t="array" ref="BH109">INDEX($D$21:$M$44,MATCH($BD109&amp;$BF109,$C$21:$C$44&amp;$B$21:$B$44,0),MATCH(BH$1,$D$16:$M$16,0))+VLOOKUP($BE109,战斗属性模型!$K$22:$O$24,BH$2,FALSE)*INDEX($BW$3:$CF$578,MATCH($BD109&amp;$BF109&amp;$BG109,$BT$3:$BT$578&amp;$BU$3:$BU$578&amp;$BV$3:$BV$578,0),MATCH(BH$1,$BW$1:$CF$1,0))</f>
        <v>180</v>
      </c>
      <c r="BI109" s="3">
        <f t="array" ref="BI109">INDEX($D$21:$M$44,MATCH($BD109&amp;$BF109,$C$21:$C$44&amp;$B$21:$B$44,0),MATCH(BI$1,$D$16:$M$16,0))+VLOOKUP($BE109,战斗属性模型!$K$22:$O$24,BI$2,FALSE)*INDEX($BW$3:$CF$578,MATCH($BD109&amp;$BF109&amp;$BG109,$BT$3:$BT$578&amp;$BU$3:$BU$578&amp;$BV$3:$BV$578,0),MATCH(BI$1,$BW$1:$CF$1,0))</f>
        <v>9660</v>
      </c>
      <c r="BJ109" s="3">
        <f t="array" ref="BJ109">INDEX($D$21:$M$44,MATCH($BD109&amp;$BF109,$C$21:$C$44&amp;$B$21:$B$44,0),MATCH(BJ$1,$D$16:$M$16,0))+VLOOKUP($BE109,战斗属性模型!$K$22:$O$24,BJ$2,FALSE)*INDEX($BW$3:$CF$578,MATCH($BD109&amp;$BF109&amp;$BG109,$BT$3:$BT$578&amp;$BU$3:$BU$578&amp;$BV$3:$BV$578,0),MATCH(BJ$1,$BW$1:$CF$1,0))</f>
        <v>0</v>
      </c>
      <c r="BK109" s="3">
        <f t="array" ref="BK109">INDEX($D$21:$M$44,MATCH($BD109&amp;$BF109,$C$21:$C$44&amp;$B$21:$B$44,0),MATCH(BK$1,$D$16:$M$16,0))+VLOOKUP($BE109,战斗属性模型!$K$22:$O$24,BK$2,FALSE)*INDEX($BW$3:$CF$578,MATCH($BD109&amp;$BF109&amp;$BG109,$BT$3:$BT$578&amp;$BU$3:$BU$578&amp;$BV$3:$BV$578,0),MATCH(BK$1,$BW$1:$CF$1,0))</f>
        <v>0</v>
      </c>
      <c r="BL109" s="3"/>
      <c r="BM109" s="3"/>
      <c r="BN109" s="3"/>
      <c r="BO109" s="3"/>
      <c r="BP109" s="3"/>
      <c r="BQ109" s="3"/>
      <c r="BT109" t="str">
        <f t="shared" si="148"/>
        <v>头饰</v>
      </c>
      <c r="BU109">
        <f t="shared" si="149"/>
        <v>5</v>
      </c>
      <c r="BV109" s="1">
        <f t="shared" si="150"/>
        <v>11</v>
      </c>
      <c r="BW109" s="3">
        <f t="array" ref="BW109">INDEX($CI$3:$EP$26,MATCH($BV109,$CH$3:$CH$26,0),MATCH(BW$1&amp;$BU109,$CI$1:$EP$1&amp;$CI$2:$EP$2,0))*VLOOKUP($BT109,$C$17:$M$20,COUNTBLANK($D$15:D$15)+1,FALSE)</f>
        <v>352</v>
      </c>
      <c r="BX109" s="3">
        <f t="array" ref="BX109">INDEX($CI$3:$EP$26,MATCH($BV109,$CH$3:$CH$26,0),MATCH(BX$1&amp;$BU109,$CI$1:$EP$1&amp;$CI$2:$EP$2,0))*VLOOKUP($BT109,$C$17:$M$20,COUNTBLANK($D$15:E$15)+1,FALSE)</f>
        <v>17600</v>
      </c>
      <c r="BY109" s="3">
        <f t="array" ref="BY109">INDEX($CI$3:$EP$26,MATCH($BV109,$CH$3:$CH$26,0),MATCH(BY$1&amp;$BU109,$CI$1:$EP$1&amp;$CI$2:$EP$2,0))*VLOOKUP($BT109,$C$17:$M$20,COUNTBLANK($D$15:F$15)+1,FALSE)</f>
        <v>0</v>
      </c>
      <c r="BZ109" s="3">
        <f t="array" ref="BZ109">INDEX($CI$3:$EP$26,MATCH($BV109,$CH$3:$CH$26,0),MATCH(BZ$1&amp;$BU109,$CI$1:$EP$1&amp;$CI$2:$EP$2,0))*VLOOKUP($BT109,$C$17:$M$20,COUNTBLANK($D$15:G$15)+1,FALSE)</f>
        <v>0</v>
      </c>
      <c r="CA109" s="3">
        <f t="array" ref="CA109">INDEX($CI$3:$EP$26,MATCH($BV109,$CH$3:$CH$26,0),MATCH(CA$1&amp;$BU109,$CI$1:$EP$1&amp;$CI$2:$EP$2,0))*VLOOKUP($BT109,$C$17:$M$20,COUNTBLANK($D$15:H$15)+1,FALSE)</f>
        <v>0.08</v>
      </c>
      <c r="CB109" s="3">
        <f t="array" ref="CB109">INDEX($CI$3:$EP$26,MATCH($BV109,$CH$3:$CH$26,0),MATCH(CB$1&amp;$BU109,$CI$1:$EP$1&amp;$CI$2:$EP$2,0))*VLOOKUP($BT109,$C$17:$M$20,COUNTBLANK($D$15:I$15)+1,FALSE)</f>
        <v>0</v>
      </c>
      <c r="CC109" s="3">
        <f t="array" ref="CC109">INDEX($CI$3:$EP$26,MATCH($BV109,$CH$3:$CH$26,0),MATCH(CC$1&amp;$BU109,$CI$1:$EP$1&amp;$CI$2:$EP$2,0))*VLOOKUP($BT109,$C$17:$M$20,COUNTBLANK($D$15:J$15)+1,FALSE)</f>
        <v>0</v>
      </c>
      <c r="CD109" s="3">
        <f t="array" ref="CD109">INDEX($CI$3:$EP$26,MATCH($BV109,$CH$3:$CH$26,0),MATCH(CD$1&amp;$BU109,$CI$1:$EP$1&amp;$CI$2:$EP$2,0))*VLOOKUP($BT109,$C$17:$M$20,COUNTBLANK($D$15:K$15)+1,FALSE)</f>
        <v>0</v>
      </c>
      <c r="CE109" s="3">
        <f t="array" ref="CE109">INDEX($CI$3:$EP$26,MATCH($BV109,$CH$3:$CH$26,0),MATCH(CE$1&amp;$BU109,$CI$1:$EP$1&amp;$CI$2:$EP$2,0))*VLOOKUP($BT109,$C$17:$M$20,COUNTBLANK($D$15:L$15)+1,FALSE)</f>
        <v>0</v>
      </c>
      <c r="CF109" s="3">
        <f t="array" ref="CF109">INDEX($CI$3:$EP$26,MATCH($BV109,$CH$3:$CH$26,0),MATCH(CF$1&amp;$BU109,$CI$1:$EP$1&amp;$CI$2:$EP$2,0))*VLOOKUP($BT109,$C$17:$M$20,COUNTBLANK($D$15:M$15)+1,FALSE)</f>
        <v>0</v>
      </c>
    </row>
    <row r="110" spans="34:84" x14ac:dyDescent="0.2">
      <c r="BD110" t="str">
        <f t="shared" si="154"/>
        <v>头饰</v>
      </c>
      <c r="BE110">
        <v>1</v>
      </c>
      <c r="BF110">
        <f t="shared" si="155"/>
        <v>2</v>
      </c>
      <c r="BG110" s="1">
        <f t="shared" si="156"/>
        <v>12</v>
      </c>
      <c r="BH110" s="3">
        <f t="array" ref="BH110">INDEX($D$21:$M$44,MATCH($BD110&amp;$BF110,$C$21:$C$44&amp;$B$21:$B$44,0),MATCH(BH$1,$D$16:$M$16,0))+VLOOKUP($BE110,战斗属性模型!$K$22:$O$24,BH$2,FALSE)*INDEX($BW$3:$CF$578,MATCH($BD110&amp;$BF110&amp;$BG110,$BT$3:$BT$578&amp;$BU$3:$BU$578&amp;$BV$3:$BV$578,0),MATCH(BH$1,$BW$1:$CF$1,0))</f>
        <v>192</v>
      </c>
      <c r="BI110" s="3">
        <f t="array" ref="BI110">INDEX($D$21:$M$44,MATCH($BD110&amp;$BF110,$C$21:$C$44&amp;$B$21:$B$44,0),MATCH(BI$1,$D$16:$M$16,0))+VLOOKUP($BE110,战斗属性模型!$K$22:$O$24,BI$2,FALSE)*INDEX($BW$3:$CF$578,MATCH($BD110&amp;$BF110&amp;$BG110,$BT$3:$BT$578&amp;$BU$3:$BU$578&amp;$BV$3:$BV$578,0),MATCH(BI$1,$BW$1:$CF$1,0))</f>
        <v>10320</v>
      </c>
      <c r="BJ110" s="3">
        <f t="array" ref="BJ110">INDEX($D$21:$M$44,MATCH($BD110&amp;$BF110,$C$21:$C$44&amp;$B$21:$B$44,0),MATCH(BJ$1,$D$16:$M$16,0))+VLOOKUP($BE110,战斗属性模型!$K$22:$O$24,BJ$2,FALSE)*INDEX($BW$3:$CF$578,MATCH($BD110&amp;$BF110&amp;$BG110,$BT$3:$BT$578&amp;$BU$3:$BU$578&amp;$BV$3:$BV$578,0),MATCH(BJ$1,$BW$1:$CF$1,0))</f>
        <v>0</v>
      </c>
      <c r="BK110" s="3">
        <f t="array" ref="BK110">INDEX($D$21:$M$44,MATCH($BD110&amp;$BF110,$C$21:$C$44&amp;$B$21:$B$44,0),MATCH(BK$1,$D$16:$M$16,0))+VLOOKUP($BE110,战斗属性模型!$K$22:$O$24,BK$2,FALSE)*INDEX($BW$3:$CF$578,MATCH($BD110&amp;$BF110&amp;$BG110,$BT$3:$BT$578&amp;$BU$3:$BU$578&amp;$BV$3:$BV$578,0),MATCH(BK$1,$BW$1:$CF$1,0))</f>
        <v>0</v>
      </c>
      <c r="BL110" s="3"/>
      <c r="BM110" s="3"/>
      <c r="BN110" s="3"/>
      <c r="BO110" s="3"/>
      <c r="BP110" s="3"/>
      <c r="BQ110" s="3"/>
      <c r="BT110" t="str">
        <f t="shared" si="148"/>
        <v>头饰</v>
      </c>
      <c r="BU110">
        <f t="shared" si="149"/>
        <v>5</v>
      </c>
      <c r="BV110" s="1">
        <f t="shared" si="150"/>
        <v>12</v>
      </c>
      <c r="BW110" s="3">
        <f t="array" ref="BW110">INDEX($CI$3:$EP$26,MATCH($BV110,$CH$3:$CH$26,0),MATCH(BW$1&amp;$BU110,$CI$1:$EP$1&amp;$CI$2:$EP$2,0))*VLOOKUP($BT110,$C$17:$M$20,COUNTBLANK($D$15:D$15)+1,FALSE)</f>
        <v>384</v>
      </c>
      <c r="BX110" s="3">
        <f t="array" ref="BX110">INDEX($CI$3:$EP$26,MATCH($BV110,$CH$3:$CH$26,0),MATCH(BX$1&amp;$BU110,$CI$1:$EP$1&amp;$CI$2:$EP$2,0))*VLOOKUP($BT110,$C$17:$M$20,COUNTBLANK($D$15:E$15)+1,FALSE)</f>
        <v>19200</v>
      </c>
      <c r="BY110" s="3">
        <f t="array" ref="BY110">INDEX($CI$3:$EP$26,MATCH($BV110,$CH$3:$CH$26,0),MATCH(BY$1&amp;$BU110,$CI$1:$EP$1&amp;$CI$2:$EP$2,0))*VLOOKUP($BT110,$C$17:$M$20,COUNTBLANK($D$15:F$15)+1,FALSE)</f>
        <v>0</v>
      </c>
      <c r="BZ110" s="3">
        <f t="array" ref="BZ110">INDEX($CI$3:$EP$26,MATCH($BV110,$CH$3:$CH$26,0),MATCH(BZ$1&amp;$BU110,$CI$1:$EP$1&amp;$CI$2:$EP$2,0))*VLOOKUP($BT110,$C$17:$M$20,COUNTBLANK($D$15:G$15)+1,FALSE)</f>
        <v>0</v>
      </c>
      <c r="CA110" s="3">
        <f t="array" ref="CA110">INDEX($CI$3:$EP$26,MATCH($BV110,$CH$3:$CH$26,0),MATCH(CA$1&amp;$BU110,$CI$1:$EP$1&amp;$CI$2:$EP$2,0))*VLOOKUP($BT110,$C$17:$M$20,COUNTBLANK($D$15:H$15)+1,FALSE)</f>
        <v>0.12</v>
      </c>
      <c r="CB110" s="3">
        <f t="array" ref="CB110">INDEX($CI$3:$EP$26,MATCH($BV110,$CH$3:$CH$26,0),MATCH(CB$1&amp;$BU110,$CI$1:$EP$1&amp;$CI$2:$EP$2,0))*VLOOKUP($BT110,$C$17:$M$20,COUNTBLANK($D$15:I$15)+1,FALSE)</f>
        <v>0</v>
      </c>
      <c r="CC110" s="3">
        <f t="array" ref="CC110">INDEX($CI$3:$EP$26,MATCH($BV110,$CH$3:$CH$26,0),MATCH(CC$1&amp;$BU110,$CI$1:$EP$1&amp;$CI$2:$EP$2,0))*VLOOKUP($BT110,$C$17:$M$20,COUNTBLANK($D$15:J$15)+1,FALSE)</f>
        <v>0</v>
      </c>
      <c r="CD110" s="3">
        <f t="array" ref="CD110">INDEX($CI$3:$EP$26,MATCH($BV110,$CH$3:$CH$26,0),MATCH(CD$1&amp;$BU110,$CI$1:$EP$1&amp;$CI$2:$EP$2,0))*VLOOKUP($BT110,$C$17:$M$20,COUNTBLANK($D$15:K$15)+1,FALSE)</f>
        <v>0</v>
      </c>
      <c r="CE110" s="3">
        <f t="array" ref="CE110">INDEX($CI$3:$EP$26,MATCH($BV110,$CH$3:$CH$26,0),MATCH(CE$1&amp;$BU110,$CI$1:$EP$1&amp;$CI$2:$EP$2,0))*VLOOKUP($BT110,$C$17:$M$20,COUNTBLANK($D$15:L$15)+1,FALSE)</f>
        <v>0</v>
      </c>
      <c r="CF110" s="3">
        <f t="array" ref="CF110">INDEX($CI$3:$EP$26,MATCH($BV110,$CH$3:$CH$26,0),MATCH(CF$1&amp;$BU110,$CI$1:$EP$1&amp;$CI$2:$EP$2,0))*VLOOKUP($BT110,$C$17:$M$20,COUNTBLANK($D$15:M$15)+1,FALSE)</f>
        <v>0</v>
      </c>
    </row>
    <row r="111" spans="34:84" x14ac:dyDescent="0.2">
      <c r="BD111" t="str">
        <f t="shared" si="154"/>
        <v>头饰</v>
      </c>
      <c r="BE111">
        <v>1</v>
      </c>
      <c r="BF111">
        <f t="shared" si="155"/>
        <v>2</v>
      </c>
      <c r="BG111" s="1">
        <f t="shared" si="156"/>
        <v>13</v>
      </c>
      <c r="BH111" s="3">
        <f t="array" ref="BH111">INDEX($D$21:$M$44,MATCH($BD111&amp;$BF111,$C$21:$C$44&amp;$B$21:$B$44,0),MATCH(BH$1,$D$16:$M$16,0))+VLOOKUP($BE111,战斗属性模型!$K$22:$O$24,BH$2,FALSE)*INDEX($BW$3:$CF$578,MATCH($BD111&amp;$BF111&amp;$BG111,$BT$3:$BT$578&amp;$BU$3:$BU$578&amp;$BV$3:$BV$578,0),MATCH(BH$1,$BW$1:$CF$1,0))</f>
        <v>204</v>
      </c>
      <c r="BI111" s="3">
        <f t="array" ref="BI111">INDEX($D$21:$M$44,MATCH($BD111&amp;$BF111,$C$21:$C$44&amp;$B$21:$B$44,0),MATCH(BI$1,$D$16:$M$16,0))+VLOOKUP($BE111,战斗属性模型!$K$22:$O$24,BI$2,FALSE)*INDEX($BW$3:$CF$578,MATCH($BD111&amp;$BF111&amp;$BG111,$BT$3:$BT$578&amp;$BU$3:$BU$578&amp;$BV$3:$BV$578,0),MATCH(BI$1,$BW$1:$CF$1,0))</f>
        <v>10980</v>
      </c>
      <c r="BJ111" s="3">
        <f t="array" ref="BJ111">INDEX($D$21:$M$44,MATCH($BD111&amp;$BF111,$C$21:$C$44&amp;$B$21:$B$44,0),MATCH(BJ$1,$D$16:$M$16,0))+VLOOKUP($BE111,战斗属性模型!$K$22:$O$24,BJ$2,FALSE)*INDEX($BW$3:$CF$578,MATCH($BD111&amp;$BF111&amp;$BG111,$BT$3:$BT$578&amp;$BU$3:$BU$578&amp;$BV$3:$BV$578,0),MATCH(BJ$1,$BW$1:$CF$1,0))</f>
        <v>0</v>
      </c>
      <c r="BK111" s="3">
        <f t="array" ref="BK111">INDEX($D$21:$M$44,MATCH($BD111&amp;$BF111,$C$21:$C$44&amp;$B$21:$B$44,0),MATCH(BK$1,$D$16:$M$16,0))+VLOOKUP($BE111,战斗属性模型!$K$22:$O$24,BK$2,FALSE)*INDEX($BW$3:$CF$578,MATCH($BD111&amp;$BF111&amp;$BG111,$BT$3:$BT$578&amp;$BU$3:$BU$578&amp;$BV$3:$BV$578,0),MATCH(BK$1,$BW$1:$CF$1,0))</f>
        <v>0</v>
      </c>
      <c r="BL111" s="3"/>
      <c r="BM111" s="3"/>
      <c r="BN111" s="3"/>
      <c r="BO111" s="3"/>
      <c r="BP111" s="3"/>
      <c r="BQ111" s="3"/>
      <c r="BT111" t="str">
        <f t="shared" si="148"/>
        <v>头饰</v>
      </c>
      <c r="BU111">
        <f t="shared" si="149"/>
        <v>5</v>
      </c>
      <c r="BV111" s="1">
        <f t="shared" si="150"/>
        <v>13</v>
      </c>
      <c r="BW111" s="3">
        <f t="array" ref="BW111">INDEX($CI$3:$EP$26,MATCH($BV111,$CH$3:$CH$26,0),MATCH(BW$1&amp;$BU111,$CI$1:$EP$1&amp;$CI$2:$EP$2,0))*VLOOKUP($BT111,$C$17:$M$20,COUNTBLANK($D$15:D$15)+1,FALSE)</f>
        <v>416</v>
      </c>
      <c r="BX111" s="3">
        <f t="array" ref="BX111">INDEX($CI$3:$EP$26,MATCH($BV111,$CH$3:$CH$26,0),MATCH(BX$1&amp;$BU111,$CI$1:$EP$1&amp;$CI$2:$EP$2,0))*VLOOKUP($BT111,$C$17:$M$20,COUNTBLANK($D$15:E$15)+1,FALSE)</f>
        <v>20800</v>
      </c>
      <c r="BY111" s="3">
        <f t="array" ref="BY111">INDEX($CI$3:$EP$26,MATCH($BV111,$CH$3:$CH$26,0),MATCH(BY$1&amp;$BU111,$CI$1:$EP$1&amp;$CI$2:$EP$2,0))*VLOOKUP($BT111,$C$17:$M$20,COUNTBLANK($D$15:F$15)+1,FALSE)</f>
        <v>0</v>
      </c>
      <c r="BZ111" s="3">
        <f t="array" ref="BZ111">INDEX($CI$3:$EP$26,MATCH($BV111,$CH$3:$CH$26,0),MATCH(BZ$1&amp;$BU111,$CI$1:$EP$1&amp;$CI$2:$EP$2,0))*VLOOKUP($BT111,$C$17:$M$20,COUNTBLANK($D$15:G$15)+1,FALSE)</f>
        <v>0</v>
      </c>
      <c r="CA111" s="3">
        <f t="array" ref="CA111">INDEX($CI$3:$EP$26,MATCH($BV111,$CH$3:$CH$26,0),MATCH(CA$1&amp;$BU111,$CI$1:$EP$1&amp;$CI$2:$EP$2,0))*VLOOKUP($BT111,$C$17:$M$20,COUNTBLANK($D$15:H$15)+1,FALSE)</f>
        <v>0.12</v>
      </c>
      <c r="CB111" s="3">
        <f t="array" ref="CB111">INDEX($CI$3:$EP$26,MATCH($BV111,$CH$3:$CH$26,0),MATCH(CB$1&amp;$BU111,$CI$1:$EP$1&amp;$CI$2:$EP$2,0))*VLOOKUP($BT111,$C$17:$M$20,COUNTBLANK($D$15:I$15)+1,FALSE)</f>
        <v>0</v>
      </c>
      <c r="CC111" s="3">
        <f t="array" ref="CC111">INDEX($CI$3:$EP$26,MATCH($BV111,$CH$3:$CH$26,0),MATCH(CC$1&amp;$BU111,$CI$1:$EP$1&amp;$CI$2:$EP$2,0))*VLOOKUP($BT111,$C$17:$M$20,COUNTBLANK($D$15:J$15)+1,FALSE)</f>
        <v>0</v>
      </c>
      <c r="CD111" s="3">
        <f t="array" ref="CD111">INDEX($CI$3:$EP$26,MATCH($BV111,$CH$3:$CH$26,0),MATCH(CD$1&amp;$BU111,$CI$1:$EP$1&amp;$CI$2:$EP$2,0))*VLOOKUP($BT111,$C$17:$M$20,COUNTBLANK($D$15:K$15)+1,FALSE)</f>
        <v>0</v>
      </c>
      <c r="CE111" s="3">
        <f t="array" ref="CE111">INDEX($CI$3:$EP$26,MATCH($BV111,$CH$3:$CH$26,0),MATCH(CE$1&amp;$BU111,$CI$1:$EP$1&amp;$CI$2:$EP$2,0))*VLOOKUP($BT111,$C$17:$M$20,COUNTBLANK($D$15:L$15)+1,FALSE)</f>
        <v>0</v>
      </c>
      <c r="CF111" s="3">
        <f t="array" ref="CF111">INDEX($CI$3:$EP$26,MATCH($BV111,$CH$3:$CH$26,0),MATCH(CF$1&amp;$BU111,$CI$1:$EP$1&amp;$CI$2:$EP$2,0))*VLOOKUP($BT111,$C$17:$M$20,COUNTBLANK($D$15:M$15)+1,FALSE)</f>
        <v>0</v>
      </c>
    </row>
    <row r="112" spans="34:84" x14ac:dyDescent="0.2">
      <c r="BD112" t="str">
        <f t="shared" si="154"/>
        <v>头饰</v>
      </c>
      <c r="BE112">
        <v>1</v>
      </c>
      <c r="BF112">
        <f t="shared" si="155"/>
        <v>2</v>
      </c>
      <c r="BG112" s="1">
        <f t="shared" si="156"/>
        <v>14</v>
      </c>
      <c r="BH112" s="3">
        <f t="array" ref="BH112">INDEX($D$21:$M$44,MATCH($BD112&amp;$BF112,$C$21:$C$44&amp;$B$21:$B$44,0),MATCH(BH$1,$D$16:$M$16,0))+VLOOKUP($BE112,战斗属性模型!$K$22:$O$24,BH$2,FALSE)*INDEX($BW$3:$CF$578,MATCH($BD112&amp;$BF112&amp;$BG112,$BT$3:$BT$578&amp;$BU$3:$BU$578&amp;$BV$3:$BV$578,0),MATCH(BH$1,$BW$1:$CF$1,0))</f>
        <v>216</v>
      </c>
      <c r="BI112" s="3">
        <f t="array" ref="BI112">INDEX($D$21:$M$44,MATCH($BD112&amp;$BF112,$C$21:$C$44&amp;$B$21:$B$44,0),MATCH(BI$1,$D$16:$M$16,0))+VLOOKUP($BE112,战斗属性模型!$K$22:$O$24,BI$2,FALSE)*INDEX($BW$3:$CF$578,MATCH($BD112&amp;$BF112&amp;$BG112,$BT$3:$BT$578&amp;$BU$3:$BU$578&amp;$BV$3:$BV$578,0),MATCH(BI$1,$BW$1:$CF$1,0))</f>
        <v>11640</v>
      </c>
      <c r="BJ112" s="3">
        <f t="array" ref="BJ112">INDEX($D$21:$M$44,MATCH($BD112&amp;$BF112,$C$21:$C$44&amp;$B$21:$B$44,0),MATCH(BJ$1,$D$16:$M$16,0))+VLOOKUP($BE112,战斗属性模型!$K$22:$O$24,BJ$2,FALSE)*INDEX($BW$3:$CF$578,MATCH($BD112&amp;$BF112&amp;$BG112,$BT$3:$BT$578&amp;$BU$3:$BU$578&amp;$BV$3:$BV$578,0),MATCH(BJ$1,$BW$1:$CF$1,0))</f>
        <v>0</v>
      </c>
      <c r="BK112" s="3">
        <f t="array" ref="BK112">INDEX($D$21:$M$44,MATCH($BD112&amp;$BF112,$C$21:$C$44&amp;$B$21:$B$44,0),MATCH(BK$1,$D$16:$M$16,0))+VLOOKUP($BE112,战斗属性模型!$K$22:$O$24,BK$2,FALSE)*INDEX($BW$3:$CF$578,MATCH($BD112&amp;$BF112&amp;$BG112,$BT$3:$BT$578&amp;$BU$3:$BU$578&amp;$BV$3:$BV$578,0),MATCH(BK$1,$BW$1:$CF$1,0))</f>
        <v>0</v>
      </c>
      <c r="BL112" s="3"/>
      <c r="BM112" s="3"/>
      <c r="BN112" s="3"/>
      <c r="BO112" s="3"/>
      <c r="BP112" s="3"/>
      <c r="BQ112" s="3"/>
      <c r="BT112" t="str">
        <f t="shared" si="148"/>
        <v>头饰</v>
      </c>
      <c r="BU112">
        <f t="shared" si="149"/>
        <v>5</v>
      </c>
      <c r="BV112" s="1">
        <f t="shared" si="150"/>
        <v>14</v>
      </c>
      <c r="BW112" s="3">
        <f t="array" ref="BW112">INDEX($CI$3:$EP$26,MATCH($BV112,$CH$3:$CH$26,0),MATCH(BW$1&amp;$BU112,$CI$1:$EP$1&amp;$CI$2:$EP$2,0))*VLOOKUP($BT112,$C$17:$M$20,COUNTBLANK($D$15:D$15)+1,FALSE)</f>
        <v>448</v>
      </c>
      <c r="BX112" s="3">
        <f t="array" ref="BX112">INDEX($CI$3:$EP$26,MATCH($BV112,$CH$3:$CH$26,0),MATCH(BX$1&amp;$BU112,$CI$1:$EP$1&amp;$CI$2:$EP$2,0))*VLOOKUP($BT112,$C$17:$M$20,COUNTBLANK($D$15:E$15)+1,FALSE)</f>
        <v>22400</v>
      </c>
      <c r="BY112" s="3">
        <f t="array" ref="BY112">INDEX($CI$3:$EP$26,MATCH($BV112,$CH$3:$CH$26,0),MATCH(BY$1&amp;$BU112,$CI$1:$EP$1&amp;$CI$2:$EP$2,0))*VLOOKUP($BT112,$C$17:$M$20,COUNTBLANK($D$15:F$15)+1,FALSE)</f>
        <v>0</v>
      </c>
      <c r="BZ112" s="3">
        <f t="array" ref="BZ112">INDEX($CI$3:$EP$26,MATCH($BV112,$CH$3:$CH$26,0),MATCH(BZ$1&amp;$BU112,$CI$1:$EP$1&amp;$CI$2:$EP$2,0))*VLOOKUP($BT112,$C$17:$M$20,COUNTBLANK($D$15:G$15)+1,FALSE)</f>
        <v>0</v>
      </c>
      <c r="CA112" s="3">
        <f t="array" ref="CA112">INDEX($CI$3:$EP$26,MATCH($BV112,$CH$3:$CH$26,0),MATCH(CA$1&amp;$BU112,$CI$1:$EP$1&amp;$CI$2:$EP$2,0))*VLOOKUP($BT112,$C$17:$M$20,COUNTBLANK($D$15:H$15)+1,FALSE)</f>
        <v>0.12</v>
      </c>
      <c r="CB112" s="3">
        <f t="array" ref="CB112">INDEX($CI$3:$EP$26,MATCH($BV112,$CH$3:$CH$26,0),MATCH(CB$1&amp;$BU112,$CI$1:$EP$1&amp;$CI$2:$EP$2,0))*VLOOKUP($BT112,$C$17:$M$20,COUNTBLANK($D$15:I$15)+1,FALSE)</f>
        <v>0</v>
      </c>
      <c r="CC112" s="3">
        <f t="array" ref="CC112">INDEX($CI$3:$EP$26,MATCH($BV112,$CH$3:$CH$26,0),MATCH(CC$1&amp;$BU112,$CI$1:$EP$1&amp;$CI$2:$EP$2,0))*VLOOKUP($BT112,$C$17:$M$20,COUNTBLANK($D$15:J$15)+1,FALSE)</f>
        <v>0</v>
      </c>
      <c r="CD112" s="3">
        <f t="array" ref="CD112">INDEX($CI$3:$EP$26,MATCH($BV112,$CH$3:$CH$26,0),MATCH(CD$1&amp;$BU112,$CI$1:$EP$1&amp;$CI$2:$EP$2,0))*VLOOKUP($BT112,$C$17:$M$20,COUNTBLANK($D$15:K$15)+1,FALSE)</f>
        <v>0</v>
      </c>
      <c r="CE112" s="3">
        <f t="array" ref="CE112">INDEX($CI$3:$EP$26,MATCH($BV112,$CH$3:$CH$26,0),MATCH(CE$1&amp;$BU112,$CI$1:$EP$1&amp;$CI$2:$EP$2,0))*VLOOKUP($BT112,$C$17:$M$20,COUNTBLANK($D$15:L$15)+1,FALSE)</f>
        <v>0</v>
      </c>
      <c r="CF112" s="3">
        <f t="array" ref="CF112">INDEX($CI$3:$EP$26,MATCH($BV112,$CH$3:$CH$26,0),MATCH(CF$1&amp;$BU112,$CI$1:$EP$1&amp;$CI$2:$EP$2,0))*VLOOKUP($BT112,$C$17:$M$20,COUNTBLANK($D$15:M$15)+1,FALSE)</f>
        <v>0</v>
      </c>
    </row>
    <row r="113" spans="56:84" x14ac:dyDescent="0.2">
      <c r="BD113" t="str">
        <f t="shared" si="154"/>
        <v>头饰</v>
      </c>
      <c r="BE113">
        <v>1</v>
      </c>
      <c r="BF113">
        <f t="shared" si="155"/>
        <v>2</v>
      </c>
      <c r="BG113" s="1">
        <f t="shared" si="156"/>
        <v>15</v>
      </c>
      <c r="BH113" s="3">
        <f t="array" ref="BH113">INDEX($D$21:$M$44,MATCH($BD113&amp;$BF113,$C$21:$C$44&amp;$B$21:$B$44,0),MATCH(BH$1,$D$16:$M$16,0))+VLOOKUP($BE113,战斗属性模型!$K$22:$O$24,BH$2,FALSE)*INDEX($BW$3:$CF$578,MATCH($BD113&amp;$BF113&amp;$BG113,$BT$3:$BT$578&amp;$BU$3:$BU$578&amp;$BV$3:$BV$578,0),MATCH(BH$1,$BW$1:$CF$1,0))</f>
        <v>228</v>
      </c>
      <c r="BI113" s="3">
        <f t="array" ref="BI113">INDEX($D$21:$M$44,MATCH($BD113&amp;$BF113,$C$21:$C$44&amp;$B$21:$B$44,0),MATCH(BI$1,$D$16:$M$16,0))+VLOOKUP($BE113,战斗属性模型!$K$22:$O$24,BI$2,FALSE)*INDEX($BW$3:$CF$578,MATCH($BD113&amp;$BF113&amp;$BG113,$BT$3:$BT$578&amp;$BU$3:$BU$578&amp;$BV$3:$BV$578,0),MATCH(BI$1,$BW$1:$CF$1,0))</f>
        <v>12300</v>
      </c>
      <c r="BJ113" s="3">
        <f t="array" ref="BJ113">INDEX($D$21:$M$44,MATCH($BD113&amp;$BF113,$C$21:$C$44&amp;$B$21:$B$44,0),MATCH(BJ$1,$D$16:$M$16,0))+VLOOKUP($BE113,战斗属性模型!$K$22:$O$24,BJ$2,FALSE)*INDEX($BW$3:$CF$578,MATCH($BD113&amp;$BF113&amp;$BG113,$BT$3:$BT$578&amp;$BU$3:$BU$578&amp;$BV$3:$BV$578,0),MATCH(BJ$1,$BW$1:$CF$1,0))</f>
        <v>0</v>
      </c>
      <c r="BK113" s="3">
        <f t="array" ref="BK113">INDEX($D$21:$M$44,MATCH($BD113&amp;$BF113,$C$21:$C$44&amp;$B$21:$B$44,0),MATCH(BK$1,$D$16:$M$16,0))+VLOOKUP($BE113,战斗属性模型!$K$22:$O$24,BK$2,FALSE)*INDEX($BW$3:$CF$578,MATCH($BD113&amp;$BF113&amp;$BG113,$BT$3:$BT$578&amp;$BU$3:$BU$578&amp;$BV$3:$BV$578,0),MATCH(BK$1,$BW$1:$CF$1,0))</f>
        <v>0</v>
      </c>
      <c r="BL113" s="3"/>
      <c r="BM113" s="3"/>
      <c r="BN113" s="3"/>
      <c r="BO113" s="3"/>
      <c r="BP113" s="3"/>
      <c r="BQ113" s="3"/>
      <c r="BT113" t="str">
        <f t="shared" si="148"/>
        <v>头饰</v>
      </c>
      <c r="BU113">
        <f t="shared" si="149"/>
        <v>5</v>
      </c>
      <c r="BV113" s="1">
        <f t="shared" si="150"/>
        <v>15</v>
      </c>
      <c r="BW113" s="3">
        <f t="array" ref="BW113">INDEX($CI$3:$EP$26,MATCH($BV113,$CH$3:$CH$26,0),MATCH(BW$1&amp;$BU113,$CI$1:$EP$1&amp;$CI$2:$EP$2,0))*VLOOKUP($BT113,$C$17:$M$20,COUNTBLANK($D$15:D$15)+1,FALSE)</f>
        <v>480</v>
      </c>
      <c r="BX113" s="3">
        <f t="array" ref="BX113">INDEX($CI$3:$EP$26,MATCH($BV113,$CH$3:$CH$26,0),MATCH(BX$1&amp;$BU113,$CI$1:$EP$1&amp;$CI$2:$EP$2,0))*VLOOKUP($BT113,$C$17:$M$20,COUNTBLANK($D$15:E$15)+1,FALSE)</f>
        <v>24000</v>
      </c>
      <c r="BY113" s="3">
        <f t="array" ref="BY113">INDEX($CI$3:$EP$26,MATCH($BV113,$CH$3:$CH$26,0),MATCH(BY$1&amp;$BU113,$CI$1:$EP$1&amp;$CI$2:$EP$2,0))*VLOOKUP($BT113,$C$17:$M$20,COUNTBLANK($D$15:F$15)+1,FALSE)</f>
        <v>0</v>
      </c>
      <c r="BZ113" s="3">
        <f t="array" ref="BZ113">INDEX($CI$3:$EP$26,MATCH($BV113,$CH$3:$CH$26,0),MATCH(BZ$1&amp;$BU113,$CI$1:$EP$1&amp;$CI$2:$EP$2,0))*VLOOKUP($BT113,$C$17:$M$20,COUNTBLANK($D$15:G$15)+1,FALSE)</f>
        <v>0</v>
      </c>
      <c r="CA113" s="3">
        <f t="array" ref="CA113">INDEX($CI$3:$EP$26,MATCH($BV113,$CH$3:$CH$26,0),MATCH(CA$1&amp;$BU113,$CI$1:$EP$1&amp;$CI$2:$EP$2,0))*VLOOKUP($BT113,$C$17:$M$20,COUNTBLANK($D$15:H$15)+1,FALSE)</f>
        <v>0.12</v>
      </c>
      <c r="CB113" s="3">
        <f t="array" ref="CB113">INDEX($CI$3:$EP$26,MATCH($BV113,$CH$3:$CH$26,0),MATCH(CB$1&amp;$BU113,$CI$1:$EP$1&amp;$CI$2:$EP$2,0))*VLOOKUP($BT113,$C$17:$M$20,COUNTBLANK($D$15:I$15)+1,FALSE)</f>
        <v>0</v>
      </c>
      <c r="CC113" s="3">
        <f t="array" ref="CC113">INDEX($CI$3:$EP$26,MATCH($BV113,$CH$3:$CH$26,0),MATCH(CC$1&amp;$BU113,$CI$1:$EP$1&amp;$CI$2:$EP$2,0))*VLOOKUP($BT113,$C$17:$M$20,COUNTBLANK($D$15:J$15)+1,FALSE)</f>
        <v>0</v>
      </c>
      <c r="CD113" s="3">
        <f t="array" ref="CD113">INDEX($CI$3:$EP$26,MATCH($BV113,$CH$3:$CH$26,0),MATCH(CD$1&amp;$BU113,$CI$1:$EP$1&amp;$CI$2:$EP$2,0))*VLOOKUP($BT113,$C$17:$M$20,COUNTBLANK($D$15:K$15)+1,FALSE)</f>
        <v>0</v>
      </c>
      <c r="CE113" s="3">
        <f t="array" ref="CE113">INDEX($CI$3:$EP$26,MATCH($BV113,$CH$3:$CH$26,0),MATCH(CE$1&amp;$BU113,$CI$1:$EP$1&amp;$CI$2:$EP$2,0))*VLOOKUP($BT113,$C$17:$M$20,COUNTBLANK($D$15:L$15)+1,FALSE)</f>
        <v>0</v>
      </c>
      <c r="CF113" s="3">
        <f t="array" ref="CF113">INDEX($CI$3:$EP$26,MATCH($BV113,$CH$3:$CH$26,0),MATCH(CF$1&amp;$BU113,$CI$1:$EP$1&amp;$CI$2:$EP$2,0))*VLOOKUP($BT113,$C$17:$M$20,COUNTBLANK($D$15:M$15)+1,FALSE)</f>
        <v>0</v>
      </c>
    </row>
    <row r="114" spans="56:84" x14ac:dyDescent="0.2">
      <c r="BD114" t="str">
        <f t="shared" si="154"/>
        <v>头饰</v>
      </c>
      <c r="BE114">
        <v>1</v>
      </c>
      <c r="BF114">
        <f t="shared" si="155"/>
        <v>2</v>
      </c>
      <c r="BG114" s="1">
        <f t="shared" si="156"/>
        <v>16</v>
      </c>
      <c r="BH114" s="3">
        <f t="array" ref="BH114">INDEX($D$21:$M$44,MATCH($BD114&amp;$BF114,$C$21:$C$44&amp;$B$21:$B$44,0),MATCH(BH$1,$D$16:$M$16,0))+VLOOKUP($BE114,战斗属性模型!$K$22:$O$24,BH$2,FALSE)*INDEX($BW$3:$CF$578,MATCH($BD114&amp;$BF114&amp;$BG114,$BT$3:$BT$578&amp;$BU$3:$BU$578&amp;$BV$3:$BV$578,0),MATCH(BH$1,$BW$1:$CF$1,0))</f>
        <v>240</v>
      </c>
      <c r="BI114" s="3">
        <f t="array" ref="BI114">INDEX($D$21:$M$44,MATCH($BD114&amp;$BF114,$C$21:$C$44&amp;$B$21:$B$44,0),MATCH(BI$1,$D$16:$M$16,0))+VLOOKUP($BE114,战斗属性模型!$K$22:$O$24,BI$2,FALSE)*INDEX($BW$3:$CF$578,MATCH($BD114&amp;$BF114&amp;$BG114,$BT$3:$BT$578&amp;$BU$3:$BU$578&amp;$BV$3:$BV$578,0),MATCH(BI$1,$BW$1:$CF$1,0))</f>
        <v>12960</v>
      </c>
      <c r="BJ114" s="3">
        <f t="array" ref="BJ114">INDEX($D$21:$M$44,MATCH($BD114&amp;$BF114,$C$21:$C$44&amp;$B$21:$B$44,0),MATCH(BJ$1,$D$16:$M$16,0))+VLOOKUP($BE114,战斗属性模型!$K$22:$O$24,BJ$2,FALSE)*INDEX($BW$3:$CF$578,MATCH($BD114&amp;$BF114&amp;$BG114,$BT$3:$BT$578&amp;$BU$3:$BU$578&amp;$BV$3:$BV$578,0),MATCH(BJ$1,$BW$1:$CF$1,0))</f>
        <v>0</v>
      </c>
      <c r="BK114" s="3">
        <f t="array" ref="BK114">INDEX($D$21:$M$44,MATCH($BD114&amp;$BF114,$C$21:$C$44&amp;$B$21:$B$44,0),MATCH(BK$1,$D$16:$M$16,0))+VLOOKUP($BE114,战斗属性模型!$K$22:$O$24,BK$2,FALSE)*INDEX($BW$3:$CF$578,MATCH($BD114&amp;$BF114&amp;$BG114,$BT$3:$BT$578&amp;$BU$3:$BU$578&amp;$BV$3:$BV$578,0),MATCH(BK$1,$BW$1:$CF$1,0))</f>
        <v>0</v>
      </c>
      <c r="BL114" s="3"/>
      <c r="BM114" s="3"/>
      <c r="BN114" s="3"/>
      <c r="BO114" s="3"/>
      <c r="BP114" s="3"/>
      <c r="BQ114" s="3"/>
      <c r="BT114" t="str">
        <f t="shared" si="148"/>
        <v>头饰</v>
      </c>
      <c r="BU114">
        <f t="shared" si="149"/>
        <v>5</v>
      </c>
      <c r="BV114" s="1">
        <f t="shared" si="150"/>
        <v>16</v>
      </c>
      <c r="BW114" s="3">
        <f t="array" ref="BW114">INDEX($CI$3:$EP$26,MATCH($BV114,$CH$3:$CH$26,0),MATCH(BW$1&amp;$BU114,$CI$1:$EP$1&amp;$CI$2:$EP$2,0))*VLOOKUP($BT114,$C$17:$M$20,COUNTBLANK($D$15:D$15)+1,FALSE)</f>
        <v>512</v>
      </c>
      <c r="BX114" s="3">
        <f t="array" ref="BX114">INDEX($CI$3:$EP$26,MATCH($BV114,$CH$3:$CH$26,0),MATCH(BX$1&amp;$BU114,$CI$1:$EP$1&amp;$CI$2:$EP$2,0))*VLOOKUP($BT114,$C$17:$M$20,COUNTBLANK($D$15:E$15)+1,FALSE)</f>
        <v>25600</v>
      </c>
      <c r="BY114" s="3">
        <f t="array" ref="BY114">INDEX($CI$3:$EP$26,MATCH($BV114,$CH$3:$CH$26,0),MATCH(BY$1&amp;$BU114,$CI$1:$EP$1&amp;$CI$2:$EP$2,0))*VLOOKUP($BT114,$C$17:$M$20,COUNTBLANK($D$15:F$15)+1,FALSE)</f>
        <v>0</v>
      </c>
      <c r="BZ114" s="3">
        <f t="array" ref="BZ114">INDEX($CI$3:$EP$26,MATCH($BV114,$CH$3:$CH$26,0),MATCH(BZ$1&amp;$BU114,$CI$1:$EP$1&amp;$CI$2:$EP$2,0))*VLOOKUP($BT114,$C$17:$M$20,COUNTBLANK($D$15:G$15)+1,FALSE)</f>
        <v>0</v>
      </c>
      <c r="CA114" s="3">
        <f t="array" ref="CA114">INDEX($CI$3:$EP$26,MATCH($BV114,$CH$3:$CH$26,0),MATCH(CA$1&amp;$BU114,$CI$1:$EP$1&amp;$CI$2:$EP$2,0))*VLOOKUP($BT114,$C$17:$M$20,COUNTBLANK($D$15:H$15)+1,FALSE)</f>
        <v>0.16</v>
      </c>
      <c r="CB114" s="3">
        <f t="array" ref="CB114">INDEX($CI$3:$EP$26,MATCH($BV114,$CH$3:$CH$26,0),MATCH(CB$1&amp;$BU114,$CI$1:$EP$1&amp;$CI$2:$EP$2,0))*VLOOKUP($BT114,$C$17:$M$20,COUNTBLANK($D$15:I$15)+1,FALSE)</f>
        <v>0</v>
      </c>
      <c r="CC114" s="3">
        <f t="array" ref="CC114">INDEX($CI$3:$EP$26,MATCH($BV114,$CH$3:$CH$26,0),MATCH(CC$1&amp;$BU114,$CI$1:$EP$1&amp;$CI$2:$EP$2,0))*VLOOKUP($BT114,$C$17:$M$20,COUNTBLANK($D$15:J$15)+1,FALSE)</f>
        <v>0</v>
      </c>
      <c r="CD114" s="3">
        <f t="array" ref="CD114">INDEX($CI$3:$EP$26,MATCH($BV114,$CH$3:$CH$26,0),MATCH(CD$1&amp;$BU114,$CI$1:$EP$1&amp;$CI$2:$EP$2,0))*VLOOKUP($BT114,$C$17:$M$20,COUNTBLANK($D$15:K$15)+1,FALSE)</f>
        <v>0</v>
      </c>
      <c r="CE114" s="3">
        <f t="array" ref="CE114">INDEX($CI$3:$EP$26,MATCH($BV114,$CH$3:$CH$26,0),MATCH(CE$1&amp;$BU114,$CI$1:$EP$1&amp;$CI$2:$EP$2,0))*VLOOKUP($BT114,$C$17:$M$20,COUNTBLANK($D$15:L$15)+1,FALSE)</f>
        <v>0</v>
      </c>
      <c r="CF114" s="3">
        <f t="array" ref="CF114">INDEX($CI$3:$EP$26,MATCH($BV114,$CH$3:$CH$26,0),MATCH(CF$1&amp;$BU114,$CI$1:$EP$1&amp;$CI$2:$EP$2,0))*VLOOKUP($BT114,$C$17:$M$20,COUNTBLANK($D$15:M$15)+1,FALSE)</f>
        <v>0</v>
      </c>
    </row>
    <row r="115" spans="56:84" x14ac:dyDescent="0.2">
      <c r="BD115" t="str">
        <f t="shared" si="154"/>
        <v>头饰</v>
      </c>
      <c r="BE115">
        <v>1</v>
      </c>
      <c r="BF115">
        <f t="shared" si="155"/>
        <v>2</v>
      </c>
      <c r="BG115" s="1">
        <f t="shared" si="156"/>
        <v>17</v>
      </c>
      <c r="BH115" s="3">
        <f t="array" ref="BH115">INDEX($D$21:$M$44,MATCH($BD115&amp;$BF115,$C$21:$C$44&amp;$B$21:$B$44,0),MATCH(BH$1,$D$16:$M$16,0))+VLOOKUP($BE115,战斗属性模型!$K$22:$O$24,BH$2,FALSE)*INDEX($BW$3:$CF$578,MATCH($BD115&amp;$BF115&amp;$BG115,$BT$3:$BT$578&amp;$BU$3:$BU$578&amp;$BV$3:$BV$578,0),MATCH(BH$1,$BW$1:$CF$1,0))</f>
        <v>252</v>
      </c>
      <c r="BI115" s="3">
        <f t="array" ref="BI115">INDEX($D$21:$M$44,MATCH($BD115&amp;$BF115,$C$21:$C$44&amp;$B$21:$B$44,0),MATCH(BI$1,$D$16:$M$16,0))+VLOOKUP($BE115,战斗属性模型!$K$22:$O$24,BI$2,FALSE)*INDEX($BW$3:$CF$578,MATCH($BD115&amp;$BF115&amp;$BG115,$BT$3:$BT$578&amp;$BU$3:$BU$578&amp;$BV$3:$BV$578,0),MATCH(BI$1,$BW$1:$CF$1,0))</f>
        <v>13620</v>
      </c>
      <c r="BJ115" s="3">
        <f t="array" ref="BJ115">INDEX($D$21:$M$44,MATCH($BD115&amp;$BF115,$C$21:$C$44&amp;$B$21:$B$44,0),MATCH(BJ$1,$D$16:$M$16,0))+VLOOKUP($BE115,战斗属性模型!$K$22:$O$24,BJ$2,FALSE)*INDEX($BW$3:$CF$578,MATCH($BD115&amp;$BF115&amp;$BG115,$BT$3:$BT$578&amp;$BU$3:$BU$578&amp;$BV$3:$BV$578,0),MATCH(BJ$1,$BW$1:$CF$1,0))</f>
        <v>0</v>
      </c>
      <c r="BK115" s="3">
        <f t="array" ref="BK115">INDEX($D$21:$M$44,MATCH($BD115&amp;$BF115,$C$21:$C$44&amp;$B$21:$B$44,0),MATCH(BK$1,$D$16:$M$16,0))+VLOOKUP($BE115,战斗属性模型!$K$22:$O$24,BK$2,FALSE)*INDEX($BW$3:$CF$578,MATCH($BD115&amp;$BF115&amp;$BG115,$BT$3:$BT$578&amp;$BU$3:$BU$578&amp;$BV$3:$BV$578,0),MATCH(BK$1,$BW$1:$CF$1,0))</f>
        <v>0</v>
      </c>
      <c r="BL115" s="3"/>
      <c r="BM115" s="3"/>
      <c r="BN115" s="3"/>
      <c r="BO115" s="3"/>
      <c r="BP115" s="3"/>
      <c r="BQ115" s="3"/>
      <c r="BT115" t="str">
        <f t="shared" si="148"/>
        <v>头饰</v>
      </c>
      <c r="BU115">
        <f t="shared" si="149"/>
        <v>5</v>
      </c>
      <c r="BV115" s="1">
        <f t="shared" si="150"/>
        <v>17</v>
      </c>
      <c r="BW115" s="3">
        <f t="array" ref="BW115">INDEX($CI$3:$EP$26,MATCH($BV115,$CH$3:$CH$26,0),MATCH(BW$1&amp;$BU115,$CI$1:$EP$1&amp;$CI$2:$EP$2,0))*VLOOKUP($BT115,$C$17:$M$20,COUNTBLANK($D$15:D$15)+1,FALSE)</f>
        <v>544</v>
      </c>
      <c r="BX115" s="3">
        <f t="array" ref="BX115">INDEX($CI$3:$EP$26,MATCH($BV115,$CH$3:$CH$26,0),MATCH(BX$1&amp;$BU115,$CI$1:$EP$1&amp;$CI$2:$EP$2,0))*VLOOKUP($BT115,$C$17:$M$20,COUNTBLANK($D$15:E$15)+1,FALSE)</f>
        <v>27200</v>
      </c>
      <c r="BY115" s="3">
        <f t="array" ref="BY115">INDEX($CI$3:$EP$26,MATCH($BV115,$CH$3:$CH$26,0),MATCH(BY$1&amp;$BU115,$CI$1:$EP$1&amp;$CI$2:$EP$2,0))*VLOOKUP($BT115,$C$17:$M$20,COUNTBLANK($D$15:F$15)+1,FALSE)</f>
        <v>0</v>
      </c>
      <c r="BZ115" s="3">
        <f t="array" ref="BZ115">INDEX($CI$3:$EP$26,MATCH($BV115,$CH$3:$CH$26,0),MATCH(BZ$1&amp;$BU115,$CI$1:$EP$1&amp;$CI$2:$EP$2,0))*VLOOKUP($BT115,$C$17:$M$20,COUNTBLANK($D$15:G$15)+1,FALSE)</f>
        <v>0</v>
      </c>
      <c r="CA115" s="3">
        <f t="array" ref="CA115">INDEX($CI$3:$EP$26,MATCH($BV115,$CH$3:$CH$26,0),MATCH(CA$1&amp;$BU115,$CI$1:$EP$1&amp;$CI$2:$EP$2,0))*VLOOKUP($BT115,$C$17:$M$20,COUNTBLANK($D$15:H$15)+1,FALSE)</f>
        <v>0.16</v>
      </c>
      <c r="CB115" s="3">
        <f t="array" ref="CB115">INDEX($CI$3:$EP$26,MATCH($BV115,$CH$3:$CH$26,0),MATCH(CB$1&amp;$BU115,$CI$1:$EP$1&amp;$CI$2:$EP$2,0))*VLOOKUP($BT115,$C$17:$M$20,COUNTBLANK($D$15:I$15)+1,FALSE)</f>
        <v>0</v>
      </c>
      <c r="CC115" s="3">
        <f t="array" ref="CC115">INDEX($CI$3:$EP$26,MATCH($BV115,$CH$3:$CH$26,0),MATCH(CC$1&amp;$BU115,$CI$1:$EP$1&amp;$CI$2:$EP$2,0))*VLOOKUP($BT115,$C$17:$M$20,COUNTBLANK($D$15:J$15)+1,FALSE)</f>
        <v>0</v>
      </c>
      <c r="CD115" s="3">
        <f t="array" ref="CD115">INDEX($CI$3:$EP$26,MATCH($BV115,$CH$3:$CH$26,0),MATCH(CD$1&amp;$BU115,$CI$1:$EP$1&amp;$CI$2:$EP$2,0))*VLOOKUP($BT115,$C$17:$M$20,COUNTBLANK($D$15:K$15)+1,FALSE)</f>
        <v>0</v>
      </c>
      <c r="CE115" s="3">
        <f t="array" ref="CE115">INDEX($CI$3:$EP$26,MATCH($BV115,$CH$3:$CH$26,0),MATCH(CE$1&amp;$BU115,$CI$1:$EP$1&amp;$CI$2:$EP$2,0))*VLOOKUP($BT115,$C$17:$M$20,COUNTBLANK($D$15:L$15)+1,FALSE)</f>
        <v>0</v>
      </c>
      <c r="CF115" s="3">
        <f t="array" ref="CF115">INDEX($CI$3:$EP$26,MATCH($BV115,$CH$3:$CH$26,0),MATCH(CF$1&amp;$BU115,$CI$1:$EP$1&amp;$CI$2:$EP$2,0))*VLOOKUP($BT115,$C$17:$M$20,COUNTBLANK($D$15:M$15)+1,FALSE)</f>
        <v>0</v>
      </c>
    </row>
    <row r="116" spans="56:84" x14ac:dyDescent="0.2">
      <c r="BD116" t="str">
        <f t="shared" si="154"/>
        <v>头饰</v>
      </c>
      <c r="BE116">
        <v>1</v>
      </c>
      <c r="BF116">
        <f t="shared" si="155"/>
        <v>2</v>
      </c>
      <c r="BG116" s="1">
        <f t="shared" si="156"/>
        <v>18</v>
      </c>
      <c r="BH116" s="3">
        <f t="array" ref="BH116">INDEX($D$21:$M$44,MATCH($BD116&amp;$BF116,$C$21:$C$44&amp;$B$21:$B$44,0),MATCH(BH$1,$D$16:$M$16,0))+VLOOKUP($BE116,战斗属性模型!$K$22:$O$24,BH$2,FALSE)*INDEX($BW$3:$CF$578,MATCH($BD116&amp;$BF116&amp;$BG116,$BT$3:$BT$578&amp;$BU$3:$BU$578&amp;$BV$3:$BV$578,0),MATCH(BH$1,$BW$1:$CF$1,0))</f>
        <v>264</v>
      </c>
      <c r="BI116" s="3">
        <f t="array" ref="BI116">INDEX($D$21:$M$44,MATCH($BD116&amp;$BF116,$C$21:$C$44&amp;$B$21:$B$44,0),MATCH(BI$1,$D$16:$M$16,0))+VLOOKUP($BE116,战斗属性模型!$K$22:$O$24,BI$2,FALSE)*INDEX($BW$3:$CF$578,MATCH($BD116&amp;$BF116&amp;$BG116,$BT$3:$BT$578&amp;$BU$3:$BU$578&amp;$BV$3:$BV$578,0),MATCH(BI$1,$BW$1:$CF$1,0))</f>
        <v>14280.000000000002</v>
      </c>
      <c r="BJ116" s="3">
        <f t="array" ref="BJ116">INDEX($D$21:$M$44,MATCH($BD116&amp;$BF116,$C$21:$C$44&amp;$B$21:$B$44,0),MATCH(BJ$1,$D$16:$M$16,0))+VLOOKUP($BE116,战斗属性模型!$K$22:$O$24,BJ$2,FALSE)*INDEX($BW$3:$CF$578,MATCH($BD116&amp;$BF116&amp;$BG116,$BT$3:$BT$578&amp;$BU$3:$BU$578&amp;$BV$3:$BV$578,0),MATCH(BJ$1,$BW$1:$CF$1,0))</f>
        <v>0</v>
      </c>
      <c r="BK116" s="3">
        <f t="array" ref="BK116">INDEX($D$21:$M$44,MATCH($BD116&amp;$BF116,$C$21:$C$44&amp;$B$21:$B$44,0),MATCH(BK$1,$D$16:$M$16,0))+VLOOKUP($BE116,战斗属性模型!$K$22:$O$24,BK$2,FALSE)*INDEX($BW$3:$CF$578,MATCH($BD116&amp;$BF116&amp;$BG116,$BT$3:$BT$578&amp;$BU$3:$BU$578&amp;$BV$3:$BV$578,0),MATCH(BK$1,$BW$1:$CF$1,0))</f>
        <v>0</v>
      </c>
      <c r="BL116" s="3"/>
      <c r="BM116" s="3"/>
      <c r="BN116" s="3"/>
      <c r="BO116" s="3"/>
      <c r="BP116" s="3"/>
      <c r="BQ116" s="3"/>
      <c r="BT116" t="str">
        <f t="shared" si="148"/>
        <v>头饰</v>
      </c>
      <c r="BU116">
        <f t="shared" si="149"/>
        <v>5</v>
      </c>
      <c r="BV116" s="1">
        <f t="shared" si="150"/>
        <v>18</v>
      </c>
      <c r="BW116" s="3">
        <f t="array" ref="BW116">INDEX($CI$3:$EP$26,MATCH($BV116,$CH$3:$CH$26,0),MATCH(BW$1&amp;$BU116,$CI$1:$EP$1&amp;$CI$2:$EP$2,0))*VLOOKUP($BT116,$C$17:$M$20,COUNTBLANK($D$15:D$15)+1,FALSE)</f>
        <v>576</v>
      </c>
      <c r="BX116" s="3">
        <f t="array" ref="BX116">INDEX($CI$3:$EP$26,MATCH($BV116,$CH$3:$CH$26,0),MATCH(BX$1&amp;$BU116,$CI$1:$EP$1&amp;$CI$2:$EP$2,0))*VLOOKUP($BT116,$C$17:$M$20,COUNTBLANK($D$15:E$15)+1,FALSE)</f>
        <v>28800</v>
      </c>
      <c r="BY116" s="3">
        <f t="array" ref="BY116">INDEX($CI$3:$EP$26,MATCH($BV116,$CH$3:$CH$26,0),MATCH(BY$1&amp;$BU116,$CI$1:$EP$1&amp;$CI$2:$EP$2,0))*VLOOKUP($BT116,$C$17:$M$20,COUNTBLANK($D$15:F$15)+1,FALSE)</f>
        <v>0</v>
      </c>
      <c r="BZ116" s="3">
        <f t="array" ref="BZ116">INDEX($CI$3:$EP$26,MATCH($BV116,$CH$3:$CH$26,0),MATCH(BZ$1&amp;$BU116,$CI$1:$EP$1&amp;$CI$2:$EP$2,0))*VLOOKUP($BT116,$C$17:$M$20,COUNTBLANK($D$15:G$15)+1,FALSE)</f>
        <v>0</v>
      </c>
      <c r="CA116" s="3">
        <f t="array" ref="CA116">INDEX($CI$3:$EP$26,MATCH($BV116,$CH$3:$CH$26,0),MATCH(CA$1&amp;$BU116,$CI$1:$EP$1&amp;$CI$2:$EP$2,0))*VLOOKUP($BT116,$C$17:$M$20,COUNTBLANK($D$15:H$15)+1,FALSE)</f>
        <v>0.16</v>
      </c>
      <c r="CB116" s="3">
        <f t="array" ref="CB116">INDEX($CI$3:$EP$26,MATCH($BV116,$CH$3:$CH$26,0),MATCH(CB$1&amp;$BU116,$CI$1:$EP$1&amp;$CI$2:$EP$2,0))*VLOOKUP($BT116,$C$17:$M$20,COUNTBLANK($D$15:I$15)+1,FALSE)</f>
        <v>0</v>
      </c>
      <c r="CC116" s="3">
        <f t="array" ref="CC116">INDEX($CI$3:$EP$26,MATCH($BV116,$CH$3:$CH$26,0),MATCH(CC$1&amp;$BU116,$CI$1:$EP$1&amp;$CI$2:$EP$2,0))*VLOOKUP($BT116,$C$17:$M$20,COUNTBLANK($D$15:J$15)+1,FALSE)</f>
        <v>0</v>
      </c>
      <c r="CD116" s="3">
        <f t="array" ref="CD116">INDEX($CI$3:$EP$26,MATCH($BV116,$CH$3:$CH$26,0),MATCH(CD$1&amp;$BU116,$CI$1:$EP$1&amp;$CI$2:$EP$2,0))*VLOOKUP($BT116,$C$17:$M$20,COUNTBLANK($D$15:K$15)+1,FALSE)</f>
        <v>0</v>
      </c>
      <c r="CE116" s="3">
        <f t="array" ref="CE116">INDEX($CI$3:$EP$26,MATCH($BV116,$CH$3:$CH$26,0),MATCH(CE$1&amp;$BU116,$CI$1:$EP$1&amp;$CI$2:$EP$2,0))*VLOOKUP($BT116,$C$17:$M$20,COUNTBLANK($D$15:L$15)+1,FALSE)</f>
        <v>0</v>
      </c>
      <c r="CF116" s="3">
        <f t="array" ref="CF116">INDEX($CI$3:$EP$26,MATCH($BV116,$CH$3:$CH$26,0),MATCH(CF$1&amp;$BU116,$CI$1:$EP$1&amp;$CI$2:$EP$2,0))*VLOOKUP($BT116,$C$17:$M$20,COUNTBLANK($D$15:M$15)+1,FALSE)</f>
        <v>0</v>
      </c>
    </row>
    <row r="117" spans="56:84" x14ac:dyDescent="0.2">
      <c r="BD117" t="str">
        <f t="shared" si="154"/>
        <v>头饰</v>
      </c>
      <c r="BE117">
        <v>1</v>
      </c>
      <c r="BF117">
        <f t="shared" si="155"/>
        <v>2</v>
      </c>
      <c r="BG117" s="1">
        <f t="shared" si="156"/>
        <v>19</v>
      </c>
      <c r="BH117" s="3">
        <f t="array" ref="BH117">INDEX($D$21:$M$44,MATCH($BD117&amp;$BF117,$C$21:$C$44&amp;$B$21:$B$44,0),MATCH(BH$1,$D$16:$M$16,0))+VLOOKUP($BE117,战斗属性模型!$K$22:$O$24,BH$2,FALSE)*INDEX($BW$3:$CF$578,MATCH($BD117&amp;$BF117&amp;$BG117,$BT$3:$BT$578&amp;$BU$3:$BU$578&amp;$BV$3:$BV$578,0),MATCH(BH$1,$BW$1:$CF$1,0))</f>
        <v>276</v>
      </c>
      <c r="BI117" s="3">
        <f t="array" ref="BI117">INDEX($D$21:$M$44,MATCH($BD117&amp;$BF117,$C$21:$C$44&amp;$B$21:$B$44,0),MATCH(BI$1,$D$16:$M$16,0))+VLOOKUP($BE117,战斗属性模型!$K$22:$O$24,BI$2,FALSE)*INDEX($BW$3:$CF$578,MATCH($BD117&amp;$BF117&amp;$BG117,$BT$3:$BT$578&amp;$BU$3:$BU$578&amp;$BV$3:$BV$578,0),MATCH(BI$1,$BW$1:$CF$1,0))</f>
        <v>14940.000000000002</v>
      </c>
      <c r="BJ117" s="3">
        <f t="array" ref="BJ117">INDEX($D$21:$M$44,MATCH($BD117&amp;$BF117,$C$21:$C$44&amp;$B$21:$B$44,0),MATCH(BJ$1,$D$16:$M$16,0))+VLOOKUP($BE117,战斗属性模型!$K$22:$O$24,BJ$2,FALSE)*INDEX($BW$3:$CF$578,MATCH($BD117&amp;$BF117&amp;$BG117,$BT$3:$BT$578&amp;$BU$3:$BU$578&amp;$BV$3:$BV$578,0),MATCH(BJ$1,$BW$1:$CF$1,0))</f>
        <v>0</v>
      </c>
      <c r="BK117" s="3">
        <f t="array" ref="BK117">INDEX($D$21:$M$44,MATCH($BD117&amp;$BF117,$C$21:$C$44&amp;$B$21:$B$44,0),MATCH(BK$1,$D$16:$M$16,0))+VLOOKUP($BE117,战斗属性模型!$K$22:$O$24,BK$2,FALSE)*INDEX($BW$3:$CF$578,MATCH($BD117&amp;$BF117&amp;$BG117,$BT$3:$BT$578&amp;$BU$3:$BU$578&amp;$BV$3:$BV$578,0),MATCH(BK$1,$BW$1:$CF$1,0))</f>
        <v>0</v>
      </c>
      <c r="BL117" s="3"/>
      <c r="BM117" s="3"/>
      <c r="BN117" s="3"/>
      <c r="BO117" s="3"/>
      <c r="BP117" s="3"/>
      <c r="BQ117" s="3"/>
      <c r="BT117" t="str">
        <f t="shared" si="148"/>
        <v>头饰</v>
      </c>
      <c r="BU117">
        <f t="shared" si="149"/>
        <v>5</v>
      </c>
      <c r="BV117" s="1">
        <f t="shared" si="150"/>
        <v>19</v>
      </c>
      <c r="BW117" s="3">
        <f t="array" ref="BW117">INDEX($CI$3:$EP$26,MATCH($BV117,$CH$3:$CH$26,0),MATCH(BW$1&amp;$BU117,$CI$1:$EP$1&amp;$CI$2:$EP$2,0))*VLOOKUP($BT117,$C$17:$M$20,COUNTBLANK($D$15:D$15)+1,FALSE)</f>
        <v>608</v>
      </c>
      <c r="BX117" s="3">
        <f t="array" ref="BX117">INDEX($CI$3:$EP$26,MATCH($BV117,$CH$3:$CH$26,0),MATCH(BX$1&amp;$BU117,$CI$1:$EP$1&amp;$CI$2:$EP$2,0))*VLOOKUP($BT117,$C$17:$M$20,COUNTBLANK($D$15:E$15)+1,FALSE)</f>
        <v>30400</v>
      </c>
      <c r="BY117" s="3">
        <f t="array" ref="BY117">INDEX($CI$3:$EP$26,MATCH($BV117,$CH$3:$CH$26,0),MATCH(BY$1&amp;$BU117,$CI$1:$EP$1&amp;$CI$2:$EP$2,0))*VLOOKUP($BT117,$C$17:$M$20,COUNTBLANK($D$15:F$15)+1,FALSE)</f>
        <v>0</v>
      </c>
      <c r="BZ117" s="3">
        <f t="array" ref="BZ117">INDEX($CI$3:$EP$26,MATCH($BV117,$CH$3:$CH$26,0),MATCH(BZ$1&amp;$BU117,$CI$1:$EP$1&amp;$CI$2:$EP$2,0))*VLOOKUP($BT117,$C$17:$M$20,COUNTBLANK($D$15:G$15)+1,FALSE)</f>
        <v>0</v>
      </c>
      <c r="CA117" s="3">
        <f t="array" ref="CA117">INDEX($CI$3:$EP$26,MATCH($BV117,$CH$3:$CH$26,0),MATCH(CA$1&amp;$BU117,$CI$1:$EP$1&amp;$CI$2:$EP$2,0))*VLOOKUP($BT117,$C$17:$M$20,COUNTBLANK($D$15:H$15)+1,FALSE)</f>
        <v>0.16</v>
      </c>
      <c r="CB117" s="3">
        <f t="array" ref="CB117">INDEX($CI$3:$EP$26,MATCH($BV117,$CH$3:$CH$26,0),MATCH(CB$1&amp;$BU117,$CI$1:$EP$1&amp;$CI$2:$EP$2,0))*VLOOKUP($BT117,$C$17:$M$20,COUNTBLANK($D$15:I$15)+1,FALSE)</f>
        <v>0</v>
      </c>
      <c r="CC117" s="3">
        <f t="array" ref="CC117">INDEX($CI$3:$EP$26,MATCH($BV117,$CH$3:$CH$26,0),MATCH(CC$1&amp;$BU117,$CI$1:$EP$1&amp;$CI$2:$EP$2,0))*VLOOKUP($BT117,$C$17:$M$20,COUNTBLANK($D$15:J$15)+1,FALSE)</f>
        <v>0</v>
      </c>
      <c r="CD117" s="3">
        <f t="array" ref="CD117">INDEX($CI$3:$EP$26,MATCH($BV117,$CH$3:$CH$26,0),MATCH(CD$1&amp;$BU117,$CI$1:$EP$1&amp;$CI$2:$EP$2,0))*VLOOKUP($BT117,$C$17:$M$20,COUNTBLANK($D$15:K$15)+1,FALSE)</f>
        <v>0</v>
      </c>
      <c r="CE117" s="3">
        <f t="array" ref="CE117">INDEX($CI$3:$EP$26,MATCH($BV117,$CH$3:$CH$26,0),MATCH(CE$1&amp;$BU117,$CI$1:$EP$1&amp;$CI$2:$EP$2,0))*VLOOKUP($BT117,$C$17:$M$20,COUNTBLANK($D$15:L$15)+1,FALSE)</f>
        <v>0</v>
      </c>
      <c r="CF117" s="3">
        <f t="array" ref="CF117">INDEX($CI$3:$EP$26,MATCH($BV117,$CH$3:$CH$26,0),MATCH(CF$1&amp;$BU117,$CI$1:$EP$1&amp;$CI$2:$EP$2,0))*VLOOKUP($BT117,$C$17:$M$20,COUNTBLANK($D$15:M$15)+1,FALSE)</f>
        <v>0</v>
      </c>
    </row>
    <row r="118" spans="56:84" x14ac:dyDescent="0.2">
      <c r="BD118" t="str">
        <f t="shared" si="154"/>
        <v>头饰</v>
      </c>
      <c r="BE118">
        <v>1</v>
      </c>
      <c r="BF118">
        <f t="shared" si="155"/>
        <v>2</v>
      </c>
      <c r="BG118" s="1">
        <f t="shared" si="156"/>
        <v>20</v>
      </c>
      <c r="BH118" s="3">
        <f t="array" ref="BH118">INDEX($D$21:$M$44,MATCH($BD118&amp;$BF118,$C$21:$C$44&amp;$B$21:$B$44,0),MATCH(BH$1,$D$16:$M$16,0))+VLOOKUP($BE118,战斗属性模型!$K$22:$O$24,BH$2,FALSE)*INDEX($BW$3:$CF$578,MATCH($BD118&amp;$BF118&amp;$BG118,$BT$3:$BT$578&amp;$BU$3:$BU$578&amp;$BV$3:$BV$578,0),MATCH(BH$1,$BW$1:$CF$1,0))</f>
        <v>288</v>
      </c>
      <c r="BI118" s="3">
        <f t="array" ref="BI118">INDEX($D$21:$M$44,MATCH($BD118&amp;$BF118,$C$21:$C$44&amp;$B$21:$B$44,0),MATCH(BI$1,$D$16:$M$16,0))+VLOOKUP($BE118,战斗属性模型!$K$22:$O$24,BI$2,FALSE)*INDEX($BW$3:$CF$578,MATCH($BD118&amp;$BF118&amp;$BG118,$BT$3:$BT$578&amp;$BU$3:$BU$578&amp;$BV$3:$BV$578,0),MATCH(BI$1,$BW$1:$CF$1,0))</f>
        <v>15600.000000000002</v>
      </c>
      <c r="BJ118" s="3">
        <f t="array" ref="BJ118">INDEX($D$21:$M$44,MATCH($BD118&amp;$BF118,$C$21:$C$44&amp;$B$21:$B$44,0),MATCH(BJ$1,$D$16:$M$16,0))+VLOOKUP($BE118,战斗属性模型!$K$22:$O$24,BJ$2,FALSE)*INDEX($BW$3:$CF$578,MATCH($BD118&amp;$BF118&amp;$BG118,$BT$3:$BT$578&amp;$BU$3:$BU$578&amp;$BV$3:$BV$578,0),MATCH(BJ$1,$BW$1:$CF$1,0))</f>
        <v>0</v>
      </c>
      <c r="BK118" s="3">
        <f t="array" ref="BK118">INDEX($D$21:$M$44,MATCH($BD118&amp;$BF118,$C$21:$C$44&amp;$B$21:$B$44,0),MATCH(BK$1,$D$16:$M$16,0))+VLOOKUP($BE118,战斗属性模型!$K$22:$O$24,BK$2,FALSE)*INDEX($BW$3:$CF$578,MATCH($BD118&amp;$BF118&amp;$BG118,$BT$3:$BT$578&amp;$BU$3:$BU$578&amp;$BV$3:$BV$578,0),MATCH(BK$1,$BW$1:$CF$1,0))</f>
        <v>0</v>
      </c>
      <c r="BL118" s="3"/>
      <c r="BM118" s="3"/>
      <c r="BN118" s="3"/>
      <c r="BO118" s="3"/>
      <c r="BP118" s="3"/>
      <c r="BQ118" s="3"/>
      <c r="BT118" t="str">
        <f t="shared" si="148"/>
        <v>头饰</v>
      </c>
      <c r="BU118">
        <f t="shared" si="149"/>
        <v>5</v>
      </c>
      <c r="BV118" s="1">
        <f t="shared" si="150"/>
        <v>20</v>
      </c>
      <c r="BW118" s="3">
        <f t="array" ref="BW118">INDEX($CI$3:$EP$26,MATCH($BV118,$CH$3:$CH$26,0),MATCH(BW$1&amp;$BU118,$CI$1:$EP$1&amp;$CI$2:$EP$2,0))*VLOOKUP($BT118,$C$17:$M$20,COUNTBLANK($D$15:D$15)+1,FALSE)</f>
        <v>640</v>
      </c>
      <c r="BX118" s="3">
        <f t="array" ref="BX118">INDEX($CI$3:$EP$26,MATCH($BV118,$CH$3:$CH$26,0),MATCH(BX$1&amp;$BU118,$CI$1:$EP$1&amp;$CI$2:$EP$2,0))*VLOOKUP($BT118,$C$17:$M$20,COUNTBLANK($D$15:E$15)+1,FALSE)</f>
        <v>32000</v>
      </c>
      <c r="BY118" s="3">
        <f t="array" ref="BY118">INDEX($CI$3:$EP$26,MATCH($BV118,$CH$3:$CH$26,0),MATCH(BY$1&amp;$BU118,$CI$1:$EP$1&amp;$CI$2:$EP$2,0))*VLOOKUP($BT118,$C$17:$M$20,COUNTBLANK($D$15:F$15)+1,FALSE)</f>
        <v>0</v>
      </c>
      <c r="BZ118" s="3">
        <f t="array" ref="BZ118">INDEX($CI$3:$EP$26,MATCH($BV118,$CH$3:$CH$26,0),MATCH(BZ$1&amp;$BU118,$CI$1:$EP$1&amp;$CI$2:$EP$2,0))*VLOOKUP($BT118,$C$17:$M$20,COUNTBLANK($D$15:G$15)+1,FALSE)</f>
        <v>0</v>
      </c>
      <c r="CA118" s="3">
        <f t="array" ref="CA118">INDEX($CI$3:$EP$26,MATCH($BV118,$CH$3:$CH$26,0),MATCH(CA$1&amp;$BU118,$CI$1:$EP$1&amp;$CI$2:$EP$2,0))*VLOOKUP($BT118,$C$17:$M$20,COUNTBLANK($D$15:H$15)+1,FALSE)</f>
        <v>0.20000000000000004</v>
      </c>
      <c r="CB118" s="3">
        <f t="array" ref="CB118">INDEX($CI$3:$EP$26,MATCH($BV118,$CH$3:$CH$26,0),MATCH(CB$1&amp;$BU118,$CI$1:$EP$1&amp;$CI$2:$EP$2,0))*VLOOKUP($BT118,$C$17:$M$20,COUNTBLANK($D$15:I$15)+1,FALSE)</f>
        <v>0</v>
      </c>
      <c r="CC118" s="3">
        <f t="array" ref="CC118">INDEX($CI$3:$EP$26,MATCH($BV118,$CH$3:$CH$26,0),MATCH(CC$1&amp;$BU118,$CI$1:$EP$1&amp;$CI$2:$EP$2,0))*VLOOKUP($BT118,$C$17:$M$20,COUNTBLANK($D$15:J$15)+1,FALSE)</f>
        <v>0</v>
      </c>
      <c r="CD118" s="3">
        <f t="array" ref="CD118">INDEX($CI$3:$EP$26,MATCH($BV118,$CH$3:$CH$26,0),MATCH(CD$1&amp;$BU118,$CI$1:$EP$1&amp;$CI$2:$EP$2,0))*VLOOKUP($BT118,$C$17:$M$20,COUNTBLANK($D$15:K$15)+1,FALSE)</f>
        <v>0</v>
      </c>
      <c r="CE118" s="3">
        <f t="array" ref="CE118">INDEX($CI$3:$EP$26,MATCH($BV118,$CH$3:$CH$26,0),MATCH(CE$1&amp;$BU118,$CI$1:$EP$1&amp;$CI$2:$EP$2,0))*VLOOKUP($BT118,$C$17:$M$20,COUNTBLANK($D$15:L$15)+1,FALSE)</f>
        <v>0</v>
      </c>
      <c r="CF118" s="3">
        <f t="array" ref="CF118">INDEX($CI$3:$EP$26,MATCH($BV118,$CH$3:$CH$26,0),MATCH(CF$1&amp;$BU118,$CI$1:$EP$1&amp;$CI$2:$EP$2,0))*VLOOKUP($BT118,$C$17:$M$20,COUNTBLANK($D$15:M$15)+1,FALSE)</f>
        <v>0</v>
      </c>
    </row>
    <row r="119" spans="56:84" x14ac:dyDescent="0.2">
      <c r="BD119" t="str">
        <f t="shared" si="154"/>
        <v>头饰</v>
      </c>
      <c r="BE119">
        <v>1</v>
      </c>
      <c r="BF119">
        <f t="shared" si="155"/>
        <v>2</v>
      </c>
      <c r="BG119" s="1">
        <f t="shared" si="156"/>
        <v>21</v>
      </c>
      <c r="BH119" s="3">
        <f t="array" ref="BH119">INDEX($D$21:$M$44,MATCH($BD119&amp;$BF119,$C$21:$C$44&amp;$B$21:$B$44,0),MATCH(BH$1,$D$16:$M$16,0))+VLOOKUP($BE119,战斗属性模型!$K$22:$O$24,BH$2,FALSE)*INDEX($BW$3:$CF$578,MATCH($BD119&amp;$BF119&amp;$BG119,$BT$3:$BT$578&amp;$BU$3:$BU$578&amp;$BV$3:$BV$578,0),MATCH(BH$1,$BW$1:$CF$1,0))</f>
        <v>300</v>
      </c>
      <c r="BI119" s="3">
        <f t="array" ref="BI119">INDEX($D$21:$M$44,MATCH($BD119&amp;$BF119,$C$21:$C$44&amp;$B$21:$B$44,0),MATCH(BI$1,$D$16:$M$16,0))+VLOOKUP($BE119,战斗属性模型!$K$22:$O$24,BI$2,FALSE)*INDEX($BW$3:$CF$578,MATCH($BD119&amp;$BF119&amp;$BG119,$BT$3:$BT$578&amp;$BU$3:$BU$578&amp;$BV$3:$BV$578,0),MATCH(BI$1,$BW$1:$CF$1,0))</f>
        <v>16260.000000000002</v>
      </c>
      <c r="BJ119" s="3">
        <f t="array" ref="BJ119">INDEX($D$21:$M$44,MATCH($BD119&amp;$BF119,$C$21:$C$44&amp;$B$21:$B$44,0),MATCH(BJ$1,$D$16:$M$16,0))+VLOOKUP($BE119,战斗属性模型!$K$22:$O$24,BJ$2,FALSE)*INDEX($BW$3:$CF$578,MATCH($BD119&amp;$BF119&amp;$BG119,$BT$3:$BT$578&amp;$BU$3:$BU$578&amp;$BV$3:$BV$578,0),MATCH(BJ$1,$BW$1:$CF$1,0))</f>
        <v>0</v>
      </c>
      <c r="BK119" s="3">
        <f t="array" ref="BK119">INDEX($D$21:$M$44,MATCH($BD119&amp;$BF119,$C$21:$C$44&amp;$B$21:$B$44,0),MATCH(BK$1,$D$16:$M$16,0))+VLOOKUP($BE119,战斗属性模型!$K$22:$O$24,BK$2,FALSE)*INDEX($BW$3:$CF$578,MATCH($BD119&amp;$BF119&amp;$BG119,$BT$3:$BT$578&amp;$BU$3:$BU$578&amp;$BV$3:$BV$578,0),MATCH(BK$1,$BW$1:$CF$1,0))</f>
        <v>0</v>
      </c>
      <c r="BL119" s="3"/>
      <c r="BM119" s="3"/>
      <c r="BN119" s="3"/>
      <c r="BO119" s="3"/>
      <c r="BP119" s="3"/>
      <c r="BQ119" s="3"/>
      <c r="BT119" t="str">
        <f t="shared" si="148"/>
        <v>头饰</v>
      </c>
      <c r="BU119">
        <f t="shared" si="149"/>
        <v>5</v>
      </c>
      <c r="BV119" s="1">
        <f t="shared" si="150"/>
        <v>21</v>
      </c>
      <c r="BW119" s="3">
        <f t="array" ref="BW119">INDEX($CI$3:$EP$26,MATCH($BV119,$CH$3:$CH$26,0),MATCH(BW$1&amp;$BU119,$CI$1:$EP$1&amp;$CI$2:$EP$2,0))*VLOOKUP($BT119,$C$17:$M$20,COUNTBLANK($D$15:D$15)+1,FALSE)</f>
        <v>672</v>
      </c>
      <c r="BX119" s="3">
        <f t="array" ref="BX119">INDEX($CI$3:$EP$26,MATCH($BV119,$CH$3:$CH$26,0),MATCH(BX$1&amp;$BU119,$CI$1:$EP$1&amp;$CI$2:$EP$2,0))*VLOOKUP($BT119,$C$17:$M$20,COUNTBLANK($D$15:E$15)+1,FALSE)</f>
        <v>33600</v>
      </c>
      <c r="BY119" s="3">
        <f t="array" ref="BY119">INDEX($CI$3:$EP$26,MATCH($BV119,$CH$3:$CH$26,0),MATCH(BY$1&amp;$BU119,$CI$1:$EP$1&amp;$CI$2:$EP$2,0))*VLOOKUP($BT119,$C$17:$M$20,COUNTBLANK($D$15:F$15)+1,FALSE)</f>
        <v>0</v>
      </c>
      <c r="BZ119" s="3">
        <f t="array" ref="BZ119">INDEX($CI$3:$EP$26,MATCH($BV119,$CH$3:$CH$26,0),MATCH(BZ$1&amp;$BU119,$CI$1:$EP$1&amp;$CI$2:$EP$2,0))*VLOOKUP($BT119,$C$17:$M$20,COUNTBLANK($D$15:G$15)+1,FALSE)</f>
        <v>0</v>
      </c>
      <c r="CA119" s="3">
        <f t="array" ref="CA119">INDEX($CI$3:$EP$26,MATCH($BV119,$CH$3:$CH$26,0),MATCH(CA$1&amp;$BU119,$CI$1:$EP$1&amp;$CI$2:$EP$2,0))*VLOOKUP($BT119,$C$17:$M$20,COUNTBLANK($D$15:H$15)+1,FALSE)</f>
        <v>0.20000000000000004</v>
      </c>
      <c r="CB119" s="3">
        <f t="array" ref="CB119">INDEX($CI$3:$EP$26,MATCH($BV119,$CH$3:$CH$26,0),MATCH(CB$1&amp;$BU119,$CI$1:$EP$1&amp;$CI$2:$EP$2,0))*VLOOKUP($BT119,$C$17:$M$20,COUNTBLANK($D$15:I$15)+1,FALSE)</f>
        <v>0</v>
      </c>
      <c r="CC119" s="3">
        <f t="array" ref="CC119">INDEX($CI$3:$EP$26,MATCH($BV119,$CH$3:$CH$26,0),MATCH(CC$1&amp;$BU119,$CI$1:$EP$1&amp;$CI$2:$EP$2,0))*VLOOKUP($BT119,$C$17:$M$20,COUNTBLANK($D$15:J$15)+1,FALSE)</f>
        <v>0</v>
      </c>
      <c r="CD119" s="3">
        <f t="array" ref="CD119">INDEX($CI$3:$EP$26,MATCH($BV119,$CH$3:$CH$26,0),MATCH(CD$1&amp;$BU119,$CI$1:$EP$1&amp;$CI$2:$EP$2,0))*VLOOKUP($BT119,$C$17:$M$20,COUNTBLANK($D$15:K$15)+1,FALSE)</f>
        <v>0</v>
      </c>
      <c r="CE119" s="3">
        <f t="array" ref="CE119">INDEX($CI$3:$EP$26,MATCH($BV119,$CH$3:$CH$26,0),MATCH(CE$1&amp;$BU119,$CI$1:$EP$1&amp;$CI$2:$EP$2,0))*VLOOKUP($BT119,$C$17:$M$20,COUNTBLANK($D$15:L$15)+1,FALSE)</f>
        <v>0</v>
      </c>
      <c r="CF119" s="3">
        <f t="array" ref="CF119">INDEX($CI$3:$EP$26,MATCH($BV119,$CH$3:$CH$26,0),MATCH(CF$1&amp;$BU119,$CI$1:$EP$1&amp;$CI$2:$EP$2,0))*VLOOKUP($BT119,$C$17:$M$20,COUNTBLANK($D$15:M$15)+1,FALSE)</f>
        <v>0</v>
      </c>
    </row>
    <row r="120" spans="56:84" x14ac:dyDescent="0.2">
      <c r="BD120" t="str">
        <f t="shared" si="154"/>
        <v>头饰</v>
      </c>
      <c r="BE120">
        <v>1</v>
      </c>
      <c r="BF120">
        <f t="shared" si="155"/>
        <v>2</v>
      </c>
      <c r="BG120" s="1">
        <f t="shared" si="156"/>
        <v>22</v>
      </c>
      <c r="BH120" s="3">
        <f t="array" ref="BH120">INDEX($D$21:$M$44,MATCH($BD120&amp;$BF120,$C$21:$C$44&amp;$B$21:$B$44,0),MATCH(BH$1,$D$16:$M$16,0))+VLOOKUP($BE120,战斗属性模型!$K$22:$O$24,BH$2,FALSE)*INDEX($BW$3:$CF$578,MATCH($BD120&amp;$BF120&amp;$BG120,$BT$3:$BT$578&amp;$BU$3:$BU$578&amp;$BV$3:$BV$578,0),MATCH(BH$1,$BW$1:$CF$1,0))</f>
        <v>312</v>
      </c>
      <c r="BI120" s="3">
        <f t="array" ref="BI120">INDEX($D$21:$M$44,MATCH($BD120&amp;$BF120,$C$21:$C$44&amp;$B$21:$B$44,0),MATCH(BI$1,$D$16:$M$16,0))+VLOOKUP($BE120,战斗属性模型!$K$22:$O$24,BI$2,FALSE)*INDEX($BW$3:$CF$578,MATCH($BD120&amp;$BF120&amp;$BG120,$BT$3:$BT$578&amp;$BU$3:$BU$578&amp;$BV$3:$BV$578,0),MATCH(BI$1,$BW$1:$CF$1,0))</f>
        <v>16920</v>
      </c>
      <c r="BJ120" s="3">
        <f t="array" ref="BJ120">INDEX($D$21:$M$44,MATCH($BD120&amp;$BF120,$C$21:$C$44&amp;$B$21:$B$44,0),MATCH(BJ$1,$D$16:$M$16,0))+VLOOKUP($BE120,战斗属性模型!$K$22:$O$24,BJ$2,FALSE)*INDEX($BW$3:$CF$578,MATCH($BD120&amp;$BF120&amp;$BG120,$BT$3:$BT$578&amp;$BU$3:$BU$578&amp;$BV$3:$BV$578,0),MATCH(BJ$1,$BW$1:$CF$1,0))</f>
        <v>0</v>
      </c>
      <c r="BK120" s="3">
        <f t="array" ref="BK120">INDEX($D$21:$M$44,MATCH($BD120&amp;$BF120,$C$21:$C$44&amp;$B$21:$B$44,0),MATCH(BK$1,$D$16:$M$16,0))+VLOOKUP($BE120,战斗属性模型!$K$22:$O$24,BK$2,FALSE)*INDEX($BW$3:$CF$578,MATCH($BD120&amp;$BF120&amp;$BG120,$BT$3:$BT$578&amp;$BU$3:$BU$578&amp;$BV$3:$BV$578,0),MATCH(BK$1,$BW$1:$CF$1,0))</f>
        <v>0</v>
      </c>
      <c r="BL120" s="3"/>
      <c r="BM120" s="3"/>
      <c r="BN120" s="3"/>
      <c r="BO120" s="3"/>
      <c r="BP120" s="3"/>
      <c r="BQ120" s="3"/>
      <c r="BT120" t="str">
        <f t="shared" si="148"/>
        <v>头饰</v>
      </c>
      <c r="BU120">
        <f t="shared" si="149"/>
        <v>5</v>
      </c>
      <c r="BV120" s="1">
        <f t="shared" si="150"/>
        <v>22</v>
      </c>
      <c r="BW120" s="3">
        <f t="array" ref="BW120">INDEX($CI$3:$EP$26,MATCH($BV120,$CH$3:$CH$26,0),MATCH(BW$1&amp;$BU120,$CI$1:$EP$1&amp;$CI$2:$EP$2,0))*VLOOKUP($BT120,$C$17:$M$20,COUNTBLANK($D$15:D$15)+1,FALSE)</f>
        <v>704</v>
      </c>
      <c r="BX120" s="3">
        <f t="array" ref="BX120">INDEX($CI$3:$EP$26,MATCH($BV120,$CH$3:$CH$26,0),MATCH(BX$1&amp;$BU120,$CI$1:$EP$1&amp;$CI$2:$EP$2,0))*VLOOKUP($BT120,$C$17:$M$20,COUNTBLANK($D$15:E$15)+1,FALSE)</f>
        <v>35200</v>
      </c>
      <c r="BY120" s="3">
        <f t="array" ref="BY120">INDEX($CI$3:$EP$26,MATCH($BV120,$CH$3:$CH$26,0),MATCH(BY$1&amp;$BU120,$CI$1:$EP$1&amp;$CI$2:$EP$2,0))*VLOOKUP($BT120,$C$17:$M$20,COUNTBLANK($D$15:F$15)+1,FALSE)</f>
        <v>0</v>
      </c>
      <c r="BZ120" s="3">
        <f t="array" ref="BZ120">INDEX($CI$3:$EP$26,MATCH($BV120,$CH$3:$CH$26,0),MATCH(BZ$1&amp;$BU120,$CI$1:$EP$1&amp;$CI$2:$EP$2,0))*VLOOKUP($BT120,$C$17:$M$20,COUNTBLANK($D$15:G$15)+1,FALSE)</f>
        <v>0</v>
      </c>
      <c r="CA120" s="3">
        <f t="array" ref="CA120">INDEX($CI$3:$EP$26,MATCH($BV120,$CH$3:$CH$26,0),MATCH(CA$1&amp;$BU120,$CI$1:$EP$1&amp;$CI$2:$EP$2,0))*VLOOKUP($BT120,$C$17:$M$20,COUNTBLANK($D$15:H$15)+1,FALSE)</f>
        <v>0.20000000000000004</v>
      </c>
      <c r="CB120" s="3">
        <f t="array" ref="CB120">INDEX($CI$3:$EP$26,MATCH($BV120,$CH$3:$CH$26,0),MATCH(CB$1&amp;$BU120,$CI$1:$EP$1&amp;$CI$2:$EP$2,0))*VLOOKUP($BT120,$C$17:$M$20,COUNTBLANK($D$15:I$15)+1,FALSE)</f>
        <v>0</v>
      </c>
      <c r="CC120" s="3">
        <f t="array" ref="CC120">INDEX($CI$3:$EP$26,MATCH($BV120,$CH$3:$CH$26,0),MATCH(CC$1&amp;$BU120,$CI$1:$EP$1&amp;$CI$2:$EP$2,0))*VLOOKUP($BT120,$C$17:$M$20,COUNTBLANK($D$15:J$15)+1,FALSE)</f>
        <v>0</v>
      </c>
      <c r="CD120" s="3">
        <f t="array" ref="CD120">INDEX($CI$3:$EP$26,MATCH($BV120,$CH$3:$CH$26,0),MATCH(CD$1&amp;$BU120,$CI$1:$EP$1&amp;$CI$2:$EP$2,0))*VLOOKUP($BT120,$C$17:$M$20,COUNTBLANK($D$15:K$15)+1,FALSE)</f>
        <v>0</v>
      </c>
      <c r="CE120" s="3">
        <f t="array" ref="CE120">INDEX($CI$3:$EP$26,MATCH($BV120,$CH$3:$CH$26,0),MATCH(CE$1&amp;$BU120,$CI$1:$EP$1&amp;$CI$2:$EP$2,0))*VLOOKUP($BT120,$C$17:$M$20,COUNTBLANK($D$15:L$15)+1,FALSE)</f>
        <v>0</v>
      </c>
      <c r="CF120" s="3">
        <f t="array" ref="CF120">INDEX($CI$3:$EP$26,MATCH($BV120,$CH$3:$CH$26,0),MATCH(CF$1&amp;$BU120,$CI$1:$EP$1&amp;$CI$2:$EP$2,0))*VLOOKUP($BT120,$C$17:$M$20,COUNTBLANK($D$15:M$15)+1,FALSE)</f>
        <v>0</v>
      </c>
    </row>
    <row r="121" spans="56:84" x14ac:dyDescent="0.2">
      <c r="BD121" t="str">
        <f t="shared" si="154"/>
        <v>头饰</v>
      </c>
      <c r="BE121">
        <v>1</v>
      </c>
      <c r="BF121">
        <f t="shared" si="155"/>
        <v>2</v>
      </c>
      <c r="BG121" s="1">
        <f t="shared" si="156"/>
        <v>23</v>
      </c>
      <c r="BH121" s="3">
        <f t="array" ref="BH121">INDEX($D$21:$M$44,MATCH($BD121&amp;$BF121,$C$21:$C$44&amp;$B$21:$B$44,0),MATCH(BH$1,$D$16:$M$16,0))+VLOOKUP($BE121,战斗属性模型!$K$22:$O$24,BH$2,FALSE)*INDEX($BW$3:$CF$578,MATCH($BD121&amp;$BF121&amp;$BG121,$BT$3:$BT$578&amp;$BU$3:$BU$578&amp;$BV$3:$BV$578,0),MATCH(BH$1,$BW$1:$CF$1,0))</f>
        <v>324</v>
      </c>
      <c r="BI121" s="3">
        <f t="array" ref="BI121">INDEX($D$21:$M$44,MATCH($BD121&amp;$BF121,$C$21:$C$44&amp;$B$21:$B$44,0),MATCH(BI$1,$D$16:$M$16,0))+VLOOKUP($BE121,战斗属性模型!$K$22:$O$24,BI$2,FALSE)*INDEX($BW$3:$CF$578,MATCH($BD121&amp;$BF121&amp;$BG121,$BT$3:$BT$578&amp;$BU$3:$BU$578&amp;$BV$3:$BV$578,0),MATCH(BI$1,$BW$1:$CF$1,0))</f>
        <v>17580</v>
      </c>
      <c r="BJ121" s="3">
        <f t="array" ref="BJ121">INDEX($D$21:$M$44,MATCH($BD121&amp;$BF121,$C$21:$C$44&amp;$B$21:$B$44,0),MATCH(BJ$1,$D$16:$M$16,0))+VLOOKUP($BE121,战斗属性模型!$K$22:$O$24,BJ$2,FALSE)*INDEX($BW$3:$CF$578,MATCH($BD121&amp;$BF121&amp;$BG121,$BT$3:$BT$578&amp;$BU$3:$BU$578&amp;$BV$3:$BV$578,0),MATCH(BJ$1,$BW$1:$CF$1,0))</f>
        <v>0</v>
      </c>
      <c r="BK121" s="3">
        <f t="array" ref="BK121">INDEX($D$21:$M$44,MATCH($BD121&amp;$BF121,$C$21:$C$44&amp;$B$21:$B$44,0),MATCH(BK$1,$D$16:$M$16,0))+VLOOKUP($BE121,战斗属性模型!$K$22:$O$24,BK$2,FALSE)*INDEX($BW$3:$CF$578,MATCH($BD121&amp;$BF121&amp;$BG121,$BT$3:$BT$578&amp;$BU$3:$BU$578&amp;$BV$3:$BV$578,0),MATCH(BK$1,$BW$1:$CF$1,0))</f>
        <v>0</v>
      </c>
      <c r="BL121" s="3"/>
      <c r="BM121" s="3"/>
      <c r="BN121" s="3"/>
      <c r="BO121" s="3"/>
      <c r="BP121" s="3"/>
      <c r="BQ121" s="3"/>
      <c r="BT121" t="str">
        <f t="shared" si="148"/>
        <v>头饰</v>
      </c>
      <c r="BU121">
        <f t="shared" si="149"/>
        <v>5</v>
      </c>
      <c r="BV121" s="1">
        <f t="shared" si="150"/>
        <v>23</v>
      </c>
      <c r="BW121" s="3">
        <f t="array" ref="BW121">INDEX($CI$3:$EP$26,MATCH($BV121,$CH$3:$CH$26,0),MATCH(BW$1&amp;$BU121,$CI$1:$EP$1&amp;$CI$2:$EP$2,0))*VLOOKUP($BT121,$C$17:$M$20,COUNTBLANK($D$15:D$15)+1,FALSE)</f>
        <v>736</v>
      </c>
      <c r="BX121" s="3">
        <f t="array" ref="BX121">INDEX($CI$3:$EP$26,MATCH($BV121,$CH$3:$CH$26,0),MATCH(BX$1&amp;$BU121,$CI$1:$EP$1&amp;$CI$2:$EP$2,0))*VLOOKUP($BT121,$C$17:$M$20,COUNTBLANK($D$15:E$15)+1,FALSE)</f>
        <v>36800</v>
      </c>
      <c r="BY121" s="3">
        <f t="array" ref="BY121">INDEX($CI$3:$EP$26,MATCH($BV121,$CH$3:$CH$26,0),MATCH(BY$1&amp;$BU121,$CI$1:$EP$1&amp;$CI$2:$EP$2,0))*VLOOKUP($BT121,$C$17:$M$20,COUNTBLANK($D$15:F$15)+1,FALSE)</f>
        <v>0</v>
      </c>
      <c r="BZ121" s="3">
        <f t="array" ref="BZ121">INDEX($CI$3:$EP$26,MATCH($BV121,$CH$3:$CH$26,0),MATCH(BZ$1&amp;$BU121,$CI$1:$EP$1&amp;$CI$2:$EP$2,0))*VLOOKUP($BT121,$C$17:$M$20,COUNTBLANK($D$15:G$15)+1,FALSE)</f>
        <v>0</v>
      </c>
      <c r="CA121" s="3">
        <f t="array" ref="CA121">INDEX($CI$3:$EP$26,MATCH($BV121,$CH$3:$CH$26,0),MATCH(CA$1&amp;$BU121,$CI$1:$EP$1&amp;$CI$2:$EP$2,0))*VLOOKUP($BT121,$C$17:$M$20,COUNTBLANK($D$15:H$15)+1,FALSE)</f>
        <v>0.20000000000000004</v>
      </c>
      <c r="CB121" s="3">
        <f t="array" ref="CB121">INDEX($CI$3:$EP$26,MATCH($BV121,$CH$3:$CH$26,0),MATCH(CB$1&amp;$BU121,$CI$1:$EP$1&amp;$CI$2:$EP$2,0))*VLOOKUP($BT121,$C$17:$M$20,COUNTBLANK($D$15:I$15)+1,FALSE)</f>
        <v>0</v>
      </c>
      <c r="CC121" s="3">
        <f t="array" ref="CC121">INDEX($CI$3:$EP$26,MATCH($BV121,$CH$3:$CH$26,0),MATCH(CC$1&amp;$BU121,$CI$1:$EP$1&amp;$CI$2:$EP$2,0))*VLOOKUP($BT121,$C$17:$M$20,COUNTBLANK($D$15:J$15)+1,FALSE)</f>
        <v>0</v>
      </c>
      <c r="CD121" s="3">
        <f t="array" ref="CD121">INDEX($CI$3:$EP$26,MATCH($BV121,$CH$3:$CH$26,0),MATCH(CD$1&amp;$BU121,$CI$1:$EP$1&amp;$CI$2:$EP$2,0))*VLOOKUP($BT121,$C$17:$M$20,COUNTBLANK($D$15:K$15)+1,FALSE)</f>
        <v>0</v>
      </c>
      <c r="CE121" s="3">
        <f t="array" ref="CE121">INDEX($CI$3:$EP$26,MATCH($BV121,$CH$3:$CH$26,0),MATCH(CE$1&amp;$BU121,$CI$1:$EP$1&amp;$CI$2:$EP$2,0))*VLOOKUP($BT121,$C$17:$M$20,COUNTBLANK($D$15:L$15)+1,FALSE)</f>
        <v>0</v>
      </c>
      <c r="CF121" s="3">
        <f t="array" ref="CF121">INDEX($CI$3:$EP$26,MATCH($BV121,$CH$3:$CH$26,0),MATCH(CF$1&amp;$BU121,$CI$1:$EP$1&amp;$CI$2:$EP$2,0))*VLOOKUP($BT121,$C$17:$M$20,COUNTBLANK($D$15:M$15)+1,FALSE)</f>
        <v>0</v>
      </c>
    </row>
    <row r="122" spans="56:84" x14ac:dyDescent="0.2">
      <c r="BD122" t="str">
        <f t="shared" si="154"/>
        <v>头饰</v>
      </c>
      <c r="BE122">
        <v>1</v>
      </c>
      <c r="BF122">
        <f t="shared" si="155"/>
        <v>2</v>
      </c>
      <c r="BG122" s="1">
        <f t="shared" si="156"/>
        <v>24</v>
      </c>
      <c r="BH122" s="3">
        <f t="array" ref="BH122">INDEX($D$21:$M$44,MATCH($BD122&amp;$BF122,$C$21:$C$44&amp;$B$21:$B$44,0),MATCH(BH$1,$D$16:$M$16,0))+VLOOKUP($BE122,战斗属性模型!$K$22:$O$24,BH$2,FALSE)*INDEX($BW$3:$CF$578,MATCH($BD122&amp;$BF122&amp;$BG122,$BT$3:$BT$578&amp;$BU$3:$BU$578&amp;$BV$3:$BV$578,0),MATCH(BH$1,$BW$1:$CF$1,0))</f>
        <v>336</v>
      </c>
      <c r="BI122" s="3">
        <f t="array" ref="BI122">INDEX($D$21:$M$44,MATCH($BD122&amp;$BF122,$C$21:$C$44&amp;$B$21:$B$44,0),MATCH(BI$1,$D$16:$M$16,0))+VLOOKUP($BE122,战斗属性模型!$K$22:$O$24,BI$2,FALSE)*INDEX($BW$3:$CF$578,MATCH($BD122&amp;$BF122&amp;$BG122,$BT$3:$BT$578&amp;$BU$3:$BU$578&amp;$BV$3:$BV$578,0),MATCH(BI$1,$BW$1:$CF$1,0))</f>
        <v>18240</v>
      </c>
      <c r="BJ122" s="3">
        <f t="array" ref="BJ122">INDEX($D$21:$M$44,MATCH($BD122&amp;$BF122,$C$21:$C$44&amp;$B$21:$B$44,0),MATCH(BJ$1,$D$16:$M$16,0))+VLOOKUP($BE122,战斗属性模型!$K$22:$O$24,BJ$2,FALSE)*INDEX($BW$3:$CF$578,MATCH($BD122&amp;$BF122&amp;$BG122,$BT$3:$BT$578&amp;$BU$3:$BU$578&amp;$BV$3:$BV$578,0),MATCH(BJ$1,$BW$1:$CF$1,0))</f>
        <v>0</v>
      </c>
      <c r="BK122" s="3">
        <f t="array" ref="BK122">INDEX($D$21:$M$44,MATCH($BD122&amp;$BF122,$C$21:$C$44&amp;$B$21:$B$44,0),MATCH(BK$1,$D$16:$M$16,0))+VLOOKUP($BE122,战斗属性模型!$K$22:$O$24,BK$2,FALSE)*INDEX($BW$3:$CF$578,MATCH($BD122&amp;$BF122&amp;$BG122,$BT$3:$BT$578&amp;$BU$3:$BU$578&amp;$BV$3:$BV$578,0),MATCH(BK$1,$BW$1:$CF$1,0))</f>
        <v>0</v>
      </c>
      <c r="BL122" s="3"/>
      <c r="BM122" s="3"/>
      <c r="BN122" s="3"/>
      <c r="BO122" s="3"/>
      <c r="BP122" s="3"/>
      <c r="BQ122" s="3"/>
      <c r="BT122" t="str">
        <f t="shared" si="148"/>
        <v>头饰</v>
      </c>
      <c r="BU122">
        <f t="shared" si="149"/>
        <v>5</v>
      </c>
      <c r="BV122" s="1">
        <f t="shared" si="150"/>
        <v>24</v>
      </c>
      <c r="BW122" s="3">
        <f t="array" ref="BW122">INDEX($CI$3:$EP$26,MATCH($BV122,$CH$3:$CH$26,0),MATCH(BW$1&amp;$BU122,$CI$1:$EP$1&amp;$CI$2:$EP$2,0))*VLOOKUP($BT122,$C$17:$M$20,COUNTBLANK($D$15:D$15)+1,FALSE)</f>
        <v>768</v>
      </c>
      <c r="BX122" s="3">
        <f t="array" ref="BX122">INDEX($CI$3:$EP$26,MATCH($BV122,$CH$3:$CH$26,0),MATCH(BX$1&amp;$BU122,$CI$1:$EP$1&amp;$CI$2:$EP$2,0))*VLOOKUP($BT122,$C$17:$M$20,COUNTBLANK($D$15:E$15)+1,FALSE)</f>
        <v>38400</v>
      </c>
      <c r="BY122" s="3">
        <f t="array" ref="BY122">INDEX($CI$3:$EP$26,MATCH($BV122,$CH$3:$CH$26,0),MATCH(BY$1&amp;$BU122,$CI$1:$EP$1&amp;$CI$2:$EP$2,0))*VLOOKUP($BT122,$C$17:$M$20,COUNTBLANK($D$15:F$15)+1,FALSE)</f>
        <v>0</v>
      </c>
      <c r="BZ122" s="3">
        <f t="array" ref="BZ122">INDEX($CI$3:$EP$26,MATCH($BV122,$CH$3:$CH$26,0),MATCH(BZ$1&amp;$BU122,$CI$1:$EP$1&amp;$CI$2:$EP$2,0))*VLOOKUP($BT122,$C$17:$M$20,COUNTBLANK($D$15:G$15)+1,FALSE)</f>
        <v>0</v>
      </c>
      <c r="CA122" s="3">
        <f t="array" ref="CA122">INDEX($CI$3:$EP$26,MATCH($BV122,$CH$3:$CH$26,0),MATCH(CA$1&amp;$BU122,$CI$1:$EP$1&amp;$CI$2:$EP$2,0))*VLOOKUP($BT122,$C$17:$M$20,COUNTBLANK($D$15:H$15)+1,FALSE)</f>
        <v>0.24000000000000007</v>
      </c>
      <c r="CB122" s="3">
        <f t="array" ref="CB122">INDEX($CI$3:$EP$26,MATCH($BV122,$CH$3:$CH$26,0),MATCH(CB$1&amp;$BU122,$CI$1:$EP$1&amp;$CI$2:$EP$2,0))*VLOOKUP($BT122,$C$17:$M$20,COUNTBLANK($D$15:I$15)+1,FALSE)</f>
        <v>0</v>
      </c>
      <c r="CC122" s="3">
        <f t="array" ref="CC122">INDEX($CI$3:$EP$26,MATCH($BV122,$CH$3:$CH$26,0),MATCH(CC$1&amp;$BU122,$CI$1:$EP$1&amp;$CI$2:$EP$2,0))*VLOOKUP($BT122,$C$17:$M$20,COUNTBLANK($D$15:J$15)+1,FALSE)</f>
        <v>0</v>
      </c>
      <c r="CD122" s="3">
        <f t="array" ref="CD122">INDEX($CI$3:$EP$26,MATCH($BV122,$CH$3:$CH$26,0),MATCH(CD$1&amp;$BU122,$CI$1:$EP$1&amp;$CI$2:$EP$2,0))*VLOOKUP($BT122,$C$17:$M$20,COUNTBLANK($D$15:K$15)+1,FALSE)</f>
        <v>0</v>
      </c>
      <c r="CE122" s="3">
        <f t="array" ref="CE122">INDEX($CI$3:$EP$26,MATCH($BV122,$CH$3:$CH$26,0),MATCH(CE$1&amp;$BU122,$CI$1:$EP$1&amp;$CI$2:$EP$2,0))*VLOOKUP($BT122,$C$17:$M$20,COUNTBLANK($D$15:L$15)+1,FALSE)</f>
        <v>0</v>
      </c>
      <c r="CF122" s="3">
        <f t="array" ref="CF122">INDEX($CI$3:$EP$26,MATCH($BV122,$CH$3:$CH$26,0),MATCH(CF$1&amp;$BU122,$CI$1:$EP$1&amp;$CI$2:$EP$2,0))*VLOOKUP($BT122,$C$17:$M$20,COUNTBLANK($D$15:M$15)+1,FALSE)</f>
        <v>0</v>
      </c>
    </row>
    <row r="123" spans="56:84" x14ac:dyDescent="0.2">
      <c r="BD123" t="str">
        <f t="shared" si="154"/>
        <v>头饰</v>
      </c>
      <c r="BE123">
        <v>1</v>
      </c>
      <c r="BF123">
        <f t="shared" si="155"/>
        <v>3</v>
      </c>
      <c r="BG123" s="1">
        <f t="shared" si="156"/>
        <v>1</v>
      </c>
      <c r="BH123" s="3">
        <f t="array" ref="BH123">INDEX($D$21:$M$44,MATCH($BD123&amp;$BF123,$C$21:$C$44&amp;$B$21:$B$44,0),MATCH(BH$1,$D$16:$M$16,0))+VLOOKUP($BE123,战斗属性模型!$K$22:$O$24,BH$2,FALSE)*INDEX($BW$3:$CF$578,MATCH($BD123&amp;$BF123&amp;$BG123,$BT$3:$BT$578&amp;$BU$3:$BU$578&amp;$BV$3:$BV$578,0),MATCH(BH$1,$BW$1:$CF$1,0))</f>
        <v>80</v>
      </c>
      <c r="BI123" s="3">
        <f t="array" ref="BI123">INDEX($D$21:$M$44,MATCH($BD123&amp;$BF123,$C$21:$C$44&amp;$B$21:$B$44,0),MATCH(BI$1,$D$16:$M$16,0))+VLOOKUP($BE123,战斗属性模型!$K$22:$O$24,BI$2,FALSE)*INDEX($BW$3:$CF$578,MATCH($BD123&amp;$BF123&amp;$BG123,$BT$3:$BT$578&amp;$BU$3:$BU$578&amp;$BV$3:$BV$578,0),MATCH(BI$1,$BW$1:$CF$1,0))</f>
        <v>4080</v>
      </c>
      <c r="BJ123" s="3">
        <f t="array" ref="BJ123">INDEX($D$21:$M$44,MATCH($BD123&amp;$BF123,$C$21:$C$44&amp;$B$21:$B$44,0),MATCH(BJ$1,$D$16:$M$16,0))+VLOOKUP($BE123,战斗属性模型!$K$22:$O$24,BJ$2,FALSE)*INDEX($BW$3:$CF$578,MATCH($BD123&amp;$BF123&amp;$BG123,$BT$3:$BT$578&amp;$BU$3:$BU$578&amp;$BV$3:$BV$578,0),MATCH(BJ$1,$BW$1:$CF$1,0))</f>
        <v>0</v>
      </c>
      <c r="BK123" s="3">
        <f t="array" ref="BK123">INDEX($D$21:$M$44,MATCH($BD123&amp;$BF123,$C$21:$C$44&amp;$B$21:$B$44,0),MATCH(BK$1,$D$16:$M$16,0))+VLOOKUP($BE123,战斗属性模型!$K$22:$O$24,BK$2,FALSE)*INDEX($BW$3:$CF$578,MATCH($BD123&amp;$BF123&amp;$BG123,$BT$3:$BT$578&amp;$BU$3:$BU$578&amp;$BV$3:$BV$578,0),MATCH(BK$1,$BW$1:$CF$1,0))</f>
        <v>0</v>
      </c>
      <c r="BL123" s="3"/>
      <c r="BM123" s="3"/>
      <c r="BN123" s="3"/>
      <c r="BO123" s="3"/>
      <c r="BP123" s="3"/>
      <c r="BQ123" s="3"/>
      <c r="BT123" t="str">
        <f t="shared" ref="BT123:BT146" si="157">BT99</f>
        <v>头饰</v>
      </c>
      <c r="BU123">
        <f t="shared" ref="BU123:BU146" si="158">BU99+1</f>
        <v>6</v>
      </c>
      <c r="BV123" s="1">
        <f t="shared" si="150"/>
        <v>1</v>
      </c>
      <c r="BW123" s="3">
        <f t="array" ref="BW123">INDEX($CI$3:$EP$26,MATCH($BV123,$CH$3:$CH$26,0),MATCH(BW$1&amp;$BU123,$CI$1:$EP$1&amp;$CI$2:$EP$2,0))*VLOOKUP($BT123,$C$17:$M$20,COUNTBLANK($D$15:D$15)+1,FALSE)</f>
        <v>48</v>
      </c>
      <c r="BX123" s="3">
        <f t="array" ref="BX123">INDEX($CI$3:$EP$26,MATCH($BV123,$CH$3:$CH$26,0),MATCH(BX$1&amp;$BU123,$CI$1:$EP$1&amp;$CI$2:$EP$2,0))*VLOOKUP($BT123,$C$17:$M$20,COUNTBLANK($D$15:E$15)+1,FALSE)</f>
        <v>2400</v>
      </c>
      <c r="BY123" s="3">
        <f t="array" ref="BY123">INDEX($CI$3:$EP$26,MATCH($BV123,$CH$3:$CH$26,0),MATCH(BY$1&amp;$BU123,$CI$1:$EP$1&amp;$CI$2:$EP$2,0))*VLOOKUP($BT123,$C$17:$M$20,COUNTBLANK($D$15:F$15)+1,FALSE)</f>
        <v>0</v>
      </c>
      <c r="BZ123" s="3">
        <f t="array" ref="BZ123">INDEX($CI$3:$EP$26,MATCH($BV123,$CH$3:$CH$26,0),MATCH(BZ$1&amp;$BU123,$CI$1:$EP$1&amp;$CI$2:$EP$2,0))*VLOOKUP($BT123,$C$17:$M$20,COUNTBLANK($D$15:G$15)+1,FALSE)</f>
        <v>0</v>
      </c>
      <c r="CA123" s="3">
        <f t="array" ref="CA123">INDEX($CI$3:$EP$26,MATCH($BV123,$CH$3:$CH$26,0),MATCH(CA$1&amp;$BU123,$CI$1:$EP$1&amp;$CI$2:$EP$2,0))*VLOOKUP($BT123,$C$17:$M$20,COUNTBLANK($D$15:H$15)+1,FALSE)</f>
        <v>0</v>
      </c>
      <c r="CB123" s="3">
        <f t="array" ref="CB123">INDEX($CI$3:$EP$26,MATCH($BV123,$CH$3:$CH$26,0),MATCH(CB$1&amp;$BU123,$CI$1:$EP$1&amp;$CI$2:$EP$2,0))*VLOOKUP($BT123,$C$17:$M$20,COUNTBLANK($D$15:I$15)+1,FALSE)</f>
        <v>0</v>
      </c>
      <c r="CC123" s="3">
        <f t="array" ref="CC123">INDEX($CI$3:$EP$26,MATCH($BV123,$CH$3:$CH$26,0),MATCH(CC$1&amp;$BU123,$CI$1:$EP$1&amp;$CI$2:$EP$2,0))*VLOOKUP($BT123,$C$17:$M$20,COUNTBLANK($D$15:J$15)+1,FALSE)</f>
        <v>0</v>
      </c>
      <c r="CD123" s="3">
        <f t="array" ref="CD123">INDEX($CI$3:$EP$26,MATCH($BV123,$CH$3:$CH$26,0),MATCH(CD$1&amp;$BU123,$CI$1:$EP$1&amp;$CI$2:$EP$2,0))*VLOOKUP($BT123,$C$17:$M$20,COUNTBLANK($D$15:K$15)+1,FALSE)</f>
        <v>0</v>
      </c>
      <c r="CE123" s="3">
        <f t="array" ref="CE123">INDEX($CI$3:$EP$26,MATCH($BV123,$CH$3:$CH$26,0),MATCH(CE$1&amp;$BU123,$CI$1:$EP$1&amp;$CI$2:$EP$2,0))*VLOOKUP($BT123,$C$17:$M$20,COUNTBLANK($D$15:L$15)+1,FALSE)</f>
        <v>0</v>
      </c>
      <c r="CF123" s="3">
        <f t="array" ref="CF123">INDEX($CI$3:$EP$26,MATCH($BV123,$CH$3:$CH$26,0),MATCH(CF$1&amp;$BU123,$CI$1:$EP$1&amp;$CI$2:$EP$2,0))*VLOOKUP($BT123,$C$17:$M$20,COUNTBLANK($D$15:M$15)+1,FALSE)</f>
        <v>0</v>
      </c>
    </row>
    <row r="124" spans="56:84" x14ac:dyDescent="0.2">
      <c r="BD124" t="str">
        <f t="shared" si="154"/>
        <v>头饰</v>
      </c>
      <c r="BE124">
        <v>1</v>
      </c>
      <c r="BF124">
        <f t="shared" si="155"/>
        <v>3</v>
      </c>
      <c r="BG124" s="1">
        <f t="shared" si="156"/>
        <v>2</v>
      </c>
      <c r="BH124" s="3">
        <f t="array" ref="BH124">INDEX($D$21:$M$44,MATCH($BD124&amp;$BF124,$C$21:$C$44&amp;$B$21:$B$44,0),MATCH(BH$1,$D$16:$M$16,0))+VLOOKUP($BE124,战斗属性模型!$K$22:$O$24,BH$2,FALSE)*INDEX($BW$3:$CF$578,MATCH($BD124&amp;$BF124&amp;$BG124,$BT$3:$BT$578&amp;$BU$3:$BU$578&amp;$BV$3:$BV$578,0),MATCH(BH$1,$BW$1:$CF$1,0))</f>
        <v>96</v>
      </c>
      <c r="BI124" s="3">
        <f t="array" ref="BI124">INDEX($D$21:$M$44,MATCH($BD124&amp;$BF124,$C$21:$C$44&amp;$B$21:$B$44,0),MATCH(BI$1,$D$16:$M$16,0))+VLOOKUP($BE124,战斗属性模型!$K$22:$O$24,BI$2,FALSE)*INDEX($BW$3:$CF$578,MATCH($BD124&amp;$BF124&amp;$BG124,$BT$3:$BT$578&amp;$BU$3:$BU$578&amp;$BV$3:$BV$578,0),MATCH(BI$1,$BW$1:$CF$1,0))</f>
        <v>4960</v>
      </c>
      <c r="BJ124" s="3">
        <f t="array" ref="BJ124">INDEX($D$21:$M$44,MATCH($BD124&amp;$BF124,$C$21:$C$44&amp;$B$21:$B$44,0),MATCH(BJ$1,$D$16:$M$16,0))+VLOOKUP($BE124,战斗属性模型!$K$22:$O$24,BJ$2,FALSE)*INDEX($BW$3:$CF$578,MATCH($BD124&amp;$BF124&amp;$BG124,$BT$3:$BT$578&amp;$BU$3:$BU$578&amp;$BV$3:$BV$578,0),MATCH(BJ$1,$BW$1:$CF$1,0))</f>
        <v>0</v>
      </c>
      <c r="BK124" s="3">
        <f t="array" ref="BK124">INDEX($D$21:$M$44,MATCH($BD124&amp;$BF124,$C$21:$C$44&amp;$B$21:$B$44,0),MATCH(BK$1,$D$16:$M$16,0))+VLOOKUP($BE124,战斗属性模型!$K$22:$O$24,BK$2,FALSE)*INDEX($BW$3:$CF$578,MATCH($BD124&amp;$BF124&amp;$BG124,$BT$3:$BT$578&amp;$BU$3:$BU$578&amp;$BV$3:$BV$578,0),MATCH(BK$1,$BW$1:$CF$1,0))</f>
        <v>0</v>
      </c>
      <c r="BL124" s="3"/>
      <c r="BM124" s="3"/>
      <c r="BN124" s="3"/>
      <c r="BO124" s="3"/>
      <c r="BP124" s="3"/>
      <c r="BQ124" s="3"/>
      <c r="BT124" t="str">
        <f t="shared" si="157"/>
        <v>头饰</v>
      </c>
      <c r="BU124">
        <f t="shared" si="158"/>
        <v>6</v>
      </c>
      <c r="BV124" s="1">
        <f t="shared" si="150"/>
        <v>2</v>
      </c>
      <c r="BW124" s="3">
        <f t="array" ref="BW124">INDEX($CI$3:$EP$26,MATCH($BV124,$CH$3:$CH$26,0),MATCH(BW$1&amp;$BU124,$CI$1:$EP$1&amp;$CI$2:$EP$2,0))*VLOOKUP($BT124,$C$17:$M$20,COUNTBLANK($D$15:D$15)+1,FALSE)</f>
        <v>96</v>
      </c>
      <c r="BX124" s="3">
        <f t="array" ref="BX124">INDEX($CI$3:$EP$26,MATCH($BV124,$CH$3:$CH$26,0),MATCH(BX$1&amp;$BU124,$CI$1:$EP$1&amp;$CI$2:$EP$2,0))*VLOOKUP($BT124,$C$17:$M$20,COUNTBLANK($D$15:E$15)+1,FALSE)</f>
        <v>4800</v>
      </c>
      <c r="BY124" s="3">
        <f t="array" ref="BY124">INDEX($CI$3:$EP$26,MATCH($BV124,$CH$3:$CH$26,0),MATCH(BY$1&amp;$BU124,$CI$1:$EP$1&amp;$CI$2:$EP$2,0))*VLOOKUP($BT124,$C$17:$M$20,COUNTBLANK($D$15:F$15)+1,FALSE)</f>
        <v>0</v>
      </c>
      <c r="BZ124" s="3">
        <f t="array" ref="BZ124">INDEX($CI$3:$EP$26,MATCH($BV124,$CH$3:$CH$26,0),MATCH(BZ$1&amp;$BU124,$CI$1:$EP$1&amp;$CI$2:$EP$2,0))*VLOOKUP($BT124,$C$17:$M$20,COUNTBLANK($D$15:G$15)+1,FALSE)</f>
        <v>0</v>
      </c>
      <c r="CA124" s="3">
        <f t="array" ref="CA124">INDEX($CI$3:$EP$26,MATCH($BV124,$CH$3:$CH$26,0),MATCH(CA$1&amp;$BU124,$CI$1:$EP$1&amp;$CI$2:$EP$2,0))*VLOOKUP($BT124,$C$17:$M$20,COUNTBLANK($D$15:H$15)+1,FALSE)</f>
        <v>0</v>
      </c>
      <c r="CB124" s="3">
        <f t="array" ref="CB124">INDEX($CI$3:$EP$26,MATCH($BV124,$CH$3:$CH$26,0),MATCH(CB$1&amp;$BU124,$CI$1:$EP$1&amp;$CI$2:$EP$2,0))*VLOOKUP($BT124,$C$17:$M$20,COUNTBLANK($D$15:I$15)+1,FALSE)</f>
        <v>0</v>
      </c>
      <c r="CC124" s="3">
        <f t="array" ref="CC124">INDEX($CI$3:$EP$26,MATCH($BV124,$CH$3:$CH$26,0),MATCH(CC$1&amp;$BU124,$CI$1:$EP$1&amp;$CI$2:$EP$2,0))*VLOOKUP($BT124,$C$17:$M$20,COUNTBLANK($D$15:J$15)+1,FALSE)</f>
        <v>0</v>
      </c>
      <c r="CD124" s="3">
        <f t="array" ref="CD124">INDEX($CI$3:$EP$26,MATCH($BV124,$CH$3:$CH$26,0),MATCH(CD$1&amp;$BU124,$CI$1:$EP$1&amp;$CI$2:$EP$2,0))*VLOOKUP($BT124,$C$17:$M$20,COUNTBLANK($D$15:K$15)+1,FALSE)</f>
        <v>0</v>
      </c>
      <c r="CE124" s="3">
        <f t="array" ref="CE124">INDEX($CI$3:$EP$26,MATCH($BV124,$CH$3:$CH$26,0),MATCH(CE$1&amp;$BU124,$CI$1:$EP$1&amp;$CI$2:$EP$2,0))*VLOOKUP($BT124,$C$17:$M$20,COUNTBLANK($D$15:L$15)+1,FALSE)</f>
        <v>0</v>
      </c>
      <c r="CF124" s="3">
        <f t="array" ref="CF124">INDEX($CI$3:$EP$26,MATCH($BV124,$CH$3:$CH$26,0),MATCH(CF$1&amp;$BU124,$CI$1:$EP$1&amp;$CI$2:$EP$2,0))*VLOOKUP($BT124,$C$17:$M$20,COUNTBLANK($D$15:M$15)+1,FALSE)</f>
        <v>0</v>
      </c>
    </row>
    <row r="125" spans="56:84" x14ac:dyDescent="0.2">
      <c r="BD125" t="str">
        <f t="shared" si="154"/>
        <v>头饰</v>
      </c>
      <c r="BE125">
        <v>1</v>
      </c>
      <c r="BF125">
        <f t="shared" si="155"/>
        <v>3</v>
      </c>
      <c r="BG125" s="1">
        <f t="shared" si="156"/>
        <v>3</v>
      </c>
      <c r="BH125" s="3">
        <f t="array" ref="BH125">INDEX($D$21:$M$44,MATCH($BD125&amp;$BF125,$C$21:$C$44&amp;$B$21:$B$44,0),MATCH(BH$1,$D$16:$M$16,0))+VLOOKUP($BE125,战斗属性模型!$K$22:$O$24,BH$2,FALSE)*INDEX($BW$3:$CF$578,MATCH($BD125&amp;$BF125&amp;$BG125,$BT$3:$BT$578&amp;$BU$3:$BU$578&amp;$BV$3:$BV$578,0),MATCH(BH$1,$BW$1:$CF$1,0))</f>
        <v>112</v>
      </c>
      <c r="BI125" s="3">
        <f t="array" ref="BI125">INDEX($D$21:$M$44,MATCH($BD125&amp;$BF125,$C$21:$C$44&amp;$B$21:$B$44,0),MATCH(BI$1,$D$16:$M$16,0))+VLOOKUP($BE125,战斗属性模型!$K$22:$O$24,BI$2,FALSE)*INDEX($BW$3:$CF$578,MATCH($BD125&amp;$BF125&amp;$BG125,$BT$3:$BT$578&amp;$BU$3:$BU$578&amp;$BV$3:$BV$578,0),MATCH(BI$1,$BW$1:$CF$1,0))</f>
        <v>5840</v>
      </c>
      <c r="BJ125" s="3">
        <f t="array" ref="BJ125">INDEX($D$21:$M$44,MATCH($BD125&amp;$BF125,$C$21:$C$44&amp;$B$21:$B$44,0),MATCH(BJ$1,$D$16:$M$16,0))+VLOOKUP($BE125,战斗属性模型!$K$22:$O$24,BJ$2,FALSE)*INDEX($BW$3:$CF$578,MATCH($BD125&amp;$BF125&amp;$BG125,$BT$3:$BT$578&amp;$BU$3:$BU$578&amp;$BV$3:$BV$578,0),MATCH(BJ$1,$BW$1:$CF$1,0))</f>
        <v>0</v>
      </c>
      <c r="BK125" s="3">
        <f t="array" ref="BK125">INDEX($D$21:$M$44,MATCH($BD125&amp;$BF125,$C$21:$C$44&amp;$B$21:$B$44,0),MATCH(BK$1,$D$16:$M$16,0))+VLOOKUP($BE125,战斗属性模型!$K$22:$O$24,BK$2,FALSE)*INDEX($BW$3:$CF$578,MATCH($BD125&amp;$BF125&amp;$BG125,$BT$3:$BT$578&amp;$BU$3:$BU$578&amp;$BV$3:$BV$578,0),MATCH(BK$1,$BW$1:$CF$1,0))</f>
        <v>0</v>
      </c>
      <c r="BL125" s="3"/>
      <c r="BM125" s="3"/>
      <c r="BN125" s="3"/>
      <c r="BO125" s="3"/>
      <c r="BP125" s="3"/>
      <c r="BQ125" s="3"/>
      <c r="BT125" t="str">
        <f t="shared" si="157"/>
        <v>头饰</v>
      </c>
      <c r="BU125">
        <f t="shared" si="158"/>
        <v>6</v>
      </c>
      <c r="BV125" s="1">
        <f t="shared" si="150"/>
        <v>3</v>
      </c>
      <c r="BW125" s="3">
        <f t="array" ref="BW125">INDEX($CI$3:$EP$26,MATCH($BV125,$CH$3:$CH$26,0),MATCH(BW$1&amp;$BU125,$CI$1:$EP$1&amp;$CI$2:$EP$2,0))*VLOOKUP($BT125,$C$17:$M$20,COUNTBLANK($D$15:D$15)+1,FALSE)</f>
        <v>144</v>
      </c>
      <c r="BX125" s="3">
        <f t="array" ref="BX125">INDEX($CI$3:$EP$26,MATCH($BV125,$CH$3:$CH$26,0),MATCH(BX$1&amp;$BU125,$CI$1:$EP$1&amp;$CI$2:$EP$2,0))*VLOOKUP($BT125,$C$17:$M$20,COUNTBLANK($D$15:E$15)+1,FALSE)</f>
        <v>7200</v>
      </c>
      <c r="BY125" s="3">
        <f t="array" ref="BY125">INDEX($CI$3:$EP$26,MATCH($BV125,$CH$3:$CH$26,0),MATCH(BY$1&amp;$BU125,$CI$1:$EP$1&amp;$CI$2:$EP$2,0))*VLOOKUP($BT125,$C$17:$M$20,COUNTBLANK($D$15:F$15)+1,FALSE)</f>
        <v>0</v>
      </c>
      <c r="BZ125" s="3">
        <f t="array" ref="BZ125">INDEX($CI$3:$EP$26,MATCH($BV125,$CH$3:$CH$26,0),MATCH(BZ$1&amp;$BU125,$CI$1:$EP$1&amp;$CI$2:$EP$2,0))*VLOOKUP($BT125,$C$17:$M$20,COUNTBLANK($D$15:G$15)+1,FALSE)</f>
        <v>0</v>
      </c>
      <c r="CA125" s="3">
        <f t="array" ref="CA125">INDEX($CI$3:$EP$26,MATCH($BV125,$CH$3:$CH$26,0),MATCH(CA$1&amp;$BU125,$CI$1:$EP$1&amp;$CI$2:$EP$2,0))*VLOOKUP($BT125,$C$17:$M$20,COUNTBLANK($D$15:H$15)+1,FALSE)</f>
        <v>0</v>
      </c>
      <c r="CB125" s="3">
        <f t="array" ref="CB125">INDEX($CI$3:$EP$26,MATCH($BV125,$CH$3:$CH$26,0),MATCH(CB$1&amp;$BU125,$CI$1:$EP$1&amp;$CI$2:$EP$2,0))*VLOOKUP($BT125,$C$17:$M$20,COUNTBLANK($D$15:I$15)+1,FALSE)</f>
        <v>0</v>
      </c>
      <c r="CC125" s="3">
        <f t="array" ref="CC125">INDEX($CI$3:$EP$26,MATCH($BV125,$CH$3:$CH$26,0),MATCH(CC$1&amp;$BU125,$CI$1:$EP$1&amp;$CI$2:$EP$2,0))*VLOOKUP($BT125,$C$17:$M$20,COUNTBLANK($D$15:J$15)+1,FALSE)</f>
        <v>0</v>
      </c>
      <c r="CD125" s="3">
        <f t="array" ref="CD125">INDEX($CI$3:$EP$26,MATCH($BV125,$CH$3:$CH$26,0),MATCH(CD$1&amp;$BU125,$CI$1:$EP$1&amp;$CI$2:$EP$2,0))*VLOOKUP($BT125,$C$17:$M$20,COUNTBLANK($D$15:K$15)+1,FALSE)</f>
        <v>0</v>
      </c>
      <c r="CE125" s="3">
        <f t="array" ref="CE125">INDEX($CI$3:$EP$26,MATCH($BV125,$CH$3:$CH$26,0),MATCH(CE$1&amp;$BU125,$CI$1:$EP$1&amp;$CI$2:$EP$2,0))*VLOOKUP($BT125,$C$17:$M$20,COUNTBLANK($D$15:L$15)+1,FALSE)</f>
        <v>0</v>
      </c>
      <c r="CF125" s="3">
        <f t="array" ref="CF125">INDEX($CI$3:$EP$26,MATCH($BV125,$CH$3:$CH$26,0),MATCH(CF$1&amp;$BU125,$CI$1:$EP$1&amp;$CI$2:$EP$2,0))*VLOOKUP($BT125,$C$17:$M$20,COUNTBLANK($D$15:M$15)+1,FALSE)</f>
        <v>0</v>
      </c>
    </row>
    <row r="126" spans="56:84" x14ac:dyDescent="0.2">
      <c r="BD126" t="str">
        <f t="shared" si="154"/>
        <v>头饰</v>
      </c>
      <c r="BE126">
        <v>1</v>
      </c>
      <c r="BF126">
        <f t="shared" si="155"/>
        <v>3</v>
      </c>
      <c r="BG126" s="1">
        <f t="shared" si="156"/>
        <v>4</v>
      </c>
      <c r="BH126" s="3">
        <f t="array" ref="BH126">INDEX($D$21:$M$44,MATCH($BD126&amp;$BF126,$C$21:$C$44&amp;$B$21:$B$44,0),MATCH(BH$1,$D$16:$M$16,0))+VLOOKUP($BE126,战斗属性模型!$K$22:$O$24,BH$2,FALSE)*INDEX($BW$3:$CF$578,MATCH($BD126&amp;$BF126&amp;$BG126,$BT$3:$BT$578&amp;$BU$3:$BU$578&amp;$BV$3:$BV$578,0),MATCH(BH$1,$BW$1:$CF$1,0))</f>
        <v>128</v>
      </c>
      <c r="BI126" s="3">
        <f t="array" ref="BI126">INDEX($D$21:$M$44,MATCH($BD126&amp;$BF126,$C$21:$C$44&amp;$B$21:$B$44,0),MATCH(BI$1,$D$16:$M$16,0))+VLOOKUP($BE126,战斗属性模型!$K$22:$O$24,BI$2,FALSE)*INDEX($BW$3:$CF$578,MATCH($BD126&amp;$BF126&amp;$BG126,$BT$3:$BT$578&amp;$BU$3:$BU$578&amp;$BV$3:$BV$578,0),MATCH(BI$1,$BW$1:$CF$1,0))</f>
        <v>6720</v>
      </c>
      <c r="BJ126" s="3">
        <f t="array" ref="BJ126">INDEX($D$21:$M$44,MATCH($BD126&amp;$BF126,$C$21:$C$44&amp;$B$21:$B$44,0),MATCH(BJ$1,$D$16:$M$16,0))+VLOOKUP($BE126,战斗属性模型!$K$22:$O$24,BJ$2,FALSE)*INDEX($BW$3:$CF$578,MATCH($BD126&amp;$BF126&amp;$BG126,$BT$3:$BT$578&amp;$BU$3:$BU$578&amp;$BV$3:$BV$578,0),MATCH(BJ$1,$BW$1:$CF$1,0))</f>
        <v>0</v>
      </c>
      <c r="BK126" s="3">
        <f t="array" ref="BK126">INDEX($D$21:$M$44,MATCH($BD126&amp;$BF126,$C$21:$C$44&amp;$B$21:$B$44,0),MATCH(BK$1,$D$16:$M$16,0))+VLOOKUP($BE126,战斗属性模型!$K$22:$O$24,BK$2,FALSE)*INDEX($BW$3:$CF$578,MATCH($BD126&amp;$BF126&amp;$BG126,$BT$3:$BT$578&amp;$BU$3:$BU$578&amp;$BV$3:$BV$578,0),MATCH(BK$1,$BW$1:$CF$1,0))</f>
        <v>0</v>
      </c>
      <c r="BL126" s="3"/>
      <c r="BM126" s="3"/>
      <c r="BN126" s="3"/>
      <c r="BO126" s="3"/>
      <c r="BP126" s="3"/>
      <c r="BQ126" s="3"/>
      <c r="BT126" t="str">
        <f t="shared" si="157"/>
        <v>头饰</v>
      </c>
      <c r="BU126">
        <f t="shared" si="158"/>
        <v>6</v>
      </c>
      <c r="BV126" s="1">
        <f t="shared" si="150"/>
        <v>4</v>
      </c>
      <c r="BW126" s="3">
        <f t="array" ref="BW126">INDEX($CI$3:$EP$26,MATCH($BV126,$CH$3:$CH$26,0),MATCH(BW$1&amp;$BU126,$CI$1:$EP$1&amp;$CI$2:$EP$2,0))*VLOOKUP($BT126,$C$17:$M$20,COUNTBLANK($D$15:D$15)+1,FALSE)</f>
        <v>192</v>
      </c>
      <c r="BX126" s="3">
        <f t="array" ref="BX126">INDEX($CI$3:$EP$26,MATCH($BV126,$CH$3:$CH$26,0),MATCH(BX$1&amp;$BU126,$CI$1:$EP$1&amp;$CI$2:$EP$2,0))*VLOOKUP($BT126,$C$17:$M$20,COUNTBLANK($D$15:E$15)+1,FALSE)</f>
        <v>9600</v>
      </c>
      <c r="BY126" s="3">
        <f t="array" ref="BY126">INDEX($CI$3:$EP$26,MATCH($BV126,$CH$3:$CH$26,0),MATCH(BY$1&amp;$BU126,$CI$1:$EP$1&amp;$CI$2:$EP$2,0))*VLOOKUP($BT126,$C$17:$M$20,COUNTBLANK($D$15:F$15)+1,FALSE)</f>
        <v>0</v>
      </c>
      <c r="BZ126" s="3">
        <f t="array" ref="BZ126">INDEX($CI$3:$EP$26,MATCH($BV126,$CH$3:$CH$26,0),MATCH(BZ$1&amp;$BU126,$CI$1:$EP$1&amp;$CI$2:$EP$2,0))*VLOOKUP($BT126,$C$17:$M$20,COUNTBLANK($D$15:G$15)+1,FALSE)</f>
        <v>0</v>
      </c>
      <c r="CA126" s="3">
        <f t="array" ref="CA126">INDEX($CI$3:$EP$26,MATCH($BV126,$CH$3:$CH$26,0),MATCH(CA$1&amp;$BU126,$CI$1:$EP$1&amp;$CI$2:$EP$2,0))*VLOOKUP($BT126,$C$17:$M$20,COUNTBLANK($D$15:H$15)+1,FALSE)</f>
        <v>0.06</v>
      </c>
      <c r="CB126" s="3">
        <f t="array" ref="CB126">INDEX($CI$3:$EP$26,MATCH($BV126,$CH$3:$CH$26,0),MATCH(CB$1&amp;$BU126,$CI$1:$EP$1&amp;$CI$2:$EP$2,0))*VLOOKUP($BT126,$C$17:$M$20,COUNTBLANK($D$15:I$15)+1,FALSE)</f>
        <v>0</v>
      </c>
      <c r="CC126" s="3">
        <f t="array" ref="CC126">INDEX($CI$3:$EP$26,MATCH($BV126,$CH$3:$CH$26,0),MATCH(CC$1&amp;$BU126,$CI$1:$EP$1&amp;$CI$2:$EP$2,0))*VLOOKUP($BT126,$C$17:$M$20,COUNTBLANK($D$15:J$15)+1,FALSE)</f>
        <v>0</v>
      </c>
      <c r="CD126" s="3">
        <f t="array" ref="CD126">INDEX($CI$3:$EP$26,MATCH($BV126,$CH$3:$CH$26,0),MATCH(CD$1&amp;$BU126,$CI$1:$EP$1&amp;$CI$2:$EP$2,0))*VLOOKUP($BT126,$C$17:$M$20,COUNTBLANK($D$15:K$15)+1,FALSE)</f>
        <v>0</v>
      </c>
      <c r="CE126" s="3">
        <f t="array" ref="CE126">INDEX($CI$3:$EP$26,MATCH($BV126,$CH$3:$CH$26,0),MATCH(CE$1&amp;$BU126,$CI$1:$EP$1&amp;$CI$2:$EP$2,0))*VLOOKUP($BT126,$C$17:$M$20,COUNTBLANK($D$15:L$15)+1,FALSE)</f>
        <v>0</v>
      </c>
      <c r="CF126" s="3">
        <f t="array" ref="CF126">INDEX($CI$3:$EP$26,MATCH($BV126,$CH$3:$CH$26,0),MATCH(CF$1&amp;$BU126,$CI$1:$EP$1&amp;$CI$2:$EP$2,0))*VLOOKUP($BT126,$C$17:$M$20,COUNTBLANK($D$15:M$15)+1,FALSE)</f>
        <v>0</v>
      </c>
    </row>
    <row r="127" spans="56:84" x14ac:dyDescent="0.2">
      <c r="BD127" t="str">
        <f t="shared" si="154"/>
        <v>头饰</v>
      </c>
      <c r="BE127">
        <v>1</v>
      </c>
      <c r="BF127">
        <f t="shared" si="155"/>
        <v>3</v>
      </c>
      <c r="BG127" s="1">
        <f t="shared" si="156"/>
        <v>5</v>
      </c>
      <c r="BH127" s="3">
        <f t="array" ref="BH127">INDEX($D$21:$M$44,MATCH($BD127&amp;$BF127,$C$21:$C$44&amp;$B$21:$B$44,0),MATCH(BH$1,$D$16:$M$16,0))+VLOOKUP($BE127,战斗属性模型!$K$22:$O$24,BH$2,FALSE)*INDEX($BW$3:$CF$578,MATCH($BD127&amp;$BF127&amp;$BG127,$BT$3:$BT$578&amp;$BU$3:$BU$578&amp;$BV$3:$BV$578,0),MATCH(BH$1,$BW$1:$CF$1,0))</f>
        <v>144</v>
      </c>
      <c r="BI127" s="3">
        <f t="array" ref="BI127">INDEX($D$21:$M$44,MATCH($BD127&amp;$BF127,$C$21:$C$44&amp;$B$21:$B$44,0),MATCH(BI$1,$D$16:$M$16,0))+VLOOKUP($BE127,战斗属性模型!$K$22:$O$24,BI$2,FALSE)*INDEX($BW$3:$CF$578,MATCH($BD127&amp;$BF127&amp;$BG127,$BT$3:$BT$578&amp;$BU$3:$BU$578&amp;$BV$3:$BV$578,0),MATCH(BI$1,$BW$1:$CF$1,0))</f>
        <v>7600</v>
      </c>
      <c r="BJ127" s="3">
        <f t="array" ref="BJ127">INDEX($D$21:$M$44,MATCH($BD127&amp;$BF127,$C$21:$C$44&amp;$B$21:$B$44,0),MATCH(BJ$1,$D$16:$M$16,0))+VLOOKUP($BE127,战斗属性模型!$K$22:$O$24,BJ$2,FALSE)*INDEX($BW$3:$CF$578,MATCH($BD127&amp;$BF127&amp;$BG127,$BT$3:$BT$578&amp;$BU$3:$BU$578&amp;$BV$3:$BV$578,0),MATCH(BJ$1,$BW$1:$CF$1,0))</f>
        <v>0</v>
      </c>
      <c r="BK127" s="3">
        <f t="array" ref="BK127">INDEX($D$21:$M$44,MATCH($BD127&amp;$BF127,$C$21:$C$44&amp;$B$21:$B$44,0),MATCH(BK$1,$D$16:$M$16,0))+VLOOKUP($BE127,战斗属性模型!$K$22:$O$24,BK$2,FALSE)*INDEX($BW$3:$CF$578,MATCH($BD127&amp;$BF127&amp;$BG127,$BT$3:$BT$578&amp;$BU$3:$BU$578&amp;$BV$3:$BV$578,0),MATCH(BK$1,$BW$1:$CF$1,0))</f>
        <v>0</v>
      </c>
      <c r="BL127" s="3"/>
      <c r="BM127" s="3"/>
      <c r="BN127" s="3"/>
      <c r="BO127" s="3"/>
      <c r="BP127" s="3"/>
      <c r="BQ127" s="3"/>
      <c r="BT127" t="str">
        <f t="shared" si="157"/>
        <v>头饰</v>
      </c>
      <c r="BU127">
        <f t="shared" si="158"/>
        <v>6</v>
      </c>
      <c r="BV127" s="1">
        <f t="shared" si="150"/>
        <v>5</v>
      </c>
      <c r="BW127" s="3">
        <f t="array" ref="BW127">INDEX($CI$3:$EP$26,MATCH($BV127,$CH$3:$CH$26,0),MATCH(BW$1&amp;$BU127,$CI$1:$EP$1&amp;$CI$2:$EP$2,0))*VLOOKUP($BT127,$C$17:$M$20,COUNTBLANK($D$15:D$15)+1,FALSE)</f>
        <v>240</v>
      </c>
      <c r="BX127" s="3">
        <f t="array" ref="BX127">INDEX($CI$3:$EP$26,MATCH($BV127,$CH$3:$CH$26,0),MATCH(BX$1&amp;$BU127,$CI$1:$EP$1&amp;$CI$2:$EP$2,0))*VLOOKUP($BT127,$C$17:$M$20,COUNTBLANK($D$15:E$15)+1,FALSE)</f>
        <v>12000</v>
      </c>
      <c r="BY127" s="3">
        <f t="array" ref="BY127">INDEX($CI$3:$EP$26,MATCH($BV127,$CH$3:$CH$26,0),MATCH(BY$1&amp;$BU127,$CI$1:$EP$1&amp;$CI$2:$EP$2,0))*VLOOKUP($BT127,$C$17:$M$20,COUNTBLANK($D$15:F$15)+1,FALSE)</f>
        <v>0</v>
      </c>
      <c r="BZ127" s="3">
        <f t="array" ref="BZ127">INDEX($CI$3:$EP$26,MATCH($BV127,$CH$3:$CH$26,0),MATCH(BZ$1&amp;$BU127,$CI$1:$EP$1&amp;$CI$2:$EP$2,0))*VLOOKUP($BT127,$C$17:$M$20,COUNTBLANK($D$15:G$15)+1,FALSE)</f>
        <v>0</v>
      </c>
      <c r="CA127" s="3">
        <f t="array" ref="CA127">INDEX($CI$3:$EP$26,MATCH($BV127,$CH$3:$CH$26,0),MATCH(CA$1&amp;$BU127,$CI$1:$EP$1&amp;$CI$2:$EP$2,0))*VLOOKUP($BT127,$C$17:$M$20,COUNTBLANK($D$15:H$15)+1,FALSE)</f>
        <v>0.06</v>
      </c>
      <c r="CB127" s="3">
        <f t="array" ref="CB127">INDEX($CI$3:$EP$26,MATCH($BV127,$CH$3:$CH$26,0),MATCH(CB$1&amp;$BU127,$CI$1:$EP$1&amp;$CI$2:$EP$2,0))*VLOOKUP($BT127,$C$17:$M$20,COUNTBLANK($D$15:I$15)+1,FALSE)</f>
        <v>0</v>
      </c>
      <c r="CC127" s="3">
        <f t="array" ref="CC127">INDEX($CI$3:$EP$26,MATCH($BV127,$CH$3:$CH$26,0),MATCH(CC$1&amp;$BU127,$CI$1:$EP$1&amp;$CI$2:$EP$2,0))*VLOOKUP($BT127,$C$17:$M$20,COUNTBLANK($D$15:J$15)+1,FALSE)</f>
        <v>0</v>
      </c>
      <c r="CD127" s="3">
        <f t="array" ref="CD127">INDEX($CI$3:$EP$26,MATCH($BV127,$CH$3:$CH$26,0),MATCH(CD$1&amp;$BU127,$CI$1:$EP$1&amp;$CI$2:$EP$2,0))*VLOOKUP($BT127,$C$17:$M$20,COUNTBLANK($D$15:K$15)+1,FALSE)</f>
        <v>0</v>
      </c>
      <c r="CE127" s="3">
        <f t="array" ref="CE127">INDEX($CI$3:$EP$26,MATCH($BV127,$CH$3:$CH$26,0),MATCH(CE$1&amp;$BU127,$CI$1:$EP$1&amp;$CI$2:$EP$2,0))*VLOOKUP($BT127,$C$17:$M$20,COUNTBLANK($D$15:L$15)+1,FALSE)</f>
        <v>0</v>
      </c>
      <c r="CF127" s="3">
        <f t="array" ref="CF127">INDEX($CI$3:$EP$26,MATCH($BV127,$CH$3:$CH$26,0),MATCH(CF$1&amp;$BU127,$CI$1:$EP$1&amp;$CI$2:$EP$2,0))*VLOOKUP($BT127,$C$17:$M$20,COUNTBLANK($D$15:M$15)+1,FALSE)</f>
        <v>0</v>
      </c>
    </row>
    <row r="128" spans="56:84" x14ac:dyDescent="0.2">
      <c r="BD128" t="str">
        <f t="shared" si="154"/>
        <v>头饰</v>
      </c>
      <c r="BE128">
        <v>1</v>
      </c>
      <c r="BF128">
        <f t="shared" si="155"/>
        <v>3</v>
      </c>
      <c r="BG128" s="1">
        <f t="shared" si="156"/>
        <v>6</v>
      </c>
      <c r="BH128" s="3">
        <f t="array" ref="BH128">INDEX($D$21:$M$44,MATCH($BD128&amp;$BF128,$C$21:$C$44&amp;$B$21:$B$44,0),MATCH(BH$1,$D$16:$M$16,0))+VLOOKUP($BE128,战斗属性模型!$K$22:$O$24,BH$2,FALSE)*INDEX($BW$3:$CF$578,MATCH($BD128&amp;$BF128&amp;$BG128,$BT$3:$BT$578&amp;$BU$3:$BU$578&amp;$BV$3:$BV$578,0),MATCH(BH$1,$BW$1:$CF$1,0))</f>
        <v>160</v>
      </c>
      <c r="BI128" s="3">
        <f t="array" ref="BI128">INDEX($D$21:$M$44,MATCH($BD128&amp;$BF128,$C$21:$C$44&amp;$B$21:$B$44,0),MATCH(BI$1,$D$16:$M$16,0))+VLOOKUP($BE128,战斗属性模型!$K$22:$O$24,BI$2,FALSE)*INDEX($BW$3:$CF$578,MATCH($BD128&amp;$BF128&amp;$BG128,$BT$3:$BT$578&amp;$BU$3:$BU$578&amp;$BV$3:$BV$578,0),MATCH(BI$1,$BW$1:$CF$1,0))</f>
        <v>8480</v>
      </c>
      <c r="BJ128" s="3">
        <f t="array" ref="BJ128">INDEX($D$21:$M$44,MATCH($BD128&amp;$BF128,$C$21:$C$44&amp;$B$21:$B$44,0),MATCH(BJ$1,$D$16:$M$16,0))+VLOOKUP($BE128,战斗属性模型!$K$22:$O$24,BJ$2,FALSE)*INDEX($BW$3:$CF$578,MATCH($BD128&amp;$BF128&amp;$BG128,$BT$3:$BT$578&amp;$BU$3:$BU$578&amp;$BV$3:$BV$578,0),MATCH(BJ$1,$BW$1:$CF$1,0))</f>
        <v>0</v>
      </c>
      <c r="BK128" s="3">
        <f t="array" ref="BK128">INDEX($D$21:$M$44,MATCH($BD128&amp;$BF128,$C$21:$C$44&amp;$B$21:$B$44,0),MATCH(BK$1,$D$16:$M$16,0))+VLOOKUP($BE128,战斗属性模型!$K$22:$O$24,BK$2,FALSE)*INDEX($BW$3:$CF$578,MATCH($BD128&amp;$BF128&amp;$BG128,$BT$3:$BT$578&amp;$BU$3:$BU$578&amp;$BV$3:$BV$578,0),MATCH(BK$1,$BW$1:$CF$1,0))</f>
        <v>0</v>
      </c>
      <c r="BL128" s="3"/>
      <c r="BM128" s="3"/>
      <c r="BN128" s="3"/>
      <c r="BO128" s="3"/>
      <c r="BP128" s="3"/>
      <c r="BQ128" s="3"/>
      <c r="BT128" t="str">
        <f t="shared" si="157"/>
        <v>头饰</v>
      </c>
      <c r="BU128">
        <f t="shared" si="158"/>
        <v>6</v>
      </c>
      <c r="BV128" s="1">
        <f t="shared" si="150"/>
        <v>6</v>
      </c>
      <c r="BW128" s="3">
        <f t="array" ref="BW128">INDEX($CI$3:$EP$26,MATCH($BV128,$CH$3:$CH$26,0),MATCH(BW$1&amp;$BU128,$CI$1:$EP$1&amp;$CI$2:$EP$2,0))*VLOOKUP($BT128,$C$17:$M$20,COUNTBLANK($D$15:D$15)+1,FALSE)</f>
        <v>288</v>
      </c>
      <c r="BX128" s="3">
        <f t="array" ref="BX128">INDEX($CI$3:$EP$26,MATCH($BV128,$CH$3:$CH$26,0),MATCH(BX$1&amp;$BU128,$CI$1:$EP$1&amp;$CI$2:$EP$2,0))*VLOOKUP($BT128,$C$17:$M$20,COUNTBLANK($D$15:E$15)+1,FALSE)</f>
        <v>14400</v>
      </c>
      <c r="BY128" s="3">
        <f t="array" ref="BY128">INDEX($CI$3:$EP$26,MATCH($BV128,$CH$3:$CH$26,0),MATCH(BY$1&amp;$BU128,$CI$1:$EP$1&amp;$CI$2:$EP$2,0))*VLOOKUP($BT128,$C$17:$M$20,COUNTBLANK($D$15:F$15)+1,FALSE)</f>
        <v>0</v>
      </c>
      <c r="BZ128" s="3">
        <f t="array" ref="BZ128">INDEX($CI$3:$EP$26,MATCH($BV128,$CH$3:$CH$26,0),MATCH(BZ$1&amp;$BU128,$CI$1:$EP$1&amp;$CI$2:$EP$2,0))*VLOOKUP($BT128,$C$17:$M$20,COUNTBLANK($D$15:G$15)+1,FALSE)</f>
        <v>0</v>
      </c>
      <c r="CA128" s="3">
        <f t="array" ref="CA128">INDEX($CI$3:$EP$26,MATCH($BV128,$CH$3:$CH$26,0),MATCH(CA$1&amp;$BU128,$CI$1:$EP$1&amp;$CI$2:$EP$2,0))*VLOOKUP($BT128,$C$17:$M$20,COUNTBLANK($D$15:H$15)+1,FALSE)</f>
        <v>0.06</v>
      </c>
      <c r="CB128" s="3">
        <f t="array" ref="CB128">INDEX($CI$3:$EP$26,MATCH($BV128,$CH$3:$CH$26,0),MATCH(CB$1&amp;$BU128,$CI$1:$EP$1&amp;$CI$2:$EP$2,0))*VLOOKUP($BT128,$C$17:$M$20,COUNTBLANK($D$15:I$15)+1,FALSE)</f>
        <v>0</v>
      </c>
      <c r="CC128" s="3">
        <f t="array" ref="CC128">INDEX($CI$3:$EP$26,MATCH($BV128,$CH$3:$CH$26,0),MATCH(CC$1&amp;$BU128,$CI$1:$EP$1&amp;$CI$2:$EP$2,0))*VLOOKUP($BT128,$C$17:$M$20,COUNTBLANK($D$15:J$15)+1,FALSE)</f>
        <v>0</v>
      </c>
      <c r="CD128" s="3">
        <f t="array" ref="CD128">INDEX($CI$3:$EP$26,MATCH($BV128,$CH$3:$CH$26,0),MATCH(CD$1&amp;$BU128,$CI$1:$EP$1&amp;$CI$2:$EP$2,0))*VLOOKUP($BT128,$C$17:$M$20,COUNTBLANK($D$15:K$15)+1,FALSE)</f>
        <v>0</v>
      </c>
      <c r="CE128" s="3">
        <f t="array" ref="CE128">INDEX($CI$3:$EP$26,MATCH($BV128,$CH$3:$CH$26,0),MATCH(CE$1&amp;$BU128,$CI$1:$EP$1&amp;$CI$2:$EP$2,0))*VLOOKUP($BT128,$C$17:$M$20,COUNTBLANK($D$15:L$15)+1,FALSE)</f>
        <v>0</v>
      </c>
      <c r="CF128" s="3">
        <f t="array" ref="CF128">INDEX($CI$3:$EP$26,MATCH($BV128,$CH$3:$CH$26,0),MATCH(CF$1&amp;$BU128,$CI$1:$EP$1&amp;$CI$2:$EP$2,0))*VLOOKUP($BT128,$C$17:$M$20,COUNTBLANK($D$15:M$15)+1,FALSE)</f>
        <v>0</v>
      </c>
    </row>
    <row r="129" spans="56:84" x14ac:dyDescent="0.2">
      <c r="BD129" t="str">
        <f t="shared" si="154"/>
        <v>头饰</v>
      </c>
      <c r="BE129">
        <v>1</v>
      </c>
      <c r="BF129">
        <f t="shared" si="155"/>
        <v>3</v>
      </c>
      <c r="BG129" s="1">
        <f t="shared" si="156"/>
        <v>7</v>
      </c>
      <c r="BH129" s="3">
        <f t="array" ref="BH129">INDEX($D$21:$M$44,MATCH($BD129&amp;$BF129,$C$21:$C$44&amp;$B$21:$B$44,0),MATCH(BH$1,$D$16:$M$16,0))+VLOOKUP($BE129,战斗属性模型!$K$22:$O$24,BH$2,FALSE)*INDEX($BW$3:$CF$578,MATCH($BD129&amp;$BF129&amp;$BG129,$BT$3:$BT$578&amp;$BU$3:$BU$578&amp;$BV$3:$BV$578,0),MATCH(BH$1,$BW$1:$CF$1,0))</f>
        <v>176</v>
      </c>
      <c r="BI129" s="3">
        <f t="array" ref="BI129">INDEX($D$21:$M$44,MATCH($BD129&amp;$BF129,$C$21:$C$44&amp;$B$21:$B$44,0),MATCH(BI$1,$D$16:$M$16,0))+VLOOKUP($BE129,战斗属性模型!$K$22:$O$24,BI$2,FALSE)*INDEX($BW$3:$CF$578,MATCH($BD129&amp;$BF129&amp;$BG129,$BT$3:$BT$578&amp;$BU$3:$BU$578&amp;$BV$3:$BV$578,0),MATCH(BI$1,$BW$1:$CF$1,0))</f>
        <v>9360</v>
      </c>
      <c r="BJ129" s="3">
        <f t="array" ref="BJ129">INDEX($D$21:$M$44,MATCH($BD129&amp;$BF129,$C$21:$C$44&amp;$B$21:$B$44,0),MATCH(BJ$1,$D$16:$M$16,0))+VLOOKUP($BE129,战斗属性模型!$K$22:$O$24,BJ$2,FALSE)*INDEX($BW$3:$CF$578,MATCH($BD129&amp;$BF129&amp;$BG129,$BT$3:$BT$578&amp;$BU$3:$BU$578&amp;$BV$3:$BV$578,0),MATCH(BJ$1,$BW$1:$CF$1,0))</f>
        <v>0</v>
      </c>
      <c r="BK129" s="3">
        <f t="array" ref="BK129">INDEX($D$21:$M$44,MATCH($BD129&amp;$BF129,$C$21:$C$44&amp;$B$21:$B$44,0),MATCH(BK$1,$D$16:$M$16,0))+VLOOKUP($BE129,战斗属性模型!$K$22:$O$24,BK$2,FALSE)*INDEX($BW$3:$CF$578,MATCH($BD129&amp;$BF129&amp;$BG129,$BT$3:$BT$578&amp;$BU$3:$BU$578&amp;$BV$3:$BV$578,0),MATCH(BK$1,$BW$1:$CF$1,0))</f>
        <v>0</v>
      </c>
      <c r="BL129" s="3"/>
      <c r="BM129" s="3"/>
      <c r="BN129" s="3"/>
      <c r="BO129" s="3"/>
      <c r="BP129" s="3"/>
      <c r="BQ129" s="3"/>
      <c r="BT129" t="str">
        <f t="shared" si="157"/>
        <v>头饰</v>
      </c>
      <c r="BU129">
        <f t="shared" si="158"/>
        <v>6</v>
      </c>
      <c r="BV129" s="1">
        <f t="shared" si="150"/>
        <v>7</v>
      </c>
      <c r="BW129" s="3">
        <f t="array" ref="BW129">INDEX($CI$3:$EP$26,MATCH($BV129,$CH$3:$CH$26,0),MATCH(BW$1&amp;$BU129,$CI$1:$EP$1&amp;$CI$2:$EP$2,0))*VLOOKUP($BT129,$C$17:$M$20,COUNTBLANK($D$15:D$15)+1,FALSE)</f>
        <v>336</v>
      </c>
      <c r="BX129" s="3">
        <f t="array" ref="BX129">INDEX($CI$3:$EP$26,MATCH($BV129,$CH$3:$CH$26,0),MATCH(BX$1&amp;$BU129,$CI$1:$EP$1&amp;$CI$2:$EP$2,0))*VLOOKUP($BT129,$C$17:$M$20,COUNTBLANK($D$15:E$15)+1,FALSE)</f>
        <v>16800</v>
      </c>
      <c r="BY129" s="3">
        <f t="array" ref="BY129">INDEX($CI$3:$EP$26,MATCH($BV129,$CH$3:$CH$26,0),MATCH(BY$1&amp;$BU129,$CI$1:$EP$1&amp;$CI$2:$EP$2,0))*VLOOKUP($BT129,$C$17:$M$20,COUNTBLANK($D$15:F$15)+1,FALSE)</f>
        <v>0</v>
      </c>
      <c r="BZ129" s="3">
        <f t="array" ref="BZ129">INDEX($CI$3:$EP$26,MATCH($BV129,$CH$3:$CH$26,0),MATCH(BZ$1&amp;$BU129,$CI$1:$EP$1&amp;$CI$2:$EP$2,0))*VLOOKUP($BT129,$C$17:$M$20,COUNTBLANK($D$15:G$15)+1,FALSE)</f>
        <v>0</v>
      </c>
      <c r="CA129" s="3">
        <f t="array" ref="CA129">INDEX($CI$3:$EP$26,MATCH($BV129,$CH$3:$CH$26,0),MATCH(CA$1&amp;$BU129,$CI$1:$EP$1&amp;$CI$2:$EP$2,0))*VLOOKUP($BT129,$C$17:$M$20,COUNTBLANK($D$15:H$15)+1,FALSE)</f>
        <v>0.06</v>
      </c>
      <c r="CB129" s="3">
        <f t="array" ref="CB129">INDEX($CI$3:$EP$26,MATCH($BV129,$CH$3:$CH$26,0),MATCH(CB$1&amp;$BU129,$CI$1:$EP$1&amp;$CI$2:$EP$2,0))*VLOOKUP($BT129,$C$17:$M$20,COUNTBLANK($D$15:I$15)+1,FALSE)</f>
        <v>0</v>
      </c>
      <c r="CC129" s="3">
        <f t="array" ref="CC129">INDEX($CI$3:$EP$26,MATCH($BV129,$CH$3:$CH$26,0),MATCH(CC$1&amp;$BU129,$CI$1:$EP$1&amp;$CI$2:$EP$2,0))*VLOOKUP($BT129,$C$17:$M$20,COUNTBLANK($D$15:J$15)+1,FALSE)</f>
        <v>0</v>
      </c>
      <c r="CD129" s="3">
        <f t="array" ref="CD129">INDEX($CI$3:$EP$26,MATCH($BV129,$CH$3:$CH$26,0),MATCH(CD$1&amp;$BU129,$CI$1:$EP$1&amp;$CI$2:$EP$2,0))*VLOOKUP($BT129,$C$17:$M$20,COUNTBLANK($D$15:K$15)+1,FALSE)</f>
        <v>0</v>
      </c>
      <c r="CE129" s="3">
        <f t="array" ref="CE129">INDEX($CI$3:$EP$26,MATCH($BV129,$CH$3:$CH$26,0),MATCH(CE$1&amp;$BU129,$CI$1:$EP$1&amp;$CI$2:$EP$2,0))*VLOOKUP($BT129,$C$17:$M$20,COUNTBLANK($D$15:L$15)+1,FALSE)</f>
        <v>0</v>
      </c>
      <c r="CF129" s="3">
        <f t="array" ref="CF129">INDEX($CI$3:$EP$26,MATCH($BV129,$CH$3:$CH$26,0),MATCH(CF$1&amp;$BU129,$CI$1:$EP$1&amp;$CI$2:$EP$2,0))*VLOOKUP($BT129,$C$17:$M$20,COUNTBLANK($D$15:M$15)+1,FALSE)</f>
        <v>0</v>
      </c>
    </row>
    <row r="130" spans="56:84" x14ac:dyDescent="0.2">
      <c r="BD130" t="str">
        <f t="shared" si="154"/>
        <v>头饰</v>
      </c>
      <c r="BE130">
        <v>1</v>
      </c>
      <c r="BF130">
        <f t="shared" si="155"/>
        <v>3</v>
      </c>
      <c r="BG130" s="1">
        <f t="shared" si="156"/>
        <v>8</v>
      </c>
      <c r="BH130" s="3">
        <f t="array" ref="BH130">INDEX($D$21:$M$44,MATCH($BD130&amp;$BF130,$C$21:$C$44&amp;$B$21:$B$44,0),MATCH(BH$1,$D$16:$M$16,0))+VLOOKUP($BE130,战斗属性模型!$K$22:$O$24,BH$2,FALSE)*INDEX($BW$3:$CF$578,MATCH($BD130&amp;$BF130&amp;$BG130,$BT$3:$BT$578&amp;$BU$3:$BU$578&amp;$BV$3:$BV$578,0),MATCH(BH$1,$BW$1:$CF$1,0))</f>
        <v>192</v>
      </c>
      <c r="BI130" s="3">
        <f t="array" ref="BI130">INDEX($D$21:$M$44,MATCH($BD130&amp;$BF130,$C$21:$C$44&amp;$B$21:$B$44,0),MATCH(BI$1,$D$16:$M$16,0))+VLOOKUP($BE130,战斗属性模型!$K$22:$O$24,BI$2,FALSE)*INDEX($BW$3:$CF$578,MATCH($BD130&amp;$BF130&amp;$BG130,$BT$3:$BT$578&amp;$BU$3:$BU$578&amp;$BV$3:$BV$578,0),MATCH(BI$1,$BW$1:$CF$1,0))</f>
        <v>10240</v>
      </c>
      <c r="BJ130" s="3">
        <f t="array" ref="BJ130">INDEX($D$21:$M$44,MATCH($BD130&amp;$BF130,$C$21:$C$44&amp;$B$21:$B$44,0),MATCH(BJ$1,$D$16:$M$16,0))+VLOOKUP($BE130,战斗属性模型!$K$22:$O$24,BJ$2,FALSE)*INDEX($BW$3:$CF$578,MATCH($BD130&amp;$BF130&amp;$BG130,$BT$3:$BT$578&amp;$BU$3:$BU$578&amp;$BV$3:$BV$578,0),MATCH(BJ$1,$BW$1:$CF$1,0))</f>
        <v>0</v>
      </c>
      <c r="BK130" s="3">
        <f t="array" ref="BK130">INDEX($D$21:$M$44,MATCH($BD130&amp;$BF130,$C$21:$C$44&amp;$B$21:$B$44,0),MATCH(BK$1,$D$16:$M$16,0))+VLOOKUP($BE130,战斗属性模型!$K$22:$O$24,BK$2,FALSE)*INDEX($BW$3:$CF$578,MATCH($BD130&amp;$BF130&amp;$BG130,$BT$3:$BT$578&amp;$BU$3:$BU$578&amp;$BV$3:$BV$578,0),MATCH(BK$1,$BW$1:$CF$1,0))</f>
        <v>0</v>
      </c>
      <c r="BL130" s="3"/>
      <c r="BM130" s="3"/>
      <c r="BN130" s="3"/>
      <c r="BO130" s="3"/>
      <c r="BP130" s="3"/>
      <c r="BQ130" s="3"/>
      <c r="BT130" t="str">
        <f t="shared" si="157"/>
        <v>头饰</v>
      </c>
      <c r="BU130">
        <f t="shared" si="158"/>
        <v>6</v>
      </c>
      <c r="BV130" s="1">
        <f t="shared" si="150"/>
        <v>8</v>
      </c>
      <c r="BW130" s="3">
        <f t="array" ref="BW130">INDEX($CI$3:$EP$26,MATCH($BV130,$CH$3:$CH$26,0),MATCH(BW$1&amp;$BU130,$CI$1:$EP$1&amp;$CI$2:$EP$2,0))*VLOOKUP($BT130,$C$17:$M$20,COUNTBLANK($D$15:D$15)+1,FALSE)</f>
        <v>384</v>
      </c>
      <c r="BX130" s="3">
        <f t="array" ref="BX130">INDEX($CI$3:$EP$26,MATCH($BV130,$CH$3:$CH$26,0),MATCH(BX$1&amp;$BU130,$CI$1:$EP$1&amp;$CI$2:$EP$2,0))*VLOOKUP($BT130,$C$17:$M$20,COUNTBLANK($D$15:E$15)+1,FALSE)</f>
        <v>19200</v>
      </c>
      <c r="BY130" s="3">
        <f t="array" ref="BY130">INDEX($CI$3:$EP$26,MATCH($BV130,$CH$3:$CH$26,0),MATCH(BY$1&amp;$BU130,$CI$1:$EP$1&amp;$CI$2:$EP$2,0))*VLOOKUP($BT130,$C$17:$M$20,COUNTBLANK($D$15:F$15)+1,FALSE)</f>
        <v>0</v>
      </c>
      <c r="BZ130" s="3">
        <f t="array" ref="BZ130">INDEX($CI$3:$EP$26,MATCH($BV130,$CH$3:$CH$26,0),MATCH(BZ$1&amp;$BU130,$CI$1:$EP$1&amp;$CI$2:$EP$2,0))*VLOOKUP($BT130,$C$17:$M$20,COUNTBLANK($D$15:G$15)+1,FALSE)</f>
        <v>0</v>
      </c>
      <c r="CA130" s="3">
        <f t="array" ref="CA130">INDEX($CI$3:$EP$26,MATCH($BV130,$CH$3:$CH$26,0),MATCH(CA$1&amp;$BU130,$CI$1:$EP$1&amp;$CI$2:$EP$2,0))*VLOOKUP($BT130,$C$17:$M$20,COUNTBLANK($D$15:H$15)+1,FALSE)</f>
        <v>0.12</v>
      </c>
      <c r="CB130" s="3">
        <f t="array" ref="CB130">INDEX($CI$3:$EP$26,MATCH($BV130,$CH$3:$CH$26,0),MATCH(CB$1&amp;$BU130,$CI$1:$EP$1&amp;$CI$2:$EP$2,0))*VLOOKUP($BT130,$C$17:$M$20,COUNTBLANK($D$15:I$15)+1,FALSE)</f>
        <v>0</v>
      </c>
      <c r="CC130" s="3">
        <f t="array" ref="CC130">INDEX($CI$3:$EP$26,MATCH($BV130,$CH$3:$CH$26,0),MATCH(CC$1&amp;$BU130,$CI$1:$EP$1&amp;$CI$2:$EP$2,0))*VLOOKUP($BT130,$C$17:$M$20,COUNTBLANK($D$15:J$15)+1,FALSE)</f>
        <v>0</v>
      </c>
      <c r="CD130" s="3">
        <f t="array" ref="CD130">INDEX($CI$3:$EP$26,MATCH($BV130,$CH$3:$CH$26,0),MATCH(CD$1&amp;$BU130,$CI$1:$EP$1&amp;$CI$2:$EP$2,0))*VLOOKUP($BT130,$C$17:$M$20,COUNTBLANK($D$15:K$15)+1,FALSE)</f>
        <v>0</v>
      </c>
      <c r="CE130" s="3">
        <f t="array" ref="CE130">INDEX($CI$3:$EP$26,MATCH($BV130,$CH$3:$CH$26,0),MATCH(CE$1&amp;$BU130,$CI$1:$EP$1&amp;$CI$2:$EP$2,0))*VLOOKUP($BT130,$C$17:$M$20,COUNTBLANK($D$15:L$15)+1,FALSE)</f>
        <v>0</v>
      </c>
      <c r="CF130" s="3">
        <f t="array" ref="CF130">INDEX($CI$3:$EP$26,MATCH($BV130,$CH$3:$CH$26,0),MATCH(CF$1&amp;$BU130,$CI$1:$EP$1&amp;$CI$2:$EP$2,0))*VLOOKUP($BT130,$C$17:$M$20,COUNTBLANK($D$15:M$15)+1,FALSE)</f>
        <v>0</v>
      </c>
    </row>
    <row r="131" spans="56:84" x14ac:dyDescent="0.2">
      <c r="BD131" t="str">
        <f t="shared" si="154"/>
        <v>头饰</v>
      </c>
      <c r="BE131">
        <v>1</v>
      </c>
      <c r="BF131">
        <f t="shared" si="155"/>
        <v>3</v>
      </c>
      <c r="BG131" s="1">
        <f t="shared" si="156"/>
        <v>9</v>
      </c>
      <c r="BH131" s="3">
        <f t="array" ref="BH131">INDEX($D$21:$M$44,MATCH($BD131&amp;$BF131,$C$21:$C$44&amp;$B$21:$B$44,0),MATCH(BH$1,$D$16:$M$16,0))+VLOOKUP($BE131,战斗属性模型!$K$22:$O$24,BH$2,FALSE)*INDEX($BW$3:$CF$578,MATCH($BD131&amp;$BF131&amp;$BG131,$BT$3:$BT$578&amp;$BU$3:$BU$578&amp;$BV$3:$BV$578,0),MATCH(BH$1,$BW$1:$CF$1,0))</f>
        <v>208</v>
      </c>
      <c r="BI131" s="3">
        <f t="array" ref="BI131">INDEX($D$21:$M$44,MATCH($BD131&amp;$BF131,$C$21:$C$44&amp;$B$21:$B$44,0),MATCH(BI$1,$D$16:$M$16,0))+VLOOKUP($BE131,战斗属性模型!$K$22:$O$24,BI$2,FALSE)*INDEX($BW$3:$CF$578,MATCH($BD131&amp;$BF131&amp;$BG131,$BT$3:$BT$578&amp;$BU$3:$BU$578&amp;$BV$3:$BV$578,0),MATCH(BI$1,$BW$1:$CF$1,0))</f>
        <v>11120</v>
      </c>
      <c r="BJ131" s="3">
        <f t="array" ref="BJ131">INDEX($D$21:$M$44,MATCH($BD131&amp;$BF131,$C$21:$C$44&amp;$B$21:$B$44,0),MATCH(BJ$1,$D$16:$M$16,0))+VLOOKUP($BE131,战斗属性模型!$K$22:$O$24,BJ$2,FALSE)*INDEX($BW$3:$CF$578,MATCH($BD131&amp;$BF131&amp;$BG131,$BT$3:$BT$578&amp;$BU$3:$BU$578&amp;$BV$3:$BV$578,0),MATCH(BJ$1,$BW$1:$CF$1,0))</f>
        <v>0</v>
      </c>
      <c r="BK131" s="3">
        <f t="array" ref="BK131">INDEX($D$21:$M$44,MATCH($BD131&amp;$BF131,$C$21:$C$44&amp;$B$21:$B$44,0),MATCH(BK$1,$D$16:$M$16,0))+VLOOKUP($BE131,战斗属性模型!$K$22:$O$24,BK$2,FALSE)*INDEX($BW$3:$CF$578,MATCH($BD131&amp;$BF131&amp;$BG131,$BT$3:$BT$578&amp;$BU$3:$BU$578&amp;$BV$3:$BV$578,0),MATCH(BK$1,$BW$1:$CF$1,0))</f>
        <v>0</v>
      </c>
      <c r="BL131" s="3"/>
      <c r="BM131" s="3"/>
      <c r="BN131" s="3"/>
      <c r="BO131" s="3"/>
      <c r="BP131" s="3"/>
      <c r="BQ131" s="3"/>
      <c r="BT131" t="str">
        <f t="shared" si="157"/>
        <v>头饰</v>
      </c>
      <c r="BU131">
        <f t="shared" si="158"/>
        <v>6</v>
      </c>
      <c r="BV131" s="1">
        <f t="shared" si="150"/>
        <v>9</v>
      </c>
      <c r="BW131" s="3">
        <f t="array" ref="BW131">INDEX($CI$3:$EP$26,MATCH($BV131,$CH$3:$CH$26,0),MATCH(BW$1&amp;$BU131,$CI$1:$EP$1&amp;$CI$2:$EP$2,0))*VLOOKUP($BT131,$C$17:$M$20,COUNTBLANK($D$15:D$15)+1,FALSE)</f>
        <v>432</v>
      </c>
      <c r="BX131" s="3">
        <f t="array" ref="BX131">INDEX($CI$3:$EP$26,MATCH($BV131,$CH$3:$CH$26,0),MATCH(BX$1&amp;$BU131,$CI$1:$EP$1&amp;$CI$2:$EP$2,0))*VLOOKUP($BT131,$C$17:$M$20,COUNTBLANK($D$15:E$15)+1,FALSE)</f>
        <v>21600</v>
      </c>
      <c r="BY131" s="3">
        <f t="array" ref="BY131">INDEX($CI$3:$EP$26,MATCH($BV131,$CH$3:$CH$26,0),MATCH(BY$1&amp;$BU131,$CI$1:$EP$1&amp;$CI$2:$EP$2,0))*VLOOKUP($BT131,$C$17:$M$20,COUNTBLANK($D$15:F$15)+1,FALSE)</f>
        <v>0</v>
      </c>
      <c r="BZ131" s="3">
        <f t="array" ref="BZ131">INDEX($CI$3:$EP$26,MATCH($BV131,$CH$3:$CH$26,0),MATCH(BZ$1&amp;$BU131,$CI$1:$EP$1&amp;$CI$2:$EP$2,0))*VLOOKUP($BT131,$C$17:$M$20,COUNTBLANK($D$15:G$15)+1,FALSE)</f>
        <v>0</v>
      </c>
      <c r="CA131" s="3">
        <f t="array" ref="CA131">INDEX($CI$3:$EP$26,MATCH($BV131,$CH$3:$CH$26,0),MATCH(CA$1&amp;$BU131,$CI$1:$EP$1&amp;$CI$2:$EP$2,0))*VLOOKUP($BT131,$C$17:$M$20,COUNTBLANK($D$15:H$15)+1,FALSE)</f>
        <v>0.12</v>
      </c>
      <c r="CB131" s="3">
        <f t="array" ref="CB131">INDEX($CI$3:$EP$26,MATCH($BV131,$CH$3:$CH$26,0),MATCH(CB$1&amp;$BU131,$CI$1:$EP$1&amp;$CI$2:$EP$2,0))*VLOOKUP($BT131,$C$17:$M$20,COUNTBLANK($D$15:I$15)+1,FALSE)</f>
        <v>0</v>
      </c>
      <c r="CC131" s="3">
        <f t="array" ref="CC131">INDEX($CI$3:$EP$26,MATCH($BV131,$CH$3:$CH$26,0),MATCH(CC$1&amp;$BU131,$CI$1:$EP$1&amp;$CI$2:$EP$2,0))*VLOOKUP($BT131,$C$17:$M$20,COUNTBLANK($D$15:J$15)+1,FALSE)</f>
        <v>0</v>
      </c>
      <c r="CD131" s="3">
        <f t="array" ref="CD131">INDEX($CI$3:$EP$26,MATCH($BV131,$CH$3:$CH$26,0),MATCH(CD$1&amp;$BU131,$CI$1:$EP$1&amp;$CI$2:$EP$2,0))*VLOOKUP($BT131,$C$17:$M$20,COUNTBLANK($D$15:K$15)+1,FALSE)</f>
        <v>0</v>
      </c>
      <c r="CE131" s="3">
        <f t="array" ref="CE131">INDEX($CI$3:$EP$26,MATCH($BV131,$CH$3:$CH$26,0),MATCH(CE$1&amp;$BU131,$CI$1:$EP$1&amp;$CI$2:$EP$2,0))*VLOOKUP($BT131,$C$17:$M$20,COUNTBLANK($D$15:L$15)+1,FALSE)</f>
        <v>0</v>
      </c>
      <c r="CF131" s="3">
        <f t="array" ref="CF131">INDEX($CI$3:$EP$26,MATCH($BV131,$CH$3:$CH$26,0),MATCH(CF$1&amp;$BU131,$CI$1:$EP$1&amp;$CI$2:$EP$2,0))*VLOOKUP($BT131,$C$17:$M$20,COUNTBLANK($D$15:M$15)+1,FALSE)</f>
        <v>0</v>
      </c>
    </row>
    <row r="132" spans="56:84" x14ac:dyDescent="0.2">
      <c r="BD132" t="str">
        <f t="shared" si="154"/>
        <v>头饰</v>
      </c>
      <c r="BE132">
        <v>1</v>
      </c>
      <c r="BF132">
        <f t="shared" si="155"/>
        <v>3</v>
      </c>
      <c r="BG132" s="1">
        <f t="shared" si="156"/>
        <v>10</v>
      </c>
      <c r="BH132" s="3">
        <f t="array" ref="BH132">INDEX($D$21:$M$44,MATCH($BD132&amp;$BF132,$C$21:$C$44&amp;$B$21:$B$44,0),MATCH(BH$1,$D$16:$M$16,0))+VLOOKUP($BE132,战斗属性模型!$K$22:$O$24,BH$2,FALSE)*INDEX($BW$3:$CF$578,MATCH($BD132&amp;$BF132&amp;$BG132,$BT$3:$BT$578&amp;$BU$3:$BU$578&amp;$BV$3:$BV$578,0),MATCH(BH$1,$BW$1:$CF$1,0))</f>
        <v>224</v>
      </c>
      <c r="BI132" s="3">
        <f t="array" ref="BI132">INDEX($D$21:$M$44,MATCH($BD132&amp;$BF132,$C$21:$C$44&amp;$B$21:$B$44,0),MATCH(BI$1,$D$16:$M$16,0))+VLOOKUP($BE132,战斗属性模型!$K$22:$O$24,BI$2,FALSE)*INDEX($BW$3:$CF$578,MATCH($BD132&amp;$BF132&amp;$BG132,$BT$3:$BT$578&amp;$BU$3:$BU$578&amp;$BV$3:$BV$578,0),MATCH(BI$1,$BW$1:$CF$1,0))</f>
        <v>12000</v>
      </c>
      <c r="BJ132" s="3">
        <f t="array" ref="BJ132">INDEX($D$21:$M$44,MATCH($BD132&amp;$BF132,$C$21:$C$44&amp;$B$21:$B$44,0),MATCH(BJ$1,$D$16:$M$16,0))+VLOOKUP($BE132,战斗属性模型!$K$22:$O$24,BJ$2,FALSE)*INDEX($BW$3:$CF$578,MATCH($BD132&amp;$BF132&amp;$BG132,$BT$3:$BT$578&amp;$BU$3:$BU$578&amp;$BV$3:$BV$578,0),MATCH(BJ$1,$BW$1:$CF$1,0))</f>
        <v>0</v>
      </c>
      <c r="BK132" s="3">
        <f t="array" ref="BK132">INDEX($D$21:$M$44,MATCH($BD132&amp;$BF132,$C$21:$C$44&amp;$B$21:$B$44,0),MATCH(BK$1,$D$16:$M$16,0))+VLOOKUP($BE132,战斗属性模型!$K$22:$O$24,BK$2,FALSE)*INDEX($BW$3:$CF$578,MATCH($BD132&amp;$BF132&amp;$BG132,$BT$3:$BT$578&amp;$BU$3:$BU$578&amp;$BV$3:$BV$578,0),MATCH(BK$1,$BW$1:$CF$1,0))</f>
        <v>0</v>
      </c>
      <c r="BL132" s="3"/>
      <c r="BM132" s="3"/>
      <c r="BN132" s="3"/>
      <c r="BO132" s="3"/>
      <c r="BP132" s="3"/>
      <c r="BQ132" s="3"/>
      <c r="BT132" t="str">
        <f t="shared" si="157"/>
        <v>头饰</v>
      </c>
      <c r="BU132">
        <f t="shared" si="158"/>
        <v>6</v>
      </c>
      <c r="BV132" s="1">
        <f t="shared" si="150"/>
        <v>10</v>
      </c>
      <c r="BW132" s="3">
        <f t="array" ref="BW132">INDEX($CI$3:$EP$26,MATCH($BV132,$CH$3:$CH$26,0),MATCH(BW$1&amp;$BU132,$CI$1:$EP$1&amp;$CI$2:$EP$2,0))*VLOOKUP($BT132,$C$17:$M$20,COUNTBLANK($D$15:D$15)+1,FALSE)</f>
        <v>480</v>
      </c>
      <c r="BX132" s="3">
        <f t="array" ref="BX132">INDEX($CI$3:$EP$26,MATCH($BV132,$CH$3:$CH$26,0),MATCH(BX$1&amp;$BU132,$CI$1:$EP$1&amp;$CI$2:$EP$2,0))*VLOOKUP($BT132,$C$17:$M$20,COUNTBLANK($D$15:E$15)+1,FALSE)</f>
        <v>24000</v>
      </c>
      <c r="BY132" s="3">
        <f t="array" ref="BY132">INDEX($CI$3:$EP$26,MATCH($BV132,$CH$3:$CH$26,0),MATCH(BY$1&amp;$BU132,$CI$1:$EP$1&amp;$CI$2:$EP$2,0))*VLOOKUP($BT132,$C$17:$M$20,COUNTBLANK($D$15:F$15)+1,FALSE)</f>
        <v>0</v>
      </c>
      <c r="BZ132" s="3">
        <f t="array" ref="BZ132">INDEX($CI$3:$EP$26,MATCH($BV132,$CH$3:$CH$26,0),MATCH(BZ$1&amp;$BU132,$CI$1:$EP$1&amp;$CI$2:$EP$2,0))*VLOOKUP($BT132,$C$17:$M$20,COUNTBLANK($D$15:G$15)+1,FALSE)</f>
        <v>0</v>
      </c>
      <c r="CA132" s="3">
        <f t="array" ref="CA132">INDEX($CI$3:$EP$26,MATCH($BV132,$CH$3:$CH$26,0),MATCH(CA$1&amp;$BU132,$CI$1:$EP$1&amp;$CI$2:$EP$2,0))*VLOOKUP($BT132,$C$17:$M$20,COUNTBLANK($D$15:H$15)+1,FALSE)</f>
        <v>0.12</v>
      </c>
      <c r="CB132" s="3">
        <f t="array" ref="CB132">INDEX($CI$3:$EP$26,MATCH($BV132,$CH$3:$CH$26,0),MATCH(CB$1&amp;$BU132,$CI$1:$EP$1&amp;$CI$2:$EP$2,0))*VLOOKUP($BT132,$C$17:$M$20,COUNTBLANK($D$15:I$15)+1,FALSE)</f>
        <v>0</v>
      </c>
      <c r="CC132" s="3">
        <f t="array" ref="CC132">INDEX($CI$3:$EP$26,MATCH($BV132,$CH$3:$CH$26,0),MATCH(CC$1&amp;$BU132,$CI$1:$EP$1&amp;$CI$2:$EP$2,0))*VLOOKUP($BT132,$C$17:$M$20,COUNTBLANK($D$15:J$15)+1,FALSE)</f>
        <v>0</v>
      </c>
      <c r="CD132" s="3">
        <f t="array" ref="CD132">INDEX($CI$3:$EP$26,MATCH($BV132,$CH$3:$CH$26,0),MATCH(CD$1&amp;$BU132,$CI$1:$EP$1&amp;$CI$2:$EP$2,0))*VLOOKUP($BT132,$C$17:$M$20,COUNTBLANK($D$15:K$15)+1,FALSE)</f>
        <v>0</v>
      </c>
      <c r="CE132" s="3">
        <f t="array" ref="CE132">INDEX($CI$3:$EP$26,MATCH($BV132,$CH$3:$CH$26,0),MATCH(CE$1&amp;$BU132,$CI$1:$EP$1&amp;$CI$2:$EP$2,0))*VLOOKUP($BT132,$C$17:$M$20,COUNTBLANK($D$15:L$15)+1,FALSE)</f>
        <v>0</v>
      </c>
      <c r="CF132" s="3">
        <f t="array" ref="CF132">INDEX($CI$3:$EP$26,MATCH($BV132,$CH$3:$CH$26,0),MATCH(CF$1&amp;$BU132,$CI$1:$EP$1&amp;$CI$2:$EP$2,0))*VLOOKUP($BT132,$C$17:$M$20,COUNTBLANK($D$15:M$15)+1,FALSE)</f>
        <v>0</v>
      </c>
    </row>
    <row r="133" spans="56:84" x14ac:dyDescent="0.2">
      <c r="BD133" t="str">
        <f t="shared" si="154"/>
        <v>头饰</v>
      </c>
      <c r="BE133">
        <v>1</v>
      </c>
      <c r="BF133">
        <f t="shared" si="155"/>
        <v>3</v>
      </c>
      <c r="BG133" s="1">
        <f t="shared" si="156"/>
        <v>11</v>
      </c>
      <c r="BH133" s="3">
        <f t="array" ref="BH133">INDEX($D$21:$M$44,MATCH($BD133&amp;$BF133,$C$21:$C$44&amp;$B$21:$B$44,0),MATCH(BH$1,$D$16:$M$16,0))+VLOOKUP($BE133,战斗属性模型!$K$22:$O$24,BH$2,FALSE)*INDEX($BW$3:$CF$578,MATCH($BD133&amp;$BF133&amp;$BG133,$BT$3:$BT$578&amp;$BU$3:$BU$578&amp;$BV$3:$BV$578,0),MATCH(BH$1,$BW$1:$CF$1,0))</f>
        <v>240</v>
      </c>
      <c r="BI133" s="3">
        <f t="array" ref="BI133">INDEX($D$21:$M$44,MATCH($BD133&amp;$BF133,$C$21:$C$44&amp;$B$21:$B$44,0),MATCH(BI$1,$D$16:$M$16,0))+VLOOKUP($BE133,战斗属性模型!$K$22:$O$24,BI$2,FALSE)*INDEX($BW$3:$CF$578,MATCH($BD133&amp;$BF133&amp;$BG133,$BT$3:$BT$578&amp;$BU$3:$BU$578&amp;$BV$3:$BV$578,0),MATCH(BI$1,$BW$1:$CF$1,0))</f>
        <v>12880</v>
      </c>
      <c r="BJ133" s="3">
        <f t="array" ref="BJ133">INDEX($D$21:$M$44,MATCH($BD133&amp;$BF133,$C$21:$C$44&amp;$B$21:$B$44,0),MATCH(BJ$1,$D$16:$M$16,0))+VLOOKUP($BE133,战斗属性模型!$K$22:$O$24,BJ$2,FALSE)*INDEX($BW$3:$CF$578,MATCH($BD133&amp;$BF133&amp;$BG133,$BT$3:$BT$578&amp;$BU$3:$BU$578&amp;$BV$3:$BV$578,0),MATCH(BJ$1,$BW$1:$CF$1,0))</f>
        <v>0</v>
      </c>
      <c r="BK133" s="3">
        <f t="array" ref="BK133">INDEX($D$21:$M$44,MATCH($BD133&amp;$BF133,$C$21:$C$44&amp;$B$21:$B$44,0),MATCH(BK$1,$D$16:$M$16,0))+VLOOKUP($BE133,战斗属性模型!$K$22:$O$24,BK$2,FALSE)*INDEX($BW$3:$CF$578,MATCH($BD133&amp;$BF133&amp;$BG133,$BT$3:$BT$578&amp;$BU$3:$BU$578&amp;$BV$3:$BV$578,0),MATCH(BK$1,$BW$1:$CF$1,0))</f>
        <v>0</v>
      </c>
      <c r="BL133" s="3"/>
      <c r="BM133" s="3"/>
      <c r="BN133" s="3"/>
      <c r="BO133" s="3"/>
      <c r="BP133" s="3"/>
      <c r="BQ133" s="3"/>
      <c r="BT133" t="str">
        <f t="shared" si="157"/>
        <v>头饰</v>
      </c>
      <c r="BU133">
        <f t="shared" si="158"/>
        <v>6</v>
      </c>
      <c r="BV133" s="1">
        <f t="shared" si="150"/>
        <v>11</v>
      </c>
      <c r="BW133" s="3">
        <f t="array" ref="BW133">INDEX($CI$3:$EP$26,MATCH($BV133,$CH$3:$CH$26,0),MATCH(BW$1&amp;$BU133,$CI$1:$EP$1&amp;$CI$2:$EP$2,0))*VLOOKUP($BT133,$C$17:$M$20,COUNTBLANK($D$15:D$15)+1,FALSE)</f>
        <v>528</v>
      </c>
      <c r="BX133" s="3">
        <f t="array" ref="BX133">INDEX($CI$3:$EP$26,MATCH($BV133,$CH$3:$CH$26,0),MATCH(BX$1&amp;$BU133,$CI$1:$EP$1&amp;$CI$2:$EP$2,0))*VLOOKUP($BT133,$C$17:$M$20,COUNTBLANK($D$15:E$15)+1,FALSE)</f>
        <v>26400</v>
      </c>
      <c r="BY133" s="3">
        <f t="array" ref="BY133">INDEX($CI$3:$EP$26,MATCH($BV133,$CH$3:$CH$26,0),MATCH(BY$1&amp;$BU133,$CI$1:$EP$1&amp;$CI$2:$EP$2,0))*VLOOKUP($BT133,$C$17:$M$20,COUNTBLANK($D$15:F$15)+1,FALSE)</f>
        <v>0</v>
      </c>
      <c r="BZ133" s="3">
        <f t="array" ref="BZ133">INDEX($CI$3:$EP$26,MATCH($BV133,$CH$3:$CH$26,0),MATCH(BZ$1&amp;$BU133,$CI$1:$EP$1&amp;$CI$2:$EP$2,0))*VLOOKUP($BT133,$C$17:$M$20,COUNTBLANK($D$15:G$15)+1,FALSE)</f>
        <v>0</v>
      </c>
      <c r="CA133" s="3">
        <f t="array" ref="CA133">INDEX($CI$3:$EP$26,MATCH($BV133,$CH$3:$CH$26,0),MATCH(CA$1&amp;$BU133,$CI$1:$EP$1&amp;$CI$2:$EP$2,0))*VLOOKUP($BT133,$C$17:$M$20,COUNTBLANK($D$15:H$15)+1,FALSE)</f>
        <v>0.12</v>
      </c>
      <c r="CB133" s="3">
        <f t="array" ref="CB133">INDEX($CI$3:$EP$26,MATCH($BV133,$CH$3:$CH$26,0),MATCH(CB$1&amp;$BU133,$CI$1:$EP$1&amp;$CI$2:$EP$2,0))*VLOOKUP($BT133,$C$17:$M$20,COUNTBLANK($D$15:I$15)+1,FALSE)</f>
        <v>0</v>
      </c>
      <c r="CC133" s="3">
        <f t="array" ref="CC133">INDEX($CI$3:$EP$26,MATCH($BV133,$CH$3:$CH$26,0),MATCH(CC$1&amp;$BU133,$CI$1:$EP$1&amp;$CI$2:$EP$2,0))*VLOOKUP($BT133,$C$17:$M$20,COUNTBLANK($D$15:J$15)+1,FALSE)</f>
        <v>0</v>
      </c>
      <c r="CD133" s="3">
        <f t="array" ref="CD133">INDEX($CI$3:$EP$26,MATCH($BV133,$CH$3:$CH$26,0),MATCH(CD$1&amp;$BU133,$CI$1:$EP$1&amp;$CI$2:$EP$2,0))*VLOOKUP($BT133,$C$17:$M$20,COUNTBLANK($D$15:K$15)+1,FALSE)</f>
        <v>0</v>
      </c>
      <c r="CE133" s="3">
        <f t="array" ref="CE133">INDEX($CI$3:$EP$26,MATCH($BV133,$CH$3:$CH$26,0),MATCH(CE$1&amp;$BU133,$CI$1:$EP$1&amp;$CI$2:$EP$2,0))*VLOOKUP($BT133,$C$17:$M$20,COUNTBLANK($D$15:L$15)+1,FALSE)</f>
        <v>0</v>
      </c>
      <c r="CF133" s="3">
        <f t="array" ref="CF133">INDEX($CI$3:$EP$26,MATCH($BV133,$CH$3:$CH$26,0),MATCH(CF$1&amp;$BU133,$CI$1:$EP$1&amp;$CI$2:$EP$2,0))*VLOOKUP($BT133,$C$17:$M$20,COUNTBLANK($D$15:M$15)+1,FALSE)</f>
        <v>0</v>
      </c>
    </row>
    <row r="134" spans="56:84" x14ac:dyDescent="0.2">
      <c r="BD134" t="str">
        <f t="shared" si="154"/>
        <v>头饰</v>
      </c>
      <c r="BE134">
        <v>1</v>
      </c>
      <c r="BF134">
        <f t="shared" si="155"/>
        <v>3</v>
      </c>
      <c r="BG134" s="1">
        <f t="shared" si="156"/>
        <v>12</v>
      </c>
      <c r="BH134" s="3">
        <f t="array" ref="BH134">INDEX($D$21:$M$44,MATCH($BD134&amp;$BF134,$C$21:$C$44&amp;$B$21:$B$44,0),MATCH(BH$1,$D$16:$M$16,0))+VLOOKUP($BE134,战斗属性模型!$K$22:$O$24,BH$2,FALSE)*INDEX($BW$3:$CF$578,MATCH($BD134&amp;$BF134&amp;$BG134,$BT$3:$BT$578&amp;$BU$3:$BU$578&amp;$BV$3:$BV$578,0),MATCH(BH$1,$BW$1:$CF$1,0))</f>
        <v>256</v>
      </c>
      <c r="BI134" s="3">
        <f t="array" ref="BI134">INDEX($D$21:$M$44,MATCH($BD134&amp;$BF134,$C$21:$C$44&amp;$B$21:$B$44,0),MATCH(BI$1,$D$16:$M$16,0))+VLOOKUP($BE134,战斗属性模型!$K$22:$O$24,BI$2,FALSE)*INDEX($BW$3:$CF$578,MATCH($BD134&amp;$BF134&amp;$BG134,$BT$3:$BT$578&amp;$BU$3:$BU$578&amp;$BV$3:$BV$578,0),MATCH(BI$1,$BW$1:$CF$1,0))</f>
        <v>13760</v>
      </c>
      <c r="BJ134" s="3">
        <f t="array" ref="BJ134">INDEX($D$21:$M$44,MATCH($BD134&amp;$BF134,$C$21:$C$44&amp;$B$21:$B$44,0),MATCH(BJ$1,$D$16:$M$16,0))+VLOOKUP($BE134,战斗属性模型!$K$22:$O$24,BJ$2,FALSE)*INDEX($BW$3:$CF$578,MATCH($BD134&amp;$BF134&amp;$BG134,$BT$3:$BT$578&amp;$BU$3:$BU$578&amp;$BV$3:$BV$578,0),MATCH(BJ$1,$BW$1:$CF$1,0))</f>
        <v>0</v>
      </c>
      <c r="BK134" s="3">
        <f t="array" ref="BK134">INDEX($D$21:$M$44,MATCH($BD134&amp;$BF134,$C$21:$C$44&amp;$B$21:$B$44,0),MATCH(BK$1,$D$16:$M$16,0))+VLOOKUP($BE134,战斗属性模型!$K$22:$O$24,BK$2,FALSE)*INDEX($BW$3:$CF$578,MATCH($BD134&amp;$BF134&amp;$BG134,$BT$3:$BT$578&amp;$BU$3:$BU$578&amp;$BV$3:$BV$578,0),MATCH(BK$1,$BW$1:$CF$1,0))</f>
        <v>0</v>
      </c>
      <c r="BL134" s="3"/>
      <c r="BM134" s="3"/>
      <c r="BN134" s="3"/>
      <c r="BO134" s="3"/>
      <c r="BP134" s="3"/>
      <c r="BQ134" s="3"/>
      <c r="BT134" t="str">
        <f t="shared" si="157"/>
        <v>头饰</v>
      </c>
      <c r="BU134">
        <f t="shared" si="158"/>
        <v>6</v>
      </c>
      <c r="BV134" s="1">
        <f t="shared" si="150"/>
        <v>12</v>
      </c>
      <c r="BW134" s="3">
        <f t="array" ref="BW134">INDEX($CI$3:$EP$26,MATCH($BV134,$CH$3:$CH$26,0),MATCH(BW$1&amp;$BU134,$CI$1:$EP$1&amp;$CI$2:$EP$2,0))*VLOOKUP($BT134,$C$17:$M$20,COUNTBLANK($D$15:D$15)+1,FALSE)</f>
        <v>576</v>
      </c>
      <c r="BX134" s="3">
        <f t="array" ref="BX134">INDEX($CI$3:$EP$26,MATCH($BV134,$CH$3:$CH$26,0),MATCH(BX$1&amp;$BU134,$CI$1:$EP$1&amp;$CI$2:$EP$2,0))*VLOOKUP($BT134,$C$17:$M$20,COUNTBLANK($D$15:E$15)+1,FALSE)</f>
        <v>28800</v>
      </c>
      <c r="BY134" s="3">
        <f t="array" ref="BY134">INDEX($CI$3:$EP$26,MATCH($BV134,$CH$3:$CH$26,0),MATCH(BY$1&amp;$BU134,$CI$1:$EP$1&amp;$CI$2:$EP$2,0))*VLOOKUP($BT134,$C$17:$M$20,COUNTBLANK($D$15:F$15)+1,FALSE)</f>
        <v>0</v>
      </c>
      <c r="BZ134" s="3">
        <f t="array" ref="BZ134">INDEX($CI$3:$EP$26,MATCH($BV134,$CH$3:$CH$26,0),MATCH(BZ$1&amp;$BU134,$CI$1:$EP$1&amp;$CI$2:$EP$2,0))*VLOOKUP($BT134,$C$17:$M$20,COUNTBLANK($D$15:G$15)+1,FALSE)</f>
        <v>0</v>
      </c>
      <c r="CA134" s="3">
        <f t="array" ref="CA134">INDEX($CI$3:$EP$26,MATCH($BV134,$CH$3:$CH$26,0),MATCH(CA$1&amp;$BU134,$CI$1:$EP$1&amp;$CI$2:$EP$2,0))*VLOOKUP($BT134,$C$17:$M$20,COUNTBLANK($D$15:H$15)+1,FALSE)</f>
        <v>0.18</v>
      </c>
      <c r="CB134" s="3">
        <f t="array" ref="CB134">INDEX($CI$3:$EP$26,MATCH($BV134,$CH$3:$CH$26,0),MATCH(CB$1&amp;$BU134,$CI$1:$EP$1&amp;$CI$2:$EP$2,0))*VLOOKUP($BT134,$C$17:$M$20,COUNTBLANK($D$15:I$15)+1,FALSE)</f>
        <v>0</v>
      </c>
      <c r="CC134" s="3">
        <f t="array" ref="CC134">INDEX($CI$3:$EP$26,MATCH($BV134,$CH$3:$CH$26,0),MATCH(CC$1&amp;$BU134,$CI$1:$EP$1&amp;$CI$2:$EP$2,0))*VLOOKUP($BT134,$C$17:$M$20,COUNTBLANK($D$15:J$15)+1,FALSE)</f>
        <v>0</v>
      </c>
      <c r="CD134" s="3">
        <f t="array" ref="CD134">INDEX($CI$3:$EP$26,MATCH($BV134,$CH$3:$CH$26,0),MATCH(CD$1&amp;$BU134,$CI$1:$EP$1&amp;$CI$2:$EP$2,0))*VLOOKUP($BT134,$C$17:$M$20,COUNTBLANK($D$15:K$15)+1,FALSE)</f>
        <v>0</v>
      </c>
      <c r="CE134" s="3">
        <f t="array" ref="CE134">INDEX($CI$3:$EP$26,MATCH($BV134,$CH$3:$CH$26,0),MATCH(CE$1&amp;$BU134,$CI$1:$EP$1&amp;$CI$2:$EP$2,0))*VLOOKUP($BT134,$C$17:$M$20,COUNTBLANK($D$15:L$15)+1,FALSE)</f>
        <v>0</v>
      </c>
      <c r="CF134" s="3">
        <f t="array" ref="CF134">INDEX($CI$3:$EP$26,MATCH($BV134,$CH$3:$CH$26,0),MATCH(CF$1&amp;$BU134,$CI$1:$EP$1&amp;$CI$2:$EP$2,0))*VLOOKUP($BT134,$C$17:$M$20,COUNTBLANK($D$15:M$15)+1,FALSE)</f>
        <v>0</v>
      </c>
    </row>
    <row r="135" spans="56:84" x14ac:dyDescent="0.2">
      <c r="BD135" t="str">
        <f t="shared" si="154"/>
        <v>头饰</v>
      </c>
      <c r="BE135">
        <v>1</v>
      </c>
      <c r="BF135">
        <f t="shared" si="155"/>
        <v>3</v>
      </c>
      <c r="BG135" s="1">
        <f t="shared" si="156"/>
        <v>13</v>
      </c>
      <c r="BH135" s="3">
        <f t="array" ref="BH135">INDEX($D$21:$M$44,MATCH($BD135&amp;$BF135,$C$21:$C$44&amp;$B$21:$B$44,0),MATCH(BH$1,$D$16:$M$16,0))+VLOOKUP($BE135,战斗属性模型!$K$22:$O$24,BH$2,FALSE)*INDEX($BW$3:$CF$578,MATCH($BD135&amp;$BF135&amp;$BG135,$BT$3:$BT$578&amp;$BU$3:$BU$578&amp;$BV$3:$BV$578,0),MATCH(BH$1,$BW$1:$CF$1,0))</f>
        <v>272</v>
      </c>
      <c r="BI135" s="3">
        <f t="array" ref="BI135">INDEX($D$21:$M$44,MATCH($BD135&amp;$BF135,$C$21:$C$44&amp;$B$21:$B$44,0),MATCH(BI$1,$D$16:$M$16,0))+VLOOKUP($BE135,战斗属性模型!$K$22:$O$24,BI$2,FALSE)*INDEX($BW$3:$CF$578,MATCH($BD135&amp;$BF135&amp;$BG135,$BT$3:$BT$578&amp;$BU$3:$BU$578&amp;$BV$3:$BV$578,0),MATCH(BI$1,$BW$1:$CF$1,0))</f>
        <v>14640.000000000002</v>
      </c>
      <c r="BJ135" s="3">
        <f t="array" ref="BJ135">INDEX($D$21:$M$44,MATCH($BD135&amp;$BF135,$C$21:$C$44&amp;$B$21:$B$44,0),MATCH(BJ$1,$D$16:$M$16,0))+VLOOKUP($BE135,战斗属性模型!$K$22:$O$24,BJ$2,FALSE)*INDEX($BW$3:$CF$578,MATCH($BD135&amp;$BF135&amp;$BG135,$BT$3:$BT$578&amp;$BU$3:$BU$578&amp;$BV$3:$BV$578,0),MATCH(BJ$1,$BW$1:$CF$1,0))</f>
        <v>0</v>
      </c>
      <c r="BK135" s="3">
        <f t="array" ref="BK135">INDEX($D$21:$M$44,MATCH($BD135&amp;$BF135,$C$21:$C$44&amp;$B$21:$B$44,0),MATCH(BK$1,$D$16:$M$16,0))+VLOOKUP($BE135,战斗属性模型!$K$22:$O$24,BK$2,FALSE)*INDEX($BW$3:$CF$578,MATCH($BD135&amp;$BF135&amp;$BG135,$BT$3:$BT$578&amp;$BU$3:$BU$578&amp;$BV$3:$BV$578,0),MATCH(BK$1,$BW$1:$CF$1,0))</f>
        <v>0</v>
      </c>
      <c r="BL135" s="3"/>
      <c r="BM135" s="3"/>
      <c r="BN135" s="3"/>
      <c r="BO135" s="3"/>
      <c r="BP135" s="3"/>
      <c r="BQ135" s="3"/>
      <c r="BT135" t="str">
        <f t="shared" si="157"/>
        <v>头饰</v>
      </c>
      <c r="BU135">
        <f t="shared" si="158"/>
        <v>6</v>
      </c>
      <c r="BV135" s="1">
        <f t="shared" si="150"/>
        <v>13</v>
      </c>
      <c r="BW135" s="3">
        <f t="array" ref="BW135">INDEX($CI$3:$EP$26,MATCH($BV135,$CH$3:$CH$26,0),MATCH(BW$1&amp;$BU135,$CI$1:$EP$1&amp;$CI$2:$EP$2,0))*VLOOKUP($BT135,$C$17:$M$20,COUNTBLANK($D$15:D$15)+1,FALSE)</f>
        <v>624</v>
      </c>
      <c r="BX135" s="3">
        <f t="array" ref="BX135">INDEX($CI$3:$EP$26,MATCH($BV135,$CH$3:$CH$26,0),MATCH(BX$1&amp;$BU135,$CI$1:$EP$1&amp;$CI$2:$EP$2,0))*VLOOKUP($BT135,$C$17:$M$20,COUNTBLANK($D$15:E$15)+1,FALSE)</f>
        <v>31200</v>
      </c>
      <c r="BY135" s="3">
        <f t="array" ref="BY135">INDEX($CI$3:$EP$26,MATCH($BV135,$CH$3:$CH$26,0),MATCH(BY$1&amp;$BU135,$CI$1:$EP$1&amp;$CI$2:$EP$2,0))*VLOOKUP($BT135,$C$17:$M$20,COUNTBLANK($D$15:F$15)+1,FALSE)</f>
        <v>0</v>
      </c>
      <c r="BZ135" s="3">
        <f t="array" ref="BZ135">INDEX($CI$3:$EP$26,MATCH($BV135,$CH$3:$CH$26,0),MATCH(BZ$1&amp;$BU135,$CI$1:$EP$1&amp;$CI$2:$EP$2,0))*VLOOKUP($BT135,$C$17:$M$20,COUNTBLANK($D$15:G$15)+1,FALSE)</f>
        <v>0</v>
      </c>
      <c r="CA135" s="3">
        <f t="array" ref="CA135">INDEX($CI$3:$EP$26,MATCH($BV135,$CH$3:$CH$26,0),MATCH(CA$1&amp;$BU135,$CI$1:$EP$1&amp;$CI$2:$EP$2,0))*VLOOKUP($BT135,$C$17:$M$20,COUNTBLANK($D$15:H$15)+1,FALSE)</f>
        <v>0.18</v>
      </c>
      <c r="CB135" s="3">
        <f t="array" ref="CB135">INDEX($CI$3:$EP$26,MATCH($BV135,$CH$3:$CH$26,0),MATCH(CB$1&amp;$BU135,$CI$1:$EP$1&amp;$CI$2:$EP$2,0))*VLOOKUP($BT135,$C$17:$M$20,COUNTBLANK($D$15:I$15)+1,FALSE)</f>
        <v>0</v>
      </c>
      <c r="CC135" s="3">
        <f t="array" ref="CC135">INDEX($CI$3:$EP$26,MATCH($BV135,$CH$3:$CH$26,0),MATCH(CC$1&amp;$BU135,$CI$1:$EP$1&amp;$CI$2:$EP$2,0))*VLOOKUP($BT135,$C$17:$M$20,COUNTBLANK($D$15:J$15)+1,FALSE)</f>
        <v>0</v>
      </c>
      <c r="CD135" s="3">
        <f t="array" ref="CD135">INDEX($CI$3:$EP$26,MATCH($BV135,$CH$3:$CH$26,0),MATCH(CD$1&amp;$BU135,$CI$1:$EP$1&amp;$CI$2:$EP$2,0))*VLOOKUP($BT135,$C$17:$M$20,COUNTBLANK($D$15:K$15)+1,FALSE)</f>
        <v>0</v>
      </c>
      <c r="CE135" s="3">
        <f t="array" ref="CE135">INDEX($CI$3:$EP$26,MATCH($BV135,$CH$3:$CH$26,0),MATCH(CE$1&amp;$BU135,$CI$1:$EP$1&amp;$CI$2:$EP$2,0))*VLOOKUP($BT135,$C$17:$M$20,COUNTBLANK($D$15:L$15)+1,FALSE)</f>
        <v>0</v>
      </c>
      <c r="CF135" s="3">
        <f t="array" ref="CF135">INDEX($CI$3:$EP$26,MATCH($BV135,$CH$3:$CH$26,0),MATCH(CF$1&amp;$BU135,$CI$1:$EP$1&amp;$CI$2:$EP$2,0))*VLOOKUP($BT135,$C$17:$M$20,COUNTBLANK($D$15:M$15)+1,FALSE)</f>
        <v>0</v>
      </c>
    </row>
    <row r="136" spans="56:84" x14ac:dyDescent="0.2">
      <c r="BD136" t="str">
        <f t="shared" si="154"/>
        <v>头饰</v>
      </c>
      <c r="BE136">
        <v>1</v>
      </c>
      <c r="BF136">
        <f t="shared" si="155"/>
        <v>3</v>
      </c>
      <c r="BG136" s="1">
        <f t="shared" si="156"/>
        <v>14</v>
      </c>
      <c r="BH136" s="3">
        <f t="array" ref="BH136">INDEX($D$21:$M$44,MATCH($BD136&amp;$BF136,$C$21:$C$44&amp;$B$21:$B$44,0),MATCH(BH$1,$D$16:$M$16,0))+VLOOKUP($BE136,战斗属性模型!$K$22:$O$24,BH$2,FALSE)*INDEX($BW$3:$CF$578,MATCH($BD136&amp;$BF136&amp;$BG136,$BT$3:$BT$578&amp;$BU$3:$BU$578&amp;$BV$3:$BV$578,0),MATCH(BH$1,$BW$1:$CF$1,0))</f>
        <v>288</v>
      </c>
      <c r="BI136" s="3">
        <f t="array" ref="BI136">INDEX($D$21:$M$44,MATCH($BD136&amp;$BF136,$C$21:$C$44&amp;$B$21:$B$44,0),MATCH(BI$1,$D$16:$M$16,0))+VLOOKUP($BE136,战斗属性模型!$K$22:$O$24,BI$2,FALSE)*INDEX($BW$3:$CF$578,MATCH($BD136&amp;$BF136&amp;$BG136,$BT$3:$BT$578&amp;$BU$3:$BU$578&amp;$BV$3:$BV$578,0),MATCH(BI$1,$BW$1:$CF$1,0))</f>
        <v>15520.000000000002</v>
      </c>
      <c r="BJ136" s="3">
        <f t="array" ref="BJ136">INDEX($D$21:$M$44,MATCH($BD136&amp;$BF136,$C$21:$C$44&amp;$B$21:$B$44,0),MATCH(BJ$1,$D$16:$M$16,0))+VLOOKUP($BE136,战斗属性模型!$K$22:$O$24,BJ$2,FALSE)*INDEX($BW$3:$CF$578,MATCH($BD136&amp;$BF136&amp;$BG136,$BT$3:$BT$578&amp;$BU$3:$BU$578&amp;$BV$3:$BV$578,0),MATCH(BJ$1,$BW$1:$CF$1,0))</f>
        <v>0</v>
      </c>
      <c r="BK136" s="3">
        <f t="array" ref="BK136">INDEX($D$21:$M$44,MATCH($BD136&amp;$BF136,$C$21:$C$44&amp;$B$21:$B$44,0),MATCH(BK$1,$D$16:$M$16,0))+VLOOKUP($BE136,战斗属性模型!$K$22:$O$24,BK$2,FALSE)*INDEX($BW$3:$CF$578,MATCH($BD136&amp;$BF136&amp;$BG136,$BT$3:$BT$578&amp;$BU$3:$BU$578&amp;$BV$3:$BV$578,0),MATCH(BK$1,$BW$1:$CF$1,0))</f>
        <v>0</v>
      </c>
      <c r="BL136" s="3"/>
      <c r="BM136" s="3"/>
      <c r="BN136" s="3"/>
      <c r="BO136" s="3"/>
      <c r="BP136" s="3"/>
      <c r="BQ136" s="3"/>
      <c r="BT136" t="str">
        <f t="shared" si="157"/>
        <v>头饰</v>
      </c>
      <c r="BU136">
        <f t="shared" si="158"/>
        <v>6</v>
      </c>
      <c r="BV136" s="1">
        <f t="shared" si="150"/>
        <v>14</v>
      </c>
      <c r="BW136" s="3">
        <f t="array" ref="BW136">INDEX($CI$3:$EP$26,MATCH($BV136,$CH$3:$CH$26,0),MATCH(BW$1&amp;$BU136,$CI$1:$EP$1&amp;$CI$2:$EP$2,0))*VLOOKUP($BT136,$C$17:$M$20,COUNTBLANK($D$15:D$15)+1,FALSE)</f>
        <v>672</v>
      </c>
      <c r="BX136" s="3">
        <f t="array" ref="BX136">INDEX($CI$3:$EP$26,MATCH($BV136,$CH$3:$CH$26,0),MATCH(BX$1&amp;$BU136,$CI$1:$EP$1&amp;$CI$2:$EP$2,0))*VLOOKUP($BT136,$C$17:$M$20,COUNTBLANK($D$15:E$15)+1,FALSE)</f>
        <v>33600</v>
      </c>
      <c r="BY136" s="3">
        <f t="array" ref="BY136">INDEX($CI$3:$EP$26,MATCH($BV136,$CH$3:$CH$26,0),MATCH(BY$1&amp;$BU136,$CI$1:$EP$1&amp;$CI$2:$EP$2,0))*VLOOKUP($BT136,$C$17:$M$20,COUNTBLANK($D$15:F$15)+1,FALSE)</f>
        <v>0</v>
      </c>
      <c r="BZ136" s="3">
        <f t="array" ref="BZ136">INDEX($CI$3:$EP$26,MATCH($BV136,$CH$3:$CH$26,0),MATCH(BZ$1&amp;$BU136,$CI$1:$EP$1&amp;$CI$2:$EP$2,0))*VLOOKUP($BT136,$C$17:$M$20,COUNTBLANK($D$15:G$15)+1,FALSE)</f>
        <v>0</v>
      </c>
      <c r="CA136" s="3">
        <f t="array" ref="CA136">INDEX($CI$3:$EP$26,MATCH($BV136,$CH$3:$CH$26,0),MATCH(CA$1&amp;$BU136,$CI$1:$EP$1&amp;$CI$2:$EP$2,0))*VLOOKUP($BT136,$C$17:$M$20,COUNTBLANK($D$15:H$15)+1,FALSE)</f>
        <v>0.18</v>
      </c>
      <c r="CB136" s="3">
        <f t="array" ref="CB136">INDEX($CI$3:$EP$26,MATCH($BV136,$CH$3:$CH$26,0),MATCH(CB$1&amp;$BU136,$CI$1:$EP$1&amp;$CI$2:$EP$2,0))*VLOOKUP($BT136,$C$17:$M$20,COUNTBLANK($D$15:I$15)+1,FALSE)</f>
        <v>0</v>
      </c>
      <c r="CC136" s="3">
        <f t="array" ref="CC136">INDEX($CI$3:$EP$26,MATCH($BV136,$CH$3:$CH$26,0),MATCH(CC$1&amp;$BU136,$CI$1:$EP$1&amp;$CI$2:$EP$2,0))*VLOOKUP($BT136,$C$17:$M$20,COUNTBLANK($D$15:J$15)+1,FALSE)</f>
        <v>0</v>
      </c>
      <c r="CD136" s="3">
        <f t="array" ref="CD136">INDEX($CI$3:$EP$26,MATCH($BV136,$CH$3:$CH$26,0),MATCH(CD$1&amp;$BU136,$CI$1:$EP$1&amp;$CI$2:$EP$2,0))*VLOOKUP($BT136,$C$17:$M$20,COUNTBLANK($D$15:K$15)+1,FALSE)</f>
        <v>0</v>
      </c>
      <c r="CE136" s="3">
        <f t="array" ref="CE136">INDEX($CI$3:$EP$26,MATCH($BV136,$CH$3:$CH$26,0),MATCH(CE$1&amp;$BU136,$CI$1:$EP$1&amp;$CI$2:$EP$2,0))*VLOOKUP($BT136,$C$17:$M$20,COUNTBLANK($D$15:L$15)+1,FALSE)</f>
        <v>0</v>
      </c>
      <c r="CF136" s="3">
        <f t="array" ref="CF136">INDEX($CI$3:$EP$26,MATCH($BV136,$CH$3:$CH$26,0),MATCH(CF$1&amp;$BU136,$CI$1:$EP$1&amp;$CI$2:$EP$2,0))*VLOOKUP($BT136,$C$17:$M$20,COUNTBLANK($D$15:M$15)+1,FALSE)</f>
        <v>0</v>
      </c>
    </row>
    <row r="137" spans="56:84" x14ac:dyDescent="0.2">
      <c r="BD137" t="str">
        <f t="shared" si="154"/>
        <v>头饰</v>
      </c>
      <c r="BE137">
        <v>1</v>
      </c>
      <c r="BF137">
        <f t="shared" si="155"/>
        <v>3</v>
      </c>
      <c r="BG137" s="1">
        <f t="shared" si="156"/>
        <v>15</v>
      </c>
      <c r="BH137" s="3">
        <f t="array" ref="BH137">INDEX($D$21:$M$44,MATCH($BD137&amp;$BF137,$C$21:$C$44&amp;$B$21:$B$44,0),MATCH(BH$1,$D$16:$M$16,0))+VLOOKUP($BE137,战斗属性模型!$K$22:$O$24,BH$2,FALSE)*INDEX($BW$3:$CF$578,MATCH($BD137&amp;$BF137&amp;$BG137,$BT$3:$BT$578&amp;$BU$3:$BU$578&amp;$BV$3:$BV$578,0),MATCH(BH$1,$BW$1:$CF$1,0))</f>
        <v>304</v>
      </c>
      <c r="BI137" s="3">
        <f t="array" ref="BI137">INDEX($D$21:$M$44,MATCH($BD137&amp;$BF137,$C$21:$C$44&amp;$B$21:$B$44,0),MATCH(BI$1,$D$16:$M$16,0))+VLOOKUP($BE137,战斗属性模型!$K$22:$O$24,BI$2,FALSE)*INDEX($BW$3:$CF$578,MATCH($BD137&amp;$BF137&amp;$BG137,$BT$3:$BT$578&amp;$BU$3:$BU$578&amp;$BV$3:$BV$578,0),MATCH(BI$1,$BW$1:$CF$1,0))</f>
        <v>16400</v>
      </c>
      <c r="BJ137" s="3">
        <f t="array" ref="BJ137">INDEX($D$21:$M$44,MATCH($BD137&amp;$BF137,$C$21:$C$44&amp;$B$21:$B$44,0),MATCH(BJ$1,$D$16:$M$16,0))+VLOOKUP($BE137,战斗属性模型!$K$22:$O$24,BJ$2,FALSE)*INDEX($BW$3:$CF$578,MATCH($BD137&amp;$BF137&amp;$BG137,$BT$3:$BT$578&amp;$BU$3:$BU$578&amp;$BV$3:$BV$578,0),MATCH(BJ$1,$BW$1:$CF$1,0))</f>
        <v>0</v>
      </c>
      <c r="BK137" s="3">
        <f t="array" ref="BK137">INDEX($D$21:$M$44,MATCH($BD137&amp;$BF137,$C$21:$C$44&amp;$B$21:$B$44,0),MATCH(BK$1,$D$16:$M$16,0))+VLOOKUP($BE137,战斗属性模型!$K$22:$O$24,BK$2,FALSE)*INDEX($BW$3:$CF$578,MATCH($BD137&amp;$BF137&amp;$BG137,$BT$3:$BT$578&amp;$BU$3:$BU$578&amp;$BV$3:$BV$578,0),MATCH(BK$1,$BW$1:$CF$1,0))</f>
        <v>0</v>
      </c>
      <c r="BL137" s="3"/>
      <c r="BM137" s="3"/>
      <c r="BN137" s="3"/>
      <c r="BO137" s="3"/>
      <c r="BP137" s="3"/>
      <c r="BQ137" s="3"/>
      <c r="BT137" t="str">
        <f t="shared" si="157"/>
        <v>头饰</v>
      </c>
      <c r="BU137">
        <f t="shared" si="158"/>
        <v>6</v>
      </c>
      <c r="BV137" s="1">
        <f t="shared" si="150"/>
        <v>15</v>
      </c>
      <c r="BW137" s="3">
        <f t="array" ref="BW137">INDEX($CI$3:$EP$26,MATCH($BV137,$CH$3:$CH$26,0),MATCH(BW$1&amp;$BU137,$CI$1:$EP$1&amp;$CI$2:$EP$2,0))*VLOOKUP($BT137,$C$17:$M$20,COUNTBLANK($D$15:D$15)+1,FALSE)</f>
        <v>720</v>
      </c>
      <c r="BX137" s="3">
        <f t="array" ref="BX137">INDEX($CI$3:$EP$26,MATCH($BV137,$CH$3:$CH$26,0),MATCH(BX$1&amp;$BU137,$CI$1:$EP$1&amp;$CI$2:$EP$2,0))*VLOOKUP($BT137,$C$17:$M$20,COUNTBLANK($D$15:E$15)+1,FALSE)</f>
        <v>36000</v>
      </c>
      <c r="BY137" s="3">
        <f t="array" ref="BY137">INDEX($CI$3:$EP$26,MATCH($BV137,$CH$3:$CH$26,0),MATCH(BY$1&amp;$BU137,$CI$1:$EP$1&amp;$CI$2:$EP$2,0))*VLOOKUP($BT137,$C$17:$M$20,COUNTBLANK($D$15:F$15)+1,FALSE)</f>
        <v>0</v>
      </c>
      <c r="BZ137" s="3">
        <f t="array" ref="BZ137">INDEX($CI$3:$EP$26,MATCH($BV137,$CH$3:$CH$26,0),MATCH(BZ$1&amp;$BU137,$CI$1:$EP$1&amp;$CI$2:$EP$2,0))*VLOOKUP($BT137,$C$17:$M$20,COUNTBLANK($D$15:G$15)+1,FALSE)</f>
        <v>0</v>
      </c>
      <c r="CA137" s="3">
        <f t="array" ref="CA137">INDEX($CI$3:$EP$26,MATCH($BV137,$CH$3:$CH$26,0),MATCH(CA$1&amp;$BU137,$CI$1:$EP$1&amp;$CI$2:$EP$2,0))*VLOOKUP($BT137,$C$17:$M$20,COUNTBLANK($D$15:H$15)+1,FALSE)</f>
        <v>0.18</v>
      </c>
      <c r="CB137" s="3">
        <f t="array" ref="CB137">INDEX($CI$3:$EP$26,MATCH($BV137,$CH$3:$CH$26,0),MATCH(CB$1&amp;$BU137,$CI$1:$EP$1&amp;$CI$2:$EP$2,0))*VLOOKUP($BT137,$C$17:$M$20,COUNTBLANK($D$15:I$15)+1,FALSE)</f>
        <v>0</v>
      </c>
      <c r="CC137" s="3">
        <f t="array" ref="CC137">INDEX($CI$3:$EP$26,MATCH($BV137,$CH$3:$CH$26,0),MATCH(CC$1&amp;$BU137,$CI$1:$EP$1&amp;$CI$2:$EP$2,0))*VLOOKUP($BT137,$C$17:$M$20,COUNTBLANK($D$15:J$15)+1,FALSE)</f>
        <v>0</v>
      </c>
      <c r="CD137" s="3">
        <f t="array" ref="CD137">INDEX($CI$3:$EP$26,MATCH($BV137,$CH$3:$CH$26,0),MATCH(CD$1&amp;$BU137,$CI$1:$EP$1&amp;$CI$2:$EP$2,0))*VLOOKUP($BT137,$C$17:$M$20,COUNTBLANK($D$15:K$15)+1,FALSE)</f>
        <v>0</v>
      </c>
      <c r="CE137" s="3">
        <f t="array" ref="CE137">INDEX($CI$3:$EP$26,MATCH($BV137,$CH$3:$CH$26,0),MATCH(CE$1&amp;$BU137,$CI$1:$EP$1&amp;$CI$2:$EP$2,0))*VLOOKUP($BT137,$C$17:$M$20,COUNTBLANK($D$15:L$15)+1,FALSE)</f>
        <v>0</v>
      </c>
      <c r="CF137" s="3">
        <f t="array" ref="CF137">INDEX($CI$3:$EP$26,MATCH($BV137,$CH$3:$CH$26,0),MATCH(CF$1&amp;$BU137,$CI$1:$EP$1&amp;$CI$2:$EP$2,0))*VLOOKUP($BT137,$C$17:$M$20,COUNTBLANK($D$15:M$15)+1,FALSE)</f>
        <v>0</v>
      </c>
    </row>
    <row r="138" spans="56:84" x14ac:dyDescent="0.2">
      <c r="BD138" t="str">
        <f t="shared" si="154"/>
        <v>头饰</v>
      </c>
      <c r="BE138">
        <v>1</v>
      </c>
      <c r="BF138">
        <f t="shared" si="155"/>
        <v>3</v>
      </c>
      <c r="BG138" s="1">
        <f t="shared" si="156"/>
        <v>16</v>
      </c>
      <c r="BH138" s="3">
        <f t="array" ref="BH138">INDEX($D$21:$M$44,MATCH($BD138&amp;$BF138,$C$21:$C$44&amp;$B$21:$B$44,0),MATCH(BH$1,$D$16:$M$16,0))+VLOOKUP($BE138,战斗属性模型!$K$22:$O$24,BH$2,FALSE)*INDEX($BW$3:$CF$578,MATCH($BD138&amp;$BF138&amp;$BG138,$BT$3:$BT$578&amp;$BU$3:$BU$578&amp;$BV$3:$BV$578,0),MATCH(BH$1,$BW$1:$CF$1,0))</f>
        <v>320</v>
      </c>
      <c r="BI138" s="3">
        <f t="array" ref="BI138">INDEX($D$21:$M$44,MATCH($BD138&amp;$BF138,$C$21:$C$44&amp;$B$21:$B$44,0),MATCH(BI$1,$D$16:$M$16,0))+VLOOKUP($BE138,战斗属性模型!$K$22:$O$24,BI$2,FALSE)*INDEX($BW$3:$CF$578,MATCH($BD138&amp;$BF138&amp;$BG138,$BT$3:$BT$578&amp;$BU$3:$BU$578&amp;$BV$3:$BV$578,0),MATCH(BI$1,$BW$1:$CF$1,0))</f>
        <v>17280</v>
      </c>
      <c r="BJ138" s="3">
        <f t="array" ref="BJ138">INDEX($D$21:$M$44,MATCH($BD138&amp;$BF138,$C$21:$C$44&amp;$B$21:$B$44,0),MATCH(BJ$1,$D$16:$M$16,0))+VLOOKUP($BE138,战斗属性模型!$K$22:$O$24,BJ$2,FALSE)*INDEX($BW$3:$CF$578,MATCH($BD138&amp;$BF138&amp;$BG138,$BT$3:$BT$578&amp;$BU$3:$BU$578&amp;$BV$3:$BV$578,0),MATCH(BJ$1,$BW$1:$CF$1,0))</f>
        <v>0</v>
      </c>
      <c r="BK138" s="3">
        <f t="array" ref="BK138">INDEX($D$21:$M$44,MATCH($BD138&amp;$BF138,$C$21:$C$44&amp;$B$21:$B$44,0),MATCH(BK$1,$D$16:$M$16,0))+VLOOKUP($BE138,战斗属性模型!$K$22:$O$24,BK$2,FALSE)*INDEX($BW$3:$CF$578,MATCH($BD138&amp;$BF138&amp;$BG138,$BT$3:$BT$578&amp;$BU$3:$BU$578&amp;$BV$3:$BV$578,0),MATCH(BK$1,$BW$1:$CF$1,0))</f>
        <v>0</v>
      </c>
      <c r="BL138" s="3"/>
      <c r="BM138" s="3"/>
      <c r="BN138" s="3"/>
      <c r="BO138" s="3"/>
      <c r="BP138" s="3"/>
      <c r="BQ138" s="3"/>
      <c r="BT138" t="str">
        <f t="shared" si="157"/>
        <v>头饰</v>
      </c>
      <c r="BU138">
        <f t="shared" si="158"/>
        <v>6</v>
      </c>
      <c r="BV138" s="1">
        <f t="shared" si="150"/>
        <v>16</v>
      </c>
      <c r="BW138" s="3">
        <f t="array" ref="BW138">INDEX($CI$3:$EP$26,MATCH($BV138,$CH$3:$CH$26,0),MATCH(BW$1&amp;$BU138,$CI$1:$EP$1&amp;$CI$2:$EP$2,0))*VLOOKUP($BT138,$C$17:$M$20,COUNTBLANK($D$15:D$15)+1,FALSE)</f>
        <v>768</v>
      </c>
      <c r="BX138" s="3">
        <f t="array" ref="BX138">INDEX($CI$3:$EP$26,MATCH($BV138,$CH$3:$CH$26,0),MATCH(BX$1&amp;$BU138,$CI$1:$EP$1&amp;$CI$2:$EP$2,0))*VLOOKUP($BT138,$C$17:$M$20,COUNTBLANK($D$15:E$15)+1,FALSE)</f>
        <v>38400</v>
      </c>
      <c r="BY138" s="3">
        <f t="array" ref="BY138">INDEX($CI$3:$EP$26,MATCH($BV138,$CH$3:$CH$26,0),MATCH(BY$1&amp;$BU138,$CI$1:$EP$1&amp;$CI$2:$EP$2,0))*VLOOKUP($BT138,$C$17:$M$20,COUNTBLANK($D$15:F$15)+1,FALSE)</f>
        <v>0</v>
      </c>
      <c r="BZ138" s="3">
        <f t="array" ref="BZ138">INDEX($CI$3:$EP$26,MATCH($BV138,$CH$3:$CH$26,0),MATCH(BZ$1&amp;$BU138,$CI$1:$EP$1&amp;$CI$2:$EP$2,0))*VLOOKUP($BT138,$C$17:$M$20,COUNTBLANK($D$15:G$15)+1,FALSE)</f>
        <v>0</v>
      </c>
      <c r="CA138" s="3">
        <f t="array" ref="CA138">INDEX($CI$3:$EP$26,MATCH($BV138,$CH$3:$CH$26,0),MATCH(CA$1&amp;$BU138,$CI$1:$EP$1&amp;$CI$2:$EP$2,0))*VLOOKUP($BT138,$C$17:$M$20,COUNTBLANK($D$15:H$15)+1,FALSE)</f>
        <v>0.24</v>
      </c>
      <c r="CB138" s="3">
        <f t="array" ref="CB138">INDEX($CI$3:$EP$26,MATCH($BV138,$CH$3:$CH$26,0),MATCH(CB$1&amp;$BU138,$CI$1:$EP$1&amp;$CI$2:$EP$2,0))*VLOOKUP($BT138,$C$17:$M$20,COUNTBLANK($D$15:I$15)+1,FALSE)</f>
        <v>0</v>
      </c>
      <c r="CC138" s="3">
        <f t="array" ref="CC138">INDEX($CI$3:$EP$26,MATCH($BV138,$CH$3:$CH$26,0),MATCH(CC$1&amp;$BU138,$CI$1:$EP$1&amp;$CI$2:$EP$2,0))*VLOOKUP($BT138,$C$17:$M$20,COUNTBLANK($D$15:J$15)+1,FALSE)</f>
        <v>0</v>
      </c>
      <c r="CD138" s="3">
        <f t="array" ref="CD138">INDEX($CI$3:$EP$26,MATCH($BV138,$CH$3:$CH$26,0),MATCH(CD$1&amp;$BU138,$CI$1:$EP$1&amp;$CI$2:$EP$2,0))*VLOOKUP($BT138,$C$17:$M$20,COUNTBLANK($D$15:K$15)+1,FALSE)</f>
        <v>0</v>
      </c>
      <c r="CE138" s="3">
        <f t="array" ref="CE138">INDEX($CI$3:$EP$26,MATCH($BV138,$CH$3:$CH$26,0),MATCH(CE$1&amp;$BU138,$CI$1:$EP$1&amp;$CI$2:$EP$2,0))*VLOOKUP($BT138,$C$17:$M$20,COUNTBLANK($D$15:L$15)+1,FALSE)</f>
        <v>0</v>
      </c>
      <c r="CF138" s="3">
        <f t="array" ref="CF138">INDEX($CI$3:$EP$26,MATCH($BV138,$CH$3:$CH$26,0),MATCH(CF$1&amp;$BU138,$CI$1:$EP$1&amp;$CI$2:$EP$2,0))*VLOOKUP($BT138,$C$17:$M$20,COUNTBLANK($D$15:M$15)+1,FALSE)</f>
        <v>0</v>
      </c>
    </row>
    <row r="139" spans="56:84" x14ac:dyDescent="0.2">
      <c r="BD139" t="str">
        <f t="shared" si="154"/>
        <v>头饰</v>
      </c>
      <c r="BE139">
        <v>1</v>
      </c>
      <c r="BF139">
        <f t="shared" si="155"/>
        <v>3</v>
      </c>
      <c r="BG139" s="1">
        <f t="shared" si="156"/>
        <v>17</v>
      </c>
      <c r="BH139" s="3">
        <f t="array" ref="BH139">INDEX($D$21:$M$44,MATCH($BD139&amp;$BF139,$C$21:$C$44&amp;$B$21:$B$44,0),MATCH(BH$1,$D$16:$M$16,0))+VLOOKUP($BE139,战斗属性模型!$K$22:$O$24,BH$2,FALSE)*INDEX($BW$3:$CF$578,MATCH($BD139&amp;$BF139&amp;$BG139,$BT$3:$BT$578&amp;$BU$3:$BU$578&amp;$BV$3:$BV$578,0),MATCH(BH$1,$BW$1:$CF$1,0))</f>
        <v>336</v>
      </c>
      <c r="BI139" s="3">
        <f t="array" ref="BI139">INDEX($D$21:$M$44,MATCH($BD139&amp;$BF139,$C$21:$C$44&amp;$B$21:$B$44,0),MATCH(BI$1,$D$16:$M$16,0))+VLOOKUP($BE139,战斗属性模型!$K$22:$O$24,BI$2,FALSE)*INDEX($BW$3:$CF$578,MATCH($BD139&amp;$BF139&amp;$BG139,$BT$3:$BT$578&amp;$BU$3:$BU$578&amp;$BV$3:$BV$578,0),MATCH(BI$1,$BW$1:$CF$1,0))</f>
        <v>18160</v>
      </c>
      <c r="BJ139" s="3">
        <f t="array" ref="BJ139">INDEX($D$21:$M$44,MATCH($BD139&amp;$BF139,$C$21:$C$44&amp;$B$21:$B$44,0),MATCH(BJ$1,$D$16:$M$16,0))+VLOOKUP($BE139,战斗属性模型!$K$22:$O$24,BJ$2,FALSE)*INDEX($BW$3:$CF$578,MATCH($BD139&amp;$BF139&amp;$BG139,$BT$3:$BT$578&amp;$BU$3:$BU$578&amp;$BV$3:$BV$578,0),MATCH(BJ$1,$BW$1:$CF$1,0))</f>
        <v>0</v>
      </c>
      <c r="BK139" s="3">
        <f t="array" ref="BK139">INDEX($D$21:$M$44,MATCH($BD139&amp;$BF139,$C$21:$C$44&amp;$B$21:$B$44,0),MATCH(BK$1,$D$16:$M$16,0))+VLOOKUP($BE139,战斗属性模型!$K$22:$O$24,BK$2,FALSE)*INDEX($BW$3:$CF$578,MATCH($BD139&amp;$BF139&amp;$BG139,$BT$3:$BT$578&amp;$BU$3:$BU$578&amp;$BV$3:$BV$578,0),MATCH(BK$1,$BW$1:$CF$1,0))</f>
        <v>0</v>
      </c>
      <c r="BL139" s="3"/>
      <c r="BM139" s="3"/>
      <c r="BN139" s="3"/>
      <c r="BO139" s="3"/>
      <c r="BP139" s="3"/>
      <c r="BQ139" s="3"/>
      <c r="BT139" t="str">
        <f t="shared" si="157"/>
        <v>头饰</v>
      </c>
      <c r="BU139">
        <f t="shared" si="158"/>
        <v>6</v>
      </c>
      <c r="BV139" s="1">
        <f t="shared" si="150"/>
        <v>17</v>
      </c>
      <c r="BW139" s="3">
        <f t="array" ref="BW139">INDEX($CI$3:$EP$26,MATCH($BV139,$CH$3:$CH$26,0),MATCH(BW$1&amp;$BU139,$CI$1:$EP$1&amp;$CI$2:$EP$2,0))*VLOOKUP($BT139,$C$17:$M$20,COUNTBLANK($D$15:D$15)+1,FALSE)</f>
        <v>816</v>
      </c>
      <c r="BX139" s="3">
        <f t="array" ref="BX139">INDEX($CI$3:$EP$26,MATCH($BV139,$CH$3:$CH$26,0),MATCH(BX$1&amp;$BU139,$CI$1:$EP$1&amp;$CI$2:$EP$2,0))*VLOOKUP($BT139,$C$17:$M$20,COUNTBLANK($D$15:E$15)+1,FALSE)</f>
        <v>40800</v>
      </c>
      <c r="BY139" s="3">
        <f t="array" ref="BY139">INDEX($CI$3:$EP$26,MATCH($BV139,$CH$3:$CH$26,0),MATCH(BY$1&amp;$BU139,$CI$1:$EP$1&amp;$CI$2:$EP$2,0))*VLOOKUP($BT139,$C$17:$M$20,COUNTBLANK($D$15:F$15)+1,FALSE)</f>
        <v>0</v>
      </c>
      <c r="BZ139" s="3">
        <f t="array" ref="BZ139">INDEX($CI$3:$EP$26,MATCH($BV139,$CH$3:$CH$26,0),MATCH(BZ$1&amp;$BU139,$CI$1:$EP$1&amp;$CI$2:$EP$2,0))*VLOOKUP($BT139,$C$17:$M$20,COUNTBLANK($D$15:G$15)+1,FALSE)</f>
        <v>0</v>
      </c>
      <c r="CA139" s="3">
        <f t="array" ref="CA139">INDEX($CI$3:$EP$26,MATCH($BV139,$CH$3:$CH$26,0),MATCH(CA$1&amp;$BU139,$CI$1:$EP$1&amp;$CI$2:$EP$2,0))*VLOOKUP($BT139,$C$17:$M$20,COUNTBLANK($D$15:H$15)+1,FALSE)</f>
        <v>0.24</v>
      </c>
      <c r="CB139" s="3">
        <f t="array" ref="CB139">INDEX($CI$3:$EP$26,MATCH($BV139,$CH$3:$CH$26,0),MATCH(CB$1&amp;$BU139,$CI$1:$EP$1&amp;$CI$2:$EP$2,0))*VLOOKUP($BT139,$C$17:$M$20,COUNTBLANK($D$15:I$15)+1,FALSE)</f>
        <v>0</v>
      </c>
      <c r="CC139" s="3">
        <f t="array" ref="CC139">INDEX($CI$3:$EP$26,MATCH($BV139,$CH$3:$CH$26,0),MATCH(CC$1&amp;$BU139,$CI$1:$EP$1&amp;$CI$2:$EP$2,0))*VLOOKUP($BT139,$C$17:$M$20,COUNTBLANK($D$15:J$15)+1,FALSE)</f>
        <v>0</v>
      </c>
      <c r="CD139" s="3">
        <f t="array" ref="CD139">INDEX($CI$3:$EP$26,MATCH($BV139,$CH$3:$CH$26,0),MATCH(CD$1&amp;$BU139,$CI$1:$EP$1&amp;$CI$2:$EP$2,0))*VLOOKUP($BT139,$C$17:$M$20,COUNTBLANK($D$15:K$15)+1,FALSE)</f>
        <v>0</v>
      </c>
      <c r="CE139" s="3">
        <f t="array" ref="CE139">INDEX($CI$3:$EP$26,MATCH($BV139,$CH$3:$CH$26,0),MATCH(CE$1&amp;$BU139,$CI$1:$EP$1&amp;$CI$2:$EP$2,0))*VLOOKUP($BT139,$C$17:$M$20,COUNTBLANK($D$15:L$15)+1,FALSE)</f>
        <v>0</v>
      </c>
      <c r="CF139" s="3">
        <f t="array" ref="CF139">INDEX($CI$3:$EP$26,MATCH($BV139,$CH$3:$CH$26,0),MATCH(CF$1&amp;$BU139,$CI$1:$EP$1&amp;$CI$2:$EP$2,0))*VLOOKUP($BT139,$C$17:$M$20,COUNTBLANK($D$15:M$15)+1,FALSE)</f>
        <v>0</v>
      </c>
    </row>
    <row r="140" spans="56:84" x14ac:dyDescent="0.2">
      <c r="BD140" t="str">
        <f t="shared" si="154"/>
        <v>头饰</v>
      </c>
      <c r="BE140">
        <v>1</v>
      </c>
      <c r="BF140">
        <f t="shared" si="155"/>
        <v>3</v>
      </c>
      <c r="BG140" s="1">
        <f t="shared" si="156"/>
        <v>18</v>
      </c>
      <c r="BH140" s="3">
        <f t="array" ref="BH140">INDEX($D$21:$M$44,MATCH($BD140&amp;$BF140,$C$21:$C$44&amp;$B$21:$B$44,0),MATCH(BH$1,$D$16:$M$16,0))+VLOOKUP($BE140,战斗属性模型!$K$22:$O$24,BH$2,FALSE)*INDEX($BW$3:$CF$578,MATCH($BD140&amp;$BF140&amp;$BG140,$BT$3:$BT$578&amp;$BU$3:$BU$578&amp;$BV$3:$BV$578,0),MATCH(BH$1,$BW$1:$CF$1,0))</f>
        <v>352</v>
      </c>
      <c r="BI140" s="3">
        <f t="array" ref="BI140">INDEX($D$21:$M$44,MATCH($BD140&amp;$BF140,$C$21:$C$44&amp;$B$21:$B$44,0),MATCH(BI$1,$D$16:$M$16,0))+VLOOKUP($BE140,战斗属性模型!$K$22:$O$24,BI$2,FALSE)*INDEX($BW$3:$CF$578,MATCH($BD140&amp;$BF140&amp;$BG140,$BT$3:$BT$578&amp;$BU$3:$BU$578&amp;$BV$3:$BV$578,0),MATCH(BI$1,$BW$1:$CF$1,0))</f>
        <v>19040</v>
      </c>
      <c r="BJ140" s="3">
        <f t="array" ref="BJ140">INDEX($D$21:$M$44,MATCH($BD140&amp;$BF140,$C$21:$C$44&amp;$B$21:$B$44,0),MATCH(BJ$1,$D$16:$M$16,0))+VLOOKUP($BE140,战斗属性模型!$K$22:$O$24,BJ$2,FALSE)*INDEX($BW$3:$CF$578,MATCH($BD140&amp;$BF140&amp;$BG140,$BT$3:$BT$578&amp;$BU$3:$BU$578&amp;$BV$3:$BV$578,0),MATCH(BJ$1,$BW$1:$CF$1,0))</f>
        <v>0</v>
      </c>
      <c r="BK140" s="3">
        <f t="array" ref="BK140">INDEX($D$21:$M$44,MATCH($BD140&amp;$BF140,$C$21:$C$44&amp;$B$21:$B$44,0),MATCH(BK$1,$D$16:$M$16,0))+VLOOKUP($BE140,战斗属性模型!$K$22:$O$24,BK$2,FALSE)*INDEX($BW$3:$CF$578,MATCH($BD140&amp;$BF140&amp;$BG140,$BT$3:$BT$578&amp;$BU$3:$BU$578&amp;$BV$3:$BV$578,0),MATCH(BK$1,$BW$1:$CF$1,0))</f>
        <v>0</v>
      </c>
      <c r="BL140" s="3"/>
      <c r="BM140" s="3"/>
      <c r="BN140" s="3"/>
      <c r="BO140" s="3"/>
      <c r="BP140" s="3"/>
      <c r="BQ140" s="3"/>
      <c r="BT140" t="str">
        <f t="shared" si="157"/>
        <v>头饰</v>
      </c>
      <c r="BU140">
        <f t="shared" si="158"/>
        <v>6</v>
      </c>
      <c r="BV140" s="1">
        <f t="shared" si="150"/>
        <v>18</v>
      </c>
      <c r="BW140" s="3">
        <f t="array" ref="BW140">INDEX($CI$3:$EP$26,MATCH($BV140,$CH$3:$CH$26,0),MATCH(BW$1&amp;$BU140,$CI$1:$EP$1&amp;$CI$2:$EP$2,0))*VLOOKUP($BT140,$C$17:$M$20,COUNTBLANK($D$15:D$15)+1,FALSE)</f>
        <v>864</v>
      </c>
      <c r="BX140" s="3">
        <f t="array" ref="BX140">INDEX($CI$3:$EP$26,MATCH($BV140,$CH$3:$CH$26,0),MATCH(BX$1&amp;$BU140,$CI$1:$EP$1&amp;$CI$2:$EP$2,0))*VLOOKUP($BT140,$C$17:$M$20,COUNTBLANK($D$15:E$15)+1,FALSE)</f>
        <v>43200</v>
      </c>
      <c r="BY140" s="3">
        <f t="array" ref="BY140">INDEX($CI$3:$EP$26,MATCH($BV140,$CH$3:$CH$26,0),MATCH(BY$1&amp;$BU140,$CI$1:$EP$1&amp;$CI$2:$EP$2,0))*VLOOKUP($BT140,$C$17:$M$20,COUNTBLANK($D$15:F$15)+1,FALSE)</f>
        <v>0</v>
      </c>
      <c r="BZ140" s="3">
        <f t="array" ref="BZ140">INDEX($CI$3:$EP$26,MATCH($BV140,$CH$3:$CH$26,0),MATCH(BZ$1&amp;$BU140,$CI$1:$EP$1&amp;$CI$2:$EP$2,0))*VLOOKUP($BT140,$C$17:$M$20,COUNTBLANK($D$15:G$15)+1,FALSE)</f>
        <v>0</v>
      </c>
      <c r="CA140" s="3">
        <f t="array" ref="CA140">INDEX($CI$3:$EP$26,MATCH($BV140,$CH$3:$CH$26,0),MATCH(CA$1&amp;$BU140,$CI$1:$EP$1&amp;$CI$2:$EP$2,0))*VLOOKUP($BT140,$C$17:$M$20,COUNTBLANK($D$15:H$15)+1,FALSE)</f>
        <v>0.24</v>
      </c>
      <c r="CB140" s="3">
        <f t="array" ref="CB140">INDEX($CI$3:$EP$26,MATCH($BV140,$CH$3:$CH$26,0),MATCH(CB$1&amp;$BU140,$CI$1:$EP$1&amp;$CI$2:$EP$2,0))*VLOOKUP($BT140,$C$17:$M$20,COUNTBLANK($D$15:I$15)+1,FALSE)</f>
        <v>0</v>
      </c>
      <c r="CC140" s="3">
        <f t="array" ref="CC140">INDEX($CI$3:$EP$26,MATCH($BV140,$CH$3:$CH$26,0),MATCH(CC$1&amp;$BU140,$CI$1:$EP$1&amp;$CI$2:$EP$2,0))*VLOOKUP($BT140,$C$17:$M$20,COUNTBLANK($D$15:J$15)+1,FALSE)</f>
        <v>0</v>
      </c>
      <c r="CD140" s="3">
        <f t="array" ref="CD140">INDEX($CI$3:$EP$26,MATCH($BV140,$CH$3:$CH$26,0),MATCH(CD$1&amp;$BU140,$CI$1:$EP$1&amp;$CI$2:$EP$2,0))*VLOOKUP($BT140,$C$17:$M$20,COUNTBLANK($D$15:K$15)+1,FALSE)</f>
        <v>0</v>
      </c>
      <c r="CE140" s="3">
        <f t="array" ref="CE140">INDEX($CI$3:$EP$26,MATCH($BV140,$CH$3:$CH$26,0),MATCH(CE$1&amp;$BU140,$CI$1:$EP$1&amp;$CI$2:$EP$2,0))*VLOOKUP($BT140,$C$17:$M$20,COUNTBLANK($D$15:L$15)+1,FALSE)</f>
        <v>0</v>
      </c>
      <c r="CF140" s="3">
        <f t="array" ref="CF140">INDEX($CI$3:$EP$26,MATCH($BV140,$CH$3:$CH$26,0),MATCH(CF$1&amp;$BU140,$CI$1:$EP$1&amp;$CI$2:$EP$2,0))*VLOOKUP($BT140,$C$17:$M$20,COUNTBLANK($D$15:M$15)+1,FALSE)</f>
        <v>0</v>
      </c>
    </row>
    <row r="141" spans="56:84" x14ac:dyDescent="0.2">
      <c r="BD141" t="str">
        <f t="shared" si="154"/>
        <v>头饰</v>
      </c>
      <c r="BE141">
        <v>1</v>
      </c>
      <c r="BF141">
        <f t="shared" si="155"/>
        <v>3</v>
      </c>
      <c r="BG141" s="1">
        <f t="shared" si="156"/>
        <v>19</v>
      </c>
      <c r="BH141" s="3">
        <f t="array" ref="BH141">INDEX($D$21:$M$44,MATCH($BD141&amp;$BF141,$C$21:$C$44&amp;$B$21:$B$44,0),MATCH(BH$1,$D$16:$M$16,0))+VLOOKUP($BE141,战斗属性模型!$K$22:$O$24,BH$2,FALSE)*INDEX($BW$3:$CF$578,MATCH($BD141&amp;$BF141&amp;$BG141,$BT$3:$BT$578&amp;$BU$3:$BU$578&amp;$BV$3:$BV$578,0),MATCH(BH$1,$BW$1:$CF$1,0))</f>
        <v>368</v>
      </c>
      <c r="BI141" s="3">
        <f t="array" ref="BI141">INDEX($D$21:$M$44,MATCH($BD141&amp;$BF141,$C$21:$C$44&amp;$B$21:$B$44,0),MATCH(BI$1,$D$16:$M$16,0))+VLOOKUP($BE141,战斗属性模型!$K$22:$O$24,BI$2,FALSE)*INDEX($BW$3:$CF$578,MATCH($BD141&amp;$BF141&amp;$BG141,$BT$3:$BT$578&amp;$BU$3:$BU$578&amp;$BV$3:$BV$578,0),MATCH(BI$1,$BW$1:$CF$1,0))</f>
        <v>19920</v>
      </c>
      <c r="BJ141" s="3">
        <f t="array" ref="BJ141">INDEX($D$21:$M$44,MATCH($BD141&amp;$BF141,$C$21:$C$44&amp;$B$21:$B$44,0),MATCH(BJ$1,$D$16:$M$16,0))+VLOOKUP($BE141,战斗属性模型!$K$22:$O$24,BJ$2,FALSE)*INDEX($BW$3:$CF$578,MATCH($BD141&amp;$BF141&amp;$BG141,$BT$3:$BT$578&amp;$BU$3:$BU$578&amp;$BV$3:$BV$578,0),MATCH(BJ$1,$BW$1:$CF$1,0))</f>
        <v>0</v>
      </c>
      <c r="BK141" s="3">
        <f t="array" ref="BK141">INDEX($D$21:$M$44,MATCH($BD141&amp;$BF141,$C$21:$C$44&amp;$B$21:$B$44,0),MATCH(BK$1,$D$16:$M$16,0))+VLOOKUP($BE141,战斗属性模型!$K$22:$O$24,BK$2,FALSE)*INDEX($BW$3:$CF$578,MATCH($BD141&amp;$BF141&amp;$BG141,$BT$3:$BT$578&amp;$BU$3:$BU$578&amp;$BV$3:$BV$578,0),MATCH(BK$1,$BW$1:$CF$1,0))</f>
        <v>0</v>
      </c>
      <c r="BL141" s="3"/>
      <c r="BM141" s="3"/>
      <c r="BN141" s="3"/>
      <c r="BO141" s="3"/>
      <c r="BP141" s="3"/>
      <c r="BQ141" s="3"/>
      <c r="BT141" t="str">
        <f t="shared" si="157"/>
        <v>头饰</v>
      </c>
      <c r="BU141">
        <f t="shared" si="158"/>
        <v>6</v>
      </c>
      <c r="BV141" s="1">
        <f t="shared" si="150"/>
        <v>19</v>
      </c>
      <c r="BW141" s="3">
        <f t="array" ref="BW141">INDEX($CI$3:$EP$26,MATCH($BV141,$CH$3:$CH$26,0),MATCH(BW$1&amp;$BU141,$CI$1:$EP$1&amp;$CI$2:$EP$2,0))*VLOOKUP($BT141,$C$17:$M$20,COUNTBLANK($D$15:D$15)+1,FALSE)</f>
        <v>912</v>
      </c>
      <c r="BX141" s="3">
        <f t="array" ref="BX141">INDEX($CI$3:$EP$26,MATCH($BV141,$CH$3:$CH$26,0),MATCH(BX$1&amp;$BU141,$CI$1:$EP$1&amp;$CI$2:$EP$2,0))*VLOOKUP($BT141,$C$17:$M$20,COUNTBLANK($D$15:E$15)+1,FALSE)</f>
        <v>45600</v>
      </c>
      <c r="BY141" s="3">
        <f t="array" ref="BY141">INDEX($CI$3:$EP$26,MATCH($BV141,$CH$3:$CH$26,0),MATCH(BY$1&amp;$BU141,$CI$1:$EP$1&amp;$CI$2:$EP$2,0))*VLOOKUP($BT141,$C$17:$M$20,COUNTBLANK($D$15:F$15)+1,FALSE)</f>
        <v>0</v>
      </c>
      <c r="BZ141" s="3">
        <f t="array" ref="BZ141">INDEX($CI$3:$EP$26,MATCH($BV141,$CH$3:$CH$26,0),MATCH(BZ$1&amp;$BU141,$CI$1:$EP$1&amp;$CI$2:$EP$2,0))*VLOOKUP($BT141,$C$17:$M$20,COUNTBLANK($D$15:G$15)+1,FALSE)</f>
        <v>0</v>
      </c>
      <c r="CA141" s="3">
        <f t="array" ref="CA141">INDEX($CI$3:$EP$26,MATCH($BV141,$CH$3:$CH$26,0),MATCH(CA$1&amp;$BU141,$CI$1:$EP$1&amp;$CI$2:$EP$2,0))*VLOOKUP($BT141,$C$17:$M$20,COUNTBLANK($D$15:H$15)+1,FALSE)</f>
        <v>0.24</v>
      </c>
      <c r="CB141" s="3">
        <f t="array" ref="CB141">INDEX($CI$3:$EP$26,MATCH($BV141,$CH$3:$CH$26,0),MATCH(CB$1&amp;$BU141,$CI$1:$EP$1&amp;$CI$2:$EP$2,0))*VLOOKUP($BT141,$C$17:$M$20,COUNTBLANK($D$15:I$15)+1,FALSE)</f>
        <v>0</v>
      </c>
      <c r="CC141" s="3">
        <f t="array" ref="CC141">INDEX($CI$3:$EP$26,MATCH($BV141,$CH$3:$CH$26,0),MATCH(CC$1&amp;$BU141,$CI$1:$EP$1&amp;$CI$2:$EP$2,0))*VLOOKUP($BT141,$C$17:$M$20,COUNTBLANK($D$15:J$15)+1,FALSE)</f>
        <v>0</v>
      </c>
      <c r="CD141" s="3">
        <f t="array" ref="CD141">INDEX($CI$3:$EP$26,MATCH($BV141,$CH$3:$CH$26,0),MATCH(CD$1&amp;$BU141,$CI$1:$EP$1&amp;$CI$2:$EP$2,0))*VLOOKUP($BT141,$C$17:$M$20,COUNTBLANK($D$15:K$15)+1,FALSE)</f>
        <v>0</v>
      </c>
      <c r="CE141" s="3">
        <f t="array" ref="CE141">INDEX($CI$3:$EP$26,MATCH($BV141,$CH$3:$CH$26,0),MATCH(CE$1&amp;$BU141,$CI$1:$EP$1&amp;$CI$2:$EP$2,0))*VLOOKUP($BT141,$C$17:$M$20,COUNTBLANK($D$15:L$15)+1,FALSE)</f>
        <v>0</v>
      </c>
      <c r="CF141" s="3">
        <f t="array" ref="CF141">INDEX($CI$3:$EP$26,MATCH($BV141,$CH$3:$CH$26,0),MATCH(CF$1&amp;$BU141,$CI$1:$EP$1&amp;$CI$2:$EP$2,0))*VLOOKUP($BT141,$C$17:$M$20,COUNTBLANK($D$15:M$15)+1,FALSE)</f>
        <v>0</v>
      </c>
    </row>
    <row r="142" spans="56:84" x14ac:dyDescent="0.2">
      <c r="BD142" t="str">
        <f t="shared" si="154"/>
        <v>头饰</v>
      </c>
      <c r="BE142">
        <v>1</v>
      </c>
      <c r="BF142">
        <f t="shared" si="155"/>
        <v>3</v>
      </c>
      <c r="BG142" s="1">
        <f t="shared" si="156"/>
        <v>20</v>
      </c>
      <c r="BH142" s="3">
        <f t="array" ref="BH142">INDEX($D$21:$M$44,MATCH($BD142&amp;$BF142,$C$21:$C$44&amp;$B$21:$B$44,0),MATCH(BH$1,$D$16:$M$16,0))+VLOOKUP($BE142,战斗属性模型!$K$22:$O$24,BH$2,FALSE)*INDEX($BW$3:$CF$578,MATCH($BD142&amp;$BF142&amp;$BG142,$BT$3:$BT$578&amp;$BU$3:$BU$578&amp;$BV$3:$BV$578,0),MATCH(BH$1,$BW$1:$CF$1,0))</f>
        <v>384</v>
      </c>
      <c r="BI142" s="3">
        <f t="array" ref="BI142">INDEX($D$21:$M$44,MATCH($BD142&amp;$BF142,$C$21:$C$44&amp;$B$21:$B$44,0),MATCH(BI$1,$D$16:$M$16,0))+VLOOKUP($BE142,战斗属性模型!$K$22:$O$24,BI$2,FALSE)*INDEX($BW$3:$CF$578,MATCH($BD142&amp;$BF142&amp;$BG142,$BT$3:$BT$578&amp;$BU$3:$BU$578&amp;$BV$3:$BV$578,0),MATCH(BI$1,$BW$1:$CF$1,0))</f>
        <v>20800</v>
      </c>
      <c r="BJ142" s="3">
        <f t="array" ref="BJ142">INDEX($D$21:$M$44,MATCH($BD142&amp;$BF142,$C$21:$C$44&amp;$B$21:$B$44,0),MATCH(BJ$1,$D$16:$M$16,0))+VLOOKUP($BE142,战斗属性模型!$K$22:$O$24,BJ$2,FALSE)*INDEX($BW$3:$CF$578,MATCH($BD142&amp;$BF142&amp;$BG142,$BT$3:$BT$578&amp;$BU$3:$BU$578&amp;$BV$3:$BV$578,0),MATCH(BJ$1,$BW$1:$CF$1,0))</f>
        <v>0</v>
      </c>
      <c r="BK142" s="3">
        <f t="array" ref="BK142">INDEX($D$21:$M$44,MATCH($BD142&amp;$BF142,$C$21:$C$44&amp;$B$21:$B$44,0),MATCH(BK$1,$D$16:$M$16,0))+VLOOKUP($BE142,战斗属性模型!$K$22:$O$24,BK$2,FALSE)*INDEX($BW$3:$CF$578,MATCH($BD142&amp;$BF142&amp;$BG142,$BT$3:$BT$578&amp;$BU$3:$BU$578&amp;$BV$3:$BV$578,0),MATCH(BK$1,$BW$1:$CF$1,0))</f>
        <v>0</v>
      </c>
      <c r="BL142" s="3"/>
      <c r="BM142" s="3"/>
      <c r="BN142" s="3"/>
      <c r="BO142" s="3"/>
      <c r="BP142" s="3"/>
      <c r="BQ142" s="3"/>
      <c r="BT142" t="str">
        <f t="shared" si="157"/>
        <v>头饰</v>
      </c>
      <c r="BU142">
        <f t="shared" si="158"/>
        <v>6</v>
      </c>
      <c r="BV142" s="1">
        <f t="shared" si="150"/>
        <v>20</v>
      </c>
      <c r="BW142" s="3">
        <f t="array" ref="BW142">INDEX($CI$3:$EP$26,MATCH($BV142,$CH$3:$CH$26,0),MATCH(BW$1&amp;$BU142,$CI$1:$EP$1&amp;$CI$2:$EP$2,0))*VLOOKUP($BT142,$C$17:$M$20,COUNTBLANK($D$15:D$15)+1,FALSE)</f>
        <v>960</v>
      </c>
      <c r="BX142" s="3">
        <f t="array" ref="BX142">INDEX($CI$3:$EP$26,MATCH($BV142,$CH$3:$CH$26,0),MATCH(BX$1&amp;$BU142,$CI$1:$EP$1&amp;$CI$2:$EP$2,0))*VLOOKUP($BT142,$C$17:$M$20,COUNTBLANK($D$15:E$15)+1,FALSE)</f>
        <v>48000</v>
      </c>
      <c r="BY142" s="3">
        <f t="array" ref="BY142">INDEX($CI$3:$EP$26,MATCH($BV142,$CH$3:$CH$26,0),MATCH(BY$1&amp;$BU142,$CI$1:$EP$1&amp;$CI$2:$EP$2,0))*VLOOKUP($BT142,$C$17:$M$20,COUNTBLANK($D$15:F$15)+1,FALSE)</f>
        <v>0</v>
      </c>
      <c r="BZ142" s="3">
        <f t="array" ref="BZ142">INDEX($CI$3:$EP$26,MATCH($BV142,$CH$3:$CH$26,0),MATCH(BZ$1&amp;$BU142,$CI$1:$EP$1&amp;$CI$2:$EP$2,0))*VLOOKUP($BT142,$C$17:$M$20,COUNTBLANK($D$15:G$15)+1,FALSE)</f>
        <v>0</v>
      </c>
      <c r="CA142" s="3">
        <f t="array" ref="CA142">INDEX($CI$3:$EP$26,MATCH($BV142,$CH$3:$CH$26,0),MATCH(CA$1&amp;$BU142,$CI$1:$EP$1&amp;$CI$2:$EP$2,0))*VLOOKUP($BT142,$C$17:$M$20,COUNTBLANK($D$15:H$15)+1,FALSE)</f>
        <v>0.30000000000000004</v>
      </c>
      <c r="CB142" s="3">
        <f t="array" ref="CB142">INDEX($CI$3:$EP$26,MATCH($BV142,$CH$3:$CH$26,0),MATCH(CB$1&amp;$BU142,$CI$1:$EP$1&amp;$CI$2:$EP$2,0))*VLOOKUP($BT142,$C$17:$M$20,COUNTBLANK($D$15:I$15)+1,FALSE)</f>
        <v>0</v>
      </c>
      <c r="CC142" s="3">
        <f t="array" ref="CC142">INDEX($CI$3:$EP$26,MATCH($BV142,$CH$3:$CH$26,0),MATCH(CC$1&amp;$BU142,$CI$1:$EP$1&amp;$CI$2:$EP$2,0))*VLOOKUP($BT142,$C$17:$M$20,COUNTBLANK($D$15:J$15)+1,FALSE)</f>
        <v>0</v>
      </c>
      <c r="CD142" s="3">
        <f t="array" ref="CD142">INDEX($CI$3:$EP$26,MATCH($BV142,$CH$3:$CH$26,0),MATCH(CD$1&amp;$BU142,$CI$1:$EP$1&amp;$CI$2:$EP$2,0))*VLOOKUP($BT142,$C$17:$M$20,COUNTBLANK($D$15:K$15)+1,FALSE)</f>
        <v>0</v>
      </c>
      <c r="CE142" s="3">
        <f t="array" ref="CE142">INDEX($CI$3:$EP$26,MATCH($BV142,$CH$3:$CH$26,0),MATCH(CE$1&amp;$BU142,$CI$1:$EP$1&amp;$CI$2:$EP$2,0))*VLOOKUP($BT142,$C$17:$M$20,COUNTBLANK($D$15:L$15)+1,FALSE)</f>
        <v>0</v>
      </c>
      <c r="CF142" s="3">
        <f t="array" ref="CF142">INDEX($CI$3:$EP$26,MATCH($BV142,$CH$3:$CH$26,0),MATCH(CF$1&amp;$BU142,$CI$1:$EP$1&amp;$CI$2:$EP$2,0))*VLOOKUP($BT142,$C$17:$M$20,COUNTBLANK($D$15:M$15)+1,FALSE)</f>
        <v>0</v>
      </c>
    </row>
    <row r="143" spans="56:84" x14ac:dyDescent="0.2">
      <c r="BD143" t="str">
        <f t="shared" si="154"/>
        <v>头饰</v>
      </c>
      <c r="BE143">
        <v>1</v>
      </c>
      <c r="BF143">
        <f t="shared" si="155"/>
        <v>3</v>
      </c>
      <c r="BG143" s="1">
        <f t="shared" si="156"/>
        <v>21</v>
      </c>
      <c r="BH143" s="3">
        <f t="array" ref="BH143">INDEX($D$21:$M$44,MATCH($BD143&amp;$BF143,$C$21:$C$44&amp;$B$21:$B$44,0),MATCH(BH$1,$D$16:$M$16,0))+VLOOKUP($BE143,战斗属性模型!$K$22:$O$24,BH$2,FALSE)*INDEX($BW$3:$CF$578,MATCH($BD143&amp;$BF143&amp;$BG143,$BT$3:$BT$578&amp;$BU$3:$BU$578&amp;$BV$3:$BV$578,0),MATCH(BH$1,$BW$1:$CF$1,0))</f>
        <v>400</v>
      </c>
      <c r="BI143" s="3">
        <f t="array" ref="BI143">INDEX($D$21:$M$44,MATCH($BD143&amp;$BF143,$C$21:$C$44&amp;$B$21:$B$44,0),MATCH(BI$1,$D$16:$M$16,0))+VLOOKUP($BE143,战斗属性模型!$K$22:$O$24,BI$2,FALSE)*INDEX($BW$3:$CF$578,MATCH($BD143&amp;$BF143&amp;$BG143,$BT$3:$BT$578&amp;$BU$3:$BU$578&amp;$BV$3:$BV$578,0),MATCH(BI$1,$BW$1:$CF$1,0))</f>
        <v>21680</v>
      </c>
      <c r="BJ143" s="3">
        <f t="array" ref="BJ143">INDEX($D$21:$M$44,MATCH($BD143&amp;$BF143,$C$21:$C$44&amp;$B$21:$B$44,0),MATCH(BJ$1,$D$16:$M$16,0))+VLOOKUP($BE143,战斗属性模型!$K$22:$O$24,BJ$2,FALSE)*INDEX($BW$3:$CF$578,MATCH($BD143&amp;$BF143&amp;$BG143,$BT$3:$BT$578&amp;$BU$3:$BU$578&amp;$BV$3:$BV$578,0),MATCH(BJ$1,$BW$1:$CF$1,0))</f>
        <v>0</v>
      </c>
      <c r="BK143" s="3">
        <f t="array" ref="BK143">INDEX($D$21:$M$44,MATCH($BD143&amp;$BF143,$C$21:$C$44&amp;$B$21:$B$44,0),MATCH(BK$1,$D$16:$M$16,0))+VLOOKUP($BE143,战斗属性模型!$K$22:$O$24,BK$2,FALSE)*INDEX($BW$3:$CF$578,MATCH($BD143&amp;$BF143&amp;$BG143,$BT$3:$BT$578&amp;$BU$3:$BU$578&amp;$BV$3:$BV$578,0),MATCH(BK$1,$BW$1:$CF$1,0))</f>
        <v>0</v>
      </c>
      <c r="BL143" s="3"/>
      <c r="BM143" s="3"/>
      <c r="BN143" s="3"/>
      <c r="BO143" s="3"/>
      <c r="BP143" s="3"/>
      <c r="BQ143" s="3"/>
      <c r="BT143" t="str">
        <f t="shared" si="157"/>
        <v>头饰</v>
      </c>
      <c r="BU143">
        <f t="shared" si="158"/>
        <v>6</v>
      </c>
      <c r="BV143" s="1">
        <f t="shared" si="150"/>
        <v>21</v>
      </c>
      <c r="BW143" s="3">
        <f t="array" ref="BW143">INDEX($CI$3:$EP$26,MATCH($BV143,$CH$3:$CH$26,0),MATCH(BW$1&amp;$BU143,$CI$1:$EP$1&amp;$CI$2:$EP$2,0))*VLOOKUP($BT143,$C$17:$M$20,COUNTBLANK($D$15:D$15)+1,FALSE)</f>
        <v>1008</v>
      </c>
      <c r="BX143" s="3">
        <f t="array" ref="BX143">INDEX($CI$3:$EP$26,MATCH($BV143,$CH$3:$CH$26,0),MATCH(BX$1&amp;$BU143,$CI$1:$EP$1&amp;$CI$2:$EP$2,0))*VLOOKUP($BT143,$C$17:$M$20,COUNTBLANK($D$15:E$15)+1,FALSE)</f>
        <v>50400</v>
      </c>
      <c r="BY143" s="3">
        <f t="array" ref="BY143">INDEX($CI$3:$EP$26,MATCH($BV143,$CH$3:$CH$26,0),MATCH(BY$1&amp;$BU143,$CI$1:$EP$1&amp;$CI$2:$EP$2,0))*VLOOKUP($BT143,$C$17:$M$20,COUNTBLANK($D$15:F$15)+1,FALSE)</f>
        <v>0</v>
      </c>
      <c r="BZ143" s="3">
        <f t="array" ref="BZ143">INDEX($CI$3:$EP$26,MATCH($BV143,$CH$3:$CH$26,0),MATCH(BZ$1&amp;$BU143,$CI$1:$EP$1&amp;$CI$2:$EP$2,0))*VLOOKUP($BT143,$C$17:$M$20,COUNTBLANK($D$15:G$15)+1,FALSE)</f>
        <v>0</v>
      </c>
      <c r="CA143" s="3">
        <f t="array" ref="CA143">INDEX($CI$3:$EP$26,MATCH($BV143,$CH$3:$CH$26,0),MATCH(CA$1&amp;$BU143,$CI$1:$EP$1&amp;$CI$2:$EP$2,0))*VLOOKUP($BT143,$C$17:$M$20,COUNTBLANK($D$15:H$15)+1,FALSE)</f>
        <v>0.30000000000000004</v>
      </c>
      <c r="CB143" s="3">
        <f t="array" ref="CB143">INDEX($CI$3:$EP$26,MATCH($BV143,$CH$3:$CH$26,0),MATCH(CB$1&amp;$BU143,$CI$1:$EP$1&amp;$CI$2:$EP$2,0))*VLOOKUP($BT143,$C$17:$M$20,COUNTBLANK($D$15:I$15)+1,FALSE)</f>
        <v>0</v>
      </c>
      <c r="CC143" s="3">
        <f t="array" ref="CC143">INDEX($CI$3:$EP$26,MATCH($BV143,$CH$3:$CH$26,0),MATCH(CC$1&amp;$BU143,$CI$1:$EP$1&amp;$CI$2:$EP$2,0))*VLOOKUP($BT143,$C$17:$M$20,COUNTBLANK($D$15:J$15)+1,FALSE)</f>
        <v>0</v>
      </c>
      <c r="CD143" s="3">
        <f t="array" ref="CD143">INDEX($CI$3:$EP$26,MATCH($BV143,$CH$3:$CH$26,0),MATCH(CD$1&amp;$BU143,$CI$1:$EP$1&amp;$CI$2:$EP$2,0))*VLOOKUP($BT143,$C$17:$M$20,COUNTBLANK($D$15:K$15)+1,FALSE)</f>
        <v>0</v>
      </c>
      <c r="CE143" s="3">
        <f t="array" ref="CE143">INDEX($CI$3:$EP$26,MATCH($BV143,$CH$3:$CH$26,0),MATCH(CE$1&amp;$BU143,$CI$1:$EP$1&amp;$CI$2:$EP$2,0))*VLOOKUP($BT143,$C$17:$M$20,COUNTBLANK($D$15:L$15)+1,FALSE)</f>
        <v>0</v>
      </c>
      <c r="CF143" s="3">
        <f t="array" ref="CF143">INDEX($CI$3:$EP$26,MATCH($BV143,$CH$3:$CH$26,0),MATCH(CF$1&amp;$BU143,$CI$1:$EP$1&amp;$CI$2:$EP$2,0))*VLOOKUP($BT143,$C$17:$M$20,COUNTBLANK($D$15:M$15)+1,FALSE)</f>
        <v>0</v>
      </c>
    </row>
    <row r="144" spans="56:84" x14ac:dyDescent="0.2">
      <c r="BD144" t="str">
        <f t="shared" si="154"/>
        <v>头饰</v>
      </c>
      <c r="BE144">
        <v>1</v>
      </c>
      <c r="BF144">
        <f t="shared" si="155"/>
        <v>3</v>
      </c>
      <c r="BG144" s="1">
        <f t="shared" si="156"/>
        <v>22</v>
      </c>
      <c r="BH144" s="3">
        <f t="array" ref="BH144">INDEX($D$21:$M$44,MATCH($BD144&amp;$BF144,$C$21:$C$44&amp;$B$21:$B$44,0),MATCH(BH$1,$D$16:$M$16,0))+VLOOKUP($BE144,战斗属性模型!$K$22:$O$24,BH$2,FALSE)*INDEX($BW$3:$CF$578,MATCH($BD144&amp;$BF144&amp;$BG144,$BT$3:$BT$578&amp;$BU$3:$BU$578&amp;$BV$3:$BV$578,0),MATCH(BH$1,$BW$1:$CF$1,0))</f>
        <v>416</v>
      </c>
      <c r="BI144" s="3">
        <f t="array" ref="BI144">INDEX($D$21:$M$44,MATCH($BD144&amp;$BF144,$C$21:$C$44&amp;$B$21:$B$44,0),MATCH(BI$1,$D$16:$M$16,0))+VLOOKUP($BE144,战斗属性模型!$K$22:$O$24,BI$2,FALSE)*INDEX($BW$3:$CF$578,MATCH($BD144&amp;$BF144&amp;$BG144,$BT$3:$BT$578&amp;$BU$3:$BU$578&amp;$BV$3:$BV$578,0),MATCH(BI$1,$BW$1:$CF$1,0))</f>
        <v>22560</v>
      </c>
      <c r="BJ144" s="3">
        <f t="array" ref="BJ144">INDEX($D$21:$M$44,MATCH($BD144&amp;$BF144,$C$21:$C$44&amp;$B$21:$B$44,0),MATCH(BJ$1,$D$16:$M$16,0))+VLOOKUP($BE144,战斗属性模型!$K$22:$O$24,BJ$2,FALSE)*INDEX($BW$3:$CF$578,MATCH($BD144&amp;$BF144&amp;$BG144,$BT$3:$BT$578&amp;$BU$3:$BU$578&amp;$BV$3:$BV$578,0),MATCH(BJ$1,$BW$1:$CF$1,0))</f>
        <v>0</v>
      </c>
      <c r="BK144" s="3">
        <f t="array" ref="BK144">INDEX($D$21:$M$44,MATCH($BD144&amp;$BF144,$C$21:$C$44&amp;$B$21:$B$44,0),MATCH(BK$1,$D$16:$M$16,0))+VLOOKUP($BE144,战斗属性模型!$K$22:$O$24,BK$2,FALSE)*INDEX($BW$3:$CF$578,MATCH($BD144&amp;$BF144&amp;$BG144,$BT$3:$BT$578&amp;$BU$3:$BU$578&amp;$BV$3:$BV$578,0),MATCH(BK$1,$BW$1:$CF$1,0))</f>
        <v>0</v>
      </c>
      <c r="BL144" s="3"/>
      <c r="BM144" s="3"/>
      <c r="BN144" s="3"/>
      <c r="BO144" s="3"/>
      <c r="BP144" s="3"/>
      <c r="BQ144" s="3"/>
      <c r="BT144" t="str">
        <f t="shared" si="157"/>
        <v>头饰</v>
      </c>
      <c r="BU144">
        <f t="shared" si="158"/>
        <v>6</v>
      </c>
      <c r="BV144" s="1">
        <f t="shared" si="150"/>
        <v>22</v>
      </c>
      <c r="BW144" s="3">
        <f t="array" ref="BW144">INDEX($CI$3:$EP$26,MATCH($BV144,$CH$3:$CH$26,0),MATCH(BW$1&amp;$BU144,$CI$1:$EP$1&amp;$CI$2:$EP$2,0))*VLOOKUP($BT144,$C$17:$M$20,COUNTBLANK($D$15:D$15)+1,FALSE)</f>
        <v>1056</v>
      </c>
      <c r="BX144" s="3">
        <f t="array" ref="BX144">INDEX($CI$3:$EP$26,MATCH($BV144,$CH$3:$CH$26,0),MATCH(BX$1&amp;$BU144,$CI$1:$EP$1&amp;$CI$2:$EP$2,0))*VLOOKUP($BT144,$C$17:$M$20,COUNTBLANK($D$15:E$15)+1,FALSE)</f>
        <v>52800</v>
      </c>
      <c r="BY144" s="3">
        <f t="array" ref="BY144">INDEX($CI$3:$EP$26,MATCH($BV144,$CH$3:$CH$26,0),MATCH(BY$1&amp;$BU144,$CI$1:$EP$1&amp;$CI$2:$EP$2,0))*VLOOKUP($BT144,$C$17:$M$20,COUNTBLANK($D$15:F$15)+1,FALSE)</f>
        <v>0</v>
      </c>
      <c r="BZ144" s="3">
        <f t="array" ref="BZ144">INDEX($CI$3:$EP$26,MATCH($BV144,$CH$3:$CH$26,0),MATCH(BZ$1&amp;$BU144,$CI$1:$EP$1&amp;$CI$2:$EP$2,0))*VLOOKUP($BT144,$C$17:$M$20,COUNTBLANK($D$15:G$15)+1,FALSE)</f>
        <v>0</v>
      </c>
      <c r="CA144" s="3">
        <f t="array" ref="CA144">INDEX($CI$3:$EP$26,MATCH($BV144,$CH$3:$CH$26,0),MATCH(CA$1&amp;$BU144,$CI$1:$EP$1&amp;$CI$2:$EP$2,0))*VLOOKUP($BT144,$C$17:$M$20,COUNTBLANK($D$15:H$15)+1,FALSE)</f>
        <v>0.30000000000000004</v>
      </c>
      <c r="CB144" s="3">
        <f t="array" ref="CB144">INDEX($CI$3:$EP$26,MATCH($BV144,$CH$3:$CH$26,0),MATCH(CB$1&amp;$BU144,$CI$1:$EP$1&amp;$CI$2:$EP$2,0))*VLOOKUP($BT144,$C$17:$M$20,COUNTBLANK($D$15:I$15)+1,FALSE)</f>
        <v>0</v>
      </c>
      <c r="CC144" s="3">
        <f t="array" ref="CC144">INDEX($CI$3:$EP$26,MATCH($BV144,$CH$3:$CH$26,0),MATCH(CC$1&amp;$BU144,$CI$1:$EP$1&amp;$CI$2:$EP$2,0))*VLOOKUP($BT144,$C$17:$M$20,COUNTBLANK($D$15:J$15)+1,FALSE)</f>
        <v>0</v>
      </c>
      <c r="CD144" s="3">
        <f t="array" ref="CD144">INDEX($CI$3:$EP$26,MATCH($BV144,$CH$3:$CH$26,0),MATCH(CD$1&amp;$BU144,$CI$1:$EP$1&amp;$CI$2:$EP$2,0))*VLOOKUP($BT144,$C$17:$M$20,COUNTBLANK($D$15:K$15)+1,FALSE)</f>
        <v>0</v>
      </c>
      <c r="CE144" s="3">
        <f t="array" ref="CE144">INDEX($CI$3:$EP$26,MATCH($BV144,$CH$3:$CH$26,0),MATCH(CE$1&amp;$BU144,$CI$1:$EP$1&amp;$CI$2:$EP$2,0))*VLOOKUP($BT144,$C$17:$M$20,COUNTBLANK($D$15:L$15)+1,FALSE)</f>
        <v>0</v>
      </c>
      <c r="CF144" s="3">
        <f t="array" ref="CF144">INDEX($CI$3:$EP$26,MATCH($BV144,$CH$3:$CH$26,0),MATCH(CF$1&amp;$BU144,$CI$1:$EP$1&amp;$CI$2:$EP$2,0))*VLOOKUP($BT144,$C$17:$M$20,COUNTBLANK($D$15:M$15)+1,FALSE)</f>
        <v>0</v>
      </c>
    </row>
    <row r="145" spans="56:84" x14ac:dyDescent="0.2">
      <c r="BD145" t="str">
        <f t="shared" si="154"/>
        <v>头饰</v>
      </c>
      <c r="BE145">
        <v>1</v>
      </c>
      <c r="BF145">
        <f t="shared" si="155"/>
        <v>3</v>
      </c>
      <c r="BG145" s="1">
        <f t="shared" si="156"/>
        <v>23</v>
      </c>
      <c r="BH145" s="3">
        <f t="array" ref="BH145">INDEX($D$21:$M$44,MATCH($BD145&amp;$BF145,$C$21:$C$44&amp;$B$21:$B$44,0),MATCH(BH$1,$D$16:$M$16,0))+VLOOKUP($BE145,战斗属性模型!$K$22:$O$24,BH$2,FALSE)*INDEX($BW$3:$CF$578,MATCH($BD145&amp;$BF145&amp;$BG145,$BT$3:$BT$578&amp;$BU$3:$BU$578&amp;$BV$3:$BV$578,0),MATCH(BH$1,$BW$1:$CF$1,0))</f>
        <v>432</v>
      </c>
      <c r="BI145" s="3">
        <f t="array" ref="BI145">INDEX($D$21:$M$44,MATCH($BD145&amp;$BF145,$C$21:$C$44&amp;$B$21:$B$44,0),MATCH(BI$1,$D$16:$M$16,0))+VLOOKUP($BE145,战斗属性模型!$K$22:$O$24,BI$2,FALSE)*INDEX($BW$3:$CF$578,MATCH($BD145&amp;$BF145&amp;$BG145,$BT$3:$BT$578&amp;$BU$3:$BU$578&amp;$BV$3:$BV$578,0),MATCH(BI$1,$BW$1:$CF$1,0))</f>
        <v>23440</v>
      </c>
      <c r="BJ145" s="3">
        <f t="array" ref="BJ145">INDEX($D$21:$M$44,MATCH($BD145&amp;$BF145,$C$21:$C$44&amp;$B$21:$B$44,0),MATCH(BJ$1,$D$16:$M$16,0))+VLOOKUP($BE145,战斗属性模型!$K$22:$O$24,BJ$2,FALSE)*INDEX($BW$3:$CF$578,MATCH($BD145&amp;$BF145&amp;$BG145,$BT$3:$BT$578&amp;$BU$3:$BU$578&amp;$BV$3:$BV$578,0),MATCH(BJ$1,$BW$1:$CF$1,0))</f>
        <v>0</v>
      </c>
      <c r="BK145" s="3">
        <f t="array" ref="BK145">INDEX($D$21:$M$44,MATCH($BD145&amp;$BF145,$C$21:$C$44&amp;$B$21:$B$44,0),MATCH(BK$1,$D$16:$M$16,0))+VLOOKUP($BE145,战斗属性模型!$K$22:$O$24,BK$2,FALSE)*INDEX($BW$3:$CF$578,MATCH($BD145&amp;$BF145&amp;$BG145,$BT$3:$BT$578&amp;$BU$3:$BU$578&amp;$BV$3:$BV$578,0),MATCH(BK$1,$BW$1:$CF$1,0))</f>
        <v>0</v>
      </c>
      <c r="BL145" s="3"/>
      <c r="BM145" s="3"/>
      <c r="BN145" s="3"/>
      <c r="BO145" s="3"/>
      <c r="BP145" s="3"/>
      <c r="BQ145" s="3"/>
      <c r="BT145" t="str">
        <f t="shared" si="157"/>
        <v>头饰</v>
      </c>
      <c r="BU145">
        <f t="shared" si="158"/>
        <v>6</v>
      </c>
      <c r="BV145" s="1">
        <f t="shared" si="150"/>
        <v>23</v>
      </c>
      <c r="BW145" s="3">
        <f t="array" ref="BW145">INDEX($CI$3:$EP$26,MATCH($BV145,$CH$3:$CH$26,0),MATCH(BW$1&amp;$BU145,$CI$1:$EP$1&amp;$CI$2:$EP$2,0))*VLOOKUP($BT145,$C$17:$M$20,COUNTBLANK($D$15:D$15)+1,FALSE)</f>
        <v>1104</v>
      </c>
      <c r="BX145" s="3">
        <f t="array" ref="BX145">INDEX($CI$3:$EP$26,MATCH($BV145,$CH$3:$CH$26,0),MATCH(BX$1&amp;$BU145,$CI$1:$EP$1&amp;$CI$2:$EP$2,0))*VLOOKUP($BT145,$C$17:$M$20,COUNTBLANK($D$15:E$15)+1,FALSE)</f>
        <v>55200</v>
      </c>
      <c r="BY145" s="3">
        <f t="array" ref="BY145">INDEX($CI$3:$EP$26,MATCH($BV145,$CH$3:$CH$26,0),MATCH(BY$1&amp;$BU145,$CI$1:$EP$1&amp;$CI$2:$EP$2,0))*VLOOKUP($BT145,$C$17:$M$20,COUNTBLANK($D$15:F$15)+1,FALSE)</f>
        <v>0</v>
      </c>
      <c r="BZ145" s="3">
        <f t="array" ref="BZ145">INDEX($CI$3:$EP$26,MATCH($BV145,$CH$3:$CH$26,0),MATCH(BZ$1&amp;$BU145,$CI$1:$EP$1&amp;$CI$2:$EP$2,0))*VLOOKUP($BT145,$C$17:$M$20,COUNTBLANK($D$15:G$15)+1,FALSE)</f>
        <v>0</v>
      </c>
      <c r="CA145" s="3">
        <f t="array" ref="CA145">INDEX($CI$3:$EP$26,MATCH($BV145,$CH$3:$CH$26,0),MATCH(CA$1&amp;$BU145,$CI$1:$EP$1&amp;$CI$2:$EP$2,0))*VLOOKUP($BT145,$C$17:$M$20,COUNTBLANK($D$15:H$15)+1,FALSE)</f>
        <v>0.30000000000000004</v>
      </c>
      <c r="CB145" s="3">
        <f t="array" ref="CB145">INDEX($CI$3:$EP$26,MATCH($BV145,$CH$3:$CH$26,0),MATCH(CB$1&amp;$BU145,$CI$1:$EP$1&amp;$CI$2:$EP$2,0))*VLOOKUP($BT145,$C$17:$M$20,COUNTBLANK($D$15:I$15)+1,FALSE)</f>
        <v>0</v>
      </c>
      <c r="CC145" s="3">
        <f t="array" ref="CC145">INDEX($CI$3:$EP$26,MATCH($BV145,$CH$3:$CH$26,0),MATCH(CC$1&amp;$BU145,$CI$1:$EP$1&amp;$CI$2:$EP$2,0))*VLOOKUP($BT145,$C$17:$M$20,COUNTBLANK($D$15:J$15)+1,FALSE)</f>
        <v>0</v>
      </c>
      <c r="CD145" s="3">
        <f t="array" ref="CD145">INDEX($CI$3:$EP$26,MATCH($BV145,$CH$3:$CH$26,0),MATCH(CD$1&amp;$BU145,$CI$1:$EP$1&amp;$CI$2:$EP$2,0))*VLOOKUP($BT145,$C$17:$M$20,COUNTBLANK($D$15:K$15)+1,FALSE)</f>
        <v>0</v>
      </c>
      <c r="CE145" s="3">
        <f t="array" ref="CE145">INDEX($CI$3:$EP$26,MATCH($BV145,$CH$3:$CH$26,0),MATCH(CE$1&amp;$BU145,$CI$1:$EP$1&amp;$CI$2:$EP$2,0))*VLOOKUP($BT145,$C$17:$M$20,COUNTBLANK($D$15:L$15)+1,FALSE)</f>
        <v>0</v>
      </c>
      <c r="CF145" s="3">
        <f t="array" ref="CF145">INDEX($CI$3:$EP$26,MATCH($BV145,$CH$3:$CH$26,0),MATCH(CF$1&amp;$BU145,$CI$1:$EP$1&amp;$CI$2:$EP$2,0))*VLOOKUP($BT145,$C$17:$M$20,COUNTBLANK($D$15:M$15)+1,FALSE)</f>
        <v>0</v>
      </c>
    </row>
    <row r="146" spans="56:84" x14ac:dyDescent="0.2">
      <c r="BD146" t="str">
        <f t="shared" si="154"/>
        <v>头饰</v>
      </c>
      <c r="BE146">
        <v>1</v>
      </c>
      <c r="BF146">
        <f t="shared" si="155"/>
        <v>3</v>
      </c>
      <c r="BG146" s="1">
        <f t="shared" si="156"/>
        <v>24</v>
      </c>
      <c r="BH146" s="3">
        <f t="array" ref="BH146">INDEX($D$21:$M$44,MATCH($BD146&amp;$BF146,$C$21:$C$44&amp;$B$21:$B$44,0),MATCH(BH$1,$D$16:$M$16,0))+VLOOKUP($BE146,战斗属性模型!$K$22:$O$24,BH$2,FALSE)*INDEX($BW$3:$CF$578,MATCH($BD146&amp;$BF146&amp;$BG146,$BT$3:$BT$578&amp;$BU$3:$BU$578&amp;$BV$3:$BV$578,0),MATCH(BH$1,$BW$1:$CF$1,0))</f>
        <v>448</v>
      </c>
      <c r="BI146" s="3">
        <f t="array" ref="BI146">INDEX($D$21:$M$44,MATCH($BD146&amp;$BF146,$C$21:$C$44&amp;$B$21:$B$44,0),MATCH(BI$1,$D$16:$M$16,0))+VLOOKUP($BE146,战斗属性模型!$K$22:$O$24,BI$2,FALSE)*INDEX($BW$3:$CF$578,MATCH($BD146&amp;$BF146&amp;$BG146,$BT$3:$BT$578&amp;$BU$3:$BU$578&amp;$BV$3:$BV$578,0),MATCH(BI$1,$BW$1:$CF$1,0))</f>
        <v>24320</v>
      </c>
      <c r="BJ146" s="3">
        <f t="array" ref="BJ146">INDEX($D$21:$M$44,MATCH($BD146&amp;$BF146,$C$21:$C$44&amp;$B$21:$B$44,0),MATCH(BJ$1,$D$16:$M$16,0))+VLOOKUP($BE146,战斗属性模型!$K$22:$O$24,BJ$2,FALSE)*INDEX($BW$3:$CF$578,MATCH($BD146&amp;$BF146&amp;$BG146,$BT$3:$BT$578&amp;$BU$3:$BU$578&amp;$BV$3:$BV$578,0),MATCH(BJ$1,$BW$1:$CF$1,0))</f>
        <v>0</v>
      </c>
      <c r="BK146" s="3">
        <f t="array" ref="BK146">INDEX($D$21:$M$44,MATCH($BD146&amp;$BF146,$C$21:$C$44&amp;$B$21:$B$44,0),MATCH(BK$1,$D$16:$M$16,0))+VLOOKUP($BE146,战斗属性模型!$K$22:$O$24,BK$2,FALSE)*INDEX($BW$3:$CF$578,MATCH($BD146&amp;$BF146&amp;$BG146,$BT$3:$BT$578&amp;$BU$3:$BU$578&amp;$BV$3:$BV$578,0),MATCH(BK$1,$BW$1:$CF$1,0))</f>
        <v>0</v>
      </c>
      <c r="BL146" s="3"/>
      <c r="BM146" s="3"/>
      <c r="BN146" s="3"/>
      <c r="BO146" s="3"/>
      <c r="BP146" s="3"/>
      <c r="BQ146" s="3"/>
      <c r="BT146" t="str">
        <f t="shared" si="157"/>
        <v>头饰</v>
      </c>
      <c r="BU146">
        <f t="shared" si="158"/>
        <v>6</v>
      </c>
      <c r="BV146" s="1">
        <f t="shared" si="150"/>
        <v>24</v>
      </c>
      <c r="BW146" s="3">
        <f t="array" ref="BW146">INDEX($CI$3:$EP$26,MATCH($BV146,$CH$3:$CH$26,0),MATCH(BW$1&amp;$BU146,$CI$1:$EP$1&amp;$CI$2:$EP$2,0))*VLOOKUP($BT146,$C$17:$M$20,COUNTBLANK($D$15:D$15)+1,FALSE)</f>
        <v>1152</v>
      </c>
      <c r="BX146" s="3">
        <f t="array" ref="BX146">INDEX($CI$3:$EP$26,MATCH($BV146,$CH$3:$CH$26,0),MATCH(BX$1&amp;$BU146,$CI$1:$EP$1&amp;$CI$2:$EP$2,0))*VLOOKUP($BT146,$C$17:$M$20,COUNTBLANK($D$15:E$15)+1,FALSE)</f>
        <v>57600</v>
      </c>
      <c r="BY146" s="3">
        <f t="array" ref="BY146">INDEX($CI$3:$EP$26,MATCH($BV146,$CH$3:$CH$26,0),MATCH(BY$1&amp;$BU146,$CI$1:$EP$1&amp;$CI$2:$EP$2,0))*VLOOKUP($BT146,$C$17:$M$20,COUNTBLANK($D$15:F$15)+1,FALSE)</f>
        <v>0</v>
      </c>
      <c r="BZ146" s="3">
        <f t="array" ref="BZ146">INDEX($CI$3:$EP$26,MATCH($BV146,$CH$3:$CH$26,0),MATCH(BZ$1&amp;$BU146,$CI$1:$EP$1&amp;$CI$2:$EP$2,0))*VLOOKUP($BT146,$C$17:$M$20,COUNTBLANK($D$15:G$15)+1,FALSE)</f>
        <v>0</v>
      </c>
      <c r="CA146" s="3">
        <f t="array" ref="CA146">INDEX($CI$3:$EP$26,MATCH($BV146,$CH$3:$CH$26,0),MATCH(CA$1&amp;$BU146,$CI$1:$EP$1&amp;$CI$2:$EP$2,0))*VLOOKUP($BT146,$C$17:$M$20,COUNTBLANK($D$15:H$15)+1,FALSE)</f>
        <v>0.3600000000000001</v>
      </c>
      <c r="CB146" s="3">
        <f t="array" ref="CB146">INDEX($CI$3:$EP$26,MATCH($BV146,$CH$3:$CH$26,0),MATCH(CB$1&amp;$BU146,$CI$1:$EP$1&amp;$CI$2:$EP$2,0))*VLOOKUP($BT146,$C$17:$M$20,COUNTBLANK($D$15:I$15)+1,FALSE)</f>
        <v>0</v>
      </c>
      <c r="CC146" s="3">
        <f t="array" ref="CC146">INDEX($CI$3:$EP$26,MATCH($BV146,$CH$3:$CH$26,0),MATCH(CC$1&amp;$BU146,$CI$1:$EP$1&amp;$CI$2:$EP$2,0))*VLOOKUP($BT146,$C$17:$M$20,COUNTBLANK($D$15:J$15)+1,FALSE)</f>
        <v>0</v>
      </c>
      <c r="CD146" s="3">
        <f t="array" ref="CD146">INDEX($CI$3:$EP$26,MATCH($BV146,$CH$3:$CH$26,0),MATCH(CD$1&amp;$BU146,$CI$1:$EP$1&amp;$CI$2:$EP$2,0))*VLOOKUP($BT146,$C$17:$M$20,COUNTBLANK($D$15:K$15)+1,FALSE)</f>
        <v>0</v>
      </c>
      <c r="CE146" s="3">
        <f t="array" ref="CE146">INDEX($CI$3:$EP$26,MATCH($BV146,$CH$3:$CH$26,0),MATCH(CE$1&amp;$BU146,$CI$1:$EP$1&amp;$CI$2:$EP$2,0))*VLOOKUP($BT146,$C$17:$M$20,COUNTBLANK($D$15:L$15)+1,FALSE)</f>
        <v>0</v>
      </c>
      <c r="CF146" s="3">
        <f t="array" ref="CF146">INDEX($CI$3:$EP$26,MATCH($BV146,$CH$3:$CH$26,0),MATCH(CF$1&amp;$BU146,$CI$1:$EP$1&amp;$CI$2:$EP$2,0))*VLOOKUP($BT146,$C$17:$M$20,COUNTBLANK($D$15:M$15)+1,FALSE)</f>
        <v>0</v>
      </c>
    </row>
    <row r="147" spans="56:84" x14ac:dyDescent="0.2">
      <c r="BD147" t="str">
        <f t="shared" si="154"/>
        <v>头饰</v>
      </c>
      <c r="BE147">
        <v>1</v>
      </c>
      <c r="BF147">
        <f t="shared" si="155"/>
        <v>4</v>
      </c>
      <c r="BG147" s="1">
        <f t="shared" si="156"/>
        <v>1</v>
      </c>
      <c r="BH147" s="3">
        <f t="array" ref="BH147">INDEX($D$21:$M$44,MATCH($BD147&amp;$BF147,$C$21:$C$44&amp;$B$21:$B$44,0),MATCH(BH$1,$D$16:$M$16,0))+VLOOKUP($BE147,战斗属性模型!$K$22:$O$24,BH$2,FALSE)*INDEX($BW$3:$CF$578,MATCH($BD147&amp;$BF147&amp;$BG147,$BT$3:$BT$578&amp;$BU$3:$BU$578&amp;$BV$3:$BV$578,0),MATCH(BH$1,$BW$1:$CF$1,0))</f>
        <v>100</v>
      </c>
      <c r="BI147" s="3">
        <f t="array" ref="BI147">INDEX($D$21:$M$44,MATCH($BD147&amp;$BF147,$C$21:$C$44&amp;$B$21:$B$44,0),MATCH(BI$1,$D$16:$M$16,0))+VLOOKUP($BE147,战斗属性模型!$K$22:$O$24,BI$2,FALSE)*INDEX($BW$3:$CF$578,MATCH($BD147&amp;$BF147&amp;$BG147,$BT$3:$BT$578&amp;$BU$3:$BU$578&amp;$BV$3:$BV$578,0),MATCH(BI$1,$BW$1:$CF$1,0))</f>
        <v>5100</v>
      </c>
      <c r="BJ147" s="3">
        <f t="array" ref="BJ147">INDEX($D$21:$M$44,MATCH($BD147&amp;$BF147,$C$21:$C$44&amp;$B$21:$B$44,0),MATCH(BJ$1,$D$16:$M$16,0))+VLOOKUP($BE147,战斗属性模型!$K$22:$O$24,BJ$2,FALSE)*INDEX($BW$3:$CF$578,MATCH($BD147&amp;$BF147&amp;$BG147,$BT$3:$BT$578&amp;$BU$3:$BU$578&amp;$BV$3:$BV$578,0),MATCH(BJ$1,$BW$1:$CF$1,0))</f>
        <v>0</v>
      </c>
      <c r="BK147" s="3">
        <f t="array" ref="BK147">INDEX($D$21:$M$44,MATCH($BD147&amp;$BF147,$C$21:$C$44&amp;$B$21:$B$44,0),MATCH(BK$1,$D$16:$M$16,0))+VLOOKUP($BE147,战斗属性模型!$K$22:$O$24,BK$2,FALSE)*INDEX($BW$3:$CF$578,MATCH($BD147&amp;$BF147&amp;$BG147,$BT$3:$BT$578&amp;$BU$3:$BU$578&amp;$BV$3:$BV$578,0),MATCH(BK$1,$BW$1:$CF$1,0))</f>
        <v>0</v>
      </c>
      <c r="BL147" s="3"/>
      <c r="BM147" s="3"/>
      <c r="BN147" s="3"/>
      <c r="BO147" s="3"/>
      <c r="BP147" s="3"/>
      <c r="BQ147" s="3"/>
      <c r="BT147" t="s">
        <v>418</v>
      </c>
      <c r="BU147">
        <f t="shared" ref="BU147:BU210" si="159">BU3</f>
        <v>1</v>
      </c>
      <c r="BV147" s="1">
        <f t="shared" si="150"/>
        <v>1</v>
      </c>
      <c r="BW147" s="3">
        <f t="array" ref="BW147">INDEX($CI$3:$EP$26,MATCH($BV147,$CH$3:$CH$26,0),MATCH(BW$1&amp;$BU147,$CI$1:$EP$1&amp;$CI$2:$EP$2,0))*VLOOKUP($BT147,$C$17:$M$20,COUNTBLANK($D$15:D$15)+1,FALSE)</f>
        <v>8</v>
      </c>
      <c r="BX147" s="3">
        <f t="array" ref="BX147">INDEX($CI$3:$EP$26,MATCH($BV147,$CH$3:$CH$26,0),MATCH(BX$1&amp;$BU147,$CI$1:$EP$1&amp;$CI$2:$EP$2,0))*VLOOKUP($BT147,$C$17:$M$20,COUNTBLANK($D$15:E$15)+1,FALSE)</f>
        <v>400</v>
      </c>
      <c r="BY147" s="3">
        <f t="array" ref="BY147">INDEX($CI$3:$EP$26,MATCH($BV147,$CH$3:$CH$26,0),MATCH(BY$1&amp;$BU147,$CI$1:$EP$1&amp;$CI$2:$EP$2,0))*VLOOKUP($BT147,$C$17:$M$20,COUNTBLANK($D$15:F$15)+1,FALSE)</f>
        <v>0</v>
      </c>
      <c r="BZ147" s="3">
        <f t="array" ref="BZ147">INDEX($CI$3:$EP$26,MATCH($BV147,$CH$3:$CH$26,0),MATCH(BZ$1&amp;$BU147,$CI$1:$EP$1&amp;$CI$2:$EP$2,0))*VLOOKUP($BT147,$C$17:$M$20,COUNTBLANK($D$15:G$15)+1,FALSE)</f>
        <v>0</v>
      </c>
      <c r="CA147" s="3">
        <f t="array" ref="CA147">INDEX($CI$3:$EP$26,MATCH($BV147,$CH$3:$CH$26,0),MATCH(CA$1&amp;$BU147,$CI$1:$EP$1&amp;$CI$2:$EP$2,0))*VLOOKUP($BT147,$C$17:$M$20,COUNTBLANK($D$15:H$15)+1,FALSE)</f>
        <v>0</v>
      </c>
      <c r="CB147" s="3">
        <f t="array" ref="CB147">INDEX($CI$3:$EP$26,MATCH($BV147,$CH$3:$CH$26,0),MATCH(CB$1&amp;$BU147,$CI$1:$EP$1&amp;$CI$2:$EP$2,0))*VLOOKUP($BT147,$C$17:$M$20,COUNTBLANK($D$15:I$15)+1,FALSE)</f>
        <v>0</v>
      </c>
      <c r="CC147" s="3">
        <f t="array" ref="CC147">INDEX($CI$3:$EP$26,MATCH($BV147,$CH$3:$CH$26,0),MATCH(CC$1&amp;$BU147,$CI$1:$EP$1&amp;$CI$2:$EP$2,0))*VLOOKUP($BT147,$C$17:$M$20,COUNTBLANK($D$15:J$15)+1,FALSE)</f>
        <v>0</v>
      </c>
      <c r="CD147" s="3">
        <f t="array" ref="CD147">INDEX($CI$3:$EP$26,MATCH($BV147,$CH$3:$CH$26,0),MATCH(CD$1&amp;$BU147,$CI$1:$EP$1&amp;$CI$2:$EP$2,0))*VLOOKUP($BT147,$C$17:$M$20,COUNTBLANK($D$15:K$15)+1,FALSE)</f>
        <v>0</v>
      </c>
      <c r="CE147" s="3">
        <f t="array" ref="CE147">INDEX($CI$3:$EP$26,MATCH($BV147,$CH$3:$CH$26,0),MATCH(CE$1&amp;$BU147,$CI$1:$EP$1&amp;$CI$2:$EP$2,0))*VLOOKUP($BT147,$C$17:$M$20,COUNTBLANK($D$15:L$15)+1,FALSE)</f>
        <v>0</v>
      </c>
      <c r="CF147" s="3">
        <f t="array" ref="CF147">INDEX($CI$3:$EP$26,MATCH($BV147,$CH$3:$CH$26,0),MATCH(CF$1&amp;$BU147,$CI$1:$EP$1&amp;$CI$2:$EP$2,0))*VLOOKUP($BT147,$C$17:$M$20,COUNTBLANK($D$15:M$15)+1,FALSE)</f>
        <v>0</v>
      </c>
    </row>
    <row r="148" spans="56:84" x14ac:dyDescent="0.2">
      <c r="BD148" t="str">
        <f t="shared" si="154"/>
        <v>头饰</v>
      </c>
      <c r="BE148">
        <v>1</v>
      </c>
      <c r="BF148">
        <f t="shared" si="155"/>
        <v>4</v>
      </c>
      <c r="BG148" s="1">
        <f t="shared" si="156"/>
        <v>2</v>
      </c>
      <c r="BH148" s="3">
        <f t="array" ref="BH148">INDEX($D$21:$M$44,MATCH($BD148&amp;$BF148,$C$21:$C$44&amp;$B$21:$B$44,0),MATCH(BH$1,$D$16:$M$16,0))+VLOOKUP($BE148,战斗属性模型!$K$22:$O$24,BH$2,FALSE)*INDEX($BW$3:$CF$578,MATCH($BD148&amp;$BF148&amp;$BG148,$BT$3:$BT$578&amp;$BU$3:$BU$578&amp;$BV$3:$BV$578,0),MATCH(BH$1,$BW$1:$CF$1,0))</f>
        <v>120</v>
      </c>
      <c r="BI148" s="3">
        <f t="array" ref="BI148">INDEX($D$21:$M$44,MATCH($BD148&amp;$BF148,$C$21:$C$44&amp;$B$21:$B$44,0),MATCH(BI$1,$D$16:$M$16,0))+VLOOKUP($BE148,战斗属性模型!$K$22:$O$24,BI$2,FALSE)*INDEX($BW$3:$CF$578,MATCH($BD148&amp;$BF148&amp;$BG148,$BT$3:$BT$578&amp;$BU$3:$BU$578&amp;$BV$3:$BV$578,0),MATCH(BI$1,$BW$1:$CF$1,0))</f>
        <v>6200</v>
      </c>
      <c r="BJ148" s="3">
        <f t="array" ref="BJ148">INDEX($D$21:$M$44,MATCH($BD148&amp;$BF148,$C$21:$C$44&amp;$B$21:$B$44,0),MATCH(BJ$1,$D$16:$M$16,0))+VLOOKUP($BE148,战斗属性模型!$K$22:$O$24,BJ$2,FALSE)*INDEX($BW$3:$CF$578,MATCH($BD148&amp;$BF148&amp;$BG148,$BT$3:$BT$578&amp;$BU$3:$BU$578&amp;$BV$3:$BV$578,0),MATCH(BJ$1,$BW$1:$CF$1,0))</f>
        <v>0</v>
      </c>
      <c r="BK148" s="3">
        <f t="array" ref="BK148">INDEX($D$21:$M$44,MATCH($BD148&amp;$BF148,$C$21:$C$44&amp;$B$21:$B$44,0),MATCH(BK$1,$D$16:$M$16,0))+VLOOKUP($BE148,战斗属性模型!$K$22:$O$24,BK$2,FALSE)*INDEX($BW$3:$CF$578,MATCH($BD148&amp;$BF148&amp;$BG148,$BT$3:$BT$578&amp;$BU$3:$BU$578&amp;$BV$3:$BV$578,0),MATCH(BK$1,$BW$1:$CF$1,0))</f>
        <v>0</v>
      </c>
      <c r="BL148" s="3"/>
      <c r="BM148" s="3"/>
      <c r="BN148" s="3"/>
      <c r="BO148" s="3"/>
      <c r="BP148" s="3"/>
      <c r="BQ148" s="3"/>
      <c r="BT148" t="s">
        <v>418</v>
      </c>
      <c r="BU148">
        <f t="shared" si="159"/>
        <v>1</v>
      </c>
      <c r="BV148" s="1">
        <f t="shared" si="150"/>
        <v>2</v>
      </c>
      <c r="BW148" s="3">
        <f t="array" ref="BW148">INDEX($CI$3:$EP$26,MATCH($BV148,$CH$3:$CH$26,0),MATCH(BW$1&amp;$BU148,$CI$1:$EP$1&amp;$CI$2:$EP$2,0))*VLOOKUP($BT148,$C$17:$M$20,COUNTBLANK($D$15:D$15)+1,FALSE)</f>
        <v>16</v>
      </c>
      <c r="BX148" s="3">
        <f t="array" ref="BX148">INDEX($CI$3:$EP$26,MATCH($BV148,$CH$3:$CH$26,0),MATCH(BX$1&amp;$BU148,$CI$1:$EP$1&amp;$CI$2:$EP$2,0))*VLOOKUP($BT148,$C$17:$M$20,COUNTBLANK($D$15:E$15)+1,FALSE)</f>
        <v>800</v>
      </c>
      <c r="BY148" s="3">
        <f t="array" ref="BY148">INDEX($CI$3:$EP$26,MATCH($BV148,$CH$3:$CH$26,0),MATCH(BY$1&amp;$BU148,$CI$1:$EP$1&amp;$CI$2:$EP$2,0))*VLOOKUP($BT148,$C$17:$M$20,COUNTBLANK($D$15:F$15)+1,FALSE)</f>
        <v>0</v>
      </c>
      <c r="BZ148" s="3">
        <f t="array" ref="BZ148">INDEX($CI$3:$EP$26,MATCH($BV148,$CH$3:$CH$26,0),MATCH(BZ$1&amp;$BU148,$CI$1:$EP$1&amp;$CI$2:$EP$2,0))*VLOOKUP($BT148,$C$17:$M$20,COUNTBLANK($D$15:G$15)+1,FALSE)</f>
        <v>0</v>
      </c>
      <c r="CA148" s="3">
        <f t="array" ref="CA148">INDEX($CI$3:$EP$26,MATCH($BV148,$CH$3:$CH$26,0),MATCH(CA$1&amp;$BU148,$CI$1:$EP$1&amp;$CI$2:$EP$2,0))*VLOOKUP($BT148,$C$17:$M$20,COUNTBLANK($D$15:H$15)+1,FALSE)</f>
        <v>0</v>
      </c>
      <c r="CB148" s="3">
        <f t="array" ref="CB148">INDEX($CI$3:$EP$26,MATCH($BV148,$CH$3:$CH$26,0),MATCH(CB$1&amp;$BU148,$CI$1:$EP$1&amp;$CI$2:$EP$2,0))*VLOOKUP($BT148,$C$17:$M$20,COUNTBLANK($D$15:I$15)+1,FALSE)</f>
        <v>0</v>
      </c>
      <c r="CC148" s="3">
        <f t="array" ref="CC148">INDEX($CI$3:$EP$26,MATCH($BV148,$CH$3:$CH$26,0),MATCH(CC$1&amp;$BU148,$CI$1:$EP$1&amp;$CI$2:$EP$2,0))*VLOOKUP($BT148,$C$17:$M$20,COUNTBLANK($D$15:J$15)+1,FALSE)</f>
        <v>0</v>
      </c>
      <c r="CD148" s="3">
        <f t="array" ref="CD148">INDEX($CI$3:$EP$26,MATCH($BV148,$CH$3:$CH$26,0),MATCH(CD$1&amp;$BU148,$CI$1:$EP$1&amp;$CI$2:$EP$2,0))*VLOOKUP($BT148,$C$17:$M$20,COUNTBLANK($D$15:K$15)+1,FALSE)</f>
        <v>0</v>
      </c>
      <c r="CE148" s="3">
        <f t="array" ref="CE148">INDEX($CI$3:$EP$26,MATCH($BV148,$CH$3:$CH$26,0),MATCH(CE$1&amp;$BU148,$CI$1:$EP$1&amp;$CI$2:$EP$2,0))*VLOOKUP($BT148,$C$17:$M$20,COUNTBLANK($D$15:L$15)+1,FALSE)</f>
        <v>0</v>
      </c>
      <c r="CF148" s="3">
        <f t="array" ref="CF148">INDEX($CI$3:$EP$26,MATCH($BV148,$CH$3:$CH$26,0),MATCH(CF$1&amp;$BU148,$CI$1:$EP$1&amp;$CI$2:$EP$2,0))*VLOOKUP($BT148,$C$17:$M$20,COUNTBLANK($D$15:M$15)+1,FALSE)</f>
        <v>0</v>
      </c>
    </row>
    <row r="149" spans="56:84" x14ac:dyDescent="0.2">
      <c r="BD149" t="str">
        <f t="shared" si="154"/>
        <v>头饰</v>
      </c>
      <c r="BE149">
        <v>1</v>
      </c>
      <c r="BF149">
        <f t="shared" si="155"/>
        <v>4</v>
      </c>
      <c r="BG149" s="1">
        <f t="shared" si="156"/>
        <v>3</v>
      </c>
      <c r="BH149" s="3">
        <f t="array" ref="BH149">INDEX($D$21:$M$44,MATCH($BD149&amp;$BF149,$C$21:$C$44&amp;$B$21:$B$44,0),MATCH(BH$1,$D$16:$M$16,0))+VLOOKUP($BE149,战斗属性模型!$K$22:$O$24,BH$2,FALSE)*INDEX($BW$3:$CF$578,MATCH($BD149&amp;$BF149&amp;$BG149,$BT$3:$BT$578&amp;$BU$3:$BU$578&amp;$BV$3:$BV$578,0),MATCH(BH$1,$BW$1:$CF$1,0))</f>
        <v>140</v>
      </c>
      <c r="BI149" s="3">
        <f t="array" ref="BI149">INDEX($D$21:$M$44,MATCH($BD149&amp;$BF149,$C$21:$C$44&amp;$B$21:$B$44,0),MATCH(BI$1,$D$16:$M$16,0))+VLOOKUP($BE149,战斗属性模型!$K$22:$O$24,BI$2,FALSE)*INDEX($BW$3:$CF$578,MATCH($BD149&amp;$BF149&amp;$BG149,$BT$3:$BT$578&amp;$BU$3:$BU$578&amp;$BV$3:$BV$578,0),MATCH(BI$1,$BW$1:$CF$1,0))</f>
        <v>7300</v>
      </c>
      <c r="BJ149" s="3">
        <f t="array" ref="BJ149">INDEX($D$21:$M$44,MATCH($BD149&amp;$BF149,$C$21:$C$44&amp;$B$21:$B$44,0),MATCH(BJ$1,$D$16:$M$16,0))+VLOOKUP($BE149,战斗属性模型!$K$22:$O$24,BJ$2,FALSE)*INDEX($BW$3:$CF$578,MATCH($BD149&amp;$BF149&amp;$BG149,$BT$3:$BT$578&amp;$BU$3:$BU$578&amp;$BV$3:$BV$578,0),MATCH(BJ$1,$BW$1:$CF$1,0))</f>
        <v>0</v>
      </c>
      <c r="BK149" s="3">
        <f t="array" ref="BK149">INDEX($D$21:$M$44,MATCH($BD149&amp;$BF149,$C$21:$C$44&amp;$B$21:$B$44,0),MATCH(BK$1,$D$16:$M$16,0))+VLOOKUP($BE149,战斗属性模型!$K$22:$O$24,BK$2,FALSE)*INDEX($BW$3:$CF$578,MATCH($BD149&amp;$BF149&amp;$BG149,$BT$3:$BT$578&amp;$BU$3:$BU$578&amp;$BV$3:$BV$578,0),MATCH(BK$1,$BW$1:$CF$1,0))</f>
        <v>0</v>
      </c>
      <c r="BL149" s="3"/>
      <c r="BM149" s="3"/>
      <c r="BN149" s="3"/>
      <c r="BO149" s="3"/>
      <c r="BP149" s="3"/>
      <c r="BQ149" s="3"/>
      <c r="BT149" t="s">
        <v>418</v>
      </c>
      <c r="BU149">
        <f t="shared" si="159"/>
        <v>1</v>
      </c>
      <c r="BV149" s="1">
        <f t="shared" si="150"/>
        <v>3</v>
      </c>
      <c r="BW149" s="3">
        <f t="array" ref="BW149">INDEX($CI$3:$EP$26,MATCH($BV149,$CH$3:$CH$26,0),MATCH(BW$1&amp;$BU149,$CI$1:$EP$1&amp;$CI$2:$EP$2,0))*VLOOKUP($BT149,$C$17:$M$20,COUNTBLANK($D$15:D$15)+1,FALSE)</f>
        <v>24</v>
      </c>
      <c r="BX149" s="3">
        <f t="array" ref="BX149">INDEX($CI$3:$EP$26,MATCH($BV149,$CH$3:$CH$26,0),MATCH(BX$1&amp;$BU149,$CI$1:$EP$1&amp;$CI$2:$EP$2,0))*VLOOKUP($BT149,$C$17:$M$20,COUNTBLANK($D$15:E$15)+1,FALSE)</f>
        <v>1200</v>
      </c>
      <c r="BY149" s="3">
        <f t="array" ref="BY149">INDEX($CI$3:$EP$26,MATCH($BV149,$CH$3:$CH$26,0),MATCH(BY$1&amp;$BU149,$CI$1:$EP$1&amp;$CI$2:$EP$2,0))*VLOOKUP($BT149,$C$17:$M$20,COUNTBLANK($D$15:F$15)+1,FALSE)</f>
        <v>0</v>
      </c>
      <c r="BZ149" s="3">
        <f t="array" ref="BZ149">INDEX($CI$3:$EP$26,MATCH($BV149,$CH$3:$CH$26,0),MATCH(BZ$1&amp;$BU149,$CI$1:$EP$1&amp;$CI$2:$EP$2,0))*VLOOKUP($BT149,$C$17:$M$20,COUNTBLANK($D$15:G$15)+1,FALSE)</f>
        <v>0</v>
      </c>
      <c r="CA149" s="3">
        <f t="array" ref="CA149">INDEX($CI$3:$EP$26,MATCH($BV149,$CH$3:$CH$26,0),MATCH(CA$1&amp;$BU149,$CI$1:$EP$1&amp;$CI$2:$EP$2,0))*VLOOKUP($BT149,$C$17:$M$20,COUNTBLANK($D$15:H$15)+1,FALSE)</f>
        <v>0</v>
      </c>
      <c r="CB149" s="3">
        <f t="array" ref="CB149">INDEX($CI$3:$EP$26,MATCH($BV149,$CH$3:$CH$26,0),MATCH(CB$1&amp;$BU149,$CI$1:$EP$1&amp;$CI$2:$EP$2,0))*VLOOKUP($BT149,$C$17:$M$20,COUNTBLANK($D$15:I$15)+1,FALSE)</f>
        <v>0</v>
      </c>
      <c r="CC149" s="3">
        <f t="array" ref="CC149">INDEX($CI$3:$EP$26,MATCH($BV149,$CH$3:$CH$26,0),MATCH(CC$1&amp;$BU149,$CI$1:$EP$1&amp;$CI$2:$EP$2,0))*VLOOKUP($BT149,$C$17:$M$20,COUNTBLANK($D$15:J$15)+1,FALSE)</f>
        <v>0</v>
      </c>
      <c r="CD149" s="3">
        <f t="array" ref="CD149">INDEX($CI$3:$EP$26,MATCH($BV149,$CH$3:$CH$26,0),MATCH(CD$1&amp;$BU149,$CI$1:$EP$1&amp;$CI$2:$EP$2,0))*VLOOKUP($BT149,$C$17:$M$20,COUNTBLANK($D$15:K$15)+1,FALSE)</f>
        <v>0</v>
      </c>
      <c r="CE149" s="3">
        <f t="array" ref="CE149">INDEX($CI$3:$EP$26,MATCH($BV149,$CH$3:$CH$26,0),MATCH(CE$1&amp;$BU149,$CI$1:$EP$1&amp;$CI$2:$EP$2,0))*VLOOKUP($BT149,$C$17:$M$20,COUNTBLANK($D$15:L$15)+1,FALSE)</f>
        <v>0</v>
      </c>
      <c r="CF149" s="3">
        <f t="array" ref="CF149">INDEX($CI$3:$EP$26,MATCH($BV149,$CH$3:$CH$26,0),MATCH(CF$1&amp;$BU149,$CI$1:$EP$1&amp;$CI$2:$EP$2,0))*VLOOKUP($BT149,$C$17:$M$20,COUNTBLANK($D$15:M$15)+1,FALSE)</f>
        <v>0</v>
      </c>
    </row>
    <row r="150" spans="56:84" x14ac:dyDescent="0.2">
      <c r="BD150" t="str">
        <f t="shared" si="154"/>
        <v>头饰</v>
      </c>
      <c r="BE150">
        <v>1</v>
      </c>
      <c r="BF150">
        <f t="shared" si="155"/>
        <v>4</v>
      </c>
      <c r="BG150" s="1">
        <f t="shared" si="156"/>
        <v>4</v>
      </c>
      <c r="BH150" s="3">
        <f t="array" ref="BH150">INDEX($D$21:$M$44,MATCH($BD150&amp;$BF150,$C$21:$C$44&amp;$B$21:$B$44,0),MATCH(BH$1,$D$16:$M$16,0))+VLOOKUP($BE150,战斗属性模型!$K$22:$O$24,BH$2,FALSE)*INDEX($BW$3:$CF$578,MATCH($BD150&amp;$BF150&amp;$BG150,$BT$3:$BT$578&amp;$BU$3:$BU$578&amp;$BV$3:$BV$578,0),MATCH(BH$1,$BW$1:$CF$1,0))</f>
        <v>160</v>
      </c>
      <c r="BI150" s="3">
        <f t="array" ref="BI150">INDEX($D$21:$M$44,MATCH($BD150&amp;$BF150,$C$21:$C$44&amp;$B$21:$B$44,0),MATCH(BI$1,$D$16:$M$16,0))+VLOOKUP($BE150,战斗属性模型!$K$22:$O$24,BI$2,FALSE)*INDEX($BW$3:$CF$578,MATCH($BD150&amp;$BF150&amp;$BG150,$BT$3:$BT$578&amp;$BU$3:$BU$578&amp;$BV$3:$BV$578,0),MATCH(BI$1,$BW$1:$CF$1,0))</f>
        <v>8400</v>
      </c>
      <c r="BJ150" s="3">
        <f t="array" ref="BJ150">INDEX($D$21:$M$44,MATCH($BD150&amp;$BF150,$C$21:$C$44&amp;$B$21:$B$44,0),MATCH(BJ$1,$D$16:$M$16,0))+VLOOKUP($BE150,战斗属性模型!$K$22:$O$24,BJ$2,FALSE)*INDEX($BW$3:$CF$578,MATCH($BD150&amp;$BF150&amp;$BG150,$BT$3:$BT$578&amp;$BU$3:$BU$578&amp;$BV$3:$BV$578,0),MATCH(BJ$1,$BW$1:$CF$1,0))</f>
        <v>0</v>
      </c>
      <c r="BK150" s="3">
        <f t="array" ref="BK150">INDEX($D$21:$M$44,MATCH($BD150&amp;$BF150,$C$21:$C$44&amp;$B$21:$B$44,0),MATCH(BK$1,$D$16:$M$16,0))+VLOOKUP($BE150,战斗属性模型!$K$22:$O$24,BK$2,FALSE)*INDEX($BW$3:$CF$578,MATCH($BD150&amp;$BF150&amp;$BG150,$BT$3:$BT$578&amp;$BU$3:$BU$578&amp;$BV$3:$BV$578,0),MATCH(BK$1,$BW$1:$CF$1,0))</f>
        <v>0</v>
      </c>
      <c r="BL150" s="3"/>
      <c r="BM150" s="3"/>
      <c r="BN150" s="3"/>
      <c r="BO150" s="3"/>
      <c r="BP150" s="3"/>
      <c r="BQ150" s="3"/>
      <c r="BT150" t="s">
        <v>418</v>
      </c>
      <c r="BU150">
        <f t="shared" si="159"/>
        <v>1</v>
      </c>
      <c r="BV150" s="1">
        <f t="shared" si="150"/>
        <v>4</v>
      </c>
      <c r="BW150" s="3">
        <f t="array" ref="BW150">INDEX($CI$3:$EP$26,MATCH($BV150,$CH$3:$CH$26,0),MATCH(BW$1&amp;$BU150,$CI$1:$EP$1&amp;$CI$2:$EP$2,0))*VLOOKUP($BT150,$C$17:$M$20,COUNTBLANK($D$15:D$15)+1,FALSE)</f>
        <v>32</v>
      </c>
      <c r="BX150" s="3">
        <f t="array" ref="BX150">INDEX($CI$3:$EP$26,MATCH($BV150,$CH$3:$CH$26,0),MATCH(BX$1&amp;$BU150,$CI$1:$EP$1&amp;$CI$2:$EP$2,0))*VLOOKUP($BT150,$C$17:$M$20,COUNTBLANK($D$15:E$15)+1,FALSE)</f>
        <v>1600</v>
      </c>
      <c r="BY150" s="3">
        <f t="array" ref="BY150">INDEX($CI$3:$EP$26,MATCH($BV150,$CH$3:$CH$26,0),MATCH(BY$1&amp;$BU150,$CI$1:$EP$1&amp;$CI$2:$EP$2,0))*VLOOKUP($BT150,$C$17:$M$20,COUNTBLANK($D$15:F$15)+1,FALSE)</f>
        <v>0</v>
      </c>
      <c r="BZ150" s="3">
        <f t="array" ref="BZ150">INDEX($CI$3:$EP$26,MATCH($BV150,$CH$3:$CH$26,0),MATCH(BZ$1&amp;$BU150,$CI$1:$EP$1&amp;$CI$2:$EP$2,0))*VLOOKUP($BT150,$C$17:$M$20,COUNTBLANK($D$15:G$15)+1,FALSE)</f>
        <v>0</v>
      </c>
      <c r="CA150" s="3">
        <f t="array" ref="CA150">INDEX($CI$3:$EP$26,MATCH($BV150,$CH$3:$CH$26,0),MATCH(CA$1&amp;$BU150,$CI$1:$EP$1&amp;$CI$2:$EP$2,0))*VLOOKUP($BT150,$C$17:$M$20,COUNTBLANK($D$15:H$15)+1,FALSE)</f>
        <v>0</v>
      </c>
      <c r="CB150" s="3">
        <f t="array" ref="CB150">INDEX($CI$3:$EP$26,MATCH($BV150,$CH$3:$CH$26,0),MATCH(CB$1&amp;$BU150,$CI$1:$EP$1&amp;$CI$2:$EP$2,0))*VLOOKUP($BT150,$C$17:$M$20,COUNTBLANK($D$15:I$15)+1,FALSE)</f>
        <v>0.01</v>
      </c>
      <c r="CC150" s="3">
        <f t="array" ref="CC150">INDEX($CI$3:$EP$26,MATCH($BV150,$CH$3:$CH$26,0),MATCH(CC$1&amp;$BU150,$CI$1:$EP$1&amp;$CI$2:$EP$2,0))*VLOOKUP($BT150,$C$17:$M$20,COUNTBLANK($D$15:J$15)+1,FALSE)</f>
        <v>0</v>
      </c>
      <c r="CD150" s="3">
        <f t="array" ref="CD150">INDEX($CI$3:$EP$26,MATCH($BV150,$CH$3:$CH$26,0),MATCH(CD$1&amp;$BU150,$CI$1:$EP$1&amp;$CI$2:$EP$2,0))*VLOOKUP($BT150,$C$17:$M$20,COUNTBLANK($D$15:K$15)+1,FALSE)</f>
        <v>0</v>
      </c>
      <c r="CE150" s="3">
        <f t="array" ref="CE150">INDEX($CI$3:$EP$26,MATCH($BV150,$CH$3:$CH$26,0),MATCH(CE$1&amp;$BU150,$CI$1:$EP$1&amp;$CI$2:$EP$2,0))*VLOOKUP($BT150,$C$17:$M$20,COUNTBLANK($D$15:L$15)+1,FALSE)</f>
        <v>0</v>
      </c>
      <c r="CF150" s="3">
        <f t="array" ref="CF150">INDEX($CI$3:$EP$26,MATCH($BV150,$CH$3:$CH$26,0),MATCH(CF$1&amp;$BU150,$CI$1:$EP$1&amp;$CI$2:$EP$2,0))*VLOOKUP($BT150,$C$17:$M$20,COUNTBLANK($D$15:M$15)+1,FALSE)</f>
        <v>0</v>
      </c>
    </row>
    <row r="151" spans="56:84" x14ac:dyDescent="0.2">
      <c r="BD151" t="str">
        <f t="shared" si="154"/>
        <v>头饰</v>
      </c>
      <c r="BE151">
        <v>1</v>
      </c>
      <c r="BF151">
        <f t="shared" si="155"/>
        <v>4</v>
      </c>
      <c r="BG151" s="1">
        <f t="shared" si="156"/>
        <v>5</v>
      </c>
      <c r="BH151" s="3">
        <f t="array" ref="BH151">INDEX($D$21:$M$44,MATCH($BD151&amp;$BF151,$C$21:$C$44&amp;$B$21:$B$44,0),MATCH(BH$1,$D$16:$M$16,0))+VLOOKUP($BE151,战斗属性模型!$K$22:$O$24,BH$2,FALSE)*INDEX($BW$3:$CF$578,MATCH($BD151&amp;$BF151&amp;$BG151,$BT$3:$BT$578&amp;$BU$3:$BU$578&amp;$BV$3:$BV$578,0),MATCH(BH$1,$BW$1:$CF$1,0))</f>
        <v>180</v>
      </c>
      <c r="BI151" s="3">
        <f t="array" ref="BI151">INDEX($D$21:$M$44,MATCH($BD151&amp;$BF151,$C$21:$C$44&amp;$B$21:$B$44,0),MATCH(BI$1,$D$16:$M$16,0))+VLOOKUP($BE151,战斗属性模型!$K$22:$O$24,BI$2,FALSE)*INDEX($BW$3:$CF$578,MATCH($BD151&amp;$BF151&amp;$BG151,$BT$3:$BT$578&amp;$BU$3:$BU$578&amp;$BV$3:$BV$578,0),MATCH(BI$1,$BW$1:$CF$1,0))</f>
        <v>9500</v>
      </c>
      <c r="BJ151" s="3">
        <f t="array" ref="BJ151">INDEX($D$21:$M$44,MATCH($BD151&amp;$BF151,$C$21:$C$44&amp;$B$21:$B$44,0),MATCH(BJ$1,$D$16:$M$16,0))+VLOOKUP($BE151,战斗属性模型!$K$22:$O$24,BJ$2,FALSE)*INDEX($BW$3:$CF$578,MATCH($BD151&amp;$BF151&amp;$BG151,$BT$3:$BT$578&amp;$BU$3:$BU$578&amp;$BV$3:$BV$578,0),MATCH(BJ$1,$BW$1:$CF$1,0))</f>
        <v>0</v>
      </c>
      <c r="BK151" s="3">
        <f t="array" ref="BK151">INDEX($D$21:$M$44,MATCH($BD151&amp;$BF151,$C$21:$C$44&amp;$B$21:$B$44,0),MATCH(BK$1,$D$16:$M$16,0))+VLOOKUP($BE151,战斗属性模型!$K$22:$O$24,BK$2,FALSE)*INDEX($BW$3:$CF$578,MATCH($BD151&amp;$BF151&amp;$BG151,$BT$3:$BT$578&amp;$BU$3:$BU$578&amp;$BV$3:$BV$578,0),MATCH(BK$1,$BW$1:$CF$1,0))</f>
        <v>0</v>
      </c>
      <c r="BL151" s="3"/>
      <c r="BM151" s="3"/>
      <c r="BN151" s="3"/>
      <c r="BO151" s="3"/>
      <c r="BP151" s="3"/>
      <c r="BQ151" s="3"/>
      <c r="BT151" t="s">
        <v>418</v>
      </c>
      <c r="BU151">
        <f t="shared" si="159"/>
        <v>1</v>
      </c>
      <c r="BV151" s="1">
        <f t="shared" si="150"/>
        <v>5</v>
      </c>
      <c r="BW151" s="3">
        <f t="array" ref="BW151">INDEX($CI$3:$EP$26,MATCH($BV151,$CH$3:$CH$26,0),MATCH(BW$1&amp;$BU151,$CI$1:$EP$1&amp;$CI$2:$EP$2,0))*VLOOKUP($BT151,$C$17:$M$20,COUNTBLANK($D$15:D$15)+1,FALSE)</f>
        <v>40</v>
      </c>
      <c r="BX151" s="3">
        <f t="array" ref="BX151">INDEX($CI$3:$EP$26,MATCH($BV151,$CH$3:$CH$26,0),MATCH(BX$1&amp;$BU151,$CI$1:$EP$1&amp;$CI$2:$EP$2,0))*VLOOKUP($BT151,$C$17:$M$20,COUNTBLANK($D$15:E$15)+1,FALSE)</f>
        <v>2000</v>
      </c>
      <c r="BY151" s="3">
        <f t="array" ref="BY151">INDEX($CI$3:$EP$26,MATCH($BV151,$CH$3:$CH$26,0),MATCH(BY$1&amp;$BU151,$CI$1:$EP$1&amp;$CI$2:$EP$2,0))*VLOOKUP($BT151,$C$17:$M$20,COUNTBLANK($D$15:F$15)+1,FALSE)</f>
        <v>0</v>
      </c>
      <c r="BZ151" s="3">
        <f t="array" ref="BZ151">INDEX($CI$3:$EP$26,MATCH($BV151,$CH$3:$CH$26,0),MATCH(BZ$1&amp;$BU151,$CI$1:$EP$1&amp;$CI$2:$EP$2,0))*VLOOKUP($BT151,$C$17:$M$20,COUNTBLANK($D$15:G$15)+1,FALSE)</f>
        <v>0</v>
      </c>
      <c r="CA151" s="3">
        <f t="array" ref="CA151">INDEX($CI$3:$EP$26,MATCH($BV151,$CH$3:$CH$26,0),MATCH(CA$1&amp;$BU151,$CI$1:$EP$1&amp;$CI$2:$EP$2,0))*VLOOKUP($BT151,$C$17:$M$20,COUNTBLANK($D$15:H$15)+1,FALSE)</f>
        <v>0</v>
      </c>
      <c r="CB151" s="3">
        <f t="array" ref="CB151">INDEX($CI$3:$EP$26,MATCH($BV151,$CH$3:$CH$26,0),MATCH(CB$1&amp;$BU151,$CI$1:$EP$1&amp;$CI$2:$EP$2,0))*VLOOKUP($BT151,$C$17:$M$20,COUNTBLANK($D$15:I$15)+1,FALSE)</f>
        <v>0.01</v>
      </c>
      <c r="CC151" s="3">
        <f t="array" ref="CC151">INDEX($CI$3:$EP$26,MATCH($BV151,$CH$3:$CH$26,0),MATCH(CC$1&amp;$BU151,$CI$1:$EP$1&amp;$CI$2:$EP$2,0))*VLOOKUP($BT151,$C$17:$M$20,COUNTBLANK($D$15:J$15)+1,FALSE)</f>
        <v>0</v>
      </c>
      <c r="CD151" s="3">
        <f t="array" ref="CD151">INDEX($CI$3:$EP$26,MATCH($BV151,$CH$3:$CH$26,0),MATCH(CD$1&amp;$BU151,$CI$1:$EP$1&amp;$CI$2:$EP$2,0))*VLOOKUP($BT151,$C$17:$M$20,COUNTBLANK($D$15:K$15)+1,FALSE)</f>
        <v>0</v>
      </c>
      <c r="CE151" s="3">
        <f t="array" ref="CE151">INDEX($CI$3:$EP$26,MATCH($BV151,$CH$3:$CH$26,0),MATCH(CE$1&amp;$BU151,$CI$1:$EP$1&amp;$CI$2:$EP$2,0))*VLOOKUP($BT151,$C$17:$M$20,COUNTBLANK($D$15:L$15)+1,FALSE)</f>
        <v>0</v>
      </c>
      <c r="CF151" s="3">
        <f t="array" ref="CF151">INDEX($CI$3:$EP$26,MATCH($BV151,$CH$3:$CH$26,0),MATCH(CF$1&amp;$BU151,$CI$1:$EP$1&amp;$CI$2:$EP$2,0))*VLOOKUP($BT151,$C$17:$M$20,COUNTBLANK($D$15:M$15)+1,FALSE)</f>
        <v>0</v>
      </c>
    </row>
    <row r="152" spans="56:84" x14ac:dyDescent="0.2">
      <c r="BD152" t="str">
        <f t="shared" si="154"/>
        <v>头饰</v>
      </c>
      <c r="BE152">
        <v>1</v>
      </c>
      <c r="BF152">
        <f t="shared" si="155"/>
        <v>4</v>
      </c>
      <c r="BG152" s="1">
        <f t="shared" si="156"/>
        <v>6</v>
      </c>
      <c r="BH152" s="3">
        <f t="array" ref="BH152">INDEX($D$21:$M$44,MATCH($BD152&amp;$BF152,$C$21:$C$44&amp;$B$21:$B$44,0),MATCH(BH$1,$D$16:$M$16,0))+VLOOKUP($BE152,战斗属性模型!$K$22:$O$24,BH$2,FALSE)*INDEX($BW$3:$CF$578,MATCH($BD152&amp;$BF152&amp;$BG152,$BT$3:$BT$578&amp;$BU$3:$BU$578&amp;$BV$3:$BV$578,0),MATCH(BH$1,$BW$1:$CF$1,0))</f>
        <v>200</v>
      </c>
      <c r="BI152" s="3">
        <f t="array" ref="BI152">INDEX($D$21:$M$44,MATCH($BD152&amp;$BF152,$C$21:$C$44&amp;$B$21:$B$44,0),MATCH(BI$1,$D$16:$M$16,0))+VLOOKUP($BE152,战斗属性模型!$K$22:$O$24,BI$2,FALSE)*INDEX($BW$3:$CF$578,MATCH($BD152&amp;$BF152&amp;$BG152,$BT$3:$BT$578&amp;$BU$3:$BU$578&amp;$BV$3:$BV$578,0),MATCH(BI$1,$BW$1:$CF$1,0))</f>
        <v>10600</v>
      </c>
      <c r="BJ152" s="3">
        <f t="array" ref="BJ152">INDEX($D$21:$M$44,MATCH($BD152&amp;$BF152,$C$21:$C$44&amp;$B$21:$B$44,0),MATCH(BJ$1,$D$16:$M$16,0))+VLOOKUP($BE152,战斗属性模型!$K$22:$O$24,BJ$2,FALSE)*INDEX($BW$3:$CF$578,MATCH($BD152&amp;$BF152&amp;$BG152,$BT$3:$BT$578&amp;$BU$3:$BU$578&amp;$BV$3:$BV$578,0),MATCH(BJ$1,$BW$1:$CF$1,0))</f>
        <v>0</v>
      </c>
      <c r="BK152" s="3">
        <f t="array" ref="BK152">INDEX($D$21:$M$44,MATCH($BD152&amp;$BF152,$C$21:$C$44&amp;$B$21:$B$44,0),MATCH(BK$1,$D$16:$M$16,0))+VLOOKUP($BE152,战斗属性模型!$K$22:$O$24,BK$2,FALSE)*INDEX($BW$3:$CF$578,MATCH($BD152&amp;$BF152&amp;$BG152,$BT$3:$BT$578&amp;$BU$3:$BU$578&amp;$BV$3:$BV$578,0),MATCH(BK$1,$BW$1:$CF$1,0))</f>
        <v>0</v>
      </c>
      <c r="BL152" s="3"/>
      <c r="BM152" s="3"/>
      <c r="BN152" s="3"/>
      <c r="BO152" s="3"/>
      <c r="BP152" s="3"/>
      <c r="BQ152" s="3"/>
      <c r="BT152" t="s">
        <v>418</v>
      </c>
      <c r="BU152">
        <f t="shared" si="159"/>
        <v>1</v>
      </c>
      <c r="BV152" s="1">
        <f t="shared" si="150"/>
        <v>6</v>
      </c>
      <c r="BW152" s="3">
        <f t="array" ref="BW152">INDEX($CI$3:$EP$26,MATCH($BV152,$CH$3:$CH$26,0),MATCH(BW$1&amp;$BU152,$CI$1:$EP$1&amp;$CI$2:$EP$2,0))*VLOOKUP($BT152,$C$17:$M$20,COUNTBLANK($D$15:D$15)+1,FALSE)</f>
        <v>48</v>
      </c>
      <c r="BX152" s="3">
        <f t="array" ref="BX152">INDEX($CI$3:$EP$26,MATCH($BV152,$CH$3:$CH$26,0),MATCH(BX$1&amp;$BU152,$CI$1:$EP$1&amp;$CI$2:$EP$2,0))*VLOOKUP($BT152,$C$17:$M$20,COUNTBLANK($D$15:E$15)+1,FALSE)</f>
        <v>2400</v>
      </c>
      <c r="BY152" s="3">
        <f t="array" ref="BY152">INDEX($CI$3:$EP$26,MATCH($BV152,$CH$3:$CH$26,0),MATCH(BY$1&amp;$BU152,$CI$1:$EP$1&amp;$CI$2:$EP$2,0))*VLOOKUP($BT152,$C$17:$M$20,COUNTBLANK($D$15:F$15)+1,FALSE)</f>
        <v>0</v>
      </c>
      <c r="BZ152" s="3">
        <f t="array" ref="BZ152">INDEX($CI$3:$EP$26,MATCH($BV152,$CH$3:$CH$26,0),MATCH(BZ$1&amp;$BU152,$CI$1:$EP$1&amp;$CI$2:$EP$2,0))*VLOOKUP($BT152,$C$17:$M$20,COUNTBLANK($D$15:G$15)+1,FALSE)</f>
        <v>0</v>
      </c>
      <c r="CA152" s="3">
        <f t="array" ref="CA152">INDEX($CI$3:$EP$26,MATCH($BV152,$CH$3:$CH$26,0),MATCH(CA$1&amp;$BU152,$CI$1:$EP$1&amp;$CI$2:$EP$2,0))*VLOOKUP($BT152,$C$17:$M$20,COUNTBLANK($D$15:H$15)+1,FALSE)</f>
        <v>0</v>
      </c>
      <c r="CB152" s="3">
        <f t="array" ref="CB152">INDEX($CI$3:$EP$26,MATCH($BV152,$CH$3:$CH$26,0),MATCH(CB$1&amp;$BU152,$CI$1:$EP$1&amp;$CI$2:$EP$2,0))*VLOOKUP($BT152,$C$17:$M$20,COUNTBLANK($D$15:I$15)+1,FALSE)</f>
        <v>0.01</v>
      </c>
      <c r="CC152" s="3">
        <f t="array" ref="CC152">INDEX($CI$3:$EP$26,MATCH($BV152,$CH$3:$CH$26,0),MATCH(CC$1&amp;$BU152,$CI$1:$EP$1&amp;$CI$2:$EP$2,0))*VLOOKUP($BT152,$C$17:$M$20,COUNTBLANK($D$15:J$15)+1,FALSE)</f>
        <v>0</v>
      </c>
      <c r="CD152" s="3">
        <f t="array" ref="CD152">INDEX($CI$3:$EP$26,MATCH($BV152,$CH$3:$CH$26,0),MATCH(CD$1&amp;$BU152,$CI$1:$EP$1&amp;$CI$2:$EP$2,0))*VLOOKUP($BT152,$C$17:$M$20,COUNTBLANK($D$15:K$15)+1,FALSE)</f>
        <v>0</v>
      </c>
      <c r="CE152" s="3">
        <f t="array" ref="CE152">INDEX($CI$3:$EP$26,MATCH($BV152,$CH$3:$CH$26,0),MATCH(CE$1&amp;$BU152,$CI$1:$EP$1&amp;$CI$2:$EP$2,0))*VLOOKUP($BT152,$C$17:$M$20,COUNTBLANK($D$15:L$15)+1,FALSE)</f>
        <v>0</v>
      </c>
      <c r="CF152" s="3">
        <f t="array" ref="CF152">INDEX($CI$3:$EP$26,MATCH($BV152,$CH$3:$CH$26,0),MATCH(CF$1&amp;$BU152,$CI$1:$EP$1&amp;$CI$2:$EP$2,0))*VLOOKUP($BT152,$C$17:$M$20,COUNTBLANK($D$15:M$15)+1,FALSE)</f>
        <v>0</v>
      </c>
    </row>
    <row r="153" spans="56:84" x14ac:dyDescent="0.2">
      <c r="BD153" t="str">
        <f t="shared" si="154"/>
        <v>头饰</v>
      </c>
      <c r="BE153">
        <v>1</v>
      </c>
      <c r="BF153">
        <f t="shared" si="155"/>
        <v>4</v>
      </c>
      <c r="BG153" s="1">
        <f t="shared" si="156"/>
        <v>7</v>
      </c>
      <c r="BH153" s="3">
        <f t="array" ref="BH153">INDEX($D$21:$M$44,MATCH($BD153&amp;$BF153,$C$21:$C$44&amp;$B$21:$B$44,0),MATCH(BH$1,$D$16:$M$16,0))+VLOOKUP($BE153,战斗属性模型!$K$22:$O$24,BH$2,FALSE)*INDEX($BW$3:$CF$578,MATCH($BD153&amp;$BF153&amp;$BG153,$BT$3:$BT$578&amp;$BU$3:$BU$578&amp;$BV$3:$BV$578,0),MATCH(BH$1,$BW$1:$CF$1,0))</f>
        <v>220</v>
      </c>
      <c r="BI153" s="3">
        <f t="array" ref="BI153">INDEX($D$21:$M$44,MATCH($BD153&amp;$BF153,$C$21:$C$44&amp;$B$21:$B$44,0),MATCH(BI$1,$D$16:$M$16,0))+VLOOKUP($BE153,战斗属性模型!$K$22:$O$24,BI$2,FALSE)*INDEX($BW$3:$CF$578,MATCH($BD153&amp;$BF153&amp;$BG153,$BT$3:$BT$578&amp;$BU$3:$BU$578&amp;$BV$3:$BV$578,0),MATCH(BI$1,$BW$1:$CF$1,0))</f>
        <v>11700</v>
      </c>
      <c r="BJ153" s="3">
        <f t="array" ref="BJ153">INDEX($D$21:$M$44,MATCH($BD153&amp;$BF153,$C$21:$C$44&amp;$B$21:$B$44,0),MATCH(BJ$1,$D$16:$M$16,0))+VLOOKUP($BE153,战斗属性模型!$K$22:$O$24,BJ$2,FALSE)*INDEX($BW$3:$CF$578,MATCH($BD153&amp;$BF153&amp;$BG153,$BT$3:$BT$578&amp;$BU$3:$BU$578&amp;$BV$3:$BV$578,0),MATCH(BJ$1,$BW$1:$CF$1,0))</f>
        <v>0</v>
      </c>
      <c r="BK153" s="3">
        <f t="array" ref="BK153">INDEX($D$21:$M$44,MATCH($BD153&amp;$BF153,$C$21:$C$44&amp;$B$21:$B$44,0),MATCH(BK$1,$D$16:$M$16,0))+VLOOKUP($BE153,战斗属性模型!$K$22:$O$24,BK$2,FALSE)*INDEX($BW$3:$CF$578,MATCH($BD153&amp;$BF153&amp;$BG153,$BT$3:$BT$578&amp;$BU$3:$BU$578&amp;$BV$3:$BV$578,0),MATCH(BK$1,$BW$1:$CF$1,0))</f>
        <v>0</v>
      </c>
      <c r="BL153" s="3"/>
      <c r="BM153" s="3"/>
      <c r="BN153" s="3"/>
      <c r="BO153" s="3"/>
      <c r="BP153" s="3"/>
      <c r="BQ153" s="3"/>
      <c r="BT153" t="s">
        <v>418</v>
      </c>
      <c r="BU153">
        <f t="shared" si="159"/>
        <v>1</v>
      </c>
      <c r="BV153" s="1">
        <f t="shared" si="150"/>
        <v>7</v>
      </c>
      <c r="BW153" s="3">
        <f t="array" ref="BW153">INDEX($CI$3:$EP$26,MATCH($BV153,$CH$3:$CH$26,0),MATCH(BW$1&amp;$BU153,$CI$1:$EP$1&amp;$CI$2:$EP$2,0))*VLOOKUP($BT153,$C$17:$M$20,COUNTBLANK($D$15:D$15)+1,FALSE)</f>
        <v>56</v>
      </c>
      <c r="BX153" s="3">
        <f t="array" ref="BX153">INDEX($CI$3:$EP$26,MATCH($BV153,$CH$3:$CH$26,0),MATCH(BX$1&amp;$BU153,$CI$1:$EP$1&amp;$CI$2:$EP$2,0))*VLOOKUP($BT153,$C$17:$M$20,COUNTBLANK($D$15:E$15)+1,FALSE)</f>
        <v>2800</v>
      </c>
      <c r="BY153" s="3">
        <f t="array" ref="BY153">INDEX($CI$3:$EP$26,MATCH($BV153,$CH$3:$CH$26,0),MATCH(BY$1&amp;$BU153,$CI$1:$EP$1&amp;$CI$2:$EP$2,0))*VLOOKUP($BT153,$C$17:$M$20,COUNTBLANK($D$15:F$15)+1,FALSE)</f>
        <v>0</v>
      </c>
      <c r="BZ153" s="3">
        <f t="array" ref="BZ153">INDEX($CI$3:$EP$26,MATCH($BV153,$CH$3:$CH$26,0),MATCH(BZ$1&amp;$BU153,$CI$1:$EP$1&amp;$CI$2:$EP$2,0))*VLOOKUP($BT153,$C$17:$M$20,COUNTBLANK($D$15:G$15)+1,FALSE)</f>
        <v>0</v>
      </c>
      <c r="CA153" s="3">
        <f t="array" ref="CA153">INDEX($CI$3:$EP$26,MATCH($BV153,$CH$3:$CH$26,0),MATCH(CA$1&amp;$BU153,$CI$1:$EP$1&amp;$CI$2:$EP$2,0))*VLOOKUP($BT153,$C$17:$M$20,COUNTBLANK($D$15:H$15)+1,FALSE)</f>
        <v>0</v>
      </c>
      <c r="CB153" s="3">
        <f t="array" ref="CB153">INDEX($CI$3:$EP$26,MATCH($BV153,$CH$3:$CH$26,0),MATCH(CB$1&amp;$BU153,$CI$1:$EP$1&amp;$CI$2:$EP$2,0))*VLOOKUP($BT153,$C$17:$M$20,COUNTBLANK($D$15:I$15)+1,FALSE)</f>
        <v>0.01</v>
      </c>
      <c r="CC153" s="3">
        <f t="array" ref="CC153">INDEX($CI$3:$EP$26,MATCH($BV153,$CH$3:$CH$26,0),MATCH(CC$1&amp;$BU153,$CI$1:$EP$1&amp;$CI$2:$EP$2,0))*VLOOKUP($BT153,$C$17:$M$20,COUNTBLANK($D$15:J$15)+1,FALSE)</f>
        <v>0</v>
      </c>
      <c r="CD153" s="3">
        <f t="array" ref="CD153">INDEX($CI$3:$EP$26,MATCH($BV153,$CH$3:$CH$26,0),MATCH(CD$1&amp;$BU153,$CI$1:$EP$1&amp;$CI$2:$EP$2,0))*VLOOKUP($BT153,$C$17:$M$20,COUNTBLANK($D$15:K$15)+1,FALSE)</f>
        <v>0</v>
      </c>
      <c r="CE153" s="3">
        <f t="array" ref="CE153">INDEX($CI$3:$EP$26,MATCH($BV153,$CH$3:$CH$26,0),MATCH(CE$1&amp;$BU153,$CI$1:$EP$1&amp;$CI$2:$EP$2,0))*VLOOKUP($BT153,$C$17:$M$20,COUNTBLANK($D$15:L$15)+1,FALSE)</f>
        <v>0</v>
      </c>
      <c r="CF153" s="3">
        <f t="array" ref="CF153">INDEX($CI$3:$EP$26,MATCH($BV153,$CH$3:$CH$26,0),MATCH(CF$1&amp;$BU153,$CI$1:$EP$1&amp;$CI$2:$EP$2,0))*VLOOKUP($BT153,$C$17:$M$20,COUNTBLANK($D$15:M$15)+1,FALSE)</f>
        <v>0</v>
      </c>
    </row>
    <row r="154" spans="56:84" x14ac:dyDescent="0.2">
      <c r="BD154" t="str">
        <f t="shared" si="154"/>
        <v>头饰</v>
      </c>
      <c r="BE154">
        <v>1</v>
      </c>
      <c r="BF154">
        <f t="shared" si="155"/>
        <v>4</v>
      </c>
      <c r="BG154" s="1">
        <f t="shared" si="156"/>
        <v>8</v>
      </c>
      <c r="BH154" s="3">
        <f t="array" ref="BH154">INDEX($D$21:$M$44,MATCH($BD154&amp;$BF154,$C$21:$C$44&amp;$B$21:$B$44,0),MATCH(BH$1,$D$16:$M$16,0))+VLOOKUP($BE154,战斗属性模型!$K$22:$O$24,BH$2,FALSE)*INDEX($BW$3:$CF$578,MATCH($BD154&amp;$BF154&amp;$BG154,$BT$3:$BT$578&amp;$BU$3:$BU$578&amp;$BV$3:$BV$578,0),MATCH(BH$1,$BW$1:$CF$1,0))</f>
        <v>240</v>
      </c>
      <c r="BI154" s="3">
        <f t="array" ref="BI154">INDEX($D$21:$M$44,MATCH($BD154&amp;$BF154,$C$21:$C$44&amp;$B$21:$B$44,0),MATCH(BI$1,$D$16:$M$16,0))+VLOOKUP($BE154,战斗属性模型!$K$22:$O$24,BI$2,FALSE)*INDEX($BW$3:$CF$578,MATCH($BD154&amp;$BF154&amp;$BG154,$BT$3:$BT$578&amp;$BU$3:$BU$578&amp;$BV$3:$BV$578,0),MATCH(BI$1,$BW$1:$CF$1,0))</f>
        <v>12800</v>
      </c>
      <c r="BJ154" s="3">
        <f t="array" ref="BJ154">INDEX($D$21:$M$44,MATCH($BD154&amp;$BF154,$C$21:$C$44&amp;$B$21:$B$44,0),MATCH(BJ$1,$D$16:$M$16,0))+VLOOKUP($BE154,战斗属性模型!$K$22:$O$24,BJ$2,FALSE)*INDEX($BW$3:$CF$578,MATCH($BD154&amp;$BF154&amp;$BG154,$BT$3:$BT$578&amp;$BU$3:$BU$578&amp;$BV$3:$BV$578,0),MATCH(BJ$1,$BW$1:$CF$1,0))</f>
        <v>0</v>
      </c>
      <c r="BK154" s="3">
        <f t="array" ref="BK154">INDEX($D$21:$M$44,MATCH($BD154&amp;$BF154,$C$21:$C$44&amp;$B$21:$B$44,0),MATCH(BK$1,$D$16:$M$16,0))+VLOOKUP($BE154,战斗属性模型!$K$22:$O$24,BK$2,FALSE)*INDEX($BW$3:$CF$578,MATCH($BD154&amp;$BF154&amp;$BG154,$BT$3:$BT$578&amp;$BU$3:$BU$578&amp;$BV$3:$BV$578,0),MATCH(BK$1,$BW$1:$CF$1,0))</f>
        <v>0</v>
      </c>
      <c r="BL154" s="3"/>
      <c r="BM154" s="3"/>
      <c r="BN154" s="3"/>
      <c r="BO154" s="3"/>
      <c r="BP154" s="3"/>
      <c r="BQ154" s="3"/>
      <c r="BT154" t="s">
        <v>418</v>
      </c>
      <c r="BU154">
        <f t="shared" si="159"/>
        <v>1</v>
      </c>
      <c r="BV154" s="1">
        <f t="shared" si="150"/>
        <v>8</v>
      </c>
      <c r="BW154" s="3">
        <f t="array" ref="BW154">INDEX($CI$3:$EP$26,MATCH($BV154,$CH$3:$CH$26,0),MATCH(BW$1&amp;$BU154,$CI$1:$EP$1&amp;$CI$2:$EP$2,0))*VLOOKUP($BT154,$C$17:$M$20,COUNTBLANK($D$15:D$15)+1,FALSE)</f>
        <v>64</v>
      </c>
      <c r="BX154" s="3">
        <f t="array" ref="BX154">INDEX($CI$3:$EP$26,MATCH($BV154,$CH$3:$CH$26,0),MATCH(BX$1&amp;$BU154,$CI$1:$EP$1&amp;$CI$2:$EP$2,0))*VLOOKUP($BT154,$C$17:$M$20,COUNTBLANK($D$15:E$15)+1,FALSE)</f>
        <v>3200</v>
      </c>
      <c r="BY154" s="3">
        <f t="array" ref="BY154">INDEX($CI$3:$EP$26,MATCH($BV154,$CH$3:$CH$26,0),MATCH(BY$1&amp;$BU154,$CI$1:$EP$1&amp;$CI$2:$EP$2,0))*VLOOKUP($BT154,$C$17:$M$20,COUNTBLANK($D$15:F$15)+1,FALSE)</f>
        <v>0</v>
      </c>
      <c r="BZ154" s="3">
        <f t="array" ref="BZ154">INDEX($CI$3:$EP$26,MATCH($BV154,$CH$3:$CH$26,0),MATCH(BZ$1&amp;$BU154,$CI$1:$EP$1&amp;$CI$2:$EP$2,0))*VLOOKUP($BT154,$C$17:$M$20,COUNTBLANK($D$15:G$15)+1,FALSE)</f>
        <v>0</v>
      </c>
      <c r="CA154" s="3">
        <f t="array" ref="CA154">INDEX($CI$3:$EP$26,MATCH($BV154,$CH$3:$CH$26,0),MATCH(CA$1&amp;$BU154,$CI$1:$EP$1&amp;$CI$2:$EP$2,0))*VLOOKUP($BT154,$C$17:$M$20,COUNTBLANK($D$15:H$15)+1,FALSE)</f>
        <v>0</v>
      </c>
      <c r="CB154" s="3">
        <f t="array" ref="CB154">INDEX($CI$3:$EP$26,MATCH($BV154,$CH$3:$CH$26,0),MATCH(CB$1&amp;$BU154,$CI$1:$EP$1&amp;$CI$2:$EP$2,0))*VLOOKUP($BT154,$C$17:$M$20,COUNTBLANK($D$15:I$15)+1,FALSE)</f>
        <v>0.02</v>
      </c>
      <c r="CC154" s="3">
        <f t="array" ref="CC154">INDEX($CI$3:$EP$26,MATCH($BV154,$CH$3:$CH$26,0),MATCH(CC$1&amp;$BU154,$CI$1:$EP$1&amp;$CI$2:$EP$2,0))*VLOOKUP($BT154,$C$17:$M$20,COUNTBLANK($D$15:J$15)+1,FALSE)</f>
        <v>0</v>
      </c>
      <c r="CD154" s="3">
        <f t="array" ref="CD154">INDEX($CI$3:$EP$26,MATCH($BV154,$CH$3:$CH$26,0),MATCH(CD$1&amp;$BU154,$CI$1:$EP$1&amp;$CI$2:$EP$2,0))*VLOOKUP($BT154,$C$17:$M$20,COUNTBLANK($D$15:K$15)+1,FALSE)</f>
        <v>0</v>
      </c>
      <c r="CE154" s="3">
        <f t="array" ref="CE154">INDEX($CI$3:$EP$26,MATCH($BV154,$CH$3:$CH$26,0),MATCH(CE$1&amp;$BU154,$CI$1:$EP$1&amp;$CI$2:$EP$2,0))*VLOOKUP($BT154,$C$17:$M$20,COUNTBLANK($D$15:L$15)+1,FALSE)</f>
        <v>0</v>
      </c>
      <c r="CF154" s="3">
        <f t="array" ref="CF154">INDEX($CI$3:$EP$26,MATCH($BV154,$CH$3:$CH$26,0),MATCH(CF$1&amp;$BU154,$CI$1:$EP$1&amp;$CI$2:$EP$2,0))*VLOOKUP($BT154,$C$17:$M$20,COUNTBLANK($D$15:M$15)+1,FALSE)</f>
        <v>0</v>
      </c>
    </row>
    <row r="155" spans="56:84" x14ac:dyDescent="0.2">
      <c r="BD155" t="str">
        <f t="shared" si="154"/>
        <v>头饰</v>
      </c>
      <c r="BE155">
        <v>1</v>
      </c>
      <c r="BF155">
        <f t="shared" si="155"/>
        <v>4</v>
      </c>
      <c r="BG155" s="1">
        <f t="shared" si="156"/>
        <v>9</v>
      </c>
      <c r="BH155" s="3">
        <f t="array" ref="BH155">INDEX($D$21:$M$44,MATCH($BD155&amp;$BF155,$C$21:$C$44&amp;$B$21:$B$44,0),MATCH(BH$1,$D$16:$M$16,0))+VLOOKUP($BE155,战斗属性模型!$K$22:$O$24,BH$2,FALSE)*INDEX($BW$3:$CF$578,MATCH($BD155&amp;$BF155&amp;$BG155,$BT$3:$BT$578&amp;$BU$3:$BU$578&amp;$BV$3:$BV$578,0),MATCH(BH$1,$BW$1:$CF$1,0))</f>
        <v>260</v>
      </c>
      <c r="BI155" s="3">
        <f t="array" ref="BI155">INDEX($D$21:$M$44,MATCH($BD155&amp;$BF155,$C$21:$C$44&amp;$B$21:$B$44,0),MATCH(BI$1,$D$16:$M$16,0))+VLOOKUP($BE155,战斗属性模型!$K$22:$O$24,BI$2,FALSE)*INDEX($BW$3:$CF$578,MATCH($BD155&amp;$BF155&amp;$BG155,$BT$3:$BT$578&amp;$BU$3:$BU$578&amp;$BV$3:$BV$578,0),MATCH(BI$1,$BW$1:$CF$1,0))</f>
        <v>13900</v>
      </c>
      <c r="BJ155" s="3">
        <f t="array" ref="BJ155">INDEX($D$21:$M$44,MATCH($BD155&amp;$BF155,$C$21:$C$44&amp;$B$21:$B$44,0),MATCH(BJ$1,$D$16:$M$16,0))+VLOOKUP($BE155,战斗属性模型!$K$22:$O$24,BJ$2,FALSE)*INDEX($BW$3:$CF$578,MATCH($BD155&amp;$BF155&amp;$BG155,$BT$3:$BT$578&amp;$BU$3:$BU$578&amp;$BV$3:$BV$578,0),MATCH(BJ$1,$BW$1:$CF$1,0))</f>
        <v>0</v>
      </c>
      <c r="BK155" s="3">
        <f t="array" ref="BK155">INDEX($D$21:$M$44,MATCH($BD155&amp;$BF155,$C$21:$C$44&amp;$B$21:$B$44,0),MATCH(BK$1,$D$16:$M$16,0))+VLOOKUP($BE155,战斗属性模型!$K$22:$O$24,BK$2,FALSE)*INDEX($BW$3:$CF$578,MATCH($BD155&amp;$BF155&amp;$BG155,$BT$3:$BT$578&amp;$BU$3:$BU$578&amp;$BV$3:$BV$578,0),MATCH(BK$1,$BW$1:$CF$1,0))</f>
        <v>0</v>
      </c>
      <c r="BL155" s="3"/>
      <c r="BM155" s="3"/>
      <c r="BN155" s="3"/>
      <c r="BO155" s="3"/>
      <c r="BP155" s="3"/>
      <c r="BQ155" s="3"/>
      <c r="BT155" t="s">
        <v>418</v>
      </c>
      <c r="BU155">
        <f t="shared" si="159"/>
        <v>1</v>
      </c>
      <c r="BV155" s="1">
        <f t="shared" ref="BV155:BV218" si="160">BV131</f>
        <v>9</v>
      </c>
      <c r="BW155" s="3">
        <f t="array" ref="BW155">INDEX($CI$3:$EP$26,MATCH($BV155,$CH$3:$CH$26,0),MATCH(BW$1&amp;$BU155,$CI$1:$EP$1&amp;$CI$2:$EP$2,0))*VLOOKUP($BT155,$C$17:$M$20,COUNTBLANK($D$15:D$15)+1,FALSE)</f>
        <v>72</v>
      </c>
      <c r="BX155" s="3">
        <f t="array" ref="BX155">INDEX($CI$3:$EP$26,MATCH($BV155,$CH$3:$CH$26,0),MATCH(BX$1&amp;$BU155,$CI$1:$EP$1&amp;$CI$2:$EP$2,0))*VLOOKUP($BT155,$C$17:$M$20,COUNTBLANK($D$15:E$15)+1,FALSE)</f>
        <v>3600</v>
      </c>
      <c r="BY155" s="3">
        <f t="array" ref="BY155">INDEX($CI$3:$EP$26,MATCH($BV155,$CH$3:$CH$26,0),MATCH(BY$1&amp;$BU155,$CI$1:$EP$1&amp;$CI$2:$EP$2,0))*VLOOKUP($BT155,$C$17:$M$20,COUNTBLANK($D$15:F$15)+1,FALSE)</f>
        <v>0</v>
      </c>
      <c r="BZ155" s="3">
        <f t="array" ref="BZ155">INDEX($CI$3:$EP$26,MATCH($BV155,$CH$3:$CH$26,0),MATCH(BZ$1&amp;$BU155,$CI$1:$EP$1&amp;$CI$2:$EP$2,0))*VLOOKUP($BT155,$C$17:$M$20,COUNTBLANK($D$15:G$15)+1,FALSE)</f>
        <v>0</v>
      </c>
      <c r="CA155" s="3">
        <f t="array" ref="CA155">INDEX($CI$3:$EP$26,MATCH($BV155,$CH$3:$CH$26,0),MATCH(CA$1&amp;$BU155,$CI$1:$EP$1&amp;$CI$2:$EP$2,0))*VLOOKUP($BT155,$C$17:$M$20,COUNTBLANK($D$15:H$15)+1,FALSE)</f>
        <v>0</v>
      </c>
      <c r="CB155" s="3">
        <f t="array" ref="CB155">INDEX($CI$3:$EP$26,MATCH($BV155,$CH$3:$CH$26,0),MATCH(CB$1&amp;$BU155,$CI$1:$EP$1&amp;$CI$2:$EP$2,0))*VLOOKUP($BT155,$C$17:$M$20,COUNTBLANK($D$15:I$15)+1,FALSE)</f>
        <v>0.02</v>
      </c>
      <c r="CC155" s="3">
        <f t="array" ref="CC155">INDEX($CI$3:$EP$26,MATCH($BV155,$CH$3:$CH$26,0),MATCH(CC$1&amp;$BU155,$CI$1:$EP$1&amp;$CI$2:$EP$2,0))*VLOOKUP($BT155,$C$17:$M$20,COUNTBLANK($D$15:J$15)+1,FALSE)</f>
        <v>0</v>
      </c>
      <c r="CD155" s="3">
        <f t="array" ref="CD155">INDEX($CI$3:$EP$26,MATCH($BV155,$CH$3:$CH$26,0),MATCH(CD$1&amp;$BU155,$CI$1:$EP$1&amp;$CI$2:$EP$2,0))*VLOOKUP($BT155,$C$17:$M$20,COUNTBLANK($D$15:K$15)+1,FALSE)</f>
        <v>0</v>
      </c>
      <c r="CE155" s="3">
        <f t="array" ref="CE155">INDEX($CI$3:$EP$26,MATCH($BV155,$CH$3:$CH$26,0),MATCH(CE$1&amp;$BU155,$CI$1:$EP$1&amp;$CI$2:$EP$2,0))*VLOOKUP($BT155,$C$17:$M$20,COUNTBLANK($D$15:L$15)+1,FALSE)</f>
        <v>0</v>
      </c>
      <c r="CF155" s="3">
        <f t="array" ref="CF155">INDEX($CI$3:$EP$26,MATCH($BV155,$CH$3:$CH$26,0),MATCH(CF$1&amp;$BU155,$CI$1:$EP$1&amp;$CI$2:$EP$2,0))*VLOOKUP($BT155,$C$17:$M$20,COUNTBLANK($D$15:M$15)+1,FALSE)</f>
        <v>0</v>
      </c>
    </row>
    <row r="156" spans="56:84" x14ac:dyDescent="0.2">
      <c r="BD156" t="str">
        <f t="shared" si="154"/>
        <v>头饰</v>
      </c>
      <c r="BE156">
        <v>1</v>
      </c>
      <c r="BF156">
        <f t="shared" si="155"/>
        <v>4</v>
      </c>
      <c r="BG156" s="1">
        <f t="shared" si="156"/>
        <v>10</v>
      </c>
      <c r="BH156" s="3">
        <f t="array" ref="BH156">INDEX($D$21:$M$44,MATCH($BD156&amp;$BF156,$C$21:$C$44&amp;$B$21:$B$44,0),MATCH(BH$1,$D$16:$M$16,0))+VLOOKUP($BE156,战斗属性模型!$K$22:$O$24,BH$2,FALSE)*INDEX($BW$3:$CF$578,MATCH($BD156&amp;$BF156&amp;$BG156,$BT$3:$BT$578&amp;$BU$3:$BU$578&amp;$BV$3:$BV$578,0),MATCH(BH$1,$BW$1:$CF$1,0))</f>
        <v>280</v>
      </c>
      <c r="BI156" s="3">
        <f t="array" ref="BI156">INDEX($D$21:$M$44,MATCH($BD156&amp;$BF156,$C$21:$C$44&amp;$B$21:$B$44,0),MATCH(BI$1,$D$16:$M$16,0))+VLOOKUP($BE156,战斗属性模型!$K$22:$O$24,BI$2,FALSE)*INDEX($BW$3:$CF$578,MATCH($BD156&amp;$BF156&amp;$BG156,$BT$3:$BT$578&amp;$BU$3:$BU$578&amp;$BV$3:$BV$578,0),MATCH(BI$1,$BW$1:$CF$1,0))</f>
        <v>15000</v>
      </c>
      <c r="BJ156" s="3">
        <f t="array" ref="BJ156">INDEX($D$21:$M$44,MATCH($BD156&amp;$BF156,$C$21:$C$44&amp;$B$21:$B$44,0),MATCH(BJ$1,$D$16:$M$16,0))+VLOOKUP($BE156,战斗属性模型!$K$22:$O$24,BJ$2,FALSE)*INDEX($BW$3:$CF$578,MATCH($BD156&amp;$BF156&amp;$BG156,$BT$3:$BT$578&amp;$BU$3:$BU$578&amp;$BV$3:$BV$578,0),MATCH(BJ$1,$BW$1:$CF$1,0))</f>
        <v>0</v>
      </c>
      <c r="BK156" s="3">
        <f t="array" ref="BK156">INDEX($D$21:$M$44,MATCH($BD156&amp;$BF156,$C$21:$C$44&amp;$B$21:$B$44,0),MATCH(BK$1,$D$16:$M$16,0))+VLOOKUP($BE156,战斗属性模型!$K$22:$O$24,BK$2,FALSE)*INDEX($BW$3:$CF$578,MATCH($BD156&amp;$BF156&amp;$BG156,$BT$3:$BT$578&amp;$BU$3:$BU$578&amp;$BV$3:$BV$578,0),MATCH(BK$1,$BW$1:$CF$1,0))</f>
        <v>0</v>
      </c>
      <c r="BL156" s="3"/>
      <c r="BM156" s="3"/>
      <c r="BN156" s="3"/>
      <c r="BO156" s="3"/>
      <c r="BP156" s="3"/>
      <c r="BQ156" s="3"/>
      <c r="BT156" t="s">
        <v>418</v>
      </c>
      <c r="BU156">
        <f t="shared" si="159"/>
        <v>1</v>
      </c>
      <c r="BV156" s="1">
        <f t="shared" si="160"/>
        <v>10</v>
      </c>
      <c r="BW156" s="3">
        <f t="array" ref="BW156">INDEX($CI$3:$EP$26,MATCH($BV156,$CH$3:$CH$26,0),MATCH(BW$1&amp;$BU156,$CI$1:$EP$1&amp;$CI$2:$EP$2,0))*VLOOKUP($BT156,$C$17:$M$20,COUNTBLANK($D$15:D$15)+1,FALSE)</f>
        <v>80</v>
      </c>
      <c r="BX156" s="3">
        <f t="array" ref="BX156">INDEX($CI$3:$EP$26,MATCH($BV156,$CH$3:$CH$26,0),MATCH(BX$1&amp;$BU156,$CI$1:$EP$1&amp;$CI$2:$EP$2,0))*VLOOKUP($BT156,$C$17:$M$20,COUNTBLANK($D$15:E$15)+1,FALSE)</f>
        <v>4000</v>
      </c>
      <c r="BY156" s="3">
        <f t="array" ref="BY156">INDEX($CI$3:$EP$26,MATCH($BV156,$CH$3:$CH$26,0),MATCH(BY$1&amp;$BU156,$CI$1:$EP$1&amp;$CI$2:$EP$2,0))*VLOOKUP($BT156,$C$17:$M$20,COUNTBLANK($D$15:F$15)+1,FALSE)</f>
        <v>0</v>
      </c>
      <c r="BZ156" s="3">
        <f t="array" ref="BZ156">INDEX($CI$3:$EP$26,MATCH($BV156,$CH$3:$CH$26,0),MATCH(BZ$1&amp;$BU156,$CI$1:$EP$1&amp;$CI$2:$EP$2,0))*VLOOKUP($BT156,$C$17:$M$20,COUNTBLANK($D$15:G$15)+1,FALSE)</f>
        <v>0</v>
      </c>
      <c r="CA156" s="3">
        <f t="array" ref="CA156">INDEX($CI$3:$EP$26,MATCH($BV156,$CH$3:$CH$26,0),MATCH(CA$1&amp;$BU156,$CI$1:$EP$1&amp;$CI$2:$EP$2,0))*VLOOKUP($BT156,$C$17:$M$20,COUNTBLANK($D$15:H$15)+1,FALSE)</f>
        <v>0</v>
      </c>
      <c r="CB156" s="3">
        <f t="array" ref="CB156">INDEX($CI$3:$EP$26,MATCH($BV156,$CH$3:$CH$26,0),MATCH(CB$1&amp;$BU156,$CI$1:$EP$1&amp;$CI$2:$EP$2,0))*VLOOKUP($BT156,$C$17:$M$20,COUNTBLANK($D$15:I$15)+1,FALSE)</f>
        <v>0.02</v>
      </c>
      <c r="CC156" s="3">
        <f t="array" ref="CC156">INDEX($CI$3:$EP$26,MATCH($BV156,$CH$3:$CH$26,0),MATCH(CC$1&amp;$BU156,$CI$1:$EP$1&amp;$CI$2:$EP$2,0))*VLOOKUP($BT156,$C$17:$M$20,COUNTBLANK($D$15:J$15)+1,FALSE)</f>
        <v>0</v>
      </c>
      <c r="CD156" s="3">
        <f t="array" ref="CD156">INDEX($CI$3:$EP$26,MATCH($BV156,$CH$3:$CH$26,0),MATCH(CD$1&amp;$BU156,$CI$1:$EP$1&amp;$CI$2:$EP$2,0))*VLOOKUP($BT156,$C$17:$M$20,COUNTBLANK($D$15:K$15)+1,FALSE)</f>
        <v>0</v>
      </c>
      <c r="CE156" s="3">
        <f t="array" ref="CE156">INDEX($CI$3:$EP$26,MATCH($BV156,$CH$3:$CH$26,0),MATCH(CE$1&amp;$BU156,$CI$1:$EP$1&amp;$CI$2:$EP$2,0))*VLOOKUP($BT156,$C$17:$M$20,COUNTBLANK($D$15:L$15)+1,FALSE)</f>
        <v>0</v>
      </c>
      <c r="CF156" s="3">
        <f t="array" ref="CF156">INDEX($CI$3:$EP$26,MATCH($BV156,$CH$3:$CH$26,0),MATCH(CF$1&amp;$BU156,$CI$1:$EP$1&amp;$CI$2:$EP$2,0))*VLOOKUP($BT156,$C$17:$M$20,COUNTBLANK($D$15:M$15)+1,FALSE)</f>
        <v>0</v>
      </c>
    </row>
    <row r="157" spans="56:84" x14ac:dyDescent="0.2">
      <c r="BD157" t="str">
        <f t="shared" si="154"/>
        <v>头饰</v>
      </c>
      <c r="BE157">
        <v>1</v>
      </c>
      <c r="BF157">
        <f t="shared" si="155"/>
        <v>4</v>
      </c>
      <c r="BG157" s="1">
        <f t="shared" si="156"/>
        <v>11</v>
      </c>
      <c r="BH157" s="3">
        <f t="array" ref="BH157">INDEX($D$21:$M$44,MATCH($BD157&amp;$BF157,$C$21:$C$44&amp;$B$21:$B$44,0),MATCH(BH$1,$D$16:$M$16,0))+VLOOKUP($BE157,战斗属性模型!$K$22:$O$24,BH$2,FALSE)*INDEX($BW$3:$CF$578,MATCH($BD157&amp;$BF157&amp;$BG157,$BT$3:$BT$578&amp;$BU$3:$BU$578&amp;$BV$3:$BV$578,0),MATCH(BH$1,$BW$1:$CF$1,0))</f>
        <v>300</v>
      </c>
      <c r="BI157" s="3">
        <f t="array" ref="BI157">INDEX($D$21:$M$44,MATCH($BD157&amp;$BF157,$C$21:$C$44&amp;$B$21:$B$44,0),MATCH(BI$1,$D$16:$M$16,0))+VLOOKUP($BE157,战斗属性模型!$K$22:$O$24,BI$2,FALSE)*INDEX($BW$3:$CF$578,MATCH($BD157&amp;$BF157&amp;$BG157,$BT$3:$BT$578&amp;$BU$3:$BU$578&amp;$BV$3:$BV$578,0),MATCH(BI$1,$BW$1:$CF$1,0))</f>
        <v>16100.000000000002</v>
      </c>
      <c r="BJ157" s="3">
        <f t="array" ref="BJ157">INDEX($D$21:$M$44,MATCH($BD157&amp;$BF157,$C$21:$C$44&amp;$B$21:$B$44,0),MATCH(BJ$1,$D$16:$M$16,0))+VLOOKUP($BE157,战斗属性模型!$K$22:$O$24,BJ$2,FALSE)*INDEX($BW$3:$CF$578,MATCH($BD157&amp;$BF157&amp;$BG157,$BT$3:$BT$578&amp;$BU$3:$BU$578&amp;$BV$3:$BV$578,0),MATCH(BJ$1,$BW$1:$CF$1,0))</f>
        <v>0</v>
      </c>
      <c r="BK157" s="3">
        <f t="array" ref="BK157">INDEX($D$21:$M$44,MATCH($BD157&amp;$BF157,$C$21:$C$44&amp;$B$21:$B$44,0),MATCH(BK$1,$D$16:$M$16,0))+VLOOKUP($BE157,战斗属性模型!$K$22:$O$24,BK$2,FALSE)*INDEX($BW$3:$CF$578,MATCH($BD157&amp;$BF157&amp;$BG157,$BT$3:$BT$578&amp;$BU$3:$BU$578&amp;$BV$3:$BV$578,0),MATCH(BK$1,$BW$1:$CF$1,0))</f>
        <v>0</v>
      </c>
      <c r="BL157" s="3"/>
      <c r="BM157" s="3"/>
      <c r="BN157" s="3"/>
      <c r="BO157" s="3"/>
      <c r="BP157" s="3"/>
      <c r="BQ157" s="3"/>
      <c r="BT157" t="s">
        <v>418</v>
      </c>
      <c r="BU157">
        <f t="shared" ref="BU157:BU166" si="161">BU13</f>
        <v>1</v>
      </c>
      <c r="BV157" s="1">
        <f t="shared" si="160"/>
        <v>11</v>
      </c>
      <c r="BW157" s="3">
        <f t="array" ref="BW157">INDEX($CI$3:$EP$26,MATCH($BV157,$CH$3:$CH$26,0),MATCH(BW$1&amp;$BU157,$CI$1:$EP$1&amp;$CI$2:$EP$2,0))*VLOOKUP($BT157,$C$17:$M$20,COUNTBLANK($D$15:D$15)+1,FALSE)</f>
        <v>88</v>
      </c>
      <c r="BX157" s="3">
        <f t="array" ref="BX157">INDEX($CI$3:$EP$26,MATCH($BV157,$CH$3:$CH$26,0),MATCH(BX$1&amp;$BU157,$CI$1:$EP$1&amp;$CI$2:$EP$2,0))*VLOOKUP($BT157,$C$17:$M$20,COUNTBLANK($D$15:E$15)+1,FALSE)</f>
        <v>4400</v>
      </c>
      <c r="BY157" s="3">
        <f t="array" ref="BY157">INDEX($CI$3:$EP$26,MATCH($BV157,$CH$3:$CH$26,0),MATCH(BY$1&amp;$BU157,$CI$1:$EP$1&amp;$CI$2:$EP$2,0))*VLOOKUP($BT157,$C$17:$M$20,COUNTBLANK($D$15:F$15)+1,FALSE)</f>
        <v>0</v>
      </c>
      <c r="BZ157" s="3">
        <f t="array" ref="BZ157">INDEX($CI$3:$EP$26,MATCH($BV157,$CH$3:$CH$26,0),MATCH(BZ$1&amp;$BU157,$CI$1:$EP$1&amp;$CI$2:$EP$2,0))*VLOOKUP($BT157,$C$17:$M$20,COUNTBLANK($D$15:G$15)+1,FALSE)</f>
        <v>0</v>
      </c>
      <c r="CA157" s="3">
        <f t="array" ref="CA157">INDEX($CI$3:$EP$26,MATCH($BV157,$CH$3:$CH$26,0),MATCH(CA$1&amp;$BU157,$CI$1:$EP$1&amp;$CI$2:$EP$2,0))*VLOOKUP($BT157,$C$17:$M$20,COUNTBLANK($D$15:H$15)+1,FALSE)</f>
        <v>0</v>
      </c>
      <c r="CB157" s="3">
        <f t="array" ref="CB157">INDEX($CI$3:$EP$26,MATCH($BV157,$CH$3:$CH$26,0),MATCH(CB$1&amp;$BU157,$CI$1:$EP$1&amp;$CI$2:$EP$2,0))*VLOOKUP($BT157,$C$17:$M$20,COUNTBLANK($D$15:I$15)+1,FALSE)</f>
        <v>0.02</v>
      </c>
      <c r="CC157" s="3">
        <f t="array" ref="CC157">INDEX($CI$3:$EP$26,MATCH($BV157,$CH$3:$CH$26,0),MATCH(CC$1&amp;$BU157,$CI$1:$EP$1&amp;$CI$2:$EP$2,0))*VLOOKUP($BT157,$C$17:$M$20,COUNTBLANK($D$15:J$15)+1,FALSE)</f>
        <v>0</v>
      </c>
      <c r="CD157" s="3">
        <f t="array" ref="CD157">INDEX($CI$3:$EP$26,MATCH($BV157,$CH$3:$CH$26,0),MATCH(CD$1&amp;$BU157,$CI$1:$EP$1&amp;$CI$2:$EP$2,0))*VLOOKUP($BT157,$C$17:$M$20,COUNTBLANK($D$15:K$15)+1,FALSE)</f>
        <v>0</v>
      </c>
      <c r="CE157" s="3">
        <f t="array" ref="CE157">INDEX($CI$3:$EP$26,MATCH($BV157,$CH$3:$CH$26,0),MATCH(CE$1&amp;$BU157,$CI$1:$EP$1&amp;$CI$2:$EP$2,0))*VLOOKUP($BT157,$C$17:$M$20,COUNTBLANK($D$15:L$15)+1,FALSE)</f>
        <v>0</v>
      </c>
      <c r="CF157" s="3">
        <f t="array" ref="CF157">INDEX($CI$3:$EP$26,MATCH($BV157,$CH$3:$CH$26,0),MATCH(CF$1&amp;$BU157,$CI$1:$EP$1&amp;$CI$2:$EP$2,0))*VLOOKUP($BT157,$C$17:$M$20,COUNTBLANK($D$15:M$15)+1,FALSE)</f>
        <v>0</v>
      </c>
    </row>
    <row r="158" spans="56:84" x14ac:dyDescent="0.2">
      <c r="BD158" t="str">
        <f t="shared" si="154"/>
        <v>头饰</v>
      </c>
      <c r="BE158">
        <v>1</v>
      </c>
      <c r="BF158">
        <f t="shared" si="155"/>
        <v>4</v>
      </c>
      <c r="BG158" s="1">
        <f t="shared" si="156"/>
        <v>12</v>
      </c>
      <c r="BH158" s="3">
        <f t="array" ref="BH158">INDEX($D$21:$M$44,MATCH($BD158&amp;$BF158,$C$21:$C$44&amp;$B$21:$B$44,0),MATCH(BH$1,$D$16:$M$16,0))+VLOOKUP($BE158,战斗属性模型!$K$22:$O$24,BH$2,FALSE)*INDEX($BW$3:$CF$578,MATCH($BD158&amp;$BF158&amp;$BG158,$BT$3:$BT$578&amp;$BU$3:$BU$578&amp;$BV$3:$BV$578,0),MATCH(BH$1,$BW$1:$CF$1,0))</f>
        <v>320</v>
      </c>
      <c r="BI158" s="3">
        <f t="array" ref="BI158">INDEX($D$21:$M$44,MATCH($BD158&amp;$BF158,$C$21:$C$44&amp;$B$21:$B$44,0),MATCH(BI$1,$D$16:$M$16,0))+VLOOKUP($BE158,战斗属性模型!$K$22:$O$24,BI$2,FALSE)*INDEX($BW$3:$CF$578,MATCH($BD158&amp;$BF158&amp;$BG158,$BT$3:$BT$578&amp;$BU$3:$BU$578&amp;$BV$3:$BV$578,0),MATCH(BI$1,$BW$1:$CF$1,0))</f>
        <v>17200</v>
      </c>
      <c r="BJ158" s="3">
        <f t="array" ref="BJ158">INDEX($D$21:$M$44,MATCH($BD158&amp;$BF158,$C$21:$C$44&amp;$B$21:$B$44,0),MATCH(BJ$1,$D$16:$M$16,0))+VLOOKUP($BE158,战斗属性模型!$K$22:$O$24,BJ$2,FALSE)*INDEX($BW$3:$CF$578,MATCH($BD158&amp;$BF158&amp;$BG158,$BT$3:$BT$578&amp;$BU$3:$BU$578&amp;$BV$3:$BV$578,0),MATCH(BJ$1,$BW$1:$CF$1,0))</f>
        <v>0</v>
      </c>
      <c r="BK158" s="3">
        <f t="array" ref="BK158">INDEX($D$21:$M$44,MATCH($BD158&amp;$BF158,$C$21:$C$44&amp;$B$21:$B$44,0),MATCH(BK$1,$D$16:$M$16,0))+VLOOKUP($BE158,战斗属性模型!$K$22:$O$24,BK$2,FALSE)*INDEX($BW$3:$CF$578,MATCH($BD158&amp;$BF158&amp;$BG158,$BT$3:$BT$578&amp;$BU$3:$BU$578&amp;$BV$3:$BV$578,0),MATCH(BK$1,$BW$1:$CF$1,0))</f>
        <v>0</v>
      </c>
      <c r="BL158" s="3"/>
      <c r="BM158" s="3"/>
      <c r="BN158" s="3"/>
      <c r="BO158" s="3"/>
      <c r="BP158" s="3"/>
      <c r="BQ158" s="3"/>
      <c r="BT158" t="s">
        <v>418</v>
      </c>
      <c r="BU158">
        <f t="shared" si="161"/>
        <v>1</v>
      </c>
      <c r="BV158" s="1">
        <f t="shared" si="160"/>
        <v>12</v>
      </c>
      <c r="BW158" s="3">
        <f t="array" ref="BW158">INDEX($CI$3:$EP$26,MATCH($BV158,$CH$3:$CH$26,0),MATCH(BW$1&amp;$BU158,$CI$1:$EP$1&amp;$CI$2:$EP$2,0))*VLOOKUP($BT158,$C$17:$M$20,COUNTBLANK($D$15:D$15)+1,FALSE)</f>
        <v>96</v>
      </c>
      <c r="BX158" s="3">
        <f t="array" ref="BX158">INDEX($CI$3:$EP$26,MATCH($BV158,$CH$3:$CH$26,0),MATCH(BX$1&amp;$BU158,$CI$1:$EP$1&amp;$CI$2:$EP$2,0))*VLOOKUP($BT158,$C$17:$M$20,COUNTBLANK($D$15:E$15)+1,FALSE)</f>
        <v>4800</v>
      </c>
      <c r="BY158" s="3">
        <f t="array" ref="BY158">INDEX($CI$3:$EP$26,MATCH($BV158,$CH$3:$CH$26,0),MATCH(BY$1&amp;$BU158,$CI$1:$EP$1&amp;$CI$2:$EP$2,0))*VLOOKUP($BT158,$C$17:$M$20,COUNTBLANK($D$15:F$15)+1,FALSE)</f>
        <v>0</v>
      </c>
      <c r="BZ158" s="3">
        <f t="array" ref="BZ158">INDEX($CI$3:$EP$26,MATCH($BV158,$CH$3:$CH$26,0),MATCH(BZ$1&amp;$BU158,$CI$1:$EP$1&amp;$CI$2:$EP$2,0))*VLOOKUP($BT158,$C$17:$M$20,COUNTBLANK($D$15:G$15)+1,FALSE)</f>
        <v>0</v>
      </c>
      <c r="CA158" s="3">
        <f t="array" ref="CA158">INDEX($CI$3:$EP$26,MATCH($BV158,$CH$3:$CH$26,0),MATCH(CA$1&amp;$BU158,$CI$1:$EP$1&amp;$CI$2:$EP$2,0))*VLOOKUP($BT158,$C$17:$M$20,COUNTBLANK($D$15:H$15)+1,FALSE)</f>
        <v>0</v>
      </c>
      <c r="CB158" s="3">
        <f t="array" ref="CB158">INDEX($CI$3:$EP$26,MATCH($BV158,$CH$3:$CH$26,0),MATCH(CB$1&amp;$BU158,$CI$1:$EP$1&amp;$CI$2:$EP$2,0))*VLOOKUP($BT158,$C$17:$M$20,COUNTBLANK($D$15:I$15)+1,FALSE)</f>
        <v>0.03</v>
      </c>
      <c r="CC158" s="3">
        <f t="array" ref="CC158">INDEX($CI$3:$EP$26,MATCH($BV158,$CH$3:$CH$26,0),MATCH(CC$1&amp;$BU158,$CI$1:$EP$1&amp;$CI$2:$EP$2,0))*VLOOKUP($BT158,$C$17:$M$20,COUNTBLANK($D$15:J$15)+1,FALSE)</f>
        <v>0</v>
      </c>
      <c r="CD158" s="3">
        <f t="array" ref="CD158">INDEX($CI$3:$EP$26,MATCH($BV158,$CH$3:$CH$26,0),MATCH(CD$1&amp;$BU158,$CI$1:$EP$1&amp;$CI$2:$EP$2,0))*VLOOKUP($BT158,$C$17:$M$20,COUNTBLANK($D$15:K$15)+1,FALSE)</f>
        <v>0</v>
      </c>
      <c r="CE158" s="3">
        <f t="array" ref="CE158">INDEX($CI$3:$EP$26,MATCH($BV158,$CH$3:$CH$26,0),MATCH(CE$1&amp;$BU158,$CI$1:$EP$1&amp;$CI$2:$EP$2,0))*VLOOKUP($BT158,$C$17:$M$20,COUNTBLANK($D$15:L$15)+1,FALSE)</f>
        <v>0</v>
      </c>
      <c r="CF158" s="3">
        <f t="array" ref="CF158">INDEX($CI$3:$EP$26,MATCH($BV158,$CH$3:$CH$26,0),MATCH(CF$1&amp;$BU158,$CI$1:$EP$1&amp;$CI$2:$EP$2,0))*VLOOKUP($BT158,$C$17:$M$20,COUNTBLANK($D$15:M$15)+1,FALSE)</f>
        <v>0</v>
      </c>
    </row>
    <row r="159" spans="56:84" x14ac:dyDescent="0.2">
      <c r="BD159" t="str">
        <f t="shared" si="154"/>
        <v>头饰</v>
      </c>
      <c r="BE159">
        <v>1</v>
      </c>
      <c r="BF159">
        <f t="shared" si="155"/>
        <v>4</v>
      </c>
      <c r="BG159" s="1">
        <f t="shared" si="156"/>
        <v>13</v>
      </c>
      <c r="BH159" s="3">
        <f t="array" ref="BH159">INDEX($D$21:$M$44,MATCH($BD159&amp;$BF159,$C$21:$C$44&amp;$B$21:$B$44,0),MATCH(BH$1,$D$16:$M$16,0))+VLOOKUP($BE159,战斗属性模型!$K$22:$O$24,BH$2,FALSE)*INDEX($BW$3:$CF$578,MATCH($BD159&amp;$BF159&amp;$BG159,$BT$3:$BT$578&amp;$BU$3:$BU$578&amp;$BV$3:$BV$578,0),MATCH(BH$1,$BW$1:$CF$1,0))</f>
        <v>340</v>
      </c>
      <c r="BI159" s="3">
        <f t="array" ref="BI159">INDEX($D$21:$M$44,MATCH($BD159&amp;$BF159,$C$21:$C$44&amp;$B$21:$B$44,0),MATCH(BI$1,$D$16:$M$16,0))+VLOOKUP($BE159,战斗属性模型!$K$22:$O$24,BI$2,FALSE)*INDEX($BW$3:$CF$578,MATCH($BD159&amp;$BF159&amp;$BG159,$BT$3:$BT$578&amp;$BU$3:$BU$578&amp;$BV$3:$BV$578,0),MATCH(BI$1,$BW$1:$CF$1,0))</f>
        <v>18300</v>
      </c>
      <c r="BJ159" s="3">
        <f t="array" ref="BJ159">INDEX($D$21:$M$44,MATCH($BD159&amp;$BF159,$C$21:$C$44&amp;$B$21:$B$44,0),MATCH(BJ$1,$D$16:$M$16,0))+VLOOKUP($BE159,战斗属性模型!$K$22:$O$24,BJ$2,FALSE)*INDEX($BW$3:$CF$578,MATCH($BD159&amp;$BF159&amp;$BG159,$BT$3:$BT$578&amp;$BU$3:$BU$578&amp;$BV$3:$BV$578,0),MATCH(BJ$1,$BW$1:$CF$1,0))</f>
        <v>0</v>
      </c>
      <c r="BK159" s="3">
        <f t="array" ref="BK159">INDEX($D$21:$M$44,MATCH($BD159&amp;$BF159,$C$21:$C$44&amp;$B$21:$B$44,0),MATCH(BK$1,$D$16:$M$16,0))+VLOOKUP($BE159,战斗属性模型!$K$22:$O$24,BK$2,FALSE)*INDEX($BW$3:$CF$578,MATCH($BD159&amp;$BF159&amp;$BG159,$BT$3:$BT$578&amp;$BU$3:$BU$578&amp;$BV$3:$BV$578,0),MATCH(BK$1,$BW$1:$CF$1,0))</f>
        <v>0</v>
      </c>
      <c r="BL159" s="3"/>
      <c r="BM159" s="3"/>
      <c r="BN159" s="3"/>
      <c r="BO159" s="3"/>
      <c r="BP159" s="3"/>
      <c r="BQ159" s="3"/>
      <c r="BT159" t="s">
        <v>418</v>
      </c>
      <c r="BU159">
        <f t="shared" si="161"/>
        <v>1</v>
      </c>
      <c r="BV159" s="1">
        <f t="shared" si="160"/>
        <v>13</v>
      </c>
      <c r="BW159" s="3">
        <f t="array" ref="BW159">INDEX($CI$3:$EP$26,MATCH($BV159,$CH$3:$CH$26,0),MATCH(BW$1&amp;$BU159,$CI$1:$EP$1&amp;$CI$2:$EP$2,0))*VLOOKUP($BT159,$C$17:$M$20,COUNTBLANK($D$15:D$15)+1,FALSE)</f>
        <v>104</v>
      </c>
      <c r="BX159" s="3">
        <f t="array" ref="BX159">INDEX($CI$3:$EP$26,MATCH($BV159,$CH$3:$CH$26,0),MATCH(BX$1&amp;$BU159,$CI$1:$EP$1&amp;$CI$2:$EP$2,0))*VLOOKUP($BT159,$C$17:$M$20,COUNTBLANK($D$15:E$15)+1,FALSE)</f>
        <v>5200</v>
      </c>
      <c r="BY159" s="3">
        <f t="array" ref="BY159">INDEX($CI$3:$EP$26,MATCH($BV159,$CH$3:$CH$26,0),MATCH(BY$1&amp;$BU159,$CI$1:$EP$1&amp;$CI$2:$EP$2,0))*VLOOKUP($BT159,$C$17:$M$20,COUNTBLANK($D$15:F$15)+1,FALSE)</f>
        <v>0</v>
      </c>
      <c r="BZ159" s="3">
        <f t="array" ref="BZ159">INDEX($CI$3:$EP$26,MATCH($BV159,$CH$3:$CH$26,0),MATCH(BZ$1&amp;$BU159,$CI$1:$EP$1&amp;$CI$2:$EP$2,0))*VLOOKUP($BT159,$C$17:$M$20,COUNTBLANK($D$15:G$15)+1,FALSE)</f>
        <v>0</v>
      </c>
      <c r="CA159" s="3">
        <f t="array" ref="CA159">INDEX($CI$3:$EP$26,MATCH($BV159,$CH$3:$CH$26,0),MATCH(CA$1&amp;$BU159,$CI$1:$EP$1&amp;$CI$2:$EP$2,0))*VLOOKUP($BT159,$C$17:$M$20,COUNTBLANK($D$15:H$15)+1,FALSE)</f>
        <v>0</v>
      </c>
      <c r="CB159" s="3">
        <f t="array" ref="CB159">INDEX($CI$3:$EP$26,MATCH($BV159,$CH$3:$CH$26,0),MATCH(CB$1&amp;$BU159,$CI$1:$EP$1&amp;$CI$2:$EP$2,0))*VLOOKUP($BT159,$C$17:$M$20,COUNTBLANK($D$15:I$15)+1,FALSE)</f>
        <v>0.03</v>
      </c>
      <c r="CC159" s="3">
        <f t="array" ref="CC159">INDEX($CI$3:$EP$26,MATCH($BV159,$CH$3:$CH$26,0),MATCH(CC$1&amp;$BU159,$CI$1:$EP$1&amp;$CI$2:$EP$2,0))*VLOOKUP($BT159,$C$17:$M$20,COUNTBLANK($D$15:J$15)+1,FALSE)</f>
        <v>0</v>
      </c>
      <c r="CD159" s="3">
        <f t="array" ref="CD159">INDEX($CI$3:$EP$26,MATCH($BV159,$CH$3:$CH$26,0),MATCH(CD$1&amp;$BU159,$CI$1:$EP$1&amp;$CI$2:$EP$2,0))*VLOOKUP($BT159,$C$17:$M$20,COUNTBLANK($D$15:K$15)+1,FALSE)</f>
        <v>0</v>
      </c>
      <c r="CE159" s="3">
        <f t="array" ref="CE159">INDEX($CI$3:$EP$26,MATCH($BV159,$CH$3:$CH$26,0),MATCH(CE$1&amp;$BU159,$CI$1:$EP$1&amp;$CI$2:$EP$2,0))*VLOOKUP($BT159,$C$17:$M$20,COUNTBLANK($D$15:L$15)+1,FALSE)</f>
        <v>0</v>
      </c>
      <c r="CF159" s="3">
        <f t="array" ref="CF159">INDEX($CI$3:$EP$26,MATCH($BV159,$CH$3:$CH$26,0),MATCH(CF$1&amp;$BU159,$CI$1:$EP$1&amp;$CI$2:$EP$2,0))*VLOOKUP($BT159,$C$17:$M$20,COUNTBLANK($D$15:M$15)+1,FALSE)</f>
        <v>0</v>
      </c>
    </row>
    <row r="160" spans="56:84" x14ac:dyDescent="0.2">
      <c r="BD160" t="str">
        <f t="shared" si="154"/>
        <v>头饰</v>
      </c>
      <c r="BE160">
        <v>1</v>
      </c>
      <c r="BF160">
        <f t="shared" si="155"/>
        <v>4</v>
      </c>
      <c r="BG160" s="1">
        <f t="shared" si="156"/>
        <v>14</v>
      </c>
      <c r="BH160" s="3">
        <f t="array" ref="BH160">INDEX($D$21:$M$44,MATCH($BD160&amp;$BF160,$C$21:$C$44&amp;$B$21:$B$44,0),MATCH(BH$1,$D$16:$M$16,0))+VLOOKUP($BE160,战斗属性模型!$K$22:$O$24,BH$2,FALSE)*INDEX($BW$3:$CF$578,MATCH($BD160&amp;$BF160&amp;$BG160,$BT$3:$BT$578&amp;$BU$3:$BU$578&amp;$BV$3:$BV$578,0),MATCH(BH$1,$BW$1:$CF$1,0))</f>
        <v>360</v>
      </c>
      <c r="BI160" s="3">
        <f t="array" ref="BI160">INDEX($D$21:$M$44,MATCH($BD160&amp;$BF160,$C$21:$C$44&amp;$B$21:$B$44,0),MATCH(BI$1,$D$16:$M$16,0))+VLOOKUP($BE160,战斗属性模型!$K$22:$O$24,BI$2,FALSE)*INDEX($BW$3:$CF$578,MATCH($BD160&amp;$BF160&amp;$BG160,$BT$3:$BT$578&amp;$BU$3:$BU$578&amp;$BV$3:$BV$578,0),MATCH(BI$1,$BW$1:$CF$1,0))</f>
        <v>19400</v>
      </c>
      <c r="BJ160" s="3">
        <f t="array" ref="BJ160">INDEX($D$21:$M$44,MATCH($BD160&amp;$BF160,$C$21:$C$44&amp;$B$21:$B$44,0),MATCH(BJ$1,$D$16:$M$16,0))+VLOOKUP($BE160,战斗属性模型!$K$22:$O$24,BJ$2,FALSE)*INDEX($BW$3:$CF$578,MATCH($BD160&amp;$BF160&amp;$BG160,$BT$3:$BT$578&amp;$BU$3:$BU$578&amp;$BV$3:$BV$578,0),MATCH(BJ$1,$BW$1:$CF$1,0))</f>
        <v>0</v>
      </c>
      <c r="BK160" s="3">
        <f t="array" ref="BK160">INDEX($D$21:$M$44,MATCH($BD160&amp;$BF160,$C$21:$C$44&amp;$B$21:$B$44,0),MATCH(BK$1,$D$16:$M$16,0))+VLOOKUP($BE160,战斗属性模型!$K$22:$O$24,BK$2,FALSE)*INDEX($BW$3:$CF$578,MATCH($BD160&amp;$BF160&amp;$BG160,$BT$3:$BT$578&amp;$BU$3:$BU$578&amp;$BV$3:$BV$578,0),MATCH(BK$1,$BW$1:$CF$1,0))</f>
        <v>0</v>
      </c>
      <c r="BL160" s="3"/>
      <c r="BM160" s="3"/>
      <c r="BN160" s="3"/>
      <c r="BO160" s="3"/>
      <c r="BP160" s="3"/>
      <c r="BQ160" s="3"/>
      <c r="BT160" t="s">
        <v>418</v>
      </c>
      <c r="BU160">
        <f t="shared" si="161"/>
        <v>1</v>
      </c>
      <c r="BV160" s="1">
        <f t="shared" si="160"/>
        <v>14</v>
      </c>
      <c r="BW160" s="3">
        <f t="array" ref="BW160">INDEX($CI$3:$EP$26,MATCH($BV160,$CH$3:$CH$26,0),MATCH(BW$1&amp;$BU160,$CI$1:$EP$1&amp;$CI$2:$EP$2,0))*VLOOKUP($BT160,$C$17:$M$20,COUNTBLANK($D$15:D$15)+1,FALSE)</f>
        <v>112</v>
      </c>
      <c r="BX160" s="3">
        <f t="array" ref="BX160">INDEX($CI$3:$EP$26,MATCH($BV160,$CH$3:$CH$26,0),MATCH(BX$1&amp;$BU160,$CI$1:$EP$1&amp;$CI$2:$EP$2,0))*VLOOKUP($BT160,$C$17:$M$20,COUNTBLANK($D$15:E$15)+1,FALSE)</f>
        <v>5600</v>
      </c>
      <c r="BY160" s="3">
        <f t="array" ref="BY160">INDEX($CI$3:$EP$26,MATCH($BV160,$CH$3:$CH$26,0),MATCH(BY$1&amp;$BU160,$CI$1:$EP$1&amp;$CI$2:$EP$2,0))*VLOOKUP($BT160,$C$17:$M$20,COUNTBLANK($D$15:F$15)+1,FALSE)</f>
        <v>0</v>
      </c>
      <c r="BZ160" s="3">
        <f t="array" ref="BZ160">INDEX($CI$3:$EP$26,MATCH($BV160,$CH$3:$CH$26,0),MATCH(BZ$1&amp;$BU160,$CI$1:$EP$1&amp;$CI$2:$EP$2,0))*VLOOKUP($BT160,$C$17:$M$20,COUNTBLANK($D$15:G$15)+1,FALSE)</f>
        <v>0</v>
      </c>
      <c r="CA160" s="3">
        <f t="array" ref="CA160">INDEX($CI$3:$EP$26,MATCH($BV160,$CH$3:$CH$26,0),MATCH(CA$1&amp;$BU160,$CI$1:$EP$1&amp;$CI$2:$EP$2,0))*VLOOKUP($BT160,$C$17:$M$20,COUNTBLANK($D$15:H$15)+1,FALSE)</f>
        <v>0</v>
      </c>
      <c r="CB160" s="3">
        <f t="array" ref="CB160">INDEX($CI$3:$EP$26,MATCH($BV160,$CH$3:$CH$26,0),MATCH(CB$1&amp;$BU160,$CI$1:$EP$1&amp;$CI$2:$EP$2,0))*VLOOKUP($BT160,$C$17:$M$20,COUNTBLANK($D$15:I$15)+1,FALSE)</f>
        <v>0.03</v>
      </c>
      <c r="CC160" s="3">
        <f t="array" ref="CC160">INDEX($CI$3:$EP$26,MATCH($BV160,$CH$3:$CH$26,0),MATCH(CC$1&amp;$BU160,$CI$1:$EP$1&amp;$CI$2:$EP$2,0))*VLOOKUP($BT160,$C$17:$M$20,COUNTBLANK($D$15:J$15)+1,FALSE)</f>
        <v>0</v>
      </c>
      <c r="CD160" s="3">
        <f t="array" ref="CD160">INDEX($CI$3:$EP$26,MATCH($BV160,$CH$3:$CH$26,0),MATCH(CD$1&amp;$BU160,$CI$1:$EP$1&amp;$CI$2:$EP$2,0))*VLOOKUP($BT160,$C$17:$M$20,COUNTBLANK($D$15:K$15)+1,FALSE)</f>
        <v>0</v>
      </c>
      <c r="CE160" s="3">
        <f t="array" ref="CE160">INDEX($CI$3:$EP$26,MATCH($BV160,$CH$3:$CH$26,0),MATCH(CE$1&amp;$BU160,$CI$1:$EP$1&amp;$CI$2:$EP$2,0))*VLOOKUP($BT160,$C$17:$M$20,COUNTBLANK($D$15:L$15)+1,FALSE)</f>
        <v>0</v>
      </c>
      <c r="CF160" s="3">
        <f t="array" ref="CF160">INDEX($CI$3:$EP$26,MATCH($BV160,$CH$3:$CH$26,0),MATCH(CF$1&amp;$BU160,$CI$1:$EP$1&amp;$CI$2:$EP$2,0))*VLOOKUP($BT160,$C$17:$M$20,COUNTBLANK($D$15:M$15)+1,FALSE)</f>
        <v>0</v>
      </c>
    </row>
    <row r="161" spans="56:84" x14ac:dyDescent="0.2">
      <c r="BD161" t="str">
        <f t="shared" si="154"/>
        <v>头饰</v>
      </c>
      <c r="BE161">
        <v>1</v>
      </c>
      <c r="BF161">
        <f t="shared" si="155"/>
        <v>4</v>
      </c>
      <c r="BG161" s="1">
        <f t="shared" si="156"/>
        <v>15</v>
      </c>
      <c r="BH161" s="3">
        <f t="array" ref="BH161">INDEX($D$21:$M$44,MATCH($BD161&amp;$BF161,$C$21:$C$44&amp;$B$21:$B$44,0),MATCH(BH$1,$D$16:$M$16,0))+VLOOKUP($BE161,战斗属性模型!$K$22:$O$24,BH$2,FALSE)*INDEX($BW$3:$CF$578,MATCH($BD161&amp;$BF161&amp;$BG161,$BT$3:$BT$578&amp;$BU$3:$BU$578&amp;$BV$3:$BV$578,0),MATCH(BH$1,$BW$1:$CF$1,0))</f>
        <v>380</v>
      </c>
      <c r="BI161" s="3">
        <f t="array" ref="BI161">INDEX($D$21:$M$44,MATCH($BD161&amp;$BF161,$C$21:$C$44&amp;$B$21:$B$44,0),MATCH(BI$1,$D$16:$M$16,0))+VLOOKUP($BE161,战斗属性模型!$K$22:$O$24,BI$2,FALSE)*INDEX($BW$3:$CF$578,MATCH($BD161&amp;$BF161&amp;$BG161,$BT$3:$BT$578&amp;$BU$3:$BU$578&amp;$BV$3:$BV$578,0),MATCH(BI$1,$BW$1:$CF$1,0))</f>
        <v>20500</v>
      </c>
      <c r="BJ161" s="3">
        <f t="array" ref="BJ161">INDEX($D$21:$M$44,MATCH($BD161&amp;$BF161,$C$21:$C$44&amp;$B$21:$B$44,0),MATCH(BJ$1,$D$16:$M$16,0))+VLOOKUP($BE161,战斗属性模型!$K$22:$O$24,BJ$2,FALSE)*INDEX($BW$3:$CF$578,MATCH($BD161&amp;$BF161&amp;$BG161,$BT$3:$BT$578&amp;$BU$3:$BU$578&amp;$BV$3:$BV$578,0),MATCH(BJ$1,$BW$1:$CF$1,0))</f>
        <v>0</v>
      </c>
      <c r="BK161" s="3">
        <f t="array" ref="BK161">INDEX($D$21:$M$44,MATCH($BD161&amp;$BF161,$C$21:$C$44&amp;$B$21:$B$44,0),MATCH(BK$1,$D$16:$M$16,0))+VLOOKUP($BE161,战斗属性模型!$K$22:$O$24,BK$2,FALSE)*INDEX($BW$3:$CF$578,MATCH($BD161&amp;$BF161&amp;$BG161,$BT$3:$BT$578&amp;$BU$3:$BU$578&amp;$BV$3:$BV$578,0),MATCH(BK$1,$BW$1:$CF$1,0))</f>
        <v>0</v>
      </c>
      <c r="BL161" s="3"/>
      <c r="BM161" s="3"/>
      <c r="BN161" s="3"/>
      <c r="BO161" s="3"/>
      <c r="BP161" s="3"/>
      <c r="BQ161" s="3"/>
      <c r="BT161" t="s">
        <v>418</v>
      </c>
      <c r="BU161">
        <f t="shared" si="161"/>
        <v>1</v>
      </c>
      <c r="BV161" s="1">
        <f t="shared" si="160"/>
        <v>15</v>
      </c>
      <c r="BW161" s="3">
        <f t="array" ref="BW161">INDEX($CI$3:$EP$26,MATCH($BV161,$CH$3:$CH$26,0),MATCH(BW$1&amp;$BU161,$CI$1:$EP$1&amp;$CI$2:$EP$2,0))*VLOOKUP($BT161,$C$17:$M$20,COUNTBLANK($D$15:D$15)+1,FALSE)</f>
        <v>120</v>
      </c>
      <c r="BX161" s="3">
        <f t="array" ref="BX161">INDEX($CI$3:$EP$26,MATCH($BV161,$CH$3:$CH$26,0),MATCH(BX$1&amp;$BU161,$CI$1:$EP$1&amp;$CI$2:$EP$2,0))*VLOOKUP($BT161,$C$17:$M$20,COUNTBLANK($D$15:E$15)+1,FALSE)</f>
        <v>6000</v>
      </c>
      <c r="BY161" s="3">
        <f t="array" ref="BY161">INDEX($CI$3:$EP$26,MATCH($BV161,$CH$3:$CH$26,0),MATCH(BY$1&amp;$BU161,$CI$1:$EP$1&amp;$CI$2:$EP$2,0))*VLOOKUP($BT161,$C$17:$M$20,COUNTBLANK($D$15:F$15)+1,FALSE)</f>
        <v>0</v>
      </c>
      <c r="BZ161" s="3">
        <f t="array" ref="BZ161">INDEX($CI$3:$EP$26,MATCH($BV161,$CH$3:$CH$26,0),MATCH(BZ$1&amp;$BU161,$CI$1:$EP$1&amp;$CI$2:$EP$2,0))*VLOOKUP($BT161,$C$17:$M$20,COUNTBLANK($D$15:G$15)+1,FALSE)</f>
        <v>0</v>
      </c>
      <c r="CA161" s="3">
        <f t="array" ref="CA161">INDEX($CI$3:$EP$26,MATCH($BV161,$CH$3:$CH$26,0),MATCH(CA$1&amp;$BU161,$CI$1:$EP$1&amp;$CI$2:$EP$2,0))*VLOOKUP($BT161,$C$17:$M$20,COUNTBLANK($D$15:H$15)+1,FALSE)</f>
        <v>0</v>
      </c>
      <c r="CB161" s="3">
        <f t="array" ref="CB161">INDEX($CI$3:$EP$26,MATCH($BV161,$CH$3:$CH$26,0),MATCH(CB$1&amp;$BU161,$CI$1:$EP$1&amp;$CI$2:$EP$2,0))*VLOOKUP($BT161,$C$17:$M$20,COUNTBLANK($D$15:I$15)+1,FALSE)</f>
        <v>0.03</v>
      </c>
      <c r="CC161" s="3">
        <f t="array" ref="CC161">INDEX($CI$3:$EP$26,MATCH($BV161,$CH$3:$CH$26,0),MATCH(CC$1&amp;$BU161,$CI$1:$EP$1&amp;$CI$2:$EP$2,0))*VLOOKUP($BT161,$C$17:$M$20,COUNTBLANK($D$15:J$15)+1,FALSE)</f>
        <v>0</v>
      </c>
      <c r="CD161" s="3">
        <f t="array" ref="CD161">INDEX($CI$3:$EP$26,MATCH($BV161,$CH$3:$CH$26,0),MATCH(CD$1&amp;$BU161,$CI$1:$EP$1&amp;$CI$2:$EP$2,0))*VLOOKUP($BT161,$C$17:$M$20,COUNTBLANK($D$15:K$15)+1,FALSE)</f>
        <v>0</v>
      </c>
      <c r="CE161" s="3">
        <f t="array" ref="CE161">INDEX($CI$3:$EP$26,MATCH($BV161,$CH$3:$CH$26,0),MATCH(CE$1&amp;$BU161,$CI$1:$EP$1&amp;$CI$2:$EP$2,0))*VLOOKUP($BT161,$C$17:$M$20,COUNTBLANK($D$15:L$15)+1,FALSE)</f>
        <v>0</v>
      </c>
      <c r="CF161" s="3">
        <f t="array" ref="CF161">INDEX($CI$3:$EP$26,MATCH($BV161,$CH$3:$CH$26,0),MATCH(CF$1&amp;$BU161,$CI$1:$EP$1&amp;$CI$2:$EP$2,0))*VLOOKUP($BT161,$C$17:$M$20,COUNTBLANK($D$15:M$15)+1,FALSE)</f>
        <v>0</v>
      </c>
    </row>
    <row r="162" spans="56:84" x14ac:dyDescent="0.2">
      <c r="BD162" t="str">
        <f t="shared" si="154"/>
        <v>头饰</v>
      </c>
      <c r="BE162">
        <v>1</v>
      </c>
      <c r="BF162">
        <f t="shared" si="155"/>
        <v>4</v>
      </c>
      <c r="BG162" s="1">
        <f t="shared" si="156"/>
        <v>16</v>
      </c>
      <c r="BH162" s="3">
        <f t="array" ref="BH162">INDEX($D$21:$M$44,MATCH($BD162&amp;$BF162,$C$21:$C$44&amp;$B$21:$B$44,0),MATCH(BH$1,$D$16:$M$16,0))+VLOOKUP($BE162,战斗属性模型!$K$22:$O$24,BH$2,FALSE)*INDEX($BW$3:$CF$578,MATCH($BD162&amp;$BF162&amp;$BG162,$BT$3:$BT$578&amp;$BU$3:$BU$578&amp;$BV$3:$BV$578,0),MATCH(BH$1,$BW$1:$CF$1,0))</f>
        <v>400</v>
      </c>
      <c r="BI162" s="3">
        <f t="array" ref="BI162">INDEX($D$21:$M$44,MATCH($BD162&amp;$BF162,$C$21:$C$44&amp;$B$21:$B$44,0),MATCH(BI$1,$D$16:$M$16,0))+VLOOKUP($BE162,战斗属性模型!$K$22:$O$24,BI$2,FALSE)*INDEX($BW$3:$CF$578,MATCH($BD162&amp;$BF162&amp;$BG162,$BT$3:$BT$578&amp;$BU$3:$BU$578&amp;$BV$3:$BV$578,0),MATCH(BI$1,$BW$1:$CF$1,0))</f>
        <v>21600</v>
      </c>
      <c r="BJ162" s="3">
        <f t="array" ref="BJ162">INDEX($D$21:$M$44,MATCH($BD162&amp;$BF162,$C$21:$C$44&amp;$B$21:$B$44,0),MATCH(BJ$1,$D$16:$M$16,0))+VLOOKUP($BE162,战斗属性模型!$K$22:$O$24,BJ$2,FALSE)*INDEX($BW$3:$CF$578,MATCH($BD162&amp;$BF162&amp;$BG162,$BT$3:$BT$578&amp;$BU$3:$BU$578&amp;$BV$3:$BV$578,0),MATCH(BJ$1,$BW$1:$CF$1,0))</f>
        <v>0</v>
      </c>
      <c r="BK162" s="3">
        <f t="array" ref="BK162">INDEX($D$21:$M$44,MATCH($BD162&amp;$BF162,$C$21:$C$44&amp;$B$21:$B$44,0),MATCH(BK$1,$D$16:$M$16,0))+VLOOKUP($BE162,战斗属性模型!$K$22:$O$24,BK$2,FALSE)*INDEX($BW$3:$CF$578,MATCH($BD162&amp;$BF162&amp;$BG162,$BT$3:$BT$578&amp;$BU$3:$BU$578&amp;$BV$3:$BV$578,0),MATCH(BK$1,$BW$1:$CF$1,0))</f>
        <v>0</v>
      </c>
      <c r="BL162" s="3"/>
      <c r="BM162" s="3"/>
      <c r="BN162" s="3"/>
      <c r="BO162" s="3"/>
      <c r="BP162" s="3"/>
      <c r="BQ162" s="3"/>
      <c r="BT162" t="s">
        <v>418</v>
      </c>
      <c r="BU162">
        <f t="shared" si="161"/>
        <v>1</v>
      </c>
      <c r="BV162" s="1">
        <f t="shared" si="160"/>
        <v>16</v>
      </c>
      <c r="BW162" s="3">
        <f t="array" ref="BW162">INDEX($CI$3:$EP$26,MATCH($BV162,$CH$3:$CH$26,0),MATCH(BW$1&amp;$BU162,$CI$1:$EP$1&amp;$CI$2:$EP$2,0))*VLOOKUP($BT162,$C$17:$M$20,COUNTBLANK($D$15:D$15)+1,FALSE)</f>
        <v>128</v>
      </c>
      <c r="BX162" s="3">
        <f t="array" ref="BX162">INDEX($CI$3:$EP$26,MATCH($BV162,$CH$3:$CH$26,0),MATCH(BX$1&amp;$BU162,$CI$1:$EP$1&amp;$CI$2:$EP$2,0))*VLOOKUP($BT162,$C$17:$M$20,COUNTBLANK($D$15:E$15)+1,FALSE)</f>
        <v>6400</v>
      </c>
      <c r="BY162" s="3">
        <f t="array" ref="BY162">INDEX($CI$3:$EP$26,MATCH($BV162,$CH$3:$CH$26,0),MATCH(BY$1&amp;$BU162,$CI$1:$EP$1&amp;$CI$2:$EP$2,0))*VLOOKUP($BT162,$C$17:$M$20,COUNTBLANK($D$15:F$15)+1,FALSE)</f>
        <v>0</v>
      </c>
      <c r="BZ162" s="3">
        <f t="array" ref="BZ162">INDEX($CI$3:$EP$26,MATCH($BV162,$CH$3:$CH$26,0),MATCH(BZ$1&amp;$BU162,$CI$1:$EP$1&amp;$CI$2:$EP$2,0))*VLOOKUP($BT162,$C$17:$M$20,COUNTBLANK($D$15:G$15)+1,FALSE)</f>
        <v>0</v>
      </c>
      <c r="CA162" s="3">
        <f t="array" ref="CA162">INDEX($CI$3:$EP$26,MATCH($BV162,$CH$3:$CH$26,0),MATCH(CA$1&amp;$BU162,$CI$1:$EP$1&amp;$CI$2:$EP$2,0))*VLOOKUP($BT162,$C$17:$M$20,COUNTBLANK($D$15:H$15)+1,FALSE)</f>
        <v>0</v>
      </c>
      <c r="CB162" s="3">
        <f t="array" ref="CB162">INDEX($CI$3:$EP$26,MATCH($BV162,$CH$3:$CH$26,0),MATCH(CB$1&amp;$BU162,$CI$1:$EP$1&amp;$CI$2:$EP$2,0))*VLOOKUP($BT162,$C$17:$M$20,COUNTBLANK($D$15:I$15)+1,FALSE)</f>
        <v>0.04</v>
      </c>
      <c r="CC162" s="3">
        <f t="array" ref="CC162">INDEX($CI$3:$EP$26,MATCH($BV162,$CH$3:$CH$26,0),MATCH(CC$1&amp;$BU162,$CI$1:$EP$1&amp;$CI$2:$EP$2,0))*VLOOKUP($BT162,$C$17:$M$20,COUNTBLANK($D$15:J$15)+1,FALSE)</f>
        <v>0</v>
      </c>
      <c r="CD162" s="3">
        <f t="array" ref="CD162">INDEX($CI$3:$EP$26,MATCH($BV162,$CH$3:$CH$26,0),MATCH(CD$1&amp;$BU162,$CI$1:$EP$1&amp;$CI$2:$EP$2,0))*VLOOKUP($BT162,$C$17:$M$20,COUNTBLANK($D$15:K$15)+1,FALSE)</f>
        <v>0</v>
      </c>
      <c r="CE162" s="3">
        <f t="array" ref="CE162">INDEX($CI$3:$EP$26,MATCH($BV162,$CH$3:$CH$26,0),MATCH(CE$1&amp;$BU162,$CI$1:$EP$1&amp;$CI$2:$EP$2,0))*VLOOKUP($BT162,$C$17:$M$20,COUNTBLANK($D$15:L$15)+1,FALSE)</f>
        <v>0</v>
      </c>
      <c r="CF162" s="3">
        <f t="array" ref="CF162">INDEX($CI$3:$EP$26,MATCH($BV162,$CH$3:$CH$26,0),MATCH(CF$1&amp;$BU162,$CI$1:$EP$1&amp;$CI$2:$EP$2,0))*VLOOKUP($BT162,$C$17:$M$20,COUNTBLANK($D$15:M$15)+1,FALSE)</f>
        <v>0</v>
      </c>
    </row>
    <row r="163" spans="56:84" x14ac:dyDescent="0.2">
      <c r="BD163" t="str">
        <f t="shared" ref="BD163:BD218" si="162">BD139</f>
        <v>头饰</v>
      </c>
      <c r="BE163">
        <v>1</v>
      </c>
      <c r="BF163">
        <f t="shared" ref="BF163:BF218" si="163">BF139+1</f>
        <v>4</v>
      </c>
      <c r="BG163" s="1">
        <f t="shared" ref="BG163:BG226" si="164">BG139</f>
        <v>17</v>
      </c>
      <c r="BH163" s="3">
        <f t="array" ref="BH163">INDEX($D$21:$M$44,MATCH($BD163&amp;$BF163,$C$21:$C$44&amp;$B$21:$B$44,0),MATCH(BH$1,$D$16:$M$16,0))+VLOOKUP($BE163,战斗属性模型!$K$22:$O$24,BH$2,FALSE)*INDEX($BW$3:$CF$578,MATCH($BD163&amp;$BF163&amp;$BG163,$BT$3:$BT$578&amp;$BU$3:$BU$578&amp;$BV$3:$BV$578,0),MATCH(BH$1,$BW$1:$CF$1,0))</f>
        <v>420</v>
      </c>
      <c r="BI163" s="3">
        <f t="array" ref="BI163">INDEX($D$21:$M$44,MATCH($BD163&amp;$BF163,$C$21:$C$44&amp;$B$21:$B$44,0),MATCH(BI$1,$D$16:$M$16,0))+VLOOKUP($BE163,战斗属性模型!$K$22:$O$24,BI$2,FALSE)*INDEX($BW$3:$CF$578,MATCH($BD163&amp;$BF163&amp;$BG163,$BT$3:$BT$578&amp;$BU$3:$BU$578&amp;$BV$3:$BV$578,0),MATCH(BI$1,$BW$1:$CF$1,0))</f>
        <v>22700</v>
      </c>
      <c r="BJ163" s="3">
        <f t="array" ref="BJ163">INDEX($D$21:$M$44,MATCH($BD163&amp;$BF163,$C$21:$C$44&amp;$B$21:$B$44,0),MATCH(BJ$1,$D$16:$M$16,0))+VLOOKUP($BE163,战斗属性模型!$K$22:$O$24,BJ$2,FALSE)*INDEX($BW$3:$CF$578,MATCH($BD163&amp;$BF163&amp;$BG163,$BT$3:$BT$578&amp;$BU$3:$BU$578&amp;$BV$3:$BV$578,0),MATCH(BJ$1,$BW$1:$CF$1,0))</f>
        <v>0</v>
      </c>
      <c r="BK163" s="3">
        <f t="array" ref="BK163">INDEX($D$21:$M$44,MATCH($BD163&amp;$BF163,$C$21:$C$44&amp;$B$21:$B$44,0),MATCH(BK$1,$D$16:$M$16,0))+VLOOKUP($BE163,战斗属性模型!$K$22:$O$24,BK$2,FALSE)*INDEX($BW$3:$CF$578,MATCH($BD163&amp;$BF163&amp;$BG163,$BT$3:$BT$578&amp;$BU$3:$BU$578&amp;$BV$3:$BV$578,0),MATCH(BK$1,$BW$1:$CF$1,0))</f>
        <v>0</v>
      </c>
      <c r="BL163" s="3"/>
      <c r="BM163" s="3"/>
      <c r="BN163" s="3"/>
      <c r="BO163" s="3"/>
      <c r="BP163" s="3"/>
      <c r="BQ163" s="3"/>
      <c r="BT163" t="s">
        <v>418</v>
      </c>
      <c r="BU163">
        <f t="shared" si="161"/>
        <v>1</v>
      </c>
      <c r="BV163" s="1">
        <f t="shared" si="160"/>
        <v>17</v>
      </c>
      <c r="BW163" s="3">
        <f t="array" ref="BW163">INDEX($CI$3:$EP$26,MATCH($BV163,$CH$3:$CH$26,0),MATCH(BW$1&amp;$BU163,$CI$1:$EP$1&amp;$CI$2:$EP$2,0))*VLOOKUP($BT163,$C$17:$M$20,COUNTBLANK($D$15:D$15)+1,FALSE)</f>
        <v>136</v>
      </c>
      <c r="BX163" s="3">
        <f t="array" ref="BX163">INDEX($CI$3:$EP$26,MATCH($BV163,$CH$3:$CH$26,0),MATCH(BX$1&amp;$BU163,$CI$1:$EP$1&amp;$CI$2:$EP$2,0))*VLOOKUP($BT163,$C$17:$M$20,COUNTBLANK($D$15:E$15)+1,FALSE)</f>
        <v>6800</v>
      </c>
      <c r="BY163" s="3">
        <f t="array" ref="BY163">INDEX($CI$3:$EP$26,MATCH($BV163,$CH$3:$CH$26,0),MATCH(BY$1&amp;$BU163,$CI$1:$EP$1&amp;$CI$2:$EP$2,0))*VLOOKUP($BT163,$C$17:$M$20,COUNTBLANK($D$15:F$15)+1,FALSE)</f>
        <v>0</v>
      </c>
      <c r="BZ163" s="3">
        <f t="array" ref="BZ163">INDEX($CI$3:$EP$26,MATCH($BV163,$CH$3:$CH$26,0),MATCH(BZ$1&amp;$BU163,$CI$1:$EP$1&amp;$CI$2:$EP$2,0))*VLOOKUP($BT163,$C$17:$M$20,COUNTBLANK($D$15:G$15)+1,FALSE)</f>
        <v>0</v>
      </c>
      <c r="CA163" s="3">
        <f t="array" ref="CA163">INDEX($CI$3:$EP$26,MATCH($BV163,$CH$3:$CH$26,0),MATCH(CA$1&amp;$BU163,$CI$1:$EP$1&amp;$CI$2:$EP$2,0))*VLOOKUP($BT163,$C$17:$M$20,COUNTBLANK($D$15:H$15)+1,FALSE)</f>
        <v>0</v>
      </c>
      <c r="CB163" s="3">
        <f t="array" ref="CB163">INDEX($CI$3:$EP$26,MATCH($BV163,$CH$3:$CH$26,0),MATCH(CB$1&amp;$BU163,$CI$1:$EP$1&amp;$CI$2:$EP$2,0))*VLOOKUP($BT163,$C$17:$M$20,COUNTBLANK($D$15:I$15)+1,FALSE)</f>
        <v>0.04</v>
      </c>
      <c r="CC163" s="3">
        <f t="array" ref="CC163">INDEX($CI$3:$EP$26,MATCH($BV163,$CH$3:$CH$26,0),MATCH(CC$1&amp;$BU163,$CI$1:$EP$1&amp;$CI$2:$EP$2,0))*VLOOKUP($BT163,$C$17:$M$20,COUNTBLANK($D$15:J$15)+1,FALSE)</f>
        <v>0</v>
      </c>
      <c r="CD163" s="3">
        <f t="array" ref="CD163">INDEX($CI$3:$EP$26,MATCH($BV163,$CH$3:$CH$26,0),MATCH(CD$1&amp;$BU163,$CI$1:$EP$1&amp;$CI$2:$EP$2,0))*VLOOKUP($BT163,$C$17:$M$20,COUNTBLANK($D$15:K$15)+1,FALSE)</f>
        <v>0</v>
      </c>
      <c r="CE163" s="3">
        <f t="array" ref="CE163">INDEX($CI$3:$EP$26,MATCH($BV163,$CH$3:$CH$26,0),MATCH(CE$1&amp;$BU163,$CI$1:$EP$1&amp;$CI$2:$EP$2,0))*VLOOKUP($BT163,$C$17:$M$20,COUNTBLANK($D$15:L$15)+1,FALSE)</f>
        <v>0</v>
      </c>
      <c r="CF163" s="3">
        <f t="array" ref="CF163">INDEX($CI$3:$EP$26,MATCH($BV163,$CH$3:$CH$26,0),MATCH(CF$1&amp;$BU163,$CI$1:$EP$1&amp;$CI$2:$EP$2,0))*VLOOKUP($BT163,$C$17:$M$20,COUNTBLANK($D$15:M$15)+1,FALSE)</f>
        <v>0</v>
      </c>
    </row>
    <row r="164" spans="56:84" x14ac:dyDescent="0.2">
      <c r="BD164" t="str">
        <f t="shared" si="162"/>
        <v>头饰</v>
      </c>
      <c r="BE164">
        <v>1</v>
      </c>
      <c r="BF164">
        <f t="shared" si="163"/>
        <v>4</v>
      </c>
      <c r="BG164" s="1">
        <f t="shared" si="164"/>
        <v>18</v>
      </c>
      <c r="BH164" s="3">
        <f t="array" ref="BH164">INDEX($D$21:$M$44,MATCH($BD164&amp;$BF164,$C$21:$C$44&amp;$B$21:$B$44,0),MATCH(BH$1,$D$16:$M$16,0))+VLOOKUP($BE164,战斗属性模型!$K$22:$O$24,BH$2,FALSE)*INDEX($BW$3:$CF$578,MATCH($BD164&amp;$BF164&amp;$BG164,$BT$3:$BT$578&amp;$BU$3:$BU$578&amp;$BV$3:$BV$578,0),MATCH(BH$1,$BW$1:$CF$1,0))</f>
        <v>440</v>
      </c>
      <c r="BI164" s="3">
        <f t="array" ref="BI164">INDEX($D$21:$M$44,MATCH($BD164&amp;$BF164,$C$21:$C$44&amp;$B$21:$B$44,0),MATCH(BI$1,$D$16:$M$16,0))+VLOOKUP($BE164,战斗属性模型!$K$22:$O$24,BI$2,FALSE)*INDEX($BW$3:$CF$578,MATCH($BD164&amp;$BF164&amp;$BG164,$BT$3:$BT$578&amp;$BU$3:$BU$578&amp;$BV$3:$BV$578,0),MATCH(BI$1,$BW$1:$CF$1,0))</f>
        <v>23800</v>
      </c>
      <c r="BJ164" s="3">
        <f t="array" ref="BJ164">INDEX($D$21:$M$44,MATCH($BD164&amp;$BF164,$C$21:$C$44&amp;$B$21:$B$44,0),MATCH(BJ$1,$D$16:$M$16,0))+VLOOKUP($BE164,战斗属性模型!$K$22:$O$24,BJ$2,FALSE)*INDEX($BW$3:$CF$578,MATCH($BD164&amp;$BF164&amp;$BG164,$BT$3:$BT$578&amp;$BU$3:$BU$578&amp;$BV$3:$BV$578,0),MATCH(BJ$1,$BW$1:$CF$1,0))</f>
        <v>0</v>
      </c>
      <c r="BK164" s="3">
        <f t="array" ref="BK164">INDEX($D$21:$M$44,MATCH($BD164&amp;$BF164,$C$21:$C$44&amp;$B$21:$B$44,0),MATCH(BK$1,$D$16:$M$16,0))+VLOOKUP($BE164,战斗属性模型!$K$22:$O$24,BK$2,FALSE)*INDEX($BW$3:$CF$578,MATCH($BD164&amp;$BF164&amp;$BG164,$BT$3:$BT$578&amp;$BU$3:$BU$578&amp;$BV$3:$BV$578,0),MATCH(BK$1,$BW$1:$CF$1,0))</f>
        <v>0</v>
      </c>
      <c r="BL164" s="3"/>
      <c r="BM164" s="3"/>
      <c r="BN164" s="3"/>
      <c r="BO164" s="3"/>
      <c r="BP164" s="3"/>
      <c r="BQ164" s="3"/>
      <c r="BT164" t="s">
        <v>418</v>
      </c>
      <c r="BU164">
        <f t="shared" si="161"/>
        <v>1</v>
      </c>
      <c r="BV164" s="1">
        <f t="shared" si="160"/>
        <v>18</v>
      </c>
      <c r="BW164" s="3">
        <f t="array" ref="BW164">INDEX($CI$3:$EP$26,MATCH($BV164,$CH$3:$CH$26,0),MATCH(BW$1&amp;$BU164,$CI$1:$EP$1&amp;$CI$2:$EP$2,0))*VLOOKUP($BT164,$C$17:$M$20,COUNTBLANK($D$15:D$15)+1,FALSE)</f>
        <v>144</v>
      </c>
      <c r="BX164" s="3">
        <f t="array" ref="BX164">INDEX($CI$3:$EP$26,MATCH($BV164,$CH$3:$CH$26,0),MATCH(BX$1&amp;$BU164,$CI$1:$EP$1&amp;$CI$2:$EP$2,0))*VLOOKUP($BT164,$C$17:$M$20,COUNTBLANK($D$15:E$15)+1,FALSE)</f>
        <v>7200</v>
      </c>
      <c r="BY164" s="3">
        <f t="array" ref="BY164">INDEX($CI$3:$EP$26,MATCH($BV164,$CH$3:$CH$26,0),MATCH(BY$1&amp;$BU164,$CI$1:$EP$1&amp;$CI$2:$EP$2,0))*VLOOKUP($BT164,$C$17:$M$20,COUNTBLANK($D$15:F$15)+1,FALSE)</f>
        <v>0</v>
      </c>
      <c r="BZ164" s="3">
        <f t="array" ref="BZ164">INDEX($CI$3:$EP$26,MATCH($BV164,$CH$3:$CH$26,0),MATCH(BZ$1&amp;$BU164,$CI$1:$EP$1&amp;$CI$2:$EP$2,0))*VLOOKUP($BT164,$C$17:$M$20,COUNTBLANK($D$15:G$15)+1,FALSE)</f>
        <v>0</v>
      </c>
      <c r="CA164" s="3">
        <f t="array" ref="CA164">INDEX($CI$3:$EP$26,MATCH($BV164,$CH$3:$CH$26,0),MATCH(CA$1&amp;$BU164,$CI$1:$EP$1&amp;$CI$2:$EP$2,0))*VLOOKUP($BT164,$C$17:$M$20,COUNTBLANK($D$15:H$15)+1,FALSE)</f>
        <v>0</v>
      </c>
      <c r="CB164" s="3">
        <f t="array" ref="CB164">INDEX($CI$3:$EP$26,MATCH($BV164,$CH$3:$CH$26,0),MATCH(CB$1&amp;$BU164,$CI$1:$EP$1&amp;$CI$2:$EP$2,0))*VLOOKUP($BT164,$C$17:$M$20,COUNTBLANK($D$15:I$15)+1,FALSE)</f>
        <v>0.04</v>
      </c>
      <c r="CC164" s="3">
        <f t="array" ref="CC164">INDEX($CI$3:$EP$26,MATCH($BV164,$CH$3:$CH$26,0),MATCH(CC$1&amp;$BU164,$CI$1:$EP$1&amp;$CI$2:$EP$2,0))*VLOOKUP($BT164,$C$17:$M$20,COUNTBLANK($D$15:J$15)+1,FALSE)</f>
        <v>0</v>
      </c>
      <c r="CD164" s="3">
        <f t="array" ref="CD164">INDEX($CI$3:$EP$26,MATCH($BV164,$CH$3:$CH$26,0),MATCH(CD$1&amp;$BU164,$CI$1:$EP$1&amp;$CI$2:$EP$2,0))*VLOOKUP($BT164,$C$17:$M$20,COUNTBLANK($D$15:K$15)+1,FALSE)</f>
        <v>0</v>
      </c>
      <c r="CE164" s="3">
        <f t="array" ref="CE164">INDEX($CI$3:$EP$26,MATCH($BV164,$CH$3:$CH$26,0),MATCH(CE$1&amp;$BU164,$CI$1:$EP$1&amp;$CI$2:$EP$2,0))*VLOOKUP($BT164,$C$17:$M$20,COUNTBLANK($D$15:L$15)+1,FALSE)</f>
        <v>0</v>
      </c>
      <c r="CF164" s="3">
        <f t="array" ref="CF164">INDEX($CI$3:$EP$26,MATCH($BV164,$CH$3:$CH$26,0),MATCH(CF$1&amp;$BU164,$CI$1:$EP$1&amp;$CI$2:$EP$2,0))*VLOOKUP($BT164,$C$17:$M$20,COUNTBLANK($D$15:M$15)+1,FALSE)</f>
        <v>0</v>
      </c>
    </row>
    <row r="165" spans="56:84" x14ac:dyDescent="0.2">
      <c r="BD165" t="str">
        <f t="shared" si="162"/>
        <v>头饰</v>
      </c>
      <c r="BE165">
        <v>1</v>
      </c>
      <c r="BF165">
        <f t="shared" si="163"/>
        <v>4</v>
      </c>
      <c r="BG165" s="1">
        <f t="shared" si="164"/>
        <v>19</v>
      </c>
      <c r="BH165" s="3">
        <f t="array" ref="BH165">INDEX($D$21:$M$44,MATCH($BD165&amp;$BF165,$C$21:$C$44&amp;$B$21:$B$44,0),MATCH(BH$1,$D$16:$M$16,0))+VLOOKUP($BE165,战斗属性模型!$K$22:$O$24,BH$2,FALSE)*INDEX($BW$3:$CF$578,MATCH($BD165&amp;$BF165&amp;$BG165,$BT$3:$BT$578&amp;$BU$3:$BU$578&amp;$BV$3:$BV$578,0),MATCH(BH$1,$BW$1:$CF$1,0))</f>
        <v>460</v>
      </c>
      <c r="BI165" s="3">
        <f t="array" ref="BI165">INDEX($D$21:$M$44,MATCH($BD165&amp;$BF165,$C$21:$C$44&amp;$B$21:$B$44,0),MATCH(BI$1,$D$16:$M$16,0))+VLOOKUP($BE165,战斗属性模型!$K$22:$O$24,BI$2,FALSE)*INDEX($BW$3:$CF$578,MATCH($BD165&amp;$BF165&amp;$BG165,$BT$3:$BT$578&amp;$BU$3:$BU$578&amp;$BV$3:$BV$578,0),MATCH(BI$1,$BW$1:$CF$1,0))</f>
        <v>24900</v>
      </c>
      <c r="BJ165" s="3">
        <f t="array" ref="BJ165">INDEX($D$21:$M$44,MATCH($BD165&amp;$BF165,$C$21:$C$44&amp;$B$21:$B$44,0),MATCH(BJ$1,$D$16:$M$16,0))+VLOOKUP($BE165,战斗属性模型!$K$22:$O$24,BJ$2,FALSE)*INDEX($BW$3:$CF$578,MATCH($BD165&amp;$BF165&amp;$BG165,$BT$3:$BT$578&amp;$BU$3:$BU$578&amp;$BV$3:$BV$578,0),MATCH(BJ$1,$BW$1:$CF$1,0))</f>
        <v>0</v>
      </c>
      <c r="BK165" s="3">
        <f t="array" ref="BK165">INDEX($D$21:$M$44,MATCH($BD165&amp;$BF165,$C$21:$C$44&amp;$B$21:$B$44,0),MATCH(BK$1,$D$16:$M$16,0))+VLOOKUP($BE165,战斗属性模型!$K$22:$O$24,BK$2,FALSE)*INDEX($BW$3:$CF$578,MATCH($BD165&amp;$BF165&amp;$BG165,$BT$3:$BT$578&amp;$BU$3:$BU$578&amp;$BV$3:$BV$578,0),MATCH(BK$1,$BW$1:$CF$1,0))</f>
        <v>0</v>
      </c>
      <c r="BL165" s="3"/>
      <c r="BM165" s="3"/>
      <c r="BN165" s="3"/>
      <c r="BO165" s="3"/>
      <c r="BP165" s="3"/>
      <c r="BQ165" s="3"/>
      <c r="BT165" t="s">
        <v>418</v>
      </c>
      <c r="BU165">
        <f t="shared" si="161"/>
        <v>1</v>
      </c>
      <c r="BV165" s="1">
        <f t="shared" si="160"/>
        <v>19</v>
      </c>
      <c r="BW165" s="3">
        <f t="array" ref="BW165">INDEX($CI$3:$EP$26,MATCH($BV165,$CH$3:$CH$26,0),MATCH(BW$1&amp;$BU165,$CI$1:$EP$1&amp;$CI$2:$EP$2,0))*VLOOKUP($BT165,$C$17:$M$20,COUNTBLANK($D$15:D$15)+1,FALSE)</f>
        <v>152</v>
      </c>
      <c r="BX165" s="3">
        <f t="array" ref="BX165">INDEX($CI$3:$EP$26,MATCH($BV165,$CH$3:$CH$26,0),MATCH(BX$1&amp;$BU165,$CI$1:$EP$1&amp;$CI$2:$EP$2,0))*VLOOKUP($BT165,$C$17:$M$20,COUNTBLANK($D$15:E$15)+1,FALSE)</f>
        <v>7600</v>
      </c>
      <c r="BY165" s="3">
        <f t="array" ref="BY165">INDEX($CI$3:$EP$26,MATCH($BV165,$CH$3:$CH$26,0),MATCH(BY$1&amp;$BU165,$CI$1:$EP$1&amp;$CI$2:$EP$2,0))*VLOOKUP($BT165,$C$17:$M$20,COUNTBLANK($D$15:F$15)+1,FALSE)</f>
        <v>0</v>
      </c>
      <c r="BZ165" s="3">
        <f t="array" ref="BZ165">INDEX($CI$3:$EP$26,MATCH($BV165,$CH$3:$CH$26,0),MATCH(BZ$1&amp;$BU165,$CI$1:$EP$1&amp;$CI$2:$EP$2,0))*VLOOKUP($BT165,$C$17:$M$20,COUNTBLANK($D$15:G$15)+1,FALSE)</f>
        <v>0</v>
      </c>
      <c r="CA165" s="3">
        <f t="array" ref="CA165">INDEX($CI$3:$EP$26,MATCH($BV165,$CH$3:$CH$26,0),MATCH(CA$1&amp;$BU165,$CI$1:$EP$1&amp;$CI$2:$EP$2,0))*VLOOKUP($BT165,$C$17:$M$20,COUNTBLANK($D$15:H$15)+1,FALSE)</f>
        <v>0</v>
      </c>
      <c r="CB165" s="3">
        <f t="array" ref="CB165">INDEX($CI$3:$EP$26,MATCH($BV165,$CH$3:$CH$26,0),MATCH(CB$1&amp;$BU165,$CI$1:$EP$1&amp;$CI$2:$EP$2,0))*VLOOKUP($BT165,$C$17:$M$20,COUNTBLANK($D$15:I$15)+1,FALSE)</f>
        <v>0.04</v>
      </c>
      <c r="CC165" s="3">
        <f t="array" ref="CC165">INDEX($CI$3:$EP$26,MATCH($BV165,$CH$3:$CH$26,0),MATCH(CC$1&amp;$BU165,$CI$1:$EP$1&amp;$CI$2:$EP$2,0))*VLOOKUP($BT165,$C$17:$M$20,COUNTBLANK($D$15:J$15)+1,FALSE)</f>
        <v>0</v>
      </c>
      <c r="CD165" s="3">
        <f t="array" ref="CD165">INDEX($CI$3:$EP$26,MATCH($BV165,$CH$3:$CH$26,0),MATCH(CD$1&amp;$BU165,$CI$1:$EP$1&amp;$CI$2:$EP$2,0))*VLOOKUP($BT165,$C$17:$M$20,COUNTBLANK($D$15:K$15)+1,FALSE)</f>
        <v>0</v>
      </c>
      <c r="CE165" s="3">
        <f t="array" ref="CE165">INDEX($CI$3:$EP$26,MATCH($BV165,$CH$3:$CH$26,0),MATCH(CE$1&amp;$BU165,$CI$1:$EP$1&amp;$CI$2:$EP$2,0))*VLOOKUP($BT165,$C$17:$M$20,COUNTBLANK($D$15:L$15)+1,FALSE)</f>
        <v>0</v>
      </c>
      <c r="CF165" s="3">
        <f t="array" ref="CF165">INDEX($CI$3:$EP$26,MATCH($BV165,$CH$3:$CH$26,0),MATCH(CF$1&amp;$BU165,$CI$1:$EP$1&amp;$CI$2:$EP$2,0))*VLOOKUP($BT165,$C$17:$M$20,COUNTBLANK($D$15:M$15)+1,FALSE)</f>
        <v>0</v>
      </c>
    </row>
    <row r="166" spans="56:84" x14ac:dyDescent="0.2">
      <c r="BD166" t="str">
        <f t="shared" si="162"/>
        <v>头饰</v>
      </c>
      <c r="BE166">
        <v>1</v>
      </c>
      <c r="BF166">
        <f t="shared" si="163"/>
        <v>4</v>
      </c>
      <c r="BG166" s="1">
        <f t="shared" si="164"/>
        <v>20</v>
      </c>
      <c r="BH166" s="3">
        <f t="array" ref="BH166">INDEX($D$21:$M$44,MATCH($BD166&amp;$BF166,$C$21:$C$44&amp;$B$21:$B$44,0),MATCH(BH$1,$D$16:$M$16,0))+VLOOKUP($BE166,战斗属性模型!$K$22:$O$24,BH$2,FALSE)*INDEX($BW$3:$CF$578,MATCH($BD166&amp;$BF166&amp;$BG166,$BT$3:$BT$578&amp;$BU$3:$BU$578&amp;$BV$3:$BV$578,0),MATCH(BH$1,$BW$1:$CF$1,0))</f>
        <v>480</v>
      </c>
      <c r="BI166" s="3">
        <f t="array" ref="BI166">INDEX($D$21:$M$44,MATCH($BD166&amp;$BF166,$C$21:$C$44&amp;$B$21:$B$44,0),MATCH(BI$1,$D$16:$M$16,0))+VLOOKUP($BE166,战斗属性模型!$K$22:$O$24,BI$2,FALSE)*INDEX($BW$3:$CF$578,MATCH($BD166&amp;$BF166&amp;$BG166,$BT$3:$BT$578&amp;$BU$3:$BU$578&amp;$BV$3:$BV$578,0),MATCH(BI$1,$BW$1:$CF$1,0))</f>
        <v>26000</v>
      </c>
      <c r="BJ166" s="3">
        <f t="array" ref="BJ166">INDEX($D$21:$M$44,MATCH($BD166&amp;$BF166,$C$21:$C$44&amp;$B$21:$B$44,0),MATCH(BJ$1,$D$16:$M$16,0))+VLOOKUP($BE166,战斗属性模型!$K$22:$O$24,BJ$2,FALSE)*INDEX($BW$3:$CF$578,MATCH($BD166&amp;$BF166&amp;$BG166,$BT$3:$BT$578&amp;$BU$3:$BU$578&amp;$BV$3:$BV$578,0),MATCH(BJ$1,$BW$1:$CF$1,0))</f>
        <v>0</v>
      </c>
      <c r="BK166" s="3">
        <f t="array" ref="BK166">INDEX($D$21:$M$44,MATCH($BD166&amp;$BF166,$C$21:$C$44&amp;$B$21:$B$44,0),MATCH(BK$1,$D$16:$M$16,0))+VLOOKUP($BE166,战斗属性模型!$K$22:$O$24,BK$2,FALSE)*INDEX($BW$3:$CF$578,MATCH($BD166&amp;$BF166&amp;$BG166,$BT$3:$BT$578&amp;$BU$3:$BU$578&amp;$BV$3:$BV$578,0),MATCH(BK$1,$BW$1:$CF$1,0))</f>
        <v>0</v>
      </c>
      <c r="BL166" s="3"/>
      <c r="BM166" s="3"/>
      <c r="BN166" s="3"/>
      <c r="BO166" s="3"/>
      <c r="BP166" s="3"/>
      <c r="BQ166" s="3"/>
      <c r="BT166" t="s">
        <v>418</v>
      </c>
      <c r="BU166">
        <f t="shared" si="161"/>
        <v>1</v>
      </c>
      <c r="BV166" s="1">
        <f t="shared" si="160"/>
        <v>20</v>
      </c>
      <c r="BW166" s="3">
        <f t="array" ref="BW166">INDEX($CI$3:$EP$26,MATCH($BV166,$CH$3:$CH$26,0),MATCH(BW$1&amp;$BU166,$CI$1:$EP$1&amp;$CI$2:$EP$2,0))*VLOOKUP($BT166,$C$17:$M$20,COUNTBLANK($D$15:D$15)+1,FALSE)</f>
        <v>160</v>
      </c>
      <c r="BX166" s="3">
        <f t="array" ref="BX166">INDEX($CI$3:$EP$26,MATCH($BV166,$CH$3:$CH$26,0),MATCH(BX$1&amp;$BU166,$CI$1:$EP$1&amp;$CI$2:$EP$2,0))*VLOOKUP($BT166,$C$17:$M$20,COUNTBLANK($D$15:E$15)+1,FALSE)</f>
        <v>8000</v>
      </c>
      <c r="BY166" s="3">
        <f t="array" ref="BY166">INDEX($CI$3:$EP$26,MATCH($BV166,$CH$3:$CH$26,0),MATCH(BY$1&amp;$BU166,$CI$1:$EP$1&amp;$CI$2:$EP$2,0))*VLOOKUP($BT166,$C$17:$M$20,COUNTBLANK($D$15:F$15)+1,FALSE)</f>
        <v>0</v>
      </c>
      <c r="BZ166" s="3">
        <f t="array" ref="BZ166">INDEX($CI$3:$EP$26,MATCH($BV166,$CH$3:$CH$26,0),MATCH(BZ$1&amp;$BU166,$CI$1:$EP$1&amp;$CI$2:$EP$2,0))*VLOOKUP($BT166,$C$17:$M$20,COUNTBLANK($D$15:G$15)+1,FALSE)</f>
        <v>0</v>
      </c>
      <c r="CA166" s="3">
        <f t="array" ref="CA166">INDEX($CI$3:$EP$26,MATCH($BV166,$CH$3:$CH$26,0),MATCH(CA$1&amp;$BU166,$CI$1:$EP$1&amp;$CI$2:$EP$2,0))*VLOOKUP($BT166,$C$17:$M$20,COUNTBLANK($D$15:H$15)+1,FALSE)</f>
        <v>0</v>
      </c>
      <c r="CB166" s="3">
        <f t="array" ref="CB166">INDEX($CI$3:$EP$26,MATCH($BV166,$CH$3:$CH$26,0),MATCH(CB$1&amp;$BU166,$CI$1:$EP$1&amp;$CI$2:$EP$2,0))*VLOOKUP($BT166,$C$17:$M$20,COUNTBLANK($D$15:I$15)+1,FALSE)</f>
        <v>0.05</v>
      </c>
      <c r="CC166" s="3">
        <f t="array" ref="CC166">INDEX($CI$3:$EP$26,MATCH($BV166,$CH$3:$CH$26,0),MATCH(CC$1&amp;$BU166,$CI$1:$EP$1&amp;$CI$2:$EP$2,0))*VLOOKUP($BT166,$C$17:$M$20,COUNTBLANK($D$15:J$15)+1,FALSE)</f>
        <v>0</v>
      </c>
      <c r="CD166" s="3">
        <f t="array" ref="CD166">INDEX($CI$3:$EP$26,MATCH($BV166,$CH$3:$CH$26,0),MATCH(CD$1&amp;$BU166,$CI$1:$EP$1&amp;$CI$2:$EP$2,0))*VLOOKUP($BT166,$C$17:$M$20,COUNTBLANK($D$15:K$15)+1,FALSE)</f>
        <v>0</v>
      </c>
      <c r="CE166" s="3">
        <f t="array" ref="CE166">INDEX($CI$3:$EP$26,MATCH($BV166,$CH$3:$CH$26,0),MATCH(CE$1&amp;$BU166,$CI$1:$EP$1&amp;$CI$2:$EP$2,0))*VLOOKUP($BT166,$C$17:$M$20,COUNTBLANK($D$15:L$15)+1,FALSE)</f>
        <v>0</v>
      </c>
      <c r="CF166" s="3">
        <f t="array" ref="CF166">INDEX($CI$3:$EP$26,MATCH($BV166,$CH$3:$CH$26,0),MATCH(CF$1&amp;$BU166,$CI$1:$EP$1&amp;$CI$2:$EP$2,0))*VLOOKUP($BT166,$C$17:$M$20,COUNTBLANK($D$15:M$15)+1,FALSE)</f>
        <v>0</v>
      </c>
    </row>
    <row r="167" spans="56:84" x14ac:dyDescent="0.2">
      <c r="BD167" t="str">
        <f t="shared" si="162"/>
        <v>头饰</v>
      </c>
      <c r="BE167">
        <v>1</v>
      </c>
      <c r="BF167">
        <f t="shared" si="163"/>
        <v>4</v>
      </c>
      <c r="BG167" s="1">
        <f t="shared" si="164"/>
        <v>21</v>
      </c>
      <c r="BH167" s="3">
        <f t="array" ref="BH167">INDEX($D$21:$M$44,MATCH($BD167&amp;$BF167,$C$21:$C$44&amp;$B$21:$B$44,0),MATCH(BH$1,$D$16:$M$16,0))+VLOOKUP($BE167,战斗属性模型!$K$22:$O$24,BH$2,FALSE)*INDEX($BW$3:$CF$578,MATCH($BD167&amp;$BF167&amp;$BG167,$BT$3:$BT$578&amp;$BU$3:$BU$578&amp;$BV$3:$BV$578,0),MATCH(BH$1,$BW$1:$CF$1,0))</f>
        <v>500</v>
      </c>
      <c r="BI167" s="3">
        <f t="array" ref="BI167">INDEX($D$21:$M$44,MATCH($BD167&amp;$BF167,$C$21:$C$44&amp;$B$21:$B$44,0),MATCH(BI$1,$D$16:$M$16,0))+VLOOKUP($BE167,战斗属性模型!$K$22:$O$24,BI$2,FALSE)*INDEX($BW$3:$CF$578,MATCH($BD167&amp;$BF167&amp;$BG167,$BT$3:$BT$578&amp;$BU$3:$BU$578&amp;$BV$3:$BV$578,0),MATCH(BI$1,$BW$1:$CF$1,0))</f>
        <v>27100.000000000004</v>
      </c>
      <c r="BJ167" s="3">
        <f t="array" ref="BJ167">INDEX($D$21:$M$44,MATCH($BD167&amp;$BF167,$C$21:$C$44&amp;$B$21:$B$44,0),MATCH(BJ$1,$D$16:$M$16,0))+VLOOKUP($BE167,战斗属性模型!$K$22:$O$24,BJ$2,FALSE)*INDEX($BW$3:$CF$578,MATCH($BD167&amp;$BF167&amp;$BG167,$BT$3:$BT$578&amp;$BU$3:$BU$578&amp;$BV$3:$BV$578,0),MATCH(BJ$1,$BW$1:$CF$1,0))</f>
        <v>0</v>
      </c>
      <c r="BK167" s="3">
        <f t="array" ref="BK167">INDEX($D$21:$M$44,MATCH($BD167&amp;$BF167,$C$21:$C$44&amp;$B$21:$B$44,0),MATCH(BK$1,$D$16:$M$16,0))+VLOOKUP($BE167,战斗属性模型!$K$22:$O$24,BK$2,FALSE)*INDEX($BW$3:$CF$578,MATCH($BD167&amp;$BF167&amp;$BG167,$BT$3:$BT$578&amp;$BU$3:$BU$578&amp;$BV$3:$BV$578,0),MATCH(BK$1,$BW$1:$CF$1,0))</f>
        <v>0</v>
      </c>
      <c r="BL167" s="3"/>
      <c r="BM167" s="3"/>
      <c r="BN167" s="3"/>
      <c r="BO167" s="3"/>
      <c r="BP167" s="3"/>
      <c r="BQ167" s="3"/>
      <c r="BT167" t="s">
        <v>418</v>
      </c>
      <c r="BU167">
        <f t="shared" si="159"/>
        <v>1</v>
      </c>
      <c r="BV167" s="1">
        <f t="shared" si="160"/>
        <v>21</v>
      </c>
      <c r="BW167" s="3">
        <f t="array" ref="BW167">INDEX($CI$3:$EP$26,MATCH($BV167,$CH$3:$CH$26,0),MATCH(BW$1&amp;$BU167,$CI$1:$EP$1&amp;$CI$2:$EP$2,0))*VLOOKUP($BT167,$C$17:$M$20,COUNTBLANK($D$15:D$15)+1,FALSE)</f>
        <v>168</v>
      </c>
      <c r="BX167" s="3">
        <f t="array" ref="BX167">INDEX($CI$3:$EP$26,MATCH($BV167,$CH$3:$CH$26,0),MATCH(BX$1&amp;$BU167,$CI$1:$EP$1&amp;$CI$2:$EP$2,0))*VLOOKUP($BT167,$C$17:$M$20,COUNTBLANK($D$15:E$15)+1,FALSE)</f>
        <v>8400</v>
      </c>
      <c r="BY167" s="3">
        <f t="array" ref="BY167">INDEX($CI$3:$EP$26,MATCH($BV167,$CH$3:$CH$26,0),MATCH(BY$1&amp;$BU167,$CI$1:$EP$1&amp;$CI$2:$EP$2,0))*VLOOKUP($BT167,$C$17:$M$20,COUNTBLANK($D$15:F$15)+1,FALSE)</f>
        <v>0</v>
      </c>
      <c r="BZ167" s="3">
        <f t="array" ref="BZ167">INDEX($CI$3:$EP$26,MATCH($BV167,$CH$3:$CH$26,0),MATCH(BZ$1&amp;$BU167,$CI$1:$EP$1&amp;$CI$2:$EP$2,0))*VLOOKUP($BT167,$C$17:$M$20,COUNTBLANK($D$15:G$15)+1,FALSE)</f>
        <v>0</v>
      </c>
      <c r="CA167" s="3">
        <f t="array" ref="CA167">INDEX($CI$3:$EP$26,MATCH($BV167,$CH$3:$CH$26,0),MATCH(CA$1&amp;$BU167,$CI$1:$EP$1&amp;$CI$2:$EP$2,0))*VLOOKUP($BT167,$C$17:$M$20,COUNTBLANK($D$15:H$15)+1,FALSE)</f>
        <v>0</v>
      </c>
      <c r="CB167" s="3">
        <f t="array" ref="CB167">INDEX($CI$3:$EP$26,MATCH($BV167,$CH$3:$CH$26,0),MATCH(CB$1&amp;$BU167,$CI$1:$EP$1&amp;$CI$2:$EP$2,0))*VLOOKUP($BT167,$C$17:$M$20,COUNTBLANK($D$15:I$15)+1,FALSE)</f>
        <v>0.05</v>
      </c>
      <c r="CC167" s="3">
        <f t="array" ref="CC167">INDEX($CI$3:$EP$26,MATCH($BV167,$CH$3:$CH$26,0),MATCH(CC$1&amp;$BU167,$CI$1:$EP$1&amp;$CI$2:$EP$2,0))*VLOOKUP($BT167,$C$17:$M$20,COUNTBLANK($D$15:J$15)+1,FALSE)</f>
        <v>0</v>
      </c>
      <c r="CD167" s="3">
        <f t="array" ref="CD167">INDEX($CI$3:$EP$26,MATCH($BV167,$CH$3:$CH$26,0),MATCH(CD$1&amp;$BU167,$CI$1:$EP$1&amp;$CI$2:$EP$2,0))*VLOOKUP($BT167,$C$17:$M$20,COUNTBLANK($D$15:K$15)+1,FALSE)</f>
        <v>0</v>
      </c>
      <c r="CE167" s="3">
        <f t="array" ref="CE167">INDEX($CI$3:$EP$26,MATCH($BV167,$CH$3:$CH$26,0),MATCH(CE$1&amp;$BU167,$CI$1:$EP$1&amp;$CI$2:$EP$2,0))*VLOOKUP($BT167,$C$17:$M$20,COUNTBLANK($D$15:L$15)+1,FALSE)</f>
        <v>0</v>
      </c>
      <c r="CF167" s="3">
        <f t="array" ref="CF167">INDEX($CI$3:$EP$26,MATCH($BV167,$CH$3:$CH$26,0),MATCH(CF$1&amp;$BU167,$CI$1:$EP$1&amp;$CI$2:$EP$2,0))*VLOOKUP($BT167,$C$17:$M$20,COUNTBLANK($D$15:M$15)+1,FALSE)</f>
        <v>0</v>
      </c>
    </row>
    <row r="168" spans="56:84" x14ac:dyDescent="0.2">
      <c r="BD168" t="str">
        <f t="shared" si="162"/>
        <v>头饰</v>
      </c>
      <c r="BE168">
        <v>1</v>
      </c>
      <c r="BF168">
        <f t="shared" si="163"/>
        <v>4</v>
      </c>
      <c r="BG168" s="1">
        <f t="shared" si="164"/>
        <v>22</v>
      </c>
      <c r="BH168" s="3">
        <f t="array" ref="BH168">INDEX($D$21:$M$44,MATCH($BD168&amp;$BF168,$C$21:$C$44&amp;$B$21:$B$44,0),MATCH(BH$1,$D$16:$M$16,0))+VLOOKUP($BE168,战斗属性模型!$K$22:$O$24,BH$2,FALSE)*INDEX($BW$3:$CF$578,MATCH($BD168&amp;$BF168&amp;$BG168,$BT$3:$BT$578&amp;$BU$3:$BU$578&amp;$BV$3:$BV$578,0),MATCH(BH$1,$BW$1:$CF$1,0))</f>
        <v>520</v>
      </c>
      <c r="BI168" s="3">
        <f t="array" ref="BI168">INDEX($D$21:$M$44,MATCH($BD168&amp;$BF168,$C$21:$C$44&amp;$B$21:$B$44,0),MATCH(BI$1,$D$16:$M$16,0))+VLOOKUP($BE168,战斗属性模型!$K$22:$O$24,BI$2,FALSE)*INDEX($BW$3:$CF$578,MATCH($BD168&amp;$BF168&amp;$BG168,$BT$3:$BT$578&amp;$BU$3:$BU$578&amp;$BV$3:$BV$578,0),MATCH(BI$1,$BW$1:$CF$1,0))</f>
        <v>28200.000000000004</v>
      </c>
      <c r="BJ168" s="3">
        <f t="array" ref="BJ168">INDEX($D$21:$M$44,MATCH($BD168&amp;$BF168,$C$21:$C$44&amp;$B$21:$B$44,0),MATCH(BJ$1,$D$16:$M$16,0))+VLOOKUP($BE168,战斗属性模型!$K$22:$O$24,BJ$2,FALSE)*INDEX($BW$3:$CF$578,MATCH($BD168&amp;$BF168&amp;$BG168,$BT$3:$BT$578&amp;$BU$3:$BU$578&amp;$BV$3:$BV$578,0),MATCH(BJ$1,$BW$1:$CF$1,0))</f>
        <v>0</v>
      </c>
      <c r="BK168" s="3">
        <f t="array" ref="BK168">INDEX($D$21:$M$44,MATCH($BD168&amp;$BF168,$C$21:$C$44&amp;$B$21:$B$44,0),MATCH(BK$1,$D$16:$M$16,0))+VLOOKUP($BE168,战斗属性模型!$K$22:$O$24,BK$2,FALSE)*INDEX($BW$3:$CF$578,MATCH($BD168&amp;$BF168&amp;$BG168,$BT$3:$BT$578&amp;$BU$3:$BU$578&amp;$BV$3:$BV$578,0),MATCH(BK$1,$BW$1:$CF$1,0))</f>
        <v>0</v>
      </c>
      <c r="BL168" s="3"/>
      <c r="BM168" s="3"/>
      <c r="BN168" s="3"/>
      <c r="BO168" s="3"/>
      <c r="BP168" s="3"/>
      <c r="BQ168" s="3"/>
      <c r="BT168" t="s">
        <v>418</v>
      </c>
      <c r="BU168">
        <f t="shared" si="159"/>
        <v>1</v>
      </c>
      <c r="BV168" s="1">
        <f t="shared" si="160"/>
        <v>22</v>
      </c>
      <c r="BW168" s="3">
        <f t="array" ref="BW168">INDEX($CI$3:$EP$26,MATCH($BV168,$CH$3:$CH$26,0),MATCH(BW$1&amp;$BU168,$CI$1:$EP$1&amp;$CI$2:$EP$2,0))*VLOOKUP($BT168,$C$17:$M$20,COUNTBLANK($D$15:D$15)+1,FALSE)</f>
        <v>176</v>
      </c>
      <c r="BX168" s="3">
        <f t="array" ref="BX168">INDEX($CI$3:$EP$26,MATCH($BV168,$CH$3:$CH$26,0),MATCH(BX$1&amp;$BU168,$CI$1:$EP$1&amp;$CI$2:$EP$2,0))*VLOOKUP($BT168,$C$17:$M$20,COUNTBLANK($D$15:E$15)+1,FALSE)</f>
        <v>8800</v>
      </c>
      <c r="BY168" s="3">
        <f t="array" ref="BY168">INDEX($CI$3:$EP$26,MATCH($BV168,$CH$3:$CH$26,0),MATCH(BY$1&amp;$BU168,$CI$1:$EP$1&amp;$CI$2:$EP$2,0))*VLOOKUP($BT168,$C$17:$M$20,COUNTBLANK($D$15:F$15)+1,FALSE)</f>
        <v>0</v>
      </c>
      <c r="BZ168" s="3">
        <f t="array" ref="BZ168">INDEX($CI$3:$EP$26,MATCH($BV168,$CH$3:$CH$26,0),MATCH(BZ$1&amp;$BU168,$CI$1:$EP$1&amp;$CI$2:$EP$2,0))*VLOOKUP($BT168,$C$17:$M$20,COUNTBLANK($D$15:G$15)+1,FALSE)</f>
        <v>0</v>
      </c>
      <c r="CA168" s="3">
        <f t="array" ref="CA168">INDEX($CI$3:$EP$26,MATCH($BV168,$CH$3:$CH$26,0),MATCH(CA$1&amp;$BU168,$CI$1:$EP$1&amp;$CI$2:$EP$2,0))*VLOOKUP($BT168,$C$17:$M$20,COUNTBLANK($D$15:H$15)+1,FALSE)</f>
        <v>0</v>
      </c>
      <c r="CB168" s="3">
        <f t="array" ref="CB168">INDEX($CI$3:$EP$26,MATCH($BV168,$CH$3:$CH$26,0),MATCH(CB$1&amp;$BU168,$CI$1:$EP$1&amp;$CI$2:$EP$2,0))*VLOOKUP($BT168,$C$17:$M$20,COUNTBLANK($D$15:I$15)+1,FALSE)</f>
        <v>0.05</v>
      </c>
      <c r="CC168" s="3">
        <f t="array" ref="CC168">INDEX($CI$3:$EP$26,MATCH($BV168,$CH$3:$CH$26,0),MATCH(CC$1&amp;$BU168,$CI$1:$EP$1&amp;$CI$2:$EP$2,0))*VLOOKUP($BT168,$C$17:$M$20,COUNTBLANK($D$15:J$15)+1,FALSE)</f>
        <v>0</v>
      </c>
      <c r="CD168" s="3">
        <f t="array" ref="CD168">INDEX($CI$3:$EP$26,MATCH($BV168,$CH$3:$CH$26,0),MATCH(CD$1&amp;$BU168,$CI$1:$EP$1&amp;$CI$2:$EP$2,0))*VLOOKUP($BT168,$C$17:$M$20,COUNTBLANK($D$15:K$15)+1,FALSE)</f>
        <v>0</v>
      </c>
      <c r="CE168" s="3">
        <f t="array" ref="CE168">INDEX($CI$3:$EP$26,MATCH($BV168,$CH$3:$CH$26,0),MATCH(CE$1&amp;$BU168,$CI$1:$EP$1&amp;$CI$2:$EP$2,0))*VLOOKUP($BT168,$C$17:$M$20,COUNTBLANK($D$15:L$15)+1,FALSE)</f>
        <v>0</v>
      </c>
      <c r="CF168" s="3">
        <f t="array" ref="CF168">INDEX($CI$3:$EP$26,MATCH($BV168,$CH$3:$CH$26,0),MATCH(CF$1&amp;$BU168,$CI$1:$EP$1&amp;$CI$2:$EP$2,0))*VLOOKUP($BT168,$C$17:$M$20,COUNTBLANK($D$15:M$15)+1,FALSE)</f>
        <v>0</v>
      </c>
    </row>
    <row r="169" spans="56:84" x14ac:dyDescent="0.2">
      <c r="BD169" t="str">
        <f t="shared" si="162"/>
        <v>头饰</v>
      </c>
      <c r="BE169">
        <v>1</v>
      </c>
      <c r="BF169">
        <f t="shared" si="163"/>
        <v>4</v>
      </c>
      <c r="BG169" s="1">
        <f t="shared" si="164"/>
        <v>23</v>
      </c>
      <c r="BH169" s="3">
        <f t="array" ref="BH169">INDEX($D$21:$M$44,MATCH($BD169&amp;$BF169,$C$21:$C$44&amp;$B$21:$B$44,0),MATCH(BH$1,$D$16:$M$16,0))+VLOOKUP($BE169,战斗属性模型!$K$22:$O$24,BH$2,FALSE)*INDEX($BW$3:$CF$578,MATCH($BD169&amp;$BF169&amp;$BG169,$BT$3:$BT$578&amp;$BU$3:$BU$578&amp;$BV$3:$BV$578,0),MATCH(BH$1,$BW$1:$CF$1,0))</f>
        <v>540</v>
      </c>
      <c r="BI169" s="3">
        <f t="array" ref="BI169">INDEX($D$21:$M$44,MATCH($BD169&amp;$BF169,$C$21:$C$44&amp;$B$21:$B$44,0),MATCH(BI$1,$D$16:$M$16,0))+VLOOKUP($BE169,战斗属性模型!$K$22:$O$24,BI$2,FALSE)*INDEX($BW$3:$CF$578,MATCH($BD169&amp;$BF169&amp;$BG169,$BT$3:$BT$578&amp;$BU$3:$BU$578&amp;$BV$3:$BV$578,0),MATCH(BI$1,$BW$1:$CF$1,0))</f>
        <v>29300.000000000004</v>
      </c>
      <c r="BJ169" s="3">
        <f t="array" ref="BJ169">INDEX($D$21:$M$44,MATCH($BD169&amp;$BF169,$C$21:$C$44&amp;$B$21:$B$44,0),MATCH(BJ$1,$D$16:$M$16,0))+VLOOKUP($BE169,战斗属性模型!$K$22:$O$24,BJ$2,FALSE)*INDEX($BW$3:$CF$578,MATCH($BD169&amp;$BF169&amp;$BG169,$BT$3:$BT$578&amp;$BU$3:$BU$578&amp;$BV$3:$BV$578,0),MATCH(BJ$1,$BW$1:$CF$1,0))</f>
        <v>0</v>
      </c>
      <c r="BK169" s="3">
        <f t="array" ref="BK169">INDEX($D$21:$M$44,MATCH($BD169&amp;$BF169,$C$21:$C$44&amp;$B$21:$B$44,0),MATCH(BK$1,$D$16:$M$16,0))+VLOOKUP($BE169,战斗属性模型!$K$22:$O$24,BK$2,FALSE)*INDEX($BW$3:$CF$578,MATCH($BD169&amp;$BF169&amp;$BG169,$BT$3:$BT$578&amp;$BU$3:$BU$578&amp;$BV$3:$BV$578,0),MATCH(BK$1,$BW$1:$CF$1,0))</f>
        <v>0</v>
      </c>
      <c r="BL169" s="3"/>
      <c r="BM169" s="3"/>
      <c r="BN169" s="3"/>
      <c r="BO169" s="3"/>
      <c r="BP169" s="3"/>
      <c r="BQ169" s="3"/>
      <c r="BT169" t="s">
        <v>418</v>
      </c>
      <c r="BU169">
        <f t="shared" si="159"/>
        <v>1</v>
      </c>
      <c r="BV169" s="1">
        <f t="shared" si="160"/>
        <v>23</v>
      </c>
      <c r="BW169" s="3">
        <f t="array" ref="BW169">INDEX($CI$3:$EP$26,MATCH($BV169,$CH$3:$CH$26,0),MATCH(BW$1&amp;$BU169,$CI$1:$EP$1&amp;$CI$2:$EP$2,0))*VLOOKUP($BT169,$C$17:$M$20,COUNTBLANK($D$15:D$15)+1,FALSE)</f>
        <v>184</v>
      </c>
      <c r="BX169" s="3">
        <f t="array" ref="BX169">INDEX($CI$3:$EP$26,MATCH($BV169,$CH$3:$CH$26,0),MATCH(BX$1&amp;$BU169,$CI$1:$EP$1&amp;$CI$2:$EP$2,0))*VLOOKUP($BT169,$C$17:$M$20,COUNTBLANK($D$15:E$15)+1,FALSE)</f>
        <v>9200</v>
      </c>
      <c r="BY169" s="3">
        <f t="array" ref="BY169">INDEX($CI$3:$EP$26,MATCH($BV169,$CH$3:$CH$26,0),MATCH(BY$1&amp;$BU169,$CI$1:$EP$1&amp;$CI$2:$EP$2,0))*VLOOKUP($BT169,$C$17:$M$20,COUNTBLANK($D$15:F$15)+1,FALSE)</f>
        <v>0</v>
      </c>
      <c r="BZ169" s="3">
        <f t="array" ref="BZ169">INDEX($CI$3:$EP$26,MATCH($BV169,$CH$3:$CH$26,0),MATCH(BZ$1&amp;$BU169,$CI$1:$EP$1&amp;$CI$2:$EP$2,0))*VLOOKUP($BT169,$C$17:$M$20,COUNTBLANK($D$15:G$15)+1,FALSE)</f>
        <v>0</v>
      </c>
      <c r="CA169" s="3">
        <f t="array" ref="CA169">INDEX($CI$3:$EP$26,MATCH($BV169,$CH$3:$CH$26,0),MATCH(CA$1&amp;$BU169,$CI$1:$EP$1&amp;$CI$2:$EP$2,0))*VLOOKUP($BT169,$C$17:$M$20,COUNTBLANK($D$15:H$15)+1,FALSE)</f>
        <v>0</v>
      </c>
      <c r="CB169" s="3">
        <f t="array" ref="CB169">INDEX($CI$3:$EP$26,MATCH($BV169,$CH$3:$CH$26,0),MATCH(CB$1&amp;$BU169,$CI$1:$EP$1&amp;$CI$2:$EP$2,0))*VLOOKUP($BT169,$C$17:$M$20,COUNTBLANK($D$15:I$15)+1,FALSE)</f>
        <v>0.05</v>
      </c>
      <c r="CC169" s="3">
        <f t="array" ref="CC169">INDEX($CI$3:$EP$26,MATCH($BV169,$CH$3:$CH$26,0),MATCH(CC$1&amp;$BU169,$CI$1:$EP$1&amp;$CI$2:$EP$2,0))*VLOOKUP($BT169,$C$17:$M$20,COUNTBLANK($D$15:J$15)+1,FALSE)</f>
        <v>0</v>
      </c>
      <c r="CD169" s="3">
        <f t="array" ref="CD169">INDEX($CI$3:$EP$26,MATCH($BV169,$CH$3:$CH$26,0),MATCH(CD$1&amp;$BU169,$CI$1:$EP$1&amp;$CI$2:$EP$2,0))*VLOOKUP($BT169,$C$17:$M$20,COUNTBLANK($D$15:K$15)+1,FALSE)</f>
        <v>0</v>
      </c>
      <c r="CE169" s="3">
        <f t="array" ref="CE169">INDEX($CI$3:$EP$26,MATCH($BV169,$CH$3:$CH$26,0),MATCH(CE$1&amp;$BU169,$CI$1:$EP$1&amp;$CI$2:$EP$2,0))*VLOOKUP($BT169,$C$17:$M$20,COUNTBLANK($D$15:L$15)+1,FALSE)</f>
        <v>0</v>
      </c>
      <c r="CF169" s="3">
        <f t="array" ref="CF169">INDEX($CI$3:$EP$26,MATCH($BV169,$CH$3:$CH$26,0),MATCH(CF$1&amp;$BU169,$CI$1:$EP$1&amp;$CI$2:$EP$2,0))*VLOOKUP($BT169,$C$17:$M$20,COUNTBLANK($D$15:M$15)+1,FALSE)</f>
        <v>0</v>
      </c>
    </row>
    <row r="170" spans="56:84" x14ac:dyDescent="0.2">
      <c r="BD170" t="str">
        <f t="shared" si="162"/>
        <v>头饰</v>
      </c>
      <c r="BE170">
        <v>1</v>
      </c>
      <c r="BF170">
        <f t="shared" si="163"/>
        <v>4</v>
      </c>
      <c r="BG170" s="1">
        <f t="shared" si="164"/>
        <v>24</v>
      </c>
      <c r="BH170" s="3">
        <f t="array" ref="BH170">INDEX($D$21:$M$44,MATCH($BD170&amp;$BF170,$C$21:$C$44&amp;$B$21:$B$44,0),MATCH(BH$1,$D$16:$M$16,0))+VLOOKUP($BE170,战斗属性模型!$K$22:$O$24,BH$2,FALSE)*INDEX($BW$3:$CF$578,MATCH($BD170&amp;$BF170&amp;$BG170,$BT$3:$BT$578&amp;$BU$3:$BU$578&amp;$BV$3:$BV$578,0),MATCH(BH$1,$BW$1:$CF$1,0))</f>
        <v>560</v>
      </c>
      <c r="BI170" s="3">
        <f t="array" ref="BI170">INDEX($D$21:$M$44,MATCH($BD170&amp;$BF170,$C$21:$C$44&amp;$B$21:$B$44,0),MATCH(BI$1,$D$16:$M$16,0))+VLOOKUP($BE170,战斗属性模型!$K$22:$O$24,BI$2,FALSE)*INDEX($BW$3:$CF$578,MATCH($BD170&amp;$BF170&amp;$BG170,$BT$3:$BT$578&amp;$BU$3:$BU$578&amp;$BV$3:$BV$578,0),MATCH(BI$1,$BW$1:$CF$1,0))</f>
        <v>30400.000000000004</v>
      </c>
      <c r="BJ170" s="3">
        <f t="array" ref="BJ170">INDEX($D$21:$M$44,MATCH($BD170&amp;$BF170,$C$21:$C$44&amp;$B$21:$B$44,0),MATCH(BJ$1,$D$16:$M$16,0))+VLOOKUP($BE170,战斗属性模型!$K$22:$O$24,BJ$2,FALSE)*INDEX($BW$3:$CF$578,MATCH($BD170&amp;$BF170&amp;$BG170,$BT$3:$BT$578&amp;$BU$3:$BU$578&amp;$BV$3:$BV$578,0),MATCH(BJ$1,$BW$1:$CF$1,0))</f>
        <v>0</v>
      </c>
      <c r="BK170" s="3">
        <f t="array" ref="BK170">INDEX($D$21:$M$44,MATCH($BD170&amp;$BF170,$C$21:$C$44&amp;$B$21:$B$44,0),MATCH(BK$1,$D$16:$M$16,0))+VLOOKUP($BE170,战斗属性模型!$K$22:$O$24,BK$2,FALSE)*INDEX($BW$3:$CF$578,MATCH($BD170&amp;$BF170&amp;$BG170,$BT$3:$BT$578&amp;$BU$3:$BU$578&amp;$BV$3:$BV$578,0),MATCH(BK$1,$BW$1:$CF$1,0))</f>
        <v>0</v>
      </c>
      <c r="BL170" s="3"/>
      <c r="BM170" s="3"/>
      <c r="BN170" s="3"/>
      <c r="BO170" s="3"/>
      <c r="BP170" s="3"/>
      <c r="BQ170" s="3"/>
      <c r="BT170" t="s">
        <v>418</v>
      </c>
      <c r="BU170">
        <f t="shared" si="159"/>
        <v>1</v>
      </c>
      <c r="BV170" s="1">
        <f t="shared" si="160"/>
        <v>24</v>
      </c>
      <c r="BW170" s="3">
        <f t="array" ref="BW170">INDEX($CI$3:$EP$26,MATCH($BV170,$CH$3:$CH$26,0),MATCH(BW$1&amp;$BU170,$CI$1:$EP$1&amp;$CI$2:$EP$2,0))*VLOOKUP($BT170,$C$17:$M$20,COUNTBLANK($D$15:D$15)+1,FALSE)</f>
        <v>192</v>
      </c>
      <c r="BX170" s="3">
        <f t="array" ref="BX170">INDEX($CI$3:$EP$26,MATCH($BV170,$CH$3:$CH$26,0),MATCH(BX$1&amp;$BU170,$CI$1:$EP$1&amp;$CI$2:$EP$2,0))*VLOOKUP($BT170,$C$17:$M$20,COUNTBLANK($D$15:E$15)+1,FALSE)</f>
        <v>9600</v>
      </c>
      <c r="BY170" s="3">
        <f t="array" ref="BY170">INDEX($CI$3:$EP$26,MATCH($BV170,$CH$3:$CH$26,0),MATCH(BY$1&amp;$BU170,$CI$1:$EP$1&amp;$CI$2:$EP$2,0))*VLOOKUP($BT170,$C$17:$M$20,COUNTBLANK($D$15:F$15)+1,FALSE)</f>
        <v>0</v>
      </c>
      <c r="BZ170" s="3">
        <f t="array" ref="BZ170">INDEX($CI$3:$EP$26,MATCH($BV170,$CH$3:$CH$26,0),MATCH(BZ$1&amp;$BU170,$CI$1:$EP$1&amp;$CI$2:$EP$2,0))*VLOOKUP($BT170,$C$17:$M$20,COUNTBLANK($D$15:G$15)+1,FALSE)</f>
        <v>0</v>
      </c>
      <c r="CA170" s="3">
        <f t="array" ref="CA170">INDEX($CI$3:$EP$26,MATCH($BV170,$CH$3:$CH$26,0),MATCH(CA$1&amp;$BU170,$CI$1:$EP$1&amp;$CI$2:$EP$2,0))*VLOOKUP($BT170,$C$17:$M$20,COUNTBLANK($D$15:H$15)+1,FALSE)</f>
        <v>0</v>
      </c>
      <c r="CB170" s="3">
        <f t="array" ref="CB170">INDEX($CI$3:$EP$26,MATCH($BV170,$CH$3:$CH$26,0),MATCH(CB$1&amp;$BU170,$CI$1:$EP$1&amp;$CI$2:$EP$2,0))*VLOOKUP($BT170,$C$17:$M$20,COUNTBLANK($D$15:I$15)+1,FALSE)</f>
        <v>6.0000000000000012E-2</v>
      </c>
      <c r="CC170" s="3">
        <f t="array" ref="CC170">INDEX($CI$3:$EP$26,MATCH($BV170,$CH$3:$CH$26,0),MATCH(CC$1&amp;$BU170,$CI$1:$EP$1&amp;$CI$2:$EP$2,0))*VLOOKUP($BT170,$C$17:$M$20,COUNTBLANK($D$15:J$15)+1,FALSE)</f>
        <v>0</v>
      </c>
      <c r="CD170" s="3">
        <f t="array" ref="CD170">INDEX($CI$3:$EP$26,MATCH($BV170,$CH$3:$CH$26,0),MATCH(CD$1&amp;$BU170,$CI$1:$EP$1&amp;$CI$2:$EP$2,0))*VLOOKUP($BT170,$C$17:$M$20,COUNTBLANK($D$15:K$15)+1,FALSE)</f>
        <v>0</v>
      </c>
      <c r="CE170" s="3">
        <f t="array" ref="CE170">INDEX($CI$3:$EP$26,MATCH($BV170,$CH$3:$CH$26,0),MATCH(CE$1&amp;$BU170,$CI$1:$EP$1&amp;$CI$2:$EP$2,0))*VLOOKUP($BT170,$C$17:$M$20,COUNTBLANK($D$15:L$15)+1,FALSE)</f>
        <v>0</v>
      </c>
      <c r="CF170" s="3">
        <f t="array" ref="CF170">INDEX($CI$3:$EP$26,MATCH($BV170,$CH$3:$CH$26,0),MATCH(CF$1&amp;$BU170,$CI$1:$EP$1&amp;$CI$2:$EP$2,0))*VLOOKUP($BT170,$C$17:$M$20,COUNTBLANK($D$15:M$15)+1,FALSE)</f>
        <v>0</v>
      </c>
    </row>
    <row r="171" spans="56:84" x14ac:dyDescent="0.2">
      <c r="BD171" t="str">
        <f t="shared" si="162"/>
        <v>头饰</v>
      </c>
      <c r="BE171">
        <v>1</v>
      </c>
      <c r="BF171">
        <f t="shared" si="163"/>
        <v>5</v>
      </c>
      <c r="BG171" s="1">
        <f t="shared" si="164"/>
        <v>1</v>
      </c>
      <c r="BH171" s="3">
        <f t="array" ref="BH171">INDEX($D$21:$M$44,MATCH($BD171&amp;$BF171,$C$21:$C$44&amp;$B$21:$B$44,0),MATCH(BH$1,$D$16:$M$16,0))+VLOOKUP($BE171,战斗属性模型!$K$22:$O$24,BH$2,FALSE)*INDEX($BW$3:$CF$578,MATCH($BD171&amp;$BF171&amp;$BG171,$BT$3:$BT$578&amp;$BU$3:$BU$578&amp;$BV$3:$BV$578,0),MATCH(BH$1,$BW$1:$CF$1,0))</f>
        <v>160</v>
      </c>
      <c r="BI171" s="3">
        <f t="array" ref="BI171">INDEX($D$21:$M$44,MATCH($BD171&amp;$BF171,$C$21:$C$44&amp;$B$21:$B$44,0),MATCH(BI$1,$D$16:$M$16,0))+VLOOKUP($BE171,战斗属性模型!$K$22:$O$24,BI$2,FALSE)*INDEX($BW$3:$CF$578,MATCH($BD171&amp;$BF171&amp;$BG171,$BT$3:$BT$578&amp;$BU$3:$BU$578&amp;$BV$3:$BV$578,0),MATCH(BI$1,$BW$1:$CF$1,0))</f>
        <v>8160</v>
      </c>
      <c r="BJ171" s="3">
        <f t="array" ref="BJ171">INDEX($D$21:$M$44,MATCH($BD171&amp;$BF171,$C$21:$C$44&amp;$B$21:$B$44,0),MATCH(BJ$1,$D$16:$M$16,0))+VLOOKUP($BE171,战斗属性模型!$K$22:$O$24,BJ$2,FALSE)*INDEX($BW$3:$CF$578,MATCH($BD171&amp;$BF171&amp;$BG171,$BT$3:$BT$578&amp;$BU$3:$BU$578&amp;$BV$3:$BV$578,0),MATCH(BJ$1,$BW$1:$CF$1,0))</f>
        <v>0</v>
      </c>
      <c r="BK171" s="3">
        <f t="array" ref="BK171">INDEX($D$21:$M$44,MATCH($BD171&amp;$BF171,$C$21:$C$44&amp;$B$21:$B$44,0),MATCH(BK$1,$D$16:$M$16,0))+VLOOKUP($BE171,战斗属性模型!$K$22:$O$24,BK$2,FALSE)*INDEX($BW$3:$CF$578,MATCH($BD171&amp;$BF171&amp;$BG171,$BT$3:$BT$578&amp;$BU$3:$BU$578&amp;$BV$3:$BV$578,0),MATCH(BK$1,$BW$1:$CF$1,0))</f>
        <v>0</v>
      </c>
      <c r="BL171" s="3"/>
      <c r="BM171" s="3"/>
      <c r="BN171" s="3"/>
      <c r="BO171" s="3"/>
      <c r="BP171" s="3"/>
      <c r="BQ171" s="3"/>
      <c r="BT171" t="s">
        <v>418</v>
      </c>
      <c r="BU171">
        <f t="shared" si="159"/>
        <v>2</v>
      </c>
      <c r="BV171" s="1">
        <f t="shared" si="160"/>
        <v>1</v>
      </c>
      <c r="BW171" s="3">
        <f t="array" ref="BW171">INDEX($CI$3:$EP$26,MATCH($BV171,$CH$3:$CH$26,0),MATCH(BW$1&amp;$BU171,$CI$1:$EP$1&amp;$CI$2:$EP$2,0))*VLOOKUP($BT171,$C$17:$M$20,COUNTBLANK($D$15:D$15)+1,FALSE)</f>
        <v>12</v>
      </c>
      <c r="BX171" s="3">
        <f t="array" ref="BX171">INDEX($CI$3:$EP$26,MATCH($BV171,$CH$3:$CH$26,0),MATCH(BX$1&amp;$BU171,$CI$1:$EP$1&amp;$CI$2:$EP$2,0))*VLOOKUP($BT171,$C$17:$M$20,COUNTBLANK($D$15:E$15)+1,FALSE)</f>
        <v>600</v>
      </c>
      <c r="BY171" s="3">
        <f t="array" ref="BY171">INDEX($CI$3:$EP$26,MATCH($BV171,$CH$3:$CH$26,0),MATCH(BY$1&amp;$BU171,$CI$1:$EP$1&amp;$CI$2:$EP$2,0))*VLOOKUP($BT171,$C$17:$M$20,COUNTBLANK($D$15:F$15)+1,FALSE)</f>
        <v>0</v>
      </c>
      <c r="BZ171" s="3">
        <f t="array" ref="BZ171">INDEX($CI$3:$EP$26,MATCH($BV171,$CH$3:$CH$26,0),MATCH(BZ$1&amp;$BU171,$CI$1:$EP$1&amp;$CI$2:$EP$2,0))*VLOOKUP($BT171,$C$17:$M$20,COUNTBLANK($D$15:G$15)+1,FALSE)</f>
        <v>0</v>
      </c>
      <c r="CA171" s="3">
        <f t="array" ref="CA171">INDEX($CI$3:$EP$26,MATCH($BV171,$CH$3:$CH$26,0),MATCH(CA$1&amp;$BU171,$CI$1:$EP$1&amp;$CI$2:$EP$2,0))*VLOOKUP($BT171,$C$17:$M$20,COUNTBLANK($D$15:H$15)+1,FALSE)</f>
        <v>0</v>
      </c>
      <c r="CB171" s="3">
        <f t="array" ref="CB171">INDEX($CI$3:$EP$26,MATCH($BV171,$CH$3:$CH$26,0),MATCH(CB$1&amp;$BU171,$CI$1:$EP$1&amp;$CI$2:$EP$2,0))*VLOOKUP($BT171,$C$17:$M$20,COUNTBLANK($D$15:I$15)+1,FALSE)</f>
        <v>0</v>
      </c>
      <c r="CC171" s="3">
        <f t="array" ref="CC171">INDEX($CI$3:$EP$26,MATCH($BV171,$CH$3:$CH$26,0),MATCH(CC$1&amp;$BU171,$CI$1:$EP$1&amp;$CI$2:$EP$2,0))*VLOOKUP($BT171,$C$17:$M$20,COUNTBLANK($D$15:J$15)+1,FALSE)</f>
        <v>0</v>
      </c>
      <c r="CD171" s="3">
        <f t="array" ref="CD171">INDEX($CI$3:$EP$26,MATCH($BV171,$CH$3:$CH$26,0),MATCH(CD$1&amp;$BU171,$CI$1:$EP$1&amp;$CI$2:$EP$2,0))*VLOOKUP($BT171,$C$17:$M$20,COUNTBLANK($D$15:K$15)+1,FALSE)</f>
        <v>0</v>
      </c>
      <c r="CE171" s="3">
        <f t="array" ref="CE171">INDEX($CI$3:$EP$26,MATCH($BV171,$CH$3:$CH$26,0),MATCH(CE$1&amp;$BU171,$CI$1:$EP$1&amp;$CI$2:$EP$2,0))*VLOOKUP($BT171,$C$17:$M$20,COUNTBLANK($D$15:L$15)+1,FALSE)</f>
        <v>0</v>
      </c>
      <c r="CF171" s="3">
        <f t="array" ref="CF171">INDEX($CI$3:$EP$26,MATCH($BV171,$CH$3:$CH$26,0),MATCH(CF$1&amp;$BU171,$CI$1:$EP$1&amp;$CI$2:$EP$2,0))*VLOOKUP($BT171,$C$17:$M$20,COUNTBLANK($D$15:M$15)+1,FALSE)</f>
        <v>0</v>
      </c>
    </row>
    <row r="172" spans="56:84" x14ac:dyDescent="0.2">
      <c r="BD172" t="str">
        <f t="shared" si="162"/>
        <v>头饰</v>
      </c>
      <c r="BE172">
        <v>1</v>
      </c>
      <c r="BF172">
        <f t="shared" si="163"/>
        <v>5</v>
      </c>
      <c r="BG172" s="1">
        <f t="shared" si="164"/>
        <v>2</v>
      </c>
      <c r="BH172" s="3">
        <f t="array" ref="BH172">INDEX($D$21:$M$44,MATCH($BD172&amp;$BF172,$C$21:$C$44&amp;$B$21:$B$44,0),MATCH(BH$1,$D$16:$M$16,0))+VLOOKUP($BE172,战斗属性模型!$K$22:$O$24,BH$2,FALSE)*INDEX($BW$3:$CF$578,MATCH($BD172&amp;$BF172&amp;$BG172,$BT$3:$BT$578&amp;$BU$3:$BU$578&amp;$BV$3:$BV$578,0),MATCH(BH$1,$BW$1:$CF$1,0))</f>
        <v>192</v>
      </c>
      <c r="BI172" s="3">
        <f t="array" ref="BI172">INDEX($D$21:$M$44,MATCH($BD172&amp;$BF172,$C$21:$C$44&amp;$B$21:$B$44,0),MATCH(BI$1,$D$16:$M$16,0))+VLOOKUP($BE172,战斗属性模型!$K$22:$O$24,BI$2,FALSE)*INDEX($BW$3:$CF$578,MATCH($BD172&amp;$BF172&amp;$BG172,$BT$3:$BT$578&amp;$BU$3:$BU$578&amp;$BV$3:$BV$578,0),MATCH(BI$1,$BW$1:$CF$1,0))</f>
        <v>9920</v>
      </c>
      <c r="BJ172" s="3">
        <f t="array" ref="BJ172">INDEX($D$21:$M$44,MATCH($BD172&amp;$BF172,$C$21:$C$44&amp;$B$21:$B$44,0),MATCH(BJ$1,$D$16:$M$16,0))+VLOOKUP($BE172,战斗属性模型!$K$22:$O$24,BJ$2,FALSE)*INDEX($BW$3:$CF$578,MATCH($BD172&amp;$BF172&amp;$BG172,$BT$3:$BT$578&amp;$BU$3:$BU$578&amp;$BV$3:$BV$578,0),MATCH(BJ$1,$BW$1:$CF$1,0))</f>
        <v>0</v>
      </c>
      <c r="BK172" s="3">
        <f t="array" ref="BK172">INDEX($D$21:$M$44,MATCH($BD172&amp;$BF172,$C$21:$C$44&amp;$B$21:$B$44,0),MATCH(BK$1,$D$16:$M$16,0))+VLOOKUP($BE172,战斗属性模型!$K$22:$O$24,BK$2,FALSE)*INDEX($BW$3:$CF$578,MATCH($BD172&amp;$BF172&amp;$BG172,$BT$3:$BT$578&amp;$BU$3:$BU$578&amp;$BV$3:$BV$578,0),MATCH(BK$1,$BW$1:$CF$1,0))</f>
        <v>0</v>
      </c>
      <c r="BL172" s="3"/>
      <c r="BM172" s="3"/>
      <c r="BN172" s="3"/>
      <c r="BO172" s="3"/>
      <c r="BP172" s="3"/>
      <c r="BQ172" s="3"/>
      <c r="BT172" t="s">
        <v>418</v>
      </c>
      <c r="BU172">
        <f t="shared" si="159"/>
        <v>2</v>
      </c>
      <c r="BV172" s="1">
        <f t="shared" si="160"/>
        <v>2</v>
      </c>
      <c r="BW172" s="3">
        <f t="array" ref="BW172">INDEX($CI$3:$EP$26,MATCH($BV172,$CH$3:$CH$26,0),MATCH(BW$1&amp;$BU172,$CI$1:$EP$1&amp;$CI$2:$EP$2,0))*VLOOKUP($BT172,$C$17:$M$20,COUNTBLANK($D$15:D$15)+1,FALSE)</f>
        <v>24</v>
      </c>
      <c r="BX172" s="3">
        <f t="array" ref="BX172">INDEX($CI$3:$EP$26,MATCH($BV172,$CH$3:$CH$26,0),MATCH(BX$1&amp;$BU172,$CI$1:$EP$1&amp;$CI$2:$EP$2,0))*VLOOKUP($BT172,$C$17:$M$20,COUNTBLANK($D$15:E$15)+1,FALSE)</f>
        <v>1200</v>
      </c>
      <c r="BY172" s="3">
        <f t="array" ref="BY172">INDEX($CI$3:$EP$26,MATCH($BV172,$CH$3:$CH$26,0),MATCH(BY$1&amp;$BU172,$CI$1:$EP$1&amp;$CI$2:$EP$2,0))*VLOOKUP($BT172,$C$17:$M$20,COUNTBLANK($D$15:F$15)+1,FALSE)</f>
        <v>0</v>
      </c>
      <c r="BZ172" s="3">
        <f t="array" ref="BZ172">INDEX($CI$3:$EP$26,MATCH($BV172,$CH$3:$CH$26,0),MATCH(BZ$1&amp;$BU172,$CI$1:$EP$1&amp;$CI$2:$EP$2,0))*VLOOKUP($BT172,$C$17:$M$20,COUNTBLANK($D$15:G$15)+1,FALSE)</f>
        <v>0</v>
      </c>
      <c r="CA172" s="3">
        <f t="array" ref="CA172">INDEX($CI$3:$EP$26,MATCH($BV172,$CH$3:$CH$26,0),MATCH(CA$1&amp;$BU172,$CI$1:$EP$1&amp;$CI$2:$EP$2,0))*VLOOKUP($BT172,$C$17:$M$20,COUNTBLANK($D$15:H$15)+1,FALSE)</f>
        <v>0</v>
      </c>
      <c r="CB172" s="3">
        <f t="array" ref="CB172">INDEX($CI$3:$EP$26,MATCH($BV172,$CH$3:$CH$26,0),MATCH(CB$1&amp;$BU172,$CI$1:$EP$1&amp;$CI$2:$EP$2,0))*VLOOKUP($BT172,$C$17:$M$20,COUNTBLANK($D$15:I$15)+1,FALSE)</f>
        <v>0</v>
      </c>
      <c r="CC172" s="3">
        <f t="array" ref="CC172">INDEX($CI$3:$EP$26,MATCH($BV172,$CH$3:$CH$26,0),MATCH(CC$1&amp;$BU172,$CI$1:$EP$1&amp;$CI$2:$EP$2,0))*VLOOKUP($BT172,$C$17:$M$20,COUNTBLANK($D$15:J$15)+1,FALSE)</f>
        <v>0</v>
      </c>
      <c r="CD172" s="3">
        <f t="array" ref="CD172">INDEX($CI$3:$EP$26,MATCH($BV172,$CH$3:$CH$26,0),MATCH(CD$1&amp;$BU172,$CI$1:$EP$1&amp;$CI$2:$EP$2,0))*VLOOKUP($BT172,$C$17:$M$20,COUNTBLANK($D$15:K$15)+1,FALSE)</f>
        <v>0</v>
      </c>
      <c r="CE172" s="3">
        <f t="array" ref="CE172">INDEX($CI$3:$EP$26,MATCH($BV172,$CH$3:$CH$26,0),MATCH(CE$1&amp;$BU172,$CI$1:$EP$1&amp;$CI$2:$EP$2,0))*VLOOKUP($BT172,$C$17:$M$20,COUNTBLANK($D$15:L$15)+1,FALSE)</f>
        <v>0</v>
      </c>
      <c r="CF172" s="3">
        <f t="array" ref="CF172">INDEX($CI$3:$EP$26,MATCH($BV172,$CH$3:$CH$26,0),MATCH(CF$1&amp;$BU172,$CI$1:$EP$1&amp;$CI$2:$EP$2,0))*VLOOKUP($BT172,$C$17:$M$20,COUNTBLANK($D$15:M$15)+1,FALSE)</f>
        <v>0</v>
      </c>
    </row>
    <row r="173" spans="56:84" x14ac:dyDescent="0.2">
      <c r="BD173" t="str">
        <f t="shared" si="162"/>
        <v>头饰</v>
      </c>
      <c r="BE173">
        <v>1</v>
      </c>
      <c r="BF173">
        <f t="shared" si="163"/>
        <v>5</v>
      </c>
      <c r="BG173" s="1">
        <f t="shared" si="164"/>
        <v>3</v>
      </c>
      <c r="BH173" s="3">
        <f t="array" ref="BH173">INDEX($D$21:$M$44,MATCH($BD173&amp;$BF173,$C$21:$C$44&amp;$B$21:$B$44,0),MATCH(BH$1,$D$16:$M$16,0))+VLOOKUP($BE173,战斗属性模型!$K$22:$O$24,BH$2,FALSE)*INDEX($BW$3:$CF$578,MATCH($BD173&amp;$BF173&amp;$BG173,$BT$3:$BT$578&amp;$BU$3:$BU$578&amp;$BV$3:$BV$578,0),MATCH(BH$1,$BW$1:$CF$1,0))</f>
        <v>224</v>
      </c>
      <c r="BI173" s="3">
        <f t="array" ref="BI173">INDEX($D$21:$M$44,MATCH($BD173&amp;$BF173,$C$21:$C$44&amp;$B$21:$B$44,0),MATCH(BI$1,$D$16:$M$16,0))+VLOOKUP($BE173,战斗属性模型!$K$22:$O$24,BI$2,FALSE)*INDEX($BW$3:$CF$578,MATCH($BD173&amp;$BF173&amp;$BG173,$BT$3:$BT$578&amp;$BU$3:$BU$578&amp;$BV$3:$BV$578,0),MATCH(BI$1,$BW$1:$CF$1,0))</f>
        <v>11680</v>
      </c>
      <c r="BJ173" s="3">
        <f t="array" ref="BJ173">INDEX($D$21:$M$44,MATCH($BD173&amp;$BF173,$C$21:$C$44&amp;$B$21:$B$44,0),MATCH(BJ$1,$D$16:$M$16,0))+VLOOKUP($BE173,战斗属性模型!$K$22:$O$24,BJ$2,FALSE)*INDEX($BW$3:$CF$578,MATCH($BD173&amp;$BF173&amp;$BG173,$BT$3:$BT$578&amp;$BU$3:$BU$578&amp;$BV$3:$BV$578,0),MATCH(BJ$1,$BW$1:$CF$1,0))</f>
        <v>0</v>
      </c>
      <c r="BK173" s="3">
        <f t="array" ref="BK173">INDEX($D$21:$M$44,MATCH($BD173&amp;$BF173,$C$21:$C$44&amp;$B$21:$B$44,0),MATCH(BK$1,$D$16:$M$16,0))+VLOOKUP($BE173,战斗属性模型!$K$22:$O$24,BK$2,FALSE)*INDEX($BW$3:$CF$578,MATCH($BD173&amp;$BF173&amp;$BG173,$BT$3:$BT$578&amp;$BU$3:$BU$578&amp;$BV$3:$BV$578,0),MATCH(BK$1,$BW$1:$CF$1,0))</f>
        <v>0</v>
      </c>
      <c r="BL173" s="3"/>
      <c r="BM173" s="3"/>
      <c r="BN173" s="3"/>
      <c r="BO173" s="3"/>
      <c r="BP173" s="3"/>
      <c r="BQ173" s="3"/>
      <c r="BT173" t="s">
        <v>418</v>
      </c>
      <c r="BU173">
        <f t="shared" si="159"/>
        <v>2</v>
      </c>
      <c r="BV173" s="1">
        <f t="shared" si="160"/>
        <v>3</v>
      </c>
      <c r="BW173" s="3">
        <f t="array" ref="BW173">INDEX($CI$3:$EP$26,MATCH($BV173,$CH$3:$CH$26,0),MATCH(BW$1&amp;$BU173,$CI$1:$EP$1&amp;$CI$2:$EP$2,0))*VLOOKUP($BT173,$C$17:$M$20,COUNTBLANK($D$15:D$15)+1,FALSE)</f>
        <v>36</v>
      </c>
      <c r="BX173" s="3">
        <f t="array" ref="BX173">INDEX($CI$3:$EP$26,MATCH($BV173,$CH$3:$CH$26,0),MATCH(BX$1&amp;$BU173,$CI$1:$EP$1&amp;$CI$2:$EP$2,0))*VLOOKUP($BT173,$C$17:$M$20,COUNTBLANK($D$15:E$15)+1,FALSE)</f>
        <v>1800</v>
      </c>
      <c r="BY173" s="3">
        <f t="array" ref="BY173">INDEX($CI$3:$EP$26,MATCH($BV173,$CH$3:$CH$26,0),MATCH(BY$1&amp;$BU173,$CI$1:$EP$1&amp;$CI$2:$EP$2,0))*VLOOKUP($BT173,$C$17:$M$20,COUNTBLANK($D$15:F$15)+1,FALSE)</f>
        <v>0</v>
      </c>
      <c r="BZ173" s="3">
        <f t="array" ref="BZ173">INDEX($CI$3:$EP$26,MATCH($BV173,$CH$3:$CH$26,0),MATCH(BZ$1&amp;$BU173,$CI$1:$EP$1&amp;$CI$2:$EP$2,0))*VLOOKUP($BT173,$C$17:$M$20,COUNTBLANK($D$15:G$15)+1,FALSE)</f>
        <v>0</v>
      </c>
      <c r="CA173" s="3">
        <f t="array" ref="CA173">INDEX($CI$3:$EP$26,MATCH($BV173,$CH$3:$CH$26,0),MATCH(CA$1&amp;$BU173,$CI$1:$EP$1&amp;$CI$2:$EP$2,0))*VLOOKUP($BT173,$C$17:$M$20,COUNTBLANK($D$15:H$15)+1,FALSE)</f>
        <v>0</v>
      </c>
      <c r="CB173" s="3">
        <f t="array" ref="CB173">INDEX($CI$3:$EP$26,MATCH($BV173,$CH$3:$CH$26,0),MATCH(CB$1&amp;$BU173,$CI$1:$EP$1&amp;$CI$2:$EP$2,0))*VLOOKUP($BT173,$C$17:$M$20,COUNTBLANK($D$15:I$15)+1,FALSE)</f>
        <v>0</v>
      </c>
      <c r="CC173" s="3">
        <f t="array" ref="CC173">INDEX($CI$3:$EP$26,MATCH($BV173,$CH$3:$CH$26,0),MATCH(CC$1&amp;$BU173,$CI$1:$EP$1&amp;$CI$2:$EP$2,0))*VLOOKUP($BT173,$C$17:$M$20,COUNTBLANK($D$15:J$15)+1,FALSE)</f>
        <v>0</v>
      </c>
      <c r="CD173" s="3">
        <f t="array" ref="CD173">INDEX($CI$3:$EP$26,MATCH($BV173,$CH$3:$CH$26,0),MATCH(CD$1&amp;$BU173,$CI$1:$EP$1&amp;$CI$2:$EP$2,0))*VLOOKUP($BT173,$C$17:$M$20,COUNTBLANK($D$15:K$15)+1,FALSE)</f>
        <v>0</v>
      </c>
      <c r="CE173" s="3">
        <f t="array" ref="CE173">INDEX($CI$3:$EP$26,MATCH($BV173,$CH$3:$CH$26,0),MATCH(CE$1&amp;$BU173,$CI$1:$EP$1&amp;$CI$2:$EP$2,0))*VLOOKUP($BT173,$C$17:$M$20,COUNTBLANK($D$15:L$15)+1,FALSE)</f>
        <v>0</v>
      </c>
      <c r="CF173" s="3">
        <f t="array" ref="CF173">INDEX($CI$3:$EP$26,MATCH($BV173,$CH$3:$CH$26,0),MATCH(CF$1&amp;$BU173,$CI$1:$EP$1&amp;$CI$2:$EP$2,0))*VLOOKUP($BT173,$C$17:$M$20,COUNTBLANK($D$15:M$15)+1,FALSE)</f>
        <v>0</v>
      </c>
    </row>
    <row r="174" spans="56:84" x14ac:dyDescent="0.2">
      <c r="BD174" t="str">
        <f t="shared" si="162"/>
        <v>头饰</v>
      </c>
      <c r="BE174">
        <v>1</v>
      </c>
      <c r="BF174">
        <f t="shared" si="163"/>
        <v>5</v>
      </c>
      <c r="BG174" s="1">
        <f t="shared" si="164"/>
        <v>4</v>
      </c>
      <c r="BH174" s="3">
        <f t="array" ref="BH174">INDEX($D$21:$M$44,MATCH($BD174&amp;$BF174,$C$21:$C$44&amp;$B$21:$B$44,0),MATCH(BH$1,$D$16:$M$16,0))+VLOOKUP($BE174,战斗属性模型!$K$22:$O$24,BH$2,FALSE)*INDEX($BW$3:$CF$578,MATCH($BD174&amp;$BF174&amp;$BG174,$BT$3:$BT$578&amp;$BU$3:$BU$578&amp;$BV$3:$BV$578,0),MATCH(BH$1,$BW$1:$CF$1,0))</f>
        <v>256</v>
      </c>
      <c r="BI174" s="3">
        <f t="array" ref="BI174">INDEX($D$21:$M$44,MATCH($BD174&amp;$BF174,$C$21:$C$44&amp;$B$21:$B$44,0),MATCH(BI$1,$D$16:$M$16,0))+VLOOKUP($BE174,战斗属性模型!$K$22:$O$24,BI$2,FALSE)*INDEX($BW$3:$CF$578,MATCH($BD174&amp;$BF174&amp;$BG174,$BT$3:$BT$578&amp;$BU$3:$BU$578&amp;$BV$3:$BV$578,0),MATCH(BI$1,$BW$1:$CF$1,0))</f>
        <v>13440</v>
      </c>
      <c r="BJ174" s="3">
        <f t="array" ref="BJ174">INDEX($D$21:$M$44,MATCH($BD174&amp;$BF174,$C$21:$C$44&amp;$B$21:$B$44,0),MATCH(BJ$1,$D$16:$M$16,0))+VLOOKUP($BE174,战斗属性模型!$K$22:$O$24,BJ$2,FALSE)*INDEX($BW$3:$CF$578,MATCH($BD174&amp;$BF174&amp;$BG174,$BT$3:$BT$578&amp;$BU$3:$BU$578&amp;$BV$3:$BV$578,0),MATCH(BJ$1,$BW$1:$CF$1,0))</f>
        <v>0</v>
      </c>
      <c r="BK174" s="3">
        <f t="array" ref="BK174">INDEX($D$21:$M$44,MATCH($BD174&amp;$BF174,$C$21:$C$44&amp;$B$21:$B$44,0),MATCH(BK$1,$D$16:$M$16,0))+VLOOKUP($BE174,战斗属性模型!$K$22:$O$24,BK$2,FALSE)*INDEX($BW$3:$CF$578,MATCH($BD174&amp;$BF174&amp;$BG174,$BT$3:$BT$578&amp;$BU$3:$BU$578&amp;$BV$3:$BV$578,0),MATCH(BK$1,$BW$1:$CF$1,0))</f>
        <v>0</v>
      </c>
      <c r="BL174" s="3"/>
      <c r="BM174" s="3"/>
      <c r="BN174" s="3"/>
      <c r="BO174" s="3"/>
      <c r="BP174" s="3"/>
      <c r="BQ174" s="3"/>
      <c r="BT174" t="s">
        <v>418</v>
      </c>
      <c r="BU174">
        <f t="shared" si="159"/>
        <v>2</v>
      </c>
      <c r="BV174" s="1">
        <f t="shared" si="160"/>
        <v>4</v>
      </c>
      <c r="BW174" s="3">
        <f t="array" ref="BW174">INDEX($CI$3:$EP$26,MATCH($BV174,$CH$3:$CH$26,0),MATCH(BW$1&amp;$BU174,$CI$1:$EP$1&amp;$CI$2:$EP$2,0))*VLOOKUP($BT174,$C$17:$M$20,COUNTBLANK($D$15:D$15)+1,FALSE)</f>
        <v>48</v>
      </c>
      <c r="BX174" s="3">
        <f t="array" ref="BX174">INDEX($CI$3:$EP$26,MATCH($BV174,$CH$3:$CH$26,0),MATCH(BX$1&amp;$BU174,$CI$1:$EP$1&amp;$CI$2:$EP$2,0))*VLOOKUP($BT174,$C$17:$M$20,COUNTBLANK($D$15:E$15)+1,FALSE)</f>
        <v>2400</v>
      </c>
      <c r="BY174" s="3">
        <f t="array" ref="BY174">INDEX($CI$3:$EP$26,MATCH($BV174,$CH$3:$CH$26,0),MATCH(BY$1&amp;$BU174,$CI$1:$EP$1&amp;$CI$2:$EP$2,0))*VLOOKUP($BT174,$C$17:$M$20,COUNTBLANK($D$15:F$15)+1,FALSE)</f>
        <v>0</v>
      </c>
      <c r="BZ174" s="3">
        <f t="array" ref="BZ174">INDEX($CI$3:$EP$26,MATCH($BV174,$CH$3:$CH$26,0),MATCH(BZ$1&amp;$BU174,$CI$1:$EP$1&amp;$CI$2:$EP$2,0))*VLOOKUP($BT174,$C$17:$M$20,COUNTBLANK($D$15:G$15)+1,FALSE)</f>
        <v>0</v>
      </c>
      <c r="CA174" s="3">
        <f t="array" ref="CA174">INDEX($CI$3:$EP$26,MATCH($BV174,$CH$3:$CH$26,0),MATCH(CA$1&amp;$BU174,$CI$1:$EP$1&amp;$CI$2:$EP$2,0))*VLOOKUP($BT174,$C$17:$M$20,COUNTBLANK($D$15:H$15)+1,FALSE)</f>
        <v>0</v>
      </c>
      <c r="CB174" s="3">
        <f t="array" ref="CB174">INDEX($CI$3:$EP$26,MATCH($BV174,$CH$3:$CH$26,0),MATCH(CB$1&amp;$BU174,$CI$1:$EP$1&amp;$CI$2:$EP$2,0))*VLOOKUP($BT174,$C$17:$M$20,COUNTBLANK($D$15:I$15)+1,FALSE)</f>
        <v>1.4999999999999999E-2</v>
      </c>
      <c r="CC174" s="3">
        <f t="array" ref="CC174">INDEX($CI$3:$EP$26,MATCH($BV174,$CH$3:$CH$26,0),MATCH(CC$1&amp;$BU174,$CI$1:$EP$1&amp;$CI$2:$EP$2,0))*VLOOKUP($BT174,$C$17:$M$20,COUNTBLANK($D$15:J$15)+1,FALSE)</f>
        <v>0</v>
      </c>
      <c r="CD174" s="3">
        <f t="array" ref="CD174">INDEX($CI$3:$EP$26,MATCH($BV174,$CH$3:$CH$26,0),MATCH(CD$1&amp;$BU174,$CI$1:$EP$1&amp;$CI$2:$EP$2,0))*VLOOKUP($BT174,$C$17:$M$20,COUNTBLANK($D$15:K$15)+1,FALSE)</f>
        <v>0</v>
      </c>
      <c r="CE174" s="3">
        <f t="array" ref="CE174">INDEX($CI$3:$EP$26,MATCH($BV174,$CH$3:$CH$26,0),MATCH(CE$1&amp;$BU174,$CI$1:$EP$1&amp;$CI$2:$EP$2,0))*VLOOKUP($BT174,$C$17:$M$20,COUNTBLANK($D$15:L$15)+1,FALSE)</f>
        <v>0</v>
      </c>
      <c r="CF174" s="3">
        <f t="array" ref="CF174">INDEX($CI$3:$EP$26,MATCH($BV174,$CH$3:$CH$26,0),MATCH(CF$1&amp;$BU174,$CI$1:$EP$1&amp;$CI$2:$EP$2,0))*VLOOKUP($BT174,$C$17:$M$20,COUNTBLANK($D$15:M$15)+1,FALSE)</f>
        <v>0</v>
      </c>
    </row>
    <row r="175" spans="56:84" x14ac:dyDescent="0.2">
      <c r="BD175" t="str">
        <f t="shared" si="162"/>
        <v>头饰</v>
      </c>
      <c r="BE175">
        <v>1</v>
      </c>
      <c r="BF175">
        <f t="shared" si="163"/>
        <v>5</v>
      </c>
      <c r="BG175" s="1">
        <f t="shared" si="164"/>
        <v>5</v>
      </c>
      <c r="BH175" s="3">
        <f t="array" ref="BH175">INDEX($D$21:$M$44,MATCH($BD175&amp;$BF175,$C$21:$C$44&amp;$B$21:$B$44,0),MATCH(BH$1,$D$16:$M$16,0))+VLOOKUP($BE175,战斗属性模型!$K$22:$O$24,BH$2,FALSE)*INDEX($BW$3:$CF$578,MATCH($BD175&amp;$BF175&amp;$BG175,$BT$3:$BT$578&amp;$BU$3:$BU$578&amp;$BV$3:$BV$578,0),MATCH(BH$1,$BW$1:$CF$1,0))</f>
        <v>288</v>
      </c>
      <c r="BI175" s="3">
        <f t="array" ref="BI175">INDEX($D$21:$M$44,MATCH($BD175&amp;$BF175,$C$21:$C$44&amp;$B$21:$B$44,0),MATCH(BI$1,$D$16:$M$16,0))+VLOOKUP($BE175,战斗属性模型!$K$22:$O$24,BI$2,FALSE)*INDEX($BW$3:$CF$578,MATCH($BD175&amp;$BF175&amp;$BG175,$BT$3:$BT$578&amp;$BU$3:$BU$578&amp;$BV$3:$BV$578,0),MATCH(BI$1,$BW$1:$CF$1,0))</f>
        <v>15200</v>
      </c>
      <c r="BJ175" s="3">
        <f t="array" ref="BJ175">INDEX($D$21:$M$44,MATCH($BD175&amp;$BF175,$C$21:$C$44&amp;$B$21:$B$44,0),MATCH(BJ$1,$D$16:$M$16,0))+VLOOKUP($BE175,战斗属性模型!$K$22:$O$24,BJ$2,FALSE)*INDEX($BW$3:$CF$578,MATCH($BD175&amp;$BF175&amp;$BG175,$BT$3:$BT$578&amp;$BU$3:$BU$578&amp;$BV$3:$BV$578,0),MATCH(BJ$1,$BW$1:$CF$1,0))</f>
        <v>0</v>
      </c>
      <c r="BK175" s="3">
        <f t="array" ref="BK175">INDEX($D$21:$M$44,MATCH($BD175&amp;$BF175,$C$21:$C$44&amp;$B$21:$B$44,0),MATCH(BK$1,$D$16:$M$16,0))+VLOOKUP($BE175,战斗属性模型!$K$22:$O$24,BK$2,FALSE)*INDEX($BW$3:$CF$578,MATCH($BD175&amp;$BF175&amp;$BG175,$BT$3:$BT$578&amp;$BU$3:$BU$578&amp;$BV$3:$BV$578,0),MATCH(BK$1,$BW$1:$CF$1,0))</f>
        <v>0</v>
      </c>
      <c r="BL175" s="3"/>
      <c r="BM175" s="3"/>
      <c r="BN175" s="3"/>
      <c r="BO175" s="3"/>
      <c r="BP175" s="3"/>
      <c r="BQ175" s="3"/>
      <c r="BT175" t="s">
        <v>418</v>
      </c>
      <c r="BU175">
        <f t="shared" si="159"/>
        <v>2</v>
      </c>
      <c r="BV175" s="1">
        <f t="shared" si="160"/>
        <v>5</v>
      </c>
      <c r="BW175" s="3">
        <f t="array" ref="BW175">INDEX($CI$3:$EP$26,MATCH($BV175,$CH$3:$CH$26,0),MATCH(BW$1&amp;$BU175,$CI$1:$EP$1&amp;$CI$2:$EP$2,0))*VLOOKUP($BT175,$C$17:$M$20,COUNTBLANK($D$15:D$15)+1,FALSE)</f>
        <v>60</v>
      </c>
      <c r="BX175" s="3">
        <f t="array" ref="BX175">INDEX($CI$3:$EP$26,MATCH($BV175,$CH$3:$CH$26,0),MATCH(BX$1&amp;$BU175,$CI$1:$EP$1&amp;$CI$2:$EP$2,0))*VLOOKUP($BT175,$C$17:$M$20,COUNTBLANK($D$15:E$15)+1,FALSE)</f>
        <v>3000</v>
      </c>
      <c r="BY175" s="3">
        <f t="array" ref="BY175">INDEX($CI$3:$EP$26,MATCH($BV175,$CH$3:$CH$26,0),MATCH(BY$1&amp;$BU175,$CI$1:$EP$1&amp;$CI$2:$EP$2,0))*VLOOKUP($BT175,$C$17:$M$20,COUNTBLANK($D$15:F$15)+1,FALSE)</f>
        <v>0</v>
      </c>
      <c r="BZ175" s="3">
        <f t="array" ref="BZ175">INDEX($CI$3:$EP$26,MATCH($BV175,$CH$3:$CH$26,0),MATCH(BZ$1&amp;$BU175,$CI$1:$EP$1&amp;$CI$2:$EP$2,0))*VLOOKUP($BT175,$C$17:$M$20,COUNTBLANK($D$15:G$15)+1,FALSE)</f>
        <v>0</v>
      </c>
      <c r="CA175" s="3">
        <f t="array" ref="CA175">INDEX($CI$3:$EP$26,MATCH($BV175,$CH$3:$CH$26,0),MATCH(CA$1&amp;$BU175,$CI$1:$EP$1&amp;$CI$2:$EP$2,0))*VLOOKUP($BT175,$C$17:$M$20,COUNTBLANK($D$15:H$15)+1,FALSE)</f>
        <v>0</v>
      </c>
      <c r="CB175" s="3">
        <f t="array" ref="CB175">INDEX($CI$3:$EP$26,MATCH($BV175,$CH$3:$CH$26,0),MATCH(CB$1&amp;$BU175,$CI$1:$EP$1&amp;$CI$2:$EP$2,0))*VLOOKUP($BT175,$C$17:$M$20,COUNTBLANK($D$15:I$15)+1,FALSE)</f>
        <v>1.4999999999999999E-2</v>
      </c>
      <c r="CC175" s="3">
        <f t="array" ref="CC175">INDEX($CI$3:$EP$26,MATCH($BV175,$CH$3:$CH$26,0),MATCH(CC$1&amp;$BU175,$CI$1:$EP$1&amp;$CI$2:$EP$2,0))*VLOOKUP($BT175,$C$17:$M$20,COUNTBLANK($D$15:J$15)+1,FALSE)</f>
        <v>0</v>
      </c>
      <c r="CD175" s="3">
        <f t="array" ref="CD175">INDEX($CI$3:$EP$26,MATCH($BV175,$CH$3:$CH$26,0),MATCH(CD$1&amp;$BU175,$CI$1:$EP$1&amp;$CI$2:$EP$2,0))*VLOOKUP($BT175,$C$17:$M$20,COUNTBLANK($D$15:K$15)+1,FALSE)</f>
        <v>0</v>
      </c>
      <c r="CE175" s="3">
        <f t="array" ref="CE175">INDEX($CI$3:$EP$26,MATCH($BV175,$CH$3:$CH$26,0),MATCH(CE$1&amp;$BU175,$CI$1:$EP$1&amp;$CI$2:$EP$2,0))*VLOOKUP($BT175,$C$17:$M$20,COUNTBLANK($D$15:L$15)+1,FALSE)</f>
        <v>0</v>
      </c>
      <c r="CF175" s="3">
        <f t="array" ref="CF175">INDEX($CI$3:$EP$26,MATCH($BV175,$CH$3:$CH$26,0),MATCH(CF$1&amp;$BU175,$CI$1:$EP$1&amp;$CI$2:$EP$2,0))*VLOOKUP($BT175,$C$17:$M$20,COUNTBLANK($D$15:M$15)+1,FALSE)</f>
        <v>0</v>
      </c>
    </row>
    <row r="176" spans="56:84" x14ac:dyDescent="0.2">
      <c r="BD176" t="str">
        <f t="shared" si="162"/>
        <v>头饰</v>
      </c>
      <c r="BE176">
        <v>1</v>
      </c>
      <c r="BF176">
        <f t="shared" si="163"/>
        <v>5</v>
      </c>
      <c r="BG176" s="1">
        <f t="shared" si="164"/>
        <v>6</v>
      </c>
      <c r="BH176" s="3">
        <f t="array" ref="BH176">INDEX($D$21:$M$44,MATCH($BD176&amp;$BF176,$C$21:$C$44&amp;$B$21:$B$44,0),MATCH(BH$1,$D$16:$M$16,0))+VLOOKUP($BE176,战斗属性模型!$K$22:$O$24,BH$2,FALSE)*INDEX($BW$3:$CF$578,MATCH($BD176&amp;$BF176&amp;$BG176,$BT$3:$BT$578&amp;$BU$3:$BU$578&amp;$BV$3:$BV$578,0),MATCH(BH$1,$BW$1:$CF$1,0))</f>
        <v>320</v>
      </c>
      <c r="BI176" s="3">
        <f t="array" ref="BI176">INDEX($D$21:$M$44,MATCH($BD176&amp;$BF176,$C$21:$C$44&amp;$B$21:$B$44,0),MATCH(BI$1,$D$16:$M$16,0))+VLOOKUP($BE176,战斗属性模型!$K$22:$O$24,BI$2,FALSE)*INDEX($BW$3:$CF$578,MATCH($BD176&amp;$BF176&amp;$BG176,$BT$3:$BT$578&amp;$BU$3:$BU$578&amp;$BV$3:$BV$578,0),MATCH(BI$1,$BW$1:$CF$1,0))</f>
        <v>16960</v>
      </c>
      <c r="BJ176" s="3">
        <f t="array" ref="BJ176">INDEX($D$21:$M$44,MATCH($BD176&amp;$BF176,$C$21:$C$44&amp;$B$21:$B$44,0),MATCH(BJ$1,$D$16:$M$16,0))+VLOOKUP($BE176,战斗属性模型!$K$22:$O$24,BJ$2,FALSE)*INDEX($BW$3:$CF$578,MATCH($BD176&amp;$BF176&amp;$BG176,$BT$3:$BT$578&amp;$BU$3:$BU$578&amp;$BV$3:$BV$578,0),MATCH(BJ$1,$BW$1:$CF$1,0))</f>
        <v>0</v>
      </c>
      <c r="BK176" s="3">
        <f t="array" ref="BK176">INDEX($D$21:$M$44,MATCH($BD176&amp;$BF176,$C$21:$C$44&amp;$B$21:$B$44,0),MATCH(BK$1,$D$16:$M$16,0))+VLOOKUP($BE176,战斗属性模型!$K$22:$O$24,BK$2,FALSE)*INDEX($BW$3:$CF$578,MATCH($BD176&amp;$BF176&amp;$BG176,$BT$3:$BT$578&amp;$BU$3:$BU$578&amp;$BV$3:$BV$578,0),MATCH(BK$1,$BW$1:$CF$1,0))</f>
        <v>0</v>
      </c>
      <c r="BL176" s="3"/>
      <c r="BM176" s="3"/>
      <c r="BN176" s="3"/>
      <c r="BO176" s="3"/>
      <c r="BP176" s="3"/>
      <c r="BQ176" s="3"/>
      <c r="BT176" t="s">
        <v>418</v>
      </c>
      <c r="BU176">
        <f t="shared" si="159"/>
        <v>2</v>
      </c>
      <c r="BV176" s="1">
        <f t="shared" si="160"/>
        <v>6</v>
      </c>
      <c r="BW176" s="3">
        <f t="array" ref="BW176">INDEX($CI$3:$EP$26,MATCH($BV176,$CH$3:$CH$26,0),MATCH(BW$1&amp;$BU176,$CI$1:$EP$1&amp;$CI$2:$EP$2,0))*VLOOKUP($BT176,$C$17:$M$20,COUNTBLANK($D$15:D$15)+1,FALSE)</f>
        <v>72</v>
      </c>
      <c r="BX176" s="3">
        <f t="array" ref="BX176">INDEX($CI$3:$EP$26,MATCH($BV176,$CH$3:$CH$26,0),MATCH(BX$1&amp;$BU176,$CI$1:$EP$1&amp;$CI$2:$EP$2,0))*VLOOKUP($BT176,$C$17:$M$20,COUNTBLANK($D$15:E$15)+1,FALSE)</f>
        <v>3600</v>
      </c>
      <c r="BY176" s="3">
        <f t="array" ref="BY176">INDEX($CI$3:$EP$26,MATCH($BV176,$CH$3:$CH$26,0),MATCH(BY$1&amp;$BU176,$CI$1:$EP$1&amp;$CI$2:$EP$2,0))*VLOOKUP($BT176,$C$17:$M$20,COUNTBLANK($D$15:F$15)+1,FALSE)</f>
        <v>0</v>
      </c>
      <c r="BZ176" s="3">
        <f t="array" ref="BZ176">INDEX($CI$3:$EP$26,MATCH($BV176,$CH$3:$CH$26,0),MATCH(BZ$1&amp;$BU176,$CI$1:$EP$1&amp;$CI$2:$EP$2,0))*VLOOKUP($BT176,$C$17:$M$20,COUNTBLANK($D$15:G$15)+1,FALSE)</f>
        <v>0</v>
      </c>
      <c r="CA176" s="3">
        <f t="array" ref="CA176">INDEX($CI$3:$EP$26,MATCH($BV176,$CH$3:$CH$26,0),MATCH(CA$1&amp;$BU176,$CI$1:$EP$1&amp;$CI$2:$EP$2,0))*VLOOKUP($BT176,$C$17:$M$20,COUNTBLANK($D$15:H$15)+1,FALSE)</f>
        <v>0</v>
      </c>
      <c r="CB176" s="3">
        <f t="array" ref="CB176">INDEX($CI$3:$EP$26,MATCH($BV176,$CH$3:$CH$26,0),MATCH(CB$1&amp;$BU176,$CI$1:$EP$1&amp;$CI$2:$EP$2,0))*VLOOKUP($BT176,$C$17:$M$20,COUNTBLANK($D$15:I$15)+1,FALSE)</f>
        <v>1.4999999999999999E-2</v>
      </c>
      <c r="CC176" s="3">
        <f t="array" ref="CC176">INDEX($CI$3:$EP$26,MATCH($BV176,$CH$3:$CH$26,0),MATCH(CC$1&amp;$BU176,$CI$1:$EP$1&amp;$CI$2:$EP$2,0))*VLOOKUP($BT176,$C$17:$M$20,COUNTBLANK($D$15:J$15)+1,FALSE)</f>
        <v>0</v>
      </c>
      <c r="CD176" s="3">
        <f t="array" ref="CD176">INDEX($CI$3:$EP$26,MATCH($BV176,$CH$3:$CH$26,0),MATCH(CD$1&amp;$BU176,$CI$1:$EP$1&amp;$CI$2:$EP$2,0))*VLOOKUP($BT176,$C$17:$M$20,COUNTBLANK($D$15:K$15)+1,FALSE)</f>
        <v>0</v>
      </c>
      <c r="CE176" s="3">
        <f t="array" ref="CE176">INDEX($CI$3:$EP$26,MATCH($BV176,$CH$3:$CH$26,0),MATCH(CE$1&amp;$BU176,$CI$1:$EP$1&amp;$CI$2:$EP$2,0))*VLOOKUP($BT176,$C$17:$M$20,COUNTBLANK($D$15:L$15)+1,FALSE)</f>
        <v>0</v>
      </c>
      <c r="CF176" s="3">
        <f t="array" ref="CF176">INDEX($CI$3:$EP$26,MATCH($BV176,$CH$3:$CH$26,0),MATCH(CF$1&amp;$BU176,$CI$1:$EP$1&amp;$CI$2:$EP$2,0))*VLOOKUP($BT176,$C$17:$M$20,COUNTBLANK($D$15:M$15)+1,FALSE)</f>
        <v>0</v>
      </c>
    </row>
    <row r="177" spans="56:84" x14ac:dyDescent="0.2">
      <c r="BD177" t="str">
        <f t="shared" si="162"/>
        <v>头饰</v>
      </c>
      <c r="BE177">
        <v>1</v>
      </c>
      <c r="BF177">
        <f t="shared" si="163"/>
        <v>5</v>
      </c>
      <c r="BG177" s="1">
        <f t="shared" si="164"/>
        <v>7</v>
      </c>
      <c r="BH177" s="3">
        <f t="array" ref="BH177">INDEX($D$21:$M$44,MATCH($BD177&amp;$BF177,$C$21:$C$44&amp;$B$21:$B$44,0),MATCH(BH$1,$D$16:$M$16,0))+VLOOKUP($BE177,战斗属性模型!$K$22:$O$24,BH$2,FALSE)*INDEX($BW$3:$CF$578,MATCH($BD177&amp;$BF177&amp;$BG177,$BT$3:$BT$578&amp;$BU$3:$BU$578&amp;$BV$3:$BV$578,0),MATCH(BH$1,$BW$1:$CF$1,0))</f>
        <v>352</v>
      </c>
      <c r="BI177" s="3">
        <f t="array" ref="BI177">INDEX($D$21:$M$44,MATCH($BD177&amp;$BF177,$C$21:$C$44&amp;$B$21:$B$44,0),MATCH(BI$1,$D$16:$M$16,0))+VLOOKUP($BE177,战斗属性模型!$K$22:$O$24,BI$2,FALSE)*INDEX($BW$3:$CF$578,MATCH($BD177&amp;$BF177&amp;$BG177,$BT$3:$BT$578&amp;$BU$3:$BU$578&amp;$BV$3:$BV$578,0),MATCH(BI$1,$BW$1:$CF$1,0))</f>
        <v>18720</v>
      </c>
      <c r="BJ177" s="3">
        <f t="array" ref="BJ177">INDEX($D$21:$M$44,MATCH($BD177&amp;$BF177,$C$21:$C$44&amp;$B$21:$B$44,0),MATCH(BJ$1,$D$16:$M$16,0))+VLOOKUP($BE177,战斗属性模型!$K$22:$O$24,BJ$2,FALSE)*INDEX($BW$3:$CF$578,MATCH($BD177&amp;$BF177&amp;$BG177,$BT$3:$BT$578&amp;$BU$3:$BU$578&amp;$BV$3:$BV$578,0),MATCH(BJ$1,$BW$1:$CF$1,0))</f>
        <v>0</v>
      </c>
      <c r="BK177" s="3">
        <f t="array" ref="BK177">INDEX($D$21:$M$44,MATCH($BD177&amp;$BF177,$C$21:$C$44&amp;$B$21:$B$44,0),MATCH(BK$1,$D$16:$M$16,0))+VLOOKUP($BE177,战斗属性模型!$K$22:$O$24,BK$2,FALSE)*INDEX($BW$3:$CF$578,MATCH($BD177&amp;$BF177&amp;$BG177,$BT$3:$BT$578&amp;$BU$3:$BU$578&amp;$BV$3:$BV$578,0),MATCH(BK$1,$BW$1:$CF$1,0))</f>
        <v>0</v>
      </c>
      <c r="BL177" s="3"/>
      <c r="BM177" s="3"/>
      <c r="BN177" s="3"/>
      <c r="BO177" s="3"/>
      <c r="BP177" s="3"/>
      <c r="BQ177" s="3"/>
      <c r="BT177" t="s">
        <v>418</v>
      </c>
      <c r="BU177">
        <f t="shared" si="159"/>
        <v>2</v>
      </c>
      <c r="BV177" s="1">
        <f t="shared" si="160"/>
        <v>7</v>
      </c>
      <c r="BW177" s="3">
        <f t="array" ref="BW177">INDEX($CI$3:$EP$26,MATCH($BV177,$CH$3:$CH$26,0),MATCH(BW$1&amp;$BU177,$CI$1:$EP$1&amp;$CI$2:$EP$2,0))*VLOOKUP($BT177,$C$17:$M$20,COUNTBLANK($D$15:D$15)+1,FALSE)</f>
        <v>84</v>
      </c>
      <c r="BX177" s="3">
        <f t="array" ref="BX177">INDEX($CI$3:$EP$26,MATCH($BV177,$CH$3:$CH$26,0),MATCH(BX$1&amp;$BU177,$CI$1:$EP$1&amp;$CI$2:$EP$2,0))*VLOOKUP($BT177,$C$17:$M$20,COUNTBLANK($D$15:E$15)+1,FALSE)</f>
        <v>4200</v>
      </c>
      <c r="BY177" s="3">
        <f t="array" ref="BY177">INDEX($CI$3:$EP$26,MATCH($BV177,$CH$3:$CH$26,0),MATCH(BY$1&amp;$BU177,$CI$1:$EP$1&amp;$CI$2:$EP$2,0))*VLOOKUP($BT177,$C$17:$M$20,COUNTBLANK($D$15:F$15)+1,FALSE)</f>
        <v>0</v>
      </c>
      <c r="BZ177" s="3">
        <f t="array" ref="BZ177">INDEX($CI$3:$EP$26,MATCH($BV177,$CH$3:$CH$26,0),MATCH(BZ$1&amp;$BU177,$CI$1:$EP$1&amp;$CI$2:$EP$2,0))*VLOOKUP($BT177,$C$17:$M$20,COUNTBLANK($D$15:G$15)+1,FALSE)</f>
        <v>0</v>
      </c>
      <c r="CA177" s="3">
        <f t="array" ref="CA177">INDEX($CI$3:$EP$26,MATCH($BV177,$CH$3:$CH$26,0),MATCH(CA$1&amp;$BU177,$CI$1:$EP$1&amp;$CI$2:$EP$2,0))*VLOOKUP($BT177,$C$17:$M$20,COUNTBLANK($D$15:H$15)+1,FALSE)</f>
        <v>0</v>
      </c>
      <c r="CB177" s="3">
        <f t="array" ref="CB177">INDEX($CI$3:$EP$26,MATCH($BV177,$CH$3:$CH$26,0),MATCH(CB$1&amp;$BU177,$CI$1:$EP$1&amp;$CI$2:$EP$2,0))*VLOOKUP($BT177,$C$17:$M$20,COUNTBLANK($D$15:I$15)+1,FALSE)</f>
        <v>1.4999999999999999E-2</v>
      </c>
      <c r="CC177" s="3">
        <f t="array" ref="CC177">INDEX($CI$3:$EP$26,MATCH($BV177,$CH$3:$CH$26,0),MATCH(CC$1&amp;$BU177,$CI$1:$EP$1&amp;$CI$2:$EP$2,0))*VLOOKUP($BT177,$C$17:$M$20,COUNTBLANK($D$15:J$15)+1,FALSE)</f>
        <v>0</v>
      </c>
      <c r="CD177" s="3">
        <f t="array" ref="CD177">INDEX($CI$3:$EP$26,MATCH($BV177,$CH$3:$CH$26,0),MATCH(CD$1&amp;$BU177,$CI$1:$EP$1&amp;$CI$2:$EP$2,0))*VLOOKUP($BT177,$C$17:$M$20,COUNTBLANK($D$15:K$15)+1,FALSE)</f>
        <v>0</v>
      </c>
      <c r="CE177" s="3">
        <f t="array" ref="CE177">INDEX($CI$3:$EP$26,MATCH($BV177,$CH$3:$CH$26,0),MATCH(CE$1&amp;$BU177,$CI$1:$EP$1&amp;$CI$2:$EP$2,0))*VLOOKUP($BT177,$C$17:$M$20,COUNTBLANK($D$15:L$15)+1,FALSE)</f>
        <v>0</v>
      </c>
      <c r="CF177" s="3">
        <f t="array" ref="CF177">INDEX($CI$3:$EP$26,MATCH($BV177,$CH$3:$CH$26,0),MATCH(CF$1&amp;$BU177,$CI$1:$EP$1&amp;$CI$2:$EP$2,0))*VLOOKUP($BT177,$C$17:$M$20,COUNTBLANK($D$15:M$15)+1,FALSE)</f>
        <v>0</v>
      </c>
    </row>
    <row r="178" spans="56:84" x14ac:dyDescent="0.2">
      <c r="BD178" t="str">
        <f t="shared" si="162"/>
        <v>头饰</v>
      </c>
      <c r="BE178">
        <v>1</v>
      </c>
      <c r="BF178">
        <f t="shared" si="163"/>
        <v>5</v>
      </c>
      <c r="BG178" s="1">
        <f t="shared" si="164"/>
        <v>8</v>
      </c>
      <c r="BH178" s="3">
        <f t="array" ref="BH178">INDEX($D$21:$M$44,MATCH($BD178&amp;$BF178,$C$21:$C$44&amp;$B$21:$B$44,0),MATCH(BH$1,$D$16:$M$16,0))+VLOOKUP($BE178,战斗属性模型!$K$22:$O$24,BH$2,FALSE)*INDEX($BW$3:$CF$578,MATCH($BD178&amp;$BF178&amp;$BG178,$BT$3:$BT$578&amp;$BU$3:$BU$578&amp;$BV$3:$BV$578,0),MATCH(BH$1,$BW$1:$CF$1,0))</f>
        <v>384</v>
      </c>
      <c r="BI178" s="3">
        <f t="array" ref="BI178">INDEX($D$21:$M$44,MATCH($BD178&amp;$BF178,$C$21:$C$44&amp;$B$21:$B$44,0),MATCH(BI$1,$D$16:$M$16,0))+VLOOKUP($BE178,战斗属性模型!$K$22:$O$24,BI$2,FALSE)*INDEX($BW$3:$CF$578,MATCH($BD178&amp;$BF178&amp;$BG178,$BT$3:$BT$578&amp;$BU$3:$BU$578&amp;$BV$3:$BV$578,0),MATCH(BI$1,$BW$1:$CF$1,0))</f>
        <v>20480</v>
      </c>
      <c r="BJ178" s="3">
        <f t="array" ref="BJ178">INDEX($D$21:$M$44,MATCH($BD178&amp;$BF178,$C$21:$C$44&amp;$B$21:$B$44,0),MATCH(BJ$1,$D$16:$M$16,0))+VLOOKUP($BE178,战斗属性模型!$K$22:$O$24,BJ$2,FALSE)*INDEX($BW$3:$CF$578,MATCH($BD178&amp;$BF178&amp;$BG178,$BT$3:$BT$578&amp;$BU$3:$BU$578&amp;$BV$3:$BV$578,0),MATCH(BJ$1,$BW$1:$CF$1,0))</f>
        <v>0</v>
      </c>
      <c r="BK178" s="3">
        <f t="array" ref="BK178">INDEX($D$21:$M$44,MATCH($BD178&amp;$BF178,$C$21:$C$44&amp;$B$21:$B$44,0),MATCH(BK$1,$D$16:$M$16,0))+VLOOKUP($BE178,战斗属性模型!$K$22:$O$24,BK$2,FALSE)*INDEX($BW$3:$CF$578,MATCH($BD178&amp;$BF178&amp;$BG178,$BT$3:$BT$578&amp;$BU$3:$BU$578&amp;$BV$3:$BV$578,0),MATCH(BK$1,$BW$1:$CF$1,0))</f>
        <v>0</v>
      </c>
      <c r="BL178" s="3"/>
      <c r="BM178" s="3"/>
      <c r="BN178" s="3"/>
      <c r="BO178" s="3"/>
      <c r="BP178" s="3"/>
      <c r="BQ178" s="3"/>
      <c r="BT178" t="s">
        <v>418</v>
      </c>
      <c r="BU178">
        <f t="shared" si="159"/>
        <v>2</v>
      </c>
      <c r="BV178" s="1">
        <f t="shared" si="160"/>
        <v>8</v>
      </c>
      <c r="BW178" s="3">
        <f t="array" ref="BW178">INDEX($CI$3:$EP$26,MATCH($BV178,$CH$3:$CH$26,0),MATCH(BW$1&amp;$BU178,$CI$1:$EP$1&amp;$CI$2:$EP$2,0))*VLOOKUP($BT178,$C$17:$M$20,COUNTBLANK($D$15:D$15)+1,FALSE)</f>
        <v>96</v>
      </c>
      <c r="BX178" s="3">
        <f t="array" ref="BX178">INDEX($CI$3:$EP$26,MATCH($BV178,$CH$3:$CH$26,0),MATCH(BX$1&amp;$BU178,$CI$1:$EP$1&amp;$CI$2:$EP$2,0))*VLOOKUP($BT178,$C$17:$M$20,COUNTBLANK($D$15:E$15)+1,FALSE)</f>
        <v>4800</v>
      </c>
      <c r="BY178" s="3">
        <f t="array" ref="BY178">INDEX($CI$3:$EP$26,MATCH($BV178,$CH$3:$CH$26,0),MATCH(BY$1&amp;$BU178,$CI$1:$EP$1&amp;$CI$2:$EP$2,0))*VLOOKUP($BT178,$C$17:$M$20,COUNTBLANK($D$15:F$15)+1,FALSE)</f>
        <v>0</v>
      </c>
      <c r="BZ178" s="3">
        <f t="array" ref="BZ178">INDEX($CI$3:$EP$26,MATCH($BV178,$CH$3:$CH$26,0),MATCH(BZ$1&amp;$BU178,$CI$1:$EP$1&amp;$CI$2:$EP$2,0))*VLOOKUP($BT178,$C$17:$M$20,COUNTBLANK($D$15:G$15)+1,FALSE)</f>
        <v>0</v>
      </c>
      <c r="CA178" s="3">
        <f t="array" ref="CA178">INDEX($CI$3:$EP$26,MATCH($BV178,$CH$3:$CH$26,0),MATCH(CA$1&amp;$BU178,$CI$1:$EP$1&amp;$CI$2:$EP$2,0))*VLOOKUP($BT178,$C$17:$M$20,COUNTBLANK($D$15:H$15)+1,FALSE)</f>
        <v>0</v>
      </c>
      <c r="CB178" s="3">
        <f t="array" ref="CB178">INDEX($CI$3:$EP$26,MATCH($BV178,$CH$3:$CH$26,0),MATCH(CB$1&amp;$BU178,$CI$1:$EP$1&amp;$CI$2:$EP$2,0))*VLOOKUP($BT178,$C$17:$M$20,COUNTBLANK($D$15:I$15)+1,FALSE)</f>
        <v>0.03</v>
      </c>
      <c r="CC178" s="3">
        <f t="array" ref="CC178">INDEX($CI$3:$EP$26,MATCH($BV178,$CH$3:$CH$26,0),MATCH(CC$1&amp;$BU178,$CI$1:$EP$1&amp;$CI$2:$EP$2,0))*VLOOKUP($BT178,$C$17:$M$20,COUNTBLANK($D$15:J$15)+1,FALSE)</f>
        <v>0</v>
      </c>
      <c r="CD178" s="3">
        <f t="array" ref="CD178">INDEX($CI$3:$EP$26,MATCH($BV178,$CH$3:$CH$26,0),MATCH(CD$1&amp;$BU178,$CI$1:$EP$1&amp;$CI$2:$EP$2,0))*VLOOKUP($BT178,$C$17:$M$20,COUNTBLANK($D$15:K$15)+1,FALSE)</f>
        <v>0</v>
      </c>
      <c r="CE178" s="3">
        <f t="array" ref="CE178">INDEX($CI$3:$EP$26,MATCH($BV178,$CH$3:$CH$26,0),MATCH(CE$1&amp;$BU178,$CI$1:$EP$1&amp;$CI$2:$EP$2,0))*VLOOKUP($BT178,$C$17:$M$20,COUNTBLANK($D$15:L$15)+1,FALSE)</f>
        <v>0</v>
      </c>
      <c r="CF178" s="3">
        <f t="array" ref="CF178">INDEX($CI$3:$EP$26,MATCH($BV178,$CH$3:$CH$26,0),MATCH(CF$1&amp;$BU178,$CI$1:$EP$1&amp;$CI$2:$EP$2,0))*VLOOKUP($BT178,$C$17:$M$20,COUNTBLANK($D$15:M$15)+1,FALSE)</f>
        <v>0</v>
      </c>
    </row>
    <row r="179" spans="56:84" x14ac:dyDescent="0.2">
      <c r="BD179" t="str">
        <f t="shared" si="162"/>
        <v>头饰</v>
      </c>
      <c r="BE179">
        <v>1</v>
      </c>
      <c r="BF179">
        <f t="shared" si="163"/>
        <v>5</v>
      </c>
      <c r="BG179" s="1">
        <f t="shared" si="164"/>
        <v>9</v>
      </c>
      <c r="BH179" s="3">
        <f t="array" ref="BH179">INDEX($D$21:$M$44,MATCH($BD179&amp;$BF179,$C$21:$C$44&amp;$B$21:$B$44,0),MATCH(BH$1,$D$16:$M$16,0))+VLOOKUP($BE179,战斗属性模型!$K$22:$O$24,BH$2,FALSE)*INDEX($BW$3:$CF$578,MATCH($BD179&amp;$BF179&amp;$BG179,$BT$3:$BT$578&amp;$BU$3:$BU$578&amp;$BV$3:$BV$578,0),MATCH(BH$1,$BW$1:$CF$1,0))</f>
        <v>416</v>
      </c>
      <c r="BI179" s="3">
        <f t="array" ref="BI179">INDEX($D$21:$M$44,MATCH($BD179&amp;$BF179,$C$21:$C$44&amp;$B$21:$B$44,0),MATCH(BI$1,$D$16:$M$16,0))+VLOOKUP($BE179,战斗属性模型!$K$22:$O$24,BI$2,FALSE)*INDEX($BW$3:$CF$578,MATCH($BD179&amp;$BF179&amp;$BG179,$BT$3:$BT$578&amp;$BU$3:$BU$578&amp;$BV$3:$BV$578,0),MATCH(BI$1,$BW$1:$CF$1,0))</f>
        <v>22240</v>
      </c>
      <c r="BJ179" s="3">
        <f t="array" ref="BJ179">INDEX($D$21:$M$44,MATCH($BD179&amp;$BF179,$C$21:$C$44&amp;$B$21:$B$44,0),MATCH(BJ$1,$D$16:$M$16,0))+VLOOKUP($BE179,战斗属性模型!$K$22:$O$24,BJ$2,FALSE)*INDEX($BW$3:$CF$578,MATCH($BD179&amp;$BF179&amp;$BG179,$BT$3:$BT$578&amp;$BU$3:$BU$578&amp;$BV$3:$BV$578,0),MATCH(BJ$1,$BW$1:$CF$1,0))</f>
        <v>0</v>
      </c>
      <c r="BK179" s="3">
        <f t="array" ref="BK179">INDEX($D$21:$M$44,MATCH($BD179&amp;$BF179,$C$21:$C$44&amp;$B$21:$B$44,0),MATCH(BK$1,$D$16:$M$16,0))+VLOOKUP($BE179,战斗属性模型!$K$22:$O$24,BK$2,FALSE)*INDEX($BW$3:$CF$578,MATCH($BD179&amp;$BF179&amp;$BG179,$BT$3:$BT$578&amp;$BU$3:$BU$578&amp;$BV$3:$BV$578,0),MATCH(BK$1,$BW$1:$CF$1,0))</f>
        <v>0</v>
      </c>
      <c r="BL179" s="3"/>
      <c r="BM179" s="3"/>
      <c r="BN179" s="3"/>
      <c r="BO179" s="3"/>
      <c r="BP179" s="3"/>
      <c r="BQ179" s="3"/>
      <c r="BT179" t="s">
        <v>418</v>
      </c>
      <c r="BU179">
        <f t="shared" si="159"/>
        <v>2</v>
      </c>
      <c r="BV179" s="1">
        <f t="shared" si="160"/>
        <v>9</v>
      </c>
      <c r="BW179" s="3">
        <f t="array" ref="BW179">INDEX($CI$3:$EP$26,MATCH($BV179,$CH$3:$CH$26,0),MATCH(BW$1&amp;$BU179,$CI$1:$EP$1&amp;$CI$2:$EP$2,0))*VLOOKUP($BT179,$C$17:$M$20,COUNTBLANK($D$15:D$15)+1,FALSE)</f>
        <v>108</v>
      </c>
      <c r="BX179" s="3">
        <f t="array" ref="BX179">INDEX($CI$3:$EP$26,MATCH($BV179,$CH$3:$CH$26,0),MATCH(BX$1&amp;$BU179,$CI$1:$EP$1&amp;$CI$2:$EP$2,0))*VLOOKUP($BT179,$C$17:$M$20,COUNTBLANK($D$15:E$15)+1,FALSE)</f>
        <v>5400</v>
      </c>
      <c r="BY179" s="3">
        <f t="array" ref="BY179">INDEX($CI$3:$EP$26,MATCH($BV179,$CH$3:$CH$26,0),MATCH(BY$1&amp;$BU179,$CI$1:$EP$1&amp;$CI$2:$EP$2,0))*VLOOKUP($BT179,$C$17:$M$20,COUNTBLANK($D$15:F$15)+1,FALSE)</f>
        <v>0</v>
      </c>
      <c r="BZ179" s="3">
        <f t="array" ref="BZ179">INDEX($CI$3:$EP$26,MATCH($BV179,$CH$3:$CH$26,0),MATCH(BZ$1&amp;$BU179,$CI$1:$EP$1&amp;$CI$2:$EP$2,0))*VLOOKUP($BT179,$C$17:$M$20,COUNTBLANK($D$15:G$15)+1,FALSE)</f>
        <v>0</v>
      </c>
      <c r="CA179" s="3">
        <f t="array" ref="CA179">INDEX($CI$3:$EP$26,MATCH($BV179,$CH$3:$CH$26,0),MATCH(CA$1&amp;$BU179,$CI$1:$EP$1&amp;$CI$2:$EP$2,0))*VLOOKUP($BT179,$C$17:$M$20,COUNTBLANK($D$15:H$15)+1,FALSE)</f>
        <v>0</v>
      </c>
      <c r="CB179" s="3">
        <f t="array" ref="CB179">INDEX($CI$3:$EP$26,MATCH($BV179,$CH$3:$CH$26,0),MATCH(CB$1&amp;$BU179,$CI$1:$EP$1&amp;$CI$2:$EP$2,0))*VLOOKUP($BT179,$C$17:$M$20,COUNTBLANK($D$15:I$15)+1,FALSE)</f>
        <v>0.03</v>
      </c>
      <c r="CC179" s="3">
        <f t="array" ref="CC179">INDEX($CI$3:$EP$26,MATCH($BV179,$CH$3:$CH$26,0),MATCH(CC$1&amp;$BU179,$CI$1:$EP$1&amp;$CI$2:$EP$2,0))*VLOOKUP($BT179,$C$17:$M$20,COUNTBLANK($D$15:J$15)+1,FALSE)</f>
        <v>0</v>
      </c>
      <c r="CD179" s="3">
        <f t="array" ref="CD179">INDEX($CI$3:$EP$26,MATCH($BV179,$CH$3:$CH$26,0),MATCH(CD$1&amp;$BU179,$CI$1:$EP$1&amp;$CI$2:$EP$2,0))*VLOOKUP($BT179,$C$17:$M$20,COUNTBLANK($D$15:K$15)+1,FALSE)</f>
        <v>0</v>
      </c>
      <c r="CE179" s="3">
        <f t="array" ref="CE179">INDEX($CI$3:$EP$26,MATCH($BV179,$CH$3:$CH$26,0),MATCH(CE$1&amp;$BU179,$CI$1:$EP$1&amp;$CI$2:$EP$2,0))*VLOOKUP($BT179,$C$17:$M$20,COUNTBLANK($D$15:L$15)+1,FALSE)</f>
        <v>0</v>
      </c>
      <c r="CF179" s="3">
        <f t="array" ref="CF179">INDEX($CI$3:$EP$26,MATCH($BV179,$CH$3:$CH$26,0),MATCH(CF$1&amp;$BU179,$CI$1:$EP$1&amp;$CI$2:$EP$2,0))*VLOOKUP($BT179,$C$17:$M$20,COUNTBLANK($D$15:M$15)+1,FALSE)</f>
        <v>0</v>
      </c>
    </row>
    <row r="180" spans="56:84" x14ac:dyDescent="0.2">
      <c r="BD180" t="str">
        <f t="shared" si="162"/>
        <v>头饰</v>
      </c>
      <c r="BE180">
        <v>1</v>
      </c>
      <c r="BF180">
        <f t="shared" si="163"/>
        <v>5</v>
      </c>
      <c r="BG180" s="1">
        <f t="shared" si="164"/>
        <v>10</v>
      </c>
      <c r="BH180" s="3">
        <f t="array" ref="BH180">INDEX($D$21:$M$44,MATCH($BD180&amp;$BF180,$C$21:$C$44&amp;$B$21:$B$44,0),MATCH(BH$1,$D$16:$M$16,0))+VLOOKUP($BE180,战斗属性模型!$K$22:$O$24,BH$2,FALSE)*INDEX($BW$3:$CF$578,MATCH($BD180&amp;$BF180&amp;$BG180,$BT$3:$BT$578&amp;$BU$3:$BU$578&amp;$BV$3:$BV$578,0),MATCH(BH$1,$BW$1:$CF$1,0))</f>
        <v>448</v>
      </c>
      <c r="BI180" s="3">
        <f t="array" ref="BI180">INDEX($D$21:$M$44,MATCH($BD180&amp;$BF180,$C$21:$C$44&amp;$B$21:$B$44,0),MATCH(BI$1,$D$16:$M$16,0))+VLOOKUP($BE180,战斗属性模型!$K$22:$O$24,BI$2,FALSE)*INDEX($BW$3:$CF$578,MATCH($BD180&amp;$BF180&amp;$BG180,$BT$3:$BT$578&amp;$BU$3:$BU$578&amp;$BV$3:$BV$578,0),MATCH(BI$1,$BW$1:$CF$1,0))</f>
        <v>24000</v>
      </c>
      <c r="BJ180" s="3">
        <f t="array" ref="BJ180">INDEX($D$21:$M$44,MATCH($BD180&amp;$BF180,$C$21:$C$44&amp;$B$21:$B$44,0),MATCH(BJ$1,$D$16:$M$16,0))+VLOOKUP($BE180,战斗属性模型!$K$22:$O$24,BJ$2,FALSE)*INDEX($BW$3:$CF$578,MATCH($BD180&amp;$BF180&amp;$BG180,$BT$3:$BT$578&amp;$BU$3:$BU$578&amp;$BV$3:$BV$578,0),MATCH(BJ$1,$BW$1:$CF$1,0))</f>
        <v>0</v>
      </c>
      <c r="BK180" s="3">
        <f t="array" ref="BK180">INDEX($D$21:$M$44,MATCH($BD180&amp;$BF180,$C$21:$C$44&amp;$B$21:$B$44,0),MATCH(BK$1,$D$16:$M$16,0))+VLOOKUP($BE180,战斗属性模型!$K$22:$O$24,BK$2,FALSE)*INDEX($BW$3:$CF$578,MATCH($BD180&amp;$BF180&amp;$BG180,$BT$3:$BT$578&amp;$BU$3:$BU$578&amp;$BV$3:$BV$578,0),MATCH(BK$1,$BW$1:$CF$1,0))</f>
        <v>0</v>
      </c>
      <c r="BL180" s="3"/>
      <c r="BM180" s="3"/>
      <c r="BN180" s="3"/>
      <c r="BO180" s="3"/>
      <c r="BP180" s="3"/>
      <c r="BQ180" s="3"/>
      <c r="BT180" t="s">
        <v>418</v>
      </c>
      <c r="BU180">
        <f t="shared" si="159"/>
        <v>2</v>
      </c>
      <c r="BV180" s="1">
        <f t="shared" si="160"/>
        <v>10</v>
      </c>
      <c r="BW180" s="3">
        <f t="array" ref="BW180">INDEX($CI$3:$EP$26,MATCH($BV180,$CH$3:$CH$26,0),MATCH(BW$1&amp;$BU180,$CI$1:$EP$1&amp;$CI$2:$EP$2,0))*VLOOKUP($BT180,$C$17:$M$20,COUNTBLANK($D$15:D$15)+1,FALSE)</f>
        <v>120</v>
      </c>
      <c r="BX180" s="3">
        <f t="array" ref="BX180">INDEX($CI$3:$EP$26,MATCH($BV180,$CH$3:$CH$26,0),MATCH(BX$1&amp;$BU180,$CI$1:$EP$1&amp;$CI$2:$EP$2,0))*VLOOKUP($BT180,$C$17:$M$20,COUNTBLANK($D$15:E$15)+1,FALSE)</f>
        <v>6000</v>
      </c>
      <c r="BY180" s="3">
        <f t="array" ref="BY180">INDEX($CI$3:$EP$26,MATCH($BV180,$CH$3:$CH$26,0),MATCH(BY$1&amp;$BU180,$CI$1:$EP$1&amp;$CI$2:$EP$2,0))*VLOOKUP($BT180,$C$17:$M$20,COUNTBLANK($D$15:F$15)+1,FALSE)</f>
        <v>0</v>
      </c>
      <c r="BZ180" s="3">
        <f t="array" ref="BZ180">INDEX($CI$3:$EP$26,MATCH($BV180,$CH$3:$CH$26,0),MATCH(BZ$1&amp;$BU180,$CI$1:$EP$1&amp;$CI$2:$EP$2,0))*VLOOKUP($BT180,$C$17:$M$20,COUNTBLANK($D$15:G$15)+1,FALSE)</f>
        <v>0</v>
      </c>
      <c r="CA180" s="3">
        <f t="array" ref="CA180">INDEX($CI$3:$EP$26,MATCH($BV180,$CH$3:$CH$26,0),MATCH(CA$1&amp;$BU180,$CI$1:$EP$1&amp;$CI$2:$EP$2,0))*VLOOKUP($BT180,$C$17:$M$20,COUNTBLANK($D$15:H$15)+1,FALSE)</f>
        <v>0</v>
      </c>
      <c r="CB180" s="3">
        <f t="array" ref="CB180">INDEX($CI$3:$EP$26,MATCH($BV180,$CH$3:$CH$26,0),MATCH(CB$1&amp;$BU180,$CI$1:$EP$1&amp;$CI$2:$EP$2,0))*VLOOKUP($BT180,$C$17:$M$20,COUNTBLANK($D$15:I$15)+1,FALSE)</f>
        <v>0.03</v>
      </c>
      <c r="CC180" s="3">
        <f t="array" ref="CC180">INDEX($CI$3:$EP$26,MATCH($BV180,$CH$3:$CH$26,0),MATCH(CC$1&amp;$BU180,$CI$1:$EP$1&amp;$CI$2:$EP$2,0))*VLOOKUP($BT180,$C$17:$M$20,COUNTBLANK($D$15:J$15)+1,FALSE)</f>
        <v>0</v>
      </c>
      <c r="CD180" s="3">
        <f t="array" ref="CD180">INDEX($CI$3:$EP$26,MATCH($BV180,$CH$3:$CH$26,0),MATCH(CD$1&amp;$BU180,$CI$1:$EP$1&amp;$CI$2:$EP$2,0))*VLOOKUP($BT180,$C$17:$M$20,COUNTBLANK($D$15:K$15)+1,FALSE)</f>
        <v>0</v>
      </c>
      <c r="CE180" s="3">
        <f t="array" ref="CE180">INDEX($CI$3:$EP$26,MATCH($BV180,$CH$3:$CH$26,0),MATCH(CE$1&amp;$BU180,$CI$1:$EP$1&amp;$CI$2:$EP$2,0))*VLOOKUP($BT180,$C$17:$M$20,COUNTBLANK($D$15:L$15)+1,FALSE)</f>
        <v>0</v>
      </c>
      <c r="CF180" s="3">
        <f t="array" ref="CF180">INDEX($CI$3:$EP$26,MATCH($BV180,$CH$3:$CH$26,0),MATCH(CF$1&amp;$BU180,$CI$1:$EP$1&amp;$CI$2:$EP$2,0))*VLOOKUP($BT180,$C$17:$M$20,COUNTBLANK($D$15:M$15)+1,FALSE)</f>
        <v>0</v>
      </c>
    </row>
    <row r="181" spans="56:84" x14ac:dyDescent="0.2">
      <c r="BD181" t="str">
        <f t="shared" si="162"/>
        <v>头饰</v>
      </c>
      <c r="BE181">
        <v>1</v>
      </c>
      <c r="BF181">
        <f t="shared" si="163"/>
        <v>5</v>
      </c>
      <c r="BG181" s="1">
        <f t="shared" si="164"/>
        <v>11</v>
      </c>
      <c r="BH181" s="3">
        <f t="array" ref="BH181">INDEX($D$21:$M$44,MATCH($BD181&amp;$BF181,$C$21:$C$44&amp;$B$21:$B$44,0),MATCH(BH$1,$D$16:$M$16,0))+VLOOKUP($BE181,战斗属性模型!$K$22:$O$24,BH$2,FALSE)*INDEX($BW$3:$CF$578,MATCH($BD181&amp;$BF181&amp;$BG181,$BT$3:$BT$578&amp;$BU$3:$BU$578&amp;$BV$3:$BV$578,0),MATCH(BH$1,$BW$1:$CF$1,0))</f>
        <v>480</v>
      </c>
      <c r="BI181" s="3">
        <f t="array" ref="BI181">INDEX($D$21:$M$44,MATCH($BD181&amp;$BF181,$C$21:$C$44&amp;$B$21:$B$44,0),MATCH(BI$1,$D$16:$M$16,0))+VLOOKUP($BE181,战斗属性模型!$K$22:$O$24,BI$2,FALSE)*INDEX($BW$3:$CF$578,MATCH($BD181&amp;$BF181&amp;$BG181,$BT$3:$BT$578&amp;$BU$3:$BU$578&amp;$BV$3:$BV$578,0),MATCH(BI$1,$BW$1:$CF$1,0))</f>
        <v>25760</v>
      </c>
      <c r="BJ181" s="3">
        <f t="array" ref="BJ181">INDEX($D$21:$M$44,MATCH($BD181&amp;$BF181,$C$21:$C$44&amp;$B$21:$B$44,0),MATCH(BJ$1,$D$16:$M$16,0))+VLOOKUP($BE181,战斗属性模型!$K$22:$O$24,BJ$2,FALSE)*INDEX($BW$3:$CF$578,MATCH($BD181&amp;$BF181&amp;$BG181,$BT$3:$BT$578&amp;$BU$3:$BU$578&amp;$BV$3:$BV$578,0),MATCH(BJ$1,$BW$1:$CF$1,0))</f>
        <v>0</v>
      </c>
      <c r="BK181" s="3">
        <f t="array" ref="BK181">INDEX($D$21:$M$44,MATCH($BD181&amp;$BF181,$C$21:$C$44&amp;$B$21:$B$44,0),MATCH(BK$1,$D$16:$M$16,0))+VLOOKUP($BE181,战斗属性模型!$K$22:$O$24,BK$2,FALSE)*INDEX($BW$3:$CF$578,MATCH($BD181&amp;$BF181&amp;$BG181,$BT$3:$BT$578&amp;$BU$3:$BU$578&amp;$BV$3:$BV$578,0),MATCH(BK$1,$BW$1:$CF$1,0))</f>
        <v>0</v>
      </c>
      <c r="BL181" s="3"/>
      <c r="BM181" s="3"/>
      <c r="BN181" s="3"/>
      <c r="BO181" s="3"/>
      <c r="BP181" s="3"/>
      <c r="BQ181" s="3"/>
      <c r="BT181" t="s">
        <v>418</v>
      </c>
      <c r="BU181">
        <f t="shared" si="159"/>
        <v>2</v>
      </c>
      <c r="BV181" s="1">
        <f t="shared" si="160"/>
        <v>11</v>
      </c>
      <c r="BW181" s="3">
        <f t="array" ref="BW181">INDEX($CI$3:$EP$26,MATCH($BV181,$CH$3:$CH$26,0),MATCH(BW$1&amp;$BU181,$CI$1:$EP$1&amp;$CI$2:$EP$2,0))*VLOOKUP($BT181,$C$17:$M$20,COUNTBLANK($D$15:D$15)+1,FALSE)</f>
        <v>132</v>
      </c>
      <c r="BX181" s="3">
        <f t="array" ref="BX181">INDEX($CI$3:$EP$26,MATCH($BV181,$CH$3:$CH$26,0),MATCH(BX$1&amp;$BU181,$CI$1:$EP$1&amp;$CI$2:$EP$2,0))*VLOOKUP($BT181,$C$17:$M$20,COUNTBLANK($D$15:E$15)+1,FALSE)</f>
        <v>6600</v>
      </c>
      <c r="BY181" s="3">
        <f t="array" ref="BY181">INDEX($CI$3:$EP$26,MATCH($BV181,$CH$3:$CH$26,0),MATCH(BY$1&amp;$BU181,$CI$1:$EP$1&amp;$CI$2:$EP$2,0))*VLOOKUP($BT181,$C$17:$M$20,COUNTBLANK($D$15:F$15)+1,FALSE)</f>
        <v>0</v>
      </c>
      <c r="BZ181" s="3">
        <f t="array" ref="BZ181">INDEX($CI$3:$EP$26,MATCH($BV181,$CH$3:$CH$26,0),MATCH(BZ$1&amp;$BU181,$CI$1:$EP$1&amp;$CI$2:$EP$2,0))*VLOOKUP($BT181,$C$17:$M$20,COUNTBLANK($D$15:G$15)+1,FALSE)</f>
        <v>0</v>
      </c>
      <c r="CA181" s="3">
        <f t="array" ref="CA181">INDEX($CI$3:$EP$26,MATCH($BV181,$CH$3:$CH$26,0),MATCH(CA$1&amp;$BU181,$CI$1:$EP$1&amp;$CI$2:$EP$2,0))*VLOOKUP($BT181,$C$17:$M$20,COUNTBLANK($D$15:H$15)+1,FALSE)</f>
        <v>0</v>
      </c>
      <c r="CB181" s="3">
        <f t="array" ref="CB181">INDEX($CI$3:$EP$26,MATCH($BV181,$CH$3:$CH$26,0),MATCH(CB$1&amp;$BU181,$CI$1:$EP$1&amp;$CI$2:$EP$2,0))*VLOOKUP($BT181,$C$17:$M$20,COUNTBLANK($D$15:I$15)+1,FALSE)</f>
        <v>0.03</v>
      </c>
      <c r="CC181" s="3">
        <f t="array" ref="CC181">INDEX($CI$3:$EP$26,MATCH($BV181,$CH$3:$CH$26,0),MATCH(CC$1&amp;$BU181,$CI$1:$EP$1&amp;$CI$2:$EP$2,0))*VLOOKUP($BT181,$C$17:$M$20,COUNTBLANK($D$15:J$15)+1,FALSE)</f>
        <v>0</v>
      </c>
      <c r="CD181" s="3">
        <f t="array" ref="CD181">INDEX($CI$3:$EP$26,MATCH($BV181,$CH$3:$CH$26,0),MATCH(CD$1&amp;$BU181,$CI$1:$EP$1&amp;$CI$2:$EP$2,0))*VLOOKUP($BT181,$C$17:$M$20,COUNTBLANK($D$15:K$15)+1,FALSE)</f>
        <v>0</v>
      </c>
      <c r="CE181" s="3">
        <f t="array" ref="CE181">INDEX($CI$3:$EP$26,MATCH($BV181,$CH$3:$CH$26,0),MATCH(CE$1&amp;$BU181,$CI$1:$EP$1&amp;$CI$2:$EP$2,0))*VLOOKUP($BT181,$C$17:$M$20,COUNTBLANK($D$15:L$15)+1,FALSE)</f>
        <v>0</v>
      </c>
      <c r="CF181" s="3">
        <f t="array" ref="CF181">INDEX($CI$3:$EP$26,MATCH($BV181,$CH$3:$CH$26,0),MATCH(CF$1&amp;$BU181,$CI$1:$EP$1&amp;$CI$2:$EP$2,0))*VLOOKUP($BT181,$C$17:$M$20,COUNTBLANK($D$15:M$15)+1,FALSE)</f>
        <v>0</v>
      </c>
    </row>
    <row r="182" spans="56:84" x14ac:dyDescent="0.2">
      <c r="BD182" t="str">
        <f t="shared" si="162"/>
        <v>头饰</v>
      </c>
      <c r="BE182">
        <v>1</v>
      </c>
      <c r="BF182">
        <f t="shared" si="163"/>
        <v>5</v>
      </c>
      <c r="BG182" s="1">
        <f t="shared" si="164"/>
        <v>12</v>
      </c>
      <c r="BH182" s="3">
        <f t="array" ref="BH182">INDEX($D$21:$M$44,MATCH($BD182&amp;$BF182,$C$21:$C$44&amp;$B$21:$B$44,0),MATCH(BH$1,$D$16:$M$16,0))+VLOOKUP($BE182,战斗属性模型!$K$22:$O$24,BH$2,FALSE)*INDEX($BW$3:$CF$578,MATCH($BD182&amp;$BF182&amp;$BG182,$BT$3:$BT$578&amp;$BU$3:$BU$578&amp;$BV$3:$BV$578,0),MATCH(BH$1,$BW$1:$CF$1,0))</f>
        <v>512</v>
      </c>
      <c r="BI182" s="3">
        <f t="array" ref="BI182">INDEX($D$21:$M$44,MATCH($BD182&amp;$BF182,$C$21:$C$44&amp;$B$21:$B$44,0),MATCH(BI$1,$D$16:$M$16,0))+VLOOKUP($BE182,战斗属性模型!$K$22:$O$24,BI$2,FALSE)*INDEX($BW$3:$CF$578,MATCH($BD182&amp;$BF182&amp;$BG182,$BT$3:$BT$578&amp;$BU$3:$BU$578&amp;$BV$3:$BV$578,0),MATCH(BI$1,$BW$1:$CF$1,0))</f>
        <v>27520</v>
      </c>
      <c r="BJ182" s="3">
        <f t="array" ref="BJ182">INDEX($D$21:$M$44,MATCH($BD182&amp;$BF182,$C$21:$C$44&amp;$B$21:$B$44,0),MATCH(BJ$1,$D$16:$M$16,0))+VLOOKUP($BE182,战斗属性模型!$K$22:$O$24,BJ$2,FALSE)*INDEX($BW$3:$CF$578,MATCH($BD182&amp;$BF182&amp;$BG182,$BT$3:$BT$578&amp;$BU$3:$BU$578&amp;$BV$3:$BV$578,0),MATCH(BJ$1,$BW$1:$CF$1,0))</f>
        <v>0</v>
      </c>
      <c r="BK182" s="3">
        <f t="array" ref="BK182">INDEX($D$21:$M$44,MATCH($BD182&amp;$BF182,$C$21:$C$44&amp;$B$21:$B$44,0),MATCH(BK$1,$D$16:$M$16,0))+VLOOKUP($BE182,战斗属性模型!$K$22:$O$24,BK$2,FALSE)*INDEX($BW$3:$CF$578,MATCH($BD182&amp;$BF182&amp;$BG182,$BT$3:$BT$578&amp;$BU$3:$BU$578&amp;$BV$3:$BV$578,0),MATCH(BK$1,$BW$1:$CF$1,0))</f>
        <v>0</v>
      </c>
      <c r="BL182" s="3"/>
      <c r="BM182" s="3"/>
      <c r="BN182" s="3"/>
      <c r="BO182" s="3"/>
      <c r="BP182" s="3"/>
      <c r="BQ182" s="3"/>
      <c r="BT182" t="s">
        <v>418</v>
      </c>
      <c r="BU182">
        <f t="shared" si="159"/>
        <v>2</v>
      </c>
      <c r="BV182" s="1">
        <f t="shared" si="160"/>
        <v>12</v>
      </c>
      <c r="BW182" s="3">
        <f t="array" ref="BW182">INDEX($CI$3:$EP$26,MATCH($BV182,$CH$3:$CH$26,0),MATCH(BW$1&amp;$BU182,$CI$1:$EP$1&amp;$CI$2:$EP$2,0))*VLOOKUP($BT182,$C$17:$M$20,COUNTBLANK($D$15:D$15)+1,FALSE)</f>
        <v>144</v>
      </c>
      <c r="BX182" s="3">
        <f t="array" ref="BX182">INDEX($CI$3:$EP$26,MATCH($BV182,$CH$3:$CH$26,0),MATCH(BX$1&amp;$BU182,$CI$1:$EP$1&amp;$CI$2:$EP$2,0))*VLOOKUP($BT182,$C$17:$M$20,COUNTBLANK($D$15:E$15)+1,FALSE)</f>
        <v>7200</v>
      </c>
      <c r="BY182" s="3">
        <f t="array" ref="BY182">INDEX($CI$3:$EP$26,MATCH($BV182,$CH$3:$CH$26,0),MATCH(BY$1&amp;$BU182,$CI$1:$EP$1&amp;$CI$2:$EP$2,0))*VLOOKUP($BT182,$C$17:$M$20,COUNTBLANK($D$15:F$15)+1,FALSE)</f>
        <v>0</v>
      </c>
      <c r="BZ182" s="3">
        <f t="array" ref="BZ182">INDEX($CI$3:$EP$26,MATCH($BV182,$CH$3:$CH$26,0),MATCH(BZ$1&amp;$BU182,$CI$1:$EP$1&amp;$CI$2:$EP$2,0))*VLOOKUP($BT182,$C$17:$M$20,COUNTBLANK($D$15:G$15)+1,FALSE)</f>
        <v>0</v>
      </c>
      <c r="CA182" s="3">
        <f t="array" ref="CA182">INDEX($CI$3:$EP$26,MATCH($BV182,$CH$3:$CH$26,0),MATCH(CA$1&amp;$BU182,$CI$1:$EP$1&amp;$CI$2:$EP$2,0))*VLOOKUP($BT182,$C$17:$M$20,COUNTBLANK($D$15:H$15)+1,FALSE)</f>
        <v>0</v>
      </c>
      <c r="CB182" s="3">
        <f t="array" ref="CB182">INDEX($CI$3:$EP$26,MATCH($BV182,$CH$3:$CH$26,0),MATCH(CB$1&amp;$BU182,$CI$1:$EP$1&amp;$CI$2:$EP$2,0))*VLOOKUP($BT182,$C$17:$M$20,COUNTBLANK($D$15:I$15)+1,FALSE)</f>
        <v>4.4999999999999998E-2</v>
      </c>
      <c r="CC182" s="3">
        <f t="array" ref="CC182">INDEX($CI$3:$EP$26,MATCH($BV182,$CH$3:$CH$26,0),MATCH(CC$1&amp;$BU182,$CI$1:$EP$1&amp;$CI$2:$EP$2,0))*VLOOKUP($BT182,$C$17:$M$20,COUNTBLANK($D$15:J$15)+1,FALSE)</f>
        <v>0</v>
      </c>
      <c r="CD182" s="3">
        <f t="array" ref="CD182">INDEX($CI$3:$EP$26,MATCH($BV182,$CH$3:$CH$26,0),MATCH(CD$1&amp;$BU182,$CI$1:$EP$1&amp;$CI$2:$EP$2,0))*VLOOKUP($BT182,$C$17:$M$20,COUNTBLANK($D$15:K$15)+1,FALSE)</f>
        <v>0</v>
      </c>
      <c r="CE182" s="3">
        <f t="array" ref="CE182">INDEX($CI$3:$EP$26,MATCH($BV182,$CH$3:$CH$26,0),MATCH(CE$1&amp;$BU182,$CI$1:$EP$1&amp;$CI$2:$EP$2,0))*VLOOKUP($BT182,$C$17:$M$20,COUNTBLANK($D$15:L$15)+1,FALSE)</f>
        <v>0</v>
      </c>
      <c r="CF182" s="3">
        <f t="array" ref="CF182">INDEX($CI$3:$EP$26,MATCH($BV182,$CH$3:$CH$26,0),MATCH(CF$1&amp;$BU182,$CI$1:$EP$1&amp;$CI$2:$EP$2,0))*VLOOKUP($BT182,$C$17:$M$20,COUNTBLANK($D$15:M$15)+1,FALSE)</f>
        <v>0</v>
      </c>
    </row>
    <row r="183" spans="56:84" x14ac:dyDescent="0.2">
      <c r="BD183" t="str">
        <f t="shared" si="162"/>
        <v>头饰</v>
      </c>
      <c r="BE183">
        <v>1</v>
      </c>
      <c r="BF183">
        <f t="shared" si="163"/>
        <v>5</v>
      </c>
      <c r="BG183" s="1">
        <f t="shared" si="164"/>
        <v>13</v>
      </c>
      <c r="BH183" s="3">
        <f t="array" ref="BH183">INDEX($D$21:$M$44,MATCH($BD183&amp;$BF183,$C$21:$C$44&amp;$B$21:$B$44,0),MATCH(BH$1,$D$16:$M$16,0))+VLOOKUP($BE183,战斗属性模型!$K$22:$O$24,BH$2,FALSE)*INDEX($BW$3:$CF$578,MATCH($BD183&amp;$BF183&amp;$BG183,$BT$3:$BT$578&amp;$BU$3:$BU$578&amp;$BV$3:$BV$578,0),MATCH(BH$1,$BW$1:$CF$1,0))</f>
        <v>544</v>
      </c>
      <c r="BI183" s="3">
        <f t="array" ref="BI183">INDEX($D$21:$M$44,MATCH($BD183&amp;$BF183,$C$21:$C$44&amp;$B$21:$B$44,0),MATCH(BI$1,$D$16:$M$16,0))+VLOOKUP($BE183,战斗属性模型!$K$22:$O$24,BI$2,FALSE)*INDEX($BW$3:$CF$578,MATCH($BD183&amp;$BF183&amp;$BG183,$BT$3:$BT$578&amp;$BU$3:$BU$578&amp;$BV$3:$BV$578,0),MATCH(BI$1,$BW$1:$CF$1,0))</f>
        <v>29280.000000000004</v>
      </c>
      <c r="BJ183" s="3">
        <f t="array" ref="BJ183">INDEX($D$21:$M$44,MATCH($BD183&amp;$BF183,$C$21:$C$44&amp;$B$21:$B$44,0),MATCH(BJ$1,$D$16:$M$16,0))+VLOOKUP($BE183,战斗属性模型!$K$22:$O$24,BJ$2,FALSE)*INDEX($BW$3:$CF$578,MATCH($BD183&amp;$BF183&amp;$BG183,$BT$3:$BT$578&amp;$BU$3:$BU$578&amp;$BV$3:$BV$578,0),MATCH(BJ$1,$BW$1:$CF$1,0))</f>
        <v>0</v>
      </c>
      <c r="BK183" s="3">
        <f t="array" ref="BK183">INDEX($D$21:$M$44,MATCH($BD183&amp;$BF183,$C$21:$C$44&amp;$B$21:$B$44,0),MATCH(BK$1,$D$16:$M$16,0))+VLOOKUP($BE183,战斗属性模型!$K$22:$O$24,BK$2,FALSE)*INDEX($BW$3:$CF$578,MATCH($BD183&amp;$BF183&amp;$BG183,$BT$3:$BT$578&amp;$BU$3:$BU$578&amp;$BV$3:$BV$578,0),MATCH(BK$1,$BW$1:$CF$1,0))</f>
        <v>0</v>
      </c>
      <c r="BL183" s="3"/>
      <c r="BM183" s="3"/>
      <c r="BN183" s="3"/>
      <c r="BO183" s="3"/>
      <c r="BP183" s="3"/>
      <c r="BQ183" s="3"/>
      <c r="BT183" t="s">
        <v>418</v>
      </c>
      <c r="BU183">
        <f t="shared" si="159"/>
        <v>2</v>
      </c>
      <c r="BV183" s="1">
        <f t="shared" si="160"/>
        <v>13</v>
      </c>
      <c r="BW183" s="3">
        <f t="array" ref="BW183">INDEX($CI$3:$EP$26,MATCH($BV183,$CH$3:$CH$26,0),MATCH(BW$1&amp;$BU183,$CI$1:$EP$1&amp;$CI$2:$EP$2,0))*VLOOKUP($BT183,$C$17:$M$20,COUNTBLANK($D$15:D$15)+1,FALSE)</f>
        <v>156</v>
      </c>
      <c r="BX183" s="3">
        <f t="array" ref="BX183">INDEX($CI$3:$EP$26,MATCH($BV183,$CH$3:$CH$26,0),MATCH(BX$1&amp;$BU183,$CI$1:$EP$1&amp;$CI$2:$EP$2,0))*VLOOKUP($BT183,$C$17:$M$20,COUNTBLANK($D$15:E$15)+1,FALSE)</f>
        <v>7800</v>
      </c>
      <c r="BY183" s="3">
        <f t="array" ref="BY183">INDEX($CI$3:$EP$26,MATCH($BV183,$CH$3:$CH$26,0),MATCH(BY$1&amp;$BU183,$CI$1:$EP$1&amp;$CI$2:$EP$2,0))*VLOOKUP($BT183,$C$17:$M$20,COUNTBLANK($D$15:F$15)+1,FALSE)</f>
        <v>0</v>
      </c>
      <c r="BZ183" s="3">
        <f t="array" ref="BZ183">INDEX($CI$3:$EP$26,MATCH($BV183,$CH$3:$CH$26,0),MATCH(BZ$1&amp;$BU183,$CI$1:$EP$1&amp;$CI$2:$EP$2,0))*VLOOKUP($BT183,$C$17:$M$20,COUNTBLANK($D$15:G$15)+1,FALSE)</f>
        <v>0</v>
      </c>
      <c r="CA183" s="3">
        <f t="array" ref="CA183">INDEX($CI$3:$EP$26,MATCH($BV183,$CH$3:$CH$26,0),MATCH(CA$1&amp;$BU183,$CI$1:$EP$1&amp;$CI$2:$EP$2,0))*VLOOKUP($BT183,$C$17:$M$20,COUNTBLANK($D$15:H$15)+1,FALSE)</f>
        <v>0</v>
      </c>
      <c r="CB183" s="3">
        <f t="array" ref="CB183">INDEX($CI$3:$EP$26,MATCH($BV183,$CH$3:$CH$26,0),MATCH(CB$1&amp;$BU183,$CI$1:$EP$1&amp;$CI$2:$EP$2,0))*VLOOKUP($BT183,$C$17:$M$20,COUNTBLANK($D$15:I$15)+1,FALSE)</f>
        <v>4.4999999999999998E-2</v>
      </c>
      <c r="CC183" s="3">
        <f t="array" ref="CC183">INDEX($CI$3:$EP$26,MATCH($BV183,$CH$3:$CH$26,0),MATCH(CC$1&amp;$BU183,$CI$1:$EP$1&amp;$CI$2:$EP$2,0))*VLOOKUP($BT183,$C$17:$M$20,COUNTBLANK($D$15:J$15)+1,FALSE)</f>
        <v>0</v>
      </c>
      <c r="CD183" s="3">
        <f t="array" ref="CD183">INDEX($CI$3:$EP$26,MATCH($BV183,$CH$3:$CH$26,0),MATCH(CD$1&amp;$BU183,$CI$1:$EP$1&amp;$CI$2:$EP$2,0))*VLOOKUP($BT183,$C$17:$M$20,COUNTBLANK($D$15:K$15)+1,FALSE)</f>
        <v>0</v>
      </c>
      <c r="CE183" s="3">
        <f t="array" ref="CE183">INDEX($CI$3:$EP$26,MATCH($BV183,$CH$3:$CH$26,0),MATCH(CE$1&amp;$BU183,$CI$1:$EP$1&amp;$CI$2:$EP$2,0))*VLOOKUP($BT183,$C$17:$M$20,COUNTBLANK($D$15:L$15)+1,FALSE)</f>
        <v>0</v>
      </c>
      <c r="CF183" s="3">
        <f t="array" ref="CF183">INDEX($CI$3:$EP$26,MATCH($BV183,$CH$3:$CH$26,0),MATCH(CF$1&amp;$BU183,$CI$1:$EP$1&amp;$CI$2:$EP$2,0))*VLOOKUP($BT183,$C$17:$M$20,COUNTBLANK($D$15:M$15)+1,FALSE)</f>
        <v>0</v>
      </c>
    </row>
    <row r="184" spans="56:84" x14ac:dyDescent="0.2">
      <c r="BD184" t="str">
        <f t="shared" si="162"/>
        <v>头饰</v>
      </c>
      <c r="BE184">
        <v>1</v>
      </c>
      <c r="BF184">
        <f t="shared" si="163"/>
        <v>5</v>
      </c>
      <c r="BG184" s="1">
        <f t="shared" si="164"/>
        <v>14</v>
      </c>
      <c r="BH184" s="3">
        <f t="array" ref="BH184">INDEX($D$21:$M$44,MATCH($BD184&amp;$BF184,$C$21:$C$44&amp;$B$21:$B$44,0),MATCH(BH$1,$D$16:$M$16,0))+VLOOKUP($BE184,战斗属性模型!$K$22:$O$24,BH$2,FALSE)*INDEX($BW$3:$CF$578,MATCH($BD184&amp;$BF184&amp;$BG184,$BT$3:$BT$578&amp;$BU$3:$BU$578&amp;$BV$3:$BV$578,0),MATCH(BH$1,$BW$1:$CF$1,0))</f>
        <v>576</v>
      </c>
      <c r="BI184" s="3">
        <f t="array" ref="BI184">INDEX($D$21:$M$44,MATCH($BD184&amp;$BF184,$C$21:$C$44&amp;$B$21:$B$44,0),MATCH(BI$1,$D$16:$M$16,0))+VLOOKUP($BE184,战斗属性模型!$K$22:$O$24,BI$2,FALSE)*INDEX($BW$3:$CF$578,MATCH($BD184&amp;$BF184&amp;$BG184,$BT$3:$BT$578&amp;$BU$3:$BU$578&amp;$BV$3:$BV$578,0),MATCH(BI$1,$BW$1:$CF$1,0))</f>
        <v>31040.000000000004</v>
      </c>
      <c r="BJ184" s="3">
        <f t="array" ref="BJ184">INDEX($D$21:$M$44,MATCH($BD184&amp;$BF184,$C$21:$C$44&amp;$B$21:$B$44,0),MATCH(BJ$1,$D$16:$M$16,0))+VLOOKUP($BE184,战斗属性模型!$K$22:$O$24,BJ$2,FALSE)*INDEX($BW$3:$CF$578,MATCH($BD184&amp;$BF184&amp;$BG184,$BT$3:$BT$578&amp;$BU$3:$BU$578&amp;$BV$3:$BV$578,0),MATCH(BJ$1,$BW$1:$CF$1,0))</f>
        <v>0</v>
      </c>
      <c r="BK184" s="3">
        <f t="array" ref="BK184">INDEX($D$21:$M$44,MATCH($BD184&amp;$BF184,$C$21:$C$44&amp;$B$21:$B$44,0),MATCH(BK$1,$D$16:$M$16,0))+VLOOKUP($BE184,战斗属性模型!$K$22:$O$24,BK$2,FALSE)*INDEX($BW$3:$CF$578,MATCH($BD184&amp;$BF184&amp;$BG184,$BT$3:$BT$578&amp;$BU$3:$BU$578&amp;$BV$3:$BV$578,0),MATCH(BK$1,$BW$1:$CF$1,0))</f>
        <v>0</v>
      </c>
      <c r="BL184" s="3"/>
      <c r="BM184" s="3"/>
      <c r="BN184" s="3"/>
      <c r="BO184" s="3"/>
      <c r="BP184" s="3"/>
      <c r="BQ184" s="3"/>
      <c r="BT184" t="s">
        <v>418</v>
      </c>
      <c r="BU184">
        <f t="shared" si="159"/>
        <v>2</v>
      </c>
      <c r="BV184" s="1">
        <f t="shared" si="160"/>
        <v>14</v>
      </c>
      <c r="BW184" s="3">
        <f t="array" ref="BW184">INDEX($CI$3:$EP$26,MATCH($BV184,$CH$3:$CH$26,0),MATCH(BW$1&amp;$BU184,$CI$1:$EP$1&amp;$CI$2:$EP$2,0))*VLOOKUP($BT184,$C$17:$M$20,COUNTBLANK($D$15:D$15)+1,FALSE)</f>
        <v>168</v>
      </c>
      <c r="BX184" s="3">
        <f t="array" ref="BX184">INDEX($CI$3:$EP$26,MATCH($BV184,$CH$3:$CH$26,0),MATCH(BX$1&amp;$BU184,$CI$1:$EP$1&amp;$CI$2:$EP$2,0))*VLOOKUP($BT184,$C$17:$M$20,COUNTBLANK($D$15:E$15)+1,FALSE)</f>
        <v>8400</v>
      </c>
      <c r="BY184" s="3">
        <f t="array" ref="BY184">INDEX($CI$3:$EP$26,MATCH($BV184,$CH$3:$CH$26,0),MATCH(BY$1&amp;$BU184,$CI$1:$EP$1&amp;$CI$2:$EP$2,0))*VLOOKUP($BT184,$C$17:$M$20,COUNTBLANK($D$15:F$15)+1,FALSE)</f>
        <v>0</v>
      </c>
      <c r="BZ184" s="3">
        <f t="array" ref="BZ184">INDEX($CI$3:$EP$26,MATCH($BV184,$CH$3:$CH$26,0),MATCH(BZ$1&amp;$BU184,$CI$1:$EP$1&amp;$CI$2:$EP$2,0))*VLOOKUP($BT184,$C$17:$M$20,COUNTBLANK($D$15:G$15)+1,FALSE)</f>
        <v>0</v>
      </c>
      <c r="CA184" s="3">
        <f t="array" ref="CA184">INDEX($CI$3:$EP$26,MATCH($BV184,$CH$3:$CH$26,0),MATCH(CA$1&amp;$BU184,$CI$1:$EP$1&amp;$CI$2:$EP$2,0))*VLOOKUP($BT184,$C$17:$M$20,COUNTBLANK($D$15:H$15)+1,FALSE)</f>
        <v>0</v>
      </c>
      <c r="CB184" s="3">
        <f t="array" ref="CB184">INDEX($CI$3:$EP$26,MATCH($BV184,$CH$3:$CH$26,0),MATCH(CB$1&amp;$BU184,$CI$1:$EP$1&amp;$CI$2:$EP$2,0))*VLOOKUP($BT184,$C$17:$M$20,COUNTBLANK($D$15:I$15)+1,FALSE)</f>
        <v>4.4999999999999998E-2</v>
      </c>
      <c r="CC184" s="3">
        <f t="array" ref="CC184">INDEX($CI$3:$EP$26,MATCH($BV184,$CH$3:$CH$26,0),MATCH(CC$1&amp;$BU184,$CI$1:$EP$1&amp;$CI$2:$EP$2,0))*VLOOKUP($BT184,$C$17:$M$20,COUNTBLANK($D$15:J$15)+1,FALSE)</f>
        <v>0</v>
      </c>
      <c r="CD184" s="3">
        <f t="array" ref="CD184">INDEX($CI$3:$EP$26,MATCH($BV184,$CH$3:$CH$26,0),MATCH(CD$1&amp;$BU184,$CI$1:$EP$1&amp;$CI$2:$EP$2,0))*VLOOKUP($BT184,$C$17:$M$20,COUNTBLANK($D$15:K$15)+1,FALSE)</f>
        <v>0</v>
      </c>
      <c r="CE184" s="3">
        <f t="array" ref="CE184">INDEX($CI$3:$EP$26,MATCH($BV184,$CH$3:$CH$26,0),MATCH(CE$1&amp;$BU184,$CI$1:$EP$1&amp;$CI$2:$EP$2,0))*VLOOKUP($BT184,$C$17:$M$20,COUNTBLANK($D$15:L$15)+1,FALSE)</f>
        <v>0</v>
      </c>
      <c r="CF184" s="3">
        <f t="array" ref="CF184">INDEX($CI$3:$EP$26,MATCH($BV184,$CH$3:$CH$26,0),MATCH(CF$1&amp;$BU184,$CI$1:$EP$1&amp;$CI$2:$EP$2,0))*VLOOKUP($BT184,$C$17:$M$20,COUNTBLANK($D$15:M$15)+1,FALSE)</f>
        <v>0</v>
      </c>
    </row>
    <row r="185" spans="56:84" x14ac:dyDescent="0.2">
      <c r="BD185" t="str">
        <f t="shared" si="162"/>
        <v>头饰</v>
      </c>
      <c r="BE185">
        <v>1</v>
      </c>
      <c r="BF185">
        <f t="shared" si="163"/>
        <v>5</v>
      </c>
      <c r="BG185" s="1">
        <f t="shared" si="164"/>
        <v>15</v>
      </c>
      <c r="BH185" s="3">
        <f t="array" ref="BH185">INDEX($D$21:$M$44,MATCH($BD185&amp;$BF185,$C$21:$C$44&amp;$B$21:$B$44,0),MATCH(BH$1,$D$16:$M$16,0))+VLOOKUP($BE185,战斗属性模型!$K$22:$O$24,BH$2,FALSE)*INDEX($BW$3:$CF$578,MATCH($BD185&amp;$BF185&amp;$BG185,$BT$3:$BT$578&amp;$BU$3:$BU$578&amp;$BV$3:$BV$578,0),MATCH(BH$1,$BW$1:$CF$1,0))</f>
        <v>608</v>
      </c>
      <c r="BI185" s="3">
        <f t="array" ref="BI185">INDEX($D$21:$M$44,MATCH($BD185&amp;$BF185,$C$21:$C$44&amp;$B$21:$B$44,0),MATCH(BI$1,$D$16:$M$16,0))+VLOOKUP($BE185,战斗属性模型!$K$22:$O$24,BI$2,FALSE)*INDEX($BW$3:$CF$578,MATCH($BD185&amp;$BF185&amp;$BG185,$BT$3:$BT$578&amp;$BU$3:$BU$578&amp;$BV$3:$BV$578,0),MATCH(BI$1,$BW$1:$CF$1,0))</f>
        <v>32800</v>
      </c>
      <c r="BJ185" s="3">
        <f t="array" ref="BJ185">INDEX($D$21:$M$44,MATCH($BD185&amp;$BF185,$C$21:$C$44&amp;$B$21:$B$44,0),MATCH(BJ$1,$D$16:$M$16,0))+VLOOKUP($BE185,战斗属性模型!$K$22:$O$24,BJ$2,FALSE)*INDEX($BW$3:$CF$578,MATCH($BD185&amp;$BF185&amp;$BG185,$BT$3:$BT$578&amp;$BU$3:$BU$578&amp;$BV$3:$BV$578,0),MATCH(BJ$1,$BW$1:$CF$1,0))</f>
        <v>0</v>
      </c>
      <c r="BK185" s="3">
        <f t="array" ref="BK185">INDEX($D$21:$M$44,MATCH($BD185&amp;$BF185,$C$21:$C$44&amp;$B$21:$B$44,0),MATCH(BK$1,$D$16:$M$16,0))+VLOOKUP($BE185,战斗属性模型!$K$22:$O$24,BK$2,FALSE)*INDEX($BW$3:$CF$578,MATCH($BD185&amp;$BF185&amp;$BG185,$BT$3:$BT$578&amp;$BU$3:$BU$578&amp;$BV$3:$BV$578,0),MATCH(BK$1,$BW$1:$CF$1,0))</f>
        <v>0</v>
      </c>
      <c r="BL185" s="3"/>
      <c r="BM185" s="3"/>
      <c r="BN185" s="3"/>
      <c r="BO185" s="3"/>
      <c r="BP185" s="3"/>
      <c r="BQ185" s="3"/>
      <c r="BT185" t="s">
        <v>418</v>
      </c>
      <c r="BU185">
        <f t="shared" si="159"/>
        <v>2</v>
      </c>
      <c r="BV185" s="1">
        <f t="shared" si="160"/>
        <v>15</v>
      </c>
      <c r="BW185" s="3">
        <f t="array" ref="BW185">INDEX($CI$3:$EP$26,MATCH($BV185,$CH$3:$CH$26,0),MATCH(BW$1&amp;$BU185,$CI$1:$EP$1&amp;$CI$2:$EP$2,0))*VLOOKUP($BT185,$C$17:$M$20,COUNTBLANK($D$15:D$15)+1,FALSE)</f>
        <v>180</v>
      </c>
      <c r="BX185" s="3">
        <f t="array" ref="BX185">INDEX($CI$3:$EP$26,MATCH($BV185,$CH$3:$CH$26,0),MATCH(BX$1&amp;$BU185,$CI$1:$EP$1&amp;$CI$2:$EP$2,0))*VLOOKUP($BT185,$C$17:$M$20,COUNTBLANK($D$15:E$15)+1,FALSE)</f>
        <v>9000</v>
      </c>
      <c r="BY185" s="3">
        <f t="array" ref="BY185">INDEX($CI$3:$EP$26,MATCH($BV185,$CH$3:$CH$26,0),MATCH(BY$1&amp;$BU185,$CI$1:$EP$1&amp;$CI$2:$EP$2,0))*VLOOKUP($BT185,$C$17:$M$20,COUNTBLANK($D$15:F$15)+1,FALSE)</f>
        <v>0</v>
      </c>
      <c r="BZ185" s="3">
        <f t="array" ref="BZ185">INDEX($CI$3:$EP$26,MATCH($BV185,$CH$3:$CH$26,0),MATCH(BZ$1&amp;$BU185,$CI$1:$EP$1&amp;$CI$2:$EP$2,0))*VLOOKUP($BT185,$C$17:$M$20,COUNTBLANK($D$15:G$15)+1,FALSE)</f>
        <v>0</v>
      </c>
      <c r="CA185" s="3">
        <f t="array" ref="CA185">INDEX($CI$3:$EP$26,MATCH($BV185,$CH$3:$CH$26,0),MATCH(CA$1&amp;$BU185,$CI$1:$EP$1&amp;$CI$2:$EP$2,0))*VLOOKUP($BT185,$C$17:$M$20,COUNTBLANK($D$15:H$15)+1,FALSE)</f>
        <v>0</v>
      </c>
      <c r="CB185" s="3">
        <f t="array" ref="CB185">INDEX($CI$3:$EP$26,MATCH($BV185,$CH$3:$CH$26,0),MATCH(CB$1&amp;$BU185,$CI$1:$EP$1&amp;$CI$2:$EP$2,0))*VLOOKUP($BT185,$C$17:$M$20,COUNTBLANK($D$15:I$15)+1,FALSE)</f>
        <v>4.4999999999999998E-2</v>
      </c>
      <c r="CC185" s="3">
        <f t="array" ref="CC185">INDEX($CI$3:$EP$26,MATCH($BV185,$CH$3:$CH$26,0),MATCH(CC$1&amp;$BU185,$CI$1:$EP$1&amp;$CI$2:$EP$2,0))*VLOOKUP($BT185,$C$17:$M$20,COUNTBLANK($D$15:J$15)+1,FALSE)</f>
        <v>0</v>
      </c>
      <c r="CD185" s="3">
        <f t="array" ref="CD185">INDEX($CI$3:$EP$26,MATCH($BV185,$CH$3:$CH$26,0),MATCH(CD$1&amp;$BU185,$CI$1:$EP$1&amp;$CI$2:$EP$2,0))*VLOOKUP($BT185,$C$17:$M$20,COUNTBLANK($D$15:K$15)+1,FALSE)</f>
        <v>0</v>
      </c>
      <c r="CE185" s="3">
        <f t="array" ref="CE185">INDEX($CI$3:$EP$26,MATCH($BV185,$CH$3:$CH$26,0),MATCH(CE$1&amp;$BU185,$CI$1:$EP$1&amp;$CI$2:$EP$2,0))*VLOOKUP($BT185,$C$17:$M$20,COUNTBLANK($D$15:L$15)+1,FALSE)</f>
        <v>0</v>
      </c>
      <c r="CF185" s="3">
        <f t="array" ref="CF185">INDEX($CI$3:$EP$26,MATCH($BV185,$CH$3:$CH$26,0),MATCH(CF$1&amp;$BU185,$CI$1:$EP$1&amp;$CI$2:$EP$2,0))*VLOOKUP($BT185,$C$17:$M$20,COUNTBLANK($D$15:M$15)+1,FALSE)</f>
        <v>0</v>
      </c>
    </row>
    <row r="186" spans="56:84" x14ac:dyDescent="0.2">
      <c r="BD186" t="str">
        <f t="shared" si="162"/>
        <v>头饰</v>
      </c>
      <c r="BE186">
        <v>1</v>
      </c>
      <c r="BF186">
        <f t="shared" si="163"/>
        <v>5</v>
      </c>
      <c r="BG186" s="1">
        <f t="shared" si="164"/>
        <v>16</v>
      </c>
      <c r="BH186" s="3">
        <f t="array" ref="BH186">INDEX($D$21:$M$44,MATCH($BD186&amp;$BF186,$C$21:$C$44&amp;$B$21:$B$44,0),MATCH(BH$1,$D$16:$M$16,0))+VLOOKUP($BE186,战斗属性模型!$K$22:$O$24,BH$2,FALSE)*INDEX($BW$3:$CF$578,MATCH($BD186&amp;$BF186&amp;$BG186,$BT$3:$BT$578&amp;$BU$3:$BU$578&amp;$BV$3:$BV$578,0),MATCH(BH$1,$BW$1:$CF$1,0))</f>
        <v>640</v>
      </c>
      <c r="BI186" s="3">
        <f t="array" ref="BI186">INDEX($D$21:$M$44,MATCH($BD186&amp;$BF186,$C$21:$C$44&amp;$B$21:$B$44,0),MATCH(BI$1,$D$16:$M$16,0))+VLOOKUP($BE186,战斗属性模型!$K$22:$O$24,BI$2,FALSE)*INDEX($BW$3:$CF$578,MATCH($BD186&amp;$BF186&amp;$BG186,$BT$3:$BT$578&amp;$BU$3:$BU$578&amp;$BV$3:$BV$578,0),MATCH(BI$1,$BW$1:$CF$1,0))</f>
        <v>34560</v>
      </c>
      <c r="BJ186" s="3">
        <f t="array" ref="BJ186">INDEX($D$21:$M$44,MATCH($BD186&amp;$BF186,$C$21:$C$44&amp;$B$21:$B$44,0),MATCH(BJ$1,$D$16:$M$16,0))+VLOOKUP($BE186,战斗属性模型!$K$22:$O$24,BJ$2,FALSE)*INDEX($BW$3:$CF$578,MATCH($BD186&amp;$BF186&amp;$BG186,$BT$3:$BT$578&amp;$BU$3:$BU$578&amp;$BV$3:$BV$578,0),MATCH(BJ$1,$BW$1:$CF$1,0))</f>
        <v>0</v>
      </c>
      <c r="BK186" s="3">
        <f t="array" ref="BK186">INDEX($D$21:$M$44,MATCH($BD186&amp;$BF186,$C$21:$C$44&amp;$B$21:$B$44,0),MATCH(BK$1,$D$16:$M$16,0))+VLOOKUP($BE186,战斗属性模型!$K$22:$O$24,BK$2,FALSE)*INDEX($BW$3:$CF$578,MATCH($BD186&amp;$BF186&amp;$BG186,$BT$3:$BT$578&amp;$BU$3:$BU$578&amp;$BV$3:$BV$578,0),MATCH(BK$1,$BW$1:$CF$1,0))</f>
        <v>0</v>
      </c>
      <c r="BL186" s="3"/>
      <c r="BM186" s="3"/>
      <c r="BN186" s="3"/>
      <c r="BO186" s="3"/>
      <c r="BP186" s="3"/>
      <c r="BQ186" s="3"/>
      <c r="BT186" t="s">
        <v>418</v>
      </c>
      <c r="BU186">
        <f t="shared" si="159"/>
        <v>2</v>
      </c>
      <c r="BV186" s="1">
        <f t="shared" si="160"/>
        <v>16</v>
      </c>
      <c r="BW186" s="3">
        <f t="array" ref="BW186">INDEX($CI$3:$EP$26,MATCH($BV186,$CH$3:$CH$26,0),MATCH(BW$1&amp;$BU186,$CI$1:$EP$1&amp;$CI$2:$EP$2,0))*VLOOKUP($BT186,$C$17:$M$20,COUNTBLANK($D$15:D$15)+1,FALSE)</f>
        <v>192</v>
      </c>
      <c r="BX186" s="3">
        <f t="array" ref="BX186">INDEX($CI$3:$EP$26,MATCH($BV186,$CH$3:$CH$26,0),MATCH(BX$1&amp;$BU186,$CI$1:$EP$1&amp;$CI$2:$EP$2,0))*VLOOKUP($BT186,$C$17:$M$20,COUNTBLANK($D$15:E$15)+1,FALSE)</f>
        <v>9600</v>
      </c>
      <c r="BY186" s="3">
        <f t="array" ref="BY186">INDEX($CI$3:$EP$26,MATCH($BV186,$CH$3:$CH$26,0),MATCH(BY$1&amp;$BU186,$CI$1:$EP$1&amp;$CI$2:$EP$2,0))*VLOOKUP($BT186,$C$17:$M$20,COUNTBLANK($D$15:F$15)+1,FALSE)</f>
        <v>0</v>
      </c>
      <c r="BZ186" s="3">
        <f t="array" ref="BZ186">INDEX($CI$3:$EP$26,MATCH($BV186,$CH$3:$CH$26,0),MATCH(BZ$1&amp;$BU186,$CI$1:$EP$1&amp;$CI$2:$EP$2,0))*VLOOKUP($BT186,$C$17:$M$20,COUNTBLANK($D$15:G$15)+1,FALSE)</f>
        <v>0</v>
      </c>
      <c r="CA186" s="3">
        <f t="array" ref="CA186">INDEX($CI$3:$EP$26,MATCH($BV186,$CH$3:$CH$26,0),MATCH(CA$1&amp;$BU186,$CI$1:$EP$1&amp;$CI$2:$EP$2,0))*VLOOKUP($BT186,$C$17:$M$20,COUNTBLANK($D$15:H$15)+1,FALSE)</f>
        <v>0</v>
      </c>
      <c r="CB186" s="3">
        <f t="array" ref="CB186">INDEX($CI$3:$EP$26,MATCH($BV186,$CH$3:$CH$26,0),MATCH(CB$1&amp;$BU186,$CI$1:$EP$1&amp;$CI$2:$EP$2,0))*VLOOKUP($BT186,$C$17:$M$20,COUNTBLANK($D$15:I$15)+1,FALSE)</f>
        <v>0.06</v>
      </c>
      <c r="CC186" s="3">
        <f t="array" ref="CC186">INDEX($CI$3:$EP$26,MATCH($BV186,$CH$3:$CH$26,0),MATCH(CC$1&amp;$BU186,$CI$1:$EP$1&amp;$CI$2:$EP$2,0))*VLOOKUP($BT186,$C$17:$M$20,COUNTBLANK($D$15:J$15)+1,FALSE)</f>
        <v>0</v>
      </c>
      <c r="CD186" s="3">
        <f t="array" ref="CD186">INDEX($CI$3:$EP$26,MATCH($BV186,$CH$3:$CH$26,0),MATCH(CD$1&amp;$BU186,$CI$1:$EP$1&amp;$CI$2:$EP$2,0))*VLOOKUP($BT186,$C$17:$M$20,COUNTBLANK($D$15:K$15)+1,FALSE)</f>
        <v>0</v>
      </c>
      <c r="CE186" s="3">
        <f t="array" ref="CE186">INDEX($CI$3:$EP$26,MATCH($BV186,$CH$3:$CH$26,0),MATCH(CE$1&amp;$BU186,$CI$1:$EP$1&amp;$CI$2:$EP$2,0))*VLOOKUP($BT186,$C$17:$M$20,COUNTBLANK($D$15:L$15)+1,FALSE)</f>
        <v>0</v>
      </c>
      <c r="CF186" s="3">
        <f t="array" ref="CF186">INDEX($CI$3:$EP$26,MATCH($BV186,$CH$3:$CH$26,0),MATCH(CF$1&amp;$BU186,$CI$1:$EP$1&amp;$CI$2:$EP$2,0))*VLOOKUP($BT186,$C$17:$M$20,COUNTBLANK($D$15:M$15)+1,FALSE)</f>
        <v>0</v>
      </c>
    </row>
    <row r="187" spans="56:84" x14ac:dyDescent="0.2">
      <c r="BD187" t="str">
        <f t="shared" si="162"/>
        <v>头饰</v>
      </c>
      <c r="BE187">
        <v>1</v>
      </c>
      <c r="BF187">
        <f t="shared" si="163"/>
        <v>5</v>
      </c>
      <c r="BG187" s="1">
        <f t="shared" si="164"/>
        <v>17</v>
      </c>
      <c r="BH187" s="3">
        <f t="array" ref="BH187">INDEX($D$21:$M$44,MATCH($BD187&amp;$BF187,$C$21:$C$44&amp;$B$21:$B$44,0),MATCH(BH$1,$D$16:$M$16,0))+VLOOKUP($BE187,战斗属性模型!$K$22:$O$24,BH$2,FALSE)*INDEX($BW$3:$CF$578,MATCH($BD187&amp;$BF187&amp;$BG187,$BT$3:$BT$578&amp;$BU$3:$BU$578&amp;$BV$3:$BV$578,0),MATCH(BH$1,$BW$1:$CF$1,0))</f>
        <v>672</v>
      </c>
      <c r="BI187" s="3">
        <f t="array" ref="BI187">INDEX($D$21:$M$44,MATCH($BD187&amp;$BF187,$C$21:$C$44&amp;$B$21:$B$44,0),MATCH(BI$1,$D$16:$M$16,0))+VLOOKUP($BE187,战斗属性模型!$K$22:$O$24,BI$2,FALSE)*INDEX($BW$3:$CF$578,MATCH($BD187&amp;$BF187&amp;$BG187,$BT$3:$BT$578&amp;$BU$3:$BU$578&amp;$BV$3:$BV$578,0),MATCH(BI$1,$BW$1:$CF$1,0))</f>
        <v>36320</v>
      </c>
      <c r="BJ187" s="3">
        <f t="array" ref="BJ187">INDEX($D$21:$M$44,MATCH($BD187&amp;$BF187,$C$21:$C$44&amp;$B$21:$B$44,0),MATCH(BJ$1,$D$16:$M$16,0))+VLOOKUP($BE187,战斗属性模型!$K$22:$O$24,BJ$2,FALSE)*INDEX($BW$3:$CF$578,MATCH($BD187&amp;$BF187&amp;$BG187,$BT$3:$BT$578&amp;$BU$3:$BU$578&amp;$BV$3:$BV$578,0),MATCH(BJ$1,$BW$1:$CF$1,0))</f>
        <v>0</v>
      </c>
      <c r="BK187" s="3">
        <f t="array" ref="BK187">INDEX($D$21:$M$44,MATCH($BD187&amp;$BF187,$C$21:$C$44&amp;$B$21:$B$44,0),MATCH(BK$1,$D$16:$M$16,0))+VLOOKUP($BE187,战斗属性模型!$K$22:$O$24,BK$2,FALSE)*INDEX($BW$3:$CF$578,MATCH($BD187&amp;$BF187&amp;$BG187,$BT$3:$BT$578&amp;$BU$3:$BU$578&amp;$BV$3:$BV$578,0),MATCH(BK$1,$BW$1:$CF$1,0))</f>
        <v>0</v>
      </c>
      <c r="BL187" s="3"/>
      <c r="BM187" s="3"/>
      <c r="BN187" s="3"/>
      <c r="BO187" s="3"/>
      <c r="BP187" s="3"/>
      <c r="BQ187" s="3"/>
      <c r="BT187" t="s">
        <v>418</v>
      </c>
      <c r="BU187">
        <f t="shared" si="159"/>
        <v>2</v>
      </c>
      <c r="BV187" s="1">
        <f t="shared" si="160"/>
        <v>17</v>
      </c>
      <c r="BW187" s="3">
        <f t="array" ref="BW187">INDEX($CI$3:$EP$26,MATCH($BV187,$CH$3:$CH$26,0),MATCH(BW$1&amp;$BU187,$CI$1:$EP$1&amp;$CI$2:$EP$2,0))*VLOOKUP($BT187,$C$17:$M$20,COUNTBLANK($D$15:D$15)+1,FALSE)</f>
        <v>204</v>
      </c>
      <c r="BX187" s="3">
        <f t="array" ref="BX187">INDEX($CI$3:$EP$26,MATCH($BV187,$CH$3:$CH$26,0),MATCH(BX$1&amp;$BU187,$CI$1:$EP$1&amp;$CI$2:$EP$2,0))*VLOOKUP($BT187,$C$17:$M$20,COUNTBLANK($D$15:E$15)+1,FALSE)</f>
        <v>10200</v>
      </c>
      <c r="BY187" s="3">
        <f t="array" ref="BY187">INDEX($CI$3:$EP$26,MATCH($BV187,$CH$3:$CH$26,0),MATCH(BY$1&amp;$BU187,$CI$1:$EP$1&amp;$CI$2:$EP$2,0))*VLOOKUP($BT187,$C$17:$M$20,COUNTBLANK($D$15:F$15)+1,FALSE)</f>
        <v>0</v>
      </c>
      <c r="BZ187" s="3">
        <f t="array" ref="BZ187">INDEX($CI$3:$EP$26,MATCH($BV187,$CH$3:$CH$26,0),MATCH(BZ$1&amp;$BU187,$CI$1:$EP$1&amp;$CI$2:$EP$2,0))*VLOOKUP($BT187,$C$17:$M$20,COUNTBLANK($D$15:G$15)+1,FALSE)</f>
        <v>0</v>
      </c>
      <c r="CA187" s="3">
        <f t="array" ref="CA187">INDEX($CI$3:$EP$26,MATCH($BV187,$CH$3:$CH$26,0),MATCH(CA$1&amp;$BU187,$CI$1:$EP$1&amp;$CI$2:$EP$2,0))*VLOOKUP($BT187,$C$17:$M$20,COUNTBLANK($D$15:H$15)+1,FALSE)</f>
        <v>0</v>
      </c>
      <c r="CB187" s="3">
        <f t="array" ref="CB187">INDEX($CI$3:$EP$26,MATCH($BV187,$CH$3:$CH$26,0),MATCH(CB$1&amp;$BU187,$CI$1:$EP$1&amp;$CI$2:$EP$2,0))*VLOOKUP($BT187,$C$17:$M$20,COUNTBLANK($D$15:I$15)+1,FALSE)</f>
        <v>0.06</v>
      </c>
      <c r="CC187" s="3">
        <f t="array" ref="CC187">INDEX($CI$3:$EP$26,MATCH($BV187,$CH$3:$CH$26,0),MATCH(CC$1&amp;$BU187,$CI$1:$EP$1&amp;$CI$2:$EP$2,0))*VLOOKUP($BT187,$C$17:$M$20,COUNTBLANK($D$15:J$15)+1,FALSE)</f>
        <v>0</v>
      </c>
      <c r="CD187" s="3">
        <f t="array" ref="CD187">INDEX($CI$3:$EP$26,MATCH($BV187,$CH$3:$CH$26,0),MATCH(CD$1&amp;$BU187,$CI$1:$EP$1&amp;$CI$2:$EP$2,0))*VLOOKUP($BT187,$C$17:$M$20,COUNTBLANK($D$15:K$15)+1,FALSE)</f>
        <v>0</v>
      </c>
      <c r="CE187" s="3">
        <f t="array" ref="CE187">INDEX($CI$3:$EP$26,MATCH($BV187,$CH$3:$CH$26,0),MATCH(CE$1&amp;$BU187,$CI$1:$EP$1&amp;$CI$2:$EP$2,0))*VLOOKUP($BT187,$C$17:$M$20,COUNTBLANK($D$15:L$15)+1,FALSE)</f>
        <v>0</v>
      </c>
      <c r="CF187" s="3">
        <f t="array" ref="CF187">INDEX($CI$3:$EP$26,MATCH($BV187,$CH$3:$CH$26,0),MATCH(CF$1&amp;$BU187,$CI$1:$EP$1&amp;$CI$2:$EP$2,0))*VLOOKUP($BT187,$C$17:$M$20,COUNTBLANK($D$15:M$15)+1,FALSE)</f>
        <v>0</v>
      </c>
    </row>
    <row r="188" spans="56:84" x14ac:dyDescent="0.2">
      <c r="BD188" t="str">
        <f t="shared" si="162"/>
        <v>头饰</v>
      </c>
      <c r="BE188">
        <v>1</v>
      </c>
      <c r="BF188">
        <f t="shared" si="163"/>
        <v>5</v>
      </c>
      <c r="BG188" s="1">
        <f t="shared" si="164"/>
        <v>18</v>
      </c>
      <c r="BH188" s="3">
        <f t="array" ref="BH188">INDEX($D$21:$M$44,MATCH($BD188&amp;$BF188,$C$21:$C$44&amp;$B$21:$B$44,0),MATCH(BH$1,$D$16:$M$16,0))+VLOOKUP($BE188,战斗属性模型!$K$22:$O$24,BH$2,FALSE)*INDEX($BW$3:$CF$578,MATCH($BD188&amp;$BF188&amp;$BG188,$BT$3:$BT$578&amp;$BU$3:$BU$578&amp;$BV$3:$BV$578,0),MATCH(BH$1,$BW$1:$CF$1,0))</f>
        <v>704</v>
      </c>
      <c r="BI188" s="3">
        <f t="array" ref="BI188">INDEX($D$21:$M$44,MATCH($BD188&amp;$BF188,$C$21:$C$44&amp;$B$21:$B$44,0),MATCH(BI$1,$D$16:$M$16,0))+VLOOKUP($BE188,战斗属性模型!$K$22:$O$24,BI$2,FALSE)*INDEX($BW$3:$CF$578,MATCH($BD188&amp;$BF188&amp;$BG188,$BT$3:$BT$578&amp;$BU$3:$BU$578&amp;$BV$3:$BV$578,0),MATCH(BI$1,$BW$1:$CF$1,0))</f>
        <v>38080</v>
      </c>
      <c r="BJ188" s="3">
        <f t="array" ref="BJ188">INDEX($D$21:$M$44,MATCH($BD188&amp;$BF188,$C$21:$C$44&amp;$B$21:$B$44,0),MATCH(BJ$1,$D$16:$M$16,0))+VLOOKUP($BE188,战斗属性模型!$K$22:$O$24,BJ$2,FALSE)*INDEX($BW$3:$CF$578,MATCH($BD188&amp;$BF188&amp;$BG188,$BT$3:$BT$578&amp;$BU$3:$BU$578&amp;$BV$3:$BV$578,0),MATCH(BJ$1,$BW$1:$CF$1,0))</f>
        <v>0</v>
      </c>
      <c r="BK188" s="3">
        <f t="array" ref="BK188">INDEX($D$21:$M$44,MATCH($BD188&amp;$BF188,$C$21:$C$44&amp;$B$21:$B$44,0),MATCH(BK$1,$D$16:$M$16,0))+VLOOKUP($BE188,战斗属性模型!$K$22:$O$24,BK$2,FALSE)*INDEX($BW$3:$CF$578,MATCH($BD188&amp;$BF188&amp;$BG188,$BT$3:$BT$578&amp;$BU$3:$BU$578&amp;$BV$3:$BV$578,0),MATCH(BK$1,$BW$1:$CF$1,0))</f>
        <v>0</v>
      </c>
      <c r="BL188" s="3"/>
      <c r="BM188" s="3"/>
      <c r="BN188" s="3"/>
      <c r="BO188" s="3"/>
      <c r="BP188" s="3"/>
      <c r="BQ188" s="3"/>
      <c r="BT188" t="s">
        <v>418</v>
      </c>
      <c r="BU188">
        <f t="shared" si="159"/>
        <v>2</v>
      </c>
      <c r="BV188" s="1">
        <f t="shared" si="160"/>
        <v>18</v>
      </c>
      <c r="BW188" s="3">
        <f t="array" ref="BW188">INDEX($CI$3:$EP$26,MATCH($BV188,$CH$3:$CH$26,0),MATCH(BW$1&amp;$BU188,$CI$1:$EP$1&amp;$CI$2:$EP$2,0))*VLOOKUP($BT188,$C$17:$M$20,COUNTBLANK($D$15:D$15)+1,FALSE)</f>
        <v>216</v>
      </c>
      <c r="BX188" s="3">
        <f t="array" ref="BX188">INDEX($CI$3:$EP$26,MATCH($BV188,$CH$3:$CH$26,0),MATCH(BX$1&amp;$BU188,$CI$1:$EP$1&amp;$CI$2:$EP$2,0))*VLOOKUP($BT188,$C$17:$M$20,COUNTBLANK($D$15:E$15)+1,FALSE)</f>
        <v>10800</v>
      </c>
      <c r="BY188" s="3">
        <f t="array" ref="BY188">INDEX($CI$3:$EP$26,MATCH($BV188,$CH$3:$CH$26,0),MATCH(BY$1&amp;$BU188,$CI$1:$EP$1&amp;$CI$2:$EP$2,0))*VLOOKUP($BT188,$C$17:$M$20,COUNTBLANK($D$15:F$15)+1,FALSE)</f>
        <v>0</v>
      </c>
      <c r="BZ188" s="3">
        <f t="array" ref="BZ188">INDEX($CI$3:$EP$26,MATCH($BV188,$CH$3:$CH$26,0),MATCH(BZ$1&amp;$BU188,$CI$1:$EP$1&amp;$CI$2:$EP$2,0))*VLOOKUP($BT188,$C$17:$M$20,COUNTBLANK($D$15:G$15)+1,FALSE)</f>
        <v>0</v>
      </c>
      <c r="CA188" s="3">
        <f t="array" ref="CA188">INDEX($CI$3:$EP$26,MATCH($BV188,$CH$3:$CH$26,0),MATCH(CA$1&amp;$BU188,$CI$1:$EP$1&amp;$CI$2:$EP$2,0))*VLOOKUP($BT188,$C$17:$M$20,COUNTBLANK($D$15:H$15)+1,FALSE)</f>
        <v>0</v>
      </c>
      <c r="CB188" s="3">
        <f t="array" ref="CB188">INDEX($CI$3:$EP$26,MATCH($BV188,$CH$3:$CH$26,0),MATCH(CB$1&amp;$BU188,$CI$1:$EP$1&amp;$CI$2:$EP$2,0))*VLOOKUP($BT188,$C$17:$M$20,COUNTBLANK($D$15:I$15)+1,FALSE)</f>
        <v>0.06</v>
      </c>
      <c r="CC188" s="3">
        <f t="array" ref="CC188">INDEX($CI$3:$EP$26,MATCH($BV188,$CH$3:$CH$26,0),MATCH(CC$1&amp;$BU188,$CI$1:$EP$1&amp;$CI$2:$EP$2,0))*VLOOKUP($BT188,$C$17:$M$20,COUNTBLANK($D$15:J$15)+1,FALSE)</f>
        <v>0</v>
      </c>
      <c r="CD188" s="3">
        <f t="array" ref="CD188">INDEX($CI$3:$EP$26,MATCH($BV188,$CH$3:$CH$26,0),MATCH(CD$1&amp;$BU188,$CI$1:$EP$1&amp;$CI$2:$EP$2,0))*VLOOKUP($BT188,$C$17:$M$20,COUNTBLANK($D$15:K$15)+1,FALSE)</f>
        <v>0</v>
      </c>
      <c r="CE188" s="3">
        <f t="array" ref="CE188">INDEX($CI$3:$EP$26,MATCH($BV188,$CH$3:$CH$26,0),MATCH(CE$1&amp;$BU188,$CI$1:$EP$1&amp;$CI$2:$EP$2,0))*VLOOKUP($BT188,$C$17:$M$20,COUNTBLANK($D$15:L$15)+1,FALSE)</f>
        <v>0</v>
      </c>
      <c r="CF188" s="3">
        <f t="array" ref="CF188">INDEX($CI$3:$EP$26,MATCH($BV188,$CH$3:$CH$26,0),MATCH(CF$1&amp;$BU188,$CI$1:$EP$1&amp;$CI$2:$EP$2,0))*VLOOKUP($BT188,$C$17:$M$20,COUNTBLANK($D$15:M$15)+1,FALSE)</f>
        <v>0</v>
      </c>
    </row>
    <row r="189" spans="56:84" x14ac:dyDescent="0.2">
      <c r="BD189" t="str">
        <f t="shared" si="162"/>
        <v>头饰</v>
      </c>
      <c r="BE189">
        <v>1</v>
      </c>
      <c r="BF189">
        <f t="shared" si="163"/>
        <v>5</v>
      </c>
      <c r="BG189" s="1">
        <f t="shared" si="164"/>
        <v>19</v>
      </c>
      <c r="BH189" s="3">
        <f t="array" ref="BH189">INDEX($D$21:$M$44,MATCH($BD189&amp;$BF189,$C$21:$C$44&amp;$B$21:$B$44,0),MATCH(BH$1,$D$16:$M$16,0))+VLOOKUP($BE189,战斗属性模型!$K$22:$O$24,BH$2,FALSE)*INDEX($BW$3:$CF$578,MATCH($BD189&amp;$BF189&amp;$BG189,$BT$3:$BT$578&amp;$BU$3:$BU$578&amp;$BV$3:$BV$578,0),MATCH(BH$1,$BW$1:$CF$1,0))</f>
        <v>736</v>
      </c>
      <c r="BI189" s="3">
        <f t="array" ref="BI189">INDEX($D$21:$M$44,MATCH($BD189&amp;$BF189,$C$21:$C$44&amp;$B$21:$B$44,0),MATCH(BI$1,$D$16:$M$16,0))+VLOOKUP($BE189,战斗属性模型!$K$22:$O$24,BI$2,FALSE)*INDEX($BW$3:$CF$578,MATCH($BD189&amp;$BF189&amp;$BG189,$BT$3:$BT$578&amp;$BU$3:$BU$578&amp;$BV$3:$BV$578,0),MATCH(BI$1,$BW$1:$CF$1,0))</f>
        <v>39840</v>
      </c>
      <c r="BJ189" s="3">
        <f t="array" ref="BJ189">INDEX($D$21:$M$44,MATCH($BD189&amp;$BF189,$C$21:$C$44&amp;$B$21:$B$44,0),MATCH(BJ$1,$D$16:$M$16,0))+VLOOKUP($BE189,战斗属性模型!$K$22:$O$24,BJ$2,FALSE)*INDEX($BW$3:$CF$578,MATCH($BD189&amp;$BF189&amp;$BG189,$BT$3:$BT$578&amp;$BU$3:$BU$578&amp;$BV$3:$BV$578,0),MATCH(BJ$1,$BW$1:$CF$1,0))</f>
        <v>0</v>
      </c>
      <c r="BK189" s="3">
        <f t="array" ref="BK189">INDEX($D$21:$M$44,MATCH($BD189&amp;$BF189,$C$21:$C$44&amp;$B$21:$B$44,0),MATCH(BK$1,$D$16:$M$16,0))+VLOOKUP($BE189,战斗属性模型!$K$22:$O$24,BK$2,FALSE)*INDEX($BW$3:$CF$578,MATCH($BD189&amp;$BF189&amp;$BG189,$BT$3:$BT$578&amp;$BU$3:$BU$578&amp;$BV$3:$BV$578,0),MATCH(BK$1,$BW$1:$CF$1,0))</f>
        <v>0</v>
      </c>
      <c r="BL189" s="3"/>
      <c r="BM189" s="3"/>
      <c r="BN189" s="3"/>
      <c r="BO189" s="3"/>
      <c r="BP189" s="3"/>
      <c r="BQ189" s="3"/>
      <c r="BT189" t="s">
        <v>418</v>
      </c>
      <c r="BU189">
        <f t="shared" si="159"/>
        <v>2</v>
      </c>
      <c r="BV189" s="1">
        <f t="shared" si="160"/>
        <v>19</v>
      </c>
      <c r="BW189" s="3">
        <f t="array" ref="BW189">INDEX($CI$3:$EP$26,MATCH($BV189,$CH$3:$CH$26,0),MATCH(BW$1&amp;$BU189,$CI$1:$EP$1&amp;$CI$2:$EP$2,0))*VLOOKUP($BT189,$C$17:$M$20,COUNTBLANK($D$15:D$15)+1,FALSE)</f>
        <v>228</v>
      </c>
      <c r="BX189" s="3">
        <f t="array" ref="BX189">INDEX($CI$3:$EP$26,MATCH($BV189,$CH$3:$CH$26,0),MATCH(BX$1&amp;$BU189,$CI$1:$EP$1&amp;$CI$2:$EP$2,0))*VLOOKUP($BT189,$C$17:$M$20,COUNTBLANK($D$15:E$15)+1,FALSE)</f>
        <v>11400</v>
      </c>
      <c r="BY189" s="3">
        <f t="array" ref="BY189">INDEX($CI$3:$EP$26,MATCH($BV189,$CH$3:$CH$26,0),MATCH(BY$1&amp;$BU189,$CI$1:$EP$1&amp;$CI$2:$EP$2,0))*VLOOKUP($BT189,$C$17:$M$20,COUNTBLANK($D$15:F$15)+1,FALSE)</f>
        <v>0</v>
      </c>
      <c r="BZ189" s="3">
        <f t="array" ref="BZ189">INDEX($CI$3:$EP$26,MATCH($BV189,$CH$3:$CH$26,0),MATCH(BZ$1&amp;$BU189,$CI$1:$EP$1&amp;$CI$2:$EP$2,0))*VLOOKUP($BT189,$C$17:$M$20,COUNTBLANK($D$15:G$15)+1,FALSE)</f>
        <v>0</v>
      </c>
      <c r="CA189" s="3">
        <f t="array" ref="CA189">INDEX($CI$3:$EP$26,MATCH($BV189,$CH$3:$CH$26,0),MATCH(CA$1&amp;$BU189,$CI$1:$EP$1&amp;$CI$2:$EP$2,0))*VLOOKUP($BT189,$C$17:$M$20,COUNTBLANK($D$15:H$15)+1,FALSE)</f>
        <v>0</v>
      </c>
      <c r="CB189" s="3">
        <f t="array" ref="CB189">INDEX($CI$3:$EP$26,MATCH($BV189,$CH$3:$CH$26,0),MATCH(CB$1&amp;$BU189,$CI$1:$EP$1&amp;$CI$2:$EP$2,0))*VLOOKUP($BT189,$C$17:$M$20,COUNTBLANK($D$15:I$15)+1,FALSE)</f>
        <v>0.06</v>
      </c>
      <c r="CC189" s="3">
        <f t="array" ref="CC189">INDEX($CI$3:$EP$26,MATCH($BV189,$CH$3:$CH$26,0),MATCH(CC$1&amp;$BU189,$CI$1:$EP$1&amp;$CI$2:$EP$2,0))*VLOOKUP($BT189,$C$17:$M$20,COUNTBLANK($D$15:J$15)+1,FALSE)</f>
        <v>0</v>
      </c>
      <c r="CD189" s="3">
        <f t="array" ref="CD189">INDEX($CI$3:$EP$26,MATCH($BV189,$CH$3:$CH$26,0),MATCH(CD$1&amp;$BU189,$CI$1:$EP$1&amp;$CI$2:$EP$2,0))*VLOOKUP($BT189,$C$17:$M$20,COUNTBLANK($D$15:K$15)+1,FALSE)</f>
        <v>0</v>
      </c>
      <c r="CE189" s="3">
        <f t="array" ref="CE189">INDEX($CI$3:$EP$26,MATCH($BV189,$CH$3:$CH$26,0),MATCH(CE$1&amp;$BU189,$CI$1:$EP$1&amp;$CI$2:$EP$2,0))*VLOOKUP($BT189,$C$17:$M$20,COUNTBLANK($D$15:L$15)+1,FALSE)</f>
        <v>0</v>
      </c>
      <c r="CF189" s="3">
        <f t="array" ref="CF189">INDEX($CI$3:$EP$26,MATCH($BV189,$CH$3:$CH$26,0),MATCH(CF$1&amp;$BU189,$CI$1:$EP$1&amp;$CI$2:$EP$2,0))*VLOOKUP($BT189,$C$17:$M$20,COUNTBLANK($D$15:M$15)+1,FALSE)</f>
        <v>0</v>
      </c>
    </row>
    <row r="190" spans="56:84" x14ac:dyDescent="0.2">
      <c r="BD190" t="str">
        <f t="shared" si="162"/>
        <v>头饰</v>
      </c>
      <c r="BE190">
        <v>1</v>
      </c>
      <c r="BF190">
        <f t="shared" si="163"/>
        <v>5</v>
      </c>
      <c r="BG190" s="1">
        <f t="shared" si="164"/>
        <v>20</v>
      </c>
      <c r="BH190" s="3">
        <f t="array" ref="BH190">INDEX($D$21:$M$44,MATCH($BD190&amp;$BF190,$C$21:$C$44&amp;$B$21:$B$44,0),MATCH(BH$1,$D$16:$M$16,0))+VLOOKUP($BE190,战斗属性模型!$K$22:$O$24,BH$2,FALSE)*INDEX($BW$3:$CF$578,MATCH($BD190&amp;$BF190&amp;$BG190,$BT$3:$BT$578&amp;$BU$3:$BU$578&amp;$BV$3:$BV$578,0),MATCH(BH$1,$BW$1:$CF$1,0))</f>
        <v>768</v>
      </c>
      <c r="BI190" s="3">
        <f t="array" ref="BI190">INDEX($D$21:$M$44,MATCH($BD190&amp;$BF190,$C$21:$C$44&amp;$B$21:$B$44,0),MATCH(BI$1,$D$16:$M$16,0))+VLOOKUP($BE190,战斗属性模型!$K$22:$O$24,BI$2,FALSE)*INDEX($BW$3:$CF$578,MATCH($BD190&amp;$BF190&amp;$BG190,$BT$3:$BT$578&amp;$BU$3:$BU$578&amp;$BV$3:$BV$578,0),MATCH(BI$1,$BW$1:$CF$1,0))</f>
        <v>41600</v>
      </c>
      <c r="BJ190" s="3">
        <f t="array" ref="BJ190">INDEX($D$21:$M$44,MATCH($BD190&amp;$BF190,$C$21:$C$44&amp;$B$21:$B$44,0),MATCH(BJ$1,$D$16:$M$16,0))+VLOOKUP($BE190,战斗属性模型!$K$22:$O$24,BJ$2,FALSE)*INDEX($BW$3:$CF$578,MATCH($BD190&amp;$BF190&amp;$BG190,$BT$3:$BT$578&amp;$BU$3:$BU$578&amp;$BV$3:$BV$578,0),MATCH(BJ$1,$BW$1:$CF$1,0))</f>
        <v>0</v>
      </c>
      <c r="BK190" s="3">
        <f t="array" ref="BK190">INDEX($D$21:$M$44,MATCH($BD190&amp;$BF190,$C$21:$C$44&amp;$B$21:$B$44,0),MATCH(BK$1,$D$16:$M$16,0))+VLOOKUP($BE190,战斗属性模型!$K$22:$O$24,BK$2,FALSE)*INDEX($BW$3:$CF$578,MATCH($BD190&amp;$BF190&amp;$BG190,$BT$3:$BT$578&amp;$BU$3:$BU$578&amp;$BV$3:$BV$578,0),MATCH(BK$1,$BW$1:$CF$1,0))</f>
        <v>0</v>
      </c>
      <c r="BL190" s="3"/>
      <c r="BM190" s="3"/>
      <c r="BN190" s="3"/>
      <c r="BO190" s="3"/>
      <c r="BP190" s="3"/>
      <c r="BQ190" s="3"/>
      <c r="BT190" t="s">
        <v>418</v>
      </c>
      <c r="BU190">
        <f t="shared" si="159"/>
        <v>2</v>
      </c>
      <c r="BV190" s="1">
        <f t="shared" si="160"/>
        <v>20</v>
      </c>
      <c r="BW190" s="3">
        <f t="array" ref="BW190">INDEX($CI$3:$EP$26,MATCH($BV190,$CH$3:$CH$26,0),MATCH(BW$1&amp;$BU190,$CI$1:$EP$1&amp;$CI$2:$EP$2,0))*VLOOKUP($BT190,$C$17:$M$20,COUNTBLANK($D$15:D$15)+1,FALSE)</f>
        <v>240</v>
      </c>
      <c r="BX190" s="3">
        <f t="array" ref="BX190">INDEX($CI$3:$EP$26,MATCH($BV190,$CH$3:$CH$26,0),MATCH(BX$1&amp;$BU190,$CI$1:$EP$1&amp;$CI$2:$EP$2,0))*VLOOKUP($BT190,$C$17:$M$20,COUNTBLANK($D$15:E$15)+1,FALSE)</f>
        <v>12000</v>
      </c>
      <c r="BY190" s="3">
        <f t="array" ref="BY190">INDEX($CI$3:$EP$26,MATCH($BV190,$CH$3:$CH$26,0),MATCH(BY$1&amp;$BU190,$CI$1:$EP$1&amp;$CI$2:$EP$2,0))*VLOOKUP($BT190,$C$17:$M$20,COUNTBLANK($D$15:F$15)+1,FALSE)</f>
        <v>0</v>
      </c>
      <c r="BZ190" s="3">
        <f t="array" ref="BZ190">INDEX($CI$3:$EP$26,MATCH($BV190,$CH$3:$CH$26,0),MATCH(BZ$1&amp;$BU190,$CI$1:$EP$1&amp;$CI$2:$EP$2,0))*VLOOKUP($BT190,$C$17:$M$20,COUNTBLANK($D$15:G$15)+1,FALSE)</f>
        <v>0</v>
      </c>
      <c r="CA190" s="3">
        <f t="array" ref="CA190">INDEX($CI$3:$EP$26,MATCH($BV190,$CH$3:$CH$26,0),MATCH(CA$1&amp;$BU190,$CI$1:$EP$1&amp;$CI$2:$EP$2,0))*VLOOKUP($BT190,$C$17:$M$20,COUNTBLANK($D$15:H$15)+1,FALSE)</f>
        <v>0</v>
      </c>
      <c r="CB190" s="3">
        <f t="array" ref="CB190">INDEX($CI$3:$EP$26,MATCH($BV190,$CH$3:$CH$26,0),MATCH(CB$1&amp;$BU190,$CI$1:$EP$1&amp;$CI$2:$EP$2,0))*VLOOKUP($BT190,$C$17:$M$20,COUNTBLANK($D$15:I$15)+1,FALSE)</f>
        <v>7.5000000000000011E-2</v>
      </c>
      <c r="CC190" s="3">
        <f t="array" ref="CC190">INDEX($CI$3:$EP$26,MATCH($BV190,$CH$3:$CH$26,0),MATCH(CC$1&amp;$BU190,$CI$1:$EP$1&amp;$CI$2:$EP$2,0))*VLOOKUP($BT190,$C$17:$M$20,COUNTBLANK($D$15:J$15)+1,FALSE)</f>
        <v>0</v>
      </c>
      <c r="CD190" s="3">
        <f t="array" ref="CD190">INDEX($CI$3:$EP$26,MATCH($BV190,$CH$3:$CH$26,0),MATCH(CD$1&amp;$BU190,$CI$1:$EP$1&amp;$CI$2:$EP$2,0))*VLOOKUP($BT190,$C$17:$M$20,COUNTBLANK($D$15:K$15)+1,FALSE)</f>
        <v>0</v>
      </c>
      <c r="CE190" s="3">
        <f t="array" ref="CE190">INDEX($CI$3:$EP$26,MATCH($BV190,$CH$3:$CH$26,0),MATCH(CE$1&amp;$BU190,$CI$1:$EP$1&amp;$CI$2:$EP$2,0))*VLOOKUP($BT190,$C$17:$M$20,COUNTBLANK($D$15:L$15)+1,FALSE)</f>
        <v>0</v>
      </c>
      <c r="CF190" s="3">
        <f t="array" ref="CF190">INDEX($CI$3:$EP$26,MATCH($BV190,$CH$3:$CH$26,0),MATCH(CF$1&amp;$BU190,$CI$1:$EP$1&amp;$CI$2:$EP$2,0))*VLOOKUP($BT190,$C$17:$M$20,COUNTBLANK($D$15:M$15)+1,FALSE)</f>
        <v>0</v>
      </c>
    </row>
    <row r="191" spans="56:84" x14ac:dyDescent="0.2">
      <c r="BD191" t="str">
        <f t="shared" si="162"/>
        <v>头饰</v>
      </c>
      <c r="BE191">
        <v>1</v>
      </c>
      <c r="BF191">
        <f t="shared" si="163"/>
        <v>5</v>
      </c>
      <c r="BG191" s="1">
        <f t="shared" si="164"/>
        <v>21</v>
      </c>
      <c r="BH191" s="3">
        <f t="array" ref="BH191">INDEX($D$21:$M$44,MATCH($BD191&amp;$BF191,$C$21:$C$44&amp;$B$21:$B$44,0),MATCH(BH$1,$D$16:$M$16,0))+VLOOKUP($BE191,战斗属性模型!$K$22:$O$24,BH$2,FALSE)*INDEX($BW$3:$CF$578,MATCH($BD191&amp;$BF191&amp;$BG191,$BT$3:$BT$578&amp;$BU$3:$BU$578&amp;$BV$3:$BV$578,0),MATCH(BH$1,$BW$1:$CF$1,0))</f>
        <v>800</v>
      </c>
      <c r="BI191" s="3">
        <f t="array" ref="BI191">INDEX($D$21:$M$44,MATCH($BD191&amp;$BF191,$C$21:$C$44&amp;$B$21:$B$44,0),MATCH(BI$1,$D$16:$M$16,0))+VLOOKUP($BE191,战斗属性模型!$K$22:$O$24,BI$2,FALSE)*INDEX($BW$3:$CF$578,MATCH($BD191&amp;$BF191&amp;$BG191,$BT$3:$BT$578&amp;$BU$3:$BU$578&amp;$BV$3:$BV$578,0),MATCH(BI$1,$BW$1:$CF$1,0))</f>
        <v>43360</v>
      </c>
      <c r="BJ191" s="3">
        <f t="array" ref="BJ191">INDEX($D$21:$M$44,MATCH($BD191&amp;$BF191,$C$21:$C$44&amp;$B$21:$B$44,0),MATCH(BJ$1,$D$16:$M$16,0))+VLOOKUP($BE191,战斗属性模型!$K$22:$O$24,BJ$2,FALSE)*INDEX($BW$3:$CF$578,MATCH($BD191&amp;$BF191&amp;$BG191,$BT$3:$BT$578&amp;$BU$3:$BU$578&amp;$BV$3:$BV$578,0),MATCH(BJ$1,$BW$1:$CF$1,0))</f>
        <v>0</v>
      </c>
      <c r="BK191" s="3">
        <f t="array" ref="BK191">INDEX($D$21:$M$44,MATCH($BD191&amp;$BF191,$C$21:$C$44&amp;$B$21:$B$44,0),MATCH(BK$1,$D$16:$M$16,0))+VLOOKUP($BE191,战斗属性模型!$K$22:$O$24,BK$2,FALSE)*INDEX($BW$3:$CF$578,MATCH($BD191&amp;$BF191&amp;$BG191,$BT$3:$BT$578&amp;$BU$3:$BU$578&amp;$BV$3:$BV$578,0),MATCH(BK$1,$BW$1:$CF$1,0))</f>
        <v>0</v>
      </c>
      <c r="BL191" s="3"/>
      <c r="BM191" s="3"/>
      <c r="BN191" s="3"/>
      <c r="BO191" s="3"/>
      <c r="BP191" s="3"/>
      <c r="BQ191" s="3"/>
      <c r="BT191" t="s">
        <v>418</v>
      </c>
      <c r="BU191">
        <f t="shared" si="159"/>
        <v>2</v>
      </c>
      <c r="BV191" s="1">
        <f t="shared" si="160"/>
        <v>21</v>
      </c>
      <c r="BW191" s="3">
        <f t="array" ref="BW191">INDEX($CI$3:$EP$26,MATCH($BV191,$CH$3:$CH$26,0),MATCH(BW$1&amp;$BU191,$CI$1:$EP$1&amp;$CI$2:$EP$2,0))*VLOOKUP($BT191,$C$17:$M$20,COUNTBLANK($D$15:D$15)+1,FALSE)</f>
        <v>252</v>
      </c>
      <c r="BX191" s="3">
        <f t="array" ref="BX191">INDEX($CI$3:$EP$26,MATCH($BV191,$CH$3:$CH$26,0),MATCH(BX$1&amp;$BU191,$CI$1:$EP$1&amp;$CI$2:$EP$2,0))*VLOOKUP($BT191,$C$17:$M$20,COUNTBLANK($D$15:E$15)+1,FALSE)</f>
        <v>12600</v>
      </c>
      <c r="BY191" s="3">
        <f t="array" ref="BY191">INDEX($CI$3:$EP$26,MATCH($BV191,$CH$3:$CH$26,0),MATCH(BY$1&amp;$BU191,$CI$1:$EP$1&amp;$CI$2:$EP$2,0))*VLOOKUP($BT191,$C$17:$M$20,COUNTBLANK($D$15:F$15)+1,FALSE)</f>
        <v>0</v>
      </c>
      <c r="BZ191" s="3">
        <f t="array" ref="BZ191">INDEX($CI$3:$EP$26,MATCH($BV191,$CH$3:$CH$26,0),MATCH(BZ$1&amp;$BU191,$CI$1:$EP$1&amp;$CI$2:$EP$2,0))*VLOOKUP($BT191,$C$17:$M$20,COUNTBLANK($D$15:G$15)+1,FALSE)</f>
        <v>0</v>
      </c>
      <c r="CA191" s="3">
        <f t="array" ref="CA191">INDEX($CI$3:$EP$26,MATCH($BV191,$CH$3:$CH$26,0),MATCH(CA$1&amp;$BU191,$CI$1:$EP$1&amp;$CI$2:$EP$2,0))*VLOOKUP($BT191,$C$17:$M$20,COUNTBLANK($D$15:H$15)+1,FALSE)</f>
        <v>0</v>
      </c>
      <c r="CB191" s="3">
        <f t="array" ref="CB191">INDEX($CI$3:$EP$26,MATCH($BV191,$CH$3:$CH$26,0),MATCH(CB$1&amp;$BU191,$CI$1:$EP$1&amp;$CI$2:$EP$2,0))*VLOOKUP($BT191,$C$17:$M$20,COUNTBLANK($D$15:I$15)+1,FALSE)</f>
        <v>7.5000000000000011E-2</v>
      </c>
      <c r="CC191" s="3">
        <f t="array" ref="CC191">INDEX($CI$3:$EP$26,MATCH($BV191,$CH$3:$CH$26,0),MATCH(CC$1&amp;$BU191,$CI$1:$EP$1&amp;$CI$2:$EP$2,0))*VLOOKUP($BT191,$C$17:$M$20,COUNTBLANK($D$15:J$15)+1,FALSE)</f>
        <v>0</v>
      </c>
      <c r="CD191" s="3">
        <f t="array" ref="CD191">INDEX($CI$3:$EP$26,MATCH($BV191,$CH$3:$CH$26,0),MATCH(CD$1&amp;$BU191,$CI$1:$EP$1&amp;$CI$2:$EP$2,0))*VLOOKUP($BT191,$C$17:$M$20,COUNTBLANK($D$15:K$15)+1,FALSE)</f>
        <v>0</v>
      </c>
      <c r="CE191" s="3">
        <f t="array" ref="CE191">INDEX($CI$3:$EP$26,MATCH($BV191,$CH$3:$CH$26,0),MATCH(CE$1&amp;$BU191,$CI$1:$EP$1&amp;$CI$2:$EP$2,0))*VLOOKUP($BT191,$C$17:$M$20,COUNTBLANK($D$15:L$15)+1,FALSE)</f>
        <v>0</v>
      </c>
      <c r="CF191" s="3">
        <f t="array" ref="CF191">INDEX($CI$3:$EP$26,MATCH($BV191,$CH$3:$CH$26,0),MATCH(CF$1&amp;$BU191,$CI$1:$EP$1&amp;$CI$2:$EP$2,0))*VLOOKUP($BT191,$C$17:$M$20,COUNTBLANK($D$15:M$15)+1,FALSE)</f>
        <v>0</v>
      </c>
    </row>
    <row r="192" spans="56:84" x14ac:dyDescent="0.2">
      <c r="BD192" t="str">
        <f t="shared" si="162"/>
        <v>头饰</v>
      </c>
      <c r="BE192">
        <v>1</v>
      </c>
      <c r="BF192">
        <f t="shared" si="163"/>
        <v>5</v>
      </c>
      <c r="BG192" s="1">
        <f t="shared" si="164"/>
        <v>22</v>
      </c>
      <c r="BH192" s="3">
        <f t="array" ref="BH192">INDEX($D$21:$M$44,MATCH($BD192&amp;$BF192,$C$21:$C$44&amp;$B$21:$B$44,0),MATCH(BH$1,$D$16:$M$16,0))+VLOOKUP($BE192,战斗属性模型!$K$22:$O$24,BH$2,FALSE)*INDEX($BW$3:$CF$578,MATCH($BD192&amp;$BF192&amp;$BG192,$BT$3:$BT$578&amp;$BU$3:$BU$578&amp;$BV$3:$BV$578,0),MATCH(BH$1,$BW$1:$CF$1,0))</f>
        <v>832</v>
      </c>
      <c r="BI192" s="3">
        <f t="array" ref="BI192">INDEX($D$21:$M$44,MATCH($BD192&amp;$BF192,$C$21:$C$44&amp;$B$21:$B$44,0),MATCH(BI$1,$D$16:$M$16,0))+VLOOKUP($BE192,战斗属性模型!$K$22:$O$24,BI$2,FALSE)*INDEX($BW$3:$CF$578,MATCH($BD192&amp;$BF192&amp;$BG192,$BT$3:$BT$578&amp;$BU$3:$BU$578&amp;$BV$3:$BV$578,0),MATCH(BI$1,$BW$1:$CF$1,0))</f>
        <v>45120</v>
      </c>
      <c r="BJ192" s="3">
        <f t="array" ref="BJ192">INDEX($D$21:$M$44,MATCH($BD192&amp;$BF192,$C$21:$C$44&amp;$B$21:$B$44,0),MATCH(BJ$1,$D$16:$M$16,0))+VLOOKUP($BE192,战斗属性模型!$K$22:$O$24,BJ$2,FALSE)*INDEX($BW$3:$CF$578,MATCH($BD192&amp;$BF192&amp;$BG192,$BT$3:$BT$578&amp;$BU$3:$BU$578&amp;$BV$3:$BV$578,0),MATCH(BJ$1,$BW$1:$CF$1,0))</f>
        <v>0</v>
      </c>
      <c r="BK192" s="3">
        <f t="array" ref="BK192">INDEX($D$21:$M$44,MATCH($BD192&amp;$BF192,$C$21:$C$44&amp;$B$21:$B$44,0),MATCH(BK$1,$D$16:$M$16,0))+VLOOKUP($BE192,战斗属性模型!$K$22:$O$24,BK$2,FALSE)*INDEX($BW$3:$CF$578,MATCH($BD192&amp;$BF192&amp;$BG192,$BT$3:$BT$578&amp;$BU$3:$BU$578&amp;$BV$3:$BV$578,0),MATCH(BK$1,$BW$1:$CF$1,0))</f>
        <v>0</v>
      </c>
      <c r="BL192" s="3"/>
      <c r="BM192" s="3"/>
      <c r="BN192" s="3"/>
      <c r="BO192" s="3"/>
      <c r="BP192" s="3"/>
      <c r="BQ192" s="3"/>
      <c r="BT192" t="s">
        <v>418</v>
      </c>
      <c r="BU192">
        <f t="shared" si="159"/>
        <v>2</v>
      </c>
      <c r="BV192" s="1">
        <f t="shared" si="160"/>
        <v>22</v>
      </c>
      <c r="BW192" s="3">
        <f t="array" ref="BW192">INDEX($CI$3:$EP$26,MATCH($BV192,$CH$3:$CH$26,0),MATCH(BW$1&amp;$BU192,$CI$1:$EP$1&amp;$CI$2:$EP$2,0))*VLOOKUP($BT192,$C$17:$M$20,COUNTBLANK($D$15:D$15)+1,FALSE)</f>
        <v>264</v>
      </c>
      <c r="BX192" s="3">
        <f t="array" ref="BX192">INDEX($CI$3:$EP$26,MATCH($BV192,$CH$3:$CH$26,0),MATCH(BX$1&amp;$BU192,$CI$1:$EP$1&amp;$CI$2:$EP$2,0))*VLOOKUP($BT192,$C$17:$M$20,COUNTBLANK($D$15:E$15)+1,FALSE)</f>
        <v>13200</v>
      </c>
      <c r="BY192" s="3">
        <f t="array" ref="BY192">INDEX($CI$3:$EP$26,MATCH($BV192,$CH$3:$CH$26,0),MATCH(BY$1&amp;$BU192,$CI$1:$EP$1&amp;$CI$2:$EP$2,0))*VLOOKUP($BT192,$C$17:$M$20,COUNTBLANK($D$15:F$15)+1,FALSE)</f>
        <v>0</v>
      </c>
      <c r="BZ192" s="3">
        <f t="array" ref="BZ192">INDEX($CI$3:$EP$26,MATCH($BV192,$CH$3:$CH$26,0),MATCH(BZ$1&amp;$BU192,$CI$1:$EP$1&amp;$CI$2:$EP$2,0))*VLOOKUP($BT192,$C$17:$M$20,COUNTBLANK($D$15:G$15)+1,FALSE)</f>
        <v>0</v>
      </c>
      <c r="CA192" s="3">
        <f t="array" ref="CA192">INDEX($CI$3:$EP$26,MATCH($BV192,$CH$3:$CH$26,0),MATCH(CA$1&amp;$BU192,$CI$1:$EP$1&amp;$CI$2:$EP$2,0))*VLOOKUP($BT192,$C$17:$M$20,COUNTBLANK($D$15:H$15)+1,FALSE)</f>
        <v>0</v>
      </c>
      <c r="CB192" s="3">
        <f t="array" ref="CB192">INDEX($CI$3:$EP$26,MATCH($BV192,$CH$3:$CH$26,0),MATCH(CB$1&amp;$BU192,$CI$1:$EP$1&amp;$CI$2:$EP$2,0))*VLOOKUP($BT192,$C$17:$M$20,COUNTBLANK($D$15:I$15)+1,FALSE)</f>
        <v>7.5000000000000011E-2</v>
      </c>
      <c r="CC192" s="3">
        <f t="array" ref="CC192">INDEX($CI$3:$EP$26,MATCH($BV192,$CH$3:$CH$26,0),MATCH(CC$1&amp;$BU192,$CI$1:$EP$1&amp;$CI$2:$EP$2,0))*VLOOKUP($BT192,$C$17:$M$20,COUNTBLANK($D$15:J$15)+1,FALSE)</f>
        <v>0</v>
      </c>
      <c r="CD192" s="3">
        <f t="array" ref="CD192">INDEX($CI$3:$EP$26,MATCH($BV192,$CH$3:$CH$26,0),MATCH(CD$1&amp;$BU192,$CI$1:$EP$1&amp;$CI$2:$EP$2,0))*VLOOKUP($BT192,$C$17:$M$20,COUNTBLANK($D$15:K$15)+1,FALSE)</f>
        <v>0</v>
      </c>
      <c r="CE192" s="3">
        <f t="array" ref="CE192">INDEX($CI$3:$EP$26,MATCH($BV192,$CH$3:$CH$26,0),MATCH(CE$1&amp;$BU192,$CI$1:$EP$1&amp;$CI$2:$EP$2,0))*VLOOKUP($BT192,$C$17:$M$20,COUNTBLANK($D$15:L$15)+1,FALSE)</f>
        <v>0</v>
      </c>
      <c r="CF192" s="3">
        <f t="array" ref="CF192">INDEX($CI$3:$EP$26,MATCH($BV192,$CH$3:$CH$26,0),MATCH(CF$1&amp;$BU192,$CI$1:$EP$1&amp;$CI$2:$EP$2,0))*VLOOKUP($BT192,$C$17:$M$20,COUNTBLANK($D$15:M$15)+1,FALSE)</f>
        <v>0</v>
      </c>
    </row>
    <row r="193" spans="56:84" x14ac:dyDescent="0.2">
      <c r="BD193" t="str">
        <f t="shared" si="162"/>
        <v>头饰</v>
      </c>
      <c r="BE193">
        <v>1</v>
      </c>
      <c r="BF193">
        <f t="shared" si="163"/>
        <v>5</v>
      </c>
      <c r="BG193" s="1">
        <f t="shared" si="164"/>
        <v>23</v>
      </c>
      <c r="BH193" s="3">
        <f t="array" ref="BH193">INDEX($D$21:$M$44,MATCH($BD193&amp;$BF193,$C$21:$C$44&amp;$B$21:$B$44,0),MATCH(BH$1,$D$16:$M$16,0))+VLOOKUP($BE193,战斗属性模型!$K$22:$O$24,BH$2,FALSE)*INDEX($BW$3:$CF$578,MATCH($BD193&amp;$BF193&amp;$BG193,$BT$3:$BT$578&amp;$BU$3:$BU$578&amp;$BV$3:$BV$578,0),MATCH(BH$1,$BW$1:$CF$1,0))</f>
        <v>864</v>
      </c>
      <c r="BI193" s="3">
        <f t="array" ref="BI193">INDEX($D$21:$M$44,MATCH($BD193&amp;$BF193,$C$21:$C$44&amp;$B$21:$B$44,0),MATCH(BI$1,$D$16:$M$16,0))+VLOOKUP($BE193,战斗属性模型!$K$22:$O$24,BI$2,FALSE)*INDEX($BW$3:$CF$578,MATCH($BD193&amp;$BF193&amp;$BG193,$BT$3:$BT$578&amp;$BU$3:$BU$578&amp;$BV$3:$BV$578,0),MATCH(BI$1,$BW$1:$CF$1,0))</f>
        <v>46880</v>
      </c>
      <c r="BJ193" s="3">
        <f t="array" ref="BJ193">INDEX($D$21:$M$44,MATCH($BD193&amp;$BF193,$C$21:$C$44&amp;$B$21:$B$44,0),MATCH(BJ$1,$D$16:$M$16,0))+VLOOKUP($BE193,战斗属性模型!$K$22:$O$24,BJ$2,FALSE)*INDEX($BW$3:$CF$578,MATCH($BD193&amp;$BF193&amp;$BG193,$BT$3:$BT$578&amp;$BU$3:$BU$578&amp;$BV$3:$BV$578,0),MATCH(BJ$1,$BW$1:$CF$1,0))</f>
        <v>0</v>
      </c>
      <c r="BK193" s="3">
        <f t="array" ref="BK193">INDEX($D$21:$M$44,MATCH($BD193&amp;$BF193,$C$21:$C$44&amp;$B$21:$B$44,0),MATCH(BK$1,$D$16:$M$16,0))+VLOOKUP($BE193,战斗属性模型!$K$22:$O$24,BK$2,FALSE)*INDEX($BW$3:$CF$578,MATCH($BD193&amp;$BF193&amp;$BG193,$BT$3:$BT$578&amp;$BU$3:$BU$578&amp;$BV$3:$BV$578,0),MATCH(BK$1,$BW$1:$CF$1,0))</f>
        <v>0</v>
      </c>
      <c r="BL193" s="3"/>
      <c r="BM193" s="3"/>
      <c r="BN193" s="3"/>
      <c r="BO193" s="3"/>
      <c r="BP193" s="3"/>
      <c r="BQ193" s="3"/>
      <c r="BT193" t="s">
        <v>418</v>
      </c>
      <c r="BU193">
        <f t="shared" si="159"/>
        <v>2</v>
      </c>
      <c r="BV193" s="1">
        <f t="shared" si="160"/>
        <v>23</v>
      </c>
      <c r="BW193" s="3">
        <f t="array" ref="BW193">INDEX($CI$3:$EP$26,MATCH($BV193,$CH$3:$CH$26,0),MATCH(BW$1&amp;$BU193,$CI$1:$EP$1&amp;$CI$2:$EP$2,0))*VLOOKUP($BT193,$C$17:$M$20,COUNTBLANK($D$15:D$15)+1,FALSE)</f>
        <v>276</v>
      </c>
      <c r="BX193" s="3">
        <f t="array" ref="BX193">INDEX($CI$3:$EP$26,MATCH($BV193,$CH$3:$CH$26,0),MATCH(BX$1&amp;$BU193,$CI$1:$EP$1&amp;$CI$2:$EP$2,0))*VLOOKUP($BT193,$C$17:$M$20,COUNTBLANK($D$15:E$15)+1,FALSE)</f>
        <v>13800</v>
      </c>
      <c r="BY193" s="3">
        <f t="array" ref="BY193">INDEX($CI$3:$EP$26,MATCH($BV193,$CH$3:$CH$26,0),MATCH(BY$1&amp;$BU193,$CI$1:$EP$1&amp;$CI$2:$EP$2,0))*VLOOKUP($BT193,$C$17:$M$20,COUNTBLANK($D$15:F$15)+1,FALSE)</f>
        <v>0</v>
      </c>
      <c r="BZ193" s="3">
        <f t="array" ref="BZ193">INDEX($CI$3:$EP$26,MATCH($BV193,$CH$3:$CH$26,0),MATCH(BZ$1&amp;$BU193,$CI$1:$EP$1&amp;$CI$2:$EP$2,0))*VLOOKUP($BT193,$C$17:$M$20,COUNTBLANK($D$15:G$15)+1,FALSE)</f>
        <v>0</v>
      </c>
      <c r="CA193" s="3">
        <f t="array" ref="CA193">INDEX($CI$3:$EP$26,MATCH($BV193,$CH$3:$CH$26,0),MATCH(CA$1&amp;$BU193,$CI$1:$EP$1&amp;$CI$2:$EP$2,0))*VLOOKUP($BT193,$C$17:$M$20,COUNTBLANK($D$15:H$15)+1,FALSE)</f>
        <v>0</v>
      </c>
      <c r="CB193" s="3">
        <f t="array" ref="CB193">INDEX($CI$3:$EP$26,MATCH($BV193,$CH$3:$CH$26,0),MATCH(CB$1&amp;$BU193,$CI$1:$EP$1&amp;$CI$2:$EP$2,0))*VLOOKUP($BT193,$C$17:$M$20,COUNTBLANK($D$15:I$15)+1,FALSE)</f>
        <v>7.5000000000000011E-2</v>
      </c>
      <c r="CC193" s="3">
        <f t="array" ref="CC193">INDEX($CI$3:$EP$26,MATCH($BV193,$CH$3:$CH$26,0),MATCH(CC$1&amp;$BU193,$CI$1:$EP$1&amp;$CI$2:$EP$2,0))*VLOOKUP($BT193,$C$17:$M$20,COUNTBLANK($D$15:J$15)+1,FALSE)</f>
        <v>0</v>
      </c>
      <c r="CD193" s="3">
        <f t="array" ref="CD193">INDEX($CI$3:$EP$26,MATCH($BV193,$CH$3:$CH$26,0),MATCH(CD$1&amp;$BU193,$CI$1:$EP$1&amp;$CI$2:$EP$2,0))*VLOOKUP($BT193,$C$17:$M$20,COUNTBLANK($D$15:K$15)+1,FALSE)</f>
        <v>0</v>
      </c>
      <c r="CE193" s="3">
        <f t="array" ref="CE193">INDEX($CI$3:$EP$26,MATCH($BV193,$CH$3:$CH$26,0),MATCH(CE$1&amp;$BU193,$CI$1:$EP$1&amp;$CI$2:$EP$2,0))*VLOOKUP($BT193,$C$17:$M$20,COUNTBLANK($D$15:L$15)+1,FALSE)</f>
        <v>0</v>
      </c>
      <c r="CF193" s="3">
        <f t="array" ref="CF193">INDEX($CI$3:$EP$26,MATCH($BV193,$CH$3:$CH$26,0),MATCH(CF$1&amp;$BU193,$CI$1:$EP$1&amp;$CI$2:$EP$2,0))*VLOOKUP($BT193,$C$17:$M$20,COUNTBLANK($D$15:M$15)+1,FALSE)</f>
        <v>0</v>
      </c>
    </row>
    <row r="194" spans="56:84" x14ac:dyDescent="0.2">
      <c r="BD194" t="str">
        <f t="shared" si="162"/>
        <v>头饰</v>
      </c>
      <c r="BE194">
        <v>1</v>
      </c>
      <c r="BF194">
        <f t="shared" si="163"/>
        <v>5</v>
      </c>
      <c r="BG194" s="1">
        <f t="shared" si="164"/>
        <v>24</v>
      </c>
      <c r="BH194" s="3">
        <f t="array" ref="BH194">INDEX($D$21:$M$44,MATCH($BD194&amp;$BF194,$C$21:$C$44&amp;$B$21:$B$44,0),MATCH(BH$1,$D$16:$M$16,0))+VLOOKUP($BE194,战斗属性模型!$K$22:$O$24,BH$2,FALSE)*INDEX($BW$3:$CF$578,MATCH($BD194&amp;$BF194&amp;$BG194,$BT$3:$BT$578&amp;$BU$3:$BU$578&amp;$BV$3:$BV$578,0),MATCH(BH$1,$BW$1:$CF$1,0))</f>
        <v>896</v>
      </c>
      <c r="BI194" s="3">
        <f t="array" ref="BI194">INDEX($D$21:$M$44,MATCH($BD194&amp;$BF194,$C$21:$C$44&amp;$B$21:$B$44,0),MATCH(BI$1,$D$16:$M$16,0))+VLOOKUP($BE194,战斗属性模型!$K$22:$O$24,BI$2,FALSE)*INDEX($BW$3:$CF$578,MATCH($BD194&amp;$BF194&amp;$BG194,$BT$3:$BT$578&amp;$BU$3:$BU$578&amp;$BV$3:$BV$578,0),MATCH(BI$1,$BW$1:$CF$1,0))</f>
        <v>48640</v>
      </c>
      <c r="BJ194" s="3">
        <f t="array" ref="BJ194">INDEX($D$21:$M$44,MATCH($BD194&amp;$BF194,$C$21:$C$44&amp;$B$21:$B$44,0),MATCH(BJ$1,$D$16:$M$16,0))+VLOOKUP($BE194,战斗属性模型!$K$22:$O$24,BJ$2,FALSE)*INDEX($BW$3:$CF$578,MATCH($BD194&amp;$BF194&amp;$BG194,$BT$3:$BT$578&amp;$BU$3:$BU$578&amp;$BV$3:$BV$578,0),MATCH(BJ$1,$BW$1:$CF$1,0))</f>
        <v>0</v>
      </c>
      <c r="BK194" s="3">
        <f t="array" ref="BK194">INDEX($D$21:$M$44,MATCH($BD194&amp;$BF194,$C$21:$C$44&amp;$B$21:$B$44,0),MATCH(BK$1,$D$16:$M$16,0))+VLOOKUP($BE194,战斗属性模型!$K$22:$O$24,BK$2,FALSE)*INDEX($BW$3:$CF$578,MATCH($BD194&amp;$BF194&amp;$BG194,$BT$3:$BT$578&amp;$BU$3:$BU$578&amp;$BV$3:$BV$578,0),MATCH(BK$1,$BW$1:$CF$1,0))</f>
        <v>0</v>
      </c>
      <c r="BL194" s="3"/>
      <c r="BM194" s="3"/>
      <c r="BN194" s="3"/>
      <c r="BO194" s="3"/>
      <c r="BP194" s="3"/>
      <c r="BQ194" s="3"/>
      <c r="BT194" t="s">
        <v>418</v>
      </c>
      <c r="BU194">
        <f t="shared" si="159"/>
        <v>2</v>
      </c>
      <c r="BV194" s="1">
        <f t="shared" si="160"/>
        <v>24</v>
      </c>
      <c r="BW194" s="3">
        <f t="array" ref="BW194">INDEX($CI$3:$EP$26,MATCH($BV194,$CH$3:$CH$26,0),MATCH(BW$1&amp;$BU194,$CI$1:$EP$1&amp;$CI$2:$EP$2,0))*VLOOKUP($BT194,$C$17:$M$20,COUNTBLANK($D$15:D$15)+1,FALSE)</f>
        <v>288</v>
      </c>
      <c r="BX194" s="3">
        <f t="array" ref="BX194">INDEX($CI$3:$EP$26,MATCH($BV194,$CH$3:$CH$26,0),MATCH(BX$1&amp;$BU194,$CI$1:$EP$1&amp;$CI$2:$EP$2,0))*VLOOKUP($BT194,$C$17:$M$20,COUNTBLANK($D$15:E$15)+1,FALSE)</f>
        <v>14400</v>
      </c>
      <c r="BY194" s="3">
        <f t="array" ref="BY194">INDEX($CI$3:$EP$26,MATCH($BV194,$CH$3:$CH$26,0),MATCH(BY$1&amp;$BU194,$CI$1:$EP$1&amp;$CI$2:$EP$2,0))*VLOOKUP($BT194,$C$17:$M$20,COUNTBLANK($D$15:F$15)+1,FALSE)</f>
        <v>0</v>
      </c>
      <c r="BZ194" s="3">
        <f t="array" ref="BZ194">INDEX($CI$3:$EP$26,MATCH($BV194,$CH$3:$CH$26,0),MATCH(BZ$1&amp;$BU194,$CI$1:$EP$1&amp;$CI$2:$EP$2,0))*VLOOKUP($BT194,$C$17:$M$20,COUNTBLANK($D$15:G$15)+1,FALSE)</f>
        <v>0</v>
      </c>
      <c r="CA194" s="3">
        <f t="array" ref="CA194">INDEX($CI$3:$EP$26,MATCH($BV194,$CH$3:$CH$26,0),MATCH(CA$1&amp;$BU194,$CI$1:$EP$1&amp;$CI$2:$EP$2,0))*VLOOKUP($BT194,$C$17:$M$20,COUNTBLANK($D$15:H$15)+1,FALSE)</f>
        <v>0</v>
      </c>
      <c r="CB194" s="3">
        <f t="array" ref="CB194">INDEX($CI$3:$EP$26,MATCH($BV194,$CH$3:$CH$26,0),MATCH(CB$1&amp;$BU194,$CI$1:$EP$1&amp;$CI$2:$EP$2,0))*VLOOKUP($BT194,$C$17:$M$20,COUNTBLANK($D$15:I$15)+1,FALSE)</f>
        <v>9.0000000000000024E-2</v>
      </c>
      <c r="CC194" s="3">
        <f t="array" ref="CC194">INDEX($CI$3:$EP$26,MATCH($BV194,$CH$3:$CH$26,0),MATCH(CC$1&amp;$BU194,$CI$1:$EP$1&amp;$CI$2:$EP$2,0))*VLOOKUP($BT194,$C$17:$M$20,COUNTBLANK($D$15:J$15)+1,FALSE)</f>
        <v>0</v>
      </c>
      <c r="CD194" s="3">
        <f t="array" ref="CD194">INDEX($CI$3:$EP$26,MATCH($BV194,$CH$3:$CH$26,0),MATCH(CD$1&amp;$BU194,$CI$1:$EP$1&amp;$CI$2:$EP$2,0))*VLOOKUP($BT194,$C$17:$M$20,COUNTBLANK($D$15:K$15)+1,FALSE)</f>
        <v>0</v>
      </c>
      <c r="CE194" s="3">
        <f t="array" ref="CE194">INDEX($CI$3:$EP$26,MATCH($BV194,$CH$3:$CH$26,0),MATCH(CE$1&amp;$BU194,$CI$1:$EP$1&amp;$CI$2:$EP$2,0))*VLOOKUP($BT194,$C$17:$M$20,COUNTBLANK($D$15:L$15)+1,FALSE)</f>
        <v>0</v>
      </c>
      <c r="CF194" s="3">
        <f t="array" ref="CF194">INDEX($CI$3:$EP$26,MATCH($BV194,$CH$3:$CH$26,0),MATCH(CF$1&amp;$BU194,$CI$1:$EP$1&amp;$CI$2:$EP$2,0))*VLOOKUP($BT194,$C$17:$M$20,COUNTBLANK($D$15:M$15)+1,FALSE)</f>
        <v>0</v>
      </c>
    </row>
    <row r="195" spans="56:84" x14ac:dyDescent="0.2">
      <c r="BD195" t="str">
        <f t="shared" si="162"/>
        <v>头饰</v>
      </c>
      <c r="BE195">
        <v>1</v>
      </c>
      <c r="BF195">
        <f t="shared" si="163"/>
        <v>6</v>
      </c>
      <c r="BG195" s="1">
        <f t="shared" si="164"/>
        <v>1</v>
      </c>
      <c r="BH195" s="3">
        <f t="array" ref="BH195">INDEX($D$21:$M$44,MATCH($BD195&amp;$BF195,$C$21:$C$44&amp;$B$21:$B$44,0),MATCH(BH$1,$D$16:$M$16,0))+VLOOKUP($BE195,战斗属性模型!$K$22:$O$24,BH$2,FALSE)*INDEX($BW$3:$CF$578,MATCH($BD195&amp;$BF195&amp;$BG195,$BT$3:$BT$578&amp;$BU$3:$BU$578&amp;$BV$3:$BV$578,0),MATCH(BH$1,$BW$1:$CF$1,0))</f>
        <v>240</v>
      </c>
      <c r="BI195" s="3">
        <f t="array" ref="BI195">INDEX($D$21:$M$44,MATCH($BD195&amp;$BF195,$C$21:$C$44&amp;$B$21:$B$44,0),MATCH(BI$1,$D$16:$M$16,0))+VLOOKUP($BE195,战斗属性模型!$K$22:$O$24,BI$2,FALSE)*INDEX($BW$3:$CF$578,MATCH($BD195&amp;$BF195&amp;$BG195,$BT$3:$BT$578&amp;$BU$3:$BU$578&amp;$BV$3:$BV$578,0),MATCH(BI$1,$BW$1:$CF$1,0))</f>
        <v>12240</v>
      </c>
      <c r="BJ195" s="3">
        <f t="array" ref="BJ195">INDEX($D$21:$M$44,MATCH($BD195&amp;$BF195,$C$21:$C$44&amp;$B$21:$B$44,0),MATCH(BJ$1,$D$16:$M$16,0))+VLOOKUP($BE195,战斗属性模型!$K$22:$O$24,BJ$2,FALSE)*INDEX($BW$3:$CF$578,MATCH($BD195&amp;$BF195&amp;$BG195,$BT$3:$BT$578&amp;$BU$3:$BU$578&amp;$BV$3:$BV$578,0),MATCH(BJ$1,$BW$1:$CF$1,0))</f>
        <v>0</v>
      </c>
      <c r="BK195" s="3">
        <f t="array" ref="BK195">INDEX($D$21:$M$44,MATCH($BD195&amp;$BF195,$C$21:$C$44&amp;$B$21:$B$44,0),MATCH(BK$1,$D$16:$M$16,0))+VLOOKUP($BE195,战斗属性模型!$K$22:$O$24,BK$2,FALSE)*INDEX($BW$3:$CF$578,MATCH($BD195&amp;$BF195&amp;$BG195,$BT$3:$BT$578&amp;$BU$3:$BU$578&amp;$BV$3:$BV$578,0),MATCH(BK$1,$BW$1:$CF$1,0))</f>
        <v>0</v>
      </c>
      <c r="BL195" s="3"/>
      <c r="BM195" s="3"/>
      <c r="BN195" s="3"/>
      <c r="BO195" s="3"/>
      <c r="BP195" s="3"/>
      <c r="BQ195" s="3"/>
      <c r="BT195" t="s">
        <v>418</v>
      </c>
      <c r="BU195">
        <f t="shared" si="159"/>
        <v>3</v>
      </c>
      <c r="BV195" s="1">
        <f t="shared" si="160"/>
        <v>1</v>
      </c>
      <c r="BW195" s="3">
        <f t="array" ref="BW195">INDEX($CI$3:$EP$26,MATCH($BV195,$CH$3:$CH$26,0),MATCH(BW$1&amp;$BU195,$CI$1:$EP$1&amp;$CI$2:$EP$2,0))*VLOOKUP($BT195,$C$17:$M$20,COUNTBLANK($D$15:D$15)+1,FALSE)</f>
        <v>16</v>
      </c>
      <c r="BX195" s="3">
        <f t="array" ref="BX195">INDEX($CI$3:$EP$26,MATCH($BV195,$CH$3:$CH$26,0),MATCH(BX$1&amp;$BU195,$CI$1:$EP$1&amp;$CI$2:$EP$2,0))*VLOOKUP($BT195,$C$17:$M$20,COUNTBLANK($D$15:E$15)+1,FALSE)</f>
        <v>800</v>
      </c>
      <c r="BY195" s="3">
        <f t="array" ref="BY195">INDEX($CI$3:$EP$26,MATCH($BV195,$CH$3:$CH$26,0),MATCH(BY$1&amp;$BU195,$CI$1:$EP$1&amp;$CI$2:$EP$2,0))*VLOOKUP($BT195,$C$17:$M$20,COUNTBLANK($D$15:F$15)+1,FALSE)</f>
        <v>0</v>
      </c>
      <c r="BZ195" s="3">
        <f t="array" ref="BZ195">INDEX($CI$3:$EP$26,MATCH($BV195,$CH$3:$CH$26,0),MATCH(BZ$1&amp;$BU195,$CI$1:$EP$1&amp;$CI$2:$EP$2,0))*VLOOKUP($BT195,$C$17:$M$20,COUNTBLANK($D$15:G$15)+1,FALSE)</f>
        <v>0</v>
      </c>
      <c r="CA195" s="3">
        <f t="array" ref="CA195">INDEX($CI$3:$EP$26,MATCH($BV195,$CH$3:$CH$26,0),MATCH(CA$1&amp;$BU195,$CI$1:$EP$1&amp;$CI$2:$EP$2,0))*VLOOKUP($BT195,$C$17:$M$20,COUNTBLANK($D$15:H$15)+1,FALSE)</f>
        <v>0</v>
      </c>
      <c r="CB195" s="3">
        <f t="array" ref="CB195">INDEX($CI$3:$EP$26,MATCH($BV195,$CH$3:$CH$26,0),MATCH(CB$1&amp;$BU195,$CI$1:$EP$1&amp;$CI$2:$EP$2,0))*VLOOKUP($BT195,$C$17:$M$20,COUNTBLANK($D$15:I$15)+1,FALSE)</f>
        <v>0</v>
      </c>
      <c r="CC195" s="3">
        <f t="array" ref="CC195">INDEX($CI$3:$EP$26,MATCH($BV195,$CH$3:$CH$26,0),MATCH(CC$1&amp;$BU195,$CI$1:$EP$1&amp;$CI$2:$EP$2,0))*VLOOKUP($BT195,$C$17:$M$20,COUNTBLANK($D$15:J$15)+1,FALSE)</f>
        <v>0</v>
      </c>
      <c r="CD195" s="3">
        <f t="array" ref="CD195">INDEX($CI$3:$EP$26,MATCH($BV195,$CH$3:$CH$26,0),MATCH(CD$1&amp;$BU195,$CI$1:$EP$1&amp;$CI$2:$EP$2,0))*VLOOKUP($BT195,$C$17:$M$20,COUNTBLANK($D$15:K$15)+1,FALSE)</f>
        <v>0</v>
      </c>
      <c r="CE195" s="3">
        <f t="array" ref="CE195">INDEX($CI$3:$EP$26,MATCH($BV195,$CH$3:$CH$26,0),MATCH(CE$1&amp;$BU195,$CI$1:$EP$1&amp;$CI$2:$EP$2,0))*VLOOKUP($BT195,$C$17:$M$20,COUNTBLANK($D$15:L$15)+1,FALSE)</f>
        <v>0</v>
      </c>
      <c r="CF195" s="3">
        <f t="array" ref="CF195">INDEX($CI$3:$EP$26,MATCH($BV195,$CH$3:$CH$26,0),MATCH(CF$1&amp;$BU195,$CI$1:$EP$1&amp;$CI$2:$EP$2,0))*VLOOKUP($BT195,$C$17:$M$20,COUNTBLANK($D$15:M$15)+1,FALSE)</f>
        <v>0</v>
      </c>
    </row>
    <row r="196" spans="56:84" x14ac:dyDescent="0.2">
      <c r="BD196" t="str">
        <f t="shared" si="162"/>
        <v>头饰</v>
      </c>
      <c r="BE196">
        <v>1</v>
      </c>
      <c r="BF196">
        <f t="shared" si="163"/>
        <v>6</v>
      </c>
      <c r="BG196" s="1">
        <f t="shared" si="164"/>
        <v>2</v>
      </c>
      <c r="BH196" s="3">
        <f t="array" ref="BH196">INDEX($D$21:$M$44,MATCH($BD196&amp;$BF196,$C$21:$C$44&amp;$B$21:$B$44,0),MATCH(BH$1,$D$16:$M$16,0))+VLOOKUP($BE196,战斗属性模型!$K$22:$O$24,BH$2,FALSE)*INDEX($BW$3:$CF$578,MATCH($BD196&amp;$BF196&amp;$BG196,$BT$3:$BT$578&amp;$BU$3:$BU$578&amp;$BV$3:$BV$578,0),MATCH(BH$1,$BW$1:$CF$1,0))</f>
        <v>288</v>
      </c>
      <c r="BI196" s="3">
        <f t="array" ref="BI196">INDEX($D$21:$M$44,MATCH($BD196&amp;$BF196,$C$21:$C$44&amp;$B$21:$B$44,0),MATCH(BI$1,$D$16:$M$16,0))+VLOOKUP($BE196,战斗属性模型!$K$22:$O$24,BI$2,FALSE)*INDEX($BW$3:$CF$578,MATCH($BD196&amp;$BF196&amp;$BG196,$BT$3:$BT$578&amp;$BU$3:$BU$578&amp;$BV$3:$BV$578,0),MATCH(BI$1,$BW$1:$CF$1,0))</f>
        <v>14880</v>
      </c>
      <c r="BJ196" s="3">
        <f t="array" ref="BJ196">INDEX($D$21:$M$44,MATCH($BD196&amp;$BF196,$C$21:$C$44&amp;$B$21:$B$44,0),MATCH(BJ$1,$D$16:$M$16,0))+VLOOKUP($BE196,战斗属性模型!$K$22:$O$24,BJ$2,FALSE)*INDEX($BW$3:$CF$578,MATCH($BD196&amp;$BF196&amp;$BG196,$BT$3:$BT$578&amp;$BU$3:$BU$578&amp;$BV$3:$BV$578,0),MATCH(BJ$1,$BW$1:$CF$1,0))</f>
        <v>0</v>
      </c>
      <c r="BK196" s="3">
        <f t="array" ref="BK196">INDEX($D$21:$M$44,MATCH($BD196&amp;$BF196,$C$21:$C$44&amp;$B$21:$B$44,0),MATCH(BK$1,$D$16:$M$16,0))+VLOOKUP($BE196,战斗属性模型!$K$22:$O$24,BK$2,FALSE)*INDEX($BW$3:$CF$578,MATCH($BD196&amp;$BF196&amp;$BG196,$BT$3:$BT$578&amp;$BU$3:$BU$578&amp;$BV$3:$BV$578,0),MATCH(BK$1,$BW$1:$CF$1,0))</f>
        <v>0</v>
      </c>
      <c r="BL196" s="3"/>
      <c r="BM196" s="3"/>
      <c r="BN196" s="3"/>
      <c r="BO196" s="3"/>
      <c r="BP196" s="3"/>
      <c r="BQ196" s="3"/>
      <c r="BT196" t="s">
        <v>418</v>
      </c>
      <c r="BU196">
        <f t="shared" si="159"/>
        <v>3</v>
      </c>
      <c r="BV196" s="1">
        <f t="shared" si="160"/>
        <v>2</v>
      </c>
      <c r="BW196" s="3">
        <f t="array" ref="BW196">INDEX($CI$3:$EP$26,MATCH($BV196,$CH$3:$CH$26,0),MATCH(BW$1&amp;$BU196,$CI$1:$EP$1&amp;$CI$2:$EP$2,0))*VLOOKUP($BT196,$C$17:$M$20,COUNTBLANK($D$15:D$15)+1,FALSE)</f>
        <v>32</v>
      </c>
      <c r="BX196" s="3">
        <f t="array" ref="BX196">INDEX($CI$3:$EP$26,MATCH($BV196,$CH$3:$CH$26,0),MATCH(BX$1&amp;$BU196,$CI$1:$EP$1&amp;$CI$2:$EP$2,0))*VLOOKUP($BT196,$C$17:$M$20,COUNTBLANK($D$15:E$15)+1,FALSE)</f>
        <v>1600</v>
      </c>
      <c r="BY196" s="3">
        <f t="array" ref="BY196">INDEX($CI$3:$EP$26,MATCH($BV196,$CH$3:$CH$26,0),MATCH(BY$1&amp;$BU196,$CI$1:$EP$1&amp;$CI$2:$EP$2,0))*VLOOKUP($BT196,$C$17:$M$20,COUNTBLANK($D$15:F$15)+1,FALSE)</f>
        <v>0</v>
      </c>
      <c r="BZ196" s="3">
        <f t="array" ref="BZ196">INDEX($CI$3:$EP$26,MATCH($BV196,$CH$3:$CH$26,0),MATCH(BZ$1&amp;$BU196,$CI$1:$EP$1&amp;$CI$2:$EP$2,0))*VLOOKUP($BT196,$C$17:$M$20,COUNTBLANK($D$15:G$15)+1,FALSE)</f>
        <v>0</v>
      </c>
      <c r="CA196" s="3">
        <f t="array" ref="CA196">INDEX($CI$3:$EP$26,MATCH($BV196,$CH$3:$CH$26,0),MATCH(CA$1&amp;$BU196,$CI$1:$EP$1&amp;$CI$2:$EP$2,0))*VLOOKUP($BT196,$C$17:$M$20,COUNTBLANK($D$15:H$15)+1,FALSE)</f>
        <v>0</v>
      </c>
      <c r="CB196" s="3">
        <f t="array" ref="CB196">INDEX($CI$3:$EP$26,MATCH($BV196,$CH$3:$CH$26,0),MATCH(CB$1&amp;$BU196,$CI$1:$EP$1&amp;$CI$2:$EP$2,0))*VLOOKUP($BT196,$C$17:$M$20,COUNTBLANK($D$15:I$15)+1,FALSE)</f>
        <v>0</v>
      </c>
      <c r="CC196" s="3">
        <f t="array" ref="CC196">INDEX($CI$3:$EP$26,MATCH($BV196,$CH$3:$CH$26,0),MATCH(CC$1&amp;$BU196,$CI$1:$EP$1&amp;$CI$2:$EP$2,0))*VLOOKUP($BT196,$C$17:$M$20,COUNTBLANK($D$15:J$15)+1,FALSE)</f>
        <v>0</v>
      </c>
      <c r="CD196" s="3">
        <f t="array" ref="CD196">INDEX($CI$3:$EP$26,MATCH($BV196,$CH$3:$CH$26,0),MATCH(CD$1&amp;$BU196,$CI$1:$EP$1&amp;$CI$2:$EP$2,0))*VLOOKUP($BT196,$C$17:$M$20,COUNTBLANK($D$15:K$15)+1,FALSE)</f>
        <v>0</v>
      </c>
      <c r="CE196" s="3">
        <f t="array" ref="CE196">INDEX($CI$3:$EP$26,MATCH($BV196,$CH$3:$CH$26,0),MATCH(CE$1&amp;$BU196,$CI$1:$EP$1&amp;$CI$2:$EP$2,0))*VLOOKUP($BT196,$C$17:$M$20,COUNTBLANK($D$15:L$15)+1,FALSE)</f>
        <v>0</v>
      </c>
      <c r="CF196" s="3">
        <f t="array" ref="CF196">INDEX($CI$3:$EP$26,MATCH($BV196,$CH$3:$CH$26,0),MATCH(CF$1&amp;$BU196,$CI$1:$EP$1&amp;$CI$2:$EP$2,0))*VLOOKUP($BT196,$C$17:$M$20,COUNTBLANK($D$15:M$15)+1,FALSE)</f>
        <v>0</v>
      </c>
    </row>
    <row r="197" spans="56:84" x14ac:dyDescent="0.2">
      <c r="BD197" t="str">
        <f t="shared" si="162"/>
        <v>头饰</v>
      </c>
      <c r="BE197">
        <v>1</v>
      </c>
      <c r="BF197">
        <f t="shared" si="163"/>
        <v>6</v>
      </c>
      <c r="BG197" s="1">
        <f t="shared" si="164"/>
        <v>3</v>
      </c>
      <c r="BH197" s="3">
        <f t="array" ref="BH197">INDEX($D$21:$M$44,MATCH($BD197&amp;$BF197,$C$21:$C$44&amp;$B$21:$B$44,0),MATCH(BH$1,$D$16:$M$16,0))+VLOOKUP($BE197,战斗属性模型!$K$22:$O$24,BH$2,FALSE)*INDEX($BW$3:$CF$578,MATCH($BD197&amp;$BF197&amp;$BG197,$BT$3:$BT$578&amp;$BU$3:$BU$578&amp;$BV$3:$BV$578,0),MATCH(BH$1,$BW$1:$CF$1,0))</f>
        <v>336</v>
      </c>
      <c r="BI197" s="3">
        <f t="array" ref="BI197">INDEX($D$21:$M$44,MATCH($BD197&amp;$BF197,$C$21:$C$44&amp;$B$21:$B$44,0),MATCH(BI$1,$D$16:$M$16,0))+VLOOKUP($BE197,战斗属性模型!$K$22:$O$24,BI$2,FALSE)*INDEX($BW$3:$CF$578,MATCH($BD197&amp;$BF197&amp;$BG197,$BT$3:$BT$578&amp;$BU$3:$BU$578&amp;$BV$3:$BV$578,0),MATCH(BI$1,$BW$1:$CF$1,0))</f>
        <v>17520</v>
      </c>
      <c r="BJ197" s="3">
        <f t="array" ref="BJ197">INDEX($D$21:$M$44,MATCH($BD197&amp;$BF197,$C$21:$C$44&amp;$B$21:$B$44,0),MATCH(BJ$1,$D$16:$M$16,0))+VLOOKUP($BE197,战斗属性模型!$K$22:$O$24,BJ$2,FALSE)*INDEX($BW$3:$CF$578,MATCH($BD197&amp;$BF197&amp;$BG197,$BT$3:$BT$578&amp;$BU$3:$BU$578&amp;$BV$3:$BV$578,0),MATCH(BJ$1,$BW$1:$CF$1,0))</f>
        <v>0</v>
      </c>
      <c r="BK197" s="3">
        <f t="array" ref="BK197">INDEX($D$21:$M$44,MATCH($BD197&amp;$BF197,$C$21:$C$44&amp;$B$21:$B$44,0),MATCH(BK$1,$D$16:$M$16,0))+VLOOKUP($BE197,战斗属性模型!$K$22:$O$24,BK$2,FALSE)*INDEX($BW$3:$CF$578,MATCH($BD197&amp;$BF197&amp;$BG197,$BT$3:$BT$578&amp;$BU$3:$BU$578&amp;$BV$3:$BV$578,0),MATCH(BK$1,$BW$1:$CF$1,0))</f>
        <v>0</v>
      </c>
      <c r="BL197" s="3"/>
      <c r="BM197" s="3"/>
      <c r="BN197" s="3"/>
      <c r="BO197" s="3"/>
      <c r="BP197" s="3"/>
      <c r="BQ197" s="3"/>
      <c r="BT197" t="s">
        <v>418</v>
      </c>
      <c r="BU197">
        <f t="shared" si="159"/>
        <v>3</v>
      </c>
      <c r="BV197" s="1">
        <f t="shared" si="160"/>
        <v>3</v>
      </c>
      <c r="BW197" s="3">
        <f t="array" ref="BW197">INDEX($CI$3:$EP$26,MATCH($BV197,$CH$3:$CH$26,0),MATCH(BW$1&amp;$BU197,$CI$1:$EP$1&amp;$CI$2:$EP$2,0))*VLOOKUP($BT197,$C$17:$M$20,COUNTBLANK($D$15:D$15)+1,FALSE)</f>
        <v>48</v>
      </c>
      <c r="BX197" s="3">
        <f t="array" ref="BX197">INDEX($CI$3:$EP$26,MATCH($BV197,$CH$3:$CH$26,0),MATCH(BX$1&amp;$BU197,$CI$1:$EP$1&amp;$CI$2:$EP$2,0))*VLOOKUP($BT197,$C$17:$M$20,COUNTBLANK($D$15:E$15)+1,FALSE)</f>
        <v>2400</v>
      </c>
      <c r="BY197" s="3">
        <f t="array" ref="BY197">INDEX($CI$3:$EP$26,MATCH($BV197,$CH$3:$CH$26,0),MATCH(BY$1&amp;$BU197,$CI$1:$EP$1&amp;$CI$2:$EP$2,0))*VLOOKUP($BT197,$C$17:$M$20,COUNTBLANK($D$15:F$15)+1,FALSE)</f>
        <v>0</v>
      </c>
      <c r="BZ197" s="3">
        <f t="array" ref="BZ197">INDEX($CI$3:$EP$26,MATCH($BV197,$CH$3:$CH$26,0),MATCH(BZ$1&amp;$BU197,$CI$1:$EP$1&amp;$CI$2:$EP$2,0))*VLOOKUP($BT197,$C$17:$M$20,COUNTBLANK($D$15:G$15)+1,FALSE)</f>
        <v>0</v>
      </c>
      <c r="CA197" s="3">
        <f t="array" ref="CA197">INDEX($CI$3:$EP$26,MATCH($BV197,$CH$3:$CH$26,0),MATCH(CA$1&amp;$BU197,$CI$1:$EP$1&amp;$CI$2:$EP$2,0))*VLOOKUP($BT197,$C$17:$M$20,COUNTBLANK($D$15:H$15)+1,FALSE)</f>
        <v>0</v>
      </c>
      <c r="CB197" s="3">
        <f t="array" ref="CB197">INDEX($CI$3:$EP$26,MATCH($BV197,$CH$3:$CH$26,0),MATCH(CB$1&amp;$BU197,$CI$1:$EP$1&amp;$CI$2:$EP$2,0))*VLOOKUP($BT197,$C$17:$M$20,COUNTBLANK($D$15:I$15)+1,FALSE)</f>
        <v>0</v>
      </c>
      <c r="CC197" s="3">
        <f t="array" ref="CC197">INDEX($CI$3:$EP$26,MATCH($BV197,$CH$3:$CH$26,0),MATCH(CC$1&amp;$BU197,$CI$1:$EP$1&amp;$CI$2:$EP$2,0))*VLOOKUP($BT197,$C$17:$M$20,COUNTBLANK($D$15:J$15)+1,FALSE)</f>
        <v>0</v>
      </c>
      <c r="CD197" s="3">
        <f t="array" ref="CD197">INDEX($CI$3:$EP$26,MATCH($BV197,$CH$3:$CH$26,0),MATCH(CD$1&amp;$BU197,$CI$1:$EP$1&amp;$CI$2:$EP$2,0))*VLOOKUP($BT197,$C$17:$M$20,COUNTBLANK($D$15:K$15)+1,FALSE)</f>
        <v>0</v>
      </c>
      <c r="CE197" s="3">
        <f t="array" ref="CE197">INDEX($CI$3:$EP$26,MATCH($BV197,$CH$3:$CH$26,0),MATCH(CE$1&amp;$BU197,$CI$1:$EP$1&amp;$CI$2:$EP$2,0))*VLOOKUP($BT197,$C$17:$M$20,COUNTBLANK($D$15:L$15)+1,FALSE)</f>
        <v>0</v>
      </c>
      <c r="CF197" s="3">
        <f t="array" ref="CF197">INDEX($CI$3:$EP$26,MATCH($BV197,$CH$3:$CH$26,0),MATCH(CF$1&amp;$BU197,$CI$1:$EP$1&amp;$CI$2:$EP$2,0))*VLOOKUP($BT197,$C$17:$M$20,COUNTBLANK($D$15:M$15)+1,FALSE)</f>
        <v>0</v>
      </c>
    </row>
    <row r="198" spans="56:84" x14ac:dyDescent="0.2">
      <c r="BD198" t="str">
        <f t="shared" si="162"/>
        <v>头饰</v>
      </c>
      <c r="BE198">
        <v>1</v>
      </c>
      <c r="BF198">
        <f t="shared" si="163"/>
        <v>6</v>
      </c>
      <c r="BG198" s="1">
        <f t="shared" si="164"/>
        <v>4</v>
      </c>
      <c r="BH198" s="3">
        <f t="array" ref="BH198">INDEX($D$21:$M$44,MATCH($BD198&amp;$BF198,$C$21:$C$44&amp;$B$21:$B$44,0),MATCH(BH$1,$D$16:$M$16,0))+VLOOKUP($BE198,战斗属性模型!$K$22:$O$24,BH$2,FALSE)*INDEX($BW$3:$CF$578,MATCH($BD198&amp;$BF198&amp;$BG198,$BT$3:$BT$578&amp;$BU$3:$BU$578&amp;$BV$3:$BV$578,0),MATCH(BH$1,$BW$1:$CF$1,0))</f>
        <v>384</v>
      </c>
      <c r="BI198" s="3">
        <f t="array" ref="BI198">INDEX($D$21:$M$44,MATCH($BD198&amp;$BF198,$C$21:$C$44&amp;$B$21:$B$44,0),MATCH(BI$1,$D$16:$M$16,0))+VLOOKUP($BE198,战斗属性模型!$K$22:$O$24,BI$2,FALSE)*INDEX($BW$3:$CF$578,MATCH($BD198&amp;$BF198&amp;$BG198,$BT$3:$BT$578&amp;$BU$3:$BU$578&amp;$BV$3:$BV$578,0),MATCH(BI$1,$BW$1:$CF$1,0))</f>
        <v>20160</v>
      </c>
      <c r="BJ198" s="3">
        <f t="array" ref="BJ198">INDEX($D$21:$M$44,MATCH($BD198&amp;$BF198,$C$21:$C$44&amp;$B$21:$B$44,0),MATCH(BJ$1,$D$16:$M$16,0))+VLOOKUP($BE198,战斗属性模型!$K$22:$O$24,BJ$2,FALSE)*INDEX($BW$3:$CF$578,MATCH($BD198&amp;$BF198&amp;$BG198,$BT$3:$BT$578&amp;$BU$3:$BU$578&amp;$BV$3:$BV$578,0),MATCH(BJ$1,$BW$1:$CF$1,0))</f>
        <v>0</v>
      </c>
      <c r="BK198" s="3">
        <f t="array" ref="BK198">INDEX($D$21:$M$44,MATCH($BD198&amp;$BF198,$C$21:$C$44&amp;$B$21:$B$44,0),MATCH(BK$1,$D$16:$M$16,0))+VLOOKUP($BE198,战斗属性模型!$K$22:$O$24,BK$2,FALSE)*INDEX($BW$3:$CF$578,MATCH($BD198&amp;$BF198&amp;$BG198,$BT$3:$BT$578&amp;$BU$3:$BU$578&amp;$BV$3:$BV$578,0),MATCH(BK$1,$BW$1:$CF$1,0))</f>
        <v>0</v>
      </c>
      <c r="BL198" s="3"/>
      <c r="BM198" s="3"/>
      <c r="BN198" s="3"/>
      <c r="BO198" s="3"/>
      <c r="BP198" s="3"/>
      <c r="BQ198" s="3"/>
      <c r="BT198" t="s">
        <v>418</v>
      </c>
      <c r="BU198">
        <f t="shared" si="159"/>
        <v>3</v>
      </c>
      <c r="BV198" s="1">
        <f t="shared" si="160"/>
        <v>4</v>
      </c>
      <c r="BW198" s="3">
        <f t="array" ref="BW198">INDEX($CI$3:$EP$26,MATCH($BV198,$CH$3:$CH$26,0),MATCH(BW$1&amp;$BU198,$CI$1:$EP$1&amp;$CI$2:$EP$2,0))*VLOOKUP($BT198,$C$17:$M$20,COUNTBLANK($D$15:D$15)+1,FALSE)</f>
        <v>64</v>
      </c>
      <c r="BX198" s="3">
        <f t="array" ref="BX198">INDEX($CI$3:$EP$26,MATCH($BV198,$CH$3:$CH$26,0),MATCH(BX$1&amp;$BU198,$CI$1:$EP$1&amp;$CI$2:$EP$2,0))*VLOOKUP($BT198,$C$17:$M$20,COUNTBLANK($D$15:E$15)+1,FALSE)</f>
        <v>3200</v>
      </c>
      <c r="BY198" s="3">
        <f t="array" ref="BY198">INDEX($CI$3:$EP$26,MATCH($BV198,$CH$3:$CH$26,0),MATCH(BY$1&amp;$BU198,$CI$1:$EP$1&amp;$CI$2:$EP$2,0))*VLOOKUP($BT198,$C$17:$M$20,COUNTBLANK($D$15:F$15)+1,FALSE)</f>
        <v>0</v>
      </c>
      <c r="BZ198" s="3">
        <f t="array" ref="BZ198">INDEX($CI$3:$EP$26,MATCH($BV198,$CH$3:$CH$26,0),MATCH(BZ$1&amp;$BU198,$CI$1:$EP$1&amp;$CI$2:$EP$2,0))*VLOOKUP($BT198,$C$17:$M$20,COUNTBLANK($D$15:G$15)+1,FALSE)</f>
        <v>0</v>
      </c>
      <c r="CA198" s="3">
        <f t="array" ref="CA198">INDEX($CI$3:$EP$26,MATCH($BV198,$CH$3:$CH$26,0),MATCH(CA$1&amp;$BU198,$CI$1:$EP$1&amp;$CI$2:$EP$2,0))*VLOOKUP($BT198,$C$17:$M$20,COUNTBLANK($D$15:H$15)+1,FALSE)</f>
        <v>0</v>
      </c>
      <c r="CB198" s="3">
        <f t="array" ref="CB198">INDEX($CI$3:$EP$26,MATCH($BV198,$CH$3:$CH$26,0),MATCH(CB$1&amp;$BU198,$CI$1:$EP$1&amp;$CI$2:$EP$2,0))*VLOOKUP($BT198,$C$17:$M$20,COUNTBLANK($D$15:I$15)+1,FALSE)</f>
        <v>0.02</v>
      </c>
      <c r="CC198" s="3">
        <f t="array" ref="CC198">INDEX($CI$3:$EP$26,MATCH($BV198,$CH$3:$CH$26,0),MATCH(CC$1&amp;$BU198,$CI$1:$EP$1&amp;$CI$2:$EP$2,0))*VLOOKUP($BT198,$C$17:$M$20,COUNTBLANK($D$15:J$15)+1,FALSE)</f>
        <v>0</v>
      </c>
      <c r="CD198" s="3">
        <f t="array" ref="CD198">INDEX($CI$3:$EP$26,MATCH($BV198,$CH$3:$CH$26,0),MATCH(CD$1&amp;$BU198,$CI$1:$EP$1&amp;$CI$2:$EP$2,0))*VLOOKUP($BT198,$C$17:$M$20,COUNTBLANK($D$15:K$15)+1,FALSE)</f>
        <v>0</v>
      </c>
      <c r="CE198" s="3">
        <f t="array" ref="CE198">INDEX($CI$3:$EP$26,MATCH($BV198,$CH$3:$CH$26,0),MATCH(CE$1&amp;$BU198,$CI$1:$EP$1&amp;$CI$2:$EP$2,0))*VLOOKUP($BT198,$C$17:$M$20,COUNTBLANK($D$15:L$15)+1,FALSE)</f>
        <v>0</v>
      </c>
      <c r="CF198" s="3">
        <f t="array" ref="CF198">INDEX($CI$3:$EP$26,MATCH($BV198,$CH$3:$CH$26,0),MATCH(CF$1&amp;$BU198,$CI$1:$EP$1&amp;$CI$2:$EP$2,0))*VLOOKUP($BT198,$C$17:$M$20,COUNTBLANK($D$15:M$15)+1,FALSE)</f>
        <v>0</v>
      </c>
    </row>
    <row r="199" spans="56:84" x14ac:dyDescent="0.2">
      <c r="BD199" t="str">
        <f t="shared" si="162"/>
        <v>头饰</v>
      </c>
      <c r="BE199">
        <v>1</v>
      </c>
      <c r="BF199">
        <f t="shared" si="163"/>
        <v>6</v>
      </c>
      <c r="BG199" s="1">
        <f t="shared" si="164"/>
        <v>5</v>
      </c>
      <c r="BH199" s="3">
        <f t="array" ref="BH199">INDEX($D$21:$M$44,MATCH($BD199&amp;$BF199,$C$21:$C$44&amp;$B$21:$B$44,0),MATCH(BH$1,$D$16:$M$16,0))+VLOOKUP($BE199,战斗属性模型!$K$22:$O$24,BH$2,FALSE)*INDEX($BW$3:$CF$578,MATCH($BD199&amp;$BF199&amp;$BG199,$BT$3:$BT$578&amp;$BU$3:$BU$578&amp;$BV$3:$BV$578,0),MATCH(BH$1,$BW$1:$CF$1,0))</f>
        <v>432</v>
      </c>
      <c r="BI199" s="3">
        <f t="array" ref="BI199">INDEX($D$21:$M$44,MATCH($BD199&amp;$BF199,$C$21:$C$44&amp;$B$21:$B$44,0),MATCH(BI$1,$D$16:$M$16,0))+VLOOKUP($BE199,战斗属性模型!$K$22:$O$24,BI$2,FALSE)*INDEX($BW$3:$CF$578,MATCH($BD199&amp;$BF199&amp;$BG199,$BT$3:$BT$578&amp;$BU$3:$BU$578&amp;$BV$3:$BV$578,0),MATCH(BI$1,$BW$1:$CF$1,0))</f>
        <v>22800</v>
      </c>
      <c r="BJ199" s="3">
        <f t="array" ref="BJ199">INDEX($D$21:$M$44,MATCH($BD199&amp;$BF199,$C$21:$C$44&amp;$B$21:$B$44,0),MATCH(BJ$1,$D$16:$M$16,0))+VLOOKUP($BE199,战斗属性模型!$K$22:$O$24,BJ$2,FALSE)*INDEX($BW$3:$CF$578,MATCH($BD199&amp;$BF199&amp;$BG199,$BT$3:$BT$578&amp;$BU$3:$BU$578&amp;$BV$3:$BV$578,0),MATCH(BJ$1,$BW$1:$CF$1,0))</f>
        <v>0</v>
      </c>
      <c r="BK199" s="3">
        <f t="array" ref="BK199">INDEX($D$21:$M$44,MATCH($BD199&amp;$BF199,$C$21:$C$44&amp;$B$21:$B$44,0),MATCH(BK$1,$D$16:$M$16,0))+VLOOKUP($BE199,战斗属性模型!$K$22:$O$24,BK$2,FALSE)*INDEX($BW$3:$CF$578,MATCH($BD199&amp;$BF199&amp;$BG199,$BT$3:$BT$578&amp;$BU$3:$BU$578&amp;$BV$3:$BV$578,0),MATCH(BK$1,$BW$1:$CF$1,0))</f>
        <v>0</v>
      </c>
      <c r="BL199" s="3"/>
      <c r="BM199" s="3"/>
      <c r="BN199" s="3"/>
      <c r="BO199" s="3"/>
      <c r="BP199" s="3"/>
      <c r="BQ199" s="3"/>
      <c r="BT199" t="s">
        <v>418</v>
      </c>
      <c r="BU199">
        <f t="shared" si="159"/>
        <v>3</v>
      </c>
      <c r="BV199" s="1">
        <f t="shared" si="160"/>
        <v>5</v>
      </c>
      <c r="BW199" s="3">
        <f t="array" ref="BW199">INDEX($CI$3:$EP$26,MATCH($BV199,$CH$3:$CH$26,0),MATCH(BW$1&amp;$BU199,$CI$1:$EP$1&amp;$CI$2:$EP$2,0))*VLOOKUP($BT199,$C$17:$M$20,COUNTBLANK($D$15:D$15)+1,FALSE)</f>
        <v>80</v>
      </c>
      <c r="BX199" s="3">
        <f t="array" ref="BX199">INDEX($CI$3:$EP$26,MATCH($BV199,$CH$3:$CH$26,0),MATCH(BX$1&amp;$BU199,$CI$1:$EP$1&amp;$CI$2:$EP$2,0))*VLOOKUP($BT199,$C$17:$M$20,COUNTBLANK($D$15:E$15)+1,FALSE)</f>
        <v>4000</v>
      </c>
      <c r="BY199" s="3">
        <f t="array" ref="BY199">INDEX($CI$3:$EP$26,MATCH($BV199,$CH$3:$CH$26,0),MATCH(BY$1&amp;$BU199,$CI$1:$EP$1&amp;$CI$2:$EP$2,0))*VLOOKUP($BT199,$C$17:$M$20,COUNTBLANK($D$15:F$15)+1,FALSE)</f>
        <v>0</v>
      </c>
      <c r="BZ199" s="3">
        <f t="array" ref="BZ199">INDEX($CI$3:$EP$26,MATCH($BV199,$CH$3:$CH$26,0),MATCH(BZ$1&amp;$BU199,$CI$1:$EP$1&amp;$CI$2:$EP$2,0))*VLOOKUP($BT199,$C$17:$M$20,COUNTBLANK($D$15:G$15)+1,FALSE)</f>
        <v>0</v>
      </c>
      <c r="CA199" s="3">
        <f t="array" ref="CA199">INDEX($CI$3:$EP$26,MATCH($BV199,$CH$3:$CH$26,0),MATCH(CA$1&amp;$BU199,$CI$1:$EP$1&amp;$CI$2:$EP$2,0))*VLOOKUP($BT199,$C$17:$M$20,COUNTBLANK($D$15:H$15)+1,FALSE)</f>
        <v>0</v>
      </c>
      <c r="CB199" s="3">
        <f t="array" ref="CB199">INDEX($CI$3:$EP$26,MATCH($BV199,$CH$3:$CH$26,0),MATCH(CB$1&amp;$BU199,$CI$1:$EP$1&amp;$CI$2:$EP$2,0))*VLOOKUP($BT199,$C$17:$M$20,COUNTBLANK($D$15:I$15)+1,FALSE)</f>
        <v>0.02</v>
      </c>
      <c r="CC199" s="3">
        <f t="array" ref="CC199">INDEX($CI$3:$EP$26,MATCH($BV199,$CH$3:$CH$26,0),MATCH(CC$1&amp;$BU199,$CI$1:$EP$1&amp;$CI$2:$EP$2,0))*VLOOKUP($BT199,$C$17:$M$20,COUNTBLANK($D$15:J$15)+1,FALSE)</f>
        <v>0</v>
      </c>
      <c r="CD199" s="3">
        <f t="array" ref="CD199">INDEX($CI$3:$EP$26,MATCH($BV199,$CH$3:$CH$26,0),MATCH(CD$1&amp;$BU199,$CI$1:$EP$1&amp;$CI$2:$EP$2,0))*VLOOKUP($BT199,$C$17:$M$20,COUNTBLANK($D$15:K$15)+1,FALSE)</f>
        <v>0</v>
      </c>
      <c r="CE199" s="3">
        <f t="array" ref="CE199">INDEX($CI$3:$EP$26,MATCH($BV199,$CH$3:$CH$26,0),MATCH(CE$1&amp;$BU199,$CI$1:$EP$1&amp;$CI$2:$EP$2,0))*VLOOKUP($BT199,$C$17:$M$20,COUNTBLANK($D$15:L$15)+1,FALSE)</f>
        <v>0</v>
      </c>
      <c r="CF199" s="3">
        <f t="array" ref="CF199">INDEX($CI$3:$EP$26,MATCH($BV199,$CH$3:$CH$26,0),MATCH(CF$1&amp;$BU199,$CI$1:$EP$1&amp;$CI$2:$EP$2,0))*VLOOKUP($BT199,$C$17:$M$20,COUNTBLANK($D$15:M$15)+1,FALSE)</f>
        <v>0</v>
      </c>
    </row>
    <row r="200" spans="56:84" x14ac:dyDescent="0.2">
      <c r="BD200" t="str">
        <f t="shared" si="162"/>
        <v>头饰</v>
      </c>
      <c r="BE200">
        <v>1</v>
      </c>
      <c r="BF200">
        <f t="shared" si="163"/>
        <v>6</v>
      </c>
      <c r="BG200" s="1">
        <f t="shared" si="164"/>
        <v>6</v>
      </c>
      <c r="BH200" s="3">
        <f t="array" ref="BH200">INDEX($D$21:$M$44,MATCH($BD200&amp;$BF200,$C$21:$C$44&amp;$B$21:$B$44,0),MATCH(BH$1,$D$16:$M$16,0))+VLOOKUP($BE200,战斗属性模型!$K$22:$O$24,BH$2,FALSE)*INDEX($BW$3:$CF$578,MATCH($BD200&amp;$BF200&amp;$BG200,$BT$3:$BT$578&amp;$BU$3:$BU$578&amp;$BV$3:$BV$578,0),MATCH(BH$1,$BW$1:$CF$1,0))</f>
        <v>480</v>
      </c>
      <c r="BI200" s="3">
        <f t="array" ref="BI200">INDEX($D$21:$M$44,MATCH($BD200&amp;$BF200,$C$21:$C$44&amp;$B$21:$B$44,0),MATCH(BI$1,$D$16:$M$16,0))+VLOOKUP($BE200,战斗属性模型!$K$22:$O$24,BI$2,FALSE)*INDEX($BW$3:$CF$578,MATCH($BD200&amp;$BF200&amp;$BG200,$BT$3:$BT$578&amp;$BU$3:$BU$578&amp;$BV$3:$BV$578,0),MATCH(BI$1,$BW$1:$CF$1,0))</f>
        <v>25440</v>
      </c>
      <c r="BJ200" s="3">
        <f t="array" ref="BJ200">INDEX($D$21:$M$44,MATCH($BD200&amp;$BF200,$C$21:$C$44&amp;$B$21:$B$44,0),MATCH(BJ$1,$D$16:$M$16,0))+VLOOKUP($BE200,战斗属性模型!$K$22:$O$24,BJ$2,FALSE)*INDEX($BW$3:$CF$578,MATCH($BD200&amp;$BF200&amp;$BG200,$BT$3:$BT$578&amp;$BU$3:$BU$578&amp;$BV$3:$BV$578,0),MATCH(BJ$1,$BW$1:$CF$1,0))</f>
        <v>0</v>
      </c>
      <c r="BK200" s="3">
        <f t="array" ref="BK200">INDEX($D$21:$M$44,MATCH($BD200&amp;$BF200,$C$21:$C$44&amp;$B$21:$B$44,0),MATCH(BK$1,$D$16:$M$16,0))+VLOOKUP($BE200,战斗属性模型!$K$22:$O$24,BK$2,FALSE)*INDEX($BW$3:$CF$578,MATCH($BD200&amp;$BF200&amp;$BG200,$BT$3:$BT$578&amp;$BU$3:$BU$578&amp;$BV$3:$BV$578,0),MATCH(BK$1,$BW$1:$CF$1,0))</f>
        <v>0</v>
      </c>
      <c r="BL200" s="3"/>
      <c r="BM200" s="3"/>
      <c r="BN200" s="3"/>
      <c r="BO200" s="3"/>
      <c r="BP200" s="3"/>
      <c r="BQ200" s="3"/>
      <c r="BT200" t="s">
        <v>418</v>
      </c>
      <c r="BU200">
        <f t="shared" si="159"/>
        <v>3</v>
      </c>
      <c r="BV200" s="1">
        <f t="shared" si="160"/>
        <v>6</v>
      </c>
      <c r="BW200" s="3">
        <f t="array" ref="BW200">INDEX($CI$3:$EP$26,MATCH($BV200,$CH$3:$CH$26,0),MATCH(BW$1&amp;$BU200,$CI$1:$EP$1&amp;$CI$2:$EP$2,0))*VLOOKUP($BT200,$C$17:$M$20,COUNTBLANK($D$15:D$15)+1,FALSE)</f>
        <v>96</v>
      </c>
      <c r="BX200" s="3">
        <f t="array" ref="BX200">INDEX($CI$3:$EP$26,MATCH($BV200,$CH$3:$CH$26,0),MATCH(BX$1&amp;$BU200,$CI$1:$EP$1&amp;$CI$2:$EP$2,0))*VLOOKUP($BT200,$C$17:$M$20,COUNTBLANK($D$15:E$15)+1,FALSE)</f>
        <v>4800</v>
      </c>
      <c r="BY200" s="3">
        <f t="array" ref="BY200">INDEX($CI$3:$EP$26,MATCH($BV200,$CH$3:$CH$26,0),MATCH(BY$1&amp;$BU200,$CI$1:$EP$1&amp;$CI$2:$EP$2,0))*VLOOKUP($BT200,$C$17:$M$20,COUNTBLANK($D$15:F$15)+1,FALSE)</f>
        <v>0</v>
      </c>
      <c r="BZ200" s="3">
        <f t="array" ref="BZ200">INDEX($CI$3:$EP$26,MATCH($BV200,$CH$3:$CH$26,0),MATCH(BZ$1&amp;$BU200,$CI$1:$EP$1&amp;$CI$2:$EP$2,0))*VLOOKUP($BT200,$C$17:$M$20,COUNTBLANK($D$15:G$15)+1,FALSE)</f>
        <v>0</v>
      </c>
      <c r="CA200" s="3">
        <f t="array" ref="CA200">INDEX($CI$3:$EP$26,MATCH($BV200,$CH$3:$CH$26,0),MATCH(CA$1&amp;$BU200,$CI$1:$EP$1&amp;$CI$2:$EP$2,0))*VLOOKUP($BT200,$C$17:$M$20,COUNTBLANK($D$15:H$15)+1,FALSE)</f>
        <v>0</v>
      </c>
      <c r="CB200" s="3">
        <f t="array" ref="CB200">INDEX($CI$3:$EP$26,MATCH($BV200,$CH$3:$CH$26,0),MATCH(CB$1&amp;$BU200,$CI$1:$EP$1&amp;$CI$2:$EP$2,0))*VLOOKUP($BT200,$C$17:$M$20,COUNTBLANK($D$15:I$15)+1,FALSE)</f>
        <v>0.02</v>
      </c>
      <c r="CC200" s="3">
        <f t="array" ref="CC200">INDEX($CI$3:$EP$26,MATCH($BV200,$CH$3:$CH$26,0),MATCH(CC$1&amp;$BU200,$CI$1:$EP$1&amp;$CI$2:$EP$2,0))*VLOOKUP($BT200,$C$17:$M$20,COUNTBLANK($D$15:J$15)+1,FALSE)</f>
        <v>0</v>
      </c>
      <c r="CD200" s="3">
        <f t="array" ref="CD200">INDEX($CI$3:$EP$26,MATCH($BV200,$CH$3:$CH$26,0),MATCH(CD$1&amp;$BU200,$CI$1:$EP$1&amp;$CI$2:$EP$2,0))*VLOOKUP($BT200,$C$17:$M$20,COUNTBLANK($D$15:K$15)+1,FALSE)</f>
        <v>0</v>
      </c>
      <c r="CE200" s="3">
        <f t="array" ref="CE200">INDEX($CI$3:$EP$26,MATCH($BV200,$CH$3:$CH$26,0),MATCH(CE$1&amp;$BU200,$CI$1:$EP$1&amp;$CI$2:$EP$2,0))*VLOOKUP($BT200,$C$17:$M$20,COUNTBLANK($D$15:L$15)+1,FALSE)</f>
        <v>0</v>
      </c>
      <c r="CF200" s="3">
        <f t="array" ref="CF200">INDEX($CI$3:$EP$26,MATCH($BV200,$CH$3:$CH$26,0),MATCH(CF$1&amp;$BU200,$CI$1:$EP$1&amp;$CI$2:$EP$2,0))*VLOOKUP($BT200,$C$17:$M$20,COUNTBLANK($D$15:M$15)+1,FALSE)</f>
        <v>0</v>
      </c>
    </row>
    <row r="201" spans="56:84" x14ac:dyDescent="0.2">
      <c r="BD201" t="str">
        <f t="shared" si="162"/>
        <v>头饰</v>
      </c>
      <c r="BE201">
        <v>1</v>
      </c>
      <c r="BF201">
        <f t="shared" si="163"/>
        <v>6</v>
      </c>
      <c r="BG201" s="1">
        <f t="shared" si="164"/>
        <v>7</v>
      </c>
      <c r="BH201" s="3">
        <f t="array" ref="BH201">INDEX($D$21:$M$44,MATCH($BD201&amp;$BF201,$C$21:$C$44&amp;$B$21:$B$44,0),MATCH(BH$1,$D$16:$M$16,0))+VLOOKUP($BE201,战斗属性模型!$K$22:$O$24,BH$2,FALSE)*INDEX($BW$3:$CF$578,MATCH($BD201&amp;$BF201&amp;$BG201,$BT$3:$BT$578&amp;$BU$3:$BU$578&amp;$BV$3:$BV$578,0),MATCH(BH$1,$BW$1:$CF$1,0))</f>
        <v>528</v>
      </c>
      <c r="BI201" s="3">
        <f t="array" ref="BI201">INDEX($D$21:$M$44,MATCH($BD201&amp;$BF201,$C$21:$C$44&amp;$B$21:$B$44,0),MATCH(BI$1,$D$16:$M$16,0))+VLOOKUP($BE201,战斗属性模型!$K$22:$O$24,BI$2,FALSE)*INDEX($BW$3:$CF$578,MATCH($BD201&amp;$BF201&amp;$BG201,$BT$3:$BT$578&amp;$BU$3:$BU$578&amp;$BV$3:$BV$578,0),MATCH(BI$1,$BW$1:$CF$1,0))</f>
        <v>28080</v>
      </c>
      <c r="BJ201" s="3">
        <f t="array" ref="BJ201">INDEX($D$21:$M$44,MATCH($BD201&amp;$BF201,$C$21:$C$44&amp;$B$21:$B$44,0),MATCH(BJ$1,$D$16:$M$16,0))+VLOOKUP($BE201,战斗属性模型!$K$22:$O$24,BJ$2,FALSE)*INDEX($BW$3:$CF$578,MATCH($BD201&amp;$BF201&amp;$BG201,$BT$3:$BT$578&amp;$BU$3:$BU$578&amp;$BV$3:$BV$578,0),MATCH(BJ$1,$BW$1:$CF$1,0))</f>
        <v>0</v>
      </c>
      <c r="BK201" s="3">
        <f t="array" ref="BK201">INDEX($D$21:$M$44,MATCH($BD201&amp;$BF201,$C$21:$C$44&amp;$B$21:$B$44,0),MATCH(BK$1,$D$16:$M$16,0))+VLOOKUP($BE201,战斗属性模型!$K$22:$O$24,BK$2,FALSE)*INDEX($BW$3:$CF$578,MATCH($BD201&amp;$BF201&amp;$BG201,$BT$3:$BT$578&amp;$BU$3:$BU$578&amp;$BV$3:$BV$578,0),MATCH(BK$1,$BW$1:$CF$1,0))</f>
        <v>0</v>
      </c>
      <c r="BL201" s="3"/>
      <c r="BM201" s="3"/>
      <c r="BN201" s="3"/>
      <c r="BO201" s="3"/>
      <c r="BP201" s="3"/>
      <c r="BQ201" s="3"/>
      <c r="BT201" t="s">
        <v>418</v>
      </c>
      <c r="BU201">
        <f t="shared" si="159"/>
        <v>3</v>
      </c>
      <c r="BV201" s="1">
        <f t="shared" si="160"/>
        <v>7</v>
      </c>
      <c r="BW201" s="3">
        <f t="array" ref="BW201">INDEX($CI$3:$EP$26,MATCH($BV201,$CH$3:$CH$26,0),MATCH(BW$1&amp;$BU201,$CI$1:$EP$1&amp;$CI$2:$EP$2,0))*VLOOKUP($BT201,$C$17:$M$20,COUNTBLANK($D$15:D$15)+1,FALSE)</f>
        <v>112</v>
      </c>
      <c r="BX201" s="3">
        <f t="array" ref="BX201">INDEX($CI$3:$EP$26,MATCH($BV201,$CH$3:$CH$26,0),MATCH(BX$1&amp;$BU201,$CI$1:$EP$1&amp;$CI$2:$EP$2,0))*VLOOKUP($BT201,$C$17:$M$20,COUNTBLANK($D$15:E$15)+1,FALSE)</f>
        <v>5600</v>
      </c>
      <c r="BY201" s="3">
        <f t="array" ref="BY201">INDEX($CI$3:$EP$26,MATCH($BV201,$CH$3:$CH$26,0),MATCH(BY$1&amp;$BU201,$CI$1:$EP$1&amp;$CI$2:$EP$2,0))*VLOOKUP($BT201,$C$17:$M$20,COUNTBLANK($D$15:F$15)+1,FALSE)</f>
        <v>0</v>
      </c>
      <c r="BZ201" s="3">
        <f t="array" ref="BZ201">INDEX($CI$3:$EP$26,MATCH($BV201,$CH$3:$CH$26,0),MATCH(BZ$1&amp;$BU201,$CI$1:$EP$1&amp;$CI$2:$EP$2,0))*VLOOKUP($BT201,$C$17:$M$20,COUNTBLANK($D$15:G$15)+1,FALSE)</f>
        <v>0</v>
      </c>
      <c r="CA201" s="3">
        <f t="array" ref="CA201">INDEX($CI$3:$EP$26,MATCH($BV201,$CH$3:$CH$26,0),MATCH(CA$1&amp;$BU201,$CI$1:$EP$1&amp;$CI$2:$EP$2,0))*VLOOKUP($BT201,$C$17:$M$20,COUNTBLANK($D$15:H$15)+1,FALSE)</f>
        <v>0</v>
      </c>
      <c r="CB201" s="3">
        <f t="array" ref="CB201">INDEX($CI$3:$EP$26,MATCH($BV201,$CH$3:$CH$26,0),MATCH(CB$1&amp;$BU201,$CI$1:$EP$1&amp;$CI$2:$EP$2,0))*VLOOKUP($BT201,$C$17:$M$20,COUNTBLANK($D$15:I$15)+1,FALSE)</f>
        <v>0.02</v>
      </c>
      <c r="CC201" s="3">
        <f t="array" ref="CC201">INDEX($CI$3:$EP$26,MATCH($BV201,$CH$3:$CH$26,0),MATCH(CC$1&amp;$BU201,$CI$1:$EP$1&amp;$CI$2:$EP$2,0))*VLOOKUP($BT201,$C$17:$M$20,COUNTBLANK($D$15:J$15)+1,FALSE)</f>
        <v>0</v>
      </c>
      <c r="CD201" s="3">
        <f t="array" ref="CD201">INDEX($CI$3:$EP$26,MATCH($BV201,$CH$3:$CH$26,0),MATCH(CD$1&amp;$BU201,$CI$1:$EP$1&amp;$CI$2:$EP$2,0))*VLOOKUP($BT201,$C$17:$M$20,COUNTBLANK($D$15:K$15)+1,FALSE)</f>
        <v>0</v>
      </c>
      <c r="CE201" s="3">
        <f t="array" ref="CE201">INDEX($CI$3:$EP$26,MATCH($BV201,$CH$3:$CH$26,0),MATCH(CE$1&amp;$BU201,$CI$1:$EP$1&amp;$CI$2:$EP$2,0))*VLOOKUP($BT201,$C$17:$M$20,COUNTBLANK($D$15:L$15)+1,FALSE)</f>
        <v>0</v>
      </c>
      <c r="CF201" s="3">
        <f t="array" ref="CF201">INDEX($CI$3:$EP$26,MATCH($BV201,$CH$3:$CH$26,0),MATCH(CF$1&amp;$BU201,$CI$1:$EP$1&amp;$CI$2:$EP$2,0))*VLOOKUP($BT201,$C$17:$M$20,COUNTBLANK($D$15:M$15)+1,FALSE)</f>
        <v>0</v>
      </c>
    </row>
    <row r="202" spans="56:84" x14ac:dyDescent="0.2">
      <c r="BD202" t="str">
        <f t="shared" si="162"/>
        <v>头饰</v>
      </c>
      <c r="BE202">
        <v>1</v>
      </c>
      <c r="BF202">
        <f t="shared" si="163"/>
        <v>6</v>
      </c>
      <c r="BG202" s="1">
        <f t="shared" si="164"/>
        <v>8</v>
      </c>
      <c r="BH202" s="3">
        <f t="array" ref="BH202">INDEX($D$21:$M$44,MATCH($BD202&amp;$BF202,$C$21:$C$44&amp;$B$21:$B$44,0),MATCH(BH$1,$D$16:$M$16,0))+VLOOKUP($BE202,战斗属性模型!$K$22:$O$24,BH$2,FALSE)*INDEX($BW$3:$CF$578,MATCH($BD202&amp;$BF202&amp;$BG202,$BT$3:$BT$578&amp;$BU$3:$BU$578&amp;$BV$3:$BV$578,0),MATCH(BH$1,$BW$1:$CF$1,0))</f>
        <v>576</v>
      </c>
      <c r="BI202" s="3">
        <f t="array" ref="BI202">INDEX($D$21:$M$44,MATCH($BD202&amp;$BF202,$C$21:$C$44&amp;$B$21:$B$44,0),MATCH(BI$1,$D$16:$M$16,0))+VLOOKUP($BE202,战斗属性模型!$K$22:$O$24,BI$2,FALSE)*INDEX($BW$3:$CF$578,MATCH($BD202&amp;$BF202&amp;$BG202,$BT$3:$BT$578&amp;$BU$3:$BU$578&amp;$BV$3:$BV$578,0),MATCH(BI$1,$BW$1:$CF$1,0))</f>
        <v>30720</v>
      </c>
      <c r="BJ202" s="3">
        <f t="array" ref="BJ202">INDEX($D$21:$M$44,MATCH($BD202&amp;$BF202,$C$21:$C$44&amp;$B$21:$B$44,0),MATCH(BJ$1,$D$16:$M$16,0))+VLOOKUP($BE202,战斗属性模型!$K$22:$O$24,BJ$2,FALSE)*INDEX($BW$3:$CF$578,MATCH($BD202&amp;$BF202&amp;$BG202,$BT$3:$BT$578&amp;$BU$3:$BU$578&amp;$BV$3:$BV$578,0),MATCH(BJ$1,$BW$1:$CF$1,0))</f>
        <v>0</v>
      </c>
      <c r="BK202" s="3">
        <f t="array" ref="BK202">INDEX($D$21:$M$44,MATCH($BD202&amp;$BF202,$C$21:$C$44&amp;$B$21:$B$44,0),MATCH(BK$1,$D$16:$M$16,0))+VLOOKUP($BE202,战斗属性模型!$K$22:$O$24,BK$2,FALSE)*INDEX($BW$3:$CF$578,MATCH($BD202&amp;$BF202&amp;$BG202,$BT$3:$BT$578&amp;$BU$3:$BU$578&amp;$BV$3:$BV$578,0),MATCH(BK$1,$BW$1:$CF$1,0))</f>
        <v>0</v>
      </c>
      <c r="BL202" s="3"/>
      <c r="BM202" s="3"/>
      <c r="BN202" s="3"/>
      <c r="BO202" s="3"/>
      <c r="BP202" s="3"/>
      <c r="BQ202" s="3"/>
      <c r="BT202" t="s">
        <v>418</v>
      </c>
      <c r="BU202">
        <f t="shared" si="159"/>
        <v>3</v>
      </c>
      <c r="BV202" s="1">
        <f t="shared" si="160"/>
        <v>8</v>
      </c>
      <c r="BW202" s="3">
        <f t="array" ref="BW202">INDEX($CI$3:$EP$26,MATCH($BV202,$CH$3:$CH$26,0),MATCH(BW$1&amp;$BU202,$CI$1:$EP$1&amp;$CI$2:$EP$2,0))*VLOOKUP($BT202,$C$17:$M$20,COUNTBLANK($D$15:D$15)+1,FALSE)</f>
        <v>128</v>
      </c>
      <c r="BX202" s="3">
        <f t="array" ref="BX202">INDEX($CI$3:$EP$26,MATCH($BV202,$CH$3:$CH$26,0),MATCH(BX$1&amp;$BU202,$CI$1:$EP$1&amp;$CI$2:$EP$2,0))*VLOOKUP($BT202,$C$17:$M$20,COUNTBLANK($D$15:E$15)+1,FALSE)</f>
        <v>6400</v>
      </c>
      <c r="BY202" s="3">
        <f t="array" ref="BY202">INDEX($CI$3:$EP$26,MATCH($BV202,$CH$3:$CH$26,0),MATCH(BY$1&amp;$BU202,$CI$1:$EP$1&amp;$CI$2:$EP$2,0))*VLOOKUP($BT202,$C$17:$M$20,COUNTBLANK($D$15:F$15)+1,FALSE)</f>
        <v>0</v>
      </c>
      <c r="BZ202" s="3">
        <f t="array" ref="BZ202">INDEX($CI$3:$EP$26,MATCH($BV202,$CH$3:$CH$26,0),MATCH(BZ$1&amp;$BU202,$CI$1:$EP$1&amp;$CI$2:$EP$2,0))*VLOOKUP($BT202,$C$17:$M$20,COUNTBLANK($D$15:G$15)+1,FALSE)</f>
        <v>0</v>
      </c>
      <c r="CA202" s="3">
        <f t="array" ref="CA202">INDEX($CI$3:$EP$26,MATCH($BV202,$CH$3:$CH$26,0),MATCH(CA$1&amp;$BU202,$CI$1:$EP$1&amp;$CI$2:$EP$2,0))*VLOOKUP($BT202,$C$17:$M$20,COUNTBLANK($D$15:H$15)+1,FALSE)</f>
        <v>0</v>
      </c>
      <c r="CB202" s="3">
        <f t="array" ref="CB202">INDEX($CI$3:$EP$26,MATCH($BV202,$CH$3:$CH$26,0),MATCH(CB$1&amp;$BU202,$CI$1:$EP$1&amp;$CI$2:$EP$2,0))*VLOOKUP($BT202,$C$17:$M$20,COUNTBLANK($D$15:I$15)+1,FALSE)</f>
        <v>0.04</v>
      </c>
      <c r="CC202" s="3">
        <f t="array" ref="CC202">INDEX($CI$3:$EP$26,MATCH($BV202,$CH$3:$CH$26,0),MATCH(CC$1&amp;$BU202,$CI$1:$EP$1&amp;$CI$2:$EP$2,0))*VLOOKUP($BT202,$C$17:$M$20,COUNTBLANK($D$15:J$15)+1,FALSE)</f>
        <v>0</v>
      </c>
      <c r="CD202" s="3">
        <f t="array" ref="CD202">INDEX($CI$3:$EP$26,MATCH($BV202,$CH$3:$CH$26,0),MATCH(CD$1&amp;$BU202,$CI$1:$EP$1&amp;$CI$2:$EP$2,0))*VLOOKUP($BT202,$C$17:$M$20,COUNTBLANK($D$15:K$15)+1,FALSE)</f>
        <v>0</v>
      </c>
      <c r="CE202" s="3">
        <f t="array" ref="CE202">INDEX($CI$3:$EP$26,MATCH($BV202,$CH$3:$CH$26,0),MATCH(CE$1&amp;$BU202,$CI$1:$EP$1&amp;$CI$2:$EP$2,0))*VLOOKUP($BT202,$C$17:$M$20,COUNTBLANK($D$15:L$15)+1,FALSE)</f>
        <v>0</v>
      </c>
      <c r="CF202" s="3">
        <f t="array" ref="CF202">INDEX($CI$3:$EP$26,MATCH($BV202,$CH$3:$CH$26,0),MATCH(CF$1&amp;$BU202,$CI$1:$EP$1&amp;$CI$2:$EP$2,0))*VLOOKUP($BT202,$C$17:$M$20,COUNTBLANK($D$15:M$15)+1,FALSE)</f>
        <v>0</v>
      </c>
    </row>
    <row r="203" spans="56:84" x14ac:dyDescent="0.2">
      <c r="BD203" t="str">
        <f t="shared" si="162"/>
        <v>头饰</v>
      </c>
      <c r="BE203">
        <v>1</v>
      </c>
      <c r="BF203">
        <f t="shared" si="163"/>
        <v>6</v>
      </c>
      <c r="BG203" s="1">
        <f t="shared" si="164"/>
        <v>9</v>
      </c>
      <c r="BH203" s="3">
        <f t="array" ref="BH203">INDEX($D$21:$M$44,MATCH($BD203&amp;$BF203,$C$21:$C$44&amp;$B$21:$B$44,0),MATCH(BH$1,$D$16:$M$16,0))+VLOOKUP($BE203,战斗属性模型!$K$22:$O$24,BH$2,FALSE)*INDEX($BW$3:$CF$578,MATCH($BD203&amp;$BF203&amp;$BG203,$BT$3:$BT$578&amp;$BU$3:$BU$578&amp;$BV$3:$BV$578,0),MATCH(BH$1,$BW$1:$CF$1,0))</f>
        <v>624</v>
      </c>
      <c r="BI203" s="3">
        <f t="array" ref="BI203">INDEX($D$21:$M$44,MATCH($BD203&amp;$BF203,$C$21:$C$44&amp;$B$21:$B$44,0),MATCH(BI$1,$D$16:$M$16,0))+VLOOKUP($BE203,战斗属性模型!$K$22:$O$24,BI$2,FALSE)*INDEX($BW$3:$CF$578,MATCH($BD203&amp;$BF203&amp;$BG203,$BT$3:$BT$578&amp;$BU$3:$BU$578&amp;$BV$3:$BV$578,0),MATCH(BI$1,$BW$1:$CF$1,0))</f>
        <v>33360</v>
      </c>
      <c r="BJ203" s="3">
        <f t="array" ref="BJ203">INDEX($D$21:$M$44,MATCH($BD203&amp;$BF203,$C$21:$C$44&amp;$B$21:$B$44,0),MATCH(BJ$1,$D$16:$M$16,0))+VLOOKUP($BE203,战斗属性模型!$K$22:$O$24,BJ$2,FALSE)*INDEX($BW$3:$CF$578,MATCH($BD203&amp;$BF203&amp;$BG203,$BT$3:$BT$578&amp;$BU$3:$BU$578&amp;$BV$3:$BV$578,0),MATCH(BJ$1,$BW$1:$CF$1,0))</f>
        <v>0</v>
      </c>
      <c r="BK203" s="3">
        <f t="array" ref="BK203">INDEX($D$21:$M$44,MATCH($BD203&amp;$BF203,$C$21:$C$44&amp;$B$21:$B$44,0),MATCH(BK$1,$D$16:$M$16,0))+VLOOKUP($BE203,战斗属性模型!$K$22:$O$24,BK$2,FALSE)*INDEX($BW$3:$CF$578,MATCH($BD203&amp;$BF203&amp;$BG203,$BT$3:$BT$578&amp;$BU$3:$BU$578&amp;$BV$3:$BV$578,0),MATCH(BK$1,$BW$1:$CF$1,0))</f>
        <v>0</v>
      </c>
      <c r="BL203" s="3"/>
      <c r="BM203" s="3"/>
      <c r="BN203" s="3"/>
      <c r="BO203" s="3"/>
      <c r="BP203" s="3"/>
      <c r="BQ203" s="3"/>
      <c r="BT203" t="s">
        <v>418</v>
      </c>
      <c r="BU203">
        <f t="shared" si="159"/>
        <v>3</v>
      </c>
      <c r="BV203" s="1">
        <f t="shared" si="160"/>
        <v>9</v>
      </c>
      <c r="BW203" s="3">
        <f t="array" ref="BW203">INDEX($CI$3:$EP$26,MATCH($BV203,$CH$3:$CH$26,0),MATCH(BW$1&amp;$BU203,$CI$1:$EP$1&amp;$CI$2:$EP$2,0))*VLOOKUP($BT203,$C$17:$M$20,COUNTBLANK($D$15:D$15)+1,FALSE)</f>
        <v>144</v>
      </c>
      <c r="BX203" s="3">
        <f t="array" ref="BX203">INDEX($CI$3:$EP$26,MATCH($BV203,$CH$3:$CH$26,0),MATCH(BX$1&amp;$BU203,$CI$1:$EP$1&amp;$CI$2:$EP$2,0))*VLOOKUP($BT203,$C$17:$M$20,COUNTBLANK($D$15:E$15)+1,FALSE)</f>
        <v>7200</v>
      </c>
      <c r="BY203" s="3">
        <f t="array" ref="BY203">INDEX($CI$3:$EP$26,MATCH($BV203,$CH$3:$CH$26,0),MATCH(BY$1&amp;$BU203,$CI$1:$EP$1&amp;$CI$2:$EP$2,0))*VLOOKUP($BT203,$C$17:$M$20,COUNTBLANK($D$15:F$15)+1,FALSE)</f>
        <v>0</v>
      </c>
      <c r="BZ203" s="3">
        <f t="array" ref="BZ203">INDEX($CI$3:$EP$26,MATCH($BV203,$CH$3:$CH$26,0),MATCH(BZ$1&amp;$BU203,$CI$1:$EP$1&amp;$CI$2:$EP$2,0))*VLOOKUP($BT203,$C$17:$M$20,COUNTBLANK($D$15:G$15)+1,FALSE)</f>
        <v>0</v>
      </c>
      <c r="CA203" s="3">
        <f t="array" ref="CA203">INDEX($CI$3:$EP$26,MATCH($BV203,$CH$3:$CH$26,0),MATCH(CA$1&amp;$BU203,$CI$1:$EP$1&amp;$CI$2:$EP$2,0))*VLOOKUP($BT203,$C$17:$M$20,COUNTBLANK($D$15:H$15)+1,FALSE)</f>
        <v>0</v>
      </c>
      <c r="CB203" s="3">
        <f t="array" ref="CB203">INDEX($CI$3:$EP$26,MATCH($BV203,$CH$3:$CH$26,0),MATCH(CB$1&amp;$BU203,$CI$1:$EP$1&amp;$CI$2:$EP$2,0))*VLOOKUP($BT203,$C$17:$M$20,COUNTBLANK($D$15:I$15)+1,FALSE)</f>
        <v>0.04</v>
      </c>
      <c r="CC203" s="3">
        <f t="array" ref="CC203">INDEX($CI$3:$EP$26,MATCH($BV203,$CH$3:$CH$26,0),MATCH(CC$1&amp;$BU203,$CI$1:$EP$1&amp;$CI$2:$EP$2,0))*VLOOKUP($BT203,$C$17:$M$20,COUNTBLANK($D$15:J$15)+1,FALSE)</f>
        <v>0</v>
      </c>
      <c r="CD203" s="3">
        <f t="array" ref="CD203">INDEX($CI$3:$EP$26,MATCH($BV203,$CH$3:$CH$26,0),MATCH(CD$1&amp;$BU203,$CI$1:$EP$1&amp;$CI$2:$EP$2,0))*VLOOKUP($BT203,$C$17:$M$20,COUNTBLANK($D$15:K$15)+1,FALSE)</f>
        <v>0</v>
      </c>
      <c r="CE203" s="3">
        <f t="array" ref="CE203">INDEX($CI$3:$EP$26,MATCH($BV203,$CH$3:$CH$26,0),MATCH(CE$1&amp;$BU203,$CI$1:$EP$1&amp;$CI$2:$EP$2,0))*VLOOKUP($BT203,$C$17:$M$20,COUNTBLANK($D$15:L$15)+1,FALSE)</f>
        <v>0</v>
      </c>
      <c r="CF203" s="3">
        <f t="array" ref="CF203">INDEX($CI$3:$EP$26,MATCH($BV203,$CH$3:$CH$26,0),MATCH(CF$1&amp;$BU203,$CI$1:$EP$1&amp;$CI$2:$EP$2,0))*VLOOKUP($BT203,$C$17:$M$20,COUNTBLANK($D$15:M$15)+1,FALSE)</f>
        <v>0</v>
      </c>
    </row>
    <row r="204" spans="56:84" x14ac:dyDescent="0.2">
      <c r="BD204" t="str">
        <f t="shared" si="162"/>
        <v>头饰</v>
      </c>
      <c r="BE204">
        <v>1</v>
      </c>
      <c r="BF204">
        <f t="shared" si="163"/>
        <v>6</v>
      </c>
      <c r="BG204" s="1">
        <f t="shared" si="164"/>
        <v>10</v>
      </c>
      <c r="BH204" s="3">
        <f t="array" ref="BH204">INDEX($D$21:$M$44,MATCH($BD204&amp;$BF204,$C$21:$C$44&amp;$B$21:$B$44,0),MATCH(BH$1,$D$16:$M$16,0))+VLOOKUP($BE204,战斗属性模型!$K$22:$O$24,BH$2,FALSE)*INDEX($BW$3:$CF$578,MATCH($BD204&amp;$BF204&amp;$BG204,$BT$3:$BT$578&amp;$BU$3:$BU$578&amp;$BV$3:$BV$578,0),MATCH(BH$1,$BW$1:$CF$1,0))</f>
        <v>672</v>
      </c>
      <c r="BI204" s="3">
        <f t="array" ref="BI204">INDEX($D$21:$M$44,MATCH($BD204&amp;$BF204,$C$21:$C$44&amp;$B$21:$B$44,0),MATCH(BI$1,$D$16:$M$16,0))+VLOOKUP($BE204,战斗属性模型!$K$22:$O$24,BI$2,FALSE)*INDEX($BW$3:$CF$578,MATCH($BD204&amp;$BF204&amp;$BG204,$BT$3:$BT$578&amp;$BU$3:$BU$578&amp;$BV$3:$BV$578,0),MATCH(BI$1,$BW$1:$CF$1,0))</f>
        <v>36000</v>
      </c>
      <c r="BJ204" s="3">
        <f t="array" ref="BJ204">INDEX($D$21:$M$44,MATCH($BD204&amp;$BF204,$C$21:$C$44&amp;$B$21:$B$44,0),MATCH(BJ$1,$D$16:$M$16,0))+VLOOKUP($BE204,战斗属性模型!$K$22:$O$24,BJ$2,FALSE)*INDEX($BW$3:$CF$578,MATCH($BD204&amp;$BF204&amp;$BG204,$BT$3:$BT$578&amp;$BU$3:$BU$578&amp;$BV$3:$BV$578,0),MATCH(BJ$1,$BW$1:$CF$1,0))</f>
        <v>0</v>
      </c>
      <c r="BK204" s="3">
        <f t="array" ref="BK204">INDEX($D$21:$M$44,MATCH($BD204&amp;$BF204,$C$21:$C$44&amp;$B$21:$B$44,0),MATCH(BK$1,$D$16:$M$16,0))+VLOOKUP($BE204,战斗属性模型!$K$22:$O$24,BK$2,FALSE)*INDEX($BW$3:$CF$578,MATCH($BD204&amp;$BF204&amp;$BG204,$BT$3:$BT$578&amp;$BU$3:$BU$578&amp;$BV$3:$BV$578,0),MATCH(BK$1,$BW$1:$CF$1,0))</f>
        <v>0</v>
      </c>
      <c r="BL204" s="3"/>
      <c r="BM204" s="3"/>
      <c r="BN204" s="3"/>
      <c r="BO204" s="3"/>
      <c r="BP204" s="3"/>
      <c r="BQ204" s="3"/>
      <c r="BT204" t="s">
        <v>418</v>
      </c>
      <c r="BU204">
        <f t="shared" si="159"/>
        <v>3</v>
      </c>
      <c r="BV204" s="1">
        <f t="shared" si="160"/>
        <v>10</v>
      </c>
      <c r="BW204" s="3">
        <f t="array" ref="BW204">INDEX($CI$3:$EP$26,MATCH($BV204,$CH$3:$CH$26,0),MATCH(BW$1&amp;$BU204,$CI$1:$EP$1&amp;$CI$2:$EP$2,0))*VLOOKUP($BT204,$C$17:$M$20,COUNTBLANK($D$15:D$15)+1,FALSE)</f>
        <v>160</v>
      </c>
      <c r="BX204" s="3">
        <f t="array" ref="BX204">INDEX($CI$3:$EP$26,MATCH($BV204,$CH$3:$CH$26,0),MATCH(BX$1&amp;$BU204,$CI$1:$EP$1&amp;$CI$2:$EP$2,0))*VLOOKUP($BT204,$C$17:$M$20,COUNTBLANK($D$15:E$15)+1,FALSE)</f>
        <v>8000</v>
      </c>
      <c r="BY204" s="3">
        <f t="array" ref="BY204">INDEX($CI$3:$EP$26,MATCH($BV204,$CH$3:$CH$26,0),MATCH(BY$1&amp;$BU204,$CI$1:$EP$1&amp;$CI$2:$EP$2,0))*VLOOKUP($BT204,$C$17:$M$20,COUNTBLANK($D$15:F$15)+1,FALSE)</f>
        <v>0</v>
      </c>
      <c r="BZ204" s="3">
        <f t="array" ref="BZ204">INDEX($CI$3:$EP$26,MATCH($BV204,$CH$3:$CH$26,0),MATCH(BZ$1&amp;$BU204,$CI$1:$EP$1&amp;$CI$2:$EP$2,0))*VLOOKUP($BT204,$C$17:$M$20,COUNTBLANK($D$15:G$15)+1,FALSE)</f>
        <v>0</v>
      </c>
      <c r="CA204" s="3">
        <f t="array" ref="CA204">INDEX($CI$3:$EP$26,MATCH($BV204,$CH$3:$CH$26,0),MATCH(CA$1&amp;$BU204,$CI$1:$EP$1&amp;$CI$2:$EP$2,0))*VLOOKUP($BT204,$C$17:$M$20,COUNTBLANK($D$15:H$15)+1,FALSE)</f>
        <v>0</v>
      </c>
      <c r="CB204" s="3">
        <f t="array" ref="CB204">INDEX($CI$3:$EP$26,MATCH($BV204,$CH$3:$CH$26,0),MATCH(CB$1&amp;$BU204,$CI$1:$EP$1&amp;$CI$2:$EP$2,0))*VLOOKUP($BT204,$C$17:$M$20,COUNTBLANK($D$15:I$15)+1,FALSE)</f>
        <v>0.04</v>
      </c>
      <c r="CC204" s="3">
        <f t="array" ref="CC204">INDEX($CI$3:$EP$26,MATCH($BV204,$CH$3:$CH$26,0),MATCH(CC$1&amp;$BU204,$CI$1:$EP$1&amp;$CI$2:$EP$2,0))*VLOOKUP($BT204,$C$17:$M$20,COUNTBLANK($D$15:J$15)+1,FALSE)</f>
        <v>0</v>
      </c>
      <c r="CD204" s="3">
        <f t="array" ref="CD204">INDEX($CI$3:$EP$26,MATCH($BV204,$CH$3:$CH$26,0),MATCH(CD$1&amp;$BU204,$CI$1:$EP$1&amp;$CI$2:$EP$2,0))*VLOOKUP($BT204,$C$17:$M$20,COUNTBLANK($D$15:K$15)+1,FALSE)</f>
        <v>0</v>
      </c>
      <c r="CE204" s="3">
        <f t="array" ref="CE204">INDEX($CI$3:$EP$26,MATCH($BV204,$CH$3:$CH$26,0),MATCH(CE$1&amp;$BU204,$CI$1:$EP$1&amp;$CI$2:$EP$2,0))*VLOOKUP($BT204,$C$17:$M$20,COUNTBLANK($D$15:L$15)+1,FALSE)</f>
        <v>0</v>
      </c>
      <c r="CF204" s="3">
        <f t="array" ref="CF204">INDEX($CI$3:$EP$26,MATCH($BV204,$CH$3:$CH$26,0),MATCH(CF$1&amp;$BU204,$CI$1:$EP$1&amp;$CI$2:$EP$2,0))*VLOOKUP($BT204,$C$17:$M$20,COUNTBLANK($D$15:M$15)+1,FALSE)</f>
        <v>0</v>
      </c>
    </row>
    <row r="205" spans="56:84" x14ac:dyDescent="0.2">
      <c r="BD205" t="str">
        <f t="shared" si="162"/>
        <v>头饰</v>
      </c>
      <c r="BE205">
        <v>1</v>
      </c>
      <c r="BF205">
        <f t="shared" si="163"/>
        <v>6</v>
      </c>
      <c r="BG205" s="1">
        <f t="shared" si="164"/>
        <v>11</v>
      </c>
      <c r="BH205" s="3">
        <f t="array" ref="BH205">INDEX($D$21:$M$44,MATCH($BD205&amp;$BF205,$C$21:$C$44&amp;$B$21:$B$44,0),MATCH(BH$1,$D$16:$M$16,0))+VLOOKUP($BE205,战斗属性模型!$K$22:$O$24,BH$2,FALSE)*INDEX($BW$3:$CF$578,MATCH($BD205&amp;$BF205&amp;$BG205,$BT$3:$BT$578&amp;$BU$3:$BU$578&amp;$BV$3:$BV$578,0),MATCH(BH$1,$BW$1:$CF$1,0))</f>
        <v>720</v>
      </c>
      <c r="BI205" s="3">
        <f t="array" ref="BI205">INDEX($D$21:$M$44,MATCH($BD205&amp;$BF205,$C$21:$C$44&amp;$B$21:$B$44,0),MATCH(BI$1,$D$16:$M$16,0))+VLOOKUP($BE205,战斗属性模型!$K$22:$O$24,BI$2,FALSE)*INDEX($BW$3:$CF$578,MATCH($BD205&amp;$BF205&amp;$BG205,$BT$3:$BT$578&amp;$BU$3:$BU$578&amp;$BV$3:$BV$578,0),MATCH(BI$1,$BW$1:$CF$1,0))</f>
        <v>38640</v>
      </c>
      <c r="BJ205" s="3">
        <f t="array" ref="BJ205">INDEX($D$21:$M$44,MATCH($BD205&amp;$BF205,$C$21:$C$44&amp;$B$21:$B$44,0),MATCH(BJ$1,$D$16:$M$16,0))+VLOOKUP($BE205,战斗属性模型!$K$22:$O$24,BJ$2,FALSE)*INDEX($BW$3:$CF$578,MATCH($BD205&amp;$BF205&amp;$BG205,$BT$3:$BT$578&amp;$BU$3:$BU$578&amp;$BV$3:$BV$578,0),MATCH(BJ$1,$BW$1:$CF$1,0))</f>
        <v>0</v>
      </c>
      <c r="BK205" s="3">
        <f t="array" ref="BK205">INDEX($D$21:$M$44,MATCH($BD205&amp;$BF205,$C$21:$C$44&amp;$B$21:$B$44,0),MATCH(BK$1,$D$16:$M$16,0))+VLOOKUP($BE205,战斗属性模型!$K$22:$O$24,BK$2,FALSE)*INDEX($BW$3:$CF$578,MATCH($BD205&amp;$BF205&amp;$BG205,$BT$3:$BT$578&amp;$BU$3:$BU$578&amp;$BV$3:$BV$578,0),MATCH(BK$1,$BW$1:$CF$1,0))</f>
        <v>0</v>
      </c>
      <c r="BL205" s="3"/>
      <c r="BM205" s="3"/>
      <c r="BN205" s="3"/>
      <c r="BO205" s="3"/>
      <c r="BP205" s="3"/>
      <c r="BQ205" s="3"/>
      <c r="BT205" t="s">
        <v>418</v>
      </c>
      <c r="BU205">
        <f t="shared" si="159"/>
        <v>3</v>
      </c>
      <c r="BV205" s="1">
        <f t="shared" si="160"/>
        <v>11</v>
      </c>
      <c r="BW205" s="3">
        <f t="array" ref="BW205">INDEX($CI$3:$EP$26,MATCH($BV205,$CH$3:$CH$26,0),MATCH(BW$1&amp;$BU205,$CI$1:$EP$1&amp;$CI$2:$EP$2,0))*VLOOKUP($BT205,$C$17:$M$20,COUNTBLANK($D$15:D$15)+1,FALSE)</f>
        <v>176</v>
      </c>
      <c r="BX205" s="3">
        <f t="array" ref="BX205">INDEX($CI$3:$EP$26,MATCH($BV205,$CH$3:$CH$26,0),MATCH(BX$1&amp;$BU205,$CI$1:$EP$1&amp;$CI$2:$EP$2,0))*VLOOKUP($BT205,$C$17:$M$20,COUNTBLANK($D$15:E$15)+1,FALSE)</f>
        <v>8800</v>
      </c>
      <c r="BY205" s="3">
        <f t="array" ref="BY205">INDEX($CI$3:$EP$26,MATCH($BV205,$CH$3:$CH$26,0),MATCH(BY$1&amp;$BU205,$CI$1:$EP$1&amp;$CI$2:$EP$2,0))*VLOOKUP($BT205,$C$17:$M$20,COUNTBLANK($D$15:F$15)+1,FALSE)</f>
        <v>0</v>
      </c>
      <c r="BZ205" s="3">
        <f t="array" ref="BZ205">INDEX($CI$3:$EP$26,MATCH($BV205,$CH$3:$CH$26,0),MATCH(BZ$1&amp;$BU205,$CI$1:$EP$1&amp;$CI$2:$EP$2,0))*VLOOKUP($BT205,$C$17:$M$20,COUNTBLANK($D$15:G$15)+1,FALSE)</f>
        <v>0</v>
      </c>
      <c r="CA205" s="3">
        <f t="array" ref="CA205">INDEX($CI$3:$EP$26,MATCH($BV205,$CH$3:$CH$26,0),MATCH(CA$1&amp;$BU205,$CI$1:$EP$1&amp;$CI$2:$EP$2,0))*VLOOKUP($BT205,$C$17:$M$20,COUNTBLANK($D$15:H$15)+1,FALSE)</f>
        <v>0</v>
      </c>
      <c r="CB205" s="3">
        <f t="array" ref="CB205">INDEX($CI$3:$EP$26,MATCH($BV205,$CH$3:$CH$26,0),MATCH(CB$1&amp;$BU205,$CI$1:$EP$1&amp;$CI$2:$EP$2,0))*VLOOKUP($BT205,$C$17:$M$20,COUNTBLANK($D$15:I$15)+1,FALSE)</f>
        <v>0.04</v>
      </c>
      <c r="CC205" s="3">
        <f t="array" ref="CC205">INDEX($CI$3:$EP$26,MATCH($BV205,$CH$3:$CH$26,0),MATCH(CC$1&amp;$BU205,$CI$1:$EP$1&amp;$CI$2:$EP$2,0))*VLOOKUP($BT205,$C$17:$M$20,COUNTBLANK($D$15:J$15)+1,FALSE)</f>
        <v>0</v>
      </c>
      <c r="CD205" s="3">
        <f t="array" ref="CD205">INDEX($CI$3:$EP$26,MATCH($BV205,$CH$3:$CH$26,0),MATCH(CD$1&amp;$BU205,$CI$1:$EP$1&amp;$CI$2:$EP$2,0))*VLOOKUP($BT205,$C$17:$M$20,COUNTBLANK($D$15:K$15)+1,FALSE)</f>
        <v>0</v>
      </c>
      <c r="CE205" s="3">
        <f t="array" ref="CE205">INDEX($CI$3:$EP$26,MATCH($BV205,$CH$3:$CH$26,0),MATCH(CE$1&amp;$BU205,$CI$1:$EP$1&amp;$CI$2:$EP$2,0))*VLOOKUP($BT205,$C$17:$M$20,COUNTBLANK($D$15:L$15)+1,FALSE)</f>
        <v>0</v>
      </c>
      <c r="CF205" s="3">
        <f t="array" ref="CF205">INDEX($CI$3:$EP$26,MATCH($BV205,$CH$3:$CH$26,0),MATCH(CF$1&amp;$BU205,$CI$1:$EP$1&amp;$CI$2:$EP$2,0))*VLOOKUP($BT205,$C$17:$M$20,COUNTBLANK($D$15:M$15)+1,FALSE)</f>
        <v>0</v>
      </c>
    </row>
    <row r="206" spans="56:84" x14ac:dyDescent="0.2">
      <c r="BD206" t="str">
        <f t="shared" si="162"/>
        <v>头饰</v>
      </c>
      <c r="BE206">
        <v>1</v>
      </c>
      <c r="BF206">
        <f t="shared" si="163"/>
        <v>6</v>
      </c>
      <c r="BG206" s="1">
        <f t="shared" si="164"/>
        <v>12</v>
      </c>
      <c r="BH206" s="3">
        <f t="array" ref="BH206">INDEX($D$21:$M$44,MATCH($BD206&amp;$BF206,$C$21:$C$44&amp;$B$21:$B$44,0),MATCH(BH$1,$D$16:$M$16,0))+VLOOKUP($BE206,战斗属性模型!$K$22:$O$24,BH$2,FALSE)*INDEX($BW$3:$CF$578,MATCH($BD206&amp;$BF206&amp;$BG206,$BT$3:$BT$578&amp;$BU$3:$BU$578&amp;$BV$3:$BV$578,0),MATCH(BH$1,$BW$1:$CF$1,0))</f>
        <v>768</v>
      </c>
      <c r="BI206" s="3">
        <f t="array" ref="BI206">INDEX($D$21:$M$44,MATCH($BD206&amp;$BF206,$C$21:$C$44&amp;$B$21:$B$44,0),MATCH(BI$1,$D$16:$M$16,0))+VLOOKUP($BE206,战斗属性模型!$K$22:$O$24,BI$2,FALSE)*INDEX($BW$3:$CF$578,MATCH($BD206&amp;$BF206&amp;$BG206,$BT$3:$BT$578&amp;$BU$3:$BU$578&amp;$BV$3:$BV$578,0),MATCH(BI$1,$BW$1:$CF$1,0))</f>
        <v>41280</v>
      </c>
      <c r="BJ206" s="3">
        <f t="array" ref="BJ206">INDEX($D$21:$M$44,MATCH($BD206&amp;$BF206,$C$21:$C$44&amp;$B$21:$B$44,0),MATCH(BJ$1,$D$16:$M$16,0))+VLOOKUP($BE206,战斗属性模型!$K$22:$O$24,BJ$2,FALSE)*INDEX($BW$3:$CF$578,MATCH($BD206&amp;$BF206&amp;$BG206,$BT$3:$BT$578&amp;$BU$3:$BU$578&amp;$BV$3:$BV$578,0),MATCH(BJ$1,$BW$1:$CF$1,0))</f>
        <v>0</v>
      </c>
      <c r="BK206" s="3">
        <f t="array" ref="BK206">INDEX($D$21:$M$44,MATCH($BD206&amp;$BF206,$C$21:$C$44&amp;$B$21:$B$44,0),MATCH(BK$1,$D$16:$M$16,0))+VLOOKUP($BE206,战斗属性模型!$K$22:$O$24,BK$2,FALSE)*INDEX($BW$3:$CF$578,MATCH($BD206&amp;$BF206&amp;$BG206,$BT$3:$BT$578&amp;$BU$3:$BU$578&amp;$BV$3:$BV$578,0),MATCH(BK$1,$BW$1:$CF$1,0))</f>
        <v>0</v>
      </c>
      <c r="BL206" s="3"/>
      <c r="BM206" s="3"/>
      <c r="BN206" s="3"/>
      <c r="BO206" s="3"/>
      <c r="BP206" s="3"/>
      <c r="BQ206" s="3"/>
      <c r="BT206" t="s">
        <v>418</v>
      </c>
      <c r="BU206">
        <f t="shared" si="159"/>
        <v>3</v>
      </c>
      <c r="BV206" s="1">
        <f t="shared" si="160"/>
        <v>12</v>
      </c>
      <c r="BW206" s="3">
        <f t="array" ref="BW206">INDEX($CI$3:$EP$26,MATCH($BV206,$CH$3:$CH$26,0),MATCH(BW$1&amp;$BU206,$CI$1:$EP$1&amp;$CI$2:$EP$2,0))*VLOOKUP($BT206,$C$17:$M$20,COUNTBLANK($D$15:D$15)+1,FALSE)</f>
        <v>192</v>
      </c>
      <c r="BX206" s="3">
        <f t="array" ref="BX206">INDEX($CI$3:$EP$26,MATCH($BV206,$CH$3:$CH$26,0),MATCH(BX$1&amp;$BU206,$CI$1:$EP$1&amp;$CI$2:$EP$2,0))*VLOOKUP($BT206,$C$17:$M$20,COUNTBLANK($D$15:E$15)+1,FALSE)</f>
        <v>9600</v>
      </c>
      <c r="BY206" s="3">
        <f t="array" ref="BY206">INDEX($CI$3:$EP$26,MATCH($BV206,$CH$3:$CH$26,0),MATCH(BY$1&amp;$BU206,$CI$1:$EP$1&amp;$CI$2:$EP$2,0))*VLOOKUP($BT206,$C$17:$M$20,COUNTBLANK($D$15:F$15)+1,FALSE)</f>
        <v>0</v>
      </c>
      <c r="BZ206" s="3">
        <f t="array" ref="BZ206">INDEX($CI$3:$EP$26,MATCH($BV206,$CH$3:$CH$26,0),MATCH(BZ$1&amp;$BU206,$CI$1:$EP$1&amp;$CI$2:$EP$2,0))*VLOOKUP($BT206,$C$17:$M$20,COUNTBLANK($D$15:G$15)+1,FALSE)</f>
        <v>0</v>
      </c>
      <c r="CA206" s="3">
        <f t="array" ref="CA206">INDEX($CI$3:$EP$26,MATCH($BV206,$CH$3:$CH$26,0),MATCH(CA$1&amp;$BU206,$CI$1:$EP$1&amp;$CI$2:$EP$2,0))*VLOOKUP($BT206,$C$17:$M$20,COUNTBLANK($D$15:H$15)+1,FALSE)</f>
        <v>0</v>
      </c>
      <c r="CB206" s="3">
        <f t="array" ref="CB206">INDEX($CI$3:$EP$26,MATCH($BV206,$CH$3:$CH$26,0),MATCH(CB$1&amp;$BU206,$CI$1:$EP$1&amp;$CI$2:$EP$2,0))*VLOOKUP($BT206,$C$17:$M$20,COUNTBLANK($D$15:I$15)+1,FALSE)</f>
        <v>0.06</v>
      </c>
      <c r="CC206" s="3">
        <f t="array" ref="CC206">INDEX($CI$3:$EP$26,MATCH($BV206,$CH$3:$CH$26,0),MATCH(CC$1&amp;$BU206,$CI$1:$EP$1&amp;$CI$2:$EP$2,0))*VLOOKUP($BT206,$C$17:$M$20,COUNTBLANK($D$15:J$15)+1,FALSE)</f>
        <v>0</v>
      </c>
      <c r="CD206" s="3">
        <f t="array" ref="CD206">INDEX($CI$3:$EP$26,MATCH($BV206,$CH$3:$CH$26,0),MATCH(CD$1&amp;$BU206,$CI$1:$EP$1&amp;$CI$2:$EP$2,0))*VLOOKUP($BT206,$C$17:$M$20,COUNTBLANK($D$15:K$15)+1,FALSE)</f>
        <v>0</v>
      </c>
      <c r="CE206" s="3">
        <f t="array" ref="CE206">INDEX($CI$3:$EP$26,MATCH($BV206,$CH$3:$CH$26,0),MATCH(CE$1&amp;$BU206,$CI$1:$EP$1&amp;$CI$2:$EP$2,0))*VLOOKUP($BT206,$C$17:$M$20,COUNTBLANK($D$15:L$15)+1,FALSE)</f>
        <v>0</v>
      </c>
      <c r="CF206" s="3">
        <f t="array" ref="CF206">INDEX($CI$3:$EP$26,MATCH($BV206,$CH$3:$CH$26,0),MATCH(CF$1&amp;$BU206,$CI$1:$EP$1&amp;$CI$2:$EP$2,0))*VLOOKUP($BT206,$C$17:$M$20,COUNTBLANK($D$15:M$15)+1,FALSE)</f>
        <v>0</v>
      </c>
    </row>
    <row r="207" spans="56:84" x14ac:dyDescent="0.2">
      <c r="BD207" t="str">
        <f t="shared" si="162"/>
        <v>头饰</v>
      </c>
      <c r="BE207">
        <v>1</v>
      </c>
      <c r="BF207">
        <f t="shared" si="163"/>
        <v>6</v>
      </c>
      <c r="BG207" s="1">
        <f t="shared" si="164"/>
        <v>13</v>
      </c>
      <c r="BH207" s="3">
        <f t="array" ref="BH207">INDEX($D$21:$M$44,MATCH($BD207&amp;$BF207,$C$21:$C$44&amp;$B$21:$B$44,0),MATCH(BH$1,$D$16:$M$16,0))+VLOOKUP($BE207,战斗属性模型!$K$22:$O$24,BH$2,FALSE)*INDEX($BW$3:$CF$578,MATCH($BD207&amp;$BF207&amp;$BG207,$BT$3:$BT$578&amp;$BU$3:$BU$578&amp;$BV$3:$BV$578,0),MATCH(BH$1,$BW$1:$CF$1,0))</f>
        <v>816</v>
      </c>
      <c r="BI207" s="3">
        <f t="array" ref="BI207">INDEX($D$21:$M$44,MATCH($BD207&amp;$BF207,$C$21:$C$44&amp;$B$21:$B$44,0),MATCH(BI$1,$D$16:$M$16,0))+VLOOKUP($BE207,战斗属性模型!$K$22:$O$24,BI$2,FALSE)*INDEX($BW$3:$CF$578,MATCH($BD207&amp;$BF207&amp;$BG207,$BT$3:$BT$578&amp;$BU$3:$BU$578&amp;$BV$3:$BV$578,0),MATCH(BI$1,$BW$1:$CF$1,0))</f>
        <v>43920</v>
      </c>
      <c r="BJ207" s="3">
        <f t="array" ref="BJ207">INDEX($D$21:$M$44,MATCH($BD207&amp;$BF207,$C$21:$C$44&amp;$B$21:$B$44,0),MATCH(BJ$1,$D$16:$M$16,0))+VLOOKUP($BE207,战斗属性模型!$K$22:$O$24,BJ$2,FALSE)*INDEX($BW$3:$CF$578,MATCH($BD207&amp;$BF207&amp;$BG207,$BT$3:$BT$578&amp;$BU$3:$BU$578&amp;$BV$3:$BV$578,0),MATCH(BJ$1,$BW$1:$CF$1,0))</f>
        <v>0</v>
      </c>
      <c r="BK207" s="3">
        <f t="array" ref="BK207">INDEX($D$21:$M$44,MATCH($BD207&amp;$BF207,$C$21:$C$44&amp;$B$21:$B$44,0),MATCH(BK$1,$D$16:$M$16,0))+VLOOKUP($BE207,战斗属性模型!$K$22:$O$24,BK$2,FALSE)*INDEX($BW$3:$CF$578,MATCH($BD207&amp;$BF207&amp;$BG207,$BT$3:$BT$578&amp;$BU$3:$BU$578&amp;$BV$3:$BV$578,0),MATCH(BK$1,$BW$1:$CF$1,0))</f>
        <v>0</v>
      </c>
      <c r="BL207" s="3"/>
      <c r="BM207" s="3"/>
      <c r="BN207" s="3"/>
      <c r="BO207" s="3"/>
      <c r="BP207" s="3"/>
      <c r="BQ207" s="3"/>
      <c r="BT207" t="s">
        <v>418</v>
      </c>
      <c r="BU207">
        <f t="shared" si="159"/>
        <v>3</v>
      </c>
      <c r="BV207" s="1">
        <f t="shared" si="160"/>
        <v>13</v>
      </c>
      <c r="BW207" s="3">
        <f t="array" ref="BW207">INDEX($CI$3:$EP$26,MATCH($BV207,$CH$3:$CH$26,0),MATCH(BW$1&amp;$BU207,$CI$1:$EP$1&amp;$CI$2:$EP$2,0))*VLOOKUP($BT207,$C$17:$M$20,COUNTBLANK($D$15:D$15)+1,FALSE)</f>
        <v>208</v>
      </c>
      <c r="BX207" s="3">
        <f t="array" ref="BX207">INDEX($CI$3:$EP$26,MATCH($BV207,$CH$3:$CH$26,0),MATCH(BX$1&amp;$BU207,$CI$1:$EP$1&amp;$CI$2:$EP$2,0))*VLOOKUP($BT207,$C$17:$M$20,COUNTBLANK($D$15:E$15)+1,FALSE)</f>
        <v>10400</v>
      </c>
      <c r="BY207" s="3">
        <f t="array" ref="BY207">INDEX($CI$3:$EP$26,MATCH($BV207,$CH$3:$CH$26,0),MATCH(BY$1&amp;$BU207,$CI$1:$EP$1&amp;$CI$2:$EP$2,0))*VLOOKUP($BT207,$C$17:$M$20,COUNTBLANK($D$15:F$15)+1,FALSE)</f>
        <v>0</v>
      </c>
      <c r="BZ207" s="3">
        <f t="array" ref="BZ207">INDEX($CI$3:$EP$26,MATCH($BV207,$CH$3:$CH$26,0),MATCH(BZ$1&amp;$BU207,$CI$1:$EP$1&amp;$CI$2:$EP$2,0))*VLOOKUP($BT207,$C$17:$M$20,COUNTBLANK($D$15:G$15)+1,FALSE)</f>
        <v>0</v>
      </c>
      <c r="CA207" s="3">
        <f t="array" ref="CA207">INDEX($CI$3:$EP$26,MATCH($BV207,$CH$3:$CH$26,0),MATCH(CA$1&amp;$BU207,$CI$1:$EP$1&amp;$CI$2:$EP$2,0))*VLOOKUP($BT207,$C$17:$M$20,COUNTBLANK($D$15:H$15)+1,FALSE)</f>
        <v>0</v>
      </c>
      <c r="CB207" s="3">
        <f t="array" ref="CB207">INDEX($CI$3:$EP$26,MATCH($BV207,$CH$3:$CH$26,0),MATCH(CB$1&amp;$BU207,$CI$1:$EP$1&amp;$CI$2:$EP$2,0))*VLOOKUP($BT207,$C$17:$M$20,COUNTBLANK($D$15:I$15)+1,FALSE)</f>
        <v>0.06</v>
      </c>
      <c r="CC207" s="3">
        <f t="array" ref="CC207">INDEX($CI$3:$EP$26,MATCH($BV207,$CH$3:$CH$26,0),MATCH(CC$1&amp;$BU207,$CI$1:$EP$1&amp;$CI$2:$EP$2,0))*VLOOKUP($BT207,$C$17:$M$20,COUNTBLANK($D$15:J$15)+1,FALSE)</f>
        <v>0</v>
      </c>
      <c r="CD207" s="3">
        <f t="array" ref="CD207">INDEX($CI$3:$EP$26,MATCH($BV207,$CH$3:$CH$26,0),MATCH(CD$1&amp;$BU207,$CI$1:$EP$1&amp;$CI$2:$EP$2,0))*VLOOKUP($BT207,$C$17:$M$20,COUNTBLANK($D$15:K$15)+1,FALSE)</f>
        <v>0</v>
      </c>
      <c r="CE207" s="3">
        <f t="array" ref="CE207">INDEX($CI$3:$EP$26,MATCH($BV207,$CH$3:$CH$26,0),MATCH(CE$1&amp;$BU207,$CI$1:$EP$1&amp;$CI$2:$EP$2,0))*VLOOKUP($BT207,$C$17:$M$20,COUNTBLANK($D$15:L$15)+1,FALSE)</f>
        <v>0</v>
      </c>
      <c r="CF207" s="3">
        <f t="array" ref="CF207">INDEX($CI$3:$EP$26,MATCH($BV207,$CH$3:$CH$26,0),MATCH(CF$1&amp;$BU207,$CI$1:$EP$1&amp;$CI$2:$EP$2,0))*VLOOKUP($BT207,$C$17:$M$20,COUNTBLANK($D$15:M$15)+1,FALSE)</f>
        <v>0</v>
      </c>
    </row>
    <row r="208" spans="56:84" x14ac:dyDescent="0.2">
      <c r="BD208" t="str">
        <f t="shared" si="162"/>
        <v>头饰</v>
      </c>
      <c r="BE208">
        <v>1</v>
      </c>
      <c r="BF208">
        <f t="shared" si="163"/>
        <v>6</v>
      </c>
      <c r="BG208" s="1">
        <f t="shared" si="164"/>
        <v>14</v>
      </c>
      <c r="BH208" s="3">
        <f t="array" ref="BH208">INDEX($D$21:$M$44,MATCH($BD208&amp;$BF208,$C$21:$C$44&amp;$B$21:$B$44,0),MATCH(BH$1,$D$16:$M$16,0))+VLOOKUP($BE208,战斗属性模型!$K$22:$O$24,BH$2,FALSE)*INDEX($BW$3:$CF$578,MATCH($BD208&amp;$BF208&amp;$BG208,$BT$3:$BT$578&amp;$BU$3:$BU$578&amp;$BV$3:$BV$578,0),MATCH(BH$1,$BW$1:$CF$1,0))</f>
        <v>864</v>
      </c>
      <c r="BI208" s="3">
        <f t="array" ref="BI208">INDEX($D$21:$M$44,MATCH($BD208&amp;$BF208,$C$21:$C$44&amp;$B$21:$B$44,0),MATCH(BI$1,$D$16:$M$16,0))+VLOOKUP($BE208,战斗属性模型!$K$22:$O$24,BI$2,FALSE)*INDEX($BW$3:$CF$578,MATCH($BD208&amp;$BF208&amp;$BG208,$BT$3:$BT$578&amp;$BU$3:$BU$578&amp;$BV$3:$BV$578,0),MATCH(BI$1,$BW$1:$CF$1,0))</f>
        <v>46560</v>
      </c>
      <c r="BJ208" s="3">
        <f t="array" ref="BJ208">INDEX($D$21:$M$44,MATCH($BD208&amp;$BF208,$C$21:$C$44&amp;$B$21:$B$44,0),MATCH(BJ$1,$D$16:$M$16,0))+VLOOKUP($BE208,战斗属性模型!$K$22:$O$24,BJ$2,FALSE)*INDEX($BW$3:$CF$578,MATCH($BD208&amp;$BF208&amp;$BG208,$BT$3:$BT$578&amp;$BU$3:$BU$578&amp;$BV$3:$BV$578,0),MATCH(BJ$1,$BW$1:$CF$1,0))</f>
        <v>0</v>
      </c>
      <c r="BK208" s="3">
        <f t="array" ref="BK208">INDEX($D$21:$M$44,MATCH($BD208&amp;$BF208,$C$21:$C$44&amp;$B$21:$B$44,0),MATCH(BK$1,$D$16:$M$16,0))+VLOOKUP($BE208,战斗属性模型!$K$22:$O$24,BK$2,FALSE)*INDEX($BW$3:$CF$578,MATCH($BD208&amp;$BF208&amp;$BG208,$BT$3:$BT$578&amp;$BU$3:$BU$578&amp;$BV$3:$BV$578,0),MATCH(BK$1,$BW$1:$CF$1,0))</f>
        <v>0</v>
      </c>
      <c r="BL208" s="3"/>
      <c r="BM208" s="3"/>
      <c r="BN208" s="3"/>
      <c r="BO208" s="3"/>
      <c r="BP208" s="3"/>
      <c r="BQ208" s="3"/>
      <c r="BT208" t="s">
        <v>418</v>
      </c>
      <c r="BU208">
        <f t="shared" si="159"/>
        <v>3</v>
      </c>
      <c r="BV208" s="1">
        <f t="shared" si="160"/>
        <v>14</v>
      </c>
      <c r="BW208" s="3">
        <f t="array" ref="BW208">INDEX($CI$3:$EP$26,MATCH($BV208,$CH$3:$CH$26,0),MATCH(BW$1&amp;$BU208,$CI$1:$EP$1&amp;$CI$2:$EP$2,0))*VLOOKUP($BT208,$C$17:$M$20,COUNTBLANK($D$15:D$15)+1,FALSE)</f>
        <v>224</v>
      </c>
      <c r="BX208" s="3">
        <f t="array" ref="BX208">INDEX($CI$3:$EP$26,MATCH($BV208,$CH$3:$CH$26,0),MATCH(BX$1&amp;$BU208,$CI$1:$EP$1&amp;$CI$2:$EP$2,0))*VLOOKUP($BT208,$C$17:$M$20,COUNTBLANK($D$15:E$15)+1,FALSE)</f>
        <v>11200</v>
      </c>
      <c r="BY208" s="3">
        <f t="array" ref="BY208">INDEX($CI$3:$EP$26,MATCH($BV208,$CH$3:$CH$26,0),MATCH(BY$1&amp;$BU208,$CI$1:$EP$1&amp;$CI$2:$EP$2,0))*VLOOKUP($BT208,$C$17:$M$20,COUNTBLANK($D$15:F$15)+1,FALSE)</f>
        <v>0</v>
      </c>
      <c r="BZ208" s="3">
        <f t="array" ref="BZ208">INDEX($CI$3:$EP$26,MATCH($BV208,$CH$3:$CH$26,0),MATCH(BZ$1&amp;$BU208,$CI$1:$EP$1&amp;$CI$2:$EP$2,0))*VLOOKUP($BT208,$C$17:$M$20,COUNTBLANK($D$15:G$15)+1,FALSE)</f>
        <v>0</v>
      </c>
      <c r="CA208" s="3">
        <f t="array" ref="CA208">INDEX($CI$3:$EP$26,MATCH($BV208,$CH$3:$CH$26,0),MATCH(CA$1&amp;$BU208,$CI$1:$EP$1&amp;$CI$2:$EP$2,0))*VLOOKUP($BT208,$C$17:$M$20,COUNTBLANK($D$15:H$15)+1,FALSE)</f>
        <v>0</v>
      </c>
      <c r="CB208" s="3">
        <f t="array" ref="CB208">INDEX($CI$3:$EP$26,MATCH($BV208,$CH$3:$CH$26,0),MATCH(CB$1&amp;$BU208,$CI$1:$EP$1&amp;$CI$2:$EP$2,0))*VLOOKUP($BT208,$C$17:$M$20,COUNTBLANK($D$15:I$15)+1,FALSE)</f>
        <v>0.06</v>
      </c>
      <c r="CC208" s="3">
        <f t="array" ref="CC208">INDEX($CI$3:$EP$26,MATCH($BV208,$CH$3:$CH$26,0),MATCH(CC$1&amp;$BU208,$CI$1:$EP$1&amp;$CI$2:$EP$2,0))*VLOOKUP($BT208,$C$17:$M$20,COUNTBLANK($D$15:J$15)+1,FALSE)</f>
        <v>0</v>
      </c>
      <c r="CD208" s="3">
        <f t="array" ref="CD208">INDEX($CI$3:$EP$26,MATCH($BV208,$CH$3:$CH$26,0),MATCH(CD$1&amp;$BU208,$CI$1:$EP$1&amp;$CI$2:$EP$2,0))*VLOOKUP($BT208,$C$17:$M$20,COUNTBLANK($D$15:K$15)+1,FALSE)</f>
        <v>0</v>
      </c>
      <c r="CE208" s="3">
        <f t="array" ref="CE208">INDEX($CI$3:$EP$26,MATCH($BV208,$CH$3:$CH$26,0),MATCH(CE$1&amp;$BU208,$CI$1:$EP$1&amp;$CI$2:$EP$2,0))*VLOOKUP($BT208,$C$17:$M$20,COUNTBLANK($D$15:L$15)+1,FALSE)</f>
        <v>0</v>
      </c>
      <c r="CF208" s="3">
        <f t="array" ref="CF208">INDEX($CI$3:$EP$26,MATCH($BV208,$CH$3:$CH$26,0),MATCH(CF$1&amp;$BU208,$CI$1:$EP$1&amp;$CI$2:$EP$2,0))*VLOOKUP($BT208,$C$17:$M$20,COUNTBLANK($D$15:M$15)+1,FALSE)</f>
        <v>0</v>
      </c>
    </row>
    <row r="209" spans="56:84" x14ac:dyDescent="0.2">
      <c r="BD209" t="str">
        <f t="shared" si="162"/>
        <v>头饰</v>
      </c>
      <c r="BE209">
        <v>1</v>
      </c>
      <c r="BF209">
        <f t="shared" si="163"/>
        <v>6</v>
      </c>
      <c r="BG209" s="1">
        <f t="shared" si="164"/>
        <v>15</v>
      </c>
      <c r="BH209" s="3">
        <f t="array" ref="BH209">INDEX($D$21:$M$44,MATCH($BD209&amp;$BF209,$C$21:$C$44&amp;$B$21:$B$44,0),MATCH(BH$1,$D$16:$M$16,0))+VLOOKUP($BE209,战斗属性模型!$K$22:$O$24,BH$2,FALSE)*INDEX($BW$3:$CF$578,MATCH($BD209&amp;$BF209&amp;$BG209,$BT$3:$BT$578&amp;$BU$3:$BU$578&amp;$BV$3:$BV$578,0),MATCH(BH$1,$BW$1:$CF$1,0))</f>
        <v>912</v>
      </c>
      <c r="BI209" s="3">
        <f t="array" ref="BI209">INDEX($D$21:$M$44,MATCH($BD209&amp;$BF209,$C$21:$C$44&amp;$B$21:$B$44,0),MATCH(BI$1,$D$16:$M$16,0))+VLOOKUP($BE209,战斗属性模型!$K$22:$O$24,BI$2,FALSE)*INDEX($BW$3:$CF$578,MATCH($BD209&amp;$BF209&amp;$BG209,$BT$3:$BT$578&amp;$BU$3:$BU$578&amp;$BV$3:$BV$578,0),MATCH(BI$1,$BW$1:$CF$1,0))</f>
        <v>49200</v>
      </c>
      <c r="BJ209" s="3">
        <f t="array" ref="BJ209">INDEX($D$21:$M$44,MATCH($BD209&amp;$BF209,$C$21:$C$44&amp;$B$21:$B$44,0),MATCH(BJ$1,$D$16:$M$16,0))+VLOOKUP($BE209,战斗属性模型!$K$22:$O$24,BJ$2,FALSE)*INDEX($BW$3:$CF$578,MATCH($BD209&amp;$BF209&amp;$BG209,$BT$3:$BT$578&amp;$BU$3:$BU$578&amp;$BV$3:$BV$578,0),MATCH(BJ$1,$BW$1:$CF$1,0))</f>
        <v>0</v>
      </c>
      <c r="BK209" s="3">
        <f t="array" ref="BK209">INDEX($D$21:$M$44,MATCH($BD209&amp;$BF209,$C$21:$C$44&amp;$B$21:$B$44,0),MATCH(BK$1,$D$16:$M$16,0))+VLOOKUP($BE209,战斗属性模型!$K$22:$O$24,BK$2,FALSE)*INDEX($BW$3:$CF$578,MATCH($BD209&amp;$BF209&amp;$BG209,$BT$3:$BT$578&amp;$BU$3:$BU$578&amp;$BV$3:$BV$578,0),MATCH(BK$1,$BW$1:$CF$1,0))</f>
        <v>0</v>
      </c>
      <c r="BL209" s="3"/>
      <c r="BM209" s="3"/>
      <c r="BN209" s="3"/>
      <c r="BO209" s="3"/>
      <c r="BP209" s="3"/>
      <c r="BQ209" s="3"/>
      <c r="BT209" t="s">
        <v>418</v>
      </c>
      <c r="BU209">
        <f t="shared" si="159"/>
        <v>3</v>
      </c>
      <c r="BV209" s="1">
        <f t="shared" si="160"/>
        <v>15</v>
      </c>
      <c r="BW209" s="3">
        <f t="array" ref="BW209">INDEX($CI$3:$EP$26,MATCH($BV209,$CH$3:$CH$26,0),MATCH(BW$1&amp;$BU209,$CI$1:$EP$1&amp;$CI$2:$EP$2,0))*VLOOKUP($BT209,$C$17:$M$20,COUNTBLANK($D$15:D$15)+1,FALSE)</f>
        <v>240</v>
      </c>
      <c r="BX209" s="3">
        <f t="array" ref="BX209">INDEX($CI$3:$EP$26,MATCH($BV209,$CH$3:$CH$26,0),MATCH(BX$1&amp;$BU209,$CI$1:$EP$1&amp;$CI$2:$EP$2,0))*VLOOKUP($BT209,$C$17:$M$20,COUNTBLANK($D$15:E$15)+1,FALSE)</f>
        <v>12000</v>
      </c>
      <c r="BY209" s="3">
        <f t="array" ref="BY209">INDEX($CI$3:$EP$26,MATCH($BV209,$CH$3:$CH$26,0),MATCH(BY$1&amp;$BU209,$CI$1:$EP$1&amp;$CI$2:$EP$2,0))*VLOOKUP($BT209,$C$17:$M$20,COUNTBLANK($D$15:F$15)+1,FALSE)</f>
        <v>0</v>
      </c>
      <c r="BZ209" s="3">
        <f t="array" ref="BZ209">INDEX($CI$3:$EP$26,MATCH($BV209,$CH$3:$CH$26,0),MATCH(BZ$1&amp;$BU209,$CI$1:$EP$1&amp;$CI$2:$EP$2,0))*VLOOKUP($BT209,$C$17:$M$20,COUNTBLANK($D$15:G$15)+1,FALSE)</f>
        <v>0</v>
      </c>
      <c r="CA209" s="3">
        <f t="array" ref="CA209">INDEX($CI$3:$EP$26,MATCH($BV209,$CH$3:$CH$26,0),MATCH(CA$1&amp;$BU209,$CI$1:$EP$1&amp;$CI$2:$EP$2,0))*VLOOKUP($BT209,$C$17:$M$20,COUNTBLANK($D$15:H$15)+1,FALSE)</f>
        <v>0</v>
      </c>
      <c r="CB209" s="3">
        <f t="array" ref="CB209">INDEX($CI$3:$EP$26,MATCH($BV209,$CH$3:$CH$26,0),MATCH(CB$1&amp;$BU209,$CI$1:$EP$1&amp;$CI$2:$EP$2,0))*VLOOKUP($BT209,$C$17:$M$20,COUNTBLANK($D$15:I$15)+1,FALSE)</f>
        <v>0.06</v>
      </c>
      <c r="CC209" s="3">
        <f t="array" ref="CC209">INDEX($CI$3:$EP$26,MATCH($BV209,$CH$3:$CH$26,0),MATCH(CC$1&amp;$BU209,$CI$1:$EP$1&amp;$CI$2:$EP$2,0))*VLOOKUP($BT209,$C$17:$M$20,COUNTBLANK($D$15:J$15)+1,FALSE)</f>
        <v>0</v>
      </c>
      <c r="CD209" s="3">
        <f t="array" ref="CD209">INDEX($CI$3:$EP$26,MATCH($BV209,$CH$3:$CH$26,0),MATCH(CD$1&amp;$BU209,$CI$1:$EP$1&amp;$CI$2:$EP$2,0))*VLOOKUP($BT209,$C$17:$M$20,COUNTBLANK($D$15:K$15)+1,FALSE)</f>
        <v>0</v>
      </c>
      <c r="CE209" s="3">
        <f t="array" ref="CE209">INDEX($CI$3:$EP$26,MATCH($BV209,$CH$3:$CH$26,0),MATCH(CE$1&amp;$BU209,$CI$1:$EP$1&amp;$CI$2:$EP$2,0))*VLOOKUP($BT209,$C$17:$M$20,COUNTBLANK($D$15:L$15)+1,FALSE)</f>
        <v>0</v>
      </c>
      <c r="CF209" s="3">
        <f t="array" ref="CF209">INDEX($CI$3:$EP$26,MATCH($BV209,$CH$3:$CH$26,0),MATCH(CF$1&amp;$BU209,$CI$1:$EP$1&amp;$CI$2:$EP$2,0))*VLOOKUP($BT209,$C$17:$M$20,COUNTBLANK($D$15:M$15)+1,FALSE)</f>
        <v>0</v>
      </c>
    </row>
    <row r="210" spans="56:84" x14ac:dyDescent="0.2">
      <c r="BD210" t="str">
        <f t="shared" si="162"/>
        <v>头饰</v>
      </c>
      <c r="BE210">
        <v>1</v>
      </c>
      <c r="BF210">
        <f t="shared" si="163"/>
        <v>6</v>
      </c>
      <c r="BG210" s="1">
        <f t="shared" si="164"/>
        <v>16</v>
      </c>
      <c r="BH210" s="3">
        <f t="array" ref="BH210">INDEX($D$21:$M$44,MATCH($BD210&amp;$BF210,$C$21:$C$44&amp;$B$21:$B$44,0),MATCH(BH$1,$D$16:$M$16,0))+VLOOKUP($BE210,战斗属性模型!$K$22:$O$24,BH$2,FALSE)*INDEX($BW$3:$CF$578,MATCH($BD210&amp;$BF210&amp;$BG210,$BT$3:$BT$578&amp;$BU$3:$BU$578&amp;$BV$3:$BV$578,0),MATCH(BH$1,$BW$1:$CF$1,0))</f>
        <v>960</v>
      </c>
      <c r="BI210" s="3">
        <f t="array" ref="BI210">INDEX($D$21:$M$44,MATCH($BD210&amp;$BF210,$C$21:$C$44&amp;$B$21:$B$44,0),MATCH(BI$1,$D$16:$M$16,0))+VLOOKUP($BE210,战斗属性模型!$K$22:$O$24,BI$2,FALSE)*INDEX($BW$3:$CF$578,MATCH($BD210&amp;$BF210&amp;$BG210,$BT$3:$BT$578&amp;$BU$3:$BU$578&amp;$BV$3:$BV$578,0),MATCH(BI$1,$BW$1:$CF$1,0))</f>
        <v>51840</v>
      </c>
      <c r="BJ210" s="3">
        <f t="array" ref="BJ210">INDEX($D$21:$M$44,MATCH($BD210&amp;$BF210,$C$21:$C$44&amp;$B$21:$B$44,0),MATCH(BJ$1,$D$16:$M$16,0))+VLOOKUP($BE210,战斗属性模型!$K$22:$O$24,BJ$2,FALSE)*INDEX($BW$3:$CF$578,MATCH($BD210&amp;$BF210&amp;$BG210,$BT$3:$BT$578&amp;$BU$3:$BU$578&amp;$BV$3:$BV$578,0),MATCH(BJ$1,$BW$1:$CF$1,0))</f>
        <v>0</v>
      </c>
      <c r="BK210" s="3">
        <f t="array" ref="BK210">INDEX($D$21:$M$44,MATCH($BD210&amp;$BF210,$C$21:$C$44&amp;$B$21:$B$44,0),MATCH(BK$1,$D$16:$M$16,0))+VLOOKUP($BE210,战斗属性模型!$K$22:$O$24,BK$2,FALSE)*INDEX($BW$3:$CF$578,MATCH($BD210&amp;$BF210&amp;$BG210,$BT$3:$BT$578&amp;$BU$3:$BU$578&amp;$BV$3:$BV$578,0),MATCH(BK$1,$BW$1:$CF$1,0))</f>
        <v>0</v>
      </c>
      <c r="BL210" s="3"/>
      <c r="BM210" s="3"/>
      <c r="BN210" s="3"/>
      <c r="BO210" s="3"/>
      <c r="BP210" s="3"/>
      <c r="BQ210" s="3"/>
      <c r="BT210" t="s">
        <v>418</v>
      </c>
      <c r="BU210">
        <f t="shared" si="159"/>
        <v>3</v>
      </c>
      <c r="BV210" s="1">
        <f t="shared" si="160"/>
        <v>16</v>
      </c>
      <c r="BW210" s="3">
        <f t="array" ref="BW210">INDEX($CI$3:$EP$26,MATCH($BV210,$CH$3:$CH$26,0),MATCH(BW$1&amp;$BU210,$CI$1:$EP$1&amp;$CI$2:$EP$2,0))*VLOOKUP($BT210,$C$17:$M$20,COUNTBLANK($D$15:D$15)+1,FALSE)</f>
        <v>256</v>
      </c>
      <c r="BX210" s="3">
        <f t="array" ref="BX210">INDEX($CI$3:$EP$26,MATCH($BV210,$CH$3:$CH$26,0),MATCH(BX$1&amp;$BU210,$CI$1:$EP$1&amp;$CI$2:$EP$2,0))*VLOOKUP($BT210,$C$17:$M$20,COUNTBLANK($D$15:E$15)+1,FALSE)</f>
        <v>12800</v>
      </c>
      <c r="BY210" s="3">
        <f t="array" ref="BY210">INDEX($CI$3:$EP$26,MATCH($BV210,$CH$3:$CH$26,0),MATCH(BY$1&amp;$BU210,$CI$1:$EP$1&amp;$CI$2:$EP$2,0))*VLOOKUP($BT210,$C$17:$M$20,COUNTBLANK($D$15:F$15)+1,FALSE)</f>
        <v>0</v>
      </c>
      <c r="BZ210" s="3">
        <f t="array" ref="BZ210">INDEX($CI$3:$EP$26,MATCH($BV210,$CH$3:$CH$26,0),MATCH(BZ$1&amp;$BU210,$CI$1:$EP$1&amp;$CI$2:$EP$2,0))*VLOOKUP($BT210,$C$17:$M$20,COUNTBLANK($D$15:G$15)+1,FALSE)</f>
        <v>0</v>
      </c>
      <c r="CA210" s="3">
        <f t="array" ref="CA210">INDEX($CI$3:$EP$26,MATCH($BV210,$CH$3:$CH$26,0),MATCH(CA$1&amp;$BU210,$CI$1:$EP$1&amp;$CI$2:$EP$2,0))*VLOOKUP($BT210,$C$17:$M$20,COUNTBLANK($D$15:H$15)+1,FALSE)</f>
        <v>0</v>
      </c>
      <c r="CB210" s="3">
        <f t="array" ref="CB210">INDEX($CI$3:$EP$26,MATCH($BV210,$CH$3:$CH$26,0),MATCH(CB$1&amp;$BU210,$CI$1:$EP$1&amp;$CI$2:$EP$2,0))*VLOOKUP($BT210,$C$17:$M$20,COUNTBLANK($D$15:I$15)+1,FALSE)</f>
        <v>0.08</v>
      </c>
      <c r="CC210" s="3">
        <f t="array" ref="CC210">INDEX($CI$3:$EP$26,MATCH($BV210,$CH$3:$CH$26,0),MATCH(CC$1&amp;$BU210,$CI$1:$EP$1&amp;$CI$2:$EP$2,0))*VLOOKUP($BT210,$C$17:$M$20,COUNTBLANK($D$15:J$15)+1,FALSE)</f>
        <v>0</v>
      </c>
      <c r="CD210" s="3">
        <f t="array" ref="CD210">INDEX($CI$3:$EP$26,MATCH($BV210,$CH$3:$CH$26,0),MATCH(CD$1&amp;$BU210,$CI$1:$EP$1&amp;$CI$2:$EP$2,0))*VLOOKUP($BT210,$C$17:$M$20,COUNTBLANK($D$15:K$15)+1,FALSE)</f>
        <v>0</v>
      </c>
      <c r="CE210" s="3">
        <f t="array" ref="CE210">INDEX($CI$3:$EP$26,MATCH($BV210,$CH$3:$CH$26,0),MATCH(CE$1&amp;$BU210,$CI$1:$EP$1&amp;$CI$2:$EP$2,0))*VLOOKUP($BT210,$C$17:$M$20,COUNTBLANK($D$15:L$15)+1,FALSE)</f>
        <v>0</v>
      </c>
      <c r="CF210" s="3">
        <f t="array" ref="CF210">INDEX($CI$3:$EP$26,MATCH($BV210,$CH$3:$CH$26,0),MATCH(CF$1&amp;$BU210,$CI$1:$EP$1&amp;$CI$2:$EP$2,0))*VLOOKUP($BT210,$C$17:$M$20,COUNTBLANK($D$15:M$15)+1,FALSE)</f>
        <v>0</v>
      </c>
    </row>
    <row r="211" spans="56:84" x14ac:dyDescent="0.2">
      <c r="BD211" t="str">
        <f t="shared" si="162"/>
        <v>头饰</v>
      </c>
      <c r="BE211">
        <v>1</v>
      </c>
      <c r="BF211">
        <f t="shared" si="163"/>
        <v>6</v>
      </c>
      <c r="BG211" s="1">
        <f t="shared" si="164"/>
        <v>17</v>
      </c>
      <c r="BH211" s="3">
        <f t="array" ref="BH211">INDEX($D$21:$M$44,MATCH($BD211&amp;$BF211,$C$21:$C$44&amp;$B$21:$B$44,0),MATCH(BH$1,$D$16:$M$16,0))+VLOOKUP($BE211,战斗属性模型!$K$22:$O$24,BH$2,FALSE)*INDEX($BW$3:$CF$578,MATCH($BD211&amp;$BF211&amp;$BG211,$BT$3:$BT$578&amp;$BU$3:$BU$578&amp;$BV$3:$BV$578,0),MATCH(BH$1,$BW$1:$CF$1,0))</f>
        <v>1008</v>
      </c>
      <c r="BI211" s="3">
        <f t="array" ref="BI211">INDEX($D$21:$M$44,MATCH($BD211&amp;$BF211,$C$21:$C$44&amp;$B$21:$B$44,0),MATCH(BI$1,$D$16:$M$16,0))+VLOOKUP($BE211,战斗属性模型!$K$22:$O$24,BI$2,FALSE)*INDEX($BW$3:$CF$578,MATCH($BD211&amp;$BF211&amp;$BG211,$BT$3:$BT$578&amp;$BU$3:$BU$578&amp;$BV$3:$BV$578,0),MATCH(BI$1,$BW$1:$CF$1,0))</f>
        <v>54480</v>
      </c>
      <c r="BJ211" s="3">
        <f t="array" ref="BJ211">INDEX($D$21:$M$44,MATCH($BD211&amp;$BF211,$C$21:$C$44&amp;$B$21:$B$44,0),MATCH(BJ$1,$D$16:$M$16,0))+VLOOKUP($BE211,战斗属性模型!$K$22:$O$24,BJ$2,FALSE)*INDEX($BW$3:$CF$578,MATCH($BD211&amp;$BF211&amp;$BG211,$BT$3:$BT$578&amp;$BU$3:$BU$578&amp;$BV$3:$BV$578,0),MATCH(BJ$1,$BW$1:$CF$1,0))</f>
        <v>0</v>
      </c>
      <c r="BK211" s="3">
        <f t="array" ref="BK211">INDEX($D$21:$M$44,MATCH($BD211&amp;$BF211,$C$21:$C$44&amp;$B$21:$B$44,0),MATCH(BK$1,$D$16:$M$16,0))+VLOOKUP($BE211,战斗属性模型!$K$22:$O$24,BK$2,FALSE)*INDEX($BW$3:$CF$578,MATCH($BD211&amp;$BF211&amp;$BG211,$BT$3:$BT$578&amp;$BU$3:$BU$578&amp;$BV$3:$BV$578,0),MATCH(BK$1,$BW$1:$CF$1,0))</f>
        <v>0</v>
      </c>
      <c r="BL211" s="3"/>
      <c r="BM211" s="3"/>
      <c r="BN211" s="3"/>
      <c r="BO211" s="3"/>
      <c r="BP211" s="3"/>
      <c r="BQ211" s="3"/>
      <c r="BT211" t="s">
        <v>418</v>
      </c>
      <c r="BU211">
        <f t="shared" ref="BU211:BU274" si="165">BU67</f>
        <v>3</v>
      </c>
      <c r="BV211" s="1">
        <f t="shared" si="160"/>
        <v>17</v>
      </c>
      <c r="BW211" s="3">
        <f t="array" ref="BW211">INDEX($CI$3:$EP$26,MATCH($BV211,$CH$3:$CH$26,0),MATCH(BW$1&amp;$BU211,$CI$1:$EP$1&amp;$CI$2:$EP$2,0))*VLOOKUP($BT211,$C$17:$M$20,COUNTBLANK($D$15:D$15)+1,FALSE)</f>
        <v>272</v>
      </c>
      <c r="BX211" s="3">
        <f t="array" ref="BX211">INDEX($CI$3:$EP$26,MATCH($BV211,$CH$3:$CH$26,0),MATCH(BX$1&amp;$BU211,$CI$1:$EP$1&amp;$CI$2:$EP$2,0))*VLOOKUP($BT211,$C$17:$M$20,COUNTBLANK($D$15:E$15)+1,FALSE)</f>
        <v>13600</v>
      </c>
      <c r="BY211" s="3">
        <f t="array" ref="BY211">INDEX($CI$3:$EP$26,MATCH($BV211,$CH$3:$CH$26,0),MATCH(BY$1&amp;$BU211,$CI$1:$EP$1&amp;$CI$2:$EP$2,0))*VLOOKUP($BT211,$C$17:$M$20,COUNTBLANK($D$15:F$15)+1,FALSE)</f>
        <v>0</v>
      </c>
      <c r="BZ211" s="3">
        <f t="array" ref="BZ211">INDEX($CI$3:$EP$26,MATCH($BV211,$CH$3:$CH$26,0),MATCH(BZ$1&amp;$BU211,$CI$1:$EP$1&amp;$CI$2:$EP$2,0))*VLOOKUP($BT211,$C$17:$M$20,COUNTBLANK($D$15:G$15)+1,FALSE)</f>
        <v>0</v>
      </c>
      <c r="CA211" s="3">
        <f t="array" ref="CA211">INDEX($CI$3:$EP$26,MATCH($BV211,$CH$3:$CH$26,0),MATCH(CA$1&amp;$BU211,$CI$1:$EP$1&amp;$CI$2:$EP$2,0))*VLOOKUP($BT211,$C$17:$M$20,COUNTBLANK($D$15:H$15)+1,FALSE)</f>
        <v>0</v>
      </c>
      <c r="CB211" s="3">
        <f t="array" ref="CB211">INDEX($CI$3:$EP$26,MATCH($BV211,$CH$3:$CH$26,0),MATCH(CB$1&amp;$BU211,$CI$1:$EP$1&amp;$CI$2:$EP$2,0))*VLOOKUP($BT211,$C$17:$M$20,COUNTBLANK($D$15:I$15)+1,FALSE)</f>
        <v>0.08</v>
      </c>
      <c r="CC211" s="3">
        <f t="array" ref="CC211">INDEX($CI$3:$EP$26,MATCH($BV211,$CH$3:$CH$26,0),MATCH(CC$1&amp;$BU211,$CI$1:$EP$1&amp;$CI$2:$EP$2,0))*VLOOKUP($BT211,$C$17:$M$20,COUNTBLANK($D$15:J$15)+1,FALSE)</f>
        <v>0</v>
      </c>
      <c r="CD211" s="3">
        <f t="array" ref="CD211">INDEX($CI$3:$EP$26,MATCH($BV211,$CH$3:$CH$26,0),MATCH(CD$1&amp;$BU211,$CI$1:$EP$1&amp;$CI$2:$EP$2,0))*VLOOKUP($BT211,$C$17:$M$20,COUNTBLANK($D$15:K$15)+1,FALSE)</f>
        <v>0</v>
      </c>
      <c r="CE211" s="3">
        <f t="array" ref="CE211">INDEX($CI$3:$EP$26,MATCH($BV211,$CH$3:$CH$26,0),MATCH(CE$1&amp;$BU211,$CI$1:$EP$1&amp;$CI$2:$EP$2,0))*VLOOKUP($BT211,$C$17:$M$20,COUNTBLANK($D$15:L$15)+1,FALSE)</f>
        <v>0</v>
      </c>
      <c r="CF211" s="3">
        <f t="array" ref="CF211">INDEX($CI$3:$EP$26,MATCH($BV211,$CH$3:$CH$26,0),MATCH(CF$1&amp;$BU211,$CI$1:$EP$1&amp;$CI$2:$EP$2,0))*VLOOKUP($BT211,$C$17:$M$20,COUNTBLANK($D$15:M$15)+1,FALSE)</f>
        <v>0</v>
      </c>
    </row>
    <row r="212" spans="56:84" x14ac:dyDescent="0.2">
      <c r="BD212" t="str">
        <f t="shared" si="162"/>
        <v>头饰</v>
      </c>
      <c r="BE212">
        <v>1</v>
      </c>
      <c r="BF212">
        <f t="shared" si="163"/>
        <v>6</v>
      </c>
      <c r="BG212" s="1">
        <f t="shared" si="164"/>
        <v>18</v>
      </c>
      <c r="BH212" s="3">
        <f t="array" ref="BH212">INDEX($D$21:$M$44,MATCH($BD212&amp;$BF212,$C$21:$C$44&amp;$B$21:$B$44,0),MATCH(BH$1,$D$16:$M$16,0))+VLOOKUP($BE212,战斗属性模型!$K$22:$O$24,BH$2,FALSE)*INDEX($BW$3:$CF$578,MATCH($BD212&amp;$BF212&amp;$BG212,$BT$3:$BT$578&amp;$BU$3:$BU$578&amp;$BV$3:$BV$578,0),MATCH(BH$1,$BW$1:$CF$1,0))</f>
        <v>1056</v>
      </c>
      <c r="BI212" s="3">
        <f t="array" ref="BI212">INDEX($D$21:$M$44,MATCH($BD212&amp;$BF212,$C$21:$C$44&amp;$B$21:$B$44,0),MATCH(BI$1,$D$16:$M$16,0))+VLOOKUP($BE212,战斗属性模型!$K$22:$O$24,BI$2,FALSE)*INDEX($BW$3:$CF$578,MATCH($BD212&amp;$BF212&amp;$BG212,$BT$3:$BT$578&amp;$BU$3:$BU$578&amp;$BV$3:$BV$578,0),MATCH(BI$1,$BW$1:$CF$1,0))</f>
        <v>57120.000000000007</v>
      </c>
      <c r="BJ212" s="3">
        <f t="array" ref="BJ212">INDEX($D$21:$M$44,MATCH($BD212&amp;$BF212,$C$21:$C$44&amp;$B$21:$B$44,0),MATCH(BJ$1,$D$16:$M$16,0))+VLOOKUP($BE212,战斗属性模型!$K$22:$O$24,BJ$2,FALSE)*INDEX($BW$3:$CF$578,MATCH($BD212&amp;$BF212&amp;$BG212,$BT$3:$BT$578&amp;$BU$3:$BU$578&amp;$BV$3:$BV$578,0),MATCH(BJ$1,$BW$1:$CF$1,0))</f>
        <v>0</v>
      </c>
      <c r="BK212" s="3">
        <f t="array" ref="BK212">INDEX($D$21:$M$44,MATCH($BD212&amp;$BF212,$C$21:$C$44&amp;$B$21:$B$44,0),MATCH(BK$1,$D$16:$M$16,0))+VLOOKUP($BE212,战斗属性模型!$K$22:$O$24,BK$2,FALSE)*INDEX($BW$3:$CF$578,MATCH($BD212&amp;$BF212&amp;$BG212,$BT$3:$BT$578&amp;$BU$3:$BU$578&amp;$BV$3:$BV$578,0),MATCH(BK$1,$BW$1:$CF$1,0))</f>
        <v>0</v>
      </c>
      <c r="BL212" s="3"/>
      <c r="BM212" s="3"/>
      <c r="BN212" s="3"/>
      <c r="BO212" s="3"/>
      <c r="BP212" s="3"/>
      <c r="BQ212" s="3"/>
      <c r="BT212" t="s">
        <v>418</v>
      </c>
      <c r="BU212">
        <f t="shared" si="165"/>
        <v>3</v>
      </c>
      <c r="BV212" s="1">
        <f t="shared" si="160"/>
        <v>18</v>
      </c>
      <c r="BW212" s="3">
        <f t="array" ref="BW212">INDEX($CI$3:$EP$26,MATCH($BV212,$CH$3:$CH$26,0),MATCH(BW$1&amp;$BU212,$CI$1:$EP$1&amp;$CI$2:$EP$2,0))*VLOOKUP($BT212,$C$17:$M$20,COUNTBLANK($D$15:D$15)+1,FALSE)</f>
        <v>288</v>
      </c>
      <c r="BX212" s="3">
        <f t="array" ref="BX212">INDEX($CI$3:$EP$26,MATCH($BV212,$CH$3:$CH$26,0),MATCH(BX$1&amp;$BU212,$CI$1:$EP$1&amp;$CI$2:$EP$2,0))*VLOOKUP($BT212,$C$17:$M$20,COUNTBLANK($D$15:E$15)+1,FALSE)</f>
        <v>14400</v>
      </c>
      <c r="BY212" s="3">
        <f t="array" ref="BY212">INDEX($CI$3:$EP$26,MATCH($BV212,$CH$3:$CH$26,0),MATCH(BY$1&amp;$BU212,$CI$1:$EP$1&amp;$CI$2:$EP$2,0))*VLOOKUP($BT212,$C$17:$M$20,COUNTBLANK($D$15:F$15)+1,FALSE)</f>
        <v>0</v>
      </c>
      <c r="BZ212" s="3">
        <f t="array" ref="BZ212">INDEX($CI$3:$EP$26,MATCH($BV212,$CH$3:$CH$26,0),MATCH(BZ$1&amp;$BU212,$CI$1:$EP$1&amp;$CI$2:$EP$2,0))*VLOOKUP($BT212,$C$17:$M$20,COUNTBLANK($D$15:G$15)+1,FALSE)</f>
        <v>0</v>
      </c>
      <c r="CA212" s="3">
        <f t="array" ref="CA212">INDEX($CI$3:$EP$26,MATCH($BV212,$CH$3:$CH$26,0),MATCH(CA$1&amp;$BU212,$CI$1:$EP$1&amp;$CI$2:$EP$2,0))*VLOOKUP($BT212,$C$17:$M$20,COUNTBLANK($D$15:H$15)+1,FALSE)</f>
        <v>0</v>
      </c>
      <c r="CB212" s="3">
        <f t="array" ref="CB212">INDEX($CI$3:$EP$26,MATCH($BV212,$CH$3:$CH$26,0),MATCH(CB$1&amp;$BU212,$CI$1:$EP$1&amp;$CI$2:$EP$2,0))*VLOOKUP($BT212,$C$17:$M$20,COUNTBLANK($D$15:I$15)+1,FALSE)</f>
        <v>0.08</v>
      </c>
      <c r="CC212" s="3">
        <f t="array" ref="CC212">INDEX($CI$3:$EP$26,MATCH($BV212,$CH$3:$CH$26,0),MATCH(CC$1&amp;$BU212,$CI$1:$EP$1&amp;$CI$2:$EP$2,0))*VLOOKUP($BT212,$C$17:$M$20,COUNTBLANK($D$15:J$15)+1,FALSE)</f>
        <v>0</v>
      </c>
      <c r="CD212" s="3">
        <f t="array" ref="CD212">INDEX($CI$3:$EP$26,MATCH($BV212,$CH$3:$CH$26,0),MATCH(CD$1&amp;$BU212,$CI$1:$EP$1&amp;$CI$2:$EP$2,0))*VLOOKUP($BT212,$C$17:$M$20,COUNTBLANK($D$15:K$15)+1,FALSE)</f>
        <v>0</v>
      </c>
      <c r="CE212" s="3">
        <f t="array" ref="CE212">INDEX($CI$3:$EP$26,MATCH($BV212,$CH$3:$CH$26,0),MATCH(CE$1&amp;$BU212,$CI$1:$EP$1&amp;$CI$2:$EP$2,0))*VLOOKUP($BT212,$C$17:$M$20,COUNTBLANK($D$15:L$15)+1,FALSE)</f>
        <v>0</v>
      </c>
      <c r="CF212" s="3">
        <f t="array" ref="CF212">INDEX($CI$3:$EP$26,MATCH($BV212,$CH$3:$CH$26,0),MATCH(CF$1&amp;$BU212,$CI$1:$EP$1&amp;$CI$2:$EP$2,0))*VLOOKUP($BT212,$C$17:$M$20,COUNTBLANK($D$15:M$15)+1,FALSE)</f>
        <v>0</v>
      </c>
    </row>
    <row r="213" spans="56:84" x14ac:dyDescent="0.2">
      <c r="BD213" t="str">
        <f t="shared" si="162"/>
        <v>头饰</v>
      </c>
      <c r="BE213">
        <v>1</v>
      </c>
      <c r="BF213">
        <f t="shared" si="163"/>
        <v>6</v>
      </c>
      <c r="BG213" s="1">
        <f t="shared" si="164"/>
        <v>19</v>
      </c>
      <c r="BH213" s="3">
        <f t="array" ref="BH213">INDEX($D$21:$M$44,MATCH($BD213&amp;$BF213,$C$21:$C$44&amp;$B$21:$B$44,0),MATCH(BH$1,$D$16:$M$16,0))+VLOOKUP($BE213,战斗属性模型!$K$22:$O$24,BH$2,FALSE)*INDEX($BW$3:$CF$578,MATCH($BD213&amp;$BF213&amp;$BG213,$BT$3:$BT$578&amp;$BU$3:$BU$578&amp;$BV$3:$BV$578,0),MATCH(BH$1,$BW$1:$CF$1,0))</f>
        <v>1104</v>
      </c>
      <c r="BI213" s="3">
        <f t="array" ref="BI213">INDEX($D$21:$M$44,MATCH($BD213&amp;$BF213,$C$21:$C$44&amp;$B$21:$B$44,0),MATCH(BI$1,$D$16:$M$16,0))+VLOOKUP($BE213,战斗属性模型!$K$22:$O$24,BI$2,FALSE)*INDEX($BW$3:$CF$578,MATCH($BD213&amp;$BF213&amp;$BG213,$BT$3:$BT$578&amp;$BU$3:$BU$578&amp;$BV$3:$BV$578,0),MATCH(BI$1,$BW$1:$CF$1,0))</f>
        <v>59760.000000000007</v>
      </c>
      <c r="BJ213" s="3">
        <f t="array" ref="BJ213">INDEX($D$21:$M$44,MATCH($BD213&amp;$BF213,$C$21:$C$44&amp;$B$21:$B$44,0),MATCH(BJ$1,$D$16:$M$16,0))+VLOOKUP($BE213,战斗属性模型!$K$22:$O$24,BJ$2,FALSE)*INDEX($BW$3:$CF$578,MATCH($BD213&amp;$BF213&amp;$BG213,$BT$3:$BT$578&amp;$BU$3:$BU$578&amp;$BV$3:$BV$578,0),MATCH(BJ$1,$BW$1:$CF$1,0))</f>
        <v>0</v>
      </c>
      <c r="BK213" s="3">
        <f t="array" ref="BK213">INDEX($D$21:$M$44,MATCH($BD213&amp;$BF213,$C$21:$C$44&amp;$B$21:$B$44,0),MATCH(BK$1,$D$16:$M$16,0))+VLOOKUP($BE213,战斗属性模型!$K$22:$O$24,BK$2,FALSE)*INDEX($BW$3:$CF$578,MATCH($BD213&amp;$BF213&amp;$BG213,$BT$3:$BT$578&amp;$BU$3:$BU$578&amp;$BV$3:$BV$578,0),MATCH(BK$1,$BW$1:$CF$1,0))</f>
        <v>0</v>
      </c>
      <c r="BL213" s="3"/>
      <c r="BM213" s="3"/>
      <c r="BN213" s="3"/>
      <c r="BO213" s="3"/>
      <c r="BP213" s="3"/>
      <c r="BQ213" s="3"/>
      <c r="BT213" t="s">
        <v>418</v>
      </c>
      <c r="BU213">
        <f t="shared" si="165"/>
        <v>3</v>
      </c>
      <c r="BV213" s="1">
        <f t="shared" si="160"/>
        <v>19</v>
      </c>
      <c r="BW213" s="3">
        <f t="array" ref="BW213">INDEX($CI$3:$EP$26,MATCH($BV213,$CH$3:$CH$26,0),MATCH(BW$1&amp;$BU213,$CI$1:$EP$1&amp;$CI$2:$EP$2,0))*VLOOKUP($BT213,$C$17:$M$20,COUNTBLANK($D$15:D$15)+1,FALSE)</f>
        <v>304</v>
      </c>
      <c r="BX213" s="3">
        <f t="array" ref="BX213">INDEX($CI$3:$EP$26,MATCH($BV213,$CH$3:$CH$26,0),MATCH(BX$1&amp;$BU213,$CI$1:$EP$1&amp;$CI$2:$EP$2,0))*VLOOKUP($BT213,$C$17:$M$20,COUNTBLANK($D$15:E$15)+1,FALSE)</f>
        <v>15200</v>
      </c>
      <c r="BY213" s="3">
        <f t="array" ref="BY213">INDEX($CI$3:$EP$26,MATCH($BV213,$CH$3:$CH$26,0),MATCH(BY$1&amp;$BU213,$CI$1:$EP$1&amp;$CI$2:$EP$2,0))*VLOOKUP($BT213,$C$17:$M$20,COUNTBLANK($D$15:F$15)+1,FALSE)</f>
        <v>0</v>
      </c>
      <c r="BZ213" s="3">
        <f t="array" ref="BZ213">INDEX($CI$3:$EP$26,MATCH($BV213,$CH$3:$CH$26,0),MATCH(BZ$1&amp;$BU213,$CI$1:$EP$1&amp;$CI$2:$EP$2,0))*VLOOKUP($BT213,$C$17:$M$20,COUNTBLANK($D$15:G$15)+1,FALSE)</f>
        <v>0</v>
      </c>
      <c r="CA213" s="3">
        <f t="array" ref="CA213">INDEX($CI$3:$EP$26,MATCH($BV213,$CH$3:$CH$26,0),MATCH(CA$1&amp;$BU213,$CI$1:$EP$1&amp;$CI$2:$EP$2,0))*VLOOKUP($BT213,$C$17:$M$20,COUNTBLANK($D$15:H$15)+1,FALSE)</f>
        <v>0</v>
      </c>
      <c r="CB213" s="3">
        <f t="array" ref="CB213">INDEX($CI$3:$EP$26,MATCH($BV213,$CH$3:$CH$26,0),MATCH(CB$1&amp;$BU213,$CI$1:$EP$1&amp;$CI$2:$EP$2,0))*VLOOKUP($BT213,$C$17:$M$20,COUNTBLANK($D$15:I$15)+1,FALSE)</f>
        <v>0.08</v>
      </c>
      <c r="CC213" s="3">
        <f t="array" ref="CC213">INDEX($CI$3:$EP$26,MATCH($BV213,$CH$3:$CH$26,0),MATCH(CC$1&amp;$BU213,$CI$1:$EP$1&amp;$CI$2:$EP$2,0))*VLOOKUP($BT213,$C$17:$M$20,COUNTBLANK($D$15:J$15)+1,FALSE)</f>
        <v>0</v>
      </c>
      <c r="CD213" s="3">
        <f t="array" ref="CD213">INDEX($CI$3:$EP$26,MATCH($BV213,$CH$3:$CH$26,0),MATCH(CD$1&amp;$BU213,$CI$1:$EP$1&amp;$CI$2:$EP$2,0))*VLOOKUP($BT213,$C$17:$M$20,COUNTBLANK($D$15:K$15)+1,FALSE)</f>
        <v>0</v>
      </c>
      <c r="CE213" s="3">
        <f t="array" ref="CE213">INDEX($CI$3:$EP$26,MATCH($BV213,$CH$3:$CH$26,0),MATCH(CE$1&amp;$BU213,$CI$1:$EP$1&amp;$CI$2:$EP$2,0))*VLOOKUP($BT213,$C$17:$M$20,COUNTBLANK($D$15:L$15)+1,FALSE)</f>
        <v>0</v>
      </c>
      <c r="CF213" s="3">
        <f t="array" ref="CF213">INDEX($CI$3:$EP$26,MATCH($BV213,$CH$3:$CH$26,0),MATCH(CF$1&amp;$BU213,$CI$1:$EP$1&amp;$CI$2:$EP$2,0))*VLOOKUP($BT213,$C$17:$M$20,COUNTBLANK($D$15:M$15)+1,FALSE)</f>
        <v>0</v>
      </c>
    </row>
    <row r="214" spans="56:84" x14ac:dyDescent="0.2">
      <c r="BD214" t="str">
        <f t="shared" si="162"/>
        <v>头饰</v>
      </c>
      <c r="BE214">
        <v>1</v>
      </c>
      <c r="BF214">
        <f t="shared" si="163"/>
        <v>6</v>
      </c>
      <c r="BG214" s="1">
        <f t="shared" si="164"/>
        <v>20</v>
      </c>
      <c r="BH214" s="3">
        <f t="array" ref="BH214">INDEX($D$21:$M$44,MATCH($BD214&amp;$BF214,$C$21:$C$44&amp;$B$21:$B$44,0),MATCH(BH$1,$D$16:$M$16,0))+VLOOKUP($BE214,战斗属性模型!$K$22:$O$24,BH$2,FALSE)*INDEX($BW$3:$CF$578,MATCH($BD214&amp;$BF214&amp;$BG214,$BT$3:$BT$578&amp;$BU$3:$BU$578&amp;$BV$3:$BV$578,0),MATCH(BH$1,$BW$1:$CF$1,0))</f>
        <v>1152</v>
      </c>
      <c r="BI214" s="3">
        <f t="array" ref="BI214">INDEX($D$21:$M$44,MATCH($BD214&amp;$BF214,$C$21:$C$44&amp;$B$21:$B$44,0),MATCH(BI$1,$D$16:$M$16,0))+VLOOKUP($BE214,战斗属性模型!$K$22:$O$24,BI$2,FALSE)*INDEX($BW$3:$CF$578,MATCH($BD214&amp;$BF214&amp;$BG214,$BT$3:$BT$578&amp;$BU$3:$BU$578&amp;$BV$3:$BV$578,0),MATCH(BI$1,$BW$1:$CF$1,0))</f>
        <v>62400.000000000007</v>
      </c>
      <c r="BJ214" s="3">
        <f t="array" ref="BJ214">INDEX($D$21:$M$44,MATCH($BD214&amp;$BF214,$C$21:$C$44&amp;$B$21:$B$44,0),MATCH(BJ$1,$D$16:$M$16,0))+VLOOKUP($BE214,战斗属性模型!$K$22:$O$24,BJ$2,FALSE)*INDEX($BW$3:$CF$578,MATCH($BD214&amp;$BF214&amp;$BG214,$BT$3:$BT$578&amp;$BU$3:$BU$578&amp;$BV$3:$BV$578,0),MATCH(BJ$1,$BW$1:$CF$1,0))</f>
        <v>0</v>
      </c>
      <c r="BK214" s="3">
        <f t="array" ref="BK214">INDEX($D$21:$M$44,MATCH($BD214&amp;$BF214,$C$21:$C$44&amp;$B$21:$B$44,0),MATCH(BK$1,$D$16:$M$16,0))+VLOOKUP($BE214,战斗属性模型!$K$22:$O$24,BK$2,FALSE)*INDEX($BW$3:$CF$578,MATCH($BD214&amp;$BF214&amp;$BG214,$BT$3:$BT$578&amp;$BU$3:$BU$578&amp;$BV$3:$BV$578,0),MATCH(BK$1,$BW$1:$CF$1,0))</f>
        <v>0</v>
      </c>
      <c r="BL214" s="3"/>
      <c r="BM214" s="3"/>
      <c r="BN214" s="3"/>
      <c r="BO214" s="3"/>
      <c r="BP214" s="3"/>
      <c r="BQ214" s="3"/>
      <c r="BT214" t="s">
        <v>418</v>
      </c>
      <c r="BU214">
        <f t="shared" si="165"/>
        <v>3</v>
      </c>
      <c r="BV214" s="1">
        <f t="shared" si="160"/>
        <v>20</v>
      </c>
      <c r="BW214" s="3">
        <f t="array" ref="BW214">INDEX($CI$3:$EP$26,MATCH($BV214,$CH$3:$CH$26,0),MATCH(BW$1&amp;$BU214,$CI$1:$EP$1&amp;$CI$2:$EP$2,0))*VLOOKUP($BT214,$C$17:$M$20,COUNTBLANK($D$15:D$15)+1,FALSE)</f>
        <v>320</v>
      </c>
      <c r="BX214" s="3">
        <f t="array" ref="BX214">INDEX($CI$3:$EP$26,MATCH($BV214,$CH$3:$CH$26,0),MATCH(BX$1&amp;$BU214,$CI$1:$EP$1&amp;$CI$2:$EP$2,0))*VLOOKUP($BT214,$C$17:$M$20,COUNTBLANK($D$15:E$15)+1,FALSE)</f>
        <v>16000</v>
      </c>
      <c r="BY214" s="3">
        <f t="array" ref="BY214">INDEX($CI$3:$EP$26,MATCH($BV214,$CH$3:$CH$26,0),MATCH(BY$1&amp;$BU214,$CI$1:$EP$1&amp;$CI$2:$EP$2,0))*VLOOKUP($BT214,$C$17:$M$20,COUNTBLANK($D$15:F$15)+1,FALSE)</f>
        <v>0</v>
      </c>
      <c r="BZ214" s="3">
        <f t="array" ref="BZ214">INDEX($CI$3:$EP$26,MATCH($BV214,$CH$3:$CH$26,0),MATCH(BZ$1&amp;$BU214,$CI$1:$EP$1&amp;$CI$2:$EP$2,0))*VLOOKUP($BT214,$C$17:$M$20,COUNTBLANK($D$15:G$15)+1,FALSE)</f>
        <v>0</v>
      </c>
      <c r="CA214" s="3">
        <f t="array" ref="CA214">INDEX($CI$3:$EP$26,MATCH($BV214,$CH$3:$CH$26,0),MATCH(CA$1&amp;$BU214,$CI$1:$EP$1&amp;$CI$2:$EP$2,0))*VLOOKUP($BT214,$C$17:$M$20,COUNTBLANK($D$15:H$15)+1,FALSE)</f>
        <v>0</v>
      </c>
      <c r="CB214" s="3">
        <f t="array" ref="CB214">INDEX($CI$3:$EP$26,MATCH($BV214,$CH$3:$CH$26,0),MATCH(CB$1&amp;$BU214,$CI$1:$EP$1&amp;$CI$2:$EP$2,0))*VLOOKUP($BT214,$C$17:$M$20,COUNTBLANK($D$15:I$15)+1,FALSE)</f>
        <v>0.10000000000000002</v>
      </c>
      <c r="CC214" s="3">
        <f t="array" ref="CC214">INDEX($CI$3:$EP$26,MATCH($BV214,$CH$3:$CH$26,0),MATCH(CC$1&amp;$BU214,$CI$1:$EP$1&amp;$CI$2:$EP$2,0))*VLOOKUP($BT214,$C$17:$M$20,COUNTBLANK($D$15:J$15)+1,FALSE)</f>
        <v>0</v>
      </c>
      <c r="CD214" s="3">
        <f t="array" ref="CD214">INDEX($CI$3:$EP$26,MATCH($BV214,$CH$3:$CH$26,0),MATCH(CD$1&amp;$BU214,$CI$1:$EP$1&amp;$CI$2:$EP$2,0))*VLOOKUP($BT214,$C$17:$M$20,COUNTBLANK($D$15:K$15)+1,FALSE)</f>
        <v>0</v>
      </c>
      <c r="CE214" s="3">
        <f t="array" ref="CE214">INDEX($CI$3:$EP$26,MATCH($BV214,$CH$3:$CH$26,0),MATCH(CE$1&amp;$BU214,$CI$1:$EP$1&amp;$CI$2:$EP$2,0))*VLOOKUP($BT214,$C$17:$M$20,COUNTBLANK($D$15:L$15)+1,FALSE)</f>
        <v>0</v>
      </c>
      <c r="CF214" s="3">
        <f t="array" ref="CF214">INDEX($CI$3:$EP$26,MATCH($BV214,$CH$3:$CH$26,0),MATCH(CF$1&amp;$BU214,$CI$1:$EP$1&amp;$CI$2:$EP$2,0))*VLOOKUP($BT214,$C$17:$M$20,COUNTBLANK($D$15:M$15)+1,FALSE)</f>
        <v>0</v>
      </c>
    </row>
    <row r="215" spans="56:84" x14ac:dyDescent="0.2">
      <c r="BD215" t="str">
        <f t="shared" si="162"/>
        <v>头饰</v>
      </c>
      <c r="BE215">
        <v>1</v>
      </c>
      <c r="BF215">
        <f t="shared" si="163"/>
        <v>6</v>
      </c>
      <c r="BG215" s="1">
        <f t="shared" si="164"/>
        <v>21</v>
      </c>
      <c r="BH215" s="3">
        <f t="array" ref="BH215">INDEX($D$21:$M$44,MATCH($BD215&amp;$BF215,$C$21:$C$44&amp;$B$21:$B$44,0),MATCH(BH$1,$D$16:$M$16,0))+VLOOKUP($BE215,战斗属性模型!$K$22:$O$24,BH$2,FALSE)*INDEX($BW$3:$CF$578,MATCH($BD215&amp;$BF215&amp;$BG215,$BT$3:$BT$578&amp;$BU$3:$BU$578&amp;$BV$3:$BV$578,0),MATCH(BH$1,$BW$1:$CF$1,0))</f>
        <v>1200</v>
      </c>
      <c r="BI215" s="3">
        <f t="array" ref="BI215">INDEX($D$21:$M$44,MATCH($BD215&amp;$BF215,$C$21:$C$44&amp;$B$21:$B$44,0),MATCH(BI$1,$D$16:$M$16,0))+VLOOKUP($BE215,战斗属性模型!$K$22:$O$24,BI$2,FALSE)*INDEX($BW$3:$CF$578,MATCH($BD215&amp;$BF215&amp;$BG215,$BT$3:$BT$578&amp;$BU$3:$BU$578&amp;$BV$3:$BV$578,0),MATCH(BI$1,$BW$1:$CF$1,0))</f>
        <v>65040.000000000007</v>
      </c>
      <c r="BJ215" s="3">
        <f t="array" ref="BJ215">INDEX($D$21:$M$44,MATCH($BD215&amp;$BF215,$C$21:$C$44&amp;$B$21:$B$44,0),MATCH(BJ$1,$D$16:$M$16,0))+VLOOKUP($BE215,战斗属性模型!$K$22:$O$24,BJ$2,FALSE)*INDEX($BW$3:$CF$578,MATCH($BD215&amp;$BF215&amp;$BG215,$BT$3:$BT$578&amp;$BU$3:$BU$578&amp;$BV$3:$BV$578,0),MATCH(BJ$1,$BW$1:$CF$1,0))</f>
        <v>0</v>
      </c>
      <c r="BK215" s="3">
        <f t="array" ref="BK215">INDEX($D$21:$M$44,MATCH($BD215&amp;$BF215,$C$21:$C$44&amp;$B$21:$B$44,0),MATCH(BK$1,$D$16:$M$16,0))+VLOOKUP($BE215,战斗属性模型!$K$22:$O$24,BK$2,FALSE)*INDEX($BW$3:$CF$578,MATCH($BD215&amp;$BF215&amp;$BG215,$BT$3:$BT$578&amp;$BU$3:$BU$578&amp;$BV$3:$BV$578,0),MATCH(BK$1,$BW$1:$CF$1,0))</f>
        <v>0</v>
      </c>
      <c r="BL215" s="3"/>
      <c r="BM215" s="3"/>
      <c r="BN215" s="3"/>
      <c r="BO215" s="3"/>
      <c r="BP215" s="3"/>
      <c r="BQ215" s="3"/>
      <c r="BT215" t="s">
        <v>418</v>
      </c>
      <c r="BU215">
        <f t="shared" si="165"/>
        <v>3</v>
      </c>
      <c r="BV215" s="1">
        <f t="shared" si="160"/>
        <v>21</v>
      </c>
      <c r="BW215" s="3">
        <f t="array" ref="BW215">INDEX($CI$3:$EP$26,MATCH($BV215,$CH$3:$CH$26,0),MATCH(BW$1&amp;$BU215,$CI$1:$EP$1&amp;$CI$2:$EP$2,0))*VLOOKUP($BT215,$C$17:$M$20,COUNTBLANK($D$15:D$15)+1,FALSE)</f>
        <v>336</v>
      </c>
      <c r="BX215" s="3">
        <f t="array" ref="BX215">INDEX($CI$3:$EP$26,MATCH($BV215,$CH$3:$CH$26,0),MATCH(BX$1&amp;$BU215,$CI$1:$EP$1&amp;$CI$2:$EP$2,0))*VLOOKUP($BT215,$C$17:$M$20,COUNTBLANK($D$15:E$15)+1,FALSE)</f>
        <v>16800</v>
      </c>
      <c r="BY215" s="3">
        <f t="array" ref="BY215">INDEX($CI$3:$EP$26,MATCH($BV215,$CH$3:$CH$26,0),MATCH(BY$1&amp;$BU215,$CI$1:$EP$1&amp;$CI$2:$EP$2,0))*VLOOKUP($BT215,$C$17:$M$20,COUNTBLANK($D$15:F$15)+1,FALSE)</f>
        <v>0</v>
      </c>
      <c r="BZ215" s="3">
        <f t="array" ref="BZ215">INDEX($CI$3:$EP$26,MATCH($BV215,$CH$3:$CH$26,0),MATCH(BZ$1&amp;$BU215,$CI$1:$EP$1&amp;$CI$2:$EP$2,0))*VLOOKUP($BT215,$C$17:$M$20,COUNTBLANK($D$15:G$15)+1,FALSE)</f>
        <v>0</v>
      </c>
      <c r="CA215" s="3">
        <f t="array" ref="CA215">INDEX($CI$3:$EP$26,MATCH($BV215,$CH$3:$CH$26,0),MATCH(CA$1&amp;$BU215,$CI$1:$EP$1&amp;$CI$2:$EP$2,0))*VLOOKUP($BT215,$C$17:$M$20,COUNTBLANK($D$15:H$15)+1,FALSE)</f>
        <v>0</v>
      </c>
      <c r="CB215" s="3">
        <f t="array" ref="CB215">INDEX($CI$3:$EP$26,MATCH($BV215,$CH$3:$CH$26,0),MATCH(CB$1&amp;$BU215,$CI$1:$EP$1&amp;$CI$2:$EP$2,0))*VLOOKUP($BT215,$C$17:$M$20,COUNTBLANK($D$15:I$15)+1,FALSE)</f>
        <v>0.10000000000000002</v>
      </c>
      <c r="CC215" s="3">
        <f t="array" ref="CC215">INDEX($CI$3:$EP$26,MATCH($BV215,$CH$3:$CH$26,0),MATCH(CC$1&amp;$BU215,$CI$1:$EP$1&amp;$CI$2:$EP$2,0))*VLOOKUP($BT215,$C$17:$M$20,COUNTBLANK($D$15:J$15)+1,FALSE)</f>
        <v>0</v>
      </c>
      <c r="CD215" s="3">
        <f t="array" ref="CD215">INDEX($CI$3:$EP$26,MATCH($BV215,$CH$3:$CH$26,0),MATCH(CD$1&amp;$BU215,$CI$1:$EP$1&amp;$CI$2:$EP$2,0))*VLOOKUP($BT215,$C$17:$M$20,COUNTBLANK($D$15:K$15)+1,FALSE)</f>
        <v>0</v>
      </c>
      <c r="CE215" s="3">
        <f t="array" ref="CE215">INDEX($CI$3:$EP$26,MATCH($BV215,$CH$3:$CH$26,0),MATCH(CE$1&amp;$BU215,$CI$1:$EP$1&amp;$CI$2:$EP$2,0))*VLOOKUP($BT215,$C$17:$M$20,COUNTBLANK($D$15:L$15)+1,FALSE)</f>
        <v>0</v>
      </c>
      <c r="CF215" s="3">
        <f t="array" ref="CF215">INDEX($CI$3:$EP$26,MATCH($BV215,$CH$3:$CH$26,0),MATCH(CF$1&amp;$BU215,$CI$1:$EP$1&amp;$CI$2:$EP$2,0))*VLOOKUP($BT215,$C$17:$M$20,COUNTBLANK($D$15:M$15)+1,FALSE)</f>
        <v>0</v>
      </c>
    </row>
    <row r="216" spans="56:84" x14ac:dyDescent="0.2">
      <c r="BD216" t="str">
        <f t="shared" si="162"/>
        <v>头饰</v>
      </c>
      <c r="BE216">
        <v>1</v>
      </c>
      <c r="BF216">
        <f t="shared" si="163"/>
        <v>6</v>
      </c>
      <c r="BG216" s="1">
        <f t="shared" si="164"/>
        <v>22</v>
      </c>
      <c r="BH216" s="3">
        <f t="array" ref="BH216">INDEX($D$21:$M$44,MATCH($BD216&amp;$BF216,$C$21:$C$44&amp;$B$21:$B$44,0),MATCH(BH$1,$D$16:$M$16,0))+VLOOKUP($BE216,战斗属性模型!$K$22:$O$24,BH$2,FALSE)*INDEX($BW$3:$CF$578,MATCH($BD216&amp;$BF216&amp;$BG216,$BT$3:$BT$578&amp;$BU$3:$BU$578&amp;$BV$3:$BV$578,0),MATCH(BH$1,$BW$1:$CF$1,0))</f>
        <v>1248</v>
      </c>
      <c r="BI216" s="3">
        <f t="array" ref="BI216">INDEX($D$21:$M$44,MATCH($BD216&amp;$BF216,$C$21:$C$44&amp;$B$21:$B$44,0),MATCH(BI$1,$D$16:$M$16,0))+VLOOKUP($BE216,战斗属性模型!$K$22:$O$24,BI$2,FALSE)*INDEX($BW$3:$CF$578,MATCH($BD216&amp;$BF216&amp;$BG216,$BT$3:$BT$578&amp;$BU$3:$BU$578&amp;$BV$3:$BV$578,0),MATCH(BI$1,$BW$1:$CF$1,0))</f>
        <v>67680</v>
      </c>
      <c r="BJ216" s="3">
        <f t="array" ref="BJ216">INDEX($D$21:$M$44,MATCH($BD216&amp;$BF216,$C$21:$C$44&amp;$B$21:$B$44,0),MATCH(BJ$1,$D$16:$M$16,0))+VLOOKUP($BE216,战斗属性模型!$K$22:$O$24,BJ$2,FALSE)*INDEX($BW$3:$CF$578,MATCH($BD216&amp;$BF216&amp;$BG216,$BT$3:$BT$578&amp;$BU$3:$BU$578&amp;$BV$3:$BV$578,0),MATCH(BJ$1,$BW$1:$CF$1,0))</f>
        <v>0</v>
      </c>
      <c r="BK216" s="3">
        <f t="array" ref="BK216">INDEX($D$21:$M$44,MATCH($BD216&amp;$BF216,$C$21:$C$44&amp;$B$21:$B$44,0),MATCH(BK$1,$D$16:$M$16,0))+VLOOKUP($BE216,战斗属性模型!$K$22:$O$24,BK$2,FALSE)*INDEX($BW$3:$CF$578,MATCH($BD216&amp;$BF216&amp;$BG216,$BT$3:$BT$578&amp;$BU$3:$BU$578&amp;$BV$3:$BV$578,0),MATCH(BK$1,$BW$1:$CF$1,0))</f>
        <v>0</v>
      </c>
      <c r="BL216" s="3"/>
      <c r="BM216" s="3"/>
      <c r="BN216" s="3"/>
      <c r="BO216" s="3"/>
      <c r="BP216" s="3"/>
      <c r="BQ216" s="3"/>
      <c r="BT216" t="s">
        <v>418</v>
      </c>
      <c r="BU216">
        <f t="shared" si="165"/>
        <v>3</v>
      </c>
      <c r="BV216" s="1">
        <f t="shared" si="160"/>
        <v>22</v>
      </c>
      <c r="BW216" s="3">
        <f t="array" ref="BW216">INDEX($CI$3:$EP$26,MATCH($BV216,$CH$3:$CH$26,0),MATCH(BW$1&amp;$BU216,$CI$1:$EP$1&amp;$CI$2:$EP$2,0))*VLOOKUP($BT216,$C$17:$M$20,COUNTBLANK($D$15:D$15)+1,FALSE)</f>
        <v>352</v>
      </c>
      <c r="BX216" s="3">
        <f t="array" ref="BX216">INDEX($CI$3:$EP$26,MATCH($BV216,$CH$3:$CH$26,0),MATCH(BX$1&amp;$BU216,$CI$1:$EP$1&amp;$CI$2:$EP$2,0))*VLOOKUP($BT216,$C$17:$M$20,COUNTBLANK($D$15:E$15)+1,FALSE)</f>
        <v>17600</v>
      </c>
      <c r="BY216" s="3">
        <f t="array" ref="BY216">INDEX($CI$3:$EP$26,MATCH($BV216,$CH$3:$CH$26,0),MATCH(BY$1&amp;$BU216,$CI$1:$EP$1&amp;$CI$2:$EP$2,0))*VLOOKUP($BT216,$C$17:$M$20,COUNTBLANK($D$15:F$15)+1,FALSE)</f>
        <v>0</v>
      </c>
      <c r="BZ216" s="3">
        <f t="array" ref="BZ216">INDEX($CI$3:$EP$26,MATCH($BV216,$CH$3:$CH$26,0),MATCH(BZ$1&amp;$BU216,$CI$1:$EP$1&amp;$CI$2:$EP$2,0))*VLOOKUP($BT216,$C$17:$M$20,COUNTBLANK($D$15:G$15)+1,FALSE)</f>
        <v>0</v>
      </c>
      <c r="CA216" s="3">
        <f t="array" ref="CA216">INDEX($CI$3:$EP$26,MATCH($BV216,$CH$3:$CH$26,0),MATCH(CA$1&amp;$BU216,$CI$1:$EP$1&amp;$CI$2:$EP$2,0))*VLOOKUP($BT216,$C$17:$M$20,COUNTBLANK($D$15:H$15)+1,FALSE)</f>
        <v>0</v>
      </c>
      <c r="CB216" s="3">
        <f t="array" ref="CB216">INDEX($CI$3:$EP$26,MATCH($BV216,$CH$3:$CH$26,0),MATCH(CB$1&amp;$BU216,$CI$1:$EP$1&amp;$CI$2:$EP$2,0))*VLOOKUP($BT216,$C$17:$M$20,COUNTBLANK($D$15:I$15)+1,FALSE)</f>
        <v>0.10000000000000002</v>
      </c>
      <c r="CC216" s="3">
        <f t="array" ref="CC216">INDEX($CI$3:$EP$26,MATCH($BV216,$CH$3:$CH$26,0),MATCH(CC$1&amp;$BU216,$CI$1:$EP$1&amp;$CI$2:$EP$2,0))*VLOOKUP($BT216,$C$17:$M$20,COUNTBLANK($D$15:J$15)+1,FALSE)</f>
        <v>0</v>
      </c>
      <c r="CD216" s="3">
        <f t="array" ref="CD216">INDEX($CI$3:$EP$26,MATCH($BV216,$CH$3:$CH$26,0),MATCH(CD$1&amp;$BU216,$CI$1:$EP$1&amp;$CI$2:$EP$2,0))*VLOOKUP($BT216,$C$17:$M$20,COUNTBLANK($D$15:K$15)+1,FALSE)</f>
        <v>0</v>
      </c>
      <c r="CE216" s="3">
        <f t="array" ref="CE216">INDEX($CI$3:$EP$26,MATCH($BV216,$CH$3:$CH$26,0),MATCH(CE$1&amp;$BU216,$CI$1:$EP$1&amp;$CI$2:$EP$2,0))*VLOOKUP($BT216,$C$17:$M$20,COUNTBLANK($D$15:L$15)+1,FALSE)</f>
        <v>0</v>
      </c>
      <c r="CF216" s="3">
        <f t="array" ref="CF216">INDEX($CI$3:$EP$26,MATCH($BV216,$CH$3:$CH$26,0),MATCH(CF$1&amp;$BU216,$CI$1:$EP$1&amp;$CI$2:$EP$2,0))*VLOOKUP($BT216,$C$17:$M$20,COUNTBLANK($D$15:M$15)+1,FALSE)</f>
        <v>0</v>
      </c>
    </row>
    <row r="217" spans="56:84" x14ac:dyDescent="0.2">
      <c r="BD217" t="str">
        <f t="shared" si="162"/>
        <v>头饰</v>
      </c>
      <c r="BE217">
        <v>1</v>
      </c>
      <c r="BF217">
        <f t="shared" si="163"/>
        <v>6</v>
      </c>
      <c r="BG217" s="1">
        <f t="shared" si="164"/>
        <v>23</v>
      </c>
      <c r="BH217" s="3">
        <f t="array" ref="BH217">INDEX($D$21:$M$44,MATCH($BD217&amp;$BF217,$C$21:$C$44&amp;$B$21:$B$44,0),MATCH(BH$1,$D$16:$M$16,0))+VLOOKUP($BE217,战斗属性模型!$K$22:$O$24,BH$2,FALSE)*INDEX($BW$3:$CF$578,MATCH($BD217&amp;$BF217&amp;$BG217,$BT$3:$BT$578&amp;$BU$3:$BU$578&amp;$BV$3:$BV$578,0),MATCH(BH$1,$BW$1:$CF$1,0))</f>
        <v>1296</v>
      </c>
      <c r="BI217" s="3">
        <f t="array" ref="BI217">INDEX($D$21:$M$44,MATCH($BD217&amp;$BF217,$C$21:$C$44&amp;$B$21:$B$44,0),MATCH(BI$1,$D$16:$M$16,0))+VLOOKUP($BE217,战斗属性模型!$K$22:$O$24,BI$2,FALSE)*INDEX($BW$3:$CF$578,MATCH($BD217&amp;$BF217&amp;$BG217,$BT$3:$BT$578&amp;$BU$3:$BU$578&amp;$BV$3:$BV$578,0),MATCH(BI$1,$BW$1:$CF$1,0))</f>
        <v>70320</v>
      </c>
      <c r="BJ217" s="3">
        <f t="array" ref="BJ217">INDEX($D$21:$M$44,MATCH($BD217&amp;$BF217,$C$21:$C$44&amp;$B$21:$B$44,0),MATCH(BJ$1,$D$16:$M$16,0))+VLOOKUP($BE217,战斗属性模型!$K$22:$O$24,BJ$2,FALSE)*INDEX($BW$3:$CF$578,MATCH($BD217&amp;$BF217&amp;$BG217,$BT$3:$BT$578&amp;$BU$3:$BU$578&amp;$BV$3:$BV$578,0),MATCH(BJ$1,$BW$1:$CF$1,0))</f>
        <v>0</v>
      </c>
      <c r="BK217" s="3">
        <f t="array" ref="BK217">INDEX($D$21:$M$44,MATCH($BD217&amp;$BF217,$C$21:$C$44&amp;$B$21:$B$44,0),MATCH(BK$1,$D$16:$M$16,0))+VLOOKUP($BE217,战斗属性模型!$K$22:$O$24,BK$2,FALSE)*INDEX($BW$3:$CF$578,MATCH($BD217&amp;$BF217&amp;$BG217,$BT$3:$BT$578&amp;$BU$3:$BU$578&amp;$BV$3:$BV$578,0),MATCH(BK$1,$BW$1:$CF$1,0))</f>
        <v>0</v>
      </c>
      <c r="BL217" s="3"/>
      <c r="BM217" s="3"/>
      <c r="BN217" s="3"/>
      <c r="BO217" s="3"/>
      <c r="BP217" s="3"/>
      <c r="BQ217" s="3"/>
      <c r="BT217" t="s">
        <v>418</v>
      </c>
      <c r="BU217">
        <f t="shared" si="165"/>
        <v>3</v>
      </c>
      <c r="BV217" s="1">
        <f t="shared" si="160"/>
        <v>23</v>
      </c>
      <c r="BW217" s="3">
        <f t="array" ref="BW217">INDEX($CI$3:$EP$26,MATCH($BV217,$CH$3:$CH$26,0),MATCH(BW$1&amp;$BU217,$CI$1:$EP$1&amp;$CI$2:$EP$2,0))*VLOOKUP($BT217,$C$17:$M$20,COUNTBLANK($D$15:D$15)+1,FALSE)</f>
        <v>368</v>
      </c>
      <c r="BX217" s="3">
        <f t="array" ref="BX217">INDEX($CI$3:$EP$26,MATCH($BV217,$CH$3:$CH$26,0),MATCH(BX$1&amp;$BU217,$CI$1:$EP$1&amp;$CI$2:$EP$2,0))*VLOOKUP($BT217,$C$17:$M$20,COUNTBLANK($D$15:E$15)+1,FALSE)</f>
        <v>18400</v>
      </c>
      <c r="BY217" s="3">
        <f t="array" ref="BY217">INDEX($CI$3:$EP$26,MATCH($BV217,$CH$3:$CH$26,0),MATCH(BY$1&amp;$BU217,$CI$1:$EP$1&amp;$CI$2:$EP$2,0))*VLOOKUP($BT217,$C$17:$M$20,COUNTBLANK($D$15:F$15)+1,FALSE)</f>
        <v>0</v>
      </c>
      <c r="BZ217" s="3">
        <f t="array" ref="BZ217">INDEX($CI$3:$EP$26,MATCH($BV217,$CH$3:$CH$26,0),MATCH(BZ$1&amp;$BU217,$CI$1:$EP$1&amp;$CI$2:$EP$2,0))*VLOOKUP($BT217,$C$17:$M$20,COUNTBLANK($D$15:G$15)+1,FALSE)</f>
        <v>0</v>
      </c>
      <c r="CA217" s="3">
        <f t="array" ref="CA217">INDEX($CI$3:$EP$26,MATCH($BV217,$CH$3:$CH$26,0),MATCH(CA$1&amp;$BU217,$CI$1:$EP$1&amp;$CI$2:$EP$2,0))*VLOOKUP($BT217,$C$17:$M$20,COUNTBLANK($D$15:H$15)+1,FALSE)</f>
        <v>0</v>
      </c>
      <c r="CB217" s="3">
        <f t="array" ref="CB217">INDEX($CI$3:$EP$26,MATCH($BV217,$CH$3:$CH$26,0),MATCH(CB$1&amp;$BU217,$CI$1:$EP$1&amp;$CI$2:$EP$2,0))*VLOOKUP($BT217,$C$17:$M$20,COUNTBLANK($D$15:I$15)+1,FALSE)</f>
        <v>0.10000000000000002</v>
      </c>
      <c r="CC217" s="3">
        <f t="array" ref="CC217">INDEX($CI$3:$EP$26,MATCH($BV217,$CH$3:$CH$26,0),MATCH(CC$1&amp;$BU217,$CI$1:$EP$1&amp;$CI$2:$EP$2,0))*VLOOKUP($BT217,$C$17:$M$20,COUNTBLANK($D$15:J$15)+1,FALSE)</f>
        <v>0</v>
      </c>
      <c r="CD217" s="3">
        <f t="array" ref="CD217">INDEX($CI$3:$EP$26,MATCH($BV217,$CH$3:$CH$26,0),MATCH(CD$1&amp;$BU217,$CI$1:$EP$1&amp;$CI$2:$EP$2,0))*VLOOKUP($BT217,$C$17:$M$20,COUNTBLANK($D$15:K$15)+1,FALSE)</f>
        <v>0</v>
      </c>
      <c r="CE217" s="3">
        <f t="array" ref="CE217">INDEX($CI$3:$EP$26,MATCH($BV217,$CH$3:$CH$26,0),MATCH(CE$1&amp;$BU217,$CI$1:$EP$1&amp;$CI$2:$EP$2,0))*VLOOKUP($BT217,$C$17:$M$20,COUNTBLANK($D$15:L$15)+1,FALSE)</f>
        <v>0</v>
      </c>
      <c r="CF217" s="3">
        <f t="array" ref="CF217">INDEX($CI$3:$EP$26,MATCH($BV217,$CH$3:$CH$26,0),MATCH(CF$1&amp;$BU217,$CI$1:$EP$1&amp;$CI$2:$EP$2,0))*VLOOKUP($BT217,$C$17:$M$20,COUNTBLANK($D$15:M$15)+1,FALSE)</f>
        <v>0</v>
      </c>
    </row>
    <row r="218" spans="56:84" x14ac:dyDescent="0.2">
      <c r="BD218" t="str">
        <f t="shared" si="162"/>
        <v>头饰</v>
      </c>
      <c r="BE218">
        <v>1</v>
      </c>
      <c r="BF218">
        <f t="shared" si="163"/>
        <v>6</v>
      </c>
      <c r="BG218" s="1">
        <f t="shared" si="164"/>
        <v>24</v>
      </c>
      <c r="BH218" s="3">
        <f t="array" ref="BH218">INDEX($D$21:$M$44,MATCH($BD218&amp;$BF218,$C$21:$C$44&amp;$B$21:$B$44,0),MATCH(BH$1,$D$16:$M$16,0))+VLOOKUP($BE218,战斗属性模型!$K$22:$O$24,BH$2,FALSE)*INDEX($BW$3:$CF$578,MATCH($BD218&amp;$BF218&amp;$BG218,$BT$3:$BT$578&amp;$BU$3:$BU$578&amp;$BV$3:$BV$578,0),MATCH(BH$1,$BW$1:$CF$1,0))</f>
        <v>1344</v>
      </c>
      <c r="BI218" s="3">
        <f t="array" ref="BI218">INDEX($D$21:$M$44,MATCH($BD218&amp;$BF218,$C$21:$C$44&amp;$B$21:$B$44,0),MATCH(BI$1,$D$16:$M$16,0))+VLOOKUP($BE218,战斗属性模型!$K$22:$O$24,BI$2,FALSE)*INDEX($BW$3:$CF$578,MATCH($BD218&amp;$BF218&amp;$BG218,$BT$3:$BT$578&amp;$BU$3:$BU$578&amp;$BV$3:$BV$578,0),MATCH(BI$1,$BW$1:$CF$1,0))</f>
        <v>72960</v>
      </c>
      <c r="BJ218" s="3">
        <f t="array" ref="BJ218">INDEX($D$21:$M$44,MATCH($BD218&amp;$BF218,$C$21:$C$44&amp;$B$21:$B$44,0),MATCH(BJ$1,$D$16:$M$16,0))+VLOOKUP($BE218,战斗属性模型!$K$22:$O$24,BJ$2,FALSE)*INDEX($BW$3:$CF$578,MATCH($BD218&amp;$BF218&amp;$BG218,$BT$3:$BT$578&amp;$BU$3:$BU$578&amp;$BV$3:$BV$578,0),MATCH(BJ$1,$BW$1:$CF$1,0))</f>
        <v>0</v>
      </c>
      <c r="BK218" s="3">
        <f t="array" ref="BK218">INDEX($D$21:$M$44,MATCH($BD218&amp;$BF218,$C$21:$C$44&amp;$B$21:$B$44,0),MATCH(BK$1,$D$16:$M$16,0))+VLOOKUP($BE218,战斗属性模型!$K$22:$O$24,BK$2,FALSE)*INDEX($BW$3:$CF$578,MATCH($BD218&amp;$BF218&amp;$BG218,$BT$3:$BT$578&amp;$BU$3:$BU$578&amp;$BV$3:$BV$578,0),MATCH(BK$1,$BW$1:$CF$1,0))</f>
        <v>0</v>
      </c>
      <c r="BL218" s="3"/>
      <c r="BM218" s="3"/>
      <c r="BN218" s="3"/>
      <c r="BO218" s="3"/>
      <c r="BP218" s="3"/>
      <c r="BQ218" s="3"/>
      <c r="BT218" t="s">
        <v>418</v>
      </c>
      <c r="BU218">
        <f t="shared" si="165"/>
        <v>3</v>
      </c>
      <c r="BV218" s="1">
        <f t="shared" si="160"/>
        <v>24</v>
      </c>
      <c r="BW218" s="3">
        <f t="array" ref="BW218">INDEX($CI$3:$EP$26,MATCH($BV218,$CH$3:$CH$26,0),MATCH(BW$1&amp;$BU218,$CI$1:$EP$1&amp;$CI$2:$EP$2,0))*VLOOKUP($BT218,$C$17:$M$20,COUNTBLANK($D$15:D$15)+1,FALSE)</f>
        <v>384</v>
      </c>
      <c r="BX218" s="3">
        <f t="array" ref="BX218">INDEX($CI$3:$EP$26,MATCH($BV218,$CH$3:$CH$26,0),MATCH(BX$1&amp;$BU218,$CI$1:$EP$1&amp;$CI$2:$EP$2,0))*VLOOKUP($BT218,$C$17:$M$20,COUNTBLANK($D$15:E$15)+1,FALSE)</f>
        <v>19200</v>
      </c>
      <c r="BY218" s="3">
        <f t="array" ref="BY218">INDEX($CI$3:$EP$26,MATCH($BV218,$CH$3:$CH$26,0),MATCH(BY$1&amp;$BU218,$CI$1:$EP$1&amp;$CI$2:$EP$2,0))*VLOOKUP($BT218,$C$17:$M$20,COUNTBLANK($D$15:F$15)+1,FALSE)</f>
        <v>0</v>
      </c>
      <c r="BZ218" s="3">
        <f t="array" ref="BZ218">INDEX($CI$3:$EP$26,MATCH($BV218,$CH$3:$CH$26,0),MATCH(BZ$1&amp;$BU218,$CI$1:$EP$1&amp;$CI$2:$EP$2,0))*VLOOKUP($BT218,$C$17:$M$20,COUNTBLANK($D$15:G$15)+1,FALSE)</f>
        <v>0</v>
      </c>
      <c r="CA218" s="3">
        <f t="array" ref="CA218">INDEX($CI$3:$EP$26,MATCH($BV218,$CH$3:$CH$26,0),MATCH(CA$1&amp;$BU218,$CI$1:$EP$1&amp;$CI$2:$EP$2,0))*VLOOKUP($BT218,$C$17:$M$20,COUNTBLANK($D$15:H$15)+1,FALSE)</f>
        <v>0</v>
      </c>
      <c r="CB218" s="3">
        <f t="array" ref="CB218">INDEX($CI$3:$EP$26,MATCH($BV218,$CH$3:$CH$26,0),MATCH(CB$1&amp;$BU218,$CI$1:$EP$1&amp;$CI$2:$EP$2,0))*VLOOKUP($BT218,$C$17:$M$20,COUNTBLANK($D$15:I$15)+1,FALSE)</f>
        <v>0.12000000000000004</v>
      </c>
      <c r="CC218" s="3">
        <f t="array" ref="CC218">INDEX($CI$3:$EP$26,MATCH($BV218,$CH$3:$CH$26,0),MATCH(CC$1&amp;$BU218,$CI$1:$EP$1&amp;$CI$2:$EP$2,0))*VLOOKUP($BT218,$C$17:$M$20,COUNTBLANK($D$15:J$15)+1,FALSE)</f>
        <v>0</v>
      </c>
      <c r="CD218" s="3">
        <f t="array" ref="CD218">INDEX($CI$3:$EP$26,MATCH($BV218,$CH$3:$CH$26,0),MATCH(CD$1&amp;$BU218,$CI$1:$EP$1&amp;$CI$2:$EP$2,0))*VLOOKUP($BT218,$C$17:$M$20,COUNTBLANK($D$15:K$15)+1,FALSE)</f>
        <v>0</v>
      </c>
      <c r="CE218" s="3">
        <f t="array" ref="CE218">INDEX($CI$3:$EP$26,MATCH($BV218,$CH$3:$CH$26,0),MATCH(CE$1&amp;$BU218,$CI$1:$EP$1&amp;$CI$2:$EP$2,0))*VLOOKUP($BT218,$C$17:$M$20,COUNTBLANK($D$15:L$15)+1,FALSE)</f>
        <v>0</v>
      </c>
      <c r="CF218" s="3">
        <f t="array" ref="CF218">INDEX($CI$3:$EP$26,MATCH($BV218,$CH$3:$CH$26,0),MATCH(CF$1&amp;$BU218,$CI$1:$EP$1&amp;$CI$2:$EP$2,0))*VLOOKUP($BT218,$C$17:$M$20,COUNTBLANK($D$15:M$15)+1,FALSE)</f>
        <v>0</v>
      </c>
    </row>
    <row r="219" spans="56:84" x14ac:dyDescent="0.2">
      <c r="BD219" t="s">
        <v>418</v>
      </c>
      <c r="BE219">
        <v>1</v>
      </c>
      <c r="BF219">
        <f t="shared" ref="BF219:BF282" si="166">BF75</f>
        <v>1</v>
      </c>
      <c r="BG219" s="1">
        <f t="shared" si="164"/>
        <v>1</v>
      </c>
      <c r="BH219" s="3">
        <f t="array" ref="BH219">INDEX($D$21:$M$44,MATCH($BD219&amp;$BF219,$C$21:$C$44&amp;$B$21:$B$44,0),MATCH(BH$1,$D$16:$M$16,0))+VLOOKUP($BE219,战斗属性模型!$K$22:$O$24,BH$2,FALSE)*INDEX($BW$3:$CF$578,MATCH($BD219&amp;$BF219&amp;$BG219,$BT$3:$BT$578&amp;$BU$3:$BU$578&amp;$BV$3:$BV$578,0),MATCH(BH$1,$BW$1:$CF$1,0))</f>
        <v>40</v>
      </c>
      <c r="BI219" s="3">
        <f t="array" ref="BI219">INDEX($D$21:$M$44,MATCH($BD219&amp;$BF219,$C$21:$C$44&amp;$B$21:$B$44,0),MATCH(BI$1,$D$16:$M$16,0))+VLOOKUP($BE219,战斗属性模型!$K$22:$O$24,BI$2,FALSE)*INDEX($BW$3:$CF$578,MATCH($BD219&amp;$BF219&amp;$BG219,$BT$3:$BT$578&amp;$BU$3:$BU$578&amp;$BV$3:$BV$578,0),MATCH(BI$1,$BW$1:$CF$1,0))</f>
        <v>2040</v>
      </c>
      <c r="BJ219" s="3">
        <f t="array" ref="BJ219">INDEX($D$21:$M$44,MATCH($BD219&amp;$BF219,$C$21:$C$44&amp;$B$21:$B$44,0),MATCH(BJ$1,$D$16:$M$16,0))+VLOOKUP($BE219,战斗属性模型!$K$22:$O$24,BJ$2,FALSE)*INDEX($BW$3:$CF$578,MATCH($BD219&amp;$BF219&amp;$BG219,$BT$3:$BT$578&amp;$BU$3:$BU$578&amp;$BV$3:$BV$578,0),MATCH(BJ$1,$BW$1:$CF$1,0))</f>
        <v>0</v>
      </c>
      <c r="BK219" s="3">
        <f t="array" ref="BK219">INDEX($D$21:$M$44,MATCH($BD219&amp;$BF219,$C$21:$C$44&amp;$B$21:$B$44,0),MATCH(BK$1,$D$16:$M$16,0))+VLOOKUP($BE219,战斗属性模型!$K$22:$O$24,BK$2,FALSE)*INDEX($BW$3:$CF$578,MATCH($BD219&amp;$BF219&amp;$BG219,$BT$3:$BT$578&amp;$BU$3:$BU$578&amp;$BV$3:$BV$578,0),MATCH(BK$1,$BW$1:$CF$1,0))</f>
        <v>0</v>
      </c>
      <c r="BL219" s="3"/>
      <c r="BM219" s="3"/>
      <c r="BN219" s="3"/>
      <c r="BO219" s="3"/>
      <c r="BP219" s="3"/>
      <c r="BQ219" s="3"/>
      <c r="BT219" t="s">
        <v>418</v>
      </c>
      <c r="BU219">
        <f t="shared" si="165"/>
        <v>4</v>
      </c>
      <c r="BV219" s="1">
        <f t="shared" ref="BV219:BV282" si="167">BV195</f>
        <v>1</v>
      </c>
      <c r="BW219" s="3">
        <f t="array" ref="BW219">INDEX($CI$3:$EP$26,MATCH($BV219,$CH$3:$CH$26,0),MATCH(BW$1&amp;$BU219,$CI$1:$EP$1&amp;$CI$2:$EP$2,0))*VLOOKUP($BT219,$C$17:$M$20,COUNTBLANK($D$15:D$15)+1,FALSE)</f>
        <v>20</v>
      </c>
      <c r="BX219" s="3">
        <f t="array" ref="BX219">INDEX($CI$3:$EP$26,MATCH($BV219,$CH$3:$CH$26,0),MATCH(BX$1&amp;$BU219,$CI$1:$EP$1&amp;$CI$2:$EP$2,0))*VLOOKUP($BT219,$C$17:$M$20,COUNTBLANK($D$15:E$15)+1,FALSE)</f>
        <v>1000</v>
      </c>
      <c r="BY219" s="3">
        <f t="array" ref="BY219">INDEX($CI$3:$EP$26,MATCH($BV219,$CH$3:$CH$26,0),MATCH(BY$1&amp;$BU219,$CI$1:$EP$1&amp;$CI$2:$EP$2,0))*VLOOKUP($BT219,$C$17:$M$20,COUNTBLANK($D$15:F$15)+1,FALSE)</f>
        <v>0</v>
      </c>
      <c r="BZ219" s="3">
        <f t="array" ref="BZ219">INDEX($CI$3:$EP$26,MATCH($BV219,$CH$3:$CH$26,0),MATCH(BZ$1&amp;$BU219,$CI$1:$EP$1&amp;$CI$2:$EP$2,0))*VLOOKUP($BT219,$C$17:$M$20,COUNTBLANK($D$15:G$15)+1,FALSE)</f>
        <v>0</v>
      </c>
      <c r="CA219" s="3">
        <f t="array" ref="CA219">INDEX($CI$3:$EP$26,MATCH($BV219,$CH$3:$CH$26,0),MATCH(CA$1&amp;$BU219,$CI$1:$EP$1&amp;$CI$2:$EP$2,0))*VLOOKUP($BT219,$C$17:$M$20,COUNTBLANK($D$15:H$15)+1,FALSE)</f>
        <v>0</v>
      </c>
      <c r="CB219" s="3">
        <f t="array" ref="CB219">INDEX($CI$3:$EP$26,MATCH($BV219,$CH$3:$CH$26,0),MATCH(CB$1&amp;$BU219,$CI$1:$EP$1&amp;$CI$2:$EP$2,0))*VLOOKUP($BT219,$C$17:$M$20,COUNTBLANK($D$15:I$15)+1,FALSE)</f>
        <v>0</v>
      </c>
      <c r="CC219" s="3">
        <f t="array" ref="CC219">INDEX($CI$3:$EP$26,MATCH($BV219,$CH$3:$CH$26,0),MATCH(CC$1&amp;$BU219,$CI$1:$EP$1&amp;$CI$2:$EP$2,0))*VLOOKUP($BT219,$C$17:$M$20,COUNTBLANK($D$15:J$15)+1,FALSE)</f>
        <v>0</v>
      </c>
      <c r="CD219" s="3">
        <f t="array" ref="CD219">INDEX($CI$3:$EP$26,MATCH($BV219,$CH$3:$CH$26,0),MATCH(CD$1&amp;$BU219,$CI$1:$EP$1&amp;$CI$2:$EP$2,0))*VLOOKUP($BT219,$C$17:$M$20,COUNTBLANK($D$15:K$15)+1,FALSE)</f>
        <v>0</v>
      </c>
      <c r="CE219" s="3">
        <f t="array" ref="CE219">INDEX($CI$3:$EP$26,MATCH($BV219,$CH$3:$CH$26,0),MATCH(CE$1&amp;$BU219,$CI$1:$EP$1&amp;$CI$2:$EP$2,0))*VLOOKUP($BT219,$C$17:$M$20,COUNTBLANK($D$15:L$15)+1,FALSE)</f>
        <v>0</v>
      </c>
      <c r="CF219" s="3">
        <f t="array" ref="CF219">INDEX($CI$3:$EP$26,MATCH($BV219,$CH$3:$CH$26,0),MATCH(CF$1&amp;$BU219,$CI$1:$EP$1&amp;$CI$2:$EP$2,0))*VLOOKUP($BT219,$C$17:$M$20,COUNTBLANK($D$15:M$15)+1,FALSE)</f>
        <v>0</v>
      </c>
    </row>
    <row r="220" spans="56:84" x14ac:dyDescent="0.2">
      <c r="BD220" t="s">
        <v>418</v>
      </c>
      <c r="BE220">
        <v>1</v>
      </c>
      <c r="BF220">
        <f t="shared" si="166"/>
        <v>1</v>
      </c>
      <c r="BG220" s="1">
        <f t="shared" si="164"/>
        <v>2</v>
      </c>
      <c r="BH220" s="3">
        <f t="array" ref="BH220">INDEX($D$21:$M$44,MATCH($BD220&amp;$BF220,$C$21:$C$44&amp;$B$21:$B$44,0),MATCH(BH$1,$D$16:$M$16,0))+VLOOKUP($BE220,战斗属性模型!$K$22:$O$24,BH$2,FALSE)*INDEX($BW$3:$CF$578,MATCH($BD220&amp;$BF220&amp;$BG220,$BT$3:$BT$578&amp;$BU$3:$BU$578&amp;$BV$3:$BV$578,0),MATCH(BH$1,$BW$1:$CF$1,0))</f>
        <v>48</v>
      </c>
      <c r="BI220" s="3">
        <f t="array" ref="BI220">INDEX($D$21:$M$44,MATCH($BD220&amp;$BF220,$C$21:$C$44&amp;$B$21:$B$44,0),MATCH(BI$1,$D$16:$M$16,0))+VLOOKUP($BE220,战斗属性模型!$K$22:$O$24,BI$2,FALSE)*INDEX($BW$3:$CF$578,MATCH($BD220&amp;$BF220&amp;$BG220,$BT$3:$BT$578&amp;$BU$3:$BU$578&amp;$BV$3:$BV$578,0),MATCH(BI$1,$BW$1:$CF$1,0))</f>
        <v>2480</v>
      </c>
      <c r="BJ220" s="3">
        <f t="array" ref="BJ220">INDEX($D$21:$M$44,MATCH($BD220&amp;$BF220,$C$21:$C$44&amp;$B$21:$B$44,0),MATCH(BJ$1,$D$16:$M$16,0))+VLOOKUP($BE220,战斗属性模型!$K$22:$O$24,BJ$2,FALSE)*INDEX($BW$3:$CF$578,MATCH($BD220&amp;$BF220&amp;$BG220,$BT$3:$BT$578&amp;$BU$3:$BU$578&amp;$BV$3:$BV$578,0),MATCH(BJ$1,$BW$1:$CF$1,0))</f>
        <v>0</v>
      </c>
      <c r="BK220" s="3">
        <f t="array" ref="BK220">INDEX($D$21:$M$44,MATCH($BD220&amp;$BF220,$C$21:$C$44&amp;$B$21:$B$44,0),MATCH(BK$1,$D$16:$M$16,0))+VLOOKUP($BE220,战斗属性模型!$K$22:$O$24,BK$2,FALSE)*INDEX($BW$3:$CF$578,MATCH($BD220&amp;$BF220&amp;$BG220,$BT$3:$BT$578&amp;$BU$3:$BU$578&amp;$BV$3:$BV$578,0),MATCH(BK$1,$BW$1:$CF$1,0))</f>
        <v>0</v>
      </c>
      <c r="BL220" s="3"/>
      <c r="BM220" s="3"/>
      <c r="BN220" s="3"/>
      <c r="BO220" s="3"/>
      <c r="BP220" s="3"/>
      <c r="BQ220" s="3"/>
      <c r="BT220" t="s">
        <v>418</v>
      </c>
      <c r="BU220">
        <f t="shared" si="165"/>
        <v>4</v>
      </c>
      <c r="BV220" s="1">
        <f t="shared" si="167"/>
        <v>2</v>
      </c>
      <c r="BW220" s="3">
        <f t="array" ref="BW220">INDEX($CI$3:$EP$26,MATCH($BV220,$CH$3:$CH$26,0),MATCH(BW$1&amp;$BU220,$CI$1:$EP$1&amp;$CI$2:$EP$2,0))*VLOOKUP($BT220,$C$17:$M$20,COUNTBLANK($D$15:D$15)+1,FALSE)</f>
        <v>40</v>
      </c>
      <c r="BX220" s="3">
        <f t="array" ref="BX220">INDEX($CI$3:$EP$26,MATCH($BV220,$CH$3:$CH$26,0),MATCH(BX$1&amp;$BU220,$CI$1:$EP$1&amp;$CI$2:$EP$2,0))*VLOOKUP($BT220,$C$17:$M$20,COUNTBLANK($D$15:E$15)+1,FALSE)</f>
        <v>2000</v>
      </c>
      <c r="BY220" s="3">
        <f t="array" ref="BY220">INDEX($CI$3:$EP$26,MATCH($BV220,$CH$3:$CH$26,0),MATCH(BY$1&amp;$BU220,$CI$1:$EP$1&amp;$CI$2:$EP$2,0))*VLOOKUP($BT220,$C$17:$M$20,COUNTBLANK($D$15:F$15)+1,FALSE)</f>
        <v>0</v>
      </c>
      <c r="BZ220" s="3">
        <f t="array" ref="BZ220">INDEX($CI$3:$EP$26,MATCH($BV220,$CH$3:$CH$26,0),MATCH(BZ$1&amp;$BU220,$CI$1:$EP$1&amp;$CI$2:$EP$2,0))*VLOOKUP($BT220,$C$17:$M$20,COUNTBLANK($D$15:G$15)+1,FALSE)</f>
        <v>0</v>
      </c>
      <c r="CA220" s="3">
        <f t="array" ref="CA220">INDEX($CI$3:$EP$26,MATCH($BV220,$CH$3:$CH$26,0),MATCH(CA$1&amp;$BU220,$CI$1:$EP$1&amp;$CI$2:$EP$2,0))*VLOOKUP($BT220,$C$17:$M$20,COUNTBLANK($D$15:H$15)+1,FALSE)</f>
        <v>0</v>
      </c>
      <c r="CB220" s="3">
        <f t="array" ref="CB220">INDEX($CI$3:$EP$26,MATCH($BV220,$CH$3:$CH$26,0),MATCH(CB$1&amp;$BU220,$CI$1:$EP$1&amp;$CI$2:$EP$2,0))*VLOOKUP($BT220,$C$17:$M$20,COUNTBLANK($D$15:I$15)+1,FALSE)</f>
        <v>0</v>
      </c>
      <c r="CC220" s="3">
        <f t="array" ref="CC220">INDEX($CI$3:$EP$26,MATCH($BV220,$CH$3:$CH$26,0),MATCH(CC$1&amp;$BU220,$CI$1:$EP$1&amp;$CI$2:$EP$2,0))*VLOOKUP($BT220,$C$17:$M$20,COUNTBLANK($D$15:J$15)+1,FALSE)</f>
        <v>0</v>
      </c>
      <c r="CD220" s="3">
        <f t="array" ref="CD220">INDEX($CI$3:$EP$26,MATCH($BV220,$CH$3:$CH$26,0),MATCH(CD$1&amp;$BU220,$CI$1:$EP$1&amp;$CI$2:$EP$2,0))*VLOOKUP($BT220,$C$17:$M$20,COUNTBLANK($D$15:K$15)+1,FALSE)</f>
        <v>0</v>
      </c>
      <c r="CE220" s="3">
        <f t="array" ref="CE220">INDEX($CI$3:$EP$26,MATCH($BV220,$CH$3:$CH$26,0),MATCH(CE$1&amp;$BU220,$CI$1:$EP$1&amp;$CI$2:$EP$2,0))*VLOOKUP($BT220,$C$17:$M$20,COUNTBLANK($D$15:L$15)+1,FALSE)</f>
        <v>0</v>
      </c>
      <c r="CF220" s="3">
        <f t="array" ref="CF220">INDEX($CI$3:$EP$26,MATCH($BV220,$CH$3:$CH$26,0),MATCH(CF$1&amp;$BU220,$CI$1:$EP$1&amp;$CI$2:$EP$2,0))*VLOOKUP($BT220,$C$17:$M$20,COUNTBLANK($D$15:M$15)+1,FALSE)</f>
        <v>0</v>
      </c>
    </row>
    <row r="221" spans="56:84" x14ac:dyDescent="0.2">
      <c r="BD221" t="s">
        <v>418</v>
      </c>
      <c r="BE221">
        <v>1</v>
      </c>
      <c r="BF221">
        <f t="shared" si="166"/>
        <v>1</v>
      </c>
      <c r="BG221" s="1">
        <f t="shared" si="164"/>
        <v>3</v>
      </c>
      <c r="BH221" s="3">
        <f t="array" ref="BH221">INDEX($D$21:$M$44,MATCH($BD221&amp;$BF221,$C$21:$C$44&amp;$B$21:$B$44,0),MATCH(BH$1,$D$16:$M$16,0))+VLOOKUP($BE221,战斗属性模型!$K$22:$O$24,BH$2,FALSE)*INDEX($BW$3:$CF$578,MATCH($BD221&amp;$BF221&amp;$BG221,$BT$3:$BT$578&amp;$BU$3:$BU$578&amp;$BV$3:$BV$578,0),MATCH(BH$1,$BW$1:$CF$1,0))</f>
        <v>56</v>
      </c>
      <c r="BI221" s="3">
        <f t="array" ref="BI221">INDEX($D$21:$M$44,MATCH($BD221&amp;$BF221,$C$21:$C$44&amp;$B$21:$B$44,0),MATCH(BI$1,$D$16:$M$16,0))+VLOOKUP($BE221,战斗属性模型!$K$22:$O$24,BI$2,FALSE)*INDEX($BW$3:$CF$578,MATCH($BD221&amp;$BF221&amp;$BG221,$BT$3:$BT$578&amp;$BU$3:$BU$578&amp;$BV$3:$BV$578,0),MATCH(BI$1,$BW$1:$CF$1,0))</f>
        <v>2920</v>
      </c>
      <c r="BJ221" s="3">
        <f t="array" ref="BJ221">INDEX($D$21:$M$44,MATCH($BD221&amp;$BF221,$C$21:$C$44&amp;$B$21:$B$44,0),MATCH(BJ$1,$D$16:$M$16,0))+VLOOKUP($BE221,战斗属性模型!$K$22:$O$24,BJ$2,FALSE)*INDEX($BW$3:$CF$578,MATCH($BD221&amp;$BF221&amp;$BG221,$BT$3:$BT$578&amp;$BU$3:$BU$578&amp;$BV$3:$BV$578,0),MATCH(BJ$1,$BW$1:$CF$1,0))</f>
        <v>0</v>
      </c>
      <c r="BK221" s="3">
        <f t="array" ref="BK221">INDEX($D$21:$M$44,MATCH($BD221&amp;$BF221,$C$21:$C$44&amp;$B$21:$B$44,0),MATCH(BK$1,$D$16:$M$16,0))+VLOOKUP($BE221,战斗属性模型!$K$22:$O$24,BK$2,FALSE)*INDEX($BW$3:$CF$578,MATCH($BD221&amp;$BF221&amp;$BG221,$BT$3:$BT$578&amp;$BU$3:$BU$578&amp;$BV$3:$BV$578,0),MATCH(BK$1,$BW$1:$CF$1,0))</f>
        <v>0</v>
      </c>
      <c r="BL221" s="3"/>
      <c r="BM221" s="3"/>
      <c r="BN221" s="3"/>
      <c r="BO221" s="3"/>
      <c r="BP221" s="3"/>
      <c r="BQ221" s="3"/>
      <c r="BT221" t="s">
        <v>418</v>
      </c>
      <c r="BU221">
        <f t="shared" si="165"/>
        <v>4</v>
      </c>
      <c r="BV221" s="1">
        <f t="shared" si="167"/>
        <v>3</v>
      </c>
      <c r="BW221" s="3">
        <f t="array" ref="BW221">INDEX($CI$3:$EP$26,MATCH($BV221,$CH$3:$CH$26,0),MATCH(BW$1&amp;$BU221,$CI$1:$EP$1&amp;$CI$2:$EP$2,0))*VLOOKUP($BT221,$C$17:$M$20,COUNTBLANK($D$15:D$15)+1,FALSE)</f>
        <v>60</v>
      </c>
      <c r="BX221" s="3">
        <f t="array" ref="BX221">INDEX($CI$3:$EP$26,MATCH($BV221,$CH$3:$CH$26,0),MATCH(BX$1&amp;$BU221,$CI$1:$EP$1&amp;$CI$2:$EP$2,0))*VLOOKUP($BT221,$C$17:$M$20,COUNTBLANK($D$15:E$15)+1,FALSE)</f>
        <v>3000</v>
      </c>
      <c r="BY221" s="3">
        <f t="array" ref="BY221">INDEX($CI$3:$EP$26,MATCH($BV221,$CH$3:$CH$26,0),MATCH(BY$1&amp;$BU221,$CI$1:$EP$1&amp;$CI$2:$EP$2,0))*VLOOKUP($BT221,$C$17:$M$20,COUNTBLANK($D$15:F$15)+1,FALSE)</f>
        <v>0</v>
      </c>
      <c r="BZ221" s="3">
        <f t="array" ref="BZ221">INDEX($CI$3:$EP$26,MATCH($BV221,$CH$3:$CH$26,0),MATCH(BZ$1&amp;$BU221,$CI$1:$EP$1&amp;$CI$2:$EP$2,0))*VLOOKUP($BT221,$C$17:$M$20,COUNTBLANK($D$15:G$15)+1,FALSE)</f>
        <v>0</v>
      </c>
      <c r="CA221" s="3">
        <f t="array" ref="CA221">INDEX($CI$3:$EP$26,MATCH($BV221,$CH$3:$CH$26,0),MATCH(CA$1&amp;$BU221,$CI$1:$EP$1&amp;$CI$2:$EP$2,0))*VLOOKUP($BT221,$C$17:$M$20,COUNTBLANK($D$15:H$15)+1,FALSE)</f>
        <v>0</v>
      </c>
      <c r="CB221" s="3">
        <f t="array" ref="CB221">INDEX($CI$3:$EP$26,MATCH($BV221,$CH$3:$CH$26,0),MATCH(CB$1&amp;$BU221,$CI$1:$EP$1&amp;$CI$2:$EP$2,0))*VLOOKUP($BT221,$C$17:$M$20,COUNTBLANK($D$15:I$15)+1,FALSE)</f>
        <v>0</v>
      </c>
      <c r="CC221" s="3">
        <f t="array" ref="CC221">INDEX($CI$3:$EP$26,MATCH($BV221,$CH$3:$CH$26,0),MATCH(CC$1&amp;$BU221,$CI$1:$EP$1&amp;$CI$2:$EP$2,0))*VLOOKUP($BT221,$C$17:$M$20,COUNTBLANK($D$15:J$15)+1,FALSE)</f>
        <v>0</v>
      </c>
      <c r="CD221" s="3">
        <f t="array" ref="CD221">INDEX($CI$3:$EP$26,MATCH($BV221,$CH$3:$CH$26,0),MATCH(CD$1&amp;$BU221,$CI$1:$EP$1&amp;$CI$2:$EP$2,0))*VLOOKUP($BT221,$C$17:$M$20,COUNTBLANK($D$15:K$15)+1,FALSE)</f>
        <v>0</v>
      </c>
      <c r="CE221" s="3">
        <f t="array" ref="CE221">INDEX($CI$3:$EP$26,MATCH($BV221,$CH$3:$CH$26,0),MATCH(CE$1&amp;$BU221,$CI$1:$EP$1&amp;$CI$2:$EP$2,0))*VLOOKUP($BT221,$C$17:$M$20,COUNTBLANK($D$15:L$15)+1,FALSE)</f>
        <v>0</v>
      </c>
      <c r="CF221" s="3">
        <f t="array" ref="CF221">INDEX($CI$3:$EP$26,MATCH($BV221,$CH$3:$CH$26,0),MATCH(CF$1&amp;$BU221,$CI$1:$EP$1&amp;$CI$2:$EP$2,0))*VLOOKUP($BT221,$C$17:$M$20,COUNTBLANK($D$15:M$15)+1,FALSE)</f>
        <v>0</v>
      </c>
    </row>
    <row r="222" spans="56:84" x14ac:dyDescent="0.2">
      <c r="BD222" t="s">
        <v>418</v>
      </c>
      <c r="BE222">
        <v>1</v>
      </c>
      <c r="BF222">
        <f t="shared" si="166"/>
        <v>1</v>
      </c>
      <c r="BG222" s="1">
        <f t="shared" si="164"/>
        <v>4</v>
      </c>
      <c r="BH222" s="3">
        <f t="array" ref="BH222">INDEX($D$21:$M$44,MATCH($BD222&amp;$BF222,$C$21:$C$44&amp;$B$21:$B$44,0),MATCH(BH$1,$D$16:$M$16,0))+VLOOKUP($BE222,战斗属性模型!$K$22:$O$24,BH$2,FALSE)*INDEX($BW$3:$CF$578,MATCH($BD222&amp;$BF222&amp;$BG222,$BT$3:$BT$578&amp;$BU$3:$BU$578&amp;$BV$3:$BV$578,0),MATCH(BH$1,$BW$1:$CF$1,0))</f>
        <v>64</v>
      </c>
      <c r="BI222" s="3">
        <f t="array" ref="BI222">INDEX($D$21:$M$44,MATCH($BD222&amp;$BF222,$C$21:$C$44&amp;$B$21:$B$44,0),MATCH(BI$1,$D$16:$M$16,0))+VLOOKUP($BE222,战斗属性模型!$K$22:$O$24,BI$2,FALSE)*INDEX($BW$3:$CF$578,MATCH($BD222&amp;$BF222&amp;$BG222,$BT$3:$BT$578&amp;$BU$3:$BU$578&amp;$BV$3:$BV$578,0),MATCH(BI$1,$BW$1:$CF$1,0))</f>
        <v>3360</v>
      </c>
      <c r="BJ222" s="3">
        <f t="array" ref="BJ222">INDEX($D$21:$M$44,MATCH($BD222&amp;$BF222,$C$21:$C$44&amp;$B$21:$B$44,0),MATCH(BJ$1,$D$16:$M$16,0))+VLOOKUP($BE222,战斗属性模型!$K$22:$O$24,BJ$2,FALSE)*INDEX($BW$3:$CF$578,MATCH($BD222&amp;$BF222&amp;$BG222,$BT$3:$BT$578&amp;$BU$3:$BU$578&amp;$BV$3:$BV$578,0),MATCH(BJ$1,$BW$1:$CF$1,0))</f>
        <v>0</v>
      </c>
      <c r="BK222" s="3">
        <f t="array" ref="BK222">INDEX($D$21:$M$44,MATCH($BD222&amp;$BF222,$C$21:$C$44&amp;$B$21:$B$44,0),MATCH(BK$1,$D$16:$M$16,0))+VLOOKUP($BE222,战斗属性模型!$K$22:$O$24,BK$2,FALSE)*INDEX($BW$3:$CF$578,MATCH($BD222&amp;$BF222&amp;$BG222,$BT$3:$BT$578&amp;$BU$3:$BU$578&amp;$BV$3:$BV$578,0),MATCH(BK$1,$BW$1:$CF$1,0))</f>
        <v>0</v>
      </c>
      <c r="BL222" s="3"/>
      <c r="BM222" s="3"/>
      <c r="BN222" s="3"/>
      <c r="BO222" s="3"/>
      <c r="BP222" s="3"/>
      <c r="BQ222" s="3"/>
      <c r="BT222" t="s">
        <v>418</v>
      </c>
      <c r="BU222">
        <f t="shared" si="165"/>
        <v>4</v>
      </c>
      <c r="BV222" s="1">
        <f t="shared" si="167"/>
        <v>4</v>
      </c>
      <c r="BW222" s="3">
        <f t="array" ref="BW222">INDEX($CI$3:$EP$26,MATCH($BV222,$CH$3:$CH$26,0),MATCH(BW$1&amp;$BU222,$CI$1:$EP$1&amp;$CI$2:$EP$2,0))*VLOOKUP($BT222,$C$17:$M$20,COUNTBLANK($D$15:D$15)+1,FALSE)</f>
        <v>80</v>
      </c>
      <c r="BX222" s="3">
        <f t="array" ref="BX222">INDEX($CI$3:$EP$26,MATCH($BV222,$CH$3:$CH$26,0),MATCH(BX$1&amp;$BU222,$CI$1:$EP$1&amp;$CI$2:$EP$2,0))*VLOOKUP($BT222,$C$17:$M$20,COUNTBLANK($D$15:E$15)+1,FALSE)</f>
        <v>4000</v>
      </c>
      <c r="BY222" s="3">
        <f t="array" ref="BY222">INDEX($CI$3:$EP$26,MATCH($BV222,$CH$3:$CH$26,0),MATCH(BY$1&amp;$BU222,$CI$1:$EP$1&amp;$CI$2:$EP$2,0))*VLOOKUP($BT222,$C$17:$M$20,COUNTBLANK($D$15:F$15)+1,FALSE)</f>
        <v>0</v>
      </c>
      <c r="BZ222" s="3">
        <f t="array" ref="BZ222">INDEX($CI$3:$EP$26,MATCH($BV222,$CH$3:$CH$26,0),MATCH(BZ$1&amp;$BU222,$CI$1:$EP$1&amp;$CI$2:$EP$2,0))*VLOOKUP($BT222,$C$17:$M$20,COUNTBLANK($D$15:G$15)+1,FALSE)</f>
        <v>0</v>
      </c>
      <c r="CA222" s="3">
        <f t="array" ref="CA222">INDEX($CI$3:$EP$26,MATCH($BV222,$CH$3:$CH$26,0),MATCH(CA$1&amp;$BU222,$CI$1:$EP$1&amp;$CI$2:$EP$2,0))*VLOOKUP($BT222,$C$17:$M$20,COUNTBLANK($D$15:H$15)+1,FALSE)</f>
        <v>0</v>
      </c>
      <c r="CB222" s="3">
        <f t="array" ref="CB222">INDEX($CI$3:$EP$26,MATCH($BV222,$CH$3:$CH$26,0),MATCH(CB$1&amp;$BU222,$CI$1:$EP$1&amp;$CI$2:$EP$2,0))*VLOOKUP($BT222,$C$17:$M$20,COUNTBLANK($D$15:I$15)+1,FALSE)</f>
        <v>2.5000000000000001E-2</v>
      </c>
      <c r="CC222" s="3">
        <f t="array" ref="CC222">INDEX($CI$3:$EP$26,MATCH($BV222,$CH$3:$CH$26,0),MATCH(CC$1&amp;$BU222,$CI$1:$EP$1&amp;$CI$2:$EP$2,0))*VLOOKUP($BT222,$C$17:$M$20,COUNTBLANK($D$15:J$15)+1,FALSE)</f>
        <v>0</v>
      </c>
      <c r="CD222" s="3">
        <f t="array" ref="CD222">INDEX($CI$3:$EP$26,MATCH($BV222,$CH$3:$CH$26,0),MATCH(CD$1&amp;$BU222,$CI$1:$EP$1&amp;$CI$2:$EP$2,0))*VLOOKUP($BT222,$C$17:$M$20,COUNTBLANK($D$15:K$15)+1,FALSE)</f>
        <v>0</v>
      </c>
      <c r="CE222" s="3">
        <f t="array" ref="CE222">INDEX($CI$3:$EP$26,MATCH($BV222,$CH$3:$CH$26,0),MATCH(CE$1&amp;$BU222,$CI$1:$EP$1&amp;$CI$2:$EP$2,0))*VLOOKUP($BT222,$C$17:$M$20,COUNTBLANK($D$15:L$15)+1,FALSE)</f>
        <v>0</v>
      </c>
      <c r="CF222" s="3">
        <f t="array" ref="CF222">INDEX($CI$3:$EP$26,MATCH($BV222,$CH$3:$CH$26,0),MATCH(CF$1&amp;$BU222,$CI$1:$EP$1&amp;$CI$2:$EP$2,0))*VLOOKUP($BT222,$C$17:$M$20,COUNTBLANK($D$15:M$15)+1,FALSE)</f>
        <v>0</v>
      </c>
    </row>
    <row r="223" spans="56:84" x14ac:dyDescent="0.2">
      <c r="BD223" t="s">
        <v>418</v>
      </c>
      <c r="BE223">
        <v>1</v>
      </c>
      <c r="BF223">
        <f t="shared" si="166"/>
        <v>1</v>
      </c>
      <c r="BG223" s="1">
        <f t="shared" si="164"/>
        <v>5</v>
      </c>
      <c r="BH223" s="3">
        <f t="array" ref="BH223">INDEX($D$21:$M$44,MATCH($BD223&amp;$BF223,$C$21:$C$44&amp;$B$21:$B$44,0),MATCH(BH$1,$D$16:$M$16,0))+VLOOKUP($BE223,战斗属性模型!$K$22:$O$24,BH$2,FALSE)*INDEX($BW$3:$CF$578,MATCH($BD223&amp;$BF223&amp;$BG223,$BT$3:$BT$578&amp;$BU$3:$BU$578&amp;$BV$3:$BV$578,0),MATCH(BH$1,$BW$1:$CF$1,0))</f>
        <v>72</v>
      </c>
      <c r="BI223" s="3">
        <f t="array" ref="BI223">INDEX($D$21:$M$44,MATCH($BD223&amp;$BF223,$C$21:$C$44&amp;$B$21:$B$44,0),MATCH(BI$1,$D$16:$M$16,0))+VLOOKUP($BE223,战斗属性模型!$K$22:$O$24,BI$2,FALSE)*INDEX($BW$3:$CF$578,MATCH($BD223&amp;$BF223&amp;$BG223,$BT$3:$BT$578&amp;$BU$3:$BU$578&amp;$BV$3:$BV$578,0),MATCH(BI$1,$BW$1:$CF$1,0))</f>
        <v>3800</v>
      </c>
      <c r="BJ223" s="3">
        <f t="array" ref="BJ223">INDEX($D$21:$M$44,MATCH($BD223&amp;$BF223,$C$21:$C$44&amp;$B$21:$B$44,0),MATCH(BJ$1,$D$16:$M$16,0))+VLOOKUP($BE223,战斗属性模型!$K$22:$O$24,BJ$2,FALSE)*INDEX($BW$3:$CF$578,MATCH($BD223&amp;$BF223&amp;$BG223,$BT$3:$BT$578&amp;$BU$3:$BU$578&amp;$BV$3:$BV$578,0),MATCH(BJ$1,$BW$1:$CF$1,0))</f>
        <v>0</v>
      </c>
      <c r="BK223" s="3">
        <f t="array" ref="BK223">INDEX($D$21:$M$44,MATCH($BD223&amp;$BF223,$C$21:$C$44&amp;$B$21:$B$44,0),MATCH(BK$1,$D$16:$M$16,0))+VLOOKUP($BE223,战斗属性模型!$K$22:$O$24,BK$2,FALSE)*INDEX($BW$3:$CF$578,MATCH($BD223&amp;$BF223&amp;$BG223,$BT$3:$BT$578&amp;$BU$3:$BU$578&amp;$BV$3:$BV$578,0),MATCH(BK$1,$BW$1:$CF$1,0))</f>
        <v>0</v>
      </c>
      <c r="BL223" s="3"/>
      <c r="BM223" s="3"/>
      <c r="BN223" s="3"/>
      <c r="BO223" s="3"/>
      <c r="BP223" s="3"/>
      <c r="BQ223" s="3"/>
      <c r="BT223" t="s">
        <v>418</v>
      </c>
      <c r="BU223">
        <f t="shared" si="165"/>
        <v>4</v>
      </c>
      <c r="BV223" s="1">
        <f t="shared" si="167"/>
        <v>5</v>
      </c>
      <c r="BW223" s="3">
        <f t="array" ref="BW223">INDEX($CI$3:$EP$26,MATCH($BV223,$CH$3:$CH$26,0),MATCH(BW$1&amp;$BU223,$CI$1:$EP$1&amp;$CI$2:$EP$2,0))*VLOOKUP($BT223,$C$17:$M$20,COUNTBLANK($D$15:D$15)+1,FALSE)</f>
        <v>100</v>
      </c>
      <c r="BX223" s="3">
        <f t="array" ref="BX223">INDEX($CI$3:$EP$26,MATCH($BV223,$CH$3:$CH$26,0),MATCH(BX$1&amp;$BU223,$CI$1:$EP$1&amp;$CI$2:$EP$2,0))*VLOOKUP($BT223,$C$17:$M$20,COUNTBLANK($D$15:E$15)+1,FALSE)</f>
        <v>5000</v>
      </c>
      <c r="BY223" s="3">
        <f t="array" ref="BY223">INDEX($CI$3:$EP$26,MATCH($BV223,$CH$3:$CH$26,0),MATCH(BY$1&amp;$BU223,$CI$1:$EP$1&amp;$CI$2:$EP$2,0))*VLOOKUP($BT223,$C$17:$M$20,COUNTBLANK($D$15:F$15)+1,FALSE)</f>
        <v>0</v>
      </c>
      <c r="BZ223" s="3">
        <f t="array" ref="BZ223">INDEX($CI$3:$EP$26,MATCH($BV223,$CH$3:$CH$26,0),MATCH(BZ$1&amp;$BU223,$CI$1:$EP$1&amp;$CI$2:$EP$2,0))*VLOOKUP($BT223,$C$17:$M$20,COUNTBLANK($D$15:G$15)+1,FALSE)</f>
        <v>0</v>
      </c>
      <c r="CA223" s="3">
        <f t="array" ref="CA223">INDEX($CI$3:$EP$26,MATCH($BV223,$CH$3:$CH$26,0),MATCH(CA$1&amp;$BU223,$CI$1:$EP$1&amp;$CI$2:$EP$2,0))*VLOOKUP($BT223,$C$17:$M$20,COUNTBLANK($D$15:H$15)+1,FALSE)</f>
        <v>0</v>
      </c>
      <c r="CB223" s="3">
        <f t="array" ref="CB223">INDEX($CI$3:$EP$26,MATCH($BV223,$CH$3:$CH$26,0),MATCH(CB$1&amp;$BU223,$CI$1:$EP$1&amp;$CI$2:$EP$2,0))*VLOOKUP($BT223,$C$17:$M$20,COUNTBLANK($D$15:I$15)+1,FALSE)</f>
        <v>2.5000000000000001E-2</v>
      </c>
      <c r="CC223" s="3">
        <f t="array" ref="CC223">INDEX($CI$3:$EP$26,MATCH($BV223,$CH$3:$CH$26,0),MATCH(CC$1&amp;$BU223,$CI$1:$EP$1&amp;$CI$2:$EP$2,0))*VLOOKUP($BT223,$C$17:$M$20,COUNTBLANK($D$15:J$15)+1,FALSE)</f>
        <v>0</v>
      </c>
      <c r="CD223" s="3">
        <f t="array" ref="CD223">INDEX($CI$3:$EP$26,MATCH($BV223,$CH$3:$CH$26,0),MATCH(CD$1&amp;$BU223,$CI$1:$EP$1&amp;$CI$2:$EP$2,0))*VLOOKUP($BT223,$C$17:$M$20,COUNTBLANK($D$15:K$15)+1,FALSE)</f>
        <v>0</v>
      </c>
      <c r="CE223" s="3">
        <f t="array" ref="CE223">INDEX($CI$3:$EP$26,MATCH($BV223,$CH$3:$CH$26,0),MATCH(CE$1&amp;$BU223,$CI$1:$EP$1&amp;$CI$2:$EP$2,0))*VLOOKUP($BT223,$C$17:$M$20,COUNTBLANK($D$15:L$15)+1,FALSE)</f>
        <v>0</v>
      </c>
      <c r="CF223" s="3">
        <f t="array" ref="CF223">INDEX($CI$3:$EP$26,MATCH($BV223,$CH$3:$CH$26,0),MATCH(CF$1&amp;$BU223,$CI$1:$EP$1&amp;$CI$2:$EP$2,0))*VLOOKUP($BT223,$C$17:$M$20,COUNTBLANK($D$15:M$15)+1,FALSE)</f>
        <v>0</v>
      </c>
    </row>
    <row r="224" spans="56:84" x14ac:dyDescent="0.2">
      <c r="BD224" t="s">
        <v>418</v>
      </c>
      <c r="BE224">
        <v>1</v>
      </c>
      <c r="BF224">
        <f t="shared" si="166"/>
        <v>1</v>
      </c>
      <c r="BG224" s="1">
        <f t="shared" si="164"/>
        <v>6</v>
      </c>
      <c r="BH224" s="3">
        <f t="array" ref="BH224">INDEX($D$21:$M$44,MATCH($BD224&amp;$BF224,$C$21:$C$44&amp;$B$21:$B$44,0),MATCH(BH$1,$D$16:$M$16,0))+VLOOKUP($BE224,战斗属性模型!$K$22:$O$24,BH$2,FALSE)*INDEX($BW$3:$CF$578,MATCH($BD224&amp;$BF224&amp;$BG224,$BT$3:$BT$578&amp;$BU$3:$BU$578&amp;$BV$3:$BV$578,0),MATCH(BH$1,$BW$1:$CF$1,0))</f>
        <v>80</v>
      </c>
      <c r="BI224" s="3">
        <f t="array" ref="BI224">INDEX($D$21:$M$44,MATCH($BD224&amp;$BF224,$C$21:$C$44&amp;$B$21:$B$44,0),MATCH(BI$1,$D$16:$M$16,0))+VLOOKUP($BE224,战斗属性模型!$K$22:$O$24,BI$2,FALSE)*INDEX($BW$3:$CF$578,MATCH($BD224&amp;$BF224&amp;$BG224,$BT$3:$BT$578&amp;$BU$3:$BU$578&amp;$BV$3:$BV$578,0),MATCH(BI$1,$BW$1:$CF$1,0))</f>
        <v>4240</v>
      </c>
      <c r="BJ224" s="3">
        <f t="array" ref="BJ224">INDEX($D$21:$M$44,MATCH($BD224&amp;$BF224,$C$21:$C$44&amp;$B$21:$B$44,0),MATCH(BJ$1,$D$16:$M$16,0))+VLOOKUP($BE224,战斗属性模型!$K$22:$O$24,BJ$2,FALSE)*INDEX($BW$3:$CF$578,MATCH($BD224&amp;$BF224&amp;$BG224,$BT$3:$BT$578&amp;$BU$3:$BU$578&amp;$BV$3:$BV$578,0),MATCH(BJ$1,$BW$1:$CF$1,0))</f>
        <v>0</v>
      </c>
      <c r="BK224" s="3">
        <f t="array" ref="BK224">INDEX($D$21:$M$44,MATCH($BD224&amp;$BF224,$C$21:$C$44&amp;$B$21:$B$44,0),MATCH(BK$1,$D$16:$M$16,0))+VLOOKUP($BE224,战斗属性模型!$K$22:$O$24,BK$2,FALSE)*INDEX($BW$3:$CF$578,MATCH($BD224&amp;$BF224&amp;$BG224,$BT$3:$BT$578&amp;$BU$3:$BU$578&amp;$BV$3:$BV$578,0),MATCH(BK$1,$BW$1:$CF$1,0))</f>
        <v>0</v>
      </c>
      <c r="BL224" s="3"/>
      <c r="BM224" s="3"/>
      <c r="BN224" s="3"/>
      <c r="BO224" s="3"/>
      <c r="BP224" s="3"/>
      <c r="BQ224" s="3"/>
      <c r="BT224" t="s">
        <v>418</v>
      </c>
      <c r="BU224">
        <f t="shared" si="165"/>
        <v>4</v>
      </c>
      <c r="BV224" s="1">
        <f t="shared" si="167"/>
        <v>6</v>
      </c>
      <c r="BW224" s="3">
        <f t="array" ref="BW224">INDEX($CI$3:$EP$26,MATCH($BV224,$CH$3:$CH$26,0),MATCH(BW$1&amp;$BU224,$CI$1:$EP$1&amp;$CI$2:$EP$2,0))*VLOOKUP($BT224,$C$17:$M$20,COUNTBLANK($D$15:D$15)+1,FALSE)</f>
        <v>120</v>
      </c>
      <c r="BX224" s="3">
        <f t="array" ref="BX224">INDEX($CI$3:$EP$26,MATCH($BV224,$CH$3:$CH$26,0),MATCH(BX$1&amp;$BU224,$CI$1:$EP$1&amp;$CI$2:$EP$2,0))*VLOOKUP($BT224,$C$17:$M$20,COUNTBLANK($D$15:E$15)+1,FALSE)</f>
        <v>6000</v>
      </c>
      <c r="BY224" s="3">
        <f t="array" ref="BY224">INDEX($CI$3:$EP$26,MATCH($BV224,$CH$3:$CH$26,0),MATCH(BY$1&amp;$BU224,$CI$1:$EP$1&amp;$CI$2:$EP$2,0))*VLOOKUP($BT224,$C$17:$M$20,COUNTBLANK($D$15:F$15)+1,FALSE)</f>
        <v>0</v>
      </c>
      <c r="BZ224" s="3">
        <f t="array" ref="BZ224">INDEX($CI$3:$EP$26,MATCH($BV224,$CH$3:$CH$26,0),MATCH(BZ$1&amp;$BU224,$CI$1:$EP$1&amp;$CI$2:$EP$2,0))*VLOOKUP($BT224,$C$17:$M$20,COUNTBLANK($D$15:G$15)+1,FALSE)</f>
        <v>0</v>
      </c>
      <c r="CA224" s="3">
        <f t="array" ref="CA224">INDEX($CI$3:$EP$26,MATCH($BV224,$CH$3:$CH$26,0),MATCH(CA$1&amp;$BU224,$CI$1:$EP$1&amp;$CI$2:$EP$2,0))*VLOOKUP($BT224,$C$17:$M$20,COUNTBLANK($D$15:H$15)+1,FALSE)</f>
        <v>0</v>
      </c>
      <c r="CB224" s="3">
        <f t="array" ref="CB224">INDEX($CI$3:$EP$26,MATCH($BV224,$CH$3:$CH$26,0),MATCH(CB$1&amp;$BU224,$CI$1:$EP$1&amp;$CI$2:$EP$2,0))*VLOOKUP($BT224,$C$17:$M$20,COUNTBLANK($D$15:I$15)+1,FALSE)</f>
        <v>2.5000000000000001E-2</v>
      </c>
      <c r="CC224" s="3">
        <f t="array" ref="CC224">INDEX($CI$3:$EP$26,MATCH($BV224,$CH$3:$CH$26,0),MATCH(CC$1&amp;$BU224,$CI$1:$EP$1&amp;$CI$2:$EP$2,0))*VLOOKUP($BT224,$C$17:$M$20,COUNTBLANK($D$15:J$15)+1,FALSE)</f>
        <v>0</v>
      </c>
      <c r="CD224" s="3">
        <f t="array" ref="CD224">INDEX($CI$3:$EP$26,MATCH($BV224,$CH$3:$CH$26,0),MATCH(CD$1&amp;$BU224,$CI$1:$EP$1&amp;$CI$2:$EP$2,0))*VLOOKUP($BT224,$C$17:$M$20,COUNTBLANK($D$15:K$15)+1,FALSE)</f>
        <v>0</v>
      </c>
      <c r="CE224" s="3">
        <f t="array" ref="CE224">INDEX($CI$3:$EP$26,MATCH($BV224,$CH$3:$CH$26,0),MATCH(CE$1&amp;$BU224,$CI$1:$EP$1&amp;$CI$2:$EP$2,0))*VLOOKUP($BT224,$C$17:$M$20,COUNTBLANK($D$15:L$15)+1,FALSE)</f>
        <v>0</v>
      </c>
      <c r="CF224" s="3">
        <f t="array" ref="CF224">INDEX($CI$3:$EP$26,MATCH($BV224,$CH$3:$CH$26,0),MATCH(CF$1&amp;$BU224,$CI$1:$EP$1&amp;$CI$2:$EP$2,0))*VLOOKUP($BT224,$C$17:$M$20,COUNTBLANK($D$15:M$15)+1,FALSE)</f>
        <v>0</v>
      </c>
    </row>
    <row r="225" spans="56:84" x14ac:dyDescent="0.2">
      <c r="BD225" t="s">
        <v>418</v>
      </c>
      <c r="BE225">
        <v>1</v>
      </c>
      <c r="BF225">
        <f t="shared" si="166"/>
        <v>1</v>
      </c>
      <c r="BG225" s="1">
        <f t="shared" si="164"/>
        <v>7</v>
      </c>
      <c r="BH225" s="3">
        <f t="array" ref="BH225">INDEX($D$21:$M$44,MATCH($BD225&amp;$BF225,$C$21:$C$44&amp;$B$21:$B$44,0),MATCH(BH$1,$D$16:$M$16,0))+VLOOKUP($BE225,战斗属性模型!$K$22:$O$24,BH$2,FALSE)*INDEX($BW$3:$CF$578,MATCH($BD225&amp;$BF225&amp;$BG225,$BT$3:$BT$578&amp;$BU$3:$BU$578&amp;$BV$3:$BV$578,0),MATCH(BH$1,$BW$1:$CF$1,0))</f>
        <v>88</v>
      </c>
      <c r="BI225" s="3">
        <f t="array" ref="BI225">INDEX($D$21:$M$44,MATCH($BD225&amp;$BF225,$C$21:$C$44&amp;$B$21:$B$44,0),MATCH(BI$1,$D$16:$M$16,0))+VLOOKUP($BE225,战斗属性模型!$K$22:$O$24,BI$2,FALSE)*INDEX($BW$3:$CF$578,MATCH($BD225&amp;$BF225&amp;$BG225,$BT$3:$BT$578&amp;$BU$3:$BU$578&amp;$BV$3:$BV$578,0),MATCH(BI$1,$BW$1:$CF$1,0))</f>
        <v>4680</v>
      </c>
      <c r="BJ225" s="3">
        <f t="array" ref="BJ225">INDEX($D$21:$M$44,MATCH($BD225&amp;$BF225,$C$21:$C$44&amp;$B$21:$B$44,0),MATCH(BJ$1,$D$16:$M$16,0))+VLOOKUP($BE225,战斗属性模型!$K$22:$O$24,BJ$2,FALSE)*INDEX($BW$3:$CF$578,MATCH($BD225&amp;$BF225&amp;$BG225,$BT$3:$BT$578&amp;$BU$3:$BU$578&amp;$BV$3:$BV$578,0),MATCH(BJ$1,$BW$1:$CF$1,0))</f>
        <v>0</v>
      </c>
      <c r="BK225" s="3">
        <f t="array" ref="BK225">INDEX($D$21:$M$44,MATCH($BD225&amp;$BF225,$C$21:$C$44&amp;$B$21:$B$44,0),MATCH(BK$1,$D$16:$M$16,0))+VLOOKUP($BE225,战斗属性模型!$K$22:$O$24,BK$2,FALSE)*INDEX($BW$3:$CF$578,MATCH($BD225&amp;$BF225&amp;$BG225,$BT$3:$BT$578&amp;$BU$3:$BU$578&amp;$BV$3:$BV$578,0),MATCH(BK$1,$BW$1:$CF$1,0))</f>
        <v>0</v>
      </c>
      <c r="BL225" s="3"/>
      <c r="BM225" s="3"/>
      <c r="BN225" s="3"/>
      <c r="BO225" s="3"/>
      <c r="BP225" s="3"/>
      <c r="BQ225" s="3"/>
      <c r="BT225" t="s">
        <v>418</v>
      </c>
      <c r="BU225">
        <f t="shared" si="165"/>
        <v>4</v>
      </c>
      <c r="BV225" s="1">
        <f t="shared" si="167"/>
        <v>7</v>
      </c>
      <c r="BW225" s="3">
        <f t="array" ref="BW225">INDEX($CI$3:$EP$26,MATCH($BV225,$CH$3:$CH$26,0),MATCH(BW$1&amp;$BU225,$CI$1:$EP$1&amp;$CI$2:$EP$2,0))*VLOOKUP($BT225,$C$17:$M$20,COUNTBLANK($D$15:D$15)+1,FALSE)</f>
        <v>140</v>
      </c>
      <c r="BX225" s="3">
        <f t="array" ref="BX225">INDEX($CI$3:$EP$26,MATCH($BV225,$CH$3:$CH$26,0),MATCH(BX$1&amp;$BU225,$CI$1:$EP$1&amp;$CI$2:$EP$2,0))*VLOOKUP($BT225,$C$17:$M$20,COUNTBLANK($D$15:E$15)+1,FALSE)</f>
        <v>7000</v>
      </c>
      <c r="BY225" s="3">
        <f t="array" ref="BY225">INDEX($CI$3:$EP$26,MATCH($BV225,$CH$3:$CH$26,0),MATCH(BY$1&amp;$BU225,$CI$1:$EP$1&amp;$CI$2:$EP$2,0))*VLOOKUP($BT225,$C$17:$M$20,COUNTBLANK($D$15:F$15)+1,FALSE)</f>
        <v>0</v>
      </c>
      <c r="BZ225" s="3">
        <f t="array" ref="BZ225">INDEX($CI$3:$EP$26,MATCH($BV225,$CH$3:$CH$26,0),MATCH(BZ$1&amp;$BU225,$CI$1:$EP$1&amp;$CI$2:$EP$2,0))*VLOOKUP($BT225,$C$17:$M$20,COUNTBLANK($D$15:G$15)+1,FALSE)</f>
        <v>0</v>
      </c>
      <c r="CA225" s="3">
        <f t="array" ref="CA225">INDEX($CI$3:$EP$26,MATCH($BV225,$CH$3:$CH$26,0),MATCH(CA$1&amp;$BU225,$CI$1:$EP$1&amp;$CI$2:$EP$2,0))*VLOOKUP($BT225,$C$17:$M$20,COUNTBLANK($D$15:H$15)+1,FALSE)</f>
        <v>0</v>
      </c>
      <c r="CB225" s="3">
        <f t="array" ref="CB225">INDEX($CI$3:$EP$26,MATCH($BV225,$CH$3:$CH$26,0),MATCH(CB$1&amp;$BU225,$CI$1:$EP$1&amp;$CI$2:$EP$2,0))*VLOOKUP($BT225,$C$17:$M$20,COUNTBLANK($D$15:I$15)+1,FALSE)</f>
        <v>2.5000000000000001E-2</v>
      </c>
      <c r="CC225" s="3">
        <f t="array" ref="CC225">INDEX($CI$3:$EP$26,MATCH($BV225,$CH$3:$CH$26,0),MATCH(CC$1&amp;$BU225,$CI$1:$EP$1&amp;$CI$2:$EP$2,0))*VLOOKUP($BT225,$C$17:$M$20,COUNTBLANK($D$15:J$15)+1,FALSE)</f>
        <v>0</v>
      </c>
      <c r="CD225" s="3">
        <f t="array" ref="CD225">INDEX($CI$3:$EP$26,MATCH($BV225,$CH$3:$CH$26,0),MATCH(CD$1&amp;$BU225,$CI$1:$EP$1&amp;$CI$2:$EP$2,0))*VLOOKUP($BT225,$C$17:$M$20,COUNTBLANK($D$15:K$15)+1,FALSE)</f>
        <v>0</v>
      </c>
      <c r="CE225" s="3">
        <f t="array" ref="CE225">INDEX($CI$3:$EP$26,MATCH($BV225,$CH$3:$CH$26,0),MATCH(CE$1&amp;$BU225,$CI$1:$EP$1&amp;$CI$2:$EP$2,0))*VLOOKUP($BT225,$C$17:$M$20,COUNTBLANK($D$15:L$15)+1,FALSE)</f>
        <v>0</v>
      </c>
      <c r="CF225" s="3">
        <f t="array" ref="CF225">INDEX($CI$3:$EP$26,MATCH($BV225,$CH$3:$CH$26,0),MATCH(CF$1&amp;$BU225,$CI$1:$EP$1&amp;$CI$2:$EP$2,0))*VLOOKUP($BT225,$C$17:$M$20,COUNTBLANK($D$15:M$15)+1,FALSE)</f>
        <v>0</v>
      </c>
    </row>
    <row r="226" spans="56:84" x14ac:dyDescent="0.2">
      <c r="BD226" t="s">
        <v>418</v>
      </c>
      <c r="BE226">
        <v>1</v>
      </c>
      <c r="BF226">
        <f t="shared" si="166"/>
        <v>1</v>
      </c>
      <c r="BG226" s="1">
        <f t="shared" si="164"/>
        <v>8</v>
      </c>
      <c r="BH226" s="3">
        <f t="array" ref="BH226">INDEX($D$21:$M$44,MATCH($BD226&amp;$BF226,$C$21:$C$44&amp;$B$21:$B$44,0),MATCH(BH$1,$D$16:$M$16,0))+VLOOKUP($BE226,战斗属性模型!$K$22:$O$24,BH$2,FALSE)*INDEX($BW$3:$CF$578,MATCH($BD226&amp;$BF226&amp;$BG226,$BT$3:$BT$578&amp;$BU$3:$BU$578&amp;$BV$3:$BV$578,0),MATCH(BH$1,$BW$1:$CF$1,0))</f>
        <v>96</v>
      </c>
      <c r="BI226" s="3">
        <f t="array" ref="BI226">INDEX($D$21:$M$44,MATCH($BD226&amp;$BF226,$C$21:$C$44&amp;$B$21:$B$44,0),MATCH(BI$1,$D$16:$M$16,0))+VLOOKUP($BE226,战斗属性模型!$K$22:$O$24,BI$2,FALSE)*INDEX($BW$3:$CF$578,MATCH($BD226&amp;$BF226&amp;$BG226,$BT$3:$BT$578&amp;$BU$3:$BU$578&amp;$BV$3:$BV$578,0),MATCH(BI$1,$BW$1:$CF$1,0))</f>
        <v>5120</v>
      </c>
      <c r="BJ226" s="3">
        <f t="array" ref="BJ226">INDEX($D$21:$M$44,MATCH($BD226&amp;$BF226,$C$21:$C$44&amp;$B$21:$B$44,0),MATCH(BJ$1,$D$16:$M$16,0))+VLOOKUP($BE226,战斗属性模型!$K$22:$O$24,BJ$2,FALSE)*INDEX($BW$3:$CF$578,MATCH($BD226&amp;$BF226&amp;$BG226,$BT$3:$BT$578&amp;$BU$3:$BU$578&amp;$BV$3:$BV$578,0),MATCH(BJ$1,$BW$1:$CF$1,0))</f>
        <v>0</v>
      </c>
      <c r="BK226" s="3">
        <f t="array" ref="BK226">INDEX($D$21:$M$44,MATCH($BD226&amp;$BF226,$C$21:$C$44&amp;$B$21:$B$44,0),MATCH(BK$1,$D$16:$M$16,0))+VLOOKUP($BE226,战斗属性模型!$K$22:$O$24,BK$2,FALSE)*INDEX($BW$3:$CF$578,MATCH($BD226&amp;$BF226&amp;$BG226,$BT$3:$BT$578&amp;$BU$3:$BU$578&amp;$BV$3:$BV$578,0),MATCH(BK$1,$BW$1:$CF$1,0))</f>
        <v>0</v>
      </c>
      <c r="BL226" s="3"/>
      <c r="BM226" s="3"/>
      <c r="BN226" s="3"/>
      <c r="BO226" s="3"/>
      <c r="BP226" s="3"/>
      <c r="BQ226" s="3"/>
      <c r="BT226" t="s">
        <v>418</v>
      </c>
      <c r="BU226">
        <f t="shared" si="165"/>
        <v>4</v>
      </c>
      <c r="BV226" s="1">
        <f t="shared" si="167"/>
        <v>8</v>
      </c>
      <c r="BW226" s="3">
        <f t="array" ref="BW226">INDEX($CI$3:$EP$26,MATCH($BV226,$CH$3:$CH$26,0),MATCH(BW$1&amp;$BU226,$CI$1:$EP$1&amp;$CI$2:$EP$2,0))*VLOOKUP($BT226,$C$17:$M$20,COUNTBLANK($D$15:D$15)+1,FALSE)</f>
        <v>160</v>
      </c>
      <c r="BX226" s="3">
        <f t="array" ref="BX226">INDEX($CI$3:$EP$26,MATCH($BV226,$CH$3:$CH$26,0),MATCH(BX$1&amp;$BU226,$CI$1:$EP$1&amp;$CI$2:$EP$2,0))*VLOOKUP($BT226,$C$17:$M$20,COUNTBLANK($D$15:E$15)+1,FALSE)</f>
        <v>8000</v>
      </c>
      <c r="BY226" s="3">
        <f t="array" ref="BY226">INDEX($CI$3:$EP$26,MATCH($BV226,$CH$3:$CH$26,0),MATCH(BY$1&amp;$BU226,$CI$1:$EP$1&amp;$CI$2:$EP$2,0))*VLOOKUP($BT226,$C$17:$M$20,COUNTBLANK($D$15:F$15)+1,FALSE)</f>
        <v>0</v>
      </c>
      <c r="BZ226" s="3">
        <f t="array" ref="BZ226">INDEX($CI$3:$EP$26,MATCH($BV226,$CH$3:$CH$26,0),MATCH(BZ$1&amp;$BU226,$CI$1:$EP$1&amp;$CI$2:$EP$2,0))*VLOOKUP($BT226,$C$17:$M$20,COUNTBLANK($D$15:G$15)+1,FALSE)</f>
        <v>0</v>
      </c>
      <c r="CA226" s="3">
        <f t="array" ref="CA226">INDEX($CI$3:$EP$26,MATCH($BV226,$CH$3:$CH$26,0),MATCH(CA$1&amp;$BU226,$CI$1:$EP$1&amp;$CI$2:$EP$2,0))*VLOOKUP($BT226,$C$17:$M$20,COUNTBLANK($D$15:H$15)+1,FALSE)</f>
        <v>0</v>
      </c>
      <c r="CB226" s="3">
        <f t="array" ref="CB226">INDEX($CI$3:$EP$26,MATCH($BV226,$CH$3:$CH$26,0),MATCH(CB$1&amp;$BU226,$CI$1:$EP$1&amp;$CI$2:$EP$2,0))*VLOOKUP($BT226,$C$17:$M$20,COUNTBLANK($D$15:I$15)+1,FALSE)</f>
        <v>0.05</v>
      </c>
      <c r="CC226" s="3">
        <f t="array" ref="CC226">INDEX($CI$3:$EP$26,MATCH($BV226,$CH$3:$CH$26,0),MATCH(CC$1&amp;$BU226,$CI$1:$EP$1&amp;$CI$2:$EP$2,0))*VLOOKUP($BT226,$C$17:$M$20,COUNTBLANK($D$15:J$15)+1,FALSE)</f>
        <v>0</v>
      </c>
      <c r="CD226" s="3">
        <f t="array" ref="CD226">INDEX($CI$3:$EP$26,MATCH($BV226,$CH$3:$CH$26,0),MATCH(CD$1&amp;$BU226,$CI$1:$EP$1&amp;$CI$2:$EP$2,0))*VLOOKUP($BT226,$C$17:$M$20,COUNTBLANK($D$15:K$15)+1,FALSE)</f>
        <v>0</v>
      </c>
      <c r="CE226" s="3">
        <f t="array" ref="CE226">INDEX($CI$3:$EP$26,MATCH($BV226,$CH$3:$CH$26,0),MATCH(CE$1&amp;$BU226,$CI$1:$EP$1&amp;$CI$2:$EP$2,0))*VLOOKUP($BT226,$C$17:$M$20,COUNTBLANK($D$15:L$15)+1,FALSE)</f>
        <v>0</v>
      </c>
      <c r="CF226" s="3">
        <f t="array" ref="CF226">INDEX($CI$3:$EP$26,MATCH($BV226,$CH$3:$CH$26,0),MATCH(CF$1&amp;$BU226,$CI$1:$EP$1&amp;$CI$2:$EP$2,0))*VLOOKUP($BT226,$C$17:$M$20,COUNTBLANK($D$15:M$15)+1,FALSE)</f>
        <v>0</v>
      </c>
    </row>
    <row r="227" spans="56:84" x14ac:dyDescent="0.2">
      <c r="BD227" t="s">
        <v>418</v>
      </c>
      <c r="BE227">
        <v>1</v>
      </c>
      <c r="BF227">
        <f t="shared" si="166"/>
        <v>1</v>
      </c>
      <c r="BG227" s="1">
        <f t="shared" ref="BG227:BG290" si="168">BG203</f>
        <v>9</v>
      </c>
      <c r="BH227" s="3">
        <f t="array" ref="BH227">INDEX($D$21:$M$44,MATCH($BD227&amp;$BF227,$C$21:$C$44&amp;$B$21:$B$44,0),MATCH(BH$1,$D$16:$M$16,0))+VLOOKUP($BE227,战斗属性模型!$K$22:$O$24,BH$2,FALSE)*INDEX($BW$3:$CF$578,MATCH($BD227&amp;$BF227&amp;$BG227,$BT$3:$BT$578&amp;$BU$3:$BU$578&amp;$BV$3:$BV$578,0),MATCH(BH$1,$BW$1:$CF$1,0))</f>
        <v>104</v>
      </c>
      <c r="BI227" s="3">
        <f t="array" ref="BI227">INDEX($D$21:$M$44,MATCH($BD227&amp;$BF227,$C$21:$C$44&amp;$B$21:$B$44,0),MATCH(BI$1,$D$16:$M$16,0))+VLOOKUP($BE227,战斗属性模型!$K$22:$O$24,BI$2,FALSE)*INDEX($BW$3:$CF$578,MATCH($BD227&amp;$BF227&amp;$BG227,$BT$3:$BT$578&amp;$BU$3:$BU$578&amp;$BV$3:$BV$578,0),MATCH(BI$1,$BW$1:$CF$1,0))</f>
        <v>5560</v>
      </c>
      <c r="BJ227" s="3">
        <f t="array" ref="BJ227">INDEX($D$21:$M$44,MATCH($BD227&amp;$BF227,$C$21:$C$44&amp;$B$21:$B$44,0),MATCH(BJ$1,$D$16:$M$16,0))+VLOOKUP($BE227,战斗属性模型!$K$22:$O$24,BJ$2,FALSE)*INDEX($BW$3:$CF$578,MATCH($BD227&amp;$BF227&amp;$BG227,$BT$3:$BT$578&amp;$BU$3:$BU$578&amp;$BV$3:$BV$578,0),MATCH(BJ$1,$BW$1:$CF$1,0))</f>
        <v>0</v>
      </c>
      <c r="BK227" s="3">
        <f t="array" ref="BK227">INDEX($D$21:$M$44,MATCH($BD227&amp;$BF227,$C$21:$C$44&amp;$B$21:$B$44,0),MATCH(BK$1,$D$16:$M$16,0))+VLOOKUP($BE227,战斗属性模型!$K$22:$O$24,BK$2,FALSE)*INDEX($BW$3:$CF$578,MATCH($BD227&amp;$BF227&amp;$BG227,$BT$3:$BT$578&amp;$BU$3:$BU$578&amp;$BV$3:$BV$578,0),MATCH(BK$1,$BW$1:$CF$1,0))</f>
        <v>0</v>
      </c>
      <c r="BL227" s="3"/>
      <c r="BM227" s="3"/>
      <c r="BN227" s="3"/>
      <c r="BO227" s="3"/>
      <c r="BP227" s="3"/>
      <c r="BQ227" s="3"/>
      <c r="BT227" t="s">
        <v>418</v>
      </c>
      <c r="BU227">
        <f t="shared" si="165"/>
        <v>4</v>
      </c>
      <c r="BV227" s="1">
        <f t="shared" si="167"/>
        <v>9</v>
      </c>
      <c r="BW227" s="3">
        <f t="array" ref="BW227">INDEX($CI$3:$EP$26,MATCH($BV227,$CH$3:$CH$26,0),MATCH(BW$1&amp;$BU227,$CI$1:$EP$1&amp;$CI$2:$EP$2,0))*VLOOKUP($BT227,$C$17:$M$20,COUNTBLANK($D$15:D$15)+1,FALSE)</f>
        <v>180</v>
      </c>
      <c r="BX227" s="3">
        <f t="array" ref="BX227">INDEX($CI$3:$EP$26,MATCH($BV227,$CH$3:$CH$26,0),MATCH(BX$1&amp;$BU227,$CI$1:$EP$1&amp;$CI$2:$EP$2,0))*VLOOKUP($BT227,$C$17:$M$20,COUNTBLANK($D$15:E$15)+1,FALSE)</f>
        <v>9000</v>
      </c>
      <c r="BY227" s="3">
        <f t="array" ref="BY227">INDEX($CI$3:$EP$26,MATCH($BV227,$CH$3:$CH$26,0),MATCH(BY$1&amp;$BU227,$CI$1:$EP$1&amp;$CI$2:$EP$2,0))*VLOOKUP($BT227,$C$17:$M$20,COUNTBLANK($D$15:F$15)+1,FALSE)</f>
        <v>0</v>
      </c>
      <c r="BZ227" s="3">
        <f t="array" ref="BZ227">INDEX($CI$3:$EP$26,MATCH($BV227,$CH$3:$CH$26,0),MATCH(BZ$1&amp;$BU227,$CI$1:$EP$1&amp;$CI$2:$EP$2,0))*VLOOKUP($BT227,$C$17:$M$20,COUNTBLANK($D$15:G$15)+1,FALSE)</f>
        <v>0</v>
      </c>
      <c r="CA227" s="3">
        <f t="array" ref="CA227">INDEX($CI$3:$EP$26,MATCH($BV227,$CH$3:$CH$26,0),MATCH(CA$1&amp;$BU227,$CI$1:$EP$1&amp;$CI$2:$EP$2,0))*VLOOKUP($BT227,$C$17:$M$20,COUNTBLANK($D$15:H$15)+1,FALSE)</f>
        <v>0</v>
      </c>
      <c r="CB227" s="3">
        <f t="array" ref="CB227">INDEX($CI$3:$EP$26,MATCH($BV227,$CH$3:$CH$26,0),MATCH(CB$1&amp;$BU227,$CI$1:$EP$1&amp;$CI$2:$EP$2,0))*VLOOKUP($BT227,$C$17:$M$20,COUNTBLANK($D$15:I$15)+1,FALSE)</f>
        <v>0.05</v>
      </c>
      <c r="CC227" s="3">
        <f t="array" ref="CC227">INDEX($CI$3:$EP$26,MATCH($BV227,$CH$3:$CH$26,0),MATCH(CC$1&amp;$BU227,$CI$1:$EP$1&amp;$CI$2:$EP$2,0))*VLOOKUP($BT227,$C$17:$M$20,COUNTBLANK($D$15:J$15)+1,FALSE)</f>
        <v>0</v>
      </c>
      <c r="CD227" s="3">
        <f t="array" ref="CD227">INDEX($CI$3:$EP$26,MATCH($BV227,$CH$3:$CH$26,0),MATCH(CD$1&amp;$BU227,$CI$1:$EP$1&amp;$CI$2:$EP$2,0))*VLOOKUP($BT227,$C$17:$M$20,COUNTBLANK($D$15:K$15)+1,FALSE)</f>
        <v>0</v>
      </c>
      <c r="CE227" s="3">
        <f t="array" ref="CE227">INDEX($CI$3:$EP$26,MATCH($BV227,$CH$3:$CH$26,0),MATCH(CE$1&amp;$BU227,$CI$1:$EP$1&amp;$CI$2:$EP$2,0))*VLOOKUP($BT227,$C$17:$M$20,COUNTBLANK($D$15:L$15)+1,FALSE)</f>
        <v>0</v>
      </c>
      <c r="CF227" s="3">
        <f t="array" ref="CF227">INDEX($CI$3:$EP$26,MATCH($BV227,$CH$3:$CH$26,0),MATCH(CF$1&amp;$BU227,$CI$1:$EP$1&amp;$CI$2:$EP$2,0))*VLOOKUP($BT227,$C$17:$M$20,COUNTBLANK($D$15:M$15)+1,FALSE)</f>
        <v>0</v>
      </c>
    </row>
    <row r="228" spans="56:84" x14ac:dyDescent="0.2">
      <c r="BD228" t="s">
        <v>418</v>
      </c>
      <c r="BE228">
        <v>1</v>
      </c>
      <c r="BF228">
        <f t="shared" si="166"/>
        <v>1</v>
      </c>
      <c r="BG228" s="1">
        <f t="shared" si="168"/>
        <v>10</v>
      </c>
      <c r="BH228" s="3">
        <f t="array" ref="BH228">INDEX($D$21:$M$44,MATCH($BD228&amp;$BF228,$C$21:$C$44&amp;$B$21:$B$44,0),MATCH(BH$1,$D$16:$M$16,0))+VLOOKUP($BE228,战斗属性模型!$K$22:$O$24,BH$2,FALSE)*INDEX($BW$3:$CF$578,MATCH($BD228&amp;$BF228&amp;$BG228,$BT$3:$BT$578&amp;$BU$3:$BU$578&amp;$BV$3:$BV$578,0),MATCH(BH$1,$BW$1:$CF$1,0))</f>
        <v>112</v>
      </c>
      <c r="BI228" s="3">
        <f t="array" ref="BI228">INDEX($D$21:$M$44,MATCH($BD228&amp;$BF228,$C$21:$C$44&amp;$B$21:$B$44,0),MATCH(BI$1,$D$16:$M$16,0))+VLOOKUP($BE228,战斗属性模型!$K$22:$O$24,BI$2,FALSE)*INDEX($BW$3:$CF$578,MATCH($BD228&amp;$BF228&amp;$BG228,$BT$3:$BT$578&amp;$BU$3:$BU$578&amp;$BV$3:$BV$578,0),MATCH(BI$1,$BW$1:$CF$1,0))</f>
        <v>6000</v>
      </c>
      <c r="BJ228" s="3">
        <f t="array" ref="BJ228">INDEX($D$21:$M$44,MATCH($BD228&amp;$BF228,$C$21:$C$44&amp;$B$21:$B$44,0),MATCH(BJ$1,$D$16:$M$16,0))+VLOOKUP($BE228,战斗属性模型!$K$22:$O$24,BJ$2,FALSE)*INDEX($BW$3:$CF$578,MATCH($BD228&amp;$BF228&amp;$BG228,$BT$3:$BT$578&amp;$BU$3:$BU$578&amp;$BV$3:$BV$578,0),MATCH(BJ$1,$BW$1:$CF$1,0))</f>
        <v>0</v>
      </c>
      <c r="BK228" s="3">
        <f t="array" ref="BK228">INDEX($D$21:$M$44,MATCH($BD228&amp;$BF228,$C$21:$C$44&amp;$B$21:$B$44,0),MATCH(BK$1,$D$16:$M$16,0))+VLOOKUP($BE228,战斗属性模型!$K$22:$O$24,BK$2,FALSE)*INDEX($BW$3:$CF$578,MATCH($BD228&amp;$BF228&amp;$BG228,$BT$3:$BT$578&amp;$BU$3:$BU$578&amp;$BV$3:$BV$578,0),MATCH(BK$1,$BW$1:$CF$1,0))</f>
        <v>0</v>
      </c>
      <c r="BL228" s="3"/>
      <c r="BM228" s="3"/>
      <c r="BN228" s="3"/>
      <c r="BO228" s="3"/>
      <c r="BP228" s="3"/>
      <c r="BQ228" s="3"/>
      <c r="BT228" t="s">
        <v>418</v>
      </c>
      <c r="BU228">
        <f t="shared" si="165"/>
        <v>4</v>
      </c>
      <c r="BV228" s="1">
        <f t="shared" si="167"/>
        <v>10</v>
      </c>
      <c r="BW228" s="3">
        <f t="array" ref="BW228">INDEX($CI$3:$EP$26,MATCH($BV228,$CH$3:$CH$26,0),MATCH(BW$1&amp;$BU228,$CI$1:$EP$1&amp;$CI$2:$EP$2,0))*VLOOKUP($BT228,$C$17:$M$20,COUNTBLANK($D$15:D$15)+1,FALSE)</f>
        <v>200</v>
      </c>
      <c r="BX228" s="3">
        <f t="array" ref="BX228">INDEX($CI$3:$EP$26,MATCH($BV228,$CH$3:$CH$26,0),MATCH(BX$1&amp;$BU228,$CI$1:$EP$1&amp;$CI$2:$EP$2,0))*VLOOKUP($BT228,$C$17:$M$20,COUNTBLANK($D$15:E$15)+1,FALSE)</f>
        <v>10000</v>
      </c>
      <c r="BY228" s="3">
        <f t="array" ref="BY228">INDEX($CI$3:$EP$26,MATCH($BV228,$CH$3:$CH$26,0),MATCH(BY$1&amp;$BU228,$CI$1:$EP$1&amp;$CI$2:$EP$2,0))*VLOOKUP($BT228,$C$17:$M$20,COUNTBLANK($D$15:F$15)+1,FALSE)</f>
        <v>0</v>
      </c>
      <c r="BZ228" s="3">
        <f t="array" ref="BZ228">INDEX($CI$3:$EP$26,MATCH($BV228,$CH$3:$CH$26,0),MATCH(BZ$1&amp;$BU228,$CI$1:$EP$1&amp;$CI$2:$EP$2,0))*VLOOKUP($BT228,$C$17:$M$20,COUNTBLANK($D$15:G$15)+1,FALSE)</f>
        <v>0</v>
      </c>
      <c r="CA228" s="3">
        <f t="array" ref="CA228">INDEX($CI$3:$EP$26,MATCH($BV228,$CH$3:$CH$26,0),MATCH(CA$1&amp;$BU228,$CI$1:$EP$1&amp;$CI$2:$EP$2,0))*VLOOKUP($BT228,$C$17:$M$20,COUNTBLANK($D$15:H$15)+1,FALSE)</f>
        <v>0</v>
      </c>
      <c r="CB228" s="3">
        <f t="array" ref="CB228">INDEX($CI$3:$EP$26,MATCH($BV228,$CH$3:$CH$26,0),MATCH(CB$1&amp;$BU228,$CI$1:$EP$1&amp;$CI$2:$EP$2,0))*VLOOKUP($BT228,$C$17:$M$20,COUNTBLANK($D$15:I$15)+1,FALSE)</f>
        <v>0.05</v>
      </c>
      <c r="CC228" s="3">
        <f t="array" ref="CC228">INDEX($CI$3:$EP$26,MATCH($BV228,$CH$3:$CH$26,0),MATCH(CC$1&amp;$BU228,$CI$1:$EP$1&amp;$CI$2:$EP$2,0))*VLOOKUP($BT228,$C$17:$M$20,COUNTBLANK($D$15:J$15)+1,FALSE)</f>
        <v>0</v>
      </c>
      <c r="CD228" s="3">
        <f t="array" ref="CD228">INDEX($CI$3:$EP$26,MATCH($BV228,$CH$3:$CH$26,0),MATCH(CD$1&amp;$BU228,$CI$1:$EP$1&amp;$CI$2:$EP$2,0))*VLOOKUP($BT228,$C$17:$M$20,COUNTBLANK($D$15:K$15)+1,FALSE)</f>
        <v>0</v>
      </c>
      <c r="CE228" s="3">
        <f t="array" ref="CE228">INDEX($CI$3:$EP$26,MATCH($BV228,$CH$3:$CH$26,0),MATCH(CE$1&amp;$BU228,$CI$1:$EP$1&amp;$CI$2:$EP$2,0))*VLOOKUP($BT228,$C$17:$M$20,COUNTBLANK($D$15:L$15)+1,FALSE)</f>
        <v>0</v>
      </c>
      <c r="CF228" s="3">
        <f t="array" ref="CF228">INDEX($CI$3:$EP$26,MATCH($BV228,$CH$3:$CH$26,0),MATCH(CF$1&amp;$BU228,$CI$1:$EP$1&amp;$CI$2:$EP$2,0))*VLOOKUP($BT228,$C$17:$M$20,COUNTBLANK($D$15:M$15)+1,FALSE)</f>
        <v>0</v>
      </c>
    </row>
    <row r="229" spans="56:84" x14ac:dyDescent="0.2">
      <c r="BD229" t="s">
        <v>418</v>
      </c>
      <c r="BE229">
        <v>1</v>
      </c>
      <c r="BF229">
        <f t="shared" si="166"/>
        <v>1</v>
      </c>
      <c r="BG229" s="1">
        <f t="shared" si="168"/>
        <v>11</v>
      </c>
      <c r="BH229" s="3">
        <f t="array" ref="BH229">INDEX($D$21:$M$44,MATCH($BD229&amp;$BF229,$C$21:$C$44&amp;$B$21:$B$44,0),MATCH(BH$1,$D$16:$M$16,0))+VLOOKUP($BE229,战斗属性模型!$K$22:$O$24,BH$2,FALSE)*INDEX($BW$3:$CF$578,MATCH($BD229&amp;$BF229&amp;$BG229,$BT$3:$BT$578&amp;$BU$3:$BU$578&amp;$BV$3:$BV$578,0),MATCH(BH$1,$BW$1:$CF$1,0))</f>
        <v>120</v>
      </c>
      <c r="BI229" s="3">
        <f t="array" ref="BI229">INDEX($D$21:$M$44,MATCH($BD229&amp;$BF229,$C$21:$C$44&amp;$B$21:$B$44,0),MATCH(BI$1,$D$16:$M$16,0))+VLOOKUP($BE229,战斗属性模型!$K$22:$O$24,BI$2,FALSE)*INDEX($BW$3:$CF$578,MATCH($BD229&amp;$BF229&amp;$BG229,$BT$3:$BT$578&amp;$BU$3:$BU$578&amp;$BV$3:$BV$578,0),MATCH(BI$1,$BW$1:$CF$1,0))</f>
        <v>6440</v>
      </c>
      <c r="BJ229" s="3">
        <f t="array" ref="BJ229">INDEX($D$21:$M$44,MATCH($BD229&amp;$BF229,$C$21:$C$44&amp;$B$21:$B$44,0),MATCH(BJ$1,$D$16:$M$16,0))+VLOOKUP($BE229,战斗属性模型!$K$22:$O$24,BJ$2,FALSE)*INDEX($BW$3:$CF$578,MATCH($BD229&amp;$BF229&amp;$BG229,$BT$3:$BT$578&amp;$BU$3:$BU$578&amp;$BV$3:$BV$578,0),MATCH(BJ$1,$BW$1:$CF$1,0))</f>
        <v>0</v>
      </c>
      <c r="BK229" s="3">
        <f t="array" ref="BK229">INDEX($D$21:$M$44,MATCH($BD229&amp;$BF229,$C$21:$C$44&amp;$B$21:$B$44,0),MATCH(BK$1,$D$16:$M$16,0))+VLOOKUP($BE229,战斗属性模型!$K$22:$O$24,BK$2,FALSE)*INDEX($BW$3:$CF$578,MATCH($BD229&amp;$BF229&amp;$BG229,$BT$3:$BT$578&amp;$BU$3:$BU$578&amp;$BV$3:$BV$578,0),MATCH(BK$1,$BW$1:$CF$1,0))</f>
        <v>0</v>
      </c>
      <c r="BL229" s="3"/>
      <c r="BM229" s="3"/>
      <c r="BN229" s="3"/>
      <c r="BO229" s="3"/>
      <c r="BP229" s="3"/>
      <c r="BQ229" s="3"/>
      <c r="BT229" t="s">
        <v>418</v>
      </c>
      <c r="BU229">
        <f t="shared" si="165"/>
        <v>4</v>
      </c>
      <c r="BV229" s="1">
        <f t="shared" si="167"/>
        <v>11</v>
      </c>
      <c r="BW229" s="3">
        <f t="array" ref="BW229">INDEX($CI$3:$EP$26,MATCH($BV229,$CH$3:$CH$26,0),MATCH(BW$1&amp;$BU229,$CI$1:$EP$1&amp;$CI$2:$EP$2,0))*VLOOKUP($BT229,$C$17:$M$20,COUNTBLANK($D$15:D$15)+1,FALSE)</f>
        <v>220</v>
      </c>
      <c r="BX229" s="3">
        <f t="array" ref="BX229">INDEX($CI$3:$EP$26,MATCH($BV229,$CH$3:$CH$26,0),MATCH(BX$1&amp;$BU229,$CI$1:$EP$1&amp;$CI$2:$EP$2,0))*VLOOKUP($BT229,$C$17:$M$20,COUNTBLANK($D$15:E$15)+1,FALSE)</f>
        <v>11000</v>
      </c>
      <c r="BY229" s="3">
        <f t="array" ref="BY229">INDEX($CI$3:$EP$26,MATCH($BV229,$CH$3:$CH$26,0),MATCH(BY$1&amp;$BU229,$CI$1:$EP$1&amp;$CI$2:$EP$2,0))*VLOOKUP($BT229,$C$17:$M$20,COUNTBLANK($D$15:F$15)+1,FALSE)</f>
        <v>0</v>
      </c>
      <c r="BZ229" s="3">
        <f t="array" ref="BZ229">INDEX($CI$3:$EP$26,MATCH($BV229,$CH$3:$CH$26,0),MATCH(BZ$1&amp;$BU229,$CI$1:$EP$1&amp;$CI$2:$EP$2,0))*VLOOKUP($BT229,$C$17:$M$20,COUNTBLANK($D$15:G$15)+1,FALSE)</f>
        <v>0</v>
      </c>
      <c r="CA229" s="3">
        <f t="array" ref="CA229">INDEX($CI$3:$EP$26,MATCH($BV229,$CH$3:$CH$26,0),MATCH(CA$1&amp;$BU229,$CI$1:$EP$1&amp;$CI$2:$EP$2,0))*VLOOKUP($BT229,$C$17:$M$20,COUNTBLANK($D$15:H$15)+1,FALSE)</f>
        <v>0</v>
      </c>
      <c r="CB229" s="3">
        <f t="array" ref="CB229">INDEX($CI$3:$EP$26,MATCH($BV229,$CH$3:$CH$26,0),MATCH(CB$1&amp;$BU229,$CI$1:$EP$1&amp;$CI$2:$EP$2,0))*VLOOKUP($BT229,$C$17:$M$20,COUNTBLANK($D$15:I$15)+1,FALSE)</f>
        <v>0.05</v>
      </c>
      <c r="CC229" s="3">
        <f t="array" ref="CC229">INDEX($CI$3:$EP$26,MATCH($BV229,$CH$3:$CH$26,0),MATCH(CC$1&amp;$BU229,$CI$1:$EP$1&amp;$CI$2:$EP$2,0))*VLOOKUP($BT229,$C$17:$M$20,COUNTBLANK($D$15:J$15)+1,FALSE)</f>
        <v>0</v>
      </c>
      <c r="CD229" s="3">
        <f t="array" ref="CD229">INDEX($CI$3:$EP$26,MATCH($BV229,$CH$3:$CH$26,0),MATCH(CD$1&amp;$BU229,$CI$1:$EP$1&amp;$CI$2:$EP$2,0))*VLOOKUP($BT229,$C$17:$M$20,COUNTBLANK($D$15:K$15)+1,FALSE)</f>
        <v>0</v>
      </c>
      <c r="CE229" s="3">
        <f t="array" ref="CE229">INDEX($CI$3:$EP$26,MATCH($BV229,$CH$3:$CH$26,0),MATCH(CE$1&amp;$BU229,$CI$1:$EP$1&amp;$CI$2:$EP$2,0))*VLOOKUP($BT229,$C$17:$M$20,COUNTBLANK($D$15:L$15)+1,FALSE)</f>
        <v>0</v>
      </c>
      <c r="CF229" s="3">
        <f t="array" ref="CF229">INDEX($CI$3:$EP$26,MATCH($BV229,$CH$3:$CH$26,0),MATCH(CF$1&amp;$BU229,$CI$1:$EP$1&amp;$CI$2:$EP$2,0))*VLOOKUP($BT229,$C$17:$M$20,COUNTBLANK($D$15:M$15)+1,FALSE)</f>
        <v>0</v>
      </c>
    </row>
    <row r="230" spans="56:84" x14ac:dyDescent="0.2">
      <c r="BD230" t="s">
        <v>418</v>
      </c>
      <c r="BE230">
        <v>1</v>
      </c>
      <c r="BF230">
        <f t="shared" si="166"/>
        <v>1</v>
      </c>
      <c r="BG230" s="1">
        <f t="shared" si="168"/>
        <v>12</v>
      </c>
      <c r="BH230" s="3">
        <f t="array" ref="BH230">INDEX($D$21:$M$44,MATCH($BD230&amp;$BF230,$C$21:$C$44&amp;$B$21:$B$44,0),MATCH(BH$1,$D$16:$M$16,0))+VLOOKUP($BE230,战斗属性模型!$K$22:$O$24,BH$2,FALSE)*INDEX($BW$3:$CF$578,MATCH($BD230&amp;$BF230&amp;$BG230,$BT$3:$BT$578&amp;$BU$3:$BU$578&amp;$BV$3:$BV$578,0),MATCH(BH$1,$BW$1:$CF$1,0))</f>
        <v>128</v>
      </c>
      <c r="BI230" s="3">
        <f t="array" ref="BI230">INDEX($D$21:$M$44,MATCH($BD230&amp;$BF230,$C$21:$C$44&amp;$B$21:$B$44,0),MATCH(BI$1,$D$16:$M$16,0))+VLOOKUP($BE230,战斗属性模型!$K$22:$O$24,BI$2,FALSE)*INDEX($BW$3:$CF$578,MATCH($BD230&amp;$BF230&amp;$BG230,$BT$3:$BT$578&amp;$BU$3:$BU$578&amp;$BV$3:$BV$578,0),MATCH(BI$1,$BW$1:$CF$1,0))</f>
        <v>6880</v>
      </c>
      <c r="BJ230" s="3">
        <f t="array" ref="BJ230">INDEX($D$21:$M$44,MATCH($BD230&amp;$BF230,$C$21:$C$44&amp;$B$21:$B$44,0),MATCH(BJ$1,$D$16:$M$16,0))+VLOOKUP($BE230,战斗属性模型!$K$22:$O$24,BJ$2,FALSE)*INDEX($BW$3:$CF$578,MATCH($BD230&amp;$BF230&amp;$BG230,$BT$3:$BT$578&amp;$BU$3:$BU$578&amp;$BV$3:$BV$578,0),MATCH(BJ$1,$BW$1:$CF$1,0))</f>
        <v>0</v>
      </c>
      <c r="BK230" s="3">
        <f t="array" ref="BK230">INDEX($D$21:$M$44,MATCH($BD230&amp;$BF230,$C$21:$C$44&amp;$B$21:$B$44,0),MATCH(BK$1,$D$16:$M$16,0))+VLOOKUP($BE230,战斗属性模型!$K$22:$O$24,BK$2,FALSE)*INDEX($BW$3:$CF$578,MATCH($BD230&amp;$BF230&amp;$BG230,$BT$3:$BT$578&amp;$BU$3:$BU$578&amp;$BV$3:$BV$578,0),MATCH(BK$1,$BW$1:$CF$1,0))</f>
        <v>0</v>
      </c>
      <c r="BL230" s="3"/>
      <c r="BM230" s="3"/>
      <c r="BN230" s="3"/>
      <c r="BO230" s="3"/>
      <c r="BP230" s="3"/>
      <c r="BQ230" s="3"/>
      <c r="BT230" t="s">
        <v>418</v>
      </c>
      <c r="BU230">
        <f t="shared" si="165"/>
        <v>4</v>
      </c>
      <c r="BV230" s="1">
        <f t="shared" si="167"/>
        <v>12</v>
      </c>
      <c r="BW230" s="3">
        <f t="array" ref="BW230">INDEX($CI$3:$EP$26,MATCH($BV230,$CH$3:$CH$26,0),MATCH(BW$1&amp;$BU230,$CI$1:$EP$1&amp;$CI$2:$EP$2,0))*VLOOKUP($BT230,$C$17:$M$20,COUNTBLANK($D$15:D$15)+1,FALSE)</f>
        <v>240</v>
      </c>
      <c r="BX230" s="3">
        <f t="array" ref="BX230">INDEX($CI$3:$EP$26,MATCH($BV230,$CH$3:$CH$26,0),MATCH(BX$1&amp;$BU230,$CI$1:$EP$1&amp;$CI$2:$EP$2,0))*VLOOKUP($BT230,$C$17:$M$20,COUNTBLANK($D$15:E$15)+1,FALSE)</f>
        <v>12000</v>
      </c>
      <c r="BY230" s="3">
        <f t="array" ref="BY230">INDEX($CI$3:$EP$26,MATCH($BV230,$CH$3:$CH$26,0),MATCH(BY$1&amp;$BU230,$CI$1:$EP$1&amp;$CI$2:$EP$2,0))*VLOOKUP($BT230,$C$17:$M$20,COUNTBLANK($D$15:F$15)+1,FALSE)</f>
        <v>0</v>
      </c>
      <c r="BZ230" s="3">
        <f t="array" ref="BZ230">INDEX($CI$3:$EP$26,MATCH($BV230,$CH$3:$CH$26,0),MATCH(BZ$1&amp;$BU230,$CI$1:$EP$1&amp;$CI$2:$EP$2,0))*VLOOKUP($BT230,$C$17:$M$20,COUNTBLANK($D$15:G$15)+1,FALSE)</f>
        <v>0</v>
      </c>
      <c r="CA230" s="3">
        <f t="array" ref="CA230">INDEX($CI$3:$EP$26,MATCH($BV230,$CH$3:$CH$26,0),MATCH(CA$1&amp;$BU230,$CI$1:$EP$1&amp;$CI$2:$EP$2,0))*VLOOKUP($BT230,$C$17:$M$20,COUNTBLANK($D$15:H$15)+1,FALSE)</f>
        <v>0</v>
      </c>
      <c r="CB230" s="3">
        <f t="array" ref="CB230">INDEX($CI$3:$EP$26,MATCH($BV230,$CH$3:$CH$26,0),MATCH(CB$1&amp;$BU230,$CI$1:$EP$1&amp;$CI$2:$EP$2,0))*VLOOKUP($BT230,$C$17:$M$20,COUNTBLANK($D$15:I$15)+1,FALSE)</f>
        <v>7.4999999999999997E-2</v>
      </c>
      <c r="CC230" s="3">
        <f t="array" ref="CC230">INDEX($CI$3:$EP$26,MATCH($BV230,$CH$3:$CH$26,0),MATCH(CC$1&amp;$BU230,$CI$1:$EP$1&amp;$CI$2:$EP$2,0))*VLOOKUP($BT230,$C$17:$M$20,COUNTBLANK($D$15:J$15)+1,FALSE)</f>
        <v>0</v>
      </c>
      <c r="CD230" s="3">
        <f t="array" ref="CD230">INDEX($CI$3:$EP$26,MATCH($BV230,$CH$3:$CH$26,0),MATCH(CD$1&amp;$BU230,$CI$1:$EP$1&amp;$CI$2:$EP$2,0))*VLOOKUP($BT230,$C$17:$M$20,COUNTBLANK($D$15:K$15)+1,FALSE)</f>
        <v>0</v>
      </c>
      <c r="CE230" s="3">
        <f t="array" ref="CE230">INDEX($CI$3:$EP$26,MATCH($BV230,$CH$3:$CH$26,0),MATCH(CE$1&amp;$BU230,$CI$1:$EP$1&amp;$CI$2:$EP$2,0))*VLOOKUP($BT230,$C$17:$M$20,COUNTBLANK($D$15:L$15)+1,FALSE)</f>
        <v>0</v>
      </c>
      <c r="CF230" s="3">
        <f t="array" ref="CF230">INDEX($CI$3:$EP$26,MATCH($BV230,$CH$3:$CH$26,0),MATCH(CF$1&amp;$BU230,$CI$1:$EP$1&amp;$CI$2:$EP$2,0))*VLOOKUP($BT230,$C$17:$M$20,COUNTBLANK($D$15:M$15)+1,FALSE)</f>
        <v>0</v>
      </c>
    </row>
    <row r="231" spans="56:84" x14ac:dyDescent="0.2">
      <c r="BD231" t="s">
        <v>418</v>
      </c>
      <c r="BE231">
        <v>1</v>
      </c>
      <c r="BF231">
        <f t="shared" si="166"/>
        <v>1</v>
      </c>
      <c r="BG231" s="1">
        <f t="shared" si="168"/>
        <v>13</v>
      </c>
      <c r="BH231" s="3">
        <f t="array" ref="BH231">INDEX($D$21:$M$44,MATCH($BD231&amp;$BF231,$C$21:$C$44&amp;$B$21:$B$44,0),MATCH(BH$1,$D$16:$M$16,0))+VLOOKUP($BE231,战斗属性模型!$K$22:$O$24,BH$2,FALSE)*INDEX($BW$3:$CF$578,MATCH($BD231&amp;$BF231&amp;$BG231,$BT$3:$BT$578&amp;$BU$3:$BU$578&amp;$BV$3:$BV$578,0),MATCH(BH$1,$BW$1:$CF$1,0))</f>
        <v>136</v>
      </c>
      <c r="BI231" s="3">
        <f t="array" ref="BI231">INDEX($D$21:$M$44,MATCH($BD231&amp;$BF231,$C$21:$C$44&amp;$B$21:$B$44,0),MATCH(BI$1,$D$16:$M$16,0))+VLOOKUP($BE231,战斗属性模型!$K$22:$O$24,BI$2,FALSE)*INDEX($BW$3:$CF$578,MATCH($BD231&amp;$BF231&amp;$BG231,$BT$3:$BT$578&amp;$BU$3:$BU$578&amp;$BV$3:$BV$578,0),MATCH(BI$1,$BW$1:$CF$1,0))</f>
        <v>7320.0000000000009</v>
      </c>
      <c r="BJ231" s="3">
        <f t="array" ref="BJ231">INDEX($D$21:$M$44,MATCH($BD231&amp;$BF231,$C$21:$C$44&amp;$B$21:$B$44,0),MATCH(BJ$1,$D$16:$M$16,0))+VLOOKUP($BE231,战斗属性模型!$K$22:$O$24,BJ$2,FALSE)*INDEX($BW$3:$CF$578,MATCH($BD231&amp;$BF231&amp;$BG231,$BT$3:$BT$578&amp;$BU$3:$BU$578&amp;$BV$3:$BV$578,0),MATCH(BJ$1,$BW$1:$CF$1,0))</f>
        <v>0</v>
      </c>
      <c r="BK231" s="3">
        <f t="array" ref="BK231">INDEX($D$21:$M$44,MATCH($BD231&amp;$BF231,$C$21:$C$44&amp;$B$21:$B$44,0),MATCH(BK$1,$D$16:$M$16,0))+VLOOKUP($BE231,战斗属性模型!$K$22:$O$24,BK$2,FALSE)*INDEX($BW$3:$CF$578,MATCH($BD231&amp;$BF231&amp;$BG231,$BT$3:$BT$578&amp;$BU$3:$BU$578&amp;$BV$3:$BV$578,0),MATCH(BK$1,$BW$1:$CF$1,0))</f>
        <v>0</v>
      </c>
      <c r="BL231" s="3"/>
      <c r="BM231" s="3"/>
      <c r="BN231" s="3"/>
      <c r="BO231" s="3"/>
      <c r="BP231" s="3"/>
      <c r="BQ231" s="3"/>
      <c r="BT231" t="s">
        <v>418</v>
      </c>
      <c r="BU231">
        <f t="shared" si="165"/>
        <v>4</v>
      </c>
      <c r="BV231" s="1">
        <f t="shared" si="167"/>
        <v>13</v>
      </c>
      <c r="BW231" s="3">
        <f t="array" ref="BW231">INDEX($CI$3:$EP$26,MATCH($BV231,$CH$3:$CH$26,0),MATCH(BW$1&amp;$BU231,$CI$1:$EP$1&amp;$CI$2:$EP$2,0))*VLOOKUP($BT231,$C$17:$M$20,COUNTBLANK($D$15:D$15)+1,FALSE)</f>
        <v>260</v>
      </c>
      <c r="BX231" s="3">
        <f t="array" ref="BX231">INDEX($CI$3:$EP$26,MATCH($BV231,$CH$3:$CH$26,0),MATCH(BX$1&amp;$BU231,$CI$1:$EP$1&amp;$CI$2:$EP$2,0))*VLOOKUP($BT231,$C$17:$M$20,COUNTBLANK($D$15:E$15)+1,FALSE)</f>
        <v>13000</v>
      </c>
      <c r="BY231" s="3">
        <f t="array" ref="BY231">INDEX($CI$3:$EP$26,MATCH($BV231,$CH$3:$CH$26,0),MATCH(BY$1&amp;$BU231,$CI$1:$EP$1&amp;$CI$2:$EP$2,0))*VLOOKUP($BT231,$C$17:$M$20,COUNTBLANK($D$15:F$15)+1,FALSE)</f>
        <v>0</v>
      </c>
      <c r="BZ231" s="3">
        <f t="array" ref="BZ231">INDEX($CI$3:$EP$26,MATCH($BV231,$CH$3:$CH$26,0),MATCH(BZ$1&amp;$BU231,$CI$1:$EP$1&amp;$CI$2:$EP$2,0))*VLOOKUP($BT231,$C$17:$M$20,COUNTBLANK($D$15:G$15)+1,FALSE)</f>
        <v>0</v>
      </c>
      <c r="CA231" s="3">
        <f t="array" ref="CA231">INDEX($CI$3:$EP$26,MATCH($BV231,$CH$3:$CH$26,0),MATCH(CA$1&amp;$BU231,$CI$1:$EP$1&amp;$CI$2:$EP$2,0))*VLOOKUP($BT231,$C$17:$M$20,COUNTBLANK($D$15:H$15)+1,FALSE)</f>
        <v>0</v>
      </c>
      <c r="CB231" s="3">
        <f t="array" ref="CB231">INDEX($CI$3:$EP$26,MATCH($BV231,$CH$3:$CH$26,0),MATCH(CB$1&amp;$BU231,$CI$1:$EP$1&amp;$CI$2:$EP$2,0))*VLOOKUP($BT231,$C$17:$M$20,COUNTBLANK($D$15:I$15)+1,FALSE)</f>
        <v>7.4999999999999997E-2</v>
      </c>
      <c r="CC231" s="3">
        <f t="array" ref="CC231">INDEX($CI$3:$EP$26,MATCH($BV231,$CH$3:$CH$26,0),MATCH(CC$1&amp;$BU231,$CI$1:$EP$1&amp;$CI$2:$EP$2,0))*VLOOKUP($BT231,$C$17:$M$20,COUNTBLANK($D$15:J$15)+1,FALSE)</f>
        <v>0</v>
      </c>
      <c r="CD231" s="3">
        <f t="array" ref="CD231">INDEX($CI$3:$EP$26,MATCH($BV231,$CH$3:$CH$26,0),MATCH(CD$1&amp;$BU231,$CI$1:$EP$1&amp;$CI$2:$EP$2,0))*VLOOKUP($BT231,$C$17:$M$20,COUNTBLANK($D$15:K$15)+1,FALSE)</f>
        <v>0</v>
      </c>
      <c r="CE231" s="3">
        <f t="array" ref="CE231">INDEX($CI$3:$EP$26,MATCH($BV231,$CH$3:$CH$26,0),MATCH(CE$1&amp;$BU231,$CI$1:$EP$1&amp;$CI$2:$EP$2,0))*VLOOKUP($BT231,$C$17:$M$20,COUNTBLANK($D$15:L$15)+1,FALSE)</f>
        <v>0</v>
      </c>
      <c r="CF231" s="3">
        <f t="array" ref="CF231">INDEX($CI$3:$EP$26,MATCH($BV231,$CH$3:$CH$26,0),MATCH(CF$1&amp;$BU231,$CI$1:$EP$1&amp;$CI$2:$EP$2,0))*VLOOKUP($BT231,$C$17:$M$20,COUNTBLANK($D$15:M$15)+1,FALSE)</f>
        <v>0</v>
      </c>
    </row>
    <row r="232" spans="56:84" x14ac:dyDescent="0.2">
      <c r="BD232" t="s">
        <v>418</v>
      </c>
      <c r="BE232">
        <v>1</v>
      </c>
      <c r="BF232">
        <f t="shared" si="166"/>
        <v>1</v>
      </c>
      <c r="BG232" s="1">
        <f t="shared" si="168"/>
        <v>14</v>
      </c>
      <c r="BH232" s="3">
        <f t="array" ref="BH232">INDEX($D$21:$M$44,MATCH($BD232&amp;$BF232,$C$21:$C$44&amp;$B$21:$B$44,0),MATCH(BH$1,$D$16:$M$16,0))+VLOOKUP($BE232,战斗属性模型!$K$22:$O$24,BH$2,FALSE)*INDEX($BW$3:$CF$578,MATCH($BD232&amp;$BF232&amp;$BG232,$BT$3:$BT$578&amp;$BU$3:$BU$578&amp;$BV$3:$BV$578,0),MATCH(BH$1,$BW$1:$CF$1,0))</f>
        <v>144</v>
      </c>
      <c r="BI232" s="3">
        <f t="array" ref="BI232">INDEX($D$21:$M$44,MATCH($BD232&amp;$BF232,$C$21:$C$44&amp;$B$21:$B$44,0),MATCH(BI$1,$D$16:$M$16,0))+VLOOKUP($BE232,战斗属性模型!$K$22:$O$24,BI$2,FALSE)*INDEX($BW$3:$CF$578,MATCH($BD232&amp;$BF232&amp;$BG232,$BT$3:$BT$578&amp;$BU$3:$BU$578&amp;$BV$3:$BV$578,0),MATCH(BI$1,$BW$1:$CF$1,0))</f>
        <v>7760.0000000000009</v>
      </c>
      <c r="BJ232" s="3">
        <f t="array" ref="BJ232">INDEX($D$21:$M$44,MATCH($BD232&amp;$BF232,$C$21:$C$44&amp;$B$21:$B$44,0),MATCH(BJ$1,$D$16:$M$16,0))+VLOOKUP($BE232,战斗属性模型!$K$22:$O$24,BJ$2,FALSE)*INDEX($BW$3:$CF$578,MATCH($BD232&amp;$BF232&amp;$BG232,$BT$3:$BT$578&amp;$BU$3:$BU$578&amp;$BV$3:$BV$578,0),MATCH(BJ$1,$BW$1:$CF$1,0))</f>
        <v>0</v>
      </c>
      <c r="BK232" s="3">
        <f t="array" ref="BK232">INDEX($D$21:$M$44,MATCH($BD232&amp;$BF232,$C$21:$C$44&amp;$B$21:$B$44,0),MATCH(BK$1,$D$16:$M$16,0))+VLOOKUP($BE232,战斗属性模型!$K$22:$O$24,BK$2,FALSE)*INDEX($BW$3:$CF$578,MATCH($BD232&amp;$BF232&amp;$BG232,$BT$3:$BT$578&amp;$BU$3:$BU$578&amp;$BV$3:$BV$578,0),MATCH(BK$1,$BW$1:$CF$1,0))</f>
        <v>0</v>
      </c>
      <c r="BL232" s="3"/>
      <c r="BM232" s="3"/>
      <c r="BN232" s="3"/>
      <c r="BO232" s="3"/>
      <c r="BP232" s="3"/>
      <c r="BQ232" s="3"/>
      <c r="BT232" t="s">
        <v>418</v>
      </c>
      <c r="BU232">
        <f t="shared" si="165"/>
        <v>4</v>
      </c>
      <c r="BV232" s="1">
        <f t="shared" si="167"/>
        <v>14</v>
      </c>
      <c r="BW232" s="3">
        <f t="array" ref="BW232">INDEX($CI$3:$EP$26,MATCH($BV232,$CH$3:$CH$26,0),MATCH(BW$1&amp;$BU232,$CI$1:$EP$1&amp;$CI$2:$EP$2,0))*VLOOKUP($BT232,$C$17:$M$20,COUNTBLANK($D$15:D$15)+1,FALSE)</f>
        <v>280</v>
      </c>
      <c r="BX232" s="3">
        <f t="array" ref="BX232">INDEX($CI$3:$EP$26,MATCH($BV232,$CH$3:$CH$26,0),MATCH(BX$1&amp;$BU232,$CI$1:$EP$1&amp;$CI$2:$EP$2,0))*VLOOKUP($BT232,$C$17:$M$20,COUNTBLANK($D$15:E$15)+1,FALSE)</f>
        <v>14000</v>
      </c>
      <c r="BY232" s="3">
        <f t="array" ref="BY232">INDEX($CI$3:$EP$26,MATCH($BV232,$CH$3:$CH$26,0),MATCH(BY$1&amp;$BU232,$CI$1:$EP$1&amp;$CI$2:$EP$2,0))*VLOOKUP($BT232,$C$17:$M$20,COUNTBLANK($D$15:F$15)+1,FALSE)</f>
        <v>0</v>
      </c>
      <c r="BZ232" s="3">
        <f t="array" ref="BZ232">INDEX($CI$3:$EP$26,MATCH($BV232,$CH$3:$CH$26,0),MATCH(BZ$1&amp;$BU232,$CI$1:$EP$1&amp;$CI$2:$EP$2,0))*VLOOKUP($BT232,$C$17:$M$20,COUNTBLANK($D$15:G$15)+1,FALSE)</f>
        <v>0</v>
      </c>
      <c r="CA232" s="3">
        <f t="array" ref="CA232">INDEX($CI$3:$EP$26,MATCH($BV232,$CH$3:$CH$26,0),MATCH(CA$1&amp;$BU232,$CI$1:$EP$1&amp;$CI$2:$EP$2,0))*VLOOKUP($BT232,$C$17:$M$20,COUNTBLANK($D$15:H$15)+1,FALSE)</f>
        <v>0</v>
      </c>
      <c r="CB232" s="3">
        <f t="array" ref="CB232">INDEX($CI$3:$EP$26,MATCH($BV232,$CH$3:$CH$26,0),MATCH(CB$1&amp;$BU232,$CI$1:$EP$1&amp;$CI$2:$EP$2,0))*VLOOKUP($BT232,$C$17:$M$20,COUNTBLANK($D$15:I$15)+1,FALSE)</f>
        <v>7.4999999999999997E-2</v>
      </c>
      <c r="CC232" s="3">
        <f t="array" ref="CC232">INDEX($CI$3:$EP$26,MATCH($BV232,$CH$3:$CH$26,0),MATCH(CC$1&amp;$BU232,$CI$1:$EP$1&amp;$CI$2:$EP$2,0))*VLOOKUP($BT232,$C$17:$M$20,COUNTBLANK($D$15:J$15)+1,FALSE)</f>
        <v>0</v>
      </c>
      <c r="CD232" s="3">
        <f t="array" ref="CD232">INDEX($CI$3:$EP$26,MATCH($BV232,$CH$3:$CH$26,0),MATCH(CD$1&amp;$BU232,$CI$1:$EP$1&amp;$CI$2:$EP$2,0))*VLOOKUP($BT232,$C$17:$M$20,COUNTBLANK($D$15:K$15)+1,FALSE)</f>
        <v>0</v>
      </c>
      <c r="CE232" s="3">
        <f t="array" ref="CE232">INDEX($CI$3:$EP$26,MATCH($BV232,$CH$3:$CH$26,0),MATCH(CE$1&amp;$BU232,$CI$1:$EP$1&amp;$CI$2:$EP$2,0))*VLOOKUP($BT232,$C$17:$M$20,COUNTBLANK($D$15:L$15)+1,FALSE)</f>
        <v>0</v>
      </c>
      <c r="CF232" s="3">
        <f t="array" ref="CF232">INDEX($CI$3:$EP$26,MATCH($BV232,$CH$3:$CH$26,0),MATCH(CF$1&amp;$BU232,$CI$1:$EP$1&amp;$CI$2:$EP$2,0))*VLOOKUP($BT232,$C$17:$M$20,COUNTBLANK($D$15:M$15)+1,FALSE)</f>
        <v>0</v>
      </c>
    </row>
    <row r="233" spans="56:84" x14ac:dyDescent="0.2">
      <c r="BD233" t="s">
        <v>418</v>
      </c>
      <c r="BE233">
        <v>1</v>
      </c>
      <c r="BF233">
        <f t="shared" si="166"/>
        <v>1</v>
      </c>
      <c r="BG233" s="1">
        <f t="shared" si="168"/>
        <v>15</v>
      </c>
      <c r="BH233" s="3">
        <f t="array" ref="BH233">INDEX($D$21:$M$44,MATCH($BD233&amp;$BF233,$C$21:$C$44&amp;$B$21:$B$44,0),MATCH(BH$1,$D$16:$M$16,0))+VLOOKUP($BE233,战斗属性模型!$K$22:$O$24,BH$2,FALSE)*INDEX($BW$3:$CF$578,MATCH($BD233&amp;$BF233&amp;$BG233,$BT$3:$BT$578&amp;$BU$3:$BU$578&amp;$BV$3:$BV$578,0),MATCH(BH$1,$BW$1:$CF$1,0))</f>
        <v>152</v>
      </c>
      <c r="BI233" s="3">
        <f t="array" ref="BI233">INDEX($D$21:$M$44,MATCH($BD233&amp;$BF233,$C$21:$C$44&amp;$B$21:$B$44,0),MATCH(BI$1,$D$16:$M$16,0))+VLOOKUP($BE233,战斗属性模型!$K$22:$O$24,BI$2,FALSE)*INDEX($BW$3:$CF$578,MATCH($BD233&amp;$BF233&amp;$BG233,$BT$3:$BT$578&amp;$BU$3:$BU$578&amp;$BV$3:$BV$578,0),MATCH(BI$1,$BW$1:$CF$1,0))</f>
        <v>8200</v>
      </c>
      <c r="BJ233" s="3">
        <f t="array" ref="BJ233">INDEX($D$21:$M$44,MATCH($BD233&amp;$BF233,$C$21:$C$44&amp;$B$21:$B$44,0),MATCH(BJ$1,$D$16:$M$16,0))+VLOOKUP($BE233,战斗属性模型!$K$22:$O$24,BJ$2,FALSE)*INDEX($BW$3:$CF$578,MATCH($BD233&amp;$BF233&amp;$BG233,$BT$3:$BT$578&amp;$BU$3:$BU$578&amp;$BV$3:$BV$578,0),MATCH(BJ$1,$BW$1:$CF$1,0))</f>
        <v>0</v>
      </c>
      <c r="BK233" s="3">
        <f t="array" ref="BK233">INDEX($D$21:$M$44,MATCH($BD233&amp;$BF233,$C$21:$C$44&amp;$B$21:$B$44,0),MATCH(BK$1,$D$16:$M$16,0))+VLOOKUP($BE233,战斗属性模型!$K$22:$O$24,BK$2,FALSE)*INDEX($BW$3:$CF$578,MATCH($BD233&amp;$BF233&amp;$BG233,$BT$3:$BT$578&amp;$BU$3:$BU$578&amp;$BV$3:$BV$578,0),MATCH(BK$1,$BW$1:$CF$1,0))</f>
        <v>0</v>
      </c>
      <c r="BL233" s="3"/>
      <c r="BM233" s="3"/>
      <c r="BN233" s="3"/>
      <c r="BO233" s="3"/>
      <c r="BP233" s="3"/>
      <c r="BQ233" s="3"/>
      <c r="BT233" t="s">
        <v>418</v>
      </c>
      <c r="BU233">
        <f t="shared" si="165"/>
        <v>4</v>
      </c>
      <c r="BV233" s="1">
        <f t="shared" si="167"/>
        <v>15</v>
      </c>
      <c r="BW233" s="3">
        <f t="array" ref="BW233">INDEX($CI$3:$EP$26,MATCH($BV233,$CH$3:$CH$26,0),MATCH(BW$1&amp;$BU233,$CI$1:$EP$1&amp;$CI$2:$EP$2,0))*VLOOKUP($BT233,$C$17:$M$20,COUNTBLANK($D$15:D$15)+1,FALSE)</f>
        <v>300</v>
      </c>
      <c r="BX233" s="3">
        <f t="array" ref="BX233">INDEX($CI$3:$EP$26,MATCH($BV233,$CH$3:$CH$26,0),MATCH(BX$1&amp;$BU233,$CI$1:$EP$1&amp;$CI$2:$EP$2,0))*VLOOKUP($BT233,$C$17:$M$20,COUNTBLANK($D$15:E$15)+1,FALSE)</f>
        <v>15000</v>
      </c>
      <c r="BY233" s="3">
        <f t="array" ref="BY233">INDEX($CI$3:$EP$26,MATCH($BV233,$CH$3:$CH$26,0),MATCH(BY$1&amp;$BU233,$CI$1:$EP$1&amp;$CI$2:$EP$2,0))*VLOOKUP($BT233,$C$17:$M$20,COUNTBLANK($D$15:F$15)+1,FALSE)</f>
        <v>0</v>
      </c>
      <c r="BZ233" s="3">
        <f t="array" ref="BZ233">INDEX($CI$3:$EP$26,MATCH($BV233,$CH$3:$CH$26,0),MATCH(BZ$1&amp;$BU233,$CI$1:$EP$1&amp;$CI$2:$EP$2,0))*VLOOKUP($BT233,$C$17:$M$20,COUNTBLANK($D$15:G$15)+1,FALSE)</f>
        <v>0</v>
      </c>
      <c r="CA233" s="3">
        <f t="array" ref="CA233">INDEX($CI$3:$EP$26,MATCH($BV233,$CH$3:$CH$26,0),MATCH(CA$1&amp;$BU233,$CI$1:$EP$1&amp;$CI$2:$EP$2,0))*VLOOKUP($BT233,$C$17:$M$20,COUNTBLANK($D$15:H$15)+1,FALSE)</f>
        <v>0</v>
      </c>
      <c r="CB233" s="3">
        <f t="array" ref="CB233">INDEX($CI$3:$EP$26,MATCH($BV233,$CH$3:$CH$26,0),MATCH(CB$1&amp;$BU233,$CI$1:$EP$1&amp;$CI$2:$EP$2,0))*VLOOKUP($BT233,$C$17:$M$20,COUNTBLANK($D$15:I$15)+1,FALSE)</f>
        <v>7.4999999999999997E-2</v>
      </c>
      <c r="CC233" s="3">
        <f t="array" ref="CC233">INDEX($CI$3:$EP$26,MATCH($BV233,$CH$3:$CH$26,0),MATCH(CC$1&amp;$BU233,$CI$1:$EP$1&amp;$CI$2:$EP$2,0))*VLOOKUP($BT233,$C$17:$M$20,COUNTBLANK($D$15:J$15)+1,FALSE)</f>
        <v>0</v>
      </c>
      <c r="CD233" s="3">
        <f t="array" ref="CD233">INDEX($CI$3:$EP$26,MATCH($BV233,$CH$3:$CH$26,0),MATCH(CD$1&amp;$BU233,$CI$1:$EP$1&amp;$CI$2:$EP$2,0))*VLOOKUP($BT233,$C$17:$M$20,COUNTBLANK($D$15:K$15)+1,FALSE)</f>
        <v>0</v>
      </c>
      <c r="CE233" s="3">
        <f t="array" ref="CE233">INDEX($CI$3:$EP$26,MATCH($BV233,$CH$3:$CH$26,0),MATCH(CE$1&amp;$BU233,$CI$1:$EP$1&amp;$CI$2:$EP$2,0))*VLOOKUP($BT233,$C$17:$M$20,COUNTBLANK($D$15:L$15)+1,FALSE)</f>
        <v>0</v>
      </c>
      <c r="CF233" s="3">
        <f t="array" ref="CF233">INDEX($CI$3:$EP$26,MATCH($BV233,$CH$3:$CH$26,0),MATCH(CF$1&amp;$BU233,$CI$1:$EP$1&amp;$CI$2:$EP$2,0))*VLOOKUP($BT233,$C$17:$M$20,COUNTBLANK($D$15:M$15)+1,FALSE)</f>
        <v>0</v>
      </c>
    </row>
    <row r="234" spans="56:84" x14ac:dyDescent="0.2">
      <c r="BD234" t="s">
        <v>418</v>
      </c>
      <c r="BE234">
        <v>1</v>
      </c>
      <c r="BF234">
        <f t="shared" si="166"/>
        <v>1</v>
      </c>
      <c r="BG234" s="1">
        <f t="shared" si="168"/>
        <v>16</v>
      </c>
      <c r="BH234" s="3">
        <f t="array" ref="BH234">INDEX($D$21:$M$44,MATCH($BD234&amp;$BF234,$C$21:$C$44&amp;$B$21:$B$44,0),MATCH(BH$1,$D$16:$M$16,0))+VLOOKUP($BE234,战斗属性模型!$K$22:$O$24,BH$2,FALSE)*INDEX($BW$3:$CF$578,MATCH($BD234&amp;$BF234&amp;$BG234,$BT$3:$BT$578&amp;$BU$3:$BU$578&amp;$BV$3:$BV$578,0),MATCH(BH$1,$BW$1:$CF$1,0))</f>
        <v>160</v>
      </c>
      <c r="BI234" s="3">
        <f t="array" ref="BI234">INDEX($D$21:$M$44,MATCH($BD234&amp;$BF234,$C$21:$C$44&amp;$B$21:$B$44,0),MATCH(BI$1,$D$16:$M$16,0))+VLOOKUP($BE234,战斗属性模型!$K$22:$O$24,BI$2,FALSE)*INDEX($BW$3:$CF$578,MATCH($BD234&amp;$BF234&amp;$BG234,$BT$3:$BT$578&amp;$BU$3:$BU$578&amp;$BV$3:$BV$578,0),MATCH(BI$1,$BW$1:$CF$1,0))</f>
        <v>8640</v>
      </c>
      <c r="BJ234" s="3">
        <f t="array" ref="BJ234">INDEX($D$21:$M$44,MATCH($BD234&amp;$BF234,$C$21:$C$44&amp;$B$21:$B$44,0),MATCH(BJ$1,$D$16:$M$16,0))+VLOOKUP($BE234,战斗属性模型!$K$22:$O$24,BJ$2,FALSE)*INDEX($BW$3:$CF$578,MATCH($BD234&amp;$BF234&amp;$BG234,$BT$3:$BT$578&amp;$BU$3:$BU$578&amp;$BV$3:$BV$578,0),MATCH(BJ$1,$BW$1:$CF$1,0))</f>
        <v>0</v>
      </c>
      <c r="BK234" s="3">
        <f t="array" ref="BK234">INDEX($D$21:$M$44,MATCH($BD234&amp;$BF234,$C$21:$C$44&amp;$B$21:$B$44,0),MATCH(BK$1,$D$16:$M$16,0))+VLOOKUP($BE234,战斗属性模型!$K$22:$O$24,BK$2,FALSE)*INDEX($BW$3:$CF$578,MATCH($BD234&amp;$BF234&amp;$BG234,$BT$3:$BT$578&amp;$BU$3:$BU$578&amp;$BV$3:$BV$578,0),MATCH(BK$1,$BW$1:$CF$1,0))</f>
        <v>0</v>
      </c>
      <c r="BL234" s="3"/>
      <c r="BM234" s="3"/>
      <c r="BN234" s="3"/>
      <c r="BO234" s="3"/>
      <c r="BP234" s="3"/>
      <c r="BQ234" s="3"/>
      <c r="BT234" t="s">
        <v>418</v>
      </c>
      <c r="BU234">
        <f t="shared" si="165"/>
        <v>4</v>
      </c>
      <c r="BV234" s="1">
        <f t="shared" si="167"/>
        <v>16</v>
      </c>
      <c r="BW234" s="3">
        <f t="array" ref="BW234">INDEX($CI$3:$EP$26,MATCH($BV234,$CH$3:$CH$26,0),MATCH(BW$1&amp;$BU234,$CI$1:$EP$1&amp;$CI$2:$EP$2,0))*VLOOKUP($BT234,$C$17:$M$20,COUNTBLANK($D$15:D$15)+1,FALSE)</f>
        <v>320</v>
      </c>
      <c r="BX234" s="3">
        <f t="array" ref="BX234">INDEX($CI$3:$EP$26,MATCH($BV234,$CH$3:$CH$26,0),MATCH(BX$1&amp;$BU234,$CI$1:$EP$1&amp;$CI$2:$EP$2,0))*VLOOKUP($BT234,$C$17:$M$20,COUNTBLANK($D$15:E$15)+1,FALSE)</f>
        <v>16000</v>
      </c>
      <c r="BY234" s="3">
        <f t="array" ref="BY234">INDEX($CI$3:$EP$26,MATCH($BV234,$CH$3:$CH$26,0),MATCH(BY$1&amp;$BU234,$CI$1:$EP$1&amp;$CI$2:$EP$2,0))*VLOOKUP($BT234,$C$17:$M$20,COUNTBLANK($D$15:F$15)+1,FALSE)</f>
        <v>0</v>
      </c>
      <c r="BZ234" s="3">
        <f t="array" ref="BZ234">INDEX($CI$3:$EP$26,MATCH($BV234,$CH$3:$CH$26,0),MATCH(BZ$1&amp;$BU234,$CI$1:$EP$1&amp;$CI$2:$EP$2,0))*VLOOKUP($BT234,$C$17:$M$20,COUNTBLANK($D$15:G$15)+1,FALSE)</f>
        <v>0</v>
      </c>
      <c r="CA234" s="3">
        <f t="array" ref="CA234">INDEX($CI$3:$EP$26,MATCH($BV234,$CH$3:$CH$26,0),MATCH(CA$1&amp;$BU234,$CI$1:$EP$1&amp;$CI$2:$EP$2,0))*VLOOKUP($BT234,$C$17:$M$20,COUNTBLANK($D$15:H$15)+1,FALSE)</f>
        <v>0</v>
      </c>
      <c r="CB234" s="3">
        <f t="array" ref="CB234">INDEX($CI$3:$EP$26,MATCH($BV234,$CH$3:$CH$26,0),MATCH(CB$1&amp;$BU234,$CI$1:$EP$1&amp;$CI$2:$EP$2,0))*VLOOKUP($BT234,$C$17:$M$20,COUNTBLANK($D$15:I$15)+1,FALSE)</f>
        <v>0.1</v>
      </c>
      <c r="CC234" s="3">
        <f t="array" ref="CC234">INDEX($CI$3:$EP$26,MATCH($BV234,$CH$3:$CH$26,0),MATCH(CC$1&amp;$BU234,$CI$1:$EP$1&amp;$CI$2:$EP$2,0))*VLOOKUP($BT234,$C$17:$M$20,COUNTBLANK($D$15:J$15)+1,FALSE)</f>
        <v>0</v>
      </c>
      <c r="CD234" s="3">
        <f t="array" ref="CD234">INDEX($CI$3:$EP$26,MATCH($BV234,$CH$3:$CH$26,0),MATCH(CD$1&amp;$BU234,$CI$1:$EP$1&amp;$CI$2:$EP$2,0))*VLOOKUP($BT234,$C$17:$M$20,COUNTBLANK($D$15:K$15)+1,FALSE)</f>
        <v>0</v>
      </c>
      <c r="CE234" s="3">
        <f t="array" ref="CE234">INDEX($CI$3:$EP$26,MATCH($BV234,$CH$3:$CH$26,0),MATCH(CE$1&amp;$BU234,$CI$1:$EP$1&amp;$CI$2:$EP$2,0))*VLOOKUP($BT234,$C$17:$M$20,COUNTBLANK($D$15:L$15)+1,FALSE)</f>
        <v>0</v>
      </c>
      <c r="CF234" s="3">
        <f t="array" ref="CF234">INDEX($CI$3:$EP$26,MATCH($BV234,$CH$3:$CH$26,0),MATCH(CF$1&amp;$BU234,$CI$1:$EP$1&amp;$CI$2:$EP$2,0))*VLOOKUP($BT234,$C$17:$M$20,COUNTBLANK($D$15:M$15)+1,FALSE)</f>
        <v>0</v>
      </c>
    </row>
    <row r="235" spans="56:84" x14ac:dyDescent="0.2">
      <c r="BD235" t="s">
        <v>418</v>
      </c>
      <c r="BE235">
        <v>1</v>
      </c>
      <c r="BF235">
        <f t="shared" si="166"/>
        <v>1</v>
      </c>
      <c r="BG235" s="1">
        <f t="shared" si="168"/>
        <v>17</v>
      </c>
      <c r="BH235" s="3">
        <f t="array" ref="BH235">INDEX($D$21:$M$44,MATCH($BD235&amp;$BF235,$C$21:$C$44&amp;$B$21:$B$44,0),MATCH(BH$1,$D$16:$M$16,0))+VLOOKUP($BE235,战斗属性模型!$K$22:$O$24,BH$2,FALSE)*INDEX($BW$3:$CF$578,MATCH($BD235&amp;$BF235&amp;$BG235,$BT$3:$BT$578&amp;$BU$3:$BU$578&amp;$BV$3:$BV$578,0),MATCH(BH$1,$BW$1:$CF$1,0))</f>
        <v>168</v>
      </c>
      <c r="BI235" s="3">
        <f t="array" ref="BI235">INDEX($D$21:$M$44,MATCH($BD235&amp;$BF235,$C$21:$C$44&amp;$B$21:$B$44,0),MATCH(BI$1,$D$16:$M$16,0))+VLOOKUP($BE235,战斗属性模型!$K$22:$O$24,BI$2,FALSE)*INDEX($BW$3:$CF$578,MATCH($BD235&amp;$BF235&amp;$BG235,$BT$3:$BT$578&amp;$BU$3:$BU$578&amp;$BV$3:$BV$578,0),MATCH(BI$1,$BW$1:$CF$1,0))</f>
        <v>9080</v>
      </c>
      <c r="BJ235" s="3">
        <f t="array" ref="BJ235">INDEX($D$21:$M$44,MATCH($BD235&amp;$BF235,$C$21:$C$44&amp;$B$21:$B$44,0),MATCH(BJ$1,$D$16:$M$16,0))+VLOOKUP($BE235,战斗属性模型!$K$22:$O$24,BJ$2,FALSE)*INDEX($BW$3:$CF$578,MATCH($BD235&amp;$BF235&amp;$BG235,$BT$3:$BT$578&amp;$BU$3:$BU$578&amp;$BV$3:$BV$578,0),MATCH(BJ$1,$BW$1:$CF$1,0))</f>
        <v>0</v>
      </c>
      <c r="BK235" s="3">
        <f t="array" ref="BK235">INDEX($D$21:$M$44,MATCH($BD235&amp;$BF235,$C$21:$C$44&amp;$B$21:$B$44,0),MATCH(BK$1,$D$16:$M$16,0))+VLOOKUP($BE235,战斗属性模型!$K$22:$O$24,BK$2,FALSE)*INDEX($BW$3:$CF$578,MATCH($BD235&amp;$BF235&amp;$BG235,$BT$3:$BT$578&amp;$BU$3:$BU$578&amp;$BV$3:$BV$578,0),MATCH(BK$1,$BW$1:$CF$1,0))</f>
        <v>0</v>
      </c>
      <c r="BL235" s="3"/>
      <c r="BM235" s="3"/>
      <c r="BN235" s="3"/>
      <c r="BO235" s="3"/>
      <c r="BP235" s="3"/>
      <c r="BQ235" s="3"/>
      <c r="BT235" t="s">
        <v>418</v>
      </c>
      <c r="BU235">
        <f t="shared" si="165"/>
        <v>4</v>
      </c>
      <c r="BV235" s="1">
        <f t="shared" si="167"/>
        <v>17</v>
      </c>
      <c r="BW235" s="3">
        <f t="array" ref="BW235">INDEX($CI$3:$EP$26,MATCH($BV235,$CH$3:$CH$26,0),MATCH(BW$1&amp;$BU235,$CI$1:$EP$1&amp;$CI$2:$EP$2,0))*VLOOKUP($BT235,$C$17:$M$20,COUNTBLANK($D$15:D$15)+1,FALSE)</f>
        <v>340</v>
      </c>
      <c r="BX235" s="3">
        <f t="array" ref="BX235">INDEX($CI$3:$EP$26,MATCH($BV235,$CH$3:$CH$26,0),MATCH(BX$1&amp;$BU235,$CI$1:$EP$1&amp;$CI$2:$EP$2,0))*VLOOKUP($BT235,$C$17:$M$20,COUNTBLANK($D$15:E$15)+1,FALSE)</f>
        <v>17000</v>
      </c>
      <c r="BY235" s="3">
        <f t="array" ref="BY235">INDEX($CI$3:$EP$26,MATCH($BV235,$CH$3:$CH$26,0),MATCH(BY$1&amp;$BU235,$CI$1:$EP$1&amp;$CI$2:$EP$2,0))*VLOOKUP($BT235,$C$17:$M$20,COUNTBLANK($D$15:F$15)+1,FALSE)</f>
        <v>0</v>
      </c>
      <c r="BZ235" s="3">
        <f t="array" ref="BZ235">INDEX($CI$3:$EP$26,MATCH($BV235,$CH$3:$CH$26,0),MATCH(BZ$1&amp;$BU235,$CI$1:$EP$1&amp;$CI$2:$EP$2,0))*VLOOKUP($BT235,$C$17:$M$20,COUNTBLANK($D$15:G$15)+1,FALSE)</f>
        <v>0</v>
      </c>
      <c r="CA235" s="3">
        <f t="array" ref="CA235">INDEX($CI$3:$EP$26,MATCH($BV235,$CH$3:$CH$26,0),MATCH(CA$1&amp;$BU235,$CI$1:$EP$1&amp;$CI$2:$EP$2,0))*VLOOKUP($BT235,$C$17:$M$20,COUNTBLANK($D$15:H$15)+1,FALSE)</f>
        <v>0</v>
      </c>
      <c r="CB235" s="3">
        <f t="array" ref="CB235">INDEX($CI$3:$EP$26,MATCH($BV235,$CH$3:$CH$26,0),MATCH(CB$1&amp;$BU235,$CI$1:$EP$1&amp;$CI$2:$EP$2,0))*VLOOKUP($BT235,$C$17:$M$20,COUNTBLANK($D$15:I$15)+1,FALSE)</f>
        <v>0.1</v>
      </c>
      <c r="CC235" s="3">
        <f t="array" ref="CC235">INDEX($CI$3:$EP$26,MATCH($BV235,$CH$3:$CH$26,0),MATCH(CC$1&amp;$BU235,$CI$1:$EP$1&amp;$CI$2:$EP$2,0))*VLOOKUP($BT235,$C$17:$M$20,COUNTBLANK($D$15:J$15)+1,FALSE)</f>
        <v>0</v>
      </c>
      <c r="CD235" s="3">
        <f t="array" ref="CD235">INDEX($CI$3:$EP$26,MATCH($BV235,$CH$3:$CH$26,0),MATCH(CD$1&amp;$BU235,$CI$1:$EP$1&amp;$CI$2:$EP$2,0))*VLOOKUP($BT235,$C$17:$M$20,COUNTBLANK($D$15:K$15)+1,FALSE)</f>
        <v>0</v>
      </c>
      <c r="CE235" s="3">
        <f t="array" ref="CE235">INDEX($CI$3:$EP$26,MATCH($BV235,$CH$3:$CH$26,0),MATCH(CE$1&amp;$BU235,$CI$1:$EP$1&amp;$CI$2:$EP$2,0))*VLOOKUP($BT235,$C$17:$M$20,COUNTBLANK($D$15:L$15)+1,FALSE)</f>
        <v>0</v>
      </c>
      <c r="CF235" s="3">
        <f t="array" ref="CF235">INDEX($CI$3:$EP$26,MATCH($BV235,$CH$3:$CH$26,0),MATCH(CF$1&amp;$BU235,$CI$1:$EP$1&amp;$CI$2:$EP$2,0))*VLOOKUP($BT235,$C$17:$M$20,COUNTBLANK($D$15:M$15)+1,FALSE)</f>
        <v>0</v>
      </c>
    </row>
    <row r="236" spans="56:84" x14ac:dyDescent="0.2">
      <c r="BD236" t="s">
        <v>418</v>
      </c>
      <c r="BE236">
        <v>1</v>
      </c>
      <c r="BF236">
        <f t="shared" si="166"/>
        <v>1</v>
      </c>
      <c r="BG236" s="1">
        <f t="shared" si="168"/>
        <v>18</v>
      </c>
      <c r="BH236" s="3">
        <f t="array" ref="BH236">INDEX($D$21:$M$44,MATCH($BD236&amp;$BF236,$C$21:$C$44&amp;$B$21:$B$44,0),MATCH(BH$1,$D$16:$M$16,0))+VLOOKUP($BE236,战斗属性模型!$K$22:$O$24,BH$2,FALSE)*INDEX($BW$3:$CF$578,MATCH($BD236&amp;$BF236&amp;$BG236,$BT$3:$BT$578&amp;$BU$3:$BU$578&amp;$BV$3:$BV$578,0),MATCH(BH$1,$BW$1:$CF$1,0))</f>
        <v>176</v>
      </c>
      <c r="BI236" s="3">
        <f t="array" ref="BI236">INDEX($D$21:$M$44,MATCH($BD236&amp;$BF236,$C$21:$C$44&amp;$B$21:$B$44,0),MATCH(BI$1,$D$16:$M$16,0))+VLOOKUP($BE236,战斗属性模型!$K$22:$O$24,BI$2,FALSE)*INDEX($BW$3:$CF$578,MATCH($BD236&amp;$BF236&amp;$BG236,$BT$3:$BT$578&amp;$BU$3:$BU$578&amp;$BV$3:$BV$578,0),MATCH(BI$1,$BW$1:$CF$1,0))</f>
        <v>9520</v>
      </c>
      <c r="BJ236" s="3">
        <f t="array" ref="BJ236">INDEX($D$21:$M$44,MATCH($BD236&amp;$BF236,$C$21:$C$44&amp;$B$21:$B$44,0),MATCH(BJ$1,$D$16:$M$16,0))+VLOOKUP($BE236,战斗属性模型!$K$22:$O$24,BJ$2,FALSE)*INDEX($BW$3:$CF$578,MATCH($BD236&amp;$BF236&amp;$BG236,$BT$3:$BT$578&amp;$BU$3:$BU$578&amp;$BV$3:$BV$578,0),MATCH(BJ$1,$BW$1:$CF$1,0))</f>
        <v>0</v>
      </c>
      <c r="BK236" s="3">
        <f t="array" ref="BK236">INDEX($D$21:$M$44,MATCH($BD236&amp;$BF236,$C$21:$C$44&amp;$B$21:$B$44,0),MATCH(BK$1,$D$16:$M$16,0))+VLOOKUP($BE236,战斗属性模型!$K$22:$O$24,BK$2,FALSE)*INDEX($BW$3:$CF$578,MATCH($BD236&amp;$BF236&amp;$BG236,$BT$3:$BT$578&amp;$BU$3:$BU$578&amp;$BV$3:$BV$578,0),MATCH(BK$1,$BW$1:$CF$1,0))</f>
        <v>0</v>
      </c>
      <c r="BL236" s="3"/>
      <c r="BM236" s="3"/>
      <c r="BN236" s="3"/>
      <c r="BO236" s="3"/>
      <c r="BP236" s="3"/>
      <c r="BQ236" s="3"/>
      <c r="BT236" t="s">
        <v>418</v>
      </c>
      <c r="BU236">
        <f t="shared" si="165"/>
        <v>4</v>
      </c>
      <c r="BV236" s="1">
        <f t="shared" si="167"/>
        <v>18</v>
      </c>
      <c r="BW236" s="3">
        <f t="array" ref="BW236">INDEX($CI$3:$EP$26,MATCH($BV236,$CH$3:$CH$26,0),MATCH(BW$1&amp;$BU236,$CI$1:$EP$1&amp;$CI$2:$EP$2,0))*VLOOKUP($BT236,$C$17:$M$20,COUNTBLANK($D$15:D$15)+1,FALSE)</f>
        <v>360</v>
      </c>
      <c r="BX236" s="3">
        <f t="array" ref="BX236">INDEX($CI$3:$EP$26,MATCH($BV236,$CH$3:$CH$26,0),MATCH(BX$1&amp;$BU236,$CI$1:$EP$1&amp;$CI$2:$EP$2,0))*VLOOKUP($BT236,$C$17:$M$20,COUNTBLANK($D$15:E$15)+1,FALSE)</f>
        <v>18000</v>
      </c>
      <c r="BY236" s="3">
        <f t="array" ref="BY236">INDEX($CI$3:$EP$26,MATCH($BV236,$CH$3:$CH$26,0),MATCH(BY$1&amp;$BU236,$CI$1:$EP$1&amp;$CI$2:$EP$2,0))*VLOOKUP($BT236,$C$17:$M$20,COUNTBLANK($D$15:F$15)+1,FALSE)</f>
        <v>0</v>
      </c>
      <c r="BZ236" s="3">
        <f t="array" ref="BZ236">INDEX($CI$3:$EP$26,MATCH($BV236,$CH$3:$CH$26,0),MATCH(BZ$1&amp;$BU236,$CI$1:$EP$1&amp;$CI$2:$EP$2,0))*VLOOKUP($BT236,$C$17:$M$20,COUNTBLANK($D$15:G$15)+1,FALSE)</f>
        <v>0</v>
      </c>
      <c r="CA236" s="3">
        <f t="array" ref="CA236">INDEX($CI$3:$EP$26,MATCH($BV236,$CH$3:$CH$26,0),MATCH(CA$1&amp;$BU236,$CI$1:$EP$1&amp;$CI$2:$EP$2,0))*VLOOKUP($BT236,$C$17:$M$20,COUNTBLANK($D$15:H$15)+1,FALSE)</f>
        <v>0</v>
      </c>
      <c r="CB236" s="3">
        <f t="array" ref="CB236">INDEX($CI$3:$EP$26,MATCH($BV236,$CH$3:$CH$26,0),MATCH(CB$1&amp;$BU236,$CI$1:$EP$1&amp;$CI$2:$EP$2,0))*VLOOKUP($BT236,$C$17:$M$20,COUNTBLANK($D$15:I$15)+1,FALSE)</f>
        <v>0.1</v>
      </c>
      <c r="CC236" s="3">
        <f t="array" ref="CC236">INDEX($CI$3:$EP$26,MATCH($BV236,$CH$3:$CH$26,0),MATCH(CC$1&amp;$BU236,$CI$1:$EP$1&amp;$CI$2:$EP$2,0))*VLOOKUP($BT236,$C$17:$M$20,COUNTBLANK($D$15:J$15)+1,FALSE)</f>
        <v>0</v>
      </c>
      <c r="CD236" s="3">
        <f t="array" ref="CD236">INDEX($CI$3:$EP$26,MATCH($BV236,$CH$3:$CH$26,0),MATCH(CD$1&amp;$BU236,$CI$1:$EP$1&amp;$CI$2:$EP$2,0))*VLOOKUP($BT236,$C$17:$M$20,COUNTBLANK($D$15:K$15)+1,FALSE)</f>
        <v>0</v>
      </c>
      <c r="CE236" s="3">
        <f t="array" ref="CE236">INDEX($CI$3:$EP$26,MATCH($BV236,$CH$3:$CH$26,0),MATCH(CE$1&amp;$BU236,$CI$1:$EP$1&amp;$CI$2:$EP$2,0))*VLOOKUP($BT236,$C$17:$M$20,COUNTBLANK($D$15:L$15)+1,FALSE)</f>
        <v>0</v>
      </c>
      <c r="CF236" s="3">
        <f t="array" ref="CF236">INDEX($CI$3:$EP$26,MATCH($BV236,$CH$3:$CH$26,0),MATCH(CF$1&amp;$BU236,$CI$1:$EP$1&amp;$CI$2:$EP$2,0))*VLOOKUP($BT236,$C$17:$M$20,COUNTBLANK($D$15:M$15)+1,FALSE)</f>
        <v>0</v>
      </c>
    </row>
    <row r="237" spans="56:84" x14ac:dyDescent="0.2">
      <c r="BD237" t="s">
        <v>418</v>
      </c>
      <c r="BE237">
        <v>1</v>
      </c>
      <c r="BF237">
        <f t="shared" si="166"/>
        <v>1</v>
      </c>
      <c r="BG237" s="1">
        <f t="shared" si="168"/>
        <v>19</v>
      </c>
      <c r="BH237" s="3">
        <f t="array" ref="BH237">INDEX($D$21:$M$44,MATCH($BD237&amp;$BF237,$C$21:$C$44&amp;$B$21:$B$44,0),MATCH(BH$1,$D$16:$M$16,0))+VLOOKUP($BE237,战斗属性模型!$K$22:$O$24,BH$2,FALSE)*INDEX($BW$3:$CF$578,MATCH($BD237&amp;$BF237&amp;$BG237,$BT$3:$BT$578&amp;$BU$3:$BU$578&amp;$BV$3:$BV$578,0),MATCH(BH$1,$BW$1:$CF$1,0))</f>
        <v>184</v>
      </c>
      <c r="BI237" s="3">
        <f t="array" ref="BI237">INDEX($D$21:$M$44,MATCH($BD237&amp;$BF237,$C$21:$C$44&amp;$B$21:$B$44,0),MATCH(BI$1,$D$16:$M$16,0))+VLOOKUP($BE237,战斗属性模型!$K$22:$O$24,BI$2,FALSE)*INDEX($BW$3:$CF$578,MATCH($BD237&amp;$BF237&amp;$BG237,$BT$3:$BT$578&amp;$BU$3:$BU$578&amp;$BV$3:$BV$578,0),MATCH(BI$1,$BW$1:$CF$1,0))</f>
        <v>9960</v>
      </c>
      <c r="BJ237" s="3">
        <f t="array" ref="BJ237">INDEX($D$21:$M$44,MATCH($BD237&amp;$BF237,$C$21:$C$44&amp;$B$21:$B$44,0),MATCH(BJ$1,$D$16:$M$16,0))+VLOOKUP($BE237,战斗属性模型!$K$22:$O$24,BJ$2,FALSE)*INDEX($BW$3:$CF$578,MATCH($BD237&amp;$BF237&amp;$BG237,$BT$3:$BT$578&amp;$BU$3:$BU$578&amp;$BV$3:$BV$578,0),MATCH(BJ$1,$BW$1:$CF$1,0))</f>
        <v>0</v>
      </c>
      <c r="BK237" s="3">
        <f t="array" ref="BK237">INDEX($D$21:$M$44,MATCH($BD237&amp;$BF237,$C$21:$C$44&amp;$B$21:$B$44,0),MATCH(BK$1,$D$16:$M$16,0))+VLOOKUP($BE237,战斗属性模型!$K$22:$O$24,BK$2,FALSE)*INDEX($BW$3:$CF$578,MATCH($BD237&amp;$BF237&amp;$BG237,$BT$3:$BT$578&amp;$BU$3:$BU$578&amp;$BV$3:$BV$578,0),MATCH(BK$1,$BW$1:$CF$1,0))</f>
        <v>0</v>
      </c>
      <c r="BL237" s="3"/>
      <c r="BM237" s="3"/>
      <c r="BN237" s="3"/>
      <c r="BO237" s="3"/>
      <c r="BP237" s="3"/>
      <c r="BQ237" s="3"/>
      <c r="BT237" t="s">
        <v>418</v>
      </c>
      <c r="BU237">
        <f t="shared" si="165"/>
        <v>4</v>
      </c>
      <c r="BV237" s="1">
        <f t="shared" si="167"/>
        <v>19</v>
      </c>
      <c r="BW237" s="3">
        <f t="array" ref="BW237">INDEX($CI$3:$EP$26,MATCH($BV237,$CH$3:$CH$26,0),MATCH(BW$1&amp;$BU237,$CI$1:$EP$1&amp;$CI$2:$EP$2,0))*VLOOKUP($BT237,$C$17:$M$20,COUNTBLANK($D$15:D$15)+1,FALSE)</f>
        <v>380</v>
      </c>
      <c r="BX237" s="3">
        <f t="array" ref="BX237">INDEX($CI$3:$EP$26,MATCH($BV237,$CH$3:$CH$26,0),MATCH(BX$1&amp;$BU237,$CI$1:$EP$1&amp;$CI$2:$EP$2,0))*VLOOKUP($BT237,$C$17:$M$20,COUNTBLANK($D$15:E$15)+1,FALSE)</f>
        <v>19000</v>
      </c>
      <c r="BY237" s="3">
        <f t="array" ref="BY237">INDEX($CI$3:$EP$26,MATCH($BV237,$CH$3:$CH$26,0),MATCH(BY$1&amp;$BU237,$CI$1:$EP$1&amp;$CI$2:$EP$2,0))*VLOOKUP($BT237,$C$17:$M$20,COUNTBLANK($D$15:F$15)+1,FALSE)</f>
        <v>0</v>
      </c>
      <c r="BZ237" s="3">
        <f t="array" ref="BZ237">INDEX($CI$3:$EP$26,MATCH($BV237,$CH$3:$CH$26,0),MATCH(BZ$1&amp;$BU237,$CI$1:$EP$1&amp;$CI$2:$EP$2,0))*VLOOKUP($BT237,$C$17:$M$20,COUNTBLANK($D$15:G$15)+1,FALSE)</f>
        <v>0</v>
      </c>
      <c r="CA237" s="3">
        <f t="array" ref="CA237">INDEX($CI$3:$EP$26,MATCH($BV237,$CH$3:$CH$26,0),MATCH(CA$1&amp;$BU237,$CI$1:$EP$1&amp;$CI$2:$EP$2,0))*VLOOKUP($BT237,$C$17:$M$20,COUNTBLANK($D$15:H$15)+1,FALSE)</f>
        <v>0</v>
      </c>
      <c r="CB237" s="3">
        <f t="array" ref="CB237">INDEX($CI$3:$EP$26,MATCH($BV237,$CH$3:$CH$26,0),MATCH(CB$1&amp;$BU237,$CI$1:$EP$1&amp;$CI$2:$EP$2,0))*VLOOKUP($BT237,$C$17:$M$20,COUNTBLANK($D$15:I$15)+1,FALSE)</f>
        <v>0.1</v>
      </c>
      <c r="CC237" s="3">
        <f t="array" ref="CC237">INDEX($CI$3:$EP$26,MATCH($BV237,$CH$3:$CH$26,0),MATCH(CC$1&amp;$BU237,$CI$1:$EP$1&amp;$CI$2:$EP$2,0))*VLOOKUP($BT237,$C$17:$M$20,COUNTBLANK($D$15:J$15)+1,FALSE)</f>
        <v>0</v>
      </c>
      <c r="CD237" s="3">
        <f t="array" ref="CD237">INDEX($CI$3:$EP$26,MATCH($BV237,$CH$3:$CH$26,0),MATCH(CD$1&amp;$BU237,$CI$1:$EP$1&amp;$CI$2:$EP$2,0))*VLOOKUP($BT237,$C$17:$M$20,COUNTBLANK($D$15:K$15)+1,FALSE)</f>
        <v>0</v>
      </c>
      <c r="CE237" s="3">
        <f t="array" ref="CE237">INDEX($CI$3:$EP$26,MATCH($BV237,$CH$3:$CH$26,0),MATCH(CE$1&amp;$BU237,$CI$1:$EP$1&amp;$CI$2:$EP$2,0))*VLOOKUP($BT237,$C$17:$M$20,COUNTBLANK($D$15:L$15)+1,FALSE)</f>
        <v>0</v>
      </c>
      <c r="CF237" s="3">
        <f t="array" ref="CF237">INDEX($CI$3:$EP$26,MATCH($BV237,$CH$3:$CH$26,0),MATCH(CF$1&amp;$BU237,$CI$1:$EP$1&amp;$CI$2:$EP$2,0))*VLOOKUP($BT237,$C$17:$M$20,COUNTBLANK($D$15:M$15)+1,FALSE)</f>
        <v>0</v>
      </c>
    </row>
    <row r="238" spans="56:84" x14ac:dyDescent="0.2">
      <c r="BD238" t="s">
        <v>418</v>
      </c>
      <c r="BE238">
        <v>1</v>
      </c>
      <c r="BF238">
        <f t="shared" si="166"/>
        <v>1</v>
      </c>
      <c r="BG238" s="1">
        <f t="shared" si="168"/>
        <v>20</v>
      </c>
      <c r="BH238" s="3">
        <f t="array" ref="BH238">INDEX($D$21:$M$44,MATCH($BD238&amp;$BF238,$C$21:$C$44&amp;$B$21:$B$44,0),MATCH(BH$1,$D$16:$M$16,0))+VLOOKUP($BE238,战斗属性模型!$K$22:$O$24,BH$2,FALSE)*INDEX($BW$3:$CF$578,MATCH($BD238&amp;$BF238&amp;$BG238,$BT$3:$BT$578&amp;$BU$3:$BU$578&amp;$BV$3:$BV$578,0),MATCH(BH$1,$BW$1:$CF$1,0))</f>
        <v>192</v>
      </c>
      <c r="BI238" s="3">
        <f t="array" ref="BI238">INDEX($D$21:$M$44,MATCH($BD238&amp;$BF238,$C$21:$C$44&amp;$B$21:$B$44,0),MATCH(BI$1,$D$16:$M$16,0))+VLOOKUP($BE238,战斗属性模型!$K$22:$O$24,BI$2,FALSE)*INDEX($BW$3:$CF$578,MATCH($BD238&amp;$BF238&amp;$BG238,$BT$3:$BT$578&amp;$BU$3:$BU$578&amp;$BV$3:$BV$578,0),MATCH(BI$1,$BW$1:$CF$1,0))</f>
        <v>10400</v>
      </c>
      <c r="BJ238" s="3">
        <f t="array" ref="BJ238">INDEX($D$21:$M$44,MATCH($BD238&amp;$BF238,$C$21:$C$44&amp;$B$21:$B$44,0),MATCH(BJ$1,$D$16:$M$16,0))+VLOOKUP($BE238,战斗属性模型!$K$22:$O$24,BJ$2,FALSE)*INDEX($BW$3:$CF$578,MATCH($BD238&amp;$BF238&amp;$BG238,$BT$3:$BT$578&amp;$BU$3:$BU$578&amp;$BV$3:$BV$578,0),MATCH(BJ$1,$BW$1:$CF$1,0))</f>
        <v>0</v>
      </c>
      <c r="BK238" s="3">
        <f t="array" ref="BK238">INDEX($D$21:$M$44,MATCH($BD238&amp;$BF238,$C$21:$C$44&amp;$B$21:$B$44,0),MATCH(BK$1,$D$16:$M$16,0))+VLOOKUP($BE238,战斗属性模型!$K$22:$O$24,BK$2,FALSE)*INDEX($BW$3:$CF$578,MATCH($BD238&amp;$BF238&amp;$BG238,$BT$3:$BT$578&amp;$BU$3:$BU$578&amp;$BV$3:$BV$578,0),MATCH(BK$1,$BW$1:$CF$1,0))</f>
        <v>0</v>
      </c>
      <c r="BL238" s="3"/>
      <c r="BM238" s="3"/>
      <c r="BN238" s="3"/>
      <c r="BO238" s="3"/>
      <c r="BP238" s="3"/>
      <c r="BQ238" s="3"/>
      <c r="BT238" t="s">
        <v>418</v>
      </c>
      <c r="BU238">
        <f t="shared" si="165"/>
        <v>4</v>
      </c>
      <c r="BV238" s="1">
        <f t="shared" si="167"/>
        <v>20</v>
      </c>
      <c r="BW238" s="3">
        <f t="array" ref="BW238">INDEX($CI$3:$EP$26,MATCH($BV238,$CH$3:$CH$26,0),MATCH(BW$1&amp;$BU238,$CI$1:$EP$1&amp;$CI$2:$EP$2,0))*VLOOKUP($BT238,$C$17:$M$20,COUNTBLANK($D$15:D$15)+1,FALSE)</f>
        <v>400</v>
      </c>
      <c r="BX238" s="3">
        <f t="array" ref="BX238">INDEX($CI$3:$EP$26,MATCH($BV238,$CH$3:$CH$26,0),MATCH(BX$1&amp;$BU238,$CI$1:$EP$1&amp;$CI$2:$EP$2,0))*VLOOKUP($BT238,$C$17:$M$20,COUNTBLANK($D$15:E$15)+1,FALSE)</f>
        <v>20000</v>
      </c>
      <c r="BY238" s="3">
        <f t="array" ref="BY238">INDEX($CI$3:$EP$26,MATCH($BV238,$CH$3:$CH$26,0),MATCH(BY$1&amp;$BU238,$CI$1:$EP$1&amp;$CI$2:$EP$2,0))*VLOOKUP($BT238,$C$17:$M$20,COUNTBLANK($D$15:F$15)+1,FALSE)</f>
        <v>0</v>
      </c>
      <c r="BZ238" s="3">
        <f t="array" ref="BZ238">INDEX($CI$3:$EP$26,MATCH($BV238,$CH$3:$CH$26,0),MATCH(BZ$1&amp;$BU238,$CI$1:$EP$1&amp;$CI$2:$EP$2,0))*VLOOKUP($BT238,$C$17:$M$20,COUNTBLANK($D$15:G$15)+1,FALSE)</f>
        <v>0</v>
      </c>
      <c r="CA238" s="3">
        <f t="array" ref="CA238">INDEX($CI$3:$EP$26,MATCH($BV238,$CH$3:$CH$26,0),MATCH(CA$1&amp;$BU238,$CI$1:$EP$1&amp;$CI$2:$EP$2,0))*VLOOKUP($BT238,$C$17:$M$20,COUNTBLANK($D$15:H$15)+1,FALSE)</f>
        <v>0</v>
      </c>
      <c r="CB238" s="3">
        <f t="array" ref="CB238">INDEX($CI$3:$EP$26,MATCH($BV238,$CH$3:$CH$26,0),MATCH(CB$1&amp;$BU238,$CI$1:$EP$1&amp;$CI$2:$EP$2,0))*VLOOKUP($BT238,$C$17:$M$20,COUNTBLANK($D$15:I$15)+1,FALSE)</f>
        <v>0.12500000000000003</v>
      </c>
      <c r="CC238" s="3">
        <f t="array" ref="CC238">INDEX($CI$3:$EP$26,MATCH($BV238,$CH$3:$CH$26,0),MATCH(CC$1&amp;$BU238,$CI$1:$EP$1&amp;$CI$2:$EP$2,0))*VLOOKUP($BT238,$C$17:$M$20,COUNTBLANK($D$15:J$15)+1,FALSE)</f>
        <v>0</v>
      </c>
      <c r="CD238" s="3">
        <f t="array" ref="CD238">INDEX($CI$3:$EP$26,MATCH($BV238,$CH$3:$CH$26,0),MATCH(CD$1&amp;$BU238,$CI$1:$EP$1&amp;$CI$2:$EP$2,0))*VLOOKUP($BT238,$C$17:$M$20,COUNTBLANK($D$15:K$15)+1,FALSE)</f>
        <v>0</v>
      </c>
      <c r="CE238" s="3">
        <f t="array" ref="CE238">INDEX($CI$3:$EP$26,MATCH($BV238,$CH$3:$CH$26,0),MATCH(CE$1&amp;$BU238,$CI$1:$EP$1&amp;$CI$2:$EP$2,0))*VLOOKUP($BT238,$C$17:$M$20,COUNTBLANK($D$15:L$15)+1,FALSE)</f>
        <v>0</v>
      </c>
      <c r="CF238" s="3">
        <f t="array" ref="CF238">INDEX($CI$3:$EP$26,MATCH($BV238,$CH$3:$CH$26,0),MATCH(CF$1&amp;$BU238,$CI$1:$EP$1&amp;$CI$2:$EP$2,0))*VLOOKUP($BT238,$C$17:$M$20,COUNTBLANK($D$15:M$15)+1,FALSE)</f>
        <v>0</v>
      </c>
    </row>
    <row r="239" spans="56:84" x14ac:dyDescent="0.2">
      <c r="BD239" t="s">
        <v>418</v>
      </c>
      <c r="BE239">
        <v>1</v>
      </c>
      <c r="BF239">
        <f t="shared" si="166"/>
        <v>1</v>
      </c>
      <c r="BG239" s="1">
        <f t="shared" si="168"/>
        <v>21</v>
      </c>
      <c r="BH239" s="3">
        <f t="array" ref="BH239">INDEX($D$21:$M$44,MATCH($BD239&amp;$BF239,$C$21:$C$44&amp;$B$21:$B$44,0),MATCH(BH$1,$D$16:$M$16,0))+VLOOKUP($BE239,战斗属性模型!$K$22:$O$24,BH$2,FALSE)*INDEX($BW$3:$CF$578,MATCH($BD239&amp;$BF239&amp;$BG239,$BT$3:$BT$578&amp;$BU$3:$BU$578&amp;$BV$3:$BV$578,0),MATCH(BH$1,$BW$1:$CF$1,0))</f>
        <v>200</v>
      </c>
      <c r="BI239" s="3">
        <f t="array" ref="BI239">INDEX($D$21:$M$44,MATCH($BD239&amp;$BF239,$C$21:$C$44&amp;$B$21:$B$44,0),MATCH(BI$1,$D$16:$M$16,0))+VLOOKUP($BE239,战斗属性模型!$K$22:$O$24,BI$2,FALSE)*INDEX($BW$3:$CF$578,MATCH($BD239&amp;$BF239&amp;$BG239,$BT$3:$BT$578&amp;$BU$3:$BU$578&amp;$BV$3:$BV$578,0),MATCH(BI$1,$BW$1:$CF$1,0))</f>
        <v>10840</v>
      </c>
      <c r="BJ239" s="3">
        <f t="array" ref="BJ239">INDEX($D$21:$M$44,MATCH($BD239&amp;$BF239,$C$21:$C$44&amp;$B$21:$B$44,0),MATCH(BJ$1,$D$16:$M$16,0))+VLOOKUP($BE239,战斗属性模型!$K$22:$O$24,BJ$2,FALSE)*INDEX($BW$3:$CF$578,MATCH($BD239&amp;$BF239&amp;$BG239,$BT$3:$BT$578&amp;$BU$3:$BU$578&amp;$BV$3:$BV$578,0),MATCH(BJ$1,$BW$1:$CF$1,0))</f>
        <v>0</v>
      </c>
      <c r="BK239" s="3">
        <f t="array" ref="BK239">INDEX($D$21:$M$44,MATCH($BD239&amp;$BF239,$C$21:$C$44&amp;$B$21:$B$44,0),MATCH(BK$1,$D$16:$M$16,0))+VLOOKUP($BE239,战斗属性模型!$K$22:$O$24,BK$2,FALSE)*INDEX($BW$3:$CF$578,MATCH($BD239&amp;$BF239&amp;$BG239,$BT$3:$BT$578&amp;$BU$3:$BU$578&amp;$BV$3:$BV$578,0),MATCH(BK$1,$BW$1:$CF$1,0))</f>
        <v>0</v>
      </c>
      <c r="BL239" s="3"/>
      <c r="BM239" s="3"/>
      <c r="BN239" s="3"/>
      <c r="BO239" s="3"/>
      <c r="BP239" s="3"/>
      <c r="BQ239" s="3"/>
      <c r="BT239" t="s">
        <v>418</v>
      </c>
      <c r="BU239">
        <f t="shared" si="165"/>
        <v>4</v>
      </c>
      <c r="BV239" s="1">
        <f t="shared" si="167"/>
        <v>21</v>
      </c>
      <c r="BW239" s="3">
        <f t="array" ref="BW239">INDEX($CI$3:$EP$26,MATCH($BV239,$CH$3:$CH$26,0),MATCH(BW$1&amp;$BU239,$CI$1:$EP$1&amp;$CI$2:$EP$2,0))*VLOOKUP($BT239,$C$17:$M$20,COUNTBLANK($D$15:D$15)+1,FALSE)</f>
        <v>420</v>
      </c>
      <c r="BX239" s="3">
        <f t="array" ref="BX239">INDEX($CI$3:$EP$26,MATCH($BV239,$CH$3:$CH$26,0),MATCH(BX$1&amp;$BU239,$CI$1:$EP$1&amp;$CI$2:$EP$2,0))*VLOOKUP($BT239,$C$17:$M$20,COUNTBLANK($D$15:E$15)+1,FALSE)</f>
        <v>21000</v>
      </c>
      <c r="BY239" s="3">
        <f t="array" ref="BY239">INDEX($CI$3:$EP$26,MATCH($BV239,$CH$3:$CH$26,0),MATCH(BY$1&amp;$BU239,$CI$1:$EP$1&amp;$CI$2:$EP$2,0))*VLOOKUP($BT239,$C$17:$M$20,COUNTBLANK($D$15:F$15)+1,FALSE)</f>
        <v>0</v>
      </c>
      <c r="BZ239" s="3">
        <f t="array" ref="BZ239">INDEX($CI$3:$EP$26,MATCH($BV239,$CH$3:$CH$26,0),MATCH(BZ$1&amp;$BU239,$CI$1:$EP$1&amp;$CI$2:$EP$2,0))*VLOOKUP($BT239,$C$17:$M$20,COUNTBLANK($D$15:G$15)+1,FALSE)</f>
        <v>0</v>
      </c>
      <c r="CA239" s="3">
        <f t="array" ref="CA239">INDEX($CI$3:$EP$26,MATCH($BV239,$CH$3:$CH$26,0),MATCH(CA$1&amp;$BU239,$CI$1:$EP$1&amp;$CI$2:$EP$2,0))*VLOOKUP($BT239,$C$17:$M$20,COUNTBLANK($D$15:H$15)+1,FALSE)</f>
        <v>0</v>
      </c>
      <c r="CB239" s="3">
        <f t="array" ref="CB239">INDEX($CI$3:$EP$26,MATCH($BV239,$CH$3:$CH$26,0),MATCH(CB$1&amp;$BU239,$CI$1:$EP$1&amp;$CI$2:$EP$2,0))*VLOOKUP($BT239,$C$17:$M$20,COUNTBLANK($D$15:I$15)+1,FALSE)</f>
        <v>0.12500000000000003</v>
      </c>
      <c r="CC239" s="3">
        <f t="array" ref="CC239">INDEX($CI$3:$EP$26,MATCH($BV239,$CH$3:$CH$26,0),MATCH(CC$1&amp;$BU239,$CI$1:$EP$1&amp;$CI$2:$EP$2,0))*VLOOKUP($BT239,$C$17:$M$20,COUNTBLANK($D$15:J$15)+1,FALSE)</f>
        <v>0</v>
      </c>
      <c r="CD239" s="3">
        <f t="array" ref="CD239">INDEX($CI$3:$EP$26,MATCH($BV239,$CH$3:$CH$26,0),MATCH(CD$1&amp;$BU239,$CI$1:$EP$1&amp;$CI$2:$EP$2,0))*VLOOKUP($BT239,$C$17:$M$20,COUNTBLANK($D$15:K$15)+1,FALSE)</f>
        <v>0</v>
      </c>
      <c r="CE239" s="3">
        <f t="array" ref="CE239">INDEX($CI$3:$EP$26,MATCH($BV239,$CH$3:$CH$26,0),MATCH(CE$1&amp;$BU239,$CI$1:$EP$1&amp;$CI$2:$EP$2,0))*VLOOKUP($BT239,$C$17:$M$20,COUNTBLANK($D$15:L$15)+1,FALSE)</f>
        <v>0</v>
      </c>
      <c r="CF239" s="3">
        <f t="array" ref="CF239">INDEX($CI$3:$EP$26,MATCH($BV239,$CH$3:$CH$26,0),MATCH(CF$1&amp;$BU239,$CI$1:$EP$1&amp;$CI$2:$EP$2,0))*VLOOKUP($BT239,$C$17:$M$20,COUNTBLANK($D$15:M$15)+1,FALSE)</f>
        <v>0</v>
      </c>
    </row>
    <row r="240" spans="56:84" x14ac:dyDescent="0.2">
      <c r="BD240" t="s">
        <v>418</v>
      </c>
      <c r="BE240">
        <v>1</v>
      </c>
      <c r="BF240">
        <f t="shared" si="166"/>
        <v>1</v>
      </c>
      <c r="BG240" s="1">
        <f t="shared" si="168"/>
        <v>22</v>
      </c>
      <c r="BH240" s="3">
        <f t="array" ref="BH240">INDEX($D$21:$M$44,MATCH($BD240&amp;$BF240,$C$21:$C$44&amp;$B$21:$B$44,0),MATCH(BH$1,$D$16:$M$16,0))+VLOOKUP($BE240,战斗属性模型!$K$22:$O$24,BH$2,FALSE)*INDEX($BW$3:$CF$578,MATCH($BD240&amp;$BF240&amp;$BG240,$BT$3:$BT$578&amp;$BU$3:$BU$578&amp;$BV$3:$BV$578,0),MATCH(BH$1,$BW$1:$CF$1,0))</f>
        <v>208</v>
      </c>
      <c r="BI240" s="3">
        <f t="array" ref="BI240">INDEX($D$21:$M$44,MATCH($BD240&amp;$BF240,$C$21:$C$44&amp;$B$21:$B$44,0),MATCH(BI$1,$D$16:$M$16,0))+VLOOKUP($BE240,战斗属性模型!$K$22:$O$24,BI$2,FALSE)*INDEX($BW$3:$CF$578,MATCH($BD240&amp;$BF240&amp;$BG240,$BT$3:$BT$578&amp;$BU$3:$BU$578&amp;$BV$3:$BV$578,0),MATCH(BI$1,$BW$1:$CF$1,0))</f>
        <v>11280</v>
      </c>
      <c r="BJ240" s="3">
        <f t="array" ref="BJ240">INDEX($D$21:$M$44,MATCH($BD240&amp;$BF240,$C$21:$C$44&amp;$B$21:$B$44,0),MATCH(BJ$1,$D$16:$M$16,0))+VLOOKUP($BE240,战斗属性模型!$K$22:$O$24,BJ$2,FALSE)*INDEX($BW$3:$CF$578,MATCH($BD240&amp;$BF240&amp;$BG240,$BT$3:$BT$578&amp;$BU$3:$BU$578&amp;$BV$3:$BV$578,0),MATCH(BJ$1,$BW$1:$CF$1,0))</f>
        <v>0</v>
      </c>
      <c r="BK240" s="3">
        <f t="array" ref="BK240">INDEX($D$21:$M$44,MATCH($BD240&amp;$BF240,$C$21:$C$44&amp;$B$21:$B$44,0),MATCH(BK$1,$D$16:$M$16,0))+VLOOKUP($BE240,战斗属性模型!$K$22:$O$24,BK$2,FALSE)*INDEX($BW$3:$CF$578,MATCH($BD240&amp;$BF240&amp;$BG240,$BT$3:$BT$578&amp;$BU$3:$BU$578&amp;$BV$3:$BV$578,0),MATCH(BK$1,$BW$1:$CF$1,0))</f>
        <v>0</v>
      </c>
      <c r="BL240" s="3"/>
      <c r="BM240" s="3"/>
      <c r="BN240" s="3"/>
      <c r="BO240" s="3"/>
      <c r="BP240" s="3"/>
      <c r="BQ240" s="3"/>
      <c r="BT240" t="s">
        <v>418</v>
      </c>
      <c r="BU240">
        <f t="shared" si="165"/>
        <v>4</v>
      </c>
      <c r="BV240" s="1">
        <f t="shared" si="167"/>
        <v>22</v>
      </c>
      <c r="BW240" s="3">
        <f t="array" ref="BW240">INDEX($CI$3:$EP$26,MATCH($BV240,$CH$3:$CH$26,0),MATCH(BW$1&amp;$BU240,$CI$1:$EP$1&amp;$CI$2:$EP$2,0))*VLOOKUP($BT240,$C$17:$M$20,COUNTBLANK($D$15:D$15)+1,FALSE)</f>
        <v>440</v>
      </c>
      <c r="BX240" s="3">
        <f t="array" ref="BX240">INDEX($CI$3:$EP$26,MATCH($BV240,$CH$3:$CH$26,0),MATCH(BX$1&amp;$BU240,$CI$1:$EP$1&amp;$CI$2:$EP$2,0))*VLOOKUP($BT240,$C$17:$M$20,COUNTBLANK($D$15:E$15)+1,FALSE)</f>
        <v>22000</v>
      </c>
      <c r="BY240" s="3">
        <f t="array" ref="BY240">INDEX($CI$3:$EP$26,MATCH($BV240,$CH$3:$CH$26,0),MATCH(BY$1&amp;$BU240,$CI$1:$EP$1&amp;$CI$2:$EP$2,0))*VLOOKUP($BT240,$C$17:$M$20,COUNTBLANK($D$15:F$15)+1,FALSE)</f>
        <v>0</v>
      </c>
      <c r="BZ240" s="3">
        <f t="array" ref="BZ240">INDEX($CI$3:$EP$26,MATCH($BV240,$CH$3:$CH$26,0),MATCH(BZ$1&amp;$BU240,$CI$1:$EP$1&amp;$CI$2:$EP$2,0))*VLOOKUP($BT240,$C$17:$M$20,COUNTBLANK($D$15:G$15)+1,FALSE)</f>
        <v>0</v>
      </c>
      <c r="CA240" s="3">
        <f t="array" ref="CA240">INDEX($CI$3:$EP$26,MATCH($BV240,$CH$3:$CH$26,0),MATCH(CA$1&amp;$BU240,$CI$1:$EP$1&amp;$CI$2:$EP$2,0))*VLOOKUP($BT240,$C$17:$M$20,COUNTBLANK($D$15:H$15)+1,FALSE)</f>
        <v>0</v>
      </c>
      <c r="CB240" s="3">
        <f t="array" ref="CB240">INDEX($CI$3:$EP$26,MATCH($BV240,$CH$3:$CH$26,0),MATCH(CB$1&amp;$BU240,$CI$1:$EP$1&amp;$CI$2:$EP$2,0))*VLOOKUP($BT240,$C$17:$M$20,COUNTBLANK($D$15:I$15)+1,FALSE)</f>
        <v>0.12500000000000003</v>
      </c>
      <c r="CC240" s="3">
        <f t="array" ref="CC240">INDEX($CI$3:$EP$26,MATCH($BV240,$CH$3:$CH$26,0),MATCH(CC$1&amp;$BU240,$CI$1:$EP$1&amp;$CI$2:$EP$2,0))*VLOOKUP($BT240,$C$17:$M$20,COUNTBLANK($D$15:J$15)+1,FALSE)</f>
        <v>0</v>
      </c>
      <c r="CD240" s="3">
        <f t="array" ref="CD240">INDEX($CI$3:$EP$26,MATCH($BV240,$CH$3:$CH$26,0),MATCH(CD$1&amp;$BU240,$CI$1:$EP$1&amp;$CI$2:$EP$2,0))*VLOOKUP($BT240,$C$17:$M$20,COUNTBLANK($D$15:K$15)+1,FALSE)</f>
        <v>0</v>
      </c>
      <c r="CE240" s="3">
        <f t="array" ref="CE240">INDEX($CI$3:$EP$26,MATCH($BV240,$CH$3:$CH$26,0),MATCH(CE$1&amp;$BU240,$CI$1:$EP$1&amp;$CI$2:$EP$2,0))*VLOOKUP($BT240,$C$17:$M$20,COUNTBLANK($D$15:L$15)+1,FALSE)</f>
        <v>0</v>
      </c>
      <c r="CF240" s="3">
        <f t="array" ref="CF240">INDEX($CI$3:$EP$26,MATCH($BV240,$CH$3:$CH$26,0),MATCH(CF$1&amp;$BU240,$CI$1:$EP$1&amp;$CI$2:$EP$2,0))*VLOOKUP($BT240,$C$17:$M$20,COUNTBLANK($D$15:M$15)+1,FALSE)</f>
        <v>0</v>
      </c>
    </row>
    <row r="241" spans="56:84" x14ac:dyDescent="0.2">
      <c r="BD241" t="s">
        <v>418</v>
      </c>
      <c r="BE241">
        <v>1</v>
      </c>
      <c r="BF241">
        <f t="shared" si="166"/>
        <v>1</v>
      </c>
      <c r="BG241" s="1">
        <f t="shared" si="168"/>
        <v>23</v>
      </c>
      <c r="BH241" s="3">
        <f t="array" ref="BH241">INDEX($D$21:$M$44,MATCH($BD241&amp;$BF241,$C$21:$C$44&amp;$B$21:$B$44,0),MATCH(BH$1,$D$16:$M$16,0))+VLOOKUP($BE241,战斗属性模型!$K$22:$O$24,BH$2,FALSE)*INDEX($BW$3:$CF$578,MATCH($BD241&amp;$BF241&amp;$BG241,$BT$3:$BT$578&amp;$BU$3:$BU$578&amp;$BV$3:$BV$578,0),MATCH(BH$1,$BW$1:$CF$1,0))</f>
        <v>216</v>
      </c>
      <c r="BI241" s="3">
        <f t="array" ref="BI241">INDEX($D$21:$M$44,MATCH($BD241&amp;$BF241,$C$21:$C$44&amp;$B$21:$B$44,0),MATCH(BI$1,$D$16:$M$16,0))+VLOOKUP($BE241,战斗属性模型!$K$22:$O$24,BI$2,FALSE)*INDEX($BW$3:$CF$578,MATCH($BD241&amp;$BF241&amp;$BG241,$BT$3:$BT$578&amp;$BU$3:$BU$578&amp;$BV$3:$BV$578,0),MATCH(BI$1,$BW$1:$CF$1,0))</f>
        <v>11720</v>
      </c>
      <c r="BJ241" s="3">
        <f t="array" ref="BJ241">INDEX($D$21:$M$44,MATCH($BD241&amp;$BF241,$C$21:$C$44&amp;$B$21:$B$44,0),MATCH(BJ$1,$D$16:$M$16,0))+VLOOKUP($BE241,战斗属性模型!$K$22:$O$24,BJ$2,FALSE)*INDEX($BW$3:$CF$578,MATCH($BD241&amp;$BF241&amp;$BG241,$BT$3:$BT$578&amp;$BU$3:$BU$578&amp;$BV$3:$BV$578,0),MATCH(BJ$1,$BW$1:$CF$1,0))</f>
        <v>0</v>
      </c>
      <c r="BK241" s="3">
        <f t="array" ref="BK241">INDEX($D$21:$M$44,MATCH($BD241&amp;$BF241,$C$21:$C$44&amp;$B$21:$B$44,0),MATCH(BK$1,$D$16:$M$16,0))+VLOOKUP($BE241,战斗属性模型!$K$22:$O$24,BK$2,FALSE)*INDEX($BW$3:$CF$578,MATCH($BD241&amp;$BF241&amp;$BG241,$BT$3:$BT$578&amp;$BU$3:$BU$578&amp;$BV$3:$BV$578,0),MATCH(BK$1,$BW$1:$CF$1,0))</f>
        <v>0</v>
      </c>
      <c r="BL241" s="3"/>
      <c r="BM241" s="3"/>
      <c r="BN241" s="3"/>
      <c r="BO241" s="3"/>
      <c r="BP241" s="3"/>
      <c r="BQ241" s="3"/>
      <c r="BT241" t="s">
        <v>418</v>
      </c>
      <c r="BU241">
        <f t="shared" si="165"/>
        <v>4</v>
      </c>
      <c r="BV241" s="1">
        <f t="shared" si="167"/>
        <v>23</v>
      </c>
      <c r="BW241" s="3">
        <f t="array" ref="BW241">INDEX($CI$3:$EP$26,MATCH($BV241,$CH$3:$CH$26,0),MATCH(BW$1&amp;$BU241,$CI$1:$EP$1&amp;$CI$2:$EP$2,0))*VLOOKUP($BT241,$C$17:$M$20,COUNTBLANK($D$15:D$15)+1,FALSE)</f>
        <v>460</v>
      </c>
      <c r="BX241" s="3">
        <f t="array" ref="BX241">INDEX($CI$3:$EP$26,MATCH($BV241,$CH$3:$CH$26,0),MATCH(BX$1&amp;$BU241,$CI$1:$EP$1&amp;$CI$2:$EP$2,0))*VLOOKUP($BT241,$C$17:$M$20,COUNTBLANK($D$15:E$15)+1,FALSE)</f>
        <v>23000</v>
      </c>
      <c r="BY241" s="3">
        <f t="array" ref="BY241">INDEX($CI$3:$EP$26,MATCH($BV241,$CH$3:$CH$26,0),MATCH(BY$1&amp;$BU241,$CI$1:$EP$1&amp;$CI$2:$EP$2,0))*VLOOKUP($BT241,$C$17:$M$20,COUNTBLANK($D$15:F$15)+1,FALSE)</f>
        <v>0</v>
      </c>
      <c r="BZ241" s="3">
        <f t="array" ref="BZ241">INDEX($CI$3:$EP$26,MATCH($BV241,$CH$3:$CH$26,0),MATCH(BZ$1&amp;$BU241,$CI$1:$EP$1&amp;$CI$2:$EP$2,0))*VLOOKUP($BT241,$C$17:$M$20,COUNTBLANK($D$15:G$15)+1,FALSE)</f>
        <v>0</v>
      </c>
      <c r="CA241" s="3">
        <f t="array" ref="CA241">INDEX($CI$3:$EP$26,MATCH($BV241,$CH$3:$CH$26,0),MATCH(CA$1&amp;$BU241,$CI$1:$EP$1&amp;$CI$2:$EP$2,0))*VLOOKUP($BT241,$C$17:$M$20,COUNTBLANK($D$15:H$15)+1,FALSE)</f>
        <v>0</v>
      </c>
      <c r="CB241" s="3">
        <f t="array" ref="CB241">INDEX($CI$3:$EP$26,MATCH($BV241,$CH$3:$CH$26,0),MATCH(CB$1&amp;$BU241,$CI$1:$EP$1&amp;$CI$2:$EP$2,0))*VLOOKUP($BT241,$C$17:$M$20,COUNTBLANK($D$15:I$15)+1,FALSE)</f>
        <v>0.12500000000000003</v>
      </c>
      <c r="CC241" s="3">
        <f t="array" ref="CC241">INDEX($CI$3:$EP$26,MATCH($BV241,$CH$3:$CH$26,0),MATCH(CC$1&amp;$BU241,$CI$1:$EP$1&amp;$CI$2:$EP$2,0))*VLOOKUP($BT241,$C$17:$M$20,COUNTBLANK($D$15:J$15)+1,FALSE)</f>
        <v>0</v>
      </c>
      <c r="CD241" s="3">
        <f t="array" ref="CD241">INDEX($CI$3:$EP$26,MATCH($BV241,$CH$3:$CH$26,0),MATCH(CD$1&amp;$BU241,$CI$1:$EP$1&amp;$CI$2:$EP$2,0))*VLOOKUP($BT241,$C$17:$M$20,COUNTBLANK($D$15:K$15)+1,FALSE)</f>
        <v>0</v>
      </c>
      <c r="CE241" s="3">
        <f t="array" ref="CE241">INDEX($CI$3:$EP$26,MATCH($BV241,$CH$3:$CH$26,0),MATCH(CE$1&amp;$BU241,$CI$1:$EP$1&amp;$CI$2:$EP$2,0))*VLOOKUP($BT241,$C$17:$M$20,COUNTBLANK($D$15:L$15)+1,FALSE)</f>
        <v>0</v>
      </c>
      <c r="CF241" s="3">
        <f t="array" ref="CF241">INDEX($CI$3:$EP$26,MATCH($BV241,$CH$3:$CH$26,0),MATCH(CF$1&amp;$BU241,$CI$1:$EP$1&amp;$CI$2:$EP$2,0))*VLOOKUP($BT241,$C$17:$M$20,COUNTBLANK($D$15:M$15)+1,FALSE)</f>
        <v>0</v>
      </c>
    </row>
    <row r="242" spans="56:84" x14ac:dyDescent="0.2">
      <c r="BD242" t="s">
        <v>418</v>
      </c>
      <c r="BE242">
        <v>1</v>
      </c>
      <c r="BF242">
        <f t="shared" si="166"/>
        <v>1</v>
      </c>
      <c r="BG242" s="1">
        <f t="shared" si="168"/>
        <v>24</v>
      </c>
      <c r="BH242" s="3">
        <f t="array" ref="BH242">INDEX($D$21:$M$44,MATCH($BD242&amp;$BF242,$C$21:$C$44&amp;$B$21:$B$44,0),MATCH(BH$1,$D$16:$M$16,0))+VLOOKUP($BE242,战斗属性模型!$K$22:$O$24,BH$2,FALSE)*INDEX($BW$3:$CF$578,MATCH($BD242&amp;$BF242&amp;$BG242,$BT$3:$BT$578&amp;$BU$3:$BU$578&amp;$BV$3:$BV$578,0),MATCH(BH$1,$BW$1:$CF$1,0))</f>
        <v>224</v>
      </c>
      <c r="BI242" s="3">
        <f t="array" ref="BI242">INDEX($D$21:$M$44,MATCH($BD242&amp;$BF242,$C$21:$C$44&amp;$B$21:$B$44,0),MATCH(BI$1,$D$16:$M$16,0))+VLOOKUP($BE242,战斗属性模型!$K$22:$O$24,BI$2,FALSE)*INDEX($BW$3:$CF$578,MATCH($BD242&amp;$BF242&amp;$BG242,$BT$3:$BT$578&amp;$BU$3:$BU$578&amp;$BV$3:$BV$578,0),MATCH(BI$1,$BW$1:$CF$1,0))</f>
        <v>12160</v>
      </c>
      <c r="BJ242" s="3">
        <f t="array" ref="BJ242">INDEX($D$21:$M$44,MATCH($BD242&amp;$BF242,$C$21:$C$44&amp;$B$21:$B$44,0),MATCH(BJ$1,$D$16:$M$16,0))+VLOOKUP($BE242,战斗属性模型!$K$22:$O$24,BJ$2,FALSE)*INDEX($BW$3:$CF$578,MATCH($BD242&amp;$BF242&amp;$BG242,$BT$3:$BT$578&amp;$BU$3:$BU$578&amp;$BV$3:$BV$578,0),MATCH(BJ$1,$BW$1:$CF$1,0))</f>
        <v>0</v>
      </c>
      <c r="BK242" s="3">
        <f t="array" ref="BK242">INDEX($D$21:$M$44,MATCH($BD242&amp;$BF242,$C$21:$C$44&amp;$B$21:$B$44,0),MATCH(BK$1,$D$16:$M$16,0))+VLOOKUP($BE242,战斗属性模型!$K$22:$O$24,BK$2,FALSE)*INDEX($BW$3:$CF$578,MATCH($BD242&amp;$BF242&amp;$BG242,$BT$3:$BT$578&amp;$BU$3:$BU$578&amp;$BV$3:$BV$578,0),MATCH(BK$1,$BW$1:$CF$1,0))</f>
        <v>0</v>
      </c>
      <c r="BL242" s="3"/>
      <c r="BM242" s="3"/>
      <c r="BN242" s="3"/>
      <c r="BO242" s="3"/>
      <c r="BP242" s="3"/>
      <c r="BQ242" s="3"/>
      <c r="BT242" t="s">
        <v>418</v>
      </c>
      <c r="BU242">
        <f t="shared" si="165"/>
        <v>4</v>
      </c>
      <c r="BV242" s="1">
        <f t="shared" si="167"/>
        <v>24</v>
      </c>
      <c r="BW242" s="3">
        <f t="array" ref="BW242">INDEX($CI$3:$EP$26,MATCH($BV242,$CH$3:$CH$26,0),MATCH(BW$1&amp;$BU242,$CI$1:$EP$1&amp;$CI$2:$EP$2,0))*VLOOKUP($BT242,$C$17:$M$20,COUNTBLANK($D$15:D$15)+1,FALSE)</f>
        <v>480</v>
      </c>
      <c r="BX242" s="3">
        <f t="array" ref="BX242">INDEX($CI$3:$EP$26,MATCH($BV242,$CH$3:$CH$26,0),MATCH(BX$1&amp;$BU242,$CI$1:$EP$1&amp;$CI$2:$EP$2,0))*VLOOKUP($BT242,$C$17:$M$20,COUNTBLANK($D$15:E$15)+1,FALSE)</f>
        <v>24000</v>
      </c>
      <c r="BY242" s="3">
        <f t="array" ref="BY242">INDEX($CI$3:$EP$26,MATCH($BV242,$CH$3:$CH$26,0),MATCH(BY$1&amp;$BU242,$CI$1:$EP$1&amp;$CI$2:$EP$2,0))*VLOOKUP($BT242,$C$17:$M$20,COUNTBLANK($D$15:F$15)+1,FALSE)</f>
        <v>0</v>
      </c>
      <c r="BZ242" s="3">
        <f t="array" ref="BZ242">INDEX($CI$3:$EP$26,MATCH($BV242,$CH$3:$CH$26,0),MATCH(BZ$1&amp;$BU242,$CI$1:$EP$1&amp;$CI$2:$EP$2,0))*VLOOKUP($BT242,$C$17:$M$20,COUNTBLANK($D$15:G$15)+1,FALSE)</f>
        <v>0</v>
      </c>
      <c r="CA242" s="3">
        <f t="array" ref="CA242">INDEX($CI$3:$EP$26,MATCH($BV242,$CH$3:$CH$26,0),MATCH(CA$1&amp;$BU242,$CI$1:$EP$1&amp;$CI$2:$EP$2,0))*VLOOKUP($BT242,$C$17:$M$20,COUNTBLANK($D$15:H$15)+1,FALSE)</f>
        <v>0</v>
      </c>
      <c r="CB242" s="3">
        <f t="array" ref="CB242">INDEX($CI$3:$EP$26,MATCH($BV242,$CH$3:$CH$26,0),MATCH(CB$1&amp;$BU242,$CI$1:$EP$1&amp;$CI$2:$EP$2,0))*VLOOKUP($BT242,$C$17:$M$20,COUNTBLANK($D$15:I$15)+1,FALSE)</f>
        <v>0.15000000000000005</v>
      </c>
      <c r="CC242" s="3">
        <f t="array" ref="CC242">INDEX($CI$3:$EP$26,MATCH($BV242,$CH$3:$CH$26,0),MATCH(CC$1&amp;$BU242,$CI$1:$EP$1&amp;$CI$2:$EP$2,0))*VLOOKUP($BT242,$C$17:$M$20,COUNTBLANK($D$15:J$15)+1,FALSE)</f>
        <v>0</v>
      </c>
      <c r="CD242" s="3">
        <f t="array" ref="CD242">INDEX($CI$3:$EP$26,MATCH($BV242,$CH$3:$CH$26,0),MATCH(CD$1&amp;$BU242,$CI$1:$EP$1&amp;$CI$2:$EP$2,0))*VLOOKUP($BT242,$C$17:$M$20,COUNTBLANK($D$15:K$15)+1,FALSE)</f>
        <v>0</v>
      </c>
      <c r="CE242" s="3">
        <f t="array" ref="CE242">INDEX($CI$3:$EP$26,MATCH($BV242,$CH$3:$CH$26,0),MATCH(CE$1&amp;$BU242,$CI$1:$EP$1&amp;$CI$2:$EP$2,0))*VLOOKUP($BT242,$C$17:$M$20,COUNTBLANK($D$15:L$15)+1,FALSE)</f>
        <v>0</v>
      </c>
      <c r="CF242" s="3">
        <f t="array" ref="CF242">INDEX($CI$3:$EP$26,MATCH($BV242,$CH$3:$CH$26,0),MATCH(CF$1&amp;$BU242,$CI$1:$EP$1&amp;$CI$2:$EP$2,0))*VLOOKUP($BT242,$C$17:$M$20,COUNTBLANK($D$15:M$15)+1,FALSE)</f>
        <v>0</v>
      </c>
    </row>
    <row r="243" spans="56:84" x14ac:dyDescent="0.2">
      <c r="BD243" t="s">
        <v>418</v>
      </c>
      <c r="BE243">
        <v>1</v>
      </c>
      <c r="BF243">
        <f t="shared" si="166"/>
        <v>2</v>
      </c>
      <c r="BG243" s="1">
        <f t="shared" si="168"/>
        <v>1</v>
      </c>
      <c r="BH243" s="3">
        <f t="array" ref="BH243">INDEX($D$21:$M$44,MATCH($BD243&amp;$BF243,$C$21:$C$44&amp;$B$21:$B$44,0),MATCH(BH$1,$D$16:$M$16,0))+VLOOKUP($BE243,战斗属性模型!$K$22:$O$24,BH$2,FALSE)*INDEX($BW$3:$CF$578,MATCH($BD243&amp;$BF243&amp;$BG243,$BT$3:$BT$578&amp;$BU$3:$BU$578&amp;$BV$3:$BV$578,0),MATCH(BH$1,$BW$1:$CF$1,0))</f>
        <v>60</v>
      </c>
      <c r="BI243" s="3">
        <f t="array" ref="BI243">INDEX($D$21:$M$44,MATCH($BD243&amp;$BF243,$C$21:$C$44&amp;$B$21:$B$44,0),MATCH(BI$1,$D$16:$M$16,0))+VLOOKUP($BE243,战斗属性模型!$K$22:$O$24,BI$2,FALSE)*INDEX($BW$3:$CF$578,MATCH($BD243&amp;$BF243&amp;$BG243,$BT$3:$BT$578&amp;$BU$3:$BU$578&amp;$BV$3:$BV$578,0),MATCH(BI$1,$BW$1:$CF$1,0))</f>
        <v>3060</v>
      </c>
      <c r="BJ243" s="3">
        <f t="array" ref="BJ243">INDEX($D$21:$M$44,MATCH($BD243&amp;$BF243,$C$21:$C$44&amp;$B$21:$B$44,0),MATCH(BJ$1,$D$16:$M$16,0))+VLOOKUP($BE243,战斗属性模型!$K$22:$O$24,BJ$2,FALSE)*INDEX($BW$3:$CF$578,MATCH($BD243&amp;$BF243&amp;$BG243,$BT$3:$BT$578&amp;$BU$3:$BU$578&amp;$BV$3:$BV$578,0),MATCH(BJ$1,$BW$1:$CF$1,0))</f>
        <v>0</v>
      </c>
      <c r="BK243" s="3">
        <f t="array" ref="BK243">INDEX($D$21:$M$44,MATCH($BD243&amp;$BF243,$C$21:$C$44&amp;$B$21:$B$44,0),MATCH(BK$1,$D$16:$M$16,0))+VLOOKUP($BE243,战斗属性模型!$K$22:$O$24,BK$2,FALSE)*INDEX($BW$3:$CF$578,MATCH($BD243&amp;$BF243&amp;$BG243,$BT$3:$BT$578&amp;$BU$3:$BU$578&amp;$BV$3:$BV$578,0),MATCH(BK$1,$BW$1:$CF$1,0))</f>
        <v>0</v>
      </c>
      <c r="BL243" s="3"/>
      <c r="BM243" s="3"/>
      <c r="BN243" s="3"/>
      <c r="BO243" s="3"/>
      <c r="BP243" s="3"/>
      <c r="BQ243" s="3"/>
      <c r="BT243" t="s">
        <v>418</v>
      </c>
      <c r="BU243">
        <f t="shared" si="165"/>
        <v>5</v>
      </c>
      <c r="BV243" s="1">
        <f t="shared" si="167"/>
        <v>1</v>
      </c>
      <c r="BW243" s="3">
        <f t="array" ref="BW243">INDEX($CI$3:$EP$26,MATCH($BV243,$CH$3:$CH$26,0),MATCH(BW$1&amp;$BU243,$CI$1:$EP$1&amp;$CI$2:$EP$2,0))*VLOOKUP($BT243,$C$17:$M$20,COUNTBLANK($D$15:D$15)+1,FALSE)</f>
        <v>32</v>
      </c>
      <c r="BX243" s="3">
        <f t="array" ref="BX243">INDEX($CI$3:$EP$26,MATCH($BV243,$CH$3:$CH$26,0),MATCH(BX$1&amp;$BU243,$CI$1:$EP$1&amp;$CI$2:$EP$2,0))*VLOOKUP($BT243,$C$17:$M$20,COUNTBLANK($D$15:E$15)+1,FALSE)</f>
        <v>1600</v>
      </c>
      <c r="BY243" s="3">
        <f t="array" ref="BY243">INDEX($CI$3:$EP$26,MATCH($BV243,$CH$3:$CH$26,0),MATCH(BY$1&amp;$BU243,$CI$1:$EP$1&amp;$CI$2:$EP$2,0))*VLOOKUP($BT243,$C$17:$M$20,COUNTBLANK($D$15:F$15)+1,FALSE)</f>
        <v>0</v>
      </c>
      <c r="BZ243" s="3">
        <f t="array" ref="BZ243">INDEX($CI$3:$EP$26,MATCH($BV243,$CH$3:$CH$26,0),MATCH(BZ$1&amp;$BU243,$CI$1:$EP$1&amp;$CI$2:$EP$2,0))*VLOOKUP($BT243,$C$17:$M$20,COUNTBLANK($D$15:G$15)+1,FALSE)</f>
        <v>0</v>
      </c>
      <c r="CA243" s="3">
        <f t="array" ref="CA243">INDEX($CI$3:$EP$26,MATCH($BV243,$CH$3:$CH$26,0),MATCH(CA$1&amp;$BU243,$CI$1:$EP$1&amp;$CI$2:$EP$2,0))*VLOOKUP($BT243,$C$17:$M$20,COUNTBLANK($D$15:H$15)+1,FALSE)</f>
        <v>0</v>
      </c>
      <c r="CB243" s="3">
        <f t="array" ref="CB243">INDEX($CI$3:$EP$26,MATCH($BV243,$CH$3:$CH$26,0),MATCH(CB$1&amp;$BU243,$CI$1:$EP$1&amp;$CI$2:$EP$2,0))*VLOOKUP($BT243,$C$17:$M$20,COUNTBLANK($D$15:I$15)+1,FALSE)</f>
        <v>0</v>
      </c>
      <c r="CC243" s="3">
        <f t="array" ref="CC243">INDEX($CI$3:$EP$26,MATCH($BV243,$CH$3:$CH$26,0),MATCH(CC$1&amp;$BU243,$CI$1:$EP$1&amp;$CI$2:$EP$2,0))*VLOOKUP($BT243,$C$17:$M$20,COUNTBLANK($D$15:J$15)+1,FALSE)</f>
        <v>0</v>
      </c>
      <c r="CD243" s="3">
        <f t="array" ref="CD243">INDEX($CI$3:$EP$26,MATCH($BV243,$CH$3:$CH$26,0),MATCH(CD$1&amp;$BU243,$CI$1:$EP$1&amp;$CI$2:$EP$2,0))*VLOOKUP($BT243,$C$17:$M$20,COUNTBLANK($D$15:K$15)+1,FALSE)</f>
        <v>0</v>
      </c>
      <c r="CE243" s="3">
        <f t="array" ref="CE243">INDEX($CI$3:$EP$26,MATCH($BV243,$CH$3:$CH$26,0),MATCH(CE$1&amp;$BU243,$CI$1:$EP$1&amp;$CI$2:$EP$2,0))*VLOOKUP($BT243,$C$17:$M$20,COUNTBLANK($D$15:L$15)+1,FALSE)</f>
        <v>0</v>
      </c>
      <c r="CF243" s="3">
        <f t="array" ref="CF243">INDEX($CI$3:$EP$26,MATCH($BV243,$CH$3:$CH$26,0),MATCH(CF$1&amp;$BU243,$CI$1:$EP$1&amp;$CI$2:$EP$2,0))*VLOOKUP($BT243,$C$17:$M$20,COUNTBLANK($D$15:M$15)+1,FALSE)</f>
        <v>0</v>
      </c>
    </row>
    <row r="244" spans="56:84" x14ac:dyDescent="0.2">
      <c r="BD244" t="s">
        <v>418</v>
      </c>
      <c r="BE244">
        <v>1</v>
      </c>
      <c r="BF244">
        <f t="shared" si="166"/>
        <v>2</v>
      </c>
      <c r="BG244" s="1">
        <f t="shared" si="168"/>
        <v>2</v>
      </c>
      <c r="BH244" s="3">
        <f t="array" ref="BH244">INDEX($D$21:$M$44,MATCH($BD244&amp;$BF244,$C$21:$C$44&amp;$B$21:$B$44,0),MATCH(BH$1,$D$16:$M$16,0))+VLOOKUP($BE244,战斗属性模型!$K$22:$O$24,BH$2,FALSE)*INDEX($BW$3:$CF$578,MATCH($BD244&amp;$BF244&amp;$BG244,$BT$3:$BT$578&amp;$BU$3:$BU$578&amp;$BV$3:$BV$578,0),MATCH(BH$1,$BW$1:$CF$1,0))</f>
        <v>72</v>
      </c>
      <c r="BI244" s="3">
        <f t="array" ref="BI244">INDEX($D$21:$M$44,MATCH($BD244&amp;$BF244,$C$21:$C$44&amp;$B$21:$B$44,0),MATCH(BI$1,$D$16:$M$16,0))+VLOOKUP($BE244,战斗属性模型!$K$22:$O$24,BI$2,FALSE)*INDEX($BW$3:$CF$578,MATCH($BD244&amp;$BF244&amp;$BG244,$BT$3:$BT$578&amp;$BU$3:$BU$578&amp;$BV$3:$BV$578,0),MATCH(BI$1,$BW$1:$CF$1,0))</f>
        <v>3720</v>
      </c>
      <c r="BJ244" s="3">
        <f t="array" ref="BJ244">INDEX($D$21:$M$44,MATCH($BD244&amp;$BF244,$C$21:$C$44&amp;$B$21:$B$44,0),MATCH(BJ$1,$D$16:$M$16,0))+VLOOKUP($BE244,战斗属性模型!$K$22:$O$24,BJ$2,FALSE)*INDEX($BW$3:$CF$578,MATCH($BD244&amp;$BF244&amp;$BG244,$BT$3:$BT$578&amp;$BU$3:$BU$578&amp;$BV$3:$BV$578,0),MATCH(BJ$1,$BW$1:$CF$1,0))</f>
        <v>0</v>
      </c>
      <c r="BK244" s="3">
        <f t="array" ref="BK244">INDEX($D$21:$M$44,MATCH($BD244&amp;$BF244,$C$21:$C$44&amp;$B$21:$B$44,0),MATCH(BK$1,$D$16:$M$16,0))+VLOOKUP($BE244,战斗属性模型!$K$22:$O$24,BK$2,FALSE)*INDEX($BW$3:$CF$578,MATCH($BD244&amp;$BF244&amp;$BG244,$BT$3:$BT$578&amp;$BU$3:$BU$578&amp;$BV$3:$BV$578,0),MATCH(BK$1,$BW$1:$CF$1,0))</f>
        <v>0</v>
      </c>
      <c r="BL244" s="3"/>
      <c r="BM244" s="3"/>
      <c r="BN244" s="3"/>
      <c r="BO244" s="3"/>
      <c r="BP244" s="3"/>
      <c r="BQ244" s="3"/>
      <c r="BT244" t="s">
        <v>418</v>
      </c>
      <c r="BU244">
        <f t="shared" si="165"/>
        <v>5</v>
      </c>
      <c r="BV244" s="1">
        <f t="shared" si="167"/>
        <v>2</v>
      </c>
      <c r="BW244" s="3">
        <f t="array" ref="BW244">INDEX($CI$3:$EP$26,MATCH($BV244,$CH$3:$CH$26,0),MATCH(BW$1&amp;$BU244,$CI$1:$EP$1&amp;$CI$2:$EP$2,0))*VLOOKUP($BT244,$C$17:$M$20,COUNTBLANK($D$15:D$15)+1,FALSE)</f>
        <v>64</v>
      </c>
      <c r="BX244" s="3">
        <f t="array" ref="BX244">INDEX($CI$3:$EP$26,MATCH($BV244,$CH$3:$CH$26,0),MATCH(BX$1&amp;$BU244,$CI$1:$EP$1&amp;$CI$2:$EP$2,0))*VLOOKUP($BT244,$C$17:$M$20,COUNTBLANK($D$15:E$15)+1,FALSE)</f>
        <v>3200</v>
      </c>
      <c r="BY244" s="3">
        <f t="array" ref="BY244">INDEX($CI$3:$EP$26,MATCH($BV244,$CH$3:$CH$26,0),MATCH(BY$1&amp;$BU244,$CI$1:$EP$1&amp;$CI$2:$EP$2,0))*VLOOKUP($BT244,$C$17:$M$20,COUNTBLANK($D$15:F$15)+1,FALSE)</f>
        <v>0</v>
      </c>
      <c r="BZ244" s="3">
        <f t="array" ref="BZ244">INDEX($CI$3:$EP$26,MATCH($BV244,$CH$3:$CH$26,0),MATCH(BZ$1&amp;$BU244,$CI$1:$EP$1&amp;$CI$2:$EP$2,0))*VLOOKUP($BT244,$C$17:$M$20,COUNTBLANK($D$15:G$15)+1,FALSE)</f>
        <v>0</v>
      </c>
      <c r="CA244" s="3">
        <f t="array" ref="CA244">INDEX($CI$3:$EP$26,MATCH($BV244,$CH$3:$CH$26,0),MATCH(CA$1&amp;$BU244,$CI$1:$EP$1&amp;$CI$2:$EP$2,0))*VLOOKUP($BT244,$C$17:$M$20,COUNTBLANK($D$15:H$15)+1,FALSE)</f>
        <v>0</v>
      </c>
      <c r="CB244" s="3">
        <f t="array" ref="CB244">INDEX($CI$3:$EP$26,MATCH($BV244,$CH$3:$CH$26,0),MATCH(CB$1&amp;$BU244,$CI$1:$EP$1&amp;$CI$2:$EP$2,0))*VLOOKUP($BT244,$C$17:$M$20,COUNTBLANK($D$15:I$15)+1,FALSE)</f>
        <v>0</v>
      </c>
      <c r="CC244" s="3">
        <f t="array" ref="CC244">INDEX($CI$3:$EP$26,MATCH($BV244,$CH$3:$CH$26,0),MATCH(CC$1&amp;$BU244,$CI$1:$EP$1&amp;$CI$2:$EP$2,0))*VLOOKUP($BT244,$C$17:$M$20,COUNTBLANK($D$15:J$15)+1,FALSE)</f>
        <v>0</v>
      </c>
      <c r="CD244" s="3">
        <f t="array" ref="CD244">INDEX($CI$3:$EP$26,MATCH($BV244,$CH$3:$CH$26,0),MATCH(CD$1&amp;$BU244,$CI$1:$EP$1&amp;$CI$2:$EP$2,0))*VLOOKUP($BT244,$C$17:$M$20,COUNTBLANK($D$15:K$15)+1,FALSE)</f>
        <v>0</v>
      </c>
      <c r="CE244" s="3">
        <f t="array" ref="CE244">INDEX($CI$3:$EP$26,MATCH($BV244,$CH$3:$CH$26,0),MATCH(CE$1&amp;$BU244,$CI$1:$EP$1&amp;$CI$2:$EP$2,0))*VLOOKUP($BT244,$C$17:$M$20,COUNTBLANK($D$15:L$15)+1,FALSE)</f>
        <v>0</v>
      </c>
      <c r="CF244" s="3">
        <f t="array" ref="CF244">INDEX($CI$3:$EP$26,MATCH($BV244,$CH$3:$CH$26,0),MATCH(CF$1&amp;$BU244,$CI$1:$EP$1&amp;$CI$2:$EP$2,0))*VLOOKUP($BT244,$C$17:$M$20,COUNTBLANK($D$15:M$15)+1,FALSE)</f>
        <v>0</v>
      </c>
    </row>
    <row r="245" spans="56:84" x14ac:dyDescent="0.2">
      <c r="BD245" t="s">
        <v>418</v>
      </c>
      <c r="BE245">
        <v>1</v>
      </c>
      <c r="BF245">
        <f t="shared" si="166"/>
        <v>2</v>
      </c>
      <c r="BG245" s="1">
        <f t="shared" si="168"/>
        <v>3</v>
      </c>
      <c r="BH245" s="3">
        <f t="array" ref="BH245">INDEX($D$21:$M$44,MATCH($BD245&amp;$BF245,$C$21:$C$44&amp;$B$21:$B$44,0),MATCH(BH$1,$D$16:$M$16,0))+VLOOKUP($BE245,战斗属性模型!$K$22:$O$24,BH$2,FALSE)*INDEX($BW$3:$CF$578,MATCH($BD245&amp;$BF245&amp;$BG245,$BT$3:$BT$578&amp;$BU$3:$BU$578&amp;$BV$3:$BV$578,0),MATCH(BH$1,$BW$1:$CF$1,0))</f>
        <v>84</v>
      </c>
      <c r="BI245" s="3">
        <f t="array" ref="BI245">INDEX($D$21:$M$44,MATCH($BD245&amp;$BF245,$C$21:$C$44&amp;$B$21:$B$44,0),MATCH(BI$1,$D$16:$M$16,0))+VLOOKUP($BE245,战斗属性模型!$K$22:$O$24,BI$2,FALSE)*INDEX($BW$3:$CF$578,MATCH($BD245&amp;$BF245&amp;$BG245,$BT$3:$BT$578&amp;$BU$3:$BU$578&amp;$BV$3:$BV$578,0),MATCH(BI$1,$BW$1:$CF$1,0))</f>
        <v>4380</v>
      </c>
      <c r="BJ245" s="3">
        <f t="array" ref="BJ245">INDEX($D$21:$M$44,MATCH($BD245&amp;$BF245,$C$21:$C$44&amp;$B$21:$B$44,0),MATCH(BJ$1,$D$16:$M$16,0))+VLOOKUP($BE245,战斗属性模型!$K$22:$O$24,BJ$2,FALSE)*INDEX($BW$3:$CF$578,MATCH($BD245&amp;$BF245&amp;$BG245,$BT$3:$BT$578&amp;$BU$3:$BU$578&amp;$BV$3:$BV$578,0),MATCH(BJ$1,$BW$1:$CF$1,0))</f>
        <v>0</v>
      </c>
      <c r="BK245" s="3">
        <f t="array" ref="BK245">INDEX($D$21:$M$44,MATCH($BD245&amp;$BF245,$C$21:$C$44&amp;$B$21:$B$44,0),MATCH(BK$1,$D$16:$M$16,0))+VLOOKUP($BE245,战斗属性模型!$K$22:$O$24,BK$2,FALSE)*INDEX($BW$3:$CF$578,MATCH($BD245&amp;$BF245&amp;$BG245,$BT$3:$BT$578&amp;$BU$3:$BU$578&amp;$BV$3:$BV$578,0),MATCH(BK$1,$BW$1:$CF$1,0))</f>
        <v>0</v>
      </c>
      <c r="BL245" s="3"/>
      <c r="BM245" s="3"/>
      <c r="BN245" s="3"/>
      <c r="BO245" s="3"/>
      <c r="BP245" s="3"/>
      <c r="BQ245" s="3"/>
      <c r="BT245" t="s">
        <v>418</v>
      </c>
      <c r="BU245">
        <f t="shared" si="165"/>
        <v>5</v>
      </c>
      <c r="BV245" s="1">
        <f t="shared" si="167"/>
        <v>3</v>
      </c>
      <c r="BW245" s="3">
        <f t="array" ref="BW245">INDEX($CI$3:$EP$26,MATCH($BV245,$CH$3:$CH$26,0),MATCH(BW$1&amp;$BU245,$CI$1:$EP$1&amp;$CI$2:$EP$2,0))*VLOOKUP($BT245,$C$17:$M$20,COUNTBLANK($D$15:D$15)+1,FALSE)</f>
        <v>96</v>
      </c>
      <c r="BX245" s="3">
        <f t="array" ref="BX245">INDEX($CI$3:$EP$26,MATCH($BV245,$CH$3:$CH$26,0),MATCH(BX$1&amp;$BU245,$CI$1:$EP$1&amp;$CI$2:$EP$2,0))*VLOOKUP($BT245,$C$17:$M$20,COUNTBLANK($D$15:E$15)+1,FALSE)</f>
        <v>4800</v>
      </c>
      <c r="BY245" s="3">
        <f t="array" ref="BY245">INDEX($CI$3:$EP$26,MATCH($BV245,$CH$3:$CH$26,0),MATCH(BY$1&amp;$BU245,$CI$1:$EP$1&amp;$CI$2:$EP$2,0))*VLOOKUP($BT245,$C$17:$M$20,COUNTBLANK($D$15:F$15)+1,FALSE)</f>
        <v>0</v>
      </c>
      <c r="BZ245" s="3">
        <f t="array" ref="BZ245">INDEX($CI$3:$EP$26,MATCH($BV245,$CH$3:$CH$26,0),MATCH(BZ$1&amp;$BU245,$CI$1:$EP$1&amp;$CI$2:$EP$2,0))*VLOOKUP($BT245,$C$17:$M$20,COUNTBLANK($D$15:G$15)+1,FALSE)</f>
        <v>0</v>
      </c>
      <c r="CA245" s="3">
        <f t="array" ref="CA245">INDEX($CI$3:$EP$26,MATCH($BV245,$CH$3:$CH$26,0),MATCH(CA$1&amp;$BU245,$CI$1:$EP$1&amp;$CI$2:$EP$2,0))*VLOOKUP($BT245,$C$17:$M$20,COUNTBLANK($D$15:H$15)+1,FALSE)</f>
        <v>0</v>
      </c>
      <c r="CB245" s="3">
        <f t="array" ref="CB245">INDEX($CI$3:$EP$26,MATCH($BV245,$CH$3:$CH$26,0),MATCH(CB$1&amp;$BU245,$CI$1:$EP$1&amp;$CI$2:$EP$2,0))*VLOOKUP($BT245,$C$17:$M$20,COUNTBLANK($D$15:I$15)+1,FALSE)</f>
        <v>0</v>
      </c>
      <c r="CC245" s="3">
        <f t="array" ref="CC245">INDEX($CI$3:$EP$26,MATCH($BV245,$CH$3:$CH$26,0),MATCH(CC$1&amp;$BU245,$CI$1:$EP$1&amp;$CI$2:$EP$2,0))*VLOOKUP($BT245,$C$17:$M$20,COUNTBLANK($D$15:J$15)+1,FALSE)</f>
        <v>0</v>
      </c>
      <c r="CD245" s="3">
        <f t="array" ref="CD245">INDEX($CI$3:$EP$26,MATCH($BV245,$CH$3:$CH$26,0),MATCH(CD$1&amp;$BU245,$CI$1:$EP$1&amp;$CI$2:$EP$2,0))*VLOOKUP($BT245,$C$17:$M$20,COUNTBLANK($D$15:K$15)+1,FALSE)</f>
        <v>0</v>
      </c>
      <c r="CE245" s="3">
        <f t="array" ref="CE245">INDEX($CI$3:$EP$26,MATCH($BV245,$CH$3:$CH$26,0),MATCH(CE$1&amp;$BU245,$CI$1:$EP$1&amp;$CI$2:$EP$2,0))*VLOOKUP($BT245,$C$17:$M$20,COUNTBLANK($D$15:L$15)+1,FALSE)</f>
        <v>0</v>
      </c>
      <c r="CF245" s="3">
        <f t="array" ref="CF245">INDEX($CI$3:$EP$26,MATCH($BV245,$CH$3:$CH$26,0),MATCH(CF$1&amp;$BU245,$CI$1:$EP$1&amp;$CI$2:$EP$2,0))*VLOOKUP($BT245,$C$17:$M$20,COUNTBLANK($D$15:M$15)+1,FALSE)</f>
        <v>0</v>
      </c>
    </row>
    <row r="246" spans="56:84" x14ac:dyDescent="0.2">
      <c r="BD246" t="s">
        <v>418</v>
      </c>
      <c r="BE246">
        <v>1</v>
      </c>
      <c r="BF246">
        <f t="shared" si="166"/>
        <v>2</v>
      </c>
      <c r="BG246" s="1">
        <f t="shared" si="168"/>
        <v>4</v>
      </c>
      <c r="BH246" s="3">
        <f t="array" ref="BH246">INDEX($D$21:$M$44,MATCH($BD246&amp;$BF246,$C$21:$C$44&amp;$B$21:$B$44,0),MATCH(BH$1,$D$16:$M$16,0))+VLOOKUP($BE246,战斗属性模型!$K$22:$O$24,BH$2,FALSE)*INDEX($BW$3:$CF$578,MATCH($BD246&amp;$BF246&amp;$BG246,$BT$3:$BT$578&amp;$BU$3:$BU$578&amp;$BV$3:$BV$578,0),MATCH(BH$1,$BW$1:$CF$1,0))</f>
        <v>96</v>
      </c>
      <c r="BI246" s="3">
        <f t="array" ref="BI246">INDEX($D$21:$M$44,MATCH($BD246&amp;$BF246,$C$21:$C$44&amp;$B$21:$B$44,0),MATCH(BI$1,$D$16:$M$16,0))+VLOOKUP($BE246,战斗属性模型!$K$22:$O$24,BI$2,FALSE)*INDEX($BW$3:$CF$578,MATCH($BD246&amp;$BF246&amp;$BG246,$BT$3:$BT$578&amp;$BU$3:$BU$578&amp;$BV$3:$BV$578,0),MATCH(BI$1,$BW$1:$CF$1,0))</f>
        <v>5040</v>
      </c>
      <c r="BJ246" s="3">
        <f t="array" ref="BJ246">INDEX($D$21:$M$44,MATCH($BD246&amp;$BF246,$C$21:$C$44&amp;$B$21:$B$44,0),MATCH(BJ$1,$D$16:$M$16,0))+VLOOKUP($BE246,战斗属性模型!$K$22:$O$24,BJ$2,FALSE)*INDEX($BW$3:$CF$578,MATCH($BD246&amp;$BF246&amp;$BG246,$BT$3:$BT$578&amp;$BU$3:$BU$578&amp;$BV$3:$BV$578,0),MATCH(BJ$1,$BW$1:$CF$1,0))</f>
        <v>0</v>
      </c>
      <c r="BK246" s="3">
        <f t="array" ref="BK246">INDEX($D$21:$M$44,MATCH($BD246&amp;$BF246,$C$21:$C$44&amp;$B$21:$B$44,0),MATCH(BK$1,$D$16:$M$16,0))+VLOOKUP($BE246,战斗属性模型!$K$22:$O$24,BK$2,FALSE)*INDEX($BW$3:$CF$578,MATCH($BD246&amp;$BF246&amp;$BG246,$BT$3:$BT$578&amp;$BU$3:$BU$578&amp;$BV$3:$BV$578,0),MATCH(BK$1,$BW$1:$CF$1,0))</f>
        <v>0</v>
      </c>
      <c r="BL246" s="3"/>
      <c r="BM246" s="3"/>
      <c r="BN246" s="3"/>
      <c r="BO246" s="3"/>
      <c r="BP246" s="3"/>
      <c r="BQ246" s="3"/>
      <c r="BT246" t="s">
        <v>418</v>
      </c>
      <c r="BU246">
        <f t="shared" si="165"/>
        <v>5</v>
      </c>
      <c r="BV246" s="1">
        <f t="shared" si="167"/>
        <v>4</v>
      </c>
      <c r="BW246" s="3">
        <f t="array" ref="BW246">INDEX($CI$3:$EP$26,MATCH($BV246,$CH$3:$CH$26,0),MATCH(BW$1&amp;$BU246,$CI$1:$EP$1&amp;$CI$2:$EP$2,0))*VLOOKUP($BT246,$C$17:$M$20,COUNTBLANK($D$15:D$15)+1,FALSE)</f>
        <v>128</v>
      </c>
      <c r="BX246" s="3">
        <f t="array" ref="BX246">INDEX($CI$3:$EP$26,MATCH($BV246,$CH$3:$CH$26,0),MATCH(BX$1&amp;$BU246,$CI$1:$EP$1&amp;$CI$2:$EP$2,0))*VLOOKUP($BT246,$C$17:$M$20,COUNTBLANK($D$15:E$15)+1,FALSE)</f>
        <v>6400</v>
      </c>
      <c r="BY246" s="3">
        <f t="array" ref="BY246">INDEX($CI$3:$EP$26,MATCH($BV246,$CH$3:$CH$26,0),MATCH(BY$1&amp;$BU246,$CI$1:$EP$1&amp;$CI$2:$EP$2,0))*VLOOKUP($BT246,$C$17:$M$20,COUNTBLANK($D$15:F$15)+1,FALSE)</f>
        <v>0</v>
      </c>
      <c r="BZ246" s="3">
        <f t="array" ref="BZ246">INDEX($CI$3:$EP$26,MATCH($BV246,$CH$3:$CH$26,0),MATCH(BZ$1&amp;$BU246,$CI$1:$EP$1&amp;$CI$2:$EP$2,0))*VLOOKUP($BT246,$C$17:$M$20,COUNTBLANK($D$15:G$15)+1,FALSE)</f>
        <v>0</v>
      </c>
      <c r="CA246" s="3">
        <f t="array" ref="CA246">INDEX($CI$3:$EP$26,MATCH($BV246,$CH$3:$CH$26,0),MATCH(CA$1&amp;$BU246,$CI$1:$EP$1&amp;$CI$2:$EP$2,0))*VLOOKUP($BT246,$C$17:$M$20,COUNTBLANK($D$15:H$15)+1,FALSE)</f>
        <v>0</v>
      </c>
      <c r="CB246" s="3">
        <f t="array" ref="CB246">INDEX($CI$3:$EP$26,MATCH($BV246,$CH$3:$CH$26,0),MATCH(CB$1&amp;$BU246,$CI$1:$EP$1&amp;$CI$2:$EP$2,0))*VLOOKUP($BT246,$C$17:$M$20,COUNTBLANK($D$15:I$15)+1,FALSE)</f>
        <v>0.04</v>
      </c>
      <c r="CC246" s="3">
        <f t="array" ref="CC246">INDEX($CI$3:$EP$26,MATCH($BV246,$CH$3:$CH$26,0),MATCH(CC$1&amp;$BU246,$CI$1:$EP$1&amp;$CI$2:$EP$2,0))*VLOOKUP($BT246,$C$17:$M$20,COUNTBLANK($D$15:J$15)+1,FALSE)</f>
        <v>0</v>
      </c>
      <c r="CD246" s="3">
        <f t="array" ref="CD246">INDEX($CI$3:$EP$26,MATCH($BV246,$CH$3:$CH$26,0),MATCH(CD$1&amp;$BU246,$CI$1:$EP$1&amp;$CI$2:$EP$2,0))*VLOOKUP($BT246,$C$17:$M$20,COUNTBLANK($D$15:K$15)+1,FALSE)</f>
        <v>0</v>
      </c>
      <c r="CE246" s="3">
        <f t="array" ref="CE246">INDEX($CI$3:$EP$26,MATCH($BV246,$CH$3:$CH$26,0),MATCH(CE$1&amp;$BU246,$CI$1:$EP$1&amp;$CI$2:$EP$2,0))*VLOOKUP($BT246,$C$17:$M$20,COUNTBLANK($D$15:L$15)+1,FALSE)</f>
        <v>0</v>
      </c>
      <c r="CF246" s="3">
        <f t="array" ref="CF246">INDEX($CI$3:$EP$26,MATCH($BV246,$CH$3:$CH$26,0),MATCH(CF$1&amp;$BU246,$CI$1:$EP$1&amp;$CI$2:$EP$2,0))*VLOOKUP($BT246,$C$17:$M$20,COUNTBLANK($D$15:M$15)+1,FALSE)</f>
        <v>0</v>
      </c>
    </row>
    <row r="247" spans="56:84" x14ac:dyDescent="0.2">
      <c r="BD247" t="s">
        <v>418</v>
      </c>
      <c r="BE247">
        <v>1</v>
      </c>
      <c r="BF247">
        <f t="shared" si="166"/>
        <v>2</v>
      </c>
      <c r="BG247" s="1">
        <f t="shared" si="168"/>
        <v>5</v>
      </c>
      <c r="BH247" s="3">
        <f t="array" ref="BH247">INDEX($D$21:$M$44,MATCH($BD247&amp;$BF247,$C$21:$C$44&amp;$B$21:$B$44,0),MATCH(BH$1,$D$16:$M$16,0))+VLOOKUP($BE247,战斗属性模型!$K$22:$O$24,BH$2,FALSE)*INDEX($BW$3:$CF$578,MATCH($BD247&amp;$BF247&amp;$BG247,$BT$3:$BT$578&amp;$BU$3:$BU$578&amp;$BV$3:$BV$578,0),MATCH(BH$1,$BW$1:$CF$1,0))</f>
        <v>108</v>
      </c>
      <c r="BI247" s="3">
        <f t="array" ref="BI247">INDEX($D$21:$M$44,MATCH($BD247&amp;$BF247,$C$21:$C$44&amp;$B$21:$B$44,0),MATCH(BI$1,$D$16:$M$16,0))+VLOOKUP($BE247,战斗属性模型!$K$22:$O$24,BI$2,FALSE)*INDEX($BW$3:$CF$578,MATCH($BD247&amp;$BF247&amp;$BG247,$BT$3:$BT$578&amp;$BU$3:$BU$578&amp;$BV$3:$BV$578,0),MATCH(BI$1,$BW$1:$CF$1,0))</f>
        <v>5700</v>
      </c>
      <c r="BJ247" s="3">
        <f t="array" ref="BJ247">INDEX($D$21:$M$44,MATCH($BD247&amp;$BF247,$C$21:$C$44&amp;$B$21:$B$44,0),MATCH(BJ$1,$D$16:$M$16,0))+VLOOKUP($BE247,战斗属性模型!$K$22:$O$24,BJ$2,FALSE)*INDEX($BW$3:$CF$578,MATCH($BD247&amp;$BF247&amp;$BG247,$BT$3:$BT$578&amp;$BU$3:$BU$578&amp;$BV$3:$BV$578,0),MATCH(BJ$1,$BW$1:$CF$1,0))</f>
        <v>0</v>
      </c>
      <c r="BK247" s="3">
        <f t="array" ref="BK247">INDEX($D$21:$M$44,MATCH($BD247&amp;$BF247,$C$21:$C$44&amp;$B$21:$B$44,0),MATCH(BK$1,$D$16:$M$16,0))+VLOOKUP($BE247,战斗属性模型!$K$22:$O$24,BK$2,FALSE)*INDEX($BW$3:$CF$578,MATCH($BD247&amp;$BF247&amp;$BG247,$BT$3:$BT$578&amp;$BU$3:$BU$578&amp;$BV$3:$BV$578,0),MATCH(BK$1,$BW$1:$CF$1,0))</f>
        <v>0</v>
      </c>
      <c r="BL247" s="3"/>
      <c r="BM247" s="3"/>
      <c r="BN247" s="3"/>
      <c r="BO247" s="3"/>
      <c r="BP247" s="3"/>
      <c r="BQ247" s="3"/>
      <c r="BT247" t="s">
        <v>418</v>
      </c>
      <c r="BU247">
        <f t="shared" si="165"/>
        <v>5</v>
      </c>
      <c r="BV247" s="1">
        <f t="shared" si="167"/>
        <v>5</v>
      </c>
      <c r="BW247" s="3">
        <f t="array" ref="BW247">INDEX($CI$3:$EP$26,MATCH($BV247,$CH$3:$CH$26,0),MATCH(BW$1&amp;$BU247,$CI$1:$EP$1&amp;$CI$2:$EP$2,0))*VLOOKUP($BT247,$C$17:$M$20,COUNTBLANK($D$15:D$15)+1,FALSE)</f>
        <v>160</v>
      </c>
      <c r="BX247" s="3">
        <f t="array" ref="BX247">INDEX($CI$3:$EP$26,MATCH($BV247,$CH$3:$CH$26,0),MATCH(BX$1&amp;$BU247,$CI$1:$EP$1&amp;$CI$2:$EP$2,0))*VLOOKUP($BT247,$C$17:$M$20,COUNTBLANK($D$15:E$15)+1,FALSE)</f>
        <v>8000</v>
      </c>
      <c r="BY247" s="3">
        <f t="array" ref="BY247">INDEX($CI$3:$EP$26,MATCH($BV247,$CH$3:$CH$26,0),MATCH(BY$1&amp;$BU247,$CI$1:$EP$1&amp;$CI$2:$EP$2,0))*VLOOKUP($BT247,$C$17:$M$20,COUNTBLANK($D$15:F$15)+1,FALSE)</f>
        <v>0</v>
      </c>
      <c r="BZ247" s="3">
        <f t="array" ref="BZ247">INDEX($CI$3:$EP$26,MATCH($BV247,$CH$3:$CH$26,0),MATCH(BZ$1&amp;$BU247,$CI$1:$EP$1&amp;$CI$2:$EP$2,0))*VLOOKUP($BT247,$C$17:$M$20,COUNTBLANK($D$15:G$15)+1,FALSE)</f>
        <v>0</v>
      </c>
      <c r="CA247" s="3">
        <f t="array" ref="CA247">INDEX($CI$3:$EP$26,MATCH($BV247,$CH$3:$CH$26,0),MATCH(CA$1&amp;$BU247,$CI$1:$EP$1&amp;$CI$2:$EP$2,0))*VLOOKUP($BT247,$C$17:$M$20,COUNTBLANK($D$15:H$15)+1,FALSE)</f>
        <v>0</v>
      </c>
      <c r="CB247" s="3">
        <f t="array" ref="CB247">INDEX($CI$3:$EP$26,MATCH($BV247,$CH$3:$CH$26,0),MATCH(CB$1&amp;$BU247,$CI$1:$EP$1&amp;$CI$2:$EP$2,0))*VLOOKUP($BT247,$C$17:$M$20,COUNTBLANK($D$15:I$15)+1,FALSE)</f>
        <v>0.04</v>
      </c>
      <c r="CC247" s="3">
        <f t="array" ref="CC247">INDEX($CI$3:$EP$26,MATCH($BV247,$CH$3:$CH$26,0),MATCH(CC$1&amp;$BU247,$CI$1:$EP$1&amp;$CI$2:$EP$2,0))*VLOOKUP($BT247,$C$17:$M$20,COUNTBLANK($D$15:J$15)+1,FALSE)</f>
        <v>0</v>
      </c>
      <c r="CD247" s="3">
        <f t="array" ref="CD247">INDEX($CI$3:$EP$26,MATCH($BV247,$CH$3:$CH$26,0),MATCH(CD$1&amp;$BU247,$CI$1:$EP$1&amp;$CI$2:$EP$2,0))*VLOOKUP($BT247,$C$17:$M$20,COUNTBLANK($D$15:K$15)+1,FALSE)</f>
        <v>0</v>
      </c>
      <c r="CE247" s="3">
        <f t="array" ref="CE247">INDEX($CI$3:$EP$26,MATCH($BV247,$CH$3:$CH$26,0),MATCH(CE$1&amp;$BU247,$CI$1:$EP$1&amp;$CI$2:$EP$2,0))*VLOOKUP($BT247,$C$17:$M$20,COUNTBLANK($D$15:L$15)+1,FALSE)</f>
        <v>0</v>
      </c>
      <c r="CF247" s="3">
        <f t="array" ref="CF247">INDEX($CI$3:$EP$26,MATCH($BV247,$CH$3:$CH$26,0),MATCH(CF$1&amp;$BU247,$CI$1:$EP$1&amp;$CI$2:$EP$2,0))*VLOOKUP($BT247,$C$17:$M$20,COUNTBLANK($D$15:M$15)+1,FALSE)</f>
        <v>0</v>
      </c>
    </row>
    <row r="248" spans="56:84" x14ac:dyDescent="0.2">
      <c r="BD248" t="s">
        <v>418</v>
      </c>
      <c r="BE248">
        <v>1</v>
      </c>
      <c r="BF248">
        <f t="shared" si="166"/>
        <v>2</v>
      </c>
      <c r="BG248" s="1">
        <f t="shared" si="168"/>
        <v>6</v>
      </c>
      <c r="BH248" s="3">
        <f t="array" ref="BH248">INDEX($D$21:$M$44,MATCH($BD248&amp;$BF248,$C$21:$C$44&amp;$B$21:$B$44,0),MATCH(BH$1,$D$16:$M$16,0))+VLOOKUP($BE248,战斗属性模型!$K$22:$O$24,BH$2,FALSE)*INDEX($BW$3:$CF$578,MATCH($BD248&amp;$BF248&amp;$BG248,$BT$3:$BT$578&amp;$BU$3:$BU$578&amp;$BV$3:$BV$578,0),MATCH(BH$1,$BW$1:$CF$1,0))</f>
        <v>120</v>
      </c>
      <c r="BI248" s="3">
        <f t="array" ref="BI248">INDEX($D$21:$M$44,MATCH($BD248&amp;$BF248,$C$21:$C$44&amp;$B$21:$B$44,0),MATCH(BI$1,$D$16:$M$16,0))+VLOOKUP($BE248,战斗属性模型!$K$22:$O$24,BI$2,FALSE)*INDEX($BW$3:$CF$578,MATCH($BD248&amp;$BF248&amp;$BG248,$BT$3:$BT$578&amp;$BU$3:$BU$578&amp;$BV$3:$BV$578,0),MATCH(BI$1,$BW$1:$CF$1,0))</f>
        <v>6360</v>
      </c>
      <c r="BJ248" s="3">
        <f t="array" ref="BJ248">INDEX($D$21:$M$44,MATCH($BD248&amp;$BF248,$C$21:$C$44&amp;$B$21:$B$44,0),MATCH(BJ$1,$D$16:$M$16,0))+VLOOKUP($BE248,战斗属性模型!$K$22:$O$24,BJ$2,FALSE)*INDEX($BW$3:$CF$578,MATCH($BD248&amp;$BF248&amp;$BG248,$BT$3:$BT$578&amp;$BU$3:$BU$578&amp;$BV$3:$BV$578,0),MATCH(BJ$1,$BW$1:$CF$1,0))</f>
        <v>0</v>
      </c>
      <c r="BK248" s="3">
        <f t="array" ref="BK248">INDEX($D$21:$M$44,MATCH($BD248&amp;$BF248,$C$21:$C$44&amp;$B$21:$B$44,0),MATCH(BK$1,$D$16:$M$16,0))+VLOOKUP($BE248,战斗属性模型!$K$22:$O$24,BK$2,FALSE)*INDEX($BW$3:$CF$578,MATCH($BD248&amp;$BF248&amp;$BG248,$BT$3:$BT$578&amp;$BU$3:$BU$578&amp;$BV$3:$BV$578,0),MATCH(BK$1,$BW$1:$CF$1,0))</f>
        <v>0</v>
      </c>
      <c r="BL248" s="3"/>
      <c r="BM248" s="3"/>
      <c r="BN248" s="3"/>
      <c r="BO248" s="3"/>
      <c r="BP248" s="3"/>
      <c r="BQ248" s="3"/>
      <c r="BT248" t="s">
        <v>418</v>
      </c>
      <c r="BU248">
        <f t="shared" si="165"/>
        <v>5</v>
      </c>
      <c r="BV248" s="1">
        <f t="shared" si="167"/>
        <v>6</v>
      </c>
      <c r="BW248" s="3">
        <f t="array" ref="BW248">INDEX($CI$3:$EP$26,MATCH($BV248,$CH$3:$CH$26,0),MATCH(BW$1&amp;$BU248,$CI$1:$EP$1&amp;$CI$2:$EP$2,0))*VLOOKUP($BT248,$C$17:$M$20,COUNTBLANK($D$15:D$15)+1,FALSE)</f>
        <v>192</v>
      </c>
      <c r="BX248" s="3">
        <f t="array" ref="BX248">INDEX($CI$3:$EP$26,MATCH($BV248,$CH$3:$CH$26,0),MATCH(BX$1&amp;$BU248,$CI$1:$EP$1&amp;$CI$2:$EP$2,0))*VLOOKUP($BT248,$C$17:$M$20,COUNTBLANK($D$15:E$15)+1,FALSE)</f>
        <v>9600</v>
      </c>
      <c r="BY248" s="3">
        <f t="array" ref="BY248">INDEX($CI$3:$EP$26,MATCH($BV248,$CH$3:$CH$26,0),MATCH(BY$1&amp;$BU248,$CI$1:$EP$1&amp;$CI$2:$EP$2,0))*VLOOKUP($BT248,$C$17:$M$20,COUNTBLANK($D$15:F$15)+1,FALSE)</f>
        <v>0</v>
      </c>
      <c r="BZ248" s="3">
        <f t="array" ref="BZ248">INDEX($CI$3:$EP$26,MATCH($BV248,$CH$3:$CH$26,0),MATCH(BZ$1&amp;$BU248,$CI$1:$EP$1&amp;$CI$2:$EP$2,0))*VLOOKUP($BT248,$C$17:$M$20,COUNTBLANK($D$15:G$15)+1,FALSE)</f>
        <v>0</v>
      </c>
      <c r="CA248" s="3">
        <f t="array" ref="CA248">INDEX($CI$3:$EP$26,MATCH($BV248,$CH$3:$CH$26,0),MATCH(CA$1&amp;$BU248,$CI$1:$EP$1&amp;$CI$2:$EP$2,0))*VLOOKUP($BT248,$C$17:$M$20,COUNTBLANK($D$15:H$15)+1,FALSE)</f>
        <v>0</v>
      </c>
      <c r="CB248" s="3">
        <f t="array" ref="CB248">INDEX($CI$3:$EP$26,MATCH($BV248,$CH$3:$CH$26,0),MATCH(CB$1&amp;$BU248,$CI$1:$EP$1&amp;$CI$2:$EP$2,0))*VLOOKUP($BT248,$C$17:$M$20,COUNTBLANK($D$15:I$15)+1,FALSE)</f>
        <v>0.04</v>
      </c>
      <c r="CC248" s="3">
        <f t="array" ref="CC248">INDEX($CI$3:$EP$26,MATCH($BV248,$CH$3:$CH$26,0),MATCH(CC$1&amp;$BU248,$CI$1:$EP$1&amp;$CI$2:$EP$2,0))*VLOOKUP($BT248,$C$17:$M$20,COUNTBLANK($D$15:J$15)+1,FALSE)</f>
        <v>0</v>
      </c>
      <c r="CD248" s="3">
        <f t="array" ref="CD248">INDEX($CI$3:$EP$26,MATCH($BV248,$CH$3:$CH$26,0),MATCH(CD$1&amp;$BU248,$CI$1:$EP$1&amp;$CI$2:$EP$2,0))*VLOOKUP($BT248,$C$17:$M$20,COUNTBLANK($D$15:K$15)+1,FALSE)</f>
        <v>0</v>
      </c>
      <c r="CE248" s="3">
        <f t="array" ref="CE248">INDEX($CI$3:$EP$26,MATCH($BV248,$CH$3:$CH$26,0),MATCH(CE$1&amp;$BU248,$CI$1:$EP$1&amp;$CI$2:$EP$2,0))*VLOOKUP($BT248,$C$17:$M$20,COUNTBLANK($D$15:L$15)+1,FALSE)</f>
        <v>0</v>
      </c>
      <c r="CF248" s="3">
        <f t="array" ref="CF248">INDEX($CI$3:$EP$26,MATCH($BV248,$CH$3:$CH$26,0),MATCH(CF$1&amp;$BU248,$CI$1:$EP$1&amp;$CI$2:$EP$2,0))*VLOOKUP($BT248,$C$17:$M$20,COUNTBLANK($D$15:M$15)+1,FALSE)</f>
        <v>0</v>
      </c>
    </row>
    <row r="249" spans="56:84" x14ac:dyDescent="0.2">
      <c r="BD249" t="s">
        <v>418</v>
      </c>
      <c r="BE249">
        <v>1</v>
      </c>
      <c r="BF249">
        <f t="shared" si="166"/>
        <v>2</v>
      </c>
      <c r="BG249" s="1">
        <f t="shared" si="168"/>
        <v>7</v>
      </c>
      <c r="BH249" s="3">
        <f t="array" ref="BH249">INDEX($D$21:$M$44,MATCH($BD249&amp;$BF249,$C$21:$C$44&amp;$B$21:$B$44,0),MATCH(BH$1,$D$16:$M$16,0))+VLOOKUP($BE249,战斗属性模型!$K$22:$O$24,BH$2,FALSE)*INDEX($BW$3:$CF$578,MATCH($BD249&amp;$BF249&amp;$BG249,$BT$3:$BT$578&amp;$BU$3:$BU$578&amp;$BV$3:$BV$578,0),MATCH(BH$1,$BW$1:$CF$1,0))</f>
        <v>132</v>
      </c>
      <c r="BI249" s="3">
        <f t="array" ref="BI249">INDEX($D$21:$M$44,MATCH($BD249&amp;$BF249,$C$21:$C$44&amp;$B$21:$B$44,0),MATCH(BI$1,$D$16:$M$16,0))+VLOOKUP($BE249,战斗属性模型!$K$22:$O$24,BI$2,FALSE)*INDEX($BW$3:$CF$578,MATCH($BD249&amp;$BF249&amp;$BG249,$BT$3:$BT$578&amp;$BU$3:$BU$578&amp;$BV$3:$BV$578,0),MATCH(BI$1,$BW$1:$CF$1,0))</f>
        <v>7020</v>
      </c>
      <c r="BJ249" s="3">
        <f t="array" ref="BJ249">INDEX($D$21:$M$44,MATCH($BD249&amp;$BF249,$C$21:$C$44&amp;$B$21:$B$44,0),MATCH(BJ$1,$D$16:$M$16,0))+VLOOKUP($BE249,战斗属性模型!$K$22:$O$24,BJ$2,FALSE)*INDEX($BW$3:$CF$578,MATCH($BD249&amp;$BF249&amp;$BG249,$BT$3:$BT$578&amp;$BU$3:$BU$578&amp;$BV$3:$BV$578,0),MATCH(BJ$1,$BW$1:$CF$1,0))</f>
        <v>0</v>
      </c>
      <c r="BK249" s="3">
        <f t="array" ref="BK249">INDEX($D$21:$M$44,MATCH($BD249&amp;$BF249,$C$21:$C$44&amp;$B$21:$B$44,0),MATCH(BK$1,$D$16:$M$16,0))+VLOOKUP($BE249,战斗属性模型!$K$22:$O$24,BK$2,FALSE)*INDEX($BW$3:$CF$578,MATCH($BD249&amp;$BF249&amp;$BG249,$BT$3:$BT$578&amp;$BU$3:$BU$578&amp;$BV$3:$BV$578,0),MATCH(BK$1,$BW$1:$CF$1,0))</f>
        <v>0</v>
      </c>
      <c r="BL249" s="3"/>
      <c r="BM249" s="3"/>
      <c r="BN249" s="3"/>
      <c r="BO249" s="3"/>
      <c r="BP249" s="3"/>
      <c r="BQ249" s="3"/>
      <c r="BT249" t="s">
        <v>418</v>
      </c>
      <c r="BU249">
        <f t="shared" si="165"/>
        <v>5</v>
      </c>
      <c r="BV249" s="1">
        <f t="shared" si="167"/>
        <v>7</v>
      </c>
      <c r="BW249" s="3">
        <f t="array" ref="BW249">INDEX($CI$3:$EP$26,MATCH($BV249,$CH$3:$CH$26,0),MATCH(BW$1&amp;$BU249,$CI$1:$EP$1&amp;$CI$2:$EP$2,0))*VLOOKUP($BT249,$C$17:$M$20,COUNTBLANK($D$15:D$15)+1,FALSE)</f>
        <v>224</v>
      </c>
      <c r="BX249" s="3">
        <f t="array" ref="BX249">INDEX($CI$3:$EP$26,MATCH($BV249,$CH$3:$CH$26,0),MATCH(BX$1&amp;$BU249,$CI$1:$EP$1&amp;$CI$2:$EP$2,0))*VLOOKUP($BT249,$C$17:$M$20,COUNTBLANK($D$15:E$15)+1,FALSE)</f>
        <v>11200</v>
      </c>
      <c r="BY249" s="3">
        <f t="array" ref="BY249">INDEX($CI$3:$EP$26,MATCH($BV249,$CH$3:$CH$26,0),MATCH(BY$1&amp;$BU249,$CI$1:$EP$1&amp;$CI$2:$EP$2,0))*VLOOKUP($BT249,$C$17:$M$20,COUNTBLANK($D$15:F$15)+1,FALSE)</f>
        <v>0</v>
      </c>
      <c r="BZ249" s="3">
        <f t="array" ref="BZ249">INDEX($CI$3:$EP$26,MATCH($BV249,$CH$3:$CH$26,0),MATCH(BZ$1&amp;$BU249,$CI$1:$EP$1&amp;$CI$2:$EP$2,0))*VLOOKUP($BT249,$C$17:$M$20,COUNTBLANK($D$15:G$15)+1,FALSE)</f>
        <v>0</v>
      </c>
      <c r="CA249" s="3">
        <f t="array" ref="CA249">INDEX($CI$3:$EP$26,MATCH($BV249,$CH$3:$CH$26,0),MATCH(CA$1&amp;$BU249,$CI$1:$EP$1&amp;$CI$2:$EP$2,0))*VLOOKUP($BT249,$C$17:$M$20,COUNTBLANK($D$15:H$15)+1,FALSE)</f>
        <v>0</v>
      </c>
      <c r="CB249" s="3">
        <f t="array" ref="CB249">INDEX($CI$3:$EP$26,MATCH($BV249,$CH$3:$CH$26,0),MATCH(CB$1&amp;$BU249,$CI$1:$EP$1&amp;$CI$2:$EP$2,0))*VLOOKUP($BT249,$C$17:$M$20,COUNTBLANK($D$15:I$15)+1,FALSE)</f>
        <v>0.04</v>
      </c>
      <c r="CC249" s="3">
        <f t="array" ref="CC249">INDEX($CI$3:$EP$26,MATCH($BV249,$CH$3:$CH$26,0),MATCH(CC$1&amp;$BU249,$CI$1:$EP$1&amp;$CI$2:$EP$2,0))*VLOOKUP($BT249,$C$17:$M$20,COUNTBLANK($D$15:J$15)+1,FALSE)</f>
        <v>0</v>
      </c>
      <c r="CD249" s="3">
        <f t="array" ref="CD249">INDEX($CI$3:$EP$26,MATCH($BV249,$CH$3:$CH$26,0),MATCH(CD$1&amp;$BU249,$CI$1:$EP$1&amp;$CI$2:$EP$2,0))*VLOOKUP($BT249,$C$17:$M$20,COUNTBLANK($D$15:K$15)+1,FALSE)</f>
        <v>0</v>
      </c>
      <c r="CE249" s="3">
        <f t="array" ref="CE249">INDEX($CI$3:$EP$26,MATCH($BV249,$CH$3:$CH$26,0),MATCH(CE$1&amp;$BU249,$CI$1:$EP$1&amp;$CI$2:$EP$2,0))*VLOOKUP($BT249,$C$17:$M$20,COUNTBLANK($D$15:L$15)+1,FALSE)</f>
        <v>0</v>
      </c>
      <c r="CF249" s="3">
        <f t="array" ref="CF249">INDEX($CI$3:$EP$26,MATCH($BV249,$CH$3:$CH$26,0),MATCH(CF$1&amp;$BU249,$CI$1:$EP$1&amp;$CI$2:$EP$2,0))*VLOOKUP($BT249,$C$17:$M$20,COUNTBLANK($D$15:M$15)+1,FALSE)</f>
        <v>0</v>
      </c>
    </row>
    <row r="250" spans="56:84" x14ac:dyDescent="0.2">
      <c r="BD250" t="s">
        <v>418</v>
      </c>
      <c r="BE250">
        <v>1</v>
      </c>
      <c r="BF250">
        <f t="shared" si="166"/>
        <v>2</v>
      </c>
      <c r="BG250" s="1">
        <f t="shared" si="168"/>
        <v>8</v>
      </c>
      <c r="BH250" s="3">
        <f t="array" ref="BH250">INDEX($D$21:$M$44,MATCH($BD250&amp;$BF250,$C$21:$C$44&amp;$B$21:$B$44,0),MATCH(BH$1,$D$16:$M$16,0))+VLOOKUP($BE250,战斗属性模型!$K$22:$O$24,BH$2,FALSE)*INDEX($BW$3:$CF$578,MATCH($BD250&amp;$BF250&amp;$BG250,$BT$3:$BT$578&amp;$BU$3:$BU$578&amp;$BV$3:$BV$578,0),MATCH(BH$1,$BW$1:$CF$1,0))</f>
        <v>144</v>
      </c>
      <c r="BI250" s="3">
        <f t="array" ref="BI250">INDEX($D$21:$M$44,MATCH($BD250&amp;$BF250,$C$21:$C$44&amp;$B$21:$B$44,0),MATCH(BI$1,$D$16:$M$16,0))+VLOOKUP($BE250,战斗属性模型!$K$22:$O$24,BI$2,FALSE)*INDEX($BW$3:$CF$578,MATCH($BD250&amp;$BF250&amp;$BG250,$BT$3:$BT$578&amp;$BU$3:$BU$578&amp;$BV$3:$BV$578,0),MATCH(BI$1,$BW$1:$CF$1,0))</f>
        <v>7680</v>
      </c>
      <c r="BJ250" s="3">
        <f t="array" ref="BJ250">INDEX($D$21:$M$44,MATCH($BD250&amp;$BF250,$C$21:$C$44&amp;$B$21:$B$44,0),MATCH(BJ$1,$D$16:$M$16,0))+VLOOKUP($BE250,战斗属性模型!$K$22:$O$24,BJ$2,FALSE)*INDEX($BW$3:$CF$578,MATCH($BD250&amp;$BF250&amp;$BG250,$BT$3:$BT$578&amp;$BU$3:$BU$578&amp;$BV$3:$BV$578,0),MATCH(BJ$1,$BW$1:$CF$1,0))</f>
        <v>0</v>
      </c>
      <c r="BK250" s="3">
        <f t="array" ref="BK250">INDEX($D$21:$M$44,MATCH($BD250&amp;$BF250,$C$21:$C$44&amp;$B$21:$B$44,0),MATCH(BK$1,$D$16:$M$16,0))+VLOOKUP($BE250,战斗属性模型!$K$22:$O$24,BK$2,FALSE)*INDEX($BW$3:$CF$578,MATCH($BD250&amp;$BF250&amp;$BG250,$BT$3:$BT$578&amp;$BU$3:$BU$578&amp;$BV$3:$BV$578,0),MATCH(BK$1,$BW$1:$CF$1,0))</f>
        <v>0</v>
      </c>
      <c r="BL250" s="3"/>
      <c r="BM250" s="3"/>
      <c r="BN250" s="3"/>
      <c r="BO250" s="3"/>
      <c r="BP250" s="3"/>
      <c r="BQ250" s="3"/>
      <c r="BT250" t="s">
        <v>418</v>
      </c>
      <c r="BU250">
        <f t="shared" si="165"/>
        <v>5</v>
      </c>
      <c r="BV250" s="1">
        <f t="shared" si="167"/>
        <v>8</v>
      </c>
      <c r="BW250" s="3">
        <f t="array" ref="BW250">INDEX($CI$3:$EP$26,MATCH($BV250,$CH$3:$CH$26,0),MATCH(BW$1&amp;$BU250,$CI$1:$EP$1&amp;$CI$2:$EP$2,0))*VLOOKUP($BT250,$C$17:$M$20,COUNTBLANK($D$15:D$15)+1,FALSE)</f>
        <v>256</v>
      </c>
      <c r="BX250" s="3">
        <f t="array" ref="BX250">INDEX($CI$3:$EP$26,MATCH($BV250,$CH$3:$CH$26,0),MATCH(BX$1&amp;$BU250,$CI$1:$EP$1&amp;$CI$2:$EP$2,0))*VLOOKUP($BT250,$C$17:$M$20,COUNTBLANK($D$15:E$15)+1,FALSE)</f>
        <v>12800</v>
      </c>
      <c r="BY250" s="3">
        <f t="array" ref="BY250">INDEX($CI$3:$EP$26,MATCH($BV250,$CH$3:$CH$26,0),MATCH(BY$1&amp;$BU250,$CI$1:$EP$1&amp;$CI$2:$EP$2,0))*VLOOKUP($BT250,$C$17:$M$20,COUNTBLANK($D$15:F$15)+1,FALSE)</f>
        <v>0</v>
      </c>
      <c r="BZ250" s="3">
        <f t="array" ref="BZ250">INDEX($CI$3:$EP$26,MATCH($BV250,$CH$3:$CH$26,0),MATCH(BZ$1&amp;$BU250,$CI$1:$EP$1&amp;$CI$2:$EP$2,0))*VLOOKUP($BT250,$C$17:$M$20,COUNTBLANK($D$15:G$15)+1,FALSE)</f>
        <v>0</v>
      </c>
      <c r="CA250" s="3">
        <f t="array" ref="CA250">INDEX($CI$3:$EP$26,MATCH($BV250,$CH$3:$CH$26,0),MATCH(CA$1&amp;$BU250,$CI$1:$EP$1&amp;$CI$2:$EP$2,0))*VLOOKUP($BT250,$C$17:$M$20,COUNTBLANK($D$15:H$15)+1,FALSE)</f>
        <v>0</v>
      </c>
      <c r="CB250" s="3">
        <f t="array" ref="CB250">INDEX($CI$3:$EP$26,MATCH($BV250,$CH$3:$CH$26,0),MATCH(CB$1&amp;$BU250,$CI$1:$EP$1&amp;$CI$2:$EP$2,0))*VLOOKUP($BT250,$C$17:$M$20,COUNTBLANK($D$15:I$15)+1,FALSE)</f>
        <v>0.08</v>
      </c>
      <c r="CC250" s="3">
        <f t="array" ref="CC250">INDEX($CI$3:$EP$26,MATCH($BV250,$CH$3:$CH$26,0),MATCH(CC$1&amp;$BU250,$CI$1:$EP$1&amp;$CI$2:$EP$2,0))*VLOOKUP($BT250,$C$17:$M$20,COUNTBLANK($D$15:J$15)+1,FALSE)</f>
        <v>0</v>
      </c>
      <c r="CD250" s="3">
        <f t="array" ref="CD250">INDEX($CI$3:$EP$26,MATCH($BV250,$CH$3:$CH$26,0),MATCH(CD$1&amp;$BU250,$CI$1:$EP$1&amp;$CI$2:$EP$2,0))*VLOOKUP($BT250,$C$17:$M$20,COUNTBLANK($D$15:K$15)+1,FALSE)</f>
        <v>0</v>
      </c>
      <c r="CE250" s="3">
        <f t="array" ref="CE250">INDEX($CI$3:$EP$26,MATCH($BV250,$CH$3:$CH$26,0),MATCH(CE$1&amp;$BU250,$CI$1:$EP$1&amp;$CI$2:$EP$2,0))*VLOOKUP($BT250,$C$17:$M$20,COUNTBLANK($D$15:L$15)+1,FALSE)</f>
        <v>0</v>
      </c>
      <c r="CF250" s="3">
        <f t="array" ref="CF250">INDEX($CI$3:$EP$26,MATCH($BV250,$CH$3:$CH$26,0),MATCH(CF$1&amp;$BU250,$CI$1:$EP$1&amp;$CI$2:$EP$2,0))*VLOOKUP($BT250,$C$17:$M$20,COUNTBLANK($D$15:M$15)+1,FALSE)</f>
        <v>0</v>
      </c>
    </row>
    <row r="251" spans="56:84" x14ac:dyDescent="0.2">
      <c r="BD251" t="s">
        <v>418</v>
      </c>
      <c r="BE251">
        <v>1</v>
      </c>
      <c r="BF251">
        <f t="shared" si="166"/>
        <v>2</v>
      </c>
      <c r="BG251" s="1">
        <f t="shared" si="168"/>
        <v>9</v>
      </c>
      <c r="BH251" s="3">
        <f t="array" ref="BH251">INDEX($D$21:$M$44,MATCH($BD251&amp;$BF251,$C$21:$C$44&amp;$B$21:$B$44,0),MATCH(BH$1,$D$16:$M$16,0))+VLOOKUP($BE251,战斗属性模型!$K$22:$O$24,BH$2,FALSE)*INDEX($BW$3:$CF$578,MATCH($BD251&amp;$BF251&amp;$BG251,$BT$3:$BT$578&amp;$BU$3:$BU$578&amp;$BV$3:$BV$578,0),MATCH(BH$1,$BW$1:$CF$1,0))</f>
        <v>156</v>
      </c>
      <c r="BI251" s="3">
        <f t="array" ref="BI251">INDEX($D$21:$M$44,MATCH($BD251&amp;$BF251,$C$21:$C$44&amp;$B$21:$B$44,0),MATCH(BI$1,$D$16:$M$16,0))+VLOOKUP($BE251,战斗属性模型!$K$22:$O$24,BI$2,FALSE)*INDEX($BW$3:$CF$578,MATCH($BD251&amp;$BF251&amp;$BG251,$BT$3:$BT$578&amp;$BU$3:$BU$578&amp;$BV$3:$BV$578,0),MATCH(BI$1,$BW$1:$CF$1,0))</f>
        <v>8340</v>
      </c>
      <c r="BJ251" s="3">
        <f t="array" ref="BJ251">INDEX($D$21:$M$44,MATCH($BD251&amp;$BF251,$C$21:$C$44&amp;$B$21:$B$44,0),MATCH(BJ$1,$D$16:$M$16,0))+VLOOKUP($BE251,战斗属性模型!$K$22:$O$24,BJ$2,FALSE)*INDEX($BW$3:$CF$578,MATCH($BD251&amp;$BF251&amp;$BG251,$BT$3:$BT$578&amp;$BU$3:$BU$578&amp;$BV$3:$BV$578,0),MATCH(BJ$1,$BW$1:$CF$1,0))</f>
        <v>0</v>
      </c>
      <c r="BK251" s="3">
        <f t="array" ref="BK251">INDEX($D$21:$M$44,MATCH($BD251&amp;$BF251,$C$21:$C$44&amp;$B$21:$B$44,0),MATCH(BK$1,$D$16:$M$16,0))+VLOOKUP($BE251,战斗属性模型!$K$22:$O$24,BK$2,FALSE)*INDEX($BW$3:$CF$578,MATCH($BD251&amp;$BF251&amp;$BG251,$BT$3:$BT$578&amp;$BU$3:$BU$578&amp;$BV$3:$BV$578,0),MATCH(BK$1,$BW$1:$CF$1,0))</f>
        <v>0</v>
      </c>
      <c r="BL251" s="3"/>
      <c r="BM251" s="3"/>
      <c r="BN251" s="3"/>
      <c r="BO251" s="3"/>
      <c r="BP251" s="3"/>
      <c r="BQ251" s="3"/>
      <c r="BT251" t="s">
        <v>418</v>
      </c>
      <c r="BU251">
        <f t="shared" si="165"/>
        <v>5</v>
      </c>
      <c r="BV251" s="1">
        <f t="shared" si="167"/>
        <v>9</v>
      </c>
      <c r="BW251" s="3">
        <f t="array" ref="BW251">INDEX($CI$3:$EP$26,MATCH($BV251,$CH$3:$CH$26,0),MATCH(BW$1&amp;$BU251,$CI$1:$EP$1&amp;$CI$2:$EP$2,0))*VLOOKUP($BT251,$C$17:$M$20,COUNTBLANK($D$15:D$15)+1,FALSE)</f>
        <v>288</v>
      </c>
      <c r="BX251" s="3">
        <f t="array" ref="BX251">INDEX($CI$3:$EP$26,MATCH($BV251,$CH$3:$CH$26,0),MATCH(BX$1&amp;$BU251,$CI$1:$EP$1&amp;$CI$2:$EP$2,0))*VLOOKUP($BT251,$C$17:$M$20,COUNTBLANK($D$15:E$15)+1,FALSE)</f>
        <v>14400</v>
      </c>
      <c r="BY251" s="3">
        <f t="array" ref="BY251">INDEX($CI$3:$EP$26,MATCH($BV251,$CH$3:$CH$26,0),MATCH(BY$1&amp;$BU251,$CI$1:$EP$1&amp;$CI$2:$EP$2,0))*VLOOKUP($BT251,$C$17:$M$20,COUNTBLANK($D$15:F$15)+1,FALSE)</f>
        <v>0</v>
      </c>
      <c r="BZ251" s="3">
        <f t="array" ref="BZ251">INDEX($CI$3:$EP$26,MATCH($BV251,$CH$3:$CH$26,0),MATCH(BZ$1&amp;$BU251,$CI$1:$EP$1&amp;$CI$2:$EP$2,0))*VLOOKUP($BT251,$C$17:$M$20,COUNTBLANK($D$15:G$15)+1,FALSE)</f>
        <v>0</v>
      </c>
      <c r="CA251" s="3">
        <f t="array" ref="CA251">INDEX($CI$3:$EP$26,MATCH($BV251,$CH$3:$CH$26,0),MATCH(CA$1&amp;$BU251,$CI$1:$EP$1&amp;$CI$2:$EP$2,0))*VLOOKUP($BT251,$C$17:$M$20,COUNTBLANK($D$15:H$15)+1,FALSE)</f>
        <v>0</v>
      </c>
      <c r="CB251" s="3">
        <f t="array" ref="CB251">INDEX($CI$3:$EP$26,MATCH($BV251,$CH$3:$CH$26,0),MATCH(CB$1&amp;$BU251,$CI$1:$EP$1&amp;$CI$2:$EP$2,0))*VLOOKUP($BT251,$C$17:$M$20,COUNTBLANK($D$15:I$15)+1,FALSE)</f>
        <v>0.08</v>
      </c>
      <c r="CC251" s="3">
        <f t="array" ref="CC251">INDEX($CI$3:$EP$26,MATCH($BV251,$CH$3:$CH$26,0),MATCH(CC$1&amp;$BU251,$CI$1:$EP$1&amp;$CI$2:$EP$2,0))*VLOOKUP($BT251,$C$17:$M$20,COUNTBLANK($D$15:J$15)+1,FALSE)</f>
        <v>0</v>
      </c>
      <c r="CD251" s="3">
        <f t="array" ref="CD251">INDEX($CI$3:$EP$26,MATCH($BV251,$CH$3:$CH$26,0),MATCH(CD$1&amp;$BU251,$CI$1:$EP$1&amp;$CI$2:$EP$2,0))*VLOOKUP($BT251,$C$17:$M$20,COUNTBLANK($D$15:K$15)+1,FALSE)</f>
        <v>0</v>
      </c>
      <c r="CE251" s="3">
        <f t="array" ref="CE251">INDEX($CI$3:$EP$26,MATCH($BV251,$CH$3:$CH$26,0),MATCH(CE$1&amp;$BU251,$CI$1:$EP$1&amp;$CI$2:$EP$2,0))*VLOOKUP($BT251,$C$17:$M$20,COUNTBLANK($D$15:L$15)+1,FALSE)</f>
        <v>0</v>
      </c>
      <c r="CF251" s="3">
        <f t="array" ref="CF251">INDEX($CI$3:$EP$26,MATCH($BV251,$CH$3:$CH$26,0),MATCH(CF$1&amp;$BU251,$CI$1:$EP$1&amp;$CI$2:$EP$2,0))*VLOOKUP($BT251,$C$17:$M$20,COUNTBLANK($D$15:M$15)+1,FALSE)</f>
        <v>0</v>
      </c>
    </row>
    <row r="252" spans="56:84" x14ac:dyDescent="0.2">
      <c r="BD252" t="s">
        <v>418</v>
      </c>
      <c r="BE252">
        <v>1</v>
      </c>
      <c r="BF252">
        <f t="shared" si="166"/>
        <v>2</v>
      </c>
      <c r="BG252" s="1">
        <f t="shared" si="168"/>
        <v>10</v>
      </c>
      <c r="BH252" s="3">
        <f t="array" ref="BH252">INDEX($D$21:$M$44,MATCH($BD252&amp;$BF252,$C$21:$C$44&amp;$B$21:$B$44,0),MATCH(BH$1,$D$16:$M$16,0))+VLOOKUP($BE252,战斗属性模型!$K$22:$O$24,BH$2,FALSE)*INDEX($BW$3:$CF$578,MATCH($BD252&amp;$BF252&amp;$BG252,$BT$3:$BT$578&amp;$BU$3:$BU$578&amp;$BV$3:$BV$578,0),MATCH(BH$1,$BW$1:$CF$1,0))</f>
        <v>168</v>
      </c>
      <c r="BI252" s="3">
        <f t="array" ref="BI252">INDEX($D$21:$M$44,MATCH($BD252&amp;$BF252,$C$21:$C$44&amp;$B$21:$B$44,0),MATCH(BI$1,$D$16:$M$16,0))+VLOOKUP($BE252,战斗属性模型!$K$22:$O$24,BI$2,FALSE)*INDEX($BW$3:$CF$578,MATCH($BD252&amp;$BF252&amp;$BG252,$BT$3:$BT$578&amp;$BU$3:$BU$578&amp;$BV$3:$BV$578,0),MATCH(BI$1,$BW$1:$CF$1,0))</f>
        <v>9000</v>
      </c>
      <c r="BJ252" s="3">
        <f t="array" ref="BJ252">INDEX($D$21:$M$44,MATCH($BD252&amp;$BF252,$C$21:$C$44&amp;$B$21:$B$44,0),MATCH(BJ$1,$D$16:$M$16,0))+VLOOKUP($BE252,战斗属性模型!$K$22:$O$24,BJ$2,FALSE)*INDEX($BW$3:$CF$578,MATCH($BD252&amp;$BF252&amp;$BG252,$BT$3:$BT$578&amp;$BU$3:$BU$578&amp;$BV$3:$BV$578,0),MATCH(BJ$1,$BW$1:$CF$1,0))</f>
        <v>0</v>
      </c>
      <c r="BK252" s="3">
        <f t="array" ref="BK252">INDEX($D$21:$M$44,MATCH($BD252&amp;$BF252,$C$21:$C$44&amp;$B$21:$B$44,0),MATCH(BK$1,$D$16:$M$16,0))+VLOOKUP($BE252,战斗属性模型!$K$22:$O$24,BK$2,FALSE)*INDEX($BW$3:$CF$578,MATCH($BD252&amp;$BF252&amp;$BG252,$BT$3:$BT$578&amp;$BU$3:$BU$578&amp;$BV$3:$BV$578,0),MATCH(BK$1,$BW$1:$CF$1,0))</f>
        <v>0</v>
      </c>
      <c r="BL252" s="3"/>
      <c r="BM252" s="3"/>
      <c r="BN252" s="3"/>
      <c r="BO252" s="3"/>
      <c r="BP252" s="3"/>
      <c r="BQ252" s="3"/>
      <c r="BT252" t="s">
        <v>418</v>
      </c>
      <c r="BU252">
        <f t="shared" si="165"/>
        <v>5</v>
      </c>
      <c r="BV252" s="1">
        <f t="shared" si="167"/>
        <v>10</v>
      </c>
      <c r="BW252" s="3">
        <f t="array" ref="BW252">INDEX($CI$3:$EP$26,MATCH($BV252,$CH$3:$CH$26,0),MATCH(BW$1&amp;$BU252,$CI$1:$EP$1&amp;$CI$2:$EP$2,0))*VLOOKUP($BT252,$C$17:$M$20,COUNTBLANK($D$15:D$15)+1,FALSE)</f>
        <v>320</v>
      </c>
      <c r="BX252" s="3">
        <f t="array" ref="BX252">INDEX($CI$3:$EP$26,MATCH($BV252,$CH$3:$CH$26,0),MATCH(BX$1&amp;$BU252,$CI$1:$EP$1&amp;$CI$2:$EP$2,0))*VLOOKUP($BT252,$C$17:$M$20,COUNTBLANK($D$15:E$15)+1,FALSE)</f>
        <v>16000</v>
      </c>
      <c r="BY252" s="3">
        <f t="array" ref="BY252">INDEX($CI$3:$EP$26,MATCH($BV252,$CH$3:$CH$26,0),MATCH(BY$1&amp;$BU252,$CI$1:$EP$1&amp;$CI$2:$EP$2,0))*VLOOKUP($BT252,$C$17:$M$20,COUNTBLANK($D$15:F$15)+1,FALSE)</f>
        <v>0</v>
      </c>
      <c r="BZ252" s="3">
        <f t="array" ref="BZ252">INDEX($CI$3:$EP$26,MATCH($BV252,$CH$3:$CH$26,0),MATCH(BZ$1&amp;$BU252,$CI$1:$EP$1&amp;$CI$2:$EP$2,0))*VLOOKUP($BT252,$C$17:$M$20,COUNTBLANK($D$15:G$15)+1,FALSE)</f>
        <v>0</v>
      </c>
      <c r="CA252" s="3">
        <f t="array" ref="CA252">INDEX($CI$3:$EP$26,MATCH($BV252,$CH$3:$CH$26,0),MATCH(CA$1&amp;$BU252,$CI$1:$EP$1&amp;$CI$2:$EP$2,0))*VLOOKUP($BT252,$C$17:$M$20,COUNTBLANK($D$15:H$15)+1,FALSE)</f>
        <v>0</v>
      </c>
      <c r="CB252" s="3">
        <f t="array" ref="CB252">INDEX($CI$3:$EP$26,MATCH($BV252,$CH$3:$CH$26,0),MATCH(CB$1&amp;$BU252,$CI$1:$EP$1&amp;$CI$2:$EP$2,0))*VLOOKUP($BT252,$C$17:$M$20,COUNTBLANK($D$15:I$15)+1,FALSE)</f>
        <v>0.08</v>
      </c>
      <c r="CC252" s="3">
        <f t="array" ref="CC252">INDEX($CI$3:$EP$26,MATCH($BV252,$CH$3:$CH$26,0),MATCH(CC$1&amp;$BU252,$CI$1:$EP$1&amp;$CI$2:$EP$2,0))*VLOOKUP($BT252,$C$17:$M$20,COUNTBLANK($D$15:J$15)+1,FALSE)</f>
        <v>0</v>
      </c>
      <c r="CD252" s="3">
        <f t="array" ref="CD252">INDEX($CI$3:$EP$26,MATCH($BV252,$CH$3:$CH$26,0),MATCH(CD$1&amp;$BU252,$CI$1:$EP$1&amp;$CI$2:$EP$2,0))*VLOOKUP($BT252,$C$17:$M$20,COUNTBLANK($D$15:K$15)+1,FALSE)</f>
        <v>0</v>
      </c>
      <c r="CE252" s="3">
        <f t="array" ref="CE252">INDEX($CI$3:$EP$26,MATCH($BV252,$CH$3:$CH$26,0),MATCH(CE$1&amp;$BU252,$CI$1:$EP$1&amp;$CI$2:$EP$2,0))*VLOOKUP($BT252,$C$17:$M$20,COUNTBLANK($D$15:L$15)+1,FALSE)</f>
        <v>0</v>
      </c>
      <c r="CF252" s="3">
        <f t="array" ref="CF252">INDEX($CI$3:$EP$26,MATCH($BV252,$CH$3:$CH$26,0),MATCH(CF$1&amp;$BU252,$CI$1:$EP$1&amp;$CI$2:$EP$2,0))*VLOOKUP($BT252,$C$17:$M$20,COUNTBLANK($D$15:M$15)+1,FALSE)</f>
        <v>0</v>
      </c>
    </row>
    <row r="253" spans="56:84" x14ac:dyDescent="0.2">
      <c r="BD253" t="s">
        <v>418</v>
      </c>
      <c r="BE253">
        <v>1</v>
      </c>
      <c r="BF253">
        <f t="shared" si="166"/>
        <v>2</v>
      </c>
      <c r="BG253" s="1">
        <f t="shared" si="168"/>
        <v>11</v>
      </c>
      <c r="BH253" s="3">
        <f t="array" ref="BH253">INDEX($D$21:$M$44,MATCH($BD253&amp;$BF253,$C$21:$C$44&amp;$B$21:$B$44,0),MATCH(BH$1,$D$16:$M$16,0))+VLOOKUP($BE253,战斗属性模型!$K$22:$O$24,BH$2,FALSE)*INDEX($BW$3:$CF$578,MATCH($BD253&amp;$BF253&amp;$BG253,$BT$3:$BT$578&amp;$BU$3:$BU$578&amp;$BV$3:$BV$578,0),MATCH(BH$1,$BW$1:$CF$1,0))</f>
        <v>180</v>
      </c>
      <c r="BI253" s="3">
        <f t="array" ref="BI253">INDEX($D$21:$M$44,MATCH($BD253&amp;$BF253,$C$21:$C$44&amp;$B$21:$B$44,0),MATCH(BI$1,$D$16:$M$16,0))+VLOOKUP($BE253,战斗属性模型!$K$22:$O$24,BI$2,FALSE)*INDEX($BW$3:$CF$578,MATCH($BD253&amp;$BF253&amp;$BG253,$BT$3:$BT$578&amp;$BU$3:$BU$578&amp;$BV$3:$BV$578,0),MATCH(BI$1,$BW$1:$CF$1,0))</f>
        <v>9660</v>
      </c>
      <c r="BJ253" s="3">
        <f t="array" ref="BJ253">INDEX($D$21:$M$44,MATCH($BD253&amp;$BF253,$C$21:$C$44&amp;$B$21:$B$44,0),MATCH(BJ$1,$D$16:$M$16,0))+VLOOKUP($BE253,战斗属性模型!$K$22:$O$24,BJ$2,FALSE)*INDEX($BW$3:$CF$578,MATCH($BD253&amp;$BF253&amp;$BG253,$BT$3:$BT$578&amp;$BU$3:$BU$578&amp;$BV$3:$BV$578,0),MATCH(BJ$1,$BW$1:$CF$1,0))</f>
        <v>0</v>
      </c>
      <c r="BK253" s="3">
        <f t="array" ref="BK253">INDEX($D$21:$M$44,MATCH($BD253&amp;$BF253,$C$21:$C$44&amp;$B$21:$B$44,0),MATCH(BK$1,$D$16:$M$16,0))+VLOOKUP($BE253,战斗属性模型!$K$22:$O$24,BK$2,FALSE)*INDEX($BW$3:$CF$578,MATCH($BD253&amp;$BF253&amp;$BG253,$BT$3:$BT$578&amp;$BU$3:$BU$578&amp;$BV$3:$BV$578,0),MATCH(BK$1,$BW$1:$CF$1,0))</f>
        <v>0</v>
      </c>
      <c r="BL253" s="3"/>
      <c r="BM253" s="3"/>
      <c r="BN253" s="3"/>
      <c r="BO253" s="3"/>
      <c r="BP253" s="3"/>
      <c r="BQ253" s="3"/>
      <c r="BT253" t="s">
        <v>418</v>
      </c>
      <c r="BU253">
        <f t="shared" si="165"/>
        <v>5</v>
      </c>
      <c r="BV253" s="1">
        <f t="shared" si="167"/>
        <v>11</v>
      </c>
      <c r="BW253" s="3">
        <f t="array" ref="BW253">INDEX($CI$3:$EP$26,MATCH($BV253,$CH$3:$CH$26,0),MATCH(BW$1&amp;$BU253,$CI$1:$EP$1&amp;$CI$2:$EP$2,0))*VLOOKUP($BT253,$C$17:$M$20,COUNTBLANK($D$15:D$15)+1,FALSE)</f>
        <v>352</v>
      </c>
      <c r="BX253" s="3">
        <f t="array" ref="BX253">INDEX($CI$3:$EP$26,MATCH($BV253,$CH$3:$CH$26,0),MATCH(BX$1&amp;$BU253,$CI$1:$EP$1&amp;$CI$2:$EP$2,0))*VLOOKUP($BT253,$C$17:$M$20,COUNTBLANK($D$15:E$15)+1,FALSE)</f>
        <v>17600</v>
      </c>
      <c r="BY253" s="3">
        <f t="array" ref="BY253">INDEX($CI$3:$EP$26,MATCH($BV253,$CH$3:$CH$26,0),MATCH(BY$1&amp;$BU253,$CI$1:$EP$1&amp;$CI$2:$EP$2,0))*VLOOKUP($BT253,$C$17:$M$20,COUNTBLANK($D$15:F$15)+1,FALSE)</f>
        <v>0</v>
      </c>
      <c r="BZ253" s="3">
        <f t="array" ref="BZ253">INDEX($CI$3:$EP$26,MATCH($BV253,$CH$3:$CH$26,0),MATCH(BZ$1&amp;$BU253,$CI$1:$EP$1&amp;$CI$2:$EP$2,0))*VLOOKUP($BT253,$C$17:$M$20,COUNTBLANK($D$15:G$15)+1,FALSE)</f>
        <v>0</v>
      </c>
      <c r="CA253" s="3">
        <f t="array" ref="CA253">INDEX($CI$3:$EP$26,MATCH($BV253,$CH$3:$CH$26,0),MATCH(CA$1&amp;$BU253,$CI$1:$EP$1&amp;$CI$2:$EP$2,0))*VLOOKUP($BT253,$C$17:$M$20,COUNTBLANK($D$15:H$15)+1,FALSE)</f>
        <v>0</v>
      </c>
      <c r="CB253" s="3">
        <f t="array" ref="CB253">INDEX($CI$3:$EP$26,MATCH($BV253,$CH$3:$CH$26,0),MATCH(CB$1&amp;$BU253,$CI$1:$EP$1&amp;$CI$2:$EP$2,0))*VLOOKUP($BT253,$C$17:$M$20,COUNTBLANK($D$15:I$15)+1,FALSE)</f>
        <v>0.08</v>
      </c>
      <c r="CC253" s="3">
        <f t="array" ref="CC253">INDEX($CI$3:$EP$26,MATCH($BV253,$CH$3:$CH$26,0),MATCH(CC$1&amp;$BU253,$CI$1:$EP$1&amp;$CI$2:$EP$2,0))*VLOOKUP($BT253,$C$17:$M$20,COUNTBLANK($D$15:J$15)+1,FALSE)</f>
        <v>0</v>
      </c>
      <c r="CD253" s="3">
        <f t="array" ref="CD253">INDEX($CI$3:$EP$26,MATCH($BV253,$CH$3:$CH$26,0),MATCH(CD$1&amp;$BU253,$CI$1:$EP$1&amp;$CI$2:$EP$2,0))*VLOOKUP($BT253,$C$17:$M$20,COUNTBLANK($D$15:K$15)+1,FALSE)</f>
        <v>0</v>
      </c>
      <c r="CE253" s="3">
        <f t="array" ref="CE253">INDEX($CI$3:$EP$26,MATCH($BV253,$CH$3:$CH$26,0),MATCH(CE$1&amp;$BU253,$CI$1:$EP$1&amp;$CI$2:$EP$2,0))*VLOOKUP($BT253,$C$17:$M$20,COUNTBLANK($D$15:L$15)+1,FALSE)</f>
        <v>0</v>
      </c>
      <c r="CF253" s="3">
        <f t="array" ref="CF253">INDEX($CI$3:$EP$26,MATCH($BV253,$CH$3:$CH$26,0),MATCH(CF$1&amp;$BU253,$CI$1:$EP$1&amp;$CI$2:$EP$2,0))*VLOOKUP($BT253,$C$17:$M$20,COUNTBLANK($D$15:M$15)+1,FALSE)</f>
        <v>0</v>
      </c>
    </row>
    <row r="254" spans="56:84" x14ac:dyDescent="0.2">
      <c r="BD254" t="s">
        <v>418</v>
      </c>
      <c r="BE254">
        <v>1</v>
      </c>
      <c r="BF254">
        <f t="shared" si="166"/>
        <v>2</v>
      </c>
      <c r="BG254" s="1">
        <f t="shared" si="168"/>
        <v>12</v>
      </c>
      <c r="BH254" s="3">
        <f t="array" ref="BH254">INDEX($D$21:$M$44,MATCH($BD254&amp;$BF254,$C$21:$C$44&amp;$B$21:$B$44,0),MATCH(BH$1,$D$16:$M$16,0))+VLOOKUP($BE254,战斗属性模型!$K$22:$O$24,BH$2,FALSE)*INDEX($BW$3:$CF$578,MATCH($BD254&amp;$BF254&amp;$BG254,$BT$3:$BT$578&amp;$BU$3:$BU$578&amp;$BV$3:$BV$578,0),MATCH(BH$1,$BW$1:$CF$1,0))</f>
        <v>192</v>
      </c>
      <c r="BI254" s="3">
        <f t="array" ref="BI254">INDEX($D$21:$M$44,MATCH($BD254&amp;$BF254,$C$21:$C$44&amp;$B$21:$B$44,0),MATCH(BI$1,$D$16:$M$16,0))+VLOOKUP($BE254,战斗属性模型!$K$22:$O$24,BI$2,FALSE)*INDEX($BW$3:$CF$578,MATCH($BD254&amp;$BF254&amp;$BG254,$BT$3:$BT$578&amp;$BU$3:$BU$578&amp;$BV$3:$BV$578,0),MATCH(BI$1,$BW$1:$CF$1,0))</f>
        <v>10320</v>
      </c>
      <c r="BJ254" s="3">
        <f t="array" ref="BJ254">INDEX($D$21:$M$44,MATCH($BD254&amp;$BF254,$C$21:$C$44&amp;$B$21:$B$44,0),MATCH(BJ$1,$D$16:$M$16,0))+VLOOKUP($BE254,战斗属性模型!$K$22:$O$24,BJ$2,FALSE)*INDEX($BW$3:$CF$578,MATCH($BD254&amp;$BF254&amp;$BG254,$BT$3:$BT$578&amp;$BU$3:$BU$578&amp;$BV$3:$BV$578,0),MATCH(BJ$1,$BW$1:$CF$1,0))</f>
        <v>0</v>
      </c>
      <c r="BK254" s="3">
        <f t="array" ref="BK254">INDEX($D$21:$M$44,MATCH($BD254&amp;$BF254,$C$21:$C$44&amp;$B$21:$B$44,0),MATCH(BK$1,$D$16:$M$16,0))+VLOOKUP($BE254,战斗属性模型!$K$22:$O$24,BK$2,FALSE)*INDEX($BW$3:$CF$578,MATCH($BD254&amp;$BF254&amp;$BG254,$BT$3:$BT$578&amp;$BU$3:$BU$578&amp;$BV$3:$BV$578,0),MATCH(BK$1,$BW$1:$CF$1,0))</f>
        <v>0</v>
      </c>
      <c r="BL254" s="3"/>
      <c r="BM254" s="3"/>
      <c r="BN254" s="3"/>
      <c r="BO254" s="3"/>
      <c r="BP254" s="3"/>
      <c r="BQ254" s="3"/>
      <c r="BT254" t="s">
        <v>418</v>
      </c>
      <c r="BU254">
        <f t="shared" si="165"/>
        <v>5</v>
      </c>
      <c r="BV254" s="1">
        <f t="shared" si="167"/>
        <v>12</v>
      </c>
      <c r="BW254" s="3">
        <f t="array" ref="BW254">INDEX($CI$3:$EP$26,MATCH($BV254,$CH$3:$CH$26,0),MATCH(BW$1&amp;$BU254,$CI$1:$EP$1&amp;$CI$2:$EP$2,0))*VLOOKUP($BT254,$C$17:$M$20,COUNTBLANK($D$15:D$15)+1,FALSE)</f>
        <v>384</v>
      </c>
      <c r="BX254" s="3">
        <f t="array" ref="BX254">INDEX($CI$3:$EP$26,MATCH($BV254,$CH$3:$CH$26,0),MATCH(BX$1&amp;$BU254,$CI$1:$EP$1&amp;$CI$2:$EP$2,0))*VLOOKUP($BT254,$C$17:$M$20,COUNTBLANK($D$15:E$15)+1,FALSE)</f>
        <v>19200</v>
      </c>
      <c r="BY254" s="3">
        <f t="array" ref="BY254">INDEX($CI$3:$EP$26,MATCH($BV254,$CH$3:$CH$26,0),MATCH(BY$1&amp;$BU254,$CI$1:$EP$1&amp;$CI$2:$EP$2,0))*VLOOKUP($BT254,$C$17:$M$20,COUNTBLANK($D$15:F$15)+1,FALSE)</f>
        <v>0</v>
      </c>
      <c r="BZ254" s="3">
        <f t="array" ref="BZ254">INDEX($CI$3:$EP$26,MATCH($BV254,$CH$3:$CH$26,0),MATCH(BZ$1&amp;$BU254,$CI$1:$EP$1&amp;$CI$2:$EP$2,0))*VLOOKUP($BT254,$C$17:$M$20,COUNTBLANK($D$15:G$15)+1,FALSE)</f>
        <v>0</v>
      </c>
      <c r="CA254" s="3">
        <f t="array" ref="CA254">INDEX($CI$3:$EP$26,MATCH($BV254,$CH$3:$CH$26,0),MATCH(CA$1&amp;$BU254,$CI$1:$EP$1&amp;$CI$2:$EP$2,0))*VLOOKUP($BT254,$C$17:$M$20,COUNTBLANK($D$15:H$15)+1,FALSE)</f>
        <v>0</v>
      </c>
      <c r="CB254" s="3">
        <f t="array" ref="CB254">INDEX($CI$3:$EP$26,MATCH($BV254,$CH$3:$CH$26,0),MATCH(CB$1&amp;$BU254,$CI$1:$EP$1&amp;$CI$2:$EP$2,0))*VLOOKUP($BT254,$C$17:$M$20,COUNTBLANK($D$15:I$15)+1,FALSE)</f>
        <v>0.12</v>
      </c>
      <c r="CC254" s="3">
        <f t="array" ref="CC254">INDEX($CI$3:$EP$26,MATCH($BV254,$CH$3:$CH$26,0),MATCH(CC$1&amp;$BU254,$CI$1:$EP$1&amp;$CI$2:$EP$2,0))*VLOOKUP($BT254,$C$17:$M$20,COUNTBLANK($D$15:J$15)+1,FALSE)</f>
        <v>0</v>
      </c>
      <c r="CD254" s="3">
        <f t="array" ref="CD254">INDEX($CI$3:$EP$26,MATCH($BV254,$CH$3:$CH$26,0),MATCH(CD$1&amp;$BU254,$CI$1:$EP$1&amp;$CI$2:$EP$2,0))*VLOOKUP($BT254,$C$17:$M$20,COUNTBLANK($D$15:K$15)+1,FALSE)</f>
        <v>0</v>
      </c>
      <c r="CE254" s="3">
        <f t="array" ref="CE254">INDEX($CI$3:$EP$26,MATCH($BV254,$CH$3:$CH$26,0),MATCH(CE$1&amp;$BU254,$CI$1:$EP$1&amp;$CI$2:$EP$2,0))*VLOOKUP($BT254,$C$17:$M$20,COUNTBLANK($D$15:L$15)+1,FALSE)</f>
        <v>0</v>
      </c>
      <c r="CF254" s="3">
        <f t="array" ref="CF254">INDEX($CI$3:$EP$26,MATCH($BV254,$CH$3:$CH$26,0),MATCH(CF$1&amp;$BU254,$CI$1:$EP$1&amp;$CI$2:$EP$2,0))*VLOOKUP($BT254,$C$17:$M$20,COUNTBLANK($D$15:M$15)+1,FALSE)</f>
        <v>0</v>
      </c>
    </row>
    <row r="255" spans="56:84" x14ac:dyDescent="0.2">
      <c r="BD255" t="s">
        <v>418</v>
      </c>
      <c r="BE255">
        <v>1</v>
      </c>
      <c r="BF255">
        <f t="shared" si="166"/>
        <v>2</v>
      </c>
      <c r="BG255" s="1">
        <f t="shared" si="168"/>
        <v>13</v>
      </c>
      <c r="BH255" s="3">
        <f t="array" ref="BH255">INDEX($D$21:$M$44,MATCH($BD255&amp;$BF255,$C$21:$C$44&amp;$B$21:$B$44,0),MATCH(BH$1,$D$16:$M$16,0))+VLOOKUP($BE255,战斗属性模型!$K$22:$O$24,BH$2,FALSE)*INDEX($BW$3:$CF$578,MATCH($BD255&amp;$BF255&amp;$BG255,$BT$3:$BT$578&amp;$BU$3:$BU$578&amp;$BV$3:$BV$578,0),MATCH(BH$1,$BW$1:$CF$1,0))</f>
        <v>204</v>
      </c>
      <c r="BI255" s="3">
        <f t="array" ref="BI255">INDEX($D$21:$M$44,MATCH($BD255&amp;$BF255,$C$21:$C$44&amp;$B$21:$B$44,0),MATCH(BI$1,$D$16:$M$16,0))+VLOOKUP($BE255,战斗属性模型!$K$22:$O$24,BI$2,FALSE)*INDEX($BW$3:$CF$578,MATCH($BD255&amp;$BF255&amp;$BG255,$BT$3:$BT$578&amp;$BU$3:$BU$578&amp;$BV$3:$BV$578,0),MATCH(BI$1,$BW$1:$CF$1,0))</f>
        <v>10980</v>
      </c>
      <c r="BJ255" s="3">
        <f t="array" ref="BJ255">INDEX($D$21:$M$44,MATCH($BD255&amp;$BF255,$C$21:$C$44&amp;$B$21:$B$44,0),MATCH(BJ$1,$D$16:$M$16,0))+VLOOKUP($BE255,战斗属性模型!$K$22:$O$24,BJ$2,FALSE)*INDEX($BW$3:$CF$578,MATCH($BD255&amp;$BF255&amp;$BG255,$BT$3:$BT$578&amp;$BU$3:$BU$578&amp;$BV$3:$BV$578,0),MATCH(BJ$1,$BW$1:$CF$1,0))</f>
        <v>0</v>
      </c>
      <c r="BK255" s="3">
        <f t="array" ref="BK255">INDEX($D$21:$M$44,MATCH($BD255&amp;$BF255,$C$21:$C$44&amp;$B$21:$B$44,0),MATCH(BK$1,$D$16:$M$16,0))+VLOOKUP($BE255,战斗属性模型!$K$22:$O$24,BK$2,FALSE)*INDEX($BW$3:$CF$578,MATCH($BD255&amp;$BF255&amp;$BG255,$BT$3:$BT$578&amp;$BU$3:$BU$578&amp;$BV$3:$BV$578,0),MATCH(BK$1,$BW$1:$CF$1,0))</f>
        <v>0</v>
      </c>
      <c r="BL255" s="3"/>
      <c r="BM255" s="3"/>
      <c r="BN255" s="3"/>
      <c r="BO255" s="3"/>
      <c r="BP255" s="3"/>
      <c r="BQ255" s="3"/>
      <c r="BT255" t="s">
        <v>418</v>
      </c>
      <c r="BU255">
        <f t="shared" si="165"/>
        <v>5</v>
      </c>
      <c r="BV255" s="1">
        <f t="shared" si="167"/>
        <v>13</v>
      </c>
      <c r="BW255" s="3">
        <f t="array" ref="BW255">INDEX($CI$3:$EP$26,MATCH($BV255,$CH$3:$CH$26,0),MATCH(BW$1&amp;$BU255,$CI$1:$EP$1&amp;$CI$2:$EP$2,0))*VLOOKUP($BT255,$C$17:$M$20,COUNTBLANK($D$15:D$15)+1,FALSE)</f>
        <v>416</v>
      </c>
      <c r="BX255" s="3">
        <f t="array" ref="BX255">INDEX($CI$3:$EP$26,MATCH($BV255,$CH$3:$CH$26,0),MATCH(BX$1&amp;$BU255,$CI$1:$EP$1&amp;$CI$2:$EP$2,0))*VLOOKUP($BT255,$C$17:$M$20,COUNTBLANK($D$15:E$15)+1,FALSE)</f>
        <v>20800</v>
      </c>
      <c r="BY255" s="3">
        <f t="array" ref="BY255">INDEX($CI$3:$EP$26,MATCH($BV255,$CH$3:$CH$26,0),MATCH(BY$1&amp;$BU255,$CI$1:$EP$1&amp;$CI$2:$EP$2,0))*VLOOKUP($BT255,$C$17:$M$20,COUNTBLANK($D$15:F$15)+1,FALSE)</f>
        <v>0</v>
      </c>
      <c r="BZ255" s="3">
        <f t="array" ref="BZ255">INDEX($CI$3:$EP$26,MATCH($BV255,$CH$3:$CH$26,0),MATCH(BZ$1&amp;$BU255,$CI$1:$EP$1&amp;$CI$2:$EP$2,0))*VLOOKUP($BT255,$C$17:$M$20,COUNTBLANK($D$15:G$15)+1,FALSE)</f>
        <v>0</v>
      </c>
      <c r="CA255" s="3">
        <f t="array" ref="CA255">INDEX($CI$3:$EP$26,MATCH($BV255,$CH$3:$CH$26,0),MATCH(CA$1&amp;$BU255,$CI$1:$EP$1&amp;$CI$2:$EP$2,0))*VLOOKUP($BT255,$C$17:$M$20,COUNTBLANK($D$15:H$15)+1,FALSE)</f>
        <v>0</v>
      </c>
      <c r="CB255" s="3">
        <f t="array" ref="CB255">INDEX($CI$3:$EP$26,MATCH($BV255,$CH$3:$CH$26,0),MATCH(CB$1&amp;$BU255,$CI$1:$EP$1&amp;$CI$2:$EP$2,0))*VLOOKUP($BT255,$C$17:$M$20,COUNTBLANK($D$15:I$15)+1,FALSE)</f>
        <v>0.12</v>
      </c>
      <c r="CC255" s="3">
        <f t="array" ref="CC255">INDEX($CI$3:$EP$26,MATCH($BV255,$CH$3:$CH$26,0),MATCH(CC$1&amp;$BU255,$CI$1:$EP$1&amp;$CI$2:$EP$2,0))*VLOOKUP($BT255,$C$17:$M$20,COUNTBLANK($D$15:J$15)+1,FALSE)</f>
        <v>0</v>
      </c>
      <c r="CD255" s="3">
        <f t="array" ref="CD255">INDEX($CI$3:$EP$26,MATCH($BV255,$CH$3:$CH$26,0),MATCH(CD$1&amp;$BU255,$CI$1:$EP$1&amp;$CI$2:$EP$2,0))*VLOOKUP($BT255,$C$17:$M$20,COUNTBLANK($D$15:K$15)+1,FALSE)</f>
        <v>0</v>
      </c>
      <c r="CE255" s="3">
        <f t="array" ref="CE255">INDEX($CI$3:$EP$26,MATCH($BV255,$CH$3:$CH$26,0),MATCH(CE$1&amp;$BU255,$CI$1:$EP$1&amp;$CI$2:$EP$2,0))*VLOOKUP($BT255,$C$17:$M$20,COUNTBLANK($D$15:L$15)+1,FALSE)</f>
        <v>0</v>
      </c>
      <c r="CF255" s="3">
        <f t="array" ref="CF255">INDEX($CI$3:$EP$26,MATCH($BV255,$CH$3:$CH$26,0),MATCH(CF$1&amp;$BU255,$CI$1:$EP$1&amp;$CI$2:$EP$2,0))*VLOOKUP($BT255,$C$17:$M$20,COUNTBLANK($D$15:M$15)+1,FALSE)</f>
        <v>0</v>
      </c>
    </row>
    <row r="256" spans="56:84" x14ac:dyDescent="0.2">
      <c r="BD256" t="s">
        <v>418</v>
      </c>
      <c r="BE256">
        <v>1</v>
      </c>
      <c r="BF256">
        <f t="shared" si="166"/>
        <v>2</v>
      </c>
      <c r="BG256" s="1">
        <f t="shared" si="168"/>
        <v>14</v>
      </c>
      <c r="BH256" s="3">
        <f t="array" ref="BH256">INDEX($D$21:$M$44,MATCH($BD256&amp;$BF256,$C$21:$C$44&amp;$B$21:$B$44,0),MATCH(BH$1,$D$16:$M$16,0))+VLOOKUP($BE256,战斗属性模型!$K$22:$O$24,BH$2,FALSE)*INDEX($BW$3:$CF$578,MATCH($BD256&amp;$BF256&amp;$BG256,$BT$3:$BT$578&amp;$BU$3:$BU$578&amp;$BV$3:$BV$578,0),MATCH(BH$1,$BW$1:$CF$1,0))</f>
        <v>216</v>
      </c>
      <c r="BI256" s="3">
        <f t="array" ref="BI256">INDEX($D$21:$M$44,MATCH($BD256&amp;$BF256,$C$21:$C$44&amp;$B$21:$B$44,0),MATCH(BI$1,$D$16:$M$16,0))+VLOOKUP($BE256,战斗属性模型!$K$22:$O$24,BI$2,FALSE)*INDEX($BW$3:$CF$578,MATCH($BD256&amp;$BF256&amp;$BG256,$BT$3:$BT$578&amp;$BU$3:$BU$578&amp;$BV$3:$BV$578,0),MATCH(BI$1,$BW$1:$CF$1,0))</f>
        <v>11640</v>
      </c>
      <c r="BJ256" s="3">
        <f t="array" ref="BJ256">INDEX($D$21:$M$44,MATCH($BD256&amp;$BF256,$C$21:$C$44&amp;$B$21:$B$44,0),MATCH(BJ$1,$D$16:$M$16,0))+VLOOKUP($BE256,战斗属性模型!$K$22:$O$24,BJ$2,FALSE)*INDEX($BW$3:$CF$578,MATCH($BD256&amp;$BF256&amp;$BG256,$BT$3:$BT$578&amp;$BU$3:$BU$578&amp;$BV$3:$BV$578,0),MATCH(BJ$1,$BW$1:$CF$1,0))</f>
        <v>0</v>
      </c>
      <c r="BK256" s="3">
        <f t="array" ref="BK256">INDEX($D$21:$M$44,MATCH($BD256&amp;$BF256,$C$21:$C$44&amp;$B$21:$B$44,0),MATCH(BK$1,$D$16:$M$16,0))+VLOOKUP($BE256,战斗属性模型!$K$22:$O$24,BK$2,FALSE)*INDEX($BW$3:$CF$578,MATCH($BD256&amp;$BF256&amp;$BG256,$BT$3:$BT$578&amp;$BU$3:$BU$578&amp;$BV$3:$BV$578,0),MATCH(BK$1,$BW$1:$CF$1,0))</f>
        <v>0</v>
      </c>
      <c r="BL256" s="3"/>
      <c r="BM256" s="3"/>
      <c r="BN256" s="3"/>
      <c r="BO256" s="3"/>
      <c r="BP256" s="3"/>
      <c r="BQ256" s="3"/>
      <c r="BT256" t="s">
        <v>418</v>
      </c>
      <c r="BU256">
        <f t="shared" si="165"/>
        <v>5</v>
      </c>
      <c r="BV256" s="1">
        <f t="shared" si="167"/>
        <v>14</v>
      </c>
      <c r="BW256" s="3">
        <f t="array" ref="BW256">INDEX($CI$3:$EP$26,MATCH($BV256,$CH$3:$CH$26,0),MATCH(BW$1&amp;$BU256,$CI$1:$EP$1&amp;$CI$2:$EP$2,0))*VLOOKUP($BT256,$C$17:$M$20,COUNTBLANK($D$15:D$15)+1,FALSE)</f>
        <v>448</v>
      </c>
      <c r="BX256" s="3">
        <f t="array" ref="BX256">INDEX($CI$3:$EP$26,MATCH($BV256,$CH$3:$CH$26,0),MATCH(BX$1&amp;$BU256,$CI$1:$EP$1&amp;$CI$2:$EP$2,0))*VLOOKUP($BT256,$C$17:$M$20,COUNTBLANK($D$15:E$15)+1,FALSE)</f>
        <v>22400</v>
      </c>
      <c r="BY256" s="3">
        <f t="array" ref="BY256">INDEX($CI$3:$EP$26,MATCH($BV256,$CH$3:$CH$26,0),MATCH(BY$1&amp;$BU256,$CI$1:$EP$1&amp;$CI$2:$EP$2,0))*VLOOKUP($BT256,$C$17:$M$20,COUNTBLANK($D$15:F$15)+1,FALSE)</f>
        <v>0</v>
      </c>
      <c r="BZ256" s="3">
        <f t="array" ref="BZ256">INDEX($CI$3:$EP$26,MATCH($BV256,$CH$3:$CH$26,0),MATCH(BZ$1&amp;$BU256,$CI$1:$EP$1&amp;$CI$2:$EP$2,0))*VLOOKUP($BT256,$C$17:$M$20,COUNTBLANK($D$15:G$15)+1,FALSE)</f>
        <v>0</v>
      </c>
      <c r="CA256" s="3">
        <f t="array" ref="CA256">INDEX($CI$3:$EP$26,MATCH($BV256,$CH$3:$CH$26,0),MATCH(CA$1&amp;$BU256,$CI$1:$EP$1&amp;$CI$2:$EP$2,0))*VLOOKUP($BT256,$C$17:$M$20,COUNTBLANK($D$15:H$15)+1,FALSE)</f>
        <v>0</v>
      </c>
      <c r="CB256" s="3">
        <f t="array" ref="CB256">INDEX($CI$3:$EP$26,MATCH($BV256,$CH$3:$CH$26,0),MATCH(CB$1&amp;$BU256,$CI$1:$EP$1&amp;$CI$2:$EP$2,0))*VLOOKUP($BT256,$C$17:$M$20,COUNTBLANK($D$15:I$15)+1,FALSE)</f>
        <v>0.12</v>
      </c>
      <c r="CC256" s="3">
        <f t="array" ref="CC256">INDEX($CI$3:$EP$26,MATCH($BV256,$CH$3:$CH$26,0),MATCH(CC$1&amp;$BU256,$CI$1:$EP$1&amp;$CI$2:$EP$2,0))*VLOOKUP($BT256,$C$17:$M$20,COUNTBLANK($D$15:J$15)+1,FALSE)</f>
        <v>0</v>
      </c>
      <c r="CD256" s="3">
        <f t="array" ref="CD256">INDEX($CI$3:$EP$26,MATCH($BV256,$CH$3:$CH$26,0),MATCH(CD$1&amp;$BU256,$CI$1:$EP$1&amp;$CI$2:$EP$2,0))*VLOOKUP($BT256,$C$17:$M$20,COUNTBLANK($D$15:K$15)+1,FALSE)</f>
        <v>0</v>
      </c>
      <c r="CE256" s="3">
        <f t="array" ref="CE256">INDEX($CI$3:$EP$26,MATCH($BV256,$CH$3:$CH$26,0),MATCH(CE$1&amp;$BU256,$CI$1:$EP$1&amp;$CI$2:$EP$2,0))*VLOOKUP($BT256,$C$17:$M$20,COUNTBLANK($D$15:L$15)+1,FALSE)</f>
        <v>0</v>
      </c>
      <c r="CF256" s="3">
        <f t="array" ref="CF256">INDEX($CI$3:$EP$26,MATCH($BV256,$CH$3:$CH$26,0),MATCH(CF$1&amp;$BU256,$CI$1:$EP$1&amp;$CI$2:$EP$2,0))*VLOOKUP($BT256,$C$17:$M$20,COUNTBLANK($D$15:M$15)+1,FALSE)</f>
        <v>0</v>
      </c>
    </row>
    <row r="257" spans="56:84" x14ac:dyDescent="0.2">
      <c r="BD257" t="s">
        <v>418</v>
      </c>
      <c r="BE257">
        <v>1</v>
      </c>
      <c r="BF257">
        <f t="shared" si="166"/>
        <v>2</v>
      </c>
      <c r="BG257" s="1">
        <f t="shared" si="168"/>
        <v>15</v>
      </c>
      <c r="BH257" s="3">
        <f t="array" ref="BH257">INDEX($D$21:$M$44,MATCH($BD257&amp;$BF257,$C$21:$C$44&amp;$B$21:$B$44,0),MATCH(BH$1,$D$16:$M$16,0))+VLOOKUP($BE257,战斗属性模型!$K$22:$O$24,BH$2,FALSE)*INDEX($BW$3:$CF$578,MATCH($BD257&amp;$BF257&amp;$BG257,$BT$3:$BT$578&amp;$BU$3:$BU$578&amp;$BV$3:$BV$578,0),MATCH(BH$1,$BW$1:$CF$1,0))</f>
        <v>228</v>
      </c>
      <c r="BI257" s="3">
        <f t="array" ref="BI257">INDEX($D$21:$M$44,MATCH($BD257&amp;$BF257,$C$21:$C$44&amp;$B$21:$B$44,0),MATCH(BI$1,$D$16:$M$16,0))+VLOOKUP($BE257,战斗属性模型!$K$22:$O$24,BI$2,FALSE)*INDEX($BW$3:$CF$578,MATCH($BD257&amp;$BF257&amp;$BG257,$BT$3:$BT$578&amp;$BU$3:$BU$578&amp;$BV$3:$BV$578,0),MATCH(BI$1,$BW$1:$CF$1,0))</f>
        <v>12300</v>
      </c>
      <c r="BJ257" s="3">
        <f t="array" ref="BJ257">INDEX($D$21:$M$44,MATCH($BD257&amp;$BF257,$C$21:$C$44&amp;$B$21:$B$44,0),MATCH(BJ$1,$D$16:$M$16,0))+VLOOKUP($BE257,战斗属性模型!$K$22:$O$24,BJ$2,FALSE)*INDEX($BW$3:$CF$578,MATCH($BD257&amp;$BF257&amp;$BG257,$BT$3:$BT$578&amp;$BU$3:$BU$578&amp;$BV$3:$BV$578,0),MATCH(BJ$1,$BW$1:$CF$1,0))</f>
        <v>0</v>
      </c>
      <c r="BK257" s="3">
        <f t="array" ref="BK257">INDEX($D$21:$M$44,MATCH($BD257&amp;$BF257,$C$21:$C$44&amp;$B$21:$B$44,0),MATCH(BK$1,$D$16:$M$16,0))+VLOOKUP($BE257,战斗属性模型!$K$22:$O$24,BK$2,FALSE)*INDEX($BW$3:$CF$578,MATCH($BD257&amp;$BF257&amp;$BG257,$BT$3:$BT$578&amp;$BU$3:$BU$578&amp;$BV$3:$BV$578,0),MATCH(BK$1,$BW$1:$CF$1,0))</f>
        <v>0</v>
      </c>
      <c r="BL257" s="3"/>
      <c r="BM257" s="3"/>
      <c r="BN257" s="3"/>
      <c r="BO257" s="3"/>
      <c r="BP257" s="3"/>
      <c r="BQ257" s="3"/>
      <c r="BT257" t="s">
        <v>418</v>
      </c>
      <c r="BU257">
        <f t="shared" si="165"/>
        <v>5</v>
      </c>
      <c r="BV257" s="1">
        <f t="shared" si="167"/>
        <v>15</v>
      </c>
      <c r="BW257" s="3">
        <f t="array" ref="BW257">INDEX($CI$3:$EP$26,MATCH($BV257,$CH$3:$CH$26,0),MATCH(BW$1&amp;$BU257,$CI$1:$EP$1&amp;$CI$2:$EP$2,0))*VLOOKUP($BT257,$C$17:$M$20,COUNTBLANK($D$15:D$15)+1,FALSE)</f>
        <v>480</v>
      </c>
      <c r="BX257" s="3">
        <f t="array" ref="BX257">INDEX($CI$3:$EP$26,MATCH($BV257,$CH$3:$CH$26,0),MATCH(BX$1&amp;$BU257,$CI$1:$EP$1&amp;$CI$2:$EP$2,0))*VLOOKUP($BT257,$C$17:$M$20,COUNTBLANK($D$15:E$15)+1,FALSE)</f>
        <v>24000</v>
      </c>
      <c r="BY257" s="3">
        <f t="array" ref="BY257">INDEX($CI$3:$EP$26,MATCH($BV257,$CH$3:$CH$26,0),MATCH(BY$1&amp;$BU257,$CI$1:$EP$1&amp;$CI$2:$EP$2,0))*VLOOKUP($BT257,$C$17:$M$20,COUNTBLANK($D$15:F$15)+1,FALSE)</f>
        <v>0</v>
      </c>
      <c r="BZ257" s="3">
        <f t="array" ref="BZ257">INDEX($CI$3:$EP$26,MATCH($BV257,$CH$3:$CH$26,0),MATCH(BZ$1&amp;$BU257,$CI$1:$EP$1&amp;$CI$2:$EP$2,0))*VLOOKUP($BT257,$C$17:$M$20,COUNTBLANK($D$15:G$15)+1,FALSE)</f>
        <v>0</v>
      </c>
      <c r="CA257" s="3">
        <f t="array" ref="CA257">INDEX($CI$3:$EP$26,MATCH($BV257,$CH$3:$CH$26,0),MATCH(CA$1&amp;$BU257,$CI$1:$EP$1&amp;$CI$2:$EP$2,0))*VLOOKUP($BT257,$C$17:$M$20,COUNTBLANK($D$15:H$15)+1,FALSE)</f>
        <v>0</v>
      </c>
      <c r="CB257" s="3">
        <f t="array" ref="CB257">INDEX($CI$3:$EP$26,MATCH($BV257,$CH$3:$CH$26,0),MATCH(CB$1&amp;$BU257,$CI$1:$EP$1&amp;$CI$2:$EP$2,0))*VLOOKUP($BT257,$C$17:$M$20,COUNTBLANK($D$15:I$15)+1,FALSE)</f>
        <v>0.12</v>
      </c>
      <c r="CC257" s="3">
        <f t="array" ref="CC257">INDEX($CI$3:$EP$26,MATCH($BV257,$CH$3:$CH$26,0),MATCH(CC$1&amp;$BU257,$CI$1:$EP$1&amp;$CI$2:$EP$2,0))*VLOOKUP($BT257,$C$17:$M$20,COUNTBLANK($D$15:J$15)+1,FALSE)</f>
        <v>0</v>
      </c>
      <c r="CD257" s="3">
        <f t="array" ref="CD257">INDEX($CI$3:$EP$26,MATCH($BV257,$CH$3:$CH$26,0),MATCH(CD$1&amp;$BU257,$CI$1:$EP$1&amp;$CI$2:$EP$2,0))*VLOOKUP($BT257,$C$17:$M$20,COUNTBLANK($D$15:K$15)+1,FALSE)</f>
        <v>0</v>
      </c>
      <c r="CE257" s="3">
        <f t="array" ref="CE257">INDEX($CI$3:$EP$26,MATCH($BV257,$CH$3:$CH$26,0),MATCH(CE$1&amp;$BU257,$CI$1:$EP$1&amp;$CI$2:$EP$2,0))*VLOOKUP($BT257,$C$17:$M$20,COUNTBLANK($D$15:L$15)+1,FALSE)</f>
        <v>0</v>
      </c>
      <c r="CF257" s="3">
        <f t="array" ref="CF257">INDEX($CI$3:$EP$26,MATCH($BV257,$CH$3:$CH$26,0),MATCH(CF$1&amp;$BU257,$CI$1:$EP$1&amp;$CI$2:$EP$2,0))*VLOOKUP($BT257,$C$17:$M$20,COUNTBLANK($D$15:M$15)+1,FALSE)</f>
        <v>0</v>
      </c>
    </row>
    <row r="258" spans="56:84" x14ac:dyDescent="0.2">
      <c r="BD258" t="s">
        <v>418</v>
      </c>
      <c r="BE258">
        <v>1</v>
      </c>
      <c r="BF258">
        <f t="shared" si="166"/>
        <v>2</v>
      </c>
      <c r="BG258" s="1">
        <f t="shared" si="168"/>
        <v>16</v>
      </c>
      <c r="BH258" s="3">
        <f t="array" ref="BH258">INDEX($D$21:$M$44,MATCH($BD258&amp;$BF258,$C$21:$C$44&amp;$B$21:$B$44,0),MATCH(BH$1,$D$16:$M$16,0))+VLOOKUP($BE258,战斗属性模型!$K$22:$O$24,BH$2,FALSE)*INDEX($BW$3:$CF$578,MATCH($BD258&amp;$BF258&amp;$BG258,$BT$3:$BT$578&amp;$BU$3:$BU$578&amp;$BV$3:$BV$578,0),MATCH(BH$1,$BW$1:$CF$1,0))</f>
        <v>240</v>
      </c>
      <c r="BI258" s="3">
        <f t="array" ref="BI258">INDEX($D$21:$M$44,MATCH($BD258&amp;$BF258,$C$21:$C$44&amp;$B$21:$B$44,0),MATCH(BI$1,$D$16:$M$16,0))+VLOOKUP($BE258,战斗属性模型!$K$22:$O$24,BI$2,FALSE)*INDEX($BW$3:$CF$578,MATCH($BD258&amp;$BF258&amp;$BG258,$BT$3:$BT$578&amp;$BU$3:$BU$578&amp;$BV$3:$BV$578,0),MATCH(BI$1,$BW$1:$CF$1,0))</f>
        <v>12960</v>
      </c>
      <c r="BJ258" s="3">
        <f t="array" ref="BJ258">INDEX($D$21:$M$44,MATCH($BD258&amp;$BF258,$C$21:$C$44&amp;$B$21:$B$44,0),MATCH(BJ$1,$D$16:$M$16,0))+VLOOKUP($BE258,战斗属性模型!$K$22:$O$24,BJ$2,FALSE)*INDEX($BW$3:$CF$578,MATCH($BD258&amp;$BF258&amp;$BG258,$BT$3:$BT$578&amp;$BU$3:$BU$578&amp;$BV$3:$BV$578,0),MATCH(BJ$1,$BW$1:$CF$1,0))</f>
        <v>0</v>
      </c>
      <c r="BK258" s="3">
        <f t="array" ref="BK258">INDEX($D$21:$M$44,MATCH($BD258&amp;$BF258,$C$21:$C$44&amp;$B$21:$B$44,0),MATCH(BK$1,$D$16:$M$16,0))+VLOOKUP($BE258,战斗属性模型!$K$22:$O$24,BK$2,FALSE)*INDEX($BW$3:$CF$578,MATCH($BD258&amp;$BF258&amp;$BG258,$BT$3:$BT$578&amp;$BU$3:$BU$578&amp;$BV$3:$BV$578,0),MATCH(BK$1,$BW$1:$CF$1,0))</f>
        <v>0</v>
      </c>
      <c r="BL258" s="3"/>
      <c r="BM258" s="3"/>
      <c r="BN258" s="3"/>
      <c r="BO258" s="3"/>
      <c r="BP258" s="3"/>
      <c r="BQ258" s="3"/>
      <c r="BT258" t="s">
        <v>418</v>
      </c>
      <c r="BU258">
        <f t="shared" si="165"/>
        <v>5</v>
      </c>
      <c r="BV258" s="1">
        <f t="shared" si="167"/>
        <v>16</v>
      </c>
      <c r="BW258" s="3">
        <f t="array" ref="BW258">INDEX($CI$3:$EP$26,MATCH($BV258,$CH$3:$CH$26,0),MATCH(BW$1&amp;$BU258,$CI$1:$EP$1&amp;$CI$2:$EP$2,0))*VLOOKUP($BT258,$C$17:$M$20,COUNTBLANK($D$15:D$15)+1,FALSE)</f>
        <v>512</v>
      </c>
      <c r="BX258" s="3">
        <f t="array" ref="BX258">INDEX($CI$3:$EP$26,MATCH($BV258,$CH$3:$CH$26,0),MATCH(BX$1&amp;$BU258,$CI$1:$EP$1&amp;$CI$2:$EP$2,0))*VLOOKUP($BT258,$C$17:$M$20,COUNTBLANK($D$15:E$15)+1,FALSE)</f>
        <v>25600</v>
      </c>
      <c r="BY258" s="3">
        <f t="array" ref="BY258">INDEX($CI$3:$EP$26,MATCH($BV258,$CH$3:$CH$26,0),MATCH(BY$1&amp;$BU258,$CI$1:$EP$1&amp;$CI$2:$EP$2,0))*VLOOKUP($BT258,$C$17:$M$20,COUNTBLANK($D$15:F$15)+1,FALSE)</f>
        <v>0</v>
      </c>
      <c r="BZ258" s="3">
        <f t="array" ref="BZ258">INDEX($CI$3:$EP$26,MATCH($BV258,$CH$3:$CH$26,0),MATCH(BZ$1&amp;$BU258,$CI$1:$EP$1&amp;$CI$2:$EP$2,0))*VLOOKUP($BT258,$C$17:$M$20,COUNTBLANK($D$15:G$15)+1,FALSE)</f>
        <v>0</v>
      </c>
      <c r="CA258" s="3">
        <f t="array" ref="CA258">INDEX($CI$3:$EP$26,MATCH($BV258,$CH$3:$CH$26,0),MATCH(CA$1&amp;$BU258,$CI$1:$EP$1&amp;$CI$2:$EP$2,0))*VLOOKUP($BT258,$C$17:$M$20,COUNTBLANK($D$15:H$15)+1,FALSE)</f>
        <v>0</v>
      </c>
      <c r="CB258" s="3">
        <f t="array" ref="CB258">INDEX($CI$3:$EP$26,MATCH($BV258,$CH$3:$CH$26,0),MATCH(CB$1&amp;$BU258,$CI$1:$EP$1&amp;$CI$2:$EP$2,0))*VLOOKUP($BT258,$C$17:$M$20,COUNTBLANK($D$15:I$15)+1,FALSE)</f>
        <v>0.16</v>
      </c>
      <c r="CC258" s="3">
        <f t="array" ref="CC258">INDEX($CI$3:$EP$26,MATCH($BV258,$CH$3:$CH$26,0),MATCH(CC$1&amp;$BU258,$CI$1:$EP$1&amp;$CI$2:$EP$2,0))*VLOOKUP($BT258,$C$17:$M$20,COUNTBLANK($D$15:J$15)+1,FALSE)</f>
        <v>0</v>
      </c>
      <c r="CD258" s="3">
        <f t="array" ref="CD258">INDEX($CI$3:$EP$26,MATCH($BV258,$CH$3:$CH$26,0),MATCH(CD$1&amp;$BU258,$CI$1:$EP$1&amp;$CI$2:$EP$2,0))*VLOOKUP($BT258,$C$17:$M$20,COUNTBLANK($D$15:K$15)+1,FALSE)</f>
        <v>0</v>
      </c>
      <c r="CE258" s="3">
        <f t="array" ref="CE258">INDEX($CI$3:$EP$26,MATCH($BV258,$CH$3:$CH$26,0),MATCH(CE$1&amp;$BU258,$CI$1:$EP$1&amp;$CI$2:$EP$2,0))*VLOOKUP($BT258,$C$17:$M$20,COUNTBLANK($D$15:L$15)+1,FALSE)</f>
        <v>0</v>
      </c>
      <c r="CF258" s="3">
        <f t="array" ref="CF258">INDEX($CI$3:$EP$26,MATCH($BV258,$CH$3:$CH$26,0),MATCH(CF$1&amp;$BU258,$CI$1:$EP$1&amp;$CI$2:$EP$2,0))*VLOOKUP($BT258,$C$17:$M$20,COUNTBLANK($D$15:M$15)+1,FALSE)</f>
        <v>0</v>
      </c>
    </row>
    <row r="259" spans="56:84" x14ac:dyDescent="0.2">
      <c r="BD259" t="s">
        <v>418</v>
      </c>
      <c r="BE259">
        <v>1</v>
      </c>
      <c r="BF259">
        <f t="shared" si="166"/>
        <v>2</v>
      </c>
      <c r="BG259" s="1">
        <f t="shared" si="168"/>
        <v>17</v>
      </c>
      <c r="BH259" s="3">
        <f t="array" ref="BH259">INDEX($D$21:$M$44,MATCH($BD259&amp;$BF259,$C$21:$C$44&amp;$B$21:$B$44,0),MATCH(BH$1,$D$16:$M$16,0))+VLOOKUP($BE259,战斗属性模型!$K$22:$O$24,BH$2,FALSE)*INDEX($BW$3:$CF$578,MATCH($BD259&amp;$BF259&amp;$BG259,$BT$3:$BT$578&amp;$BU$3:$BU$578&amp;$BV$3:$BV$578,0),MATCH(BH$1,$BW$1:$CF$1,0))</f>
        <v>252</v>
      </c>
      <c r="BI259" s="3">
        <f t="array" ref="BI259">INDEX($D$21:$M$44,MATCH($BD259&amp;$BF259,$C$21:$C$44&amp;$B$21:$B$44,0),MATCH(BI$1,$D$16:$M$16,0))+VLOOKUP($BE259,战斗属性模型!$K$22:$O$24,BI$2,FALSE)*INDEX($BW$3:$CF$578,MATCH($BD259&amp;$BF259&amp;$BG259,$BT$3:$BT$578&amp;$BU$3:$BU$578&amp;$BV$3:$BV$578,0),MATCH(BI$1,$BW$1:$CF$1,0))</f>
        <v>13620</v>
      </c>
      <c r="BJ259" s="3">
        <f t="array" ref="BJ259">INDEX($D$21:$M$44,MATCH($BD259&amp;$BF259,$C$21:$C$44&amp;$B$21:$B$44,0),MATCH(BJ$1,$D$16:$M$16,0))+VLOOKUP($BE259,战斗属性模型!$K$22:$O$24,BJ$2,FALSE)*INDEX($BW$3:$CF$578,MATCH($BD259&amp;$BF259&amp;$BG259,$BT$3:$BT$578&amp;$BU$3:$BU$578&amp;$BV$3:$BV$578,0),MATCH(BJ$1,$BW$1:$CF$1,0))</f>
        <v>0</v>
      </c>
      <c r="BK259" s="3">
        <f t="array" ref="BK259">INDEX($D$21:$M$44,MATCH($BD259&amp;$BF259,$C$21:$C$44&amp;$B$21:$B$44,0),MATCH(BK$1,$D$16:$M$16,0))+VLOOKUP($BE259,战斗属性模型!$K$22:$O$24,BK$2,FALSE)*INDEX($BW$3:$CF$578,MATCH($BD259&amp;$BF259&amp;$BG259,$BT$3:$BT$578&amp;$BU$3:$BU$578&amp;$BV$3:$BV$578,0),MATCH(BK$1,$BW$1:$CF$1,0))</f>
        <v>0</v>
      </c>
      <c r="BL259" s="3"/>
      <c r="BM259" s="3"/>
      <c r="BN259" s="3"/>
      <c r="BO259" s="3"/>
      <c r="BP259" s="3"/>
      <c r="BQ259" s="3"/>
      <c r="BT259" t="s">
        <v>418</v>
      </c>
      <c r="BU259">
        <f t="shared" si="165"/>
        <v>5</v>
      </c>
      <c r="BV259" s="1">
        <f t="shared" si="167"/>
        <v>17</v>
      </c>
      <c r="BW259" s="3">
        <f t="array" ref="BW259">INDEX($CI$3:$EP$26,MATCH($BV259,$CH$3:$CH$26,0),MATCH(BW$1&amp;$BU259,$CI$1:$EP$1&amp;$CI$2:$EP$2,0))*VLOOKUP($BT259,$C$17:$M$20,COUNTBLANK($D$15:D$15)+1,FALSE)</f>
        <v>544</v>
      </c>
      <c r="BX259" s="3">
        <f t="array" ref="BX259">INDEX($CI$3:$EP$26,MATCH($BV259,$CH$3:$CH$26,0),MATCH(BX$1&amp;$BU259,$CI$1:$EP$1&amp;$CI$2:$EP$2,0))*VLOOKUP($BT259,$C$17:$M$20,COUNTBLANK($D$15:E$15)+1,FALSE)</f>
        <v>27200</v>
      </c>
      <c r="BY259" s="3">
        <f t="array" ref="BY259">INDEX($CI$3:$EP$26,MATCH($BV259,$CH$3:$CH$26,0),MATCH(BY$1&amp;$BU259,$CI$1:$EP$1&amp;$CI$2:$EP$2,0))*VLOOKUP($BT259,$C$17:$M$20,COUNTBLANK($D$15:F$15)+1,FALSE)</f>
        <v>0</v>
      </c>
      <c r="BZ259" s="3">
        <f t="array" ref="BZ259">INDEX($CI$3:$EP$26,MATCH($BV259,$CH$3:$CH$26,0),MATCH(BZ$1&amp;$BU259,$CI$1:$EP$1&amp;$CI$2:$EP$2,0))*VLOOKUP($BT259,$C$17:$M$20,COUNTBLANK($D$15:G$15)+1,FALSE)</f>
        <v>0</v>
      </c>
      <c r="CA259" s="3">
        <f t="array" ref="CA259">INDEX($CI$3:$EP$26,MATCH($BV259,$CH$3:$CH$26,0),MATCH(CA$1&amp;$BU259,$CI$1:$EP$1&amp;$CI$2:$EP$2,0))*VLOOKUP($BT259,$C$17:$M$20,COUNTBLANK($D$15:H$15)+1,FALSE)</f>
        <v>0</v>
      </c>
      <c r="CB259" s="3">
        <f t="array" ref="CB259">INDEX($CI$3:$EP$26,MATCH($BV259,$CH$3:$CH$26,0),MATCH(CB$1&amp;$BU259,$CI$1:$EP$1&amp;$CI$2:$EP$2,0))*VLOOKUP($BT259,$C$17:$M$20,COUNTBLANK($D$15:I$15)+1,FALSE)</f>
        <v>0.16</v>
      </c>
      <c r="CC259" s="3">
        <f t="array" ref="CC259">INDEX($CI$3:$EP$26,MATCH($BV259,$CH$3:$CH$26,0),MATCH(CC$1&amp;$BU259,$CI$1:$EP$1&amp;$CI$2:$EP$2,0))*VLOOKUP($BT259,$C$17:$M$20,COUNTBLANK($D$15:J$15)+1,FALSE)</f>
        <v>0</v>
      </c>
      <c r="CD259" s="3">
        <f t="array" ref="CD259">INDEX($CI$3:$EP$26,MATCH($BV259,$CH$3:$CH$26,0),MATCH(CD$1&amp;$BU259,$CI$1:$EP$1&amp;$CI$2:$EP$2,0))*VLOOKUP($BT259,$C$17:$M$20,COUNTBLANK($D$15:K$15)+1,FALSE)</f>
        <v>0</v>
      </c>
      <c r="CE259" s="3">
        <f t="array" ref="CE259">INDEX($CI$3:$EP$26,MATCH($BV259,$CH$3:$CH$26,0),MATCH(CE$1&amp;$BU259,$CI$1:$EP$1&amp;$CI$2:$EP$2,0))*VLOOKUP($BT259,$C$17:$M$20,COUNTBLANK($D$15:L$15)+1,FALSE)</f>
        <v>0</v>
      </c>
      <c r="CF259" s="3">
        <f t="array" ref="CF259">INDEX($CI$3:$EP$26,MATCH($BV259,$CH$3:$CH$26,0),MATCH(CF$1&amp;$BU259,$CI$1:$EP$1&amp;$CI$2:$EP$2,0))*VLOOKUP($BT259,$C$17:$M$20,COUNTBLANK($D$15:M$15)+1,FALSE)</f>
        <v>0</v>
      </c>
    </row>
    <row r="260" spans="56:84" x14ac:dyDescent="0.2">
      <c r="BD260" t="s">
        <v>418</v>
      </c>
      <c r="BE260">
        <v>1</v>
      </c>
      <c r="BF260">
        <f t="shared" si="166"/>
        <v>2</v>
      </c>
      <c r="BG260" s="1">
        <f t="shared" si="168"/>
        <v>18</v>
      </c>
      <c r="BH260" s="3">
        <f t="array" ref="BH260">INDEX($D$21:$M$44,MATCH($BD260&amp;$BF260,$C$21:$C$44&amp;$B$21:$B$44,0),MATCH(BH$1,$D$16:$M$16,0))+VLOOKUP($BE260,战斗属性模型!$K$22:$O$24,BH$2,FALSE)*INDEX($BW$3:$CF$578,MATCH($BD260&amp;$BF260&amp;$BG260,$BT$3:$BT$578&amp;$BU$3:$BU$578&amp;$BV$3:$BV$578,0),MATCH(BH$1,$BW$1:$CF$1,0))</f>
        <v>264</v>
      </c>
      <c r="BI260" s="3">
        <f t="array" ref="BI260">INDEX($D$21:$M$44,MATCH($BD260&amp;$BF260,$C$21:$C$44&amp;$B$21:$B$44,0),MATCH(BI$1,$D$16:$M$16,0))+VLOOKUP($BE260,战斗属性模型!$K$22:$O$24,BI$2,FALSE)*INDEX($BW$3:$CF$578,MATCH($BD260&amp;$BF260&amp;$BG260,$BT$3:$BT$578&amp;$BU$3:$BU$578&amp;$BV$3:$BV$578,0),MATCH(BI$1,$BW$1:$CF$1,0))</f>
        <v>14280.000000000002</v>
      </c>
      <c r="BJ260" s="3">
        <f t="array" ref="BJ260">INDEX($D$21:$M$44,MATCH($BD260&amp;$BF260,$C$21:$C$44&amp;$B$21:$B$44,0),MATCH(BJ$1,$D$16:$M$16,0))+VLOOKUP($BE260,战斗属性模型!$K$22:$O$24,BJ$2,FALSE)*INDEX($BW$3:$CF$578,MATCH($BD260&amp;$BF260&amp;$BG260,$BT$3:$BT$578&amp;$BU$3:$BU$578&amp;$BV$3:$BV$578,0),MATCH(BJ$1,$BW$1:$CF$1,0))</f>
        <v>0</v>
      </c>
      <c r="BK260" s="3">
        <f t="array" ref="BK260">INDEX($D$21:$M$44,MATCH($BD260&amp;$BF260,$C$21:$C$44&amp;$B$21:$B$44,0),MATCH(BK$1,$D$16:$M$16,0))+VLOOKUP($BE260,战斗属性模型!$K$22:$O$24,BK$2,FALSE)*INDEX($BW$3:$CF$578,MATCH($BD260&amp;$BF260&amp;$BG260,$BT$3:$BT$578&amp;$BU$3:$BU$578&amp;$BV$3:$BV$578,0),MATCH(BK$1,$BW$1:$CF$1,0))</f>
        <v>0</v>
      </c>
      <c r="BL260" s="3"/>
      <c r="BM260" s="3"/>
      <c r="BN260" s="3"/>
      <c r="BO260" s="3"/>
      <c r="BP260" s="3"/>
      <c r="BQ260" s="3"/>
      <c r="BT260" t="s">
        <v>418</v>
      </c>
      <c r="BU260">
        <f t="shared" si="165"/>
        <v>5</v>
      </c>
      <c r="BV260" s="1">
        <f t="shared" si="167"/>
        <v>18</v>
      </c>
      <c r="BW260" s="3">
        <f t="array" ref="BW260">INDEX($CI$3:$EP$26,MATCH($BV260,$CH$3:$CH$26,0),MATCH(BW$1&amp;$BU260,$CI$1:$EP$1&amp;$CI$2:$EP$2,0))*VLOOKUP($BT260,$C$17:$M$20,COUNTBLANK($D$15:D$15)+1,FALSE)</f>
        <v>576</v>
      </c>
      <c r="BX260" s="3">
        <f t="array" ref="BX260">INDEX($CI$3:$EP$26,MATCH($BV260,$CH$3:$CH$26,0),MATCH(BX$1&amp;$BU260,$CI$1:$EP$1&amp;$CI$2:$EP$2,0))*VLOOKUP($BT260,$C$17:$M$20,COUNTBLANK($D$15:E$15)+1,FALSE)</f>
        <v>28800</v>
      </c>
      <c r="BY260" s="3">
        <f t="array" ref="BY260">INDEX($CI$3:$EP$26,MATCH($BV260,$CH$3:$CH$26,0),MATCH(BY$1&amp;$BU260,$CI$1:$EP$1&amp;$CI$2:$EP$2,0))*VLOOKUP($BT260,$C$17:$M$20,COUNTBLANK($D$15:F$15)+1,FALSE)</f>
        <v>0</v>
      </c>
      <c r="BZ260" s="3">
        <f t="array" ref="BZ260">INDEX($CI$3:$EP$26,MATCH($BV260,$CH$3:$CH$26,0),MATCH(BZ$1&amp;$BU260,$CI$1:$EP$1&amp;$CI$2:$EP$2,0))*VLOOKUP($BT260,$C$17:$M$20,COUNTBLANK($D$15:G$15)+1,FALSE)</f>
        <v>0</v>
      </c>
      <c r="CA260" s="3">
        <f t="array" ref="CA260">INDEX($CI$3:$EP$26,MATCH($BV260,$CH$3:$CH$26,0),MATCH(CA$1&amp;$BU260,$CI$1:$EP$1&amp;$CI$2:$EP$2,0))*VLOOKUP($BT260,$C$17:$M$20,COUNTBLANK($D$15:H$15)+1,FALSE)</f>
        <v>0</v>
      </c>
      <c r="CB260" s="3">
        <f t="array" ref="CB260">INDEX($CI$3:$EP$26,MATCH($BV260,$CH$3:$CH$26,0),MATCH(CB$1&amp;$BU260,$CI$1:$EP$1&amp;$CI$2:$EP$2,0))*VLOOKUP($BT260,$C$17:$M$20,COUNTBLANK($D$15:I$15)+1,FALSE)</f>
        <v>0.16</v>
      </c>
      <c r="CC260" s="3">
        <f t="array" ref="CC260">INDEX($CI$3:$EP$26,MATCH($BV260,$CH$3:$CH$26,0),MATCH(CC$1&amp;$BU260,$CI$1:$EP$1&amp;$CI$2:$EP$2,0))*VLOOKUP($BT260,$C$17:$M$20,COUNTBLANK($D$15:J$15)+1,FALSE)</f>
        <v>0</v>
      </c>
      <c r="CD260" s="3">
        <f t="array" ref="CD260">INDEX($CI$3:$EP$26,MATCH($BV260,$CH$3:$CH$26,0),MATCH(CD$1&amp;$BU260,$CI$1:$EP$1&amp;$CI$2:$EP$2,0))*VLOOKUP($BT260,$C$17:$M$20,COUNTBLANK($D$15:K$15)+1,FALSE)</f>
        <v>0</v>
      </c>
      <c r="CE260" s="3">
        <f t="array" ref="CE260">INDEX($CI$3:$EP$26,MATCH($BV260,$CH$3:$CH$26,0),MATCH(CE$1&amp;$BU260,$CI$1:$EP$1&amp;$CI$2:$EP$2,0))*VLOOKUP($BT260,$C$17:$M$20,COUNTBLANK($D$15:L$15)+1,FALSE)</f>
        <v>0</v>
      </c>
      <c r="CF260" s="3">
        <f t="array" ref="CF260">INDEX($CI$3:$EP$26,MATCH($BV260,$CH$3:$CH$26,0),MATCH(CF$1&amp;$BU260,$CI$1:$EP$1&amp;$CI$2:$EP$2,0))*VLOOKUP($BT260,$C$17:$M$20,COUNTBLANK($D$15:M$15)+1,FALSE)</f>
        <v>0</v>
      </c>
    </row>
    <row r="261" spans="56:84" x14ac:dyDescent="0.2">
      <c r="BD261" t="s">
        <v>418</v>
      </c>
      <c r="BE261">
        <v>1</v>
      </c>
      <c r="BF261">
        <f t="shared" si="166"/>
        <v>2</v>
      </c>
      <c r="BG261" s="1">
        <f t="shared" si="168"/>
        <v>19</v>
      </c>
      <c r="BH261" s="3">
        <f t="array" ref="BH261">INDEX($D$21:$M$44,MATCH($BD261&amp;$BF261,$C$21:$C$44&amp;$B$21:$B$44,0),MATCH(BH$1,$D$16:$M$16,0))+VLOOKUP($BE261,战斗属性模型!$K$22:$O$24,BH$2,FALSE)*INDEX($BW$3:$CF$578,MATCH($BD261&amp;$BF261&amp;$BG261,$BT$3:$BT$578&amp;$BU$3:$BU$578&amp;$BV$3:$BV$578,0),MATCH(BH$1,$BW$1:$CF$1,0))</f>
        <v>276</v>
      </c>
      <c r="BI261" s="3">
        <f t="array" ref="BI261">INDEX($D$21:$M$44,MATCH($BD261&amp;$BF261,$C$21:$C$44&amp;$B$21:$B$44,0),MATCH(BI$1,$D$16:$M$16,0))+VLOOKUP($BE261,战斗属性模型!$K$22:$O$24,BI$2,FALSE)*INDEX($BW$3:$CF$578,MATCH($BD261&amp;$BF261&amp;$BG261,$BT$3:$BT$578&amp;$BU$3:$BU$578&amp;$BV$3:$BV$578,0),MATCH(BI$1,$BW$1:$CF$1,0))</f>
        <v>14940.000000000002</v>
      </c>
      <c r="BJ261" s="3">
        <f t="array" ref="BJ261">INDEX($D$21:$M$44,MATCH($BD261&amp;$BF261,$C$21:$C$44&amp;$B$21:$B$44,0),MATCH(BJ$1,$D$16:$M$16,0))+VLOOKUP($BE261,战斗属性模型!$K$22:$O$24,BJ$2,FALSE)*INDEX($BW$3:$CF$578,MATCH($BD261&amp;$BF261&amp;$BG261,$BT$3:$BT$578&amp;$BU$3:$BU$578&amp;$BV$3:$BV$578,0),MATCH(BJ$1,$BW$1:$CF$1,0))</f>
        <v>0</v>
      </c>
      <c r="BK261" s="3">
        <f t="array" ref="BK261">INDEX($D$21:$M$44,MATCH($BD261&amp;$BF261,$C$21:$C$44&amp;$B$21:$B$44,0),MATCH(BK$1,$D$16:$M$16,0))+VLOOKUP($BE261,战斗属性模型!$K$22:$O$24,BK$2,FALSE)*INDEX($BW$3:$CF$578,MATCH($BD261&amp;$BF261&amp;$BG261,$BT$3:$BT$578&amp;$BU$3:$BU$578&amp;$BV$3:$BV$578,0),MATCH(BK$1,$BW$1:$CF$1,0))</f>
        <v>0</v>
      </c>
      <c r="BL261" s="3"/>
      <c r="BM261" s="3"/>
      <c r="BN261" s="3"/>
      <c r="BO261" s="3"/>
      <c r="BP261" s="3"/>
      <c r="BQ261" s="3"/>
      <c r="BT261" t="s">
        <v>418</v>
      </c>
      <c r="BU261">
        <f t="shared" si="165"/>
        <v>5</v>
      </c>
      <c r="BV261" s="1">
        <f t="shared" si="167"/>
        <v>19</v>
      </c>
      <c r="BW261" s="3">
        <f t="array" ref="BW261">INDEX($CI$3:$EP$26,MATCH($BV261,$CH$3:$CH$26,0),MATCH(BW$1&amp;$BU261,$CI$1:$EP$1&amp;$CI$2:$EP$2,0))*VLOOKUP($BT261,$C$17:$M$20,COUNTBLANK($D$15:D$15)+1,FALSE)</f>
        <v>608</v>
      </c>
      <c r="BX261" s="3">
        <f t="array" ref="BX261">INDEX($CI$3:$EP$26,MATCH($BV261,$CH$3:$CH$26,0),MATCH(BX$1&amp;$BU261,$CI$1:$EP$1&amp;$CI$2:$EP$2,0))*VLOOKUP($BT261,$C$17:$M$20,COUNTBLANK($D$15:E$15)+1,FALSE)</f>
        <v>30400</v>
      </c>
      <c r="BY261" s="3">
        <f t="array" ref="BY261">INDEX($CI$3:$EP$26,MATCH($BV261,$CH$3:$CH$26,0),MATCH(BY$1&amp;$BU261,$CI$1:$EP$1&amp;$CI$2:$EP$2,0))*VLOOKUP($BT261,$C$17:$M$20,COUNTBLANK($D$15:F$15)+1,FALSE)</f>
        <v>0</v>
      </c>
      <c r="BZ261" s="3">
        <f t="array" ref="BZ261">INDEX($CI$3:$EP$26,MATCH($BV261,$CH$3:$CH$26,0),MATCH(BZ$1&amp;$BU261,$CI$1:$EP$1&amp;$CI$2:$EP$2,0))*VLOOKUP($BT261,$C$17:$M$20,COUNTBLANK($D$15:G$15)+1,FALSE)</f>
        <v>0</v>
      </c>
      <c r="CA261" s="3">
        <f t="array" ref="CA261">INDEX($CI$3:$EP$26,MATCH($BV261,$CH$3:$CH$26,0),MATCH(CA$1&amp;$BU261,$CI$1:$EP$1&amp;$CI$2:$EP$2,0))*VLOOKUP($BT261,$C$17:$M$20,COUNTBLANK($D$15:H$15)+1,FALSE)</f>
        <v>0</v>
      </c>
      <c r="CB261" s="3">
        <f t="array" ref="CB261">INDEX($CI$3:$EP$26,MATCH($BV261,$CH$3:$CH$26,0),MATCH(CB$1&amp;$BU261,$CI$1:$EP$1&amp;$CI$2:$EP$2,0))*VLOOKUP($BT261,$C$17:$M$20,COUNTBLANK($D$15:I$15)+1,FALSE)</f>
        <v>0.16</v>
      </c>
      <c r="CC261" s="3">
        <f t="array" ref="CC261">INDEX($CI$3:$EP$26,MATCH($BV261,$CH$3:$CH$26,0),MATCH(CC$1&amp;$BU261,$CI$1:$EP$1&amp;$CI$2:$EP$2,0))*VLOOKUP($BT261,$C$17:$M$20,COUNTBLANK($D$15:J$15)+1,FALSE)</f>
        <v>0</v>
      </c>
      <c r="CD261" s="3">
        <f t="array" ref="CD261">INDEX($CI$3:$EP$26,MATCH($BV261,$CH$3:$CH$26,0),MATCH(CD$1&amp;$BU261,$CI$1:$EP$1&amp;$CI$2:$EP$2,0))*VLOOKUP($BT261,$C$17:$M$20,COUNTBLANK($D$15:K$15)+1,FALSE)</f>
        <v>0</v>
      </c>
      <c r="CE261" s="3">
        <f t="array" ref="CE261">INDEX($CI$3:$EP$26,MATCH($BV261,$CH$3:$CH$26,0),MATCH(CE$1&amp;$BU261,$CI$1:$EP$1&amp;$CI$2:$EP$2,0))*VLOOKUP($BT261,$C$17:$M$20,COUNTBLANK($D$15:L$15)+1,FALSE)</f>
        <v>0</v>
      </c>
      <c r="CF261" s="3">
        <f t="array" ref="CF261">INDEX($CI$3:$EP$26,MATCH($BV261,$CH$3:$CH$26,0),MATCH(CF$1&amp;$BU261,$CI$1:$EP$1&amp;$CI$2:$EP$2,0))*VLOOKUP($BT261,$C$17:$M$20,COUNTBLANK($D$15:M$15)+1,FALSE)</f>
        <v>0</v>
      </c>
    </row>
    <row r="262" spans="56:84" x14ac:dyDescent="0.2">
      <c r="BD262" t="s">
        <v>418</v>
      </c>
      <c r="BE262">
        <v>1</v>
      </c>
      <c r="BF262">
        <f t="shared" si="166"/>
        <v>2</v>
      </c>
      <c r="BG262" s="1">
        <f t="shared" si="168"/>
        <v>20</v>
      </c>
      <c r="BH262" s="3">
        <f t="array" ref="BH262">INDEX($D$21:$M$44,MATCH($BD262&amp;$BF262,$C$21:$C$44&amp;$B$21:$B$44,0),MATCH(BH$1,$D$16:$M$16,0))+VLOOKUP($BE262,战斗属性模型!$K$22:$O$24,BH$2,FALSE)*INDEX($BW$3:$CF$578,MATCH($BD262&amp;$BF262&amp;$BG262,$BT$3:$BT$578&amp;$BU$3:$BU$578&amp;$BV$3:$BV$578,0),MATCH(BH$1,$BW$1:$CF$1,0))</f>
        <v>288</v>
      </c>
      <c r="BI262" s="3">
        <f t="array" ref="BI262">INDEX($D$21:$M$44,MATCH($BD262&amp;$BF262,$C$21:$C$44&amp;$B$21:$B$44,0),MATCH(BI$1,$D$16:$M$16,0))+VLOOKUP($BE262,战斗属性模型!$K$22:$O$24,BI$2,FALSE)*INDEX($BW$3:$CF$578,MATCH($BD262&amp;$BF262&amp;$BG262,$BT$3:$BT$578&amp;$BU$3:$BU$578&amp;$BV$3:$BV$578,0),MATCH(BI$1,$BW$1:$CF$1,0))</f>
        <v>15600.000000000002</v>
      </c>
      <c r="BJ262" s="3">
        <f t="array" ref="BJ262">INDEX($D$21:$M$44,MATCH($BD262&amp;$BF262,$C$21:$C$44&amp;$B$21:$B$44,0),MATCH(BJ$1,$D$16:$M$16,0))+VLOOKUP($BE262,战斗属性模型!$K$22:$O$24,BJ$2,FALSE)*INDEX($BW$3:$CF$578,MATCH($BD262&amp;$BF262&amp;$BG262,$BT$3:$BT$578&amp;$BU$3:$BU$578&amp;$BV$3:$BV$578,0),MATCH(BJ$1,$BW$1:$CF$1,0))</f>
        <v>0</v>
      </c>
      <c r="BK262" s="3">
        <f t="array" ref="BK262">INDEX($D$21:$M$44,MATCH($BD262&amp;$BF262,$C$21:$C$44&amp;$B$21:$B$44,0),MATCH(BK$1,$D$16:$M$16,0))+VLOOKUP($BE262,战斗属性模型!$K$22:$O$24,BK$2,FALSE)*INDEX($BW$3:$CF$578,MATCH($BD262&amp;$BF262&amp;$BG262,$BT$3:$BT$578&amp;$BU$3:$BU$578&amp;$BV$3:$BV$578,0),MATCH(BK$1,$BW$1:$CF$1,0))</f>
        <v>0</v>
      </c>
      <c r="BL262" s="3"/>
      <c r="BM262" s="3"/>
      <c r="BN262" s="3"/>
      <c r="BO262" s="3"/>
      <c r="BP262" s="3"/>
      <c r="BQ262" s="3"/>
      <c r="BT262" t="s">
        <v>418</v>
      </c>
      <c r="BU262">
        <f t="shared" si="165"/>
        <v>5</v>
      </c>
      <c r="BV262" s="1">
        <f t="shared" si="167"/>
        <v>20</v>
      </c>
      <c r="BW262" s="3">
        <f t="array" ref="BW262">INDEX($CI$3:$EP$26,MATCH($BV262,$CH$3:$CH$26,0),MATCH(BW$1&amp;$BU262,$CI$1:$EP$1&amp;$CI$2:$EP$2,0))*VLOOKUP($BT262,$C$17:$M$20,COUNTBLANK($D$15:D$15)+1,FALSE)</f>
        <v>640</v>
      </c>
      <c r="BX262" s="3">
        <f t="array" ref="BX262">INDEX($CI$3:$EP$26,MATCH($BV262,$CH$3:$CH$26,0),MATCH(BX$1&amp;$BU262,$CI$1:$EP$1&amp;$CI$2:$EP$2,0))*VLOOKUP($BT262,$C$17:$M$20,COUNTBLANK($D$15:E$15)+1,FALSE)</f>
        <v>32000</v>
      </c>
      <c r="BY262" s="3">
        <f t="array" ref="BY262">INDEX($CI$3:$EP$26,MATCH($BV262,$CH$3:$CH$26,0),MATCH(BY$1&amp;$BU262,$CI$1:$EP$1&amp;$CI$2:$EP$2,0))*VLOOKUP($BT262,$C$17:$M$20,COUNTBLANK($D$15:F$15)+1,FALSE)</f>
        <v>0</v>
      </c>
      <c r="BZ262" s="3">
        <f t="array" ref="BZ262">INDEX($CI$3:$EP$26,MATCH($BV262,$CH$3:$CH$26,0),MATCH(BZ$1&amp;$BU262,$CI$1:$EP$1&amp;$CI$2:$EP$2,0))*VLOOKUP($BT262,$C$17:$M$20,COUNTBLANK($D$15:G$15)+1,FALSE)</f>
        <v>0</v>
      </c>
      <c r="CA262" s="3">
        <f t="array" ref="CA262">INDEX($CI$3:$EP$26,MATCH($BV262,$CH$3:$CH$26,0),MATCH(CA$1&amp;$BU262,$CI$1:$EP$1&amp;$CI$2:$EP$2,0))*VLOOKUP($BT262,$C$17:$M$20,COUNTBLANK($D$15:H$15)+1,FALSE)</f>
        <v>0</v>
      </c>
      <c r="CB262" s="3">
        <f t="array" ref="CB262">INDEX($CI$3:$EP$26,MATCH($BV262,$CH$3:$CH$26,0),MATCH(CB$1&amp;$BU262,$CI$1:$EP$1&amp;$CI$2:$EP$2,0))*VLOOKUP($BT262,$C$17:$M$20,COUNTBLANK($D$15:I$15)+1,FALSE)</f>
        <v>0.20000000000000004</v>
      </c>
      <c r="CC262" s="3">
        <f t="array" ref="CC262">INDEX($CI$3:$EP$26,MATCH($BV262,$CH$3:$CH$26,0),MATCH(CC$1&amp;$BU262,$CI$1:$EP$1&amp;$CI$2:$EP$2,0))*VLOOKUP($BT262,$C$17:$M$20,COUNTBLANK($D$15:J$15)+1,FALSE)</f>
        <v>0</v>
      </c>
      <c r="CD262" s="3">
        <f t="array" ref="CD262">INDEX($CI$3:$EP$26,MATCH($BV262,$CH$3:$CH$26,0),MATCH(CD$1&amp;$BU262,$CI$1:$EP$1&amp;$CI$2:$EP$2,0))*VLOOKUP($BT262,$C$17:$M$20,COUNTBLANK($D$15:K$15)+1,FALSE)</f>
        <v>0</v>
      </c>
      <c r="CE262" s="3">
        <f t="array" ref="CE262">INDEX($CI$3:$EP$26,MATCH($BV262,$CH$3:$CH$26,0),MATCH(CE$1&amp;$BU262,$CI$1:$EP$1&amp;$CI$2:$EP$2,0))*VLOOKUP($BT262,$C$17:$M$20,COUNTBLANK($D$15:L$15)+1,FALSE)</f>
        <v>0</v>
      </c>
      <c r="CF262" s="3">
        <f t="array" ref="CF262">INDEX($CI$3:$EP$26,MATCH($BV262,$CH$3:$CH$26,0),MATCH(CF$1&amp;$BU262,$CI$1:$EP$1&amp;$CI$2:$EP$2,0))*VLOOKUP($BT262,$C$17:$M$20,COUNTBLANK($D$15:M$15)+1,FALSE)</f>
        <v>0</v>
      </c>
    </row>
    <row r="263" spans="56:84" x14ac:dyDescent="0.2">
      <c r="BD263" t="s">
        <v>418</v>
      </c>
      <c r="BE263">
        <v>1</v>
      </c>
      <c r="BF263">
        <f t="shared" si="166"/>
        <v>2</v>
      </c>
      <c r="BG263" s="1">
        <f t="shared" si="168"/>
        <v>21</v>
      </c>
      <c r="BH263" s="3">
        <f t="array" ref="BH263">INDEX($D$21:$M$44,MATCH($BD263&amp;$BF263,$C$21:$C$44&amp;$B$21:$B$44,0),MATCH(BH$1,$D$16:$M$16,0))+VLOOKUP($BE263,战斗属性模型!$K$22:$O$24,BH$2,FALSE)*INDEX($BW$3:$CF$578,MATCH($BD263&amp;$BF263&amp;$BG263,$BT$3:$BT$578&amp;$BU$3:$BU$578&amp;$BV$3:$BV$578,0),MATCH(BH$1,$BW$1:$CF$1,0))</f>
        <v>300</v>
      </c>
      <c r="BI263" s="3">
        <f t="array" ref="BI263">INDEX($D$21:$M$44,MATCH($BD263&amp;$BF263,$C$21:$C$44&amp;$B$21:$B$44,0),MATCH(BI$1,$D$16:$M$16,0))+VLOOKUP($BE263,战斗属性模型!$K$22:$O$24,BI$2,FALSE)*INDEX($BW$3:$CF$578,MATCH($BD263&amp;$BF263&amp;$BG263,$BT$3:$BT$578&amp;$BU$3:$BU$578&amp;$BV$3:$BV$578,0),MATCH(BI$1,$BW$1:$CF$1,0))</f>
        <v>16260.000000000002</v>
      </c>
      <c r="BJ263" s="3">
        <f t="array" ref="BJ263">INDEX($D$21:$M$44,MATCH($BD263&amp;$BF263,$C$21:$C$44&amp;$B$21:$B$44,0),MATCH(BJ$1,$D$16:$M$16,0))+VLOOKUP($BE263,战斗属性模型!$K$22:$O$24,BJ$2,FALSE)*INDEX($BW$3:$CF$578,MATCH($BD263&amp;$BF263&amp;$BG263,$BT$3:$BT$578&amp;$BU$3:$BU$578&amp;$BV$3:$BV$578,0),MATCH(BJ$1,$BW$1:$CF$1,0))</f>
        <v>0</v>
      </c>
      <c r="BK263" s="3">
        <f t="array" ref="BK263">INDEX($D$21:$M$44,MATCH($BD263&amp;$BF263,$C$21:$C$44&amp;$B$21:$B$44,0),MATCH(BK$1,$D$16:$M$16,0))+VLOOKUP($BE263,战斗属性模型!$K$22:$O$24,BK$2,FALSE)*INDEX($BW$3:$CF$578,MATCH($BD263&amp;$BF263&amp;$BG263,$BT$3:$BT$578&amp;$BU$3:$BU$578&amp;$BV$3:$BV$578,0),MATCH(BK$1,$BW$1:$CF$1,0))</f>
        <v>0</v>
      </c>
      <c r="BL263" s="3"/>
      <c r="BM263" s="3"/>
      <c r="BN263" s="3"/>
      <c r="BO263" s="3"/>
      <c r="BP263" s="3"/>
      <c r="BQ263" s="3"/>
      <c r="BT263" t="s">
        <v>418</v>
      </c>
      <c r="BU263">
        <f t="shared" si="165"/>
        <v>5</v>
      </c>
      <c r="BV263" s="1">
        <f t="shared" si="167"/>
        <v>21</v>
      </c>
      <c r="BW263" s="3">
        <f t="array" ref="BW263">INDEX($CI$3:$EP$26,MATCH($BV263,$CH$3:$CH$26,0),MATCH(BW$1&amp;$BU263,$CI$1:$EP$1&amp;$CI$2:$EP$2,0))*VLOOKUP($BT263,$C$17:$M$20,COUNTBLANK($D$15:D$15)+1,FALSE)</f>
        <v>672</v>
      </c>
      <c r="BX263" s="3">
        <f t="array" ref="BX263">INDEX($CI$3:$EP$26,MATCH($BV263,$CH$3:$CH$26,0),MATCH(BX$1&amp;$BU263,$CI$1:$EP$1&amp;$CI$2:$EP$2,0))*VLOOKUP($BT263,$C$17:$M$20,COUNTBLANK($D$15:E$15)+1,FALSE)</f>
        <v>33600</v>
      </c>
      <c r="BY263" s="3">
        <f t="array" ref="BY263">INDEX($CI$3:$EP$26,MATCH($BV263,$CH$3:$CH$26,0),MATCH(BY$1&amp;$BU263,$CI$1:$EP$1&amp;$CI$2:$EP$2,0))*VLOOKUP($BT263,$C$17:$M$20,COUNTBLANK($D$15:F$15)+1,FALSE)</f>
        <v>0</v>
      </c>
      <c r="BZ263" s="3">
        <f t="array" ref="BZ263">INDEX($CI$3:$EP$26,MATCH($BV263,$CH$3:$CH$26,0),MATCH(BZ$1&amp;$BU263,$CI$1:$EP$1&amp;$CI$2:$EP$2,0))*VLOOKUP($BT263,$C$17:$M$20,COUNTBLANK($D$15:G$15)+1,FALSE)</f>
        <v>0</v>
      </c>
      <c r="CA263" s="3">
        <f t="array" ref="CA263">INDEX($CI$3:$EP$26,MATCH($BV263,$CH$3:$CH$26,0),MATCH(CA$1&amp;$BU263,$CI$1:$EP$1&amp;$CI$2:$EP$2,0))*VLOOKUP($BT263,$C$17:$M$20,COUNTBLANK($D$15:H$15)+1,FALSE)</f>
        <v>0</v>
      </c>
      <c r="CB263" s="3">
        <f t="array" ref="CB263">INDEX($CI$3:$EP$26,MATCH($BV263,$CH$3:$CH$26,0),MATCH(CB$1&amp;$BU263,$CI$1:$EP$1&amp;$CI$2:$EP$2,0))*VLOOKUP($BT263,$C$17:$M$20,COUNTBLANK($D$15:I$15)+1,FALSE)</f>
        <v>0.20000000000000004</v>
      </c>
      <c r="CC263" s="3">
        <f t="array" ref="CC263">INDEX($CI$3:$EP$26,MATCH($BV263,$CH$3:$CH$26,0),MATCH(CC$1&amp;$BU263,$CI$1:$EP$1&amp;$CI$2:$EP$2,0))*VLOOKUP($BT263,$C$17:$M$20,COUNTBLANK($D$15:J$15)+1,FALSE)</f>
        <v>0</v>
      </c>
      <c r="CD263" s="3">
        <f t="array" ref="CD263">INDEX($CI$3:$EP$26,MATCH($BV263,$CH$3:$CH$26,0),MATCH(CD$1&amp;$BU263,$CI$1:$EP$1&amp;$CI$2:$EP$2,0))*VLOOKUP($BT263,$C$17:$M$20,COUNTBLANK($D$15:K$15)+1,FALSE)</f>
        <v>0</v>
      </c>
      <c r="CE263" s="3">
        <f t="array" ref="CE263">INDEX($CI$3:$EP$26,MATCH($BV263,$CH$3:$CH$26,0),MATCH(CE$1&amp;$BU263,$CI$1:$EP$1&amp;$CI$2:$EP$2,0))*VLOOKUP($BT263,$C$17:$M$20,COUNTBLANK($D$15:L$15)+1,FALSE)</f>
        <v>0</v>
      </c>
      <c r="CF263" s="3">
        <f t="array" ref="CF263">INDEX($CI$3:$EP$26,MATCH($BV263,$CH$3:$CH$26,0),MATCH(CF$1&amp;$BU263,$CI$1:$EP$1&amp;$CI$2:$EP$2,0))*VLOOKUP($BT263,$C$17:$M$20,COUNTBLANK($D$15:M$15)+1,FALSE)</f>
        <v>0</v>
      </c>
    </row>
    <row r="264" spans="56:84" x14ac:dyDescent="0.2">
      <c r="BD264" t="s">
        <v>418</v>
      </c>
      <c r="BE264">
        <v>1</v>
      </c>
      <c r="BF264">
        <f t="shared" si="166"/>
        <v>2</v>
      </c>
      <c r="BG264" s="1">
        <f t="shared" si="168"/>
        <v>22</v>
      </c>
      <c r="BH264" s="3">
        <f t="array" ref="BH264">INDEX($D$21:$M$44,MATCH($BD264&amp;$BF264,$C$21:$C$44&amp;$B$21:$B$44,0),MATCH(BH$1,$D$16:$M$16,0))+VLOOKUP($BE264,战斗属性模型!$K$22:$O$24,BH$2,FALSE)*INDEX($BW$3:$CF$578,MATCH($BD264&amp;$BF264&amp;$BG264,$BT$3:$BT$578&amp;$BU$3:$BU$578&amp;$BV$3:$BV$578,0),MATCH(BH$1,$BW$1:$CF$1,0))</f>
        <v>312</v>
      </c>
      <c r="BI264" s="3">
        <f t="array" ref="BI264">INDEX($D$21:$M$44,MATCH($BD264&amp;$BF264,$C$21:$C$44&amp;$B$21:$B$44,0),MATCH(BI$1,$D$16:$M$16,0))+VLOOKUP($BE264,战斗属性模型!$K$22:$O$24,BI$2,FALSE)*INDEX($BW$3:$CF$578,MATCH($BD264&amp;$BF264&amp;$BG264,$BT$3:$BT$578&amp;$BU$3:$BU$578&amp;$BV$3:$BV$578,0),MATCH(BI$1,$BW$1:$CF$1,0))</f>
        <v>16920</v>
      </c>
      <c r="BJ264" s="3">
        <f t="array" ref="BJ264">INDEX($D$21:$M$44,MATCH($BD264&amp;$BF264,$C$21:$C$44&amp;$B$21:$B$44,0),MATCH(BJ$1,$D$16:$M$16,0))+VLOOKUP($BE264,战斗属性模型!$K$22:$O$24,BJ$2,FALSE)*INDEX($BW$3:$CF$578,MATCH($BD264&amp;$BF264&amp;$BG264,$BT$3:$BT$578&amp;$BU$3:$BU$578&amp;$BV$3:$BV$578,0),MATCH(BJ$1,$BW$1:$CF$1,0))</f>
        <v>0</v>
      </c>
      <c r="BK264" s="3">
        <f t="array" ref="BK264">INDEX($D$21:$M$44,MATCH($BD264&amp;$BF264,$C$21:$C$44&amp;$B$21:$B$44,0),MATCH(BK$1,$D$16:$M$16,0))+VLOOKUP($BE264,战斗属性模型!$K$22:$O$24,BK$2,FALSE)*INDEX($BW$3:$CF$578,MATCH($BD264&amp;$BF264&amp;$BG264,$BT$3:$BT$578&amp;$BU$3:$BU$578&amp;$BV$3:$BV$578,0),MATCH(BK$1,$BW$1:$CF$1,0))</f>
        <v>0</v>
      </c>
      <c r="BL264" s="3"/>
      <c r="BM264" s="3"/>
      <c r="BN264" s="3"/>
      <c r="BO264" s="3"/>
      <c r="BP264" s="3"/>
      <c r="BQ264" s="3"/>
      <c r="BT264" t="s">
        <v>418</v>
      </c>
      <c r="BU264">
        <f t="shared" si="165"/>
        <v>5</v>
      </c>
      <c r="BV264" s="1">
        <f t="shared" si="167"/>
        <v>22</v>
      </c>
      <c r="BW264" s="3">
        <f t="array" ref="BW264">INDEX($CI$3:$EP$26,MATCH($BV264,$CH$3:$CH$26,0),MATCH(BW$1&amp;$BU264,$CI$1:$EP$1&amp;$CI$2:$EP$2,0))*VLOOKUP($BT264,$C$17:$M$20,COUNTBLANK($D$15:D$15)+1,FALSE)</f>
        <v>704</v>
      </c>
      <c r="BX264" s="3">
        <f t="array" ref="BX264">INDEX($CI$3:$EP$26,MATCH($BV264,$CH$3:$CH$26,0),MATCH(BX$1&amp;$BU264,$CI$1:$EP$1&amp;$CI$2:$EP$2,0))*VLOOKUP($BT264,$C$17:$M$20,COUNTBLANK($D$15:E$15)+1,FALSE)</f>
        <v>35200</v>
      </c>
      <c r="BY264" s="3">
        <f t="array" ref="BY264">INDEX($CI$3:$EP$26,MATCH($BV264,$CH$3:$CH$26,0),MATCH(BY$1&amp;$BU264,$CI$1:$EP$1&amp;$CI$2:$EP$2,0))*VLOOKUP($BT264,$C$17:$M$20,COUNTBLANK($D$15:F$15)+1,FALSE)</f>
        <v>0</v>
      </c>
      <c r="BZ264" s="3">
        <f t="array" ref="BZ264">INDEX($CI$3:$EP$26,MATCH($BV264,$CH$3:$CH$26,0),MATCH(BZ$1&amp;$BU264,$CI$1:$EP$1&amp;$CI$2:$EP$2,0))*VLOOKUP($BT264,$C$17:$M$20,COUNTBLANK($D$15:G$15)+1,FALSE)</f>
        <v>0</v>
      </c>
      <c r="CA264" s="3">
        <f t="array" ref="CA264">INDEX($CI$3:$EP$26,MATCH($BV264,$CH$3:$CH$26,0),MATCH(CA$1&amp;$BU264,$CI$1:$EP$1&amp;$CI$2:$EP$2,0))*VLOOKUP($BT264,$C$17:$M$20,COUNTBLANK($D$15:H$15)+1,FALSE)</f>
        <v>0</v>
      </c>
      <c r="CB264" s="3">
        <f t="array" ref="CB264">INDEX($CI$3:$EP$26,MATCH($BV264,$CH$3:$CH$26,0),MATCH(CB$1&amp;$BU264,$CI$1:$EP$1&amp;$CI$2:$EP$2,0))*VLOOKUP($BT264,$C$17:$M$20,COUNTBLANK($D$15:I$15)+1,FALSE)</f>
        <v>0.20000000000000004</v>
      </c>
      <c r="CC264" s="3">
        <f t="array" ref="CC264">INDEX($CI$3:$EP$26,MATCH($BV264,$CH$3:$CH$26,0),MATCH(CC$1&amp;$BU264,$CI$1:$EP$1&amp;$CI$2:$EP$2,0))*VLOOKUP($BT264,$C$17:$M$20,COUNTBLANK($D$15:J$15)+1,FALSE)</f>
        <v>0</v>
      </c>
      <c r="CD264" s="3">
        <f t="array" ref="CD264">INDEX($CI$3:$EP$26,MATCH($BV264,$CH$3:$CH$26,0),MATCH(CD$1&amp;$BU264,$CI$1:$EP$1&amp;$CI$2:$EP$2,0))*VLOOKUP($BT264,$C$17:$M$20,COUNTBLANK($D$15:K$15)+1,FALSE)</f>
        <v>0</v>
      </c>
      <c r="CE264" s="3">
        <f t="array" ref="CE264">INDEX($CI$3:$EP$26,MATCH($BV264,$CH$3:$CH$26,0),MATCH(CE$1&amp;$BU264,$CI$1:$EP$1&amp;$CI$2:$EP$2,0))*VLOOKUP($BT264,$C$17:$M$20,COUNTBLANK($D$15:L$15)+1,FALSE)</f>
        <v>0</v>
      </c>
      <c r="CF264" s="3">
        <f t="array" ref="CF264">INDEX($CI$3:$EP$26,MATCH($BV264,$CH$3:$CH$26,0),MATCH(CF$1&amp;$BU264,$CI$1:$EP$1&amp;$CI$2:$EP$2,0))*VLOOKUP($BT264,$C$17:$M$20,COUNTBLANK($D$15:M$15)+1,FALSE)</f>
        <v>0</v>
      </c>
    </row>
    <row r="265" spans="56:84" x14ac:dyDescent="0.2">
      <c r="BD265" t="s">
        <v>418</v>
      </c>
      <c r="BE265">
        <v>1</v>
      </c>
      <c r="BF265">
        <f t="shared" si="166"/>
        <v>2</v>
      </c>
      <c r="BG265" s="1">
        <f t="shared" si="168"/>
        <v>23</v>
      </c>
      <c r="BH265" s="3">
        <f t="array" ref="BH265">INDEX($D$21:$M$44,MATCH($BD265&amp;$BF265,$C$21:$C$44&amp;$B$21:$B$44,0),MATCH(BH$1,$D$16:$M$16,0))+VLOOKUP($BE265,战斗属性模型!$K$22:$O$24,BH$2,FALSE)*INDEX($BW$3:$CF$578,MATCH($BD265&amp;$BF265&amp;$BG265,$BT$3:$BT$578&amp;$BU$3:$BU$578&amp;$BV$3:$BV$578,0),MATCH(BH$1,$BW$1:$CF$1,0))</f>
        <v>324</v>
      </c>
      <c r="BI265" s="3">
        <f t="array" ref="BI265">INDEX($D$21:$M$44,MATCH($BD265&amp;$BF265,$C$21:$C$44&amp;$B$21:$B$44,0),MATCH(BI$1,$D$16:$M$16,0))+VLOOKUP($BE265,战斗属性模型!$K$22:$O$24,BI$2,FALSE)*INDEX($BW$3:$CF$578,MATCH($BD265&amp;$BF265&amp;$BG265,$BT$3:$BT$578&amp;$BU$3:$BU$578&amp;$BV$3:$BV$578,0),MATCH(BI$1,$BW$1:$CF$1,0))</f>
        <v>17580</v>
      </c>
      <c r="BJ265" s="3">
        <f t="array" ref="BJ265">INDEX($D$21:$M$44,MATCH($BD265&amp;$BF265,$C$21:$C$44&amp;$B$21:$B$44,0),MATCH(BJ$1,$D$16:$M$16,0))+VLOOKUP($BE265,战斗属性模型!$K$22:$O$24,BJ$2,FALSE)*INDEX($BW$3:$CF$578,MATCH($BD265&amp;$BF265&amp;$BG265,$BT$3:$BT$578&amp;$BU$3:$BU$578&amp;$BV$3:$BV$578,0),MATCH(BJ$1,$BW$1:$CF$1,0))</f>
        <v>0</v>
      </c>
      <c r="BK265" s="3">
        <f t="array" ref="BK265">INDEX($D$21:$M$44,MATCH($BD265&amp;$BF265,$C$21:$C$44&amp;$B$21:$B$44,0),MATCH(BK$1,$D$16:$M$16,0))+VLOOKUP($BE265,战斗属性模型!$K$22:$O$24,BK$2,FALSE)*INDEX($BW$3:$CF$578,MATCH($BD265&amp;$BF265&amp;$BG265,$BT$3:$BT$578&amp;$BU$3:$BU$578&amp;$BV$3:$BV$578,0),MATCH(BK$1,$BW$1:$CF$1,0))</f>
        <v>0</v>
      </c>
      <c r="BL265" s="3"/>
      <c r="BM265" s="3"/>
      <c r="BN265" s="3"/>
      <c r="BO265" s="3"/>
      <c r="BP265" s="3"/>
      <c r="BQ265" s="3"/>
      <c r="BT265" t="s">
        <v>418</v>
      </c>
      <c r="BU265">
        <f t="shared" si="165"/>
        <v>5</v>
      </c>
      <c r="BV265" s="1">
        <f t="shared" si="167"/>
        <v>23</v>
      </c>
      <c r="BW265" s="3">
        <f t="array" ref="BW265">INDEX($CI$3:$EP$26,MATCH($BV265,$CH$3:$CH$26,0),MATCH(BW$1&amp;$BU265,$CI$1:$EP$1&amp;$CI$2:$EP$2,0))*VLOOKUP($BT265,$C$17:$M$20,COUNTBLANK($D$15:D$15)+1,FALSE)</f>
        <v>736</v>
      </c>
      <c r="BX265" s="3">
        <f t="array" ref="BX265">INDEX($CI$3:$EP$26,MATCH($BV265,$CH$3:$CH$26,0),MATCH(BX$1&amp;$BU265,$CI$1:$EP$1&amp;$CI$2:$EP$2,0))*VLOOKUP($BT265,$C$17:$M$20,COUNTBLANK($D$15:E$15)+1,FALSE)</f>
        <v>36800</v>
      </c>
      <c r="BY265" s="3">
        <f t="array" ref="BY265">INDEX($CI$3:$EP$26,MATCH($BV265,$CH$3:$CH$26,0),MATCH(BY$1&amp;$BU265,$CI$1:$EP$1&amp;$CI$2:$EP$2,0))*VLOOKUP($BT265,$C$17:$M$20,COUNTBLANK($D$15:F$15)+1,FALSE)</f>
        <v>0</v>
      </c>
      <c r="BZ265" s="3">
        <f t="array" ref="BZ265">INDEX($CI$3:$EP$26,MATCH($BV265,$CH$3:$CH$26,0),MATCH(BZ$1&amp;$BU265,$CI$1:$EP$1&amp;$CI$2:$EP$2,0))*VLOOKUP($BT265,$C$17:$M$20,COUNTBLANK($D$15:G$15)+1,FALSE)</f>
        <v>0</v>
      </c>
      <c r="CA265" s="3">
        <f t="array" ref="CA265">INDEX($CI$3:$EP$26,MATCH($BV265,$CH$3:$CH$26,0),MATCH(CA$1&amp;$BU265,$CI$1:$EP$1&amp;$CI$2:$EP$2,0))*VLOOKUP($BT265,$C$17:$M$20,COUNTBLANK($D$15:H$15)+1,FALSE)</f>
        <v>0</v>
      </c>
      <c r="CB265" s="3">
        <f t="array" ref="CB265">INDEX($CI$3:$EP$26,MATCH($BV265,$CH$3:$CH$26,0),MATCH(CB$1&amp;$BU265,$CI$1:$EP$1&amp;$CI$2:$EP$2,0))*VLOOKUP($BT265,$C$17:$M$20,COUNTBLANK($D$15:I$15)+1,FALSE)</f>
        <v>0.20000000000000004</v>
      </c>
      <c r="CC265" s="3">
        <f t="array" ref="CC265">INDEX($CI$3:$EP$26,MATCH($BV265,$CH$3:$CH$26,0),MATCH(CC$1&amp;$BU265,$CI$1:$EP$1&amp;$CI$2:$EP$2,0))*VLOOKUP($BT265,$C$17:$M$20,COUNTBLANK($D$15:J$15)+1,FALSE)</f>
        <v>0</v>
      </c>
      <c r="CD265" s="3">
        <f t="array" ref="CD265">INDEX($CI$3:$EP$26,MATCH($BV265,$CH$3:$CH$26,0),MATCH(CD$1&amp;$BU265,$CI$1:$EP$1&amp;$CI$2:$EP$2,0))*VLOOKUP($BT265,$C$17:$M$20,COUNTBLANK($D$15:K$15)+1,FALSE)</f>
        <v>0</v>
      </c>
      <c r="CE265" s="3">
        <f t="array" ref="CE265">INDEX($CI$3:$EP$26,MATCH($BV265,$CH$3:$CH$26,0),MATCH(CE$1&amp;$BU265,$CI$1:$EP$1&amp;$CI$2:$EP$2,0))*VLOOKUP($BT265,$C$17:$M$20,COUNTBLANK($D$15:L$15)+1,FALSE)</f>
        <v>0</v>
      </c>
      <c r="CF265" s="3">
        <f t="array" ref="CF265">INDEX($CI$3:$EP$26,MATCH($BV265,$CH$3:$CH$26,0),MATCH(CF$1&amp;$BU265,$CI$1:$EP$1&amp;$CI$2:$EP$2,0))*VLOOKUP($BT265,$C$17:$M$20,COUNTBLANK($D$15:M$15)+1,FALSE)</f>
        <v>0</v>
      </c>
    </row>
    <row r="266" spans="56:84" x14ac:dyDescent="0.2">
      <c r="BD266" t="s">
        <v>418</v>
      </c>
      <c r="BE266">
        <v>1</v>
      </c>
      <c r="BF266">
        <f t="shared" si="166"/>
        <v>2</v>
      </c>
      <c r="BG266" s="1">
        <f t="shared" si="168"/>
        <v>24</v>
      </c>
      <c r="BH266" s="3">
        <f t="array" ref="BH266">INDEX($D$21:$M$44,MATCH($BD266&amp;$BF266,$C$21:$C$44&amp;$B$21:$B$44,0),MATCH(BH$1,$D$16:$M$16,0))+VLOOKUP($BE266,战斗属性模型!$K$22:$O$24,BH$2,FALSE)*INDEX($BW$3:$CF$578,MATCH($BD266&amp;$BF266&amp;$BG266,$BT$3:$BT$578&amp;$BU$3:$BU$578&amp;$BV$3:$BV$578,0),MATCH(BH$1,$BW$1:$CF$1,0))</f>
        <v>336</v>
      </c>
      <c r="BI266" s="3">
        <f t="array" ref="BI266">INDEX($D$21:$M$44,MATCH($BD266&amp;$BF266,$C$21:$C$44&amp;$B$21:$B$44,0),MATCH(BI$1,$D$16:$M$16,0))+VLOOKUP($BE266,战斗属性模型!$K$22:$O$24,BI$2,FALSE)*INDEX($BW$3:$CF$578,MATCH($BD266&amp;$BF266&amp;$BG266,$BT$3:$BT$578&amp;$BU$3:$BU$578&amp;$BV$3:$BV$578,0),MATCH(BI$1,$BW$1:$CF$1,0))</f>
        <v>18240</v>
      </c>
      <c r="BJ266" s="3">
        <f t="array" ref="BJ266">INDEX($D$21:$M$44,MATCH($BD266&amp;$BF266,$C$21:$C$44&amp;$B$21:$B$44,0),MATCH(BJ$1,$D$16:$M$16,0))+VLOOKUP($BE266,战斗属性模型!$K$22:$O$24,BJ$2,FALSE)*INDEX($BW$3:$CF$578,MATCH($BD266&amp;$BF266&amp;$BG266,$BT$3:$BT$578&amp;$BU$3:$BU$578&amp;$BV$3:$BV$578,0),MATCH(BJ$1,$BW$1:$CF$1,0))</f>
        <v>0</v>
      </c>
      <c r="BK266" s="3">
        <f t="array" ref="BK266">INDEX($D$21:$M$44,MATCH($BD266&amp;$BF266,$C$21:$C$44&amp;$B$21:$B$44,0),MATCH(BK$1,$D$16:$M$16,0))+VLOOKUP($BE266,战斗属性模型!$K$22:$O$24,BK$2,FALSE)*INDEX($BW$3:$CF$578,MATCH($BD266&amp;$BF266&amp;$BG266,$BT$3:$BT$578&amp;$BU$3:$BU$578&amp;$BV$3:$BV$578,0),MATCH(BK$1,$BW$1:$CF$1,0))</f>
        <v>0</v>
      </c>
      <c r="BL266" s="3"/>
      <c r="BM266" s="3"/>
      <c r="BN266" s="3"/>
      <c r="BO266" s="3"/>
      <c r="BP266" s="3"/>
      <c r="BQ266" s="3"/>
      <c r="BT266" t="s">
        <v>418</v>
      </c>
      <c r="BU266">
        <f t="shared" si="165"/>
        <v>5</v>
      </c>
      <c r="BV266" s="1">
        <f t="shared" si="167"/>
        <v>24</v>
      </c>
      <c r="BW266" s="3">
        <f t="array" ref="BW266">INDEX($CI$3:$EP$26,MATCH($BV266,$CH$3:$CH$26,0),MATCH(BW$1&amp;$BU266,$CI$1:$EP$1&amp;$CI$2:$EP$2,0))*VLOOKUP($BT266,$C$17:$M$20,COUNTBLANK($D$15:D$15)+1,FALSE)</f>
        <v>768</v>
      </c>
      <c r="BX266" s="3">
        <f t="array" ref="BX266">INDEX($CI$3:$EP$26,MATCH($BV266,$CH$3:$CH$26,0),MATCH(BX$1&amp;$BU266,$CI$1:$EP$1&amp;$CI$2:$EP$2,0))*VLOOKUP($BT266,$C$17:$M$20,COUNTBLANK($D$15:E$15)+1,FALSE)</f>
        <v>38400</v>
      </c>
      <c r="BY266" s="3">
        <f t="array" ref="BY266">INDEX($CI$3:$EP$26,MATCH($BV266,$CH$3:$CH$26,0),MATCH(BY$1&amp;$BU266,$CI$1:$EP$1&amp;$CI$2:$EP$2,0))*VLOOKUP($BT266,$C$17:$M$20,COUNTBLANK($D$15:F$15)+1,FALSE)</f>
        <v>0</v>
      </c>
      <c r="BZ266" s="3">
        <f t="array" ref="BZ266">INDEX($CI$3:$EP$26,MATCH($BV266,$CH$3:$CH$26,0),MATCH(BZ$1&amp;$BU266,$CI$1:$EP$1&amp;$CI$2:$EP$2,0))*VLOOKUP($BT266,$C$17:$M$20,COUNTBLANK($D$15:G$15)+1,FALSE)</f>
        <v>0</v>
      </c>
      <c r="CA266" s="3">
        <f t="array" ref="CA266">INDEX($CI$3:$EP$26,MATCH($BV266,$CH$3:$CH$26,0),MATCH(CA$1&amp;$BU266,$CI$1:$EP$1&amp;$CI$2:$EP$2,0))*VLOOKUP($BT266,$C$17:$M$20,COUNTBLANK($D$15:H$15)+1,FALSE)</f>
        <v>0</v>
      </c>
      <c r="CB266" s="3">
        <f t="array" ref="CB266">INDEX($CI$3:$EP$26,MATCH($BV266,$CH$3:$CH$26,0),MATCH(CB$1&amp;$BU266,$CI$1:$EP$1&amp;$CI$2:$EP$2,0))*VLOOKUP($BT266,$C$17:$M$20,COUNTBLANK($D$15:I$15)+1,FALSE)</f>
        <v>0.24000000000000007</v>
      </c>
      <c r="CC266" s="3">
        <f t="array" ref="CC266">INDEX($CI$3:$EP$26,MATCH($BV266,$CH$3:$CH$26,0),MATCH(CC$1&amp;$BU266,$CI$1:$EP$1&amp;$CI$2:$EP$2,0))*VLOOKUP($BT266,$C$17:$M$20,COUNTBLANK($D$15:J$15)+1,FALSE)</f>
        <v>0</v>
      </c>
      <c r="CD266" s="3">
        <f t="array" ref="CD266">INDEX($CI$3:$EP$26,MATCH($BV266,$CH$3:$CH$26,0),MATCH(CD$1&amp;$BU266,$CI$1:$EP$1&amp;$CI$2:$EP$2,0))*VLOOKUP($BT266,$C$17:$M$20,COUNTBLANK($D$15:K$15)+1,FALSE)</f>
        <v>0</v>
      </c>
      <c r="CE266" s="3">
        <f t="array" ref="CE266">INDEX($CI$3:$EP$26,MATCH($BV266,$CH$3:$CH$26,0),MATCH(CE$1&amp;$BU266,$CI$1:$EP$1&amp;$CI$2:$EP$2,0))*VLOOKUP($BT266,$C$17:$M$20,COUNTBLANK($D$15:L$15)+1,FALSE)</f>
        <v>0</v>
      </c>
      <c r="CF266" s="3">
        <f t="array" ref="CF266">INDEX($CI$3:$EP$26,MATCH($BV266,$CH$3:$CH$26,0),MATCH(CF$1&amp;$BU266,$CI$1:$EP$1&amp;$CI$2:$EP$2,0))*VLOOKUP($BT266,$C$17:$M$20,COUNTBLANK($D$15:M$15)+1,FALSE)</f>
        <v>0</v>
      </c>
    </row>
    <row r="267" spans="56:84" x14ac:dyDescent="0.2">
      <c r="BD267" t="s">
        <v>418</v>
      </c>
      <c r="BE267">
        <v>1</v>
      </c>
      <c r="BF267">
        <f t="shared" si="166"/>
        <v>3</v>
      </c>
      <c r="BG267" s="1">
        <f t="shared" si="168"/>
        <v>1</v>
      </c>
      <c r="BH267" s="3">
        <f t="array" ref="BH267">INDEX($D$21:$M$44,MATCH($BD267&amp;$BF267,$C$21:$C$44&amp;$B$21:$B$44,0),MATCH(BH$1,$D$16:$M$16,0))+VLOOKUP($BE267,战斗属性模型!$K$22:$O$24,BH$2,FALSE)*INDEX($BW$3:$CF$578,MATCH($BD267&amp;$BF267&amp;$BG267,$BT$3:$BT$578&amp;$BU$3:$BU$578&amp;$BV$3:$BV$578,0),MATCH(BH$1,$BW$1:$CF$1,0))</f>
        <v>80</v>
      </c>
      <c r="BI267" s="3">
        <f t="array" ref="BI267">INDEX($D$21:$M$44,MATCH($BD267&amp;$BF267,$C$21:$C$44&amp;$B$21:$B$44,0),MATCH(BI$1,$D$16:$M$16,0))+VLOOKUP($BE267,战斗属性模型!$K$22:$O$24,BI$2,FALSE)*INDEX($BW$3:$CF$578,MATCH($BD267&amp;$BF267&amp;$BG267,$BT$3:$BT$578&amp;$BU$3:$BU$578&amp;$BV$3:$BV$578,0),MATCH(BI$1,$BW$1:$CF$1,0))</f>
        <v>4080</v>
      </c>
      <c r="BJ267" s="3">
        <f t="array" ref="BJ267">INDEX($D$21:$M$44,MATCH($BD267&amp;$BF267,$C$21:$C$44&amp;$B$21:$B$44,0),MATCH(BJ$1,$D$16:$M$16,0))+VLOOKUP($BE267,战斗属性模型!$K$22:$O$24,BJ$2,FALSE)*INDEX($BW$3:$CF$578,MATCH($BD267&amp;$BF267&amp;$BG267,$BT$3:$BT$578&amp;$BU$3:$BU$578&amp;$BV$3:$BV$578,0),MATCH(BJ$1,$BW$1:$CF$1,0))</f>
        <v>0</v>
      </c>
      <c r="BK267" s="3">
        <f t="array" ref="BK267">INDEX($D$21:$M$44,MATCH($BD267&amp;$BF267,$C$21:$C$44&amp;$B$21:$B$44,0),MATCH(BK$1,$D$16:$M$16,0))+VLOOKUP($BE267,战斗属性模型!$K$22:$O$24,BK$2,FALSE)*INDEX($BW$3:$CF$578,MATCH($BD267&amp;$BF267&amp;$BG267,$BT$3:$BT$578&amp;$BU$3:$BU$578&amp;$BV$3:$BV$578,0),MATCH(BK$1,$BW$1:$CF$1,0))</f>
        <v>0</v>
      </c>
      <c r="BL267" s="3"/>
      <c r="BM267" s="3"/>
      <c r="BN267" s="3"/>
      <c r="BO267" s="3"/>
      <c r="BP267" s="3"/>
      <c r="BQ267" s="3"/>
      <c r="BT267" t="s">
        <v>418</v>
      </c>
      <c r="BU267">
        <f t="shared" si="165"/>
        <v>6</v>
      </c>
      <c r="BV267" s="1">
        <f t="shared" si="167"/>
        <v>1</v>
      </c>
      <c r="BW267" s="3">
        <f t="array" ref="BW267">INDEX($CI$3:$EP$26,MATCH($BV267,$CH$3:$CH$26,0),MATCH(BW$1&amp;$BU267,$CI$1:$EP$1&amp;$CI$2:$EP$2,0))*VLOOKUP($BT267,$C$17:$M$20,COUNTBLANK($D$15:D$15)+1,FALSE)</f>
        <v>48</v>
      </c>
      <c r="BX267" s="3">
        <f t="array" ref="BX267">INDEX($CI$3:$EP$26,MATCH($BV267,$CH$3:$CH$26,0),MATCH(BX$1&amp;$BU267,$CI$1:$EP$1&amp;$CI$2:$EP$2,0))*VLOOKUP($BT267,$C$17:$M$20,COUNTBLANK($D$15:E$15)+1,FALSE)</f>
        <v>2400</v>
      </c>
      <c r="BY267" s="3">
        <f t="array" ref="BY267">INDEX($CI$3:$EP$26,MATCH($BV267,$CH$3:$CH$26,0),MATCH(BY$1&amp;$BU267,$CI$1:$EP$1&amp;$CI$2:$EP$2,0))*VLOOKUP($BT267,$C$17:$M$20,COUNTBLANK($D$15:F$15)+1,FALSE)</f>
        <v>0</v>
      </c>
      <c r="BZ267" s="3">
        <f t="array" ref="BZ267">INDEX($CI$3:$EP$26,MATCH($BV267,$CH$3:$CH$26,0),MATCH(BZ$1&amp;$BU267,$CI$1:$EP$1&amp;$CI$2:$EP$2,0))*VLOOKUP($BT267,$C$17:$M$20,COUNTBLANK($D$15:G$15)+1,FALSE)</f>
        <v>0</v>
      </c>
      <c r="CA267" s="3">
        <f t="array" ref="CA267">INDEX($CI$3:$EP$26,MATCH($BV267,$CH$3:$CH$26,0),MATCH(CA$1&amp;$BU267,$CI$1:$EP$1&amp;$CI$2:$EP$2,0))*VLOOKUP($BT267,$C$17:$M$20,COUNTBLANK($D$15:H$15)+1,FALSE)</f>
        <v>0</v>
      </c>
      <c r="CB267" s="3">
        <f t="array" ref="CB267">INDEX($CI$3:$EP$26,MATCH($BV267,$CH$3:$CH$26,0),MATCH(CB$1&amp;$BU267,$CI$1:$EP$1&amp;$CI$2:$EP$2,0))*VLOOKUP($BT267,$C$17:$M$20,COUNTBLANK($D$15:I$15)+1,FALSE)</f>
        <v>0</v>
      </c>
      <c r="CC267" s="3">
        <f t="array" ref="CC267">INDEX($CI$3:$EP$26,MATCH($BV267,$CH$3:$CH$26,0),MATCH(CC$1&amp;$BU267,$CI$1:$EP$1&amp;$CI$2:$EP$2,0))*VLOOKUP($BT267,$C$17:$M$20,COUNTBLANK($D$15:J$15)+1,FALSE)</f>
        <v>0</v>
      </c>
      <c r="CD267" s="3">
        <f t="array" ref="CD267">INDEX($CI$3:$EP$26,MATCH($BV267,$CH$3:$CH$26,0),MATCH(CD$1&amp;$BU267,$CI$1:$EP$1&amp;$CI$2:$EP$2,0))*VLOOKUP($BT267,$C$17:$M$20,COUNTBLANK($D$15:K$15)+1,FALSE)</f>
        <v>0</v>
      </c>
      <c r="CE267" s="3">
        <f t="array" ref="CE267">INDEX($CI$3:$EP$26,MATCH($BV267,$CH$3:$CH$26,0),MATCH(CE$1&amp;$BU267,$CI$1:$EP$1&amp;$CI$2:$EP$2,0))*VLOOKUP($BT267,$C$17:$M$20,COUNTBLANK($D$15:L$15)+1,FALSE)</f>
        <v>0</v>
      </c>
      <c r="CF267" s="3">
        <f t="array" ref="CF267">INDEX($CI$3:$EP$26,MATCH($BV267,$CH$3:$CH$26,0),MATCH(CF$1&amp;$BU267,$CI$1:$EP$1&amp;$CI$2:$EP$2,0))*VLOOKUP($BT267,$C$17:$M$20,COUNTBLANK($D$15:M$15)+1,FALSE)</f>
        <v>0</v>
      </c>
    </row>
    <row r="268" spans="56:84" x14ac:dyDescent="0.2">
      <c r="BD268" t="s">
        <v>418</v>
      </c>
      <c r="BE268">
        <v>1</v>
      </c>
      <c r="BF268">
        <f t="shared" si="166"/>
        <v>3</v>
      </c>
      <c r="BG268" s="1">
        <f t="shared" si="168"/>
        <v>2</v>
      </c>
      <c r="BH268" s="3">
        <f t="array" ref="BH268">INDEX($D$21:$M$44,MATCH($BD268&amp;$BF268,$C$21:$C$44&amp;$B$21:$B$44,0),MATCH(BH$1,$D$16:$M$16,0))+VLOOKUP($BE268,战斗属性模型!$K$22:$O$24,BH$2,FALSE)*INDEX($BW$3:$CF$578,MATCH($BD268&amp;$BF268&amp;$BG268,$BT$3:$BT$578&amp;$BU$3:$BU$578&amp;$BV$3:$BV$578,0),MATCH(BH$1,$BW$1:$CF$1,0))</f>
        <v>96</v>
      </c>
      <c r="BI268" s="3">
        <f t="array" ref="BI268">INDEX($D$21:$M$44,MATCH($BD268&amp;$BF268,$C$21:$C$44&amp;$B$21:$B$44,0),MATCH(BI$1,$D$16:$M$16,0))+VLOOKUP($BE268,战斗属性模型!$K$22:$O$24,BI$2,FALSE)*INDEX($BW$3:$CF$578,MATCH($BD268&amp;$BF268&amp;$BG268,$BT$3:$BT$578&amp;$BU$3:$BU$578&amp;$BV$3:$BV$578,0),MATCH(BI$1,$BW$1:$CF$1,0))</f>
        <v>4960</v>
      </c>
      <c r="BJ268" s="3">
        <f t="array" ref="BJ268">INDEX($D$21:$M$44,MATCH($BD268&amp;$BF268,$C$21:$C$44&amp;$B$21:$B$44,0),MATCH(BJ$1,$D$16:$M$16,0))+VLOOKUP($BE268,战斗属性模型!$K$22:$O$24,BJ$2,FALSE)*INDEX($BW$3:$CF$578,MATCH($BD268&amp;$BF268&amp;$BG268,$BT$3:$BT$578&amp;$BU$3:$BU$578&amp;$BV$3:$BV$578,0),MATCH(BJ$1,$BW$1:$CF$1,0))</f>
        <v>0</v>
      </c>
      <c r="BK268" s="3">
        <f t="array" ref="BK268">INDEX($D$21:$M$44,MATCH($BD268&amp;$BF268,$C$21:$C$44&amp;$B$21:$B$44,0),MATCH(BK$1,$D$16:$M$16,0))+VLOOKUP($BE268,战斗属性模型!$K$22:$O$24,BK$2,FALSE)*INDEX($BW$3:$CF$578,MATCH($BD268&amp;$BF268&amp;$BG268,$BT$3:$BT$578&amp;$BU$3:$BU$578&amp;$BV$3:$BV$578,0),MATCH(BK$1,$BW$1:$CF$1,0))</f>
        <v>0</v>
      </c>
      <c r="BL268" s="3"/>
      <c r="BM268" s="3"/>
      <c r="BN268" s="3"/>
      <c r="BO268" s="3"/>
      <c r="BP268" s="3"/>
      <c r="BQ268" s="3"/>
      <c r="BT268" t="s">
        <v>418</v>
      </c>
      <c r="BU268">
        <f t="shared" si="165"/>
        <v>6</v>
      </c>
      <c r="BV268" s="1">
        <f t="shared" si="167"/>
        <v>2</v>
      </c>
      <c r="BW268" s="3">
        <f t="array" ref="BW268">INDEX($CI$3:$EP$26,MATCH($BV268,$CH$3:$CH$26,0),MATCH(BW$1&amp;$BU268,$CI$1:$EP$1&amp;$CI$2:$EP$2,0))*VLOOKUP($BT268,$C$17:$M$20,COUNTBLANK($D$15:D$15)+1,FALSE)</f>
        <v>96</v>
      </c>
      <c r="BX268" s="3">
        <f t="array" ref="BX268">INDEX($CI$3:$EP$26,MATCH($BV268,$CH$3:$CH$26,0),MATCH(BX$1&amp;$BU268,$CI$1:$EP$1&amp;$CI$2:$EP$2,0))*VLOOKUP($BT268,$C$17:$M$20,COUNTBLANK($D$15:E$15)+1,FALSE)</f>
        <v>4800</v>
      </c>
      <c r="BY268" s="3">
        <f t="array" ref="BY268">INDEX($CI$3:$EP$26,MATCH($BV268,$CH$3:$CH$26,0),MATCH(BY$1&amp;$BU268,$CI$1:$EP$1&amp;$CI$2:$EP$2,0))*VLOOKUP($BT268,$C$17:$M$20,COUNTBLANK($D$15:F$15)+1,FALSE)</f>
        <v>0</v>
      </c>
      <c r="BZ268" s="3">
        <f t="array" ref="BZ268">INDEX($CI$3:$EP$26,MATCH($BV268,$CH$3:$CH$26,0),MATCH(BZ$1&amp;$BU268,$CI$1:$EP$1&amp;$CI$2:$EP$2,0))*VLOOKUP($BT268,$C$17:$M$20,COUNTBLANK($D$15:G$15)+1,FALSE)</f>
        <v>0</v>
      </c>
      <c r="CA268" s="3">
        <f t="array" ref="CA268">INDEX($CI$3:$EP$26,MATCH($BV268,$CH$3:$CH$26,0),MATCH(CA$1&amp;$BU268,$CI$1:$EP$1&amp;$CI$2:$EP$2,0))*VLOOKUP($BT268,$C$17:$M$20,COUNTBLANK($D$15:H$15)+1,FALSE)</f>
        <v>0</v>
      </c>
      <c r="CB268" s="3">
        <f t="array" ref="CB268">INDEX($CI$3:$EP$26,MATCH($BV268,$CH$3:$CH$26,0),MATCH(CB$1&amp;$BU268,$CI$1:$EP$1&amp;$CI$2:$EP$2,0))*VLOOKUP($BT268,$C$17:$M$20,COUNTBLANK($D$15:I$15)+1,FALSE)</f>
        <v>0</v>
      </c>
      <c r="CC268" s="3">
        <f t="array" ref="CC268">INDEX($CI$3:$EP$26,MATCH($BV268,$CH$3:$CH$26,0),MATCH(CC$1&amp;$BU268,$CI$1:$EP$1&amp;$CI$2:$EP$2,0))*VLOOKUP($BT268,$C$17:$M$20,COUNTBLANK($D$15:J$15)+1,FALSE)</f>
        <v>0</v>
      </c>
      <c r="CD268" s="3">
        <f t="array" ref="CD268">INDEX($CI$3:$EP$26,MATCH($BV268,$CH$3:$CH$26,0),MATCH(CD$1&amp;$BU268,$CI$1:$EP$1&amp;$CI$2:$EP$2,0))*VLOOKUP($BT268,$C$17:$M$20,COUNTBLANK($D$15:K$15)+1,FALSE)</f>
        <v>0</v>
      </c>
      <c r="CE268" s="3">
        <f t="array" ref="CE268">INDEX($CI$3:$EP$26,MATCH($BV268,$CH$3:$CH$26,0),MATCH(CE$1&amp;$BU268,$CI$1:$EP$1&amp;$CI$2:$EP$2,0))*VLOOKUP($BT268,$C$17:$M$20,COUNTBLANK($D$15:L$15)+1,FALSE)</f>
        <v>0</v>
      </c>
      <c r="CF268" s="3">
        <f t="array" ref="CF268">INDEX($CI$3:$EP$26,MATCH($BV268,$CH$3:$CH$26,0),MATCH(CF$1&amp;$BU268,$CI$1:$EP$1&amp;$CI$2:$EP$2,0))*VLOOKUP($BT268,$C$17:$M$20,COUNTBLANK($D$15:M$15)+1,FALSE)</f>
        <v>0</v>
      </c>
    </row>
    <row r="269" spans="56:84" x14ac:dyDescent="0.2">
      <c r="BD269" t="s">
        <v>418</v>
      </c>
      <c r="BE269">
        <v>1</v>
      </c>
      <c r="BF269">
        <f t="shared" si="166"/>
        <v>3</v>
      </c>
      <c r="BG269" s="1">
        <f t="shared" si="168"/>
        <v>3</v>
      </c>
      <c r="BH269" s="3">
        <f t="array" ref="BH269">INDEX($D$21:$M$44,MATCH($BD269&amp;$BF269,$C$21:$C$44&amp;$B$21:$B$44,0),MATCH(BH$1,$D$16:$M$16,0))+VLOOKUP($BE269,战斗属性模型!$K$22:$O$24,BH$2,FALSE)*INDEX($BW$3:$CF$578,MATCH($BD269&amp;$BF269&amp;$BG269,$BT$3:$BT$578&amp;$BU$3:$BU$578&amp;$BV$3:$BV$578,0),MATCH(BH$1,$BW$1:$CF$1,0))</f>
        <v>112</v>
      </c>
      <c r="BI269" s="3">
        <f t="array" ref="BI269">INDEX($D$21:$M$44,MATCH($BD269&amp;$BF269,$C$21:$C$44&amp;$B$21:$B$44,0),MATCH(BI$1,$D$16:$M$16,0))+VLOOKUP($BE269,战斗属性模型!$K$22:$O$24,BI$2,FALSE)*INDEX($BW$3:$CF$578,MATCH($BD269&amp;$BF269&amp;$BG269,$BT$3:$BT$578&amp;$BU$3:$BU$578&amp;$BV$3:$BV$578,0),MATCH(BI$1,$BW$1:$CF$1,0))</f>
        <v>5840</v>
      </c>
      <c r="BJ269" s="3">
        <f t="array" ref="BJ269">INDEX($D$21:$M$44,MATCH($BD269&amp;$BF269,$C$21:$C$44&amp;$B$21:$B$44,0),MATCH(BJ$1,$D$16:$M$16,0))+VLOOKUP($BE269,战斗属性模型!$K$22:$O$24,BJ$2,FALSE)*INDEX($BW$3:$CF$578,MATCH($BD269&amp;$BF269&amp;$BG269,$BT$3:$BT$578&amp;$BU$3:$BU$578&amp;$BV$3:$BV$578,0),MATCH(BJ$1,$BW$1:$CF$1,0))</f>
        <v>0</v>
      </c>
      <c r="BK269" s="3">
        <f t="array" ref="BK269">INDEX($D$21:$M$44,MATCH($BD269&amp;$BF269,$C$21:$C$44&amp;$B$21:$B$44,0),MATCH(BK$1,$D$16:$M$16,0))+VLOOKUP($BE269,战斗属性模型!$K$22:$O$24,BK$2,FALSE)*INDEX($BW$3:$CF$578,MATCH($BD269&amp;$BF269&amp;$BG269,$BT$3:$BT$578&amp;$BU$3:$BU$578&amp;$BV$3:$BV$578,0),MATCH(BK$1,$BW$1:$CF$1,0))</f>
        <v>0</v>
      </c>
      <c r="BL269" s="3"/>
      <c r="BM269" s="3"/>
      <c r="BN269" s="3"/>
      <c r="BO269" s="3"/>
      <c r="BP269" s="3"/>
      <c r="BQ269" s="3"/>
      <c r="BT269" t="s">
        <v>418</v>
      </c>
      <c r="BU269">
        <f t="shared" si="165"/>
        <v>6</v>
      </c>
      <c r="BV269" s="1">
        <f t="shared" si="167"/>
        <v>3</v>
      </c>
      <c r="BW269" s="3">
        <f t="array" ref="BW269">INDEX($CI$3:$EP$26,MATCH($BV269,$CH$3:$CH$26,0),MATCH(BW$1&amp;$BU269,$CI$1:$EP$1&amp;$CI$2:$EP$2,0))*VLOOKUP($BT269,$C$17:$M$20,COUNTBLANK($D$15:D$15)+1,FALSE)</f>
        <v>144</v>
      </c>
      <c r="BX269" s="3">
        <f t="array" ref="BX269">INDEX($CI$3:$EP$26,MATCH($BV269,$CH$3:$CH$26,0),MATCH(BX$1&amp;$BU269,$CI$1:$EP$1&amp;$CI$2:$EP$2,0))*VLOOKUP($BT269,$C$17:$M$20,COUNTBLANK($D$15:E$15)+1,FALSE)</f>
        <v>7200</v>
      </c>
      <c r="BY269" s="3">
        <f t="array" ref="BY269">INDEX($CI$3:$EP$26,MATCH($BV269,$CH$3:$CH$26,0),MATCH(BY$1&amp;$BU269,$CI$1:$EP$1&amp;$CI$2:$EP$2,0))*VLOOKUP($BT269,$C$17:$M$20,COUNTBLANK($D$15:F$15)+1,FALSE)</f>
        <v>0</v>
      </c>
      <c r="BZ269" s="3">
        <f t="array" ref="BZ269">INDEX($CI$3:$EP$26,MATCH($BV269,$CH$3:$CH$26,0),MATCH(BZ$1&amp;$BU269,$CI$1:$EP$1&amp;$CI$2:$EP$2,0))*VLOOKUP($BT269,$C$17:$M$20,COUNTBLANK($D$15:G$15)+1,FALSE)</f>
        <v>0</v>
      </c>
      <c r="CA269" s="3">
        <f t="array" ref="CA269">INDEX($CI$3:$EP$26,MATCH($BV269,$CH$3:$CH$26,0),MATCH(CA$1&amp;$BU269,$CI$1:$EP$1&amp;$CI$2:$EP$2,0))*VLOOKUP($BT269,$C$17:$M$20,COUNTBLANK($D$15:H$15)+1,FALSE)</f>
        <v>0</v>
      </c>
      <c r="CB269" s="3">
        <f t="array" ref="CB269">INDEX($CI$3:$EP$26,MATCH($BV269,$CH$3:$CH$26,0),MATCH(CB$1&amp;$BU269,$CI$1:$EP$1&amp;$CI$2:$EP$2,0))*VLOOKUP($BT269,$C$17:$M$20,COUNTBLANK($D$15:I$15)+1,FALSE)</f>
        <v>0</v>
      </c>
      <c r="CC269" s="3">
        <f t="array" ref="CC269">INDEX($CI$3:$EP$26,MATCH($BV269,$CH$3:$CH$26,0),MATCH(CC$1&amp;$BU269,$CI$1:$EP$1&amp;$CI$2:$EP$2,0))*VLOOKUP($BT269,$C$17:$M$20,COUNTBLANK($D$15:J$15)+1,FALSE)</f>
        <v>0</v>
      </c>
      <c r="CD269" s="3">
        <f t="array" ref="CD269">INDEX($CI$3:$EP$26,MATCH($BV269,$CH$3:$CH$26,0),MATCH(CD$1&amp;$BU269,$CI$1:$EP$1&amp;$CI$2:$EP$2,0))*VLOOKUP($BT269,$C$17:$M$20,COUNTBLANK($D$15:K$15)+1,FALSE)</f>
        <v>0</v>
      </c>
      <c r="CE269" s="3">
        <f t="array" ref="CE269">INDEX($CI$3:$EP$26,MATCH($BV269,$CH$3:$CH$26,0),MATCH(CE$1&amp;$BU269,$CI$1:$EP$1&amp;$CI$2:$EP$2,0))*VLOOKUP($BT269,$C$17:$M$20,COUNTBLANK($D$15:L$15)+1,FALSE)</f>
        <v>0</v>
      </c>
      <c r="CF269" s="3">
        <f t="array" ref="CF269">INDEX($CI$3:$EP$26,MATCH($BV269,$CH$3:$CH$26,0),MATCH(CF$1&amp;$BU269,$CI$1:$EP$1&amp;$CI$2:$EP$2,0))*VLOOKUP($BT269,$C$17:$M$20,COUNTBLANK($D$15:M$15)+1,FALSE)</f>
        <v>0</v>
      </c>
    </row>
    <row r="270" spans="56:84" x14ac:dyDescent="0.2">
      <c r="BD270" t="s">
        <v>418</v>
      </c>
      <c r="BE270">
        <v>1</v>
      </c>
      <c r="BF270">
        <f t="shared" si="166"/>
        <v>3</v>
      </c>
      <c r="BG270" s="1">
        <f t="shared" si="168"/>
        <v>4</v>
      </c>
      <c r="BH270" s="3">
        <f t="array" ref="BH270">INDEX($D$21:$M$44,MATCH($BD270&amp;$BF270,$C$21:$C$44&amp;$B$21:$B$44,0),MATCH(BH$1,$D$16:$M$16,0))+VLOOKUP($BE270,战斗属性模型!$K$22:$O$24,BH$2,FALSE)*INDEX($BW$3:$CF$578,MATCH($BD270&amp;$BF270&amp;$BG270,$BT$3:$BT$578&amp;$BU$3:$BU$578&amp;$BV$3:$BV$578,0),MATCH(BH$1,$BW$1:$CF$1,0))</f>
        <v>128</v>
      </c>
      <c r="BI270" s="3">
        <f t="array" ref="BI270">INDEX($D$21:$M$44,MATCH($BD270&amp;$BF270,$C$21:$C$44&amp;$B$21:$B$44,0),MATCH(BI$1,$D$16:$M$16,0))+VLOOKUP($BE270,战斗属性模型!$K$22:$O$24,BI$2,FALSE)*INDEX($BW$3:$CF$578,MATCH($BD270&amp;$BF270&amp;$BG270,$BT$3:$BT$578&amp;$BU$3:$BU$578&amp;$BV$3:$BV$578,0),MATCH(BI$1,$BW$1:$CF$1,0))</f>
        <v>6720</v>
      </c>
      <c r="BJ270" s="3">
        <f t="array" ref="BJ270">INDEX($D$21:$M$44,MATCH($BD270&amp;$BF270,$C$21:$C$44&amp;$B$21:$B$44,0),MATCH(BJ$1,$D$16:$M$16,0))+VLOOKUP($BE270,战斗属性模型!$K$22:$O$24,BJ$2,FALSE)*INDEX($BW$3:$CF$578,MATCH($BD270&amp;$BF270&amp;$BG270,$BT$3:$BT$578&amp;$BU$3:$BU$578&amp;$BV$3:$BV$578,0),MATCH(BJ$1,$BW$1:$CF$1,0))</f>
        <v>0</v>
      </c>
      <c r="BK270" s="3">
        <f t="array" ref="BK270">INDEX($D$21:$M$44,MATCH($BD270&amp;$BF270,$C$21:$C$44&amp;$B$21:$B$44,0),MATCH(BK$1,$D$16:$M$16,0))+VLOOKUP($BE270,战斗属性模型!$K$22:$O$24,BK$2,FALSE)*INDEX($BW$3:$CF$578,MATCH($BD270&amp;$BF270&amp;$BG270,$BT$3:$BT$578&amp;$BU$3:$BU$578&amp;$BV$3:$BV$578,0),MATCH(BK$1,$BW$1:$CF$1,0))</f>
        <v>0</v>
      </c>
      <c r="BL270" s="3"/>
      <c r="BM270" s="3"/>
      <c r="BN270" s="3"/>
      <c r="BO270" s="3"/>
      <c r="BP270" s="3"/>
      <c r="BQ270" s="3"/>
      <c r="BT270" t="s">
        <v>418</v>
      </c>
      <c r="BU270">
        <f t="shared" si="165"/>
        <v>6</v>
      </c>
      <c r="BV270" s="1">
        <f t="shared" si="167"/>
        <v>4</v>
      </c>
      <c r="BW270" s="3">
        <f t="array" ref="BW270">INDEX($CI$3:$EP$26,MATCH($BV270,$CH$3:$CH$26,0),MATCH(BW$1&amp;$BU270,$CI$1:$EP$1&amp;$CI$2:$EP$2,0))*VLOOKUP($BT270,$C$17:$M$20,COUNTBLANK($D$15:D$15)+1,FALSE)</f>
        <v>192</v>
      </c>
      <c r="BX270" s="3">
        <f t="array" ref="BX270">INDEX($CI$3:$EP$26,MATCH($BV270,$CH$3:$CH$26,0),MATCH(BX$1&amp;$BU270,$CI$1:$EP$1&amp;$CI$2:$EP$2,0))*VLOOKUP($BT270,$C$17:$M$20,COUNTBLANK($D$15:E$15)+1,FALSE)</f>
        <v>9600</v>
      </c>
      <c r="BY270" s="3">
        <f t="array" ref="BY270">INDEX($CI$3:$EP$26,MATCH($BV270,$CH$3:$CH$26,0),MATCH(BY$1&amp;$BU270,$CI$1:$EP$1&amp;$CI$2:$EP$2,0))*VLOOKUP($BT270,$C$17:$M$20,COUNTBLANK($D$15:F$15)+1,FALSE)</f>
        <v>0</v>
      </c>
      <c r="BZ270" s="3">
        <f t="array" ref="BZ270">INDEX($CI$3:$EP$26,MATCH($BV270,$CH$3:$CH$26,0),MATCH(BZ$1&amp;$BU270,$CI$1:$EP$1&amp;$CI$2:$EP$2,0))*VLOOKUP($BT270,$C$17:$M$20,COUNTBLANK($D$15:G$15)+1,FALSE)</f>
        <v>0</v>
      </c>
      <c r="CA270" s="3">
        <f t="array" ref="CA270">INDEX($CI$3:$EP$26,MATCH($BV270,$CH$3:$CH$26,0),MATCH(CA$1&amp;$BU270,$CI$1:$EP$1&amp;$CI$2:$EP$2,0))*VLOOKUP($BT270,$C$17:$M$20,COUNTBLANK($D$15:H$15)+1,FALSE)</f>
        <v>0</v>
      </c>
      <c r="CB270" s="3">
        <f t="array" ref="CB270">INDEX($CI$3:$EP$26,MATCH($BV270,$CH$3:$CH$26,0),MATCH(CB$1&amp;$BU270,$CI$1:$EP$1&amp;$CI$2:$EP$2,0))*VLOOKUP($BT270,$C$17:$M$20,COUNTBLANK($D$15:I$15)+1,FALSE)</f>
        <v>0.06</v>
      </c>
      <c r="CC270" s="3">
        <f t="array" ref="CC270">INDEX($CI$3:$EP$26,MATCH($BV270,$CH$3:$CH$26,0),MATCH(CC$1&amp;$BU270,$CI$1:$EP$1&amp;$CI$2:$EP$2,0))*VLOOKUP($BT270,$C$17:$M$20,COUNTBLANK($D$15:J$15)+1,FALSE)</f>
        <v>0</v>
      </c>
      <c r="CD270" s="3">
        <f t="array" ref="CD270">INDEX($CI$3:$EP$26,MATCH($BV270,$CH$3:$CH$26,0),MATCH(CD$1&amp;$BU270,$CI$1:$EP$1&amp;$CI$2:$EP$2,0))*VLOOKUP($BT270,$C$17:$M$20,COUNTBLANK($D$15:K$15)+1,FALSE)</f>
        <v>0</v>
      </c>
      <c r="CE270" s="3">
        <f t="array" ref="CE270">INDEX($CI$3:$EP$26,MATCH($BV270,$CH$3:$CH$26,0),MATCH(CE$1&amp;$BU270,$CI$1:$EP$1&amp;$CI$2:$EP$2,0))*VLOOKUP($BT270,$C$17:$M$20,COUNTBLANK($D$15:L$15)+1,FALSE)</f>
        <v>0</v>
      </c>
      <c r="CF270" s="3">
        <f t="array" ref="CF270">INDEX($CI$3:$EP$26,MATCH($BV270,$CH$3:$CH$26,0),MATCH(CF$1&amp;$BU270,$CI$1:$EP$1&amp;$CI$2:$EP$2,0))*VLOOKUP($BT270,$C$17:$M$20,COUNTBLANK($D$15:M$15)+1,FALSE)</f>
        <v>0</v>
      </c>
    </row>
    <row r="271" spans="56:84" x14ac:dyDescent="0.2">
      <c r="BD271" t="s">
        <v>418</v>
      </c>
      <c r="BE271">
        <v>1</v>
      </c>
      <c r="BF271">
        <f t="shared" si="166"/>
        <v>3</v>
      </c>
      <c r="BG271" s="1">
        <f t="shared" si="168"/>
        <v>5</v>
      </c>
      <c r="BH271" s="3">
        <f t="array" ref="BH271">INDEX($D$21:$M$44,MATCH($BD271&amp;$BF271,$C$21:$C$44&amp;$B$21:$B$44,0),MATCH(BH$1,$D$16:$M$16,0))+VLOOKUP($BE271,战斗属性模型!$K$22:$O$24,BH$2,FALSE)*INDEX($BW$3:$CF$578,MATCH($BD271&amp;$BF271&amp;$BG271,$BT$3:$BT$578&amp;$BU$3:$BU$578&amp;$BV$3:$BV$578,0),MATCH(BH$1,$BW$1:$CF$1,0))</f>
        <v>144</v>
      </c>
      <c r="BI271" s="3">
        <f t="array" ref="BI271">INDEX($D$21:$M$44,MATCH($BD271&amp;$BF271,$C$21:$C$44&amp;$B$21:$B$44,0),MATCH(BI$1,$D$16:$M$16,0))+VLOOKUP($BE271,战斗属性模型!$K$22:$O$24,BI$2,FALSE)*INDEX($BW$3:$CF$578,MATCH($BD271&amp;$BF271&amp;$BG271,$BT$3:$BT$578&amp;$BU$3:$BU$578&amp;$BV$3:$BV$578,0),MATCH(BI$1,$BW$1:$CF$1,0))</f>
        <v>7600</v>
      </c>
      <c r="BJ271" s="3">
        <f t="array" ref="BJ271">INDEX($D$21:$M$44,MATCH($BD271&amp;$BF271,$C$21:$C$44&amp;$B$21:$B$44,0),MATCH(BJ$1,$D$16:$M$16,0))+VLOOKUP($BE271,战斗属性模型!$K$22:$O$24,BJ$2,FALSE)*INDEX($BW$3:$CF$578,MATCH($BD271&amp;$BF271&amp;$BG271,$BT$3:$BT$578&amp;$BU$3:$BU$578&amp;$BV$3:$BV$578,0),MATCH(BJ$1,$BW$1:$CF$1,0))</f>
        <v>0</v>
      </c>
      <c r="BK271" s="3">
        <f t="array" ref="BK271">INDEX($D$21:$M$44,MATCH($BD271&amp;$BF271,$C$21:$C$44&amp;$B$21:$B$44,0),MATCH(BK$1,$D$16:$M$16,0))+VLOOKUP($BE271,战斗属性模型!$K$22:$O$24,BK$2,FALSE)*INDEX($BW$3:$CF$578,MATCH($BD271&amp;$BF271&amp;$BG271,$BT$3:$BT$578&amp;$BU$3:$BU$578&amp;$BV$3:$BV$578,0),MATCH(BK$1,$BW$1:$CF$1,0))</f>
        <v>0</v>
      </c>
      <c r="BL271" s="3"/>
      <c r="BM271" s="3"/>
      <c r="BN271" s="3"/>
      <c r="BO271" s="3"/>
      <c r="BP271" s="3"/>
      <c r="BQ271" s="3"/>
      <c r="BT271" t="s">
        <v>418</v>
      </c>
      <c r="BU271">
        <f t="shared" si="165"/>
        <v>6</v>
      </c>
      <c r="BV271" s="1">
        <f t="shared" si="167"/>
        <v>5</v>
      </c>
      <c r="BW271" s="3">
        <f t="array" ref="BW271">INDEX($CI$3:$EP$26,MATCH($BV271,$CH$3:$CH$26,0),MATCH(BW$1&amp;$BU271,$CI$1:$EP$1&amp;$CI$2:$EP$2,0))*VLOOKUP($BT271,$C$17:$M$20,COUNTBLANK($D$15:D$15)+1,FALSE)</f>
        <v>240</v>
      </c>
      <c r="BX271" s="3">
        <f t="array" ref="BX271">INDEX($CI$3:$EP$26,MATCH($BV271,$CH$3:$CH$26,0),MATCH(BX$1&amp;$BU271,$CI$1:$EP$1&amp;$CI$2:$EP$2,0))*VLOOKUP($BT271,$C$17:$M$20,COUNTBLANK($D$15:E$15)+1,FALSE)</f>
        <v>12000</v>
      </c>
      <c r="BY271" s="3">
        <f t="array" ref="BY271">INDEX($CI$3:$EP$26,MATCH($BV271,$CH$3:$CH$26,0),MATCH(BY$1&amp;$BU271,$CI$1:$EP$1&amp;$CI$2:$EP$2,0))*VLOOKUP($BT271,$C$17:$M$20,COUNTBLANK($D$15:F$15)+1,FALSE)</f>
        <v>0</v>
      </c>
      <c r="BZ271" s="3">
        <f t="array" ref="BZ271">INDEX($CI$3:$EP$26,MATCH($BV271,$CH$3:$CH$26,0),MATCH(BZ$1&amp;$BU271,$CI$1:$EP$1&amp;$CI$2:$EP$2,0))*VLOOKUP($BT271,$C$17:$M$20,COUNTBLANK($D$15:G$15)+1,FALSE)</f>
        <v>0</v>
      </c>
      <c r="CA271" s="3">
        <f t="array" ref="CA271">INDEX($CI$3:$EP$26,MATCH($BV271,$CH$3:$CH$26,0),MATCH(CA$1&amp;$BU271,$CI$1:$EP$1&amp;$CI$2:$EP$2,0))*VLOOKUP($BT271,$C$17:$M$20,COUNTBLANK($D$15:H$15)+1,FALSE)</f>
        <v>0</v>
      </c>
      <c r="CB271" s="3">
        <f t="array" ref="CB271">INDEX($CI$3:$EP$26,MATCH($BV271,$CH$3:$CH$26,0),MATCH(CB$1&amp;$BU271,$CI$1:$EP$1&amp;$CI$2:$EP$2,0))*VLOOKUP($BT271,$C$17:$M$20,COUNTBLANK($D$15:I$15)+1,FALSE)</f>
        <v>0.06</v>
      </c>
      <c r="CC271" s="3">
        <f t="array" ref="CC271">INDEX($CI$3:$EP$26,MATCH($BV271,$CH$3:$CH$26,0),MATCH(CC$1&amp;$BU271,$CI$1:$EP$1&amp;$CI$2:$EP$2,0))*VLOOKUP($BT271,$C$17:$M$20,COUNTBLANK($D$15:J$15)+1,FALSE)</f>
        <v>0</v>
      </c>
      <c r="CD271" s="3">
        <f t="array" ref="CD271">INDEX($CI$3:$EP$26,MATCH($BV271,$CH$3:$CH$26,0),MATCH(CD$1&amp;$BU271,$CI$1:$EP$1&amp;$CI$2:$EP$2,0))*VLOOKUP($BT271,$C$17:$M$20,COUNTBLANK($D$15:K$15)+1,FALSE)</f>
        <v>0</v>
      </c>
      <c r="CE271" s="3">
        <f t="array" ref="CE271">INDEX($CI$3:$EP$26,MATCH($BV271,$CH$3:$CH$26,0),MATCH(CE$1&amp;$BU271,$CI$1:$EP$1&amp;$CI$2:$EP$2,0))*VLOOKUP($BT271,$C$17:$M$20,COUNTBLANK($D$15:L$15)+1,FALSE)</f>
        <v>0</v>
      </c>
      <c r="CF271" s="3">
        <f t="array" ref="CF271">INDEX($CI$3:$EP$26,MATCH($BV271,$CH$3:$CH$26,0),MATCH(CF$1&amp;$BU271,$CI$1:$EP$1&amp;$CI$2:$EP$2,0))*VLOOKUP($BT271,$C$17:$M$20,COUNTBLANK($D$15:M$15)+1,FALSE)</f>
        <v>0</v>
      </c>
    </row>
    <row r="272" spans="56:84" x14ac:dyDescent="0.2">
      <c r="BD272" t="s">
        <v>418</v>
      </c>
      <c r="BE272">
        <v>1</v>
      </c>
      <c r="BF272">
        <f t="shared" si="166"/>
        <v>3</v>
      </c>
      <c r="BG272" s="1">
        <f t="shared" si="168"/>
        <v>6</v>
      </c>
      <c r="BH272" s="3">
        <f t="array" ref="BH272">INDEX($D$21:$M$44,MATCH($BD272&amp;$BF272,$C$21:$C$44&amp;$B$21:$B$44,0),MATCH(BH$1,$D$16:$M$16,0))+VLOOKUP($BE272,战斗属性模型!$K$22:$O$24,BH$2,FALSE)*INDEX($BW$3:$CF$578,MATCH($BD272&amp;$BF272&amp;$BG272,$BT$3:$BT$578&amp;$BU$3:$BU$578&amp;$BV$3:$BV$578,0),MATCH(BH$1,$BW$1:$CF$1,0))</f>
        <v>160</v>
      </c>
      <c r="BI272" s="3">
        <f t="array" ref="BI272">INDEX($D$21:$M$44,MATCH($BD272&amp;$BF272,$C$21:$C$44&amp;$B$21:$B$44,0),MATCH(BI$1,$D$16:$M$16,0))+VLOOKUP($BE272,战斗属性模型!$K$22:$O$24,BI$2,FALSE)*INDEX($BW$3:$CF$578,MATCH($BD272&amp;$BF272&amp;$BG272,$BT$3:$BT$578&amp;$BU$3:$BU$578&amp;$BV$3:$BV$578,0),MATCH(BI$1,$BW$1:$CF$1,0))</f>
        <v>8480</v>
      </c>
      <c r="BJ272" s="3">
        <f t="array" ref="BJ272">INDEX($D$21:$M$44,MATCH($BD272&amp;$BF272,$C$21:$C$44&amp;$B$21:$B$44,0),MATCH(BJ$1,$D$16:$M$16,0))+VLOOKUP($BE272,战斗属性模型!$K$22:$O$24,BJ$2,FALSE)*INDEX($BW$3:$CF$578,MATCH($BD272&amp;$BF272&amp;$BG272,$BT$3:$BT$578&amp;$BU$3:$BU$578&amp;$BV$3:$BV$578,0),MATCH(BJ$1,$BW$1:$CF$1,0))</f>
        <v>0</v>
      </c>
      <c r="BK272" s="3">
        <f t="array" ref="BK272">INDEX($D$21:$M$44,MATCH($BD272&amp;$BF272,$C$21:$C$44&amp;$B$21:$B$44,0),MATCH(BK$1,$D$16:$M$16,0))+VLOOKUP($BE272,战斗属性模型!$K$22:$O$24,BK$2,FALSE)*INDEX($BW$3:$CF$578,MATCH($BD272&amp;$BF272&amp;$BG272,$BT$3:$BT$578&amp;$BU$3:$BU$578&amp;$BV$3:$BV$578,0),MATCH(BK$1,$BW$1:$CF$1,0))</f>
        <v>0</v>
      </c>
      <c r="BL272" s="3"/>
      <c r="BM272" s="3"/>
      <c r="BN272" s="3"/>
      <c r="BO272" s="3"/>
      <c r="BP272" s="3"/>
      <c r="BQ272" s="3"/>
      <c r="BT272" t="s">
        <v>418</v>
      </c>
      <c r="BU272">
        <f t="shared" si="165"/>
        <v>6</v>
      </c>
      <c r="BV272" s="1">
        <f t="shared" si="167"/>
        <v>6</v>
      </c>
      <c r="BW272" s="3">
        <f t="array" ref="BW272">INDEX($CI$3:$EP$26,MATCH($BV272,$CH$3:$CH$26,0),MATCH(BW$1&amp;$BU272,$CI$1:$EP$1&amp;$CI$2:$EP$2,0))*VLOOKUP($BT272,$C$17:$M$20,COUNTBLANK($D$15:D$15)+1,FALSE)</f>
        <v>288</v>
      </c>
      <c r="BX272" s="3">
        <f t="array" ref="BX272">INDEX($CI$3:$EP$26,MATCH($BV272,$CH$3:$CH$26,0),MATCH(BX$1&amp;$BU272,$CI$1:$EP$1&amp;$CI$2:$EP$2,0))*VLOOKUP($BT272,$C$17:$M$20,COUNTBLANK($D$15:E$15)+1,FALSE)</f>
        <v>14400</v>
      </c>
      <c r="BY272" s="3">
        <f t="array" ref="BY272">INDEX($CI$3:$EP$26,MATCH($BV272,$CH$3:$CH$26,0),MATCH(BY$1&amp;$BU272,$CI$1:$EP$1&amp;$CI$2:$EP$2,0))*VLOOKUP($BT272,$C$17:$M$20,COUNTBLANK($D$15:F$15)+1,FALSE)</f>
        <v>0</v>
      </c>
      <c r="BZ272" s="3">
        <f t="array" ref="BZ272">INDEX($CI$3:$EP$26,MATCH($BV272,$CH$3:$CH$26,0),MATCH(BZ$1&amp;$BU272,$CI$1:$EP$1&amp;$CI$2:$EP$2,0))*VLOOKUP($BT272,$C$17:$M$20,COUNTBLANK($D$15:G$15)+1,FALSE)</f>
        <v>0</v>
      </c>
      <c r="CA272" s="3">
        <f t="array" ref="CA272">INDEX($CI$3:$EP$26,MATCH($BV272,$CH$3:$CH$26,0),MATCH(CA$1&amp;$BU272,$CI$1:$EP$1&amp;$CI$2:$EP$2,0))*VLOOKUP($BT272,$C$17:$M$20,COUNTBLANK($D$15:H$15)+1,FALSE)</f>
        <v>0</v>
      </c>
      <c r="CB272" s="3">
        <f t="array" ref="CB272">INDEX($CI$3:$EP$26,MATCH($BV272,$CH$3:$CH$26,0),MATCH(CB$1&amp;$BU272,$CI$1:$EP$1&amp;$CI$2:$EP$2,0))*VLOOKUP($BT272,$C$17:$M$20,COUNTBLANK($D$15:I$15)+1,FALSE)</f>
        <v>0.06</v>
      </c>
      <c r="CC272" s="3">
        <f t="array" ref="CC272">INDEX($CI$3:$EP$26,MATCH($BV272,$CH$3:$CH$26,0),MATCH(CC$1&amp;$BU272,$CI$1:$EP$1&amp;$CI$2:$EP$2,0))*VLOOKUP($BT272,$C$17:$M$20,COUNTBLANK($D$15:J$15)+1,FALSE)</f>
        <v>0</v>
      </c>
      <c r="CD272" s="3">
        <f t="array" ref="CD272">INDEX($CI$3:$EP$26,MATCH($BV272,$CH$3:$CH$26,0),MATCH(CD$1&amp;$BU272,$CI$1:$EP$1&amp;$CI$2:$EP$2,0))*VLOOKUP($BT272,$C$17:$M$20,COUNTBLANK($D$15:K$15)+1,FALSE)</f>
        <v>0</v>
      </c>
      <c r="CE272" s="3">
        <f t="array" ref="CE272">INDEX($CI$3:$EP$26,MATCH($BV272,$CH$3:$CH$26,0),MATCH(CE$1&amp;$BU272,$CI$1:$EP$1&amp;$CI$2:$EP$2,0))*VLOOKUP($BT272,$C$17:$M$20,COUNTBLANK($D$15:L$15)+1,FALSE)</f>
        <v>0</v>
      </c>
      <c r="CF272" s="3">
        <f t="array" ref="CF272">INDEX($CI$3:$EP$26,MATCH($BV272,$CH$3:$CH$26,0),MATCH(CF$1&amp;$BU272,$CI$1:$EP$1&amp;$CI$2:$EP$2,0))*VLOOKUP($BT272,$C$17:$M$20,COUNTBLANK($D$15:M$15)+1,FALSE)</f>
        <v>0</v>
      </c>
    </row>
    <row r="273" spans="56:84" x14ac:dyDescent="0.2">
      <c r="BD273" t="s">
        <v>418</v>
      </c>
      <c r="BE273">
        <v>1</v>
      </c>
      <c r="BF273">
        <f t="shared" si="166"/>
        <v>3</v>
      </c>
      <c r="BG273" s="1">
        <f t="shared" si="168"/>
        <v>7</v>
      </c>
      <c r="BH273" s="3">
        <f t="array" ref="BH273">INDEX($D$21:$M$44,MATCH($BD273&amp;$BF273,$C$21:$C$44&amp;$B$21:$B$44,0),MATCH(BH$1,$D$16:$M$16,0))+VLOOKUP($BE273,战斗属性模型!$K$22:$O$24,BH$2,FALSE)*INDEX($BW$3:$CF$578,MATCH($BD273&amp;$BF273&amp;$BG273,$BT$3:$BT$578&amp;$BU$3:$BU$578&amp;$BV$3:$BV$578,0),MATCH(BH$1,$BW$1:$CF$1,0))</f>
        <v>176</v>
      </c>
      <c r="BI273" s="3">
        <f t="array" ref="BI273">INDEX($D$21:$M$44,MATCH($BD273&amp;$BF273,$C$21:$C$44&amp;$B$21:$B$44,0),MATCH(BI$1,$D$16:$M$16,0))+VLOOKUP($BE273,战斗属性模型!$K$22:$O$24,BI$2,FALSE)*INDEX($BW$3:$CF$578,MATCH($BD273&amp;$BF273&amp;$BG273,$BT$3:$BT$578&amp;$BU$3:$BU$578&amp;$BV$3:$BV$578,0),MATCH(BI$1,$BW$1:$CF$1,0))</f>
        <v>9360</v>
      </c>
      <c r="BJ273" s="3">
        <f t="array" ref="BJ273">INDEX($D$21:$M$44,MATCH($BD273&amp;$BF273,$C$21:$C$44&amp;$B$21:$B$44,0),MATCH(BJ$1,$D$16:$M$16,0))+VLOOKUP($BE273,战斗属性模型!$K$22:$O$24,BJ$2,FALSE)*INDEX($BW$3:$CF$578,MATCH($BD273&amp;$BF273&amp;$BG273,$BT$3:$BT$578&amp;$BU$3:$BU$578&amp;$BV$3:$BV$578,0),MATCH(BJ$1,$BW$1:$CF$1,0))</f>
        <v>0</v>
      </c>
      <c r="BK273" s="3">
        <f t="array" ref="BK273">INDEX($D$21:$M$44,MATCH($BD273&amp;$BF273,$C$21:$C$44&amp;$B$21:$B$44,0),MATCH(BK$1,$D$16:$M$16,0))+VLOOKUP($BE273,战斗属性模型!$K$22:$O$24,BK$2,FALSE)*INDEX($BW$3:$CF$578,MATCH($BD273&amp;$BF273&amp;$BG273,$BT$3:$BT$578&amp;$BU$3:$BU$578&amp;$BV$3:$BV$578,0),MATCH(BK$1,$BW$1:$CF$1,0))</f>
        <v>0</v>
      </c>
      <c r="BL273" s="3"/>
      <c r="BM273" s="3"/>
      <c r="BN273" s="3"/>
      <c r="BO273" s="3"/>
      <c r="BP273" s="3"/>
      <c r="BQ273" s="3"/>
      <c r="BT273" t="s">
        <v>418</v>
      </c>
      <c r="BU273">
        <f t="shared" si="165"/>
        <v>6</v>
      </c>
      <c r="BV273" s="1">
        <f t="shared" si="167"/>
        <v>7</v>
      </c>
      <c r="BW273" s="3">
        <f t="array" ref="BW273">INDEX($CI$3:$EP$26,MATCH($BV273,$CH$3:$CH$26,0),MATCH(BW$1&amp;$BU273,$CI$1:$EP$1&amp;$CI$2:$EP$2,0))*VLOOKUP($BT273,$C$17:$M$20,COUNTBLANK($D$15:D$15)+1,FALSE)</f>
        <v>336</v>
      </c>
      <c r="BX273" s="3">
        <f t="array" ref="BX273">INDEX($CI$3:$EP$26,MATCH($BV273,$CH$3:$CH$26,0),MATCH(BX$1&amp;$BU273,$CI$1:$EP$1&amp;$CI$2:$EP$2,0))*VLOOKUP($BT273,$C$17:$M$20,COUNTBLANK($D$15:E$15)+1,FALSE)</f>
        <v>16800</v>
      </c>
      <c r="BY273" s="3">
        <f t="array" ref="BY273">INDEX($CI$3:$EP$26,MATCH($BV273,$CH$3:$CH$26,0),MATCH(BY$1&amp;$BU273,$CI$1:$EP$1&amp;$CI$2:$EP$2,0))*VLOOKUP($BT273,$C$17:$M$20,COUNTBLANK($D$15:F$15)+1,FALSE)</f>
        <v>0</v>
      </c>
      <c r="BZ273" s="3">
        <f t="array" ref="BZ273">INDEX($CI$3:$EP$26,MATCH($BV273,$CH$3:$CH$26,0),MATCH(BZ$1&amp;$BU273,$CI$1:$EP$1&amp;$CI$2:$EP$2,0))*VLOOKUP($BT273,$C$17:$M$20,COUNTBLANK($D$15:G$15)+1,FALSE)</f>
        <v>0</v>
      </c>
      <c r="CA273" s="3">
        <f t="array" ref="CA273">INDEX($CI$3:$EP$26,MATCH($BV273,$CH$3:$CH$26,0),MATCH(CA$1&amp;$BU273,$CI$1:$EP$1&amp;$CI$2:$EP$2,0))*VLOOKUP($BT273,$C$17:$M$20,COUNTBLANK($D$15:H$15)+1,FALSE)</f>
        <v>0</v>
      </c>
      <c r="CB273" s="3">
        <f t="array" ref="CB273">INDEX($CI$3:$EP$26,MATCH($BV273,$CH$3:$CH$26,0),MATCH(CB$1&amp;$BU273,$CI$1:$EP$1&amp;$CI$2:$EP$2,0))*VLOOKUP($BT273,$C$17:$M$20,COUNTBLANK($D$15:I$15)+1,FALSE)</f>
        <v>0.06</v>
      </c>
      <c r="CC273" s="3">
        <f t="array" ref="CC273">INDEX($CI$3:$EP$26,MATCH($BV273,$CH$3:$CH$26,0),MATCH(CC$1&amp;$BU273,$CI$1:$EP$1&amp;$CI$2:$EP$2,0))*VLOOKUP($BT273,$C$17:$M$20,COUNTBLANK($D$15:J$15)+1,FALSE)</f>
        <v>0</v>
      </c>
      <c r="CD273" s="3">
        <f t="array" ref="CD273">INDEX($CI$3:$EP$26,MATCH($BV273,$CH$3:$CH$26,0),MATCH(CD$1&amp;$BU273,$CI$1:$EP$1&amp;$CI$2:$EP$2,0))*VLOOKUP($BT273,$C$17:$M$20,COUNTBLANK($D$15:K$15)+1,FALSE)</f>
        <v>0</v>
      </c>
      <c r="CE273" s="3">
        <f t="array" ref="CE273">INDEX($CI$3:$EP$26,MATCH($BV273,$CH$3:$CH$26,0),MATCH(CE$1&amp;$BU273,$CI$1:$EP$1&amp;$CI$2:$EP$2,0))*VLOOKUP($BT273,$C$17:$M$20,COUNTBLANK($D$15:L$15)+1,FALSE)</f>
        <v>0</v>
      </c>
      <c r="CF273" s="3">
        <f t="array" ref="CF273">INDEX($CI$3:$EP$26,MATCH($BV273,$CH$3:$CH$26,0),MATCH(CF$1&amp;$BU273,$CI$1:$EP$1&amp;$CI$2:$EP$2,0))*VLOOKUP($BT273,$C$17:$M$20,COUNTBLANK($D$15:M$15)+1,FALSE)</f>
        <v>0</v>
      </c>
    </row>
    <row r="274" spans="56:84" x14ac:dyDescent="0.2">
      <c r="BD274" t="s">
        <v>418</v>
      </c>
      <c r="BE274">
        <v>1</v>
      </c>
      <c r="BF274">
        <f t="shared" si="166"/>
        <v>3</v>
      </c>
      <c r="BG274" s="1">
        <f t="shared" si="168"/>
        <v>8</v>
      </c>
      <c r="BH274" s="3">
        <f t="array" ref="BH274">INDEX($D$21:$M$44,MATCH($BD274&amp;$BF274,$C$21:$C$44&amp;$B$21:$B$44,0),MATCH(BH$1,$D$16:$M$16,0))+VLOOKUP($BE274,战斗属性模型!$K$22:$O$24,BH$2,FALSE)*INDEX($BW$3:$CF$578,MATCH($BD274&amp;$BF274&amp;$BG274,$BT$3:$BT$578&amp;$BU$3:$BU$578&amp;$BV$3:$BV$578,0),MATCH(BH$1,$BW$1:$CF$1,0))</f>
        <v>192</v>
      </c>
      <c r="BI274" s="3">
        <f t="array" ref="BI274">INDEX($D$21:$M$44,MATCH($BD274&amp;$BF274,$C$21:$C$44&amp;$B$21:$B$44,0),MATCH(BI$1,$D$16:$M$16,0))+VLOOKUP($BE274,战斗属性模型!$K$22:$O$24,BI$2,FALSE)*INDEX($BW$3:$CF$578,MATCH($BD274&amp;$BF274&amp;$BG274,$BT$3:$BT$578&amp;$BU$3:$BU$578&amp;$BV$3:$BV$578,0),MATCH(BI$1,$BW$1:$CF$1,0))</f>
        <v>10240</v>
      </c>
      <c r="BJ274" s="3">
        <f t="array" ref="BJ274">INDEX($D$21:$M$44,MATCH($BD274&amp;$BF274,$C$21:$C$44&amp;$B$21:$B$44,0),MATCH(BJ$1,$D$16:$M$16,0))+VLOOKUP($BE274,战斗属性模型!$K$22:$O$24,BJ$2,FALSE)*INDEX($BW$3:$CF$578,MATCH($BD274&amp;$BF274&amp;$BG274,$BT$3:$BT$578&amp;$BU$3:$BU$578&amp;$BV$3:$BV$578,0),MATCH(BJ$1,$BW$1:$CF$1,0))</f>
        <v>0</v>
      </c>
      <c r="BK274" s="3">
        <f t="array" ref="BK274">INDEX($D$21:$M$44,MATCH($BD274&amp;$BF274,$C$21:$C$44&amp;$B$21:$B$44,0),MATCH(BK$1,$D$16:$M$16,0))+VLOOKUP($BE274,战斗属性模型!$K$22:$O$24,BK$2,FALSE)*INDEX($BW$3:$CF$578,MATCH($BD274&amp;$BF274&amp;$BG274,$BT$3:$BT$578&amp;$BU$3:$BU$578&amp;$BV$3:$BV$578,0),MATCH(BK$1,$BW$1:$CF$1,0))</f>
        <v>0</v>
      </c>
      <c r="BL274" s="3"/>
      <c r="BM274" s="3"/>
      <c r="BN274" s="3"/>
      <c r="BO274" s="3"/>
      <c r="BP274" s="3"/>
      <c r="BQ274" s="3"/>
      <c r="BT274" t="s">
        <v>418</v>
      </c>
      <c r="BU274">
        <f t="shared" si="165"/>
        <v>6</v>
      </c>
      <c r="BV274" s="1">
        <f t="shared" si="167"/>
        <v>8</v>
      </c>
      <c r="BW274" s="3">
        <f t="array" ref="BW274">INDEX($CI$3:$EP$26,MATCH($BV274,$CH$3:$CH$26,0),MATCH(BW$1&amp;$BU274,$CI$1:$EP$1&amp;$CI$2:$EP$2,0))*VLOOKUP($BT274,$C$17:$M$20,COUNTBLANK($D$15:D$15)+1,FALSE)</f>
        <v>384</v>
      </c>
      <c r="BX274" s="3">
        <f t="array" ref="BX274">INDEX($CI$3:$EP$26,MATCH($BV274,$CH$3:$CH$26,0),MATCH(BX$1&amp;$BU274,$CI$1:$EP$1&amp;$CI$2:$EP$2,0))*VLOOKUP($BT274,$C$17:$M$20,COUNTBLANK($D$15:E$15)+1,FALSE)</f>
        <v>19200</v>
      </c>
      <c r="BY274" s="3">
        <f t="array" ref="BY274">INDEX($CI$3:$EP$26,MATCH($BV274,$CH$3:$CH$26,0),MATCH(BY$1&amp;$BU274,$CI$1:$EP$1&amp;$CI$2:$EP$2,0))*VLOOKUP($BT274,$C$17:$M$20,COUNTBLANK($D$15:F$15)+1,FALSE)</f>
        <v>0</v>
      </c>
      <c r="BZ274" s="3">
        <f t="array" ref="BZ274">INDEX($CI$3:$EP$26,MATCH($BV274,$CH$3:$CH$26,0),MATCH(BZ$1&amp;$BU274,$CI$1:$EP$1&amp;$CI$2:$EP$2,0))*VLOOKUP($BT274,$C$17:$M$20,COUNTBLANK($D$15:G$15)+1,FALSE)</f>
        <v>0</v>
      </c>
      <c r="CA274" s="3">
        <f t="array" ref="CA274">INDEX($CI$3:$EP$26,MATCH($BV274,$CH$3:$CH$26,0),MATCH(CA$1&amp;$BU274,$CI$1:$EP$1&amp;$CI$2:$EP$2,0))*VLOOKUP($BT274,$C$17:$M$20,COUNTBLANK($D$15:H$15)+1,FALSE)</f>
        <v>0</v>
      </c>
      <c r="CB274" s="3">
        <f t="array" ref="CB274">INDEX($CI$3:$EP$26,MATCH($BV274,$CH$3:$CH$26,0),MATCH(CB$1&amp;$BU274,$CI$1:$EP$1&amp;$CI$2:$EP$2,0))*VLOOKUP($BT274,$C$17:$M$20,COUNTBLANK($D$15:I$15)+1,FALSE)</f>
        <v>0.12</v>
      </c>
      <c r="CC274" s="3">
        <f t="array" ref="CC274">INDEX($CI$3:$EP$26,MATCH($BV274,$CH$3:$CH$26,0),MATCH(CC$1&amp;$BU274,$CI$1:$EP$1&amp;$CI$2:$EP$2,0))*VLOOKUP($BT274,$C$17:$M$20,COUNTBLANK($D$15:J$15)+1,FALSE)</f>
        <v>0</v>
      </c>
      <c r="CD274" s="3">
        <f t="array" ref="CD274">INDEX($CI$3:$EP$26,MATCH($BV274,$CH$3:$CH$26,0),MATCH(CD$1&amp;$BU274,$CI$1:$EP$1&amp;$CI$2:$EP$2,0))*VLOOKUP($BT274,$C$17:$M$20,COUNTBLANK($D$15:K$15)+1,FALSE)</f>
        <v>0</v>
      </c>
      <c r="CE274" s="3">
        <f t="array" ref="CE274">INDEX($CI$3:$EP$26,MATCH($BV274,$CH$3:$CH$26,0),MATCH(CE$1&amp;$BU274,$CI$1:$EP$1&amp;$CI$2:$EP$2,0))*VLOOKUP($BT274,$C$17:$M$20,COUNTBLANK($D$15:L$15)+1,FALSE)</f>
        <v>0</v>
      </c>
      <c r="CF274" s="3">
        <f t="array" ref="CF274">INDEX($CI$3:$EP$26,MATCH($BV274,$CH$3:$CH$26,0),MATCH(CF$1&amp;$BU274,$CI$1:$EP$1&amp;$CI$2:$EP$2,0))*VLOOKUP($BT274,$C$17:$M$20,COUNTBLANK($D$15:M$15)+1,FALSE)</f>
        <v>0</v>
      </c>
    </row>
    <row r="275" spans="56:84" x14ac:dyDescent="0.2">
      <c r="BD275" t="s">
        <v>418</v>
      </c>
      <c r="BE275">
        <v>1</v>
      </c>
      <c r="BF275">
        <f t="shared" si="166"/>
        <v>3</v>
      </c>
      <c r="BG275" s="1">
        <f t="shared" si="168"/>
        <v>9</v>
      </c>
      <c r="BH275" s="3">
        <f t="array" ref="BH275">INDEX($D$21:$M$44,MATCH($BD275&amp;$BF275,$C$21:$C$44&amp;$B$21:$B$44,0),MATCH(BH$1,$D$16:$M$16,0))+VLOOKUP($BE275,战斗属性模型!$K$22:$O$24,BH$2,FALSE)*INDEX($BW$3:$CF$578,MATCH($BD275&amp;$BF275&amp;$BG275,$BT$3:$BT$578&amp;$BU$3:$BU$578&amp;$BV$3:$BV$578,0),MATCH(BH$1,$BW$1:$CF$1,0))</f>
        <v>208</v>
      </c>
      <c r="BI275" s="3">
        <f t="array" ref="BI275">INDEX($D$21:$M$44,MATCH($BD275&amp;$BF275,$C$21:$C$44&amp;$B$21:$B$44,0),MATCH(BI$1,$D$16:$M$16,0))+VLOOKUP($BE275,战斗属性模型!$K$22:$O$24,BI$2,FALSE)*INDEX($BW$3:$CF$578,MATCH($BD275&amp;$BF275&amp;$BG275,$BT$3:$BT$578&amp;$BU$3:$BU$578&amp;$BV$3:$BV$578,0),MATCH(BI$1,$BW$1:$CF$1,0))</f>
        <v>11120</v>
      </c>
      <c r="BJ275" s="3">
        <f t="array" ref="BJ275">INDEX($D$21:$M$44,MATCH($BD275&amp;$BF275,$C$21:$C$44&amp;$B$21:$B$44,0),MATCH(BJ$1,$D$16:$M$16,0))+VLOOKUP($BE275,战斗属性模型!$K$22:$O$24,BJ$2,FALSE)*INDEX($BW$3:$CF$578,MATCH($BD275&amp;$BF275&amp;$BG275,$BT$3:$BT$578&amp;$BU$3:$BU$578&amp;$BV$3:$BV$578,0),MATCH(BJ$1,$BW$1:$CF$1,0))</f>
        <v>0</v>
      </c>
      <c r="BK275" s="3">
        <f t="array" ref="BK275">INDEX($D$21:$M$44,MATCH($BD275&amp;$BF275,$C$21:$C$44&amp;$B$21:$B$44,0),MATCH(BK$1,$D$16:$M$16,0))+VLOOKUP($BE275,战斗属性模型!$K$22:$O$24,BK$2,FALSE)*INDEX($BW$3:$CF$578,MATCH($BD275&amp;$BF275&amp;$BG275,$BT$3:$BT$578&amp;$BU$3:$BU$578&amp;$BV$3:$BV$578,0),MATCH(BK$1,$BW$1:$CF$1,0))</f>
        <v>0</v>
      </c>
      <c r="BL275" s="3"/>
      <c r="BM275" s="3"/>
      <c r="BN275" s="3"/>
      <c r="BO275" s="3"/>
      <c r="BP275" s="3"/>
      <c r="BQ275" s="3"/>
      <c r="BT275" t="s">
        <v>418</v>
      </c>
      <c r="BU275">
        <f t="shared" ref="BU275:BU338" si="169">BU131</f>
        <v>6</v>
      </c>
      <c r="BV275" s="1">
        <f t="shared" si="167"/>
        <v>9</v>
      </c>
      <c r="BW275" s="3">
        <f t="array" ref="BW275">INDEX($CI$3:$EP$26,MATCH($BV275,$CH$3:$CH$26,0),MATCH(BW$1&amp;$BU275,$CI$1:$EP$1&amp;$CI$2:$EP$2,0))*VLOOKUP($BT275,$C$17:$M$20,COUNTBLANK($D$15:D$15)+1,FALSE)</f>
        <v>432</v>
      </c>
      <c r="BX275" s="3">
        <f t="array" ref="BX275">INDEX($CI$3:$EP$26,MATCH($BV275,$CH$3:$CH$26,0),MATCH(BX$1&amp;$BU275,$CI$1:$EP$1&amp;$CI$2:$EP$2,0))*VLOOKUP($BT275,$C$17:$M$20,COUNTBLANK($D$15:E$15)+1,FALSE)</f>
        <v>21600</v>
      </c>
      <c r="BY275" s="3">
        <f t="array" ref="BY275">INDEX($CI$3:$EP$26,MATCH($BV275,$CH$3:$CH$26,0),MATCH(BY$1&amp;$BU275,$CI$1:$EP$1&amp;$CI$2:$EP$2,0))*VLOOKUP($BT275,$C$17:$M$20,COUNTBLANK($D$15:F$15)+1,FALSE)</f>
        <v>0</v>
      </c>
      <c r="BZ275" s="3">
        <f t="array" ref="BZ275">INDEX($CI$3:$EP$26,MATCH($BV275,$CH$3:$CH$26,0),MATCH(BZ$1&amp;$BU275,$CI$1:$EP$1&amp;$CI$2:$EP$2,0))*VLOOKUP($BT275,$C$17:$M$20,COUNTBLANK($D$15:G$15)+1,FALSE)</f>
        <v>0</v>
      </c>
      <c r="CA275" s="3">
        <f t="array" ref="CA275">INDEX($CI$3:$EP$26,MATCH($BV275,$CH$3:$CH$26,0),MATCH(CA$1&amp;$BU275,$CI$1:$EP$1&amp;$CI$2:$EP$2,0))*VLOOKUP($BT275,$C$17:$M$20,COUNTBLANK($D$15:H$15)+1,FALSE)</f>
        <v>0</v>
      </c>
      <c r="CB275" s="3">
        <f t="array" ref="CB275">INDEX($CI$3:$EP$26,MATCH($BV275,$CH$3:$CH$26,0),MATCH(CB$1&amp;$BU275,$CI$1:$EP$1&amp;$CI$2:$EP$2,0))*VLOOKUP($BT275,$C$17:$M$20,COUNTBLANK($D$15:I$15)+1,FALSE)</f>
        <v>0.12</v>
      </c>
      <c r="CC275" s="3">
        <f t="array" ref="CC275">INDEX($CI$3:$EP$26,MATCH($BV275,$CH$3:$CH$26,0),MATCH(CC$1&amp;$BU275,$CI$1:$EP$1&amp;$CI$2:$EP$2,0))*VLOOKUP($BT275,$C$17:$M$20,COUNTBLANK($D$15:J$15)+1,FALSE)</f>
        <v>0</v>
      </c>
      <c r="CD275" s="3">
        <f t="array" ref="CD275">INDEX($CI$3:$EP$26,MATCH($BV275,$CH$3:$CH$26,0),MATCH(CD$1&amp;$BU275,$CI$1:$EP$1&amp;$CI$2:$EP$2,0))*VLOOKUP($BT275,$C$17:$M$20,COUNTBLANK($D$15:K$15)+1,FALSE)</f>
        <v>0</v>
      </c>
      <c r="CE275" s="3">
        <f t="array" ref="CE275">INDEX($CI$3:$EP$26,MATCH($BV275,$CH$3:$CH$26,0),MATCH(CE$1&amp;$BU275,$CI$1:$EP$1&amp;$CI$2:$EP$2,0))*VLOOKUP($BT275,$C$17:$M$20,COUNTBLANK($D$15:L$15)+1,FALSE)</f>
        <v>0</v>
      </c>
      <c r="CF275" s="3">
        <f t="array" ref="CF275">INDEX($CI$3:$EP$26,MATCH($BV275,$CH$3:$CH$26,0),MATCH(CF$1&amp;$BU275,$CI$1:$EP$1&amp;$CI$2:$EP$2,0))*VLOOKUP($BT275,$C$17:$M$20,COUNTBLANK($D$15:M$15)+1,FALSE)</f>
        <v>0</v>
      </c>
    </row>
    <row r="276" spans="56:84" x14ac:dyDescent="0.2">
      <c r="BD276" t="s">
        <v>418</v>
      </c>
      <c r="BE276">
        <v>1</v>
      </c>
      <c r="BF276">
        <f t="shared" si="166"/>
        <v>3</v>
      </c>
      <c r="BG276" s="1">
        <f t="shared" si="168"/>
        <v>10</v>
      </c>
      <c r="BH276" s="3">
        <f t="array" ref="BH276">INDEX($D$21:$M$44,MATCH($BD276&amp;$BF276,$C$21:$C$44&amp;$B$21:$B$44,0),MATCH(BH$1,$D$16:$M$16,0))+VLOOKUP($BE276,战斗属性模型!$K$22:$O$24,BH$2,FALSE)*INDEX($BW$3:$CF$578,MATCH($BD276&amp;$BF276&amp;$BG276,$BT$3:$BT$578&amp;$BU$3:$BU$578&amp;$BV$3:$BV$578,0),MATCH(BH$1,$BW$1:$CF$1,0))</f>
        <v>224</v>
      </c>
      <c r="BI276" s="3">
        <f t="array" ref="BI276">INDEX($D$21:$M$44,MATCH($BD276&amp;$BF276,$C$21:$C$44&amp;$B$21:$B$44,0),MATCH(BI$1,$D$16:$M$16,0))+VLOOKUP($BE276,战斗属性模型!$K$22:$O$24,BI$2,FALSE)*INDEX($BW$3:$CF$578,MATCH($BD276&amp;$BF276&amp;$BG276,$BT$3:$BT$578&amp;$BU$3:$BU$578&amp;$BV$3:$BV$578,0),MATCH(BI$1,$BW$1:$CF$1,0))</f>
        <v>12000</v>
      </c>
      <c r="BJ276" s="3">
        <f t="array" ref="BJ276">INDEX($D$21:$M$44,MATCH($BD276&amp;$BF276,$C$21:$C$44&amp;$B$21:$B$44,0),MATCH(BJ$1,$D$16:$M$16,0))+VLOOKUP($BE276,战斗属性模型!$K$22:$O$24,BJ$2,FALSE)*INDEX($BW$3:$CF$578,MATCH($BD276&amp;$BF276&amp;$BG276,$BT$3:$BT$578&amp;$BU$3:$BU$578&amp;$BV$3:$BV$578,0),MATCH(BJ$1,$BW$1:$CF$1,0))</f>
        <v>0</v>
      </c>
      <c r="BK276" s="3">
        <f t="array" ref="BK276">INDEX($D$21:$M$44,MATCH($BD276&amp;$BF276,$C$21:$C$44&amp;$B$21:$B$44,0),MATCH(BK$1,$D$16:$M$16,0))+VLOOKUP($BE276,战斗属性模型!$K$22:$O$24,BK$2,FALSE)*INDEX($BW$3:$CF$578,MATCH($BD276&amp;$BF276&amp;$BG276,$BT$3:$BT$578&amp;$BU$3:$BU$578&amp;$BV$3:$BV$578,0),MATCH(BK$1,$BW$1:$CF$1,0))</f>
        <v>0</v>
      </c>
      <c r="BL276" s="3"/>
      <c r="BM276" s="3"/>
      <c r="BN276" s="3"/>
      <c r="BO276" s="3"/>
      <c r="BP276" s="3"/>
      <c r="BQ276" s="3"/>
      <c r="BT276" t="s">
        <v>418</v>
      </c>
      <c r="BU276">
        <f t="shared" si="169"/>
        <v>6</v>
      </c>
      <c r="BV276" s="1">
        <f t="shared" si="167"/>
        <v>10</v>
      </c>
      <c r="BW276" s="3">
        <f t="array" ref="BW276">INDEX($CI$3:$EP$26,MATCH($BV276,$CH$3:$CH$26,0),MATCH(BW$1&amp;$BU276,$CI$1:$EP$1&amp;$CI$2:$EP$2,0))*VLOOKUP($BT276,$C$17:$M$20,COUNTBLANK($D$15:D$15)+1,FALSE)</f>
        <v>480</v>
      </c>
      <c r="BX276" s="3">
        <f t="array" ref="BX276">INDEX($CI$3:$EP$26,MATCH($BV276,$CH$3:$CH$26,0),MATCH(BX$1&amp;$BU276,$CI$1:$EP$1&amp;$CI$2:$EP$2,0))*VLOOKUP($BT276,$C$17:$M$20,COUNTBLANK($D$15:E$15)+1,FALSE)</f>
        <v>24000</v>
      </c>
      <c r="BY276" s="3">
        <f t="array" ref="BY276">INDEX($CI$3:$EP$26,MATCH($BV276,$CH$3:$CH$26,0),MATCH(BY$1&amp;$BU276,$CI$1:$EP$1&amp;$CI$2:$EP$2,0))*VLOOKUP($BT276,$C$17:$M$20,COUNTBLANK($D$15:F$15)+1,FALSE)</f>
        <v>0</v>
      </c>
      <c r="BZ276" s="3">
        <f t="array" ref="BZ276">INDEX($CI$3:$EP$26,MATCH($BV276,$CH$3:$CH$26,0),MATCH(BZ$1&amp;$BU276,$CI$1:$EP$1&amp;$CI$2:$EP$2,0))*VLOOKUP($BT276,$C$17:$M$20,COUNTBLANK($D$15:G$15)+1,FALSE)</f>
        <v>0</v>
      </c>
      <c r="CA276" s="3">
        <f t="array" ref="CA276">INDEX($CI$3:$EP$26,MATCH($BV276,$CH$3:$CH$26,0),MATCH(CA$1&amp;$BU276,$CI$1:$EP$1&amp;$CI$2:$EP$2,0))*VLOOKUP($BT276,$C$17:$M$20,COUNTBLANK($D$15:H$15)+1,FALSE)</f>
        <v>0</v>
      </c>
      <c r="CB276" s="3">
        <f t="array" ref="CB276">INDEX($CI$3:$EP$26,MATCH($BV276,$CH$3:$CH$26,0),MATCH(CB$1&amp;$BU276,$CI$1:$EP$1&amp;$CI$2:$EP$2,0))*VLOOKUP($BT276,$C$17:$M$20,COUNTBLANK($D$15:I$15)+1,FALSE)</f>
        <v>0.12</v>
      </c>
      <c r="CC276" s="3">
        <f t="array" ref="CC276">INDEX($CI$3:$EP$26,MATCH($BV276,$CH$3:$CH$26,0),MATCH(CC$1&amp;$BU276,$CI$1:$EP$1&amp;$CI$2:$EP$2,0))*VLOOKUP($BT276,$C$17:$M$20,COUNTBLANK($D$15:J$15)+1,FALSE)</f>
        <v>0</v>
      </c>
      <c r="CD276" s="3">
        <f t="array" ref="CD276">INDEX($CI$3:$EP$26,MATCH($BV276,$CH$3:$CH$26,0),MATCH(CD$1&amp;$BU276,$CI$1:$EP$1&amp;$CI$2:$EP$2,0))*VLOOKUP($BT276,$C$17:$M$20,COUNTBLANK($D$15:K$15)+1,FALSE)</f>
        <v>0</v>
      </c>
      <c r="CE276" s="3">
        <f t="array" ref="CE276">INDEX($CI$3:$EP$26,MATCH($BV276,$CH$3:$CH$26,0),MATCH(CE$1&amp;$BU276,$CI$1:$EP$1&amp;$CI$2:$EP$2,0))*VLOOKUP($BT276,$C$17:$M$20,COUNTBLANK($D$15:L$15)+1,FALSE)</f>
        <v>0</v>
      </c>
      <c r="CF276" s="3">
        <f t="array" ref="CF276">INDEX($CI$3:$EP$26,MATCH($BV276,$CH$3:$CH$26,0),MATCH(CF$1&amp;$BU276,$CI$1:$EP$1&amp;$CI$2:$EP$2,0))*VLOOKUP($BT276,$C$17:$M$20,COUNTBLANK($D$15:M$15)+1,FALSE)</f>
        <v>0</v>
      </c>
    </row>
    <row r="277" spans="56:84" x14ac:dyDescent="0.2">
      <c r="BD277" t="s">
        <v>418</v>
      </c>
      <c r="BE277">
        <v>1</v>
      </c>
      <c r="BF277">
        <f t="shared" si="166"/>
        <v>3</v>
      </c>
      <c r="BG277" s="1">
        <f t="shared" si="168"/>
        <v>11</v>
      </c>
      <c r="BH277" s="3">
        <f t="array" ref="BH277">INDEX($D$21:$M$44,MATCH($BD277&amp;$BF277,$C$21:$C$44&amp;$B$21:$B$44,0),MATCH(BH$1,$D$16:$M$16,0))+VLOOKUP($BE277,战斗属性模型!$K$22:$O$24,BH$2,FALSE)*INDEX($BW$3:$CF$578,MATCH($BD277&amp;$BF277&amp;$BG277,$BT$3:$BT$578&amp;$BU$3:$BU$578&amp;$BV$3:$BV$578,0),MATCH(BH$1,$BW$1:$CF$1,0))</f>
        <v>240</v>
      </c>
      <c r="BI277" s="3">
        <f t="array" ref="BI277">INDEX($D$21:$M$44,MATCH($BD277&amp;$BF277,$C$21:$C$44&amp;$B$21:$B$44,0),MATCH(BI$1,$D$16:$M$16,0))+VLOOKUP($BE277,战斗属性模型!$K$22:$O$24,BI$2,FALSE)*INDEX($BW$3:$CF$578,MATCH($BD277&amp;$BF277&amp;$BG277,$BT$3:$BT$578&amp;$BU$3:$BU$578&amp;$BV$3:$BV$578,0),MATCH(BI$1,$BW$1:$CF$1,0))</f>
        <v>12880</v>
      </c>
      <c r="BJ277" s="3">
        <f t="array" ref="BJ277">INDEX($D$21:$M$44,MATCH($BD277&amp;$BF277,$C$21:$C$44&amp;$B$21:$B$44,0),MATCH(BJ$1,$D$16:$M$16,0))+VLOOKUP($BE277,战斗属性模型!$K$22:$O$24,BJ$2,FALSE)*INDEX($BW$3:$CF$578,MATCH($BD277&amp;$BF277&amp;$BG277,$BT$3:$BT$578&amp;$BU$3:$BU$578&amp;$BV$3:$BV$578,0),MATCH(BJ$1,$BW$1:$CF$1,0))</f>
        <v>0</v>
      </c>
      <c r="BK277" s="3">
        <f t="array" ref="BK277">INDEX($D$21:$M$44,MATCH($BD277&amp;$BF277,$C$21:$C$44&amp;$B$21:$B$44,0),MATCH(BK$1,$D$16:$M$16,0))+VLOOKUP($BE277,战斗属性模型!$K$22:$O$24,BK$2,FALSE)*INDEX($BW$3:$CF$578,MATCH($BD277&amp;$BF277&amp;$BG277,$BT$3:$BT$578&amp;$BU$3:$BU$578&amp;$BV$3:$BV$578,0),MATCH(BK$1,$BW$1:$CF$1,0))</f>
        <v>0</v>
      </c>
      <c r="BL277" s="3"/>
      <c r="BM277" s="3"/>
      <c r="BN277" s="3"/>
      <c r="BO277" s="3"/>
      <c r="BP277" s="3"/>
      <c r="BQ277" s="3"/>
      <c r="BT277" t="s">
        <v>418</v>
      </c>
      <c r="BU277">
        <f t="shared" si="169"/>
        <v>6</v>
      </c>
      <c r="BV277" s="1">
        <f t="shared" si="167"/>
        <v>11</v>
      </c>
      <c r="BW277" s="3">
        <f t="array" ref="BW277">INDEX($CI$3:$EP$26,MATCH($BV277,$CH$3:$CH$26,0),MATCH(BW$1&amp;$BU277,$CI$1:$EP$1&amp;$CI$2:$EP$2,0))*VLOOKUP($BT277,$C$17:$M$20,COUNTBLANK($D$15:D$15)+1,FALSE)</f>
        <v>528</v>
      </c>
      <c r="BX277" s="3">
        <f t="array" ref="BX277">INDEX($CI$3:$EP$26,MATCH($BV277,$CH$3:$CH$26,0),MATCH(BX$1&amp;$BU277,$CI$1:$EP$1&amp;$CI$2:$EP$2,0))*VLOOKUP($BT277,$C$17:$M$20,COUNTBLANK($D$15:E$15)+1,FALSE)</f>
        <v>26400</v>
      </c>
      <c r="BY277" s="3">
        <f t="array" ref="BY277">INDEX($CI$3:$EP$26,MATCH($BV277,$CH$3:$CH$26,0),MATCH(BY$1&amp;$BU277,$CI$1:$EP$1&amp;$CI$2:$EP$2,0))*VLOOKUP($BT277,$C$17:$M$20,COUNTBLANK($D$15:F$15)+1,FALSE)</f>
        <v>0</v>
      </c>
      <c r="BZ277" s="3">
        <f t="array" ref="BZ277">INDEX($CI$3:$EP$26,MATCH($BV277,$CH$3:$CH$26,0),MATCH(BZ$1&amp;$BU277,$CI$1:$EP$1&amp;$CI$2:$EP$2,0))*VLOOKUP($BT277,$C$17:$M$20,COUNTBLANK($D$15:G$15)+1,FALSE)</f>
        <v>0</v>
      </c>
      <c r="CA277" s="3">
        <f t="array" ref="CA277">INDEX($CI$3:$EP$26,MATCH($BV277,$CH$3:$CH$26,0),MATCH(CA$1&amp;$BU277,$CI$1:$EP$1&amp;$CI$2:$EP$2,0))*VLOOKUP($BT277,$C$17:$M$20,COUNTBLANK($D$15:H$15)+1,FALSE)</f>
        <v>0</v>
      </c>
      <c r="CB277" s="3">
        <f t="array" ref="CB277">INDEX($CI$3:$EP$26,MATCH($BV277,$CH$3:$CH$26,0),MATCH(CB$1&amp;$BU277,$CI$1:$EP$1&amp;$CI$2:$EP$2,0))*VLOOKUP($BT277,$C$17:$M$20,COUNTBLANK($D$15:I$15)+1,FALSE)</f>
        <v>0.12</v>
      </c>
      <c r="CC277" s="3">
        <f t="array" ref="CC277">INDEX($CI$3:$EP$26,MATCH($BV277,$CH$3:$CH$26,0),MATCH(CC$1&amp;$BU277,$CI$1:$EP$1&amp;$CI$2:$EP$2,0))*VLOOKUP($BT277,$C$17:$M$20,COUNTBLANK($D$15:J$15)+1,FALSE)</f>
        <v>0</v>
      </c>
      <c r="CD277" s="3">
        <f t="array" ref="CD277">INDEX($CI$3:$EP$26,MATCH($BV277,$CH$3:$CH$26,0),MATCH(CD$1&amp;$BU277,$CI$1:$EP$1&amp;$CI$2:$EP$2,0))*VLOOKUP($BT277,$C$17:$M$20,COUNTBLANK($D$15:K$15)+1,FALSE)</f>
        <v>0</v>
      </c>
      <c r="CE277" s="3">
        <f t="array" ref="CE277">INDEX($CI$3:$EP$26,MATCH($BV277,$CH$3:$CH$26,0),MATCH(CE$1&amp;$BU277,$CI$1:$EP$1&amp;$CI$2:$EP$2,0))*VLOOKUP($BT277,$C$17:$M$20,COUNTBLANK($D$15:L$15)+1,FALSE)</f>
        <v>0</v>
      </c>
      <c r="CF277" s="3">
        <f t="array" ref="CF277">INDEX($CI$3:$EP$26,MATCH($BV277,$CH$3:$CH$26,0),MATCH(CF$1&amp;$BU277,$CI$1:$EP$1&amp;$CI$2:$EP$2,0))*VLOOKUP($BT277,$C$17:$M$20,COUNTBLANK($D$15:M$15)+1,FALSE)</f>
        <v>0</v>
      </c>
    </row>
    <row r="278" spans="56:84" x14ac:dyDescent="0.2">
      <c r="BD278" t="s">
        <v>418</v>
      </c>
      <c r="BE278">
        <v>1</v>
      </c>
      <c r="BF278">
        <f t="shared" si="166"/>
        <v>3</v>
      </c>
      <c r="BG278" s="1">
        <f t="shared" si="168"/>
        <v>12</v>
      </c>
      <c r="BH278" s="3">
        <f t="array" ref="BH278">INDEX($D$21:$M$44,MATCH($BD278&amp;$BF278,$C$21:$C$44&amp;$B$21:$B$44,0),MATCH(BH$1,$D$16:$M$16,0))+VLOOKUP($BE278,战斗属性模型!$K$22:$O$24,BH$2,FALSE)*INDEX($BW$3:$CF$578,MATCH($BD278&amp;$BF278&amp;$BG278,$BT$3:$BT$578&amp;$BU$3:$BU$578&amp;$BV$3:$BV$578,0),MATCH(BH$1,$BW$1:$CF$1,0))</f>
        <v>256</v>
      </c>
      <c r="BI278" s="3">
        <f t="array" ref="BI278">INDEX($D$21:$M$44,MATCH($BD278&amp;$BF278,$C$21:$C$44&amp;$B$21:$B$44,0),MATCH(BI$1,$D$16:$M$16,0))+VLOOKUP($BE278,战斗属性模型!$K$22:$O$24,BI$2,FALSE)*INDEX($BW$3:$CF$578,MATCH($BD278&amp;$BF278&amp;$BG278,$BT$3:$BT$578&amp;$BU$3:$BU$578&amp;$BV$3:$BV$578,0),MATCH(BI$1,$BW$1:$CF$1,0))</f>
        <v>13760</v>
      </c>
      <c r="BJ278" s="3">
        <f t="array" ref="BJ278">INDEX($D$21:$M$44,MATCH($BD278&amp;$BF278,$C$21:$C$44&amp;$B$21:$B$44,0),MATCH(BJ$1,$D$16:$M$16,0))+VLOOKUP($BE278,战斗属性模型!$K$22:$O$24,BJ$2,FALSE)*INDEX($BW$3:$CF$578,MATCH($BD278&amp;$BF278&amp;$BG278,$BT$3:$BT$578&amp;$BU$3:$BU$578&amp;$BV$3:$BV$578,0),MATCH(BJ$1,$BW$1:$CF$1,0))</f>
        <v>0</v>
      </c>
      <c r="BK278" s="3">
        <f t="array" ref="BK278">INDEX($D$21:$M$44,MATCH($BD278&amp;$BF278,$C$21:$C$44&amp;$B$21:$B$44,0),MATCH(BK$1,$D$16:$M$16,0))+VLOOKUP($BE278,战斗属性模型!$K$22:$O$24,BK$2,FALSE)*INDEX($BW$3:$CF$578,MATCH($BD278&amp;$BF278&amp;$BG278,$BT$3:$BT$578&amp;$BU$3:$BU$578&amp;$BV$3:$BV$578,0),MATCH(BK$1,$BW$1:$CF$1,0))</f>
        <v>0</v>
      </c>
      <c r="BL278" s="3"/>
      <c r="BM278" s="3"/>
      <c r="BN278" s="3"/>
      <c r="BO278" s="3"/>
      <c r="BP278" s="3"/>
      <c r="BQ278" s="3"/>
      <c r="BT278" t="s">
        <v>418</v>
      </c>
      <c r="BU278">
        <f t="shared" si="169"/>
        <v>6</v>
      </c>
      <c r="BV278" s="1">
        <f t="shared" si="167"/>
        <v>12</v>
      </c>
      <c r="BW278" s="3">
        <f t="array" ref="BW278">INDEX($CI$3:$EP$26,MATCH($BV278,$CH$3:$CH$26,0),MATCH(BW$1&amp;$BU278,$CI$1:$EP$1&amp;$CI$2:$EP$2,0))*VLOOKUP($BT278,$C$17:$M$20,COUNTBLANK($D$15:D$15)+1,FALSE)</f>
        <v>576</v>
      </c>
      <c r="BX278" s="3">
        <f t="array" ref="BX278">INDEX($CI$3:$EP$26,MATCH($BV278,$CH$3:$CH$26,0),MATCH(BX$1&amp;$BU278,$CI$1:$EP$1&amp;$CI$2:$EP$2,0))*VLOOKUP($BT278,$C$17:$M$20,COUNTBLANK($D$15:E$15)+1,FALSE)</f>
        <v>28800</v>
      </c>
      <c r="BY278" s="3">
        <f t="array" ref="BY278">INDEX($CI$3:$EP$26,MATCH($BV278,$CH$3:$CH$26,0),MATCH(BY$1&amp;$BU278,$CI$1:$EP$1&amp;$CI$2:$EP$2,0))*VLOOKUP($BT278,$C$17:$M$20,COUNTBLANK($D$15:F$15)+1,FALSE)</f>
        <v>0</v>
      </c>
      <c r="BZ278" s="3">
        <f t="array" ref="BZ278">INDEX($CI$3:$EP$26,MATCH($BV278,$CH$3:$CH$26,0),MATCH(BZ$1&amp;$BU278,$CI$1:$EP$1&amp;$CI$2:$EP$2,0))*VLOOKUP($BT278,$C$17:$M$20,COUNTBLANK($D$15:G$15)+1,FALSE)</f>
        <v>0</v>
      </c>
      <c r="CA278" s="3">
        <f t="array" ref="CA278">INDEX($CI$3:$EP$26,MATCH($BV278,$CH$3:$CH$26,0),MATCH(CA$1&amp;$BU278,$CI$1:$EP$1&amp;$CI$2:$EP$2,0))*VLOOKUP($BT278,$C$17:$M$20,COUNTBLANK($D$15:H$15)+1,FALSE)</f>
        <v>0</v>
      </c>
      <c r="CB278" s="3">
        <f t="array" ref="CB278">INDEX($CI$3:$EP$26,MATCH($BV278,$CH$3:$CH$26,0),MATCH(CB$1&amp;$BU278,$CI$1:$EP$1&amp;$CI$2:$EP$2,0))*VLOOKUP($BT278,$C$17:$M$20,COUNTBLANK($D$15:I$15)+1,FALSE)</f>
        <v>0.18</v>
      </c>
      <c r="CC278" s="3">
        <f t="array" ref="CC278">INDEX($CI$3:$EP$26,MATCH($BV278,$CH$3:$CH$26,0),MATCH(CC$1&amp;$BU278,$CI$1:$EP$1&amp;$CI$2:$EP$2,0))*VLOOKUP($BT278,$C$17:$M$20,COUNTBLANK($D$15:J$15)+1,FALSE)</f>
        <v>0</v>
      </c>
      <c r="CD278" s="3">
        <f t="array" ref="CD278">INDEX($CI$3:$EP$26,MATCH($BV278,$CH$3:$CH$26,0),MATCH(CD$1&amp;$BU278,$CI$1:$EP$1&amp;$CI$2:$EP$2,0))*VLOOKUP($BT278,$C$17:$M$20,COUNTBLANK($D$15:K$15)+1,FALSE)</f>
        <v>0</v>
      </c>
      <c r="CE278" s="3">
        <f t="array" ref="CE278">INDEX($CI$3:$EP$26,MATCH($BV278,$CH$3:$CH$26,0),MATCH(CE$1&amp;$BU278,$CI$1:$EP$1&amp;$CI$2:$EP$2,0))*VLOOKUP($BT278,$C$17:$M$20,COUNTBLANK($D$15:L$15)+1,FALSE)</f>
        <v>0</v>
      </c>
      <c r="CF278" s="3">
        <f t="array" ref="CF278">INDEX($CI$3:$EP$26,MATCH($BV278,$CH$3:$CH$26,0),MATCH(CF$1&amp;$BU278,$CI$1:$EP$1&amp;$CI$2:$EP$2,0))*VLOOKUP($BT278,$C$17:$M$20,COUNTBLANK($D$15:M$15)+1,FALSE)</f>
        <v>0</v>
      </c>
    </row>
    <row r="279" spans="56:84" x14ac:dyDescent="0.2">
      <c r="BD279" t="s">
        <v>418</v>
      </c>
      <c r="BE279">
        <v>1</v>
      </c>
      <c r="BF279">
        <f t="shared" si="166"/>
        <v>3</v>
      </c>
      <c r="BG279" s="1">
        <f t="shared" si="168"/>
        <v>13</v>
      </c>
      <c r="BH279" s="3">
        <f t="array" ref="BH279">INDEX($D$21:$M$44,MATCH($BD279&amp;$BF279,$C$21:$C$44&amp;$B$21:$B$44,0),MATCH(BH$1,$D$16:$M$16,0))+VLOOKUP($BE279,战斗属性模型!$K$22:$O$24,BH$2,FALSE)*INDEX($BW$3:$CF$578,MATCH($BD279&amp;$BF279&amp;$BG279,$BT$3:$BT$578&amp;$BU$3:$BU$578&amp;$BV$3:$BV$578,0),MATCH(BH$1,$BW$1:$CF$1,0))</f>
        <v>272</v>
      </c>
      <c r="BI279" s="3">
        <f t="array" ref="BI279">INDEX($D$21:$M$44,MATCH($BD279&amp;$BF279,$C$21:$C$44&amp;$B$21:$B$44,0),MATCH(BI$1,$D$16:$M$16,0))+VLOOKUP($BE279,战斗属性模型!$K$22:$O$24,BI$2,FALSE)*INDEX($BW$3:$CF$578,MATCH($BD279&amp;$BF279&amp;$BG279,$BT$3:$BT$578&amp;$BU$3:$BU$578&amp;$BV$3:$BV$578,0),MATCH(BI$1,$BW$1:$CF$1,0))</f>
        <v>14640.000000000002</v>
      </c>
      <c r="BJ279" s="3">
        <f t="array" ref="BJ279">INDEX($D$21:$M$44,MATCH($BD279&amp;$BF279,$C$21:$C$44&amp;$B$21:$B$44,0),MATCH(BJ$1,$D$16:$M$16,0))+VLOOKUP($BE279,战斗属性模型!$K$22:$O$24,BJ$2,FALSE)*INDEX($BW$3:$CF$578,MATCH($BD279&amp;$BF279&amp;$BG279,$BT$3:$BT$578&amp;$BU$3:$BU$578&amp;$BV$3:$BV$578,0),MATCH(BJ$1,$BW$1:$CF$1,0))</f>
        <v>0</v>
      </c>
      <c r="BK279" s="3">
        <f t="array" ref="BK279">INDEX($D$21:$M$44,MATCH($BD279&amp;$BF279,$C$21:$C$44&amp;$B$21:$B$44,0),MATCH(BK$1,$D$16:$M$16,0))+VLOOKUP($BE279,战斗属性模型!$K$22:$O$24,BK$2,FALSE)*INDEX($BW$3:$CF$578,MATCH($BD279&amp;$BF279&amp;$BG279,$BT$3:$BT$578&amp;$BU$3:$BU$578&amp;$BV$3:$BV$578,0),MATCH(BK$1,$BW$1:$CF$1,0))</f>
        <v>0</v>
      </c>
      <c r="BL279" s="3"/>
      <c r="BM279" s="3"/>
      <c r="BN279" s="3"/>
      <c r="BO279" s="3"/>
      <c r="BP279" s="3"/>
      <c r="BQ279" s="3"/>
      <c r="BT279" t="s">
        <v>418</v>
      </c>
      <c r="BU279">
        <f t="shared" si="169"/>
        <v>6</v>
      </c>
      <c r="BV279" s="1">
        <f t="shared" si="167"/>
        <v>13</v>
      </c>
      <c r="BW279" s="3">
        <f t="array" ref="BW279">INDEX($CI$3:$EP$26,MATCH($BV279,$CH$3:$CH$26,0),MATCH(BW$1&amp;$BU279,$CI$1:$EP$1&amp;$CI$2:$EP$2,0))*VLOOKUP($BT279,$C$17:$M$20,COUNTBLANK($D$15:D$15)+1,FALSE)</f>
        <v>624</v>
      </c>
      <c r="BX279" s="3">
        <f t="array" ref="BX279">INDEX($CI$3:$EP$26,MATCH($BV279,$CH$3:$CH$26,0),MATCH(BX$1&amp;$BU279,$CI$1:$EP$1&amp;$CI$2:$EP$2,0))*VLOOKUP($BT279,$C$17:$M$20,COUNTBLANK($D$15:E$15)+1,FALSE)</f>
        <v>31200</v>
      </c>
      <c r="BY279" s="3">
        <f t="array" ref="BY279">INDEX($CI$3:$EP$26,MATCH($BV279,$CH$3:$CH$26,0),MATCH(BY$1&amp;$BU279,$CI$1:$EP$1&amp;$CI$2:$EP$2,0))*VLOOKUP($BT279,$C$17:$M$20,COUNTBLANK($D$15:F$15)+1,FALSE)</f>
        <v>0</v>
      </c>
      <c r="BZ279" s="3">
        <f t="array" ref="BZ279">INDEX($CI$3:$EP$26,MATCH($BV279,$CH$3:$CH$26,0),MATCH(BZ$1&amp;$BU279,$CI$1:$EP$1&amp;$CI$2:$EP$2,0))*VLOOKUP($BT279,$C$17:$M$20,COUNTBLANK($D$15:G$15)+1,FALSE)</f>
        <v>0</v>
      </c>
      <c r="CA279" s="3">
        <f t="array" ref="CA279">INDEX($CI$3:$EP$26,MATCH($BV279,$CH$3:$CH$26,0),MATCH(CA$1&amp;$BU279,$CI$1:$EP$1&amp;$CI$2:$EP$2,0))*VLOOKUP($BT279,$C$17:$M$20,COUNTBLANK($D$15:H$15)+1,FALSE)</f>
        <v>0</v>
      </c>
      <c r="CB279" s="3">
        <f t="array" ref="CB279">INDEX($CI$3:$EP$26,MATCH($BV279,$CH$3:$CH$26,0),MATCH(CB$1&amp;$BU279,$CI$1:$EP$1&amp;$CI$2:$EP$2,0))*VLOOKUP($BT279,$C$17:$M$20,COUNTBLANK($D$15:I$15)+1,FALSE)</f>
        <v>0.18</v>
      </c>
      <c r="CC279" s="3">
        <f t="array" ref="CC279">INDEX($CI$3:$EP$26,MATCH($BV279,$CH$3:$CH$26,0),MATCH(CC$1&amp;$BU279,$CI$1:$EP$1&amp;$CI$2:$EP$2,0))*VLOOKUP($BT279,$C$17:$M$20,COUNTBLANK($D$15:J$15)+1,FALSE)</f>
        <v>0</v>
      </c>
      <c r="CD279" s="3">
        <f t="array" ref="CD279">INDEX($CI$3:$EP$26,MATCH($BV279,$CH$3:$CH$26,0),MATCH(CD$1&amp;$BU279,$CI$1:$EP$1&amp;$CI$2:$EP$2,0))*VLOOKUP($BT279,$C$17:$M$20,COUNTBLANK($D$15:K$15)+1,FALSE)</f>
        <v>0</v>
      </c>
      <c r="CE279" s="3">
        <f t="array" ref="CE279">INDEX($CI$3:$EP$26,MATCH($BV279,$CH$3:$CH$26,0),MATCH(CE$1&amp;$BU279,$CI$1:$EP$1&amp;$CI$2:$EP$2,0))*VLOOKUP($BT279,$C$17:$M$20,COUNTBLANK($D$15:L$15)+1,FALSE)</f>
        <v>0</v>
      </c>
      <c r="CF279" s="3">
        <f t="array" ref="CF279">INDEX($CI$3:$EP$26,MATCH($BV279,$CH$3:$CH$26,0),MATCH(CF$1&amp;$BU279,$CI$1:$EP$1&amp;$CI$2:$EP$2,0))*VLOOKUP($BT279,$C$17:$M$20,COUNTBLANK($D$15:M$15)+1,FALSE)</f>
        <v>0</v>
      </c>
    </row>
    <row r="280" spans="56:84" x14ac:dyDescent="0.2">
      <c r="BD280" t="s">
        <v>418</v>
      </c>
      <c r="BE280">
        <v>1</v>
      </c>
      <c r="BF280">
        <f t="shared" si="166"/>
        <v>3</v>
      </c>
      <c r="BG280" s="1">
        <f t="shared" si="168"/>
        <v>14</v>
      </c>
      <c r="BH280" s="3">
        <f t="array" ref="BH280">INDEX($D$21:$M$44,MATCH($BD280&amp;$BF280,$C$21:$C$44&amp;$B$21:$B$44,0),MATCH(BH$1,$D$16:$M$16,0))+VLOOKUP($BE280,战斗属性模型!$K$22:$O$24,BH$2,FALSE)*INDEX($BW$3:$CF$578,MATCH($BD280&amp;$BF280&amp;$BG280,$BT$3:$BT$578&amp;$BU$3:$BU$578&amp;$BV$3:$BV$578,0),MATCH(BH$1,$BW$1:$CF$1,0))</f>
        <v>288</v>
      </c>
      <c r="BI280" s="3">
        <f t="array" ref="BI280">INDEX($D$21:$M$44,MATCH($BD280&amp;$BF280,$C$21:$C$44&amp;$B$21:$B$44,0),MATCH(BI$1,$D$16:$M$16,0))+VLOOKUP($BE280,战斗属性模型!$K$22:$O$24,BI$2,FALSE)*INDEX($BW$3:$CF$578,MATCH($BD280&amp;$BF280&amp;$BG280,$BT$3:$BT$578&amp;$BU$3:$BU$578&amp;$BV$3:$BV$578,0),MATCH(BI$1,$BW$1:$CF$1,0))</f>
        <v>15520.000000000002</v>
      </c>
      <c r="BJ280" s="3">
        <f t="array" ref="BJ280">INDEX($D$21:$M$44,MATCH($BD280&amp;$BF280,$C$21:$C$44&amp;$B$21:$B$44,0),MATCH(BJ$1,$D$16:$M$16,0))+VLOOKUP($BE280,战斗属性模型!$K$22:$O$24,BJ$2,FALSE)*INDEX($BW$3:$CF$578,MATCH($BD280&amp;$BF280&amp;$BG280,$BT$3:$BT$578&amp;$BU$3:$BU$578&amp;$BV$3:$BV$578,0),MATCH(BJ$1,$BW$1:$CF$1,0))</f>
        <v>0</v>
      </c>
      <c r="BK280" s="3">
        <f t="array" ref="BK280">INDEX($D$21:$M$44,MATCH($BD280&amp;$BF280,$C$21:$C$44&amp;$B$21:$B$44,0),MATCH(BK$1,$D$16:$M$16,0))+VLOOKUP($BE280,战斗属性模型!$K$22:$O$24,BK$2,FALSE)*INDEX($BW$3:$CF$578,MATCH($BD280&amp;$BF280&amp;$BG280,$BT$3:$BT$578&amp;$BU$3:$BU$578&amp;$BV$3:$BV$578,0),MATCH(BK$1,$BW$1:$CF$1,0))</f>
        <v>0</v>
      </c>
      <c r="BL280" s="3"/>
      <c r="BM280" s="3"/>
      <c r="BN280" s="3"/>
      <c r="BO280" s="3"/>
      <c r="BP280" s="3"/>
      <c r="BQ280" s="3"/>
      <c r="BT280" t="s">
        <v>418</v>
      </c>
      <c r="BU280">
        <f t="shared" si="169"/>
        <v>6</v>
      </c>
      <c r="BV280" s="1">
        <f t="shared" si="167"/>
        <v>14</v>
      </c>
      <c r="BW280" s="3">
        <f t="array" ref="BW280">INDEX($CI$3:$EP$26,MATCH($BV280,$CH$3:$CH$26,0),MATCH(BW$1&amp;$BU280,$CI$1:$EP$1&amp;$CI$2:$EP$2,0))*VLOOKUP($BT280,$C$17:$M$20,COUNTBLANK($D$15:D$15)+1,FALSE)</f>
        <v>672</v>
      </c>
      <c r="BX280" s="3">
        <f t="array" ref="BX280">INDEX($CI$3:$EP$26,MATCH($BV280,$CH$3:$CH$26,0),MATCH(BX$1&amp;$BU280,$CI$1:$EP$1&amp;$CI$2:$EP$2,0))*VLOOKUP($BT280,$C$17:$M$20,COUNTBLANK($D$15:E$15)+1,FALSE)</f>
        <v>33600</v>
      </c>
      <c r="BY280" s="3">
        <f t="array" ref="BY280">INDEX($CI$3:$EP$26,MATCH($BV280,$CH$3:$CH$26,0),MATCH(BY$1&amp;$BU280,$CI$1:$EP$1&amp;$CI$2:$EP$2,0))*VLOOKUP($BT280,$C$17:$M$20,COUNTBLANK($D$15:F$15)+1,FALSE)</f>
        <v>0</v>
      </c>
      <c r="BZ280" s="3">
        <f t="array" ref="BZ280">INDEX($CI$3:$EP$26,MATCH($BV280,$CH$3:$CH$26,0),MATCH(BZ$1&amp;$BU280,$CI$1:$EP$1&amp;$CI$2:$EP$2,0))*VLOOKUP($BT280,$C$17:$M$20,COUNTBLANK($D$15:G$15)+1,FALSE)</f>
        <v>0</v>
      </c>
      <c r="CA280" s="3">
        <f t="array" ref="CA280">INDEX($CI$3:$EP$26,MATCH($BV280,$CH$3:$CH$26,0),MATCH(CA$1&amp;$BU280,$CI$1:$EP$1&amp;$CI$2:$EP$2,0))*VLOOKUP($BT280,$C$17:$M$20,COUNTBLANK($D$15:H$15)+1,FALSE)</f>
        <v>0</v>
      </c>
      <c r="CB280" s="3">
        <f t="array" ref="CB280">INDEX($CI$3:$EP$26,MATCH($BV280,$CH$3:$CH$26,0),MATCH(CB$1&amp;$BU280,$CI$1:$EP$1&amp;$CI$2:$EP$2,0))*VLOOKUP($BT280,$C$17:$M$20,COUNTBLANK($D$15:I$15)+1,FALSE)</f>
        <v>0.18</v>
      </c>
      <c r="CC280" s="3">
        <f t="array" ref="CC280">INDEX($CI$3:$EP$26,MATCH($BV280,$CH$3:$CH$26,0),MATCH(CC$1&amp;$BU280,$CI$1:$EP$1&amp;$CI$2:$EP$2,0))*VLOOKUP($BT280,$C$17:$M$20,COUNTBLANK($D$15:J$15)+1,FALSE)</f>
        <v>0</v>
      </c>
      <c r="CD280" s="3">
        <f t="array" ref="CD280">INDEX($CI$3:$EP$26,MATCH($BV280,$CH$3:$CH$26,0),MATCH(CD$1&amp;$BU280,$CI$1:$EP$1&amp;$CI$2:$EP$2,0))*VLOOKUP($BT280,$C$17:$M$20,COUNTBLANK($D$15:K$15)+1,FALSE)</f>
        <v>0</v>
      </c>
      <c r="CE280" s="3">
        <f t="array" ref="CE280">INDEX($CI$3:$EP$26,MATCH($BV280,$CH$3:$CH$26,0),MATCH(CE$1&amp;$BU280,$CI$1:$EP$1&amp;$CI$2:$EP$2,0))*VLOOKUP($BT280,$C$17:$M$20,COUNTBLANK($D$15:L$15)+1,FALSE)</f>
        <v>0</v>
      </c>
      <c r="CF280" s="3">
        <f t="array" ref="CF280">INDEX($CI$3:$EP$26,MATCH($BV280,$CH$3:$CH$26,0),MATCH(CF$1&amp;$BU280,$CI$1:$EP$1&amp;$CI$2:$EP$2,0))*VLOOKUP($BT280,$C$17:$M$20,COUNTBLANK($D$15:M$15)+1,FALSE)</f>
        <v>0</v>
      </c>
    </row>
    <row r="281" spans="56:84" x14ac:dyDescent="0.2">
      <c r="BD281" t="s">
        <v>418</v>
      </c>
      <c r="BE281">
        <v>1</v>
      </c>
      <c r="BF281">
        <f t="shared" si="166"/>
        <v>3</v>
      </c>
      <c r="BG281" s="1">
        <f t="shared" si="168"/>
        <v>15</v>
      </c>
      <c r="BH281" s="3">
        <f t="array" ref="BH281">INDEX($D$21:$M$44,MATCH($BD281&amp;$BF281,$C$21:$C$44&amp;$B$21:$B$44,0),MATCH(BH$1,$D$16:$M$16,0))+VLOOKUP($BE281,战斗属性模型!$K$22:$O$24,BH$2,FALSE)*INDEX($BW$3:$CF$578,MATCH($BD281&amp;$BF281&amp;$BG281,$BT$3:$BT$578&amp;$BU$3:$BU$578&amp;$BV$3:$BV$578,0),MATCH(BH$1,$BW$1:$CF$1,0))</f>
        <v>304</v>
      </c>
      <c r="BI281" s="3">
        <f t="array" ref="BI281">INDEX($D$21:$M$44,MATCH($BD281&amp;$BF281,$C$21:$C$44&amp;$B$21:$B$44,0),MATCH(BI$1,$D$16:$M$16,0))+VLOOKUP($BE281,战斗属性模型!$K$22:$O$24,BI$2,FALSE)*INDEX($BW$3:$CF$578,MATCH($BD281&amp;$BF281&amp;$BG281,$BT$3:$BT$578&amp;$BU$3:$BU$578&amp;$BV$3:$BV$578,0),MATCH(BI$1,$BW$1:$CF$1,0))</f>
        <v>16400</v>
      </c>
      <c r="BJ281" s="3">
        <f t="array" ref="BJ281">INDEX($D$21:$M$44,MATCH($BD281&amp;$BF281,$C$21:$C$44&amp;$B$21:$B$44,0),MATCH(BJ$1,$D$16:$M$16,0))+VLOOKUP($BE281,战斗属性模型!$K$22:$O$24,BJ$2,FALSE)*INDEX($BW$3:$CF$578,MATCH($BD281&amp;$BF281&amp;$BG281,$BT$3:$BT$578&amp;$BU$3:$BU$578&amp;$BV$3:$BV$578,0),MATCH(BJ$1,$BW$1:$CF$1,0))</f>
        <v>0</v>
      </c>
      <c r="BK281" s="3">
        <f t="array" ref="BK281">INDEX($D$21:$M$44,MATCH($BD281&amp;$BF281,$C$21:$C$44&amp;$B$21:$B$44,0),MATCH(BK$1,$D$16:$M$16,0))+VLOOKUP($BE281,战斗属性模型!$K$22:$O$24,BK$2,FALSE)*INDEX($BW$3:$CF$578,MATCH($BD281&amp;$BF281&amp;$BG281,$BT$3:$BT$578&amp;$BU$3:$BU$578&amp;$BV$3:$BV$578,0),MATCH(BK$1,$BW$1:$CF$1,0))</f>
        <v>0</v>
      </c>
      <c r="BL281" s="3"/>
      <c r="BM281" s="3"/>
      <c r="BN281" s="3"/>
      <c r="BO281" s="3"/>
      <c r="BP281" s="3"/>
      <c r="BQ281" s="3"/>
      <c r="BT281" t="s">
        <v>418</v>
      </c>
      <c r="BU281">
        <f t="shared" si="169"/>
        <v>6</v>
      </c>
      <c r="BV281" s="1">
        <f t="shared" si="167"/>
        <v>15</v>
      </c>
      <c r="BW281" s="3">
        <f t="array" ref="BW281">INDEX($CI$3:$EP$26,MATCH($BV281,$CH$3:$CH$26,0),MATCH(BW$1&amp;$BU281,$CI$1:$EP$1&amp;$CI$2:$EP$2,0))*VLOOKUP($BT281,$C$17:$M$20,COUNTBLANK($D$15:D$15)+1,FALSE)</f>
        <v>720</v>
      </c>
      <c r="BX281" s="3">
        <f t="array" ref="BX281">INDEX($CI$3:$EP$26,MATCH($BV281,$CH$3:$CH$26,0),MATCH(BX$1&amp;$BU281,$CI$1:$EP$1&amp;$CI$2:$EP$2,0))*VLOOKUP($BT281,$C$17:$M$20,COUNTBLANK($D$15:E$15)+1,FALSE)</f>
        <v>36000</v>
      </c>
      <c r="BY281" s="3">
        <f t="array" ref="BY281">INDEX($CI$3:$EP$26,MATCH($BV281,$CH$3:$CH$26,0),MATCH(BY$1&amp;$BU281,$CI$1:$EP$1&amp;$CI$2:$EP$2,0))*VLOOKUP($BT281,$C$17:$M$20,COUNTBLANK($D$15:F$15)+1,FALSE)</f>
        <v>0</v>
      </c>
      <c r="BZ281" s="3">
        <f t="array" ref="BZ281">INDEX($CI$3:$EP$26,MATCH($BV281,$CH$3:$CH$26,0),MATCH(BZ$1&amp;$BU281,$CI$1:$EP$1&amp;$CI$2:$EP$2,0))*VLOOKUP($BT281,$C$17:$M$20,COUNTBLANK($D$15:G$15)+1,FALSE)</f>
        <v>0</v>
      </c>
      <c r="CA281" s="3">
        <f t="array" ref="CA281">INDEX($CI$3:$EP$26,MATCH($BV281,$CH$3:$CH$26,0),MATCH(CA$1&amp;$BU281,$CI$1:$EP$1&amp;$CI$2:$EP$2,0))*VLOOKUP($BT281,$C$17:$M$20,COUNTBLANK($D$15:H$15)+1,FALSE)</f>
        <v>0</v>
      </c>
      <c r="CB281" s="3">
        <f t="array" ref="CB281">INDEX($CI$3:$EP$26,MATCH($BV281,$CH$3:$CH$26,0),MATCH(CB$1&amp;$BU281,$CI$1:$EP$1&amp;$CI$2:$EP$2,0))*VLOOKUP($BT281,$C$17:$M$20,COUNTBLANK($D$15:I$15)+1,FALSE)</f>
        <v>0.18</v>
      </c>
      <c r="CC281" s="3">
        <f t="array" ref="CC281">INDEX($CI$3:$EP$26,MATCH($BV281,$CH$3:$CH$26,0),MATCH(CC$1&amp;$BU281,$CI$1:$EP$1&amp;$CI$2:$EP$2,0))*VLOOKUP($BT281,$C$17:$M$20,COUNTBLANK($D$15:J$15)+1,FALSE)</f>
        <v>0</v>
      </c>
      <c r="CD281" s="3">
        <f t="array" ref="CD281">INDEX($CI$3:$EP$26,MATCH($BV281,$CH$3:$CH$26,0),MATCH(CD$1&amp;$BU281,$CI$1:$EP$1&amp;$CI$2:$EP$2,0))*VLOOKUP($BT281,$C$17:$M$20,COUNTBLANK($D$15:K$15)+1,FALSE)</f>
        <v>0</v>
      </c>
      <c r="CE281" s="3">
        <f t="array" ref="CE281">INDEX($CI$3:$EP$26,MATCH($BV281,$CH$3:$CH$26,0),MATCH(CE$1&amp;$BU281,$CI$1:$EP$1&amp;$CI$2:$EP$2,0))*VLOOKUP($BT281,$C$17:$M$20,COUNTBLANK($D$15:L$15)+1,FALSE)</f>
        <v>0</v>
      </c>
      <c r="CF281" s="3">
        <f t="array" ref="CF281">INDEX($CI$3:$EP$26,MATCH($BV281,$CH$3:$CH$26,0),MATCH(CF$1&amp;$BU281,$CI$1:$EP$1&amp;$CI$2:$EP$2,0))*VLOOKUP($BT281,$C$17:$M$20,COUNTBLANK($D$15:M$15)+1,FALSE)</f>
        <v>0</v>
      </c>
    </row>
    <row r="282" spans="56:84" x14ac:dyDescent="0.2">
      <c r="BD282" t="s">
        <v>418</v>
      </c>
      <c r="BE282">
        <v>1</v>
      </c>
      <c r="BF282">
        <f t="shared" si="166"/>
        <v>3</v>
      </c>
      <c r="BG282" s="1">
        <f t="shared" si="168"/>
        <v>16</v>
      </c>
      <c r="BH282" s="3">
        <f t="array" ref="BH282">INDEX($D$21:$M$44,MATCH($BD282&amp;$BF282,$C$21:$C$44&amp;$B$21:$B$44,0),MATCH(BH$1,$D$16:$M$16,0))+VLOOKUP($BE282,战斗属性模型!$K$22:$O$24,BH$2,FALSE)*INDEX($BW$3:$CF$578,MATCH($BD282&amp;$BF282&amp;$BG282,$BT$3:$BT$578&amp;$BU$3:$BU$578&amp;$BV$3:$BV$578,0),MATCH(BH$1,$BW$1:$CF$1,0))</f>
        <v>320</v>
      </c>
      <c r="BI282" s="3">
        <f t="array" ref="BI282">INDEX($D$21:$M$44,MATCH($BD282&amp;$BF282,$C$21:$C$44&amp;$B$21:$B$44,0),MATCH(BI$1,$D$16:$M$16,0))+VLOOKUP($BE282,战斗属性模型!$K$22:$O$24,BI$2,FALSE)*INDEX($BW$3:$CF$578,MATCH($BD282&amp;$BF282&amp;$BG282,$BT$3:$BT$578&amp;$BU$3:$BU$578&amp;$BV$3:$BV$578,0),MATCH(BI$1,$BW$1:$CF$1,0))</f>
        <v>17280</v>
      </c>
      <c r="BJ282" s="3">
        <f t="array" ref="BJ282">INDEX($D$21:$M$44,MATCH($BD282&amp;$BF282,$C$21:$C$44&amp;$B$21:$B$44,0),MATCH(BJ$1,$D$16:$M$16,0))+VLOOKUP($BE282,战斗属性模型!$K$22:$O$24,BJ$2,FALSE)*INDEX($BW$3:$CF$578,MATCH($BD282&amp;$BF282&amp;$BG282,$BT$3:$BT$578&amp;$BU$3:$BU$578&amp;$BV$3:$BV$578,0),MATCH(BJ$1,$BW$1:$CF$1,0))</f>
        <v>0</v>
      </c>
      <c r="BK282" s="3">
        <f t="array" ref="BK282">INDEX($D$21:$M$44,MATCH($BD282&amp;$BF282,$C$21:$C$44&amp;$B$21:$B$44,0),MATCH(BK$1,$D$16:$M$16,0))+VLOOKUP($BE282,战斗属性模型!$K$22:$O$24,BK$2,FALSE)*INDEX($BW$3:$CF$578,MATCH($BD282&amp;$BF282&amp;$BG282,$BT$3:$BT$578&amp;$BU$3:$BU$578&amp;$BV$3:$BV$578,0),MATCH(BK$1,$BW$1:$CF$1,0))</f>
        <v>0</v>
      </c>
      <c r="BL282" s="3"/>
      <c r="BM282" s="3"/>
      <c r="BN282" s="3"/>
      <c r="BO282" s="3"/>
      <c r="BP282" s="3"/>
      <c r="BQ282" s="3"/>
      <c r="BT282" t="s">
        <v>418</v>
      </c>
      <c r="BU282">
        <f t="shared" si="169"/>
        <v>6</v>
      </c>
      <c r="BV282" s="1">
        <f t="shared" si="167"/>
        <v>16</v>
      </c>
      <c r="BW282" s="3">
        <f t="array" ref="BW282">INDEX($CI$3:$EP$26,MATCH($BV282,$CH$3:$CH$26,0),MATCH(BW$1&amp;$BU282,$CI$1:$EP$1&amp;$CI$2:$EP$2,0))*VLOOKUP($BT282,$C$17:$M$20,COUNTBLANK($D$15:D$15)+1,FALSE)</f>
        <v>768</v>
      </c>
      <c r="BX282" s="3">
        <f t="array" ref="BX282">INDEX($CI$3:$EP$26,MATCH($BV282,$CH$3:$CH$26,0),MATCH(BX$1&amp;$BU282,$CI$1:$EP$1&amp;$CI$2:$EP$2,0))*VLOOKUP($BT282,$C$17:$M$20,COUNTBLANK($D$15:E$15)+1,FALSE)</f>
        <v>38400</v>
      </c>
      <c r="BY282" s="3">
        <f t="array" ref="BY282">INDEX($CI$3:$EP$26,MATCH($BV282,$CH$3:$CH$26,0),MATCH(BY$1&amp;$BU282,$CI$1:$EP$1&amp;$CI$2:$EP$2,0))*VLOOKUP($BT282,$C$17:$M$20,COUNTBLANK($D$15:F$15)+1,FALSE)</f>
        <v>0</v>
      </c>
      <c r="BZ282" s="3">
        <f t="array" ref="BZ282">INDEX($CI$3:$EP$26,MATCH($BV282,$CH$3:$CH$26,0),MATCH(BZ$1&amp;$BU282,$CI$1:$EP$1&amp;$CI$2:$EP$2,0))*VLOOKUP($BT282,$C$17:$M$20,COUNTBLANK($D$15:G$15)+1,FALSE)</f>
        <v>0</v>
      </c>
      <c r="CA282" s="3">
        <f t="array" ref="CA282">INDEX($CI$3:$EP$26,MATCH($BV282,$CH$3:$CH$26,0),MATCH(CA$1&amp;$BU282,$CI$1:$EP$1&amp;$CI$2:$EP$2,0))*VLOOKUP($BT282,$C$17:$M$20,COUNTBLANK($D$15:H$15)+1,FALSE)</f>
        <v>0</v>
      </c>
      <c r="CB282" s="3">
        <f t="array" ref="CB282">INDEX($CI$3:$EP$26,MATCH($BV282,$CH$3:$CH$26,0),MATCH(CB$1&amp;$BU282,$CI$1:$EP$1&amp;$CI$2:$EP$2,0))*VLOOKUP($BT282,$C$17:$M$20,COUNTBLANK($D$15:I$15)+1,FALSE)</f>
        <v>0.24</v>
      </c>
      <c r="CC282" s="3">
        <f t="array" ref="CC282">INDEX($CI$3:$EP$26,MATCH($BV282,$CH$3:$CH$26,0),MATCH(CC$1&amp;$BU282,$CI$1:$EP$1&amp;$CI$2:$EP$2,0))*VLOOKUP($BT282,$C$17:$M$20,COUNTBLANK($D$15:J$15)+1,FALSE)</f>
        <v>0</v>
      </c>
      <c r="CD282" s="3">
        <f t="array" ref="CD282">INDEX($CI$3:$EP$26,MATCH($BV282,$CH$3:$CH$26,0),MATCH(CD$1&amp;$BU282,$CI$1:$EP$1&amp;$CI$2:$EP$2,0))*VLOOKUP($BT282,$C$17:$M$20,COUNTBLANK($D$15:K$15)+1,FALSE)</f>
        <v>0</v>
      </c>
      <c r="CE282" s="3">
        <f t="array" ref="CE282">INDEX($CI$3:$EP$26,MATCH($BV282,$CH$3:$CH$26,0),MATCH(CE$1&amp;$BU282,$CI$1:$EP$1&amp;$CI$2:$EP$2,0))*VLOOKUP($BT282,$C$17:$M$20,COUNTBLANK($D$15:L$15)+1,FALSE)</f>
        <v>0</v>
      </c>
      <c r="CF282" s="3">
        <f t="array" ref="CF282">INDEX($CI$3:$EP$26,MATCH($BV282,$CH$3:$CH$26,0),MATCH(CF$1&amp;$BU282,$CI$1:$EP$1&amp;$CI$2:$EP$2,0))*VLOOKUP($BT282,$C$17:$M$20,COUNTBLANK($D$15:M$15)+1,FALSE)</f>
        <v>0</v>
      </c>
    </row>
    <row r="283" spans="56:84" x14ac:dyDescent="0.2">
      <c r="BD283" t="s">
        <v>418</v>
      </c>
      <c r="BE283">
        <v>1</v>
      </c>
      <c r="BF283">
        <f t="shared" ref="BF283:BF346" si="170">BF139</f>
        <v>3</v>
      </c>
      <c r="BG283" s="1">
        <f t="shared" si="168"/>
        <v>17</v>
      </c>
      <c r="BH283" s="3">
        <f t="array" ref="BH283">INDEX($D$21:$M$44,MATCH($BD283&amp;$BF283,$C$21:$C$44&amp;$B$21:$B$44,0),MATCH(BH$1,$D$16:$M$16,0))+VLOOKUP($BE283,战斗属性模型!$K$22:$O$24,BH$2,FALSE)*INDEX($BW$3:$CF$578,MATCH($BD283&amp;$BF283&amp;$BG283,$BT$3:$BT$578&amp;$BU$3:$BU$578&amp;$BV$3:$BV$578,0),MATCH(BH$1,$BW$1:$CF$1,0))</f>
        <v>336</v>
      </c>
      <c r="BI283" s="3">
        <f t="array" ref="BI283">INDEX($D$21:$M$44,MATCH($BD283&amp;$BF283,$C$21:$C$44&amp;$B$21:$B$44,0),MATCH(BI$1,$D$16:$M$16,0))+VLOOKUP($BE283,战斗属性模型!$K$22:$O$24,BI$2,FALSE)*INDEX($BW$3:$CF$578,MATCH($BD283&amp;$BF283&amp;$BG283,$BT$3:$BT$578&amp;$BU$3:$BU$578&amp;$BV$3:$BV$578,0),MATCH(BI$1,$BW$1:$CF$1,0))</f>
        <v>18160</v>
      </c>
      <c r="BJ283" s="3">
        <f t="array" ref="BJ283">INDEX($D$21:$M$44,MATCH($BD283&amp;$BF283,$C$21:$C$44&amp;$B$21:$B$44,0),MATCH(BJ$1,$D$16:$M$16,0))+VLOOKUP($BE283,战斗属性模型!$K$22:$O$24,BJ$2,FALSE)*INDEX($BW$3:$CF$578,MATCH($BD283&amp;$BF283&amp;$BG283,$BT$3:$BT$578&amp;$BU$3:$BU$578&amp;$BV$3:$BV$578,0),MATCH(BJ$1,$BW$1:$CF$1,0))</f>
        <v>0</v>
      </c>
      <c r="BK283" s="3">
        <f t="array" ref="BK283">INDEX($D$21:$M$44,MATCH($BD283&amp;$BF283,$C$21:$C$44&amp;$B$21:$B$44,0),MATCH(BK$1,$D$16:$M$16,0))+VLOOKUP($BE283,战斗属性模型!$K$22:$O$24,BK$2,FALSE)*INDEX($BW$3:$CF$578,MATCH($BD283&amp;$BF283&amp;$BG283,$BT$3:$BT$578&amp;$BU$3:$BU$578&amp;$BV$3:$BV$578,0),MATCH(BK$1,$BW$1:$CF$1,0))</f>
        <v>0</v>
      </c>
      <c r="BL283" s="3"/>
      <c r="BM283" s="3"/>
      <c r="BN283" s="3"/>
      <c r="BO283" s="3"/>
      <c r="BP283" s="3"/>
      <c r="BQ283" s="3"/>
      <c r="BT283" t="s">
        <v>418</v>
      </c>
      <c r="BU283">
        <f t="shared" si="169"/>
        <v>6</v>
      </c>
      <c r="BV283" s="1">
        <f t="shared" ref="BV283:BV346" si="171">BV259</f>
        <v>17</v>
      </c>
      <c r="BW283" s="3">
        <f t="array" ref="BW283">INDEX($CI$3:$EP$26,MATCH($BV283,$CH$3:$CH$26,0),MATCH(BW$1&amp;$BU283,$CI$1:$EP$1&amp;$CI$2:$EP$2,0))*VLOOKUP($BT283,$C$17:$M$20,COUNTBLANK($D$15:D$15)+1,FALSE)</f>
        <v>816</v>
      </c>
      <c r="BX283" s="3">
        <f t="array" ref="BX283">INDEX($CI$3:$EP$26,MATCH($BV283,$CH$3:$CH$26,0),MATCH(BX$1&amp;$BU283,$CI$1:$EP$1&amp;$CI$2:$EP$2,0))*VLOOKUP($BT283,$C$17:$M$20,COUNTBLANK($D$15:E$15)+1,FALSE)</f>
        <v>40800</v>
      </c>
      <c r="BY283" s="3">
        <f t="array" ref="BY283">INDEX($CI$3:$EP$26,MATCH($BV283,$CH$3:$CH$26,0),MATCH(BY$1&amp;$BU283,$CI$1:$EP$1&amp;$CI$2:$EP$2,0))*VLOOKUP($BT283,$C$17:$M$20,COUNTBLANK($D$15:F$15)+1,FALSE)</f>
        <v>0</v>
      </c>
      <c r="BZ283" s="3">
        <f t="array" ref="BZ283">INDEX($CI$3:$EP$26,MATCH($BV283,$CH$3:$CH$26,0),MATCH(BZ$1&amp;$BU283,$CI$1:$EP$1&amp;$CI$2:$EP$2,0))*VLOOKUP($BT283,$C$17:$M$20,COUNTBLANK($D$15:G$15)+1,FALSE)</f>
        <v>0</v>
      </c>
      <c r="CA283" s="3">
        <f t="array" ref="CA283">INDEX($CI$3:$EP$26,MATCH($BV283,$CH$3:$CH$26,0),MATCH(CA$1&amp;$BU283,$CI$1:$EP$1&amp;$CI$2:$EP$2,0))*VLOOKUP($BT283,$C$17:$M$20,COUNTBLANK($D$15:H$15)+1,FALSE)</f>
        <v>0</v>
      </c>
      <c r="CB283" s="3">
        <f t="array" ref="CB283">INDEX($CI$3:$EP$26,MATCH($BV283,$CH$3:$CH$26,0),MATCH(CB$1&amp;$BU283,$CI$1:$EP$1&amp;$CI$2:$EP$2,0))*VLOOKUP($BT283,$C$17:$M$20,COUNTBLANK($D$15:I$15)+1,FALSE)</f>
        <v>0.24</v>
      </c>
      <c r="CC283" s="3">
        <f t="array" ref="CC283">INDEX($CI$3:$EP$26,MATCH($BV283,$CH$3:$CH$26,0),MATCH(CC$1&amp;$BU283,$CI$1:$EP$1&amp;$CI$2:$EP$2,0))*VLOOKUP($BT283,$C$17:$M$20,COUNTBLANK($D$15:J$15)+1,FALSE)</f>
        <v>0</v>
      </c>
      <c r="CD283" s="3">
        <f t="array" ref="CD283">INDEX($CI$3:$EP$26,MATCH($BV283,$CH$3:$CH$26,0),MATCH(CD$1&amp;$BU283,$CI$1:$EP$1&amp;$CI$2:$EP$2,0))*VLOOKUP($BT283,$C$17:$M$20,COUNTBLANK($D$15:K$15)+1,FALSE)</f>
        <v>0</v>
      </c>
      <c r="CE283" s="3">
        <f t="array" ref="CE283">INDEX($CI$3:$EP$26,MATCH($BV283,$CH$3:$CH$26,0),MATCH(CE$1&amp;$BU283,$CI$1:$EP$1&amp;$CI$2:$EP$2,0))*VLOOKUP($BT283,$C$17:$M$20,COUNTBLANK($D$15:L$15)+1,FALSE)</f>
        <v>0</v>
      </c>
      <c r="CF283" s="3">
        <f t="array" ref="CF283">INDEX($CI$3:$EP$26,MATCH($BV283,$CH$3:$CH$26,0),MATCH(CF$1&amp;$BU283,$CI$1:$EP$1&amp;$CI$2:$EP$2,0))*VLOOKUP($BT283,$C$17:$M$20,COUNTBLANK($D$15:M$15)+1,FALSE)</f>
        <v>0</v>
      </c>
    </row>
    <row r="284" spans="56:84" x14ac:dyDescent="0.2">
      <c r="BD284" t="s">
        <v>418</v>
      </c>
      <c r="BE284">
        <v>1</v>
      </c>
      <c r="BF284">
        <f t="shared" si="170"/>
        <v>3</v>
      </c>
      <c r="BG284" s="1">
        <f t="shared" si="168"/>
        <v>18</v>
      </c>
      <c r="BH284" s="3">
        <f t="array" ref="BH284">INDEX($D$21:$M$44,MATCH($BD284&amp;$BF284,$C$21:$C$44&amp;$B$21:$B$44,0),MATCH(BH$1,$D$16:$M$16,0))+VLOOKUP($BE284,战斗属性模型!$K$22:$O$24,BH$2,FALSE)*INDEX($BW$3:$CF$578,MATCH($BD284&amp;$BF284&amp;$BG284,$BT$3:$BT$578&amp;$BU$3:$BU$578&amp;$BV$3:$BV$578,0),MATCH(BH$1,$BW$1:$CF$1,0))</f>
        <v>352</v>
      </c>
      <c r="BI284" s="3">
        <f t="array" ref="BI284">INDEX($D$21:$M$44,MATCH($BD284&amp;$BF284,$C$21:$C$44&amp;$B$21:$B$44,0),MATCH(BI$1,$D$16:$M$16,0))+VLOOKUP($BE284,战斗属性模型!$K$22:$O$24,BI$2,FALSE)*INDEX($BW$3:$CF$578,MATCH($BD284&amp;$BF284&amp;$BG284,$BT$3:$BT$578&amp;$BU$3:$BU$578&amp;$BV$3:$BV$578,0),MATCH(BI$1,$BW$1:$CF$1,0))</f>
        <v>19040</v>
      </c>
      <c r="BJ284" s="3">
        <f t="array" ref="BJ284">INDEX($D$21:$M$44,MATCH($BD284&amp;$BF284,$C$21:$C$44&amp;$B$21:$B$44,0),MATCH(BJ$1,$D$16:$M$16,0))+VLOOKUP($BE284,战斗属性模型!$K$22:$O$24,BJ$2,FALSE)*INDEX($BW$3:$CF$578,MATCH($BD284&amp;$BF284&amp;$BG284,$BT$3:$BT$578&amp;$BU$3:$BU$578&amp;$BV$3:$BV$578,0),MATCH(BJ$1,$BW$1:$CF$1,0))</f>
        <v>0</v>
      </c>
      <c r="BK284" s="3">
        <f t="array" ref="BK284">INDEX($D$21:$M$44,MATCH($BD284&amp;$BF284,$C$21:$C$44&amp;$B$21:$B$44,0),MATCH(BK$1,$D$16:$M$16,0))+VLOOKUP($BE284,战斗属性模型!$K$22:$O$24,BK$2,FALSE)*INDEX($BW$3:$CF$578,MATCH($BD284&amp;$BF284&amp;$BG284,$BT$3:$BT$578&amp;$BU$3:$BU$578&amp;$BV$3:$BV$578,0),MATCH(BK$1,$BW$1:$CF$1,0))</f>
        <v>0</v>
      </c>
      <c r="BL284" s="3"/>
      <c r="BM284" s="3"/>
      <c r="BN284" s="3"/>
      <c r="BO284" s="3"/>
      <c r="BP284" s="3"/>
      <c r="BQ284" s="3"/>
      <c r="BT284" t="s">
        <v>418</v>
      </c>
      <c r="BU284">
        <f t="shared" si="169"/>
        <v>6</v>
      </c>
      <c r="BV284" s="1">
        <f t="shared" si="171"/>
        <v>18</v>
      </c>
      <c r="BW284" s="3">
        <f t="array" ref="BW284">INDEX($CI$3:$EP$26,MATCH($BV284,$CH$3:$CH$26,0),MATCH(BW$1&amp;$BU284,$CI$1:$EP$1&amp;$CI$2:$EP$2,0))*VLOOKUP($BT284,$C$17:$M$20,COUNTBLANK($D$15:D$15)+1,FALSE)</f>
        <v>864</v>
      </c>
      <c r="BX284" s="3">
        <f t="array" ref="BX284">INDEX($CI$3:$EP$26,MATCH($BV284,$CH$3:$CH$26,0),MATCH(BX$1&amp;$BU284,$CI$1:$EP$1&amp;$CI$2:$EP$2,0))*VLOOKUP($BT284,$C$17:$M$20,COUNTBLANK($D$15:E$15)+1,FALSE)</f>
        <v>43200</v>
      </c>
      <c r="BY284" s="3">
        <f t="array" ref="BY284">INDEX($CI$3:$EP$26,MATCH($BV284,$CH$3:$CH$26,0),MATCH(BY$1&amp;$BU284,$CI$1:$EP$1&amp;$CI$2:$EP$2,0))*VLOOKUP($BT284,$C$17:$M$20,COUNTBLANK($D$15:F$15)+1,FALSE)</f>
        <v>0</v>
      </c>
      <c r="BZ284" s="3">
        <f t="array" ref="BZ284">INDEX($CI$3:$EP$26,MATCH($BV284,$CH$3:$CH$26,0),MATCH(BZ$1&amp;$BU284,$CI$1:$EP$1&amp;$CI$2:$EP$2,0))*VLOOKUP($BT284,$C$17:$M$20,COUNTBLANK($D$15:G$15)+1,FALSE)</f>
        <v>0</v>
      </c>
      <c r="CA284" s="3">
        <f t="array" ref="CA284">INDEX($CI$3:$EP$26,MATCH($BV284,$CH$3:$CH$26,0),MATCH(CA$1&amp;$BU284,$CI$1:$EP$1&amp;$CI$2:$EP$2,0))*VLOOKUP($BT284,$C$17:$M$20,COUNTBLANK($D$15:H$15)+1,FALSE)</f>
        <v>0</v>
      </c>
      <c r="CB284" s="3">
        <f t="array" ref="CB284">INDEX($CI$3:$EP$26,MATCH($BV284,$CH$3:$CH$26,0),MATCH(CB$1&amp;$BU284,$CI$1:$EP$1&amp;$CI$2:$EP$2,0))*VLOOKUP($BT284,$C$17:$M$20,COUNTBLANK($D$15:I$15)+1,FALSE)</f>
        <v>0.24</v>
      </c>
      <c r="CC284" s="3">
        <f t="array" ref="CC284">INDEX($CI$3:$EP$26,MATCH($BV284,$CH$3:$CH$26,0),MATCH(CC$1&amp;$BU284,$CI$1:$EP$1&amp;$CI$2:$EP$2,0))*VLOOKUP($BT284,$C$17:$M$20,COUNTBLANK($D$15:J$15)+1,FALSE)</f>
        <v>0</v>
      </c>
      <c r="CD284" s="3">
        <f t="array" ref="CD284">INDEX($CI$3:$EP$26,MATCH($BV284,$CH$3:$CH$26,0),MATCH(CD$1&amp;$BU284,$CI$1:$EP$1&amp;$CI$2:$EP$2,0))*VLOOKUP($BT284,$C$17:$M$20,COUNTBLANK($D$15:K$15)+1,FALSE)</f>
        <v>0</v>
      </c>
      <c r="CE284" s="3">
        <f t="array" ref="CE284">INDEX($CI$3:$EP$26,MATCH($BV284,$CH$3:$CH$26,0),MATCH(CE$1&amp;$BU284,$CI$1:$EP$1&amp;$CI$2:$EP$2,0))*VLOOKUP($BT284,$C$17:$M$20,COUNTBLANK($D$15:L$15)+1,FALSE)</f>
        <v>0</v>
      </c>
      <c r="CF284" s="3">
        <f t="array" ref="CF284">INDEX($CI$3:$EP$26,MATCH($BV284,$CH$3:$CH$26,0),MATCH(CF$1&amp;$BU284,$CI$1:$EP$1&amp;$CI$2:$EP$2,0))*VLOOKUP($BT284,$C$17:$M$20,COUNTBLANK($D$15:M$15)+1,FALSE)</f>
        <v>0</v>
      </c>
    </row>
    <row r="285" spans="56:84" x14ac:dyDescent="0.2">
      <c r="BD285" t="s">
        <v>418</v>
      </c>
      <c r="BE285">
        <v>1</v>
      </c>
      <c r="BF285">
        <f t="shared" si="170"/>
        <v>3</v>
      </c>
      <c r="BG285" s="1">
        <f t="shared" si="168"/>
        <v>19</v>
      </c>
      <c r="BH285" s="3">
        <f t="array" ref="BH285">INDEX($D$21:$M$44,MATCH($BD285&amp;$BF285,$C$21:$C$44&amp;$B$21:$B$44,0),MATCH(BH$1,$D$16:$M$16,0))+VLOOKUP($BE285,战斗属性模型!$K$22:$O$24,BH$2,FALSE)*INDEX($BW$3:$CF$578,MATCH($BD285&amp;$BF285&amp;$BG285,$BT$3:$BT$578&amp;$BU$3:$BU$578&amp;$BV$3:$BV$578,0),MATCH(BH$1,$BW$1:$CF$1,0))</f>
        <v>368</v>
      </c>
      <c r="BI285" s="3">
        <f t="array" ref="BI285">INDEX($D$21:$M$44,MATCH($BD285&amp;$BF285,$C$21:$C$44&amp;$B$21:$B$44,0),MATCH(BI$1,$D$16:$M$16,0))+VLOOKUP($BE285,战斗属性模型!$K$22:$O$24,BI$2,FALSE)*INDEX($BW$3:$CF$578,MATCH($BD285&amp;$BF285&amp;$BG285,$BT$3:$BT$578&amp;$BU$3:$BU$578&amp;$BV$3:$BV$578,0),MATCH(BI$1,$BW$1:$CF$1,0))</f>
        <v>19920</v>
      </c>
      <c r="BJ285" s="3">
        <f t="array" ref="BJ285">INDEX($D$21:$M$44,MATCH($BD285&amp;$BF285,$C$21:$C$44&amp;$B$21:$B$44,0),MATCH(BJ$1,$D$16:$M$16,0))+VLOOKUP($BE285,战斗属性模型!$K$22:$O$24,BJ$2,FALSE)*INDEX($BW$3:$CF$578,MATCH($BD285&amp;$BF285&amp;$BG285,$BT$3:$BT$578&amp;$BU$3:$BU$578&amp;$BV$3:$BV$578,0),MATCH(BJ$1,$BW$1:$CF$1,0))</f>
        <v>0</v>
      </c>
      <c r="BK285" s="3">
        <f t="array" ref="BK285">INDEX($D$21:$M$44,MATCH($BD285&amp;$BF285,$C$21:$C$44&amp;$B$21:$B$44,0),MATCH(BK$1,$D$16:$M$16,0))+VLOOKUP($BE285,战斗属性模型!$K$22:$O$24,BK$2,FALSE)*INDEX($BW$3:$CF$578,MATCH($BD285&amp;$BF285&amp;$BG285,$BT$3:$BT$578&amp;$BU$3:$BU$578&amp;$BV$3:$BV$578,0),MATCH(BK$1,$BW$1:$CF$1,0))</f>
        <v>0</v>
      </c>
      <c r="BL285" s="3"/>
      <c r="BM285" s="3"/>
      <c r="BN285" s="3"/>
      <c r="BO285" s="3"/>
      <c r="BP285" s="3"/>
      <c r="BQ285" s="3"/>
      <c r="BT285" t="s">
        <v>418</v>
      </c>
      <c r="BU285">
        <f t="shared" si="169"/>
        <v>6</v>
      </c>
      <c r="BV285" s="1">
        <f t="shared" si="171"/>
        <v>19</v>
      </c>
      <c r="BW285" s="3">
        <f t="array" ref="BW285">INDEX($CI$3:$EP$26,MATCH($BV285,$CH$3:$CH$26,0),MATCH(BW$1&amp;$BU285,$CI$1:$EP$1&amp;$CI$2:$EP$2,0))*VLOOKUP($BT285,$C$17:$M$20,COUNTBLANK($D$15:D$15)+1,FALSE)</f>
        <v>912</v>
      </c>
      <c r="BX285" s="3">
        <f t="array" ref="BX285">INDEX($CI$3:$EP$26,MATCH($BV285,$CH$3:$CH$26,0),MATCH(BX$1&amp;$BU285,$CI$1:$EP$1&amp;$CI$2:$EP$2,0))*VLOOKUP($BT285,$C$17:$M$20,COUNTBLANK($D$15:E$15)+1,FALSE)</f>
        <v>45600</v>
      </c>
      <c r="BY285" s="3">
        <f t="array" ref="BY285">INDEX($CI$3:$EP$26,MATCH($BV285,$CH$3:$CH$26,0),MATCH(BY$1&amp;$BU285,$CI$1:$EP$1&amp;$CI$2:$EP$2,0))*VLOOKUP($BT285,$C$17:$M$20,COUNTBLANK($D$15:F$15)+1,FALSE)</f>
        <v>0</v>
      </c>
      <c r="BZ285" s="3">
        <f t="array" ref="BZ285">INDEX($CI$3:$EP$26,MATCH($BV285,$CH$3:$CH$26,0),MATCH(BZ$1&amp;$BU285,$CI$1:$EP$1&amp;$CI$2:$EP$2,0))*VLOOKUP($BT285,$C$17:$M$20,COUNTBLANK($D$15:G$15)+1,FALSE)</f>
        <v>0</v>
      </c>
      <c r="CA285" s="3">
        <f t="array" ref="CA285">INDEX($CI$3:$EP$26,MATCH($BV285,$CH$3:$CH$26,0),MATCH(CA$1&amp;$BU285,$CI$1:$EP$1&amp;$CI$2:$EP$2,0))*VLOOKUP($BT285,$C$17:$M$20,COUNTBLANK($D$15:H$15)+1,FALSE)</f>
        <v>0</v>
      </c>
      <c r="CB285" s="3">
        <f t="array" ref="CB285">INDEX($CI$3:$EP$26,MATCH($BV285,$CH$3:$CH$26,0),MATCH(CB$1&amp;$BU285,$CI$1:$EP$1&amp;$CI$2:$EP$2,0))*VLOOKUP($BT285,$C$17:$M$20,COUNTBLANK($D$15:I$15)+1,FALSE)</f>
        <v>0.24</v>
      </c>
      <c r="CC285" s="3">
        <f t="array" ref="CC285">INDEX($CI$3:$EP$26,MATCH($BV285,$CH$3:$CH$26,0),MATCH(CC$1&amp;$BU285,$CI$1:$EP$1&amp;$CI$2:$EP$2,0))*VLOOKUP($BT285,$C$17:$M$20,COUNTBLANK($D$15:J$15)+1,FALSE)</f>
        <v>0</v>
      </c>
      <c r="CD285" s="3">
        <f t="array" ref="CD285">INDEX($CI$3:$EP$26,MATCH($BV285,$CH$3:$CH$26,0),MATCH(CD$1&amp;$BU285,$CI$1:$EP$1&amp;$CI$2:$EP$2,0))*VLOOKUP($BT285,$C$17:$M$20,COUNTBLANK($D$15:K$15)+1,FALSE)</f>
        <v>0</v>
      </c>
      <c r="CE285" s="3">
        <f t="array" ref="CE285">INDEX($CI$3:$EP$26,MATCH($BV285,$CH$3:$CH$26,0),MATCH(CE$1&amp;$BU285,$CI$1:$EP$1&amp;$CI$2:$EP$2,0))*VLOOKUP($BT285,$C$17:$M$20,COUNTBLANK($D$15:L$15)+1,FALSE)</f>
        <v>0</v>
      </c>
      <c r="CF285" s="3">
        <f t="array" ref="CF285">INDEX($CI$3:$EP$26,MATCH($BV285,$CH$3:$CH$26,0),MATCH(CF$1&amp;$BU285,$CI$1:$EP$1&amp;$CI$2:$EP$2,0))*VLOOKUP($BT285,$C$17:$M$20,COUNTBLANK($D$15:M$15)+1,FALSE)</f>
        <v>0</v>
      </c>
    </row>
    <row r="286" spans="56:84" x14ac:dyDescent="0.2">
      <c r="BD286" t="s">
        <v>418</v>
      </c>
      <c r="BE286">
        <v>1</v>
      </c>
      <c r="BF286">
        <f t="shared" si="170"/>
        <v>3</v>
      </c>
      <c r="BG286" s="1">
        <f t="shared" si="168"/>
        <v>20</v>
      </c>
      <c r="BH286" s="3">
        <f t="array" ref="BH286">INDEX($D$21:$M$44,MATCH($BD286&amp;$BF286,$C$21:$C$44&amp;$B$21:$B$44,0),MATCH(BH$1,$D$16:$M$16,0))+VLOOKUP($BE286,战斗属性模型!$K$22:$O$24,BH$2,FALSE)*INDEX($BW$3:$CF$578,MATCH($BD286&amp;$BF286&amp;$BG286,$BT$3:$BT$578&amp;$BU$3:$BU$578&amp;$BV$3:$BV$578,0),MATCH(BH$1,$BW$1:$CF$1,0))</f>
        <v>384</v>
      </c>
      <c r="BI286" s="3">
        <f t="array" ref="BI286">INDEX($D$21:$M$44,MATCH($BD286&amp;$BF286,$C$21:$C$44&amp;$B$21:$B$44,0),MATCH(BI$1,$D$16:$M$16,0))+VLOOKUP($BE286,战斗属性模型!$K$22:$O$24,BI$2,FALSE)*INDEX($BW$3:$CF$578,MATCH($BD286&amp;$BF286&amp;$BG286,$BT$3:$BT$578&amp;$BU$3:$BU$578&amp;$BV$3:$BV$578,0),MATCH(BI$1,$BW$1:$CF$1,0))</f>
        <v>20800</v>
      </c>
      <c r="BJ286" s="3">
        <f t="array" ref="BJ286">INDEX($D$21:$M$44,MATCH($BD286&amp;$BF286,$C$21:$C$44&amp;$B$21:$B$44,0),MATCH(BJ$1,$D$16:$M$16,0))+VLOOKUP($BE286,战斗属性模型!$K$22:$O$24,BJ$2,FALSE)*INDEX($BW$3:$CF$578,MATCH($BD286&amp;$BF286&amp;$BG286,$BT$3:$BT$578&amp;$BU$3:$BU$578&amp;$BV$3:$BV$578,0),MATCH(BJ$1,$BW$1:$CF$1,0))</f>
        <v>0</v>
      </c>
      <c r="BK286" s="3">
        <f t="array" ref="BK286">INDEX($D$21:$M$44,MATCH($BD286&amp;$BF286,$C$21:$C$44&amp;$B$21:$B$44,0),MATCH(BK$1,$D$16:$M$16,0))+VLOOKUP($BE286,战斗属性模型!$K$22:$O$24,BK$2,FALSE)*INDEX($BW$3:$CF$578,MATCH($BD286&amp;$BF286&amp;$BG286,$BT$3:$BT$578&amp;$BU$3:$BU$578&amp;$BV$3:$BV$578,0),MATCH(BK$1,$BW$1:$CF$1,0))</f>
        <v>0</v>
      </c>
      <c r="BL286" s="3"/>
      <c r="BM286" s="3"/>
      <c r="BN286" s="3"/>
      <c r="BO286" s="3"/>
      <c r="BP286" s="3"/>
      <c r="BQ286" s="3"/>
      <c r="BT286" t="s">
        <v>418</v>
      </c>
      <c r="BU286">
        <f t="shared" si="169"/>
        <v>6</v>
      </c>
      <c r="BV286" s="1">
        <f t="shared" si="171"/>
        <v>20</v>
      </c>
      <c r="BW286" s="3">
        <f t="array" ref="BW286">INDEX($CI$3:$EP$26,MATCH($BV286,$CH$3:$CH$26,0),MATCH(BW$1&amp;$BU286,$CI$1:$EP$1&amp;$CI$2:$EP$2,0))*VLOOKUP($BT286,$C$17:$M$20,COUNTBLANK($D$15:D$15)+1,FALSE)</f>
        <v>960</v>
      </c>
      <c r="BX286" s="3">
        <f t="array" ref="BX286">INDEX($CI$3:$EP$26,MATCH($BV286,$CH$3:$CH$26,0),MATCH(BX$1&amp;$BU286,$CI$1:$EP$1&amp;$CI$2:$EP$2,0))*VLOOKUP($BT286,$C$17:$M$20,COUNTBLANK($D$15:E$15)+1,FALSE)</f>
        <v>48000</v>
      </c>
      <c r="BY286" s="3">
        <f t="array" ref="BY286">INDEX($CI$3:$EP$26,MATCH($BV286,$CH$3:$CH$26,0),MATCH(BY$1&amp;$BU286,$CI$1:$EP$1&amp;$CI$2:$EP$2,0))*VLOOKUP($BT286,$C$17:$M$20,COUNTBLANK($D$15:F$15)+1,FALSE)</f>
        <v>0</v>
      </c>
      <c r="BZ286" s="3">
        <f t="array" ref="BZ286">INDEX($CI$3:$EP$26,MATCH($BV286,$CH$3:$CH$26,0),MATCH(BZ$1&amp;$BU286,$CI$1:$EP$1&amp;$CI$2:$EP$2,0))*VLOOKUP($BT286,$C$17:$M$20,COUNTBLANK($D$15:G$15)+1,FALSE)</f>
        <v>0</v>
      </c>
      <c r="CA286" s="3">
        <f t="array" ref="CA286">INDEX($CI$3:$EP$26,MATCH($BV286,$CH$3:$CH$26,0),MATCH(CA$1&amp;$BU286,$CI$1:$EP$1&amp;$CI$2:$EP$2,0))*VLOOKUP($BT286,$C$17:$M$20,COUNTBLANK($D$15:H$15)+1,FALSE)</f>
        <v>0</v>
      </c>
      <c r="CB286" s="3">
        <f t="array" ref="CB286">INDEX($CI$3:$EP$26,MATCH($BV286,$CH$3:$CH$26,0),MATCH(CB$1&amp;$BU286,$CI$1:$EP$1&amp;$CI$2:$EP$2,0))*VLOOKUP($BT286,$C$17:$M$20,COUNTBLANK($D$15:I$15)+1,FALSE)</f>
        <v>0.30000000000000004</v>
      </c>
      <c r="CC286" s="3">
        <f t="array" ref="CC286">INDEX($CI$3:$EP$26,MATCH($BV286,$CH$3:$CH$26,0),MATCH(CC$1&amp;$BU286,$CI$1:$EP$1&amp;$CI$2:$EP$2,0))*VLOOKUP($BT286,$C$17:$M$20,COUNTBLANK($D$15:J$15)+1,FALSE)</f>
        <v>0</v>
      </c>
      <c r="CD286" s="3">
        <f t="array" ref="CD286">INDEX($CI$3:$EP$26,MATCH($BV286,$CH$3:$CH$26,0),MATCH(CD$1&amp;$BU286,$CI$1:$EP$1&amp;$CI$2:$EP$2,0))*VLOOKUP($BT286,$C$17:$M$20,COUNTBLANK($D$15:K$15)+1,FALSE)</f>
        <v>0</v>
      </c>
      <c r="CE286" s="3">
        <f t="array" ref="CE286">INDEX($CI$3:$EP$26,MATCH($BV286,$CH$3:$CH$26,0),MATCH(CE$1&amp;$BU286,$CI$1:$EP$1&amp;$CI$2:$EP$2,0))*VLOOKUP($BT286,$C$17:$M$20,COUNTBLANK($D$15:L$15)+1,FALSE)</f>
        <v>0</v>
      </c>
      <c r="CF286" s="3">
        <f t="array" ref="CF286">INDEX($CI$3:$EP$26,MATCH($BV286,$CH$3:$CH$26,0),MATCH(CF$1&amp;$BU286,$CI$1:$EP$1&amp;$CI$2:$EP$2,0))*VLOOKUP($BT286,$C$17:$M$20,COUNTBLANK($D$15:M$15)+1,FALSE)</f>
        <v>0</v>
      </c>
    </row>
    <row r="287" spans="56:84" x14ac:dyDescent="0.2">
      <c r="BD287" t="s">
        <v>418</v>
      </c>
      <c r="BE287">
        <v>1</v>
      </c>
      <c r="BF287">
        <f t="shared" si="170"/>
        <v>3</v>
      </c>
      <c r="BG287" s="1">
        <f t="shared" si="168"/>
        <v>21</v>
      </c>
      <c r="BH287" s="3">
        <f t="array" ref="BH287">INDEX($D$21:$M$44,MATCH($BD287&amp;$BF287,$C$21:$C$44&amp;$B$21:$B$44,0),MATCH(BH$1,$D$16:$M$16,0))+VLOOKUP($BE287,战斗属性模型!$K$22:$O$24,BH$2,FALSE)*INDEX($BW$3:$CF$578,MATCH($BD287&amp;$BF287&amp;$BG287,$BT$3:$BT$578&amp;$BU$3:$BU$578&amp;$BV$3:$BV$578,0),MATCH(BH$1,$BW$1:$CF$1,0))</f>
        <v>400</v>
      </c>
      <c r="BI287" s="3">
        <f t="array" ref="BI287">INDEX($D$21:$M$44,MATCH($BD287&amp;$BF287,$C$21:$C$44&amp;$B$21:$B$44,0),MATCH(BI$1,$D$16:$M$16,0))+VLOOKUP($BE287,战斗属性模型!$K$22:$O$24,BI$2,FALSE)*INDEX($BW$3:$CF$578,MATCH($BD287&amp;$BF287&amp;$BG287,$BT$3:$BT$578&amp;$BU$3:$BU$578&amp;$BV$3:$BV$578,0),MATCH(BI$1,$BW$1:$CF$1,0))</f>
        <v>21680</v>
      </c>
      <c r="BJ287" s="3">
        <f t="array" ref="BJ287">INDEX($D$21:$M$44,MATCH($BD287&amp;$BF287,$C$21:$C$44&amp;$B$21:$B$44,0),MATCH(BJ$1,$D$16:$M$16,0))+VLOOKUP($BE287,战斗属性模型!$K$22:$O$24,BJ$2,FALSE)*INDEX($BW$3:$CF$578,MATCH($BD287&amp;$BF287&amp;$BG287,$BT$3:$BT$578&amp;$BU$3:$BU$578&amp;$BV$3:$BV$578,0),MATCH(BJ$1,$BW$1:$CF$1,0))</f>
        <v>0</v>
      </c>
      <c r="BK287" s="3">
        <f t="array" ref="BK287">INDEX($D$21:$M$44,MATCH($BD287&amp;$BF287,$C$21:$C$44&amp;$B$21:$B$44,0),MATCH(BK$1,$D$16:$M$16,0))+VLOOKUP($BE287,战斗属性模型!$K$22:$O$24,BK$2,FALSE)*INDEX($BW$3:$CF$578,MATCH($BD287&amp;$BF287&amp;$BG287,$BT$3:$BT$578&amp;$BU$3:$BU$578&amp;$BV$3:$BV$578,0),MATCH(BK$1,$BW$1:$CF$1,0))</f>
        <v>0</v>
      </c>
      <c r="BL287" s="3"/>
      <c r="BM287" s="3"/>
      <c r="BN287" s="3"/>
      <c r="BO287" s="3"/>
      <c r="BP287" s="3"/>
      <c r="BQ287" s="3"/>
      <c r="BT287" t="s">
        <v>418</v>
      </c>
      <c r="BU287">
        <f t="shared" si="169"/>
        <v>6</v>
      </c>
      <c r="BV287" s="1">
        <f t="shared" si="171"/>
        <v>21</v>
      </c>
      <c r="BW287" s="3">
        <f t="array" ref="BW287">INDEX($CI$3:$EP$26,MATCH($BV287,$CH$3:$CH$26,0),MATCH(BW$1&amp;$BU287,$CI$1:$EP$1&amp;$CI$2:$EP$2,0))*VLOOKUP($BT287,$C$17:$M$20,COUNTBLANK($D$15:D$15)+1,FALSE)</f>
        <v>1008</v>
      </c>
      <c r="BX287" s="3">
        <f t="array" ref="BX287">INDEX($CI$3:$EP$26,MATCH($BV287,$CH$3:$CH$26,0),MATCH(BX$1&amp;$BU287,$CI$1:$EP$1&amp;$CI$2:$EP$2,0))*VLOOKUP($BT287,$C$17:$M$20,COUNTBLANK($D$15:E$15)+1,FALSE)</f>
        <v>50400</v>
      </c>
      <c r="BY287" s="3">
        <f t="array" ref="BY287">INDEX($CI$3:$EP$26,MATCH($BV287,$CH$3:$CH$26,0),MATCH(BY$1&amp;$BU287,$CI$1:$EP$1&amp;$CI$2:$EP$2,0))*VLOOKUP($BT287,$C$17:$M$20,COUNTBLANK($D$15:F$15)+1,FALSE)</f>
        <v>0</v>
      </c>
      <c r="BZ287" s="3">
        <f t="array" ref="BZ287">INDEX($CI$3:$EP$26,MATCH($BV287,$CH$3:$CH$26,0),MATCH(BZ$1&amp;$BU287,$CI$1:$EP$1&amp;$CI$2:$EP$2,0))*VLOOKUP($BT287,$C$17:$M$20,COUNTBLANK($D$15:G$15)+1,FALSE)</f>
        <v>0</v>
      </c>
      <c r="CA287" s="3">
        <f t="array" ref="CA287">INDEX($CI$3:$EP$26,MATCH($BV287,$CH$3:$CH$26,0),MATCH(CA$1&amp;$BU287,$CI$1:$EP$1&amp;$CI$2:$EP$2,0))*VLOOKUP($BT287,$C$17:$M$20,COUNTBLANK($D$15:H$15)+1,FALSE)</f>
        <v>0</v>
      </c>
      <c r="CB287" s="3">
        <f t="array" ref="CB287">INDEX($CI$3:$EP$26,MATCH($BV287,$CH$3:$CH$26,0),MATCH(CB$1&amp;$BU287,$CI$1:$EP$1&amp;$CI$2:$EP$2,0))*VLOOKUP($BT287,$C$17:$M$20,COUNTBLANK($D$15:I$15)+1,FALSE)</f>
        <v>0.30000000000000004</v>
      </c>
      <c r="CC287" s="3">
        <f t="array" ref="CC287">INDEX($CI$3:$EP$26,MATCH($BV287,$CH$3:$CH$26,0),MATCH(CC$1&amp;$BU287,$CI$1:$EP$1&amp;$CI$2:$EP$2,0))*VLOOKUP($BT287,$C$17:$M$20,COUNTBLANK($D$15:J$15)+1,FALSE)</f>
        <v>0</v>
      </c>
      <c r="CD287" s="3">
        <f t="array" ref="CD287">INDEX($CI$3:$EP$26,MATCH($BV287,$CH$3:$CH$26,0),MATCH(CD$1&amp;$BU287,$CI$1:$EP$1&amp;$CI$2:$EP$2,0))*VLOOKUP($BT287,$C$17:$M$20,COUNTBLANK($D$15:K$15)+1,FALSE)</f>
        <v>0</v>
      </c>
      <c r="CE287" s="3">
        <f t="array" ref="CE287">INDEX($CI$3:$EP$26,MATCH($BV287,$CH$3:$CH$26,0),MATCH(CE$1&amp;$BU287,$CI$1:$EP$1&amp;$CI$2:$EP$2,0))*VLOOKUP($BT287,$C$17:$M$20,COUNTBLANK($D$15:L$15)+1,FALSE)</f>
        <v>0</v>
      </c>
      <c r="CF287" s="3">
        <f t="array" ref="CF287">INDEX($CI$3:$EP$26,MATCH($BV287,$CH$3:$CH$26,0),MATCH(CF$1&amp;$BU287,$CI$1:$EP$1&amp;$CI$2:$EP$2,0))*VLOOKUP($BT287,$C$17:$M$20,COUNTBLANK($D$15:M$15)+1,FALSE)</f>
        <v>0</v>
      </c>
    </row>
    <row r="288" spans="56:84" x14ac:dyDescent="0.2">
      <c r="BD288" t="s">
        <v>418</v>
      </c>
      <c r="BE288">
        <v>1</v>
      </c>
      <c r="BF288">
        <f t="shared" si="170"/>
        <v>3</v>
      </c>
      <c r="BG288" s="1">
        <f t="shared" si="168"/>
        <v>22</v>
      </c>
      <c r="BH288" s="3">
        <f t="array" ref="BH288">INDEX($D$21:$M$44,MATCH($BD288&amp;$BF288,$C$21:$C$44&amp;$B$21:$B$44,0),MATCH(BH$1,$D$16:$M$16,0))+VLOOKUP($BE288,战斗属性模型!$K$22:$O$24,BH$2,FALSE)*INDEX($BW$3:$CF$578,MATCH($BD288&amp;$BF288&amp;$BG288,$BT$3:$BT$578&amp;$BU$3:$BU$578&amp;$BV$3:$BV$578,0),MATCH(BH$1,$BW$1:$CF$1,0))</f>
        <v>416</v>
      </c>
      <c r="BI288" s="3">
        <f t="array" ref="BI288">INDEX($D$21:$M$44,MATCH($BD288&amp;$BF288,$C$21:$C$44&amp;$B$21:$B$44,0),MATCH(BI$1,$D$16:$M$16,0))+VLOOKUP($BE288,战斗属性模型!$K$22:$O$24,BI$2,FALSE)*INDEX($BW$3:$CF$578,MATCH($BD288&amp;$BF288&amp;$BG288,$BT$3:$BT$578&amp;$BU$3:$BU$578&amp;$BV$3:$BV$578,0),MATCH(BI$1,$BW$1:$CF$1,0))</f>
        <v>22560</v>
      </c>
      <c r="BJ288" s="3">
        <f t="array" ref="BJ288">INDEX($D$21:$M$44,MATCH($BD288&amp;$BF288,$C$21:$C$44&amp;$B$21:$B$44,0),MATCH(BJ$1,$D$16:$M$16,0))+VLOOKUP($BE288,战斗属性模型!$K$22:$O$24,BJ$2,FALSE)*INDEX($BW$3:$CF$578,MATCH($BD288&amp;$BF288&amp;$BG288,$BT$3:$BT$578&amp;$BU$3:$BU$578&amp;$BV$3:$BV$578,0),MATCH(BJ$1,$BW$1:$CF$1,0))</f>
        <v>0</v>
      </c>
      <c r="BK288" s="3">
        <f t="array" ref="BK288">INDEX($D$21:$M$44,MATCH($BD288&amp;$BF288,$C$21:$C$44&amp;$B$21:$B$44,0),MATCH(BK$1,$D$16:$M$16,0))+VLOOKUP($BE288,战斗属性模型!$K$22:$O$24,BK$2,FALSE)*INDEX($BW$3:$CF$578,MATCH($BD288&amp;$BF288&amp;$BG288,$BT$3:$BT$578&amp;$BU$3:$BU$578&amp;$BV$3:$BV$578,0),MATCH(BK$1,$BW$1:$CF$1,0))</f>
        <v>0</v>
      </c>
      <c r="BL288" s="3"/>
      <c r="BM288" s="3"/>
      <c r="BN288" s="3"/>
      <c r="BO288" s="3"/>
      <c r="BP288" s="3"/>
      <c r="BQ288" s="3"/>
      <c r="BT288" t="s">
        <v>418</v>
      </c>
      <c r="BU288">
        <f t="shared" si="169"/>
        <v>6</v>
      </c>
      <c r="BV288" s="1">
        <f t="shared" si="171"/>
        <v>22</v>
      </c>
      <c r="BW288" s="3">
        <f t="array" ref="BW288">INDEX($CI$3:$EP$26,MATCH($BV288,$CH$3:$CH$26,0),MATCH(BW$1&amp;$BU288,$CI$1:$EP$1&amp;$CI$2:$EP$2,0))*VLOOKUP($BT288,$C$17:$M$20,COUNTBLANK($D$15:D$15)+1,FALSE)</f>
        <v>1056</v>
      </c>
      <c r="BX288" s="3">
        <f t="array" ref="BX288">INDEX($CI$3:$EP$26,MATCH($BV288,$CH$3:$CH$26,0),MATCH(BX$1&amp;$BU288,$CI$1:$EP$1&amp;$CI$2:$EP$2,0))*VLOOKUP($BT288,$C$17:$M$20,COUNTBLANK($D$15:E$15)+1,FALSE)</f>
        <v>52800</v>
      </c>
      <c r="BY288" s="3">
        <f t="array" ref="BY288">INDEX($CI$3:$EP$26,MATCH($BV288,$CH$3:$CH$26,0),MATCH(BY$1&amp;$BU288,$CI$1:$EP$1&amp;$CI$2:$EP$2,0))*VLOOKUP($BT288,$C$17:$M$20,COUNTBLANK($D$15:F$15)+1,FALSE)</f>
        <v>0</v>
      </c>
      <c r="BZ288" s="3">
        <f t="array" ref="BZ288">INDEX($CI$3:$EP$26,MATCH($BV288,$CH$3:$CH$26,0),MATCH(BZ$1&amp;$BU288,$CI$1:$EP$1&amp;$CI$2:$EP$2,0))*VLOOKUP($BT288,$C$17:$M$20,COUNTBLANK($D$15:G$15)+1,FALSE)</f>
        <v>0</v>
      </c>
      <c r="CA288" s="3">
        <f t="array" ref="CA288">INDEX($CI$3:$EP$26,MATCH($BV288,$CH$3:$CH$26,0),MATCH(CA$1&amp;$BU288,$CI$1:$EP$1&amp;$CI$2:$EP$2,0))*VLOOKUP($BT288,$C$17:$M$20,COUNTBLANK($D$15:H$15)+1,FALSE)</f>
        <v>0</v>
      </c>
      <c r="CB288" s="3">
        <f t="array" ref="CB288">INDEX($CI$3:$EP$26,MATCH($BV288,$CH$3:$CH$26,0),MATCH(CB$1&amp;$BU288,$CI$1:$EP$1&amp;$CI$2:$EP$2,0))*VLOOKUP($BT288,$C$17:$M$20,COUNTBLANK($D$15:I$15)+1,FALSE)</f>
        <v>0.30000000000000004</v>
      </c>
      <c r="CC288" s="3">
        <f t="array" ref="CC288">INDEX($CI$3:$EP$26,MATCH($BV288,$CH$3:$CH$26,0),MATCH(CC$1&amp;$BU288,$CI$1:$EP$1&amp;$CI$2:$EP$2,0))*VLOOKUP($BT288,$C$17:$M$20,COUNTBLANK($D$15:J$15)+1,FALSE)</f>
        <v>0</v>
      </c>
      <c r="CD288" s="3">
        <f t="array" ref="CD288">INDEX($CI$3:$EP$26,MATCH($BV288,$CH$3:$CH$26,0),MATCH(CD$1&amp;$BU288,$CI$1:$EP$1&amp;$CI$2:$EP$2,0))*VLOOKUP($BT288,$C$17:$M$20,COUNTBLANK($D$15:K$15)+1,FALSE)</f>
        <v>0</v>
      </c>
      <c r="CE288" s="3">
        <f t="array" ref="CE288">INDEX($CI$3:$EP$26,MATCH($BV288,$CH$3:$CH$26,0),MATCH(CE$1&amp;$BU288,$CI$1:$EP$1&amp;$CI$2:$EP$2,0))*VLOOKUP($BT288,$C$17:$M$20,COUNTBLANK($D$15:L$15)+1,FALSE)</f>
        <v>0</v>
      </c>
      <c r="CF288" s="3">
        <f t="array" ref="CF288">INDEX($CI$3:$EP$26,MATCH($BV288,$CH$3:$CH$26,0),MATCH(CF$1&amp;$BU288,$CI$1:$EP$1&amp;$CI$2:$EP$2,0))*VLOOKUP($BT288,$C$17:$M$20,COUNTBLANK($D$15:M$15)+1,FALSE)</f>
        <v>0</v>
      </c>
    </row>
    <row r="289" spans="56:84" x14ac:dyDescent="0.2">
      <c r="BD289" t="s">
        <v>418</v>
      </c>
      <c r="BE289">
        <v>1</v>
      </c>
      <c r="BF289">
        <f t="shared" si="170"/>
        <v>3</v>
      </c>
      <c r="BG289" s="1">
        <f t="shared" si="168"/>
        <v>23</v>
      </c>
      <c r="BH289" s="3">
        <f t="array" ref="BH289">INDEX($D$21:$M$44,MATCH($BD289&amp;$BF289,$C$21:$C$44&amp;$B$21:$B$44,0),MATCH(BH$1,$D$16:$M$16,0))+VLOOKUP($BE289,战斗属性模型!$K$22:$O$24,BH$2,FALSE)*INDEX($BW$3:$CF$578,MATCH($BD289&amp;$BF289&amp;$BG289,$BT$3:$BT$578&amp;$BU$3:$BU$578&amp;$BV$3:$BV$578,0),MATCH(BH$1,$BW$1:$CF$1,0))</f>
        <v>432</v>
      </c>
      <c r="BI289" s="3">
        <f t="array" ref="BI289">INDEX($D$21:$M$44,MATCH($BD289&amp;$BF289,$C$21:$C$44&amp;$B$21:$B$44,0),MATCH(BI$1,$D$16:$M$16,0))+VLOOKUP($BE289,战斗属性模型!$K$22:$O$24,BI$2,FALSE)*INDEX($BW$3:$CF$578,MATCH($BD289&amp;$BF289&amp;$BG289,$BT$3:$BT$578&amp;$BU$3:$BU$578&amp;$BV$3:$BV$578,0),MATCH(BI$1,$BW$1:$CF$1,0))</f>
        <v>23440</v>
      </c>
      <c r="BJ289" s="3">
        <f t="array" ref="BJ289">INDEX($D$21:$M$44,MATCH($BD289&amp;$BF289,$C$21:$C$44&amp;$B$21:$B$44,0),MATCH(BJ$1,$D$16:$M$16,0))+VLOOKUP($BE289,战斗属性模型!$K$22:$O$24,BJ$2,FALSE)*INDEX($BW$3:$CF$578,MATCH($BD289&amp;$BF289&amp;$BG289,$BT$3:$BT$578&amp;$BU$3:$BU$578&amp;$BV$3:$BV$578,0),MATCH(BJ$1,$BW$1:$CF$1,0))</f>
        <v>0</v>
      </c>
      <c r="BK289" s="3">
        <f t="array" ref="BK289">INDEX($D$21:$M$44,MATCH($BD289&amp;$BF289,$C$21:$C$44&amp;$B$21:$B$44,0),MATCH(BK$1,$D$16:$M$16,0))+VLOOKUP($BE289,战斗属性模型!$K$22:$O$24,BK$2,FALSE)*INDEX($BW$3:$CF$578,MATCH($BD289&amp;$BF289&amp;$BG289,$BT$3:$BT$578&amp;$BU$3:$BU$578&amp;$BV$3:$BV$578,0),MATCH(BK$1,$BW$1:$CF$1,0))</f>
        <v>0</v>
      </c>
      <c r="BL289" s="3"/>
      <c r="BM289" s="3"/>
      <c r="BN289" s="3"/>
      <c r="BO289" s="3"/>
      <c r="BP289" s="3"/>
      <c r="BQ289" s="3"/>
      <c r="BT289" t="s">
        <v>418</v>
      </c>
      <c r="BU289">
        <f t="shared" si="169"/>
        <v>6</v>
      </c>
      <c r="BV289" s="1">
        <f t="shared" si="171"/>
        <v>23</v>
      </c>
      <c r="BW289" s="3">
        <f t="array" ref="BW289">INDEX($CI$3:$EP$26,MATCH($BV289,$CH$3:$CH$26,0),MATCH(BW$1&amp;$BU289,$CI$1:$EP$1&amp;$CI$2:$EP$2,0))*VLOOKUP($BT289,$C$17:$M$20,COUNTBLANK($D$15:D$15)+1,FALSE)</f>
        <v>1104</v>
      </c>
      <c r="BX289" s="3">
        <f t="array" ref="BX289">INDEX($CI$3:$EP$26,MATCH($BV289,$CH$3:$CH$26,0),MATCH(BX$1&amp;$BU289,$CI$1:$EP$1&amp;$CI$2:$EP$2,0))*VLOOKUP($BT289,$C$17:$M$20,COUNTBLANK($D$15:E$15)+1,FALSE)</f>
        <v>55200</v>
      </c>
      <c r="BY289" s="3">
        <f t="array" ref="BY289">INDEX($CI$3:$EP$26,MATCH($BV289,$CH$3:$CH$26,0),MATCH(BY$1&amp;$BU289,$CI$1:$EP$1&amp;$CI$2:$EP$2,0))*VLOOKUP($BT289,$C$17:$M$20,COUNTBLANK($D$15:F$15)+1,FALSE)</f>
        <v>0</v>
      </c>
      <c r="BZ289" s="3">
        <f t="array" ref="BZ289">INDEX($CI$3:$EP$26,MATCH($BV289,$CH$3:$CH$26,0),MATCH(BZ$1&amp;$BU289,$CI$1:$EP$1&amp;$CI$2:$EP$2,0))*VLOOKUP($BT289,$C$17:$M$20,COUNTBLANK($D$15:G$15)+1,FALSE)</f>
        <v>0</v>
      </c>
      <c r="CA289" s="3">
        <f t="array" ref="CA289">INDEX($CI$3:$EP$26,MATCH($BV289,$CH$3:$CH$26,0),MATCH(CA$1&amp;$BU289,$CI$1:$EP$1&amp;$CI$2:$EP$2,0))*VLOOKUP($BT289,$C$17:$M$20,COUNTBLANK($D$15:H$15)+1,FALSE)</f>
        <v>0</v>
      </c>
      <c r="CB289" s="3">
        <f t="array" ref="CB289">INDEX($CI$3:$EP$26,MATCH($BV289,$CH$3:$CH$26,0),MATCH(CB$1&amp;$BU289,$CI$1:$EP$1&amp;$CI$2:$EP$2,0))*VLOOKUP($BT289,$C$17:$M$20,COUNTBLANK($D$15:I$15)+1,FALSE)</f>
        <v>0.30000000000000004</v>
      </c>
      <c r="CC289" s="3">
        <f t="array" ref="CC289">INDEX($CI$3:$EP$26,MATCH($BV289,$CH$3:$CH$26,0),MATCH(CC$1&amp;$BU289,$CI$1:$EP$1&amp;$CI$2:$EP$2,0))*VLOOKUP($BT289,$C$17:$M$20,COUNTBLANK($D$15:J$15)+1,FALSE)</f>
        <v>0</v>
      </c>
      <c r="CD289" s="3">
        <f t="array" ref="CD289">INDEX($CI$3:$EP$26,MATCH($BV289,$CH$3:$CH$26,0),MATCH(CD$1&amp;$BU289,$CI$1:$EP$1&amp;$CI$2:$EP$2,0))*VLOOKUP($BT289,$C$17:$M$20,COUNTBLANK($D$15:K$15)+1,FALSE)</f>
        <v>0</v>
      </c>
      <c r="CE289" s="3">
        <f t="array" ref="CE289">INDEX($CI$3:$EP$26,MATCH($BV289,$CH$3:$CH$26,0),MATCH(CE$1&amp;$BU289,$CI$1:$EP$1&amp;$CI$2:$EP$2,0))*VLOOKUP($BT289,$C$17:$M$20,COUNTBLANK($D$15:L$15)+1,FALSE)</f>
        <v>0</v>
      </c>
      <c r="CF289" s="3">
        <f t="array" ref="CF289">INDEX($CI$3:$EP$26,MATCH($BV289,$CH$3:$CH$26,0),MATCH(CF$1&amp;$BU289,$CI$1:$EP$1&amp;$CI$2:$EP$2,0))*VLOOKUP($BT289,$C$17:$M$20,COUNTBLANK($D$15:M$15)+1,FALSE)</f>
        <v>0</v>
      </c>
    </row>
    <row r="290" spans="56:84" x14ac:dyDescent="0.2">
      <c r="BD290" t="s">
        <v>418</v>
      </c>
      <c r="BE290">
        <v>1</v>
      </c>
      <c r="BF290">
        <f t="shared" si="170"/>
        <v>3</v>
      </c>
      <c r="BG290" s="1">
        <f t="shared" si="168"/>
        <v>24</v>
      </c>
      <c r="BH290" s="3">
        <f t="array" ref="BH290">INDEX($D$21:$M$44,MATCH($BD290&amp;$BF290,$C$21:$C$44&amp;$B$21:$B$44,0),MATCH(BH$1,$D$16:$M$16,0))+VLOOKUP($BE290,战斗属性模型!$K$22:$O$24,BH$2,FALSE)*INDEX($BW$3:$CF$578,MATCH($BD290&amp;$BF290&amp;$BG290,$BT$3:$BT$578&amp;$BU$3:$BU$578&amp;$BV$3:$BV$578,0),MATCH(BH$1,$BW$1:$CF$1,0))</f>
        <v>448</v>
      </c>
      <c r="BI290" s="3">
        <f t="array" ref="BI290">INDEX($D$21:$M$44,MATCH($BD290&amp;$BF290,$C$21:$C$44&amp;$B$21:$B$44,0),MATCH(BI$1,$D$16:$M$16,0))+VLOOKUP($BE290,战斗属性模型!$K$22:$O$24,BI$2,FALSE)*INDEX($BW$3:$CF$578,MATCH($BD290&amp;$BF290&amp;$BG290,$BT$3:$BT$578&amp;$BU$3:$BU$578&amp;$BV$3:$BV$578,0),MATCH(BI$1,$BW$1:$CF$1,0))</f>
        <v>24320</v>
      </c>
      <c r="BJ290" s="3">
        <f t="array" ref="BJ290">INDEX($D$21:$M$44,MATCH($BD290&amp;$BF290,$C$21:$C$44&amp;$B$21:$B$44,0),MATCH(BJ$1,$D$16:$M$16,0))+VLOOKUP($BE290,战斗属性模型!$K$22:$O$24,BJ$2,FALSE)*INDEX($BW$3:$CF$578,MATCH($BD290&amp;$BF290&amp;$BG290,$BT$3:$BT$578&amp;$BU$3:$BU$578&amp;$BV$3:$BV$578,0),MATCH(BJ$1,$BW$1:$CF$1,0))</f>
        <v>0</v>
      </c>
      <c r="BK290" s="3">
        <f t="array" ref="BK290">INDEX($D$21:$M$44,MATCH($BD290&amp;$BF290,$C$21:$C$44&amp;$B$21:$B$44,0),MATCH(BK$1,$D$16:$M$16,0))+VLOOKUP($BE290,战斗属性模型!$K$22:$O$24,BK$2,FALSE)*INDEX($BW$3:$CF$578,MATCH($BD290&amp;$BF290&amp;$BG290,$BT$3:$BT$578&amp;$BU$3:$BU$578&amp;$BV$3:$BV$578,0),MATCH(BK$1,$BW$1:$CF$1,0))</f>
        <v>0</v>
      </c>
      <c r="BL290" s="3"/>
      <c r="BM290" s="3"/>
      <c r="BN290" s="3"/>
      <c r="BO290" s="3"/>
      <c r="BP290" s="3"/>
      <c r="BQ290" s="3"/>
      <c r="BT290" t="s">
        <v>418</v>
      </c>
      <c r="BU290">
        <f t="shared" si="169"/>
        <v>6</v>
      </c>
      <c r="BV290" s="1">
        <f t="shared" si="171"/>
        <v>24</v>
      </c>
      <c r="BW290" s="3">
        <f t="array" ref="BW290">INDEX($CI$3:$EP$26,MATCH($BV290,$CH$3:$CH$26,0),MATCH(BW$1&amp;$BU290,$CI$1:$EP$1&amp;$CI$2:$EP$2,0))*VLOOKUP($BT290,$C$17:$M$20,COUNTBLANK($D$15:D$15)+1,FALSE)</f>
        <v>1152</v>
      </c>
      <c r="BX290" s="3">
        <f t="array" ref="BX290">INDEX($CI$3:$EP$26,MATCH($BV290,$CH$3:$CH$26,0),MATCH(BX$1&amp;$BU290,$CI$1:$EP$1&amp;$CI$2:$EP$2,0))*VLOOKUP($BT290,$C$17:$M$20,COUNTBLANK($D$15:E$15)+1,FALSE)</f>
        <v>57600</v>
      </c>
      <c r="BY290" s="3">
        <f t="array" ref="BY290">INDEX($CI$3:$EP$26,MATCH($BV290,$CH$3:$CH$26,0),MATCH(BY$1&amp;$BU290,$CI$1:$EP$1&amp;$CI$2:$EP$2,0))*VLOOKUP($BT290,$C$17:$M$20,COUNTBLANK($D$15:F$15)+1,FALSE)</f>
        <v>0</v>
      </c>
      <c r="BZ290" s="3">
        <f t="array" ref="BZ290">INDEX($CI$3:$EP$26,MATCH($BV290,$CH$3:$CH$26,0),MATCH(BZ$1&amp;$BU290,$CI$1:$EP$1&amp;$CI$2:$EP$2,0))*VLOOKUP($BT290,$C$17:$M$20,COUNTBLANK($D$15:G$15)+1,FALSE)</f>
        <v>0</v>
      </c>
      <c r="CA290" s="3">
        <f t="array" ref="CA290">INDEX($CI$3:$EP$26,MATCH($BV290,$CH$3:$CH$26,0),MATCH(CA$1&amp;$BU290,$CI$1:$EP$1&amp;$CI$2:$EP$2,0))*VLOOKUP($BT290,$C$17:$M$20,COUNTBLANK($D$15:H$15)+1,FALSE)</f>
        <v>0</v>
      </c>
      <c r="CB290" s="3">
        <f t="array" ref="CB290">INDEX($CI$3:$EP$26,MATCH($BV290,$CH$3:$CH$26,0),MATCH(CB$1&amp;$BU290,$CI$1:$EP$1&amp;$CI$2:$EP$2,0))*VLOOKUP($BT290,$C$17:$M$20,COUNTBLANK($D$15:I$15)+1,FALSE)</f>
        <v>0.3600000000000001</v>
      </c>
      <c r="CC290" s="3">
        <f t="array" ref="CC290">INDEX($CI$3:$EP$26,MATCH($BV290,$CH$3:$CH$26,0),MATCH(CC$1&amp;$BU290,$CI$1:$EP$1&amp;$CI$2:$EP$2,0))*VLOOKUP($BT290,$C$17:$M$20,COUNTBLANK($D$15:J$15)+1,FALSE)</f>
        <v>0</v>
      </c>
      <c r="CD290" s="3">
        <f t="array" ref="CD290">INDEX($CI$3:$EP$26,MATCH($BV290,$CH$3:$CH$26,0),MATCH(CD$1&amp;$BU290,$CI$1:$EP$1&amp;$CI$2:$EP$2,0))*VLOOKUP($BT290,$C$17:$M$20,COUNTBLANK($D$15:K$15)+1,FALSE)</f>
        <v>0</v>
      </c>
      <c r="CE290" s="3">
        <f t="array" ref="CE290">INDEX($CI$3:$EP$26,MATCH($BV290,$CH$3:$CH$26,0),MATCH(CE$1&amp;$BU290,$CI$1:$EP$1&amp;$CI$2:$EP$2,0))*VLOOKUP($BT290,$C$17:$M$20,COUNTBLANK($D$15:L$15)+1,FALSE)</f>
        <v>0</v>
      </c>
      <c r="CF290" s="3">
        <f t="array" ref="CF290">INDEX($CI$3:$EP$26,MATCH($BV290,$CH$3:$CH$26,0),MATCH(CF$1&amp;$BU290,$CI$1:$EP$1&amp;$CI$2:$EP$2,0))*VLOOKUP($BT290,$C$17:$M$20,COUNTBLANK($D$15:M$15)+1,FALSE)</f>
        <v>0</v>
      </c>
    </row>
    <row r="291" spans="56:84" x14ac:dyDescent="0.2">
      <c r="BD291" t="s">
        <v>418</v>
      </c>
      <c r="BE291">
        <v>1</v>
      </c>
      <c r="BF291">
        <f t="shared" si="170"/>
        <v>4</v>
      </c>
      <c r="BG291" s="1">
        <f t="shared" ref="BG291:BG354" si="172">BG267</f>
        <v>1</v>
      </c>
      <c r="BH291" s="3">
        <f t="array" ref="BH291">INDEX($D$21:$M$44,MATCH($BD291&amp;$BF291,$C$21:$C$44&amp;$B$21:$B$44,0),MATCH(BH$1,$D$16:$M$16,0))+VLOOKUP($BE291,战斗属性模型!$K$22:$O$24,BH$2,FALSE)*INDEX($BW$3:$CF$578,MATCH($BD291&amp;$BF291&amp;$BG291,$BT$3:$BT$578&amp;$BU$3:$BU$578&amp;$BV$3:$BV$578,0),MATCH(BH$1,$BW$1:$CF$1,0))</f>
        <v>100</v>
      </c>
      <c r="BI291" s="3">
        <f t="array" ref="BI291">INDEX($D$21:$M$44,MATCH($BD291&amp;$BF291,$C$21:$C$44&amp;$B$21:$B$44,0),MATCH(BI$1,$D$16:$M$16,0))+VLOOKUP($BE291,战斗属性模型!$K$22:$O$24,BI$2,FALSE)*INDEX($BW$3:$CF$578,MATCH($BD291&amp;$BF291&amp;$BG291,$BT$3:$BT$578&amp;$BU$3:$BU$578&amp;$BV$3:$BV$578,0),MATCH(BI$1,$BW$1:$CF$1,0))</f>
        <v>5100</v>
      </c>
      <c r="BJ291" s="3">
        <f t="array" ref="BJ291">INDEX($D$21:$M$44,MATCH($BD291&amp;$BF291,$C$21:$C$44&amp;$B$21:$B$44,0),MATCH(BJ$1,$D$16:$M$16,0))+VLOOKUP($BE291,战斗属性模型!$K$22:$O$24,BJ$2,FALSE)*INDEX($BW$3:$CF$578,MATCH($BD291&amp;$BF291&amp;$BG291,$BT$3:$BT$578&amp;$BU$3:$BU$578&amp;$BV$3:$BV$578,0),MATCH(BJ$1,$BW$1:$CF$1,0))</f>
        <v>0</v>
      </c>
      <c r="BK291" s="3">
        <f t="array" ref="BK291">INDEX($D$21:$M$44,MATCH($BD291&amp;$BF291,$C$21:$C$44&amp;$B$21:$B$44,0),MATCH(BK$1,$D$16:$M$16,0))+VLOOKUP($BE291,战斗属性模型!$K$22:$O$24,BK$2,FALSE)*INDEX($BW$3:$CF$578,MATCH($BD291&amp;$BF291&amp;$BG291,$BT$3:$BT$578&amp;$BU$3:$BU$578&amp;$BV$3:$BV$578,0),MATCH(BK$1,$BW$1:$CF$1,0))</f>
        <v>0</v>
      </c>
      <c r="BL291" s="3"/>
      <c r="BM291" s="3"/>
      <c r="BN291" s="3"/>
      <c r="BO291" s="3"/>
      <c r="BP291" s="3"/>
      <c r="BQ291" s="3"/>
      <c r="BT291" t="s">
        <v>421</v>
      </c>
      <c r="BU291">
        <f t="shared" si="169"/>
        <v>1</v>
      </c>
      <c r="BV291" s="1">
        <f t="shared" si="171"/>
        <v>1</v>
      </c>
      <c r="BW291" s="3">
        <f t="array" ref="BW291">INDEX($CI$3:$EP$26,MATCH($BV291,$CH$3:$CH$26,0),MATCH(BW$1&amp;$BU291,$CI$1:$EP$1&amp;$CI$2:$EP$2,0))*VLOOKUP($BT291,$C$17:$M$20,COUNTBLANK($D$15:D$15)+1,FALSE)</f>
        <v>8</v>
      </c>
      <c r="BX291" s="3">
        <f t="array" ref="BX291">INDEX($CI$3:$EP$26,MATCH($BV291,$CH$3:$CH$26,0),MATCH(BX$1&amp;$BU291,$CI$1:$EP$1&amp;$CI$2:$EP$2,0))*VLOOKUP($BT291,$C$17:$M$20,COUNTBLANK($D$15:E$15)+1,FALSE)</f>
        <v>0</v>
      </c>
      <c r="BY291" s="3">
        <f t="array" ref="BY291">INDEX($CI$3:$EP$26,MATCH($BV291,$CH$3:$CH$26,0),MATCH(BY$1&amp;$BU291,$CI$1:$EP$1&amp;$CI$2:$EP$2,0))*VLOOKUP($BT291,$C$17:$M$20,COUNTBLANK($D$15:F$15)+1,FALSE)</f>
        <v>16</v>
      </c>
      <c r="BZ291" s="3">
        <f t="array" ref="BZ291">INDEX($CI$3:$EP$26,MATCH($BV291,$CH$3:$CH$26,0),MATCH(BZ$1&amp;$BU291,$CI$1:$EP$1&amp;$CI$2:$EP$2,0))*VLOOKUP($BT291,$C$17:$M$20,COUNTBLANK($D$15:G$15)+1,FALSE)</f>
        <v>0</v>
      </c>
      <c r="CA291" s="3">
        <f t="array" ref="CA291">INDEX($CI$3:$EP$26,MATCH($BV291,$CH$3:$CH$26,0),MATCH(CA$1&amp;$BU291,$CI$1:$EP$1&amp;$CI$2:$EP$2,0))*VLOOKUP($BT291,$C$17:$M$20,COUNTBLANK($D$15:H$15)+1,FALSE)</f>
        <v>0</v>
      </c>
      <c r="CB291" s="3">
        <f t="array" ref="CB291">INDEX($CI$3:$EP$26,MATCH($BV291,$CH$3:$CH$26,0),MATCH(CB$1&amp;$BU291,$CI$1:$EP$1&amp;$CI$2:$EP$2,0))*VLOOKUP($BT291,$C$17:$M$20,COUNTBLANK($D$15:I$15)+1,FALSE)</f>
        <v>0</v>
      </c>
      <c r="CC291" s="3">
        <f t="array" ref="CC291">INDEX($CI$3:$EP$26,MATCH($BV291,$CH$3:$CH$26,0),MATCH(CC$1&amp;$BU291,$CI$1:$EP$1&amp;$CI$2:$EP$2,0))*VLOOKUP($BT291,$C$17:$M$20,COUNTBLANK($D$15:J$15)+1,FALSE)</f>
        <v>0</v>
      </c>
      <c r="CD291" s="3">
        <f t="array" ref="CD291">INDEX($CI$3:$EP$26,MATCH($BV291,$CH$3:$CH$26,0),MATCH(CD$1&amp;$BU291,$CI$1:$EP$1&amp;$CI$2:$EP$2,0))*VLOOKUP($BT291,$C$17:$M$20,COUNTBLANK($D$15:K$15)+1,FALSE)</f>
        <v>0</v>
      </c>
      <c r="CE291" s="3">
        <f t="array" ref="CE291">INDEX($CI$3:$EP$26,MATCH($BV291,$CH$3:$CH$26,0),MATCH(CE$1&amp;$BU291,$CI$1:$EP$1&amp;$CI$2:$EP$2,0))*VLOOKUP($BT291,$C$17:$M$20,COUNTBLANK($D$15:L$15)+1,FALSE)</f>
        <v>0</v>
      </c>
      <c r="CF291" s="3">
        <f t="array" ref="CF291">INDEX($CI$3:$EP$26,MATCH($BV291,$CH$3:$CH$26,0),MATCH(CF$1&amp;$BU291,$CI$1:$EP$1&amp;$CI$2:$EP$2,0))*VLOOKUP($BT291,$C$17:$M$20,COUNTBLANK($D$15:M$15)+1,FALSE)</f>
        <v>0</v>
      </c>
    </row>
    <row r="292" spans="56:84" x14ac:dyDescent="0.2">
      <c r="BD292" t="s">
        <v>418</v>
      </c>
      <c r="BE292">
        <v>1</v>
      </c>
      <c r="BF292">
        <f t="shared" si="170"/>
        <v>4</v>
      </c>
      <c r="BG292" s="1">
        <f t="shared" si="172"/>
        <v>2</v>
      </c>
      <c r="BH292" s="3">
        <f t="array" ref="BH292">INDEX($D$21:$M$44,MATCH($BD292&amp;$BF292,$C$21:$C$44&amp;$B$21:$B$44,0),MATCH(BH$1,$D$16:$M$16,0))+VLOOKUP($BE292,战斗属性模型!$K$22:$O$24,BH$2,FALSE)*INDEX($BW$3:$CF$578,MATCH($BD292&amp;$BF292&amp;$BG292,$BT$3:$BT$578&amp;$BU$3:$BU$578&amp;$BV$3:$BV$578,0),MATCH(BH$1,$BW$1:$CF$1,0))</f>
        <v>120</v>
      </c>
      <c r="BI292" s="3">
        <f t="array" ref="BI292">INDEX($D$21:$M$44,MATCH($BD292&amp;$BF292,$C$21:$C$44&amp;$B$21:$B$44,0),MATCH(BI$1,$D$16:$M$16,0))+VLOOKUP($BE292,战斗属性模型!$K$22:$O$24,BI$2,FALSE)*INDEX($BW$3:$CF$578,MATCH($BD292&amp;$BF292&amp;$BG292,$BT$3:$BT$578&amp;$BU$3:$BU$578&amp;$BV$3:$BV$578,0),MATCH(BI$1,$BW$1:$CF$1,0))</f>
        <v>6200</v>
      </c>
      <c r="BJ292" s="3">
        <f t="array" ref="BJ292">INDEX($D$21:$M$44,MATCH($BD292&amp;$BF292,$C$21:$C$44&amp;$B$21:$B$44,0),MATCH(BJ$1,$D$16:$M$16,0))+VLOOKUP($BE292,战斗属性模型!$K$22:$O$24,BJ$2,FALSE)*INDEX($BW$3:$CF$578,MATCH($BD292&amp;$BF292&amp;$BG292,$BT$3:$BT$578&amp;$BU$3:$BU$578&amp;$BV$3:$BV$578,0),MATCH(BJ$1,$BW$1:$CF$1,0))</f>
        <v>0</v>
      </c>
      <c r="BK292" s="3">
        <f t="array" ref="BK292">INDEX($D$21:$M$44,MATCH($BD292&amp;$BF292,$C$21:$C$44&amp;$B$21:$B$44,0),MATCH(BK$1,$D$16:$M$16,0))+VLOOKUP($BE292,战斗属性模型!$K$22:$O$24,BK$2,FALSE)*INDEX($BW$3:$CF$578,MATCH($BD292&amp;$BF292&amp;$BG292,$BT$3:$BT$578&amp;$BU$3:$BU$578&amp;$BV$3:$BV$578,0),MATCH(BK$1,$BW$1:$CF$1,0))</f>
        <v>0</v>
      </c>
      <c r="BL292" s="3"/>
      <c r="BM292" s="3"/>
      <c r="BN292" s="3"/>
      <c r="BO292" s="3"/>
      <c r="BP292" s="3"/>
      <c r="BQ292" s="3"/>
      <c r="BT292" t="s">
        <v>421</v>
      </c>
      <c r="BU292">
        <f t="shared" si="169"/>
        <v>1</v>
      </c>
      <c r="BV292" s="1">
        <f t="shared" si="171"/>
        <v>2</v>
      </c>
      <c r="BW292" s="3">
        <f t="array" ref="BW292">INDEX($CI$3:$EP$26,MATCH($BV292,$CH$3:$CH$26,0),MATCH(BW$1&amp;$BU292,$CI$1:$EP$1&amp;$CI$2:$EP$2,0))*VLOOKUP($BT292,$C$17:$M$20,COUNTBLANK($D$15:D$15)+1,FALSE)</f>
        <v>16</v>
      </c>
      <c r="BX292" s="3">
        <f t="array" ref="BX292">INDEX($CI$3:$EP$26,MATCH($BV292,$CH$3:$CH$26,0),MATCH(BX$1&amp;$BU292,$CI$1:$EP$1&amp;$CI$2:$EP$2,0))*VLOOKUP($BT292,$C$17:$M$20,COUNTBLANK($D$15:E$15)+1,FALSE)</f>
        <v>0</v>
      </c>
      <c r="BY292" s="3">
        <f t="array" ref="BY292">INDEX($CI$3:$EP$26,MATCH($BV292,$CH$3:$CH$26,0),MATCH(BY$1&amp;$BU292,$CI$1:$EP$1&amp;$CI$2:$EP$2,0))*VLOOKUP($BT292,$C$17:$M$20,COUNTBLANK($D$15:F$15)+1,FALSE)</f>
        <v>32</v>
      </c>
      <c r="BZ292" s="3">
        <f t="array" ref="BZ292">INDEX($CI$3:$EP$26,MATCH($BV292,$CH$3:$CH$26,0),MATCH(BZ$1&amp;$BU292,$CI$1:$EP$1&amp;$CI$2:$EP$2,0))*VLOOKUP($BT292,$C$17:$M$20,COUNTBLANK($D$15:G$15)+1,FALSE)</f>
        <v>0</v>
      </c>
      <c r="CA292" s="3">
        <f t="array" ref="CA292">INDEX($CI$3:$EP$26,MATCH($BV292,$CH$3:$CH$26,0),MATCH(CA$1&amp;$BU292,$CI$1:$EP$1&amp;$CI$2:$EP$2,0))*VLOOKUP($BT292,$C$17:$M$20,COUNTBLANK($D$15:H$15)+1,FALSE)</f>
        <v>0</v>
      </c>
      <c r="CB292" s="3">
        <f t="array" ref="CB292">INDEX($CI$3:$EP$26,MATCH($BV292,$CH$3:$CH$26,0),MATCH(CB$1&amp;$BU292,$CI$1:$EP$1&amp;$CI$2:$EP$2,0))*VLOOKUP($BT292,$C$17:$M$20,COUNTBLANK($D$15:I$15)+1,FALSE)</f>
        <v>0</v>
      </c>
      <c r="CC292" s="3">
        <f t="array" ref="CC292">INDEX($CI$3:$EP$26,MATCH($BV292,$CH$3:$CH$26,0),MATCH(CC$1&amp;$BU292,$CI$1:$EP$1&amp;$CI$2:$EP$2,0))*VLOOKUP($BT292,$C$17:$M$20,COUNTBLANK($D$15:J$15)+1,FALSE)</f>
        <v>0</v>
      </c>
      <c r="CD292" s="3">
        <f t="array" ref="CD292">INDEX($CI$3:$EP$26,MATCH($BV292,$CH$3:$CH$26,0),MATCH(CD$1&amp;$BU292,$CI$1:$EP$1&amp;$CI$2:$EP$2,0))*VLOOKUP($BT292,$C$17:$M$20,COUNTBLANK($D$15:K$15)+1,FALSE)</f>
        <v>0</v>
      </c>
      <c r="CE292" s="3">
        <f t="array" ref="CE292">INDEX($CI$3:$EP$26,MATCH($BV292,$CH$3:$CH$26,0),MATCH(CE$1&amp;$BU292,$CI$1:$EP$1&amp;$CI$2:$EP$2,0))*VLOOKUP($BT292,$C$17:$M$20,COUNTBLANK($D$15:L$15)+1,FALSE)</f>
        <v>0</v>
      </c>
      <c r="CF292" s="3">
        <f t="array" ref="CF292">INDEX($CI$3:$EP$26,MATCH($BV292,$CH$3:$CH$26,0),MATCH(CF$1&amp;$BU292,$CI$1:$EP$1&amp;$CI$2:$EP$2,0))*VLOOKUP($BT292,$C$17:$M$20,COUNTBLANK($D$15:M$15)+1,FALSE)</f>
        <v>0</v>
      </c>
    </row>
    <row r="293" spans="56:84" x14ac:dyDescent="0.2">
      <c r="BD293" t="s">
        <v>418</v>
      </c>
      <c r="BE293">
        <v>1</v>
      </c>
      <c r="BF293">
        <f t="shared" si="170"/>
        <v>4</v>
      </c>
      <c r="BG293" s="1">
        <f t="shared" si="172"/>
        <v>3</v>
      </c>
      <c r="BH293" s="3">
        <f t="array" ref="BH293">INDEX($D$21:$M$44,MATCH($BD293&amp;$BF293,$C$21:$C$44&amp;$B$21:$B$44,0),MATCH(BH$1,$D$16:$M$16,0))+VLOOKUP($BE293,战斗属性模型!$K$22:$O$24,BH$2,FALSE)*INDEX($BW$3:$CF$578,MATCH($BD293&amp;$BF293&amp;$BG293,$BT$3:$BT$578&amp;$BU$3:$BU$578&amp;$BV$3:$BV$578,0),MATCH(BH$1,$BW$1:$CF$1,0))</f>
        <v>140</v>
      </c>
      <c r="BI293" s="3">
        <f t="array" ref="BI293">INDEX($D$21:$M$44,MATCH($BD293&amp;$BF293,$C$21:$C$44&amp;$B$21:$B$44,0),MATCH(BI$1,$D$16:$M$16,0))+VLOOKUP($BE293,战斗属性模型!$K$22:$O$24,BI$2,FALSE)*INDEX($BW$3:$CF$578,MATCH($BD293&amp;$BF293&amp;$BG293,$BT$3:$BT$578&amp;$BU$3:$BU$578&amp;$BV$3:$BV$578,0),MATCH(BI$1,$BW$1:$CF$1,0))</f>
        <v>7300</v>
      </c>
      <c r="BJ293" s="3">
        <f t="array" ref="BJ293">INDEX($D$21:$M$44,MATCH($BD293&amp;$BF293,$C$21:$C$44&amp;$B$21:$B$44,0),MATCH(BJ$1,$D$16:$M$16,0))+VLOOKUP($BE293,战斗属性模型!$K$22:$O$24,BJ$2,FALSE)*INDEX($BW$3:$CF$578,MATCH($BD293&amp;$BF293&amp;$BG293,$BT$3:$BT$578&amp;$BU$3:$BU$578&amp;$BV$3:$BV$578,0),MATCH(BJ$1,$BW$1:$CF$1,0))</f>
        <v>0</v>
      </c>
      <c r="BK293" s="3">
        <f t="array" ref="BK293">INDEX($D$21:$M$44,MATCH($BD293&amp;$BF293,$C$21:$C$44&amp;$B$21:$B$44,0),MATCH(BK$1,$D$16:$M$16,0))+VLOOKUP($BE293,战斗属性模型!$K$22:$O$24,BK$2,FALSE)*INDEX($BW$3:$CF$578,MATCH($BD293&amp;$BF293&amp;$BG293,$BT$3:$BT$578&amp;$BU$3:$BU$578&amp;$BV$3:$BV$578,0),MATCH(BK$1,$BW$1:$CF$1,0))</f>
        <v>0</v>
      </c>
      <c r="BL293" s="3"/>
      <c r="BM293" s="3"/>
      <c r="BN293" s="3"/>
      <c r="BO293" s="3"/>
      <c r="BP293" s="3"/>
      <c r="BQ293" s="3"/>
      <c r="BT293" t="s">
        <v>421</v>
      </c>
      <c r="BU293">
        <f t="shared" si="169"/>
        <v>1</v>
      </c>
      <c r="BV293" s="1">
        <f t="shared" si="171"/>
        <v>3</v>
      </c>
      <c r="BW293" s="3">
        <f t="array" ref="BW293">INDEX($CI$3:$EP$26,MATCH($BV293,$CH$3:$CH$26,0),MATCH(BW$1&amp;$BU293,$CI$1:$EP$1&amp;$CI$2:$EP$2,0))*VLOOKUP($BT293,$C$17:$M$20,COUNTBLANK($D$15:D$15)+1,FALSE)</f>
        <v>24</v>
      </c>
      <c r="BX293" s="3">
        <f t="array" ref="BX293">INDEX($CI$3:$EP$26,MATCH($BV293,$CH$3:$CH$26,0),MATCH(BX$1&amp;$BU293,$CI$1:$EP$1&amp;$CI$2:$EP$2,0))*VLOOKUP($BT293,$C$17:$M$20,COUNTBLANK($D$15:E$15)+1,FALSE)</f>
        <v>0</v>
      </c>
      <c r="BY293" s="3">
        <f t="array" ref="BY293">INDEX($CI$3:$EP$26,MATCH($BV293,$CH$3:$CH$26,0),MATCH(BY$1&amp;$BU293,$CI$1:$EP$1&amp;$CI$2:$EP$2,0))*VLOOKUP($BT293,$C$17:$M$20,COUNTBLANK($D$15:F$15)+1,FALSE)</f>
        <v>48</v>
      </c>
      <c r="BZ293" s="3">
        <f t="array" ref="BZ293">INDEX($CI$3:$EP$26,MATCH($BV293,$CH$3:$CH$26,0),MATCH(BZ$1&amp;$BU293,$CI$1:$EP$1&amp;$CI$2:$EP$2,0))*VLOOKUP($BT293,$C$17:$M$20,COUNTBLANK($D$15:G$15)+1,FALSE)</f>
        <v>0</v>
      </c>
      <c r="CA293" s="3">
        <f t="array" ref="CA293">INDEX($CI$3:$EP$26,MATCH($BV293,$CH$3:$CH$26,0),MATCH(CA$1&amp;$BU293,$CI$1:$EP$1&amp;$CI$2:$EP$2,0))*VLOOKUP($BT293,$C$17:$M$20,COUNTBLANK($D$15:H$15)+1,FALSE)</f>
        <v>0</v>
      </c>
      <c r="CB293" s="3">
        <f t="array" ref="CB293">INDEX($CI$3:$EP$26,MATCH($BV293,$CH$3:$CH$26,0),MATCH(CB$1&amp;$BU293,$CI$1:$EP$1&amp;$CI$2:$EP$2,0))*VLOOKUP($BT293,$C$17:$M$20,COUNTBLANK($D$15:I$15)+1,FALSE)</f>
        <v>0</v>
      </c>
      <c r="CC293" s="3">
        <f t="array" ref="CC293">INDEX($CI$3:$EP$26,MATCH($BV293,$CH$3:$CH$26,0),MATCH(CC$1&amp;$BU293,$CI$1:$EP$1&amp;$CI$2:$EP$2,0))*VLOOKUP($BT293,$C$17:$M$20,COUNTBLANK($D$15:J$15)+1,FALSE)</f>
        <v>0</v>
      </c>
      <c r="CD293" s="3">
        <f t="array" ref="CD293">INDEX($CI$3:$EP$26,MATCH($BV293,$CH$3:$CH$26,0),MATCH(CD$1&amp;$BU293,$CI$1:$EP$1&amp;$CI$2:$EP$2,0))*VLOOKUP($BT293,$C$17:$M$20,COUNTBLANK($D$15:K$15)+1,FALSE)</f>
        <v>0</v>
      </c>
      <c r="CE293" s="3">
        <f t="array" ref="CE293">INDEX($CI$3:$EP$26,MATCH($BV293,$CH$3:$CH$26,0),MATCH(CE$1&amp;$BU293,$CI$1:$EP$1&amp;$CI$2:$EP$2,0))*VLOOKUP($BT293,$C$17:$M$20,COUNTBLANK($D$15:L$15)+1,FALSE)</f>
        <v>0</v>
      </c>
      <c r="CF293" s="3">
        <f t="array" ref="CF293">INDEX($CI$3:$EP$26,MATCH($BV293,$CH$3:$CH$26,0),MATCH(CF$1&amp;$BU293,$CI$1:$EP$1&amp;$CI$2:$EP$2,0))*VLOOKUP($BT293,$C$17:$M$20,COUNTBLANK($D$15:M$15)+1,FALSE)</f>
        <v>0</v>
      </c>
    </row>
    <row r="294" spans="56:84" x14ac:dyDescent="0.2">
      <c r="BD294" t="s">
        <v>418</v>
      </c>
      <c r="BE294">
        <v>1</v>
      </c>
      <c r="BF294">
        <f t="shared" si="170"/>
        <v>4</v>
      </c>
      <c r="BG294" s="1">
        <f t="shared" si="172"/>
        <v>4</v>
      </c>
      <c r="BH294" s="3">
        <f t="array" ref="BH294">INDEX($D$21:$M$44,MATCH($BD294&amp;$BF294,$C$21:$C$44&amp;$B$21:$B$44,0),MATCH(BH$1,$D$16:$M$16,0))+VLOOKUP($BE294,战斗属性模型!$K$22:$O$24,BH$2,FALSE)*INDEX($BW$3:$CF$578,MATCH($BD294&amp;$BF294&amp;$BG294,$BT$3:$BT$578&amp;$BU$3:$BU$578&amp;$BV$3:$BV$578,0),MATCH(BH$1,$BW$1:$CF$1,0))</f>
        <v>160</v>
      </c>
      <c r="BI294" s="3">
        <f t="array" ref="BI294">INDEX($D$21:$M$44,MATCH($BD294&amp;$BF294,$C$21:$C$44&amp;$B$21:$B$44,0),MATCH(BI$1,$D$16:$M$16,0))+VLOOKUP($BE294,战斗属性模型!$K$22:$O$24,BI$2,FALSE)*INDEX($BW$3:$CF$578,MATCH($BD294&amp;$BF294&amp;$BG294,$BT$3:$BT$578&amp;$BU$3:$BU$578&amp;$BV$3:$BV$578,0),MATCH(BI$1,$BW$1:$CF$1,0))</f>
        <v>8400</v>
      </c>
      <c r="BJ294" s="3">
        <f t="array" ref="BJ294">INDEX($D$21:$M$44,MATCH($BD294&amp;$BF294,$C$21:$C$44&amp;$B$21:$B$44,0),MATCH(BJ$1,$D$16:$M$16,0))+VLOOKUP($BE294,战斗属性模型!$K$22:$O$24,BJ$2,FALSE)*INDEX($BW$3:$CF$578,MATCH($BD294&amp;$BF294&amp;$BG294,$BT$3:$BT$578&amp;$BU$3:$BU$578&amp;$BV$3:$BV$578,0),MATCH(BJ$1,$BW$1:$CF$1,0))</f>
        <v>0</v>
      </c>
      <c r="BK294" s="3">
        <f t="array" ref="BK294">INDEX($D$21:$M$44,MATCH($BD294&amp;$BF294,$C$21:$C$44&amp;$B$21:$B$44,0),MATCH(BK$1,$D$16:$M$16,0))+VLOOKUP($BE294,战斗属性模型!$K$22:$O$24,BK$2,FALSE)*INDEX($BW$3:$CF$578,MATCH($BD294&amp;$BF294&amp;$BG294,$BT$3:$BT$578&amp;$BU$3:$BU$578&amp;$BV$3:$BV$578,0),MATCH(BK$1,$BW$1:$CF$1,0))</f>
        <v>0</v>
      </c>
      <c r="BL294" s="3"/>
      <c r="BM294" s="3"/>
      <c r="BN294" s="3"/>
      <c r="BO294" s="3"/>
      <c r="BP294" s="3"/>
      <c r="BQ294" s="3"/>
      <c r="BT294" t="s">
        <v>421</v>
      </c>
      <c r="BU294">
        <f t="shared" si="169"/>
        <v>1</v>
      </c>
      <c r="BV294" s="1">
        <f t="shared" si="171"/>
        <v>4</v>
      </c>
      <c r="BW294" s="3">
        <f t="array" ref="BW294">INDEX($CI$3:$EP$26,MATCH($BV294,$CH$3:$CH$26,0),MATCH(BW$1&amp;$BU294,$CI$1:$EP$1&amp;$CI$2:$EP$2,0))*VLOOKUP($BT294,$C$17:$M$20,COUNTBLANK($D$15:D$15)+1,FALSE)</f>
        <v>32</v>
      </c>
      <c r="BX294" s="3">
        <f t="array" ref="BX294">INDEX($CI$3:$EP$26,MATCH($BV294,$CH$3:$CH$26,0),MATCH(BX$1&amp;$BU294,$CI$1:$EP$1&amp;$CI$2:$EP$2,0))*VLOOKUP($BT294,$C$17:$M$20,COUNTBLANK($D$15:E$15)+1,FALSE)</f>
        <v>0</v>
      </c>
      <c r="BY294" s="3">
        <f t="array" ref="BY294">INDEX($CI$3:$EP$26,MATCH($BV294,$CH$3:$CH$26,0),MATCH(BY$1&amp;$BU294,$CI$1:$EP$1&amp;$CI$2:$EP$2,0))*VLOOKUP($BT294,$C$17:$M$20,COUNTBLANK($D$15:F$15)+1,FALSE)</f>
        <v>64</v>
      </c>
      <c r="BZ294" s="3">
        <f t="array" ref="BZ294">INDEX($CI$3:$EP$26,MATCH($BV294,$CH$3:$CH$26,0),MATCH(BZ$1&amp;$BU294,$CI$1:$EP$1&amp;$CI$2:$EP$2,0))*VLOOKUP($BT294,$C$17:$M$20,COUNTBLANK($D$15:G$15)+1,FALSE)</f>
        <v>0</v>
      </c>
      <c r="CA294" s="3">
        <f t="array" ref="CA294">INDEX($CI$3:$EP$26,MATCH($BV294,$CH$3:$CH$26,0),MATCH(CA$1&amp;$BU294,$CI$1:$EP$1&amp;$CI$2:$EP$2,0))*VLOOKUP($BT294,$C$17:$M$20,COUNTBLANK($D$15:H$15)+1,FALSE)</f>
        <v>0</v>
      </c>
      <c r="CB294" s="3">
        <f t="array" ref="CB294">INDEX($CI$3:$EP$26,MATCH($BV294,$CH$3:$CH$26,0),MATCH(CB$1&amp;$BU294,$CI$1:$EP$1&amp;$CI$2:$EP$2,0))*VLOOKUP($BT294,$C$17:$M$20,COUNTBLANK($D$15:I$15)+1,FALSE)</f>
        <v>0</v>
      </c>
      <c r="CC294" s="3">
        <f t="array" ref="CC294">INDEX($CI$3:$EP$26,MATCH($BV294,$CH$3:$CH$26,0),MATCH(CC$1&amp;$BU294,$CI$1:$EP$1&amp;$CI$2:$EP$2,0))*VLOOKUP($BT294,$C$17:$M$20,COUNTBLANK($D$15:J$15)+1,FALSE)</f>
        <v>0.01</v>
      </c>
      <c r="CD294" s="3">
        <f t="array" ref="CD294">INDEX($CI$3:$EP$26,MATCH($BV294,$CH$3:$CH$26,0),MATCH(CD$1&amp;$BU294,$CI$1:$EP$1&amp;$CI$2:$EP$2,0))*VLOOKUP($BT294,$C$17:$M$20,COUNTBLANK($D$15:K$15)+1,FALSE)</f>
        <v>0.01</v>
      </c>
      <c r="CE294" s="3">
        <f t="array" ref="CE294">INDEX($CI$3:$EP$26,MATCH($BV294,$CH$3:$CH$26,0),MATCH(CE$1&amp;$BU294,$CI$1:$EP$1&amp;$CI$2:$EP$2,0))*VLOOKUP($BT294,$C$17:$M$20,COUNTBLANK($D$15:L$15)+1,FALSE)</f>
        <v>0</v>
      </c>
      <c r="CF294" s="3">
        <f t="array" ref="CF294">INDEX($CI$3:$EP$26,MATCH($BV294,$CH$3:$CH$26,0),MATCH(CF$1&amp;$BU294,$CI$1:$EP$1&amp;$CI$2:$EP$2,0))*VLOOKUP($BT294,$C$17:$M$20,COUNTBLANK($D$15:M$15)+1,FALSE)</f>
        <v>0</v>
      </c>
    </row>
    <row r="295" spans="56:84" x14ac:dyDescent="0.2">
      <c r="BD295" t="s">
        <v>418</v>
      </c>
      <c r="BE295">
        <v>1</v>
      </c>
      <c r="BF295">
        <f t="shared" si="170"/>
        <v>4</v>
      </c>
      <c r="BG295" s="1">
        <f t="shared" si="172"/>
        <v>5</v>
      </c>
      <c r="BH295" s="3">
        <f t="array" ref="BH295">INDEX($D$21:$M$44,MATCH($BD295&amp;$BF295,$C$21:$C$44&amp;$B$21:$B$44,0),MATCH(BH$1,$D$16:$M$16,0))+VLOOKUP($BE295,战斗属性模型!$K$22:$O$24,BH$2,FALSE)*INDEX($BW$3:$CF$578,MATCH($BD295&amp;$BF295&amp;$BG295,$BT$3:$BT$578&amp;$BU$3:$BU$578&amp;$BV$3:$BV$578,0),MATCH(BH$1,$BW$1:$CF$1,0))</f>
        <v>180</v>
      </c>
      <c r="BI295" s="3">
        <f t="array" ref="BI295">INDEX($D$21:$M$44,MATCH($BD295&amp;$BF295,$C$21:$C$44&amp;$B$21:$B$44,0),MATCH(BI$1,$D$16:$M$16,0))+VLOOKUP($BE295,战斗属性模型!$K$22:$O$24,BI$2,FALSE)*INDEX($BW$3:$CF$578,MATCH($BD295&amp;$BF295&amp;$BG295,$BT$3:$BT$578&amp;$BU$3:$BU$578&amp;$BV$3:$BV$578,0),MATCH(BI$1,$BW$1:$CF$1,0))</f>
        <v>9500</v>
      </c>
      <c r="BJ295" s="3">
        <f t="array" ref="BJ295">INDEX($D$21:$M$44,MATCH($BD295&amp;$BF295,$C$21:$C$44&amp;$B$21:$B$44,0),MATCH(BJ$1,$D$16:$M$16,0))+VLOOKUP($BE295,战斗属性模型!$K$22:$O$24,BJ$2,FALSE)*INDEX($BW$3:$CF$578,MATCH($BD295&amp;$BF295&amp;$BG295,$BT$3:$BT$578&amp;$BU$3:$BU$578&amp;$BV$3:$BV$578,0),MATCH(BJ$1,$BW$1:$CF$1,0))</f>
        <v>0</v>
      </c>
      <c r="BK295" s="3">
        <f t="array" ref="BK295">INDEX($D$21:$M$44,MATCH($BD295&amp;$BF295,$C$21:$C$44&amp;$B$21:$B$44,0),MATCH(BK$1,$D$16:$M$16,0))+VLOOKUP($BE295,战斗属性模型!$K$22:$O$24,BK$2,FALSE)*INDEX($BW$3:$CF$578,MATCH($BD295&amp;$BF295&amp;$BG295,$BT$3:$BT$578&amp;$BU$3:$BU$578&amp;$BV$3:$BV$578,0),MATCH(BK$1,$BW$1:$CF$1,0))</f>
        <v>0</v>
      </c>
      <c r="BL295" s="3"/>
      <c r="BM295" s="3"/>
      <c r="BN295" s="3"/>
      <c r="BO295" s="3"/>
      <c r="BP295" s="3"/>
      <c r="BQ295" s="3"/>
      <c r="BT295" t="s">
        <v>421</v>
      </c>
      <c r="BU295">
        <f t="shared" si="169"/>
        <v>1</v>
      </c>
      <c r="BV295" s="1">
        <f t="shared" si="171"/>
        <v>5</v>
      </c>
      <c r="BW295" s="3">
        <f t="array" ref="BW295">INDEX($CI$3:$EP$26,MATCH($BV295,$CH$3:$CH$26,0),MATCH(BW$1&amp;$BU295,$CI$1:$EP$1&amp;$CI$2:$EP$2,0))*VLOOKUP($BT295,$C$17:$M$20,COUNTBLANK($D$15:D$15)+1,FALSE)</f>
        <v>40</v>
      </c>
      <c r="BX295" s="3">
        <f t="array" ref="BX295">INDEX($CI$3:$EP$26,MATCH($BV295,$CH$3:$CH$26,0),MATCH(BX$1&amp;$BU295,$CI$1:$EP$1&amp;$CI$2:$EP$2,0))*VLOOKUP($BT295,$C$17:$M$20,COUNTBLANK($D$15:E$15)+1,FALSE)</f>
        <v>0</v>
      </c>
      <c r="BY295" s="3">
        <f t="array" ref="BY295">INDEX($CI$3:$EP$26,MATCH($BV295,$CH$3:$CH$26,0),MATCH(BY$1&amp;$BU295,$CI$1:$EP$1&amp;$CI$2:$EP$2,0))*VLOOKUP($BT295,$C$17:$M$20,COUNTBLANK($D$15:F$15)+1,FALSE)</f>
        <v>80</v>
      </c>
      <c r="BZ295" s="3">
        <f t="array" ref="BZ295">INDEX($CI$3:$EP$26,MATCH($BV295,$CH$3:$CH$26,0),MATCH(BZ$1&amp;$BU295,$CI$1:$EP$1&amp;$CI$2:$EP$2,0))*VLOOKUP($BT295,$C$17:$M$20,COUNTBLANK($D$15:G$15)+1,FALSE)</f>
        <v>0</v>
      </c>
      <c r="CA295" s="3">
        <f t="array" ref="CA295">INDEX($CI$3:$EP$26,MATCH($BV295,$CH$3:$CH$26,0),MATCH(CA$1&amp;$BU295,$CI$1:$EP$1&amp;$CI$2:$EP$2,0))*VLOOKUP($BT295,$C$17:$M$20,COUNTBLANK($D$15:H$15)+1,FALSE)</f>
        <v>0</v>
      </c>
      <c r="CB295" s="3">
        <f t="array" ref="CB295">INDEX($CI$3:$EP$26,MATCH($BV295,$CH$3:$CH$26,0),MATCH(CB$1&amp;$BU295,$CI$1:$EP$1&amp;$CI$2:$EP$2,0))*VLOOKUP($BT295,$C$17:$M$20,COUNTBLANK($D$15:I$15)+1,FALSE)</f>
        <v>0</v>
      </c>
      <c r="CC295" s="3">
        <f t="array" ref="CC295">INDEX($CI$3:$EP$26,MATCH($BV295,$CH$3:$CH$26,0),MATCH(CC$1&amp;$BU295,$CI$1:$EP$1&amp;$CI$2:$EP$2,0))*VLOOKUP($BT295,$C$17:$M$20,COUNTBLANK($D$15:J$15)+1,FALSE)</f>
        <v>0.01</v>
      </c>
      <c r="CD295" s="3">
        <f t="array" ref="CD295">INDEX($CI$3:$EP$26,MATCH($BV295,$CH$3:$CH$26,0),MATCH(CD$1&amp;$BU295,$CI$1:$EP$1&amp;$CI$2:$EP$2,0))*VLOOKUP($BT295,$C$17:$M$20,COUNTBLANK($D$15:K$15)+1,FALSE)</f>
        <v>0.01</v>
      </c>
      <c r="CE295" s="3">
        <f t="array" ref="CE295">INDEX($CI$3:$EP$26,MATCH($BV295,$CH$3:$CH$26,0),MATCH(CE$1&amp;$BU295,$CI$1:$EP$1&amp;$CI$2:$EP$2,0))*VLOOKUP($BT295,$C$17:$M$20,COUNTBLANK($D$15:L$15)+1,FALSE)</f>
        <v>0</v>
      </c>
      <c r="CF295" s="3">
        <f t="array" ref="CF295">INDEX($CI$3:$EP$26,MATCH($BV295,$CH$3:$CH$26,0),MATCH(CF$1&amp;$BU295,$CI$1:$EP$1&amp;$CI$2:$EP$2,0))*VLOOKUP($BT295,$C$17:$M$20,COUNTBLANK($D$15:M$15)+1,FALSE)</f>
        <v>0</v>
      </c>
    </row>
    <row r="296" spans="56:84" x14ac:dyDescent="0.2">
      <c r="BD296" t="s">
        <v>418</v>
      </c>
      <c r="BE296">
        <v>1</v>
      </c>
      <c r="BF296">
        <f t="shared" si="170"/>
        <v>4</v>
      </c>
      <c r="BG296" s="1">
        <f t="shared" si="172"/>
        <v>6</v>
      </c>
      <c r="BH296" s="3">
        <f t="array" ref="BH296">INDEX($D$21:$M$44,MATCH($BD296&amp;$BF296,$C$21:$C$44&amp;$B$21:$B$44,0),MATCH(BH$1,$D$16:$M$16,0))+VLOOKUP($BE296,战斗属性模型!$K$22:$O$24,BH$2,FALSE)*INDEX($BW$3:$CF$578,MATCH($BD296&amp;$BF296&amp;$BG296,$BT$3:$BT$578&amp;$BU$3:$BU$578&amp;$BV$3:$BV$578,0),MATCH(BH$1,$BW$1:$CF$1,0))</f>
        <v>200</v>
      </c>
      <c r="BI296" s="3">
        <f t="array" ref="BI296">INDEX($D$21:$M$44,MATCH($BD296&amp;$BF296,$C$21:$C$44&amp;$B$21:$B$44,0),MATCH(BI$1,$D$16:$M$16,0))+VLOOKUP($BE296,战斗属性模型!$K$22:$O$24,BI$2,FALSE)*INDEX($BW$3:$CF$578,MATCH($BD296&amp;$BF296&amp;$BG296,$BT$3:$BT$578&amp;$BU$3:$BU$578&amp;$BV$3:$BV$578,0),MATCH(BI$1,$BW$1:$CF$1,0))</f>
        <v>10600</v>
      </c>
      <c r="BJ296" s="3">
        <f t="array" ref="BJ296">INDEX($D$21:$M$44,MATCH($BD296&amp;$BF296,$C$21:$C$44&amp;$B$21:$B$44,0),MATCH(BJ$1,$D$16:$M$16,0))+VLOOKUP($BE296,战斗属性模型!$K$22:$O$24,BJ$2,FALSE)*INDEX($BW$3:$CF$578,MATCH($BD296&amp;$BF296&amp;$BG296,$BT$3:$BT$578&amp;$BU$3:$BU$578&amp;$BV$3:$BV$578,0),MATCH(BJ$1,$BW$1:$CF$1,0))</f>
        <v>0</v>
      </c>
      <c r="BK296" s="3">
        <f t="array" ref="BK296">INDEX($D$21:$M$44,MATCH($BD296&amp;$BF296,$C$21:$C$44&amp;$B$21:$B$44,0),MATCH(BK$1,$D$16:$M$16,0))+VLOOKUP($BE296,战斗属性模型!$K$22:$O$24,BK$2,FALSE)*INDEX($BW$3:$CF$578,MATCH($BD296&amp;$BF296&amp;$BG296,$BT$3:$BT$578&amp;$BU$3:$BU$578&amp;$BV$3:$BV$578,0),MATCH(BK$1,$BW$1:$CF$1,0))</f>
        <v>0</v>
      </c>
      <c r="BL296" s="3"/>
      <c r="BM296" s="3"/>
      <c r="BN296" s="3"/>
      <c r="BO296" s="3"/>
      <c r="BP296" s="3"/>
      <c r="BQ296" s="3"/>
      <c r="BT296" t="s">
        <v>421</v>
      </c>
      <c r="BU296">
        <f t="shared" si="169"/>
        <v>1</v>
      </c>
      <c r="BV296" s="1">
        <f t="shared" si="171"/>
        <v>6</v>
      </c>
      <c r="BW296" s="3">
        <f t="array" ref="BW296">INDEX($CI$3:$EP$26,MATCH($BV296,$CH$3:$CH$26,0),MATCH(BW$1&amp;$BU296,$CI$1:$EP$1&amp;$CI$2:$EP$2,0))*VLOOKUP($BT296,$C$17:$M$20,COUNTBLANK($D$15:D$15)+1,FALSE)</f>
        <v>48</v>
      </c>
      <c r="BX296" s="3">
        <f t="array" ref="BX296">INDEX($CI$3:$EP$26,MATCH($BV296,$CH$3:$CH$26,0),MATCH(BX$1&amp;$BU296,$CI$1:$EP$1&amp;$CI$2:$EP$2,0))*VLOOKUP($BT296,$C$17:$M$20,COUNTBLANK($D$15:E$15)+1,FALSE)</f>
        <v>0</v>
      </c>
      <c r="BY296" s="3">
        <f t="array" ref="BY296">INDEX($CI$3:$EP$26,MATCH($BV296,$CH$3:$CH$26,0),MATCH(BY$1&amp;$BU296,$CI$1:$EP$1&amp;$CI$2:$EP$2,0))*VLOOKUP($BT296,$C$17:$M$20,COUNTBLANK($D$15:F$15)+1,FALSE)</f>
        <v>96</v>
      </c>
      <c r="BZ296" s="3">
        <f t="array" ref="BZ296">INDEX($CI$3:$EP$26,MATCH($BV296,$CH$3:$CH$26,0),MATCH(BZ$1&amp;$BU296,$CI$1:$EP$1&amp;$CI$2:$EP$2,0))*VLOOKUP($BT296,$C$17:$M$20,COUNTBLANK($D$15:G$15)+1,FALSE)</f>
        <v>0</v>
      </c>
      <c r="CA296" s="3">
        <f t="array" ref="CA296">INDEX($CI$3:$EP$26,MATCH($BV296,$CH$3:$CH$26,0),MATCH(CA$1&amp;$BU296,$CI$1:$EP$1&amp;$CI$2:$EP$2,0))*VLOOKUP($BT296,$C$17:$M$20,COUNTBLANK($D$15:H$15)+1,FALSE)</f>
        <v>0</v>
      </c>
      <c r="CB296" s="3">
        <f t="array" ref="CB296">INDEX($CI$3:$EP$26,MATCH($BV296,$CH$3:$CH$26,0),MATCH(CB$1&amp;$BU296,$CI$1:$EP$1&amp;$CI$2:$EP$2,0))*VLOOKUP($BT296,$C$17:$M$20,COUNTBLANK($D$15:I$15)+1,FALSE)</f>
        <v>0</v>
      </c>
      <c r="CC296" s="3">
        <f t="array" ref="CC296">INDEX($CI$3:$EP$26,MATCH($BV296,$CH$3:$CH$26,0),MATCH(CC$1&amp;$BU296,$CI$1:$EP$1&amp;$CI$2:$EP$2,0))*VLOOKUP($BT296,$C$17:$M$20,COUNTBLANK($D$15:J$15)+1,FALSE)</f>
        <v>0.01</v>
      </c>
      <c r="CD296" s="3">
        <f t="array" ref="CD296">INDEX($CI$3:$EP$26,MATCH($BV296,$CH$3:$CH$26,0),MATCH(CD$1&amp;$BU296,$CI$1:$EP$1&amp;$CI$2:$EP$2,0))*VLOOKUP($BT296,$C$17:$M$20,COUNTBLANK($D$15:K$15)+1,FALSE)</f>
        <v>0.01</v>
      </c>
      <c r="CE296" s="3">
        <f t="array" ref="CE296">INDEX($CI$3:$EP$26,MATCH($BV296,$CH$3:$CH$26,0),MATCH(CE$1&amp;$BU296,$CI$1:$EP$1&amp;$CI$2:$EP$2,0))*VLOOKUP($BT296,$C$17:$M$20,COUNTBLANK($D$15:L$15)+1,FALSE)</f>
        <v>0</v>
      </c>
      <c r="CF296" s="3">
        <f t="array" ref="CF296">INDEX($CI$3:$EP$26,MATCH($BV296,$CH$3:$CH$26,0),MATCH(CF$1&amp;$BU296,$CI$1:$EP$1&amp;$CI$2:$EP$2,0))*VLOOKUP($BT296,$C$17:$M$20,COUNTBLANK($D$15:M$15)+1,FALSE)</f>
        <v>0</v>
      </c>
    </row>
    <row r="297" spans="56:84" x14ac:dyDescent="0.2">
      <c r="BD297" t="s">
        <v>418</v>
      </c>
      <c r="BE297">
        <v>1</v>
      </c>
      <c r="BF297">
        <f t="shared" si="170"/>
        <v>4</v>
      </c>
      <c r="BG297" s="1">
        <f t="shared" si="172"/>
        <v>7</v>
      </c>
      <c r="BH297" s="3">
        <f t="array" ref="BH297">INDEX($D$21:$M$44,MATCH($BD297&amp;$BF297,$C$21:$C$44&amp;$B$21:$B$44,0),MATCH(BH$1,$D$16:$M$16,0))+VLOOKUP($BE297,战斗属性模型!$K$22:$O$24,BH$2,FALSE)*INDEX($BW$3:$CF$578,MATCH($BD297&amp;$BF297&amp;$BG297,$BT$3:$BT$578&amp;$BU$3:$BU$578&amp;$BV$3:$BV$578,0),MATCH(BH$1,$BW$1:$CF$1,0))</f>
        <v>220</v>
      </c>
      <c r="BI297" s="3">
        <f t="array" ref="BI297">INDEX($D$21:$M$44,MATCH($BD297&amp;$BF297,$C$21:$C$44&amp;$B$21:$B$44,0),MATCH(BI$1,$D$16:$M$16,0))+VLOOKUP($BE297,战斗属性模型!$K$22:$O$24,BI$2,FALSE)*INDEX($BW$3:$CF$578,MATCH($BD297&amp;$BF297&amp;$BG297,$BT$3:$BT$578&amp;$BU$3:$BU$578&amp;$BV$3:$BV$578,0),MATCH(BI$1,$BW$1:$CF$1,0))</f>
        <v>11700</v>
      </c>
      <c r="BJ297" s="3">
        <f t="array" ref="BJ297">INDEX($D$21:$M$44,MATCH($BD297&amp;$BF297,$C$21:$C$44&amp;$B$21:$B$44,0),MATCH(BJ$1,$D$16:$M$16,0))+VLOOKUP($BE297,战斗属性模型!$K$22:$O$24,BJ$2,FALSE)*INDEX($BW$3:$CF$578,MATCH($BD297&amp;$BF297&amp;$BG297,$BT$3:$BT$578&amp;$BU$3:$BU$578&amp;$BV$3:$BV$578,0),MATCH(BJ$1,$BW$1:$CF$1,0))</f>
        <v>0</v>
      </c>
      <c r="BK297" s="3">
        <f t="array" ref="BK297">INDEX($D$21:$M$44,MATCH($BD297&amp;$BF297,$C$21:$C$44&amp;$B$21:$B$44,0),MATCH(BK$1,$D$16:$M$16,0))+VLOOKUP($BE297,战斗属性模型!$K$22:$O$24,BK$2,FALSE)*INDEX($BW$3:$CF$578,MATCH($BD297&amp;$BF297&amp;$BG297,$BT$3:$BT$578&amp;$BU$3:$BU$578&amp;$BV$3:$BV$578,0),MATCH(BK$1,$BW$1:$CF$1,0))</f>
        <v>0</v>
      </c>
      <c r="BL297" s="3"/>
      <c r="BM297" s="3"/>
      <c r="BN297" s="3"/>
      <c r="BO297" s="3"/>
      <c r="BP297" s="3"/>
      <c r="BQ297" s="3"/>
      <c r="BT297" t="s">
        <v>421</v>
      </c>
      <c r="BU297">
        <f t="shared" si="169"/>
        <v>1</v>
      </c>
      <c r="BV297" s="1">
        <f t="shared" si="171"/>
        <v>7</v>
      </c>
      <c r="BW297" s="3">
        <f t="array" ref="BW297">INDEX($CI$3:$EP$26,MATCH($BV297,$CH$3:$CH$26,0),MATCH(BW$1&amp;$BU297,$CI$1:$EP$1&amp;$CI$2:$EP$2,0))*VLOOKUP($BT297,$C$17:$M$20,COUNTBLANK($D$15:D$15)+1,FALSE)</f>
        <v>56</v>
      </c>
      <c r="BX297" s="3">
        <f t="array" ref="BX297">INDEX($CI$3:$EP$26,MATCH($BV297,$CH$3:$CH$26,0),MATCH(BX$1&amp;$BU297,$CI$1:$EP$1&amp;$CI$2:$EP$2,0))*VLOOKUP($BT297,$C$17:$M$20,COUNTBLANK($D$15:E$15)+1,FALSE)</f>
        <v>0</v>
      </c>
      <c r="BY297" s="3">
        <f t="array" ref="BY297">INDEX($CI$3:$EP$26,MATCH($BV297,$CH$3:$CH$26,0),MATCH(BY$1&amp;$BU297,$CI$1:$EP$1&amp;$CI$2:$EP$2,0))*VLOOKUP($BT297,$C$17:$M$20,COUNTBLANK($D$15:F$15)+1,FALSE)</f>
        <v>112</v>
      </c>
      <c r="BZ297" s="3">
        <f t="array" ref="BZ297">INDEX($CI$3:$EP$26,MATCH($BV297,$CH$3:$CH$26,0),MATCH(BZ$1&amp;$BU297,$CI$1:$EP$1&amp;$CI$2:$EP$2,0))*VLOOKUP($BT297,$C$17:$M$20,COUNTBLANK($D$15:G$15)+1,FALSE)</f>
        <v>0</v>
      </c>
      <c r="CA297" s="3">
        <f t="array" ref="CA297">INDEX($CI$3:$EP$26,MATCH($BV297,$CH$3:$CH$26,0),MATCH(CA$1&amp;$BU297,$CI$1:$EP$1&amp;$CI$2:$EP$2,0))*VLOOKUP($BT297,$C$17:$M$20,COUNTBLANK($D$15:H$15)+1,FALSE)</f>
        <v>0</v>
      </c>
      <c r="CB297" s="3">
        <f t="array" ref="CB297">INDEX($CI$3:$EP$26,MATCH($BV297,$CH$3:$CH$26,0),MATCH(CB$1&amp;$BU297,$CI$1:$EP$1&amp;$CI$2:$EP$2,0))*VLOOKUP($BT297,$C$17:$M$20,COUNTBLANK($D$15:I$15)+1,FALSE)</f>
        <v>0</v>
      </c>
      <c r="CC297" s="3">
        <f t="array" ref="CC297">INDEX($CI$3:$EP$26,MATCH($BV297,$CH$3:$CH$26,0),MATCH(CC$1&amp;$BU297,$CI$1:$EP$1&amp;$CI$2:$EP$2,0))*VLOOKUP($BT297,$C$17:$M$20,COUNTBLANK($D$15:J$15)+1,FALSE)</f>
        <v>0.01</v>
      </c>
      <c r="CD297" s="3">
        <f t="array" ref="CD297">INDEX($CI$3:$EP$26,MATCH($BV297,$CH$3:$CH$26,0),MATCH(CD$1&amp;$BU297,$CI$1:$EP$1&amp;$CI$2:$EP$2,0))*VLOOKUP($BT297,$C$17:$M$20,COUNTBLANK($D$15:K$15)+1,FALSE)</f>
        <v>0.01</v>
      </c>
      <c r="CE297" s="3">
        <f t="array" ref="CE297">INDEX($CI$3:$EP$26,MATCH($BV297,$CH$3:$CH$26,0),MATCH(CE$1&amp;$BU297,$CI$1:$EP$1&amp;$CI$2:$EP$2,0))*VLOOKUP($BT297,$C$17:$M$20,COUNTBLANK($D$15:L$15)+1,FALSE)</f>
        <v>0</v>
      </c>
      <c r="CF297" s="3">
        <f t="array" ref="CF297">INDEX($CI$3:$EP$26,MATCH($BV297,$CH$3:$CH$26,0),MATCH(CF$1&amp;$BU297,$CI$1:$EP$1&amp;$CI$2:$EP$2,0))*VLOOKUP($BT297,$C$17:$M$20,COUNTBLANK($D$15:M$15)+1,FALSE)</f>
        <v>0</v>
      </c>
    </row>
    <row r="298" spans="56:84" x14ac:dyDescent="0.2">
      <c r="BD298" t="s">
        <v>418</v>
      </c>
      <c r="BE298">
        <v>1</v>
      </c>
      <c r="BF298">
        <f t="shared" si="170"/>
        <v>4</v>
      </c>
      <c r="BG298" s="1">
        <f t="shared" si="172"/>
        <v>8</v>
      </c>
      <c r="BH298" s="3">
        <f t="array" ref="BH298">INDEX($D$21:$M$44,MATCH($BD298&amp;$BF298,$C$21:$C$44&amp;$B$21:$B$44,0),MATCH(BH$1,$D$16:$M$16,0))+VLOOKUP($BE298,战斗属性模型!$K$22:$O$24,BH$2,FALSE)*INDEX($BW$3:$CF$578,MATCH($BD298&amp;$BF298&amp;$BG298,$BT$3:$BT$578&amp;$BU$3:$BU$578&amp;$BV$3:$BV$578,0),MATCH(BH$1,$BW$1:$CF$1,0))</f>
        <v>240</v>
      </c>
      <c r="BI298" s="3">
        <f t="array" ref="BI298">INDEX($D$21:$M$44,MATCH($BD298&amp;$BF298,$C$21:$C$44&amp;$B$21:$B$44,0),MATCH(BI$1,$D$16:$M$16,0))+VLOOKUP($BE298,战斗属性模型!$K$22:$O$24,BI$2,FALSE)*INDEX($BW$3:$CF$578,MATCH($BD298&amp;$BF298&amp;$BG298,$BT$3:$BT$578&amp;$BU$3:$BU$578&amp;$BV$3:$BV$578,0),MATCH(BI$1,$BW$1:$CF$1,0))</f>
        <v>12800</v>
      </c>
      <c r="BJ298" s="3">
        <f t="array" ref="BJ298">INDEX($D$21:$M$44,MATCH($BD298&amp;$BF298,$C$21:$C$44&amp;$B$21:$B$44,0),MATCH(BJ$1,$D$16:$M$16,0))+VLOOKUP($BE298,战斗属性模型!$K$22:$O$24,BJ$2,FALSE)*INDEX($BW$3:$CF$578,MATCH($BD298&amp;$BF298&amp;$BG298,$BT$3:$BT$578&amp;$BU$3:$BU$578&amp;$BV$3:$BV$578,0),MATCH(BJ$1,$BW$1:$CF$1,0))</f>
        <v>0</v>
      </c>
      <c r="BK298" s="3">
        <f t="array" ref="BK298">INDEX($D$21:$M$44,MATCH($BD298&amp;$BF298,$C$21:$C$44&amp;$B$21:$B$44,0),MATCH(BK$1,$D$16:$M$16,0))+VLOOKUP($BE298,战斗属性模型!$K$22:$O$24,BK$2,FALSE)*INDEX($BW$3:$CF$578,MATCH($BD298&amp;$BF298&amp;$BG298,$BT$3:$BT$578&amp;$BU$3:$BU$578&amp;$BV$3:$BV$578,0),MATCH(BK$1,$BW$1:$CF$1,0))</f>
        <v>0</v>
      </c>
      <c r="BL298" s="3"/>
      <c r="BM298" s="3"/>
      <c r="BN298" s="3"/>
      <c r="BO298" s="3"/>
      <c r="BP298" s="3"/>
      <c r="BQ298" s="3"/>
      <c r="BT298" t="s">
        <v>421</v>
      </c>
      <c r="BU298">
        <f t="shared" si="169"/>
        <v>1</v>
      </c>
      <c r="BV298" s="1">
        <f t="shared" si="171"/>
        <v>8</v>
      </c>
      <c r="BW298" s="3">
        <f t="array" ref="BW298">INDEX($CI$3:$EP$26,MATCH($BV298,$CH$3:$CH$26,0),MATCH(BW$1&amp;$BU298,$CI$1:$EP$1&amp;$CI$2:$EP$2,0))*VLOOKUP($BT298,$C$17:$M$20,COUNTBLANK($D$15:D$15)+1,FALSE)</f>
        <v>64</v>
      </c>
      <c r="BX298" s="3">
        <f t="array" ref="BX298">INDEX($CI$3:$EP$26,MATCH($BV298,$CH$3:$CH$26,0),MATCH(BX$1&amp;$BU298,$CI$1:$EP$1&amp;$CI$2:$EP$2,0))*VLOOKUP($BT298,$C$17:$M$20,COUNTBLANK($D$15:E$15)+1,FALSE)</f>
        <v>0</v>
      </c>
      <c r="BY298" s="3">
        <f t="array" ref="BY298">INDEX($CI$3:$EP$26,MATCH($BV298,$CH$3:$CH$26,0),MATCH(BY$1&amp;$BU298,$CI$1:$EP$1&amp;$CI$2:$EP$2,0))*VLOOKUP($BT298,$C$17:$M$20,COUNTBLANK($D$15:F$15)+1,FALSE)</f>
        <v>128</v>
      </c>
      <c r="BZ298" s="3">
        <f t="array" ref="BZ298">INDEX($CI$3:$EP$26,MATCH($BV298,$CH$3:$CH$26,0),MATCH(BZ$1&amp;$BU298,$CI$1:$EP$1&amp;$CI$2:$EP$2,0))*VLOOKUP($BT298,$C$17:$M$20,COUNTBLANK($D$15:G$15)+1,FALSE)</f>
        <v>0</v>
      </c>
      <c r="CA298" s="3">
        <f t="array" ref="CA298">INDEX($CI$3:$EP$26,MATCH($BV298,$CH$3:$CH$26,0),MATCH(CA$1&amp;$BU298,$CI$1:$EP$1&amp;$CI$2:$EP$2,0))*VLOOKUP($BT298,$C$17:$M$20,COUNTBLANK($D$15:H$15)+1,FALSE)</f>
        <v>0</v>
      </c>
      <c r="CB298" s="3">
        <f t="array" ref="CB298">INDEX($CI$3:$EP$26,MATCH($BV298,$CH$3:$CH$26,0),MATCH(CB$1&amp;$BU298,$CI$1:$EP$1&amp;$CI$2:$EP$2,0))*VLOOKUP($BT298,$C$17:$M$20,COUNTBLANK($D$15:I$15)+1,FALSE)</f>
        <v>0</v>
      </c>
      <c r="CC298" s="3">
        <f t="array" ref="CC298">INDEX($CI$3:$EP$26,MATCH($BV298,$CH$3:$CH$26,0),MATCH(CC$1&amp;$BU298,$CI$1:$EP$1&amp;$CI$2:$EP$2,0))*VLOOKUP($BT298,$C$17:$M$20,COUNTBLANK($D$15:J$15)+1,FALSE)</f>
        <v>0.02</v>
      </c>
      <c r="CD298" s="3">
        <f t="array" ref="CD298">INDEX($CI$3:$EP$26,MATCH($BV298,$CH$3:$CH$26,0),MATCH(CD$1&amp;$BU298,$CI$1:$EP$1&amp;$CI$2:$EP$2,0))*VLOOKUP($BT298,$C$17:$M$20,COUNTBLANK($D$15:K$15)+1,FALSE)</f>
        <v>0.02</v>
      </c>
      <c r="CE298" s="3">
        <f t="array" ref="CE298">INDEX($CI$3:$EP$26,MATCH($BV298,$CH$3:$CH$26,0),MATCH(CE$1&amp;$BU298,$CI$1:$EP$1&amp;$CI$2:$EP$2,0))*VLOOKUP($BT298,$C$17:$M$20,COUNTBLANK($D$15:L$15)+1,FALSE)</f>
        <v>0</v>
      </c>
      <c r="CF298" s="3">
        <f t="array" ref="CF298">INDEX($CI$3:$EP$26,MATCH($BV298,$CH$3:$CH$26,0),MATCH(CF$1&amp;$BU298,$CI$1:$EP$1&amp;$CI$2:$EP$2,0))*VLOOKUP($BT298,$C$17:$M$20,COUNTBLANK($D$15:M$15)+1,FALSE)</f>
        <v>0</v>
      </c>
    </row>
    <row r="299" spans="56:84" x14ac:dyDescent="0.2">
      <c r="BD299" t="s">
        <v>418</v>
      </c>
      <c r="BE299">
        <v>1</v>
      </c>
      <c r="BF299">
        <f t="shared" si="170"/>
        <v>4</v>
      </c>
      <c r="BG299" s="1">
        <f t="shared" si="172"/>
        <v>9</v>
      </c>
      <c r="BH299" s="3">
        <f t="array" ref="BH299">INDEX($D$21:$M$44,MATCH($BD299&amp;$BF299,$C$21:$C$44&amp;$B$21:$B$44,0),MATCH(BH$1,$D$16:$M$16,0))+VLOOKUP($BE299,战斗属性模型!$K$22:$O$24,BH$2,FALSE)*INDEX($BW$3:$CF$578,MATCH($BD299&amp;$BF299&amp;$BG299,$BT$3:$BT$578&amp;$BU$3:$BU$578&amp;$BV$3:$BV$578,0),MATCH(BH$1,$BW$1:$CF$1,0))</f>
        <v>260</v>
      </c>
      <c r="BI299" s="3">
        <f t="array" ref="BI299">INDEX($D$21:$M$44,MATCH($BD299&amp;$BF299,$C$21:$C$44&amp;$B$21:$B$44,0),MATCH(BI$1,$D$16:$M$16,0))+VLOOKUP($BE299,战斗属性模型!$K$22:$O$24,BI$2,FALSE)*INDEX($BW$3:$CF$578,MATCH($BD299&amp;$BF299&amp;$BG299,$BT$3:$BT$578&amp;$BU$3:$BU$578&amp;$BV$3:$BV$578,0),MATCH(BI$1,$BW$1:$CF$1,0))</f>
        <v>13900</v>
      </c>
      <c r="BJ299" s="3">
        <f t="array" ref="BJ299">INDEX($D$21:$M$44,MATCH($BD299&amp;$BF299,$C$21:$C$44&amp;$B$21:$B$44,0),MATCH(BJ$1,$D$16:$M$16,0))+VLOOKUP($BE299,战斗属性模型!$K$22:$O$24,BJ$2,FALSE)*INDEX($BW$3:$CF$578,MATCH($BD299&amp;$BF299&amp;$BG299,$BT$3:$BT$578&amp;$BU$3:$BU$578&amp;$BV$3:$BV$578,0),MATCH(BJ$1,$BW$1:$CF$1,0))</f>
        <v>0</v>
      </c>
      <c r="BK299" s="3">
        <f t="array" ref="BK299">INDEX($D$21:$M$44,MATCH($BD299&amp;$BF299,$C$21:$C$44&amp;$B$21:$B$44,0),MATCH(BK$1,$D$16:$M$16,0))+VLOOKUP($BE299,战斗属性模型!$K$22:$O$24,BK$2,FALSE)*INDEX($BW$3:$CF$578,MATCH($BD299&amp;$BF299&amp;$BG299,$BT$3:$BT$578&amp;$BU$3:$BU$578&amp;$BV$3:$BV$578,0),MATCH(BK$1,$BW$1:$CF$1,0))</f>
        <v>0</v>
      </c>
      <c r="BL299" s="3"/>
      <c r="BM299" s="3"/>
      <c r="BN299" s="3"/>
      <c r="BO299" s="3"/>
      <c r="BP299" s="3"/>
      <c r="BQ299" s="3"/>
      <c r="BT299" t="s">
        <v>421</v>
      </c>
      <c r="BU299">
        <f t="shared" si="169"/>
        <v>1</v>
      </c>
      <c r="BV299" s="1">
        <f t="shared" si="171"/>
        <v>9</v>
      </c>
      <c r="BW299" s="3">
        <f t="array" ref="BW299">INDEX($CI$3:$EP$26,MATCH($BV299,$CH$3:$CH$26,0),MATCH(BW$1&amp;$BU299,$CI$1:$EP$1&amp;$CI$2:$EP$2,0))*VLOOKUP($BT299,$C$17:$M$20,COUNTBLANK($D$15:D$15)+1,FALSE)</f>
        <v>72</v>
      </c>
      <c r="BX299" s="3">
        <f t="array" ref="BX299">INDEX($CI$3:$EP$26,MATCH($BV299,$CH$3:$CH$26,0),MATCH(BX$1&amp;$BU299,$CI$1:$EP$1&amp;$CI$2:$EP$2,0))*VLOOKUP($BT299,$C$17:$M$20,COUNTBLANK($D$15:E$15)+1,FALSE)</f>
        <v>0</v>
      </c>
      <c r="BY299" s="3">
        <f t="array" ref="BY299">INDEX($CI$3:$EP$26,MATCH($BV299,$CH$3:$CH$26,0),MATCH(BY$1&amp;$BU299,$CI$1:$EP$1&amp;$CI$2:$EP$2,0))*VLOOKUP($BT299,$C$17:$M$20,COUNTBLANK($D$15:F$15)+1,FALSE)</f>
        <v>144</v>
      </c>
      <c r="BZ299" s="3">
        <f t="array" ref="BZ299">INDEX($CI$3:$EP$26,MATCH($BV299,$CH$3:$CH$26,0),MATCH(BZ$1&amp;$BU299,$CI$1:$EP$1&amp;$CI$2:$EP$2,0))*VLOOKUP($BT299,$C$17:$M$20,COUNTBLANK($D$15:G$15)+1,FALSE)</f>
        <v>0</v>
      </c>
      <c r="CA299" s="3">
        <f t="array" ref="CA299">INDEX($CI$3:$EP$26,MATCH($BV299,$CH$3:$CH$26,0),MATCH(CA$1&amp;$BU299,$CI$1:$EP$1&amp;$CI$2:$EP$2,0))*VLOOKUP($BT299,$C$17:$M$20,COUNTBLANK($D$15:H$15)+1,FALSE)</f>
        <v>0</v>
      </c>
      <c r="CB299" s="3">
        <f t="array" ref="CB299">INDEX($CI$3:$EP$26,MATCH($BV299,$CH$3:$CH$26,0),MATCH(CB$1&amp;$BU299,$CI$1:$EP$1&amp;$CI$2:$EP$2,0))*VLOOKUP($BT299,$C$17:$M$20,COUNTBLANK($D$15:I$15)+1,FALSE)</f>
        <v>0</v>
      </c>
      <c r="CC299" s="3">
        <f t="array" ref="CC299">INDEX($CI$3:$EP$26,MATCH($BV299,$CH$3:$CH$26,0),MATCH(CC$1&amp;$BU299,$CI$1:$EP$1&amp;$CI$2:$EP$2,0))*VLOOKUP($BT299,$C$17:$M$20,COUNTBLANK($D$15:J$15)+1,FALSE)</f>
        <v>0.02</v>
      </c>
      <c r="CD299" s="3">
        <f t="array" ref="CD299">INDEX($CI$3:$EP$26,MATCH($BV299,$CH$3:$CH$26,0),MATCH(CD$1&amp;$BU299,$CI$1:$EP$1&amp;$CI$2:$EP$2,0))*VLOOKUP($BT299,$C$17:$M$20,COUNTBLANK($D$15:K$15)+1,FALSE)</f>
        <v>0.02</v>
      </c>
      <c r="CE299" s="3">
        <f t="array" ref="CE299">INDEX($CI$3:$EP$26,MATCH($BV299,$CH$3:$CH$26,0),MATCH(CE$1&amp;$BU299,$CI$1:$EP$1&amp;$CI$2:$EP$2,0))*VLOOKUP($BT299,$C$17:$M$20,COUNTBLANK($D$15:L$15)+1,FALSE)</f>
        <v>0</v>
      </c>
      <c r="CF299" s="3">
        <f t="array" ref="CF299">INDEX($CI$3:$EP$26,MATCH($BV299,$CH$3:$CH$26,0),MATCH(CF$1&amp;$BU299,$CI$1:$EP$1&amp;$CI$2:$EP$2,0))*VLOOKUP($BT299,$C$17:$M$20,COUNTBLANK($D$15:M$15)+1,FALSE)</f>
        <v>0</v>
      </c>
    </row>
    <row r="300" spans="56:84" x14ac:dyDescent="0.2">
      <c r="BD300" t="s">
        <v>418</v>
      </c>
      <c r="BE300">
        <v>1</v>
      </c>
      <c r="BF300">
        <f t="shared" si="170"/>
        <v>4</v>
      </c>
      <c r="BG300" s="1">
        <f t="shared" si="172"/>
        <v>10</v>
      </c>
      <c r="BH300" s="3">
        <f t="array" ref="BH300">INDEX($D$21:$M$44,MATCH($BD300&amp;$BF300,$C$21:$C$44&amp;$B$21:$B$44,0),MATCH(BH$1,$D$16:$M$16,0))+VLOOKUP($BE300,战斗属性模型!$K$22:$O$24,BH$2,FALSE)*INDEX($BW$3:$CF$578,MATCH($BD300&amp;$BF300&amp;$BG300,$BT$3:$BT$578&amp;$BU$3:$BU$578&amp;$BV$3:$BV$578,0),MATCH(BH$1,$BW$1:$CF$1,0))</f>
        <v>280</v>
      </c>
      <c r="BI300" s="3">
        <f t="array" ref="BI300">INDEX($D$21:$M$44,MATCH($BD300&amp;$BF300,$C$21:$C$44&amp;$B$21:$B$44,0),MATCH(BI$1,$D$16:$M$16,0))+VLOOKUP($BE300,战斗属性模型!$K$22:$O$24,BI$2,FALSE)*INDEX($BW$3:$CF$578,MATCH($BD300&amp;$BF300&amp;$BG300,$BT$3:$BT$578&amp;$BU$3:$BU$578&amp;$BV$3:$BV$578,0),MATCH(BI$1,$BW$1:$CF$1,0))</f>
        <v>15000</v>
      </c>
      <c r="BJ300" s="3">
        <f t="array" ref="BJ300">INDEX($D$21:$M$44,MATCH($BD300&amp;$BF300,$C$21:$C$44&amp;$B$21:$B$44,0),MATCH(BJ$1,$D$16:$M$16,0))+VLOOKUP($BE300,战斗属性模型!$K$22:$O$24,BJ$2,FALSE)*INDEX($BW$3:$CF$578,MATCH($BD300&amp;$BF300&amp;$BG300,$BT$3:$BT$578&amp;$BU$3:$BU$578&amp;$BV$3:$BV$578,0),MATCH(BJ$1,$BW$1:$CF$1,0))</f>
        <v>0</v>
      </c>
      <c r="BK300" s="3">
        <f t="array" ref="BK300">INDEX($D$21:$M$44,MATCH($BD300&amp;$BF300,$C$21:$C$44&amp;$B$21:$B$44,0),MATCH(BK$1,$D$16:$M$16,0))+VLOOKUP($BE300,战斗属性模型!$K$22:$O$24,BK$2,FALSE)*INDEX($BW$3:$CF$578,MATCH($BD300&amp;$BF300&amp;$BG300,$BT$3:$BT$578&amp;$BU$3:$BU$578&amp;$BV$3:$BV$578,0),MATCH(BK$1,$BW$1:$CF$1,0))</f>
        <v>0</v>
      </c>
      <c r="BL300" s="3"/>
      <c r="BM300" s="3"/>
      <c r="BN300" s="3"/>
      <c r="BO300" s="3"/>
      <c r="BP300" s="3"/>
      <c r="BQ300" s="3"/>
      <c r="BT300" t="s">
        <v>421</v>
      </c>
      <c r="BU300">
        <f t="shared" si="169"/>
        <v>1</v>
      </c>
      <c r="BV300" s="1">
        <f t="shared" si="171"/>
        <v>10</v>
      </c>
      <c r="BW300" s="3">
        <f t="array" ref="BW300">INDEX($CI$3:$EP$26,MATCH($BV300,$CH$3:$CH$26,0),MATCH(BW$1&amp;$BU300,$CI$1:$EP$1&amp;$CI$2:$EP$2,0))*VLOOKUP($BT300,$C$17:$M$20,COUNTBLANK($D$15:D$15)+1,FALSE)</f>
        <v>80</v>
      </c>
      <c r="BX300" s="3">
        <f t="array" ref="BX300">INDEX($CI$3:$EP$26,MATCH($BV300,$CH$3:$CH$26,0),MATCH(BX$1&amp;$BU300,$CI$1:$EP$1&amp;$CI$2:$EP$2,0))*VLOOKUP($BT300,$C$17:$M$20,COUNTBLANK($D$15:E$15)+1,FALSE)</f>
        <v>0</v>
      </c>
      <c r="BY300" s="3">
        <f t="array" ref="BY300">INDEX($CI$3:$EP$26,MATCH($BV300,$CH$3:$CH$26,0),MATCH(BY$1&amp;$BU300,$CI$1:$EP$1&amp;$CI$2:$EP$2,0))*VLOOKUP($BT300,$C$17:$M$20,COUNTBLANK($D$15:F$15)+1,FALSE)</f>
        <v>160</v>
      </c>
      <c r="BZ300" s="3">
        <f t="array" ref="BZ300">INDEX($CI$3:$EP$26,MATCH($BV300,$CH$3:$CH$26,0),MATCH(BZ$1&amp;$BU300,$CI$1:$EP$1&amp;$CI$2:$EP$2,0))*VLOOKUP($BT300,$C$17:$M$20,COUNTBLANK($D$15:G$15)+1,FALSE)</f>
        <v>0</v>
      </c>
      <c r="CA300" s="3">
        <f t="array" ref="CA300">INDEX($CI$3:$EP$26,MATCH($BV300,$CH$3:$CH$26,0),MATCH(CA$1&amp;$BU300,$CI$1:$EP$1&amp;$CI$2:$EP$2,0))*VLOOKUP($BT300,$C$17:$M$20,COUNTBLANK($D$15:H$15)+1,FALSE)</f>
        <v>0</v>
      </c>
      <c r="CB300" s="3">
        <f t="array" ref="CB300">INDEX($CI$3:$EP$26,MATCH($BV300,$CH$3:$CH$26,0),MATCH(CB$1&amp;$BU300,$CI$1:$EP$1&amp;$CI$2:$EP$2,0))*VLOOKUP($BT300,$C$17:$M$20,COUNTBLANK($D$15:I$15)+1,FALSE)</f>
        <v>0</v>
      </c>
      <c r="CC300" s="3">
        <f t="array" ref="CC300">INDEX($CI$3:$EP$26,MATCH($BV300,$CH$3:$CH$26,0),MATCH(CC$1&amp;$BU300,$CI$1:$EP$1&amp;$CI$2:$EP$2,0))*VLOOKUP($BT300,$C$17:$M$20,COUNTBLANK($D$15:J$15)+1,FALSE)</f>
        <v>0.02</v>
      </c>
      <c r="CD300" s="3">
        <f t="array" ref="CD300">INDEX($CI$3:$EP$26,MATCH($BV300,$CH$3:$CH$26,0),MATCH(CD$1&amp;$BU300,$CI$1:$EP$1&amp;$CI$2:$EP$2,0))*VLOOKUP($BT300,$C$17:$M$20,COUNTBLANK($D$15:K$15)+1,FALSE)</f>
        <v>0.02</v>
      </c>
      <c r="CE300" s="3">
        <f t="array" ref="CE300">INDEX($CI$3:$EP$26,MATCH($BV300,$CH$3:$CH$26,0),MATCH(CE$1&amp;$BU300,$CI$1:$EP$1&amp;$CI$2:$EP$2,0))*VLOOKUP($BT300,$C$17:$M$20,COUNTBLANK($D$15:L$15)+1,FALSE)</f>
        <v>0</v>
      </c>
      <c r="CF300" s="3">
        <f t="array" ref="CF300">INDEX($CI$3:$EP$26,MATCH($BV300,$CH$3:$CH$26,0),MATCH(CF$1&amp;$BU300,$CI$1:$EP$1&amp;$CI$2:$EP$2,0))*VLOOKUP($BT300,$C$17:$M$20,COUNTBLANK($D$15:M$15)+1,FALSE)</f>
        <v>0</v>
      </c>
    </row>
    <row r="301" spans="56:84" x14ac:dyDescent="0.2">
      <c r="BD301" t="s">
        <v>418</v>
      </c>
      <c r="BE301">
        <v>1</v>
      </c>
      <c r="BF301">
        <f t="shared" si="170"/>
        <v>4</v>
      </c>
      <c r="BG301" s="1">
        <f t="shared" si="172"/>
        <v>11</v>
      </c>
      <c r="BH301" s="3">
        <f t="array" ref="BH301">INDEX($D$21:$M$44,MATCH($BD301&amp;$BF301,$C$21:$C$44&amp;$B$21:$B$44,0),MATCH(BH$1,$D$16:$M$16,0))+VLOOKUP($BE301,战斗属性模型!$K$22:$O$24,BH$2,FALSE)*INDEX($BW$3:$CF$578,MATCH($BD301&amp;$BF301&amp;$BG301,$BT$3:$BT$578&amp;$BU$3:$BU$578&amp;$BV$3:$BV$578,0),MATCH(BH$1,$BW$1:$CF$1,0))</f>
        <v>300</v>
      </c>
      <c r="BI301" s="3">
        <f t="array" ref="BI301">INDEX($D$21:$M$44,MATCH($BD301&amp;$BF301,$C$21:$C$44&amp;$B$21:$B$44,0),MATCH(BI$1,$D$16:$M$16,0))+VLOOKUP($BE301,战斗属性模型!$K$22:$O$24,BI$2,FALSE)*INDEX($BW$3:$CF$578,MATCH($BD301&amp;$BF301&amp;$BG301,$BT$3:$BT$578&amp;$BU$3:$BU$578&amp;$BV$3:$BV$578,0),MATCH(BI$1,$BW$1:$CF$1,0))</f>
        <v>16100.000000000002</v>
      </c>
      <c r="BJ301" s="3">
        <f t="array" ref="BJ301">INDEX($D$21:$M$44,MATCH($BD301&amp;$BF301,$C$21:$C$44&amp;$B$21:$B$44,0),MATCH(BJ$1,$D$16:$M$16,0))+VLOOKUP($BE301,战斗属性模型!$K$22:$O$24,BJ$2,FALSE)*INDEX($BW$3:$CF$578,MATCH($BD301&amp;$BF301&amp;$BG301,$BT$3:$BT$578&amp;$BU$3:$BU$578&amp;$BV$3:$BV$578,0),MATCH(BJ$1,$BW$1:$CF$1,0))</f>
        <v>0</v>
      </c>
      <c r="BK301" s="3">
        <f t="array" ref="BK301">INDEX($D$21:$M$44,MATCH($BD301&amp;$BF301,$C$21:$C$44&amp;$B$21:$B$44,0),MATCH(BK$1,$D$16:$M$16,0))+VLOOKUP($BE301,战斗属性模型!$K$22:$O$24,BK$2,FALSE)*INDEX($BW$3:$CF$578,MATCH($BD301&amp;$BF301&amp;$BG301,$BT$3:$BT$578&amp;$BU$3:$BU$578&amp;$BV$3:$BV$578,0),MATCH(BK$1,$BW$1:$CF$1,0))</f>
        <v>0</v>
      </c>
      <c r="BL301" s="3"/>
      <c r="BM301" s="3"/>
      <c r="BN301" s="3"/>
      <c r="BO301" s="3"/>
      <c r="BP301" s="3"/>
      <c r="BQ301" s="3"/>
      <c r="BT301" t="s">
        <v>421</v>
      </c>
      <c r="BU301">
        <f t="shared" si="169"/>
        <v>1</v>
      </c>
      <c r="BV301" s="1">
        <f t="shared" si="171"/>
        <v>11</v>
      </c>
      <c r="BW301" s="3">
        <f t="array" ref="BW301">INDEX($CI$3:$EP$26,MATCH($BV301,$CH$3:$CH$26,0),MATCH(BW$1&amp;$BU301,$CI$1:$EP$1&amp;$CI$2:$EP$2,0))*VLOOKUP($BT301,$C$17:$M$20,COUNTBLANK($D$15:D$15)+1,FALSE)</f>
        <v>88</v>
      </c>
      <c r="BX301" s="3">
        <f t="array" ref="BX301">INDEX($CI$3:$EP$26,MATCH($BV301,$CH$3:$CH$26,0),MATCH(BX$1&amp;$BU301,$CI$1:$EP$1&amp;$CI$2:$EP$2,0))*VLOOKUP($BT301,$C$17:$M$20,COUNTBLANK($D$15:E$15)+1,FALSE)</f>
        <v>0</v>
      </c>
      <c r="BY301" s="3">
        <f t="array" ref="BY301">INDEX($CI$3:$EP$26,MATCH($BV301,$CH$3:$CH$26,0),MATCH(BY$1&amp;$BU301,$CI$1:$EP$1&amp;$CI$2:$EP$2,0))*VLOOKUP($BT301,$C$17:$M$20,COUNTBLANK($D$15:F$15)+1,FALSE)</f>
        <v>176</v>
      </c>
      <c r="BZ301" s="3">
        <f t="array" ref="BZ301">INDEX($CI$3:$EP$26,MATCH($BV301,$CH$3:$CH$26,0),MATCH(BZ$1&amp;$BU301,$CI$1:$EP$1&amp;$CI$2:$EP$2,0))*VLOOKUP($BT301,$C$17:$M$20,COUNTBLANK($D$15:G$15)+1,FALSE)</f>
        <v>0</v>
      </c>
      <c r="CA301" s="3">
        <f t="array" ref="CA301">INDEX($CI$3:$EP$26,MATCH($BV301,$CH$3:$CH$26,0),MATCH(CA$1&amp;$BU301,$CI$1:$EP$1&amp;$CI$2:$EP$2,0))*VLOOKUP($BT301,$C$17:$M$20,COUNTBLANK($D$15:H$15)+1,FALSE)</f>
        <v>0</v>
      </c>
      <c r="CB301" s="3">
        <f t="array" ref="CB301">INDEX($CI$3:$EP$26,MATCH($BV301,$CH$3:$CH$26,0),MATCH(CB$1&amp;$BU301,$CI$1:$EP$1&amp;$CI$2:$EP$2,0))*VLOOKUP($BT301,$C$17:$M$20,COUNTBLANK($D$15:I$15)+1,FALSE)</f>
        <v>0</v>
      </c>
      <c r="CC301" s="3">
        <f t="array" ref="CC301">INDEX($CI$3:$EP$26,MATCH($BV301,$CH$3:$CH$26,0),MATCH(CC$1&amp;$BU301,$CI$1:$EP$1&amp;$CI$2:$EP$2,0))*VLOOKUP($BT301,$C$17:$M$20,COUNTBLANK($D$15:J$15)+1,FALSE)</f>
        <v>0.02</v>
      </c>
      <c r="CD301" s="3">
        <f t="array" ref="CD301">INDEX($CI$3:$EP$26,MATCH($BV301,$CH$3:$CH$26,0),MATCH(CD$1&amp;$BU301,$CI$1:$EP$1&amp;$CI$2:$EP$2,0))*VLOOKUP($BT301,$C$17:$M$20,COUNTBLANK($D$15:K$15)+1,FALSE)</f>
        <v>0.02</v>
      </c>
      <c r="CE301" s="3">
        <f t="array" ref="CE301">INDEX($CI$3:$EP$26,MATCH($BV301,$CH$3:$CH$26,0),MATCH(CE$1&amp;$BU301,$CI$1:$EP$1&amp;$CI$2:$EP$2,0))*VLOOKUP($BT301,$C$17:$M$20,COUNTBLANK($D$15:L$15)+1,FALSE)</f>
        <v>0</v>
      </c>
      <c r="CF301" s="3">
        <f t="array" ref="CF301">INDEX($CI$3:$EP$26,MATCH($BV301,$CH$3:$CH$26,0),MATCH(CF$1&amp;$BU301,$CI$1:$EP$1&amp;$CI$2:$EP$2,0))*VLOOKUP($BT301,$C$17:$M$20,COUNTBLANK($D$15:M$15)+1,FALSE)</f>
        <v>0</v>
      </c>
    </row>
    <row r="302" spans="56:84" x14ac:dyDescent="0.2">
      <c r="BD302" t="s">
        <v>418</v>
      </c>
      <c r="BE302">
        <v>1</v>
      </c>
      <c r="BF302">
        <f t="shared" si="170"/>
        <v>4</v>
      </c>
      <c r="BG302" s="1">
        <f t="shared" si="172"/>
        <v>12</v>
      </c>
      <c r="BH302" s="3">
        <f t="array" ref="BH302">INDEX($D$21:$M$44,MATCH($BD302&amp;$BF302,$C$21:$C$44&amp;$B$21:$B$44,0),MATCH(BH$1,$D$16:$M$16,0))+VLOOKUP($BE302,战斗属性模型!$K$22:$O$24,BH$2,FALSE)*INDEX($BW$3:$CF$578,MATCH($BD302&amp;$BF302&amp;$BG302,$BT$3:$BT$578&amp;$BU$3:$BU$578&amp;$BV$3:$BV$578,0),MATCH(BH$1,$BW$1:$CF$1,0))</f>
        <v>320</v>
      </c>
      <c r="BI302" s="3">
        <f t="array" ref="BI302">INDEX($D$21:$M$44,MATCH($BD302&amp;$BF302,$C$21:$C$44&amp;$B$21:$B$44,0),MATCH(BI$1,$D$16:$M$16,0))+VLOOKUP($BE302,战斗属性模型!$K$22:$O$24,BI$2,FALSE)*INDEX($BW$3:$CF$578,MATCH($BD302&amp;$BF302&amp;$BG302,$BT$3:$BT$578&amp;$BU$3:$BU$578&amp;$BV$3:$BV$578,0),MATCH(BI$1,$BW$1:$CF$1,0))</f>
        <v>17200</v>
      </c>
      <c r="BJ302" s="3">
        <f t="array" ref="BJ302">INDEX($D$21:$M$44,MATCH($BD302&amp;$BF302,$C$21:$C$44&amp;$B$21:$B$44,0),MATCH(BJ$1,$D$16:$M$16,0))+VLOOKUP($BE302,战斗属性模型!$K$22:$O$24,BJ$2,FALSE)*INDEX($BW$3:$CF$578,MATCH($BD302&amp;$BF302&amp;$BG302,$BT$3:$BT$578&amp;$BU$3:$BU$578&amp;$BV$3:$BV$578,0),MATCH(BJ$1,$BW$1:$CF$1,0))</f>
        <v>0</v>
      </c>
      <c r="BK302" s="3">
        <f t="array" ref="BK302">INDEX($D$21:$M$44,MATCH($BD302&amp;$BF302,$C$21:$C$44&amp;$B$21:$B$44,0),MATCH(BK$1,$D$16:$M$16,0))+VLOOKUP($BE302,战斗属性模型!$K$22:$O$24,BK$2,FALSE)*INDEX($BW$3:$CF$578,MATCH($BD302&amp;$BF302&amp;$BG302,$BT$3:$BT$578&amp;$BU$3:$BU$578&amp;$BV$3:$BV$578,0),MATCH(BK$1,$BW$1:$CF$1,0))</f>
        <v>0</v>
      </c>
      <c r="BL302" s="3"/>
      <c r="BM302" s="3"/>
      <c r="BN302" s="3"/>
      <c r="BO302" s="3"/>
      <c r="BP302" s="3"/>
      <c r="BQ302" s="3"/>
      <c r="BT302" t="s">
        <v>421</v>
      </c>
      <c r="BU302">
        <f t="shared" si="169"/>
        <v>1</v>
      </c>
      <c r="BV302" s="1">
        <f t="shared" si="171"/>
        <v>12</v>
      </c>
      <c r="BW302" s="3">
        <f t="array" ref="BW302">INDEX($CI$3:$EP$26,MATCH($BV302,$CH$3:$CH$26,0),MATCH(BW$1&amp;$BU302,$CI$1:$EP$1&amp;$CI$2:$EP$2,0))*VLOOKUP($BT302,$C$17:$M$20,COUNTBLANK($D$15:D$15)+1,FALSE)</f>
        <v>96</v>
      </c>
      <c r="BX302" s="3">
        <f t="array" ref="BX302">INDEX($CI$3:$EP$26,MATCH($BV302,$CH$3:$CH$26,0),MATCH(BX$1&amp;$BU302,$CI$1:$EP$1&amp;$CI$2:$EP$2,0))*VLOOKUP($BT302,$C$17:$M$20,COUNTBLANK($D$15:E$15)+1,FALSE)</f>
        <v>0</v>
      </c>
      <c r="BY302" s="3">
        <f t="array" ref="BY302">INDEX($CI$3:$EP$26,MATCH($BV302,$CH$3:$CH$26,0),MATCH(BY$1&amp;$BU302,$CI$1:$EP$1&amp;$CI$2:$EP$2,0))*VLOOKUP($BT302,$C$17:$M$20,COUNTBLANK($D$15:F$15)+1,FALSE)</f>
        <v>192</v>
      </c>
      <c r="BZ302" s="3">
        <f t="array" ref="BZ302">INDEX($CI$3:$EP$26,MATCH($BV302,$CH$3:$CH$26,0),MATCH(BZ$1&amp;$BU302,$CI$1:$EP$1&amp;$CI$2:$EP$2,0))*VLOOKUP($BT302,$C$17:$M$20,COUNTBLANK($D$15:G$15)+1,FALSE)</f>
        <v>0</v>
      </c>
      <c r="CA302" s="3">
        <f t="array" ref="CA302">INDEX($CI$3:$EP$26,MATCH($BV302,$CH$3:$CH$26,0),MATCH(CA$1&amp;$BU302,$CI$1:$EP$1&amp;$CI$2:$EP$2,0))*VLOOKUP($BT302,$C$17:$M$20,COUNTBLANK($D$15:H$15)+1,FALSE)</f>
        <v>0</v>
      </c>
      <c r="CB302" s="3">
        <f t="array" ref="CB302">INDEX($CI$3:$EP$26,MATCH($BV302,$CH$3:$CH$26,0),MATCH(CB$1&amp;$BU302,$CI$1:$EP$1&amp;$CI$2:$EP$2,0))*VLOOKUP($BT302,$C$17:$M$20,COUNTBLANK($D$15:I$15)+1,FALSE)</f>
        <v>0</v>
      </c>
      <c r="CC302" s="3">
        <f t="array" ref="CC302">INDEX($CI$3:$EP$26,MATCH($BV302,$CH$3:$CH$26,0),MATCH(CC$1&amp;$BU302,$CI$1:$EP$1&amp;$CI$2:$EP$2,0))*VLOOKUP($BT302,$C$17:$M$20,COUNTBLANK($D$15:J$15)+1,FALSE)</f>
        <v>0.03</v>
      </c>
      <c r="CD302" s="3">
        <f t="array" ref="CD302">INDEX($CI$3:$EP$26,MATCH($BV302,$CH$3:$CH$26,0),MATCH(CD$1&amp;$BU302,$CI$1:$EP$1&amp;$CI$2:$EP$2,0))*VLOOKUP($BT302,$C$17:$M$20,COUNTBLANK($D$15:K$15)+1,FALSE)</f>
        <v>0.03</v>
      </c>
      <c r="CE302" s="3">
        <f t="array" ref="CE302">INDEX($CI$3:$EP$26,MATCH($BV302,$CH$3:$CH$26,0),MATCH(CE$1&amp;$BU302,$CI$1:$EP$1&amp;$CI$2:$EP$2,0))*VLOOKUP($BT302,$C$17:$M$20,COUNTBLANK($D$15:L$15)+1,FALSE)</f>
        <v>0</v>
      </c>
      <c r="CF302" s="3">
        <f t="array" ref="CF302">INDEX($CI$3:$EP$26,MATCH($BV302,$CH$3:$CH$26,0),MATCH(CF$1&amp;$BU302,$CI$1:$EP$1&amp;$CI$2:$EP$2,0))*VLOOKUP($BT302,$C$17:$M$20,COUNTBLANK($D$15:M$15)+1,FALSE)</f>
        <v>0</v>
      </c>
    </row>
    <row r="303" spans="56:84" x14ac:dyDescent="0.2">
      <c r="BD303" t="s">
        <v>418</v>
      </c>
      <c r="BE303">
        <v>1</v>
      </c>
      <c r="BF303">
        <f t="shared" si="170"/>
        <v>4</v>
      </c>
      <c r="BG303" s="1">
        <f t="shared" si="172"/>
        <v>13</v>
      </c>
      <c r="BH303" s="3">
        <f t="array" ref="BH303">INDEX($D$21:$M$44,MATCH($BD303&amp;$BF303,$C$21:$C$44&amp;$B$21:$B$44,0),MATCH(BH$1,$D$16:$M$16,0))+VLOOKUP($BE303,战斗属性模型!$K$22:$O$24,BH$2,FALSE)*INDEX($BW$3:$CF$578,MATCH($BD303&amp;$BF303&amp;$BG303,$BT$3:$BT$578&amp;$BU$3:$BU$578&amp;$BV$3:$BV$578,0),MATCH(BH$1,$BW$1:$CF$1,0))</f>
        <v>340</v>
      </c>
      <c r="BI303" s="3">
        <f t="array" ref="BI303">INDEX($D$21:$M$44,MATCH($BD303&amp;$BF303,$C$21:$C$44&amp;$B$21:$B$44,0),MATCH(BI$1,$D$16:$M$16,0))+VLOOKUP($BE303,战斗属性模型!$K$22:$O$24,BI$2,FALSE)*INDEX($BW$3:$CF$578,MATCH($BD303&amp;$BF303&amp;$BG303,$BT$3:$BT$578&amp;$BU$3:$BU$578&amp;$BV$3:$BV$578,0),MATCH(BI$1,$BW$1:$CF$1,0))</f>
        <v>18300</v>
      </c>
      <c r="BJ303" s="3">
        <f t="array" ref="BJ303">INDEX($D$21:$M$44,MATCH($BD303&amp;$BF303,$C$21:$C$44&amp;$B$21:$B$44,0),MATCH(BJ$1,$D$16:$M$16,0))+VLOOKUP($BE303,战斗属性模型!$K$22:$O$24,BJ$2,FALSE)*INDEX($BW$3:$CF$578,MATCH($BD303&amp;$BF303&amp;$BG303,$BT$3:$BT$578&amp;$BU$3:$BU$578&amp;$BV$3:$BV$578,0),MATCH(BJ$1,$BW$1:$CF$1,0))</f>
        <v>0</v>
      </c>
      <c r="BK303" s="3">
        <f t="array" ref="BK303">INDEX($D$21:$M$44,MATCH($BD303&amp;$BF303,$C$21:$C$44&amp;$B$21:$B$44,0),MATCH(BK$1,$D$16:$M$16,0))+VLOOKUP($BE303,战斗属性模型!$K$22:$O$24,BK$2,FALSE)*INDEX($BW$3:$CF$578,MATCH($BD303&amp;$BF303&amp;$BG303,$BT$3:$BT$578&amp;$BU$3:$BU$578&amp;$BV$3:$BV$578,0),MATCH(BK$1,$BW$1:$CF$1,0))</f>
        <v>0</v>
      </c>
      <c r="BL303" s="3"/>
      <c r="BM303" s="3"/>
      <c r="BN303" s="3"/>
      <c r="BO303" s="3"/>
      <c r="BP303" s="3"/>
      <c r="BQ303" s="3"/>
      <c r="BT303" t="s">
        <v>421</v>
      </c>
      <c r="BU303">
        <f t="shared" si="169"/>
        <v>1</v>
      </c>
      <c r="BV303" s="1">
        <f t="shared" si="171"/>
        <v>13</v>
      </c>
      <c r="BW303" s="3">
        <f t="array" ref="BW303">INDEX($CI$3:$EP$26,MATCH($BV303,$CH$3:$CH$26,0),MATCH(BW$1&amp;$BU303,$CI$1:$EP$1&amp;$CI$2:$EP$2,0))*VLOOKUP($BT303,$C$17:$M$20,COUNTBLANK($D$15:D$15)+1,FALSE)</f>
        <v>104</v>
      </c>
      <c r="BX303" s="3">
        <f t="array" ref="BX303">INDEX($CI$3:$EP$26,MATCH($BV303,$CH$3:$CH$26,0),MATCH(BX$1&amp;$BU303,$CI$1:$EP$1&amp;$CI$2:$EP$2,0))*VLOOKUP($BT303,$C$17:$M$20,COUNTBLANK($D$15:E$15)+1,FALSE)</f>
        <v>0</v>
      </c>
      <c r="BY303" s="3">
        <f t="array" ref="BY303">INDEX($CI$3:$EP$26,MATCH($BV303,$CH$3:$CH$26,0),MATCH(BY$1&amp;$BU303,$CI$1:$EP$1&amp;$CI$2:$EP$2,0))*VLOOKUP($BT303,$C$17:$M$20,COUNTBLANK($D$15:F$15)+1,FALSE)</f>
        <v>208</v>
      </c>
      <c r="BZ303" s="3">
        <f t="array" ref="BZ303">INDEX($CI$3:$EP$26,MATCH($BV303,$CH$3:$CH$26,0),MATCH(BZ$1&amp;$BU303,$CI$1:$EP$1&amp;$CI$2:$EP$2,0))*VLOOKUP($BT303,$C$17:$M$20,COUNTBLANK($D$15:G$15)+1,FALSE)</f>
        <v>0</v>
      </c>
      <c r="CA303" s="3">
        <f t="array" ref="CA303">INDEX($CI$3:$EP$26,MATCH($BV303,$CH$3:$CH$26,0),MATCH(CA$1&amp;$BU303,$CI$1:$EP$1&amp;$CI$2:$EP$2,0))*VLOOKUP($BT303,$C$17:$M$20,COUNTBLANK($D$15:H$15)+1,FALSE)</f>
        <v>0</v>
      </c>
      <c r="CB303" s="3">
        <f t="array" ref="CB303">INDEX($CI$3:$EP$26,MATCH($BV303,$CH$3:$CH$26,0),MATCH(CB$1&amp;$BU303,$CI$1:$EP$1&amp;$CI$2:$EP$2,0))*VLOOKUP($BT303,$C$17:$M$20,COUNTBLANK($D$15:I$15)+1,FALSE)</f>
        <v>0</v>
      </c>
      <c r="CC303" s="3">
        <f t="array" ref="CC303">INDEX($CI$3:$EP$26,MATCH($BV303,$CH$3:$CH$26,0),MATCH(CC$1&amp;$BU303,$CI$1:$EP$1&amp;$CI$2:$EP$2,0))*VLOOKUP($BT303,$C$17:$M$20,COUNTBLANK($D$15:J$15)+1,FALSE)</f>
        <v>0.03</v>
      </c>
      <c r="CD303" s="3">
        <f t="array" ref="CD303">INDEX($CI$3:$EP$26,MATCH($BV303,$CH$3:$CH$26,0),MATCH(CD$1&amp;$BU303,$CI$1:$EP$1&amp;$CI$2:$EP$2,0))*VLOOKUP($BT303,$C$17:$M$20,COUNTBLANK($D$15:K$15)+1,FALSE)</f>
        <v>0.03</v>
      </c>
      <c r="CE303" s="3">
        <f t="array" ref="CE303">INDEX($CI$3:$EP$26,MATCH($BV303,$CH$3:$CH$26,0),MATCH(CE$1&amp;$BU303,$CI$1:$EP$1&amp;$CI$2:$EP$2,0))*VLOOKUP($BT303,$C$17:$M$20,COUNTBLANK($D$15:L$15)+1,FALSE)</f>
        <v>0</v>
      </c>
      <c r="CF303" s="3">
        <f t="array" ref="CF303">INDEX($CI$3:$EP$26,MATCH($BV303,$CH$3:$CH$26,0),MATCH(CF$1&amp;$BU303,$CI$1:$EP$1&amp;$CI$2:$EP$2,0))*VLOOKUP($BT303,$C$17:$M$20,COUNTBLANK($D$15:M$15)+1,FALSE)</f>
        <v>0</v>
      </c>
    </row>
    <row r="304" spans="56:84" x14ac:dyDescent="0.2">
      <c r="BD304" t="s">
        <v>418</v>
      </c>
      <c r="BE304">
        <v>1</v>
      </c>
      <c r="BF304">
        <f t="shared" si="170"/>
        <v>4</v>
      </c>
      <c r="BG304" s="1">
        <f t="shared" si="172"/>
        <v>14</v>
      </c>
      <c r="BH304" s="3">
        <f t="array" ref="BH304">INDEX($D$21:$M$44,MATCH($BD304&amp;$BF304,$C$21:$C$44&amp;$B$21:$B$44,0),MATCH(BH$1,$D$16:$M$16,0))+VLOOKUP($BE304,战斗属性模型!$K$22:$O$24,BH$2,FALSE)*INDEX($BW$3:$CF$578,MATCH($BD304&amp;$BF304&amp;$BG304,$BT$3:$BT$578&amp;$BU$3:$BU$578&amp;$BV$3:$BV$578,0),MATCH(BH$1,$BW$1:$CF$1,0))</f>
        <v>360</v>
      </c>
      <c r="BI304" s="3">
        <f t="array" ref="BI304">INDEX($D$21:$M$44,MATCH($BD304&amp;$BF304,$C$21:$C$44&amp;$B$21:$B$44,0),MATCH(BI$1,$D$16:$M$16,0))+VLOOKUP($BE304,战斗属性模型!$K$22:$O$24,BI$2,FALSE)*INDEX($BW$3:$CF$578,MATCH($BD304&amp;$BF304&amp;$BG304,$BT$3:$BT$578&amp;$BU$3:$BU$578&amp;$BV$3:$BV$578,0),MATCH(BI$1,$BW$1:$CF$1,0))</f>
        <v>19400</v>
      </c>
      <c r="BJ304" s="3">
        <f t="array" ref="BJ304">INDEX($D$21:$M$44,MATCH($BD304&amp;$BF304,$C$21:$C$44&amp;$B$21:$B$44,0),MATCH(BJ$1,$D$16:$M$16,0))+VLOOKUP($BE304,战斗属性模型!$K$22:$O$24,BJ$2,FALSE)*INDEX($BW$3:$CF$578,MATCH($BD304&amp;$BF304&amp;$BG304,$BT$3:$BT$578&amp;$BU$3:$BU$578&amp;$BV$3:$BV$578,0),MATCH(BJ$1,$BW$1:$CF$1,0))</f>
        <v>0</v>
      </c>
      <c r="BK304" s="3">
        <f t="array" ref="BK304">INDEX($D$21:$M$44,MATCH($BD304&amp;$BF304,$C$21:$C$44&amp;$B$21:$B$44,0),MATCH(BK$1,$D$16:$M$16,0))+VLOOKUP($BE304,战斗属性模型!$K$22:$O$24,BK$2,FALSE)*INDEX($BW$3:$CF$578,MATCH($BD304&amp;$BF304&amp;$BG304,$BT$3:$BT$578&amp;$BU$3:$BU$578&amp;$BV$3:$BV$578,0),MATCH(BK$1,$BW$1:$CF$1,0))</f>
        <v>0</v>
      </c>
      <c r="BL304" s="3"/>
      <c r="BM304" s="3"/>
      <c r="BN304" s="3"/>
      <c r="BO304" s="3"/>
      <c r="BP304" s="3"/>
      <c r="BQ304" s="3"/>
      <c r="BT304" t="s">
        <v>421</v>
      </c>
      <c r="BU304">
        <f t="shared" si="169"/>
        <v>1</v>
      </c>
      <c r="BV304" s="1">
        <f t="shared" si="171"/>
        <v>14</v>
      </c>
      <c r="BW304" s="3">
        <f t="array" ref="BW304">INDEX($CI$3:$EP$26,MATCH($BV304,$CH$3:$CH$26,0),MATCH(BW$1&amp;$BU304,$CI$1:$EP$1&amp;$CI$2:$EP$2,0))*VLOOKUP($BT304,$C$17:$M$20,COUNTBLANK($D$15:D$15)+1,FALSE)</f>
        <v>112</v>
      </c>
      <c r="BX304" s="3">
        <f t="array" ref="BX304">INDEX($CI$3:$EP$26,MATCH($BV304,$CH$3:$CH$26,0),MATCH(BX$1&amp;$BU304,$CI$1:$EP$1&amp;$CI$2:$EP$2,0))*VLOOKUP($BT304,$C$17:$M$20,COUNTBLANK($D$15:E$15)+1,FALSE)</f>
        <v>0</v>
      </c>
      <c r="BY304" s="3">
        <f t="array" ref="BY304">INDEX($CI$3:$EP$26,MATCH($BV304,$CH$3:$CH$26,0),MATCH(BY$1&amp;$BU304,$CI$1:$EP$1&amp;$CI$2:$EP$2,0))*VLOOKUP($BT304,$C$17:$M$20,COUNTBLANK($D$15:F$15)+1,FALSE)</f>
        <v>224</v>
      </c>
      <c r="BZ304" s="3">
        <f t="array" ref="BZ304">INDEX($CI$3:$EP$26,MATCH($BV304,$CH$3:$CH$26,0),MATCH(BZ$1&amp;$BU304,$CI$1:$EP$1&amp;$CI$2:$EP$2,0))*VLOOKUP($BT304,$C$17:$M$20,COUNTBLANK($D$15:G$15)+1,FALSE)</f>
        <v>0</v>
      </c>
      <c r="CA304" s="3">
        <f t="array" ref="CA304">INDEX($CI$3:$EP$26,MATCH($BV304,$CH$3:$CH$26,0),MATCH(CA$1&amp;$BU304,$CI$1:$EP$1&amp;$CI$2:$EP$2,0))*VLOOKUP($BT304,$C$17:$M$20,COUNTBLANK($D$15:H$15)+1,FALSE)</f>
        <v>0</v>
      </c>
      <c r="CB304" s="3">
        <f t="array" ref="CB304">INDEX($CI$3:$EP$26,MATCH($BV304,$CH$3:$CH$26,0),MATCH(CB$1&amp;$BU304,$CI$1:$EP$1&amp;$CI$2:$EP$2,0))*VLOOKUP($BT304,$C$17:$M$20,COUNTBLANK($D$15:I$15)+1,FALSE)</f>
        <v>0</v>
      </c>
      <c r="CC304" s="3">
        <f t="array" ref="CC304">INDEX($CI$3:$EP$26,MATCH($BV304,$CH$3:$CH$26,0),MATCH(CC$1&amp;$BU304,$CI$1:$EP$1&amp;$CI$2:$EP$2,0))*VLOOKUP($BT304,$C$17:$M$20,COUNTBLANK($D$15:J$15)+1,FALSE)</f>
        <v>0.03</v>
      </c>
      <c r="CD304" s="3">
        <f t="array" ref="CD304">INDEX($CI$3:$EP$26,MATCH($BV304,$CH$3:$CH$26,0),MATCH(CD$1&amp;$BU304,$CI$1:$EP$1&amp;$CI$2:$EP$2,0))*VLOOKUP($BT304,$C$17:$M$20,COUNTBLANK($D$15:K$15)+1,FALSE)</f>
        <v>0.03</v>
      </c>
      <c r="CE304" s="3">
        <f t="array" ref="CE304">INDEX($CI$3:$EP$26,MATCH($BV304,$CH$3:$CH$26,0),MATCH(CE$1&amp;$BU304,$CI$1:$EP$1&amp;$CI$2:$EP$2,0))*VLOOKUP($BT304,$C$17:$M$20,COUNTBLANK($D$15:L$15)+1,FALSE)</f>
        <v>0</v>
      </c>
      <c r="CF304" s="3">
        <f t="array" ref="CF304">INDEX($CI$3:$EP$26,MATCH($BV304,$CH$3:$CH$26,0),MATCH(CF$1&amp;$BU304,$CI$1:$EP$1&amp;$CI$2:$EP$2,0))*VLOOKUP($BT304,$C$17:$M$20,COUNTBLANK($D$15:M$15)+1,FALSE)</f>
        <v>0</v>
      </c>
    </row>
    <row r="305" spans="56:84" x14ac:dyDescent="0.2">
      <c r="BD305" t="s">
        <v>418</v>
      </c>
      <c r="BE305">
        <v>1</v>
      </c>
      <c r="BF305">
        <f t="shared" si="170"/>
        <v>4</v>
      </c>
      <c r="BG305" s="1">
        <f t="shared" si="172"/>
        <v>15</v>
      </c>
      <c r="BH305" s="3">
        <f t="array" ref="BH305">INDEX($D$21:$M$44,MATCH($BD305&amp;$BF305,$C$21:$C$44&amp;$B$21:$B$44,0),MATCH(BH$1,$D$16:$M$16,0))+VLOOKUP($BE305,战斗属性模型!$K$22:$O$24,BH$2,FALSE)*INDEX($BW$3:$CF$578,MATCH($BD305&amp;$BF305&amp;$BG305,$BT$3:$BT$578&amp;$BU$3:$BU$578&amp;$BV$3:$BV$578,0),MATCH(BH$1,$BW$1:$CF$1,0))</f>
        <v>380</v>
      </c>
      <c r="BI305" s="3">
        <f t="array" ref="BI305">INDEX($D$21:$M$44,MATCH($BD305&amp;$BF305,$C$21:$C$44&amp;$B$21:$B$44,0),MATCH(BI$1,$D$16:$M$16,0))+VLOOKUP($BE305,战斗属性模型!$K$22:$O$24,BI$2,FALSE)*INDEX($BW$3:$CF$578,MATCH($BD305&amp;$BF305&amp;$BG305,$BT$3:$BT$578&amp;$BU$3:$BU$578&amp;$BV$3:$BV$578,0),MATCH(BI$1,$BW$1:$CF$1,0))</f>
        <v>20500</v>
      </c>
      <c r="BJ305" s="3">
        <f t="array" ref="BJ305">INDEX($D$21:$M$44,MATCH($BD305&amp;$BF305,$C$21:$C$44&amp;$B$21:$B$44,0),MATCH(BJ$1,$D$16:$M$16,0))+VLOOKUP($BE305,战斗属性模型!$K$22:$O$24,BJ$2,FALSE)*INDEX($BW$3:$CF$578,MATCH($BD305&amp;$BF305&amp;$BG305,$BT$3:$BT$578&amp;$BU$3:$BU$578&amp;$BV$3:$BV$578,0),MATCH(BJ$1,$BW$1:$CF$1,0))</f>
        <v>0</v>
      </c>
      <c r="BK305" s="3">
        <f t="array" ref="BK305">INDEX($D$21:$M$44,MATCH($BD305&amp;$BF305,$C$21:$C$44&amp;$B$21:$B$44,0),MATCH(BK$1,$D$16:$M$16,0))+VLOOKUP($BE305,战斗属性模型!$K$22:$O$24,BK$2,FALSE)*INDEX($BW$3:$CF$578,MATCH($BD305&amp;$BF305&amp;$BG305,$BT$3:$BT$578&amp;$BU$3:$BU$578&amp;$BV$3:$BV$578,0),MATCH(BK$1,$BW$1:$CF$1,0))</f>
        <v>0</v>
      </c>
      <c r="BL305" s="3"/>
      <c r="BM305" s="3"/>
      <c r="BN305" s="3"/>
      <c r="BO305" s="3"/>
      <c r="BP305" s="3"/>
      <c r="BQ305" s="3"/>
      <c r="BT305" t="s">
        <v>421</v>
      </c>
      <c r="BU305">
        <f t="shared" si="169"/>
        <v>1</v>
      </c>
      <c r="BV305" s="1">
        <f t="shared" si="171"/>
        <v>15</v>
      </c>
      <c r="BW305" s="3">
        <f t="array" ref="BW305">INDEX($CI$3:$EP$26,MATCH($BV305,$CH$3:$CH$26,0),MATCH(BW$1&amp;$BU305,$CI$1:$EP$1&amp;$CI$2:$EP$2,0))*VLOOKUP($BT305,$C$17:$M$20,COUNTBLANK($D$15:D$15)+1,FALSE)</f>
        <v>120</v>
      </c>
      <c r="BX305" s="3">
        <f t="array" ref="BX305">INDEX($CI$3:$EP$26,MATCH($BV305,$CH$3:$CH$26,0),MATCH(BX$1&amp;$BU305,$CI$1:$EP$1&amp;$CI$2:$EP$2,0))*VLOOKUP($BT305,$C$17:$M$20,COUNTBLANK($D$15:E$15)+1,FALSE)</f>
        <v>0</v>
      </c>
      <c r="BY305" s="3">
        <f t="array" ref="BY305">INDEX($CI$3:$EP$26,MATCH($BV305,$CH$3:$CH$26,0),MATCH(BY$1&amp;$BU305,$CI$1:$EP$1&amp;$CI$2:$EP$2,0))*VLOOKUP($BT305,$C$17:$M$20,COUNTBLANK($D$15:F$15)+1,FALSE)</f>
        <v>240</v>
      </c>
      <c r="BZ305" s="3">
        <f t="array" ref="BZ305">INDEX($CI$3:$EP$26,MATCH($BV305,$CH$3:$CH$26,0),MATCH(BZ$1&amp;$BU305,$CI$1:$EP$1&amp;$CI$2:$EP$2,0))*VLOOKUP($BT305,$C$17:$M$20,COUNTBLANK($D$15:G$15)+1,FALSE)</f>
        <v>0</v>
      </c>
      <c r="CA305" s="3">
        <f t="array" ref="CA305">INDEX($CI$3:$EP$26,MATCH($BV305,$CH$3:$CH$26,0),MATCH(CA$1&amp;$BU305,$CI$1:$EP$1&amp;$CI$2:$EP$2,0))*VLOOKUP($BT305,$C$17:$M$20,COUNTBLANK($D$15:H$15)+1,FALSE)</f>
        <v>0</v>
      </c>
      <c r="CB305" s="3">
        <f t="array" ref="CB305">INDEX($CI$3:$EP$26,MATCH($BV305,$CH$3:$CH$26,0),MATCH(CB$1&amp;$BU305,$CI$1:$EP$1&amp;$CI$2:$EP$2,0))*VLOOKUP($BT305,$C$17:$M$20,COUNTBLANK($D$15:I$15)+1,FALSE)</f>
        <v>0</v>
      </c>
      <c r="CC305" s="3">
        <f t="array" ref="CC305">INDEX($CI$3:$EP$26,MATCH($BV305,$CH$3:$CH$26,0),MATCH(CC$1&amp;$BU305,$CI$1:$EP$1&amp;$CI$2:$EP$2,0))*VLOOKUP($BT305,$C$17:$M$20,COUNTBLANK($D$15:J$15)+1,FALSE)</f>
        <v>0.03</v>
      </c>
      <c r="CD305" s="3">
        <f t="array" ref="CD305">INDEX($CI$3:$EP$26,MATCH($BV305,$CH$3:$CH$26,0),MATCH(CD$1&amp;$BU305,$CI$1:$EP$1&amp;$CI$2:$EP$2,0))*VLOOKUP($BT305,$C$17:$M$20,COUNTBLANK($D$15:K$15)+1,FALSE)</f>
        <v>0.03</v>
      </c>
      <c r="CE305" s="3">
        <f t="array" ref="CE305">INDEX($CI$3:$EP$26,MATCH($BV305,$CH$3:$CH$26,0),MATCH(CE$1&amp;$BU305,$CI$1:$EP$1&amp;$CI$2:$EP$2,0))*VLOOKUP($BT305,$C$17:$M$20,COUNTBLANK($D$15:L$15)+1,FALSE)</f>
        <v>0</v>
      </c>
      <c r="CF305" s="3">
        <f t="array" ref="CF305">INDEX($CI$3:$EP$26,MATCH($BV305,$CH$3:$CH$26,0),MATCH(CF$1&amp;$BU305,$CI$1:$EP$1&amp;$CI$2:$EP$2,0))*VLOOKUP($BT305,$C$17:$M$20,COUNTBLANK($D$15:M$15)+1,FALSE)</f>
        <v>0</v>
      </c>
    </row>
    <row r="306" spans="56:84" x14ac:dyDescent="0.2">
      <c r="BD306" t="s">
        <v>418</v>
      </c>
      <c r="BE306">
        <v>1</v>
      </c>
      <c r="BF306">
        <f t="shared" si="170"/>
        <v>4</v>
      </c>
      <c r="BG306" s="1">
        <f t="shared" si="172"/>
        <v>16</v>
      </c>
      <c r="BH306" s="3">
        <f t="array" ref="BH306">INDEX($D$21:$M$44,MATCH($BD306&amp;$BF306,$C$21:$C$44&amp;$B$21:$B$44,0),MATCH(BH$1,$D$16:$M$16,0))+VLOOKUP($BE306,战斗属性模型!$K$22:$O$24,BH$2,FALSE)*INDEX($BW$3:$CF$578,MATCH($BD306&amp;$BF306&amp;$BG306,$BT$3:$BT$578&amp;$BU$3:$BU$578&amp;$BV$3:$BV$578,0),MATCH(BH$1,$BW$1:$CF$1,0))</f>
        <v>400</v>
      </c>
      <c r="BI306" s="3">
        <f t="array" ref="BI306">INDEX($D$21:$M$44,MATCH($BD306&amp;$BF306,$C$21:$C$44&amp;$B$21:$B$44,0),MATCH(BI$1,$D$16:$M$16,0))+VLOOKUP($BE306,战斗属性模型!$K$22:$O$24,BI$2,FALSE)*INDEX($BW$3:$CF$578,MATCH($BD306&amp;$BF306&amp;$BG306,$BT$3:$BT$578&amp;$BU$3:$BU$578&amp;$BV$3:$BV$578,0),MATCH(BI$1,$BW$1:$CF$1,0))</f>
        <v>21600</v>
      </c>
      <c r="BJ306" s="3">
        <f t="array" ref="BJ306">INDEX($D$21:$M$44,MATCH($BD306&amp;$BF306,$C$21:$C$44&amp;$B$21:$B$44,0),MATCH(BJ$1,$D$16:$M$16,0))+VLOOKUP($BE306,战斗属性模型!$K$22:$O$24,BJ$2,FALSE)*INDEX($BW$3:$CF$578,MATCH($BD306&amp;$BF306&amp;$BG306,$BT$3:$BT$578&amp;$BU$3:$BU$578&amp;$BV$3:$BV$578,0),MATCH(BJ$1,$BW$1:$CF$1,0))</f>
        <v>0</v>
      </c>
      <c r="BK306" s="3">
        <f t="array" ref="BK306">INDEX($D$21:$M$44,MATCH($BD306&amp;$BF306,$C$21:$C$44&amp;$B$21:$B$44,0),MATCH(BK$1,$D$16:$M$16,0))+VLOOKUP($BE306,战斗属性模型!$K$22:$O$24,BK$2,FALSE)*INDEX($BW$3:$CF$578,MATCH($BD306&amp;$BF306&amp;$BG306,$BT$3:$BT$578&amp;$BU$3:$BU$578&amp;$BV$3:$BV$578,0),MATCH(BK$1,$BW$1:$CF$1,0))</f>
        <v>0</v>
      </c>
      <c r="BL306" s="3"/>
      <c r="BM306" s="3"/>
      <c r="BN306" s="3"/>
      <c r="BO306" s="3"/>
      <c r="BP306" s="3"/>
      <c r="BQ306" s="3"/>
      <c r="BT306" t="s">
        <v>421</v>
      </c>
      <c r="BU306">
        <f t="shared" si="169"/>
        <v>1</v>
      </c>
      <c r="BV306" s="1">
        <f t="shared" si="171"/>
        <v>16</v>
      </c>
      <c r="BW306" s="3">
        <f t="array" ref="BW306">INDEX($CI$3:$EP$26,MATCH($BV306,$CH$3:$CH$26,0),MATCH(BW$1&amp;$BU306,$CI$1:$EP$1&amp;$CI$2:$EP$2,0))*VLOOKUP($BT306,$C$17:$M$20,COUNTBLANK($D$15:D$15)+1,FALSE)</f>
        <v>128</v>
      </c>
      <c r="BX306" s="3">
        <f t="array" ref="BX306">INDEX($CI$3:$EP$26,MATCH($BV306,$CH$3:$CH$26,0),MATCH(BX$1&amp;$BU306,$CI$1:$EP$1&amp;$CI$2:$EP$2,0))*VLOOKUP($BT306,$C$17:$M$20,COUNTBLANK($D$15:E$15)+1,FALSE)</f>
        <v>0</v>
      </c>
      <c r="BY306" s="3">
        <f t="array" ref="BY306">INDEX($CI$3:$EP$26,MATCH($BV306,$CH$3:$CH$26,0),MATCH(BY$1&amp;$BU306,$CI$1:$EP$1&amp;$CI$2:$EP$2,0))*VLOOKUP($BT306,$C$17:$M$20,COUNTBLANK($D$15:F$15)+1,FALSE)</f>
        <v>256</v>
      </c>
      <c r="BZ306" s="3">
        <f t="array" ref="BZ306">INDEX($CI$3:$EP$26,MATCH($BV306,$CH$3:$CH$26,0),MATCH(BZ$1&amp;$BU306,$CI$1:$EP$1&amp;$CI$2:$EP$2,0))*VLOOKUP($BT306,$C$17:$M$20,COUNTBLANK($D$15:G$15)+1,FALSE)</f>
        <v>0</v>
      </c>
      <c r="CA306" s="3">
        <f t="array" ref="CA306">INDEX($CI$3:$EP$26,MATCH($BV306,$CH$3:$CH$26,0),MATCH(CA$1&amp;$BU306,$CI$1:$EP$1&amp;$CI$2:$EP$2,0))*VLOOKUP($BT306,$C$17:$M$20,COUNTBLANK($D$15:H$15)+1,FALSE)</f>
        <v>0</v>
      </c>
      <c r="CB306" s="3">
        <f t="array" ref="CB306">INDEX($CI$3:$EP$26,MATCH($BV306,$CH$3:$CH$26,0),MATCH(CB$1&amp;$BU306,$CI$1:$EP$1&amp;$CI$2:$EP$2,0))*VLOOKUP($BT306,$C$17:$M$20,COUNTBLANK($D$15:I$15)+1,FALSE)</f>
        <v>0</v>
      </c>
      <c r="CC306" s="3">
        <f t="array" ref="CC306">INDEX($CI$3:$EP$26,MATCH($BV306,$CH$3:$CH$26,0),MATCH(CC$1&amp;$BU306,$CI$1:$EP$1&amp;$CI$2:$EP$2,0))*VLOOKUP($BT306,$C$17:$M$20,COUNTBLANK($D$15:J$15)+1,FALSE)</f>
        <v>0.04</v>
      </c>
      <c r="CD306" s="3">
        <f t="array" ref="CD306">INDEX($CI$3:$EP$26,MATCH($BV306,$CH$3:$CH$26,0),MATCH(CD$1&amp;$BU306,$CI$1:$EP$1&amp;$CI$2:$EP$2,0))*VLOOKUP($BT306,$C$17:$M$20,COUNTBLANK($D$15:K$15)+1,FALSE)</f>
        <v>0.04</v>
      </c>
      <c r="CE306" s="3">
        <f t="array" ref="CE306">INDEX($CI$3:$EP$26,MATCH($BV306,$CH$3:$CH$26,0),MATCH(CE$1&amp;$BU306,$CI$1:$EP$1&amp;$CI$2:$EP$2,0))*VLOOKUP($BT306,$C$17:$M$20,COUNTBLANK($D$15:L$15)+1,FALSE)</f>
        <v>0</v>
      </c>
      <c r="CF306" s="3">
        <f t="array" ref="CF306">INDEX($CI$3:$EP$26,MATCH($BV306,$CH$3:$CH$26,0),MATCH(CF$1&amp;$BU306,$CI$1:$EP$1&amp;$CI$2:$EP$2,0))*VLOOKUP($BT306,$C$17:$M$20,COUNTBLANK($D$15:M$15)+1,FALSE)</f>
        <v>0</v>
      </c>
    </row>
    <row r="307" spans="56:84" x14ac:dyDescent="0.2">
      <c r="BD307" t="s">
        <v>418</v>
      </c>
      <c r="BE307">
        <v>1</v>
      </c>
      <c r="BF307">
        <f t="shared" si="170"/>
        <v>4</v>
      </c>
      <c r="BG307" s="1">
        <f t="shared" si="172"/>
        <v>17</v>
      </c>
      <c r="BH307" s="3">
        <f t="array" ref="BH307">INDEX($D$21:$M$44,MATCH($BD307&amp;$BF307,$C$21:$C$44&amp;$B$21:$B$44,0),MATCH(BH$1,$D$16:$M$16,0))+VLOOKUP($BE307,战斗属性模型!$K$22:$O$24,BH$2,FALSE)*INDEX($BW$3:$CF$578,MATCH($BD307&amp;$BF307&amp;$BG307,$BT$3:$BT$578&amp;$BU$3:$BU$578&amp;$BV$3:$BV$578,0),MATCH(BH$1,$BW$1:$CF$1,0))</f>
        <v>420</v>
      </c>
      <c r="BI307" s="3">
        <f t="array" ref="BI307">INDEX($D$21:$M$44,MATCH($BD307&amp;$BF307,$C$21:$C$44&amp;$B$21:$B$44,0),MATCH(BI$1,$D$16:$M$16,0))+VLOOKUP($BE307,战斗属性模型!$K$22:$O$24,BI$2,FALSE)*INDEX($BW$3:$CF$578,MATCH($BD307&amp;$BF307&amp;$BG307,$BT$3:$BT$578&amp;$BU$3:$BU$578&amp;$BV$3:$BV$578,0),MATCH(BI$1,$BW$1:$CF$1,0))</f>
        <v>22700</v>
      </c>
      <c r="BJ307" s="3">
        <f t="array" ref="BJ307">INDEX($D$21:$M$44,MATCH($BD307&amp;$BF307,$C$21:$C$44&amp;$B$21:$B$44,0),MATCH(BJ$1,$D$16:$M$16,0))+VLOOKUP($BE307,战斗属性模型!$K$22:$O$24,BJ$2,FALSE)*INDEX($BW$3:$CF$578,MATCH($BD307&amp;$BF307&amp;$BG307,$BT$3:$BT$578&amp;$BU$3:$BU$578&amp;$BV$3:$BV$578,0),MATCH(BJ$1,$BW$1:$CF$1,0))</f>
        <v>0</v>
      </c>
      <c r="BK307" s="3">
        <f t="array" ref="BK307">INDEX($D$21:$M$44,MATCH($BD307&amp;$BF307,$C$21:$C$44&amp;$B$21:$B$44,0),MATCH(BK$1,$D$16:$M$16,0))+VLOOKUP($BE307,战斗属性模型!$K$22:$O$24,BK$2,FALSE)*INDEX($BW$3:$CF$578,MATCH($BD307&amp;$BF307&amp;$BG307,$BT$3:$BT$578&amp;$BU$3:$BU$578&amp;$BV$3:$BV$578,0),MATCH(BK$1,$BW$1:$CF$1,0))</f>
        <v>0</v>
      </c>
      <c r="BL307" s="3"/>
      <c r="BM307" s="3"/>
      <c r="BN307" s="3"/>
      <c r="BO307" s="3"/>
      <c r="BP307" s="3"/>
      <c r="BQ307" s="3"/>
      <c r="BT307" t="s">
        <v>421</v>
      </c>
      <c r="BU307">
        <f t="shared" si="169"/>
        <v>1</v>
      </c>
      <c r="BV307" s="1">
        <f t="shared" si="171"/>
        <v>17</v>
      </c>
      <c r="BW307" s="3">
        <f t="array" ref="BW307">INDEX($CI$3:$EP$26,MATCH($BV307,$CH$3:$CH$26,0),MATCH(BW$1&amp;$BU307,$CI$1:$EP$1&amp;$CI$2:$EP$2,0))*VLOOKUP($BT307,$C$17:$M$20,COUNTBLANK($D$15:D$15)+1,FALSE)</f>
        <v>136</v>
      </c>
      <c r="BX307" s="3">
        <f t="array" ref="BX307">INDEX($CI$3:$EP$26,MATCH($BV307,$CH$3:$CH$26,0),MATCH(BX$1&amp;$BU307,$CI$1:$EP$1&amp;$CI$2:$EP$2,0))*VLOOKUP($BT307,$C$17:$M$20,COUNTBLANK($D$15:E$15)+1,FALSE)</f>
        <v>0</v>
      </c>
      <c r="BY307" s="3">
        <f t="array" ref="BY307">INDEX($CI$3:$EP$26,MATCH($BV307,$CH$3:$CH$26,0),MATCH(BY$1&amp;$BU307,$CI$1:$EP$1&amp;$CI$2:$EP$2,0))*VLOOKUP($BT307,$C$17:$M$20,COUNTBLANK($D$15:F$15)+1,FALSE)</f>
        <v>272</v>
      </c>
      <c r="BZ307" s="3">
        <f t="array" ref="BZ307">INDEX($CI$3:$EP$26,MATCH($BV307,$CH$3:$CH$26,0),MATCH(BZ$1&amp;$BU307,$CI$1:$EP$1&amp;$CI$2:$EP$2,0))*VLOOKUP($BT307,$C$17:$M$20,COUNTBLANK($D$15:G$15)+1,FALSE)</f>
        <v>0</v>
      </c>
      <c r="CA307" s="3">
        <f t="array" ref="CA307">INDEX($CI$3:$EP$26,MATCH($BV307,$CH$3:$CH$26,0),MATCH(CA$1&amp;$BU307,$CI$1:$EP$1&amp;$CI$2:$EP$2,0))*VLOOKUP($BT307,$C$17:$M$20,COUNTBLANK($D$15:H$15)+1,FALSE)</f>
        <v>0</v>
      </c>
      <c r="CB307" s="3">
        <f t="array" ref="CB307">INDEX($CI$3:$EP$26,MATCH($BV307,$CH$3:$CH$26,0),MATCH(CB$1&amp;$BU307,$CI$1:$EP$1&amp;$CI$2:$EP$2,0))*VLOOKUP($BT307,$C$17:$M$20,COUNTBLANK($D$15:I$15)+1,FALSE)</f>
        <v>0</v>
      </c>
      <c r="CC307" s="3">
        <f t="array" ref="CC307">INDEX($CI$3:$EP$26,MATCH($BV307,$CH$3:$CH$26,0),MATCH(CC$1&amp;$BU307,$CI$1:$EP$1&amp;$CI$2:$EP$2,0))*VLOOKUP($BT307,$C$17:$M$20,COUNTBLANK($D$15:J$15)+1,FALSE)</f>
        <v>0.04</v>
      </c>
      <c r="CD307" s="3">
        <f t="array" ref="CD307">INDEX($CI$3:$EP$26,MATCH($BV307,$CH$3:$CH$26,0),MATCH(CD$1&amp;$BU307,$CI$1:$EP$1&amp;$CI$2:$EP$2,0))*VLOOKUP($BT307,$C$17:$M$20,COUNTBLANK($D$15:K$15)+1,FALSE)</f>
        <v>0.04</v>
      </c>
      <c r="CE307" s="3">
        <f t="array" ref="CE307">INDEX($CI$3:$EP$26,MATCH($BV307,$CH$3:$CH$26,0),MATCH(CE$1&amp;$BU307,$CI$1:$EP$1&amp;$CI$2:$EP$2,0))*VLOOKUP($BT307,$C$17:$M$20,COUNTBLANK($D$15:L$15)+1,FALSE)</f>
        <v>0</v>
      </c>
      <c r="CF307" s="3">
        <f t="array" ref="CF307">INDEX($CI$3:$EP$26,MATCH($BV307,$CH$3:$CH$26,0),MATCH(CF$1&amp;$BU307,$CI$1:$EP$1&amp;$CI$2:$EP$2,0))*VLOOKUP($BT307,$C$17:$M$20,COUNTBLANK($D$15:M$15)+1,FALSE)</f>
        <v>0</v>
      </c>
    </row>
    <row r="308" spans="56:84" x14ac:dyDescent="0.2">
      <c r="BD308" t="s">
        <v>418</v>
      </c>
      <c r="BE308">
        <v>1</v>
      </c>
      <c r="BF308">
        <f t="shared" si="170"/>
        <v>4</v>
      </c>
      <c r="BG308" s="1">
        <f t="shared" si="172"/>
        <v>18</v>
      </c>
      <c r="BH308" s="3">
        <f t="array" ref="BH308">INDEX($D$21:$M$44,MATCH($BD308&amp;$BF308,$C$21:$C$44&amp;$B$21:$B$44,0),MATCH(BH$1,$D$16:$M$16,0))+VLOOKUP($BE308,战斗属性模型!$K$22:$O$24,BH$2,FALSE)*INDEX($BW$3:$CF$578,MATCH($BD308&amp;$BF308&amp;$BG308,$BT$3:$BT$578&amp;$BU$3:$BU$578&amp;$BV$3:$BV$578,0),MATCH(BH$1,$BW$1:$CF$1,0))</f>
        <v>440</v>
      </c>
      <c r="BI308" s="3">
        <f t="array" ref="BI308">INDEX($D$21:$M$44,MATCH($BD308&amp;$BF308,$C$21:$C$44&amp;$B$21:$B$44,0),MATCH(BI$1,$D$16:$M$16,0))+VLOOKUP($BE308,战斗属性模型!$K$22:$O$24,BI$2,FALSE)*INDEX($BW$3:$CF$578,MATCH($BD308&amp;$BF308&amp;$BG308,$BT$3:$BT$578&amp;$BU$3:$BU$578&amp;$BV$3:$BV$578,0),MATCH(BI$1,$BW$1:$CF$1,0))</f>
        <v>23800</v>
      </c>
      <c r="BJ308" s="3">
        <f t="array" ref="BJ308">INDEX($D$21:$M$44,MATCH($BD308&amp;$BF308,$C$21:$C$44&amp;$B$21:$B$44,0),MATCH(BJ$1,$D$16:$M$16,0))+VLOOKUP($BE308,战斗属性模型!$K$22:$O$24,BJ$2,FALSE)*INDEX($BW$3:$CF$578,MATCH($BD308&amp;$BF308&amp;$BG308,$BT$3:$BT$578&amp;$BU$3:$BU$578&amp;$BV$3:$BV$578,0),MATCH(BJ$1,$BW$1:$CF$1,0))</f>
        <v>0</v>
      </c>
      <c r="BK308" s="3">
        <f t="array" ref="BK308">INDEX($D$21:$M$44,MATCH($BD308&amp;$BF308,$C$21:$C$44&amp;$B$21:$B$44,0),MATCH(BK$1,$D$16:$M$16,0))+VLOOKUP($BE308,战斗属性模型!$K$22:$O$24,BK$2,FALSE)*INDEX($BW$3:$CF$578,MATCH($BD308&amp;$BF308&amp;$BG308,$BT$3:$BT$578&amp;$BU$3:$BU$578&amp;$BV$3:$BV$578,0),MATCH(BK$1,$BW$1:$CF$1,0))</f>
        <v>0</v>
      </c>
      <c r="BL308" s="3"/>
      <c r="BM308" s="3"/>
      <c r="BN308" s="3"/>
      <c r="BO308" s="3"/>
      <c r="BP308" s="3"/>
      <c r="BQ308" s="3"/>
      <c r="BT308" t="s">
        <v>421</v>
      </c>
      <c r="BU308">
        <f t="shared" si="169"/>
        <v>1</v>
      </c>
      <c r="BV308" s="1">
        <f t="shared" si="171"/>
        <v>18</v>
      </c>
      <c r="BW308" s="3">
        <f t="array" ref="BW308">INDEX($CI$3:$EP$26,MATCH($BV308,$CH$3:$CH$26,0),MATCH(BW$1&amp;$BU308,$CI$1:$EP$1&amp;$CI$2:$EP$2,0))*VLOOKUP($BT308,$C$17:$M$20,COUNTBLANK($D$15:D$15)+1,FALSE)</f>
        <v>144</v>
      </c>
      <c r="BX308" s="3">
        <f t="array" ref="BX308">INDEX($CI$3:$EP$26,MATCH($BV308,$CH$3:$CH$26,0),MATCH(BX$1&amp;$BU308,$CI$1:$EP$1&amp;$CI$2:$EP$2,0))*VLOOKUP($BT308,$C$17:$M$20,COUNTBLANK($D$15:E$15)+1,FALSE)</f>
        <v>0</v>
      </c>
      <c r="BY308" s="3">
        <f t="array" ref="BY308">INDEX($CI$3:$EP$26,MATCH($BV308,$CH$3:$CH$26,0),MATCH(BY$1&amp;$BU308,$CI$1:$EP$1&amp;$CI$2:$EP$2,0))*VLOOKUP($BT308,$C$17:$M$20,COUNTBLANK($D$15:F$15)+1,FALSE)</f>
        <v>288</v>
      </c>
      <c r="BZ308" s="3">
        <f t="array" ref="BZ308">INDEX($CI$3:$EP$26,MATCH($BV308,$CH$3:$CH$26,0),MATCH(BZ$1&amp;$BU308,$CI$1:$EP$1&amp;$CI$2:$EP$2,0))*VLOOKUP($BT308,$C$17:$M$20,COUNTBLANK($D$15:G$15)+1,FALSE)</f>
        <v>0</v>
      </c>
      <c r="CA308" s="3">
        <f t="array" ref="CA308">INDEX($CI$3:$EP$26,MATCH($BV308,$CH$3:$CH$26,0),MATCH(CA$1&amp;$BU308,$CI$1:$EP$1&amp;$CI$2:$EP$2,0))*VLOOKUP($BT308,$C$17:$M$20,COUNTBLANK($D$15:H$15)+1,FALSE)</f>
        <v>0</v>
      </c>
      <c r="CB308" s="3">
        <f t="array" ref="CB308">INDEX($CI$3:$EP$26,MATCH($BV308,$CH$3:$CH$26,0),MATCH(CB$1&amp;$BU308,$CI$1:$EP$1&amp;$CI$2:$EP$2,0))*VLOOKUP($BT308,$C$17:$M$20,COUNTBLANK($D$15:I$15)+1,FALSE)</f>
        <v>0</v>
      </c>
      <c r="CC308" s="3">
        <f t="array" ref="CC308">INDEX($CI$3:$EP$26,MATCH($BV308,$CH$3:$CH$26,0),MATCH(CC$1&amp;$BU308,$CI$1:$EP$1&amp;$CI$2:$EP$2,0))*VLOOKUP($BT308,$C$17:$M$20,COUNTBLANK($D$15:J$15)+1,FALSE)</f>
        <v>0.04</v>
      </c>
      <c r="CD308" s="3">
        <f t="array" ref="CD308">INDEX($CI$3:$EP$26,MATCH($BV308,$CH$3:$CH$26,0),MATCH(CD$1&amp;$BU308,$CI$1:$EP$1&amp;$CI$2:$EP$2,0))*VLOOKUP($BT308,$C$17:$M$20,COUNTBLANK($D$15:K$15)+1,FALSE)</f>
        <v>0.04</v>
      </c>
      <c r="CE308" s="3">
        <f t="array" ref="CE308">INDEX($CI$3:$EP$26,MATCH($BV308,$CH$3:$CH$26,0),MATCH(CE$1&amp;$BU308,$CI$1:$EP$1&amp;$CI$2:$EP$2,0))*VLOOKUP($BT308,$C$17:$M$20,COUNTBLANK($D$15:L$15)+1,FALSE)</f>
        <v>0</v>
      </c>
      <c r="CF308" s="3">
        <f t="array" ref="CF308">INDEX($CI$3:$EP$26,MATCH($BV308,$CH$3:$CH$26,0),MATCH(CF$1&amp;$BU308,$CI$1:$EP$1&amp;$CI$2:$EP$2,0))*VLOOKUP($BT308,$C$17:$M$20,COUNTBLANK($D$15:M$15)+1,FALSE)</f>
        <v>0</v>
      </c>
    </row>
    <row r="309" spans="56:84" x14ac:dyDescent="0.2">
      <c r="BD309" t="s">
        <v>418</v>
      </c>
      <c r="BE309">
        <v>1</v>
      </c>
      <c r="BF309">
        <f t="shared" si="170"/>
        <v>4</v>
      </c>
      <c r="BG309" s="1">
        <f t="shared" si="172"/>
        <v>19</v>
      </c>
      <c r="BH309" s="3">
        <f t="array" ref="BH309">INDEX($D$21:$M$44,MATCH($BD309&amp;$BF309,$C$21:$C$44&amp;$B$21:$B$44,0),MATCH(BH$1,$D$16:$M$16,0))+VLOOKUP($BE309,战斗属性模型!$K$22:$O$24,BH$2,FALSE)*INDEX($BW$3:$CF$578,MATCH($BD309&amp;$BF309&amp;$BG309,$BT$3:$BT$578&amp;$BU$3:$BU$578&amp;$BV$3:$BV$578,0),MATCH(BH$1,$BW$1:$CF$1,0))</f>
        <v>460</v>
      </c>
      <c r="BI309" s="3">
        <f t="array" ref="BI309">INDEX($D$21:$M$44,MATCH($BD309&amp;$BF309,$C$21:$C$44&amp;$B$21:$B$44,0),MATCH(BI$1,$D$16:$M$16,0))+VLOOKUP($BE309,战斗属性模型!$K$22:$O$24,BI$2,FALSE)*INDEX($BW$3:$CF$578,MATCH($BD309&amp;$BF309&amp;$BG309,$BT$3:$BT$578&amp;$BU$3:$BU$578&amp;$BV$3:$BV$578,0),MATCH(BI$1,$BW$1:$CF$1,0))</f>
        <v>24900</v>
      </c>
      <c r="BJ309" s="3">
        <f t="array" ref="BJ309">INDEX($D$21:$M$44,MATCH($BD309&amp;$BF309,$C$21:$C$44&amp;$B$21:$B$44,0),MATCH(BJ$1,$D$16:$M$16,0))+VLOOKUP($BE309,战斗属性模型!$K$22:$O$24,BJ$2,FALSE)*INDEX($BW$3:$CF$578,MATCH($BD309&amp;$BF309&amp;$BG309,$BT$3:$BT$578&amp;$BU$3:$BU$578&amp;$BV$3:$BV$578,0),MATCH(BJ$1,$BW$1:$CF$1,0))</f>
        <v>0</v>
      </c>
      <c r="BK309" s="3">
        <f t="array" ref="BK309">INDEX($D$21:$M$44,MATCH($BD309&amp;$BF309,$C$21:$C$44&amp;$B$21:$B$44,0),MATCH(BK$1,$D$16:$M$16,0))+VLOOKUP($BE309,战斗属性模型!$K$22:$O$24,BK$2,FALSE)*INDEX($BW$3:$CF$578,MATCH($BD309&amp;$BF309&amp;$BG309,$BT$3:$BT$578&amp;$BU$3:$BU$578&amp;$BV$3:$BV$578,0),MATCH(BK$1,$BW$1:$CF$1,0))</f>
        <v>0</v>
      </c>
      <c r="BL309" s="3"/>
      <c r="BM309" s="3"/>
      <c r="BN309" s="3"/>
      <c r="BO309" s="3"/>
      <c r="BP309" s="3"/>
      <c r="BQ309" s="3"/>
      <c r="BT309" t="s">
        <v>421</v>
      </c>
      <c r="BU309">
        <f t="shared" si="169"/>
        <v>1</v>
      </c>
      <c r="BV309" s="1">
        <f t="shared" si="171"/>
        <v>19</v>
      </c>
      <c r="BW309" s="3">
        <f t="array" ref="BW309">INDEX($CI$3:$EP$26,MATCH($BV309,$CH$3:$CH$26,0),MATCH(BW$1&amp;$BU309,$CI$1:$EP$1&amp;$CI$2:$EP$2,0))*VLOOKUP($BT309,$C$17:$M$20,COUNTBLANK($D$15:D$15)+1,FALSE)</f>
        <v>152</v>
      </c>
      <c r="BX309" s="3">
        <f t="array" ref="BX309">INDEX($CI$3:$EP$26,MATCH($BV309,$CH$3:$CH$26,0),MATCH(BX$1&amp;$BU309,$CI$1:$EP$1&amp;$CI$2:$EP$2,0))*VLOOKUP($BT309,$C$17:$M$20,COUNTBLANK($D$15:E$15)+1,FALSE)</f>
        <v>0</v>
      </c>
      <c r="BY309" s="3">
        <f t="array" ref="BY309">INDEX($CI$3:$EP$26,MATCH($BV309,$CH$3:$CH$26,0),MATCH(BY$1&amp;$BU309,$CI$1:$EP$1&amp;$CI$2:$EP$2,0))*VLOOKUP($BT309,$C$17:$M$20,COUNTBLANK($D$15:F$15)+1,FALSE)</f>
        <v>304</v>
      </c>
      <c r="BZ309" s="3">
        <f t="array" ref="BZ309">INDEX($CI$3:$EP$26,MATCH($BV309,$CH$3:$CH$26,0),MATCH(BZ$1&amp;$BU309,$CI$1:$EP$1&amp;$CI$2:$EP$2,0))*VLOOKUP($BT309,$C$17:$M$20,COUNTBLANK($D$15:G$15)+1,FALSE)</f>
        <v>0</v>
      </c>
      <c r="CA309" s="3">
        <f t="array" ref="CA309">INDEX($CI$3:$EP$26,MATCH($BV309,$CH$3:$CH$26,0),MATCH(CA$1&amp;$BU309,$CI$1:$EP$1&amp;$CI$2:$EP$2,0))*VLOOKUP($BT309,$C$17:$M$20,COUNTBLANK($D$15:H$15)+1,FALSE)</f>
        <v>0</v>
      </c>
      <c r="CB309" s="3">
        <f t="array" ref="CB309">INDEX($CI$3:$EP$26,MATCH($BV309,$CH$3:$CH$26,0),MATCH(CB$1&amp;$BU309,$CI$1:$EP$1&amp;$CI$2:$EP$2,0))*VLOOKUP($BT309,$C$17:$M$20,COUNTBLANK($D$15:I$15)+1,FALSE)</f>
        <v>0</v>
      </c>
      <c r="CC309" s="3">
        <f t="array" ref="CC309">INDEX($CI$3:$EP$26,MATCH($BV309,$CH$3:$CH$26,0),MATCH(CC$1&amp;$BU309,$CI$1:$EP$1&amp;$CI$2:$EP$2,0))*VLOOKUP($BT309,$C$17:$M$20,COUNTBLANK($D$15:J$15)+1,FALSE)</f>
        <v>0.04</v>
      </c>
      <c r="CD309" s="3">
        <f t="array" ref="CD309">INDEX($CI$3:$EP$26,MATCH($BV309,$CH$3:$CH$26,0),MATCH(CD$1&amp;$BU309,$CI$1:$EP$1&amp;$CI$2:$EP$2,0))*VLOOKUP($BT309,$C$17:$M$20,COUNTBLANK($D$15:K$15)+1,FALSE)</f>
        <v>0.04</v>
      </c>
      <c r="CE309" s="3">
        <f t="array" ref="CE309">INDEX($CI$3:$EP$26,MATCH($BV309,$CH$3:$CH$26,0),MATCH(CE$1&amp;$BU309,$CI$1:$EP$1&amp;$CI$2:$EP$2,0))*VLOOKUP($BT309,$C$17:$M$20,COUNTBLANK($D$15:L$15)+1,FALSE)</f>
        <v>0</v>
      </c>
      <c r="CF309" s="3">
        <f t="array" ref="CF309">INDEX($CI$3:$EP$26,MATCH($BV309,$CH$3:$CH$26,0),MATCH(CF$1&amp;$BU309,$CI$1:$EP$1&amp;$CI$2:$EP$2,0))*VLOOKUP($BT309,$C$17:$M$20,COUNTBLANK($D$15:M$15)+1,FALSE)</f>
        <v>0</v>
      </c>
    </row>
    <row r="310" spans="56:84" x14ac:dyDescent="0.2">
      <c r="BD310" t="s">
        <v>418</v>
      </c>
      <c r="BE310">
        <v>1</v>
      </c>
      <c r="BF310">
        <f t="shared" si="170"/>
        <v>4</v>
      </c>
      <c r="BG310" s="1">
        <f t="shared" si="172"/>
        <v>20</v>
      </c>
      <c r="BH310" s="3">
        <f t="array" ref="BH310">INDEX($D$21:$M$44,MATCH($BD310&amp;$BF310,$C$21:$C$44&amp;$B$21:$B$44,0),MATCH(BH$1,$D$16:$M$16,0))+VLOOKUP($BE310,战斗属性模型!$K$22:$O$24,BH$2,FALSE)*INDEX($BW$3:$CF$578,MATCH($BD310&amp;$BF310&amp;$BG310,$BT$3:$BT$578&amp;$BU$3:$BU$578&amp;$BV$3:$BV$578,0),MATCH(BH$1,$BW$1:$CF$1,0))</f>
        <v>480</v>
      </c>
      <c r="BI310" s="3">
        <f t="array" ref="BI310">INDEX($D$21:$M$44,MATCH($BD310&amp;$BF310,$C$21:$C$44&amp;$B$21:$B$44,0),MATCH(BI$1,$D$16:$M$16,0))+VLOOKUP($BE310,战斗属性模型!$K$22:$O$24,BI$2,FALSE)*INDEX($BW$3:$CF$578,MATCH($BD310&amp;$BF310&amp;$BG310,$BT$3:$BT$578&amp;$BU$3:$BU$578&amp;$BV$3:$BV$578,0),MATCH(BI$1,$BW$1:$CF$1,0))</f>
        <v>26000</v>
      </c>
      <c r="BJ310" s="3">
        <f t="array" ref="BJ310">INDEX($D$21:$M$44,MATCH($BD310&amp;$BF310,$C$21:$C$44&amp;$B$21:$B$44,0),MATCH(BJ$1,$D$16:$M$16,0))+VLOOKUP($BE310,战斗属性模型!$K$22:$O$24,BJ$2,FALSE)*INDEX($BW$3:$CF$578,MATCH($BD310&amp;$BF310&amp;$BG310,$BT$3:$BT$578&amp;$BU$3:$BU$578&amp;$BV$3:$BV$578,0),MATCH(BJ$1,$BW$1:$CF$1,0))</f>
        <v>0</v>
      </c>
      <c r="BK310" s="3">
        <f t="array" ref="BK310">INDEX($D$21:$M$44,MATCH($BD310&amp;$BF310,$C$21:$C$44&amp;$B$21:$B$44,0),MATCH(BK$1,$D$16:$M$16,0))+VLOOKUP($BE310,战斗属性模型!$K$22:$O$24,BK$2,FALSE)*INDEX($BW$3:$CF$578,MATCH($BD310&amp;$BF310&amp;$BG310,$BT$3:$BT$578&amp;$BU$3:$BU$578&amp;$BV$3:$BV$578,0),MATCH(BK$1,$BW$1:$CF$1,0))</f>
        <v>0</v>
      </c>
      <c r="BL310" s="3"/>
      <c r="BM310" s="3"/>
      <c r="BN310" s="3"/>
      <c r="BO310" s="3"/>
      <c r="BP310" s="3"/>
      <c r="BQ310" s="3"/>
      <c r="BT310" t="s">
        <v>421</v>
      </c>
      <c r="BU310">
        <f t="shared" si="169"/>
        <v>1</v>
      </c>
      <c r="BV310" s="1">
        <f t="shared" si="171"/>
        <v>20</v>
      </c>
      <c r="BW310" s="3">
        <f t="array" ref="BW310">INDEX($CI$3:$EP$26,MATCH($BV310,$CH$3:$CH$26,0),MATCH(BW$1&amp;$BU310,$CI$1:$EP$1&amp;$CI$2:$EP$2,0))*VLOOKUP($BT310,$C$17:$M$20,COUNTBLANK($D$15:D$15)+1,FALSE)</f>
        <v>160</v>
      </c>
      <c r="BX310" s="3">
        <f t="array" ref="BX310">INDEX($CI$3:$EP$26,MATCH($BV310,$CH$3:$CH$26,0),MATCH(BX$1&amp;$BU310,$CI$1:$EP$1&amp;$CI$2:$EP$2,0))*VLOOKUP($BT310,$C$17:$M$20,COUNTBLANK($D$15:E$15)+1,FALSE)</f>
        <v>0</v>
      </c>
      <c r="BY310" s="3">
        <f t="array" ref="BY310">INDEX($CI$3:$EP$26,MATCH($BV310,$CH$3:$CH$26,0),MATCH(BY$1&amp;$BU310,$CI$1:$EP$1&amp;$CI$2:$EP$2,0))*VLOOKUP($BT310,$C$17:$M$20,COUNTBLANK($D$15:F$15)+1,FALSE)</f>
        <v>320</v>
      </c>
      <c r="BZ310" s="3">
        <f t="array" ref="BZ310">INDEX($CI$3:$EP$26,MATCH($BV310,$CH$3:$CH$26,0),MATCH(BZ$1&amp;$BU310,$CI$1:$EP$1&amp;$CI$2:$EP$2,0))*VLOOKUP($BT310,$C$17:$M$20,COUNTBLANK($D$15:G$15)+1,FALSE)</f>
        <v>0</v>
      </c>
      <c r="CA310" s="3">
        <f t="array" ref="CA310">INDEX($CI$3:$EP$26,MATCH($BV310,$CH$3:$CH$26,0),MATCH(CA$1&amp;$BU310,$CI$1:$EP$1&amp;$CI$2:$EP$2,0))*VLOOKUP($BT310,$C$17:$M$20,COUNTBLANK($D$15:H$15)+1,FALSE)</f>
        <v>0</v>
      </c>
      <c r="CB310" s="3">
        <f t="array" ref="CB310">INDEX($CI$3:$EP$26,MATCH($BV310,$CH$3:$CH$26,0),MATCH(CB$1&amp;$BU310,$CI$1:$EP$1&amp;$CI$2:$EP$2,0))*VLOOKUP($BT310,$C$17:$M$20,COUNTBLANK($D$15:I$15)+1,FALSE)</f>
        <v>0</v>
      </c>
      <c r="CC310" s="3">
        <f t="array" ref="CC310">INDEX($CI$3:$EP$26,MATCH($BV310,$CH$3:$CH$26,0),MATCH(CC$1&amp;$BU310,$CI$1:$EP$1&amp;$CI$2:$EP$2,0))*VLOOKUP($BT310,$C$17:$M$20,COUNTBLANK($D$15:J$15)+1,FALSE)</f>
        <v>0.05</v>
      </c>
      <c r="CD310" s="3">
        <f t="array" ref="CD310">INDEX($CI$3:$EP$26,MATCH($BV310,$CH$3:$CH$26,0),MATCH(CD$1&amp;$BU310,$CI$1:$EP$1&amp;$CI$2:$EP$2,0))*VLOOKUP($BT310,$C$17:$M$20,COUNTBLANK($D$15:K$15)+1,FALSE)</f>
        <v>0.05</v>
      </c>
      <c r="CE310" s="3">
        <f t="array" ref="CE310">INDEX($CI$3:$EP$26,MATCH($BV310,$CH$3:$CH$26,0),MATCH(CE$1&amp;$BU310,$CI$1:$EP$1&amp;$CI$2:$EP$2,0))*VLOOKUP($BT310,$C$17:$M$20,COUNTBLANK($D$15:L$15)+1,FALSE)</f>
        <v>0</v>
      </c>
      <c r="CF310" s="3">
        <f t="array" ref="CF310">INDEX($CI$3:$EP$26,MATCH($BV310,$CH$3:$CH$26,0),MATCH(CF$1&amp;$BU310,$CI$1:$EP$1&amp;$CI$2:$EP$2,0))*VLOOKUP($BT310,$C$17:$M$20,COUNTBLANK($D$15:M$15)+1,FALSE)</f>
        <v>0</v>
      </c>
    </row>
    <row r="311" spans="56:84" x14ac:dyDescent="0.2">
      <c r="BD311" t="s">
        <v>418</v>
      </c>
      <c r="BE311">
        <v>1</v>
      </c>
      <c r="BF311">
        <f t="shared" si="170"/>
        <v>4</v>
      </c>
      <c r="BG311" s="1">
        <f t="shared" si="172"/>
        <v>21</v>
      </c>
      <c r="BH311" s="3">
        <f t="array" ref="BH311">INDEX($D$21:$M$44,MATCH($BD311&amp;$BF311,$C$21:$C$44&amp;$B$21:$B$44,0),MATCH(BH$1,$D$16:$M$16,0))+VLOOKUP($BE311,战斗属性模型!$K$22:$O$24,BH$2,FALSE)*INDEX($BW$3:$CF$578,MATCH($BD311&amp;$BF311&amp;$BG311,$BT$3:$BT$578&amp;$BU$3:$BU$578&amp;$BV$3:$BV$578,0),MATCH(BH$1,$BW$1:$CF$1,0))</f>
        <v>500</v>
      </c>
      <c r="BI311" s="3">
        <f t="array" ref="BI311">INDEX($D$21:$M$44,MATCH($BD311&amp;$BF311,$C$21:$C$44&amp;$B$21:$B$44,0),MATCH(BI$1,$D$16:$M$16,0))+VLOOKUP($BE311,战斗属性模型!$K$22:$O$24,BI$2,FALSE)*INDEX($BW$3:$CF$578,MATCH($BD311&amp;$BF311&amp;$BG311,$BT$3:$BT$578&amp;$BU$3:$BU$578&amp;$BV$3:$BV$578,0),MATCH(BI$1,$BW$1:$CF$1,0))</f>
        <v>27100.000000000004</v>
      </c>
      <c r="BJ311" s="3">
        <f t="array" ref="BJ311">INDEX($D$21:$M$44,MATCH($BD311&amp;$BF311,$C$21:$C$44&amp;$B$21:$B$44,0),MATCH(BJ$1,$D$16:$M$16,0))+VLOOKUP($BE311,战斗属性模型!$K$22:$O$24,BJ$2,FALSE)*INDEX($BW$3:$CF$578,MATCH($BD311&amp;$BF311&amp;$BG311,$BT$3:$BT$578&amp;$BU$3:$BU$578&amp;$BV$3:$BV$578,0),MATCH(BJ$1,$BW$1:$CF$1,0))</f>
        <v>0</v>
      </c>
      <c r="BK311" s="3">
        <f t="array" ref="BK311">INDEX($D$21:$M$44,MATCH($BD311&amp;$BF311,$C$21:$C$44&amp;$B$21:$B$44,0),MATCH(BK$1,$D$16:$M$16,0))+VLOOKUP($BE311,战斗属性模型!$K$22:$O$24,BK$2,FALSE)*INDEX($BW$3:$CF$578,MATCH($BD311&amp;$BF311&amp;$BG311,$BT$3:$BT$578&amp;$BU$3:$BU$578&amp;$BV$3:$BV$578,0),MATCH(BK$1,$BW$1:$CF$1,0))</f>
        <v>0</v>
      </c>
      <c r="BL311" s="3"/>
      <c r="BM311" s="3"/>
      <c r="BN311" s="3"/>
      <c r="BO311" s="3"/>
      <c r="BP311" s="3"/>
      <c r="BQ311" s="3"/>
      <c r="BT311" t="s">
        <v>421</v>
      </c>
      <c r="BU311">
        <f t="shared" si="169"/>
        <v>1</v>
      </c>
      <c r="BV311" s="1">
        <f t="shared" si="171"/>
        <v>21</v>
      </c>
      <c r="BW311" s="3">
        <f t="array" ref="BW311">INDEX($CI$3:$EP$26,MATCH($BV311,$CH$3:$CH$26,0),MATCH(BW$1&amp;$BU311,$CI$1:$EP$1&amp;$CI$2:$EP$2,0))*VLOOKUP($BT311,$C$17:$M$20,COUNTBLANK($D$15:D$15)+1,FALSE)</f>
        <v>168</v>
      </c>
      <c r="BX311" s="3">
        <f t="array" ref="BX311">INDEX($CI$3:$EP$26,MATCH($BV311,$CH$3:$CH$26,0),MATCH(BX$1&amp;$BU311,$CI$1:$EP$1&amp;$CI$2:$EP$2,0))*VLOOKUP($BT311,$C$17:$M$20,COUNTBLANK($D$15:E$15)+1,FALSE)</f>
        <v>0</v>
      </c>
      <c r="BY311" s="3">
        <f t="array" ref="BY311">INDEX($CI$3:$EP$26,MATCH($BV311,$CH$3:$CH$26,0),MATCH(BY$1&amp;$BU311,$CI$1:$EP$1&amp;$CI$2:$EP$2,0))*VLOOKUP($BT311,$C$17:$M$20,COUNTBLANK($D$15:F$15)+1,FALSE)</f>
        <v>336</v>
      </c>
      <c r="BZ311" s="3">
        <f t="array" ref="BZ311">INDEX($CI$3:$EP$26,MATCH($BV311,$CH$3:$CH$26,0),MATCH(BZ$1&amp;$BU311,$CI$1:$EP$1&amp;$CI$2:$EP$2,0))*VLOOKUP($BT311,$C$17:$M$20,COUNTBLANK($D$15:G$15)+1,FALSE)</f>
        <v>0</v>
      </c>
      <c r="CA311" s="3">
        <f t="array" ref="CA311">INDEX($CI$3:$EP$26,MATCH($BV311,$CH$3:$CH$26,0),MATCH(CA$1&amp;$BU311,$CI$1:$EP$1&amp;$CI$2:$EP$2,0))*VLOOKUP($BT311,$C$17:$M$20,COUNTBLANK($D$15:H$15)+1,FALSE)</f>
        <v>0</v>
      </c>
      <c r="CB311" s="3">
        <f t="array" ref="CB311">INDEX($CI$3:$EP$26,MATCH($BV311,$CH$3:$CH$26,0),MATCH(CB$1&amp;$BU311,$CI$1:$EP$1&amp;$CI$2:$EP$2,0))*VLOOKUP($BT311,$C$17:$M$20,COUNTBLANK($D$15:I$15)+1,FALSE)</f>
        <v>0</v>
      </c>
      <c r="CC311" s="3">
        <f t="array" ref="CC311">INDEX($CI$3:$EP$26,MATCH($BV311,$CH$3:$CH$26,0),MATCH(CC$1&amp;$BU311,$CI$1:$EP$1&amp;$CI$2:$EP$2,0))*VLOOKUP($BT311,$C$17:$M$20,COUNTBLANK($D$15:J$15)+1,FALSE)</f>
        <v>0.05</v>
      </c>
      <c r="CD311" s="3">
        <f t="array" ref="CD311">INDEX($CI$3:$EP$26,MATCH($BV311,$CH$3:$CH$26,0),MATCH(CD$1&amp;$BU311,$CI$1:$EP$1&amp;$CI$2:$EP$2,0))*VLOOKUP($BT311,$C$17:$M$20,COUNTBLANK($D$15:K$15)+1,FALSE)</f>
        <v>0.05</v>
      </c>
      <c r="CE311" s="3">
        <f t="array" ref="CE311">INDEX($CI$3:$EP$26,MATCH($BV311,$CH$3:$CH$26,0),MATCH(CE$1&amp;$BU311,$CI$1:$EP$1&amp;$CI$2:$EP$2,0))*VLOOKUP($BT311,$C$17:$M$20,COUNTBLANK($D$15:L$15)+1,FALSE)</f>
        <v>0</v>
      </c>
      <c r="CF311" s="3">
        <f t="array" ref="CF311">INDEX($CI$3:$EP$26,MATCH($BV311,$CH$3:$CH$26,0),MATCH(CF$1&amp;$BU311,$CI$1:$EP$1&amp;$CI$2:$EP$2,0))*VLOOKUP($BT311,$C$17:$M$20,COUNTBLANK($D$15:M$15)+1,FALSE)</f>
        <v>0</v>
      </c>
    </row>
    <row r="312" spans="56:84" x14ac:dyDescent="0.2">
      <c r="BD312" t="s">
        <v>418</v>
      </c>
      <c r="BE312">
        <v>1</v>
      </c>
      <c r="BF312">
        <f t="shared" si="170"/>
        <v>4</v>
      </c>
      <c r="BG312" s="1">
        <f t="shared" si="172"/>
        <v>22</v>
      </c>
      <c r="BH312" s="3">
        <f t="array" ref="BH312">INDEX($D$21:$M$44,MATCH($BD312&amp;$BF312,$C$21:$C$44&amp;$B$21:$B$44,0),MATCH(BH$1,$D$16:$M$16,0))+VLOOKUP($BE312,战斗属性模型!$K$22:$O$24,BH$2,FALSE)*INDEX($BW$3:$CF$578,MATCH($BD312&amp;$BF312&amp;$BG312,$BT$3:$BT$578&amp;$BU$3:$BU$578&amp;$BV$3:$BV$578,0),MATCH(BH$1,$BW$1:$CF$1,0))</f>
        <v>520</v>
      </c>
      <c r="BI312" s="3">
        <f t="array" ref="BI312">INDEX($D$21:$M$44,MATCH($BD312&amp;$BF312,$C$21:$C$44&amp;$B$21:$B$44,0),MATCH(BI$1,$D$16:$M$16,0))+VLOOKUP($BE312,战斗属性模型!$K$22:$O$24,BI$2,FALSE)*INDEX($BW$3:$CF$578,MATCH($BD312&amp;$BF312&amp;$BG312,$BT$3:$BT$578&amp;$BU$3:$BU$578&amp;$BV$3:$BV$578,0),MATCH(BI$1,$BW$1:$CF$1,0))</f>
        <v>28200.000000000004</v>
      </c>
      <c r="BJ312" s="3">
        <f t="array" ref="BJ312">INDEX($D$21:$M$44,MATCH($BD312&amp;$BF312,$C$21:$C$44&amp;$B$21:$B$44,0),MATCH(BJ$1,$D$16:$M$16,0))+VLOOKUP($BE312,战斗属性模型!$K$22:$O$24,BJ$2,FALSE)*INDEX($BW$3:$CF$578,MATCH($BD312&amp;$BF312&amp;$BG312,$BT$3:$BT$578&amp;$BU$3:$BU$578&amp;$BV$3:$BV$578,0),MATCH(BJ$1,$BW$1:$CF$1,0))</f>
        <v>0</v>
      </c>
      <c r="BK312" s="3">
        <f t="array" ref="BK312">INDEX($D$21:$M$44,MATCH($BD312&amp;$BF312,$C$21:$C$44&amp;$B$21:$B$44,0),MATCH(BK$1,$D$16:$M$16,0))+VLOOKUP($BE312,战斗属性模型!$K$22:$O$24,BK$2,FALSE)*INDEX($BW$3:$CF$578,MATCH($BD312&amp;$BF312&amp;$BG312,$BT$3:$BT$578&amp;$BU$3:$BU$578&amp;$BV$3:$BV$578,0),MATCH(BK$1,$BW$1:$CF$1,0))</f>
        <v>0</v>
      </c>
      <c r="BL312" s="3"/>
      <c r="BM312" s="3"/>
      <c r="BN312" s="3"/>
      <c r="BO312" s="3"/>
      <c r="BP312" s="3"/>
      <c r="BQ312" s="3"/>
      <c r="BT312" t="s">
        <v>421</v>
      </c>
      <c r="BU312">
        <f t="shared" si="169"/>
        <v>1</v>
      </c>
      <c r="BV312" s="1">
        <f t="shared" si="171"/>
        <v>22</v>
      </c>
      <c r="BW312" s="3">
        <f t="array" ref="BW312">INDEX($CI$3:$EP$26,MATCH($BV312,$CH$3:$CH$26,0),MATCH(BW$1&amp;$BU312,$CI$1:$EP$1&amp;$CI$2:$EP$2,0))*VLOOKUP($BT312,$C$17:$M$20,COUNTBLANK($D$15:D$15)+1,FALSE)</f>
        <v>176</v>
      </c>
      <c r="BX312" s="3">
        <f t="array" ref="BX312">INDEX($CI$3:$EP$26,MATCH($BV312,$CH$3:$CH$26,0),MATCH(BX$1&amp;$BU312,$CI$1:$EP$1&amp;$CI$2:$EP$2,0))*VLOOKUP($BT312,$C$17:$M$20,COUNTBLANK($D$15:E$15)+1,FALSE)</f>
        <v>0</v>
      </c>
      <c r="BY312" s="3">
        <f t="array" ref="BY312">INDEX($CI$3:$EP$26,MATCH($BV312,$CH$3:$CH$26,0),MATCH(BY$1&amp;$BU312,$CI$1:$EP$1&amp;$CI$2:$EP$2,0))*VLOOKUP($BT312,$C$17:$M$20,COUNTBLANK($D$15:F$15)+1,FALSE)</f>
        <v>352</v>
      </c>
      <c r="BZ312" s="3">
        <f t="array" ref="BZ312">INDEX($CI$3:$EP$26,MATCH($BV312,$CH$3:$CH$26,0),MATCH(BZ$1&amp;$BU312,$CI$1:$EP$1&amp;$CI$2:$EP$2,0))*VLOOKUP($BT312,$C$17:$M$20,COUNTBLANK($D$15:G$15)+1,FALSE)</f>
        <v>0</v>
      </c>
      <c r="CA312" s="3">
        <f t="array" ref="CA312">INDEX($CI$3:$EP$26,MATCH($BV312,$CH$3:$CH$26,0),MATCH(CA$1&amp;$BU312,$CI$1:$EP$1&amp;$CI$2:$EP$2,0))*VLOOKUP($BT312,$C$17:$M$20,COUNTBLANK($D$15:H$15)+1,FALSE)</f>
        <v>0</v>
      </c>
      <c r="CB312" s="3">
        <f t="array" ref="CB312">INDEX($CI$3:$EP$26,MATCH($BV312,$CH$3:$CH$26,0),MATCH(CB$1&amp;$BU312,$CI$1:$EP$1&amp;$CI$2:$EP$2,0))*VLOOKUP($BT312,$C$17:$M$20,COUNTBLANK($D$15:I$15)+1,FALSE)</f>
        <v>0</v>
      </c>
      <c r="CC312" s="3">
        <f t="array" ref="CC312">INDEX($CI$3:$EP$26,MATCH($BV312,$CH$3:$CH$26,0),MATCH(CC$1&amp;$BU312,$CI$1:$EP$1&amp;$CI$2:$EP$2,0))*VLOOKUP($BT312,$C$17:$M$20,COUNTBLANK($D$15:J$15)+1,FALSE)</f>
        <v>0.05</v>
      </c>
      <c r="CD312" s="3">
        <f t="array" ref="CD312">INDEX($CI$3:$EP$26,MATCH($BV312,$CH$3:$CH$26,0),MATCH(CD$1&amp;$BU312,$CI$1:$EP$1&amp;$CI$2:$EP$2,0))*VLOOKUP($BT312,$C$17:$M$20,COUNTBLANK($D$15:K$15)+1,FALSE)</f>
        <v>0.05</v>
      </c>
      <c r="CE312" s="3">
        <f t="array" ref="CE312">INDEX($CI$3:$EP$26,MATCH($BV312,$CH$3:$CH$26,0),MATCH(CE$1&amp;$BU312,$CI$1:$EP$1&amp;$CI$2:$EP$2,0))*VLOOKUP($BT312,$C$17:$M$20,COUNTBLANK($D$15:L$15)+1,FALSE)</f>
        <v>0</v>
      </c>
      <c r="CF312" s="3">
        <f t="array" ref="CF312">INDEX($CI$3:$EP$26,MATCH($BV312,$CH$3:$CH$26,0),MATCH(CF$1&amp;$BU312,$CI$1:$EP$1&amp;$CI$2:$EP$2,0))*VLOOKUP($BT312,$C$17:$M$20,COUNTBLANK($D$15:M$15)+1,FALSE)</f>
        <v>0</v>
      </c>
    </row>
    <row r="313" spans="56:84" x14ac:dyDescent="0.2">
      <c r="BD313" t="s">
        <v>418</v>
      </c>
      <c r="BE313">
        <v>1</v>
      </c>
      <c r="BF313">
        <f t="shared" si="170"/>
        <v>4</v>
      </c>
      <c r="BG313" s="1">
        <f t="shared" si="172"/>
        <v>23</v>
      </c>
      <c r="BH313" s="3">
        <f t="array" ref="BH313">INDEX($D$21:$M$44,MATCH($BD313&amp;$BF313,$C$21:$C$44&amp;$B$21:$B$44,0),MATCH(BH$1,$D$16:$M$16,0))+VLOOKUP($BE313,战斗属性模型!$K$22:$O$24,BH$2,FALSE)*INDEX($BW$3:$CF$578,MATCH($BD313&amp;$BF313&amp;$BG313,$BT$3:$BT$578&amp;$BU$3:$BU$578&amp;$BV$3:$BV$578,0),MATCH(BH$1,$BW$1:$CF$1,0))</f>
        <v>540</v>
      </c>
      <c r="BI313" s="3">
        <f t="array" ref="BI313">INDEX($D$21:$M$44,MATCH($BD313&amp;$BF313,$C$21:$C$44&amp;$B$21:$B$44,0),MATCH(BI$1,$D$16:$M$16,0))+VLOOKUP($BE313,战斗属性模型!$K$22:$O$24,BI$2,FALSE)*INDEX($BW$3:$CF$578,MATCH($BD313&amp;$BF313&amp;$BG313,$BT$3:$BT$578&amp;$BU$3:$BU$578&amp;$BV$3:$BV$578,0),MATCH(BI$1,$BW$1:$CF$1,0))</f>
        <v>29300.000000000004</v>
      </c>
      <c r="BJ313" s="3">
        <f t="array" ref="BJ313">INDEX($D$21:$M$44,MATCH($BD313&amp;$BF313,$C$21:$C$44&amp;$B$21:$B$44,0),MATCH(BJ$1,$D$16:$M$16,0))+VLOOKUP($BE313,战斗属性模型!$K$22:$O$24,BJ$2,FALSE)*INDEX($BW$3:$CF$578,MATCH($BD313&amp;$BF313&amp;$BG313,$BT$3:$BT$578&amp;$BU$3:$BU$578&amp;$BV$3:$BV$578,0),MATCH(BJ$1,$BW$1:$CF$1,0))</f>
        <v>0</v>
      </c>
      <c r="BK313" s="3">
        <f t="array" ref="BK313">INDEX($D$21:$M$44,MATCH($BD313&amp;$BF313,$C$21:$C$44&amp;$B$21:$B$44,0),MATCH(BK$1,$D$16:$M$16,0))+VLOOKUP($BE313,战斗属性模型!$K$22:$O$24,BK$2,FALSE)*INDEX($BW$3:$CF$578,MATCH($BD313&amp;$BF313&amp;$BG313,$BT$3:$BT$578&amp;$BU$3:$BU$578&amp;$BV$3:$BV$578,0),MATCH(BK$1,$BW$1:$CF$1,0))</f>
        <v>0</v>
      </c>
      <c r="BL313" s="3"/>
      <c r="BM313" s="3"/>
      <c r="BN313" s="3"/>
      <c r="BO313" s="3"/>
      <c r="BP313" s="3"/>
      <c r="BQ313" s="3"/>
      <c r="BT313" t="s">
        <v>421</v>
      </c>
      <c r="BU313">
        <f t="shared" si="169"/>
        <v>1</v>
      </c>
      <c r="BV313" s="1">
        <f t="shared" si="171"/>
        <v>23</v>
      </c>
      <c r="BW313" s="3">
        <f t="array" ref="BW313">INDEX($CI$3:$EP$26,MATCH($BV313,$CH$3:$CH$26,0),MATCH(BW$1&amp;$BU313,$CI$1:$EP$1&amp;$CI$2:$EP$2,0))*VLOOKUP($BT313,$C$17:$M$20,COUNTBLANK($D$15:D$15)+1,FALSE)</f>
        <v>184</v>
      </c>
      <c r="BX313" s="3">
        <f t="array" ref="BX313">INDEX($CI$3:$EP$26,MATCH($BV313,$CH$3:$CH$26,0),MATCH(BX$1&amp;$BU313,$CI$1:$EP$1&amp;$CI$2:$EP$2,0))*VLOOKUP($BT313,$C$17:$M$20,COUNTBLANK($D$15:E$15)+1,FALSE)</f>
        <v>0</v>
      </c>
      <c r="BY313" s="3">
        <f t="array" ref="BY313">INDEX($CI$3:$EP$26,MATCH($BV313,$CH$3:$CH$26,0),MATCH(BY$1&amp;$BU313,$CI$1:$EP$1&amp;$CI$2:$EP$2,0))*VLOOKUP($BT313,$C$17:$M$20,COUNTBLANK($D$15:F$15)+1,FALSE)</f>
        <v>368</v>
      </c>
      <c r="BZ313" s="3">
        <f t="array" ref="BZ313">INDEX($CI$3:$EP$26,MATCH($BV313,$CH$3:$CH$26,0),MATCH(BZ$1&amp;$BU313,$CI$1:$EP$1&amp;$CI$2:$EP$2,0))*VLOOKUP($BT313,$C$17:$M$20,COUNTBLANK($D$15:G$15)+1,FALSE)</f>
        <v>0</v>
      </c>
      <c r="CA313" s="3">
        <f t="array" ref="CA313">INDEX($CI$3:$EP$26,MATCH($BV313,$CH$3:$CH$26,0),MATCH(CA$1&amp;$BU313,$CI$1:$EP$1&amp;$CI$2:$EP$2,0))*VLOOKUP($BT313,$C$17:$M$20,COUNTBLANK($D$15:H$15)+1,FALSE)</f>
        <v>0</v>
      </c>
      <c r="CB313" s="3">
        <f t="array" ref="CB313">INDEX($CI$3:$EP$26,MATCH($BV313,$CH$3:$CH$26,0),MATCH(CB$1&amp;$BU313,$CI$1:$EP$1&amp;$CI$2:$EP$2,0))*VLOOKUP($BT313,$C$17:$M$20,COUNTBLANK($D$15:I$15)+1,FALSE)</f>
        <v>0</v>
      </c>
      <c r="CC313" s="3">
        <f t="array" ref="CC313">INDEX($CI$3:$EP$26,MATCH($BV313,$CH$3:$CH$26,0),MATCH(CC$1&amp;$BU313,$CI$1:$EP$1&amp;$CI$2:$EP$2,0))*VLOOKUP($BT313,$C$17:$M$20,COUNTBLANK($D$15:J$15)+1,FALSE)</f>
        <v>0.05</v>
      </c>
      <c r="CD313" s="3">
        <f t="array" ref="CD313">INDEX($CI$3:$EP$26,MATCH($BV313,$CH$3:$CH$26,0),MATCH(CD$1&amp;$BU313,$CI$1:$EP$1&amp;$CI$2:$EP$2,0))*VLOOKUP($BT313,$C$17:$M$20,COUNTBLANK($D$15:K$15)+1,FALSE)</f>
        <v>0.05</v>
      </c>
      <c r="CE313" s="3">
        <f t="array" ref="CE313">INDEX($CI$3:$EP$26,MATCH($BV313,$CH$3:$CH$26,0),MATCH(CE$1&amp;$BU313,$CI$1:$EP$1&amp;$CI$2:$EP$2,0))*VLOOKUP($BT313,$C$17:$M$20,COUNTBLANK($D$15:L$15)+1,FALSE)</f>
        <v>0</v>
      </c>
      <c r="CF313" s="3">
        <f t="array" ref="CF313">INDEX($CI$3:$EP$26,MATCH($BV313,$CH$3:$CH$26,0),MATCH(CF$1&amp;$BU313,$CI$1:$EP$1&amp;$CI$2:$EP$2,0))*VLOOKUP($BT313,$C$17:$M$20,COUNTBLANK($D$15:M$15)+1,FALSE)</f>
        <v>0</v>
      </c>
    </row>
    <row r="314" spans="56:84" x14ac:dyDescent="0.2">
      <c r="BD314" t="s">
        <v>418</v>
      </c>
      <c r="BE314">
        <v>1</v>
      </c>
      <c r="BF314">
        <f t="shared" si="170"/>
        <v>4</v>
      </c>
      <c r="BG314" s="1">
        <f t="shared" si="172"/>
        <v>24</v>
      </c>
      <c r="BH314" s="3">
        <f t="array" ref="BH314">INDEX($D$21:$M$44,MATCH($BD314&amp;$BF314,$C$21:$C$44&amp;$B$21:$B$44,0),MATCH(BH$1,$D$16:$M$16,0))+VLOOKUP($BE314,战斗属性模型!$K$22:$O$24,BH$2,FALSE)*INDEX($BW$3:$CF$578,MATCH($BD314&amp;$BF314&amp;$BG314,$BT$3:$BT$578&amp;$BU$3:$BU$578&amp;$BV$3:$BV$578,0),MATCH(BH$1,$BW$1:$CF$1,0))</f>
        <v>560</v>
      </c>
      <c r="BI314" s="3">
        <f t="array" ref="BI314">INDEX($D$21:$M$44,MATCH($BD314&amp;$BF314,$C$21:$C$44&amp;$B$21:$B$44,0),MATCH(BI$1,$D$16:$M$16,0))+VLOOKUP($BE314,战斗属性模型!$K$22:$O$24,BI$2,FALSE)*INDEX($BW$3:$CF$578,MATCH($BD314&amp;$BF314&amp;$BG314,$BT$3:$BT$578&amp;$BU$3:$BU$578&amp;$BV$3:$BV$578,0),MATCH(BI$1,$BW$1:$CF$1,0))</f>
        <v>30400.000000000004</v>
      </c>
      <c r="BJ314" s="3">
        <f t="array" ref="BJ314">INDEX($D$21:$M$44,MATCH($BD314&amp;$BF314,$C$21:$C$44&amp;$B$21:$B$44,0),MATCH(BJ$1,$D$16:$M$16,0))+VLOOKUP($BE314,战斗属性模型!$K$22:$O$24,BJ$2,FALSE)*INDEX($BW$3:$CF$578,MATCH($BD314&amp;$BF314&amp;$BG314,$BT$3:$BT$578&amp;$BU$3:$BU$578&amp;$BV$3:$BV$578,0),MATCH(BJ$1,$BW$1:$CF$1,0))</f>
        <v>0</v>
      </c>
      <c r="BK314" s="3">
        <f t="array" ref="BK314">INDEX($D$21:$M$44,MATCH($BD314&amp;$BF314,$C$21:$C$44&amp;$B$21:$B$44,0),MATCH(BK$1,$D$16:$M$16,0))+VLOOKUP($BE314,战斗属性模型!$K$22:$O$24,BK$2,FALSE)*INDEX($BW$3:$CF$578,MATCH($BD314&amp;$BF314&amp;$BG314,$BT$3:$BT$578&amp;$BU$3:$BU$578&amp;$BV$3:$BV$578,0),MATCH(BK$1,$BW$1:$CF$1,0))</f>
        <v>0</v>
      </c>
      <c r="BL314" s="3"/>
      <c r="BM314" s="3"/>
      <c r="BN314" s="3"/>
      <c r="BO314" s="3"/>
      <c r="BP314" s="3"/>
      <c r="BQ314" s="3"/>
      <c r="BT314" t="s">
        <v>421</v>
      </c>
      <c r="BU314">
        <f t="shared" si="169"/>
        <v>1</v>
      </c>
      <c r="BV314" s="1">
        <f t="shared" si="171"/>
        <v>24</v>
      </c>
      <c r="BW314" s="3">
        <f t="array" ref="BW314">INDEX($CI$3:$EP$26,MATCH($BV314,$CH$3:$CH$26,0),MATCH(BW$1&amp;$BU314,$CI$1:$EP$1&amp;$CI$2:$EP$2,0))*VLOOKUP($BT314,$C$17:$M$20,COUNTBLANK($D$15:D$15)+1,FALSE)</f>
        <v>192</v>
      </c>
      <c r="BX314" s="3">
        <f t="array" ref="BX314">INDEX($CI$3:$EP$26,MATCH($BV314,$CH$3:$CH$26,0),MATCH(BX$1&amp;$BU314,$CI$1:$EP$1&amp;$CI$2:$EP$2,0))*VLOOKUP($BT314,$C$17:$M$20,COUNTBLANK($D$15:E$15)+1,FALSE)</f>
        <v>0</v>
      </c>
      <c r="BY314" s="3">
        <f t="array" ref="BY314">INDEX($CI$3:$EP$26,MATCH($BV314,$CH$3:$CH$26,0),MATCH(BY$1&amp;$BU314,$CI$1:$EP$1&amp;$CI$2:$EP$2,0))*VLOOKUP($BT314,$C$17:$M$20,COUNTBLANK($D$15:F$15)+1,FALSE)</f>
        <v>384</v>
      </c>
      <c r="BZ314" s="3">
        <f t="array" ref="BZ314">INDEX($CI$3:$EP$26,MATCH($BV314,$CH$3:$CH$26,0),MATCH(BZ$1&amp;$BU314,$CI$1:$EP$1&amp;$CI$2:$EP$2,0))*VLOOKUP($BT314,$C$17:$M$20,COUNTBLANK($D$15:G$15)+1,FALSE)</f>
        <v>0</v>
      </c>
      <c r="CA314" s="3">
        <f t="array" ref="CA314">INDEX($CI$3:$EP$26,MATCH($BV314,$CH$3:$CH$26,0),MATCH(CA$1&amp;$BU314,$CI$1:$EP$1&amp;$CI$2:$EP$2,0))*VLOOKUP($BT314,$C$17:$M$20,COUNTBLANK($D$15:H$15)+1,FALSE)</f>
        <v>0</v>
      </c>
      <c r="CB314" s="3">
        <f t="array" ref="CB314">INDEX($CI$3:$EP$26,MATCH($BV314,$CH$3:$CH$26,0),MATCH(CB$1&amp;$BU314,$CI$1:$EP$1&amp;$CI$2:$EP$2,0))*VLOOKUP($BT314,$C$17:$M$20,COUNTBLANK($D$15:I$15)+1,FALSE)</f>
        <v>0</v>
      </c>
      <c r="CC314" s="3">
        <f t="array" ref="CC314">INDEX($CI$3:$EP$26,MATCH($BV314,$CH$3:$CH$26,0),MATCH(CC$1&amp;$BU314,$CI$1:$EP$1&amp;$CI$2:$EP$2,0))*VLOOKUP($BT314,$C$17:$M$20,COUNTBLANK($D$15:J$15)+1,FALSE)</f>
        <v>6.0000000000000012E-2</v>
      </c>
      <c r="CD314" s="3">
        <f t="array" ref="CD314">INDEX($CI$3:$EP$26,MATCH($BV314,$CH$3:$CH$26,0),MATCH(CD$1&amp;$BU314,$CI$1:$EP$1&amp;$CI$2:$EP$2,0))*VLOOKUP($BT314,$C$17:$M$20,COUNTBLANK($D$15:K$15)+1,FALSE)</f>
        <v>6.0000000000000012E-2</v>
      </c>
      <c r="CE314" s="3">
        <f t="array" ref="CE314">INDEX($CI$3:$EP$26,MATCH($BV314,$CH$3:$CH$26,0),MATCH(CE$1&amp;$BU314,$CI$1:$EP$1&amp;$CI$2:$EP$2,0))*VLOOKUP($BT314,$C$17:$M$20,COUNTBLANK($D$15:L$15)+1,FALSE)</f>
        <v>0</v>
      </c>
      <c r="CF314" s="3">
        <f t="array" ref="CF314">INDEX($CI$3:$EP$26,MATCH($BV314,$CH$3:$CH$26,0),MATCH(CF$1&amp;$BU314,$CI$1:$EP$1&amp;$CI$2:$EP$2,0))*VLOOKUP($BT314,$C$17:$M$20,COUNTBLANK($D$15:M$15)+1,FALSE)</f>
        <v>0</v>
      </c>
    </row>
    <row r="315" spans="56:84" x14ac:dyDescent="0.2">
      <c r="BD315" t="s">
        <v>418</v>
      </c>
      <c r="BE315">
        <v>1</v>
      </c>
      <c r="BF315">
        <f t="shared" si="170"/>
        <v>5</v>
      </c>
      <c r="BG315" s="1">
        <f t="shared" si="172"/>
        <v>1</v>
      </c>
      <c r="BH315" s="3">
        <f t="array" ref="BH315">INDEX($D$21:$M$44,MATCH($BD315&amp;$BF315,$C$21:$C$44&amp;$B$21:$B$44,0),MATCH(BH$1,$D$16:$M$16,0))+VLOOKUP($BE315,战斗属性模型!$K$22:$O$24,BH$2,FALSE)*INDEX($BW$3:$CF$578,MATCH($BD315&amp;$BF315&amp;$BG315,$BT$3:$BT$578&amp;$BU$3:$BU$578&amp;$BV$3:$BV$578,0),MATCH(BH$1,$BW$1:$CF$1,0))</f>
        <v>160</v>
      </c>
      <c r="BI315" s="3">
        <f t="array" ref="BI315">INDEX($D$21:$M$44,MATCH($BD315&amp;$BF315,$C$21:$C$44&amp;$B$21:$B$44,0),MATCH(BI$1,$D$16:$M$16,0))+VLOOKUP($BE315,战斗属性模型!$K$22:$O$24,BI$2,FALSE)*INDEX($BW$3:$CF$578,MATCH($BD315&amp;$BF315&amp;$BG315,$BT$3:$BT$578&amp;$BU$3:$BU$578&amp;$BV$3:$BV$578,0),MATCH(BI$1,$BW$1:$CF$1,0))</f>
        <v>8160</v>
      </c>
      <c r="BJ315" s="3">
        <f t="array" ref="BJ315">INDEX($D$21:$M$44,MATCH($BD315&amp;$BF315,$C$21:$C$44&amp;$B$21:$B$44,0),MATCH(BJ$1,$D$16:$M$16,0))+VLOOKUP($BE315,战斗属性模型!$K$22:$O$24,BJ$2,FALSE)*INDEX($BW$3:$CF$578,MATCH($BD315&amp;$BF315&amp;$BG315,$BT$3:$BT$578&amp;$BU$3:$BU$578&amp;$BV$3:$BV$578,0),MATCH(BJ$1,$BW$1:$CF$1,0))</f>
        <v>0</v>
      </c>
      <c r="BK315" s="3">
        <f t="array" ref="BK315">INDEX($D$21:$M$44,MATCH($BD315&amp;$BF315,$C$21:$C$44&amp;$B$21:$B$44,0),MATCH(BK$1,$D$16:$M$16,0))+VLOOKUP($BE315,战斗属性模型!$K$22:$O$24,BK$2,FALSE)*INDEX($BW$3:$CF$578,MATCH($BD315&amp;$BF315&amp;$BG315,$BT$3:$BT$578&amp;$BU$3:$BU$578&amp;$BV$3:$BV$578,0),MATCH(BK$1,$BW$1:$CF$1,0))</f>
        <v>0</v>
      </c>
      <c r="BL315" s="3"/>
      <c r="BM315" s="3"/>
      <c r="BN315" s="3"/>
      <c r="BO315" s="3"/>
      <c r="BP315" s="3"/>
      <c r="BQ315" s="3"/>
      <c r="BT315" t="s">
        <v>421</v>
      </c>
      <c r="BU315">
        <f t="shared" si="169"/>
        <v>2</v>
      </c>
      <c r="BV315" s="1">
        <f t="shared" si="171"/>
        <v>1</v>
      </c>
      <c r="BW315" s="3">
        <f t="array" ref="BW315">INDEX($CI$3:$EP$26,MATCH($BV315,$CH$3:$CH$26,0),MATCH(BW$1&amp;$BU315,$CI$1:$EP$1&amp;$CI$2:$EP$2,0))*VLOOKUP($BT315,$C$17:$M$20,COUNTBLANK($D$15:D$15)+1,FALSE)</f>
        <v>12</v>
      </c>
      <c r="BX315" s="3">
        <f t="array" ref="BX315">INDEX($CI$3:$EP$26,MATCH($BV315,$CH$3:$CH$26,0),MATCH(BX$1&amp;$BU315,$CI$1:$EP$1&amp;$CI$2:$EP$2,0))*VLOOKUP($BT315,$C$17:$M$20,COUNTBLANK($D$15:E$15)+1,FALSE)</f>
        <v>0</v>
      </c>
      <c r="BY315" s="3">
        <f t="array" ref="BY315">INDEX($CI$3:$EP$26,MATCH($BV315,$CH$3:$CH$26,0),MATCH(BY$1&amp;$BU315,$CI$1:$EP$1&amp;$CI$2:$EP$2,0))*VLOOKUP($BT315,$C$17:$M$20,COUNTBLANK($D$15:F$15)+1,FALSE)</f>
        <v>24</v>
      </c>
      <c r="BZ315" s="3">
        <f t="array" ref="BZ315">INDEX($CI$3:$EP$26,MATCH($BV315,$CH$3:$CH$26,0),MATCH(BZ$1&amp;$BU315,$CI$1:$EP$1&amp;$CI$2:$EP$2,0))*VLOOKUP($BT315,$C$17:$M$20,COUNTBLANK($D$15:G$15)+1,FALSE)</f>
        <v>0</v>
      </c>
      <c r="CA315" s="3">
        <f t="array" ref="CA315">INDEX($CI$3:$EP$26,MATCH($BV315,$CH$3:$CH$26,0),MATCH(CA$1&amp;$BU315,$CI$1:$EP$1&amp;$CI$2:$EP$2,0))*VLOOKUP($BT315,$C$17:$M$20,COUNTBLANK($D$15:H$15)+1,FALSE)</f>
        <v>0</v>
      </c>
      <c r="CB315" s="3">
        <f t="array" ref="CB315">INDEX($CI$3:$EP$26,MATCH($BV315,$CH$3:$CH$26,0),MATCH(CB$1&amp;$BU315,$CI$1:$EP$1&amp;$CI$2:$EP$2,0))*VLOOKUP($BT315,$C$17:$M$20,COUNTBLANK($D$15:I$15)+1,FALSE)</f>
        <v>0</v>
      </c>
      <c r="CC315" s="3">
        <f t="array" ref="CC315">INDEX($CI$3:$EP$26,MATCH($BV315,$CH$3:$CH$26,0),MATCH(CC$1&amp;$BU315,$CI$1:$EP$1&amp;$CI$2:$EP$2,0))*VLOOKUP($BT315,$C$17:$M$20,COUNTBLANK($D$15:J$15)+1,FALSE)</f>
        <v>0</v>
      </c>
      <c r="CD315" s="3">
        <f t="array" ref="CD315">INDEX($CI$3:$EP$26,MATCH($BV315,$CH$3:$CH$26,0),MATCH(CD$1&amp;$BU315,$CI$1:$EP$1&amp;$CI$2:$EP$2,0))*VLOOKUP($BT315,$C$17:$M$20,COUNTBLANK($D$15:K$15)+1,FALSE)</f>
        <v>0</v>
      </c>
      <c r="CE315" s="3">
        <f t="array" ref="CE315">INDEX($CI$3:$EP$26,MATCH($BV315,$CH$3:$CH$26,0),MATCH(CE$1&amp;$BU315,$CI$1:$EP$1&amp;$CI$2:$EP$2,0))*VLOOKUP($BT315,$C$17:$M$20,COUNTBLANK($D$15:L$15)+1,FALSE)</f>
        <v>0</v>
      </c>
      <c r="CF315" s="3">
        <f t="array" ref="CF315">INDEX($CI$3:$EP$26,MATCH($BV315,$CH$3:$CH$26,0),MATCH(CF$1&amp;$BU315,$CI$1:$EP$1&amp;$CI$2:$EP$2,0))*VLOOKUP($BT315,$C$17:$M$20,COUNTBLANK($D$15:M$15)+1,FALSE)</f>
        <v>0</v>
      </c>
    </row>
    <row r="316" spans="56:84" x14ac:dyDescent="0.2">
      <c r="BD316" t="s">
        <v>418</v>
      </c>
      <c r="BE316">
        <v>1</v>
      </c>
      <c r="BF316">
        <f t="shared" si="170"/>
        <v>5</v>
      </c>
      <c r="BG316" s="1">
        <f t="shared" si="172"/>
        <v>2</v>
      </c>
      <c r="BH316" s="3">
        <f t="array" ref="BH316">INDEX($D$21:$M$44,MATCH($BD316&amp;$BF316,$C$21:$C$44&amp;$B$21:$B$44,0),MATCH(BH$1,$D$16:$M$16,0))+VLOOKUP($BE316,战斗属性模型!$K$22:$O$24,BH$2,FALSE)*INDEX($BW$3:$CF$578,MATCH($BD316&amp;$BF316&amp;$BG316,$BT$3:$BT$578&amp;$BU$3:$BU$578&amp;$BV$3:$BV$578,0),MATCH(BH$1,$BW$1:$CF$1,0))</f>
        <v>192</v>
      </c>
      <c r="BI316" s="3">
        <f t="array" ref="BI316">INDEX($D$21:$M$44,MATCH($BD316&amp;$BF316,$C$21:$C$44&amp;$B$21:$B$44,0),MATCH(BI$1,$D$16:$M$16,0))+VLOOKUP($BE316,战斗属性模型!$K$22:$O$24,BI$2,FALSE)*INDEX($BW$3:$CF$578,MATCH($BD316&amp;$BF316&amp;$BG316,$BT$3:$BT$578&amp;$BU$3:$BU$578&amp;$BV$3:$BV$578,0),MATCH(BI$1,$BW$1:$CF$1,0))</f>
        <v>9920</v>
      </c>
      <c r="BJ316" s="3">
        <f t="array" ref="BJ316">INDEX($D$21:$M$44,MATCH($BD316&amp;$BF316,$C$21:$C$44&amp;$B$21:$B$44,0),MATCH(BJ$1,$D$16:$M$16,0))+VLOOKUP($BE316,战斗属性模型!$K$22:$O$24,BJ$2,FALSE)*INDEX($BW$3:$CF$578,MATCH($BD316&amp;$BF316&amp;$BG316,$BT$3:$BT$578&amp;$BU$3:$BU$578&amp;$BV$3:$BV$578,0),MATCH(BJ$1,$BW$1:$CF$1,0))</f>
        <v>0</v>
      </c>
      <c r="BK316" s="3">
        <f t="array" ref="BK316">INDEX($D$21:$M$44,MATCH($BD316&amp;$BF316,$C$21:$C$44&amp;$B$21:$B$44,0),MATCH(BK$1,$D$16:$M$16,0))+VLOOKUP($BE316,战斗属性模型!$K$22:$O$24,BK$2,FALSE)*INDEX($BW$3:$CF$578,MATCH($BD316&amp;$BF316&amp;$BG316,$BT$3:$BT$578&amp;$BU$3:$BU$578&amp;$BV$3:$BV$578,0),MATCH(BK$1,$BW$1:$CF$1,0))</f>
        <v>0</v>
      </c>
      <c r="BL316" s="3"/>
      <c r="BM316" s="3"/>
      <c r="BN316" s="3"/>
      <c r="BO316" s="3"/>
      <c r="BP316" s="3"/>
      <c r="BQ316" s="3"/>
      <c r="BT316" t="s">
        <v>421</v>
      </c>
      <c r="BU316">
        <f t="shared" si="169"/>
        <v>2</v>
      </c>
      <c r="BV316" s="1">
        <f t="shared" si="171"/>
        <v>2</v>
      </c>
      <c r="BW316" s="3">
        <f t="array" ref="BW316">INDEX($CI$3:$EP$26,MATCH($BV316,$CH$3:$CH$26,0),MATCH(BW$1&amp;$BU316,$CI$1:$EP$1&amp;$CI$2:$EP$2,0))*VLOOKUP($BT316,$C$17:$M$20,COUNTBLANK($D$15:D$15)+1,FALSE)</f>
        <v>24</v>
      </c>
      <c r="BX316" s="3">
        <f t="array" ref="BX316">INDEX($CI$3:$EP$26,MATCH($BV316,$CH$3:$CH$26,0),MATCH(BX$1&amp;$BU316,$CI$1:$EP$1&amp;$CI$2:$EP$2,0))*VLOOKUP($BT316,$C$17:$M$20,COUNTBLANK($D$15:E$15)+1,FALSE)</f>
        <v>0</v>
      </c>
      <c r="BY316" s="3">
        <f t="array" ref="BY316">INDEX($CI$3:$EP$26,MATCH($BV316,$CH$3:$CH$26,0),MATCH(BY$1&amp;$BU316,$CI$1:$EP$1&amp;$CI$2:$EP$2,0))*VLOOKUP($BT316,$C$17:$M$20,COUNTBLANK($D$15:F$15)+1,FALSE)</f>
        <v>48</v>
      </c>
      <c r="BZ316" s="3">
        <f t="array" ref="BZ316">INDEX($CI$3:$EP$26,MATCH($BV316,$CH$3:$CH$26,0),MATCH(BZ$1&amp;$BU316,$CI$1:$EP$1&amp;$CI$2:$EP$2,0))*VLOOKUP($BT316,$C$17:$M$20,COUNTBLANK($D$15:G$15)+1,FALSE)</f>
        <v>0</v>
      </c>
      <c r="CA316" s="3">
        <f t="array" ref="CA316">INDEX($CI$3:$EP$26,MATCH($BV316,$CH$3:$CH$26,0),MATCH(CA$1&amp;$BU316,$CI$1:$EP$1&amp;$CI$2:$EP$2,0))*VLOOKUP($BT316,$C$17:$M$20,COUNTBLANK($D$15:H$15)+1,FALSE)</f>
        <v>0</v>
      </c>
      <c r="CB316" s="3">
        <f t="array" ref="CB316">INDEX($CI$3:$EP$26,MATCH($BV316,$CH$3:$CH$26,0),MATCH(CB$1&amp;$BU316,$CI$1:$EP$1&amp;$CI$2:$EP$2,0))*VLOOKUP($BT316,$C$17:$M$20,COUNTBLANK($D$15:I$15)+1,FALSE)</f>
        <v>0</v>
      </c>
      <c r="CC316" s="3">
        <f t="array" ref="CC316">INDEX($CI$3:$EP$26,MATCH($BV316,$CH$3:$CH$26,0),MATCH(CC$1&amp;$BU316,$CI$1:$EP$1&amp;$CI$2:$EP$2,0))*VLOOKUP($BT316,$C$17:$M$20,COUNTBLANK($D$15:J$15)+1,FALSE)</f>
        <v>0</v>
      </c>
      <c r="CD316" s="3">
        <f t="array" ref="CD316">INDEX($CI$3:$EP$26,MATCH($BV316,$CH$3:$CH$26,0),MATCH(CD$1&amp;$BU316,$CI$1:$EP$1&amp;$CI$2:$EP$2,0))*VLOOKUP($BT316,$C$17:$M$20,COUNTBLANK($D$15:K$15)+1,FALSE)</f>
        <v>0</v>
      </c>
      <c r="CE316" s="3">
        <f t="array" ref="CE316">INDEX($CI$3:$EP$26,MATCH($BV316,$CH$3:$CH$26,0),MATCH(CE$1&amp;$BU316,$CI$1:$EP$1&amp;$CI$2:$EP$2,0))*VLOOKUP($BT316,$C$17:$M$20,COUNTBLANK($D$15:L$15)+1,FALSE)</f>
        <v>0</v>
      </c>
      <c r="CF316" s="3">
        <f t="array" ref="CF316">INDEX($CI$3:$EP$26,MATCH($BV316,$CH$3:$CH$26,0),MATCH(CF$1&amp;$BU316,$CI$1:$EP$1&amp;$CI$2:$EP$2,0))*VLOOKUP($BT316,$C$17:$M$20,COUNTBLANK($D$15:M$15)+1,FALSE)</f>
        <v>0</v>
      </c>
    </row>
    <row r="317" spans="56:84" x14ac:dyDescent="0.2">
      <c r="BD317" t="s">
        <v>418</v>
      </c>
      <c r="BE317">
        <v>1</v>
      </c>
      <c r="BF317">
        <f t="shared" si="170"/>
        <v>5</v>
      </c>
      <c r="BG317" s="1">
        <f t="shared" si="172"/>
        <v>3</v>
      </c>
      <c r="BH317" s="3">
        <f t="array" ref="BH317">INDEX($D$21:$M$44,MATCH($BD317&amp;$BF317,$C$21:$C$44&amp;$B$21:$B$44,0),MATCH(BH$1,$D$16:$M$16,0))+VLOOKUP($BE317,战斗属性模型!$K$22:$O$24,BH$2,FALSE)*INDEX($BW$3:$CF$578,MATCH($BD317&amp;$BF317&amp;$BG317,$BT$3:$BT$578&amp;$BU$3:$BU$578&amp;$BV$3:$BV$578,0),MATCH(BH$1,$BW$1:$CF$1,0))</f>
        <v>224</v>
      </c>
      <c r="BI317" s="3">
        <f t="array" ref="BI317">INDEX($D$21:$M$44,MATCH($BD317&amp;$BF317,$C$21:$C$44&amp;$B$21:$B$44,0),MATCH(BI$1,$D$16:$M$16,0))+VLOOKUP($BE317,战斗属性模型!$K$22:$O$24,BI$2,FALSE)*INDEX($BW$3:$CF$578,MATCH($BD317&amp;$BF317&amp;$BG317,$BT$3:$BT$578&amp;$BU$3:$BU$578&amp;$BV$3:$BV$578,0),MATCH(BI$1,$BW$1:$CF$1,0))</f>
        <v>11680</v>
      </c>
      <c r="BJ317" s="3">
        <f t="array" ref="BJ317">INDEX($D$21:$M$44,MATCH($BD317&amp;$BF317,$C$21:$C$44&amp;$B$21:$B$44,0),MATCH(BJ$1,$D$16:$M$16,0))+VLOOKUP($BE317,战斗属性模型!$K$22:$O$24,BJ$2,FALSE)*INDEX($BW$3:$CF$578,MATCH($BD317&amp;$BF317&amp;$BG317,$BT$3:$BT$578&amp;$BU$3:$BU$578&amp;$BV$3:$BV$578,0),MATCH(BJ$1,$BW$1:$CF$1,0))</f>
        <v>0</v>
      </c>
      <c r="BK317" s="3">
        <f t="array" ref="BK317">INDEX($D$21:$M$44,MATCH($BD317&amp;$BF317,$C$21:$C$44&amp;$B$21:$B$44,0),MATCH(BK$1,$D$16:$M$16,0))+VLOOKUP($BE317,战斗属性模型!$K$22:$O$24,BK$2,FALSE)*INDEX($BW$3:$CF$578,MATCH($BD317&amp;$BF317&amp;$BG317,$BT$3:$BT$578&amp;$BU$3:$BU$578&amp;$BV$3:$BV$578,0),MATCH(BK$1,$BW$1:$CF$1,0))</f>
        <v>0</v>
      </c>
      <c r="BL317" s="3"/>
      <c r="BM317" s="3"/>
      <c r="BN317" s="3"/>
      <c r="BO317" s="3"/>
      <c r="BP317" s="3"/>
      <c r="BQ317" s="3"/>
      <c r="BT317" t="s">
        <v>421</v>
      </c>
      <c r="BU317">
        <f t="shared" si="169"/>
        <v>2</v>
      </c>
      <c r="BV317" s="1">
        <f t="shared" si="171"/>
        <v>3</v>
      </c>
      <c r="BW317" s="3">
        <f t="array" ref="BW317">INDEX($CI$3:$EP$26,MATCH($BV317,$CH$3:$CH$26,0),MATCH(BW$1&amp;$BU317,$CI$1:$EP$1&amp;$CI$2:$EP$2,0))*VLOOKUP($BT317,$C$17:$M$20,COUNTBLANK($D$15:D$15)+1,FALSE)</f>
        <v>36</v>
      </c>
      <c r="BX317" s="3">
        <f t="array" ref="BX317">INDEX($CI$3:$EP$26,MATCH($BV317,$CH$3:$CH$26,0),MATCH(BX$1&amp;$BU317,$CI$1:$EP$1&amp;$CI$2:$EP$2,0))*VLOOKUP($BT317,$C$17:$M$20,COUNTBLANK($D$15:E$15)+1,FALSE)</f>
        <v>0</v>
      </c>
      <c r="BY317" s="3">
        <f t="array" ref="BY317">INDEX($CI$3:$EP$26,MATCH($BV317,$CH$3:$CH$26,0),MATCH(BY$1&amp;$BU317,$CI$1:$EP$1&amp;$CI$2:$EP$2,0))*VLOOKUP($BT317,$C$17:$M$20,COUNTBLANK($D$15:F$15)+1,FALSE)</f>
        <v>72</v>
      </c>
      <c r="BZ317" s="3">
        <f t="array" ref="BZ317">INDEX($CI$3:$EP$26,MATCH($BV317,$CH$3:$CH$26,0),MATCH(BZ$1&amp;$BU317,$CI$1:$EP$1&amp;$CI$2:$EP$2,0))*VLOOKUP($BT317,$C$17:$M$20,COUNTBLANK($D$15:G$15)+1,FALSE)</f>
        <v>0</v>
      </c>
      <c r="CA317" s="3">
        <f t="array" ref="CA317">INDEX($CI$3:$EP$26,MATCH($BV317,$CH$3:$CH$26,0),MATCH(CA$1&amp;$BU317,$CI$1:$EP$1&amp;$CI$2:$EP$2,0))*VLOOKUP($BT317,$C$17:$M$20,COUNTBLANK($D$15:H$15)+1,FALSE)</f>
        <v>0</v>
      </c>
      <c r="CB317" s="3">
        <f t="array" ref="CB317">INDEX($CI$3:$EP$26,MATCH($BV317,$CH$3:$CH$26,0),MATCH(CB$1&amp;$BU317,$CI$1:$EP$1&amp;$CI$2:$EP$2,0))*VLOOKUP($BT317,$C$17:$M$20,COUNTBLANK($D$15:I$15)+1,FALSE)</f>
        <v>0</v>
      </c>
      <c r="CC317" s="3">
        <f t="array" ref="CC317">INDEX($CI$3:$EP$26,MATCH($BV317,$CH$3:$CH$26,0),MATCH(CC$1&amp;$BU317,$CI$1:$EP$1&amp;$CI$2:$EP$2,0))*VLOOKUP($BT317,$C$17:$M$20,COUNTBLANK($D$15:J$15)+1,FALSE)</f>
        <v>0</v>
      </c>
      <c r="CD317" s="3">
        <f t="array" ref="CD317">INDEX($CI$3:$EP$26,MATCH($BV317,$CH$3:$CH$26,0),MATCH(CD$1&amp;$BU317,$CI$1:$EP$1&amp;$CI$2:$EP$2,0))*VLOOKUP($BT317,$C$17:$M$20,COUNTBLANK($D$15:K$15)+1,FALSE)</f>
        <v>0</v>
      </c>
      <c r="CE317" s="3">
        <f t="array" ref="CE317">INDEX($CI$3:$EP$26,MATCH($BV317,$CH$3:$CH$26,0),MATCH(CE$1&amp;$BU317,$CI$1:$EP$1&amp;$CI$2:$EP$2,0))*VLOOKUP($BT317,$C$17:$M$20,COUNTBLANK($D$15:L$15)+1,FALSE)</f>
        <v>0</v>
      </c>
      <c r="CF317" s="3">
        <f t="array" ref="CF317">INDEX($CI$3:$EP$26,MATCH($BV317,$CH$3:$CH$26,0),MATCH(CF$1&amp;$BU317,$CI$1:$EP$1&amp;$CI$2:$EP$2,0))*VLOOKUP($BT317,$C$17:$M$20,COUNTBLANK($D$15:M$15)+1,FALSE)</f>
        <v>0</v>
      </c>
    </row>
    <row r="318" spans="56:84" x14ac:dyDescent="0.2">
      <c r="BD318" t="s">
        <v>418</v>
      </c>
      <c r="BE318">
        <v>1</v>
      </c>
      <c r="BF318">
        <f t="shared" si="170"/>
        <v>5</v>
      </c>
      <c r="BG318" s="1">
        <f t="shared" si="172"/>
        <v>4</v>
      </c>
      <c r="BH318" s="3">
        <f t="array" ref="BH318">INDEX($D$21:$M$44,MATCH($BD318&amp;$BF318,$C$21:$C$44&amp;$B$21:$B$44,0),MATCH(BH$1,$D$16:$M$16,0))+VLOOKUP($BE318,战斗属性模型!$K$22:$O$24,BH$2,FALSE)*INDEX($BW$3:$CF$578,MATCH($BD318&amp;$BF318&amp;$BG318,$BT$3:$BT$578&amp;$BU$3:$BU$578&amp;$BV$3:$BV$578,0),MATCH(BH$1,$BW$1:$CF$1,0))</f>
        <v>256</v>
      </c>
      <c r="BI318" s="3">
        <f t="array" ref="BI318">INDEX($D$21:$M$44,MATCH($BD318&amp;$BF318,$C$21:$C$44&amp;$B$21:$B$44,0),MATCH(BI$1,$D$16:$M$16,0))+VLOOKUP($BE318,战斗属性模型!$K$22:$O$24,BI$2,FALSE)*INDEX($BW$3:$CF$578,MATCH($BD318&amp;$BF318&amp;$BG318,$BT$3:$BT$578&amp;$BU$3:$BU$578&amp;$BV$3:$BV$578,0),MATCH(BI$1,$BW$1:$CF$1,0))</f>
        <v>13440</v>
      </c>
      <c r="BJ318" s="3">
        <f t="array" ref="BJ318">INDEX($D$21:$M$44,MATCH($BD318&amp;$BF318,$C$21:$C$44&amp;$B$21:$B$44,0),MATCH(BJ$1,$D$16:$M$16,0))+VLOOKUP($BE318,战斗属性模型!$K$22:$O$24,BJ$2,FALSE)*INDEX($BW$3:$CF$578,MATCH($BD318&amp;$BF318&amp;$BG318,$BT$3:$BT$578&amp;$BU$3:$BU$578&amp;$BV$3:$BV$578,0),MATCH(BJ$1,$BW$1:$CF$1,0))</f>
        <v>0</v>
      </c>
      <c r="BK318" s="3">
        <f t="array" ref="BK318">INDEX($D$21:$M$44,MATCH($BD318&amp;$BF318,$C$21:$C$44&amp;$B$21:$B$44,0),MATCH(BK$1,$D$16:$M$16,0))+VLOOKUP($BE318,战斗属性模型!$K$22:$O$24,BK$2,FALSE)*INDEX($BW$3:$CF$578,MATCH($BD318&amp;$BF318&amp;$BG318,$BT$3:$BT$578&amp;$BU$3:$BU$578&amp;$BV$3:$BV$578,0),MATCH(BK$1,$BW$1:$CF$1,0))</f>
        <v>0</v>
      </c>
      <c r="BL318" s="3"/>
      <c r="BM318" s="3"/>
      <c r="BN318" s="3"/>
      <c r="BO318" s="3"/>
      <c r="BP318" s="3"/>
      <c r="BQ318" s="3"/>
      <c r="BT318" t="s">
        <v>421</v>
      </c>
      <c r="BU318">
        <f t="shared" si="169"/>
        <v>2</v>
      </c>
      <c r="BV318" s="1">
        <f t="shared" si="171"/>
        <v>4</v>
      </c>
      <c r="BW318" s="3">
        <f t="array" ref="BW318">INDEX($CI$3:$EP$26,MATCH($BV318,$CH$3:$CH$26,0),MATCH(BW$1&amp;$BU318,$CI$1:$EP$1&amp;$CI$2:$EP$2,0))*VLOOKUP($BT318,$C$17:$M$20,COUNTBLANK($D$15:D$15)+1,FALSE)</f>
        <v>48</v>
      </c>
      <c r="BX318" s="3">
        <f t="array" ref="BX318">INDEX($CI$3:$EP$26,MATCH($BV318,$CH$3:$CH$26,0),MATCH(BX$1&amp;$BU318,$CI$1:$EP$1&amp;$CI$2:$EP$2,0))*VLOOKUP($BT318,$C$17:$M$20,COUNTBLANK($D$15:E$15)+1,FALSE)</f>
        <v>0</v>
      </c>
      <c r="BY318" s="3">
        <f t="array" ref="BY318">INDEX($CI$3:$EP$26,MATCH($BV318,$CH$3:$CH$26,0),MATCH(BY$1&amp;$BU318,$CI$1:$EP$1&amp;$CI$2:$EP$2,0))*VLOOKUP($BT318,$C$17:$M$20,COUNTBLANK($D$15:F$15)+1,FALSE)</f>
        <v>96</v>
      </c>
      <c r="BZ318" s="3">
        <f t="array" ref="BZ318">INDEX($CI$3:$EP$26,MATCH($BV318,$CH$3:$CH$26,0),MATCH(BZ$1&amp;$BU318,$CI$1:$EP$1&amp;$CI$2:$EP$2,0))*VLOOKUP($BT318,$C$17:$M$20,COUNTBLANK($D$15:G$15)+1,FALSE)</f>
        <v>0</v>
      </c>
      <c r="CA318" s="3">
        <f t="array" ref="CA318">INDEX($CI$3:$EP$26,MATCH($BV318,$CH$3:$CH$26,0),MATCH(CA$1&amp;$BU318,$CI$1:$EP$1&amp;$CI$2:$EP$2,0))*VLOOKUP($BT318,$C$17:$M$20,COUNTBLANK($D$15:H$15)+1,FALSE)</f>
        <v>0</v>
      </c>
      <c r="CB318" s="3">
        <f t="array" ref="CB318">INDEX($CI$3:$EP$26,MATCH($BV318,$CH$3:$CH$26,0),MATCH(CB$1&amp;$BU318,$CI$1:$EP$1&amp;$CI$2:$EP$2,0))*VLOOKUP($BT318,$C$17:$M$20,COUNTBLANK($D$15:I$15)+1,FALSE)</f>
        <v>0</v>
      </c>
      <c r="CC318" s="3">
        <f t="array" ref="CC318">INDEX($CI$3:$EP$26,MATCH($BV318,$CH$3:$CH$26,0),MATCH(CC$1&amp;$BU318,$CI$1:$EP$1&amp;$CI$2:$EP$2,0))*VLOOKUP($BT318,$C$17:$M$20,COUNTBLANK($D$15:J$15)+1,FALSE)</f>
        <v>1.4999999999999999E-2</v>
      </c>
      <c r="CD318" s="3">
        <f t="array" ref="CD318">INDEX($CI$3:$EP$26,MATCH($BV318,$CH$3:$CH$26,0),MATCH(CD$1&amp;$BU318,$CI$1:$EP$1&amp;$CI$2:$EP$2,0))*VLOOKUP($BT318,$C$17:$M$20,COUNTBLANK($D$15:K$15)+1,FALSE)</f>
        <v>1.4999999999999999E-2</v>
      </c>
      <c r="CE318" s="3">
        <f t="array" ref="CE318">INDEX($CI$3:$EP$26,MATCH($BV318,$CH$3:$CH$26,0),MATCH(CE$1&amp;$BU318,$CI$1:$EP$1&amp;$CI$2:$EP$2,0))*VLOOKUP($BT318,$C$17:$M$20,COUNTBLANK($D$15:L$15)+1,FALSE)</f>
        <v>0</v>
      </c>
      <c r="CF318" s="3">
        <f t="array" ref="CF318">INDEX($CI$3:$EP$26,MATCH($BV318,$CH$3:$CH$26,0),MATCH(CF$1&amp;$BU318,$CI$1:$EP$1&amp;$CI$2:$EP$2,0))*VLOOKUP($BT318,$C$17:$M$20,COUNTBLANK($D$15:M$15)+1,FALSE)</f>
        <v>0</v>
      </c>
    </row>
    <row r="319" spans="56:84" x14ac:dyDescent="0.2">
      <c r="BD319" t="s">
        <v>418</v>
      </c>
      <c r="BE319">
        <v>1</v>
      </c>
      <c r="BF319">
        <f t="shared" si="170"/>
        <v>5</v>
      </c>
      <c r="BG319" s="1">
        <f t="shared" si="172"/>
        <v>5</v>
      </c>
      <c r="BH319" s="3">
        <f t="array" ref="BH319">INDEX($D$21:$M$44,MATCH($BD319&amp;$BF319,$C$21:$C$44&amp;$B$21:$B$44,0),MATCH(BH$1,$D$16:$M$16,0))+VLOOKUP($BE319,战斗属性模型!$K$22:$O$24,BH$2,FALSE)*INDEX($BW$3:$CF$578,MATCH($BD319&amp;$BF319&amp;$BG319,$BT$3:$BT$578&amp;$BU$3:$BU$578&amp;$BV$3:$BV$578,0),MATCH(BH$1,$BW$1:$CF$1,0))</f>
        <v>288</v>
      </c>
      <c r="BI319" s="3">
        <f t="array" ref="BI319">INDEX($D$21:$M$44,MATCH($BD319&amp;$BF319,$C$21:$C$44&amp;$B$21:$B$44,0),MATCH(BI$1,$D$16:$M$16,0))+VLOOKUP($BE319,战斗属性模型!$K$22:$O$24,BI$2,FALSE)*INDEX($BW$3:$CF$578,MATCH($BD319&amp;$BF319&amp;$BG319,$BT$3:$BT$578&amp;$BU$3:$BU$578&amp;$BV$3:$BV$578,0),MATCH(BI$1,$BW$1:$CF$1,0))</f>
        <v>15200</v>
      </c>
      <c r="BJ319" s="3">
        <f t="array" ref="BJ319">INDEX($D$21:$M$44,MATCH($BD319&amp;$BF319,$C$21:$C$44&amp;$B$21:$B$44,0),MATCH(BJ$1,$D$16:$M$16,0))+VLOOKUP($BE319,战斗属性模型!$K$22:$O$24,BJ$2,FALSE)*INDEX($BW$3:$CF$578,MATCH($BD319&amp;$BF319&amp;$BG319,$BT$3:$BT$578&amp;$BU$3:$BU$578&amp;$BV$3:$BV$578,0),MATCH(BJ$1,$BW$1:$CF$1,0))</f>
        <v>0</v>
      </c>
      <c r="BK319" s="3">
        <f t="array" ref="BK319">INDEX($D$21:$M$44,MATCH($BD319&amp;$BF319,$C$21:$C$44&amp;$B$21:$B$44,0),MATCH(BK$1,$D$16:$M$16,0))+VLOOKUP($BE319,战斗属性模型!$K$22:$O$24,BK$2,FALSE)*INDEX($BW$3:$CF$578,MATCH($BD319&amp;$BF319&amp;$BG319,$BT$3:$BT$578&amp;$BU$3:$BU$578&amp;$BV$3:$BV$578,0),MATCH(BK$1,$BW$1:$CF$1,0))</f>
        <v>0</v>
      </c>
      <c r="BL319" s="3"/>
      <c r="BM319" s="3"/>
      <c r="BN319" s="3"/>
      <c r="BO319" s="3"/>
      <c r="BP319" s="3"/>
      <c r="BQ319" s="3"/>
      <c r="BT319" t="s">
        <v>421</v>
      </c>
      <c r="BU319">
        <f t="shared" si="169"/>
        <v>2</v>
      </c>
      <c r="BV319" s="1">
        <f t="shared" si="171"/>
        <v>5</v>
      </c>
      <c r="BW319" s="3">
        <f t="array" ref="BW319">INDEX($CI$3:$EP$26,MATCH($BV319,$CH$3:$CH$26,0),MATCH(BW$1&amp;$BU319,$CI$1:$EP$1&amp;$CI$2:$EP$2,0))*VLOOKUP($BT319,$C$17:$M$20,COUNTBLANK($D$15:D$15)+1,FALSE)</f>
        <v>60</v>
      </c>
      <c r="BX319" s="3">
        <f t="array" ref="BX319">INDEX($CI$3:$EP$26,MATCH($BV319,$CH$3:$CH$26,0),MATCH(BX$1&amp;$BU319,$CI$1:$EP$1&amp;$CI$2:$EP$2,0))*VLOOKUP($BT319,$C$17:$M$20,COUNTBLANK($D$15:E$15)+1,FALSE)</f>
        <v>0</v>
      </c>
      <c r="BY319" s="3">
        <f t="array" ref="BY319">INDEX($CI$3:$EP$26,MATCH($BV319,$CH$3:$CH$26,0),MATCH(BY$1&amp;$BU319,$CI$1:$EP$1&amp;$CI$2:$EP$2,0))*VLOOKUP($BT319,$C$17:$M$20,COUNTBLANK($D$15:F$15)+1,FALSE)</f>
        <v>120</v>
      </c>
      <c r="BZ319" s="3">
        <f t="array" ref="BZ319">INDEX($CI$3:$EP$26,MATCH($BV319,$CH$3:$CH$26,0),MATCH(BZ$1&amp;$BU319,$CI$1:$EP$1&amp;$CI$2:$EP$2,0))*VLOOKUP($BT319,$C$17:$M$20,COUNTBLANK($D$15:G$15)+1,FALSE)</f>
        <v>0</v>
      </c>
      <c r="CA319" s="3">
        <f t="array" ref="CA319">INDEX($CI$3:$EP$26,MATCH($BV319,$CH$3:$CH$26,0),MATCH(CA$1&amp;$BU319,$CI$1:$EP$1&amp;$CI$2:$EP$2,0))*VLOOKUP($BT319,$C$17:$M$20,COUNTBLANK($D$15:H$15)+1,FALSE)</f>
        <v>0</v>
      </c>
      <c r="CB319" s="3">
        <f t="array" ref="CB319">INDEX($CI$3:$EP$26,MATCH($BV319,$CH$3:$CH$26,0),MATCH(CB$1&amp;$BU319,$CI$1:$EP$1&amp;$CI$2:$EP$2,0))*VLOOKUP($BT319,$C$17:$M$20,COUNTBLANK($D$15:I$15)+1,FALSE)</f>
        <v>0</v>
      </c>
      <c r="CC319" s="3">
        <f t="array" ref="CC319">INDEX($CI$3:$EP$26,MATCH($BV319,$CH$3:$CH$26,0),MATCH(CC$1&amp;$BU319,$CI$1:$EP$1&amp;$CI$2:$EP$2,0))*VLOOKUP($BT319,$C$17:$M$20,COUNTBLANK($D$15:J$15)+1,FALSE)</f>
        <v>1.4999999999999999E-2</v>
      </c>
      <c r="CD319" s="3">
        <f t="array" ref="CD319">INDEX($CI$3:$EP$26,MATCH($BV319,$CH$3:$CH$26,0),MATCH(CD$1&amp;$BU319,$CI$1:$EP$1&amp;$CI$2:$EP$2,0))*VLOOKUP($BT319,$C$17:$M$20,COUNTBLANK($D$15:K$15)+1,FALSE)</f>
        <v>1.4999999999999999E-2</v>
      </c>
      <c r="CE319" s="3">
        <f t="array" ref="CE319">INDEX($CI$3:$EP$26,MATCH($BV319,$CH$3:$CH$26,0),MATCH(CE$1&amp;$BU319,$CI$1:$EP$1&amp;$CI$2:$EP$2,0))*VLOOKUP($BT319,$C$17:$M$20,COUNTBLANK($D$15:L$15)+1,FALSE)</f>
        <v>0</v>
      </c>
      <c r="CF319" s="3">
        <f t="array" ref="CF319">INDEX($CI$3:$EP$26,MATCH($BV319,$CH$3:$CH$26,0),MATCH(CF$1&amp;$BU319,$CI$1:$EP$1&amp;$CI$2:$EP$2,0))*VLOOKUP($BT319,$C$17:$M$20,COUNTBLANK($D$15:M$15)+1,FALSE)</f>
        <v>0</v>
      </c>
    </row>
    <row r="320" spans="56:84" x14ac:dyDescent="0.2">
      <c r="BD320" t="s">
        <v>418</v>
      </c>
      <c r="BE320">
        <v>1</v>
      </c>
      <c r="BF320">
        <f t="shared" si="170"/>
        <v>5</v>
      </c>
      <c r="BG320" s="1">
        <f t="shared" si="172"/>
        <v>6</v>
      </c>
      <c r="BH320" s="3">
        <f t="array" ref="BH320">INDEX($D$21:$M$44,MATCH($BD320&amp;$BF320,$C$21:$C$44&amp;$B$21:$B$44,0),MATCH(BH$1,$D$16:$M$16,0))+VLOOKUP($BE320,战斗属性模型!$K$22:$O$24,BH$2,FALSE)*INDEX($BW$3:$CF$578,MATCH($BD320&amp;$BF320&amp;$BG320,$BT$3:$BT$578&amp;$BU$3:$BU$578&amp;$BV$3:$BV$578,0),MATCH(BH$1,$BW$1:$CF$1,0))</f>
        <v>320</v>
      </c>
      <c r="BI320" s="3">
        <f t="array" ref="BI320">INDEX($D$21:$M$44,MATCH($BD320&amp;$BF320,$C$21:$C$44&amp;$B$21:$B$44,0),MATCH(BI$1,$D$16:$M$16,0))+VLOOKUP($BE320,战斗属性模型!$K$22:$O$24,BI$2,FALSE)*INDEX($BW$3:$CF$578,MATCH($BD320&amp;$BF320&amp;$BG320,$BT$3:$BT$578&amp;$BU$3:$BU$578&amp;$BV$3:$BV$578,0),MATCH(BI$1,$BW$1:$CF$1,0))</f>
        <v>16960</v>
      </c>
      <c r="BJ320" s="3">
        <f t="array" ref="BJ320">INDEX($D$21:$M$44,MATCH($BD320&amp;$BF320,$C$21:$C$44&amp;$B$21:$B$44,0),MATCH(BJ$1,$D$16:$M$16,0))+VLOOKUP($BE320,战斗属性模型!$K$22:$O$24,BJ$2,FALSE)*INDEX($BW$3:$CF$578,MATCH($BD320&amp;$BF320&amp;$BG320,$BT$3:$BT$578&amp;$BU$3:$BU$578&amp;$BV$3:$BV$578,0),MATCH(BJ$1,$BW$1:$CF$1,0))</f>
        <v>0</v>
      </c>
      <c r="BK320" s="3">
        <f t="array" ref="BK320">INDEX($D$21:$M$44,MATCH($BD320&amp;$BF320,$C$21:$C$44&amp;$B$21:$B$44,0),MATCH(BK$1,$D$16:$M$16,0))+VLOOKUP($BE320,战斗属性模型!$K$22:$O$24,BK$2,FALSE)*INDEX($BW$3:$CF$578,MATCH($BD320&amp;$BF320&amp;$BG320,$BT$3:$BT$578&amp;$BU$3:$BU$578&amp;$BV$3:$BV$578,0),MATCH(BK$1,$BW$1:$CF$1,0))</f>
        <v>0</v>
      </c>
      <c r="BL320" s="3"/>
      <c r="BM320" s="3"/>
      <c r="BN320" s="3"/>
      <c r="BO320" s="3"/>
      <c r="BP320" s="3"/>
      <c r="BQ320" s="3"/>
      <c r="BT320" t="s">
        <v>421</v>
      </c>
      <c r="BU320">
        <f t="shared" si="169"/>
        <v>2</v>
      </c>
      <c r="BV320" s="1">
        <f t="shared" si="171"/>
        <v>6</v>
      </c>
      <c r="BW320" s="3">
        <f t="array" ref="BW320">INDEX($CI$3:$EP$26,MATCH($BV320,$CH$3:$CH$26,0),MATCH(BW$1&amp;$BU320,$CI$1:$EP$1&amp;$CI$2:$EP$2,0))*VLOOKUP($BT320,$C$17:$M$20,COUNTBLANK($D$15:D$15)+1,FALSE)</f>
        <v>72</v>
      </c>
      <c r="BX320" s="3">
        <f t="array" ref="BX320">INDEX($CI$3:$EP$26,MATCH($BV320,$CH$3:$CH$26,0),MATCH(BX$1&amp;$BU320,$CI$1:$EP$1&amp;$CI$2:$EP$2,0))*VLOOKUP($BT320,$C$17:$M$20,COUNTBLANK($D$15:E$15)+1,FALSE)</f>
        <v>0</v>
      </c>
      <c r="BY320" s="3">
        <f t="array" ref="BY320">INDEX($CI$3:$EP$26,MATCH($BV320,$CH$3:$CH$26,0),MATCH(BY$1&amp;$BU320,$CI$1:$EP$1&amp;$CI$2:$EP$2,0))*VLOOKUP($BT320,$C$17:$M$20,COUNTBLANK($D$15:F$15)+1,FALSE)</f>
        <v>144</v>
      </c>
      <c r="BZ320" s="3">
        <f t="array" ref="BZ320">INDEX($CI$3:$EP$26,MATCH($BV320,$CH$3:$CH$26,0),MATCH(BZ$1&amp;$BU320,$CI$1:$EP$1&amp;$CI$2:$EP$2,0))*VLOOKUP($BT320,$C$17:$M$20,COUNTBLANK($D$15:G$15)+1,FALSE)</f>
        <v>0</v>
      </c>
      <c r="CA320" s="3">
        <f t="array" ref="CA320">INDEX($CI$3:$EP$26,MATCH($BV320,$CH$3:$CH$26,0),MATCH(CA$1&amp;$BU320,$CI$1:$EP$1&amp;$CI$2:$EP$2,0))*VLOOKUP($BT320,$C$17:$M$20,COUNTBLANK($D$15:H$15)+1,FALSE)</f>
        <v>0</v>
      </c>
      <c r="CB320" s="3">
        <f t="array" ref="CB320">INDEX($CI$3:$EP$26,MATCH($BV320,$CH$3:$CH$26,0),MATCH(CB$1&amp;$BU320,$CI$1:$EP$1&amp;$CI$2:$EP$2,0))*VLOOKUP($BT320,$C$17:$M$20,COUNTBLANK($D$15:I$15)+1,FALSE)</f>
        <v>0</v>
      </c>
      <c r="CC320" s="3">
        <f t="array" ref="CC320">INDEX($CI$3:$EP$26,MATCH($BV320,$CH$3:$CH$26,0),MATCH(CC$1&amp;$BU320,$CI$1:$EP$1&amp;$CI$2:$EP$2,0))*VLOOKUP($BT320,$C$17:$M$20,COUNTBLANK($D$15:J$15)+1,FALSE)</f>
        <v>1.4999999999999999E-2</v>
      </c>
      <c r="CD320" s="3">
        <f t="array" ref="CD320">INDEX($CI$3:$EP$26,MATCH($BV320,$CH$3:$CH$26,0),MATCH(CD$1&amp;$BU320,$CI$1:$EP$1&amp;$CI$2:$EP$2,0))*VLOOKUP($BT320,$C$17:$M$20,COUNTBLANK($D$15:K$15)+1,FALSE)</f>
        <v>1.4999999999999999E-2</v>
      </c>
      <c r="CE320" s="3">
        <f t="array" ref="CE320">INDEX($CI$3:$EP$26,MATCH($BV320,$CH$3:$CH$26,0),MATCH(CE$1&amp;$BU320,$CI$1:$EP$1&amp;$CI$2:$EP$2,0))*VLOOKUP($BT320,$C$17:$M$20,COUNTBLANK($D$15:L$15)+1,FALSE)</f>
        <v>0</v>
      </c>
      <c r="CF320" s="3">
        <f t="array" ref="CF320">INDEX($CI$3:$EP$26,MATCH($BV320,$CH$3:$CH$26,0),MATCH(CF$1&amp;$BU320,$CI$1:$EP$1&amp;$CI$2:$EP$2,0))*VLOOKUP($BT320,$C$17:$M$20,COUNTBLANK($D$15:M$15)+1,FALSE)</f>
        <v>0</v>
      </c>
    </row>
    <row r="321" spans="56:84" x14ac:dyDescent="0.2">
      <c r="BD321" t="s">
        <v>418</v>
      </c>
      <c r="BE321">
        <v>1</v>
      </c>
      <c r="BF321">
        <f t="shared" si="170"/>
        <v>5</v>
      </c>
      <c r="BG321" s="1">
        <f t="shared" si="172"/>
        <v>7</v>
      </c>
      <c r="BH321" s="3">
        <f t="array" ref="BH321">INDEX($D$21:$M$44,MATCH($BD321&amp;$BF321,$C$21:$C$44&amp;$B$21:$B$44,0),MATCH(BH$1,$D$16:$M$16,0))+VLOOKUP($BE321,战斗属性模型!$K$22:$O$24,BH$2,FALSE)*INDEX($BW$3:$CF$578,MATCH($BD321&amp;$BF321&amp;$BG321,$BT$3:$BT$578&amp;$BU$3:$BU$578&amp;$BV$3:$BV$578,0),MATCH(BH$1,$BW$1:$CF$1,0))</f>
        <v>352</v>
      </c>
      <c r="BI321" s="3">
        <f t="array" ref="BI321">INDEX($D$21:$M$44,MATCH($BD321&amp;$BF321,$C$21:$C$44&amp;$B$21:$B$44,0),MATCH(BI$1,$D$16:$M$16,0))+VLOOKUP($BE321,战斗属性模型!$K$22:$O$24,BI$2,FALSE)*INDEX($BW$3:$CF$578,MATCH($BD321&amp;$BF321&amp;$BG321,$BT$3:$BT$578&amp;$BU$3:$BU$578&amp;$BV$3:$BV$578,0),MATCH(BI$1,$BW$1:$CF$1,0))</f>
        <v>18720</v>
      </c>
      <c r="BJ321" s="3">
        <f t="array" ref="BJ321">INDEX($D$21:$M$44,MATCH($BD321&amp;$BF321,$C$21:$C$44&amp;$B$21:$B$44,0),MATCH(BJ$1,$D$16:$M$16,0))+VLOOKUP($BE321,战斗属性模型!$K$22:$O$24,BJ$2,FALSE)*INDEX($BW$3:$CF$578,MATCH($BD321&amp;$BF321&amp;$BG321,$BT$3:$BT$578&amp;$BU$3:$BU$578&amp;$BV$3:$BV$578,0),MATCH(BJ$1,$BW$1:$CF$1,0))</f>
        <v>0</v>
      </c>
      <c r="BK321" s="3">
        <f t="array" ref="BK321">INDEX($D$21:$M$44,MATCH($BD321&amp;$BF321,$C$21:$C$44&amp;$B$21:$B$44,0),MATCH(BK$1,$D$16:$M$16,0))+VLOOKUP($BE321,战斗属性模型!$K$22:$O$24,BK$2,FALSE)*INDEX($BW$3:$CF$578,MATCH($BD321&amp;$BF321&amp;$BG321,$BT$3:$BT$578&amp;$BU$3:$BU$578&amp;$BV$3:$BV$578,0),MATCH(BK$1,$BW$1:$CF$1,0))</f>
        <v>0</v>
      </c>
      <c r="BL321" s="3"/>
      <c r="BM321" s="3"/>
      <c r="BN321" s="3"/>
      <c r="BO321" s="3"/>
      <c r="BP321" s="3"/>
      <c r="BQ321" s="3"/>
      <c r="BT321" t="s">
        <v>421</v>
      </c>
      <c r="BU321">
        <f t="shared" si="169"/>
        <v>2</v>
      </c>
      <c r="BV321" s="1">
        <f t="shared" si="171"/>
        <v>7</v>
      </c>
      <c r="BW321" s="3">
        <f t="array" ref="BW321">INDEX($CI$3:$EP$26,MATCH($BV321,$CH$3:$CH$26,0),MATCH(BW$1&amp;$BU321,$CI$1:$EP$1&amp;$CI$2:$EP$2,0))*VLOOKUP($BT321,$C$17:$M$20,COUNTBLANK($D$15:D$15)+1,FALSE)</f>
        <v>84</v>
      </c>
      <c r="BX321" s="3">
        <f t="array" ref="BX321">INDEX($CI$3:$EP$26,MATCH($BV321,$CH$3:$CH$26,0),MATCH(BX$1&amp;$BU321,$CI$1:$EP$1&amp;$CI$2:$EP$2,0))*VLOOKUP($BT321,$C$17:$M$20,COUNTBLANK($D$15:E$15)+1,FALSE)</f>
        <v>0</v>
      </c>
      <c r="BY321" s="3">
        <f t="array" ref="BY321">INDEX($CI$3:$EP$26,MATCH($BV321,$CH$3:$CH$26,0),MATCH(BY$1&amp;$BU321,$CI$1:$EP$1&amp;$CI$2:$EP$2,0))*VLOOKUP($BT321,$C$17:$M$20,COUNTBLANK($D$15:F$15)+1,FALSE)</f>
        <v>168</v>
      </c>
      <c r="BZ321" s="3">
        <f t="array" ref="BZ321">INDEX($CI$3:$EP$26,MATCH($BV321,$CH$3:$CH$26,0),MATCH(BZ$1&amp;$BU321,$CI$1:$EP$1&amp;$CI$2:$EP$2,0))*VLOOKUP($BT321,$C$17:$M$20,COUNTBLANK($D$15:G$15)+1,FALSE)</f>
        <v>0</v>
      </c>
      <c r="CA321" s="3">
        <f t="array" ref="CA321">INDEX($CI$3:$EP$26,MATCH($BV321,$CH$3:$CH$26,0),MATCH(CA$1&amp;$BU321,$CI$1:$EP$1&amp;$CI$2:$EP$2,0))*VLOOKUP($BT321,$C$17:$M$20,COUNTBLANK($D$15:H$15)+1,FALSE)</f>
        <v>0</v>
      </c>
      <c r="CB321" s="3">
        <f t="array" ref="CB321">INDEX($CI$3:$EP$26,MATCH($BV321,$CH$3:$CH$26,0),MATCH(CB$1&amp;$BU321,$CI$1:$EP$1&amp;$CI$2:$EP$2,0))*VLOOKUP($BT321,$C$17:$M$20,COUNTBLANK($D$15:I$15)+1,FALSE)</f>
        <v>0</v>
      </c>
      <c r="CC321" s="3">
        <f t="array" ref="CC321">INDEX($CI$3:$EP$26,MATCH($BV321,$CH$3:$CH$26,0),MATCH(CC$1&amp;$BU321,$CI$1:$EP$1&amp;$CI$2:$EP$2,0))*VLOOKUP($BT321,$C$17:$M$20,COUNTBLANK($D$15:J$15)+1,FALSE)</f>
        <v>1.4999999999999999E-2</v>
      </c>
      <c r="CD321" s="3">
        <f t="array" ref="CD321">INDEX($CI$3:$EP$26,MATCH($BV321,$CH$3:$CH$26,0),MATCH(CD$1&amp;$BU321,$CI$1:$EP$1&amp;$CI$2:$EP$2,0))*VLOOKUP($BT321,$C$17:$M$20,COUNTBLANK($D$15:K$15)+1,FALSE)</f>
        <v>1.4999999999999999E-2</v>
      </c>
      <c r="CE321" s="3">
        <f t="array" ref="CE321">INDEX($CI$3:$EP$26,MATCH($BV321,$CH$3:$CH$26,0),MATCH(CE$1&amp;$BU321,$CI$1:$EP$1&amp;$CI$2:$EP$2,0))*VLOOKUP($BT321,$C$17:$M$20,COUNTBLANK($D$15:L$15)+1,FALSE)</f>
        <v>0</v>
      </c>
      <c r="CF321" s="3">
        <f t="array" ref="CF321">INDEX($CI$3:$EP$26,MATCH($BV321,$CH$3:$CH$26,0),MATCH(CF$1&amp;$BU321,$CI$1:$EP$1&amp;$CI$2:$EP$2,0))*VLOOKUP($BT321,$C$17:$M$20,COUNTBLANK($D$15:M$15)+1,FALSE)</f>
        <v>0</v>
      </c>
    </row>
    <row r="322" spans="56:84" x14ac:dyDescent="0.2">
      <c r="BD322" t="s">
        <v>418</v>
      </c>
      <c r="BE322">
        <v>1</v>
      </c>
      <c r="BF322">
        <f t="shared" si="170"/>
        <v>5</v>
      </c>
      <c r="BG322" s="1">
        <f t="shared" si="172"/>
        <v>8</v>
      </c>
      <c r="BH322" s="3">
        <f t="array" ref="BH322">INDEX($D$21:$M$44,MATCH($BD322&amp;$BF322,$C$21:$C$44&amp;$B$21:$B$44,0),MATCH(BH$1,$D$16:$M$16,0))+VLOOKUP($BE322,战斗属性模型!$K$22:$O$24,BH$2,FALSE)*INDEX($BW$3:$CF$578,MATCH($BD322&amp;$BF322&amp;$BG322,$BT$3:$BT$578&amp;$BU$3:$BU$578&amp;$BV$3:$BV$578,0),MATCH(BH$1,$BW$1:$CF$1,0))</f>
        <v>384</v>
      </c>
      <c r="BI322" s="3">
        <f t="array" ref="BI322">INDEX($D$21:$M$44,MATCH($BD322&amp;$BF322,$C$21:$C$44&amp;$B$21:$B$44,0),MATCH(BI$1,$D$16:$M$16,0))+VLOOKUP($BE322,战斗属性模型!$K$22:$O$24,BI$2,FALSE)*INDEX($BW$3:$CF$578,MATCH($BD322&amp;$BF322&amp;$BG322,$BT$3:$BT$578&amp;$BU$3:$BU$578&amp;$BV$3:$BV$578,0),MATCH(BI$1,$BW$1:$CF$1,0))</f>
        <v>20480</v>
      </c>
      <c r="BJ322" s="3">
        <f t="array" ref="BJ322">INDEX($D$21:$M$44,MATCH($BD322&amp;$BF322,$C$21:$C$44&amp;$B$21:$B$44,0),MATCH(BJ$1,$D$16:$M$16,0))+VLOOKUP($BE322,战斗属性模型!$K$22:$O$24,BJ$2,FALSE)*INDEX($BW$3:$CF$578,MATCH($BD322&amp;$BF322&amp;$BG322,$BT$3:$BT$578&amp;$BU$3:$BU$578&amp;$BV$3:$BV$578,0),MATCH(BJ$1,$BW$1:$CF$1,0))</f>
        <v>0</v>
      </c>
      <c r="BK322" s="3">
        <f t="array" ref="BK322">INDEX($D$21:$M$44,MATCH($BD322&amp;$BF322,$C$21:$C$44&amp;$B$21:$B$44,0),MATCH(BK$1,$D$16:$M$16,0))+VLOOKUP($BE322,战斗属性模型!$K$22:$O$24,BK$2,FALSE)*INDEX($BW$3:$CF$578,MATCH($BD322&amp;$BF322&amp;$BG322,$BT$3:$BT$578&amp;$BU$3:$BU$578&amp;$BV$3:$BV$578,0),MATCH(BK$1,$BW$1:$CF$1,0))</f>
        <v>0</v>
      </c>
      <c r="BL322" s="3"/>
      <c r="BM322" s="3"/>
      <c r="BN322" s="3"/>
      <c r="BO322" s="3"/>
      <c r="BP322" s="3"/>
      <c r="BQ322" s="3"/>
      <c r="BT322" t="s">
        <v>421</v>
      </c>
      <c r="BU322">
        <f t="shared" si="169"/>
        <v>2</v>
      </c>
      <c r="BV322" s="1">
        <f t="shared" si="171"/>
        <v>8</v>
      </c>
      <c r="BW322" s="3">
        <f t="array" ref="BW322">INDEX($CI$3:$EP$26,MATCH($BV322,$CH$3:$CH$26,0),MATCH(BW$1&amp;$BU322,$CI$1:$EP$1&amp;$CI$2:$EP$2,0))*VLOOKUP($BT322,$C$17:$M$20,COUNTBLANK($D$15:D$15)+1,FALSE)</f>
        <v>96</v>
      </c>
      <c r="BX322" s="3">
        <f t="array" ref="BX322">INDEX($CI$3:$EP$26,MATCH($BV322,$CH$3:$CH$26,0),MATCH(BX$1&amp;$BU322,$CI$1:$EP$1&amp;$CI$2:$EP$2,0))*VLOOKUP($BT322,$C$17:$M$20,COUNTBLANK($D$15:E$15)+1,FALSE)</f>
        <v>0</v>
      </c>
      <c r="BY322" s="3">
        <f t="array" ref="BY322">INDEX($CI$3:$EP$26,MATCH($BV322,$CH$3:$CH$26,0),MATCH(BY$1&amp;$BU322,$CI$1:$EP$1&amp;$CI$2:$EP$2,0))*VLOOKUP($BT322,$C$17:$M$20,COUNTBLANK($D$15:F$15)+1,FALSE)</f>
        <v>192</v>
      </c>
      <c r="BZ322" s="3">
        <f t="array" ref="BZ322">INDEX($CI$3:$EP$26,MATCH($BV322,$CH$3:$CH$26,0),MATCH(BZ$1&amp;$BU322,$CI$1:$EP$1&amp;$CI$2:$EP$2,0))*VLOOKUP($BT322,$C$17:$M$20,COUNTBLANK($D$15:G$15)+1,FALSE)</f>
        <v>0</v>
      </c>
      <c r="CA322" s="3">
        <f t="array" ref="CA322">INDEX($CI$3:$EP$26,MATCH($BV322,$CH$3:$CH$26,0),MATCH(CA$1&amp;$BU322,$CI$1:$EP$1&amp;$CI$2:$EP$2,0))*VLOOKUP($BT322,$C$17:$M$20,COUNTBLANK($D$15:H$15)+1,FALSE)</f>
        <v>0</v>
      </c>
      <c r="CB322" s="3">
        <f t="array" ref="CB322">INDEX($CI$3:$EP$26,MATCH($BV322,$CH$3:$CH$26,0),MATCH(CB$1&amp;$BU322,$CI$1:$EP$1&amp;$CI$2:$EP$2,0))*VLOOKUP($BT322,$C$17:$M$20,COUNTBLANK($D$15:I$15)+1,FALSE)</f>
        <v>0</v>
      </c>
      <c r="CC322" s="3">
        <f t="array" ref="CC322">INDEX($CI$3:$EP$26,MATCH($BV322,$CH$3:$CH$26,0),MATCH(CC$1&amp;$BU322,$CI$1:$EP$1&amp;$CI$2:$EP$2,0))*VLOOKUP($BT322,$C$17:$M$20,COUNTBLANK($D$15:J$15)+1,FALSE)</f>
        <v>0.03</v>
      </c>
      <c r="CD322" s="3">
        <f t="array" ref="CD322">INDEX($CI$3:$EP$26,MATCH($BV322,$CH$3:$CH$26,0),MATCH(CD$1&amp;$BU322,$CI$1:$EP$1&amp;$CI$2:$EP$2,0))*VLOOKUP($BT322,$C$17:$M$20,COUNTBLANK($D$15:K$15)+1,FALSE)</f>
        <v>0.03</v>
      </c>
      <c r="CE322" s="3">
        <f t="array" ref="CE322">INDEX($CI$3:$EP$26,MATCH($BV322,$CH$3:$CH$26,0),MATCH(CE$1&amp;$BU322,$CI$1:$EP$1&amp;$CI$2:$EP$2,0))*VLOOKUP($BT322,$C$17:$M$20,COUNTBLANK($D$15:L$15)+1,FALSE)</f>
        <v>0</v>
      </c>
      <c r="CF322" s="3">
        <f t="array" ref="CF322">INDEX($CI$3:$EP$26,MATCH($BV322,$CH$3:$CH$26,0),MATCH(CF$1&amp;$BU322,$CI$1:$EP$1&amp;$CI$2:$EP$2,0))*VLOOKUP($BT322,$C$17:$M$20,COUNTBLANK($D$15:M$15)+1,FALSE)</f>
        <v>0</v>
      </c>
    </row>
    <row r="323" spans="56:84" x14ac:dyDescent="0.2">
      <c r="BD323" t="s">
        <v>418</v>
      </c>
      <c r="BE323">
        <v>1</v>
      </c>
      <c r="BF323">
        <f t="shared" si="170"/>
        <v>5</v>
      </c>
      <c r="BG323" s="1">
        <f t="shared" si="172"/>
        <v>9</v>
      </c>
      <c r="BH323" s="3">
        <f t="array" ref="BH323">INDEX($D$21:$M$44,MATCH($BD323&amp;$BF323,$C$21:$C$44&amp;$B$21:$B$44,0),MATCH(BH$1,$D$16:$M$16,0))+VLOOKUP($BE323,战斗属性模型!$K$22:$O$24,BH$2,FALSE)*INDEX($BW$3:$CF$578,MATCH($BD323&amp;$BF323&amp;$BG323,$BT$3:$BT$578&amp;$BU$3:$BU$578&amp;$BV$3:$BV$578,0),MATCH(BH$1,$BW$1:$CF$1,0))</f>
        <v>416</v>
      </c>
      <c r="BI323" s="3">
        <f t="array" ref="BI323">INDEX($D$21:$M$44,MATCH($BD323&amp;$BF323,$C$21:$C$44&amp;$B$21:$B$44,0),MATCH(BI$1,$D$16:$M$16,0))+VLOOKUP($BE323,战斗属性模型!$K$22:$O$24,BI$2,FALSE)*INDEX($BW$3:$CF$578,MATCH($BD323&amp;$BF323&amp;$BG323,$BT$3:$BT$578&amp;$BU$3:$BU$578&amp;$BV$3:$BV$578,0),MATCH(BI$1,$BW$1:$CF$1,0))</f>
        <v>22240</v>
      </c>
      <c r="BJ323" s="3">
        <f t="array" ref="BJ323">INDEX($D$21:$M$44,MATCH($BD323&amp;$BF323,$C$21:$C$44&amp;$B$21:$B$44,0),MATCH(BJ$1,$D$16:$M$16,0))+VLOOKUP($BE323,战斗属性模型!$K$22:$O$24,BJ$2,FALSE)*INDEX($BW$3:$CF$578,MATCH($BD323&amp;$BF323&amp;$BG323,$BT$3:$BT$578&amp;$BU$3:$BU$578&amp;$BV$3:$BV$578,0),MATCH(BJ$1,$BW$1:$CF$1,0))</f>
        <v>0</v>
      </c>
      <c r="BK323" s="3">
        <f t="array" ref="BK323">INDEX($D$21:$M$44,MATCH($BD323&amp;$BF323,$C$21:$C$44&amp;$B$21:$B$44,0),MATCH(BK$1,$D$16:$M$16,0))+VLOOKUP($BE323,战斗属性模型!$K$22:$O$24,BK$2,FALSE)*INDEX($BW$3:$CF$578,MATCH($BD323&amp;$BF323&amp;$BG323,$BT$3:$BT$578&amp;$BU$3:$BU$578&amp;$BV$3:$BV$578,0),MATCH(BK$1,$BW$1:$CF$1,0))</f>
        <v>0</v>
      </c>
      <c r="BL323" s="3"/>
      <c r="BM323" s="3"/>
      <c r="BN323" s="3"/>
      <c r="BO323" s="3"/>
      <c r="BP323" s="3"/>
      <c r="BQ323" s="3"/>
      <c r="BT323" t="s">
        <v>421</v>
      </c>
      <c r="BU323">
        <f t="shared" si="169"/>
        <v>2</v>
      </c>
      <c r="BV323" s="1">
        <f t="shared" si="171"/>
        <v>9</v>
      </c>
      <c r="BW323" s="3">
        <f t="array" ref="BW323">INDEX($CI$3:$EP$26,MATCH($BV323,$CH$3:$CH$26,0),MATCH(BW$1&amp;$BU323,$CI$1:$EP$1&amp;$CI$2:$EP$2,0))*VLOOKUP($BT323,$C$17:$M$20,COUNTBLANK($D$15:D$15)+1,FALSE)</f>
        <v>108</v>
      </c>
      <c r="BX323" s="3">
        <f t="array" ref="BX323">INDEX($CI$3:$EP$26,MATCH($BV323,$CH$3:$CH$26,0),MATCH(BX$1&amp;$BU323,$CI$1:$EP$1&amp;$CI$2:$EP$2,0))*VLOOKUP($BT323,$C$17:$M$20,COUNTBLANK($D$15:E$15)+1,FALSE)</f>
        <v>0</v>
      </c>
      <c r="BY323" s="3">
        <f t="array" ref="BY323">INDEX($CI$3:$EP$26,MATCH($BV323,$CH$3:$CH$26,0),MATCH(BY$1&amp;$BU323,$CI$1:$EP$1&amp;$CI$2:$EP$2,0))*VLOOKUP($BT323,$C$17:$M$20,COUNTBLANK($D$15:F$15)+1,FALSE)</f>
        <v>216</v>
      </c>
      <c r="BZ323" s="3">
        <f t="array" ref="BZ323">INDEX($CI$3:$EP$26,MATCH($BV323,$CH$3:$CH$26,0),MATCH(BZ$1&amp;$BU323,$CI$1:$EP$1&amp;$CI$2:$EP$2,0))*VLOOKUP($BT323,$C$17:$M$20,COUNTBLANK($D$15:G$15)+1,FALSE)</f>
        <v>0</v>
      </c>
      <c r="CA323" s="3">
        <f t="array" ref="CA323">INDEX($CI$3:$EP$26,MATCH($BV323,$CH$3:$CH$26,0),MATCH(CA$1&amp;$BU323,$CI$1:$EP$1&amp;$CI$2:$EP$2,0))*VLOOKUP($BT323,$C$17:$M$20,COUNTBLANK($D$15:H$15)+1,FALSE)</f>
        <v>0</v>
      </c>
      <c r="CB323" s="3">
        <f t="array" ref="CB323">INDEX($CI$3:$EP$26,MATCH($BV323,$CH$3:$CH$26,0),MATCH(CB$1&amp;$BU323,$CI$1:$EP$1&amp;$CI$2:$EP$2,0))*VLOOKUP($BT323,$C$17:$M$20,COUNTBLANK($D$15:I$15)+1,FALSE)</f>
        <v>0</v>
      </c>
      <c r="CC323" s="3">
        <f t="array" ref="CC323">INDEX($CI$3:$EP$26,MATCH($BV323,$CH$3:$CH$26,0),MATCH(CC$1&amp;$BU323,$CI$1:$EP$1&amp;$CI$2:$EP$2,0))*VLOOKUP($BT323,$C$17:$M$20,COUNTBLANK($D$15:J$15)+1,FALSE)</f>
        <v>0.03</v>
      </c>
      <c r="CD323" s="3">
        <f t="array" ref="CD323">INDEX($CI$3:$EP$26,MATCH($BV323,$CH$3:$CH$26,0),MATCH(CD$1&amp;$BU323,$CI$1:$EP$1&amp;$CI$2:$EP$2,0))*VLOOKUP($BT323,$C$17:$M$20,COUNTBLANK($D$15:K$15)+1,FALSE)</f>
        <v>0.03</v>
      </c>
      <c r="CE323" s="3">
        <f t="array" ref="CE323">INDEX($CI$3:$EP$26,MATCH($BV323,$CH$3:$CH$26,0),MATCH(CE$1&amp;$BU323,$CI$1:$EP$1&amp;$CI$2:$EP$2,0))*VLOOKUP($BT323,$C$17:$M$20,COUNTBLANK($D$15:L$15)+1,FALSE)</f>
        <v>0</v>
      </c>
      <c r="CF323" s="3">
        <f t="array" ref="CF323">INDEX($CI$3:$EP$26,MATCH($BV323,$CH$3:$CH$26,0),MATCH(CF$1&amp;$BU323,$CI$1:$EP$1&amp;$CI$2:$EP$2,0))*VLOOKUP($BT323,$C$17:$M$20,COUNTBLANK($D$15:M$15)+1,FALSE)</f>
        <v>0</v>
      </c>
    </row>
    <row r="324" spans="56:84" x14ac:dyDescent="0.2">
      <c r="BD324" t="s">
        <v>418</v>
      </c>
      <c r="BE324">
        <v>1</v>
      </c>
      <c r="BF324">
        <f t="shared" si="170"/>
        <v>5</v>
      </c>
      <c r="BG324" s="1">
        <f t="shared" si="172"/>
        <v>10</v>
      </c>
      <c r="BH324" s="3">
        <f t="array" ref="BH324">INDEX($D$21:$M$44,MATCH($BD324&amp;$BF324,$C$21:$C$44&amp;$B$21:$B$44,0),MATCH(BH$1,$D$16:$M$16,0))+VLOOKUP($BE324,战斗属性模型!$K$22:$O$24,BH$2,FALSE)*INDEX($BW$3:$CF$578,MATCH($BD324&amp;$BF324&amp;$BG324,$BT$3:$BT$578&amp;$BU$3:$BU$578&amp;$BV$3:$BV$578,0),MATCH(BH$1,$BW$1:$CF$1,0))</f>
        <v>448</v>
      </c>
      <c r="BI324" s="3">
        <f t="array" ref="BI324">INDEX($D$21:$M$44,MATCH($BD324&amp;$BF324,$C$21:$C$44&amp;$B$21:$B$44,0),MATCH(BI$1,$D$16:$M$16,0))+VLOOKUP($BE324,战斗属性模型!$K$22:$O$24,BI$2,FALSE)*INDEX($BW$3:$CF$578,MATCH($BD324&amp;$BF324&amp;$BG324,$BT$3:$BT$578&amp;$BU$3:$BU$578&amp;$BV$3:$BV$578,0),MATCH(BI$1,$BW$1:$CF$1,0))</f>
        <v>24000</v>
      </c>
      <c r="BJ324" s="3">
        <f t="array" ref="BJ324">INDEX($D$21:$M$44,MATCH($BD324&amp;$BF324,$C$21:$C$44&amp;$B$21:$B$44,0),MATCH(BJ$1,$D$16:$M$16,0))+VLOOKUP($BE324,战斗属性模型!$K$22:$O$24,BJ$2,FALSE)*INDEX($BW$3:$CF$578,MATCH($BD324&amp;$BF324&amp;$BG324,$BT$3:$BT$578&amp;$BU$3:$BU$578&amp;$BV$3:$BV$578,0),MATCH(BJ$1,$BW$1:$CF$1,0))</f>
        <v>0</v>
      </c>
      <c r="BK324" s="3">
        <f t="array" ref="BK324">INDEX($D$21:$M$44,MATCH($BD324&amp;$BF324,$C$21:$C$44&amp;$B$21:$B$44,0),MATCH(BK$1,$D$16:$M$16,0))+VLOOKUP($BE324,战斗属性模型!$K$22:$O$24,BK$2,FALSE)*INDEX($BW$3:$CF$578,MATCH($BD324&amp;$BF324&amp;$BG324,$BT$3:$BT$578&amp;$BU$3:$BU$578&amp;$BV$3:$BV$578,0),MATCH(BK$1,$BW$1:$CF$1,0))</f>
        <v>0</v>
      </c>
      <c r="BL324" s="3"/>
      <c r="BM324" s="3"/>
      <c r="BN324" s="3"/>
      <c r="BO324" s="3"/>
      <c r="BP324" s="3"/>
      <c r="BQ324" s="3"/>
      <c r="BT324" t="s">
        <v>421</v>
      </c>
      <c r="BU324">
        <f t="shared" si="169"/>
        <v>2</v>
      </c>
      <c r="BV324" s="1">
        <f t="shared" si="171"/>
        <v>10</v>
      </c>
      <c r="BW324" s="3">
        <f t="array" ref="BW324">INDEX($CI$3:$EP$26,MATCH($BV324,$CH$3:$CH$26,0),MATCH(BW$1&amp;$BU324,$CI$1:$EP$1&amp;$CI$2:$EP$2,0))*VLOOKUP($BT324,$C$17:$M$20,COUNTBLANK($D$15:D$15)+1,FALSE)</f>
        <v>120</v>
      </c>
      <c r="BX324" s="3">
        <f t="array" ref="BX324">INDEX($CI$3:$EP$26,MATCH($BV324,$CH$3:$CH$26,0),MATCH(BX$1&amp;$BU324,$CI$1:$EP$1&amp;$CI$2:$EP$2,0))*VLOOKUP($BT324,$C$17:$M$20,COUNTBLANK($D$15:E$15)+1,FALSE)</f>
        <v>0</v>
      </c>
      <c r="BY324" s="3">
        <f t="array" ref="BY324">INDEX($CI$3:$EP$26,MATCH($BV324,$CH$3:$CH$26,0),MATCH(BY$1&amp;$BU324,$CI$1:$EP$1&amp;$CI$2:$EP$2,0))*VLOOKUP($BT324,$C$17:$M$20,COUNTBLANK($D$15:F$15)+1,FALSE)</f>
        <v>240</v>
      </c>
      <c r="BZ324" s="3">
        <f t="array" ref="BZ324">INDEX($CI$3:$EP$26,MATCH($BV324,$CH$3:$CH$26,0),MATCH(BZ$1&amp;$BU324,$CI$1:$EP$1&amp;$CI$2:$EP$2,0))*VLOOKUP($BT324,$C$17:$M$20,COUNTBLANK($D$15:G$15)+1,FALSE)</f>
        <v>0</v>
      </c>
      <c r="CA324" s="3">
        <f t="array" ref="CA324">INDEX($CI$3:$EP$26,MATCH($BV324,$CH$3:$CH$26,0),MATCH(CA$1&amp;$BU324,$CI$1:$EP$1&amp;$CI$2:$EP$2,0))*VLOOKUP($BT324,$C$17:$M$20,COUNTBLANK($D$15:H$15)+1,FALSE)</f>
        <v>0</v>
      </c>
      <c r="CB324" s="3">
        <f t="array" ref="CB324">INDEX($CI$3:$EP$26,MATCH($BV324,$CH$3:$CH$26,0),MATCH(CB$1&amp;$BU324,$CI$1:$EP$1&amp;$CI$2:$EP$2,0))*VLOOKUP($BT324,$C$17:$M$20,COUNTBLANK($D$15:I$15)+1,FALSE)</f>
        <v>0</v>
      </c>
      <c r="CC324" s="3">
        <f t="array" ref="CC324">INDEX($CI$3:$EP$26,MATCH($BV324,$CH$3:$CH$26,0),MATCH(CC$1&amp;$BU324,$CI$1:$EP$1&amp;$CI$2:$EP$2,0))*VLOOKUP($BT324,$C$17:$M$20,COUNTBLANK($D$15:J$15)+1,FALSE)</f>
        <v>0.03</v>
      </c>
      <c r="CD324" s="3">
        <f t="array" ref="CD324">INDEX($CI$3:$EP$26,MATCH($BV324,$CH$3:$CH$26,0),MATCH(CD$1&amp;$BU324,$CI$1:$EP$1&amp;$CI$2:$EP$2,0))*VLOOKUP($BT324,$C$17:$M$20,COUNTBLANK($D$15:K$15)+1,FALSE)</f>
        <v>0.03</v>
      </c>
      <c r="CE324" s="3">
        <f t="array" ref="CE324">INDEX($CI$3:$EP$26,MATCH($BV324,$CH$3:$CH$26,0),MATCH(CE$1&amp;$BU324,$CI$1:$EP$1&amp;$CI$2:$EP$2,0))*VLOOKUP($BT324,$C$17:$M$20,COUNTBLANK($D$15:L$15)+1,FALSE)</f>
        <v>0</v>
      </c>
      <c r="CF324" s="3">
        <f t="array" ref="CF324">INDEX($CI$3:$EP$26,MATCH($BV324,$CH$3:$CH$26,0),MATCH(CF$1&amp;$BU324,$CI$1:$EP$1&amp;$CI$2:$EP$2,0))*VLOOKUP($BT324,$C$17:$M$20,COUNTBLANK($D$15:M$15)+1,FALSE)</f>
        <v>0</v>
      </c>
    </row>
    <row r="325" spans="56:84" x14ac:dyDescent="0.2">
      <c r="BD325" t="s">
        <v>418</v>
      </c>
      <c r="BE325">
        <v>1</v>
      </c>
      <c r="BF325">
        <f t="shared" si="170"/>
        <v>5</v>
      </c>
      <c r="BG325" s="1">
        <f t="shared" si="172"/>
        <v>11</v>
      </c>
      <c r="BH325" s="3">
        <f t="array" ref="BH325">INDEX($D$21:$M$44,MATCH($BD325&amp;$BF325,$C$21:$C$44&amp;$B$21:$B$44,0),MATCH(BH$1,$D$16:$M$16,0))+VLOOKUP($BE325,战斗属性模型!$K$22:$O$24,BH$2,FALSE)*INDEX($BW$3:$CF$578,MATCH($BD325&amp;$BF325&amp;$BG325,$BT$3:$BT$578&amp;$BU$3:$BU$578&amp;$BV$3:$BV$578,0),MATCH(BH$1,$BW$1:$CF$1,0))</f>
        <v>480</v>
      </c>
      <c r="BI325" s="3">
        <f t="array" ref="BI325">INDEX($D$21:$M$44,MATCH($BD325&amp;$BF325,$C$21:$C$44&amp;$B$21:$B$44,0),MATCH(BI$1,$D$16:$M$16,0))+VLOOKUP($BE325,战斗属性模型!$K$22:$O$24,BI$2,FALSE)*INDEX($BW$3:$CF$578,MATCH($BD325&amp;$BF325&amp;$BG325,$BT$3:$BT$578&amp;$BU$3:$BU$578&amp;$BV$3:$BV$578,0),MATCH(BI$1,$BW$1:$CF$1,0))</f>
        <v>25760</v>
      </c>
      <c r="BJ325" s="3">
        <f t="array" ref="BJ325">INDEX($D$21:$M$44,MATCH($BD325&amp;$BF325,$C$21:$C$44&amp;$B$21:$B$44,0),MATCH(BJ$1,$D$16:$M$16,0))+VLOOKUP($BE325,战斗属性模型!$K$22:$O$24,BJ$2,FALSE)*INDEX($BW$3:$CF$578,MATCH($BD325&amp;$BF325&amp;$BG325,$BT$3:$BT$578&amp;$BU$3:$BU$578&amp;$BV$3:$BV$578,0),MATCH(BJ$1,$BW$1:$CF$1,0))</f>
        <v>0</v>
      </c>
      <c r="BK325" s="3">
        <f t="array" ref="BK325">INDEX($D$21:$M$44,MATCH($BD325&amp;$BF325,$C$21:$C$44&amp;$B$21:$B$44,0),MATCH(BK$1,$D$16:$M$16,0))+VLOOKUP($BE325,战斗属性模型!$K$22:$O$24,BK$2,FALSE)*INDEX($BW$3:$CF$578,MATCH($BD325&amp;$BF325&amp;$BG325,$BT$3:$BT$578&amp;$BU$3:$BU$578&amp;$BV$3:$BV$578,0),MATCH(BK$1,$BW$1:$CF$1,0))</f>
        <v>0</v>
      </c>
      <c r="BL325" s="3"/>
      <c r="BM325" s="3"/>
      <c r="BN325" s="3"/>
      <c r="BO325" s="3"/>
      <c r="BP325" s="3"/>
      <c r="BQ325" s="3"/>
      <c r="BT325" t="s">
        <v>421</v>
      </c>
      <c r="BU325">
        <f t="shared" si="169"/>
        <v>2</v>
      </c>
      <c r="BV325" s="1">
        <f t="shared" si="171"/>
        <v>11</v>
      </c>
      <c r="BW325" s="3">
        <f t="array" ref="BW325">INDEX($CI$3:$EP$26,MATCH($BV325,$CH$3:$CH$26,0),MATCH(BW$1&amp;$BU325,$CI$1:$EP$1&amp;$CI$2:$EP$2,0))*VLOOKUP($BT325,$C$17:$M$20,COUNTBLANK($D$15:D$15)+1,FALSE)</f>
        <v>132</v>
      </c>
      <c r="BX325" s="3">
        <f t="array" ref="BX325">INDEX($CI$3:$EP$26,MATCH($BV325,$CH$3:$CH$26,0),MATCH(BX$1&amp;$BU325,$CI$1:$EP$1&amp;$CI$2:$EP$2,0))*VLOOKUP($BT325,$C$17:$M$20,COUNTBLANK($D$15:E$15)+1,FALSE)</f>
        <v>0</v>
      </c>
      <c r="BY325" s="3">
        <f t="array" ref="BY325">INDEX($CI$3:$EP$26,MATCH($BV325,$CH$3:$CH$26,0),MATCH(BY$1&amp;$BU325,$CI$1:$EP$1&amp;$CI$2:$EP$2,0))*VLOOKUP($BT325,$C$17:$M$20,COUNTBLANK($D$15:F$15)+1,FALSE)</f>
        <v>264</v>
      </c>
      <c r="BZ325" s="3">
        <f t="array" ref="BZ325">INDEX($CI$3:$EP$26,MATCH($BV325,$CH$3:$CH$26,0),MATCH(BZ$1&amp;$BU325,$CI$1:$EP$1&amp;$CI$2:$EP$2,0))*VLOOKUP($BT325,$C$17:$M$20,COUNTBLANK($D$15:G$15)+1,FALSE)</f>
        <v>0</v>
      </c>
      <c r="CA325" s="3">
        <f t="array" ref="CA325">INDEX($CI$3:$EP$26,MATCH($BV325,$CH$3:$CH$26,0),MATCH(CA$1&amp;$BU325,$CI$1:$EP$1&amp;$CI$2:$EP$2,0))*VLOOKUP($BT325,$C$17:$M$20,COUNTBLANK($D$15:H$15)+1,FALSE)</f>
        <v>0</v>
      </c>
      <c r="CB325" s="3">
        <f t="array" ref="CB325">INDEX($CI$3:$EP$26,MATCH($BV325,$CH$3:$CH$26,0),MATCH(CB$1&amp;$BU325,$CI$1:$EP$1&amp;$CI$2:$EP$2,0))*VLOOKUP($BT325,$C$17:$M$20,COUNTBLANK($D$15:I$15)+1,FALSE)</f>
        <v>0</v>
      </c>
      <c r="CC325" s="3">
        <f t="array" ref="CC325">INDEX($CI$3:$EP$26,MATCH($BV325,$CH$3:$CH$26,0),MATCH(CC$1&amp;$BU325,$CI$1:$EP$1&amp;$CI$2:$EP$2,0))*VLOOKUP($BT325,$C$17:$M$20,COUNTBLANK($D$15:J$15)+1,FALSE)</f>
        <v>0.03</v>
      </c>
      <c r="CD325" s="3">
        <f t="array" ref="CD325">INDEX($CI$3:$EP$26,MATCH($BV325,$CH$3:$CH$26,0),MATCH(CD$1&amp;$BU325,$CI$1:$EP$1&amp;$CI$2:$EP$2,0))*VLOOKUP($BT325,$C$17:$M$20,COUNTBLANK($D$15:K$15)+1,FALSE)</f>
        <v>0.03</v>
      </c>
      <c r="CE325" s="3">
        <f t="array" ref="CE325">INDEX($CI$3:$EP$26,MATCH($BV325,$CH$3:$CH$26,0),MATCH(CE$1&amp;$BU325,$CI$1:$EP$1&amp;$CI$2:$EP$2,0))*VLOOKUP($BT325,$C$17:$M$20,COUNTBLANK($D$15:L$15)+1,FALSE)</f>
        <v>0</v>
      </c>
      <c r="CF325" s="3">
        <f t="array" ref="CF325">INDEX($CI$3:$EP$26,MATCH($BV325,$CH$3:$CH$26,0),MATCH(CF$1&amp;$BU325,$CI$1:$EP$1&amp;$CI$2:$EP$2,0))*VLOOKUP($BT325,$C$17:$M$20,COUNTBLANK($D$15:M$15)+1,FALSE)</f>
        <v>0</v>
      </c>
    </row>
    <row r="326" spans="56:84" x14ac:dyDescent="0.2">
      <c r="BD326" t="s">
        <v>418</v>
      </c>
      <c r="BE326">
        <v>1</v>
      </c>
      <c r="BF326">
        <f t="shared" si="170"/>
        <v>5</v>
      </c>
      <c r="BG326" s="1">
        <f t="shared" si="172"/>
        <v>12</v>
      </c>
      <c r="BH326" s="3">
        <f t="array" ref="BH326">INDEX($D$21:$M$44,MATCH($BD326&amp;$BF326,$C$21:$C$44&amp;$B$21:$B$44,0),MATCH(BH$1,$D$16:$M$16,0))+VLOOKUP($BE326,战斗属性模型!$K$22:$O$24,BH$2,FALSE)*INDEX($BW$3:$CF$578,MATCH($BD326&amp;$BF326&amp;$BG326,$BT$3:$BT$578&amp;$BU$3:$BU$578&amp;$BV$3:$BV$578,0),MATCH(BH$1,$BW$1:$CF$1,0))</f>
        <v>512</v>
      </c>
      <c r="BI326" s="3">
        <f t="array" ref="BI326">INDEX($D$21:$M$44,MATCH($BD326&amp;$BF326,$C$21:$C$44&amp;$B$21:$B$44,0),MATCH(BI$1,$D$16:$M$16,0))+VLOOKUP($BE326,战斗属性模型!$K$22:$O$24,BI$2,FALSE)*INDEX($BW$3:$CF$578,MATCH($BD326&amp;$BF326&amp;$BG326,$BT$3:$BT$578&amp;$BU$3:$BU$578&amp;$BV$3:$BV$578,0),MATCH(BI$1,$BW$1:$CF$1,0))</f>
        <v>27520</v>
      </c>
      <c r="BJ326" s="3">
        <f t="array" ref="BJ326">INDEX($D$21:$M$44,MATCH($BD326&amp;$BF326,$C$21:$C$44&amp;$B$21:$B$44,0),MATCH(BJ$1,$D$16:$M$16,0))+VLOOKUP($BE326,战斗属性模型!$K$22:$O$24,BJ$2,FALSE)*INDEX($BW$3:$CF$578,MATCH($BD326&amp;$BF326&amp;$BG326,$BT$3:$BT$578&amp;$BU$3:$BU$578&amp;$BV$3:$BV$578,0),MATCH(BJ$1,$BW$1:$CF$1,0))</f>
        <v>0</v>
      </c>
      <c r="BK326" s="3">
        <f t="array" ref="BK326">INDEX($D$21:$M$44,MATCH($BD326&amp;$BF326,$C$21:$C$44&amp;$B$21:$B$44,0),MATCH(BK$1,$D$16:$M$16,0))+VLOOKUP($BE326,战斗属性模型!$K$22:$O$24,BK$2,FALSE)*INDEX($BW$3:$CF$578,MATCH($BD326&amp;$BF326&amp;$BG326,$BT$3:$BT$578&amp;$BU$3:$BU$578&amp;$BV$3:$BV$578,0),MATCH(BK$1,$BW$1:$CF$1,0))</f>
        <v>0</v>
      </c>
      <c r="BL326" s="3"/>
      <c r="BM326" s="3"/>
      <c r="BN326" s="3"/>
      <c r="BO326" s="3"/>
      <c r="BP326" s="3"/>
      <c r="BQ326" s="3"/>
      <c r="BT326" t="s">
        <v>421</v>
      </c>
      <c r="BU326">
        <f t="shared" si="169"/>
        <v>2</v>
      </c>
      <c r="BV326" s="1">
        <f t="shared" si="171"/>
        <v>12</v>
      </c>
      <c r="BW326" s="3">
        <f t="array" ref="BW326">INDEX($CI$3:$EP$26,MATCH($BV326,$CH$3:$CH$26,0),MATCH(BW$1&amp;$BU326,$CI$1:$EP$1&amp;$CI$2:$EP$2,0))*VLOOKUP($BT326,$C$17:$M$20,COUNTBLANK($D$15:D$15)+1,FALSE)</f>
        <v>144</v>
      </c>
      <c r="BX326" s="3">
        <f t="array" ref="BX326">INDEX($CI$3:$EP$26,MATCH($BV326,$CH$3:$CH$26,0),MATCH(BX$1&amp;$BU326,$CI$1:$EP$1&amp;$CI$2:$EP$2,0))*VLOOKUP($BT326,$C$17:$M$20,COUNTBLANK($D$15:E$15)+1,FALSE)</f>
        <v>0</v>
      </c>
      <c r="BY326" s="3">
        <f t="array" ref="BY326">INDEX($CI$3:$EP$26,MATCH($BV326,$CH$3:$CH$26,0),MATCH(BY$1&amp;$BU326,$CI$1:$EP$1&amp;$CI$2:$EP$2,0))*VLOOKUP($BT326,$C$17:$M$20,COUNTBLANK($D$15:F$15)+1,FALSE)</f>
        <v>288</v>
      </c>
      <c r="BZ326" s="3">
        <f t="array" ref="BZ326">INDEX($CI$3:$EP$26,MATCH($BV326,$CH$3:$CH$26,0),MATCH(BZ$1&amp;$BU326,$CI$1:$EP$1&amp;$CI$2:$EP$2,0))*VLOOKUP($BT326,$C$17:$M$20,COUNTBLANK($D$15:G$15)+1,FALSE)</f>
        <v>0</v>
      </c>
      <c r="CA326" s="3">
        <f t="array" ref="CA326">INDEX($CI$3:$EP$26,MATCH($BV326,$CH$3:$CH$26,0),MATCH(CA$1&amp;$BU326,$CI$1:$EP$1&amp;$CI$2:$EP$2,0))*VLOOKUP($BT326,$C$17:$M$20,COUNTBLANK($D$15:H$15)+1,FALSE)</f>
        <v>0</v>
      </c>
      <c r="CB326" s="3">
        <f t="array" ref="CB326">INDEX($CI$3:$EP$26,MATCH($BV326,$CH$3:$CH$26,0),MATCH(CB$1&amp;$BU326,$CI$1:$EP$1&amp;$CI$2:$EP$2,0))*VLOOKUP($BT326,$C$17:$M$20,COUNTBLANK($D$15:I$15)+1,FALSE)</f>
        <v>0</v>
      </c>
      <c r="CC326" s="3">
        <f t="array" ref="CC326">INDEX($CI$3:$EP$26,MATCH($BV326,$CH$3:$CH$26,0),MATCH(CC$1&amp;$BU326,$CI$1:$EP$1&amp;$CI$2:$EP$2,0))*VLOOKUP($BT326,$C$17:$M$20,COUNTBLANK($D$15:J$15)+1,FALSE)</f>
        <v>4.4999999999999998E-2</v>
      </c>
      <c r="CD326" s="3">
        <f t="array" ref="CD326">INDEX($CI$3:$EP$26,MATCH($BV326,$CH$3:$CH$26,0),MATCH(CD$1&amp;$BU326,$CI$1:$EP$1&amp;$CI$2:$EP$2,0))*VLOOKUP($BT326,$C$17:$M$20,COUNTBLANK($D$15:K$15)+1,FALSE)</f>
        <v>4.4999999999999998E-2</v>
      </c>
      <c r="CE326" s="3">
        <f t="array" ref="CE326">INDEX($CI$3:$EP$26,MATCH($BV326,$CH$3:$CH$26,0),MATCH(CE$1&amp;$BU326,$CI$1:$EP$1&amp;$CI$2:$EP$2,0))*VLOOKUP($BT326,$C$17:$M$20,COUNTBLANK($D$15:L$15)+1,FALSE)</f>
        <v>0</v>
      </c>
      <c r="CF326" s="3">
        <f t="array" ref="CF326">INDEX($CI$3:$EP$26,MATCH($BV326,$CH$3:$CH$26,0),MATCH(CF$1&amp;$BU326,$CI$1:$EP$1&amp;$CI$2:$EP$2,0))*VLOOKUP($BT326,$C$17:$M$20,COUNTBLANK($D$15:M$15)+1,FALSE)</f>
        <v>0</v>
      </c>
    </row>
    <row r="327" spans="56:84" x14ac:dyDescent="0.2">
      <c r="BD327" t="s">
        <v>418</v>
      </c>
      <c r="BE327">
        <v>1</v>
      </c>
      <c r="BF327">
        <f t="shared" si="170"/>
        <v>5</v>
      </c>
      <c r="BG327" s="1">
        <f t="shared" si="172"/>
        <v>13</v>
      </c>
      <c r="BH327" s="3">
        <f t="array" ref="BH327">INDEX($D$21:$M$44,MATCH($BD327&amp;$BF327,$C$21:$C$44&amp;$B$21:$B$44,0),MATCH(BH$1,$D$16:$M$16,0))+VLOOKUP($BE327,战斗属性模型!$K$22:$O$24,BH$2,FALSE)*INDEX($BW$3:$CF$578,MATCH($BD327&amp;$BF327&amp;$BG327,$BT$3:$BT$578&amp;$BU$3:$BU$578&amp;$BV$3:$BV$578,0),MATCH(BH$1,$BW$1:$CF$1,0))</f>
        <v>544</v>
      </c>
      <c r="BI327" s="3">
        <f t="array" ref="BI327">INDEX($D$21:$M$44,MATCH($BD327&amp;$BF327,$C$21:$C$44&amp;$B$21:$B$44,0),MATCH(BI$1,$D$16:$M$16,0))+VLOOKUP($BE327,战斗属性模型!$K$22:$O$24,BI$2,FALSE)*INDEX($BW$3:$CF$578,MATCH($BD327&amp;$BF327&amp;$BG327,$BT$3:$BT$578&amp;$BU$3:$BU$578&amp;$BV$3:$BV$578,0),MATCH(BI$1,$BW$1:$CF$1,0))</f>
        <v>29280.000000000004</v>
      </c>
      <c r="BJ327" s="3">
        <f t="array" ref="BJ327">INDEX($D$21:$M$44,MATCH($BD327&amp;$BF327,$C$21:$C$44&amp;$B$21:$B$44,0),MATCH(BJ$1,$D$16:$M$16,0))+VLOOKUP($BE327,战斗属性模型!$K$22:$O$24,BJ$2,FALSE)*INDEX($BW$3:$CF$578,MATCH($BD327&amp;$BF327&amp;$BG327,$BT$3:$BT$578&amp;$BU$3:$BU$578&amp;$BV$3:$BV$578,0),MATCH(BJ$1,$BW$1:$CF$1,0))</f>
        <v>0</v>
      </c>
      <c r="BK327" s="3">
        <f t="array" ref="BK327">INDEX($D$21:$M$44,MATCH($BD327&amp;$BF327,$C$21:$C$44&amp;$B$21:$B$44,0),MATCH(BK$1,$D$16:$M$16,0))+VLOOKUP($BE327,战斗属性模型!$K$22:$O$24,BK$2,FALSE)*INDEX($BW$3:$CF$578,MATCH($BD327&amp;$BF327&amp;$BG327,$BT$3:$BT$578&amp;$BU$3:$BU$578&amp;$BV$3:$BV$578,0),MATCH(BK$1,$BW$1:$CF$1,0))</f>
        <v>0</v>
      </c>
      <c r="BL327" s="3"/>
      <c r="BM327" s="3"/>
      <c r="BN327" s="3"/>
      <c r="BO327" s="3"/>
      <c r="BP327" s="3"/>
      <c r="BQ327" s="3"/>
      <c r="BT327" t="s">
        <v>421</v>
      </c>
      <c r="BU327">
        <f t="shared" si="169"/>
        <v>2</v>
      </c>
      <c r="BV327" s="1">
        <f t="shared" si="171"/>
        <v>13</v>
      </c>
      <c r="BW327" s="3">
        <f t="array" ref="BW327">INDEX($CI$3:$EP$26,MATCH($BV327,$CH$3:$CH$26,0),MATCH(BW$1&amp;$BU327,$CI$1:$EP$1&amp;$CI$2:$EP$2,0))*VLOOKUP($BT327,$C$17:$M$20,COUNTBLANK($D$15:D$15)+1,FALSE)</f>
        <v>156</v>
      </c>
      <c r="BX327" s="3">
        <f t="array" ref="BX327">INDEX($CI$3:$EP$26,MATCH($BV327,$CH$3:$CH$26,0),MATCH(BX$1&amp;$BU327,$CI$1:$EP$1&amp;$CI$2:$EP$2,0))*VLOOKUP($BT327,$C$17:$M$20,COUNTBLANK($D$15:E$15)+1,FALSE)</f>
        <v>0</v>
      </c>
      <c r="BY327" s="3">
        <f t="array" ref="BY327">INDEX($CI$3:$EP$26,MATCH($BV327,$CH$3:$CH$26,0),MATCH(BY$1&amp;$BU327,$CI$1:$EP$1&amp;$CI$2:$EP$2,0))*VLOOKUP($BT327,$C$17:$M$20,COUNTBLANK($D$15:F$15)+1,FALSE)</f>
        <v>312</v>
      </c>
      <c r="BZ327" s="3">
        <f t="array" ref="BZ327">INDEX($CI$3:$EP$26,MATCH($BV327,$CH$3:$CH$26,0),MATCH(BZ$1&amp;$BU327,$CI$1:$EP$1&amp;$CI$2:$EP$2,0))*VLOOKUP($BT327,$C$17:$M$20,COUNTBLANK($D$15:G$15)+1,FALSE)</f>
        <v>0</v>
      </c>
      <c r="CA327" s="3">
        <f t="array" ref="CA327">INDEX($CI$3:$EP$26,MATCH($BV327,$CH$3:$CH$26,0),MATCH(CA$1&amp;$BU327,$CI$1:$EP$1&amp;$CI$2:$EP$2,0))*VLOOKUP($BT327,$C$17:$M$20,COUNTBLANK($D$15:H$15)+1,FALSE)</f>
        <v>0</v>
      </c>
      <c r="CB327" s="3">
        <f t="array" ref="CB327">INDEX($CI$3:$EP$26,MATCH($BV327,$CH$3:$CH$26,0),MATCH(CB$1&amp;$BU327,$CI$1:$EP$1&amp;$CI$2:$EP$2,0))*VLOOKUP($BT327,$C$17:$M$20,COUNTBLANK($D$15:I$15)+1,FALSE)</f>
        <v>0</v>
      </c>
      <c r="CC327" s="3">
        <f t="array" ref="CC327">INDEX($CI$3:$EP$26,MATCH($BV327,$CH$3:$CH$26,0),MATCH(CC$1&amp;$BU327,$CI$1:$EP$1&amp;$CI$2:$EP$2,0))*VLOOKUP($BT327,$C$17:$M$20,COUNTBLANK($D$15:J$15)+1,FALSE)</f>
        <v>4.4999999999999998E-2</v>
      </c>
      <c r="CD327" s="3">
        <f t="array" ref="CD327">INDEX($CI$3:$EP$26,MATCH($BV327,$CH$3:$CH$26,0),MATCH(CD$1&amp;$BU327,$CI$1:$EP$1&amp;$CI$2:$EP$2,0))*VLOOKUP($BT327,$C$17:$M$20,COUNTBLANK($D$15:K$15)+1,FALSE)</f>
        <v>4.4999999999999998E-2</v>
      </c>
      <c r="CE327" s="3">
        <f t="array" ref="CE327">INDEX($CI$3:$EP$26,MATCH($BV327,$CH$3:$CH$26,0),MATCH(CE$1&amp;$BU327,$CI$1:$EP$1&amp;$CI$2:$EP$2,0))*VLOOKUP($BT327,$C$17:$M$20,COUNTBLANK($D$15:L$15)+1,FALSE)</f>
        <v>0</v>
      </c>
      <c r="CF327" s="3">
        <f t="array" ref="CF327">INDEX($CI$3:$EP$26,MATCH($BV327,$CH$3:$CH$26,0),MATCH(CF$1&amp;$BU327,$CI$1:$EP$1&amp;$CI$2:$EP$2,0))*VLOOKUP($BT327,$C$17:$M$20,COUNTBLANK($D$15:M$15)+1,FALSE)</f>
        <v>0</v>
      </c>
    </row>
    <row r="328" spans="56:84" x14ac:dyDescent="0.2">
      <c r="BD328" t="s">
        <v>418</v>
      </c>
      <c r="BE328">
        <v>1</v>
      </c>
      <c r="BF328">
        <f t="shared" si="170"/>
        <v>5</v>
      </c>
      <c r="BG328" s="1">
        <f t="shared" si="172"/>
        <v>14</v>
      </c>
      <c r="BH328" s="3">
        <f t="array" ref="BH328">INDEX($D$21:$M$44,MATCH($BD328&amp;$BF328,$C$21:$C$44&amp;$B$21:$B$44,0),MATCH(BH$1,$D$16:$M$16,0))+VLOOKUP($BE328,战斗属性模型!$K$22:$O$24,BH$2,FALSE)*INDEX($BW$3:$CF$578,MATCH($BD328&amp;$BF328&amp;$BG328,$BT$3:$BT$578&amp;$BU$3:$BU$578&amp;$BV$3:$BV$578,0),MATCH(BH$1,$BW$1:$CF$1,0))</f>
        <v>576</v>
      </c>
      <c r="BI328" s="3">
        <f t="array" ref="BI328">INDEX($D$21:$M$44,MATCH($BD328&amp;$BF328,$C$21:$C$44&amp;$B$21:$B$44,0),MATCH(BI$1,$D$16:$M$16,0))+VLOOKUP($BE328,战斗属性模型!$K$22:$O$24,BI$2,FALSE)*INDEX($BW$3:$CF$578,MATCH($BD328&amp;$BF328&amp;$BG328,$BT$3:$BT$578&amp;$BU$3:$BU$578&amp;$BV$3:$BV$578,0),MATCH(BI$1,$BW$1:$CF$1,0))</f>
        <v>31040.000000000004</v>
      </c>
      <c r="BJ328" s="3">
        <f t="array" ref="BJ328">INDEX($D$21:$M$44,MATCH($BD328&amp;$BF328,$C$21:$C$44&amp;$B$21:$B$44,0),MATCH(BJ$1,$D$16:$M$16,0))+VLOOKUP($BE328,战斗属性模型!$K$22:$O$24,BJ$2,FALSE)*INDEX($BW$3:$CF$578,MATCH($BD328&amp;$BF328&amp;$BG328,$BT$3:$BT$578&amp;$BU$3:$BU$578&amp;$BV$3:$BV$578,0),MATCH(BJ$1,$BW$1:$CF$1,0))</f>
        <v>0</v>
      </c>
      <c r="BK328" s="3">
        <f t="array" ref="BK328">INDEX($D$21:$M$44,MATCH($BD328&amp;$BF328,$C$21:$C$44&amp;$B$21:$B$44,0),MATCH(BK$1,$D$16:$M$16,0))+VLOOKUP($BE328,战斗属性模型!$K$22:$O$24,BK$2,FALSE)*INDEX($BW$3:$CF$578,MATCH($BD328&amp;$BF328&amp;$BG328,$BT$3:$BT$578&amp;$BU$3:$BU$578&amp;$BV$3:$BV$578,0),MATCH(BK$1,$BW$1:$CF$1,0))</f>
        <v>0</v>
      </c>
      <c r="BL328" s="3"/>
      <c r="BM328" s="3"/>
      <c r="BN328" s="3"/>
      <c r="BO328" s="3"/>
      <c r="BP328" s="3"/>
      <c r="BQ328" s="3"/>
      <c r="BT328" t="s">
        <v>421</v>
      </c>
      <c r="BU328">
        <f t="shared" si="169"/>
        <v>2</v>
      </c>
      <c r="BV328" s="1">
        <f t="shared" si="171"/>
        <v>14</v>
      </c>
      <c r="BW328" s="3">
        <f t="array" ref="BW328">INDEX($CI$3:$EP$26,MATCH($BV328,$CH$3:$CH$26,0),MATCH(BW$1&amp;$BU328,$CI$1:$EP$1&amp;$CI$2:$EP$2,0))*VLOOKUP($BT328,$C$17:$M$20,COUNTBLANK($D$15:D$15)+1,FALSE)</f>
        <v>168</v>
      </c>
      <c r="BX328" s="3">
        <f t="array" ref="BX328">INDEX($CI$3:$EP$26,MATCH($BV328,$CH$3:$CH$26,0),MATCH(BX$1&amp;$BU328,$CI$1:$EP$1&amp;$CI$2:$EP$2,0))*VLOOKUP($BT328,$C$17:$M$20,COUNTBLANK($D$15:E$15)+1,FALSE)</f>
        <v>0</v>
      </c>
      <c r="BY328" s="3">
        <f t="array" ref="BY328">INDEX($CI$3:$EP$26,MATCH($BV328,$CH$3:$CH$26,0),MATCH(BY$1&amp;$BU328,$CI$1:$EP$1&amp;$CI$2:$EP$2,0))*VLOOKUP($BT328,$C$17:$M$20,COUNTBLANK($D$15:F$15)+1,FALSE)</f>
        <v>336</v>
      </c>
      <c r="BZ328" s="3">
        <f t="array" ref="BZ328">INDEX($CI$3:$EP$26,MATCH($BV328,$CH$3:$CH$26,0),MATCH(BZ$1&amp;$BU328,$CI$1:$EP$1&amp;$CI$2:$EP$2,0))*VLOOKUP($BT328,$C$17:$M$20,COUNTBLANK($D$15:G$15)+1,FALSE)</f>
        <v>0</v>
      </c>
      <c r="CA328" s="3">
        <f t="array" ref="CA328">INDEX($CI$3:$EP$26,MATCH($BV328,$CH$3:$CH$26,0),MATCH(CA$1&amp;$BU328,$CI$1:$EP$1&amp;$CI$2:$EP$2,0))*VLOOKUP($BT328,$C$17:$M$20,COUNTBLANK($D$15:H$15)+1,FALSE)</f>
        <v>0</v>
      </c>
      <c r="CB328" s="3">
        <f t="array" ref="CB328">INDEX($CI$3:$EP$26,MATCH($BV328,$CH$3:$CH$26,0),MATCH(CB$1&amp;$BU328,$CI$1:$EP$1&amp;$CI$2:$EP$2,0))*VLOOKUP($BT328,$C$17:$M$20,COUNTBLANK($D$15:I$15)+1,FALSE)</f>
        <v>0</v>
      </c>
      <c r="CC328" s="3">
        <f t="array" ref="CC328">INDEX($CI$3:$EP$26,MATCH($BV328,$CH$3:$CH$26,0),MATCH(CC$1&amp;$BU328,$CI$1:$EP$1&amp;$CI$2:$EP$2,0))*VLOOKUP($BT328,$C$17:$M$20,COUNTBLANK($D$15:J$15)+1,FALSE)</f>
        <v>4.4999999999999998E-2</v>
      </c>
      <c r="CD328" s="3">
        <f t="array" ref="CD328">INDEX($CI$3:$EP$26,MATCH($BV328,$CH$3:$CH$26,0),MATCH(CD$1&amp;$BU328,$CI$1:$EP$1&amp;$CI$2:$EP$2,0))*VLOOKUP($BT328,$C$17:$M$20,COUNTBLANK($D$15:K$15)+1,FALSE)</f>
        <v>4.4999999999999998E-2</v>
      </c>
      <c r="CE328" s="3">
        <f t="array" ref="CE328">INDEX($CI$3:$EP$26,MATCH($BV328,$CH$3:$CH$26,0),MATCH(CE$1&amp;$BU328,$CI$1:$EP$1&amp;$CI$2:$EP$2,0))*VLOOKUP($BT328,$C$17:$M$20,COUNTBLANK($D$15:L$15)+1,FALSE)</f>
        <v>0</v>
      </c>
      <c r="CF328" s="3">
        <f t="array" ref="CF328">INDEX($CI$3:$EP$26,MATCH($BV328,$CH$3:$CH$26,0),MATCH(CF$1&amp;$BU328,$CI$1:$EP$1&amp;$CI$2:$EP$2,0))*VLOOKUP($BT328,$C$17:$M$20,COUNTBLANK($D$15:M$15)+1,FALSE)</f>
        <v>0</v>
      </c>
    </row>
    <row r="329" spans="56:84" x14ac:dyDescent="0.2">
      <c r="BD329" t="s">
        <v>418</v>
      </c>
      <c r="BE329">
        <v>1</v>
      </c>
      <c r="BF329">
        <f t="shared" si="170"/>
        <v>5</v>
      </c>
      <c r="BG329" s="1">
        <f t="shared" si="172"/>
        <v>15</v>
      </c>
      <c r="BH329" s="3">
        <f t="array" ref="BH329">INDEX($D$21:$M$44,MATCH($BD329&amp;$BF329,$C$21:$C$44&amp;$B$21:$B$44,0),MATCH(BH$1,$D$16:$M$16,0))+VLOOKUP($BE329,战斗属性模型!$K$22:$O$24,BH$2,FALSE)*INDEX($BW$3:$CF$578,MATCH($BD329&amp;$BF329&amp;$BG329,$BT$3:$BT$578&amp;$BU$3:$BU$578&amp;$BV$3:$BV$578,0),MATCH(BH$1,$BW$1:$CF$1,0))</f>
        <v>608</v>
      </c>
      <c r="BI329" s="3">
        <f t="array" ref="BI329">INDEX($D$21:$M$44,MATCH($BD329&amp;$BF329,$C$21:$C$44&amp;$B$21:$B$44,0),MATCH(BI$1,$D$16:$M$16,0))+VLOOKUP($BE329,战斗属性模型!$K$22:$O$24,BI$2,FALSE)*INDEX($BW$3:$CF$578,MATCH($BD329&amp;$BF329&amp;$BG329,$BT$3:$BT$578&amp;$BU$3:$BU$578&amp;$BV$3:$BV$578,0),MATCH(BI$1,$BW$1:$CF$1,0))</f>
        <v>32800</v>
      </c>
      <c r="BJ329" s="3">
        <f t="array" ref="BJ329">INDEX($D$21:$M$44,MATCH($BD329&amp;$BF329,$C$21:$C$44&amp;$B$21:$B$44,0),MATCH(BJ$1,$D$16:$M$16,0))+VLOOKUP($BE329,战斗属性模型!$K$22:$O$24,BJ$2,FALSE)*INDEX($BW$3:$CF$578,MATCH($BD329&amp;$BF329&amp;$BG329,$BT$3:$BT$578&amp;$BU$3:$BU$578&amp;$BV$3:$BV$578,0),MATCH(BJ$1,$BW$1:$CF$1,0))</f>
        <v>0</v>
      </c>
      <c r="BK329" s="3">
        <f t="array" ref="BK329">INDEX($D$21:$M$44,MATCH($BD329&amp;$BF329,$C$21:$C$44&amp;$B$21:$B$44,0),MATCH(BK$1,$D$16:$M$16,0))+VLOOKUP($BE329,战斗属性模型!$K$22:$O$24,BK$2,FALSE)*INDEX($BW$3:$CF$578,MATCH($BD329&amp;$BF329&amp;$BG329,$BT$3:$BT$578&amp;$BU$3:$BU$578&amp;$BV$3:$BV$578,0),MATCH(BK$1,$BW$1:$CF$1,0))</f>
        <v>0</v>
      </c>
      <c r="BL329" s="3"/>
      <c r="BM329" s="3"/>
      <c r="BN329" s="3"/>
      <c r="BO329" s="3"/>
      <c r="BP329" s="3"/>
      <c r="BQ329" s="3"/>
      <c r="BT329" t="s">
        <v>421</v>
      </c>
      <c r="BU329">
        <f t="shared" si="169"/>
        <v>2</v>
      </c>
      <c r="BV329" s="1">
        <f t="shared" si="171"/>
        <v>15</v>
      </c>
      <c r="BW329" s="3">
        <f t="array" ref="BW329">INDEX($CI$3:$EP$26,MATCH($BV329,$CH$3:$CH$26,0),MATCH(BW$1&amp;$BU329,$CI$1:$EP$1&amp;$CI$2:$EP$2,0))*VLOOKUP($BT329,$C$17:$M$20,COUNTBLANK($D$15:D$15)+1,FALSE)</f>
        <v>180</v>
      </c>
      <c r="BX329" s="3">
        <f t="array" ref="BX329">INDEX($CI$3:$EP$26,MATCH($BV329,$CH$3:$CH$26,0),MATCH(BX$1&amp;$BU329,$CI$1:$EP$1&amp;$CI$2:$EP$2,0))*VLOOKUP($BT329,$C$17:$M$20,COUNTBLANK($D$15:E$15)+1,FALSE)</f>
        <v>0</v>
      </c>
      <c r="BY329" s="3">
        <f t="array" ref="BY329">INDEX($CI$3:$EP$26,MATCH($BV329,$CH$3:$CH$26,0),MATCH(BY$1&amp;$BU329,$CI$1:$EP$1&amp;$CI$2:$EP$2,0))*VLOOKUP($BT329,$C$17:$M$20,COUNTBLANK($D$15:F$15)+1,FALSE)</f>
        <v>360</v>
      </c>
      <c r="BZ329" s="3">
        <f t="array" ref="BZ329">INDEX($CI$3:$EP$26,MATCH($BV329,$CH$3:$CH$26,0),MATCH(BZ$1&amp;$BU329,$CI$1:$EP$1&amp;$CI$2:$EP$2,0))*VLOOKUP($BT329,$C$17:$M$20,COUNTBLANK($D$15:G$15)+1,FALSE)</f>
        <v>0</v>
      </c>
      <c r="CA329" s="3">
        <f t="array" ref="CA329">INDEX($CI$3:$EP$26,MATCH($BV329,$CH$3:$CH$26,0),MATCH(CA$1&amp;$BU329,$CI$1:$EP$1&amp;$CI$2:$EP$2,0))*VLOOKUP($BT329,$C$17:$M$20,COUNTBLANK($D$15:H$15)+1,FALSE)</f>
        <v>0</v>
      </c>
      <c r="CB329" s="3">
        <f t="array" ref="CB329">INDEX($CI$3:$EP$26,MATCH($BV329,$CH$3:$CH$26,0),MATCH(CB$1&amp;$BU329,$CI$1:$EP$1&amp;$CI$2:$EP$2,0))*VLOOKUP($BT329,$C$17:$M$20,COUNTBLANK($D$15:I$15)+1,FALSE)</f>
        <v>0</v>
      </c>
      <c r="CC329" s="3">
        <f t="array" ref="CC329">INDEX($CI$3:$EP$26,MATCH($BV329,$CH$3:$CH$26,0),MATCH(CC$1&amp;$BU329,$CI$1:$EP$1&amp;$CI$2:$EP$2,0))*VLOOKUP($BT329,$C$17:$M$20,COUNTBLANK($D$15:J$15)+1,FALSE)</f>
        <v>4.4999999999999998E-2</v>
      </c>
      <c r="CD329" s="3">
        <f t="array" ref="CD329">INDEX($CI$3:$EP$26,MATCH($BV329,$CH$3:$CH$26,0),MATCH(CD$1&amp;$BU329,$CI$1:$EP$1&amp;$CI$2:$EP$2,0))*VLOOKUP($BT329,$C$17:$M$20,COUNTBLANK($D$15:K$15)+1,FALSE)</f>
        <v>4.4999999999999998E-2</v>
      </c>
      <c r="CE329" s="3">
        <f t="array" ref="CE329">INDEX($CI$3:$EP$26,MATCH($BV329,$CH$3:$CH$26,0),MATCH(CE$1&amp;$BU329,$CI$1:$EP$1&amp;$CI$2:$EP$2,0))*VLOOKUP($BT329,$C$17:$M$20,COUNTBLANK($D$15:L$15)+1,FALSE)</f>
        <v>0</v>
      </c>
      <c r="CF329" s="3">
        <f t="array" ref="CF329">INDEX($CI$3:$EP$26,MATCH($BV329,$CH$3:$CH$26,0),MATCH(CF$1&amp;$BU329,$CI$1:$EP$1&amp;$CI$2:$EP$2,0))*VLOOKUP($BT329,$C$17:$M$20,COUNTBLANK($D$15:M$15)+1,FALSE)</f>
        <v>0</v>
      </c>
    </row>
    <row r="330" spans="56:84" x14ac:dyDescent="0.2">
      <c r="BD330" t="s">
        <v>418</v>
      </c>
      <c r="BE330">
        <v>1</v>
      </c>
      <c r="BF330">
        <f t="shared" si="170"/>
        <v>5</v>
      </c>
      <c r="BG330" s="1">
        <f t="shared" si="172"/>
        <v>16</v>
      </c>
      <c r="BH330" s="3">
        <f t="array" ref="BH330">INDEX($D$21:$M$44,MATCH($BD330&amp;$BF330,$C$21:$C$44&amp;$B$21:$B$44,0),MATCH(BH$1,$D$16:$M$16,0))+VLOOKUP($BE330,战斗属性模型!$K$22:$O$24,BH$2,FALSE)*INDEX($BW$3:$CF$578,MATCH($BD330&amp;$BF330&amp;$BG330,$BT$3:$BT$578&amp;$BU$3:$BU$578&amp;$BV$3:$BV$578,0),MATCH(BH$1,$BW$1:$CF$1,0))</f>
        <v>640</v>
      </c>
      <c r="BI330" s="3">
        <f t="array" ref="BI330">INDEX($D$21:$M$44,MATCH($BD330&amp;$BF330,$C$21:$C$44&amp;$B$21:$B$44,0),MATCH(BI$1,$D$16:$M$16,0))+VLOOKUP($BE330,战斗属性模型!$K$22:$O$24,BI$2,FALSE)*INDEX($BW$3:$CF$578,MATCH($BD330&amp;$BF330&amp;$BG330,$BT$3:$BT$578&amp;$BU$3:$BU$578&amp;$BV$3:$BV$578,0),MATCH(BI$1,$BW$1:$CF$1,0))</f>
        <v>34560</v>
      </c>
      <c r="BJ330" s="3">
        <f t="array" ref="BJ330">INDEX($D$21:$M$44,MATCH($BD330&amp;$BF330,$C$21:$C$44&amp;$B$21:$B$44,0),MATCH(BJ$1,$D$16:$M$16,0))+VLOOKUP($BE330,战斗属性模型!$K$22:$O$24,BJ$2,FALSE)*INDEX($BW$3:$CF$578,MATCH($BD330&amp;$BF330&amp;$BG330,$BT$3:$BT$578&amp;$BU$3:$BU$578&amp;$BV$3:$BV$578,0),MATCH(BJ$1,$BW$1:$CF$1,0))</f>
        <v>0</v>
      </c>
      <c r="BK330" s="3">
        <f t="array" ref="BK330">INDEX($D$21:$M$44,MATCH($BD330&amp;$BF330,$C$21:$C$44&amp;$B$21:$B$44,0),MATCH(BK$1,$D$16:$M$16,0))+VLOOKUP($BE330,战斗属性模型!$K$22:$O$24,BK$2,FALSE)*INDEX($BW$3:$CF$578,MATCH($BD330&amp;$BF330&amp;$BG330,$BT$3:$BT$578&amp;$BU$3:$BU$578&amp;$BV$3:$BV$578,0),MATCH(BK$1,$BW$1:$CF$1,0))</f>
        <v>0</v>
      </c>
      <c r="BL330" s="3"/>
      <c r="BM330" s="3"/>
      <c r="BN330" s="3"/>
      <c r="BO330" s="3"/>
      <c r="BP330" s="3"/>
      <c r="BQ330" s="3"/>
      <c r="BT330" t="s">
        <v>421</v>
      </c>
      <c r="BU330">
        <f t="shared" si="169"/>
        <v>2</v>
      </c>
      <c r="BV330" s="1">
        <f t="shared" si="171"/>
        <v>16</v>
      </c>
      <c r="BW330" s="3">
        <f t="array" ref="BW330">INDEX($CI$3:$EP$26,MATCH($BV330,$CH$3:$CH$26,0),MATCH(BW$1&amp;$BU330,$CI$1:$EP$1&amp;$CI$2:$EP$2,0))*VLOOKUP($BT330,$C$17:$M$20,COUNTBLANK($D$15:D$15)+1,FALSE)</f>
        <v>192</v>
      </c>
      <c r="BX330" s="3">
        <f t="array" ref="BX330">INDEX($CI$3:$EP$26,MATCH($BV330,$CH$3:$CH$26,0),MATCH(BX$1&amp;$BU330,$CI$1:$EP$1&amp;$CI$2:$EP$2,0))*VLOOKUP($BT330,$C$17:$M$20,COUNTBLANK($D$15:E$15)+1,FALSE)</f>
        <v>0</v>
      </c>
      <c r="BY330" s="3">
        <f t="array" ref="BY330">INDEX($CI$3:$EP$26,MATCH($BV330,$CH$3:$CH$26,0),MATCH(BY$1&amp;$BU330,$CI$1:$EP$1&amp;$CI$2:$EP$2,0))*VLOOKUP($BT330,$C$17:$M$20,COUNTBLANK($D$15:F$15)+1,FALSE)</f>
        <v>384</v>
      </c>
      <c r="BZ330" s="3">
        <f t="array" ref="BZ330">INDEX($CI$3:$EP$26,MATCH($BV330,$CH$3:$CH$26,0),MATCH(BZ$1&amp;$BU330,$CI$1:$EP$1&amp;$CI$2:$EP$2,0))*VLOOKUP($BT330,$C$17:$M$20,COUNTBLANK($D$15:G$15)+1,FALSE)</f>
        <v>0</v>
      </c>
      <c r="CA330" s="3">
        <f t="array" ref="CA330">INDEX($CI$3:$EP$26,MATCH($BV330,$CH$3:$CH$26,0),MATCH(CA$1&amp;$BU330,$CI$1:$EP$1&amp;$CI$2:$EP$2,0))*VLOOKUP($BT330,$C$17:$M$20,COUNTBLANK($D$15:H$15)+1,FALSE)</f>
        <v>0</v>
      </c>
      <c r="CB330" s="3">
        <f t="array" ref="CB330">INDEX($CI$3:$EP$26,MATCH($BV330,$CH$3:$CH$26,0),MATCH(CB$1&amp;$BU330,$CI$1:$EP$1&amp;$CI$2:$EP$2,0))*VLOOKUP($BT330,$C$17:$M$20,COUNTBLANK($D$15:I$15)+1,FALSE)</f>
        <v>0</v>
      </c>
      <c r="CC330" s="3">
        <f t="array" ref="CC330">INDEX($CI$3:$EP$26,MATCH($BV330,$CH$3:$CH$26,0),MATCH(CC$1&amp;$BU330,$CI$1:$EP$1&amp;$CI$2:$EP$2,0))*VLOOKUP($BT330,$C$17:$M$20,COUNTBLANK($D$15:J$15)+1,FALSE)</f>
        <v>0.06</v>
      </c>
      <c r="CD330" s="3">
        <f t="array" ref="CD330">INDEX($CI$3:$EP$26,MATCH($BV330,$CH$3:$CH$26,0),MATCH(CD$1&amp;$BU330,$CI$1:$EP$1&amp;$CI$2:$EP$2,0))*VLOOKUP($BT330,$C$17:$M$20,COUNTBLANK($D$15:K$15)+1,FALSE)</f>
        <v>0.06</v>
      </c>
      <c r="CE330" s="3">
        <f t="array" ref="CE330">INDEX($CI$3:$EP$26,MATCH($BV330,$CH$3:$CH$26,0),MATCH(CE$1&amp;$BU330,$CI$1:$EP$1&amp;$CI$2:$EP$2,0))*VLOOKUP($BT330,$C$17:$M$20,COUNTBLANK($D$15:L$15)+1,FALSE)</f>
        <v>0</v>
      </c>
      <c r="CF330" s="3">
        <f t="array" ref="CF330">INDEX($CI$3:$EP$26,MATCH($BV330,$CH$3:$CH$26,0),MATCH(CF$1&amp;$BU330,$CI$1:$EP$1&amp;$CI$2:$EP$2,0))*VLOOKUP($BT330,$C$17:$M$20,COUNTBLANK($D$15:M$15)+1,FALSE)</f>
        <v>0</v>
      </c>
    </row>
    <row r="331" spans="56:84" x14ac:dyDescent="0.2">
      <c r="BD331" t="s">
        <v>418</v>
      </c>
      <c r="BE331">
        <v>1</v>
      </c>
      <c r="BF331">
        <f t="shared" si="170"/>
        <v>5</v>
      </c>
      <c r="BG331" s="1">
        <f t="shared" si="172"/>
        <v>17</v>
      </c>
      <c r="BH331" s="3">
        <f t="array" ref="BH331">INDEX($D$21:$M$44,MATCH($BD331&amp;$BF331,$C$21:$C$44&amp;$B$21:$B$44,0),MATCH(BH$1,$D$16:$M$16,0))+VLOOKUP($BE331,战斗属性模型!$K$22:$O$24,BH$2,FALSE)*INDEX($BW$3:$CF$578,MATCH($BD331&amp;$BF331&amp;$BG331,$BT$3:$BT$578&amp;$BU$3:$BU$578&amp;$BV$3:$BV$578,0),MATCH(BH$1,$BW$1:$CF$1,0))</f>
        <v>672</v>
      </c>
      <c r="BI331" s="3">
        <f t="array" ref="BI331">INDEX($D$21:$M$44,MATCH($BD331&amp;$BF331,$C$21:$C$44&amp;$B$21:$B$44,0),MATCH(BI$1,$D$16:$M$16,0))+VLOOKUP($BE331,战斗属性模型!$K$22:$O$24,BI$2,FALSE)*INDEX($BW$3:$CF$578,MATCH($BD331&amp;$BF331&amp;$BG331,$BT$3:$BT$578&amp;$BU$3:$BU$578&amp;$BV$3:$BV$578,0),MATCH(BI$1,$BW$1:$CF$1,0))</f>
        <v>36320</v>
      </c>
      <c r="BJ331" s="3">
        <f t="array" ref="BJ331">INDEX($D$21:$M$44,MATCH($BD331&amp;$BF331,$C$21:$C$44&amp;$B$21:$B$44,0),MATCH(BJ$1,$D$16:$M$16,0))+VLOOKUP($BE331,战斗属性模型!$K$22:$O$24,BJ$2,FALSE)*INDEX($BW$3:$CF$578,MATCH($BD331&amp;$BF331&amp;$BG331,$BT$3:$BT$578&amp;$BU$3:$BU$578&amp;$BV$3:$BV$578,0),MATCH(BJ$1,$BW$1:$CF$1,0))</f>
        <v>0</v>
      </c>
      <c r="BK331" s="3">
        <f t="array" ref="BK331">INDEX($D$21:$M$44,MATCH($BD331&amp;$BF331,$C$21:$C$44&amp;$B$21:$B$44,0),MATCH(BK$1,$D$16:$M$16,0))+VLOOKUP($BE331,战斗属性模型!$K$22:$O$24,BK$2,FALSE)*INDEX($BW$3:$CF$578,MATCH($BD331&amp;$BF331&amp;$BG331,$BT$3:$BT$578&amp;$BU$3:$BU$578&amp;$BV$3:$BV$578,0),MATCH(BK$1,$BW$1:$CF$1,0))</f>
        <v>0</v>
      </c>
      <c r="BL331" s="3"/>
      <c r="BM331" s="3"/>
      <c r="BN331" s="3"/>
      <c r="BO331" s="3"/>
      <c r="BP331" s="3"/>
      <c r="BQ331" s="3"/>
      <c r="BT331" t="s">
        <v>421</v>
      </c>
      <c r="BU331">
        <f t="shared" si="169"/>
        <v>2</v>
      </c>
      <c r="BV331" s="1">
        <f t="shared" si="171"/>
        <v>17</v>
      </c>
      <c r="BW331" s="3">
        <f t="array" ref="BW331">INDEX($CI$3:$EP$26,MATCH($BV331,$CH$3:$CH$26,0),MATCH(BW$1&amp;$BU331,$CI$1:$EP$1&amp;$CI$2:$EP$2,0))*VLOOKUP($BT331,$C$17:$M$20,COUNTBLANK($D$15:D$15)+1,FALSE)</f>
        <v>204</v>
      </c>
      <c r="BX331" s="3">
        <f t="array" ref="BX331">INDEX($CI$3:$EP$26,MATCH($BV331,$CH$3:$CH$26,0),MATCH(BX$1&amp;$BU331,$CI$1:$EP$1&amp;$CI$2:$EP$2,0))*VLOOKUP($BT331,$C$17:$M$20,COUNTBLANK($D$15:E$15)+1,FALSE)</f>
        <v>0</v>
      </c>
      <c r="BY331" s="3">
        <f t="array" ref="BY331">INDEX($CI$3:$EP$26,MATCH($BV331,$CH$3:$CH$26,0),MATCH(BY$1&amp;$BU331,$CI$1:$EP$1&amp;$CI$2:$EP$2,0))*VLOOKUP($BT331,$C$17:$M$20,COUNTBLANK($D$15:F$15)+1,FALSE)</f>
        <v>408</v>
      </c>
      <c r="BZ331" s="3">
        <f t="array" ref="BZ331">INDEX($CI$3:$EP$26,MATCH($BV331,$CH$3:$CH$26,0),MATCH(BZ$1&amp;$BU331,$CI$1:$EP$1&amp;$CI$2:$EP$2,0))*VLOOKUP($BT331,$C$17:$M$20,COUNTBLANK($D$15:G$15)+1,FALSE)</f>
        <v>0</v>
      </c>
      <c r="CA331" s="3">
        <f t="array" ref="CA331">INDEX($CI$3:$EP$26,MATCH($BV331,$CH$3:$CH$26,0),MATCH(CA$1&amp;$BU331,$CI$1:$EP$1&amp;$CI$2:$EP$2,0))*VLOOKUP($BT331,$C$17:$M$20,COUNTBLANK($D$15:H$15)+1,FALSE)</f>
        <v>0</v>
      </c>
      <c r="CB331" s="3">
        <f t="array" ref="CB331">INDEX($CI$3:$EP$26,MATCH($BV331,$CH$3:$CH$26,0),MATCH(CB$1&amp;$BU331,$CI$1:$EP$1&amp;$CI$2:$EP$2,0))*VLOOKUP($BT331,$C$17:$M$20,COUNTBLANK($D$15:I$15)+1,FALSE)</f>
        <v>0</v>
      </c>
      <c r="CC331" s="3">
        <f t="array" ref="CC331">INDEX($CI$3:$EP$26,MATCH($BV331,$CH$3:$CH$26,0),MATCH(CC$1&amp;$BU331,$CI$1:$EP$1&amp;$CI$2:$EP$2,0))*VLOOKUP($BT331,$C$17:$M$20,COUNTBLANK($D$15:J$15)+1,FALSE)</f>
        <v>0.06</v>
      </c>
      <c r="CD331" s="3">
        <f t="array" ref="CD331">INDEX($CI$3:$EP$26,MATCH($BV331,$CH$3:$CH$26,0),MATCH(CD$1&amp;$BU331,$CI$1:$EP$1&amp;$CI$2:$EP$2,0))*VLOOKUP($BT331,$C$17:$M$20,COUNTBLANK($D$15:K$15)+1,FALSE)</f>
        <v>0.06</v>
      </c>
      <c r="CE331" s="3">
        <f t="array" ref="CE331">INDEX($CI$3:$EP$26,MATCH($BV331,$CH$3:$CH$26,0),MATCH(CE$1&amp;$BU331,$CI$1:$EP$1&amp;$CI$2:$EP$2,0))*VLOOKUP($BT331,$C$17:$M$20,COUNTBLANK($D$15:L$15)+1,FALSE)</f>
        <v>0</v>
      </c>
      <c r="CF331" s="3">
        <f t="array" ref="CF331">INDEX($CI$3:$EP$26,MATCH($BV331,$CH$3:$CH$26,0),MATCH(CF$1&amp;$BU331,$CI$1:$EP$1&amp;$CI$2:$EP$2,0))*VLOOKUP($BT331,$C$17:$M$20,COUNTBLANK($D$15:M$15)+1,FALSE)</f>
        <v>0</v>
      </c>
    </row>
    <row r="332" spans="56:84" x14ac:dyDescent="0.2">
      <c r="BD332" t="s">
        <v>418</v>
      </c>
      <c r="BE332">
        <v>1</v>
      </c>
      <c r="BF332">
        <f t="shared" si="170"/>
        <v>5</v>
      </c>
      <c r="BG332" s="1">
        <f t="shared" si="172"/>
        <v>18</v>
      </c>
      <c r="BH332" s="3">
        <f t="array" ref="BH332">INDEX($D$21:$M$44,MATCH($BD332&amp;$BF332,$C$21:$C$44&amp;$B$21:$B$44,0),MATCH(BH$1,$D$16:$M$16,0))+VLOOKUP($BE332,战斗属性模型!$K$22:$O$24,BH$2,FALSE)*INDEX($BW$3:$CF$578,MATCH($BD332&amp;$BF332&amp;$BG332,$BT$3:$BT$578&amp;$BU$3:$BU$578&amp;$BV$3:$BV$578,0),MATCH(BH$1,$BW$1:$CF$1,0))</f>
        <v>704</v>
      </c>
      <c r="BI332" s="3">
        <f t="array" ref="BI332">INDEX($D$21:$M$44,MATCH($BD332&amp;$BF332,$C$21:$C$44&amp;$B$21:$B$44,0),MATCH(BI$1,$D$16:$M$16,0))+VLOOKUP($BE332,战斗属性模型!$K$22:$O$24,BI$2,FALSE)*INDEX($BW$3:$CF$578,MATCH($BD332&amp;$BF332&amp;$BG332,$BT$3:$BT$578&amp;$BU$3:$BU$578&amp;$BV$3:$BV$578,0),MATCH(BI$1,$BW$1:$CF$1,0))</f>
        <v>38080</v>
      </c>
      <c r="BJ332" s="3">
        <f t="array" ref="BJ332">INDEX($D$21:$M$44,MATCH($BD332&amp;$BF332,$C$21:$C$44&amp;$B$21:$B$44,0),MATCH(BJ$1,$D$16:$M$16,0))+VLOOKUP($BE332,战斗属性模型!$K$22:$O$24,BJ$2,FALSE)*INDEX($BW$3:$CF$578,MATCH($BD332&amp;$BF332&amp;$BG332,$BT$3:$BT$578&amp;$BU$3:$BU$578&amp;$BV$3:$BV$578,0),MATCH(BJ$1,$BW$1:$CF$1,0))</f>
        <v>0</v>
      </c>
      <c r="BK332" s="3">
        <f t="array" ref="BK332">INDEX($D$21:$M$44,MATCH($BD332&amp;$BF332,$C$21:$C$44&amp;$B$21:$B$44,0),MATCH(BK$1,$D$16:$M$16,0))+VLOOKUP($BE332,战斗属性模型!$K$22:$O$24,BK$2,FALSE)*INDEX($BW$3:$CF$578,MATCH($BD332&amp;$BF332&amp;$BG332,$BT$3:$BT$578&amp;$BU$3:$BU$578&amp;$BV$3:$BV$578,0),MATCH(BK$1,$BW$1:$CF$1,0))</f>
        <v>0</v>
      </c>
      <c r="BL332" s="3"/>
      <c r="BM332" s="3"/>
      <c r="BN332" s="3"/>
      <c r="BO332" s="3"/>
      <c r="BP332" s="3"/>
      <c r="BQ332" s="3"/>
      <c r="BT332" t="s">
        <v>421</v>
      </c>
      <c r="BU332">
        <f t="shared" si="169"/>
        <v>2</v>
      </c>
      <c r="BV332" s="1">
        <f t="shared" si="171"/>
        <v>18</v>
      </c>
      <c r="BW332" s="3">
        <f t="array" ref="BW332">INDEX($CI$3:$EP$26,MATCH($BV332,$CH$3:$CH$26,0),MATCH(BW$1&amp;$BU332,$CI$1:$EP$1&amp;$CI$2:$EP$2,0))*VLOOKUP($BT332,$C$17:$M$20,COUNTBLANK($D$15:D$15)+1,FALSE)</f>
        <v>216</v>
      </c>
      <c r="BX332" s="3">
        <f t="array" ref="BX332">INDEX($CI$3:$EP$26,MATCH($BV332,$CH$3:$CH$26,0),MATCH(BX$1&amp;$BU332,$CI$1:$EP$1&amp;$CI$2:$EP$2,0))*VLOOKUP($BT332,$C$17:$M$20,COUNTBLANK($D$15:E$15)+1,FALSE)</f>
        <v>0</v>
      </c>
      <c r="BY332" s="3">
        <f t="array" ref="BY332">INDEX($CI$3:$EP$26,MATCH($BV332,$CH$3:$CH$26,0),MATCH(BY$1&amp;$BU332,$CI$1:$EP$1&amp;$CI$2:$EP$2,0))*VLOOKUP($BT332,$C$17:$M$20,COUNTBLANK($D$15:F$15)+1,FALSE)</f>
        <v>432</v>
      </c>
      <c r="BZ332" s="3">
        <f t="array" ref="BZ332">INDEX($CI$3:$EP$26,MATCH($BV332,$CH$3:$CH$26,0),MATCH(BZ$1&amp;$BU332,$CI$1:$EP$1&amp;$CI$2:$EP$2,0))*VLOOKUP($BT332,$C$17:$M$20,COUNTBLANK($D$15:G$15)+1,FALSE)</f>
        <v>0</v>
      </c>
      <c r="CA332" s="3">
        <f t="array" ref="CA332">INDEX($CI$3:$EP$26,MATCH($BV332,$CH$3:$CH$26,0),MATCH(CA$1&amp;$BU332,$CI$1:$EP$1&amp;$CI$2:$EP$2,0))*VLOOKUP($BT332,$C$17:$M$20,COUNTBLANK($D$15:H$15)+1,FALSE)</f>
        <v>0</v>
      </c>
      <c r="CB332" s="3">
        <f t="array" ref="CB332">INDEX($CI$3:$EP$26,MATCH($BV332,$CH$3:$CH$26,0),MATCH(CB$1&amp;$BU332,$CI$1:$EP$1&amp;$CI$2:$EP$2,0))*VLOOKUP($BT332,$C$17:$M$20,COUNTBLANK($D$15:I$15)+1,FALSE)</f>
        <v>0</v>
      </c>
      <c r="CC332" s="3">
        <f t="array" ref="CC332">INDEX($CI$3:$EP$26,MATCH($BV332,$CH$3:$CH$26,0),MATCH(CC$1&amp;$BU332,$CI$1:$EP$1&amp;$CI$2:$EP$2,0))*VLOOKUP($BT332,$C$17:$M$20,COUNTBLANK($D$15:J$15)+1,FALSE)</f>
        <v>0.06</v>
      </c>
      <c r="CD332" s="3">
        <f t="array" ref="CD332">INDEX($CI$3:$EP$26,MATCH($BV332,$CH$3:$CH$26,0),MATCH(CD$1&amp;$BU332,$CI$1:$EP$1&amp;$CI$2:$EP$2,0))*VLOOKUP($BT332,$C$17:$M$20,COUNTBLANK($D$15:K$15)+1,FALSE)</f>
        <v>0.06</v>
      </c>
      <c r="CE332" s="3">
        <f t="array" ref="CE332">INDEX($CI$3:$EP$26,MATCH($BV332,$CH$3:$CH$26,0),MATCH(CE$1&amp;$BU332,$CI$1:$EP$1&amp;$CI$2:$EP$2,0))*VLOOKUP($BT332,$C$17:$M$20,COUNTBLANK($D$15:L$15)+1,FALSE)</f>
        <v>0</v>
      </c>
      <c r="CF332" s="3">
        <f t="array" ref="CF332">INDEX($CI$3:$EP$26,MATCH($BV332,$CH$3:$CH$26,0),MATCH(CF$1&amp;$BU332,$CI$1:$EP$1&amp;$CI$2:$EP$2,0))*VLOOKUP($BT332,$C$17:$M$20,COUNTBLANK($D$15:M$15)+1,FALSE)</f>
        <v>0</v>
      </c>
    </row>
    <row r="333" spans="56:84" x14ac:dyDescent="0.2">
      <c r="BD333" t="s">
        <v>418</v>
      </c>
      <c r="BE333">
        <v>1</v>
      </c>
      <c r="BF333">
        <f t="shared" si="170"/>
        <v>5</v>
      </c>
      <c r="BG333" s="1">
        <f t="shared" si="172"/>
        <v>19</v>
      </c>
      <c r="BH333" s="3">
        <f t="array" ref="BH333">INDEX($D$21:$M$44,MATCH($BD333&amp;$BF333,$C$21:$C$44&amp;$B$21:$B$44,0),MATCH(BH$1,$D$16:$M$16,0))+VLOOKUP($BE333,战斗属性模型!$K$22:$O$24,BH$2,FALSE)*INDEX($BW$3:$CF$578,MATCH($BD333&amp;$BF333&amp;$BG333,$BT$3:$BT$578&amp;$BU$3:$BU$578&amp;$BV$3:$BV$578,0),MATCH(BH$1,$BW$1:$CF$1,0))</f>
        <v>736</v>
      </c>
      <c r="BI333" s="3">
        <f t="array" ref="BI333">INDEX($D$21:$M$44,MATCH($BD333&amp;$BF333,$C$21:$C$44&amp;$B$21:$B$44,0),MATCH(BI$1,$D$16:$M$16,0))+VLOOKUP($BE333,战斗属性模型!$K$22:$O$24,BI$2,FALSE)*INDEX($BW$3:$CF$578,MATCH($BD333&amp;$BF333&amp;$BG333,$BT$3:$BT$578&amp;$BU$3:$BU$578&amp;$BV$3:$BV$578,0),MATCH(BI$1,$BW$1:$CF$1,0))</f>
        <v>39840</v>
      </c>
      <c r="BJ333" s="3">
        <f t="array" ref="BJ333">INDEX($D$21:$M$44,MATCH($BD333&amp;$BF333,$C$21:$C$44&amp;$B$21:$B$44,0),MATCH(BJ$1,$D$16:$M$16,0))+VLOOKUP($BE333,战斗属性模型!$K$22:$O$24,BJ$2,FALSE)*INDEX($BW$3:$CF$578,MATCH($BD333&amp;$BF333&amp;$BG333,$BT$3:$BT$578&amp;$BU$3:$BU$578&amp;$BV$3:$BV$578,0),MATCH(BJ$1,$BW$1:$CF$1,0))</f>
        <v>0</v>
      </c>
      <c r="BK333" s="3">
        <f t="array" ref="BK333">INDEX($D$21:$M$44,MATCH($BD333&amp;$BF333,$C$21:$C$44&amp;$B$21:$B$44,0),MATCH(BK$1,$D$16:$M$16,0))+VLOOKUP($BE333,战斗属性模型!$K$22:$O$24,BK$2,FALSE)*INDEX($BW$3:$CF$578,MATCH($BD333&amp;$BF333&amp;$BG333,$BT$3:$BT$578&amp;$BU$3:$BU$578&amp;$BV$3:$BV$578,0),MATCH(BK$1,$BW$1:$CF$1,0))</f>
        <v>0</v>
      </c>
      <c r="BL333" s="3"/>
      <c r="BM333" s="3"/>
      <c r="BN333" s="3"/>
      <c r="BO333" s="3"/>
      <c r="BP333" s="3"/>
      <c r="BQ333" s="3"/>
      <c r="BT333" t="s">
        <v>421</v>
      </c>
      <c r="BU333">
        <f t="shared" si="169"/>
        <v>2</v>
      </c>
      <c r="BV333" s="1">
        <f t="shared" si="171"/>
        <v>19</v>
      </c>
      <c r="BW333" s="3">
        <f t="array" ref="BW333">INDEX($CI$3:$EP$26,MATCH($BV333,$CH$3:$CH$26,0),MATCH(BW$1&amp;$BU333,$CI$1:$EP$1&amp;$CI$2:$EP$2,0))*VLOOKUP($BT333,$C$17:$M$20,COUNTBLANK($D$15:D$15)+1,FALSE)</f>
        <v>228</v>
      </c>
      <c r="BX333" s="3">
        <f t="array" ref="BX333">INDEX($CI$3:$EP$26,MATCH($BV333,$CH$3:$CH$26,0),MATCH(BX$1&amp;$BU333,$CI$1:$EP$1&amp;$CI$2:$EP$2,0))*VLOOKUP($BT333,$C$17:$M$20,COUNTBLANK($D$15:E$15)+1,FALSE)</f>
        <v>0</v>
      </c>
      <c r="BY333" s="3">
        <f t="array" ref="BY333">INDEX($CI$3:$EP$26,MATCH($BV333,$CH$3:$CH$26,0),MATCH(BY$1&amp;$BU333,$CI$1:$EP$1&amp;$CI$2:$EP$2,0))*VLOOKUP($BT333,$C$17:$M$20,COUNTBLANK($D$15:F$15)+1,FALSE)</f>
        <v>456</v>
      </c>
      <c r="BZ333" s="3">
        <f t="array" ref="BZ333">INDEX($CI$3:$EP$26,MATCH($BV333,$CH$3:$CH$26,0),MATCH(BZ$1&amp;$BU333,$CI$1:$EP$1&amp;$CI$2:$EP$2,0))*VLOOKUP($BT333,$C$17:$M$20,COUNTBLANK($D$15:G$15)+1,FALSE)</f>
        <v>0</v>
      </c>
      <c r="CA333" s="3">
        <f t="array" ref="CA333">INDEX($CI$3:$EP$26,MATCH($BV333,$CH$3:$CH$26,0),MATCH(CA$1&amp;$BU333,$CI$1:$EP$1&amp;$CI$2:$EP$2,0))*VLOOKUP($BT333,$C$17:$M$20,COUNTBLANK($D$15:H$15)+1,FALSE)</f>
        <v>0</v>
      </c>
      <c r="CB333" s="3">
        <f t="array" ref="CB333">INDEX($CI$3:$EP$26,MATCH($BV333,$CH$3:$CH$26,0),MATCH(CB$1&amp;$BU333,$CI$1:$EP$1&amp;$CI$2:$EP$2,0))*VLOOKUP($BT333,$C$17:$M$20,COUNTBLANK($D$15:I$15)+1,FALSE)</f>
        <v>0</v>
      </c>
      <c r="CC333" s="3">
        <f t="array" ref="CC333">INDEX($CI$3:$EP$26,MATCH($BV333,$CH$3:$CH$26,0),MATCH(CC$1&amp;$BU333,$CI$1:$EP$1&amp;$CI$2:$EP$2,0))*VLOOKUP($BT333,$C$17:$M$20,COUNTBLANK($D$15:J$15)+1,FALSE)</f>
        <v>0.06</v>
      </c>
      <c r="CD333" s="3">
        <f t="array" ref="CD333">INDEX($CI$3:$EP$26,MATCH($BV333,$CH$3:$CH$26,0),MATCH(CD$1&amp;$BU333,$CI$1:$EP$1&amp;$CI$2:$EP$2,0))*VLOOKUP($BT333,$C$17:$M$20,COUNTBLANK($D$15:K$15)+1,FALSE)</f>
        <v>0.06</v>
      </c>
      <c r="CE333" s="3">
        <f t="array" ref="CE333">INDEX($CI$3:$EP$26,MATCH($BV333,$CH$3:$CH$26,0),MATCH(CE$1&amp;$BU333,$CI$1:$EP$1&amp;$CI$2:$EP$2,0))*VLOOKUP($BT333,$C$17:$M$20,COUNTBLANK($D$15:L$15)+1,FALSE)</f>
        <v>0</v>
      </c>
      <c r="CF333" s="3">
        <f t="array" ref="CF333">INDEX($CI$3:$EP$26,MATCH($BV333,$CH$3:$CH$26,0),MATCH(CF$1&amp;$BU333,$CI$1:$EP$1&amp;$CI$2:$EP$2,0))*VLOOKUP($BT333,$C$17:$M$20,COUNTBLANK($D$15:M$15)+1,FALSE)</f>
        <v>0</v>
      </c>
    </row>
    <row r="334" spans="56:84" x14ac:dyDescent="0.2">
      <c r="BD334" t="s">
        <v>418</v>
      </c>
      <c r="BE334">
        <v>1</v>
      </c>
      <c r="BF334">
        <f t="shared" si="170"/>
        <v>5</v>
      </c>
      <c r="BG334" s="1">
        <f t="shared" si="172"/>
        <v>20</v>
      </c>
      <c r="BH334" s="3">
        <f t="array" ref="BH334">INDEX($D$21:$M$44,MATCH($BD334&amp;$BF334,$C$21:$C$44&amp;$B$21:$B$44,0),MATCH(BH$1,$D$16:$M$16,0))+VLOOKUP($BE334,战斗属性模型!$K$22:$O$24,BH$2,FALSE)*INDEX($BW$3:$CF$578,MATCH($BD334&amp;$BF334&amp;$BG334,$BT$3:$BT$578&amp;$BU$3:$BU$578&amp;$BV$3:$BV$578,0),MATCH(BH$1,$BW$1:$CF$1,0))</f>
        <v>768</v>
      </c>
      <c r="BI334" s="3">
        <f t="array" ref="BI334">INDEX($D$21:$M$44,MATCH($BD334&amp;$BF334,$C$21:$C$44&amp;$B$21:$B$44,0),MATCH(BI$1,$D$16:$M$16,0))+VLOOKUP($BE334,战斗属性模型!$K$22:$O$24,BI$2,FALSE)*INDEX($BW$3:$CF$578,MATCH($BD334&amp;$BF334&amp;$BG334,$BT$3:$BT$578&amp;$BU$3:$BU$578&amp;$BV$3:$BV$578,0),MATCH(BI$1,$BW$1:$CF$1,0))</f>
        <v>41600</v>
      </c>
      <c r="BJ334" s="3">
        <f t="array" ref="BJ334">INDEX($D$21:$M$44,MATCH($BD334&amp;$BF334,$C$21:$C$44&amp;$B$21:$B$44,0),MATCH(BJ$1,$D$16:$M$16,0))+VLOOKUP($BE334,战斗属性模型!$K$22:$O$24,BJ$2,FALSE)*INDEX($BW$3:$CF$578,MATCH($BD334&amp;$BF334&amp;$BG334,$BT$3:$BT$578&amp;$BU$3:$BU$578&amp;$BV$3:$BV$578,0),MATCH(BJ$1,$BW$1:$CF$1,0))</f>
        <v>0</v>
      </c>
      <c r="BK334" s="3">
        <f t="array" ref="BK334">INDEX($D$21:$M$44,MATCH($BD334&amp;$BF334,$C$21:$C$44&amp;$B$21:$B$44,0),MATCH(BK$1,$D$16:$M$16,0))+VLOOKUP($BE334,战斗属性模型!$K$22:$O$24,BK$2,FALSE)*INDEX($BW$3:$CF$578,MATCH($BD334&amp;$BF334&amp;$BG334,$BT$3:$BT$578&amp;$BU$3:$BU$578&amp;$BV$3:$BV$578,0),MATCH(BK$1,$BW$1:$CF$1,0))</f>
        <v>0</v>
      </c>
      <c r="BL334" s="3"/>
      <c r="BM334" s="3"/>
      <c r="BN334" s="3"/>
      <c r="BO334" s="3"/>
      <c r="BP334" s="3"/>
      <c r="BQ334" s="3"/>
      <c r="BT334" t="s">
        <v>421</v>
      </c>
      <c r="BU334">
        <f t="shared" si="169"/>
        <v>2</v>
      </c>
      <c r="BV334" s="1">
        <f t="shared" si="171"/>
        <v>20</v>
      </c>
      <c r="BW334" s="3">
        <f t="array" ref="BW334">INDEX($CI$3:$EP$26,MATCH($BV334,$CH$3:$CH$26,0),MATCH(BW$1&amp;$BU334,$CI$1:$EP$1&amp;$CI$2:$EP$2,0))*VLOOKUP($BT334,$C$17:$M$20,COUNTBLANK($D$15:D$15)+1,FALSE)</f>
        <v>240</v>
      </c>
      <c r="BX334" s="3">
        <f t="array" ref="BX334">INDEX($CI$3:$EP$26,MATCH($BV334,$CH$3:$CH$26,0),MATCH(BX$1&amp;$BU334,$CI$1:$EP$1&amp;$CI$2:$EP$2,0))*VLOOKUP($BT334,$C$17:$M$20,COUNTBLANK($D$15:E$15)+1,FALSE)</f>
        <v>0</v>
      </c>
      <c r="BY334" s="3">
        <f t="array" ref="BY334">INDEX($CI$3:$EP$26,MATCH($BV334,$CH$3:$CH$26,0),MATCH(BY$1&amp;$BU334,$CI$1:$EP$1&amp;$CI$2:$EP$2,0))*VLOOKUP($BT334,$C$17:$M$20,COUNTBLANK($D$15:F$15)+1,FALSE)</f>
        <v>480</v>
      </c>
      <c r="BZ334" s="3">
        <f t="array" ref="BZ334">INDEX($CI$3:$EP$26,MATCH($BV334,$CH$3:$CH$26,0),MATCH(BZ$1&amp;$BU334,$CI$1:$EP$1&amp;$CI$2:$EP$2,0))*VLOOKUP($BT334,$C$17:$M$20,COUNTBLANK($D$15:G$15)+1,FALSE)</f>
        <v>0</v>
      </c>
      <c r="CA334" s="3">
        <f t="array" ref="CA334">INDEX($CI$3:$EP$26,MATCH($BV334,$CH$3:$CH$26,0),MATCH(CA$1&amp;$BU334,$CI$1:$EP$1&amp;$CI$2:$EP$2,0))*VLOOKUP($BT334,$C$17:$M$20,COUNTBLANK($D$15:H$15)+1,FALSE)</f>
        <v>0</v>
      </c>
      <c r="CB334" s="3">
        <f t="array" ref="CB334">INDEX($CI$3:$EP$26,MATCH($BV334,$CH$3:$CH$26,0),MATCH(CB$1&amp;$BU334,$CI$1:$EP$1&amp;$CI$2:$EP$2,0))*VLOOKUP($BT334,$C$17:$M$20,COUNTBLANK($D$15:I$15)+1,FALSE)</f>
        <v>0</v>
      </c>
      <c r="CC334" s="3">
        <f t="array" ref="CC334">INDEX($CI$3:$EP$26,MATCH($BV334,$CH$3:$CH$26,0),MATCH(CC$1&amp;$BU334,$CI$1:$EP$1&amp;$CI$2:$EP$2,0))*VLOOKUP($BT334,$C$17:$M$20,COUNTBLANK($D$15:J$15)+1,FALSE)</f>
        <v>7.5000000000000011E-2</v>
      </c>
      <c r="CD334" s="3">
        <f t="array" ref="CD334">INDEX($CI$3:$EP$26,MATCH($BV334,$CH$3:$CH$26,0),MATCH(CD$1&amp;$BU334,$CI$1:$EP$1&amp;$CI$2:$EP$2,0))*VLOOKUP($BT334,$C$17:$M$20,COUNTBLANK($D$15:K$15)+1,FALSE)</f>
        <v>7.5000000000000011E-2</v>
      </c>
      <c r="CE334" s="3">
        <f t="array" ref="CE334">INDEX($CI$3:$EP$26,MATCH($BV334,$CH$3:$CH$26,0),MATCH(CE$1&amp;$BU334,$CI$1:$EP$1&amp;$CI$2:$EP$2,0))*VLOOKUP($BT334,$C$17:$M$20,COUNTBLANK($D$15:L$15)+1,FALSE)</f>
        <v>0</v>
      </c>
      <c r="CF334" s="3">
        <f t="array" ref="CF334">INDEX($CI$3:$EP$26,MATCH($BV334,$CH$3:$CH$26,0),MATCH(CF$1&amp;$BU334,$CI$1:$EP$1&amp;$CI$2:$EP$2,0))*VLOOKUP($BT334,$C$17:$M$20,COUNTBLANK($D$15:M$15)+1,FALSE)</f>
        <v>0</v>
      </c>
    </row>
    <row r="335" spans="56:84" x14ac:dyDescent="0.2">
      <c r="BD335" t="s">
        <v>418</v>
      </c>
      <c r="BE335">
        <v>1</v>
      </c>
      <c r="BF335">
        <f t="shared" si="170"/>
        <v>5</v>
      </c>
      <c r="BG335" s="1">
        <f t="shared" si="172"/>
        <v>21</v>
      </c>
      <c r="BH335" s="3">
        <f t="array" ref="BH335">INDEX($D$21:$M$44,MATCH($BD335&amp;$BF335,$C$21:$C$44&amp;$B$21:$B$44,0),MATCH(BH$1,$D$16:$M$16,0))+VLOOKUP($BE335,战斗属性模型!$K$22:$O$24,BH$2,FALSE)*INDEX($BW$3:$CF$578,MATCH($BD335&amp;$BF335&amp;$BG335,$BT$3:$BT$578&amp;$BU$3:$BU$578&amp;$BV$3:$BV$578,0),MATCH(BH$1,$BW$1:$CF$1,0))</f>
        <v>800</v>
      </c>
      <c r="BI335" s="3">
        <f t="array" ref="BI335">INDEX($D$21:$M$44,MATCH($BD335&amp;$BF335,$C$21:$C$44&amp;$B$21:$B$44,0),MATCH(BI$1,$D$16:$M$16,0))+VLOOKUP($BE335,战斗属性模型!$K$22:$O$24,BI$2,FALSE)*INDEX($BW$3:$CF$578,MATCH($BD335&amp;$BF335&amp;$BG335,$BT$3:$BT$578&amp;$BU$3:$BU$578&amp;$BV$3:$BV$578,0),MATCH(BI$1,$BW$1:$CF$1,0))</f>
        <v>43360</v>
      </c>
      <c r="BJ335" s="3">
        <f t="array" ref="BJ335">INDEX($D$21:$M$44,MATCH($BD335&amp;$BF335,$C$21:$C$44&amp;$B$21:$B$44,0),MATCH(BJ$1,$D$16:$M$16,0))+VLOOKUP($BE335,战斗属性模型!$K$22:$O$24,BJ$2,FALSE)*INDEX($BW$3:$CF$578,MATCH($BD335&amp;$BF335&amp;$BG335,$BT$3:$BT$578&amp;$BU$3:$BU$578&amp;$BV$3:$BV$578,0),MATCH(BJ$1,$BW$1:$CF$1,0))</f>
        <v>0</v>
      </c>
      <c r="BK335" s="3">
        <f t="array" ref="BK335">INDEX($D$21:$M$44,MATCH($BD335&amp;$BF335,$C$21:$C$44&amp;$B$21:$B$44,0),MATCH(BK$1,$D$16:$M$16,0))+VLOOKUP($BE335,战斗属性模型!$K$22:$O$24,BK$2,FALSE)*INDEX($BW$3:$CF$578,MATCH($BD335&amp;$BF335&amp;$BG335,$BT$3:$BT$578&amp;$BU$3:$BU$578&amp;$BV$3:$BV$578,0),MATCH(BK$1,$BW$1:$CF$1,0))</f>
        <v>0</v>
      </c>
      <c r="BL335" s="3"/>
      <c r="BM335" s="3"/>
      <c r="BN335" s="3"/>
      <c r="BO335" s="3"/>
      <c r="BP335" s="3"/>
      <c r="BQ335" s="3"/>
      <c r="BT335" t="s">
        <v>421</v>
      </c>
      <c r="BU335">
        <f t="shared" si="169"/>
        <v>2</v>
      </c>
      <c r="BV335" s="1">
        <f t="shared" si="171"/>
        <v>21</v>
      </c>
      <c r="BW335" s="3">
        <f t="array" ref="BW335">INDEX($CI$3:$EP$26,MATCH($BV335,$CH$3:$CH$26,0),MATCH(BW$1&amp;$BU335,$CI$1:$EP$1&amp;$CI$2:$EP$2,0))*VLOOKUP($BT335,$C$17:$M$20,COUNTBLANK($D$15:D$15)+1,FALSE)</f>
        <v>252</v>
      </c>
      <c r="BX335" s="3">
        <f t="array" ref="BX335">INDEX($CI$3:$EP$26,MATCH($BV335,$CH$3:$CH$26,0),MATCH(BX$1&amp;$BU335,$CI$1:$EP$1&amp;$CI$2:$EP$2,0))*VLOOKUP($BT335,$C$17:$M$20,COUNTBLANK($D$15:E$15)+1,FALSE)</f>
        <v>0</v>
      </c>
      <c r="BY335" s="3">
        <f t="array" ref="BY335">INDEX($CI$3:$EP$26,MATCH($BV335,$CH$3:$CH$26,0),MATCH(BY$1&amp;$BU335,$CI$1:$EP$1&amp;$CI$2:$EP$2,0))*VLOOKUP($BT335,$C$17:$M$20,COUNTBLANK($D$15:F$15)+1,FALSE)</f>
        <v>504</v>
      </c>
      <c r="BZ335" s="3">
        <f t="array" ref="BZ335">INDEX($CI$3:$EP$26,MATCH($BV335,$CH$3:$CH$26,0),MATCH(BZ$1&amp;$BU335,$CI$1:$EP$1&amp;$CI$2:$EP$2,0))*VLOOKUP($BT335,$C$17:$M$20,COUNTBLANK($D$15:G$15)+1,FALSE)</f>
        <v>0</v>
      </c>
      <c r="CA335" s="3">
        <f t="array" ref="CA335">INDEX($CI$3:$EP$26,MATCH($BV335,$CH$3:$CH$26,0),MATCH(CA$1&amp;$BU335,$CI$1:$EP$1&amp;$CI$2:$EP$2,0))*VLOOKUP($BT335,$C$17:$M$20,COUNTBLANK($D$15:H$15)+1,FALSE)</f>
        <v>0</v>
      </c>
      <c r="CB335" s="3">
        <f t="array" ref="CB335">INDEX($CI$3:$EP$26,MATCH($BV335,$CH$3:$CH$26,0),MATCH(CB$1&amp;$BU335,$CI$1:$EP$1&amp;$CI$2:$EP$2,0))*VLOOKUP($BT335,$C$17:$M$20,COUNTBLANK($D$15:I$15)+1,FALSE)</f>
        <v>0</v>
      </c>
      <c r="CC335" s="3">
        <f t="array" ref="CC335">INDEX($CI$3:$EP$26,MATCH($BV335,$CH$3:$CH$26,0),MATCH(CC$1&amp;$BU335,$CI$1:$EP$1&amp;$CI$2:$EP$2,0))*VLOOKUP($BT335,$C$17:$M$20,COUNTBLANK($D$15:J$15)+1,FALSE)</f>
        <v>7.5000000000000011E-2</v>
      </c>
      <c r="CD335" s="3">
        <f t="array" ref="CD335">INDEX($CI$3:$EP$26,MATCH($BV335,$CH$3:$CH$26,0),MATCH(CD$1&amp;$BU335,$CI$1:$EP$1&amp;$CI$2:$EP$2,0))*VLOOKUP($BT335,$C$17:$M$20,COUNTBLANK($D$15:K$15)+1,FALSE)</f>
        <v>7.5000000000000011E-2</v>
      </c>
      <c r="CE335" s="3">
        <f t="array" ref="CE335">INDEX($CI$3:$EP$26,MATCH($BV335,$CH$3:$CH$26,0),MATCH(CE$1&amp;$BU335,$CI$1:$EP$1&amp;$CI$2:$EP$2,0))*VLOOKUP($BT335,$C$17:$M$20,COUNTBLANK($D$15:L$15)+1,FALSE)</f>
        <v>0</v>
      </c>
      <c r="CF335" s="3">
        <f t="array" ref="CF335">INDEX($CI$3:$EP$26,MATCH($BV335,$CH$3:$CH$26,0),MATCH(CF$1&amp;$BU335,$CI$1:$EP$1&amp;$CI$2:$EP$2,0))*VLOOKUP($BT335,$C$17:$M$20,COUNTBLANK($D$15:M$15)+1,FALSE)</f>
        <v>0</v>
      </c>
    </row>
    <row r="336" spans="56:84" x14ac:dyDescent="0.2">
      <c r="BD336" t="s">
        <v>418</v>
      </c>
      <c r="BE336">
        <v>1</v>
      </c>
      <c r="BF336">
        <f t="shared" si="170"/>
        <v>5</v>
      </c>
      <c r="BG336" s="1">
        <f t="shared" si="172"/>
        <v>22</v>
      </c>
      <c r="BH336" s="3">
        <f t="array" ref="BH336">INDEX($D$21:$M$44,MATCH($BD336&amp;$BF336,$C$21:$C$44&amp;$B$21:$B$44,0),MATCH(BH$1,$D$16:$M$16,0))+VLOOKUP($BE336,战斗属性模型!$K$22:$O$24,BH$2,FALSE)*INDEX($BW$3:$CF$578,MATCH($BD336&amp;$BF336&amp;$BG336,$BT$3:$BT$578&amp;$BU$3:$BU$578&amp;$BV$3:$BV$578,0),MATCH(BH$1,$BW$1:$CF$1,0))</f>
        <v>832</v>
      </c>
      <c r="BI336" s="3">
        <f t="array" ref="BI336">INDEX($D$21:$M$44,MATCH($BD336&amp;$BF336,$C$21:$C$44&amp;$B$21:$B$44,0),MATCH(BI$1,$D$16:$M$16,0))+VLOOKUP($BE336,战斗属性模型!$K$22:$O$24,BI$2,FALSE)*INDEX($BW$3:$CF$578,MATCH($BD336&amp;$BF336&amp;$BG336,$BT$3:$BT$578&amp;$BU$3:$BU$578&amp;$BV$3:$BV$578,0),MATCH(BI$1,$BW$1:$CF$1,0))</f>
        <v>45120</v>
      </c>
      <c r="BJ336" s="3">
        <f t="array" ref="BJ336">INDEX($D$21:$M$44,MATCH($BD336&amp;$BF336,$C$21:$C$44&amp;$B$21:$B$44,0),MATCH(BJ$1,$D$16:$M$16,0))+VLOOKUP($BE336,战斗属性模型!$K$22:$O$24,BJ$2,FALSE)*INDEX($BW$3:$CF$578,MATCH($BD336&amp;$BF336&amp;$BG336,$BT$3:$BT$578&amp;$BU$3:$BU$578&amp;$BV$3:$BV$578,0),MATCH(BJ$1,$BW$1:$CF$1,0))</f>
        <v>0</v>
      </c>
      <c r="BK336" s="3">
        <f t="array" ref="BK336">INDEX($D$21:$M$44,MATCH($BD336&amp;$BF336,$C$21:$C$44&amp;$B$21:$B$44,0),MATCH(BK$1,$D$16:$M$16,0))+VLOOKUP($BE336,战斗属性模型!$K$22:$O$24,BK$2,FALSE)*INDEX($BW$3:$CF$578,MATCH($BD336&amp;$BF336&amp;$BG336,$BT$3:$BT$578&amp;$BU$3:$BU$578&amp;$BV$3:$BV$578,0),MATCH(BK$1,$BW$1:$CF$1,0))</f>
        <v>0</v>
      </c>
      <c r="BL336" s="3"/>
      <c r="BM336" s="3"/>
      <c r="BN336" s="3"/>
      <c r="BO336" s="3"/>
      <c r="BP336" s="3"/>
      <c r="BQ336" s="3"/>
      <c r="BT336" t="s">
        <v>421</v>
      </c>
      <c r="BU336">
        <f t="shared" si="169"/>
        <v>2</v>
      </c>
      <c r="BV336" s="1">
        <f t="shared" si="171"/>
        <v>22</v>
      </c>
      <c r="BW336" s="3">
        <f t="array" ref="BW336">INDEX($CI$3:$EP$26,MATCH($BV336,$CH$3:$CH$26,0),MATCH(BW$1&amp;$BU336,$CI$1:$EP$1&amp;$CI$2:$EP$2,0))*VLOOKUP($BT336,$C$17:$M$20,COUNTBLANK($D$15:D$15)+1,FALSE)</f>
        <v>264</v>
      </c>
      <c r="BX336" s="3">
        <f t="array" ref="BX336">INDEX($CI$3:$EP$26,MATCH($BV336,$CH$3:$CH$26,0),MATCH(BX$1&amp;$BU336,$CI$1:$EP$1&amp;$CI$2:$EP$2,0))*VLOOKUP($BT336,$C$17:$M$20,COUNTBLANK($D$15:E$15)+1,FALSE)</f>
        <v>0</v>
      </c>
      <c r="BY336" s="3">
        <f t="array" ref="BY336">INDEX($CI$3:$EP$26,MATCH($BV336,$CH$3:$CH$26,0),MATCH(BY$1&amp;$BU336,$CI$1:$EP$1&amp;$CI$2:$EP$2,0))*VLOOKUP($BT336,$C$17:$M$20,COUNTBLANK($D$15:F$15)+1,FALSE)</f>
        <v>528</v>
      </c>
      <c r="BZ336" s="3">
        <f t="array" ref="BZ336">INDEX($CI$3:$EP$26,MATCH($BV336,$CH$3:$CH$26,0),MATCH(BZ$1&amp;$BU336,$CI$1:$EP$1&amp;$CI$2:$EP$2,0))*VLOOKUP($BT336,$C$17:$M$20,COUNTBLANK($D$15:G$15)+1,FALSE)</f>
        <v>0</v>
      </c>
      <c r="CA336" s="3">
        <f t="array" ref="CA336">INDEX($CI$3:$EP$26,MATCH($BV336,$CH$3:$CH$26,0),MATCH(CA$1&amp;$BU336,$CI$1:$EP$1&amp;$CI$2:$EP$2,0))*VLOOKUP($BT336,$C$17:$M$20,COUNTBLANK($D$15:H$15)+1,FALSE)</f>
        <v>0</v>
      </c>
      <c r="CB336" s="3">
        <f t="array" ref="CB336">INDEX($CI$3:$EP$26,MATCH($BV336,$CH$3:$CH$26,0),MATCH(CB$1&amp;$BU336,$CI$1:$EP$1&amp;$CI$2:$EP$2,0))*VLOOKUP($BT336,$C$17:$M$20,COUNTBLANK($D$15:I$15)+1,FALSE)</f>
        <v>0</v>
      </c>
      <c r="CC336" s="3">
        <f t="array" ref="CC336">INDEX($CI$3:$EP$26,MATCH($BV336,$CH$3:$CH$26,0),MATCH(CC$1&amp;$BU336,$CI$1:$EP$1&amp;$CI$2:$EP$2,0))*VLOOKUP($BT336,$C$17:$M$20,COUNTBLANK($D$15:J$15)+1,FALSE)</f>
        <v>7.5000000000000011E-2</v>
      </c>
      <c r="CD336" s="3">
        <f t="array" ref="CD336">INDEX($CI$3:$EP$26,MATCH($BV336,$CH$3:$CH$26,0),MATCH(CD$1&amp;$BU336,$CI$1:$EP$1&amp;$CI$2:$EP$2,0))*VLOOKUP($BT336,$C$17:$M$20,COUNTBLANK($D$15:K$15)+1,FALSE)</f>
        <v>7.5000000000000011E-2</v>
      </c>
      <c r="CE336" s="3">
        <f t="array" ref="CE336">INDEX($CI$3:$EP$26,MATCH($BV336,$CH$3:$CH$26,0),MATCH(CE$1&amp;$BU336,$CI$1:$EP$1&amp;$CI$2:$EP$2,0))*VLOOKUP($BT336,$C$17:$M$20,COUNTBLANK($D$15:L$15)+1,FALSE)</f>
        <v>0</v>
      </c>
      <c r="CF336" s="3">
        <f t="array" ref="CF336">INDEX($CI$3:$EP$26,MATCH($BV336,$CH$3:$CH$26,0),MATCH(CF$1&amp;$BU336,$CI$1:$EP$1&amp;$CI$2:$EP$2,0))*VLOOKUP($BT336,$C$17:$M$20,COUNTBLANK($D$15:M$15)+1,FALSE)</f>
        <v>0</v>
      </c>
    </row>
    <row r="337" spans="56:84" x14ac:dyDescent="0.2">
      <c r="BD337" t="s">
        <v>418</v>
      </c>
      <c r="BE337">
        <v>1</v>
      </c>
      <c r="BF337">
        <f t="shared" si="170"/>
        <v>5</v>
      </c>
      <c r="BG337" s="1">
        <f t="shared" si="172"/>
        <v>23</v>
      </c>
      <c r="BH337" s="3">
        <f t="array" ref="BH337">INDEX($D$21:$M$44,MATCH($BD337&amp;$BF337,$C$21:$C$44&amp;$B$21:$B$44,0),MATCH(BH$1,$D$16:$M$16,0))+VLOOKUP($BE337,战斗属性模型!$K$22:$O$24,BH$2,FALSE)*INDEX($BW$3:$CF$578,MATCH($BD337&amp;$BF337&amp;$BG337,$BT$3:$BT$578&amp;$BU$3:$BU$578&amp;$BV$3:$BV$578,0),MATCH(BH$1,$BW$1:$CF$1,0))</f>
        <v>864</v>
      </c>
      <c r="BI337" s="3">
        <f t="array" ref="BI337">INDEX($D$21:$M$44,MATCH($BD337&amp;$BF337,$C$21:$C$44&amp;$B$21:$B$44,0),MATCH(BI$1,$D$16:$M$16,0))+VLOOKUP($BE337,战斗属性模型!$K$22:$O$24,BI$2,FALSE)*INDEX($BW$3:$CF$578,MATCH($BD337&amp;$BF337&amp;$BG337,$BT$3:$BT$578&amp;$BU$3:$BU$578&amp;$BV$3:$BV$578,0),MATCH(BI$1,$BW$1:$CF$1,0))</f>
        <v>46880</v>
      </c>
      <c r="BJ337" s="3">
        <f t="array" ref="BJ337">INDEX($D$21:$M$44,MATCH($BD337&amp;$BF337,$C$21:$C$44&amp;$B$21:$B$44,0),MATCH(BJ$1,$D$16:$M$16,0))+VLOOKUP($BE337,战斗属性模型!$K$22:$O$24,BJ$2,FALSE)*INDEX($BW$3:$CF$578,MATCH($BD337&amp;$BF337&amp;$BG337,$BT$3:$BT$578&amp;$BU$3:$BU$578&amp;$BV$3:$BV$578,0),MATCH(BJ$1,$BW$1:$CF$1,0))</f>
        <v>0</v>
      </c>
      <c r="BK337" s="3">
        <f t="array" ref="BK337">INDEX($D$21:$M$44,MATCH($BD337&amp;$BF337,$C$21:$C$44&amp;$B$21:$B$44,0),MATCH(BK$1,$D$16:$M$16,0))+VLOOKUP($BE337,战斗属性模型!$K$22:$O$24,BK$2,FALSE)*INDEX($BW$3:$CF$578,MATCH($BD337&amp;$BF337&amp;$BG337,$BT$3:$BT$578&amp;$BU$3:$BU$578&amp;$BV$3:$BV$578,0),MATCH(BK$1,$BW$1:$CF$1,0))</f>
        <v>0</v>
      </c>
      <c r="BL337" s="3"/>
      <c r="BM337" s="3"/>
      <c r="BN337" s="3"/>
      <c r="BO337" s="3"/>
      <c r="BP337" s="3"/>
      <c r="BQ337" s="3"/>
      <c r="BT337" t="s">
        <v>421</v>
      </c>
      <c r="BU337">
        <f t="shared" si="169"/>
        <v>2</v>
      </c>
      <c r="BV337" s="1">
        <f t="shared" si="171"/>
        <v>23</v>
      </c>
      <c r="BW337" s="3">
        <f t="array" ref="BW337">INDEX($CI$3:$EP$26,MATCH($BV337,$CH$3:$CH$26,0),MATCH(BW$1&amp;$BU337,$CI$1:$EP$1&amp;$CI$2:$EP$2,0))*VLOOKUP($BT337,$C$17:$M$20,COUNTBLANK($D$15:D$15)+1,FALSE)</f>
        <v>276</v>
      </c>
      <c r="BX337" s="3">
        <f t="array" ref="BX337">INDEX($CI$3:$EP$26,MATCH($BV337,$CH$3:$CH$26,0),MATCH(BX$1&amp;$BU337,$CI$1:$EP$1&amp;$CI$2:$EP$2,0))*VLOOKUP($BT337,$C$17:$M$20,COUNTBLANK($D$15:E$15)+1,FALSE)</f>
        <v>0</v>
      </c>
      <c r="BY337" s="3">
        <f t="array" ref="BY337">INDEX($CI$3:$EP$26,MATCH($BV337,$CH$3:$CH$26,0),MATCH(BY$1&amp;$BU337,$CI$1:$EP$1&amp;$CI$2:$EP$2,0))*VLOOKUP($BT337,$C$17:$M$20,COUNTBLANK($D$15:F$15)+1,FALSE)</f>
        <v>552</v>
      </c>
      <c r="BZ337" s="3">
        <f t="array" ref="BZ337">INDEX($CI$3:$EP$26,MATCH($BV337,$CH$3:$CH$26,0),MATCH(BZ$1&amp;$BU337,$CI$1:$EP$1&amp;$CI$2:$EP$2,0))*VLOOKUP($BT337,$C$17:$M$20,COUNTBLANK($D$15:G$15)+1,FALSE)</f>
        <v>0</v>
      </c>
      <c r="CA337" s="3">
        <f t="array" ref="CA337">INDEX($CI$3:$EP$26,MATCH($BV337,$CH$3:$CH$26,0),MATCH(CA$1&amp;$BU337,$CI$1:$EP$1&amp;$CI$2:$EP$2,0))*VLOOKUP($BT337,$C$17:$M$20,COUNTBLANK($D$15:H$15)+1,FALSE)</f>
        <v>0</v>
      </c>
      <c r="CB337" s="3">
        <f t="array" ref="CB337">INDEX($CI$3:$EP$26,MATCH($BV337,$CH$3:$CH$26,0),MATCH(CB$1&amp;$BU337,$CI$1:$EP$1&amp;$CI$2:$EP$2,0))*VLOOKUP($BT337,$C$17:$M$20,COUNTBLANK($D$15:I$15)+1,FALSE)</f>
        <v>0</v>
      </c>
      <c r="CC337" s="3">
        <f t="array" ref="CC337">INDEX($CI$3:$EP$26,MATCH($BV337,$CH$3:$CH$26,0),MATCH(CC$1&amp;$BU337,$CI$1:$EP$1&amp;$CI$2:$EP$2,0))*VLOOKUP($BT337,$C$17:$M$20,COUNTBLANK($D$15:J$15)+1,FALSE)</f>
        <v>7.5000000000000011E-2</v>
      </c>
      <c r="CD337" s="3">
        <f t="array" ref="CD337">INDEX($CI$3:$EP$26,MATCH($BV337,$CH$3:$CH$26,0),MATCH(CD$1&amp;$BU337,$CI$1:$EP$1&amp;$CI$2:$EP$2,0))*VLOOKUP($BT337,$C$17:$M$20,COUNTBLANK($D$15:K$15)+1,FALSE)</f>
        <v>7.5000000000000011E-2</v>
      </c>
      <c r="CE337" s="3">
        <f t="array" ref="CE337">INDEX($CI$3:$EP$26,MATCH($BV337,$CH$3:$CH$26,0),MATCH(CE$1&amp;$BU337,$CI$1:$EP$1&amp;$CI$2:$EP$2,0))*VLOOKUP($BT337,$C$17:$M$20,COUNTBLANK($D$15:L$15)+1,FALSE)</f>
        <v>0</v>
      </c>
      <c r="CF337" s="3">
        <f t="array" ref="CF337">INDEX($CI$3:$EP$26,MATCH($BV337,$CH$3:$CH$26,0),MATCH(CF$1&amp;$BU337,$CI$1:$EP$1&amp;$CI$2:$EP$2,0))*VLOOKUP($BT337,$C$17:$M$20,COUNTBLANK($D$15:M$15)+1,FALSE)</f>
        <v>0</v>
      </c>
    </row>
    <row r="338" spans="56:84" x14ac:dyDescent="0.2">
      <c r="BD338" t="s">
        <v>418</v>
      </c>
      <c r="BE338">
        <v>1</v>
      </c>
      <c r="BF338">
        <f t="shared" si="170"/>
        <v>5</v>
      </c>
      <c r="BG338" s="1">
        <f t="shared" si="172"/>
        <v>24</v>
      </c>
      <c r="BH338" s="3">
        <f t="array" ref="BH338">INDEX($D$21:$M$44,MATCH($BD338&amp;$BF338,$C$21:$C$44&amp;$B$21:$B$44,0),MATCH(BH$1,$D$16:$M$16,0))+VLOOKUP($BE338,战斗属性模型!$K$22:$O$24,BH$2,FALSE)*INDEX($BW$3:$CF$578,MATCH($BD338&amp;$BF338&amp;$BG338,$BT$3:$BT$578&amp;$BU$3:$BU$578&amp;$BV$3:$BV$578,0),MATCH(BH$1,$BW$1:$CF$1,0))</f>
        <v>896</v>
      </c>
      <c r="BI338" s="3">
        <f t="array" ref="BI338">INDEX($D$21:$M$44,MATCH($BD338&amp;$BF338,$C$21:$C$44&amp;$B$21:$B$44,0),MATCH(BI$1,$D$16:$M$16,0))+VLOOKUP($BE338,战斗属性模型!$K$22:$O$24,BI$2,FALSE)*INDEX($BW$3:$CF$578,MATCH($BD338&amp;$BF338&amp;$BG338,$BT$3:$BT$578&amp;$BU$3:$BU$578&amp;$BV$3:$BV$578,0),MATCH(BI$1,$BW$1:$CF$1,0))</f>
        <v>48640</v>
      </c>
      <c r="BJ338" s="3">
        <f t="array" ref="BJ338">INDEX($D$21:$M$44,MATCH($BD338&amp;$BF338,$C$21:$C$44&amp;$B$21:$B$44,0),MATCH(BJ$1,$D$16:$M$16,0))+VLOOKUP($BE338,战斗属性模型!$K$22:$O$24,BJ$2,FALSE)*INDEX($BW$3:$CF$578,MATCH($BD338&amp;$BF338&amp;$BG338,$BT$3:$BT$578&amp;$BU$3:$BU$578&amp;$BV$3:$BV$578,0),MATCH(BJ$1,$BW$1:$CF$1,0))</f>
        <v>0</v>
      </c>
      <c r="BK338" s="3">
        <f t="array" ref="BK338">INDEX($D$21:$M$44,MATCH($BD338&amp;$BF338,$C$21:$C$44&amp;$B$21:$B$44,0),MATCH(BK$1,$D$16:$M$16,0))+VLOOKUP($BE338,战斗属性模型!$K$22:$O$24,BK$2,FALSE)*INDEX($BW$3:$CF$578,MATCH($BD338&amp;$BF338&amp;$BG338,$BT$3:$BT$578&amp;$BU$3:$BU$578&amp;$BV$3:$BV$578,0),MATCH(BK$1,$BW$1:$CF$1,0))</f>
        <v>0</v>
      </c>
      <c r="BL338" s="3"/>
      <c r="BM338" s="3"/>
      <c r="BN338" s="3"/>
      <c r="BO338" s="3"/>
      <c r="BP338" s="3"/>
      <c r="BQ338" s="3"/>
      <c r="BT338" t="s">
        <v>421</v>
      </c>
      <c r="BU338">
        <f t="shared" si="169"/>
        <v>2</v>
      </c>
      <c r="BV338" s="1">
        <f t="shared" si="171"/>
        <v>24</v>
      </c>
      <c r="BW338" s="3">
        <f t="array" ref="BW338">INDEX($CI$3:$EP$26,MATCH($BV338,$CH$3:$CH$26,0),MATCH(BW$1&amp;$BU338,$CI$1:$EP$1&amp;$CI$2:$EP$2,0))*VLOOKUP($BT338,$C$17:$M$20,COUNTBLANK($D$15:D$15)+1,FALSE)</f>
        <v>288</v>
      </c>
      <c r="BX338" s="3">
        <f t="array" ref="BX338">INDEX($CI$3:$EP$26,MATCH($BV338,$CH$3:$CH$26,0),MATCH(BX$1&amp;$BU338,$CI$1:$EP$1&amp;$CI$2:$EP$2,0))*VLOOKUP($BT338,$C$17:$M$20,COUNTBLANK($D$15:E$15)+1,FALSE)</f>
        <v>0</v>
      </c>
      <c r="BY338" s="3">
        <f t="array" ref="BY338">INDEX($CI$3:$EP$26,MATCH($BV338,$CH$3:$CH$26,0),MATCH(BY$1&amp;$BU338,$CI$1:$EP$1&amp;$CI$2:$EP$2,0))*VLOOKUP($BT338,$C$17:$M$20,COUNTBLANK($D$15:F$15)+1,FALSE)</f>
        <v>576</v>
      </c>
      <c r="BZ338" s="3">
        <f t="array" ref="BZ338">INDEX($CI$3:$EP$26,MATCH($BV338,$CH$3:$CH$26,0),MATCH(BZ$1&amp;$BU338,$CI$1:$EP$1&amp;$CI$2:$EP$2,0))*VLOOKUP($BT338,$C$17:$M$20,COUNTBLANK($D$15:G$15)+1,FALSE)</f>
        <v>0</v>
      </c>
      <c r="CA338" s="3">
        <f t="array" ref="CA338">INDEX($CI$3:$EP$26,MATCH($BV338,$CH$3:$CH$26,0),MATCH(CA$1&amp;$BU338,$CI$1:$EP$1&amp;$CI$2:$EP$2,0))*VLOOKUP($BT338,$C$17:$M$20,COUNTBLANK($D$15:H$15)+1,FALSE)</f>
        <v>0</v>
      </c>
      <c r="CB338" s="3">
        <f t="array" ref="CB338">INDEX($CI$3:$EP$26,MATCH($BV338,$CH$3:$CH$26,0),MATCH(CB$1&amp;$BU338,$CI$1:$EP$1&amp;$CI$2:$EP$2,0))*VLOOKUP($BT338,$C$17:$M$20,COUNTBLANK($D$15:I$15)+1,FALSE)</f>
        <v>0</v>
      </c>
      <c r="CC338" s="3">
        <f t="array" ref="CC338">INDEX($CI$3:$EP$26,MATCH($BV338,$CH$3:$CH$26,0),MATCH(CC$1&amp;$BU338,$CI$1:$EP$1&amp;$CI$2:$EP$2,0))*VLOOKUP($BT338,$C$17:$M$20,COUNTBLANK($D$15:J$15)+1,FALSE)</f>
        <v>9.0000000000000024E-2</v>
      </c>
      <c r="CD338" s="3">
        <f t="array" ref="CD338">INDEX($CI$3:$EP$26,MATCH($BV338,$CH$3:$CH$26,0),MATCH(CD$1&amp;$BU338,$CI$1:$EP$1&amp;$CI$2:$EP$2,0))*VLOOKUP($BT338,$C$17:$M$20,COUNTBLANK($D$15:K$15)+1,FALSE)</f>
        <v>9.0000000000000024E-2</v>
      </c>
      <c r="CE338" s="3">
        <f t="array" ref="CE338">INDEX($CI$3:$EP$26,MATCH($BV338,$CH$3:$CH$26,0),MATCH(CE$1&amp;$BU338,$CI$1:$EP$1&amp;$CI$2:$EP$2,0))*VLOOKUP($BT338,$C$17:$M$20,COUNTBLANK($D$15:L$15)+1,FALSE)</f>
        <v>0</v>
      </c>
      <c r="CF338" s="3">
        <f t="array" ref="CF338">INDEX($CI$3:$EP$26,MATCH($BV338,$CH$3:$CH$26,0),MATCH(CF$1&amp;$BU338,$CI$1:$EP$1&amp;$CI$2:$EP$2,0))*VLOOKUP($BT338,$C$17:$M$20,COUNTBLANK($D$15:M$15)+1,FALSE)</f>
        <v>0</v>
      </c>
    </row>
    <row r="339" spans="56:84" x14ac:dyDescent="0.2">
      <c r="BD339" t="s">
        <v>418</v>
      </c>
      <c r="BE339">
        <v>1</v>
      </c>
      <c r="BF339">
        <f t="shared" si="170"/>
        <v>6</v>
      </c>
      <c r="BG339" s="1">
        <f t="shared" si="172"/>
        <v>1</v>
      </c>
      <c r="BH339" s="3">
        <f t="array" ref="BH339">INDEX($D$21:$M$44,MATCH($BD339&amp;$BF339,$C$21:$C$44&amp;$B$21:$B$44,0),MATCH(BH$1,$D$16:$M$16,0))+VLOOKUP($BE339,战斗属性模型!$K$22:$O$24,BH$2,FALSE)*INDEX($BW$3:$CF$578,MATCH($BD339&amp;$BF339&amp;$BG339,$BT$3:$BT$578&amp;$BU$3:$BU$578&amp;$BV$3:$BV$578,0),MATCH(BH$1,$BW$1:$CF$1,0))</f>
        <v>240</v>
      </c>
      <c r="BI339" s="3">
        <f t="array" ref="BI339">INDEX($D$21:$M$44,MATCH($BD339&amp;$BF339,$C$21:$C$44&amp;$B$21:$B$44,0),MATCH(BI$1,$D$16:$M$16,0))+VLOOKUP($BE339,战斗属性模型!$K$22:$O$24,BI$2,FALSE)*INDEX($BW$3:$CF$578,MATCH($BD339&amp;$BF339&amp;$BG339,$BT$3:$BT$578&amp;$BU$3:$BU$578&amp;$BV$3:$BV$578,0),MATCH(BI$1,$BW$1:$CF$1,0))</f>
        <v>12240</v>
      </c>
      <c r="BJ339" s="3">
        <f t="array" ref="BJ339">INDEX($D$21:$M$44,MATCH($BD339&amp;$BF339,$C$21:$C$44&amp;$B$21:$B$44,0),MATCH(BJ$1,$D$16:$M$16,0))+VLOOKUP($BE339,战斗属性模型!$K$22:$O$24,BJ$2,FALSE)*INDEX($BW$3:$CF$578,MATCH($BD339&amp;$BF339&amp;$BG339,$BT$3:$BT$578&amp;$BU$3:$BU$578&amp;$BV$3:$BV$578,0),MATCH(BJ$1,$BW$1:$CF$1,0))</f>
        <v>0</v>
      </c>
      <c r="BK339" s="3">
        <f t="array" ref="BK339">INDEX($D$21:$M$44,MATCH($BD339&amp;$BF339,$C$21:$C$44&amp;$B$21:$B$44,0),MATCH(BK$1,$D$16:$M$16,0))+VLOOKUP($BE339,战斗属性模型!$K$22:$O$24,BK$2,FALSE)*INDEX($BW$3:$CF$578,MATCH($BD339&amp;$BF339&amp;$BG339,$BT$3:$BT$578&amp;$BU$3:$BU$578&amp;$BV$3:$BV$578,0),MATCH(BK$1,$BW$1:$CF$1,0))</f>
        <v>0</v>
      </c>
      <c r="BL339" s="3"/>
      <c r="BM339" s="3"/>
      <c r="BN339" s="3"/>
      <c r="BO339" s="3"/>
      <c r="BP339" s="3"/>
      <c r="BQ339" s="3"/>
      <c r="BT339" t="s">
        <v>421</v>
      </c>
      <c r="BU339">
        <f t="shared" ref="BU339:BU402" si="173">BU195</f>
        <v>3</v>
      </c>
      <c r="BV339" s="1">
        <f t="shared" si="171"/>
        <v>1</v>
      </c>
      <c r="BW339" s="3">
        <f t="array" ref="BW339">INDEX($CI$3:$EP$26,MATCH($BV339,$CH$3:$CH$26,0),MATCH(BW$1&amp;$BU339,$CI$1:$EP$1&amp;$CI$2:$EP$2,0))*VLOOKUP($BT339,$C$17:$M$20,COUNTBLANK($D$15:D$15)+1,FALSE)</f>
        <v>16</v>
      </c>
      <c r="BX339" s="3">
        <f t="array" ref="BX339">INDEX($CI$3:$EP$26,MATCH($BV339,$CH$3:$CH$26,0),MATCH(BX$1&amp;$BU339,$CI$1:$EP$1&amp;$CI$2:$EP$2,0))*VLOOKUP($BT339,$C$17:$M$20,COUNTBLANK($D$15:E$15)+1,FALSE)</f>
        <v>0</v>
      </c>
      <c r="BY339" s="3">
        <f t="array" ref="BY339">INDEX($CI$3:$EP$26,MATCH($BV339,$CH$3:$CH$26,0),MATCH(BY$1&amp;$BU339,$CI$1:$EP$1&amp;$CI$2:$EP$2,0))*VLOOKUP($BT339,$C$17:$M$20,COUNTBLANK($D$15:F$15)+1,FALSE)</f>
        <v>32</v>
      </c>
      <c r="BZ339" s="3">
        <f t="array" ref="BZ339">INDEX($CI$3:$EP$26,MATCH($BV339,$CH$3:$CH$26,0),MATCH(BZ$1&amp;$BU339,$CI$1:$EP$1&amp;$CI$2:$EP$2,0))*VLOOKUP($BT339,$C$17:$M$20,COUNTBLANK($D$15:G$15)+1,FALSE)</f>
        <v>0</v>
      </c>
      <c r="CA339" s="3">
        <f t="array" ref="CA339">INDEX($CI$3:$EP$26,MATCH($BV339,$CH$3:$CH$26,0),MATCH(CA$1&amp;$BU339,$CI$1:$EP$1&amp;$CI$2:$EP$2,0))*VLOOKUP($BT339,$C$17:$M$20,COUNTBLANK($D$15:H$15)+1,FALSE)</f>
        <v>0</v>
      </c>
      <c r="CB339" s="3">
        <f t="array" ref="CB339">INDEX($CI$3:$EP$26,MATCH($BV339,$CH$3:$CH$26,0),MATCH(CB$1&amp;$BU339,$CI$1:$EP$1&amp;$CI$2:$EP$2,0))*VLOOKUP($BT339,$C$17:$M$20,COUNTBLANK($D$15:I$15)+1,FALSE)</f>
        <v>0</v>
      </c>
      <c r="CC339" s="3">
        <f t="array" ref="CC339">INDEX($CI$3:$EP$26,MATCH($BV339,$CH$3:$CH$26,0),MATCH(CC$1&amp;$BU339,$CI$1:$EP$1&amp;$CI$2:$EP$2,0))*VLOOKUP($BT339,$C$17:$M$20,COUNTBLANK($D$15:J$15)+1,FALSE)</f>
        <v>0</v>
      </c>
      <c r="CD339" s="3">
        <f t="array" ref="CD339">INDEX($CI$3:$EP$26,MATCH($BV339,$CH$3:$CH$26,0),MATCH(CD$1&amp;$BU339,$CI$1:$EP$1&amp;$CI$2:$EP$2,0))*VLOOKUP($BT339,$C$17:$M$20,COUNTBLANK($D$15:K$15)+1,FALSE)</f>
        <v>0</v>
      </c>
      <c r="CE339" s="3">
        <f t="array" ref="CE339">INDEX($CI$3:$EP$26,MATCH($BV339,$CH$3:$CH$26,0),MATCH(CE$1&amp;$BU339,$CI$1:$EP$1&amp;$CI$2:$EP$2,0))*VLOOKUP($BT339,$C$17:$M$20,COUNTBLANK($D$15:L$15)+1,FALSE)</f>
        <v>0</v>
      </c>
      <c r="CF339" s="3">
        <f t="array" ref="CF339">INDEX($CI$3:$EP$26,MATCH($BV339,$CH$3:$CH$26,0),MATCH(CF$1&amp;$BU339,$CI$1:$EP$1&amp;$CI$2:$EP$2,0))*VLOOKUP($BT339,$C$17:$M$20,COUNTBLANK($D$15:M$15)+1,FALSE)</f>
        <v>0</v>
      </c>
    </row>
    <row r="340" spans="56:84" x14ac:dyDescent="0.2">
      <c r="BD340" t="s">
        <v>418</v>
      </c>
      <c r="BE340">
        <v>1</v>
      </c>
      <c r="BF340">
        <f t="shared" si="170"/>
        <v>6</v>
      </c>
      <c r="BG340" s="1">
        <f t="shared" si="172"/>
        <v>2</v>
      </c>
      <c r="BH340" s="3">
        <f t="array" ref="BH340">INDEX($D$21:$M$44,MATCH($BD340&amp;$BF340,$C$21:$C$44&amp;$B$21:$B$44,0),MATCH(BH$1,$D$16:$M$16,0))+VLOOKUP($BE340,战斗属性模型!$K$22:$O$24,BH$2,FALSE)*INDEX($BW$3:$CF$578,MATCH($BD340&amp;$BF340&amp;$BG340,$BT$3:$BT$578&amp;$BU$3:$BU$578&amp;$BV$3:$BV$578,0),MATCH(BH$1,$BW$1:$CF$1,0))</f>
        <v>288</v>
      </c>
      <c r="BI340" s="3">
        <f t="array" ref="BI340">INDEX($D$21:$M$44,MATCH($BD340&amp;$BF340,$C$21:$C$44&amp;$B$21:$B$44,0),MATCH(BI$1,$D$16:$M$16,0))+VLOOKUP($BE340,战斗属性模型!$K$22:$O$24,BI$2,FALSE)*INDEX($BW$3:$CF$578,MATCH($BD340&amp;$BF340&amp;$BG340,$BT$3:$BT$578&amp;$BU$3:$BU$578&amp;$BV$3:$BV$578,0),MATCH(BI$1,$BW$1:$CF$1,0))</f>
        <v>14880</v>
      </c>
      <c r="BJ340" s="3">
        <f t="array" ref="BJ340">INDEX($D$21:$M$44,MATCH($BD340&amp;$BF340,$C$21:$C$44&amp;$B$21:$B$44,0),MATCH(BJ$1,$D$16:$M$16,0))+VLOOKUP($BE340,战斗属性模型!$K$22:$O$24,BJ$2,FALSE)*INDEX($BW$3:$CF$578,MATCH($BD340&amp;$BF340&amp;$BG340,$BT$3:$BT$578&amp;$BU$3:$BU$578&amp;$BV$3:$BV$578,0),MATCH(BJ$1,$BW$1:$CF$1,0))</f>
        <v>0</v>
      </c>
      <c r="BK340" s="3">
        <f t="array" ref="BK340">INDEX($D$21:$M$44,MATCH($BD340&amp;$BF340,$C$21:$C$44&amp;$B$21:$B$44,0),MATCH(BK$1,$D$16:$M$16,0))+VLOOKUP($BE340,战斗属性模型!$K$22:$O$24,BK$2,FALSE)*INDEX($BW$3:$CF$578,MATCH($BD340&amp;$BF340&amp;$BG340,$BT$3:$BT$578&amp;$BU$3:$BU$578&amp;$BV$3:$BV$578,0),MATCH(BK$1,$BW$1:$CF$1,0))</f>
        <v>0</v>
      </c>
      <c r="BL340" s="3"/>
      <c r="BM340" s="3"/>
      <c r="BN340" s="3"/>
      <c r="BO340" s="3"/>
      <c r="BP340" s="3"/>
      <c r="BQ340" s="3"/>
      <c r="BT340" t="s">
        <v>421</v>
      </c>
      <c r="BU340">
        <f t="shared" si="173"/>
        <v>3</v>
      </c>
      <c r="BV340" s="1">
        <f t="shared" si="171"/>
        <v>2</v>
      </c>
      <c r="BW340" s="3">
        <f t="array" ref="BW340">INDEX($CI$3:$EP$26,MATCH($BV340,$CH$3:$CH$26,0),MATCH(BW$1&amp;$BU340,$CI$1:$EP$1&amp;$CI$2:$EP$2,0))*VLOOKUP($BT340,$C$17:$M$20,COUNTBLANK($D$15:D$15)+1,FALSE)</f>
        <v>32</v>
      </c>
      <c r="BX340" s="3">
        <f t="array" ref="BX340">INDEX($CI$3:$EP$26,MATCH($BV340,$CH$3:$CH$26,0),MATCH(BX$1&amp;$BU340,$CI$1:$EP$1&amp;$CI$2:$EP$2,0))*VLOOKUP($BT340,$C$17:$M$20,COUNTBLANK($D$15:E$15)+1,FALSE)</f>
        <v>0</v>
      </c>
      <c r="BY340" s="3">
        <f t="array" ref="BY340">INDEX($CI$3:$EP$26,MATCH($BV340,$CH$3:$CH$26,0),MATCH(BY$1&amp;$BU340,$CI$1:$EP$1&amp;$CI$2:$EP$2,0))*VLOOKUP($BT340,$C$17:$M$20,COUNTBLANK($D$15:F$15)+1,FALSE)</f>
        <v>64</v>
      </c>
      <c r="BZ340" s="3">
        <f t="array" ref="BZ340">INDEX($CI$3:$EP$26,MATCH($BV340,$CH$3:$CH$26,0),MATCH(BZ$1&amp;$BU340,$CI$1:$EP$1&amp;$CI$2:$EP$2,0))*VLOOKUP($BT340,$C$17:$M$20,COUNTBLANK($D$15:G$15)+1,FALSE)</f>
        <v>0</v>
      </c>
      <c r="CA340" s="3">
        <f t="array" ref="CA340">INDEX($CI$3:$EP$26,MATCH($BV340,$CH$3:$CH$26,0),MATCH(CA$1&amp;$BU340,$CI$1:$EP$1&amp;$CI$2:$EP$2,0))*VLOOKUP($BT340,$C$17:$M$20,COUNTBLANK($D$15:H$15)+1,FALSE)</f>
        <v>0</v>
      </c>
      <c r="CB340" s="3">
        <f t="array" ref="CB340">INDEX($CI$3:$EP$26,MATCH($BV340,$CH$3:$CH$26,0),MATCH(CB$1&amp;$BU340,$CI$1:$EP$1&amp;$CI$2:$EP$2,0))*VLOOKUP($BT340,$C$17:$M$20,COUNTBLANK($D$15:I$15)+1,FALSE)</f>
        <v>0</v>
      </c>
      <c r="CC340" s="3">
        <f t="array" ref="CC340">INDEX($CI$3:$EP$26,MATCH($BV340,$CH$3:$CH$26,0),MATCH(CC$1&amp;$BU340,$CI$1:$EP$1&amp;$CI$2:$EP$2,0))*VLOOKUP($BT340,$C$17:$M$20,COUNTBLANK($D$15:J$15)+1,FALSE)</f>
        <v>0</v>
      </c>
      <c r="CD340" s="3">
        <f t="array" ref="CD340">INDEX($CI$3:$EP$26,MATCH($BV340,$CH$3:$CH$26,0),MATCH(CD$1&amp;$BU340,$CI$1:$EP$1&amp;$CI$2:$EP$2,0))*VLOOKUP($BT340,$C$17:$M$20,COUNTBLANK($D$15:K$15)+1,FALSE)</f>
        <v>0</v>
      </c>
      <c r="CE340" s="3">
        <f t="array" ref="CE340">INDEX($CI$3:$EP$26,MATCH($BV340,$CH$3:$CH$26,0),MATCH(CE$1&amp;$BU340,$CI$1:$EP$1&amp;$CI$2:$EP$2,0))*VLOOKUP($BT340,$C$17:$M$20,COUNTBLANK($D$15:L$15)+1,FALSE)</f>
        <v>0</v>
      </c>
      <c r="CF340" s="3">
        <f t="array" ref="CF340">INDEX($CI$3:$EP$26,MATCH($BV340,$CH$3:$CH$26,0),MATCH(CF$1&amp;$BU340,$CI$1:$EP$1&amp;$CI$2:$EP$2,0))*VLOOKUP($BT340,$C$17:$M$20,COUNTBLANK($D$15:M$15)+1,FALSE)</f>
        <v>0</v>
      </c>
    </row>
    <row r="341" spans="56:84" x14ac:dyDescent="0.2">
      <c r="BD341" t="s">
        <v>418</v>
      </c>
      <c r="BE341">
        <v>1</v>
      </c>
      <c r="BF341">
        <f t="shared" si="170"/>
        <v>6</v>
      </c>
      <c r="BG341" s="1">
        <f t="shared" si="172"/>
        <v>3</v>
      </c>
      <c r="BH341" s="3">
        <f t="array" ref="BH341">INDEX($D$21:$M$44,MATCH($BD341&amp;$BF341,$C$21:$C$44&amp;$B$21:$B$44,0),MATCH(BH$1,$D$16:$M$16,0))+VLOOKUP($BE341,战斗属性模型!$K$22:$O$24,BH$2,FALSE)*INDEX($BW$3:$CF$578,MATCH($BD341&amp;$BF341&amp;$BG341,$BT$3:$BT$578&amp;$BU$3:$BU$578&amp;$BV$3:$BV$578,0),MATCH(BH$1,$BW$1:$CF$1,0))</f>
        <v>336</v>
      </c>
      <c r="BI341" s="3">
        <f t="array" ref="BI341">INDEX($D$21:$M$44,MATCH($BD341&amp;$BF341,$C$21:$C$44&amp;$B$21:$B$44,0),MATCH(BI$1,$D$16:$M$16,0))+VLOOKUP($BE341,战斗属性模型!$K$22:$O$24,BI$2,FALSE)*INDEX($BW$3:$CF$578,MATCH($BD341&amp;$BF341&amp;$BG341,$BT$3:$BT$578&amp;$BU$3:$BU$578&amp;$BV$3:$BV$578,0),MATCH(BI$1,$BW$1:$CF$1,0))</f>
        <v>17520</v>
      </c>
      <c r="BJ341" s="3">
        <f t="array" ref="BJ341">INDEX($D$21:$M$44,MATCH($BD341&amp;$BF341,$C$21:$C$44&amp;$B$21:$B$44,0),MATCH(BJ$1,$D$16:$M$16,0))+VLOOKUP($BE341,战斗属性模型!$K$22:$O$24,BJ$2,FALSE)*INDEX($BW$3:$CF$578,MATCH($BD341&amp;$BF341&amp;$BG341,$BT$3:$BT$578&amp;$BU$3:$BU$578&amp;$BV$3:$BV$578,0),MATCH(BJ$1,$BW$1:$CF$1,0))</f>
        <v>0</v>
      </c>
      <c r="BK341" s="3">
        <f t="array" ref="BK341">INDEX($D$21:$M$44,MATCH($BD341&amp;$BF341,$C$21:$C$44&amp;$B$21:$B$44,0),MATCH(BK$1,$D$16:$M$16,0))+VLOOKUP($BE341,战斗属性模型!$K$22:$O$24,BK$2,FALSE)*INDEX($BW$3:$CF$578,MATCH($BD341&amp;$BF341&amp;$BG341,$BT$3:$BT$578&amp;$BU$3:$BU$578&amp;$BV$3:$BV$578,0),MATCH(BK$1,$BW$1:$CF$1,0))</f>
        <v>0</v>
      </c>
      <c r="BL341" s="3"/>
      <c r="BM341" s="3"/>
      <c r="BN341" s="3"/>
      <c r="BO341" s="3"/>
      <c r="BP341" s="3"/>
      <c r="BQ341" s="3"/>
      <c r="BT341" t="s">
        <v>421</v>
      </c>
      <c r="BU341">
        <f t="shared" si="173"/>
        <v>3</v>
      </c>
      <c r="BV341" s="1">
        <f t="shared" si="171"/>
        <v>3</v>
      </c>
      <c r="BW341" s="3">
        <f t="array" ref="BW341">INDEX($CI$3:$EP$26,MATCH($BV341,$CH$3:$CH$26,0),MATCH(BW$1&amp;$BU341,$CI$1:$EP$1&amp;$CI$2:$EP$2,0))*VLOOKUP($BT341,$C$17:$M$20,COUNTBLANK($D$15:D$15)+1,FALSE)</f>
        <v>48</v>
      </c>
      <c r="BX341" s="3">
        <f t="array" ref="BX341">INDEX($CI$3:$EP$26,MATCH($BV341,$CH$3:$CH$26,0),MATCH(BX$1&amp;$BU341,$CI$1:$EP$1&amp;$CI$2:$EP$2,0))*VLOOKUP($BT341,$C$17:$M$20,COUNTBLANK($D$15:E$15)+1,FALSE)</f>
        <v>0</v>
      </c>
      <c r="BY341" s="3">
        <f t="array" ref="BY341">INDEX($CI$3:$EP$26,MATCH($BV341,$CH$3:$CH$26,0),MATCH(BY$1&amp;$BU341,$CI$1:$EP$1&amp;$CI$2:$EP$2,0))*VLOOKUP($BT341,$C$17:$M$20,COUNTBLANK($D$15:F$15)+1,FALSE)</f>
        <v>96</v>
      </c>
      <c r="BZ341" s="3">
        <f t="array" ref="BZ341">INDEX($CI$3:$EP$26,MATCH($BV341,$CH$3:$CH$26,0),MATCH(BZ$1&amp;$BU341,$CI$1:$EP$1&amp;$CI$2:$EP$2,0))*VLOOKUP($BT341,$C$17:$M$20,COUNTBLANK($D$15:G$15)+1,FALSE)</f>
        <v>0</v>
      </c>
      <c r="CA341" s="3">
        <f t="array" ref="CA341">INDEX($CI$3:$EP$26,MATCH($BV341,$CH$3:$CH$26,0),MATCH(CA$1&amp;$BU341,$CI$1:$EP$1&amp;$CI$2:$EP$2,0))*VLOOKUP($BT341,$C$17:$M$20,COUNTBLANK($D$15:H$15)+1,FALSE)</f>
        <v>0</v>
      </c>
      <c r="CB341" s="3">
        <f t="array" ref="CB341">INDEX($CI$3:$EP$26,MATCH($BV341,$CH$3:$CH$26,0),MATCH(CB$1&amp;$BU341,$CI$1:$EP$1&amp;$CI$2:$EP$2,0))*VLOOKUP($BT341,$C$17:$M$20,COUNTBLANK($D$15:I$15)+1,FALSE)</f>
        <v>0</v>
      </c>
      <c r="CC341" s="3">
        <f t="array" ref="CC341">INDEX($CI$3:$EP$26,MATCH($BV341,$CH$3:$CH$26,0),MATCH(CC$1&amp;$BU341,$CI$1:$EP$1&amp;$CI$2:$EP$2,0))*VLOOKUP($BT341,$C$17:$M$20,COUNTBLANK($D$15:J$15)+1,FALSE)</f>
        <v>0</v>
      </c>
      <c r="CD341" s="3">
        <f t="array" ref="CD341">INDEX($CI$3:$EP$26,MATCH($BV341,$CH$3:$CH$26,0),MATCH(CD$1&amp;$BU341,$CI$1:$EP$1&amp;$CI$2:$EP$2,0))*VLOOKUP($BT341,$C$17:$M$20,COUNTBLANK($D$15:K$15)+1,FALSE)</f>
        <v>0</v>
      </c>
      <c r="CE341" s="3">
        <f t="array" ref="CE341">INDEX($CI$3:$EP$26,MATCH($BV341,$CH$3:$CH$26,0),MATCH(CE$1&amp;$BU341,$CI$1:$EP$1&amp;$CI$2:$EP$2,0))*VLOOKUP($BT341,$C$17:$M$20,COUNTBLANK($D$15:L$15)+1,FALSE)</f>
        <v>0</v>
      </c>
      <c r="CF341" s="3">
        <f t="array" ref="CF341">INDEX($CI$3:$EP$26,MATCH($BV341,$CH$3:$CH$26,0),MATCH(CF$1&amp;$BU341,$CI$1:$EP$1&amp;$CI$2:$EP$2,0))*VLOOKUP($BT341,$C$17:$M$20,COUNTBLANK($D$15:M$15)+1,FALSE)</f>
        <v>0</v>
      </c>
    </row>
    <row r="342" spans="56:84" x14ac:dyDescent="0.2">
      <c r="BD342" t="s">
        <v>418</v>
      </c>
      <c r="BE342">
        <v>1</v>
      </c>
      <c r="BF342">
        <f t="shared" si="170"/>
        <v>6</v>
      </c>
      <c r="BG342" s="1">
        <f t="shared" si="172"/>
        <v>4</v>
      </c>
      <c r="BH342" s="3">
        <f t="array" ref="BH342">INDEX($D$21:$M$44,MATCH($BD342&amp;$BF342,$C$21:$C$44&amp;$B$21:$B$44,0),MATCH(BH$1,$D$16:$M$16,0))+VLOOKUP($BE342,战斗属性模型!$K$22:$O$24,BH$2,FALSE)*INDEX($BW$3:$CF$578,MATCH($BD342&amp;$BF342&amp;$BG342,$BT$3:$BT$578&amp;$BU$3:$BU$578&amp;$BV$3:$BV$578,0),MATCH(BH$1,$BW$1:$CF$1,0))</f>
        <v>384</v>
      </c>
      <c r="BI342" s="3">
        <f t="array" ref="BI342">INDEX($D$21:$M$44,MATCH($BD342&amp;$BF342,$C$21:$C$44&amp;$B$21:$B$44,0),MATCH(BI$1,$D$16:$M$16,0))+VLOOKUP($BE342,战斗属性模型!$K$22:$O$24,BI$2,FALSE)*INDEX($BW$3:$CF$578,MATCH($BD342&amp;$BF342&amp;$BG342,$BT$3:$BT$578&amp;$BU$3:$BU$578&amp;$BV$3:$BV$578,0),MATCH(BI$1,$BW$1:$CF$1,0))</f>
        <v>20160</v>
      </c>
      <c r="BJ342" s="3">
        <f t="array" ref="BJ342">INDEX($D$21:$M$44,MATCH($BD342&amp;$BF342,$C$21:$C$44&amp;$B$21:$B$44,0),MATCH(BJ$1,$D$16:$M$16,0))+VLOOKUP($BE342,战斗属性模型!$K$22:$O$24,BJ$2,FALSE)*INDEX($BW$3:$CF$578,MATCH($BD342&amp;$BF342&amp;$BG342,$BT$3:$BT$578&amp;$BU$3:$BU$578&amp;$BV$3:$BV$578,0),MATCH(BJ$1,$BW$1:$CF$1,0))</f>
        <v>0</v>
      </c>
      <c r="BK342" s="3">
        <f t="array" ref="BK342">INDEX($D$21:$M$44,MATCH($BD342&amp;$BF342,$C$21:$C$44&amp;$B$21:$B$44,0),MATCH(BK$1,$D$16:$M$16,0))+VLOOKUP($BE342,战斗属性模型!$K$22:$O$24,BK$2,FALSE)*INDEX($BW$3:$CF$578,MATCH($BD342&amp;$BF342&amp;$BG342,$BT$3:$BT$578&amp;$BU$3:$BU$578&amp;$BV$3:$BV$578,0),MATCH(BK$1,$BW$1:$CF$1,0))</f>
        <v>0</v>
      </c>
      <c r="BL342" s="3"/>
      <c r="BM342" s="3"/>
      <c r="BN342" s="3"/>
      <c r="BO342" s="3"/>
      <c r="BP342" s="3"/>
      <c r="BQ342" s="3"/>
      <c r="BT342" t="s">
        <v>421</v>
      </c>
      <c r="BU342">
        <f t="shared" si="173"/>
        <v>3</v>
      </c>
      <c r="BV342" s="1">
        <f t="shared" si="171"/>
        <v>4</v>
      </c>
      <c r="BW342" s="3">
        <f t="array" ref="BW342">INDEX($CI$3:$EP$26,MATCH($BV342,$CH$3:$CH$26,0),MATCH(BW$1&amp;$BU342,$CI$1:$EP$1&amp;$CI$2:$EP$2,0))*VLOOKUP($BT342,$C$17:$M$20,COUNTBLANK($D$15:D$15)+1,FALSE)</f>
        <v>64</v>
      </c>
      <c r="BX342" s="3">
        <f t="array" ref="BX342">INDEX($CI$3:$EP$26,MATCH($BV342,$CH$3:$CH$26,0),MATCH(BX$1&amp;$BU342,$CI$1:$EP$1&amp;$CI$2:$EP$2,0))*VLOOKUP($BT342,$C$17:$M$20,COUNTBLANK($D$15:E$15)+1,FALSE)</f>
        <v>0</v>
      </c>
      <c r="BY342" s="3">
        <f t="array" ref="BY342">INDEX($CI$3:$EP$26,MATCH($BV342,$CH$3:$CH$26,0),MATCH(BY$1&amp;$BU342,$CI$1:$EP$1&amp;$CI$2:$EP$2,0))*VLOOKUP($BT342,$C$17:$M$20,COUNTBLANK($D$15:F$15)+1,FALSE)</f>
        <v>128</v>
      </c>
      <c r="BZ342" s="3">
        <f t="array" ref="BZ342">INDEX($CI$3:$EP$26,MATCH($BV342,$CH$3:$CH$26,0),MATCH(BZ$1&amp;$BU342,$CI$1:$EP$1&amp;$CI$2:$EP$2,0))*VLOOKUP($BT342,$C$17:$M$20,COUNTBLANK($D$15:G$15)+1,FALSE)</f>
        <v>0</v>
      </c>
      <c r="CA342" s="3">
        <f t="array" ref="CA342">INDEX($CI$3:$EP$26,MATCH($BV342,$CH$3:$CH$26,0),MATCH(CA$1&amp;$BU342,$CI$1:$EP$1&amp;$CI$2:$EP$2,0))*VLOOKUP($BT342,$C$17:$M$20,COUNTBLANK($D$15:H$15)+1,FALSE)</f>
        <v>0</v>
      </c>
      <c r="CB342" s="3">
        <f t="array" ref="CB342">INDEX($CI$3:$EP$26,MATCH($BV342,$CH$3:$CH$26,0),MATCH(CB$1&amp;$BU342,$CI$1:$EP$1&amp;$CI$2:$EP$2,0))*VLOOKUP($BT342,$C$17:$M$20,COUNTBLANK($D$15:I$15)+1,FALSE)</f>
        <v>0</v>
      </c>
      <c r="CC342" s="3">
        <f t="array" ref="CC342">INDEX($CI$3:$EP$26,MATCH($BV342,$CH$3:$CH$26,0),MATCH(CC$1&amp;$BU342,$CI$1:$EP$1&amp;$CI$2:$EP$2,0))*VLOOKUP($BT342,$C$17:$M$20,COUNTBLANK($D$15:J$15)+1,FALSE)</f>
        <v>0.02</v>
      </c>
      <c r="CD342" s="3">
        <f t="array" ref="CD342">INDEX($CI$3:$EP$26,MATCH($BV342,$CH$3:$CH$26,0),MATCH(CD$1&amp;$BU342,$CI$1:$EP$1&amp;$CI$2:$EP$2,0))*VLOOKUP($BT342,$C$17:$M$20,COUNTBLANK($D$15:K$15)+1,FALSE)</f>
        <v>0.02</v>
      </c>
      <c r="CE342" s="3">
        <f t="array" ref="CE342">INDEX($CI$3:$EP$26,MATCH($BV342,$CH$3:$CH$26,0),MATCH(CE$1&amp;$BU342,$CI$1:$EP$1&amp;$CI$2:$EP$2,0))*VLOOKUP($BT342,$C$17:$M$20,COUNTBLANK($D$15:L$15)+1,FALSE)</f>
        <v>0</v>
      </c>
      <c r="CF342" s="3">
        <f t="array" ref="CF342">INDEX($CI$3:$EP$26,MATCH($BV342,$CH$3:$CH$26,0),MATCH(CF$1&amp;$BU342,$CI$1:$EP$1&amp;$CI$2:$EP$2,0))*VLOOKUP($BT342,$C$17:$M$20,COUNTBLANK($D$15:M$15)+1,FALSE)</f>
        <v>0</v>
      </c>
    </row>
    <row r="343" spans="56:84" x14ac:dyDescent="0.2">
      <c r="BD343" t="s">
        <v>418</v>
      </c>
      <c r="BE343">
        <v>1</v>
      </c>
      <c r="BF343">
        <f t="shared" si="170"/>
        <v>6</v>
      </c>
      <c r="BG343" s="1">
        <f t="shared" si="172"/>
        <v>5</v>
      </c>
      <c r="BH343" s="3">
        <f t="array" ref="BH343">INDEX($D$21:$M$44,MATCH($BD343&amp;$BF343,$C$21:$C$44&amp;$B$21:$B$44,0),MATCH(BH$1,$D$16:$M$16,0))+VLOOKUP($BE343,战斗属性模型!$K$22:$O$24,BH$2,FALSE)*INDEX($BW$3:$CF$578,MATCH($BD343&amp;$BF343&amp;$BG343,$BT$3:$BT$578&amp;$BU$3:$BU$578&amp;$BV$3:$BV$578,0),MATCH(BH$1,$BW$1:$CF$1,0))</f>
        <v>432</v>
      </c>
      <c r="BI343" s="3">
        <f t="array" ref="BI343">INDEX($D$21:$M$44,MATCH($BD343&amp;$BF343,$C$21:$C$44&amp;$B$21:$B$44,0),MATCH(BI$1,$D$16:$M$16,0))+VLOOKUP($BE343,战斗属性模型!$K$22:$O$24,BI$2,FALSE)*INDEX($BW$3:$CF$578,MATCH($BD343&amp;$BF343&amp;$BG343,$BT$3:$BT$578&amp;$BU$3:$BU$578&amp;$BV$3:$BV$578,0),MATCH(BI$1,$BW$1:$CF$1,0))</f>
        <v>22800</v>
      </c>
      <c r="BJ343" s="3">
        <f t="array" ref="BJ343">INDEX($D$21:$M$44,MATCH($BD343&amp;$BF343,$C$21:$C$44&amp;$B$21:$B$44,0),MATCH(BJ$1,$D$16:$M$16,0))+VLOOKUP($BE343,战斗属性模型!$K$22:$O$24,BJ$2,FALSE)*INDEX($BW$3:$CF$578,MATCH($BD343&amp;$BF343&amp;$BG343,$BT$3:$BT$578&amp;$BU$3:$BU$578&amp;$BV$3:$BV$578,0),MATCH(BJ$1,$BW$1:$CF$1,0))</f>
        <v>0</v>
      </c>
      <c r="BK343" s="3">
        <f t="array" ref="BK343">INDEX($D$21:$M$44,MATCH($BD343&amp;$BF343,$C$21:$C$44&amp;$B$21:$B$44,0),MATCH(BK$1,$D$16:$M$16,0))+VLOOKUP($BE343,战斗属性模型!$K$22:$O$24,BK$2,FALSE)*INDEX($BW$3:$CF$578,MATCH($BD343&amp;$BF343&amp;$BG343,$BT$3:$BT$578&amp;$BU$3:$BU$578&amp;$BV$3:$BV$578,0),MATCH(BK$1,$BW$1:$CF$1,0))</f>
        <v>0</v>
      </c>
      <c r="BL343" s="3"/>
      <c r="BM343" s="3"/>
      <c r="BN343" s="3"/>
      <c r="BO343" s="3"/>
      <c r="BP343" s="3"/>
      <c r="BQ343" s="3"/>
      <c r="BT343" t="s">
        <v>421</v>
      </c>
      <c r="BU343">
        <f t="shared" si="173"/>
        <v>3</v>
      </c>
      <c r="BV343" s="1">
        <f t="shared" si="171"/>
        <v>5</v>
      </c>
      <c r="BW343" s="3">
        <f t="array" ref="BW343">INDEX($CI$3:$EP$26,MATCH($BV343,$CH$3:$CH$26,0),MATCH(BW$1&amp;$BU343,$CI$1:$EP$1&amp;$CI$2:$EP$2,0))*VLOOKUP($BT343,$C$17:$M$20,COUNTBLANK($D$15:D$15)+1,FALSE)</f>
        <v>80</v>
      </c>
      <c r="BX343" s="3">
        <f t="array" ref="BX343">INDEX($CI$3:$EP$26,MATCH($BV343,$CH$3:$CH$26,0),MATCH(BX$1&amp;$BU343,$CI$1:$EP$1&amp;$CI$2:$EP$2,0))*VLOOKUP($BT343,$C$17:$M$20,COUNTBLANK($D$15:E$15)+1,FALSE)</f>
        <v>0</v>
      </c>
      <c r="BY343" s="3">
        <f t="array" ref="BY343">INDEX($CI$3:$EP$26,MATCH($BV343,$CH$3:$CH$26,0),MATCH(BY$1&amp;$BU343,$CI$1:$EP$1&amp;$CI$2:$EP$2,0))*VLOOKUP($BT343,$C$17:$M$20,COUNTBLANK($D$15:F$15)+1,FALSE)</f>
        <v>160</v>
      </c>
      <c r="BZ343" s="3">
        <f t="array" ref="BZ343">INDEX($CI$3:$EP$26,MATCH($BV343,$CH$3:$CH$26,0),MATCH(BZ$1&amp;$BU343,$CI$1:$EP$1&amp;$CI$2:$EP$2,0))*VLOOKUP($BT343,$C$17:$M$20,COUNTBLANK($D$15:G$15)+1,FALSE)</f>
        <v>0</v>
      </c>
      <c r="CA343" s="3">
        <f t="array" ref="CA343">INDEX($CI$3:$EP$26,MATCH($BV343,$CH$3:$CH$26,0),MATCH(CA$1&amp;$BU343,$CI$1:$EP$1&amp;$CI$2:$EP$2,0))*VLOOKUP($BT343,$C$17:$M$20,COUNTBLANK($D$15:H$15)+1,FALSE)</f>
        <v>0</v>
      </c>
      <c r="CB343" s="3">
        <f t="array" ref="CB343">INDEX($CI$3:$EP$26,MATCH($BV343,$CH$3:$CH$26,0),MATCH(CB$1&amp;$BU343,$CI$1:$EP$1&amp;$CI$2:$EP$2,0))*VLOOKUP($BT343,$C$17:$M$20,COUNTBLANK($D$15:I$15)+1,FALSE)</f>
        <v>0</v>
      </c>
      <c r="CC343" s="3">
        <f t="array" ref="CC343">INDEX($CI$3:$EP$26,MATCH($BV343,$CH$3:$CH$26,0),MATCH(CC$1&amp;$BU343,$CI$1:$EP$1&amp;$CI$2:$EP$2,0))*VLOOKUP($BT343,$C$17:$M$20,COUNTBLANK($D$15:J$15)+1,FALSE)</f>
        <v>0.02</v>
      </c>
      <c r="CD343" s="3">
        <f t="array" ref="CD343">INDEX($CI$3:$EP$26,MATCH($BV343,$CH$3:$CH$26,0),MATCH(CD$1&amp;$BU343,$CI$1:$EP$1&amp;$CI$2:$EP$2,0))*VLOOKUP($BT343,$C$17:$M$20,COUNTBLANK($D$15:K$15)+1,FALSE)</f>
        <v>0.02</v>
      </c>
      <c r="CE343" s="3">
        <f t="array" ref="CE343">INDEX($CI$3:$EP$26,MATCH($BV343,$CH$3:$CH$26,0),MATCH(CE$1&amp;$BU343,$CI$1:$EP$1&amp;$CI$2:$EP$2,0))*VLOOKUP($BT343,$C$17:$M$20,COUNTBLANK($D$15:L$15)+1,FALSE)</f>
        <v>0</v>
      </c>
      <c r="CF343" s="3">
        <f t="array" ref="CF343">INDEX($CI$3:$EP$26,MATCH($BV343,$CH$3:$CH$26,0),MATCH(CF$1&amp;$BU343,$CI$1:$EP$1&amp;$CI$2:$EP$2,0))*VLOOKUP($BT343,$C$17:$M$20,COUNTBLANK($D$15:M$15)+1,FALSE)</f>
        <v>0</v>
      </c>
    </row>
    <row r="344" spans="56:84" x14ac:dyDescent="0.2">
      <c r="BD344" t="s">
        <v>418</v>
      </c>
      <c r="BE344">
        <v>1</v>
      </c>
      <c r="BF344">
        <f t="shared" si="170"/>
        <v>6</v>
      </c>
      <c r="BG344" s="1">
        <f t="shared" si="172"/>
        <v>6</v>
      </c>
      <c r="BH344" s="3">
        <f t="array" ref="BH344">INDEX($D$21:$M$44,MATCH($BD344&amp;$BF344,$C$21:$C$44&amp;$B$21:$B$44,0),MATCH(BH$1,$D$16:$M$16,0))+VLOOKUP($BE344,战斗属性模型!$K$22:$O$24,BH$2,FALSE)*INDEX($BW$3:$CF$578,MATCH($BD344&amp;$BF344&amp;$BG344,$BT$3:$BT$578&amp;$BU$3:$BU$578&amp;$BV$3:$BV$578,0),MATCH(BH$1,$BW$1:$CF$1,0))</f>
        <v>480</v>
      </c>
      <c r="BI344" s="3">
        <f t="array" ref="BI344">INDEX($D$21:$M$44,MATCH($BD344&amp;$BF344,$C$21:$C$44&amp;$B$21:$B$44,0),MATCH(BI$1,$D$16:$M$16,0))+VLOOKUP($BE344,战斗属性模型!$K$22:$O$24,BI$2,FALSE)*INDEX($BW$3:$CF$578,MATCH($BD344&amp;$BF344&amp;$BG344,$BT$3:$BT$578&amp;$BU$3:$BU$578&amp;$BV$3:$BV$578,0),MATCH(BI$1,$BW$1:$CF$1,0))</f>
        <v>25440</v>
      </c>
      <c r="BJ344" s="3">
        <f t="array" ref="BJ344">INDEX($D$21:$M$44,MATCH($BD344&amp;$BF344,$C$21:$C$44&amp;$B$21:$B$44,0),MATCH(BJ$1,$D$16:$M$16,0))+VLOOKUP($BE344,战斗属性模型!$K$22:$O$24,BJ$2,FALSE)*INDEX($BW$3:$CF$578,MATCH($BD344&amp;$BF344&amp;$BG344,$BT$3:$BT$578&amp;$BU$3:$BU$578&amp;$BV$3:$BV$578,0),MATCH(BJ$1,$BW$1:$CF$1,0))</f>
        <v>0</v>
      </c>
      <c r="BK344" s="3">
        <f t="array" ref="BK344">INDEX($D$21:$M$44,MATCH($BD344&amp;$BF344,$C$21:$C$44&amp;$B$21:$B$44,0),MATCH(BK$1,$D$16:$M$16,0))+VLOOKUP($BE344,战斗属性模型!$K$22:$O$24,BK$2,FALSE)*INDEX($BW$3:$CF$578,MATCH($BD344&amp;$BF344&amp;$BG344,$BT$3:$BT$578&amp;$BU$3:$BU$578&amp;$BV$3:$BV$578,0),MATCH(BK$1,$BW$1:$CF$1,0))</f>
        <v>0</v>
      </c>
      <c r="BL344" s="3"/>
      <c r="BM344" s="3"/>
      <c r="BN344" s="3"/>
      <c r="BO344" s="3"/>
      <c r="BP344" s="3"/>
      <c r="BQ344" s="3"/>
      <c r="BT344" t="s">
        <v>421</v>
      </c>
      <c r="BU344">
        <f t="shared" si="173"/>
        <v>3</v>
      </c>
      <c r="BV344" s="1">
        <f t="shared" si="171"/>
        <v>6</v>
      </c>
      <c r="BW344" s="3">
        <f t="array" ref="BW344">INDEX($CI$3:$EP$26,MATCH($BV344,$CH$3:$CH$26,0),MATCH(BW$1&amp;$BU344,$CI$1:$EP$1&amp;$CI$2:$EP$2,0))*VLOOKUP($BT344,$C$17:$M$20,COUNTBLANK($D$15:D$15)+1,FALSE)</f>
        <v>96</v>
      </c>
      <c r="BX344" s="3">
        <f t="array" ref="BX344">INDEX($CI$3:$EP$26,MATCH($BV344,$CH$3:$CH$26,0),MATCH(BX$1&amp;$BU344,$CI$1:$EP$1&amp;$CI$2:$EP$2,0))*VLOOKUP($BT344,$C$17:$M$20,COUNTBLANK($D$15:E$15)+1,FALSE)</f>
        <v>0</v>
      </c>
      <c r="BY344" s="3">
        <f t="array" ref="BY344">INDEX($CI$3:$EP$26,MATCH($BV344,$CH$3:$CH$26,0),MATCH(BY$1&amp;$BU344,$CI$1:$EP$1&amp;$CI$2:$EP$2,0))*VLOOKUP($BT344,$C$17:$M$20,COUNTBLANK($D$15:F$15)+1,FALSE)</f>
        <v>192</v>
      </c>
      <c r="BZ344" s="3">
        <f t="array" ref="BZ344">INDEX($CI$3:$EP$26,MATCH($BV344,$CH$3:$CH$26,0),MATCH(BZ$1&amp;$BU344,$CI$1:$EP$1&amp;$CI$2:$EP$2,0))*VLOOKUP($BT344,$C$17:$M$20,COUNTBLANK($D$15:G$15)+1,FALSE)</f>
        <v>0</v>
      </c>
      <c r="CA344" s="3">
        <f t="array" ref="CA344">INDEX($CI$3:$EP$26,MATCH($BV344,$CH$3:$CH$26,0),MATCH(CA$1&amp;$BU344,$CI$1:$EP$1&amp;$CI$2:$EP$2,0))*VLOOKUP($BT344,$C$17:$M$20,COUNTBLANK($D$15:H$15)+1,FALSE)</f>
        <v>0</v>
      </c>
      <c r="CB344" s="3">
        <f t="array" ref="CB344">INDEX($CI$3:$EP$26,MATCH($BV344,$CH$3:$CH$26,0),MATCH(CB$1&amp;$BU344,$CI$1:$EP$1&amp;$CI$2:$EP$2,0))*VLOOKUP($BT344,$C$17:$M$20,COUNTBLANK($D$15:I$15)+1,FALSE)</f>
        <v>0</v>
      </c>
      <c r="CC344" s="3">
        <f t="array" ref="CC344">INDEX($CI$3:$EP$26,MATCH($BV344,$CH$3:$CH$26,0),MATCH(CC$1&amp;$BU344,$CI$1:$EP$1&amp;$CI$2:$EP$2,0))*VLOOKUP($BT344,$C$17:$M$20,COUNTBLANK($D$15:J$15)+1,FALSE)</f>
        <v>0.02</v>
      </c>
      <c r="CD344" s="3">
        <f t="array" ref="CD344">INDEX($CI$3:$EP$26,MATCH($BV344,$CH$3:$CH$26,0),MATCH(CD$1&amp;$BU344,$CI$1:$EP$1&amp;$CI$2:$EP$2,0))*VLOOKUP($BT344,$C$17:$M$20,COUNTBLANK($D$15:K$15)+1,FALSE)</f>
        <v>0.02</v>
      </c>
      <c r="CE344" s="3">
        <f t="array" ref="CE344">INDEX($CI$3:$EP$26,MATCH($BV344,$CH$3:$CH$26,0),MATCH(CE$1&amp;$BU344,$CI$1:$EP$1&amp;$CI$2:$EP$2,0))*VLOOKUP($BT344,$C$17:$M$20,COUNTBLANK($D$15:L$15)+1,FALSE)</f>
        <v>0</v>
      </c>
      <c r="CF344" s="3">
        <f t="array" ref="CF344">INDEX($CI$3:$EP$26,MATCH($BV344,$CH$3:$CH$26,0),MATCH(CF$1&amp;$BU344,$CI$1:$EP$1&amp;$CI$2:$EP$2,0))*VLOOKUP($BT344,$C$17:$M$20,COUNTBLANK($D$15:M$15)+1,FALSE)</f>
        <v>0</v>
      </c>
    </row>
    <row r="345" spans="56:84" x14ac:dyDescent="0.2">
      <c r="BD345" t="s">
        <v>418</v>
      </c>
      <c r="BE345">
        <v>1</v>
      </c>
      <c r="BF345">
        <f t="shared" si="170"/>
        <v>6</v>
      </c>
      <c r="BG345" s="1">
        <f t="shared" si="172"/>
        <v>7</v>
      </c>
      <c r="BH345" s="3">
        <f t="array" ref="BH345">INDEX($D$21:$M$44,MATCH($BD345&amp;$BF345,$C$21:$C$44&amp;$B$21:$B$44,0),MATCH(BH$1,$D$16:$M$16,0))+VLOOKUP($BE345,战斗属性模型!$K$22:$O$24,BH$2,FALSE)*INDEX($BW$3:$CF$578,MATCH($BD345&amp;$BF345&amp;$BG345,$BT$3:$BT$578&amp;$BU$3:$BU$578&amp;$BV$3:$BV$578,0),MATCH(BH$1,$BW$1:$CF$1,0))</f>
        <v>528</v>
      </c>
      <c r="BI345" s="3">
        <f t="array" ref="BI345">INDEX($D$21:$M$44,MATCH($BD345&amp;$BF345,$C$21:$C$44&amp;$B$21:$B$44,0),MATCH(BI$1,$D$16:$M$16,0))+VLOOKUP($BE345,战斗属性模型!$K$22:$O$24,BI$2,FALSE)*INDEX($BW$3:$CF$578,MATCH($BD345&amp;$BF345&amp;$BG345,$BT$3:$BT$578&amp;$BU$3:$BU$578&amp;$BV$3:$BV$578,0),MATCH(BI$1,$BW$1:$CF$1,0))</f>
        <v>28080</v>
      </c>
      <c r="BJ345" s="3">
        <f t="array" ref="BJ345">INDEX($D$21:$M$44,MATCH($BD345&amp;$BF345,$C$21:$C$44&amp;$B$21:$B$44,0),MATCH(BJ$1,$D$16:$M$16,0))+VLOOKUP($BE345,战斗属性模型!$K$22:$O$24,BJ$2,FALSE)*INDEX($BW$3:$CF$578,MATCH($BD345&amp;$BF345&amp;$BG345,$BT$3:$BT$578&amp;$BU$3:$BU$578&amp;$BV$3:$BV$578,0),MATCH(BJ$1,$BW$1:$CF$1,0))</f>
        <v>0</v>
      </c>
      <c r="BK345" s="3">
        <f t="array" ref="BK345">INDEX($D$21:$M$44,MATCH($BD345&amp;$BF345,$C$21:$C$44&amp;$B$21:$B$44,0),MATCH(BK$1,$D$16:$M$16,0))+VLOOKUP($BE345,战斗属性模型!$K$22:$O$24,BK$2,FALSE)*INDEX($BW$3:$CF$578,MATCH($BD345&amp;$BF345&amp;$BG345,$BT$3:$BT$578&amp;$BU$3:$BU$578&amp;$BV$3:$BV$578,0),MATCH(BK$1,$BW$1:$CF$1,0))</f>
        <v>0</v>
      </c>
      <c r="BL345" s="3"/>
      <c r="BM345" s="3"/>
      <c r="BN345" s="3"/>
      <c r="BO345" s="3"/>
      <c r="BP345" s="3"/>
      <c r="BQ345" s="3"/>
      <c r="BT345" t="s">
        <v>421</v>
      </c>
      <c r="BU345">
        <f t="shared" si="173"/>
        <v>3</v>
      </c>
      <c r="BV345" s="1">
        <f t="shared" si="171"/>
        <v>7</v>
      </c>
      <c r="BW345" s="3">
        <f t="array" ref="BW345">INDEX($CI$3:$EP$26,MATCH($BV345,$CH$3:$CH$26,0),MATCH(BW$1&amp;$BU345,$CI$1:$EP$1&amp;$CI$2:$EP$2,0))*VLOOKUP($BT345,$C$17:$M$20,COUNTBLANK($D$15:D$15)+1,FALSE)</f>
        <v>112</v>
      </c>
      <c r="BX345" s="3">
        <f t="array" ref="BX345">INDEX($CI$3:$EP$26,MATCH($BV345,$CH$3:$CH$26,0),MATCH(BX$1&amp;$BU345,$CI$1:$EP$1&amp;$CI$2:$EP$2,0))*VLOOKUP($BT345,$C$17:$M$20,COUNTBLANK($D$15:E$15)+1,FALSE)</f>
        <v>0</v>
      </c>
      <c r="BY345" s="3">
        <f t="array" ref="BY345">INDEX($CI$3:$EP$26,MATCH($BV345,$CH$3:$CH$26,0),MATCH(BY$1&amp;$BU345,$CI$1:$EP$1&amp;$CI$2:$EP$2,0))*VLOOKUP($BT345,$C$17:$M$20,COUNTBLANK($D$15:F$15)+1,FALSE)</f>
        <v>224</v>
      </c>
      <c r="BZ345" s="3">
        <f t="array" ref="BZ345">INDEX($CI$3:$EP$26,MATCH($BV345,$CH$3:$CH$26,0),MATCH(BZ$1&amp;$BU345,$CI$1:$EP$1&amp;$CI$2:$EP$2,0))*VLOOKUP($BT345,$C$17:$M$20,COUNTBLANK($D$15:G$15)+1,FALSE)</f>
        <v>0</v>
      </c>
      <c r="CA345" s="3">
        <f t="array" ref="CA345">INDEX($CI$3:$EP$26,MATCH($BV345,$CH$3:$CH$26,0),MATCH(CA$1&amp;$BU345,$CI$1:$EP$1&amp;$CI$2:$EP$2,0))*VLOOKUP($BT345,$C$17:$M$20,COUNTBLANK($D$15:H$15)+1,FALSE)</f>
        <v>0</v>
      </c>
      <c r="CB345" s="3">
        <f t="array" ref="CB345">INDEX($CI$3:$EP$26,MATCH($BV345,$CH$3:$CH$26,0),MATCH(CB$1&amp;$BU345,$CI$1:$EP$1&amp;$CI$2:$EP$2,0))*VLOOKUP($BT345,$C$17:$M$20,COUNTBLANK($D$15:I$15)+1,FALSE)</f>
        <v>0</v>
      </c>
      <c r="CC345" s="3">
        <f t="array" ref="CC345">INDEX($CI$3:$EP$26,MATCH($BV345,$CH$3:$CH$26,0),MATCH(CC$1&amp;$BU345,$CI$1:$EP$1&amp;$CI$2:$EP$2,0))*VLOOKUP($BT345,$C$17:$M$20,COUNTBLANK($D$15:J$15)+1,FALSE)</f>
        <v>0.02</v>
      </c>
      <c r="CD345" s="3">
        <f t="array" ref="CD345">INDEX($CI$3:$EP$26,MATCH($BV345,$CH$3:$CH$26,0),MATCH(CD$1&amp;$BU345,$CI$1:$EP$1&amp;$CI$2:$EP$2,0))*VLOOKUP($BT345,$C$17:$M$20,COUNTBLANK($D$15:K$15)+1,FALSE)</f>
        <v>0.02</v>
      </c>
      <c r="CE345" s="3">
        <f t="array" ref="CE345">INDEX($CI$3:$EP$26,MATCH($BV345,$CH$3:$CH$26,0),MATCH(CE$1&amp;$BU345,$CI$1:$EP$1&amp;$CI$2:$EP$2,0))*VLOOKUP($BT345,$C$17:$M$20,COUNTBLANK($D$15:L$15)+1,FALSE)</f>
        <v>0</v>
      </c>
      <c r="CF345" s="3">
        <f t="array" ref="CF345">INDEX($CI$3:$EP$26,MATCH($BV345,$CH$3:$CH$26,0),MATCH(CF$1&amp;$BU345,$CI$1:$EP$1&amp;$CI$2:$EP$2,0))*VLOOKUP($BT345,$C$17:$M$20,COUNTBLANK($D$15:M$15)+1,FALSE)</f>
        <v>0</v>
      </c>
    </row>
    <row r="346" spans="56:84" x14ac:dyDescent="0.2">
      <c r="BD346" t="s">
        <v>418</v>
      </c>
      <c r="BE346">
        <v>1</v>
      </c>
      <c r="BF346">
        <f t="shared" si="170"/>
        <v>6</v>
      </c>
      <c r="BG346" s="1">
        <f t="shared" si="172"/>
        <v>8</v>
      </c>
      <c r="BH346" s="3">
        <f t="array" ref="BH346">INDEX($D$21:$M$44,MATCH($BD346&amp;$BF346,$C$21:$C$44&amp;$B$21:$B$44,0),MATCH(BH$1,$D$16:$M$16,0))+VLOOKUP($BE346,战斗属性模型!$K$22:$O$24,BH$2,FALSE)*INDEX($BW$3:$CF$578,MATCH($BD346&amp;$BF346&amp;$BG346,$BT$3:$BT$578&amp;$BU$3:$BU$578&amp;$BV$3:$BV$578,0),MATCH(BH$1,$BW$1:$CF$1,0))</f>
        <v>576</v>
      </c>
      <c r="BI346" s="3">
        <f t="array" ref="BI346">INDEX($D$21:$M$44,MATCH($BD346&amp;$BF346,$C$21:$C$44&amp;$B$21:$B$44,0),MATCH(BI$1,$D$16:$M$16,0))+VLOOKUP($BE346,战斗属性模型!$K$22:$O$24,BI$2,FALSE)*INDEX($BW$3:$CF$578,MATCH($BD346&amp;$BF346&amp;$BG346,$BT$3:$BT$578&amp;$BU$3:$BU$578&amp;$BV$3:$BV$578,0),MATCH(BI$1,$BW$1:$CF$1,0))</f>
        <v>30720</v>
      </c>
      <c r="BJ346" s="3">
        <f t="array" ref="BJ346">INDEX($D$21:$M$44,MATCH($BD346&amp;$BF346,$C$21:$C$44&amp;$B$21:$B$44,0),MATCH(BJ$1,$D$16:$M$16,0))+VLOOKUP($BE346,战斗属性模型!$K$22:$O$24,BJ$2,FALSE)*INDEX($BW$3:$CF$578,MATCH($BD346&amp;$BF346&amp;$BG346,$BT$3:$BT$578&amp;$BU$3:$BU$578&amp;$BV$3:$BV$578,0),MATCH(BJ$1,$BW$1:$CF$1,0))</f>
        <v>0</v>
      </c>
      <c r="BK346" s="3">
        <f t="array" ref="BK346">INDEX($D$21:$M$44,MATCH($BD346&amp;$BF346,$C$21:$C$44&amp;$B$21:$B$44,0),MATCH(BK$1,$D$16:$M$16,0))+VLOOKUP($BE346,战斗属性模型!$K$22:$O$24,BK$2,FALSE)*INDEX($BW$3:$CF$578,MATCH($BD346&amp;$BF346&amp;$BG346,$BT$3:$BT$578&amp;$BU$3:$BU$578&amp;$BV$3:$BV$578,0),MATCH(BK$1,$BW$1:$CF$1,0))</f>
        <v>0</v>
      </c>
      <c r="BL346" s="3"/>
      <c r="BM346" s="3"/>
      <c r="BN346" s="3"/>
      <c r="BO346" s="3"/>
      <c r="BP346" s="3"/>
      <c r="BQ346" s="3"/>
      <c r="BT346" t="s">
        <v>421</v>
      </c>
      <c r="BU346">
        <f t="shared" si="173"/>
        <v>3</v>
      </c>
      <c r="BV346" s="1">
        <f t="shared" si="171"/>
        <v>8</v>
      </c>
      <c r="BW346" s="3">
        <f t="array" ref="BW346">INDEX($CI$3:$EP$26,MATCH($BV346,$CH$3:$CH$26,0),MATCH(BW$1&amp;$BU346,$CI$1:$EP$1&amp;$CI$2:$EP$2,0))*VLOOKUP($BT346,$C$17:$M$20,COUNTBLANK($D$15:D$15)+1,FALSE)</f>
        <v>128</v>
      </c>
      <c r="BX346" s="3">
        <f t="array" ref="BX346">INDEX($CI$3:$EP$26,MATCH($BV346,$CH$3:$CH$26,0),MATCH(BX$1&amp;$BU346,$CI$1:$EP$1&amp;$CI$2:$EP$2,0))*VLOOKUP($BT346,$C$17:$M$20,COUNTBLANK($D$15:E$15)+1,FALSE)</f>
        <v>0</v>
      </c>
      <c r="BY346" s="3">
        <f t="array" ref="BY346">INDEX($CI$3:$EP$26,MATCH($BV346,$CH$3:$CH$26,0),MATCH(BY$1&amp;$BU346,$CI$1:$EP$1&amp;$CI$2:$EP$2,0))*VLOOKUP($BT346,$C$17:$M$20,COUNTBLANK($D$15:F$15)+1,FALSE)</f>
        <v>256</v>
      </c>
      <c r="BZ346" s="3">
        <f t="array" ref="BZ346">INDEX($CI$3:$EP$26,MATCH($BV346,$CH$3:$CH$26,0),MATCH(BZ$1&amp;$BU346,$CI$1:$EP$1&amp;$CI$2:$EP$2,0))*VLOOKUP($BT346,$C$17:$M$20,COUNTBLANK($D$15:G$15)+1,FALSE)</f>
        <v>0</v>
      </c>
      <c r="CA346" s="3">
        <f t="array" ref="CA346">INDEX($CI$3:$EP$26,MATCH($BV346,$CH$3:$CH$26,0),MATCH(CA$1&amp;$BU346,$CI$1:$EP$1&amp;$CI$2:$EP$2,0))*VLOOKUP($BT346,$C$17:$M$20,COUNTBLANK($D$15:H$15)+1,FALSE)</f>
        <v>0</v>
      </c>
      <c r="CB346" s="3">
        <f t="array" ref="CB346">INDEX($CI$3:$EP$26,MATCH($BV346,$CH$3:$CH$26,0),MATCH(CB$1&amp;$BU346,$CI$1:$EP$1&amp;$CI$2:$EP$2,0))*VLOOKUP($BT346,$C$17:$M$20,COUNTBLANK($D$15:I$15)+1,FALSE)</f>
        <v>0</v>
      </c>
      <c r="CC346" s="3">
        <f t="array" ref="CC346">INDEX($CI$3:$EP$26,MATCH($BV346,$CH$3:$CH$26,0),MATCH(CC$1&amp;$BU346,$CI$1:$EP$1&amp;$CI$2:$EP$2,0))*VLOOKUP($BT346,$C$17:$M$20,COUNTBLANK($D$15:J$15)+1,FALSE)</f>
        <v>0.04</v>
      </c>
      <c r="CD346" s="3">
        <f t="array" ref="CD346">INDEX($CI$3:$EP$26,MATCH($BV346,$CH$3:$CH$26,0),MATCH(CD$1&amp;$BU346,$CI$1:$EP$1&amp;$CI$2:$EP$2,0))*VLOOKUP($BT346,$C$17:$M$20,COUNTBLANK($D$15:K$15)+1,FALSE)</f>
        <v>0.04</v>
      </c>
      <c r="CE346" s="3">
        <f t="array" ref="CE346">INDEX($CI$3:$EP$26,MATCH($BV346,$CH$3:$CH$26,0),MATCH(CE$1&amp;$BU346,$CI$1:$EP$1&amp;$CI$2:$EP$2,0))*VLOOKUP($BT346,$C$17:$M$20,COUNTBLANK($D$15:L$15)+1,FALSE)</f>
        <v>0</v>
      </c>
      <c r="CF346" s="3">
        <f t="array" ref="CF346">INDEX($CI$3:$EP$26,MATCH($BV346,$CH$3:$CH$26,0),MATCH(CF$1&amp;$BU346,$CI$1:$EP$1&amp;$CI$2:$EP$2,0))*VLOOKUP($BT346,$C$17:$M$20,COUNTBLANK($D$15:M$15)+1,FALSE)</f>
        <v>0</v>
      </c>
    </row>
    <row r="347" spans="56:84" x14ac:dyDescent="0.2">
      <c r="BD347" t="s">
        <v>418</v>
      </c>
      <c r="BE347">
        <v>1</v>
      </c>
      <c r="BF347">
        <f t="shared" ref="BF347:BF410" si="174">BF203</f>
        <v>6</v>
      </c>
      <c r="BG347" s="1">
        <f t="shared" si="172"/>
        <v>9</v>
      </c>
      <c r="BH347" s="3">
        <f t="array" ref="BH347">INDEX($D$21:$M$44,MATCH($BD347&amp;$BF347,$C$21:$C$44&amp;$B$21:$B$44,0),MATCH(BH$1,$D$16:$M$16,0))+VLOOKUP($BE347,战斗属性模型!$K$22:$O$24,BH$2,FALSE)*INDEX($BW$3:$CF$578,MATCH($BD347&amp;$BF347&amp;$BG347,$BT$3:$BT$578&amp;$BU$3:$BU$578&amp;$BV$3:$BV$578,0),MATCH(BH$1,$BW$1:$CF$1,0))</f>
        <v>624</v>
      </c>
      <c r="BI347" s="3">
        <f t="array" ref="BI347">INDEX($D$21:$M$44,MATCH($BD347&amp;$BF347,$C$21:$C$44&amp;$B$21:$B$44,0),MATCH(BI$1,$D$16:$M$16,0))+VLOOKUP($BE347,战斗属性模型!$K$22:$O$24,BI$2,FALSE)*INDEX($BW$3:$CF$578,MATCH($BD347&amp;$BF347&amp;$BG347,$BT$3:$BT$578&amp;$BU$3:$BU$578&amp;$BV$3:$BV$578,0),MATCH(BI$1,$BW$1:$CF$1,0))</f>
        <v>33360</v>
      </c>
      <c r="BJ347" s="3">
        <f t="array" ref="BJ347">INDEX($D$21:$M$44,MATCH($BD347&amp;$BF347,$C$21:$C$44&amp;$B$21:$B$44,0),MATCH(BJ$1,$D$16:$M$16,0))+VLOOKUP($BE347,战斗属性模型!$K$22:$O$24,BJ$2,FALSE)*INDEX($BW$3:$CF$578,MATCH($BD347&amp;$BF347&amp;$BG347,$BT$3:$BT$578&amp;$BU$3:$BU$578&amp;$BV$3:$BV$578,0),MATCH(BJ$1,$BW$1:$CF$1,0))</f>
        <v>0</v>
      </c>
      <c r="BK347" s="3">
        <f t="array" ref="BK347">INDEX($D$21:$M$44,MATCH($BD347&amp;$BF347,$C$21:$C$44&amp;$B$21:$B$44,0),MATCH(BK$1,$D$16:$M$16,0))+VLOOKUP($BE347,战斗属性模型!$K$22:$O$24,BK$2,FALSE)*INDEX($BW$3:$CF$578,MATCH($BD347&amp;$BF347&amp;$BG347,$BT$3:$BT$578&amp;$BU$3:$BU$578&amp;$BV$3:$BV$578,0),MATCH(BK$1,$BW$1:$CF$1,0))</f>
        <v>0</v>
      </c>
      <c r="BL347" s="3"/>
      <c r="BM347" s="3"/>
      <c r="BN347" s="3"/>
      <c r="BO347" s="3"/>
      <c r="BP347" s="3"/>
      <c r="BQ347" s="3"/>
      <c r="BT347" t="s">
        <v>421</v>
      </c>
      <c r="BU347">
        <f t="shared" si="173"/>
        <v>3</v>
      </c>
      <c r="BV347" s="1">
        <f t="shared" ref="BV347:BV410" si="175">BV323</f>
        <v>9</v>
      </c>
      <c r="BW347" s="3">
        <f t="array" ref="BW347">INDEX($CI$3:$EP$26,MATCH($BV347,$CH$3:$CH$26,0),MATCH(BW$1&amp;$BU347,$CI$1:$EP$1&amp;$CI$2:$EP$2,0))*VLOOKUP($BT347,$C$17:$M$20,COUNTBLANK($D$15:D$15)+1,FALSE)</f>
        <v>144</v>
      </c>
      <c r="BX347" s="3">
        <f t="array" ref="BX347">INDEX($CI$3:$EP$26,MATCH($BV347,$CH$3:$CH$26,0),MATCH(BX$1&amp;$BU347,$CI$1:$EP$1&amp;$CI$2:$EP$2,0))*VLOOKUP($BT347,$C$17:$M$20,COUNTBLANK($D$15:E$15)+1,FALSE)</f>
        <v>0</v>
      </c>
      <c r="BY347" s="3">
        <f t="array" ref="BY347">INDEX($CI$3:$EP$26,MATCH($BV347,$CH$3:$CH$26,0),MATCH(BY$1&amp;$BU347,$CI$1:$EP$1&amp;$CI$2:$EP$2,0))*VLOOKUP($BT347,$C$17:$M$20,COUNTBLANK($D$15:F$15)+1,FALSE)</f>
        <v>288</v>
      </c>
      <c r="BZ347" s="3">
        <f t="array" ref="BZ347">INDEX($CI$3:$EP$26,MATCH($BV347,$CH$3:$CH$26,0),MATCH(BZ$1&amp;$BU347,$CI$1:$EP$1&amp;$CI$2:$EP$2,0))*VLOOKUP($BT347,$C$17:$M$20,COUNTBLANK($D$15:G$15)+1,FALSE)</f>
        <v>0</v>
      </c>
      <c r="CA347" s="3">
        <f t="array" ref="CA347">INDEX($CI$3:$EP$26,MATCH($BV347,$CH$3:$CH$26,0),MATCH(CA$1&amp;$BU347,$CI$1:$EP$1&amp;$CI$2:$EP$2,0))*VLOOKUP($BT347,$C$17:$M$20,COUNTBLANK($D$15:H$15)+1,FALSE)</f>
        <v>0</v>
      </c>
      <c r="CB347" s="3">
        <f t="array" ref="CB347">INDEX($CI$3:$EP$26,MATCH($BV347,$CH$3:$CH$26,0),MATCH(CB$1&amp;$BU347,$CI$1:$EP$1&amp;$CI$2:$EP$2,0))*VLOOKUP($BT347,$C$17:$M$20,COUNTBLANK($D$15:I$15)+1,FALSE)</f>
        <v>0</v>
      </c>
      <c r="CC347" s="3">
        <f t="array" ref="CC347">INDEX($CI$3:$EP$26,MATCH($BV347,$CH$3:$CH$26,0),MATCH(CC$1&amp;$BU347,$CI$1:$EP$1&amp;$CI$2:$EP$2,0))*VLOOKUP($BT347,$C$17:$M$20,COUNTBLANK($D$15:J$15)+1,FALSE)</f>
        <v>0.04</v>
      </c>
      <c r="CD347" s="3">
        <f t="array" ref="CD347">INDEX($CI$3:$EP$26,MATCH($BV347,$CH$3:$CH$26,0),MATCH(CD$1&amp;$BU347,$CI$1:$EP$1&amp;$CI$2:$EP$2,0))*VLOOKUP($BT347,$C$17:$M$20,COUNTBLANK($D$15:K$15)+1,FALSE)</f>
        <v>0.04</v>
      </c>
      <c r="CE347" s="3">
        <f t="array" ref="CE347">INDEX($CI$3:$EP$26,MATCH($BV347,$CH$3:$CH$26,0),MATCH(CE$1&amp;$BU347,$CI$1:$EP$1&amp;$CI$2:$EP$2,0))*VLOOKUP($BT347,$C$17:$M$20,COUNTBLANK($D$15:L$15)+1,FALSE)</f>
        <v>0</v>
      </c>
      <c r="CF347" s="3">
        <f t="array" ref="CF347">INDEX($CI$3:$EP$26,MATCH($BV347,$CH$3:$CH$26,0),MATCH(CF$1&amp;$BU347,$CI$1:$EP$1&amp;$CI$2:$EP$2,0))*VLOOKUP($BT347,$C$17:$M$20,COUNTBLANK($D$15:M$15)+1,FALSE)</f>
        <v>0</v>
      </c>
    </row>
    <row r="348" spans="56:84" x14ac:dyDescent="0.2">
      <c r="BD348" t="s">
        <v>418</v>
      </c>
      <c r="BE348">
        <v>1</v>
      </c>
      <c r="BF348">
        <f t="shared" si="174"/>
        <v>6</v>
      </c>
      <c r="BG348" s="1">
        <f t="shared" si="172"/>
        <v>10</v>
      </c>
      <c r="BH348" s="3">
        <f t="array" ref="BH348">INDEX($D$21:$M$44,MATCH($BD348&amp;$BF348,$C$21:$C$44&amp;$B$21:$B$44,0),MATCH(BH$1,$D$16:$M$16,0))+VLOOKUP($BE348,战斗属性模型!$K$22:$O$24,BH$2,FALSE)*INDEX($BW$3:$CF$578,MATCH($BD348&amp;$BF348&amp;$BG348,$BT$3:$BT$578&amp;$BU$3:$BU$578&amp;$BV$3:$BV$578,0),MATCH(BH$1,$BW$1:$CF$1,0))</f>
        <v>672</v>
      </c>
      <c r="BI348" s="3">
        <f t="array" ref="BI348">INDEX($D$21:$M$44,MATCH($BD348&amp;$BF348,$C$21:$C$44&amp;$B$21:$B$44,0),MATCH(BI$1,$D$16:$M$16,0))+VLOOKUP($BE348,战斗属性模型!$K$22:$O$24,BI$2,FALSE)*INDEX($BW$3:$CF$578,MATCH($BD348&amp;$BF348&amp;$BG348,$BT$3:$BT$578&amp;$BU$3:$BU$578&amp;$BV$3:$BV$578,0),MATCH(BI$1,$BW$1:$CF$1,0))</f>
        <v>36000</v>
      </c>
      <c r="BJ348" s="3">
        <f t="array" ref="BJ348">INDEX($D$21:$M$44,MATCH($BD348&amp;$BF348,$C$21:$C$44&amp;$B$21:$B$44,0),MATCH(BJ$1,$D$16:$M$16,0))+VLOOKUP($BE348,战斗属性模型!$K$22:$O$24,BJ$2,FALSE)*INDEX($BW$3:$CF$578,MATCH($BD348&amp;$BF348&amp;$BG348,$BT$3:$BT$578&amp;$BU$3:$BU$578&amp;$BV$3:$BV$578,0),MATCH(BJ$1,$BW$1:$CF$1,0))</f>
        <v>0</v>
      </c>
      <c r="BK348" s="3">
        <f t="array" ref="BK348">INDEX($D$21:$M$44,MATCH($BD348&amp;$BF348,$C$21:$C$44&amp;$B$21:$B$44,0),MATCH(BK$1,$D$16:$M$16,0))+VLOOKUP($BE348,战斗属性模型!$K$22:$O$24,BK$2,FALSE)*INDEX($BW$3:$CF$578,MATCH($BD348&amp;$BF348&amp;$BG348,$BT$3:$BT$578&amp;$BU$3:$BU$578&amp;$BV$3:$BV$578,0),MATCH(BK$1,$BW$1:$CF$1,0))</f>
        <v>0</v>
      </c>
      <c r="BL348" s="3"/>
      <c r="BM348" s="3"/>
      <c r="BN348" s="3"/>
      <c r="BO348" s="3"/>
      <c r="BP348" s="3"/>
      <c r="BQ348" s="3"/>
      <c r="BT348" t="s">
        <v>421</v>
      </c>
      <c r="BU348">
        <f t="shared" si="173"/>
        <v>3</v>
      </c>
      <c r="BV348" s="1">
        <f t="shared" si="175"/>
        <v>10</v>
      </c>
      <c r="BW348" s="3">
        <f t="array" ref="BW348">INDEX($CI$3:$EP$26,MATCH($BV348,$CH$3:$CH$26,0),MATCH(BW$1&amp;$BU348,$CI$1:$EP$1&amp;$CI$2:$EP$2,0))*VLOOKUP($BT348,$C$17:$M$20,COUNTBLANK($D$15:D$15)+1,FALSE)</f>
        <v>160</v>
      </c>
      <c r="BX348" s="3">
        <f t="array" ref="BX348">INDEX($CI$3:$EP$26,MATCH($BV348,$CH$3:$CH$26,0),MATCH(BX$1&amp;$BU348,$CI$1:$EP$1&amp;$CI$2:$EP$2,0))*VLOOKUP($BT348,$C$17:$M$20,COUNTBLANK($D$15:E$15)+1,FALSE)</f>
        <v>0</v>
      </c>
      <c r="BY348" s="3">
        <f t="array" ref="BY348">INDEX($CI$3:$EP$26,MATCH($BV348,$CH$3:$CH$26,0),MATCH(BY$1&amp;$BU348,$CI$1:$EP$1&amp;$CI$2:$EP$2,0))*VLOOKUP($BT348,$C$17:$M$20,COUNTBLANK($D$15:F$15)+1,FALSE)</f>
        <v>320</v>
      </c>
      <c r="BZ348" s="3">
        <f t="array" ref="BZ348">INDEX($CI$3:$EP$26,MATCH($BV348,$CH$3:$CH$26,0),MATCH(BZ$1&amp;$BU348,$CI$1:$EP$1&amp;$CI$2:$EP$2,0))*VLOOKUP($BT348,$C$17:$M$20,COUNTBLANK($D$15:G$15)+1,FALSE)</f>
        <v>0</v>
      </c>
      <c r="CA348" s="3">
        <f t="array" ref="CA348">INDEX($CI$3:$EP$26,MATCH($BV348,$CH$3:$CH$26,0),MATCH(CA$1&amp;$BU348,$CI$1:$EP$1&amp;$CI$2:$EP$2,0))*VLOOKUP($BT348,$C$17:$M$20,COUNTBLANK($D$15:H$15)+1,FALSE)</f>
        <v>0</v>
      </c>
      <c r="CB348" s="3">
        <f t="array" ref="CB348">INDEX($CI$3:$EP$26,MATCH($BV348,$CH$3:$CH$26,0),MATCH(CB$1&amp;$BU348,$CI$1:$EP$1&amp;$CI$2:$EP$2,0))*VLOOKUP($BT348,$C$17:$M$20,COUNTBLANK($D$15:I$15)+1,FALSE)</f>
        <v>0</v>
      </c>
      <c r="CC348" s="3">
        <f t="array" ref="CC348">INDEX($CI$3:$EP$26,MATCH($BV348,$CH$3:$CH$26,0),MATCH(CC$1&amp;$BU348,$CI$1:$EP$1&amp;$CI$2:$EP$2,0))*VLOOKUP($BT348,$C$17:$M$20,COUNTBLANK($D$15:J$15)+1,FALSE)</f>
        <v>0.04</v>
      </c>
      <c r="CD348" s="3">
        <f t="array" ref="CD348">INDEX($CI$3:$EP$26,MATCH($BV348,$CH$3:$CH$26,0),MATCH(CD$1&amp;$BU348,$CI$1:$EP$1&amp;$CI$2:$EP$2,0))*VLOOKUP($BT348,$C$17:$M$20,COUNTBLANK($D$15:K$15)+1,FALSE)</f>
        <v>0.04</v>
      </c>
      <c r="CE348" s="3">
        <f t="array" ref="CE348">INDEX($CI$3:$EP$26,MATCH($BV348,$CH$3:$CH$26,0),MATCH(CE$1&amp;$BU348,$CI$1:$EP$1&amp;$CI$2:$EP$2,0))*VLOOKUP($BT348,$C$17:$M$20,COUNTBLANK($D$15:L$15)+1,FALSE)</f>
        <v>0</v>
      </c>
      <c r="CF348" s="3">
        <f t="array" ref="CF348">INDEX($CI$3:$EP$26,MATCH($BV348,$CH$3:$CH$26,0),MATCH(CF$1&amp;$BU348,$CI$1:$EP$1&amp;$CI$2:$EP$2,0))*VLOOKUP($BT348,$C$17:$M$20,COUNTBLANK($D$15:M$15)+1,FALSE)</f>
        <v>0</v>
      </c>
    </row>
    <row r="349" spans="56:84" x14ac:dyDescent="0.2">
      <c r="BD349" t="s">
        <v>418</v>
      </c>
      <c r="BE349">
        <v>1</v>
      </c>
      <c r="BF349">
        <f t="shared" si="174"/>
        <v>6</v>
      </c>
      <c r="BG349" s="1">
        <f t="shared" si="172"/>
        <v>11</v>
      </c>
      <c r="BH349" s="3">
        <f t="array" ref="BH349">INDEX($D$21:$M$44,MATCH($BD349&amp;$BF349,$C$21:$C$44&amp;$B$21:$B$44,0),MATCH(BH$1,$D$16:$M$16,0))+VLOOKUP($BE349,战斗属性模型!$K$22:$O$24,BH$2,FALSE)*INDEX($BW$3:$CF$578,MATCH($BD349&amp;$BF349&amp;$BG349,$BT$3:$BT$578&amp;$BU$3:$BU$578&amp;$BV$3:$BV$578,0),MATCH(BH$1,$BW$1:$CF$1,0))</f>
        <v>720</v>
      </c>
      <c r="BI349" s="3">
        <f t="array" ref="BI349">INDEX($D$21:$M$44,MATCH($BD349&amp;$BF349,$C$21:$C$44&amp;$B$21:$B$44,0),MATCH(BI$1,$D$16:$M$16,0))+VLOOKUP($BE349,战斗属性模型!$K$22:$O$24,BI$2,FALSE)*INDEX($BW$3:$CF$578,MATCH($BD349&amp;$BF349&amp;$BG349,$BT$3:$BT$578&amp;$BU$3:$BU$578&amp;$BV$3:$BV$578,0),MATCH(BI$1,$BW$1:$CF$1,0))</f>
        <v>38640</v>
      </c>
      <c r="BJ349" s="3">
        <f t="array" ref="BJ349">INDEX($D$21:$M$44,MATCH($BD349&amp;$BF349,$C$21:$C$44&amp;$B$21:$B$44,0),MATCH(BJ$1,$D$16:$M$16,0))+VLOOKUP($BE349,战斗属性模型!$K$22:$O$24,BJ$2,FALSE)*INDEX($BW$3:$CF$578,MATCH($BD349&amp;$BF349&amp;$BG349,$BT$3:$BT$578&amp;$BU$3:$BU$578&amp;$BV$3:$BV$578,0),MATCH(BJ$1,$BW$1:$CF$1,0))</f>
        <v>0</v>
      </c>
      <c r="BK349" s="3">
        <f t="array" ref="BK349">INDEX($D$21:$M$44,MATCH($BD349&amp;$BF349,$C$21:$C$44&amp;$B$21:$B$44,0),MATCH(BK$1,$D$16:$M$16,0))+VLOOKUP($BE349,战斗属性模型!$K$22:$O$24,BK$2,FALSE)*INDEX($BW$3:$CF$578,MATCH($BD349&amp;$BF349&amp;$BG349,$BT$3:$BT$578&amp;$BU$3:$BU$578&amp;$BV$3:$BV$578,0),MATCH(BK$1,$BW$1:$CF$1,0))</f>
        <v>0</v>
      </c>
      <c r="BL349" s="3"/>
      <c r="BM349" s="3"/>
      <c r="BN349" s="3"/>
      <c r="BO349" s="3"/>
      <c r="BP349" s="3"/>
      <c r="BQ349" s="3"/>
      <c r="BT349" t="s">
        <v>421</v>
      </c>
      <c r="BU349">
        <f t="shared" si="173"/>
        <v>3</v>
      </c>
      <c r="BV349" s="1">
        <f t="shared" si="175"/>
        <v>11</v>
      </c>
      <c r="BW349" s="3">
        <f t="array" ref="BW349">INDEX($CI$3:$EP$26,MATCH($BV349,$CH$3:$CH$26,0),MATCH(BW$1&amp;$BU349,$CI$1:$EP$1&amp;$CI$2:$EP$2,0))*VLOOKUP($BT349,$C$17:$M$20,COUNTBLANK($D$15:D$15)+1,FALSE)</f>
        <v>176</v>
      </c>
      <c r="BX349" s="3">
        <f t="array" ref="BX349">INDEX($CI$3:$EP$26,MATCH($BV349,$CH$3:$CH$26,0),MATCH(BX$1&amp;$BU349,$CI$1:$EP$1&amp;$CI$2:$EP$2,0))*VLOOKUP($BT349,$C$17:$M$20,COUNTBLANK($D$15:E$15)+1,FALSE)</f>
        <v>0</v>
      </c>
      <c r="BY349" s="3">
        <f t="array" ref="BY349">INDEX($CI$3:$EP$26,MATCH($BV349,$CH$3:$CH$26,0),MATCH(BY$1&amp;$BU349,$CI$1:$EP$1&amp;$CI$2:$EP$2,0))*VLOOKUP($BT349,$C$17:$M$20,COUNTBLANK($D$15:F$15)+1,FALSE)</f>
        <v>352</v>
      </c>
      <c r="BZ349" s="3">
        <f t="array" ref="BZ349">INDEX($CI$3:$EP$26,MATCH($BV349,$CH$3:$CH$26,0),MATCH(BZ$1&amp;$BU349,$CI$1:$EP$1&amp;$CI$2:$EP$2,0))*VLOOKUP($BT349,$C$17:$M$20,COUNTBLANK($D$15:G$15)+1,FALSE)</f>
        <v>0</v>
      </c>
      <c r="CA349" s="3">
        <f t="array" ref="CA349">INDEX($CI$3:$EP$26,MATCH($BV349,$CH$3:$CH$26,0),MATCH(CA$1&amp;$BU349,$CI$1:$EP$1&amp;$CI$2:$EP$2,0))*VLOOKUP($BT349,$C$17:$M$20,COUNTBLANK($D$15:H$15)+1,FALSE)</f>
        <v>0</v>
      </c>
      <c r="CB349" s="3">
        <f t="array" ref="CB349">INDEX($CI$3:$EP$26,MATCH($BV349,$CH$3:$CH$26,0),MATCH(CB$1&amp;$BU349,$CI$1:$EP$1&amp;$CI$2:$EP$2,0))*VLOOKUP($BT349,$C$17:$M$20,COUNTBLANK($D$15:I$15)+1,FALSE)</f>
        <v>0</v>
      </c>
      <c r="CC349" s="3">
        <f t="array" ref="CC349">INDEX($CI$3:$EP$26,MATCH($BV349,$CH$3:$CH$26,0),MATCH(CC$1&amp;$BU349,$CI$1:$EP$1&amp;$CI$2:$EP$2,0))*VLOOKUP($BT349,$C$17:$M$20,COUNTBLANK($D$15:J$15)+1,FALSE)</f>
        <v>0.04</v>
      </c>
      <c r="CD349" s="3">
        <f t="array" ref="CD349">INDEX($CI$3:$EP$26,MATCH($BV349,$CH$3:$CH$26,0),MATCH(CD$1&amp;$BU349,$CI$1:$EP$1&amp;$CI$2:$EP$2,0))*VLOOKUP($BT349,$C$17:$M$20,COUNTBLANK($D$15:K$15)+1,FALSE)</f>
        <v>0.04</v>
      </c>
      <c r="CE349" s="3">
        <f t="array" ref="CE349">INDEX($CI$3:$EP$26,MATCH($BV349,$CH$3:$CH$26,0),MATCH(CE$1&amp;$BU349,$CI$1:$EP$1&amp;$CI$2:$EP$2,0))*VLOOKUP($BT349,$C$17:$M$20,COUNTBLANK($D$15:L$15)+1,FALSE)</f>
        <v>0</v>
      </c>
      <c r="CF349" s="3">
        <f t="array" ref="CF349">INDEX($CI$3:$EP$26,MATCH($BV349,$CH$3:$CH$26,0),MATCH(CF$1&amp;$BU349,$CI$1:$EP$1&amp;$CI$2:$EP$2,0))*VLOOKUP($BT349,$C$17:$M$20,COUNTBLANK($D$15:M$15)+1,FALSE)</f>
        <v>0</v>
      </c>
    </row>
    <row r="350" spans="56:84" x14ac:dyDescent="0.2">
      <c r="BD350" t="s">
        <v>418</v>
      </c>
      <c r="BE350">
        <v>1</v>
      </c>
      <c r="BF350">
        <f t="shared" si="174"/>
        <v>6</v>
      </c>
      <c r="BG350" s="1">
        <f t="shared" si="172"/>
        <v>12</v>
      </c>
      <c r="BH350" s="3">
        <f t="array" ref="BH350">INDEX($D$21:$M$44,MATCH($BD350&amp;$BF350,$C$21:$C$44&amp;$B$21:$B$44,0),MATCH(BH$1,$D$16:$M$16,0))+VLOOKUP($BE350,战斗属性模型!$K$22:$O$24,BH$2,FALSE)*INDEX($BW$3:$CF$578,MATCH($BD350&amp;$BF350&amp;$BG350,$BT$3:$BT$578&amp;$BU$3:$BU$578&amp;$BV$3:$BV$578,0),MATCH(BH$1,$BW$1:$CF$1,0))</f>
        <v>768</v>
      </c>
      <c r="BI350" s="3">
        <f t="array" ref="BI350">INDEX($D$21:$M$44,MATCH($BD350&amp;$BF350,$C$21:$C$44&amp;$B$21:$B$44,0),MATCH(BI$1,$D$16:$M$16,0))+VLOOKUP($BE350,战斗属性模型!$K$22:$O$24,BI$2,FALSE)*INDEX($BW$3:$CF$578,MATCH($BD350&amp;$BF350&amp;$BG350,$BT$3:$BT$578&amp;$BU$3:$BU$578&amp;$BV$3:$BV$578,0),MATCH(BI$1,$BW$1:$CF$1,0))</f>
        <v>41280</v>
      </c>
      <c r="BJ350" s="3">
        <f t="array" ref="BJ350">INDEX($D$21:$M$44,MATCH($BD350&amp;$BF350,$C$21:$C$44&amp;$B$21:$B$44,0),MATCH(BJ$1,$D$16:$M$16,0))+VLOOKUP($BE350,战斗属性模型!$K$22:$O$24,BJ$2,FALSE)*INDEX($BW$3:$CF$578,MATCH($BD350&amp;$BF350&amp;$BG350,$BT$3:$BT$578&amp;$BU$3:$BU$578&amp;$BV$3:$BV$578,0),MATCH(BJ$1,$BW$1:$CF$1,0))</f>
        <v>0</v>
      </c>
      <c r="BK350" s="3">
        <f t="array" ref="BK350">INDEX($D$21:$M$44,MATCH($BD350&amp;$BF350,$C$21:$C$44&amp;$B$21:$B$44,0),MATCH(BK$1,$D$16:$M$16,0))+VLOOKUP($BE350,战斗属性模型!$K$22:$O$24,BK$2,FALSE)*INDEX($BW$3:$CF$578,MATCH($BD350&amp;$BF350&amp;$BG350,$BT$3:$BT$578&amp;$BU$3:$BU$578&amp;$BV$3:$BV$578,0),MATCH(BK$1,$BW$1:$CF$1,0))</f>
        <v>0</v>
      </c>
      <c r="BL350" s="3"/>
      <c r="BM350" s="3"/>
      <c r="BN350" s="3"/>
      <c r="BO350" s="3"/>
      <c r="BP350" s="3"/>
      <c r="BQ350" s="3"/>
      <c r="BT350" t="s">
        <v>421</v>
      </c>
      <c r="BU350">
        <f t="shared" si="173"/>
        <v>3</v>
      </c>
      <c r="BV350" s="1">
        <f t="shared" si="175"/>
        <v>12</v>
      </c>
      <c r="BW350" s="3">
        <f t="array" ref="BW350">INDEX($CI$3:$EP$26,MATCH($BV350,$CH$3:$CH$26,0),MATCH(BW$1&amp;$BU350,$CI$1:$EP$1&amp;$CI$2:$EP$2,0))*VLOOKUP($BT350,$C$17:$M$20,COUNTBLANK($D$15:D$15)+1,FALSE)</f>
        <v>192</v>
      </c>
      <c r="BX350" s="3">
        <f t="array" ref="BX350">INDEX($CI$3:$EP$26,MATCH($BV350,$CH$3:$CH$26,0),MATCH(BX$1&amp;$BU350,$CI$1:$EP$1&amp;$CI$2:$EP$2,0))*VLOOKUP($BT350,$C$17:$M$20,COUNTBLANK($D$15:E$15)+1,FALSE)</f>
        <v>0</v>
      </c>
      <c r="BY350" s="3">
        <f t="array" ref="BY350">INDEX($CI$3:$EP$26,MATCH($BV350,$CH$3:$CH$26,0),MATCH(BY$1&amp;$BU350,$CI$1:$EP$1&amp;$CI$2:$EP$2,0))*VLOOKUP($BT350,$C$17:$M$20,COUNTBLANK($D$15:F$15)+1,FALSE)</f>
        <v>384</v>
      </c>
      <c r="BZ350" s="3">
        <f t="array" ref="BZ350">INDEX($CI$3:$EP$26,MATCH($BV350,$CH$3:$CH$26,0),MATCH(BZ$1&amp;$BU350,$CI$1:$EP$1&amp;$CI$2:$EP$2,0))*VLOOKUP($BT350,$C$17:$M$20,COUNTBLANK($D$15:G$15)+1,FALSE)</f>
        <v>0</v>
      </c>
      <c r="CA350" s="3">
        <f t="array" ref="CA350">INDEX($CI$3:$EP$26,MATCH($BV350,$CH$3:$CH$26,0),MATCH(CA$1&amp;$BU350,$CI$1:$EP$1&amp;$CI$2:$EP$2,0))*VLOOKUP($BT350,$C$17:$M$20,COUNTBLANK($D$15:H$15)+1,FALSE)</f>
        <v>0</v>
      </c>
      <c r="CB350" s="3">
        <f t="array" ref="CB350">INDEX($CI$3:$EP$26,MATCH($BV350,$CH$3:$CH$26,0),MATCH(CB$1&amp;$BU350,$CI$1:$EP$1&amp;$CI$2:$EP$2,0))*VLOOKUP($BT350,$C$17:$M$20,COUNTBLANK($D$15:I$15)+1,FALSE)</f>
        <v>0</v>
      </c>
      <c r="CC350" s="3">
        <f t="array" ref="CC350">INDEX($CI$3:$EP$26,MATCH($BV350,$CH$3:$CH$26,0),MATCH(CC$1&amp;$BU350,$CI$1:$EP$1&amp;$CI$2:$EP$2,0))*VLOOKUP($BT350,$C$17:$M$20,COUNTBLANK($D$15:J$15)+1,FALSE)</f>
        <v>0.06</v>
      </c>
      <c r="CD350" s="3">
        <f t="array" ref="CD350">INDEX($CI$3:$EP$26,MATCH($BV350,$CH$3:$CH$26,0),MATCH(CD$1&amp;$BU350,$CI$1:$EP$1&amp;$CI$2:$EP$2,0))*VLOOKUP($BT350,$C$17:$M$20,COUNTBLANK($D$15:K$15)+1,FALSE)</f>
        <v>0.06</v>
      </c>
      <c r="CE350" s="3">
        <f t="array" ref="CE350">INDEX($CI$3:$EP$26,MATCH($BV350,$CH$3:$CH$26,0),MATCH(CE$1&amp;$BU350,$CI$1:$EP$1&amp;$CI$2:$EP$2,0))*VLOOKUP($BT350,$C$17:$M$20,COUNTBLANK($D$15:L$15)+1,FALSE)</f>
        <v>0</v>
      </c>
      <c r="CF350" s="3">
        <f t="array" ref="CF350">INDEX($CI$3:$EP$26,MATCH($BV350,$CH$3:$CH$26,0),MATCH(CF$1&amp;$BU350,$CI$1:$EP$1&amp;$CI$2:$EP$2,0))*VLOOKUP($BT350,$C$17:$M$20,COUNTBLANK($D$15:M$15)+1,FALSE)</f>
        <v>0</v>
      </c>
    </row>
    <row r="351" spans="56:84" x14ac:dyDescent="0.2">
      <c r="BD351" t="s">
        <v>418</v>
      </c>
      <c r="BE351">
        <v>1</v>
      </c>
      <c r="BF351">
        <f t="shared" si="174"/>
        <v>6</v>
      </c>
      <c r="BG351" s="1">
        <f t="shared" si="172"/>
        <v>13</v>
      </c>
      <c r="BH351" s="3">
        <f t="array" ref="BH351">INDEX($D$21:$M$44,MATCH($BD351&amp;$BF351,$C$21:$C$44&amp;$B$21:$B$44,0),MATCH(BH$1,$D$16:$M$16,0))+VLOOKUP($BE351,战斗属性模型!$K$22:$O$24,BH$2,FALSE)*INDEX($BW$3:$CF$578,MATCH($BD351&amp;$BF351&amp;$BG351,$BT$3:$BT$578&amp;$BU$3:$BU$578&amp;$BV$3:$BV$578,0),MATCH(BH$1,$BW$1:$CF$1,0))</f>
        <v>816</v>
      </c>
      <c r="BI351" s="3">
        <f t="array" ref="BI351">INDEX($D$21:$M$44,MATCH($BD351&amp;$BF351,$C$21:$C$44&amp;$B$21:$B$44,0),MATCH(BI$1,$D$16:$M$16,0))+VLOOKUP($BE351,战斗属性模型!$K$22:$O$24,BI$2,FALSE)*INDEX($BW$3:$CF$578,MATCH($BD351&amp;$BF351&amp;$BG351,$BT$3:$BT$578&amp;$BU$3:$BU$578&amp;$BV$3:$BV$578,0),MATCH(BI$1,$BW$1:$CF$1,0))</f>
        <v>43920</v>
      </c>
      <c r="BJ351" s="3">
        <f t="array" ref="BJ351">INDEX($D$21:$M$44,MATCH($BD351&amp;$BF351,$C$21:$C$44&amp;$B$21:$B$44,0),MATCH(BJ$1,$D$16:$M$16,0))+VLOOKUP($BE351,战斗属性模型!$K$22:$O$24,BJ$2,FALSE)*INDEX($BW$3:$CF$578,MATCH($BD351&amp;$BF351&amp;$BG351,$BT$3:$BT$578&amp;$BU$3:$BU$578&amp;$BV$3:$BV$578,0),MATCH(BJ$1,$BW$1:$CF$1,0))</f>
        <v>0</v>
      </c>
      <c r="BK351" s="3">
        <f t="array" ref="BK351">INDEX($D$21:$M$44,MATCH($BD351&amp;$BF351,$C$21:$C$44&amp;$B$21:$B$44,0),MATCH(BK$1,$D$16:$M$16,0))+VLOOKUP($BE351,战斗属性模型!$K$22:$O$24,BK$2,FALSE)*INDEX($BW$3:$CF$578,MATCH($BD351&amp;$BF351&amp;$BG351,$BT$3:$BT$578&amp;$BU$3:$BU$578&amp;$BV$3:$BV$578,0),MATCH(BK$1,$BW$1:$CF$1,0))</f>
        <v>0</v>
      </c>
      <c r="BL351" s="3"/>
      <c r="BM351" s="3"/>
      <c r="BN351" s="3"/>
      <c r="BO351" s="3"/>
      <c r="BP351" s="3"/>
      <c r="BQ351" s="3"/>
      <c r="BT351" t="s">
        <v>421</v>
      </c>
      <c r="BU351">
        <f t="shared" si="173"/>
        <v>3</v>
      </c>
      <c r="BV351" s="1">
        <f t="shared" si="175"/>
        <v>13</v>
      </c>
      <c r="BW351" s="3">
        <f t="array" ref="BW351">INDEX($CI$3:$EP$26,MATCH($BV351,$CH$3:$CH$26,0),MATCH(BW$1&amp;$BU351,$CI$1:$EP$1&amp;$CI$2:$EP$2,0))*VLOOKUP($BT351,$C$17:$M$20,COUNTBLANK($D$15:D$15)+1,FALSE)</f>
        <v>208</v>
      </c>
      <c r="BX351" s="3">
        <f t="array" ref="BX351">INDEX($CI$3:$EP$26,MATCH($BV351,$CH$3:$CH$26,0),MATCH(BX$1&amp;$BU351,$CI$1:$EP$1&amp;$CI$2:$EP$2,0))*VLOOKUP($BT351,$C$17:$M$20,COUNTBLANK($D$15:E$15)+1,FALSE)</f>
        <v>0</v>
      </c>
      <c r="BY351" s="3">
        <f t="array" ref="BY351">INDEX($CI$3:$EP$26,MATCH($BV351,$CH$3:$CH$26,0),MATCH(BY$1&amp;$BU351,$CI$1:$EP$1&amp;$CI$2:$EP$2,0))*VLOOKUP($BT351,$C$17:$M$20,COUNTBLANK($D$15:F$15)+1,FALSE)</f>
        <v>416</v>
      </c>
      <c r="BZ351" s="3">
        <f t="array" ref="BZ351">INDEX($CI$3:$EP$26,MATCH($BV351,$CH$3:$CH$26,0),MATCH(BZ$1&amp;$BU351,$CI$1:$EP$1&amp;$CI$2:$EP$2,0))*VLOOKUP($BT351,$C$17:$M$20,COUNTBLANK($D$15:G$15)+1,FALSE)</f>
        <v>0</v>
      </c>
      <c r="CA351" s="3">
        <f t="array" ref="CA351">INDEX($CI$3:$EP$26,MATCH($BV351,$CH$3:$CH$26,0),MATCH(CA$1&amp;$BU351,$CI$1:$EP$1&amp;$CI$2:$EP$2,0))*VLOOKUP($BT351,$C$17:$M$20,COUNTBLANK($D$15:H$15)+1,FALSE)</f>
        <v>0</v>
      </c>
      <c r="CB351" s="3">
        <f t="array" ref="CB351">INDEX($CI$3:$EP$26,MATCH($BV351,$CH$3:$CH$26,0),MATCH(CB$1&amp;$BU351,$CI$1:$EP$1&amp;$CI$2:$EP$2,0))*VLOOKUP($BT351,$C$17:$M$20,COUNTBLANK($D$15:I$15)+1,FALSE)</f>
        <v>0</v>
      </c>
      <c r="CC351" s="3">
        <f t="array" ref="CC351">INDEX($CI$3:$EP$26,MATCH($BV351,$CH$3:$CH$26,0),MATCH(CC$1&amp;$BU351,$CI$1:$EP$1&amp;$CI$2:$EP$2,0))*VLOOKUP($BT351,$C$17:$M$20,COUNTBLANK($D$15:J$15)+1,FALSE)</f>
        <v>0.06</v>
      </c>
      <c r="CD351" s="3">
        <f t="array" ref="CD351">INDEX($CI$3:$EP$26,MATCH($BV351,$CH$3:$CH$26,0),MATCH(CD$1&amp;$BU351,$CI$1:$EP$1&amp;$CI$2:$EP$2,0))*VLOOKUP($BT351,$C$17:$M$20,COUNTBLANK($D$15:K$15)+1,FALSE)</f>
        <v>0.06</v>
      </c>
      <c r="CE351" s="3">
        <f t="array" ref="CE351">INDEX($CI$3:$EP$26,MATCH($BV351,$CH$3:$CH$26,0),MATCH(CE$1&amp;$BU351,$CI$1:$EP$1&amp;$CI$2:$EP$2,0))*VLOOKUP($BT351,$C$17:$M$20,COUNTBLANK($D$15:L$15)+1,FALSE)</f>
        <v>0</v>
      </c>
      <c r="CF351" s="3">
        <f t="array" ref="CF351">INDEX($CI$3:$EP$26,MATCH($BV351,$CH$3:$CH$26,0),MATCH(CF$1&amp;$BU351,$CI$1:$EP$1&amp;$CI$2:$EP$2,0))*VLOOKUP($BT351,$C$17:$M$20,COUNTBLANK($D$15:M$15)+1,FALSE)</f>
        <v>0</v>
      </c>
    </row>
    <row r="352" spans="56:84" x14ac:dyDescent="0.2">
      <c r="BD352" t="s">
        <v>418</v>
      </c>
      <c r="BE352">
        <v>1</v>
      </c>
      <c r="BF352">
        <f t="shared" si="174"/>
        <v>6</v>
      </c>
      <c r="BG352" s="1">
        <f t="shared" si="172"/>
        <v>14</v>
      </c>
      <c r="BH352" s="3">
        <f t="array" ref="BH352">INDEX($D$21:$M$44,MATCH($BD352&amp;$BF352,$C$21:$C$44&amp;$B$21:$B$44,0),MATCH(BH$1,$D$16:$M$16,0))+VLOOKUP($BE352,战斗属性模型!$K$22:$O$24,BH$2,FALSE)*INDEX($BW$3:$CF$578,MATCH($BD352&amp;$BF352&amp;$BG352,$BT$3:$BT$578&amp;$BU$3:$BU$578&amp;$BV$3:$BV$578,0),MATCH(BH$1,$BW$1:$CF$1,0))</f>
        <v>864</v>
      </c>
      <c r="BI352" s="3">
        <f t="array" ref="BI352">INDEX($D$21:$M$44,MATCH($BD352&amp;$BF352,$C$21:$C$44&amp;$B$21:$B$44,0),MATCH(BI$1,$D$16:$M$16,0))+VLOOKUP($BE352,战斗属性模型!$K$22:$O$24,BI$2,FALSE)*INDEX($BW$3:$CF$578,MATCH($BD352&amp;$BF352&amp;$BG352,$BT$3:$BT$578&amp;$BU$3:$BU$578&amp;$BV$3:$BV$578,0),MATCH(BI$1,$BW$1:$CF$1,0))</f>
        <v>46560</v>
      </c>
      <c r="BJ352" s="3">
        <f t="array" ref="BJ352">INDEX($D$21:$M$44,MATCH($BD352&amp;$BF352,$C$21:$C$44&amp;$B$21:$B$44,0),MATCH(BJ$1,$D$16:$M$16,0))+VLOOKUP($BE352,战斗属性模型!$K$22:$O$24,BJ$2,FALSE)*INDEX($BW$3:$CF$578,MATCH($BD352&amp;$BF352&amp;$BG352,$BT$3:$BT$578&amp;$BU$3:$BU$578&amp;$BV$3:$BV$578,0),MATCH(BJ$1,$BW$1:$CF$1,0))</f>
        <v>0</v>
      </c>
      <c r="BK352" s="3">
        <f t="array" ref="BK352">INDEX($D$21:$M$44,MATCH($BD352&amp;$BF352,$C$21:$C$44&amp;$B$21:$B$44,0),MATCH(BK$1,$D$16:$M$16,0))+VLOOKUP($BE352,战斗属性模型!$K$22:$O$24,BK$2,FALSE)*INDEX($BW$3:$CF$578,MATCH($BD352&amp;$BF352&amp;$BG352,$BT$3:$BT$578&amp;$BU$3:$BU$578&amp;$BV$3:$BV$578,0),MATCH(BK$1,$BW$1:$CF$1,0))</f>
        <v>0</v>
      </c>
      <c r="BL352" s="3"/>
      <c r="BM352" s="3"/>
      <c r="BN352" s="3"/>
      <c r="BO352" s="3"/>
      <c r="BP352" s="3"/>
      <c r="BQ352" s="3"/>
      <c r="BT352" t="s">
        <v>421</v>
      </c>
      <c r="BU352">
        <f t="shared" si="173"/>
        <v>3</v>
      </c>
      <c r="BV352" s="1">
        <f t="shared" si="175"/>
        <v>14</v>
      </c>
      <c r="BW352" s="3">
        <f t="array" ref="BW352">INDEX($CI$3:$EP$26,MATCH($BV352,$CH$3:$CH$26,0),MATCH(BW$1&amp;$BU352,$CI$1:$EP$1&amp;$CI$2:$EP$2,0))*VLOOKUP($BT352,$C$17:$M$20,COUNTBLANK($D$15:D$15)+1,FALSE)</f>
        <v>224</v>
      </c>
      <c r="BX352" s="3">
        <f t="array" ref="BX352">INDEX($CI$3:$EP$26,MATCH($BV352,$CH$3:$CH$26,0),MATCH(BX$1&amp;$BU352,$CI$1:$EP$1&amp;$CI$2:$EP$2,0))*VLOOKUP($BT352,$C$17:$M$20,COUNTBLANK($D$15:E$15)+1,FALSE)</f>
        <v>0</v>
      </c>
      <c r="BY352" s="3">
        <f t="array" ref="BY352">INDEX($CI$3:$EP$26,MATCH($BV352,$CH$3:$CH$26,0),MATCH(BY$1&amp;$BU352,$CI$1:$EP$1&amp;$CI$2:$EP$2,0))*VLOOKUP($BT352,$C$17:$M$20,COUNTBLANK($D$15:F$15)+1,FALSE)</f>
        <v>448</v>
      </c>
      <c r="BZ352" s="3">
        <f t="array" ref="BZ352">INDEX($CI$3:$EP$26,MATCH($BV352,$CH$3:$CH$26,0),MATCH(BZ$1&amp;$BU352,$CI$1:$EP$1&amp;$CI$2:$EP$2,0))*VLOOKUP($BT352,$C$17:$M$20,COUNTBLANK($D$15:G$15)+1,FALSE)</f>
        <v>0</v>
      </c>
      <c r="CA352" s="3">
        <f t="array" ref="CA352">INDEX($CI$3:$EP$26,MATCH($BV352,$CH$3:$CH$26,0),MATCH(CA$1&amp;$BU352,$CI$1:$EP$1&amp;$CI$2:$EP$2,0))*VLOOKUP($BT352,$C$17:$M$20,COUNTBLANK($D$15:H$15)+1,FALSE)</f>
        <v>0</v>
      </c>
      <c r="CB352" s="3">
        <f t="array" ref="CB352">INDEX($CI$3:$EP$26,MATCH($BV352,$CH$3:$CH$26,0),MATCH(CB$1&amp;$BU352,$CI$1:$EP$1&amp;$CI$2:$EP$2,0))*VLOOKUP($BT352,$C$17:$M$20,COUNTBLANK($D$15:I$15)+1,FALSE)</f>
        <v>0</v>
      </c>
      <c r="CC352" s="3">
        <f t="array" ref="CC352">INDEX($CI$3:$EP$26,MATCH($BV352,$CH$3:$CH$26,0),MATCH(CC$1&amp;$BU352,$CI$1:$EP$1&amp;$CI$2:$EP$2,0))*VLOOKUP($BT352,$C$17:$M$20,COUNTBLANK($D$15:J$15)+1,FALSE)</f>
        <v>0.06</v>
      </c>
      <c r="CD352" s="3">
        <f t="array" ref="CD352">INDEX($CI$3:$EP$26,MATCH($BV352,$CH$3:$CH$26,0),MATCH(CD$1&amp;$BU352,$CI$1:$EP$1&amp;$CI$2:$EP$2,0))*VLOOKUP($BT352,$C$17:$M$20,COUNTBLANK($D$15:K$15)+1,FALSE)</f>
        <v>0.06</v>
      </c>
      <c r="CE352" s="3">
        <f t="array" ref="CE352">INDEX($CI$3:$EP$26,MATCH($BV352,$CH$3:$CH$26,0),MATCH(CE$1&amp;$BU352,$CI$1:$EP$1&amp;$CI$2:$EP$2,0))*VLOOKUP($BT352,$C$17:$M$20,COUNTBLANK($D$15:L$15)+1,FALSE)</f>
        <v>0</v>
      </c>
      <c r="CF352" s="3">
        <f t="array" ref="CF352">INDEX($CI$3:$EP$26,MATCH($BV352,$CH$3:$CH$26,0),MATCH(CF$1&amp;$BU352,$CI$1:$EP$1&amp;$CI$2:$EP$2,0))*VLOOKUP($BT352,$C$17:$M$20,COUNTBLANK($D$15:M$15)+1,FALSE)</f>
        <v>0</v>
      </c>
    </row>
    <row r="353" spans="56:84" x14ac:dyDescent="0.2">
      <c r="BD353" t="s">
        <v>418</v>
      </c>
      <c r="BE353">
        <v>1</v>
      </c>
      <c r="BF353">
        <f t="shared" si="174"/>
        <v>6</v>
      </c>
      <c r="BG353" s="1">
        <f t="shared" si="172"/>
        <v>15</v>
      </c>
      <c r="BH353" s="3">
        <f t="array" ref="BH353">INDEX($D$21:$M$44,MATCH($BD353&amp;$BF353,$C$21:$C$44&amp;$B$21:$B$44,0),MATCH(BH$1,$D$16:$M$16,0))+VLOOKUP($BE353,战斗属性模型!$K$22:$O$24,BH$2,FALSE)*INDEX($BW$3:$CF$578,MATCH($BD353&amp;$BF353&amp;$BG353,$BT$3:$BT$578&amp;$BU$3:$BU$578&amp;$BV$3:$BV$578,0),MATCH(BH$1,$BW$1:$CF$1,0))</f>
        <v>912</v>
      </c>
      <c r="BI353" s="3">
        <f t="array" ref="BI353">INDEX($D$21:$M$44,MATCH($BD353&amp;$BF353,$C$21:$C$44&amp;$B$21:$B$44,0),MATCH(BI$1,$D$16:$M$16,0))+VLOOKUP($BE353,战斗属性模型!$K$22:$O$24,BI$2,FALSE)*INDEX($BW$3:$CF$578,MATCH($BD353&amp;$BF353&amp;$BG353,$BT$3:$BT$578&amp;$BU$3:$BU$578&amp;$BV$3:$BV$578,0),MATCH(BI$1,$BW$1:$CF$1,0))</f>
        <v>49200</v>
      </c>
      <c r="BJ353" s="3">
        <f t="array" ref="BJ353">INDEX($D$21:$M$44,MATCH($BD353&amp;$BF353,$C$21:$C$44&amp;$B$21:$B$44,0),MATCH(BJ$1,$D$16:$M$16,0))+VLOOKUP($BE353,战斗属性模型!$K$22:$O$24,BJ$2,FALSE)*INDEX($BW$3:$CF$578,MATCH($BD353&amp;$BF353&amp;$BG353,$BT$3:$BT$578&amp;$BU$3:$BU$578&amp;$BV$3:$BV$578,0),MATCH(BJ$1,$BW$1:$CF$1,0))</f>
        <v>0</v>
      </c>
      <c r="BK353" s="3">
        <f t="array" ref="BK353">INDEX($D$21:$M$44,MATCH($BD353&amp;$BF353,$C$21:$C$44&amp;$B$21:$B$44,0),MATCH(BK$1,$D$16:$M$16,0))+VLOOKUP($BE353,战斗属性模型!$K$22:$O$24,BK$2,FALSE)*INDEX($BW$3:$CF$578,MATCH($BD353&amp;$BF353&amp;$BG353,$BT$3:$BT$578&amp;$BU$3:$BU$578&amp;$BV$3:$BV$578,0),MATCH(BK$1,$BW$1:$CF$1,0))</f>
        <v>0</v>
      </c>
      <c r="BL353" s="3"/>
      <c r="BM353" s="3"/>
      <c r="BN353" s="3"/>
      <c r="BO353" s="3"/>
      <c r="BP353" s="3"/>
      <c r="BQ353" s="3"/>
      <c r="BT353" t="s">
        <v>421</v>
      </c>
      <c r="BU353">
        <f t="shared" si="173"/>
        <v>3</v>
      </c>
      <c r="BV353" s="1">
        <f t="shared" si="175"/>
        <v>15</v>
      </c>
      <c r="BW353" s="3">
        <f t="array" ref="BW353">INDEX($CI$3:$EP$26,MATCH($BV353,$CH$3:$CH$26,0),MATCH(BW$1&amp;$BU353,$CI$1:$EP$1&amp;$CI$2:$EP$2,0))*VLOOKUP($BT353,$C$17:$M$20,COUNTBLANK($D$15:D$15)+1,FALSE)</f>
        <v>240</v>
      </c>
      <c r="BX353" s="3">
        <f t="array" ref="BX353">INDEX($CI$3:$EP$26,MATCH($BV353,$CH$3:$CH$26,0),MATCH(BX$1&amp;$BU353,$CI$1:$EP$1&amp;$CI$2:$EP$2,0))*VLOOKUP($BT353,$C$17:$M$20,COUNTBLANK($D$15:E$15)+1,FALSE)</f>
        <v>0</v>
      </c>
      <c r="BY353" s="3">
        <f t="array" ref="BY353">INDEX($CI$3:$EP$26,MATCH($BV353,$CH$3:$CH$26,0),MATCH(BY$1&amp;$BU353,$CI$1:$EP$1&amp;$CI$2:$EP$2,0))*VLOOKUP($BT353,$C$17:$M$20,COUNTBLANK($D$15:F$15)+1,FALSE)</f>
        <v>480</v>
      </c>
      <c r="BZ353" s="3">
        <f t="array" ref="BZ353">INDEX($CI$3:$EP$26,MATCH($BV353,$CH$3:$CH$26,0),MATCH(BZ$1&amp;$BU353,$CI$1:$EP$1&amp;$CI$2:$EP$2,0))*VLOOKUP($BT353,$C$17:$M$20,COUNTBLANK($D$15:G$15)+1,FALSE)</f>
        <v>0</v>
      </c>
      <c r="CA353" s="3">
        <f t="array" ref="CA353">INDEX($CI$3:$EP$26,MATCH($BV353,$CH$3:$CH$26,0),MATCH(CA$1&amp;$BU353,$CI$1:$EP$1&amp;$CI$2:$EP$2,0))*VLOOKUP($BT353,$C$17:$M$20,COUNTBLANK($D$15:H$15)+1,FALSE)</f>
        <v>0</v>
      </c>
      <c r="CB353" s="3">
        <f t="array" ref="CB353">INDEX($CI$3:$EP$26,MATCH($BV353,$CH$3:$CH$26,0),MATCH(CB$1&amp;$BU353,$CI$1:$EP$1&amp;$CI$2:$EP$2,0))*VLOOKUP($BT353,$C$17:$M$20,COUNTBLANK($D$15:I$15)+1,FALSE)</f>
        <v>0</v>
      </c>
      <c r="CC353" s="3">
        <f t="array" ref="CC353">INDEX($CI$3:$EP$26,MATCH($BV353,$CH$3:$CH$26,0),MATCH(CC$1&amp;$BU353,$CI$1:$EP$1&amp;$CI$2:$EP$2,0))*VLOOKUP($BT353,$C$17:$M$20,COUNTBLANK($D$15:J$15)+1,FALSE)</f>
        <v>0.06</v>
      </c>
      <c r="CD353" s="3">
        <f t="array" ref="CD353">INDEX($CI$3:$EP$26,MATCH($BV353,$CH$3:$CH$26,0),MATCH(CD$1&amp;$BU353,$CI$1:$EP$1&amp;$CI$2:$EP$2,0))*VLOOKUP($BT353,$C$17:$M$20,COUNTBLANK($D$15:K$15)+1,FALSE)</f>
        <v>0.06</v>
      </c>
      <c r="CE353" s="3">
        <f t="array" ref="CE353">INDEX($CI$3:$EP$26,MATCH($BV353,$CH$3:$CH$26,0),MATCH(CE$1&amp;$BU353,$CI$1:$EP$1&amp;$CI$2:$EP$2,0))*VLOOKUP($BT353,$C$17:$M$20,COUNTBLANK($D$15:L$15)+1,FALSE)</f>
        <v>0</v>
      </c>
      <c r="CF353" s="3">
        <f t="array" ref="CF353">INDEX($CI$3:$EP$26,MATCH($BV353,$CH$3:$CH$26,0),MATCH(CF$1&amp;$BU353,$CI$1:$EP$1&amp;$CI$2:$EP$2,0))*VLOOKUP($BT353,$C$17:$M$20,COUNTBLANK($D$15:M$15)+1,FALSE)</f>
        <v>0</v>
      </c>
    </row>
    <row r="354" spans="56:84" x14ac:dyDescent="0.2">
      <c r="BD354" t="s">
        <v>418</v>
      </c>
      <c r="BE354">
        <v>1</v>
      </c>
      <c r="BF354">
        <f t="shared" si="174"/>
        <v>6</v>
      </c>
      <c r="BG354" s="1">
        <f t="shared" si="172"/>
        <v>16</v>
      </c>
      <c r="BH354" s="3">
        <f t="array" ref="BH354">INDEX($D$21:$M$44,MATCH($BD354&amp;$BF354,$C$21:$C$44&amp;$B$21:$B$44,0),MATCH(BH$1,$D$16:$M$16,0))+VLOOKUP($BE354,战斗属性模型!$K$22:$O$24,BH$2,FALSE)*INDEX($BW$3:$CF$578,MATCH($BD354&amp;$BF354&amp;$BG354,$BT$3:$BT$578&amp;$BU$3:$BU$578&amp;$BV$3:$BV$578,0),MATCH(BH$1,$BW$1:$CF$1,0))</f>
        <v>960</v>
      </c>
      <c r="BI354" s="3">
        <f t="array" ref="BI354">INDEX($D$21:$M$44,MATCH($BD354&amp;$BF354,$C$21:$C$44&amp;$B$21:$B$44,0),MATCH(BI$1,$D$16:$M$16,0))+VLOOKUP($BE354,战斗属性模型!$K$22:$O$24,BI$2,FALSE)*INDEX($BW$3:$CF$578,MATCH($BD354&amp;$BF354&amp;$BG354,$BT$3:$BT$578&amp;$BU$3:$BU$578&amp;$BV$3:$BV$578,0),MATCH(BI$1,$BW$1:$CF$1,0))</f>
        <v>51840</v>
      </c>
      <c r="BJ354" s="3">
        <f t="array" ref="BJ354">INDEX($D$21:$M$44,MATCH($BD354&amp;$BF354,$C$21:$C$44&amp;$B$21:$B$44,0),MATCH(BJ$1,$D$16:$M$16,0))+VLOOKUP($BE354,战斗属性模型!$K$22:$O$24,BJ$2,FALSE)*INDEX($BW$3:$CF$578,MATCH($BD354&amp;$BF354&amp;$BG354,$BT$3:$BT$578&amp;$BU$3:$BU$578&amp;$BV$3:$BV$578,0),MATCH(BJ$1,$BW$1:$CF$1,0))</f>
        <v>0</v>
      </c>
      <c r="BK354" s="3">
        <f t="array" ref="BK354">INDEX($D$21:$M$44,MATCH($BD354&amp;$BF354,$C$21:$C$44&amp;$B$21:$B$44,0),MATCH(BK$1,$D$16:$M$16,0))+VLOOKUP($BE354,战斗属性模型!$K$22:$O$24,BK$2,FALSE)*INDEX($BW$3:$CF$578,MATCH($BD354&amp;$BF354&amp;$BG354,$BT$3:$BT$578&amp;$BU$3:$BU$578&amp;$BV$3:$BV$578,0),MATCH(BK$1,$BW$1:$CF$1,0))</f>
        <v>0</v>
      </c>
      <c r="BL354" s="3"/>
      <c r="BM354" s="3"/>
      <c r="BN354" s="3"/>
      <c r="BO354" s="3"/>
      <c r="BP354" s="3"/>
      <c r="BQ354" s="3"/>
      <c r="BT354" t="s">
        <v>421</v>
      </c>
      <c r="BU354">
        <f t="shared" si="173"/>
        <v>3</v>
      </c>
      <c r="BV354" s="1">
        <f t="shared" si="175"/>
        <v>16</v>
      </c>
      <c r="BW354" s="3">
        <f t="array" ref="BW354">INDEX($CI$3:$EP$26,MATCH($BV354,$CH$3:$CH$26,0),MATCH(BW$1&amp;$BU354,$CI$1:$EP$1&amp;$CI$2:$EP$2,0))*VLOOKUP($BT354,$C$17:$M$20,COUNTBLANK($D$15:D$15)+1,FALSE)</f>
        <v>256</v>
      </c>
      <c r="BX354" s="3">
        <f t="array" ref="BX354">INDEX($CI$3:$EP$26,MATCH($BV354,$CH$3:$CH$26,0),MATCH(BX$1&amp;$BU354,$CI$1:$EP$1&amp;$CI$2:$EP$2,0))*VLOOKUP($BT354,$C$17:$M$20,COUNTBLANK($D$15:E$15)+1,FALSE)</f>
        <v>0</v>
      </c>
      <c r="BY354" s="3">
        <f t="array" ref="BY354">INDEX($CI$3:$EP$26,MATCH($BV354,$CH$3:$CH$26,0),MATCH(BY$1&amp;$BU354,$CI$1:$EP$1&amp;$CI$2:$EP$2,0))*VLOOKUP($BT354,$C$17:$M$20,COUNTBLANK($D$15:F$15)+1,FALSE)</f>
        <v>512</v>
      </c>
      <c r="BZ354" s="3">
        <f t="array" ref="BZ354">INDEX($CI$3:$EP$26,MATCH($BV354,$CH$3:$CH$26,0),MATCH(BZ$1&amp;$BU354,$CI$1:$EP$1&amp;$CI$2:$EP$2,0))*VLOOKUP($BT354,$C$17:$M$20,COUNTBLANK($D$15:G$15)+1,FALSE)</f>
        <v>0</v>
      </c>
      <c r="CA354" s="3">
        <f t="array" ref="CA354">INDEX($CI$3:$EP$26,MATCH($BV354,$CH$3:$CH$26,0),MATCH(CA$1&amp;$BU354,$CI$1:$EP$1&amp;$CI$2:$EP$2,0))*VLOOKUP($BT354,$C$17:$M$20,COUNTBLANK($D$15:H$15)+1,FALSE)</f>
        <v>0</v>
      </c>
      <c r="CB354" s="3">
        <f t="array" ref="CB354">INDEX($CI$3:$EP$26,MATCH($BV354,$CH$3:$CH$26,0),MATCH(CB$1&amp;$BU354,$CI$1:$EP$1&amp;$CI$2:$EP$2,0))*VLOOKUP($BT354,$C$17:$M$20,COUNTBLANK($D$15:I$15)+1,FALSE)</f>
        <v>0</v>
      </c>
      <c r="CC354" s="3">
        <f t="array" ref="CC354">INDEX($CI$3:$EP$26,MATCH($BV354,$CH$3:$CH$26,0),MATCH(CC$1&amp;$BU354,$CI$1:$EP$1&amp;$CI$2:$EP$2,0))*VLOOKUP($BT354,$C$17:$M$20,COUNTBLANK($D$15:J$15)+1,FALSE)</f>
        <v>0.08</v>
      </c>
      <c r="CD354" s="3">
        <f t="array" ref="CD354">INDEX($CI$3:$EP$26,MATCH($BV354,$CH$3:$CH$26,0),MATCH(CD$1&amp;$BU354,$CI$1:$EP$1&amp;$CI$2:$EP$2,0))*VLOOKUP($BT354,$C$17:$M$20,COUNTBLANK($D$15:K$15)+1,FALSE)</f>
        <v>0.08</v>
      </c>
      <c r="CE354" s="3">
        <f t="array" ref="CE354">INDEX($CI$3:$EP$26,MATCH($BV354,$CH$3:$CH$26,0),MATCH(CE$1&amp;$BU354,$CI$1:$EP$1&amp;$CI$2:$EP$2,0))*VLOOKUP($BT354,$C$17:$M$20,COUNTBLANK($D$15:L$15)+1,FALSE)</f>
        <v>0</v>
      </c>
      <c r="CF354" s="3">
        <f t="array" ref="CF354">INDEX($CI$3:$EP$26,MATCH($BV354,$CH$3:$CH$26,0),MATCH(CF$1&amp;$BU354,$CI$1:$EP$1&amp;$CI$2:$EP$2,0))*VLOOKUP($BT354,$C$17:$M$20,COUNTBLANK($D$15:M$15)+1,FALSE)</f>
        <v>0</v>
      </c>
    </row>
    <row r="355" spans="56:84" x14ac:dyDescent="0.2">
      <c r="BD355" t="s">
        <v>418</v>
      </c>
      <c r="BE355">
        <v>1</v>
      </c>
      <c r="BF355">
        <f t="shared" si="174"/>
        <v>6</v>
      </c>
      <c r="BG355" s="1">
        <f t="shared" ref="BG355:BG418" si="176">BG331</f>
        <v>17</v>
      </c>
      <c r="BH355" s="3">
        <f t="array" ref="BH355">INDEX($D$21:$M$44,MATCH($BD355&amp;$BF355,$C$21:$C$44&amp;$B$21:$B$44,0),MATCH(BH$1,$D$16:$M$16,0))+VLOOKUP($BE355,战斗属性模型!$K$22:$O$24,BH$2,FALSE)*INDEX($BW$3:$CF$578,MATCH($BD355&amp;$BF355&amp;$BG355,$BT$3:$BT$578&amp;$BU$3:$BU$578&amp;$BV$3:$BV$578,0),MATCH(BH$1,$BW$1:$CF$1,0))</f>
        <v>1008</v>
      </c>
      <c r="BI355" s="3">
        <f t="array" ref="BI355">INDEX($D$21:$M$44,MATCH($BD355&amp;$BF355,$C$21:$C$44&amp;$B$21:$B$44,0),MATCH(BI$1,$D$16:$M$16,0))+VLOOKUP($BE355,战斗属性模型!$K$22:$O$24,BI$2,FALSE)*INDEX($BW$3:$CF$578,MATCH($BD355&amp;$BF355&amp;$BG355,$BT$3:$BT$578&amp;$BU$3:$BU$578&amp;$BV$3:$BV$578,0),MATCH(BI$1,$BW$1:$CF$1,0))</f>
        <v>54480</v>
      </c>
      <c r="BJ355" s="3">
        <f t="array" ref="BJ355">INDEX($D$21:$M$44,MATCH($BD355&amp;$BF355,$C$21:$C$44&amp;$B$21:$B$44,0),MATCH(BJ$1,$D$16:$M$16,0))+VLOOKUP($BE355,战斗属性模型!$K$22:$O$24,BJ$2,FALSE)*INDEX($BW$3:$CF$578,MATCH($BD355&amp;$BF355&amp;$BG355,$BT$3:$BT$578&amp;$BU$3:$BU$578&amp;$BV$3:$BV$578,0),MATCH(BJ$1,$BW$1:$CF$1,0))</f>
        <v>0</v>
      </c>
      <c r="BK355" s="3">
        <f t="array" ref="BK355">INDEX($D$21:$M$44,MATCH($BD355&amp;$BF355,$C$21:$C$44&amp;$B$21:$B$44,0),MATCH(BK$1,$D$16:$M$16,0))+VLOOKUP($BE355,战斗属性模型!$K$22:$O$24,BK$2,FALSE)*INDEX($BW$3:$CF$578,MATCH($BD355&amp;$BF355&amp;$BG355,$BT$3:$BT$578&amp;$BU$3:$BU$578&amp;$BV$3:$BV$578,0),MATCH(BK$1,$BW$1:$CF$1,0))</f>
        <v>0</v>
      </c>
      <c r="BL355" s="3"/>
      <c r="BM355" s="3"/>
      <c r="BN355" s="3"/>
      <c r="BO355" s="3"/>
      <c r="BP355" s="3"/>
      <c r="BQ355" s="3"/>
      <c r="BT355" t="s">
        <v>421</v>
      </c>
      <c r="BU355">
        <f t="shared" si="173"/>
        <v>3</v>
      </c>
      <c r="BV355" s="1">
        <f t="shared" si="175"/>
        <v>17</v>
      </c>
      <c r="BW355" s="3">
        <f t="array" ref="BW355">INDEX($CI$3:$EP$26,MATCH($BV355,$CH$3:$CH$26,0),MATCH(BW$1&amp;$BU355,$CI$1:$EP$1&amp;$CI$2:$EP$2,0))*VLOOKUP($BT355,$C$17:$M$20,COUNTBLANK($D$15:D$15)+1,FALSE)</f>
        <v>272</v>
      </c>
      <c r="BX355" s="3">
        <f t="array" ref="BX355">INDEX($CI$3:$EP$26,MATCH($BV355,$CH$3:$CH$26,0),MATCH(BX$1&amp;$BU355,$CI$1:$EP$1&amp;$CI$2:$EP$2,0))*VLOOKUP($BT355,$C$17:$M$20,COUNTBLANK($D$15:E$15)+1,FALSE)</f>
        <v>0</v>
      </c>
      <c r="BY355" s="3">
        <f t="array" ref="BY355">INDEX($CI$3:$EP$26,MATCH($BV355,$CH$3:$CH$26,0),MATCH(BY$1&amp;$BU355,$CI$1:$EP$1&amp;$CI$2:$EP$2,0))*VLOOKUP($BT355,$C$17:$M$20,COUNTBLANK($D$15:F$15)+1,FALSE)</f>
        <v>544</v>
      </c>
      <c r="BZ355" s="3">
        <f t="array" ref="BZ355">INDEX($CI$3:$EP$26,MATCH($BV355,$CH$3:$CH$26,0),MATCH(BZ$1&amp;$BU355,$CI$1:$EP$1&amp;$CI$2:$EP$2,0))*VLOOKUP($BT355,$C$17:$M$20,COUNTBLANK($D$15:G$15)+1,FALSE)</f>
        <v>0</v>
      </c>
      <c r="CA355" s="3">
        <f t="array" ref="CA355">INDEX($CI$3:$EP$26,MATCH($BV355,$CH$3:$CH$26,0),MATCH(CA$1&amp;$BU355,$CI$1:$EP$1&amp;$CI$2:$EP$2,0))*VLOOKUP($BT355,$C$17:$M$20,COUNTBLANK($D$15:H$15)+1,FALSE)</f>
        <v>0</v>
      </c>
      <c r="CB355" s="3">
        <f t="array" ref="CB355">INDEX($CI$3:$EP$26,MATCH($BV355,$CH$3:$CH$26,0),MATCH(CB$1&amp;$BU355,$CI$1:$EP$1&amp;$CI$2:$EP$2,0))*VLOOKUP($BT355,$C$17:$M$20,COUNTBLANK($D$15:I$15)+1,FALSE)</f>
        <v>0</v>
      </c>
      <c r="CC355" s="3">
        <f t="array" ref="CC355">INDEX($CI$3:$EP$26,MATCH($BV355,$CH$3:$CH$26,0),MATCH(CC$1&amp;$BU355,$CI$1:$EP$1&amp;$CI$2:$EP$2,0))*VLOOKUP($BT355,$C$17:$M$20,COUNTBLANK($D$15:J$15)+1,FALSE)</f>
        <v>0.08</v>
      </c>
      <c r="CD355" s="3">
        <f t="array" ref="CD355">INDEX($CI$3:$EP$26,MATCH($BV355,$CH$3:$CH$26,0),MATCH(CD$1&amp;$BU355,$CI$1:$EP$1&amp;$CI$2:$EP$2,0))*VLOOKUP($BT355,$C$17:$M$20,COUNTBLANK($D$15:K$15)+1,FALSE)</f>
        <v>0.08</v>
      </c>
      <c r="CE355" s="3">
        <f t="array" ref="CE355">INDEX($CI$3:$EP$26,MATCH($BV355,$CH$3:$CH$26,0),MATCH(CE$1&amp;$BU355,$CI$1:$EP$1&amp;$CI$2:$EP$2,0))*VLOOKUP($BT355,$C$17:$M$20,COUNTBLANK($D$15:L$15)+1,FALSE)</f>
        <v>0</v>
      </c>
      <c r="CF355" s="3">
        <f t="array" ref="CF355">INDEX($CI$3:$EP$26,MATCH($BV355,$CH$3:$CH$26,0),MATCH(CF$1&amp;$BU355,$CI$1:$EP$1&amp;$CI$2:$EP$2,0))*VLOOKUP($BT355,$C$17:$M$20,COUNTBLANK($D$15:M$15)+1,FALSE)</f>
        <v>0</v>
      </c>
    </row>
    <row r="356" spans="56:84" x14ac:dyDescent="0.2">
      <c r="BD356" t="s">
        <v>418</v>
      </c>
      <c r="BE356">
        <v>1</v>
      </c>
      <c r="BF356">
        <f t="shared" si="174"/>
        <v>6</v>
      </c>
      <c r="BG356" s="1">
        <f t="shared" si="176"/>
        <v>18</v>
      </c>
      <c r="BH356" s="3">
        <f t="array" ref="BH356">INDEX($D$21:$M$44,MATCH($BD356&amp;$BF356,$C$21:$C$44&amp;$B$21:$B$44,0),MATCH(BH$1,$D$16:$M$16,0))+VLOOKUP($BE356,战斗属性模型!$K$22:$O$24,BH$2,FALSE)*INDEX($BW$3:$CF$578,MATCH($BD356&amp;$BF356&amp;$BG356,$BT$3:$BT$578&amp;$BU$3:$BU$578&amp;$BV$3:$BV$578,0),MATCH(BH$1,$BW$1:$CF$1,0))</f>
        <v>1056</v>
      </c>
      <c r="BI356" s="3">
        <f t="array" ref="BI356">INDEX($D$21:$M$44,MATCH($BD356&amp;$BF356,$C$21:$C$44&amp;$B$21:$B$44,0),MATCH(BI$1,$D$16:$M$16,0))+VLOOKUP($BE356,战斗属性模型!$K$22:$O$24,BI$2,FALSE)*INDEX($BW$3:$CF$578,MATCH($BD356&amp;$BF356&amp;$BG356,$BT$3:$BT$578&amp;$BU$3:$BU$578&amp;$BV$3:$BV$578,0),MATCH(BI$1,$BW$1:$CF$1,0))</f>
        <v>57120.000000000007</v>
      </c>
      <c r="BJ356" s="3">
        <f t="array" ref="BJ356">INDEX($D$21:$M$44,MATCH($BD356&amp;$BF356,$C$21:$C$44&amp;$B$21:$B$44,0),MATCH(BJ$1,$D$16:$M$16,0))+VLOOKUP($BE356,战斗属性模型!$K$22:$O$24,BJ$2,FALSE)*INDEX($BW$3:$CF$578,MATCH($BD356&amp;$BF356&amp;$BG356,$BT$3:$BT$578&amp;$BU$3:$BU$578&amp;$BV$3:$BV$578,0),MATCH(BJ$1,$BW$1:$CF$1,0))</f>
        <v>0</v>
      </c>
      <c r="BK356" s="3">
        <f t="array" ref="BK356">INDEX($D$21:$M$44,MATCH($BD356&amp;$BF356,$C$21:$C$44&amp;$B$21:$B$44,0),MATCH(BK$1,$D$16:$M$16,0))+VLOOKUP($BE356,战斗属性模型!$K$22:$O$24,BK$2,FALSE)*INDEX($BW$3:$CF$578,MATCH($BD356&amp;$BF356&amp;$BG356,$BT$3:$BT$578&amp;$BU$3:$BU$578&amp;$BV$3:$BV$578,0),MATCH(BK$1,$BW$1:$CF$1,0))</f>
        <v>0</v>
      </c>
      <c r="BL356" s="3"/>
      <c r="BM356" s="3"/>
      <c r="BN356" s="3"/>
      <c r="BO356" s="3"/>
      <c r="BP356" s="3"/>
      <c r="BQ356" s="3"/>
      <c r="BT356" t="s">
        <v>421</v>
      </c>
      <c r="BU356">
        <f t="shared" si="173"/>
        <v>3</v>
      </c>
      <c r="BV356" s="1">
        <f t="shared" si="175"/>
        <v>18</v>
      </c>
      <c r="BW356" s="3">
        <f t="array" ref="BW356">INDEX($CI$3:$EP$26,MATCH($BV356,$CH$3:$CH$26,0),MATCH(BW$1&amp;$BU356,$CI$1:$EP$1&amp;$CI$2:$EP$2,0))*VLOOKUP($BT356,$C$17:$M$20,COUNTBLANK($D$15:D$15)+1,FALSE)</f>
        <v>288</v>
      </c>
      <c r="BX356" s="3">
        <f t="array" ref="BX356">INDEX($CI$3:$EP$26,MATCH($BV356,$CH$3:$CH$26,0),MATCH(BX$1&amp;$BU356,$CI$1:$EP$1&amp;$CI$2:$EP$2,0))*VLOOKUP($BT356,$C$17:$M$20,COUNTBLANK($D$15:E$15)+1,FALSE)</f>
        <v>0</v>
      </c>
      <c r="BY356" s="3">
        <f t="array" ref="BY356">INDEX($CI$3:$EP$26,MATCH($BV356,$CH$3:$CH$26,0),MATCH(BY$1&amp;$BU356,$CI$1:$EP$1&amp;$CI$2:$EP$2,0))*VLOOKUP($BT356,$C$17:$M$20,COUNTBLANK($D$15:F$15)+1,FALSE)</f>
        <v>576</v>
      </c>
      <c r="BZ356" s="3">
        <f t="array" ref="BZ356">INDEX($CI$3:$EP$26,MATCH($BV356,$CH$3:$CH$26,0),MATCH(BZ$1&amp;$BU356,$CI$1:$EP$1&amp;$CI$2:$EP$2,0))*VLOOKUP($BT356,$C$17:$M$20,COUNTBLANK($D$15:G$15)+1,FALSE)</f>
        <v>0</v>
      </c>
      <c r="CA356" s="3">
        <f t="array" ref="CA356">INDEX($CI$3:$EP$26,MATCH($BV356,$CH$3:$CH$26,0),MATCH(CA$1&amp;$BU356,$CI$1:$EP$1&amp;$CI$2:$EP$2,0))*VLOOKUP($BT356,$C$17:$M$20,COUNTBLANK($D$15:H$15)+1,FALSE)</f>
        <v>0</v>
      </c>
      <c r="CB356" s="3">
        <f t="array" ref="CB356">INDEX($CI$3:$EP$26,MATCH($BV356,$CH$3:$CH$26,0),MATCH(CB$1&amp;$BU356,$CI$1:$EP$1&amp;$CI$2:$EP$2,0))*VLOOKUP($BT356,$C$17:$M$20,COUNTBLANK($D$15:I$15)+1,FALSE)</f>
        <v>0</v>
      </c>
      <c r="CC356" s="3">
        <f t="array" ref="CC356">INDEX($CI$3:$EP$26,MATCH($BV356,$CH$3:$CH$26,0),MATCH(CC$1&amp;$BU356,$CI$1:$EP$1&amp;$CI$2:$EP$2,0))*VLOOKUP($BT356,$C$17:$M$20,COUNTBLANK($D$15:J$15)+1,FALSE)</f>
        <v>0.08</v>
      </c>
      <c r="CD356" s="3">
        <f t="array" ref="CD356">INDEX($CI$3:$EP$26,MATCH($BV356,$CH$3:$CH$26,0),MATCH(CD$1&amp;$BU356,$CI$1:$EP$1&amp;$CI$2:$EP$2,0))*VLOOKUP($BT356,$C$17:$M$20,COUNTBLANK($D$15:K$15)+1,FALSE)</f>
        <v>0.08</v>
      </c>
      <c r="CE356" s="3">
        <f t="array" ref="CE356">INDEX($CI$3:$EP$26,MATCH($BV356,$CH$3:$CH$26,0),MATCH(CE$1&amp;$BU356,$CI$1:$EP$1&amp;$CI$2:$EP$2,0))*VLOOKUP($BT356,$C$17:$M$20,COUNTBLANK($D$15:L$15)+1,FALSE)</f>
        <v>0</v>
      </c>
      <c r="CF356" s="3">
        <f t="array" ref="CF356">INDEX($CI$3:$EP$26,MATCH($BV356,$CH$3:$CH$26,0),MATCH(CF$1&amp;$BU356,$CI$1:$EP$1&amp;$CI$2:$EP$2,0))*VLOOKUP($BT356,$C$17:$M$20,COUNTBLANK($D$15:M$15)+1,FALSE)</f>
        <v>0</v>
      </c>
    </row>
    <row r="357" spans="56:84" x14ac:dyDescent="0.2">
      <c r="BD357" t="s">
        <v>418</v>
      </c>
      <c r="BE357">
        <v>1</v>
      </c>
      <c r="BF357">
        <f t="shared" si="174"/>
        <v>6</v>
      </c>
      <c r="BG357" s="1">
        <f t="shared" si="176"/>
        <v>19</v>
      </c>
      <c r="BH357" s="3">
        <f t="array" ref="BH357">INDEX($D$21:$M$44,MATCH($BD357&amp;$BF357,$C$21:$C$44&amp;$B$21:$B$44,0),MATCH(BH$1,$D$16:$M$16,0))+VLOOKUP($BE357,战斗属性模型!$K$22:$O$24,BH$2,FALSE)*INDEX($BW$3:$CF$578,MATCH($BD357&amp;$BF357&amp;$BG357,$BT$3:$BT$578&amp;$BU$3:$BU$578&amp;$BV$3:$BV$578,0),MATCH(BH$1,$BW$1:$CF$1,0))</f>
        <v>1104</v>
      </c>
      <c r="BI357" s="3">
        <f t="array" ref="BI357">INDEX($D$21:$M$44,MATCH($BD357&amp;$BF357,$C$21:$C$44&amp;$B$21:$B$44,0),MATCH(BI$1,$D$16:$M$16,0))+VLOOKUP($BE357,战斗属性模型!$K$22:$O$24,BI$2,FALSE)*INDEX($BW$3:$CF$578,MATCH($BD357&amp;$BF357&amp;$BG357,$BT$3:$BT$578&amp;$BU$3:$BU$578&amp;$BV$3:$BV$578,0),MATCH(BI$1,$BW$1:$CF$1,0))</f>
        <v>59760.000000000007</v>
      </c>
      <c r="BJ357" s="3">
        <f t="array" ref="BJ357">INDEX($D$21:$M$44,MATCH($BD357&amp;$BF357,$C$21:$C$44&amp;$B$21:$B$44,0),MATCH(BJ$1,$D$16:$M$16,0))+VLOOKUP($BE357,战斗属性模型!$K$22:$O$24,BJ$2,FALSE)*INDEX($BW$3:$CF$578,MATCH($BD357&amp;$BF357&amp;$BG357,$BT$3:$BT$578&amp;$BU$3:$BU$578&amp;$BV$3:$BV$578,0),MATCH(BJ$1,$BW$1:$CF$1,0))</f>
        <v>0</v>
      </c>
      <c r="BK357" s="3">
        <f t="array" ref="BK357">INDEX($D$21:$M$44,MATCH($BD357&amp;$BF357,$C$21:$C$44&amp;$B$21:$B$44,0),MATCH(BK$1,$D$16:$M$16,0))+VLOOKUP($BE357,战斗属性模型!$K$22:$O$24,BK$2,FALSE)*INDEX($BW$3:$CF$578,MATCH($BD357&amp;$BF357&amp;$BG357,$BT$3:$BT$578&amp;$BU$3:$BU$578&amp;$BV$3:$BV$578,0),MATCH(BK$1,$BW$1:$CF$1,0))</f>
        <v>0</v>
      </c>
      <c r="BL357" s="3"/>
      <c r="BM357" s="3"/>
      <c r="BN357" s="3"/>
      <c r="BO357" s="3"/>
      <c r="BP357" s="3"/>
      <c r="BQ357" s="3"/>
      <c r="BT357" t="s">
        <v>421</v>
      </c>
      <c r="BU357">
        <f t="shared" si="173"/>
        <v>3</v>
      </c>
      <c r="BV357" s="1">
        <f t="shared" si="175"/>
        <v>19</v>
      </c>
      <c r="BW357" s="3">
        <f t="array" ref="BW357">INDEX($CI$3:$EP$26,MATCH($BV357,$CH$3:$CH$26,0),MATCH(BW$1&amp;$BU357,$CI$1:$EP$1&amp;$CI$2:$EP$2,0))*VLOOKUP($BT357,$C$17:$M$20,COUNTBLANK($D$15:D$15)+1,FALSE)</f>
        <v>304</v>
      </c>
      <c r="BX357" s="3">
        <f t="array" ref="BX357">INDEX($CI$3:$EP$26,MATCH($BV357,$CH$3:$CH$26,0),MATCH(BX$1&amp;$BU357,$CI$1:$EP$1&amp;$CI$2:$EP$2,0))*VLOOKUP($BT357,$C$17:$M$20,COUNTBLANK($D$15:E$15)+1,FALSE)</f>
        <v>0</v>
      </c>
      <c r="BY357" s="3">
        <f t="array" ref="BY357">INDEX($CI$3:$EP$26,MATCH($BV357,$CH$3:$CH$26,0),MATCH(BY$1&amp;$BU357,$CI$1:$EP$1&amp;$CI$2:$EP$2,0))*VLOOKUP($BT357,$C$17:$M$20,COUNTBLANK($D$15:F$15)+1,FALSE)</f>
        <v>608</v>
      </c>
      <c r="BZ357" s="3">
        <f t="array" ref="BZ357">INDEX($CI$3:$EP$26,MATCH($BV357,$CH$3:$CH$26,0),MATCH(BZ$1&amp;$BU357,$CI$1:$EP$1&amp;$CI$2:$EP$2,0))*VLOOKUP($BT357,$C$17:$M$20,COUNTBLANK($D$15:G$15)+1,FALSE)</f>
        <v>0</v>
      </c>
      <c r="CA357" s="3">
        <f t="array" ref="CA357">INDEX($CI$3:$EP$26,MATCH($BV357,$CH$3:$CH$26,0),MATCH(CA$1&amp;$BU357,$CI$1:$EP$1&amp;$CI$2:$EP$2,0))*VLOOKUP($BT357,$C$17:$M$20,COUNTBLANK($D$15:H$15)+1,FALSE)</f>
        <v>0</v>
      </c>
      <c r="CB357" s="3">
        <f t="array" ref="CB357">INDEX($CI$3:$EP$26,MATCH($BV357,$CH$3:$CH$26,0),MATCH(CB$1&amp;$BU357,$CI$1:$EP$1&amp;$CI$2:$EP$2,0))*VLOOKUP($BT357,$C$17:$M$20,COUNTBLANK($D$15:I$15)+1,FALSE)</f>
        <v>0</v>
      </c>
      <c r="CC357" s="3">
        <f t="array" ref="CC357">INDEX($CI$3:$EP$26,MATCH($BV357,$CH$3:$CH$26,0),MATCH(CC$1&amp;$BU357,$CI$1:$EP$1&amp;$CI$2:$EP$2,0))*VLOOKUP($BT357,$C$17:$M$20,COUNTBLANK($D$15:J$15)+1,FALSE)</f>
        <v>0.08</v>
      </c>
      <c r="CD357" s="3">
        <f t="array" ref="CD357">INDEX($CI$3:$EP$26,MATCH($BV357,$CH$3:$CH$26,0),MATCH(CD$1&amp;$BU357,$CI$1:$EP$1&amp;$CI$2:$EP$2,0))*VLOOKUP($BT357,$C$17:$M$20,COUNTBLANK($D$15:K$15)+1,FALSE)</f>
        <v>0.08</v>
      </c>
      <c r="CE357" s="3">
        <f t="array" ref="CE357">INDEX($CI$3:$EP$26,MATCH($BV357,$CH$3:$CH$26,0),MATCH(CE$1&amp;$BU357,$CI$1:$EP$1&amp;$CI$2:$EP$2,0))*VLOOKUP($BT357,$C$17:$M$20,COUNTBLANK($D$15:L$15)+1,FALSE)</f>
        <v>0</v>
      </c>
      <c r="CF357" s="3">
        <f t="array" ref="CF357">INDEX($CI$3:$EP$26,MATCH($BV357,$CH$3:$CH$26,0),MATCH(CF$1&amp;$BU357,$CI$1:$EP$1&amp;$CI$2:$EP$2,0))*VLOOKUP($BT357,$C$17:$M$20,COUNTBLANK($D$15:M$15)+1,FALSE)</f>
        <v>0</v>
      </c>
    </row>
    <row r="358" spans="56:84" x14ac:dyDescent="0.2">
      <c r="BD358" t="s">
        <v>418</v>
      </c>
      <c r="BE358">
        <v>1</v>
      </c>
      <c r="BF358">
        <f t="shared" si="174"/>
        <v>6</v>
      </c>
      <c r="BG358" s="1">
        <f t="shared" si="176"/>
        <v>20</v>
      </c>
      <c r="BH358" s="3">
        <f t="array" ref="BH358">INDEX($D$21:$M$44,MATCH($BD358&amp;$BF358,$C$21:$C$44&amp;$B$21:$B$44,0),MATCH(BH$1,$D$16:$M$16,0))+VLOOKUP($BE358,战斗属性模型!$K$22:$O$24,BH$2,FALSE)*INDEX($BW$3:$CF$578,MATCH($BD358&amp;$BF358&amp;$BG358,$BT$3:$BT$578&amp;$BU$3:$BU$578&amp;$BV$3:$BV$578,0),MATCH(BH$1,$BW$1:$CF$1,0))</f>
        <v>1152</v>
      </c>
      <c r="BI358" s="3">
        <f t="array" ref="BI358">INDEX($D$21:$M$44,MATCH($BD358&amp;$BF358,$C$21:$C$44&amp;$B$21:$B$44,0),MATCH(BI$1,$D$16:$M$16,0))+VLOOKUP($BE358,战斗属性模型!$K$22:$O$24,BI$2,FALSE)*INDEX($BW$3:$CF$578,MATCH($BD358&amp;$BF358&amp;$BG358,$BT$3:$BT$578&amp;$BU$3:$BU$578&amp;$BV$3:$BV$578,0),MATCH(BI$1,$BW$1:$CF$1,0))</f>
        <v>62400.000000000007</v>
      </c>
      <c r="BJ358" s="3">
        <f t="array" ref="BJ358">INDEX($D$21:$M$44,MATCH($BD358&amp;$BF358,$C$21:$C$44&amp;$B$21:$B$44,0),MATCH(BJ$1,$D$16:$M$16,0))+VLOOKUP($BE358,战斗属性模型!$K$22:$O$24,BJ$2,FALSE)*INDEX($BW$3:$CF$578,MATCH($BD358&amp;$BF358&amp;$BG358,$BT$3:$BT$578&amp;$BU$3:$BU$578&amp;$BV$3:$BV$578,0),MATCH(BJ$1,$BW$1:$CF$1,0))</f>
        <v>0</v>
      </c>
      <c r="BK358" s="3">
        <f t="array" ref="BK358">INDEX($D$21:$M$44,MATCH($BD358&amp;$BF358,$C$21:$C$44&amp;$B$21:$B$44,0),MATCH(BK$1,$D$16:$M$16,0))+VLOOKUP($BE358,战斗属性模型!$K$22:$O$24,BK$2,FALSE)*INDEX($BW$3:$CF$578,MATCH($BD358&amp;$BF358&amp;$BG358,$BT$3:$BT$578&amp;$BU$3:$BU$578&amp;$BV$3:$BV$578,0),MATCH(BK$1,$BW$1:$CF$1,0))</f>
        <v>0</v>
      </c>
      <c r="BL358" s="3"/>
      <c r="BM358" s="3"/>
      <c r="BN358" s="3"/>
      <c r="BO358" s="3"/>
      <c r="BP358" s="3"/>
      <c r="BQ358" s="3"/>
      <c r="BT358" t="s">
        <v>421</v>
      </c>
      <c r="BU358">
        <f t="shared" si="173"/>
        <v>3</v>
      </c>
      <c r="BV358" s="1">
        <f t="shared" si="175"/>
        <v>20</v>
      </c>
      <c r="BW358" s="3">
        <f t="array" ref="BW358">INDEX($CI$3:$EP$26,MATCH($BV358,$CH$3:$CH$26,0),MATCH(BW$1&amp;$BU358,$CI$1:$EP$1&amp;$CI$2:$EP$2,0))*VLOOKUP($BT358,$C$17:$M$20,COUNTBLANK($D$15:D$15)+1,FALSE)</f>
        <v>320</v>
      </c>
      <c r="BX358" s="3">
        <f t="array" ref="BX358">INDEX($CI$3:$EP$26,MATCH($BV358,$CH$3:$CH$26,0),MATCH(BX$1&amp;$BU358,$CI$1:$EP$1&amp;$CI$2:$EP$2,0))*VLOOKUP($BT358,$C$17:$M$20,COUNTBLANK($D$15:E$15)+1,FALSE)</f>
        <v>0</v>
      </c>
      <c r="BY358" s="3">
        <f t="array" ref="BY358">INDEX($CI$3:$EP$26,MATCH($BV358,$CH$3:$CH$26,0),MATCH(BY$1&amp;$BU358,$CI$1:$EP$1&amp;$CI$2:$EP$2,0))*VLOOKUP($BT358,$C$17:$M$20,COUNTBLANK($D$15:F$15)+1,FALSE)</f>
        <v>640</v>
      </c>
      <c r="BZ358" s="3">
        <f t="array" ref="BZ358">INDEX($CI$3:$EP$26,MATCH($BV358,$CH$3:$CH$26,0),MATCH(BZ$1&amp;$BU358,$CI$1:$EP$1&amp;$CI$2:$EP$2,0))*VLOOKUP($BT358,$C$17:$M$20,COUNTBLANK($D$15:G$15)+1,FALSE)</f>
        <v>0</v>
      </c>
      <c r="CA358" s="3">
        <f t="array" ref="CA358">INDEX($CI$3:$EP$26,MATCH($BV358,$CH$3:$CH$26,0),MATCH(CA$1&amp;$BU358,$CI$1:$EP$1&amp;$CI$2:$EP$2,0))*VLOOKUP($BT358,$C$17:$M$20,COUNTBLANK($D$15:H$15)+1,FALSE)</f>
        <v>0</v>
      </c>
      <c r="CB358" s="3">
        <f t="array" ref="CB358">INDEX($CI$3:$EP$26,MATCH($BV358,$CH$3:$CH$26,0),MATCH(CB$1&amp;$BU358,$CI$1:$EP$1&amp;$CI$2:$EP$2,0))*VLOOKUP($BT358,$C$17:$M$20,COUNTBLANK($D$15:I$15)+1,FALSE)</f>
        <v>0</v>
      </c>
      <c r="CC358" s="3">
        <f t="array" ref="CC358">INDEX($CI$3:$EP$26,MATCH($BV358,$CH$3:$CH$26,0),MATCH(CC$1&amp;$BU358,$CI$1:$EP$1&amp;$CI$2:$EP$2,0))*VLOOKUP($BT358,$C$17:$M$20,COUNTBLANK($D$15:J$15)+1,FALSE)</f>
        <v>0.10000000000000002</v>
      </c>
      <c r="CD358" s="3">
        <f t="array" ref="CD358">INDEX($CI$3:$EP$26,MATCH($BV358,$CH$3:$CH$26,0),MATCH(CD$1&amp;$BU358,$CI$1:$EP$1&amp;$CI$2:$EP$2,0))*VLOOKUP($BT358,$C$17:$M$20,COUNTBLANK($D$15:K$15)+1,FALSE)</f>
        <v>0.10000000000000002</v>
      </c>
      <c r="CE358" s="3">
        <f t="array" ref="CE358">INDEX($CI$3:$EP$26,MATCH($BV358,$CH$3:$CH$26,0),MATCH(CE$1&amp;$BU358,$CI$1:$EP$1&amp;$CI$2:$EP$2,0))*VLOOKUP($BT358,$C$17:$M$20,COUNTBLANK($D$15:L$15)+1,FALSE)</f>
        <v>0</v>
      </c>
      <c r="CF358" s="3">
        <f t="array" ref="CF358">INDEX($CI$3:$EP$26,MATCH($BV358,$CH$3:$CH$26,0),MATCH(CF$1&amp;$BU358,$CI$1:$EP$1&amp;$CI$2:$EP$2,0))*VLOOKUP($BT358,$C$17:$M$20,COUNTBLANK($D$15:M$15)+1,FALSE)</f>
        <v>0</v>
      </c>
    </row>
    <row r="359" spans="56:84" x14ac:dyDescent="0.2">
      <c r="BD359" t="s">
        <v>418</v>
      </c>
      <c r="BE359">
        <v>1</v>
      </c>
      <c r="BF359">
        <f t="shared" si="174"/>
        <v>6</v>
      </c>
      <c r="BG359" s="1">
        <f t="shared" si="176"/>
        <v>21</v>
      </c>
      <c r="BH359" s="3">
        <f t="array" ref="BH359">INDEX($D$21:$M$44,MATCH($BD359&amp;$BF359,$C$21:$C$44&amp;$B$21:$B$44,0),MATCH(BH$1,$D$16:$M$16,0))+VLOOKUP($BE359,战斗属性模型!$K$22:$O$24,BH$2,FALSE)*INDEX($BW$3:$CF$578,MATCH($BD359&amp;$BF359&amp;$BG359,$BT$3:$BT$578&amp;$BU$3:$BU$578&amp;$BV$3:$BV$578,0),MATCH(BH$1,$BW$1:$CF$1,0))</f>
        <v>1200</v>
      </c>
      <c r="BI359" s="3">
        <f t="array" ref="BI359">INDEX($D$21:$M$44,MATCH($BD359&amp;$BF359,$C$21:$C$44&amp;$B$21:$B$44,0),MATCH(BI$1,$D$16:$M$16,0))+VLOOKUP($BE359,战斗属性模型!$K$22:$O$24,BI$2,FALSE)*INDEX($BW$3:$CF$578,MATCH($BD359&amp;$BF359&amp;$BG359,$BT$3:$BT$578&amp;$BU$3:$BU$578&amp;$BV$3:$BV$578,0),MATCH(BI$1,$BW$1:$CF$1,0))</f>
        <v>65040.000000000007</v>
      </c>
      <c r="BJ359" s="3">
        <f t="array" ref="BJ359">INDEX($D$21:$M$44,MATCH($BD359&amp;$BF359,$C$21:$C$44&amp;$B$21:$B$44,0),MATCH(BJ$1,$D$16:$M$16,0))+VLOOKUP($BE359,战斗属性模型!$K$22:$O$24,BJ$2,FALSE)*INDEX($BW$3:$CF$578,MATCH($BD359&amp;$BF359&amp;$BG359,$BT$3:$BT$578&amp;$BU$3:$BU$578&amp;$BV$3:$BV$578,0),MATCH(BJ$1,$BW$1:$CF$1,0))</f>
        <v>0</v>
      </c>
      <c r="BK359" s="3">
        <f t="array" ref="BK359">INDEX($D$21:$M$44,MATCH($BD359&amp;$BF359,$C$21:$C$44&amp;$B$21:$B$44,0),MATCH(BK$1,$D$16:$M$16,0))+VLOOKUP($BE359,战斗属性模型!$K$22:$O$24,BK$2,FALSE)*INDEX($BW$3:$CF$578,MATCH($BD359&amp;$BF359&amp;$BG359,$BT$3:$BT$578&amp;$BU$3:$BU$578&amp;$BV$3:$BV$578,0),MATCH(BK$1,$BW$1:$CF$1,0))</f>
        <v>0</v>
      </c>
      <c r="BL359" s="3"/>
      <c r="BM359" s="3"/>
      <c r="BN359" s="3"/>
      <c r="BO359" s="3"/>
      <c r="BP359" s="3"/>
      <c r="BQ359" s="3"/>
      <c r="BT359" t="s">
        <v>421</v>
      </c>
      <c r="BU359">
        <f t="shared" si="173"/>
        <v>3</v>
      </c>
      <c r="BV359" s="1">
        <f t="shared" si="175"/>
        <v>21</v>
      </c>
      <c r="BW359" s="3">
        <f t="array" ref="BW359">INDEX($CI$3:$EP$26,MATCH($BV359,$CH$3:$CH$26,0),MATCH(BW$1&amp;$BU359,$CI$1:$EP$1&amp;$CI$2:$EP$2,0))*VLOOKUP($BT359,$C$17:$M$20,COUNTBLANK($D$15:D$15)+1,FALSE)</f>
        <v>336</v>
      </c>
      <c r="BX359" s="3">
        <f t="array" ref="BX359">INDEX($CI$3:$EP$26,MATCH($BV359,$CH$3:$CH$26,0),MATCH(BX$1&amp;$BU359,$CI$1:$EP$1&amp;$CI$2:$EP$2,0))*VLOOKUP($BT359,$C$17:$M$20,COUNTBLANK($D$15:E$15)+1,FALSE)</f>
        <v>0</v>
      </c>
      <c r="BY359" s="3">
        <f t="array" ref="BY359">INDEX($CI$3:$EP$26,MATCH($BV359,$CH$3:$CH$26,0),MATCH(BY$1&amp;$BU359,$CI$1:$EP$1&amp;$CI$2:$EP$2,0))*VLOOKUP($BT359,$C$17:$M$20,COUNTBLANK($D$15:F$15)+1,FALSE)</f>
        <v>672</v>
      </c>
      <c r="BZ359" s="3">
        <f t="array" ref="BZ359">INDEX($CI$3:$EP$26,MATCH($BV359,$CH$3:$CH$26,0),MATCH(BZ$1&amp;$BU359,$CI$1:$EP$1&amp;$CI$2:$EP$2,0))*VLOOKUP($BT359,$C$17:$M$20,COUNTBLANK($D$15:G$15)+1,FALSE)</f>
        <v>0</v>
      </c>
      <c r="CA359" s="3">
        <f t="array" ref="CA359">INDEX($CI$3:$EP$26,MATCH($BV359,$CH$3:$CH$26,0),MATCH(CA$1&amp;$BU359,$CI$1:$EP$1&amp;$CI$2:$EP$2,0))*VLOOKUP($BT359,$C$17:$M$20,COUNTBLANK($D$15:H$15)+1,FALSE)</f>
        <v>0</v>
      </c>
      <c r="CB359" s="3">
        <f t="array" ref="CB359">INDEX($CI$3:$EP$26,MATCH($BV359,$CH$3:$CH$26,0),MATCH(CB$1&amp;$BU359,$CI$1:$EP$1&amp;$CI$2:$EP$2,0))*VLOOKUP($BT359,$C$17:$M$20,COUNTBLANK($D$15:I$15)+1,FALSE)</f>
        <v>0</v>
      </c>
      <c r="CC359" s="3">
        <f t="array" ref="CC359">INDEX($CI$3:$EP$26,MATCH($BV359,$CH$3:$CH$26,0),MATCH(CC$1&amp;$BU359,$CI$1:$EP$1&amp;$CI$2:$EP$2,0))*VLOOKUP($BT359,$C$17:$M$20,COUNTBLANK($D$15:J$15)+1,FALSE)</f>
        <v>0.10000000000000002</v>
      </c>
      <c r="CD359" s="3">
        <f t="array" ref="CD359">INDEX($CI$3:$EP$26,MATCH($BV359,$CH$3:$CH$26,0),MATCH(CD$1&amp;$BU359,$CI$1:$EP$1&amp;$CI$2:$EP$2,0))*VLOOKUP($BT359,$C$17:$M$20,COUNTBLANK($D$15:K$15)+1,FALSE)</f>
        <v>0.10000000000000002</v>
      </c>
      <c r="CE359" s="3">
        <f t="array" ref="CE359">INDEX($CI$3:$EP$26,MATCH($BV359,$CH$3:$CH$26,0),MATCH(CE$1&amp;$BU359,$CI$1:$EP$1&amp;$CI$2:$EP$2,0))*VLOOKUP($BT359,$C$17:$M$20,COUNTBLANK($D$15:L$15)+1,FALSE)</f>
        <v>0</v>
      </c>
      <c r="CF359" s="3">
        <f t="array" ref="CF359">INDEX($CI$3:$EP$26,MATCH($BV359,$CH$3:$CH$26,0),MATCH(CF$1&amp;$BU359,$CI$1:$EP$1&amp;$CI$2:$EP$2,0))*VLOOKUP($BT359,$C$17:$M$20,COUNTBLANK($D$15:M$15)+1,FALSE)</f>
        <v>0</v>
      </c>
    </row>
    <row r="360" spans="56:84" x14ac:dyDescent="0.2">
      <c r="BD360" t="s">
        <v>418</v>
      </c>
      <c r="BE360">
        <v>1</v>
      </c>
      <c r="BF360">
        <f t="shared" si="174"/>
        <v>6</v>
      </c>
      <c r="BG360" s="1">
        <f t="shared" si="176"/>
        <v>22</v>
      </c>
      <c r="BH360" s="3">
        <f t="array" ref="BH360">INDEX($D$21:$M$44,MATCH($BD360&amp;$BF360,$C$21:$C$44&amp;$B$21:$B$44,0),MATCH(BH$1,$D$16:$M$16,0))+VLOOKUP($BE360,战斗属性模型!$K$22:$O$24,BH$2,FALSE)*INDEX($BW$3:$CF$578,MATCH($BD360&amp;$BF360&amp;$BG360,$BT$3:$BT$578&amp;$BU$3:$BU$578&amp;$BV$3:$BV$578,0),MATCH(BH$1,$BW$1:$CF$1,0))</f>
        <v>1248</v>
      </c>
      <c r="BI360" s="3">
        <f t="array" ref="BI360">INDEX($D$21:$M$44,MATCH($BD360&amp;$BF360,$C$21:$C$44&amp;$B$21:$B$44,0),MATCH(BI$1,$D$16:$M$16,0))+VLOOKUP($BE360,战斗属性模型!$K$22:$O$24,BI$2,FALSE)*INDEX($BW$3:$CF$578,MATCH($BD360&amp;$BF360&amp;$BG360,$BT$3:$BT$578&amp;$BU$3:$BU$578&amp;$BV$3:$BV$578,0),MATCH(BI$1,$BW$1:$CF$1,0))</f>
        <v>67680</v>
      </c>
      <c r="BJ360" s="3">
        <f t="array" ref="BJ360">INDEX($D$21:$M$44,MATCH($BD360&amp;$BF360,$C$21:$C$44&amp;$B$21:$B$44,0),MATCH(BJ$1,$D$16:$M$16,0))+VLOOKUP($BE360,战斗属性模型!$K$22:$O$24,BJ$2,FALSE)*INDEX($BW$3:$CF$578,MATCH($BD360&amp;$BF360&amp;$BG360,$BT$3:$BT$578&amp;$BU$3:$BU$578&amp;$BV$3:$BV$578,0),MATCH(BJ$1,$BW$1:$CF$1,0))</f>
        <v>0</v>
      </c>
      <c r="BK360" s="3">
        <f t="array" ref="BK360">INDEX($D$21:$M$44,MATCH($BD360&amp;$BF360,$C$21:$C$44&amp;$B$21:$B$44,0),MATCH(BK$1,$D$16:$M$16,0))+VLOOKUP($BE360,战斗属性模型!$K$22:$O$24,BK$2,FALSE)*INDEX($BW$3:$CF$578,MATCH($BD360&amp;$BF360&amp;$BG360,$BT$3:$BT$578&amp;$BU$3:$BU$578&amp;$BV$3:$BV$578,0),MATCH(BK$1,$BW$1:$CF$1,0))</f>
        <v>0</v>
      </c>
      <c r="BL360" s="3"/>
      <c r="BM360" s="3"/>
      <c r="BN360" s="3"/>
      <c r="BO360" s="3"/>
      <c r="BP360" s="3"/>
      <c r="BQ360" s="3"/>
      <c r="BT360" t="s">
        <v>421</v>
      </c>
      <c r="BU360">
        <f t="shared" si="173"/>
        <v>3</v>
      </c>
      <c r="BV360" s="1">
        <f t="shared" si="175"/>
        <v>22</v>
      </c>
      <c r="BW360" s="3">
        <f t="array" ref="BW360">INDEX($CI$3:$EP$26,MATCH($BV360,$CH$3:$CH$26,0),MATCH(BW$1&amp;$BU360,$CI$1:$EP$1&amp;$CI$2:$EP$2,0))*VLOOKUP($BT360,$C$17:$M$20,COUNTBLANK($D$15:D$15)+1,FALSE)</f>
        <v>352</v>
      </c>
      <c r="BX360" s="3">
        <f t="array" ref="BX360">INDEX($CI$3:$EP$26,MATCH($BV360,$CH$3:$CH$26,0),MATCH(BX$1&amp;$BU360,$CI$1:$EP$1&amp;$CI$2:$EP$2,0))*VLOOKUP($BT360,$C$17:$M$20,COUNTBLANK($D$15:E$15)+1,FALSE)</f>
        <v>0</v>
      </c>
      <c r="BY360" s="3">
        <f t="array" ref="BY360">INDEX($CI$3:$EP$26,MATCH($BV360,$CH$3:$CH$26,0),MATCH(BY$1&amp;$BU360,$CI$1:$EP$1&amp;$CI$2:$EP$2,0))*VLOOKUP($BT360,$C$17:$M$20,COUNTBLANK($D$15:F$15)+1,FALSE)</f>
        <v>704</v>
      </c>
      <c r="BZ360" s="3">
        <f t="array" ref="BZ360">INDEX($CI$3:$EP$26,MATCH($BV360,$CH$3:$CH$26,0),MATCH(BZ$1&amp;$BU360,$CI$1:$EP$1&amp;$CI$2:$EP$2,0))*VLOOKUP($BT360,$C$17:$M$20,COUNTBLANK($D$15:G$15)+1,FALSE)</f>
        <v>0</v>
      </c>
      <c r="CA360" s="3">
        <f t="array" ref="CA360">INDEX($CI$3:$EP$26,MATCH($BV360,$CH$3:$CH$26,0),MATCH(CA$1&amp;$BU360,$CI$1:$EP$1&amp;$CI$2:$EP$2,0))*VLOOKUP($BT360,$C$17:$M$20,COUNTBLANK($D$15:H$15)+1,FALSE)</f>
        <v>0</v>
      </c>
      <c r="CB360" s="3">
        <f t="array" ref="CB360">INDEX($CI$3:$EP$26,MATCH($BV360,$CH$3:$CH$26,0),MATCH(CB$1&amp;$BU360,$CI$1:$EP$1&amp;$CI$2:$EP$2,0))*VLOOKUP($BT360,$C$17:$M$20,COUNTBLANK($D$15:I$15)+1,FALSE)</f>
        <v>0</v>
      </c>
      <c r="CC360" s="3">
        <f t="array" ref="CC360">INDEX($CI$3:$EP$26,MATCH($BV360,$CH$3:$CH$26,0),MATCH(CC$1&amp;$BU360,$CI$1:$EP$1&amp;$CI$2:$EP$2,0))*VLOOKUP($BT360,$C$17:$M$20,COUNTBLANK($D$15:J$15)+1,FALSE)</f>
        <v>0.10000000000000002</v>
      </c>
      <c r="CD360" s="3">
        <f t="array" ref="CD360">INDEX($CI$3:$EP$26,MATCH($BV360,$CH$3:$CH$26,0),MATCH(CD$1&amp;$BU360,$CI$1:$EP$1&amp;$CI$2:$EP$2,0))*VLOOKUP($BT360,$C$17:$M$20,COUNTBLANK($D$15:K$15)+1,FALSE)</f>
        <v>0.10000000000000002</v>
      </c>
      <c r="CE360" s="3">
        <f t="array" ref="CE360">INDEX($CI$3:$EP$26,MATCH($BV360,$CH$3:$CH$26,0),MATCH(CE$1&amp;$BU360,$CI$1:$EP$1&amp;$CI$2:$EP$2,0))*VLOOKUP($BT360,$C$17:$M$20,COUNTBLANK($D$15:L$15)+1,FALSE)</f>
        <v>0</v>
      </c>
      <c r="CF360" s="3">
        <f t="array" ref="CF360">INDEX($CI$3:$EP$26,MATCH($BV360,$CH$3:$CH$26,0),MATCH(CF$1&amp;$BU360,$CI$1:$EP$1&amp;$CI$2:$EP$2,0))*VLOOKUP($BT360,$C$17:$M$20,COUNTBLANK($D$15:M$15)+1,FALSE)</f>
        <v>0</v>
      </c>
    </row>
    <row r="361" spans="56:84" x14ac:dyDescent="0.2">
      <c r="BD361" t="s">
        <v>418</v>
      </c>
      <c r="BE361">
        <v>1</v>
      </c>
      <c r="BF361">
        <f t="shared" si="174"/>
        <v>6</v>
      </c>
      <c r="BG361" s="1">
        <f t="shared" si="176"/>
        <v>23</v>
      </c>
      <c r="BH361" s="3">
        <f t="array" ref="BH361">INDEX($D$21:$M$44,MATCH($BD361&amp;$BF361,$C$21:$C$44&amp;$B$21:$B$44,0),MATCH(BH$1,$D$16:$M$16,0))+VLOOKUP($BE361,战斗属性模型!$K$22:$O$24,BH$2,FALSE)*INDEX($BW$3:$CF$578,MATCH($BD361&amp;$BF361&amp;$BG361,$BT$3:$BT$578&amp;$BU$3:$BU$578&amp;$BV$3:$BV$578,0),MATCH(BH$1,$BW$1:$CF$1,0))</f>
        <v>1296</v>
      </c>
      <c r="BI361" s="3">
        <f t="array" ref="BI361">INDEX($D$21:$M$44,MATCH($BD361&amp;$BF361,$C$21:$C$44&amp;$B$21:$B$44,0),MATCH(BI$1,$D$16:$M$16,0))+VLOOKUP($BE361,战斗属性模型!$K$22:$O$24,BI$2,FALSE)*INDEX($BW$3:$CF$578,MATCH($BD361&amp;$BF361&amp;$BG361,$BT$3:$BT$578&amp;$BU$3:$BU$578&amp;$BV$3:$BV$578,0),MATCH(BI$1,$BW$1:$CF$1,0))</f>
        <v>70320</v>
      </c>
      <c r="BJ361" s="3">
        <f t="array" ref="BJ361">INDEX($D$21:$M$44,MATCH($BD361&amp;$BF361,$C$21:$C$44&amp;$B$21:$B$44,0),MATCH(BJ$1,$D$16:$M$16,0))+VLOOKUP($BE361,战斗属性模型!$K$22:$O$24,BJ$2,FALSE)*INDEX($BW$3:$CF$578,MATCH($BD361&amp;$BF361&amp;$BG361,$BT$3:$BT$578&amp;$BU$3:$BU$578&amp;$BV$3:$BV$578,0),MATCH(BJ$1,$BW$1:$CF$1,0))</f>
        <v>0</v>
      </c>
      <c r="BK361" s="3">
        <f t="array" ref="BK361">INDEX($D$21:$M$44,MATCH($BD361&amp;$BF361,$C$21:$C$44&amp;$B$21:$B$44,0),MATCH(BK$1,$D$16:$M$16,0))+VLOOKUP($BE361,战斗属性模型!$K$22:$O$24,BK$2,FALSE)*INDEX($BW$3:$CF$578,MATCH($BD361&amp;$BF361&amp;$BG361,$BT$3:$BT$578&amp;$BU$3:$BU$578&amp;$BV$3:$BV$578,0),MATCH(BK$1,$BW$1:$CF$1,0))</f>
        <v>0</v>
      </c>
      <c r="BL361" s="3"/>
      <c r="BM361" s="3"/>
      <c r="BN361" s="3"/>
      <c r="BO361" s="3"/>
      <c r="BP361" s="3"/>
      <c r="BQ361" s="3"/>
      <c r="BT361" t="s">
        <v>421</v>
      </c>
      <c r="BU361">
        <f t="shared" si="173"/>
        <v>3</v>
      </c>
      <c r="BV361" s="1">
        <f t="shared" si="175"/>
        <v>23</v>
      </c>
      <c r="BW361" s="3">
        <f t="array" ref="BW361">INDEX($CI$3:$EP$26,MATCH($BV361,$CH$3:$CH$26,0),MATCH(BW$1&amp;$BU361,$CI$1:$EP$1&amp;$CI$2:$EP$2,0))*VLOOKUP($BT361,$C$17:$M$20,COUNTBLANK($D$15:D$15)+1,FALSE)</f>
        <v>368</v>
      </c>
      <c r="BX361" s="3">
        <f t="array" ref="BX361">INDEX($CI$3:$EP$26,MATCH($BV361,$CH$3:$CH$26,0),MATCH(BX$1&amp;$BU361,$CI$1:$EP$1&amp;$CI$2:$EP$2,0))*VLOOKUP($BT361,$C$17:$M$20,COUNTBLANK($D$15:E$15)+1,FALSE)</f>
        <v>0</v>
      </c>
      <c r="BY361" s="3">
        <f t="array" ref="BY361">INDEX($CI$3:$EP$26,MATCH($BV361,$CH$3:$CH$26,0),MATCH(BY$1&amp;$BU361,$CI$1:$EP$1&amp;$CI$2:$EP$2,0))*VLOOKUP($BT361,$C$17:$M$20,COUNTBLANK($D$15:F$15)+1,FALSE)</f>
        <v>736</v>
      </c>
      <c r="BZ361" s="3">
        <f t="array" ref="BZ361">INDEX($CI$3:$EP$26,MATCH($BV361,$CH$3:$CH$26,0),MATCH(BZ$1&amp;$BU361,$CI$1:$EP$1&amp;$CI$2:$EP$2,0))*VLOOKUP($BT361,$C$17:$M$20,COUNTBLANK($D$15:G$15)+1,FALSE)</f>
        <v>0</v>
      </c>
      <c r="CA361" s="3">
        <f t="array" ref="CA361">INDEX($CI$3:$EP$26,MATCH($BV361,$CH$3:$CH$26,0),MATCH(CA$1&amp;$BU361,$CI$1:$EP$1&amp;$CI$2:$EP$2,0))*VLOOKUP($BT361,$C$17:$M$20,COUNTBLANK($D$15:H$15)+1,FALSE)</f>
        <v>0</v>
      </c>
      <c r="CB361" s="3">
        <f t="array" ref="CB361">INDEX($CI$3:$EP$26,MATCH($BV361,$CH$3:$CH$26,0),MATCH(CB$1&amp;$BU361,$CI$1:$EP$1&amp;$CI$2:$EP$2,0))*VLOOKUP($BT361,$C$17:$M$20,COUNTBLANK($D$15:I$15)+1,FALSE)</f>
        <v>0</v>
      </c>
      <c r="CC361" s="3">
        <f t="array" ref="CC361">INDEX($CI$3:$EP$26,MATCH($BV361,$CH$3:$CH$26,0),MATCH(CC$1&amp;$BU361,$CI$1:$EP$1&amp;$CI$2:$EP$2,0))*VLOOKUP($BT361,$C$17:$M$20,COUNTBLANK($D$15:J$15)+1,FALSE)</f>
        <v>0.10000000000000002</v>
      </c>
      <c r="CD361" s="3">
        <f t="array" ref="CD361">INDEX($CI$3:$EP$26,MATCH($BV361,$CH$3:$CH$26,0),MATCH(CD$1&amp;$BU361,$CI$1:$EP$1&amp;$CI$2:$EP$2,0))*VLOOKUP($BT361,$C$17:$M$20,COUNTBLANK($D$15:K$15)+1,FALSE)</f>
        <v>0.10000000000000002</v>
      </c>
      <c r="CE361" s="3">
        <f t="array" ref="CE361">INDEX($CI$3:$EP$26,MATCH($BV361,$CH$3:$CH$26,0),MATCH(CE$1&amp;$BU361,$CI$1:$EP$1&amp;$CI$2:$EP$2,0))*VLOOKUP($BT361,$C$17:$M$20,COUNTBLANK($D$15:L$15)+1,FALSE)</f>
        <v>0</v>
      </c>
      <c r="CF361" s="3">
        <f t="array" ref="CF361">INDEX($CI$3:$EP$26,MATCH($BV361,$CH$3:$CH$26,0),MATCH(CF$1&amp;$BU361,$CI$1:$EP$1&amp;$CI$2:$EP$2,0))*VLOOKUP($BT361,$C$17:$M$20,COUNTBLANK($D$15:M$15)+1,FALSE)</f>
        <v>0</v>
      </c>
    </row>
    <row r="362" spans="56:84" x14ac:dyDescent="0.2">
      <c r="BD362" t="s">
        <v>418</v>
      </c>
      <c r="BE362">
        <v>1</v>
      </c>
      <c r="BF362">
        <f t="shared" si="174"/>
        <v>6</v>
      </c>
      <c r="BG362" s="1">
        <f t="shared" si="176"/>
        <v>24</v>
      </c>
      <c r="BH362" s="3">
        <f t="array" ref="BH362">INDEX($D$21:$M$44,MATCH($BD362&amp;$BF362,$C$21:$C$44&amp;$B$21:$B$44,0),MATCH(BH$1,$D$16:$M$16,0))+VLOOKUP($BE362,战斗属性模型!$K$22:$O$24,BH$2,FALSE)*INDEX($BW$3:$CF$578,MATCH($BD362&amp;$BF362&amp;$BG362,$BT$3:$BT$578&amp;$BU$3:$BU$578&amp;$BV$3:$BV$578,0),MATCH(BH$1,$BW$1:$CF$1,0))</f>
        <v>1344</v>
      </c>
      <c r="BI362" s="3">
        <f t="array" ref="BI362">INDEX($D$21:$M$44,MATCH($BD362&amp;$BF362,$C$21:$C$44&amp;$B$21:$B$44,0),MATCH(BI$1,$D$16:$M$16,0))+VLOOKUP($BE362,战斗属性模型!$K$22:$O$24,BI$2,FALSE)*INDEX($BW$3:$CF$578,MATCH($BD362&amp;$BF362&amp;$BG362,$BT$3:$BT$578&amp;$BU$3:$BU$578&amp;$BV$3:$BV$578,0),MATCH(BI$1,$BW$1:$CF$1,0))</f>
        <v>72960</v>
      </c>
      <c r="BJ362" s="3">
        <f t="array" ref="BJ362">INDEX($D$21:$M$44,MATCH($BD362&amp;$BF362,$C$21:$C$44&amp;$B$21:$B$44,0),MATCH(BJ$1,$D$16:$M$16,0))+VLOOKUP($BE362,战斗属性模型!$K$22:$O$24,BJ$2,FALSE)*INDEX($BW$3:$CF$578,MATCH($BD362&amp;$BF362&amp;$BG362,$BT$3:$BT$578&amp;$BU$3:$BU$578&amp;$BV$3:$BV$578,0),MATCH(BJ$1,$BW$1:$CF$1,0))</f>
        <v>0</v>
      </c>
      <c r="BK362" s="3">
        <f t="array" ref="BK362">INDEX($D$21:$M$44,MATCH($BD362&amp;$BF362,$C$21:$C$44&amp;$B$21:$B$44,0),MATCH(BK$1,$D$16:$M$16,0))+VLOOKUP($BE362,战斗属性模型!$K$22:$O$24,BK$2,FALSE)*INDEX($BW$3:$CF$578,MATCH($BD362&amp;$BF362&amp;$BG362,$BT$3:$BT$578&amp;$BU$3:$BU$578&amp;$BV$3:$BV$578,0),MATCH(BK$1,$BW$1:$CF$1,0))</f>
        <v>0</v>
      </c>
      <c r="BL362" s="3"/>
      <c r="BM362" s="3"/>
      <c r="BN362" s="3"/>
      <c r="BO362" s="3"/>
      <c r="BP362" s="3"/>
      <c r="BQ362" s="3"/>
      <c r="BT362" t="s">
        <v>421</v>
      </c>
      <c r="BU362">
        <f t="shared" si="173"/>
        <v>3</v>
      </c>
      <c r="BV362" s="1">
        <f t="shared" si="175"/>
        <v>24</v>
      </c>
      <c r="BW362" s="3">
        <f t="array" ref="BW362">INDEX($CI$3:$EP$26,MATCH($BV362,$CH$3:$CH$26,0),MATCH(BW$1&amp;$BU362,$CI$1:$EP$1&amp;$CI$2:$EP$2,0))*VLOOKUP($BT362,$C$17:$M$20,COUNTBLANK($D$15:D$15)+1,FALSE)</f>
        <v>384</v>
      </c>
      <c r="BX362" s="3">
        <f t="array" ref="BX362">INDEX($CI$3:$EP$26,MATCH($BV362,$CH$3:$CH$26,0),MATCH(BX$1&amp;$BU362,$CI$1:$EP$1&amp;$CI$2:$EP$2,0))*VLOOKUP($BT362,$C$17:$M$20,COUNTBLANK($D$15:E$15)+1,FALSE)</f>
        <v>0</v>
      </c>
      <c r="BY362" s="3">
        <f t="array" ref="BY362">INDEX($CI$3:$EP$26,MATCH($BV362,$CH$3:$CH$26,0),MATCH(BY$1&amp;$BU362,$CI$1:$EP$1&amp;$CI$2:$EP$2,0))*VLOOKUP($BT362,$C$17:$M$20,COUNTBLANK($D$15:F$15)+1,FALSE)</f>
        <v>768</v>
      </c>
      <c r="BZ362" s="3">
        <f t="array" ref="BZ362">INDEX($CI$3:$EP$26,MATCH($BV362,$CH$3:$CH$26,0),MATCH(BZ$1&amp;$BU362,$CI$1:$EP$1&amp;$CI$2:$EP$2,0))*VLOOKUP($BT362,$C$17:$M$20,COUNTBLANK($D$15:G$15)+1,FALSE)</f>
        <v>0</v>
      </c>
      <c r="CA362" s="3">
        <f t="array" ref="CA362">INDEX($CI$3:$EP$26,MATCH($BV362,$CH$3:$CH$26,0),MATCH(CA$1&amp;$BU362,$CI$1:$EP$1&amp;$CI$2:$EP$2,0))*VLOOKUP($BT362,$C$17:$M$20,COUNTBLANK($D$15:H$15)+1,FALSE)</f>
        <v>0</v>
      </c>
      <c r="CB362" s="3">
        <f t="array" ref="CB362">INDEX($CI$3:$EP$26,MATCH($BV362,$CH$3:$CH$26,0),MATCH(CB$1&amp;$BU362,$CI$1:$EP$1&amp;$CI$2:$EP$2,0))*VLOOKUP($BT362,$C$17:$M$20,COUNTBLANK($D$15:I$15)+1,FALSE)</f>
        <v>0</v>
      </c>
      <c r="CC362" s="3">
        <f t="array" ref="CC362">INDEX($CI$3:$EP$26,MATCH($BV362,$CH$3:$CH$26,0),MATCH(CC$1&amp;$BU362,$CI$1:$EP$1&amp;$CI$2:$EP$2,0))*VLOOKUP($BT362,$C$17:$M$20,COUNTBLANK($D$15:J$15)+1,FALSE)</f>
        <v>0.12000000000000004</v>
      </c>
      <c r="CD362" s="3">
        <f t="array" ref="CD362">INDEX($CI$3:$EP$26,MATCH($BV362,$CH$3:$CH$26,0),MATCH(CD$1&amp;$BU362,$CI$1:$EP$1&amp;$CI$2:$EP$2,0))*VLOOKUP($BT362,$C$17:$M$20,COUNTBLANK($D$15:K$15)+1,FALSE)</f>
        <v>0.12000000000000004</v>
      </c>
      <c r="CE362" s="3">
        <f t="array" ref="CE362">INDEX($CI$3:$EP$26,MATCH($BV362,$CH$3:$CH$26,0),MATCH(CE$1&amp;$BU362,$CI$1:$EP$1&amp;$CI$2:$EP$2,0))*VLOOKUP($BT362,$C$17:$M$20,COUNTBLANK($D$15:L$15)+1,FALSE)</f>
        <v>0</v>
      </c>
      <c r="CF362" s="3">
        <f t="array" ref="CF362">INDEX($CI$3:$EP$26,MATCH($BV362,$CH$3:$CH$26,0),MATCH(CF$1&amp;$BU362,$CI$1:$EP$1&amp;$CI$2:$EP$2,0))*VLOOKUP($BT362,$C$17:$M$20,COUNTBLANK($D$15:M$15)+1,FALSE)</f>
        <v>0</v>
      </c>
    </row>
    <row r="363" spans="56:84" x14ac:dyDescent="0.2">
      <c r="BD363" t="s">
        <v>421</v>
      </c>
      <c r="BE363">
        <v>1</v>
      </c>
      <c r="BF363">
        <f t="shared" si="174"/>
        <v>1</v>
      </c>
      <c r="BG363" s="1">
        <f t="shared" si="176"/>
        <v>1</v>
      </c>
      <c r="BH363" s="3">
        <f t="array" ref="BH363">INDEX($D$21:$M$44,MATCH($BD363&amp;$BF363,$C$21:$C$44&amp;$B$21:$B$44,0),MATCH(BH$1,$D$16:$M$16,0))+VLOOKUP($BE363,战斗属性模型!$K$22:$O$24,BH$2,FALSE)*INDEX($BW$3:$CF$578,MATCH($BD363&amp;$BF363&amp;$BG363,$BT$3:$BT$578&amp;$BU$3:$BU$578&amp;$BV$3:$BV$578,0),MATCH(BH$1,$BW$1:$CF$1,0))</f>
        <v>40</v>
      </c>
      <c r="BI363" s="3">
        <f t="array" ref="BI363">INDEX($D$21:$M$44,MATCH($BD363&amp;$BF363,$C$21:$C$44&amp;$B$21:$B$44,0),MATCH(BI$1,$D$16:$M$16,0))+VLOOKUP($BE363,战斗属性模型!$K$22:$O$24,BI$2,FALSE)*INDEX($BW$3:$CF$578,MATCH($BD363&amp;$BF363&amp;$BG363,$BT$3:$BT$578&amp;$BU$3:$BU$578&amp;$BV$3:$BV$578,0),MATCH(BI$1,$BW$1:$CF$1,0))</f>
        <v>0</v>
      </c>
      <c r="BJ363" s="3">
        <f t="array" ref="BJ363">INDEX($D$21:$M$44,MATCH($BD363&amp;$BF363,$C$21:$C$44&amp;$B$21:$B$44,0),MATCH(BJ$1,$D$16:$M$16,0))+VLOOKUP($BE363,战斗属性模型!$K$22:$O$24,BJ$2,FALSE)*INDEX($BW$3:$CF$578,MATCH($BD363&amp;$BF363&amp;$BG363,$BT$3:$BT$578&amp;$BU$3:$BU$578&amp;$BV$3:$BV$578,0),MATCH(BJ$1,$BW$1:$CF$1,0))</f>
        <v>83.2</v>
      </c>
      <c r="BK363" s="3">
        <f t="array" ref="BK363">INDEX($D$21:$M$44,MATCH($BD363&amp;$BF363,$C$21:$C$44&amp;$B$21:$B$44,0),MATCH(BK$1,$D$16:$M$16,0))+VLOOKUP($BE363,战斗属性模型!$K$22:$O$24,BK$2,FALSE)*INDEX($BW$3:$CF$578,MATCH($BD363&amp;$BF363&amp;$BG363,$BT$3:$BT$578&amp;$BU$3:$BU$578&amp;$BV$3:$BV$578,0),MATCH(BK$1,$BW$1:$CF$1,0))</f>
        <v>0</v>
      </c>
      <c r="BL363" s="3"/>
      <c r="BM363" s="3"/>
      <c r="BN363" s="3"/>
      <c r="BO363" s="3"/>
      <c r="BP363" s="3"/>
      <c r="BQ363" s="3"/>
      <c r="BT363" t="s">
        <v>421</v>
      </c>
      <c r="BU363">
        <f t="shared" si="173"/>
        <v>4</v>
      </c>
      <c r="BV363" s="1">
        <f t="shared" si="175"/>
        <v>1</v>
      </c>
      <c r="BW363" s="3">
        <f t="array" ref="BW363">INDEX($CI$3:$EP$26,MATCH($BV363,$CH$3:$CH$26,0),MATCH(BW$1&amp;$BU363,$CI$1:$EP$1&amp;$CI$2:$EP$2,0))*VLOOKUP($BT363,$C$17:$M$20,COUNTBLANK($D$15:D$15)+1,FALSE)</f>
        <v>20</v>
      </c>
      <c r="BX363" s="3">
        <f t="array" ref="BX363">INDEX($CI$3:$EP$26,MATCH($BV363,$CH$3:$CH$26,0),MATCH(BX$1&amp;$BU363,$CI$1:$EP$1&amp;$CI$2:$EP$2,0))*VLOOKUP($BT363,$C$17:$M$20,COUNTBLANK($D$15:E$15)+1,FALSE)</f>
        <v>0</v>
      </c>
      <c r="BY363" s="3">
        <f t="array" ref="BY363">INDEX($CI$3:$EP$26,MATCH($BV363,$CH$3:$CH$26,0),MATCH(BY$1&amp;$BU363,$CI$1:$EP$1&amp;$CI$2:$EP$2,0))*VLOOKUP($BT363,$C$17:$M$20,COUNTBLANK($D$15:F$15)+1,FALSE)</f>
        <v>40</v>
      </c>
      <c r="BZ363" s="3">
        <f t="array" ref="BZ363">INDEX($CI$3:$EP$26,MATCH($BV363,$CH$3:$CH$26,0),MATCH(BZ$1&amp;$BU363,$CI$1:$EP$1&amp;$CI$2:$EP$2,0))*VLOOKUP($BT363,$C$17:$M$20,COUNTBLANK($D$15:G$15)+1,FALSE)</f>
        <v>0</v>
      </c>
      <c r="CA363" s="3">
        <f t="array" ref="CA363">INDEX($CI$3:$EP$26,MATCH($BV363,$CH$3:$CH$26,0),MATCH(CA$1&amp;$BU363,$CI$1:$EP$1&amp;$CI$2:$EP$2,0))*VLOOKUP($BT363,$C$17:$M$20,COUNTBLANK($D$15:H$15)+1,FALSE)</f>
        <v>0</v>
      </c>
      <c r="CB363" s="3">
        <f t="array" ref="CB363">INDEX($CI$3:$EP$26,MATCH($BV363,$CH$3:$CH$26,0),MATCH(CB$1&amp;$BU363,$CI$1:$EP$1&amp;$CI$2:$EP$2,0))*VLOOKUP($BT363,$C$17:$M$20,COUNTBLANK($D$15:I$15)+1,FALSE)</f>
        <v>0</v>
      </c>
      <c r="CC363" s="3">
        <f t="array" ref="CC363">INDEX($CI$3:$EP$26,MATCH($BV363,$CH$3:$CH$26,0),MATCH(CC$1&amp;$BU363,$CI$1:$EP$1&amp;$CI$2:$EP$2,0))*VLOOKUP($BT363,$C$17:$M$20,COUNTBLANK($D$15:J$15)+1,FALSE)</f>
        <v>0</v>
      </c>
      <c r="CD363" s="3">
        <f t="array" ref="CD363">INDEX($CI$3:$EP$26,MATCH($BV363,$CH$3:$CH$26,0),MATCH(CD$1&amp;$BU363,$CI$1:$EP$1&amp;$CI$2:$EP$2,0))*VLOOKUP($BT363,$C$17:$M$20,COUNTBLANK($D$15:K$15)+1,FALSE)</f>
        <v>0</v>
      </c>
      <c r="CE363" s="3">
        <f t="array" ref="CE363">INDEX($CI$3:$EP$26,MATCH($BV363,$CH$3:$CH$26,0),MATCH(CE$1&amp;$BU363,$CI$1:$EP$1&amp;$CI$2:$EP$2,0))*VLOOKUP($BT363,$C$17:$M$20,COUNTBLANK($D$15:L$15)+1,FALSE)</f>
        <v>0</v>
      </c>
      <c r="CF363" s="3">
        <f t="array" ref="CF363">INDEX($CI$3:$EP$26,MATCH($BV363,$CH$3:$CH$26,0),MATCH(CF$1&amp;$BU363,$CI$1:$EP$1&amp;$CI$2:$EP$2,0))*VLOOKUP($BT363,$C$17:$M$20,COUNTBLANK($D$15:M$15)+1,FALSE)</f>
        <v>0</v>
      </c>
    </row>
    <row r="364" spans="56:84" x14ac:dyDescent="0.2">
      <c r="BD364" t="s">
        <v>421</v>
      </c>
      <c r="BE364">
        <v>1</v>
      </c>
      <c r="BF364">
        <f t="shared" si="174"/>
        <v>1</v>
      </c>
      <c r="BG364" s="1">
        <f t="shared" si="176"/>
        <v>2</v>
      </c>
      <c r="BH364" s="3">
        <f t="array" ref="BH364">INDEX($D$21:$M$44,MATCH($BD364&amp;$BF364,$C$21:$C$44&amp;$B$21:$B$44,0),MATCH(BH$1,$D$16:$M$16,0))+VLOOKUP($BE364,战斗属性模型!$K$22:$O$24,BH$2,FALSE)*INDEX($BW$3:$CF$578,MATCH($BD364&amp;$BF364&amp;$BG364,$BT$3:$BT$578&amp;$BU$3:$BU$578&amp;$BV$3:$BV$578,0),MATCH(BH$1,$BW$1:$CF$1,0))</f>
        <v>48</v>
      </c>
      <c r="BI364" s="3">
        <f t="array" ref="BI364">INDEX($D$21:$M$44,MATCH($BD364&amp;$BF364,$C$21:$C$44&amp;$B$21:$B$44,0),MATCH(BI$1,$D$16:$M$16,0))+VLOOKUP($BE364,战斗属性模型!$K$22:$O$24,BI$2,FALSE)*INDEX($BW$3:$CF$578,MATCH($BD364&amp;$BF364&amp;$BG364,$BT$3:$BT$578&amp;$BU$3:$BU$578&amp;$BV$3:$BV$578,0),MATCH(BI$1,$BW$1:$CF$1,0))</f>
        <v>0</v>
      </c>
      <c r="BJ364" s="3">
        <f t="array" ref="BJ364">INDEX($D$21:$M$44,MATCH($BD364&amp;$BF364,$C$21:$C$44&amp;$B$21:$B$44,0),MATCH(BJ$1,$D$16:$M$16,0))+VLOOKUP($BE364,战斗属性模型!$K$22:$O$24,BJ$2,FALSE)*INDEX($BW$3:$CF$578,MATCH($BD364&amp;$BF364&amp;$BG364,$BT$3:$BT$578&amp;$BU$3:$BU$578&amp;$BV$3:$BV$578,0),MATCH(BJ$1,$BW$1:$CF$1,0))</f>
        <v>102.4</v>
      </c>
      <c r="BK364" s="3">
        <f t="array" ref="BK364">INDEX($D$21:$M$44,MATCH($BD364&amp;$BF364,$C$21:$C$44&amp;$B$21:$B$44,0),MATCH(BK$1,$D$16:$M$16,0))+VLOOKUP($BE364,战斗属性模型!$K$22:$O$24,BK$2,FALSE)*INDEX($BW$3:$CF$578,MATCH($BD364&amp;$BF364&amp;$BG364,$BT$3:$BT$578&amp;$BU$3:$BU$578&amp;$BV$3:$BV$578,0),MATCH(BK$1,$BW$1:$CF$1,0))</f>
        <v>0</v>
      </c>
      <c r="BL364" s="3"/>
      <c r="BM364" s="3"/>
      <c r="BN364" s="3"/>
      <c r="BO364" s="3"/>
      <c r="BP364" s="3"/>
      <c r="BQ364" s="3"/>
      <c r="BT364" t="s">
        <v>421</v>
      </c>
      <c r="BU364">
        <f t="shared" si="173"/>
        <v>4</v>
      </c>
      <c r="BV364" s="1">
        <f t="shared" si="175"/>
        <v>2</v>
      </c>
      <c r="BW364" s="3">
        <f t="array" ref="BW364">INDEX($CI$3:$EP$26,MATCH($BV364,$CH$3:$CH$26,0),MATCH(BW$1&amp;$BU364,$CI$1:$EP$1&amp;$CI$2:$EP$2,0))*VLOOKUP($BT364,$C$17:$M$20,COUNTBLANK($D$15:D$15)+1,FALSE)</f>
        <v>40</v>
      </c>
      <c r="BX364" s="3">
        <f t="array" ref="BX364">INDEX($CI$3:$EP$26,MATCH($BV364,$CH$3:$CH$26,0),MATCH(BX$1&amp;$BU364,$CI$1:$EP$1&amp;$CI$2:$EP$2,0))*VLOOKUP($BT364,$C$17:$M$20,COUNTBLANK($D$15:E$15)+1,FALSE)</f>
        <v>0</v>
      </c>
      <c r="BY364" s="3">
        <f t="array" ref="BY364">INDEX($CI$3:$EP$26,MATCH($BV364,$CH$3:$CH$26,0),MATCH(BY$1&amp;$BU364,$CI$1:$EP$1&amp;$CI$2:$EP$2,0))*VLOOKUP($BT364,$C$17:$M$20,COUNTBLANK($D$15:F$15)+1,FALSE)</f>
        <v>80</v>
      </c>
      <c r="BZ364" s="3">
        <f t="array" ref="BZ364">INDEX($CI$3:$EP$26,MATCH($BV364,$CH$3:$CH$26,0),MATCH(BZ$1&amp;$BU364,$CI$1:$EP$1&amp;$CI$2:$EP$2,0))*VLOOKUP($BT364,$C$17:$M$20,COUNTBLANK($D$15:G$15)+1,FALSE)</f>
        <v>0</v>
      </c>
      <c r="CA364" s="3">
        <f t="array" ref="CA364">INDEX($CI$3:$EP$26,MATCH($BV364,$CH$3:$CH$26,0),MATCH(CA$1&amp;$BU364,$CI$1:$EP$1&amp;$CI$2:$EP$2,0))*VLOOKUP($BT364,$C$17:$M$20,COUNTBLANK($D$15:H$15)+1,FALSE)</f>
        <v>0</v>
      </c>
      <c r="CB364" s="3">
        <f t="array" ref="CB364">INDEX($CI$3:$EP$26,MATCH($BV364,$CH$3:$CH$26,0),MATCH(CB$1&amp;$BU364,$CI$1:$EP$1&amp;$CI$2:$EP$2,0))*VLOOKUP($BT364,$C$17:$M$20,COUNTBLANK($D$15:I$15)+1,FALSE)</f>
        <v>0</v>
      </c>
      <c r="CC364" s="3">
        <f t="array" ref="CC364">INDEX($CI$3:$EP$26,MATCH($BV364,$CH$3:$CH$26,0),MATCH(CC$1&amp;$BU364,$CI$1:$EP$1&amp;$CI$2:$EP$2,0))*VLOOKUP($BT364,$C$17:$M$20,COUNTBLANK($D$15:J$15)+1,FALSE)</f>
        <v>0</v>
      </c>
      <c r="CD364" s="3">
        <f t="array" ref="CD364">INDEX($CI$3:$EP$26,MATCH($BV364,$CH$3:$CH$26,0),MATCH(CD$1&amp;$BU364,$CI$1:$EP$1&amp;$CI$2:$EP$2,0))*VLOOKUP($BT364,$C$17:$M$20,COUNTBLANK($D$15:K$15)+1,FALSE)</f>
        <v>0</v>
      </c>
      <c r="CE364" s="3">
        <f t="array" ref="CE364">INDEX($CI$3:$EP$26,MATCH($BV364,$CH$3:$CH$26,0),MATCH(CE$1&amp;$BU364,$CI$1:$EP$1&amp;$CI$2:$EP$2,0))*VLOOKUP($BT364,$C$17:$M$20,COUNTBLANK($D$15:L$15)+1,FALSE)</f>
        <v>0</v>
      </c>
      <c r="CF364" s="3">
        <f t="array" ref="CF364">INDEX($CI$3:$EP$26,MATCH($BV364,$CH$3:$CH$26,0),MATCH(CF$1&amp;$BU364,$CI$1:$EP$1&amp;$CI$2:$EP$2,0))*VLOOKUP($BT364,$C$17:$M$20,COUNTBLANK($D$15:M$15)+1,FALSE)</f>
        <v>0</v>
      </c>
    </row>
    <row r="365" spans="56:84" x14ac:dyDescent="0.2">
      <c r="BD365" t="s">
        <v>421</v>
      </c>
      <c r="BE365">
        <v>1</v>
      </c>
      <c r="BF365">
        <f t="shared" si="174"/>
        <v>1</v>
      </c>
      <c r="BG365" s="1">
        <f t="shared" si="176"/>
        <v>3</v>
      </c>
      <c r="BH365" s="3">
        <f t="array" ref="BH365">INDEX($D$21:$M$44,MATCH($BD365&amp;$BF365,$C$21:$C$44&amp;$B$21:$B$44,0),MATCH(BH$1,$D$16:$M$16,0))+VLOOKUP($BE365,战斗属性模型!$K$22:$O$24,BH$2,FALSE)*INDEX($BW$3:$CF$578,MATCH($BD365&amp;$BF365&amp;$BG365,$BT$3:$BT$578&amp;$BU$3:$BU$578&amp;$BV$3:$BV$578,0),MATCH(BH$1,$BW$1:$CF$1,0))</f>
        <v>56</v>
      </c>
      <c r="BI365" s="3">
        <f t="array" ref="BI365">INDEX($D$21:$M$44,MATCH($BD365&amp;$BF365,$C$21:$C$44&amp;$B$21:$B$44,0),MATCH(BI$1,$D$16:$M$16,0))+VLOOKUP($BE365,战斗属性模型!$K$22:$O$24,BI$2,FALSE)*INDEX($BW$3:$CF$578,MATCH($BD365&amp;$BF365&amp;$BG365,$BT$3:$BT$578&amp;$BU$3:$BU$578&amp;$BV$3:$BV$578,0),MATCH(BI$1,$BW$1:$CF$1,0))</f>
        <v>0</v>
      </c>
      <c r="BJ365" s="3">
        <f t="array" ref="BJ365">INDEX($D$21:$M$44,MATCH($BD365&amp;$BF365,$C$21:$C$44&amp;$B$21:$B$44,0),MATCH(BJ$1,$D$16:$M$16,0))+VLOOKUP($BE365,战斗属性模型!$K$22:$O$24,BJ$2,FALSE)*INDEX($BW$3:$CF$578,MATCH($BD365&amp;$BF365&amp;$BG365,$BT$3:$BT$578&amp;$BU$3:$BU$578&amp;$BV$3:$BV$578,0),MATCH(BJ$1,$BW$1:$CF$1,0))</f>
        <v>121.6</v>
      </c>
      <c r="BK365" s="3">
        <f t="array" ref="BK365">INDEX($D$21:$M$44,MATCH($BD365&amp;$BF365,$C$21:$C$44&amp;$B$21:$B$44,0),MATCH(BK$1,$D$16:$M$16,0))+VLOOKUP($BE365,战斗属性模型!$K$22:$O$24,BK$2,FALSE)*INDEX($BW$3:$CF$578,MATCH($BD365&amp;$BF365&amp;$BG365,$BT$3:$BT$578&amp;$BU$3:$BU$578&amp;$BV$3:$BV$578,0),MATCH(BK$1,$BW$1:$CF$1,0))</f>
        <v>0</v>
      </c>
      <c r="BL365" s="3"/>
      <c r="BM365" s="3"/>
      <c r="BN365" s="3"/>
      <c r="BO365" s="3"/>
      <c r="BP365" s="3"/>
      <c r="BQ365" s="3"/>
      <c r="BT365" t="s">
        <v>421</v>
      </c>
      <c r="BU365">
        <f t="shared" si="173"/>
        <v>4</v>
      </c>
      <c r="BV365" s="1">
        <f t="shared" si="175"/>
        <v>3</v>
      </c>
      <c r="BW365" s="3">
        <f t="array" ref="BW365">INDEX($CI$3:$EP$26,MATCH($BV365,$CH$3:$CH$26,0),MATCH(BW$1&amp;$BU365,$CI$1:$EP$1&amp;$CI$2:$EP$2,0))*VLOOKUP($BT365,$C$17:$M$20,COUNTBLANK($D$15:D$15)+1,FALSE)</f>
        <v>60</v>
      </c>
      <c r="BX365" s="3">
        <f t="array" ref="BX365">INDEX($CI$3:$EP$26,MATCH($BV365,$CH$3:$CH$26,0),MATCH(BX$1&amp;$BU365,$CI$1:$EP$1&amp;$CI$2:$EP$2,0))*VLOOKUP($BT365,$C$17:$M$20,COUNTBLANK($D$15:E$15)+1,FALSE)</f>
        <v>0</v>
      </c>
      <c r="BY365" s="3">
        <f t="array" ref="BY365">INDEX($CI$3:$EP$26,MATCH($BV365,$CH$3:$CH$26,0),MATCH(BY$1&amp;$BU365,$CI$1:$EP$1&amp;$CI$2:$EP$2,0))*VLOOKUP($BT365,$C$17:$M$20,COUNTBLANK($D$15:F$15)+1,FALSE)</f>
        <v>120</v>
      </c>
      <c r="BZ365" s="3">
        <f t="array" ref="BZ365">INDEX($CI$3:$EP$26,MATCH($BV365,$CH$3:$CH$26,0),MATCH(BZ$1&amp;$BU365,$CI$1:$EP$1&amp;$CI$2:$EP$2,0))*VLOOKUP($BT365,$C$17:$M$20,COUNTBLANK($D$15:G$15)+1,FALSE)</f>
        <v>0</v>
      </c>
      <c r="CA365" s="3">
        <f t="array" ref="CA365">INDEX($CI$3:$EP$26,MATCH($BV365,$CH$3:$CH$26,0),MATCH(CA$1&amp;$BU365,$CI$1:$EP$1&amp;$CI$2:$EP$2,0))*VLOOKUP($BT365,$C$17:$M$20,COUNTBLANK($D$15:H$15)+1,FALSE)</f>
        <v>0</v>
      </c>
      <c r="CB365" s="3">
        <f t="array" ref="CB365">INDEX($CI$3:$EP$26,MATCH($BV365,$CH$3:$CH$26,0),MATCH(CB$1&amp;$BU365,$CI$1:$EP$1&amp;$CI$2:$EP$2,0))*VLOOKUP($BT365,$C$17:$M$20,COUNTBLANK($D$15:I$15)+1,FALSE)</f>
        <v>0</v>
      </c>
      <c r="CC365" s="3">
        <f t="array" ref="CC365">INDEX($CI$3:$EP$26,MATCH($BV365,$CH$3:$CH$26,0),MATCH(CC$1&amp;$BU365,$CI$1:$EP$1&amp;$CI$2:$EP$2,0))*VLOOKUP($BT365,$C$17:$M$20,COUNTBLANK($D$15:J$15)+1,FALSE)</f>
        <v>0</v>
      </c>
      <c r="CD365" s="3">
        <f t="array" ref="CD365">INDEX($CI$3:$EP$26,MATCH($BV365,$CH$3:$CH$26,0),MATCH(CD$1&amp;$BU365,$CI$1:$EP$1&amp;$CI$2:$EP$2,0))*VLOOKUP($BT365,$C$17:$M$20,COUNTBLANK($D$15:K$15)+1,FALSE)</f>
        <v>0</v>
      </c>
      <c r="CE365" s="3">
        <f t="array" ref="CE365">INDEX($CI$3:$EP$26,MATCH($BV365,$CH$3:$CH$26,0),MATCH(CE$1&amp;$BU365,$CI$1:$EP$1&amp;$CI$2:$EP$2,0))*VLOOKUP($BT365,$C$17:$M$20,COUNTBLANK($D$15:L$15)+1,FALSE)</f>
        <v>0</v>
      </c>
      <c r="CF365" s="3">
        <f t="array" ref="CF365">INDEX($CI$3:$EP$26,MATCH($BV365,$CH$3:$CH$26,0),MATCH(CF$1&amp;$BU365,$CI$1:$EP$1&amp;$CI$2:$EP$2,0))*VLOOKUP($BT365,$C$17:$M$20,COUNTBLANK($D$15:M$15)+1,FALSE)</f>
        <v>0</v>
      </c>
    </row>
    <row r="366" spans="56:84" x14ac:dyDescent="0.2">
      <c r="BD366" t="s">
        <v>421</v>
      </c>
      <c r="BE366">
        <v>1</v>
      </c>
      <c r="BF366">
        <f t="shared" si="174"/>
        <v>1</v>
      </c>
      <c r="BG366" s="1">
        <f t="shared" si="176"/>
        <v>4</v>
      </c>
      <c r="BH366" s="3">
        <f t="array" ref="BH366">INDEX($D$21:$M$44,MATCH($BD366&amp;$BF366,$C$21:$C$44&amp;$B$21:$B$44,0),MATCH(BH$1,$D$16:$M$16,0))+VLOOKUP($BE366,战斗属性模型!$K$22:$O$24,BH$2,FALSE)*INDEX($BW$3:$CF$578,MATCH($BD366&amp;$BF366&amp;$BG366,$BT$3:$BT$578&amp;$BU$3:$BU$578&amp;$BV$3:$BV$578,0),MATCH(BH$1,$BW$1:$CF$1,0))</f>
        <v>64</v>
      </c>
      <c r="BI366" s="3">
        <f t="array" ref="BI366">INDEX($D$21:$M$44,MATCH($BD366&amp;$BF366,$C$21:$C$44&amp;$B$21:$B$44,0),MATCH(BI$1,$D$16:$M$16,0))+VLOOKUP($BE366,战斗属性模型!$K$22:$O$24,BI$2,FALSE)*INDEX($BW$3:$CF$578,MATCH($BD366&amp;$BF366&amp;$BG366,$BT$3:$BT$578&amp;$BU$3:$BU$578&amp;$BV$3:$BV$578,0),MATCH(BI$1,$BW$1:$CF$1,0))</f>
        <v>0</v>
      </c>
      <c r="BJ366" s="3">
        <f t="array" ref="BJ366">INDEX($D$21:$M$44,MATCH($BD366&amp;$BF366,$C$21:$C$44&amp;$B$21:$B$44,0),MATCH(BJ$1,$D$16:$M$16,0))+VLOOKUP($BE366,战斗属性模型!$K$22:$O$24,BJ$2,FALSE)*INDEX($BW$3:$CF$578,MATCH($BD366&amp;$BF366&amp;$BG366,$BT$3:$BT$578&amp;$BU$3:$BU$578&amp;$BV$3:$BV$578,0),MATCH(BJ$1,$BW$1:$CF$1,0))</f>
        <v>140.80000000000001</v>
      </c>
      <c r="BK366" s="3">
        <f t="array" ref="BK366">INDEX($D$21:$M$44,MATCH($BD366&amp;$BF366,$C$21:$C$44&amp;$B$21:$B$44,0),MATCH(BK$1,$D$16:$M$16,0))+VLOOKUP($BE366,战斗属性模型!$K$22:$O$24,BK$2,FALSE)*INDEX($BW$3:$CF$578,MATCH($BD366&amp;$BF366&amp;$BG366,$BT$3:$BT$578&amp;$BU$3:$BU$578&amp;$BV$3:$BV$578,0),MATCH(BK$1,$BW$1:$CF$1,0))</f>
        <v>0</v>
      </c>
      <c r="BL366" s="3"/>
      <c r="BM366" s="3"/>
      <c r="BN366" s="3"/>
      <c r="BO366" s="3"/>
      <c r="BP366" s="3"/>
      <c r="BQ366" s="3"/>
      <c r="BT366" t="s">
        <v>421</v>
      </c>
      <c r="BU366">
        <f t="shared" si="173"/>
        <v>4</v>
      </c>
      <c r="BV366" s="1">
        <f t="shared" si="175"/>
        <v>4</v>
      </c>
      <c r="BW366" s="3">
        <f t="array" ref="BW366">INDEX($CI$3:$EP$26,MATCH($BV366,$CH$3:$CH$26,0),MATCH(BW$1&amp;$BU366,$CI$1:$EP$1&amp;$CI$2:$EP$2,0))*VLOOKUP($BT366,$C$17:$M$20,COUNTBLANK($D$15:D$15)+1,FALSE)</f>
        <v>80</v>
      </c>
      <c r="BX366" s="3">
        <f t="array" ref="BX366">INDEX($CI$3:$EP$26,MATCH($BV366,$CH$3:$CH$26,0),MATCH(BX$1&amp;$BU366,$CI$1:$EP$1&amp;$CI$2:$EP$2,0))*VLOOKUP($BT366,$C$17:$M$20,COUNTBLANK($D$15:E$15)+1,FALSE)</f>
        <v>0</v>
      </c>
      <c r="BY366" s="3">
        <f t="array" ref="BY366">INDEX($CI$3:$EP$26,MATCH($BV366,$CH$3:$CH$26,0),MATCH(BY$1&amp;$BU366,$CI$1:$EP$1&amp;$CI$2:$EP$2,0))*VLOOKUP($BT366,$C$17:$M$20,COUNTBLANK($D$15:F$15)+1,FALSE)</f>
        <v>160</v>
      </c>
      <c r="BZ366" s="3">
        <f t="array" ref="BZ366">INDEX($CI$3:$EP$26,MATCH($BV366,$CH$3:$CH$26,0),MATCH(BZ$1&amp;$BU366,$CI$1:$EP$1&amp;$CI$2:$EP$2,0))*VLOOKUP($BT366,$C$17:$M$20,COUNTBLANK($D$15:G$15)+1,FALSE)</f>
        <v>0</v>
      </c>
      <c r="CA366" s="3">
        <f t="array" ref="CA366">INDEX($CI$3:$EP$26,MATCH($BV366,$CH$3:$CH$26,0),MATCH(CA$1&amp;$BU366,$CI$1:$EP$1&amp;$CI$2:$EP$2,0))*VLOOKUP($BT366,$C$17:$M$20,COUNTBLANK($D$15:H$15)+1,FALSE)</f>
        <v>0</v>
      </c>
      <c r="CB366" s="3">
        <f t="array" ref="CB366">INDEX($CI$3:$EP$26,MATCH($BV366,$CH$3:$CH$26,0),MATCH(CB$1&amp;$BU366,$CI$1:$EP$1&amp;$CI$2:$EP$2,0))*VLOOKUP($BT366,$C$17:$M$20,COUNTBLANK($D$15:I$15)+1,FALSE)</f>
        <v>0</v>
      </c>
      <c r="CC366" s="3">
        <f t="array" ref="CC366">INDEX($CI$3:$EP$26,MATCH($BV366,$CH$3:$CH$26,0),MATCH(CC$1&amp;$BU366,$CI$1:$EP$1&amp;$CI$2:$EP$2,0))*VLOOKUP($BT366,$C$17:$M$20,COUNTBLANK($D$15:J$15)+1,FALSE)</f>
        <v>2.5000000000000001E-2</v>
      </c>
      <c r="CD366" s="3">
        <f t="array" ref="CD366">INDEX($CI$3:$EP$26,MATCH($BV366,$CH$3:$CH$26,0),MATCH(CD$1&amp;$BU366,$CI$1:$EP$1&amp;$CI$2:$EP$2,0))*VLOOKUP($BT366,$C$17:$M$20,COUNTBLANK($D$15:K$15)+1,FALSE)</f>
        <v>2.5000000000000001E-2</v>
      </c>
      <c r="CE366" s="3">
        <f t="array" ref="CE366">INDEX($CI$3:$EP$26,MATCH($BV366,$CH$3:$CH$26,0),MATCH(CE$1&amp;$BU366,$CI$1:$EP$1&amp;$CI$2:$EP$2,0))*VLOOKUP($BT366,$C$17:$M$20,COUNTBLANK($D$15:L$15)+1,FALSE)</f>
        <v>0</v>
      </c>
      <c r="CF366" s="3">
        <f t="array" ref="CF366">INDEX($CI$3:$EP$26,MATCH($BV366,$CH$3:$CH$26,0),MATCH(CF$1&amp;$BU366,$CI$1:$EP$1&amp;$CI$2:$EP$2,0))*VLOOKUP($BT366,$C$17:$M$20,COUNTBLANK($D$15:M$15)+1,FALSE)</f>
        <v>0</v>
      </c>
    </row>
    <row r="367" spans="56:84" x14ac:dyDescent="0.2">
      <c r="BD367" t="s">
        <v>421</v>
      </c>
      <c r="BE367">
        <v>1</v>
      </c>
      <c r="BF367">
        <f t="shared" si="174"/>
        <v>1</v>
      </c>
      <c r="BG367" s="1">
        <f t="shared" si="176"/>
        <v>5</v>
      </c>
      <c r="BH367" s="3">
        <f t="array" ref="BH367">INDEX($D$21:$M$44,MATCH($BD367&amp;$BF367,$C$21:$C$44&amp;$B$21:$B$44,0),MATCH(BH$1,$D$16:$M$16,0))+VLOOKUP($BE367,战斗属性模型!$K$22:$O$24,BH$2,FALSE)*INDEX($BW$3:$CF$578,MATCH($BD367&amp;$BF367&amp;$BG367,$BT$3:$BT$578&amp;$BU$3:$BU$578&amp;$BV$3:$BV$578,0),MATCH(BH$1,$BW$1:$CF$1,0))</f>
        <v>72</v>
      </c>
      <c r="BI367" s="3">
        <f t="array" ref="BI367">INDEX($D$21:$M$44,MATCH($BD367&amp;$BF367,$C$21:$C$44&amp;$B$21:$B$44,0),MATCH(BI$1,$D$16:$M$16,0))+VLOOKUP($BE367,战斗属性模型!$K$22:$O$24,BI$2,FALSE)*INDEX($BW$3:$CF$578,MATCH($BD367&amp;$BF367&amp;$BG367,$BT$3:$BT$578&amp;$BU$3:$BU$578&amp;$BV$3:$BV$578,0),MATCH(BI$1,$BW$1:$CF$1,0))</f>
        <v>0</v>
      </c>
      <c r="BJ367" s="3">
        <f t="array" ref="BJ367">INDEX($D$21:$M$44,MATCH($BD367&amp;$BF367,$C$21:$C$44&amp;$B$21:$B$44,0),MATCH(BJ$1,$D$16:$M$16,0))+VLOOKUP($BE367,战斗属性模型!$K$22:$O$24,BJ$2,FALSE)*INDEX($BW$3:$CF$578,MATCH($BD367&amp;$BF367&amp;$BG367,$BT$3:$BT$578&amp;$BU$3:$BU$578&amp;$BV$3:$BV$578,0),MATCH(BJ$1,$BW$1:$CF$1,0))</f>
        <v>160</v>
      </c>
      <c r="BK367" s="3">
        <f t="array" ref="BK367">INDEX($D$21:$M$44,MATCH($BD367&amp;$BF367,$C$21:$C$44&amp;$B$21:$B$44,0),MATCH(BK$1,$D$16:$M$16,0))+VLOOKUP($BE367,战斗属性模型!$K$22:$O$24,BK$2,FALSE)*INDEX($BW$3:$CF$578,MATCH($BD367&amp;$BF367&amp;$BG367,$BT$3:$BT$578&amp;$BU$3:$BU$578&amp;$BV$3:$BV$578,0),MATCH(BK$1,$BW$1:$CF$1,0))</f>
        <v>0</v>
      </c>
      <c r="BL367" s="3"/>
      <c r="BM367" s="3"/>
      <c r="BN367" s="3"/>
      <c r="BO367" s="3"/>
      <c r="BP367" s="3"/>
      <c r="BQ367" s="3"/>
      <c r="BT367" t="s">
        <v>421</v>
      </c>
      <c r="BU367">
        <f t="shared" si="173"/>
        <v>4</v>
      </c>
      <c r="BV367" s="1">
        <f t="shared" si="175"/>
        <v>5</v>
      </c>
      <c r="BW367" s="3">
        <f t="array" ref="BW367">INDEX($CI$3:$EP$26,MATCH($BV367,$CH$3:$CH$26,0),MATCH(BW$1&amp;$BU367,$CI$1:$EP$1&amp;$CI$2:$EP$2,0))*VLOOKUP($BT367,$C$17:$M$20,COUNTBLANK($D$15:D$15)+1,FALSE)</f>
        <v>100</v>
      </c>
      <c r="BX367" s="3">
        <f t="array" ref="BX367">INDEX($CI$3:$EP$26,MATCH($BV367,$CH$3:$CH$26,0),MATCH(BX$1&amp;$BU367,$CI$1:$EP$1&amp;$CI$2:$EP$2,0))*VLOOKUP($BT367,$C$17:$M$20,COUNTBLANK($D$15:E$15)+1,FALSE)</f>
        <v>0</v>
      </c>
      <c r="BY367" s="3">
        <f t="array" ref="BY367">INDEX($CI$3:$EP$26,MATCH($BV367,$CH$3:$CH$26,0),MATCH(BY$1&amp;$BU367,$CI$1:$EP$1&amp;$CI$2:$EP$2,0))*VLOOKUP($BT367,$C$17:$M$20,COUNTBLANK($D$15:F$15)+1,FALSE)</f>
        <v>200</v>
      </c>
      <c r="BZ367" s="3">
        <f t="array" ref="BZ367">INDEX($CI$3:$EP$26,MATCH($BV367,$CH$3:$CH$26,0),MATCH(BZ$1&amp;$BU367,$CI$1:$EP$1&amp;$CI$2:$EP$2,0))*VLOOKUP($BT367,$C$17:$M$20,COUNTBLANK($D$15:G$15)+1,FALSE)</f>
        <v>0</v>
      </c>
      <c r="CA367" s="3">
        <f t="array" ref="CA367">INDEX($CI$3:$EP$26,MATCH($BV367,$CH$3:$CH$26,0),MATCH(CA$1&amp;$BU367,$CI$1:$EP$1&amp;$CI$2:$EP$2,0))*VLOOKUP($BT367,$C$17:$M$20,COUNTBLANK($D$15:H$15)+1,FALSE)</f>
        <v>0</v>
      </c>
      <c r="CB367" s="3">
        <f t="array" ref="CB367">INDEX($CI$3:$EP$26,MATCH($BV367,$CH$3:$CH$26,0),MATCH(CB$1&amp;$BU367,$CI$1:$EP$1&amp;$CI$2:$EP$2,0))*VLOOKUP($BT367,$C$17:$M$20,COUNTBLANK($D$15:I$15)+1,FALSE)</f>
        <v>0</v>
      </c>
      <c r="CC367" s="3">
        <f t="array" ref="CC367">INDEX($CI$3:$EP$26,MATCH($BV367,$CH$3:$CH$26,0),MATCH(CC$1&amp;$BU367,$CI$1:$EP$1&amp;$CI$2:$EP$2,0))*VLOOKUP($BT367,$C$17:$M$20,COUNTBLANK($D$15:J$15)+1,FALSE)</f>
        <v>2.5000000000000001E-2</v>
      </c>
      <c r="CD367" s="3">
        <f t="array" ref="CD367">INDEX($CI$3:$EP$26,MATCH($BV367,$CH$3:$CH$26,0),MATCH(CD$1&amp;$BU367,$CI$1:$EP$1&amp;$CI$2:$EP$2,0))*VLOOKUP($BT367,$C$17:$M$20,COUNTBLANK($D$15:K$15)+1,FALSE)</f>
        <v>2.5000000000000001E-2</v>
      </c>
      <c r="CE367" s="3">
        <f t="array" ref="CE367">INDEX($CI$3:$EP$26,MATCH($BV367,$CH$3:$CH$26,0),MATCH(CE$1&amp;$BU367,$CI$1:$EP$1&amp;$CI$2:$EP$2,0))*VLOOKUP($BT367,$C$17:$M$20,COUNTBLANK($D$15:L$15)+1,FALSE)</f>
        <v>0</v>
      </c>
      <c r="CF367" s="3">
        <f t="array" ref="CF367">INDEX($CI$3:$EP$26,MATCH($BV367,$CH$3:$CH$26,0),MATCH(CF$1&amp;$BU367,$CI$1:$EP$1&amp;$CI$2:$EP$2,0))*VLOOKUP($BT367,$C$17:$M$20,COUNTBLANK($D$15:M$15)+1,FALSE)</f>
        <v>0</v>
      </c>
    </row>
    <row r="368" spans="56:84" x14ac:dyDescent="0.2">
      <c r="BD368" t="s">
        <v>421</v>
      </c>
      <c r="BE368">
        <v>1</v>
      </c>
      <c r="BF368">
        <f t="shared" si="174"/>
        <v>1</v>
      </c>
      <c r="BG368" s="1">
        <f t="shared" si="176"/>
        <v>6</v>
      </c>
      <c r="BH368" s="3">
        <f t="array" ref="BH368">INDEX($D$21:$M$44,MATCH($BD368&amp;$BF368,$C$21:$C$44&amp;$B$21:$B$44,0),MATCH(BH$1,$D$16:$M$16,0))+VLOOKUP($BE368,战斗属性模型!$K$22:$O$24,BH$2,FALSE)*INDEX($BW$3:$CF$578,MATCH($BD368&amp;$BF368&amp;$BG368,$BT$3:$BT$578&amp;$BU$3:$BU$578&amp;$BV$3:$BV$578,0),MATCH(BH$1,$BW$1:$CF$1,0))</f>
        <v>80</v>
      </c>
      <c r="BI368" s="3">
        <f t="array" ref="BI368">INDEX($D$21:$M$44,MATCH($BD368&amp;$BF368,$C$21:$C$44&amp;$B$21:$B$44,0),MATCH(BI$1,$D$16:$M$16,0))+VLOOKUP($BE368,战斗属性模型!$K$22:$O$24,BI$2,FALSE)*INDEX($BW$3:$CF$578,MATCH($BD368&amp;$BF368&amp;$BG368,$BT$3:$BT$578&amp;$BU$3:$BU$578&amp;$BV$3:$BV$578,0),MATCH(BI$1,$BW$1:$CF$1,0))</f>
        <v>0</v>
      </c>
      <c r="BJ368" s="3">
        <f t="array" ref="BJ368">INDEX($D$21:$M$44,MATCH($BD368&amp;$BF368,$C$21:$C$44&amp;$B$21:$B$44,0),MATCH(BJ$1,$D$16:$M$16,0))+VLOOKUP($BE368,战斗属性模型!$K$22:$O$24,BJ$2,FALSE)*INDEX($BW$3:$CF$578,MATCH($BD368&amp;$BF368&amp;$BG368,$BT$3:$BT$578&amp;$BU$3:$BU$578&amp;$BV$3:$BV$578,0),MATCH(BJ$1,$BW$1:$CF$1,0))</f>
        <v>179.2</v>
      </c>
      <c r="BK368" s="3">
        <f t="array" ref="BK368">INDEX($D$21:$M$44,MATCH($BD368&amp;$BF368,$C$21:$C$44&amp;$B$21:$B$44,0),MATCH(BK$1,$D$16:$M$16,0))+VLOOKUP($BE368,战斗属性模型!$K$22:$O$24,BK$2,FALSE)*INDEX($BW$3:$CF$578,MATCH($BD368&amp;$BF368&amp;$BG368,$BT$3:$BT$578&amp;$BU$3:$BU$578&amp;$BV$3:$BV$578,0),MATCH(BK$1,$BW$1:$CF$1,0))</f>
        <v>0</v>
      </c>
      <c r="BL368" s="3"/>
      <c r="BM368" s="3"/>
      <c r="BN368" s="3"/>
      <c r="BO368" s="3"/>
      <c r="BP368" s="3"/>
      <c r="BQ368" s="3"/>
      <c r="BT368" t="s">
        <v>421</v>
      </c>
      <c r="BU368">
        <f t="shared" si="173"/>
        <v>4</v>
      </c>
      <c r="BV368" s="1">
        <f t="shared" si="175"/>
        <v>6</v>
      </c>
      <c r="BW368" s="3">
        <f t="array" ref="BW368">INDEX($CI$3:$EP$26,MATCH($BV368,$CH$3:$CH$26,0),MATCH(BW$1&amp;$BU368,$CI$1:$EP$1&amp;$CI$2:$EP$2,0))*VLOOKUP($BT368,$C$17:$M$20,COUNTBLANK($D$15:D$15)+1,FALSE)</f>
        <v>120</v>
      </c>
      <c r="BX368" s="3">
        <f t="array" ref="BX368">INDEX($CI$3:$EP$26,MATCH($BV368,$CH$3:$CH$26,0),MATCH(BX$1&amp;$BU368,$CI$1:$EP$1&amp;$CI$2:$EP$2,0))*VLOOKUP($BT368,$C$17:$M$20,COUNTBLANK($D$15:E$15)+1,FALSE)</f>
        <v>0</v>
      </c>
      <c r="BY368" s="3">
        <f t="array" ref="BY368">INDEX($CI$3:$EP$26,MATCH($BV368,$CH$3:$CH$26,0),MATCH(BY$1&amp;$BU368,$CI$1:$EP$1&amp;$CI$2:$EP$2,0))*VLOOKUP($BT368,$C$17:$M$20,COUNTBLANK($D$15:F$15)+1,FALSE)</f>
        <v>240</v>
      </c>
      <c r="BZ368" s="3">
        <f t="array" ref="BZ368">INDEX($CI$3:$EP$26,MATCH($BV368,$CH$3:$CH$26,0),MATCH(BZ$1&amp;$BU368,$CI$1:$EP$1&amp;$CI$2:$EP$2,0))*VLOOKUP($BT368,$C$17:$M$20,COUNTBLANK($D$15:G$15)+1,FALSE)</f>
        <v>0</v>
      </c>
      <c r="CA368" s="3">
        <f t="array" ref="CA368">INDEX($CI$3:$EP$26,MATCH($BV368,$CH$3:$CH$26,0),MATCH(CA$1&amp;$BU368,$CI$1:$EP$1&amp;$CI$2:$EP$2,0))*VLOOKUP($BT368,$C$17:$M$20,COUNTBLANK($D$15:H$15)+1,FALSE)</f>
        <v>0</v>
      </c>
      <c r="CB368" s="3">
        <f t="array" ref="CB368">INDEX($CI$3:$EP$26,MATCH($BV368,$CH$3:$CH$26,0),MATCH(CB$1&amp;$BU368,$CI$1:$EP$1&amp;$CI$2:$EP$2,0))*VLOOKUP($BT368,$C$17:$M$20,COUNTBLANK($D$15:I$15)+1,FALSE)</f>
        <v>0</v>
      </c>
      <c r="CC368" s="3">
        <f t="array" ref="CC368">INDEX($CI$3:$EP$26,MATCH($BV368,$CH$3:$CH$26,0),MATCH(CC$1&amp;$BU368,$CI$1:$EP$1&amp;$CI$2:$EP$2,0))*VLOOKUP($BT368,$C$17:$M$20,COUNTBLANK($D$15:J$15)+1,FALSE)</f>
        <v>2.5000000000000001E-2</v>
      </c>
      <c r="CD368" s="3">
        <f t="array" ref="CD368">INDEX($CI$3:$EP$26,MATCH($BV368,$CH$3:$CH$26,0),MATCH(CD$1&amp;$BU368,$CI$1:$EP$1&amp;$CI$2:$EP$2,0))*VLOOKUP($BT368,$C$17:$M$20,COUNTBLANK($D$15:K$15)+1,FALSE)</f>
        <v>2.5000000000000001E-2</v>
      </c>
      <c r="CE368" s="3">
        <f t="array" ref="CE368">INDEX($CI$3:$EP$26,MATCH($BV368,$CH$3:$CH$26,0),MATCH(CE$1&amp;$BU368,$CI$1:$EP$1&amp;$CI$2:$EP$2,0))*VLOOKUP($BT368,$C$17:$M$20,COUNTBLANK($D$15:L$15)+1,FALSE)</f>
        <v>0</v>
      </c>
      <c r="CF368" s="3">
        <f t="array" ref="CF368">INDEX($CI$3:$EP$26,MATCH($BV368,$CH$3:$CH$26,0),MATCH(CF$1&amp;$BU368,$CI$1:$EP$1&amp;$CI$2:$EP$2,0))*VLOOKUP($BT368,$C$17:$M$20,COUNTBLANK($D$15:M$15)+1,FALSE)</f>
        <v>0</v>
      </c>
    </row>
    <row r="369" spans="56:84" x14ac:dyDescent="0.2">
      <c r="BD369" t="s">
        <v>421</v>
      </c>
      <c r="BE369">
        <v>1</v>
      </c>
      <c r="BF369">
        <f t="shared" si="174"/>
        <v>1</v>
      </c>
      <c r="BG369" s="1">
        <f t="shared" si="176"/>
        <v>7</v>
      </c>
      <c r="BH369" s="3">
        <f t="array" ref="BH369">INDEX($D$21:$M$44,MATCH($BD369&amp;$BF369,$C$21:$C$44&amp;$B$21:$B$44,0),MATCH(BH$1,$D$16:$M$16,0))+VLOOKUP($BE369,战斗属性模型!$K$22:$O$24,BH$2,FALSE)*INDEX($BW$3:$CF$578,MATCH($BD369&amp;$BF369&amp;$BG369,$BT$3:$BT$578&amp;$BU$3:$BU$578&amp;$BV$3:$BV$578,0),MATCH(BH$1,$BW$1:$CF$1,0))</f>
        <v>88</v>
      </c>
      <c r="BI369" s="3">
        <f t="array" ref="BI369">INDEX($D$21:$M$44,MATCH($BD369&amp;$BF369,$C$21:$C$44&amp;$B$21:$B$44,0),MATCH(BI$1,$D$16:$M$16,0))+VLOOKUP($BE369,战斗属性模型!$K$22:$O$24,BI$2,FALSE)*INDEX($BW$3:$CF$578,MATCH($BD369&amp;$BF369&amp;$BG369,$BT$3:$BT$578&amp;$BU$3:$BU$578&amp;$BV$3:$BV$578,0),MATCH(BI$1,$BW$1:$CF$1,0))</f>
        <v>0</v>
      </c>
      <c r="BJ369" s="3">
        <f t="array" ref="BJ369">INDEX($D$21:$M$44,MATCH($BD369&amp;$BF369,$C$21:$C$44&amp;$B$21:$B$44,0),MATCH(BJ$1,$D$16:$M$16,0))+VLOOKUP($BE369,战斗属性模型!$K$22:$O$24,BJ$2,FALSE)*INDEX($BW$3:$CF$578,MATCH($BD369&amp;$BF369&amp;$BG369,$BT$3:$BT$578&amp;$BU$3:$BU$578&amp;$BV$3:$BV$578,0),MATCH(BJ$1,$BW$1:$CF$1,0))</f>
        <v>198.4</v>
      </c>
      <c r="BK369" s="3">
        <f t="array" ref="BK369">INDEX($D$21:$M$44,MATCH($BD369&amp;$BF369,$C$21:$C$44&amp;$B$21:$B$44,0),MATCH(BK$1,$D$16:$M$16,0))+VLOOKUP($BE369,战斗属性模型!$K$22:$O$24,BK$2,FALSE)*INDEX($BW$3:$CF$578,MATCH($BD369&amp;$BF369&amp;$BG369,$BT$3:$BT$578&amp;$BU$3:$BU$578&amp;$BV$3:$BV$578,0),MATCH(BK$1,$BW$1:$CF$1,0))</f>
        <v>0</v>
      </c>
      <c r="BL369" s="3"/>
      <c r="BM369" s="3"/>
      <c r="BN369" s="3"/>
      <c r="BO369" s="3"/>
      <c r="BP369" s="3"/>
      <c r="BQ369" s="3"/>
      <c r="BT369" t="s">
        <v>421</v>
      </c>
      <c r="BU369">
        <f t="shared" si="173"/>
        <v>4</v>
      </c>
      <c r="BV369" s="1">
        <f t="shared" si="175"/>
        <v>7</v>
      </c>
      <c r="BW369" s="3">
        <f t="array" ref="BW369">INDEX($CI$3:$EP$26,MATCH($BV369,$CH$3:$CH$26,0),MATCH(BW$1&amp;$BU369,$CI$1:$EP$1&amp;$CI$2:$EP$2,0))*VLOOKUP($BT369,$C$17:$M$20,COUNTBLANK($D$15:D$15)+1,FALSE)</f>
        <v>140</v>
      </c>
      <c r="BX369" s="3">
        <f t="array" ref="BX369">INDEX($CI$3:$EP$26,MATCH($BV369,$CH$3:$CH$26,0),MATCH(BX$1&amp;$BU369,$CI$1:$EP$1&amp;$CI$2:$EP$2,0))*VLOOKUP($BT369,$C$17:$M$20,COUNTBLANK($D$15:E$15)+1,FALSE)</f>
        <v>0</v>
      </c>
      <c r="BY369" s="3">
        <f t="array" ref="BY369">INDEX($CI$3:$EP$26,MATCH($BV369,$CH$3:$CH$26,0),MATCH(BY$1&amp;$BU369,$CI$1:$EP$1&amp;$CI$2:$EP$2,0))*VLOOKUP($BT369,$C$17:$M$20,COUNTBLANK($D$15:F$15)+1,FALSE)</f>
        <v>280</v>
      </c>
      <c r="BZ369" s="3">
        <f t="array" ref="BZ369">INDEX($CI$3:$EP$26,MATCH($BV369,$CH$3:$CH$26,0),MATCH(BZ$1&amp;$BU369,$CI$1:$EP$1&amp;$CI$2:$EP$2,0))*VLOOKUP($BT369,$C$17:$M$20,COUNTBLANK($D$15:G$15)+1,FALSE)</f>
        <v>0</v>
      </c>
      <c r="CA369" s="3">
        <f t="array" ref="CA369">INDEX($CI$3:$EP$26,MATCH($BV369,$CH$3:$CH$26,0),MATCH(CA$1&amp;$BU369,$CI$1:$EP$1&amp;$CI$2:$EP$2,0))*VLOOKUP($BT369,$C$17:$M$20,COUNTBLANK($D$15:H$15)+1,FALSE)</f>
        <v>0</v>
      </c>
      <c r="CB369" s="3">
        <f t="array" ref="CB369">INDEX($CI$3:$EP$26,MATCH($BV369,$CH$3:$CH$26,0),MATCH(CB$1&amp;$BU369,$CI$1:$EP$1&amp;$CI$2:$EP$2,0))*VLOOKUP($BT369,$C$17:$M$20,COUNTBLANK($D$15:I$15)+1,FALSE)</f>
        <v>0</v>
      </c>
      <c r="CC369" s="3">
        <f t="array" ref="CC369">INDEX($CI$3:$EP$26,MATCH($BV369,$CH$3:$CH$26,0),MATCH(CC$1&amp;$BU369,$CI$1:$EP$1&amp;$CI$2:$EP$2,0))*VLOOKUP($BT369,$C$17:$M$20,COUNTBLANK($D$15:J$15)+1,FALSE)</f>
        <v>2.5000000000000001E-2</v>
      </c>
      <c r="CD369" s="3">
        <f t="array" ref="CD369">INDEX($CI$3:$EP$26,MATCH($BV369,$CH$3:$CH$26,0),MATCH(CD$1&amp;$BU369,$CI$1:$EP$1&amp;$CI$2:$EP$2,0))*VLOOKUP($BT369,$C$17:$M$20,COUNTBLANK($D$15:K$15)+1,FALSE)</f>
        <v>2.5000000000000001E-2</v>
      </c>
      <c r="CE369" s="3">
        <f t="array" ref="CE369">INDEX($CI$3:$EP$26,MATCH($BV369,$CH$3:$CH$26,0),MATCH(CE$1&amp;$BU369,$CI$1:$EP$1&amp;$CI$2:$EP$2,0))*VLOOKUP($BT369,$C$17:$M$20,COUNTBLANK($D$15:L$15)+1,FALSE)</f>
        <v>0</v>
      </c>
      <c r="CF369" s="3">
        <f t="array" ref="CF369">INDEX($CI$3:$EP$26,MATCH($BV369,$CH$3:$CH$26,0),MATCH(CF$1&amp;$BU369,$CI$1:$EP$1&amp;$CI$2:$EP$2,0))*VLOOKUP($BT369,$C$17:$M$20,COUNTBLANK($D$15:M$15)+1,FALSE)</f>
        <v>0</v>
      </c>
    </row>
    <row r="370" spans="56:84" x14ac:dyDescent="0.2">
      <c r="BD370" t="s">
        <v>421</v>
      </c>
      <c r="BE370">
        <v>1</v>
      </c>
      <c r="BF370">
        <f t="shared" si="174"/>
        <v>1</v>
      </c>
      <c r="BG370" s="1">
        <f t="shared" si="176"/>
        <v>8</v>
      </c>
      <c r="BH370" s="3">
        <f t="array" ref="BH370">INDEX($D$21:$M$44,MATCH($BD370&amp;$BF370,$C$21:$C$44&amp;$B$21:$B$44,0),MATCH(BH$1,$D$16:$M$16,0))+VLOOKUP($BE370,战斗属性模型!$K$22:$O$24,BH$2,FALSE)*INDEX($BW$3:$CF$578,MATCH($BD370&amp;$BF370&amp;$BG370,$BT$3:$BT$578&amp;$BU$3:$BU$578&amp;$BV$3:$BV$578,0),MATCH(BH$1,$BW$1:$CF$1,0))</f>
        <v>96</v>
      </c>
      <c r="BI370" s="3">
        <f t="array" ref="BI370">INDEX($D$21:$M$44,MATCH($BD370&amp;$BF370,$C$21:$C$44&amp;$B$21:$B$44,0),MATCH(BI$1,$D$16:$M$16,0))+VLOOKUP($BE370,战斗属性模型!$K$22:$O$24,BI$2,FALSE)*INDEX($BW$3:$CF$578,MATCH($BD370&amp;$BF370&amp;$BG370,$BT$3:$BT$578&amp;$BU$3:$BU$578&amp;$BV$3:$BV$578,0),MATCH(BI$1,$BW$1:$CF$1,0))</f>
        <v>0</v>
      </c>
      <c r="BJ370" s="3">
        <f t="array" ref="BJ370">INDEX($D$21:$M$44,MATCH($BD370&amp;$BF370,$C$21:$C$44&amp;$B$21:$B$44,0),MATCH(BJ$1,$D$16:$M$16,0))+VLOOKUP($BE370,战斗属性模型!$K$22:$O$24,BJ$2,FALSE)*INDEX($BW$3:$CF$578,MATCH($BD370&amp;$BF370&amp;$BG370,$BT$3:$BT$578&amp;$BU$3:$BU$578&amp;$BV$3:$BV$578,0),MATCH(BJ$1,$BW$1:$CF$1,0))</f>
        <v>217.6</v>
      </c>
      <c r="BK370" s="3">
        <f t="array" ref="BK370">INDEX($D$21:$M$44,MATCH($BD370&amp;$BF370,$C$21:$C$44&amp;$B$21:$B$44,0),MATCH(BK$1,$D$16:$M$16,0))+VLOOKUP($BE370,战斗属性模型!$K$22:$O$24,BK$2,FALSE)*INDEX($BW$3:$CF$578,MATCH($BD370&amp;$BF370&amp;$BG370,$BT$3:$BT$578&amp;$BU$3:$BU$578&amp;$BV$3:$BV$578,0),MATCH(BK$1,$BW$1:$CF$1,0))</f>
        <v>0</v>
      </c>
      <c r="BL370" s="3"/>
      <c r="BM370" s="3"/>
      <c r="BN370" s="3"/>
      <c r="BO370" s="3"/>
      <c r="BP370" s="3"/>
      <c r="BQ370" s="3"/>
      <c r="BT370" t="s">
        <v>421</v>
      </c>
      <c r="BU370">
        <f t="shared" si="173"/>
        <v>4</v>
      </c>
      <c r="BV370" s="1">
        <f t="shared" si="175"/>
        <v>8</v>
      </c>
      <c r="BW370" s="3">
        <f t="array" ref="BW370">INDEX($CI$3:$EP$26,MATCH($BV370,$CH$3:$CH$26,0),MATCH(BW$1&amp;$BU370,$CI$1:$EP$1&amp;$CI$2:$EP$2,0))*VLOOKUP($BT370,$C$17:$M$20,COUNTBLANK($D$15:D$15)+1,FALSE)</f>
        <v>160</v>
      </c>
      <c r="BX370" s="3">
        <f t="array" ref="BX370">INDEX($CI$3:$EP$26,MATCH($BV370,$CH$3:$CH$26,0),MATCH(BX$1&amp;$BU370,$CI$1:$EP$1&amp;$CI$2:$EP$2,0))*VLOOKUP($BT370,$C$17:$M$20,COUNTBLANK($D$15:E$15)+1,FALSE)</f>
        <v>0</v>
      </c>
      <c r="BY370" s="3">
        <f t="array" ref="BY370">INDEX($CI$3:$EP$26,MATCH($BV370,$CH$3:$CH$26,0),MATCH(BY$1&amp;$BU370,$CI$1:$EP$1&amp;$CI$2:$EP$2,0))*VLOOKUP($BT370,$C$17:$M$20,COUNTBLANK($D$15:F$15)+1,FALSE)</f>
        <v>320</v>
      </c>
      <c r="BZ370" s="3">
        <f t="array" ref="BZ370">INDEX($CI$3:$EP$26,MATCH($BV370,$CH$3:$CH$26,0),MATCH(BZ$1&amp;$BU370,$CI$1:$EP$1&amp;$CI$2:$EP$2,0))*VLOOKUP($BT370,$C$17:$M$20,COUNTBLANK($D$15:G$15)+1,FALSE)</f>
        <v>0</v>
      </c>
      <c r="CA370" s="3">
        <f t="array" ref="CA370">INDEX($CI$3:$EP$26,MATCH($BV370,$CH$3:$CH$26,0),MATCH(CA$1&amp;$BU370,$CI$1:$EP$1&amp;$CI$2:$EP$2,0))*VLOOKUP($BT370,$C$17:$M$20,COUNTBLANK($D$15:H$15)+1,FALSE)</f>
        <v>0</v>
      </c>
      <c r="CB370" s="3">
        <f t="array" ref="CB370">INDEX($CI$3:$EP$26,MATCH($BV370,$CH$3:$CH$26,0),MATCH(CB$1&amp;$BU370,$CI$1:$EP$1&amp;$CI$2:$EP$2,0))*VLOOKUP($BT370,$C$17:$M$20,COUNTBLANK($D$15:I$15)+1,FALSE)</f>
        <v>0</v>
      </c>
      <c r="CC370" s="3">
        <f t="array" ref="CC370">INDEX($CI$3:$EP$26,MATCH($BV370,$CH$3:$CH$26,0),MATCH(CC$1&amp;$BU370,$CI$1:$EP$1&amp;$CI$2:$EP$2,0))*VLOOKUP($BT370,$C$17:$M$20,COUNTBLANK($D$15:J$15)+1,FALSE)</f>
        <v>0.05</v>
      </c>
      <c r="CD370" s="3">
        <f t="array" ref="CD370">INDEX($CI$3:$EP$26,MATCH($BV370,$CH$3:$CH$26,0),MATCH(CD$1&amp;$BU370,$CI$1:$EP$1&amp;$CI$2:$EP$2,0))*VLOOKUP($BT370,$C$17:$M$20,COUNTBLANK($D$15:K$15)+1,FALSE)</f>
        <v>0.05</v>
      </c>
      <c r="CE370" s="3">
        <f t="array" ref="CE370">INDEX($CI$3:$EP$26,MATCH($BV370,$CH$3:$CH$26,0),MATCH(CE$1&amp;$BU370,$CI$1:$EP$1&amp;$CI$2:$EP$2,0))*VLOOKUP($BT370,$C$17:$M$20,COUNTBLANK($D$15:L$15)+1,FALSE)</f>
        <v>0</v>
      </c>
      <c r="CF370" s="3">
        <f t="array" ref="CF370">INDEX($CI$3:$EP$26,MATCH($BV370,$CH$3:$CH$26,0),MATCH(CF$1&amp;$BU370,$CI$1:$EP$1&amp;$CI$2:$EP$2,0))*VLOOKUP($BT370,$C$17:$M$20,COUNTBLANK($D$15:M$15)+1,FALSE)</f>
        <v>0</v>
      </c>
    </row>
    <row r="371" spans="56:84" x14ac:dyDescent="0.2">
      <c r="BD371" t="s">
        <v>421</v>
      </c>
      <c r="BE371">
        <v>1</v>
      </c>
      <c r="BF371">
        <f t="shared" si="174"/>
        <v>1</v>
      </c>
      <c r="BG371" s="1">
        <f t="shared" si="176"/>
        <v>9</v>
      </c>
      <c r="BH371" s="3">
        <f t="array" ref="BH371">INDEX($D$21:$M$44,MATCH($BD371&amp;$BF371,$C$21:$C$44&amp;$B$21:$B$44,0),MATCH(BH$1,$D$16:$M$16,0))+VLOOKUP($BE371,战斗属性模型!$K$22:$O$24,BH$2,FALSE)*INDEX($BW$3:$CF$578,MATCH($BD371&amp;$BF371&amp;$BG371,$BT$3:$BT$578&amp;$BU$3:$BU$578&amp;$BV$3:$BV$578,0),MATCH(BH$1,$BW$1:$CF$1,0))</f>
        <v>104</v>
      </c>
      <c r="BI371" s="3">
        <f t="array" ref="BI371">INDEX($D$21:$M$44,MATCH($BD371&amp;$BF371,$C$21:$C$44&amp;$B$21:$B$44,0),MATCH(BI$1,$D$16:$M$16,0))+VLOOKUP($BE371,战斗属性模型!$K$22:$O$24,BI$2,FALSE)*INDEX($BW$3:$CF$578,MATCH($BD371&amp;$BF371&amp;$BG371,$BT$3:$BT$578&amp;$BU$3:$BU$578&amp;$BV$3:$BV$578,0),MATCH(BI$1,$BW$1:$CF$1,0))</f>
        <v>0</v>
      </c>
      <c r="BJ371" s="3">
        <f t="array" ref="BJ371">INDEX($D$21:$M$44,MATCH($BD371&amp;$BF371,$C$21:$C$44&amp;$B$21:$B$44,0),MATCH(BJ$1,$D$16:$M$16,0))+VLOOKUP($BE371,战斗属性模型!$K$22:$O$24,BJ$2,FALSE)*INDEX($BW$3:$CF$578,MATCH($BD371&amp;$BF371&amp;$BG371,$BT$3:$BT$578&amp;$BU$3:$BU$578&amp;$BV$3:$BV$578,0),MATCH(BJ$1,$BW$1:$CF$1,0))</f>
        <v>236.79999999999998</v>
      </c>
      <c r="BK371" s="3">
        <f t="array" ref="BK371">INDEX($D$21:$M$44,MATCH($BD371&amp;$BF371,$C$21:$C$44&amp;$B$21:$B$44,0),MATCH(BK$1,$D$16:$M$16,0))+VLOOKUP($BE371,战斗属性模型!$K$22:$O$24,BK$2,FALSE)*INDEX($BW$3:$CF$578,MATCH($BD371&amp;$BF371&amp;$BG371,$BT$3:$BT$578&amp;$BU$3:$BU$578&amp;$BV$3:$BV$578,0),MATCH(BK$1,$BW$1:$CF$1,0))</f>
        <v>0</v>
      </c>
      <c r="BL371" s="3"/>
      <c r="BM371" s="3"/>
      <c r="BN371" s="3"/>
      <c r="BO371" s="3"/>
      <c r="BP371" s="3"/>
      <c r="BQ371" s="3"/>
      <c r="BT371" t="s">
        <v>421</v>
      </c>
      <c r="BU371">
        <f t="shared" si="173"/>
        <v>4</v>
      </c>
      <c r="BV371" s="1">
        <f t="shared" si="175"/>
        <v>9</v>
      </c>
      <c r="BW371" s="3">
        <f t="array" ref="BW371">INDEX($CI$3:$EP$26,MATCH($BV371,$CH$3:$CH$26,0),MATCH(BW$1&amp;$BU371,$CI$1:$EP$1&amp;$CI$2:$EP$2,0))*VLOOKUP($BT371,$C$17:$M$20,COUNTBLANK($D$15:D$15)+1,FALSE)</f>
        <v>180</v>
      </c>
      <c r="BX371" s="3">
        <f t="array" ref="BX371">INDEX($CI$3:$EP$26,MATCH($BV371,$CH$3:$CH$26,0),MATCH(BX$1&amp;$BU371,$CI$1:$EP$1&amp;$CI$2:$EP$2,0))*VLOOKUP($BT371,$C$17:$M$20,COUNTBLANK($D$15:E$15)+1,FALSE)</f>
        <v>0</v>
      </c>
      <c r="BY371" s="3">
        <f t="array" ref="BY371">INDEX($CI$3:$EP$26,MATCH($BV371,$CH$3:$CH$26,0),MATCH(BY$1&amp;$BU371,$CI$1:$EP$1&amp;$CI$2:$EP$2,0))*VLOOKUP($BT371,$C$17:$M$20,COUNTBLANK($D$15:F$15)+1,FALSE)</f>
        <v>360</v>
      </c>
      <c r="BZ371" s="3">
        <f t="array" ref="BZ371">INDEX($CI$3:$EP$26,MATCH($BV371,$CH$3:$CH$26,0),MATCH(BZ$1&amp;$BU371,$CI$1:$EP$1&amp;$CI$2:$EP$2,0))*VLOOKUP($BT371,$C$17:$M$20,COUNTBLANK($D$15:G$15)+1,FALSE)</f>
        <v>0</v>
      </c>
      <c r="CA371" s="3">
        <f t="array" ref="CA371">INDEX($CI$3:$EP$26,MATCH($BV371,$CH$3:$CH$26,0),MATCH(CA$1&amp;$BU371,$CI$1:$EP$1&amp;$CI$2:$EP$2,0))*VLOOKUP($BT371,$C$17:$M$20,COUNTBLANK($D$15:H$15)+1,FALSE)</f>
        <v>0</v>
      </c>
      <c r="CB371" s="3">
        <f t="array" ref="CB371">INDEX($CI$3:$EP$26,MATCH($BV371,$CH$3:$CH$26,0),MATCH(CB$1&amp;$BU371,$CI$1:$EP$1&amp;$CI$2:$EP$2,0))*VLOOKUP($BT371,$C$17:$M$20,COUNTBLANK($D$15:I$15)+1,FALSE)</f>
        <v>0</v>
      </c>
      <c r="CC371" s="3">
        <f t="array" ref="CC371">INDEX($CI$3:$EP$26,MATCH($BV371,$CH$3:$CH$26,0),MATCH(CC$1&amp;$BU371,$CI$1:$EP$1&amp;$CI$2:$EP$2,0))*VLOOKUP($BT371,$C$17:$M$20,COUNTBLANK($D$15:J$15)+1,FALSE)</f>
        <v>0.05</v>
      </c>
      <c r="CD371" s="3">
        <f t="array" ref="CD371">INDEX($CI$3:$EP$26,MATCH($BV371,$CH$3:$CH$26,0),MATCH(CD$1&amp;$BU371,$CI$1:$EP$1&amp;$CI$2:$EP$2,0))*VLOOKUP($BT371,$C$17:$M$20,COUNTBLANK($D$15:K$15)+1,FALSE)</f>
        <v>0.05</v>
      </c>
      <c r="CE371" s="3">
        <f t="array" ref="CE371">INDEX($CI$3:$EP$26,MATCH($BV371,$CH$3:$CH$26,0),MATCH(CE$1&amp;$BU371,$CI$1:$EP$1&amp;$CI$2:$EP$2,0))*VLOOKUP($BT371,$C$17:$M$20,COUNTBLANK($D$15:L$15)+1,FALSE)</f>
        <v>0</v>
      </c>
      <c r="CF371" s="3">
        <f t="array" ref="CF371">INDEX($CI$3:$EP$26,MATCH($BV371,$CH$3:$CH$26,0),MATCH(CF$1&amp;$BU371,$CI$1:$EP$1&amp;$CI$2:$EP$2,0))*VLOOKUP($BT371,$C$17:$M$20,COUNTBLANK($D$15:M$15)+1,FALSE)</f>
        <v>0</v>
      </c>
    </row>
    <row r="372" spans="56:84" x14ac:dyDescent="0.2">
      <c r="BD372" t="s">
        <v>421</v>
      </c>
      <c r="BE372">
        <v>1</v>
      </c>
      <c r="BF372">
        <f t="shared" si="174"/>
        <v>1</v>
      </c>
      <c r="BG372" s="1">
        <f t="shared" si="176"/>
        <v>10</v>
      </c>
      <c r="BH372" s="3">
        <f t="array" ref="BH372">INDEX($D$21:$M$44,MATCH($BD372&amp;$BF372,$C$21:$C$44&amp;$B$21:$B$44,0),MATCH(BH$1,$D$16:$M$16,0))+VLOOKUP($BE372,战斗属性模型!$K$22:$O$24,BH$2,FALSE)*INDEX($BW$3:$CF$578,MATCH($BD372&amp;$BF372&amp;$BG372,$BT$3:$BT$578&amp;$BU$3:$BU$578&amp;$BV$3:$BV$578,0),MATCH(BH$1,$BW$1:$CF$1,0))</f>
        <v>112</v>
      </c>
      <c r="BI372" s="3">
        <f t="array" ref="BI372">INDEX($D$21:$M$44,MATCH($BD372&amp;$BF372,$C$21:$C$44&amp;$B$21:$B$44,0),MATCH(BI$1,$D$16:$M$16,0))+VLOOKUP($BE372,战斗属性模型!$K$22:$O$24,BI$2,FALSE)*INDEX($BW$3:$CF$578,MATCH($BD372&amp;$BF372&amp;$BG372,$BT$3:$BT$578&amp;$BU$3:$BU$578&amp;$BV$3:$BV$578,0),MATCH(BI$1,$BW$1:$CF$1,0))</f>
        <v>0</v>
      </c>
      <c r="BJ372" s="3">
        <f t="array" ref="BJ372">INDEX($D$21:$M$44,MATCH($BD372&amp;$BF372,$C$21:$C$44&amp;$B$21:$B$44,0),MATCH(BJ$1,$D$16:$M$16,0))+VLOOKUP($BE372,战斗属性模型!$K$22:$O$24,BJ$2,FALSE)*INDEX($BW$3:$CF$578,MATCH($BD372&amp;$BF372&amp;$BG372,$BT$3:$BT$578&amp;$BU$3:$BU$578&amp;$BV$3:$BV$578,0),MATCH(BJ$1,$BW$1:$CF$1,0))</f>
        <v>256</v>
      </c>
      <c r="BK372" s="3">
        <f t="array" ref="BK372">INDEX($D$21:$M$44,MATCH($BD372&amp;$BF372,$C$21:$C$44&amp;$B$21:$B$44,0),MATCH(BK$1,$D$16:$M$16,0))+VLOOKUP($BE372,战斗属性模型!$K$22:$O$24,BK$2,FALSE)*INDEX($BW$3:$CF$578,MATCH($BD372&amp;$BF372&amp;$BG372,$BT$3:$BT$578&amp;$BU$3:$BU$578&amp;$BV$3:$BV$578,0),MATCH(BK$1,$BW$1:$CF$1,0))</f>
        <v>0</v>
      </c>
      <c r="BL372" s="3"/>
      <c r="BM372" s="3"/>
      <c r="BN372" s="3"/>
      <c r="BO372" s="3"/>
      <c r="BP372" s="3"/>
      <c r="BQ372" s="3"/>
      <c r="BT372" t="s">
        <v>421</v>
      </c>
      <c r="BU372">
        <f t="shared" si="173"/>
        <v>4</v>
      </c>
      <c r="BV372" s="1">
        <f t="shared" si="175"/>
        <v>10</v>
      </c>
      <c r="BW372" s="3">
        <f t="array" ref="BW372">INDEX($CI$3:$EP$26,MATCH($BV372,$CH$3:$CH$26,0),MATCH(BW$1&amp;$BU372,$CI$1:$EP$1&amp;$CI$2:$EP$2,0))*VLOOKUP($BT372,$C$17:$M$20,COUNTBLANK($D$15:D$15)+1,FALSE)</f>
        <v>200</v>
      </c>
      <c r="BX372" s="3">
        <f t="array" ref="BX372">INDEX($CI$3:$EP$26,MATCH($BV372,$CH$3:$CH$26,0),MATCH(BX$1&amp;$BU372,$CI$1:$EP$1&amp;$CI$2:$EP$2,0))*VLOOKUP($BT372,$C$17:$M$20,COUNTBLANK($D$15:E$15)+1,FALSE)</f>
        <v>0</v>
      </c>
      <c r="BY372" s="3">
        <f t="array" ref="BY372">INDEX($CI$3:$EP$26,MATCH($BV372,$CH$3:$CH$26,0),MATCH(BY$1&amp;$BU372,$CI$1:$EP$1&amp;$CI$2:$EP$2,0))*VLOOKUP($BT372,$C$17:$M$20,COUNTBLANK($D$15:F$15)+1,FALSE)</f>
        <v>400</v>
      </c>
      <c r="BZ372" s="3">
        <f t="array" ref="BZ372">INDEX($CI$3:$EP$26,MATCH($BV372,$CH$3:$CH$26,0),MATCH(BZ$1&amp;$BU372,$CI$1:$EP$1&amp;$CI$2:$EP$2,0))*VLOOKUP($BT372,$C$17:$M$20,COUNTBLANK($D$15:G$15)+1,FALSE)</f>
        <v>0</v>
      </c>
      <c r="CA372" s="3">
        <f t="array" ref="CA372">INDEX($CI$3:$EP$26,MATCH($BV372,$CH$3:$CH$26,0),MATCH(CA$1&amp;$BU372,$CI$1:$EP$1&amp;$CI$2:$EP$2,0))*VLOOKUP($BT372,$C$17:$M$20,COUNTBLANK($D$15:H$15)+1,FALSE)</f>
        <v>0</v>
      </c>
      <c r="CB372" s="3">
        <f t="array" ref="CB372">INDEX($CI$3:$EP$26,MATCH($BV372,$CH$3:$CH$26,0),MATCH(CB$1&amp;$BU372,$CI$1:$EP$1&amp;$CI$2:$EP$2,0))*VLOOKUP($BT372,$C$17:$M$20,COUNTBLANK($D$15:I$15)+1,FALSE)</f>
        <v>0</v>
      </c>
      <c r="CC372" s="3">
        <f t="array" ref="CC372">INDEX($CI$3:$EP$26,MATCH($BV372,$CH$3:$CH$26,0),MATCH(CC$1&amp;$BU372,$CI$1:$EP$1&amp;$CI$2:$EP$2,0))*VLOOKUP($BT372,$C$17:$M$20,COUNTBLANK($D$15:J$15)+1,FALSE)</f>
        <v>0.05</v>
      </c>
      <c r="CD372" s="3">
        <f t="array" ref="CD372">INDEX($CI$3:$EP$26,MATCH($BV372,$CH$3:$CH$26,0),MATCH(CD$1&amp;$BU372,$CI$1:$EP$1&amp;$CI$2:$EP$2,0))*VLOOKUP($BT372,$C$17:$M$20,COUNTBLANK($D$15:K$15)+1,FALSE)</f>
        <v>0.05</v>
      </c>
      <c r="CE372" s="3">
        <f t="array" ref="CE372">INDEX($CI$3:$EP$26,MATCH($BV372,$CH$3:$CH$26,0),MATCH(CE$1&amp;$BU372,$CI$1:$EP$1&amp;$CI$2:$EP$2,0))*VLOOKUP($BT372,$C$17:$M$20,COUNTBLANK($D$15:L$15)+1,FALSE)</f>
        <v>0</v>
      </c>
      <c r="CF372" s="3">
        <f t="array" ref="CF372">INDEX($CI$3:$EP$26,MATCH($BV372,$CH$3:$CH$26,0),MATCH(CF$1&amp;$BU372,$CI$1:$EP$1&amp;$CI$2:$EP$2,0))*VLOOKUP($BT372,$C$17:$M$20,COUNTBLANK($D$15:M$15)+1,FALSE)</f>
        <v>0</v>
      </c>
    </row>
    <row r="373" spans="56:84" x14ac:dyDescent="0.2">
      <c r="BD373" t="s">
        <v>421</v>
      </c>
      <c r="BE373">
        <v>1</v>
      </c>
      <c r="BF373">
        <f t="shared" si="174"/>
        <v>1</v>
      </c>
      <c r="BG373" s="1">
        <f t="shared" si="176"/>
        <v>11</v>
      </c>
      <c r="BH373" s="3">
        <f t="array" ref="BH373">INDEX($D$21:$M$44,MATCH($BD373&amp;$BF373,$C$21:$C$44&amp;$B$21:$B$44,0),MATCH(BH$1,$D$16:$M$16,0))+VLOOKUP($BE373,战斗属性模型!$K$22:$O$24,BH$2,FALSE)*INDEX($BW$3:$CF$578,MATCH($BD373&amp;$BF373&amp;$BG373,$BT$3:$BT$578&amp;$BU$3:$BU$578&amp;$BV$3:$BV$578,0),MATCH(BH$1,$BW$1:$CF$1,0))</f>
        <v>120</v>
      </c>
      <c r="BI373" s="3">
        <f t="array" ref="BI373">INDEX($D$21:$M$44,MATCH($BD373&amp;$BF373,$C$21:$C$44&amp;$B$21:$B$44,0),MATCH(BI$1,$D$16:$M$16,0))+VLOOKUP($BE373,战斗属性模型!$K$22:$O$24,BI$2,FALSE)*INDEX($BW$3:$CF$578,MATCH($BD373&amp;$BF373&amp;$BG373,$BT$3:$BT$578&amp;$BU$3:$BU$578&amp;$BV$3:$BV$578,0),MATCH(BI$1,$BW$1:$CF$1,0))</f>
        <v>0</v>
      </c>
      <c r="BJ373" s="3">
        <f t="array" ref="BJ373">INDEX($D$21:$M$44,MATCH($BD373&amp;$BF373,$C$21:$C$44&amp;$B$21:$B$44,0),MATCH(BJ$1,$D$16:$M$16,0))+VLOOKUP($BE373,战斗属性模型!$K$22:$O$24,BJ$2,FALSE)*INDEX($BW$3:$CF$578,MATCH($BD373&amp;$BF373&amp;$BG373,$BT$3:$BT$578&amp;$BU$3:$BU$578&amp;$BV$3:$BV$578,0),MATCH(BJ$1,$BW$1:$CF$1,0))</f>
        <v>275.2</v>
      </c>
      <c r="BK373" s="3">
        <f t="array" ref="BK373">INDEX($D$21:$M$44,MATCH($BD373&amp;$BF373,$C$21:$C$44&amp;$B$21:$B$44,0),MATCH(BK$1,$D$16:$M$16,0))+VLOOKUP($BE373,战斗属性模型!$K$22:$O$24,BK$2,FALSE)*INDEX($BW$3:$CF$578,MATCH($BD373&amp;$BF373&amp;$BG373,$BT$3:$BT$578&amp;$BU$3:$BU$578&amp;$BV$3:$BV$578,0),MATCH(BK$1,$BW$1:$CF$1,0))</f>
        <v>0</v>
      </c>
      <c r="BL373" s="3"/>
      <c r="BM373" s="3"/>
      <c r="BN373" s="3"/>
      <c r="BO373" s="3"/>
      <c r="BP373" s="3"/>
      <c r="BQ373" s="3"/>
      <c r="BT373" t="s">
        <v>421</v>
      </c>
      <c r="BU373">
        <f t="shared" si="173"/>
        <v>4</v>
      </c>
      <c r="BV373" s="1">
        <f t="shared" si="175"/>
        <v>11</v>
      </c>
      <c r="BW373" s="3">
        <f t="array" ref="BW373">INDEX($CI$3:$EP$26,MATCH($BV373,$CH$3:$CH$26,0),MATCH(BW$1&amp;$BU373,$CI$1:$EP$1&amp;$CI$2:$EP$2,0))*VLOOKUP($BT373,$C$17:$M$20,COUNTBLANK($D$15:D$15)+1,FALSE)</f>
        <v>220</v>
      </c>
      <c r="BX373" s="3">
        <f t="array" ref="BX373">INDEX($CI$3:$EP$26,MATCH($BV373,$CH$3:$CH$26,0),MATCH(BX$1&amp;$BU373,$CI$1:$EP$1&amp;$CI$2:$EP$2,0))*VLOOKUP($BT373,$C$17:$M$20,COUNTBLANK($D$15:E$15)+1,FALSE)</f>
        <v>0</v>
      </c>
      <c r="BY373" s="3">
        <f t="array" ref="BY373">INDEX($CI$3:$EP$26,MATCH($BV373,$CH$3:$CH$26,0),MATCH(BY$1&amp;$BU373,$CI$1:$EP$1&amp;$CI$2:$EP$2,0))*VLOOKUP($BT373,$C$17:$M$20,COUNTBLANK($D$15:F$15)+1,FALSE)</f>
        <v>440</v>
      </c>
      <c r="BZ373" s="3">
        <f t="array" ref="BZ373">INDEX($CI$3:$EP$26,MATCH($BV373,$CH$3:$CH$26,0),MATCH(BZ$1&amp;$BU373,$CI$1:$EP$1&amp;$CI$2:$EP$2,0))*VLOOKUP($BT373,$C$17:$M$20,COUNTBLANK($D$15:G$15)+1,FALSE)</f>
        <v>0</v>
      </c>
      <c r="CA373" s="3">
        <f t="array" ref="CA373">INDEX($CI$3:$EP$26,MATCH($BV373,$CH$3:$CH$26,0),MATCH(CA$1&amp;$BU373,$CI$1:$EP$1&amp;$CI$2:$EP$2,0))*VLOOKUP($BT373,$C$17:$M$20,COUNTBLANK($D$15:H$15)+1,FALSE)</f>
        <v>0</v>
      </c>
      <c r="CB373" s="3">
        <f t="array" ref="CB373">INDEX($CI$3:$EP$26,MATCH($BV373,$CH$3:$CH$26,0),MATCH(CB$1&amp;$BU373,$CI$1:$EP$1&amp;$CI$2:$EP$2,0))*VLOOKUP($BT373,$C$17:$M$20,COUNTBLANK($D$15:I$15)+1,FALSE)</f>
        <v>0</v>
      </c>
      <c r="CC373" s="3">
        <f t="array" ref="CC373">INDEX($CI$3:$EP$26,MATCH($BV373,$CH$3:$CH$26,0),MATCH(CC$1&amp;$BU373,$CI$1:$EP$1&amp;$CI$2:$EP$2,0))*VLOOKUP($BT373,$C$17:$M$20,COUNTBLANK($D$15:J$15)+1,FALSE)</f>
        <v>0.05</v>
      </c>
      <c r="CD373" s="3">
        <f t="array" ref="CD373">INDEX($CI$3:$EP$26,MATCH($BV373,$CH$3:$CH$26,0),MATCH(CD$1&amp;$BU373,$CI$1:$EP$1&amp;$CI$2:$EP$2,0))*VLOOKUP($BT373,$C$17:$M$20,COUNTBLANK($D$15:K$15)+1,FALSE)</f>
        <v>0.05</v>
      </c>
      <c r="CE373" s="3">
        <f t="array" ref="CE373">INDEX($CI$3:$EP$26,MATCH($BV373,$CH$3:$CH$26,0),MATCH(CE$1&amp;$BU373,$CI$1:$EP$1&amp;$CI$2:$EP$2,0))*VLOOKUP($BT373,$C$17:$M$20,COUNTBLANK($D$15:L$15)+1,FALSE)</f>
        <v>0</v>
      </c>
      <c r="CF373" s="3">
        <f t="array" ref="CF373">INDEX($CI$3:$EP$26,MATCH($BV373,$CH$3:$CH$26,0),MATCH(CF$1&amp;$BU373,$CI$1:$EP$1&amp;$CI$2:$EP$2,0))*VLOOKUP($BT373,$C$17:$M$20,COUNTBLANK($D$15:M$15)+1,FALSE)</f>
        <v>0</v>
      </c>
    </row>
    <row r="374" spans="56:84" x14ac:dyDescent="0.2">
      <c r="BD374" t="s">
        <v>421</v>
      </c>
      <c r="BE374">
        <v>1</v>
      </c>
      <c r="BF374">
        <f t="shared" si="174"/>
        <v>1</v>
      </c>
      <c r="BG374" s="1">
        <f t="shared" si="176"/>
        <v>12</v>
      </c>
      <c r="BH374" s="3">
        <f t="array" ref="BH374">INDEX($D$21:$M$44,MATCH($BD374&amp;$BF374,$C$21:$C$44&amp;$B$21:$B$44,0),MATCH(BH$1,$D$16:$M$16,0))+VLOOKUP($BE374,战斗属性模型!$K$22:$O$24,BH$2,FALSE)*INDEX($BW$3:$CF$578,MATCH($BD374&amp;$BF374&amp;$BG374,$BT$3:$BT$578&amp;$BU$3:$BU$578&amp;$BV$3:$BV$578,0),MATCH(BH$1,$BW$1:$CF$1,0))</f>
        <v>128</v>
      </c>
      <c r="BI374" s="3">
        <f t="array" ref="BI374">INDEX($D$21:$M$44,MATCH($BD374&amp;$BF374,$C$21:$C$44&amp;$B$21:$B$44,0),MATCH(BI$1,$D$16:$M$16,0))+VLOOKUP($BE374,战斗属性模型!$K$22:$O$24,BI$2,FALSE)*INDEX($BW$3:$CF$578,MATCH($BD374&amp;$BF374&amp;$BG374,$BT$3:$BT$578&amp;$BU$3:$BU$578&amp;$BV$3:$BV$578,0),MATCH(BI$1,$BW$1:$CF$1,0))</f>
        <v>0</v>
      </c>
      <c r="BJ374" s="3">
        <f t="array" ref="BJ374">INDEX($D$21:$M$44,MATCH($BD374&amp;$BF374,$C$21:$C$44&amp;$B$21:$B$44,0),MATCH(BJ$1,$D$16:$M$16,0))+VLOOKUP($BE374,战斗属性模型!$K$22:$O$24,BJ$2,FALSE)*INDEX($BW$3:$CF$578,MATCH($BD374&amp;$BF374&amp;$BG374,$BT$3:$BT$578&amp;$BU$3:$BU$578&amp;$BV$3:$BV$578,0),MATCH(BJ$1,$BW$1:$CF$1,0))</f>
        <v>294.39999999999998</v>
      </c>
      <c r="BK374" s="3">
        <f t="array" ref="BK374">INDEX($D$21:$M$44,MATCH($BD374&amp;$BF374,$C$21:$C$44&amp;$B$21:$B$44,0),MATCH(BK$1,$D$16:$M$16,0))+VLOOKUP($BE374,战斗属性模型!$K$22:$O$24,BK$2,FALSE)*INDEX($BW$3:$CF$578,MATCH($BD374&amp;$BF374&amp;$BG374,$BT$3:$BT$578&amp;$BU$3:$BU$578&amp;$BV$3:$BV$578,0),MATCH(BK$1,$BW$1:$CF$1,0))</f>
        <v>0</v>
      </c>
      <c r="BL374" s="3"/>
      <c r="BM374" s="3"/>
      <c r="BN374" s="3"/>
      <c r="BO374" s="3"/>
      <c r="BP374" s="3"/>
      <c r="BQ374" s="3"/>
      <c r="BT374" t="s">
        <v>421</v>
      </c>
      <c r="BU374">
        <f t="shared" si="173"/>
        <v>4</v>
      </c>
      <c r="BV374" s="1">
        <f t="shared" si="175"/>
        <v>12</v>
      </c>
      <c r="BW374" s="3">
        <f t="array" ref="BW374">INDEX($CI$3:$EP$26,MATCH($BV374,$CH$3:$CH$26,0),MATCH(BW$1&amp;$BU374,$CI$1:$EP$1&amp;$CI$2:$EP$2,0))*VLOOKUP($BT374,$C$17:$M$20,COUNTBLANK($D$15:D$15)+1,FALSE)</f>
        <v>240</v>
      </c>
      <c r="BX374" s="3">
        <f t="array" ref="BX374">INDEX($CI$3:$EP$26,MATCH($BV374,$CH$3:$CH$26,0),MATCH(BX$1&amp;$BU374,$CI$1:$EP$1&amp;$CI$2:$EP$2,0))*VLOOKUP($BT374,$C$17:$M$20,COUNTBLANK($D$15:E$15)+1,FALSE)</f>
        <v>0</v>
      </c>
      <c r="BY374" s="3">
        <f t="array" ref="BY374">INDEX($CI$3:$EP$26,MATCH($BV374,$CH$3:$CH$26,0),MATCH(BY$1&amp;$BU374,$CI$1:$EP$1&amp;$CI$2:$EP$2,0))*VLOOKUP($BT374,$C$17:$M$20,COUNTBLANK($D$15:F$15)+1,FALSE)</f>
        <v>480</v>
      </c>
      <c r="BZ374" s="3">
        <f t="array" ref="BZ374">INDEX($CI$3:$EP$26,MATCH($BV374,$CH$3:$CH$26,0),MATCH(BZ$1&amp;$BU374,$CI$1:$EP$1&amp;$CI$2:$EP$2,0))*VLOOKUP($BT374,$C$17:$M$20,COUNTBLANK($D$15:G$15)+1,FALSE)</f>
        <v>0</v>
      </c>
      <c r="CA374" s="3">
        <f t="array" ref="CA374">INDEX($CI$3:$EP$26,MATCH($BV374,$CH$3:$CH$26,0),MATCH(CA$1&amp;$BU374,$CI$1:$EP$1&amp;$CI$2:$EP$2,0))*VLOOKUP($BT374,$C$17:$M$20,COUNTBLANK($D$15:H$15)+1,FALSE)</f>
        <v>0</v>
      </c>
      <c r="CB374" s="3">
        <f t="array" ref="CB374">INDEX($CI$3:$EP$26,MATCH($BV374,$CH$3:$CH$26,0),MATCH(CB$1&amp;$BU374,$CI$1:$EP$1&amp;$CI$2:$EP$2,0))*VLOOKUP($BT374,$C$17:$M$20,COUNTBLANK($D$15:I$15)+1,FALSE)</f>
        <v>0</v>
      </c>
      <c r="CC374" s="3">
        <f t="array" ref="CC374">INDEX($CI$3:$EP$26,MATCH($BV374,$CH$3:$CH$26,0),MATCH(CC$1&amp;$BU374,$CI$1:$EP$1&amp;$CI$2:$EP$2,0))*VLOOKUP($BT374,$C$17:$M$20,COUNTBLANK($D$15:J$15)+1,FALSE)</f>
        <v>7.4999999999999997E-2</v>
      </c>
      <c r="CD374" s="3">
        <f t="array" ref="CD374">INDEX($CI$3:$EP$26,MATCH($BV374,$CH$3:$CH$26,0),MATCH(CD$1&amp;$BU374,$CI$1:$EP$1&amp;$CI$2:$EP$2,0))*VLOOKUP($BT374,$C$17:$M$20,COUNTBLANK($D$15:K$15)+1,FALSE)</f>
        <v>7.4999999999999997E-2</v>
      </c>
      <c r="CE374" s="3">
        <f t="array" ref="CE374">INDEX($CI$3:$EP$26,MATCH($BV374,$CH$3:$CH$26,0),MATCH(CE$1&amp;$BU374,$CI$1:$EP$1&amp;$CI$2:$EP$2,0))*VLOOKUP($BT374,$C$17:$M$20,COUNTBLANK($D$15:L$15)+1,FALSE)</f>
        <v>0</v>
      </c>
      <c r="CF374" s="3">
        <f t="array" ref="CF374">INDEX($CI$3:$EP$26,MATCH($BV374,$CH$3:$CH$26,0),MATCH(CF$1&amp;$BU374,$CI$1:$EP$1&amp;$CI$2:$EP$2,0))*VLOOKUP($BT374,$C$17:$M$20,COUNTBLANK($D$15:M$15)+1,FALSE)</f>
        <v>0</v>
      </c>
    </row>
    <row r="375" spans="56:84" x14ac:dyDescent="0.2">
      <c r="BD375" t="s">
        <v>421</v>
      </c>
      <c r="BE375">
        <v>1</v>
      </c>
      <c r="BF375">
        <f t="shared" si="174"/>
        <v>1</v>
      </c>
      <c r="BG375" s="1">
        <f t="shared" si="176"/>
        <v>13</v>
      </c>
      <c r="BH375" s="3">
        <f t="array" ref="BH375">INDEX($D$21:$M$44,MATCH($BD375&amp;$BF375,$C$21:$C$44&amp;$B$21:$B$44,0),MATCH(BH$1,$D$16:$M$16,0))+VLOOKUP($BE375,战斗属性模型!$K$22:$O$24,BH$2,FALSE)*INDEX($BW$3:$CF$578,MATCH($BD375&amp;$BF375&amp;$BG375,$BT$3:$BT$578&amp;$BU$3:$BU$578&amp;$BV$3:$BV$578,0),MATCH(BH$1,$BW$1:$CF$1,0))</f>
        <v>136</v>
      </c>
      <c r="BI375" s="3">
        <f t="array" ref="BI375">INDEX($D$21:$M$44,MATCH($BD375&amp;$BF375,$C$21:$C$44&amp;$B$21:$B$44,0),MATCH(BI$1,$D$16:$M$16,0))+VLOOKUP($BE375,战斗属性模型!$K$22:$O$24,BI$2,FALSE)*INDEX($BW$3:$CF$578,MATCH($BD375&amp;$BF375&amp;$BG375,$BT$3:$BT$578&amp;$BU$3:$BU$578&amp;$BV$3:$BV$578,0),MATCH(BI$1,$BW$1:$CF$1,0))</f>
        <v>0</v>
      </c>
      <c r="BJ375" s="3">
        <f t="array" ref="BJ375">INDEX($D$21:$M$44,MATCH($BD375&amp;$BF375,$C$21:$C$44&amp;$B$21:$B$44,0),MATCH(BJ$1,$D$16:$M$16,0))+VLOOKUP($BE375,战斗属性模型!$K$22:$O$24,BJ$2,FALSE)*INDEX($BW$3:$CF$578,MATCH($BD375&amp;$BF375&amp;$BG375,$BT$3:$BT$578&amp;$BU$3:$BU$578&amp;$BV$3:$BV$578,0),MATCH(BJ$1,$BW$1:$CF$1,0))</f>
        <v>313.60000000000002</v>
      </c>
      <c r="BK375" s="3">
        <f t="array" ref="BK375">INDEX($D$21:$M$44,MATCH($BD375&amp;$BF375,$C$21:$C$44&amp;$B$21:$B$44,0),MATCH(BK$1,$D$16:$M$16,0))+VLOOKUP($BE375,战斗属性模型!$K$22:$O$24,BK$2,FALSE)*INDEX($BW$3:$CF$578,MATCH($BD375&amp;$BF375&amp;$BG375,$BT$3:$BT$578&amp;$BU$3:$BU$578&amp;$BV$3:$BV$578,0),MATCH(BK$1,$BW$1:$CF$1,0))</f>
        <v>0</v>
      </c>
      <c r="BL375" s="3"/>
      <c r="BM375" s="3"/>
      <c r="BN375" s="3"/>
      <c r="BO375" s="3"/>
      <c r="BP375" s="3"/>
      <c r="BQ375" s="3"/>
      <c r="BT375" t="s">
        <v>421</v>
      </c>
      <c r="BU375">
        <f t="shared" si="173"/>
        <v>4</v>
      </c>
      <c r="BV375" s="1">
        <f t="shared" si="175"/>
        <v>13</v>
      </c>
      <c r="BW375" s="3">
        <f t="array" ref="BW375">INDEX($CI$3:$EP$26,MATCH($BV375,$CH$3:$CH$26,0),MATCH(BW$1&amp;$BU375,$CI$1:$EP$1&amp;$CI$2:$EP$2,0))*VLOOKUP($BT375,$C$17:$M$20,COUNTBLANK($D$15:D$15)+1,FALSE)</f>
        <v>260</v>
      </c>
      <c r="BX375" s="3">
        <f t="array" ref="BX375">INDEX($CI$3:$EP$26,MATCH($BV375,$CH$3:$CH$26,0),MATCH(BX$1&amp;$BU375,$CI$1:$EP$1&amp;$CI$2:$EP$2,0))*VLOOKUP($BT375,$C$17:$M$20,COUNTBLANK($D$15:E$15)+1,FALSE)</f>
        <v>0</v>
      </c>
      <c r="BY375" s="3">
        <f t="array" ref="BY375">INDEX($CI$3:$EP$26,MATCH($BV375,$CH$3:$CH$26,0),MATCH(BY$1&amp;$BU375,$CI$1:$EP$1&amp;$CI$2:$EP$2,0))*VLOOKUP($BT375,$C$17:$M$20,COUNTBLANK($D$15:F$15)+1,FALSE)</f>
        <v>520</v>
      </c>
      <c r="BZ375" s="3">
        <f t="array" ref="BZ375">INDEX($CI$3:$EP$26,MATCH($BV375,$CH$3:$CH$26,0),MATCH(BZ$1&amp;$BU375,$CI$1:$EP$1&amp;$CI$2:$EP$2,0))*VLOOKUP($BT375,$C$17:$M$20,COUNTBLANK($D$15:G$15)+1,FALSE)</f>
        <v>0</v>
      </c>
      <c r="CA375" s="3">
        <f t="array" ref="CA375">INDEX($CI$3:$EP$26,MATCH($BV375,$CH$3:$CH$26,0),MATCH(CA$1&amp;$BU375,$CI$1:$EP$1&amp;$CI$2:$EP$2,0))*VLOOKUP($BT375,$C$17:$M$20,COUNTBLANK($D$15:H$15)+1,FALSE)</f>
        <v>0</v>
      </c>
      <c r="CB375" s="3">
        <f t="array" ref="CB375">INDEX($CI$3:$EP$26,MATCH($BV375,$CH$3:$CH$26,0),MATCH(CB$1&amp;$BU375,$CI$1:$EP$1&amp;$CI$2:$EP$2,0))*VLOOKUP($BT375,$C$17:$M$20,COUNTBLANK($D$15:I$15)+1,FALSE)</f>
        <v>0</v>
      </c>
      <c r="CC375" s="3">
        <f t="array" ref="CC375">INDEX($CI$3:$EP$26,MATCH($BV375,$CH$3:$CH$26,0),MATCH(CC$1&amp;$BU375,$CI$1:$EP$1&amp;$CI$2:$EP$2,0))*VLOOKUP($BT375,$C$17:$M$20,COUNTBLANK($D$15:J$15)+1,FALSE)</f>
        <v>7.4999999999999997E-2</v>
      </c>
      <c r="CD375" s="3">
        <f t="array" ref="CD375">INDEX($CI$3:$EP$26,MATCH($BV375,$CH$3:$CH$26,0),MATCH(CD$1&amp;$BU375,$CI$1:$EP$1&amp;$CI$2:$EP$2,0))*VLOOKUP($BT375,$C$17:$M$20,COUNTBLANK($D$15:K$15)+1,FALSE)</f>
        <v>7.4999999999999997E-2</v>
      </c>
      <c r="CE375" s="3">
        <f t="array" ref="CE375">INDEX($CI$3:$EP$26,MATCH($BV375,$CH$3:$CH$26,0),MATCH(CE$1&amp;$BU375,$CI$1:$EP$1&amp;$CI$2:$EP$2,0))*VLOOKUP($BT375,$C$17:$M$20,COUNTBLANK($D$15:L$15)+1,FALSE)</f>
        <v>0</v>
      </c>
      <c r="CF375" s="3">
        <f t="array" ref="CF375">INDEX($CI$3:$EP$26,MATCH($BV375,$CH$3:$CH$26,0),MATCH(CF$1&amp;$BU375,$CI$1:$EP$1&amp;$CI$2:$EP$2,0))*VLOOKUP($BT375,$C$17:$M$20,COUNTBLANK($D$15:M$15)+1,FALSE)</f>
        <v>0</v>
      </c>
    </row>
    <row r="376" spans="56:84" x14ac:dyDescent="0.2">
      <c r="BD376" t="s">
        <v>421</v>
      </c>
      <c r="BE376">
        <v>1</v>
      </c>
      <c r="BF376">
        <f t="shared" si="174"/>
        <v>1</v>
      </c>
      <c r="BG376" s="1">
        <f t="shared" si="176"/>
        <v>14</v>
      </c>
      <c r="BH376" s="3">
        <f t="array" ref="BH376">INDEX($D$21:$M$44,MATCH($BD376&amp;$BF376,$C$21:$C$44&amp;$B$21:$B$44,0),MATCH(BH$1,$D$16:$M$16,0))+VLOOKUP($BE376,战斗属性模型!$K$22:$O$24,BH$2,FALSE)*INDEX($BW$3:$CF$578,MATCH($BD376&amp;$BF376&amp;$BG376,$BT$3:$BT$578&amp;$BU$3:$BU$578&amp;$BV$3:$BV$578,0),MATCH(BH$1,$BW$1:$CF$1,0))</f>
        <v>144</v>
      </c>
      <c r="BI376" s="3">
        <f t="array" ref="BI376">INDEX($D$21:$M$44,MATCH($BD376&amp;$BF376,$C$21:$C$44&amp;$B$21:$B$44,0),MATCH(BI$1,$D$16:$M$16,0))+VLOOKUP($BE376,战斗属性模型!$K$22:$O$24,BI$2,FALSE)*INDEX($BW$3:$CF$578,MATCH($BD376&amp;$BF376&amp;$BG376,$BT$3:$BT$578&amp;$BU$3:$BU$578&amp;$BV$3:$BV$578,0),MATCH(BI$1,$BW$1:$CF$1,0))</f>
        <v>0</v>
      </c>
      <c r="BJ376" s="3">
        <f t="array" ref="BJ376">INDEX($D$21:$M$44,MATCH($BD376&amp;$BF376,$C$21:$C$44&amp;$B$21:$B$44,0),MATCH(BJ$1,$D$16:$M$16,0))+VLOOKUP($BE376,战斗属性模型!$K$22:$O$24,BJ$2,FALSE)*INDEX($BW$3:$CF$578,MATCH($BD376&amp;$BF376&amp;$BG376,$BT$3:$BT$578&amp;$BU$3:$BU$578&amp;$BV$3:$BV$578,0),MATCH(BJ$1,$BW$1:$CF$1,0))</f>
        <v>332.8</v>
      </c>
      <c r="BK376" s="3">
        <f t="array" ref="BK376">INDEX($D$21:$M$44,MATCH($BD376&amp;$BF376,$C$21:$C$44&amp;$B$21:$B$44,0),MATCH(BK$1,$D$16:$M$16,0))+VLOOKUP($BE376,战斗属性模型!$K$22:$O$24,BK$2,FALSE)*INDEX($BW$3:$CF$578,MATCH($BD376&amp;$BF376&amp;$BG376,$BT$3:$BT$578&amp;$BU$3:$BU$578&amp;$BV$3:$BV$578,0),MATCH(BK$1,$BW$1:$CF$1,0))</f>
        <v>0</v>
      </c>
      <c r="BL376" s="3"/>
      <c r="BM376" s="3"/>
      <c r="BN376" s="3"/>
      <c r="BO376" s="3"/>
      <c r="BP376" s="3"/>
      <c r="BQ376" s="3"/>
      <c r="BT376" t="s">
        <v>421</v>
      </c>
      <c r="BU376">
        <f t="shared" si="173"/>
        <v>4</v>
      </c>
      <c r="BV376" s="1">
        <f t="shared" si="175"/>
        <v>14</v>
      </c>
      <c r="BW376" s="3">
        <f t="array" ref="BW376">INDEX($CI$3:$EP$26,MATCH($BV376,$CH$3:$CH$26,0),MATCH(BW$1&amp;$BU376,$CI$1:$EP$1&amp;$CI$2:$EP$2,0))*VLOOKUP($BT376,$C$17:$M$20,COUNTBLANK($D$15:D$15)+1,FALSE)</f>
        <v>280</v>
      </c>
      <c r="BX376" s="3">
        <f t="array" ref="BX376">INDEX($CI$3:$EP$26,MATCH($BV376,$CH$3:$CH$26,0),MATCH(BX$1&amp;$BU376,$CI$1:$EP$1&amp;$CI$2:$EP$2,0))*VLOOKUP($BT376,$C$17:$M$20,COUNTBLANK($D$15:E$15)+1,FALSE)</f>
        <v>0</v>
      </c>
      <c r="BY376" s="3">
        <f t="array" ref="BY376">INDEX($CI$3:$EP$26,MATCH($BV376,$CH$3:$CH$26,0),MATCH(BY$1&amp;$BU376,$CI$1:$EP$1&amp;$CI$2:$EP$2,0))*VLOOKUP($BT376,$C$17:$M$20,COUNTBLANK($D$15:F$15)+1,FALSE)</f>
        <v>560</v>
      </c>
      <c r="BZ376" s="3">
        <f t="array" ref="BZ376">INDEX($CI$3:$EP$26,MATCH($BV376,$CH$3:$CH$26,0),MATCH(BZ$1&amp;$BU376,$CI$1:$EP$1&amp;$CI$2:$EP$2,0))*VLOOKUP($BT376,$C$17:$M$20,COUNTBLANK($D$15:G$15)+1,FALSE)</f>
        <v>0</v>
      </c>
      <c r="CA376" s="3">
        <f t="array" ref="CA376">INDEX($CI$3:$EP$26,MATCH($BV376,$CH$3:$CH$26,0),MATCH(CA$1&amp;$BU376,$CI$1:$EP$1&amp;$CI$2:$EP$2,0))*VLOOKUP($BT376,$C$17:$M$20,COUNTBLANK($D$15:H$15)+1,FALSE)</f>
        <v>0</v>
      </c>
      <c r="CB376" s="3">
        <f t="array" ref="CB376">INDEX($CI$3:$EP$26,MATCH($BV376,$CH$3:$CH$26,0),MATCH(CB$1&amp;$BU376,$CI$1:$EP$1&amp;$CI$2:$EP$2,0))*VLOOKUP($BT376,$C$17:$M$20,COUNTBLANK($D$15:I$15)+1,FALSE)</f>
        <v>0</v>
      </c>
      <c r="CC376" s="3">
        <f t="array" ref="CC376">INDEX($CI$3:$EP$26,MATCH($BV376,$CH$3:$CH$26,0),MATCH(CC$1&amp;$BU376,$CI$1:$EP$1&amp;$CI$2:$EP$2,0))*VLOOKUP($BT376,$C$17:$M$20,COUNTBLANK($D$15:J$15)+1,FALSE)</f>
        <v>7.4999999999999997E-2</v>
      </c>
      <c r="CD376" s="3">
        <f t="array" ref="CD376">INDEX($CI$3:$EP$26,MATCH($BV376,$CH$3:$CH$26,0),MATCH(CD$1&amp;$BU376,$CI$1:$EP$1&amp;$CI$2:$EP$2,0))*VLOOKUP($BT376,$C$17:$M$20,COUNTBLANK($D$15:K$15)+1,FALSE)</f>
        <v>7.4999999999999997E-2</v>
      </c>
      <c r="CE376" s="3">
        <f t="array" ref="CE376">INDEX($CI$3:$EP$26,MATCH($BV376,$CH$3:$CH$26,0),MATCH(CE$1&amp;$BU376,$CI$1:$EP$1&amp;$CI$2:$EP$2,0))*VLOOKUP($BT376,$C$17:$M$20,COUNTBLANK($D$15:L$15)+1,FALSE)</f>
        <v>0</v>
      </c>
      <c r="CF376" s="3">
        <f t="array" ref="CF376">INDEX($CI$3:$EP$26,MATCH($BV376,$CH$3:$CH$26,0),MATCH(CF$1&amp;$BU376,$CI$1:$EP$1&amp;$CI$2:$EP$2,0))*VLOOKUP($BT376,$C$17:$M$20,COUNTBLANK($D$15:M$15)+1,FALSE)</f>
        <v>0</v>
      </c>
    </row>
    <row r="377" spans="56:84" x14ac:dyDescent="0.2">
      <c r="BD377" t="s">
        <v>421</v>
      </c>
      <c r="BE377">
        <v>1</v>
      </c>
      <c r="BF377">
        <f t="shared" si="174"/>
        <v>1</v>
      </c>
      <c r="BG377" s="1">
        <f t="shared" si="176"/>
        <v>15</v>
      </c>
      <c r="BH377" s="3">
        <f t="array" ref="BH377">INDEX($D$21:$M$44,MATCH($BD377&amp;$BF377,$C$21:$C$44&amp;$B$21:$B$44,0),MATCH(BH$1,$D$16:$M$16,0))+VLOOKUP($BE377,战斗属性模型!$K$22:$O$24,BH$2,FALSE)*INDEX($BW$3:$CF$578,MATCH($BD377&amp;$BF377&amp;$BG377,$BT$3:$BT$578&amp;$BU$3:$BU$578&amp;$BV$3:$BV$578,0),MATCH(BH$1,$BW$1:$CF$1,0))</f>
        <v>152</v>
      </c>
      <c r="BI377" s="3">
        <f t="array" ref="BI377">INDEX($D$21:$M$44,MATCH($BD377&amp;$BF377,$C$21:$C$44&amp;$B$21:$B$44,0),MATCH(BI$1,$D$16:$M$16,0))+VLOOKUP($BE377,战斗属性模型!$K$22:$O$24,BI$2,FALSE)*INDEX($BW$3:$CF$578,MATCH($BD377&amp;$BF377&amp;$BG377,$BT$3:$BT$578&amp;$BU$3:$BU$578&amp;$BV$3:$BV$578,0),MATCH(BI$1,$BW$1:$CF$1,0))</f>
        <v>0</v>
      </c>
      <c r="BJ377" s="3">
        <f t="array" ref="BJ377">INDEX($D$21:$M$44,MATCH($BD377&amp;$BF377,$C$21:$C$44&amp;$B$21:$B$44,0),MATCH(BJ$1,$D$16:$M$16,0))+VLOOKUP($BE377,战斗属性模型!$K$22:$O$24,BJ$2,FALSE)*INDEX($BW$3:$CF$578,MATCH($BD377&amp;$BF377&amp;$BG377,$BT$3:$BT$578&amp;$BU$3:$BU$578&amp;$BV$3:$BV$578,0),MATCH(BJ$1,$BW$1:$CF$1,0))</f>
        <v>352</v>
      </c>
      <c r="BK377" s="3">
        <f t="array" ref="BK377">INDEX($D$21:$M$44,MATCH($BD377&amp;$BF377,$C$21:$C$44&amp;$B$21:$B$44,0),MATCH(BK$1,$D$16:$M$16,0))+VLOOKUP($BE377,战斗属性模型!$K$22:$O$24,BK$2,FALSE)*INDEX($BW$3:$CF$578,MATCH($BD377&amp;$BF377&amp;$BG377,$BT$3:$BT$578&amp;$BU$3:$BU$578&amp;$BV$3:$BV$578,0),MATCH(BK$1,$BW$1:$CF$1,0))</f>
        <v>0</v>
      </c>
      <c r="BL377" s="3"/>
      <c r="BM377" s="3"/>
      <c r="BN377" s="3"/>
      <c r="BO377" s="3"/>
      <c r="BP377" s="3"/>
      <c r="BQ377" s="3"/>
      <c r="BT377" t="s">
        <v>421</v>
      </c>
      <c r="BU377">
        <f t="shared" si="173"/>
        <v>4</v>
      </c>
      <c r="BV377" s="1">
        <f t="shared" si="175"/>
        <v>15</v>
      </c>
      <c r="BW377" s="3">
        <f t="array" ref="BW377">INDEX($CI$3:$EP$26,MATCH($BV377,$CH$3:$CH$26,0),MATCH(BW$1&amp;$BU377,$CI$1:$EP$1&amp;$CI$2:$EP$2,0))*VLOOKUP($BT377,$C$17:$M$20,COUNTBLANK($D$15:D$15)+1,FALSE)</f>
        <v>300</v>
      </c>
      <c r="BX377" s="3">
        <f t="array" ref="BX377">INDEX($CI$3:$EP$26,MATCH($BV377,$CH$3:$CH$26,0),MATCH(BX$1&amp;$BU377,$CI$1:$EP$1&amp;$CI$2:$EP$2,0))*VLOOKUP($BT377,$C$17:$M$20,COUNTBLANK($D$15:E$15)+1,FALSE)</f>
        <v>0</v>
      </c>
      <c r="BY377" s="3">
        <f t="array" ref="BY377">INDEX($CI$3:$EP$26,MATCH($BV377,$CH$3:$CH$26,0),MATCH(BY$1&amp;$BU377,$CI$1:$EP$1&amp;$CI$2:$EP$2,0))*VLOOKUP($BT377,$C$17:$M$20,COUNTBLANK($D$15:F$15)+1,FALSE)</f>
        <v>600</v>
      </c>
      <c r="BZ377" s="3">
        <f t="array" ref="BZ377">INDEX($CI$3:$EP$26,MATCH($BV377,$CH$3:$CH$26,0),MATCH(BZ$1&amp;$BU377,$CI$1:$EP$1&amp;$CI$2:$EP$2,0))*VLOOKUP($BT377,$C$17:$M$20,COUNTBLANK($D$15:G$15)+1,FALSE)</f>
        <v>0</v>
      </c>
      <c r="CA377" s="3">
        <f t="array" ref="CA377">INDEX($CI$3:$EP$26,MATCH($BV377,$CH$3:$CH$26,0),MATCH(CA$1&amp;$BU377,$CI$1:$EP$1&amp;$CI$2:$EP$2,0))*VLOOKUP($BT377,$C$17:$M$20,COUNTBLANK($D$15:H$15)+1,FALSE)</f>
        <v>0</v>
      </c>
      <c r="CB377" s="3">
        <f t="array" ref="CB377">INDEX($CI$3:$EP$26,MATCH($BV377,$CH$3:$CH$26,0),MATCH(CB$1&amp;$BU377,$CI$1:$EP$1&amp;$CI$2:$EP$2,0))*VLOOKUP($BT377,$C$17:$M$20,COUNTBLANK($D$15:I$15)+1,FALSE)</f>
        <v>0</v>
      </c>
      <c r="CC377" s="3">
        <f t="array" ref="CC377">INDEX($CI$3:$EP$26,MATCH($BV377,$CH$3:$CH$26,0),MATCH(CC$1&amp;$BU377,$CI$1:$EP$1&amp;$CI$2:$EP$2,0))*VLOOKUP($BT377,$C$17:$M$20,COUNTBLANK($D$15:J$15)+1,FALSE)</f>
        <v>7.4999999999999997E-2</v>
      </c>
      <c r="CD377" s="3">
        <f t="array" ref="CD377">INDEX($CI$3:$EP$26,MATCH($BV377,$CH$3:$CH$26,0),MATCH(CD$1&amp;$BU377,$CI$1:$EP$1&amp;$CI$2:$EP$2,0))*VLOOKUP($BT377,$C$17:$M$20,COUNTBLANK($D$15:K$15)+1,FALSE)</f>
        <v>7.4999999999999997E-2</v>
      </c>
      <c r="CE377" s="3">
        <f t="array" ref="CE377">INDEX($CI$3:$EP$26,MATCH($BV377,$CH$3:$CH$26,0),MATCH(CE$1&amp;$BU377,$CI$1:$EP$1&amp;$CI$2:$EP$2,0))*VLOOKUP($BT377,$C$17:$M$20,COUNTBLANK($D$15:L$15)+1,FALSE)</f>
        <v>0</v>
      </c>
      <c r="CF377" s="3">
        <f t="array" ref="CF377">INDEX($CI$3:$EP$26,MATCH($BV377,$CH$3:$CH$26,0),MATCH(CF$1&amp;$BU377,$CI$1:$EP$1&amp;$CI$2:$EP$2,0))*VLOOKUP($BT377,$C$17:$M$20,COUNTBLANK($D$15:M$15)+1,FALSE)</f>
        <v>0</v>
      </c>
    </row>
    <row r="378" spans="56:84" x14ac:dyDescent="0.2">
      <c r="BD378" t="s">
        <v>421</v>
      </c>
      <c r="BE378">
        <v>1</v>
      </c>
      <c r="BF378">
        <f t="shared" si="174"/>
        <v>1</v>
      </c>
      <c r="BG378" s="1">
        <f t="shared" si="176"/>
        <v>16</v>
      </c>
      <c r="BH378" s="3">
        <f t="array" ref="BH378">INDEX($D$21:$M$44,MATCH($BD378&amp;$BF378,$C$21:$C$44&amp;$B$21:$B$44,0),MATCH(BH$1,$D$16:$M$16,0))+VLOOKUP($BE378,战斗属性模型!$K$22:$O$24,BH$2,FALSE)*INDEX($BW$3:$CF$578,MATCH($BD378&amp;$BF378&amp;$BG378,$BT$3:$BT$578&amp;$BU$3:$BU$578&amp;$BV$3:$BV$578,0),MATCH(BH$1,$BW$1:$CF$1,0))</f>
        <v>160</v>
      </c>
      <c r="BI378" s="3">
        <f t="array" ref="BI378">INDEX($D$21:$M$44,MATCH($BD378&amp;$BF378,$C$21:$C$44&amp;$B$21:$B$44,0),MATCH(BI$1,$D$16:$M$16,0))+VLOOKUP($BE378,战斗属性模型!$K$22:$O$24,BI$2,FALSE)*INDEX($BW$3:$CF$578,MATCH($BD378&amp;$BF378&amp;$BG378,$BT$3:$BT$578&amp;$BU$3:$BU$578&amp;$BV$3:$BV$578,0),MATCH(BI$1,$BW$1:$CF$1,0))</f>
        <v>0</v>
      </c>
      <c r="BJ378" s="3">
        <f t="array" ref="BJ378">INDEX($D$21:$M$44,MATCH($BD378&amp;$BF378,$C$21:$C$44&amp;$B$21:$B$44,0),MATCH(BJ$1,$D$16:$M$16,0))+VLOOKUP($BE378,战斗属性模型!$K$22:$O$24,BJ$2,FALSE)*INDEX($BW$3:$CF$578,MATCH($BD378&amp;$BF378&amp;$BG378,$BT$3:$BT$578&amp;$BU$3:$BU$578&amp;$BV$3:$BV$578,0),MATCH(BJ$1,$BW$1:$CF$1,0))</f>
        <v>371.2</v>
      </c>
      <c r="BK378" s="3">
        <f t="array" ref="BK378">INDEX($D$21:$M$44,MATCH($BD378&amp;$BF378,$C$21:$C$44&amp;$B$21:$B$44,0),MATCH(BK$1,$D$16:$M$16,0))+VLOOKUP($BE378,战斗属性模型!$K$22:$O$24,BK$2,FALSE)*INDEX($BW$3:$CF$578,MATCH($BD378&amp;$BF378&amp;$BG378,$BT$3:$BT$578&amp;$BU$3:$BU$578&amp;$BV$3:$BV$578,0),MATCH(BK$1,$BW$1:$CF$1,0))</f>
        <v>0</v>
      </c>
      <c r="BL378" s="3"/>
      <c r="BM378" s="3"/>
      <c r="BN378" s="3"/>
      <c r="BO378" s="3"/>
      <c r="BP378" s="3"/>
      <c r="BQ378" s="3"/>
      <c r="BT378" t="s">
        <v>421</v>
      </c>
      <c r="BU378">
        <f t="shared" si="173"/>
        <v>4</v>
      </c>
      <c r="BV378" s="1">
        <f t="shared" si="175"/>
        <v>16</v>
      </c>
      <c r="BW378" s="3">
        <f t="array" ref="BW378">INDEX($CI$3:$EP$26,MATCH($BV378,$CH$3:$CH$26,0),MATCH(BW$1&amp;$BU378,$CI$1:$EP$1&amp;$CI$2:$EP$2,0))*VLOOKUP($BT378,$C$17:$M$20,COUNTBLANK($D$15:D$15)+1,FALSE)</f>
        <v>320</v>
      </c>
      <c r="BX378" s="3">
        <f t="array" ref="BX378">INDEX($CI$3:$EP$26,MATCH($BV378,$CH$3:$CH$26,0),MATCH(BX$1&amp;$BU378,$CI$1:$EP$1&amp;$CI$2:$EP$2,0))*VLOOKUP($BT378,$C$17:$M$20,COUNTBLANK($D$15:E$15)+1,FALSE)</f>
        <v>0</v>
      </c>
      <c r="BY378" s="3">
        <f t="array" ref="BY378">INDEX($CI$3:$EP$26,MATCH($BV378,$CH$3:$CH$26,0),MATCH(BY$1&amp;$BU378,$CI$1:$EP$1&amp;$CI$2:$EP$2,0))*VLOOKUP($BT378,$C$17:$M$20,COUNTBLANK($D$15:F$15)+1,FALSE)</f>
        <v>640</v>
      </c>
      <c r="BZ378" s="3">
        <f t="array" ref="BZ378">INDEX($CI$3:$EP$26,MATCH($BV378,$CH$3:$CH$26,0),MATCH(BZ$1&amp;$BU378,$CI$1:$EP$1&amp;$CI$2:$EP$2,0))*VLOOKUP($BT378,$C$17:$M$20,COUNTBLANK($D$15:G$15)+1,FALSE)</f>
        <v>0</v>
      </c>
      <c r="CA378" s="3">
        <f t="array" ref="CA378">INDEX($CI$3:$EP$26,MATCH($BV378,$CH$3:$CH$26,0),MATCH(CA$1&amp;$BU378,$CI$1:$EP$1&amp;$CI$2:$EP$2,0))*VLOOKUP($BT378,$C$17:$M$20,COUNTBLANK($D$15:H$15)+1,FALSE)</f>
        <v>0</v>
      </c>
      <c r="CB378" s="3">
        <f t="array" ref="CB378">INDEX($CI$3:$EP$26,MATCH($BV378,$CH$3:$CH$26,0),MATCH(CB$1&amp;$BU378,$CI$1:$EP$1&amp;$CI$2:$EP$2,0))*VLOOKUP($BT378,$C$17:$M$20,COUNTBLANK($D$15:I$15)+1,FALSE)</f>
        <v>0</v>
      </c>
      <c r="CC378" s="3">
        <f t="array" ref="CC378">INDEX($CI$3:$EP$26,MATCH($BV378,$CH$3:$CH$26,0),MATCH(CC$1&amp;$BU378,$CI$1:$EP$1&amp;$CI$2:$EP$2,0))*VLOOKUP($BT378,$C$17:$M$20,COUNTBLANK($D$15:J$15)+1,FALSE)</f>
        <v>0.1</v>
      </c>
      <c r="CD378" s="3">
        <f t="array" ref="CD378">INDEX($CI$3:$EP$26,MATCH($BV378,$CH$3:$CH$26,0),MATCH(CD$1&amp;$BU378,$CI$1:$EP$1&amp;$CI$2:$EP$2,0))*VLOOKUP($BT378,$C$17:$M$20,COUNTBLANK($D$15:K$15)+1,FALSE)</f>
        <v>0.1</v>
      </c>
      <c r="CE378" s="3">
        <f t="array" ref="CE378">INDEX($CI$3:$EP$26,MATCH($BV378,$CH$3:$CH$26,0),MATCH(CE$1&amp;$BU378,$CI$1:$EP$1&amp;$CI$2:$EP$2,0))*VLOOKUP($BT378,$C$17:$M$20,COUNTBLANK($D$15:L$15)+1,FALSE)</f>
        <v>0</v>
      </c>
      <c r="CF378" s="3">
        <f t="array" ref="CF378">INDEX($CI$3:$EP$26,MATCH($BV378,$CH$3:$CH$26,0),MATCH(CF$1&amp;$BU378,$CI$1:$EP$1&amp;$CI$2:$EP$2,0))*VLOOKUP($BT378,$C$17:$M$20,COUNTBLANK($D$15:M$15)+1,FALSE)</f>
        <v>0</v>
      </c>
    </row>
    <row r="379" spans="56:84" x14ac:dyDescent="0.2">
      <c r="BD379" t="s">
        <v>421</v>
      </c>
      <c r="BE379">
        <v>1</v>
      </c>
      <c r="BF379">
        <f t="shared" si="174"/>
        <v>1</v>
      </c>
      <c r="BG379" s="1">
        <f t="shared" si="176"/>
        <v>17</v>
      </c>
      <c r="BH379" s="3">
        <f t="array" ref="BH379">INDEX($D$21:$M$44,MATCH($BD379&amp;$BF379,$C$21:$C$44&amp;$B$21:$B$44,0),MATCH(BH$1,$D$16:$M$16,0))+VLOOKUP($BE379,战斗属性模型!$K$22:$O$24,BH$2,FALSE)*INDEX($BW$3:$CF$578,MATCH($BD379&amp;$BF379&amp;$BG379,$BT$3:$BT$578&amp;$BU$3:$BU$578&amp;$BV$3:$BV$578,0),MATCH(BH$1,$BW$1:$CF$1,0))</f>
        <v>168</v>
      </c>
      <c r="BI379" s="3">
        <f t="array" ref="BI379">INDEX($D$21:$M$44,MATCH($BD379&amp;$BF379,$C$21:$C$44&amp;$B$21:$B$44,0),MATCH(BI$1,$D$16:$M$16,0))+VLOOKUP($BE379,战斗属性模型!$K$22:$O$24,BI$2,FALSE)*INDEX($BW$3:$CF$578,MATCH($BD379&amp;$BF379&amp;$BG379,$BT$3:$BT$578&amp;$BU$3:$BU$578&amp;$BV$3:$BV$578,0),MATCH(BI$1,$BW$1:$CF$1,0))</f>
        <v>0</v>
      </c>
      <c r="BJ379" s="3">
        <f t="array" ref="BJ379">INDEX($D$21:$M$44,MATCH($BD379&amp;$BF379,$C$21:$C$44&amp;$B$21:$B$44,0),MATCH(BJ$1,$D$16:$M$16,0))+VLOOKUP($BE379,战斗属性模型!$K$22:$O$24,BJ$2,FALSE)*INDEX($BW$3:$CF$578,MATCH($BD379&amp;$BF379&amp;$BG379,$BT$3:$BT$578&amp;$BU$3:$BU$578&amp;$BV$3:$BV$578,0),MATCH(BJ$1,$BW$1:$CF$1,0))</f>
        <v>390.4</v>
      </c>
      <c r="BK379" s="3">
        <f t="array" ref="BK379">INDEX($D$21:$M$44,MATCH($BD379&amp;$BF379,$C$21:$C$44&amp;$B$21:$B$44,0),MATCH(BK$1,$D$16:$M$16,0))+VLOOKUP($BE379,战斗属性模型!$K$22:$O$24,BK$2,FALSE)*INDEX($BW$3:$CF$578,MATCH($BD379&amp;$BF379&amp;$BG379,$BT$3:$BT$578&amp;$BU$3:$BU$578&amp;$BV$3:$BV$578,0),MATCH(BK$1,$BW$1:$CF$1,0))</f>
        <v>0</v>
      </c>
      <c r="BL379" s="3"/>
      <c r="BM379" s="3"/>
      <c r="BN379" s="3"/>
      <c r="BO379" s="3"/>
      <c r="BP379" s="3"/>
      <c r="BQ379" s="3"/>
      <c r="BT379" t="s">
        <v>421</v>
      </c>
      <c r="BU379">
        <f t="shared" si="173"/>
        <v>4</v>
      </c>
      <c r="BV379" s="1">
        <f t="shared" si="175"/>
        <v>17</v>
      </c>
      <c r="BW379" s="3">
        <f t="array" ref="BW379">INDEX($CI$3:$EP$26,MATCH($BV379,$CH$3:$CH$26,0),MATCH(BW$1&amp;$BU379,$CI$1:$EP$1&amp;$CI$2:$EP$2,0))*VLOOKUP($BT379,$C$17:$M$20,COUNTBLANK($D$15:D$15)+1,FALSE)</f>
        <v>340</v>
      </c>
      <c r="BX379" s="3">
        <f t="array" ref="BX379">INDEX($CI$3:$EP$26,MATCH($BV379,$CH$3:$CH$26,0),MATCH(BX$1&amp;$BU379,$CI$1:$EP$1&amp;$CI$2:$EP$2,0))*VLOOKUP($BT379,$C$17:$M$20,COUNTBLANK($D$15:E$15)+1,FALSE)</f>
        <v>0</v>
      </c>
      <c r="BY379" s="3">
        <f t="array" ref="BY379">INDEX($CI$3:$EP$26,MATCH($BV379,$CH$3:$CH$26,0),MATCH(BY$1&amp;$BU379,$CI$1:$EP$1&amp;$CI$2:$EP$2,0))*VLOOKUP($BT379,$C$17:$M$20,COUNTBLANK($D$15:F$15)+1,FALSE)</f>
        <v>680</v>
      </c>
      <c r="BZ379" s="3">
        <f t="array" ref="BZ379">INDEX($CI$3:$EP$26,MATCH($BV379,$CH$3:$CH$26,0),MATCH(BZ$1&amp;$BU379,$CI$1:$EP$1&amp;$CI$2:$EP$2,0))*VLOOKUP($BT379,$C$17:$M$20,COUNTBLANK($D$15:G$15)+1,FALSE)</f>
        <v>0</v>
      </c>
      <c r="CA379" s="3">
        <f t="array" ref="CA379">INDEX($CI$3:$EP$26,MATCH($BV379,$CH$3:$CH$26,0),MATCH(CA$1&amp;$BU379,$CI$1:$EP$1&amp;$CI$2:$EP$2,0))*VLOOKUP($BT379,$C$17:$M$20,COUNTBLANK($D$15:H$15)+1,FALSE)</f>
        <v>0</v>
      </c>
      <c r="CB379" s="3">
        <f t="array" ref="CB379">INDEX($CI$3:$EP$26,MATCH($BV379,$CH$3:$CH$26,0),MATCH(CB$1&amp;$BU379,$CI$1:$EP$1&amp;$CI$2:$EP$2,0))*VLOOKUP($BT379,$C$17:$M$20,COUNTBLANK($D$15:I$15)+1,FALSE)</f>
        <v>0</v>
      </c>
      <c r="CC379" s="3">
        <f t="array" ref="CC379">INDEX($CI$3:$EP$26,MATCH($BV379,$CH$3:$CH$26,0),MATCH(CC$1&amp;$BU379,$CI$1:$EP$1&amp;$CI$2:$EP$2,0))*VLOOKUP($BT379,$C$17:$M$20,COUNTBLANK($D$15:J$15)+1,FALSE)</f>
        <v>0.1</v>
      </c>
      <c r="CD379" s="3">
        <f t="array" ref="CD379">INDEX($CI$3:$EP$26,MATCH($BV379,$CH$3:$CH$26,0),MATCH(CD$1&amp;$BU379,$CI$1:$EP$1&amp;$CI$2:$EP$2,0))*VLOOKUP($BT379,$C$17:$M$20,COUNTBLANK($D$15:K$15)+1,FALSE)</f>
        <v>0.1</v>
      </c>
      <c r="CE379" s="3">
        <f t="array" ref="CE379">INDEX($CI$3:$EP$26,MATCH($BV379,$CH$3:$CH$26,0),MATCH(CE$1&amp;$BU379,$CI$1:$EP$1&amp;$CI$2:$EP$2,0))*VLOOKUP($BT379,$C$17:$M$20,COUNTBLANK($D$15:L$15)+1,FALSE)</f>
        <v>0</v>
      </c>
      <c r="CF379" s="3">
        <f t="array" ref="CF379">INDEX($CI$3:$EP$26,MATCH($BV379,$CH$3:$CH$26,0),MATCH(CF$1&amp;$BU379,$CI$1:$EP$1&amp;$CI$2:$EP$2,0))*VLOOKUP($BT379,$C$17:$M$20,COUNTBLANK($D$15:M$15)+1,FALSE)</f>
        <v>0</v>
      </c>
    </row>
    <row r="380" spans="56:84" x14ac:dyDescent="0.2">
      <c r="BD380" t="s">
        <v>421</v>
      </c>
      <c r="BE380">
        <v>1</v>
      </c>
      <c r="BF380">
        <f t="shared" si="174"/>
        <v>1</v>
      </c>
      <c r="BG380" s="1">
        <f t="shared" si="176"/>
        <v>18</v>
      </c>
      <c r="BH380" s="3">
        <f t="array" ref="BH380">INDEX($D$21:$M$44,MATCH($BD380&amp;$BF380,$C$21:$C$44&amp;$B$21:$B$44,0),MATCH(BH$1,$D$16:$M$16,0))+VLOOKUP($BE380,战斗属性模型!$K$22:$O$24,BH$2,FALSE)*INDEX($BW$3:$CF$578,MATCH($BD380&amp;$BF380&amp;$BG380,$BT$3:$BT$578&amp;$BU$3:$BU$578&amp;$BV$3:$BV$578,0),MATCH(BH$1,$BW$1:$CF$1,0))</f>
        <v>176</v>
      </c>
      <c r="BI380" s="3">
        <f t="array" ref="BI380">INDEX($D$21:$M$44,MATCH($BD380&amp;$BF380,$C$21:$C$44&amp;$B$21:$B$44,0),MATCH(BI$1,$D$16:$M$16,0))+VLOOKUP($BE380,战斗属性模型!$K$22:$O$24,BI$2,FALSE)*INDEX($BW$3:$CF$578,MATCH($BD380&amp;$BF380&amp;$BG380,$BT$3:$BT$578&amp;$BU$3:$BU$578&amp;$BV$3:$BV$578,0),MATCH(BI$1,$BW$1:$CF$1,0))</f>
        <v>0</v>
      </c>
      <c r="BJ380" s="3">
        <f t="array" ref="BJ380">INDEX($D$21:$M$44,MATCH($BD380&amp;$BF380,$C$21:$C$44&amp;$B$21:$B$44,0),MATCH(BJ$1,$D$16:$M$16,0))+VLOOKUP($BE380,战斗属性模型!$K$22:$O$24,BJ$2,FALSE)*INDEX($BW$3:$CF$578,MATCH($BD380&amp;$BF380&amp;$BG380,$BT$3:$BT$578&amp;$BU$3:$BU$578&amp;$BV$3:$BV$578,0),MATCH(BJ$1,$BW$1:$CF$1,0))</f>
        <v>409.59999999999997</v>
      </c>
      <c r="BK380" s="3">
        <f t="array" ref="BK380">INDEX($D$21:$M$44,MATCH($BD380&amp;$BF380,$C$21:$C$44&amp;$B$21:$B$44,0),MATCH(BK$1,$D$16:$M$16,0))+VLOOKUP($BE380,战斗属性模型!$K$22:$O$24,BK$2,FALSE)*INDEX($BW$3:$CF$578,MATCH($BD380&amp;$BF380&amp;$BG380,$BT$3:$BT$578&amp;$BU$3:$BU$578&amp;$BV$3:$BV$578,0),MATCH(BK$1,$BW$1:$CF$1,0))</f>
        <v>0</v>
      </c>
      <c r="BL380" s="3"/>
      <c r="BM380" s="3"/>
      <c r="BN380" s="3"/>
      <c r="BO380" s="3"/>
      <c r="BP380" s="3"/>
      <c r="BQ380" s="3"/>
      <c r="BT380" t="s">
        <v>421</v>
      </c>
      <c r="BU380">
        <f t="shared" si="173"/>
        <v>4</v>
      </c>
      <c r="BV380" s="1">
        <f t="shared" si="175"/>
        <v>18</v>
      </c>
      <c r="BW380" s="3">
        <f t="array" ref="BW380">INDEX($CI$3:$EP$26,MATCH($BV380,$CH$3:$CH$26,0),MATCH(BW$1&amp;$BU380,$CI$1:$EP$1&amp;$CI$2:$EP$2,0))*VLOOKUP($BT380,$C$17:$M$20,COUNTBLANK($D$15:D$15)+1,FALSE)</f>
        <v>360</v>
      </c>
      <c r="BX380" s="3">
        <f t="array" ref="BX380">INDEX($CI$3:$EP$26,MATCH($BV380,$CH$3:$CH$26,0),MATCH(BX$1&amp;$BU380,$CI$1:$EP$1&amp;$CI$2:$EP$2,0))*VLOOKUP($BT380,$C$17:$M$20,COUNTBLANK($D$15:E$15)+1,FALSE)</f>
        <v>0</v>
      </c>
      <c r="BY380" s="3">
        <f t="array" ref="BY380">INDEX($CI$3:$EP$26,MATCH($BV380,$CH$3:$CH$26,0),MATCH(BY$1&amp;$BU380,$CI$1:$EP$1&amp;$CI$2:$EP$2,0))*VLOOKUP($BT380,$C$17:$M$20,COUNTBLANK($D$15:F$15)+1,FALSE)</f>
        <v>720</v>
      </c>
      <c r="BZ380" s="3">
        <f t="array" ref="BZ380">INDEX($CI$3:$EP$26,MATCH($BV380,$CH$3:$CH$26,0),MATCH(BZ$1&amp;$BU380,$CI$1:$EP$1&amp;$CI$2:$EP$2,0))*VLOOKUP($BT380,$C$17:$M$20,COUNTBLANK($D$15:G$15)+1,FALSE)</f>
        <v>0</v>
      </c>
      <c r="CA380" s="3">
        <f t="array" ref="CA380">INDEX($CI$3:$EP$26,MATCH($BV380,$CH$3:$CH$26,0),MATCH(CA$1&amp;$BU380,$CI$1:$EP$1&amp;$CI$2:$EP$2,0))*VLOOKUP($BT380,$C$17:$M$20,COUNTBLANK($D$15:H$15)+1,FALSE)</f>
        <v>0</v>
      </c>
      <c r="CB380" s="3">
        <f t="array" ref="CB380">INDEX($CI$3:$EP$26,MATCH($BV380,$CH$3:$CH$26,0),MATCH(CB$1&amp;$BU380,$CI$1:$EP$1&amp;$CI$2:$EP$2,0))*VLOOKUP($BT380,$C$17:$M$20,COUNTBLANK($D$15:I$15)+1,FALSE)</f>
        <v>0</v>
      </c>
      <c r="CC380" s="3">
        <f t="array" ref="CC380">INDEX($CI$3:$EP$26,MATCH($BV380,$CH$3:$CH$26,0),MATCH(CC$1&amp;$BU380,$CI$1:$EP$1&amp;$CI$2:$EP$2,0))*VLOOKUP($BT380,$C$17:$M$20,COUNTBLANK($D$15:J$15)+1,FALSE)</f>
        <v>0.1</v>
      </c>
      <c r="CD380" s="3">
        <f t="array" ref="CD380">INDEX($CI$3:$EP$26,MATCH($BV380,$CH$3:$CH$26,0),MATCH(CD$1&amp;$BU380,$CI$1:$EP$1&amp;$CI$2:$EP$2,0))*VLOOKUP($BT380,$C$17:$M$20,COUNTBLANK($D$15:K$15)+1,FALSE)</f>
        <v>0.1</v>
      </c>
      <c r="CE380" s="3">
        <f t="array" ref="CE380">INDEX($CI$3:$EP$26,MATCH($BV380,$CH$3:$CH$26,0),MATCH(CE$1&amp;$BU380,$CI$1:$EP$1&amp;$CI$2:$EP$2,0))*VLOOKUP($BT380,$C$17:$M$20,COUNTBLANK($D$15:L$15)+1,FALSE)</f>
        <v>0</v>
      </c>
      <c r="CF380" s="3">
        <f t="array" ref="CF380">INDEX($CI$3:$EP$26,MATCH($BV380,$CH$3:$CH$26,0),MATCH(CF$1&amp;$BU380,$CI$1:$EP$1&amp;$CI$2:$EP$2,0))*VLOOKUP($BT380,$C$17:$M$20,COUNTBLANK($D$15:M$15)+1,FALSE)</f>
        <v>0</v>
      </c>
    </row>
    <row r="381" spans="56:84" x14ac:dyDescent="0.2">
      <c r="BD381" t="s">
        <v>421</v>
      </c>
      <c r="BE381">
        <v>1</v>
      </c>
      <c r="BF381">
        <f t="shared" si="174"/>
        <v>1</v>
      </c>
      <c r="BG381" s="1">
        <f t="shared" si="176"/>
        <v>19</v>
      </c>
      <c r="BH381" s="3">
        <f t="array" ref="BH381">INDEX($D$21:$M$44,MATCH($BD381&amp;$BF381,$C$21:$C$44&amp;$B$21:$B$44,0),MATCH(BH$1,$D$16:$M$16,0))+VLOOKUP($BE381,战斗属性模型!$K$22:$O$24,BH$2,FALSE)*INDEX($BW$3:$CF$578,MATCH($BD381&amp;$BF381&amp;$BG381,$BT$3:$BT$578&amp;$BU$3:$BU$578&amp;$BV$3:$BV$578,0),MATCH(BH$1,$BW$1:$CF$1,0))</f>
        <v>184</v>
      </c>
      <c r="BI381" s="3">
        <f t="array" ref="BI381">INDEX($D$21:$M$44,MATCH($BD381&amp;$BF381,$C$21:$C$44&amp;$B$21:$B$44,0),MATCH(BI$1,$D$16:$M$16,0))+VLOOKUP($BE381,战斗属性模型!$K$22:$O$24,BI$2,FALSE)*INDEX($BW$3:$CF$578,MATCH($BD381&amp;$BF381&amp;$BG381,$BT$3:$BT$578&amp;$BU$3:$BU$578&amp;$BV$3:$BV$578,0),MATCH(BI$1,$BW$1:$CF$1,0))</f>
        <v>0</v>
      </c>
      <c r="BJ381" s="3">
        <f t="array" ref="BJ381">INDEX($D$21:$M$44,MATCH($BD381&amp;$BF381,$C$21:$C$44&amp;$B$21:$B$44,0),MATCH(BJ$1,$D$16:$M$16,0))+VLOOKUP($BE381,战斗属性模型!$K$22:$O$24,BJ$2,FALSE)*INDEX($BW$3:$CF$578,MATCH($BD381&amp;$BF381&amp;$BG381,$BT$3:$BT$578&amp;$BU$3:$BU$578&amp;$BV$3:$BV$578,0),MATCH(BJ$1,$BW$1:$CF$1,0))</f>
        <v>428.8</v>
      </c>
      <c r="BK381" s="3">
        <f t="array" ref="BK381">INDEX($D$21:$M$44,MATCH($BD381&amp;$BF381,$C$21:$C$44&amp;$B$21:$B$44,0),MATCH(BK$1,$D$16:$M$16,0))+VLOOKUP($BE381,战斗属性模型!$K$22:$O$24,BK$2,FALSE)*INDEX($BW$3:$CF$578,MATCH($BD381&amp;$BF381&amp;$BG381,$BT$3:$BT$578&amp;$BU$3:$BU$578&amp;$BV$3:$BV$578,0),MATCH(BK$1,$BW$1:$CF$1,0))</f>
        <v>0</v>
      </c>
      <c r="BL381" s="3"/>
      <c r="BM381" s="3"/>
      <c r="BN381" s="3"/>
      <c r="BO381" s="3"/>
      <c r="BP381" s="3"/>
      <c r="BQ381" s="3"/>
      <c r="BT381" t="s">
        <v>421</v>
      </c>
      <c r="BU381">
        <f t="shared" si="173"/>
        <v>4</v>
      </c>
      <c r="BV381" s="1">
        <f t="shared" si="175"/>
        <v>19</v>
      </c>
      <c r="BW381" s="3">
        <f t="array" ref="BW381">INDEX($CI$3:$EP$26,MATCH($BV381,$CH$3:$CH$26,0),MATCH(BW$1&amp;$BU381,$CI$1:$EP$1&amp;$CI$2:$EP$2,0))*VLOOKUP($BT381,$C$17:$M$20,COUNTBLANK($D$15:D$15)+1,FALSE)</f>
        <v>380</v>
      </c>
      <c r="BX381" s="3">
        <f t="array" ref="BX381">INDEX($CI$3:$EP$26,MATCH($BV381,$CH$3:$CH$26,0),MATCH(BX$1&amp;$BU381,$CI$1:$EP$1&amp;$CI$2:$EP$2,0))*VLOOKUP($BT381,$C$17:$M$20,COUNTBLANK($D$15:E$15)+1,FALSE)</f>
        <v>0</v>
      </c>
      <c r="BY381" s="3">
        <f t="array" ref="BY381">INDEX($CI$3:$EP$26,MATCH($BV381,$CH$3:$CH$26,0),MATCH(BY$1&amp;$BU381,$CI$1:$EP$1&amp;$CI$2:$EP$2,0))*VLOOKUP($BT381,$C$17:$M$20,COUNTBLANK($D$15:F$15)+1,FALSE)</f>
        <v>760</v>
      </c>
      <c r="BZ381" s="3">
        <f t="array" ref="BZ381">INDEX($CI$3:$EP$26,MATCH($BV381,$CH$3:$CH$26,0),MATCH(BZ$1&amp;$BU381,$CI$1:$EP$1&amp;$CI$2:$EP$2,0))*VLOOKUP($BT381,$C$17:$M$20,COUNTBLANK($D$15:G$15)+1,FALSE)</f>
        <v>0</v>
      </c>
      <c r="CA381" s="3">
        <f t="array" ref="CA381">INDEX($CI$3:$EP$26,MATCH($BV381,$CH$3:$CH$26,0),MATCH(CA$1&amp;$BU381,$CI$1:$EP$1&amp;$CI$2:$EP$2,0))*VLOOKUP($BT381,$C$17:$M$20,COUNTBLANK($D$15:H$15)+1,FALSE)</f>
        <v>0</v>
      </c>
      <c r="CB381" s="3">
        <f t="array" ref="CB381">INDEX($CI$3:$EP$26,MATCH($BV381,$CH$3:$CH$26,0),MATCH(CB$1&amp;$BU381,$CI$1:$EP$1&amp;$CI$2:$EP$2,0))*VLOOKUP($BT381,$C$17:$M$20,COUNTBLANK($D$15:I$15)+1,FALSE)</f>
        <v>0</v>
      </c>
      <c r="CC381" s="3">
        <f t="array" ref="CC381">INDEX($CI$3:$EP$26,MATCH($BV381,$CH$3:$CH$26,0),MATCH(CC$1&amp;$BU381,$CI$1:$EP$1&amp;$CI$2:$EP$2,0))*VLOOKUP($BT381,$C$17:$M$20,COUNTBLANK($D$15:J$15)+1,FALSE)</f>
        <v>0.1</v>
      </c>
      <c r="CD381" s="3">
        <f t="array" ref="CD381">INDEX($CI$3:$EP$26,MATCH($BV381,$CH$3:$CH$26,0),MATCH(CD$1&amp;$BU381,$CI$1:$EP$1&amp;$CI$2:$EP$2,0))*VLOOKUP($BT381,$C$17:$M$20,COUNTBLANK($D$15:K$15)+1,FALSE)</f>
        <v>0.1</v>
      </c>
      <c r="CE381" s="3">
        <f t="array" ref="CE381">INDEX($CI$3:$EP$26,MATCH($BV381,$CH$3:$CH$26,0),MATCH(CE$1&amp;$BU381,$CI$1:$EP$1&amp;$CI$2:$EP$2,0))*VLOOKUP($BT381,$C$17:$M$20,COUNTBLANK($D$15:L$15)+1,FALSE)</f>
        <v>0</v>
      </c>
      <c r="CF381" s="3">
        <f t="array" ref="CF381">INDEX($CI$3:$EP$26,MATCH($BV381,$CH$3:$CH$26,0),MATCH(CF$1&amp;$BU381,$CI$1:$EP$1&amp;$CI$2:$EP$2,0))*VLOOKUP($BT381,$C$17:$M$20,COUNTBLANK($D$15:M$15)+1,FALSE)</f>
        <v>0</v>
      </c>
    </row>
    <row r="382" spans="56:84" x14ac:dyDescent="0.2">
      <c r="BD382" t="s">
        <v>421</v>
      </c>
      <c r="BE382">
        <v>1</v>
      </c>
      <c r="BF382">
        <f t="shared" si="174"/>
        <v>1</v>
      </c>
      <c r="BG382" s="1">
        <f t="shared" si="176"/>
        <v>20</v>
      </c>
      <c r="BH382" s="3">
        <f t="array" ref="BH382">INDEX($D$21:$M$44,MATCH($BD382&amp;$BF382,$C$21:$C$44&amp;$B$21:$B$44,0),MATCH(BH$1,$D$16:$M$16,0))+VLOOKUP($BE382,战斗属性模型!$K$22:$O$24,BH$2,FALSE)*INDEX($BW$3:$CF$578,MATCH($BD382&amp;$BF382&amp;$BG382,$BT$3:$BT$578&amp;$BU$3:$BU$578&amp;$BV$3:$BV$578,0),MATCH(BH$1,$BW$1:$CF$1,0))</f>
        <v>192</v>
      </c>
      <c r="BI382" s="3">
        <f t="array" ref="BI382">INDEX($D$21:$M$44,MATCH($BD382&amp;$BF382,$C$21:$C$44&amp;$B$21:$B$44,0),MATCH(BI$1,$D$16:$M$16,0))+VLOOKUP($BE382,战斗属性模型!$K$22:$O$24,BI$2,FALSE)*INDEX($BW$3:$CF$578,MATCH($BD382&amp;$BF382&amp;$BG382,$BT$3:$BT$578&amp;$BU$3:$BU$578&amp;$BV$3:$BV$578,0),MATCH(BI$1,$BW$1:$CF$1,0))</f>
        <v>0</v>
      </c>
      <c r="BJ382" s="3">
        <f t="array" ref="BJ382">INDEX($D$21:$M$44,MATCH($BD382&amp;$BF382,$C$21:$C$44&amp;$B$21:$B$44,0),MATCH(BJ$1,$D$16:$M$16,0))+VLOOKUP($BE382,战斗属性模型!$K$22:$O$24,BJ$2,FALSE)*INDEX($BW$3:$CF$578,MATCH($BD382&amp;$BF382&amp;$BG382,$BT$3:$BT$578&amp;$BU$3:$BU$578&amp;$BV$3:$BV$578,0),MATCH(BJ$1,$BW$1:$CF$1,0))</f>
        <v>448</v>
      </c>
      <c r="BK382" s="3">
        <f t="array" ref="BK382">INDEX($D$21:$M$44,MATCH($BD382&amp;$BF382,$C$21:$C$44&amp;$B$21:$B$44,0),MATCH(BK$1,$D$16:$M$16,0))+VLOOKUP($BE382,战斗属性模型!$K$22:$O$24,BK$2,FALSE)*INDEX($BW$3:$CF$578,MATCH($BD382&amp;$BF382&amp;$BG382,$BT$3:$BT$578&amp;$BU$3:$BU$578&amp;$BV$3:$BV$578,0),MATCH(BK$1,$BW$1:$CF$1,0))</f>
        <v>0</v>
      </c>
      <c r="BL382" s="3"/>
      <c r="BM382" s="3"/>
      <c r="BN382" s="3"/>
      <c r="BO382" s="3"/>
      <c r="BP382" s="3"/>
      <c r="BQ382" s="3"/>
      <c r="BT382" t="s">
        <v>421</v>
      </c>
      <c r="BU382">
        <f t="shared" si="173"/>
        <v>4</v>
      </c>
      <c r="BV382" s="1">
        <f t="shared" si="175"/>
        <v>20</v>
      </c>
      <c r="BW382" s="3">
        <f t="array" ref="BW382">INDEX($CI$3:$EP$26,MATCH($BV382,$CH$3:$CH$26,0),MATCH(BW$1&amp;$BU382,$CI$1:$EP$1&amp;$CI$2:$EP$2,0))*VLOOKUP($BT382,$C$17:$M$20,COUNTBLANK($D$15:D$15)+1,FALSE)</f>
        <v>400</v>
      </c>
      <c r="BX382" s="3">
        <f t="array" ref="BX382">INDEX($CI$3:$EP$26,MATCH($BV382,$CH$3:$CH$26,0),MATCH(BX$1&amp;$BU382,$CI$1:$EP$1&amp;$CI$2:$EP$2,0))*VLOOKUP($BT382,$C$17:$M$20,COUNTBLANK($D$15:E$15)+1,FALSE)</f>
        <v>0</v>
      </c>
      <c r="BY382" s="3">
        <f t="array" ref="BY382">INDEX($CI$3:$EP$26,MATCH($BV382,$CH$3:$CH$26,0),MATCH(BY$1&amp;$BU382,$CI$1:$EP$1&amp;$CI$2:$EP$2,0))*VLOOKUP($BT382,$C$17:$M$20,COUNTBLANK($D$15:F$15)+1,FALSE)</f>
        <v>800</v>
      </c>
      <c r="BZ382" s="3">
        <f t="array" ref="BZ382">INDEX($CI$3:$EP$26,MATCH($BV382,$CH$3:$CH$26,0),MATCH(BZ$1&amp;$BU382,$CI$1:$EP$1&amp;$CI$2:$EP$2,0))*VLOOKUP($BT382,$C$17:$M$20,COUNTBLANK($D$15:G$15)+1,FALSE)</f>
        <v>0</v>
      </c>
      <c r="CA382" s="3">
        <f t="array" ref="CA382">INDEX($CI$3:$EP$26,MATCH($BV382,$CH$3:$CH$26,0),MATCH(CA$1&amp;$BU382,$CI$1:$EP$1&amp;$CI$2:$EP$2,0))*VLOOKUP($BT382,$C$17:$M$20,COUNTBLANK($D$15:H$15)+1,FALSE)</f>
        <v>0</v>
      </c>
      <c r="CB382" s="3">
        <f t="array" ref="CB382">INDEX($CI$3:$EP$26,MATCH($BV382,$CH$3:$CH$26,0),MATCH(CB$1&amp;$BU382,$CI$1:$EP$1&amp;$CI$2:$EP$2,0))*VLOOKUP($BT382,$C$17:$M$20,COUNTBLANK($D$15:I$15)+1,FALSE)</f>
        <v>0</v>
      </c>
      <c r="CC382" s="3">
        <f t="array" ref="CC382">INDEX($CI$3:$EP$26,MATCH($BV382,$CH$3:$CH$26,0),MATCH(CC$1&amp;$BU382,$CI$1:$EP$1&amp;$CI$2:$EP$2,0))*VLOOKUP($BT382,$C$17:$M$20,COUNTBLANK($D$15:J$15)+1,FALSE)</f>
        <v>0.12500000000000003</v>
      </c>
      <c r="CD382" s="3">
        <f t="array" ref="CD382">INDEX($CI$3:$EP$26,MATCH($BV382,$CH$3:$CH$26,0),MATCH(CD$1&amp;$BU382,$CI$1:$EP$1&amp;$CI$2:$EP$2,0))*VLOOKUP($BT382,$C$17:$M$20,COUNTBLANK($D$15:K$15)+1,FALSE)</f>
        <v>0.12500000000000003</v>
      </c>
      <c r="CE382" s="3">
        <f t="array" ref="CE382">INDEX($CI$3:$EP$26,MATCH($BV382,$CH$3:$CH$26,0),MATCH(CE$1&amp;$BU382,$CI$1:$EP$1&amp;$CI$2:$EP$2,0))*VLOOKUP($BT382,$C$17:$M$20,COUNTBLANK($D$15:L$15)+1,FALSE)</f>
        <v>0</v>
      </c>
      <c r="CF382" s="3">
        <f t="array" ref="CF382">INDEX($CI$3:$EP$26,MATCH($BV382,$CH$3:$CH$26,0),MATCH(CF$1&amp;$BU382,$CI$1:$EP$1&amp;$CI$2:$EP$2,0))*VLOOKUP($BT382,$C$17:$M$20,COUNTBLANK($D$15:M$15)+1,FALSE)</f>
        <v>0</v>
      </c>
    </row>
    <row r="383" spans="56:84" x14ac:dyDescent="0.2">
      <c r="BD383" t="s">
        <v>421</v>
      </c>
      <c r="BE383">
        <v>1</v>
      </c>
      <c r="BF383">
        <f t="shared" si="174"/>
        <v>1</v>
      </c>
      <c r="BG383" s="1">
        <f t="shared" si="176"/>
        <v>21</v>
      </c>
      <c r="BH383" s="3">
        <f t="array" ref="BH383">INDEX($D$21:$M$44,MATCH($BD383&amp;$BF383,$C$21:$C$44&amp;$B$21:$B$44,0),MATCH(BH$1,$D$16:$M$16,0))+VLOOKUP($BE383,战斗属性模型!$K$22:$O$24,BH$2,FALSE)*INDEX($BW$3:$CF$578,MATCH($BD383&amp;$BF383&amp;$BG383,$BT$3:$BT$578&amp;$BU$3:$BU$578&amp;$BV$3:$BV$578,0),MATCH(BH$1,$BW$1:$CF$1,0))</f>
        <v>200</v>
      </c>
      <c r="BI383" s="3">
        <f t="array" ref="BI383">INDEX($D$21:$M$44,MATCH($BD383&amp;$BF383,$C$21:$C$44&amp;$B$21:$B$44,0),MATCH(BI$1,$D$16:$M$16,0))+VLOOKUP($BE383,战斗属性模型!$K$22:$O$24,BI$2,FALSE)*INDEX($BW$3:$CF$578,MATCH($BD383&amp;$BF383&amp;$BG383,$BT$3:$BT$578&amp;$BU$3:$BU$578&amp;$BV$3:$BV$578,0),MATCH(BI$1,$BW$1:$CF$1,0))</f>
        <v>0</v>
      </c>
      <c r="BJ383" s="3">
        <f t="array" ref="BJ383">INDEX($D$21:$M$44,MATCH($BD383&amp;$BF383,$C$21:$C$44&amp;$B$21:$B$44,0),MATCH(BJ$1,$D$16:$M$16,0))+VLOOKUP($BE383,战斗属性模型!$K$22:$O$24,BJ$2,FALSE)*INDEX($BW$3:$CF$578,MATCH($BD383&amp;$BF383&amp;$BG383,$BT$3:$BT$578&amp;$BU$3:$BU$578&amp;$BV$3:$BV$578,0),MATCH(BJ$1,$BW$1:$CF$1,0))</f>
        <v>467.2</v>
      </c>
      <c r="BK383" s="3">
        <f t="array" ref="BK383">INDEX($D$21:$M$44,MATCH($BD383&amp;$BF383,$C$21:$C$44&amp;$B$21:$B$44,0),MATCH(BK$1,$D$16:$M$16,0))+VLOOKUP($BE383,战斗属性模型!$K$22:$O$24,BK$2,FALSE)*INDEX($BW$3:$CF$578,MATCH($BD383&amp;$BF383&amp;$BG383,$BT$3:$BT$578&amp;$BU$3:$BU$578&amp;$BV$3:$BV$578,0),MATCH(BK$1,$BW$1:$CF$1,0))</f>
        <v>0</v>
      </c>
      <c r="BL383" s="3"/>
      <c r="BM383" s="3"/>
      <c r="BN383" s="3"/>
      <c r="BO383" s="3"/>
      <c r="BP383" s="3"/>
      <c r="BQ383" s="3"/>
      <c r="BT383" t="s">
        <v>421</v>
      </c>
      <c r="BU383">
        <f t="shared" si="173"/>
        <v>4</v>
      </c>
      <c r="BV383" s="1">
        <f t="shared" si="175"/>
        <v>21</v>
      </c>
      <c r="BW383" s="3">
        <f t="array" ref="BW383">INDEX($CI$3:$EP$26,MATCH($BV383,$CH$3:$CH$26,0),MATCH(BW$1&amp;$BU383,$CI$1:$EP$1&amp;$CI$2:$EP$2,0))*VLOOKUP($BT383,$C$17:$M$20,COUNTBLANK($D$15:D$15)+1,FALSE)</f>
        <v>420</v>
      </c>
      <c r="BX383" s="3">
        <f t="array" ref="BX383">INDEX($CI$3:$EP$26,MATCH($BV383,$CH$3:$CH$26,0),MATCH(BX$1&amp;$BU383,$CI$1:$EP$1&amp;$CI$2:$EP$2,0))*VLOOKUP($BT383,$C$17:$M$20,COUNTBLANK($D$15:E$15)+1,FALSE)</f>
        <v>0</v>
      </c>
      <c r="BY383" s="3">
        <f t="array" ref="BY383">INDEX($CI$3:$EP$26,MATCH($BV383,$CH$3:$CH$26,0),MATCH(BY$1&amp;$BU383,$CI$1:$EP$1&amp;$CI$2:$EP$2,0))*VLOOKUP($BT383,$C$17:$M$20,COUNTBLANK($D$15:F$15)+1,FALSE)</f>
        <v>840</v>
      </c>
      <c r="BZ383" s="3">
        <f t="array" ref="BZ383">INDEX($CI$3:$EP$26,MATCH($BV383,$CH$3:$CH$26,0),MATCH(BZ$1&amp;$BU383,$CI$1:$EP$1&amp;$CI$2:$EP$2,0))*VLOOKUP($BT383,$C$17:$M$20,COUNTBLANK($D$15:G$15)+1,FALSE)</f>
        <v>0</v>
      </c>
      <c r="CA383" s="3">
        <f t="array" ref="CA383">INDEX($CI$3:$EP$26,MATCH($BV383,$CH$3:$CH$26,0),MATCH(CA$1&amp;$BU383,$CI$1:$EP$1&amp;$CI$2:$EP$2,0))*VLOOKUP($BT383,$C$17:$M$20,COUNTBLANK($D$15:H$15)+1,FALSE)</f>
        <v>0</v>
      </c>
      <c r="CB383" s="3">
        <f t="array" ref="CB383">INDEX($CI$3:$EP$26,MATCH($BV383,$CH$3:$CH$26,0),MATCH(CB$1&amp;$BU383,$CI$1:$EP$1&amp;$CI$2:$EP$2,0))*VLOOKUP($BT383,$C$17:$M$20,COUNTBLANK($D$15:I$15)+1,FALSE)</f>
        <v>0</v>
      </c>
      <c r="CC383" s="3">
        <f t="array" ref="CC383">INDEX($CI$3:$EP$26,MATCH($BV383,$CH$3:$CH$26,0),MATCH(CC$1&amp;$BU383,$CI$1:$EP$1&amp;$CI$2:$EP$2,0))*VLOOKUP($BT383,$C$17:$M$20,COUNTBLANK($D$15:J$15)+1,FALSE)</f>
        <v>0.12500000000000003</v>
      </c>
      <c r="CD383" s="3">
        <f t="array" ref="CD383">INDEX($CI$3:$EP$26,MATCH($BV383,$CH$3:$CH$26,0),MATCH(CD$1&amp;$BU383,$CI$1:$EP$1&amp;$CI$2:$EP$2,0))*VLOOKUP($BT383,$C$17:$M$20,COUNTBLANK($D$15:K$15)+1,FALSE)</f>
        <v>0.12500000000000003</v>
      </c>
      <c r="CE383" s="3">
        <f t="array" ref="CE383">INDEX($CI$3:$EP$26,MATCH($BV383,$CH$3:$CH$26,0),MATCH(CE$1&amp;$BU383,$CI$1:$EP$1&amp;$CI$2:$EP$2,0))*VLOOKUP($BT383,$C$17:$M$20,COUNTBLANK($D$15:L$15)+1,FALSE)</f>
        <v>0</v>
      </c>
      <c r="CF383" s="3">
        <f t="array" ref="CF383">INDEX($CI$3:$EP$26,MATCH($BV383,$CH$3:$CH$26,0),MATCH(CF$1&amp;$BU383,$CI$1:$EP$1&amp;$CI$2:$EP$2,0))*VLOOKUP($BT383,$C$17:$M$20,COUNTBLANK($D$15:M$15)+1,FALSE)</f>
        <v>0</v>
      </c>
    </row>
    <row r="384" spans="56:84" x14ac:dyDescent="0.2">
      <c r="BD384" t="s">
        <v>421</v>
      </c>
      <c r="BE384">
        <v>1</v>
      </c>
      <c r="BF384">
        <f t="shared" si="174"/>
        <v>1</v>
      </c>
      <c r="BG384" s="1">
        <f t="shared" si="176"/>
        <v>22</v>
      </c>
      <c r="BH384" s="3">
        <f t="array" ref="BH384">INDEX($D$21:$M$44,MATCH($BD384&amp;$BF384,$C$21:$C$44&amp;$B$21:$B$44,0),MATCH(BH$1,$D$16:$M$16,0))+VLOOKUP($BE384,战斗属性模型!$K$22:$O$24,BH$2,FALSE)*INDEX($BW$3:$CF$578,MATCH($BD384&amp;$BF384&amp;$BG384,$BT$3:$BT$578&amp;$BU$3:$BU$578&amp;$BV$3:$BV$578,0),MATCH(BH$1,$BW$1:$CF$1,0))</f>
        <v>208</v>
      </c>
      <c r="BI384" s="3">
        <f t="array" ref="BI384">INDEX($D$21:$M$44,MATCH($BD384&amp;$BF384,$C$21:$C$44&amp;$B$21:$B$44,0),MATCH(BI$1,$D$16:$M$16,0))+VLOOKUP($BE384,战斗属性模型!$K$22:$O$24,BI$2,FALSE)*INDEX($BW$3:$CF$578,MATCH($BD384&amp;$BF384&amp;$BG384,$BT$3:$BT$578&amp;$BU$3:$BU$578&amp;$BV$3:$BV$578,0),MATCH(BI$1,$BW$1:$CF$1,0))</f>
        <v>0</v>
      </c>
      <c r="BJ384" s="3">
        <f t="array" ref="BJ384">INDEX($D$21:$M$44,MATCH($BD384&amp;$BF384,$C$21:$C$44&amp;$B$21:$B$44,0),MATCH(BJ$1,$D$16:$M$16,0))+VLOOKUP($BE384,战斗属性模型!$K$22:$O$24,BJ$2,FALSE)*INDEX($BW$3:$CF$578,MATCH($BD384&amp;$BF384&amp;$BG384,$BT$3:$BT$578&amp;$BU$3:$BU$578&amp;$BV$3:$BV$578,0),MATCH(BJ$1,$BW$1:$CF$1,0))</f>
        <v>486.4</v>
      </c>
      <c r="BK384" s="3">
        <f t="array" ref="BK384">INDEX($D$21:$M$44,MATCH($BD384&amp;$BF384,$C$21:$C$44&amp;$B$21:$B$44,0),MATCH(BK$1,$D$16:$M$16,0))+VLOOKUP($BE384,战斗属性模型!$K$22:$O$24,BK$2,FALSE)*INDEX($BW$3:$CF$578,MATCH($BD384&amp;$BF384&amp;$BG384,$BT$3:$BT$578&amp;$BU$3:$BU$578&amp;$BV$3:$BV$578,0),MATCH(BK$1,$BW$1:$CF$1,0))</f>
        <v>0</v>
      </c>
      <c r="BL384" s="3"/>
      <c r="BM384" s="3"/>
      <c r="BN384" s="3"/>
      <c r="BO384" s="3"/>
      <c r="BP384" s="3"/>
      <c r="BQ384" s="3"/>
      <c r="BT384" t="s">
        <v>421</v>
      </c>
      <c r="BU384">
        <f t="shared" si="173"/>
        <v>4</v>
      </c>
      <c r="BV384" s="1">
        <f t="shared" si="175"/>
        <v>22</v>
      </c>
      <c r="BW384" s="3">
        <f t="array" ref="BW384">INDEX($CI$3:$EP$26,MATCH($BV384,$CH$3:$CH$26,0),MATCH(BW$1&amp;$BU384,$CI$1:$EP$1&amp;$CI$2:$EP$2,0))*VLOOKUP($BT384,$C$17:$M$20,COUNTBLANK($D$15:D$15)+1,FALSE)</f>
        <v>440</v>
      </c>
      <c r="BX384" s="3">
        <f t="array" ref="BX384">INDEX($CI$3:$EP$26,MATCH($BV384,$CH$3:$CH$26,0),MATCH(BX$1&amp;$BU384,$CI$1:$EP$1&amp;$CI$2:$EP$2,0))*VLOOKUP($BT384,$C$17:$M$20,COUNTBLANK($D$15:E$15)+1,FALSE)</f>
        <v>0</v>
      </c>
      <c r="BY384" s="3">
        <f t="array" ref="BY384">INDEX($CI$3:$EP$26,MATCH($BV384,$CH$3:$CH$26,0),MATCH(BY$1&amp;$BU384,$CI$1:$EP$1&amp;$CI$2:$EP$2,0))*VLOOKUP($BT384,$C$17:$M$20,COUNTBLANK($D$15:F$15)+1,FALSE)</f>
        <v>880</v>
      </c>
      <c r="BZ384" s="3">
        <f t="array" ref="BZ384">INDEX($CI$3:$EP$26,MATCH($BV384,$CH$3:$CH$26,0),MATCH(BZ$1&amp;$BU384,$CI$1:$EP$1&amp;$CI$2:$EP$2,0))*VLOOKUP($BT384,$C$17:$M$20,COUNTBLANK($D$15:G$15)+1,FALSE)</f>
        <v>0</v>
      </c>
      <c r="CA384" s="3">
        <f t="array" ref="CA384">INDEX($CI$3:$EP$26,MATCH($BV384,$CH$3:$CH$26,0),MATCH(CA$1&amp;$BU384,$CI$1:$EP$1&amp;$CI$2:$EP$2,0))*VLOOKUP($BT384,$C$17:$M$20,COUNTBLANK($D$15:H$15)+1,FALSE)</f>
        <v>0</v>
      </c>
      <c r="CB384" s="3">
        <f t="array" ref="CB384">INDEX($CI$3:$EP$26,MATCH($BV384,$CH$3:$CH$26,0),MATCH(CB$1&amp;$BU384,$CI$1:$EP$1&amp;$CI$2:$EP$2,0))*VLOOKUP($BT384,$C$17:$M$20,COUNTBLANK($D$15:I$15)+1,FALSE)</f>
        <v>0</v>
      </c>
      <c r="CC384" s="3">
        <f t="array" ref="CC384">INDEX($CI$3:$EP$26,MATCH($BV384,$CH$3:$CH$26,0),MATCH(CC$1&amp;$BU384,$CI$1:$EP$1&amp;$CI$2:$EP$2,0))*VLOOKUP($BT384,$C$17:$M$20,COUNTBLANK($D$15:J$15)+1,FALSE)</f>
        <v>0.12500000000000003</v>
      </c>
      <c r="CD384" s="3">
        <f t="array" ref="CD384">INDEX($CI$3:$EP$26,MATCH($BV384,$CH$3:$CH$26,0),MATCH(CD$1&amp;$BU384,$CI$1:$EP$1&amp;$CI$2:$EP$2,0))*VLOOKUP($BT384,$C$17:$M$20,COUNTBLANK($D$15:K$15)+1,FALSE)</f>
        <v>0.12500000000000003</v>
      </c>
      <c r="CE384" s="3">
        <f t="array" ref="CE384">INDEX($CI$3:$EP$26,MATCH($BV384,$CH$3:$CH$26,0),MATCH(CE$1&amp;$BU384,$CI$1:$EP$1&amp;$CI$2:$EP$2,0))*VLOOKUP($BT384,$C$17:$M$20,COUNTBLANK($D$15:L$15)+1,FALSE)</f>
        <v>0</v>
      </c>
      <c r="CF384" s="3">
        <f t="array" ref="CF384">INDEX($CI$3:$EP$26,MATCH($BV384,$CH$3:$CH$26,0),MATCH(CF$1&amp;$BU384,$CI$1:$EP$1&amp;$CI$2:$EP$2,0))*VLOOKUP($BT384,$C$17:$M$20,COUNTBLANK($D$15:M$15)+1,FALSE)</f>
        <v>0</v>
      </c>
    </row>
    <row r="385" spans="56:84" x14ac:dyDescent="0.2">
      <c r="BD385" t="s">
        <v>421</v>
      </c>
      <c r="BE385">
        <v>1</v>
      </c>
      <c r="BF385">
        <f t="shared" si="174"/>
        <v>1</v>
      </c>
      <c r="BG385" s="1">
        <f t="shared" si="176"/>
        <v>23</v>
      </c>
      <c r="BH385" s="3">
        <f t="array" ref="BH385">INDEX($D$21:$M$44,MATCH($BD385&amp;$BF385,$C$21:$C$44&amp;$B$21:$B$44,0),MATCH(BH$1,$D$16:$M$16,0))+VLOOKUP($BE385,战斗属性模型!$K$22:$O$24,BH$2,FALSE)*INDEX($BW$3:$CF$578,MATCH($BD385&amp;$BF385&amp;$BG385,$BT$3:$BT$578&amp;$BU$3:$BU$578&amp;$BV$3:$BV$578,0),MATCH(BH$1,$BW$1:$CF$1,0))</f>
        <v>216</v>
      </c>
      <c r="BI385" s="3">
        <f t="array" ref="BI385">INDEX($D$21:$M$44,MATCH($BD385&amp;$BF385,$C$21:$C$44&amp;$B$21:$B$44,0),MATCH(BI$1,$D$16:$M$16,0))+VLOOKUP($BE385,战斗属性模型!$K$22:$O$24,BI$2,FALSE)*INDEX($BW$3:$CF$578,MATCH($BD385&amp;$BF385&amp;$BG385,$BT$3:$BT$578&amp;$BU$3:$BU$578&amp;$BV$3:$BV$578,0),MATCH(BI$1,$BW$1:$CF$1,0))</f>
        <v>0</v>
      </c>
      <c r="BJ385" s="3">
        <f t="array" ref="BJ385">INDEX($D$21:$M$44,MATCH($BD385&amp;$BF385,$C$21:$C$44&amp;$B$21:$B$44,0),MATCH(BJ$1,$D$16:$M$16,0))+VLOOKUP($BE385,战斗属性模型!$K$22:$O$24,BJ$2,FALSE)*INDEX($BW$3:$CF$578,MATCH($BD385&amp;$BF385&amp;$BG385,$BT$3:$BT$578&amp;$BU$3:$BU$578&amp;$BV$3:$BV$578,0),MATCH(BJ$1,$BW$1:$CF$1,0))</f>
        <v>505.59999999999997</v>
      </c>
      <c r="BK385" s="3">
        <f t="array" ref="BK385">INDEX($D$21:$M$44,MATCH($BD385&amp;$BF385,$C$21:$C$44&amp;$B$21:$B$44,0),MATCH(BK$1,$D$16:$M$16,0))+VLOOKUP($BE385,战斗属性模型!$K$22:$O$24,BK$2,FALSE)*INDEX($BW$3:$CF$578,MATCH($BD385&amp;$BF385&amp;$BG385,$BT$3:$BT$578&amp;$BU$3:$BU$578&amp;$BV$3:$BV$578,0),MATCH(BK$1,$BW$1:$CF$1,0))</f>
        <v>0</v>
      </c>
      <c r="BL385" s="3"/>
      <c r="BM385" s="3"/>
      <c r="BN385" s="3"/>
      <c r="BO385" s="3"/>
      <c r="BP385" s="3"/>
      <c r="BQ385" s="3"/>
      <c r="BT385" t="s">
        <v>421</v>
      </c>
      <c r="BU385">
        <f t="shared" si="173"/>
        <v>4</v>
      </c>
      <c r="BV385" s="1">
        <f t="shared" si="175"/>
        <v>23</v>
      </c>
      <c r="BW385" s="3">
        <f t="array" ref="BW385">INDEX($CI$3:$EP$26,MATCH($BV385,$CH$3:$CH$26,0),MATCH(BW$1&amp;$BU385,$CI$1:$EP$1&amp;$CI$2:$EP$2,0))*VLOOKUP($BT385,$C$17:$M$20,COUNTBLANK($D$15:D$15)+1,FALSE)</f>
        <v>460</v>
      </c>
      <c r="BX385" s="3">
        <f t="array" ref="BX385">INDEX($CI$3:$EP$26,MATCH($BV385,$CH$3:$CH$26,0),MATCH(BX$1&amp;$BU385,$CI$1:$EP$1&amp;$CI$2:$EP$2,0))*VLOOKUP($BT385,$C$17:$M$20,COUNTBLANK($D$15:E$15)+1,FALSE)</f>
        <v>0</v>
      </c>
      <c r="BY385" s="3">
        <f t="array" ref="BY385">INDEX($CI$3:$EP$26,MATCH($BV385,$CH$3:$CH$26,0),MATCH(BY$1&amp;$BU385,$CI$1:$EP$1&amp;$CI$2:$EP$2,0))*VLOOKUP($BT385,$C$17:$M$20,COUNTBLANK($D$15:F$15)+1,FALSE)</f>
        <v>920</v>
      </c>
      <c r="BZ385" s="3">
        <f t="array" ref="BZ385">INDEX($CI$3:$EP$26,MATCH($BV385,$CH$3:$CH$26,0),MATCH(BZ$1&amp;$BU385,$CI$1:$EP$1&amp;$CI$2:$EP$2,0))*VLOOKUP($BT385,$C$17:$M$20,COUNTBLANK($D$15:G$15)+1,FALSE)</f>
        <v>0</v>
      </c>
      <c r="CA385" s="3">
        <f t="array" ref="CA385">INDEX($CI$3:$EP$26,MATCH($BV385,$CH$3:$CH$26,0),MATCH(CA$1&amp;$BU385,$CI$1:$EP$1&amp;$CI$2:$EP$2,0))*VLOOKUP($BT385,$C$17:$M$20,COUNTBLANK($D$15:H$15)+1,FALSE)</f>
        <v>0</v>
      </c>
      <c r="CB385" s="3">
        <f t="array" ref="CB385">INDEX($CI$3:$EP$26,MATCH($BV385,$CH$3:$CH$26,0),MATCH(CB$1&amp;$BU385,$CI$1:$EP$1&amp;$CI$2:$EP$2,0))*VLOOKUP($BT385,$C$17:$M$20,COUNTBLANK($D$15:I$15)+1,FALSE)</f>
        <v>0</v>
      </c>
      <c r="CC385" s="3">
        <f t="array" ref="CC385">INDEX($CI$3:$EP$26,MATCH($BV385,$CH$3:$CH$26,0),MATCH(CC$1&amp;$BU385,$CI$1:$EP$1&amp;$CI$2:$EP$2,0))*VLOOKUP($BT385,$C$17:$M$20,COUNTBLANK($D$15:J$15)+1,FALSE)</f>
        <v>0.12500000000000003</v>
      </c>
      <c r="CD385" s="3">
        <f t="array" ref="CD385">INDEX($CI$3:$EP$26,MATCH($BV385,$CH$3:$CH$26,0),MATCH(CD$1&amp;$BU385,$CI$1:$EP$1&amp;$CI$2:$EP$2,0))*VLOOKUP($BT385,$C$17:$M$20,COUNTBLANK($D$15:K$15)+1,FALSE)</f>
        <v>0.12500000000000003</v>
      </c>
      <c r="CE385" s="3">
        <f t="array" ref="CE385">INDEX($CI$3:$EP$26,MATCH($BV385,$CH$3:$CH$26,0),MATCH(CE$1&amp;$BU385,$CI$1:$EP$1&amp;$CI$2:$EP$2,0))*VLOOKUP($BT385,$C$17:$M$20,COUNTBLANK($D$15:L$15)+1,FALSE)</f>
        <v>0</v>
      </c>
      <c r="CF385" s="3">
        <f t="array" ref="CF385">INDEX($CI$3:$EP$26,MATCH($BV385,$CH$3:$CH$26,0),MATCH(CF$1&amp;$BU385,$CI$1:$EP$1&amp;$CI$2:$EP$2,0))*VLOOKUP($BT385,$C$17:$M$20,COUNTBLANK($D$15:M$15)+1,FALSE)</f>
        <v>0</v>
      </c>
    </row>
    <row r="386" spans="56:84" x14ac:dyDescent="0.2">
      <c r="BD386" t="s">
        <v>421</v>
      </c>
      <c r="BE386">
        <v>1</v>
      </c>
      <c r="BF386">
        <f t="shared" si="174"/>
        <v>1</v>
      </c>
      <c r="BG386" s="1">
        <f t="shared" si="176"/>
        <v>24</v>
      </c>
      <c r="BH386" s="3">
        <f t="array" ref="BH386">INDEX($D$21:$M$44,MATCH($BD386&amp;$BF386,$C$21:$C$44&amp;$B$21:$B$44,0),MATCH(BH$1,$D$16:$M$16,0))+VLOOKUP($BE386,战斗属性模型!$K$22:$O$24,BH$2,FALSE)*INDEX($BW$3:$CF$578,MATCH($BD386&amp;$BF386&amp;$BG386,$BT$3:$BT$578&amp;$BU$3:$BU$578&amp;$BV$3:$BV$578,0),MATCH(BH$1,$BW$1:$CF$1,0))</f>
        <v>224</v>
      </c>
      <c r="BI386" s="3">
        <f t="array" ref="BI386">INDEX($D$21:$M$44,MATCH($BD386&amp;$BF386,$C$21:$C$44&amp;$B$21:$B$44,0),MATCH(BI$1,$D$16:$M$16,0))+VLOOKUP($BE386,战斗属性模型!$K$22:$O$24,BI$2,FALSE)*INDEX($BW$3:$CF$578,MATCH($BD386&amp;$BF386&amp;$BG386,$BT$3:$BT$578&amp;$BU$3:$BU$578&amp;$BV$3:$BV$578,0),MATCH(BI$1,$BW$1:$CF$1,0))</f>
        <v>0</v>
      </c>
      <c r="BJ386" s="3">
        <f t="array" ref="BJ386">INDEX($D$21:$M$44,MATCH($BD386&amp;$BF386,$C$21:$C$44&amp;$B$21:$B$44,0),MATCH(BJ$1,$D$16:$M$16,0))+VLOOKUP($BE386,战斗属性模型!$K$22:$O$24,BJ$2,FALSE)*INDEX($BW$3:$CF$578,MATCH($BD386&amp;$BF386&amp;$BG386,$BT$3:$BT$578&amp;$BU$3:$BU$578&amp;$BV$3:$BV$578,0),MATCH(BJ$1,$BW$1:$CF$1,0))</f>
        <v>524.79999999999995</v>
      </c>
      <c r="BK386" s="3">
        <f t="array" ref="BK386">INDEX($D$21:$M$44,MATCH($BD386&amp;$BF386,$C$21:$C$44&amp;$B$21:$B$44,0),MATCH(BK$1,$D$16:$M$16,0))+VLOOKUP($BE386,战斗属性模型!$K$22:$O$24,BK$2,FALSE)*INDEX($BW$3:$CF$578,MATCH($BD386&amp;$BF386&amp;$BG386,$BT$3:$BT$578&amp;$BU$3:$BU$578&amp;$BV$3:$BV$578,0),MATCH(BK$1,$BW$1:$CF$1,0))</f>
        <v>0</v>
      </c>
      <c r="BL386" s="3"/>
      <c r="BM386" s="3"/>
      <c r="BN386" s="3"/>
      <c r="BO386" s="3"/>
      <c r="BP386" s="3"/>
      <c r="BQ386" s="3"/>
      <c r="BT386" t="s">
        <v>421</v>
      </c>
      <c r="BU386">
        <f t="shared" si="173"/>
        <v>4</v>
      </c>
      <c r="BV386" s="1">
        <f t="shared" si="175"/>
        <v>24</v>
      </c>
      <c r="BW386" s="3">
        <f t="array" ref="BW386">INDEX($CI$3:$EP$26,MATCH($BV386,$CH$3:$CH$26,0),MATCH(BW$1&amp;$BU386,$CI$1:$EP$1&amp;$CI$2:$EP$2,0))*VLOOKUP($BT386,$C$17:$M$20,COUNTBLANK($D$15:D$15)+1,FALSE)</f>
        <v>480</v>
      </c>
      <c r="BX386" s="3">
        <f t="array" ref="BX386">INDEX($CI$3:$EP$26,MATCH($BV386,$CH$3:$CH$26,0),MATCH(BX$1&amp;$BU386,$CI$1:$EP$1&amp;$CI$2:$EP$2,0))*VLOOKUP($BT386,$C$17:$M$20,COUNTBLANK($D$15:E$15)+1,FALSE)</f>
        <v>0</v>
      </c>
      <c r="BY386" s="3">
        <f t="array" ref="BY386">INDEX($CI$3:$EP$26,MATCH($BV386,$CH$3:$CH$26,0),MATCH(BY$1&amp;$BU386,$CI$1:$EP$1&amp;$CI$2:$EP$2,0))*VLOOKUP($BT386,$C$17:$M$20,COUNTBLANK($D$15:F$15)+1,FALSE)</f>
        <v>960</v>
      </c>
      <c r="BZ386" s="3">
        <f t="array" ref="BZ386">INDEX($CI$3:$EP$26,MATCH($BV386,$CH$3:$CH$26,0),MATCH(BZ$1&amp;$BU386,$CI$1:$EP$1&amp;$CI$2:$EP$2,0))*VLOOKUP($BT386,$C$17:$M$20,COUNTBLANK($D$15:G$15)+1,FALSE)</f>
        <v>0</v>
      </c>
      <c r="CA386" s="3">
        <f t="array" ref="CA386">INDEX($CI$3:$EP$26,MATCH($BV386,$CH$3:$CH$26,0),MATCH(CA$1&amp;$BU386,$CI$1:$EP$1&amp;$CI$2:$EP$2,0))*VLOOKUP($BT386,$C$17:$M$20,COUNTBLANK($D$15:H$15)+1,FALSE)</f>
        <v>0</v>
      </c>
      <c r="CB386" s="3">
        <f t="array" ref="CB386">INDEX($CI$3:$EP$26,MATCH($BV386,$CH$3:$CH$26,0),MATCH(CB$1&amp;$BU386,$CI$1:$EP$1&amp;$CI$2:$EP$2,0))*VLOOKUP($BT386,$C$17:$M$20,COUNTBLANK($D$15:I$15)+1,FALSE)</f>
        <v>0</v>
      </c>
      <c r="CC386" s="3">
        <f t="array" ref="CC386">INDEX($CI$3:$EP$26,MATCH($BV386,$CH$3:$CH$26,0),MATCH(CC$1&amp;$BU386,$CI$1:$EP$1&amp;$CI$2:$EP$2,0))*VLOOKUP($BT386,$C$17:$M$20,COUNTBLANK($D$15:J$15)+1,FALSE)</f>
        <v>0.15000000000000005</v>
      </c>
      <c r="CD386" s="3">
        <f t="array" ref="CD386">INDEX($CI$3:$EP$26,MATCH($BV386,$CH$3:$CH$26,0),MATCH(CD$1&amp;$BU386,$CI$1:$EP$1&amp;$CI$2:$EP$2,0))*VLOOKUP($BT386,$C$17:$M$20,COUNTBLANK($D$15:K$15)+1,FALSE)</f>
        <v>0.15000000000000005</v>
      </c>
      <c r="CE386" s="3">
        <f t="array" ref="CE386">INDEX($CI$3:$EP$26,MATCH($BV386,$CH$3:$CH$26,0),MATCH(CE$1&amp;$BU386,$CI$1:$EP$1&amp;$CI$2:$EP$2,0))*VLOOKUP($BT386,$C$17:$M$20,COUNTBLANK($D$15:L$15)+1,FALSE)</f>
        <v>0</v>
      </c>
      <c r="CF386" s="3">
        <f t="array" ref="CF386">INDEX($CI$3:$EP$26,MATCH($BV386,$CH$3:$CH$26,0),MATCH(CF$1&amp;$BU386,$CI$1:$EP$1&amp;$CI$2:$EP$2,0))*VLOOKUP($BT386,$C$17:$M$20,COUNTBLANK($D$15:M$15)+1,FALSE)</f>
        <v>0</v>
      </c>
    </row>
    <row r="387" spans="56:84" x14ac:dyDescent="0.2">
      <c r="BD387" t="s">
        <v>421</v>
      </c>
      <c r="BE387">
        <v>1</v>
      </c>
      <c r="BF387">
        <f t="shared" si="174"/>
        <v>2</v>
      </c>
      <c r="BG387" s="1">
        <f t="shared" si="176"/>
        <v>1</v>
      </c>
      <c r="BH387" s="3">
        <f t="array" ref="BH387">INDEX($D$21:$M$44,MATCH($BD387&amp;$BF387,$C$21:$C$44&amp;$B$21:$B$44,0),MATCH(BH$1,$D$16:$M$16,0))+VLOOKUP($BE387,战斗属性模型!$K$22:$O$24,BH$2,FALSE)*INDEX($BW$3:$CF$578,MATCH($BD387&amp;$BF387&amp;$BG387,$BT$3:$BT$578&amp;$BU$3:$BU$578&amp;$BV$3:$BV$578,0),MATCH(BH$1,$BW$1:$CF$1,0))</f>
        <v>60</v>
      </c>
      <c r="BI387" s="3">
        <f t="array" ref="BI387">INDEX($D$21:$M$44,MATCH($BD387&amp;$BF387,$C$21:$C$44&amp;$B$21:$B$44,0),MATCH(BI$1,$D$16:$M$16,0))+VLOOKUP($BE387,战斗属性模型!$K$22:$O$24,BI$2,FALSE)*INDEX($BW$3:$CF$578,MATCH($BD387&amp;$BF387&amp;$BG387,$BT$3:$BT$578&amp;$BU$3:$BU$578&amp;$BV$3:$BV$578,0),MATCH(BI$1,$BW$1:$CF$1,0))</f>
        <v>0</v>
      </c>
      <c r="BJ387" s="3">
        <f t="array" ref="BJ387">INDEX($D$21:$M$44,MATCH($BD387&amp;$BF387,$C$21:$C$44&amp;$B$21:$B$44,0),MATCH(BJ$1,$D$16:$M$16,0))+VLOOKUP($BE387,战斗属性模型!$K$22:$O$24,BJ$2,FALSE)*INDEX($BW$3:$CF$578,MATCH($BD387&amp;$BF387&amp;$BG387,$BT$3:$BT$578&amp;$BU$3:$BU$578&amp;$BV$3:$BV$578,0),MATCH(BJ$1,$BW$1:$CF$1,0))</f>
        <v>124.8</v>
      </c>
      <c r="BK387" s="3">
        <f t="array" ref="BK387">INDEX($D$21:$M$44,MATCH($BD387&amp;$BF387,$C$21:$C$44&amp;$B$21:$B$44,0),MATCH(BK$1,$D$16:$M$16,0))+VLOOKUP($BE387,战斗属性模型!$K$22:$O$24,BK$2,FALSE)*INDEX($BW$3:$CF$578,MATCH($BD387&amp;$BF387&amp;$BG387,$BT$3:$BT$578&amp;$BU$3:$BU$578&amp;$BV$3:$BV$578,0),MATCH(BK$1,$BW$1:$CF$1,0))</f>
        <v>0</v>
      </c>
      <c r="BL387" s="3"/>
      <c r="BM387" s="3"/>
      <c r="BN387" s="3"/>
      <c r="BO387" s="3"/>
      <c r="BP387" s="3"/>
      <c r="BQ387" s="3"/>
      <c r="BT387" t="s">
        <v>421</v>
      </c>
      <c r="BU387">
        <f t="shared" si="173"/>
        <v>5</v>
      </c>
      <c r="BV387" s="1">
        <f t="shared" si="175"/>
        <v>1</v>
      </c>
      <c r="BW387" s="3">
        <f t="array" ref="BW387">INDEX($CI$3:$EP$26,MATCH($BV387,$CH$3:$CH$26,0),MATCH(BW$1&amp;$BU387,$CI$1:$EP$1&amp;$CI$2:$EP$2,0))*VLOOKUP($BT387,$C$17:$M$20,COUNTBLANK($D$15:D$15)+1,FALSE)</f>
        <v>32</v>
      </c>
      <c r="BX387" s="3">
        <f t="array" ref="BX387">INDEX($CI$3:$EP$26,MATCH($BV387,$CH$3:$CH$26,0),MATCH(BX$1&amp;$BU387,$CI$1:$EP$1&amp;$CI$2:$EP$2,0))*VLOOKUP($BT387,$C$17:$M$20,COUNTBLANK($D$15:E$15)+1,FALSE)</f>
        <v>0</v>
      </c>
      <c r="BY387" s="3">
        <f t="array" ref="BY387">INDEX($CI$3:$EP$26,MATCH($BV387,$CH$3:$CH$26,0),MATCH(BY$1&amp;$BU387,$CI$1:$EP$1&amp;$CI$2:$EP$2,0))*VLOOKUP($BT387,$C$17:$M$20,COUNTBLANK($D$15:F$15)+1,FALSE)</f>
        <v>64</v>
      </c>
      <c r="BZ387" s="3">
        <f t="array" ref="BZ387">INDEX($CI$3:$EP$26,MATCH($BV387,$CH$3:$CH$26,0),MATCH(BZ$1&amp;$BU387,$CI$1:$EP$1&amp;$CI$2:$EP$2,0))*VLOOKUP($BT387,$C$17:$M$20,COUNTBLANK($D$15:G$15)+1,FALSE)</f>
        <v>0</v>
      </c>
      <c r="CA387" s="3">
        <f t="array" ref="CA387">INDEX($CI$3:$EP$26,MATCH($BV387,$CH$3:$CH$26,0),MATCH(CA$1&amp;$BU387,$CI$1:$EP$1&amp;$CI$2:$EP$2,0))*VLOOKUP($BT387,$C$17:$M$20,COUNTBLANK($D$15:H$15)+1,FALSE)</f>
        <v>0</v>
      </c>
      <c r="CB387" s="3">
        <f t="array" ref="CB387">INDEX($CI$3:$EP$26,MATCH($BV387,$CH$3:$CH$26,0),MATCH(CB$1&amp;$BU387,$CI$1:$EP$1&amp;$CI$2:$EP$2,0))*VLOOKUP($BT387,$C$17:$M$20,COUNTBLANK($D$15:I$15)+1,FALSE)</f>
        <v>0</v>
      </c>
      <c r="CC387" s="3">
        <f t="array" ref="CC387">INDEX($CI$3:$EP$26,MATCH($BV387,$CH$3:$CH$26,0),MATCH(CC$1&amp;$BU387,$CI$1:$EP$1&amp;$CI$2:$EP$2,0))*VLOOKUP($BT387,$C$17:$M$20,COUNTBLANK($D$15:J$15)+1,FALSE)</f>
        <v>0</v>
      </c>
      <c r="CD387" s="3">
        <f t="array" ref="CD387">INDEX($CI$3:$EP$26,MATCH($BV387,$CH$3:$CH$26,0),MATCH(CD$1&amp;$BU387,$CI$1:$EP$1&amp;$CI$2:$EP$2,0))*VLOOKUP($BT387,$C$17:$M$20,COUNTBLANK($D$15:K$15)+1,FALSE)</f>
        <v>0</v>
      </c>
      <c r="CE387" s="3">
        <f t="array" ref="CE387">INDEX($CI$3:$EP$26,MATCH($BV387,$CH$3:$CH$26,0),MATCH(CE$1&amp;$BU387,$CI$1:$EP$1&amp;$CI$2:$EP$2,0))*VLOOKUP($BT387,$C$17:$M$20,COUNTBLANK($D$15:L$15)+1,FALSE)</f>
        <v>0</v>
      </c>
      <c r="CF387" s="3">
        <f t="array" ref="CF387">INDEX($CI$3:$EP$26,MATCH($BV387,$CH$3:$CH$26,0),MATCH(CF$1&amp;$BU387,$CI$1:$EP$1&amp;$CI$2:$EP$2,0))*VLOOKUP($BT387,$C$17:$M$20,COUNTBLANK($D$15:M$15)+1,FALSE)</f>
        <v>0</v>
      </c>
    </row>
    <row r="388" spans="56:84" x14ac:dyDescent="0.2">
      <c r="BD388" t="s">
        <v>421</v>
      </c>
      <c r="BE388">
        <v>1</v>
      </c>
      <c r="BF388">
        <f t="shared" si="174"/>
        <v>2</v>
      </c>
      <c r="BG388" s="1">
        <f t="shared" si="176"/>
        <v>2</v>
      </c>
      <c r="BH388" s="3">
        <f t="array" ref="BH388">INDEX($D$21:$M$44,MATCH($BD388&amp;$BF388,$C$21:$C$44&amp;$B$21:$B$44,0),MATCH(BH$1,$D$16:$M$16,0))+VLOOKUP($BE388,战斗属性模型!$K$22:$O$24,BH$2,FALSE)*INDEX($BW$3:$CF$578,MATCH($BD388&amp;$BF388&amp;$BG388,$BT$3:$BT$578&amp;$BU$3:$BU$578&amp;$BV$3:$BV$578,0),MATCH(BH$1,$BW$1:$CF$1,0))</f>
        <v>72</v>
      </c>
      <c r="BI388" s="3">
        <f t="array" ref="BI388">INDEX($D$21:$M$44,MATCH($BD388&amp;$BF388,$C$21:$C$44&amp;$B$21:$B$44,0),MATCH(BI$1,$D$16:$M$16,0))+VLOOKUP($BE388,战斗属性模型!$K$22:$O$24,BI$2,FALSE)*INDEX($BW$3:$CF$578,MATCH($BD388&amp;$BF388&amp;$BG388,$BT$3:$BT$578&amp;$BU$3:$BU$578&amp;$BV$3:$BV$578,0),MATCH(BI$1,$BW$1:$CF$1,0))</f>
        <v>0</v>
      </c>
      <c r="BJ388" s="3">
        <f t="array" ref="BJ388">INDEX($D$21:$M$44,MATCH($BD388&amp;$BF388,$C$21:$C$44&amp;$B$21:$B$44,0),MATCH(BJ$1,$D$16:$M$16,0))+VLOOKUP($BE388,战斗属性模型!$K$22:$O$24,BJ$2,FALSE)*INDEX($BW$3:$CF$578,MATCH($BD388&amp;$BF388&amp;$BG388,$BT$3:$BT$578&amp;$BU$3:$BU$578&amp;$BV$3:$BV$578,0),MATCH(BJ$1,$BW$1:$CF$1,0))</f>
        <v>153.6</v>
      </c>
      <c r="BK388" s="3">
        <f t="array" ref="BK388">INDEX($D$21:$M$44,MATCH($BD388&amp;$BF388,$C$21:$C$44&amp;$B$21:$B$44,0),MATCH(BK$1,$D$16:$M$16,0))+VLOOKUP($BE388,战斗属性模型!$K$22:$O$24,BK$2,FALSE)*INDEX($BW$3:$CF$578,MATCH($BD388&amp;$BF388&amp;$BG388,$BT$3:$BT$578&amp;$BU$3:$BU$578&amp;$BV$3:$BV$578,0),MATCH(BK$1,$BW$1:$CF$1,0))</f>
        <v>0</v>
      </c>
      <c r="BL388" s="3"/>
      <c r="BM388" s="3"/>
      <c r="BN388" s="3"/>
      <c r="BO388" s="3"/>
      <c r="BP388" s="3"/>
      <c r="BQ388" s="3"/>
      <c r="BT388" t="s">
        <v>421</v>
      </c>
      <c r="BU388">
        <f t="shared" si="173"/>
        <v>5</v>
      </c>
      <c r="BV388" s="1">
        <f t="shared" si="175"/>
        <v>2</v>
      </c>
      <c r="BW388" s="3">
        <f t="array" ref="BW388">INDEX($CI$3:$EP$26,MATCH($BV388,$CH$3:$CH$26,0),MATCH(BW$1&amp;$BU388,$CI$1:$EP$1&amp;$CI$2:$EP$2,0))*VLOOKUP($BT388,$C$17:$M$20,COUNTBLANK($D$15:D$15)+1,FALSE)</f>
        <v>64</v>
      </c>
      <c r="BX388" s="3">
        <f t="array" ref="BX388">INDEX($CI$3:$EP$26,MATCH($BV388,$CH$3:$CH$26,0),MATCH(BX$1&amp;$BU388,$CI$1:$EP$1&amp;$CI$2:$EP$2,0))*VLOOKUP($BT388,$C$17:$M$20,COUNTBLANK($D$15:E$15)+1,FALSE)</f>
        <v>0</v>
      </c>
      <c r="BY388" s="3">
        <f t="array" ref="BY388">INDEX($CI$3:$EP$26,MATCH($BV388,$CH$3:$CH$26,0),MATCH(BY$1&amp;$BU388,$CI$1:$EP$1&amp;$CI$2:$EP$2,0))*VLOOKUP($BT388,$C$17:$M$20,COUNTBLANK($D$15:F$15)+1,FALSE)</f>
        <v>128</v>
      </c>
      <c r="BZ388" s="3">
        <f t="array" ref="BZ388">INDEX($CI$3:$EP$26,MATCH($BV388,$CH$3:$CH$26,0),MATCH(BZ$1&amp;$BU388,$CI$1:$EP$1&amp;$CI$2:$EP$2,0))*VLOOKUP($BT388,$C$17:$M$20,COUNTBLANK($D$15:G$15)+1,FALSE)</f>
        <v>0</v>
      </c>
      <c r="CA388" s="3">
        <f t="array" ref="CA388">INDEX($CI$3:$EP$26,MATCH($BV388,$CH$3:$CH$26,0),MATCH(CA$1&amp;$BU388,$CI$1:$EP$1&amp;$CI$2:$EP$2,0))*VLOOKUP($BT388,$C$17:$M$20,COUNTBLANK($D$15:H$15)+1,FALSE)</f>
        <v>0</v>
      </c>
      <c r="CB388" s="3">
        <f t="array" ref="CB388">INDEX($CI$3:$EP$26,MATCH($BV388,$CH$3:$CH$26,0),MATCH(CB$1&amp;$BU388,$CI$1:$EP$1&amp;$CI$2:$EP$2,0))*VLOOKUP($BT388,$C$17:$M$20,COUNTBLANK($D$15:I$15)+1,FALSE)</f>
        <v>0</v>
      </c>
      <c r="CC388" s="3">
        <f t="array" ref="CC388">INDEX($CI$3:$EP$26,MATCH($BV388,$CH$3:$CH$26,0),MATCH(CC$1&amp;$BU388,$CI$1:$EP$1&amp;$CI$2:$EP$2,0))*VLOOKUP($BT388,$C$17:$M$20,COUNTBLANK($D$15:J$15)+1,FALSE)</f>
        <v>0</v>
      </c>
      <c r="CD388" s="3">
        <f t="array" ref="CD388">INDEX($CI$3:$EP$26,MATCH($BV388,$CH$3:$CH$26,0),MATCH(CD$1&amp;$BU388,$CI$1:$EP$1&amp;$CI$2:$EP$2,0))*VLOOKUP($BT388,$C$17:$M$20,COUNTBLANK($D$15:K$15)+1,FALSE)</f>
        <v>0</v>
      </c>
      <c r="CE388" s="3">
        <f t="array" ref="CE388">INDEX($CI$3:$EP$26,MATCH($BV388,$CH$3:$CH$26,0),MATCH(CE$1&amp;$BU388,$CI$1:$EP$1&amp;$CI$2:$EP$2,0))*VLOOKUP($BT388,$C$17:$M$20,COUNTBLANK($D$15:L$15)+1,FALSE)</f>
        <v>0</v>
      </c>
      <c r="CF388" s="3">
        <f t="array" ref="CF388">INDEX($CI$3:$EP$26,MATCH($BV388,$CH$3:$CH$26,0),MATCH(CF$1&amp;$BU388,$CI$1:$EP$1&amp;$CI$2:$EP$2,0))*VLOOKUP($BT388,$C$17:$M$20,COUNTBLANK($D$15:M$15)+1,FALSE)</f>
        <v>0</v>
      </c>
    </row>
    <row r="389" spans="56:84" x14ac:dyDescent="0.2">
      <c r="BD389" t="s">
        <v>421</v>
      </c>
      <c r="BE389">
        <v>1</v>
      </c>
      <c r="BF389">
        <f t="shared" si="174"/>
        <v>2</v>
      </c>
      <c r="BG389" s="1">
        <f t="shared" si="176"/>
        <v>3</v>
      </c>
      <c r="BH389" s="3">
        <f t="array" ref="BH389">INDEX($D$21:$M$44,MATCH($BD389&amp;$BF389,$C$21:$C$44&amp;$B$21:$B$44,0),MATCH(BH$1,$D$16:$M$16,0))+VLOOKUP($BE389,战斗属性模型!$K$22:$O$24,BH$2,FALSE)*INDEX($BW$3:$CF$578,MATCH($BD389&amp;$BF389&amp;$BG389,$BT$3:$BT$578&amp;$BU$3:$BU$578&amp;$BV$3:$BV$578,0),MATCH(BH$1,$BW$1:$CF$1,0))</f>
        <v>84</v>
      </c>
      <c r="BI389" s="3">
        <f t="array" ref="BI389">INDEX($D$21:$M$44,MATCH($BD389&amp;$BF389,$C$21:$C$44&amp;$B$21:$B$44,0),MATCH(BI$1,$D$16:$M$16,0))+VLOOKUP($BE389,战斗属性模型!$K$22:$O$24,BI$2,FALSE)*INDEX($BW$3:$CF$578,MATCH($BD389&amp;$BF389&amp;$BG389,$BT$3:$BT$578&amp;$BU$3:$BU$578&amp;$BV$3:$BV$578,0),MATCH(BI$1,$BW$1:$CF$1,0))</f>
        <v>0</v>
      </c>
      <c r="BJ389" s="3">
        <f t="array" ref="BJ389">INDEX($D$21:$M$44,MATCH($BD389&amp;$BF389,$C$21:$C$44&amp;$B$21:$B$44,0),MATCH(BJ$1,$D$16:$M$16,0))+VLOOKUP($BE389,战斗属性模型!$K$22:$O$24,BJ$2,FALSE)*INDEX($BW$3:$CF$578,MATCH($BD389&amp;$BF389&amp;$BG389,$BT$3:$BT$578&amp;$BU$3:$BU$578&amp;$BV$3:$BV$578,0),MATCH(BJ$1,$BW$1:$CF$1,0))</f>
        <v>182.39999999999998</v>
      </c>
      <c r="BK389" s="3">
        <f t="array" ref="BK389">INDEX($D$21:$M$44,MATCH($BD389&amp;$BF389,$C$21:$C$44&amp;$B$21:$B$44,0),MATCH(BK$1,$D$16:$M$16,0))+VLOOKUP($BE389,战斗属性模型!$K$22:$O$24,BK$2,FALSE)*INDEX($BW$3:$CF$578,MATCH($BD389&amp;$BF389&amp;$BG389,$BT$3:$BT$578&amp;$BU$3:$BU$578&amp;$BV$3:$BV$578,0),MATCH(BK$1,$BW$1:$CF$1,0))</f>
        <v>0</v>
      </c>
      <c r="BL389" s="3"/>
      <c r="BM389" s="3"/>
      <c r="BN389" s="3"/>
      <c r="BO389" s="3"/>
      <c r="BP389" s="3"/>
      <c r="BQ389" s="3"/>
      <c r="BT389" t="s">
        <v>421</v>
      </c>
      <c r="BU389">
        <f t="shared" si="173"/>
        <v>5</v>
      </c>
      <c r="BV389" s="1">
        <f t="shared" si="175"/>
        <v>3</v>
      </c>
      <c r="BW389" s="3">
        <f t="array" ref="BW389">INDEX($CI$3:$EP$26,MATCH($BV389,$CH$3:$CH$26,0),MATCH(BW$1&amp;$BU389,$CI$1:$EP$1&amp;$CI$2:$EP$2,0))*VLOOKUP($BT389,$C$17:$M$20,COUNTBLANK($D$15:D$15)+1,FALSE)</f>
        <v>96</v>
      </c>
      <c r="BX389" s="3">
        <f t="array" ref="BX389">INDEX($CI$3:$EP$26,MATCH($BV389,$CH$3:$CH$26,0),MATCH(BX$1&amp;$BU389,$CI$1:$EP$1&amp;$CI$2:$EP$2,0))*VLOOKUP($BT389,$C$17:$M$20,COUNTBLANK($D$15:E$15)+1,FALSE)</f>
        <v>0</v>
      </c>
      <c r="BY389" s="3">
        <f t="array" ref="BY389">INDEX($CI$3:$EP$26,MATCH($BV389,$CH$3:$CH$26,0),MATCH(BY$1&amp;$BU389,$CI$1:$EP$1&amp;$CI$2:$EP$2,0))*VLOOKUP($BT389,$C$17:$M$20,COUNTBLANK($D$15:F$15)+1,FALSE)</f>
        <v>192</v>
      </c>
      <c r="BZ389" s="3">
        <f t="array" ref="BZ389">INDEX($CI$3:$EP$26,MATCH($BV389,$CH$3:$CH$26,0),MATCH(BZ$1&amp;$BU389,$CI$1:$EP$1&amp;$CI$2:$EP$2,0))*VLOOKUP($BT389,$C$17:$M$20,COUNTBLANK($D$15:G$15)+1,FALSE)</f>
        <v>0</v>
      </c>
      <c r="CA389" s="3">
        <f t="array" ref="CA389">INDEX($CI$3:$EP$26,MATCH($BV389,$CH$3:$CH$26,0),MATCH(CA$1&amp;$BU389,$CI$1:$EP$1&amp;$CI$2:$EP$2,0))*VLOOKUP($BT389,$C$17:$M$20,COUNTBLANK($D$15:H$15)+1,FALSE)</f>
        <v>0</v>
      </c>
      <c r="CB389" s="3">
        <f t="array" ref="CB389">INDEX($CI$3:$EP$26,MATCH($BV389,$CH$3:$CH$26,0),MATCH(CB$1&amp;$BU389,$CI$1:$EP$1&amp;$CI$2:$EP$2,0))*VLOOKUP($BT389,$C$17:$M$20,COUNTBLANK($D$15:I$15)+1,FALSE)</f>
        <v>0</v>
      </c>
      <c r="CC389" s="3">
        <f t="array" ref="CC389">INDEX($CI$3:$EP$26,MATCH($BV389,$CH$3:$CH$26,0),MATCH(CC$1&amp;$BU389,$CI$1:$EP$1&amp;$CI$2:$EP$2,0))*VLOOKUP($BT389,$C$17:$M$20,COUNTBLANK($D$15:J$15)+1,FALSE)</f>
        <v>0</v>
      </c>
      <c r="CD389" s="3">
        <f t="array" ref="CD389">INDEX($CI$3:$EP$26,MATCH($BV389,$CH$3:$CH$26,0),MATCH(CD$1&amp;$BU389,$CI$1:$EP$1&amp;$CI$2:$EP$2,0))*VLOOKUP($BT389,$C$17:$M$20,COUNTBLANK($D$15:K$15)+1,FALSE)</f>
        <v>0</v>
      </c>
      <c r="CE389" s="3">
        <f t="array" ref="CE389">INDEX($CI$3:$EP$26,MATCH($BV389,$CH$3:$CH$26,0),MATCH(CE$1&amp;$BU389,$CI$1:$EP$1&amp;$CI$2:$EP$2,0))*VLOOKUP($BT389,$C$17:$M$20,COUNTBLANK($D$15:L$15)+1,FALSE)</f>
        <v>0</v>
      </c>
      <c r="CF389" s="3">
        <f t="array" ref="CF389">INDEX($CI$3:$EP$26,MATCH($BV389,$CH$3:$CH$26,0),MATCH(CF$1&amp;$BU389,$CI$1:$EP$1&amp;$CI$2:$EP$2,0))*VLOOKUP($BT389,$C$17:$M$20,COUNTBLANK($D$15:M$15)+1,FALSE)</f>
        <v>0</v>
      </c>
    </row>
    <row r="390" spans="56:84" x14ac:dyDescent="0.2">
      <c r="BD390" t="s">
        <v>421</v>
      </c>
      <c r="BE390">
        <v>1</v>
      </c>
      <c r="BF390">
        <f t="shared" si="174"/>
        <v>2</v>
      </c>
      <c r="BG390" s="1">
        <f t="shared" si="176"/>
        <v>4</v>
      </c>
      <c r="BH390" s="3">
        <f t="array" ref="BH390">INDEX($D$21:$M$44,MATCH($BD390&amp;$BF390,$C$21:$C$44&amp;$B$21:$B$44,0),MATCH(BH$1,$D$16:$M$16,0))+VLOOKUP($BE390,战斗属性模型!$K$22:$O$24,BH$2,FALSE)*INDEX($BW$3:$CF$578,MATCH($BD390&amp;$BF390&amp;$BG390,$BT$3:$BT$578&amp;$BU$3:$BU$578&amp;$BV$3:$BV$578,0),MATCH(BH$1,$BW$1:$CF$1,0))</f>
        <v>96</v>
      </c>
      <c r="BI390" s="3">
        <f t="array" ref="BI390">INDEX($D$21:$M$44,MATCH($BD390&amp;$BF390,$C$21:$C$44&amp;$B$21:$B$44,0),MATCH(BI$1,$D$16:$M$16,0))+VLOOKUP($BE390,战斗属性模型!$K$22:$O$24,BI$2,FALSE)*INDEX($BW$3:$CF$578,MATCH($BD390&amp;$BF390&amp;$BG390,$BT$3:$BT$578&amp;$BU$3:$BU$578&amp;$BV$3:$BV$578,0),MATCH(BI$1,$BW$1:$CF$1,0))</f>
        <v>0</v>
      </c>
      <c r="BJ390" s="3">
        <f t="array" ref="BJ390">INDEX($D$21:$M$44,MATCH($BD390&amp;$BF390,$C$21:$C$44&amp;$B$21:$B$44,0),MATCH(BJ$1,$D$16:$M$16,0))+VLOOKUP($BE390,战斗属性模型!$K$22:$O$24,BJ$2,FALSE)*INDEX($BW$3:$CF$578,MATCH($BD390&amp;$BF390&amp;$BG390,$BT$3:$BT$578&amp;$BU$3:$BU$578&amp;$BV$3:$BV$578,0),MATCH(BJ$1,$BW$1:$CF$1,0))</f>
        <v>211.2</v>
      </c>
      <c r="BK390" s="3">
        <f t="array" ref="BK390">INDEX($D$21:$M$44,MATCH($BD390&amp;$BF390,$C$21:$C$44&amp;$B$21:$B$44,0),MATCH(BK$1,$D$16:$M$16,0))+VLOOKUP($BE390,战斗属性模型!$K$22:$O$24,BK$2,FALSE)*INDEX($BW$3:$CF$578,MATCH($BD390&amp;$BF390&amp;$BG390,$BT$3:$BT$578&amp;$BU$3:$BU$578&amp;$BV$3:$BV$578,0),MATCH(BK$1,$BW$1:$CF$1,0))</f>
        <v>0</v>
      </c>
      <c r="BL390" s="3"/>
      <c r="BM390" s="3"/>
      <c r="BN390" s="3"/>
      <c r="BO390" s="3"/>
      <c r="BP390" s="3"/>
      <c r="BQ390" s="3"/>
      <c r="BT390" t="s">
        <v>421</v>
      </c>
      <c r="BU390">
        <f t="shared" si="173"/>
        <v>5</v>
      </c>
      <c r="BV390" s="1">
        <f t="shared" si="175"/>
        <v>4</v>
      </c>
      <c r="BW390" s="3">
        <f t="array" ref="BW390">INDEX($CI$3:$EP$26,MATCH($BV390,$CH$3:$CH$26,0),MATCH(BW$1&amp;$BU390,$CI$1:$EP$1&amp;$CI$2:$EP$2,0))*VLOOKUP($BT390,$C$17:$M$20,COUNTBLANK($D$15:D$15)+1,FALSE)</f>
        <v>128</v>
      </c>
      <c r="BX390" s="3">
        <f t="array" ref="BX390">INDEX($CI$3:$EP$26,MATCH($BV390,$CH$3:$CH$26,0),MATCH(BX$1&amp;$BU390,$CI$1:$EP$1&amp;$CI$2:$EP$2,0))*VLOOKUP($BT390,$C$17:$M$20,COUNTBLANK($D$15:E$15)+1,FALSE)</f>
        <v>0</v>
      </c>
      <c r="BY390" s="3">
        <f t="array" ref="BY390">INDEX($CI$3:$EP$26,MATCH($BV390,$CH$3:$CH$26,0),MATCH(BY$1&amp;$BU390,$CI$1:$EP$1&amp;$CI$2:$EP$2,0))*VLOOKUP($BT390,$C$17:$M$20,COUNTBLANK($D$15:F$15)+1,FALSE)</f>
        <v>256</v>
      </c>
      <c r="BZ390" s="3">
        <f t="array" ref="BZ390">INDEX($CI$3:$EP$26,MATCH($BV390,$CH$3:$CH$26,0),MATCH(BZ$1&amp;$BU390,$CI$1:$EP$1&amp;$CI$2:$EP$2,0))*VLOOKUP($BT390,$C$17:$M$20,COUNTBLANK($D$15:G$15)+1,FALSE)</f>
        <v>0</v>
      </c>
      <c r="CA390" s="3">
        <f t="array" ref="CA390">INDEX($CI$3:$EP$26,MATCH($BV390,$CH$3:$CH$26,0),MATCH(CA$1&amp;$BU390,$CI$1:$EP$1&amp;$CI$2:$EP$2,0))*VLOOKUP($BT390,$C$17:$M$20,COUNTBLANK($D$15:H$15)+1,FALSE)</f>
        <v>0</v>
      </c>
      <c r="CB390" s="3">
        <f t="array" ref="CB390">INDEX($CI$3:$EP$26,MATCH($BV390,$CH$3:$CH$26,0),MATCH(CB$1&amp;$BU390,$CI$1:$EP$1&amp;$CI$2:$EP$2,0))*VLOOKUP($BT390,$C$17:$M$20,COUNTBLANK($D$15:I$15)+1,FALSE)</f>
        <v>0</v>
      </c>
      <c r="CC390" s="3">
        <f t="array" ref="CC390">INDEX($CI$3:$EP$26,MATCH($BV390,$CH$3:$CH$26,0),MATCH(CC$1&amp;$BU390,$CI$1:$EP$1&amp;$CI$2:$EP$2,0))*VLOOKUP($BT390,$C$17:$M$20,COUNTBLANK($D$15:J$15)+1,FALSE)</f>
        <v>0.04</v>
      </c>
      <c r="CD390" s="3">
        <f t="array" ref="CD390">INDEX($CI$3:$EP$26,MATCH($BV390,$CH$3:$CH$26,0),MATCH(CD$1&amp;$BU390,$CI$1:$EP$1&amp;$CI$2:$EP$2,0))*VLOOKUP($BT390,$C$17:$M$20,COUNTBLANK($D$15:K$15)+1,FALSE)</f>
        <v>0.04</v>
      </c>
      <c r="CE390" s="3">
        <f t="array" ref="CE390">INDEX($CI$3:$EP$26,MATCH($BV390,$CH$3:$CH$26,0),MATCH(CE$1&amp;$BU390,$CI$1:$EP$1&amp;$CI$2:$EP$2,0))*VLOOKUP($BT390,$C$17:$M$20,COUNTBLANK($D$15:L$15)+1,FALSE)</f>
        <v>0</v>
      </c>
      <c r="CF390" s="3">
        <f t="array" ref="CF390">INDEX($CI$3:$EP$26,MATCH($BV390,$CH$3:$CH$26,0),MATCH(CF$1&amp;$BU390,$CI$1:$EP$1&amp;$CI$2:$EP$2,0))*VLOOKUP($BT390,$C$17:$M$20,COUNTBLANK($D$15:M$15)+1,FALSE)</f>
        <v>0</v>
      </c>
    </row>
    <row r="391" spans="56:84" x14ac:dyDescent="0.2">
      <c r="BD391" t="s">
        <v>421</v>
      </c>
      <c r="BE391">
        <v>1</v>
      </c>
      <c r="BF391">
        <f t="shared" si="174"/>
        <v>2</v>
      </c>
      <c r="BG391" s="1">
        <f t="shared" si="176"/>
        <v>5</v>
      </c>
      <c r="BH391" s="3">
        <f t="array" ref="BH391">INDEX($D$21:$M$44,MATCH($BD391&amp;$BF391,$C$21:$C$44&amp;$B$21:$B$44,0),MATCH(BH$1,$D$16:$M$16,0))+VLOOKUP($BE391,战斗属性模型!$K$22:$O$24,BH$2,FALSE)*INDEX($BW$3:$CF$578,MATCH($BD391&amp;$BF391&amp;$BG391,$BT$3:$BT$578&amp;$BU$3:$BU$578&amp;$BV$3:$BV$578,0),MATCH(BH$1,$BW$1:$CF$1,0))</f>
        <v>108</v>
      </c>
      <c r="BI391" s="3">
        <f t="array" ref="BI391">INDEX($D$21:$M$44,MATCH($BD391&amp;$BF391,$C$21:$C$44&amp;$B$21:$B$44,0),MATCH(BI$1,$D$16:$M$16,0))+VLOOKUP($BE391,战斗属性模型!$K$22:$O$24,BI$2,FALSE)*INDEX($BW$3:$CF$578,MATCH($BD391&amp;$BF391&amp;$BG391,$BT$3:$BT$578&amp;$BU$3:$BU$578&amp;$BV$3:$BV$578,0),MATCH(BI$1,$BW$1:$CF$1,0))</f>
        <v>0</v>
      </c>
      <c r="BJ391" s="3">
        <f t="array" ref="BJ391">INDEX($D$21:$M$44,MATCH($BD391&amp;$BF391,$C$21:$C$44&amp;$B$21:$B$44,0),MATCH(BJ$1,$D$16:$M$16,0))+VLOOKUP($BE391,战斗属性模型!$K$22:$O$24,BJ$2,FALSE)*INDEX($BW$3:$CF$578,MATCH($BD391&amp;$BF391&amp;$BG391,$BT$3:$BT$578&amp;$BU$3:$BU$578&amp;$BV$3:$BV$578,0),MATCH(BJ$1,$BW$1:$CF$1,0))</f>
        <v>240</v>
      </c>
      <c r="BK391" s="3">
        <f t="array" ref="BK391">INDEX($D$21:$M$44,MATCH($BD391&amp;$BF391,$C$21:$C$44&amp;$B$21:$B$44,0),MATCH(BK$1,$D$16:$M$16,0))+VLOOKUP($BE391,战斗属性模型!$K$22:$O$24,BK$2,FALSE)*INDEX($BW$3:$CF$578,MATCH($BD391&amp;$BF391&amp;$BG391,$BT$3:$BT$578&amp;$BU$3:$BU$578&amp;$BV$3:$BV$578,0),MATCH(BK$1,$BW$1:$CF$1,0))</f>
        <v>0</v>
      </c>
      <c r="BL391" s="3"/>
      <c r="BM391" s="3"/>
      <c r="BN391" s="3"/>
      <c r="BO391" s="3"/>
      <c r="BP391" s="3"/>
      <c r="BQ391" s="3"/>
      <c r="BT391" t="s">
        <v>421</v>
      </c>
      <c r="BU391">
        <f t="shared" si="173"/>
        <v>5</v>
      </c>
      <c r="BV391" s="1">
        <f t="shared" si="175"/>
        <v>5</v>
      </c>
      <c r="BW391" s="3">
        <f t="array" ref="BW391">INDEX($CI$3:$EP$26,MATCH($BV391,$CH$3:$CH$26,0),MATCH(BW$1&amp;$BU391,$CI$1:$EP$1&amp;$CI$2:$EP$2,0))*VLOOKUP($BT391,$C$17:$M$20,COUNTBLANK($D$15:D$15)+1,FALSE)</f>
        <v>160</v>
      </c>
      <c r="BX391" s="3">
        <f t="array" ref="BX391">INDEX($CI$3:$EP$26,MATCH($BV391,$CH$3:$CH$26,0),MATCH(BX$1&amp;$BU391,$CI$1:$EP$1&amp;$CI$2:$EP$2,0))*VLOOKUP($BT391,$C$17:$M$20,COUNTBLANK($D$15:E$15)+1,FALSE)</f>
        <v>0</v>
      </c>
      <c r="BY391" s="3">
        <f t="array" ref="BY391">INDEX($CI$3:$EP$26,MATCH($BV391,$CH$3:$CH$26,0),MATCH(BY$1&amp;$BU391,$CI$1:$EP$1&amp;$CI$2:$EP$2,0))*VLOOKUP($BT391,$C$17:$M$20,COUNTBLANK($D$15:F$15)+1,FALSE)</f>
        <v>320</v>
      </c>
      <c r="BZ391" s="3">
        <f t="array" ref="BZ391">INDEX($CI$3:$EP$26,MATCH($BV391,$CH$3:$CH$26,0),MATCH(BZ$1&amp;$BU391,$CI$1:$EP$1&amp;$CI$2:$EP$2,0))*VLOOKUP($BT391,$C$17:$M$20,COUNTBLANK($D$15:G$15)+1,FALSE)</f>
        <v>0</v>
      </c>
      <c r="CA391" s="3">
        <f t="array" ref="CA391">INDEX($CI$3:$EP$26,MATCH($BV391,$CH$3:$CH$26,0),MATCH(CA$1&amp;$BU391,$CI$1:$EP$1&amp;$CI$2:$EP$2,0))*VLOOKUP($BT391,$C$17:$M$20,COUNTBLANK($D$15:H$15)+1,FALSE)</f>
        <v>0</v>
      </c>
      <c r="CB391" s="3">
        <f t="array" ref="CB391">INDEX($CI$3:$EP$26,MATCH($BV391,$CH$3:$CH$26,0),MATCH(CB$1&amp;$BU391,$CI$1:$EP$1&amp;$CI$2:$EP$2,0))*VLOOKUP($BT391,$C$17:$M$20,COUNTBLANK($D$15:I$15)+1,FALSE)</f>
        <v>0</v>
      </c>
      <c r="CC391" s="3">
        <f t="array" ref="CC391">INDEX($CI$3:$EP$26,MATCH($BV391,$CH$3:$CH$26,0),MATCH(CC$1&amp;$BU391,$CI$1:$EP$1&amp;$CI$2:$EP$2,0))*VLOOKUP($BT391,$C$17:$M$20,COUNTBLANK($D$15:J$15)+1,FALSE)</f>
        <v>0.04</v>
      </c>
      <c r="CD391" s="3">
        <f t="array" ref="CD391">INDEX($CI$3:$EP$26,MATCH($BV391,$CH$3:$CH$26,0),MATCH(CD$1&amp;$BU391,$CI$1:$EP$1&amp;$CI$2:$EP$2,0))*VLOOKUP($BT391,$C$17:$M$20,COUNTBLANK($D$15:K$15)+1,FALSE)</f>
        <v>0.04</v>
      </c>
      <c r="CE391" s="3">
        <f t="array" ref="CE391">INDEX($CI$3:$EP$26,MATCH($BV391,$CH$3:$CH$26,0),MATCH(CE$1&amp;$BU391,$CI$1:$EP$1&amp;$CI$2:$EP$2,0))*VLOOKUP($BT391,$C$17:$M$20,COUNTBLANK($D$15:L$15)+1,FALSE)</f>
        <v>0</v>
      </c>
      <c r="CF391" s="3">
        <f t="array" ref="CF391">INDEX($CI$3:$EP$26,MATCH($BV391,$CH$3:$CH$26,0),MATCH(CF$1&amp;$BU391,$CI$1:$EP$1&amp;$CI$2:$EP$2,0))*VLOOKUP($BT391,$C$17:$M$20,COUNTBLANK($D$15:M$15)+1,FALSE)</f>
        <v>0</v>
      </c>
    </row>
    <row r="392" spans="56:84" x14ac:dyDescent="0.2">
      <c r="BD392" t="s">
        <v>421</v>
      </c>
      <c r="BE392">
        <v>1</v>
      </c>
      <c r="BF392">
        <f t="shared" si="174"/>
        <v>2</v>
      </c>
      <c r="BG392" s="1">
        <f t="shared" si="176"/>
        <v>6</v>
      </c>
      <c r="BH392" s="3">
        <f t="array" ref="BH392">INDEX($D$21:$M$44,MATCH($BD392&amp;$BF392,$C$21:$C$44&amp;$B$21:$B$44,0),MATCH(BH$1,$D$16:$M$16,0))+VLOOKUP($BE392,战斗属性模型!$K$22:$O$24,BH$2,FALSE)*INDEX($BW$3:$CF$578,MATCH($BD392&amp;$BF392&amp;$BG392,$BT$3:$BT$578&amp;$BU$3:$BU$578&amp;$BV$3:$BV$578,0),MATCH(BH$1,$BW$1:$CF$1,0))</f>
        <v>120</v>
      </c>
      <c r="BI392" s="3">
        <f t="array" ref="BI392">INDEX($D$21:$M$44,MATCH($BD392&amp;$BF392,$C$21:$C$44&amp;$B$21:$B$44,0),MATCH(BI$1,$D$16:$M$16,0))+VLOOKUP($BE392,战斗属性模型!$K$22:$O$24,BI$2,FALSE)*INDEX($BW$3:$CF$578,MATCH($BD392&amp;$BF392&amp;$BG392,$BT$3:$BT$578&amp;$BU$3:$BU$578&amp;$BV$3:$BV$578,0),MATCH(BI$1,$BW$1:$CF$1,0))</f>
        <v>0</v>
      </c>
      <c r="BJ392" s="3">
        <f t="array" ref="BJ392">INDEX($D$21:$M$44,MATCH($BD392&amp;$BF392,$C$21:$C$44&amp;$B$21:$B$44,0),MATCH(BJ$1,$D$16:$M$16,0))+VLOOKUP($BE392,战斗属性模型!$K$22:$O$24,BJ$2,FALSE)*INDEX($BW$3:$CF$578,MATCH($BD392&amp;$BF392&amp;$BG392,$BT$3:$BT$578&amp;$BU$3:$BU$578&amp;$BV$3:$BV$578,0),MATCH(BJ$1,$BW$1:$CF$1,0))</f>
        <v>268.79999999999995</v>
      </c>
      <c r="BK392" s="3">
        <f t="array" ref="BK392">INDEX($D$21:$M$44,MATCH($BD392&amp;$BF392,$C$21:$C$44&amp;$B$21:$B$44,0),MATCH(BK$1,$D$16:$M$16,0))+VLOOKUP($BE392,战斗属性模型!$K$22:$O$24,BK$2,FALSE)*INDEX($BW$3:$CF$578,MATCH($BD392&amp;$BF392&amp;$BG392,$BT$3:$BT$578&amp;$BU$3:$BU$578&amp;$BV$3:$BV$578,0),MATCH(BK$1,$BW$1:$CF$1,0))</f>
        <v>0</v>
      </c>
      <c r="BL392" s="3"/>
      <c r="BM392" s="3"/>
      <c r="BN392" s="3"/>
      <c r="BO392" s="3"/>
      <c r="BP392" s="3"/>
      <c r="BQ392" s="3"/>
      <c r="BT392" t="s">
        <v>421</v>
      </c>
      <c r="BU392">
        <f t="shared" si="173"/>
        <v>5</v>
      </c>
      <c r="BV392" s="1">
        <f t="shared" si="175"/>
        <v>6</v>
      </c>
      <c r="BW392" s="3">
        <f t="array" ref="BW392">INDEX($CI$3:$EP$26,MATCH($BV392,$CH$3:$CH$26,0),MATCH(BW$1&amp;$BU392,$CI$1:$EP$1&amp;$CI$2:$EP$2,0))*VLOOKUP($BT392,$C$17:$M$20,COUNTBLANK($D$15:D$15)+1,FALSE)</f>
        <v>192</v>
      </c>
      <c r="BX392" s="3">
        <f t="array" ref="BX392">INDEX($CI$3:$EP$26,MATCH($BV392,$CH$3:$CH$26,0),MATCH(BX$1&amp;$BU392,$CI$1:$EP$1&amp;$CI$2:$EP$2,0))*VLOOKUP($BT392,$C$17:$M$20,COUNTBLANK($D$15:E$15)+1,FALSE)</f>
        <v>0</v>
      </c>
      <c r="BY392" s="3">
        <f t="array" ref="BY392">INDEX($CI$3:$EP$26,MATCH($BV392,$CH$3:$CH$26,0),MATCH(BY$1&amp;$BU392,$CI$1:$EP$1&amp;$CI$2:$EP$2,0))*VLOOKUP($BT392,$C$17:$M$20,COUNTBLANK($D$15:F$15)+1,FALSE)</f>
        <v>384</v>
      </c>
      <c r="BZ392" s="3">
        <f t="array" ref="BZ392">INDEX($CI$3:$EP$26,MATCH($BV392,$CH$3:$CH$26,0),MATCH(BZ$1&amp;$BU392,$CI$1:$EP$1&amp;$CI$2:$EP$2,0))*VLOOKUP($BT392,$C$17:$M$20,COUNTBLANK($D$15:G$15)+1,FALSE)</f>
        <v>0</v>
      </c>
      <c r="CA392" s="3">
        <f t="array" ref="CA392">INDEX($CI$3:$EP$26,MATCH($BV392,$CH$3:$CH$26,0),MATCH(CA$1&amp;$BU392,$CI$1:$EP$1&amp;$CI$2:$EP$2,0))*VLOOKUP($BT392,$C$17:$M$20,COUNTBLANK($D$15:H$15)+1,FALSE)</f>
        <v>0</v>
      </c>
      <c r="CB392" s="3">
        <f t="array" ref="CB392">INDEX($CI$3:$EP$26,MATCH($BV392,$CH$3:$CH$26,0),MATCH(CB$1&amp;$BU392,$CI$1:$EP$1&amp;$CI$2:$EP$2,0))*VLOOKUP($BT392,$C$17:$M$20,COUNTBLANK($D$15:I$15)+1,FALSE)</f>
        <v>0</v>
      </c>
      <c r="CC392" s="3">
        <f t="array" ref="CC392">INDEX($CI$3:$EP$26,MATCH($BV392,$CH$3:$CH$26,0),MATCH(CC$1&amp;$BU392,$CI$1:$EP$1&amp;$CI$2:$EP$2,0))*VLOOKUP($BT392,$C$17:$M$20,COUNTBLANK($D$15:J$15)+1,FALSE)</f>
        <v>0.04</v>
      </c>
      <c r="CD392" s="3">
        <f t="array" ref="CD392">INDEX($CI$3:$EP$26,MATCH($BV392,$CH$3:$CH$26,0),MATCH(CD$1&amp;$BU392,$CI$1:$EP$1&amp;$CI$2:$EP$2,0))*VLOOKUP($BT392,$C$17:$M$20,COUNTBLANK($D$15:K$15)+1,FALSE)</f>
        <v>0.04</v>
      </c>
      <c r="CE392" s="3">
        <f t="array" ref="CE392">INDEX($CI$3:$EP$26,MATCH($BV392,$CH$3:$CH$26,0),MATCH(CE$1&amp;$BU392,$CI$1:$EP$1&amp;$CI$2:$EP$2,0))*VLOOKUP($BT392,$C$17:$M$20,COUNTBLANK($D$15:L$15)+1,FALSE)</f>
        <v>0</v>
      </c>
      <c r="CF392" s="3">
        <f t="array" ref="CF392">INDEX($CI$3:$EP$26,MATCH($BV392,$CH$3:$CH$26,0),MATCH(CF$1&amp;$BU392,$CI$1:$EP$1&amp;$CI$2:$EP$2,0))*VLOOKUP($BT392,$C$17:$M$20,COUNTBLANK($D$15:M$15)+1,FALSE)</f>
        <v>0</v>
      </c>
    </row>
    <row r="393" spans="56:84" x14ac:dyDescent="0.2">
      <c r="BD393" t="s">
        <v>421</v>
      </c>
      <c r="BE393">
        <v>1</v>
      </c>
      <c r="BF393">
        <f t="shared" si="174"/>
        <v>2</v>
      </c>
      <c r="BG393" s="1">
        <f t="shared" si="176"/>
        <v>7</v>
      </c>
      <c r="BH393" s="3">
        <f t="array" ref="BH393">INDEX($D$21:$M$44,MATCH($BD393&amp;$BF393,$C$21:$C$44&amp;$B$21:$B$44,0),MATCH(BH$1,$D$16:$M$16,0))+VLOOKUP($BE393,战斗属性模型!$K$22:$O$24,BH$2,FALSE)*INDEX($BW$3:$CF$578,MATCH($BD393&amp;$BF393&amp;$BG393,$BT$3:$BT$578&amp;$BU$3:$BU$578&amp;$BV$3:$BV$578,0),MATCH(BH$1,$BW$1:$CF$1,0))</f>
        <v>132</v>
      </c>
      <c r="BI393" s="3">
        <f t="array" ref="BI393">INDEX($D$21:$M$44,MATCH($BD393&amp;$BF393,$C$21:$C$44&amp;$B$21:$B$44,0),MATCH(BI$1,$D$16:$M$16,0))+VLOOKUP($BE393,战斗属性模型!$K$22:$O$24,BI$2,FALSE)*INDEX($BW$3:$CF$578,MATCH($BD393&amp;$BF393&amp;$BG393,$BT$3:$BT$578&amp;$BU$3:$BU$578&amp;$BV$3:$BV$578,0),MATCH(BI$1,$BW$1:$CF$1,0))</f>
        <v>0</v>
      </c>
      <c r="BJ393" s="3">
        <f t="array" ref="BJ393">INDEX($D$21:$M$44,MATCH($BD393&amp;$BF393,$C$21:$C$44&amp;$B$21:$B$44,0),MATCH(BJ$1,$D$16:$M$16,0))+VLOOKUP($BE393,战斗属性模型!$K$22:$O$24,BJ$2,FALSE)*INDEX($BW$3:$CF$578,MATCH($BD393&amp;$BF393&amp;$BG393,$BT$3:$BT$578&amp;$BU$3:$BU$578&amp;$BV$3:$BV$578,0),MATCH(BJ$1,$BW$1:$CF$1,0))</f>
        <v>297.60000000000002</v>
      </c>
      <c r="BK393" s="3">
        <f t="array" ref="BK393">INDEX($D$21:$M$44,MATCH($BD393&amp;$BF393,$C$21:$C$44&amp;$B$21:$B$44,0),MATCH(BK$1,$D$16:$M$16,0))+VLOOKUP($BE393,战斗属性模型!$K$22:$O$24,BK$2,FALSE)*INDEX($BW$3:$CF$578,MATCH($BD393&amp;$BF393&amp;$BG393,$BT$3:$BT$578&amp;$BU$3:$BU$578&amp;$BV$3:$BV$578,0),MATCH(BK$1,$BW$1:$CF$1,0))</f>
        <v>0</v>
      </c>
      <c r="BL393" s="3"/>
      <c r="BM393" s="3"/>
      <c r="BN393" s="3"/>
      <c r="BO393" s="3"/>
      <c r="BP393" s="3"/>
      <c r="BQ393" s="3"/>
      <c r="BT393" t="s">
        <v>421</v>
      </c>
      <c r="BU393">
        <f t="shared" si="173"/>
        <v>5</v>
      </c>
      <c r="BV393" s="1">
        <f t="shared" si="175"/>
        <v>7</v>
      </c>
      <c r="BW393" s="3">
        <f t="array" ref="BW393">INDEX($CI$3:$EP$26,MATCH($BV393,$CH$3:$CH$26,0),MATCH(BW$1&amp;$BU393,$CI$1:$EP$1&amp;$CI$2:$EP$2,0))*VLOOKUP($BT393,$C$17:$M$20,COUNTBLANK($D$15:D$15)+1,FALSE)</f>
        <v>224</v>
      </c>
      <c r="BX393" s="3">
        <f t="array" ref="BX393">INDEX($CI$3:$EP$26,MATCH($BV393,$CH$3:$CH$26,0),MATCH(BX$1&amp;$BU393,$CI$1:$EP$1&amp;$CI$2:$EP$2,0))*VLOOKUP($BT393,$C$17:$M$20,COUNTBLANK($D$15:E$15)+1,FALSE)</f>
        <v>0</v>
      </c>
      <c r="BY393" s="3">
        <f t="array" ref="BY393">INDEX($CI$3:$EP$26,MATCH($BV393,$CH$3:$CH$26,0),MATCH(BY$1&amp;$BU393,$CI$1:$EP$1&amp;$CI$2:$EP$2,0))*VLOOKUP($BT393,$C$17:$M$20,COUNTBLANK($D$15:F$15)+1,FALSE)</f>
        <v>448</v>
      </c>
      <c r="BZ393" s="3">
        <f t="array" ref="BZ393">INDEX($CI$3:$EP$26,MATCH($BV393,$CH$3:$CH$26,0),MATCH(BZ$1&amp;$BU393,$CI$1:$EP$1&amp;$CI$2:$EP$2,0))*VLOOKUP($BT393,$C$17:$M$20,COUNTBLANK($D$15:G$15)+1,FALSE)</f>
        <v>0</v>
      </c>
      <c r="CA393" s="3">
        <f t="array" ref="CA393">INDEX($CI$3:$EP$26,MATCH($BV393,$CH$3:$CH$26,0),MATCH(CA$1&amp;$BU393,$CI$1:$EP$1&amp;$CI$2:$EP$2,0))*VLOOKUP($BT393,$C$17:$M$20,COUNTBLANK($D$15:H$15)+1,FALSE)</f>
        <v>0</v>
      </c>
      <c r="CB393" s="3">
        <f t="array" ref="CB393">INDEX($CI$3:$EP$26,MATCH($BV393,$CH$3:$CH$26,0),MATCH(CB$1&amp;$BU393,$CI$1:$EP$1&amp;$CI$2:$EP$2,0))*VLOOKUP($BT393,$C$17:$M$20,COUNTBLANK($D$15:I$15)+1,FALSE)</f>
        <v>0</v>
      </c>
      <c r="CC393" s="3">
        <f t="array" ref="CC393">INDEX($CI$3:$EP$26,MATCH($BV393,$CH$3:$CH$26,0),MATCH(CC$1&amp;$BU393,$CI$1:$EP$1&amp;$CI$2:$EP$2,0))*VLOOKUP($BT393,$C$17:$M$20,COUNTBLANK($D$15:J$15)+1,FALSE)</f>
        <v>0.04</v>
      </c>
      <c r="CD393" s="3">
        <f t="array" ref="CD393">INDEX($CI$3:$EP$26,MATCH($BV393,$CH$3:$CH$26,0),MATCH(CD$1&amp;$BU393,$CI$1:$EP$1&amp;$CI$2:$EP$2,0))*VLOOKUP($BT393,$C$17:$M$20,COUNTBLANK($D$15:K$15)+1,FALSE)</f>
        <v>0.04</v>
      </c>
      <c r="CE393" s="3">
        <f t="array" ref="CE393">INDEX($CI$3:$EP$26,MATCH($BV393,$CH$3:$CH$26,0),MATCH(CE$1&amp;$BU393,$CI$1:$EP$1&amp;$CI$2:$EP$2,0))*VLOOKUP($BT393,$C$17:$M$20,COUNTBLANK($D$15:L$15)+1,FALSE)</f>
        <v>0</v>
      </c>
      <c r="CF393" s="3">
        <f t="array" ref="CF393">INDEX($CI$3:$EP$26,MATCH($BV393,$CH$3:$CH$26,0),MATCH(CF$1&amp;$BU393,$CI$1:$EP$1&amp;$CI$2:$EP$2,0))*VLOOKUP($BT393,$C$17:$M$20,COUNTBLANK($D$15:M$15)+1,FALSE)</f>
        <v>0</v>
      </c>
    </row>
    <row r="394" spans="56:84" x14ac:dyDescent="0.2">
      <c r="BD394" t="s">
        <v>421</v>
      </c>
      <c r="BE394">
        <v>1</v>
      </c>
      <c r="BF394">
        <f t="shared" si="174"/>
        <v>2</v>
      </c>
      <c r="BG394" s="1">
        <f t="shared" si="176"/>
        <v>8</v>
      </c>
      <c r="BH394" s="3">
        <f t="array" ref="BH394">INDEX($D$21:$M$44,MATCH($BD394&amp;$BF394,$C$21:$C$44&amp;$B$21:$B$44,0),MATCH(BH$1,$D$16:$M$16,0))+VLOOKUP($BE394,战斗属性模型!$K$22:$O$24,BH$2,FALSE)*INDEX($BW$3:$CF$578,MATCH($BD394&amp;$BF394&amp;$BG394,$BT$3:$BT$578&amp;$BU$3:$BU$578&amp;$BV$3:$BV$578,0),MATCH(BH$1,$BW$1:$CF$1,0))</f>
        <v>144</v>
      </c>
      <c r="BI394" s="3">
        <f t="array" ref="BI394">INDEX($D$21:$M$44,MATCH($BD394&amp;$BF394,$C$21:$C$44&amp;$B$21:$B$44,0),MATCH(BI$1,$D$16:$M$16,0))+VLOOKUP($BE394,战斗属性模型!$K$22:$O$24,BI$2,FALSE)*INDEX($BW$3:$CF$578,MATCH($BD394&amp;$BF394&amp;$BG394,$BT$3:$BT$578&amp;$BU$3:$BU$578&amp;$BV$3:$BV$578,0),MATCH(BI$1,$BW$1:$CF$1,0))</f>
        <v>0</v>
      </c>
      <c r="BJ394" s="3">
        <f t="array" ref="BJ394">INDEX($D$21:$M$44,MATCH($BD394&amp;$BF394,$C$21:$C$44&amp;$B$21:$B$44,0),MATCH(BJ$1,$D$16:$M$16,0))+VLOOKUP($BE394,战斗属性模型!$K$22:$O$24,BJ$2,FALSE)*INDEX($BW$3:$CF$578,MATCH($BD394&amp;$BF394&amp;$BG394,$BT$3:$BT$578&amp;$BU$3:$BU$578&amp;$BV$3:$BV$578,0),MATCH(BJ$1,$BW$1:$CF$1,0))</f>
        <v>326.39999999999998</v>
      </c>
      <c r="BK394" s="3">
        <f t="array" ref="BK394">INDEX($D$21:$M$44,MATCH($BD394&amp;$BF394,$C$21:$C$44&amp;$B$21:$B$44,0),MATCH(BK$1,$D$16:$M$16,0))+VLOOKUP($BE394,战斗属性模型!$K$22:$O$24,BK$2,FALSE)*INDEX($BW$3:$CF$578,MATCH($BD394&amp;$BF394&amp;$BG394,$BT$3:$BT$578&amp;$BU$3:$BU$578&amp;$BV$3:$BV$578,0),MATCH(BK$1,$BW$1:$CF$1,0))</f>
        <v>0</v>
      </c>
      <c r="BL394" s="3"/>
      <c r="BM394" s="3"/>
      <c r="BN394" s="3"/>
      <c r="BO394" s="3"/>
      <c r="BP394" s="3"/>
      <c r="BQ394" s="3"/>
      <c r="BT394" t="s">
        <v>421</v>
      </c>
      <c r="BU394">
        <f t="shared" si="173"/>
        <v>5</v>
      </c>
      <c r="BV394" s="1">
        <f t="shared" si="175"/>
        <v>8</v>
      </c>
      <c r="BW394" s="3">
        <f t="array" ref="BW394">INDEX($CI$3:$EP$26,MATCH($BV394,$CH$3:$CH$26,0),MATCH(BW$1&amp;$BU394,$CI$1:$EP$1&amp;$CI$2:$EP$2,0))*VLOOKUP($BT394,$C$17:$M$20,COUNTBLANK($D$15:D$15)+1,FALSE)</f>
        <v>256</v>
      </c>
      <c r="BX394" s="3">
        <f t="array" ref="BX394">INDEX($CI$3:$EP$26,MATCH($BV394,$CH$3:$CH$26,0),MATCH(BX$1&amp;$BU394,$CI$1:$EP$1&amp;$CI$2:$EP$2,0))*VLOOKUP($BT394,$C$17:$M$20,COUNTBLANK($D$15:E$15)+1,FALSE)</f>
        <v>0</v>
      </c>
      <c r="BY394" s="3">
        <f t="array" ref="BY394">INDEX($CI$3:$EP$26,MATCH($BV394,$CH$3:$CH$26,0),MATCH(BY$1&amp;$BU394,$CI$1:$EP$1&amp;$CI$2:$EP$2,0))*VLOOKUP($BT394,$C$17:$M$20,COUNTBLANK($D$15:F$15)+1,FALSE)</f>
        <v>512</v>
      </c>
      <c r="BZ394" s="3">
        <f t="array" ref="BZ394">INDEX($CI$3:$EP$26,MATCH($BV394,$CH$3:$CH$26,0),MATCH(BZ$1&amp;$BU394,$CI$1:$EP$1&amp;$CI$2:$EP$2,0))*VLOOKUP($BT394,$C$17:$M$20,COUNTBLANK($D$15:G$15)+1,FALSE)</f>
        <v>0</v>
      </c>
      <c r="CA394" s="3">
        <f t="array" ref="CA394">INDEX($CI$3:$EP$26,MATCH($BV394,$CH$3:$CH$26,0),MATCH(CA$1&amp;$BU394,$CI$1:$EP$1&amp;$CI$2:$EP$2,0))*VLOOKUP($BT394,$C$17:$M$20,COUNTBLANK($D$15:H$15)+1,FALSE)</f>
        <v>0</v>
      </c>
      <c r="CB394" s="3">
        <f t="array" ref="CB394">INDEX($CI$3:$EP$26,MATCH($BV394,$CH$3:$CH$26,0),MATCH(CB$1&amp;$BU394,$CI$1:$EP$1&amp;$CI$2:$EP$2,0))*VLOOKUP($BT394,$C$17:$M$20,COUNTBLANK($D$15:I$15)+1,FALSE)</f>
        <v>0</v>
      </c>
      <c r="CC394" s="3">
        <f t="array" ref="CC394">INDEX($CI$3:$EP$26,MATCH($BV394,$CH$3:$CH$26,0),MATCH(CC$1&amp;$BU394,$CI$1:$EP$1&amp;$CI$2:$EP$2,0))*VLOOKUP($BT394,$C$17:$M$20,COUNTBLANK($D$15:J$15)+1,FALSE)</f>
        <v>0.08</v>
      </c>
      <c r="CD394" s="3">
        <f t="array" ref="CD394">INDEX($CI$3:$EP$26,MATCH($BV394,$CH$3:$CH$26,0),MATCH(CD$1&amp;$BU394,$CI$1:$EP$1&amp;$CI$2:$EP$2,0))*VLOOKUP($BT394,$C$17:$M$20,COUNTBLANK($D$15:K$15)+1,FALSE)</f>
        <v>0.08</v>
      </c>
      <c r="CE394" s="3">
        <f t="array" ref="CE394">INDEX($CI$3:$EP$26,MATCH($BV394,$CH$3:$CH$26,0),MATCH(CE$1&amp;$BU394,$CI$1:$EP$1&amp;$CI$2:$EP$2,0))*VLOOKUP($BT394,$C$17:$M$20,COUNTBLANK($D$15:L$15)+1,FALSE)</f>
        <v>0</v>
      </c>
      <c r="CF394" s="3">
        <f t="array" ref="CF394">INDEX($CI$3:$EP$26,MATCH($BV394,$CH$3:$CH$26,0),MATCH(CF$1&amp;$BU394,$CI$1:$EP$1&amp;$CI$2:$EP$2,0))*VLOOKUP($BT394,$C$17:$M$20,COUNTBLANK($D$15:M$15)+1,FALSE)</f>
        <v>0</v>
      </c>
    </row>
    <row r="395" spans="56:84" x14ac:dyDescent="0.2">
      <c r="BD395" t="s">
        <v>421</v>
      </c>
      <c r="BE395">
        <v>1</v>
      </c>
      <c r="BF395">
        <f t="shared" si="174"/>
        <v>2</v>
      </c>
      <c r="BG395" s="1">
        <f t="shared" si="176"/>
        <v>9</v>
      </c>
      <c r="BH395" s="3">
        <f t="array" ref="BH395">INDEX($D$21:$M$44,MATCH($BD395&amp;$BF395,$C$21:$C$44&amp;$B$21:$B$44,0),MATCH(BH$1,$D$16:$M$16,0))+VLOOKUP($BE395,战斗属性模型!$K$22:$O$24,BH$2,FALSE)*INDEX($BW$3:$CF$578,MATCH($BD395&amp;$BF395&amp;$BG395,$BT$3:$BT$578&amp;$BU$3:$BU$578&amp;$BV$3:$BV$578,0),MATCH(BH$1,$BW$1:$CF$1,0))</f>
        <v>156</v>
      </c>
      <c r="BI395" s="3">
        <f t="array" ref="BI395">INDEX($D$21:$M$44,MATCH($BD395&amp;$BF395,$C$21:$C$44&amp;$B$21:$B$44,0),MATCH(BI$1,$D$16:$M$16,0))+VLOOKUP($BE395,战斗属性模型!$K$22:$O$24,BI$2,FALSE)*INDEX($BW$3:$CF$578,MATCH($BD395&amp;$BF395&amp;$BG395,$BT$3:$BT$578&amp;$BU$3:$BU$578&amp;$BV$3:$BV$578,0),MATCH(BI$1,$BW$1:$CF$1,0))</f>
        <v>0</v>
      </c>
      <c r="BJ395" s="3">
        <f t="array" ref="BJ395">INDEX($D$21:$M$44,MATCH($BD395&amp;$BF395,$C$21:$C$44&amp;$B$21:$B$44,0),MATCH(BJ$1,$D$16:$M$16,0))+VLOOKUP($BE395,战斗属性模型!$K$22:$O$24,BJ$2,FALSE)*INDEX($BW$3:$CF$578,MATCH($BD395&amp;$BF395&amp;$BG395,$BT$3:$BT$578&amp;$BU$3:$BU$578&amp;$BV$3:$BV$578,0),MATCH(BJ$1,$BW$1:$CF$1,0))</f>
        <v>355.2</v>
      </c>
      <c r="BK395" s="3">
        <f t="array" ref="BK395">INDEX($D$21:$M$44,MATCH($BD395&amp;$BF395,$C$21:$C$44&amp;$B$21:$B$44,0),MATCH(BK$1,$D$16:$M$16,0))+VLOOKUP($BE395,战斗属性模型!$K$22:$O$24,BK$2,FALSE)*INDEX($BW$3:$CF$578,MATCH($BD395&amp;$BF395&amp;$BG395,$BT$3:$BT$578&amp;$BU$3:$BU$578&amp;$BV$3:$BV$578,0),MATCH(BK$1,$BW$1:$CF$1,0))</f>
        <v>0</v>
      </c>
      <c r="BL395" s="3"/>
      <c r="BM395" s="3"/>
      <c r="BN395" s="3"/>
      <c r="BO395" s="3"/>
      <c r="BP395" s="3"/>
      <c r="BQ395" s="3"/>
      <c r="BT395" t="s">
        <v>421</v>
      </c>
      <c r="BU395">
        <f t="shared" si="173"/>
        <v>5</v>
      </c>
      <c r="BV395" s="1">
        <f t="shared" si="175"/>
        <v>9</v>
      </c>
      <c r="BW395" s="3">
        <f t="array" ref="BW395">INDEX($CI$3:$EP$26,MATCH($BV395,$CH$3:$CH$26,0),MATCH(BW$1&amp;$BU395,$CI$1:$EP$1&amp;$CI$2:$EP$2,0))*VLOOKUP($BT395,$C$17:$M$20,COUNTBLANK($D$15:D$15)+1,FALSE)</f>
        <v>288</v>
      </c>
      <c r="BX395" s="3">
        <f t="array" ref="BX395">INDEX($CI$3:$EP$26,MATCH($BV395,$CH$3:$CH$26,0),MATCH(BX$1&amp;$BU395,$CI$1:$EP$1&amp;$CI$2:$EP$2,0))*VLOOKUP($BT395,$C$17:$M$20,COUNTBLANK($D$15:E$15)+1,FALSE)</f>
        <v>0</v>
      </c>
      <c r="BY395" s="3">
        <f t="array" ref="BY395">INDEX($CI$3:$EP$26,MATCH($BV395,$CH$3:$CH$26,0),MATCH(BY$1&amp;$BU395,$CI$1:$EP$1&amp;$CI$2:$EP$2,0))*VLOOKUP($BT395,$C$17:$M$20,COUNTBLANK($D$15:F$15)+1,FALSE)</f>
        <v>576</v>
      </c>
      <c r="BZ395" s="3">
        <f t="array" ref="BZ395">INDEX($CI$3:$EP$26,MATCH($BV395,$CH$3:$CH$26,0),MATCH(BZ$1&amp;$BU395,$CI$1:$EP$1&amp;$CI$2:$EP$2,0))*VLOOKUP($BT395,$C$17:$M$20,COUNTBLANK($D$15:G$15)+1,FALSE)</f>
        <v>0</v>
      </c>
      <c r="CA395" s="3">
        <f t="array" ref="CA395">INDEX($CI$3:$EP$26,MATCH($BV395,$CH$3:$CH$26,0),MATCH(CA$1&amp;$BU395,$CI$1:$EP$1&amp;$CI$2:$EP$2,0))*VLOOKUP($BT395,$C$17:$M$20,COUNTBLANK($D$15:H$15)+1,FALSE)</f>
        <v>0</v>
      </c>
      <c r="CB395" s="3">
        <f t="array" ref="CB395">INDEX($CI$3:$EP$26,MATCH($BV395,$CH$3:$CH$26,0),MATCH(CB$1&amp;$BU395,$CI$1:$EP$1&amp;$CI$2:$EP$2,0))*VLOOKUP($BT395,$C$17:$M$20,COUNTBLANK($D$15:I$15)+1,FALSE)</f>
        <v>0</v>
      </c>
      <c r="CC395" s="3">
        <f t="array" ref="CC395">INDEX($CI$3:$EP$26,MATCH($BV395,$CH$3:$CH$26,0),MATCH(CC$1&amp;$BU395,$CI$1:$EP$1&amp;$CI$2:$EP$2,0))*VLOOKUP($BT395,$C$17:$M$20,COUNTBLANK($D$15:J$15)+1,FALSE)</f>
        <v>0.08</v>
      </c>
      <c r="CD395" s="3">
        <f t="array" ref="CD395">INDEX($CI$3:$EP$26,MATCH($BV395,$CH$3:$CH$26,0),MATCH(CD$1&amp;$BU395,$CI$1:$EP$1&amp;$CI$2:$EP$2,0))*VLOOKUP($BT395,$C$17:$M$20,COUNTBLANK($D$15:K$15)+1,FALSE)</f>
        <v>0.08</v>
      </c>
      <c r="CE395" s="3">
        <f t="array" ref="CE395">INDEX($CI$3:$EP$26,MATCH($BV395,$CH$3:$CH$26,0),MATCH(CE$1&amp;$BU395,$CI$1:$EP$1&amp;$CI$2:$EP$2,0))*VLOOKUP($BT395,$C$17:$M$20,COUNTBLANK($D$15:L$15)+1,FALSE)</f>
        <v>0</v>
      </c>
      <c r="CF395" s="3">
        <f t="array" ref="CF395">INDEX($CI$3:$EP$26,MATCH($BV395,$CH$3:$CH$26,0),MATCH(CF$1&amp;$BU395,$CI$1:$EP$1&amp;$CI$2:$EP$2,0))*VLOOKUP($BT395,$C$17:$M$20,COUNTBLANK($D$15:M$15)+1,FALSE)</f>
        <v>0</v>
      </c>
    </row>
    <row r="396" spans="56:84" x14ac:dyDescent="0.2">
      <c r="BD396" t="s">
        <v>421</v>
      </c>
      <c r="BE396">
        <v>1</v>
      </c>
      <c r="BF396">
        <f t="shared" si="174"/>
        <v>2</v>
      </c>
      <c r="BG396" s="1">
        <f t="shared" si="176"/>
        <v>10</v>
      </c>
      <c r="BH396" s="3">
        <f t="array" ref="BH396">INDEX($D$21:$M$44,MATCH($BD396&amp;$BF396,$C$21:$C$44&amp;$B$21:$B$44,0),MATCH(BH$1,$D$16:$M$16,0))+VLOOKUP($BE396,战斗属性模型!$K$22:$O$24,BH$2,FALSE)*INDEX($BW$3:$CF$578,MATCH($BD396&amp;$BF396&amp;$BG396,$BT$3:$BT$578&amp;$BU$3:$BU$578&amp;$BV$3:$BV$578,0),MATCH(BH$1,$BW$1:$CF$1,0))</f>
        <v>168</v>
      </c>
      <c r="BI396" s="3">
        <f t="array" ref="BI396">INDEX($D$21:$M$44,MATCH($BD396&amp;$BF396,$C$21:$C$44&amp;$B$21:$B$44,0),MATCH(BI$1,$D$16:$M$16,0))+VLOOKUP($BE396,战斗属性模型!$K$22:$O$24,BI$2,FALSE)*INDEX($BW$3:$CF$578,MATCH($BD396&amp;$BF396&amp;$BG396,$BT$3:$BT$578&amp;$BU$3:$BU$578&amp;$BV$3:$BV$578,0),MATCH(BI$1,$BW$1:$CF$1,0))</f>
        <v>0</v>
      </c>
      <c r="BJ396" s="3">
        <f t="array" ref="BJ396">INDEX($D$21:$M$44,MATCH($BD396&amp;$BF396,$C$21:$C$44&amp;$B$21:$B$44,0),MATCH(BJ$1,$D$16:$M$16,0))+VLOOKUP($BE396,战斗属性模型!$K$22:$O$24,BJ$2,FALSE)*INDEX($BW$3:$CF$578,MATCH($BD396&amp;$BF396&amp;$BG396,$BT$3:$BT$578&amp;$BU$3:$BU$578&amp;$BV$3:$BV$578,0),MATCH(BJ$1,$BW$1:$CF$1,0))</f>
        <v>384</v>
      </c>
      <c r="BK396" s="3">
        <f t="array" ref="BK396">INDEX($D$21:$M$44,MATCH($BD396&amp;$BF396,$C$21:$C$44&amp;$B$21:$B$44,0),MATCH(BK$1,$D$16:$M$16,0))+VLOOKUP($BE396,战斗属性模型!$K$22:$O$24,BK$2,FALSE)*INDEX($BW$3:$CF$578,MATCH($BD396&amp;$BF396&amp;$BG396,$BT$3:$BT$578&amp;$BU$3:$BU$578&amp;$BV$3:$BV$578,0),MATCH(BK$1,$BW$1:$CF$1,0))</f>
        <v>0</v>
      </c>
      <c r="BL396" s="3"/>
      <c r="BM396" s="3"/>
      <c r="BN396" s="3"/>
      <c r="BO396" s="3"/>
      <c r="BP396" s="3"/>
      <c r="BQ396" s="3"/>
      <c r="BT396" t="s">
        <v>421</v>
      </c>
      <c r="BU396">
        <f t="shared" si="173"/>
        <v>5</v>
      </c>
      <c r="BV396" s="1">
        <f t="shared" si="175"/>
        <v>10</v>
      </c>
      <c r="BW396" s="3">
        <f t="array" ref="BW396">INDEX($CI$3:$EP$26,MATCH($BV396,$CH$3:$CH$26,0),MATCH(BW$1&amp;$BU396,$CI$1:$EP$1&amp;$CI$2:$EP$2,0))*VLOOKUP($BT396,$C$17:$M$20,COUNTBLANK($D$15:D$15)+1,FALSE)</f>
        <v>320</v>
      </c>
      <c r="BX396" s="3">
        <f t="array" ref="BX396">INDEX($CI$3:$EP$26,MATCH($BV396,$CH$3:$CH$26,0),MATCH(BX$1&amp;$BU396,$CI$1:$EP$1&amp;$CI$2:$EP$2,0))*VLOOKUP($BT396,$C$17:$M$20,COUNTBLANK($D$15:E$15)+1,FALSE)</f>
        <v>0</v>
      </c>
      <c r="BY396" s="3">
        <f t="array" ref="BY396">INDEX($CI$3:$EP$26,MATCH($BV396,$CH$3:$CH$26,0),MATCH(BY$1&amp;$BU396,$CI$1:$EP$1&amp;$CI$2:$EP$2,0))*VLOOKUP($BT396,$C$17:$M$20,COUNTBLANK($D$15:F$15)+1,FALSE)</f>
        <v>640</v>
      </c>
      <c r="BZ396" s="3">
        <f t="array" ref="BZ396">INDEX($CI$3:$EP$26,MATCH($BV396,$CH$3:$CH$26,0),MATCH(BZ$1&amp;$BU396,$CI$1:$EP$1&amp;$CI$2:$EP$2,0))*VLOOKUP($BT396,$C$17:$M$20,COUNTBLANK($D$15:G$15)+1,FALSE)</f>
        <v>0</v>
      </c>
      <c r="CA396" s="3">
        <f t="array" ref="CA396">INDEX($CI$3:$EP$26,MATCH($BV396,$CH$3:$CH$26,0),MATCH(CA$1&amp;$BU396,$CI$1:$EP$1&amp;$CI$2:$EP$2,0))*VLOOKUP($BT396,$C$17:$M$20,COUNTBLANK($D$15:H$15)+1,FALSE)</f>
        <v>0</v>
      </c>
      <c r="CB396" s="3">
        <f t="array" ref="CB396">INDEX($CI$3:$EP$26,MATCH($BV396,$CH$3:$CH$26,0),MATCH(CB$1&amp;$BU396,$CI$1:$EP$1&amp;$CI$2:$EP$2,0))*VLOOKUP($BT396,$C$17:$M$20,COUNTBLANK($D$15:I$15)+1,FALSE)</f>
        <v>0</v>
      </c>
      <c r="CC396" s="3">
        <f t="array" ref="CC396">INDEX($CI$3:$EP$26,MATCH($BV396,$CH$3:$CH$26,0),MATCH(CC$1&amp;$BU396,$CI$1:$EP$1&amp;$CI$2:$EP$2,0))*VLOOKUP($BT396,$C$17:$M$20,COUNTBLANK($D$15:J$15)+1,FALSE)</f>
        <v>0.08</v>
      </c>
      <c r="CD396" s="3">
        <f t="array" ref="CD396">INDEX($CI$3:$EP$26,MATCH($BV396,$CH$3:$CH$26,0),MATCH(CD$1&amp;$BU396,$CI$1:$EP$1&amp;$CI$2:$EP$2,0))*VLOOKUP($BT396,$C$17:$M$20,COUNTBLANK($D$15:K$15)+1,FALSE)</f>
        <v>0.08</v>
      </c>
      <c r="CE396" s="3">
        <f t="array" ref="CE396">INDEX($CI$3:$EP$26,MATCH($BV396,$CH$3:$CH$26,0),MATCH(CE$1&amp;$BU396,$CI$1:$EP$1&amp;$CI$2:$EP$2,0))*VLOOKUP($BT396,$C$17:$M$20,COUNTBLANK($D$15:L$15)+1,FALSE)</f>
        <v>0</v>
      </c>
      <c r="CF396" s="3">
        <f t="array" ref="CF396">INDEX($CI$3:$EP$26,MATCH($BV396,$CH$3:$CH$26,0),MATCH(CF$1&amp;$BU396,$CI$1:$EP$1&amp;$CI$2:$EP$2,0))*VLOOKUP($BT396,$C$17:$M$20,COUNTBLANK($D$15:M$15)+1,FALSE)</f>
        <v>0</v>
      </c>
    </row>
    <row r="397" spans="56:84" x14ac:dyDescent="0.2">
      <c r="BD397" t="s">
        <v>421</v>
      </c>
      <c r="BE397">
        <v>1</v>
      </c>
      <c r="BF397">
        <f t="shared" si="174"/>
        <v>2</v>
      </c>
      <c r="BG397" s="1">
        <f t="shared" si="176"/>
        <v>11</v>
      </c>
      <c r="BH397" s="3">
        <f t="array" ref="BH397">INDEX($D$21:$M$44,MATCH($BD397&amp;$BF397,$C$21:$C$44&amp;$B$21:$B$44,0),MATCH(BH$1,$D$16:$M$16,0))+VLOOKUP($BE397,战斗属性模型!$K$22:$O$24,BH$2,FALSE)*INDEX($BW$3:$CF$578,MATCH($BD397&amp;$BF397&amp;$BG397,$BT$3:$BT$578&amp;$BU$3:$BU$578&amp;$BV$3:$BV$578,0),MATCH(BH$1,$BW$1:$CF$1,0))</f>
        <v>180</v>
      </c>
      <c r="BI397" s="3">
        <f t="array" ref="BI397">INDEX($D$21:$M$44,MATCH($BD397&amp;$BF397,$C$21:$C$44&amp;$B$21:$B$44,0),MATCH(BI$1,$D$16:$M$16,0))+VLOOKUP($BE397,战斗属性模型!$K$22:$O$24,BI$2,FALSE)*INDEX($BW$3:$CF$578,MATCH($BD397&amp;$BF397&amp;$BG397,$BT$3:$BT$578&amp;$BU$3:$BU$578&amp;$BV$3:$BV$578,0),MATCH(BI$1,$BW$1:$CF$1,0))</f>
        <v>0</v>
      </c>
      <c r="BJ397" s="3">
        <f t="array" ref="BJ397">INDEX($D$21:$M$44,MATCH($BD397&amp;$BF397,$C$21:$C$44&amp;$B$21:$B$44,0),MATCH(BJ$1,$D$16:$M$16,0))+VLOOKUP($BE397,战斗属性模型!$K$22:$O$24,BJ$2,FALSE)*INDEX($BW$3:$CF$578,MATCH($BD397&amp;$BF397&amp;$BG397,$BT$3:$BT$578&amp;$BU$3:$BU$578&amp;$BV$3:$BV$578,0),MATCH(BJ$1,$BW$1:$CF$1,0))</f>
        <v>412.8</v>
      </c>
      <c r="BK397" s="3">
        <f t="array" ref="BK397">INDEX($D$21:$M$44,MATCH($BD397&amp;$BF397,$C$21:$C$44&amp;$B$21:$B$44,0),MATCH(BK$1,$D$16:$M$16,0))+VLOOKUP($BE397,战斗属性模型!$K$22:$O$24,BK$2,FALSE)*INDEX($BW$3:$CF$578,MATCH($BD397&amp;$BF397&amp;$BG397,$BT$3:$BT$578&amp;$BU$3:$BU$578&amp;$BV$3:$BV$578,0),MATCH(BK$1,$BW$1:$CF$1,0))</f>
        <v>0</v>
      </c>
      <c r="BL397" s="3"/>
      <c r="BM397" s="3"/>
      <c r="BN397" s="3"/>
      <c r="BO397" s="3"/>
      <c r="BP397" s="3"/>
      <c r="BQ397" s="3"/>
      <c r="BT397" t="s">
        <v>421</v>
      </c>
      <c r="BU397">
        <f t="shared" si="173"/>
        <v>5</v>
      </c>
      <c r="BV397" s="1">
        <f t="shared" si="175"/>
        <v>11</v>
      </c>
      <c r="BW397" s="3">
        <f t="array" ref="BW397">INDEX($CI$3:$EP$26,MATCH($BV397,$CH$3:$CH$26,0),MATCH(BW$1&amp;$BU397,$CI$1:$EP$1&amp;$CI$2:$EP$2,0))*VLOOKUP($BT397,$C$17:$M$20,COUNTBLANK($D$15:D$15)+1,FALSE)</f>
        <v>352</v>
      </c>
      <c r="BX397" s="3">
        <f t="array" ref="BX397">INDEX($CI$3:$EP$26,MATCH($BV397,$CH$3:$CH$26,0),MATCH(BX$1&amp;$BU397,$CI$1:$EP$1&amp;$CI$2:$EP$2,0))*VLOOKUP($BT397,$C$17:$M$20,COUNTBLANK($D$15:E$15)+1,FALSE)</f>
        <v>0</v>
      </c>
      <c r="BY397" s="3">
        <f t="array" ref="BY397">INDEX($CI$3:$EP$26,MATCH($BV397,$CH$3:$CH$26,0),MATCH(BY$1&amp;$BU397,$CI$1:$EP$1&amp;$CI$2:$EP$2,0))*VLOOKUP($BT397,$C$17:$M$20,COUNTBLANK($D$15:F$15)+1,FALSE)</f>
        <v>704</v>
      </c>
      <c r="BZ397" s="3">
        <f t="array" ref="BZ397">INDEX($CI$3:$EP$26,MATCH($BV397,$CH$3:$CH$26,0),MATCH(BZ$1&amp;$BU397,$CI$1:$EP$1&amp;$CI$2:$EP$2,0))*VLOOKUP($BT397,$C$17:$M$20,COUNTBLANK($D$15:G$15)+1,FALSE)</f>
        <v>0</v>
      </c>
      <c r="CA397" s="3">
        <f t="array" ref="CA397">INDEX($CI$3:$EP$26,MATCH($BV397,$CH$3:$CH$26,0),MATCH(CA$1&amp;$BU397,$CI$1:$EP$1&amp;$CI$2:$EP$2,0))*VLOOKUP($BT397,$C$17:$M$20,COUNTBLANK($D$15:H$15)+1,FALSE)</f>
        <v>0</v>
      </c>
      <c r="CB397" s="3">
        <f t="array" ref="CB397">INDEX($CI$3:$EP$26,MATCH($BV397,$CH$3:$CH$26,0),MATCH(CB$1&amp;$BU397,$CI$1:$EP$1&amp;$CI$2:$EP$2,0))*VLOOKUP($BT397,$C$17:$M$20,COUNTBLANK($D$15:I$15)+1,FALSE)</f>
        <v>0</v>
      </c>
      <c r="CC397" s="3">
        <f t="array" ref="CC397">INDEX($CI$3:$EP$26,MATCH($BV397,$CH$3:$CH$26,0),MATCH(CC$1&amp;$BU397,$CI$1:$EP$1&amp;$CI$2:$EP$2,0))*VLOOKUP($BT397,$C$17:$M$20,COUNTBLANK($D$15:J$15)+1,FALSE)</f>
        <v>0.08</v>
      </c>
      <c r="CD397" s="3">
        <f t="array" ref="CD397">INDEX($CI$3:$EP$26,MATCH($BV397,$CH$3:$CH$26,0),MATCH(CD$1&amp;$BU397,$CI$1:$EP$1&amp;$CI$2:$EP$2,0))*VLOOKUP($BT397,$C$17:$M$20,COUNTBLANK($D$15:K$15)+1,FALSE)</f>
        <v>0.08</v>
      </c>
      <c r="CE397" s="3">
        <f t="array" ref="CE397">INDEX($CI$3:$EP$26,MATCH($BV397,$CH$3:$CH$26,0),MATCH(CE$1&amp;$BU397,$CI$1:$EP$1&amp;$CI$2:$EP$2,0))*VLOOKUP($BT397,$C$17:$M$20,COUNTBLANK($D$15:L$15)+1,FALSE)</f>
        <v>0</v>
      </c>
      <c r="CF397" s="3">
        <f t="array" ref="CF397">INDEX($CI$3:$EP$26,MATCH($BV397,$CH$3:$CH$26,0),MATCH(CF$1&amp;$BU397,$CI$1:$EP$1&amp;$CI$2:$EP$2,0))*VLOOKUP($BT397,$C$17:$M$20,COUNTBLANK($D$15:M$15)+1,FALSE)</f>
        <v>0</v>
      </c>
    </row>
    <row r="398" spans="56:84" x14ac:dyDescent="0.2">
      <c r="BD398" t="s">
        <v>421</v>
      </c>
      <c r="BE398">
        <v>1</v>
      </c>
      <c r="BF398">
        <f t="shared" si="174"/>
        <v>2</v>
      </c>
      <c r="BG398" s="1">
        <f t="shared" si="176"/>
        <v>12</v>
      </c>
      <c r="BH398" s="3">
        <f t="array" ref="BH398">INDEX($D$21:$M$44,MATCH($BD398&amp;$BF398,$C$21:$C$44&amp;$B$21:$B$44,0),MATCH(BH$1,$D$16:$M$16,0))+VLOOKUP($BE398,战斗属性模型!$K$22:$O$24,BH$2,FALSE)*INDEX($BW$3:$CF$578,MATCH($BD398&amp;$BF398&amp;$BG398,$BT$3:$BT$578&amp;$BU$3:$BU$578&amp;$BV$3:$BV$578,0),MATCH(BH$1,$BW$1:$CF$1,0))</f>
        <v>192</v>
      </c>
      <c r="BI398" s="3">
        <f t="array" ref="BI398">INDEX($D$21:$M$44,MATCH($BD398&amp;$BF398,$C$21:$C$44&amp;$B$21:$B$44,0),MATCH(BI$1,$D$16:$M$16,0))+VLOOKUP($BE398,战斗属性模型!$K$22:$O$24,BI$2,FALSE)*INDEX($BW$3:$CF$578,MATCH($BD398&amp;$BF398&amp;$BG398,$BT$3:$BT$578&amp;$BU$3:$BU$578&amp;$BV$3:$BV$578,0),MATCH(BI$1,$BW$1:$CF$1,0))</f>
        <v>0</v>
      </c>
      <c r="BJ398" s="3">
        <f t="array" ref="BJ398">INDEX($D$21:$M$44,MATCH($BD398&amp;$BF398,$C$21:$C$44&amp;$B$21:$B$44,0),MATCH(BJ$1,$D$16:$M$16,0))+VLOOKUP($BE398,战斗属性模型!$K$22:$O$24,BJ$2,FALSE)*INDEX($BW$3:$CF$578,MATCH($BD398&amp;$BF398&amp;$BG398,$BT$3:$BT$578&amp;$BU$3:$BU$578&amp;$BV$3:$BV$578,0),MATCH(BJ$1,$BW$1:$CF$1,0))</f>
        <v>441.59999999999997</v>
      </c>
      <c r="BK398" s="3">
        <f t="array" ref="BK398">INDEX($D$21:$M$44,MATCH($BD398&amp;$BF398,$C$21:$C$44&amp;$B$21:$B$44,0),MATCH(BK$1,$D$16:$M$16,0))+VLOOKUP($BE398,战斗属性模型!$K$22:$O$24,BK$2,FALSE)*INDEX($BW$3:$CF$578,MATCH($BD398&amp;$BF398&amp;$BG398,$BT$3:$BT$578&amp;$BU$3:$BU$578&amp;$BV$3:$BV$578,0),MATCH(BK$1,$BW$1:$CF$1,0))</f>
        <v>0</v>
      </c>
      <c r="BL398" s="3"/>
      <c r="BM398" s="3"/>
      <c r="BN398" s="3"/>
      <c r="BO398" s="3"/>
      <c r="BP398" s="3"/>
      <c r="BQ398" s="3"/>
      <c r="BT398" t="s">
        <v>421</v>
      </c>
      <c r="BU398">
        <f t="shared" si="173"/>
        <v>5</v>
      </c>
      <c r="BV398" s="1">
        <f t="shared" si="175"/>
        <v>12</v>
      </c>
      <c r="BW398" s="3">
        <f t="array" ref="BW398">INDEX($CI$3:$EP$26,MATCH($BV398,$CH$3:$CH$26,0),MATCH(BW$1&amp;$BU398,$CI$1:$EP$1&amp;$CI$2:$EP$2,0))*VLOOKUP($BT398,$C$17:$M$20,COUNTBLANK($D$15:D$15)+1,FALSE)</f>
        <v>384</v>
      </c>
      <c r="BX398" s="3">
        <f t="array" ref="BX398">INDEX($CI$3:$EP$26,MATCH($BV398,$CH$3:$CH$26,0),MATCH(BX$1&amp;$BU398,$CI$1:$EP$1&amp;$CI$2:$EP$2,0))*VLOOKUP($BT398,$C$17:$M$20,COUNTBLANK($D$15:E$15)+1,FALSE)</f>
        <v>0</v>
      </c>
      <c r="BY398" s="3">
        <f t="array" ref="BY398">INDEX($CI$3:$EP$26,MATCH($BV398,$CH$3:$CH$26,0),MATCH(BY$1&amp;$BU398,$CI$1:$EP$1&amp;$CI$2:$EP$2,0))*VLOOKUP($BT398,$C$17:$M$20,COUNTBLANK($D$15:F$15)+1,FALSE)</f>
        <v>768</v>
      </c>
      <c r="BZ398" s="3">
        <f t="array" ref="BZ398">INDEX($CI$3:$EP$26,MATCH($BV398,$CH$3:$CH$26,0),MATCH(BZ$1&amp;$BU398,$CI$1:$EP$1&amp;$CI$2:$EP$2,0))*VLOOKUP($BT398,$C$17:$M$20,COUNTBLANK($D$15:G$15)+1,FALSE)</f>
        <v>0</v>
      </c>
      <c r="CA398" s="3">
        <f t="array" ref="CA398">INDEX($CI$3:$EP$26,MATCH($BV398,$CH$3:$CH$26,0),MATCH(CA$1&amp;$BU398,$CI$1:$EP$1&amp;$CI$2:$EP$2,0))*VLOOKUP($BT398,$C$17:$M$20,COUNTBLANK($D$15:H$15)+1,FALSE)</f>
        <v>0</v>
      </c>
      <c r="CB398" s="3">
        <f t="array" ref="CB398">INDEX($CI$3:$EP$26,MATCH($BV398,$CH$3:$CH$26,0),MATCH(CB$1&amp;$BU398,$CI$1:$EP$1&amp;$CI$2:$EP$2,0))*VLOOKUP($BT398,$C$17:$M$20,COUNTBLANK($D$15:I$15)+1,FALSE)</f>
        <v>0</v>
      </c>
      <c r="CC398" s="3">
        <f t="array" ref="CC398">INDEX($CI$3:$EP$26,MATCH($BV398,$CH$3:$CH$26,0),MATCH(CC$1&amp;$BU398,$CI$1:$EP$1&amp;$CI$2:$EP$2,0))*VLOOKUP($BT398,$C$17:$M$20,COUNTBLANK($D$15:J$15)+1,FALSE)</f>
        <v>0.12</v>
      </c>
      <c r="CD398" s="3">
        <f t="array" ref="CD398">INDEX($CI$3:$EP$26,MATCH($BV398,$CH$3:$CH$26,0),MATCH(CD$1&amp;$BU398,$CI$1:$EP$1&amp;$CI$2:$EP$2,0))*VLOOKUP($BT398,$C$17:$M$20,COUNTBLANK($D$15:K$15)+1,FALSE)</f>
        <v>0.12</v>
      </c>
      <c r="CE398" s="3">
        <f t="array" ref="CE398">INDEX($CI$3:$EP$26,MATCH($BV398,$CH$3:$CH$26,0),MATCH(CE$1&amp;$BU398,$CI$1:$EP$1&amp;$CI$2:$EP$2,0))*VLOOKUP($BT398,$C$17:$M$20,COUNTBLANK($D$15:L$15)+1,FALSE)</f>
        <v>0</v>
      </c>
      <c r="CF398" s="3">
        <f t="array" ref="CF398">INDEX($CI$3:$EP$26,MATCH($BV398,$CH$3:$CH$26,0),MATCH(CF$1&amp;$BU398,$CI$1:$EP$1&amp;$CI$2:$EP$2,0))*VLOOKUP($BT398,$C$17:$M$20,COUNTBLANK($D$15:M$15)+1,FALSE)</f>
        <v>0</v>
      </c>
    </row>
    <row r="399" spans="56:84" x14ac:dyDescent="0.2">
      <c r="BD399" t="s">
        <v>421</v>
      </c>
      <c r="BE399">
        <v>1</v>
      </c>
      <c r="BF399">
        <f t="shared" si="174"/>
        <v>2</v>
      </c>
      <c r="BG399" s="1">
        <f t="shared" si="176"/>
        <v>13</v>
      </c>
      <c r="BH399" s="3">
        <f t="array" ref="BH399">INDEX($D$21:$M$44,MATCH($BD399&amp;$BF399,$C$21:$C$44&amp;$B$21:$B$44,0),MATCH(BH$1,$D$16:$M$16,0))+VLOOKUP($BE399,战斗属性模型!$K$22:$O$24,BH$2,FALSE)*INDEX($BW$3:$CF$578,MATCH($BD399&amp;$BF399&amp;$BG399,$BT$3:$BT$578&amp;$BU$3:$BU$578&amp;$BV$3:$BV$578,0),MATCH(BH$1,$BW$1:$CF$1,0))</f>
        <v>204</v>
      </c>
      <c r="BI399" s="3">
        <f t="array" ref="BI399">INDEX($D$21:$M$44,MATCH($BD399&amp;$BF399,$C$21:$C$44&amp;$B$21:$B$44,0),MATCH(BI$1,$D$16:$M$16,0))+VLOOKUP($BE399,战斗属性模型!$K$22:$O$24,BI$2,FALSE)*INDEX($BW$3:$CF$578,MATCH($BD399&amp;$BF399&amp;$BG399,$BT$3:$BT$578&amp;$BU$3:$BU$578&amp;$BV$3:$BV$578,0),MATCH(BI$1,$BW$1:$CF$1,0))</f>
        <v>0</v>
      </c>
      <c r="BJ399" s="3">
        <f t="array" ref="BJ399">INDEX($D$21:$M$44,MATCH($BD399&amp;$BF399,$C$21:$C$44&amp;$B$21:$B$44,0),MATCH(BJ$1,$D$16:$M$16,0))+VLOOKUP($BE399,战斗属性模型!$K$22:$O$24,BJ$2,FALSE)*INDEX($BW$3:$CF$578,MATCH($BD399&amp;$BF399&amp;$BG399,$BT$3:$BT$578&amp;$BU$3:$BU$578&amp;$BV$3:$BV$578,0),MATCH(BJ$1,$BW$1:$CF$1,0))</f>
        <v>470.4</v>
      </c>
      <c r="BK399" s="3">
        <f t="array" ref="BK399">INDEX($D$21:$M$44,MATCH($BD399&amp;$BF399,$C$21:$C$44&amp;$B$21:$B$44,0),MATCH(BK$1,$D$16:$M$16,0))+VLOOKUP($BE399,战斗属性模型!$K$22:$O$24,BK$2,FALSE)*INDEX($BW$3:$CF$578,MATCH($BD399&amp;$BF399&amp;$BG399,$BT$3:$BT$578&amp;$BU$3:$BU$578&amp;$BV$3:$BV$578,0),MATCH(BK$1,$BW$1:$CF$1,0))</f>
        <v>0</v>
      </c>
      <c r="BL399" s="3"/>
      <c r="BM399" s="3"/>
      <c r="BN399" s="3"/>
      <c r="BO399" s="3"/>
      <c r="BP399" s="3"/>
      <c r="BQ399" s="3"/>
      <c r="BT399" t="s">
        <v>421</v>
      </c>
      <c r="BU399">
        <f t="shared" si="173"/>
        <v>5</v>
      </c>
      <c r="BV399" s="1">
        <f t="shared" si="175"/>
        <v>13</v>
      </c>
      <c r="BW399" s="3">
        <f t="array" ref="BW399">INDEX($CI$3:$EP$26,MATCH($BV399,$CH$3:$CH$26,0),MATCH(BW$1&amp;$BU399,$CI$1:$EP$1&amp;$CI$2:$EP$2,0))*VLOOKUP($BT399,$C$17:$M$20,COUNTBLANK($D$15:D$15)+1,FALSE)</f>
        <v>416</v>
      </c>
      <c r="BX399" s="3">
        <f t="array" ref="BX399">INDEX($CI$3:$EP$26,MATCH($BV399,$CH$3:$CH$26,0),MATCH(BX$1&amp;$BU399,$CI$1:$EP$1&amp;$CI$2:$EP$2,0))*VLOOKUP($BT399,$C$17:$M$20,COUNTBLANK($D$15:E$15)+1,FALSE)</f>
        <v>0</v>
      </c>
      <c r="BY399" s="3">
        <f t="array" ref="BY399">INDEX($CI$3:$EP$26,MATCH($BV399,$CH$3:$CH$26,0),MATCH(BY$1&amp;$BU399,$CI$1:$EP$1&amp;$CI$2:$EP$2,0))*VLOOKUP($BT399,$C$17:$M$20,COUNTBLANK($D$15:F$15)+1,FALSE)</f>
        <v>832</v>
      </c>
      <c r="BZ399" s="3">
        <f t="array" ref="BZ399">INDEX($CI$3:$EP$26,MATCH($BV399,$CH$3:$CH$26,0),MATCH(BZ$1&amp;$BU399,$CI$1:$EP$1&amp;$CI$2:$EP$2,0))*VLOOKUP($BT399,$C$17:$M$20,COUNTBLANK($D$15:G$15)+1,FALSE)</f>
        <v>0</v>
      </c>
      <c r="CA399" s="3">
        <f t="array" ref="CA399">INDEX($CI$3:$EP$26,MATCH($BV399,$CH$3:$CH$26,0),MATCH(CA$1&amp;$BU399,$CI$1:$EP$1&amp;$CI$2:$EP$2,0))*VLOOKUP($BT399,$C$17:$M$20,COUNTBLANK($D$15:H$15)+1,FALSE)</f>
        <v>0</v>
      </c>
      <c r="CB399" s="3">
        <f t="array" ref="CB399">INDEX($CI$3:$EP$26,MATCH($BV399,$CH$3:$CH$26,0),MATCH(CB$1&amp;$BU399,$CI$1:$EP$1&amp;$CI$2:$EP$2,0))*VLOOKUP($BT399,$C$17:$M$20,COUNTBLANK($D$15:I$15)+1,FALSE)</f>
        <v>0</v>
      </c>
      <c r="CC399" s="3">
        <f t="array" ref="CC399">INDEX($CI$3:$EP$26,MATCH($BV399,$CH$3:$CH$26,0),MATCH(CC$1&amp;$BU399,$CI$1:$EP$1&amp;$CI$2:$EP$2,0))*VLOOKUP($BT399,$C$17:$M$20,COUNTBLANK($D$15:J$15)+1,FALSE)</f>
        <v>0.12</v>
      </c>
      <c r="CD399" s="3">
        <f t="array" ref="CD399">INDEX($CI$3:$EP$26,MATCH($BV399,$CH$3:$CH$26,0),MATCH(CD$1&amp;$BU399,$CI$1:$EP$1&amp;$CI$2:$EP$2,0))*VLOOKUP($BT399,$C$17:$M$20,COUNTBLANK($D$15:K$15)+1,FALSE)</f>
        <v>0.12</v>
      </c>
      <c r="CE399" s="3">
        <f t="array" ref="CE399">INDEX($CI$3:$EP$26,MATCH($BV399,$CH$3:$CH$26,0),MATCH(CE$1&amp;$BU399,$CI$1:$EP$1&amp;$CI$2:$EP$2,0))*VLOOKUP($BT399,$C$17:$M$20,COUNTBLANK($D$15:L$15)+1,FALSE)</f>
        <v>0</v>
      </c>
      <c r="CF399" s="3">
        <f t="array" ref="CF399">INDEX($CI$3:$EP$26,MATCH($BV399,$CH$3:$CH$26,0),MATCH(CF$1&amp;$BU399,$CI$1:$EP$1&amp;$CI$2:$EP$2,0))*VLOOKUP($BT399,$C$17:$M$20,COUNTBLANK($D$15:M$15)+1,FALSE)</f>
        <v>0</v>
      </c>
    </row>
    <row r="400" spans="56:84" x14ac:dyDescent="0.2">
      <c r="BD400" t="s">
        <v>421</v>
      </c>
      <c r="BE400">
        <v>1</v>
      </c>
      <c r="BF400">
        <f t="shared" si="174"/>
        <v>2</v>
      </c>
      <c r="BG400" s="1">
        <f t="shared" si="176"/>
        <v>14</v>
      </c>
      <c r="BH400" s="3">
        <f t="array" ref="BH400">INDEX($D$21:$M$44,MATCH($BD400&amp;$BF400,$C$21:$C$44&amp;$B$21:$B$44,0),MATCH(BH$1,$D$16:$M$16,0))+VLOOKUP($BE400,战斗属性模型!$K$22:$O$24,BH$2,FALSE)*INDEX($BW$3:$CF$578,MATCH($BD400&amp;$BF400&amp;$BG400,$BT$3:$BT$578&amp;$BU$3:$BU$578&amp;$BV$3:$BV$578,0),MATCH(BH$1,$BW$1:$CF$1,0))</f>
        <v>216</v>
      </c>
      <c r="BI400" s="3">
        <f t="array" ref="BI400">INDEX($D$21:$M$44,MATCH($BD400&amp;$BF400,$C$21:$C$44&amp;$B$21:$B$44,0),MATCH(BI$1,$D$16:$M$16,0))+VLOOKUP($BE400,战斗属性模型!$K$22:$O$24,BI$2,FALSE)*INDEX($BW$3:$CF$578,MATCH($BD400&amp;$BF400&amp;$BG400,$BT$3:$BT$578&amp;$BU$3:$BU$578&amp;$BV$3:$BV$578,0),MATCH(BI$1,$BW$1:$CF$1,0))</f>
        <v>0</v>
      </c>
      <c r="BJ400" s="3">
        <f t="array" ref="BJ400">INDEX($D$21:$M$44,MATCH($BD400&amp;$BF400,$C$21:$C$44&amp;$B$21:$B$44,0),MATCH(BJ$1,$D$16:$M$16,0))+VLOOKUP($BE400,战斗属性模型!$K$22:$O$24,BJ$2,FALSE)*INDEX($BW$3:$CF$578,MATCH($BD400&amp;$BF400&amp;$BG400,$BT$3:$BT$578&amp;$BU$3:$BU$578&amp;$BV$3:$BV$578,0),MATCH(BJ$1,$BW$1:$CF$1,0))</f>
        <v>499.2</v>
      </c>
      <c r="BK400" s="3">
        <f t="array" ref="BK400">INDEX($D$21:$M$44,MATCH($BD400&amp;$BF400,$C$21:$C$44&amp;$B$21:$B$44,0),MATCH(BK$1,$D$16:$M$16,0))+VLOOKUP($BE400,战斗属性模型!$K$22:$O$24,BK$2,FALSE)*INDEX($BW$3:$CF$578,MATCH($BD400&amp;$BF400&amp;$BG400,$BT$3:$BT$578&amp;$BU$3:$BU$578&amp;$BV$3:$BV$578,0),MATCH(BK$1,$BW$1:$CF$1,0))</f>
        <v>0</v>
      </c>
      <c r="BL400" s="3"/>
      <c r="BM400" s="3"/>
      <c r="BN400" s="3"/>
      <c r="BO400" s="3"/>
      <c r="BP400" s="3"/>
      <c r="BQ400" s="3"/>
      <c r="BT400" t="s">
        <v>421</v>
      </c>
      <c r="BU400">
        <f t="shared" si="173"/>
        <v>5</v>
      </c>
      <c r="BV400" s="1">
        <f t="shared" si="175"/>
        <v>14</v>
      </c>
      <c r="BW400" s="3">
        <f t="array" ref="BW400">INDEX($CI$3:$EP$26,MATCH($BV400,$CH$3:$CH$26,0),MATCH(BW$1&amp;$BU400,$CI$1:$EP$1&amp;$CI$2:$EP$2,0))*VLOOKUP($BT400,$C$17:$M$20,COUNTBLANK($D$15:D$15)+1,FALSE)</f>
        <v>448</v>
      </c>
      <c r="BX400" s="3">
        <f t="array" ref="BX400">INDEX($CI$3:$EP$26,MATCH($BV400,$CH$3:$CH$26,0),MATCH(BX$1&amp;$BU400,$CI$1:$EP$1&amp;$CI$2:$EP$2,0))*VLOOKUP($BT400,$C$17:$M$20,COUNTBLANK($D$15:E$15)+1,FALSE)</f>
        <v>0</v>
      </c>
      <c r="BY400" s="3">
        <f t="array" ref="BY400">INDEX($CI$3:$EP$26,MATCH($BV400,$CH$3:$CH$26,0),MATCH(BY$1&amp;$BU400,$CI$1:$EP$1&amp;$CI$2:$EP$2,0))*VLOOKUP($BT400,$C$17:$M$20,COUNTBLANK($D$15:F$15)+1,FALSE)</f>
        <v>896</v>
      </c>
      <c r="BZ400" s="3">
        <f t="array" ref="BZ400">INDEX($CI$3:$EP$26,MATCH($BV400,$CH$3:$CH$26,0),MATCH(BZ$1&amp;$BU400,$CI$1:$EP$1&amp;$CI$2:$EP$2,0))*VLOOKUP($BT400,$C$17:$M$20,COUNTBLANK($D$15:G$15)+1,FALSE)</f>
        <v>0</v>
      </c>
      <c r="CA400" s="3">
        <f t="array" ref="CA400">INDEX($CI$3:$EP$26,MATCH($BV400,$CH$3:$CH$26,0),MATCH(CA$1&amp;$BU400,$CI$1:$EP$1&amp;$CI$2:$EP$2,0))*VLOOKUP($BT400,$C$17:$M$20,COUNTBLANK($D$15:H$15)+1,FALSE)</f>
        <v>0</v>
      </c>
      <c r="CB400" s="3">
        <f t="array" ref="CB400">INDEX($CI$3:$EP$26,MATCH($BV400,$CH$3:$CH$26,0),MATCH(CB$1&amp;$BU400,$CI$1:$EP$1&amp;$CI$2:$EP$2,0))*VLOOKUP($BT400,$C$17:$M$20,COUNTBLANK($D$15:I$15)+1,FALSE)</f>
        <v>0</v>
      </c>
      <c r="CC400" s="3">
        <f t="array" ref="CC400">INDEX($CI$3:$EP$26,MATCH($BV400,$CH$3:$CH$26,0),MATCH(CC$1&amp;$BU400,$CI$1:$EP$1&amp;$CI$2:$EP$2,0))*VLOOKUP($BT400,$C$17:$M$20,COUNTBLANK($D$15:J$15)+1,FALSE)</f>
        <v>0.12</v>
      </c>
      <c r="CD400" s="3">
        <f t="array" ref="CD400">INDEX($CI$3:$EP$26,MATCH($BV400,$CH$3:$CH$26,0),MATCH(CD$1&amp;$BU400,$CI$1:$EP$1&amp;$CI$2:$EP$2,0))*VLOOKUP($BT400,$C$17:$M$20,COUNTBLANK($D$15:K$15)+1,FALSE)</f>
        <v>0.12</v>
      </c>
      <c r="CE400" s="3">
        <f t="array" ref="CE400">INDEX($CI$3:$EP$26,MATCH($BV400,$CH$3:$CH$26,0),MATCH(CE$1&amp;$BU400,$CI$1:$EP$1&amp;$CI$2:$EP$2,0))*VLOOKUP($BT400,$C$17:$M$20,COUNTBLANK($D$15:L$15)+1,FALSE)</f>
        <v>0</v>
      </c>
      <c r="CF400" s="3">
        <f t="array" ref="CF400">INDEX($CI$3:$EP$26,MATCH($BV400,$CH$3:$CH$26,0),MATCH(CF$1&amp;$BU400,$CI$1:$EP$1&amp;$CI$2:$EP$2,0))*VLOOKUP($BT400,$C$17:$M$20,COUNTBLANK($D$15:M$15)+1,FALSE)</f>
        <v>0</v>
      </c>
    </row>
    <row r="401" spans="56:84" x14ac:dyDescent="0.2">
      <c r="BD401" t="s">
        <v>421</v>
      </c>
      <c r="BE401">
        <v>1</v>
      </c>
      <c r="BF401">
        <f t="shared" si="174"/>
        <v>2</v>
      </c>
      <c r="BG401" s="1">
        <f t="shared" si="176"/>
        <v>15</v>
      </c>
      <c r="BH401" s="3">
        <f t="array" ref="BH401">INDEX($D$21:$M$44,MATCH($BD401&amp;$BF401,$C$21:$C$44&amp;$B$21:$B$44,0),MATCH(BH$1,$D$16:$M$16,0))+VLOOKUP($BE401,战斗属性模型!$K$22:$O$24,BH$2,FALSE)*INDEX($BW$3:$CF$578,MATCH($BD401&amp;$BF401&amp;$BG401,$BT$3:$BT$578&amp;$BU$3:$BU$578&amp;$BV$3:$BV$578,0),MATCH(BH$1,$BW$1:$CF$1,0))</f>
        <v>228</v>
      </c>
      <c r="BI401" s="3">
        <f t="array" ref="BI401">INDEX($D$21:$M$44,MATCH($BD401&amp;$BF401,$C$21:$C$44&amp;$B$21:$B$44,0),MATCH(BI$1,$D$16:$M$16,0))+VLOOKUP($BE401,战斗属性模型!$K$22:$O$24,BI$2,FALSE)*INDEX($BW$3:$CF$578,MATCH($BD401&amp;$BF401&amp;$BG401,$BT$3:$BT$578&amp;$BU$3:$BU$578&amp;$BV$3:$BV$578,0),MATCH(BI$1,$BW$1:$CF$1,0))</f>
        <v>0</v>
      </c>
      <c r="BJ401" s="3">
        <f t="array" ref="BJ401">INDEX($D$21:$M$44,MATCH($BD401&amp;$BF401,$C$21:$C$44&amp;$B$21:$B$44,0),MATCH(BJ$1,$D$16:$M$16,0))+VLOOKUP($BE401,战斗属性模型!$K$22:$O$24,BJ$2,FALSE)*INDEX($BW$3:$CF$578,MATCH($BD401&amp;$BF401&amp;$BG401,$BT$3:$BT$578&amp;$BU$3:$BU$578&amp;$BV$3:$BV$578,0),MATCH(BJ$1,$BW$1:$CF$1,0))</f>
        <v>528</v>
      </c>
      <c r="BK401" s="3">
        <f t="array" ref="BK401">INDEX($D$21:$M$44,MATCH($BD401&amp;$BF401,$C$21:$C$44&amp;$B$21:$B$44,0),MATCH(BK$1,$D$16:$M$16,0))+VLOOKUP($BE401,战斗属性模型!$K$22:$O$24,BK$2,FALSE)*INDEX($BW$3:$CF$578,MATCH($BD401&amp;$BF401&amp;$BG401,$BT$3:$BT$578&amp;$BU$3:$BU$578&amp;$BV$3:$BV$578,0),MATCH(BK$1,$BW$1:$CF$1,0))</f>
        <v>0</v>
      </c>
      <c r="BL401" s="3"/>
      <c r="BM401" s="3"/>
      <c r="BN401" s="3"/>
      <c r="BO401" s="3"/>
      <c r="BP401" s="3"/>
      <c r="BQ401" s="3"/>
      <c r="BT401" t="s">
        <v>421</v>
      </c>
      <c r="BU401">
        <f t="shared" si="173"/>
        <v>5</v>
      </c>
      <c r="BV401" s="1">
        <f t="shared" si="175"/>
        <v>15</v>
      </c>
      <c r="BW401" s="3">
        <f t="array" ref="BW401">INDEX($CI$3:$EP$26,MATCH($BV401,$CH$3:$CH$26,0),MATCH(BW$1&amp;$BU401,$CI$1:$EP$1&amp;$CI$2:$EP$2,0))*VLOOKUP($BT401,$C$17:$M$20,COUNTBLANK($D$15:D$15)+1,FALSE)</f>
        <v>480</v>
      </c>
      <c r="BX401" s="3">
        <f t="array" ref="BX401">INDEX($CI$3:$EP$26,MATCH($BV401,$CH$3:$CH$26,0),MATCH(BX$1&amp;$BU401,$CI$1:$EP$1&amp;$CI$2:$EP$2,0))*VLOOKUP($BT401,$C$17:$M$20,COUNTBLANK($D$15:E$15)+1,FALSE)</f>
        <v>0</v>
      </c>
      <c r="BY401" s="3">
        <f t="array" ref="BY401">INDEX($CI$3:$EP$26,MATCH($BV401,$CH$3:$CH$26,0),MATCH(BY$1&amp;$BU401,$CI$1:$EP$1&amp;$CI$2:$EP$2,0))*VLOOKUP($BT401,$C$17:$M$20,COUNTBLANK($D$15:F$15)+1,FALSE)</f>
        <v>960</v>
      </c>
      <c r="BZ401" s="3">
        <f t="array" ref="BZ401">INDEX($CI$3:$EP$26,MATCH($BV401,$CH$3:$CH$26,0),MATCH(BZ$1&amp;$BU401,$CI$1:$EP$1&amp;$CI$2:$EP$2,0))*VLOOKUP($BT401,$C$17:$M$20,COUNTBLANK($D$15:G$15)+1,FALSE)</f>
        <v>0</v>
      </c>
      <c r="CA401" s="3">
        <f t="array" ref="CA401">INDEX($CI$3:$EP$26,MATCH($BV401,$CH$3:$CH$26,0),MATCH(CA$1&amp;$BU401,$CI$1:$EP$1&amp;$CI$2:$EP$2,0))*VLOOKUP($BT401,$C$17:$M$20,COUNTBLANK($D$15:H$15)+1,FALSE)</f>
        <v>0</v>
      </c>
      <c r="CB401" s="3">
        <f t="array" ref="CB401">INDEX($CI$3:$EP$26,MATCH($BV401,$CH$3:$CH$26,0),MATCH(CB$1&amp;$BU401,$CI$1:$EP$1&amp;$CI$2:$EP$2,0))*VLOOKUP($BT401,$C$17:$M$20,COUNTBLANK($D$15:I$15)+1,FALSE)</f>
        <v>0</v>
      </c>
      <c r="CC401" s="3">
        <f t="array" ref="CC401">INDEX($CI$3:$EP$26,MATCH($BV401,$CH$3:$CH$26,0),MATCH(CC$1&amp;$BU401,$CI$1:$EP$1&amp;$CI$2:$EP$2,0))*VLOOKUP($BT401,$C$17:$M$20,COUNTBLANK($D$15:J$15)+1,FALSE)</f>
        <v>0.12</v>
      </c>
      <c r="CD401" s="3">
        <f t="array" ref="CD401">INDEX($CI$3:$EP$26,MATCH($BV401,$CH$3:$CH$26,0),MATCH(CD$1&amp;$BU401,$CI$1:$EP$1&amp;$CI$2:$EP$2,0))*VLOOKUP($BT401,$C$17:$M$20,COUNTBLANK($D$15:K$15)+1,FALSE)</f>
        <v>0.12</v>
      </c>
      <c r="CE401" s="3">
        <f t="array" ref="CE401">INDEX($CI$3:$EP$26,MATCH($BV401,$CH$3:$CH$26,0),MATCH(CE$1&amp;$BU401,$CI$1:$EP$1&amp;$CI$2:$EP$2,0))*VLOOKUP($BT401,$C$17:$M$20,COUNTBLANK($D$15:L$15)+1,FALSE)</f>
        <v>0</v>
      </c>
      <c r="CF401" s="3">
        <f t="array" ref="CF401">INDEX($CI$3:$EP$26,MATCH($BV401,$CH$3:$CH$26,0),MATCH(CF$1&amp;$BU401,$CI$1:$EP$1&amp;$CI$2:$EP$2,0))*VLOOKUP($BT401,$C$17:$M$20,COUNTBLANK($D$15:M$15)+1,FALSE)</f>
        <v>0</v>
      </c>
    </row>
    <row r="402" spans="56:84" x14ac:dyDescent="0.2">
      <c r="BD402" t="s">
        <v>421</v>
      </c>
      <c r="BE402">
        <v>1</v>
      </c>
      <c r="BF402">
        <f t="shared" si="174"/>
        <v>2</v>
      </c>
      <c r="BG402" s="1">
        <f t="shared" si="176"/>
        <v>16</v>
      </c>
      <c r="BH402" s="3">
        <f t="array" ref="BH402">INDEX($D$21:$M$44,MATCH($BD402&amp;$BF402,$C$21:$C$44&amp;$B$21:$B$44,0),MATCH(BH$1,$D$16:$M$16,0))+VLOOKUP($BE402,战斗属性模型!$K$22:$O$24,BH$2,FALSE)*INDEX($BW$3:$CF$578,MATCH($BD402&amp;$BF402&amp;$BG402,$BT$3:$BT$578&amp;$BU$3:$BU$578&amp;$BV$3:$BV$578,0),MATCH(BH$1,$BW$1:$CF$1,0))</f>
        <v>240</v>
      </c>
      <c r="BI402" s="3">
        <f t="array" ref="BI402">INDEX($D$21:$M$44,MATCH($BD402&amp;$BF402,$C$21:$C$44&amp;$B$21:$B$44,0),MATCH(BI$1,$D$16:$M$16,0))+VLOOKUP($BE402,战斗属性模型!$K$22:$O$24,BI$2,FALSE)*INDEX($BW$3:$CF$578,MATCH($BD402&amp;$BF402&amp;$BG402,$BT$3:$BT$578&amp;$BU$3:$BU$578&amp;$BV$3:$BV$578,0),MATCH(BI$1,$BW$1:$CF$1,0))</f>
        <v>0</v>
      </c>
      <c r="BJ402" s="3">
        <f t="array" ref="BJ402">INDEX($D$21:$M$44,MATCH($BD402&amp;$BF402,$C$21:$C$44&amp;$B$21:$B$44,0),MATCH(BJ$1,$D$16:$M$16,0))+VLOOKUP($BE402,战斗属性模型!$K$22:$O$24,BJ$2,FALSE)*INDEX($BW$3:$CF$578,MATCH($BD402&amp;$BF402&amp;$BG402,$BT$3:$BT$578&amp;$BU$3:$BU$578&amp;$BV$3:$BV$578,0),MATCH(BJ$1,$BW$1:$CF$1,0))</f>
        <v>556.79999999999995</v>
      </c>
      <c r="BK402" s="3">
        <f t="array" ref="BK402">INDEX($D$21:$M$44,MATCH($BD402&amp;$BF402,$C$21:$C$44&amp;$B$21:$B$44,0),MATCH(BK$1,$D$16:$M$16,0))+VLOOKUP($BE402,战斗属性模型!$K$22:$O$24,BK$2,FALSE)*INDEX($BW$3:$CF$578,MATCH($BD402&amp;$BF402&amp;$BG402,$BT$3:$BT$578&amp;$BU$3:$BU$578&amp;$BV$3:$BV$578,0),MATCH(BK$1,$BW$1:$CF$1,0))</f>
        <v>0</v>
      </c>
      <c r="BL402" s="3"/>
      <c r="BM402" s="3"/>
      <c r="BN402" s="3"/>
      <c r="BO402" s="3"/>
      <c r="BP402" s="3"/>
      <c r="BQ402" s="3"/>
      <c r="BT402" t="s">
        <v>421</v>
      </c>
      <c r="BU402">
        <f t="shared" si="173"/>
        <v>5</v>
      </c>
      <c r="BV402" s="1">
        <f t="shared" si="175"/>
        <v>16</v>
      </c>
      <c r="BW402" s="3">
        <f t="array" ref="BW402">INDEX($CI$3:$EP$26,MATCH($BV402,$CH$3:$CH$26,0),MATCH(BW$1&amp;$BU402,$CI$1:$EP$1&amp;$CI$2:$EP$2,0))*VLOOKUP($BT402,$C$17:$M$20,COUNTBLANK($D$15:D$15)+1,FALSE)</f>
        <v>512</v>
      </c>
      <c r="BX402" s="3">
        <f t="array" ref="BX402">INDEX($CI$3:$EP$26,MATCH($BV402,$CH$3:$CH$26,0),MATCH(BX$1&amp;$BU402,$CI$1:$EP$1&amp;$CI$2:$EP$2,0))*VLOOKUP($BT402,$C$17:$M$20,COUNTBLANK($D$15:E$15)+1,FALSE)</f>
        <v>0</v>
      </c>
      <c r="BY402" s="3">
        <f t="array" ref="BY402">INDEX($CI$3:$EP$26,MATCH($BV402,$CH$3:$CH$26,0),MATCH(BY$1&amp;$BU402,$CI$1:$EP$1&amp;$CI$2:$EP$2,0))*VLOOKUP($BT402,$C$17:$M$20,COUNTBLANK($D$15:F$15)+1,FALSE)</f>
        <v>1024</v>
      </c>
      <c r="BZ402" s="3">
        <f t="array" ref="BZ402">INDEX($CI$3:$EP$26,MATCH($BV402,$CH$3:$CH$26,0),MATCH(BZ$1&amp;$BU402,$CI$1:$EP$1&amp;$CI$2:$EP$2,0))*VLOOKUP($BT402,$C$17:$M$20,COUNTBLANK($D$15:G$15)+1,FALSE)</f>
        <v>0</v>
      </c>
      <c r="CA402" s="3">
        <f t="array" ref="CA402">INDEX($CI$3:$EP$26,MATCH($BV402,$CH$3:$CH$26,0),MATCH(CA$1&amp;$BU402,$CI$1:$EP$1&amp;$CI$2:$EP$2,0))*VLOOKUP($BT402,$C$17:$M$20,COUNTBLANK($D$15:H$15)+1,FALSE)</f>
        <v>0</v>
      </c>
      <c r="CB402" s="3">
        <f t="array" ref="CB402">INDEX($CI$3:$EP$26,MATCH($BV402,$CH$3:$CH$26,0),MATCH(CB$1&amp;$BU402,$CI$1:$EP$1&amp;$CI$2:$EP$2,0))*VLOOKUP($BT402,$C$17:$M$20,COUNTBLANK($D$15:I$15)+1,FALSE)</f>
        <v>0</v>
      </c>
      <c r="CC402" s="3">
        <f t="array" ref="CC402">INDEX($CI$3:$EP$26,MATCH($BV402,$CH$3:$CH$26,0),MATCH(CC$1&amp;$BU402,$CI$1:$EP$1&amp;$CI$2:$EP$2,0))*VLOOKUP($BT402,$C$17:$M$20,COUNTBLANK($D$15:J$15)+1,FALSE)</f>
        <v>0.16</v>
      </c>
      <c r="CD402" s="3">
        <f t="array" ref="CD402">INDEX($CI$3:$EP$26,MATCH($BV402,$CH$3:$CH$26,0),MATCH(CD$1&amp;$BU402,$CI$1:$EP$1&amp;$CI$2:$EP$2,0))*VLOOKUP($BT402,$C$17:$M$20,COUNTBLANK($D$15:K$15)+1,FALSE)</f>
        <v>0.16</v>
      </c>
      <c r="CE402" s="3">
        <f t="array" ref="CE402">INDEX($CI$3:$EP$26,MATCH($BV402,$CH$3:$CH$26,0),MATCH(CE$1&amp;$BU402,$CI$1:$EP$1&amp;$CI$2:$EP$2,0))*VLOOKUP($BT402,$C$17:$M$20,COUNTBLANK($D$15:L$15)+1,FALSE)</f>
        <v>0</v>
      </c>
      <c r="CF402" s="3">
        <f t="array" ref="CF402">INDEX($CI$3:$EP$26,MATCH($BV402,$CH$3:$CH$26,0),MATCH(CF$1&amp;$BU402,$CI$1:$EP$1&amp;$CI$2:$EP$2,0))*VLOOKUP($BT402,$C$17:$M$20,COUNTBLANK($D$15:M$15)+1,FALSE)</f>
        <v>0</v>
      </c>
    </row>
    <row r="403" spans="56:84" x14ac:dyDescent="0.2">
      <c r="BD403" t="s">
        <v>421</v>
      </c>
      <c r="BE403">
        <v>1</v>
      </c>
      <c r="BF403">
        <f t="shared" si="174"/>
        <v>2</v>
      </c>
      <c r="BG403" s="1">
        <f t="shared" si="176"/>
        <v>17</v>
      </c>
      <c r="BH403" s="3">
        <f t="array" ref="BH403">INDEX($D$21:$M$44,MATCH($BD403&amp;$BF403,$C$21:$C$44&amp;$B$21:$B$44,0),MATCH(BH$1,$D$16:$M$16,0))+VLOOKUP($BE403,战斗属性模型!$K$22:$O$24,BH$2,FALSE)*INDEX($BW$3:$CF$578,MATCH($BD403&amp;$BF403&amp;$BG403,$BT$3:$BT$578&amp;$BU$3:$BU$578&amp;$BV$3:$BV$578,0),MATCH(BH$1,$BW$1:$CF$1,0))</f>
        <v>252</v>
      </c>
      <c r="BI403" s="3">
        <f t="array" ref="BI403">INDEX($D$21:$M$44,MATCH($BD403&amp;$BF403,$C$21:$C$44&amp;$B$21:$B$44,0),MATCH(BI$1,$D$16:$M$16,0))+VLOOKUP($BE403,战斗属性模型!$K$22:$O$24,BI$2,FALSE)*INDEX($BW$3:$CF$578,MATCH($BD403&amp;$BF403&amp;$BG403,$BT$3:$BT$578&amp;$BU$3:$BU$578&amp;$BV$3:$BV$578,0),MATCH(BI$1,$BW$1:$CF$1,0))</f>
        <v>0</v>
      </c>
      <c r="BJ403" s="3">
        <f t="array" ref="BJ403">INDEX($D$21:$M$44,MATCH($BD403&amp;$BF403,$C$21:$C$44&amp;$B$21:$B$44,0),MATCH(BJ$1,$D$16:$M$16,0))+VLOOKUP($BE403,战斗属性模型!$K$22:$O$24,BJ$2,FALSE)*INDEX($BW$3:$CF$578,MATCH($BD403&amp;$BF403&amp;$BG403,$BT$3:$BT$578&amp;$BU$3:$BU$578&amp;$BV$3:$BV$578,0),MATCH(BJ$1,$BW$1:$CF$1,0))</f>
        <v>585.59999999999991</v>
      </c>
      <c r="BK403" s="3">
        <f t="array" ref="BK403">INDEX($D$21:$M$44,MATCH($BD403&amp;$BF403,$C$21:$C$44&amp;$B$21:$B$44,0),MATCH(BK$1,$D$16:$M$16,0))+VLOOKUP($BE403,战斗属性模型!$K$22:$O$24,BK$2,FALSE)*INDEX($BW$3:$CF$578,MATCH($BD403&amp;$BF403&amp;$BG403,$BT$3:$BT$578&amp;$BU$3:$BU$578&amp;$BV$3:$BV$578,0),MATCH(BK$1,$BW$1:$CF$1,0))</f>
        <v>0</v>
      </c>
      <c r="BL403" s="3"/>
      <c r="BM403" s="3"/>
      <c r="BN403" s="3"/>
      <c r="BO403" s="3"/>
      <c r="BP403" s="3"/>
      <c r="BQ403" s="3"/>
      <c r="BT403" t="s">
        <v>421</v>
      </c>
      <c r="BU403">
        <f t="shared" ref="BU403:BU466" si="177">BU259</f>
        <v>5</v>
      </c>
      <c r="BV403" s="1">
        <f t="shared" si="175"/>
        <v>17</v>
      </c>
      <c r="BW403" s="3">
        <f t="array" ref="BW403">INDEX($CI$3:$EP$26,MATCH($BV403,$CH$3:$CH$26,0),MATCH(BW$1&amp;$BU403,$CI$1:$EP$1&amp;$CI$2:$EP$2,0))*VLOOKUP($BT403,$C$17:$M$20,COUNTBLANK($D$15:D$15)+1,FALSE)</f>
        <v>544</v>
      </c>
      <c r="BX403" s="3">
        <f t="array" ref="BX403">INDEX($CI$3:$EP$26,MATCH($BV403,$CH$3:$CH$26,0),MATCH(BX$1&amp;$BU403,$CI$1:$EP$1&amp;$CI$2:$EP$2,0))*VLOOKUP($BT403,$C$17:$M$20,COUNTBLANK($D$15:E$15)+1,FALSE)</f>
        <v>0</v>
      </c>
      <c r="BY403" s="3">
        <f t="array" ref="BY403">INDEX($CI$3:$EP$26,MATCH($BV403,$CH$3:$CH$26,0),MATCH(BY$1&amp;$BU403,$CI$1:$EP$1&amp;$CI$2:$EP$2,0))*VLOOKUP($BT403,$C$17:$M$20,COUNTBLANK($D$15:F$15)+1,FALSE)</f>
        <v>1088</v>
      </c>
      <c r="BZ403" s="3">
        <f t="array" ref="BZ403">INDEX($CI$3:$EP$26,MATCH($BV403,$CH$3:$CH$26,0),MATCH(BZ$1&amp;$BU403,$CI$1:$EP$1&amp;$CI$2:$EP$2,0))*VLOOKUP($BT403,$C$17:$M$20,COUNTBLANK($D$15:G$15)+1,FALSE)</f>
        <v>0</v>
      </c>
      <c r="CA403" s="3">
        <f t="array" ref="CA403">INDEX($CI$3:$EP$26,MATCH($BV403,$CH$3:$CH$26,0),MATCH(CA$1&amp;$BU403,$CI$1:$EP$1&amp;$CI$2:$EP$2,0))*VLOOKUP($BT403,$C$17:$M$20,COUNTBLANK($D$15:H$15)+1,FALSE)</f>
        <v>0</v>
      </c>
      <c r="CB403" s="3">
        <f t="array" ref="CB403">INDEX($CI$3:$EP$26,MATCH($BV403,$CH$3:$CH$26,0),MATCH(CB$1&amp;$BU403,$CI$1:$EP$1&amp;$CI$2:$EP$2,0))*VLOOKUP($BT403,$C$17:$M$20,COUNTBLANK($D$15:I$15)+1,FALSE)</f>
        <v>0</v>
      </c>
      <c r="CC403" s="3">
        <f t="array" ref="CC403">INDEX($CI$3:$EP$26,MATCH($BV403,$CH$3:$CH$26,0),MATCH(CC$1&amp;$BU403,$CI$1:$EP$1&amp;$CI$2:$EP$2,0))*VLOOKUP($BT403,$C$17:$M$20,COUNTBLANK($D$15:J$15)+1,FALSE)</f>
        <v>0.16</v>
      </c>
      <c r="CD403" s="3">
        <f t="array" ref="CD403">INDEX($CI$3:$EP$26,MATCH($BV403,$CH$3:$CH$26,0),MATCH(CD$1&amp;$BU403,$CI$1:$EP$1&amp;$CI$2:$EP$2,0))*VLOOKUP($BT403,$C$17:$M$20,COUNTBLANK($D$15:K$15)+1,FALSE)</f>
        <v>0.16</v>
      </c>
      <c r="CE403" s="3">
        <f t="array" ref="CE403">INDEX($CI$3:$EP$26,MATCH($BV403,$CH$3:$CH$26,0),MATCH(CE$1&amp;$BU403,$CI$1:$EP$1&amp;$CI$2:$EP$2,0))*VLOOKUP($BT403,$C$17:$M$20,COUNTBLANK($D$15:L$15)+1,FALSE)</f>
        <v>0</v>
      </c>
      <c r="CF403" s="3">
        <f t="array" ref="CF403">INDEX($CI$3:$EP$26,MATCH($BV403,$CH$3:$CH$26,0),MATCH(CF$1&amp;$BU403,$CI$1:$EP$1&amp;$CI$2:$EP$2,0))*VLOOKUP($BT403,$C$17:$M$20,COUNTBLANK($D$15:M$15)+1,FALSE)</f>
        <v>0</v>
      </c>
    </row>
    <row r="404" spans="56:84" x14ac:dyDescent="0.2">
      <c r="BD404" t="s">
        <v>421</v>
      </c>
      <c r="BE404">
        <v>1</v>
      </c>
      <c r="BF404">
        <f t="shared" si="174"/>
        <v>2</v>
      </c>
      <c r="BG404" s="1">
        <f t="shared" si="176"/>
        <v>18</v>
      </c>
      <c r="BH404" s="3">
        <f t="array" ref="BH404">INDEX($D$21:$M$44,MATCH($BD404&amp;$BF404,$C$21:$C$44&amp;$B$21:$B$44,0),MATCH(BH$1,$D$16:$M$16,0))+VLOOKUP($BE404,战斗属性模型!$K$22:$O$24,BH$2,FALSE)*INDEX($BW$3:$CF$578,MATCH($BD404&amp;$BF404&amp;$BG404,$BT$3:$BT$578&amp;$BU$3:$BU$578&amp;$BV$3:$BV$578,0),MATCH(BH$1,$BW$1:$CF$1,0))</f>
        <v>264</v>
      </c>
      <c r="BI404" s="3">
        <f t="array" ref="BI404">INDEX($D$21:$M$44,MATCH($BD404&amp;$BF404,$C$21:$C$44&amp;$B$21:$B$44,0),MATCH(BI$1,$D$16:$M$16,0))+VLOOKUP($BE404,战斗属性模型!$K$22:$O$24,BI$2,FALSE)*INDEX($BW$3:$CF$578,MATCH($BD404&amp;$BF404&amp;$BG404,$BT$3:$BT$578&amp;$BU$3:$BU$578&amp;$BV$3:$BV$578,0),MATCH(BI$1,$BW$1:$CF$1,0))</f>
        <v>0</v>
      </c>
      <c r="BJ404" s="3">
        <f t="array" ref="BJ404">INDEX($D$21:$M$44,MATCH($BD404&amp;$BF404,$C$21:$C$44&amp;$B$21:$B$44,0),MATCH(BJ$1,$D$16:$M$16,0))+VLOOKUP($BE404,战斗属性模型!$K$22:$O$24,BJ$2,FALSE)*INDEX($BW$3:$CF$578,MATCH($BD404&amp;$BF404&amp;$BG404,$BT$3:$BT$578&amp;$BU$3:$BU$578&amp;$BV$3:$BV$578,0),MATCH(BJ$1,$BW$1:$CF$1,0))</f>
        <v>614.4</v>
      </c>
      <c r="BK404" s="3">
        <f t="array" ref="BK404">INDEX($D$21:$M$44,MATCH($BD404&amp;$BF404,$C$21:$C$44&amp;$B$21:$B$44,0),MATCH(BK$1,$D$16:$M$16,0))+VLOOKUP($BE404,战斗属性模型!$K$22:$O$24,BK$2,FALSE)*INDEX($BW$3:$CF$578,MATCH($BD404&amp;$BF404&amp;$BG404,$BT$3:$BT$578&amp;$BU$3:$BU$578&amp;$BV$3:$BV$578,0),MATCH(BK$1,$BW$1:$CF$1,0))</f>
        <v>0</v>
      </c>
      <c r="BL404" s="3"/>
      <c r="BM404" s="3"/>
      <c r="BN404" s="3"/>
      <c r="BO404" s="3"/>
      <c r="BP404" s="3"/>
      <c r="BQ404" s="3"/>
      <c r="BT404" t="s">
        <v>421</v>
      </c>
      <c r="BU404">
        <f t="shared" si="177"/>
        <v>5</v>
      </c>
      <c r="BV404" s="1">
        <f t="shared" si="175"/>
        <v>18</v>
      </c>
      <c r="BW404" s="3">
        <f t="array" ref="BW404">INDEX($CI$3:$EP$26,MATCH($BV404,$CH$3:$CH$26,0),MATCH(BW$1&amp;$BU404,$CI$1:$EP$1&amp;$CI$2:$EP$2,0))*VLOOKUP($BT404,$C$17:$M$20,COUNTBLANK($D$15:D$15)+1,FALSE)</f>
        <v>576</v>
      </c>
      <c r="BX404" s="3">
        <f t="array" ref="BX404">INDEX($CI$3:$EP$26,MATCH($BV404,$CH$3:$CH$26,0),MATCH(BX$1&amp;$BU404,$CI$1:$EP$1&amp;$CI$2:$EP$2,0))*VLOOKUP($BT404,$C$17:$M$20,COUNTBLANK($D$15:E$15)+1,FALSE)</f>
        <v>0</v>
      </c>
      <c r="BY404" s="3">
        <f t="array" ref="BY404">INDEX($CI$3:$EP$26,MATCH($BV404,$CH$3:$CH$26,0),MATCH(BY$1&amp;$BU404,$CI$1:$EP$1&amp;$CI$2:$EP$2,0))*VLOOKUP($BT404,$C$17:$M$20,COUNTBLANK($D$15:F$15)+1,FALSE)</f>
        <v>1152</v>
      </c>
      <c r="BZ404" s="3">
        <f t="array" ref="BZ404">INDEX($CI$3:$EP$26,MATCH($BV404,$CH$3:$CH$26,0),MATCH(BZ$1&amp;$BU404,$CI$1:$EP$1&amp;$CI$2:$EP$2,0))*VLOOKUP($BT404,$C$17:$M$20,COUNTBLANK($D$15:G$15)+1,FALSE)</f>
        <v>0</v>
      </c>
      <c r="CA404" s="3">
        <f t="array" ref="CA404">INDEX($CI$3:$EP$26,MATCH($BV404,$CH$3:$CH$26,0),MATCH(CA$1&amp;$BU404,$CI$1:$EP$1&amp;$CI$2:$EP$2,0))*VLOOKUP($BT404,$C$17:$M$20,COUNTBLANK($D$15:H$15)+1,FALSE)</f>
        <v>0</v>
      </c>
      <c r="CB404" s="3">
        <f t="array" ref="CB404">INDEX($CI$3:$EP$26,MATCH($BV404,$CH$3:$CH$26,0),MATCH(CB$1&amp;$BU404,$CI$1:$EP$1&amp;$CI$2:$EP$2,0))*VLOOKUP($BT404,$C$17:$M$20,COUNTBLANK($D$15:I$15)+1,FALSE)</f>
        <v>0</v>
      </c>
      <c r="CC404" s="3">
        <f t="array" ref="CC404">INDEX($CI$3:$EP$26,MATCH($BV404,$CH$3:$CH$26,0),MATCH(CC$1&amp;$BU404,$CI$1:$EP$1&amp;$CI$2:$EP$2,0))*VLOOKUP($BT404,$C$17:$M$20,COUNTBLANK($D$15:J$15)+1,FALSE)</f>
        <v>0.16</v>
      </c>
      <c r="CD404" s="3">
        <f t="array" ref="CD404">INDEX($CI$3:$EP$26,MATCH($BV404,$CH$3:$CH$26,0),MATCH(CD$1&amp;$BU404,$CI$1:$EP$1&amp;$CI$2:$EP$2,0))*VLOOKUP($BT404,$C$17:$M$20,COUNTBLANK($D$15:K$15)+1,FALSE)</f>
        <v>0.16</v>
      </c>
      <c r="CE404" s="3">
        <f t="array" ref="CE404">INDEX($CI$3:$EP$26,MATCH($BV404,$CH$3:$CH$26,0),MATCH(CE$1&amp;$BU404,$CI$1:$EP$1&amp;$CI$2:$EP$2,0))*VLOOKUP($BT404,$C$17:$M$20,COUNTBLANK($D$15:L$15)+1,FALSE)</f>
        <v>0</v>
      </c>
      <c r="CF404" s="3">
        <f t="array" ref="CF404">INDEX($CI$3:$EP$26,MATCH($BV404,$CH$3:$CH$26,0),MATCH(CF$1&amp;$BU404,$CI$1:$EP$1&amp;$CI$2:$EP$2,0))*VLOOKUP($BT404,$C$17:$M$20,COUNTBLANK($D$15:M$15)+1,FALSE)</f>
        <v>0</v>
      </c>
    </row>
    <row r="405" spans="56:84" x14ac:dyDescent="0.2">
      <c r="BD405" t="s">
        <v>421</v>
      </c>
      <c r="BE405">
        <v>1</v>
      </c>
      <c r="BF405">
        <f t="shared" si="174"/>
        <v>2</v>
      </c>
      <c r="BG405" s="1">
        <f t="shared" si="176"/>
        <v>19</v>
      </c>
      <c r="BH405" s="3">
        <f t="array" ref="BH405">INDEX($D$21:$M$44,MATCH($BD405&amp;$BF405,$C$21:$C$44&amp;$B$21:$B$44,0),MATCH(BH$1,$D$16:$M$16,0))+VLOOKUP($BE405,战斗属性模型!$K$22:$O$24,BH$2,FALSE)*INDEX($BW$3:$CF$578,MATCH($BD405&amp;$BF405&amp;$BG405,$BT$3:$BT$578&amp;$BU$3:$BU$578&amp;$BV$3:$BV$578,0),MATCH(BH$1,$BW$1:$CF$1,0))</f>
        <v>276</v>
      </c>
      <c r="BI405" s="3">
        <f t="array" ref="BI405">INDEX($D$21:$M$44,MATCH($BD405&amp;$BF405,$C$21:$C$44&amp;$B$21:$B$44,0),MATCH(BI$1,$D$16:$M$16,0))+VLOOKUP($BE405,战斗属性模型!$K$22:$O$24,BI$2,FALSE)*INDEX($BW$3:$CF$578,MATCH($BD405&amp;$BF405&amp;$BG405,$BT$3:$BT$578&amp;$BU$3:$BU$578&amp;$BV$3:$BV$578,0),MATCH(BI$1,$BW$1:$CF$1,0))</f>
        <v>0</v>
      </c>
      <c r="BJ405" s="3">
        <f t="array" ref="BJ405">INDEX($D$21:$M$44,MATCH($BD405&amp;$BF405,$C$21:$C$44&amp;$B$21:$B$44,0),MATCH(BJ$1,$D$16:$M$16,0))+VLOOKUP($BE405,战斗属性模型!$K$22:$O$24,BJ$2,FALSE)*INDEX($BW$3:$CF$578,MATCH($BD405&amp;$BF405&amp;$BG405,$BT$3:$BT$578&amp;$BU$3:$BU$578&amp;$BV$3:$BV$578,0),MATCH(BJ$1,$BW$1:$CF$1,0))</f>
        <v>643.19999999999993</v>
      </c>
      <c r="BK405" s="3">
        <f t="array" ref="BK405">INDEX($D$21:$M$44,MATCH($BD405&amp;$BF405,$C$21:$C$44&amp;$B$21:$B$44,0),MATCH(BK$1,$D$16:$M$16,0))+VLOOKUP($BE405,战斗属性模型!$K$22:$O$24,BK$2,FALSE)*INDEX($BW$3:$CF$578,MATCH($BD405&amp;$BF405&amp;$BG405,$BT$3:$BT$578&amp;$BU$3:$BU$578&amp;$BV$3:$BV$578,0),MATCH(BK$1,$BW$1:$CF$1,0))</f>
        <v>0</v>
      </c>
      <c r="BL405" s="3"/>
      <c r="BM405" s="3"/>
      <c r="BN405" s="3"/>
      <c r="BO405" s="3"/>
      <c r="BP405" s="3"/>
      <c r="BQ405" s="3"/>
      <c r="BT405" t="s">
        <v>421</v>
      </c>
      <c r="BU405">
        <f t="shared" si="177"/>
        <v>5</v>
      </c>
      <c r="BV405" s="1">
        <f t="shared" si="175"/>
        <v>19</v>
      </c>
      <c r="BW405" s="3">
        <f t="array" ref="BW405">INDEX($CI$3:$EP$26,MATCH($BV405,$CH$3:$CH$26,0),MATCH(BW$1&amp;$BU405,$CI$1:$EP$1&amp;$CI$2:$EP$2,0))*VLOOKUP($BT405,$C$17:$M$20,COUNTBLANK($D$15:D$15)+1,FALSE)</f>
        <v>608</v>
      </c>
      <c r="BX405" s="3">
        <f t="array" ref="BX405">INDEX($CI$3:$EP$26,MATCH($BV405,$CH$3:$CH$26,0),MATCH(BX$1&amp;$BU405,$CI$1:$EP$1&amp;$CI$2:$EP$2,0))*VLOOKUP($BT405,$C$17:$M$20,COUNTBLANK($D$15:E$15)+1,FALSE)</f>
        <v>0</v>
      </c>
      <c r="BY405" s="3">
        <f t="array" ref="BY405">INDEX($CI$3:$EP$26,MATCH($BV405,$CH$3:$CH$26,0),MATCH(BY$1&amp;$BU405,$CI$1:$EP$1&amp;$CI$2:$EP$2,0))*VLOOKUP($BT405,$C$17:$M$20,COUNTBLANK($D$15:F$15)+1,FALSE)</f>
        <v>1216</v>
      </c>
      <c r="BZ405" s="3">
        <f t="array" ref="BZ405">INDEX($CI$3:$EP$26,MATCH($BV405,$CH$3:$CH$26,0),MATCH(BZ$1&amp;$BU405,$CI$1:$EP$1&amp;$CI$2:$EP$2,0))*VLOOKUP($BT405,$C$17:$M$20,COUNTBLANK($D$15:G$15)+1,FALSE)</f>
        <v>0</v>
      </c>
      <c r="CA405" s="3">
        <f t="array" ref="CA405">INDEX($CI$3:$EP$26,MATCH($BV405,$CH$3:$CH$26,0),MATCH(CA$1&amp;$BU405,$CI$1:$EP$1&amp;$CI$2:$EP$2,0))*VLOOKUP($BT405,$C$17:$M$20,COUNTBLANK($D$15:H$15)+1,FALSE)</f>
        <v>0</v>
      </c>
      <c r="CB405" s="3">
        <f t="array" ref="CB405">INDEX($CI$3:$EP$26,MATCH($BV405,$CH$3:$CH$26,0),MATCH(CB$1&amp;$BU405,$CI$1:$EP$1&amp;$CI$2:$EP$2,0))*VLOOKUP($BT405,$C$17:$M$20,COUNTBLANK($D$15:I$15)+1,FALSE)</f>
        <v>0</v>
      </c>
      <c r="CC405" s="3">
        <f t="array" ref="CC405">INDEX($CI$3:$EP$26,MATCH($BV405,$CH$3:$CH$26,0),MATCH(CC$1&amp;$BU405,$CI$1:$EP$1&amp;$CI$2:$EP$2,0))*VLOOKUP($BT405,$C$17:$M$20,COUNTBLANK($D$15:J$15)+1,FALSE)</f>
        <v>0.16</v>
      </c>
      <c r="CD405" s="3">
        <f t="array" ref="CD405">INDEX($CI$3:$EP$26,MATCH($BV405,$CH$3:$CH$26,0),MATCH(CD$1&amp;$BU405,$CI$1:$EP$1&amp;$CI$2:$EP$2,0))*VLOOKUP($BT405,$C$17:$M$20,COUNTBLANK($D$15:K$15)+1,FALSE)</f>
        <v>0.16</v>
      </c>
      <c r="CE405" s="3">
        <f t="array" ref="CE405">INDEX($CI$3:$EP$26,MATCH($BV405,$CH$3:$CH$26,0),MATCH(CE$1&amp;$BU405,$CI$1:$EP$1&amp;$CI$2:$EP$2,0))*VLOOKUP($BT405,$C$17:$M$20,COUNTBLANK($D$15:L$15)+1,FALSE)</f>
        <v>0</v>
      </c>
      <c r="CF405" s="3">
        <f t="array" ref="CF405">INDEX($CI$3:$EP$26,MATCH($BV405,$CH$3:$CH$26,0),MATCH(CF$1&amp;$BU405,$CI$1:$EP$1&amp;$CI$2:$EP$2,0))*VLOOKUP($BT405,$C$17:$M$20,COUNTBLANK($D$15:M$15)+1,FALSE)</f>
        <v>0</v>
      </c>
    </row>
    <row r="406" spans="56:84" x14ac:dyDescent="0.2">
      <c r="BD406" t="s">
        <v>421</v>
      </c>
      <c r="BE406">
        <v>1</v>
      </c>
      <c r="BF406">
        <f t="shared" si="174"/>
        <v>2</v>
      </c>
      <c r="BG406" s="1">
        <f t="shared" si="176"/>
        <v>20</v>
      </c>
      <c r="BH406" s="3">
        <f t="array" ref="BH406">INDEX($D$21:$M$44,MATCH($BD406&amp;$BF406,$C$21:$C$44&amp;$B$21:$B$44,0),MATCH(BH$1,$D$16:$M$16,0))+VLOOKUP($BE406,战斗属性模型!$K$22:$O$24,BH$2,FALSE)*INDEX($BW$3:$CF$578,MATCH($BD406&amp;$BF406&amp;$BG406,$BT$3:$BT$578&amp;$BU$3:$BU$578&amp;$BV$3:$BV$578,0),MATCH(BH$1,$BW$1:$CF$1,0))</f>
        <v>288</v>
      </c>
      <c r="BI406" s="3">
        <f t="array" ref="BI406">INDEX($D$21:$M$44,MATCH($BD406&amp;$BF406,$C$21:$C$44&amp;$B$21:$B$44,0),MATCH(BI$1,$D$16:$M$16,0))+VLOOKUP($BE406,战斗属性模型!$K$22:$O$24,BI$2,FALSE)*INDEX($BW$3:$CF$578,MATCH($BD406&amp;$BF406&amp;$BG406,$BT$3:$BT$578&amp;$BU$3:$BU$578&amp;$BV$3:$BV$578,0),MATCH(BI$1,$BW$1:$CF$1,0))</f>
        <v>0</v>
      </c>
      <c r="BJ406" s="3">
        <f t="array" ref="BJ406">INDEX($D$21:$M$44,MATCH($BD406&amp;$BF406,$C$21:$C$44&amp;$B$21:$B$44,0),MATCH(BJ$1,$D$16:$M$16,0))+VLOOKUP($BE406,战斗属性模型!$K$22:$O$24,BJ$2,FALSE)*INDEX($BW$3:$CF$578,MATCH($BD406&amp;$BF406&amp;$BG406,$BT$3:$BT$578&amp;$BU$3:$BU$578&amp;$BV$3:$BV$578,0),MATCH(BJ$1,$BW$1:$CF$1,0))</f>
        <v>672</v>
      </c>
      <c r="BK406" s="3">
        <f t="array" ref="BK406">INDEX($D$21:$M$44,MATCH($BD406&amp;$BF406,$C$21:$C$44&amp;$B$21:$B$44,0),MATCH(BK$1,$D$16:$M$16,0))+VLOOKUP($BE406,战斗属性模型!$K$22:$O$24,BK$2,FALSE)*INDEX($BW$3:$CF$578,MATCH($BD406&amp;$BF406&amp;$BG406,$BT$3:$BT$578&amp;$BU$3:$BU$578&amp;$BV$3:$BV$578,0),MATCH(BK$1,$BW$1:$CF$1,0))</f>
        <v>0</v>
      </c>
      <c r="BL406" s="3"/>
      <c r="BM406" s="3"/>
      <c r="BN406" s="3"/>
      <c r="BO406" s="3"/>
      <c r="BP406" s="3"/>
      <c r="BQ406" s="3"/>
      <c r="BT406" t="s">
        <v>421</v>
      </c>
      <c r="BU406">
        <f t="shared" si="177"/>
        <v>5</v>
      </c>
      <c r="BV406" s="1">
        <f t="shared" si="175"/>
        <v>20</v>
      </c>
      <c r="BW406" s="3">
        <f t="array" ref="BW406">INDEX($CI$3:$EP$26,MATCH($BV406,$CH$3:$CH$26,0),MATCH(BW$1&amp;$BU406,$CI$1:$EP$1&amp;$CI$2:$EP$2,0))*VLOOKUP($BT406,$C$17:$M$20,COUNTBLANK($D$15:D$15)+1,FALSE)</f>
        <v>640</v>
      </c>
      <c r="BX406" s="3">
        <f t="array" ref="BX406">INDEX($CI$3:$EP$26,MATCH($BV406,$CH$3:$CH$26,0),MATCH(BX$1&amp;$BU406,$CI$1:$EP$1&amp;$CI$2:$EP$2,0))*VLOOKUP($BT406,$C$17:$M$20,COUNTBLANK($D$15:E$15)+1,FALSE)</f>
        <v>0</v>
      </c>
      <c r="BY406" s="3">
        <f t="array" ref="BY406">INDEX($CI$3:$EP$26,MATCH($BV406,$CH$3:$CH$26,0),MATCH(BY$1&amp;$BU406,$CI$1:$EP$1&amp;$CI$2:$EP$2,0))*VLOOKUP($BT406,$C$17:$M$20,COUNTBLANK($D$15:F$15)+1,FALSE)</f>
        <v>1280</v>
      </c>
      <c r="BZ406" s="3">
        <f t="array" ref="BZ406">INDEX($CI$3:$EP$26,MATCH($BV406,$CH$3:$CH$26,0),MATCH(BZ$1&amp;$BU406,$CI$1:$EP$1&amp;$CI$2:$EP$2,0))*VLOOKUP($BT406,$C$17:$M$20,COUNTBLANK($D$15:G$15)+1,FALSE)</f>
        <v>0</v>
      </c>
      <c r="CA406" s="3">
        <f t="array" ref="CA406">INDEX($CI$3:$EP$26,MATCH($BV406,$CH$3:$CH$26,0),MATCH(CA$1&amp;$BU406,$CI$1:$EP$1&amp;$CI$2:$EP$2,0))*VLOOKUP($BT406,$C$17:$M$20,COUNTBLANK($D$15:H$15)+1,FALSE)</f>
        <v>0</v>
      </c>
      <c r="CB406" s="3">
        <f t="array" ref="CB406">INDEX($CI$3:$EP$26,MATCH($BV406,$CH$3:$CH$26,0),MATCH(CB$1&amp;$BU406,$CI$1:$EP$1&amp;$CI$2:$EP$2,0))*VLOOKUP($BT406,$C$17:$M$20,COUNTBLANK($D$15:I$15)+1,FALSE)</f>
        <v>0</v>
      </c>
      <c r="CC406" s="3">
        <f t="array" ref="CC406">INDEX($CI$3:$EP$26,MATCH($BV406,$CH$3:$CH$26,0),MATCH(CC$1&amp;$BU406,$CI$1:$EP$1&amp;$CI$2:$EP$2,0))*VLOOKUP($BT406,$C$17:$M$20,COUNTBLANK($D$15:J$15)+1,FALSE)</f>
        <v>0.20000000000000004</v>
      </c>
      <c r="CD406" s="3">
        <f t="array" ref="CD406">INDEX($CI$3:$EP$26,MATCH($BV406,$CH$3:$CH$26,0),MATCH(CD$1&amp;$BU406,$CI$1:$EP$1&amp;$CI$2:$EP$2,0))*VLOOKUP($BT406,$C$17:$M$20,COUNTBLANK($D$15:K$15)+1,FALSE)</f>
        <v>0.20000000000000004</v>
      </c>
      <c r="CE406" s="3">
        <f t="array" ref="CE406">INDEX($CI$3:$EP$26,MATCH($BV406,$CH$3:$CH$26,0),MATCH(CE$1&amp;$BU406,$CI$1:$EP$1&amp;$CI$2:$EP$2,0))*VLOOKUP($BT406,$C$17:$M$20,COUNTBLANK($D$15:L$15)+1,FALSE)</f>
        <v>0</v>
      </c>
      <c r="CF406" s="3">
        <f t="array" ref="CF406">INDEX($CI$3:$EP$26,MATCH($BV406,$CH$3:$CH$26,0),MATCH(CF$1&amp;$BU406,$CI$1:$EP$1&amp;$CI$2:$EP$2,0))*VLOOKUP($BT406,$C$17:$M$20,COUNTBLANK($D$15:M$15)+1,FALSE)</f>
        <v>0</v>
      </c>
    </row>
    <row r="407" spans="56:84" x14ac:dyDescent="0.2">
      <c r="BD407" t="s">
        <v>421</v>
      </c>
      <c r="BE407">
        <v>1</v>
      </c>
      <c r="BF407">
        <f t="shared" si="174"/>
        <v>2</v>
      </c>
      <c r="BG407" s="1">
        <f t="shared" si="176"/>
        <v>21</v>
      </c>
      <c r="BH407" s="3">
        <f t="array" ref="BH407">INDEX($D$21:$M$44,MATCH($BD407&amp;$BF407,$C$21:$C$44&amp;$B$21:$B$44,0),MATCH(BH$1,$D$16:$M$16,0))+VLOOKUP($BE407,战斗属性模型!$K$22:$O$24,BH$2,FALSE)*INDEX($BW$3:$CF$578,MATCH($BD407&amp;$BF407&amp;$BG407,$BT$3:$BT$578&amp;$BU$3:$BU$578&amp;$BV$3:$BV$578,0),MATCH(BH$1,$BW$1:$CF$1,0))</f>
        <v>300</v>
      </c>
      <c r="BI407" s="3">
        <f t="array" ref="BI407">INDEX($D$21:$M$44,MATCH($BD407&amp;$BF407,$C$21:$C$44&amp;$B$21:$B$44,0),MATCH(BI$1,$D$16:$M$16,0))+VLOOKUP($BE407,战斗属性模型!$K$22:$O$24,BI$2,FALSE)*INDEX($BW$3:$CF$578,MATCH($BD407&amp;$BF407&amp;$BG407,$BT$3:$BT$578&amp;$BU$3:$BU$578&amp;$BV$3:$BV$578,0),MATCH(BI$1,$BW$1:$CF$1,0))</f>
        <v>0</v>
      </c>
      <c r="BJ407" s="3">
        <f t="array" ref="BJ407">INDEX($D$21:$M$44,MATCH($BD407&amp;$BF407,$C$21:$C$44&amp;$B$21:$B$44,0),MATCH(BJ$1,$D$16:$M$16,0))+VLOOKUP($BE407,战斗属性模型!$K$22:$O$24,BJ$2,FALSE)*INDEX($BW$3:$CF$578,MATCH($BD407&amp;$BF407&amp;$BG407,$BT$3:$BT$578&amp;$BU$3:$BU$578&amp;$BV$3:$BV$578,0),MATCH(BJ$1,$BW$1:$CF$1,0))</f>
        <v>700.8</v>
      </c>
      <c r="BK407" s="3">
        <f t="array" ref="BK407">INDEX($D$21:$M$44,MATCH($BD407&amp;$BF407,$C$21:$C$44&amp;$B$21:$B$44,0),MATCH(BK$1,$D$16:$M$16,0))+VLOOKUP($BE407,战斗属性模型!$K$22:$O$24,BK$2,FALSE)*INDEX($BW$3:$CF$578,MATCH($BD407&amp;$BF407&amp;$BG407,$BT$3:$BT$578&amp;$BU$3:$BU$578&amp;$BV$3:$BV$578,0),MATCH(BK$1,$BW$1:$CF$1,0))</f>
        <v>0</v>
      </c>
      <c r="BL407" s="3"/>
      <c r="BM407" s="3"/>
      <c r="BN407" s="3"/>
      <c r="BO407" s="3"/>
      <c r="BP407" s="3"/>
      <c r="BQ407" s="3"/>
      <c r="BT407" t="s">
        <v>421</v>
      </c>
      <c r="BU407">
        <f t="shared" si="177"/>
        <v>5</v>
      </c>
      <c r="BV407" s="1">
        <f t="shared" si="175"/>
        <v>21</v>
      </c>
      <c r="BW407" s="3">
        <f t="array" ref="BW407">INDEX($CI$3:$EP$26,MATCH($BV407,$CH$3:$CH$26,0),MATCH(BW$1&amp;$BU407,$CI$1:$EP$1&amp;$CI$2:$EP$2,0))*VLOOKUP($BT407,$C$17:$M$20,COUNTBLANK($D$15:D$15)+1,FALSE)</f>
        <v>672</v>
      </c>
      <c r="BX407" s="3">
        <f t="array" ref="BX407">INDEX($CI$3:$EP$26,MATCH($BV407,$CH$3:$CH$26,0),MATCH(BX$1&amp;$BU407,$CI$1:$EP$1&amp;$CI$2:$EP$2,0))*VLOOKUP($BT407,$C$17:$M$20,COUNTBLANK($D$15:E$15)+1,FALSE)</f>
        <v>0</v>
      </c>
      <c r="BY407" s="3">
        <f t="array" ref="BY407">INDEX($CI$3:$EP$26,MATCH($BV407,$CH$3:$CH$26,0),MATCH(BY$1&amp;$BU407,$CI$1:$EP$1&amp;$CI$2:$EP$2,0))*VLOOKUP($BT407,$C$17:$M$20,COUNTBLANK($D$15:F$15)+1,FALSE)</f>
        <v>1344</v>
      </c>
      <c r="BZ407" s="3">
        <f t="array" ref="BZ407">INDEX($CI$3:$EP$26,MATCH($BV407,$CH$3:$CH$26,0),MATCH(BZ$1&amp;$BU407,$CI$1:$EP$1&amp;$CI$2:$EP$2,0))*VLOOKUP($BT407,$C$17:$M$20,COUNTBLANK($D$15:G$15)+1,FALSE)</f>
        <v>0</v>
      </c>
      <c r="CA407" s="3">
        <f t="array" ref="CA407">INDEX($CI$3:$EP$26,MATCH($BV407,$CH$3:$CH$26,0),MATCH(CA$1&amp;$BU407,$CI$1:$EP$1&amp;$CI$2:$EP$2,0))*VLOOKUP($BT407,$C$17:$M$20,COUNTBLANK($D$15:H$15)+1,FALSE)</f>
        <v>0</v>
      </c>
      <c r="CB407" s="3">
        <f t="array" ref="CB407">INDEX($CI$3:$EP$26,MATCH($BV407,$CH$3:$CH$26,0),MATCH(CB$1&amp;$BU407,$CI$1:$EP$1&amp;$CI$2:$EP$2,0))*VLOOKUP($BT407,$C$17:$M$20,COUNTBLANK($D$15:I$15)+1,FALSE)</f>
        <v>0</v>
      </c>
      <c r="CC407" s="3">
        <f t="array" ref="CC407">INDEX($CI$3:$EP$26,MATCH($BV407,$CH$3:$CH$26,0),MATCH(CC$1&amp;$BU407,$CI$1:$EP$1&amp;$CI$2:$EP$2,0))*VLOOKUP($BT407,$C$17:$M$20,COUNTBLANK($D$15:J$15)+1,FALSE)</f>
        <v>0.20000000000000004</v>
      </c>
      <c r="CD407" s="3">
        <f t="array" ref="CD407">INDEX($CI$3:$EP$26,MATCH($BV407,$CH$3:$CH$26,0),MATCH(CD$1&amp;$BU407,$CI$1:$EP$1&amp;$CI$2:$EP$2,0))*VLOOKUP($BT407,$C$17:$M$20,COUNTBLANK($D$15:K$15)+1,FALSE)</f>
        <v>0.20000000000000004</v>
      </c>
      <c r="CE407" s="3">
        <f t="array" ref="CE407">INDEX($CI$3:$EP$26,MATCH($BV407,$CH$3:$CH$26,0),MATCH(CE$1&amp;$BU407,$CI$1:$EP$1&amp;$CI$2:$EP$2,0))*VLOOKUP($BT407,$C$17:$M$20,COUNTBLANK($D$15:L$15)+1,FALSE)</f>
        <v>0</v>
      </c>
      <c r="CF407" s="3">
        <f t="array" ref="CF407">INDEX($CI$3:$EP$26,MATCH($BV407,$CH$3:$CH$26,0),MATCH(CF$1&amp;$BU407,$CI$1:$EP$1&amp;$CI$2:$EP$2,0))*VLOOKUP($BT407,$C$17:$M$20,COUNTBLANK($D$15:M$15)+1,FALSE)</f>
        <v>0</v>
      </c>
    </row>
    <row r="408" spans="56:84" x14ac:dyDescent="0.2">
      <c r="BD408" t="s">
        <v>421</v>
      </c>
      <c r="BE408">
        <v>1</v>
      </c>
      <c r="BF408">
        <f t="shared" si="174"/>
        <v>2</v>
      </c>
      <c r="BG408" s="1">
        <f t="shared" si="176"/>
        <v>22</v>
      </c>
      <c r="BH408" s="3">
        <f t="array" ref="BH408">INDEX($D$21:$M$44,MATCH($BD408&amp;$BF408,$C$21:$C$44&amp;$B$21:$B$44,0),MATCH(BH$1,$D$16:$M$16,0))+VLOOKUP($BE408,战斗属性模型!$K$22:$O$24,BH$2,FALSE)*INDEX($BW$3:$CF$578,MATCH($BD408&amp;$BF408&amp;$BG408,$BT$3:$BT$578&amp;$BU$3:$BU$578&amp;$BV$3:$BV$578,0),MATCH(BH$1,$BW$1:$CF$1,0))</f>
        <v>312</v>
      </c>
      <c r="BI408" s="3">
        <f t="array" ref="BI408">INDEX($D$21:$M$44,MATCH($BD408&amp;$BF408,$C$21:$C$44&amp;$B$21:$B$44,0),MATCH(BI$1,$D$16:$M$16,0))+VLOOKUP($BE408,战斗属性模型!$K$22:$O$24,BI$2,FALSE)*INDEX($BW$3:$CF$578,MATCH($BD408&amp;$BF408&amp;$BG408,$BT$3:$BT$578&amp;$BU$3:$BU$578&amp;$BV$3:$BV$578,0),MATCH(BI$1,$BW$1:$CF$1,0))</f>
        <v>0</v>
      </c>
      <c r="BJ408" s="3">
        <f t="array" ref="BJ408">INDEX($D$21:$M$44,MATCH($BD408&amp;$BF408,$C$21:$C$44&amp;$B$21:$B$44,0),MATCH(BJ$1,$D$16:$M$16,0))+VLOOKUP($BE408,战斗属性模型!$K$22:$O$24,BJ$2,FALSE)*INDEX($BW$3:$CF$578,MATCH($BD408&amp;$BF408&amp;$BG408,$BT$3:$BT$578&amp;$BU$3:$BU$578&amp;$BV$3:$BV$578,0),MATCH(BJ$1,$BW$1:$CF$1,0))</f>
        <v>729.6</v>
      </c>
      <c r="BK408" s="3">
        <f t="array" ref="BK408">INDEX($D$21:$M$44,MATCH($BD408&amp;$BF408,$C$21:$C$44&amp;$B$21:$B$44,0),MATCH(BK$1,$D$16:$M$16,0))+VLOOKUP($BE408,战斗属性模型!$K$22:$O$24,BK$2,FALSE)*INDEX($BW$3:$CF$578,MATCH($BD408&amp;$BF408&amp;$BG408,$BT$3:$BT$578&amp;$BU$3:$BU$578&amp;$BV$3:$BV$578,0),MATCH(BK$1,$BW$1:$CF$1,0))</f>
        <v>0</v>
      </c>
      <c r="BL408" s="3"/>
      <c r="BM408" s="3"/>
      <c r="BN408" s="3"/>
      <c r="BO408" s="3"/>
      <c r="BP408" s="3"/>
      <c r="BQ408" s="3"/>
      <c r="BT408" t="s">
        <v>421</v>
      </c>
      <c r="BU408">
        <f t="shared" si="177"/>
        <v>5</v>
      </c>
      <c r="BV408" s="1">
        <f t="shared" si="175"/>
        <v>22</v>
      </c>
      <c r="BW408" s="3">
        <f t="array" ref="BW408">INDEX($CI$3:$EP$26,MATCH($BV408,$CH$3:$CH$26,0),MATCH(BW$1&amp;$BU408,$CI$1:$EP$1&amp;$CI$2:$EP$2,0))*VLOOKUP($BT408,$C$17:$M$20,COUNTBLANK($D$15:D$15)+1,FALSE)</f>
        <v>704</v>
      </c>
      <c r="BX408" s="3">
        <f t="array" ref="BX408">INDEX($CI$3:$EP$26,MATCH($BV408,$CH$3:$CH$26,0),MATCH(BX$1&amp;$BU408,$CI$1:$EP$1&amp;$CI$2:$EP$2,0))*VLOOKUP($BT408,$C$17:$M$20,COUNTBLANK($D$15:E$15)+1,FALSE)</f>
        <v>0</v>
      </c>
      <c r="BY408" s="3">
        <f t="array" ref="BY408">INDEX($CI$3:$EP$26,MATCH($BV408,$CH$3:$CH$26,0),MATCH(BY$1&amp;$BU408,$CI$1:$EP$1&amp;$CI$2:$EP$2,0))*VLOOKUP($BT408,$C$17:$M$20,COUNTBLANK($D$15:F$15)+1,FALSE)</f>
        <v>1408</v>
      </c>
      <c r="BZ408" s="3">
        <f t="array" ref="BZ408">INDEX($CI$3:$EP$26,MATCH($BV408,$CH$3:$CH$26,0),MATCH(BZ$1&amp;$BU408,$CI$1:$EP$1&amp;$CI$2:$EP$2,0))*VLOOKUP($BT408,$C$17:$M$20,COUNTBLANK($D$15:G$15)+1,FALSE)</f>
        <v>0</v>
      </c>
      <c r="CA408" s="3">
        <f t="array" ref="CA408">INDEX($CI$3:$EP$26,MATCH($BV408,$CH$3:$CH$26,0),MATCH(CA$1&amp;$BU408,$CI$1:$EP$1&amp;$CI$2:$EP$2,0))*VLOOKUP($BT408,$C$17:$M$20,COUNTBLANK($D$15:H$15)+1,FALSE)</f>
        <v>0</v>
      </c>
      <c r="CB408" s="3">
        <f t="array" ref="CB408">INDEX($CI$3:$EP$26,MATCH($BV408,$CH$3:$CH$26,0),MATCH(CB$1&amp;$BU408,$CI$1:$EP$1&amp;$CI$2:$EP$2,0))*VLOOKUP($BT408,$C$17:$M$20,COUNTBLANK($D$15:I$15)+1,FALSE)</f>
        <v>0</v>
      </c>
      <c r="CC408" s="3">
        <f t="array" ref="CC408">INDEX($CI$3:$EP$26,MATCH($BV408,$CH$3:$CH$26,0),MATCH(CC$1&amp;$BU408,$CI$1:$EP$1&amp;$CI$2:$EP$2,0))*VLOOKUP($BT408,$C$17:$M$20,COUNTBLANK($D$15:J$15)+1,FALSE)</f>
        <v>0.20000000000000004</v>
      </c>
      <c r="CD408" s="3">
        <f t="array" ref="CD408">INDEX($CI$3:$EP$26,MATCH($BV408,$CH$3:$CH$26,0),MATCH(CD$1&amp;$BU408,$CI$1:$EP$1&amp;$CI$2:$EP$2,0))*VLOOKUP($BT408,$C$17:$M$20,COUNTBLANK($D$15:K$15)+1,FALSE)</f>
        <v>0.20000000000000004</v>
      </c>
      <c r="CE408" s="3">
        <f t="array" ref="CE408">INDEX($CI$3:$EP$26,MATCH($BV408,$CH$3:$CH$26,0),MATCH(CE$1&amp;$BU408,$CI$1:$EP$1&amp;$CI$2:$EP$2,0))*VLOOKUP($BT408,$C$17:$M$20,COUNTBLANK($D$15:L$15)+1,FALSE)</f>
        <v>0</v>
      </c>
      <c r="CF408" s="3">
        <f t="array" ref="CF408">INDEX($CI$3:$EP$26,MATCH($BV408,$CH$3:$CH$26,0),MATCH(CF$1&amp;$BU408,$CI$1:$EP$1&amp;$CI$2:$EP$2,0))*VLOOKUP($BT408,$C$17:$M$20,COUNTBLANK($D$15:M$15)+1,FALSE)</f>
        <v>0</v>
      </c>
    </row>
    <row r="409" spans="56:84" x14ac:dyDescent="0.2">
      <c r="BD409" t="s">
        <v>421</v>
      </c>
      <c r="BE409">
        <v>1</v>
      </c>
      <c r="BF409">
        <f t="shared" si="174"/>
        <v>2</v>
      </c>
      <c r="BG409" s="1">
        <f t="shared" si="176"/>
        <v>23</v>
      </c>
      <c r="BH409" s="3">
        <f t="array" ref="BH409">INDEX($D$21:$M$44,MATCH($BD409&amp;$BF409,$C$21:$C$44&amp;$B$21:$B$44,0),MATCH(BH$1,$D$16:$M$16,0))+VLOOKUP($BE409,战斗属性模型!$K$22:$O$24,BH$2,FALSE)*INDEX($BW$3:$CF$578,MATCH($BD409&amp;$BF409&amp;$BG409,$BT$3:$BT$578&amp;$BU$3:$BU$578&amp;$BV$3:$BV$578,0),MATCH(BH$1,$BW$1:$CF$1,0))</f>
        <v>324</v>
      </c>
      <c r="BI409" s="3">
        <f t="array" ref="BI409">INDEX($D$21:$M$44,MATCH($BD409&amp;$BF409,$C$21:$C$44&amp;$B$21:$B$44,0),MATCH(BI$1,$D$16:$M$16,0))+VLOOKUP($BE409,战斗属性模型!$K$22:$O$24,BI$2,FALSE)*INDEX($BW$3:$CF$578,MATCH($BD409&amp;$BF409&amp;$BG409,$BT$3:$BT$578&amp;$BU$3:$BU$578&amp;$BV$3:$BV$578,0),MATCH(BI$1,$BW$1:$CF$1,0))</f>
        <v>0</v>
      </c>
      <c r="BJ409" s="3">
        <f t="array" ref="BJ409">INDEX($D$21:$M$44,MATCH($BD409&amp;$BF409,$C$21:$C$44&amp;$B$21:$B$44,0),MATCH(BJ$1,$D$16:$M$16,0))+VLOOKUP($BE409,战斗属性模型!$K$22:$O$24,BJ$2,FALSE)*INDEX($BW$3:$CF$578,MATCH($BD409&amp;$BF409&amp;$BG409,$BT$3:$BT$578&amp;$BU$3:$BU$578&amp;$BV$3:$BV$578,0),MATCH(BJ$1,$BW$1:$CF$1,0))</f>
        <v>758.4</v>
      </c>
      <c r="BK409" s="3">
        <f t="array" ref="BK409">INDEX($D$21:$M$44,MATCH($BD409&amp;$BF409,$C$21:$C$44&amp;$B$21:$B$44,0),MATCH(BK$1,$D$16:$M$16,0))+VLOOKUP($BE409,战斗属性模型!$K$22:$O$24,BK$2,FALSE)*INDEX($BW$3:$CF$578,MATCH($BD409&amp;$BF409&amp;$BG409,$BT$3:$BT$578&amp;$BU$3:$BU$578&amp;$BV$3:$BV$578,0),MATCH(BK$1,$BW$1:$CF$1,0))</f>
        <v>0</v>
      </c>
      <c r="BL409" s="3"/>
      <c r="BM409" s="3"/>
      <c r="BN409" s="3"/>
      <c r="BO409" s="3"/>
      <c r="BP409" s="3"/>
      <c r="BQ409" s="3"/>
      <c r="BT409" t="s">
        <v>421</v>
      </c>
      <c r="BU409">
        <f t="shared" si="177"/>
        <v>5</v>
      </c>
      <c r="BV409" s="1">
        <f t="shared" si="175"/>
        <v>23</v>
      </c>
      <c r="BW409" s="3">
        <f t="array" ref="BW409">INDEX($CI$3:$EP$26,MATCH($BV409,$CH$3:$CH$26,0),MATCH(BW$1&amp;$BU409,$CI$1:$EP$1&amp;$CI$2:$EP$2,0))*VLOOKUP($BT409,$C$17:$M$20,COUNTBLANK($D$15:D$15)+1,FALSE)</f>
        <v>736</v>
      </c>
      <c r="BX409" s="3">
        <f t="array" ref="BX409">INDEX($CI$3:$EP$26,MATCH($BV409,$CH$3:$CH$26,0),MATCH(BX$1&amp;$BU409,$CI$1:$EP$1&amp;$CI$2:$EP$2,0))*VLOOKUP($BT409,$C$17:$M$20,COUNTBLANK($D$15:E$15)+1,FALSE)</f>
        <v>0</v>
      </c>
      <c r="BY409" s="3">
        <f t="array" ref="BY409">INDEX($CI$3:$EP$26,MATCH($BV409,$CH$3:$CH$26,0),MATCH(BY$1&amp;$BU409,$CI$1:$EP$1&amp;$CI$2:$EP$2,0))*VLOOKUP($BT409,$C$17:$M$20,COUNTBLANK($D$15:F$15)+1,FALSE)</f>
        <v>1472</v>
      </c>
      <c r="BZ409" s="3">
        <f t="array" ref="BZ409">INDEX($CI$3:$EP$26,MATCH($BV409,$CH$3:$CH$26,0),MATCH(BZ$1&amp;$BU409,$CI$1:$EP$1&amp;$CI$2:$EP$2,0))*VLOOKUP($BT409,$C$17:$M$20,COUNTBLANK($D$15:G$15)+1,FALSE)</f>
        <v>0</v>
      </c>
      <c r="CA409" s="3">
        <f t="array" ref="CA409">INDEX($CI$3:$EP$26,MATCH($BV409,$CH$3:$CH$26,0),MATCH(CA$1&amp;$BU409,$CI$1:$EP$1&amp;$CI$2:$EP$2,0))*VLOOKUP($BT409,$C$17:$M$20,COUNTBLANK($D$15:H$15)+1,FALSE)</f>
        <v>0</v>
      </c>
      <c r="CB409" s="3">
        <f t="array" ref="CB409">INDEX($CI$3:$EP$26,MATCH($BV409,$CH$3:$CH$26,0),MATCH(CB$1&amp;$BU409,$CI$1:$EP$1&amp;$CI$2:$EP$2,0))*VLOOKUP($BT409,$C$17:$M$20,COUNTBLANK($D$15:I$15)+1,FALSE)</f>
        <v>0</v>
      </c>
      <c r="CC409" s="3">
        <f t="array" ref="CC409">INDEX($CI$3:$EP$26,MATCH($BV409,$CH$3:$CH$26,0),MATCH(CC$1&amp;$BU409,$CI$1:$EP$1&amp;$CI$2:$EP$2,0))*VLOOKUP($BT409,$C$17:$M$20,COUNTBLANK($D$15:J$15)+1,FALSE)</f>
        <v>0.20000000000000004</v>
      </c>
      <c r="CD409" s="3">
        <f t="array" ref="CD409">INDEX($CI$3:$EP$26,MATCH($BV409,$CH$3:$CH$26,0),MATCH(CD$1&amp;$BU409,$CI$1:$EP$1&amp;$CI$2:$EP$2,0))*VLOOKUP($BT409,$C$17:$M$20,COUNTBLANK($D$15:K$15)+1,FALSE)</f>
        <v>0.20000000000000004</v>
      </c>
      <c r="CE409" s="3">
        <f t="array" ref="CE409">INDEX($CI$3:$EP$26,MATCH($BV409,$CH$3:$CH$26,0),MATCH(CE$1&amp;$BU409,$CI$1:$EP$1&amp;$CI$2:$EP$2,0))*VLOOKUP($BT409,$C$17:$M$20,COUNTBLANK($D$15:L$15)+1,FALSE)</f>
        <v>0</v>
      </c>
      <c r="CF409" s="3">
        <f t="array" ref="CF409">INDEX($CI$3:$EP$26,MATCH($BV409,$CH$3:$CH$26,0),MATCH(CF$1&amp;$BU409,$CI$1:$EP$1&amp;$CI$2:$EP$2,0))*VLOOKUP($BT409,$C$17:$M$20,COUNTBLANK($D$15:M$15)+1,FALSE)</f>
        <v>0</v>
      </c>
    </row>
    <row r="410" spans="56:84" x14ac:dyDescent="0.2">
      <c r="BD410" t="s">
        <v>421</v>
      </c>
      <c r="BE410">
        <v>1</v>
      </c>
      <c r="BF410">
        <f t="shared" si="174"/>
        <v>2</v>
      </c>
      <c r="BG410" s="1">
        <f t="shared" si="176"/>
        <v>24</v>
      </c>
      <c r="BH410" s="3">
        <f t="array" ref="BH410">INDEX($D$21:$M$44,MATCH($BD410&amp;$BF410,$C$21:$C$44&amp;$B$21:$B$44,0),MATCH(BH$1,$D$16:$M$16,0))+VLOOKUP($BE410,战斗属性模型!$K$22:$O$24,BH$2,FALSE)*INDEX($BW$3:$CF$578,MATCH($BD410&amp;$BF410&amp;$BG410,$BT$3:$BT$578&amp;$BU$3:$BU$578&amp;$BV$3:$BV$578,0),MATCH(BH$1,$BW$1:$CF$1,0))</f>
        <v>336</v>
      </c>
      <c r="BI410" s="3">
        <f t="array" ref="BI410">INDEX($D$21:$M$44,MATCH($BD410&amp;$BF410,$C$21:$C$44&amp;$B$21:$B$44,0),MATCH(BI$1,$D$16:$M$16,0))+VLOOKUP($BE410,战斗属性模型!$K$22:$O$24,BI$2,FALSE)*INDEX($BW$3:$CF$578,MATCH($BD410&amp;$BF410&amp;$BG410,$BT$3:$BT$578&amp;$BU$3:$BU$578&amp;$BV$3:$BV$578,0),MATCH(BI$1,$BW$1:$CF$1,0))</f>
        <v>0</v>
      </c>
      <c r="BJ410" s="3">
        <f t="array" ref="BJ410">INDEX($D$21:$M$44,MATCH($BD410&amp;$BF410,$C$21:$C$44&amp;$B$21:$B$44,0),MATCH(BJ$1,$D$16:$M$16,0))+VLOOKUP($BE410,战斗属性模型!$K$22:$O$24,BJ$2,FALSE)*INDEX($BW$3:$CF$578,MATCH($BD410&amp;$BF410&amp;$BG410,$BT$3:$BT$578&amp;$BU$3:$BU$578&amp;$BV$3:$BV$578,0),MATCH(BJ$1,$BW$1:$CF$1,0))</f>
        <v>787.19999999999993</v>
      </c>
      <c r="BK410" s="3">
        <f t="array" ref="BK410">INDEX($D$21:$M$44,MATCH($BD410&amp;$BF410,$C$21:$C$44&amp;$B$21:$B$44,0),MATCH(BK$1,$D$16:$M$16,0))+VLOOKUP($BE410,战斗属性模型!$K$22:$O$24,BK$2,FALSE)*INDEX($BW$3:$CF$578,MATCH($BD410&amp;$BF410&amp;$BG410,$BT$3:$BT$578&amp;$BU$3:$BU$578&amp;$BV$3:$BV$578,0),MATCH(BK$1,$BW$1:$CF$1,0))</f>
        <v>0</v>
      </c>
      <c r="BL410" s="3"/>
      <c r="BM410" s="3"/>
      <c r="BN410" s="3"/>
      <c r="BO410" s="3"/>
      <c r="BP410" s="3"/>
      <c r="BQ410" s="3"/>
      <c r="BT410" t="s">
        <v>421</v>
      </c>
      <c r="BU410">
        <f t="shared" si="177"/>
        <v>5</v>
      </c>
      <c r="BV410" s="1">
        <f t="shared" si="175"/>
        <v>24</v>
      </c>
      <c r="BW410" s="3">
        <f t="array" ref="BW410">INDEX($CI$3:$EP$26,MATCH($BV410,$CH$3:$CH$26,0),MATCH(BW$1&amp;$BU410,$CI$1:$EP$1&amp;$CI$2:$EP$2,0))*VLOOKUP($BT410,$C$17:$M$20,COUNTBLANK($D$15:D$15)+1,FALSE)</f>
        <v>768</v>
      </c>
      <c r="BX410" s="3">
        <f t="array" ref="BX410">INDEX($CI$3:$EP$26,MATCH($BV410,$CH$3:$CH$26,0),MATCH(BX$1&amp;$BU410,$CI$1:$EP$1&amp;$CI$2:$EP$2,0))*VLOOKUP($BT410,$C$17:$M$20,COUNTBLANK($D$15:E$15)+1,FALSE)</f>
        <v>0</v>
      </c>
      <c r="BY410" s="3">
        <f t="array" ref="BY410">INDEX($CI$3:$EP$26,MATCH($BV410,$CH$3:$CH$26,0),MATCH(BY$1&amp;$BU410,$CI$1:$EP$1&amp;$CI$2:$EP$2,0))*VLOOKUP($BT410,$C$17:$M$20,COUNTBLANK($D$15:F$15)+1,FALSE)</f>
        <v>1536</v>
      </c>
      <c r="BZ410" s="3">
        <f t="array" ref="BZ410">INDEX($CI$3:$EP$26,MATCH($BV410,$CH$3:$CH$26,0),MATCH(BZ$1&amp;$BU410,$CI$1:$EP$1&amp;$CI$2:$EP$2,0))*VLOOKUP($BT410,$C$17:$M$20,COUNTBLANK($D$15:G$15)+1,FALSE)</f>
        <v>0</v>
      </c>
      <c r="CA410" s="3">
        <f t="array" ref="CA410">INDEX($CI$3:$EP$26,MATCH($BV410,$CH$3:$CH$26,0),MATCH(CA$1&amp;$BU410,$CI$1:$EP$1&amp;$CI$2:$EP$2,0))*VLOOKUP($BT410,$C$17:$M$20,COUNTBLANK($D$15:H$15)+1,FALSE)</f>
        <v>0</v>
      </c>
      <c r="CB410" s="3">
        <f t="array" ref="CB410">INDEX($CI$3:$EP$26,MATCH($BV410,$CH$3:$CH$26,0),MATCH(CB$1&amp;$BU410,$CI$1:$EP$1&amp;$CI$2:$EP$2,0))*VLOOKUP($BT410,$C$17:$M$20,COUNTBLANK($D$15:I$15)+1,FALSE)</f>
        <v>0</v>
      </c>
      <c r="CC410" s="3">
        <f t="array" ref="CC410">INDEX($CI$3:$EP$26,MATCH($BV410,$CH$3:$CH$26,0),MATCH(CC$1&amp;$BU410,$CI$1:$EP$1&amp;$CI$2:$EP$2,0))*VLOOKUP($BT410,$C$17:$M$20,COUNTBLANK($D$15:J$15)+1,FALSE)</f>
        <v>0.24000000000000007</v>
      </c>
      <c r="CD410" s="3">
        <f t="array" ref="CD410">INDEX($CI$3:$EP$26,MATCH($BV410,$CH$3:$CH$26,0),MATCH(CD$1&amp;$BU410,$CI$1:$EP$1&amp;$CI$2:$EP$2,0))*VLOOKUP($BT410,$C$17:$M$20,COUNTBLANK($D$15:K$15)+1,FALSE)</f>
        <v>0.24000000000000007</v>
      </c>
      <c r="CE410" s="3">
        <f t="array" ref="CE410">INDEX($CI$3:$EP$26,MATCH($BV410,$CH$3:$CH$26,0),MATCH(CE$1&amp;$BU410,$CI$1:$EP$1&amp;$CI$2:$EP$2,0))*VLOOKUP($BT410,$C$17:$M$20,COUNTBLANK($D$15:L$15)+1,FALSE)</f>
        <v>0</v>
      </c>
      <c r="CF410" s="3">
        <f t="array" ref="CF410">INDEX($CI$3:$EP$26,MATCH($BV410,$CH$3:$CH$26,0),MATCH(CF$1&amp;$BU410,$CI$1:$EP$1&amp;$CI$2:$EP$2,0))*VLOOKUP($BT410,$C$17:$M$20,COUNTBLANK($D$15:M$15)+1,FALSE)</f>
        <v>0</v>
      </c>
    </row>
    <row r="411" spans="56:84" x14ac:dyDescent="0.2">
      <c r="BD411" t="s">
        <v>421</v>
      </c>
      <c r="BE411">
        <v>1</v>
      </c>
      <c r="BF411">
        <f t="shared" ref="BF411:BF474" si="178">BF267</f>
        <v>3</v>
      </c>
      <c r="BG411" s="1">
        <f t="shared" si="176"/>
        <v>1</v>
      </c>
      <c r="BH411" s="3">
        <f t="array" ref="BH411">INDEX($D$21:$M$44,MATCH($BD411&amp;$BF411,$C$21:$C$44&amp;$B$21:$B$44,0),MATCH(BH$1,$D$16:$M$16,0))+VLOOKUP($BE411,战斗属性模型!$K$22:$O$24,BH$2,FALSE)*INDEX($BW$3:$CF$578,MATCH($BD411&amp;$BF411&amp;$BG411,$BT$3:$BT$578&amp;$BU$3:$BU$578&amp;$BV$3:$BV$578,0),MATCH(BH$1,$BW$1:$CF$1,0))</f>
        <v>80</v>
      </c>
      <c r="BI411" s="3">
        <f t="array" ref="BI411">INDEX($D$21:$M$44,MATCH($BD411&amp;$BF411,$C$21:$C$44&amp;$B$21:$B$44,0),MATCH(BI$1,$D$16:$M$16,0))+VLOOKUP($BE411,战斗属性模型!$K$22:$O$24,BI$2,FALSE)*INDEX($BW$3:$CF$578,MATCH($BD411&amp;$BF411&amp;$BG411,$BT$3:$BT$578&amp;$BU$3:$BU$578&amp;$BV$3:$BV$578,0),MATCH(BI$1,$BW$1:$CF$1,0))</f>
        <v>0</v>
      </c>
      <c r="BJ411" s="3">
        <f t="array" ref="BJ411">INDEX($D$21:$M$44,MATCH($BD411&amp;$BF411,$C$21:$C$44&amp;$B$21:$B$44,0),MATCH(BJ$1,$D$16:$M$16,0))+VLOOKUP($BE411,战斗属性模型!$K$22:$O$24,BJ$2,FALSE)*INDEX($BW$3:$CF$578,MATCH($BD411&amp;$BF411&amp;$BG411,$BT$3:$BT$578&amp;$BU$3:$BU$578&amp;$BV$3:$BV$578,0),MATCH(BJ$1,$BW$1:$CF$1,0))</f>
        <v>166.4</v>
      </c>
      <c r="BK411" s="3">
        <f t="array" ref="BK411">INDEX($D$21:$M$44,MATCH($BD411&amp;$BF411,$C$21:$C$44&amp;$B$21:$B$44,0),MATCH(BK$1,$D$16:$M$16,0))+VLOOKUP($BE411,战斗属性模型!$K$22:$O$24,BK$2,FALSE)*INDEX($BW$3:$CF$578,MATCH($BD411&amp;$BF411&amp;$BG411,$BT$3:$BT$578&amp;$BU$3:$BU$578&amp;$BV$3:$BV$578,0),MATCH(BK$1,$BW$1:$CF$1,0))</f>
        <v>0</v>
      </c>
      <c r="BL411" s="3"/>
      <c r="BM411" s="3"/>
      <c r="BN411" s="3"/>
      <c r="BO411" s="3"/>
      <c r="BP411" s="3"/>
      <c r="BQ411" s="3"/>
      <c r="BT411" t="s">
        <v>421</v>
      </c>
      <c r="BU411">
        <f t="shared" si="177"/>
        <v>6</v>
      </c>
      <c r="BV411" s="1">
        <f t="shared" ref="BV411:BV474" si="179">BV387</f>
        <v>1</v>
      </c>
      <c r="BW411" s="3">
        <f t="array" ref="BW411">INDEX($CI$3:$EP$26,MATCH($BV411,$CH$3:$CH$26,0),MATCH(BW$1&amp;$BU411,$CI$1:$EP$1&amp;$CI$2:$EP$2,0))*VLOOKUP($BT411,$C$17:$M$20,COUNTBLANK($D$15:D$15)+1,FALSE)</f>
        <v>48</v>
      </c>
      <c r="BX411" s="3">
        <f t="array" ref="BX411">INDEX($CI$3:$EP$26,MATCH($BV411,$CH$3:$CH$26,0),MATCH(BX$1&amp;$BU411,$CI$1:$EP$1&amp;$CI$2:$EP$2,0))*VLOOKUP($BT411,$C$17:$M$20,COUNTBLANK($D$15:E$15)+1,FALSE)</f>
        <v>0</v>
      </c>
      <c r="BY411" s="3">
        <f t="array" ref="BY411">INDEX($CI$3:$EP$26,MATCH($BV411,$CH$3:$CH$26,0),MATCH(BY$1&amp;$BU411,$CI$1:$EP$1&amp;$CI$2:$EP$2,0))*VLOOKUP($BT411,$C$17:$M$20,COUNTBLANK($D$15:F$15)+1,FALSE)</f>
        <v>96</v>
      </c>
      <c r="BZ411" s="3">
        <f t="array" ref="BZ411">INDEX($CI$3:$EP$26,MATCH($BV411,$CH$3:$CH$26,0),MATCH(BZ$1&amp;$BU411,$CI$1:$EP$1&amp;$CI$2:$EP$2,0))*VLOOKUP($BT411,$C$17:$M$20,COUNTBLANK($D$15:G$15)+1,FALSE)</f>
        <v>0</v>
      </c>
      <c r="CA411" s="3">
        <f t="array" ref="CA411">INDEX($CI$3:$EP$26,MATCH($BV411,$CH$3:$CH$26,0),MATCH(CA$1&amp;$BU411,$CI$1:$EP$1&amp;$CI$2:$EP$2,0))*VLOOKUP($BT411,$C$17:$M$20,COUNTBLANK($D$15:H$15)+1,FALSE)</f>
        <v>0</v>
      </c>
      <c r="CB411" s="3">
        <f t="array" ref="CB411">INDEX($CI$3:$EP$26,MATCH($BV411,$CH$3:$CH$26,0),MATCH(CB$1&amp;$BU411,$CI$1:$EP$1&amp;$CI$2:$EP$2,0))*VLOOKUP($BT411,$C$17:$M$20,COUNTBLANK($D$15:I$15)+1,FALSE)</f>
        <v>0</v>
      </c>
      <c r="CC411" s="3">
        <f t="array" ref="CC411">INDEX($CI$3:$EP$26,MATCH($BV411,$CH$3:$CH$26,0),MATCH(CC$1&amp;$BU411,$CI$1:$EP$1&amp;$CI$2:$EP$2,0))*VLOOKUP($BT411,$C$17:$M$20,COUNTBLANK($D$15:J$15)+1,FALSE)</f>
        <v>0</v>
      </c>
      <c r="CD411" s="3">
        <f t="array" ref="CD411">INDEX($CI$3:$EP$26,MATCH($BV411,$CH$3:$CH$26,0),MATCH(CD$1&amp;$BU411,$CI$1:$EP$1&amp;$CI$2:$EP$2,0))*VLOOKUP($BT411,$C$17:$M$20,COUNTBLANK($D$15:K$15)+1,FALSE)</f>
        <v>0</v>
      </c>
      <c r="CE411" s="3">
        <f t="array" ref="CE411">INDEX($CI$3:$EP$26,MATCH($BV411,$CH$3:$CH$26,0),MATCH(CE$1&amp;$BU411,$CI$1:$EP$1&amp;$CI$2:$EP$2,0))*VLOOKUP($BT411,$C$17:$M$20,COUNTBLANK($D$15:L$15)+1,FALSE)</f>
        <v>0</v>
      </c>
      <c r="CF411" s="3">
        <f t="array" ref="CF411">INDEX($CI$3:$EP$26,MATCH($BV411,$CH$3:$CH$26,0),MATCH(CF$1&amp;$BU411,$CI$1:$EP$1&amp;$CI$2:$EP$2,0))*VLOOKUP($BT411,$C$17:$M$20,COUNTBLANK($D$15:M$15)+1,FALSE)</f>
        <v>0</v>
      </c>
    </row>
    <row r="412" spans="56:84" x14ac:dyDescent="0.2">
      <c r="BD412" t="s">
        <v>421</v>
      </c>
      <c r="BE412">
        <v>1</v>
      </c>
      <c r="BF412">
        <f t="shared" si="178"/>
        <v>3</v>
      </c>
      <c r="BG412" s="1">
        <f t="shared" si="176"/>
        <v>2</v>
      </c>
      <c r="BH412" s="3">
        <f t="array" ref="BH412">INDEX($D$21:$M$44,MATCH($BD412&amp;$BF412,$C$21:$C$44&amp;$B$21:$B$44,0),MATCH(BH$1,$D$16:$M$16,0))+VLOOKUP($BE412,战斗属性模型!$K$22:$O$24,BH$2,FALSE)*INDEX($BW$3:$CF$578,MATCH($BD412&amp;$BF412&amp;$BG412,$BT$3:$BT$578&amp;$BU$3:$BU$578&amp;$BV$3:$BV$578,0),MATCH(BH$1,$BW$1:$CF$1,0))</f>
        <v>96</v>
      </c>
      <c r="BI412" s="3">
        <f t="array" ref="BI412">INDEX($D$21:$M$44,MATCH($BD412&amp;$BF412,$C$21:$C$44&amp;$B$21:$B$44,0),MATCH(BI$1,$D$16:$M$16,0))+VLOOKUP($BE412,战斗属性模型!$K$22:$O$24,BI$2,FALSE)*INDEX($BW$3:$CF$578,MATCH($BD412&amp;$BF412&amp;$BG412,$BT$3:$BT$578&amp;$BU$3:$BU$578&amp;$BV$3:$BV$578,0),MATCH(BI$1,$BW$1:$CF$1,0))</f>
        <v>0</v>
      </c>
      <c r="BJ412" s="3">
        <f t="array" ref="BJ412">INDEX($D$21:$M$44,MATCH($BD412&amp;$BF412,$C$21:$C$44&amp;$B$21:$B$44,0),MATCH(BJ$1,$D$16:$M$16,0))+VLOOKUP($BE412,战斗属性模型!$K$22:$O$24,BJ$2,FALSE)*INDEX($BW$3:$CF$578,MATCH($BD412&amp;$BF412&amp;$BG412,$BT$3:$BT$578&amp;$BU$3:$BU$578&amp;$BV$3:$BV$578,0),MATCH(BJ$1,$BW$1:$CF$1,0))</f>
        <v>204.8</v>
      </c>
      <c r="BK412" s="3">
        <f t="array" ref="BK412">INDEX($D$21:$M$44,MATCH($BD412&amp;$BF412,$C$21:$C$44&amp;$B$21:$B$44,0),MATCH(BK$1,$D$16:$M$16,0))+VLOOKUP($BE412,战斗属性模型!$K$22:$O$24,BK$2,FALSE)*INDEX($BW$3:$CF$578,MATCH($BD412&amp;$BF412&amp;$BG412,$BT$3:$BT$578&amp;$BU$3:$BU$578&amp;$BV$3:$BV$578,0),MATCH(BK$1,$BW$1:$CF$1,0))</f>
        <v>0</v>
      </c>
      <c r="BL412" s="3"/>
      <c r="BM412" s="3"/>
      <c r="BN412" s="3"/>
      <c r="BO412" s="3"/>
      <c r="BP412" s="3"/>
      <c r="BQ412" s="3"/>
      <c r="BT412" t="s">
        <v>421</v>
      </c>
      <c r="BU412">
        <f t="shared" si="177"/>
        <v>6</v>
      </c>
      <c r="BV412" s="1">
        <f t="shared" si="179"/>
        <v>2</v>
      </c>
      <c r="BW412" s="3">
        <f t="array" ref="BW412">INDEX($CI$3:$EP$26,MATCH($BV412,$CH$3:$CH$26,0),MATCH(BW$1&amp;$BU412,$CI$1:$EP$1&amp;$CI$2:$EP$2,0))*VLOOKUP($BT412,$C$17:$M$20,COUNTBLANK($D$15:D$15)+1,FALSE)</f>
        <v>96</v>
      </c>
      <c r="BX412" s="3">
        <f t="array" ref="BX412">INDEX($CI$3:$EP$26,MATCH($BV412,$CH$3:$CH$26,0),MATCH(BX$1&amp;$BU412,$CI$1:$EP$1&amp;$CI$2:$EP$2,0))*VLOOKUP($BT412,$C$17:$M$20,COUNTBLANK($D$15:E$15)+1,FALSE)</f>
        <v>0</v>
      </c>
      <c r="BY412" s="3">
        <f t="array" ref="BY412">INDEX($CI$3:$EP$26,MATCH($BV412,$CH$3:$CH$26,0),MATCH(BY$1&amp;$BU412,$CI$1:$EP$1&amp;$CI$2:$EP$2,0))*VLOOKUP($BT412,$C$17:$M$20,COUNTBLANK($D$15:F$15)+1,FALSE)</f>
        <v>192</v>
      </c>
      <c r="BZ412" s="3">
        <f t="array" ref="BZ412">INDEX($CI$3:$EP$26,MATCH($BV412,$CH$3:$CH$26,0),MATCH(BZ$1&amp;$BU412,$CI$1:$EP$1&amp;$CI$2:$EP$2,0))*VLOOKUP($BT412,$C$17:$M$20,COUNTBLANK($D$15:G$15)+1,FALSE)</f>
        <v>0</v>
      </c>
      <c r="CA412" s="3">
        <f t="array" ref="CA412">INDEX($CI$3:$EP$26,MATCH($BV412,$CH$3:$CH$26,0),MATCH(CA$1&amp;$BU412,$CI$1:$EP$1&amp;$CI$2:$EP$2,0))*VLOOKUP($BT412,$C$17:$M$20,COUNTBLANK($D$15:H$15)+1,FALSE)</f>
        <v>0</v>
      </c>
      <c r="CB412" s="3">
        <f t="array" ref="CB412">INDEX($CI$3:$EP$26,MATCH($BV412,$CH$3:$CH$26,0),MATCH(CB$1&amp;$BU412,$CI$1:$EP$1&amp;$CI$2:$EP$2,0))*VLOOKUP($BT412,$C$17:$M$20,COUNTBLANK($D$15:I$15)+1,FALSE)</f>
        <v>0</v>
      </c>
      <c r="CC412" s="3">
        <f t="array" ref="CC412">INDEX($CI$3:$EP$26,MATCH($BV412,$CH$3:$CH$26,0),MATCH(CC$1&amp;$BU412,$CI$1:$EP$1&amp;$CI$2:$EP$2,0))*VLOOKUP($BT412,$C$17:$M$20,COUNTBLANK($D$15:J$15)+1,FALSE)</f>
        <v>0</v>
      </c>
      <c r="CD412" s="3">
        <f t="array" ref="CD412">INDEX($CI$3:$EP$26,MATCH($BV412,$CH$3:$CH$26,0),MATCH(CD$1&amp;$BU412,$CI$1:$EP$1&amp;$CI$2:$EP$2,0))*VLOOKUP($BT412,$C$17:$M$20,COUNTBLANK($D$15:K$15)+1,FALSE)</f>
        <v>0</v>
      </c>
      <c r="CE412" s="3">
        <f t="array" ref="CE412">INDEX($CI$3:$EP$26,MATCH($BV412,$CH$3:$CH$26,0),MATCH(CE$1&amp;$BU412,$CI$1:$EP$1&amp;$CI$2:$EP$2,0))*VLOOKUP($BT412,$C$17:$M$20,COUNTBLANK($D$15:L$15)+1,FALSE)</f>
        <v>0</v>
      </c>
      <c r="CF412" s="3">
        <f t="array" ref="CF412">INDEX($CI$3:$EP$26,MATCH($BV412,$CH$3:$CH$26,0),MATCH(CF$1&amp;$BU412,$CI$1:$EP$1&amp;$CI$2:$EP$2,0))*VLOOKUP($BT412,$C$17:$M$20,COUNTBLANK($D$15:M$15)+1,FALSE)</f>
        <v>0</v>
      </c>
    </row>
    <row r="413" spans="56:84" x14ac:dyDescent="0.2">
      <c r="BD413" t="s">
        <v>421</v>
      </c>
      <c r="BE413">
        <v>1</v>
      </c>
      <c r="BF413">
        <f t="shared" si="178"/>
        <v>3</v>
      </c>
      <c r="BG413" s="1">
        <f t="shared" si="176"/>
        <v>3</v>
      </c>
      <c r="BH413" s="3">
        <f t="array" ref="BH413">INDEX($D$21:$M$44,MATCH($BD413&amp;$BF413,$C$21:$C$44&amp;$B$21:$B$44,0),MATCH(BH$1,$D$16:$M$16,0))+VLOOKUP($BE413,战斗属性模型!$K$22:$O$24,BH$2,FALSE)*INDEX($BW$3:$CF$578,MATCH($BD413&amp;$BF413&amp;$BG413,$BT$3:$BT$578&amp;$BU$3:$BU$578&amp;$BV$3:$BV$578,0),MATCH(BH$1,$BW$1:$CF$1,0))</f>
        <v>112</v>
      </c>
      <c r="BI413" s="3">
        <f t="array" ref="BI413">INDEX($D$21:$M$44,MATCH($BD413&amp;$BF413,$C$21:$C$44&amp;$B$21:$B$44,0),MATCH(BI$1,$D$16:$M$16,0))+VLOOKUP($BE413,战斗属性模型!$K$22:$O$24,BI$2,FALSE)*INDEX($BW$3:$CF$578,MATCH($BD413&amp;$BF413&amp;$BG413,$BT$3:$BT$578&amp;$BU$3:$BU$578&amp;$BV$3:$BV$578,0),MATCH(BI$1,$BW$1:$CF$1,0))</f>
        <v>0</v>
      </c>
      <c r="BJ413" s="3">
        <f t="array" ref="BJ413">INDEX($D$21:$M$44,MATCH($BD413&amp;$BF413,$C$21:$C$44&amp;$B$21:$B$44,0),MATCH(BJ$1,$D$16:$M$16,0))+VLOOKUP($BE413,战斗属性模型!$K$22:$O$24,BJ$2,FALSE)*INDEX($BW$3:$CF$578,MATCH($BD413&amp;$BF413&amp;$BG413,$BT$3:$BT$578&amp;$BU$3:$BU$578&amp;$BV$3:$BV$578,0),MATCH(BJ$1,$BW$1:$CF$1,0))</f>
        <v>243.2</v>
      </c>
      <c r="BK413" s="3">
        <f t="array" ref="BK413">INDEX($D$21:$M$44,MATCH($BD413&amp;$BF413,$C$21:$C$44&amp;$B$21:$B$44,0),MATCH(BK$1,$D$16:$M$16,0))+VLOOKUP($BE413,战斗属性模型!$K$22:$O$24,BK$2,FALSE)*INDEX($BW$3:$CF$578,MATCH($BD413&amp;$BF413&amp;$BG413,$BT$3:$BT$578&amp;$BU$3:$BU$578&amp;$BV$3:$BV$578,0),MATCH(BK$1,$BW$1:$CF$1,0))</f>
        <v>0</v>
      </c>
      <c r="BL413" s="3"/>
      <c r="BM413" s="3"/>
      <c r="BN413" s="3"/>
      <c r="BO413" s="3"/>
      <c r="BP413" s="3"/>
      <c r="BQ413" s="3"/>
      <c r="BT413" t="s">
        <v>421</v>
      </c>
      <c r="BU413">
        <f t="shared" si="177"/>
        <v>6</v>
      </c>
      <c r="BV413" s="1">
        <f t="shared" si="179"/>
        <v>3</v>
      </c>
      <c r="BW413" s="3">
        <f t="array" ref="BW413">INDEX($CI$3:$EP$26,MATCH($BV413,$CH$3:$CH$26,0),MATCH(BW$1&amp;$BU413,$CI$1:$EP$1&amp;$CI$2:$EP$2,0))*VLOOKUP($BT413,$C$17:$M$20,COUNTBLANK($D$15:D$15)+1,FALSE)</f>
        <v>144</v>
      </c>
      <c r="BX413" s="3">
        <f t="array" ref="BX413">INDEX($CI$3:$EP$26,MATCH($BV413,$CH$3:$CH$26,0),MATCH(BX$1&amp;$BU413,$CI$1:$EP$1&amp;$CI$2:$EP$2,0))*VLOOKUP($BT413,$C$17:$M$20,COUNTBLANK($D$15:E$15)+1,FALSE)</f>
        <v>0</v>
      </c>
      <c r="BY413" s="3">
        <f t="array" ref="BY413">INDEX($CI$3:$EP$26,MATCH($BV413,$CH$3:$CH$26,0),MATCH(BY$1&amp;$BU413,$CI$1:$EP$1&amp;$CI$2:$EP$2,0))*VLOOKUP($BT413,$C$17:$M$20,COUNTBLANK($D$15:F$15)+1,FALSE)</f>
        <v>288</v>
      </c>
      <c r="BZ413" s="3">
        <f t="array" ref="BZ413">INDEX($CI$3:$EP$26,MATCH($BV413,$CH$3:$CH$26,0),MATCH(BZ$1&amp;$BU413,$CI$1:$EP$1&amp;$CI$2:$EP$2,0))*VLOOKUP($BT413,$C$17:$M$20,COUNTBLANK($D$15:G$15)+1,FALSE)</f>
        <v>0</v>
      </c>
      <c r="CA413" s="3">
        <f t="array" ref="CA413">INDEX($CI$3:$EP$26,MATCH($BV413,$CH$3:$CH$26,0),MATCH(CA$1&amp;$BU413,$CI$1:$EP$1&amp;$CI$2:$EP$2,0))*VLOOKUP($BT413,$C$17:$M$20,COUNTBLANK($D$15:H$15)+1,FALSE)</f>
        <v>0</v>
      </c>
      <c r="CB413" s="3">
        <f t="array" ref="CB413">INDEX($CI$3:$EP$26,MATCH($BV413,$CH$3:$CH$26,0),MATCH(CB$1&amp;$BU413,$CI$1:$EP$1&amp;$CI$2:$EP$2,0))*VLOOKUP($BT413,$C$17:$M$20,COUNTBLANK($D$15:I$15)+1,FALSE)</f>
        <v>0</v>
      </c>
      <c r="CC413" s="3">
        <f t="array" ref="CC413">INDEX($CI$3:$EP$26,MATCH($BV413,$CH$3:$CH$26,0),MATCH(CC$1&amp;$BU413,$CI$1:$EP$1&amp;$CI$2:$EP$2,0))*VLOOKUP($BT413,$C$17:$M$20,COUNTBLANK($D$15:J$15)+1,FALSE)</f>
        <v>0</v>
      </c>
      <c r="CD413" s="3">
        <f t="array" ref="CD413">INDEX($CI$3:$EP$26,MATCH($BV413,$CH$3:$CH$26,0),MATCH(CD$1&amp;$BU413,$CI$1:$EP$1&amp;$CI$2:$EP$2,0))*VLOOKUP($BT413,$C$17:$M$20,COUNTBLANK($D$15:K$15)+1,FALSE)</f>
        <v>0</v>
      </c>
      <c r="CE413" s="3">
        <f t="array" ref="CE413">INDEX($CI$3:$EP$26,MATCH($BV413,$CH$3:$CH$26,0),MATCH(CE$1&amp;$BU413,$CI$1:$EP$1&amp;$CI$2:$EP$2,0))*VLOOKUP($BT413,$C$17:$M$20,COUNTBLANK($D$15:L$15)+1,FALSE)</f>
        <v>0</v>
      </c>
      <c r="CF413" s="3">
        <f t="array" ref="CF413">INDEX($CI$3:$EP$26,MATCH($BV413,$CH$3:$CH$26,0),MATCH(CF$1&amp;$BU413,$CI$1:$EP$1&amp;$CI$2:$EP$2,0))*VLOOKUP($BT413,$C$17:$M$20,COUNTBLANK($D$15:M$15)+1,FALSE)</f>
        <v>0</v>
      </c>
    </row>
    <row r="414" spans="56:84" x14ac:dyDescent="0.2">
      <c r="BD414" t="s">
        <v>421</v>
      </c>
      <c r="BE414">
        <v>1</v>
      </c>
      <c r="BF414">
        <f t="shared" si="178"/>
        <v>3</v>
      </c>
      <c r="BG414" s="1">
        <f t="shared" si="176"/>
        <v>4</v>
      </c>
      <c r="BH414" s="3">
        <f t="array" ref="BH414">INDEX($D$21:$M$44,MATCH($BD414&amp;$BF414,$C$21:$C$44&amp;$B$21:$B$44,0),MATCH(BH$1,$D$16:$M$16,0))+VLOOKUP($BE414,战斗属性模型!$K$22:$O$24,BH$2,FALSE)*INDEX($BW$3:$CF$578,MATCH($BD414&amp;$BF414&amp;$BG414,$BT$3:$BT$578&amp;$BU$3:$BU$578&amp;$BV$3:$BV$578,0),MATCH(BH$1,$BW$1:$CF$1,0))</f>
        <v>128</v>
      </c>
      <c r="BI414" s="3">
        <f t="array" ref="BI414">INDEX($D$21:$M$44,MATCH($BD414&amp;$BF414,$C$21:$C$44&amp;$B$21:$B$44,0),MATCH(BI$1,$D$16:$M$16,0))+VLOOKUP($BE414,战斗属性模型!$K$22:$O$24,BI$2,FALSE)*INDEX($BW$3:$CF$578,MATCH($BD414&amp;$BF414&amp;$BG414,$BT$3:$BT$578&amp;$BU$3:$BU$578&amp;$BV$3:$BV$578,0),MATCH(BI$1,$BW$1:$CF$1,0))</f>
        <v>0</v>
      </c>
      <c r="BJ414" s="3">
        <f t="array" ref="BJ414">INDEX($D$21:$M$44,MATCH($BD414&amp;$BF414,$C$21:$C$44&amp;$B$21:$B$44,0),MATCH(BJ$1,$D$16:$M$16,0))+VLOOKUP($BE414,战斗属性模型!$K$22:$O$24,BJ$2,FALSE)*INDEX($BW$3:$CF$578,MATCH($BD414&amp;$BF414&amp;$BG414,$BT$3:$BT$578&amp;$BU$3:$BU$578&amp;$BV$3:$BV$578,0),MATCH(BJ$1,$BW$1:$CF$1,0))</f>
        <v>281.60000000000002</v>
      </c>
      <c r="BK414" s="3">
        <f t="array" ref="BK414">INDEX($D$21:$M$44,MATCH($BD414&amp;$BF414,$C$21:$C$44&amp;$B$21:$B$44,0),MATCH(BK$1,$D$16:$M$16,0))+VLOOKUP($BE414,战斗属性模型!$K$22:$O$24,BK$2,FALSE)*INDEX($BW$3:$CF$578,MATCH($BD414&amp;$BF414&amp;$BG414,$BT$3:$BT$578&amp;$BU$3:$BU$578&amp;$BV$3:$BV$578,0),MATCH(BK$1,$BW$1:$CF$1,0))</f>
        <v>0</v>
      </c>
      <c r="BL414" s="3"/>
      <c r="BM414" s="3"/>
      <c r="BN414" s="3"/>
      <c r="BO414" s="3"/>
      <c r="BP414" s="3"/>
      <c r="BQ414" s="3"/>
      <c r="BT414" t="s">
        <v>421</v>
      </c>
      <c r="BU414">
        <f t="shared" si="177"/>
        <v>6</v>
      </c>
      <c r="BV414" s="1">
        <f t="shared" si="179"/>
        <v>4</v>
      </c>
      <c r="BW414" s="3">
        <f t="array" ref="BW414">INDEX($CI$3:$EP$26,MATCH($BV414,$CH$3:$CH$26,0),MATCH(BW$1&amp;$BU414,$CI$1:$EP$1&amp;$CI$2:$EP$2,0))*VLOOKUP($BT414,$C$17:$M$20,COUNTBLANK($D$15:D$15)+1,FALSE)</f>
        <v>192</v>
      </c>
      <c r="BX414" s="3">
        <f t="array" ref="BX414">INDEX($CI$3:$EP$26,MATCH($BV414,$CH$3:$CH$26,0),MATCH(BX$1&amp;$BU414,$CI$1:$EP$1&amp;$CI$2:$EP$2,0))*VLOOKUP($BT414,$C$17:$M$20,COUNTBLANK($D$15:E$15)+1,FALSE)</f>
        <v>0</v>
      </c>
      <c r="BY414" s="3">
        <f t="array" ref="BY414">INDEX($CI$3:$EP$26,MATCH($BV414,$CH$3:$CH$26,0),MATCH(BY$1&amp;$BU414,$CI$1:$EP$1&amp;$CI$2:$EP$2,0))*VLOOKUP($BT414,$C$17:$M$20,COUNTBLANK($D$15:F$15)+1,FALSE)</f>
        <v>384</v>
      </c>
      <c r="BZ414" s="3">
        <f t="array" ref="BZ414">INDEX($CI$3:$EP$26,MATCH($BV414,$CH$3:$CH$26,0),MATCH(BZ$1&amp;$BU414,$CI$1:$EP$1&amp;$CI$2:$EP$2,0))*VLOOKUP($BT414,$C$17:$M$20,COUNTBLANK($D$15:G$15)+1,FALSE)</f>
        <v>0</v>
      </c>
      <c r="CA414" s="3">
        <f t="array" ref="CA414">INDEX($CI$3:$EP$26,MATCH($BV414,$CH$3:$CH$26,0),MATCH(CA$1&amp;$BU414,$CI$1:$EP$1&amp;$CI$2:$EP$2,0))*VLOOKUP($BT414,$C$17:$M$20,COUNTBLANK($D$15:H$15)+1,FALSE)</f>
        <v>0</v>
      </c>
      <c r="CB414" s="3">
        <f t="array" ref="CB414">INDEX($CI$3:$EP$26,MATCH($BV414,$CH$3:$CH$26,0),MATCH(CB$1&amp;$BU414,$CI$1:$EP$1&amp;$CI$2:$EP$2,0))*VLOOKUP($BT414,$C$17:$M$20,COUNTBLANK($D$15:I$15)+1,FALSE)</f>
        <v>0</v>
      </c>
      <c r="CC414" s="3">
        <f t="array" ref="CC414">INDEX($CI$3:$EP$26,MATCH($BV414,$CH$3:$CH$26,0),MATCH(CC$1&amp;$BU414,$CI$1:$EP$1&amp;$CI$2:$EP$2,0))*VLOOKUP($BT414,$C$17:$M$20,COUNTBLANK($D$15:J$15)+1,FALSE)</f>
        <v>0.06</v>
      </c>
      <c r="CD414" s="3">
        <f t="array" ref="CD414">INDEX($CI$3:$EP$26,MATCH($BV414,$CH$3:$CH$26,0),MATCH(CD$1&amp;$BU414,$CI$1:$EP$1&amp;$CI$2:$EP$2,0))*VLOOKUP($BT414,$C$17:$M$20,COUNTBLANK($D$15:K$15)+1,FALSE)</f>
        <v>0.06</v>
      </c>
      <c r="CE414" s="3">
        <f t="array" ref="CE414">INDEX($CI$3:$EP$26,MATCH($BV414,$CH$3:$CH$26,0),MATCH(CE$1&amp;$BU414,$CI$1:$EP$1&amp;$CI$2:$EP$2,0))*VLOOKUP($BT414,$C$17:$M$20,COUNTBLANK($D$15:L$15)+1,FALSE)</f>
        <v>0</v>
      </c>
      <c r="CF414" s="3">
        <f t="array" ref="CF414">INDEX($CI$3:$EP$26,MATCH($BV414,$CH$3:$CH$26,0),MATCH(CF$1&amp;$BU414,$CI$1:$EP$1&amp;$CI$2:$EP$2,0))*VLOOKUP($BT414,$C$17:$M$20,COUNTBLANK($D$15:M$15)+1,FALSE)</f>
        <v>0</v>
      </c>
    </row>
    <row r="415" spans="56:84" x14ac:dyDescent="0.2">
      <c r="BD415" t="s">
        <v>421</v>
      </c>
      <c r="BE415">
        <v>1</v>
      </c>
      <c r="BF415">
        <f t="shared" si="178"/>
        <v>3</v>
      </c>
      <c r="BG415" s="1">
        <f t="shared" si="176"/>
        <v>5</v>
      </c>
      <c r="BH415" s="3">
        <f t="array" ref="BH415">INDEX($D$21:$M$44,MATCH($BD415&amp;$BF415,$C$21:$C$44&amp;$B$21:$B$44,0),MATCH(BH$1,$D$16:$M$16,0))+VLOOKUP($BE415,战斗属性模型!$K$22:$O$24,BH$2,FALSE)*INDEX($BW$3:$CF$578,MATCH($BD415&amp;$BF415&amp;$BG415,$BT$3:$BT$578&amp;$BU$3:$BU$578&amp;$BV$3:$BV$578,0),MATCH(BH$1,$BW$1:$CF$1,0))</f>
        <v>144</v>
      </c>
      <c r="BI415" s="3">
        <f t="array" ref="BI415">INDEX($D$21:$M$44,MATCH($BD415&amp;$BF415,$C$21:$C$44&amp;$B$21:$B$44,0),MATCH(BI$1,$D$16:$M$16,0))+VLOOKUP($BE415,战斗属性模型!$K$22:$O$24,BI$2,FALSE)*INDEX($BW$3:$CF$578,MATCH($BD415&amp;$BF415&amp;$BG415,$BT$3:$BT$578&amp;$BU$3:$BU$578&amp;$BV$3:$BV$578,0),MATCH(BI$1,$BW$1:$CF$1,0))</f>
        <v>0</v>
      </c>
      <c r="BJ415" s="3">
        <f t="array" ref="BJ415">INDEX($D$21:$M$44,MATCH($BD415&amp;$BF415,$C$21:$C$44&amp;$B$21:$B$44,0),MATCH(BJ$1,$D$16:$M$16,0))+VLOOKUP($BE415,战斗属性模型!$K$22:$O$24,BJ$2,FALSE)*INDEX($BW$3:$CF$578,MATCH($BD415&amp;$BF415&amp;$BG415,$BT$3:$BT$578&amp;$BU$3:$BU$578&amp;$BV$3:$BV$578,0),MATCH(BJ$1,$BW$1:$CF$1,0))</f>
        <v>320</v>
      </c>
      <c r="BK415" s="3">
        <f t="array" ref="BK415">INDEX($D$21:$M$44,MATCH($BD415&amp;$BF415,$C$21:$C$44&amp;$B$21:$B$44,0),MATCH(BK$1,$D$16:$M$16,0))+VLOOKUP($BE415,战斗属性模型!$K$22:$O$24,BK$2,FALSE)*INDEX($BW$3:$CF$578,MATCH($BD415&amp;$BF415&amp;$BG415,$BT$3:$BT$578&amp;$BU$3:$BU$578&amp;$BV$3:$BV$578,0),MATCH(BK$1,$BW$1:$CF$1,0))</f>
        <v>0</v>
      </c>
      <c r="BL415" s="3"/>
      <c r="BM415" s="3"/>
      <c r="BN415" s="3"/>
      <c r="BO415" s="3"/>
      <c r="BP415" s="3"/>
      <c r="BQ415" s="3"/>
      <c r="BT415" t="s">
        <v>421</v>
      </c>
      <c r="BU415">
        <f t="shared" si="177"/>
        <v>6</v>
      </c>
      <c r="BV415" s="1">
        <f t="shared" si="179"/>
        <v>5</v>
      </c>
      <c r="BW415" s="3">
        <f t="array" ref="BW415">INDEX($CI$3:$EP$26,MATCH($BV415,$CH$3:$CH$26,0),MATCH(BW$1&amp;$BU415,$CI$1:$EP$1&amp;$CI$2:$EP$2,0))*VLOOKUP($BT415,$C$17:$M$20,COUNTBLANK($D$15:D$15)+1,FALSE)</f>
        <v>240</v>
      </c>
      <c r="BX415" s="3">
        <f t="array" ref="BX415">INDEX($CI$3:$EP$26,MATCH($BV415,$CH$3:$CH$26,0),MATCH(BX$1&amp;$BU415,$CI$1:$EP$1&amp;$CI$2:$EP$2,0))*VLOOKUP($BT415,$C$17:$M$20,COUNTBLANK($D$15:E$15)+1,FALSE)</f>
        <v>0</v>
      </c>
      <c r="BY415" s="3">
        <f t="array" ref="BY415">INDEX($CI$3:$EP$26,MATCH($BV415,$CH$3:$CH$26,0),MATCH(BY$1&amp;$BU415,$CI$1:$EP$1&amp;$CI$2:$EP$2,0))*VLOOKUP($BT415,$C$17:$M$20,COUNTBLANK($D$15:F$15)+1,FALSE)</f>
        <v>480</v>
      </c>
      <c r="BZ415" s="3">
        <f t="array" ref="BZ415">INDEX($CI$3:$EP$26,MATCH($BV415,$CH$3:$CH$26,0),MATCH(BZ$1&amp;$BU415,$CI$1:$EP$1&amp;$CI$2:$EP$2,0))*VLOOKUP($BT415,$C$17:$M$20,COUNTBLANK($D$15:G$15)+1,FALSE)</f>
        <v>0</v>
      </c>
      <c r="CA415" s="3">
        <f t="array" ref="CA415">INDEX($CI$3:$EP$26,MATCH($BV415,$CH$3:$CH$26,0),MATCH(CA$1&amp;$BU415,$CI$1:$EP$1&amp;$CI$2:$EP$2,0))*VLOOKUP($BT415,$C$17:$M$20,COUNTBLANK($D$15:H$15)+1,FALSE)</f>
        <v>0</v>
      </c>
      <c r="CB415" s="3">
        <f t="array" ref="CB415">INDEX($CI$3:$EP$26,MATCH($BV415,$CH$3:$CH$26,0),MATCH(CB$1&amp;$BU415,$CI$1:$EP$1&amp;$CI$2:$EP$2,0))*VLOOKUP($BT415,$C$17:$M$20,COUNTBLANK($D$15:I$15)+1,FALSE)</f>
        <v>0</v>
      </c>
      <c r="CC415" s="3">
        <f t="array" ref="CC415">INDEX($CI$3:$EP$26,MATCH($BV415,$CH$3:$CH$26,0),MATCH(CC$1&amp;$BU415,$CI$1:$EP$1&amp;$CI$2:$EP$2,0))*VLOOKUP($BT415,$C$17:$M$20,COUNTBLANK($D$15:J$15)+1,FALSE)</f>
        <v>0.06</v>
      </c>
      <c r="CD415" s="3">
        <f t="array" ref="CD415">INDEX($CI$3:$EP$26,MATCH($BV415,$CH$3:$CH$26,0),MATCH(CD$1&amp;$BU415,$CI$1:$EP$1&amp;$CI$2:$EP$2,0))*VLOOKUP($BT415,$C$17:$M$20,COUNTBLANK($D$15:K$15)+1,FALSE)</f>
        <v>0.06</v>
      </c>
      <c r="CE415" s="3">
        <f t="array" ref="CE415">INDEX($CI$3:$EP$26,MATCH($BV415,$CH$3:$CH$26,0),MATCH(CE$1&amp;$BU415,$CI$1:$EP$1&amp;$CI$2:$EP$2,0))*VLOOKUP($BT415,$C$17:$M$20,COUNTBLANK($D$15:L$15)+1,FALSE)</f>
        <v>0</v>
      </c>
      <c r="CF415" s="3">
        <f t="array" ref="CF415">INDEX($CI$3:$EP$26,MATCH($BV415,$CH$3:$CH$26,0),MATCH(CF$1&amp;$BU415,$CI$1:$EP$1&amp;$CI$2:$EP$2,0))*VLOOKUP($BT415,$C$17:$M$20,COUNTBLANK($D$15:M$15)+1,FALSE)</f>
        <v>0</v>
      </c>
    </row>
    <row r="416" spans="56:84" x14ac:dyDescent="0.2">
      <c r="BD416" t="s">
        <v>421</v>
      </c>
      <c r="BE416">
        <v>1</v>
      </c>
      <c r="BF416">
        <f t="shared" si="178"/>
        <v>3</v>
      </c>
      <c r="BG416" s="1">
        <f t="shared" si="176"/>
        <v>6</v>
      </c>
      <c r="BH416" s="3">
        <f t="array" ref="BH416">INDEX($D$21:$M$44,MATCH($BD416&amp;$BF416,$C$21:$C$44&amp;$B$21:$B$44,0),MATCH(BH$1,$D$16:$M$16,0))+VLOOKUP($BE416,战斗属性模型!$K$22:$O$24,BH$2,FALSE)*INDEX($BW$3:$CF$578,MATCH($BD416&amp;$BF416&amp;$BG416,$BT$3:$BT$578&amp;$BU$3:$BU$578&amp;$BV$3:$BV$578,0),MATCH(BH$1,$BW$1:$CF$1,0))</f>
        <v>160</v>
      </c>
      <c r="BI416" s="3">
        <f t="array" ref="BI416">INDEX($D$21:$M$44,MATCH($BD416&amp;$BF416,$C$21:$C$44&amp;$B$21:$B$44,0),MATCH(BI$1,$D$16:$M$16,0))+VLOOKUP($BE416,战斗属性模型!$K$22:$O$24,BI$2,FALSE)*INDEX($BW$3:$CF$578,MATCH($BD416&amp;$BF416&amp;$BG416,$BT$3:$BT$578&amp;$BU$3:$BU$578&amp;$BV$3:$BV$578,0),MATCH(BI$1,$BW$1:$CF$1,0))</f>
        <v>0</v>
      </c>
      <c r="BJ416" s="3">
        <f t="array" ref="BJ416">INDEX($D$21:$M$44,MATCH($BD416&amp;$BF416,$C$21:$C$44&amp;$B$21:$B$44,0),MATCH(BJ$1,$D$16:$M$16,0))+VLOOKUP($BE416,战斗属性模型!$K$22:$O$24,BJ$2,FALSE)*INDEX($BW$3:$CF$578,MATCH($BD416&amp;$BF416&amp;$BG416,$BT$3:$BT$578&amp;$BU$3:$BU$578&amp;$BV$3:$BV$578,0),MATCH(BJ$1,$BW$1:$CF$1,0))</f>
        <v>358.4</v>
      </c>
      <c r="BK416" s="3">
        <f t="array" ref="BK416">INDEX($D$21:$M$44,MATCH($BD416&amp;$BF416,$C$21:$C$44&amp;$B$21:$B$44,0),MATCH(BK$1,$D$16:$M$16,0))+VLOOKUP($BE416,战斗属性模型!$K$22:$O$24,BK$2,FALSE)*INDEX($BW$3:$CF$578,MATCH($BD416&amp;$BF416&amp;$BG416,$BT$3:$BT$578&amp;$BU$3:$BU$578&amp;$BV$3:$BV$578,0),MATCH(BK$1,$BW$1:$CF$1,0))</f>
        <v>0</v>
      </c>
      <c r="BL416" s="3"/>
      <c r="BM416" s="3"/>
      <c r="BN416" s="3"/>
      <c r="BO416" s="3"/>
      <c r="BP416" s="3"/>
      <c r="BQ416" s="3"/>
      <c r="BT416" t="s">
        <v>421</v>
      </c>
      <c r="BU416">
        <f t="shared" si="177"/>
        <v>6</v>
      </c>
      <c r="BV416" s="1">
        <f t="shared" si="179"/>
        <v>6</v>
      </c>
      <c r="BW416" s="3">
        <f t="array" ref="BW416">INDEX($CI$3:$EP$26,MATCH($BV416,$CH$3:$CH$26,0),MATCH(BW$1&amp;$BU416,$CI$1:$EP$1&amp;$CI$2:$EP$2,0))*VLOOKUP($BT416,$C$17:$M$20,COUNTBLANK($D$15:D$15)+1,FALSE)</f>
        <v>288</v>
      </c>
      <c r="BX416" s="3">
        <f t="array" ref="BX416">INDEX($CI$3:$EP$26,MATCH($BV416,$CH$3:$CH$26,0),MATCH(BX$1&amp;$BU416,$CI$1:$EP$1&amp;$CI$2:$EP$2,0))*VLOOKUP($BT416,$C$17:$M$20,COUNTBLANK($D$15:E$15)+1,FALSE)</f>
        <v>0</v>
      </c>
      <c r="BY416" s="3">
        <f t="array" ref="BY416">INDEX($CI$3:$EP$26,MATCH($BV416,$CH$3:$CH$26,0),MATCH(BY$1&amp;$BU416,$CI$1:$EP$1&amp;$CI$2:$EP$2,0))*VLOOKUP($BT416,$C$17:$M$20,COUNTBLANK($D$15:F$15)+1,FALSE)</f>
        <v>576</v>
      </c>
      <c r="BZ416" s="3">
        <f t="array" ref="BZ416">INDEX($CI$3:$EP$26,MATCH($BV416,$CH$3:$CH$26,0),MATCH(BZ$1&amp;$BU416,$CI$1:$EP$1&amp;$CI$2:$EP$2,0))*VLOOKUP($BT416,$C$17:$M$20,COUNTBLANK($D$15:G$15)+1,FALSE)</f>
        <v>0</v>
      </c>
      <c r="CA416" s="3">
        <f t="array" ref="CA416">INDEX($CI$3:$EP$26,MATCH($BV416,$CH$3:$CH$26,0),MATCH(CA$1&amp;$BU416,$CI$1:$EP$1&amp;$CI$2:$EP$2,0))*VLOOKUP($BT416,$C$17:$M$20,COUNTBLANK($D$15:H$15)+1,FALSE)</f>
        <v>0</v>
      </c>
      <c r="CB416" s="3">
        <f t="array" ref="CB416">INDEX($CI$3:$EP$26,MATCH($BV416,$CH$3:$CH$26,0),MATCH(CB$1&amp;$BU416,$CI$1:$EP$1&amp;$CI$2:$EP$2,0))*VLOOKUP($BT416,$C$17:$M$20,COUNTBLANK($D$15:I$15)+1,FALSE)</f>
        <v>0</v>
      </c>
      <c r="CC416" s="3">
        <f t="array" ref="CC416">INDEX($CI$3:$EP$26,MATCH($BV416,$CH$3:$CH$26,0),MATCH(CC$1&amp;$BU416,$CI$1:$EP$1&amp;$CI$2:$EP$2,0))*VLOOKUP($BT416,$C$17:$M$20,COUNTBLANK($D$15:J$15)+1,FALSE)</f>
        <v>0.06</v>
      </c>
      <c r="CD416" s="3">
        <f t="array" ref="CD416">INDEX($CI$3:$EP$26,MATCH($BV416,$CH$3:$CH$26,0),MATCH(CD$1&amp;$BU416,$CI$1:$EP$1&amp;$CI$2:$EP$2,0))*VLOOKUP($BT416,$C$17:$M$20,COUNTBLANK($D$15:K$15)+1,FALSE)</f>
        <v>0.06</v>
      </c>
      <c r="CE416" s="3">
        <f t="array" ref="CE416">INDEX($CI$3:$EP$26,MATCH($BV416,$CH$3:$CH$26,0),MATCH(CE$1&amp;$BU416,$CI$1:$EP$1&amp;$CI$2:$EP$2,0))*VLOOKUP($BT416,$C$17:$M$20,COUNTBLANK($D$15:L$15)+1,FALSE)</f>
        <v>0</v>
      </c>
      <c r="CF416" s="3">
        <f t="array" ref="CF416">INDEX($CI$3:$EP$26,MATCH($BV416,$CH$3:$CH$26,0),MATCH(CF$1&amp;$BU416,$CI$1:$EP$1&amp;$CI$2:$EP$2,0))*VLOOKUP($BT416,$C$17:$M$20,COUNTBLANK($D$15:M$15)+1,FALSE)</f>
        <v>0</v>
      </c>
    </row>
    <row r="417" spans="56:84" x14ac:dyDescent="0.2">
      <c r="BD417" t="s">
        <v>421</v>
      </c>
      <c r="BE417">
        <v>1</v>
      </c>
      <c r="BF417">
        <f t="shared" si="178"/>
        <v>3</v>
      </c>
      <c r="BG417" s="1">
        <f t="shared" si="176"/>
        <v>7</v>
      </c>
      <c r="BH417" s="3">
        <f t="array" ref="BH417">INDEX($D$21:$M$44,MATCH($BD417&amp;$BF417,$C$21:$C$44&amp;$B$21:$B$44,0),MATCH(BH$1,$D$16:$M$16,0))+VLOOKUP($BE417,战斗属性模型!$K$22:$O$24,BH$2,FALSE)*INDEX($BW$3:$CF$578,MATCH($BD417&amp;$BF417&amp;$BG417,$BT$3:$BT$578&amp;$BU$3:$BU$578&amp;$BV$3:$BV$578,0),MATCH(BH$1,$BW$1:$CF$1,0))</f>
        <v>176</v>
      </c>
      <c r="BI417" s="3">
        <f t="array" ref="BI417">INDEX($D$21:$M$44,MATCH($BD417&amp;$BF417,$C$21:$C$44&amp;$B$21:$B$44,0),MATCH(BI$1,$D$16:$M$16,0))+VLOOKUP($BE417,战斗属性模型!$K$22:$O$24,BI$2,FALSE)*INDEX($BW$3:$CF$578,MATCH($BD417&amp;$BF417&amp;$BG417,$BT$3:$BT$578&amp;$BU$3:$BU$578&amp;$BV$3:$BV$578,0),MATCH(BI$1,$BW$1:$CF$1,0))</f>
        <v>0</v>
      </c>
      <c r="BJ417" s="3">
        <f t="array" ref="BJ417">INDEX($D$21:$M$44,MATCH($BD417&amp;$BF417,$C$21:$C$44&amp;$B$21:$B$44,0),MATCH(BJ$1,$D$16:$M$16,0))+VLOOKUP($BE417,战斗属性模型!$K$22:$O$24,BJ$2,FALSE)*INDEX($BW$3:$CF$578,MATCH($BD417&amp;$BF417&amp;$BG417,$BT$3:$BT$578&amp;$BU$3:$BU$578&amp;$BV$3:$BV$578,0),MATCH(BJ$1,$BW$1:$CF$1,0))</f>
        <v>396.8</v>
      </c>
      <c r="BK417" s="3">
        <f t="array" ref="BK417">INDEX($D$21:$M$44,MATCH($BD417&amp;$BF417,$C$21:$C$44&amp;$B$21:$B$44,0),MATCH(BK$1,$D$16:$M$16,0))+VLOOKUP($BE417,战斗属性模型!$K$22:$O$24,BK$2,FALSE)*INDEX($BW$3:$CF$578,MATCH($BD417&amp;$BF417&amp;$BG417,$BT$3:$BT$578&amp;$BU$3:$BU$578&amp;$BV$3:$BV$578,0),MATCH(BK$1,$BW$1:$CF$1,0))</f>
        <v>0</v>
      </c>
      <c r="BL417" s="3"/>
      <c r="BM417" s="3"/>
      <c r="BN417" s="3"/>
      <c r="BO417" s="3"/>
      <c r="BP417" s="3"/>
      <c r="BQ417" s="3"/>
      <c r="BT417" t="s">
        <v>421</v>
      </c>
      <c r="BU417">
        <f t="shared" si="177"/>
        <v>6</v>
      </c>
      <c r="BV417" s="1">
        <f t="shared" si="179"/>
        <v>7</v>
      </c>
      <c r="BW417" s="3">
        <f t="array" ref="BW417">INDEX($CI$3:$EP$26,MATCH($BV417,$CH$3:$CH$26,0),MATCH(BW$1&amp;$BU417,$CI$1:$EP$1&amp;$CI$2:$EP$2,0))*VLOOKUP($BT417,$C$17:$M$20,COUNTBLANK($D$15:D$15)+1,FALSE)</f>
        <v>336</v>
      </c>
      <c r="BX417" s="3">
        <f t="array" ref="BX417">INDEX($CI$3:$EP$26,MATCH($BV417,$CH$3:$CH$26,0),MATCH(BX$1&amp;$BU417,$CI$1:$EP$1&amp;$CI$2:$EP$2,0))*VLOOKUP($BT417,$C$17:$M$20,COUNTBLANK($D$15:E$15)+1,FALSE)</f>
        <v>0</v>
      </c>
      <c r="BY417" s="3">
        <f t="array" ref="BY417">INDEX($CI$3:$EP$26,MATCH($BV417,$CH$3:$CH$26,0),MATCH(BY$1&amp;$BU417,$CI$1:$EP$1&amp;$CI$2:$EP$2,0))*VLOOKUP($BT417,$C$17:$M$20,COUNTBLANK($D$15:F$15)+1,FALSE)</f>
        <v>672</v>
      </c>
      <c r="BZ417" s="3">
        <f t="array" ref="BZ417">INDEX($CI$3:$EP$26,MATCH($BV417,$CH$3:$CH$26,0),MATCH(BZ$1&amp;$BU417,$CI$1:$EP$1&amp;$CI$2:$EP$2,0))*VLOOKUP($BT417,$C$17:$M$20,COUNTBLANK($D$15:G$15)+1,FALSE)</f>
        <v>0</v>
      </c>
      <c r="CA417" s="3">
        <f t="array" ref="CA417">INDEX($CI$3:$EP$26,MATCH($BV417,$CH$3:$CH$26,0),MATCH(CA$1&amp;$BU417,$CI$1:$EP$1&amp;$CI$2:$EP$2,0))*VLOOKUP($BT417,$C$17:$M$20,COUNTBLANK($D$15:H$15)+1,FALSE)</f>
        <v>0</v>
      </c>
      <c r="CB417" s="3">
        <f t="array" ref="CB417">INDEX($CI$3:$EP$26,MATCH($BV417,$CH$3:$CH$26,0),MATCH(CB$1&amp;$BU417,$CI$1:$EP$1&amp;$CI$2:$EP$2,0))*VLOOKUP($BT417,$C$17:$M$20,COUNTBLANK($D$15:I$15)+1,FALSE)</f>
        <v>0</v>
      </c>
      <c r="CC417" s="3">
        <f t="array" ref="CC417">INDEX($CI$3:$EP$26,MATCH($BV417,$CH$3:$CH$26,0),MATCH(CC$1&amp;$BU417,$CI$1:$EP$1&amp;$CI$2:$EP$2,0))*VLOOKUP($BT417,$C$17:$M$20,COUNTBLANK($D$15:J$15)+1,FALSE)</f>
        <v>0.06</v>
      </c>
      <c r="CD417" s="3">
        <f t="array" ref="CD417">INDEX($CI$3:$EP$26,MATCH($BV417,$CH$3:$CH$26,0),MATCH(CD$1&amp;$BU417,$CI$1:$EP$1&amp;$CI$2:$EP$2,0))*VLOOKUP($BT417,$C$17:$M$20,COUNTBLANK($D$15:K$15)+1,FALSE)</f>
        <v>0.06</v>
      </c>
      <c r="CE417" s="3">
        <f t="array" ref="CE417">INDEX($CI$3:$EP$26,MATCH($BV417,$CH$3:$CH$26,0),MATCH(CE$1&amp;$BU417,$CI$1:$EP$1&amp;$CI$2:$EP$2,0))*VLOOKUP($BT417,$C$17:$M$20,COUNTBLANK($D$15:L$15)+1,FALSE)</f>
        <v>0</v>
      </c>
      <c r="CF417" s="3">
        <f t="array" ref="CF417">INDEX($CI$3:$EP$26,MATCH($BV417,$CH$3:$CH$26,0),MATCH(CF$1&amp;$BU417,$CI$1:$EP$1&amp;$CI$2:$EP$2,0))*VLOOKUP($BT417,$C$17:$M$20,COUNTBLANK($D$15:M$15)+1,FALSE)</f>
        <v>0</v>
      </c>
    </row>
    <row r="418" spans="56:84" x14ac:dyDescent="0.2">
      <c r="BD418" t="s">
        <v>421</v>
      </c>
      <c r="BE418">
        <v>1</v>
      </c>
      <c r="BF418">
        <f t="shared" si="178"/>
        <v>3</v>
      </c>
      <c r="BG418" s="1">
        <f t="shared" si="176"/>
        <v>8</v>
      </c>
      <c r="BH418" s="3">
        <f t="array" ref="BH418">INDEX($D$21:$M$44,MATCH($BD418&amp;$BF418,$C$21:$C$44&amp;$B$21:$B$44,0),MATCH(BH$1,$D$16:$M$16,0))+VLOOKUP($BE418,战斗属性模型!$K$22:$O$24,BH$2,FALSE)*INDEX($BW$3:$CF$578,MATCH($BD418&amp;$BF418&amp;$BG418,$BT$3:$BT$578&amp;$BU$3:$BU$578&amp;$BV$3:$BV$578,0),MATCH(BH$1,$BW$1:$CF$1,0))</f>
        <v>192</v>
      </c>
      <c r="BI418" s="3">
        <f t="array" ref="BI418">INDEX($D$21:$M$44,MATCH($BD418&amp;$BF418,$C$21:$C$44&amp;$B$21:$B$44,0),MATCH(BI$1,$D$16:$M$16,0))+VLOOKUP($BE418,战斗属性模型!$K$22:$O$24,BI$2,FALSE)*INDEX($BW$3:$CF$578,MATCH($BD418&amp;$BF418&amp;$BG418,$BT$3:$BT$578&amp;$BU$3:$BU$578&amp;$BV$3:$BV$578,0),MATCH(BI$1,$BW$1:$CF$1,0))</f>
        <v>0</v>
      </c>
      <c r="BJ418" s="3">
        <f t="array" ref="BJ418">INDEX($D$21:$M$44,MATCH($BD418&amp;$BF418,$C$21:$C$44&amp;$B$21:$B$44,0),MATCH(BJ$1,$D$16:$M$16,0))+VLOOKUP($BE418,战斗属性模型!$K$22:$O$24,BJ$2,FALSE)*INDEX($BW$3:$CF$578,MATCH($BD418&amp;$BF418&amp;$BG418,$BT$3:$BT$578&amp;$BU$3:$BU$578&amp;$BV$3:$BV$578,0),MATCH(BJ$1,$BW$1:$CF$1,0))</f>
        <v>435.2</v>
      </c>
      <c r="BK418" s="3">
        <f t="array" ref="BK418">INDEX($D$21:$M$44,MATCH($BD418&amp;$BF418,$C$21:$C$44&amp;$B$21:$B$44,0),MATCH(BK$1,$D$16:$M$16,0))+VLOOKUP($BE418,战斗属性模型!$K$22:$O$24,BK$2,FALSE)*INDEX($BW$3:$CF$578,MATCH($BD418&amp;$BF418&amp;$BG418,$BT$3:$BT$578&amp;$BU$3:$BU$578&amp;$BV$3:$BV$578,0),MATCH(BK$1,$BW$1:$CF$1,0))</f>
        <v>0</v>
      </c>
      <c r="BL418" s="3"/>
      <c r="BM418" s="3"/>
      <c r="BN418" s="3"/>
      <c r="BO418" s="3"/>
      <c r="BP418" s="3"/>
      <c r="BQ418" s="3"/>
      <c r="BT418" t="s">
        <v>421</v>
      </c>
      <c r="BU418">
        <f t="shared" si="177"/>
        <v>6</v>
      </c>
      <c r="BV418" s="1">
        <f t="shared" si="179"/>
        <v>8</v>
      </c>
      <c r="BW418" s="3">
        <f t="array" ref="BW418">INDEX($CI$3:$EP$26,MATCH($BV418,$CH$3:$CH$26,0),MATCH(BW$1&amp;$BU418,$CI$1:$EP$1&amp;$CI$2:$EP$2,0))*VLOOKUP($BT418,$C$17:$M$20,COUNTBLANK($D$15:D$15)+1,FALSE)</f>
        <v>384</v>
      </c>
      <c r="BX418" s="3">
        <f t="array" ref="BX418">INDEX($CI$3:$EP$26,MATCH($BV418,$CH$3:$CH$26,0),MATCH(BX$1&amp;$BU418,$CI$1:$EP$1&amp;$CI$2:$EP$2,0))*VLOOKUP($BT418,$C$17:$M$20,COUNTBLANK($D$15:E$15)+1,FALSE)</f>
        <v>0</v>
      </c>
      <c r="BY418" s="3">
        <f t="array" ref="BY418">INDEX($CI$3:$EP$26,MATCH($BV418,$CH$3:$CH$26,0),MATCH(BY$1&amp;$BU418,$CI$1:$EP$1&amp;$CI$2:$EP$2,0))*VLOOKUP($BT418,$C$17:$M$20,COUNTBLANK($D$15:F$15)+1,FALSE)</f>
        <v>768</v>
      </c>
      <c r="BZ418" s="3">
        <f t="array" ref="BZ418">INDEX($CI$3:$EP$26,MATCH($BV418,$CH$3:$CH$26,0),MATCH(BZ$1&amp;$BU418,$CI$1:$EP$1&amp;$CI$2:$EP$2,0))*VLOOKUP($BT418,$C$17:$M$20,COUNTBLANK($D$15:G$15)+1,FALSE)</f>
        <v>0</v>
      </c>
      <c r="CA418" s="3">
        <f t="array" ref="CA418">INDEX($CI$3:$EP$26,MATCH($BV418,$CH$3:$CH$26,0),MATCH(CA$1&amp;$BU418,$CI$1:$EP$1&amp;$CI$2:$EP$2,0))*VLOOKUP($BT418,$C$17:$M$20,COUNTBLANK($D$15:H$15)+1,FALSE)</f>
        <v>0</v>
      </c>
      <c r="CB418" s="3">
        <f t="array" ref="CB418">INDEX($CI$3:$EP$26,MATCH($BV418,$CH$3:$CH$26,0),MATCH(CB$1&amp;$BU418,$CI$1:$EP$1&amp;$CI$2:$EP$2,0))*VLOOKUP($BT418,$C$17:$M$20,COUNTBLANK($D$15:I$15)+1,FALSE)</f>
        <v>0</v>
      </c>
      <c r="CC418" s="3">
        <f t="array" ref="CC418">INDEX($CI$3:$EP$26,MATCH($BV418,$CH$3:$CH$26,0),MATCH(CC$1&amp;$BU418,$CI$1:$EP$1&amp;$CI$2:$EP$2,0))*VLOOKUP($BT418,$C$17:$M$20,COUNTBLANK($D$15:J$15)+1,FALSE)</f>
        <v>0.12</v>
      </c>
      <c r="CD418" s="3">
        <f t="array" ref="CD418">INDEX($CI$3:$EP$26,MATCH($BV418,$CH$3:$CH$26,0),MATCH(CD$1&amp;$BU418,$CI$1:$EP$1&amp;$CI$2:$EP$2,0))*VLOOKUP($BT418,$C$17:$M$20,COUNTBLANK($D$15:K$15)+1,FALSE)</f>
        <v>0.12</v>
      </c>
      <c r="CE418" s="3">
        <f t="array" ref="CE418">INDEX($CI$3:$EP$26,MATCH($BV418,$CH$3:$CH$26,0),MATCH(CE$1&amp;$BU418,$CI$1:$EP$1&amp;$CI$2:$EP$2,0))*VLOOKUP($BT418,$C$17:$M$20,COUNTBLANK($D$15:L$15)+1,FALSE)</f>
        <v>0</v>
      </c>
      <c r="CF418" s="3">
        <f t="array" ref="CF418">INDEX($CI$3:$EP$26,MATCH($BV418,$CH$3:$CH$26,0),MATCH(CF$1&amp;$BU418,$CI$1:$EP$1&amp;$CI$2:$EP$2,0))*VLOOKUP($BT418,$C$17:$M$20,COUNTBLANK($D$15:M$15)+1,FALSE)</f>
        <v>0</v>
      </c>
    </row>
    <row r="419" spans="56:84" x14ac:dyDescent="0.2">
      <c r="BD419" t="s">
        <v>421</v>
      </c>
      <c r="BE419">
        <v>1</v>
      </c>
      <c r="BF419">
        <f t="shared" si="178"/>
        <v>3</v>
      </c>
      <c r="BG419" s="1">
        <f t="shared" ref="BG419:BG482" si="180">BG395</f>
        <v>9</v>
      </c>
      <c r="BH419" s="3">
        <f t="array" ref="BH419">INDEX($D$21:$M$44,MATCH($BD419&amp;$BF419,$C$21:$C$44&amp;$B$21:$B$44,0),MATCH(BH$1,$D$16:$M$16,0))+VLOOKUP($BE419,战斗属性模型!$K$22:$O$24,BH$2,FALSE)*INDEX($BW$3:$CF$578,MATCH($BD419&amp;$BF419&amp;$BG419,$BT$3:$BT$578&amp;$BU$3:$BU$578&amp;$BV$3:$BV$578,0),MATCH(BH$1,$BW$1:$CF$1,0))</f>
        <v>208</v>
      </c>
      <c r="BI419" s="3">
        <f t="array" ref="BI419">INDEX($D$21:$M$44,MATCH($BD419&amp;$BF419,$C$21:$C$44&amp;$B$21:$B$44,0),MATCH(BI$1,$D$16:$M$16,0))+VLOOKUP($BE419,战斗属性模型!$K$22:$O$24,BI$2,FALSE)*INDEX($BW$3:$CF$578,MATCH($BD419&amp;$BF419&amp;$BG419,$BT$3:$BT$578&amp;$BU$3:$BU$578&amp;$BV$3:$BV$578,0),MATCH(BI$1,$BW$1:$CF$1,0))</f>
        <v>0</v>
      </c>
      <c r="BJ419" s="3">
        <f t="array" ref="BJ419">INDEX($D$21:$M$44,MATCH($BD419&amp;$BF419,$C$21:$C$44&amp;$B$21:$B$44,0),MATCH(BJ$1,$D$16:$M$16,0))+VLOOKUP($BE419,战斗属性模型!$K$22:$O$24,BJ$2,FALSE)*INDEX($BW$3:$CF$578,MATCH($BD419&amp;$BF419&amp;$BG419,$BT$3:$BT$578&amp;$BU$3:$BU$578&amp;$BV$3:$BV$578,0),MATCH(BJ$1,$BW$1:$CF$1,0))</f>
        <v>473.59999999999997</v>
      </c>
      <c r="BK419" s="3">
        <f t="array" ref="BK419">INDEX($D$21:$M$44,MATCH($BD419&amp;$BF419,$C$21:$C$44&amp;$B$21:$B$44,0),MATCH(BK$1,$D$16:$M$16,0))+VLOOKUP($BE419,战斗属性模型!$K$22:$O$24,BK$2,FALSE)*INDEX($BW$3:$CF$578,MATCH($BD419&amp;$BF419&amp;$BG419,$BT$3:$BT$578&amp;$BU$3:$BU$578&amp;$BV$3:$BV$578,0),MATCH(BK$1,$BW$1:$CF$1,0))</f>
        <v>0</v>
      </c>
      <c r="BL419" s="3"/>
      <c r="BM419" s="3"/>
      <c r="BN419" s="3"/>
      <c r="BO419" s="3"/>
      <c r="BP419" s="3"/>
      <c r="BQ419" s="3"/>
      <c r="BT419" t="s">
        <v>421</v>
      </c>
      <c r="BU419">
        <f t="shared" si="177"/>
        <v>6</v>
      </c>
      <c r="BV419" s="1">
        <f t="shared" si="179"/>
        <v>9</v>
      </c>
      <c r="BW419" s="3">
        <f t="array" ref="BW419">INDEX($CI$3:$EP$26,MATCH($BV419,$CH$3:$CH$26,0),MATCH(BW$1&amp;$BU419,$CI$1:$EP$1&amp;$CI$2:$EP$2,0))*VLOOKUP($BT419,$C$17:$M$20,COUNTBLANK($D$15:D$15)+1,FALSE)</f>
        <v>432</v>
      </c>
      <c r="BX419" s="3">
        <f t="array" ref="BX419">INDEX($CI$3:$EP$26,MATCH($BV419,$CH$3:$CH$26,0),MATCH(BX$1&amp;$BU419,$CI$1:$EP$1&amp;$CI$2:$EP$2,0))*VLOOKUP($BT419,$C$17:$M$20,COUNTBLANK($D$15:E$15)+1,FALSE)</f>
        <v>0</v>
      </c>
      <c r="BY419" s="3">
        <f t="array" ref="BY419">INDEX($CI$3:$EP$26,MATCH($BV419,$CH$3:$CH$26,0),MATCH(BY$1&amp;$BU419,$CI$1:$EP$1&amp;$CI$2:$EP$2,0))*VLOOKUP($BT419,$C$17:$M$20,COUNTBLANK($D$15:F$15)+1,FALSE)</f>
        <v>864</v>
      </c>
      <c r="BZ419" s="3">
        <f t="array" ref="BZ419">INDEX($CI$3:$EP$26,MATCH($BV419,$CH$3:$CH$26,0),MATCH(BZ$1&amp;$BU419,$CI$1:$EP$1&amp;$CI$2:$EP$2,0))*VLOOKUP($BT419,$C$17:$M$20,COUNTBLANK($D$15:G$15)+1,FALSE)</f>
        <v>0</v>
      </c>
      <c r="CA419" s="3">
        <f t="array" ref="CA419">INDEX($CI$3:$EP$26,MATCH($BV419,$CH$3:$CH$26,0),MATCH(CA$1&amp;$BU419,$CI$1:$EP$1&amp;$CI$2:$EP$2,0))*VLOOKUP($BT419,$C$17:$M$20,COUNTBLANK($D$15:H$15)+1,FALSE)</f>
        <v>0</v>
      </c>
      <c r="CB419" s="3">
        <f t="array" ref="CB419">INDEX($CI$3:$EP$26,MATCH($BV419,$CH$3:$CH$26,0),MATCH(CB$1&amp;$BU419,$CI$1:$EP$1&amp;$CI$2:$EP$2,0))*VLOOKUP($BT419,$C$17:$M$20,COUNTBLANK($D$15:I$15)+1,FALSE)</f>
        <v>0</v>
      </c>
      <c r="CC419" s="3">
        <f t="array" ref="CC419">INDEX($CI$3:$EP$26,MATCH($BV419,$CH$3:$CH$26,0),MATCH(CC$1&amp;$BU419,$CI$1:$EP$1&amp;$CI$2:$EP$2,0))*VLOOKUP($BT419,$C$17:$M$20,COUNTBLANK($D$15:J$15)+1,FALSE)</f>
        <v>0.12</v>
      </c>
      <c r="CD419" s="3">
        <f t="array" ref="CD419">INDEX($CI$3:$EP$26,MATCH($BV419,$CH$3:$CH$26,0),MATCH(CD$1&amp;$BU419,$CI$1:$EP$1&amp;$CI$2:$EP$2,0))*VLOOKUP($BT419,$C$17:$M$20,COUNTBLANK($D$15:K$15)+1,FALSE)</f>
        <v>0.12</v>
      </c>
      <c r="CE419" s="3">
        <f t="array" ref="CE419">INDEX($CI$3:$EP$26,MATCH($BV419,$CH$3:$CH$26,0),MATCH(CE$1&amp;$BU419,$CI$1:$EP$1&amp;$CI$2:$EP$2,0))*VLOOKUP($BT419,$C$17:$M$20,COUNTBLANK($D$15:L$15)+1,FALSE)</f>
        <v>0</v>
      </c>
      <c r="CF419" s="3">
        <f t="array" ref="CF419">INDEX($CI$3:$EP$26,MATCH($BV419,$CH$3:$CH$26,0),MATCH(CF$1&amp;$BU419,$CI$1:$EP$1&amp;$CI$2:$EP$2,0))*VLOOKUP($BT419,$C$17:$M$20,COUNTBLANK($D$15:M$15)+1,FALSE)</f>
        <v>0</v>
      </c>
    </row>
    <row r="420" spans="56:84" x14ac:dyDescent="0.2">
      <c r="BD420" t="s">
        <v>421</v>
      </c>
      <c r="BE420">
        <v>1</v>
      </c>
      <c r="BF420">
        <f t="shared" si="178"/>
        <v>3</v>
      </c>
      <c r="BG420" s="1">
        <f t="shared" si="180"/>
        <v>10</v>
      </c>
      <c r="BH420" s="3">
        <f t="array" ref="BH420">INDEX($D$21:$M$44,MATCH($BD420&amp;$BF420,$C$21:$C$44&amp;$B$21:$B$44,0),MATCH(BH$1,$D$16:$M$16,0))+VLOOKUP($BE420,战斗属性模型!$K$22:$O$24,BH$2,FALSE)*INDEX($BW$3:$CF$578,MATCH($BD420&amp;$BF420&amp;$BG420,$BT$3:$BT$578&amp;$BU$3:$BU$578&amp;$BV$3:$BV$578,0),MATCH(BH$1,$BW$1:$CF$1,0))</f>
        <v>224</v>
      </c>
      <c r="BI420" s="3">
        <f t="array" ref="BI420">INDEX($D$21:$M$44,MATCH($BD420&amp;$BF420,$C$21:$C$44&amp;$B$21:$B$44,0),MATCH(BI$1,$D$16:$M$16,0))+VLOOKUP($BE420,战斗属性模型!$K$22:$O$24,BI$2,FALSE)*INDEX($BW$3:$CF$578,MATCH($BD420&amp;$BF420&amp;$BG420,$BT$3:$BT$578&amp;$BU$3:$BU$578&amp;$BV$3:$BV$578,0),MATCH(BI$1,$BW$1:$CF$1,0))</f>
        <v>0</v>
      </c>
      <c r="BJ420" s="3">
        <f t="array" ref="BJ420">INDEX($D$21:$M$44,MATCH($BD420&amp;$BF420,$C$21:$C$44&amp;$B$21:$B$44,0),MATCH(BJ$1,$D$16:$M$16,0))+VLOOKUP($BE420,战斗属性模型!$K$22:$O$24,BJ$2,FALSE)*INDEX($BW$3:$CF$578,MATCH($BD420&amp;$BF420&amp;$BG420,$BT$3:$BT$578&amp;$BU$3:$BU$578&amp;$BV$3:$BV$578,0),MATCH(BJ$1,$BW$1:$CF$1,0))</f>
        <v>512</v>
      </c>
      <c r="BK420" s="3">
        <f t="array" ref="BK420">INDEX($D$21:$M$44,MATCH($BD420&amp;$BF420,$C$21:$C$44&amp;$B$21:$B$44,0),MATCH(BK$1,$D$16:$M$16,0))+VLOOKUP($BE420,战斗属性模型!$K$22:$O$24,BK$2,FALSE)*INDEX($BW$3:$CF$578,MATCH($BD420&amp;$BF420&amp;$BG420,$BT$3:$BT$578&amp;$BU$3:$BU$578&amp;$BV$3:$BV$578,0),MATCH(BK$1,$BW$1:$CF$1,0))</f>
        <v>0</v>
      </c>
      <c r="BL420" s="3"/>
      <c r="BM420" s="3"/>
      <c r="BN420" s="3"/>
      <c r="BO420" s="3"/>
      <c r="BP420" s="3"/>
      <c r="BQ420" s="3"/>
      <c r="BT420" t="s">
        <v>421</v>
      </c>
      <c r="BU420">
        <f t="shared" si="177"/>
        <v>6</v>
      </c>
      <c r="BV420" s="1">
        <f t="shared" si="179"/>
        <v>10</v>
      </c>
      <c r="BW420" s="3">
        <f t="array" ref="BW420">INDEX($CI$3:$EP$26,MATCH($BV420,$CH$3:$CH$26,0),MATCH(BW$1&amp;$BU420,$CI$1:$EP$1&amp;$CI$2:$EP$2,0))*VLOOKUP($BT420,$C$17:$M$20,COUNTBLANK($D$15:D$15)+1,FALSE)</f>
        <v>480</v>
      </c>
      <c r="BX420" s="3">
        <f t="array" ref="BX420">INDEX($CI$3:$EP$26,MATCH($BV420,$CH$3:$CH$26,0),MATCH(BX$1&amp;$BU420,$CI$1:$EP$1&amp;$CI$2:$EP$2,0))*VLOOKUP($BT420,$C$17:$M$20,COUNTBLANK($D$15:E$15)+1,FALSE)</f>
        <v>0</v>
      </c>
      <c r="BY420" s="3">
        <f t="array" ref="BY420">INDEX($CI$3:$EP$26,MATCH($BV420,$CH$3:$CH$26,0),MATCH(BY$1&amp;$BU420,$CI$1:$EP$1&amp;$CI$2:$EP$2,0))*VLOOKUP($BT420,$C$17:$M$20,COUNTBLANK($D$15:F$15)+1,FALSE)</f>
        <v>960</v>
      </c>
      <c r="BZ420" s="3">
        <f t="array" ref="BZ420">INDEX($CI$3:$EP$26,MATCH($BV420,$CH$3:$CH$26,0),MATCH(BZ$1&amp;$BU420,$CI$1:$EP$1&amp;$CI$2:$EP$2,0))*VLOOKUP($BT420,$C$17:$M$20,COUNTBLANK($D$15:G$15)+1,FALSE)</f>
        <v>0</v>
      </c>
      <c r="CA420" s="3">
        <f t="array" ref="CA420">INDEX($CI$3:$EP$26,MATCH($BV420,$CH$3:$CH$26,0),MATCH(CA$1&amp;$BU420,$CI$1:$EP$1&amp;$CI$2:$EP$2,0))*VLOOKUP($BT420,$C$17:$M$20,COUNTBLANK($D$15:H$15)+1,FALSE)</f>
        <v>0</v>
      </c>
      <c r="CB420" s="3">
        <f t="array" ref="CB420">INDEX($CI$3:$EP$26,MATCH($BV420,$CH$3:$CH$26,0),MATCH(CB$1&amp;$BU420,$CI$1:$EP$1&amp;$CI$2:$EP$2,0))*VLOOKUP($BT420,$C$17:$M$20,COUNTBLANK($D$15:I$15)+1,FALSE)</f>
        <v>0</v>
      </c>
      <c r="CC420" s="3">
        <f t="array" ref="CC420">INDEX($CI$3:$EP$26,MATCH($BV420,$CH$3:$CH$26,0),MATCH(CC$1&amp;$BU420,$CI$1:$EP$1&amp;$CI$2:$EP$2,0))*VLOOKUP($BT420,$C$17:$M$20,COUNTBLANK($D$15:J$15)+1,FALSE)</f>
        <v>0.12</v>
      </c>
      <c r="CD420" s="3">
        <f t="array" ref="CD420">INDEX($CI$3:$EP$26,MATCH($BV420,$CH$3:$CH$26,0),MATCH(CD$1&amp;$BU420,$CI$1:$EP$1&amp;$CI$2:$EP$2,0))*VLOOKUP($BT420,$C$17:$M$20,COUNTBLANK($D$15:K$15)+1,FALSE)</f>
        <v>0.12</v>
      </c>
      <c r="CE420" s="3">
        <f t="array" ref="CE420">INDEX($CI$3:$EP$26,MATCH($BV420,$CH$3:$CH$26,0),MATCH(CE$1&amp;$BU420,$CI$1:$EP$1&amp;$CI$2:$EP$2,0))*VLOOKUP($BT420,$C$17:$M$20,COUNTBLANK($D$15:L$15)+1,FALSE)</f>
        <v>0</v>
      </c>
      <c r="CF420" s="3">
        <f t="array" ref="CF420">INDEX($CI$3:$EP$26,MATCH($BV420,$CH$3:$CH$26,0),MATCH(CF$1&amp;$BU420,$CI$1:$EP$1&amp;$CI$2:$EP$2,0))*VLOOKUP($BT420,$C$17:$M$20,COUNTBLANK($D$15:M$15)+1,FALSE)</f>
        <v>0</v>
      </c>
    </row>
    <row r="421" spans="56:84" x14ac:dyDescent="0.2">
      <c r="BD421" t="s">
        <v>421</v>
      </c>
      <c r="BE421">
        <v>1</v>
      </c>
      <c r="BF421">
        <f t="shared" si="178"/>
        <v>3</v>
      </c>
      <c r="BG421" s="1">
        <f t="shared" si="180"/>
        <v>11</v>
      </c>
      <c r="BH421" s="3">
        <f t="array" ref="BH421">INDEX($D$21:$M$44,MATCH($BD421&amp;$BF421,$C$21:$C$44&amp;$B$21:$B$44,0),MATCH(BH$1,$D$16:$M$16,0))+VLOOKUP($BE421,战斗属性模型!$K$22:$O$24,BH$2,FALSE)*INDEX($BW$3:$CF$578,MATCH($BD421&amp;$BF421&amp;$BG421,$BT$3:$BT$578&amp;$BU$3:$BU$578&amp;$BV$3:$BV$578,0),MATCH(BH$1,$BW$1:$CF$1,0))</f>
        <v>240</v>
      </c>
      <c r="BI421" s="3">
        <f t="array" ref="BI421">INDEX($D$21:$M$44,MATCH($BD421&amp;$BF421,$C$21:$C$44&amp;$B$21:$B$44,0),MATCH(BI$1,$D$16:$M$16,0))+VLOOKUP($BE421,战斗属性模型!$K$22:$O$24,BI$2,FALSE)*INDEX($BW$3:$CF$578,MATCH($BD421&amp;$BF421&amp;$BG421,$BT$3:$BT$578&amp;$BU$3:$BU$578&amp;$BV$3:$BV$578,0),MATCH(BI$1,$BW$1:$CF$1,0))</f>
        <v>0</v>
      </c>
      <c r="BJ421" s="3">
        <f t="array" ref="BJ421">INDEX($D$21:$M$44,MATCH($BD421&amp;$BF421,$C$21:$C$44&amp;$B$21:$B$44,0),MATCH(BJ$1,$D$16:$M$16,0))+VLOOKUP($BE421,战斗属性模型!$K$22:$O$24,BJ$2,FALSE)*INDEX($BW$3:$CF$578,MATCH($BD421&amp;$BF421&amp;$BG421,$BT$3:$BT$578&amp;$BU$3:$BU$578&amp;$BV$3:$BV$578,0),MATCH(BJ$1,$BW$1:$CF$1,0))</f>
        <v>550.4</v>
      </c>
      <c r="BK421" s="3">
        <f t="array" ref="BK421">INDEX($D$21:$M$44,MATCH($BD421&amp;$BF421,$C$21:$C$44&amp;$B$21:$B$44,0),MATCH(BK$1,$D$16:$M$16,0))+VLOOKUP($BE421,战斗属性模型!$K$22:$O$24,BK$2,FALSE)*INDEX($BW$3:$CF$578,MATCH($BD421&amp;$BF421&amp;$BG421,$BT$3:$BT$578&amp;$BU$3:$BU$578&amp;$BV$3:$BV$578,0),MATCH(BK$1,$BW$1:$CF$1,0))</f>
        <v>0</v>
      </c>
      <c r="BL421" s="3"/>
      <c r="BM421" s="3"/>
      <c r="BN421" s="3"/>
      <c r="BO421" s="3"/>
      <c r="BP421" s="3"/>
      <c r="BQ421" s="3"/>
      <c r="BT421" t="s">
        <v>421</v>
      </c>
      <c r="BU421">
        <f t="shared" si="177"/>
        <v>6</v>
      </c>
      <c r="BV421" s="1">
        <f t="shared" si="179"/>
        <v>11</v>
      </c>
      <c r="BW421" s="3">
        <f t="array" ref="BW421">INDEX($CI$3:$EP$26,MATCH($BV421,$CH$3:$CH$26,0),MATCH(BW$1&amp;$BU421,$CI$1:$EP$1&amp;$CI$2:$EP$2,0))*VLOOKUP($BT421,$C$17:$M$20,COUNTBLANK($D$15:D$15)+1,FALSE)</f>
        <v>528</v>
      </c>
      <c r="BX421" s="3">
        <f t="array" ref="BX421">INDEX($CI$3:$EP$26,MATCH($BV421,$CH$3:$CH$26,0),MATCH(BX$1&amp;$BU421,$CI$1:$EP$1&amp;$CI$2:$EP$2,0))*VLOOKUP($BT421,$C$17:$M$20,COUNTBLANK($D$15:E$15)+1,FALSE)</f>
        <v>0</v>
      </c>
      <c r="BY421" s="3">
        <f t="array" ref="BY421">INDEX($CI$3:$EP$26,MATCH($BV421,$CH$3:$CH$26,0),MATCH(BY$1&amp;$BU421,$CI$1:$EP$1&amp;$CI$2:$EP$2,0))*VLOOKUP($BT421,$C$17:$M$20,COUNTBLANK($D$15:F$15)+1,FALSE)</f>
        <v>1056</v>
      </c>
      <c r="BZ421" s="3">
        <f t="array" ref="BZ421">INDEX($CI$3:$EP$26,MATCH($BV421,$CH$3:$CH$26,0),MATCH(BZ$1&amp;$BU421,$CI$1:$EP$1&amp;$CI$2:$EP$2,0))*VLOOKUP($BT421,$C$17:$M$20,COUNTBLANK($D$15:G$15)+1,FALSE)</f>
        <v>0</v>
      </c>
      <c r="CA421" s="3">
        <f t="array" ref="CA421">INDEX($CI$3:$EP$26,MATCH($BV421,$CH$3:$CH$26,0),MATCH(CA$1&amp;$BU421,$CI$1:$EP$1&amp;$CI$2:$EP$2,0))*VLOOKUP($BT421,$C$17:$M$20,COUNTBLANK($D$15:H$15)+1,FALSE)</f>
        <v>0</v>
      </c>
      <c r="CB421" s="3">
        <f t="array" ref="CB421">INDEX($CI$3:$EP$26,MATCH($BV421,$CH$3:$CH$26,0),MATCH(CB$1&amp;$BU421,$CI$1:$EP$1&amp;$CI$2:$EP$2,0))*VLOOKUP($BT421,$C$17:$M$20,COUNTBLANK($D$15:I$15)+1,FALSE)</f>
        <v>0</v>
      </c>
      <c r="CC421" s="3">
        <f t="array" ref="CC421">INDEX($CI$3:$EP$26,MATCH($BV421,$CH$3:$CH$26,0),MATCH(CC$1&amp;$BU421,$CI$1:$EP$1&amp;$CI$2:$EP$2,0))*VLOOKUP($BT421,$C$17:$M$20,COUNTBLANK($D$15:J$15)+1,FALSE)</f>
        <v>0.12</v>
      </c>
      <c r="CD421" s="3">
        <f t="array" ref="CD421">INDEX($CI$3:$EP$26,MATCH($BV421,$CH$3:$CH$26,0),MATCH(CD$1&amp;$BU421,$CI$1:$EP$1&amp;$CI$2:$EP$2,0))*VLOOKUP($BT421,$C$17:$M$20,COUNTBLANK($D$15:K$15)+1,FALSE)</f>
        <v>0.12</v>
      </c>
      <c r="CE421" s="3">
        <f t="array" ref="CE421">INDEX($CI$3:$EP$26,MATCH($BV421,$CH$3:$CH$26,0),MATCH(CE$1&amp;$BU421,$CI$1:$EP$1&amp;$CI$2:$EP$2,0))*VLOOKUP($BT421,$C$17:$M$20,COUNTBLANK($D$15:L$15)+1,FALSE)</f>
        <v>0</v>
      </c>
      <c r="CF421" s="3">
        <f t="array" ref="CF421">INDEX($CI$3:$EP$26,MATCH($BV421,$CH$3:$CH$26,0),MATCH(CF$1&amp;$BU421,$CI$1:$EP$1&amp;$CI$2:$EP$2,0))*VLOOKUP($BT421,$C$17:$M$20,COUNTBLANK($D$15:M$15)+1,FALSE)</f>
        <v>0</v>
      </c>
    </row>
    <row r="422" spans="56:84" x14ac:dyDescent="0.2">
      <c r="BD422" t="s">
        <v>421</v>
      </c>
      <c r="BE422">
        <v>1</v>
      </c>
      <c r="BF422">
        <f t="shared" si="178"/>
        <v>3</v>
      </c>
      <c r="BG422" s="1">
        <f t="shared" si="180"/>
        <v>12</v>
      </c>
      <c r="BH422" s="3">
        <f t="array" ref="BH422">INDEX($D$21:$M$44,MATCH($BD422&amp;$BF422,$C$21:$C$44&amp;$B$21:$B$44,0),MATCH(BH$1,$D$16:$M$16,0))+VLOOKUP($BE422,战斗属性模型!$K$22:$O$24,BH$2,FALSE)*INDEX($BW$3:$CF$578,MATCH($BD422&amp;$BF422&amp;$BG422,$BT$3:$BT$578&amp;$BU$3:$BU$578&amp;$BV$3:$BV$578,0),MATCH(BH$1,$BW$1:$CF$1,0))</f>
        <v>256</v>
      </c>
      <c r="BI422" s="3">
        <f t="array" ref="BI422">INDEX($D$21:$M$44,MATCH($BD422&amp;$BF422,$C$21:$C$44&amp;$B$21:$B$44,0),MATCH(BI$1,$D$16:$M$16,0))+VLOOKUP($BE422,战斗属性模型!$K$22:$O$24,BI$2,FALSE)*INDEX($BW$3:$CF$578,MATCH($BD422&amp;$BF422&amp;$BG422,$BT$3:$BT$578&amp;$BU$3:$BU$578&amp;$BV$3:$BV$578,0),MATCH(BI$1,$BW$1:$CF$1,0))</f>
        <v>0</v>
      </c>
      <c r="BJ422" s="3">
        <f t="array" ref="BJ422">INDEX($D$21:$M$44,MATCH($BD422&amp;$BF422,$C$21:$C$44&amp;$B$21:$B$44,0),MATCH(BJ$1,$D$16:$M$16,0))+VLOOKUP($BE422,战斗属性模型!$K$22:$O$24,BJ$2,FALSE)*INDEX($BW$3:$CF$578,MATCH($BD422&amp;$BF422&amp;$BG422,$BT$3:$BT$578&amp;$BU$3:$BU$578&amp;$BV$3:$BV$578,0),MATCH(BJ$1,$BW$1:$CF$1,0))</f>
        <v>588.79999999999995</v>
      </c>
      <c r="BK422" s="3">
        <f t="array" ref="BK422">INDEX($D$21:$M$44,MATCH($BD422&amp;$BF422,$C$21:$C$44&amp;$B$21:$B$44,0),MATCH(BK$1,$D$16:$M$16,0))+VLOOKUP($BE422,战斗属性模型!$K$22:$O$24,BK$2,FALSE)*INDEX($BW$3:$CF$578,MATCH($BD422&amp;$BF422&amp;$BG422,$BT$3:$BT$578&amp;$BU$3:$BU$578&amp;$BV$3:$BV$578,0),MATCH(BK$1,$BW$1:$CF$1,0))</f>
        <v>0</v>
      </c>
      <c r="BL422" s="3"/>
      <c r="BM422" s="3"/>
      <c r="BN422" s="3"/>
      <c r="BO422" s="3"/>
      <c r="BP422" s="3"/>
      <c r="BQ422" s="3"/>
      <c r="BT422" t="s">
        <v>421</v>
      </c>
      <c r="BU422">
        <f t="shared" si="177"/>
        <v>6</v>
      </c>
      <c r="BV422" s="1">
        <f t="shared" si="179"/>
        <v>12</v>
      </c>
      <c r="BW422" s="3">
        <f t="array" ref="BW422">INDEX($CI$3:$EP$26,MATCH($BV422,$CH$3:$CH$26,0),MATCH(BW$1&amp;$BU422,$CI$1:$EP$1&amp;$CI$2:$EP$2,0))*VLOOKUP($BT422,$C$17:$M$20,COUNTBLANK($D$15:D$15)+1,FALSE)</f>
        <v>576</v>
      </c>
      <c r="BX422" s="3">
        <f t="array" ref="BX422">INDEX($CI$3:$EP$26,MATCH($BV422,$CH$3:$CH$26,0),MATCH(BX$1&amp;$BU422,$CI$1:$EP$1&amp;$CI$2:$EP$2,0))*VLOOKUP($BT422,$C$17:$M$20,COUNTBLANK($D$15:E$15)+1,FALSE)</f>
        <v>0</v>
      </c>
      <c r="BY422" s="3">
        <f t="array" ref="BY422">INDEX($CI$3:$EP$26,MATCH($BV422,$CH$3:$CH$26,0),MATCH(BY$1&amp;$BU422,$CI$1:$EP$1&amp;$CI$2:$EP$2,0))*VLOOKUP($BT422,$C$17:$M$20,COUNTBLANK($D$15:F$15)+1,FALSE)</f>
        <v>1152</v>
      </c>
      <c r="BZ422" s="3">
        <f t="array" ref="BZ422">INDEX($CI$3:$EP$26,MATCH($BV422,$CH$3:$CH$26,0),MATCH(BZ$1&amp;$BU422,$CI$1:$EP$1&amp;$CI$2:$EP$2,0))*VLOOKUP($BT422,$C$17:$M$20,COUNTBLANK($D$15:G$15)+1,FALSE)</f>
        <v>0</v>
      </c>
      <c r="CA422" s="3">
        <f t="array" ref="CA422">INDEX($CI$3:$EP$26,MATCH($BV422,$CH$3:$CH$26,0),MATCH(CA$1&amp;$BU422,$CI$1:$EP$1&amp;$CI$2:$EP$2,0))*VLOOKUP($BT422,$C$17:$M$20,COUNTBLANK($D$15:H$15)+1,FALSE)</f>
        <v>0</v>
      </c>
      <c r="CB422" s="3">
        <f t="array" ref="CB422">INDEX($CI$3:$EP$26,MATCH($BV422,$CH$3:$CH$26,0),MATCH(CB$1&amp;$BU422,$CI$1:$EP$1&amp;$CI$2:$EP$2,0))*VLOOKUP($BT422,$C$17:$M$20,COUNTBLANK($D$15:I$15)+1,FALSE)</f>
        <v>0</v>
      </c>
      <c r="CC422" s="3">
        <f t="array" ref="CC422">INDEX($CI$3:$EP$26,MATCH($BV422,$CH$3:$CH$26,0),MATCH(CC$1&amp;$BU422,$CI$1:$EP$1&amp;$CI$2:$EP$2,0))*VLOOKUP($BT422,$C$17:$M$20,COUNTBLANK($D$15:J$15)+1,FALSE)</f>
        <v>0.18</v>
      </c>
      <c r="CD422" s="3">
        <f t="array" ref="CD422">INDEX($CI$3:$EP$26,MATCH($BV422,$CH$3:$CH$26,0),MATCH(CD$1&amp;$BU422,$CI$1:$EP$1&amp;$CI$2:$EP$2,0))*VLOOKUP($BT422,$C$17:$M$20,COUNTBLANK($D$15:K$15)+1,FALSE)</f>
        <v>0.18</v>
      </c>
      <c r="CE422" s="3">
        <f t="array" ref="CE422">INDEX($CI$3:$EP$26,MATCH($BV422,$CH$3:$CH$26,0),MATCH(CE$1&amp;$BU422,$CI$1:$EP$1&amp;$CI$2:$EP$2,0))*VLOOKUP($BT422,$C$17:$M$20,COUNTBLANK($D$15:L$15)+1,FALSE)</f>
        <v>0</v>
      </c>
      <c r="CF422" s="3">
        <f t="array" ref="CF422">INDEX($CI$3:$EP$26,MATCH($BV422,$CH$3:$CH$26,0),MATCH(CF$1&amp;$BU422,$CI$1:$EP$1&amp;$CI$2:$EP$2,0))*VLOOKUP($BT422,$C$17:$M$20,COUNTBLANK($D$15:M$15)+1,FALSE)</f>
        <v>0</v>
      </c>
    </row>
    <row r="423" spans="56:84" x14ac:dyDescent="0.2">
      <c r="BD423" t="s">
        <v>421</v>
      </c>
      <c r="BE423">
        <v>1</v>
      </c>
      <c r="BF423">
        <f t="shared" si="178"/>
        <v>3</v>
      </c>
      <c r="BG423" s="1">
        <f t="shared" si="180"/>
        <v>13</v>
      </c>
      <c r="BH423" s="3">
        <f t="array" ref="BH423">INDEX($D$21:$M$44,MATCH($BD423&amp;$BF423,$C$21:$C$44&amp;$B$21:$B$44,0),MATCH(BH$1,$D$16:$M$16,0))+VLOOKUP($BE423,战斗属性模型!$K$22:$O$24,BH$2,FALSE)*INDEX($BW$3:$CF$578,MATCH($BD423&amp;$BF423&amp;$BG423,$BT$3:$BT$578&amp;$BU$3:$BU$578&amp;$BV$3:$BV$578,0),MATCH(BH$1,$BW$1:$CF$1,0))</f>
        <v>272</v>
      </c>
      <c r="BI423" s="3">
        <f t="array" ref="BI423">INDEX($D$21:$M$44,MATCH($BD423&amp;$BF423,$C$21:$C$44&amp;$B$21:$B$44,0),MATCH(BI$1,$D$16:$M$16,0))+VLOOKUP($BE423,战斗属性模型!$K$22:$O$24,BI$2,FALSE)*INDEX($BW$3:$CF$578,MATCH($BD423&amp;$BF423&amp;$BG423,$BT$3:$BT$578&amp;$BU$3:$BU$578&amp;$BV$3:$BV$578,0),MATCH(BI$1,$BW$1:$CF$1,0))</f>
        <v>0</v>
      </c>
      <c r="BJ423" s="3">
        <f t="array" ref="BJ423">INDEX($D$21:$M$44,MATCH($BD423&amp;$BF423,$C$21:$C$44&amp;$B$21:$B$44,0),MATCH(BJ$1,$D$16:$M$16,0))+VLOOKUP($BE423,战斗属性模型!$K$22:$O$24,BJ$2,FALSE)*INDEX($BW$3:$CF$578,MATCH($BD423&amp;$BF423&amp;$BG423,$BT$3:$BT$578&amp;$BU$3:$BU$578&amp;$BV$3:$BV$578,0),MATCH(BJ$1,$BW$1:$CF$1,0))</f>
        <v>627.20000000000005</v>
      </c>
      <c r="BK423" s="3">
        <f t="array" ref="BK423">INDEX($D$21:$M$44,MATCH($BD423&amp;$BF423,$C$21:$C$44&amp;$B$21:$B$44,0),MATCH(BK$1,$D$16:$M$16,0))+VLOOKUP($BE423,战斗属性模型!$K$22:$O$24,BK$2,FALSE)*INDEX($BW$3:$CF$578,MATCH($BD423&amp;$BF423&amp;$BG423,$BT$3:$BT$578&amp;$BU$3:$BU$578&amp;$BV$3:$BV$578,0),MATCH(BK$1,$BW$1:$CF$1,0))</f>
        <v>0</v>
      </c>
      <c r="BL423" s="3"/>
      <c r="BM423" s="3"/>
      <c r="BN423" s="3"/>
      <c r="BO423" s="3"/>
      <c r="BP423" s="3"/>
      <c r="BQ423" s="3"/>
      <c r="BT423" t="s">
        <v>421</v>
      </c>
      <c r="BU423">
        <f t="shared" si="177"/>
        <v>6</v>
      </c>
      <c r="BV423" s="1">
        <f t="shared" si="179"/>
        <v>13</v>
      </c>
      <c r="BW423" s="3">
        <f t="array" ref="BW423">INDEX($CI$3:$EP$26,MATCH($BV423,$CH$3:$CH$26,0),MATCH(BW$1&amp;$BU423,$CI$1:$EP$1&amp;$CI$2:$EP$2,0))*VLOOKUP($BT423,$C$17:$M$20,COUNTBLANK($D$15:D$15)+1,FALSE)</f>
        <v>624</v>
      </c>
      <c r="BX423" s="3">
        <f t="array" ref="BX423">INDEX($CI$3:$EP$26,MATCH($BV423,$CH$3:$CH$26,0),MATCH(BX$1&amp;$BU423,$CI$1:$EP$1&amp;$CI$2:$EP$2,0))*VLOOKUP($BT423,$C$17:$M$20,COUNTBLANK($D$15:E$15)+1,FALSE)</f>
        <v>0</v>
      </c>
      <c r="BY423" s="3">
        <f t="array" ref="BY423">INDEX($CI$3:$EP$26,MATCH($BV423,$CH$3:$CH$26,0),MATCH(BY$1&amp;$BU423,$CI$1:$EP$1&amp;$CI$2:$EP$2,0))*VLOOKUP($BT423,$C$17:$M$20,COUNTBLANK($D$15:F$15)+1,FALSE)</f>
        <v>1248</v>
      </c>
      <c r="BZ423" s="3">
        <f t="array" ref="BZ423">INDEX($CI$3:$EP$26,MATCH($BV423,$CH$3:$CH$26,0),MATCH(BZ$1&amp;$BU423,$CI$1:$EP$1&amp;$CI$2:$EP$2,0))*VLOOKUP($BT423,$C$17:$M$20,COUNTBLANK($D$15:G$15)+1,FALSE)</f>
        <v>0</v>
      </c>
      <c r="CA423" s="3">
        <f t="array" ref="CA423">INDEX($CI$3:$EP$26,MATCH($BV423,$CH$3:$CH$26,0),MATCH(CA$1&amp;$BU423,$CI$1:$EP$1&amp;$CI$2:$EP$2,0))*VLOOKUP($BT423,$C$17:$M$20,COUNTBLANK($D$15:H$15)+1,FALSE)</f>
        <v>0</v>
      </c>
      <c r="CB423" s="3">
        <f t="array" ref="CB423">INDEX($CI$3:$EP$26,MATCH($BV423,$CH$3:$CH$26,0),MATCH(CB$1&amp;$BU423,$CI$1:$EP$1&amp;$CI$2:$EP$2,0))*VLOOKUP($BT423,$C$17:$M$20,COUNTBLANK($D$15:I$15)+1,FALSE)</f>
        <v>0</v>
      </c>
      <c r="CC423" s="3">
        <f t="array" ref="CC423">INDEX($CI$3:$EP$26,MATCH($BV423,$CH$3:$CH$26,0),MATCH(CC$1&amp;$BU423,$CI$1:$EP$1&amp;$CI$2:$EP$2,0))*VLOOKUP($BT423,$C$17:$M$20,COUNTBLANK($D$15:J$15)+1,FALSE)</f>
        <v>0.18</v>
      </c>
      <c r="CD423" s="3">
        <f t="array" ref="CD423">INDEX($CI$3:$EP$26,MATCH($BV423,$CH$3:$CH$26,0),MATCH(CD$1&amp;$BU423,$CI$1:$EP$1&amp;$CI$2:$EP$2,0))*VLOOKUP($BT423,$C$17:$M$20,COUNTBLANK($D$15:K$15)+1,FALSE)</f>
        <v>0.18</v>
      </c>
      <c r="CE423" s="3">
        <f t="array" ref="CE423">INDEX($CI$3:$EP$26,MATCH($BV423,$CH$3:$CH$26,0),MATCH(CE$1&amp;$BU423,$CI$1:$EP$1&amp;$CI$2:$EP$2,0))*VLOOKUP($BT423,$C$17:$M$20,COUNTBLANK($D$15:L$15)+1,FALSE)</f>
        <v>0</v>
      </c>
      <c r="CF423" s="3">
        <f t="array" ref="CF423">INDEX($CI$3:$EP$26,MATCH($BV423,$CH$3:$CH$26,0),MATCH(CF$1&amp;$BU423,$CI$1:$EP$1&amp;$CI$2:$EP$2,0))*VLOOKUP($BT423,$C$17:$M$20,COUNTBLANK($D$15:M$15)+1,FALSE)</f>
        <v>0</v>
      </c>
    </row>
    <row r="424" spans="56:84" x14ac:dyDescent="0.2">
      <c r="BD424" t="s">
        <v>421</v>
      </c>
      <c r="BE424">
        <v>1</v>
      </c>
      <c r="BF424">
        <f t="shared" si="178"/>
        <v>3</v>
      </c>
      <c r="BG424" s="1">
        <f t="shared" si="180"/>
        <v>14</v>
      </c>
      <c r="BH424" s="3">
        <f t="array" ref="BH424">INDEX($D$21:$M$44,MATCH($BD424&amp;$BF424,$C$21:$C$44&amp;$B$21:$B$44,0),MATCH(BH$1,$D$16:$M$16,0))+VLOOKUP($BE424,战斗属性模型!$K$22:$O$24,BH$2,FALSE)*INDEX($BW$3:$CF$578,MATCH($BD424&amp;$BF424&amp;$BG424,$BT$3:$BT$578&amp;$BU$3:$BU$578&amp;$BV$3:$BV$578,0),MATCH(BH$1,$BW$1:$CF$1,0))</f>
        <v>288</v>
      </c>
      <c r="BI424" s="3">
        <f t="array" ref="BI424">INDEX($D$21:$M$44,MATCH($BD424&amp;$BF424,$C$21:$C$44&amp;$B$21:$B$44,0),MATCH(BI$1,$D$16:$M$16,0))+VLOOKUP($BE424,战斗属性模型!$K$22:$O$24,BI$2,FALSE)*INDEX($BW$3:$CF$578,MATCH($BD424&amp;$BF424&amp;$BG424,$BT$3:$BT$578&amp;$BU$3:$BU$578&amp;$BV$3:$BV$578,0),MATCH(BI$1,$BW$1:$CF$1,0))</f>
        <v>0</v>
      </c>
      <c r="BJ424" s="3">
        <f t="array" ref="BJ424">INDEX($D$21:$M$44,MATCH($BD424&amp;$BF424,$C$21:$C$44&amp;$B$21:$B$44,0),MATCH(BJ$1,$D$16:$M$16,0))+VLOOKUP($BE424,战斗属性模型!$K$22:$O$24,BJ$2,FALSE)*INDEX($BW$3:$CF$578,MATCH($BD424&amp;$BF424&amp;$BG424,$BT$3:$BT$578&amp;$BU$3:$BU$578&amp;$BV$3:$BV$578,0),MATCH(BJ$1,$BW$1:$CF$1,0))</f>
        <v>665.6</v>
      </c>
      <c r="BK424" s="3">
        <f t="array" ref="BK424">INDEX($D$21:$M$44,MATCH($BD424&amp;$BF424,$C$21:$C$44&amp;$B$21:$B$44,0),MATCH(BK$1,$D$16:$M$16,0))+VLOOKUP($BE424,战斗属性模型!$K$22:$O$24,BK$2,FALSE)*INDEX($BW$3:$CF$578,MATCH($BD424&amp;$BF424&amp;$BG424,$BT$3:$BT$578&amp;$BU$3:$BU$578&amp;$BV$3:$BV$578,0),MATCH(BK$1,$BW$1:$CF$1,0))</f>
        <v>0</v>
      </c>
      <c r="BL424" s="3"/>
      <c r="BM424" s="3"/>
      <c r="BN424" s="3"/>
      <c r="BO424" s="3"/>
      <c r="BP424" s="3"/>
      <c r="BQ424" s="3"/>
      <c r="BT424" t="s">
        <v>421</v>
      </c>
      <c r="BU424">
        <f t="shared" si="177"/>
        <v>6</v>
      </c>
      <c r="BV424" s="1">
        <f t="shared" si="179"/>
        <v>14</v>
      </c>
      <c r="BW424" s="3">
        <f t="array" ref="BW424">INDEX($CI$3:$EP$26,MATCH($BV424,$CH$3:$CH$26,0),MATCH(BW$1&amp;$BU424,$CI$1:$EP$1&amp;$CI$2:$EP$2,0))*VLOOKUP($BT424,$C$17:$M$20,COUNTBLANK($D$15:D$15)+1,FALSE)</f>
        <v>672</v>
      </c>
      <c r="BX424" s="3">
        <f t="array" ref="BX424">INDEX($CI$3:$EP$26,MATCH($BV424,$CH$3:$CH$26,0),MATCH(BX$1&amp;$BU424,$CI$1:$EP$1&amp;$CI$2:$EP$2,0))*VLOOKUP($BT424,$C$17:$M$20,COUNTBLANK($D$15:E$15)+1,FALSE)</f>
        <v>0</v>
      </c>
      <c r="BY424" s="3">
        <f t="array" ref="BY424">INDEX($CI$3:$EP$26,MATCH($BV424,$CH$3:$CH$26,0),MATCH(BY$1&amp;$BU424,$CI$1:$EP$1&amp;$CI$2:$EP$2,0))*VLOOKUP($BT424,$C$17:$M$20,COUNTBLANK($D$15:F$15)+1,FALSE)</f>
        <v>1344</v>
      </c>
      <c r="BZ424" s="3">
        <f t="array" ref="BZ424">INDEX($CI$3:$EP$26,MATCH($BV424,$CH$3:$CH$26,0),MATCH(BZ$1&amp;$BU424,$CI$1:$EP$1&amp;$CI$2:$EP$2,0))*VLOOKUP($BT424,$C$17:$M$20,COUNTBLANK($D$15:G$15)+1,FALSE)</f>
        <v>0</v>
      </c>
      <c r="CA424" s="3">
        <f t="array" ref="CA424">INDEX($CI$3:$EP$26,MATCH($BV424,$CH$3:$CH$26,0),MATCH(CA$1&amp;$BU424,$CI$1:$EP$1&amp;$CI$2:$EP$2,0))*VLOOKUP($BT424,$C$17:$M$20,COUNTBLANK($D$15:H$15)+1,FALSE)</f>
        <v>0</v>
      </c>
      <c r="CB424" s="3">
        <f t="array" ref="CB424">INDEX($CI$3:$EP$26,MATCH($BV424,$CH$3:$CH$26,0),MATCH(CB$1&amp;$BU424,$CI$1:$EP$1&amp;$CI$2:$EP$2,0))*VLOOKUP($BT424,$C$17:$M$20,COUNTBLANK($D$15:I$15)+1,FALSE)</f>
        <v>0</v>
      </c>
      <c r="CC424" s="3">
        <f t="array" ref="CC424">INDEX($CI$3:$EP$26,MATCH($BV424,$CH$3:$CH$26,0),MATCH(CC$1&amp;$BU424,$CI$1:$EP$1&amp;$CI$2:$EP$2,0))*VLOOKUP($BT424,$C$17:$M$20,COUNTBLANK($D$15:J$15)+1,FALSE)</f>
        <v>0.18</v>
      </c>
      <c r="CD424" s="3">
        <f t="array" ref="CD424">INDEX($CI$3:$EP$26,MATCH($BV424,$CH$3:$CH$26,0),MATCH(CD$1&amp;$BU424,$CI$1:$EP$1&amp;$CI$2:$EP$2,0))*VLOOKUP($BT424,$C$17:$M$20,COUNTBLANK($D$15:K$15)+1,FALSE)</f>
        <v>0.18</v>
      </c>
      <c r="CE424" s="3">
        <f t="array" ref="CE424">INDEX($CI$3:$EP$26,MATCH($BV424,$CH$3:$CH$26,0),MATCH(CE$1&amp;$BU424,$CI$1:$EP$1&amp;$CI$2:$EP$2,0))*VLOOKUP($BT424,$C$17:$M$20,COUNTBLANK($D$15:L$15)+1,FALSE)</f>
        <v>0</v>
      </c>
      <c r="CF424" s="3">
        <f t="array" ref="CF424">INDEX($CI$3:$EP$26,MATCH($BV424,$CH$3:$CH$26,0),MATCH(CF$1&amp;$BU424,$CI$1:$EP$1&amp;$CI$2:$EP$2,0))*VLOOKUP($BT424,$C$17:$M$20,COUNTBLANK($D$15:M$15)+1,FALSE)</f>
        <v>0</v>
      </c>
    </row>
    <row r="425" spans="56:84" x14ac:dyDescent="0.2">
      <c r="BD425" t="s">
        <v>421</v>
      </c>
      <c r="BE425">
        <v>1</v>
      </c>
      <c r="BF425">
        <f t="shared" si="178"/>
        <v>3</v>
      </c>
      <c r="BG425" s="1">
        <f t="shared" si="180"/>
        <v>15</v>
      </c>
      <c r="BH425" s="3">
        <f t="array" ref="BH425">INDEX($D$21:$M$44,MATCH($BD425&amp;$BF425,$C$21:$C$44&amp;$B$21:$B$44,0),MATCH(BH$1,$D$16:$M$16,0))+VLOOKUP($BE425,战斗属性模型!$K$22:$O$24,BH$2,FALSE)*INDEX($BW$3:$CF$578,MATCH($BD425&amp;$BF425&amp;$BG425,$BT$3:$BT$578&amp;$BU$3:$BU$578&amp;$BV$3:$BV$578,0),MATCH(BH$1,$BW$1:$CF$1,0))</f>
        <v>304</v>
      </c>
      <c r="BI425" s="3">
        <f t="array" ref="BI425">INDEX($D$21:$M$44,MATCH($BD425&amp;$BF425,$C$21:$C$44&amp;$B$21:$B$44,0),MATCH(BI$1,$D$16:$M$16,0))+VLOOKUP($BE425,战斗属性模型!$K$22:$O$24,BI$2,FALSE)*INDEX($BW$3:$CF$578,MATCH($BD425&amp;$BF425&amp;$BG425,$BT$3:$BT$578&amp;$BU$3:$BU$578&amp;$BV$3:$BV$578,0),MATCH(BI$1,$BW$1:$CF$1,0))</f>
        <v>0</v>
      </c>
      <c r="BJ425" s="3">
        <f t="array" ref="BJ425">INDEX($D$21:$M$44,MATCH($BD425&amp;$BF425,$C$21:$C$44&amp;$B$21:$B$44,0),MATCH(BJ$1,$D$16:$M$16,0))+VLOOKUP($BE425,战斗属性模型!$K$22:$O$24,BJ$2,FALSE)*INDEX($BW$3:$CF$578,MATCH($BD425&amp;$BF425&amp;$BG425,$BT$3:$BT$578&amp;$BU$3:$BU$578&amp;$BV$3:$BV$578,0),MATCH(BJ$1,$BW$1:$CF$1,0))</f>
        <v>704</v>
      </c>
      <c r="BK425" s="3">
        <f t="array" ref="BK425">INDEX($D$21:$M$44,MATCH($BD425&amp;$BF425,$C$21:$C$44&amp;$B$21:$B$44,0),MATCH(BK$1,$D$16:$M$16,0))+VLOOKUP($BE425,战斗属性模型!$K$22:$O$24,BK$2,FALSE)*INDEX($BW$3:$CF$578,MATCH($BD425&amp;$BF425&amp;$BG425,$BT$3:$BT$578&amp;$BU$3:$BU$578&amp;$BV$3:$BV$578,0),MATCH(BK$1,$BW$1:$CF$1,0))</f>
        <v>0</v>
      </c>
      <c r="BL425" s="3"/>
      <c r="BM425" s="3"/>
      <c r="BN425" s="3"/>
      <c r="BO425" s="3"/>
      <c r="BP425" s="3"/>
      <c r="BQ425" s="3"/>
      <c r="BT425" t="s">
        <v>421</v>
      </c>
      <c r="BU425">
        <f t="shared" si="177"/>
        <v>6</v>
      </c>
      <c r="BV425" s="1">
        <f t="shared" si="179"/>
        <v>15</v>
      </c>
      <c r="BW425" s="3">
        <f t="array" ref="BW425">INDEX($CI$3:$EP$26,MATCH($BV425,$CH$3:$CH$26,0),MATCH(BW$1&amp;$BU425,$CI$1:$EP$1&amp;$CI$2:$EP$2,0))*VLOOKUP($BT425,$C$17:$M$20,COUNTBLANK($D$15:D$15)+1,FALSE)</f>
        <v>720</v>
      </c>
      <c r="BX425" s="3">
        <f t="array" ref="BX425">INDEX($CI$3:$EP$26,MATCH($BV425,$CH$3:$CH$26,0),MATCH(BX$1&amp;$BU425,$CI$1:$EP$1&amp;$CI$2:$EP$2,0))*VLOOKUP($BT425,$C$17:$M$20,COUNTBLANK($D$15:E$15)+1,FALSE)</f>
        <v>0</v>
      </c>
      <c r="BY425" s="3">
        <f t="array" ref="BY425">INDEX($CI$3:$EP$26,MATCH($BV425,$CH$3:$CH$26,0),MATCH(BY$1&amp;$BU425,$CI$1:$EP$1&amp;$CI$2:$EP$2,0))*VLOOKUP($BT425,$C$17:$M$20,COUNTBLANK($D$15:F$15)+1,FALSE)</f>
        <v>1440</v>
      </c>
      <c r="BZ425" s="3">
        <f t="array" ref="BZ425">INDEX($CI$3:$EP$26,MATCH($BV425,$CH$3:$CH$26,0),MATCH(BZ$1&amp;$BU425,$CI$1:$EP$1&amp;$CI$2:$EP$2,0))*VLOOKUP($BT425,$C$17:$M$20,COUNTBLANK($D$15:G$15)+1,FALSE)</f>
        <v>0</v>
      </c>
      <c r="CA425" s="3">
        <f t="array" ref="CA425">INDEX($CI$3:$EP$26,MATCH($BV425,$CH$3:$CH$26,0),MATCH(CA$1&amp;$BU425,$CI$1:$EP$1&amp;$CI$2:$EP$2,0))*VLOOKUP($BT425,$C$17:$M$20,COUNTBLANK($D$15:H$15)+1,FALSE)</f>
        <v>0</v>
      </c>
      <c r="CB425" s="3">
        <f t="array" ref="CB425">INDEX($CI$3:$EP$26,MATCH($BV425,$CH$3:$CH$26,0),MATCH(CB$1&amp;$BU425,$CI$1:$EP$1&amp;$CI$2:$EP$2,0))*VLOOKUP($BT425,$C$17:$M$20,COUNTBLANK($D$15:I$15)+1,FALSE)</f>
        <v>0</v>
      </c>
      <c r="CC425" s="3">
        <f t="array" ref="CC425">INDEX($CI$3:$EP$26,MATCH($BV425,$CH$3:$CH$26,0),MATCH(CC$1&amp;$BU425,$CI$1:$EP$1&amp;$CI$2:$EP$2,0))*VLOOKUP($BT425,$C$17:$M$20,COUNTBLANK($D$15:J$15)+1,FALSE)</f>
        <v>0.18</v>
      </c>
      <c r="CD425" s="3">
        <f t="array" ref="CD425">INDEX($CI$3:$EP$26,MATCH($BV425,$CH$3:$CH$26,0),MATCH(CD$1&amp;$BU425,$CI$1:$EP$1&amp;$CI$2:$EP$2,0))*VLOOKUP($BT425,$C$17:$M$20,COUNTBLANK($D$15:K$15)+1,FALSE)</f>
        <v>0.18</v>
      </c>
      <c r="CE425" s="3">
        <f t="array" ref="CE425">INDEX($CI$3:$EP$26,MATCH($BV425,$CH$3:$CH$26,0),MATCH(CE$1&amp;$BU425,$CI$1:$EP$1&amp;$CI$2:$EP$2,0))*VLOOKUP($BT425,$C$17:$M$20,COUNTBLANK($D$15:L$15)+1,FALSE)</f>
        <v>0</v>
      </c>
      <c r="CF425" s="3">
        <f t="array" ref="CF425">INDEX($CI$3:$EP$26,MATCH($BV425,$CH$3:$CH$26,0),MATCH(CF$1&amp;$BU425,$CI$1:$EP$1&amp;$CI$2:$EP$2,0))*VLOOKUP($BT425,$C$17:$M$20,COUNTBLANK($D$15:M$15)+1,FALSE)</f>
        <v>0</v>
      </c>
    </row>
    <row r="426" spans="56:84" x14ac:dyDescent="0.2">
      <c r="BD426" t="s">
        <v>421</v>
      </c>
      <c r="BE426">
        <v>1</v>
      </c>
      <c r="BF426">
        <f t="shared" si="178"/>
        <v>3</v>
      </c>
      <c r="BG426" s="1">
        <f t="shared" si="180"/>
        <v>16</v>
      </c>
      <c r="BH426" s="3">
        <f t="array" ref="BH426">INDEX($D$21:$M$44,MATCH($BD426&amp;$BF426,$C$21:$C$44&amp;$B$21:$B$44,0),MATCH(BH$1,$D$16:$M$16,0))+VLOOKUP($BE426,战斗属性模型!$K$22:$O$24,BH$2,FALSE)*INDEX($BW$3:$CF$578,MATCH($BD426&amp;$BF426&amp;$BG426,$BT$3:$BT$578&amp;$BU$3:$BU$578&amp;$BV$3:$BV$578,0),MATCH(BH$1,$BW$1:$CF$1,0))</f>
        <v>320</v>
      </c>
      <c r="BI426" s="3">
        <f t="array" ref="BI426">INDEX($D$21:$M$44,MATCH($BD426&amp;$BF426,$C$21:$C$44&amp;$B$21:$B$44,0),MATCH(BI$1,$D$16:$M$16,0))+VLOOKUP($BE426,战斗属性模型!$K$22:$O$24,BI$2,FALSE)*INDEX($BW$3:$CF$578,MATCH($BD426&amp;$BF426&amp;$BG426,$BT$3:$BT$578&amp;$BU$3:$BU$578&amp;$BV$3:$BV$578,0),MATCH(BI$1,$BW$1:$CF$1,0))</f>
        <v>0</v>
      </c>
      <c r="BJ426" s="3">
        <f t="array" ref="BJ426">INDEX($D$21:$M$44,MATCH($BD426&amp;$BF426,$C$21:$C$44&amp;$B$21:$B$44,0),MATCH(BJ$1,$D$16:$M$16,0))+VLOOKUP($BE426,战斗属性模型!$K$22:$O$24,BJ$2,FALSE)*INDEX($BW$3:$CF$578,MATCH($BD426&amp;$BF426&amp;$BG426,$BT$3:$BT$578&amp;$BU$3:$BU$578&amp;$BV$3:$BV$578,0),MATCH(BJ$1,$BW$1:$CF$1,0))</f>
        <v>742.4</v>
      </c>
      <c r="BK426" s="3">
        <f t="array" ref="BK426">INDEX($D$21:$M$44,MATCH($BD426&amp;$BF426,$C$21:$C$44&amp;$B$21:$B$44,0),MATCH(BK$1,$D$16:$M$16,0))+VLOOKUP($BE426,战斗属性模型!$K$22:$O$24,BK$2,FALSE)*INDEX($BW$3:$CF$578,MATCH($BD426&amp;$BF426&amp;$BG426,$BT$3:$BT$578&amp;$BU$3:$BU$578&amp;$BV$3:$BV$578,0),MATCH(BK$1,$BW$1:$CF$1,0))</f>
        <v>0</v>
      </c>
      <c r="BL426" s="3"/>
      <c r="BM426" s="3"/>
      <c r="BN426" s="3"/>
      <c r="BO426" s="3"/>
      <c r="BP426" s="3"/>
      <c r="BQ426" s="3"/>
      <c r="BT426" t="s">
        <v>421</v>
      </c>
      <c r="BU426">
        <f t="shared" si="177"/>
        <v>6</v>
      </c>
      <c r="BV426" s="1">
        <f t="shared" si="179"/>
        <v>16</v>
      </c>
      <c r="BW426" s="3">
        <f t="array" ref="BW426">INDEX($CI$3:$EP$26,MATCH($BV426,$CH$3:$CH$26,0),MATCH(BW$1&amp;$BU426,$CI$1:$EP$1&amp;$CI$2:$EP$2,0))*VLOOKUP($BT426,$C$17:$M$20,COUNTBLANK($D$15:D$15)+1,FALSE)</f>
        <v>768</v>
      </c>
      <c r="BX426" s="3">
        <f t="array" ref="BX426">INDEX($CI$3:$EP$26,MATCH($BV426,$CH$3:$CH$26,0),MATCH(BX$1&amp;$BU426,$CI$1:$EP$1&amp;$CI$2:$EP$2,0))*VLOOKUP($BT426,$C$17:$M$20,COUNTBLANK($D$15:E$15)+1,FALSE)</f>
        <v>0</v>
      </c>
      <c r="BY426" s="3">
        <f t="array" ref="BY426">INDEX($CI$3:$EP$26,MATCH($BV426,$CH$3:$CH$26,0),MATCH(BY$1&amp;$BU426,$CI$1:$EP$1&amp;$CI$2:$EP$2,0))*VLOOKUP($BT426,$C$17:$M$20,COUNTBLANK($D$15:F$15)+1,FALSE)</f>
        <v>1536</v>
      </c>
      <c r="BZ426" s="3">
        <f t="array" ref="BZ426">INDEX($CI$3:$EP$26,MATCH($BV426,$CH$3:$CH$26,0),MATCH(BZ$1&amp;$BU426,$CI$1:$EP$1&amp;$CI$2:$EP$2,0))*VLOOKUP($BT426,$C$17:$M$20,COUNTBLANK($D$15:G$15)+1,FALSE)</f>
        <v>0</v>
      </c>
      <c r="CA426" s="3">
        <f t="array" ref="CA426">INDEX($CI$3:$EP$26,MATCH($BV426,$CH$3:$CH$26,0),MATCH(CA$1&amp;$BU426,$CI$1:$EP$1&amp;$CI$2:$EP$2,0))*VLOOKUP($BT426,$C$17:$M$20,COUNTBLANK($D$15:H$15)+1,FALSE)</f>
        <v>0</v>
      </c>
      <c r="CB426" s="3">
        <f t="array" ref="CB426">INDEX($CI$3:$EP$26,MATCH($BV426,$CH$3:$CH$26,0),MATCH(CB$1&amp;$BU426,$CI$1:$EP$1&amp;$CI$2:$EP$2,0))*VLOOKUP($BT426,$C$17:$M$20,COUNTBLANK($D$15:I$15)+1,FALSE)</f>
        <v>0</v>
      </c>
      <c r="CC426" s="3">
        <f t="array" ref="CC426">INDEX($CI$3:$EP$26,MATCH($BV426,$CH$3:$CH$26,0),MATCH(CC$1&amp;$BU426,$CI$1:$EP$1&amp;$CI$2:$EP$2,0))*VLOOKUP($BT426,$C$17:$M$20,COUNTBLANK($D$15:J$15)+1,FALSE)</f>
        <v>0.24</v>
      </c>
      <c r="CD426" s="3">
        <f t="array" ref="CD426">INDEX($CI$3:$EP$26,MATCH($BV426,$CH$3:$CH$26,0),MATCH(CD$1&amp;$BU426,$CI$1:$EP$1&amp;$CI$2:$EP$2,0))*VLOOKUP($BT426,$C$17:$M$20,COUNTBLANK($D$15:K$15)+1,FALSE)</f>
        <v>0.24</v>
      </c>
      <c r="CE426" s="3">
        <f t="array" ref="CE426">INDEX($CI$3:$EP$26,MATCH($BV426,$CH$3:$CH$26,0),MATCH(CE$1&amp;$BU426,$CI$1:$EP$1&amp;$CI$2:$EP$2,0))*VLOOKUP($BT426,$C$17:$M$20,COUNTBLANK($D$15:L$15)+1,FALSE)</f>
        <v>0</v>
      </c>
      <c r="CF426" s="3">
        <f t="array" ref="CF426">INDEX($CI$3:$EP$26,MATCH($BV426,$CH$3:$CH$26,0),MATCH(CF$1&amp;$BU426,$CI$1:$EP$1&amp;$CI$2:$EP$2,0))*VLOOKUP($BT426,$C$17:$M$20,COUNTBLANK($D$15:M$15)+1,FALSE)</f>
        <v>0</v>
      </c>
    </row>
    <row r="427" spans="56:84" x14ac:dyDescent="0.2">
      <c r="BD427" t="s">
        <v>421</v>
      </c>
      <c r="BE427">
        <v>1</v>
      </c>
      <c r="BF427">
        <f t="shared" si="178"/>
        <v>3</v>
      </c>
      <c r="BG427" s="1">
        <f t="shared" si="180"/>
        <v>17</v>
      </c>
      <c r="BH427" s="3">
        <f t="array" ref="BH427">INDEX($D$21:$M$44,MATCH($BD427&amp;$BF427,$C$21:$C$44&amp;$B$21:$B$44,0),MATCH(BH$1,$D$16:$M$16,0))+VLOOKUP($BE427,战斗属性模型!$K$22:$O$24,BH$2,FALSE)*INDEX($BW$3:$CF$578,MATCH($BD427&amp;$BF427&amp;$BG427,$BT$3:$BT$578&amp;$BU$3:$BU$578&amp;$BV$3:$BV$578,0),MATCH(BH$1,$BW$1:$CF$1,0))</f>
        <v>336</v>
      </c>
      <c r="BI427" s="3">
        <f t="array" ref="BI427">INDEX($D$21:$M$44,MATCH($BD427&amp;$BF427,$C$21:$C$44&amp;$B$21:$B$44,0),MATCH(BI$1,$D$16:$M$16,0))+VLOOKUP($BE427,战斗属性模型!$K$22:$O$24,BI$2,FALSE)*INDEX($BW$3:$CF$578,MATCH($BD427&amp;$BF427&amp;$BG427,$BT$3:$BT$578&amp;$BU$3:$BU$578&amp;$BV$3:$BV$578,0),MATCH(BI$1,$BW$1:$CF$1,0))</f>
        <v>0</v>
      </c>
      <c r="BJ427" s="3">
        <f t="array" ref="BJ427">INDEX($D$21:$M$44,MATCH($BD427&amp;$BF427,$C$21:$C$44&amp;$B$21:$B$44,0),MATCH(BJ$1,$D$16:$M$16,0))+VLOOKUP($BE427,战斗属性模型!$K$22:$O$24,BJ$2,FALSE)*INDEX($BW$3:$CF$578,MATCH($BD427&amp;$BF427&amp;$BG427,$BT$3:$BT$578&amp;$BU$3:$BU$578&amp;$BV$3:$BV$578,0),MATCH(BJ$1,$BW$1:$CF$1,0))</f>
        <v>780.8</v>
      </c>
      <c r="BK427" s="3">
        <f t="array" ref="BK427">INDEX($D$21:$M$44,MATCH($BD427&amp;$BF427,$C$21:$C$44&amp;$B$21:$B$44,0),MATCH(BK$1,$D$16:$M$16,0))+VLOOKUP($BE427,战斗属性模型!$K$22:$O$24,BK$2,FALSE)*INDEX($BW$3:$CF$578,MATCH($BD427&amp;$BF427&amp;$BG427,$BT$3:$BT$578&amp;$BU$3:$BU$578&amp;$BV$3:$BV$578,0),MATCH(BK$1,$BW$1:$CF$1,0))</f>
        <v>0</v>
      </c>
      <c r="BL427" s="3"/>
      <c r="BM427" s="3"/>
      <c r="BN427" s="3"/>
      <c r="BO427" s="3"/>
      <c r="BP427" s="3"/>
      <c r="BQ427" s="3"/>
      <c r="BT427" t="s">
        <v>421</v>
      </c>
      <c r="BU427">
        <f t="shared" si="177"/>
        <v>6</v>
      </c>
      <c r="BV427" s="1">
        <f t="shared" si="179"/>
        <v>17</v>
      </c>
      <c r="BW427" s="3">
        <f t="array" ref="BW427">INDEX($CI$3:$EP$26,MATCH($BV427,$CH$3:$CH$26,0),MATCH(BW$1&amp;$BU427,$CI$1:$EP$1&amp;$CI$2:$EP$2,0))*VLOOKUP($BT427,$C$17:$M$20,COUNTBLANK($D$15:D$15)+1,FALSE)</f>
        <v>816</v>
      </c>
      <c r="BX427" s="3">
        <f t="array" ref="BX427">INDEX($CI$3:$EP$26,MATCH($BV427,$CH$3:$CH$26,0),MATCH(BX$1&amp;$BU427,$CI$1:$EP$1&amp;$CI$2:$EP$2,0))*VLOOKUP($BT427,$C$17:$M$20,COUNTBLANK($D$15:E$15)+1,FALSE)</f>
        <v>0</v>
      </c>
      <c r="BY427" s="3">
        <f t="array" ref="BY427">INDEX($CI$3:$EP$26,MATCH($BV427,$CH$3:$CH$26,0),MATCH(BY$1&amp;$BU427,$CI$1:$EP$1&amp;$CI$2:$EP$2,0))*VLOOKUP($BT427,$C$17:$M$20,COUNTBLANK($D$15:F$15)+1,FALSE)</f>
        <v>1632</v>
      </c>
      <c r="BZ427" s="3">
        <f t="array" ref="BZ427">INDEX($CI$3:$EP$26,MATCH($BV427,$CH$3:$CH$26,0),MATCH(BZ$1&amp;$BU427,$CI$1:$EP$1&amp;$CI$2:$EP$2,0))*VLOOKUP($BT427,$C$17:$M$20,COUNTBLANK($D$15:G$15)+1,FALSE)</f>
        <v>0</v>
      </c>
      <c r="CA427" s="3">
        <f t="array" ref="CA427">INDEX($CI$3:$EP$26,MATCH($BV427,$CH$3:$CH$26,0),MATCH(CA$1&amp;$BU427,$CI$1:$EP$1&amp;$CI$2:$EP$2,0))*VLOOKUP($BT427,$C$17:$M$20,COUNTBLANK($D$15:H$15)+1,FALSE)</f>
        <v>0</v>
      </c>
      <c r="CB427" s="3">
        <f t="array" ref="CB427">INDEX($CI$3:$EP$26,MATCH($BV427,$CH$3:$CH$26,0),MATCH(CB$1&amp;$BU427,$CI$1:$EP$1&amp;$CI$2:$EP$2,0))*VLOOKUP($BT427,$C$17:$M$20,COUNTBLANK($D$15:I$15)+1,FALSE)</f>
        <v>0</v>
      </c>
      <c r="CC427" s="3">
        <f t="array" ref="CC427">INDEX($CI$3:$EP$26,MATCH($BV427,$CH$3:$CH$26,0),MATCH(CC$1&amp;$BU427,$CI$1:$EP$1&amp;$CI$2:$EP$2,0))*VLOOKUP($BT427,$C$17:$M$20,COUNTBLANK($D$15:J$15)+1,FALSE)</f>
        <v>0.24</v>
      </c>
      <c r="CD427" s="3">
        <f t="array" ref="CD427">INDEX($CI$3:$EP$26,MATCH($BV427,$CH$3:$CH$26,0),MATCH(CD$1&amp;$BU427,$CI$1:$EP$1&amp;$CI$2:$EP$2,0))*VLOOKUP($BT427,$C$17:$M$20,COUNTBLANK($D$15:K$15)+1,FALSE)</f>
        <v>0.24</v>
      </c>
      <c r="CE427" s="3">
        <f t="array" ref="CE427">INDEX($CI$3:$EP$26,MATCH($BV427,$CH$3:$CH$26,0),MATCH(CE$1&amp;$BU427,$CI$1:$EP$1&amp;$CI$2:$EP$2,0))*VLOOKUP($BT427,$C$17:$M$20,COUNTBLANK($D$15:L$15)+1,FALSE)</f>
        <v>0</v>
      </c>
      <c r="CF427" s="3">
        <f t="array" ref="CF427">INDEX($CI$3:$EP$26,MATCH($BV427,$CH$3:$CH$26,0),MATCH(CF$1&amp;$BU427,$CI$1:$EP$1&amp;$CI$2:$EP$2,0))*VLOOKUP($BT427,$C$17:$M$20,COUNTBLANK($D$15:M$15)+1,FALSE)</f>
        <v>0</v>
      </c>
    </row>
    <row r="428" spans="56:84" x14ac:dyDescent="0.2">
      <c r="BD428" t="s">
        <v>421</v>
      </c>
      <c r="BE428">
        <v>1</v>
      </c>
      <c r="BF428">
        <f t="shared" si="178"/>
        <v>3</v>
      </c>
      <c r="BG428" s="1">
        <f t="shared" si="180"/>
        <v>18</v>
      </c>
      <c r="BH428" s="3">
        <f t="array" ref="BH428">INDEX($D$21:$M$44,MATCH($BD428&amp;$BF428,$C$21:$C$44&amp;$B$21:$B$44,0),MATCH(BH$1,$D$16:$M$16,0))+VLOOKUP($BE428,战斗属性模型!$K$22:$O$24,BH$2,FALSE)*INDEX($BW$3:$CF$578,MATCH($BD428&amp;$BF428&amp;$BG428,$BT$3:$BT$578&amp;$BU$3:$BU$578&amp;$BV$3:$BV$578,0),MATCH(BH$1,$BW$1:$CF$1,0))</f>
        <v>352</v>
      </c>
      <c r="BI428" s="3">
        <f t="array" ref="BI428">INDEX($D$21:$M$44,MATCH($BD428&amp;$BF428,$C$21:$C$44&amp;$B$21:$B$44,0),MATCH(BI$1,$D$16:$M$16,0))+VLOOKUP($BE428,战斗属性模型!$K$22:$O$24,BI$2,FALSE)*INDEX($BW$3:$CF$578,MATCH($BD428&amp;$BF428&amp;$BG428,$BT$3:$BT$578&amp;$BU$3:$BU$578&amp;$BV$3:$BV$578,0),MATCH(BI$1,$BW$1:$CF$1,0))</f>
        <v>0</v>
      </c>
      <c r="BJ428" s="3">
        <f t="array" ref="BJ428">INDEX($D$21:$M$44,MATCH($BD428&amp;$BF428,$C$21:$C$44&amp;$B$21:$B$44,0),MATCH(BJ$1,$D$16:$M$16,0))+VLOOKUP($BE428,战斗属性模型!$K$22:$O$24,BJ$2,FALSE)*INDEX($BW$3:$CF$578,MATCH($BD428&amp;$BF428&amp;$BG428,$BT$3:$BT$578&amp;$BU$3:$BU$578&amp;$BV$3:$BV$578,0),MATCH(BJ$1,$BW$1:$CF$1,0))</f>
        <v>819.19999999999993</v>
      </c>
      <c r="BK428" s="3">
        <f t="array" ref="BK428">INDEX($D$21:$M$44,MATCH($BD428&amp;$BF428,$C$21:$C$44&amp;$B$21:$B$44,0),MATCH(BK$1,$D$16:$M$16,0))+VLOOKUP($BE428,战斗属性模型!$K$22:$O$24,BK$2,FALSE)*INDEX($BW$3:$CF$578,MATCH($BD428&amp;$BF428&amp;$BG428,$BT$3:$BT$578&amp;$BU$3:$BU$578&amp;$BV$3:$BV$578,0),MATCH(BK$1,$BW$1:$CF$1,0))</f>
        <v>0</v>
      </c>
      <c r="BL428" s="3"/>
      <c r="BM428" s="3"/>
      <c r="BN428" s="3"/>
      <c r="BO428" s="3"/>
      <c r="BP428" s="3"/>
      <c r="BQ428" s="3"/>
      <c r="BT428" t="s">
        <v>421</v>
      </c>
      <c r="BU428">
        <f t="shared" si="177"/>
        <v>6</v>
      </c>
      <c r="BV428" s="1">
        <f t="shared" si="179"/>
        <v>18</v>
      </c>
      <c r="BW428" s="3">
        <f t="array" ref="BW428">INDEX($CI$3:$EP$26,MATCH($BV428,$CH$3:$CH$26,0),MATCH(BW$1&amp;$BU428,$CI$1:$EP$1&amp;$CI$2:$EP$2,0))*VLOOKUP($BT428,$C$17:$M$20,COUNTBLANK($D$15:D$15)+1,FALSE)</f>
        <v>864</v>
      </c>
      <c r="BX428" s="3">
        <f t="array" ref="BX428">INDEX($CI$3:$EP$26,MATCH($BV428,$CH$3:$CH$26,0),MATCH(BX$1&amp;$BU428,$CI$1:$EP$1&amp;$CI$2:$EP$2,0))*VLOOKUP($BT428,$C$17:$M$20,COUNTBLANK($D$15:E$15)+1,FALSE)</f>
        <v>0</v>
      </c>
      <c r="BY428" s="3">
        <f t="array" ref="BY428">INDEX($CI$3:$EP$26,MATCH($BV428,$CH$3:$CH$26,0),MATCH(BY$1&amp;$BU428,$CI$1:$EP$1&amp;$CI$2:$EP$2,0))*VLOOKUP($BT428,$C$17:$M$20,COUNTBLANK($D$15:F$15)+1,FALSE)</f>
        <v>1728</v>
      </c>
      <c r="BZ428" s="3">
        <f t="array" ref="BZ428">INDEX($CI$3:$EP$26,MATCH($BV428,$CH$3:$CH$26,0),MATCH(BZ$1&amp;$BU428,$CI$1:$EP$1&amp;$CI$2:$EP$2,0))*VLOOKUP($BT428,$C$17:$M$20,COUNTBLANK($D$15:G$15)+1,FALSE)</f>
        <v>0</v>
      </c>
      <c r="CA428" s="3">
        <f t="array" ref="CA428">INDEX($CI$3:$EP$26,MATCH($BV428,$CH$3:$CH$26,0),MATCH(CA$1&amp;$BU428,$CI$1:$EP$1&amp;$CI$2:$EP$2,0))*VLOOKUP($BT428,$C$17:$M$20,COUNTBLANK($D$15:H$15)+1,FALSE)</f>
        <v>0</v>
      </c>
      <c r="CB428" s="3">
        <f t="array" ref="CB428">INDEX($CI$3:$EP$26,MATCH($BV428,$CH$3:$CH$26,0),MATCH(CB$1&amp;$BU428,$CI$1:$EP$1&amp;$CI$2:$EP$2,0))*VLOOKUP($BT428,$C$17:$M$20,COUNTBLANK($D$15:I$15)+1,FALSE)</f>
        <v>0</v>
      </c>
      <c r="CC428" s="3">
        <f t="array" ref="CC428">INDEX($CI$3:$EP$26,MATCH($BV428,$CH$3:$CH$26,0),MATCH(CC$1&amp;$BU428,$CI$1:$EP$1&amp;$CI$2:$EP$2,0))*VLOOKUP($BT428,$C$17:$M$20,COUNTBLANK($D$15:J$15)+1,FALSE)</f>
        <v>0.24</v>
      </c>
      <c r="CD428" s="3">
        <f t="array" ref="CD428">INDEX($CI$3:$EP$26,MATCH($BV428,$CH$3:$CH$26,0),MATCH(CD$1&amp;$BU428,$CI$1:$EP$1&amp;$CI$2:$EP$2,0))*VLOOKUP($BT428,$C$17:$M$20,COUNTBLANK($D$15:K$15)+1,FALSE)</f>
        <v>0.24</v>
      </c>
      <c r="CE428" s="3">
        <f t="array" ref="CE428">INDEX($CI$3:$EP$26,MATCH($BV428,$CH$3:$CH$26,0),MATCH(CE$1&amp;$BU428,$CI$1:$EP$1&amp;$CI$2:$EP$2,0))*VLOOKUP($BT428,$C$17:$M$20,COUNTBLANK($D$15:L$15)+1,FALSE)</f>
        <v>0</v>
      </c>
      <c r="CF428" s="3">
        <f t="array" ref="CF428">INDEX($CI$3:$EP$26,MATCH($BV428,$CH$3:$CH$26,0),MATCH(CF$1&amp;$BU428,$CI$1:$EP$1&amp;$CI$2:$EP$2,0))*VLOOKUP($BT428,$C$17:$M$20,COUNTBLANK($D$15:M$15)+1,FALSE)</f>
        <v>0</v>
      </c>
    </row>
    <row r="429" spans="56:84" x14ac:dyDescent="0.2">
      <c r="BD429" t="s">
        <v>421</v>
      </c>
      <c r="BE429">
        <v>1</v>
      </c>
      <c r="BF429">
        <f t="shared" si="178"/>
        <v>3</v>
      </c>
      <c r="BG429" s="1">
        <f t="shared" si="180"/>
        <v>19</v>
      </c>
      <c r="BH429" s="3">
        <f t="array" ref="BH429">INDEX($D$21:$M$44,MATCH($BD429&amp;$BF429,$C$21:$C$44&amp;$B$21:$B$44,0),MATCH(BH$1,$D$16:$M$16,0))+VLOOKUP($BE429,战斗属性模型!$K$22:$O$24,BH$2,FALSE)*INDEX($BW$3:$CF$578,MATCH($BD429&amp;$BF429&amp;$BG429,$BT$3:$BT$578&amp;$BU$3:$BU$578&amp;$BV$3:$BV$578,0),MATCH(BH$1,$BW$1:$CF$1,0))</f>
        <v>368</v>
      </c>
      <c r="BI429" s="3">
        <f t="array" ref="BI429">INDEX($D$21:$M$44,MATCH($BD429&amp;$BF429,$C$21:$C$44&amp;$B$21:$B$44,0),MATCH(BI$1,$D$16:$M$16,0))+VLOOKUP($BE429,战斗属性模型!$K$22:$O$24,BI$2,FALSE)*INDEX($BW$3:$CF$578,MATCH($BD429&amp;$BF429&amp;$BG429,$BT$3:$BT$578&amp;$BU$3:$BU$578&amp;$BV$3:$BV$578,0),MATCH(BI$1,$BW$1:$CF$1,0))</f>
        <v>0</v>
      </c>
      <c r="BJ429" s="3">
        <f t="array" ref="BJ429">INDEX($D$21:$M$44,MATCH($BD429&amp;$BF429,$C$21:$C$44&amp;$B$21:$B$44,0),MATCH(BJ$1,$D$16:$M$16,0))+VLOOKUP($BE429,战斗属性模型!$K$22:$O$24,BJ$2,FALSE)*INDEX($BW$3:$CF$578,MATCH($BD429&amp;$BF429&amp;$BG429,$BT$3:$BT$578&amp;$BU$3:$BU$578&amp;$BV$3:$BV$578,0),MATCH(BJ$1,$BW$1:$CF$1,0))</f>
        <v>857.6</v>
      </c>
      <c r="BK429" s="3">
        <f t="array" ref="BK429">INDEX($D$21:$M$44,MATCH($BD429&amp;$BF429,$C$21:$C$44&amp;$B$21:$B$44,0),MATCH(BK$1,$D$16:$M$16,0))+VLOOKUP($BE429,战斗属性模型!$K$22:$O$24,BK$2,FALSE)*INDEX($BW$3:$CF$578,MATCH($BD429&amp;$BF429&amp;$BG429,$BT$3:$BT$578&amp;$BU$3:$BU$578&amp;$BV$3:$BV$578,0),MATCH(BK$1,$BW$1:$CF$1,0))</f>
        <v>0</v>
      </c>
      <c r="BL429" s="3"/>
      <c r="BM429" s="3"/>
      <c r="BN429" s="3"/>
      <c r="BO429" s="3"/>
      <c r="BP429" s="3"/>
      <c r="BQ429" s="3"/>
      <c r="BT429" t="s">
        <v>421</v>
      </c>
      <c r="BU429">
        <f t="shared" si="177"/>
        <v>6</v>
      </c>
      <c r="BV429" s="1">
        <f t="shared" si="179"/>
        <v>19</v>
      </c>
      <c r="BW429" s="3">
        <f t="array" ref="BW429">INDEX($CI$3:$EP$26,MATCH($BV429,$CH$3:$CH$26,0),MATCH(BW$1&amp;$BU429,$CI$1:$EP$1&amp;$CI$2:$EP$2,0))*VLOOKUP($BT429,$C$17:$M$20,COUNTBLANK($D$15:D$15)+1,FALSE)</f>
        <v>912</v>
      </c>
      <c r="BX429" s="3">
        <f t="array" ref="BX429">INDEX($CI$3:$EP$26,MATCH($BV429,$CH$3:$CH$26,0),MATCH(BX$1&amp;$BU429,$CI$1:$EP$1&amp;$CI$2:$EP$2,0))*VLOOKUP($BT429,$C$17:$M$20,COUNTBLANK($D$15:E$15)+1,FALSE)</f>
        <v>0</v>
      </c>
      <c r="BY429" s="3">
        <f t="array" ref="BY429">INDEX($CI$3:$EP$26,MATCH($BV429,$CH$3:$CH$26,0),MATCH(BY$1&amp;$BU429,$CI$1:$EP$1&amp;$CI$2:$EP$2,0))*VLOOKUP($BT429,$C$17:$M$20,COUNTBLANK($D$15:F$15)+1,FALSE)</f>
        <v>1824</v>
      </c>
      <c r="BZ429" s="3">
        <f t="array" ref="BZ429">INDEX($CI$3:$EP$26,MATCH($BV429,$CH$3:$CH$26,0),MATCH(BZ$1&amp;$BU429,$CI$1:$EP$1&amp;$CI$2:$EP$2,0))*VLOOKUP($BT429,$C$17:$M$20,COUNTBLANK($D$15:G$15)+1,FALSE)</f>
        <v>0</v>
      </c>
      <c r="CA429" s="3">
        <f t="array" ref="CA429">INDEX($CI$3:$EP$26,MATCH($BV429,$CH$3:$CH$26,0),MATCH(CA$1&amp;$BU429,$CI$1:$EP$1&amp;$CI$2:$EP$2,0))*VLOOKUP($BT429,$C$17:$M$20,COUNTBLANK($D$15:H$15)+1,FALSE)</f>
        <v>0</v>
      </c>
      <c r="CB429" s="3">
        <f t="array" ref="CB429">INDEX($CI$3:$EP$26,MATCH($BV429,$CH$3:$CH$26,0),MATCH(CB$1&amp;$BU429,$CI$1:$EP$1&amp;$CI$2:$EP$2,0))*VLOOKUP($BT429,$C$17:$M$20,COUNTBLANK($D$15:I$15)+1,FALSE)</f>
        <v>0</v>
      </c>
      <c r="CC429" s="3">
        <f t="array" ref="CC429">INDEX($CI$3:$EP$26,MATCH($BV429,$CH$3:$CH$26,0),MATCH(CC$1&amp;$BU429,$CI$1:$EP$1&amp;$CI$2:$EP$2,0))*VLOOKUP($BT429,$C$17:$M$20,COUNTBLANK($D$15:J$15)+1,FALSE)</f>
        <v>0.24</v>
      </c>
      <c r="CD429" s="3">
        <f t="array" ref="CD429">INDEX($CI$3:$EP$26,MATCH($BV429,$CH$3:$CH$26,0),MATCH(CD$1&amp;$BU429,$CI$1:$EP$1&amp;$CI$2:$EP$2,0))*VLOOKUP($BT429,$C$17:$M$20,COUNTBLANK($D$15:K$15)+1,FALSE)</f>
        <v>0.24</v>
      </c>
      <c r="CE429" s="3">
        <f t="array" ref="CE429">INDEX($CI$3:$EP$26,MATCH($BV429,$CH$3:$CH$26,0),MATCH(CE$1&amp;$BU429,$CI$1:$EP$1&amp;$CI$2:$EP$2,0))*VLOOKUP($BT429,$C$17:$M$20,COUNTBLANK($D$15:L$15)+1,FALSE)</f>
        <v>0</v>
      </c>
      <c r="CF429" s="3">
        <f t="array" ref="CF429">INDEX($CI$3:$EP$26,MATCH($BV429,$CH$3:$CH$26,0),MATCH(CF$1&amp;$BU429,$CI$1:$EP$1&amp;$CI$2:$EP$2,0))*VLOOKUP($BT429,$C$17:$M$20,COUNTBLANK($D$15:M$15)+1,FALSE)</f>
        <v>0</v>
      </c>
    </row>
    <row r="430" spans="56:84" x14ac:dyDescent="0.2">
      <c r="BD430" t="s">
        <v>421</v>
      </c>
      <c r="BE430">
        <v>1</v>
      </c>
      <c r="BF430">
        <f t="shared" si="178"/>
        <v>3</v>
      </c>
      <c r="BG430" s="1">
        <f t="shared" si="180"/>
        <v>20</v>
      </c>
      <c r="BH430" s="3">
        <f t="array" ref="BH430">INDEX($D$21:$M$44,MATCH($BD430&amp;$BF430,$C$21:$C$44&amp;$B$21:$B$44,0),MATCH(BH$1,$D$16:$M$16,0))+VLOOKUP($BE430,战斗属性模型!$K$22:$O$24,BH$2,FALSE)*INDEX($BW$3:$CF$578,MATCH($BD430&amp;$BF430&amp;$BG430,$BT$3:$BT$578&amp;$BU$3:$BU$578&amp;$BV$3:$BV$578,0),MATCH(BH$1,$BW$1:$CF$1,0))</f>
        <v>384</v>
      </c>
      <c r="BI430" s="3">
        <f t="array" ref="BI430">INDEX($D$21:$M$44,MATCH($BD430&amp;$BF430,$C$21:$C$44&amp;$B$21:$B$44,0),MATCH(BI$1,$D$16:$M$16,0))+VLOOKUP($BE430,战斗属性模型!$K$22:$O$24,BI$2,FALSE)*INDEX($BW$3:$CF$578,MATCH($BD430&amp;$BF430&amp;$BG430,$BT$3:$BT$578&amp;$BU$3:$BU$578&amp;$BV$3:$BV$578,0),MATCH(BI$1,$BW$1:$CF$1,0))</f>
        <v>0</v>
      </c>
      <c r="BJ430" s="3">
        <f t="array" ref="BJ430">INDEX($D$21:$M$44,MATCH($BD430&amp;$BF430,$C$21:$C$44&amp;$B$21:$B$44,0),MATCH(BJ$1,$D$16:$M$16,0))+VLOOKUP($BE430,战斗属性模型!$K$22:$O$24,BJ$2,FALSE)*INDEX($BW$3:$CF$578,MATCH($BD430&amp;$BF430&amp;$BG430,$BT$3:$BT$578&amp;$BU$3:$BU$578&amp;$BV$3:$BV$578,0),MATCH(BJ$1,$BW$1:$CF$1,0))</f>
        <v>896</v>
      </c>
      <c r="BK430" s="3">
        <f t="array" ref="BK430">INDEX($D$21:$M$44,MATCH($BD430&amp;$BF430,$C$21:$C$44&amp;$B$21:$B$44,0),MATCH(BK$1,$D$16:$M$16,0))+VLOOKUP($BE430,战斗属性模型!$K$22:$O$24,BK$2,FALSE)*INDEX($BW$3:$CF$578,MATCH($BD430&amp;$BF430&amp;$BG430,$BT$3:$BT$578&amp;$BU$3:$BU$578&amp;$BV$3:$BV$578,0),MATCH(BK$1,$BW$1:$CF$1,0))</f>
        <v>0</v>
      </c>
      <c r="BL430" s="3"/>
      <c r="BM430" s="3"/>
      <c r="BN430" s="3"/>
      <c r="BO430" s="3"/>
      <c r="BP430" s="3"/>
      <c r="BQ430" s="3"/>
      <c r="BT430" t="s">
        <v>421</v>
      </c>
      <c r="BU430">
        <f t="shared" si="177"/>
        <v>6</v>
      </c>
      <c r="BV430" s="1">
        <f t="shared" si="179"/>
        <v>20</v>
      </c>
      <c r="BW430" s="3">
        <f t="array" ref="BW430">INDEX($CI$3:$EP$26,MATCH($BV430,$CH$3:$CH$26,0),MATCH(BW$1&amp;$BU430,$CI$1:$EP$1&amp;$CI$2:$EP$2,0))*VLOOKUP($BT430,$C$17:$M$20,COUNTBLANK($D$15:D$15)+1,FALSE)</f>
        <v>960</v>
      </c>
      <c r="BX430" s="3">
        <f t="array" ref="BX430">INDEX($CI$3:$EP$26,MATCH($BV430,$CH$3:$CH$26,0),MATCH(BX$1&amp;$BU430,$CI$1:$EP$1&amp;$CI$2:$EP$2,0))*VLOOKUP($BT430,$C$17:$M$20,COUNTBLANK($D$15:E$15)+1,FALSE)</f>
        <v>0</v>
      </c>
      <c r="BY430" s="3">
        <f t="array" ref="BY430">INDEX($CI$3:$EP$26,MATCH($BV430,$CH$3:$CH$26,0),MATCH(BY$1&amp;$BU430,$CI$1:$EP$1&amp;$CI$2:$EP$2,0))*VLOOKUP($BT430,$C$17:$M$20,COUNTBLANK($D$15:F$15)+1,FALSE)</f>
        <v>1920</v>
      </c>
      <c r="BZ430" s="3">
        <f t="array" ref="BZ430">INDEX($CI$3:$EP$26,MATCH($BV430,$CH$3:$CH$26,0),MATCH(BZ$1&amp;$BU430,$CI$1:$EP$1&amp;$CI$2:$EP$2,0))*VLOOKUP($BT430,$C$17:$M$20,COUNTBLANK($D$15:G$15)+1,FALSE)</f>
        <v>0</v>
      </c>
      <c r="CA430" s="3">
        <f t="array" ref="CA430">INDEX($CI$3:$EP$26,MATCH($BV430,$CH$3:$CH$26,0),MATCH(CA$1&amp;$BU430,$CI$1:$EP$1&amp;$CI$2:$EP$2,0))*VLOOKUP($BT430,$C$17:$M$20,COUNTBLANK($D$15:H$15)+1,FALSE)</f>
        <v>0</v>
      </c>
      <c r="CB430" s="3">
        <f t="array" ref="CB430">INDEX($CI$3:$EP$26,MATCH($BV430,$CH$3:$CH$26,0),MATCH(CB$1&amp;$BU430,$CI$1:$EP$1&amp;$CI$2:$EP$2,0))*VLOOKUP($BT430,$C$17:$M$20,COUNTBLANK($D$15:I$15)+1,FALSE)</f>
        <v>0</v>
      </c>
      <c r="CC430" s="3">
        <f t="array" ref="CC430">INDEX($CI$3:$EP$26,MATCH($BV430,$CH$3:$CH$26,0),MATCH(CC$1&amp;$BU430,$CI$1:$EP$1&amp;$CI$2:$EP$2,0))*VLOOKUP($BT430,$C$17:$M$20,COUNTBLANK($D$15:J$15)+1,FALSE)</f>
        <v>0.30000000000000004</v>
      </c>
      <c r="CD430" s="3">
        <f t="array" ref="CD430">INDEX($CI$3:$EP$26,MATCH($BV430,$CH$3:$CH$26,0),MATCH(CD$1&amp;$BU430,$CI$1:$EP$1&amp;$CI$2:$EP$2,0))*VLOOKUP($BT430,$C$17:$M$20,COUNTBLANK($D$15:K$15)+1,FALSE)</f>
        <v>0.30000000000000004</v>
      </c>
      <c r="CE430" s="3">
        <f t="array" ref="CE430">INDEX($CI$3:$EP$26,MATCH($BV430,$CH$3:$CH$26,0),MATCH(CE$1&amp;$BU430,$CI$1:$EP$1&amp;$CI$2:$EP$2,0))*VLOOKUP($BT430,$C$17:$M$20,COUNTBLANK($D$15:L$15)+1,FALSE)</f>
        <v>0</v>
      </c>
      <c r="CF430" s="3">
        <f t="array" ref="CF430">INDEX($CI$3:$EP$26,MATCH($BV430,$CH$3:$CH$26,0),MATCH(CF$1&amp;$BU430,$CI$1:$EP$1&amp;$CI$2:$EP$2,0))*VLOOKUP($BT430,$C$17:$M$20,COUNTBLANK($D$15:M$15)+1,FALSE)</f>
        <v>0</v>
      </c>
    </row>
    <row r="431" spans="56:84" x14ac:dyDescent="0.2">
      <c r="BD431" t="s">
        <v>421</v>
      </c>
      <c r="BE431">
        <v>1</v>
      </c>
      <c r="BF431">
        <f t="shared" si="178"/>
        <v>3</v>
      </c>
      <c r="BG431" s="1">
        <f t="shared" si="180"/>
        <v>21</v>
      </c>
      <c r="BH431" s="3">
        <f t="array" ref="BH431">INDEX($D$21:$M$44,MATCH($BD431&amp;$BF431,$C$21:$C$44&amp;$B$21:$B$44,0),MATCH(BH$1,$D$16:$M$16,0))+VLOOKUP($BE431,战斗属性模型!$K$22:$O$24,BH$2,FALSE)*INDEX($BW$3:$CF$578,MATCH($BD431&amp;$BF431&amp;$BG431,$BT$3:$BT$578&amp;$BU$3:$BU$578&amp;$BV$3:$BV$578,0),MATCH(BH$1,$BW$1:$CF$1,0))</f>
        <v>400</v>
      </c>
      <c r="BI431" s="3">
        <f t="array" ref="BI431">INDEX($D$21:$M$44,MATCH($BD431&amp;$BF431,$C$21:$C$44&amp;$B$21:$B$44,0),MATCH(BI$1,$D$16:$M$16,0))+VLOOKUP($BE431,战斗属性模型!$K$22:$O$24,BI$2,FALSE)*INDEX($BW$3:$CF$578,MATCH($BD431&amp;$BF431&amp;$BG431,$BT$3:$BT$578&amp;$BU$3:$BU$578&amp;$BV$3:$BV$578,0),MATCH(BI$1,$BW$1:$CF$1,0))</f>
        <v>0</v>
      </c>
      <c r="BJ431" s="3">
        <f t="array" ref="BJ431">INDEX($D$21:$M$44,MATCH($BD431&amp;$BF431,$C$21:$C$44&amp;$B$21:$B$44,0),MATCH(BJ$1,$D$16:$M$16,0))+VLOOKUP($BE431,战斗属性模型!$K$22:$O$24,BJ$2,FALSE)*INDEX($BW$3:$CF$578,MATCH($BD431&amp;$BF431&amp;$BG431,$BT$3:$BT$578&amp;$BU$3:$BU$578&amp;$BV$3:$BV$578,0),MATCH(BJ$1,$BW$1:$CF$1,0))</f>
        <v>934.4</v>
      </c>
      <c r="BK431" s="3">
        <f t="array" ref="BK431">INDEX($D$21:$M$44,MATCH($BD431&amp;$BF431,$C$21:$C$44&amp;$B$21:$B$44,0),MATCH(BK$1,$D$16:$M$16,0))+VLOOKUP($BE431,战斗属性模型!$K$22:$O$24,BK$2,FALSE)*INDEX($BW$3:$CF$578,MATCH($BD431&amp;$BF431&amp;$BG431,$BT$3:$BT$578&amp;$BU$3:$BU$578&amp;$BV$3:$BV$578,0),MATCH(BK$1,$BW$1:$CF$1,0))</f>
        <v>0</v>
      </c>
      <c r="BL431" s="3"/>
      <c r="BM431" s="3"/>
      <c r="BN431" s="3"/>
      <c r="BO431" s="3"/>
      <c r="BP431" s="3"/>
      <c r="BQ431" s="3"/>
      <c r="BT431" t="s">
        <v>421</v>
      </c>
      <c r="BU431">
        <f t="shared" si="177"/>
        <v>6</v>
      </c>
      <c r="BV431" s="1">
        <f t="shared" si="179"/>
        <v>21</v>
      </c>
      <c r="BW431" s="3">
        <f t="array" ref="BW431">INDEX($CI$3:$EP$26,MATCH($BV431,$CH$3:$CH$26,0),MATCH(BW$1&amp;$BU431,$CI$1:$EP$1&amp;$CI$2:$EP$2,0))*VLOOKUP($BT431,$C$17:$M$20,COUNTBLANK($D$15:D$15)+1,FALSE)</f>
        <v>1008</v>
      </c>
      <c r="BX431" s="3">
        <f t="array" ref="BX431">INDEX($CI$3:$EP$26,MATCH($BV431,$CH$3:$CH$26,0),MATCH(BX$1&amp;$BU431,$CI$1:$EP$1&amp;$CI$2:$EP$2,0))*VLOOKUP($BT431,$C$17:$M$20,COUNTBLANK($D$15:E$15)+1,FALSE)</f>
        <v>0</v>
      </c>
      <c r="BY431" s="3">
        <f t="array" ref="BY431">INDEX($CI$3:$EP$26,MATCH($BV431,$CH$3:$CH$26,0),MATCH(BY$1&amp;$BU431,$CI$1:$EP$1&amp;$CI$2:$EP$2,0))*VLOOKUP($BT431,$C$17:$M$20,COUNTBLANK($D$15:F$15)+1,FALSE)</f>
        <v>2016</v>
      </c>
      <c r="BZ431" s="3">
        <f t="array" ref="BZ431">INDEX($CI$3:$EP$26,MATCH($BV431,$CH$3:$CH$26,0),MATCH(BZ$1&amp;$BU431,$CI$1:$EP$1&amp;$CI$2:$EP$2,0))*VLOOKUP($BT431,$C$17:$M$20,COUNTBLANK($D$15:G$15)+1,FALSE)</f>
        <v>0</v>
      </c>
      <c r="CA431" s="3">
        <f t="array" ref="CA431">INDEX($CI$3:$EP$26,MATCH($BV431,$CH$3:$CH$26,0),MATCH(CA$1&amp;$BU431,$CI$1:$EP$1&amp;$CI$2:$EP$2,0))*VLOOKUP($BT431,$C$17:$M$20,COUNTBLANK($D$15:H$15)+1,FALSE)</f>
        <v>0</v>
      </c>
      <c r="CB431" s="3">
        <f t="array" ref="CB431">INDEX($CI$3:$EP$26,MATCH($BV431,$CH$3:$CH$26,0),MATCH(CB$1&amp;$BU431,$CI$1:$EP$1&amp;$CI$2:$EP$2,0))*VLOOKUP($BT431,$C$17:$M$20,COUNTBLANK($D$15:I$15)+1,FALSE)</f>
        <v>0</v>
      </c>
      <c r="CC431" s="3">
        <f t="array" ref="CC431">INDEX($CI$3:$EP$26,MATCH($BV431,$CH$3:$CH$26,0),MATCH(CC$1&amp;$BU431,$CI$1:$EP$1&amp;$CI$2:$EP$2,0))*VLOOKUP($BT431,$C$17:$M$20,COUNTBLANK($D$15:J$15)+1,FALSE)</f>
        <v>0.30000000000000004</v>
      </c>
      <c r="CD431" s="3">
        <f t="array" ref="CD431">INDEX($CI$3:$EP$26,MATCH($BV431,$CH$3:$CH$26,0),MATCH(CD$1&amp;$BU431,$CI$1:$EP$1&amp;$CI$2:$EP$2,0))*VLOOKUP($BT431,$C$17:$M$20,COUNTBLANK($D$15:K$15)+1,FALSE)</f>
        <v>0.30000000000000004</v>
      </c>
      <c r="CE431" s="3">
        <f t="array" ref="CE431">INDEX($CI$3:$EP$26,MATCH($BV431,$CH$3:$CH$26,0),MATCH(CE$1&amp;$BU431,$CI$1:$EP$1&amp;$CI$2:$EP$2,0))*VLOOKUP($BT431,$C$17:$M$20,COUNTBLANK($D$15:L$15)+1,FALSE)</f>
        <v>0</v>
      </c>
      <c r="CF431" s="3">
        <f t="array" ref="CF431">INDEX($CI$3:$EP$26,MATCH($BV431,$CH$3:$CH$26,0),MATCH(CF$1&amp;$BU431,$CI$1:$EP$1&amp;$CI$2:$EP$2,0))*VLOOKUP($BT431,$C$17:$M$20,COUNTBLANK($D$15:M$15)+1,FALSE)</f>
        <v>0</v>
      </c>
    </row>
    <row r="432" spans="56:84" x14ac:dyDescent="0.2">
      <c r="BD432" t="s">
        <v>421</v>
      </c>
      <c r="BE432">
        <v>1</v>
      </c>
      <c r="BF432">
        <f t="shared" si="178"/>
        <v>3</v>
      </c>
      <c r="BG432" s="1">
        <f t="shared" si="180"/>
        <v>22</v>
      </c>
      <c r="BH432" s="3">
        <f t="array" ref="BH432">INDEX($D$21:$M$44,MATCH($BD432&amp;$BF432,$C$21:$C$44&amp;$B$21:$B$44,0),MATCH(BH$1,$D$16:$M$16,0))+VLOOKUP($BE432,战斗属性模型!$K$22:$O$24,BH$2,FALSE)*INDEX($BW$3:$CF$578,MATCH($BD432&amp;$BF432&amp;$BG432,$BT$3:$BT$578&amp;$BU$3:$BU$578&amp;$BV$3:$BV$578,0),MATCH(BH$1,$BW$1:$CF$1,0))</f>
        <v>416</v>
      </c>
      <c r="BI432" s="3">
        <f t="array" ref="BI432">INDEX($D$21:$M$44,MATCH($BD432&amp;$BF432,$C$21:$C$44&amp;$B$21:$B$44,0),MATCH(BI$1,$D$16:$M$16,0))+VLOOKUP($BE432,战斗属性模型!$K$22:$O$24,BI$2,FALSE)*INDEX($BW$3:$CF$578,MATCH($BD432&amp;$BF432&amp;$BG432,$BT$3:$BT$578&amp;$BU$3:$BU$578&amp;$BV$3:$BV$578,0),MATCH(BI$1,$BW$1:$CF$1,0))</f>
        <v>0</v>
      </c>
      <c r="BJ432" s="3">
        <f t="array" ref="BJ432">INDEX($D$21:$M$44,MATCH($BD432&amp;$BF432,$C$21:$C$44&amp;$B$21:$B$44,0),MATCH(BJ$1,$D$16:$M$16,0))+VLOOKUP($BE432,战斗属性模型!$K$22:$O$24,BJ$2,FALSE)*INDEX($BW$3:$CF$578,MATCH($BD432&amp;$BF432&amp;$BG432,$BT$3:$BT$578&amp;$BU$3:$BU$578&amp;$BV$3:$BV$578,0),MATCH(BJ$1,$BW$1:$CF$1,0))</f>
        <v>972.8</v>
      </c>
      <c r="BK432" s="3">
        <f t="array" ref="BK432">INDEX($D$21:$M$44,MATCH($BD432&amp;$BF432,$C$21:$C$44&amp;$B$21:$B$44,0),MATCH(BK$1,$D$16:$M$16,0))+VLOOKUP($BE432,战斗属性模型!$K$22:$O$24,BK$2,FALSE)*INDEX($BW$3:$CF$578,MATCH($BD432&amp;$BF432&amp;$BG432,$BT$3:$BT$578&amp;$BU$3:$BU$578&amp;$BV$3:$BV$578,0),MATCH(BK$1,$BW$1:$CF$1,0))</f>
        <v>0</v>
      </c>
      <c r="BL432" s="3"/>
      <c r="BM432" s="3"/>
      <c r="BN432" s="3"/>
      <c r="BO432" s="3"/>
      <c r="BP432" s="3"/>
      <c r="BQ432" s="3"/>
      <c r="BT432" t="s">
        <v>421</v>
      </c>
      <c r="BU432">
        <f t="shared" si="177"/>
        <v>6</v>
      </c>
      <c r="BV432" s="1">
        <f t="shared" si="179"/>
        <v>22</v>
      </c>
      <c r="BW432" s="3">
        <f t="array" ref="BW432">INDEX($CI$3:$EP$26,MATCH($BV432,$CH$3:$CH$26,0),MATCH(BW$1&amp;$BU432,$CI$1:$EP$1&amp;$CI$2:$EP$2,0))*VLOOKUP($BT432,$C$17:$M$20,COUNTBLANK($D$15:D$15)+1,FALSE)</f>
        <v>1056</v>
      </c>
      <c r="BX432" s="3">
        <f t="array" ref="BX432">INDEX($CI$3:$EP$26,MATCH($BV432,$CH$3:$CH$26,0),MATCH(BX$1&amp;$BU432,$CI$1:$EP$1&amp;$CI$2:$EP$2,0))*VLOOKUP($BT432,$C$17:$M$20,COUNTBLANK($D$15:E$15)+1,FALSE)</f>
        <v>0</v>
      </c>
      <c r="BY432" s="3">
        <f t="array" ref="BY432">INDEX($CI$3:$EP$26,MATCH($BV432,$CH$3:$CH$26,0),MATCH(BY$1&amp;$BU432,$CI$1:$EP$1&amp;$CI$2:$EP$2,0))*VLOOKUP($BT432,$C$17:$M$20,COUNTBLANK($D$15:F$15)+1,FALSE)</f>
        <v>2112</v>
      </c>
      <c r="BZ432" s="3">
        <f t="array" ref="BZ432">INDEX($CI$3:$EP$26,MATCH($BV432,$CH$3:$CH$26,0),MATCH(BZ$1&amp;$BU432,$CI$1:$EP$1&amp;$CI$2:$EP$2,0))*VLOOKUP($BT432,$C$17:$M$20,COUNTBLANK($D$15:G$15)+1,FALSE)</f>
        <v>0</v>
      </c>
      <c r="CA432" s="3">
        <f t="array" ref="CA432">INDEX($CI$3:$EP$26,MATCH($BV432,$CH$3:$CH$26,0),MATCH(CA$1&amp;$BU432,$CI$1:$EP$1&amp;$CI$2:$EP$2,0))*VLOOKUP($BT432,$C$17:$M$20,COUNTBLANK($D$15:H$15)+1,FALSE)</f>
        <v>0</v>
      </c>
      <c r="CB432" s="3">
        <f t="array" ref="CB432">INDEX($CI$3:$EP$26,MATCH($BV432,$CH$3:$CH$26,0),MATCH(CB$1&amp;$BU432,$CI$1:$EP$1&amp;$CI$2:$EP$2,0))*VLOOKUP($BT432,$C$17:$M$20,COUNTBLANK($D$15:I$15)+1,FALSE)</f>
        <v>0</v>
      </c>
      <c r="CC432" s="3">
        <f t="array" ref="CC432">INDEX($CI$3:$EP$26,MATCH($BV432,$CH$3:$CH$26,0),MATCH(CC$1&amp;$BU432,$CI$1:$EP$1&amp;$CI$2:$EP$2,0))*VLOOKUP($BT432,$C$17:$M$20,COUNTBLANK($D$15:J$15)+1,FALSE)</f>
        <v>0.30000000000000004</v>
      </c>
      <c r="CD432" s="3">
        <f t="array" ref="CD432">INDEX($CI$3:$EP$26,MATCH($BV432,$CH$3:$CH$26,0),MATCH(CD$1&amp;$BU432,$CI$1:$EP$1&amp;$CI$2:$EP$2,0))*VLOOKUP($BT432,$C$17:$M$20,COUNTBLANK($D$15:K$15)+1,FALSE)</f>
        <v>0.30000000000000004</v>
      </c>
      <c r="CE432" s="3">
        <f t="array" ref="CE432">INDEX($CI$3:$EP$26,MATCH($BV432,$CH$3:$CH$26,0),MATCH(CE$1&amp;$BU432,$CI$1:$EP$1&amp;$CI$2:$EP$2,0))*VLOOKUP($BT432,$C$17:$M$20,COUNTBLANK($D$15:L$15)+1,FALSE)</f>
        <v>0</v>
      </c>
      <c r="CF432" s="3">
        <f t="array" ref="CF432">INDEX($CI$3:$EP$26,MATCH($BV432,$CH$3:$CH$26,0),MATCH(CF$1&amp;$BU432,$CI$1:$EP$1&amp;$CI$2:$EP$2,0))*VLOOKUP($BT432,$C$17:$M$20,COUNTBLANK($D$15:M$15)+1,FALSE)</f>
        <v>0</v>
      </c>
    </row>
    <row r="433" spans="56:84" x14ac:dyDescent="0.2">
      <c r="BD433" t="s">
        <v>421</v>
      </c>
      <c r="BE433">
        <v>1</v>
      </c>
      <c r="BF433">
        <f t="shared" si="178"/>
        <v>3</v>
      </c>
      <c r="BG433" s="1">
        <f t="shared" si="180"/>
        <v>23</v>
      </c>
      <c r="BH433" s="3">
        <f t="array" ref="BH433">INDEX($D$21:$M$44,MATCH($BD433&amp;$BF433,$C$21:$C$44&amp;$B$21:$B$44,0),MATCH(BH$1,$D$16:$M$16,0))+VLOOKUP($BE433,战斗属性模型!$K$22:$O$24,BH$2,FALSE)*INDEX($BW$3:$CF$578,MATCH($BD433&amp;$BF433&amp;$BG433,$BT$3:$BT$578&amp;$BU$3:$BU$578&amp;$BV$3:$BV$578,0),MATCH(BH$1,$BW$1:$CF$1,0))</f>
        <v>432</v>
      </c>
      <c r="BI433" s="3">
        <f t="array" ref="BI433">INDEX($D$21:$M$44,MATCH($BD433&amp;$BF433,$C$21:$C$44&amp;$B$21:$B$44,0),MATCH(BI$1,$D$16:$M$16,0))+VLOOKUP($BE433,战斗属性模型!$K$22:$O$24,BI$2,FALSE)*INDEX($BW$3:$CF$578,MATCH($BD433&amp;$BF433&amp;$BG433,$BT$3:$BT$578&amp;$BU$3:$BU$578&amp;$BV$3:$BV$578,0),MATCH(BI$1,$BW$1:$CF$1,0))</f>
        <v>0</v>
      </c>
      <c r="BJ433" s="3">
        <f t="array" ref="BJ433">INDEX($D$21:$M$44,MATCH($BD433&amp;$BF433,$C$21:$C$44&amp;$B$21:$B$44,0),MATCH(BJ$1,$D$16:$M$16,0))+VLOOKUP($BE433,战斗属性模型!$K$22:$O$24,BJ$2,FALSE)*INDEX($BW$3:$CF$578,MATCH($BD433&amp;$BF433&amp;$BG433,$BT$3:$BT$578&amp;$BU$3:$BU$578&amp;$BV$3:$BV$578,0),MATCH(BJ$1,$BW$1:$CF$1,0))</f>
        <v>1011.1999999999999</v>
      </c>
      <c r="BK433" s="3">
        <f t="array" ref="BK433">INDEX($D$21:$M$44,MATCH($BD433&amp;$BF433,$C$21:$C$44&amp;$B$21:$B$44,0),MATCH(BK$1,$D$16:$M$16,0))+VLOOKUP($BE433,战斗属性模型!$K$22:$O$24,BK$2,FALSE)*INDEX($BW$3:$CF$578,MATCH($BD433&amp;$BF433&amp;$BG433,$BT$3:$BT$578&amp;$BU$3:$BU$578&amp;$BV$3:$BV$578,0),MATCH(BK$1,$BW$1:$CF$1,0))</f>
        <v>0</v>
      </c>
      <c r="BL433" s="3"/>
      <c r="BM433" s="3"/>
      <c r="BN433" s="3"/>
      <c r="BO433" s="3"/>
      <c r="BP433" s="3"/>
      <c r="BQ433" s="3"/>
      <c r="BT433" t="s">
        <v>421</v>
      </c>
      <c r="BU433">
        <f t="shared" si="177"/>
        <v>6</v>
      </c>
      <c r="BV433" s="1">
        <f t="shared" si="179"/>
        <v>23</v>
      </c>
      <c r="BW433" s="3">
        <f t="array" ref="BW433">INDEX($CI$3:$EP$26,MATCH($BV433,$CH$3:$CH$26,0),MATCH(BW$1&amp;$BU433,$CI$1:$EP$1&amp;$CI$2:$EP$2,0))*VLOOKUP($BT433,$C$17:$M$20,COUNTBLANK($D$15:D$15)+1,FALSE)</f>
        <v>1104</v>
      </c>
      <c r="BX433" s="3">
        <f t="array" ref="BX433">INDEX($CI$3:$EP$26,MATCH($BV433,$CH$3:$CH$26,0),MATCH(BX$1&amp;$BU433,$CI$1:$EP$1&amp;$CI$2:$EP$2,0))*VLOOKUP($BT433,$C$17:$M$20,COUNTBLANK($D$15:E$15)+1,FALSE)</f>
        <v>0</v>
      </c>
      <c r="BY433" s="3">
        <f t="array" ref="BY433">INDEX($CI$3:$EP$26,MATCH($BV433,$CH$3:$CH$26,0),MATCH(BY$1&amp;$BU433,$CI$1:$EP$1&amp;$CI$2:$EP$2,0))*VLOOKUP($BT433,$C$17:$M$20,COUNTBLANK($D$15:F$15)+1,FALSE)</f>
        <v>2208</v>
      </c>
      <c r="BZ433" s="3">
        <f t="array" ref="BZ433">INDEX($CI$3:$EP$26,MATCH($BV433,$CH$3:$CH$26,0),MATCH(BZ$1&amp;$BU433,$CI$1:$EP$1&amp;$CI$2:$EP$2,0))*VLOOKUP($BT433,$C$17:$M$20,COUNTBLANK($D$15:G$15)+1,FALSE)</f>
        <v>0</v>
      </c>
      <c r="CA433" s="3">
        <f t="array" ref="CA433">INDEX($CI$3:$EP$26,MATCH($BV433,$CH$3:$CH$26,0),MATCH(CA$1&amp;$BU433,$CI$1:$EP$1&amp;$CI$2:$EP$2,0))*VLOOKUP($BT433,$C$17:$M$20,COUNTBLANK($D$15:H$15)+1,FALSE)</f>
        <v>0</v>
      </c>
      <c r="CB433" s="3">
        <f t="array" ref="CB433">INDEX($CI$3:$EP$26,MATCH($BV433,$CH$3:$CH$26,0),MATCH(CB$1&amp;$BU433,$CI$1:$EP$1&amp;$CI$2:$EP$2,0))*VLOOKUP($BT433,$C$17:$M$20,COUNTBLANK($D$15:I$15)+1,FALSE)</f>
        <v>0</v>
      </c>
      <c r="CC433" s="3">
        <f t="array" ref="CC433">INDEX($CI$3:$EP$26,MATCH($BV433,$CH$3:$CH$26,0),MATCH(CC$1&amp;$BU433,$CI$1:$EP$1&amp;$CI$2:$EP$2,0))*VLOOKUP($BT433,$C$17:$M$20,COUNTBLANK($D$15:J$15)+1,FALSE)</f>
        <v>0.30000000000000004</v>
      </c>
      <c r="CD433" s="3">
        <f t="array" ref="CD433">INDEX($CI$3:$EP$26,MATCH($BV433,$CH$3:$CH$26,0),MATCH(CD$1&amp;$BU433,$CI$1:$EP$1&amp;$CI$2:$EP$2,0))*VLOOKUP($BT433,$C$17:$M$20,COUNTBLANK($D$15:K$15)+1,FALSE)</f>
        <v>0.30000000000000004</v>
      </c>
      <c r="CE433" s="3">
        <f t="array" ref="CE433">INDEX($CI$3:$EP$26,MATCH($BV433,$CH$3:$CH$26,0),MATCH(CE$1&amp;$BU433,$CI$1:$EP$1&amp;$CI$2:$EP$2,0))*VLOOKUP($BT433,$C$17:$M$20,COUNTBLANK($D$15:L$15)+1,FALSE)</f>
        <v>0</v>
      </c>
      <c r="CF433" s="3">
        <f t="array" ref="CF433">INDEX($CI$3:$EP$26,MATCH($BV433,$CH$3:$CH$26,0),MATCH(CF$1&amp;$BU433,$CI$1:$EP$1&amp;$CI$2:$EP$2,0))*VLOOKUP($BT433,$C$17:$M$20,COUNTBLANK($D$15:M$15)+1,FALSE)</f>
        <v>0</v>
      </c>
    </row>
    <row r="434" spans="56:84" x14ac:dyDescent="0.2">
      <c r="BD434" t="s">
        <v>421</v>
      </c>
      <c r="BE434">
        <v>1</v>
      </c>
      <c r="BF434">
        <f t="shared" si="178"/>
        <v>3</v>
      </c>
      <c r="BG434" s="1">
        <f t="shared" si="180"/>
        <v>24</v>
      </c>
      <c r="BH434" s="3">
        <f t="array" ref="BH434">INDEX($D$21:$M$44,MATCH($BD434&amp;$BF434,$C$21:$C$44&amp;$B$21:$B$44,0),MATCH(BH$1,$D$16:$M$16,0))+VLOOKUP($BE434,战斗属性模型!$K$22:$O$24,BH$2,FALSE)*INDEX($BW$3:$CF$578,MATCH($BD434&amp;$BF434&amp;$BG434,$BT$3:$BT$578&amp;$BU$3:$BU$578&amp;$BV$3:$BV$578,0),MATCH(BH$1,$BW$1:$CF$1,0))</f>
        <v>448</v>
      </c>
      <c r="BI434" s="3">
        <f t="array" ref="BI434">INDEX($D$21:$M$44,MATCH($BD434&amp;$BF434,$C$21:$C$44&amp;$B$21:$B$44,0),MATCH(BI$1,$D$16:$M$16,0))+VLOOKUP($BE434,战斗属性模型!$K$22:$O$24,BI$2,FALSE)*INDEX($BW$3:$CF$578,MATCH($BD434&amp;$BF434&amp;$BG434,$BT$3:$BT$578&amp;$BU$3:$BU$578&amp;$BV$3:$BV$578,0),MATCH(BI$1,$BW$1:$CF$1,0))</f>
        <v>0</v>
      </c>
      <c r="BJ434" s="3">
        <f t="array" ref="BJ434">INDEX($D$21:$M$44,MATCH($BD434&amp;$BF434,$C$21:$C$44&amp;$B$21:$B$44,0),MATCH(BJ$1,$D$16:$M$16,0))+VLOOKUP($BE434,战斗属性模型!$K$22:$O$24,BJ$2,FALSE)*INDEX($BW$3:$CF$578,MATCH($BD434&amp;$BF434&amp;$BG434,$BT$3:$BT$578&amp;$BU$3:$BU$578&amp;$BV$3:$BV$578,0),MATCH(BJ$1,$BW$1:$CF$1,0))</f>
        <v>1049.5999999999999</v>
      </c>
      <c r="BK434" s="3">
        <f t="array" ref="BK434">INDEX($D$21:$M$44,MATCH($BD434&amp;$BF434,$C$21:$C$44&amp;$B$21:$B$44,0),MATCH(BK$1,$D$16:$M$16,0))+VLOOKUP($BE434,战斗属性模型!$K$22:$O$24,BK$2,FALSE)*INDEX($BW$3:$CF$578,MATCH($BD434&amp;$BF434&amp;$BG434,$BT$3:$BT$578&amp;$BU$3:$BU$578&amp;$BV$3:$BV$578,0),MATCH(BK$1,$BW$1:$CF$1,0))</f>
        <v>0</v>
      </c>
      <c r="BL434" s="3"/>
      <c r="BM434" s="3"/>
      <c r="BN434" s="3"/>
      <c r="BO434" s="3"/>
      <c r="BP434" s="3"/>
      <c r="BQ434" s="3"/>
      <c r="BT434" t="s">
        <v>421</v>
      </c>
      <c r="BU434">
        <f t="shared" si="177"/>
        <v>6</v>
      </c>
      <c r="BV434" s="1">
        <f t="shared" si="179"/>
        <v>24</v>
      </c>
      <c r="BW434" s="3">
        <f t="array" ref="BW434">INDEX($CI$3:$EP$26,MATCH($BV434,$CH$3:$CH$26,0),MATCH(BW$1&amp;$BU434,$CI$1:$EP$1&amp;$CI$2:$EP$2,0))*VLOOKUP($BT434,$C$17:$M$20,COUNTBLANK($D$15:D$15)+1,FALSE)</f>
        <v>1152</v>
      </c>
      <c r="BX434" s="3">
        <f t="array" ref="BX434">INDEX($CI$3:$EP$26,MATCH($BV434,$CH$3:$CH$26,0),MATCH(BX$1&amp;$BU434,$CI$1:$EP$1&amp;$CI$2:$EP$2,0))*VLOOKUP($BT434,$C$17:$M$20,COUNTBLANK($D$15:E$15)+1,FALSE)</f>
        <v>0</v>
      </c>
      <c r="BY434" s="3">
        <f t="array" ref="BY434">INDEX($CI$3:$EP$26,MATCH($BV434,$CH$3:$CH$26,0),MATCH(BY$1&amp;$BU434,$CI$1:$EP$1&amp;$CI$2:$EP$2,0))*VLOOKUP($BT434,$C$17:$M$20,COUNTBLANK($D$15:F$15)+1,FALSE)</f>
        <v>2304</v>
      </c>
      <c r="BZ434" s="3">
        <f t="array" ref="BZ434">INDEX($CI$3:$EP$26,MATCH($BV434,$CH$3:$CH$26,0),MATCH(BZ$1&amp;$BU434,$CI$1:$EP$1&amp;$CI$2:$EP$2,0))*VLOOKUP($BT434,$C$17:$M$20,COUNTBLANK($D$15:G$15)+1,FALSE)</f>
        <v>0</v>
      </c>
      <c r="CA434" s="3">
        <f t="array" ref="CA434">INDEX($CI$3:$EP$26,MATCH($BV434,$CH$3:$CH$26,0),MATCH(CA$1&amp;$BU434,$CI$1:$EP$1&amp;$CI$2:$EP$2,0))*VLOOKUP($BT434,$C$17:$M$20,COUNTBLANK($D$15:H$15)+1,FALSE)</f>
        <v>0</v>
      </c>
      <c r="CB434" s="3">
        <f t="array" ref="CB434">INDEX($CI$3:$EP$26,MATCH($BV434,$CH$3:$CH$26,0),MATCH(CB$1&amp;$BU434,$CI$1:$EP$1&amp;$CI$2:$EP$2,0))*VLOOKUP($BT434,$C$17:$M$20,COUNTBLANK($D$15:I$15)+1,FALSE)</f>
        <v>0</v>
      </c>
      <c r="CC434" s="3">
        <f t="array" ref="CC434">INDEX($CI$3:$EP$26,MATCH($BV434,$CH$3:$CH$26,0),MATCH(CC$1&amp;$BU434,$CI$1:$EP$1&amp;$CI$2:$EP$2,0))*VLOOKUP($BT434,$C$17:$M$20,COUNTBLANK($D$15:J$15)+1,FALSE)</f>
        <v>0.3600000000000001</v>
      </c>
      <c r="CD434" s="3">
        <f t="array" ref="CD434">INDEX($CI$3:$EP$26,MATCH($BV434,$CH$3:$CH$26,0),MATCH(CD$1&amp;$BU434,$CI$1:$EP$1&amp;$CI$2:$EP$2,0))*VLOOKUP($BT434,$C$17:$M$20,COUNTBLANK($D$15:K$15)+1,FALSE)</f>
        <v>0.3600000000000001</v>
      </c>
      <c r="CE434" s="3">
        <f t="array" ref="CE434">INDEX($CI$3:$EP$26,MATCH($BV434,$CH$3:$CH$26,0),MATCH(CE$1&amp;$BU434,$CI$1:$EP$1&amp;$CI$2:$EP$2,0))*VLOOKUP($BT434,$C$17:$M$20,COUNTBLANK($D$15:L$15)+1,FALSE)</f>
        <v>0</v>
      </c>
      <c r="CF434" s="3">
        <f t="array" ref="CF434">INDEX($CI$3:$EP$26,MATCH($BV434,$CH$3:$CH$26,0),MATCH(CF$1&amp;$BU434,$CI$1:$EP$1&amp;$CI$2:$EP$2,0))*VLOOKUP($BT434,$C$17:$M$20,COUNTBLANK($D$15:M$15)+1,FALSE)</f>
        <v>0</v>
      </c>
    </row>
    <row r="435" spans="56:84" x14ac:dyDescent="0.2">
      <c r="BD435" t="s">
        <v>421</v>
      </c>
      <c r="BE435">
        <v>1</v>
      </c>
      <c r="BF435">
        <f t="shared" si="178"/>
        <v>4</v>
      </c>
      <c r="BG435" s="1">
        <f t="shared" si="180"/>
        <v>1</v>
      </c>
      <c r="BH435" s="3">
        <f t="array" ref="BH435">INDEX($D$21:$M$44,MATCH($BD435&amp;$BF435,$C$21:$C$44&amp;$B$21:$B$44,0),MATCH(BH$1,$D$16:$M$16,0))+VLOOKUP($BE435,战斗属性模型!$K$22:$O$24,BH$2,FALSE)*INDEX($BW$3:$CF$578,MATCH($BD435&amp;$BF435&amp;$BG435,$BT$3:$BT$578&amp;$BU$3:$BU$578&amp;$BV$3:$BV$578,0),MATCH(BH$1,$BW$1:$CF$1,0))</f>
        <v>100</v>
      </c>
      <c r="BI435" s="3">
        <f t="array" ref="BI435">INDEX($D$21:$M$44,MATCH($BD435&amp;$BF435,$C$21:$C$44&amp;$B$21:$B$44,0),MATCH(BI$1,$D$16:$M$16,0))+VLOOKUP($BE435,战斗属性模型!$K$22:$O$24,BI$2,FALSE)*INDEX($BW$3:$CF$578,MATCH($BD435&amp;$BF435&amp;$BG435,$BT$3:$BT$578&amp;$BU$3:$BU$578&amp;$BV$3:$BV$578,0),MATCH(BI$1,$BW$1:$CF$1,0))</f>
        <v>0</v>
      </c>
      <c r="BJ435" s="3">
        <f t="array" ref="BJ435">INDEX($D$21:$M$44,MATCH($BD435&amp;$BF435,$C$21:$C$44&amp;$B$21:$B$44,0),MATCH(BJ$1,$D$16:$M$16,0))+VLOOKUP($BE435,战斗属性模型!$K$22:$O$24,BJ$2,FALSE)*INDEX($BW$3:$CF$578,MATCH($BD435&amp;$BF435&amp;$BG435,$BT$3:$BT$578&amp;$BU$3:$BU$578&amp;$BV$3:$BV$578,0),MATCH(BJ$1,$BW$1:$CF$1,0))</f>
        <v>208</v>
      </c>
      <c r="BK435" s="3">
        <f t="array" ref="BK435">INDEX($D$21:$M$44,MATCH($BD435&amp;$BF435,$C$21:$C$44&amp;$B$21:$B$44,0),MATCH(BK$1,$D$16:$M$16,0))+VLOOKUP($BE435,战斗属性模型!$K$22:$O$24,BK$2,FALSE)*INDEX($BW$3:$CF$578,MATCH($BD435&amp;$BF435&amp;$BG435,$BT$3:$BT$578&amp;$BU$3:$BU$578&amp;$BV$3:$BV$578,0),MATCH(BK$1,$BW$1:$CF$1,0))</f>
        <v>0</v>
      </c>
      <c r="BL435" s="3"/>
      <c r="BM435" s="3"/>
      <c r="BN435" s="3"/>
      <c r="BO435" s="3"/>
      <c r="BP435" s="3"/>
      <c r="BQ435" s="3"/>
      <c r="BT435" t="s">
        <v>422</v>
      </c>
      <c r="BU435">
        <f t="shared" si="177"/>
        <v>1</v>
      </c>
      <c r="BV435" s="1">
        <f t="shared" si="179"/>
        <v>1</v>
      </c>
      <c r="BW435" s="3">
        <f t="array" ref="BW435">INDEX($CI$3:$EP$26,MATCH($BV435,$CH$3:$CH$26,0),MATCH(BW$1&amp;$BU435,$CI$1:$EP$1&amp;$CI$2:$EP$2,0))*VLOOKUP($BT435,$C$17:$M$20,COUNTBLANK($D$15:D$15)+1,FALSE)</f>
        <v>8</v>
      </c>
      <c r="BX435" s="3">
        <f t="array" ref="BX435">INDEX($CI$3:$EP$26,MATCH($BV435,$CH$3:$CH$26,0),MATCH(BX$1&amp;$BU435,$CI$1:$EP$1&amp;$CI$2:$EP$2,0))*VLOOKUP($BT435,$C$17:$M$20,COUNTBLANK($D$15:E$15)+1,FALSE)</f>
        <v>0</v>
      </c>
      <c r="BY435" s="3">
        <f t="array" ref="BY435">INDEX($CI$3:$EP$26,MATCH($BV435,$CH$3:$CH$26,0),MATCH(BY$1&amp;$BU435,$CI$1:$EP$1&amp;$CI$2:$EP$2,0))*VLOOKUP($BT435,$C$17:$M$20,COUNTBLANK($D$15:F$15)+1,FALSE)</f>
        <v>0</v>
      </c>
      <c r="BZ435" s="3">
        <f t="array" ref="BZ435">INDEX($CI$3:$EP$26,MATCH($BV435,$CH$3:$CH$26,0),MATCH(BZ$1&amp;$BU435,$CI$1:$EP$1&amp;$CI$2:$EP$2,0))*VLOOKUP($BT435,$C$17:$M$20,COUNTBLANK($D$15:G$15)+1,FALSE)</f>
        <v>16</v>
      </c>
      <c r="CA435" s="3">
        <f t="array" ref="CA435">INDEX($CI$3:$EP$26,MATCH($BV435,$CH$3:$CH$26,0),MATCH(CA$1&amp;$BU435,$CI$1:$EP$1&amp;$CI$2:$EP$2,0))*VLOOKUP($BT435,$C$17:$M$20,COUNTBLANK($D$15:H$15)+1,FALSE)</f>
        <v>0</v>
      </c>
      <c r="CB435" s="3">
        <f t="array" ref="CB435">INDEX($CI$3:$EP$26,MATCH($BV435,$CH$3:$CH$26,0),MATCH(CB$1&amp;$BU435,$CI$1:$EP$1&amp;$CI$2:$EP$2,0))*VLOOKUP($BT435,$C$17:$M$20,COUNTBLANK($D$15:I$15)+1,FALSE)</f>
        <v>0</v>
      </c>
      <c r="CC435" s="3">
        <f t="array" ref="CC435">INDEX($CI$3:$EP$26,MATCH($BV435,$CH$3:$CH$26,0),MATCH(CC$1&amp;$BU435,$CI$1:$EP$1&amp;$CI$2:$EP$2,0))*VLOOKUP($BT435,$C$17:$M$20,COUNTBLANK($D$15:J$15)+1,FALSE)</f>
        <v>0</v>
      </c>
      <c r="CD435" s="3">
        <f t="array" ref="CD435">INDEX($CI$3:$EP$26,MATCH($BV435,$CH$3:$CH$26,0),MATCH(CD$1&amp;$BU435,$CI$1:$EP$1&amp;$CI$2:$EP$2,0))*VLOOKUP($BT435,$C$17:$M$20,COUNTBLANK($D$15:K$15)+1,FALSE)</f>
        <v>0</v>
      </c>
      <c r="CE435" s="3">
        <f t="array" ref="CE435">INDEX($CI$3:$EP$26,MATCH($BV435,$CH$3:$CH$26,0),MATCH(CE$1&amp;$BU435,$CI$1:$EP$1&amp;$CI$2:$EP$2,0))*VLOOKUP($BT435,$C$17:$M$20,COUNTBLANK($D$15:L$15)+1,FALSE)</f>
        <v>0</v>
      </c>
      <c r="CF435" s="3">
        <f t="array" ref="CF435">INDEX($CI$3:$EP$26,MATCH($BV435,$CH$3:$CH$26,0),MATCH(CF$1&amp;$BU435,$CI$1:$EP$1&amp;$CI$2:$EP$2,0))*VLOOKUP($BT435,$C$17:$M$20,COUNTBLANK($D$15:M$15)+1,FALSE)</f>
        <v>0</v>
      </c>
    </row>
    <row r="436" spans="56:84" x14ac:dyDescent="0.2">
      <c r="BD436" t="s">
        <v>421</v>
      </c>
      <c r="BE436">
        <v>1</v>
      </c>
      <c r="BF436">
        <f t="shared" si="178"/>
        <v>4</v>
      </c>
      <c r="BG436" s="1">
        <f t="shared" si="180"/>
        <v>2</v>
      </c>
      <c r="BH436" s="3">
        <f t="array" ref="BH436">INDEX($D$21:$M$44,MATCH($BD436&amp;$BF436,$C$21:$C$44&amp;$B$21:$B$44,0),MATCH(BH$1,$D$16:$M$16,0))+VLOOKUP($BE436,战斗属性模型!$K$22:$O$24,BH$2,FALSE)*INDEX($BW$3:$CF$578,MATCH($BD436&amp;$BF436&amp;$BG436,$BT$3:$BT$578&amp;$BU$3:$BU$578&amp;$BV$3:$BV$578,0),MATCH(BH$1,$BW$1:$CF$1,0))</f>
        <v>120</v>
      </c>
      <c r="BI436" s="3">
        <f t="array" ref="BI436">INDEX($D$21:$M$44,MATCH($BD436&amp;$BF436,$C$21:$C$44&amp;$B$21:$B$44,0),MATCH(BI$1,$D$16:$M$16,0))+VLOOKUP($BE436,战斗属性模型!$K$22:$O$24,BI$2,FALSE)*INDEX($BW$3:$CF$578,MATCH($BD436&amp;$BF436&amp;$BG436,$BT$3:$BT$578&amp;$BU$3:$BU$578&amp;$BV$3:$BV$578,0),MATCH(BI$1,$BW$1:$CF$1,0))</f>
        <v>0</v>
      </c>
      <c r="BJ436" s="3">
        <f t="array" ref="BJ436">INDEX($D$21:$M$44,MATCH($BD436&amp;$BF436,$C$21:$C$44&amp;$B$21:$B$44,0),MATCH(BJ$1,$D$16:$M$16,0))+VLOOKUP($BE436,战斗属性模型!$K$22:$O$24,BJ$2,FALSE)*INDEX($BW$3:$CF$578,MATCH($BD436&amp;$BF436&amp;$BG436,$BT$3:$BT$578&amp;$BU$3:$BU$578&amp;$BV$3:$BV$578,0),MATCH(BJ$1,$BW$1:$CF$1,0))</f>
        <v>256</v>
      </c>
      <c r="BK436" s="3">
        <f t="array" ref="BK436">INDEX($D$21:$M$44,MATCH($BD436&amp;$BF436,$C$21:$C$44&amp;$B$21:$B$44,0),MATCH(BK$1,$D$16:$M$16,0))+VLOOKUP($BE436,战斗属性模型!$K$22:$O$24,BK$2,FALSE)*INDEX($BW$3:$CF$578,MATCH($BD436&amp;$BF436&amp;$BG436,$BT$3:$BT$578&amp;$BU$3:$BU$578&amp;$BV$3:$BV$578,0),MATCH(BK$1,$BW$1:$CF$1,0))</f>
        <v>0</v>
      </c>
      <c r="BL436" s="3"/>
      <c r="BM436" s="3"/>
      <c r="BN436" s="3"/>
      <c r="BO436" s="3"/>
      <c r="BP436" s="3"/>
      <c r="BQ436" s="3"/>
      <c r="BT436" t="s">
        <v>422</v>
      </c>
      <c r="BU436">
        <f t="shared" si="177"/>
        <v>1</v>
      </c>
      <c r="BV436" s="1">
        <f t="shared" si="179"/>
        <v>2</v>
      </c>
      <c r="BW436" s="3">
        <f t="array" ref="BW436">INDEX($CI$3:$EP$26,MATCH($BV436,$CH$3:$CH$26,0),MATCH(BW$1&amp;$BU436,$CI$1:$EP$1&amp;$CI$2:$EP$2,0))*VLOOKUP($BT436,$C$17:$M$20,COUNTBLANK($D$15:D$15)+1,FALSE)</f>
        <v>16</v>
      </c>
      <c r="BX436" s="3">
        <f t="array" ref="BX436">INDEX($CI$3:$EP$26,MATCH($BV436,$CH$3:$CH$26,0),MATCH(BX$1&amp;$BU436,$CI$1:$EP$1&amp;$CI$2:$EP$2,0))*VLOOKUP($BT436,$C$17:$M$20,COUNTBLANK($D$15:E$15)+1,FALSE)</f>
        <v>0</v>
      </c>
      <c r="BY436" s="3">
        <f t="array" ref="BY436">INDEX($CI$3:$EP$26,MATCH($BV436,$CH$3:$CH$26,0),MATCH(BY$1&amp;$BU436,$CI$1:$EP$1&amp;$CI$2:$EP$2,0))*VLOOKUP($BT436,$C$17:$M$20,COUNTBLANK($D$15:F$15)+1,FALSE)</f>
        <v>0</v>
      </c>
      <c r="BZ436" s="3">
        <f t="array" ref="BZ436">INDEX($CI$3:$EP$26,MATCH($BV436,$CH$3:$CH$26,0),MATCH(BZ$1&amp;$BU436,$CI$1:$EP$1&amp;$CI$2:$EP$2,0))*VLOOKUP($BT436,$C$17:$M$20,COUNTBLANK($D$15:G$15)+1,FALSE)</f>
        <v>32</v>
      </c>
      <c r="CA436" s="3">
        <f t="array" ref="CA436">INDEX($CI$3:$EP$26,MATCH($BV436,$CH$3:$CH$26,0),MATCH(CA$1&amp;$BU436,$CI$1:$EP$1&amp;$CI$2:$EP$2,0))*VLOOKUP($BT436,$C$17:$M$20,COUNTBLANK($D$15:H$15)+1,FALSE)</f>
        <v>0</v>
      </c>
      <c r="CB436" s="3">
        <f t="array" ref="CB436">INDEX($CI$3:$EP$26,MATCH($BV436,$CH$3:$CH$26,0),MATCH(CB$1&amp;$BU436,$CI$1:$EP$1&amp;$CI$2:$EP$2,0))*VLOOKUP($BT436,$C$17:$M$20,COUNTBLANK($D$15:I$15)+1,FALSE)</f>
        <v>0</v>
      </c>
      <c r="CC436" s="3">
        <f t="array" ref="CC436">INDEX($CI$3:$EP$26,MATCH($BV436,$CH$3:$CH$26,0),MATCH(CC$1&amp;$BU436,$CI$1:$EP$1&amp;$CI$2:$EP$2,0))*VLOOKUP($BT436,$C$17:$M$20,COUNTBLANK($D$15:J$15)+1,FALSE)</f>
        <v>0</v>
      </c>
      <c r="CD436" s="3">
        <f t="array" ref="CD436">INDEX($CI$3:$EP$26,MATCH($BV436,$CH$3:$CH$26,0),MATCH(CD$1&amp;$BU436,$CI$1:$EP$1&amp;$CI$2:$EP$2,0))*VLOOKUP($BT436,$C$17:$M$20,COUNTBLANK($D$15:K$15)+1,FALSE)</f>
        <v>0</v>
      </c>
      <c r="CE436" s="3">
        <f t="array" ref="CE436">INDEX($CI$3:$EP$26,MATCH($BV436,$CH$3:$CH$26,0),MATCH(CE$1&amp;$BU436,$CI$1:$EP$1&amp;$CI$2:$EP$2,0))*VLOOKUP($BT436,$C$17:$M$20,COUNTBLANK($D$15:L$15)+1,FALSE)</f>
        <v>0</v>
      </c>
      <c r="CF436" s="3">
        <f t="array" ref="CF436">INDEX($CI$3:$EP$26,MATCH($BV436,$CH$3:$CH$26,0),MATCH(CF$1&amp;$BU436,$CI$1:$EP$1&amp;$CI$2:$EP$2,0))*VLOOKUP($BT436,$C$17:$M$20,COUNTBLANK($D$15:M$15)+1,FALSE)</f>
        <v>0</v>
      </c>
    </row>
    <row r="437" spans="56:84" x14ac:dyDescent="0.2">
      <c r="BD437" t="s">
        <v>421</v>
      </c>
      <c r="BE437">
        <v>1</v>
      </c>
      <c r="BF437">
        <f t="shared" si="178"/>
        <v>4</v>
      </c>
      <c r="BG437" s="1">
        <f t="shared" si="180"/>
        <v>3</v>
      </c>
      <c r="BH437" s="3">
        <f t="array" ref="BH437">INDEX($D$21:$M$44,MATCH($BD437&amp;$BF437,$C$21:$C$44&amp;$B$21:$B$44,0),MATCH(BH$1,$D$16:$M$16,0))+VLOOKUP($BE437,战斗属性模型!$K$22:$O$24,BH$2,FALSE)*INDEX($BW$3:$CF$578,MATCH($BD437&amp;$BF437&amp;$BG437,$BT$3:$BT$578&amp;$BU$3:$BU$578&amp;$BV$3:$BV$578,0),MATCH(BH$1,$BW$1:$CF$1,0))</f>
        <v>140</v>
      </c>
      <c r="BI437" s="3">
        <f t="array" ref="BI437">INDEX($D$21:$M$44,MATCH($BD437&amp;$BF437,$C$21:$C$44&amp;$B$21:$B$44,0),MATCH(BI$1,$D$16:$M$16,0))+VLOOKUP($BE437,战斗属性模型!$K$22:$O$24,BI$2,FALSE)*INDEX($BW$3:$CF$578,MATCH($BD437&amp;$BF437&amp;$BG437,$BT$3:$BT$578&amp;$BU$3:$BU$578&amp;$BV$3:$BV$578,0),MATCH(BI$1,$BW$1:$CF$1,0))</f>
        <v>0</v>
      </c>
      <c r="BJ437" s="3">
        <f t="array" ref="BJ437">INDEX($D$21:$M$44,MATCH($BD437&amp;$BF437,$C$21:$C$44&amp;$B$21:$B$44,0),MATCH(BJ$1,$D$16:$M$16,0))+VLOOKUP($BE437,战斗属性模型!$K$22:$O$24,BJ$2,FALSE)*INDEX($BW$3:$CF$578,MATCH($BD437&amp;$BF437&amp;$BG437,$BT$3:$BT$578&amp;$BU$3:$BU$578&amp;$BV$3:$BV$578,0),MATCH(BJ$1,$BW$1:$CF$1,0))</f>
        <v>304</v>
      </c>
      <c r="BK437" s="3">
        <f t="array" ref="BK437">INDEX($D$21:$M$44,MATCH($BD437&amp;$BF437,$C$21:$C$44&amp;$B$21:$B$44,0),MATCH(BK$1,$D$16:$M$16,0))+VLOOKUP($BE437,战斗属性模型!$K$22:$O$24,BK$2,FALSE)*INDEX($BW$3:$CF$578,MATCH($BD437&amp;$BF437&amp;$BG437,$BT$3:$BT$578&amp;$BU$3:$BU$578&amp;$BV$3:$BV$578,0),MATCH(BK$1,$BW$1:$CF$1,0))</f>
        <v>0</v>
      </c>
      <c r="BL437" s="3"/>
      <c r="BM437" s="3"/>
      <c r="BN437" s="3"/>
      <c r="BO437" s="3"/>
      <c r="BP437" s="3"/>
      <c r="BQ437" s="3"/>
      <c r="BT437" t="s">
        <v>422</v>
      </c>
      <c r="BU437">
        <f t="shared" si="177"/>
        <v>1</v>
      </c>
      <c r="BV437" s="1">
        <f t="shared" si="179"/>
        <v>3</v>
      </c>
      <c r="BW437" s="3">
        <f t="array" ref="BW437">INDEX($CI$3:$EP$26,MATCH($BV437,$CH$3:$CH$26,0),MATCH(BW$1&amp;$BU437,$CI$1:$EP$1&amp;$CI$2:$EP$2,0))*VLOOKUP($BT437,$C$17:$M$20,COUNTBLANK($D$15:D$15)+1,FALSE)</f>
        <v>24</v>
      </c>
      <c r="BX437" s="3">
        <f t="array" ref="BX437">INDEX($CI$3:$EP$26,MATCH($BV437,$CH$3:$CH$26,0),MATCH(BX$1&amp;$BU437,$CI$1:$EP$1&amp;$CI$2:$EP$2,0))*VLOOKUP($BT437,$C$17:$M$20,COUNTBLANK($D$15:E$15)+1,FALSE)</f>
        <v>0</v>
      </c>
      <c r="BY437" s="3">
        <f t="array" ref="BY437">INDEX($CI$3:$EP$26,MATCH($BV437,$CH$3:$CH$26,0),MATCH(BY$1&amp;$BU437,$CI$1:$EP$1&amp;$CI$2:$EP$2,0))*VLOOKUP($BT437,$C$17:$M$20,COUNTBLANK($D$15:F$15)+1,FALSE)</f>
        <v>0</v>
      </c>
      <c r="BZ437" s="3">
        <f t="array" ref="BZ437">INDEX($CI$3:$EP$26,MATCH($BV437,$CH$3:$CH$26,0),MATCH(BZ$1&amp;$BU437,$CI$1:$EP$1&amp;$CI$2:$EP$2,0))*VLOOKUP($BT437,$C$17:$M$20,COUNTBLANK($D$15:G$15)+1,FALSE)</f>
        <v>48</v>
      </c>
      <c r="CA437" s="3">
        <f t="array" ref="CA437">INDEX($CI$3:$EP$26,MATCH($BV437,$CH$3:$CH$26,0),MATCH(CA$1&amp;$BU437,$CI$1:$EP$1&amp;$CI$2:$EP$2,0))*VLOOKUP($BT437,$C$17:$M$20,COUNTBLANK($D$15:H$15)+1,FALSE)</f>
        <v>0</v>
      </c>
      <c r="CB437" s="3">
        <f t="array" ref="CB437">INDEX($CI$3:$EP$26,MATCH($BV437,$CH$3:$CH$26,0),MATCH(CB$1&amp;$BU437,$CI$1:$EP$1&amp;$CI$2:$EP$2,0))*VLOOKUP($BT437,$C$17:$M$20,COUNTBLANK($D$15:I$15)+1,FALSE)</f>
        <v>0</v>
      </c>
      <c r="CC437" s="3">
        <f t="array" ref="CC437">INDEX($CI$3:$EP$26,MATCH($BV437,$CH$3:$CH$26,0),MATCH(CC$1&amp;$BU437,$CI$1:$EP$1&amp;$CI$2:$EP$2,0))*VLOOKUP($BT437,$C$17:$M$20,COUNTBLANK($D$15:J$15)+1,FALSE)</f>
        <v>0</v>
      </c>
      <c r="CD437" s="3">
        <f t="array" ref="CD437">INDEX($CI$3:$EP$26,MATCH($BV437,$CH$3:$CH$26,0),MATCH(CD$1&amp;$BU437,$CI$1:$EP$1&amp;$CI$2:$EP$2,0))*VLOOKUP($BT437,$C$17:$M$20,COUNTBLANK($D$15:K$15)+1,FALSE)</f>
        <v>0</v>
      </c>
      <c r="CE437" s="3">
        <f t="array" ref="CE437">INDEX($CI$3:$EP$26,MATCH($BV437,$CH$3:$CH$26,0),MATCH(CE$1&amp;$BU437,$CI$1:$EP$1&amp;$CI$2:$EP$2,0))*VLOOKUP($BT437,$C$17:$M$20,COUNTBLANK($D$15:L$15)+1,FALSE)</f>
        <v>0</v>
      </c>
      <c r="CF437" s="3">
        <f t="array" ref="CF437">INDEX($CI$3:$EP$26,MATCH($BV437,$CH$3:$CH$26,0),MATCH(CF$1&amp;$BU437,$CI$1:$EP$1&amp;$CI$2:$EP$2,0))*VLOOKUP($BT437,$C$17:$M$20,COUNTBLANK($D$15:M$15)+1,FALSE)</f>
        <v>0</v>
      </c>
    </row>
    <row r="438" spans="56:84" x14ac:dyDescent="0.2">
      <c r="BD438" t="s">
        <v>421</v>
      </c>
      <c r="BE438">
        <v>1</v>
      </c>
      <c r="BF438">
        <f t="shared" si="178"/>
        <v>4</v>
      </c>
      <c r="BG438" s="1">
        <f t="shared" si="180"/>
        <v>4</v>
      </c>
      <c r="BH438" s="3">
        <f t="array" ref="BH438">INDEX($D$21:$M$44,MATCH($BD438&amp;$BF438,$C$21:$C$44&amp;$B$21:$B$44,0),MATCH(BH$1,$D$16:$M$16,0))+VLOOKUP($BE438,战斗属性模型!$K$22:$O$24,BH$2,FALSE)*INDEX($BW$3:$CF$578,MATCH($BD438&amp;$BF438&amp;$BG438,$BT$3:$BT$578&amp;$BU$3:$BU$578&amp;$BV$3:$BV$578,0),MATCH(BH$1,$BW$1:$CF$1,0))</f>
        <v>160</v>
      </c>
      <c r="BI438" s="3">
        <f t="array" ref="BI438">INDEX($D$21:$M$44,MATCH($BD438&amp;$BF438,$C$21:$C$44&amp;$B$21:$B$44,0),MATCH(BI$1,$D$16:$M$16,0))+VLOOKUP($BE438,战斗属性模型!$K$22:$O$24,BI$2,FALSE)*INDEX($BW$3:$CF$578,MATCH($BD438&amp;$BF438&amp;$BG438,$BT$3:$BT$578&amp;$BU$3:$BU$578&amp;$BV$3:$BV$578,0),MATCH(BI$1,$BW$1:$CF$1,0))</f>
        <v>0</v>
      </c>
      <c r="BJ438" s="3">
        <f t="array" ref="BJ438">INDEX($D$21:$M$44,MATCH($BD438&amp;$BF438,$C$21:$C$44&amp;$B$21:$B$44,0),MATCH(BJ$1,$D$16:$M$16,0))+VLOOKUP($BE438,战斗属性模型!$K$22:$O$24,BJ$2,FALSE)*INDEX($BW$3:$CF$578,MATCH($BD438&amp;$BF438&amp;$BG438,$BT$3:$BT$578&amp;$BU$3:$BU$578&amp;$BV$3:$BV$578,0),MATCH(BJ$1,$BW$1:$CF$1,0))</f>
        <v>352</v>
      </c>
      <c r="BK438" s="3">
        <f t="array" ref="BK438">INDEX($D$21:$M$44,MATCH($BD438&amp;$BF438,$C$21:$C$44&amp;$B$21:$B$44,0),MATCH(BK$1,$D$16:$M$16,0))+VLOOKUP($BE438,战斗属性模型!$K$22:$O$24,BK$2,FALSE)*INDEX($BW$3:$CF$578,MATCH($BD438&amp;$BF438&amp;$BG438,$BT$3:$BT$578&amp;$BU$3:$BU$578&amp;$BV$3:$BV$578,0),MATCH(BK$1,$BW$1:$CF$1,0))</f>
        <v>0</v>
      </c>
      <c r="BL438" s="3"/>
      <c r="BM438" s="3"/>
      <c r="BN438" s="3"/>
      <c r="BO438" s="3"/>
      <c r="BP438" s="3"/>
      <c r="BQ438" s="3"/>
      <c r="BT438" t="s">
        <v>422</v>
      </c>
      <c r="BU438">
        <f t="shared" si="177"/>
        <v>1</v>
      </c>
      <c r="BV438" s="1">
        <f t="shared" si="179"/>
        <v>4</v>
      </c>
      <c r="BW438" s="3">
        <f t="array" ref="BW438">INDEX($CI$3:$EP$26,MATCH($BV438,$CH$3:$CH$26,0),MATCH(BW$1&amp;$BU438,$CI$1:$EP$1&amp;$CI$2:$EP$2,0))*VLOOKUP($BT438,$C$17:$M$20,COUNTBLANK($D$15:D$15)+1,FALSE)</f>
        <v>32</v>
      </c>
      <c r="BX438" s="3">
        <f t="array" ref="BX438">INDEX($CI$3:$EP$26,MATCH($BV438,$CH$3:$CH$26,0),MATCH(BX$1&amp;$BU438,$CI$1:$EP$1&amp;$CI$2:$EP$2,0))*VLOOKUP($BT438,$C$17:$M$20,COUNTBLANK($D$15:E$15)+1,FALSE)</f>
        <v>0</v>
      </c>
      <c r="BY438" s="3">
        <f t="array" ref="BY438">INDEX($CI$3:$EP$26,MATCH($BV438,$CH$3:$CH$26,0),MATCH(BY$1&amp;$BU438,$CI$1:$EP$1&amp;$CI$2:$EP$2,0))*VLOOKUP($BT438,$C$17:$M$20,COUNTBLANK($D$15:F$15)+1,FALSE)</f>
        <v>0</v>
      </c>
      <c r="BZ438" s="3">
        <f t="array" ref="BZ438">INDEX($CI$3:$EP$26,MATCH($BV438,$CH$3:$CH$26,0),MATCH(BZ$1&amp;$BU438,$CI$1:$EP$1&amp;$CI$2:$EP$2,0))*VLOOKUP($BT438,$C$17:$M$20,COUNTBLANK($D$15:G$15)+1,FALSE)</f>
        <v>64</v>
      </c>
      <c r="CA438" s="3">
        <f t="array" ref="CA438">INDEX($CI$3:$EP$26,MATCH($BV438,$CH$3:$CH$26,0),MATCH(CA$1&amp;$BU438,$CI$1:$EP$1&amp;$CI$2:$EP$2,0))*VLOOKUP($BT438,$C$17:$M$20,COUNTBLANK($D$15:H$15)+1,FALSE)</f>
        <v>0</v>
      </c>
      <c r="CB438" s="3">
        <f t="array" ref="CB438">INDEX($CI$3:$EP$26,MATCH($BV438,$CH$3:$CH$26,0),MATCH(CB$1&amp;$BU438,$CI$1:$EP$1&amp;$CI$2:$EP$2,0))*VLOOKUP($BT438,$C$17:$M$20,COUNTBLANK($D$15:I$15)+1,FALSE)</f>
        <v>0</v>
      </c>
      <c r="CC438" s="3">
        <f t="array" ref="CC438">INDEX($CI$3:$EP$26,MATCH($BV438,$CH$3:$CH$26,0),MATCH(CC$1&amp;$BU438,$CI$1:$EP$1&amp;$CI$2:$EP$2,0))*VLOOKUP($BT438,$C$17:$M$20,COUNTBLANK($D$15:J$15)+1,FALSE)</f>
        <v>0</v>
      </c>
      <c r="CD438" s="3">
        <f t="array" ref="CD438">INDEX($CI$3:$EP$26,MATCH($BV438,$CH$3:$CH$26,0),MATCH(CD$1&amp;$BU438,$CI$1:$EP$1&amp;$CI$2:$EP$2,0))*VLOOKUP($BT438,$C$17:$M$20,COUNTBLANK($D$15:K$15)+1,FALSE)</f>
        <v>0</v>
      </c>
      <c r="CE438" s="3">
        <f t="array" ref="CE438">INDEX($CI$3:$EP$26,MATCH($BV438,$CH$3:$CH$26,0),MATCH(CE$1&amp;$BU438,$CI$1:$EP$1&amp;$CI$2:$EP$2,0))*VLOOKUP($BT438,$C$17:$M$20,COUNTBLANK($D$15:L$15)+1,FALSE)</f>
        <v>5.0000000000000001E-3</v>
      </c>
      <c r="CF438" s="3">
        <f t="array" ref="CF438">INDEX($CI$3:$EP$26,MATCH($BV438,$CH$3:$CH$26,0),MATCH(CF$1&amp;$BU438,$CI$1:$EP$1&amp;$CI$2:$EP$2,0))*VLOOKUP($BT438,$C$17:$M$20,COUNTBLANK($D$15:M$15)+1,FALSE)</f>
        <v>0</v>
      </c>
    </row>
    <row r="439" spans="56:84" x14ac:dyDescent="0.2">
      <c r="BD439" t="s">
        <v>421</v>
      </c>
      <c r="BE439">
        <v>1</v>
      </c>
      <c r="BF439">
        <f t="shared" si="178"/>
        <v>4</v>
      </c>
      <c r="BG439" s="1">
        <f t="shared" si="180"/>
        <v>5</v>
      </c>
      <c r="BH439" s="3">
        <f t="array" ref="BH439">INDEX($D$21:$M$44,MATCH($BD439&amp;$BF439,$C$21:$C$44&amp;$B$21:$B$44,0),MATCH(BH$1,$D$16:$M$16,0))+VLOOKUP($BE439,战斗属性模型!$K$22:$O$24,BH$2,FALSE)*INDEX($BW$3:$CF$578,MATCH($BD439&amp;$BF439&amp;$BG439,$BT$3:$BT$578&amp;$BU$3:$BU$578&amp;$BV$3:$BV$578,0),MATCH(BH$1,$BW$1:$CF$1,0))</f>
        <v>180</v>
      </c>
      <c r="BI439" s="3">
        <f t="array" ref="BI439">INDEX($D$21:$M$44,MATCH($BD439&amp;$BF439,$C$21:$C$44&amp;$B$21:$B$44,0),MATCH(BI$1,$D$16:$M$16,0))+VLOOKUP($BE439,战斗属性模型!$K$22:$O$24,BI$2,FALSE)*INDEX($BW$3:$CF$578,MATCH($BD439&amp;$BF439&amp;$BG439,$BT$3:$BT$578&amp;$BU$3:$BU$578&amp;$BV$3:$BV$578,0),MATCH(BI$1,$BW$1:$CF$1,0))</f>
        <v>0</v>
      </c>
      <c r="BJ439" s="3">
        <f t="array" ref="BJ439">INDEX($D$21:$M$44,MATCH($BD439&amp;$BF439,$C$21:$C$44&amp;$B$21:$B$44,0),MATCH(BJ$1,$D$16:$M$16,0))+VLOOKUP($BE439,战斗属性模型!$K$22:$O$24,BJ$2,FALSE)*INDEX($BW$3:$CF$578,MATCH($BD439&amp;$BF439&amp;$BG439,$BT$3:$BT$578&amp;$BU$3:$BU$578&amp;$BV$3:$BV$578,0),MATCH(BJ$1,$BW$1:$CF$1,0))</f>
        <v>400</v>
      </c>
      <c r="BK439" s="3">
        <f t="array" ref="BK439">INDEX($D$21:$M$44,MATCH($BD439&amp;$BF439,$C$21:$C$44&amp;$B$21:$B$44,0),MATCH(BK$1,$D$16:$M$16,0))+VLOOKUP($BE439,战斗属性模型!$K$22:$O$24,BK$2,FALSE)*INDEX($BW$3:$CF$578,MATCH($BD439&amp;$BF439&amp;$BG439,$BT$3:$BT$578&amp;$BU$3:$BU$578&amp;$BV$3:$BV$578,0),MATCH(BK$1,$BW$1:$CF$1,0))</f>
        <v>0</v>
      </c>
      <c r="BL439" s="3"/>
      <c r="BM439" s="3"/>
      <c r="BN439" s="3"/>
      <c r="BO439" s="3"/>
      <c r="BP439" s="3"/>
      <c r="BQ439" s="3"/>
      <c r="BT439" t="s">
        <v>422</v>
      </c>
      <c r="BU439">
        <f t="shared" si="177"/>
        <v>1</v>
      </c>
      <c r="BV439" s="1">
        <f t="shared" si="179"/>
        <v>5</v>
      </c>
      <c r="BW439" s="3">
        <f t="array" ref="BW439">INDEX($CI$3:$EP$26,MATCH($BV439,$CH$3:$CH$26,0),MATCH(BW$1&amp;$BU439,$CI$1:$EP$1&amp;$CI$2:$EP$2,0))*VLOOKUP($BT439,$C$17:$M$20,COUNTBLANK($D$15:D$15)+1,FALSE)</f>
        <v>40</v>
      </c>
      <c r="BX439" s="3">
        <f t="array" ref="BX439">INDEX($CI$3:$EP$26,MATCH($BV439,$CH$3:$CH$26,0),MATCH(BX$1&amp;$BU439,$CI$1:$EP$1&amp;$CI$2:$EP$2,0))*VLOOKUP($BT439,$C$17:$M$20,COUNTBLANK($D$15:E$15)+1,FALSE)</f>
        <v>0</v>
      </c>
      <c r="BY439" s="3">
        <f t="array" ref="BY439">INDEX($CI$3:$EP$26,MATCH($BV439,$CH$3:$CH$26,0),MATCH(BY$1&amp;$BU439,$CI$1:$EP$1&amp;$CI$2:$EP$2,0))*VLOOKUP($BT439,$C$17:$M$20,COUNTBLANK($D$15:F$15)+1,FALSE)</f>
        <v>0</v>
      </c>
      <c r="BZ439" s="3">
        <f t="array" ref="BZ439">INDEX($CI$3:$EP$26,MATCH($BV439,$CH$3:$CH$26,0),MATCH(BZ$1&amp;$BU439,$CI$1:$EP$1&amp;$CI$2:$EP$2,0))*VLOOKUP($BT439,$C$17:$M$20,COUNTBLANK($D$15:G$15)+1,FALSE)</f>
        <v>80</v>
      </c>
      <c r="CA439" s="3">
        <f t="array" ref="CA439">INDEX($CI$3:$EP$26,MATCH($BV439,$CH$3:$CH$26,0),MATCH(CA$1&amp;$BU439,$CI$1:$EP$1&amp;$CI$2:$EP$2,0))*VLOOKUP($BT439,$C$17:$M$20,COUNTBLANK($D$15:H$15)+1,FALSE)</f>
        <v>0</v>
      </c>
      <c r="CB439" s="3">
        <f t="array" ref="CB439">INDEX($CI$3:$EP$26,MATCH($BV439,$CH$3:$CH$26,0),MATCH(CB$1&amp;$BU439,$CI$1:$EP$1&amp;$CI$2:$EP$2,0))*VLOOKUP($BT439,$C$17:$M$20,COUNTBLANK($D$15:I$15)+1,FALSE)</f>
        <v>0</v>
      </c>
      <c r="CC439" s="3">
        <f t="array" ref="CC439">INDEX($CI$3:$EP$26,MATCH($BV439,$CH$3:$CH$26,0),MATCH(CC$1&amp;$BU439,$CI$1:$EP$1&amp;$CI$2:$EP$2,0))*VLOOKUP($BT439,$C$17:$M$20,COUNTBLANK($D$15:J$15)+1,FALSE)</f>
        <v>0</v>
      </c>
      <c r="CD439" s="3">
        <f t="array" ref="CD439">INDEX($CI$3:$EP$26,MATCH($BV439,$CH$3:$CH$26,0),MATCH(CD$1&amp;$BU439,$CI$1:$EP$1&amp;$CI$2:$EP$2,0))*VLOOKUP($BT439,$C$17:$M$20,COUNTBLANK($D$15:K$15)+1,FALSE)</f>
        <v>0</v>
      </c>
      <c r="CE439" s="3">
        <f t="array" ref="CE439">INDEX($CI$3:$EP$26,MATCH($BV439,$CH$3:$CH$26,0),MATCH(CE$1&amp;$BU439,$CI$1:$EP$1&amp;$CI$2:$EP$2,0))*VLOOKUP($BT439,$C$17:$M$20,COUNTBLANK($D$15:L$15)+1,FALSE)</f>
        <v>5.0000000000000001E-3</v>
      </c>
      <c r="CF439" s="3">
        <f t="array" ref="CF439">INDEX($CI$3:$EP$26,MATCH($BV439,$CH$3:$CH$26,0),MATCH(CF$1&amp;$BU439,$CI$1:$EP$1&amp;$CI$2:$EP$2,0))*VLOOKUP($BT439,$C$17:$M$20,COUNTBLANK($D$15:M$15)+1,FALSE)</f>
        <v>0</v>
      </c>
    </row>
    <row r="440" spans="56:84" x14ac:dyDescent="0.2">
      <c r="BD440" t="s">
        <v>421</v>
      </c>
      <c r="BE440">
        <v>1</v>
      </c>
      <c r="BF440">
        <f t="shared" si="178"/>
        <v>4</v>
      </c>
      <c r="BG440" s="1">
        <f t="shared" si="180"/>
        <v>6</v>
      </c>
      <c r="BH440" s="3">
        <f t="array" ref="BH440">INDEX($D$21:$M$44,MATCH($BD440&amp;$BF440,$C$21:$C$44&amp;$B$21:$B$44,0),MATCH(BH$1,$D$16:$M$16,0))+VLOOKUP($BE440,战斗属性模型!$K$22:$O$24,BH$2,FALSE)*INDEX($BW$3:$CF$578,MATCH($BD440&amp;$BF440&amp;$BG440,$BT$3:$BT$578&amp;$BU$3:$BU$578&amp;$BV$3:$BV$578,0),MATCH(BH$1,$BW$1:$CF$1,0))</f>
        <v>200</v>
      </c>
      <c r="BI440" s="3">
        <f t="array" ref="BI440">INDEX($D$21:$M$44,MATCH($BD440&amp;$BF440,$C$21:$C$44&amp;$B$21:$B$44,0),MATCH(BI$1,$D$16:$M$16,0))+VLOOKUP($BE440,战斗属性模型!$K$22:$O$24,BI$2,FALSE)*INDEX($BW$3:$CF$578,MATCH($BD440&amp;$BF440&amp;$BG440,$BT$3:$BT$578&amp;$BU$3:$BU$578&amp;$BV$3:$BV$578,0),MATCH(BI$1,$BW$1:$CF$1,0))</f>
        <v>0</v>
      </c>
      <c r="BJ440" s="3">
        <f t="array" ref="BJ440">INDEX($D$21:$M$44,MATCH($BD440&amp;$BF440,$C$21:$C$44&amp;$B$21:$B$44,0),MATCH(BJ$1,$D$16:$M$16,0))+VLOOKUP($BE440,战斗属性模型!$K$22:$O$24,BJ$2,FALSE)*INDEX($BW$3:$CF$578,MATCH($BD440&amp;$BF440&amp;$BG440,$BT$3:$BT$578&amp;$BU$3:$BU$578&amp;$BV$3:$BV$578,0),MATCH(BJ$1,$BW$1:$CF$1,0))</f>
        <v>448</v>
      </c>
      <c r="BK440" s="3">
        <f t="array" ref="BK440">INDEX($D$21:$M$44,MATCH($BD440&amp;$BF440,$C$21:$C$44&amp;$B$21:$B$44,0),MATCH(BK$1,$D$16:$M$16,0))+VLOOKUP($BE440,战斗属性模型!$K$22:$O$24,BK$2,FALSE)*INDEX($BW$3:$CF$578,MATCH($BD440&amp;$BF440&amp;$BG440,$BT$3:$BT$578&amp;$BU$3:$BU$578&amp;$BV$3:$BV$578,0),MATCH(BK$1,$BW$1:$CF$1,0))</f>
        <v>0</v>
      </c>
      <c r="BL440" s="3"/>
      <c r="BM440" s="3"/>
      <c r="BN440" s="3"/>
      <c r="BO440" s="3"/>
      <c r="BP440" s="3"/>
      <c r="BQ440" s="3"/>
      <c r="BT440" t="s">
        <v>422</v>
      </c>
      <c r="BU440">
        <f t="shared" si="177"/>
        <v>1</v>
      </c>
      <c r="BV440" s="1">
        <f t="shared" si="179"/>
        <v>6</v>
      </c>
      <c r="BW440" s="3">
        <f t="array" ref="BW440">INDEX($CI$3:$EP$26,MATCH($BV440,$CH$3:$CH$26,0),MATCH(BW$1&amp;$BU440,$CI$1:$EP$1&amp;$CI$2:$EP$2,0))*VLOOKUP($BT440,$C$17:$M$20,COUNTBLANK($D$15:D$15)+1,FALSE)</f>
        <v>48</v>
      </c>
      <c r="BX440" s="3">
        <f t="array" ref="BX440">INDEX($CI$3:$EP$26,MATCH($BV440,$CH$3:$CH$26,0),MATCH(BX$1&amp;$BU440,$CI$1:$EP$1&amp;$CI$2:$EP$2,0))*VLOOKUP($BT440,$C$17:$M$20,COUNTBLANK($D$15:E$15)+1,FALSE)</f>
        <v>0</v>
      </c>
      <c r="BY440" s="3">
        <f t="array" ref="BY440">INDEX($CI$3:$EP$26,MATCH($BV440,$CH$3:$CH$26,0),MATCH(BY$1&amp;$BU440,$CI$1:$EP$1&amp;$CI$2:$EP$2,0))*VLOOKUP($BT440,$C$17:$M$20,COUNTBLANK($D$15:F$15)+1,FALSE)</f>
        <v>0</v>
      </c>
      <c r="BZ440" s="3">
        <f t="array" ref="BZ440">INDEX($CI$3:$EP$26,MATCH($BV440,$CH$3:$CH$26,0),MATCH(BZ$1&amp;$BU440,$CI$1:$EP$1&amp;$CI$2:$EP$2,0))*VLOOKUP($BT440,$C$17:$M$20,COUNTBLANK($D$15:G$15)+1,FALSE)</f>
        <v>96</v>
      </c>
      <c r="CA440" s="3">
        <f t="array" ref="CA440">INDEX($CI$3:$EP$26,MATCH($BV440,$CH$3:$CH$26,0),MATCH(CA$1&amp;$BU440,$CI$1:$EP$1&amp;$CI$2:$EP$2,0))*VLOOKUP($BT440,$C$17:$M$20,COUNTBLANK($D$15:H$15)+1,FALSE)</f>
        <v>0</v>
      </c>
      <c r="CB440" s="3">
        <f t="array" ref="CB440">INDEX($CI$3:$EP$26,MATCH($BV440,$CH$3:$CH$26,0),MATCH(CB$1&amp;$BU440,$CI$1:$EP$1&amp;$CI$2:$EP$2,0))*VLOOKUP($BT440,$C$17:$M$20,COUNTBLANK($D$15:I$15)+1,FALSE)</f>
        <v>0</v>
      </c>
      <c r="CC440" s="3">
        <f t="array" ref="CC440">INDEX($CI$3:$EP$26,MATCH($BV440,$CH$3:$CH$26,0),MATCH(CC$1&amp;$BU440,$CI$1:$EP$1&amp;$CI$2:$EP$2,0))*VLOOKUP($BT440,$C$17:$M$20,COUNTBLANK($D$15:J$15)+1,FALSE)</f>
        <v>0</v>
      </c>
      <c r="CD440" s="3">
        <f t="array" ref="CD440">INDEX($CI$3:$EP$26,MATCH($BV440,$CH$3:$CH$26,0),MATCH(CD$1&amp;$BU440,$CI$1:$EP$1&amp;$CI$2:$EP$2,0))*VLOOKUP($BT440,$C$17:$M$20,COUNTBLANK($D$15:K$15)+1,FALSE)</f>
        <v>0</v>
      </c>
      <c r="CE440" s="3">
        <f t="array" ref="CE440">INDEX($CI$3:$EP$26,MATCH($BV440,$CH$3:$CH$26,0),MATCH(CE$1&amp;$BU440,$CI$1:$EP$1&amp;$CI$2:$EP$2,0))*VLOOKUP($BT440,$C$17:$M$20,COUNTBLANK($D$15:L$15)+1,FALSE)</f>
        <v>5.0000000000000001E-3</v>
      </c>
      <c r="CF440" s="3">
        <f t="array" ref="CF440">INDEX($CI$3:$EP$26,MATCH($BV440,$CH$3:$CH$26,0),MATCH(CF$1&amp;$BU440,$CI$1:$EP$1&amp;$CI$2:$EP$2,0))*VLOOKUP($BT440,$C$17:$M$20,COUNTBLANK($D$15:M$15)+1,FALSE)</f>
        <v>0</v>
      </c>
    </row>
    <row r="441" spans="56:84" x14ac:dyDescent="0.2">
      <c r="BD441" t="s">
        <v>421</v>
      </c>
      <c r="BE441">
        <v>1</v>
      </c>
      <c r="BF441">
        <f t="shared" si="178"/>
        <v>4</v>
      </c>
      <c r="BG441" s="1">
        <f t="shared" si="180"/>
        <v>7</v>
      </c>
      <c r="BH441" s="3">
        <f t="array" ref="BH441">INDEX($D$21:$M$44,MATCH($BD441&amp;$BF441,$C$21:$C$44&amp;$B$21:$B$44,0),MATCH(BH$1,$D$16:$M$16,0))+VLOOKUP($BE441,战斗属性模型!$K$22:$O$24,BH$2,FALSE)*INDEX($BW$3:$CF$578,MATCH($BD441&amp;$BF441&amp;$BG441,$BT$3:$BT$578&amp;$BU$3:$BU$578&amp;$BV$3:$BV$578,0),MATCH(BH$1,$BW$1:$CF$1,0))</f>
        <v>220</v>
      </c>
      <c r="BI441" s="3">
        <f t="array" ref="BI441">INDEX($D$21:$M$44,MATCH($BD441&amp;$BF441,$C$21:$C$44&amp;$B$21:$B$44,0),MATCH(BI$1,$D$16:$M$16,0))+VLOOKUP($BE441,战斗属性模型!$K$22:$O$24,BI$2,FALSE)*INDEX($BW$3:$CF$578,MATCH($BD441&amp;$BF441&amp;$BG441,$BT$3:$BT$578&amp;$BU$3:$BU$578&amp;$BV$3:$BV$578,0),MATCH(BI$1,$BW$1:$CF$1,0))</f>
        <v>0</v>
      </c>
      <c r="BJ441" s="3">
        <f t="array" ref="BJ441">INDEX($D$21:$M$44,MATCH($BD441&amp;$BF441,$C$21:$C$44&amp;$B$21:$B$44,0),MATCH(BJ$1,$D$16:$M$16,0))+VLOOKUP($BE441,战斗属性模型!$K$22:$O$24,BJ$2,FALSE)*INDEX($BW$3:$CF$578,MATCH($BD441&amp;$BF441&amp;$BG441,$BT$3:$BT$578&amp;$BU$3:$BU$578&amp;$BV$3:$BV$578,0),MATCH(BJ$1,$BW$1:$CF$1,0))</f>
        <v>496</v>
      </c>
      <c r="BK441" s="3">
        <f t="array" ref="BK441">INDEX($D$21:$M$44,MATCH($BD441&amp;$BF441,$C$21:$C$44&amp;$B$21:$B$44,0),MATCH(BK$1,$D$16:$M$16,0))+VLOOKUP($BE441,战斗属性模型!$K$22:$O$24,BK$2,FALSE)*INDEX($BW$3:$CF$578,MATCH($BD441&amp;$BF441&amp;$BG441,$BT$3:$BT$578&amp;$BU$3:$BU$578&amp;$BV$3:$BV$578,0),MATCH(BK$1,$BW$1:$CF$1,0))</f>
        <v>0</v>
      </c>
      <c r="BL441" s="3"/>
      <c r="BM441" s="3"/>
      <c r="BN441" s="3"/>
      <c r="BO441" s="3"/>
      <c r="BP441" s="3"/>
      <c r="BQ441" s="3"/>
      <c r="BT441" t="s">
        <v>422</v>
      </c>
      <c r="BU441">
        <f t="shared" si="177"/>
        <v>1</v>
      </c>
      <c r="BV441" s="1">
        <f t="shared" si="179"/>
        <v>7</v>
      </c>
      <c r="BW441" s="3">
        <f t="array" ref="BW441">INDEX($CI$3:$EP$26,MATCH($BV441,$CH$3:$CH$26,0),MATCH(BW$1&amp;$BU441,$CI$1:$EP$1&amp;$CI$2:$EP$2,0))*VLOOKUP($BT441,$C$17:$M$20,COUNTBLANK($D$15:D$15)+1,FALSE)</f>
        <v>56</v>
      </c>
      <c r="BX441" s="3">
        <f t="array" ref="BX441">INDEX($CI$3:$EP$26,MATCH($BV441,$CH$3:$CH$26,0),MATCH(BX$1&amp;$BU441,$CI$1:$EP$1&amp;$CI$2:$EP$2,0))*VLOOKUP($BT441,$C$17:$M$20,COUNTBLANK($D$15:E$15)+1,FALSE)</f>
        <v>0</v>
      </c>
      <c r="BY441" s="3">
        <f t="array" ref="BY441">INDEX($CI$3:$EP$26,MATCH($BV441,$CH$3:$CH$26,0),MATCH(BY$1&amp;$BU441,$CI$1:$EP$1&amp;$CI$2:$EP$2,0))*VLOOKUP($BT441,$C$17:$M$20,COUNTBLANK($D$15:F$15)+1,FALSE)</f>
        <v>0</v>
      </c>
      <c r="BZ441" s="3">
        <f t="array" ref="BZ441">INDEX($CI$3:$EP$26,MATCH($BV441,$CH$3:$CH$26,0),MATCH(BZ$1&amp;$BU441,$CI$1:$EP$1&amp;$CI$2:$EP$2,0))*VLOOKUP($BT441,$C$17:$M$20,COUNTBLANK($D$15:G$15)+1,FALSE)</f>
        <v>112</v>
      </c>
      <c r="CA441" s="3">
        <f t="array" ref="CA441">INDEX($CI$3:$EP$26,MATCH($BV441,$CH$3:$CH$26,0),MATCH(CA$1&amp;$BU441,$CI$1:$EP$1&amp;$CI$2:$EP$2,0))*VLOOKUP($BT441,$C$17:$M$20,COUNTBLANK($D$15:H$15)+1,FALSE)</f>
        <v>0</v>
      </c>
      <c r="CB441" s="3">
        <f t="array" ref="CB441">INDEX($CI$3:$EP$26,MATCH($BV441,$CH$3:$CH$26,0),MATCH(CB$1&amp;$BU441,$CI$1:$EP$1&amp;$CI$2:$EP$2,0))*VLOOKUP($BT441,$C$17:$M$20,COUNTBLANK($D$15:I$15)+1,FALSE)</f>
        <v>0</v>
      </c>
      <c r="CC441" s="3">
        <f t="array" ref="CC441">INDEX($CI$3:$EP$26,MATCH($BV441,$CH$3:$CH$26,0),MATCH(CC$1&amp;$BU441,$CI$1:$EP$1&amp;$CI$2:$EP$2,0))*VLOOKUP($BT441,$C$17:$M$20,COUNTBLANK($D$15:J$15)+1,FALSE)</f>
        <v>0</v>
      </c>
      <c r="CD441" s="3">
        <f t="array" ref="CD441">INDEX($CI$3:$EP$26,MATCH($BV441,$CH$3:$CH$26,0),MATCH(CD$1&amp;$BU441,$CI$1:$EP$1&amp;$CI$2:$EP$2,0))*VLOOKUP($BT441,$C$17:$M$20,COUNTBLANK($D$15:K$15)+1,FALSE)</f>
        <v>0</v>
      </c>
      <c r="CE441" s="3">
        <f t="array" ref="CE441">INDEX($CI$3:$EP$26,MATCH($BV441,$CH$3:$CH$26,0),MATCH(CE$1&amp;$BU441,$CI$1:$EP$1&amp;$CI$2:$EP$2,0))*VLOOKUP($BT441,$C$17:$M$20,COUNTBLANK($D$15:L$15)+1,FALSE)</f>
        <v>5.0000000000000001E-3</v>
      </c>
      <c r="CF441" s="3">
        <f t="array" ref="CF441">INDEX($CI$3:$EP$26,MATCH($BV441,$CH$3:$CH$26,0),MATCH(CF$1&amp;$BU441,$CI$1:$EP$1&amp;$CI$2:$EP$2,0))*VLOOKUP($BT441,$C$17:$M$20,COUNTBLANK($D$15:M$15)+1,FALSE)</f>
        <v>0</v>
      </c>
    </row>
    <row r="442" spans="56:84" x14ac:dyDescent="0.2">
      <c r="BD442" t="s">
        <v>421</v>
      </c>
      <c r="BE442">
        <v>1</v>
      </c>
      <c r="BF442">
        <f t="shared" si="178"/>
        <v>4</v>
      </c>
      <c r="BG442" s="1">
        <f t="shared" si="180"/>
        <v>8</v>
      </c>
      <c r="BH442" s="3">
        <f t="array" ref="BH442">INDEX($D$21:$M$44,MATCH($BD442&amp;$BF442,$C$21:$C$44&amp;$B$21:$B$44,0),MATCH(BH$1,$D$16:$M$16,0))+VLOOKUP($BE442,战斗属性模型!$K$22:$O$24,BH$2,FALSE)*INDEX($BW$3:$CF$578,MATCH($BD442&amp;$BF442&amp;$BG442,$BT$3:$BT$578&amp;$BU$3:$BU$578&amp;$BV$3:$BV$578,0),MATCH(BH$1,$BW$1:$CF$1,0))</f>
        <v>240</v>
      </c>
      <c r="BI442" s="3">
        <f t="array" ref="BI442">INDEX($D$21:$M$44,MATCH($BD442&amp;$BF442,$C$21:$C$44&amp;$B$21:$B$44,0),MATCH(BI$1,$D$16:$M$16,0))+VLOOKUP($BE442,战斗属性模型!$K$22:$O$24,BI$2,FALSE)*INDEX($BW$3:$CF$578,MATCH($BD442&amp;$BF442&amp;$BG442,$BT$3:$BT$578&amp;$BU$3:$BU$578&amp;$BV$3:$BV$578,0),MATCH(BI$1,$BW$1:$CF$1,0))</f>
        <v>0</v>
      </c>
      <c r="BJ442" s="3">
        <f t="array" ref="BJ442">INDEX($D$21:$M$44,MATCH($BD442&amp;$BF442,$C$21:$C$44&amp;$B$21:$B$44,0),MATCH(BJ$1,$D$16:$M$16,0))+VLOOKUP($BE442,战斗属性模型!$K$22:$O$24,BJ$2,FALSE)*INDEX($BW$3:$CF$578,MATCH($BD442&amp;$BF442&amp;$BG442,$BT$3:$BT$578&amp;$BU$3:$BU$578&amp;$BV$3:$BV$578,0),MATCH(BJ$1,$BW$1:$CF$1,0))</f>
        <v>544</v>
      </c>
      <c r="BK442" s="3">
        <f t="array" ref="BK442">INDEX($D$21:$M$44,MATCH($BD442&amp;$BF442,$C$21:$C$44&amp;$B$21:$B$44,0),MATCH(BK$1,$D$16:$M$16,0))+VLOOKUP($BE442,战斗属性模型!$K$22:$O$24,BK$2,FALSE)*INDEX($BW$3:$CF$578,MATCH($BD442&amp;$BF442&amp;$BG442,$BT$3:$BT$578&amp;$BU$3:$BU$578&amp;$BV$3:$BV$578,0),MATCH(BK$1,$BW$1:$CF$1,0))</f>
        <v>0</v>
      </c>
      <c r="BL442" s="3"/>
      <c r="BM442" s="3"/>
      <c r="BN442" s="3"/>
      <c r="BO442" s="3"/>
      <c r="BP442" s="3"/>
      <c r="BQ442" s="3"/>
      <c r="BT442" t="s">
        <v>422</v>
      </c>
      <c r="BU442">
        <f t="shared" si="177"/>
        <v>1</v>
      </c>
      <c r="BV442" s="1">
        <f t="shared" si="179"/>
        <v>8</v>
      </c>
      <c r="BW442" s="3">
        <f t="array" ref="BW442">INDEX($CI$3:$EP$26,MATCH($BV442,$CH$3:$CH$26,0),MATCH(BW$1&amp;$BU442,$CI$1:$EP$1&amp;$CI$2:$EP$2,0))*VLOOKUP($BT442,$C$17:$M$20,COUNTBLANK($D$15:D$15)+1,FALSE)</f>
        <v>64</v>
      </c>
      <c r="BX442" s="3">
        <f t="array" ref="BX442">INDEX($CI$3:$EP$26,MATCH($BV442,$CH$3:$CH$26,0),MATCH(BX$1&amp;$BU442,$CI$1:$EP$1&amp;$CI$2:$EP$2,0))*VLOOKUP($BT442,$C$17:$M$20,COUNTBLANK($D$15:E$15)+1,FALSE)</f>
        <v>0</v>
      </c>
      <c r="BY442" s="3">
        <f t="array" ref="BY442">INDEX($CI$3:$EP$26,MATCH($BV442,$CH$3:$CH$26,0),MATCH(BY$1&amp;$BU442,$CI$1:$EP$1&amp;$CI$2:$EP$2,0))*VLOOKUP($BT442,$C$17:$M$20,COUNTBLANK($D$15:F$15)+1,FALSE)</f>
        <v>0</v>
      </c>
      <c r="BZ442" s="3">
        <f t="array" ref="BZ442">INDEX($CI$3:$EP$26,MATCH($BV442,$CH$3:$CH$26,0),MATCH(BZ$1&amp;$BU442,$CI$1:$EP$1&amp;$CI$2:$EP$2,0))*VLOOKUP($BT442,$C$17:$M$20,COUNTBLANK($D$15:G$15)+1,FALSE)</f>
        <v>128</v>
      </c>
      <c r="CA442" s="3">
        <f t="array" ref="CA442">INDEX($CI$3:$EP$26,MATCH($BV442,$CH$3:$CH$26,0),MATCH(CA$1&amp;$BU442,$CI$1:$EP$1&amp;$CI$2:$EP$2,0))*VLOOKUP($BT442,$C$17:$M$20,COUNTBLANK($D$15:H$15)+1,FALSE)</f>
        <v>0</v>
      </c>
      <c r="CB442" s="3">
        <f t="array" ref="CB442">INDEX($CI$3:$EP$26,MATCH($BV442,$CH$3:$CH$26,0),MATCH(CB$1&amp;$BU442,$CI$1:$EP$1&amp;$CI$2:$EP$2,0))*VLOOKUP($BT442,$C$17:$M$20,COUNTBLANK($D$15:I$15)+1,FALSE)</f>
        <v>0</v>
      </c>
      <c r="CC442" s="3">
        <f t="array" ref="CC442">INDEX($CI$3:$EP$26,MATCH($BV442,$CH$3:$CH$26,0),MATCH(CC$1&amp;$BU442,$CI$1:$EP$1&amp;$CI$2:$EP$2,0))*VLOOKUP($BT442,$C$17:$M$20,COUNTBLANK($D$15:J$15)+1,FALSE)</f>
        <v>0</v>
      </c>
      <c r="CD442" s="3">
        <f t="array" ref="CD442">INDEX($CI$3:$EP$26,MATCH($BV442,$CH$3:$CH$26,0),MATCH(CD$1&amp;$BU442,$CI$1:$EP$1&amp;$CI$2:$EP$2,0))*VLOOKUP($BT442,$C$17:$M$20,COUNTBLANK($D$15:K$15)+1,FALSE)</f>
        <v>0</v>
      </c>
      <c r="CE442" s="3">
        <f t="array" ref="CE442">INDEX($CI$3:$EP$26,MATCH($BV442,$CH$3:$CH$26,0),MATCH(CE$1&amp;$BU442,$CI$1:$EP$1&amp;$CI$2:$EP$2,0))*VLOOKUP($BT442,$C$17:$M$20,COUNTBLANK($D$15:L$15)+1,FALSE)</f>
        <v>5.0000000000000001E-3</v>
      </c>
      <c r="CF442" s="3">
        <f t="array" ref="CF442">INDEX($CI$3:$EP$26,MATCH($BV442,$CH$3:$CH$26,0),MATCH(CF$1&amp;$BU442,$CI$1:$EP$1&amp;$CI$2:$EP$2,0))*VLOOKUP($BT442,$C$17:$M$20,COUNTBLANK($D$15:M$15)+1,FALSE)</f>
        <v>0.01</v>
      </c>
    </row>
    <row r="443" spans="56:84" x14ac:dyDescent="0.2">
      <c r="BD443" t="s">
        <v>421</v>
      </c>
      <c r="BE443">
        <v>1</v>
      </c>
      <c r="BF443">
        <f t="shared" si="178"/>
        <v>4</v>
      </c>
      <c r="BG443" s="1">
        <f t="shared" si="180"/>
        <v>9</v>
      </c>
      <c r="BH443" s="3">
        <f t="array" ref="BH443">INDEX($D$21:$M$44,MATCH($BD443&amp;$BF443,$C$21:$C$44&amp;$B$21:$B$44,0),MATCH(BH$1,$D$16:$M$16,0))+VLOOKUP($BE443,战斗属性模型!$K$22:$O$24,BH$2,FALSE)*INDEX($BW$3:$CF$578,MATCH($BD443&amp;$BF443&amp;$BG443,$BT$3:$BT$578&amp;$BU$3:$BU$578&amp;$BV$3:$BV$578,0),MATCH(BH$1,$BW$1:$CF$1,0))</f>
        <v>260</v>
      </c>
      <c r="BI443" s="3">
        <f t="array" ref="BI443">INDEX($D$21:$M$44,MATCH($BD443&amp;$BF443,$C$21:$C$44&amp;$B$21:$B$44,0),MATCH(BI$1,$D$16:$M$16,0))+VLOOKUP($BE443,战斗属性模型!$K$22:$O$24,BI$2,FALSE)*INDEX($BW$3:$CF$578,MATCH($BD443&amp;$BF443&amp;$BG443,$BT$3:$BT$578&amp;$BU$3:$BU$578&amp;$BV$3:$BV$578,0),MATCH(BI$1,$BW$1:$CF$1,0))</f>
        <v>0</v>
      </c>
      <c r="BJ443" s="3">
        <f t="array" ref="BJ443">INDEX($D$21:$M$44,MATCH($BD443&amp;$BF443,$C$21:$C$44&amp;$B$21:$B$44,0),MATCH(BJ$1,$D$16:$M$16,0))+VLOOKUP($BE443,战斗属性模型!$K$22:$O$24,BJ$2,FALSE)*INDEX($BW$3:$CF$578,MATCH($BD443&amp;$BF443&amp;$BG443,$BT$3:$BT$578&amp;$BU$3:$BU$578&amp;$BV$3:$BV$578,0),MATCH(BJ$1,$BW$1:$CF$1,0))</f>
        <v>592</v>
      </c>
      <c r="BK443" s="3">
        <f t="array" ref="BK443">INDEX($D$21:$M$44,MATCH($BD443&amp;$BF443,$C$21:$C$44&amp;$B$21:$B$44,0),MATCH(BK$1,$D$16:$M$16,0))+VLOOKUP($BE443,战斗属性模型!$K$22:$O$24,BK$2,FALSE)*INDEX($BW$3:$CF$578,MATCH($BD443&amp;$BF443&amp;$BG443,$BT$3:$BT$578&amp;$BU$3:$BU$578&amp;$BV$3:$BV$578,0),MATCH(BK$1,$BW$1:$CF$1,0))</f>
        <v>0</v>
      </c>
      <c r="BL443" s="3"/>
      <c r="BM443" s="3"/>
      <c r="BN443" s="3"/>
      <c r="BO443" s="3"/>
      <c r="BP443" s="3"/>
      <c r="BQ443" s="3"/>
      <c r="BT443" t="s">
        <v>422</v>
      </c>
      <c r="BU443">
        <f t="shared" si="177"/>
        <v>1</v>
      </c>
      <c r="BV443" s="1">
        <f t="shared" si="179"/>
        <v>9</v>
      </c>
      <c r="BW443" s="3">
        <f t="array" ref="BW443">INDEX($CI$3:$EP$26,MATCH($BV443,$CH$3:$CH$26,0),MATCH(BW$1&amp;$BU443,$CI$1:$EP$1&amp;$CI$2:$EP$2,0))*VLOOKUP($BT443,$C$17:$M$20,COUNTBLANK($D$15:D$15)+1,FALSE)</f>
        <v>72</v>
      </c>
      <c r="BX443" s="3">
        <f t="array" ref="BX443">INDEX($CI$3:$EP$26,MATCH($BV443,$CH$3:$CH$26,0),MATCH(BX$1&amp;$BU443,$CI$1:$EP$1&amp;$CI$2:$EP$2,0))*VLOOKUP($BT443,$C$17:$M$20,COUNTBLANK($D$15:E$15)+1,FALSE)</f>
        <v>0</v>
      </c>
      <c r="BY443" s="3">
        <f t="array" ref="BY443">INDEX($CI$3:$EP$26,MATCH($BV443,$CH$3:$CH$26,0),MATCH(BY$1&amp;$BU443,$CI$1:$EP$1&amp;$CI$2:$EP$2,0))*VLOOKUP($BT443,$C$17:$M$20,COUNTBLANK($D$15:F$15)+1,FALSE)</f>
        <v>0</v>
      </c>
      <c r="BZ443" s="3">
        <f t="array" ref="BZ443">INDEX($CI$3:$EP$26,MATCH($BV443,$CH$3:$CH$26,0),MATCH(BZ$1&amp;$BU443,$CI$1:$EP$1&amp;$CI$2:$EP$2,0))*VLOOKUP($BT443,$C$17:$M$20,COUNTBLANK($D$15:G$15)+1,FALSE)</f>
        <v>144</v>
      </c>
      <c r="CA443" s="3">
        <f t="array" ref="CA443">INDEX($CI$3:$EP$26,MATCH($BV443,$CH$3:$CH$26,0),MATCH(CA$1&amp;$BU443,$CI$1:$EP$1&amp;$CI$2:$EP$2,0))*VLOOKUP($BT443,$C$17:$M$20,COUNTBLANK($D$15:H$15)+1,FALSE)</f>
        <v>0</v>
      </c>
      <c r="CB443" s="3">
        <f t="array" ref="CB443">INDEX($CI$3:$EP$26,MATCH($BV443,$CH$3:$CH$26,0),MATCH(CB$1&amp;$BU443,$CI$1:$EP$1&amp;$CI$2:$EP$2,0))*VLOOKUP($BT443,$C$17:$M$20,COUNTBLANK($D$15:I$15)+1,FALSE)</f>
        <v>0</v>
      </c>
      <c r="CC443" s="3">
        <f t="array" ref="CC443">INDEX($CI$3:$EP$26,MATCH($BV443,$CH$3:$CH$26,0),MATCH(CC$1&amp;$BU443,$CI$1:$EP$1&amp;$CI$2:$EP$2,0))*VLOOKUP($BT443,$C$17:$M$20,COUNTBLANK($D$15:J$15)+1,FALSE)</f>
        <v>0</v>
      </c>
      <c r="CD443" s="3">
        <f t="array" ref="CD443">INDEX($CI$3:$EP$26,MATCH($BV443,$CH$3:$CH$26,0),MATCH(CD$1&amp;$BU443,$CI$1:$EP$1&amp;$CI$2:$EP$2,0))*VLOOKUP($BT443,$C$17:$M$20,COUNTBLANK($D$15:K$15)+1,FALSE)</f>
        <v>0</v>
      </c>
      <c r="CE443" s="3">
        <f t="array" ref="CE443">INDEX($CI$3:$EP$26,MATCH($BV443,$CH$3:$CH$26,0),MATCH(CE$1&amp;$BU443,$CI$1:$EP$1&amp;$CI$2:$EP$2,0))*VLOOKUP($BT443,$C$17:$M$20,COUNTBLANK($D$15:L$15)+1,FALSE)</f>
        <v>5.0000000000000001E-3</v>
      </c>
      <c r="CF443" s="3">
        <f t="array" ref="CF443">INDEX($CI$3:$EP$26,MATCH($BV443,$CH$3:$CH$26,0),MATCH(CF$1&amp;$BU443,$CI$1:$EP$1&amp;$CI$2:$EP$2,0))*VLOOKUP($BT443,$C$17:$M$20,COUNTBLANK($D$15:M$15)+1,FALSE)</f>
        <v>0.01</v>
      </c>
    </row>
    <row r="444" spans="56:84" x14ac:dyDescent="0.2">
      <c r="BD444" t="s">
        <v>421</v>
      </c>
      <c r="BE444">
        <v>1</v>
      </c>
      <c r="BF444">
        <f t="shared" si="178"/>
        <v>4</v>
      </c>
      <c r="BG444" s="1">
        <f t="shared" si="180"/>
        <v>10</v>
      </c>
      <c r="BH444" s="3">
        <f t="array" ref="BH444">INDEX($D$21:$M$44,MATCH($BD444&amp;$BF444,$C$21:$C$44&amp;$B$21:$B$44,0),MATCH(BH$1,$D$16:$M$16,0))+VLOOKUP($BE444,战斗属性模型!$K$22:$O$24,BH$2,FALSE)*INDEX($BW$3:$CF$578,MATCH($BD444&amp;$BF444&amp;$BG444,$BT$3:$BT$578&amp;$BU$3:$BU$578&amp;$BV$3:$BV$578,0),MATCH(BH$1,$BW$1:$CF$1,0))</f>
        <v>280</v>
      </c>
      <c r="BI444" s="3">
        <f t="array" ref="BI444">INDEX($D$21:$M$44,MATCH($BD444&amp;$BF444,$C$21:$C$44&amp;$B$21:$B$44,0),MATCH(BI$1,$D$16:$M$16,0))+VLOOKUP($BE444,战斗属性模型!$K$22:$O$24,BI$2,FALSE)*INDEX($BW$3:$CF$578,MATCH($BD444&amp;$BF444&amp;$BG444,$BT$3:$BT$578&amp;$BU$3:$BU$578&amp;$BV$3:$BV$578,0),MATCH(BI$1,$BW$1:$CF$1,0))</f>
        <v>0</v>
      </c>
      <c r="BJ444" s="3">
        <f t="array" ref="BJ444">INDEX($D$21:$M$44,MATCH($BD444&amp;$BF444,$C$21:$C$44&amp;$B$21:$B$44,0),MATCH(BJ$1,$D$16:$M$16,0))+VLOOKUP($BE444,战斗属性模型!$K$22:$O$24,BJ$2,FALSE)*INDEX($BW$3:$CF$578,MATCH($BD444&amp;$BF444&amp;$BG444,$BT$3:$BT$578&amp;$BU$3:$BU$578&amp;$BV$3:$BV$578,0),MATCH(BJ$1,$BW$1:$CF$1,0))</f>
        <v>640</v>
      </c>
      <c r="BK444" s="3">
        <f t="array" ref="BK444">INDEX($D$21:$M$44,MATCH($BD444&amp;$BF444,$C$21:$C$44&amp;$B$21:$B$44,0),MATCH(BK$1,$D$16:$M$16,0))+VLOOKUP($BE444,战斗属性模型!$K$22:$O$24,BK$2,FALSE)*INDEX($BW$3:$CF$578,MATCH($BD444&amp;$BF444&amp;$BG444,$BT$3:$BT$578&amp;$BU$3:$BU$578&amp;$BV$3:$BV$578,0),MATCH(BK$1,$BW$1:$CF$1,0))</f>
        <v>0</v>
      </c>
      <c r="BL444" s="3"/>
      <c r="BM444" s="3"/>
      <c r="BN444" s="3"/>
      <c r="BO444" s="3"/>
      <c r="BP444" s="3"/>
      <c r="BQ444" s="3"/>
      <c r="BT444" t="s">
        <v>422</v>
      </c>
      <c r="BU444">
        <f t="shared" si="177"/>
        <v>1</v>
      </c>
      <c r="BV444" s="1">
        <f t="shared" si="179"/>
        <v>10</v>
      </c>
      <c r="BW444" s="3">
        <f t="array" ref="BW444">INDEX($CI$3:$EP$26,MATCH($BV444,$CH$3:$CH$26,0),MATCH(BW$1&amp;$BU444,$CI$1:$EP$1&amp;$CI$2:$EP$2,0))*VLOOKUP($BT444,$C$17:$M$20,COUNTBLANK($D$15:D$15)+1,FALSE)</f>
        <v>80</v>
      </c>
      <c r="BX444" s="3">
        <f t="array" ref="BX444">INDEX($CI$3:$EP$26,MATCH($BV444,$CH$3:$CH$26,0),MATCH(BX$1&amp;$BU444,$CI$1:$EP$1&amp;$CI$2:$EP$2,0))*VLOOKUP($BT444,$C$17:$M$20,COUNTBLANK($D$15:E$15)+1,FALSE)</f>
        <v>0</v>
      </c>
      <c r="BY444" s="3">
        <f t="array" ref="BY444">INDEX($CI$3:$EP$26,MATCH($BV444,$CH$3:$CH$26,0),MATCH(BY$1&amp;$BU444,$CI$1:$EP$1&amp;$CI$2:$EP$2,0))*VLOOKUP($BT444,$C$17:$M$20,COUNTBLANK($D$15:F$15)+1,FALSE)</f>
        <v>0</v>
      </c>
      <c r="BZ444" s="3">
        <f t="array" ref="BZ444">INDEX($CI$3:$EP$26,MATCH($BV444,$CH$3:$CH$26,0),MATCH(BZ$1&amp;$BU444,$CI$1:$EP$1&amp;$CI$2:$EP$2,0))*VLOOKUP($BT444,$C$17:$M$20,COUNTBLANK($D$15:G$15)+1,FALSE)</f>
        <v>160</v>
      </c>
      <c r="CA444" s="3">
        <f t="array" ref="CA444">INDEX($CI$3:$EP$26,MATCH($BV444,$CH$3:$CH$26,0),MATCH(CA$1&amp;$BU444,$CI$1:$EP$1&amp;$CI$2:$EP$2,0))*VLOOKUP($BT444,$C$17:$M$20,COUNTBLANK($D$15:H$15)+1,FALSE)</f>
        <v>0</v>
      </c>
      <c r="CB444" s="3">
        <f t="array" ref="CB444">INDEX($CI$3:$EP$26,MATCH($BV444,$CH$3:$CH$26,0),MATCH(CB$1&amp;$BU444,$CI$1:$EP$1&amp;$CI$2:$EP$2,0))*VLOOKUP($BT444,$C$17:$M$20,COUNTBLANK($D$15:I$15)+1,FALSE)</f>
        <v>0</v>
      </c>
      <c r="CC444" s="3">
        <f t="array" ref="CC444">INDEX($CI$3:$EP$26,MATCH($BV444,$CH$3:$CH$26,0),MATCH(CC$1&amp;$BU444,$CI$1:$EP$1&amp;$CI$2:$EP$2,0))*VLOOKUP($BT444,$C$17:$M$20,COUNTBLANK($D$15:J$15)+1,FALSE)</f>
        <v>0</v>
      </c>
      <c r="CD444" s="3">
        <f t="array" ref="CD444">INDEX($CI$3:$EP$26,MATCH($BV444,$CH$3:$CH$26,0),MATCH(CD$1&amp;$BU444,$CI$1:$EP$1&amp;$CI$2:$EP$2,0))*VLOOKUP($BT444,$C$17:$M$20,COUNTBLANK($D$15:K$15)+1,FALSE)</f>
        <v>0</v>
      </c>
      <c r="CE444" s="3">
        <f t="array" ref="CE444">INDEX($CI$3:$EP$26,MATCH($BV444,$CH$3:$CH$26,0),MATCH(CE$1&amp;$BU444,$CI$1:$EP$1&amp;$CI$2:$EP$2,0))*VLOOKUP($BT444,$C$17:$M$20,COUNTBLANK($D$15:L$15)+1,FALSE)</f>
        <v>5.0000000000000001E-3</v>
      </c>
      <c r="CF444" s="3">
        <f t="array" ref="CF444">INDEX($CI$3:$EP$26,MATCH($BV444,$CH$3:$CH$26,0),MATCH(CF$1&amp;$BU444,$CI$1:$EP$1&amp;$CI$2:$EP$2,0))*VLOOKUP($BT444,$C$17:$M$20,COUNTBLANK($D$15:M$15)+1,FALSE)</f>
        <v>0.01</v>
      </c>
    </row>
    <row r="445" spans="56:84" x14ac:dyDescent="0.2">
      <c r="BD445" t="s">
        <v>421</v>
      </c>
      <c r="BE445">
        <v>1</v>
      </c>
      <c r="BF445">
        <f t="shared" si="178"/>
        <v>4</v>
      </c>
      <c r="BG445" s="1">
        <f t="shared" si="180"/>
        <v>11</v>
      </c>
      <c r="BH445" s="3">
        <f t="array" ref="BH445">INDEX($D$21:$M$44,MATCH($BD445&amp;$BF445,$C$21:$C$44&amp;$B$21:$B$44,0),MATCH(BH$1,$D$16:$M$16,0))+VLOOKUP($BE445,战斗属性模型!$K$22:$O$24,BH$2,FALSE)*INDEX($BW$3:$CF$578,MATCH($BD445&amp;$BF445&amp;$BG445,$BT$3:$BT$578&amp;$BU$3:$BU$578&amp;$BV$3:$BV$578,0),MATCH(BH$1,$BW$1:$CF$1,0))</f>
        <v>300</v>
      </c>
      <c r="BI445" s="3">
        <f t="array" ref="BI445">INDEX($D$21:$M$44,MATCH($BD445&amp;$BF445,$C$21:$C$44&amp;$B$21:$B$44,0),MATCH(BI$1,$D$16:$M$16,0))+VLOOKUP($BE445,战斗属性模型!$K$22:$O$24,BI$2,FALSE)*INDEX($BW$3:$CF$578,MATCH($BD445&amp;$BF445&amp;$BG445,$BT$3:$BT$578&amp;$BU$3:$BU$578&amp;$BV$3:$BV$578,0),MATCH(BI$1,$BW$1:$CF$1,0))</f>
        <v>0</v>
      </c>
      <c r="BJ445" s="3">
        <f t="array" ref="BJ445">INDEX($D$21:$M$44,MATCH($BD445&amp;$BF445,$C$21:$C$44&amp;$B$21:$B$44,0),MATCH(BJ$1,$D$16:$M$16,0))+VLOOKUP($BE445,战斗属性模型!$K$22:$O$24,BJ$2,FALSE)*INDEX($BW$3:$CF$578,MATCH($BD445&amp;$BF445&amp;$BG445,$BT$3:$BT$578&amp;$BU$3:$BU$578&amp;$BV$3:$BV$578,0),MATCH(BJ$1,$BW$1:$CF$1,0))</f>
        <v>688</v>
      </c>
      <c r="BK445" s="3">
        <f t="array" ref="BK445">INDEX($D$21:$M$44,MATCH($BD445&amp;$BF445,$C$21:$C$44&amp;$B$21:$B$44,0),MATCH(BK$1,$D$16:$M$16,0))+VLOOKUP($BE445,战斗属性模型!$K$22:$O$24,BK$2,FALSE)*INDEX($BW$3:$CF$578,MATCH($BD445&amp;$BF445&amp;$BG445,$BT$3:$BT$578&amp;$BU$3:$BU$578&amp;$BV$3:$BV$578,0),MATCH(BK$1,$BW$1:$CF$1,0))</f>
        <v>0</v>
      </c>
      <c r="BL445" s="3"/>
      <c r="BM445" s="3"/>
      <c r="BN445" s="3"/>
      <c r="BO445" s="3"/>
      <c r="BP445" s="3"/>
      <c r="BQ445" s="3"/>
      <c r="BT445" t="s">
        <v>422</v>
      </c>
      <c r="BU445">
        <f t="shared" si="177"/>
        <v>1</v>
      </c>
      <c r="BV445" s="1">
        <f t="shared" si="179"/>
        <v>11</v>
      </c>
      <c r="BW445" s="3">
        <f t="array" ref="BW445">INDEX($CI$3:$EP$26,MATCH($BV445,$CH$3:$CH$26,0),MATCH(BW$1&amp;$BU445,$CI$1:$EP$1&amp;$CI$2:$EP$2,0))*VLOOKUP($BT445,$C$17:$M$20,COUNTBLANK($D$15:D$15)+1,FALSE)</f>
        <v>88</v>
      </c>
      <c r="BX445" s="3">
        <f t="array" ref="BX445">INDEX($CI$3:$EP$26,MATCH($BV445,$CH$3:$CH$26,0),MATCH(BX$1&amp;$BU445,$CI$1:$EP$1&amp;$CI$2:$EP$2,0))*VLOOKUP($BT445,$C$17:$M$20,COUNTBLANK($D$15:E$15)+1,FALSE)</f>
        <v>0</v>
      </c>
      <c r="BY445" s="3">
        <f t="array" ref="BY445">INDEX($CI$3:$EP$26,MATCH($BV445,$CH$3:$CH$26,0),MATCH(BY$1&amp;$BU445,$CI$1:$EP$1&amp;$CI$2:$EP$2,0))*VLOOKUP($BT445,$C$17:$M$20,COUNTBLANK($D$15:F$15)+1,FALSE)</f>
        <v>0</v>
      </c>
      <c r="BZ445" s="3">
        <f t="array" ref="BZ445">INDEX($CI$3:$EP$26,MATCH($BV445,$CH$3:$CH$26,0),MATCH(BZ$1&amp;$BU445,$CI$1:$EP$1&amp;$CI$2:$EP$2,0))*VLOOKUP($BT445,$C$17:$M$20,COUNTBLANK($D$15:G$15)+1,FALSE)</f>
        <v>176</v>
      </c>
      <c r="CA445" s="3">
        <f t="array" ref="CA445">INDEX($CI$3:$EP$26,MATCH($BV445,$CH$3:$CH$26,0),MATCH(CA$1&amp;$BU445,$CI$1:$EP$1&amp;$CI$2:$EP$2,0))*VLOOKUP($BT445,$C$17:$M$20,COUNTBLANK($D$15:H$15)+1,FALSE)</f>
        <v>0</v>
      </c>
      <c r="CB445" s="3">
        <f t="array" ref="CB445">INDEX($CI$3:$EP$26,MATCH($BV445,$CH$3:$CH$26,0),MATCH(CB$1&amp;$BU445,$CI$1:$EP$1&amp;$CI$2:$EP$2,0))*VLOOKUP($BT445,$C$17:$M$20,COUNTBLANK($D$15:I$15)+1,FALSE)</f>
        <v>0</v>
      </c>
      <c r="CC445" s="3">
        <f t="array" ref="CC445">INDEX($CI$3:$EP$26,MATCH($BV445,$CH$3:$CH$26,0),MATCH(CC$1&amp;$BU445,$CI$1:$EP$1&amp;$CI$2:$EP$2,0))*VLOOKUP($BT445,$C$17:$M$20,COUNTBLANK($D$15:J$15)+1,FALSE)</f>
        <v>0</v>
      </c>
      <c r="CD445" s="3">
        <f t="array" ref="CD445">INDEX($CI$3:$EP$26,MATCH($BV445,$CH$3:$CH$26,0),MATCH(CD$1&amp;$BU445,$CI$1:$EP$1&amp;$CI$2:$EP$2,0))*VLOOKUP($BT445,$C$17:$M$20,COUNTBLANK($D$15:K$15)+1,FALSE)</f>
        <v>0</v>
      </c>
      <c r="CE445" s="3">
        <f t="array" ref="CE445">INDEX($CI$3:$EP$26,MATCH($BV445,$CH$3:$CH$26,0),MATCH(CE$1&amp;$BU445,$CI$1:$EP$1&amp;$CI$2:$EP$2,0))*VLOOKUP($BT445,$C$17:$M$20,COUNTBLANK($D$15:L$15)+1,FALSE)</f>
        <v>5.0000000000000001E-3</v>
      </c>
      <c r="CF445" s="3">
        <f t="array" ref="CF445">INDEX($CI$3:$EP$26,MATCH($BV445,$CH$3:$CH$26,0),MATCH(CF$1&amp;$BU445,$CI$1:$EP$1&amp;$CI$2:$EP$2,0))*VLOOKUP($BT445,$C$17:$M$20,COUNTBLANK($D$15:M$15)+1,FALSE)</f>
        <v>0.01</v>
      </c>
    </row>
    <row r="446" spans="56:84" x14ac:dyDescent="0.2">
      <c r="BD446" t="s">
        <v>421</v>
      </c>
      <c r="BE446">
        <v>1</v>
      </c>
      <c r="BF446">
        <f t="shared" si="178"/>
        <v>4</v>
      </c>
      <c r="BG446" s="1">
        <f t="shared" si="180"/>
        <v>12</v>
      </c>
      <c r="BH446" s="3">
        <f t="array" ref="BH446">INDEX($D$21:$M$44,MATCH($BD446&amp;$BF446,$C$21:$C$44&amp;$B$21:$B$44,0),MATCH(BH$1,$D$16:$M$16,0))+VLOOKUP($BE446,战斗属性模型!$K$22:$O$24,BH$2,FALSE)*INDEX($BW$3:$CF$578,MATCH($BD446&amp;$BF446&amp;$BG446,$BT$3:$BT$578&amp;$BU$3:$BU$578&amp;$BV$3:$BV$578,0),MATCH(BH$1,$BW$1:$CF$1,0))</f>
        <v>320</v>
      </c>
      <c r="BI446" s="3">
        <f t="array" ref="BI446">INDEX($D$21:$M$44,MATCH($BD446&amp;$BF446,$C$21:$C$44&amp;$B$21:$B$44,0),MATCH(BI$1,$D$16:$M$16,0))+VLOOKUP($BE446,战斗属性模型!$K$22:$O$24,BI$2,FALSE)*INDEX($BW$3:$CF$578,MATCH($BD446&amp;$BF446&amp;$BG446,$BT$3:$BT$578&amp;$BU$3:$BU$578&amp;$BV$3:$BV$578,0),MATCH(BI$1,$BW$1:$CF$1,0))</f>
        <v>0</v>
      </c>
      <c r="BJ446" s="3">
        <f t="array" ref="BJ446">INDEX($D$21:$M$44,MATCH($BD446&amp;$BF446,$C$21:$C$44&amp;$B$21:$B$44,0),MATCH(BJ$1,$D$16:$M$16,0))+VLOOKUP($BE446,战斗属性模型!$K$22:$O$24,BJ$2,FALSE)*INDEX($BW$3:$CF$578,MATCH($BD446&amp;$BF446&amp;$BG446,$BT$3:$BT$578&amp;$BU$3:$BU$578&amp;$BV$3:$BV$578,0),MATCH(BJ$1,$BW$1:$CF$1,0))</f>
        <v>736</v>
      </c>
      <c r="BK446" s="3">
        <f t="array" ref="BK446">INDEX($D$21:$M$44,MATCH($BD446&amp;$BF446,$C$21:$C$44&amp;$B$21:$B$44,0),MATCH(BK$1,$D$16:$M$16,0))+VLOOKUP($BE446,战斗属性模型!$K$22:$O$24,BK$2,FALSE)*INDEX($BW$3:$CF$578,MATCH($BD446&amp;$BF446&amp;$BG446,$BT$3:$BT$578&amp;$BU$3:$BU$578&amp;$BV$3:$BV$578,0),MATCH(BK$1,$BW$1:$CF$1,0))</f>
        <v>0</v>
      </c>
      <c r="BL446" s="3"/>
      <c r="BM446" s="3"/>
      <c r="BN446" s="3"/>
      <c r="BO446" s="3"/>
      <c r="BP446" s="3"/>
      <c r="BQ446" s="3"/>
      <c r="BT446" t="s">
        <v>422</v>
      </c>
      <c r="BU446">
        <f t="shared" si="177"/>
        <v>1</v>
      </c>
      <c r="BV446" s="1">
        <f t="shared" si="179"/>
        <v>12</v>
      </c>
      <c r="BW446" s="3">
        <f t="array" ref="BW446">INDEX($CI$3:$EP$26,MATCH($BV446,$CH$3:$CH$26,0),MATCH(BW$1&amp;$BU446,$CI$1:$EP$1&amp;$CI$2:$EP$2,0))*VLOOKUP($BT446,$C$17:$M$20,COUNTBLANK($D$15:D$15)+1,FALSE)</f>
        <v>96</v>
      </c>
      <c r="BX446" s="3">
        <f t="array" ref="BX446">INDEX($CI$3:$EP$26,MATCH($BV446,$CH$3:$CH$26,0),MATCH(BX$1&amp;$BU446,$CI$1:$EP$1&amp;$CI$2:$EP$2,0))*VLOOKUP($BT446,$C$17:$M$20,COUNTBLANK($D$15:E$15)+1,FALSE)</f>
        <v>0</v>
      </c>
      <c r="BY446" s="3">
        <f t="array" ref="BY446">INDEX($CI$3:$EP$26,MATCH($BV446,$CH$3:$CH$26,0),MATCH(BY$1&amp;$BU446,$CI$1:$EP$1&amp;$CI$2:$EP$2,0))*VLOOKUP($BT446,$C$17:$M$20,COUNTBLANK($D$15:F$15)+1,FALSE)</f>
        <v>0</v>
      </c>
      <c r="BZ446" s="3">
        <f t="array" ref="BZ446">INDEX($CI$3:$EP$26,MATCH($BV446,$CH$3:$CH$26,0),MATCH(BZ$1&amp;$BU446,$CI$1:$EP$1&amp;$CI$2:$EP$2,0))*VLOOKUP($BT446,$C$17:$M$20,COUNTBLANK($D$15:G$15)+1,FALSE)</f>
        <v>192</v>
      </c>
      <c r="CA446" s="3">
        <f t="array" ref="CA446">INDEX($CI$3:$EP$26,MATCH($BV446,$CH$3:$CH$26,0),MATCH(CA$1&amp;$BU446,$CI$1:$EP$1&amp;$CI$2:$EP$2,0))*VLOOKUP($BT446,$C$17:$M$20,COUNTBLANK($D$15:H$15)+1,FALSE)</f>
        <v>0</v>
      </c>
      <c r="CB446" s="3">
        <f t="array" ref="CB446">INDEX($CI$3:$EP$26,MATCH($BV446,$CH$3:$CH$26,0),MATCH(CB$1&amp;$BU446,$CI$1:$EP$1&amp;$CI$2:$EP$2,0))*VLOOKUP($BT446,$C$17:$M$20,COUNTBLANK($D$15:I$15)+1,FALSE)</f>
        <v>0</v>
      </c>
      <c r="CC446" s="3">
        <f t="array" ref="CC446">INDEX($CI$3:$EP$26,MATCH($BV446,$CH$3:$CH$26,0),MATCH(CC$1&amp;$BU446,$CI$1:$EP$1&amp;$CI$2:$EP$2,0))*VLOOKUP($BT446,$C$17:$M$20,COUNTBLANK($D$15:J$15)+1,FALSE)</f>
        <v>0</v>
      </c>
      <c r="CD446" s="3">
        <f t="array" ref="CD446">INDEX($CI$3:$EP$26,MATCH($BV446,$CH$3:$CH$26,0),MATCH(CD$1&amp;$BU446,$CI$1:$EP$1&amp;$CI$2:$EP$2,0))*VLOOKUP($BT446,$C$17:$M$20,COUNTBLANK($D$15:K$15)+1,FALSE)</f>
        <v>0</v>
      </c>
      <c r="CE446" s="3">
        <f t="array" ref="CE446">INDEX($CI$3:$EP$26,MATCH($BV446,$CH$3:$CH$26,0),MATCH(CE$1&amp;$BU446,$CI$1:$EP$1&amp;$CI$2:$EP$2,0))*VLOOKUP($BT446,$C$17:$M$20,COUNTBLANK($D$15:L$15)+1,FALSE)</f>
        <v>0.01</v>
      </c>
      <c r="CF446" s="3">
        <f t="array" ref="CF446">INDEX($CI$3:$EP$26,MATCH($BV446,$CH$3:$CH$26,0),MATCH(CF$1&amp;$BU446,$CI$1:$EP$1&amp;$CI$2:$EP$2,0))*VLOOKUP($BT446,$C$17:$M$20,COUNTBLANK($D$15:M$15)+1,FALSE)</f>
        <v>0.01</v>
      </c>
    </row>
    <row r="447" spans="56:84" x14ac:dyDescent="0.2">
      <c r="BD447" t="s">
        <v>421</v>
      </c>
      <c r="BE447">
        <v>1</v>
      </c>
      <c r="BF447">
        <f t="shared" si="178"/>
        <v>4</v>
      </c>
      <c r="BG447" s="1">
        <f t="shared" si="180"/>
        <v>13</v>
      </c>
      <c r="BH447" s="3">
        <f t="array" ref="BH447">INDEX($D$21:$M$44,MATCH($BD447&amp;$BF447,$C$21:$C$44&amp;$B$21:$B$44,0),MATCH(BH$1,$D$16:$M$16,0))+VLOOKUP($BE447,战斗属性模型!$K$22:$O$24,BH$2,FALSE)*INDEX($BW$3:$CF$578,MATCH($BD447&amp;$BF447&amp;$BG447,$BT$3:$BT$578&amp;$BU$3:$BU$578&amp;$BV$3:$BV$578,0),MATCH(BH$1,$BW$1:$CF$1,0))</f>
        <v>340</v>
      </c>
      <c r="BI447" s="3">
        <f t="array" ref="BI447">INDEX($D$21:$M$44,MATCH($BD447&amp;$BF447,$C$21:$C$44&amp;$B$21:$B$44,0),MATCH(BI$1,$D$16:$M$16,0))+VLOOKUP($BE447,战斗属性模型!$K$22:$O$24,BI$2,FALSE)*INDEX($BW$3:$CF$578,MATCH($BD447&amp;$BF447&amp;$BG447,$BT$3:$BT$578&amp;$BU$3:$BU$578&amp;$BV$3:$BV$578,0),MATCH(BI$1,$BW$1:$CF$1,0))</f>
        <v>0</v>
      </c>
      <c r="BJ447" s="3">
        <f t="array" ref="BJ447">INDEX($D$21:$M$44,MATCH($BD447&amp;$BF447,$C$21:$C$44&amp;$B$21:$B$44,0),MATCH(BJ$1,$D$16:$M$16,0))+VLOOKUP($BE447,战斗属性模型!$K$22:$O$24,BJ$2,FALSE)*INDEX($BW$3:$CF$578,MATCH($BD447&amp;$BF447&amp;$BG447,$BT$3:$BT$578&amp;$BU$3:$BU$578&amp;$BV$3:$BV$578,0),MATCH(BJ$1,$BW$1:$CF$1,0))</f>
        <v>784</v>
      </c>
      <c r="BK447" s="3">
        <f t="array" ref="BK447">INDEX($D$21:$M$44,MATCH($BD447&amp;$BF447,$C$21:$C$44&amp;$B$21:$B$44,0),MATCH(BK$1,$D$16:$M$16,0))+VLOOKUP($BE447,战斗属性模型!$K$22:$O$24,BK$2,FALSE)*INDEX($BW$3:$CF$578,MATCH($BD447&amp;$BF447&amp;$BG447,$BT$3:$BT$578&amp;$BU$3:$BU$578&amp;$BV$3:$BV$578,0),MATCH(BK$1,$BW$1:$CF$1,0))</f>
        <v>0</v>
      </c>
      <c r="BL447" s="3"/>
      <c r="BM447" s="3"/>
      <c r="BN447" s="3"/>
      <c r="BO447" s="3"/>
      <c r="BP447" s="3"/>
      <c r="BQ447" s="3"/>
      <c r="BT447" t="s">
        <v>422</v>
      </c>
      <c r="BU447">
        <f t="shared" si="177"/>
        <v>1</v>
      </c>
      <c r="BV447" s="1">
        <f t="shared" si="179"/>
        <v>13</v>
      </c>
      <c r="BW447" s="3">
        <f t="array" ref="BW447">INDEX($CI$3:$EP$26,MATCH($BV447,$CH$3:$CH$26,0),MATCH(BW$1&amp;$BU447,$CI$1:$EP$1&amp;$CI$2:$EP$2,0))*VLOOKUP($BT447,$C$17:$M$20,COUNTBLANK($D$15:D$15)+1,FALSE)</f>
        <v>104</v>
      </c>
      <c r="BX447" s="3">
        <f t="array" ref="BX447">INDEX($CI$3:$EP$26,MATCH($BV447,$CH$3:$CH$26,0),MATCH(BX$1&amp;$BU447,$CI$1:$EP$1&amp;$CI$2:$EP$2,0))*VLOOKUP($BT447,$C$17:$M$20,COUNTBLANK($D$15:E$15)+1,FALSE)</f>
        <v>0</v>
      </c>
      <c r="BY447" s="3">
        <f t="array" ref="BY447">INDEX($CI$3:$EP$26,MATCH($BV447,$CH$3:$CH$26,0),MATCH(BY$1&amp;$BU447,$CI$1:$EP$1&amp;$CI$2:$EP$2,0))*VLOOKUP($BT447,$C$17:$M$20,COUNTBLANK($D$15:F$15)+1,FALSE)</f>
        <v>0</v>
      </c>
      <c r="BZ447" s="3">
        <f t="array" ref="BZ447">INDEX($CI$3:$EP$26,MATCH($BV447,$CH$3:$CH$26,0),MATCH(BZ$1&amp;$BU447,$CI$1:$EP$1&amp;$CI$2:$EP$2,0))*VLOOKUP($BT447,$C$17:$M$20,COUNTBLANK($D$15:G$15)+1,FALSE)</f>
        <v>208</v>
      </c>
      <c r="CA447" s="3">
        <f t="array" ref="CA447">INDEX($CI$3:$EP$26,MATCH($BV447,$CH$3:$CH$26,0),MATCH(CA$1&amp;$BU447,$CI$1:$EP$1&amp;$CI$2:$EP$2,0))*VLOOKUP($BT447,$C$17:$M$20,COUNTBLANK($D$15:H$15)+1,FALSE)</f>
        <v>0</v>
      </c>
      <c r="CB447" s="3">
        <f t="array" ref="CB447">INDEX($CI$3:$EP$26,MATCH($BV447,$CH$3:$CH$26,0),MATCH(CB$1&amp;$BU447,$CI$1:$EP$1&amp;$CI$2:$EP$2,0))*VLOOKUP($BT447,$C$17:$M$20,COUNTBLANK($D$15:I$15)+1,FALSE)</f>
        <v>0</v>
      </c>
      <c r="CC447" s="3">
        <f t="array" ref="CC447">INDEX($CI$3:$EP$26,MATCH($BV447,$CH$3:$CH$26,0),MATCH(CC$1&amp;$BU447,$CI$1:$EP$1&amp;$CI$2:$EP$2,0))*VLOOKUP($BT447,$C$17:$M$20,COUNTBLANK($D$15:J$15)+1,FALSE)</f>
        <v>0</v>
      </c>
      <c r="CD447" s="3">
        <f t="array" ref="CD447">INDEX($CI$3:$EP$26,MATCH($BV447,$CH$3:$CH$26,0),MATCH(CD$1&amp;$BU447,$CI$1:$EP$1&amp;$CI$2:$EP$2,0))*VLOOKUP($BT447,$C$17:$M$20,COUNTBLANK($D$15:K$15)+1,FALSE)</f>
        <v>0</v>
      </c>
      <c r="CE447" s="3">
        <f t="array" ref="CE447">INDEX($CI$3:$EP$26,MATCH($BV447,$CH$3:$CH$26,0),MATCH(CE$1&amp;$BU447,$CI$1:$EP$1&amp;$CI$2:$EP$2,0))*VLOOKUP($BT447,$C$17:$M$20,COUNTBLANK($D$15:L$15)+1,FALSE)</f>
        <v>0.01</v>
      </c>
      <c r="CF447" s="3">
        <f t="array" ref="CF447">INDEX($CI$3:$EP$26,MATCH($BV447,$CH$3:$CH$26,0),MATCH(CF$1&amp;$BU447,$CI$1:$EP$1&amp;$CI$2:$EP$2,0))*VLOOKUP($BT447,$C$17:$M$20,COUNTBLANK($D$15:M$15)+1,FALSE)</f>
        <v>0.01</v>
      </c>
    </row>
    <row r="448" spans="56:84" x14ac:dyDescent="0.2">
      <c r="BD448" t="s">
        <v>421</v>
      </c>
      <c r="BE448">
        <v>1</v>
      </c>
      <c r="BF448">
        <f t="shared" si="178"/>
        <v>4</v>
      </c>
      <c r="BG448" s="1">
        <f t="shared" si="180"/>
        <v>14</v>
      </c>
      <c r="BH448" s="3">
        <f t="array" ref="BH448">INDEX($D$21:$M$44,MATCH($BD448&amp;$BF448,$C$21:$C$44&amp;$B$21:$B$44,0),MATCH(BH$1,$D$16:$M$16,0))+VLOOKUP($BE448,战斗属性模型!$K$22:$O$24,BH$2,FALSE)*INDEX($BW$3:$CF$578,MATCH($BD448&amp;$BF448&amp;$BG448,$BT$3:$BT$578&amp;$BU$3:$BU$578&amp;$BV$3:$BV$578,0),MATCH(BH$1,$BW$1:$CF$1,0))</f>
        <v>360</v>
      </c>
      <c r="BI448" s="3">
        <f t="array" ref="BI448">INDEX($D$21:$M$44,MATCH($BD448&amp;$BF448,$C$21:$C$44&amp;$B$21:$B$44,0),MATCH(BI$1,$D$16:$M$16,0))+VLOOKUP($BE448,战斗属性模型!$K$22:$O$24,BI$2,FALSE)*INDEX($BW$3:$CF$578,MATCH($BD448&amp;$BF448&amp;$BG448,$BT$3:$BT$578&amp;$BU$3:$BU$578&amp;$BV$3:$BV$578,0),MATCH(BI$1,$BW$1:$CF$1,0))</f>
        <v>0</v>
      </c>
      <c r="BJ448" s="3">
        <f t="array" ref="BJ448">INDEX($D$21:$M$44,MATCH($BD448&amp;$BF448,$C$21:$C$44&amp;$B$21:$B$44,0),MATCH(BJ$1,$D$16:$M$16,0))+VLOOKUP($BE448,战斗属性模型!$K$22:$O$24,BJ$2,FALSE)*INDEX($BW$3:$CF$578,MATCH($BD448&amp;$BF448&amp;$BG448,$BT$3:$BT$578&amp;$BU$3:$BU$578&amp;$BV$3:$BV$578,0),MATCH(BJ$1,$BW$1:$CF$1,0))</f>
        <v>832</v>
      </c>
      <c r="BK448" s="3">
        <f t="array" ref="BK448">INDEX($D$21:$M$44,MATCH($BD448&amp;$BF448,$C$21:$C$44&amp;$B$21:$B$44,0),MATCH(BK$1,$D$16:$M$16,0))+VLOOKUP($BE448,战斗属性模型!$K$22:$O$24,BK$2,FALSE)*INDEX($BW$3:$CF$578,MATCH($BD448&amp;$BF448&amp;$BG448,$BT$3:$BT$578&amp;$BU$3:$BU$578&amp;$BV$3:$BV$578,0),MATCH(BK$1,$BW$1:$CF$1,0))</f>
        <v>0</v>
      </c>
      <c r="BL448" s="3"/>
      <c r="BM448" s="3"/>
      <c r="BN448" s="3"/>
      <c r="BO448" s="3"/>
      <c r="BP448" s="3"/>
      <c r="BQ448" s="3"/>
      <c r="BT448" t="s">
        <v>422</v>
      </c>
      <c r="BU448">
        <f t="shared" si="177"/>
        <v>1</v>
      </c>
      <c r="BV448" s="1">
        <f t="shared" si="179"/>
        <v>14</v>
      </c>
      <c r="BW448" s="3">
        <f t="array" ref="BW448">INDEX($CI$3:$EP$26,MATCH($BV448,$CH$3:$CH$26,0),MATCH(BW$1&amp;$BU448,$CI$1:$EP$1&amp;$CI$2:$EP$2,0))*VLOOKUP($BT448,$C$17:$M$20,COUNTBLANK($D$15:D$15)+1,FALSE)</f>
        <v>112</v>
      </c>
      <c r="BX448" s="3">
        <f t="array" ref="BX448">INDEX($CI$3:$EP$26,MATCH($BV448,$CH$3:$CH$26,0),MATCH(BX$1&amp;$BU448,$CI$1:$EP$1&amp;$CI$2:$EP$2,0))*VLOOKUP($BT448,$C$17:$M$20,COUNTBLANK($D$15:E$15)+1,FALSE)</f>
        <v>0</v>
      </c>
      <c r="BY448" s="3">
        <f t="array" ref="BY448">INDEX($CI$3:$EP$26,MATCH($BV448,$CH$3:$CH$26,0),MATCH(BY$1&amp;$BU448,$CI$1:$EP$1&amp;$CI$2:$EP$2,0))*VLOOKUP($BT448,$C$17:$M$20,COUNTBLANK($D$15:F$15)+1,FALSE)</f>
        <v>0</v>
      </c>
      <c r="BZ448" s="3">
        <f t="array" ref="BZ448">INDEX($CI$3:$EP$26,MATCH($BV448,$CH$3:$CH$26,0),MATCH(BZ$1&amp;$BU448,$CI$1:$EP$1&amp;$CI$2:$EP$2,0))*VLOOKUP($BT448,$C$17:$M$20,COUNTBLANK($D$15:G$15)+1,FALSE)</f>
        <v>224</v>
      </c>
      <c r="CA448" s="3">
        <f t="array" ref="CA448">INDEX($CI$3:$EP$26,MATCH($BV448,$CH$3:$CH$26,0),MATCH(CA$1&amp;$BU448,$CI$1:$EP$1&amp;$CI$2:$EP$2,0))*VLOOKUP($BT448,$C$17:$M$20,COUNTBLANK($D$15:H$15)+1,FALSE)</f>
        <v>0</v>
      </c>
      <c r="CB448" s="3">
        <f t="array" ref="CB448">INDEX($CI$3:$EP$26,MATCH($BV448,$CH$3:$CH$26,0),MATCH(CB$1&amp;$BU448,$CI$1:$EP$1&amp;$CI$2:$EP$2,0))*VLOOKUP($BT448,$C$17:$M$20,COUNTBLANK($D$15:I$15)+1,FALSE)</f>
        <v>0</v>
      </c>
      <c r="CC448" s="3">
        <f t="array" ref="CC448">INDEX($CI$3:$EP$26,MATCH($BV448,$CH$3:$CH$26,0),MATCH(CC$1&amp;$BU448,$CI$1:$EP$1&amp;$CI$2:$EP$2,0))*VLOOKUP($BT448,$C$17:$M$20,COUNTBLANK($D$15:J$15)+1,FALSE)</f>
        <v>0</v>
      </c>
      <c r="CD448" s="3">
        <f t="array" ref="CD448">INDEX($CI$3:$EP$26,MATCH($BV448,$CH$3:$CH$26,0),MATCH(CD$1&amp;$BU448,$CI$1:$EP$1&amp;$CI$2:$EP$2,0))*VLOOKUP($BT448,$C$17:$M$20,COUNTBLANK($D$15:K$15)+1,FALSE)</f>
        <v>0</v>
      </c>
      <c r="CE448" s="3">
        <f t="array" ref="CE448">INDEX($CI$3:$EP$26,MATCH($BV448,$CH$3:$CH$26,0),MATCH(CE$1&amp;$BU448,$CI$1:$EP$1&amp;$CI$2:$EP$2,0))*VLOOKUP($BT448,$C$17:$M$20,COUNTBLANK($D$15:L$15)+1,FALSE)</f>
        <v>0.01</v>
      </c>
      <c r="CF448" s="3">
        <f t="array" ref="CF448">INDEX($CI$3:$EP$26,MATCH($BV448,$CH$3:$CH$26,0),MATCH(CF$1&amp;$BU448,$CI$1:$EP$1&amp;$CI$2:$EP$2,0))*VLOOKUP($BT448,$C$17:$M$20,COUNTBLANK($D$15:M$15)+1,FALSE)</f>
        <v>0.01</v>
      </c>
    </row>
    <row r="449" spans="56:84" x14ac:dyDescent="0.2">
      <c r="BD449" t="s">
        <v>421</v>
      </c>
      <c r="BE449">
        <v>1</v>
      </c>
      <c r="BF449">
        <f t="shared" si="178"/>
        <v>4</v>
      </c>
      <c r="BG449" s="1">
        <f t="shared" si="180"/>
        <v>15</v>
      </c>
      <c r="BH449" s="3">
        <f t="array" ref="BH449">INDEX($D$21:$M$44,MATCH($BD449&amp;$BF449,$C$21:$C$44&amp;$B$21:$B$44,0),MATCH(BH$1,$D$16:$M$16,0))+VLOOKUP($BE449,战斗属性模型!$K$22:$O$24,BH$2,FALSE)*INDEX($BW$3:$CF$578,MATCH($BD449&amp;$BF449&amp;$BG449,$BT$3:$BT$578&amp;$BU$3:$BU$578&amp;$BV$3:$BV$578,0),MATCH(BH$1,$BW$1:$CF$1,0))</f>
        <v>380</v>
      </c>
      <c r="BI449" s="3">
        <f t="array" ref="BI449">INDEX($D$21:$M$44,MATCH($BD449&amp;$BF449,$C$21:$C$44&amp;$B$21:$B$44,0),MATCH(BI$1,$D$16:$M$16,0))+VLOOKUP($BE449,战斗属性模型!$K$22:$O$24,BI$2,FALSE)*INDEX($BW$3:$CF$578,MATCH($BD449&amp;$BF449&amp;$BG449,$BT$3:$BT$578&amp;$BU$3:$BU$578&amp;$BV$3:$BV$578,0),MATCH(BI$1,$BW$1:$CF$1,0))</f>
        <v>0</v>
      </c>
      <c r="BJ449" s="3">
        <f t="array" ref="BJ449">INDEX($D$21:$M$44,MATCH($BD449&amp;$BF449,$C$21:$C$44&amp;$B$21:$B$44,0),MATCH(BJ$1,$D$16:$M$16,0))+VLOOKUP($BE449,战斗属性模型!$K$22:$O$24,BJ$2,FALSE)*INDEX($BW$3:$CF$578,MATCH($BD449&amp;$BF449&amp;$BG449,$BT$3:$BT$578&amp;$BU$3:$BU$578&amp;$BV$3:$BV$578,0),MATCH(BJ$1,$BW$1:$CF$1,0))</f>
        <v>880</v>
      </c>
      <c r="BK449" s="3">
        <f t="array" ref="BK449">INDEX($D$21:$M$44,MATCH($BD449&amp;$BF449,$C$21:$C$44&amp;$B$21:$B$44,0),MATCH(BK$1,$D$16:$M$16,0))+VLOOKUP($BE449,战斗属性模型!$K$22:$O$24,BK$2,FALSE)*INDEX($BW$3:$CF$578,MATCH($BD449&amp;$BF449&amp;$BG449,$BT$3:$BT$578&amp;$BU$3:$BU$578&amp;$BV$3:$BV$578,0),MATCH(BK$1,$BW$1:$CF$1,0))</f>
        <v>0</v>
      </c>
      <c r="BL449" s="3"/>
      <c r="BM449" s="3"/>
      <c r="BN449" s="3"/>
      <c r="BO449" s="3"/>
      <c r="BP449" s="3"/>
      <c r="BQ449" s="3"/>
      <c r="BT449" t="s">
        <v>422</v>
      </c>
      <c r="BU449">
        <f t="shared" si="177"/>
        <v>1</v>
      </c>
      <c r="BV449" s="1">
        <f t="shared" si="179"/>
        <v>15</v>
      </c>
      <c r="BW449" s="3">
        <f t="array" ref="BW449">INDEX($CI$3:$EP$26,MATCH($BV449,$CH$3:$CH$26,0),MATCH(BW$1&amp;$BU449,$CI$1:$EP$1&amp;$CI$2:$EP$2,0))*VLOOKUP($BT449,$C$17:$M$20,COUNTBLANK($D$15:D$15)+1,FALSE)</f>
        <v>120</v>
      </c>
      <c r="BX449" s="3">
        <f t="array" ref="BX449">INDEX($CI$3:$EP$26,MATCH($BV449,$CH$3:$CH$26,0),MATCH(BX$1&amp;$BU449,$CI$1:$EP$1&amp;$CI$2:$EP$2,0))*VLOOKUP($BT449,$C$17:$M$20,COUNTBLANK($D$15:E$15)+1,FALSE)</f>
        <v>0</v>
      </c>
      <c r="BY449" s="3">
        <f t="array" ref="BY449">INDEX($CI$3:$EP$26,MATCH($BV449,$CH$3:$CH$26,0),MATCH(BY$1&amp;$BU449,$CI$1:$EP$1&amp;$CI$2:$EP$2,0))*VLOOKUP($BT449,$C$17:$M$20,COUNTBLANK($D$15:F$15)+1,FALSE)</f>
        <v>0</v>
      </c>
      <c r="BZ449" s="3">
        <f t="array" ref="BZ449">INDEX($CI$3:$EP$26,MATCH($BV449,$CH$3:$CH$26,0),MATCH(BZ$1&amp;$BU449,$CI$1:$EP$1&amp;$CI$2:$EP$2,0))*VLOOKUP($BT449,$C$17:$M$20,COUNTBLANK($D$15:G$15)+1,FALSE)</f>
        <v>240</v>
      </c>
      <c r="CA449" s="3">
        <f t="array" ref="CA449">INDEX($CI$3:$EP$26,MATCH($BV449,$CH$3:$CH$26,0),MATCH(CA$1&amp;$BU449,$CI$1:$EP$1&amp;$CI$2:$EP$2,0))*VLOOKUP($BT449,$C$17:$M$20,COUNTBLANK($D$15:H$15)+1,FALSE)</f>
        <v>0</v>
      </c>
      <c r="CB449" s="3">
        <f t="array" ref="CB449">INDEX($CI$3:$EP$26,MATCH($BV449,$CH$3:$CH$26,0),MATCH(CB$1&amp;$BU449,$CI$1:$EP$1&amp;$CI$2:$EP$2,0))*VLOOKUP($BT449,$C$17:$M$20,COUNTBLANK($D$15:I$15)+1,FALSE)</f>
        <v>0</v>
      </c>
      <c r="CC449" s="3">
        <f t="array" ref="CC449">INDEX($CI$3:$EP$26,MATCH($BV449,$CH$3:$CH$26,0),MATCH(CC$1&amp;$BU449,$CI$1:$EP$1&amp;$CI$2:$EP$2,0))*VLOOKUP($BT449,$C$17:$M$20,COUNTBLANK($D$15:J$15)+1,FALSE)</f>
        <v>0</v>
      </c>
      <c r="CD449" s="3">
        <f t="array" ref="CD449">INDEX($CI$3:$EP$26,MATCH($BV449,$CH$3:$CH$26,0),MATCH(CD$1&amp;$BU449,$CI$1:$EP$1&amp;$CI$2:$EP$2,0))*VLOOKUP($BT449,$C$17:$M$20,COUNTBLANK($D$15:K$15)+1,FALSE)</f>
        <v>0</v>
      </c>
      <c r="CE449" s="3">
        <f t="array" ref="CE449">INDEX($CI$3:$EP$26,MATCH($BV449,$CH$3:$CH$26,0),MATCH(CE$1&amp;$BU449,$CI$1:$EP$1&amp;$CI$2:$EP$2,0))*VLOOKUP($BT449,$C$17:$M$20,COUNTBLANK($D$15:L$15)+1,FALSE)</f>
        <v>0.01</v>
      </c>
      <c r="CF449" s="3">
        <f t="array" ref="CF449">INDEX($CI$3:$EP$26,MATCH($BV449,$CH$3:$CH$26,0),MATCH(CF$1&amp;$BU449,$CI$1:$EP$1&amp;$CI$2:$EP$2,0))*VLOOKUP($BT449,$C$17:$M$20,COUNTBLANK($D$15:M$15)+1,FALSE)</f>
        <v>0.01</v>
      </c>
    </row>
    <row r="450" spans="56:84" x14ac:dyDescent="0.2">
      <c r="BD450" t="s">
        <v>421</v>
      </c>
      <c r="BE450">
        <v>1</v>
      </c>
      <c r="BF450">
        <f t="shared" si="178"/>
        <v>4</v>
      </c>
      <c r="BG450" s="1">
        <f t="shared" si="180"/>
        <v>16</v>
      </c>
      <c r="BH450" s="3">
        <f t="array" ref="BH450">INDEX($D$21:$M$44,MATCH($BD450&amp;$BF450,$C$21:$C$44&amp;$B$21:$B$44,0),MATCH(BH$1,$D$16:$M$16,0))+VLOOKUP($BE450,战斗属性模型!$K$22:$O$24,BH$2,FALSE)*INDEX($BW$3:$CF$578,MATCH($BD450&amp;$BF450&amp;$BG450,$BT$3:$BT$578&amp;$BU$3:$BU$578&amp;$BV$3:$BV$578,0),MATCH(BH$1,$BW$1:$CF$1,0))</f>
        <v>400</v>
      </c>
      <c r="BI450" s="3">
        <f t="array" ref="BI450">INDEX($D$21:$M$44,MATCH($BD450&amp;$BF450,$C$21:$C$44&amp;$B$21:$B$44,0),MATCH(BI$1,$D$16:$M$16,0))+VLOOKUP($BE450,战斗属性模型!$K$22:$O$24,BI$2,FALSE)*INDEX($BW$3:$CF$578,MATCH($BD450&amp;$BF450&amp;$BG450,$BT$3:$BT$578&amp;$BU$3:$BU$578&amp;$BV$3:$BV$578,0),MATCH(BI$1,$BW$1:$CF$1,0))</f>
        <v>0</v>
      </c>
      <c r="BJ450" s="3">
        <f t="array" ref="BJ450">INDEX($D$21:$M$44,MATCH($BD450&amp;$BF450,$C$21:$C$44&amp;$B$21:$B$44,0),MATCH(BJ$1,$D$16:$M$16,0))+VLOOKUP($BE450,战斗属性模型!$K$22:$O$24,BJ$2,FALSE)*INDEX($BW$3:$CF$578,MATCH($BD450&amp;$BF450&amp;$BG450,$BT$3:$BT$578&amp;$BU$3:$BU$578&amp;$BV$3:$BV$578,0),MATCH(BJ$1,$BW$1:$CF$1,0))</f>
        <v>928</v>
      </c>
      <c r="BK450" s="3">
        <f t="array" ref="BK450">INDEX($D$21:$M$44,MATCH($BD450&amp;$BF450,$C$21:$C$44&amp;$B$21:$B$44,0),MATCH(BK$1,$D$16:$M$16,0))+VLOOKUP($BE450,战斗属性模型!$K$22:$O$24,BK$2,FALSE)*INDEX($BW$3:$CF$578,MATCH($BD450&amp;$BF450&amp;$BG450,$BT$3:$BT$578&amp;$BU$3:$BU$578&amp;$BV$3:$BV$578,0),MATCH(BK$1,$BW$1:$CF$1,0))</f>
        <v>0</v>
      </c>
      <c r="BL450" s="3"/>
      <c r="BM450" s="3"/>
      <c r="BN450" s="3"/>
      <c r="BO450" s="3"/>
      <c r="BP450" s="3"/>
      <c r="BQ450" s="3"/>
      <c r="BT450" t="s">
        <v>422</v>
      </c>
      <c r="BU450">
        <f t="shared" si="177"/>
        <v>1</v>
      </c>
      <c r="BV450" s="1">
        <f t="shared" si="179"/>
        <v>16</v>
      </c>
      <c r="BW450" s="3">
        <f t="array" ref="BW450">INDEX($CI$3:$EP$26,MATCH($BV450,$CH$3:$CH$26,0),MATCH(BW$1&amp;$BU450,$CI$1:$EP$1&amp;$CI$2:$EP$2,0))*VLOOKUP($BT450,$C$17:$M$20,COUNTBLANK($D$15:D$15)+1,FALSE)</f>
        <v>128</v>
      </c>
      <c r="BX450" s="3">
        <f t="array" ref="BX450">INDEX($CI$3:$EP$26,MATCH($BV450,$CH$3:$CH$26,0),MATCH(BX$1&amp;$BU450,$CI$1:$EP$1&amp;$CI$2:$EP$2,0))*VLOOKUP($BT450,$C$17:$M$20,COUNTBLANK($D$15:E$15)+1,FALSE)</f>
        <v>0</v>
      </c>
      <c r="BY450" s="3">
        <f t="array" ref="BY450">INDEX($CI$3:$EP$26,MATCH($BV450,$CH$3:$CH$26,0),MATCH(BY$1&amp;$BU450,$CI$1:$EP$1&amp;$CI$2:$EP$2,0))*VLOOKUP($BT450,$C$17:$M$20,COUNTBLANK($D$15:F$15)+1,FALSE)</f>
        <v>0</v>
      </c>
      <c r="BZ450" s="3">
        <f t="array" ref="BZ450">INDEX($CI$3:$EP$26,MATCH($BV450,$CH$3:$CH$26,0),MATCH(BZ$1&amp;$BU450,$CI$1:$EP$1&amp;$CI$2:$EP$2,0))*VLOOKUP($BT450,$C$17:$M$20,COUNTBLANK($D$15:G$15)+1,FALSE)</f>
        <v>256</v>
      </c>
      <c r="CA450" s="3">
        <f t="array" ref="CA450">INDEX($CI$3:$EP$26,MATCH($BV450,$CH$3:$CH$26,0),MATCH(CA$1&amp;$BU450,$CI$1:$EP$1&amp;$CI$2:$EP$2,0))*VLOOKUP($BT450,$C$17:$M$20,COUNTBLANK($D$15:H$15)+1,FALSE)</f>
        <v>0</v>
      </c>
      <c r="CB450" s="3">
        <f t="array" ref="CB450">INDEX($CI$3:$EP$26,MATCH($BV450,$CH$3:$CH$26,0),MATCH(CB$1&amp;$BU450,$CI$1:$EP$1&amp;$CI$2:$EP$2,0))*VLOOKUP($BT450,$C$17:$M$20,COUNTBLANK($D$15:I$15)+1,FALSE)</f>
        <v>0</v>
      </c>
      <c r="CC450" s="3">
        <f t="array" ref="CC450">INDEX($CI$3:$EP$26,MATCH($BV450,$CH$3:$CH$26,0),MATCH(CC$1&amp;$BU450,$CI$1:$EP$1&amp;$CI$2:$EP$2,0))*VLOOKUP($BT450,$C$17:$M$20,COUNTBLANK($D$15:J$15)+1,FALSE)</f>
        <v>0</v>
      </c>
      <c r="CD450" s="3">
        <f t="array" ref="CD450">INDEX($CI$3:$EP$26,MATCH($BV450,$CH$3:$CH$26,0),MATCH(CD$1&amp;$BU450,$CI$1:$EP$1&amp;$CI$2:$EP$2,0))*VLOOKUP($BT450,$C$17:$M$20,COUNTBLANK($D$15:K$15)+1,FALSE)</f>
        <v>0</v>
      </c>
      <c r="CE450" s="3">
        <f t="array" ref="CE450">INDEX($CI$3:$EP$26,MATCH($BV450,$CH$3:$CH$26,0),MATCH(CE$1&amp;$BU450,$CI$1:$EP$1&amp;$CI$2:$EP$2,0))*VLOOKUP($BT450,$C$17:$M$20,COUNTBLANK($D$15:L$15)+1,FALSE)</f>
        <v>0.01</v>
      </c>
      <c r="CF450" s="3">
        <f t="array" ref="CF450">INDEX($CI$3:$EP$26,MATCH($BV450,$CH$3:$CH$26,0),MATCH(CF$1&amp;$BU450,$CI$1:$EP$1&amp;$CI$2:$EP$2,0))*VLOOKUP($BT450,$C$17:$M$20,COUNTBLANK($D$15:M$15)+1,FALSE)</f>
        <v>0.02</v>
      </c>
    </row>
    <row r="451" spans="56:84" x14ac:dyDescent="0.2">
      <c r="BD451" t="s">
        <v>421</v>
      </c>
      <c r="BE451">
        <v>1</v>
      </c>
      <c r="BF451">
        <f t="shared" si="178"/>
        <v>4</v>
      </c>
      <c r="BG451" s="1">
        <f t="shared" si="180"/>
        <v>17</v>
      </c>
      <c r="BH451" s="3">
        <f t="array" ref="BH451">INDEX($D$21:$M$44,MATCH($BD451&amp;$BF451,$C$21:$C$44&amp;$B$21:$B$44,0),MATCH(BH$1,$D$16:$M$16,0))+VLOOKUP($BE451,战斗属性模型!$K$22:$O$24,BH$2,FALSE)*INDEX($BW$3:$CF$578,MATCH($BD451&amp;$BF451&amp;$BG451,$BT$3:$BT$578&amp;$BU$3:$BU$578&amp;$BV$3:$BV$578,0),MATCH(BH$1,$BW$1:$CF$1,0))</f>
        <v>420</v>
      </c>
      <c r="BI451" s="3">
        <f t="array" ref="BI451">INDEX($D$21:$M$44,MATCH($BD451&amp;$BF451,$C$21:$C$44&amp;$B$21:$B$44,0),MATCH(BI$1,$D$16:$M$16,0))+VLOOKUP($BE451,战斗属性模型!$K$22:$O$24,BI$2,FALSE)*INDEX($BW$3:$CF$578,MATCH($BD451&amp;$BF451&amp;$BG451,$BT$3:$BT$578&amp;$BU$3:$BU$578&amp;$BV$3:$BV$578,0),MATCH(BI$1,$BW$1:$CF$1,0))</f>
        <v>0</v>
      </c>
      <c r="BJ451" s="3">
        <f t="array" ref="BJ451">INDEX($D$21:$M$44,MATCH($BD451&amp;$BF451,$C$21:$C$44&amp;$B$21:$B$44,0),MATCH(BJ$1,$D$16:$M$16,0))+VLOOKUP($BE451,战斗属性模型!$K$22:$O$24,BJ$2,FALSE)*INDEX($BW$3:$CF$578,MATCH($BD451&amp;$BF451&amp;$BG451,$BT$3:$BT$578&amp;$BU$3:$BU$578&amp;$BV$3:$BV$578,0),MATCH(BJ$1,$BW$1:$CF$1,0))</f>
        <v>976</v>
      </c>
      <c r="BK451" s="3">
        <f t="array" ref="BK451">INDEX($D$21:$M$44,MATCH($BD451&amp;$BF451,$C$21:$C$44&amp;$B$21:$B$44,0),MATCH(BK$1,$D$16:$M$16,0))+VLOOKUP($BE451,战斗属性模型!$K$22:$O$24,BK$2,FALSE)*INDEX($BW$3:$CF$578,MATCH($BD451&amp;$BF451&amp;$BG451,$BT$3:$BT$578&amp;$BU$3:$BU$578&amp;$BV$3:$BV$578,0),MATCH(BK$1,$BW$1:$CF$1,0))</f>
        <v>0</v>
      </c>
      <c r="BL451" s="3"/>
      <c r="BM451" s="3"/>
      <c r="BN451" s="3"/>
      <c r="BO451" s="3"/>
      <c r="BP451" s="3"/>
      <c r="BQ451" s="3"/>
      <c r="BT451" t="s">
        <v>422</v>
      </c>
      <c r="BU451">
        <f t="shared" si="177"/>
        <v>1</v>
      </c>
      <c r="BV451" s="1">
        <f t="shared" si="179"/>
        <v>17</v>
      </c>
      <c r="BW451" s="3">
        <f t="array" ref="BW451">INDEX($CI$3:$EP$26,MATCH($BV451,$CH$3:$CH$26,0),MATCH(BW$1&amp;$BU451,$CI$1:$EP$1&amp;$CI$2:$EP$2,0))*VLOOKUP($BT451,$C$17:$M$20,COUNTBLANK($D$15:D$15)+1,FALSE)</f>
        <v>136</v>
      </c>
      <c r="BX451" s="3">
        <f t="array" ref="BX451">INDEX($CI$3:$EP$26,MATCH($BV451,$CH$3:$CH$26,0),MATCH(BX$1&amp;$BU451,$CI$1:$EP$1&amp;$CI$2:$EP$2,0))*VLOOKUP($BT451,$C$17:$M$20,COUNTBLANK($D$15:E$15)+1,FALSE)</f>
        <v>0</v>
      </c>
      <c r="BY451" s="3">
        <f t="array" ref="BY451">INDEX($CI$3:$EP$26,MATCH($BV451,$CH$3:$CH$26,0),MATCH(BY$1&amp;$BU451,$CI$1:$EP$1&amp;$CI$2:$EP$2,0))*VLOOKUP($BT451,$C$17:$M$20,COUNTBLANK($D$15:F$15)+1,FALSE)</f>
        <v>0</v>
      </c>
      <c r="BZ451" s="3">
        <f t="array" ref="BZ451">INDEX($CI$3:$EP$26,MATCH($BV451,$CH$3:$CH$26,0),MATCH(BZ$1&amp;$BU451,$CI$1:$EP$1&amp;$CI$2:$EP$2,0))*VLOOKUP($BT451,$C$17:$M$20,COUNTBLANK($D$15:G$15)+1,FALSE)</f>
        <v>272</v>
      </c>
      <c r="CA451" s="3">
        <f t="array" ref="CA451">INDEX($CI$3:$EP$26,MATCH($BV451,$CH$3:$CH$26,0),MATCH(CA$1&amp;$BU451,$CI$1:$EP$1&amp;$CI$2:$EP$2,0))*VLOOKUP($BT451,$C$17:$M$20,COUNTBLANK($D$15:H$15)+1,FALSE)</f>
        <v>0</v>
      </c>
      <c r="CB451" s="3">
        <f t="array" ref="CB451">INDEX($CI$3:$EP$26,MATCH($BV451,$CH$3:$CH$26,0),MATCH(CB$1&amp;$BU451,$CI$1:$EP$1&amp;$CI$2:$EP$2,0))*VLOOKUP($BT451,$C$17:$M$20,COUNTBLANK($D$15:I$15)+1,FALSE)</f>
        <v>0</v>
      </c>
      <c r="CC451" s="3">
        <f t="array" ref="CC451">INDEX($CI$3:$EP$26,MATCH($BV451,$CH$3:$CH$26,0),MATCH(CC$1&amp;$BU451,$CI$1:$EP$1&amp;$CI$2:$EP$2,0))*VLOOKUP($BT451,$C$17:$M$20,COUNTBLANK($D$15:J$15)+1,FALSE)</f>
        <v>0</v>
      </c>
      <c r="CD451" s="3">
        <f t="array" ref="CD451">INDEX($CI$3:$EP$26,MATCH($BV451,$CH$3:$CH$26,0),MATCH(CD$1&amp;$BU451,$CI$1:$EP$1&amp;$CI$2:$EP$2,0))*VLOOKUP($BT451,$C$17:$M$20,COUNTBLANK($D$15:K$15)+1,FALSE)</f>
        <v>0</v>
      </c>
      <c r="CE451" s="3">
        <f t="array" ref="CE451">INDEX($CI$3:$EP$26,MATCH($BV451,$CH$3:$CH$26,0),MATCH(CE$1&amp;$BU451,$CI$1:$EP$1&amp;$CI$2:$EP$2,0))*VLOOKUP($BT451,$C$17:$M$20,COUNTBLANK($D$15:L$15)+1,FALSE)</f>
        <v>0.01</v>
      </c>
      <c r="CF451" s="3">
        <f t="array" ref="CF451">INDEX($CI$3:$EP$26,MATCH($BV451,$CH$3:$CH$26,0),MATCH(CF$1&amp;$BU451,$CI$1:$EP$1&amp;$CI$2:$EP$2,0))*VLOOKUP($BT451,$C$17:$M$20,COUNTBLANK($D$15:M$15)+1,FALSE)</f>
        <v>0.02</v>
      </c>
    </row>
    <row r="452" spans="56:84" x14ac:dyDescent="0.2">
      <c r="BD452" t="s">
        <v>421</v>
      </c>
      <c r="BE452">
        <v>1</v>
      </c>
      <c r="BF452">
        <f t="shared" si="178"/>
        <v>4</v>
      </c>
      <c r="BG452" s="1">
        <f t="shared" si="180"/>
        <v>18</v>
      </c>
      <c r="BH452" s="3">
        <f t="array" ref="BH452">INDEX($D$21:$M$44,MATCH($BD452&amp;$BF452,$C$21:$C$44&amp;$B$21:$B$44,0),MATCH(BH$1,$D$16:$M$16,0))+VLOOKUP($BE452,战斗属性模型!$K$22:$O$24,BH$2,FALSE)*INDEX($BW$3:$CF$578,MATCH($BD452&amp;$BF452&amp;$BG452,$BT$3:$BT$578&amp;$BU$3:$BU$578&amp;$BV$3:$BV$578,0),MATCH(BH$1,$BW$1:$CF$1,0))</f>
        <v>440</v>
      </c>
      <c r="BI452" s="3">
        <f t="array" ref="BI452">INDEX($D$21:$M$44,MATCH($BD452&amp;$BF452,$C$21:$C$44&amp;$B$21:$B$44,0),MATCH(BI$1,$D$16:$M$16,0))+VLOOKUP($BE452,战斗属性模型!$K$22:$O$24,BI$2,FALSE)*INDEX($BW$3:$CF$578,MATCH($BD452&amp;$BF452&amp;$BG452,$BT$3:$BT$578&amp;$BU$3:$BU$578&amp;$BV$3:$BV$578,0),MATCH(BI$1,$BW$1:$CF$1,0))</f>
        <v>0</v>
      </c>
      <c r="BJ452" s="3">
        <f t="array" ref="BJ452">INDEX($D$21:$M$44,MATCH($BD452&amp;$BF452,$C$21:$C$44&amp;$B$21:$B$44,0),MATCH(BJ$1,$D$16:$M$16,0))+VLOOKUP($BE452,战斗属性模型!$K$22:$O$24,BJ$2,FALSE)*INDEX($BW$3:$CF$578,MATCH($BD452&amp;$BF452&amp;$BG452,$BT$3:$BT$578&amp;$BU$3:$BU$578&amp;$BV$3:$BV$578,0),MATCH(BJ$1,$BW$1:$CF$1,0))</f>
        <v>1024</v>
      </c>
      <c r="BK452" s="3">
        <f t="array" ref="BK452">INDEX($D$21:$M$44,MATCH($BD452&amp;$BF452,$C$21:$C$44&amp;$B$21:$B$44,0),MATCH(BK$1,$D$16:$M$16,0))+VLOOKUP($BE452,战斗属性模型!$K$22:$O$24,BK$2,FALSE)*INDEX($BW$3:$CF$578,MATCH($BD452&amp;$BF452&amp;$BG452,$BT$3:$BT$578&amp;$BU$3:$BU$578&amp;$BV$3:$BV$578,0),MATCH(BK$1,$BW$1:$CF$1,0))</f>
        <v>0</v>
      </c>
      <c r="BL452" s="3"/>
      <c r="BM452" s="3"/>
      <c r="BN452" s="3"/>
      <c r="BO452" s="3"/>
      <c r="BP452" s="3"/>
      <c r="BQ452" s="3"/>
      <c r="BT452" t="s">
        <v>422</v>
      </c>
      <c r="BU452">
        <f t="shared" si="177"/>
        <v>1</v>
      </c>
      <c r="BV452" s="1">
        <f t="shared" si="179"/>
        <v>18</v>
      </c>
      <c r="BW452" s="3">
        <f t="array" ref="BW452">INDEX($CI$3:$EP$26,MATCH($BV452,$CH$3:$CH$26,0),MATCH(BW$1&amp;$BU452,$CI$1:$EP$1&amp;$CI$2:$EP$2,0))*VLOOKUP($BT452,$C$17:$M$20,COUNTBLANK($D$15:D$15)+1,FALSE)</f>
        <v>144</v>
      </c>
      <c r="BX452" s="3">
        <f t="array" ref="BX452">INDEX($CI$3:$EP$26,MATCH($BV452,$CH$3:$CH$26,0),MATCH(BX$1&amp;$BU452,$CI$1:$EP$1&amp;$CI$2:$EP$2,0))*VLOOKUP($BT452,$C$17:$M$20,COUNTBLANK($D$15:E$15)+1,FALSE)</f>
        <v>0</v>
      </c>
      <c r="BY452" s="3">
        <f t="array" ref="BY452">INDEX($CI$3:$EP$26,MATCH($BV452,$CH$3:$CH$26,0),MATCH(BY$1&amp;$BU452,$CI$1:$EP$1&amp;$CI$2:$EP$2,0))*VLOOKUP($BT452,$C$17:$M$20,COUNTBLANK($D$15:F$15)+1,FALSE)</f>
        <v>0</v>
      </c>
      <c r="BZ452" s="3">
        <f t="array" ref="BZ452">INDEX($CI$3:$EP$26,MATCH($BV452,$CH$3:$CH$26,0),MATCH(BZ$1&amp;$BU452,$CI$1:$EP$1&amp;$CI$2:$EP$2,0))*VLOOKUP($BT452,$C$17:$M$20,COUNTBLANK($D$15:G$15)+1,FALSE)</f>
        <v>288</v>
      </c>
      <c r="CA452" s="3">
        <f t="array" ref="CA452">INDEX($CI$3:$EP$26,MATCH($BV452,$CH$3:$CH$26,0),MATCH(CA$1&amp;$BU452,$CI$1:$EP$1&amp;$CI$2:$EP$2,0))*VLOOKUP($BT452,$C$17:$M$20,COUNTBLANK($D$15:H$15)+1,FALSE)</f>
        <v>0</v>
      </c>
      <c r="CB452" s="3">
        <f t="array" ref="CB452">INDEX($CI$3:$EP$26,MATCH($BV452,$CH$3:$CH$26,0),MATCH(CB$1&amp;$BU452,$CI$1:$EP$1&amp;$CI$2:$EP$2,0))*VLOOKUP($BT452,$C$17:$M$20,COUNTBLANK($D$15:I$15)+1,FALSE)</f>
        <v>0</v>
      </c>
      <c r="CC452" s="3">
        <f t="array" ref="CC452">INDEX($CI$3:$EP$26,MATCH($BV452,$CH$3:$CH$26,0),MATCH(CC$1&amp;$BU452,$CI$1:$EP$1&amp;$CI$2:$EP$2,0))*VLOOKUP($BT452,$C$17:$M$20,COUNTBLANK($D$15:J$15)+1,FALSE)</f>
        <v>0</v>
      </c>
      <c r="CD452" s="3">
        <f t="array" ref="CD452">INDEX($CI$3:$EP$26,MATCH($BV452,$CH$3:$CH$26,0),MATCH(CD$1&amp;$BU452,$CI$1:$EP$1&amp;$CI$2:$EP$2,0))*VLOOKUP($BT452,$C$17:$M$20,COUNTBLANK($D$15:K$15)+1,FALSE)</f>
        <v>0</v>
      </c>
      <c r="CE452" s="3">
        <f t="array" ref="CE452">INDEX($CI$3:$EP$26,MATCH($BV452,$CH$3:$CH$26,0),MATCH(CE$1&amp;$BU452,$CI$1:$EP$1&amp;$CI$2:$EP$2,0))*VLOOKUP($BT452,$C$17:$M$20,COUNTBLANK($D$15:L$15)+1,FALSE)</f>
        <v>0.01</v>
      </c>
      <c r="CF452" s="3">
        <f t="array" ref="CF452">INDEX($CI$3:$EP$26,MATCH($BV452,$CH$3:$CH$26,0),MATCH(CF$1&amp;$BU452,$CI$1:$EP$1&amp;$CI$2:$EP$2,0))*VLOOKUP($BT452,$C$17:$M$20,COUNTBLANK($D$15:M$15)+1,FALSE)</f>
        <v>0.02</v>
      </c>
    </row>
    <row r="453" spans="56:84" x14ac:dyDescent="0.2">
      <c r="BD453" t="s">
        <v>421</v>
      </c>
      <c r="BE453">
        <v>1</v>
      </c>
      <c r="BF453">
        <f t="shared" si="178"/>
        <v>4</v>
      </c>
      <c r="BG453" s="1">
        <f t="shared" si="180"/>
        <v>19</v>
      </c>
      <c r="BH453" s="3">
        <f t="array" ref="BH453">INDEX($D$21:$M$44,MATCH($BD453&amp;$BF453,$C$21:$C$44&amp;$B$21:$B$44,0),MATCH(BH$1,$D$16:$M$16,0))+VLOOKUP($BE453,战斗属性模型!$K$22:$O$24,BH$2,FALSE)*INDEX($BW$3:$CF$578,MATCH($BD453&amp;$BF453&amp;$BG453,$BT$3:$BT$578&amp;$BU$3:$BU$578&amp;$BV$3:$BV$578,0),MATCH(BH$1,$BW$1:$CF$1,0))</f>
        <v>460</v>
      </c>
      <c r="BI453" s="3">
        <f t="array" ref="BI453">INDEX($D$21:$M$44,MATCH($BD453&amp;$BF453,$C$21:$C$44&amp;$B$21:$B$44,0),MATCH(BI$1,$D$16:$M$16,0))+VLOOKUP($BE453,战斗属性模型!$K$22:$O$24,BI$2,FALSE)*INDEX($BW$3:$CF$578,MATCH($BD453&amp;$BF453&amp;$BG453,$BT$3:$BT$578&amp;$BU$3:$BU$578&amp;$BV$3:$BV$578,0),MATCH(BI$1,$BW$1:$CF$1,0))</f>
        <v>0</v>
      </c>
      <c r="BJ453" s="3">
        <f t="array" ref="BJ453">INDEX($D$21:$M$44,MATCH($BD453&amp;$BF453,$C$21:$C$44&amp;$B$21:$B$44,0),MATCH(BJ$1,$D$16:$M$16,0))+VLOOKUP($BE453,战斗属性模型!$K$22:$O$24,BJ$2,FALSE)*INDEX($BW$3:$CF$578,MATCH($BD453&amp;$BF453&amp;$BG453,$BT$3:$BT$578&amp;$BU$3:$BU$578&amp;$BV$3:$BV$578,0),MATCH(BJ$1,$BW$1:$CF$1,0))</f>
        <v>1072</v>
      </c>
      <c r="BK453" s="3">
        <f t="array" ref="BK453">INDEX($D$21:$M$44,MATCH($BD453&amp;$BF453,$C$21:$C$44&amp;$B$21:$B$44,0),MATCH(BK$1,$D$16:$M$16,0))+VLOOKUP($BE453,战斗属性模型!$K$22:$O$24,BK$2,FALSE)*INDEX($BW$3:$CF$578,MATCH($BD453&amp;$BF453&amp;$BG453,$BT$3:$BT$578&amp;$BU$3:$BU$578&amp;$BV$3:$BV$578,0),MATCH(BK$1,$BW$1:$CF$1,0))</f>
        <v>0</v>
      </c>
      <c r="BL453" s="3"/>
      <c r="BM453" s="3"/>
      <c r="BN453" s="3"/>
      <c r="BO453" s="3"/>
      <c r="BP453" s="3"/>
      <c r="BQ453" s="3"/>
      <c r="BT453" t="s">
        <v>422</v>
      </c>
      <c r="BU453">
        <f t="shared" si="177"/>
        <v>1</v>
      </c>
      <c r="BV453" s="1">
        <f t="shared" si="179"/>
        <v>19</v>
      </c>
      <c r="BW453" s="3">
        <f t="array" ref="BW453">INDEX($CI$3:$EP$26,MATCH($BV453,$CH$3:$CH$26,0),MATCH(BW$1&amp;$BU453,$CI$1:$EP$1&amp;$CI$2:$EP$2,0))*VLOOKUP($BT453,$C$17:$M$20,COUNTBLANK($D$15:D$15)+1,FALSE)</f>
        <v>152</v>
      </c>
      <c r="BX453" s="3">
        <f t="array" ref="BX453">INDEX($CI$3:$EP$26,MATCH($BV453,$CH$3:$CH$26,0),MATCH(BX$1&amp;$BU453,$CI$1:$EP$1&amp;$CI$2:$EP$2,0))*VLOOKUP($BT453,$C$17:$M$20,COUNTBLANK($D$15:E$15)+1,FALSE)</f>
        <v>0</v>
      </c>
      <c r="BY453" s="3">
        <f t="array" ref="BY453">INDEX($CI$3:$EP$26,MATCH($BV453,$CH$3:$CH$26,0),MATCH(BY$1&amp;$BU453,$CI$1:$EP$1&amp;$CI$2:$EP$2,0))*VLOOKUP($BT453,$C$17:$M$20,COUNTBLANK($D$15:F$15)+1,FALSE)</f>
        <v>0</v>
      </c>
      <c r="BZ453" s="3">
        <f t="array" ref="BZ453">INDEX($CI$3:$EP$26,MATCH($BV453,$CH$3:$CH$26,0),MATCH(BZ$1&amp;$BU453,$CI$1:$EP$1&amp;$CI$2:$EP$2,0))*VLOOKUP($BT453,$C$17:$M$20,COUNTBLANK($D$15:G$15)+1,FALSE)</f>
        <v>304</v>
      </c>
      <c r="CA453" s="3">
        <f t="array" ref="CA453">INDEX($CI$3:$EP$26,MATCH($BV453,$CH$3:$CH$26,0),MATCH(CA$1&amp;$BU453,$CI$1:$EP$1&amp;$CI$2:$EP$2,0))*VLOOKUP($BT453,$C$17:$M$20,COUNTBLANK($D$15:H$15)+1,FALSE)</f>
        <v>0</v>
      </c>
      <c r="CB453" s="3">
        <f t="array" ref="CB453">INDEX($CI$3:$EP$26,MATCH($BV453,$CH$3:$CH$26,0),MATCH(CB$1&amp;$BU453,$CI$1:$EP$1&amp;$CI$2:$EP$2,0))*VLOOKUP($BT453,$C$17:$M$20,COUNTBLANK($D$15:I$15)+1,FALSE)</f>
        <v>0</v>
      </c>
      <c r="CC453" s="3">
        <f t="array" ref="CC453">INDEX($CI$3:$EP$26,MATCH($BV453,$CH$3:$CH$26,0),MATCH(CC$1&amp;$BU453,$CI$1:$EP$1&amp;$CI$2:$EP$2,0))*VLOOKUP($BT453,$C$17:$M$20,COUNTBLANK($D$15:J$15)+1,FALSE)</f>
        <v>0</v>
      </c>
      <c r="CD453" s="3">
        <f t="array" ref="CD453">INDEX($CI$3:$EP$26,MATCH($BV453,$CH$3:$CH$26,0),MATCH(CD$1&amp;$BU453,$CI$1:$EP$1&amp;$CI$2:$EP$2,0))*VLOOKUP($BT453,$C$17:$M$20,COUNTBLANK($D$15:K$15)+1,FALSE)</f>
        <v>0</v>
      </c>
      <c r="CE453" s="3">
        <f t="array" ref="CE453">INDEX($CI$3:$EP$26,MATCH($BV453,$CH$3:$CH$26,0),MATCH(CE$1&amp;$BU453,$CI$1:$EP$1&amp;$CI$2:$EP$2,0))*VLOOKUP($BT453,$C$17:$M$20,COUNTBLANK($D$15:L$15)+1,FALSE)</f>
        <v>0.01</v>
      </c>
      <c r="CF453" s="3">
        <f t="array" ref="CF453">INDEX($CI$3:$EP$26,MATCH($BV453,$CH$3:$CH$26,0),MATCH(CF$1&amp;$BU453,$CI$1:$EP$1&amp;$CI$2:$EP$2,0))*VLOOKUP($BT453,$C$17:$M$20,COUNTBLANK($D$15:M$15)+1,FALSE)</f>
        <v>0.02</v>
      </c>
    </row>
    <row r="454" spans="56:84" x14ac:dyDescent="0.2">
      <c r="BD454" t="s">
        <v>421</v>
      </c>
      <c r="BE454">
        <v>1</v>
      </c>
      <c r="BF454">
        <f t="shared" si="178"/>
        <v>4</v>
      </c>
      <c r="BG454" s="1">
        <f t="shared" si="180"/>
        <v>20</v>
      </c>
      <c r="BH454" s="3">
        <f t="array" ref="BH454">INDEX($D$21:$M$44,MATCH($BD454&amp;$BF454,$C$21:$C$44&amp;$B$21:$B$44,0),MATCH(BH$1,$D$16:$M$16,0))+VLOOKUP($BE454,战斗属性模型!$K$22:$O$24,BH$2,FALSE)*INDEX($BW$3:$CF$578,MATCH($BD454&amp;$BF454&amp;$BG454,$BT$3:$BT$578&amp;$BU$3:$BU$578&amp;$BV$3:$BV$578,0),MATCH(BH$1,$BW$1:$CF$1,0))</f>
        <v>480</v>
      </c>
      <c r="BI454" s="3">
        <f t="array" ref="BI454">INDEX($D$21:$M$44,MATCH($BD454&amp;$BF454,$C$21:$C$44&amp;$B$21:$B$44,0),MATCH(BI$1,$D$16:$M$16,0))+VLOOKUP($BE454,战斗属性模型!$K$22:$O$24,BI$2,FALSE)*INDEX($BW$3:$CF$578,MATCH($BD454&amp;$BF454&amp;$BG454,$BT$3:$BT$578&amp;$BU$3:$BU$578&amp;$BV$3:$BV$578,0),MATCH(BI$1,$BW$1:$CF$1,0))</f>
        <v>0</v>
      </c>
      <c r="BJ454" s="3">
        <f t="array" ref="BJ454">INDEX($D$21:$M$44,MATCH($BD454&amp;$BF454,$C$21:$C$44&amp;$B$21:$B$44,0),MATCH(BJ$1,$D$16:$M$16,0))+VLOOKUP($BE454,战斗属性模型!$K$22:$O$24,BJ$2,FALSE)*INDEX($BW$3:$CF$578,MATCH($BD454&amp;$BF454&amp;$BG454,$BT$3:$BT$578&amp;$BU$3:$BU$578&amp;$BV$3:$BV$578,0),MATCH(BJ$1,$BW$1:$CF$1,0))</f>
        <v>1120</v>
      </c>
      <c r="BK454" s="3">
        <f t="array" ref="BK454">INDEX($D$21:$M$44,MATCH($BD454&amp;$BF454,$C$21:$C$44&amp;$B$21:$B$44,0),MATCH(BK$1,$D$16:$M$16,0))+VLOOKUP($BE454,战斗属性模型!$K$22:$O$24,BK$2,FALSE)*INDEX($BW$3:$CF$578,MATCH($BD454&amp;$BF454&amp;$BG454,$BT$3:$BT$578&amp;$BU$3:$BU$578&amp;$BV$3:$BV$578,0),MATCH(BK$1,$BW$1:$CF$1,0))</f>
        <v>0</v>
      </c>
      <c r="BL454" s="3"/>
      <c r="BM454" s="3"/>
      <c r="BN454" s="3"/>
      <c r="BO454" s="3"/>
      <c r="BP454" s="3"/>
      <c r="BQ454" s="3"/>
      <c r="BT454" t="s">
        <v>422</v>
      </c>
      <c r="BU454">
        <f t="shared" si="177"/>
        <v>1</v>
      </c>
      <c r="BV454" s="1">
        <f t="shared" si="179"/>
        <v>20</v>
      </c>
      <c r="BW454" s="3">
        <f t="array" ref="BW454">INDEX($CI$3:$EP$26,MATCH($BV454,$CH$3:$CH$26,0),MATCH(BW$1&amp;$BU454,$CI$1:$EP$1&amp;$CI$2:$EP$2,0))*VLOOKUP($BT454,$C$17:$M$20,COUNTBLANK($D$15:D$15)+1,FALSE)</f>
        <v>160</v>
      </c>
      <c r="BX454" s="3">
        <f t="array" ref="BX454">INDEX($CI$3:$EP$26,MATCH($BV454,$CH$3:$CH$26,0),MATCH(BX$1&amp;$BU454,$CI$1:$EP$1&amp;$CI$2:$EP$2,0))*VLOOKUP($BT454,$C$17:$M$20,COUNTBLANK($D$15:E$15)+1,FALSE)</f>
        <v>0</v>
      </c>
      <c r="BY454" s="3">
        <f t="array" ref="BY454">INDEX($CI$3:$EP$26,MATCH($BV454,$CH$3:$CH$26,0),MATCH(BY$1&amp;$BU454,$CI$1:$EP$1&amp;$CI$2:$EP$2,0))*VLOOKUP($BT454,$C$17:$M$20,COUNTBLANK($D$15:F$15)+1,FALSE)</f>
        <v>0</v>
      </c>
      <c r="BZ454" s="3">
        <f t="array" ref="BZ454">INDEX($CI$3:$EP$26,MATCH($BV454,$CH$3:$CH$26,0),MATCH(BZ$1&amp;$BU454,$CI$1:$EP$1&amp;$CI$2:$EP$2,0))*VLOOKUP($BT454,$C$17:$M$20,COUNTBLANK($D$15:G$15)+1,FALSE)</f>
        <v>320</v>
      </c>
      <c r="CA454" s="3">
        <f t="array" ref="CA454">INDEX($CI$3:$EP$26,MATCH($BV454,$CH$3:$CH$26,0),MATCH(CA$1&amp;$BU454,$CI$1:$EP$1&amp;$CI$2:$EP$2,0))*VLOOKUP($BT454,$C$17:$M$20,COUNTBLANK($D$15:H$15)+1,FALSE)</f>
        <v>0</v>
      </c>
      <c r="CB454" s="3">
        <f t="array" ref="CB454">INDEX($CI$3:$EP$26,MATCH($BV454,$CH$3:$CH$26,0),MATCH(CB$1&amp;$BU454,$CI$1:$EP$1&amp;$CI$2:$EP$2,0))*VLOOKUP($BT454,$C$17:$M$20,COUNTBLANK($D$15:I$15)+1,FALSE)</f>
        <v>0</v>
      </c>
      <c r="CC454" s="3">
        <f t="array" ref="CC454">INDEX($CI$3:$EP$26,MATCH($BV454,$CH$3:$CH$26,0),MATCH(CC$1&amp;$BU454,$CI$1:$EP$1&amp;$CI$2:$EP$2,0))*VLOOKUP($BT454,$C$17:$M$20,COUNTBLANK($D$15:J$15)+1,FALSE)</f>
        <v>0</v>
      </c>
      <c r="CD454" s="3">
        <f t="array" ref="CD454">INDEX($CI$3:$EP$26,MATCH($BV454,$CH$3:$CH$26,0),MATCH(CD$1&amp;$BU454,$CI$1:$EP$1&amp;$CI$2:$EP$2,0))*VLOOKUP($BT454,$C$17:$M$20,COUNTBLANK($D$15:K$15)+1,FALSE)</f>
        <v>0</v>
      </c>
      <c r="CE454" s="3">
        <f t="array" ref="CE454">INDEX($CI$3:$EP$26,MATCH($BV454,$CH$3:$CH$26,0),MATCH(CE$1&amp;$BU454,$CI$1:$EP$1&amp;$CI$2:$EP$2,0))*VLOOKUP($BT454,$C$17:$M$20,COUNTBLANK($D$15:L$15)+1,FALSE)</f>
        <v>1.4999999999999999E-2</v>
      </c>
      <c r="CF454" s="3">
        <f t="array" ref="CF454">INDEX($CI$3:$EP$26,MATCH($BV454,$CH$3:$CH$26,0),MATCH(CF$1&amp;$BU454,$CI$1:$EP$1&amp;$CI$2:$EP$2,0))*VLOOKUP($BT454,$C$17:$M$20,COUNTBLANK($D$15:M$15)+1,FALSE)</f>
        <v>0.02</v>
      </c>
    </row>
    <row r="455" spans="56:84" x14ac:dyDescent="0.2">
      <c r="BD455" t="s">
        <v>421</v>
      </c>
      <c r="BE455">
        <v>1</v>
      </c>
      <c r="BF455">
        <f t="shared" si="178"/>
        <v>4</v>
      </c>
      <c r="BG455" s="1">
        <f t="shared" si="180"/>
        <v>21</v>
      </c>
      <c r="BH455" s="3">
        <f t="array" ref="BH455">INDEX($D$21:$M$44,MATCH($BD455&amp;$BF455,$C$21:$C$44&amp;$B$21:$B$44,0),MATCH(BH$1,$D$16:$M$16,0))+VLOOKUP($BE455,战斗属性模型!$K$22:$O$24,BH$2,FALSE)*INDEX($BW$3:$CF$578,MATCH($BD455&amp;$BF455&amp;$BG455,$BT$3:$BT$578&amp;$BU$3:$BU$578&amp;$BV$3:$BV$578,0),MATCH(BH$1,$BW$1:$CF$1,0))</f>
        <v>500</v>
      </c>
      <c r="BI455" s="3">
        <f t="array" ref="BI455">INDEX($D$21:$M$44,MATCH($BD455&amp;$BF455,$C$21:$C$44&amp;$B$21:$B$44,0),MATCH(BI$1,$D$16:$M$16,0))+VLOOKUP($BE455,战斗属性模型!$K$22:$O$24,BI$2,FALSE)*INDEX($BW$3:$CF$578,MATCH($BD455&amp;$BF455&amp;$BG455,$BT$3:$BT$578&amp;$BU$3:$BU$578&amp;$BV$3:$BV$578,0),MATCH(BI$1,$BW$1:$CF$1,0))</f>
        <v>0</v>
      </c>
      <c r="BJ455" s="3">
        <f t="array" ref="BJ455">INDEX($D$21:$M$44,MATCH($BD455&amp;$BF455,$C$21:$C$44&amp;$B$21:$B$44,0),MATCH(BJ$1,$D$16:$M$16,0))+VLOOKUP($BE455,战斗属性模型!$K$22:$O$24,BJ$2,FALSE)*INDEX($BW$3:$CF$578,MATCH($BD455&amp;$BF455&amp;$BG455,$BT$3:$BT$578&amp;$BU$3:$BU$578&amp;$BV$3:$BV$578,0),MATCH(BJ$1,$BW$1:$CF$1,0))</f>
        <v>1168</v>
      </c>
      <c r="BK455" s="3">
        <f t="array" ref="BK455">INDEX($D$21:$M$44,MATCH($BD455&amp;$BF455,$C$21:$C$44&amp;$B$21:$B$44,0),MATCH(BK$1,$D$16:$M$16,0))+VLOOKUP($BE455,战斗属性模型!$K$22:$O$24,BK$2,FALSE)*INDEX($BW$3:$CF$578,MATCH($BD455&amp;$BF455&amp;$BG455,$BT$3:$BT$578&amp;$BU$3:$BU$578&amp;$BV$3:$BV$578,0),MATCH(BK$1,$BW$1:$CF$1,0))</f>
        <v>0</v>
      </c>
      <c r="BL455" s="3"/>
      <c r="BM455" s="3"/>
      <c r="BN455" s="3"/>
      <c r="BO455" s="3"/>
      <c r="BP455" s="3"/>
      <c r="BQ455" s="3"/>
      <c r="BT455" t="s">
        <v>422</v>
      </c>
      <c r="BU455">
        <f t="shared" si="177"/>
        <v>1</v>
      </c>
      <c r="BV455" s="1">
        <f t="shared" si="179"/>
        <v>21</v>
      </c>
      <c r="BW455" s="3">
        <f t="array" ref="BW455">INDEX($CI$3:$EP$26,MATCH($BV455,$CH$3:$CH$26,0),MATCH(BW$1&amp;$BU455,$CI$1:$EP$1&amp;$CI$2:$EP$2,0))*VLOOKUP($BT455,$C$17:$M$20,COUNTBLANK($D$15:D$15)+1,FALSE)</f>
        <v>168</v>
      </c>
      <c r="BX455" s="3">
        <f t="array" ref="BX455">INDEX($CI$3:$EP$26,MATCH($BV455,$CH$3:$CH$26,0),MATCH(BX$1&amp;$BU455,$CI$1:$EP$1&amp;$CI$2:$EP$2,0))*VLOOKUP($BT455,$C$17:$M$20,COUNTBLANK($D$15:E$15)+1,FALSE)</f>
        <v>0</v>
      </c>
      <c r="BY455" s="3">
        <f t="array" ref="BY455">INDEX($CI$3:$EP$26,MATCH($BV455,$CH$3:$CH$26,0),MATCH(BY$1&amp;$BU455,$CI$1:$EP$1&amp;$CI$2:$EP$2,0))*VLOOKUP($BT455,$C$17:$M$20,COUNTBLANK($D$15:F$15)+1,FALSE)</f>
        <v>0</v>
      </c>
      <c r="BZ455" s="3">
        <f t="array" ref="BZ455">INDEX($CI$3:$EP$26,MATCH($BV455,$CH$3:$CH$26,0),MATCH(BZ$1&amp;$BU455,$CI$1:$EP$1&amp;$CI$2:$EP$2,0))*VLOOKUP($BT455,$C$17:$M$20,COUNTBLANK($D$15:G$15)+1,FALSE)</f>
        <v>336</v>
      </c>
      <c r="CA455" s="3">
        <f t="array" ref="CA455">INDEX($CI$3:$EP$26,MATCH($BV455,$CH$3:$CH$26,0),MATCH(CA$1&amp;$BU455,$CI$1:$EP$1&amp;$CI$2:$EP$2,0))*VLOOKUP($BT455,$C$17:$M$20,COUNTBLANK($D$15:H$15)+1,FALSE)</f>
        <v>0</v>
      </c>
      <c r="CB455" s="3">
        <f t="array" ref="CB455">INDEX($CI$3:$EP$26,MATCH($BV455,$CH$3:$CH$26,0),MATCH(CB$1&amp;$BU455,$CI$1:$EP$1&amp;$CI$2:$EP$2,0))*VLOOKUP($BT455,$C$17:$M$20,COUNTBLANK($D$15:I$15)+1,FALSE)</f>
        <v>0</v>
      </c>
      <c r="CC455" s="3">
        <f t="array" ref="CC455">INDEX($CI$3:$EP$26,MATCH($BV455,$CH$3:$CH$26,0),MATCH(CC$1&amp;$BU455,$CI$1:$EP$1&amp;$CI$2:$EP$2,0))*VLOOKUP($BT455,$C$17:$M$20,COUNTBLANK($D$15:J$15)+1,FALSE)</f>
        <v>0</v>
      </c>
      <c r="CD455" s="3">
        <f t="array" ref="CD455">INDEX($CI$3:$EP$26,MATCH($BV455,$CH$3:$CH$26,0),MATCH(CD$1&amp;$BU455,$CI$1:$EP$1&amp;$CI$2:$EP$2,0))*VLOOKUP($BT455,$C$17:$M$20,COUNTBLANK($D$15:K$15)+1,FALSE)</f>
        <v>0</v>
      </c>
      <c r="CE455" s="3">
        <f t="array" ref="CE455">INDEX($CI$3:$EP$26,MATCH($BV455,$CH$3:$CH$26,0),MATCH(CE$1&amp;$BU455,$CI$1:$EP$1&amp;$CI$2:$EP$2,0))*VLOOKUP($BT455,$C$17:$M$20,COUNTBLANK($D$15:L$15)+1,FALSE)</f>
        <v>1.4999999999999999E-2</v>
      </c>
      <c r="CF455" s="3">
        <f t="array" ref="CF455">INDEX($CI$3:$EP$26,MATCH($BV455,$CH$3:$CH$26,0),MATCH(CF$1&amp;$BU455,$CI$1:$EP$1&amp;$CI$2:$EP$2,0))*VLOOKUP($BT455,$C$17:$M$20,COUNTBLANK($D$15:M$15)+1,FALSE)</f>
        <v>0.02</v>
      </c>
    </row>
    <row r="456" spans="56:84" x14ac:dyDescent="0.2">
      <c r="BD456" t="s">
        <v>421</v>
      </c>
      <c r="BE456">
        <v>1</v>
      </c>
      <c r="BF456">
        <f t="shared" si="178"/>
        <v>4</v>
      </c>
      <c r="BG456" s="1">
        <f t="shared" si="180"/>
        <v>22</v>
      </c>
      <c r="BH456" s="3">
        <f t="array" ref="BH456">INDEX($D$21:$M$44,MATCH($BD456&amp;$BF456,$C$21:$C$44&amp;$B$21:$B$44,0),MATCH(BH$1,$D$16:$M$16,0))+VLOOKUP($BE456,战斗属性模型!$K$22:$O$24,BH$2,FALSE)*INDEX($BW$3:$CF$578,MATCH($BD456&amp;$BF456&amp;$BG456,$BT$3:$BT$578&amp;$BU$3:$BU$578&amp;$BV$3:$BV$578,0),MATCH(BH$1,$BW$1:$CF$1,0))</f>
        <v>520</v>
      </c>
      <c r="BI456" s="3">
        <f t="array" ref="BI456">INDEX($D$21:$M$44,MATCH($BD456&amp;$BF456,$C$21:$C$44&amp;$B$21:$B$44,0),MATCH(BI$1,$D$16:$M$16,0))+VLOOKUP($BE456,战斗属性模型!$K$22:$O$24,BI$2,FALSE)*INDEX($BW$3:$CF$578,MATCH($BD456&amp;$BF456&amp;$BG456,$BT$3:$BT$578&amp;$BU$3:$BU$578&amp;$BV$3:$BV$578,0),MATCH(BI$1,$BW$1:$CF$1,0))</f>
        <v>0</v>
      </c>
      <c r="BJ456" s="3">
        <f t="array" ref="BJ456">INDEX($D$21:$M$44,MATCH($BD456&amp;$BF456,$C$21:$C$44&amp;$B$21:$B$44,0),MATCH(BJ$1,$D$16:$M$16,0))+VLOOKUP($BE456,战斗属性模型!$K$22:$O$24,BJ$2,FALSE)*INDEX($BW$3:$CF$578,MATCH($BD456&amp;$BF456&amp;$BG456,$BT$3:$BT$578&amp;$BU$3:$BU$578&amp;$BV$3:$BV$578,0),MATCH(BJ$1,$BW$1:$CF$1,0))</f>
        <v>1216</v>
      </c>
      <c r="BK456" s="3">
        <f t="array" ref="BK456">INDEX($D$21:$M$44,MATCH($BD456&amp;$BF456,$C$21:$C$44&amp;$B$21:$B$44,0),MATCH(BK$1,$D$16:$M$16,0))+VLOOKUP($BE456,战斗属性模型!$K$22:$O$24,BK$2,FALSE)*INDEX($BW$3:$CF$578,MATCH($BD456&amp;$BF456&amp;$BG456,$BT$3:$BT$578&amp;$BU$3:$BU$578&amp;$BV$3:$BV$578,0),MATCH(BK$1,$BW$1:$CF$1,0))</f>
        <v>0</v>
      </c>
      <c r="BL456" s="3"/>
      <c r="BM456" s="3"/>
      <c r="BN456" s="3"/>
      <c r="BO456" s="3"/>
      <c r="BP456" s="3"/>
      <c r="BQ456" s="3"/>
      <c r="BT456" t="s">
        <v>422</v>
      </c>
      <c r="BU456">
        <f t="shared" si="177"/>
        <v>1</v>
      </c>
      <c r="BV456" s="1">
        <f t="shared" si="179"/>
        <v>22</v>
      </c>
      <c r="BW456" s="3">
        <f t="array" ref="BW456">INDEX($CI$3:$EP$26,MATCH($BV456,$CH$3:$CH$26,0),MATCH(BW$1&amp;$BU456,$CI$1:$EP$1&amp;$CI$2:$EP$2,0))*VLOOKUP($BT456,$C$17:$M$20,COUNTBLANK($D$15:D$15)+1,FALSE)</f>
        <v>176</v>
      </c>
      <c r="BX456" s="3">
        <f t="array" ref="BX456">INDEX($CI$3:$EP$26,MATCH($BV456,$CH$3:$CH$26,0),MATCH(BX$1&amp;$BU456,$CI$1:$EP$1&amp;$CI$2:$EP$2,0))*VLOOKUP($BT456,$C$17:$M$20,COUNTBLANK($D$15:E$15)+1,FALSE)</f>
        <v>0</v>
      </c>
      <c r="BY456" s="3">
        <f t="array" ref="BY456">INDEX($CI$3:$EP$26,MATCH($BV456,$CH$3:$CH$26,0),MATCH(BY$1&amp;$BU456,$CI$1:$EP$1&amp;$CI$2:$EP$2,0))*VLOOKUP($BT456,$C$17:$M$20,COUNTBLANK($D$15:F$15)+1,FALSE)</f>
        <v>0</v>
      </c>
      <c r="BZ456" s="3">
        <f t="array" ref="BZ456">INDEX($CI$3:$EP$26,MATCH($BV456,$CH$3:$CH$26,0),MATCH(BZ$1&amp;$BU456,$CI$1:$EP$1&amp;$CI$2:$EP$2,0))*VLOOKUP($BT456,$C$17:$M$20,COUNTBLANK($D$15:G$15)+1,FALSE)</f>
        <v>352</v>
      </c>
      <c r="CA456" s="3">
        <f t="array" ref="CA456">INDEX($CI$3:$EP$26,MATCH($BV456,$CH$3:$CH$26,0),MATCH(CA$1&amp;$BU456,$CI$1:$EP$1&amp;$CI$2:$EP$2,0))*VLOOKUP($BT456,$C$17:$M$20,COUNTBLANK($D$15:H$15)+1,FALSE)</f>
        <v>0</v>
      </c>
      <c r="CB456" s="3">
        <f t="array" ref="CB456">INDEX($CI$3:$EP$26,MATCH($BV456,$CH$3:$CH$26,0),MATCH(CB$1&amp;$BU456,$CI$1:$EP$1&amp;$CI$2:$EP$2,0))*VLOOKUP($BT456,$C$17:$M$20,COUNTBLANK($D$15:I$15)+1,FALSE)</f>
        <v>0</v>
      </c>
      <c r="CC456" s="3">
        <f t="array" ref="CC456">INDEX($CI$3:$EP$26,MATCH($BV456,$CH$3:$CH$26,0),MATCH(CC$1&amp;$BU456,$CI$1:$EP$1&amp;$CI$2:$EP$2,0))*VLOOKUP($BT456,$C$17:$M$20,COUNTBLANK($D$15:J$15)+1,FALSE)</f>
        <v>0</v>
      </c>
      <c r="CD456" s="3">
        <f t="array" ref="CD456">INDEX($CI$3:$EP$26,MATCH($BV456,$CH$3:$CH$26,0),MATCH(CD$1&amp;$BU456,$CI$1:$EP$1&amp;$CI$2:$EP$2,0))*VLOOKUP($BT456,$C$17:$M$20,COUNTBLANK($D$15:K$15)+1,FALSE)</f>
        <v>0</v>
      </c>
      <c r="CE456" s="3">
        <f t="array" ref="CE456">INDEX($CI$3:$EP$26,MATCH($BV456,$CH$3:$CH$26,0),MATCH(CE$1&amp;$BU456,$CI$1:$EP$1&amp;$CI$2:$EP$2,0))*VLOOKUP($BT456,$C$17:$M$20,COUNTBLANK($D$15:L$15)+1,FALSE)</f>
        <v>1.4999999999999999E-2</v>
      </c>
      <c r="CF456" s="3">
        <f t="array" ref="CF456">INDEX($CI$3:$EP$26,MATCH($BV456,$CH$3:$CH$26,0),MATCH(CF$1&amp;$BU456,$CI$1:$EP$1&amp;$CI$2:$EP$2,0))*VLOOKUP($BT456,$C$17:$M$20,COUNTBLANK($D$15:M$15)+1,FALSE)</f>
        <v>0.02</v>
      </c>
    </row>
    <row r="457" spans="56:84" x14ac:dyDescent="0.2">
      <c r="BD457" t="s">
        <v>421</v>
      </c>
      <c r="BE457">
        <v>1</v>
      </c>
      <c r="BF457">
        <f t="shared" si="178"/>
        <v>4</v>
      </c>
      <c r="BG457" s="1">
        <f t="shared" si="180"/>
        <v>23</v>
      </c>
      <c r="BH457" s="3">
        <f t="array" ref="BH457">INDEX($D$21:$M$44,MATCH($BD457&amp;$BF457,$C$21:$C$44&amp;$B$21:$B$44,0),MATCH(BH$1,$D$16:$M$16,0))+VLOOKUP($BE457,战斗属性模型!$K$22:$O$24,BH$2,FALSE)*INDEX($BW$3:$CF$578,MATCH($BD457&amp;$BF457&amp;$BG457,$BT$3:$BT$578&amp;$BU$3:$BU$578&amp;$BV$3:$BV$578,0),MATCH(BH$1,$BW$1:$CF$1,0))</f>
        <v>540</v>
      </c>
      <c r="BI457" s="3">
        <f t="array" ref="BI457">INDEX($D$21:$M$44,MATCH($BD457&amp;$BF457,$C$21:$C$44&amp;$B$21:$B$44,0),MATCH(BI$1,$D$16:$M$16,0))+VLOOKUP($BE457,战斗属性模型!$K$22:$O$24,BI$2,FALSE)*INDEX($BW$3:$CF$578,MATCH($BD457&amp;$BF457&amp;$BG457,$BT$3:$BT$578&amp;$BU$3:$BU$578&amp;$BV$3:$BV$578,0),MATCH(BI$1,$BW$1:$CF$1,0))</f>
        <v>0</v>
      </c>
      <c r="BJ457" s="3">
        <f t="array" ref="BJ457">INDEX($D$21:$M$44,MATCH($BD457&amp;$BF457,$C$21:$C$44&amp;$B$21:$B$44,0),MATCH(BJ$1,$D$16:$M$16,0))+VLOOKUP($BE457,战斗属性模型!$K$22:$O$24,BJ$2,FALSE)*INDEX($BW$3:$CF$578,MATCH($BD457&amp;$BF457&amp;$BG457,$BT$3:$BT$578&amp;$BU$3:$BU$578&amp;$BV$3:$BV$578,0),MATCH(BJ$1,$BW$1:$CF$1,0))</f>
        <v>1264</v>
      </c>
      <c r="BK457" s="3">
        <f t="array" ref="BK457">INDEX($D$21:$M$44,MATCH($BD457&amp;$BF457,$C$21:$C$44&amp;$B$21:$B$44,0),MATCH(BK$1,$D$16:$M$16,0))+VLOOKUP($BE457,战斗属性模型!$K$22:$O$24,BK$2,FALSE)*INDEX($BW$3:$CF$578,MATCH($BD457&amp;$BF457&amp;$BG457,$BT$3:$BT$578&amp;$BU$3:$BU$578&amp;$BV$3:$BV$578,0),MATCH(BK$1,$BW$1:$CF$1,0))</f>
        <v>0</v>
      </c>
      <c r="BL457" s="3"/>
      <c r="BM457" s="3"/>
      <c r="BN457" s="3"/>
      <c r="BO457" s="3"/>
      <c r="BP457" s="3"/>
      <c r="BQ457" s="3"/>
      <c r="BT457" t="s">
        <v>422</v>
      </c>
      <c r="BU457">
        <f t="shared" si="177"/>
        <v>1</v>
      </c>
      <c r="BV457" s="1">
        <f t="shared" si="179"/>
        <v>23</v>
      </c>
      <c r="BW457" s="3">
        <f t="array" ref="BW457">INDEX($CI$3:$EP$26,MATCH($BV457,$CH$3:$CH$26,0),MATCH(BW$1&amp;$BU457,$CI$1:$EP$1&amp;$CI$2:$EP$2,0))*VLOOKUP($BT457,$C$17:$M$20,COUNTBLANK($D$15:D$15)+1,FALSE)</f>
        <v>184</v>
      </c>
      <c r="BX457" s="3">
        <f t="array" ref="BX457">INDEX($CI$3:$EP$26,MATCH($BV457,$CH$3:$CH$26,0),MATCH(BX$1&amp;$BU457,$CI$1:$EP$1&amp;$CI$2:$EP$2,0))*VLOOKUP($BT457,$C$17:$M$20,COUNTBLANK($D$15:E$15)+1,FALSE)</f>
        <v>0</v>
      </c>
      <c r="BY457" s="3">
        <f t="array" ref="BY457">INDEX($CI$3:$EP$26,MATCH($BV457,$CH$3:$CH$26,0),MATCH(BY$1&amp;$BU457,$CI$1:$EP$1&amp;$CI$2:$EP$2,0))*VLOOKUP($BT457,$C$17:$M$20,COUNTBLANK($D$15:F$15)+1,FALSE)</f>
        <v>0</v>
      </c>
      <c r="BZ457" s="3">
        <f t="array" ref="BZ457">INDEX($CI$3:$EP$26,MATCH($BV457,$CH$3:$CH$26,0),MATCH(BZ$1&amp;$BU457,$CI$1:$EP$1&amp;$CI$2:$EP$2,0))*VLOOKUP($BT457,$C$17:$M$20,COUNTBLANK($D$15:G$15)+1,FALSE)</f>
        <v>368</v>
      </c>
      <c r="CA457" s="3">
        <f t="array" ref="CA457">INDEX($CI$3:$EP$26,MATCH($BV457,$CH$3:$CH$26,0),MATCH(CA$1&amp;$BU457,$CI$1:$EP$1&amp;$CI$2:$EP$2,0))*VLOOKUP($BT457,$C$17:$M$20,COUNTBLANK($D$15:H$15)+1,FALSE)</f>
        <v>0</v>
      </c>
      <c r="CB457" s="3">
        <f t="array" ref="CB457">INDEX($CI$3:$EP$26,MATCH($BV457,$CH$3:$CH$26,0),MATCH(CB$1&amp;$BU457,$CI$1:$EP$1&amp;$CI$2:$EP$2,0))*VLOOKUP($BT457,$C$17:$M$20,COUNTBLANK($D$15:I$15)+1,FALSE)</f>
        <v>0</v>
      </c>
      <c r="CC457" s="3">
        <f t="array" ref="CC457">INDEX($CI$3:$EP$26,MATCH($BV457,$CH$3:$CH$26,0),MATCH(CC$1&amp;$BU457,$CI$1:$EP$1&amp;$CI$2:$EP$2,0))*VLOOKUP($BT457,$C$17:$M$20,COUNTBLANK($D$15:J$15)+1,FALSE)</f>
        <v>0</v>
      </c>
      <c r="CD457" s="3">
        <f t="array" ref="CD457">INDEX($CI$3:$EP$26,MATCH($BV457,$CH$3:$CH$26,0),MATCH(CD$1&amp;$BU457,$CI$1:$EP$1&amp;$CI$2:$EP$2,0))*VLOOKUP($BT457,$C$17:$M$20,COUNTBLANK($D$15:K$15)+1,FALSE)</f>
        <v>0</v>
      </c>
      <c r="CE457" s="3">
        <f t="array" ref="CE457">INDEX($CI$3:$EP$26,MATCH($BV457,$CH$3:$CH$26,0),MATCH(CE$1&amp;$BU457,$CI$1:$EP$1&amp;$CI$2:$EP$2,0))*VLOOKUP($BT457,$C$17:$M$20,COUNTBLANK($D$15:L$15)+1,FALSE)</f>
        <v>1.4999999999999999E-2</v>
      </c>
      <c r="CF457" s="3">
        <f t="array" ref="CF457">INDEX($CI$3:$EP$26,MATCH($BV457,$CH$3:$CH$26,0),MATCH(CF$1&amp;$BU457,$CI$1:$EP$1&amp;$CI$2:$EP$2,0))*VLOOKUP($BT457,$C$17:$M$20,COUNTBLANK($D$15:M$15)+1,FALSE)</f>
        <v>0.02</v>
      </c>
    </row>
    <row r="458" spans="56:84" x14ac:dyDescent="0.2">
      <c r="BD458" t="s">
        <v>421</v>
      </c>
      <c r="BE458">
        <v>1</v>
      </c>
      <c r="BF458">
        <f t="shared" si="178"/>
        <v>4</v>
      </c>
      <c r="BG458" s="1">
        <f t="shared" si="180"/>
        <v>24</v>
      </c>
      <c r="BH458" s="3">
        <f t="array" ref="BH458">INDEX($D$21:$M$44,MATCH($BD458&amp;$BF458,$C$21:$C$44&amp;$B$21:$B$44,0),MATCH(BH$1,$D$16:$M$16,0))+VLOOKUP($BE458,战斗属性模型!$K$22:$O$24,BH$2,FALSE)*INDEX($BW$3:$CF$578,MATCH($BD458&amp;$BF458&amp;$BG458,$BT$3:$BT$578&amp;$BU$3:$BU$578&amp;$BV$3:$BV$578,0),MATCH(BH$1,$BW$1:$CF$1,0))</f>
        <v>560</v>
      </c>
      <c r="BI458" s="3">
        <f t="array" ref="BI458">INDEX($D$21:$M$44,MATCH($BD458&amp;$BF458,$C$21:$C$44&amp;$B$21:$B$44,0),MATCH(BI$1,$D$16:$M$16,0))+VLOOKUP($BE458,战斗属性模型!$K$22:$O$24,BI$2,FALSE)*INDEX($BW$3:$CF$578,MATCH($BD458&amp;$BF458&amp;$BG458,$BT$3:$BT$578&amp;$BU$3:$BU$578&amp;$BV$3:$BV$578,0),MATCH(BI$1,$BW$1:$CF$1,0))</f>
        <v>0</v>
      </c>
      <c r="BJ458" s="3">
        <f t="array" ref="BJ458">INDEX($D$21:$M$44,MATCH($BD458&amp;$BF458,$C$21:$C$44&amp;$B$21:$B$44,0),MATCH(BJ$1,$D$16:$M$16,0))+VLOOKUP($BE458,战斗属性模型!$K$22:$O$24,BJ$2,FALSE)*INDEX($BW$3:$CF$578,MATCH($BD458&amp;$BF458&amp;$BG458,$BT$3:$BT$578&amp;$BU$3:$BU$578&amp;$BV$3:$BV$578,0),MATCH(BJ$1,$BW$1:$CF$1,0))</f>
        <v>1312</v>
      </c>
      <c r="BK458" s="3">
        <f t="array" ref="BK458">INDEX($D$21:$M$44,MATCH($BD458&amp;$BF458,$C$21:$C$44&amp;$B$21:$B$44,0),MATCH(BK$1,$D$16:$M$16,0))+VLOOKUP($BE458,战斗属性模型!$K$22:$O$24,BK$2,FALSE)*INDEX($BW$3:$CF$578,MATCH($BD458&amp;$BF458&amp;$BG458,$BT$3:$BT$578&amp;$BU$3:$BU$578&amp;$BV$3:$BV$578,0),MATCH(BK$1,$BW$1:$CF$1,0))</f>
        <v>0</v>
      </c>
      <c r="BL458" s="3"/>
      <c r="BM458" s="3"/>
      <c r="BN458" s="3"/>
      <c r="BO458" s="3"/>
      <c r="BP458" s="3"/>
      <c r="BQ458" s="3"/>
      <c r="BT458" t="s">
        <v>422</v>
      </c>
      <c r="BU458">
        <f t="shared" si="177"/>
        <v>1</v>
      </c>
      <c r="BV458" s="1">
        <f t="shared" si="179"/>
        <v>24</v>
      </c>
      <c r="BW458" s="3">
        <f t="array" ref="BW458">INDEX($CI$3:$EP$26,MATCH($BV458,$CH$3:$CH$26,0),MATCH(BW$1&amp;$BU458,$CI$1:$EP$1&amp;$CI$2:$EP$2,0))*VLOOKUP($BT458,$C$17:$M$20,COUNTBLANK($D$15:D$15)+1,FALSE)</f>
        <v>192</v>
      </c>
      <c r="BX458" s="3">
        <f t="array" ref="BX458">INDEX($CI$3:$EP$26,MATCH($BV458,$CH$3:$CH$26,0),MATCH(BX$1&amp;$BU458,$CI$1:$EP$1&amp;$CI$2:$EP$2,0))*VLOOKUP($BT458,$C$17:$M$20,COUNTBLANK($D$15:E$15)+1,FALSE)</f>
        <v>0</v>
      </c>
      <c r="BY458" s="3">
        <f t="array" ref="BY458">INDEX($CI$3:$EP$26,MATCH($BV458,$CH$3:$CH$26,0),MATCH(BY$1&amp;$BU458,$CI$1:$EP$1&amp;$CI$2:$EP$2,0))*VLOOKUP($BT458,$C$17:$M$20,COUNTBLANK($D$15:F$15)+1,FALSE)</f>
        <v>0</v>
      </c>
      <c r="BZ458" s="3">
        <f t="array" ref="BZ458">INDEX($CI$3:$EP$26,MATCH($BV458,$CH$3:$CH$26,0),MATCH(BZ$1&amp;$BU458,$CI$1:$EP$1&amp;$CI$2:$EP$2,0))*VLOOKUP($BT458,$C$17:$M$20,COUNTBLANK($D$15:G$15)+1,FALSE)</f>
        <v>384</v>
      </c>
      <c r="CA458" s="3">
        <f t="array" ref="CA458">INDEX($CI$3:$EP$26,MATCH($BV458,$CH$3:$CH$26,0),MATCH(CA$1&amp;$BU458,$CI$1:$EP$1&amp;$CI$2:$EP$2,0))*VLOOKUP($BT458,$C$17:$M$20,COUNTBLANK($D$15:H$15)+1,FALSE)</f>
        <v>0</v>
      </c>
      <c r="CB458" s="3">
        <f t="array" ref="CB458">INDEX($CI$3:$EP$26,MATCH($BV458,$CH$3:$CH$26,0),MATCH(CB$1&amp;$BU458,$CI$1:$EP$1&amp;$CI$2:$EP$2,0))*VLOOKUP($BT458,$C$17:$M$20,COUNTBLANK($D$15:I$15)+1,FALSE)</f>
        <v>0</v>
      </c>
      <c r="CC458" s="3">
        <f t="array" ref="CC458">INDEX($CI$3:$EP$26,MATCH($BV458,$CH$3:$CH$26,0),MATCH(CC$1&amp;$BU458,$CI$1:$EP$1&amp;$CI$2:$EP$2,0))*VLOOKUP($BT458,$C$17:$M$20,COUNTBLANK($D$15:J$15)+1,FALSE)</f>
        <v>0</v>
      </c>
      <c r="CD458" s="3">
        <f t="array" ref="CD458">INDEX($CI$3:$EP$26,MATCH($BV458,$CH$3:$CH$26,0),MATCH(CD$1&amp;$BU458,$CI$1:$EP$1&amp;$CI$2:$EP$2,0))*VLOOKUP($BT458,$C$17:$M$20,COUNTBLANK($D$15:K$15)+1,FALSE)</f>
        <v>0</v>
      </c>
      <c r="CE458" s="3">
        <f t="array" ref="CE458">INDEX($CI$3:$EP$26,MATCH($BV458,$CH$3:$CH$26,0),MATCH(CE$1&amp;$BU458,$CI$1:$EP$1&amp;$CI$2:$EP$2,0))*VLOOKUP($BT458,$C$17:$M$20,COUNTBLANK($D$15:L$15)+1,FALSE)</f>
        <v>1.4999999999999999E-2</v>
      </c>
      <c r="CF458" s="3">
        <f t="array" ref="CF458">INDEX($CI$3:$EP$26,MATCH($BV458,$CH$3:$CH$26,0),MATCH(CF$1&amp;$BU458,$CI$1:$EP$1&amp;$CI$2:$EP$2,0))*VLOOKUP($BT458,$C$17:$M$20,COUNTBLANK($D$15:M$15)+1,FALSE)</f>
        <v>0.03</v>
      </c>
    </row>
    <row r="459" spans="56:84" x14ac:dyDescent="0.2">
      <c r="BD459" t="s">
        <v>421</v>
      </c>
      <c r="BE459">
        <v>1</v>
      </c>
      <c r="BF459">
        <f t="shared" si="178"/>
        <v>5</v>
      </c>
      <c r="BG459" s="1">
        <f t="shared" si="180"/>
        <v>1</v>
      </c>
      <c r="BH459" s="3">
        <f t="array" ref="BH459">INDEX($D$21:$M$44,MATCH($BD459&amp;$BF459,$C$21:$C$44&amp;$B$21:$B$44,0),MATCH(BH$1,$D$16:$M$16,0))+VLOOKUP($BE459,战斗属性模型!$K$22:$O$24,BH$2,FALSE)*INDEX($BW$3:$CF$578,MATCH($BD459&amp;$BF459&amp;$BG459,$BT$3:$BT$578&amp;$BU$3:$BU$578&amp;$BV$3:$BV$578,0),MATCH(BH$1,$BW$1:$CF$1,0))</f>
        <v>160</v>
      </c>
      <c r="BI459" s="3">
        <f t="array" ref="BI459">INDEX($D$21:$M$44,MATCH($BD459&amp;$BF459,$C$21:$C$44&amp;$B$21:$B$44,0),MATCH(BI$1,$D$16:$M$16,0))+VLOOKUP($BE459,战斗属性模型!$K$22:$O$24,BI$2,FALSE)*INDEX($BW$3:$CF$578,MATCH($BD459&amp;$BF459&amp;$BG459,$BT$3:$BT$578&amp;$BU$3:$BU$578&amp;$BV$3:$BV$578,0),MATCH(BI$1,$BW$1:$CF$1,0))</f>
        <v>0</v>
      </c>
      <c r="BJ459" s="3">
        <f t="array" ref="BJ459">INDEX($D$21:$M$44,MATCH($BD459&amp;$BF459,$C$21:$C$44&amp;$B$21:$B$44,0),MATCH(BJ$1,$D$16:$M$16,0))+VLOOKUP($BE459,战斗属性模型!$K$22:$O$24,BJ$2,FALSE)*INDEX($BW$3:$CF$578,MATCH($BD459&amp;$BF459&amp;$BG459,$BT$3:$BT$578&amp;$BU$3:$BU$578&amp;$BV$3:$BV$578,0),MATCH(BJ$1,$BW$1:$CF$1,0))</f>
        <v>332.8</v>
      </c>
      <c r="BK459" s="3">
        <f t="array" ref="BK459">INDEX($D$21:$M$44,MATCH($BD459&amp;$BF459,$C$21:$C$44&amp;$B$21:$B$44,0),MATCH(BK$1,$D$16:$M$16,0))+VLOOKUP($BE459,战斗属性模型!$K$22:$O$24,BK$2,FALSE)*INDEX($BW$3:$CF$578,MATCH($BD459&amp;$BF459&amp;$BG459,$BT$3:$BT$578&amp;$BU$3:$BU$578&amp;$BV$3:$BV$578,0),MATCH(BK$1,$BW$1:$CF$1,0))</f>
        <v>0</v>
      </c>
      <c r="BL459" s="3"/>
      <c r="BM459" s="3"/>
      <c r="BN459" s="3"/>
      <c r="BO459" s="3"/>
      <c r="BP459" s="3"/>
      <c r="BQ459" s="3"/>
      <c r="BT459" t="s">
        <v>422</v>
      </c>
      <c r="BU459">
        <f t="shared" si="177"/>
        <v>2</v>
      </c>
      <c r="BV459" s="1">
        <f t="shared" si="179"/>
        <v>1</v>
      </c>
      <c r="BW459" s="3">
        <f t="array" ref="BW459">INDEX($CI$3:$EP$26,MATCH($BV459,$CH$3:$CH$26,0),MATCH(BW$1&amp;$BU459,$CI$1:$EP$1&amp;$CI$2:$EP$2,0))*VLOOKUP($BT459,$C$17:$M$20,COUNTBLANK($D$15:D$15)+1,FALSE)</f>
        <v>12</v>
      </c>
      <c r="BX459" s="3">
        <f t="array" ref="BX459">INDEX($CI$3:$EP$26,MATCH($BV459,$CH$3:$CH$26,0),MATCH(BX$1&amp;$BU459,$CI$1:$EP$1&amp;$CI$2:$EP$2,0))*VLOOKUP($BT459,$C$17:$M$20,COUNTBLANK($D$15:E$15)+1,FALSE)</f>
        <v>0</v>
      </c>
      <c r="BY459" s="3">
        <f t="array" ref="BY459">INDEX($CI$3:$EP$26,MATCH($BV459,$CH$3:$CH$26,0),MATCH(BY$1&amp;$BU459,$CI$1:$EP$1&amp;$CI$2:$EP$2,0))*VLOOKUP($BT459,$C$17:$M$20,COUNTBLANK($D$15:F$15)+1,FALSE)</f>
        <v>0</v>
      </c>
      <c r="BZ459" s="3">
        <f t="array" ref="BZ459">INDEX($CI$3:$EP$26,MATCH($BV459,$CH$3:$CH$26,0),MATCH(BZ$1&amp;$BU459,$CI$1:$EP$1&amp;$CI$2:$EP$2,0))*VLOOKUP($BT459,$C$17:$M$20,COUNTBLANK($D$15:G$15)+1,FALSE)</f>
        <v>24</v>
      </c>
      <c r="CA459" s="3">
        <f t="array" ref="CA459">INDEX($CI$3:$EP$26,MATCH($BV459,$CH$3:$CH$26,0),MATCH(CA$1&amp;$BU459,$CI$1:$EP$1&amp;$CI$2:$EP$2,0))*VLOOKUP($BT459,$C$17:$M$20,COUNTBLANK($D$15:H$15)+1,FALSE)</f>
        <v>0</v>
      </c>
      <c r="CB459" s="3">
        <f t="array" ref="CB459">INDEX($CI$3:$EP$26,MATCH($BV459,$CH$3:$CH$26,0),MATCH(CB$1&amp;$BU459,$CI$1:$EP$1&amp;$CI$2:$EP$2,0))*VLOOKUP($BT459,$C$17:$M$20,COUNTBLANK($D$15:I$15)+1,FALSE)</f>
        <v>0</v>
      </c>
      <c r="CC459" s="3">
        <f t="array" ref="CC459">INDEX($CI$3:$EP$26,MATCH($BV459,$CH$3:$CH$26,0),MATCH(CC$1&amp;$BU459,$CI$1:$EP$1&amp;$CI$2:$EP$2,0))*VLOOKUP($BT459,$C$17:$M$20,COUNTBLANK($D$15:J$15)+1,FALSE)</f>
        <v>0</v>
      </c>
      <c r="CD459" s="3">
        <f t="array" ref="CD459">INDEX($CI$3:$EP$26,MATCH($BV459,$CH$3:$CH$26,0),MATCH(CD$1&amp;$BU459,$CI$1:$EP$1&amp;$CI$2:$EP$2,0))*VLOOKUP($BT459,$C$17:$M$20,COUNTBLANK($D$15:K$15)+1,FALSE)</f>
        <v>0</v>
      </c>
      <c r="CE459" s="3">
        <f t="array" ref="CE459">INDEX($CI$3:$EP$26,MATCH($BV459,$CH$3:$CH$26,0),MATCH(CE$1&amp;$BU459,$CI$1:$EP$1&amp;$CI$2:$EP$2,0))*VLOOKUP($BT459,$C$17:$M$20,COUNTBLANK($D$15:L$15)+1,FALSE)</f>
        <v>0</v>
      </c>
      <c r="CF459" s="3">
        <f t="array" ref="CF459">INDEX($CI$3:$EP$26,MATCH($BV459,$CH$3:$CH$26,0),MATCH(CF$1&amp;$BU459,$CI$1:$EP$1&amp;$CI$2:$EP$2,0))*VLOOKUP($BT459,$C$17:$M$20,COUNTBLANK($D$15:M$15)+1,FALSE)</f>
        <v>0</v>
      </c>
    </row>
    <row r="460" spans="56:84" x14ac:dyDescent="0.2">
      <c r="BD460" t="s">
        <v>421</v>
      </c>
      <c r="BE460">
        <v>1</v>
      </c>
      <c r="BF460">
        <f t="shared" si="178"/>
        <v>5</v>
      </c>
      <c r="BG460" s="1">
        <f t="shared" si="180"/>
        <v>2</v>
      </c>
      <c r="BH460" s="3">
        <f t="array" ref="BH460">INDEX($D$21:$M$44,MATCH($BD460&amp;$BF460,$C$21:$C$44&amp;$B$21:$B$44,0),MATCH(BH$1,$D$16:$M$16,0))+VLOOKUP($BE460,战斗属性模型!$K$22:$O$24,BH$2,FALSE)*INDEX($BW$3:$CF$578,MATCH($BD460&amp;$BF460&amp;$BG460,$BT$3:$BT$578&amp;$BU$3:$BU$578&amp;$BV$3:$BV$578,0),MATCH(BH$1,$BW$1:$CF$1,0))</f>
        <v>192</v>
      </c>
      <c r="BI460" s="3">
        <f t="array" ref="BI460">INDEX($D$21:$M$44,MATCH($BD460&amp;$BF460,$C$21:$C$44&amp;$B$21:$B$44,0),MATCH(BI$1,$D$16:$M$16,0))+VLOOKUP($BE460,战斗属性模型!$K$22:$O$24,BI$2,FALSE)*INDEX($BW$3:$CF$578,MATCH($BD460&amp;$BF460&amp;$BG460,$BT$3:$BT$578&amp;$BU$3:$BU$578&amp;$BV$3:$BV$578,0),MATCH(BI$1,$BW$1:$CF$1,0))</f>
        <v>0</v>
      </c>
      <c r="BJ460" s="3">
        <f t="array" ref="BJ460">INDEX($D$21:$M$44,MATCH($BD460&amp;$BF460,$C$21:$C$44&amp;$B$21:$B$44,0),MATCH(BJ$1,$D$16:$M$16,0))+VLOOKUP($BE460,战斗属性模型!$K$22:$O$24,BJ$2,FALSE)*INDEX($BW$3:$CF$578,MATCH($BD460&amp;$BF460&amp;$BG460,$BT$3:$BT$578&amp;$BU$3:$BU$578&amp;$BV$3:$BV$578,0),MATCH(BJ$1,$BW$1:$CF$1,0))</f>
        <v>409.6</v>
      </c>
      <c r="BK460" s="3">
        <f t="array" ref="BK460">INDEX($D$21:$M$44,MATCH($BD460&amp;$BF460,$C$21:$C$44&amp;$B$21:$B$44,0),MATCH(BK$1,$D$16:$M$16,0))+VLOOKUP($BE460,战斗属性模型!$K$22:$O$24,BK$2,FALSE)*INDEX($BW$3:$CF$578,MATCH($BD460&amp;$BF460&amp;$BG460,$BT$3:$BT$578&amp;$BU$3:$BU$578&amp;$BV$3:$BV$578,0),MATCH(BK$1,$BW$1:$CF$1,0))</f>
        <v>0</v>
      </c>
      <c r="BL460" s="3"/>
      <c r="BM460" s="3"/>
      <c r="BN460" s="3"/>
      <c r="BO460" s="3"/>
      <c r="BP460" s="3"/>
      <c r="BQ460" s="3"/>
      <c r="BT460" t="s">
        <v>422</v>
      </c>
      <c r="BU460">
        <f t="shared" si="177"/>
        <v>2</v>
      </c>
      <c r="BV460" s="1">
        <f t="shared" si="179"/>
        <v>2</v>
      </c>
      <c r="BW460" s="3">
        <f t="array" ref="BW460">INDEX($CI$3:$EP$26,MATCH($BV460,$CH$3:$CH$26,0),MATCH(BW$1&amp;$BU460,$CI$1:$EP$1&amp;$CI$2:$EP$2,0))*VLOOKUP($BT460,$C$17:$M$20,COUNTBLANK($D$15:D$15)+1,FALSE)</f>
        <v>24</v>
      </c>
      <c r="BX460" s="3">
        <f t="array" ref="BX460">INDEX($CI$3:$EP$26,MATCH($BV460,$CH$3:$CH$26,0),MATCH(BX$1&amp;$BU460,$CI$1:$EP$1&amp;$CI$2:$EP$2,0))*VLOOKUP($BT460,$C$17:$M$20,COUNTBLANK($D$15:E$15)+1,FALSE)</f>
        <v>0</v>
      </c>
      <c r="BY460" s="3">
        <f t="array" ref="BY460">INDEX($CI$3:$EP$26,MATCH($BV460,$CH$3:$CH$26,0),MATCH(BY$1&amp;$BU460,$CI$1:$EP$1&amp;$CI$2:$EP$2,0))*VLOOKUP($BT460,$C$17:$M$20,COUNTBLANK($D$15:F$15)+1,FALSE)</f>
        <v>0</v>
      </c>
      <c r="BZ460" s="3">
        <f t="array" ref="BZ460">INDEX($CI$3:$EP$26,MATCH($BV460,$CH$3:$CH$26,0),MATCH(BZ$1&amp;$BU460,$CI$1:$EP$1&amp;$CI$2:$EP$2,0))*VLOOKUP($BT460,$C$17:$M$20,COUNTBLANK($D$15:G$15)+1,FALSE)</f>
        <v>48</v>
      </c>
      <c r="CA460" s="3">
        <f t="array" ref="CA460">INDEX($CI$3:$EP$26,MATCH($BV460,$CH$3:$CH$26,0),MATCH(CA$1&amp;$BU460,$CI$1:$EP$1&amp;$CI$2:$EP$2,0))*VLOOKUP($BT460,$C$17:$M$20,COUNTBLANK($D$15:H$15)+1,FALSE)</f>
        <v>0</v>
      </c>
      <c r="CB460" s="3">
        <f t="array" ref="CB460">INDEX($CI$3:$EP$26,MATCH($BV460,$CH$3:$CH$26,0),MATCH(CB$1&amp;$BU460,$CI$1:$EP$1&amp;$CI$2:$EP$2,0))*VLOOKUP($BT460,$C$17:$M$20,COUNTBLANK($D$15:I$15)+1,FALSE)</f>
        <v>0</v>
      </c>
      <c r="CC460" s="3">
        <f t="array" ref="CC460">INDEX($CI$3:$EP$26,MATCH($BV460,$CH$3:$CH$26,0),MATCH(CC$1&amp;$BU460,$CI$1:$EP$1&amp;$CI$2:$EP$2,0))*VLOOKUP($BT460,$C$17:$M$20,COUNTBLANK($D$15:J$15)+1,FALSE)</f>
        <v>0</v>
      </c>
      <c r="CD460" s="3">
        <f t="array" ref="CD460">INDEX($CI$3:$EP$26,MATCH($BV460,$CH$3:$CH$26,0),MATCH(CD$1&amp;$BU460,$CI$1:$EP$1&amp;$CI$2:$EP$2,0))*VLOOKUP($BT460,$C$17:$M$20,COUNTBLANK($D$15:K$15)+1,FALSE)</f>
        <v>0</v>
      </c>
      <c r="CE460" s="3">
        <f t="array" ref="CE460">INDEX($CI$3:$EP$26,MATCH($BV460,$CH$3:$CH$26,0),MATCH(CE$1&amp;$BU460,$CI$1:$EP$1&amp;$CI$2:$EP$2,0))*VLOOKUP($BT460,$C$17:$M$20,COUNTBLANK($D$15:L$15)+1,FALSE)</f>
        <v>0</v>
      </c>
      <c r="CF460" s="3">
        <f t="array" ref="CF460">INDEX($CI$3:$EP$26,MATCH($BV460,$CH$3:$CH$26,0),MATCH(CF$1&amp;$BU460,$CI$1:$EP$1&amp;$CI$2:$EP$2,0))*VLOOKUP($BT460,$C$17:$M$20,COUNTBLANK($D$15:M$15)+1,FALSE)</f>
        <v>0</v>
      </c>
    </row>
    <row r="461" spans="56:84" x14ac:dyDescent="0.2">
      <c r="BD461" t="s">
        <v>421</v>
      </c>
      <c r="BE461">
        <v>1</v>
      </c>
      <c r="BF461">
        <f t="shared" si="178"/>
        <v>5</v>
      </c>
      <c r="BG461" s="1">
        <f t="shared" si="180"/>
        <v>3</v>
      </c>
      <c r="BH461" s="3">
        <f t="array" ref="BH461">INDEX($D$21:$M$44,MATCH($BD461&amp;$BF461,$C$21:$C$44&amp;$B$21:$B$44,0),MATCH(BH$1,$D$16:$M$16,0))+VLOOKUP($BE461,战斗属性模型!$K$22:$O$24,BH$2,FALSE)*INDEX($BW$3:$CF$578,MATCH($BD461&amp;$BF461&amp;$BG461,$BT$3:$BT$578&amp;$BU$3:$BU$578&amp;$BV$3:$BV$578,0),MATCH(BH$1,$BW$1:$CF$1,0))</f>
        <v>224</v>
      </c>
      <c r="BI461" s="3">
        <f t="array" ref="BI461">INDEX($D$21:$M$44,MATCH($BD461&amp;$BF461,$C$21:$C$44&amp;$B$21:$B$44,0),MATCH(BI$1,$D$16:$M$16,0))+VLOOKUP($BE461,战斗属性模型!$K$22:$O$24,BI$2,FALSE)*INDEX($BW$3:$CF$578,MATCH($BD461&amp;$BF461&amp;$BG461,$BT$3:$BT$578&amp;$BU$3:$BU$578&amp;$BV$3:$BV$578,0),MATCH(BI$1,$BW$1:$CF$1,0))</f>
        <v>0</v>
      </c>
      <c r="BJ461" s="3">
        <f t="array" ref="BJ461">INDEX($D$21:$M$44,MATCH($BD461&amp;$BF461,$C$21:$C$44&amp;$B$21:$B$44,0),MATCH(BJ$1,$D$16:$M$16,0))+VLOOKUP($BE461,战斗属性模型!$K$22:$O$24,BJ$2,FALSE)*INDEX($BW$3:$CF$578,MATCH($BD461&amp;$BF461&amp;$BG461,$BT$3:$BT$578&amp;$BU$3:$BU$578&amp;$BV$3:$BV$578,0),MATCH(BJ$1,$BW$1:$CF$1,0))</f>
        <v>486.4</v>
      </c>
      <c r="BK461" s="3">
        <f t="array" ref="BK461">INDEX($D$21:$M$44,MATCH($BD461&amp;$BF461,$C$21:$C$44&amp;$B$21:$B$44,0),MATCH(BK$1,$D$16:$M$16,0))+VLOOKUP($BE461,战斗属性模型!$K$22:$O$24,BK$2,FALSE)*INDEX($BW$3:$CF$578,MATCH($BD461&amp;$BF461&amp;$BG461,$BT$3:$BT$578&amp;$BU$3:$BU$578&amp;$BV$3:$BV$578,0),MATCH(BK$1,$BW$1:$CF$1,0))</f>
        <v>0</v>
      </c>
      <c r="BL461" s="3"/>
      <c r="BM461" s="3"/>
      <c r="BN461" s="3"/>
      <c r="BO461" s="3"/>
      <c r="BP461" s="3"/>
      <c r="BQ461" s="3"/>
      <c r="BT461" t="s">
        <v>422</v>
      </c>
      <c r="BU461">
        <f t="shared" si="177"/>
        <v>2</v>
      </c>
      <c r="BV461" s="1">
        <f t="shared" si="179"/>
        <v>3</v>
      </c>
      <c r="BW461" s="3">
        <f t="array" ref="BW461">INDEX($CI$3:$EP$26,MATCH($BV461,$CH$3:$CH$26,0),MATCH(BW$1&amp;$BU461,$CI$1:$EP$1&amp;$CI$2:$EP$2,0))*VLOOKUP($BT461,$C$17:$M$20,COUNTBLANK($D$15:D$15)+1,FALSE)</f>
        <v>36</v>
      </c>
      <c r="BX461" s="3">
        <f t="array" ref="BX461">INDEX($CI$3:$EP$26,MATCH($BV461,$CH$3:$CH$26,0),MATCH(BX$1&amp;$BU461,$CI$1:$EP$1&amp;$CI$2:$EP$2,0))*VLOOKUP($BT461,$C$17:$M$20,COUNTBLANK($D$15:E$15)+1,FALSE)</f>
        <v>0</v>
      </c>
      <c r="BY461" s="3">
        <f t="array" ref="BY461">INDEX($CI$3:$EP$26,MATCH($BV461,$CH$3:$CH$26,0),MATCH(BY$1&amp;$BU461,$CI$1:$EP$1&amp;$CI$2:$EP$2,0))*VLOOKUP($BT461,$C$17:$M$20,COUNTBLANK($D$15:F$15)+1,FALSE)</f>
        <v>0</v>
      </c>
      <c r="BZ461" s="3">
        <f t="array" ref="BZ461">INDEX($CI$3:$EP$26,MATCH($BV461,$CH$3:$CH$26,0),MATCH(BZ$1&amp;$BU461,$CI$1:$EP$1&amp;$CI$2:$EP$2,0))*VLOOKUP($BT461,$C$17:$M$20,COUNTBLANK($D$15:G$15)+1,FALSE)</f>
        <v>72</v>
      </c>
      <c r="CA461" s="3">
        <f t="array" ref="CA461">INDEX($CI$3:$EP$26,MATCH($BV461,$CH$3:$CH$26,0),MATCH(CA$1&amp;$BU461,$CI$1:$EP$1&amp;$CI$2:$EP$2,0))*VLOOKUP($BT461,$C$17:$M$20,COUNTBLANK($D$15:H$15)+1,FALSE)</f>
        <v>0</v>
      </c>
      <c r="CB461" s="3">
        <f t="array" ref="CB461">INDEX($CI$3:$EP$26,MATCH($BV461,$CH$3:$CH$26,0),MATCH(CB$1&amp;$BU461,$CI$1:$EP$1&amp;$CI$2:$EP$2,0))*VLOOKUP($BT461,$C$17:$M$20,COUNTBLANK($D$15:I$15)+1,FALSE)</f>
        <v>0</v>
      </c>
      <c r="CC461" s="3">
        <f t="array" ref="CC461">INDEX($CI$3:$EP$26,MATCH($BV461,$CH$3:$CH$26,0),MATCH(CC$1&amp;$BU461,$CI$1:$EP$1&amp;$CI$2:$EP$2,0))*VLOOKUP($BT461,$C$17:$M$20,COUNTBLANK($D$15:J$15)+1,FALSE)</f>
        <v>0</v>
      </c>
      <c r="CD461" s="3">
        <f t="array" ref="CD461">INDEX($CI$3:$EP$26,MATCH($BV461,$CH$3:$CH$26,0),MATCH(CD$1&amp;$BU461,$CI$1:$EP$1&amp;$CI$2:$EP$2,0))*VLOOKUP($BT461,$C$17:$M$20,COUNTBLANK($D$15:K$15)+1,FALSE)</f>
        <v>0</v>
      </c>
      <c r="CE461" s="3">
        <f t="array" ref="CE461">INDEX($CI$3:$EP$26,MATCH($BV461,$CH$3:$CH$26,0),MATCH(CE$1&amp;$BU461,$CI$1:$EP$1&amp;$CI$2:$EP$2,0))*VLOOKUP($BT461,$C$17:$M$20,COUNTBLANK($D$15:L$15)+1,FALSE)</f>
        <v>0</v>
      </c>
      <c r="CF461" s="3">
        <f t="array" ref="CF461">INDEX($CI$3:$EP$26,MATCH($BV461,$CH$3:$CH$26,0),MATCH(CF$1&amp;$BU461,$CI$1:$EP$1&amp;$CI$2:$EP$2,0))*VLOOKUP($BT461,$C$17:$M$20,COUNTBLANK($D$15:M$15)+1,FALSE)</f>
        <v>0</v>
      </c>
    </row>
    <row r="462" spans="56:84" x14ac:dyDescent="0.2">
      <c r="BD462" t="s">
        <v>421</v>
      </c>
      <c r="BE462">
        <v>1</v>
      </c>
      <c r="BF462">
        <f t="shared" si="178"/>
        <v>5</v>
      </c>
      <c r="BG462" s="1">
        <f t="shared" si="180"/>
        <v>4</v>
      </c>
      <c r="BH462" s="3">
        <f t="array" ref="BH462">INDEX($D$21:$M$44,MATCH($BD462&amp;$BF462,$C$21:$C$44&amp;$B$21:$B$44,0),MATCH(BH$1,$D$16:$M$16,0))+VLOOKUP($BE462,战斗属性模型!$K$22:$O$24,BH$2,FALSE)*INDEX($BW$3:$CF$578,MATCH($BD462&amp;$BF462&amp;$BG462,$BT$3:$BT$578&amp;$BU$3:$BU$578&amp;$BV$3:$BV$578,0),MATCH(BH$1,$BW$1:$CF$1,0))</f>
        <v>256</v>
      </c>
      <c r="BI462" s="3">
        <f t="array" ref="BI462">INDEX($D$21:$M$44,MATCH($BD462&amp;$BF462,$C$21:$C$44&amp;$B$21:$B$44,0),MATCH(BI$1,$D$16:$M$16,0))+VLOOKUP($BE462,战斗属性模型!$K$22:$O$24,BI$2,FALSE)*INDEX($BW$3:$CF$578,MATCH($BD462&amp;$BF462&amp;$BG462,$BT$3:$BT$578&amp;$BU$3:$BU$578&amp;$BV$3:$BV$578,0),MATCH(BI$1,$BW$1:$CF$1,0))</f>
        <v>0</v>
      </c>
      <c r="BJ462" s="3">
        <f t="array" ref="BJ462">INDEX($D$21:$M$44,MATCH($BD462&amp;$BF462,$C$21:$C$44&amp;$B$21:$B$44,0),MATCH(BJ$1,$D$16:$M$16,0))+VLOOKUP($BE462,战斗属性模型!$K$22:$O$24,BJ$2,FALSE)*INDEX($BW$3:$CF$578,MATCH($BD462&amp;$BF462&amp;$BG462,$BT$3:$BT$578&amp;$BU$3:$BU$578&amp;$BV$3:$BV$578,0),MATCH(BJ$1,$BW$1:$CF$1,0))</f>
        <v>563.20000000000005</v>
      </c>
      <c r="BK462" s="3">
        <f t="array" ref="BK462">INDEX($D$21:$M$44,MATCH($BD462&amp;$BF462,$C$21:$C$44&amp;$B$21:$B$44,0),MATCH(BK$1,$D$16:$M$16,0))+VLOOKUP($BE462,战斗属性模型!$K$22:$O$24,BK$2,FALSE)*INDEX($BW$3:$CF$578,MATCH($BD462&amp;$BF462&amp;$BG462,$BT$3:$BT$578&amp;$BU$3:$BU$578&amp;$BV$3:$BV$578,0),MATCH(BK$1,$BW$1:$CF$1,0))</f>
        <v>0</v>
      </c>
      <c r="BL462" s="3"/>
      <c r="BM462" s="3"/>
      <c r="BN462" s="3"/>
      <c r="BO462" s="3"/>
      <c r="BP462" s="3"/>
      <c r="BQ462" s="3"/>
      <c r="BT462" t="s">
        <v>422</v>
      </c>
      <c r="BU462">
        <f t="shared" si="177"/>
        <v>2</v>
      </c>
      <c r="BV462" s="1">
        <f t="shared" si="179"/>
        <v>4</v>
      </c>
      <c r="BW462" s="3">
        <f t="array" ref="BW462">INDEX($CI$3:$EP$26,MATCH($BV462,$CH$3:$CH$26,0),MATCH(BW$1&amp;$BU462,$CI$1:$EP$1&amp;$CI$2:$EP$2,0))*VLOOKUP($BT462,$C$17:$M$20,COUNTBLANK($D$15:D$15)+1,FALSE)</f>
        <v>48</v>
      </c>
      <c r="BX462" s="3">
        <f t="array" ref="BX462">INDEX($CI$3:$EP$26,MATCH($BV462,$CH$3:$CH$26,0),MATCH(BX$1&amp;$BU462,$CI$1:$EP$1&amp;$CI$2:$EP$2,0))*VLOOKUP($BT462,$C$17:$M$20,COUNTBLANK($D$15:E$15)+1,FALSE)</f>
        <v>0</v>
      </c>
      <c r="BY462" s="3">
        <f t="array" ref="BY462">INDEX($CI$3:$EP$26,MATCH($BV462,$CH$3:$CH$26,0),MATCH(BY$1&amp;$BU462,$CI$1:$EP$1&amp;$CI$2:$EP$2,0))*VLOOKUP($BT462,$C$17:$M$20,COUNTBLANK($D$15:F$15)+1,FALSE)</f>
        <v>0</v>
      </c>
      <c r="BZ462" s="3">
        <f t="array" ref="BZ462">INDEX($CI$3:$EP$26,MATCH($BV462,$CH$3:$CH$26,0),MATCH(BZ$1&amp;$BU462,$CI$1:$EP$1&amp;$CI$2:$EP$2,0))*VLOOKUP($BT462,$C$17:$M$20,COUNTBLANK($D$15:G$15)+1,FALSE)</f>
        <v>96</v>
      </c>
      <c r="CA462" s="3">
        <f t="array" ref="CA462">INDEX($CI$3:$EP$26,MATCH($BV462,$CH$3:$CH$26,0),MATCH(CA$1&amp;$BU462,$CI$1:$EP$1&amp;$CI$2:$EP$2,0))*VLOOKUP($BT462,$C$17:$M$20,COUNTBLANK($D$15:H$15)+1,FALSE)</f>
        <v>0</v>
      </c>
      <c r="CB462" s="3">
        <f t="array" ref="CB462">INDEX($CI$3:$EP$26,MATCH($BV462,$CH$3:$CH$26,0),MATCH(CB$1&amp;$BU462,$CI$1:$EP$1&amp;$CI$2:$EP$2,0))*VLOOKUP($BT462,$C$17:$M$20,COUNTBLANK($D$15:I$15)+1,FALSE)</f>
        <v>0</v>
      </c>
      <c r="CC462" s="3">
        <f t="array" ref="CC462">INDEX($CI$3:$EP$26,MATCH($BV462,$CH$3:$CH$26,0),MATCH(CC$1&amp;$BU462,$CI$1:$EP$1&amp;$CI$2:$EP$2,0))*VLOOKUP($BT462,$C$17:$M$20,COUNTBLANK($D$15:J$15)+1,FALSE)</f>
        <v>0</v>
      </c>
      <c r="CD462" s="3">
        <f t="array" ref="CD462">INDEX($CI$3:$EP$26,MATCH($BV462,$CH$3:$CH$26,0),MATCH(CD$1&amp;$BU462,$CI$1:$EP$1&amp;$CI$2:$EP$2,0))*VLOOKUP($BT462,$C$17:$M$20,COUNTBLANK($D$15:K$15)+1,FALSE)</f>
        <v>0</v>
      </c>
      <c r="CE462" s="3">
        <f t="array" ref="CE462">INDEX($CI$3:$EP$26,MATCH($BV462,$CH$3:$CH$26,0),MATCH(CE$1&amp;$BU462,$CI$1:$EP$1&amp;$CI$2:$EP$2,0))*VLOOKUP($BT462,$C$17:$M$20,COUNTBLANK($D$15:L$15)+1,FALSE)</f>
        <v>7.4999999999999997E-3</v>
      </c>
      <c r="CF462" s="3">
        <f t="array" ref="CF462">INDEX($CI$3:$EP$26,MATCH($BV462,$CH$3:$CH$26,0),MATCH(CF$1&amp;$BU462,$CI$1:$EP$1&amp;$CI$2:$EP$2,0))*VLOOKUP($BT462,$C$17:$M$20,COUNTBLANK($D$15:M$15)+1,FALSE)</f>
        <v>0</v>
      </c>
    </row>
    <row r="463" spans="56:84" x14ac:dyDescent="0.2">
      <c r="BD463" t="s">
        <v>421</v>
      </c>
      <c r="BE463">
        <v>1</v>
      </c>
      <c r="BF463">
        <f t="shared" si="178"/>
        <v>5</v>
      </c>
      <c r="BG463" s="1">
        <f t="shared" si="180"/>
        <v>5</v>
      </c>
      <c r="BH463" s="3">
        <f t="array" ref="BH463">INDEX($D$21:$M$44,MATCH($BD463&amp;$BF463,$C$21:$C$44&amp;$B$21:$B$44,0),MATCH(BH$1,$D$16:$M$16,0))+VLOOKUP($BE463,战斗属性模型!$K$22:$O$24,BH$2,FALSE)*INDEX($BW$3:$CF$578,MATCH($BD463&amp;$BF463&amp;$BG463,$BT$3:$BT$578&amp;$BU$3:$BU$578&amp;$BV$3:$BV$578,0),MATCH(BH$1,$BW$1:$CF$1,0))</f>
        <v>288</v>
      </c>
      <c r="BI463" s="3">
        <f t="array" ref="BI463">INDEX($D$21:$M$44,MATCH($BD463&amp;$BF463,$C$21:$C$44&amp;$B$21:$B$44,0),MATCH(BI$1,$D$16:$M$16,0))+VLOOKUP($BE463,战斗属性模型!$K$22:$O$24,BI$2,FALSE)*INDEX($BW$3:$CF$578,MATCH($BD463&amp;$BF463&amp;$BG463,$BT$3:$BT$578&amp;$BU$3:$BU$578&amp;$BV$3:$BV$578,0),MATCH(BI$1,$BW$1:$CF$1,0))</f>
        <v>0</v>
      </c>
      <c r="BJ463" s="3">
        <f t="array" ref="BJ463">INDEX($D$21:$M$44,MATCH($BD463&amp;$BF463,$C$21:$C$44&amp;$B$21:$B$44,0),MATCH(BJ$1,$D$16:$M$16,0))+VLOOKUP($BE463,战斗属性模型!$K$22:$O$24,BJ$2,FALSE)*INDEX($BW$3:$CF$578,MATCH($BD463&amp;$BF463&amp;$BG463,$BT$3:$BT$578&amp;$BU$3:$BU$578&amp;$BV$3:$BV$578,0),MATCH(BJ$1,$BW$1:$CF$1,0))</f>
        <v>640</v>
      </c>
      <c r="BK463" s="3">
        <f t="array" ref="BK463">INDEX($D$21:$M$44,MATCH($BD463&amp;$BF463,$C$21:$C$44&amp;$B$21:$B$44,0),MATCH(BK$1,$D$16:$M$16,0))+VLOOKUP($BE463,战斗属性模型!$K$22:$O$24,BK$2,FALSE)*INDEX($BW$3:$CF$578,MATCH($BD463&amp;$BF463&amp;$BG463,$BT$3:$BT$578&amp;$BU$3:$BU$578&amp;$BV$3:$BV$578,0),MATCH(BK$1,$BW$1:$CF$1,0))</f>
        <v>0</v>
      </c>
      <c r="BL463" s="3"/>
      <c r="BM463" s="3"/>
      <c r="BN463" s="3"/>
      <c r="BO463" s="3"/>
      <c r="BP463" s="3"/>
      <c r="BQ463" s="3"/>
      <c r="BT463" t="s">
        <v>422</v>
      </c>
      <c r="BU463">
        <f t="shared" si="177"/>
        <v>2</v>
      </c>
      <c r="BV463" s="1">
        <f t="shared" si="179"/>
        <v>5</v>
      </c>
      <c r="BW463" s="3">
        <f t="array" ref="BW463">INDEX($CI$3:$EP$26,MATCH($BV463,$CH$3:$CH$26,0),MATCH(BW$1&amp;$BU463,$CI$1:$EP$1&amp;$CI$2:$EP$2,0))*VLOOKUP($BT463,$C$17:$M$20,COUNTBLANK($D$15:D$15)+1,FALSE)</f>
        <v>60</v>
      </c>
      <c r="BX463" s="3">
        <f t="array" ref="BX463">INDEX($CI$3:$EP$26,MATCH($BV463,$CH$3:$CH$26,0),MATCH(BX$1&amp;$BU463,$CI$1:$EP$1&amp;$CI$2:$EP$2,0))*VLOOKUP($BT463,$C$17:$M$20,COUNTBLANK($D$15:E$15)+1,FALSE)</f>
        <v>0</v>
      </c>
      <c r="BY463" s="3">
        <f t="array" ref="BY463">INDEX($CI$3:$EP$26,MATCH($BV463,$CH$3:$CH$26,0),MATCH(BY$1&amp;$BU463,$CI$1:$EP$1&amp;$CI$2:$EP$2,0))*VLOOKUP($BT463,$C$17:$M$20,COUNTBLANK($D$15:F$15)+1,FALSE)</f>
        <v>0</v>
      </c>
      <c r="BZ463" s="3">
        <f t="array" ref="BZ463">INDEX($CI$3:$EP$26,MATCH($BV463,$CH$3:$CH$26,0),MATCH(BZ$1&amp;$BU463,$CI$1:$EP$1&amp;$CI$2:$EP$2,0))*VLOOKUP($BT463,$C$17:$M$20,COUNTBLANK($D$15:G$15)+1,FALSE)</f>
        <v>120</v>
      </c>
      <c r="CA463" s="3">
        <f t="array" ref="CA463">INDEX($CI$3:$EP$26,MATCH($BV463,$CH$3:$CH$26,0),MATCH(CA$1&amp;$BU463,$CI$1:$EP$1&amp;$CI$2:$EP$2,0))*VLOOKUP($BT463,$C$17:$M$20,COUNTBLANK($D$15:H$15)+1,FALSE)</f>
        <v>0</v>
      </c>
      <c r="CB463" s="3">
        <f t="array" ref="CB463">INDEX($CI$3:$EP$26,MATCH($BV463,$CH$3:$CH$26,0),MATCH(CB$1&amp;$BU463,$CI$1:$EP$1&amp;$CI$2:$EP$2,0))*VLOOKUP($BT463,$C$17:$M$20,COUNTBLANK($D$15:I$15)+1,FALSE)</f>
        <v>0</v>
      </c>
      <c r="CC463" s="3">
        <f t="array" ref="CC463">INDEX($CI$3:$EP$26,MATCH($BV463,$CH$3:$CH$26,0),MATCH(CC$1&amp;$BU463,$CI$1:$EP$1&amp;$CI$2:$EP$2,0))*VLOOKUP($BT463,$C$17:$M$20,COUNTBLANK($D$15:J$15)+1,FALSE)</f>
        <v>0</v>
      </c>
      <c r="CD463" s="3">
        <f t="array" ref="CD463">INDEX($CI$3:$EP$26,MATCH($BV463,$CH$3:$CH$26,0),MATCH(CD$1&amp;$BU463,$CI$1:$EP$1&amp;$CI$2:$EP$2,0))*VLOOKUP($BT463,$C$17:$M$20,COUNTBLANK($D$15:K$15)+1,FALSE)</f>
        <v>0</v>
      </c>
      <c r="CE463" s="3">
        <f t="array" ref="CE463">INDEX($CI$3:$EP$26,MATCH($BV463,$CH$3:$CH$26,0),MATCH(CE$1&amp;$BU463,$CI$1:$EP$1&amp;$CI$2:$EP$2,0))*VLOOKUP($BT463,$C$17:$M$20,COUNTBLANK($D$15:L$15)+1,FALSE)</f>
        <v>7.4999999999999997E-3</v>
      </c>
      <c r="CF463" s="3">
        <f t="array" ref="CF463">INDEX($CI$3:$EP$26,MATCH($BV463,$CH$3:$CH$26,0),MATCH(CF$1&amp;$BU463,$CI$1:$EP$1&amp;$CI$2:$EP$2,0))*VLOOKUP($BT463,$C$17:$M$20,COUNTBLANK($D$15:M$15)+1,FALSE)</f>
        <v>0</v>
      </c>
    </row>
    <row r="464" spans="56:84" x14ac:dyDescent="0.2">
      <c r="BD464" t="s">
        <v>421</v>
      </c>
      <c r="BE464">
        <v>1</v>
      </c>
      <c r="BF464">
        <f t="shared" si="178"/>
        <v>5</v>
      </c>
      <c r="BG464" s="1">
        <f t="shared" si="180"/>
        <v>6</v>
      </c>
      <c r="BH464" s="3">
        <f t="array" ref="BH464">INDEX($D$21:$M$44,MATCH($BD464&amp;$BF464,$C$21:$C$44&amp;$B$21:$B$44,0),MATCH(BH$1,$D$16:$M$16,0))+VLOOKUP($BE464,战斗属性模型!$K$22:$O$24,BH$2,FALSE)*INDEX($BW$3:$CF$578,MATCH($BD464&amp;$BF464&amp;$BG464,$BT$3:$BT$578&amp;$BU$3:$BU$578&amp;$BV$3:$BV$578,0),MATCH(BH$1,$BW$1:$CF$1,0))</f>
        <v>320</v>
      </c>
      <c r="BI464" s="3">
        <f t="array" ref="BI464">INDEX($D$21:$M$44,MATCH($BD464&amp;$BF464,$C$21:$C$44&amp;$B$21:$B$44,0),MATCH(BI$1,$D$16:$M$16,0))+VLOOKUP($BE464,战斗属性模型!$K$22:$O$24,BI$2,FALSE)*INDEX($BW$3:$CF$578,MATCH($BD464&amp;$BF464&amp;$BG464,$BT$3:$BT$578&amp;$BU$3:$BU$578&amp;$BV$3:$BV$578,0),MATCH(BI$1,$BW$1:$CF$1,0))</f>
        <v>0</v>
      </c>
      <c r="BJ464" s="3">
        <f t="array" ref="BJ464">INDEX($D$21:$M$44,MATCH($BD464&amp;$BF464,$C$21:$C$44&amp;$B$21:$B$44,0),MATCH(BJ$1,$D$16:$M$16,0))+VLOOKUP($BE464,战斗属性模型!$K$22:$O$24,BJ$2,FALSE)*INDEX($BW$3:$CF$578,MATCH($BD464&amp;$BF464&amp;$BG464,$BT$3:$BT$578&amp;$BU$3:$BU$578&amp;$BV$3:$BV$578,0),MATCH(BJ$1,$BW$1:$CF$1,0))</f>
        <v>716.8</v>
      </c>
      <c r="BK464" s="3">
        <f t="array" ref="BK464">INDEX($D$21:$M$44,MATCH($BD464&amp;$BF464,$C$21:$C$44&amp;$B$21:$B$44,0),MATCH(BK$1,$D$16:$M$16,0))+VLOOKUP($BE464,战斗属性模型!$K$22:$O$24,BK$2,FALSE)*INDEX($BW$3:$CF$578,MATCH($BD464&amp;$BF464&amp;$BG464,$BT$3:$BT$578&amp;$BU$3:$BU$578&amp;$BV$3:$BV$578,0),MATCH(BK$1,$BW$1:$CF$1,0))</f>
        <v>0</v>
      </c>
      <c r="BL464" s="3"/>
      <c r="BM464" s="3"/>
      <c r="BN464" s="3"/>
      <c r="BO464" s="3"/>
      <c r="BP464" s="3"/>
      <c r="BQ464" s="3"/>
      <c r="BT464" t="s">
        <v>422</v>
      </c>
      <c r="BU464">
        <f t="shared" si="177"/>
        <v>2</v>
      </c>
      <c r="BV464" s="1">
        <f t="shared" si="179"/>
        <v>6</v>
      </c>
      <c r="BW464" s="3">
        <f t="array" ref="BW464">INDEX($CI$3:$EP$26,MATCH($BV464,$CH$3:$CH$26,0),MATCH(BW$1&amp;$BU464,$CI$1:$EP$1&amp;$CI$2:$EP$2,0))*VLOOKUP($BT464,$C$17:$M$20,COUNTBLANK($D$15:D$15)+1,FALSE)</f>
        <v>72</v>
      </c>
      <c r="BX464" s="3">
        <f t="array" ref="BX464">INDEX($CI$3:$EP$26,MATCH($BV464,$CH$3:$CH$26,0),MATCH(BX$1&amp;$BU464,$CI$1:$EP$1&amp;$CI$2:$EP$2,0))*VLOOKUP($BT464,$C$17:$M$20,COUNTBLANK($D$15:E$15)+1,FALSE)</f>
        <v>0</v>
      </c>
      <c r="BY464" s="3">
        <f t="array" ref="BY464">INDEX($CI$3:$EP$26,MATCH($BV464,$CH$3:$CH$26,0),MATCH(BY$1&amp;$BU464,$CI$1:$EP$1&amp;$CI$2:$EP$2,0))*VLOOKUP($BT464,$C$17:$M$20,COUNTBLANK($D$15:F$15)+1,FALSE)</f>
        <v>0</v>
      </c>
      <c r="BZ464" s="3">
        <f t="array" ref="BZ464">INDEX($CI$3:$EP$26,MATCH($BV464,$CH$3:$CH$26,0),MATCH(BZ$1&amp;$BU464,$CI$1:$EP$1&amp;$CI$2:$EP$2,0))*VLOOKUP($BT464,$C$17:$M$20,COUNTBLANK($D$15:G$15)+1,FALSE)</f>
        <v>144</v>
      </c>
      <c r="CA464" s="3">
        <f t="array" ref="CA464">INDEX($CI$3:$EP$26,MATCH($BV464,$CH$3:$CH$26,0),MATCH(CA$1&amp;$BU464,$CI$1:$EP$1&amp;$CI$2:$EP$2,0))*VLOOKUP($BT464,$C$17:$M$20,COUNTBLANK($D$15:H$15)+1,FALSE)</f>
        <v>0</v>
      </c>
      <c r="CB464" s="3">
        <f t="array" ref="CB464">INDEX($CI$3:$EP$26,MATCH($BV464,$CH$3:$CH$26,0),MATCH(CB$1&amp;$BU464,$CI$1:$EP$1&amp;$CI$2:$EP$2,0))*VLOOKUP($BT464,$C$17:$M$20,COUNTBLANK($D$15:I$15)+1,FALSE)</f>
        <v>0</v>
      </c>
      <c r="CC464" s="3">
        <f t="array" ref="CC464">INDEX($CI$3:$EP$26,MATCH($BV464,$CH$3:$CH$26,0),MATCH(CC$1&amp;$BU464,$CI$1:$EP$1&amp;$CI$2:$EP$2,0))*VLOOKUP($BT464,$C$17:$M$20,COUNTBLANK($D$15:J$15)+1,FALSE)</f>
        <v>0</v>
      </c>
      <c r="CD464" s="3">
        <f t="array" ref="CD464">INDEX($CI$3:$EP$26,MATCH($BV464,$CH$3:$CH$26,0),MATCH(CD$1&amp;$BU464,$CI$1:$EP$1&amp;$CI$2:$EP$2,0))*VLOOKUP($BT464,$C$17:$M$20,COUNTBLANK($D$15:K$15)+1,FALSE)</f>
        <v>0</v>
      </c>
      <c r="CE464" s="3">
        <f t="array" ref="CE464">INDEX($CI$3:$EP$26,MATCH($BV464,$CH$3:$CH$26,0),MATCH(CE$1&amp;$BU464,$CI$1:$EP$1&amp;$CI$2:$EP$2,0))*VLOOKUP($BT464,$C$17:$M$20,COUNTBLANK($D$15:L$15)+1,FALSE)</f>
        <v>7.4999999999999997E-3</v>
      </c>
      <c r="CF464" s="3">
        <f t="array" ref="CF464">INDEX($CI$3:$EP$26,MATCH($BV464,$CH$3:$CH$26,0),MATCH(CF$1&amp;$BU464,$CI$1:$EP$1&amp;$CI$2:$EP$2,0))*VLOOKUP($BT464,$C$17:$M$20,COUNTBLANK($D$15:M$15)+1,FALSE)</f>
        <v>0</v>
      </c>
    </row>
    <row r="465" spans="56:84" x14ac:dyDescent="0.2">
      <c r="BD465" t="s">
        <v>421</v>
      </c>
      <c r="BE465">
        <v>1</v>
      </c>
      <c r="BF465">
        <f t="shared" si="178"/>
        <v>5</v>
      </c>
      <c r="BG465" s="1">
        <f t="shared" si="180"/>
        <v>7</v>
      </c>
      <c r="BH465" s="3">
        <f t="array" ref="BH465">INDEX($D$21:$M$44,MATCH($BD465&amp;$BF465,$C$21:$C$44&amp;$B$21:$B$44,0),MATCH(BH$1,$D$16:$M$16,0))+VLOOKUP($BE465,战斗属性模型!$K$22:$O$24,BH$2,FALSE)*INDEX($BW$3:$CF$578,MATCH($BD465&amp;$BF465&amp;$BG465,$BT$3:$BT$578&amp;$BU$3:$BU$578&amp;$BV$3:$BV$578,0),MATCH(BH$1,$BW$1:$CF$1,0))</f>
        <v>352</v>
      </c>
      <c r="BI465" s="3">
        <f t="array" ref="BI465">INDEX($D$21:$M$44,MATCH($BD465&amp;$BF465,$C$21:$C$44&amp;$B$21:$B$44,0),MATCH(BI$1,$D$16:$M$16,0))+VLOOKUP($BE465,战斗属性模型!$K$22:$O$24,BI$2,FALSE)*INDEX($BW$3:$CF$578,MATCH($BD465&amp;$BF465&amp;$BG465,$BT$3:$BT$578&amp;$BU$3:$BU$578&amp;$BV$3:$BV$578,0),MATCH(BI$1,$BW$1:$CF$1,0))</f>
        <v>0</v>
      </c>
      <c r="BJ465" s="3">
        <f t="array" ref="BJ465">INDEX($D$21:$M$44,MATCH($BD465&amp;$BF465,$C$21:$C$44&amp;$B$21:$B$44,0),MATCH(BJ$1,$D$16:$M$16,0))+VLOOKUP($BE465,战斗属性模型!$K$22:$O$24,BJ$2,FALSE)*INDEX($BW$3:$CF$578,MATCH($BD465&amp;$BF465&amp;$BG465,$BT$3:$BT$578&amp;$BU$3:$BU$578&amp;$BV$3:$BV$578,0),MATCH(BJ$1,$BW$1:$CF$1,0))</f>
        <v>793.6</v>
      </c>
      <c r="BK465" s="3">
        <f t="array" ref="BK465">INDEX($D$21:$M$44,MATCH($BD465&amp;$BF465,$C$21:$C$44&amp;$B$21:$B$44,0),MATCH(BK$1,$D$16:$M$16,0))+VLOOKUP($BE465,战斗属性模型!$K$22:$O$24,BK$2,FALSE)*INDEX($BW$3:$CF$578,MATCH($BD465&amp;$BF465&amp;$BG465,$BT$3:$BT$578&amp;$BU$3:$BU$578&amp;$BV$3:$BV$578,0),MATCH(BK$1,$BW$1:$CF$1,0))</f>
        <v>0</v>
      </c>
      <c r="BL465" s="3"/>
      <c r="BM465" s="3"/>
      <c r="BN465" s="3"/>
      <c r="BO465" s="3"/>
      <c r="BP465" s="3"/>
      <c r="BQ465" s="3"/>
      <c r="BT465" t="s">
        <v>422</v>
      </c>
      <c r="BU465">
        <f t="shared" si="177"/>
        <v>2</v>
      </c>
      <c r="BV465" s="1">
        <f t="shared" si="179"/>
        <v>7</v>
      </c>
      <c r="BW465" s="3">
        <f t="array" ref="BW465">INDEX($CI$3:$EP$26,MATCH($BV465,$CH$3:$CH$26,0),MATCH(BW$1&amp;$BU465,$CI$1:$EP$1&amp;$CI$2:$EP$2,0))*VLOOKUP($BT465,$C$17:$M$20,COUNTBLANK($D$15:D$15)+1,FALSE)</f>
        <v>84</v>
      </c>
      <c r="BX465" s="3">
        <f t="array" ref="BX465">INDEX($CI$3:$EP$26,MATCH($BV465,$CH$3:$CH$26,0),MATCH(BX$1&amp;$BU465,$CI$1:$EP$1&amp;$CI$2:$EP$2,0))*VLOOKUP($BT465,$C$17:$M$20,COUNTBLANK($D$15:E$15)+1,FALSE)</f>
        <v>0</v>
      </c>
      <c r="BY465" s="3">
        <f t="array" ref="BY465">INDEX($CI$3:$EP$26,MATCH($BV465,$CH$3:$CH$26,0),MATCH(BY$1&amp;$BU465,$CI$1:$EP$1&amp;$CI$2:$EP$2,0))*VLOOKUP($BT465,$C$17:$M$20,COUNTBLANK($D$15:F$15)+1,FALSE)</f>
        <v>0</v>
      </c>
      <c r="BZ465" s="3">
        <f t="array" ref="BZ465">INDEX($CI$3:$EP$26,MATCH($BV465,$CH$3:$CH$26,0),MATCH(BZ$1&amp;$BU465,$CI$1:$EP$1&amp;$CI$2:$EP$2,0))*VLOOKUP($BT465,$C$17:$M$20,COUNTBLANK($D$15:G$15)+1,FALSE)</f>
        <v>168</v>
      </c>
      <c r="CA465" s="3">
        <f t="array" ref="CA465">INDEX($CI$3:$EP$26,MATCH($BV465,$CH$3:$CH$26,0),MATCH(CA$1&amp;$BU465,$CI$1:$EP$1&amp;$CI$2:$EP$2,0))*VLOOKUP($BT465,$C$17:$M$20,COUNTBLANK($D$15:H$15)+1,FALSE)</f>
        <v>0</v>
      </c>
      <c r="CB465" s="3">
        <f t="array" ref="CB465">INDEX($CI$3:$EP$26,MATCH($BV465,$CH$3:$CH$26,0),MATCH(CB$1&amp;$BU465,$CI$1:$EP$1&amp;$CI$2:$EP$2,0))*VLOOKUP($BT465,$C$17:$M$20,COUNTBLANK($D$15:I$15)+1,FALSE)</f>
        <v>0</v>
      </c>
      <c r="CC465" s="3">
        <f t="array" ref="CC465">INDEX($CI$3:$EP$26,MATCH($BV465,$CH$3:$CH$26,0),MATCH(CC$1&amp;$BU465,$CI$1:$EP$1&amp;$CI$2:$EP$2,0))*VLOOKUP($BT465,$C$17:$M$20,COUNTBLANK($D$15:J$15)+1,FALSE)</f>
        <v>0</v>
      </c>
      <c r="CD465" s="3">
        <f t="array" ref="CD465">INDEX($CI$3:$EP$26,MATCH($BV465,$CH$3:$CH$26,0),MATCH(CD$1&amp;$BU465,$CI$1:$EP$1&amp;$CI$2:$EP$2,0))*VLOOKUP($BT465,$C$17:$M$20,COUNTBLANK($D$15:K$15)+1,FALSE)</f>
        <v>0</v>
      </c>
      <c r="CE465" s="3">
        <f t="array" ref="CE465">INDEX($CI$3:$EP$26,MATCH($BV465,$CH$3:$CH$26,0),MATCH(CE$1&amp;$BU465,$CI$1:$EP$1&amp;$CI$2:$EP$2,0))*VLOOKUP($BT465,$C$17:$M$20,COUNTBLANK($D$15:L$15)+1,FALSE)</f>
        <v>7.4999999999999997E-3</v>
      </c>
      <c r="CF465" s="3">
        <f t="array" ref="CF465">INDEX($CI$3:$EP$26,MATCH($BV465,$CH$3:$CH$26,0),MATCH(CF$1&amp;$BU465,$CI$1:$EP$1&amp;$CI$2:$EP$2,0))*VLOOKUP($BT465,$C$17:$M$20,COUNTBLANK($D$15:M$15)+1,FALSE)</f>
        <v>0</v>
      </c>
    </row>
    <row r="466" spans="56:84" x14ac:dyDescent="0.2">
      <c r="BD466" t="s">
        <v>421</v>
      </c>
      <c r="BE466">
        <v>1</v>
      </c>
      <c r="BF466">
        <f t="shared" si="178"/>
        <v>5</v>
      </c>
      <c r="BG466" s="1">
        <f t="shared" si="180"/>
        <v>8</v>
      </c>
      <c r="BH466" s="3">
        <f t="array" ref="BH466">INDEX($D$21:$M$44,MATCH($BD466&amp;$BF466,$C$21:$C$44&amp;$B$21:$B$44,0),MATCH(BH$1,$D$16:$M$16,0))+VLOOKUP($BE466,战斗属性模型!$K$22:$O$24,BH$2,FALSE)*INDEX($BW$3:$CF$578,MATCH($BD466&amp;$BF466&amp;$BG466,$BT$3:$BT$578&amp;$BU$3:$BU$578&amp;$BV$3:$BV$578,0),MATCH(BH$1,$BW$1:$CF$1,0))</f>
        <v>384</v>
      </c>
      <c r="BI466" s="3">
        <f t="array" ref="BI466">INDEX($D$21:$M$44,MATCH($BD466&amp;$BF466,$C$21:$C$44&amp;$B$21:$B$44,0),MATCH(BI$1,$D$16:$M$16,0))+VLOOKUP($BE466,战斗属性模型!$K$22:$O$24,BI$2,FALSE)*INDEX($BW$3:$CF$578,MATCH($BD466&amp;$BF466&amp;$BG466,$BT$3:$BT$578&amp;$BU$3:$BU$578&amp;$BV$3:$BV$578,0),MATCH(BI$1,$BW$1:$CF$1,0))</f>
        <v>0</v>
      </c>
      <c r="BJ466" s="3">
        <f t="array" ref="BJ466">INDEX($D$21:$M$44,MATCH($BD466&amp;$BF466,$C$21:$C$44&amp;$B$21:$B$44,0),MATCH(BJ$1,$D$16:$M$16,0))+VLOOKUP($BE466,战斗属性模型!$K$22:$O$24,BJ$2,FALSE)*INDEX($BW$3:$CF$578,MATCH($BD466&amp;$BF466&amp;$BG466,$BT$3:$BT$578&amp;$BU$3:$BU$578&amp;$BV$3:$BV$578,0),MATCH(BJ$1,$BW$1:$CF$1,0))</f>
        <v>870.4</v>
      </c>
      <c r="BK466" s="3">
        <f t="array" ref="BK466">INDEX($D$21:$M$44,MATCH($BD466&amp;$BF466,$C$21:$C$44&amp;$B$21:$B$44,0),MATCH(BK$1,$D$16:$M$16,0))+VLOOKUP($BE466,战斗属性模型!$K$22:$O$24,BK$2,FALSE)*INDEX($BW$3:$CF$578,MATCH($BD466&amp;$BF466&amp;$BG466,$BT$3:$BT$578&amp;$BU$3:$BU$578&amp;$BV$3:$BV$578,0),MATCH(BK$1,$BW$1:$CF$1,0))</f>
        <v>0</v>
      </c>
      <c r="BL466" s="3"/>
      <c r="BM466" s="3"/>
      <c r="BN466" s="3"/>
      <c r="BO466" s="3"/>
      <c r="BP466" s="3"/>
      <c r="BQ466" s="3"/>
      <c r="BT466" t="s">
        <v>422</v>
      </c>
      <c r="BU466">
        <f t="shared" si="177"/>
        <v>2</v>
      </c>
      <c r="BV466" s="1">
        <f t="shared" si="179"/>
        <v>8</v>
      </c>
      <c r="BW466" s="3">
        <f t="array" ref="BW466">INDEX($CI$3:$EP$26,MATCH($BV466,$CH$3:$CH$26,0),MATCH(BW$1&amp;$BU466,$CI$1:$EP$1&amp;$CI$2:$EP$2,0))*VLOOKUP($BT466,$C$17:$M$20,COUNTBLANK($D$15:D$15)+1,FALSE)</f>
        <v>96</v>
      </c>
      <c r="BX466" s="3">
        <f t="array" ref="BX466">INDEX($CI$3:$EP$26,MATCH($BV466,$CH$3:$CH$26,0),MATCH(BX$1&amp;$BU466,$CI$1:$EP$1&amp;$CI$2:$EP$2,0))*VLOOKUP($BT466,$C$17:$M$20,COUNTBLANK($D$15:E$15)+1,FALSE)</f>
        <v>0</v>
      </c>
      <c r="BY466" s="3">
        <f t="array" ref="BY466">INDEX($CI$3:$EP$26,MATCH($BV466,$CH$3:$CH$26,0),MATCH(BY$1&amp;$BU466,$CI$1:$EP$1&amp;$CI$2:$EP$2,0))*VLOOKUP($BT466,$C$17:$M$20,COUNTBLANK($D$15:F$15)+1,FALSE)</f>
        <v>0</v>
      </c>
      <c r="BZ466" s="3">
        <f t="array" ref="BZ466">INDEX($CI$3:$EP$26,MATCH($BV466,$CH$3:$CH$26,0),MATCH(BZ$1&amp;$BU466,$CI$1:$EP$1&amp;$CI$2:$EP$2,0))*VLOOKUP($BT466,$C$17:$M$20,COUNTBLANK($D$15:G$15)+1,FALSE)</f>
        <v>192</v>
      </c>
      <c r="CA466" s="3">
        <f t="array" ref="CA466">INDEX($CI$3:$EP$26,MATCH($BV466,$CH$3:$CH$26,0),MATCH(CA$1&amp;$BU466,$CI$1:$EP$1&amp;$CI$2:$EP$2,0))*VLOOKUP($BT466,$C$17:$M$20,COUNTBLANK($D$15:H$15)+1,FALSE)</f>
        <v>0</v>
      </c>
      <c r="CB466" s="3">
        <f t="array" ref="CB466">INDEX($CI$3:$EP$26,MATCH($BV466,$CH$3:$CH$26,0),MATCH(CB$1&amp;$BU466,$CI$1:$EP$1&amp;$CI$2:$EP$2,0))*VLOOKUP($BT466,$C$17:$M$20,COUNTBLANK($D$15:I$15)+1,FALSE)</f>
        <v>0</v>
      </c>
      <c r="CC466" s="3">
        <f t="array" ref="CC466">INDEX($CI$3:$EP$26,MATCH($BV466,$CH$3:$CH$26,0),MATCH(CC$1&amp;$BU466,$CI$1:$EP$1&amp;$CI$2:$EP$2,0))*VLOOKUP($BT466,$C$17:$M$20,COUNTBLANK($D$15:J$15)+1,FALSE)</f>
        <v>0</v>
      </c>
      <c r="CD466" s="3">
        <f t="array" ref="CD466">INDEX($CI$3:$EP$26,MATCH($BV466,$CH$3:$CH$26,0),MATCH(CD$1&amp;$BU466,$CI$1:$EP$1&amp;$CI$2:$EP$2,0))*VLOOKUP($BT466,$C$17:$M$20,COUNTBLANK($D$15:K$15)+1,FALSE)</f>
        <v>0</v>
      </c>
      <c r="CE466" s="3">
        <f t="array" ref="CE466">INDEX($CI$3:$EP$26,MATCH($BV466,$CH$3:$CH$26,0),MATCH(CE$1&amp;$BU466,$CI$1:$EP$1&amp;$CI$2:$EP$2,0))*VLOOKUP($BT466,$C$17:$M$20,COUNTBLANK($D$15:L$15)+1,FALSE)</f>
        <v>7.4999999999999997E-3</v>
      </c>
      <c r="CF466" s="3">
        <f t="array" ref="CF466">INDEX($CI$3:$EP$26,MATCH($BV466,$CH$3:$CH$26,0),MATCH(CF$1&amp;$BU466,$CI$1:$EP$1&amp;$CI$2:$EP$2,0))*VLOOKUP($BT466,$C$17:$M$20,COUNTBLANK($D$15:M$15)+1,FALSE)</f>
        <v>1.4999999999999999E-2</v>
      </c>
    </row>
    <row r="467" spans="56:84" x14ac:dyDescent="0.2">
      <c r="BD467" t="s">
        <v>421</v>
      </c>
      <c r="BE467">
        <v>1</v>
      </c>
      <c r="BF467">
        <f t="shared" si="178"/>
        <v>5</v>
      </c>
      <c r="BG467" s="1">
        <f t="shared" si="180"/>
        <v>9</v>
      </c>
      <c r="BH467" s="3">
        <f t="array" ref="BH467">INDEX($D$21:$M$44,MATCH($BD467&amp;$BF467,$C$21:$C$44&amp;$B$21:$B$44,0),MATCH(BH$1,$D$16:$M$16,0))+VLOOKUP($BE467,战斗属性模型!$K$22:$O$24,BH$2,FALSE)*INDEX($BW$3:$CF$578,MATCH($BD467&amp;$BF467&amp;$BG467,$BT$3:$BT$578&amp;$BU$3:$BU$578&amp;$BV$3:$BV$578,0),MATCH(BH$1,$BW$1:$CF$1,0))</f>
        <v>416</v>
      </c>
      <c r="BI467" s="3">
        <f t="array" ref="BI467">INDEX($D$21:$M$44,MATCH($BD467&amp;$BF467,$C$21:$C$44&amp;$B$21:$B$44,0),MATCH(BI$1,$D$16:$M$16,0))+VLOOKUP($BE467,战斗属性模型!$K$22:$O$24,BI$2,FALSE)*INDEX($BW$3:$CF$578,MATCH($BD467&amp;$BF467&amp;$BG467,$BT$3:$BT$578&amp;$BU$3:$BU$578&amp;$BV$3:$BV$578,0),MATCH(BI$1,$BW$1:$CF$1,0))</f>
        <v>0</v>
      </c>
      <c r="BJ467" s="3">
        <f t="array" ref="BJ467">INDEX($D$21:$M$44,MATCH($BD467&amp;$BF467,$C$21:$C$44&amp;$B$21:$B$44,0),MATCH(BJ$1,$D$16:$M$16,0))+VLOOKUP($BE467,战斗属性模型!$K$22:$O$24,BJ$2,FALSE)*INDEX($BW$3:$CF$578,MATCH($BD467&amp;$BF467&amp;$BG467,$BT$3:$BT$578&amp;$BU$3:$BU$578&amp;$BV$3:$BV$578,0),MATCH(BJ$1,$BW$1:$CF$1,0))</f>
        <v>947.19999999999993</v>
      </c>
      <c r="BK467" s="3">
        <f t="array" ref="BK467">INDEX($D$21:$M$44,MATCH($BD467&amp;$BF467,$C$21:$C$44&amp;$B$21:$B$44,0),MATCH(BK$1,$D$16:$M$16,0))+VLOOKUP($BE467,战斗属性模型!$K$22:$O$24,BK$2,FALSE)*INDEX($BW$3:$CF$578,MATCH($BD467&amp;$BF467&amp;$BG467,$BT$3:$BT$578&amp;$BU$3:$BU$578&amp;$BV$3:$BV$578,0),MATCH(BK$1,$BW$1:$CF$1,0))</f>
        <v>0</v>
      </c>
      <c r="BL467" s="3"/>
      <c r="BM467" s="3"/>
      <c r="BN467" s="3"/>
      <c r="BO467" s="3"/>
      <c r="BP467" s="3"/>
      <c r="BQ467" s="3"/>
      <c r="BT467" t="s">
        <v>422</v>
      </c>
      <c r="BU467">
        <f t="shared" ref="BU467:BU530" si="181">BU323</f>
        <v>2</v>
      </c>
      <c r="BV467" s="1">
        <f t="shared" si="179"/>
        <v>9</v>
      </c>
      <c r="BW467" s="3">
        <f t="array" ref="BW467">INDEX($CI$3:$EP$26,MATCH($BV467,$CH$3:$CH$26,0),MATCH(BW$1&amp;$BU467,$CI$1:$EP$1&amp;$CI$2:$EP$2,0))*VLOOKUP($BT467,$C$17:$M$20,COUNTBLANK($D$15:D$15)+1,FALSE)</f>
        <v>108</v>
      </c>
      <c r="BX467" s="3">
        <f t="array" ref="BX467">INDEX($CI$3:$EP$26,MATCH($BV467,$CH$3:$CH$26,0),MATCH(BX$1&amp;$BU467,$CI$1:$EP$1&amp;$CI$2:$EP$2,0))*VLOOKUP($BT467,$C$17:$M$20,COUNTBLANK($D$15:E$15)+1,FALSE)</f>
        <v>0</v>
      </c>
      <c r="BY467" s="3">
        <f t="array" ref="BY467">INDEX($CI$3:$EP$26,MATCH($BV467,$CH$3:$CH$26,0),MATCH(BY$1&amp;$BU467,$CI$1:$EP$1&amp;$CI$2:$EP$2,0))*VLOOKUP($BT467,$C$17:$M$20,COUNTBLANK($D$15:F$15)+1,FALSE)</f>
        <v>0</v>
      </c>
      <c r="BZ467" s="3">
        <f t="array" ref="BZ467">INDEX($CI$3:$EP$26,MATCH($BV467,$CH$3:$CH$26,0),MATCH(BZ$1&amp;$BU467,$CI$1:$EP$1&amp;$CI$2:$EP$2,0))*VLOOKUP($BT467,$C$17:$M$20,COUNTBLANK($D$15:G$15)+1,FALSE)</f>
        <v>216</v>
      </c>
      <c r="CA467" s="3">
        <f t="array" ref="CA467">INDEX($CI$3:$EP$26,MATCH($BV467,$CH$3:$CH$26,0),MATCH(CA$1&amp;$BU467,$CI$1:$EP$1&amp;$CI$2:$EP$2,0))*VLOOKUP($BT467,$C$17:$M$20,COUNTBLANK($D$15:H$15)+1,FALSE)</f>
        <v>0</v>
      </c>
      <c r="CB467" s="3">
        <f t="array" ref="CB467">INDEX($CI$3:$EP$26,MATCH($BV467,$CH$3:$CH$26,0),MATCH(CB$1&amp;$BU467,$CI$1:$EP$1&amp;$CI$2:$EP$2,0))*VLOOKUP($BT467,$C$17:$M$20,COUNTBLANK($D$15:I$15)+1,FALSE)</f>
        <v>0</v>
      </c>
      <c r="CC467" s="3">
        <f t="array" ref="CC467">INDEX($CI$3:$EP$26,MATCH($BV467,$CH$3:$CH$26,0),MATCH(CC$1&amp;$BU467,$CI$1:$EP$1&amp;$CI$2:$EP$2,0))*VLOOKUP($BT467,$C$17:$M$20,COUNTBLANK($D$15:J$15)+1,FALSE)</f>
        <v>0</v>
      </c>
      <c r="CD467" s="3">
        <f t="array" ref="CD467">INDEX($CI$3:$EP$26,MATCH($BV467,$CH$3:$CH$26,0),MATCH(CD$1&amp;$BU467,$CI$1:$EP$1&amp;$CI$2:$EP$2,0))*VLOOKUP($BT467,$C$17:$M$20,COUNTBLANK($D$15:K$15)+1,FALSE)</f>
        <v>0</v>
      </c>
      <c r="CE467" s="3">
        <f t="array" ref="CE467">INDEX($CI$3:$EP$26,MATCH($BV467,$CH$3:$CH$26,0),MATCH(CE$1&amp;$BU467,$CI$1:$EP$1&amp;$CI$2:$EP$2,0))*VLOOKUP($BT467,$C$17:$M$20,COUNTBLANK($D$15:L$15)+1,FALSE)</f>
        <v>7.4999999999999997E-3</v>
      </c>
      <c r="CF467" s="3">
        <f t="array" ref="CF467">INDEX($CI$3:$EP$26,MATCH($BV467,$CH$3:$CH$26,0),MATCH(CF$1&amp;$BU467,$CI$1:$EP$1&amp;$CI$2:$EP$2,0))*VLOOKUP($BT467,$C$17:$M$20,COUNTBLANK($D$15:M$15)+1,FALSE)</f>
        <v>1.4999999999999999E-2</v>
      </c>
    </row>
    <row r="468" spans="56:84" x14ac:dyDescent="0.2">
      <c r="BD468" t="s">
        <v>421</v>
      </c>
      <c r="BE468">
        <v>1</v>
      </c>
      <c r="BF468">
        <f t="shared" si="178"/>
        <v>5</v>
      </c>
      <c r="BG468" s="1">
        <f t="shared" si="180"/>
        <v>10</v>
      </c>
      <c r="BH468" s="3">
        <f t="array" ref="BH468">INDEX($D$21:$M$44,MATCH($BD468&amp;$BF468,$C$21:$C$44&amp;$B$21:$B$44,0),MATCH(BH$1,$D$16:$M$16,0))+VLOOKUP($BE468,战斗属性模型!$K$22:$O$24,BH$2,FALSE)*INDEX($BW$3:$CF$578,MATCH($BD468&amp;$BF468&amp;$BG468,$BT$3:$BT$578&amp;$BU$3:$BU$578&amp;$BV$3:$BV$578,0),MATCH(BH$1,$BW$1:$CF$1,0))</f>
        <v>448</v>
      </c>
      <c r="BI468" s="3">
        <f t="array" ref="BI468">INDEX($D$21:$M$44,MATCH($BD468&amp;$BF468,$C$21:$C$44&amp;$B$21:$B$44,0),MATCH(BI$1,$D$16:$M$16,0))+VLOOKUP($BE468,战斗属性模型!$K$22:$O$24,BI$2,FALSE)*INDEX($BW$3:$CF$578,MATCH($BD468&amp;$BF468&amp;$BG468,$BT$3:$BT$578&amp;$BU$3:$BU$578&amp;$BV$3:$BV$578,0),MATCH(BI$1,$BW$1:$CF$1,0))</f>
        <v>0</v>
      </c>
      <c r="BJ468" s="3">
        <f t="array" ref="BJ468">INDEX($D$21:$M$44,MATCH($BD468&amp;$BF468,$C$21:$C$44&amp;$B$21:$B$44,0),MATCH(BJ$1,$D$16:$M$16,0))+VLOOKUP($BE468,战斗属性模型!$K$22:$O$24,BJ$2,FALSE)*INDEX($BW$3:$CF$578,MATCH($BD468&amp;$BF468&amp;$BG468,$BT$3:$BT$578&amp;$BU$3:$BU$578&amp;$BV$3:$BV$578,0),MATCH(BJ$1,$BW$1:$CF$1,0))</f>
        <v>1024</v>
      </c>
      <c r="BK468" s="3">
        <f t="array" ref="BK468">INDEX($D$21:$M$44,MATCH($BD468&amp;$BF468,$C$21:$C$44&amp;$B$21:$B$44,0),MATCH(BK$1,$D$16:$M$16,0))+VLOOKUP($BE468,战斗属性模型!$K$22:$O$24,BK$2,FALSE)*INDEX($BW$3:$CF$578,MATCH($BD468&amp;$BF468&amp;$BG468,$BT$3:$BT$578&amp;$BU$3:$BU$578&amp;$BV$3:$BV$578,0),MATCH(BK$1,$BW$1:$CF$1,0))</f>
        <v>0</v>
      </c>
      <c r="BL468" s="3"/>
      <c r="BM468" s="3"/>
      <c r="BN468" s="3"/>
      <c r="BO468" s="3"/>
      <c r="BP468" s="3"/>
      <c r="BQ468" s="3"/>
      <c r="BT468" t="s">
        <v>422</v>
      </c>
      <c r="BU468">
        <f t="shared" si="181"/>
        <v>2</v>
      </c>
      <c r="BV468" s="1">
        <f t="shared" si="179"/>
        <v>10</v>
      </c>
      <c r="BW468" s="3">
        <f t="array" ref="BW468">INDEX($CI$3:$EP$26,MATCH($BV468,$CH$3:$CH$26,0),MATCH(BW$1&amp;$BU468,$CI$1:$EP$1&amp;$CI$2:$EP$2,0))*VLOOKUP($BT468,$C$17:$M$20,COUNTBLANK($D$15:D$15)+1,FALSE)</f>
        <v>120</v>
      </c>
      <c r="BX468" s="3">
        <f t="array" ref="BX468">INDEX($CI$3:$EP$26,MATCH($BV468,$CH$3:$CH$26,0),MATCH(BX$1&amp;$BU468,$CI$1:$EP$1&amp;$CI$2:$EP$2,0))*VLOOKUP($BT468,$C$17:$M$20,COUNTBLANK($D$15:E$15)+1,FALSE)</f>
        <v>0</v>
      </c>
      <c r="BY468" s="3">
        <f t="array" ref="BY468">INDEX($CI$3:$EP$26,MATCH($BV468,$CH$3:$CH$26,0),MATCH(BY$1&amp;$BU468,$CI$1:$EP$1&amp;$CI$2:$EP$2,0))*VLOOKUP($BT468,$C$17:$M$20,COUNTBLANK($D$15:F$15)+1,FALSE)</f>
        <v>0</v>
      </c>
      <c r="BZ468" s="3">
        <f t="array" ref="BZ468">INDEX($CI$3:$EP$26,MATCH($BV468,$CH$3:$CH$26,0),MATCH(BZ$1&amp;$BU468,$CI$1:$EP$1&amp;$CI$2:$EP$2,0))*VLOOKUP($BT468,$C$17:$M$20,COUNTBLANK($D$15:G$15)+1,FALSE)</f>
        <v>240</v>
      </c>
      <c r="CA468" s="3">
        <f t="array" ref="CA468">INDEX($CI$3:$EP$26,MATCH($BV468,$CH$3:$CH$26,0),MATCH(CA$1&amp;$BU468,$CI$1:$EP$1&amp;$CI$2:$EP$2,0))*VLOOKUP($BT468,$C$17:$M$20,COUNTBLANK($D$15:H$15)+1,FALSE)</f>
        <v>0</v>
      </c>
      <c r="CB468" s="3">
        <f t="array" ref="CB468">INDEX($CI$3:$EP$26,MATCH($BV468,$CH$3:$CH$26,0),MATCH(CB$1&amp;$BU468,$CI$1:$EP$1&amp;$CI$2:$EP$2,0))*VLOOKUP($BT468,$C$17:$M$20,COUNTBLANK($D$15:I$15)+1,FALSE)</f>
        <v>0</v>
      </c>
      <c r="CC468" s="3">
        <f t="array" ref="CC468">INDEX($CI$3:$EP$26,MATCH($BV468,$CH$3:$CH$26,0),MATCH(CC$1&amp;$BU468,$CI$1:$EP$1&amp;$CI$2:$EP$2,0))*VLOOKUP($BT468,$C$17:$M$20,COUNTBLANK($D$15:J$15)+1,FALSE)</f>
        <v>0</v>
      </c>
      <c r="CD468" s="3">
        <f t="array" ref="CD468">INDEX($CI$3:$EP$26,MATCH($BV468,$CH$3:$CH$26,0),MATCH(CD$1&amp;$BU468,$CI$1:$EP$1&amp;$CI$2:$EP$2,0))*VLOOKUP($BT468,$C$17:$M$20,COUNTBLANK($D$15:K$15)+1,FALSE)</f>
        <v>0</v>
      </c>
      <c r="CE468" s="3">
        <f t="array" ref="CE468">INDEX($CI$3:$EP$26,MATCH($BV468,$CH$3:$CH$26,0),MATCH(CE$1&amp;$BU468,$CI$1:$EP$1&amp;$CI$2:$EP$2,0))*VLOOKUP($BT468,$C$17:$M$20,COUNTBLANK($D$15:L$15)+1,FALSE)</f>
        <v>7.4999999999999997E-3</v>
      </c>
      <c r="CF468" s="3">
        <f t="array" ref="CF468">INDEX($CI$3:$EP$26,MATCH($BV468,$CH$3:$CH$26,0),MATCH(CF$1&amp;$BU468,$CI$1:$EP$1&amp;$CI$2:$EP$2,0))*VLOOKUP($BT468,$C$17:$M$20,COUNTBLANK($D$15:M$15)+1,FALSE)</f>
        <v>1.4999999999999999E-2</v>
      </c>
    </row>
    <row r="469" spans="56:84" x14ac:dyDescent="0.2">
      <c r="BD469" t="s">
        <v>421</v>
      </c>
      <c r="BE469">
        <v>1</v>
      </c>
      <c r="BF469">
        <f t="shared" si="178"/>
        <v>5</v>
      </c>
      <c r="BG469" s="1">
        <f t="shared" si="180"/>
        <v>11</v>
      </c>
      <c r="BH469" s="3">
        <f t="array" ref="BH469">INDEX($D$21:$M$44,MATCH($BD469&amp;$BF469,$C$21:$C$44&amp;$B$21:$B$44,0),MATCH(BH$1,$D$16:$M$16,0))+VLOOKUP($BE469,战斗属性模型!$K$22:$O$24,BH$2,FALSE)*INDEX($BW$3:$CF$578,MATCH($BD469&amp;$BF469&amp;$BG469,$BT$3:$BT$578&amp;$BU$3:$BU$578&amp;$BV$3:$BV$578,0),MATCH(BH$1,$BW$1:$CF$1,0))</f>
        <v>480</v>
      </c>
      <c r="BI469" s="3">
        <f t="array" ref="BI469">INDEX($D$21:$M$44,MATCH($BD469&amp;$BF469,$C$21:$C$44&amp;$B$21:$B$44,0),MATCH(BI$1,$D$16:$M$16,0))+VLOOKUP($BE469,战斗属性模型!$K$22:$O$24,BI$2,FALSE)*INDEX($BW$3:$CF$578,MATCH($BD469&amp;$BF469&amp;$BG469,$BT$3:$BT$578&amp;$BU$3:$BU$578&amp;$BV$3:$BV$578,0),MATCH(BI$1,$BW$1:$CF$1,0))</f>
        <v>0</v>
      </c>
      <c r="BJ469" s="3">
        <f t="array" ref="BJ469">INDEX($D$21:$M$44,MATCH($BD469&amp;$BF469,$C$21:$C$44&amp;$B$21:$B$44,0),MATCH(BJ$1,$D$16:$M$16,0))+VLOOKUP($BE469,战斗属性模型!$K$22:$O$24,BJ$2,FALSE)*INDEX($BW$3:$CF$578,MATCH($BD469&amp;$BF469&amp;$BG469,$BT$3:$BT$578&amp;$BU$3:$BU$578&amp;$BV$3:$BV$578,0),MATCH(BJ$1,$BW$1:$CF$1,0))</f>
        <v>1100.8</v>
      </c>
      <c r="BK469" s="3">
        <f t="array" ref="BK469">INDEX($D$21:$M$44,MATCH($BD469&amp;$BF469,$C$21:$C$44&amp;$B$21:$B$44,0),MATCH(BK$1,$D$16:$M$16,0))+VLOOKUP($BE469,战斗属性模型!$K$22:$O$24,BK$2,FALSE)*INDEX($BW$3:$CF$578,MATCH($BD469&amp;$BF469&amp;$BG469,$BT$3:$BT$578&amp;$BU$3:$BU$578&amp;$BV$3:$BV$578,0),MATCH(BK$1,$BW$1:$CF$1,0))</f>
        <v>0</v>
      </c>
      <c r="BL469" s="3"/>
      <c r="BM469" s="3"/>
      <c r="BN469" s="3"/>
      <c r="BO469" s="3"/>
      <c r="BP469" s="3"/>
      <c r="BQ469" s="3"/>
      <c r="BT469" t="s">
        <v>422</v>
      </c>
      <c r="BU469">
        <f t="shared" si="181"/>
        <v>2</v>
      </c>
      <c r="BV469" s="1">
        <f t="shared" si="179"/>
        <v>11</v>
      </c>
      <c r="BW469" s="3">
        <f t="array" ref="BW469">INDEX($CI$3:$EP$26,MATCH($BV469,$CH$3:$CH$26,0),MATCH(BW$1&amp;$BU469,$CI$1:$EP$1&amp;$CI$2:$EP$2,0))*VLOOKUP($BT469,$C$17:$M$20,COUNTBLANK($D$15:D$15)+1,FALSE)</f>
        <v>132</v>
      </c>
      <c r="BX469" s="3">
        <f t="array" ref="BX469">INDEX($CI$3:$EP$26,MATCH($BV469,$CH$3:$CH$26,0),MATCH(BX$1&amp;$BU469,$CI$1:$EP$1&amp;$CI$2:$EP$2,0))*VLOOKUP($BT469,$C$17:$M$20,COUNTBLANK($D$15:E$15)+1,FALSE)</f>
        <v>0</v>
      </c>
      <c r="BY469" s="3">
        <f t="array" ref="BY469">INDEX($CI$3:$EP$26,MATCH($BV469,$CH$3:$CH$26,0),MATCH(BY$1&amp;$BU469,$CI$1:$EP$1&amp;$CI$2:$EP$2,0))*VLOOKUP($BT469,$C$17:$M$20,COUNTBLANK($D$15:F$15)+1,FALSE)</f>
        <v>0</v>
      </c>
      <c r="BZ469" s="3">
        <f t="array" ref="BZ469">INDEX($CI$3:$EP$26,MATCH($BV469,$CH$3:$CH$26,0),MATCH(BZ$1&amp;$BU469,$CI$1:$EP$1&amp;$CI$2:$EP$2,0))*VLOOKUP($BT469,$C$17:$M$20,COUNTBLANK($D$15:G$15)+1,FALSE)</f>
        <v>264</v>
      </c>
      <c r="CA469" s="3">
        <f t="array" ref="CA469">INDEX($CI$3:$EP$26,MATCH($BV469,$CH$3:$CH$26,0),MATCH(CA$1&amp;$BU469,$CI$1:$EP$1&amp;$CI$2:$EP$2,0))*VLOOKUP($BT469,$C$17:$M$20,COUNTBLANK($D$15:H$15)+1,FALSE)</f>
        <v>0</v>
      </c>
      <c r="CB469" s="3">
        <f t="array" ref="CB469">INDEX($CI$3:$EP$26,MATCH($BV469,$CH$3:$CH$26,0),MATCH(CB$1&amp;$BU469,$CI$1:$EP$1&amp;$CI$2:$EP$2,0))*VLOOKUP($BT469,$C$17:$M$20,COUNTBLANK($D$15:I$15)+1,FALSE)</f>
        <v>0</v>
      </c>
      <c r="CC469" s="3">
        <f t="array" ref="CC469">INDEX($CI$3:$EP$26,MATCH($BV469,$CH$3:$CH$26,0),MATCH(CC$1&amp;$BU469,$CI$1:$EP$1&amp;$CI$2:$EP$2,0))*VLOOKUP($BT469,$C$17:$M$20,COUNTBLANK($D$15:J$15)+1,FALSE)</f>
        <v>0</v>
      </c>
      <c r="CD469" s="3">
        <f t="array" ref="CD469">INDEX($CI$3:$EP$26,MATCH($BV469,$CH$3:$CH$26,0),MATCH(CD$1&amp;$BU469,$CI$1:$EP$1&amp;$CI$2:$EP$2,0))*VLOOKUP($BT469,$C$17:$M$20,COUNTBLANK($D$15:K$15)+1,FALSE)</f>
        <v>0</v>
      </c>
      <c r="CE469" s="3">
        <f t="array" ref="CE469">INDEX($CI$3:$EP$26,MATCH($BV469,$CH$3:$CH$26,0),MATCH(CE$1&amp;$BU469,$CI$1:$EP$1&amp;$CI$2:$EP$2,0))*VLOOKUP($BT469,$C$17:$M$20,COUNTBLANK($D$15:L$15)+1,FALSE)</f>
        <v>7.4999999999999997E-3</v>
      </c>
      <c r="CF469" s="3">
        <f t="array" ref="CF469">INDEX($CI$3:$EP$26,MATCH($BV469,$CH$3:$CH$26,0),MATCH(CF$1&amp;$BU469,$CI$1:$EP$1&amp;$CI$2:$EP$2,0))*VLOOKUP($BT469,$C$17:$M$20,COUNTBLANK($D$15:M$15)+1,FALSE)</f>
        <v>1.4999999999999999E-2</v>
      </c>
    </row>
    <row r="470" spans="56:84" x14ac:dyDescent="0.2">
      <c r="BD470" t="s">
        <v>421</v>
      </c>
      <c r="BE470">
        <v>1</v>
      </c>
      <c r="BF470">
        <f t="shared" si="178"/>
        <v>5</v>
      </c>
      <c r="BG470" s="1">
        <f t="shared" si="180"/>
        <v>12</v>
      </c>
      <c r="BH470" s="3">
        <f t="array" ref="BH470">INDEX($D$21:$M$44,MATCH($BD470&amp;$BF470,$C$21:$C$44&amp;$B$21:$B$44,0),MATCH(BH$1,$D$16:$M$16,0))+VLOOKUP($BE470,战斗属性模型!$K$22:$O$24,BH$2,FALSE)*INDEX($BW$3:$CF$578,MATCH($BD470&amp;$BF470&amp;$BG470,$BT$3:$BT$578&amp;$BU$3:$BU$578&amp;$BV$3:$BV$578,0),MATCH(BH$1,$BW$1:$CF$1,0))</f>
        <v>512</v>
      </c>
      <c r="BI470" s="3">
        <f t="array" ref="BI470">INDEX($D$21:$M$44,MATCH($BD470&amp;$BF470,$C$21:$C$44&amp;$B$21:$B$44,0),MATCH(BI$1,$D$16:$M$16,0))+VLOOKUP($BE470,战斗属性模型!$K$22:$O$24,BI$2,FALSE)*INDEX($BW$3:$CF$578,MATCH($BD470&amp;$BF470&amp;$BG470,$BT$3:$BT$578&amp;$BU$3:$BU$578&amp;$BV$3:$BV$578,0),MATCH(BI$1,$BW$1:$CF$1,0))</f>
        <v>0</v>
      </c>
      <c r="BJ470" s="3">
        <f t="array" ref="BJ470">INDEX($D$21:$M$44,MATCH($BD470&amp;$BF470,$C$21:$C$44&amp;$B$21:$B$44,0),MATCH(BJ$1,$D$16:$M$16,0))+VLOOKUP($BE470,战斗属性模型!$K$22:$O$24,BJ$2,FALSE)*INDEX($BW$3:$CF$578,MATCH($BD470&amp;$BF470&amp;$BG470,$BT$3:$BT$578&amp;$BU$3:$BU$578&amp;$BV$3:$BV$578,0),MATCH(BJ$1,$BW$1:$CF$1,0))</f>
        <v>1177.5999999999999</v>
      </c>
      <c r="BK470" s="3">
        <f t="array" ref="BK470">INDEX($D$21:$M$44,MATCH($BD470&amp;$BF470,$C$21:$C$44&amp;$B$21:$B$44,0),MATCH(BK$1,$D$16:$M$16,0))+VLOOKUP($BE470,战斗属性模型!$K$22:$O$24,BK$2,FALSE)*INDEX($BW$3:$CF$578,MATCH($BD470&amp;$BF470&amp;$BG470,$BT$3:$BT$578&amp;$BU$3:$BU$578&amp;$BV$3:$BV$578,0),MATCH(BK$1,$BW$1:$CF$1,0))</f>
        <v>0</v>
      </c>
      <c r="BL470" s="3"/>
      <c r="BM470" s="3"/>
      <c r="BN470" s="3"/>
      <c r="BO470" s="3"/>
      <c r="BP470" s="3"/>
      <c r="BQ470" s="3"/>
      <c r="BT470" t="s">
        <v>422</v>
      </c>
      <c r="BU470">
        <f t="shared" si="181"/>
        <v>2</v>
      </c>
      <c r="BV470" s="1">
        <f t="shared" si="179"/>
        <v>12</v>
      </c>
      <c r="BW470" s="3">
        <f t="array" ref="BW470">INDEX($CI$3:$EP$26,MATCH($BV470,$CH$3:$CH$26,0),MATCH(BW$1&amp;$BU470,$CI$1:$EP$1&amp;$CI$2:$EP$2,0))*VLOOKUP($BT470,$C$17:$M$20,COUNTBLANK($D$15:D$15)+1,FALSE)</f>
        <v>144</v>
      </c>
      <c r="BX470" s="3">
        <f t="array" ref="BX470">INDEX($CI$3:$EP$26,MATCH($BV470,$CH$3:$CH$26,0),MATCH(BX$1&amp;$BU470,$CI$1:$EP$1&amp;$CI$2:$EP$2,0))*VLOOKUP($BT470,$C$17:$M$20,COUNTBLANK($D$15:E$15)+1,FALSE)</f>
        <v>0</v>
      </c>
      <c r="BY470" s="3">
        <f t="array" ref="BY470">INDEX($CI$3:$EP$26,MATCH($BV470,$CH$3:$CH$26,0),MATCH(BY$1&amp;$BU470,$CI$1:$EP$1&amp;$CI$2:$EP$2,0))*VLOOKUP($BT470,$C$17:$M$20,COUNTBLANK($D$15:F$15)+1,FALSE)</f>
        <v>0</v>
      </c>
      <c r="BZ470" s="3">
        <f t="array" ref="BZ470">INDEX($CI$3:$EP$26,MATCH($BV470,$CH$3:$CH$26,0),MATCH(BZ$1&amp;$BU470,$CI$1:$EP$1&amp;$CI$2:$EP$2,0))*VLOOKUP($BT470,$C$17:$M$20,COUNTBLANK($D$15:G$15)+1,FALSE)</f>
        <v>288</v>
      </c>
      <c r="CA470" s="3">
        <f t="array" ref="CA470">INDEX($CI$3:$EP$26,MATCH($BV470,$CH$3:$CH$26,0),MATCH(CA$1&amp;$BU470,$CI$1:$EP$1&amp;$CI$2:$EP$2,0))*VLOOKUP($BT470,$C$17:$M$20,COUNTBLANK($D$15:H$15)+1,FALSE)</f>
        <v>0</v>
      </c>
      <c r="CB470" s="3">
        <f t="array" ref="CB470">INDEX($CI$3:$EP$26,MATCH($BV470,$CH$3:$CH$26,0),MATCH(CB$1&amp;$BU470,$CI$1:$EP$1&amp;$CI$2:$EP$2,0))*VLOOKUP($BT470,$C$17:$M$20,COUNTBLANK($D$15:I$15)+1,FALSE)</f>
        <v>0</v>
      </c>
      <c r="CC470" s="3">
        <f t="array" ref="CC470">INDEX($CI$3:$EP$26,MATCH($BV470,$CH$3:$CH$26,0),MATCH(CC$1&amp;$BU470,$CI$1:$EP$1&amp;$CI$2:$EP$2,0))*VLOOKUP($BT470,$C$17:$M$20,COUNTBLANK($D$15:J$15)+1,FALSE)</f>
        <v>0</v>
      </c>
      <c r="CD470" s="3">
        <f t="array" ref="CD470">INDEX($CI$3:$EP$26,MATCH($BV470,$CH$3:$CH$26,0),MATCH(CD$1&amp;$BU470,$CI$1:$EP$1&amp;$CI$2:$EP$2,0))*VLOOKUP($BT470,$C$17:$M$20,COUNTBLANK($D$15:K$15)+1,FALSE)</f>
        <v>0</v>
      </c>
      <c r="CE470" s="3">
        <f t="array" ref="CE470">INDEX($CI$3:$EP$26,MATCH($BV470,$CH$3:$CH$26,0),MATCH(CE$1&amp;$BU470,$CI$1:$EP$1&amp;$CI$2:$EP$2,0))*VLOOKUP($BT470,$C$17:$M$20,COUNTBLANK($D$15:L$15)+1,FALSE)</f>
        <v>1.4999999999999999E-2</v>
      </c>
      <c r="CF470" s="3">
        <f t="array" ref="CF470">INDEX($CI$3:$EP$26,MATCH($BV470,$CH$3:$CH$26,0),MATCH(CF$1&amp;$BU470,$CI$1:$EP$1&amp;$CI$2:$EP$2,0))*VLOOKUP($BT470,$C$17:$M$20,COUNTBLANK($D$15:M$15)+1,FALSE)</f>
        <v>1.4999999999999999E-2</v>
      </c>
    </row>
    <row r="471" spans="56:84" x14ac:dyDescent="0.2">
      <c r="BD471" t="s">
        <v>421</v>
      </c>
      <c r="BE471">
        <v>1</v>
      </c>
      <c r="BF471">
        <f t="shared" si="178"/>
        <v>5</v>
      </c>
      <c r="BG471" s="1">
        <f t="shared" si="180"/>
        <v>13</v>
      </c>
      <c r="BH471" s="3">
        <f t="array" ref="BH471">INDEX($D$21:$M$44,MATCH($BD471&amp;$BF471,$C$21:$C$44&amp;$B$21:$B$44,0),MATCH(BH$1,$D$16:$M$16,0))+VLOOKUP($BE471,战斗属性模型!$K$22:$O$24,BH$2,FALSE)*INDEX($BW$3:$CF$578,MATCH($BD471&amp;$BF471&amp;$BG471,$BT$3:$BT$578&amp;$BU$3:$BU$578&amp;$BV$3:$BV$578,0),MATCH(BH$1,$BW$1:$CF$1,0))</f>
        <v>544</v>
      </c>
      <c r="BI471" s="3">
        <f t="array" ref="BI471">INDEX($D$21:$M$44,MATCH($BD471&amp;$BF471,$C$21:$C$44&amp;$B$21:$B$44,0),MATCH(BI$1,$D$16:$M$16,0))+VLOOKUP($BE471,战斗属性模型!$K$22:$O$24,BI$2,FALSE)*INDEX($BW$3:$CF$578,MATCH($BD471&amp;$BF471&amp;$BG471,$BT$3:$BT$578&amp;$BU$3:$BU$578&amp;$BV$3:$BV$578,0),MATCH(BI$1,$BW$1:$CF$1,0))</f>
        <v>0</v>
      </c>
      <c r="BJ471" s="3">
        <f t="array" ref="BJ471">INDEX($D$21:$M$44,MATCH($BD471&amp;$BF471,$C$21:$C$44&amp;$B$21:$B$44,0),MATCH(BJ$1,$D$16:$M$16,0))+VLOOKUP($BE471,战斗属性模型!$K$22:$O$24,BJ$2,FALSE)*INDEX($BW$3:$CF$578,MATCH($BD471&amp;$BF471&amp;$BG471,$BT$3:$BT$578&amp;$BU$3:$BU$578&amp;$BV$3:$BV$578,0),MATCH(BJ$1,$BW$1:$CF$1,0))</f>
        <v>1254.4000000000001</v>
      </c>
      <c r="BK471" s="3">
        <f t="array" ref="BK471">INDEX($D$21:$M$44,MATCH($BD471&amp;$BF471,$C$21:$C$44&amp;$B$21:$B$44,0),MATCH(BK$1,$D$16:$M$16,0))+VLOOKUP($BE471,战斗属性模型!$K$22:$O$24,BK$2,FALSE)*INDEX($BW$3:$CF$578,MATCH($BD471&amp;$BF471&amp;$BG471,$BT$3:$BT$578&amp;$BU$3:$BU$578&amp;$BV$3:$BV$578,0),MATCH(BK$1,$BW$1:$CF$1,0))</f>
        <v>0</v>
      </c>
      <c r="BL471" s="3"/>
      <c r="BM471" s="3"/>
      <c r="BN471" s="3"/>
      <c r="BO471" s="3"/>
      <c r="BP471" s="3"/>
      <c r="BQ471" s="3"/>
      <c r="BT471" t="s">
        <v>422</v>
      </c>
      <c r="BU471">
        <f t="shared" si="181"/>
        <v>2</v>
      </c>
      <c r="BV471" s="1">
        <f t="shared" si="179"/>
        <v>13</v>
      </c>
      <c r="BW471" s="3">
        <f t="array" ref="BW471">INDEX($CI$3:$EP$26,MATCH($BV471,$CH$3:$CH$26,0),MATCH(BW$1&amp;$BU471,$CI$1:$EP$1&amp;$CI$2:$EP$2,0))*VLOOKUP($BT471,$C$17:$M$20,COUNTBLANK($D$15:D$15)+1,FALSE)</f>
        <v>156</v>
      </c>
      <c r="BX471" s="3">
        <f t="array" ref="BX471">INDEX($CI$3:$EP$26,MATCH($BV471,$CH$3:$CH$26,0),MATCH(BX$1&amp;$BU471,$CI$1:$EP$1&amp;$CI$2:$EP$2,0))*VLOOKUP($BT471,$C$17:$M$20,COUNTBLANK($D$15:E$15)+1,FALSE)</f>
        <v>0</v>
      </c>
      <c r="BY471" s="3">
        <f t="array" ref="BY471">INDEX($CI$3:$EP$26,MATCH($BV471,$CH$3:$CH$26,0),MATCH(BY$1&amp;$BU471,$CI$1:$EP$1&amp;$CI$2:$EP$2,0))*VLOOKUP($BT471,$C$17:$M$20,COUNTBLANK($D$15:F$15)+1,FALSE)</f>
        <v>0</v>
      </c>
      <c r="BZ471" s="3">
        <f t="array" ref="BZ471">INDEX($CI$3:$EP$26,MATCH($BV471,$CH$3:$CH$26,0),MATCH(BZ$1&amp;$BU471,$CI$1:$EP$1&amp;$CI$2:$EP$2,0))*VLOOKUP($BT471,$C$17:$M$20,COUNTBLANK($D$15:G$15)+1,FALSE)</f>
        <v>312</v>
      </c>
      <c r="CA471" s="3">
        <f t="array" ref="CA471">INDEX($CI$3:$EP$26,MATCH($BV471,$CH$3:$CH$26,0),MATCH(CA$1&amp;$BU471,$CI$1:$EP$1&amp;$CI$2:$EP$2,0))*VLOOKUP($BT471,$C$17:$M$20,COUNTBLANK($D$15:H$15)+1,FALSE)</f>
        <v>0</v>
      </c>
      <c r="CB471" s="3">
        <f t="array" ref="CB471">INDEX($CI$3:$EP$26,MATCH($BV471,$CH$3:$CH$26,0),MATCH(CB$1&amp;$BU471,$CI$1:$EP$1&amp;$CI$2:$EP$2,0))*VLOOKUP($BT471,$C$17:$M$20,COUNTBLANK($D$15:I$15)+1,FALSE)</f>
        <v>0</v>
      </c>
      <c r="CC471" s="3">
        <f t="array" ref="CC471">INDEX($CI$3:$EP$26,MATCH($BV471,$CH$3:$CH$26,0),MATCH(CC$1&amp;$BU471,$CI$1:$EP$1&amp;$CI$2:$EP$2,0))*VLOOKUP($BT471,$C$17:$M$20,COUNTBLANK($D$15:J$15)+1,FALSE)</f>
        <v>0</v>
      </c>
      <c r="CD471" s="3">
        <f t="array" ref="CD471">INDEX($CI$3:$EP$26,MATCH($BV471,$CH$3:$CH$26,0),MATCH(CD$1&amp;$BU471,$CI$1:$EP$1&amp;$CI$2:$EP$2,0))*VLOOKUP($BT471,$C$17:$M$20,COUNTBLANK($D$15:K$15)+1,FALSE)</f>
        <v>0</v>
      </c>
      <c r="CE471" s="3">
        <f t="array" ref="CE471">INDEX($CI$3:$EP$26,MATCH($BV471,$CH$3:$CH$26,0),MATCH(CE$1&amp;$BU471,$CI$1:$EP$1&amp;$CI$2:$EP$2,0))*VLOOKUP($BT471,$C$17:$M$20,COUNTBLANK($D$15:L$15)+1,FALSE)</f>
        <v>1.4999999999999999E-2</v>
      </c>
      <c r="CF471" s="3">
        <f t="array" ref="CF471">INDEX($CI$3:$EP$26,MATCH($BV471,$CH$3:$CH$26,0),MATCH(CF$1&amp;$BU471,$CI$1:$EP$1&amp;$CI$2:$EP$2,0))*VLOOKUP($BT471,$C$17:$M$20,COUNTBLANK($D$15:M$15)+1,FALSE)</f>
        <v>1.4999999999999999E-2</v>
      </c>
    </row>
    <row r="472" spans="56:84" x14ac:dyDescent="0.2">
      <c r="BD472" t="s">
        <v>421</v>
      </c>
      <c r="BE472">
        <v>1</v>
      </c>
      <c r="BF472">
        <f t="shared" si="178"/>
        <v>5</v>
      </c>
      <c r="BG472" s="1">
        <f t="shared" si="180"/>
        <v>14</v>
      </c>
      <c r="BH472" s="3">
        <f t="array" ref="BH472">INDEX($D$21:$M$44,MATCH($BD472&amp;$BF472,$C$21:$C$44&amp;$B$21:$B$44,0),MATCH(BH$1,$D$16:$M$16,0))+VLOOKUP($BE472,战斗属性模型!$K$22:$O$24,BH$2,FALSE)*INDEX($BW$3:$CF$578,MATCH($BD472&amp;$BF472&amp;$BG472,$BT$3:$BT$578&amp;$BU$3:$BU$578&amp;$BV$3:$BV$578,0),MATCH(BH$1,$BW$1:$CF$1,0))</f>
        <v>576</v>
      </c>
      <c r="BI472" s="3">
        <f t="array" ref="BI472">INDEX($D$21:$M$44,MATCH($BD472&amp;$BF472,$C$21:$C$44&amp;$B$21:$B$44,0),MATCH(BI$1,$D$16:$M$16,0))+VLOOKUP($BE472,战斗属性模型!$K$22:$O$24,BI$2,FALSE)*INDEX($BW$3:$CF$578,MATCH($BD472&amp;$BF472&amp;$BG472,$BT$3:$BT$578&amp;$BU$3:$BU$578&amp;$BV$3:$BV$578,0),MATCH(BI$1,$BW$1:$CF$1,0))</f>
        <v>0</v>
      </c>
      <c r="BJ472" s="3">
        <f t="array" ref="BJ472">INDEX($D$21:$M$44,MATCH($BD472&amp;$BF472,$C$21:$C$44&amp;$B$21:$B$44,0),MATCH(BJ$1,$D$16:$M$16,0))+VLOOKUP($BE472,战斗属性模型!$K$22:$O$24,BJ$2,FALSE)*INDEX($BW$3:$CF$578,MATCH($BD472&amp;$BF472&amp;$BG472,$BT$3:$BT$578&amp;$BU$3:$BU$578&amp;$BV$3:$BV$578,0),MATCH(BJ$1,$BW$1:$CF$1,0))</f>
        <v>1331.2</v>
      </c>
      <c r="BK472" s="3">
        <f t="array" ref="BK472">INDEX($D$21:$M$44,MATCH($BD472&amp;$BF472,$C$21:$C$44&amp;$B$21:$B$44,0),MATCH(BK$1,$D$16:$M$16,0))+VLOOKUP($BE472,战斗属性模型!$K$22:$O$24,BK$2,FALSE)*INDEX($BW$3:$CF$578,MATCH($BD472&amp;$BF472&amp;$BG472,$BT$3:$BT$578&amp;$BU$3:$BU$578&amp;$BV$3:$BV$578,0),MATCH(BK$1,$BW$1:$CF$1,0))</f>
        <v>0</v>
      </c>
      <c r="BL472" s="3"/>
      <c r="BM472" s="3"/>
      <c r="BN472" s="3"/>
      <c r="BO472" s="3"/>
      <c r="BP472" s="3"/>
      <c r="BQ472" s="3"/>
      <c r="BT472" t="s">
        <v>422</v>
      </c>
      <c r="BU472">
        <f t="shared" si="181"/>
        <v>2</v>
      </c>
      <c r="BV472" s="1">
        <f t="shared" si="179"/>
        <v>14</v>
      </c>
      <c r="BW472" s="3">
        <f t="array" ref="BW472">INDEX($CI$3:$EP$26,MATCH($BV472,$CH$3:$CH$26,0),MATCH(BW$1&amp;$BU472,$CI$1:$EP$1&amp;$CI$2:$EP$2,0))*VLOOKUP($BT472,$C$17:$M$20,COUNTBLANK($D$15:D$15)+1,FALSE)</f>
        <v>168</v>
      </c>
      <c r="BX472" s="3">
        <f t="array" ref="BX472">INDEX($CI$3:$EP$26,MATCH($BV472,$CH$3:$CH$26,0),MATCH(BX$1&amp;$BU472,$CI$1:$EP$1&amp;$CI$2:$EP$2,0))*VLOOKUP($BT472,$C$17:$M$20,COUNTBLANK($D$15:E$15)+1,FALSE)</f>
        <v>0</v>
      </c>
      <c r="BY472" s="3">
        <f t="array" ref="BY472">INDEX($CI$3:$EP$26,MATCH($BV472,$CH$3:$CH$26,0),MATCH(BY$1&amp;$BU472,$CI$1:$EP$1&amp;$CI$2:$EP$2,0))*VLOOKUP($BT472,$C$17:$M$20,COUNTBLANK($D$15:F$15)+1,FALSE)</f>
        <v>0</v>
      </c>
      <c r="BZ472" s="3">
        <f t="array" ref="BZ472">INDEX($CI$3:$EP$26,MATCH($BV472,$CH$3:$CH$26,0),MATCH(BZ$1&amp;$BU472,$CI$1:$EP$1&amp;$CI$2:$EP$2,0))*VLOOKUP($BT472,$C$17:$M$20,COUNTBLANK($D$15:G$15)+1,FALSE)</f>
        <v>336</v>
      </c>
      <c r="CA472" s="3">
        <f t="array" ref="CA472">INDEX($CI$3:$EP$26,MATCH($BV472,$CH$3:$CH$26,0),MATCH(CA$1&amp;$BU472,$CI$1:$EP$1&amp;$CI$2:$EP$2,0))*VLOOKUP($BT472,$C$17:$M$20,COUNTBLANK($D$15:H$15)+1,FALSE)</f>
        <v>0</v>
      </c>
      <c r="CB472" s="3">
        <f t="array" ref="CB472">INDEX($CI$3:$EP$26,MATCH($BV472,$CH$3:$CH$26,0),MATCH(CB$1&amp;$BU472,$CI$1:$EP$1&amp;$CI$2:$EP$2,0))*VLOOKUP($BT472,$C$17:$M$20,COUNTBLANK($D$15:I$15)+1,FALSE)</f>
        <v>0</v>
      </c>
      <c r="CC472" s="3">
        <f t="array" ref="CC472">INDEX($CI$3:$EP$26,MATCH($BV472,$CH$3:$CH$26,0),MATCH(CC$1&amp;$BU472,$CI$1:$EP$1&amp;$CI$2:$EP$2,0))*VLOOKUP($BT472,$C$17:$M$20,COUNTBLANK($D$15:J$15)+1,FALSE)</f>
        <v>0</v>
      </c>
      <c r="CD472" s="3">
        <f t="array" ref="CD472">INDEX($CI$3:$EP$26,MATCH($BV472,$CH$3:$CH$26,0),MATCH(CD$1&amp;$BU472,$CI$1:$EP$1&amp;$CI$2:$EP$2,0))*VLOOKUP($BT472,$C$17:$M$20,COUNTBLANK($D$15:K$15)+1,FALSE)</f>
        <v>0</v>
      </c>
      <c r="CE472" s="3">
        <f t="array" ref="CE472">INDEX($CI$3:$EP$26,MATCH($BV472,$CH$3:$CH$26,0),MATCH(CE$1&amp;$BU472,$CI$1:$EP$1&amp;$CI$2:$EP$2,0))*VLOOKUP($BT472,$C$17:$M$20,COUNTBLANK($D$15:L$15)+1,FALSE)</f>
        <v>1.4999999999999999E-2</v>
      </c>
      <c r="CF472" s="3">
        <f t="array" ref="CF472">INDEX($CI$3:$EP$26,MATCH($BV472,$CH$3:$CH$26,0),MATCH(CF$1&amp;$BU472,$CI$1:$EP$1&amp;$CI$2:$EP$2,0))*VLOOKUP($BT472,$C$17:$M$20,COUNTBLANK($D$15:M$15)+1,FALSE)</f>
        <v>1.4999999999999999E-2</v>
      </c>
    </row>
    <row r="473" spans="56:84" x14ac:dyDescent="0.2">
      <c r="BD473" t="s">
        <v>421</v>
      </c>
      <c r="BE473">
        <v>1</v>
      </c>
      <c r="BF473">
        <f t="shared" si="178"/>
        <v>5</v>
      </c>
      <c r="BG473" s="1">
        <f t="shared" si="180"/>
        <v>15</v>
      </c>
      <c r="BH473" s="3">
        <f t="array" ref="BH473">INDEX($D$21:$M$44,MATCH($BD473&amp;$BF473,$C$21:$C$44&amp;$B$21:$B$44,0),MATCH(BH$1,$D$16:$M$16,0))+VLOOKUP($BE473,战斗属性模型!$K$22:$O$24,BH$2,FALSE)*INDEX($BW$3:$CF$578,MATCH($BD473&amp;$BF473&amp;$BG473,$BT$3:$BT$578&amp;$BU$3:$BU$578&amp;$BV$3:$BV$578,0),MATCH(BH$1,$BW$1:$CF$1,0))</f>
        <v>608</v>
      </c>
      <c r="BI473" s="3">
        <f t="array" ref="BI473">INDEX($D$21:$M$44,MATCH($BD473&amp;$BF473,$C$21:$C$44&amp;$B$21:$B$44,0),MATCH(BI$1,$D$16:$M$16,0))+VLOOKUP($BE473,战斗属性模型!$K$22:$O$24,BI$2,FALSE)*INDEX($BW$3:$CF$578,MATCH($BD473&amp;$BF473&amp;$BG473,$BT$3:$BT$578&amp;$BU$3:$BU$578&amp;$BV$3:$BV$578,0),MATCH(BI$1,$BW$1:$CF$1,0))</f>
        <v>0</v>
      </c>
      <c r="BJ473" s="3">
        <f t="array" ref="BJ473">INDEX($D$21:$M$44,MATCH($BD473&amp;$BF473,$C$21:$C$44&amp;$B$21:$B$44,0),MATCH(BJ$1,$D$16:$M$16,0))+VLOOKUP($BE473,战斗属性模型!$K$22:$O$24,BJ$2,FALSE)*INDEX($BW$3:$CF$578,MATCH($BD473&amp;$BF473&amp;$BG473,$BT$3:$BT$578&amp;$BU$3:$BU$578&amp;$BV$3:$BV$578,0),MATCH(BJ$1,$BW$1:$CF$1,0))</f>
        <v>1408</v>
      </c>
      <c r="BK473" s="3">
        <f t="array" ref="BK473">INDEX($D$21:$M$44,MATCH($BD473&amp;$BF473,$C$21:$C$44&amp;$B$21:$B$44,0),MATCH(BK$1,$D$16:$M$16,0))+VLOOKUP($BE473,战斗属性模型!$K$22:$O$24,BK$2,FALSE)*INDEX($BW$3:$CF$578,MATCH($BD473&amp;$BF473&amp;$BG473,$BT$3:$BT$578&amp;$BU$3:$BU$578&amp;$BV$3:$BV$578,0),MATCH(BK$1,$BW$1:$CF$1,0))</f>
        <v>0</v>
      </c>
      <c r="BL473" s="3"/>
      <c r="BM473" s="3"/>
      <c r="BN473" s="3"/>
      <c r="BO473" s="3"/>
      <c r="BP473" s="3"/>
      <c r="BQ473" s="3"/>
      <c r="BT473" t="s">
        <v>422</v>
      </c>
      <c r="BU473">
        <f t="shared" si="181"/>
        <v>2</v>
      </c>
      <c r="BV473" s="1">
        <f t="shared" si="179"/>
        <v>15</v>
      </c>
      <c r="BW473" s="3">
        <f t="array" ref="BW473">INDEX($CI$3:$EP$26,MATCH($BV473,$CH$3:$CH$26,0),MATCH(BW$1&amp;$BU473,$CI$1:$EP$1&amp;$CI$2:$EP$2,0))*VLOOKUP($BT473,$C$17:$M$20,COUNTBLANK($D$15:D$15)+1,FALSE)</f>
        <v>180</v>
      </c>
      <c r="BX473" s="3">
        <f t="array" ref="BX473">INDEX($CI$3:$EP$26,MATCH($BV473,$CH$3:$CH$26,0),MATCH(BX$1&amp;$BU473,$CI$1:$EP$1&amp;$CI$2:$EP$2,0))*VLOOKUP($BT473,$C$17:$M$20,COUNTBLANK($D$15:E$15)+1,FALSE)</f>
        <v>0</v>
      </c>
      <c r="BY473" s="3">
        <f t="array" ref="BY473">INDEX($CI$3:$EP$26,MATCH($BV473,$CH$3:$CH$26,0),MATCH(BY$1&amp;$BU473,$CI$1:$EP$1&amp;$CI$2:$EP$2,0))*VLOOKUP($BT473,$C$17:$M$20,COUNTBLANK($D$15:F$15)+1,FALSE)</f>
        <v>0</v>
      </c>
      <c r="BZ473" s="3">
        <f t="array" ref="BZ473">INDEX($CI$3:$EP$26,MATCH($BV473,$CH$3:$CH$26,0),MATCH(BZ$1&amp;$BU473,$CI$1:$EP$1&amp;$CI$2:$EP$2,0))*VLOOKUP($BT473,$C$17:$M$20,COUNTBLANK($D$15:G$15)+1,FALSE)</f>
        <v>360</v>
      </c>
      <c r="CA473" s="3">
        <f t="array" ref="CA473">INDEX($CI$3:$EP$26,MATCH($BV473,$CH$3:$CH$26,0),MATCH(CA$1&amp;$BU473,$CI$1:$EP$1&amp;$CI$2:$EP$2,0))*VLOOKUP($BT473,$C$17:$M$20,COUNTBLANK($D$15:H$15)+1,FALSE)</f>
        <v>0</v>
      </c>
      <c r="CB473" s="3">
        <f t="array" ref="CB473">INDEX($CI$3:$EP$26,MATCH($BV473,$CH$3:$CH$26,0),MATCH(CB$1&amp;$BU473,$CI$1:$EP$1&amp;$CI$2:$EP$2,0))*VLOOKUP($BT473,$C$17:$M$20,COUNTBLANK($D$15:I$15)+1,FALSE)</f>
        <v>0</v>
      </c>
      <c r="CC473" s="3">
        <f t="array" ref="CC473">INDEX($CI$3:$EP$26,MATCH($BV473,$CH$3:$CH$26,0),MATCH(CC$1&amp;$BU473,$CI$1:$EP$1&amp;$CI$2:$EP$2,0))*VLOOKUP($BT473,$C$17:$M$20,COUNTBLANK($D$15:J$15)+1,FALSE)</f>
        <v>0</v>
      </c>
      <c r="CD473" s="3">
        <f t="array" ref="CD473">INDEX($CI$3:$EP$26,MATCH($BV473,$CH$3:$CH$26,0),MATCH(CD$1&amp;$BU473,$CI$1:$EP$1&amp;$CI$2:$EP$2,0))*VLOOKUP($BT473,$C$17:$M$20,COUNTBLANK($D$15:K$15)+1,FALSE)</f>
        <v>0</v>
      </c>
      <c r="CE473" s="3">
        <f t="array" ref="CE473">INDEX($CI$3:$EP$26,MATCH($BV473,$CH$3:$CH$26,0),MATCH(CE$1&amp;$BU473,$CI$1:$EP$1&amp;$CI$2:$EP$2,0))*VLOOKUP($BT473,$C$17:$M$20,COUNTBLANK($D$15:L$15)+1,FALSE)</f>
        <v>1.4999999999999999E-2</v>
      </c>
      <c r="CF473" s="3">
        <f t="array" ref="CF473">INDEX($CI$3:$EP$26,MATCH($BV473,$CH$3:$CH$26,0),MATCH(CF$1&amp;$BU473,$CI$1:$EP$1&amp;$CI$2:$EP$2,0))*VLOOKUP($BT473,$C$17:$M$20,COUNTBLANK($D$15:M$15)+1,FALSE)</f>
        <v>1.4999999999999999E-2</v>
      </c>
    </row>
    <row r="474" spans="56:84" x14ac:dyDescent="0.2">
      <c r="BD474" t="s">
        <v>421</v>
      </c>
      <c r="BE474">
        <v>1</v>
      </c>
      <c r="BF474">
        <f t="shared" si="178"/>
        <v>5</v>
      </c>
      <c r="BG474" s="1">
        <f t="shared" si="180"/>
        <v>16</v>
      </c>
      <c r="BH474" s="3">
        <f t="array" ref="BH474">INDEX($D$21:$M$44,MATCH($BD474&amp;$BF474,$C$21:$C$44&amp;$B$21:$B$44,0),MATCH(BH$1,$D$16:$M$16,0))+VLOOKUP($BE474,战斗属性模型!$K$22:$O$24,BH$2,FALSE)*INDEX($BW$3:$CF$578,MATCH($BD474&amp;$BF474&amp;$BG474,$BT$3:$BT$578&amp;$BU$3:$BU$578&amp;$BV$3:$BV$578,0),MATCH(BH$1,$BW$1:$CF$1,0))</f>
        <v>640</v>
      </c>
      <c r="BI474" s="3">
        <f t="array" ref="BI474">INDEX($D$21:$M$44,MATCH($BD474&amp;$BF474,$C$21:$C$44&amp;$B$21:$B$44,0),MATCH(BI$1,$D$16:$M$16,0))+VLOOKUP($BE474,战斗属性模型!$K$22:$O$24,BI$2,FALSE)*INDEX($BW$3:$CF$578,MATCH($BD474&amp;$BF474&amp;$BG474,$BT$3:$BT$578&amp;$BU$3:$BU$578&amp;$BV$3:$BV$578,0),MATCH(BI$1,$BW$1:$CF$1,0))</f>
        <v>0</v>
      </c>
      <c r="BJ474" s="3">
        <f t="array" ref="BJ474">INDEX($D$21:$M$44,MATCH($BD474&amp;$BF474,$C$21:$C$44&amp;$B$21:$B$44,0),MATCH(BJ$1,$D$16:$M$16,0))+VLOOKUP($BE474,战斗属性模型!$K$22:$O$24,BJ$2,FALSE)*INDEX($BW$3:$CF$578,MATCH($BD474&amp;$BF474&amp;$BG474,$BT$3:$BT$578&amp;$BU$3:$BU$578&amp;$BV$3:$BV$578,0),MATCH(BJ$1,$BW$1:$CF$1,0))</f>
        <v>1484.8</v>
      </c>
      <c r="BK474" s="3">
        <f t="array" ref="BK474">INDEX($D$21:$M$44,MATCH($BD474&amp;$BF474,$C$21:$C$44&amp;$B$21:$B$44,0),MATCH(BK$1,$D$16:$M$16,0))+VLOOKUP($BE474,战斗属性模型!$K$22:$O$24,BK$2,FALSE)*INDEX($BW$3:$CF$578,MATCH($BD474&amp;$BF474&amp;$BG474,$BT$3:$BT$578&amp;$BU$3:$BU$578&amp;$BV$3:$BV$578,0),MATCH(BK$1,$BW$1:$CF$1,0))</f>
        <v>0</v>
      </c>
      <c r="BL474" s="3"/>
      <c r="BM474" s="3"/>
      <c r="BN474" s="3"/>
      <c r="BO474" s="3"/>
      <c r="BP474" s="3"/>
      <c r="BQ474" s="3"/>
      <c r="BT474" t="s">
        <v>422</v>
      </c>
      <c r="BU474">
        <f t="shared" si="181"/>
        <v>2</v>
      </c>
      <c r="BV474" s="1">
        <f t="shared" si="179"/>
        <v>16</v>
      </c>
      <c r="BW474" s="3">
        <f t="array" ref="BW474">INDEX($CI$3:$EP$26,MATCH($BV474,$CH$3:$CH$26,0),MATCH(BW$1&amp;$BU474,$CI$1:$EP$1&amp;$CI$2:$EP$2,0))*VLOOKUP($BT474,$C$17:$M$20,COUNTBLANK($D$15:D$15)+1,FALSE)</f>
        <v>192</v>
      </c>
      <c r="BX474" s="3">
        <f t="array" ref="BX474">INDEX($CI$3:$EP$26,MATCH($BV474,$CH$3:$CH$26,0),MATCH(BX$1&amp;$BU474,$CI$1:$EP$1&amp;$CI$2:$EP$2,0))*VLOOKUP($BT474,$C$17:$M$20,COUNTBLANK($D$15:E$15)+1,FALSE)</f>
        <v>0</v>
      </c>
      <c r="BY474" s="3">
        <f t="array" ref="BY474">INDEX($CI$3:$EP$26,MATCH($BV474,$CH$3:$CH$26,0),MATCH(BY$1&amp;$BU474,$CI$1:$EP$1&amp;$CI$2:$EP$2,0))*VLOOKUP($BT474,$C$17:$M$20,COUNTBLANK($D$15:F$15)+1,FALSE)</f>
        <v>0</v>
      </c>
      <c r="BZ474" s="3">
        <f t="array" ref="BZ474">INDEX($CI$3:$EP$26,MATCH($BV474,$CH$3:$CH$26,0),MATCH(BZ$1&amp;$BU474,$CI$1:$EP$1&amp;$CI$2:$EP$2,0))*VLOOKUP($BT474,$C$17:$M$20,COUNTBLANK($D$15:G$15)+1,FALSE)</f>
        <v>384</v>
      </c>
      <c r="CA474" s="3">
        <f t="array" ref="CA474">INDEX($CI$3:$EP$26,MATCH($BV474,$CH$3:$CH$26,0),MATCH(CA$1&amp;$BU474,$CI$1:$EP$1&amp;$CI$2:$EP$2,0))*VLOOKUP($BT474,$C$17:$M$20,COUNTBLANK($D$15:H$15)+1,FALSE)</f>
        <v>0</v>
      </c>
      <c r="CB474" s="3">
        <f t="array" ref="CB474">INDEX($CI$3:$EP$26,MATCH($BV474,$CH$3:$CH$26,0),MATCH(CB$1&amp;$BU474,$CI$1:$EP$1&amp;$CI$2:$EP$2,0))*VLOOKUP($BT474,$C$17:$M$20,COUNTBLANK($D$15:I$15)+1,FALSE)</f>
        <v>0</v>
      </c>
      <c r="CC474" s="3">
        <f t="array" ref="CC474">INDEX($CI$3:$EP$26,MATCH($BV474,$CH$3:$CH$26,0),MATCH(CC$1&amp;$BU474,$CI$1:$EP$1&amp;$CI$2:$EP$2,0))*VLOOKUP($BT474,$C$17:$M$20,COUNTBLANK($D$15:J$15)+1,FALSE)</f>
        <v>0</v>
      </c>
      <c r="CD474" s="3">
        <f t="array" ref="CD474">INDEX($CI$3:$EP$26,MATCH($BV474,$CH$3:$CH$26,0),MATCH(CD$1&amp;$BU474,$CI$1:$EP$1&amp;$CI$2:$EP$2,0))*VLOOKUP($BT474,$C$17:$M$20,COUNTBLANK($D$15:K$15)+1,FALSE)</f>
        <v>0</v>
      </c>
      <c r="CE474" s="3">
        <f t="array" ref="CE474">INDEX($CI$3:$EP$26,MATCH($BV474,$CH$3:$CH$26,0),MATCH(CE$1&amp;$BU474,$CI$1:$EP$1&amp;$CI$2:$EP$2,0))*VLOOKUP($BT474,$C$17:$M$20,COUNTBLANK($D$15:L$15)+1,FALSE)</f>
        <v>1.4999999999999999E-2</v>
      </c>
      <c r="CF474" s="3">
        <f t="array" ref="CF474">INDEX($CI$3:$EP$26,MATCH($BV474,$CH$3:$CH$26,0),MATCH(CF$1&amp;$BU474,$CI$1:$EP$1&amp;$CI$2:$EP$2,0))*VLOOKUP($BT474,$C$17:$M$20,COUNTBLANK($D$15:M$15)+1,FALSE)</f>
        <v>0.03</v>
      </c>
    </row>
    <row r="475" spans="56:84" x14ac:dyDescent="0.2">
      <c r="BD475" t="s">
        <v>421</v>
      </c>
      <c r="BE475">
        <v>1</v>
      </c>
      <c r="BF475">
        <f t="shared" ref="BF475:BF538" si="182">BF331</f>
        <v>5</v>
      </c>
      <c r="BG475" s="1">
        <f t="shared" si="180"/>
        <v>17</v>
      </c>
      <c r="BH475" s="3">
        <f t="array" ref="BH475">INDEX($D$21:$M$44,MATCH($BD475&amp;$BF475,$C$21:$C$44&amp;$B$21:$B$44,0),MATCH(BH$1,$D$16:$M$16,0))+VLOOKUP($BE475,战斗属性模型!$K$22:$O$24,BH$2,FALSE)*INDEX($BW$3:$CF$578,MATCH($BD475&amp;$BF475&amp;$BG475,$BT$3:$BT$578&amp;$BU$3:$BU$578&amp;$BV$3:$BV$578,0),MATCH(BH$1,$BW$1:$CF$1,0))</f>
        <v>672</v>
      </c>
      <c r="BI475" s="3">
        <f t="array" ref="BI475">INDEX($D$21:$M$44,MATCH($BD475&amp;$BF475,$C$21:$C$44&amp;$B$21:$B$44,0),MATCH(BI$1,$D$16:$M$16,0))+VLOOKUP($BE475,战斗属性模型!$K$22:$O$24,BI$2,FALSE)*INDEX($BW$3:$CF$578,MATCH($BD475&amp;$BF475&amp;$BG475,$BT$3:$BT$578&amp;$BU$3:$BU$578&amp;$BV$3:$BV$578,0),MATCH(BI$1,$BW$1:$CF$1,0))</f>
        <v>0</v>
      </c>
      <c r="BJ475" s="3">
        <f t="array" ref="BJ475">INDEX($D$21:$M$44,MATCH($BD475&amp;$BF475,$C$21:$C$44&amp;$B$21:$B$44,0),MATCH(BJ$1,$D$16:$M$16,0))+VLOOKUP($BE475,战斗属性模型!$K$22:$O$24,BJ$2,FALSE)*INDEX($BW$3:$CF$578,MATCH($BD475&amp;$BF475&amp;$BG475,$BT$3:$BT$578&amp;$BU$3:$BU$578&amp;$BV$3:$BV$578,0),MATCH(BJ$1,$BW$1:$CF$1,0))</f>
        <v>1561.6</v>
      </c>
      <c r="BK475" s="3">
        <f t="array" ref="BK475">INDEX($D$21:$M$44,MATCH($BD475&amp;$BF475,$C$21:$C$44&amp;$B$21:$B$44,0),MATCH(BK$1,$D$16:$M$16,0))+VLOOKUP($BE475,战斗属性模型!$K$22:$O$24,BK$2,FALSE)*INDEX($BW$3:$CF$578,MATCH($BD475&amp;$BF475&amp;$BG475,$BT$3:$BT$578&amp;$BU$3:$BU$578&amp;$BV$3:$BV$578,0),MATCH(BK$1,$BW$1:$CF$1,0))</f>
        <v>0</v>
      </c>
      <c r="BL475" s="3"/>
      <c r="BM475" s="3"/>
      <c r="BN475" s="3"/>
      <c r="BO475" s="3"/>
      <c r="BP475" s="3"/>
      <c r="BQ475" s="3"/>
      <c r="BT475" t="s">
        <v>422</v>
      </c>
      <c r="BU475">
        <f t="shared" si="181"/>
        <v>2</v>
      </c>
      <c r="BV475" s="1">
        <f t="shared" ref="BV475:BV538" si="183">BV451</f>
        <v>17</v>
      </c>
      <c r="BW475" s="3">
        <f t="array" ref="BW475">INDEX($CI$3:$EP$26,MATCH($BV475,$CH$3:$CH$26,0),MATCH(BW$1&amp;$BU475,$CI$1:$EP$1&amp;$CI$2:$EP$2,0))*VLOOKUP($BT475,$C$17:$M$20,COUNTBLANK($D$15:D$15)+1,FALSE)</f>
        <v>204</v>
      </c>
      <c r="BX475" s="3">
        <f t="array" ref="BX475">INDEX($CI$3:$EP$26,MATCH($BV475,$CH$3:$CH$26,0),MATCH(BX$1&amp;$BU475,$CI$1:$EP$1&amp;$CI$2:$EP$2,0))*VLOOKUP($BT475,$C$17:$M$20,COUNTBLANK($D$15:E$15)+1,FALSE)</f>
        <v>0</v>
      </c>
      <c r="BY475" s="3">
        <f t="array" ref="BY475">INDEX($CI$3:$EP$26,MATCH($BV475,$CH$3:$CH$26,0),MATCH(BY$1&amp;$BU475,$CI$1:$EP$1&amp;$CI$2:$EP$2,0))*VLOOKUP($BT475,$C$17:$M$20,COUNTBLANK($D$15:F$15)+1,FALSE)</f>
        <v>0</v>
      </c>
      <c r="BZ475" s="3">
        <f t="array" ref="BZ475">INDEX($CI$3:$EP$26,MATCH($BV475,$CH$3:$CH$26,0),MATCH(BZ$1&amp;$BU475,$CI$1:$EP$1&amp;$CI$2:$EP$2,0))*VLOOKUP($BT475,$C$17:$M$20,COUNTBLANK($D$15:G$15)+1,FALSE)</f>
        <v>408</v>
      </c>
      <c r="CA475" s="3">
        <f t="array" ref="CA475">INDEX($CI$3:$EP$26,MATCH($BV475,$CH$3:$CH$26,0),MATCH(CA$1&amp;$BU475,$CI$1:$EP$1&amp;$CI$2:$EP$2,0))*VLOOKUP($BT475,$C$17:$M$20,COUNTBLANK($D$15:H$15)+1,FALSE)</f>
        <v>0</v>
      </c>
      <c r="CB475" s="3">
        <f t="array" ref="CB475">INDEX($CI$3:$EP$26,MATCH($BV475,$CH$3:$CH$26,0),MATCH(CB$1&amp;$BU475,$CI$1:$EP$1&amp;$CI$2:$EP$2,0))*VLOOKUP($BT475,$C$17:$M$20,COUNTBLANK($D$15:I$15)+1,FALSE)</f>
        <v>0</v>
      </c>
      <c r="CC475" s="3">
        <f t="array" ref="CC475">INDEX($CI$3:$EP$26,MATCH($BV475,$CH$3:$CH$26,0),MATCH(CC$1&amp;$BU475,$CI$1:$EP$1&amp;$CI$2:$EP$2,0))*VLOOKUP($BT475,$C$17:$M$20,COUNTBLANK($D$15:J$15)+1,FALSE)</f>
        <v>0</v>
      </c>
      <c r="CD475" s="3">
        <f t="array" ref="CD475">INDEX($CI$3:$EP$26,MATCH($BV475,$CH$3:$CH$26,0),MATCH(CD$1&amp;$BU475,$CI$1:$EP$1&amp;$CI$2:$EP$2,0))*VLOOKUP($BT475,$C$17:$M$20,COUNTBLANK($D$15:K$15)+1,FALSE)</f>
        <v>0</v>
      </c>
      <c r="CE475" s="3">
        <f t="array" ref="CE475">INDEX($CI$3:$EP$26,MATCH($BV475,$CH$3:$CH$26,0),MATCH(CE$1&amp;$BU475,$CI$1:$EP$1&amp;$CI$2:$EP$2,0))*VLOOKUP($BT475,$C$17:$M$20,COUNTBLANK($D$15:L$15)+1,FALSE)</f>
        <v>1.4999999999999999E-2</v>
      </c>
      <c r="CF475" s="3">
        <f t="array" ref="CF475">INDEX($CI$3:$EP$26,MATCH($BV475,$CH$3:$CH$26,0),MATCH(CF$1&amp;$BU475,$CI$1:$EP$1&amp;$CI$2:$EP$2,0))*VLOOKUP($BT475,$C$17:$M$20,COUNTBLANK($D$15:M$15)+1,FALSE)</f>
        <v>0.03</v>
      </c>
    </row>
    <row r="476" spans="56:84" x14ac:dyDescent="0.2">
      <c r="BD476" t="s">
        <v>421</v>
      </c>
      <c r="BE476">
        <v>1</v>
      </c>
      <c r="BF476">
        <f t="shared" si="182"/>
        <v>5</v>
      </c>
      <c r="BG476" s="1">
        <f t="shared" si="180"/>
        <v>18</v>
      </c>
      <c r="BH476" s="3">
        <f t="array" ref="BH476">INDEX($D$21:$M$44,MATCH($BD476&amp;$BF476,$C$21:$C$44&amp;$B$21:$B$44,0),MATCH(BH$1,$D$16:$M$16,0))+VLOOKUP($BE476,战斗属性模型!$K$22:$O$24,BH$2,FALSE)*INDEX($BW$3:$CF$578,MATCH($BD476&amp;$BF476&amp;$BG476,$BT$3:$BT$578&amp;$BU$3:$BU$578&amp;$BV$3:$BV$578,0),MATCH(BH$1,$BW$1:$CF$1,0))</f>
        <v>704</v>
      </c>
      <c r="BI476" s="3">
        <f t="array" ref="BI476">INDEX($D$21:$M$44,MATCH($BD476&amp;$BF476,$C$21:$C$44&amp;$B$21:$B$44,0),MATCH(BI$1,$D$16:$M$16,0))+VLOOKUP($BE476,战斗属性模型!$K$22:$O$24,BI$2,FALSE)*INDEX($BW$3:$CF$578,MATCH($BD476&amp;$BF476&amp;$BG476,$BT$3:$BT$578&amp;$BU$3:$BU$578&amp;$BV$3:$BV$578,0),MATCH(BI$1,$BW$1:$CF$1,0))</f>
        <v>0</v>
      </c>
      <c r="BJ476" s="3">
        <f t="array" ref="BJ476">INDEX($D$21:$M$44,MATCH($BD476&amp;$BF476,$C$21:$C$44&amp;$B$21:$B$44,0),MATCH(BJ$1,$D$16:$M$16,0))+VLOOKUP($BE476,战斗属性模型!$K$22:$O$24,BJ$2,FALSE)*INDEX($BW$3:$CF$578,MATCH($BD476&amp;$BF476&amp;$BG476,$BT$3:$BT$578&amp;$BU$3:$BU$578&amp;$BV$3:$BV$578,0),MATCH(BJ$1,$BW$1:$CF$1,0))</f>
        <v>1638.3999999999999</v>
      </c>
      <c r="BK476" s="3">
        <f t="array" ref="BK476">INDEX($D$21:$M$44,MATCH($BD476&amp;$BF476,$C$21:$C$44&amp;$B$21:$B$44,0),MATCH(BK$1,$D$16:$M$16,0))+VLOOKUP($BE476,战斗属性模型!$K$22:$O$24,BK$2,FALSE)*INDEX($BW$3:$CF$578,MATCH($BD476&amp;$BF476&amp;$BG476,$BT$3:$BT$578&amp;$BU$3:$BU$578&amp;$BV$3:$BV$578,0),MATCH(BK$1,$BW$1:$CF$1,0))</f>
        <v>0</v>
      </c>
      <c r="BL476" s="3"/>
      <c r="BM476" s="3"/>
      <c r="BN476" s="3"/>
      <c r="BO476" s="3"/>
      <c r="BP476" s="3"/>
      <c r="BQ476" s="3"/>
      <c r="BT476" t="s">
        <v>422</v>
      </c>
      <c r="BU476">
        <f t="shared" si="181"/>
        <v>2</v>
      </c>
      <c r="BV476" s="1">
        <f t="shared" si="183"/>
        <v>18</v>
      </c>
      <c r="BW476" s="3">
        <f t="array" ref="BW476">INDEX($CI$3:$EP$26,MATCH($BV476,$CH$3:$CH$26,0),MATCH(BW$1&amp;$BU476,$CI$1:$EP$1&amp;$CI$2:$EP$2,0))*VLOOKUP($BT476,$C$17:$M$20,COUNTBLANK($D$15:D$15)+1,FALSE)</f>
        <v>216</v>
      </c>
      <c r="BX476" s="3">
        <f t="array" ref="BX476">INDEX($CI$3:$EP$26,MATCH($BV476,$CH$3:$CH$26,0),MATCH(BX$1&amp;$BU476,$CI$1:$EP$1&amp;$CI$2:$EP$2,0))*VLOOKUP($BT476,$C$17:$M$20,COUNTBLANK($D$15:E$15)+1,FALSE)</f>
        <v>0</v>
      </c>
      <c r="BY476" s="3">
        <f t="array" ref="BY476">INDEX($CI$3:$EP$26,MATCH($BV476,$CH$3:$CH$26,0),MATCH(BY$1&amp;$BU476,$CI$1:$EP$1&amp;$CI$2:$EP$2,0))*VLOOKUP($BT476,$C$17:$M$20,COUNTBLANK($D$15:F$15)+1,FALSE)</f>
        <v>0</v>
      </c>
      <c r="BZ476" s="3">
        <f t="array" ref="BZ476">INDEX($CI$3:$EP$26,MATCH($BV476,$CH$3:$CH$26,0),MATCH(BZ$1&amp;$BU476,$CI$1:$EP$1&amp;$CI$2:$EP$2,0))*VLOOKUP($BT476,$C$17:$M$20,COUNTBLANK($D$15:G$15)+1,FALSE)</f>
        <v>432</v>
      </c>
      <c r="CA476" s="3">
        <f t="array" ref="CA476">INDEX($CI$3:$EP$26,MATCH($BV476,$CH$3:$CH$26,0),MATCH(CA$1&amp;$BU476,$CI$1:$EP$1&amp;$CI$2:$EP$2,0))*VLOOKUP($BT476,$C$17:$M$20,COUNTBLANK($D$15:H$15)+1,FALSE)</f>
        <v>0</v>
      </c>
      <c r="CB476" s="3">
        <f t="array" ref="CB476">INDEX($CI$3:$EP$26,MATCH($BV476,$CH$3:$CH$26,0),MATCH(CB$1&amp;$BU476,$CI$1:$EP$1&amp;$CI$2:$EP$2,0))*VLOOKUP($BT476,$C$17:$M$20,COUNTBLANK($D$15:I$15)+1,FALSE)</f>
        <v>0</v>
      </c>
      <c r="CC476" s="3">
        <f t="array" ref="CC476">INDEX($CI$3:$EP$26,MATCH($BV476,$CH$3:$CH$26,0),MATCH(CC$1&amp;$BU476,$CI$1:$EP$1&amp;$CI$2:$EP$2,0))*VLOOKUP($BT476,$C$17:$M$20,COUNTBLANK($D$15:J$15)+1,FALSE)</f>
        <v>0</v>
      </c>
      <c r="CD476" s="3">
        <f t="array" ref="CD476">INDEX($CI$3:$EP$26,MATCH($BV476,$CH$3:$CH$26,0),MATCH(CD$1&amp;$BU476,$CI$1:$EP$1&amp;$CI$2:$EP$2,0))*VLOOKUP($BT476,$C$17:$M$20,COUNTBLANK($D$15:K$15)+1,FALSE)</f>
        <v>0</v>
      </c>
      <c r="CE476" s="3">
        <f t="array" ref="CE476">INDEX($CI$3:$EP$26,MATCH($BV476,$CH$3:$CH$26,0),MATCH(CE$1&amp;$BU476,$CI$1:$EP$1&amp;$CI$2:$EP$2,0))*VLOOKUP($BT476,$C$17:$M$20,COUNTBLANK($D$15:L$15)+1,FALSE)</f>
        <v>1.4999999999999999E-2</v>
      </c>
      <c r="CF476" s="3">
        <f t="array" ref="CF476">INDEX($CI$3:$EP$26,MATCH($BV476,$CH$3:$CH$26,0),MATCH(CF$1&amp;$BU476,$CI$1:$EP$1&amp;$CI$2:$EP$2,0))*VLOOKUP($BT476,$C$17:$M$20,COUNTBLANK($D$15:M$15)+1,FALSE)</f>
        <v>0.03</v>
      </c>
    </row>
    <row r="477" spans="56:84" x14ac:dyDescent="0.2">
      <c r="BD477" t="s">
        <v>421</v>
      </c>
      <c r="BE477">
        <v>1</v>
      </c>
      <c r="BF477">
        <f t="shared" si="182"/>
        <v>5</v>
      </c>
      <c r="BG477" s="1">
        <f t="shared" si="180"/>
        <v>19</v>
      </c>
      <c r="BH477" s="3">
        <f t="array" ref="BH477">INDEX($D$21:$M$44,MATCH($BD477&amp;$BF477,$C$21:$C$44&amp;$B$21:$B$44,0),MATCH(BH$1,$D$16:$M$16,0))+VLOOKUP($BE477,战斗属性模型!$K$22:$O$24,BH$2,FALSE)*INDEX($BW$3:$CF$578,MATCH($BD477&amp;$BF477&amp;$BG477,$BT$3:$BT$578&amp;$BU$3:$BU$578&amp;$BV$3:$BV$578,0),MATCH(BH$1,$BW$1:$CF$1,0))</f>
        <v>736</v>
      </c>
      <c r="BI477" s="3">
        <f t="array" ref="BI477">INDEX($D$21:$M$44,MATCH($BD477&amp;$BF477,$C$21:$C$44&amp;$B$21:$B$44,0),MATCH(BI$1,$D$16:$M$16,0))+VLOOKUP($BE477,战斗属性模型!$K$22:$O$24,BI$2,FALSE)*INDEX($BW$3:$CF$578,MATCH($BD477&amp;$BF477&amp;$BG477,$BT$3:$BT$578&amp;$BU$3:$BU$578&amp;$BV$3:$BV$578,0),MATCH(BI$1,$BW$1:$CF$1,0))</f>
        <v>0</v>
      </c>
      <c r="BJ477" s="3">
        <f t="array" ref="BJ477">INDEX($D$21:$M$44,MATCH($BD477&amp;$BF477,$C$21:$C$44&amp;$B$21:$B$44,0),MATCH(BJ$1,$D$16:$M$16,0))+VLOOKUP($BE477,战斗属性模型!$K$22:$O$24,BJ$2,FALSE)*INDEX($BW$3:$CF$578,MATCH($BD477&amp;$BF477&amp;$BG477,$BT$3:$BT$578&amp;$BU$3:$BU$578&amp;$BV$3:$BV$578,0),MATCH(BJ$1,$BW$1:$CF$1,0))</f>
        <v>1715.2</v>
      </c>
      <c r="BK477" s="3">
        <f t="array" ref="BK477">INDEX($D$21:$M$44,MATCH($BD477&amp;$BF477,$C$21:$C$44&amp;$B$21:$B$44,0),MATCH(BK$1,$D$16:$M$16,0))+VLOOKUP($BE477,战斗属性模型!$K$22:$O$24,BK$2,FALSE)*INDEX($BW$3:$CF$578,MATCH($BD477&amp;$BF477&amp;$BG477,$BT$3:$BT$578&amp;$BU$3:$BU$578&amp;$BV$3:$BV$578,0),MATCH(BK$1,$BW$1:$CF$1,0))</f>
        <v>0</v>
      </c>
      <c r="BL477" s="3"/>
      <c r="BM477" s="3"/>
      <c r="BN477" s="3"/>
      <c r="BO477" s="3"/>
      <c r="BP477" s="3"/>
      <c r="BQ477" s="3"/>
      <c r="BT477" t="s">
        <v>422</v>
      </c>
      <c r="BU477">
        <f t="shared" si="181"/>
        <v>2</v>
      </c>
      <c r="BV477" s="1">
        <f t="shared" si="183"/>
        <v>19</v>
      </c>
      <c r="BW477" s="3">
        <f t="array" ref="BW477">INDEX($CI$3:$EP$26,MATCH($BV477,$CH$3:$CH$26,0),MATCH(BW$1&amp;$BU477,$CI$1:$EP$1&amp;$CI$2:$EP$2,0))*VLOOKUP($BT477,$C$17:$M$20,COUNTBLANK($D$15:D$15)+1,FALSE)</f>
        <v>228</v>
      </c>
      <c r="BX477" s="3">
        <f t="array" ref="BX477">INDEX($CI$3:$EP$26,MATCH($BV477,$CH$3:$CH$26,0),MATCH(BX$1&amp;$BU477,$CI$1:$EP$1&amp;$CI$2:$EP$2,0))*VLOOKUP($BT477,$C$17:$M$20,COUNTBLANK($D$15:E$15)+1,FALSE)</f>
        <v>0</v>
      </c>
      <c r="BY477" s="3">
        <f t="array" ref="BY477">INDEX($CI$3:$EP$26,MATCH($BV477,$CH$3:$CH$26,0),MATCH(BY$1&amp;$BU477,$CI$1:$EP$1&amp;$CI$2:$EP$2,0))*VLOOKUP($BT477,$C$17:$M$20,COUNTBLANK($D$15:F$15)+1,FALSE)</f>
        <v>0</v>
      </c>
      <c r="BZ477" s="3">
        <f t="array" ref="BZ477">INDEX($CI$3:$EP$26,MATCH($BV477,$CH$3:$CH$26,0),MATCH(BZ$1&amp;$BU477,$CI$1:$EP$1&amp;$CI$2:$EP$2,0))*VLOOKUP($BT477,$C$17:$M$20,COUNTBLANK($D$15:G$15)+1,FALSE)</f>
        <v>456</v>
      </c>
      <c r="CA477" s="3">
        <f t="array" ref="CA477">INDEX($CI$3:$EP$26,MATCH($BV477,$CH$3:$CH$26,0),MATCH(CA$1&amp;$BU477,$CI$1:$EP$1&amp;$CI$2:$EP$2,0))*VLOOKUP($BT477,$C$17:$M$20,COUNTBLANK($D$15:H$15)+1,FALSE)</f>
        <v>0</v>
      </c>
      <c r="CB477" s="3">
        <f t="array" ref="CB477">INDEX($CI$3:$EP$26,MATCH($BV477,$CH$3:$CH$26,0),MATCH(CB$1&amp;$BU477,$CI$1:$EP$1&amp;$CI$2:$EP$2,0))*VLOOKUP($BT477,$C$17:$M$20,COUNTBLANK($D$15:I$15)+1,FALSE)</f>
        <v>0</v>
      </c>
      <c r="CC477" s="3">
        <f t="array" ref="CC477">INDEX($CI$3:$EP$26,MATCH($BV477,$CH$3:$CH$26,0),MATCH(CC$1&amp;$BU477,$CI$1:$EP$1&amp;$CI$2:$EP$2,0))*VLOOKUP($BT477,$C$17:$M$20,COUNTBLANK($D$15:J$15)+1,FALSE)</f>
        <v>0</v>
      </c>
      <c r="CD477" s="3">
        <f t="array" ref="CD477">INDEX($CI$3:$EP$26,MATCH($BV477,$CH$3:$CH$26,0),MATCH(CD$1&amp;$BU477,$CI$1:$EP$1&amp;$CI$2:$EP$2,0))*VLOOKUP($BT477,$C$17:$M$20,COUNTBLANK($D$15:K$15)+1,FALSE)</f>
        <v>0</v>
      </c>
      <c r="CE477" s="3">
        <f t="array" ref="CE477">INDEX($CI$3:$EP$26,MATCH($BV477,$CH$3:$CH$26,0),MATCH(CE$1&amp;$BU477,$CI$1:$EP$1&amp;$CI$2:$EP$2,0))*VLOOKUP($BT477,$C$17:$M$20,COUNTBLANK($D$15:L$15)+1,FALSE)</f>
        <v>1.4999999999999999E-2</v>
      </c>
      <c r="CF477" s="3">
        <f t="array" ref="CF477">INDEX($CI$3:$EP$26,MATCH($BV477,$CH$3:$CH$26,0),MATCH(CF$1&amp;$BU477,$CI$1:$EP$1&amp;$CI$2:$EP$2,0))*VLOOKUP($BT477,$C$17:$M$20,COUNTBLANK($D$15:M$15)+1,FALSE)</f>
        <v>0.03</v>
      </c>
    </row>
    <row r="478" spans="56:84" x14ac:dyDescent="0.2">
      <c r="BD478" t="s">
        <v>421</v>
      </c>
      <c r="BE478">
        <v>1</v>
      </c>
      <c r="BF478">
        <f t="shared" si="182"/>
        <v>5</v>
      </c>
      <c r="BG478" s="1">
        <f t="shared" si="180"/>
        <v>20</v>
      </c>
      <c r="BH478" s="3">
        <f t="array" ref="BH478">INDEX($D$21:$M$44,MATCH($BD478&amp;$BF478,$C$21:$C$44&amp;$B$21:$B$44,0),MATCH(BH$1,$D$16:$M$16,0))+VLOOKUP($BE478,战斗属性模型!$K$22:$O$24,BH$2,FALSE)*INDEX($BW$3:$CF$578,MATCH($BD478&amp;$BF478&amp;$BG478,$BT$3:$BT$578&amp;$BU$3:$BU$578&amp;$BV$3:$BV$578,0),MATCH(BH$1,$BW$1:$CF$1,0))</f>
        <v>768</v>
      </c>
      <c r="BI478" s="3">
        <f t="array" ref="BI478">INDEX($D$21:$M$44,MATCH($BD478&amp;$BF478,$C$21:$C$44&amp;$B$21:$B$44,0),MATCH(BI$1,$D$16:$M$16,0))+VLOOKUP($BE478,战斗属性模型!$K$22:$O$24,BI$2,FALSE)*INDEX($BW$3:$CF$578,MATCH($BD478&amp;$BF478&amp;$BG478,$BT$3:$BT$578&amp;$BU$3:$BU$578&amp;$BV$3:$BV$578,0),MATCH(BI$1,$BW$1:$CF$1,0))</f>
        <v>0</v>
      </c>
      <c r="BJ478" s="3">
        <f t="array" ref="BJ478">INDEX($D$21:$M$44,MATCH($BD478&amp;$BF478,$C$21:$C$44&amp;$B$21:$B$44,0),MATCH(BJ$1,$D$16:$M$16,0))+VLOOKUP($BE478,战斗属性模型!$K$22:$O$24,BJ$2,FALSE)*INDEX($BW$3:$CF$578,MATCH($BD478&amp;$BF478&amp;$BG478,$BT$3:$BT$578&amp;$BU$3:$BU$578&amp;$BV$3:$BV$578,0),MATCH(BJ$1,$BW$1:$CF$1,0))</f>
        <v>1792</v>
      </c>
      <c r="BK478" s="3">
        <f t="array" ref="BK478">INDEX($D$21:$M$44,MATCH($BD478&amp;$BF478,$C$21:$C$44&amp;$B$21:$B$44,0),MATCH(BK$1,$D$16:$M$16,0))+VLOOKUP($BE478,战斗属性模型!$K$22:$O$24,BK$2,FALSE)*INDEX($BW$3:$CF$578,MATCH($BD478&amp;$BF478&amp;$BG478,$BT$3:$BT$578&amp;$BU$3:$BU$578&amp;$BV$3:$BV$578,0),MATCH(BK$1,$BW$1:$CF$1,0))</f>
        <v>0</v>
      </c>
      <c r="BL478" s="3"/>
      <c r="BM478" s="3"/>
      <c r="BN478" s="3"/>
      <c r="BO478" s="3"/>
      <c r="BP478" s="3"/>
      <c r="BQ478" s="3"/>
      <c r="BT478" t="s">
        <v>422</v>
      </c>
      <c r="BU478">
        <f t="shared" si="181"/>
        <v>2</v>
      </c>
      <c r="BV478" s="1">
        <f t="shared" si="183"/>
        <v>20</v>
      </c>
      <c r="BW478" s="3">
        <f t="array" ref="BW478">INDEX($CI$3:$EP$26,MATCH($BV478,$CH$3:$CH$26,0),MATCH(BW$1&amp;$BU478,$CI$1:$EP$1&amp;$CI$2:$EP$2,0))*VLOOKUP($BT478,$C$17:$M$20,COUNTBLANK($D$15:D$15)+1,FALSE)</f>
        <v>240</v>
      </c>
      <c r="BX478" s="3">
        <f t="array" ref="BX478">INDEX($CI$3:$EP$26,MATCH($BV478,$CH$3:$CH$26,0),MATCH(BX$1&amp;$BU478,$CI$1:$EP$1&amp;$CI$2:$EP$2,0))*VLOOKUP($BT478,$C$17:$M$20,COUNTBLANK($D$15:E$15)+1,FALSE)</f>
        <v>0</v>
      </c>
      <c r="BY478" s="3">
        <f t="array" ref="BY478">INDEX($CI$3:$EP$26,MATCH($BV478,$CH$3:$CH$26,0),MATCH(BY$1&amp;$BU478,$CI$1:$EP$1&amp;$CI$2:$EP$2,0))*VLOOKUP($BT478,$C$17:$M$20,COUNTBLANK($D$15:F$15)+1,FALSE)</f>
        <v>0</v>
      </c>
      <c r="BZ478" s="3">
        <f t="array" ref="BZ478">INDEX($CI$3:$EP$26,MATCH($BV478,$CH$3:$CH$26,0),MATCH(BZ$1&amp;$BU478,$CI$1:$EP$1&amp;$CI$2:$EP$2,0))*VLOOKUP($BT478,$C$17:$M$20,COUNTBLANK($D$15:G$15)+1,FALSE)</f>
        <v>480</v>
      </c>
      <c r="CA478" s="3">
        <f t="array" ref="CA478">INDEX($CI$3:$EP$26,MATCH($BV478,$CH$3:$CH$26,0),MATCH(CA$1&amp;$BU478,$CI$1:$EP$1&amp;$CI$2:$EP$2,0))*VLOOKUP($BT478,$C$17:$M$20,COUNTBLANK($D$15:H$15)+1,FALSE)</f>
        <v>0</v>
      </c>
      <c r="CB478" s="3">
        <f t="array" ref="CB478">INDEX($CI$3:$EP$26,MATCH($BV478,$CH$3:$CH$26,0),MATCH(CB$1&amp;$BU478,$CI$1:$EP$1&amp;$CI$2:$EP$2,0))*VLOOKUP($BT478,$C$17:$M$20,COUNTBLANK($D$15:I$15)+1,FALSE)</f>
        <v>0</v>
      </c>
      <c r="CC478" s="3">
        <f t="array" ref="CC478">INDEX($CI$3:$EP$26,MATCH($BV478,$CH$3:$CH$26,0),MATCH(CC$1&amp;$BU478,$CI$1:$EP$1&amp;$CI$2:$EP$2,0))*VLOOKUP($BT478,$C$17:$M$20,COUNTBLANK($D$15:J$15)+1,FALSE)</f>
        <v>0</v>
      </c>
      <c r="CD478" s="3">
        <f t="array" ref="CD478">INDEX($CI$3:$EP$26,MATCH($BV478,$CH$3:$CH$26,0),MATCH(CD$1&amp;$BU478,$CI$1:$EP$1&amp;$CI$2:$EP$2,0))*VLOOKUP($BT478,$C$17:$M$20,COUNTBLANK($D$15:K$15)+1,FALSE)</f>
        <v>0</v>
      </c>
      <c r="CE478" s="3">
        <f t="array" ref="CE478">INDEX($CI$3:$EP$26,MATCH($BV478,$CH$3:$CH$26,0),MATCH(CE$1&amp;$BU478,$CI$1:$EP$1&amp;$CI$2:$EP$2,0))*VLOOKUP($BT478,$C$17:$M$20,COUNTBLANK($D$15:L$15)+1,FALSE)</f>
        <v>2.2499999999999999E-2</v>
      </c>
      <c r="CF478" s="3">
        <f t="array" ref="CF478">INDEX($CI$3:$EP$26,MATCH($BV478,$CH$3:$CH$26,0),MATCH(CF$1&amp;$BU478,$CI$1:$EP$1&amp;$CI$2:$EP$2,0))*VLOOKUP($BT478,$C$17:$M$20,COUNTBLANK($D$15:M$15)+1,FALSE)</f>
        <v>0.03</v>
      </c>
    </row>
    <row r="479" spans="56:84" x14ac:dyDescent="0.2">
      <c r="BD479" t="s">
        <v>421</v>
      </c>
      <c r="BE479">
        <v>1</v>
      </c>
      <c r="BF479">
        <f t="shared" si="182"/>
        <v>5</v>
      </c>
      <c r="BG479" s="1">
        <f t="shared" si="180"/>
        <v>21</v>
      </c>
      <c r="BH479" s="3">
        <f t="array" ref="BH479">INDEX($D$21:$M$44,MATCH($BD479&amp;$BF479,$C$21:$C$44&amp;$B$21:$B$44,0),MATCH(BH$1,$D$16:$M$16,0))+VLOOKUP($BE479,战斗属性模型!$K$22:$O$24,BH$2,FALSE)*INDEX($BW$3:$CF$578,MATCH($BD479&amp;$BF479&amp;$BG479,$BT$3:$BT$578&amp;$BU$3:$BU$578&amp;$BV$3:$BV$578,0),MATCH(BH$1,$BW$1:$CF$1,0))</f>
        <v>800</v>
      </c>
      <c r="BI479" s="3">
        <f t="array" ref="BI479">INDEX($D$21:$M$44,MATCH($BD479&amp;$BF479,$C$21:$C$44&amp;$B$21:$B$44,0),MATCH(BI$1,$D$16:$M$16,0))+VLOOKUP($BE479,战斗属性模型!$K$22:$O$24,BI$2,FALSE)*INDEX($BW$3:$CF$578,MATCH($BD479&amp;$BF479&amp;$BG479,$BT$3:$BT$578&amp;$BU$3:$BU$578&amp;$BV$3:$BV$578,0),MATCH(BI$1,$BW$1:$CF$1,0))</f>
        <v>0</v>
      </c>
      <c r="BJ479" s="3">
        <f t="array" ref="BJ479">INDEX($D$21:$M$44,MATCH($BD479&amp;$BF479,$C$21:$C$44&amp;$B$21:$B$44,0),MATCH(BJ$1,$D$16:$M$16,0))+VLOOKUP($BE479,战斗属性模型!$K$22:$O$24,BJ$2,FALSE)*INDEX($BW$3:$CF$578,MATCH($BD479&amp;$BF479&amp;$BG479,$BT$3:$BT$578&amp;$BU$3:$BU$578&amp;$BV$3:$BV$578,0),MATCH(BJ$1,$BW$1:$CF$1,0))</f>
        <v>1868.8</v>
      </c>
      <c r="BK479" s="3">
        <f t="array" ref="BK479">INDEX($D$21:$M$44,MATCH($BD479&amp;$BF479,$C$21:$C$44&amp;$B$21:$B$44,0),MATCH(BK$1,$D$16:$M$16,0))+VLOOKUP($BE479,战斗属性模型!$K$22:$O$24,BK$2,FALSE)*INDEX($BW$3:$CF$578,MATCH($BD479&amp;$BF479&amp;$BG479,$BT$3:$BT$578&amp;$BU$3:$BU$578&amp;$BV$3:$BV$578,0),MATCH(BK$1,$BW$1:$CF$1,0))</f>
        <v>0</v>
      </c>
      <c r="BL479" s="3"/>
      <c r="BM479" s="3"/>
      <c r="BN479" s="3"/>
      <c r="BO479" s="3"/>
      <c r="BP479" s="3"/>
      <c r="BQ479" s="3"/>
      <c r="BT479" t="s">
        <v>422</v>
      </c>
      <c r="BU479">
        <f t="shared" si="181"/>
        <v>2</v>
      </c>
      <c r="BV479" s="1">
        <f t="shared" si="183"/>
        <v>21</v>
      </c>
      <c r="BW479" s="3">
        <f t="array" ref="BW479">INDEX($CI$3:$EP$26,MATCH($BV479,$CH$3:$CH$26,0),MATCH(BW$1&amp;$BU479,$CI$1:$EP$1&amp;$CI$2:$EP$2,0))*VLOOKUP($BT479,$C$17:$M$20,COUNTBLANK($D$15:D$15)+1,FALSE)</f>
        <v>252</v>
      </c>
      <c r="BX479" s="3">
        <f t="array" ref="BX479">INDEX($CI$3:$EP$26,MATCH($BV479,$CH$3:$CH$26,0),MATCH(BX$1&amp;$BU479,$CI$1:$EP$1&amp;$CI$2:$EP$2,0))*VLOOKUP($BT479,$C$17:$M$20,COUNTBLANK($D$15:E$15)+1,FALSE)</f>
        <v>0</v>
      </c>
      <c r="BY479" s="3">
        <f t="array" ref="BY479">INDEX($CI$3:$EP$26,MATCH($BV479,$CH$3:$CH$26,0),MATCH(BY$1&amp;$BU479,$CI$1:$EP$1&amp;$CI$2:$EP$2,0))*VLOOKUP($BT479,$C$17:$M$20,COUNTBLANK($D$15:F$15)+1,FALSE)</f>
        <v>0</v>
      </c>
      <c r="BZ479" s="3">
        <f t="array" ref="BZ479">INDEX($CI$3:$EP$26,MATCH($BV479,$CH$3:$CH$26,0),MATCH(BZ$1&amp;$BU479,$CI$1:$EP$1&amp;$CI$2:$EP$2,0))*VLOOKUP($BT479,$C$17:$M$20,COUNTBLANK($D$15:G$15)+1,FALSE)</f>
        <v>504</v>
      </c>
      <c r="CA479" s="3">
        <f t="array" ref="CA479">INDEX($CI$3:$EP$26,MATCH($BV479,$CH$3:$CH$26,0),MATCH(CA$1&amp;$BU479,$CI$1:$EP$1&amp;$CI$2:$EP$2,0))*VLOOKUP($BT479,$C$17:$M$20,COUNTBLANK($D$15:H$15)+1,FALSE)</f>
        <v>0</v>
      </c>
      <c r="CB479" s="3">
        <f t="array" ref="CB479">INDEX($CI$3:$EP$26,MATCH($BV479,$CH$3:$CH$26,0),MATCH(CB$1&amp;$BU479,$CI$1:$EP$1&amp;$CI$2:$EP$2,0))*VLOOKUP($BT479,$C$17:$M$20,COUNTBLANK($D$15:I$15)+1,FALSE)</f>
        <v>0</v>
      </c>
      <c r="CC479" s="3">
        <f t="array" ref="CC479">INDEX($CI$3:$EP$26,MATCH($BV479,$CH$3:$CH$26,0),MATCH(CC$1&amp;$BU479,$CI$1:$EP$1&amp;$CI$2:$EP$2,0))*VLOOKUP($BT479,$C$17:$M$20,COUNTBLANK($D$15:J$15)+1,FALSE)</f>
        <v>0</v>
      </c>
      <c r="CD479" s="3">
        <f t="array" ref="CD479">INDEX($CI$3:$EP$26,MATCH($BV479,$CH$3:$CH$26,0),MATCH(CD$1&amp;$BU479,$CI$1:$EP$1&amp;$CI$2:$EP$2,0))*VLOOKUP($BT479,$C$17:$M$20,COUNTBLANK($D$15:K$15)+1,FALSE)</f>
        <v>0</v>
      </c>
      <c r="CE479" s="3">
        <f t="array" ref="CE479">INDEX($CI$3:$EP$26,MATCH($BV479,$CH$3:$CH$26,0),MATCH(CE$1&amp;$BU479,$CI$1:$EP$1&amp;$CI$2:$EP$2,0))*VLOOKUP($BT479,$C$17:$M$20,COUNTBLANK($D$15:L$15)+1,FALSE)</f>
        <v>2.2499999999999999E-2</v>
      </c>
      <c r="CF479" s="3">
        <f t="array" ref="CF479">INDEX($CI$3:$EP$26,MATCH($BV479,$CH$3:$CH$26,0),MATCH(CF$1&amp;$BU479,$CI$1:$EP$1&amp;$CI$2:$EP$2,0))*VLOOKUP($BT479,$C$17:$M$20,COUNTBLANK($D$15:M$15)+1,FALSE)</f>
        <v>0.03</v>
      </c>
    </row>
    <row r="480" spans="56:84" x14ac:dyDescent="0.2">
      <c r="BD480" t="s">
        <v>421</v>
      </c>
      <c r="BE480">
        <v>1</v>
      </c>
      <c r="BF480">
        <f t="shared" si="182"/>
        <v>5</v>
      </c>
      <c r="BG480" s="1">
        <f t="shared" si="180"/>
        <v>22</v>
      </c>
      <c r="BH480" s="3">
        <f t="array" ref="BH480">INDEX($D$21:$M$44,MATCH($BD480&amp;$BF480,$C$21:$C$44&amp;$B$21:$B$44,0),MATCH(BH$1,$D$16:$M$16,0))+VLOOKUP($BE480,战斗属性模型!$K$22:$O$24,BH$2,FALSE)*INDEX($BW$3:$CF$578,MATCH($BD480&amp;$BF480&amp;$BG480,$BT$3:$BT$578&amp;$BU$3:$BU$578&amp;$BV$3:$BV$578,0),MATCH(BH$1,$BW$1:$CF$1,0))</f>
        <v>832</v>
      </c>
      <c r="BI480" s="3">
        <f t="array" ref="BI480">INDEX($D$21:$M$44,MATCH($BD480&amp;$BF480,$C$21:$C$44&amp;$B$21:$B$44,0),MATCH(BI$1,$D$16:$M$16,0))+VLOOKUP($BE480,战斗属性模型!$K$22:$O$24,BI$2,FALSE)*INDEX($BW$3:$CF$578,MATCH($BD480&amp;$BF480&amp;$BG480,$BT$3:$BT$578&amp;$BU$3:$BU$578&amp;$BV$3:$BV$578,0),MATCH(BI$1,$BW$1:$CF$1,0))</f>
        <v>0</v>
      </c>
      <c r="BJ480" s="3">
        <f t="array" ref="BJ480">INDEX($D$21:$M$44,MATCH($BD480&amp;$BF480,$C$21:$C$44&amp;$B$21:$B$44,0),MATCH(BJ$1,$D$16:$M$16,0))+VLOOKUP($BE480,战斗属性模型!$K$22:$O$24,BJ$2,FALSE)*INDEX($BW$3:$CF$578,MATCH($BD480&amp;$BF480&amp;$BG480,$BT$3:$BT$578&amp;$BU$3:$BU$578&amp;$BV$3:$BV$578,0),MATCH(BJ$1,$BW$1:$CF$1,0))</f>
        <v>1945.6</v>
      </c>
      <c r="BK480" s="3">
        <f t="array" ref="BK480">INDEX($D$21:$M$44,MATCH($BD480&amp;$BF480,$C$21:$C$44&amp;$B$21:$B$44,0),MATCH(BK$1,$D$16:$M$16,0))+VLOOKUP($BE480,战斗属性模型!$K$22:$O$24,BK$2,FALSE)*INDEX($BW$3:$CF$578,MATCH($BD480&amp;$BF480&amp;$BG480,$BT$3:$BT$578&amp;$BU$3:$BU$578&amp;$BV$3:$BV$578,0),MATCH(BK$1,$BW$1:$CF$1,0))</f>
        <v>0</v>
      </c>
      <c r="BL480" s="3"/>
      <c r="BM480" s="3"/>
      <c r="BN480" s="3"/>
      <c r="BO480" s="3"/>
      <c r="BP480" s="3"/>
      <c r="BQ480" s="3"/>
      <c r="BT480" t="s">
        <v>422</v>
      </c>
      <c r="BU480">
        <f t="shared" si="181"/>
        <v>2</v>
      </c>
      <c r="BV480" s="1">
        <f t="shared" si="183"/>
        <v>22</v>
      </c>
      <c r="BW480" s="3">
        <f t="array" ref="BW480">INDEX($CI$3:$EP$26,MATCH($BV480,$CH$3:$CH$26,0),MATCH(BW$1&amp;$BU480,$CI$1:$EP$1&amp;$CI$2:$EP$2,0))*VLOOKUP($BT480,$C$17:$M$20,COUNTBLANK($D$15:D$15)+1,FALSE)</f>
        <v>264</v>
      </c>
      <c r="BX480" s="3">
        <f t="array" ref="BX480">INDEX($CI$3:$EP$26,MATCH($BV480,$CH$3:$CH$26,0),MATCH(BX$1&amp;$BU480,$CI$1:$EP$1&amp;$CI$2:$EP$2,0))*VLOOKUP($BT480,$C$17:$M$20,COUNTBLANK($D$15:E$15)+1,FALSE)</f>
        <v>0</v>
      </c>
      <c r="BY480" s="3">
        <f t="array" ref="BY480">INDEX($CI$3:$EP$26,MATCH($BV480,$CH$3:$CH$26,0),MATCH(BY$1&amp;$BU480,$CI$1:$EP$1&amp;$CI$2:$EP$2,0))*VLOOKUP($BT480,$C$17:$M$20,COUNTBLANK($D$15:F$15)+1,FALSE)</f>
        <v>0</v>
      </c>
      <c r="BZ480" s="3">
        <f t="array" ref="BZ480">INDEX($CI$3:$EP$26,MATCH($BV480,$CH$3:$CH$26,0),MATCH(BZ$1&amp;$BU480,$CI$1:$EP$1&amp;$CI$2:$EP$2,0))*VLOOKUP($BT480,$C$17:$M$20,COUNTBLANK($D$15:G$15)+1,FALSE)</f>
        <v>528</v>
      </c>
      <c r="CA480" s="3">
        <f t="array" ref="CA480">INDEX($CI$3:$EP$26,MATCH($BV480,$CH$3:$CH$26,0),MATCH(CA$1&amp;$BU480,$CI$1:$EP$1&amp;$CI$2:$EP$2,0))*VLOOKUP($BT480,$C$17:$M$20,COUNTBLANK($D$15:H$15)+1,FALSE)</f>
        <v>0</v>
      </c>
      <c r="CB480" s="3">
        <f t="array" ref="CB480">INDEX($CI$3:$EP$26,MATCH($BV480,$CH$3:$CH$26,0),MATCH(CB$1&amp;$BU480,$CI$1:$EP$1&amp;$CI$2:$EP$2,0))*VLOOKUP($BT480,$C$17:$M$20,COUNTBLANK($D$15:I$15)+1,FALSE)</f>
        <v>0</v>
      </c>
      <c r="CC480" s="3">
        <f t="array" ref="CC480">INDEX($CI$3:$EP$26,MATCH($BV480,$CH$3:$CH$26,0),MATCH(CC$1&amp;$BU480,$CI$1:$EP$1&amp;$CI$2:$EP$2,0))*VLOOKUP($BT480,$C$17:$M$20,COUNTBLANK($D$15:J$15)+1,FALSE)</f>
        <v>0</v>
      </c>
      <c r="CD480" s="3">
        <f t="array" ref="CD480">INDEX($CI$3:$EP$26,MATCH($BV480,$CH$3:$CH$26,0),MATCH(CD$1&amp;$BU480,$CI$1:$EP$1&amp;$CI$2:$EP$2,0))*VLOOKUP($BT480,$C$17:$M$20,COUNTBLANK($D$15:K$15)+1,FALSE)</f>
        <v>0</v>
      </c>
      <c r="CE480" s="3">
        <f t="array" ref="CE480">INDEX($CI$3:$EP$26,MATCH($BV480,$CH$3:$CH$26,0),MATCH(CE$1&amp;$BU480,$CI$1:$EP$1&amp;$CI$2:$EP$2,0))*VLOOKUP($BT480,$C$17:$M$20,COUNTBLANK($D$15:L$15)+1,FALSE)</f>
        <v>2.2499999999999999E-2</v>
      </c>
      <c r="CF480" s="3">
        <f t="array" ref="CF480">INDEX($CI$3:$EP$26,MATCH($BV480,$CH$3:$CH$26,0),MATCH(CF$1&amp;$BU480,$CI$1:$EP$1&amp;$CI$2:$EP$2,0))*VLOOKUP($BT480,$C$17:$M$20,COUNTBLANK($D$15:M$15)+1,FALSE)</f>
        <v>0.03</v>
      </c>
    </row>
    <row r="481" spans="56:84" x14ac:dyDescent="0.2">
      <c r="BD481" t="s">
        <v>421</v>
      </c>
      <c r="BE481">
        <v>1</v>
      </c>
      <c r="BF481">
        <f t="shared" si="182"/>
        <v>5</v>
      </c>
      <c r="BG481" s="1">
        <f t="shared" si="180"/>
        <v>23</v>
      </c>
      <c r="BH481" s="3">
        <f t="array" ref="BH481">INDEX($D$21:$M$44,MATCH($BD481&amp;$BF481,$C$21:$C$44&amp;$B$21:$B$44,0),MATCH(BH$1,$D$16:$M$16,0))+VLOOKUP($BE481,战斗属性模型!$K$22:$O$24,BH$2,FALSE)*INDEX($BW$3:$CF$578,MATCH($BD481&amp;$BF481&amp;$BG481,$BT$3:$BT$578&amp;$BU$3:$BU$578&amp;$BV$3:$BV$578,0),MATCH(BH$1,$BW$1:$CF$1,0))</f>
        <v>864</v>
      </c>
      <c r="BI481" s="3">
        <f t="array" ref="BI481">INDEX($D$21:$M$44,MATCH($BD481&amp;$BF481,$C$21:$C$44&amp;$B$21:$B$44,0),MATCH(BI$1,$D$16:$M$16,0))+VLOOKUP($BE481,战斗属性模型!$K$22:$O$24,BI$2,FALSE)*INDEX($BW$3:$CF$578,MATCH($BD481&amp;$BF481&amp;$BG481,$BT$3:$BT$578&amp;$BU$3:$BU$578&amp;$BV$3:$BV$578,0),MATCH(BI$1,$BW$1:$CF$1,0))</f>
        <v>0</v>
      </c>
      <c r="BJ481" s="3">
        <f t="array" ref="BJ481">INDEX($D$21:$M$44,MATCH($BD481&amp;$BF481,$C$21:$C$44&amp;$B$21:$B$44,0),MATCH(BJ$1,$D$16:$M$16,0))+VLOOKUP($BE481,战斗属性模型!$K$22:$O$24,BJ$2,FALSE)*INDEX($BW$3:$CF$578,MATCH($BD481&amp;$BF481&amp;$BG481,$BT$3:$BT$578&amp;$BU$3:$BU$578&amp;$BV$3:$BV$578,0),MATCH(BJ$1,$BW$1:$CF$1,0))</f>
        <v>2022.3999999999999</v>
      </c>
      <c r="BK481" s="3">
        <f t="array" ref="BK481">INDEX($D$21:$M$44,MATCH($BD481&amp;$BF481,$C$21:$C$44&amp;$B$21:$B$44,0),MATCH(BK$1,$D$16:$M$16,0))+VLOOKUP($BE481,战斗属性模型!$K$22:$O$24,BK$2,FALSE)*INDEX($BW$3:$CF$578,MATCH($BD481&amp;$BF481&amp;$BG481,$BT$3:$BT$578&amp;$BU$3:$BU$578&amp;$BV$3:$BV$578,0),MATCH(BK$1,$BW$1:$CF$1,0))</f>
        <v>0</v>
      </c>
      <c r="BL481" s="3"/>
      <c r="BM481" s="3"/>
      <c r="BN481" s="3"/>
      <c r="BO481" s="3"/>
      <c r="BP481" s="3"/>
      <c r="BQ481" s="3"/>
      <c r="BT481" t="s">
        <v>422</v>
      </c>
      <c r="BU481">
        <f t="shared" si="181"/>
        <v>2</v>
      </c>
      <c r="BV481" s="1">
        <f t="shared" si="183"/>
        <v>23</v>
      </c>
      <c r="BW481" s="3">
        <f t="array" ref="BW481">INDEX($CI$3:$EP$26,MATCH($BV481,$CH$3:$CH$26,0),MATCH(BW$1&amp;$BU481,$CI$1:$EP$1&amp;$CI$2:$EP$2,0))*VLOOKUP($BT481,$C$17:$M$20,COUNTBLANK($D$15:D$15)+1,FALSE)</f>
        <v>276</v>
      </c>
      <c r="BX481" s="3">
        <f t="array" ref="BX481">INDEX($CI$3:$EP$26,MATCH($BV481,$CH$3:$CH$26,0),MATCH(BX$1&amp;$BU481,$CI$1:$EP$1&amp;$CI$2:$EP$2,0))*VLOOKUP($BT481,$C$17:$M$20,COUNTBLANK($D$15:E$15)+1,FALSE)</f>
        <v>0</v>
      </c>
      <c r="BY481" s="3">
        <f t="array" ref="BY481">INDEX($CI$3:$EP$26,MATCH($BV481,$CH$3:$CH$26,0),MATCH(BY$1&amp;$BU481,$CI$1:$EP$1&amp;$CI$2:$EP$2,0))*VLOOKUP($BT481,$C$17:$M$20,COUNTBLANK($D$15:F$15)+1,FALSE)</f>
        <v>0</v>
      </c>
      <c r="BZ481" s="3">
        <f t="array" ref="BZ481">INDEX($CI$3:$EP$26,MATCH($BV481,$CH$3:$CH$26,0),MATCH(BZ$1&amp;$BU481,$CI$1:$EP$1&amp;$CI$2:$EP$2,0))*VLOOKUP($BT481,$C$17:$M$20,COUNTBLANK($D$15:G$15)+1,FALSE)</f>
        <v>552</v>
      </c>
      <c r="CA481" s="3">
        <f t="array" ref="CA481">INDEX($CI$3:$EP$26,MATCH($BV481,$CH$3:$CH$26,0),MATCH(CA$1&amp;$BU481,$CI$1:$EP$1&amp;$CI$2:$EP$2,0))*VLOOKUP($BT481,$C$17:$M$20,COUNTBLANK($D$15:H$15)+1,FALSE)</f>
        <v>0</v>
      </c>
      <c r="CB481" s="3">
        <f t="array" ref="CB481">INDEX($CI$3:$EP$26,MATCH($BV481,$CH$3:$CH$26,0),MATCH(CB$1&amp;$BU481,$CI$1:$EP$1&amp;$CI$2:$EP$2,0))*VLOOKUP($BT481,$C$17:$M$20,COUNTBLANK($D$15:I$15)+1,FALSE)</f>
        <v>0</v>
      </c>
      <c r="CC481" s="3">
        <f t="array" ref="CC481">INDEX($CI$3:$EP$26,MATCH($BV481,$CH$3:$CH$26,0),MATCH(CC$1&amp;$BU481,$CI$1:$EP$1&amp;$CI$2:$EP$2,0))*VLOOKUP($BT481,$C$17:$M$20,COUNTBLANK($D$15:J$15)+1,FALSE)</f>
        <v>0</v>
      </c>
      <c r="CD481" s="3">
        <f t="array" ref="CD481">INDEX($CI$3:$EP$26,MATCH($BV481,$CH$3:$CH$26,0),MATCH(CD$1&amp;$BU481,$CI$1:$EP$1&amp;$CI$2:$EP$2,0))*VLOOKUP($BT481,$C$17:$M$20,COUNTBLANK($D$15:K$15)+1,FALSE)</f>
        <v>0</v>
      </c>
      <c r="CE481" s="3">
        <f t="array" ref="CE481">INDEX($CI$3:$EP$26,MATCH($BV481,$CH$3:$CH$26,0),MATCH(CE$1&amp;$BU481,$CI$1:$EP$1&amp;$CI$2:$EP$2,0))*VLOOKUP($BT481,$C$17:$M$20,COUNTBLANK($D$15:L$15)+1,FALSE)</f>
        <v>2.2499999999999999E-2</v>
      </c>
      <c r="CF481" s="3">
        <f t="array" ref="CF481">INDEX($CI$3:$EP$26,MATCH($BV481,$CH$3:$CH$26,0),MATCH(CF$1&amp;$BU481,$CI$1:$EP$1&amp;$CI$2:$EP$2,0))*VLOOKUP($BT481,$C$17:$M$20,COUNTBLANK($D$15:M$15)+1,FALSE)</f>
        <v>0.03</v>
      </c>
    </row>
    <row r="482" spans="56:84" x14ac:dyDescent="0.2">
      <c r="BD482" t="s">
        <v>421</v>
      </c>
      <c r="BE482">
        <v>1</v>
      </c>
      <c r="BF482">
        <f t="shared" si="182"/>
        <v>5</v>
      </c>
      <c r="BG482" s="1">
        <f t="shared" si="180"/>
        <v>24</v>
      </c>
      <c r="BH482" s="3">
        <f t="array" ref="BH482">INDEX($D$21:$M$44,MATCH($BD482&amp;$BF482,$C$21:$C$44&amp;$B$21:$B$44,0),MATCH(BH$1,$D$16:$M$16,0))+VLOOKUP($BE482,战斗属性模型!$K$22:$O$24,BH$2,FALSE)*INDEX($BW$3:$CF$578,MATCH($BD482&amp;$BF482&amp;$BG482,$BT$3:$BT$578&amp;$BU$3:$BU$578&amp;$BV$3:$BV$578,0),MATCH(BH$1,$BW$1:$CF$1,0))</f>
        <v>896</v>
      </c>
      <c r="BI482" s="3">
        <f t="array" ref="BI482">INDEX($D$21:$M$44,MATCH($BD482&amp;$BF482,$C$21:$C$44&amp;$B$21:$B$44,0),MATCH(BI$1,$D$16:$M$16,0))+VLOOKUP($BE482,战斗属性模型!$K$22:$O$24,BI$2,FALSE)*INDEX($BW$3:$CF$578,MATCH($BD482&amp;$BF482&amp;$BG482,$BT$3:$BT$578&amp;$BU$3:$BU$578&amp;$BV$3:$BV$578,0),MATCH(BI$1,$BW$1:$CF$1,0))</f>
        <v>0</v>
      </c>
      <c r="BJ482" s="3">
        <f t="array" ref="BJ482">INDEX($D$21:$M$44,MATCH($BD482&amp;$BF482,$C$21:$C$44&amp;$B$21:$B$44,0),MATCH(BJ$1,$D$16:$M$16,0))+VLOOKUP($BE482,战斗属性模型!$K$22:$O$24,BJ$2,FALSE)*INDEX($BW$3:$CF$578,MATCH($BD482&amp;$BF482&amp;$BG482,$BT$3:$BT$578&amp;$BU$3:$BU$578&amp;$BV$3:$BV$578,0),MATCH(BJ$1,$BW$1:$CF$1,0))</f>
        <v>2099.1999999999998</v>
      </c>
      <c r="BK482" s="3">
        <f t="array" ref="BK482">INDEX($D$21:$M$44,MATCH($BD482&amp;$BF482,$C$21:$C$44&amp;$B$21:$B$44,0),MATCH(BK$1,$D$16:$M$16,0))+VLOOKUP($BE482,战斗属性模型!$K$22:$O$24,BK$2,FALSE)*INDEX($BW$3:$CF$578,MATCH($BD482&amp;$BF482&amp;$BG482,$BT$3:$BT$578&amp;$BU$3:$BU$578&amp;$BV$3:$BV$578,0),MATCH(BK$1,$BW$1:$CF$1,0))</f>
        <v>0</v>
      </c>
      <c r="BL482" s="3"/>
      <c r="BM482" s="3"/>
      <c r="BN482" s="3"/>
      <c r="BO482" s="3"/>
      <c r="BP482" s="3"/>
      <c r="BQ482" s="3"/>
      <c r="BT482" t="s">
        <v>422</v>
      </c>
      <c r="BU482">
        <f t="shared" si="181"/>
        <v>2</v>
      </c>
      <c r="BV482" s="1">
        <f t="shared" si="183"/>
        <v>24</v>
      </c>
      <c r="BW482" s="3">
        <f t="array" ref="BW482">INDEX($CI$3:$EP$26,MATCH($BV482,$CH$3:$CH$26,0),MATCH(BW$1&amp;$BU482,$CI$1:$EP$1&amp;$CI$2:$EP$2,0))*VLOOKUP($BT482,$C$17:$M$20,COUNTBLANK($D$15:D$15)+1,FALSE)</f>
        <v>288</v>
      </c>
      <c r="BX482" s="3">
        <f t="array" ref="BX482">INDEX($CI$3:$EP$26,MATCH($BV482,$CH$3:$CH$26,0),MATCH(BX$1&amp;$BU482,$CI$1:$EP$1&amp;$CI$2:$EP$2,0))*VLOOKUP($BT482,$C$17:$M$20,COUNTBLANK($D$15:E$15)+1,FALSE)</f>
        <v>0</v>
      </c>
      <c r="BY482" s="3">
        <f t="array" ref="BY482">INDEX($CI$3:$EP$26,MATCH($BV482,$CH$3:$CH$26,0),MATCH(BY$1&amp;$BU482,$CI$1:$EP$1&amp;$CI$2:$EP$2,0))*VLOOKUP($BT482,$C$17:$M$20,COUNTBLANK($D$15:F$15)+1,FALSE)</f>
        <v>0</v>
      </c>
      <c r="BZ482" s="3">
        <f t="array" ref="BZ482">INDEX($CI$3:$EP$26,MATCH($BV482,$CH$3:$CH$26,0),MATCH(BZ$1&amp;$BU482,$CI$1:$EP$1&amp;$CI$2:$EP$2,0))*VLOOKUP($BT482,$C$17:$M$20,COUNTBLANK($D$15:G$15)+1,FALSE)</f>
        <v>576</v>
      </c>
      <c r="CA482" s="3">
        <f t="array" ref="CA482">INDEX($CI$3:$EP$26,MATCH($BV482,$CH$3:$CH$26,0),MATCH(CA$1&amp;$BU482,$CI$1:$EP$1&amp;$CI$2:$EP$2,0))*VLOOKUP($BT482,$C$17:$M$20,COUNTBLANK($D$15:H$15)+1,FALSE)</f>
        <v>0</v>
      </c>
      <c r="CB482" s="3">
        <f t="array" ref="CB482">INDEX($CI$3:$EP$26,MATCH($BV482,$CH$3:$CH$26,0),MATCH(CB$1&amp;$BU482,$CI$1:$EP$1&amp;$CI$2:$EP$2,0))*VLOOKUP($BT482,$C$17:$M$20,COUNTBLANK($D$15:I$15)+1,FALSE)</f>
        <v>0</v>
      </c>
      <c r="CC482" s="3">
        <f t="array" ref="CC482">INDEX($CI$3:$EP$26,MATCH($BV482,$CH$3:$CH$26,0),MATCH(CC$1&amp;$BU482,$CI$1:$EP$1&amp;$CI$2:$EP$2,0))*VLOOKUP($BT482,$C$17:$M$20,COUNTBLANK($D$15:J$15)+1,FALSE)</f>
        <v>0</v>
      </c>
      <c r="CD482" s="3">
        <f t="array" ref="CD482">INDEX($CI$3:$EP$26,MATCH($BV482,$CH$3:$CH$26,0),MATCH(CD$1&amp;$BU482,$CI$1:$EP$1&amp;$CI$2:$EP$2,0))*VLOOKUP($BT482,$C$17:$M$20,COUNTBLANK($D$15:K$15)+1,FALSE)</f>
        <v>0</v>
      </c>
      <c r="CE482" s="3">
        <f t="array" ref="CE482">INDEX($CI$3:$EP$26,MATCH($BV482,$CH$3:$CH$26,0),MATCH(CE$1&amp;$BU482,$CI$1:$EP$1&amp;$CI$2:$EP$2,0))*VLOOKUP($BT482,$C$17:$M$20,COUNTBLANK($D$15:L$15)+1,FALSE)</f>
        <v>2.2499999999999999E-2</v>
      </c>
      <c r="CF482" s="3">
        <f t="array" ref="CF482">INDEX($CI$3:$EP$26,MATCH($BV482,$CH$3:$CH$26,0),MATCH(CF$1&amp;$BU482,$CI$1:$EP$1&amp;$CI$2:$EP$2,0))*VLOOKUP($BT482,$C$17:$M$20,COUNTBLANK($D$15:M$15)+1,FALSE)</f>
        <v>4.4999999999999998E-2</v>
      </c>
    </row>
    <row r="483" spans="56:84" x14ac:dyDescent="0.2">
      <c r="BD483" t="s">
        <v>421</v>
      </c>
      <c r="BE483">
        <v>1</v>
      </c>
      <c r="BF483">
        <f t="shared" si="182"/>
        <v>6</v>
      </c>
      <c r="BG483" s="1">
        <f t="shared" ref="BG483:BG546" si="184">BG459</f>
        <v>1</v>
      </c>
      <c r="BH483" s="3">
        <f t="array" ref="BH483">INDEX($D$21:$M$44,MATCH($BD483&amp;$BF483,$C$21:$C$44&amp;$B$21:$B$44,0),MATCH(BH$1,$D$16:$M$16,0))+VLOOKUP($BE483,战斗属性模型!$K$22:$O$24,BH$2,FALSE)*INDEX($BW$3:$CF$578,MATCH($BD483&amp;$BF483&amp;$BG483,$BT$3:$BT$578&amp;$BU$3:$BU$578&amp;$BV$3:$BV$578,0),MATCH(BH$1,$BW$1:$CF$1,0))</f>
        <v>240</v>
      </c>
      <c r="BI483" s="3">
        <f t="array" ref="BI483">INDEX($D$21:$M$44,MATCH($BD483&amp;$BF483,$C$21:$C$44&amp;$B$21:$B$44,0),MATCH(BI$1,$D$16:$M$16,0))+VLOOKUP($BE483,战斗属性模型!$K$22:$O$24,BI$2,FALSE)*INDEX($BW$3:$CF$578,MATCH($BD483&amp;$BF483&amp;$BG483,$BT$3:$BT$578&amp;$BU$3:$BU$578&amp;$BV$3:$BV$578,0),MATCH(BI$1,$BW$1:$CF$1,0))</f>
        <v>0</v>
      </c>
      <c r="BJ483" s="3">
        <f t="array" ref="BJ483">INDEX($D$21:$M$44,MATCH($BD483&amp;$BF483,$C$21:$C$44&amp;$B$21:$B$44,0),MATCH(BJ$1,$D$16:$M$16,0))+VLOOKUP($BE483,战斗属性模型!$K$22:$O$24,BJ$2,FALSE)*INDEX($BW$3:$CF$578,MATCH($BD483&amp;$BF483&amp;$BG483,$BT$3:$BT$578&amp;$BU$3:$BU$578&amp;$BV$3:$BV$578,0),MATCH(BJ$1,$BW$1:$CF$1,0))</f>
        <v>499.2</v>
      </c>
      <c r="BK483" s="3">
        <f t="array" ref="BK483">INDEX($D$21:$M$44,MATCH($BD483&amp;$BF483,$C$21:$C$44&amp;$B$21:$B$44,0),MATCH(BK$1,$D$16:$M$16,0))+VLOOKUP($BE483,战斗属性模型!$K$22:$O$24,BK$2,FALSE)*INDEX($BW$3:$CF$578,MATCH($BD483&amp;$BF483&amp;$BG483,$BT$3:$BT$578&amp;$BU$3:$BU$578&amp;$BV$3:$BV$578,0),MATCH(BK$1,$BW$1:$CF$1,0))</f>
        <v>0</v>
      </c>
      <c r="BL483" s="3"/>
      <c r="BM483" s="3"/>
      <c r="BN483" s="3"/>
      <c r="BO483" s="3"/>
      <c r="BP483" s="3"/>
      <c r="BQ483" s="3"/>
      <c r="BT483" t="s">
        <v>422</v>
      </c>
      <c r="BU483">
        <f t="shared" si="181"/>
        <v>3</v>
      </c>
      <c r="BV483" s="1">
        <f t="shared" si="183"/>
        <v>1</v>
      </c>
      <c r="BW483" s="3">
        <f t="array" ref="BW483">INDEX($CI$3:$EP$26,MATCH($BV483,$CH$3:$CH$26,0),MATCH(BW$1&amp;$BU483,$CI$1:$EP$1&amp;$CI$2:$EP$2,0))*VLOOKUP($BT483,$C$17:$M$20,COUNTBLANK($D$15:D$15)+1,FALSE)</f>
        <v>16</v>
      </c>
      <c r="BX483" s="3">
        <f t="array" ref="BX483">INDEX($CI$3:$EP$26,MATCH($BV483,$CH$3:$CH$26,0),MATCH(BX$1&amp;$BU483,$CI$1:$EP$1&amp;$CI$2:$EP$2,0))*VLOOKUP($BT483,$C$17:$M$20,COUNTBLANK($D$15:E$15)+1,FALSE)</f>
        <v>0</v>
      </c>
      <c r="BY483" s="3">
        <f t="array" ref="BY483">INDEX($CI$3:$EP$26,MATCH($BV483,$CH$3:$CH$26,0),MATCH(BY$1&amp;$BU483,$CI$1:$EP$1&amp;$CI$2:$EP$2,0))*VLOOKUP($BT483,$C$17:$M$20,COUNTBLANK($D$15:F$15)+1,FALSE)</f>
        <v>0</v>
      </c>
      <c r="BZ483" s="3">
        <f t="array" ref="BZ483">INDEX($CI$3:$EP$26,MATCH($BV483,$CH$3:$CH$26,0),MATCH(BZ$1&amp;$BU483,$CI$1:$EP$1&amp;$CI$2:$EP$2,0))*VLOOKUP($BT483,$C$17:$M$20,COUNTBLANK($D$15:G$15)+1,FALSE)</f>
        <v>32</v>
      </c>
      <c r="CA483" s="3">
        <f t="array" ref="CA483">INDEX($CI$3:$EP$26,MATCH($BV483,$CH$3:$CH$26,0),MATCH(CA$1&amp;$BU483,$CI$1:$EP$1&amp;$CI$2:$EP$2,0))*VLOOKUP($BT483,$C$17:$M$20,COUNTBLANK($D$15:H$15)+1,FALSE)</f>
        <v>0</v>
      </c>
      <c r="CB483" s="3">
        <f t="array" ref="CB483">INDEX($CI$3:$EP$26,MATCH($BV483,$CH$3:$CH$26,0),MATCH(CB$1&amp;$BU483,$CI$1:$EP$1&amp;$CI$2:$EP$2,0))*VLOOKUP($BT483,$C$17:$M$20,COUNTBLANK($D$15:I$15)+1,FALSE)</f>
        <v>0</v>
      </c>
      <c r="CC483" s="3">
        <f t="array" ref="CC483">INDEX($CI$3:$EP$26,MATCH($BV483,$CH$3:$CH$26,0),MATCH(CC$1&amp;$BU483,$CI$1:$EP$1&amp;$CI$2:$EP$2,0))*VLOOKUP($BT483,$C$17:$M$20,COUNTBLANK($D$15:J$15)+1,FALSE)</f>
        <v>0</v>
      </c>
      <c r="CD483" s="3">
        <f t="array" ref="CD483">INDEX($CI$3:$EP$26,MATCH($BV483,$CH$3:$CH$26,0),MATCH(CD$1&amp;$BU483,$CI$1:$EP$1&amp;$CI$2:$EP$2,0))*VLOOKUP($BT483,$C$17:$M$20,COUNTBLANK($D$15:K$15)+1,FALSE)</f>
        <v>0</v>
      </c>
      <c r="CE483" s="3">
        <f t="array" ref="CE483">INDEX($CI$3:$EP$26,MATCH($BV483,$CH$3:$CH$26,0),MATCH(CE$1&amp;$BU483,$CI$1:$EP$1&amp;$CI$2:$EP$2,0))*VLOOKUP($BT483,$C$17:$M$20,COUNTBLANK($D$15:L$15)+1,FALSE)</f>
        <v>0</v>
      </c>
      <c r="CF483" s="3">
        <f t="array" ref="CF483">INDEX($CI$3:$EP$26,MATCH($BV483,$CH$3:$CH$26,0),MATCH(CF$1&amp;$BU483,$CI$1:$EP$1&amp;$CI$2:$EP$2,0))*VLOOKUP($BT483,$C$17:$M$20,COUNTBLANK($D$15:M$15)+1,FALSE)</f>
        <v>0</v>
      </c>
    </row>
    <row r="484" spans="56:84" x14ac:dyDescent="0.2">
      <c r="BD484" t="s">
        <v>421</v>
      </c>
      <c r="BE484">
        <v>1</v>
      </c>
      <c r="BF484">
        <f t="shared" si="182"/>
        <v>6</v>
      </c>
      <c r="BG484" s="1">
        <f t="shared" si="184"/>
        <v>2</v>
      </c>
      <c r="BH484" s="3">
        <f t="array" ref="BH484">INDEX($D$21:$M$44,MATCH($BD484&amp;$BF484,$C$21:$C$44&amp;$B$21:$B$44,0),MATCH(BH$1,$D$16:$M$16,0))+VLOOKUP($BE484,战斗属性模型!$K$22:$O$24,BH$2,FALSE)*INDEX($BW$3:$CF$578,MATCH($BD484&amp;$BF484&amp;$BG484,$BT$3:$BT$578&amp;$BU$3:$BU$578&amp;$BV$3:$BV$578,0),MATCH(BH$1,$BW$1:$CF$1,0))</f>
        <v>288</v>
      </c>
      <c r="BI484" s="3">
        <f t="array" ref="BI484">INDEX($D$21:$M$44,MATCH($BD484&amp;$BF484,$C$21:$C$44&amp;$B$21:$B$44,0),MATCH(BI$1,$D$16:$M$16,0))+VLOOKUP($BE484,战斗属性模型!$K$22:$O$24,BI$2,FALSE)*INDEX($BW$3:$CF$578,MATCH($BD484&amp;$BF484&amp;$BG484,$BT$3:$BT$578&amp;$BU$3:$BU$578&amp;$BV$3:$BV$578,0),MATCH(BI$1,$BW$1:$CF$1,0))</f>
        <v>0</v>
      </c>
      <c r="BJ484" s="3">
        <f t="array" ref="BJ484">INDEX($D$21:$M$44,MATCH($BD484&amp;$BF484,$C$21:$C$44&amp;$B$21:$B$44,0),MATCH(BJ$1,$D$16:$M$16,0))+VLOOKUP($BE484,战斗属性模型!$K$22:$O$24,BJ$2,FALSE)*INDEX($BW$3:$CF$578,MATCH($BD484&amp;$BF484&amp;$BG484,$BT$3:$BT$578&amp;$BU$3:$BU$578&amp;$BV$3:$BV$578,0),MATCH(BJ$1,$BW$1:$CF$1,0))</f>
        <v>614.4</v>
      </c>
      <c r="BK484" s="3">
        <f t="array" ref="BK484">INDEX($D$21:$M$44,MATCH($BD484&amp;$BF484,$C$21:$C$44&amp;$B$21:$B$44,0),MATCH(BK$1,$D$16:$M$16,0))+VLOOKUP($BE484,战斗属性模型!$K$22:$O$24,BK$2,FALSE)*INDEX($BW$3:$CF$578,MATCH($BD484&amp;$BF484&amp;$BG484,$BT$3:$BT$578&amp;$BU$3:$BU$578&amp;$BV$3:$BV$578,0),MATCH(BK$1,$BW$1:$CF$1,0))</f>
        <v>0</v>
      </c>
      <c r="BL484" s="3"/>
      <c r="BM484" s="3"/>
      <c r="BN484" s="3"/>
      <c r="BO484" s="3"/>
      <c r="BP484" s="3"/>
      <c r="BQ484" s="3"/>
      <c r="BT484" t="s">
        <v>422</v>
      </c>
      <c r="BU484">
        <f t="shared" si="181"/>
        <v>3</v>
      </c>
      <c r="BV484" s="1">
        <f t="shared" si="183"/>
        <v>2</v>
      </c>
      <c r="BW484" s="3">
        <f t="array" ref="BW484">INDEX($CI$3:$EP$26,MATCH($BV484,$CH$3:$CH$26,0),MATCH(BW$1&amp;$BU484,$CI$1:$EP$1&amp;$CI$2:$EP$2,0))*VLOOKUP($BT484,$C$17:$M$20,COUNTBLANK($D$15:D$15)+1,FALSE)</f>
        <v>32</v>
      </c>
      <c r="BX484" s="3">
        <f t="array" ref="BX484">INDEX($CI$3:$EP$26,MATCH($BV484,$CH$3:$CH$26,0),MATCH(BX$1&amp;$BU484,$CI$1:$EP$1&amp;$CI$2:$EP$2,0))*VLOOKUP($BT484,$C$17:$M$20,COUNTBLANK($D$15:E$15)+1,FALSE)</f>
        <v>0</v>
      </c>
      <c r="BY484" s="3">
        <f t="array" ref="BY484">INDEX($CI$3:$EP$26,MATCH($BV484,$CH$3:$CH$26,0),MATCH(BY$1&amp;$BU484,$CI$1:$EP$1&amp;$CI$2:$EP$2,0))*VLOOKUP($BT484,$C$17:$M$20,COUNTBLANK($D$15:F$15)+1,FALSE)</f>
        <v>0</v>
      </c>
      <c r="BZ484" s="3">
        <f t="array" ref="BZ484">INDEX($CI$3:$EP$26,MATCH($BV484,$CH$3:$CH$26,0),MATCH(BZ$1&amp;$BU484,$CI$1:$EP$1&amp;$CI$2:$EP$2,0))*VLOOKUP($BT484,$C$17:$M$20,COUNTBLANK($D$15:G$15)+1,FALSE)</f>
        <v>64</v>
      </c>
      <c r="CA484" s="3">
        <f t="array" ref="CA484">INDEX($CI$3:$EP$26,MATCH($BV484,$CH$3:$CH$26,0),MATCH(CA$1&amp;$BU484,$CI$1:$EP$1&amp;$CI$2:$EP$2,0))*VLOOKUP($BT484,$C$17:$M$20,COUNTBLANK($D$15:H$15)+1,FALSE)</f>
        <v>0</v>
      </c>
      <c r="CB484" s="3">
        <f t="array" ref="CB484">INDEX($CI$3:$EP$26,MATCH($BV484,$CH$3:$CH$26,0),MATCH(CB$1&amp;$BU484,$CI$1:$EP$1&amp;$CI$2:$EP$2,0))*VLOOKUP($BT484,$C$17:$M$20,COUNTBLANK($D$15:I$15)+1,FALSE)</f>
        <v>0</v>
      </c>
      <c r="CC484" s="3">
        <f t="array" ref="CC484">INDEX($CI$3:$EP$26,MATCH($BV484,$CH$3:$CH$26,0),MATCH(CC$1&amp;$BU484,$CI$1:$EP$1&amp;$CI$2:$EP$2,0))*VLOOKUP($BT484,$C$17:$M$20,COUNTBLANK($D$15:J$15)+1,FALSE)</f>
        <v>0</v>
      </c>
      <c r="CD484" s="3">
        <f t="array" ref="CD484">INDEX($CI$3:$EP$26,MATCH($BV484,$CH$3:$CH$26,0),MATCH(CD$1&amp;$BU484,$CI$1:$EP$1&amp;$CI$2:$EP$2,0))*VLOOKUP($BT484,$C$17:$M$20,COUNTBLANK($D$15:K$15)+1,FALSE)</f>
        <v>0</v>
      </c>
      <c r="CE484" s="3">
        <f t="array" ref="CE484">INDEX($CI$3:$EP$26,MATCH($BV484,$CH$3:$CH$26,0),MATCH(CE$1&amp;$BU484,$CI$1:$EP$1&amp;$CI$2:$EP$2,0))*VLOOKUP($BT484,$C$17:$M$20,COUNTBLANK($D$15:L$15)+1,FALSE)</f>
        <v>0</v>
      </c>
      <c r="CF484" s="3">
        <f t="array" ref="CF484">INDEX($CI$3:$EP$26,MATCH($BV484,$CH$3:$CH$26,0),MATCH(CF$1&amp;$BU484,$CI$1:$EP$1&amp;$CI$2:$EP$2,0))*VLOOKUP($BT484,$C$17:$M$20,COUNTBLANK($D$15:M$15)+1,FALSE)</f>
        <v>0</v>
      </c>
    </row>
    <row r="485" spans="56:84" x14ac:dyDescent="0.2">
      <c r="BD485" t="s">
        <v>421</v>
      </c>
      <c r="BE485">
        <v>1</v>
      </c>
      <c r="BF485">
        <f t="shared" si="182"/>
        <v>6</v>
      </c>
      <c r="BG485" s="1">
        <f t="shared" si="184"/>
        <v>3</v>
      </c>
      <c r="BH485" s="3">
        <f t="array" ref="BH485">INDEX($D$21:$M$44,MATCH($BD485&amp;$BF485,$C$21:$C$44&amp;$B$21:$B$44,0),MATCH(BH$1,$D$16:$M$16,0))+VLOOKUP($BE485,战斗属性模型!$K$22:$O$24,BH$2,FALSE)*INDEX($BW$3:$CF$578,MATCH($BD485&amp;$BF485&amp;$BG485,$BT$3:$BT$578&amp;$BU$3:$BU$578&amp;$BV$3:$BV$578,0),MATCH(BH$1,$BW$1:$CF$1,0))</f>
        <v>336</v>
      </c>
      <c r="BI485" s="3">
        <f t="array" ref="BI485">INDEX($D$21:$M$44,MATCH($BD485&amp;$BF485,$C$21:$C$44&amp;$B$21:$B$44,0),MATCH(BI$1,$D$16:$M$16,0))+VLOOKUP($BE485,战斗属性模型!$K$22:$O$24,BI$2,FALSE)*INDEX($BW$3:$CF$578,MATCH($BD485&amp;$BF485&amp;$BG485,$BT$3:$BT$578&amp;$BU$3:$BU$578&amp;$BV$3:$BV$578,0),MATCH(BI$1,$BW$1:$CF$1,0))</f>
        <v>0</v>
      </c>
      <c r="BJ485" s="3">
        <f t="array" ref="BJ485">INDEX($D$21:$M$44,MATCH($BD485&amp;$BF485,$C$21:$C$44&amp;$B$21:$B$44,0),MATCH(BJ$1,$D$16:$M$16,0))+VLOOKUP($BE485,战斗属性模型!$K$22:$O$24,BJ$2,FALSE)*INDEX($BW$3:$CF$578,MATCH($BD485&amp;$BF485&amp;$BG485,$BT$3:$BT$578&amp;$BU$3:$BU$578&amp;$BV$3:$BV$578,0),MATCH(BJ$1,$BW$1:$CF$1,0))</f>
        <v>729.59999999999991</v>
      </c>
      <c r="BK485" s="3">
        <f t="array" ref="BK485">INDEX($D$21:$M$44,MATCH($BD485&amp;$BF485,$C$21:$C$44&amp;$B$21:$B$44,0),MATCH(BK$1,$D$16:$M$16,0))+VLOOKUP($BE485,战斗属性模型!$K$22:$O$24,BK$2,FALSE)*INDEX($BW$3:$CF$578,MATCH($BD485&amp;$BF485&amp;$BG485,$BT$3:$BT$578&amp;$BU$3:$BU$578&amp;$BV$3:$BV$578,0),MATCH(BK$1,$BW$1:$CF$1,0))</f>
        <v>0</v>
      </c>
      <c r="BL485" s="3"/>
      <c r="BM485" s="3"/>
      <c r="BN485" s="3"/>
      <c r="BO485" s="3"/>
      <c r="BP485" s="3"/>
      <c r="BQ485" s="3"/>
      <c r="BT485" t="s">
        <v>422</v>
      </c>
      <c r="BU485">
        <f t="shared" si="181"/>
        <v>3</v>
      </c>
      <c r="BV485" s="1">
        <f t="shared" si="183"/>
        <v>3</v>
      </c>
      <c r="BW485" s="3">
        <f t="array" ref="BW485">INDEX($CI$3:$EP$26,MATCH($BV485,$CH$3:$CH$26,0),MATCH(BW$1&amp;$BU485,$CI$1:$EP$1&amp;$CI$2:$EP$2,0))*VLOOKUP($BT485,$C$17:$M$20,COUNTBLANK($D$15:D$15)+1,FALSE)</f>
        <v>48</v>
      </c>
      <c r="BX485" s="3">
        <f t="array" ref="BX485">INDEX($CI$3:$EP$26,MATCH($BV485,$CH$3:$CH$26,0),MATCH(BX$1&amp;$BU485,$CI$1:$EP$1&amp;$CI$2:$EP$2,0))*VLOOKUP($BT485,$C$17:$M$20,COUNTBLANK($D$15:E$15)+1,FALSE)</f>
        <v>0</v>
      </c>
      <c r="BY485" s="3">
        <f t="array" ref="BY485">INDEX($CI$3:$EP$26,MATCH($BV485,$CH$3:$CH$26,0),MATCH(BY$1&amp;$BU485,$CI$1:$EP$1&amp;$CI$2:$EP$2,0))*VLOOKUP($BT485,$C$17:$M$20,COUNTBLANK($D$15:F$15)+1,FALSE)</f>
        <v>0</v>
      </c>
      <c r="BZ485" s="3">
        <f t="array" ref="BZ485">INDEX($CI$3:$EP$26,MATCH($BV485,$CH$3:$CH$26,0),MATCH(BZ$1&amp;$BU485,$CI$1:$EP$1&amp;$CI$2:$EP$2,0))*VLOOKUP($BT485,$C$17:$M$20,COUNTBLANK($D$15:G$15)+1,FALSE)</f>
        <v>96</v>
      </c>
      <c r="CA485" s="3">
        <f t="array" ref="CA485">INDEX($CI$3:$EP$26,MATCH($BV485,$CH$3:$CH$26,0),MATCH(CA$1&amp;$BU485,$CI$1:$EP$1&amp;$CI$2:$EP$2,0))*VLOOKUP($BT485,$C$17:$M$20,COUNTBLANK($D$15:H$15)+1,FALSE)</f>
        <v>0</v>
      </c>
      <c r="CB485" s="3">
        <f t="array" ref="CB485">INDEX($CI$3:$EP$26,MATCH($BV485,$CH$3:$CH$26,0),MATCH(CB$1&amp;$BU485,$CI$1:$EP$1&amp;$CI$2:$EP$2,0))*VLOOKUP($BT485,$C$17:$M$20,COUNTBLANK($D$15:I$15)+1,FALSE)</f>
        <v>0</v>
      </c>
      <c r="CC485" s="3">
        <f t="array" ref="CC485">INDEX($CI$3:$EP$26,MATCH($BV485,$CH$3:$CH$26,0),MATCH(CC$1&amp;$BU485,$CI$1:$EP$1&amp;$CI$2:$EP$2,0))*VLOOKUP($BT485,$C$17:$M$20,COUNTBLANK($D$15:J$15)+1,FALSE)</f>
        <v>0</v>
      </c>
      <c r="CD485" s="3">
        <f t="array" ref="CD485">INDEX($CI$3:$EP$26,MATCH($BV485,$CH$3:$CH$26,0),MATCH(CD$1&amp;$BU485,$CI$1:$EP$1&amp;$CI$2:$EP$2,0))*VLOOKUP($BT485,$C$17:$M$20,COUNTBLANK($D$15:K$15)+1,FALSE)</f>
        <v>0</v>
      </c>
      <c r="CE485" s="3">
        <f t="array" ref="CE485">INDEX($CI$3:$EP$26,MATCH($BV485,$CH$3:$CH$26,0),MATCH(CE$1&amp;$BU485,$CI$1:$EP$1&amp;$CI$2:$EP$2,0))*VLOOKUP($BT485,$C$17:$M$20,COUNTBLANK($D$15:L$15)+1,FALSE)</f>
        <v>0</v>
      </c>
      <c r="CF485" s="3">
        <f t="array" ref="CF485">INDEX($CI$3:$EP$26,MATCH($BV485,$CH$3:$CH$26,0),MATCH(CF$1&amp;$BU485,$CI$1:$EP$1&amp;$CI$2:$EP$2,0))*VLOOKUP($BT485,$C$17:$M$20,COUNTBLANK($D$15:M$15)+1,FALSE)</f>
        <v>0</v>
      </c>
    </row>
    <row r="486" spans="56:84" x14ac:dyDescent="0.2">
      <c r="BD486" t="s">
        <v>421</v>
      </c>
      <c r="BE486">
        <v>1</v>
      </c>
      <c r="BF486">
        <f t="shared" si="182"/>
        <v>6</v>
      </c>
      <c r="BG486" s="1">
        <f t="shared" si="184"/>
        <v>4</v>
      </c>
      <c r="BH486" s="3">
        <f t="array" ref="BH486">INDEX($D$21:$M$44,MATCH($BD486&amp;$BF486,$C$21:$C$44&amp;$B$21:$B$44,0),MATCH(BH$1,$D$16:$M$16,0))+VLOOKUP($BE486,战斗属性模型!$K$22:$O$24,BH$2,FALSE)*INDEX($BW$3:$CF$578,MATCH($BD486&amp;$BF486&amp;$BG486,$BT$3:$BT$578&amp;$BU$3:$BU$578&amp;$BV$3:$BV$578,0),MATCH(BH$1,$BW$1:$CF$1,0))</f>
        <v>384</v>
      </c>
      <c r="BI486" s="3">
        <f t="array" ref="BI486">INDEX($D$21:$M$44,MATCH($BD486&amp;$BF486,$C$21:$C$44&amp;$B$21:$B$44,0),MATCH(BI$1,$D$16:$M$16,0))+VLOOKUP($BE486,战斗属性模型!$K$22:$O$24,BI$2,FALSE)*INDEX($BW$3:$CF$578,MATCH($BD486&amp;$BF486&amp;$BG486,$BT$3:$BT$578&amp;$BU$3:$BU$578&amp;$BV$3:$BV$578,0),MATCH(BI$1,$BW$1:$CF$1,0))</f>
        <v>0</v>
      </c>
      <c r="BJ486" s="3">
        <f t="array" ref="BJ486">INDEX($D$21:$M$44,MATCH($BD486&amp;$BF486,$C$21:$C$44&amp;$B$21:$B$44,0),MATCH(BJ$1,$D$16:$M$16,0))+VLOOKUP($BE486,战斗属性模型!$K$22:$O$24,BJ$2,FALSE)*INDEX($BW$3:$CF$578,MATCH($BD486&amp;$BF486&amp;$BG486,$BT$3:$BT$578&amp;$BU$3:$BU$578&amp;$BV$3:$BV$578,0),MATCH(BJ$1,$BW$1:$CF$1,0))</f>
        <v>844.8</v>
      </c>
      <c r="BK486" s="3">
        <f t="array" ref="BK486">INDEX($D$21:$M$44,MATCH($BD486&amp;$BF486,$C$21:$C$44&amp;$B$21:$B$44,0),MATCH(BK$1,$D$16:$M$16,0))+VLOOKUP($BE486,战斗属性模型!$K$22:$O$24,BK$2,FALSE)*INDEX($BW$3:$CF$578,MATCH($BD486&amp;$BF486&amp;$BG486,$BT$3:$BT$578&amp;$BU$3:$BU$578&amp;$BV$3:$BV$578,0),MATCH(BK$1,$BW$1:$CF$1,0))</f>
        <v>0</v>
      </c>
      <c r="BL486" s="3"/>
      <c r="BM486" s="3"/>
      <c r="BN486" s="3"/>
      <c r="BO486" s="3"/>
      <c r="BP486" s="3"/>
      <c r="BQ486" s="3"/>
      <c r="BT486" t="s">
        <v>422</v>
      </c>
      <c r="BU486">
        <f t="shared" si="181"/>
        <v>3</v>
      </c>
      <c r="BV486" s="1">
        <f t="shared" si="183"/>
        <v>4</v>
      </c>
      <c r="BW486" s="3">
        <f t="array" ref="BW486">INDEX($CI$3:$EP$26,MATCH($BV486,$CH$3:$CH$26,0),MATCH(BW$1&amp;$BU486,$CI$1:$EP$1&amp;$CI$2:$EP$2,0))*VLOOKUP($BT486,$C$17:$M$20,COUNTBLANK($D$15:D$15)+1,FALSE)</f>
        <v>64</v>
      </c>
      <c r="BX486" s="3">
        <f t="array" ref="BX486">INDEX($CI$3:$EP$26,MATCH($BV486,$CH$3:$CH$26,0),MATCH(BX$1&amp;$BU486,$CI$1:$EP$1&amp;$CI$2:$EP$2,0))*VLOOKUP($BT486,$C$17:$M$20,COUNTBLANK($D$15:E$15)+1,FALSE)</f>
        <v>0</v>
      </c>
      <c r="BY486" s="3">
        <f t="array" ref="BY486">INDEX($CI$3:$EP$26,MATCH($BV486,$CH$3:$CH$26,0),MATCH(BY$1&amp;$BU486,$CI$1:$EP$1&amp;$CI$2:$EP$2,0))*VLOOKUP($BT486,$C$17:$M$20,COUNTBLANK($D$15:F$15)+1,FALSE)</f>
        <v>0</v>
      </c>
      <c r="BZ486" s="3">
        <f t="array" ref="BZ486">INDEX($CI$3:$EP$26,MATCH($BV486,$CH$3:$CH$26,0),MATCH(BZ$1&amp;$BU486,$CI$1:$EP$1&amp;$CI$2:$EP$2,0))*VLOOKUP($BT486,$C$17:$M$20,COUNTBLANK($D$15:G$15)+1,FALSE)</f>
        <v>128</v>
      </c>
      <c r="CA486" s="3">
        <f t="array" ref="CA486">INDEX($CI$3:$EP$26,MATCH($BV486,$CH$3:$CH$26,0),MATCH(CA$1&amp;$BU486,$CI$1:$EP$1&amp;$CI$2:$EP$2,0))*VLOOKUP($BT486,$C$17:$M$20,COUNTBLANK($D$15:H$15)+1,FALSE)</f>
        <v>0</v>
      </c>
      <c r="CB486" s="3">
        <f t="array" ref="CB486">INDEX($CI$3:$EP$26,MATCH($BV486,$CH$3:$CH$26,0),MATCH(CB$1&amp;$BU486,$CI$1:$EP$1&amp;$CI$2:$EP$2,0))*VLOOKUP($BT486,$C$17:$M$20,COUNTBLANK($D$15:I$15)+1,FALSE)</f>
        <v>0</v>
      </c>
      <c r="CC486" s="3">
        <f t="array" ref="CC486">INDEX($CI$3:$EP$26,MATCH($BV486,$CH$3:$CH$26,0),MATCH(CC$1&amp;$BU486,$CI$1:$EP$1&amp;$CI$2:$EP$2,0))*VLOOKUP($BT486,$C$17:$M$20,COUNTBLANK($D$15:J$15)+1,FALSE)</f>
        <v>0</v>
      </c>
      <c r="CD486" s="3">
        <f t="array" ref="CD486">INDEX($CI$3:$EP$26,MATCH($BV486,$CH$3:$CH$26,0),MATCH(CD$1&amp;$BU486,$CI$1:$EP$1&amp;$CI$2:$EP$2,0))*VLOOKUP($BT486,$C$17:$M$20,COUNTBLANK($D$15:K$15)+1,FALSE)</f>
        <v>0</v>
      </c>
      <c r="CE486" s="3">
        <f t="array" ref="CE486">INDEX($CI$3:$EP$26,MATCH($BV486,$CH$3:$CH$26,0),MATCH(CE$1&amp;$BU486,$CI$1:$EP$1&amp;$CI$2:$EP$2,0))*VLOOKUP($BT486,$C$17:$M$20,COUNTBLANK($D$15:L$15)+1,FALSE)</f>
        <v>0.01</v>
      </c>
      <c r="CF486" s="3">
        <f t="array" ref="CF486">INDEX($CI$3:$EP$26,MATCH($BV486,$CH$3:$CH$26,0),MATCH(CF$1&amp;$BU486,$CI$1:$EP$1&amp;$CI$2:$EP$2,0))*VLOOKUP($BT486,$C$17:$M$20,COUNTBLANK($D$15:M$15)+1,FALSE)</f>
        <v>0</v>
      </c>
    </row>
    <row r="487" spans="56:84" x14ac:dyDescent="0.2">
      <c r="BD487" t="s">
        <v>421</v>
      </c>
      <c r="BE487">
        <v>1</v>
      </c>
      <c r="BF487">
        <f t="shared" si="182"/>
        <v>6</v>
      </c>
      <c r="BG487" s="1">
        <f t="shared" si="184"/>
        <v>5</v>
      </c>
      <c r="BH487" s="3">
        <f t="array" ref="BH487">INDEX($D$21:$M$44,MATCH($BD487&amp;$BF487,$C$21:$C$44&amp;$B$21:$B$44,0),MATCH(BH$1,$D$16:$M$16,0))+VLOOKUP($BE487,战斗属性模型!$K$22:$O$24,BH$2,FALSE)*INDEX($BW$3:$CF$578,MATCH($BD487&amp;$BF487&amp;$BG487,$BT$3:$BT$578&amp;$BU$3:$BU$578&amp;$BV$3:$BV$578,0),MATCH(BH$1,$BW$1:$CF$1,0))</f>
        <v>432</v>
      </c>
      <c r="BI487" s="3">
        <f t="array" ref="BI487">INDEX($D$21:$M$44,MATCH($BD487&amp;$BF487,$C$21:$C$44&amp;$B$21:$B$44,0),MATCH(BI$1,$D$16:$M$16,0))+VLOOKUP($BE487,战斗属性模型!$K$22:$O$24,BI$2,FALSE)*INDEX($BW$3:$CF$578,MATCH($BD487&amp;$BF487&amp;$BG487,$BT$3:$BT$578&amp;$BU$3:$BU$578&amp;$BV$3:$BV$578,0),MATCH(BI$1,$BW$1:$CF$1,0))</f>
        <v>0</v>
      </c>
      <c r="BJ487" s="3">
        <f t="array" ref="BJ487">INDEX($D$21:$M$44,MATCH($BD487&amp;$BF487,$C$21:$C$44&amp;$B$21:$B$44,0),MATCH(BJ$1,$D$16:$M$16,0))+VLOOKUP($BE487,战斗属性模型!$K$22:$O$24,BJ$2,FALSE)*INDEX($BW$3:$CF$578,MATCH($BD487&amp;$BF487&amp;$BG487,$BT$3:$BT$578&amp;$BU$3:$BU$578&amp;$BV$3:$BV$578,0),MATCH(BJ$1,$BW$1:$CF$1,0))</f>
        <v>960</v>
      </c>
      <c r="BK487" s="3">
        <f t="array" ref="BK487">INDEX($D$21:$M$44,MATCH($BD487&amp;$BF487,$C$21:$C$44&amp;$B$21:$B$44,0),MATCH(BK$1,$D$16:$M$16,0))+VLOOKUP($BE487,战斗属性模型!$K$22:$O$24,BK$2,FALSE)*INDEX($BW$3:$CF$578,MATCH($BD487&amp;$BF487&amp;$BG487,$BT$3:$BT$578&amp;$BU$3:$BU$578&amp;$BV$3:$BV$578,0),MATCH(BK$1,$BW$1:$CF$1,0))</f>
        <v>0</v>
      </c>
      <c r="BL487" s="3"/>
      <c r="BM487" s="3"/>
      <c r="BN487" s="3"/>
      <c r="BO487" s="3"/>
      <c r="BP487" s="3"/>
      <c r="BQ487" s="3"/>
      <c r="BT487" t="s">
        <v>422</v>
      </c>
      <c r="BU487">
        <f t="shared" si="181"/>
        <v>3</v>
      </c>
      <c r="BV487" s="1">
        <f t="shared" si="183"/>
        <v>5</v>
      </c>
      <c r="BW487" s="3">
        <f t="array" ref="BW487">INDEX($CI$3:$EP$26,MATCH($BV487,$CH$3:$CH$26,0),MATCH(BW$1&amp;$BU487,$CI$1:$EP$1&amp;$CI$2:$EP$2,0))*VLOOKUP($BT487,$C$17:$M$20,COUNTBLANK($D$15:D$15)+1,FALSE)</f>
        <v>80</v>
      </c>
      <c r="BX487" s="3">
        <f t="array" ref="BX487">INDEX($CI$3:$EP$26,MATCH($BV487,$CH$3:$CH$26,0),MATCH(BX$1&amp;$BU487,$CI$1:$EP$1&amp;$CI$2:$EP$2,0))*VLOOKUP($BT487,$C$17:$M$20,COUNTBLANK($D$15:E$15)+1,FALSE)</f>
        <v>0</v>
      </c>
      <c r="BY487" s="3">
        <f t="array" ref="BY487">INDEX($CI$3:$EP$26,MATCH($BV487,$CH$3:$CH$26,0),MATCH(BY$1&amp;$BU487,$CI$1:$EP$1&amp;$CI$2:$EP$2,0))*VLOOKUP($BT487,$C$17:$M$20,COUNTBLANK($D$15:F$15)+1,FALSE)</f>
        <v>0</v>
      </c>
      <c r="BZ487" s="3">
        <f t="array" ref="BZ487">INDEX($CI$3:$EP$26,MATCH($BV487,$CH$3:$CH$26,0),MATCH(BZ$1&amp;$BU487,$CI$1:$EP$1&amp;$CI$2:$EP$2,0))*VLOOKUP($BT487,$C$17:$M$20,COUNTBLANK($D$15:G$15)+1,FALSE)</f>
        <v>160</v>
      </c>
      <c r="CA487" s="3">
        <f t="array" ref="CA487">INDEX($CI$3:$EP$26,MATCH($BV487,$CH$3:$CH$26,0),MATCH(CA$1&amp;$BU487,$CI$1:$EP$1&amp;$CI$2:$EP$2,0))*VLOOKUP($BT487,$C$17:$M$20,COUNTBLANK($D$15:H$15)+1,FALSE)</f>
        <v>0</v>
      </c>
      <c r="CB487" s="3">
        <f t="array" ref="CB487">INDEX($CI$3:$EP$26,MATCH($BV487,$CH$3:$CH$26,0),MATCH(CB$1&amp;$BU487,$CI$1:$EP$1&amp;$CI$2:$EP$2,0))*VLOOKUP($BT487,$C$17:$M$20,COUNTBLANK($D$15:I$15)+1,FALSE)</f>
        <v>0</v>
      </c>
      <c r="CC487" s="3">
        <f t="array" ref="CC487">INDEX($CI$3:$EP$26,MATCH($BV487,$CH$3:$CH$26,0),MATCH(CC$1&amp;$BU487,$CI$1:$EP$1&amp;$CI$2:$EP$2,0))*VLOOKUP($BT487,$C$17:$M$20,COUNTBLANK($D$15:J$15)+1,FALSE)</f>
        <v>0</v>
      </c>
      <c r="CD487" s="3">
        <f t="array" ref="CD487">INDEX($CI$3:$EP$26,MATCH($BV487,$CH$3:$CH$26,0),MATCH(CD$1&amp;$BU487,$CI$1:$EP$1&amp;$CI$2:$EP$2,0))*VLOOKUP($BT487,$C$17:$M$20,COUNTBLANK($D$15:K$15)+1,FALSE)</f>
        <v>0</v>
      </c>
      <c r="CE487" s="3">
        <f t="array" ref="CE487">INDEX($CI$3:$EP$26,MATCH($BV487,$CH$3:$CH$26,0),MATCH(CE$1&amp;$BU487,$CI$1:$EP$1&amp;$CI$2:$EP$2,0))*VLOOKUP($BT487,$C$17:$M$20,COUNTBLANK($D$15:L$15)+1,FALSE)</f>
        <v>0.01</v>
      </c>
      <c r="CF487" s="3">
        <f t="array" ref="CF487">INDEX($CI$3:$EP$26,MATCH($BV487,$CH$3:$CH$26,0),MATCH(CF$1&amp;$BU487,$CI$1:$EP$1&amp;$CI$2:$EP$2,0))*VLOOKUP($BT487,$C$17:$M$20,COUNTBLANK($D$15:M$15)+1,FALSE)</f>
        <v>0</v>
      </c>
    </row>
    <row r="488" spans="56:84" x14ac:dyDescent="0.2">
      <c r="BD488" t="s">
        <v>421</v>
      </c>
      <c r="BE488">
        <v>1</v>
      </c>
      <c r="BF488">
        <f t="shared" si="182"/>
        <v>6</v>
      </c>
      <c r="BG488" s="1">
        <f t="shared" si="184"/>
        <v>6</v>
      </c>
      <c r="BH488" s="3">
        <f t="array" ref="BH488">INDEX($D$21:$M$44,MATCH($BD488&amp;$BF488,$C$21:$C$44&amp;$B$21:$B$44,0),MATCH(BH$1,$D$16:$M$16,0))+VLOOKUP($BE488,战斗属性模型!$K$22:$O$24,BH$2,FALSE)*INDEX($BW$3:$CF$578,MATCH($BD488&amp;$BF488&amp;$BG488,$BT$3:$BT$578&amp;$BU$3:$BU$578&amp;$BV$3:$BV$578,0),MATCH(BH$1,$BW$1:$CF$1,0))</f>
        <v>480</v>
      </c>
      <c r="BI488" s="3">
        <f t="array" ref="BI488">INDEX($D$21:$M$44,MATCH($BD488&amp;$BF488,$C$21:$C$44&amp;$B$21:$B$44,0),MATCH(BI$1,$D$16:$M$16,0))+VLOOKUP($BE488,战斗属性模型!$K$22:$O$24,BI$2,FALSE)*INDEX($BW$3:$CF$578,MATCH($BD488&amp;$BF488&amp;$BG488,$BT$3:$BT$578&amp;$BU$3:$BU$578&amp;$BV$3:$BV$578,0),MATCH(BI$1,$BW$1:$CF$1,0))</f>
        <v>0</v>
      </c>
      <c r="BJ488" s="3">
        <f t="array" ref="BJ488">INDEX($D$21:$M$44,MATCH($BD488&amp;$BF488,$C$21:$C$44&amp;$B$21:$B$44,0),MATCH(BJ$1,$D$16:$M$16,0))+VLOOKUP($BE488,战斗属性模型!$K$22:$O$24,BJ$2,FALSE)*INDEX($BW$3:$CF$578,MATCH($BD488&amp;$BF488&amp;$BG488,$BT$3:$BT$578&amp;$BU$3:$BU$578&amp;$BV$3:$BV$578,0),MATCH(BJ$1,$BW$1:$CF$1,0))</f>
        <v>1075.1999999999998</v>
      </c>
      <c r="BK488" s="3">
        <f t="array" ref="BK488">INDEX($D$21:$M$44,MATCH($BD488&amp;$BF488,$C$21:$C$44&amp;$B$21:$B$44,0),MATCH(BK$1,$D$16:$M$16,0))+VLOOKUP($BE488,战斗属性模型!$K$22:$O$24,BK$2,FALSE)*INDEX($BW$3:$CF$578,MATCH($BD488&amp;$BF488&amp;$BG488,$BT$3:$BT$578&amp;$BU$3:$BU$578&amp;$BV$3:$BV$578,0),MATCH(BK$1,$BW$1:$CF$1,0))</f>
        <v>0</v>
      </c>
      <c r="BL488" s="3"/>
      <c r="BM488" s="3"/>
      <c r="BN488" s="3"/>
      <c r="BO488" s="3"/>
      <c r="BP488" s="3"/>
      <c r="BQ488" s="3"/>
      <c r="BT488" t="s">
        <v>422</v>
      </c>
      <c r="BU488">
        <f t="shared" si="181"/>
        <v>3</v>
      </c>
      <c r="BV488" s="1">
        <f t="shared" si="183"/>
        <v>6</v>
      </c>
      <c r="BW488" s="3">
        <f t="array" ref="BW488">INDEX($CI$3:$EP$26,MATCH($BV488,$CH$3:$CH$26,0),MATCH(BW$1&amp;$BU488,$CI$1:$EP$1&amp;$CI$2:$EP$2,0))*VLOOKUP($BT488,$C$17:$M$20,COUNTBLANK($D$15:D$15)+1,FALSE)</f>
        <v>96</v>
      </c>
      <c r="BX488" s="3">
        <f t="array" ref="BX488">INDEX($CI$3:$EP$26,MATCH($BV488,$CH$3:$CH$26,0),MATCH(BX$1&amp;$BU488,$CI$1:$EP$1&amp;$CI$2:$EP$2,0))*VLOOKUP($BT488,$C$17:$M$20,COUNTBLANK($D$15:E$15)+1,FALSE)</f>
        <v>0</v>
      </c>
      <c r="BY488" s="3">
        <f t="array" ref="BY488">INDEX($CI$3:$EP$26,MATCH($BV488,$CH$3:$CH$26,0),MATCH(BY$1&amp;$BU488,$CI$1:$EP$1&amp;$CI$2:$EP$2,0))*VLOOKUP($BT488,$C$17:$M$20,COUNTBLANK($D$15:F$15)+1,FALSE)</f>
        <v>0</v>
      </c>
      <c r="BZ488" s="3">
        <f t="array" ref="BZ488">INDEX($CI$3:$EP$26,MATCH($BV488,$CH$3:$CH$26,0),MATCH(BZ$1&amp;$BU488,$CI$1:$EP$1&amp;$CI$2:$EP$2,0))*VLOOKUP($BT488,$C$17:$M$20,COUNTBLANK($D$15:G$15)+1,FALSE)</f>
        <v>192</v>
      </c>
      <c r="CA488" s="3">
        <f t="array" ref="CA488">INDEX($CI$3:$EP$26,MATCH($BV488,$CH$3:$CH$26,0),MATCH(CA$1&amp;$BU488,$CI$1:$EP$1&amp;$CI$2:$EP$2,0))*VLOOKUP($BT488,$C$17:$M$20,COUNTBLANK($D$15:H$15)+1,FALSE)</f>
        <v>0</v>
      </c>
      <c r="CB488" s="3">
        <f t="array" ref="CB488">INDEX($CI$3:$EP$26,MATCH($BV488,$CH$3:$CH$26,0),MATCH(CB$1&amp;$BU488,$CI$1:$EP$1&amp;$CI$2:$EP$2,0))*VLOOKUP($BT488,$C$17:$M$20,COUNTBLANK($D$15:I$15)+1,FALSE)</f>
        <v>0</v>
      </c>
      <c r="CC488" s="3">
        <f t="array" ref="CC488">INDEX($CI$3:$EP$26,MATCH($BV488,$CH$3:$CH$26,0),MATCH(CC$1&amp;$BU488,$CI$1:$EP$1&amp;$CI$2:$EP$2,0))*VLOOKUP($BT488,$C$17:$M$20,COUNTBLANK($D$15:J$15)+1,FALSE)</f>
        <v>0</v>
      </c>
      <c r="CD488" s="3">
        <f t="array" ref="CD488">INDEX($CI$3:$EP$26,MATCH($BV488,$CH$3:$CH$26,0),MATCH(CD$1&amp;$BU488,$CI$1:$EP$1&amp;$CI$2:$EP$2,0))*VLOOKUP($BT488,$C$17:$M$20,COUNTBLANK($D$15:K$15)+1,FALSE)</f>
        <v>0</v>
      </c>
      <c r="CE488" s="3">
        <f t="array" ref="CE488">INDEX($CI$3:$EP$26,MATCH($BV488,$CH$3:$CH$26,0),MATCH(CE$1&amp;$BU488,$CI$1:$EP$1&amp;$CI$2:$EP$2,0))*VLOOKUP($BT488,$C$17:$M$20,COUNTBLANK($D$15:L$15)+1,FALSE)</f>
        <v>0.01</v>
      </c>
      <c r="CF488" s="3">
        <f t="array" ref="CF488">INDEX($CI$3:$EP$26,MATCH($BV488,$CH$3:$CH$26,0),MATCH(CF$1&amp;$BU488,$CI$1:$EP$1&amp;$CI$2:$EP$2,0))*VLOOKUP($BT488,$C$17:$M$20,COUNTBLANK($D$15:M$15)+1,FALSE)</f>
        <v>0</v>
      </c>
    </row>
    <row r="489" spans="56:84" x14ac:dyDescent="0.2">
      <c r="BD489" t="s">
        <v>421</v>
      </c>
      <c r="BE489">
        <v>1</v>
      </c>
      <c r="BF489">
        <f t="shared" si="182"/>
        <v>6</v>
      </c>
      <c r="BG489" s="1">
        <f t="shared" si="184"/>
        <v>7</v>
      </c>
      <c r="BH489" s="3">
        <f t="array" ref="BH489">INDEX($D$21:$M$44,MATCH($BD489&amp;$BF489,$C$21:$C$44&amp;$B$21:$B$44,0),MATCH(BH$1,$D$16:$M$16,0))+VLOOKUP($BE489,战斗属性模型!$K$22:$O$24,BH$2,FALSE)*INDEX($BW$3:$CF$578,MATCH($BD489&amp;$BF489&amp;$BG489,$BT$3:$BT$578&amp;$BU$3:$BU$578&amp;$BV$3:$BV$578,0),MATCH(BH$1,$BW$1:$CF$1,0))</f>
        <v>528</v>
      </c>
      <c r="BI489" s="3">
        <f t="array" ref="BI489">INDEX($D$21:$M$44,MATCH($BD489&amp;$BF489,$C$21:$C$44&amp;$B$21:$B$44,0),MATCH(BI$1,$D$16:$M$16,0))+VLOOKUP($BE489,战斗属性模型!$K$22:$O$24,BI$2,FALSE)*INDEX($BW$3:$CF$578,MATCH($BD489&amp;$BF489&amp;$BG489,$BT$3:$BT$578&amp;$BU$3:$BU$578&amp;$BV$3:$BV$578,0),MATCH(BI$1,$BW$1:$CF$1,0))</f>
        <v>0</v>
      </c>
      <c r="BJ489" s="3">
        <f t="array" ref="BJ489">INDEX($D$21:$M$44,MATCH($BD489&amp;$BF489,$C$21:$C$44&amp;$B$21:$B$44,0),MATCH(BJ$1,$D$16:$M$16,0))+VLOOKUP($BE489,战斗属性模型!$K$22:$O$24,BJ$2,FALSE)*INDEX($BW$3:$CF$578,MATCH($BD489&amp;$BF489&amp;$BG489,$BT$3:$BT$578&amp;$BU$3:$BU$578&amp;$BV$3:$BV$578,0),MATCH(BJ$1,$BW$1:$CF$1,0))</f>
        <v>1190.4000000000001</v>
      </c>
      <c r="BK489" s="3">
        <f t="array" ref="BK489">INDEX($D$21:$M$44,MATCH($BD489&amp;$BF489,$C$21:$C$44&amp;$B$21:$B$44,0),MATCH(BK$1,$D$16:$M$16,0))+VLOOKUP($BE489,战斗属性模型!$K$22:$O$24,BK$2,FALSE)*INDEX($BW$3:$CF$578,MATCH($BD489&amp;$BF489&amp;$BG489,$BT$3:$BT$578&amp;$BU$3:$BU$578&amp;$BV$3:$BV$578,0),MATCH(BK$1,$BW$1:$CF$1,0))</f>
        <v>0</v>
      </c>
      <c r="BL489" s="3"/>
      <c r="BM489" s="3"/>
      <c r="BN489" s="3"/>
      <c r="BO489" s="3"/>
      <c r="BP489" s="3"/>
      <c r="BQ489" s="3"/>
      <c r="BT489" t="s">
        <v>422</v>
      </c>
      <c r="BU489">
        <f t="shared" si="181"/>
        <v>3</v>
      </c>
      <c r="BV489" s="1">
        <f t="shared" si="183"/>
        <v>7</v>
      </c>
      <c r="BW489" s="3">
        <f t="array" ref="BW489">INDEX($CI$3:$EP$26,MATCH($BV489,$CH$3:$CH$26,0),MATCH(BW$1&amp;$BU489,$CI$1:$EP$1&amp;$CI$2:$EP$2,0))*VLOOKUP($BT489,$C$17:$M$20,COUNTBLANK($D$15:D$15)+1,FALSE)</f>
        <v>112</v>
      </c>
      <c r="BX489" s="3">
        <f t="array" ref="BX489">INDEX($CI$3:$EP$26,MATCH($BV489,$CH$3:$CH$26,0),MATCH(BX$1&amp;$BU489,$CI$1:$EP$1&amp;$CI$2:$EP$2,0))*VLOOKUP($BT489,$C$17:$M$20,COUNTBLANK($D$15:E$15)+1,FALSE)</f>
        <v>0</v>
      </c>
      <c r="BY489" s="3">
        <f t="array" ref="BY489">INDEX($CI$3:$EP$26,MATCH($BV489,$CH$3:$CH$26,0),MATCH(BY$1&amp;$BU489,$CI$1:$EP$1&amp;$CI$2:$EP$2,0))*VLOOKUP($BT489,$C$17:$M$20,COUNTBLANK($D$15:F$15)+1,FALSE)</f>
        <v>0</v>
      </c>
      <c r="BZ489" s="3">
        <f t="array" ref="BZ489">INDEX($CI$3:$EP$26,MATCH($BV489,$CH$3:$CH$26,0),MATCH(BZ$1&amp;$BU489,$CI$1:$EP$1&amp;$CI$2:$EP$2,0))*VLOOKUP($BT489,$C$17:$M$20,COUNTBLANK($D$15:G$15)+1,FALSE)</f>
        <v>224</v>
      </c>
      <c r="CA489" s="3">
        <f t="array" ref="CA489">INDEX($CI$3:$EP$26,MATCH($BV489,$CH$3:$CH$26,0),MATCH(CA$1&amp;$BU489,$CI$1:$EP$1&amp;$CI$2:$EP$2,0))*VLOOKUP($BT489,$C$17:$M$20,COUNTBLANK($D$15:H$15)+1,FALSE)</f>
        <v>0</v>
      </c>
      <c r="CB489" s="3">
        <f t="array" ref="CB489">INDEX($CI$3:$EP$26,MATCH($BV489,$CH$3:$CH$26,0),MATCH(CB$1&amp;$BU489,$CI$1:$EP$1&amp;$CI$2:$EP$2,0))*VLOOKUP($BT489,$C$17:$M$20,COUNTBLANK($D$15:I$15)+1,FALSE)</f>
        <v>0</v>
      </c>
      <c r="CC489" s="3">
        <f t="array" ref="CC489">INDEX($CI$3:$EP$26,MATCH($BV489,$CH$3:$CH$26,0),MATCH(CC$1&amp;$BU489,$CI$1:$EP$1&amp;$CI$2:$EP$2,0))*VLOOKUP($BT489,$C$17:$M$20,COUNTBLANK($D$15:J$15)+1,FALSE)</f>
        <v>0</v>
      </c>
      <c r="CD489" s="3">
        <f t="array" ref="CD489">INDEX($CI$3:$EP$26,MATCH($BV489,$CH$3:$CH$26,0),MATCH(CD$1&amp;$BU489,$CI$1:$EP$1&amp;$CI$2:$EP$2,0))*VLOOKUP($BT489,$C$17:$M$20,COUNTBLANK($D$15:K$15)+1,FALSE)</f>
        <v>0</v>
      </c>
      <c r="CE489" s="3">
        <f t="array" ref="CE489">INDEX($CI$3:$EP$26,MATCH($BV489,$CH$3:$CH$26,0),MATCH(CE$1&amp;$BU489,$CI$1:$EP$1&amp;$CI$2:$EP$2,0))*VLOOKUP($BT489,$C$17:$M$20,COUNTBLANK($D$15:L$15)+1,FALSE)</f>
        <v>0.01</v>
      </c>
      <c r="CF489" s="3">
        <f t="array" ref="CF489">INDEX($CI$3:$EP$26,MATCH($BV489,$CH$3:$CH$26,0),MATCH(CF$1&amp;$BU489,$CI$1:$EP$1&amp;$CI$2:$EP$2,0))*VLOOKUP($BT489,$C$17:$M$20,COUNTBLANK($D$15:M$15)+1,FALSE)</f>
        <v>0</v>
      </c>
    </row>
    <row r="490" spans="56:84" x14ac:dyDescent="0.2">
      <c r="BD490" t="s">
        <v>421</v>
      </c>
      <c r="BE490">
        <v>1</v>
      </c>
      <c r="BF490">
        <f t="shared" si="182"/>
        <v>6</v>
      </c>
      <c r="BG490" s="1">
        <f t="shared" si="184"/>
        <v>8</v>
      </c>
      <c r="BH490" s="3">
        <f t="array" ref="BH490">INDEX($D$21:$M$44,MATCH($BD490&amp;$BF490,$C$21:$C$44&amp;$B$21:$B$44,0),MATCH(BH$1,$D$16:$M$16,0))+VLOOKUP($BE490,战斗属性模型!$K$22:$O$24,BH$2,FALSE)*INDEX($BW$3:$CF$578,MATCH($BD490&amp;$BF490&amp;$BG490,$BT$3:$BT$578&amp;$BU$3:$BU$578&amp;$BV$3:$BV$578,0),MATCH(BH$1,$BW$1:$CF$1,0))</f>
        <v>576</v>
      </c>
      <c r="BI490" s="3">
        <f t="array" ref="BI490">INDEX($D$21:$M$44,MATCH($BD490&amp;$BF490,$C$21:$C$44&amp;$B$21:$B$44,0),MATCH(BI$1,$D$16:$M$16,0))+VLOOKUP($BE490,战斗属性模型!$K$22:$O$24,BI$2,FALSE)*INDEX($BW$3:$CF$578,MATCH($BD490&amp;$BF490&amp;$BG490,$BT$3:$BT$578&amp;$BU$3:$BU$578&amp;$BV$3:$BV$578,0),MATCH(BI$1,$BW$1:$CF$1,0))</f>
        <v>0</v>
      </c>
      <c r="BJ490" s="3">
        <f t="array" ref="BJ490">INDEX($D$21:$M$44,MATCH($BD490&amp;$BF490,$C$21:$C$44&amp;$B$21:$B$44,0),MATCH(BJ$1,$D$16:$M$16,0))+VLOOKUP($BE490,战斗属性模型!$K$22:$O$24,BJ$2,FALSE)*INDEX($BW$3:$CF$578,MATCH($BD490&amp;$BF490&amp;$BG490,$BT$3:$BT$578&amp;$BU$3:$BU$578&amp;$BV$3:$BV$578,0),MATCH(BJ$1,$BW$1:$CF$1,0))</f>
        <v>1305.5999999999999</v>
      </c>
      <c r="BK490" s="3">
        <f t="array" ref="BK490">INDEX($D$21:$M$44,MATCH($BD490&amp;$BF490,$C$21:$C$44&amp;$B$21:$B$44,0),MATCH(BK$1,$D$16:$M$16,0))+VLOOKUP($BE490,战斗属性模型!$K$22:$O$24,BK$2,FALSE)*INDEX($BW$3:$CF$578,MATCH($BD490&amp;$BF490&amp;$BG490,$BT$3:$BT$578&amp;$BU$3:$BU$578&amp;$BV$3:$BV$578,0),MATCH(BK$1,$BW$1:$CF$1,0))</f>
        <v>0</v>
      </c>
      <c r="BL490" s="3"/>
      <c r="BM490" s="3"/>
      <c r="BN490" s="3"/>
      <c r="BO490" s="3"/>
      <c r="BP490" s="3"/>
      <c r="BQ490" s="3"/>
      <c r="BT490" t="s">
        <v>422</v>
      </c>
      <c r="BU490">
        <f t="shared" si="181"/>
        <v>3</v>
      </c>
      <c r="BV490" s="1">
        <f t="shared" si="183"/>
        <v>8</v>
      </c>
      <c r="BW490" s="3">
        <f t="array" ref="BW490">INDEX($CI$3:$EP$26,MATCH($BV490,$CH$3:$CH$26,0),MATCH(BW$1&amp;$BU490,$CI$1:$EP$1&amp;$CI$2:$EP$2,0))*VLOOKUP($BT490,$C$17:$M$20,COUNTBLANK($D$15:D$15)+1,FALSE)</f>
        <v>128</v>
      </c>
      <c r="BX490" s="3">
        <f t="array" ref="BX490">INDEX($CI$3:$EP$26,MATCH($BV490,$CH$3:$CH$26,0),MATCH(BX$1&amp;$BU490,$CI$1:$EP$1&amp;$CI$2:$EP$2,0))*VLOOKUP($BT490,$C$17:$M$20,COUNTBLANK($D$15:E$15)+1,FALSE)</f>
        <v>0</v>
      </c>
      <c r="BY490" s="3">
        <f t="array" ref="BY490">INDEX($CI$3:$EP$26,MATCH($BV490,$CH$3:$CH$26,0),MATCH(BY$1&amp;$BU490,$CI$1:$EP$1&amp;$CI$2:$EP$2,0))*VLOOKUP($BT490,$C$17:$M$20,COUNTBLANK($D$15:F$15)+1,FALSE)</f>
        <v>0</v>
      </c>
      <c r="BZ490" s="3">
        <f t="array" ref="BZ490">INDEX($CI$3:$EP$26,MATCH($BV490,$CH$3:$CH$26,0),MATCH(BZ$1&amp;$BU490,$CI$1:$EP$1&amp;$CI$2:$EP$2,0))*VLOOKUP($BT490,$C$17:$M$20,COUNTBLANK($D$15:G$15)+1,FALSE)</f>
        <v>256</v>
      </c>
      <c r="CA490" s="3">
        <f t="array" ref="CA490">INDEX($CI$3:$EP$26,MATCH($BV490,$CH$3:$CH$26,0),MATCH(CA$1&amp;$BU490,$CI$1:$EP$1&amp;$CI$2:$EP$2,0))*VLOOKUP($BT490,$C$17:$M$20,COUNTBLANK($D$15:H$15)+1,FALSE)</f>
        <v>0</v>
      </c>
      <c r="CB490" s="3">
        <f t="array" ref="CB490">INDEX($CI$3:$EP$26,MATCH($BV490,$CH$3:$CH$26,0),MATCH(CB$1&amp;$BU490,$CI$1:$EP$1&amp;$CI$2:$EP$2,0))*VLOOKUP($BT490,$C$17:$M$20,COUNTBLANK($D$15:I$15)+1,FALSE)</f>
        <v>0</v>
      </c>
      <c r="CC490" s="3">
        <f t="array" ref="CC490">INDEX($CI$3:$EP$26,MATCH($BV490,$CH$3:$CH$26,0),MATCH(CC$1&amp;$BU490,$CI$1:$EP$1&amp;$CI$2:$EP$2,0))*VLOOKUP($BT490,$C$17:$M$20,COUNTBLANK($D$15:J$15)+1,FALSE)</f>
        <v>0</v>
      </c>
      <c r="CD490" s="3">
        <f t="array" ref="CD490">INDEX($CI$3:$EP$26,MATCH($BV490,$CH$3:$CH$26,0),MATCH(CD$1&amp;$BU490,$CI$1:$EP$1&amp;$CI$2:$EP$2,0))*VLOOKUP($BT490,$C$17:$M$20,COUNTBLANK($D$15:K$15)+1,FALSE)</f>
        <v>0</v>
      </c>
      <c r="CE490" s="3">
        <f t="array" ref="CE490">INDEX($CI$3:$EP$26,MATCH($BV490,$CH$3:$CH$26,0),MATCH(CE$1&amp;$BU490,$CI$1:$EP$1&amp;$CI$2:$EP$2,0))*VLOOKUP($BT490,$C$17:$M$20,COUNTBLANK($D$15:L$15)+1,FALSE)</f>
        <v>0.01</v>
      </c>
      <c r="CF490" s="3">
        <f t="array" ref="CF490">INDEX($CI$3:$EP$26,MATCH($BV490,$CH$3:$CH$26,0),MATCH(CF$1&amp;$BU490,$CI$1:$EP$1&amp;$CI$2:$EP$2,0))*VLOOKUP($BT490,$C$17:$M$20,COUNTBLANK($D$15:M$15)+1,FALSE)</f>
        <v>0.02</v>
      </c>
    </row>
    <row r="491" spans="56:84" x14ac:dyDescent="0.2">
      <c r="BD491" t="s">
        <v>421</v>
      </c>
      <c r="BE491">
        <v>1</v>
      </c>
      <c r="BF491">
        <f t="shared" si="182"/>
        <v>6</v>
      </c>
      <c r="BG491" s="1">
        <f t="shared" si="184"/>
        <v>9</v>
      </c>
      <c r="BH491" s="3">
        <f t="array" ref="BH491">INDEX($D$21:$M$44,MATCH($BD491&amp;$BF491,$C$21:$C$44&amp;$B$21:$B$44,0),MATCH(BH$1,$D$16:$M$16,0))+VLOOKUP($BE491,战斗属性模型!$K$22:$O$24,BH$2,FALSE)*INDEX($BW$3:$CF$578,MATCH($BD491&amp;$BF491&amp;$BG491,$BT$3:$BT$578&amp;$BU$3:$BU$578&amp;$BV$3:$BV$578,0),MATCH(BH$1,$BW$1:$CF$1,0))</f>
        <v>624</v>
      </c>
      <c r="BI491" s="3">
        <f t="array" ref="BI491">INDEX($D$21:$M$44,MATCH($BD491&amp;$BF491,$C$21:$C$44&amp;$B$21:$B$44,0),MATCH(BI$1,$D$16:$M$16,0))+VLOOKUP($BE491,战斗属性模型!$K$22:$O$24,BI$2,FALSE)*INDEX($BW$3:$CF$578,MATCH($BD491&amp;$BF491&amp;$BG491,$BT$3:$BT$578&amp;$BU$3:$BU$578&amp;$BV$3:$BV$578,0),MATCH(BI$1,$BW$1:$CF$1,0))</f>
        <v>0</v>
      </c>
      <c r="BJ491" s="3">
        <f t="array" ref="BJ491">INDEX($D$21:$M$44,MATCH($BD491&amp;$BF491,$C$21:$C$44&amp;$B$21:$B$44,0),MATCH(BJ$1,$D$16:$M$16,0))+VLOOKUP($BE491,战斗属性模型!$K$22:$O$24,BJ$2,FALSE)*INDEX($BW$3:$CF$578,MATCH($BD491&amp;$BF491&amp;$BG491,$BT$3:$BT$578&amp;$BU$3:$BU$578&amp;$BV$3:$BV$578,0),MATCH(BJ$1,$BW$1:$CF$1,0))</f>
        <v>1420.8</v>
      </c>
      <c r="BK491" s="3">
        <f t="array" ref="BK491">INDEX($D$21:$M$44,MATCH($BD491&amp;$BF491,$C$21:$C$44&amp;$B$21:$B$44,0),MATCH(BK$1,$D$16:$M$16,0))+VLOOKUP($BE491,战斗属性模型!$K$22:$O$24,BK$2,FALSE)*INDEX($BW$3:$CF$578,MATCH($BD491&amp;$BF491&amp;$BG491,$BT$3:$BT$578&amp;$BU$3:$BU$578&amp;$BV$3:$BV$578,0),MATCH(BK$1,$BW$1:$CF$1,0))</f>
        <v>0</v>
      </c>
      <c r="BL491" s="3"/>
      <c r="BM491" s="3"/>
      <c r="BN491" s="3"/>
      <c r="BO491" s="3"/>
      <c r="BP491" s="3"/>
      <c r="BQ491" s="3"/>
      <c r="BT491" t="s">
        <v>422</v>
      </c>
      <c r="BU491">
        <f t="shared" si="181"/>
        <v>3</v>
      </c>
      <c r="BV491" s="1">
        <f t="shared" si="183"/>
        <v>9</v>
      </c>
      <c r="BW491" s="3">
        <f t="array" ref="BW491">INDEX($CI$3:$EP$26,MATCH($BV491,$CH$3:$CH$26,0),MATCH(BW$1&amp;$BU491,$CI$1:$EP$1&amp;$CI$2:$EP$2,0))*VLOOKUP($BT491,$C$17:$M$20,COUNTBLANK($D$15:D$15)+1,FALSE)</f>
        <v>144</v>
      </c>
      <c r="BX491" s="3">
        <f t="array" ref="BX491">INDEX($CI$3:$EP$26,MATCH($BV491,$CH$3:$CH$26,0),MATCH(BX$1&amp;$BU491,$CI$1:$EP$1&amp;$CI$2:$EP$2,0))*VLOOKUP($BT491,$C$17:$M$20,COUNTBLANK($D$15:E$15)+1,FALSE)</f>
        <v>0</v>
      </c>
      <c r="BY491" s="3">
        <f t="array" ref="BY491">INDEX($CI$3:$EP$26,MATCH($BV491,$CH$3:$CH$26,0),MATCH(BY$1&amp;$BU491,$CI$1:$EP$1&amp;$CI$2:$EP$2,0))*VLOOKUP($BT491,$C$17:$M$20,COUNTBLANK($D$15:F$15)+1,FALSE)</f>
        <v>0</v>
      </c>
      <c r="BZ491" s="3">
        <f t="array" ref="BZ491">INDEX($CI$3:$EP$26,MATCH($BV491,$CH$3:$CH$26,0),MATCH(BZ$1&amp;$BU491,$CI$1:$EP$1&amp;$CI$2:$EP$2,0))*VLOOKUP($BT491,$C$17:$M$20,COUNTBLANK($D$15:G$15)+1,FALSE)</f>
        <v>288</v>
      </c>
      <c r="CA491" s="3">
        <f t="array" ref="CA491">INDEX($CI$3:$EP$26,MATCH($BV491,$CH$3:$CH$26,0),MATCH(CA$1&amp;$BU491,$CI$1:$EP$1&amp;$CI$2:$EP$2,0))*VLOOKUP($BT491,$C$17:$M$20,COUNTBLANK($D$15:H$15)+1,FALSE)</f>
        <v>0</v>
      </c>
      <c r="CB491" s="3">
        <f t="array" ref="CB491">INDEX($CI$3:$EP$26,MATCH($BV491,$CH$3:$CH$26,0),MATCH(CB$1&amp;$BU491,$CI$1:$EP$1&amp;$CI$2:$EP$2,0))*VLOOKUP($BT491,$C$17:$M$20,COUNTBLANK($D$15:I$15)+1,FALSE)</f>
        <v>0</v>
      </c>
      <c r="CC491" s="3">
        <f t="array" ref="CC491">INDEX($CI$3:$EP$26,MATCH($BV491,$CH$3:$CH$26,0),MATCH(CC$1&amp;$BU491,$CI$1:$EP$1&amp;$CI$2:$EP$2,0))*VLOOKUP($BT491,$C$17:$M$20,COUNTBLANK($D$15:J$15)+1,FALSE)</f>
        <v>0</v>
      </c>
      <c r="CD491" s="3">
        <f t="array" ref="CD491">INDEX($CI$3:$EP$26,MATCH($BV491,$CH$3:$CH$26,0),MATCH(CD$1&amp;$BU491,$CI$1:$EP$1&amp;$CI$2:$EP$2,0))*VLOOKUP($BT491,$C$17:$M$20,COUNTBLANK($D$15:K$15)+1,FALSE)</f>
        <v>0</v>
      </c>
      <c r="CE491" s="3">
        <f t="array" ref="CE491">INDEX($CI$3:$EP$26,MATCH($BV491,$CH$3:$CH$26,0),MATCH(CE$1&amp;$BU491,$CI$1:$EP$1&amp;$CI$2:$EP$2,0))*VLOOKUP($BT491,$C$17:$M$20,COUNTBLANK($D$15:L$15)+1,FALSE)</f>
        <v>0.01</v>
      </c>
      <c r="CF491" s="3">
        <f t="array" ref="CF491">INDEX($CI$3:$EP$26,MATCH($BV491,$CH$3:$CH$26,0),MATCH(CF$1&amp;$BU491,$CI$1:$EP$1&amp;$CI$2:$EP$2,0))*VLOOKUP($BT491,$C$17:$M$20,COUNTBLANK($D$15:M$15)+1,FALSE)</f>
        <v>0.02</v>
      </c>
    </row>
    <row r="492" spans="56:84" x14ac:dyDescent="0.2">
      <c r="BD492" t="s">
        <v>421</v>
      </c>
      <c r="BE492">
        <v>1</v>
      </c>
      <c r="BF492">
        <f t="shared" si="182"/>
        <v>6</v>
      </c>
      <c r="BG492" s="1">
        <f t="shared" si="184"/>
        <v>10</v>
      </c>
      <c r="BH492" s="3">
        <f t="array" ref="BH492">INDEX($D$21:$M$44,MATCH($BD492&amp;$BF492,$C$21:$C$44&amp;$B$21:$B$44,0),MATCH(BH$1,$D$16:$M$16,0))+VLOOKUP($BE492,战斗属性模型!$K$22:$O$24,BH$2,FALSE)*INDEX($BW$3:$CF$578,MATCH($BD492&amp;$BF492&amp;$BG492,$BT$3:$BT$578&amp;$BU$3:$BU$578&amp;$BV$3:$BV$578,0),MATCH(BH$1,$BW$1:$CF$1,0))</f>
        <v>672</v>
      </c>
      <c r="BI492" s="3">
        <f t="array" ref="BI492">INDEX($D$21:$M$44,MATCH($BD492&amp;$BF492,$C$21:$C$44&amp;$B$21:$B$44,0),MATCH(BI$1,$D$16:$M$16,0))+VLOOKUP($BE492,战斗属性模型!$K$22:$O$24,BI$2,FALSE)*INDEX($BW$3:$CF$578,MATCH($BD492&amp;$BF492&amp;$BG492,$BT$3:$BT$578&amp;$BU$3:$BU$578&amp;$BV$3:$BV$578,0),MATCH(BI$1,$BW$1:$CF$1,0))</f>
        <v>0</v>
      </c>
      <c r="BJ492" s="3">
        <f t="array" ref="BJ492">INDEX($D$21:$M$44,MATCH($BD492&amp;$BF492,$C$21:$C$44&amp;$B$21:$B$44,0),MATCH(BJ$1,$D$16:$M$16,0))+VLOOKUP($BE492,战斗属性模型!$K$22:$O$24,BJ$2,FALSE)*INDEX($BW$3:$CF$578,MATCH($BD492&amp;$BF492&amp;$BG492,$BT$3:$BT$578&amp;$BU$3:$BU$578&amp;$BV$3:$BV$578,0),MATCH(BJ$1,$BW$1:$CF$1,0))</f>
        <v>1536</v>
      </c>
      <c r="BK492" s="3">
        <f t="array" ref="BK492">INDEX($D$21:$M$44,MATCH($BD492&amp;$BF492,$C$21:$C$44&amp;$B$21:$B$44,0),MATCH(BK$1,$D$16:$M$16,0))+VLOOKUP($BE492,战斗属性模型!$K$22:$O$24,BK$2,FALSE)*INDEX($BW$3:$CF$578,MATCH($BD492&amp;$BF492&amp;$BG492,$BT$3:$BT$578&amp;$BU$3:$BU$578&amp;$BV$3:$BV$578,0),MATCH(BK$1,$BW$1:$CF$1,0))</f>
        <v>0</v>
      </c>
      <c r="BL492" s="3"/>
      <c r="BM492" s="3"/>
      <c r="BN492" s="3"/>
      <c r="BO492" s="3"/>
      <c r="BP492" s="3"/>
      <c r="BQ492" s="3"/>
      <c r="BT492" t="s">
        <v>422</v>
      </c>
      <c r="BU492">
        <f t="shared" si="181"/>
        <v>3</v>
      </c>
      <c r="BV492" s="1">
        <f t="shared" si="183"/>
        <v>10</v>
      </c>
      <c r="BW492" s="3">
        <f t="array" ref="BW492">INDEX($CI$3:$EP$26,MATCH($BV492,$CH$3:$CH$26,0),MATCH(BW$1&amp;$BU492,$CI$1:$EP$1&amp;$CI$2:$EP$2,0))*VLOOKUP($BT492,$C$17:$M$20,COUNTBLANK($D$15:D$15)+1,FALSE)</f>
        <v>160</v>
      </c>
      <c r="BX492" s="3">
        <f t="array" ref="BX492">INDEX($CI$3:$EP$26,MATCH($BV492,$CH$3:$CH$26,0),MATCH(BX$1&amp;$BU492,$CI$1:$EP$1&amp;$CI$2:$EP$2,0))*VLOOKUP($BT492,$C$17:$M$20,COUNTBLANK($D$15:E$15)+1,FALSE)</f>
        <v>0</v>
      </c>
      <c r="BY492" s="3">
        <f t="array" ref="BY492">INDEX($CI$3:$EP$26,MATCH($BV492,$CH$3:$CH$26,0),MATCH(BY$1&amp;$BU492,$CI$1:$EP$1&amp;$CI$2:$EP$2,0))*VLOOKUP($BT492,$C$17:$M$20,COUNTBLANK($D$15:F$15)+1,FALSE)</f>
        <v>0</v>
      </c>
      <c r="BZ492" s="3">
        <f t="array" ref="BZ492">INDEX($CI$3:$EP$26,MATCH($BV492,$CH$3:$CH$26,0),MATCH(BZ$1&amp;$BU492,$CI$1:$EP$1&amp;$CI$2:$EP$2,0))*VLOOKUP($BT492,$C$17:$M$20,COUNTBLANK($D$15:G$15)+1,FALSE)</f>
        <v>320</v>
      </c>
      <c r="CA492" s="3">
        <f t="array" ref="CA492">INDEX($CI$3:$EP$26,MATCH($BV492,$CH$3:$CH$26,0),MATCH(CA$1&amp;$BU492,$CI$1:$EP$1&amp;$CI$2:$EP$2,0))*VLOOKUP($BT492,$C$17:$M$20,COUNTBLANK($D$15:H$15)+1,FALSE)</f>
        <v>0</v>
      </c>
      <c r="CB492" s="3">
        <f t="array" ref="CB492">INDEX($CI$3:$EP$26,MATCH($BV492,$CH$3:$CH$26,0),MATCH(CB$1&amp;$BU492,$CI$1:$EP$1&amp;$CI$2:$EP$2,0))*VLOOKUP($BT492,$C$17:$M$20,COUNTBLANK($D$15:I$15)+1,FALSE)</f>
        <v>0</v>
      </c>
      <c r="CC492" s="3">
        <f t="array" ref="CC492">INDEX($CI$3:$EP$26,MATCH($BV492,$CH$3:$CH$26,0),MATCH(CC$1&amp;$BU492,$CI$1:$EP$1&amp;$CI$2:$EP$2,0))*VLOOKUP($BT492,$C$17:$M$20,COUNTBLANK($D$15:J$15)+1,FALSE)</f>
        <v>0</v>
      </c>
      <c r="CD492" s="3">
        <f t="array" ref="CD492">INDEX($CI$3:$EP$26,MATCH($BV492,$CH$3:$CH$26,0),MATCH(CD$1&amp;$BU492,$CI$1:$EP$1&amp;$CI$2:$EP$2,0))*VLOOKUP($BT492,$C$17:$M$20,COUNTBLANK($D$15:K$15)+1,FALSE)</f>
        <v>0</v>
      </c>
      <c r="CE492" s="3">
        <f t="array" ref="CE492">INDEX($CI$3:$EP$26,MATCH($BV492,$CH$3:$CH$26,0),MATCH(CE$1&amp;$BU492,$CI$1:$EP$1&amp;$CI$2:$EP$2,0))*VLOOKUP($BT492,$C$17:$M$20,COUNTBLANK($D$15:L$15)+1,FALSE)</f>
        <v>0.01</v>
      </c>
      <c r="CF492" s="3">
        <f t="array" ref="CF492">INDEX($CI$3:$EP$26,MATCH($BV492,$CH$3:$CH$26,0),MATCH(CF$1&amp;$BU492,$CI$1:$EP$1&amp;$CI$2:$EP$2,0))*VLOOKUP($BT492,$C$17:$M$20,COUNTBLANK($D$15:M$15)+1,FALSE)</f>
        <v>0.02</v>
      </c>
    </row>
    <row r="493" spans="56:84" x14ac:dyDescent="0.2">
      <c r="BD493" t="s">
        <v>421</v>
      </c>
      <c r="BE493">
        <v>1</v>
      </c>
      <c r="BF493">
        <f t="shared" si="182"/>
        <v>6</v>
      </c>
      <c r="BG493" s="1">
        <f t="shared" si="184"/>
        <v>11</v>
      </c>
      <c r="BH493" s="3">
        <f t="array" ref="BH493">INDEX($D$21:$M$44,MATCH($BD493&amp;$BF493,$C$21:$C$44&amp;$B$21:$B$44,0),MATCH(BH$1,$D$16:$M$16,0))+VLOOKUP($BE493,战斗属性模型!$K$22:$O$24,BH$2,FALSE)*INDEX($BW$3:$CF$578,MATCH($BD493&amp;$BF493&amp;$BG493,$BT$3:$BT$578&amp;$BU$3:$BU$578&amp;$BV$3:$BV$578,0),MATCH(BH$1,$BW$1:$CF$1,0))</f>
        <v>720</v>
      </c>
      <c r="BI493" s="3">
        <f t="array" ref="BI493">INDEX($D$21:$M$44,MATCH($BD493&amp;$BF493,$C$21:$C$44&amp;$B$21:$B$44,0),MATCH(BI$1,$D$16:$M$16,0))+VLOOKUP($BE493,战斗属性模型!$K$22:$O$24,BI$2,FALSE)*INDEX($BW$3:$CF$578,MATCH($BD493&amp;$BF493&amp;$BG493,$BT$3:$BT$578&amp;$BU$3:$BU$578&amp;$BV$3:$BV$578,0),MATCH(BI$1,$BW$1:$CF$1,0))</f>
        <v>0</v>
      </c>
      <c r="BJ493" s="3">
        <f t="array" ref="BJ493">INDEX($D$21:$M$44,MATCH($BD493&amp;$BF493,$C$21:$C$44&amp;$B$21:$B$44,0),MATCH(BJ$1,$D$16:$M$16,0))+VLOOKUP($BE493,战斗属性模型!$K$22:$O$24,BJ$2,FALSE)*INDEX($BW$3:$CF$578,MATCH($BD493&amp;$BF493&amp;$BG493,$BT$3:$BT$578&amp;$BU$3:$BU$578&amp;$BV$3:$BV$578,0),MATCH(BJ$1,$BW$1:$CF$1,0))</f>
        <v>1651.2</v>
      </c>
      <c r="BK493" s="3">
        <f t="array" ref="BK493">INDEX($D$21:$M$44,MATCH($BD493&amp;$BF493,$C$21:$C$44&amp;$B$21:$B$44,0),MATCH(BK$1,$D$16:$M$16,0))+VLOOKUP($BE493,战斗属性模型!$K$22:$O$24,BK$2,FALSE)*INDEX($BW$3:$CF$578,MATCH($BD493&amp;$BF493&amp;$BG493,$BT$3:$BT$578&amp;$BU$3:$BU$578&amp;$BV$3:$BV$578,0),MATCH(BK$1,$BW$1:$CF$1,0))</f>
        <v>0</v>
      </c>
      <c r="BL493" s="3"/>
      <c r="BM493" s="3"/>
      <c r="BN493" s="3"/>
      <c r="BO493" s="3"/>
      <c r="BP493" s="3"/>
      <c r="BQ493" s="3"/>
      <c r="BT493" t="s">
        <v>422</v>
      </c>
      <c r="BU493">
        <f t="shared" si="181"/>
        <v>3</v>
      </c>
      <c r="BV493" s="1">
        <f t="shared" si="183"/>
        <v>11</v>
      </c>
      <c r="BW493" s="3">
        <f t="array" ref="BW493">INDEX($CI$3:$EP$26,MATCH($BV493,$CH$3:$CH$26,0),MATCH(BW$1&amp;$BU493,$CI$1:$EP$1&amp;$CI$2:$EP$2,0))*VLOOKUP($BT493,$C$17:$M$20,COUNTBLANK($D$15:D$15)+1,FALSE)</f>
        <v>176</v>
      </c>
      <c r="BX493" s="3">
        <f t="array" ref="BX493">INDEX($CI$3:$EP$26,MATCH($BV493,$CH$3:$CH$26,0),MATCH(BX$1&amp;$BU493,$CI$1:$EP$1&amp;$CI$2:$EP$2,0))*VLOOKUP($BT493,$C$17:$M$20,COUNTBLANK($D$15:E$15)+1,FALSE)</f>
        <v>0</v>
      </c>
      <c r="BY493" s="3">
        <f t="array" ref="BY493">INDEX($CI$3:$EP$26,MATCH($BV493,$CH$3:$CH$26,0),MATCH(BY$1&amp;$BU493,$CI$1:$EP$1&amp;$CI$2:$EP$2,0))*VLOOKUP($BT493,$C$17:$M$20,COUNTBLANK($D$15:F$15)+1,FALSE)</f>
        <v>0</v>
      </c>
      <c r="BZ493" s="3">
        <f t="array" ref="BZ493">INDEX($CI$3:$EP$26,MATCH($BV493,$CH$3:$CH$26,0),MATCH(BZ$1&amp;$BU493,$CI$1:$EP$1&amp;$CI$2:$EP$2,0))*VLOOKUP($BT493,$C$17:$M$20,COUNTBLANK($D$15:G$15)+1,FALSE)</f>
        <v>352</v>
      </c>
      <c r="CA493" s="3">
        <f t="array" ref="CA493">INDEX($CI$3:$EP$26,MATCH($BV493,$CH$3:$CH$26,0),MATCH(CA$1&amp;$BU493,$CI$1:$EP$1&amp;$CI$2:$EP$2,0))*VLOOKUP($BT493,$C$17:$M$20,COUNTBLANK($D$15:H$15)+1,FALSE)</f>
        <v>0</v>
      </c>
      <c r="CB493" s="3">
        <f t="array" ref="CB493">INDEX($CI$3:$EP$26,MATCH($BV493,$CH$3:$CH$26,0),MATCH(CB$1&amp;$BU493,$CI$1:$EP$1&amp;$CI$2:$EP$2,0))*VLOOKUP($BT493,$C$17:$M$20,COUNTBLANK($D$15:I$15)+1,FALSE)</f>
        <v>0</v>
      </c>
      <c r="CC493" s="3">
        <f t="array" ref="CC493">INDEX($CI$3:$EP$26,MATCH($BV493,$CH$3:$CH$26,0),MATCH(CC$1&amp;$BU493,$CI$1:$EP$1&amp;$CI$2:$EP$2,0))*VLOOKUP($BT493,$C$17:$M$20,COUNTBLANK($D$15:J$15)+1,FALSE)</f>
        <v>0</v>
      </c>
      <c r="CD493" s="3">
        <f t="array" ref="CD493">INDEX($CI$3:$EP$26,MATCH($BV493,$CH$3:$CH$26,0),MATCH(CD$1&amp;$BU493,$CI$1:$EP$1&amp;$CI$2:$EP$2,0))*VLOOKUP($BT493,$C$17:$M$20,COUNTBLANK($D$15:K$15)+1,FALSE)</f>
        <v>0</v>
      </c>
      <c r="CE493" s="3">
        <f t="array" ref="CE493">INDEX($CI$3:$EP$26,MATCH($BV493,$CH$3:$CH$26,0),MATCH(CE$1&amp;$BU493,$CI$1:$EP$1&amp;$CI$2:$EP$2,0))*VLOOKUP($BT493,$C$17:$M$20,COUNTBLANK($D$15:L$15)+1,FALSE)</f>
        <v>0.01</v>
      </c>
      <c r="CF493" s="3">
        <f t="array" ref="CF493">INDEX($CI$3:$EP$26,MATCH($BV493,$CH$3:$CH$26,0),MATCH(CF$1&amp;$BU493,$CI$1:$EP$1&amp;$CI$2:$EP$2,0))*VLOOKUP($BT493,$C$17:$M$20,COUNTBLANK($D$15:M$15)+1,FALSE)</f>
        <v>0.02</v>
      </c>
    </row>
    <row r="494" spans="56:84" x14ac:dyDescent="0.2">
      <c r="BD494" t="s">
        <v>421</v>
      </c>
      <c r="BE494">
        <v>1</v>
      </c>
      <c r="BF494">
        <f t="shared" si="182"/>
        <v>6</v>
      </c>
      <c r="BG494" s="1">
        <f t="shared" si="184"/>
        <v>12</v>
      </c>
      <c r="BH494" s="3">
        <f t="array" ref="BH494">INDEX($D$21:$M$44,MATCH($BD494&amp;$BF494,$C$21:$C$44&amp;$B$21:$B$44,0),MATCH(BH$1,$D$16:$M$16,0))+VLOOKUP($BE494,战斗属性模型!$K$22:$O$24,BH$2,FALSE)*INDEX($BW$3:$CF$578,MATCH($BD494&amp;$BF494&amp;$BG494,$BT$3:$BT$578&amp;$BU$3:$BU$578&amp;$BV$3:$BV$578,0),MATCH(BH$1,$BW$1:$CF$1,0))</f>
        <v>768</v>
      </c>
      <c r="BI494" s="3">
        <f t="array" ref="BI494">INDEX($D$21:$M$44,MATCH($BD494&amp;$BF494,$C$21:$C$44&amp;$B$21:$B$44,0),MATCH(BI$1,$D$16:$M$16,0))+VLOOKUP($BE494,战斗属性模型!$K$22:$O$24,BI$2,FALSE)*INDEX($BW$3:$CF$578,MATCH($BD494&amp;$BF494&amp;$BG494,$BT$3:$BT$578&amp;$BU$3:$BU$578&amp;$BV$3:$BV$578,0),MATCH(BI$1,$BW$1:$CF$1,0))</f>
        <v>0</v>
      </c>
      <c r="BJ494" s="3">
        <f t="array" ref="BJ494">INDEX($D$21:$M$44,MATCH($BD494&amp;$BF494,$C$21:$C$44&amp;$B$21:$B$44,0),MATCH(BJ$1,$D$16:$M$16,0))+VLOOKUP($BE494,战斗属性模型!$K$22:$O$24,BJ$2,FALSE)*INDEX($BW$3:$CF$578,MATCH($BD494&amp;$BF494&amp;$BG494,$BT$3:$BT$578&amp;$BU$3:$BU$578&amp;$BV$3:$BV$578,0),MATCH(BJ$1,$BW$1:$CF$1,0))</f>
        <v>1766.3999999999999</v>
      </c>
      <c r="BK494" s="3">
        <f t="array" ref="BK494">INDEX($D$21:$M$44,MATCH($BD494&amp;$BF494,$C$21:$C$44&amp;$B$21:$B$44,0),MATCH(BK$1,$D$16:$M$16,0))+VLOOKUP($BE494,战斗属性模型!$K$22:$O$24,BK$2,FALSE)*INDEX($BW$3:$CF$578,MATCH($BD494&amp;$BF494&amp;$BG494,$BT$3:$BT$578&amp;$BU$3:$BU$578&amp;$BV$3:$BV$578,0),MATCH(BK$1,$BW$1:$CF$1,0))</f>
        <v>0</v>
      </c>
      <c r="BL494" s="3"/>
      <c r="BM494" s="3"/>
      <c r="BN494" s="3"/>
      <c r="BO494" s="3"/>
      <c r="BP494" s="3"/>
      <c r="BQ494" s="3"/>
      <c r="BT494" t="s">
        <v>422</v>
      </c>
      <c r="BU494">
        <f t="shared" si="181"/>
        <v>3</v>
      </c>
      <c r="BV494" s="1">
        <f t="shared" si="183"/>
        <v>12</v>
      </c>
      <c r="BW494" s="3">
        <f t="array" ref="BW494">INDEX($CI$3:$EP$26,MATCH($BV494,$CH$3:$CH$26,0),MATCH(BW$1&amp;$BU494,$CI$1:$EP$1&amp;$CI$2:$EP$2,0))*VLOOKUP($BT494,$C$17:$M$20,COUNTBLANK($D$15:D$15)+1,FALSE)</f>
        <v>192</v>
      </c>
      <c r="BX494" s="3">
        <f t="array" ref="BX494">INDEX($CI$3:$EP$26,MATCH($BV494,$CH$3:$CH$26,0),MATCH(BX$1&amp;$BU494,$CI$1:$EP$1&amp;$CI$2:$EP$2,0))*VLOOKUP($BT494,$C$17:$M$20,COUNTBLANK($D$15:E$15)+1,FALSE)</f>
        <v>0</v>
      </c>
      <c r="BY494" s="3">
        <f t="array" ref="BY494">INDEX($CI$3:$EP$26,MATCH($BV494,$CH$3:$CH$26,0),MATCH(BY$1&amp;$BU494,$CI$1:$EP$1&amp;$CI$2:$EP$2,0))*VLOOKUP($BT494,$C$17:$M$20,COUNTBLANK($D$15:F$15)+1,FALSE)</f>
        <v>0</v>
      </c>
      <c r="BZ494" s="3">
        <f t="array" ref="BZ494">INDEX($CI$3:$EP$26,MATCH($BV494,$CH$3:$CH$26,0),MATCH(BZ$1&amp;$BU494,$CI$1:$EP$1&amp;$CI$2:$EP$2,0))*VLOOKUP($BT494,$C$17:$M$20,COUNTBLANK($D$15:G$15)+1,FALSE)</f>
        <v>384</v>
      </c>
      <c r="CA494" s="3">
        <f t="array" ref="CA494">INDEX($CI$3:$EP$26,MATCH($BV494,$CH$3:$CH$26,0),MATCH(CA$1&amp;$BU494,$CI$1:$EP$1&amp;$CI$2:$EP$2,0))*VLOOKUP($BT494,$C$17:$M$20,COUNTBLANK($D$15:H$15)+1,FALSE)</f>
        <v>0</v>
      </c>
      <c r="CB494" s="3">
        <f t="array" ref="CB494">INDEX($CI$3:$EP$26,MATCH($BV494,$CH$3:$CH$26,0),MATCH(CB$1&amp;$BU494,$CI$1:$EP$1&amp;$CI$2:$EP$2,0))*VLOOKUP($BT494,$C$17:$M$20,COUNTBLANK($D$15:I$15)+1,FALSE)</f>
        <v>0</v>
      </c>
      <c r="CC494" s="3">
        <f t="array" ref="CC494">INDEX($CI$3:$EP$26,MATCH($BV494,$CH$3:$CH$26,0),MATCH(CC$1&amp;$BU494,$CI$1:$EP$1&amp;$CI$2:$EP$2,0))*VLOOKUP($BT494,$C$17:$M$20,COUNTBLANK($D$15:J$15)+1,FALSE)</f>
        <v>0</v>
      </c>
      <c r="CD494" s="3">
        <f t="array" ref="CD494">INDEX($CI$3:$EP$26,MATCH($BV494,$CH$3:$CH$26,0),MATCH(CD$1&amp;$BU494,$CI$1:$EP$1&amp;$CI$2:$EP$2,0))*VLOOKUP($BT494,$C$17:$M$20,COUNTBLANK($D$15:K$15)+1,FALSE)</f>
        <v>0</v>
      </c>
      <c r="CE494" s="3">
        <f t="array" ref="CE494">INDEX($CI$3:$EP$26,MATCH($BV494,$CH$3:$CH$26,0),MATCH(CE$1&amp;$BU494,$CI$1:$EP$1&amp;$CI$2:$EP$2,0))*VLOOKUP($BT494,$C$17:$M$20,COUNTBLANK($D$15:L$15)+1,FALSE)</f>
        <v>0.02</v>
      </c>
      <c r="CF494" s="3">
        <f t="array" ref="CF494">INDEX($CI$3:$EP$26,MATCH($BV494,$CH$3:$CH$26,0),MATCH(CF$1&amp;$BU494,$CI$1:$EP$1&amp;$CI$2:$EP$2,0))*VLOOKUP($BT494,$C$17:$M$20,COUNTBLANK($D$15:M$15)+1,FALSE)</f>
        <v>0.02</v>
      </c>
    </row>
    <row r="495" spans="56:84" x14ac:dyDescent="0.2">
      <c r="BD495" t="s">
        <v>421</v>
      </c>
      <c r="BE495">
        <v>1</v>
      </c>
      <c r="BF495">
        <f t="shared" si="182"/>
        <v>6</v>
      </c>
      <c r="BG495" s="1">
        <f t="shared" si="184"/>
        <v>13</v>
      </c>
      <c r="BH495" s="3">
        <f t="array" ref="BH495">INDEX($D$21:$M$44,MATCH($BD495&amp;$BF495,$C$21:$C$44&amp;$B$21:$B$44,0),MATCH(BH$1,$D$16:$M$16,0))+VLOOKUP($BE495,战斗属性模型!$K$22:$O$24,BH$2,FALSE)*INDEX($BW$3:$CF$578,MATCH($BD495&amp;$BF495&amp;$BG495,$BT$3:$BT$578&amp;$BU$3:$BU$578&amp;$BV$3:$BV$578,0),MATCH(BH$1,$BW$1:$CF$1,0))</f>
        <v>816</v>
      </c>
      <c r="BI495" s="3">
        <f t="array" ref="BI495">INDEX($D$21:$M$44,MATCH($BD495&amp;$BF495,$C$21:$C$44&amp;$B$21:$B$44,0),MATCH(BI$1,$D$16:$M$16,0))+VLOOKUP($BE495,战斗属性模型!$K$22:$O$24,BI$2,FALSE)*INDEX($BW$3:$CF$578,MATCH($BD495&amp;$BF495&amp;$BG495,$BT$3:$BT$578&amp;$BU$3:$BU$578&amp;$BV$3:$BV$578,0),MATCH(BI$1,$BW$1:$CF$1,0))</f>
        <v>0</v>
      </c>
      <c r="BJ495" s="3">
        <f t="array" ref="BJ495">INDEX($D$21:$M$44,MATCH($BD495&amp;$BF495,$C$21:$C$44&amp;$B$21:$B$44,0),MATCH(BJ$1,$D$16:$M$16,0))+VLOOKUP($BE495,战斗属性模型!$K$22:$O$24,BJ$2,FALSE)*INDEX($BW$3:$CF$578,MATCH($BD495&amp;$BF495&amp;$BG495,$BT$3:$BT$578&amp;$BU$3:$BU$578&amp;$BV$3:$BV$578,0),MATCH(BJ$1,$BW$1:$CF$1,0))</f>
        <v>1881.6</v>
      </c>
      <c r="BK495" s="3">
        <f t="array" ref="BK495">INDEX($D$21:$M$44,MATCH($BD495&amp;$BF495,$C$21:$C$44&amp;$B$21:$B$44,0),MATCH(BK$1,$D$16:$M$16,0))+VLOOKUP($BE495,战斗属性模型!$K$22:$O$24,BK$2,FALSE)*INDEX($BW$3:$CF$578,MATCH($BD495&amp;$BF495&amp;$BG495,$BT$3:$BT$578&amp;$BU$3:$BU$578&amp;$BV$3:$BV$578,0),MATCH(BK$1,$BW$1:$CF$1,0))</f>
        <v>0</v>
      </c>
      <c r="BL495" s="3"/>
      <c r="BM495" s="3"/>
      <c r="BN495" s="3"/>
      <c r="BO495" s="3"/>
      <c r="BP495" s="3"/>
      <c r="BQ495" s="3"/>
      <c r="BT495" t="s">
        <v>422</v>
      </c>
      <c r="BU495">
        <f t="shared" si="181"/>
        <v>3</v>
      </c>
      <c r="BV495" s="1">
        <f t="shared" si="183"/>
        <v>13</v>
      </c>
      <c r="BW495" s="3">
        <f t="array" ref="BW495">INDEX($CI$3:$EP$26,MATCH($BV495,$CH$3:$CH$26,0),MATCH(BW$1&amp;$BU495,$CI$1:$EP$1&amp;$CI$2:$EP$2,0))*VLOOKUP($BT495,$C$17:$M$20,COUNTBLANK($D$15:D$15)+1,FALSE)</f>
        <v>208</v>
      </c>
      <c r="BX495" s="3">
        <f t="array" ref="BX495">INDEX($CI$3:$EP$26,MATCH($BV495,$CH$3:$CH$26,0),MATCH(BX$1&amp;$BU495,$CI$1:$EP$1&amp;$CI$2:$EP$2,0))*VLOOKUP($BT495,$C$17:$M$20,COUNTBLANK($D$15:E$15)+1,FALSE)</f>
        <v>0</v>
      </c>
      <c r="BY495" s="3">
        <f t="array" ref="BY495">INDEX($CI$3:$EP$26,MATCH($BV495,$CH$3:$CH$26,0),MATCH(BY$1&amp;$BU495,$CI$1:$EP$1&amp;$CI$2:$EP$2,0))*VLOOKUP($BT495,$C$17:$M$20,COUNTBLANK($D$15:F$15)+1,FALSE)</f>
        <v>0</v>
      </c>
      <c r="BZ495" s="3">
        <f t="array" ref="BZ495">INDEX($CI$3:$EP$26,MATCH($BV495,$CH$3:$CH$26,0),MATCH(BZ$1&amp;$BU495,$CI$1:$EP$1&amp;$CI$2:$EP$2,0))*VLOOKUP($BT495,$C$17:$M$20,COUNTBLANK($D$15:G$15)+1,FALSE)</f>
        <v>416</v>
      </c>
      <c r="CA495" s="3">
        <f t="array" ref="CA495">INDEX($CI$3:$EP$26,MATCH($BV495,$CH$3:$CH$26,0),MATCH(CA$1&amp;$BU495,$CI$1:$EP$1&amp;$CI$2:$EP$2,0))*VLOOKUP($BT495,$C$17:$M$20,COUNTBLANK($D$15:H$15)+1,FALSE)</f>
        <v>0</v>
      </c>
      <c r="CB495" s="3">
        <f t="array" ref="CB495">INDEX($CI$3:$EP$26,MATCH($BV495,$CH$3:$CH$26,0),MATCH(CB$1&amp;$BU495,$CI$1:$EP$1&amp;$CI$2:$EP$2,0))*VLOOKUP($BT495,$C$17:$M$20,COUNTBLANK($D$15:I$15)+1,FALSE)</f>
        <v>0</v>
      </c>
      <c r="CC495" s="3">
        <f t="array" ref="CC495">INDEX($CI$3:$EP$26,MATCH($BV495,$CH$3:$CH$26,0),MATCH(CC$1&amp;$BU495,$CI$1:$EP$1&amp;$CI$2:$EP$2,0))*VLOOKUP($BT495,$C$17:$M$20,COUNTBLANK($D$15:J$15)+1,FALSE)</f>
        <v>0</v>
      </c>
      <c r="CD495" s="3">
        <f t="array" ref="CD495">INDEX($CI$3:$EP$26,MATCH($BV495,$CH$3:$CH$26,0),MATCH(CD$1&amp;$BU495,$CI$1:$EP$1&amp;$CI$2:$EP$2,0))*VLOOKUP($BT495,$C$17:$M$20,COUNTBLANK($D$15:K$15)+1,FALSE)</f>
        <v>0</v>
      </c>
      <c r="CE495" s="3">
        <f t="array" ref="CE495">INDEX($CI$3:$EP$26,MATCH($BV495,$CH$3:$CH$26,0),MATCH(CE$1&amp;$BU495,$CI$1:$EP$1&amp;$CI$2:$EP$2,0))*VLOOKUP($BT495,$C$17:$M$20,COUNTBLANK($D$15:L$15)+1,FALSE)</f>
        <v>0.02</v>
      </c>
      <c r="CF495" s="3">
        <f t="array" ref="CF495">INDEX($CI$3:$EP$26,MATCH($BV495,$CH$3:$CH$26,0),MATCH(CF$1&amp;$BU495,$CI$1:$EP$1&amp;$CI$2:$EP$2,0))*VLOOKUP($BT495,$C$17:$M$20,COUNTBLANK($D$15:M$15)+1,FALSE)</f>
        <v>0.02</v>
      </c>
    </row>
    <row r="496" spans="56:84" x14ac:dyDescent="0.2">
      <c r="BD496" t="s">
        <v>421</v>
      </c>
      <c r="BE496">
        <v>1</v>
      </c>
      <c r="BF496">
        <f t="shared" si="182"/>
        <v>6</v>
      </c>
      <c r="BG496" s="1">
        <f t="shared" si="184"/>
        <v>14</v>
      </c>
      <c r="BH496" s="3">
        <f t="array" ref="BH496">INDEX($D$21:$M$44,MATCH($BD496&amp;$BF496,$C$21:$C$44&amp;$B$21:$B$44,0),MATCH(BH$1,$D$16:$M$16,0))+VLOOKUP($BE496,战斗属性模型!$K$22:$O$24,BH$2,FALSE)*INDEX($BW$3:$CF$578,MATCH($BD496&amp;$BF496&amp;$BG496,$BT$3:$BT$578&amp;$BU$3:$BU$578&amp;$BV$3:$BV$578,0),MATCH(BH$1,$BW$1:$CF$1,0))</f>
        <v>864</v>
      </c>
      <c r="BI496" s="3">
        <f t="array" ref="BI496">INDEX($D$21:$M$44,MATCH($BD496&amp;$BF496,$C$21:$C$44&amp;$B$21:$B$44,0),MATCH(BI$1,$D$16:$M$16,0))+VLOOKUP($BE496,战斗属性模型!$K$22:$O$24,BI$2,FALSE)*INDEX($BW$3:$CF$578,MATCH($BD496&amp;$BF496&amp;$BG496,$BT$3:$BT$578&amp;$BU$3:$BU$578&amp;$BV$3:$BV$578,0),MATCH(BI$1,$BW$1:$CF$1,0))</f>
        <v>0</v>
      </c>
      <c r="BJ496" s="3">
        <f t="array" ref="BJ496">INDEX($D$21:$M$44,MATCH($BD496&amp;$BF496,$C$21:$C$44&amp;$B$21:$B$44,0),MATCH(BJ$1,$D$16:$M$16,0))+VLOOKUP($BE496,战斗属性模型!$K$22:$O$24,BJ$2,FALSE)*INDEX($BW$3:$CF$578,MATCH($BD496&amp;$BF496&amp;$BG496,$BT$3:$BT$578&amp;$BU$3:$BU$578&amp;$BV$3:$BV$578,0),MATCH(BJ$1,$BW$1:$CF$1,0))</f>
        <v>1996.8</v>
      </c>
      <c r="BK496" s="3">
        <f t="array" ref="BK496">INDEX($D$21:$M$44,MATCH($BD496&amp;$BF496,$C$21:$C$44&amp;$B$21:$B$44,0),MATCH(BK$1,$D$16:$M$16,0))+VLOOKUP($BE496,战斗属性模型!$K$22:$O$24,BK$2,FALSE)*INDEX($BW$3:$CF$578,MATCH($BD496&amp;$BF496&amp;$BG496,$BT$3:$BT$578&amp;$BU$3:$BU$578&amp;$BV$3:$BV$578,0),MATCH(BK$1,$BW$1:$CF$1,0))</f>
        <v>0</v>
      </c>
      <c r="BL496" s="3"/>
      <c r="BM496" s="3"/>
      <c r="BN496" s="3"/>
      <c r="BO496" s="3"/>
      <c r="BP496" s="3"/>
      <c r="BQ496" s="3"/>
      <c r="BT496" t="s">
        <v>422</v>
      </c>
      <c r="BU496">
        <f t="shared" si="181"/>
        <v>3</v>
      </c>
      <c r="BV496" s="1">
        <f t="shared" si="183"/>
        <v>14</v>
      </c>
      <c r="BW496" s="3">
        <f t="array" ref="BW496">INDEX($CI$3:$EP$26,MATCH($BV496,$CH$3:$CH$26,0),MATCH(BW$1&amp;$BU496,$CI$1:$EP$1&amp;$CI$2:$EP$2,0))*VLOOKUP($BT496,$C$17:$M$20,COUNTBLANK($D$15:D$15)+1,FALSE)</f>
        <v>224</v>
      </c>
      <c r="BX496" s="3">
        <f t="array" ref="BX496">INDEX($CI$3:$EP$26,MATCH($BV496,$CH$3:$CH$26,0),MATCH(BX$1&amp;$BU496,$CI$1:$EP$1&amp;$CI$2:$EP$2,0))*VLOOKUP($BT496,$C$17:$M$20,COUNTBLANK($D$15:E$15)+1,FALSE)</f>
        <v>0</v>
      </c>
      <c r="BY496" s="3">
        <f t="array" ref="BY496">INDEX($CI$3:$EP$26,MATCH($BV496,$CH$3:$CH$26,0),MATCH(BY$1&amp;$BU496,$CI$1:$EP$1&amp;$CI$2:$EP$2,0))*VLOOKUP($BT496,$C$17:$M$20,COUNTBLANK($D$15:F$15)+1,FALSE)</f>
        <v>0</v>
      </c>
      <c r="BZ496" s="3">
        <f t="array" ref="BZ496">INDEX($CI$3:$EP$26,MATCH($BV496,$CH$3:$CH$26,0),MATCH(BZ$1&amp;$BU496,$CI$1:$EP$1&amp;$CI$2:$EP$2,0))*VLOOKUP($BT496,$C$17:$M$20,COUNTBLANK($D$15:G$15)+1,FALSE)</f>
        <v>448</v>
      </c>
      <c r="CA496" s="3">
        <f t="array" ref="CA496">INDEX($CI$3:$EP$26,MATCH($BV496,$CH$3:$CH$26,0),MATCH(CA$1&amp;$BU496,$CI$1:$EP$1&amp;$CI$2:$EP$2,0))*VLOOKUP($BT496,$C$17:$M$20,COUNTBLANK($D$15:H$15)+1,FALSE)</f>
        <v>0</v>
      </c>
      <c r="CB496" s="3">
        <f t="array" ref="CB496">INDEX($CI$3:$EP$26,MATCH($BV496,$CH$3:$CH$26,0),MATCH(CB$1&amp;$BU496,$CI$1:$EP$1&amp;$CI$2:$EP$2,0))*VLOOKUP($BT496,$C$17:$M$20,COUNTBLANK($D$15:I$15)+1,FALSE)</f>
        <v>0</v>
      </c>
      <c r="CC496" s="3">
        <f t="array" ref="CC496">INDEX($CI$3:$EP$26,MATCH($BV496,$CH$3:$CH$26,0),MATCH(CC$1&amp;$BU496,$CI$1:$EP$1&amp;$CI$2:$EP$2,0))*VLOOKUP($BT496,$C$17:$M$20,COUNTBLANK($D$15:J$15)+1,FALSE)</f>
        <v>0</v>
      </c>
      <c r="CD496" s="3">
        <f t="array" ref="CD496">INDEX($CI$3:$EP$26,MATCH($BV496,$CH$3:$CH$26,0),MATCH(CD$1&amp;$BU496,$CI$1:$EP$1&amp;$CI$2:$EP$2,0))*VLOOKUP($BT496,$C$17:$M$20,COUNTBLANK($D$15:K$15)+1,FALSE)</f>
        <v>0</v>
      </c>
      <c r="CE496" s="3">
        <f t="array" ref="CE496">INDEX($CI$3:$EP$26,MATCH($BV496,$CH$3:$CH$26,0),MATCH(CE$1&amp;$BU496,$CI$1:$EP$1&amp;$CI$2:$EP$2,0))*VLOOKUP($BT496,$C$17:$M$20,COUNTBLANK($D$15:L$15)+1,FALSE)</f>
        <v>0.02</v>
      </c>
      <c r="CF496" s="3">
        <f t="array" ref="CF496">INDEX($CI$3:$EP$26,MATCH($BV496,$CH$3:$CH$26,0),MATCH(CF$1&amp;$BU496,$CI$1:$EP$1&amp;$CI$2:$EP$2,0))*VLOOKUP($BT496,$C$17:$M$20,COUNTBLANK($D$15:M$15)+1,FALSE)</f>
        <v>0.02</v>
      </c>
    </row>
    <row r="497" spans="56:84" x14ac:dyDescent="0.2">
      <c r="BD497" t="s">
        <v>421</v>
      </c>
      <c r="BE497">
        <v>1</v>
      </c>
      <c r="BF497">
        <f t="shared" si="182"/>
        <v>6</v>
      </c>
      <c r="BG497" s="1">
        <f t="shared" si="184"/>
        <v>15</v>
      </c>
      <c r="BH497" s="3">
        <f t="array" ref="BH497">INDEX($D$21:$M$44,MATCH($BD497&amp;$BF497,$C$21:$C$44&amp;$B$21:$B$44,0),MATCH(BH$1,$D$16:$M$16,0))+VLOOKUP($BE497,战斗属性模型!$K$22:$O$24,BH$2,FALSE)*INDEX($BW$3:$CF$578,MATCH($BD497&amp;$BF497&amp;$BG497,$BT$3:$BT$578&amp;$BU$3:$BU$578&amp;$BV$3:$BV$578,0),MATCH(BH$1,$BW$1:$CF$1,0))</f>
        <v>912</v>
      </c>
      <c r="BI497" s="3">
        <f t="array" ref="BI497">INDEX($D$21:$M$44,MATCH($BD497&amp;$BF497,$C$21:$C$44&amp;$B$21:$B$44,0),MATCH(BI$1,$D$16:$M$16,0))+VLOOKUP($BE497,战斗属性模型!$K$22:$O$24,BI$2,FALSE)*INDEX($BW$3:$CF$578,MATCH($BD497&amp;$BF497&amp;$BG497,$BT$3:$BT$578&amp;$BU$3:$BU$578&amp;$BV$3:$BV$578,0),MATCH(BI$1,$BW$1:$CF$1,0))</f>
        <v>0</v>
      </c>
      <c r="BJ497" s="3">
        <f t="array" ref="BJ497">INDEX($D$21:$M$44,MATCH($BD497&amp;$BF497,$C$21:$C$44&amp;$B$21:$B$44,0),MATCH(BJ$1,$D$16:$M$16,0))+VLOOKUP($BE497,战斗属性模型!$K$22:$O$24,BJ$2,FALSE)*INDEX($BW$3:$CF$578,MATCH($BD497&amp;$BF497&amp;$BG497,$BT$3:$BT$578&amp;$BU$3:$BU$578&amp;$BV$3:$BV$578,0),MATCH(BJ$1,$BW$1:$CF$1,0))</f>
        <v>2112</v>
      </c>
      <c r="BK497" s="3">
        <f t="array" ref="BK497">INDEX($D$21:$M$44,MATCH($BD497&amp;$BF497,$C$21:$C$44&amp;$B$21:$B$44,0),MATCH(BK$1,$D$16:$M$16,0))+VLOOKUP($BE497,战斗属性模型!$K$22:$O$24,BK$2,FALSE)*INDEX($BW$3:$CF$578,MATCH($BD497&amp;$BF497&amp;$BG497,$BT$3:$BT$578&amp;$BU$3:$BU$578&amp;$BV$3:$BV$578,0),MATCH(BK$1,$BW$1:$CF$1,0))</f>
        <v>0</v>
      </c>
      <c r="BL497" s="3"/>
      <c r="BM497" s="3"/>
      <c r="BN497" s="3"/>
      <c r="BO497" s="3"/>
      <c r="BP497" s="3"/>
      <c r="BQ497" s="3"/>
      <c r="BT497" t="s">
        <v>422</v>
      </c>
      <c r="BU497">
        <f t="shared" si="181"/>
        <v>3</v>
      </c>
      <c r="BV497" s="1">
        <f t="shared" si="183"/>
        <v>15</v>
      </c>
      <c r="BW497" s="3">
        <f t="array" ref="BW497">INDEX($CI$3:$EP$26,MATCH($BV497,$CH$3:$CH$26,0),MATCH(BW$1&amp;$BU497,$CI$1:$EP$1&amp;$CI$2:$EP$2,0))*VLOOKUP($BT497,$C$17:$M$20,COUNTBLANK($D$15:D$15)+1,FALSE)</f>
        <v>240</v>
      </c>
      <c r="BX497" s="3">
        <f t="array" ref="BX497">INDEX($CI$3:$EP$26,MATCH($BV497,$CH$3:$CH$26,0),MATCH(BX$1&amp;$BU497,$CI$1:$EP$1&amp;$CI$2:$EP$2,0))*VLOOKUP($BT497,$C$17:$M$20,COUNTBLANK($D$15:E$15)+1,FALSE)</f>
        <v>0</v>
      </c>
      <c r="BY497" s="3">
        <f t="array" ref="BY497">INDEX($CI$3:$EP$26,MATCH($BV497,$CH$3:$CH$26,0),MATCH(BY$1&amp;$BU497,$CI$1:$EP$1&amp;$CI$2:$EP$2,0))*VLOOKUP($BT497,$C$17:$M$20,COUNTBLANK($D$15:F$15)+1,FALSE)</f>
        <v>0</v>
      </c>
      <c r="BZ497" s="3">
        <f t="array" ref="BZ497">INDEX($CI$3:$EP$26,MATCH($BV497,$CH$3:$CH$26,0),MATCH(BZ$1&amp;$BU497,$CI$1:$EP$1&amp;$CI$2:$EP$2,0))*VLOOKUP($BT497,$C$17:$M$20,COUNTBLANK($D$15:G$15)+1,FALSE)</f>
        <v>480</v>
      </c>
      <c r="CA497" s="3">
        <f t="array" ref="CA497">INDEX($CI$3:$EP$26,MATCH($BV497,$CH$3:$CH$26,0),MATCH(CA$1&amp;$BU497,$CI$1:$EP$1&amp;$CI$2:$EP$2,0))*VLOOKUP($BT497,$C$17:$M$20,COUNTBLANK($D$15:H$15)+1,FALSE)</f>
        <v>0</v>
      </c>
      <c r="CB497" s="3">
        <f t="array" ref="CB497">INDEX($CI$3:$EP$26,MATCH($BV497,$CH$3:$CH$26,0),MATCH(CB$1&amp;$BU497,$CI$1:$EP$1&amp;$CI$2:$EP$2,0))*VLOOKUP($BT497,$C$17:$M$20,COUNTBLANK($D$15:I$15)+1,FALSE)</f>
        <v>0</v>
      </c>
      <c r="CC497" s="3">
        <f t="array" ref="CC497">INDEX($CI$3:$EP$26,MATCH($BV497,$CH$3:$CH$26,0),MATCH(CC$1&amp;$BU497,$CI$1:$EP$1&amp;$CI$2:$EP$2,0))*VLOOKUP($BT497,$C$17:$M$20,COUNTBLANK($D$15:J$15)+1,FALSE)</f>
        <v>0</v>
      </c>
      <c r="CD497" s="3">
        <f t="array" ref="CD497">INDEX($CI$3:$EP$26,MATCH($BV497,$CH$3:$CH$26,0),MATCH(CD$1&amp;$BU497,$CI$1:$EP$1&amp;$CI$2:$EP$2,0))*VLOOKUP($BT497,$C$17:$M$20,COUNTBLANK($D$15:K$15)+1,FALSE)</f>
        <v>0</v>
      </c>
      <c r="CE497" s="3">
        <f t="array" ref="CE497">INDEX($CI$3:$EP$26,MATCH($BV497,$CH$3:$CH$26,0),MATCH(CE$1&amp;$BU497,$CI$1:$EP$1&amp;$CI$2:$EP$2,0))*VLOOKUP($BT497,$C$17:$M$20,COUNTBLANK($D$15:L$15)+1,FALSE)</f>
        <v>0.02</v>
      </c>
      <c r="CF497" s="3">
        <f t="array" ref="CF497">INDEX($CI$3:$EP$26,MATCH($BV497,$CH$3:$CH$26,0),MATCH(CF$1&amp;$BU497,$CI$1:$EP$1&amp;$CI$2:$EP$2,0))*VLOOKUP($BT497,$C$17:$M$20,COUNTBLANK($D$15:M$15)+1,FALSE)</f>
        <v>0.02</v>
      </c>
    </row>
    <row r="498" spans="56:84" x14ac:dyDescent="0.2">
      <c r="BD498" t="s">
        <v>421</v>
      </c>
      <c r="BE498">
        <v>1</v>
      </c>
      <c r="BF498">
        <f t="shared" si="182"/>
        <v>6</v>
      </c>
      <c r="BG498" s="1">
        <f t="shared" si="184"/>
        <v>16</v>
      </c>
      <c r="BH498" s="3">
        <f t="array" ref="BH498">INDEX($D$21:$M$44,MATCH($BD498&amp;$BF498,$C$21:$C$44&amp;$B$21:$B$44,0),MATCH(BH$1,$D$16:$M$16,0))+VLOOKUP($BE498,战斗属性模型!$K$22:$O$24,BH$2,FALSE)*INDEX($BW$3:$CF$578,MATCH($BD498&amp;$BF498&amp;$BG498,$BT$3:$BT$578&amp;$BU$3:$BU$578&amp;$BV$3:$BV$578,0),MATCH(BH$1,$BW$1:$CF$1,0))</f>
        <v>960</v>
      </c>
      <c r="BI498" s="3">
        <f t="array" ref="BI498">INDEX($D$21:$M$44,MATCH($BD498&amp;$BF498,$C$21:$C$44&amp;$B$21:$B$44,0),MATCH(BI$1,$D$16:$M$16,0))+VLOOKUP($BE498,战斗属性模型!$K$22:$O$24,BI$2,FALSE)*INDEX($BW$3:$CF$578,MATCH($BD498&amp;$BF498&amp;$BG498,$BT$3:$BT$578&amp;$BU$3:$BU$578&amp;$BV$3:$BV$578,0),MATCH(BI$1,$BW$1:$CF$1,0))</f>
        <v>0</v>
      </c>
      <c r="BJ498" s="3">
        <f t="array" ref="BJ498">INDEX($D$21:$M$44,MATCH($BD498&amp;$BF498,$C$21:$C$44&amp;$B$21:$B$44,0),MATCH(BJ$1,$D$16:$M$16,0))+VLOOKUP($BE498,战斗属性模型!$K$22:$O$24,BJ$2,FALSE)*INDEX($BW$3:$CF$578,MATCH($BD498&amp;$BF498&amp;$BG498,$BT$3:$BT$578&amp;$BU$3:$BU$578&amp;$BV$3:$BV$578,0),MATCH(BJ$1,$BW$1:$CF$1,0))</f>
        <v>2227.1999999999998</v>
      </c>
      <c r="BK498" s="3">
        <f t="array" ref="BK498">INDEX($D$21:$M$44,MATCH($BD498&amp;$BF498,$C$21:$C$44&amp;$B$21:$B$44,0),MATCH(BK$1,$D$16:$M$16,0))+VLOOKUP($BE498,战斗属性模型!$K$22:$O$24,BK$2,FALSE)*INDEX($BW$3:$CF$578,MATCH($BD498&amp;$BF498&amp;$BG498,$BT$3:$BT$578&amp;$BU$3:$BU$578&amp;$BV$3:$BV$578,0),MATCH(BK$1,$BW$1:$CF$1,0))</f>
        <v>0</v>
      </c>
      <c r="BL498" s="3"/>
      <c r="BM498" s="3"/>
      <c r="BN498" s="3"/>
      <c r="BO498" s="3"/>
      <c r="BP498" s="3"/>
      <c r="BQ498" s="3"/>
      <c r="BT498" t="s">
        <v>422</v>
      </c>
      <c r="BU498">
        <f t="shared" si="181"/>
        <v>3</v>
      </c>
      <c r="BV498" s="1">
        <f t="shared" si="183"/>
        <v>16</v>
      </c>
      <c r="BW498" s="3">
        <f t="array" ref="BW498">INDEX($CI$3:$EP$26,MATCH($BV498,$CH$3:$CH$26,0),MATCH(BW$1&amp;$BU498,$CI$1:$EP$1&amp;$CI$2:$EP$2,0))*VLOOKUP($BT498,$C$17:$M$20,COUNTBLANK($D$15:D$15)+1,FALSE)</f>
        <v>256</v>
      </c>
      <c r="BX498" s="3">
        <f t="array" ref="BX498">INDEX($CI$3:$EP$26,MATCH($BV498,$CH$3:$CH$26,0),MATCH(BX$1&amp;$BU498,$CI$1:$EP$1&amp;$CI$2:$EP$2,0))*VLOOKUP($BT498,$C$17:$M$20,COUNTBLANK($D$15:E$15)+1,FALSE)</f>
        <v>0</v>
      </c>
      <c r="BY498" s="3">
        <f t="array" ref="BY498">INDEX($CI$3:$EP$26,MATCH($BV498,$CH$3:$CH$26,0),MATCH(BY$1&amp;$BU498,$CI$1:$EP$1&amp;$CI$2:$EP$2,0))*VLOOKUP($BT498,$C$17:$M$20,COUNTBLANK($D$15:F$15)+1,FALSE)</f>
        <v>0</v>
      </c>
      <c r="BZ498" s="3">
        <f t="array" ref="BZ498">INDEX($CI$3:$EP$26,MATCH($BV498,$CH$3:$CH$26,0),MATCH(BZ$1&amp;$BU498,$CI$1:$EP$1&amp;$CI$2:$EP$2,0))*VLOOKUP($BT498,$C$17:$M$20,COUNTBLANK($D$15:G$15)+1,FALSE)</f>
        <v>512</v>
      </c>
      <c r="CA498" s="3">
        <f t="array" ref="CA498">INDEX($CI$3:$EP$26,MATCH($BV498,$CH$3:$CH$26,0),MATCH(CA$1&amp;$BU498,$CI$1:$EP$1&amp;$CI$2:$EP$2,0))*VLOOKUP($BT498,$C$17:$M$20,COUNTBLANK($D$15:H$15)+1,FALSE)</f>
        <v>0</v>
      </c>
      <c r="CB498" s="3">
        <f t="array" ref="CB498">INDEX($CI$3:$EP$26,MATCH($BV498,$CH$3:$CH$26,0),MATCH(CB$1&amp;$BU498,$CI$1:$EP$1&amp;$CI$2:$EP$2,0))*VLOOKUP($BT498,$C$17:$M$20,COUNTBLANK($D$15:I$15)+1,FALSE)</f>
        <v>0</v>
      </c>
      <c r="CC498" s="3">
        <f t="array" ref="CC498">INDEX($CI$3:$EP$26,MATCH($BV498,$CH$3:$CH$26,0),MATCH(CC$1&amp;$BU498,$CI$1:$EP$1&amp;$CI$2:$EP$2,0))*VLOOKUP($BT498,$C$17:$M$20,COUNTBLANK($D$15:J$15)+1,FALSE)</f>
        <v>0</v>
      </c>
      <c r="CD498" s="3">
        <f t="array" ref="CD498">INDEX($CI$3:$EP$26,MATCH($BV498,$CH$3:$CH$26,0),MATCH(CD$1&amp;$BU498,$CI$1:$EP$1&amp;$CI$2:$EP$2,0))*VLOOKUP($BT498,$C$17:$M$20,COUNTBLANK($D$15:K$15)+1,FALSE)</f>
        <v>0</v>
      </c>
      <c r="CE498" s="3">
        <f t="array" ref="CE498">INDEX($CI$3:$EP$26,MATCH($BV498,$CH$3:$CH$26,0),MATCH(CE$1&amp;$BU498,$CI$1:$EP$1&amp;$CI$2:$EP$2,0))*VLOOKUP($BT498,$C$17:$M$20,COUNTBLANK($D$15:L$15)+1,FALSE)</f>
        <v>0.02</v>
      </c>
      <c r="CF498" s="3">
        <f t="array" ref="CF498">INDEX($CI$3:$EP$26,MATCH($BV498,$CH$3:$CH$26,0),MATCH(CF$1&amp;$BU498,$CI$1:$EP$1&amp;$CI$2:$EP$2,0))*VLOOKUP($BT498,$C$17:$M$20,COUNTBLANK($D$15:M$15)+1,FALSE)</f>
        <v>0.04</v>
      </c>
    </row>
    <row r="499" spans="56:84" x14ac:dyDescent="0.2">
      <c r="BD499" t="s">
        <v>421</v>
      </c>
      <c r="BE499">
        <v>1</v>
      </c>
      <c r="BF499">
        <f t="shared" si="182"/>
        <v>6</v>
      </c>
      <c r="BG499" s="1">
        <f t="shared" si="184"/>
        <v>17</v>
      </c>
      <c r="BH499" s="3">
        <f t="array" ref="BH499">INDEX($D$21:$M$44,MATCH($BD499&amp;$BF499,$C$21:$C$44&amp;$B$21:$B$44,0),MATCH(BH$1,$D$16:$M$16,0))+VLOOKUP($BE499,战斗属性模型!$K$22:$O$24,BH$2,FALSE)*INDEX($BW$3:$CF$578,MATCH($BD499&amp;$BF499&amp;$BG499,$BT$3:$BT$578&amp;$BU$3:$BU$578&amp;$BV$3:$BV$578,0),MATCH(BH$1,$BW$1:$CF$1,0))</f>
        <v>1008</v>
      </c>
      <c r="BI499" s="3">
        <f t="array" ref="BI499">INDEX($D$21:$M$44,MATCH($BD499&amp;$BF499,$C$21:$C$44&amp;$B$21:$B$44,0),MATCH(BI$1,$D$16:$M$16,0))+VLOOKUP($BE499,战斗属性模型!$K$22:$O$24,BI$2,FALSE)*INDEX($BW$3:$CF$578,MATCH($BD499&amp;$BF499&amp;$BG499,$BT$3:$BT$578&amp;$BU$3:$BU$578&amp;$BV$3:$BV$578,0),MATCH(BI$1,$BW$1:$CF$1,0))</f>
        <v>0</v>
      </c>
      <c r="BJ499" s="3">
        <f t="array" ref="BJ499">INDEX($D$21:$M$44,MATCH($BD499&amp;$BF499,$C$21:$C$44&amp;$B$21:$B$44,0),MATCH(BJ$1,$D$16:$M$16,0))+VLOOKUP($BE499,战斗属性模型!$K$22:$O$24,BJ$2,FALSE)*INDEX($BW$3:$CF$578,MATCH($BD499&amp;$BF499&amp;$BG499,$BT$3:$BT$578&amp;$BU$3:$BU$578&amp;$BV$3:$BV$578,0),MATCH(BJ$1,$BW$1:$CF$1,0))</f>
        <v>2342.3999999999996</v>
      </c>
      <c r="BK499" s="3">
        <f t="array" ref="BK499">INDEX($D$21:$M$44,MATCH($BD499&amp;$BF499,$C$21:$C$44&amp;$B$21:$B$44,0),MATCH(BK$1,$D$16:$M$16,0))+VLOOKUP($BE499,战斗属性模型!$K$22:$O$24,BK$2,FALSE)*INDEX($BW$3:$CF$578,MATCH($BD499&amp;$BF499&amp;$BG499,$BT$3:$BT$578&amp;$BU$3:$BU$578&amp;$BV$3:$BV$578,0),MATCH(BK$1,$BW$1:$CF$1,0))</f>
        <v>0</v>
      </c>
      <c r="BL499" s="3"/>
      <c r="BM499" s="3"/>
      <c r="BN499" s="3"/>
      <c r="BO499" s="3"/>
      <c r="BP499" s="3"/>
      <c r="BQ499" s="3"/>
      <c r="BT499" t="s">
        <v>422</v>
      </c>
      <c r="BU499">
        <f t="shared" si="181"/>
        <v>3</v>
      </c>
      <c r="BV499" s="1">
        <f t="shared" si="183"/>
        <v>17</v>
      </c>
      <c r="BW499" s="3">
        <f t="array" ref="BW499">INDEX($CI$3:$EP$26,MATCH($BV499,$CH$3:$CH$26,0),MATCH(BW$1&amp;$BU499,$CI$1:$EP$1&amp;$CI$2:$EP$2,0))*VLOOKUP($BT499,$C$17:$M$20,COUNTBLANK($D$15:D$15)+1,FALSE)</f>
        <v>272</v>
      </c>
      <c r="BX499" s="3">
        <f t="array" ref="BX499">INDEX($CI$3:$EP$26,MATCH($BV499,$CH$3:$CH$26,0),MATCH(BX$1&amp;$BU499,$CI$1:$EP$1&amp;$CI$2:$EP$2,0))*VLOOKUP($BT499,$C$17:$M$20,COUNTBLANK($D$15:E$15)+1,FALSE)</f>
        <v>0</v>
      </c>
      <c r="BY499" s="3">
        <f t="array" ref="BY499">INDEX($CI$3:$EP$26,MATCH($BV499,$CH$3:$CH$26,0),MATCH(BY$1&amp;$BU499,$CI$1:$EP$1&amp;$CI$2:$EP$2,0))*VLOOKUP($BT499,$C$17:$M$20,COUNTBLANK($D$15:F$15)+1,FALSE)</f>
        <v>0</v>
      </c>
      <c r="BZ499" s="3">
        <f t="array" ref="BZ499">INDEX($CI$3:$EP$26,MATCH($BV499,$CH$3:$CH$26,0),MATCH(BZ$1&amp;$BU499,$CI$1:$EP$1&amp;$CI$2:$EP$2,0))*VLOOKUP($BT499,$C$17:$M$20,COUNTBLANK($D$15:G$15)+1,FALSE)</f>
        <v>544</v>
      </c>
      <c r="CA499" s="3">
        <f t="array" ref="CA499">INDEX($CI$3:$EP$26,MATCH($BV499,$CH$3:$CH$26,0),MATCH(CA$1&amp;$BU499,$CI$1:$EP$1&amp;$CI$2:$EP$2,0))*VLOOKUP($BT499,$C$17:$M$20,COUNTBLANK($D$15:H$15)+1,FALSE)</f>
        <v>0</v>
      </c>
      <c r="CB499" s="3">
        <f t="array" ref="CB499">INDEX($CI$3:$EP$26,MATCH($BV499,$CH$3:$CH$26,0),MATCH(CB$1&amp;$BU499,$CI$1:$EP$1&amp;$CI$2:$EP$2,0))*VLOOKUP($BT499,$C$17:$M$20,COUNTBLANK($D$15:I$15)+1,FALSE)</f>
        <v>0</v>
      </c>
      <c r="CC499" s="3">
        <f t="array" ref="CC499">INDEX($CI$3:$EP$26,MATCH($BV499,$CH$3:$CH$26,0),MATCH(CC$1&amp;$BU499,$CI$1:$EP$1&amp;$CI$2:$EP$2,0))*VLOOKUP($BT499,$C$17:$M$20,COUNTBLANK($D$15:J$15)+1,FALSE)</f>
        <v>0</v>
      </c>
      <c r="CD499" s="3">
        <f t="array" ref="CD499">INDEX($CI$3:$EP$26,MATCH($BV499,$CH$3:$CH$26,0),MATCH(CD$1&amp;$BU499,$CI$1:$EP$1&amp;$CI$2:$EP$2,0))*VLOOKUP($BT499,$C$17:$M$20,COUNTBLANK($D$15:K$15)+1,FALSE)</f>
        <v>0</v>
      </c>
      <c r="CE499" s="3">
        <f t="array" ref="CE499">INDEX($CI$3:$EP$26,MATCH($BV499,$CH$3:$CH$26,0),MATCH(CE$1&amp;$BU499,$CI$1:$EP$1&amp;$CI$2:$EP$2,0))*VLOOKUP($BT499,$C$17:$M$20,COUNTBLANK($D$15:L$15)+1,FALSE)</f>
        <v>0.02</v>
      </c>
      <c r="CF499" s="3">
        <f t="array" ref="CF499">INDEX($CI$3:$EP$26,MATCH($BV499,$CH$3:$CH$26,0),MATCH(CF$1&amp;$BU499,$CI$1:$EP$1&amp;$CI$2:$EP$2,0))*VLOOKUP($BT499,$C$17:$M$20,COUNTBLANK($D$15:M$15)+1,FALSE)</f>
        <v>0.04</v>
      </c>
    </row>
    <row r="500" spans="56:84" x14ac:dyDescent="0.2">
      <c r="BD500" t="s">
        <v>421</v>
      </c>
      <c r="BE500">
        <v>1</v>
      </c>
      <c r="BF500">
        <f t="shared" si="182"/>
        <v>6</v>
      </c>
      <c r="BG500" s="1">
        <f t="shared" si="184"/>
        <v>18</v>
      </c>
      <c r="BH500" s="3">
        <f t="array" ref="BH500">INDEX($D$21:$M$44,MATCH($BD500&amp;$BF500,$C$21:$C$44&amp;$B$21:$B$44,0),MATCH(BH$1,$D$16:$M$16,0))+VLOOKUP($BE500,战斗属性模型!$K$22:$O$24,BH$2,FALSE)*INDEX($BW$3:$CF$578,MATCH($BD500&amp;$BF500&amp;$BG500,$BT$3:$BT$578&amp;$BU$3:$BU$578&amp;$BV$3:$BV$578,0),MATCH(BH$1,$BW$1:$CF$1,0))</f>
        <v>1056</v>
      </c>
      <c r="BI500" s="3">
        <f t="array" ref="BI500">INDEX($D$21:$M$44,MATCH($BD500&amp;$BF500,$C$21:$C$44&amp;$B$21:$B$44,0),MATCH(BI$1,$D$16:$M$16,0))+VLOOKUP($BE500,战斗属性模型!$K$22:$O$24,BI$2,FALSE)*INDEX($BW$3:$CF$578,MATCH($BD500&amp;$BF500&amp;$BG500,$BT$3:$BT$578&amp;$BU$3:$BU$578&amp;$BV$3:$BV$578,0),MATCH(BI$1,$BW$1:$CF$1,0))</f>
        <v>0</v>
      </c>
      <c r="BJ500" s="3">
        <f t="array" ref="BJ500">INDEX($D$21:$M$44,MATCH($BD500&amp;$BF500,$C$21:$C$44&amp;$B$21:$B$44,0),MATCH(BJ$1,$D$16:$M$16,0))+VLOOKUP($BE500,战斗属性模型!$K$22:$O$24,BJ$2,FALSE)*INDEX($BW$3:$CF$578,MATCH($BD500&amp;$BF500&amp;$BG500,$BT$3:$BT$578&amp;$BU$3:$BU$578&amp;$BV$3:$BV$578,0),MATCH(BJ$1,$BW$1:$CF$1,0))</f>
        <v>2457.6</v>
      </c>
      <c r="BK500" s="3">
        <f t="array" ref="BK500">INDEX($D$21:$M$44,MATCH($BD500&amp;$BF500,$C$21:$C$44&amp;$B$21:$B$44,0),MATCH(BK$1,$D$16:$M$16,0))+VLOOKUP($BE500,战斗属性模型!$K$22:$O$24,BK$2,FALSE)*INDEX($BW$3:$CF$578,MATCH($BD500&amp;$BF500&amp;$BG500,$BT$3:$BT$578&amp;$BU$3:$BU$578&amp;$BV$3:$BV$578,0),MATCH(BK$1,$BW$1:$CF$1,0))</f>
        <v>0</v>
      </c>
      <c r="BL500" s="3"/>
      <c r="BM500" s="3"/>
      <c r="BN500" s="3"/>
      <c r="BO500" s="3"/>
      <c r="BP500" s="3"/>
      <c r="BQ500" s="3"/>
      <c r="BT500" t="s">
        <v>422</v>
      </c>
      <c r="BU500">
        <f t="shared" si="181"/>
        <v>3</v>
      </c>
      <c r="BV500" s="1">
        <f t="shared" si="183"/>
        <v>18</v>
      </c>
      <c r="BW500" s="3">
        <f t="array" ref="BW500">INDEX($CI$3:$EP$26,MATCH($BV500,$CH$3:$CH$26,0),MATCH(BW$1&amp;$BU500,$CI$1:$EP$1&amp;$CI$2:$EP$2,0))*VLOOKUP($BT500,$C$17:$M$20,COUNTBLANK($D$15:D$15)+1,FALSE)</f>
        <v>288</v>
      </c>
      <c r="BX500" s="3">
        <f t="array" ref="BX500">INDEX($CI$3:$EP$26,MATCH($BV500,$CH$3:$CH$26,0),MATCH(BX$1&amp;$BU500,$CI$1:$EP$1&amp;$CI$2:$EP$2,0))*VLOOKUP($BT500,$C$17:$M$20,COUNTBLANK($D$15:E$15)+1,FALSE)</f>
        <v>0</v>
      </c>
      <c r="BY500" s="3">
        <f t="array" ref="BY500">INDEX($CI$3:$EP$26,MATCH($BV500,$CH$3:$CH$26,0),MATCH(BY$1&amp;$BU500,$CI$1:$EP$1&amp;$CI$2:$EP$2,0))*VLOOKUP($BT500,$C$17:$M$20,COUNTBLANK($D$15:F$15)+1,FALSE)</f>
        <v>0</v>
      </c>
      <c r="BZ500" s="3">
        <f t="array" ref="BZ500">INDEX($CI$3:$EP$26,MATCH($BV500,$CH$3:$CH$26,0),MATCH(BZ$1&amp;$BU500,$CI$1:$EP$1&amp;$CI$2:$EP$2,0))*VLOOKUP($BT500,$C$17:$M$20,COUNTBLANK($D$15:G$15)+1,FALSE)</f>
        <v>576</v>
      </c>
      <c r="CA500" s="3">
        <f t="array" ref="CA500">INDEX($CI$3:$EP$26,MATCH($BV500,$CH$3:$CH$26,0),MATCH(CA$1&amp;$BU500,$CI$1:$EP$1&amp;$CI$2:$EP$2,0))*VLOOKUP($BT500,$C$17:$M$20,COUNTBLANK($D$15:H$15)+1,FALSE)</f>
        <v>0</v>
      </c>
      <c r="CB500" s="3">
        <f t="array" ref="CB500">INDEX($CI$3:$EP$26,MATCH($BV500,$CH$3:$CH$26,0),MATCH(CB$1&amp;$BU500,$CI$1:$EP$1&amp;$CI$2:$EP$2,0))*VLOOKUP($BT500,$C$17:$M$20,COUNTBLANK($D$15:I$15)+1,FALSE)</f>
        <v>0</v>
      </c>
      <c r="CC500" s="3">
        <f t="array" ref="CC500">INDEX($CI$3:$EP$26,MATCH($BV500,$CH$3:$CH$26,0),MATCH(CC$1&amp;$BU500,$CI$1:$EP$1&amp;$CI$2:$EP$2,0))*VLOOKUP($BT500,$C$17:$M$20,COUNTBLANK($D$15:J$15)+1,FALSE)</f>
        <v>0</v>
      </c>
      <c r="CD500" s="3">
        <f t="array" ref="CD500">INDEX($CI$3:$EP$26,MATCH($BV500,$CH$3:$CH$26,0),MATCH(CD$1&amp;$BU500,$CI$1:$EP$1&amp;$CI$2:$EP$2,0))*VLOOKUP($BT500,$C$17:$M$20,COUNTBLANK($D$15:K$15)+1,FALSE)</f>
        <v>0</v>
      </c>
      <c r="CE500" s="3">
        <f t="array" ref="CE500">INDEX($CI$3:$EP$26,MATCH($BV500,$CH$3:$CH$26,0),MATCH(CE$1&amp;$BU500,$CI$1:$EP$1&amp;$CI$2:$EP$2,0))*VLOOKUP($BT500,$C$17:$M$20,COUNTBLANK($D$15:L$15)+1,FALSE)</f>
        <v>0.02</v>
      </c>
      <c r="CF500" s="3">
        <f t="array" ref="CF500">INDEX($CI$3:$EP$26,MATCH($BV500,$CH$3:$CH$26,0),MATCH(CF$1&amp;$BU500,$CI$1:$EP$1&amp;$CI$2:$EP$2,0))*VLOOKUP($BT500,$C$17:$M$20,COUNTBLANK($D$15:M$15)+1,FALSE)</f>
        <v>0.04</v>
      </c>
    </row>
    <row r="501" spans="56:84" x14ac:dyDescent="0.2">
      <c r="BD501" t="s">
        <v>421</v>
      </c>
      <c r="BE501">
        <v>1</v>
      </c>
      <c r="BF501">
        <f t="shared" si="182"/>
        <v>6</v>
      </c>
      <c r="BG501" s="1">
        <f t="shared" si="184"/>
        <v>19</v>
      </c>
      <c r="BH501" s="3">
        <f t="array" ref="BH501">INDEX($D$21:$M$44,MATCH($BD501&amp;$BF501,$C$21:$C$44&amp;$B$21:$B$44,0),MATCH(BH$1,$D$16:$M$16,0))+VLOOKUP($BE501,战斗属性模型!$K$22:$O$24,BH$2,FALSE)*INDEX($BW$3:$CF$578,MATCH($BD501&amp;$BF501&amp;$BG501,$BT$3:$BT$578&amp;$BU$3:$BU$578&amp;$BV$3:$BV$578,0),MATCH(BH$1,$BW$1:$CF$1,0))</f>
        <v>1104</v>
      </c>
      <c r="BI501" s="3">
        <f t="array" ref="BI501">INDEX($D$21:$M$44,MATCH($BD501&amp;$BF501,$C$21:$C$44&amp;$B$21:$B$44,0),MATCH(BI$1,$D$16:$M$16,0))+VLOOKUP($BE501,战斗属性模型!$K$22:$O$24,BI$2,FALSE)*INDEX($BW$3:$CF$578,MATCH($BD501&amp;$BF501&amp;$BG501,$BT$3:$BT$578&amp;$BU$3:$BU$578&amp;$BV$3:$BV$578,0),MATCH(BI$1,$BW$1:$CF$1,0))</f>
        <v>0</v>
      </c>
      <c r="BJ501" s="3">
        <f t="array" ref="BJ501">INDEX($D$21:$M$44,MATCH($BD501&amp;$BF501,$C$21:$C$44&amp;$B$21:$B$44,0),MATCH(BJ$1,$D$16:$M$16,0))+VLOOKUP($BE501,战斗属性模型!$K$22:$O$24,BJ$2,FALSE)*INDEX($BW$3:$CF$578,MATCH($BD501&amp;$BF501&amp;$BG501,$BT$3:$BT$578&amp;$BU$3:$BU$578&amp;$BV$3:$BV$578,0),MATCH(BJ$1,$BW$1:$CF$1,0))</f>
        <v>2572.7999999999997</v>
      </c>
      <c r="BK501" s="3">
        <f t="array" ref="BK501">INDEX($D$21:$M$44,MATCH($BD501&amp;$BF501,$C$21:$C$44&amp;$B$21:$B$44,0),MATCH(BK$1,$D$16:$M$16,0))+VLOOKUP($BE501,战斗属性模型!$K$22:$O$24,BK$2,FALSE)*INDEX($BW$3:$CF$578,MATCH($BD501&amp;$BF501&amp;$BG501,$BT$3:$BT$578&amp;$BU$3:$BU$578&amp;$BV$3:$BV$578,0),MATCH(BK$1,$BW$1:$CF$1,0))</f>
        <v>0</v>
      </c>
      <c r="BL501" s="3"/>
      <c r="BM501" s="3"/>
      <c r="BN501" s="3"/>
      <c r="BO501" s="3"/>
      <c r="BP501" s="3"/>
      <c r="BQ501" s="3"/>
      <c r="BT501" t="s">
        <v>422</v>
      </c>
      <c r="BU501">
        <f t="shared" si="181"/>
        <v>3</v>
      </c>
      <c r="BV501" s="1">
        <f t="shared" si="183"/>
        <v>19</v>
      </c>
      <c r="BW501" s="3">
        <f t="array" ref="BW501">INDEX($CI$3:$EP$26,MATCH($BV501,$CH$3:$CH$26,0),MATCH(BW$1&amp;$BU501,$CI$1:$EP$1&amp;$CI$2:$EP$2,0))*VLOOKUP($BT501,$C$17:$M$20,COUNTBLANK($D$15:D$15)+1,FALSE)</f>
        <v>304</v>
      </c>
      <c r="BX501" s="3">
        <f t="array" ref="BX501">INDEX($CI$3:$EP$26,MATCH($BV501,$CH$3:$CH$26,0),MATCH(BX$1&amp;$BU501,$CI$1:$EP$1&amp;$CI$2:$EP$2,0))*VLOOKUP($BT501,$C$17:$M$20,COUNTBLANK($D$15:E$15)+1,FALSE)</f>
        <v>0</v>
      </c>
      <c r="BY501" s="3">
        <f t="array" ref="BY501">INDEX($CI$3:$EP$26,MATCH($BV501,$CH$3:$CH$26,0),MATCH(BY$1&amp;$BU501,$CI$1:$EP$1&amp;$CI$2:$EP$2,0))*VLOOKUP($BT501,$C$17:$M$20,COUNTBLANK($D$15:F$15)+1,FALSE)</f>
        <v>0</v>
      </c>
      <c r="BZ501" s="3">
        <f t="array" ref="BZ501">INDEX($CI$3:$EP$26,MATCH($BV501,$CH$3:$CH$26,0),MATCH(BZ$1&amp;$BU501,$CI$1:$EP$1&amp;$CI$2:$EP$2,0))*VLOOKUP($BT501,$C$17:$M$20,COUNTBLANK($D$15:G$15)+1,FALSE)</f>
        <v>608</v>
      </c>
      <c r="CA501" s="3">
        <f t="array" ref="CA501">INDEX($CI$3:$EP$26,MATCH($BV501,$CH$3:$CH$26,0),MATCH(CA$1&amp;$BU501,$CI$1:$EP$1&amp;$CI$2:$EP$2,0))*VLOOKUP($BT501,$C$17:$M$20,COUNTBLANK($D$15:H$15)+1,FALSE)</f>
        <v>0</v>
      </c>
      <c r="CB501" s="3">
        <f t="array" ref="CB501">INDEX($CI$3:$EP$26,MATCH($BV501,$CH$3:$CH$26,0),MATCH(CB$1&amp;$BU501,$CI$1:$EP$1&amp;$CI$2:$EP$2,0))*VLOOKUP($BT501,$C$17:$M$20,COUNTBLANK($D$15:I$15)+1,FALSE)</f>
        <v>0</v>
      </c>
      <c r="CC501" s="3">
        <f t="array" ref="CC501">INDEX($CI$3:$EP$26,MATCH($BV501,$CH$3:$CH$26,0),MATCH(CC$1&amp;$BU501,$CI$1:$EP$1&amp;$CI$2:$EP$2,0))*VLOOKUP($BT501,$C$17:$M$20,COUNTBLANK($D$15:J$15)+1,FALSE)</f>
        <v>0</v>
      </c>
      <c r="CD501" s="3">
        <f t="array" ref="CD501">INDEX($CI$3:$EP$26,MATCH($BV501,$CH$3:$CH$26,0),MATCH(CD$1&amp;$BU501,$CI$1:$EP$1&amp;$CI$2:$EP$2,0))*VLOOKUP($BT501,$C$17:$M$20,COUNTBLANK($D$15:K$15)+1,FALSE)</f>
        <v>0</v>
      </c>
      <c r="CE501" s="3">
        <f t="array" ref="CE501">INDEX($CI$3:$EP$26,MATCH($BV501,$CH$3:$CH$26,0),MATCH(CE$1&amp;$BU501,$CI$1:$EP$1&amp;$CI$2:$EP$2,0))*VLOOKUP($BT501,$C$17:$M$20,COUNTBLANK($D$15:L$15)+1,FALSE)</f>
        <v>0.02</v>
      </c>
      <c r="CF501" s="3">
        <f t="array" ref="CF501">INDEX($CI$3:$EP$26,MATCH($BV501,$CH$3:$CH$26,0),MATCH(CF$1&amp;$BU501,$CI$1:$EP$1&amp;$CI$2:$EP$2,0))*VLOOKUP($BT501,$C$17:$M$20,COUNTBLANK($D$15:M$15)+1,FALSE)</f>
        <v>0.04</v>
      </c>
    </row>
    <row r="502" spans="56:84" x14ac:dyDescent="0.2">
      <c r="BD502" t="s">
        <v>421</v>
      </c>
      <c r="BE502">
        <v>1</v>
      </c>
      <c r="BF502">
        <f t="shared" si="182"/>
        <v>6</v>
      </c>
      <c r="BG502" s="1">
        <f t="shared" si="184"/>
        <v>20</v>
      </c>
      <c r="BH502" s="3">
        <f t="array" ref="BH502">INDEX($D$21:$M$44,MATCH($BD502&amp;$BF502,$C$21:$C$44&amp;$B$21:$B$44,0),MATCH(BH$1,$D$16:$M$16,0))+VLOOKUP($BE502,战斗属性模型!$K$22:$O$24,BH$2,FALSE)*INDEX($BW$3:$CF$578,MATCH($BD502&amp;$BF502&amp;$BG502,$BT$3:$BT$578&amp;$BU$3:$BU$578&amp;$BV$3:$BV$578,0),MATCH(BH$1,$BW$1:$CF$1,0))</f>
        <v>1152</v>
      </c>
      <c r="BI502" s="3">
        <f t="array" ref="BI502">INDEX($D$21:$M$44,MATCH($BD502&amp;$BF502,$C$21:$C$44&amp;$B$21:$B$44,0),MATCH(BI$1,$D$16:$M$16,0))+VLOOKUP($BE502,战斗属性模型!$K$22:$O$24,BI$2,FALSE)*INDEX($BW$3:$CF$578,MATCH($BD502&amp;$BF502&amp;$BG502,$BT$3:$BT$578&amp;$BU$3:$BU$578&amp;$BV$3:$BV$578,0),MATCH(BI$1,$BW$1:$CF$1,0))</f>
        <v>0</v>
      </c>
      <c r="BJ502" s="3">
        <f t="array" ref="BJ502">INDEX($D$21:$M$44,MATCH($BD502&amp;$BF502,$C$21:$C$44&amp;$B$21:$B$44,0),MATCH(BJ$1,$D$16:$M$16,0))+VLOOKUP($BE502,战斗属性模型!$K$22:$O$24,BJ$2,FALSE)*INDEX($BW$3:$CF$578,MATCH($BD502&amp;$BF502&amp;$BG502,$BT$3:$BT$578&amp;$BU$3:$BU$578&amp;$BV$3:$BV$578,0),MATCH(BJ$1,$BW$1:$CF$1,0))</f>
        <v>2688</v>
      </c>
      <c r="BK502" s="3">
        <f t="array" ref="BK502">INDEX($D$21:$M$44,MATCH($BD502&amp;$BF502,$C$21:$C$44&amp;$B$21:$B$44,0),MATCH(BK$1,$D$16:$M$16,0))+VLOOKUP($BE502,战斗属性模型!$K$22:$O$24,BK$2,FALSE)*INDEX($BW$3:$CF$578,MATCH($BD502&amp;$BF502&amp;$BG502,$BT$3:$BT$578&amp;$BU$3:$BU$578&amp;$BV$3:$BV$578,0),MATCH(BK$1,$BW$1:$CF$1,0))</f>
        <v>0</v>
      </c>
      <c r="BL502" s="3"/>
      <c r="BM502" s="3"/>
      <c r="BN502" s="3"/>
      <c r="BO502" s="3"/>
      <c r="BP502" s="3"/>
      <c r="BQ502" s="3"/>
      <c r="BT502" t="s">
        <v>422</v>
      </c>
      <c r="BU502">
        <f t="shared" si="181"/>
        <v>3</v>
      </c>
      <c r="BV502" s="1">
        <f t="shared" si="183"/>
        <v>20</v>
      </c>
      <c r="BW502" s="3">
        <f t="array" ref="BW502">INDEX($CI$3:$EP$26,MATCH($BV502,$CH$3:$CH$26,0),MATCH(BW$1&amp;$BU502,$CI$1:$EP$1&amp;$CI$2:$EP$2,0))*VLOOKUP($BT502,$C$17:$M$20,COUNTBLANK($D$15:D$15)+1,FALSE)</f>
        <v>320</v>
      </c>
      <c r="BX502" s="3">
        <f t="array" ref="BX502">INDEX($CI$3:$EP$26,MATCH($BV502,$CH$3:$CH$26,0),MATCH(BX$1&amp;$BU502,$CI$1:$EP$1&amp;$CI$2:$EP$2,0))*VLOOKUP($BT502,$C$17:$M$20,COUNTBLANK($D$15:E$15)+1,FALSE)</f>
        <v>0</v>
      </c>
      <c r="BY502" s="3">
        <f t="array" ref="BY502">INDEX($CI$3:$EP$26,MATCH($BV502,$CH$3:$CH$26,0),MATCH(BY$1&amp;$BU502,$CI$1:$EP$1&amp;$CI$2:$EP$2,0))*VLOOKUP($BT502,$C$17:$M$20,COUNTBLANK($D$15:F$15)+1,FALSE)</f>
        <v>0</v>
      </c>
      <c r="BZ502" s="3">
        <f t="array" ref="BZ502">INDEX($CI$3:$EP$26,MATCH($BV502,$CH$3:$CH$26,0),MATCH(BZ$1&amp;$BU502,$CI$1:$EP$1&amp;$CI$2:$EP$2,0))*VLOOKUP($BT502,$C$17:$M$20,COUNTBLANK($D$15:G$15)+1,FALSE)</f>
        <v>640</v>
      </c>
      <c r="CA502" s="3">
        <f t="array" ref="CA502">INDEX($CI$3:$EP$26,MATCH($BV502,$CH$3:$CH$26,0),MATCH(CA$1&amp;$BU502,$CI$1:$EP$1&amp;$CI$2:$EP$2,0))*VLOOKUP($BT502,$C$17:$M$20,COUNTBLANK($D$15:H$15)+1,FALSE)</f>
        <v>0</v>
      </c>
      <c r="CB502" s="3">
        <f t="array" ref="CB502">INDEX($CI$3:$EP$26,MATCH($BV502,$CH$3:$CH$26,0),MATCH(CB$1&amp;$BU502,$CI$1:$EP$1&amp;$CI$2:$EP$2,0))*VLOOKUP($BT502,$C$17:$M$20,COUNTBLANK($D$15:I$15)+1,FALSE)</f>
        <v>0</v>
      </c>
      <c r="CC502" s="3">
        <f t="array" ref="CC502">INDEX($CI$3:$EP$26,MATCH($BV502,$CH$3:$CH$26,0),MATCH(CC$1&amp;$BU502,$CI$1:$EP$1&amp;$CI$2:$EP$2,0))*VLOOKUP($BT502,$C$17:$M$20,COUNTBLANK($D$15:J$15)+1,FALSE)</f>
        <v>0</v>
      </c>
      <c r="CD502" s="3">
        <f t="array" ref="CD502">INDEX($CI$3:$EP$26,MATCH($BV502,$CH$3:$CH$26,0),MATCH(CD$1&amp;$BU502,$CI$1:$EP$1&amp;$CI$2:$EP$2,0))*VLOOKUP($BT502,$C$17:$M$20,COUNTBLANK($D$15:K$15)+1,FALSE)</f>
        <v>0</v>
      </c>
      <c r="CE502" s="3">
        <f t="array" ref="CE502">INDEX($CI$3:$EP$26,MATCH($BV502,$CH$3:$CH$26,0),MATCH(CE$1&amp;$BU502,$CI$1:$EP$1&amp;$CI$2:$EP$2,0))*VLOOKUP($BT502,$C$17:$M$20,COUNTBLANK($D$15:L$15)+1,FALSE)</f>
        <v>0.03</v>
      </c>
      <c r="CF502" s="3">
        <f t="array" ref="CF502">INDEX($CI$3:$EP$26,MATCH($BV502,$CH$3:$CH$26,0),MATCH(CF$1&amp;$BU502,$CI$1:$EP$1&amp;$CI$2:$EP$2,0))*VLOOKUP($BT502,$C$17:$M$20,COUNTBLANK($D$15:M$15)+1,FALSE)</f>
        <v>0.04</v>
      </c>
    </row>
    <row r="503" spans="56:84" x14ac:dyDescent="0.2">
      <c r="BD503" t="s">
        <v>421</v>
      </c>
      <c r="BE503">
        <v>1</v>
      </c>
      <c r="BF503">
        <f t="shared" si="182"/>
        <v>6</v>
      </c>
      <c r="BG503" s="1">
        <f t="shared" si="184"/>
        <v>21</v>
      </c>
      <c r="BH503" s="3">
        <f t="array" ref="BH503">INDEX($D$21:$M$44,MATCH($BD503&amp;$BF503,$C$21:$C$44&amp;$B$21:$B$44,0),MATCH(BH$1,$D$16:$M$16,0))+VLOOKUP($BE503,战斗属性模型!$K$22:$O$24,BH$2,FALSE)*INDEX($BW$3:$CF$578,MATCH($BD503&amp;$BF503&amp;$BG503,$BT$3:$BT$578&amp;$BU$3:$BU$578&amp;$BV$3:$BV$578,0),MATCH(BH$1,$BW$1:$CF$1,0))</f>
        <v>1200</v>
      </c>
      <c r="BI503" s="3">
        <f t="array" ref="BI503">INDEX($D$21:$M$44,MATCH($BD503&amp;$BF503,$C$21:$C$44&amp;$B$21:$B$44,0),MATCH(BI$1,$D$16:$M$16,0))+VLOOKUP($BE503,战斗属性模型!$K$22:$O$24,BI$2,FALSE)*INDEX($BW$3:$CF$578,MATCH($BD503&amp;$BF503&amp;$BG503,$BT$3:$BT$578&amp;$BU$3:$BU$578&amp;$BV$3:$BV$578,0),MATCH(BI$1,$BW$1:$CF$1,0))</f>
        <v>0</v>
      </c>
      <c r="BJ503" s="3">
        <f t="array" ref="BJ503">INDEX($D$21:$M$44,MATCH($BD503&amp;$BF503,$C$21:$C$44&amp;$B$21:$B$44,0),MATCH(BJ$1,$D$16:$M$16,0))+VLOOKUP($BE503,战斗属性模型!$K$22:$O$24,BJ$2,FALSE)*INDEX($BW$3:$CF$578,MATCH($BD503&amp;$BF503&amp;$BG503,$BT$3:$BT$578&amp;$BU$3:$BU$578&amp;$BV$3:$BV$578,0),MATCH(BJ$1,$BW$1:$CF$1,0))</f>
        <v>2803.2</v>
      </c>
      <c r="BK503" s="3">
        <f t="array" ref="BK503">INDEX($D$21:$M$44,MATCH($BD503&amp;$BF503,$C$21:$C$44&amp;$B$21:$B$44,0),MATCH(BK$1,$D$16:$M$16,0))+VLOOKUP($BE503,战斗属性模型!$K$22:$O$24,BK$2,FALSE)*INDEX($BW$3:$CF$578,MATCH($BD503&amp;$BF503&amp;$BG503,$BT$3:$BT$578&amp;$BU$3:$BU$578&amp;$BV$3:$BV$578,0),MATCH(BK$1,$BW$1:$CF$1,0))</f>
        <v>0</v>
      </c>
      <c r="BL503" s="3"/>
      <c r="BM503" s="3"/>
      <c r="BN503" s="3"/>
      <c r="BO503" s="3"/>
      <c r="BP503" s="3"/>
      <c r="BQ503" s="3"/>
      <c r="BT503" t="s">
        <v>422</v>
      </c>
      <c r="BU503">
        <f t="shared" si="181"/>
        <v>3</v>
      </c>
      <c r="BV503" s="1">
        <f t="shared" si="183"/>
        <v>21</v>
      </c>
      <c r="BW503" s="3">
        <f t="array" ref="BW503">INDEX($CI$3:$EP$26,MATCH($BV503,$CH$3:$CH$26,0),MATCH(BW$1&amp;$BU503,$CI$1:$EP$1&amp;$CI$2:$EP$2,0))*VLOOKUP($BT503,$C$17:$M$20,COUNTBLANK($D$15:D$15)+1,FALSE)</f>
        <v>336</v>
      </c>
      <c r="BX503" s="3">
        <f t="array" ref="BX503">INDEX($CI$3:$EP$26,MATCH($BV503,$CH$3:$CH$26,0),MATCH(BX$1&amp;$BU503,$CI$1:$EP$1&amp;$CI$2:$EP$2,0))*VLOOKUP($BT503,$C$17:$M$20,COUNTBLANK($D$15:E$15)+1,FALSE)</f>
        <v>0</v>
      </c>
      <c r="BY503" s="3">
        <f t="array" ref="BY503">INDEX($CI$3:$EP$26,MATCH($BV503,$CH$3:$CH$26,0),MATCH(BY$1&amp;$BU503,$CI$1:$EP$1&amp;$CI$2:$EP$2,0))*VLOOKUP($BT503,$C$17:$M$20,COUNTBLANK($D$15:F$15)+1,FALSE)</f>
        <v>0</v>
      </c>
      <c r="BZ503" s="3">
        <f t="array" ref="BZ503">INDEX($CI$3:$EP$26,MATCH($BV503,$CH$3:$CH$26,0),MATCH(BZ$1&amp;$BU503,$CI$1:$EP$1&amp;$CI$2:$EP$2,0))*VLOOKUP($BT503,$C$17:$M$20,COUNTBLANK($D$15:G$15)+1,FALSE)</f>
        <v>672</v>
      </c>
      <c r="CA503" s="3">
        <f t="array" ref="CA503">INDEX($CI$3:$EP$26,MATCH($BV503,$CH$3:$CH$26,0),MATCH(CA$1&amp;$BU503,$CI$1:$EP$1&amp;$CI$2:$EP$2,0))*VLOOKUP($BT503,$C$17:$M$20,COUNTBLANK($D$15:H$15)+1,FALSE)</f>
        <v>0</v>
      </c>
      <c r="CB503" s="3">
        <f t="array" ref="CB503">INDEX($CI$3:$EP$26,MATCH($BV503,$CH$3:$CH$26,0),MATCH(CB$1&amp;$BU503,$CI$1:$EP$1&amp;$CI$2:$EP$2,0))*VLOOKUP($BT503,$C$17:$M$20,COUNTBLANK($D$15:I$15)+1,FALSE)</f>
        <v>0</v>
      </c>
      <c r="CC503" s="3">
        <f t="array" ref="CC503">INDEX($CI$3:$EP$26,MATCH($BV503,$CH$3:$CH$26,0),MATCH(CC$1&amp;$BU503,$CI$1:$EP$1&amp;$CI$2:$EP$2,0))*VLOOKUP($BT503,$C$17:$M$20,COUNTBLANK($D$15:J$15)+1,FALSE)</f>
        <v>0</v>
      </c>
      <c r="CD503" s="3">
        <f t="array" ref="CD503">INDEX($CI$3:$EP$26,MATCH($BV503,$CH$3:$CH$26,0),MATCH(CD$1&amp;$BU503,$CI$1:$EP$1&amp;$CI$2:$EP$2,0))*VLOOKUP($BT503,$C$17:$M$20,COUNTBLANK($D$15:K$15)+1,FALSE)</f>
        <v>0</v>
      </c>
      <c r="CE503" s="3">
        <f t="array" ref="CE503">INDEX($CI$3:$EP$26,MATCH($BV503,$CH$3:$CH$26,0),MATCH(CE$1&amp;$BU503,$CI$1:$EP$1&amp;$CI$2:$EP$2,0))*VLOOKUP($BT503,$C$17:$M$20,COUNTBLANK($D$15:L$15)+1,FALSE)</f>
        <v>0.03</v>
      </c>
      <c r="CF503" s="3">
        <f t="array" ref="CF503">INDEX($CI$3:$EP$26,MATCH($BV503,$CH$3:$CH$26,0),MATCH(CF$1&amp;$BU503,$CI$1:$EP$1&amp;$CI$2:$EP$2,0))*VLOOKUP($BT503,$C$17:$M$20,COUNTBLANK($D$15:M$15)+1,FALSE)</f>
        <v>0.04</v>
      </c>
    </row>
    <row r="504" spans="56:84" x14ac:dyDescent="0.2">
      <c r="BD504" t="s">
        <v>421</v>
      </c>
      <c r="BE504">
        <v>1</v>
      </c>
      <c r="BF504">
        <f t="shared" si="182"/>
        <v>6</v>
      </c>
      <c r="BG504" s="1">
        <f t="shared" si="184"/>
        <v>22</v>
      </c>
      <c r="BH504" s="3">
        <f t="array" ref="BH504">INDEX($D$21:$M$44,MATCH($BD504&amp;$BF504,$C$21:$C$44&amp;$B$21:$B$44,0),MATCH(BH$1,$D$16:$M$16,0))+VLOOKUP($BE504,战斗属性模型!$K$22:$O$24,BH$2,FALSE)*INDEX($BW$3:$CF$578,MATCH($BD504&amp;$BF504&amp;$BG504,$BT$3:$BT$578&amp;$BU$3:$BU$578&amp;$BV$3:$BV$578,0),MATCH(BH$1,$BW$1:$CF$1,0))</f>
        <v>1248</v>
      </c>
      <c r="BI504" s="3">
        <f t="array" ref="BI504">INDEX($D$21:$M$44,MATCH($BD504&amp;$BF504,$C$21:$C$44&amp;$B$21:$B$44,0),MATCH(BI$1,$D$16:$M$16,0))+VLOOKUP($BE504,战斗属性模型!$K$22:$O$24,BI$2,FALSE)*INDEX($BW$3:$CF$578,MATCH($BD504&amp;$BF504&amp;$BG504,$BT$3:$BT$578&amp;$BU$3:$BU$578&amp;$BV$3:$BV$578,0),MATCH(BI$1,$BW$1:$CF$1,0))</f>
        <v>0</v>
      </c>
      <c r="BJ504" s="3">
        <f t="array" ref="BJ504">INDEX($D$21:$M$44,MATCH($BD504&amp;$BF504,$C$21:$C$44&amp;$B$21:$B$44,0),MATCH(BJ$1,$D$16:$M$16,0))+VLOOKUP($BE504,战斗属性模型!$K$22:$O$24,BJ$2,FALSE)*INDEX($BW$3:$CF$578,MATCH($BD504&amp;$BF504&amp;$BG504,$BT$3:$BT$578&amp;$BU$3:$BU$578&amp;$BV$3:$BV$578,0),MATCH(BJ$1,$BW$1:$CF$1,0))</f>
        <v>2918.4</v>
      </c>
      <c r="BK504" s="3">
        <f t="array" ref="BK504">INDEX($D$21:$M$44,MATCH($BD504&amp;$BF504,$C$21:$C$44&amp;$B$21:$B$44,0),MATCH(BK$1,$D$16:$M$16,0))+VLOOKUP($BE504,战斗属性模型!$K$22:$O$24,BK$2,FALSE)*INDEX($BW$3:$CF$578,MATCH($BD504&amp;$BF504&amp;$BG504,$BT$3:$BT$578&amp;$BU$3:$BU$578&amp;$BV$3:$BV$578,0),MATCH(BK$1,$BW$1:$CF$1,0))</f>
        <v>0</v>
      </c>
      <c r="BL504" s="3"/>
      <c r="BM504" s="3"/>
      <c r="BN504" s="3"/>
      <c r="BO504" s="3"/>
      <c r="BP504" s="3"/>
      <c r="BQ504" s="3"/>
      <c r="BT504" t="s">
        <v>422</v>
      </c>
      <c r="BU504">
        <f t="shared" si="181"/>
        <v>3</v>
      </c>
      <c r="BV504" s="1">
        <f t="shared" si="183"/>
        <v>22</v>
      </c>
      <c r="BW504" s="3">
        <f t="array" ref="BW504">INDEX($CI$3:$EP$26,MATCH($BV504,$CH$3:$CH$26,0),MATCH(BW$1&amp;$BU504,$CI$1:$EP$1&amp;$CI$2:$EP$2,0))*VLOOKUP($BT504,$C$17:$M$20,COUNTBLANK($D$15:D$15)+1,FALSE)</f>
        <v>352</v>
      </c>
      <c r="BX504" s="3">
        <f t="array" ref="BX504">INDEX($CI$3:$EP$26,MATCH($BV504,$CH$3:$CH$26,0),MATCH(BX$1&amp;$BU504,$CI$1:$EP$1&amp;$CI$2:$EP$2,0))*VLOOKUP($BT504,$C$17:$M$20,COUNTBLANK($D$15:E$15)+1,FALSE)</f>
        <v>0</v>
      </c>
      <c r="BY504" s="3">
        <f t="array" ref="BY504">INDEX($CI$3:$EP$26,MATCH($BV504,$CH$3:$CH$26,0),MATCH(BY$1&amp;$BU504,$CI$1:$EP$1&amp;$CI$2:$EP$2,0))*VLOOKUP($BT504,$C$17:$M$20,COUNTBLANK($D$15:F$15)+1,FALSE)</f>
        <v>0</v>
      </c>
      <c r="BZ504" s="3">
        <f t="array" ref="BZ504">INDEX($CI$3:$EP$26,MATCH($BV504,$CH$3:$CH$26,0),MATCH(BZ$1&amp;$BU504,$CI$1:$EP$1&amp;$CI$2:$EP$2,0))*VLOOKUP($BT504,$C$17:$M$20,COUNTBLANK($D$15:G$15)+1,FALSE)</f>
        <v>704</v>
      </c>
      <c r="CA504" s="3">
        <f t="array" ref="CA504">INDEX($CI$3:$EP$26,MATCH($BV504,$CH$3:$CH$26,0),MATCH(CA$1&amp;$BU504,$CI$1:$EP$1&amp;$CI$2:$EP$2,0))*VLOOKUP($BT504,$C$17:$M$20,COUNTBLANK($D$15:H$15)+1,FALSE)</f>
        <v>0</v>
      </c>
      <c r="CB504" s="3">
        <f t="array" ref="CB504">INDEX($CI$3:$EP$26,MATCH($BV504,$CH$3:$CH$26,0),MATCH(CB$1&amp;$BU504,$CI$1:$EP$1&amp;$CI$2:$EP$2,0))*VLOOKUP($BT504,$C$17:$M$20,COUNTBLANK($D$15:I$15)+1,FALSE)</f>
        <v>0</v>
      </c>
      <c r="CC504" s="3">
        <f t="array" ref="CC504">INDEX($CI$3:$EP$26,MATCH($BV504,$CH$3:$CH$26,0),MATCH(CC$1&amp;$BU504,$CI$1:$EP$1&amp;$CI$2:$EP$2,0))*VLOOKUP($BT504,$C$17:$M$20,COUNTBLANK($D$15:J$15)+1,FALSE)</f>
        <v>0</v>
      </c>
      <c r="CD504" s="3">
        <f t="array" ref="CD504">INDEX($CI$3:$EP$26,MATCH($BV504,$CH$3:$CH$26,0),MATCH(CD$1&amp;$BU504,$CI$1:$EP$1&amp;$CI$2:$EP$2,0))*VLOOKUP($BT504,$C$17:$M$20,COUNTBLANK($D$15:K$15)+1,FALSE)</f>
        <v>0</v>
      </c>
      <c r="CE504" s="3">
        <f t="array" ref="CE504">INDEX($CI$3:$EP$26,MATCH($BV504,$CH$3:$CH$26,0),MATCH(CE$1&amp;$BU504,$CI$1:$EP$1&amp;$CI$2:$EP$2,0))*VLOOKUP($BT504,$C$17:$M$20,COUNTBLANK($D$15:L$15)+1,FALSE)</f>
        <v>0.03</v>
      </c>
      <c r="CF504" s="3">
        <f t="array" ref="CF504">INDEX($CI$3:$EP$26,MATCH($BV504,$CH$3:$CH$26,0),MATCH(CF$1&amp;$BU504,$CI$1:$EP$1&amp;$CI$2:$EP$2,0))*VLOOKUP($BT504,$C$17:$M$20,COUNTBLANK($D$15:M$15)+1,FALSE)</f>
        <v>0.04</v>
      </c>
    </row>
    <row r="505" spans="56:84" x14ac:dyDescent="0.2">
      <c r="BD505" t="s">
        <v>421</v>
      </c>
      <c r="BE505">
        <v>1</v>
      </c>
      <c r="BF505">
        <f t="shared" si="182"/>
        <v>6</v>
      </c>
      <c r="BG505" s="1">
        <f t="shared" si="184"/>
        <v>23</v>
      </c>
      <c r="BH505" s="3">
        <f t="array" ref="BH505">INDEX($D$21:$M$44,MATCH($BD505&amp;$BF505,$C$21:$C$44&amp;$B$21:$B$44,0),MATCH(BH$1,$D$16:$M$16,0))+VLOOKUP($BE505,战斗属性模型!$K$22:$O$24,BH$2,FALSE)*INDEX($BW$3:$CF$578,MATCH($BD505&amp;$BF505&amp;$BG505,$BT$3:$BT$578&amp;$BU$3:$BU$578&amp;$BV$3:$BV$578,0),MATCH(BH$1,$BW$1:$CF$1,0))</f>
        <v>1296</v>
      </c>
      <c r="BI505" s="3">
        <f t="array" ref="BI505">INDEX($D$21:$M$44,MATCH($BD505&amp;$BF505,$C$21:$C$44&amp;$B$21:$B$44,0),MATCH(BI$1,$D$16:$M$16,0))+VLOOKUP($BE505,战斗属性模型!$K$22:$O$24,BI$2,FALSE)*INDEX($BW$3:$CF$578,MATCH($BD505&amp;$BF505&amp;$BG505,$BT$3:$BT$578&amp;$BU$3:$BU$578&amp;$BV$3:$BV$578,0),MATCH(BI$1,$BW$1:$CF$1,0))</f>
        <v>0</v>
      </c>
      <c r="BJ505" s="3">
        <f t="array" ref="BJ505">INDEX($D$21:$M$44,MATCH($BD505&amp;$BF505,$C$21:$C$44&amp;$B$21:$B$44,0),MATCH(BJ$1,$D$16:$M$16,0))+VLOOKUP($BE505,战斗属性模型!$K$22:$O$24,BJ$2,FALSE)*INDEX($BW$3:$CF$578,MATCH($BD505&amp;$BF505&amp;$BG505,$BT$3:$BT$578&amp;$BU$3:$BU$578&amp;$BV$3:$BV$578,0),MATCH(BJ$1,$BW$1:$CF$1,0))</f>
        <v>3033.6</v>
      </c>
      <c r="BK505" s="3">
        <f t="array" ref="BK505">INDEX($D$21:$M$44,MATCH($BD505&amp;$BF505,$C$21:$C$44&amp;$B$21:$B$44,0),MATCH(BK$1,$D$16:$M$16,0))+VLOOKUP($BE505,战斗属性模型!$K$22:$O$24,BK$2,FALSE)*INDEX($BW$3:$CF$578,MATCH($BD505&amp;$BF505&amp;$BG505,$BT$3:$BT$578&amp;$BU$3:$BU$578&amp;$BV$3:$BV$578,0),MATCH(BK$1,$BW$1:$CF$1,0))</f>
        <v>0</v>
      </c>
      <c r="BL505" s="3"/>
      <c r="BM505" s="3"/>
      <c r="BN505" s="3"/>
      <c r="BO505" s="3"/>
      <c r="BP505" s="3"/>
      <c r="BQ505" s="3"/>
      <c r="BT505" t="s">
        <v>422</v>
      </c>
      <c r="BU505">
        <f t="shared" si="181"/>
        <v>3</v>
      </c>
      <c r="BV505" s="1">
        <f t="shared" si="183"/>
        <v>23</v>
      </c>
      <c r="BW505" s="3">
        <f t="array" ref="BW505">INDEX($CI$3:$EP$26,MATCH($BV505,$CH$3:$CH$26,0),MATCH(BW$1&amp;$BU505,$CI$1:$EP$1&amp;$CI$2:$EP$2,0))*VLOOKUP($BT505,$C$17:$M$20,COUNTBLANK($D$15:D$15)+1,FALSE)</f>
        <v>368</v>
      </c>
      <c r="BX505" s="3">
        <f t="array" ref="BX505">INDEX($CI$3:$EP$26,MATCH($BV505,$CH$3:$CH$26,0),MATCH(BX$1&amp;$BU505,$CI$1:$EP$1&amp;$CI$2:$EP$2,0))*VLOOKUP($BT505,$C$17:$M$20,COUNTBLANK($D$15:E$15)+1,FALSE)</f>
        <v>0</v>
      </c>
      <c r="BY505" s="3">
        <f t="array" ref="BY505">INDEX($CI$3:$EP$26,MATCH($BV505,$CH$3:$CH$26,0),MATCH(BY$1&amp;$BU505,$CI$1:$EP$1&amp;$CI$2:$EP$2,0))*VLOOKUP($BT505,$C$17:$M$20,COUNTBLANK($D$15:F$15)+1,FALSE)</f>
        <v>0</v>
      </c>
      <c r="BZ505" s="3">
        <f t="array" ref="BZ505">INDEX($CI$3:$EP$26,MATCH($BV505,$CH$3:$CH$26,0),MATCH(BZ$1&amp;$BU505,$CI$1:$EP$1&amp;$CI$2:$EP$2,0))*VLOOKUP($BT505,$C$17:$M$20,COUNTBLANK($D$15:G$15)+1,FALSE)</f>
        <v>736</v>
      </c>
      <c r="CA505" s="3">
        <f t="array" ref="CA505">INDEX($CI$3:$EP$26,MATCH($BV505,$CH$3:$CH$26,0),MATCH(CA$1&amp;$BU505,$CI$1:$EP$1&amp;$CI$2:$EP$2,0))*VLOOKUP($BT505,$C$17:$M$20,COUNTBLANK($D$15:H$15)+1,FALSE)</f>
        <v>0</v>
      </c>
      <c r="CB505" s="3">
        <f t="array" ref="CB505">INDEX($CI$3:$EP$26,MATCH($BV505,$CH$3:$CH$26,0),MATCH(CB$1&amp;$BU505,$CI$1:$EP$1&amp;$CI$2:$EP$2,0))*VLOOKUP($BT505,$C$17:$M$20,COUNTBLANK($D$15:I$15)+1,FALSE)</f>
        <v>0</v>
      </c>
      <c r="CC505" s="3">
        <f t="array" ref="CC505">INDEX($CI$3:$EP$26,MATCH($BV505,$CH$3:$CH$26,0),MATCH(CC$1&amp;$BU505,$CI$1:$EP$1&amp;$CI$2:$EP$2,0))*VLOOKUP($BT505,$C$17:$M$20,COUNTBLANK($D$15:J$15)+1,FALSE)</f>
        <v>0</v>
      </c>
      <c r="CD505" s="3">
        <f t="array" ref="CD505">INDEX($CI$3:$EP$26,MATCH($BV505,$CH$3:$CH$26,0),MATCH(CD$1&amp;$BU505,$CI$1:$EP$1&amp;$CI$2:$EP$2,0))*VLOOKUP($BT505,$C$17:$M$20,COUNTBLANK($D$15:K$15)+1,FALSE)</f>
        <v>0</v>
      </c>
      <c r="CE505" s="3">
        <f t="array" ref="CE505">INDEX($CI$3:$EP$26,MATCH($BV505,$CH$3:$CH$26,0),MATCH(CE$1&amp;$BU505,$CI$1:$EP$1&amp;$CI$2:$EP$2,0))*VLOOKUP($BT505,$C$17:$M$20,COUNTBLANK($D$15:L$15)+1,FALSE)</f>
        <v>0.03</v>
      </c>
      <c r="CF505" s="3">
        <f t="array" ref="CF505">INDEX($CI$3:$EP$26,MATCH($BV505,$CH$3:$CH$26,0),MATCH(CF$1&amp;$BU505,$CI$1:$EP$1&amp;$CI$2:$EP$2,0))*VLOOKUP($BT505,$C$17:$M$20,COUNTBLANK($D$15:M$15)+1,FALSE)</f>
        <v>0.04</v>
      </c>
    </row>
    <row r="506" spans="56:84" x14ac:dyDescent="0.2">
      <c r="BD506" t="s">
        <v>421</v>
      </c>
      <c r="BE506">
        <v>1</v>
      </c>
      <c r="BF506">
        <f t="shared" si="182"/>
        <v>6</v>
      </c>
      <c r="BG506" s="1">
        <f t="shared" si="184"/>
        <v>24</v>
      </c>
      <c r="BH506" s="3">
        <f t="array" ref="BH506">INDEX($D$21:$M$44,MATCH($BD506&amp;$BF506,$C$21:$C$44&amp;$B$21:$B$44,0),MATCH(BH$1,$D$16:$M$16,0))+VLOOKUP($BE506,战斗属性模型!$K$22:$O$24,BH$2,FALSE)*INDEX($BW$3:$CF$578,MATCH($BD506&amp;$BF506&amp;$BG506,$BT$3:$BT$578&amp;$BU$3:$BU$578&amp;$BV$3:$BV$578,0),MATCH(BH$1,$BW$1:$CF$1,0))</f>
        <v>1344</v>
      </c>
      <c r="BI506" s="3">
        <f t="array" ref="BI506">INDEX($D$21:$M$44,MATCH($BD506&amp;$BF506,$C$21:$C$44&amp;$B$21:$B$44,0),MATCH(BI$1,$D$16:$M$16,0))+VLOOKUP($BE506,战斗属性模型!$K$22:$O$24,BI$2,FALSE)*INDEX($BW$3:$CF$578,MATCH($BD506&amp;$BF506&amp;$BG506,$BT$3:$BT$578&amp;$BU$3:$BU$578&amp;$BV$3:$BV$578,0),MATCH(BI$1,$BW$1:$CF$1,0))</f>
        <v>0</v>
      </c>
      <c r="BJ506" s="3">
        <f t="array" ref="BJ506">INDEX($D$21:$M$44,MATCH($BD506&amp;$BF506,$C$21:$C$44&amp;$B$21:$B$44,0),MATCH(BJ$1,$D$16:$M$16,0))+VLOOKUP($BE506,战斗属性模型!$K$22:$O$24,BJ$2,FALSE)*INDEX($BW$3:$CF$578,MATCH($BD506&amp;$BF506&amp;$BG506,$BT$3:$BT$578&amp;$BU$3:$BU$578&amp;$BV$3:$BV$578,0),MATCH(BJ$1,$BW$1:$CF$1,0))</f>
        <v>3148.7999999999997</v>
      </c>
      <c r="BK506" s="3">
        <f t="array" ref="BK506">INDEX($D$21:$M$44,MATCH($BD506&amp;$BF506,$C$21:$C$44&amp;$B$21:$B$44,0),MATCH(BK$1,$D$16:$M$16,0))+VLOOKUP($BE506,战斗属性模型!$K$22:$O$24,BK$2,FALSE)*INDEX($BW$3:$CF$578,MATCH($BD506&amp;$BF506&amp;$BG506,$BT$3:$BT$578&amp;$BU$3:$BU$578&amp;$BV$3:$BV$578,0),MATCH(BK$1,$BW$1:$CF$1,0))</f>
        <v>0</v>
      </c>
      <c r="BL506" s="3"/>
      <c r="BM506" s="3"/>
      <c r="BN506" s="3"/>
      <c r="BO506" s="3"/>
      <c r="BP506" s="3"/>
      <c r="BQ506" s="3"/>
      <c r="BT506" t="s">
        <v>422</v>
      </c>
      <c r="BU506">
        <f t="shared" si="181"/>
        <v>3</v>
      </c>
      <c r="BV506" s="1">
        <f t="shared" si="183"/>
        <v>24</v>
      </c>
      <c r="BW506" s="3">
        <f t="array" ref="BW506">INDEX($CI$3:$EP$26,MATCH($BV506,$CH$3:$CH$26,0),MATCH(BW$1&amp;$BU506,$CI$1:$EP$1&amp;$CI$2:$EP$2,0))*VLOOKUP($BT506,$C$17:$M$20,COUNTBLANK($D$15:D$15)+1,FALSE)</f>
        <v>384</v>
      </c>
      <c r="BX506" s="3">
        <f t="array" ref="BX506">INDEX($CI$3:$EP$26,MATCH($BV506,$CH$3:$CH$26,0),MATCH(BX$1&amp;$BU506,$CI$1:$EP$1&amp;$CI$2:$EP$2,0))*VLOOKUP($BT506,$C$17:$M$20,COUNTBLANK($D$15:E$15)+1,FALSE)</f>
        <v>0</v>
      </c>
      <c r="BY506" s="3">
        <f t="array" ref="BY506">INDEX($CI$3:$EP$26,MATCH($BV506,$CH$3:$CH$26,0),MATCH(BY$1&amp;$BU506,$CI$1:$EP$1&amp;$CI$2:$EP$2,0))*VLOOKUP($BT506,$C$17:$M$20,COUNTBLANK($D$15:F$15)+1,FALSE)</f>
        <v>0</v>
      </c>
      <c r="BZ506" s="3">
        <f t="array" ref="BZ506">INDEX($CI$3:$EP$26,MATCH($BV506,$CH$3:$CH$26,0),MATCH(BZ$1&amp;$BU506,$CI$1:$EP$1&amp;$CI$2:$EP$2,0))*VLOOKUP($BT506,$C$17:$M$20,COUNTBLANK($D$15:G$15)+1,FALSE)</f>
        <v>768</v>
      </c>
      <c r="CA506" s="3">
        <f t="array" ref="CA506">INDEX($CI$3:$EP$26,MATCH($BV506,$CH$3:$CH$26,0),MATCH(CA$1&amp;$BU506,$CI$1:$EP$1&amp;$CI$2:$EP$2,0))*VLOOKUP($BT506,$C$17:$M$20,COUNTBLANK($D$15:H$15)+1,FALSE)</f>
        <v>0</v>
      </c>
      <c r="CB506" s="3">
        <f t="array" ref="CB506">INDEX($CI$3:$EP$26,MATCH($BV506,$CH$3:$CH$26,0),MATCH(CB$1&amp;$BU506,$CI$1:$EP$1&amp;$CI$2:$EP$2,0))*VLOOKUP($BT506,$C$17:$M$20,COUNTBLANK($D$15:I$15)+1,FALSE)</f>
        <v>0</v>
      </c>
      <c r="CC506" s="3">
        <f t="array" ref="CC506">INDEX($CI$3:$EP$26,MATCH($BV506,$CH$3:$CH$26,0),MATCH(CC$1&amp;$BU506,$CI$1:$EP$1&amp;$CI$2:$EP$2,0))*VLOOKUP($BT506,$C$17:$M$20,COUNTBLANK($D$15:J$15)+1,FALSE)</f>
        <v>0</v>
      </c>
      <c r="CD506" s="3">
        <f t="array" ref="CD506">INDEX($CI$3:$EP$26,MATCH($BV506,$CH$3:$CH$26,0),MATCH(CD$1&amp;$BU506,$CI$1:$EP$1&amp;$CI$2:$EP$2,0))*VLOOKUP($BT506,$C$17:$M$20,COUNTBLANK($D$15:K$15)+1,FALSE)</f>
        <v>0</v>
      </c>
      <c r="CE506" s="3">
        <f t="array" ref="CE506">INDEX($CI$3:$EP$26,MATCH($BV506,$CH$3:$CH$26,0),MATCH(CE$1&amp;$BU506,$CI$1:$EP$1&amp;$CI$2:$EP$2,0))*VLOOKUP($BT506,$C$17:$M$20,COUNTBLANK($D$15:L$15)+1,FALSE)</f>
        <v>0.03</v>
      </c>
      <c r="CF506" s="3">
        <f t="array" ref="CF506">INDEX($CI$3:$EP$26,MATCH($BV506,$CH$3:$CH$26,0),MATCH(CF$1&amp;$BU506,$CI$1:$EP$1&amp;$CI$2:$EP$2,0))*VLOOKUP($BT506,$C$17:$M$20,COUNTBLANK($D$15:M$15)+1,FALSE)</f>
        <v>0.06</v>
      </c>
    </row>
    <row r="507" spans="56:84" x14ac:dyDescent="0.2">
      <c r="BD507" t="s">
        <v>422</v>
      </c>
      <c r="BE507">
        <v>1</v>
      </c>
      <c r="BF507">
        <f t="shared" si="182"/>
        <v>1</v>
      </c>
      <c r="BG507" s="1">
        <f t="shared" si="184"/>
        <v>1</v>
      </c>
      <c r="BH507" s="3">
        <f t="array" ref="BH507">INDEX($D$21:$M$44,MATCH($BD507&amp;$BF507,$C$21:$C$44&amp;$B$21:$B$44,0),MATCH(BH$1,$D$16:$M$16,0))+VLOOKUP($BE507,战斗属性模型!$K$22:$O$24,BH$2,FALSE)*INDEX($BW$3:$CF$578,MATCH($BD507&amp;$BF507&amp;$BG507,$BT$3:$BT$578&amp;$BU$3:$BU$578&amp;$BV$3:$BV$578,0),MATCH(BH$1,$BW$1:$CF$1,0))</f>
        <v>40</v>
      </c>
      <c r="BI507" s="3">
        <f t="array" ref="BI507">INDEX($D$21:$M$44,MATCH($BD507&amp;$BF507,$C$21:$C$44&amp;$B$21:$B$44,0),MATCH(BI$1,$D$16:$M$16,0))+VLOOKUP($BE507,战斗属性模型!$K$22:$O$24,BI$2,FALSE)*INDEX($BW$3:$CF$578,MATCH($BD507&amp;$BF507&amp;$BG507,$BT$3:$BT$578&amp;$BU$3:$BU$578&amp;$BV$3:$BV$578,0),MATCH(BI$1,$BW$1:$CF$1,0))</f>
        <v>0</v>
      </c>
      <c r="BJ507" s="3">
        <f t="array" ref="BJ507">INDEX($D$21:$M$44,MATCH($BD507&amp;$BF507,$C$21:$C$44&amp;$B$21:$B$44,0),MATCH(BJ$1,$D$16:$M$16,0))+VLOOKUP($BE507,战斗属性模型!$K$22:$O$24,BJ$2,FALSE)*INDEX($BW$3:$CF$578,MATCH($BD507&amp;$BF507&amp;$BG507,$BT$3:$BT$578&amp;$BU$3:$BU$578&amp;$BV$3:$BV$578,0),MATCH(BJ$1,$BW$1:$CF$1,0))</f>
        <v>0</v>
      </c>
      <c r="BK507" s="3">
        <f t="array" ref="BK507">INDEX($D$21:$M$44,MATCH($BD507&amp;$BF507,$C$21:$C$44&amp;$B$21:$B$44,0),MATCH(BK$1,$D$16:$M$16,0))+VLOOKUP($BE507,战斗属性模型!$K$22:$O$24,BK$2,FALSE)*INDEX($BW$3:$CF$578,MATCH($BD507&amp;$BF507&amp;$BG507,$BT$3:$BT$578&amp;$BU$3:$BU$578&amp;$BV$3:$BV$578,0),MATCH(BK$1,$BW$1:$CF$1,0))</f>
        <v>76.8</v>
      </c>
      <c r="BL507" s="3"/>
      <c r="BM507" s="3"/>
      <c r="BN507" s="3"/>
      <c r="BO507" s="3"/>
      <c r="BP507" s="3"/>
      <c r="BQ507" s="3"/>
      <c r="BT507" t="s">
        <v>422</v>
      </c>
      <c r="BU507">
        <f t="shared" si="181"/>
        <v>4</v>
      </c>
      <c r="BV507" s="1">
        <f t="shared" si="183"/>
        <v>1</v>
      </c>
      <c r="BW507" s="3">
        <f t="array" ref="BW507">INDEX($CI$3:$EP$26,MATCH($BV507,$CH$3:$CH$26,0),MATCH(BW$1&amp;$BU507,$CI$1:$EP$1&amp;$CI$2:$EP$2,0))*VLOOKUP($BT507,$C$17:$M$20,COUNTBLANK($D$15:D$15)+1,FALSE)</f>
        <v>20</v>
      </c>
      <c r="BX507" s="3">
        <f t="array" ref="BX507">INDEX($CI$3:$EP$26,MATCH($BV507,$CH$3:$CH$26,0),MATCH(BX$1&amp;$BU507,$CI$1:$EP$1&amp;$CI$2:$EP$2,0))*VLOOKUP($BT507,$C$17:$M$20,COUNTBLANK($D$15:E$15)+1,FALSE)</f>
        <v>0</v>
      </c>
      <c r="BY507" s="3">
        <f t="array" ref="BY507">INDEX($CI$3:$EP$26,MATCH($BV507,$CH$3:$CH$26,0),MATCH(BY$1&amp;$BU507,$CI$1:$EP$1&amp;$CI$2:$EP$2,0))*VLOOKUP($BT507,$C$17:$M$20,COUNTBLANK($D$15:F$15)+1,FALSE)</f>
        <v>0</v>
      </c>
      <c r="BZ507" s="3">
        <f t="array" ref="BZ507">INDEX($CI$3:$EP$26,MATCH($BV507,$CH$3:$CH$26,0),MATCH(BZ$1&amp;$BU507,$CI$1:$EP$1&amp;$CI$2:$EP$2,0))*VLOOKUP($BT507,$C$17:$M$20,COUNTBLANK($D$15:G$15)+1,FALSE)</f>
        <v>40</v>
      </c>
      <c r="CA507" s="3">
        <f t="array" ref="CA507">INDEX($CI$3:$EP$26,MATCH($BV507,$CH$3:$CH$26,0),MATCH(CA$1&amp;$BU507,$CI$1:$EP$1&amp;$CI$2:$EP$2,0))*VLOOKUP($BT507,$C$17:$M$20,COUNTBLANK($D$15:H$15)+1,FALSE)</f>
        <v>0</v>
      </c>
      <c r="CB507" s="3">
        <f t="array" ref="CB507">INDEX($CI$3:$EP$26,MATCH($BV507,$CH$3:$CH$26,0),MATCH(CB$1&amp;$BU507,$CI$1:$EP$1&amp;$CI$2:$EP$2,0))*VLOOKUP($BT507,$C$17:$M$20,COUNTBLANK($D$15:I$15)+1,FALSE)</f>
        <v>0</v>
      </c>
      <c r="CC507" s="3">
        <f t="array" ref="CC507">INDEX($CI$3:$EP$26,MATCH($BV507,$CH$3:$CH$26,0),MATCH(CC$1&amp;$BU507,$CI$1:$EP$1&amp;$CI$2:$EP$2,0))*VLOOKUP($BT507,$C$17:$M$20,COUNTBLANK($D$15:J$15)+1,FALSE)</f>
        <v>0</v>
      </c>
      <c r="CD507" s="3">
        <f t="array" ref="CD507">INDEX($CI$3:$EP$26,MATCH($BV507,$CH$3:$CH$26,0),MATCH(CD$1&amp;$BU507,$CI$1:$EP$1&amp;$CI$2:$EP$2,0))*VLOOKUP($BT507,$C$17:$M$20,COUNTBLANK($D$15:K$15)+1,FALSE)</f>
        <v>0</v>
      </c>
      <c r="CE507" s="3">
        <f t="array" ref="CE507">INDEX($CI$3:$EP$26,MATCH($BV507,$CH$3:$CH$26,0),MATCH(CE$1&amp;$BU507,$CI$1:$EP$1&amp;$CI$2:$EP$2,0))*VLOOKUP($BT507,$C$17:$M$20,COUNTBLANK($D$15:L$15)+1,FALSE)</f>
        <v>0</v>
      </c>
      <c r="CF507" s="3">
        <f t="array" ref="CF507">INDEX($CI$3:$EP$26,MATCH($BV507,$CH$3:$CH$26,0),MATCH(CF$1&amp;$BU507,$CI$1:$EP$1&amp;$CI$2:$EP$2,0))*VLOOKUP($BT507,$C$17:$M$20,COUNTBLANK($D$15:M$15)+1,FALSE)</f>
        <v>0</v>
      </c>
    </row>
    <row r="508" spans="56:84" x14ac:dyDescent="0.2">
      <c r="BD508" t="s">
        <v>422</v>
      </c>
      <c r="BE508">
        <v>1</v>
      </c>
      <c r="BF508">
        <f t="shared" si="182"/>
        <v>1</v>
      </c>
      <c r="BG508" s="1">
        <f t="shared" si="184"/>
        <v>2</v>
      </c>
      <c r="BH508" s="3">
        <f t="array" ref="BH508">INDEX($D$21:$M$44,MATCH($BD508&amp;$BF508,$C$21:$C$44&amp;$B$21:$B$44,0),MATCH(BH$1,$D$16:$M$16,0))+VLOOKUP($BE508,战斗属性模型!$K$22:$O$24,BH$2,FALSE)*INDEX($BW$3:$CF$578,MATCH($BD508&amp;$BF508&amp;$BG508,$BT$3:$BT$578&amp;$BU$3:$BU$578&amp;$BV$3:$BV$578,0),MATCH(BH$1,$BW$1:$CF$1,0))</f>
        <v>48</v>
      </c>
      <c r="BI508" s="3">
        <f t="array" ref="BI508">INDEX($D$21:$M$44,MATCH($BD508&amp;$BF508,$C$21:$C$44&amp;$B$21:$B$44,0),MATCH(BI$1,$D$16:$M$16,0))+VLOOKUP($BE508,战斗属性模型!$K$22:$O$24,BI$2,FALSE)*INDEX($BW$3:$CF$578,MATCH($BD508&amp;$BF508&amp;$BG508,$BT$3:$BT$578&amp;$BU$3:$BU$578&amp;$BV$3:$BV$578,0),MATCH(BI$1,$BW$1:$CF$1,0))</f>
        <v>0</v>
      </c>
      <c r="BJ508" s="3">
        <f t="array" ref="BJ508">INDEX($D$21:$M$44,MATCH($BD508&amp;$BF508,$C$21:$C$44&amp;$B$21:$B$44,0),MATCH(BJ$1,$D$16:$M$16,0))+VLOOKUP($BE508,战斗属性模型!$K$22:$O$24,BJ$2,FALSE)*INDEX($BW$3:$CF$578,MATCH($BD508&amp;$BF508&amp;$BG508,$BT$3:$BT$578&amp;$BU$3:$BU$578&amp;$BV$3:$BV$578,0),MATCH(BJ$1,$BW$1:$CF$1,0))</f>
        <v>0</v>
      </c>
      <c r="BK508" s="3">
        <f t="array" ref="BK508">INDEX($D$21:$M$44,MATCH($BD508&amp;$BF508,$C$21:$C$44&amp;$B$21:$B$44,0),MATCH(BK$1,$D$16:$M$16,0))+VLOOKUP($BE508,战斗属性模型!$K$22:$O$24,BK$2,FALSE)*INDEX($BW$3:$CF$578,MATCH($BD508&amp;$BF508&amp;$BG508,$BT$3:$BT$578&amp;$BU$3:$BU$578&amp;$BV$3:$BV$578,0),MATCH(BK$1,$BW$1:$CF$1,0))</f>
        <v>89.6</v>
      </c>
      <c r="BL508" s="3"/>
      <c r="BM508" s="3"/>
      <c r="BN508" s="3"/>
      <c r="BO508" s="3"/>
      <c r="BP508" s="3"/>
      <c r="BQ508" s="3"/>
      <c r="BT508" t="s">
        <v>422</v>
      </c>
      <c r="BU508">
        <f t="shared" si="181"/>
        <v>4</v>
      </c>
      <c r="BV508" s="1">
        <f t="shared" si="183"/>
        <v>2</v>
      </c>
      <c r="BW508" s="3">
        <f t="array" ref="BW508">INDEX($CI$3:$EP$26,MATCH($BV508,$CH$3:$CH$26,0),MATCH(BW$1&amp;$BU508,$CI$1:$EP$1&amp;$CI$2:$EP$2,0))*VLOOKUP($BT508,$C$17:$M$20,COUNTBLANK($D$15:D$15)+1,FALSE)</f>
        <v>40</v>
      </c>
      <c r="BX508" s="3">
        <f t="array" ref="BX508">INDEX($CI$3:$EP$26,MATCH($BV508,$CH$3:$CH$26,0),MATCH(BX$1&amp;$BU508,$CI$1:$EP$1&amp;$CI$2:$EP$2,0))*VLOOKUP($BT508,$C$17:$M$20,COUNTBLANK($D$15:E$15)+1,FALSE)</f>
        <v>0</v>
      </c>
      <c r="BY508" s="3">
        <f t="array" ref="BY508">INDEX($CI$3:$EP$26,MATCH($BV508,$CH$3:$CH$26,0),MATCH(BY$1&amp;$BU508,$CI$1:$EP$1&amp;$CI$2:$EP$2,0))*VLOOKUP($BT508,$C$17:$M$20,COUNTBLANK($D$15:F$15)+1,FALSE)</f>
        <v>0</v>
      </c>
      <c r="BZ508" s="3">
        <f t="array" ref="BZ508">INDEX($CI$3:$EP$26,MATCH($BV508,$CH$3:$CH$26,0),MATCH(BZ$1&amp;$BU508,$CI$1:$EP$1&amp;$CI$2:$EP$2,0))*VLOOKUP($BT508,$C$17:$M$20,COUNTBLANK($D$15:G$15)+1,FALSE)</f>
        <v>80</v>
      </c>
      <c r="CA508" s="3">
        <f t="array" ref="CA508">INDEX($CI$3:$EP$26,MATCH($BV508,$CH$3:$CH$26,0),MATCH(CA$1&amp;$BU508,$CI$1:$EP$1&amp;$CI$2:$EP$2,0))*VLOOKUP($BT508,$C$17:$M$20,COUNTBLANK($D$15:H$15)+1,FALSE)</f>
        <v>0</v>
      </c>
      <c r="CB508" s="3">
        <f t="array" ref="CB508">INDEX($CI$3:$EP$26,MATCH($BV508,$CH$3:$CH$26,0),MATCH(CB$1&amp;$BU508,$CI$1:$EP$1&amp;$CI$2:$EP$2,0))*VLOOKUP($BT508,$C$17:$M$20,COUNTBLANK($D$15:I$15)+1,FALSE)</f>
        <v>0</v>
      </c>
      <c r="CC508" s="3">
        <f t="array" ref="CC508">INDEX($CI$3:$EP$26,MATCH($BV508,$CH$3:$CH$26,0),MATCH(CC$1&amp;$BU508,$CI$1:$EP$1&amp;$CI$2:$EP$2,0))*VLOOKUP($BT508,$C$17:$M$20,COUNTBLANK($D$15:J$15)+1,FALSE)</f>
        <v>0</v>
      </c>
      <c r="CD508" s="3">
        <f t="array" ref="CD508">INDEX($CI$3:$EP$26,MATCH($BV508,$CH$3:$CH$26,0),MATCH(CD$1&amp;$BU508,$CI$1:$EP$1&amp;$CI$2:$EP$2,0))*VLOOKUP($BT508,$C$17:$M$20,COUNTBLANK($D$15:K$15)+1,FALSE)</f>
        <v>0</v>
      </c>
      <c r="CE508" s="3">
        <f t="array" ref="CE508">INDEX($CI$3:$EP$26,MATCH($BV508,$CH$3:$CH$26,0),MATCH(CE$1&amp;$BU508,$CI$1:$EP$1&amp;$CI$2:$EP$2,0))*VLOOKUP($BT508,$C$17:$M$20,COUNTBLANK($D$15:L$15)+1,FALSE)</f>
        <v>0</v>
      </c>
      <c r="CF508" s="3">
        <f t="array" ref="CF508">INDEX($CI$3:$EP$26,MATCH($BV508,$CH$3:$CH$26,0),MATCH(CF$1&amp;$BU508,$CI$1:$EP$1&amp;$CI$2:$EP$2,0))*VLOOKUP($BT508,$C$17:$M$20,COUNTBLANK($D$15:M$15)+1,FALSE)</f>
        <v>0</v>
      </c>
    </row>
    <row r="509" spans="56:84" x14ac:dyDescent="0.2">
      <c r="BD509" t="s">
        <v>422</v>
      </c>
      <c r="BE509">
        <v>1</v>
      </c>
      <c r="BF509">
        <f t="shared" si="182"/>
        <v>1</v>
      </c>
      <c r="BG509" s="1">
        <f t="shared" si="184"/>
        <v>3</v>
      </c>
      <c r="BH509" s="3">
        <f t="array" ref="BH509">INDEX($D$21:$M$44,MATCH($BD509&amp;$BF509,$C$21:$C$44&amp;$B$21:$B$44,0),MATCH(BH$1,$D$16:$M$16,0))+VLOOKUP($BE509,战斗属性模型!$K$22:$O$24,BH$2,FALSE)*INDEX($BW$3:$CF$578,MATCH($BD509&amp;$BF509&amp;$BG509,$BT$3:$BT$578&amp;$BU$3:$BU$578&amp;$BV$3:$BV$578,0),MATCH(BH$1,$BW$1:$CF$1,0))</f>
        <v>56</v>
      </c>
      <c r="BI509" s="3">
        <f t="array" ref="BI509">INDEX($D$21:$M$44,MATCH($BD509&amp;$BF509,$C$21:$C$44&amp;$B$21:$B$44,0),MATCH(BI$1,$D$16:$M$16,0))+VLOOKUP($BE509,战斗属性模型!$K$22:$O$24,BI$2,FALSE)*INDEX($BW$3:$CF$578,MATCH($BD509&amp;$BF509&amp;$BG509,$BT$3:$BT$578&amp;$BU$3:$BU$578&amp;$BV$3:$BV$578,0),MATCH(BI$1,$BW$1:$CF$1,0))</f>
        <v>0</v>
      </c>
      <c r="BJ509" s="3">
        <f t="array" ref="BJ509">INDEX($D$21:$M$44,MATCH($BD509&amp;$BF509,$C$21:$C$44&amp;$B$21:$B$44,0),MATCH(BJ$1,$D$16:$M$16,0))+VLOOKUP($BE509,战斗属性模型!$K$22:$O$24,BJ$2,FALSE)*INDEX($BW$3:$CF$578,MATCH($BD509&amp;$BF509&amp;$BG509,$BT$3:$BT$578&amp;$BU$3:$BU$578&amp;$BV$3:$BV$578,0),MATCH(BJ$1,$BW$1:$CF$1,0))</f>
        <v>0</v>
      </c>
      <c r="BK509" s="3">
        <f t="array" ref="BK509">INDEX($D$21:$M$44,MATCH($BD509&amp;$BF509,$C$21:$C$44&amp;$B$21:$B$44,0),MATCH(BK$1,$D$16:$M$16,0))+VLOOKUP($BE509,战斗属性模型!$K$22:$O$24,BK$2,FALSE)*INDEX($BW$3:$CF$578,MATCH($BD509&amp;$BF509&amp;$BG509,$BT$3:$BT$578&amp;$BU$3:$BU$578&amp;$BV$3:$BV$578,0),MATCH(BK$1,$BW$1:$CF$1,0))</f>
        <v>102.4</v>
      </c>
      <c r="BL509" s="3"/>
      <c r="BM509" s="3"/>
      <c r="BN509" s="3"/>
      <c r="BO509" s="3"/>
      <c r="BP509" s="3"/>
      <c r="BQ509" s="3"/>
      <c r="BT509" t="s">
        <v>422</v>
      </c>
      <c r="BU509">
        <f t="shared" si="181"/>
        <v>4</v>
      </c>
      <c r="BV509" s="1">
        <f t="shared" si="183"/>
        <v>3</v>
      </c>
      <c r="BW509" s="3">
        <f t="array" ref="BW509">INDEX($CI$3:$EP$26,MATCH($BV509,$CH$3:$CH$26,0),MATCH(BW$1&amp;$BU509,$CI$1:$EP$1&amp;$CI$2:$EP$2,0))*VLOOKUP($BT509,$C$17:$M$20,COUNTBLANK($D$15:D$15)+1,FALSE)</f>
        <v>60</v>
      </c>
      <c r="BX509" s="3">
        <f t="array" ref="BX509">INDEX($CI$3:$EP$26,MATCH($BV509,$CH$3:$CH$26,0),MATCH(BX$1&amp;$BU509,$CI$1:$EP$1&amp;$CI$2:$EP$2,0))*VLOOKUP($BT509,$C$17:$M$20,COUNTBLANK($D$15:E$15)+1,FALSE)</f>
        <v>0</v>
      </c>
      <c r="BY509" s="3">
        <f t="array" ref="BY509">INDEX($CI$3:$EP$26,MATCH($BV509,$CH$3:$CH$26,0),MATCH(BY$1&amp;$BU509,$CI$1:$EP$1&amp;$CI$2:$EP$2,0))*VLOOKUP($BT509,$C$17:$M$20,COUNTBLANK($D$15:F$15)+1,FALSE)</f>
        <v>0</v>
      </c>
      <c r="BZ509" s="3">
        <f t="array" ref="BZ509">INDEX($CI$3:$EP$26,MATCH($BV509,$CH$3:$CH$26,0),MATCH(BZ$1&amp;$BU509,$CI$1:$EP$1&amp;$CI$2:$EP$2,0))*VLOOKUP($BT509,$C$17:$M$20,COUNTBLANK($D$15:G$15)+1,FALSE)</f>
        <v>120</v>
      </c>
      <c r="CA509" s="3">
        <f t="array" ref="CA509">INDEX($CI$3:$EP$26,MATCH($BV509,$CH$3:$CH$26,0),MATCH(CA$1&amp;$BU509,$CI$1:$EP$1&amp;$CI$2:$EP$2,0))*VLOOKUP($BT509,$C$17:$M$20,COUNTBLANK($D$15:H$15)+1,FALSE)</f>
        <v>0</v>
      </c>
      <c r="CB509" s="3">
        <f t="array" ref="CB509">INDEX($CI$3:$EP$26,MATCH($BV509,$CH$3:$CH$26,0),MATCH(CB$1&amp;$BU509,$CI$1:$EP$1&amp;$CI$2:$EP$2,0))*VLOOKUP($BT509,$C$17:$M$20,COUNTBLANK($D$15:I$15)+1,FALSE)</f>
        <v>0</v>
      </c>
      <c r="CC509" s="3">
        <f t="array" ref="CC509">INDEX($CI$3:$EP$26,MATCH($BV509,$CH$3:$CH$26,0),MATCH(CC$1&amp;$BU509,$CI$1:$EP$1&amp;$CI$2:$EP$2,0))*VLOOKUP($BT509,$C$17:$M$20,COUNTBLANK($D$15:J$15)+1,FALSE)</f>
        <v>0</v>
      </c>
      <c r="CD509" s="3">
        <f t="array" ref="CD509">INDEX($CI$3:$EP$26,MATCH($BV509,$CH$3:$CH$26,0),MATCH(CD$1&amp;$BU509,$CI$1:$EP$1&amp;$CI$2:$EP$2,0))*VLOOKUP($BT509,$C$17:$M$20,COUNTBLANK($D$15:K$15)+1,FALSE)</f>
        <v>0</v>
      </c>
      <c r="CE509" s="3">
        <f t="array" ref="CE509">INDEX($CI$3:$EP$26,MATCH($BV509,$CH$3:$CH$26,0),MATCH(CE$1&amp;$BU509,$CI$1:$EP$1&amp;$CI$2:$EP$2,0))*VLOOKUP($BT509,$C$17:$M$20,COUNTBLANK($D$15:L$15)+1,FALSE)</f>
        <v>0</v>
      </c>
      <c r="CF509" s="3">
        <f t="array" ref="CF509">INDEX($CI$3:$EP$26,MATCH($BV509,$CH$3:$CH$26,0),MATCH(CF$1&amp;$BU509,$CI$1:$EP$1&amp;$CI$2:$EP$2,0))*VLOOKUP($BT509,$C$17:$M$20,COUNTBLANK($D$15:M$15)+1,FALSE)</f>
        <v>0</v>
      </c>
    </row>
    <row r="510" spans="56:84" x14ac:dyDescent="0.2">
      <c r="BD510" t="s">
        <v>422</v>
      </c>
      <c r="BE510">
        <v>1</v>
      </c>
      <c r="BF510">
        <f t="shared" si="182"/>
        <v>1</v>
      </c>
      <c r="BG510" s="1">
        <f t="shared" si="184"/>
        <v>4</v>
      </c>
      <c r="BH510" s="3">
        <f t="array" ref="BH510">INDEX($D$21:$M$44,MATCH($BD510&amp;$BF510,$C$21:$C$44&amp;$B$21:$B$44,0),MATCH(BH$1,$D$16:$M$16,0))+VLOOKUP($BE510,战斗属性模型!$K$22:$O$24,BH$2,FALSE)*INDEX($BW$3:$CF$578,MATCH($BD510&amp;$BF510&amp;$BG510,$BT$3:$BT$578&amp;$BU$3:$BU$578&amp;$BV$3:$BV$578,0),MATCH(BH$1,$BW$1:$CF$1,0))</f>
        <v>64</v>
      </c>
      <c r="BI510" s="3">
        <f t="array" ref="BI510">INDEX($D$21:$M$44,MATCH($BD510&amp;$BF510,$C$21:$C$44&amp;$B$21:$B$44,0),MATCH(BI$1,$D$16:$M$16,0))+VLOOKUP($BE510,战斗属性模型!$K$22:$O$24,BI$2,FALSE)*INDEX($BW$3:$CF$578,MATCH($BD510&amp;$BF510&amp;$BG510,$BT$3:$BT$578&amp;$BU$3:$BU$578&amp;$BV$3:$BV$578,0),MATCH(BI$1,$BW$1:$CF$1,0))</f>
        <v>0</v>
      </c>
      <c r="BJ510" s="3">
        <f t="array" ref="BJ510">INDEX($D$21:$M$44,MATCH($BD510&amp;$BF510,$C$21:$C$44&amp;$B$21:$B$44,0),MATCH(BJ$1,$D$16:$M$16,0))+VLOOKUP($BE510,战斗属性模型!$K$22:$O$24,BJ$2,FALSE)*INDEX($BW$3:$CF$578,MATCH($BD510&amp;$BF510&amp;$BG510,$BT$3:$BT$578&amp;$BU$3:$BU$578&amp;$BV$3:$BV$578,0),MATCH(BJ$1,$BW$1:$CF$1,0))</f>
        <v>0</v>
      </c>
      <c r="BK510" s="3">
        <f t="array" ref="BK510">INDEX($D$21:$M$44,MATCH($BD510&amp;$BF510,$C$21:$C$44&amp;$B$21:$B$44,0),MATCH(BK$1,$D$16:$M$16,0))+VLOOKUP($BE510,战斗属性模型!$K$22:$O$24,BK$2,FALSE)*INDEX($BW$3:$CF$578,MATCH($BD510&amp;$BF510&amp;$BG510,$BT$3:$BT$578&amp;$BU$3:$BU$578&amp;$BV$3:$BV$578,0),MATCH(BK$1,$BW$1:$CF$1,0))</f>
        <v>115.2</v>
      </c>
      <c r="BL510" s="3"/>
      <c r="BM510" s="3"/>
      <c r="BN510" s="3"/>
      <c r="BO510" s="3"/>
      <c r="BP510" s="3"/>
      <c r="BQ510" s="3"/>
      <c r="BT510" t="s">
        <v>422</v>
      </c>
      <c r="BU510">
        <f t="shared" si="181"/>
        <v>4</v>
      </c>
      <c r="BV510" s="1">
        <f t="shared" si="183"/>
        <v>4</v>
      </c>
      <c r="BW510" s="3">
        <f t="array" ref="BW510">INDEX($CI$3:$EP$26,MATCH($BV510,$CH$3:$CH$26,0),MATCH(BW$1&amp;$BU510,$CI$1:$EP$1&amp;$CI$2:$EP$2,0))*VLOOKUP($BT510,$C$17:$M$20,COUNTBLANK($D$15:D$15)+1,FALSE)</f>
        <v>80</v>
      </c>
      <c r="BX510" s="3">
        <f t="array" ref="BX510">INDEX($CI$3:$EP$26,MATCH($BV510,$CH$3:$CH$26,0),MATCH(BX$1&amp;$BU510,$CI$1:$EP$1&amp;$CI$2:$EP$2,0))*VLOOKUP($BT510,$C$17:$M$20,COUNTBLANK($D$15:E$15)+1,FALSE)</f>
        <v>0</v>
      </c>
      <c r="BY510" s="3">
        <f t="array" ref="BY510">INDEX($CI$3:$EP$26,MATCH($BV510,$CH$3:$CH$26,0),MATCH(BY$1&amp;$BU510,$CI$1:$EP$1&amp;$CI$2:$EP$2,0))*VLOOKUP($BT510,$C$17:$M$20,COUNTBLANK($D$15:F$15)+1,FALSE)</f>
        <v>0</v>
      </c>
      <c r="BZ510" s="3">
        <f t="array" ref="BZ510">INDEX($CI$3:$EP$26,MATCH($BV510,$CH$3:$CH$26,0),MATCH(BZ$1&amp;$BU510,$CI$1:$EP$1&amp;$CI$2:$EP$2,0))*VLOOKUP($BT510,$C$17:$M$20,COUNTBLANK($D$15:G$15)+1,FALSE)</f>
        <v>160</v>
      </c>
      <c r="CA510" s="3">
        <f t="array" ref="CA510">INDEX($CI$3:$EP$26,MATCH($BV510,$CH$3:$CH$26,0),MATCH(CA$1&amp;$BU510,$CI$1:$EP$1&amp;$CI$2:$EP$2,0))*VLOOKUP($BT510,$C$17:$M$20,COUNTBLANK($D$15:H$15)+1,FALSE)</f>
        <v>0</v>
      </c>
      <c r="CB510" s="3">
        <f t="array" ref="CB510">INDEX($CI$3:$EP$26,MATCH($BV510,$CH$3:$CH$26,0),MATCH(CB$1&amp;$BU510,$CI$1:$EP$1&amp;$CI$2:$EP$2,0))*VLOOKUP($BT510,$C$17:$M$20,COUNTBLANK($D$15:I$15)+1,FALSE)</f>
        <v>0</v>
      </c>
      <c r="CC510" s="3">
        <f t="array" ref="CC510">INDEX($CI$3:$EP$26,MATCH($BV510,$CH$3:$CH$26,0),MATCH(CC$1&amp;$BU510,$CI$1:$EP$1&amp;$CI$2:$EP$2,0))*VLOOKUP($BT510,$C$17:$M$20,COUNTBLANK($D$15:J$15)+1,FALSE)</f>
        <v>0</v>
      </c>
      <c r="CD510" s="3">
        <f t="array" ref="CD510">INDEX($CI$3:$EP$26,MATCH($BV510,$CH$3:$CH$26,0),MATCH(CD$1&amp;$BU510,$CI$1:$EP$1&amp;$CI$2:$EP$2,0))*VLOOKUP($BT510,$C$17:$M$20,COUNTBLANK($D$15:K$15)+1,FALSE)</f>
        <v>0</v>
      </c>
      <c r="CE510" s="3">
        <f t="array" ref="CE510">INDEX($CI$3:$EP$26,MATCH($BV510,$CH$3:$CH$26,0),MATCH(CE$1&amp;$BU510,$CI$1:$EP$1&amp;$CI$2:$EP$2,0))*VLOOKUP($BT510,$C$17:$M$20,COUNTBLANK($D$15:L$15)+1,FALSE)</f>
        <v>1.2500000000000001E-2</v>
      </c>
      <c r="CF510" s="3">
        <f t="array" ref="CF510">INDEX($CI$3:$EP$26,MATCH($BV510,$CH$3:$CH$26,0),MATCH(CF$1&amp;$BU510,$CI$1:$EP$1&amp;$CI$2:$EP$2,0))*VLOOKUP($BT510,$C$17:$M$20,COUNTBLANK($D$15:M$15)+1,FALSE)</f>
        <v>0</v>
      </c>
    </row>
    <row r="511" spans="56:84" x14ac:dyDescent="0.2">
      <c r="BD511" t="s">
        <v>422</v>
      </c>
      <c r="BE511">
        <v>1</v>
      </c>
      <c r="BF511">
        <f t="shared" si="182"/>
        <v>1</v>
      </c>
      <c r="BG511" s="1">
        <f t="shared" si="184"/>
        <v>5</v>
      </c>
      <c r="BH511" s="3">
        <f t="array" ref="BH511">INDEX($D$21:$M$44,MATCH($BD511&amp;$BF511,$C$21:$C$44&amp;$B$21:$B$44,0),MATCH(BH$1,$D$16:$M$16,0))+VLOOKUP($BE511,战斗属性模型!$K$22:$O$24,BH$2,FALSE)*INDEX($BW$3:$CF$578,MATCH($BD511&amp;$BF511&amp;$BG511,$BT$3:$BT$578&amp;$BU$3:$BU$578&amp;$BV$3:$BV$578,0),MATCH(BH$1,$BW$1:$CF$1,0))</f>
        <v>72</v>
      </c>
      <c r="BI511" s="3">
        <f t="array" ref="BI511">INDEX($D$21:$M$44,MATCH($BD511&amp;$BF511,$C$21:$C$44&amp;$B$21:$B$44,0),MATCH(BI$1,$D$16:$M$16,0))+VLOOKUP($BE511,战斗属性模型!$K$22:$O$24,BI$2,FALSE)*INDEX($BW$3:$CF$578,MATCH($BD511&amp;$BF511&amp;$BG511,$BT$3:$BT$578&amp;$BU$3:$BU$578&amp;$BV$3:$BV$578,0),MATCH(BI$1,$BW$1:$CF$1,0))</f>
        <v>0</v>
      </c>
      <c r="BJ511" s="3">
        <f t="array" ref="BJ511">INDEX($D$21:$M$44,MATCH($BD511&amp;$BF511,$C$21:$C$44&amp;$B$21:$B$44,0),MATCH(BJ$1,$D$16:$M$16,0))+VLOOKUP($BE511,战斗属性模型!$K$22:$O$24,BJ$2,FALSE)*INDEX($BW$3:$CF$578,MATCH($BD511&amp;$BF511&amp;$BG511,$BT$3:$BT$578&amp;$BU$3:$BU$578&amp;$BV$3:$BV$578,0),MATCH(BJ$1,$BW$1:$CF$1,0))</f>
        <v>0</v>
      </c>
      <c r="BK511" s="3">
        <f t="array" ref="BK511">INDEX($D$21:$M$44,MATCH($BD511&amp;$BF511,$C$21:$C$44&amp;$B$21:$B$44,0),MATCH(BK$1,$D$16:$M$16,0))+VLOOKUP($BE511,战斗属性模型!$K$22:$O$24,BK$2,FALSE)*INDEX($BW$3:$CF$578,MATCH($BD511&amp;$BF511&amp;$BG511,$BT$3:$BT$578&amp;$BU$3:$BU$578&amp;$BV$3:$BV$578,0),MATCH(BK$1,$BW$1:$CF$1,0))</f>
        <v>128</v>
      </c>
      <c r="BL511" s="3"/>
      <c r="BM511" s="3"/>
      <c r="BN511" s="3"/>
      <c r="BO511" s="3"/>
      <c r="BP511" s="3"/>
      <c r="BQ511" s="3"/>
      <c r="BT511" t="s">
        <v>422</v>
      </c>
      <c r="BU511">
        <f t="shared" si="181"/>
        <v>4</v>
      </c>
      <c r="BV511" s="1">
        <f t="shared" si="183"/>
        <v>5</v>
      </c>
      <c r="BW511" s="3">
        <f t="array" ref="BW511">INDEX($CI$3:$EP$26,MATCH($BV511,$CH$3:$CH$26,0),MATCH(BW$1&amp;$BU511,$CI$1:$EP$1&amp;$CI$2:$EP$2,0))*VLOOKUP($BT511,$C$17:$M$20,COUNTBLANK($D$15:D$15)+1,FALSE)</f>
        <v>100</v>
      </c>
      <c r="BX511" s="3">
        <f t="array" ref="BX511">INDEX($CI$3:$EP$26,MATCH($BV511,$CH$3:$CH$26,0),MATCH(BX$1&amp;$BU511,$CI$1:$EP$1&amp;$CI$2:$EP$2,0))*VLOOKUP($BT511,$C$17:$M$20,COUNTBLANK($D$15:E$15)+1,FALSE)</f>
        <v>0</v>
      </c>
      <c r="BY511" s="3">
        <f t="array" ref="BY511">INDEX($CI$3:$EP$26,MATCH($BV511,$CH$3:$CH$26,0),MATCH(BY$1&amp;$BU511,$CI$1:$EP$1&amp;$CI$2:$EP$2,0))*VLOOKUP($BT511,$C$17:$M$20,COUNTBLANK($D$15:F$15)+1,FALSE)</f>
        <v>0</v>
      </c>
      <c r="BZ511" s="3">
        <f t="array" ref="BZ511">INDEX($CI$3:$EP$26,MATCH($BV511,$CH$3:$CH$26,0),MATCH(BZ$1&amp;$BU511,$CI$1:$EP$1&amp;$CI$2:$EP$2,0))*VLOOKUP($BT511,$C$17:$M$20,COUNTBLANK($D$15:G$15)+1,FALSE)</f>
        <v>200</v>
      </c>
      <c r="CA511" s="3">
        <f t="array" ref="CA511">INDEX($CI$3:$EP$26,MATCH($BV511,$CH$3:$CH$26,0),MATCH(CA$1&amp;$BU511,$CI$1:$EP$1&amp;$CI$2:$EP$2,0))*VLOOKUP($BT511,$C$17:$M$20,COUNTBLANK($D$15:H$15)+1,FALSE)</f>
        <v>0</v>
      </c>
      <c r="CB511" s="3">
        <f t="array" ref="CB511">INDEX($CI$3:$EP$26,MATCH($BV511,$CH$3:$CH$26,0),MATCH(CB$1&amp;$BU511,$CI$1:$EP$1&amp;$CI$2:$EP$2,0))*VLOOKUP($BT511,$C$17:$M$20,COUNTBLANK($D$15:I$15)+1,FALSE)</f>
        <v>0</v>
      </c>
      <c r="CC511" s="3">
        <f t="array" ref="CC511">INDEX($CI$3:$EP$26,MATCH($BV511,$CH$3:$CH$26,0),MATCH(CC$1&amp;$BU511,$CI$1:$EP$1&amp;$CI$2:$EP$2,0))*VLOOKUP($BT511,$C$17:$M$20,COUNTBLANK($D$15:J$15)+1,FALSE)</f>
        <v>0</v>
      </c>
      <c r="CD511" s="3">
        <f t="array" ref="CD511">INDEX($CI$3:$EP$26,MATCH($BV511,$CH$3:$CH$26,0),MATCH(CD$1&amp;$BU511,$CI$1:$EP$1&amp;$CI$2:$EP$2,0))*VLOOKUP($BT511,$C$17:$M$20,COUNTBLANK($D$15:K$15)+1,FALSE)</f>
        <v>0</v>
      </c>
      <c r="CE511" s="3">
        <f t="array" ref="CE511">INDEX($CI$3:$EP$26,MATCH($BV511,$CH$3:$CH$26,0),MATCH(CE$1&amp;$BU511,$CI$1:$EP$1&amp;$CI$2:$EP$2,0))*VLOOKUP($BT511,$C$17:$M$20,COUNTBLANK($D$15:L$15)+1,FALSE)</f>
        <v>1.2500000000000001E-2</v>
      </c>
      <c r="CF511" s="3">
        <f t="array" ref="CF511">INDEX($CI$3:$EP$26,MATCH($BV511,$CH$3:$CH$26,0),MATCH(CF$1&amp;$BU511,$CI$1:$EP$1&amp;$CI$2:$EP$2,0))*VLOOKUP($BT511,$C$17:$M$20,COUNTBLANK($D$15:M$15)+1,FALSE)</f>
        <v>0</v>
      </c>
    </row>
    <row r="512" spans="56:84" x14ac:dyDescent="0.2">
      <c r="BD512" t="s">
        <v>422</v>
      </c>
      <c r="BE512">
        <v>1</v>
      </c>
      <c r="BF512">
        <f t="shared" si="182"/>
        <v>1</v>
      </c>
      <c r="BG512" s="1">
        <f t="shared" si="184"/>
        <v>6</v>
      </c>
      <c r="BH512" s="3">
        <f t="array" ref="BH512">INDEX($D$21:$M$44,MATCH($BD512&amp;$BF512,$C$21:$C$44&amp;$B$21:$B$44,0),MATCH(BH$1,$D$16:$M$16,0))+VLOOKUP($BE512,战斗属性模型!$K$22:$O$24,BH$2,FALSE)*INDEX($BW$3:$CF$578,MATCH($BD512&amp;$BF512&amp;$BG512,$BT$3:$BT$578&amp;$BU$3:$BU$578&amp;$BV$3:$BV$578,0),MATCH(BH$1,$BW$1:$CF$1,0))</f>
        <v>80</v>
      </c>
      <c r="BI512" s="3">
        <f t="array" ref="BI512">INDEX($D$21:$M$44,MATCH($BD512&amp;$BF512,$C$21:$C$44&amp;$B$21:$B$44,0),MATCH(BI$1,$D$16:$M$16,0))+VLOOKUP($BE512,战斗属性模型!$K$22:$O$24,BI$2,FALSE)*INDEX($BW$3:$CF$578,MATCH($BD512&amp;$BF512&amp;$BG512,$BT$3:$BT$578&amp;$BU$3:$BU$578&amp;$BV$3:$BV$578,0),MATCH(BI$1,$BW$1:$CF$1,0))</f>
        <v>0</v>
      </c>
      <c r="BJ512" s="3">
        <f t="array" ref="BJ512">INDEX($D$21:$M$44,MATCH($BD512&amp;$BF512,$C$21:$C$44&amp;$B$21:$B$44,0),MATCH(BJ$1,$D$16:$M$16,0))+VLOOKUP($BE512,战斗属性模型!$K$22:$O$24,BJ$2,FALSE)*INDEX($BW$3:$CF$578,MATCH($BD512&amp;$BF512&amp;$BG512,$BT$3:$BT$578&amp;$BU$3:$BU$578&amp;$BV$3:$BV$578,0),MATCH(BJ$1,$BW$1:$CF$1,0))</f>
        <v>0</v>
      </c>
      <c r="BK512" s="3">
        <f t="array" ref="BK512">INDEX($D$21:$M$44,MATCH($BD512&amp;$BF512,$C$21:$C$44&amp;$B$21:$B$44,0),MATCH(BK$1,$D$16:$M$16,0))+VLOOKUP($BE512,战斗属性模型!$K$22:$O$24,BK$2,FALSE)*INDEX($BW$3:$CF$578,MATCH($BD512&amp;$BF512&amp;$BG512,$BT$3:$BT$578&amp;$BU$3:$BU$578&amp;$BV$3:$BV$578,0),MATCH(BK$1,$BW$1:$CF$1,0))</f>
        <v>140.80000000000001</v>
      </c>
      <c r="BL512" s="3"/>
      <c r="BM512" s="3"/>
      <c r="BN512" s="3"/>
      <c r="BO512" s="3"/>
      <c r="BP512" s="3"/>
      <c r="BQ512" s="3"/>
      <c r="BT512" t="s">
        <v>422</v>
      </c>
      <c r="BU512">
        <f t="shared" si="181"/>
        <v>4</v>
      </c>
      <c r="BV512" s="1">
        <f t="shared" si="183"/>
        <v>6</v>
      </c>
      <c r="BW512" s="3">
        <f t="array" ref="BW512">INDEX($CI$3:$EP$26,MATCH($BV512,$CH$3:$CH$26,0),MATCH(BW$1&amp;$BU512,$CI$1:$EP$1&amp;$CI$2:$EP$2,0))*VLOOKUP($BT512,$C$17:$M$20,COUNTBLANK($D$15:D$15)+1,FALSE)</f>
        <v>120</v>
      </c>
      <c r="BX512" s="3">
        <f t="array" ref="BX512">INDEX($CI$3:$EP$26,MATCH($BV512,$CH$3:$CH$26,0),MATCH(BX$1&amp;$BU512,$CI$1:$EP$1&amp;$CI$2:$EP$2,0))*VLOOKUP($BT512,$C$17:$M$20,COUNTBLANK($D$15:E$15)+1,FALSE)</f>
        <v>0</v>
      </c>
      <c r="BY512" s="3">
        <f t="array" ref="BY512">INDEX($CI$3:$EP$26,MATCH($BV512,$CH$3:$CH$26,0),MATCH(BY$1&amp;$BU512,$CI$1:$EP$1&amp;$CI$2:$EP$2,0))*VLOOKUP($BT512,$C$17:$M$20,COUNTBLANK($D$15:F$15)+1,FALSE)</f>
        <v>0</v>
      </c>
      <c r="BZ512" s="3">
        <f t="array" ref="BZ512">INDEX($CI$3:$EP$26,MATCH($BV512,$CH$3:$CH$26,0),MATCH(BZ$1&amp;$BU512,$CI$1:$EP$1&amp;$CI$2:$EP$2,0))*VLOOKUP($BT512,$C$17:$M$20,COUNTBLANK($D$15:G$15)+1,FALSE)</f>
        <v>240</v>
      </c>
      <c r="CA512" s="3">
        <f t="array" ref="CA512">INDEX($CI$3:$EP$26,MATCH($BV512,$CH$3:$CH$26,0),MATCH(CA$1&amp;$BU512,$CI$1:$EP$1&amp;$CI$2:$EP$2,0))*VLOOKUP($BT512,$C$17:$M$20,COUNTBLANK($D$15:H$15)+1,FALSE)</f>
        <v>0</v>
      </c>
      <c r="CB512" s="3">
        <f t="array" ref="CB512">INDEX($CI$3:$EP$26,MATCH($BV512,$CH$3:$CH$26,0),MATCH(CB$1&amp;$BU512,$CI$1:$EP$1&amp;$CI$2:$EP$2,0))*VLOOKUP($BT512,$C$17:$M$20,COUNTBLANK($D$15:I$15)+1,FALSE)</f>
        <v>0</v>
      </c>
      <c r="CC512" s="3">
        <f t="array" ref="CC512">INDEX($CI$3:$EP$26,MATCH($BV512,$CH$3:$CH$26,0),MATCH(CC$1&amp;$BU512,$CI$1:$EP$1&amp;$CI$2:$EP$2,0))*VLOOKUP($BT512,$C$17:$M$20,COUNTBLANK($D$15:J$15)+1,FALSE)</f>
        <v>0</v>
      </c>
      <c r="CD512" s="3">
        <f t="array" ref="CD512">INDEX($CI$3:$EP$26,MATCH($BV512,$CH$3:$CH$26,0),MATCH(CD$1&amp;$BU512,$CI$1:$EP$1&amp;$CI$2:$EP$2,0))*VLOOKUP($BT512,$C$17:$M$20,COUNTBLANK($D$15:K$15)+1,FALSE)</f>
        <v>0</v>
      </c>
      <c r="CE512" s="3">
        <f t="array" ref="CE512">INDEX($CI$3:$EP$26,MATCH($BV512,$CH$3:$CH$26,0),MATCH(CE$1&amp;$BU512,$CI$1:$EP$1&amp;$CI$2:$EP$2,0))*VLOOKUP($BT512,$C$17:$M$20,COUNTBLANK($D$15:L$15)+1,FALSE)</f>
        <v>1.2500000000000001E-2</v>
      </c>
      <c r="CF512" s="3">
        <f t="array" ref="CF512">INDEX($CI$3:$EP$26,MATCH($BV512,$CH$3:$CH$26,0),MATCH(CF$1&amp;$BU512,$CI$1:$EP$1&amp;$CI$2:$EP$2,0))*VLOOKUP($BT512,$C$17:$M$20,COUNTBLANK($D$15:M$15)+1,FALSE)</f>
        <v>0</v>
      </c>
    </row>
    <row r="513" spans="56:84" x14ac:dyDescent="0.2">
      <c r="BD513" t="s">
        <v>422</v>
      </c>
      <c r="BE513">
        <v>1</v>
      </c>
      <c r="BF513">
        <f t="shared" si="182"/>
        <v>1</v>
      </c>
      <c r="BG513" s="1">
        <f t="shared" si="184"/>
        <v>7</v>
      </c>
      <c r="BH513" s="3">
        <f t="array" ref="BH513">INDEX($D$21:$M$44,MATCH($BD513&amp;$BF513,$C$21:$C$44&amp;$B$21:$B$44,0),MATCH(BH$1,$D$16:$M$16,0))+VLOOKUP($BE513,战斗属性模型!$K$22:$O$24,BH$2,FALSE)*INDEX($BW$3:$CF$578,MATCH($BD513&amp;$BF513&amp;$BG513,$BT$3:$BT$578&amp;$BU$3:$BU$578&amp;$BV$3:$BV$578,0),MATCH(BH$1,$BW$1:$CF$1,0))</f>
        <v>88</v>
      </c>
      <c r="BI513" s="3">
        <f t="array" ref="BI513">INDEX($D$21:$M$44,MATCH($BD513&amp;$BF513,$C$21:$C$44&amp;$B$21:$B$44,0),MATCH(BI$1,$D$16:$M$16,0))+VLOOKUP($BE513,战斗属性模型!$K$22:$O$24,BI$2,FALSE)*INDEX($BW$3:$CF$578,MATCH($BD513&amp;$BF513&amp;$BG513,$BT$3:$BT$578&amp;$BU$3:$BU$578&amp;$BV$3:$BV$578,0),MATCH(BI$1,$BW$1:$CF$1,0))</f>
        <v>0</v>
      </c>
      <c r="BJ513" s="3">
        <f t="array" ref="BJ513">INDEX($D$21:$M$44,MATCH($BD513&amp;$BF513,$C$21:$C$44&amp;$B$21:$B$44,0),MATCH(BJ$1,$D$16:$M$16,0))+VLOOKUP($BE513,战斗属性模型!$K$22:$O$24,BJ$2,FALSE)*INDEX($BW$3:$CF$578,MATCH($BD513&amp;$BF513&amp;$BG513,$BT$3:$BT$578&amp;$BU$3:$BU$578&amp;$BV$3:$BV$578,0),MATCH(BJ$1,$BW$1:$CF$1,0))</f>
        <v>0</v>
      </c>
      <c r="BK513" s="3">
        <f t="array" ref="BK513">INDEX($D$21:$M$44,MATCH($BD513&amp;$BF513,$C$21:$C$44&amp;$B$21:$B$44,0),MATCH(BK$1,$D$16:$M$16,0))+VLOOKUP($BE513,战斗属性模型!$K$22:$O$24,BK$2,FALSE)*INDEX($BW$3:$CF$578,MATCH($BD513&amp;$BF513&amp;$BG513,$BT$3:$BT$578&amp;$BU$3:$BU$578&amp;$BV$3:$BV$578,0),MATCH(BK$1,$BW$1:$CF$1,0))</f>
        <v>153.60000000000002</v>
      </c>
      <c r="BL513" s="3"/>
      <c r="BM513" s="3"/>
      <c r="BN513" s="3"/>
      <c r="BO513" s="3"/>
      <c r="BP513" s="3"/>
      <c r="BQ513" s="3"/>
      <c r="BT513" t="s">
        <v>422</v>
      </c>
      <c r="BU513">
        <f t="shared" si="181"/>
        <v>4</v>
      </c>
      <c r="BV513" s="1">
        <f t="shared" si="183"/>
        <v>7</v>
      </c>
      <c r="BW513" s="3">
        <f t="array" ref="BW513">INDEX($CI$3:$EP$26,MATCH($BV513,$CH$3:$CH$26,0),MATCH(BW$1&amp;$BU513,$CI$1:$EP$1&amp;$CI$2:$EP$2,0))*VLOOKUP($BT513,$C$17:$M$20,COUNTBLANK($D$15:D$15)+1,FALSE)</f>
        <v>140</v>
      </c>
      <c r="BX513" s="3">
        <f t="array" ref="BX513">INDEX($CI$3:$EP$26,MATCH($BV513,$CH$3:$CH$26,0),MATCH(BX$1&amp;$BU513,$CI$1:$EP$1&amp;$CI$2:$EP$2,0))*VLOOKUP($BT513,$C$17:$M$20,COUNTBLANK($D$15:E$15)+1,FALSE)</f>
        <v>0</v>
      </c>
      <c r="BY513" s="3">
        <f t="array" ref="BY513">INDEX($CI$3:$EP$26,MATCH($BV513,$CH$3:$CH$26,0),MATCH(BY$1&amp;$BU513,$CI$1:$EP$1&amp;$CI$2:$EP$2,0))*VLOOKUP($BT513,$C$17:$M$20,COUNTBLANK($D$15:F$15)+1,FALSE)</f>
        <v>0</v>
      </c>
      <c r="BZ513" s="3">
        <f t="array" ref="BZ513">INDEX($CI$3:$EP$26,MATCH($BV513,$CH$3:$CH$26,0),MATCH(BZ$1&amp;$BU513,$CI$1:$EP$1&amp;$CI$2:$EP$2,0))*VLOOKUP($BT513,$C$17:$M$20,COUNTBLANK($D$15:G$15)+1,FALSE)</f>
        <v>280</v>
      </c>
      <c r="CA513" s="3">
        <f t="array" ref="CA513">INDEX($CI$3:$EP$26,MATCH($BV513,$CH$3:$CH$26,0),MATCH(CA$1&amp;$BU513,$CI$1:$EP$1&amp;$CI$2:$EP$2,0))*VLOOKUP($BT513,$C$17:$M$20,COUNTBLANK($D$15:H$15)+1,FALSE)</f>
        <v>0</v>
      </c>
      <c r="CB513" s="3">
        <f t="array" ref="CB513">INDEX($CI$3:$EP$26,MATCH($BV513,$CH$3:$CH$26,0),MATCH(CB$1&amp;$BU513,$CI$1:$EP$1&amp;$CI$2:$EP$2,0))*VLOOKUP($BT513,$C$17:$M$20,COUNTBLANK($D$15:I$15)+1,FALSE)</f>
        <v>0</v>
      </c>
      <c r="CC513" s="3">
        <f t="array" ref="CC513">INDEX($CI$3:$EP$26,MATCH($BV513,$CH$3:$CH$26,0),MATCH(CC$1&amp;$BU513,$CI$1:$EP$1&amp;$CI$2:$EP$2,0))*VLOOKUP($BT513,$C$17:$M$20,COUNTBLANK($D$15:J$15)+1,FALSE)</f>
        <v>0</v>
      </c>
      <c r="CD513" s="3">
        <f t="array" ref="CD513">INDEX($CI$3:$EP$26,MATCH($BV513,$CH$3:$CH$26,0),MATCH(CD$1&amp;$BU513,$CI$1:$EP$1&amp;$CI$2:$EP$2,0))*VLOOKUP($BT513,$C$17:$M$20,COUNTBLANK($D$15:K$15)+1,FALSE)</f>
        <v>0</v>
      </c>
      <c r="CE513" s="3">
        <f t="array" ref="CE513">INDEX($CI$3:$EP$26,MATCH($BV513,$CH$3:$CH$26,0),MATCH(CE$1&amp;$BU513,$CI$1:$EP$1&amp;$CI$2:$EP$2,0))*VLOOKUP($BT513,$C$17:$M$20,COUNTBLANK($D$15:L$15)+1,FALSE)</f>
        <v>1.2500000000000001E-2</v>
      </c>
      <c r="CF513" s="3">
        <f t="array" ref="CF513">INDEX($CI$3:$EP$26,MATCH($BV513,$CH$3:$CH$26,0),MATCH(CF$1&amp;$BU513,$CI$1:$EP$1&amp;$CI$2:$EP$2,0))*VLOOKUP($BT513,$C$17:$M$20,COUNTBLANK($D$15:M$15)+1,FALSE)</f>
        <v>0</v>
      </c>
    </row>
    <row r="514" spans="56:84" x14ac:dyDescent="0.2">
      <c r="BD514" t="s">
        <v>422</v>
      </c>
      <c r="BE514">
        <v>1</v>
      </c>
      <c r="BF514">
        <f t="shared" si="182"/>
        <v>1</v>
      </c>
      <c r="BG514" s="1">
        <f t="shared" si="184"/>
        <v>8</v>
      </c>
      <c r="BH514" s="3">
        <f t="array" ref="BH514">INDEX($D$21:$M$44,MATCH($BD514&amp;$BF514,$C$21:$C$44&amp;$B$21:$B$44,0),MATCH(BH$1,$D$16:$M$16,0))+VLOOKUP($BE514,战斗属性模型!$K$22:$O$24,BH$2,FALSE)*INDEX($BW$3:$CF$578,MATCH($BD514&amp;$BF514&amp;$BG514,$BT$3:$BT$578&amp;$BU$3:$BU$578&amp;$BV$3:$BV$578,0),MATCH(BH$1,$BW$1:$CF$1,0))</f>
        <v>96</v>
      </c>
      <c r="BI514" s="3">
        <f t="array" ref="BI514">INDEX($D$21:$M$44,MATCH($BD514&amp;$BF514,$C$21:$C$44&amp;$B$21:$B$44,0),MATCH(BI$1,$D$16:$M$16,0))+VLOOKUP($BE514,战斗属性模型!$K$22:$O$24,BI$2,FALSE)*INDEX($BW$3:$CF$578,MATCH($BD514&amp;$BF514&amp;$BG514,$BT$3:$BT$578&amp;$BU$3:$BU$578&amp;$BV$3:$BV$578,0),MATCH(BI$1,$BW$1:$CF$1,0))</f>
        <v>0</v>
      </c>
      <c r="BJ514" s="3">
        <f t="array" ref="BJ514">INDEX($D$21:$M$44,MATCH($BD514&amp;$BF514,$C$21:$C$44&amp;$B$21:$B$44,0),MATCH(BJ$1,$D$16:$M$16,0))+VLOOKUP($BE514,战斗属性模型!$K$22:$O$24,BJ$2,FALSE)*INDEX($BW$3:$CF$578,MATCH($BD514&amp;$BF514&amp;$BG514,$BT$3:$BT$578&amp;$BU$3:$BU$578&amp;$BV$3:$BV$578,0),MATCH(BJ$1,$BW$1:$CF$1,0))</f>
        <v>0</v>
      </c>
      <c r="BK514" s="3">
        <f t="array" ref="BK514">INDEX($D$21:$M$44,MATCH($BD514&amp;$BF514,$C$21:$C$44&amp;$B$21:$B$44,0),MATCH(BK$1,$D$16:$M$16,0))+VLOOKUP($BE514,战斗属性模型!$K$22:$O$24,BK$2,FALSE)*INDEX($BW$3:$CF$578,MATCH($BD514&amp;$BF514&amp;$BG514,$BT$3:$BT$578&amp;$BU$3:$BU$578&amp;$BV$3:$BV$578,0),MATCH(BK$1,$BW$1:$CF$1,0))</f>
        <v>166.4</v>
      </c>
      <c r="BL514" s="3"/>
      <c r="BM514" s="3"/>
      <c r="BN514" s="3"/>
      <c r="BO514" s="3"/>
      <c r="BP514" s="3"/>
      <c r="BQ514" s="3"/>
      <c r="BT514" t="s">
        <v>422</v>
      </c>
      <c r="BU514">
        <f t="shared" si="181"/>
        <v>4</v>
      </c>
      <c r="BV514" s="1">
        <f t="shared" si="183"/>
        <v>8</v>
      </c>
      <c r="BW514" s="3">
        <f t="array" ref="BW514">INDEX($CI$3:$EP$26,MATCH($BV514,$CH$3:$CH$26,0),MATCH(BW$1&amp;$BU514,$CI$1:$EP$1&amp;$CI$2:$EP$2,0))*VLOOKUP($BT514,$C$17:$M$20,COUNTBLANK($D$15:D$15)+1,FALSE)</f>
        <v>160</v>
      </c>
      <c r="BX514" s="3">
        <f t="array" ref="BX514">INDEX($CI$3:$EP$26,MATCH($BV514,$CH$3:$CH$26,0),MATCH(BX$1&amp;$BU514,$CI$1:$EP$1&amp;$CI$2:$EP$2,0))*VLOOKUP($BT514,$C$17:$M$20,COUNTBLANK($D$15:E$15)+1,FALSE)</f>
        <v>0</v>
      </c>
      <c r="BY514" s="3">
        <f t="array" ref="BY514">INDEX($CI$3:$EP$26,MATCH($BV514,$CH$3:$CH$26,0),MATCH(BY$1&amp;$BU514,$CI$1:$EP$1&amp;$CI$2:$EP$2,0))*VLOOKUP($BT514,$C$17:$M$20,COUNTBLANK($D$15:F$15)+1,FALSE)</f>
        <v>0</v>
      </c>
      <c r="BZ514" s="3">
        <f t="array" ref="BZ514">INDEX($CI$3:$EP$26,MATCH($BV514,$CH$3:$CH$26,0),MATCH(BZ$1&amp;$BU514,$CI$1:$EP$1&amp;$CI$2:$EP$2,0))*VLOOKUP($BT514,$C$17:$M$20,COUNTBLANK($D$15:G$15)+1,FALSE)</f>
        <v>320</v>
      </c>
      <c r="CA514" s="3">
        <f t="array" ref="CA514">INDEX($CI$3:$EP$26,MATCH($BV514,$CH$3:$CH$26,0),MATCH(CA$1&amp;$BU514,$CI$1:$EP$1&amp;$CI$2:$EP$2,0))*VLOOKUP($BT514,$C$17:$M$20,COUNTBLANK($D$15:H$15)+1,FALSE)</f>
        <v>0</v>
      </c>
      <c r="CB514" s="3">
        <f t="array" ref="CB514">INDEX($CI$3:$EP$26,MATCH($BV514,$CH$3:$CH$26,0),MATCH(CB$1&amp;$BU514,$CI$1:$EP$1&amp;$CI$2:$EP$2,0))*VLOOKUP($BT514,$C$17:$M$20,COUNTBLANK($D$15:I$15)+1,FALSE)</f>
        <v>0</v>
      </c>
      <c r="CC514" s="3">
        <f t="array" ref="CC514">INDEX($CI$3:$EP$26,MATCH($BV514,$CH$3:$CH$26,0),MATCH(CC$1&amp;$BU514,$CI$1:$EP$1&amp;$CI$2:$EP$2,0))*VLOOKUP($BT514,$C$17:$M$20,COUNTBLANK($D$15:J$15)+1,FALSE)</f>
        <v>0</v>
      </c>
      <c r="CD514" s="3">
        <f t="array" ref="CD514">INDEX($CI$3:$EP$26,MATCH($BV514,$CH$3:$CH$26,0),MATCH(CD$1&amp;$BU514,$CI$1:$EP$1&amp;$CI$2:$EP$2,0))*VLOOKUP($BT514,$C$17:$M$20,COUNTBLANK($D$15:K$15)+1,FALSE)</f>
        <v>0</v>
      </c>
      <c r="CE514" s="3">
        <f t="array" ref="CE514">INDEX($CI$3:$EP$26,MATCH($BV514,$CH$3:$CH$26,0),MATCH(CE$1&amp;$BU514,$CI$1:$EP$1&amp;$CI$2:$EP$2,0))*VLOOKUP($BT514,$C$17:$M$20,COUNTBLANK($D$15:L$15)+1,FALSE)</f>
        <v>1.2500000000000001E-2</v>
      </c>
      <c r="CF514" s="3">
        <f t="array" ref="CF514">INDEX($CI$3:$EP$26,MATCH($BV514,$CH$3:$CH$26,0),MATCH(CF$1&amp;$BU514,$CI$1:$EP$1&amp;$CI$2:$EP$2,0))*VLOOKUP($BT514,$C$17:$M$20,COUNTBLANK($D$15:M$15)+1,FALSE)</f>
        <v>2.5000000000000001E-2</v>
      </c>
    </row>
    <row r="515" spans="56:84" x14ac:dyDescent="0.2">
      <c r="BD515" t="s">
        <v>422</v>
      </c>
      <c r="BE515">
        <v>1</v>
      </c>
      <c r="BF515">
        <f t="shared" si="182"/>
        <v>1</v>
      </c>
      <c r="BG515" s="1">
        <f t="shared" si="184"/>
        <v>9</v>
      </c>
      <c r="BH515" s="3">
        <f t="array" ref="BH515">INDEX($D$21:$M$44,MATCH($BD515&amp;$BF515,$C$21:$C$44&amp;$B$21:$B$44,0),MATCH(BH$1,$D$16:$M$16,0))+VLOOKUP($BE515,战斗属性模型!$K$22:$O$24,BH$2,FALSE)*INDEX($BW$3:$CF$578,MATCH($BD515&amp;$BF515&amp;$BG515,$BT$3:$BT$578&amp;$BU$3:$BU$578&amp;$BV$3:$BV$578,0),MATCH(BH$1,$BW$1:$CF$1,0))</f>
        <v>104</v>
      </c>
      <c r="BI515" s="3">
        <f t="array" ref="BI515">INDEX($D$21:$M$44,MATCH($BD515&amp;$BF515,$C$21:$C$44&amp;$B$21:$B$44,0),MATCH(BI$1,$D$16:$M$16,0))+VLOOKUP($BE515,战斗属性模型!$K$22:$O$24,BI$2,FALSE)*INDEX($BW$3:$CF$578,MATCH($BD515&amp;$BF515&amp;$BG515,$BT$3:$BT$578&amp;$BU$3:$BU$578&amp;$BV$3:$BV$578,0),MATCH(BI$1,$BW$1:$CF$1,0))</f>
        <v>0</v>
      </c>
      <c r="BJ515" s="3">
        <f t="array" ref="BJ515">INDEX($D$21:$M$44,MATCH($BD515&amp;$BF515,$C$21:$C$44&amp;$B$21:$B$44,0),MATCH(BJ$1,$D$16:$M$16,0))+VLOOKUP($BE515,战斗属性模型!$K$22:$O$24,BJ$2,FALSE)*INDEX($BW$3:$CF$578,MATCH($BD515&amp;$BF515&amp;$BG515,$BT$3:$BT$578&amp;$BU$3:$BU$578&amp;$BV$3:$BV$578,0),MATCH(BJ$1,$BW$1:$CF$1,0))</f>
        <v>0</v>
      </c>
      <c r="BK515" s="3">
        <f t="array" ref="BK515">INDEX($D$21:$M$44,MATCH($BD515&amp;$BF515,$C$21:$C$44&amp;$B$21:$B$44,0),MATCH(BK$1,$D$16:$M$16,0))+VLOOKUP($BE515,战斗属性模型!$K$22:$O$24,BK$2,FALSE)*INDEX($BW$3:$CF$578,MATCH($BD515&amp;$BF515&amp;$BG515,$BT$3:$BT$578&amp;$BU$3:$BU$578&amp;$BV$3:$BV$578,0),MATCH(BK$1,$BW$1:$CF$1,0))</f>
        <v>179.2</v>
      </c>
      <c r="BL515" s="3"/>
      <c r="BM515" s="3"/>
      <c r="BN515" s="3"/>
      <c r="BO515" s="3"/>
      <c r="BP515" s="3"/>
      <c r="BQ515" s="3"/>
      <c r="BT515" t="s">
        <v>422</v>
      </c>
      <c r="BU515">
        <f t="shared" si="181"/>
        <v>4</v>
      </c>
      <c r="BV515" s="1">
        <f t="shared" si="183"/>
        <v>9</v>
      </c>
      <c r="BW515" s="3">
        <f t="array" ref="BW515">INDEX($CI$3:$EP$26,MATCH($BV515,$CH$3:$CH$26,0),MATCH(BW$1&amp;$BU515,$CI$1:$EP$1&amp;$CI$2:$EP$2,0))*VLOOKUP($BT515,$C$17:$M$20,COUNTBLANK($D$15:D$15)+1,FALSE)</f>
        <v>180</v>
      </c>
      <c r="BX515" s="3">
        <f t="array" ref="BX515">INDEX($CI$3:$EP$26,MATCH($BV515,$CH$3:$CH$26,0),MATCH(BX$1&amp;$BU515,$CI$1:$EP$1&amp;$CI$2:$EP$2,0))*VLOOKUP($BT515,$C$17:$M$20,COUNTBLANK($D$15:E$15)+1,FALSE)</f>
        <v>0</v>
      </c>
      <c r="BY515" s="3">
        <f t="array" ref="BY515">INDEX($CI$3:$EP$26,MATCH($BV515,$CH$3:$CH$26,0),MATCH(BY$1&amp;$BU515,$CI$1:$EP$1&amp;$CI$2:$EP$2,0))*VLOOKUP($BT515,$C$17:$M$20,COUNTBLANK($D$15:F$15)+1,FALSE)</f>
        <v>0</v>
      </c>
      <c r="BZ515" s="3">
        <f t="array" ref="BZ515">INDEX($CI$3:$EP$26,MATCH($BV515,$CH$3:$CH$26,0),MATCH(BZ$1&amp;$BU515,$CI$1:$EP$1&amp;$CI$2:$EP$2,0))*VLOOKUP($BT515,$C$17:$M$20,COUNTBLANK($D$15:G$15)+1,FALSE)</f>
        <v>360</v>
      </c>
      <c r="CA515" s="3">
        <f t="array" ref="CA515">INDEX($CI$3:$EP$26,MATCH($BV515,$CH$3:$CH$26,0),MATCH(CA$1&amp;$BU515,$CI$1:$EP$1&amp;$CI$2:$EP$2,0))*VLOOKUP($BT515,$C$17:$M$20,COUNTBLANK($D$15:H$15)+1,FALSE)</f>
        <v>0</v>
      </c>
      <c r="CB515" s="3">
        <f t="array" ref="CB515">INDEX($CI$3:$EP$26,MATCH($BV515,$CH$3:$CH$26,0),MATCH(CB$1&amp;$BU515,$CI$1:$EP$1&amp;$CI$2:$EP$2,0))*VLOOKUP($BT515,$C$17:$M$20,COUNTBLANK($D$15:I$15)+1,FALSE)</f>
        <v>0</v>
      </c>
      <c r="CC515" s="3">
        <f t="array" ref="CC515">INDEX($CI$3:$EP$26,MATCH($BV515,$CH$3:$CH$26,0),MATCH(CC$1&amp;$BU515,$CI$1:$EP$1&amp;$CI$2:$EP$2,0))*VLOOKUP($BT515,$C$17:$M$20,COUNTBLANK($D$15:J$15)+1,FALSE)</f>
        <v>0</v>
      </c>
      <c r="CD515" s="3">
        <f t="array" ref="CD515">INDEX($CI$3:$EP$26,MATCH($BV515,$CH$3:$CH$26,0),MATCH(CD$1&amp;$BU515,$CI$1:$EP$1&amp;$CI$2:$EP$2,0))*VLOOKUP($BT515,$C$17:$M$20,COUNTBLANK($D$15:K$15)+1,FALSE)</f>
        <v>0</v>
      </c>
      <c r="CE515" s="3">
        <f t="array" ref="CE515">INDEX($CI$3:$EP$26,MATCH($BV515,$CH$3:$CH$26,0),MATCH(CE$1&amp;$BU515,$CI$1:$EP$1&amp;$CI$2:$EP$2,0))*VLOOKUP($BT515,$C$17:$M$20,COUNTBLANK($D$15:L$15)+1,FALSE)</f>
        <v>1.2500000000000001E-2</v>
      </c>
      <c r="CF515" s="3">
        <f t="array" ref="CF515">INDEX($CI$3:$EP$26,MATCH($BV515,$CH$3:$CH$26,0),MATCH(CF$1&amp;$BU515,$CI$1:$EP$1&amp;$CI$2:$EP$2,0))*VLOOKUP($BT515,$C$17:$M$20,COUNTBLANK($D$15:M$15)+1,FALSE)</f>
        <v>2.5000000000000001E-2</v>
      </c>
    </row>
    <row r="516" spans="56:84" x14ac:dyDescent="0.2">
      <c r="BD516" t="s">
        <v>422</v>
      </c>
      <c r="BE516">
        <v>1</v>
      </c>
      <c r="BF516">
        <f t="shared" si="182"/>
        <v>1</v>
      </c>
      <c r="BG516" s="1">
        <f t="shared" si="184"/>
        <v>10</v>
      </c>
      <c r="BH516" s="3">
        <f t="array" ref="BH516">INDEX($D$21:$M$44,MATCH($BD516&amp;$BF516,$C$21:$C$44&amp;$B$21:$B$44,0),MATCH(BH$1,$D$16:$M$16,0))+VLOOKUP($BE516,战斗属性模型!$K$22:$O$24,BH$2,FALSE)*INDEX($BW$3:$CF$578,MATCH($BD516&amp;$BF516&amp;$BG516,$BT$3:$BT$578&amp;$BU$3:$BU$578&amp;$BV$3:$BV$578,0),MATCH(BH$1,$BW$1:$CF$1,0))</f>
        <v>112</v>
      </c>
      <c r="BI516" s="3">
        <f t="array" ref="BI516">INDEX($D$21:$M$44,MATCH($BD516&amp;$BF516,$C$21:$C$44&amp;$B$21:$B$44,0),MATCH(BI$1,$D$16:$M$16,0))+VLOOKUP($BE516,战斗属性模型!$K$22:$O$24,BI$2,FALSE)*INDEX($BW$3:$CF$578,MATCH($BD516&amp;$BF516&amp;$BG516,$BT$3:$BT$578&amp;$BU$3:$BU$578&amp;$BV$3:$BV$578,0),MATCH(BI$1,$BW$1:$CF$1,0))</f>
        <v>0</v>
      </c>
      <c r="BJ516" s="3">
        <f t="array" ref="BJ516">INDEX($D$21:$M$44,MATCH($BD516&amp;$BF516,$C$21:$C$44&amp;$B$21:$B$44,0),MATCH(BJ$1,$D$16:$M$16,0))+VLOOKUP($BE516,战斗属性模型!$K$22:$O$24,BJ$2,FALSE)*INDEX($BW$3:$CF$578,MATCH($BD516&amp;$BF516&amp;$BG516,$BT$3:$BT$578&amp;$BU$3:$BU$578&amp;$BV$3:$BV$578,0),MATCH(BJ$1,$BW$1:$CF$1,0))</f>
        <v>0</v>
      </c>
      <c r="BK516" s="3">
        <f t="array" ref="BK516">INDEX($D$21:$M$44,MATCH($BD516&amp;$BF516,$C$21:$C$44&amp;$B$21:$B$44,0),MATCH(BK$1,$D$16:$M$16,0))+VLOOKUP($BE516,战斗属性模型!$K$22:$O$24,BK$2,FALSE)*INDEX($BW$3:$CF$578,MATCH($BD516&amp;$BF516&amp;$BG516,$BT$3:$BT$578&amp;$BU$3:$BU$578&amp;$BV$3:$BV$578,0),MATCH(BK$1,$BW$1:$CF$1,0))</f>
        <v>192</v>
      </c>
      <c r="BL516" s="3"/>
      <c r="BM516" s="3"/>
      <c r="BN516" s="3"/>
      <c r="BO516" s="3"/>
      <c r="BP516" s="3"/>
      <c r="BQ516" s="3"/>
      <c r="BT516" t="s">
        <v>422</v>
      </c>
      <c r="BU516">
        <f t="shared" si="181"/>
        <v>4</v>
      </c>
      <c r="BV516" s="1">
        <f t="shared" si="183"/>
        <v>10</v>
      </c>
      <c r="BW516" s="3">
        <f t="array" ref="BW516">INDEX($CI$3:$EP$26,MATCH($BV516,$CH$3:$CH$26,0),MATCH(BW$1&amp;$BU516,$CI$1:$EP$1&amp;$CI$2:$EP$2,0))*VLOOKUP($BT516,$C$17:$M$20,COUNTBLANK($D$15:D$15)+1,FALSE)</f>
        <v>200</v>
      </c>
      <c r="BX516" s="3">
        <f t="array" ref="BX516">INDEX($CI$3:$EP$26,MATCH($BV516,$CH$3:$CH$26,0),MATCH(BX$1&amp;$BU516,$CI$1:$EP$1&amp;$CI$2:$EP$2,0))*VLOOKUP($BT516,$C$17:$M$20,COUNTBLANK($D$15:E$15)+1,FALSE)</f>
        <v>0</v>
      </c>
      <c r="BY516" s="3">
        <f t="array" ref="BY516">INDEX($CI$3:$EP$26,MATCH($BV516,$CH$3:$CH$26,0),MATCH(BY$1&amp;$BU516,$CI$1:$EP$1&amp;$CI$2:$EP$2,0))*VLOOKUP($BT516,$C$17:$M$20,COUNTBLANK($D$15:F$15)+1,FALSE)</f>
        <v>0</v>
      </c>
      <c r="BZ516" s="3">
        <f t="array" ref="BZ516">INDEX($CI$3:$EP$26,MATCH($BV516,$CH$3:$CH$26,0),MATCH(BZ$1&amp;$BU516,$CI$1:$EP$1&amp;$CI$2:$EP$2,0))*VLOOKUP($BT516,$C$17:$M$20,COUNTBLANK($D$15:G$15)+1,FALSE)</f>
        <v>400</v>
      </c>
      <c r="CA516" s="3">
        <f t="array" ref="CA516">INDEX($CI$3:$EP$26,MATCH($BV516,$CH$3:$CH$26,0),MATCH(CA$1&amp;$BU516,$CI$1:$EP$1&amp;$CI$2:$EP$2,0))*VLOOKUP($BT516,$C$17:$M$20,COUNTBLANK($D$15:H$15)+1,FALSE)</f>
        <v>0</v>
      </c>
      <c r="CB516" s="3">
        <f t="array" ref="CB516">INDEX($CI$3:$EP$26,MATCH($BV516,$CH$3:$CH$26,0),MATCH(CB$1&amp;$BU516,$CI$1:$EP$1&amp;$CI$2:$EP$2,0))*VLOOKUP($BT516,$C$17:$M$20,COUNTBLANK($D$15:I$15)+1,FALSE)</f>
        <v>0</v>
      </c>
      <c r="CC516" s="3">
        <f t="array" ref="CC516">INDEX($CI$3:$EP$26,MATCH($BV516,$CH$3:$CH$26,0),MATCH(CC$1&amp;$BU516,$CI$1:$EP$1&amp;$CI$2:$EP$2,0))*VLOOKUP($BT516,$C$17:$M$20,COUNTBLANK($D$15:J$15)+1,FALSE)</f>
        <v>0</v>
      </c>
      <c r="CD516" s="3">
        <f t="array" ref="CD516">INDEX($CI$3:$EP$26,MATCH($BV516,$CH$3:$CH$26,0),MATCH(CD$1&amp;$BU516,$CI$1:$EP$1&amp;$CI$2:$EP$2,0))*VLOOKUP($BT516,$C$17:$M$20,COUNTBLANK($D$15:K$15)+1,FALSE)</f>
        <v>0</v>
      </c>
      <c r="CE516" s="3">
        <f t="array" ref="CE516">INDEX($CI$3:$EP$26,MATCH($BV516,$CH$3:$CH$26,0),MATCH(CE$1&amp;$BU516,$CI$1:$EP$1&amp;$CI$2:$EP$2,0))*VLOOKUP($BT516,$C$17:$M$20,COUNTBLANK($D$15:L$15)+1,FALSE)</f>
        <v>1.2500000000000001E-2</v>
      </c>
      <c r="CF516" s="3">
        <f t="array" ref="CF516">INDEX($CI$3:$EP$26,MATCH($BV516,$CH$3:$CH$26,0),MATCH(CF$1&amp;$BU516,$CI$1:$EP$1&amp;$CI$2:$EP$2,0))*VLOOKUP($BT516,$C$17:$M$20,COUNTBLANK($D$15:M$15)+1,FALSE)</f>
        <v>2.5000000000000001E-2</v>
      </c>
    </row>
    <row r="517" spans="56:84" x14ac:dyDescent="0.2">
      <c r="BD517" t="s">
        <v>422</v>
      </c>
      <c r="BE517">
        <v>1</v>
      </c>
      <c r="BF517">
        <f t="shared" si="182"/>
        <v>1</v>
      </c>
      <c r="BG517" s="1">
        <f t="shared" si="184"/>
        <v>11</v>
      </c>
      <c r="BH517" s="3">
        <f t="array" ref="BH517">INDEX($D$21:$M$44,MATCH($BD517&amp;$BF517,$C$21:$C$44&amp;$B$21:$B$44,0),MATCH(BH$1,$D$16:$M$16,0))+VLOOKUP($BE517,战斗属性模型!$K$22:$O$24,BH$2,FALSE)*INDEX($BW$3:$CF$578,MATCH($BD517&amp;$BF517&amp;$BG517,$BT$3:$BT$578&amp;$BU$3:$BU$578&amp;$BV$3:$BV$578,0),MATCH(BH$1,$BW$1:$CF$1,0))</f>
        <v>120</v>
      </c>
      <c r="BI517" s="3">
        <f t="array" ref="BI517">INDEX($D$21:$M$44,MATCH($BD517&amp;$BF517,$C$21:$C$44&amp;$B$21:$B$44,0),MATCH(BI$1,$D$16:$M$16,0))+VLOOKUP($BE517,战斗属性模型!$K$22:$O$24,BI$2,FALSE)*INDEX($BW$3:$CF$578,MATCH($BD517&amp;$BF517&amp;$BG517,$BT$3:$BT$578&amp;$BU$3:$BU$578&amp;$BV$3:$BV$578,0),MATCH(BI$1,$BW$1:$CF$1,0))</f>
        <v>0</v>
      </c>
      <c r="BJ517" s="3">
        <f t="array" ref="BJ517">INDEX($D$21:$M$44,MATCH($BD517&amp;$BF517,$C$21:$C$44&amp;$B$21:$B$44,0),MATCH(BJ$1,$D$16:$M$16,0))+VLOOKUP($BE517,战斗属性模型!$K$22:$O$24,BJ$2,FALSE)*INDEX($BW$3:$CF$578,MATCH($BD517&amp;$BF517&amp;$BG517,$BT$3:$BT$578&amp;$BU$3:$BU$578&amp;$BV$3:$BV$578,0),MATCH(BJ$1,$BW$1:$CF$1,0))</f>
        <v>0</v>
      </c>
      <c r="BK517" s="3">
        <f t="array" ref="BK517">INDEX($D$21:$M$44,MATCH($BD517&amp;$BF517,$C$21:$C$44&amp;$B$21:$B$44,0),MATCH(BK$1,$D$16:$M$16,0))+VLOOKUP($BE517,战斗属性模型!$K$22:$O$24,BK$2,FALSE)*INDEX($BW$3:$CF$578,MATCH($BD517&amp;$BF517&amp;$BG517,$BT$3:$BT$578&amp;$BU$3:$BU$578&amp;$BV$3:$BV$578,0),MATCH(BK$1,$BW$1:$CF$1,0))</f>
        <v>204.8</v>
      </c>
      <c r="BL517" s="3"/>
      <c r="BM517" s="3"/>
      <c r="BN517" s="3"/>
      <c r="BO517" s="3"/>
      <c r="BP517" s="3"/>
      <c r="BQ517" s="3"/>
      <c r="BT517" t="s">
        <v>422</v>
      </c>
      <c r="BU517">
        <f t="shared" si="181"/>
        <v>4</v>
      </c>
      <c r="BV517" s="1">
        <f t="shared" si="183"/>
        <v>11</v>
      </c>
      <c r="BW517" s="3">
        <f t="array" ref="BW517">INDEX($CI$3:$EP$26,MATCH($BV517,$CH$3:$CH$26,0),MATCH(BW$1&amp;$BU517,$CI$1:$EP$1&amp;$CI$2:$EP$2,0))*VLOOKUP($BT517,$C$17:$M$20,COUNTBLANK($D$15:D$15)+1,FALSE)</f>
        <v>220</v>
      </c>
      <c r="BX517" s="3">
        <f t="array" ref="BX517">INDEX($CI$3:$EP$26,MATCH($BV517,$CH$3:$CH$26,0),MATCH(BX$1&amp;$BU517,$CI$1:$EP$1&amp;$CI$2:$EP$2,0))*VLOOKUP($BT517,$C$17:$M$20,COUNTBLANK($D$15:E$15)+1,FALSE)</f>
        <v>0</v>
      </c>
      <c r="BY517" s="3">
        <f t="array" ref="BY517">INDEX($CI$3:$EP$26,MATCH($BV517,$CH$3:$CH$26,0),MATCH(BY$1&amp;$BU517,$CI$1:$EP$1&amp;$CI$2:$EP$2,0))*VLOOKUP($BT517,$C$17:$M$20,COUNTBLANK($D$15:F$15)+1,FALSE)</f>
        <v>0</v>
      </c>
      <c r="BZ517" s="3">
        <f t="array" ref="BZ517">INDEX($CI$3:$EP$26,MATCH($BV517,$CH$3:$CH$26,0),MATCH(BZ$1&amp;$BU517,$CI$1:$EP$1&amp;$CI$2:$EP$2,0))*VLOOKUP($BT517,$C$17:$M$20,COUNTBLANK($D$15:G$15)+1,FALSE)</f>
        <v>440</v>
      </c>
      <c r="CA517" s="3">
        <f t="array" ref="CA517">INDEX($CI$3:$EP$26,MATCH($BV517,$CH$3:$CH$26,0),MATCH(CA$1&amp;$BU517,$CI$1:$EP$1&amp;$CI$2:$EP$2,0))*VLOOKUP($BT517,$C$17:$M$20,COUNTBLANK($D$15:H$15)+1,FALSE)</f>
        <v>0</v>
      </c>
      <c r="CB517" s="3">
        <f t="array" ref="CB517">INDEX($CI$3:$EP$26,MATCH($BV517,$CH$3:$CH$26,0),MATCH(CB$1&amp;$BU517,$CI$1:$EP$1&amp;$CI$2:$EP$2,0))*VLOOKUP($BT517,$C$17:$M$20,COUNTBLANK($D$15:I$15)+1,FALSE)</f>
        <v>0</v>
      </c>
      <c r="CC517" s="3">
        <f t="array" ref="CC517">INDEX($CI$3:$EP$26,MATCH($BV517,$CH$3:$CH$26,0),MATCH(CC$1&amp;$BU517,$CI$1:$EP$1&amp;$CI$2:$EP$2,0))*VLOOKUP($BT517,$C$17:$M$20,COUNTBLANK($D$15:J$15)+1,FALSE)</f>
        <v>0</v>
      </c>
      <c r="CD517" s="3">
        <f t="array" ref="CD517">INDEX($CI$3:$EP$26,MATCH($BV517,$CH$3:$CH$26,0),MATCH(CD$1&amp;$BU517,$CI$1:$EP$1&amp;$CI$2:$EP$2,0))*VLOOKUP($BT517,$C$17:$M$20,COUNTBLANK($D$15:K$15)+1,FALSE)</f>
        <v>0</v>
      </c>
      <c r="CE517" s="3">
        <f t="array" ref="CE517">INDEX($CI$3:$EP$26,MATCH($BV517,$CH$3:$CH$26,0),MATCH(CE$1&amp;$BU517,$CI$1:$EP$1&amp;$CI$2:$EP$2,0))*VLOOKUP($BT517,$C$17:$M$20,COUNTBLANK($D$15:L$15)+1,FALSE)</f>
        <v>1.2500000000000001E-2</v>
      </c>
      <c r="CF517" s="3">
        <f t="array" ref="CF517">INDEX($CI$3:$EP$26,MATCH($BV517,$CH$3:$CH$26,0),MATCH(CF$1&amp;$BU517,$CI$1:$EP$1&amp;$CI$2:$EP$2,0))*VLOOKUP($BT517,$C$17:$M$20,COUNTBLANK($D$15:M$15)+1,FALSE)</f>
        <v>2.5000000000000001E-2</v>
      </c>
    </row>
    <row r="518" spans="56:84" x14ac:dyDescent="0.2">
      <c r="BD518" t="s">
        <v>422</v>
      </c>
      <c r="BE518">
        <v>1</v>
      </c>
      <c r="BF518">
        <f t="shared" si="182"/>
        <v>1</v>
      </c>
      <c r="BG518" s="1">
        <f t="shared" si="184"/>
        <v>12</v>
      </c>
      <c r="BH518" s="3">
        <f t="array" ref="BH518">INDEX($D$21:$M$44,MATCH($BD518&amp;$BF518,$C$21:$C$44&amp;$B$21:$B$44,0),MATCH(BH$1,$D$16:$M$16,0))+VLOOKUP($BE518,战斗属性模型!$K$22:$O$24,BH$2,FALSE)*INDEX($BW$3:$CF$578,MATCH($BD518&amp;$BF518&amp;$BG518,$BT$3:$BT$578&amp;$BU$3:$BU$578&amp;$BV$3:$BV$578,0),MATCH(BH$1,$BW$1:$CF$1,0))</f>
        <v>128</v>
      </c>
      <c r="BI518" s="3">
        <f t="array" ref="BI518">INDEX($D$21:$M$44,MATCH($BD518&amp;$BF518,$C$21:$C$44&amp;$B$21:$B$44,0),MATCH(BI$1,$D$16:$M$16,0))+VLOOKUP($BE518,战斗属性模型!$K$22:$O$24,BI$2,FALSE)*INDEX($BW$3:$CF$578,MATCH($BD518&amp;$BF518&amp;$BG518,$BT$3:$BT$578&amp;$BU$3:$BU$578&amp;$BV$3:$BV$578,0),MATCH(BI$1,$BW$1:$CF$1,0))</f>
        <v>0</v>
      </c>
      <c r="BJ518" s="3">
        <f t="array" ref="BJ518">INDEX($D$21:$M$44,MATCH($BD518&amp;$BF518,$C$21:$C$44&amp;$B$21:$B$44,0),MATCH(BJ$1,$D$16:$M$16,0))+VLOOKUP($BE518,战斗属性模型!$K$22:$O$24,BJ$2,FALSE)*INDEX($BW$3:$CF$578,MATCH($BD518&amp;$BF518&amp;$BG518,$BT$3:$BT$578&amp;$BU$3:$BU$578&amp;$BV$3:$BV$578,0),MATCH(BJ$1,$BW$1:$CF$1,0))</f>
        <v>0</v>
      </c>
      <c r="BK518" s="3">
        <f t="array" ref="BK518">INDEX($D$21:$M$44,MATCH($BD518&amp;$BF518,$C$21:$C$44&amp;$B$21:$B$44,0),MATCH(BK$1,$D$16:$M$16,0))+VLOOKUP($BE518,战斗属性模型!$K$22:$O$24,BK$2,FALSE)*INDEX($BW$3:$CF$578,MATCH($BD518&amp;$BF518&amp;$BG518,$BT$3:$BT$578&amp;$BU$3:$BU$578&amp;$BV$3:$BV$578,0),MATCH(BK$1,$BW$1:$CF$1,0))</f>
        <v>217.60000000000002</v>
      </c>
      <c r="BL518" s="3"/>
      <c r="BM518" s="3"/>
      <c r="BN518" s="3"/>
      <c r="BO518" s="3"/>
      <c r="BP518" s="3"/>
      <c r="BQ518" s="3"/>
      <c r="BT518" t="s">
        <v>422</v>
      </c>
      <c r="BU518">
        <f t="shared" si="181"/>
        <v>4</v>
      </c>
      <c r="BV518" s="1">
        <f t="shared" si="183"/>
        <v>12</v>
      </c>
      <c r="BW518" s="3">
        <f t="array" ref="BW518">INDEX($CI$3:$EP$26,MATCH($BV518,$CH$3:$CH$26,0),MATCH(BW$1&amp;$BU518,$CI$1:$EP$1&amp;$CI$2:$EP$2,0))*VLOOKUP($BT518,$C$17:$M$20,COUNTBLANK($D$15:D$15)+1,FALSE)</f>
        <v>240</v>
      </c>
      <c r="BX518" s="3">
        <f t="array" ref="BX518">INDEX($CI$3:$EP$26,MATCH($BV518,$CH$3:$CH$26,0),MATCH(BX$1&amp;$BU518,$CI$1:$EP$1&amp;$CI$2:$EP$2,0))*VLOOKUP($BT518,$C$17:$M$20,COUNTBLANK($D$15:E$15)+1,FALSE)</f>
        <v>0</v>
      </c>
      <c r="BY518" s="3">
        <f t="array" ref="BY518">INDEX($CI$3:$EP$26,MATCH($BV518,$CH$3:$CH$26,0),MATCH(BY$1&amp;$BU518,$CI$1:$EP$1&amp;$CI$2:$EP$2,0))*VLOOKUP($BT518,$C$17:$M$20,COUNTBLANK($D$15:F$15)+1,FALSE)</f>
        <v>0</v>
      </c>
      <c r="BZ518" s="3">
        <f t="array" ref="BZ518">INDEX($CI$3:$EP$26,MATCH($BV518,$CH$3:$CH$26,0),MATCH(BZ$1&amp;$BU518,$CI$1:$EP$1&amp;$CI$2:$EP$2,0))*VLOOKUP($BT518,$C$17:$M$20,COUNTBLANK($D$15:G$15)+1,FALSE)</f>
        <v>480</v>
      </c>
      <c r="CA518" s="3">
        <f t="array" ref="CA518">INDEX($CI$3:$EP$26,MATCH($BV518,$CH$3:$CH$26,0),MATCH(CA$1&amp;$BU518,$CI$1:$EP$1&amp;$CI$2:$EP$2,0))*VLOOKUP($BT518,$C$17:$M$20,COUNTBLANK($D$15:H$15)+1,FALSE)</f>
        <v>0</v>
      </c>
      <c r="CB518" s="3">
        <f t="array" ref="CB518">INDEX($CI$3:$EP$26,MATCH($BV518,$CH$3:$CH$26,0),MATCH(CB$1&amp;$BU518,$CI$1:$EP$1&amp;$CI$2:$EP$2,0))*VLOOKUP($BT518,$C$17:$M$20,COUNTBLANK($D$15:I$15)+1,FALSE)</f>
        <v>0</v>
      </c>
      <c r="CC518" s="3">
        <f t="array" ref="CC518">INDEX($CI$3:$EP$26,MATCH($BV518,$CH$3:$CH$26,0),MATCH(CC$1&amp;$BU518,$CI$1:$EP$1&amp;$CI$2:$EP$2,0))*VLOOKUP($BT518,$C$17:$M$20,COUNTBLANK($D$15:J$15)+1,FALSE)</f>
        <v>0</v>
      </c>
      <c r="CD518" s="3">
        <f t="array" ref="CD518">INDEX($CI$3:$EP$26,MATCH($BV518,$CH$3:$CH$26,0),MATCH(CD$1&amp;$BU518,$CI$1:$EP$1&amp;$CI$2:$EP$2,0))*VLOOKUP($BT518,$C$17:$M$20,COUNTBLANK($D$15:K$15)+1,FALSE)</f>
        <v>0</v>
      </c>
      <c r="CE518" s="3">
        <f t="array" ref="CE518">INDEX($CI$3:$EP$26,MATCH($BV518,$CH$3:$CH$26,0),MATCH(CE$1&amp;$BU518,$CI$1:$EP$1&amp;$CI$2:$EP$2,0))*VLOOKUP($BT518,$C$17:$M$20,COUNTBLANK($D$15:L$15)+1,FALSE)</f>
        <v>2.5000000000000001E-2</v>
      </c>
      <c r="CF518" s="3">
        <f t="array" ref="CF518">INDEX($CI$3:$EP$26,MATCH($BV518,$CH$3:$CH$26,0),MATCH(CF$1&amp;$BU518,$CI$1:$EP$1&amp;$CI$2:$EP$2,0))*VLOOKUP($BT518,$C$17:$M$20,COUNTBLANK($D$15:M$15)+1,FALSE)</f>
        <v>2.5000000000000001E-2</v>
      </c>
    </row>
    <row r="519" spans="56:84" x14ac:dyDescent="0.2">
      <c r="BD519" t="s">
        <v>422</v>
      </c>
      <c r="BE519">
        <v>1</v>
      </c>
      <c r="BF519">
        <f t="shared" si="182"/>
        <v>1</v>
      </c>
      <c r="BG519" s="1">
        <f t="shared" si="184"/>
        <v>13</v>
      </c>
      <c r="BH519" s="3">
        <f t="array" ref="BH519">INDEX($D$21:$M$44,MATCH($BD519&amp;$BF519,$C$21:$C$44&amp;$B$21:$B$44,0),MATCH(BH$1,$D$16:$M$16,0))+VLOOKUP($BE519,战斗属性模型!$K$22:$O$24,BH$2,FALSE)*INDEX($BW$3:$CF$578,MATCH($BD519&amp;$BF519&amp;$BG519,$BT$3:$BT$578&amp;$BU$3:$BU$578&amp;$BV$3:$BV$578,0),MATCH(BH$1,$BW$1:$CF$1,0))</f>
        <v>136</v>
      </c>
      <c r="BI519" s="3">
        <f t="array" ref="BI519">INDEX($D$21:$M$44,MATCH($BD519&amp;$BF519,$C$21:$C$44&amp;$B$21:$B$44,0),MATCH(BI$1,$D$16:$M$16,0))+VLOOKUP($BE519,战斗属性模型!$K$22:$O$24,BI$2,FALSE)*INDEX($BW$3:$CF$578,MATCH($BD519&amp;$BF519&amp;$BG519,$BT$3:$BT$578&amp;$BU$3:$BU$578&amp;$BV$3:$BV$578,0),MATCH(BI$1,$BW$1:$CF$1,0))</f>
        <v>0</v>
      </c>
      <c r="BJ519" s="3">
        <f t="array" ref="BJ519">INDEX($D$21:$M$44,MATCH($BD519&amp;$BF519,$C$21:$C$44&amp;$B$21:$B$44,0),MATCH(BJ$1,$D$16:$M$16,0))+VLOOKUP($BE519,战斗属性模型!$K$22:$O$24,BJ$2,FALSE)*INDEX($BW$3:$CF$578,MATCH($BD519&amp;$BF519&amp;$BG519,$BT$3:$BT$578&amp;$BU$3:$BU$578&amp;$BV$3:$BV$578,0),MATCH(BJ$1,$BW$1:$CF$1,0))</f>
        <v>0</v>
      </c>
      <c r="BK519" s="3">
        <f t="array" ref="BK519">INDEX($D$21:$M$44,MATCH($BD519&amp;$BF519,$C$21:$C$44&amp;$B$21:$B$44,0),MATCH(BK$1,$D$16:$M$16,0))+VLOOKUP($BE519,战斗属性模型!$K$22:$O$24,BK$2,FALSE)*INDEX($BW$3:$CF$578,MATCH($BD519&amp;$BF519&amp;$BG519,$BT$3:$BT$578&amp;$BU$3:$BU$578&amp;$BV$3:$BV$578,0),MATCH(BK$1,$BW$1:$CF$1,0))</f>
        <v>230.4</v>
      </c>
      <c r="BL519" s="3"/>
      <c r="BM519" s="3"/>
      <c r="BN519" s="3"/>
      <c r="BO519" s="3"/>
      <c r="BP519" s="3"/>
      <c r="BQ519" s="3"/>
      <c r="BT519" t="s">
        <v>422</v>
      </c>
      <c r="BU519">
        <f t="shared" si="181"/>
        <v>4</v>
      </c>
      <c r="BV519" s="1">
        <f t="shared" si="183"/>
        <v>13</v>
      </c>
      <c r="BW519" s="3">
        <f t="array" ref="BW519">INDEX($CI$3:$EP$26,MATCH($BV519,$CH$3:$CH$26,0),MATCH(BW$1&amp;$BU519,$CI$1:$EP$1&amp;$CI$2:$EP$2,0))*VLOOKUP($BT519,$C$17:$M$20,COUNTBLANK($D$15:D$15)+1,FALSE)</f>
        <v>260</v>
      </c>
      <c r="BX519" s="3">
        <f t="array" ref="BX519">INDEX($CI$3:$EP$26,MATCH($BV519,$CH$3:$CH$26,0),MATCH(BX$1&amp;$BU519,$CI$1:$EP$1&amp;$CI$2:$EP$2,0))*VLOOKUP($BT519,$C$17:$M$20,COUNTBLANK($D$15:E$15)+1,FALSE)</f>
        <v>0</v>
      </c>
      <c r="BY519" s="3">
        <f t="array" ref="BY519">INDEX($CI$3:$EP$26,MATCH($BV519,$CH$3:$CH$26,0),MATCH(BY$1&amp;$BU519,$CI$1:$EP$1&amp;$CI$2:$EP$2,0))*VLOOKUP($BT519,$C$17:$M$20,COUNTBLANK($D$15:F$15)+1,FALSE)</f>
        <v>0</v>
      </c>
      <c r="BZ519" s="3">
        <f t="array" ref="BZ519">INDEX($CI$3:$EP$26,MATCH($BV519,$CH$3:$CH$26,0),MATCH(BZ$1&amp;$BU519,$CI$1:$EP$1&amp;$CI$2:$EP$2,0))*VLOOKUP($BT519,$C$17:$M$20,COUNTBLANK($D$15:G$15)+1,FALSE)</f>
        <v>520</v>
      </c>
      <c r="CA519" s="3">
        <f t="array" ref="CA519">INDEX($CI$3:$EP$26,MATCH($BV519,$CH$3:$CH$26,0),MATCH(CA$1&amp;$BU519,$CI$1:$EP$1&amp;$CI$2:$EP$2,0))*VLOOKUP($BT519,$C$17:$M$20,COUNTBLANK($D$15:H$15)+1,FALSE)</f>
        <v>0</v>
      </c>
      <c r="CB519" s="3">
        <f t="array" ref="CB519">INDEX($CI$3:$EP$26,MATCH($BV519,$CH$3:$CH$26,0),MATCH(CB$1&amp;$BU519,$CI$1:$EP$1&amp;$CI$2:$EP$2,0))*VLOOKUP($BT519,$C$17:$M$20,COUNTBLANK($D$15:I$15)+1,FALSE)</f>
        <v>0</v>
      </c>
      <c r="CC519" s="3">
        <f t="array" ref="CC519">INDEX($CI$3:$EP$26,MATCH($BV519,$CH$3:$CH$26,0),MATCH(CC$1&amp;$BU519,$CI$1:$EP$1&amp;$CI$2:$EP$2,0))*VLOOKUP($BT519,$C$17:$M$20,COUNTBLANK($D$15:J$15)+1,FALSE)</f>
        <v>0</v>
      </c>
      <c r="CD519" s="3">
        <f t="array" ref="CD519">INDEX($CI$3:$EP$26,MATCH($BV519,$CH$3:$CH$26,0),MATCH(CD$1&amp;$BU519,$CI$1:$EP$1&amp;$CI$2:$EP$2,0))*VLOOKUP($BT519,$C$17:$M$20,COUNTBLANK($D$15:K$15)+1,FALSE)</f>
        <v>0</v>
      </c>
      <c r="CE519" s="3">
        <f t="array" ref="CE519">INDEX($CI$3:$EP$26,MATCH($BV519,$CH$3:$CH$26,0),MATCH(CE$1&amp;$BU519,$CI$1:$EP$1&amp;$CI$2:$EP$2,0))*VLOOKUP($BT519,$C$17:$M$20,COUNTBLANK($D$15:L$15)+1,FALSE)</f>
        <v>2.5000000000000001E-2</v>
      </c>
      <c r="CF519" s="3">
        <f t="array" ref="CF519">INDEX($CI$3:$EP$26,MATCH($BV519,$CH$3:$CH$26,0),MATCH(CF$1&amp;$BU519,$CI$1:$EP$1&amp;$CI$2:$EP$2,0))*VLOOKUP($BT519,$C$17:$M$20,COUNTBLANK($D$15:M$15)+1,FALSE)</f>
        <v>2.5000000000000001E-2</v>
      </c>
    </row>
    <row r="520" spans="56:84" x14ac:dyDescent="0.2">
      <c r="BD520" t="s">
        <v>422</v>
      </c>
      <c r="BE520">
        <v>1</v>
      </c>
      <c r="BF520">
        <f t="shared" si="182"/>
        <v>1</v>
      </c>
      <c r="BG520" s="1">
        <f t="shared" si="184"/>
        <v>14</v>
      </c>
      <c r="BH520" s="3">
        <f t="array" ref="BH520">INDEX($D$21:$M$44,MATCH($BD520&amp;$BF520,$C$21:$C$44&amp;$B$21:$B$44,0),MATCH(BH$1,$D$16:$M$16,0))+VLOOKUP($BE520,战斗属性模型!$K$22:$O$24,BH$2,FALSE)*INDEX($BW$3:$CF$578,MATCH($BD520&amp;$BF520&amp;$BG520,$BT$3:$BT$578&amp;$BU$3:$BU$578&amp;$BV$3:$BV$578,0),MATCH(BH$1,$BW$1:$CF$1,0))</f>
        <v>144</v>
      </c>
      <c r="BI520" s="3">
        <f t="array" ref="BI520">INDEX($D$21:$M$44,MATCH($BD520&amp;$BF520,$C$21:$C$44&amp;$B$21:$B$44,0),MATCH(BI$1,$D$16:$M$16,0))+VLOOKUP($BE520,战斗属性模型!$K$22:$O$24,BI$2,FALSE)*INDEX($BW$3:$CF$578,MATCH($BD520&amp;$BF520&amp;$BG520,$BT$3:$BT$578&amp;$BU$3:$BU$578&amp;$BV$3:$BV$578,0),MATCH(BI$1,$BW$1:$CF$1,0))</f>
        <v>0</v>
      </c>
      <c r="BJ520" s="3">
        <f t="array" ref="BJ520">INDEX($D$21:$M$44,MATCH($BD520&amp;$BF520,$C$21:$C$44&amp;$B$21:$B$44,0),MATCH(BJ$1,$D$16:$M$16,0))+VLOOKUP($BE520,战斗属性模型!$K$22:$O$24,BJ$2,FALSE)*INDEX($BW$3:$CF$578,MATCH($BD520&amp;$BF520&amp;$BG520,$BT$3:$BT$578&amp;$BU$3:$BU$578&amp;$BV$3:$BV$578,0),MATCH(BJ$1,$BW$1:$CF$1,0))</f>
        <v>0</v>
      </c>
      <c r="BK520" s="3">
        <f t="array" ref="BK520">INDEX($D$21:$M$44,MATCH($BD520&amp;$BF520,$C$21:$C$44&amp;$B$21:$B$44,0),MATCH(BK$1,$D$16:$M$16,0))+VLOOKUP($BE520,战斗属性模型!$K$22:$O$24,BK$2,FALSE)*INDEX($BW$3:$CF$578,MATCH($BD520&amp;$BF520&amp;$BG520,$BT$3:$BT$578&amp;$BU$3:$BU$578&amp;$BV$3:$BV$578,0),MATCH(BK$1,$BW$1:$CF$1,0))</f>
        <v>243.20000000000002</v>
      </c>
      <c r="BL520" s="3"/>
      <c r="BM520" s="3"/>
      <c r="BN520" s="3"/>
      <c r="BO520" s="3"/>
      <c r="BP520" s="3"/>
      <c r="BQ520" s="3"/>
      <c r="BT520" t="s">
        <v>422</v>
      </c>
      <c r="BU520">
        <f t="shared" si="181"/>
        <v>4</v>
      </c>
      <c r="BV520" s="1">
        <f t="shared" si="183"/>
        <v>14</v>
      </c>
      <c r="BW520" s="3">
        <f t="array" ref="BW520">INDEX($CI$3:$EP$26,MATCH($BV520,$CH$3:$CH$26,0),MATCH(BW$1&amp;$BU520,$CI$1:$EP$1&amp;$CI$2:$EP$2,0))*VLOOKUP($BT520,$C$17:$M$20,COUNTBLANK($D$15:D$15)+1,FALSE)</f>
        <v>280</v>
      </c>
      <c r="BX520" s="3">
        <f t="array" ref="BX520">INDEX($CI$3:$EP$26,MATCH($BV520,$CH$3:$CH$26,0),MATCH(BX$1&amp;$BU520,$CI$1:$EP$1&amp;$CI$2:$EP$2,0))*VLOOKUP($BT520,$C$17:$M$20,COUNTBLANK($D$15:E$15)+1,FALSE)</f>
        <v>0</v>
      </c>
      <c r="BY520" s="3">
        <f t="array" ref="BY520">INDEX($CI$3:$EP$26,MATCH($BV520,$CH$3:$CH$26,0),MATCH(BY$1&amp;$BU520,$CI$1:$EP$1&amp;$CI$2:$EP$2,0))*VLOOKUP($BT520,$C$17:$M$20,COUNTBLANK($D$15:F$15)+1,FALSE)</f>
        <v>0</v>
      </c>
      <c r="BZ520" s="3">
        <f t="array" ref="BZ520">INDEX($CI$3:$EP$26,MATCH($BV520,$CH$3:$CH$26,0),MATCH(BZ$1&amp;$BU520,$CI$1:$EP$1&amp;$CI$2:$EP$2,0))*VLOOKUP($BT520,$C$17:$M$20,COUNTBLANK($D$15:G$15)+1,FALSE)</f>
        <v>560</v>
      </c>
      <c r="CA520" s="3">
        <f t="array" ref="CA520">INDEX($CI$3:$EP$26,MATCH($BV520,$CH$3:$CH$26,0),MATCH(CA$1&amp;$BU520,$CI$1:$EP$1&amp;$CI$2:$EP$2,0))*VLOOKUP($BT520,$C$17:$M$20,COUNTBLANK($D$15:H$15)+1,FALSE)</f>
        <v>0</v>
      </c>
      <c r="CB520" s="3">
        <f t="array" ref="CB520">INDEX($CI$3:$EP$26,MATCH($BV520,$CH$3:$CH$26,0),MATCH(CB$1&amp;$BU520,$CI$1:$EP$1&amp;$CI$2:$EP$2,0))*VLOOKUP($BT520,$C$17:$M$20,COUNTBLANK($D$15:I$15)+1,FALSE)</f>
        <v>0</v>
      </c>
      <c r="CC520" s="3">
        <f t="array" ref="CC520">INDEX($CI$3:$EP$26,MATCH($BV520,$CH$3:$CH$26,0),MATCH(CC$1&amp;$BU520,$CI$1:$EP$1&amp;$CI$2:$EP$2,0))*VLOOKUP($BT520,$C$17:$M$20,COUNTBLANK($D$15:J$15)+1,FALSE)</f>
        <v>0</v>
      </c>
      <c r="CD520" s="3">
        <f t="array" ref="CD520">INDEX($CI$3:$EP$26,MATCH($BV520,$CH$3:$CH$26,0),MATCH(CD$1&amp;$BU520,$CI$1:$EP$1&amp;$CI$2:$EP$2,0))*VLOOKUP($BT520,$C$17:$M$20,COUNTBLANK($D$15:K$15)+1,FALSE)</f>
        <v>0</v>
      </c>
      <c r="CE520" s="3">
        <f t="array" ref="CE520">INDEX($CI$3:$EP$26,MATCH($BV520,$CH$3:$CH$26,0),MATCH(CE$1&amp;$BU520,$CI$1:$EP$1&amp;$CI$2:$EP$2,0))*VLOOKUP($BT520,$C$17:$M$20,COUNTBLANK($D$15:L$15)+1,FALSE)</f>
        <v>2.5000000000000001E-2</v>
      </c>
      <c r="CF520" s="3">
        <f t="array" ref="CF520">INDEX($CI$3:$EP$26,MATCH($BV520,$CH$3:$CH$26,0),MATCH(CF$1&amp;$BU520,$CI$1:$EP$1&amp;$CI$2:$EP$2,0))*VLOOKUP($BT520,$C$17:$M$20,COUNTBLANK($D$15:M$15)+1,FALSE)</f>
        <v>2.5000000000000001E-2</v>
      </c>
    </row>
    <row r="521" spans="56:84" x14ac:dyDescent="0.2">
      <c r="BD521" t="s">
        <v>422</v>
      </c>
      <c r="BE521">
        <v>1</v>
      </c>
      <c r="BF521">
        <f t="shared" si="182"/>
        <v>1</v>
      </c>
      <c r="BG521" s="1">
        <f t="shared" si="184"/>
        <v>15</v>
      </c>
      <c r="BH521" s="3">
        <f t="array" ref="BH521">INDEX($D$21:$M$44,MATCH($BD521&amp;$BF521,$C$21:$C$44&amp;$B$21:$B$44,0),MATCH(BH$1,$D$16:$M$16,0))+VLOOKUP($BE521,战斗属性模型!$K$22:$O$24,BH$2,FALSE)*INDEX($BW$3:$CF$578,MATCH($BD521&amp;$BF521&amp;$BG521,$BT$3:$BT$578&amp;$BU$3:$BU$578&amp;$BV$3:$BV$578,0),MATCH(BH$1,$BW$1:$CF$1,0))</f>
        <v>152</v>
      </c>
      <c r="BI521" s="3">
        <f t="array" ref="BI521">INDEX($D$21:$M$44,MATCH($BD521&amp;$BF521,$C$21:$C$44&amp;$B$21:$B$44,0),MATCH(BI$1,$D$16:$M$16,0))+VLOOKUP($BE521,战斗属性模型!$K$22:$O$24,BI$2,FALSE)*INDEX($BW$3:$CF$578,MATCH($BD521&amp;$BF521&amp;$BG521,$BT$3:$BT$578&amp;$BU$3:$BU$578&amp;$BV$3:$BV$578,0),MATCH(BI$1,$BW$1:$CF$1,0))</f>
        <v>0</v>
      </c>
      <c r="BJ521" s="3">
        <f t="array" ref="BJ521">INDEX($D$21:$M$44,MATCH($BD521&amp;$BF521,$C$21:$C$44&amp;$B$21:$B$44,0),MATCH(BJ$1,$D$16:$M$16,0))+VLOOKUP($BE521,战斗属性模型!$K$22:$O$24,BJ$2,FALSE)*INDEX($BW$3:$CF$578,MATCH($BD521&amp;$BF521&amp;$BG521,$BT$3:$BT$578&amp;$BU$3:$BU$578&amp;$BV$3:$BV$578,0),MATCH(BJ$1,$BW$1:$CF$1,0))</f>
        <v>0</v>
      </c>
      <c r="BK521" s="3">
        <f t="array" ref="BK521">INDEX($D$21:$M$44,MATCH($BD521&amp;$BF521,$C$21:$C$44&amp;$B$21:$B$44,0),MATCH(BK$1,$D$16:$M$16,0))+VLOOKUP($BE521,战斗属性模型!$K$22:$O$24,BK$2,FALSE)*INDEX($BW$3:$CF$578,MATCH($BD521&amp;$BF521&amp;$BG521,$BT$3:$BT$578&amp;$BU$3:$BU$578&amp;$BV$3:$BV$578,0),MATCH(BK$1,$BW$1:$CF$1,0))</f>
        <v>256</v>
      </c>
      <c r="BL521" s="3"/>
      <c r="BM521" s="3"/>
      <c r="BN521" s="3"/>
      <c r="BO521" s="3"/>
      <c r="BP521" s="3"/>
      <c r="BQ521" s="3"/>
      <c r="BT521" t="s">
        <v>422</v>
      </c>
      <c r="BU521">
        <f t="shared" si="181"/>
        <v>4</v>
      </c>
      <c r="BV521" s="1">
        <f t="shared" si="183"/>
        <v>15</v>
      </c>
      <c r="BW521" s="3">
        <f t="array" ref="BW521">INDEX($CI$3:$EP$26,MATCH($BV521,$CH$3:$CH$26,0),MATCH(BW$1&amp;$BU521,$CI$1:$EP$1&amp;$CI$2:$EP$2,0))*VLOOKUP($BT521,$C$17:$M$20,COUNTBLANK($D$15:D$15)+1,FALSE)</f>
        <v>300</v>
      </c>
      <c r="BX521" s="3">
        <f t="array" ref="BX521">INDEX($CI$3:$EP$26,MATCH($BV521,$CH$3:$CH$26,0),MATCH(BX$1&amp;$BU521,$CI$1:$EP$1&amp;$CI$2:$EP$2,0))*VLOOKUP($BT521,$C$17:$M$20,COUNTBLANK($D$15:E$15)+1,FALSE)</f>
        <v>0</v>
      </c>
      <c r="BY521" s="3">
        <f t="array" ref="BY521">INDEX($CI$3:$EP$26,MATCH($BV521,$CH$3:$CH$26,0),MATCH(BY$1&amp;$BU521,$CI$1:$EP$1&amp;$CI$2:$EP$2,0))*VLOOKUP($BT521,$C$17:$M$20,COUNTBLANK($D$15:F$15)+1,FALSE)</f>
        <v>0</v>
      </c>
      <c r="BZ521" s="3">
        <f t="array" ref="BZ521">INDEX($CI$3:$EP$26,MATCH($BV521,$CH$3:$CH$26,0),MATCH(BZ$1&amp;$BU521,$CI$1:$EP$1&amp;$CI$2:$EP$2,0))*VLOOKUP($BT521,$C$17:$M$20,COUNTBLANK($D$15:G$15)+1,FALSE)</f>
        <v>600</v>
      </c>
      <c r="CA521" s="3">
        <f t="array" ref="CA521">INDEX($CI$3:$EP$26,MATCH($BV521,$CH$3:$CH$26,0),MATCH(CA$1&amp;$BU521,$CI$1:$EP$1&amp;$CI$2:$EP$2,0))*VLOOKUP($BT521,$C$17:$M$20,COUNTBLANK($D$15:H$15)+1,FALSE)</f>
        <v>0</v>
      </c>
      <c r="CB521" s="3">
        <f t="array" ref="CB521">INDEX($CI$3:$EP$26,MATCH($BV521,$CH$3:$CH$26,0),MATCH(CB$1&amp;$BU521,$CI$1:$EP$1&amp;$CI$2:$EP$2,0))*VLOOKUP($BT521,$C$17:$M$20,COUNTBLANK($D$15:I$15)+1,FALSE)</f>
        <v>0</v>
      </c>
      <c r="CC521" s="3">
        <f t="array" ref="CC521">INDEX($CI$3:$EP$26,MATCH($BV521,$CH$3:$CH$26,0),MATCH(CC$1&amp;$BU521,$CI$1:$EP$1&amp;$CI$2:$EP$2,0))*VLOOKUP($BT521,$C$17:$M$20,COUNTBLANK($D$15:J$15)+1,FALSE)</f>
        <v>0</v>
      </c>
      <c r="CD521" s="3">
        <f t="array" ref="CD521">INDEX($CI$3:$EP$26,MATCH($BV521,$CH$3:$CH$26,0),MATCH(CD$1&amp;$BU521,$CI$1:$EP$1&amp;$CI$2:$EP$2,0))*VLOOKUP($BT521,$C$17:$M$20,COUNTBLANK($D$15:K$15)+1,FALSE)</f>
        <v>0</v>
      </c>
      <c r="CE521" s="3">
        <f t="array" ref="CE521">INDEX($CI$3:$EP$26,MATCH($BV521,$CH$3:$CH$26,0),MATCH(CE$1&amp;$BU521,$CI$1:$EP$1&amp;$CI$2:$EP$2,0))*VLOOKUP($BT521,$C$17:$M$20,COUNTBLANK($D$15:L$15)+1,FALSE)</f>
        <v>2.5000000000000001E-2</v>
      </c>
      <c r="CF521" s="3">
        <f t="array" ref="CF521">INDEX($CI$3:$EP$26,MATCH($BV521,$CH$3:$CH$26,0),MATCH(CF$1&amp;$BU521,$CI$1:$EP$1&amp;$CI$2:$EP$2,0))*VLOOKUP($BT521,$C$17:$M$20,COUNTBLANK($D$15:M$15)+1,FALSE)</f>
        <v>2.5000000000000001E-2</v>
      </c>
    </row>
    <row r="522" spans="56:84" x14ac:dyDescent="0.2">
      <c r="BD522" t="s">
        <v>422</v>
      </c>
      <c r="BE522">
        <v>1</v>
      </c>
      <c r="BF522">
        <f t="shared" si="182"/>
        <v>1</v>
      </c>
      <c r="BG522" s="1">
        <f t="shared" si="184"/>
        <v>16</v>
      </c>
      <c r="BH522" s="3">
        <f t="array" ref="BH522">INDEX($D$21:$M$44,MATCH($BD522&amp;$BF522,$C$21:$C$44&amp;$B$21:$B$44,0),MATCH(BH$1,$D$16:$M$16,0))+VLOOKUP($BE522,战斗属性模型!$K$22:$O$24,BH$2,FALSE)*INDEX($BW$3:$CF$578,MATCH($BD522&amp;$BF522&amp;$BG522,$BT$3:$BT$578&amp;$BU$3:$BU$578&amp;$BV$3:$BV$578,0),MATCH(BH$1,$BW$1:$CF$1,0))</f>
        <v>160</v>
      </c>
      <c r="BI522" s="3">
        <f t="array" ref="BI522">INDEX($D$21:$M$44,MATCH($BD522&amp;$BF522,$C$21:$C$44&amp;$B$21:$B$44,0),MATCH(BI$1,$D$16:$M$16,0))+VLOOKUP($BE522,战斗属性模型!$K$22:$O$24,BI$2,FALSE)*INDEX($BW$3:$CF$578,MATCH($BD522&amp;$BF522&amp;$BG522,$BT$3:$BT$578&amp;$BU$3:$BU$578&amp;$BV$3:$BV$578,0),MATCH(BI$1,$BW$1:$CF$1,0))</f>
        <v>0</v>
      </c>
      <c r="BJ522" s="3">
        <f t="array" ref="BJ522">INDEX($D$21:$M$44,MATCH($BD522&amp;$BF522,$C$21:$C$44&amp;$B$21:$B$44,0),MATCH(BJ$1,$D$16:$M$16,0))+VLOOKUP($BE522,战斗属性模型!$K$22:$O$24,BJ$2,FALSE)*INDEX($BW$3:$CF$578,MATCH($BD522&amp;$BF522&amp;$BG522,$BT$3:$BT$578&amp;$BU$3:$BU$578&amp;$BV$3:$BV$578,0),MATCH(BJ$1,$BW$1:$CF$1,0))</f>
        <v>0</v>
      </c>
      <c r="BK522" s="3">
        <f t="array" ref="BK522">INDEX($D$21:$M$44,MATCH($BD522&amp;$BF522,$C$21:$C$44&amp;$B$21:$B$44,0),MATCH(BK$1,$D$16:$M$16,0))+VLOOKUP($BE522,战斗属性模型!$K$22:$O$24,BK$2,FALSE)*INDEX($BW$3:$CF$578,MATCH($BD522&amp;$BF522&amp;$BG522,$BT$3:$BT$578&amp;$BU$3:$BU$578&amp;$BV$3:$BV$578,0),MATCH(BK$1,$BW$1:$CF$1,0))</f>
        <v>268.8</v>
      </c>
      <c r="BL522" s="3"/>
      <c r="BM522" s="3"/>
      <c r="BN522" s="3"/>
      <c r="BO522" s="3"/>
      <c r="BP522" s="3"/>
      <c r="BQ522" s="3"/>
      <c r="BT522" t="s">
        <v>422</v>
      </c>
      <c r="BU522">
        <f t="shared" si="181"/>
        <v>4</v>
      </c>
      <c r="BV522" s="1">
        <f t="shared" si="183"/>
        <v>16</v>
      </c>
      <c r="BW522" s="3">
        <f t="array" ref="BW522">INDEX($CI$3:$EP$26,MATCH($BV522,$CH$3:$CH$26,0),MATCH(BW$1&amp;$BU522,$CI$1:$EP$1&amp;$CI$2:$EP$2,0))*VLOOKUP($BT522,$C$17:$M$20,COUNTBLANK($D$15:D$15)+1,FALSE)</f>
        <v>320</v>
      </c>
      <c r="BX522" s="3">
        <f t="array" ref="BX522">INDEX($CI$3:$EP$26,MATCH($BV522,$CH$3:$CH$26,0),MATCH(BX$1&amp;$BU522,$CI$1:$EP$1&amp;$CI$2:$EP$2,0))*VLOOKUP($BT522,$C$17:$M$20,COUNTBLANK($D$15:E$15)+1,FALSE)</f>
        <v>0</v>
      </c>
      <c r="BY522" s="3">
        <f t="array" ref="BY522">INDEX($CI$3:$EP$26,MATCH($BV522,$CH$3:$CH$26,0),MATCH(BY$1&amp;$BU522,$CI$1:$EP$1&amp;$CI$2:$EP$2,0))*VLOOKUP($BT522,$C$17:$M$20,COUNTBLANK($D$15:F$15)+1,FALSE)</f>
        <v>0</v>
      </c>
      <c r="BZ522" s="3">
        <f t="array" ref="BZ522">INDEX($CI$3:$EP$26,MATCH($BV522,$CH$3:$CH$26,0),MATCH(BZ$1&amp;$BU522,$CI$1:$EP$1&amp;$CI$2:$EP$2,0))*VLOOKUP($BT522,$C$17:$M$20,COUNTBLANK($D$15:G$15)+1,FALSE)</f>
        <v>640</v>
      </c>
      <c r="CA522" s="3">
        <f t="array" ref="CA522">INDEX($CI$3:$EP$26,MATCH($BV522,$CH$3:$CH$26,0),MATCH(CA$1&amp;$BU522,$CI$1:$EP$1&amp;$CI$2:$EP$2,0))*VLOOKUP($BT522,$C$17:$M$20,COUNTBLANK($D$15:H$15)+1,FALSE)</f>
        <v>0</v>
      </c>
      <c r="CB522" s="3">
        <f t="array" ref="CB522">INDEX($CI$3:$EP$26,MATCH($BV522,$CH$3:$CH$26,0),MATCH(CB$1&amp;$BU522,$CI$1:$EP$1&amp;$CI$2:$EP$2,0))*VLOOKUP($BT522,$C$17:$M$20,COUNTBLANK($D$15:I$15)+1,FALSE)</f>
        <v>0</v>
      </c>
      <c r="CC522" s="3">
        <f t="array" ref="CC522">INDEX($CI$3:$EP$26,MATCH($BV522,$CH$3:$CH$26,0),MATCH(CC$1&amp;$BU522,$CI$1:$EP$1&amp;$CI$2:$EP$2,0))*VLOOKUP($BT522,$C$17:$M$20,COUNTBLANK($D$15:J$15)+1,FALSE)</f>
        <v>0</v>
      </c>
      <c r="CD522" s="3">
        <f t="array" ref="CD522">INDEX($CI$3:$EP$26,MATCH($BV522,$CH$3:$CH$26,0),MATCH(CD$1&amp;$BU522,$CI$1:$EP$1&amp;$CI$2:$EP$2,0))*VLOOKUP($BT522,$C$17:$M$20,COUNTBLANK($D$15:K$15)+1,FALSE)</f>
        <v>0</v>
      </c>
      <c r="CE522" s="3">
        <f t="array" ref="CE522">INDEX($CI$3:$EP$26,MATCH($BV522,$CH$3:$CH$26,0),MATCH(CE$1&amp;$BU522,$CI$1:$EP$1&amp;$CI$2:$EP$2,0))*VLOOKUP($BT522,$C$17:$M$20,COUNTBLANK($D$15:L$15)+1,FALSE)</f>
        <v>2.5000000000000001E-2</v>
      </c>
      <c r="CF522" s="3">
        <f t="array" ref="CF522">INDEX($CI$3:$EP$26,MATCH($BV522,$CH$3:$CH$26,0),MATCH(CF$1&amp;$BU522,$CI$1:$EP$1&amp;$CI$2:$EP$2,0))*VLOOKUP($BT522,$C$17:$M$20,COUNTBLANK($D$15:M$15)+1,FALSE)</f>
        <v>0.05</v>
      </c>
    </row>
    <row r="523" spans="56:84" x14ac:dyDescent="0.2">
      <c r="BD523" t="s">
        <v>422</v>
      </c>
      <c r="BE523">
        <v>1</v>
      </c>
      <c r="BF523">
        <f t="shared" si="182"/>
        <v>1</v>
      </c>
      <c r="BG523" s="1">
        <f t="shared" si="184"/>
        <v>17</v>
      </c>
      <c r="BH523" s="3">
        <f t="array" ref="BH523">INDEX($D$21:$M$44,MATCH($BD523&amp;$BF523,$C$21:$C$44&amp;$B$21:$B$44,0),MATCH(BH$1,$D$16:$M$16,0))+VLOOKUP($BE523,战斗属性模型!$K$22:$O$24,BH$2,FALSE)*INDEX($BW$3:$CF$578,MATCH($BD523&amp;$BF523&amp;$BG523,$BT$3:$BT$578&amp;$BU$3:$BU$578&amp;$BV$3:$BV$578,0),MATCH(BH$1,$BW$1:$CF$1,0))</f>
        <v>168</v>
      </c>
      <c r="BI523" s="3">
        <f t="array" ref="BI523">INDEX($D$21:$M$44,MATCH($BD523&amp;$BF523,$C$21:$C$44&amp;$B$21:$B$44,0),MATCH(BI$1,$D$16:$M$16,0))+VLOOKUP($BE523,战斗属性模型!$K$22:$O$24,BI$2,FALSE)*INDEX($BW$3:$CF$578,MATCH($BD523&amp;$BF523&amp;$BG523,$BT$3:$BT$578&amp;$BU$3:$BU$578&amp;$BV$3:$BV$578,0),MATCH(BI$1,$BW$1:$CF$1,0))</f>
        <v>0</v>
      </c>
      <c r="BJ523" s="3">
        <f t="array" ref="BJ523">INDEX($D$21:$M$44,MATCH($BD523&amp;$BF523,$C$21:$C$44&amp;$B$21:$B$44,0),MATCH(BJ$1,$D$16:$M$16,0))+VLOOKUP($BE523,战斗属性模型!$K$22:$O$24,BJ$2,FALSE)*INDEX($BW$3:$CF$578,MATCH($BD523&amp;$BF523&amp;$BG523,$BT$3:$BT$578&amp;$BU$3:$BU$578&amp;$BV$3:$BV$578,0),MATCH(BJ$1,$BW$1:$CF$1,0))</f>
        <v>0</v>
      </c>
      <c r="BK523" s="3">
        <f t="array" ref="BK523">INDEX($D$21:$M$44,MATCH($BD523&amp;$BF523,$C$21:$C$44&amp;$B$21:$B$44,0),MATCH(BK$1,$D$16:$M$16,0))+VLOOKUP($BE523,战斗属性模型!$K$22:$O$24,BK$2,FALSE)*INDEX($BW$3:$CF$578,MATCH($BD523&amp;$BF523&amp;$BG523,$BT$3:$BT$578&amp;$BU$3:$BU$578&amp;$BV$3:$BV$578,0),MATCH(BK$1,$BW$1:$CF$1,0))</f>
        <v>281.60000000000002</v>
      </c>
      <c r="BL523" s="3"/>
      <c r="BM523" s="3"/>
      <c r="BN523" s="3"/>
      <c r="BO523" s="3"/>
      <c r="BP523" s="3"/>
      <c r="BQ523" s="3"/>
      <c r="BT523" t="s">
        <v>422</v>
      </c>
      <c r="BU523">
        <f t="shared" si="181"/>
        <v>4</v>
      </c>
      <c r="BV523" s="1">
        <f t="shared" si="183"/>
        <v>17</v>
      </c>
      <c r="BW523" s="3">
        <f t="array" ref="BW523">INDEX($CI$3:$EP$26,MATCH($BV523,$CH$3:$CH$26,0),MATCH(BW$1&amp;$BU523,$CI$1:$EP$1&amp;$CI$2:$EP$2,0))*VLOOKUP($BT523,$C$17:$M$20,COUNTBLANK($D$15:D$15)+1,FALSE)</f>
        <v>340</v>
      </c>
      <c r="BX523" s="3">
        <f t="array" ref="BX523">INDEX($CI$3:$EP$26,MATCH($BV523,$CH$3:$CH$26,0),MATCH(BX$1&amp;$BU523,$CI$1:$EP$1&amp;$CI$2:$EP$2,0))*VLOOKUP($BT523,$C$17:$M$20,COUNTBLANK($D$15:E$15)+1,FALSE)</f>
        <v>0</v>
      </c>
      <c r="BY523" s="3">
        <f t="array" ref="BY523">INDEX($CI$3:$EP$26,MATCH($BV523,$CH$3:$CH$26,0),MATCH(BY$1&amp;$BU523,$CI$1:$EP$1&amp;$CI$2:$EP$2,0))*VLOOKUP($BT523,$C$17:$M$20,COUNTBLANK($D$15:F$15)+1,FALSE)</f>
        <v>0</v>
      </c>
      <c r="BZ523" s="3">
        <f t="array" ref="BZ523">INDEX($CI$3:$EP$26,MATCH($BV523,$CH$3:$CH$26,0),MATCH(BZ$1&amp;$BU523,$CI$1:$EP$1&amp;$CI$2:$EP$2,0))*VLOOKUP($BT523,$C$17:$M$20,COUNTBLANK($D$15:G$15)+1,FALSE)</f>
        <v>680</v>
      </c>
      <c r="CA523" s="3">
        <f t="array" ref="CA523">INDEX($CI$3:$EP$26,MATCH($BV523,$CH$3:$CH$26,0),MATCH(CA$1&amp;$BU523,$CI$1:$EP$1&amp;$CI$2:$EP$2,0))*VLOOKUP($BT523,$C$17:$M$20,COUNTBLANK($D$15:H$15)+1,FALSE)</f>
        <v>0</v>
      </c>
      <c r="CB523" s="3">
        <f t="array" ref="CB523">INDEX($CI$3:$EP$26,MATCH($BV523,$CH$3:$CH$26,0),MATCH(CB$1&amp;$BU523,$CI$1:$EP$1&amp;$CI$2:$EP$2,0))*VLOOKUP($BT523,$C$17:$M$20,COUNTBLANK($D$15:I$15)+1,FALSE)</f>
        <v>0</v>
      </c>
      <c r="CC523" s="3">
        <f t="array" ref="CC523">INDEX($CI$3:$EP$26,MATCH($BV523,$CH$3:$CH$26,0),MATCH(CC$1&amp;$BU523,$CI$1:$EP$1&amp;$CI$2:$EP$2,0))*VLOOKUP($BT523,$C$17:$M$20,COUNTBLANK($D$15:J$15)+1,FALSE)</f>
        <v>0</v>
      </c>
      <c r="CD523" s="3">
        <f t="array" ref="CD523">INDEX($CI$3:$EP$26,MATCH($BV523,$CH$3:$CH$26,0),MATCH(CD$1&amp;$BU523,$CI$1:$EP$1&amp;$CI$2:$EP$2,0))*VLOOKUP($BT523,$C$17:$M$20,COUNTBLANK($D$15:K$15)+1,FALSE)</f>
        <v>0</v>
      </c>
      <c r="CE523" s="3">
        <f t="array" ref="CE523">INDEX($CI$3:$EP$26,MATCH($BV523,$CH$3:$CH$26,0),MATCH(CE$1&amp;$BU523,$CI$1:$EP$1&amp;$CI$2:$EP$2,0))*VLOOKUP($BT523,$C$17:$M$20,COUNTBLANK($D$15:L$15)+1,FALSE)</f>
        <v>2.5000000000000001E-2</v>
      </c>
      <c r="CF523" s="3">
        <f t="array" ref="CF523">INDEX($CI$3:$EP$26,MATCH($BV523,$CH$3:$CH$26,0),MATCH(CF$1&amp;$BU523,$CI$1:$EP$1&amp;$CI$2:$EP$2,0))*VLOOKUP($BT523,$C$17:$M$20,COUNTBLANK($D$15:M$15)+1,FALSE)</f>
        <v>0.05</v>
      </c>
    </row>
    <row r="524" spans="56:84" x14ac:dyDescent="0.2">
      <c r="BD524" t="s">
        <v>422</v>
      </c>
      <c r="BE524">
        <v>1</v>
      </c>
      <c r="BF524">
        <f t="shared" si="182"/>
        <v>1</v>
      </c>
      <c r="BG524" s="1">
        <f t="shared" si="184"/>
        <v>18</v>
      </c>
      <c r="BH524" s="3">
        <f t="array" ref="BH524">INDEX($D$21:$M$44,MATCH($BD524&amp;$BF524,$C$21:$C$44&amp;$B$21:$B$44,0),MATCH(BH$1,$D$16:$M$16,0))+VLOOKUP($BE524,战斗属性模型!$K$22:$O$24,BH$2,FALSE)*INDEX($BW$3:$CF$578,MATCH($BD524&amp;$BF524&amp;$BG524,$BT$3:$BT$578&amp;$BU$3:$BU$578&amp;$BV$3:$BV$578,0),MATCH(BH$1,$BW$1:$CF$1,0))</f>
        <v>176</v>
      </c>
      <c r="BI524" s="3">
        <f t="array" ref="BI524">INDEX($D$21:$M$44,MATCH($BD524&amp;$BF524,$C$21:$C$44&amp;$B$21:$B$44,0),MATCH(BI$1,$D$16:$M$16,0))+VLOOKUP($BE524,战斗属性模型!$K$22:$O$24,BI$2,FALSE)*INDEX($BW$3:$CF$578,MATCH($BD524&amp;$BF524&amp;$BG524,$BT$3:$BT$578&amp;$BU$3:$BU$578&amp;$BV$3:$BV$578,0),MATCH(BI$1,$BW$1:$CF$1,0))</f>
        <v>0</v>
      </c>
      <c r="BJ524" s="3">
        <f t="array" ref="BJ524">INDEX($D$21:$M$44,MATCH($BD524&amp;$BF524,$C$21:$C$44&amp;$B$21:$B$44,0),MATCH(BJ$1,$D$16:$M$16,0))+VLOOKUP($BE524,战斗属性模型!$K$22:$O$24,BJ$2,FALSE)*INDEX($BW$3:$CF$578,MATCH($BD524&amp;$BF524&amp;$BG524,$BT$3:$BT$578&amp;$BU$3:$BU$578&amp;$BV$3:$BV$578,0),MATCH(BJ$1,$BW$1:$CF$1,0))</f>
        <v>0</v>
      </c>
      <c r="BK524" s="3">
        <f t="array" ref="BK524">INDEX($D$21:$M$44,MATCH($BD524&amp;$BF524,$C$21:$C$44&amp;$B$21:$B$44,0),MATCH(BK$1,$D$16:$M$16,0))+VLOOKUP($BE524,战斗属性模型!$K$22:$O$24,BK$2,FALSE)*INDEX($BW$3:$CF$578,MATCH($BD524&amp;$BF524&amp;$BG524,$BT$3:$BT$578&amp;$BU$3:$BU$578&amp;$BV$3:$BV$578,0),MATCH(BK$1,$BW$1:$CF$1,0))</f>
        <v>294.39999999999998</v>
      </c>
      <c r="BL524" s="3"/>
      <c r="BM524" s="3"/>
      <c r="BN524" s="3"/>
      <c r="BO524" s="3"/>
      <c r="BP524" s="3"/>
      <c r="BQ524" s="3"/>
      <c r="BT524" t="s">
        <v>422</v>
      </c>
      <c r="BU524">
        <f t="shared" si="181"/>
        <v>4</v>
      </c>
      <c r="BV524" s="1">
        <f t="shared" si="183"/>
        <v>18</v>
      </c>
      <c r="BW524" s="3">
        <f t="array" ref="BW524">INDEX($CI$3:$EP$26,MATCH($BV524,$CH$3:$CH$26,0),MATCH(BW$1&amp;$BU524,$CI$1:$EP$1&amp;$CI$2:$EP$2,0))*VLOOKUP($BT524,$C$17:$M$20,COUNTBLANK($D$15:D$15)+1,FALSE)</f>
        <v>360</v>
      </c>
      <c r="BX524" s="3">
        <f t="array" ref="BX524">INDEX($CI$3:$EP$26,MATCH($BV524,$CH$3:$CH$26,0),MATCH(BX$1&amp;$BU524,$CI$1:$EP$1&amp;$CI$2:$EP$2,0))*VLOOKUP($BT524,$C$17:$M$20,COUNTBLANK($D$15:E$15)+1,FALSE)</f>
        <v>0</v>
      </c>
      <c r="BY524" s="3">
        <f t="array" ref="BY524">INDEX($CI$3:$EP$26,MATCH($BV524,$CH$3:$CH$26,0),MATCH(BY$1&amp;$BU524,$CI$1:$EP$1&amp;$CI$2:$EP$2,0))*VLOOKUP($BT524,$C$17:$M$20,COUNTBLANK($D$15:F$15)+1,FALSE)</f>
        <v>0</v>
      </c>
      <c r="BZ524" s="3">
        <f t="array" ref="BZ524">INDEX($CI$3:$EP$26,MATCH($BV524,$CH$3:$CH$26,0),MATCH(BZ$1&amp;$BU524,$CI$1:$EP$1&amp;$CI$2:$EP$2,0))*VLOOKUP($BT524,$C$17:$M$20,COUNTBLANK($D$15:G$15)+1,FALSE)</f>
        <v>720</v>
      </c>
      <c r="CA524" s="3">
        <f t="array" ref="CA524">INDEX($CI$3:$EP$26,MATCH($BV524,$CH$3:$CH$26,0),MATCH(CA$1&amp;$BU524,$CI$1:$EP$1&amp;$CI$2:$EP$2,0))*VLOOKUP($BT524,$C$17:$M$20,COUNTBLANK($D$15:H$15)+1,FALSE)</f>
        <v>0</v>
      </c>
      <c r="CB524" s="3">
        <f t="array" ref="CB524">INDEX($CI$3:$EP$26,MATCH($BV524,$CH$3:$CH$26,0),MATCH(CB$1&amp;$BU524,$CI$1:$EP$1&amp;$CI$2:$EP$2,0))*VLOOKUP($BT524,$C$17:$M$20,COUNTBLANK($D$15:I$15)+1,FALSE)</f>
        <v>0</v>
      </c>
      <c r="CC524" s="3">
        <f t="array" ref="CC524">INDEX($CI$3:$EP$26,MATCH($BV524,$CH$3:$CH$26,0),MATCH(CC$1&amp;$BU524,$CI$1:$EP$1&amp;$CI$2:$EP$2,0))*VLOOKUP($BT524,$C$17:$M$20,COUNTBLANK($D$15:J$15)+1,FALSE)</f>
        <v>0</v>
      </c>
      <c r="CD524" s="3">
        <f t="array" ref="CD524">INDEX($CI$3:$EP$26,MATCH($BV524,$CH$3:$CH$26,0),MATCH(CD$1&amp;$BU524,$CI$1:$EP$1&amp;$CI$2:$EP$2,0))*VLOOKUP($BT524,$C$17:$M$20,COUNTBLANK($D$15:K$15)+1,FALSE)</f>
        <v>0</v>
      </c>
      <c r="CE524" s="3">
        <f t="array" ref="CE524">INDEX($CI$3:$EP$26,MATCH($BV524,$CH$3:$CH$26,0),MATCH(CE$1&amp;$BU524,$CI$1:$EP$1&amp;$CI$2:$EP$2,0))*VLOOKUP($BT524,$C$17:$M$20,COUNTBLANK($D$15:L$15)+1,FALSE)</f>
        <v>2.5000000000000001E-2</v>
      </c>
      <c r="CF524" s="3">
        <f t="array" ref="CF524">INDEX($CI$3:$EP$26,MATCH($BV524,$CH$3:$CH$26,0),MATCH(CF$1&amp;$BU524,$CI$1:$EP$1&amp;$CI$2:$EP$2,0))*VLOOKUP($BT524,$C$17:$M$20,COUNTBLANK($D$15:M$15)+1,FALSE)</f>
        <v>0.05</v>
      </c>
    </row>
    <row r="525" spans="56:84" x14ac:dyDescent="0.2">
      <c r="BD525" t="s">
        <v>422</v>
      </c>
      <c r="BE525">
        <v>1</v>
      </c>
      <c r="BF525">
        <f t="shared" si="182"/>
        <v>1</v>
      </c>
      <c r="BG525" s="1">
        <f t="shared" si="184"/>
        <v>19</v>
      </c>
      <c r="BH525" s="3">
        <f t="array" ref="BH525">INDEX($D$21:$M$44,MATCH($BD525&amp;$BF525,$C$21:$C$44&amp;$B$21:$B$44,0),MATCH(BH$1,$D$16:$M$16,0))+VLOOKUP($BE525,战斗属性模型!$K$22:$O$24,BH$2,FALSE)*INDEX($BW$3:$CF$578,MATCH($BD525&amp;$BF525&amp;$BG525,$BT$3:$BT$578&amp;$BU$3:$BU$578&amp;$BV$3:$BV$578,0),MATCH(BH$1,$BW$1:$CF$1,0))</f>
        <v>184</v>
      </c>
      <c r="BI525" s="3">
        <f t="array" ref="BI525">INDEX($D$21:$M$44,MATCH($BD525&amp;$BF525,$C$21:$C$44&amp;$B$21:$B$44,0),MATCH(BI$1,$D$16:$M$16,0))+VLOOKUP($BE525,战斗属性模型!$K$22:$O$24,BI$2,FALSE)*INDEX($BW$3:$CF$578,MATCH($BD525&amp;$BF525&amp;$BG525,$BT$3:$BT$578&amp;$BU$3:$BU$578&amp;$BV$3:$BV$578,0),MATCH(BI$1,$BW$1:$CF$1,0))</f>
        <v>0</v>
      </c>
      <c r="BJ525" s="3">
        <f t="array" ref="BJ525">INDEX($D$21:$M$44,MATCH($BD525&amp;$BF525,$C$21:$C$44&amp;$B$21:$B$44,0),MATCH(BJ$1,$D$16:$M$16,0))+VLOOKUP($BE525,战斗属性模型!$K$22:$O$24,BJ$2,FALSE)*INDEX($BW$3:$CF$578,MATCH($BD525&amp;$BF525&amp;$BG525,$BT$3:$BT$578&amp;$BU$3:$BU$578&amp;$BV$3:$BV$578,0),MATCH(BJ$1,$BW$1:$CF$1,0))</f>
        <v>0</v>
      </c>
      <c r="BK525" s="3">
        <f t="array" ref="BK525">INDEX($D$21:$M$44,MATCH($BD525&amp;$BF525,$C$21:$C$44&amp;$B$21:$B$44,0),MATCH(BK$1,$D$16:$M$16,0))+VLOOKUP($BE525,战斗属性模型!$K$22:$O$24,BK$2,FALSE)*INDEX($BW$3:$CF$578,MATCH($BD525&amp;$BF525&amp;$BG525,$BT$3:$BT$578&amp;$BU$3:$BU$578&amp;$BV$3:$BV$578,0),MATCH(BK$1,$BW$1:$CF$1,0))</f>
        <v>307.20000000000005</v>
      </c>
      <c r="BL525" s="3"/>
      <c r="BM525" s="3"/>
      <c r="BN525" s="3"/>
      <c r="BO525" s="3"/>
      <c r="BP525" s="3"/>
      <c r="BQ525" s="3"/>
      <c r="BT525" t="s">
        <v>422</v>
      </c>
      <c r="BU525">
        <f t="shared" si="181"/>
        <v>4</v>
      </c>
      <c r="BV525" s="1">
        <f t="shared" si="183"/>
        <v>19</v>
      </c>
      <c r="BW525" s="3">
        <f t="array" ref="BW525">INDEX($CI$3:$EP$26,MATCH($BV525,$CH$3:$CH$26,0),MATCH(BW$1&amp;$BU525,$CI$1:$EP$1&amp;$CI$2:$EP$2,0))*VLOOKUP($BT525,$C$17:$M$20,COUNTBLANK($D$15:D$15)+1,FALSE)</f>
        <v>380</v>
      </c>
      <c r="BX525" s="3">
        <f t="array" ref="BX525">INDEX($CI$3:$EP$26,MATCH($BV525,$CH$3:$CH$26,0),MATCH(BX$1&amp;$BU525,$CI$1:$EP$1&amp;$CI$2:$EP$2,0))*VLOOKUP($BT525,$C$17:$M$20,COUNTBLANK($D$15:E$15)+1,FALSE)</f>
        <v>0</v>
      </c>
      <c r="BY525" s="3">
        <f t="array" ref="BY525">INDEX($CI$3:$EP$26,MATCH($BV525,$CH$3:$CH$26,0),MATCH(BY$1&amp;$BU525,$CI$1:$EP$1&amp;$CI$2:$EP$2,0))*VLOOKUP($BT525,$C$17:$M$20,COUNTBLANK($D$15:F$15)+1,FALSE)</f>
        <v>0</v>
      </c>
      <c r="BZ525" s="3">
        <f t="array" ref="BZ525">INDEX($CI$3:$EP$26,MATCH($BV525,$CH$3:$CH$26,0),MATCH(BZ$1&amp;$BU525,$CI$1:$EP$1&amp;$CI$2:$EP$2,0))*VLOOKUP($BT525,$C$17:$M$20,COUNTBLANK($D$15:G$15)+1,FALSE)</f>
        <v>760</v>
      </c>
      <c r="CA525" s="3">
        <f t="array" ref="CA525">INDEX($CI$3:$EP$26,MATCH($BV525,$CH$3:$CH$26,0),MATCH(CA$1&amp;$BU525,$CI$1:$EP$1&amp;$CI$2:$EP$2,0))*VLOOKUP($BT525,$C$17:$M$20,COUNTBLANK($D$15:H$15)+1,FALSE)</f>
        <v>0</v>
      </c>
      <c r="CB525" s="3">
        <f t="array" ref="CB525">INDEX($CI$3:$EP$26,MATCH($BV525,$CH$3:$CH$26,0),MATCH(CB$1&amp;$BU525,$CI$1:$EP$1&amp;$CI$2:$EP$2,0))*VLOOKUP($BT525,$C$17:$M$20,COUNTBLANK($D$15:I$15)+1,FALSE)</f>
        <v>0</v>
      </c>
      <c r="CC525" s="3">
        <f t="array" ref="CC525">INDEX($CI$3:$EP$26,MATCH($BV525,$CH$3:$CH$26,0),MATCH(CC$1&amp;$BU525,$CI$1:$EP$1&amp;$CI$2:$EP$2,0))*VLOOKUP($BT525,$C$17:$M$20,COUNTBLANK($D$15:J$15)+1,FALSE)</f>
        <v>0</v>
      </c>
      <c r="CD525" s="3">
        <f t="array" ref="CD525">INDEX($CI$3:$EP$26,MATCH($BV525,$CH$3:$CH$26,0),MATCH(CD$1&amp;$BU525,$CI$1:$EP$1&amp;$CI$2:$EP$2,0))*VLOOKUP($BT525,$C$17:$M$20,COUNTBLANK($D$15:K$15)+1,FALSE)</f>
        <v>0</v>
      </c>
      <c r="CE525" s="3">
        <f t="array" ref="CE525">INDEX($CI$3:$EP$26,MATCH($BV525,$CH$3:$CH$26,0),MATCH(CE$1&amp;$BU525,$CI$1:$EP$1&amp;$CI$2:$EP$2,0))*VLOOKUP($BT525,$C$17:$M$20,COUNTBLANK($D$15:L$15)+1,FALSE)</f>
        <v>2.5000000000000001E-2</v>
      </c>
      <c r="CF525" s="3">
        <f t="array" ref="CF525">INDEX($CI$3:$EP$26,MATCH($BV525,$CH$3:$CH$26,0),MATCH(CF$1&amp;$BU525,$CI$1:$EP$1&amp;$CI$2:$EP$2,0))*VLOOKUP($BT525,$C$17:$M$20,COUNTBLANK($D$15:M$15)+1,FALSE)</f>
        <v>0.05</v>
      </c>
    </row>
    <row r="526" spans="56:84" x14ac:dyDescent="0.2">
      <c r="BD526" t="s">
        <v>422</v>
      </c>
      <c r="BE526">
        <v>1</v>
      </c>
      <c r="BF526">
        <f t="shared" si="182"/>
        <v>1</v>
      </c>
      <c r="BG526" s="1">
        <f t="shared" si="184"/>
        <v>20</v>
      </c>
      <c r="BH526" s="3">
        <f t="array" ref="BH526">INDEX($D$21:$M$44,MATCH($BD526&amp;$BF526,$C$21:$C$44&amp;$B$21:$B$44,0),MATCH(BH$1,$D$16:$M$16,0))+VLOOKUP($BE526,战斗属性模型!$K$22:$O$24,BH$2,FALSE)*INDEX($BW$3:$CF$578,MATCH($BD526&amp;$BF526&amp;$BG526,$BT$3:$BT$578&amp;$BU$3:$BU$578&amp;$BV$3:$BV$578,0),MATCH(BH$1,$BW$1:$CF$1,0))</f>
        <v>192</v>
      </c>
      <c r="BI526" s="3">
        <f t="array" ref="BI526">INDEX($D$21:$M$44,MATCH($BD526&amp;$BF526,$C$21:$C$44&amp;$B$21:$B$44,0),MATCH(BI$1,$D$16:$M$16,0))+VLOOKUP($BE526,战斗属性模型!$K$22:$O$24,BI$2,FALSE)*INDEX($BW$3:$CF$578,MATCH($BD526&amp;$BF526&amp;$BG526,$BT$3:$BT$578&amp;$BU$3:$BU$578&amp;$BV$3:$BV$578,0),MATCH(BI$1,$BW$1:$CF$1,0))</f>
        <v>0</v>
      </c>
      <c r="BJ526" s="3">
        <f t="array" ref="BJ526">INDEX($D$21:$M$44,MATCH($BD526&amp;$BF526,$C$21:$C$44&amp;$B$21:$B$44,0),MATCH(BJ$1,$D$16:$M$16,0))+VLOOKUP($BE526,战斗属性模型!$K$22:$O$24,BJ$2,FALSE)*INDEX($BW$3:$CF$578,MATCH($BD526&amp;$BF526&amp;$BG526,$BT$3:$BT$578&amp;$BU$3:$BU$578&amp;$BV$3:$BV$578,0),MATCH(BJ$1,$BW$1:$CF$1,0))</f>
        <v>0</v>
      </c>
      <c r="BK526" s="3">
        <f t="array" ref="BK526">INDEX($D$21:$M$44,MATCH($BD526&amp;$BF526,$C$21:$C$44&amp;$B$21:$B$44,0),MATCH(BK$1,$D$16:$M$16,0))+VLOOKUP($BE526,战斗属性模型!$K$22:$O$24,BK$2,FALSE)*INDEX($BW$3:$CF$578,MATCH($BD526&amp;$BF526&amp;$BG526,$BT$3:$BT$578&amp;$BU$3:$BU$578&amp;$BV$3:$BV$578,0),MATCH(BK$1,$BW$1:$CF$1,0))</f>
        <v>320</v>
      </c>
      <c r="BL526" s="3"/>
      <c r="BM526" s="3"/>
      <c r="BN526" s="3"/>
      <c r="BO526" s="3"/>
      <c r="BP526" s="3"/>
      <c r="BQ526" s="3"/>
      <c r="BT526" t="s">
        <v>422</v>
      </c>
      <c r="BU526">
        <f t="shared" si="181"/>
        <v>4</v>
      </c>
      <c r="BV526" s="1">
        <f t="shared" si="183"/>
        <v>20</v>
      </c>
      <c r="BW526" s="3">
        <f t="array" ref="BW526">INDEX($CI$3:$EP$26,MATCH($BV526,$CH$3:$CH$26,0),MATCH(BW$1&amp;$BU526,$CI$1:$EP$1&amp;$CI$2:$EP$2,0))*VLOOKUP($BT526,$C$17:$M$20,COUNTBLANK($D$15:D$15)+1,FALSE)</f>
        <v>400</v>
      </c>
      <c r="BX526" s="3">
        <f t="array" ref="BX526">INDEX($CI$3:$EP$26,MATCH($BV526,$CH$3:$CH$26,0),MATCH(BX$1&amp;$BU526,$CI$1:$EP$1&amp;$CI$2:$EP$2,0))*VLOOKUP($BT526,$C$17:$M$20,COUNTBLANK($D$15:E$15)+1,FALSE)</f>
        <v>0</v>
      </c>
      <c r="BY526" s="3">
        <f t="array" ref="BY526">INDEX($CI$3:$EP$26,MATCH($BV526,$CH$3:$CH$26,0),MATCH(BY$1&amp;$BU526,$CI$1:$EP$1&amp;$CI$2:$EP$2,0))*VLOOKUP($BT526,$C$17:$M$20,COUNTBLANK($D$15:F$15)+1,FALSE)</f>
        <v>0</v>
      </c>
      <c r="BZ526" s="3">
        <f t="array" ref="BZ526">INDEX($CI$3:$EP$26,MATCH($BV526,$CH$3:$CH$26,0),MATCH(BZ$1&amp;$BU526,$CI$1:$EP$1&amp;$CI$2:$EP$2,0))*VLOOKUP($BT526,$C$17:$M$20,COUNTBLANK($D$15:G$15)+1,FALSE)</f>
        <v>800</v>
      </c>
      <c r="CA526" s="3">
        <f t="array" ref="CA526">INDEX($CI$3:$EP$26,MATCH($BV526,$CH$3:$CH$26,0),MATCH(CA$1&amp;$BU526,$CI$1:$EP$1&amp;$CI$2:$EP$2,0))*VLOOKUP($BT526,$C$17:$M$20,COUNTBLANK($D$15:H$15)+1,FALSE)</f>
        <v>0</v>
      </c>
      <c r="CB526" s="3">
        <f t="array" ref="CB526">INDEX($CI$3:$EP$26,MATCH($BV526,$CH$3:$CH$26,0),MATCH(CB$1&amp;$BU526,$CI$1:$EP$1&amp;$CI$2:$EP$2,0))*VLOOKUP($BT526,$C$17:$M$20,COUNTBLANK($D$15:I$15)+1,FALSE)</f>
        <v>0</v>
      </c>
      <c r="CC526" s="3">
        <f t="array" ref="CC526">INDEX($CI$3:$EP$26,MATCH($BV526,$CH$3:$CH$26,0),MATCH(CC$1&amp;$BU526,$CI$1:$EP$1&amp;$CI$2:$EP$2,0))*VLOOKUP($BT526,$C$17:$M$20,COUNTBLANK($D$15:J$15)+1,FALSE)</f>
        <v>0</v>
      </c>
      <c r="CD526" s="3">
        <f t="array" ref="CD526">INDEX($CI$3:$EP$26,MATCH($BV526,$CH$3:$CH$26,0),MATCH(CD$1&amp;$BU526,$CI$1:$EP$1&amp;$CI$2:$EP$2,0))*VLOOKUP($BT526,$C$17:$M$20,COUNTBLANK($D$15:K$15)+1,FALSE)</f>
        <v>0</v>
      </c>
      <c r="CE526" s="3">
        <f t="array" ref="CE526">INDEX($CI$3:$EP$26,MATCH($BV526,$CH$3:$CH$26,0),MATCH(CE$1&amp;$BU526,$CI$1:$EP$1&amp;$CI$2:$EP$2,0))*VLOOKUP($BT526,$C$17:$M$20,COUNTBLANK($D$15:L$15)+1,FALSE)</f>
        <v>3.7499999999999999E-2</v>
      </c>
      <c r="CF526" s="3">
        <f t="array" ref="CF526">INDEX($CI$3:$EP$26,MATCH($BV526,$CH$3:$CH$26,0),MATCH(CF$1&amp;$BU526,$CI$1:$EP$1&amp;$CI$2:$EP$2,0))*VLOOKUP($BT526,$C$17:$M$20,COUNTBLANK($D$15:M$15)+1,FALSE)</f>
        <v>0.05</v>
      </c>
    </row>
    <row r="527" spans="56:84" x14ac:dyDescent="0.2">
      <c r="BD527" t="s">
        <v>422</v>
      </c>
      <c r="BE527">
        <v>1</v>
      </c>
      <c r="BF527">
        <f t="shared" si="182"/>
        <v>1</v>
      </c>
      <c r="BG527" s="1">
        <f t="shared" si="184"/>
        <v>21</v>
      </c>
      <c r="BH527" s="3">
        <f t="array" ref="BH527">INDEX($D$21:$M$44,MATCH($BD527&amp;$BF527,$C$21:$C$44&amp;$B$21:$B$44,0),MATCH(BH$1,$D$16:$M$16,0))+VLOOKUP($BE527,战斗属性模型!$K$22:$O$24,BH$2,FALSE)*INDEX($BW$3:$CF$578,MATCH($BD527&amp;$BF527&amp;$BG527,$BT$3:$BT$578&amp;$BU$3:$BU$578&amp;$BV$3:$BV$578,0),MATCH(BH$1,$BW$1:$CF$1,0))</f>
        <v>200</v>
      </c>
      <c r="BI527" s="3">
        <f t="array" ref="BI527">INDEX($D$21:$M$44,MATCH($BD527&amp;$BF527,$C$21:$C$44&amp;$B$21:$B$44,0),MATCH(BI$1,$D$16:$M$16,0))+VLOOKUP($BE527,战斗属性模型!$K$22:$O$24,BI$2,FALSE)*INDEX($BW$3:$CF$578,MATCH($BD527&amp;$BF527&amp;$BG527,$BT$3:$BT$578&amp;$BU$3:$BU$578&amp;$BV$3:$BV$578,0),MATCH(BI$1,$BW$1:$CF$1,0))</f>
        <v>0</v>
      </c>
      <c r="BJ527" s="3">
        <f t="array" ref="BJ527">INDEX($D$21:$M$44,MATCH($BD527&amp;$BF527,$C$21:$C$44&amp;$B$21:$B$44,0),MATCH(BJ$1,$D$16:$M$16,0))+VLOOKUP($BE527,战斗属性模型!$K$22:$O$24,BJ$2,FALSE)*INDEX($BW$3:$CF$578,MATCH($BD527&amp;$BF527&amp;$BG527,$BT$3:$BT$578&amp;$BU$3:$BU$578&amp;$BV$3:$BV$578,0),MATCH(BJ$1,$BW$1:$CF$1,0))</f>
        <v>0</v>
      </c>
      <c r="BK527" s="3">
        <f t="array" ref="BK527">INDEX($D$21:$M$44,MATCH($BD527&amp;$BF527,$C$21:$C$44&amp;$B$21:$B$44,0),MATCH(BK$1,$D$16:$M$16,0))+VLOOKUP($BE527,战斗属性模型!$K$22:$O$24,BK$2,FALSE)*INDEX($BW$3:$CF$578,MATCH($BD527&amp;$BF527&amp;$BG527,$BT$3:$BT$578&amp;$BU$3:$BU$578&amp;$BV$3:$BV$578,0),MATCH(BK$1,$BW$1:$CF$1,0))</f>
        <v>332.8</v>
      </c>
      <c r="BL527" s="3"/>
      <c r="BM527" s="3"/>
      <c r="BN527" s="3"/>
      <c r="BO527" s="3"/>
      <c r="BP527" s="3"/>
      <c r="BQ527" s="3"/>
      <c r="BT527" t="s">
        <v>422</v>
      </c>
      <c r="BU527">
        <f t="shared" si="181"/>
        <v>4</v>
      </c>
      <c r="BV527" s="1">
        <f t="shared" si="183"/>
        <v>21</v>
      </c>
      <c r="BW527" s="3">
        <f t="array" ref="BW527">INDEX($CI$3:$EP$26,MATCH($BV527,$CH$3:$CH$26,0),MATCH(BW$1&amp;$BU527,$CI$1:$EP$1&amp;$CI$2:$EP$2,0))*VLOOKUP($BT527,$C$17:$M$20,COUNTBLANK($D$15:D$15)+1,FALSE)</f>
        <v>420</v>
      </c>
      <c r="BX527" s="3">
        <f t="array" ref="BX527">INDEX($CI$3:$EP$26,MATCH($BV527,$CH$3:$CH$26,0),MATCH(BX$1&amp;$BU527,$CI$1:$EP$1&amp;$CI$2:$EP$2,0))*VLOOKUP($BT527,$C$17:$M$20,COUNTBLANK($D$15:E$15)+1,FALSE)</f>
        <v>0</v>
      </c>
      <c r="BY527" s="3">
        <f t="array" ref="BY527">INDEX($CI$3:$EP$26,MATCH($BV527,$CH$3:$CH$26,0),MATCH(BY$1&amp;$BU527,$CI$1:$EP$1&amp;$CI$2:$EP$2,0))*VLOOKUP($BT527,$C$17:$M$20,COUNTBLANK($D$15:F$15)+1,FALSE)</f>
        <v>0</v>
      </c>
      <c r="BZ527" s="3">
        <f t="array" ref="BZ527">INDEX($CI$3:$EP$26,MATCH($BV527,$CH$3:$CH$26,0),MATCH(BZ$1&amp;$BU527,$CI$1:$EP$1&amp;$CI$2:$EP$2,0))*VLOOKUP($BT527,$C$17:$M$20,COUNTBLANK($D$15:G$15)+1,FALSE)</f>
        <v>840</v>
      </c>
      <c r="CA527" s="3">
        <f t="array" ref="CA527">INDEX($CI$3:$EP$26,MATCH($BV527,$CH$3:$CH$26,0),MATCH(CA$1&amp;$BU527,$CI$1:$EP$1&amp;$CI$2:$EP$2,0))*VLOOKUP($BT527,$C$17:$M$20,COUNTBLANK($D$15:H$15)+1,FALSE)</f>
        <v>0</v>
      </c>
      <c r="CB527" s="3">
        <f t="array" ref="CB527">INDEX($CI$3:$EP$26,MATCH($BV527,$CH$3:$CH$26,0),MATCH(CB$1&amp;$BU527,$CI$1:$EP$1&amp;$CI$2:$EP$2,0))*VLOOKUP($BT527,$C$17:$M$20,COUNTBLANK($D$15:I$15)+1,FALSE)</f>
        <v>0</v>
      </c>
      <c r="CC527" s="3">
        <f t="array" ref="CC527">INDEX($CI$3:$EP$26,MATCH($BV527,$CH$3:$CH$26,0),MATCH(CC$1&amp;$BU527,$CI$1:$EP$1&amp;$CI$2:$EP$2,0))*VLOOKUP($BT527,$C$17:$M$20,COUNTBLANK($D$15:J$15)+1,FALSE)</f>
        <v>0</v>
      </c>
      <c r="CD527" s="3">
        <f t="array" ref="CD527">INDEX($CI$3:$EP$26,MATCH($BV527,$CH$3:$CH$26,0),MATCH(CD$1&amp;$BU527,$CI$1:$EP$1&amp;$CI$2:$EP$2,0))*VLOOKUP($BT527,$C$17:$M$20,COUNTBLANK($D$15:K$15)+1,FALSE)</f>
        <v>0</v>
      </c>
      <c r="CE527" s="3">
        <f t="array" ref="CE527">INDEX($CI$3:$EP$26,MATCH($BV527,$CH$3:$CH$26,0),MATCH(CE$1&amp;$BU527,$CI$1:$EP$1&amp;$CI$2:$EP$2,0))*VLOOKUP($BT527,$C$17:$M$20,COUNTBLANK($D$15:L$15)+1,FALSE)</f>
        <v>3.7499999999999999E-2</v>
      </c>
      <c r="CF527" s="3">
        <f t="array" ref="CF527">INDEX($CI$3:$EP$26,MATCH($BV527,$CH$3:$CH$26,0),MATCH(CF$1&amp;$BU527,$CI$1:$EP$1&amp;$CI$2:$EP$2,0))*VLOOKUP($BT527,$C$17:$M$20,COUNTBLANK($D$15:M$15)+1,FALSE)</f>
        <v>0.05</v>
      </c>
    </row>
    <row r="528" spans="56:84" x14ac:dyDescent="0.2">
      <c r="BD528" t="s">
        <v>422</v>
      </c>
      <c r="BE528">
        <v>1</v>
      </c>
      <c r="BF528">
        <f t="shared" si="182"/>
        <v>1</v>
      </c>
      <c r="BG528" s="1">
        <f t="shared" si="184"/>
        <v>22</v>
      </c>
      <c r="BH528" s="3">
        <f t="array" ref="BH528">INDEX($D$21:$M$44,MATCH($BD528&amp;$BF528,$C$21:$C$44&amp;$B$21:$B$44,0),MATCH(BH$1,$D$16:$M$16,0))+VLOOKUP($BE528,战斗属性模型!$K$22:$O$24,BH$2,FALSE)*INDEX($BW$3:$CF$578,MATCH($BD528&amp;$BF528&amp;$BG528,$BT$3:$BT$578&amp;$BU$3:$BU$578&amp;$BV$3:$BV$578,0),MATCH(BH$1,$BW$1:$CF$1,0))</f>
        <v>208</v>
      </c>
      <c r="BI528" s="3">
        <f t="array" ref="BI528">INDEX($D$21:$M$44,MATCH($BD528&amp;$BF528,$C$21:$C$44&amp;$B$21:$B$44,0),MATCH(BI$1,$D$16:$M$16,0))+VLOOKUP($BE528,战斗属性模型!$K$22:$O$24,BI$2,FALSE)*INDEX($BW$3:$CF$578,MATCH($BD528&amp;$BF528&amp;$BG528,$BT$3:$BT$578&amp;$BU$3:$BU$578&amp;$BV$3:$BV$578,0),MATCH(BI$1,$BW$1:$CF$1,0))</f>
        <v>0</v>
      </c>
      <c r="BJ528" s="3">
        <f t="array" ref="BJ528">INDEX($D$21:$M$44,MATCH($BD528&amp;$BF528,$C$21:$C$44&amp;$B$21:$B$44,0),MATCH(BJ$1,$D$16:$M$16,0))+VLOOKUP($BE528,战斗属性模型!$K$22:$O$24,BJ$2,FALSE)*INDEX($BW$3:$CF$578,MATCH($BD528&amp;$BF528&amp;$BG528,$BT$3:$BT$578&amp;$BU$3:$BU$578&amp;$BV$3:$BV$578,0),MATCH(BJ$1,$BW$1:$CF$1,0))</f>
        <v>0</v>
      </c>
      <c r="BK528" s="3">
        <f t="array" ref="BK528">INDEX($D$21:$M$44,MATCH($BD528&amp;$BF528,$C$21:$C$44&amp;$B$21:$B$44,0),MATCH(BK$1,$D$16:$M$16,0))+VLOOKUP($BE528,战斗属性模型!$K$22:$O$24,BK$2,FALSE)*INDEX($BW$3:$CF$578,MATCH($BD528&amp;$BF528&amp;$BG528,$BT$3:$BT$578&amp;$BU$3:$BU$578&amp;$BV$3:$BV$578,0),MATCH(BK$1,$BW$1:$CF$1,0))</f>
        <v>345.6</v>
      </c>
      <c r="BL528" s="3"/>
      <c r="BM528" s="3"/>
      <c r="BN528" s="3"/>
      <c r="BO528" s="3"/>
      <c r="BP528" s="3"/>
      <c r="BQ528" s="3"/>
      <c r="BT528" t="s">
        <v>422</v>
      </c>
      <c r="BU528">
        <f t="shared" si="181"/>
        <v>4</v>
      </c>
      <c r="BV528" s="1">
        <f t="shared" si="183"/>
        <v>22</v>
      </c>
      <c r="BW528" s="3">
        <f t="array" ref="BW528">INDEX($CI$3:$EP$26,MATCH($BV528,$CH$3:$CH$26,0),MATCH(BW$1&amp;$BU528,$CI$1:$EP$1&amp;$CI$2:$EP$2,0))*VLOOKUP($BT528,$C$17:$M$20,COUNTBLANK($D$15:D$15)+1,FALSE)</f>
        <v>440</v>
      </c>
      <c r="BX528" s="3">
        <f t="array" ref="BX528">INDEX($CI$3:$EP$26,MATCH($BV528,$CH$3:$CH$26,0),MATCH(BX$1&amp;$BU528,$CI$1:$EP$1&amp;$CI$2:$EP$2,0))*VLOOKUP($BT528,$C$17:$M$20,COUNTBLANK($D$15:E$15)+1,FALSE)</f>
        <v>0</v>
      </c>
      <c r="BY528" s="3">
        <f t="array" ref="BY528">INDEX($CI$3:$EP$26,MATCH($BV528,$CH$3:$CH$26,0),MATCH(BY$1&amp;$BU528,$CI$1:$EP$1&amp;$CI$2:$EP$2,0))*VLOOKUP($BT528,$C$17:$M$20,COUNTBLANK($D$15:F$15)+1,FALSE)</f>
        <v>0</v>
      </c>
      <c r="BZ528" s="3">
        <f t="array" ref="BZ528">INDEX($CI$3:$EP$26,MATCH($BV528,$CH$3:$CH$26,0),MATCH(BZ$1&amp;$BU528,$CI$1:$EP$1&amp;$CI$2:$EP$2,0))*VLOOKUP($BT528,$C$17:$M$20,COUNTBLANK($D$15:G$15)+1,FALSE)</f>
        <v>880</v>
      </c>
      <c r="CA528" s="3">
        <f t="array" ref="CA528">INDEX($CI$3:$EP$26,MATCH($BV528,$CH$3:$CH$26,0),MATCH(CA$1&amp;$BU528,$CI$1:$EP$1&amp;$CI$2:$EP$2,0))*VLOOKUP($BT528,$C$17:$M$20,COUNTBLANK($D$15:H$15)+1,FALSE)</f>
        <v>0</v>
      </c>
      <c r="CB528" s="3">
        <f t="array" ref="CB528">INDEX($CI$3:$EP$26,MATCH($BV528,$CH$3:$CH$26,0),MATCH(CB$1&amp;$BU528,$CI$1:$EP$1&amp;$CI$2:$EP$2,0))*VLOOKUP($BT528,$C$17:$M$20,COUNTBLANK($D$15:I$15)+1,FALSE)</f>
        <v>0</v>
      </c>
      <c r="CC528" s="3">
        <f t="array" ref="CC528">INDEX($CI$3:$EP$26,MATCH($BV528,$CH$3:$CH$26,0),MATCH(CC$1&amp;$BU528,$CI$1:$EP$1&amp;$CI$2:$EP$2,0))*VLOOKUP($BT528,$C$17:$M$20,COUNTBLANK($D$15:J$15)+1,FALSE)</f>
        <v>0</v>
      </c>
      <c r="CD528" s="3">
        <f t="array" ref="CD528">INDEX($CI$3:$EP$26,MATCH($BV528,$CH$3:$CH$26,0),MATCH(CD$1&amp;$BU528,$CI$1:$EP$1&amp;$CI$2:$EP$2,0))*VLOOKUP($BT528,$C$17:$M$20,COUNTBLANK($D$15:K$15)+1,FALSE)</f>
        <v>0</v>
      </c>
      <c r="CE528" s="3">
        <f t="array" ref="CE528">INDEX($CI$3:$EP$26,MATCH($BV528,$CH$3:$CH$26,0),MATCH(CE$1&amp;$BU528,$CI$1:$EP$1&amp;$CI$2:$EP$2,0))*VLOOKUP($BT528,$C$17:$M$20,COUNTBLANK($D$15:L$15)+1,FALSE)</f>
        <v>3.7499999999999999E-2</v>
      </c>
      <c r="CF528" s="3">
        <f t="array" ref="CF528">INDEX($CI$3:$EP$26,MATCH($BV528,$CH$3:$CH$26,0),MATCH(CF$1&amp;$BU528,$CI$1:$EP$1&amp;$CI$2:$EP$2,0))*VLOOKUP($BT528,$C$17:$M$20,COUNTBLANK($D$15:M$15)+1,FALSE)</f>
        <v>0.05</v>
      </c>
    </row>
    <row r="529" spans="56:84" x14ac:dyDescent="0.2">
      <c r="BD529" t="s">
        <v>422</v>
      </c>
      <c r="BE529">
        <v>1</v>
      </c>
      <c r="BF529">
        <f t="shared" si="182"/>
        <v>1</v>
      </c>
      <c r="BG529" s="1">
        <f t="shared" si="184"/>
        <v>23</v>
      </c>
      <c r="BH529" s="3">
        <f t="array" ref="BH529">INDEX($D$21:$M$44,MATCH($BD529&amp;$BF529,$C$21:$C$44&amp;$B$21:$B$44,0),MATCH(BH$1,$D$16:$M$16,0))+VLOOKUP($BE529,战斗属性模型!$K$22:$O$24,BH$2,FALSE)*INDEX($BW$3:$CF$578,MATCH($BD529&amp;$BF529&amp;$BG529,$BT$3:$BT$578&amp;$BU$3:$BU$578&amp;$BV$3:$BV$578,0),MATCH(BH$1,$BW$1:$CF$1,0))</f>
        <v>216</v>
      </c>
      <c r="BI529" s="3">
        <f t="array" ref="BI529">INDEX($D$21:$M$44,MATCH($BD529&amp;$BF529,$C$21:$C$44&amp;$B$21:$B$44,0),MATCH(BI$1,$D$16:$M$16,0))+VLOOKUP($BE529,战斗属性模型!$K$22:$O$24,BI$2,FALSE)*INDEX($BW$3:$CF$578,MATCH($BD529&amp;$BF529&amp;$BG529,$BT$3:$BT$578&amp;$BU$3:$BU$578&amp;$BV$3:$BV$578,0),MATCH(BI$1,$BW$1:$CF$1,0))</f>
        <v>0</v>
      </c>
      <c r="BJ529" s="3">
        <f t="array" ref="BJ529">INDEX($D$21:$M$44,MATCH($BD529&amp;$BF529,$C$21:$C$44&amp;$B$21:$B$44,0),MATCH(BJ$1,$D$16:$M$16,0))+VLOOKUP($BE529,战斗属性模型!$K$22:$O$24,BJ$2,FALSE)*INDEX($BW$3:$CF$578,MATCH($BD529&amp;$BF529&amp;$BG529,$BT$3:$BT$578&amp;$BU$3:$BU$578&amp;$BV$3:$BV$578,0),MATCH(BJ$1,$BW$1:$CF$1,0))</f>
        <v>0</v>
      </c>
      <c r="BK529" s="3">
        <f t="array" ref="BK529">INDEX($D$21:$M$44,MATCH($BD529&amp;$BF529,$C$21:$C$44&amp;$B$21:$B$44,0),MATCH(BK$1,$D$16:$M$16,0))+VLOOKUP($BE529,战斗属性模型!$K$22:$O$24,BK$2,FALSE)*INDEX($BW$3:$CF$578,MATCH($BD529&amp;$BF529&amp;$BG529,$BT$3:$BT$578&amp;$BU$3:$BU$578&amp;$BV$3:$BV$578,0),MATCH(BK$1,$BW$1:$CF$1,0))</f>
        <v>358.40000000000003</v>
      </c>
      <c r="BL529" s="3"/>
      <c r="BM529" s="3"/>
      <c r="BN529" s="3"/>
      <c r="BO529" s="3"/>
      <c r="BP529" s="3"/>
      <c r="BQ529" s="3"/>
      <c r="BT529" t="s">
        <v>422</v>
      </c>
      <c r="BU529">
        <f t="shared" si="181"/>
        <v>4</v>
      </c>
      <c r="BV529" s="1">
        <f t="shared" si="183"/>
        <v>23</v>
      </c>
      <c r="BW529" s="3">
        <f t="array" ref="BW529">INDEX($CI$3:$EP$26,MATCH($BV529,$CH$3:$CH$26,0),MATCH(BW$1&amp;$BU529,$CI$1:$EP$1&amp;$CI$2:$EP$2,0))*VLOOKUP($BT529,$C$17:$M$20,COUNTBLANK($D$15:D$15)+1,FALSE)</f>
        <v>460</v>
      </c>
      <c r="BX529" s="3">
        <f t="array" ref="BX529">INDEX($CI$3:$EP$26,MATCH($BV529,$CH$3:$CH$26,0),MATCH(BX$1&amp;$BU529,$CI$1:$EP$1&amp;$CI$2:$EP$2,0))*VLOOKUP($BT529,$C$17:$M$20,COUNTBLANK($D$15:E$15)+1,FALSE)</f>
        <v>0</v>
      </c>
      <c r="BY529" s="3">
        <f t="array" ref="BY529">INDEX($CI$3:$EP$26,MATCH($BV529,$CH$3:$CH$26,0),MATCH(BY$1&amp;$BU529,$CI$1:$EP$1&amp;$CI$2:$EP$2,0))*VLOOKUP($BT529,$C$17:$M$20,COUNTBLANK($D$15:F$15)+1,FALSE)</f>
        <v>0</v>
      </c>
      <c r="BZ529" s="3">
        <f t="array" ref="BZ529">INDEX($CI$3:$EP$26,MATCH($BV529,$CH$3:$CH$26,0),MATCH(BZ$1&amp;$BU529,$CI$1:$EP$1&amp;$CI$2:$EP$2,0))*VLOOKUP($BT529,$C$17:$M$20,COUNTBLANK($D$15:G$15)+1,FALSE)</f>
        <v>920</v>
      </c>
      <c r="CA529" s="3">
        <f t="array" ref="CA529">INDEX($CI$3:$EP$26,MATCH($BV529,$CH$3:$CH$26,0),MATCH(CA$1&amp;$BU529,$CI$1:$EP$1&amp;$CI$2:$EP$2,0))*VLOOKUP($BT529,$C$17:$M$20,COUNTBLANK($D$15:H$15)+1,FALSE)</f>
        <v>0</v>
      </c>
      <c r="CB529" s="3">
        <f t="array" ref="CB529">INDEX($CI$3:$EP$26,MATCH($BV529,$CH$3:$CH$26,0),MATCH(CB$1&amp;$BU529,$CI$1:$EP$1&amp;$CI$2:$EP$2,0))*VLOOKUP($BT529,$C$17:$M$20,COUNTBLANK($D$15:I$15)+1,FALSE)</f>
        <v>0</v>
      </c>
      <c r="CC529" s="3">
        <f t="array" ref="CC529">INDEX($CI$3:$EP$26,MATCH($BV529,$CH$3:$CH$26,0),MATCH(CC$1&amp;$BU529,$CI$1:$EP$1&amp;$CI$2:$EP$2,0))*VLOOKUP($BT529,$C$17:$M$20,COUNTBLANK($D$15:J$15)+1,FALSE)</f>
        <v>0</v>
      </c>
      <c r="CD529" s="3">
        <f t="array" ref="CD529">INDEX($CI$3:$EP$26,MATCH($BV529,$CH$3:$CH$26,0),MATCH(CD$1&amp;$BU529,$CI$1:$EP$1&amp;$CI$2:$EP$2,0))*VLOOKUP($BT529,$C$17:$M$20,COUNTBLANK($D$15:K$15)+1,FALSE)</f>
        <v>0</v>
      </c>
      <c r="CE529" s="3">
        <f t="array" ref="CE529">INDEX($CI$3:$EP$26,MATCH($BV529,$CH$3:$CH$26,0),MATCH(CE$1&amp;$BU529,$CI$1:$EP$1&amp;$CI$2:$EP$2,0))*VLOOKUP($BT529,$C$17:$M$20,COUNTBLANK($D$15:L$15)+1,FALSE)</f>
        <v>3.7499999999999999E-2</v>
      </c>
      <c r="CF529" s="3">
        <f t="array" ref="CF529">INDEX($CI$3:$EP$26,MATCH($BV529,$CH$3:$CH$26,0),MATCH(CF$1&amp;$BU529,$CI$1:$EP$1&amp;$CI$2:$EP$2,0))*VLOOKUP($BT529,$C$17:$M$20,COUNTBLANK($D$15:M$15)+1,FALSE)</f>
        <v>0.05</v>
      </c>
    </row>
    <row r="530" spans="56:84" x14ac:dyDescent="0.2">
      <c r="BD530" t="s">
        <v>422</v>
      </c>
      <c r="BE530">
        <v>1</v>
      </c>
      <c r="BF530">
        <f t="shared" si="182"/>
        <v>1</v>
      </c>
      <c r="BG530" s="1">
        <f t="shared" si="184"/>
        <v>24</v>
      </c>
      <c r="BH530" s="3">
        <f t="array" ref="BH530">INDEX($D$21:$M$44,MATCH($BD530&amp;$BF530,$C$21:$C$44&amp;$B$21:$B$44,0),MATCH(BH$1,$D$16:$M$16,0))+VLOOKUP($BE530,战斗属性模型!$K$22:$O$24,BH$2,FALSE)*INDEX($BW$3:$CF$578,MATCH($BD530&amp;$BF530&amp;$BG530,$BT$3:$BT$578&amp;$BU$3:$BU$578&amp;$BV$3:$BV$578,0),MATCH(BH$1,$BW$1:$CF$1,0))</f>
        <v>224</v>
      </c>
      <c r="BI530" s="3">
        <f t="array" ref="BI530">INDEX($D$21:$M$44,MATCH($BD530&amp;$BF530,$C$21:$C$44&amp;$B$21:$B$44,0),MATCH(BI$1,$D$16:$M$16,0))+VLOOKUP($BE530,战斗属性模型!$K$22:$O$24,BI$2,FALSE)*INDEX($BW$3:$CF$578,MATCH($BD530&amp;$BF530&amp;$BG530,$BT$3:$BT$578&amp;$BU$3:$BU$578&amp;$BV$3:$BV$578,0),MATCH(BI$1,$BW$1:$CF$1,0))</f>
        <v>0</v>
      </c>
      <c r="BJ530" s="3">
        <f t="array" ref="BJ530">INDEX($D$21:$M$44,MATCH($BD530&amp;$BF530,$C$21:$C$44&amp;$B$21:$B$44,0),MATCH(BJ$1,$D$16:$M$16,0))+VLOOKUP($BE530,战斗属性模型!$K$22:$O$24,BJ$2,FALSE)*INDEX($BW$3:$CF$578,MATCH($BD530&amp;$BF530&amp;$BG530,$BT$3:$BT$578&amp;$BU$3:$BU$578&amp;$BV$3:$BV$578,0),MATCH(BJ$1,$BW$1:$CF$1,0))</f>
        <v>0</v>
      </c>
      <c r="BK530" s="3">
        <f t="array" ref="BK530">INDEX($D$21:$M$44,MATCH($BD530&amp;$BF530,$C$21:$C$44&amp;$B$21:$B$44,0),MATCH(BK$1,$D$16:$M$16,0))+VLOOKUP($BE530,战斗属性模型!$K$22:$O$24,BK$2,FALSE)*INDEX($BW$3:$CF$578,MATCH($BD530&amp;$BF530&amp;$BG530,$BT$3:$BT$578&amp;$BU$3:$BU$578&amp;$BV$3:$BV$578,0),MATCH(BK$1,$BW$1:$CF$1,0))</f>
        <v>371.20000000000005</v>
      </c>
      <c r="BL530" s="3"/>
      <c r="BM530" s="3"/>
      <c r="BN530" s="3"/>
      <c r="BO530" s="3"/>
      <c r="BP530" s="3"/>
      <c r="BQ530" s="3"/>
      <c r="BT530" t="s">
        <v>422</v>
      </c>
      <c r="BU530">
        <f t="shared" si="181"/>
        <v>4</v>
      </c>
      <c r="BV530" s="1">
        <f t="shared" si="183"/>
        <v>24</v>
      </c>
      <c r="BW530" s="3">
        <f t="array" ref="BW530">INDEX($CI$3:$EP$26,MATCH($BV530,$CH$3:$CH$26,0),MATCH(BW$1&amp;$BU530,$CI$1:$EP$1&amp;$CI$2:$EP$2,0))*VLOOKUP($BT530,$C$17:$M$20,COUNTBLANK($D$15:D$15)+1,FALSE)</f>
        <v>480</v>
      </c>
      <c r="BX530" s="3">
        <f t="array" ref="BX530">INDEX($CI$3:$EP$26,MATCH($BV530,$CH$3:$CH$26,0),MATCH(BX$1&amp;$BU530,$CI$1:$EP$1&amp;$CI$2:$EP$2,0))*VLOOKUP($BT530,$C$17:$M$20,COUNTBLANK($D$15:E$15)+1,FALSE)</f>
        <v>0</v>
      </c>
      <c r="BY530" s="3">
        <f t="array" ref="BY530">INDEX($CI$3:$EP$26,MATCH($BV530,$CH$3:$CH$26,0),MATCH(BY$1&amp;$BU530,$CI$1:$EP$1&amp;$CI$2:$EP$2,0))*VLOOKUP($BT530,$C$17:$M$20,COUNTBLANK($D$15:F$15)+1,FALSE)</f>
        <v>0</v>
      </c>
      <c r="BZ530" s="3">
        <f t="array" ref="BZ530">INDEX($CI$3:$EP$26,MATCH($BV530,$CH$3:$CH$26,0),MATCH(BZ$1&amp;$BU530,$CI$1:$EP$1&amp;$CI$2:$EP$2,0))*VLOOKUP($BT530,$C$17:$M$20,COUNTBLANK($D$15:G$15)+1,FALSE)</f>
        <v>960</v>
      </c>
      <c r="CA530" s="3">
        <f t="array" ref="CA530">INDEX($CI$3:$EP$26,MATCH($BV530,$CH$3:$CH$26,0),MATCH(CA$1&amp;$BU530,$CI$1:$EP$1&amp;$CI$2:$EP$2,0))*VLOOKUP($BT530,$C$17:$M$20,COUNTBLANK($D$15:H$15)+1,FALSE)</f>
        <v>0</v>
      </c>
      <c r="CB530" s="3">
        <f t="array" ref="CB530">INDEX($CI$3:$EP$26,MATCH($BV530,$CH$3:$CH$26,0),MATCH(CB$1&amp;$BU530,$CI$1:$EP$1&amp;$CI$2:$EP$2,0))*VLOOKUP($BT530,$C$17:$M$20,COUNTBLANK($D$15:I$15)+1,FALSE)</f>
        <v>0</v>
      </c>
      <c r="CC530" s="3">
        <f t="array" ref="CC530">INDEX($CI$3:$EP$26,MATCH($BV530,$CH$3:$CH$26,0),MATCH(CC$1&amp;$BU530,$CI$1:$EP$1&amp;$CI$2:$EP$2,0))*VLOOKUP($BT530,$C$17:$M$20,COUNTBLANK($D$15:J$15)+1,FALSE)</f>
        <v>0</v>
      </c>
      <c r="CD530" s="3">
        <f t="array" ref="CD530">INDEX($CI$3:$EP$26,MATCH($BV530,$CH$3:$CH$26,0),MATCH(CD$1&amp;$BU530,$CI$1:$EP$1&amp;$CI$2:$EP$2,0))*VLOOKUP($BT530,$C$17:$M$20,COUNTBLANK($D$15:K$15)+1,FALSE)</f>
        <v>0</v>
      </c>
      <c r="CE530" s="3">
        <f t="array" ref="CE530">INDEX($CI$3:$EP$26,MATCH($BV530,$CH$3:$CH$26,0),MATCH(CE$1&amp;$BU530,$CI$1:$EP$1&amp;$CI$2:$EP$2,0))*VLOOKUP($BT530,$C$17:$M$20,COUNTBLANK($D$15:L$15)+1,FALSE)</f>
        <v>3.7499999999999999E-2</v>
      </c>
      <c r="CF530" s="3">
        <f t="array" ref="CF530">INDEX($CI$3:$EP$26,MATCH($BV530,$CH$3:$CH$26,0),MATCH(CF$1&amp;$BU530,$CI$1:$EP$1&amp;$CI$2:$EP$2,0))*VLOOKUP($BT530,$C$17:$M$20,COUNTBLANK($D$15:M$15)+1,FALSE)</f>
        <v>7.4999999999999997E-2</v>
      </c>
    </row>
    <row r="531" spans="56:84" x14ac:dyDescent="0.2">
      <c r="BD531" t="s">
        <v>422</v>
      </c>
      <c r="BE531">
        <v>1</v>
      </c>
      <c r="BF531">
        <f t="shared" si="182"/>
        <v>2</v>
      </c>
      <c r="BG531" s="1">
        <f t="shared" si="184"/>
        <v>1</v>
      </c>
      <c r="BH531" s="3">
        <f t="array" ref="BH531">INDEX($D$21:$M$44,MATCH($BD531&amp;$BF531,$C$21:$C$44&amp;$B$21:$B$44,0),MATCH(BH$1,$D$16:$M$16,0))+VLOOKUP($BE531,战斗属性模型!$K$22:$O$24,BH$2,FALSE)*INDEX($BW$3:$CF$578,MATCH($BD531&amp;$BF531&amp;$BG531,$BT$3:$BT$578&amp;$BU$3:$BU$578&amp;$BV$3:$BV$578,0),MATCH(BH$1,$BW$1:$CF$1,0))</f>
        <v>60</v>
      </c>
      <c r="BI531" s="3">
        <f t="array" ref="BI531">INDEX($D$21:$M$44,MATCH($BD531&amp;$BF531,$C$21:$C$44&amp;$B$21:$B$44,0),MATCH(BI$1,$D$16:$M$16,0))+VLOOKUP($BE531,战斗属性模型!$K$22:$O$24,BI$2,FALSE)*INDEX($BW$3:$CF$578,MATCH($BD531&amp;$BF531&amp;$BG531,$BT$3:$BT$578&amp;$BU$3:$BU$578&amp;$BV$3:$BV$578,0),MATCH(BI$1,$BW$1:$CF$1,0))</f>
        <v>0</v>
      </c>
      <c r="BJ531" s="3">
        <f t="array" ref="BJ531">INDEX($D$21:$M$44,MATCH($BD531&amp;$BF531,$C$21:$C$44&amp;$B$21:$B$44,0),MATCH(BJ$1,$D$16:$M$16,0))+VLOOKUP($BE531,战斗属性模型!$K$22:$O$24,BJ$2,FALSE)*INDEX($BW$3:$CF$578,MATCH($BD531&amp;$BF531&amp;$BG531,$BT$3:$BT$578&amp;$BU$3:$BU$578&amp;$BV$3:$BV$578,0),MATCH(BJ$1,$BW$1:$CF$1,0))</f>
        <v>0</v>
      </c>
      <c r="BK531" s="3">
        <f t="array" ref="BK531">INDEX($D$21:$M$44,MATCH($BD531&amp;$BF531,$C$21:$C$44&amp;$B$21:$B$44,0),MATCH(BK$1,$D$16:$M$16,0))+VLOOKUP($BE531,战斗属性模型!$K$22:$O$24,BK$2,FALSE)*INDEX($BW$3:$CF$578,MATCH($BD531&amp;$BF531&amp;$BG531,$BT$3:$BT$578&amp;$BU$3:$BU$578&amp;$BV$3:$BV$578,0),MATCH(BK$1,$BW$1:$CF$1,0))</f>
        <v>115.2</v>
      </c>
      <c r="BL531" s="3"/>
      <c r="BM531" s="3"/>
      <c r="BN531" s="3"/>
      <c r="BO531" s="3"/>
      <c r="BP531" s="3"/>
      <c r="BQ531" s="3"/>
      <c r="BT531" t="s">
        <v>422</v>
      </c>
      <c r="BU531">
        <f t="shared" ref="BU531:BU578" si="185">BU387</f>
        <v>5</v>
      </c>
      <c r="BV531" s="1">
        <f t="shared" si="183"/>
        <v>1</v>
      </c>
      <c r="BW531" s="3">
        <f t="array" ref="BW531">INDEX($CI$3:$EP$26,MATCH($BV531,$CH$3:$CH$26,0),MATCH(BW$1&amp;$BU531,$CI$1:$EP$1&amp;$CI$2:$EP$2,0))*VLOOKUP($BT531,$C$17:$M$20,COUNTBLANK($D$15:D$15)+1,FALSE)</f>
        <v>32</v>
      </c>
      <c r="BX531" s="3">
        <f t="array" ref="BX531">INDEX($CI$3:$EP$26,MATCH($BV531,$CH$3:$CH$26,0),MATCH(BX$1&amp;$BU531,$CI$1:$EP$1&amp;$CI$2:$EP$2,0))*VLOOKUP($BT531,$C$17:$M$20,COUNTBLANK($D$15:E$15)+1,FALSE)</f>
        <v>0</v>
      </c>
      <c r="BY531" s="3">
        <f t="array" ref="BY531">INDEX($CI$3:$EP$26,MATCH($BV531,$CH$3:$CH$26,0),MATCH(BY$1&amp;$BU531,$CI$1:$EP$1&amp;$CI$2:$EP$2,0))*VLOOKUP($BT531,$C$17:$M$20,COUNTBLANK($D$15:F$15)+1,FALSE)</f>
        <v>0</v>
      </c>
      <c r="BZ531" s="3">
        <f t="array" ref="BZ531">INDEX($CI$3:$EP$26,MATCH($BV531,$CH$3:$CH$26,0),MATCH(BZ$1&amp;$BU531,$CI$1:$EP$1&amp;$CI$2:$EP$2,0))*VLOOKUP($BT531,$C$17:$M$20,COUNTBLANK($D$15:G$15)+1,FALSE)</f>
        <v>64</v>
      </c>
      <c r="CA531" s="3">
        <f t="array" ref="CA531">INDEX($CI$3:$EP$26,MATCH($BV531,$CH$3:$CH$26,0),MATCH(CA$1&amp;$BU531,$CI$1:$EP$1&amp;$CI$2:$EP$2,0))*VLOOKUP($BT531,$C$17:$M$20,COUNTBLANK($D$15:H$15)+1,FALSE)</f>
        <v>0</v>
      </c>
      <c r="CB531" s="3">
        <f t="array" ref="CB531">INDEX($CI$3:$EP$26,MATCH($BV531,$CH$3:$CH$26,0),MATCH(CB$1&amp;$BU531,$CI$1:$EP$1&amp;$CI$2:$EP$2,0))*VLOOKUP($BT531,$C$17:$M$20,COUNTBLANK($D$15:I$15)+1,FALSE)</f>
        <v>0</v>
      </c>
      <c r="CC531" s="3">
        <f t="array" ref="CC531">INDEX($CI$3:$EP$26,MATCH($BV531,$CH$3:$CH$26,0),MATCH(CC$1&amp;$BU531,$CI$1:$EP$1&amp;$CI$2:$EP$2,0))*VLOOKUP($BT531,$C$17:$M$20,COUNTBLANK($D$15:J$15)+1,FALSE)</f>
        <v>0</v>
      </c>
      <c r="CD531" s="3">
        <f t="array" ref="CD531">INDEX($CI$3:$EP$26,MATCH($BV531,$CH$3:$CH$26,0),MATCH(CD$1&amp;$BU531,$CI$1:$EP$1&amp;$CI$2:$EP$2,0))*VLOOKUP($BT531,$C$17:$M$20,COUNTBLANK($D$15:K$15)+1,FALSE)</f>
        <v>0</v>
      </c>
      <c r="CE531" s="3">
        <f t="array" ref="CE531">INDEX($CI$3:$EP$26,MATCH($BV531,$CH$3:$CH$26,0),MATCH(CE$1&amp;$BU531,$CI$1:$EP$1&amp;$CI$2:$EP$2,0))*VLOOKUP($BT531,$C$17:$M$20,COUNTBLANK($D$15:L$15)+1,FALSE)</f>
        <v>0</v>
      </c>
      <c r="CF531" s="3">
        <f t="array" ref="CF531">INDEX($CI$3:$EP$26,MATCH($BV531,$CH$3:$CH$26,0),MATCH(CF$1&amp;$BU531,$CI$1:$EP$1&amp;$CI$2:$EP$2,0))*VLOOKUP($BT531,$C$17:$M$20,COUNTBLANK($D$15:M$15)+1,FALSE)</f>
        <v>0</v>
      </c>
    </row>
    <row r="532" spans="56:84" x14ac:dyDescent="0.2">
      <c r="BD532" t="s">
        <v>422</v>
      </c>
      <c r="BE532">
        <v>1</v>
      </c>
      <c r="BF532">
        <f t="shared" si="182"/>
        <v>2</v>
      </c>
      <c r="BG532" s="1">
        <f t="shared" si="184"/>
        <v>2</v>
      </c>
      <c r="BH532" s="3">
        <f t="array" ref="BH532">INDEX($D$21:$M$44,MATCH($BD532&amp;$BF532,$C$21:$C$44&amp;$B$21:$B$44,0),MATCH(BH$1,$D$16:$M$16,0))+VLOOKUP($BE532,战斗属性模型!$K$22:$O$24,BH$2,FALSE)*INDEX($BW$3:$CF$578,MATCH($BD532&amp;$BF532&amp;$BG532,$BT$3:$BT$578&amp;$BU$3:$BU$578&amp;$BV$3:$BV$578,0),MATCH(BH$1,$BW$1:$CF$1,0))</f>
        <v>72</v>
      </c>
      <c r="BI532" s="3">
        <f t="array" ref="BI532">INDEX($D$21:$M$44,MATCH($BD532&amp;$BF532,$C$21:$C$44&amp;$B$21:$B$44,0),MATCH(BI$1,$D$16:$M$16,0))+VLOOKUP($BE532,战斗属性模型!$K$22:$O$24,BI$2,FALSE)*INDEX($BW$3:$CF$578,MATCH($BD532&amp;$BF532&amp;$BG532,$BT$3:$BT$578&amp;$BU$3:$BU$578&amp;$BV$3:$BV$578,0),MATCH(BI$1,$BW$1:$CF$1,0))</f>
        <v>0</v>
      </c>
      <c r="BJ532" s="3">
        <f t="array" ref="BJ532">INDEX($D$21:$M$44,MATCH($BD532&amp;$BF532,$C$21:$C$44&amp;$B$21:$B$44,0),MATCH(BJ$1,$D$16:$M$16,0))+VLOOKUP($BE532,战斗属性模型!$K$22:$O$24,BJ$2,FALSE)*INDEX($BW$3:$CF$578,MATCH($BD532&amp;$BF532&amp;$BG532,$BT$3:$BT$578&amp;$BU$3:$BU$578&amp;$BV$3:$BV$578,0),MATCH(BJ$1,$BW$1:$CF$1,0))</f>
        <v>0</v>
      </c>
      <c r="BK532" s="3">
        <f t="array" ref="BK532">INDEX($D$21:$M$44,MATCH($BD532&amp;$BF532,$C$21:$C$44&amp;$B$21:$B$44,0),MATCH(BK$1,$D$16:$M$16,0))+VLOOKUP($BE532,战斗属性模型!$K$22:$O$24,BK$2,FALSE)*INDEX($BW$3:$CF$578,MATCH($BD532&amp;$BF532&amp;$BG532,$BT$3:$BT$578&amp;$BU$3:$BU$578&amp;$BV$3:$BV$578,0),MATCH(BK$1,$BW$1:$CF$1,0))</f>
        <v>134.4</v>
      </c>
      <c r="BL532" s="3"/>
      <c r="BM532" s="3"/>
      <c r="BN532" s="3"/>
      <c r="BO532" s="3"/>
      <c r="BP532" s="3"/>
      <c r="BQ532" s="3"/>
      <c r="BT532" t="s">
        <v>422</v>
      </c>
      <c r="BU532">
        <f t="shared" si="185"/>
        <v>5</v>
      </c>
      <c r="BV532" s="1">
        <f t="shared" si="183"/>
        <v>2</v>
      </c>
      <c r="BW532" s="3">
        <f t="array" ref="BW532">INDEX($CI$3:$EP$26,MATCH($BV532,$CH$3:$CH$26,0),MATCH(BW$1&amp;$BU532,$CI$1:$EP$1&amp;$CI$2:$EP$2,0))*VLOOKUP($BT532,$C$17:$M$20,COUNTBLANK($D$15:D$15)+1,FALSE)</f>
        <v>64</v>
      </c>
      <c r="BX532" s="3">
        <f t="array" ref="BX532">INDEX($CI$3:$EP$26,MATCH($BV532,$CH$3:$CH$26,0),MATCH(BX$1&amp;$BU532,$CI$1:$EP$1&amp;$CI$2:$EP$2,0))*VLOOKUP($BT532,$C$17:$M$20,COUNTBLANK($D$15:E$15)+1,FALSE)</f>
        <v>0</v>
      </c>
      <c r="BY532" s="3">
        <f t="array" ref="BY532">INDEX($CI$3:$EP$26,MATCH($BV532,$CH$3:$CH$26,0),MATCH(BY$1&amp;$BU532,$CI$1:$EP$1&amp;$CI$2:$EP$2,0))*VLOOKUP($BT532,$C$17:$M$20,COUNTBLANK($D$15:F$15)+1,FALSE)</f>
        <v>0</v>
      </c>
      <c r="BZ532" s="3">
        <f t="array" ref="BZ532">INDEX($CI$3:$EP$26,MATCH($BV532,$CH$3:$CH$26,0),MATCH(BZ$1&amp;$BU532,$CI$1:$EP$1&amp;$CI$2:$EP$2,0))*VLOOKUP($BT532,$C$17:$M$20,COUNTBLANK($D$15:G$15)+1,FALSE)</f>
        <v>128</v>
      </c>
      <c r="CA532" s="3">
        <f t="array" ref="CA532">INDEX($CI$3:$EP$26,MATCH($BV532,$CH$3:$CH$26,0),MATCH(CA$1&amp;$BU532,$CI$1:$EP$1&amp;$CI$2:$EP$2,0))*VLOOKUP($BT532,$C$17:$M$20,COUNTBLANK($D$15:H$15)+1,FALSE)</f>
        <v>0</v>
      </c>
      <c r="CB532" s="3">
        <f t="array" ref="CB532">INDEX($CI$3:$EP$26,MATCH($BV532,$CH$3:$CH$26,0),MATCH(CB$1&amp;$BU532,$CI$1:$EP$1&amp;$CI$2:$EP$2,0))*VLOOKUP($BT532,$C$17:$M$20,COUNTBLANK($D$15:I$15)+1,FALSE)</f>
        <v>0</v>
      </c>
      <c r="CC532" s="3">
        <f t="array" ref="CC532">INDEX($CI$3:$EP$26,MATCH($BV532,$CH$3:$CH$26,0),MATCH(CC$1&amp;$BU532,$CI$1:$EP$1&amp;$CI$2:$EP$2,0))*VLOOKUP($BT532,$C$17:$M$20,COUNTBLANK($D$15:J$15)+1,FALSE)</f>
        <v>0</v>
      </c>
      <c r="CD532" s="3">
        <f t="array" ref="CD532">INDEX($CI$3:$EP$26,MATCH($BV532,$CH$3:$CH$26,0),MATCH(CD$1&amp;$BU532,$CI$1:$EP$1&amp;$CI$2:$EP$2,0))*VLOOKUP($BT532,$C$17:$M$20,COUNTBLANK($D$15:K$15)+1,FALSE)</f>
        <v>0</v>
      </c>
      <c r="CE532" s="3">
        <f t="array" ref="CE532">INDEX($CI$3:$EP$26,MATCH($BV532,$CH$3:$CH$26,0),MATCH(CE$1&amp;$BU532,$CI$1:$EP$1&amp;$CI$2:$EP$2,0))*VLOOKUP($BT532,$C$17:$M$20,COUNTBLANK($D$15:L$15)+1,FALSE)</f>
        <v>0</v>
      </c>
      <c r="CF532" s="3">
        <f t="array" ref="CF532">INDEX($CI$3:$EP$26,MATCH($BV532,$CH$3:$CH$26,0),MATCH(CF$1&amp;$BU532,$CI$1:$EP$1&amp;$CI$2:$EP$2,0))*VLOOKUP($BT532,$C$17:$M$20,COUNTBLANK($D$15:M$15)+1,FALSE)</f>
        <v>0</v>
      </c>
    </row>
    <row r="533" spans="56:84" x14ac:dyDescent="0.2">
      <c r="BD533" t="s">
        <v>422</v>
      </c>
      <c r="BE533">
        <v>1</v>
      </c>
      <c r="BF533">
        <f t="shared" si="182"/>
        <v>2</v>
      </c>
      <c r="BG533" s="1">
        <f t="shared" si="184"/>
        <v>3</v>
      </c>
      <c r="BH533" s="3">
        <f t="array" ref="BH533">INDEX($D$21:$M$44,MATCH($BD533&amp;$BF533,$C$21:$C$44&amp;$B$21:$B$44,0),MATCH(BH$1,$D$16:$M$16,0))+VLOOKUP($BE533,战斗属性模型!$K$22:$O$24,BH$2,FALSE)*INDEX($BW$3:$CF$578,MATCH($BD533&amp;$BF533&amp;$BG533,$BT$3:$BT$578&amp;$BU$3:$BU$578&amp;$BV$3:$BV$578,0),MATCH(BH$1,$BW$1:$CF$1,0))</f>
        <v>84</v>
      </c>
      <c r="BI533" s="3">
        <f t="array" ref="BI533">INDEX($D$21:$M$44,MATCH($BD533&amp;$BF533,$C$21:$C$44&amp;$B$21:$B$44,0),MATCH(BI$1,$D$16:$M$16,0))+VLOOKUP($BE533,战斗属性模型!$K$22:$O$24,BI$2,FALSE)*INDEX($BW$3:$CF$578,MATCH($BD533&amp;$BF533&amp;$BG533,$BT$3:$BT$578&amp;$BU$3:$BU$578&amp;$BV$3:$BV$578,0),MATCH(BI$1,$BW$1:$CF$1,0))</f>
        <v>0</v>
      </c>
      <c r="BJ533" s="3">
        <f t="array" ref="BJ533">INDEX($D$21:$M$44,MATCH($BD533&amp;$BF533,$C$21:$C$44&amp;$B$21:$B$44,0),MATCH(BJ$1,$D$16:$M$16,0))+VLOOKUP($BE533,战斗属性模型!$K$22:$O$24,BJ$2,FALSE)*INDEX($BW$3:$CF$578,MATCH($BD533&amp;$BF533&amp;$BG533,$BT$3:$BT$578&amp;$BU$3:$BU$578&amp;$BV$3:$BV$578,0),MATCH(BJ$1,$BW$1:$CF$1,0))</f>
        <v>0</v>
      </c>
      <c r="BK533" s="3">
        <f t="array" ref="BK533">INDEX($D$21:$M$44,MATCH($BD533&amp;$BF533,$C$21:$C$44&amp;$B$21:$B$44,0),MATCH(BK$1,$D$16:$M$16,0))+VLOOKUP($BE533,战斗属性模型!$K$22:$O$24,BK$2,FALSE)*INDEX($BW$3:$CF$578,MATCH($BD533&amp;$BF533&amp;$BG533,$BT$3:$BT$578&amp;$BU$3:$BU$578&amp;$BV$3:$BV$578,0),MATCH(BK$1,$BW$1:$CF$1,0))</f>
        <v>153.6</v>
      </c>
      <c r="BL533" s="3"/>
      <c r="BM533" s="3"/>
      <c r="BN533" s="3"/>
      <c r="BO533" s="3"/>
      <c r="BP533" s="3"/>
      <c r="BQ533" s="3"/>
      <c r="BT533" t="s">
        <v>422</v>
      </c>
      <c r="BU533">
        <f t="shared" si="185"/>
        <v>5</v>
      </c>
      <c r="BV533" s="1">
        <f t="shared" si="183"/>
        <v>3</v>
      </c>
      <c r="BW533" s="3">
        <f t="array" ref="BW533">INDEX($CI$3:$EP$26,MATCH($BV533,$CH$3:$CH$26,0),MATCH(BW$1&amp;$BU533,$CI$1:$EP$1&amp;$CI$2:$EP$2,0))*VLOOKUP($BT533,$C$17:$M$20,COUNTBLANK($D$15:D$15)+1,FALSE)</f>
        <v>96</v>
      </c>
      <c r="BX533" s="3">
        <f t="array" ref="BX533">INDEX($CI$3:$EP$26,MATCH($BV533,$CH$3:$CH$26,0),MATCH(BX$1&amp;$BU533,$CI$1:$EP$1&amp;$CI$2:$EP$2,0))*VLOOKUP($BT533,$C$17:$M$20,COUNTBLANK($D$15:E$15)+1,FALSE)</f>
        <v>0</v>
      </c>
      <c r="BY533" s="3">
        <f t="array" ref="BY533">INDEX($CI$3:$EP$26,MATCH($BV533,$CH$3:$CH$26,0),MATCH(BY$1&amp;$BU533,$CI$1:$EP$1&amp;$CI$2:$EP$2,0))*VLOOKUP($BT533,$C$17:$M$20,COUNTBLANK($D$15:F$15)+1,FALSE)</f>
        <v>0</v>
      </c>
      <c r="BZ533" s="3">
        <f t="array" ref="BZ533">INDEX($CI$3:$EP$26,MATCH($BV533,$CH$3:$CH$26,0),MATCH(BZ$1&amp;$BU533,$CI$1:$EP$1&amp;$CI$2:$EP$2,0))*VLOOKUP($BT533,$C$17:$M$20,COUNTBLANK($D$15:G$15)+1,FALSE)</f>
        <v>192</v>
      </c>
      <c r="CA533" s="3">
        <f t="array" ref="CA533">INDEX($CI$3:$EP$26,MATCH($BV533,$CH$3:$CH$26,0),MATCH(CA$1&amp;$BU533,$CI$1:$EP$1&amp;$CI$2:$EP$2,0))*VLOOKUP($BT533,$C$17:$M$20,COUNTBLANK($D$15:H$15)+1,FALSE)</f>
        <v>0</v>
      </c>
      <c r="CB533" s="3">
        <f t="array" ref="CB533">INDEX($CI$3:$EP$26,MATCH($BV533,$CH$3:$CH$26,0),MATCH(CB$1&amp;$BU533,$CI$1:$EP$1&amp;$CI$2:$EP$2,0))*VLOOKUP($BT533,$C$17:$M$20,COUNTBLANK($D$15:I$15)+1,FALSE)</f>
        <v>0</v>
      </c>
      <c r="CC533" s="3">
        <f t="array" ref="CC533">INDEX($CI$3:$EP$26,MATCH($BV533,$CH$3:$CH$26,0),MATCH(CC$1&amp;$BU533,$CI$1:$EP$1&amp;$CI$2:$EP$2,0))*VLOOKUP($BT533,$C$17:$M$20,COUNTBLANK($D$15:J$15)+1,FALSE)</f>
        <v>0</v>
      </c>
      <c r="CD533" s="3">
        <f t="array" ref="CD533">INDEX($CI$3:$EP$26,MATCH($BV533,$CH$3:$CH$26,0),MATCH(CD$1&amp;$BU533,$CI$1:$EP$1&amp;$CI$2:$EP$2,0))*VLOOKUP($BT533,$C$17:$M$20,COUNTBLANK($D$15:K$15)+1,FALSE)</f>
        <v>0</v>
      </c>
      <c r="CE533" s="3">
        <f t="array" ref="CE533">INDEX($CI$3:$EP$26,MATCH($BV533,$CH$3:$CH$26,0),MATCH(CE$1&amp;$BU533,$CI$1:$EP$1&amp;$CI$2:$EP$2,0))*VLOOKUP($BT533,$C$17:$M$20,COUNTBLANK($D$15:L$15)+1,FALSE)</f>
        <v>0</v>
      </c>
      <c r="CF533" s="3">
        <f t="array" ref="CF533">INDEX($CI$3:$EP$26,MATCH($BV533,$CH$3:$CH$26,0),MATCH(CF$1&amp;$BU533,$CI$1:$EP$1&amp;$CI$2:$EP$2,0))*VLOOKUP($BT533,$C$17:$M$20,COUNTBLANK($D$15:M$15)+1,FALSE)</f>
        <v>0</v>
      </c>
    </row>
    <row r="534" spans="56:84" x14ac:dyDescent="0.2">
      <c r="BD534" t="s">
        <v>422</v>
      </c>
      <c r="BE534">
        <v>1</v>
      </c>
      <c r="BF534">
        <f t="shared" si="182"/>
        <v>2</v>
      </c>
      <c r="BG534" s="1">
        <f t="shared" si="184"/>
        <v>4</v>
      </c>
      <c r="BH534" s="3">
        <f t="array" ref="BH534">INDEX($D$21:$M$44,MATCH($BD534&amp;$BF534,$C$21:$C$44&amp;$B$21:$B$44,0),MATCH(BH$1,$D$16:$M$16,0))+VLOOKUP($BE534,战斗属性模型!$K$22:$O$24,BH$2,FALSE)*INDEX($BW$3:$CF$578,MATCH($BD534&amp;$BF534&amp;$BG534,$BT$3:$BT$578&amp;$BU$3:$BU$578&amp;$BV$3:$BV$578,0),MATCH(BH$1,$BW$1:$CF$1,0))</f>
        <v>96</v>
      </c>
      <c r="BI534" s="3">
        <f t="array" ref="BI534">INDEX($D$21:$M$44,MATCH($BD534&amp;$BF534,$C$21:$C$44&amp;$B$21:$B$44,0),MATCH(BI$1,$D$16:$M$16,0))+VLOOKUP($BE534,战斗属性模型!$K$22:$O$24,BI$2,FALSE)*INDEX($BW$3:$CF$578,MATCH($BD534&amp;$BF534&amp;$BG534,$BT$3:$BT$578&amp;$BU$3:$BU$578&amp;$BV$3:$BV$578,0),MATCH(BI$1,$BW$1:$CF$1,0))</f>
        <v>0</v>
      </c>
      <c r="BJ534" s="3">
        <f t="array" ref="BJ534">INDEX($D$21:$M$44,MATCH($BD534&amp;$BF534,$C$21:$C$44&amp;$B$21:$B$44,0),MATCH(BJ$1,$D$16:$M$16,0))+VLOOKUP($BE534,战斗属性模型!$K$22:$O$24,BJ$2,FALSE)*INDEX($BW$3:$CF$578,MATCH($BD534&amp;$BF534&amp;$BG534,$BT$3:$BT$578&amp;$BU$3:$BU$578&amp;$BV$3:$BV$578,0),MATCH(BJ$1,$BW$1:$CF$1,0))</f>
        <v>0</v>
      </c>
      <c r="BK534" s="3">
        <f t="array" ref="BK534">INDEX($D$21:$M$44,MATCH($BD534&amp;$BF534,$C$21:$C$44&amp;$B$21:$B$44,0),MATCH(BK$1,$D$16:$M$16,0))+VLOOKUP($BE534,战斗属性模型!$K$22:$O$24,BK$2,FALSE)*INDEX($BW$3:$CF$578,MATCH($BD534&amp;$BF534&amp;$BG534,$BT$3:$BT$578&amp;$BU$3:$BU$578&amp;$BV$3:$BV$578,0),MATCH(BK$1,$BW$1:$CF$1,0))</f>
        <v>172.8</v>
      </c>
      <c r="BL534" s="3"/>
      <c r="BM534" s="3"/>
      <c r="BN534" s="3"/>
      <c r="BO534" s="3"/>
      <c r="BP534" s="3"/>
      <c r="BQ534" s="3"/>
      <c r="BT534" t="s">
        <v>422</v>
      </c>
      <c r="BU534">
        <f t="shared" si="185"/>
        <v>5</v>
      </c>
      <c r="BV534" s="1">
        <f t="shared" si="183"/>
        <v>4</v>
      </c>
      <c r="BW534" s="3">
        <f t="array" ref="BW534">INDEX($CI$3:$EP$26,MATCH($BV534,$CH$3:$CH$26,0),MATCH(BW$1&amp;$BU534,$CI$1:$EP$1&amp;$CI$2:$EP$2,0))*VLOOKUP($BT534,$C$17:$M$20,COUNTBLANK($D$15:D$15)+1,FALSE)</f>
        <v>128</v>
      </c>
      <c r="BX534" s="3">
        <f t="array" ref="BX534">INDEX($CI$3:$EP$26,MATCH($BV534,$CH$3:$CH$26,0),MATCH(BX$1&amp;$BU534,$CI$1:$EP$1&amp;$CI$2:$EP$2,0))*VLOOKUP($BT534,$C$17:$M$20,COUNTBLANK($D$15:E$15)+1,FALSE)</f>
        <v>0</v>
      </c>
      <c r="BY534" s="3">
        <f t="array" ref="BY534">INDEX($CI$3:$EP$26,MATCH($BV534,$CH$3:$CH$26,0),MATCH(BY$1&amp;$BU534,$CI$1:$EP$1&amp;$CI$2:$EP$2,0))*VLOOKUP($BT534,$C$17:$M$20,COUNTBLANK($D$15:F$15)+1,FALSE)</f>
        <v>0</v>
      </c>
      <c r="BZ534" s="3">
        <f t="array" ref="BZ534">INDEX($CI$3:$EP$26,MATCH($BV534,$CH$3:$CH$26,0),MATCH(BZ$1&amp;$BU534,$CI$1:$EP$1&amp;$CI$2:$EP$2,0))*VLOOKUP($BT534,$C$17:$M$20,COUNTBLANK($D$15:G$15)+1,FALSE)</f>
        <v>256</v>
      </c>
      <c r="CA534" s="3">
        <f t="array" ref="CA534">INDEX($CI$3:$EP$26,MATCH($BV534,$CH$3:$CH$26,0),MATCH(CA$1&amp;$BU534,$CI$1:$EP$1&amp;$CI$2:$EP$2,0))*VLOOKUP($BT534,$C$17:$M$20,COUNTBLANK($D$15:H$15)+1,FALSE)</f>
        <v>0</v>
      </c>
      <c r="CB534" s="3">
        <f t="array" ref="CB534">INDEX($CI$3:$EP$26,MATCH($BV534,$CH$3:$CH$26,0),MATCH(CB$1&amp;$BU534,$CI$1:$EP$1&amp;$CI$2:$EP$2,0))*VLOOKUP($BT534,$C$17:$M$20,COUNTBLANK($D$15:I$15)+1,FALSE)</f>
        <v>0</v>
      </c>
      <c r="CC534" s="3">
        <f t="array" ref="CC534">INDEX($CI$3:$EP$26,MATCH($BV534,$CH$3:$CH$26,0),MATCH(CC$1&amp;$BU534,$CI$1:$EP$1&amp;$CI$2:$EP$2,0))*VLOOKUP($BT534,$C$17:$M$20,COUNTBLANK($D$15:J$15)+1,FALSE)</f>
        <v>0</v>
      </c>
      <c r="CD534" s="3">
        <f t="array" ref="CD534">INDEX($CI$3:$EP$26,MATCH($BV534,$CH$3:$CH$26,0),MATCH(CD$1&amp;$BU534,$CI$1:$EP$1&amp;$CI$2:$EP$2,0))*VLOOKUP($BT534,$C$17:$M$20,COUNTBLANK($D$15:K$15)+1,FALSE)</f>
        <v>0</v>
      </c>
      <c r="CE534" s="3">
        <f t="array" ref="CE534">INDEX($CI$3:$EP$26,MATCH($BV534,$CH$3:$CH$26,0),MATCH(CE$1&amp;$BU534,$CI$1:$EP$1&amp;$CI$2:$EP$2,0))*VLOOKUP($BT534,$C$17:$M$20,COUNTBLANK($D$15:L$15)+1,FALSE)</f>
        <v>0.02</v>
      </c>
      <c r="CF534" s="3">
        <f t="array" ref="CF534">INDEX($CI$3:$EP$26,MATCH($BV534,$CH$3:$CH$26,0),MATCH(CF$1&amp;$BU534,$CI$1:$EP$1&amp;$CI$2:$EP$2,0))*VLOOKUP($BT534,$C$17:$M$20,COUNTBLANK($D$15:M$15)+1,FALSE)</f>
        <v>0</v>
      </c>
    </row>
    <row r="535" spans="56:84" x14ac:dyDescent="0.2">
      <c r="BD535" t="s">
        <v>422</v>
      </c>
      <c r="BE535">
        <v>1</v>
      </c>
      <c r="BF535">
        <f t="shared" si="182"/>
        <v>2</v>
      </c>
      <c r="BG535" s="1">
        <f t="shared" si="184"/>
        <v>5</v>
      </c>
      <c r="BH535" s="3">
        <f t="array" ref="BH535">INDEX($D$21:$M$44,MATCH($BD535&amp;$BF535,$C$21:$C$44&amp;$B$21:$B$44,0),MATCH(BH$1,$D$16:$M$16,0))+VLOOKUP($BE535,战斗属性模型!$K$22:$O$24,BH$2,FALSE)*INDEX($BW$3:$CF$578,MATCH($BD535&amp;$BF535&amp;$BG535,$BT$3:$BT$578&amp;$BU$3:$BU$578&amp;$BV$3:$BV$578,0),MATCH(BH$1,$BW$1:$CF$1,0))</f>
        <v>108</v>
      </c>
      <c r="BI535" s="3">
        <f t="array" ref="BI535">INDEX($D$21:$M$44,MATCH($BD535&amp;$BF535,$C$21:$C$44&amp;$B$21:$B$44,0),MATCH(BI$1,$D$16:$M$16,0))+VLOOKUP($BE535,战斗属性模型!$K$22:$O$24,BI$2,FALSE)*INDEX($BW$3:$CF$578,MATCH($BD535&amp;$BF535&amp;$BG535,$BT$3:$BT$578&amp;$BU$3:$BU$578&amp;$BV$3:$BV$578,0),MATCH(BI$1,$BW$1:$CF$1,0))</f>
        <v>0</v>
      </c>
      <c r="BJ535" s="3">
        <f t="array" ref="BJ535">INDEX($D$21:$M$44,MATCH($BD535&amp;$BF535,$C$21:$C$44&amp;$B$21:$B$44,0),MATCH(BJ$1,$D$16:$M$16,0))+VLOOKUP($BE535,战斗属性模型!$K$22:$O$24,BJ$2,FALSE)*INDEX($BW$3:$CF$578,MATCH($BD535&amp;$BF535&amp;$BG535,$BT$3:$BT$578&amp;$BU$3:$BU$578&amp;$BV$3:$BV$578,0),MATCH(BJ$1,$BW$1:$CF$1,0))</f>
        <v>0</v>
      </c>
      <c r="BK535" s="3">
        <f t="array" ref="BK535">INDEX($D$21:$M$44,MATCH($BD535&amp;$BF535,$C$21:$C$44&amp;$B$21:$B$44,0),MATCH(BK$1,$D$16:$M$16,0))+VLOOKUP($BE535,战斗属性模型!$K$22:$O$24,BK$2,FALSE)*INDEX($BW$3:$CF$578,MATCH($BD535&amp;$BF535&amp;$BG535,$BT$3:$BT$578&amp;$BU$3:$BU$578&amp;$BV$3:$BV$578,0),MATCH(BK$1,$BW$1:$CF$1,0))</f>
        <v>192</v>
      </c>
      <c r="BL535" s="3"/>
      <c r="BM535" s="3"/>
      <c r="BN535" s="3"/>
      <c r="BO535" s="3"/>
      <c r="BP535" s="3"/>
      <c r="BQ535" s="3"/>
      <c r="BT535" t="s">
        <v>422</v>
      </c>
      <c r="BU535">
        <f t="shared" si="185"/>
        <v>5</v>
      </c>
      <c r="BV535" s="1">
        <f t="shared" si="183"/>
        <v>5</v>
      </c>
      <c r="BW535" s="3">
        <f t="array" ref="BW535">INDEX($CI$3:$EP$26,MATCH($BV535,$CH$3:$CH$26,0),MATCH(BW$1&amp;$BU535,$CI$1:$EP$1&amp;$CI$2:$EP$2,0))*VLOOKUP($BT535,$C$17:$M$20,COUNTBLANK($D$15:D$15)+1,FALSE)</f>
        <v>160</v>
      </c>
      <c r="BX535" s="3">
        <f t="array" ref="BX535">INDEX($CI$3:$EP$26,MATCH($BV535,$CH$3:$CH$26,0),MATCH(BX$1&amp;$BU535,$CI$1:$EP$1&amp;$CI$2:$EP$2,0))*VLOOKUP($BT535,$C$17:$M$20,COUNTBLANK($D$15:E$15)+1,FALSE)</f>
        <v>0</v>
      </c>
      <c r="BY535" s="3">
        <f t="array" ref="BY535">INDEX($CI$3:$EP$26,MATCH($BV535,$CH$3:$CH$26,0),MATCH(BY$1&amp;$BU535,$CI$1:$EP$1&amp;$CI$2:$EP$2,0))*VLOOKUP($BT535,$C$17:$M$20,COUNTBLANK($D$15:F$15)+1,FALSE)</f>
        <v>0</v>
      </c>
      <c r="BZ535" s="3">
        <f t="array" ref="BZ535">INDEX($CI$3:$EP$26,MATCH($BV535,$CH$3:$CH$26,0),MATCH(BZ$1&amp;$BU535,$CI$1:$EP$1&amp;$CI$2:$EP$2,0))*VLOOKUP($BT535,$C$17:$M$20,COUNTBLANK($D$15:G$15)+1,FALSE)</f>
        <v>320</v>
      </c>
      <c r="CA535" s="3">
        <f t="array" ref="CA535">INDEX($CI$3:$EP$26,MATCH($BV535,$CH$3:$CH$26,0),MATCH(CA$1&amp;$BU535,$CI$1:$EP$1&amp;$CI$2:$EP$2,0))*VLOOKUP($BT535,$C$17:$M$20,COUNTBLANK($D$15:H$15)+1,FALSE)</f>
        <v>0</v>
      </c>
      <c r="CB535" s="3">
        <f t="array" ref="CB535">INDEX($CI$3:$EP$26,MATCH($BV535,$CH$3:$CH$26,0),MATCH(CB$1&amp;$BU535,$CI$1:$EP$1&amp;$CI$2:$EP$2,0))*VLOOKUP($BT535,$C$17:$M$20,COUNTBLANK($D$15:I$15)+1,FALSE)</f>
        <v>0</v>
      </c>
      <c r="CC535" s="3">
        <f t="array" ref="CC535">INDEX($CI$3:$EP$26,MATCH($BV535,$CH$3:$CH$26,0),MATCH(CC$1&amp;$BU535,$CI$1:$EP$1&amp;$CI$2:$EP$2,0))*VLOOKUP($BT535,$C$17:$M$20,COUNTBLANK($D$15:J$15)+1,FALSE)</f>
        <v>0</v>
      </c>
      <c r="CD535" s="3">
        <f t="array" ref="CD535">INDEX($CI$3:$EP$26,MATCH($BV535,$CH$3:$CH$26,0),MATCH(CD$1&amp;$BU535,$CI$1:$EP$1&amp;$CI$2:$EP$2,0))*VLOOKUP($BT535,$C$17:$M$20,COUNTBLANK($D$15:K$15)+1,FALSE)</f>
        <v>0</v>
      </c>
      <c r="CE535" s="3">
        <f t="array" ref="CE535">INDEX($CI$3:$EP$26,MATCH($BV535,$CH$3:$CH$26,0),MATCH(CE$1&amp;$BU535,$CI$1:$EP$1&amp;$CI$2:$EP$2,0))*VLOOKUP($BT535,$C$17:$M$20,COUNTBLANK($D$15:L$15)+1,FALSE)</f>
        <v>0.02</v>
      </c>
      <c r="CF535" s="3">
        <f t="array" ref="CF535">INDEX($CI$3:$EP$26,MATCH($BV535,$CH$3:$CH$26,0),MATCH(CF$1&amp;$BU535,$CI$1:$EP$1&amp;$CI$2:$EP$2,0))*VLOOKUP($BT535,$C$17:$M$20,COUNTBLANK($D$15:M$15)+1,FALSE)</f>
        <v>0</v>
      </c>
    </row>
    <row r="536" spans="56:84" x14ac:dyDescent="0.2">
      <c r="BD536" t="s">
        <v>422</v>
      </c>
      <c r="BE536">
        <v>1</v>
      </c>
      <c r="BF536">
        <f t="shared" si="182"/>
        <v>2</v>
      </c>
      <c r="BG536" s="1">
        <f t="shared" si="184"/>
        <v>6</v>
      </c>
      <c r="BH536" s="3">
        <f t="array" ref="BH536">INDEX($D$21:$M$44,MATCH($BD536&amp;$BF536,$C$21:$C$44&amp;$B$21:$B$44,0),MATCH(BH$1,$D$16:$M$16,0))+VLOOKUP($BE536,战斗属性模型!$K$22:$O$24,BH$2,FALSE)*INDEX($BW$3:$CF$578,MATCH($BD536&amp;$BF536&amp;$BG536,$BT$3:$BT$578&amp;$BU$3:$BU$578&amp;$BV$3:$BV$578,0),MATCH(BH$1,$BW$1:$CF$1,0))</f>
        <v>120</v>
      </c>
      <c r="BI536" s="3">
        <f t="array" ref="BI536">INDEX($D$21:$M$44,MATCH($BD536&amp;$BF536,$C$21:$C$44&amp;$B$21:$B$44,0),MATCH(BI$1,$D$16:$M$16,0))+VLOOKUP($BE536,战斗属性模型!$K$22:$O$24,BI$2,FALSE)*INDEX($BW$3:$CF$578,MATCH($BD536&amp;$BF536&amp;$BG536,$BT$3:$BT$578&amp;$BU$3:$BU$578&amp;$BV$3:$BV$578,0),MATCH(BI$1,$BW$1:$CF$1,0))</f>
        <v>0</v>
      </c>
      <c r="BJ536" s="3">
        <f t="array" ref="BJ536">INDEX($D$21:$M$44,MATCH($BD536&amp;$BF536,$C$21:$C$44&amp;$B$21:$B$44,0),MATCH(BJ$1,$D$16:$M$16,0))+VLOOKUP($BE536,战斗属性模型!$K$22:$O$24,BJ$2,FALSE)*INDEX($BW$3:$CF$578,MATCH($BD536&amp;$BF536&amp;$BG536,$BT$3:$BT$578&amp;$BU$3:$BU$578&amp;$BV$3:$BV$578,0),MATCH(BJ$1,$BW$1:$CF$1,0))</f>
        <v>0</v>
      </c>
      <c r="BK536" s="3">
        <f t="array" ref="BK536">INDEX($D$21:$M$44,MATCH($BD536&amp;$BF536,$C$21:$C$44&amp;$B$21:$B$44,0),MATCH(BK$1,$D$16:$M$16,0))+VLOOKUP($BE536,战斗属性模型!$K$22:$O$24,BK$2,FALSE)*INDEX($BW$3:$CF$578,MATCH($BD536&amp;$BF536&amp;$BG536,$BT$3:$BT$578&amp;$BU$3:$BU$578&amp;$BV$3:$BV$578,0),MATCH(BK$1,$BW$1:$CF$1,0))</f>
        <v>211.2</v>
      </c>
      <c r="BL536" s="3"/>
      <c r="BM536" s="3"/>
      <c r="BN536" s="3"/>
      <c r="BO536" s="3"/>
      <c r="BP536" s="3"/>
      <c r="BQ536" s="3"/>
      <c r="BT536" t="s">
        <v>422</v>
      </c>
      <c r="BU536">
        <f t="shared" si="185"/>
        <v>5</v>
      </c>
      <c r="BV536" s="1">
        <f t="shared" si="183"/>
        <v>6</v>
      </c>
      <c r="BW536" s="3">
        <f t="array" ref="BW536">INDEX($CI$3:$EP$26,MATCH($BV536,$CH$3:$CH$26,0),MATCH(BW$1&amp;$BU536,$CI$1:$EP$1&amp;$CI$2:$EP$2,0))*VLOOKUP($BT536,$C$17:$M$20,COUNTBLANK($D$15:D$15)+1,FALSE)</f>
        <v>192</v>
      </c>
      <c r="BX536" s="3">
        <f t="array" ref="BX536">INDEX($CI$3:$EP$26,MATCH($BV536,$CH$3:$CH$26,0),MATCH(BX$1&amp;$BU536,$CI$1:$EP$1&amp;$CI$2:$EP$2,0))*VLOOKUP($BT536,$C$17:$M$20,COUNTBLANK($D$15:E$15)+1,FALSE)</f>
        <v>0</v>
      </c>
      <c r="BY536" s="3">
        <f t="array" ref="BY536">INDEX($CI$3:$EP$26,MATCH($BV536,$CH$3:$CH$26,0),MATCH(BY$1&amp;$BU536,$CI$1:$EP$1&amp;$CI$2:$EP$2,0))*VLOOKUP($BT536,$C$17:$M$20,COUNTBLANK($D$15:F$15)+1,FALSE)</f>
        <v>0</v>
      </c>
      <c r="BZ536" s="3">
        <f t="array" ref="BZ536">INDEX($CI$3:$EP$26,MATCH($BV536,$CH$3:$CH$26,0),MATCH(BZ$1&amp;$BU536,$CI$1:$EP$1&amp;$CI$2:$EP$2,0))*VLOOKUP($BT536,$C$17:$M$20,COUNTBLANK($D$15:G$15)+1,FALSE)</f>
        <v>384</v>
      </c>
      <c r="CA536" s="3">
        <f t="array" ref="CA536">INDEX($CI$3:$EP$26,MATCH($BV536,$CH$3:$CH$26,0),MATCH(CA$1&amp;$BU536,$CI$1:$EP$1&amp;$CI$2:$EP$2,0))*VLOOKUP($BT536,$C$17:$M$20,COUNTBLANK($D$15:H$15)+1,FALSE)</f>
        <v>0</v>
      </c>
      <c r="CB536" s="3">
        <f t="array" ref="CB536">INDEX($CI$3:$EP$26,MATCH($BV536,$CH$3:$CH$26,0),MATCH(CB$1&amp;$BU536,$CI$1:$EP$1&amp;$CI$2:$EP$2,0))*VLOOKUP($BT536,$C$17:$M$20,COUNTBLANK($D$15:I$15)+1,FALSE)</f>
        <v>0</v>
      </c>
      <c r="CC536" s="3">
        <f t="array" ref="CC536">INDEX($CI$3:$EP$26,MATCH($BV536,$CH$3:$CH$26,0),MATCH(CC$1&amp;$BU536,$CI$1:$EP$1&amp;$CI$2:$EP$2,0))*VLOOKUP($BT536,$C$17:$M$20,COUNTBLANK($D$15:J$15)+1,FALSE)</f>
        <v>0</v>
      </c>
      <c r="CD536" s="3">
        <f t="array" ref="CD536">INDEX($CI$3:$EP$26,MATCH($BV536,$CH$3:$CH$26,0),MATCH(CD$1&amp;$BU536,$CI$1:$EP$1&amp;$CI$2:$EP$2,0))*VLOOKUP($BT536,$C$17:$M$20,COUNTBLANK($D$15:K$15)+1,FALSE)</f>
        <v>0</v>
      </c>
      <c r="CE536" s="3">
        <f t="array" ref="CE536">INDEX($CI$3:$EP$26,MATCH($BV536,$CH$3:$CH$26,0),MATCH(CE$1&amp;$BU536,$CI$1:$EP$1&amp;$CI$2:$EP$2,0))*VLOOKUP($BT536,$C$17:$M$20,COUNTBLANK($D$15:L$15)+1,FALSE)</f>
        <v>0.02</v>
      </c>
      <c r="CF536" s="3">
        <f t="array" ref="CF536">INDEX($CI$3:$EP$26,MATCH($BV536,$CH$3:$CH$26,0),MATCH(CF$1&amp;$BU536,$CI$1:$EP$1&amp;$CI$2:$EP$2,0))*VLOOKUP($BT536,$C$17:$M$20,COUNTBLANK($D$15:M$15)+1,FALSE)</f>
        <v>0</v>
      </c>
    </row>
    <row r="537" spans="56:84" x14ac:dyDescent="0.2">
      <c r="BD537" t="s">
        <v>422</v>
      </c>
      <c r="BE537">
        <v>1</v>
      </c>
      <c r="BF537">
        <f t="shared" si="182"/>
        <v>2</v>
      </c>
      <c r="BG537" s="1">
        <f t="shared" si="184"/>
        <v>7</v>
      </c>
      <c r="BH537" s="3">
        <f t="array" ref="BH537">INDEX($D$21:$M$44,MATCH($BD537&amp;$BF537,$C$21:$C$44&amp;$B$21:$B$44,0),MATCH(BH$1,$D$16:$M$16,0))+VLOOKUP($BE537,战斗属性模型!$K$22:$O$24,BH$2,FALSE)*INDEX($BW$3:$CF$578,MATCH($BD537&amp;$BF537&amp;$BG537,$BT$3:$BT$578&amp;$BU$3:$BU$578&amp;$BV$3:$BV$578,0),MATCH(BH$1,$BW$1:$CF$1,0))</f>
        <v>132</v>
      </c>
      <c r="BI537" s="3">
        <f t="array" ref="BI537">INDEX($D$21:$M$44,MATCH($BD537&amp;$BF537,$C$21:$C$44&amp;$B$21:$B$44,0),MATCH(BI$1,$D$16:$M$16,0))+VLOOKUP($BE537,战斗属性模型!$K$22:$O$24,BI$2,FALSE)*INDEX($BW$3:$CF$578,MATCH($BD537&amp;$BF537&amp;$BG537,$BT$3:$BT$578&amp;$BU$3:$BU$578&amp;$BV$3:$BV$578,0),MATCH(BI$1,$BW$1:$CF$1,0))</f>
        <v>0</v>
      </c>
      <c r="BJ537" s="3">
        <f t="array" ref="BJ537">INDEX($D$21:$M$44,MATCH($BD537&amp;$BF537,$C$21:$C$44&amp;$B$21:$B$44,0),MATCH(BJ$1,$D$16:$M$16,0))+VLOOKUP($BE537,战斗属性模型!$K$22:$O$24,BJ$2,FALSE)*INDEX($BW$3:$CF$578,MATCH($BD537&amp;$BF537&amp;$BG537,$BT$3:$BT$578&amp;$BU$3:$BU$578&amp;$BV$3:$BV$578,0),MATCH(BJ$1,$BW$1:$CF$1,0))</f>
        <v>0</v>
      </c>
      <c r="BK537" s="3">
        <f t="array" ref="BK537">INDEX($D$21:$M$44,MATCH($BD537&amp;$BF537,$C$21:$C$44&amp;$B$21:$B$44,0),MATCH(BK$1,$D$16:$M$16,0))+VLOOKUP($BE537,战斗属性模型!$K$22:$O$24,BK$2,FALSE)*INDEX($BW$3:$CF$578,MATCH($BD537&amp;$BF537&amp;$BG537,$BT$3:$BT$578&amp;$BU$3:$BU$578&amp;$BV$3:$BV$578,0),MATCH(BK$1,$BW$1:$CF$1,0))</f>
        <v>230.4</v>
      </c>
      <c r="BL537" s="3"/>
      <c r="BM537" s="3"/>
      <c r="BN537" s="3"/>
      <c r="BO537" s="3"/>
      <c r="BP537" s="3"/>
      <c r="BQ537" s="3"/>
      <c r="BT537" t="s">
        <v>422</v>
      </c>
      <c r="BU537">
        <f t="shared" si="185"/>
        <v>5</v>
      </c>
      <c r="BV537" s="1">
        <f t="shared" si="183"/>
        <v>7</v>
      </c>
      <c r="BW537" s="3">
        <f t="array" ref="BW537">INDEX($CI$3:$EP$26,MATCH($BV537,$CH$3:$CH$26,0),MATCH(BW$1&amp;$BU537,$CI$1:$EP$1&amp;$CI$2:$EP$2,0))*VLOOKUP($BT537,$C$17:$M$20,COUNTBLANK($D$15:D$15)+1,FALSE)</f>
        <v>224</v>
      </c>
      <c r="BX537" s="3">
        <f t="array" ref="BX537">INDEX($CI$3:$EP$26,MATCH($BV537,$CH$3:$CH$26,0),MATCH(BX$1&amp;$BU537,$CI$1:$EP$1&amp;$CI$2:$EP$2,0))*VLOOKUP($BT537,$C$17:$M$20,COUNTBLANK($D$15:E$15)+1,FALSE)</f>
        <v>0</v>
      </c>
      <c r="BY537" s="3">
        <f t="array" ref="BY537">INDEX($CI$3:$EP$26,MATCH($BV537,$CH$3:$CH$26,0),MATCH(BY$1&amp;$BU537,$CI$1:$EP$1&amp;$CI$2:$EP$2,0))*VLOOKUP($BT537,$C$17:$M$20,COUNTBLANK($D$15:F$15)+1,FALSE)</f>
        <v>0</v>
      </c>
      <c r="BZ537" s="3">
        <f t="array" ref="BZ537">INDEX($CI$3:$EP$26,MATCH($BV537,$CH$3:$CH$26,0),MATCH(BZ$1&amp;$BU537,$CI$1:$EP$1&amp;$CI$2:$EP$2,0))*VLOOKUP($BT537,$C$17:$M$20,COUNTBLANK($D$15:G$15)+1,FALSE)</f>
        <v>448</v>
      </c>
      <c r="CA537" s="3">
        <f t="array" ref="CA537">INDEX($CI$3:$EP$26,MATCH($BV537,$CH$3:$CH$26,0),MATCH(CA$1&amp;$BU537,$CI$1:$EP$1&amp;$CI$2:$EP$2,0))*VLOOKUP($BT537,$C$17:$M$20,COUNTBLANK($D$15:H$15)+1,FALSE)</f>
        <v>0</v>
      </c>
      <c r="CB537" s="3">
        <f t="array" ref="CB537">INDEX($CI$3:$EP$26,MATCH($BV537,$CH$3:$CH$26,0),MATCH(CB$1&amp;$BU537,$CI$1:$EP$1&amp;$CI$2:$EP$2,0))*VLOOKUP($BT537,$C$17:$M$20,COUNTBLANK($D$15:I$15)+1,FALSE)</f>
        <v>0</v>
      </c>
      <c r="CC537" s="3">
        <f t="array" ref="CC537">INDEX($CI$3:$EP$26,MATCH($BV537,$CH$3:$CH$26,0),MATCH(CC$1&amp;$BU537,$CI$1:$EP$1&amp;$CI$2:$EP$2,0))*VLOOKUP($BT537,$C$17:$M$20,COUNTBLANK($D$15:J$15)+1,FALSE)</f>
        <v>0</v>
      </c>
      <c r="CD537" s="3">
        <f t="array" ref="CD537">INDEX($CI$3:$EP$26,MATCH($BV537,$CH$3:$CH$26,0),MATCH(CD$1&amp;$BU537,$CI$1:$EP$1&amp;$CI$2:$EP$2,0))*VLOOKUP($BT537,$C$17:$M$20,COUNTBLANK($D$15:K$15)+1,FALSE)</f>
        <v>0</v>
      </c>
      <c r="CE537" s="3">
        <f t="array" ref="CE537">INDEX($CI$3:$EP$26,MATCH($BV537,$CH$3:$CH$26,0),MATCH(CE$1&amp;$BU537,$CI$1:$EP$1&amp;$CI$2:$EP$2,0))*VLOOKUP($BT537,$C$17:$M$20,COUNTBLANK($D$15:L$15)+1,FALSE)</f>
        <v>0.02</v>
      </c>
      <c r="CF537" s="3">
        <f t="array" ref="CF537">INDEX($CI$3:$EP$26,MATCH($BV537,$CH$3:$CH$26,0),MATCH(CF$1&amp;$BU537,$CI$1:$EP$1&amp;$CI$2:$EP$2,0))*VLOOKUP($BT537,$C$17:$M$20,COUNTBLANK($D$15:M$15)+1,FALSE)</f>
        <v>0</v>
      </c>
    </row>
    <row r="538" spans="56:84" x14ac:dyDescent="0.2">
      <c r="BD538" t="s">
        <v>422</v>
      </c>
      <c r="BE538">
        <v>1</v>
      </c>
      <c r="BF538">
        <f t="shared" si="182"/>
        <v>2</v>
      </c>
      <c r="BG538" s="1">
        <f t="shared" si="184"/>
        <v>8</v>
      </c>
      <c r="BH538" s="3">
        <f t="array" ref="BH538">INDEX($D$21:$M$44,MATCH($BD538&amp;$BF538,$C$21:$C$44&amp;$B$21:$B$44,0),MATCH(BH$1,$D$16:$M$16,0))+VLOOKUP($BE538,战斗属性模型!$K$22:$O$24,BH$2,FALSE)*INDEX($BW$3:$CF$578,MATCH($BD538&amp;$BF538&amp;$BG538,$BT$3:$BT$578&amp;$BU$3:$BU$578&amp;$BV$3:$BV$578,0),MATCH(BH$1,$BW$1:$CF$1,0))</f>
        <v>144</v>
      </c>
      <c r="BI538" s="3">
        <f t="array" ref="BI538">INDEX($D$21:$M$44,MATCH($BD538&amp;$BF538,$C$21:$C$44&amp;$B$21:$B$44,0),MATCH(BI$1,$D$16:$M$16,0))+VLOOKUP($BE538,战斗属性模型!$K$22:$O$24,BI$2,FALSE)*INDEX($BW$3:$CF$578,MATCH($BD538&amp;$BF538&amp;$BG538,$BT$3:$BT$578&amp;$BU$3:$BU$578&amp;$BV$3:$BV$578,0),MATCH(BI$1,$BW$1:$CF$1,0))</f>
        <v>0</v>
      </c>
      <c r="BJ538" s="3">
        <f t="array" ref="BJ538">INDEX($D$21:$M$44,MATCH($BD538&amp;$BF538,$C$21:$C$44&amp;$B$21:$B$44,0),MATCH(BJ$1,$D$16:$M$16,0))+VLOOKUP($BE538,战斗属性模型!$K$22:$O$24,BJ$2,FALSE)*INDEX($BW$3:$CF$578,MATCH($BD538&amp;$BF538&amp;$BG538,$BT$3:$BT$578&amp;$BU$3:$BU$578&amp;$BV$3:$BV$578,0),MATCH(BJ$1,$BW$1:$CF$1,0))</f>
        <v>0</v>
      </c>
      <c r="BK538" s="3">
        <f t="array" ref="BK538">INDEX($D$21:$M$44,MATCH($BD538&amp;$BF538,$C$21:$C$44&amp;$B$21:$B$44,0),MATCH(BK$1,$D$16:$M$16,0))+VLOOKUP($BE538,战斗属性模型!$K$22:$O$24,BK$2,FALSE)*INDEX($BW$3:$CF$578,MATCH($BD538&amp;$BF538&amp;$BG538,$BT$3:$BT$578&amp;$BU$3:$BU$578&amp;$BV$3:$BV$578,0),MATCH(BK$1,$BW$1:$CF$1,0))</f>
        <v>249.60000000000002</v>
      </c>
      <c r="BL538" s="3"/>
      <c r="BM538" s="3"/>
      <c r="BN538" s="3"/>
      <c r="BO538" s="3"/>
      <c r="BP538" s="3"/>
      <c r="BQ538" s="3"/>
      <c r="BT538" t="s">
        <v>422</v>
      </c>
      <c r="BU538">
        <f t="shared" si="185"/>
        <v>5</v>
      </c>
      <c r="BV538" s="1">
        <f t="shared" si="183"/>
        <v>8</v>
      </c>
      <c r="BW538" s="3">
        <f t="array" ref="BW538">INDEX($CI$3:$EP$26,MATCH($BV538,$CH$3:$CH$26,0),MATCH(BW$1&amp;$BU538,$CI$1:$EP$1&amp;$CI$2:$EP$2,0))*VLOOKUP($BT538,$C$17:$M$20,COUNTBLANK($D$15:D$15)+1,FALSE)</f>
        <v>256</v>
      </c>
      <c r="BX538" s="3">
        <f t="array" ref="BX538">INDEX($CI$3:$EP$26,MATCH($BV538,$CH$3:$CH$26,0),MATCH(BX$1&amp;$BU538,$CI$1:$EP$1&amp;$CI$2:$EP$2,0))*VLOOKUP($BT538,$C$17:$M$20,COUNTBLANK($D$15:E$15)+1,FALSE)</f>
        <v>0</v>
      </c>
      <c r="BY538" s="3">
        <f t="array" ref="BY538">INDEX($CI$3:$EP$26,MATCH($BV538,$CH$3:$CH$26,0),MATCH(BY$1&amp;$BU538,$CI$1:$EP$1&amp;$CI$2:$EP$2,0))*VLOOKUP($BT538,$C$17:$M$20,COUNTBLANK($D$15:F$15)+1,FALSE)</f>
        <v>0</v>
      </c>
      <c r="BZ538" s="3">
        <f t="array" ref="BZ538">INDEX($CI$3:$EP$26,MATCH($BV538,$CH$3:$CH$26,0),MATCH(BZ$1&amp;$BU538,$CI$1:$EP$1&amp;$CI$2:$EP$2,0))*VLOOKUP($BT538,$C$17:$M$20,COUNTBLANK($D$15:G$15)+1,FALSE)</f>
        <v>512</v>
      </c>
      <c r="CA538" s="3">
        <f t="array" ref="CA538">INDEX($CI$3:$EP$26,MATCH($BV538,$CH$3:$CH$26,0),MATCH(CA$1&amp;$BU538,$CI$1:$EP$1&amp;$CI$2:$EP$2,0))*VLOOKUP($BT538,$C$17:$M$20,COUNTBLANK($D$15:H$15)+1,FALSE)</f>
        <v>0</v>
      </c>
      <c r="CB538" s="3">
        <f t="array" ref="CB538">INDEX($CI$3:$EP$26,MATCH($BV538,$CH$3:$CH$26,0),MATCH(CB$1&amp;$BU538,$CI$1:$EP$1&amp;$CI$2:$EP$2,0))*VLOOKUP($BT538,$C$17:$M$20,COUNTBLANK($D$15:I$15)+1,FALSE)</f>
        <v>0</v>
      </c>
      <c r="CC538" s="3">
        <f t="array" ref="CC538">INDEX($CI$3:$EP$26,MATCH($BV538,$CH$3:$CH$26,0),MATCH(CC$1&amp;$BU538,$CI$1:$EP$1&amp;$CI$2:$EP$2,0))*VLOOKUP($BT538,$C$17:$M$20,COUNTBLANK($D$15:J$15)+1,FALSE)</f>
        <v>0</v>
      </c>
      <c r="CD538" s="3">
        <f t="array" ref="CD538">INDEX($CI$3:$EP$26,MATCH($BV538,$CH$3:$CH$26,0),MATCH(CD$1&amp;$BU538,$CI$1:$EP$1&amp;$CI$2:$EP$2,0))*VLOOKUP($BT538,$C$17:$M$20,COUNTBLANK($D$15:K$15)+1,FALSE)</f>
        <v>0</v>
      </c>
      <c r="CE538" s="3">
        <f t="array" ref="CE538">INDEX($CI$3:$EP$26,MATCH($BV538,$CH$3:$CH$26,0),MATCH(CE$1&amp;$BU538,$CI$1:$EP$1&amp;$CI$2:$EP$2,0))*VLOOKUP($BT538,$C$17:$M$20,COUNTBLANK($D$15:L$15)+1,FALSE)</f>
        <v>0.02</v>
      </c>
      <c r="CF538" s="3">
        <f t="array" ref="CF538">INDEX($CI$3:$EP$26,MATCH($BV538,$CH$3:$CH$26,0),MATCH(CF$1&amp;$BU538,$CI$1:$EP$1&amp;$CI$2:$EP$2,0))*VLOOKUP($BT538,$C$17:$M$20,COUNTBLANK($D$15:M$15)+1,FALSE)</f>
        <v>0.04</v>
      </c>
    </row>
    <row r="539" spans="56:84" x14ac:dyDescent="0.2">
      <c r="BD539" t="s">
        <v>422</v>
      </c>
      <c r="BE539">
        <v>1</v>
      </c>
      <c r="BF539">
        <f t="shared" ref="BF539:BF602" si="186">BF395</f>
        <v>2</v>
      </c>
      <c r="BG539" s="1">
        <f t="shared" si="184"/>
        <v>9</v>
      </c>
      <c r="BH539" s="3">
        <f t="array" ref="BH539">INDEX($D$21:$M$44,MATCH($BD539&amp;$BF539,$C$21:$C$44&amp;$B$21:$B$44,0),MATCH(BH$1,$D$16:$M$16,0))+VLOOKUP($BE539,战斗属性模型!$K$22:$O$24,BH$2,FALSE)*INDEX($BW$3:$CF$578,MATCH($BD539&amp;$BF539&amp;$BG539,$BT$3:$BT$578&amp;$BU$3:$BU$578&amp;$BV$3:$BV$578,0),MATCH(BH$1,$BW$1:$CF$1,0))</f>
        <v>156</v>
      </c>
      <c r="BI539" s="3">
        <f t="array" ref="BI539">INDEX($D$21:$M$44,MATCH($BD539&amp;$BF539,$C$21:$C$44&amp;$B$21:$B$44,0),MATCH(BI$1,$D$16:$M$16,0))+VLOOKUP($BE539,战斗属性模型!$K$22:$O$24,BI$2,FALSE)*INDEX($BW$3:$CF$578,MATCH($BD539&amp;$BF539&amp;$BG539,$BT$3:$BT$578&amp;$BU$3:$BU$578&amp;$BV$3:$BV$578,0),MATCH(BI$1,$BW$1:$CF$1,0))</f>
        <v>0</v>
      </c>
      <c r="BJ539" s="3">
        <f t="array" ref="BJ539">INDEX($D$21:$M$44,MATCH($BD539&amp;$BF539,$C$21:$C$44&amp;$B$21:$B$44,0),MATCH(BJ$1,$D$16:$M$16,0))+VLOOKUP($BE539,战斗属性模型!$K$22:$O$24,BJ$2,FALSE)*INDEX($BW$3:$CF$578,MATCH($BD539&amp;$BF539&amp;$BG539,$BT$3:$BT$578&amp;$BU$3:$BU$578&amp;$BV$3:$BV$578,0),MATCH(BJ$1,$BW$1:$CF$1,0))</f>
        <v>0</v>
      </c>
      <c r="BK539" s="3">
        <f t="array" ref="BK539">INDEX($D$21:$M$44,MATCH($BD539&amp;$BF539,$C$21:$C$44&amp;$B$21:$B$44,0),MATCH(BK$1,$D$16:$M$16,0))+VLOOKUP($BE539,战斗属性模型!$K$22:$O$24,BK$2,FALSE)*INDEX($BW$3:$CF$578,MATCH($BD539&amp;$BF539&amp;$BG539,$BT$3:$BT$578&amp;$BU$3:$BU$578&amp;$BV$3:$BV$578,0),MATCH(BK$1,$BW$1:$CF$1,0))</f>
        <v>268.8</v>
      </c>
      <c r="BL539" s="3"/>
      <c r="BM539" s="3"/>
      <c r="BN539" s="3"/>
      <c r="BO539" s="3"/>
      <c r="BP539" s="3"/>
      <c r="BQ539" s="3"/>
      <c r="BT539" t="s">
        <v>422</v>
      </c>
      <c r="BU539">
        <f t="shared" si="185"/>
        <v>5</v>
      </c>
      <c r="BV539" s="1">
        <f t="shared" ref="BV539:BV578" si="187">BV515</f>
        <v>9</v>
      </c>
      <c r="BW539" s="3">
        <f t="array" ref="BW539">INDEX($CI$3:$EP$26,MATCH($BV539,$CH$3:$CH$26,0),MATCH(BW$1&amp;$BU539,$CI$1:$EP$1&amp;$CI$2:$EP$2,0))*VLOOKUP($BT539,$C$17:$M$20,COUNTBLANK($D$15:D$15)+1,FALSE)</f>
        <v>288</v>
      </c>
      <c r="BX539" s="3">
        <f t="array" ref="BX539">INDEX($CI$3:$EP$26,MATCH($BV539,$CH$3:$CH$26,0),MATCH(BX$1&amp;$BU539,$CI$1:$EP$1&amp;$CI$2:$EP$2,0))*VLOOKUP($BT539,$C$17:$M$20,COUNTBLANK($D$15:E$15)+1,FALSE)</f>
        <v>0</v>
      </c>
      <c r="BY539" s="3">
        <f t="array" ref="BY539">INDEX($CI$3:$EP$26,MATCH($BV539,$CH$3:$CH$26,0),MATCH(BY$1&amp;$BU539,$CI$1:$EP$1&amp;$CI$2:$EP$2,0))*VLOOKUP($BT539,$C$17:$M$20,COUNTBLANK($D$15:F$15)+1,FALSE)</f>
        <v>0</v>
      </c>
      <c r="BZ539" s="3">
        <f t="array" ref="BZ539">INDEX($CI$3:$EP$26,MATCH($BV539,$CH$3:$CH$26,0),MATCH(BZ$1&amp;$BU539,$CI$1:$EP$1&amp;$CI$2:$EP$2,0))*VLOOKUP($BT539,$C$17:$M$20,COUNTBLANK($D$15:G$15)+1,FALSE)</f>
        <v>576</v>
      </c>
      <c r="CA539" s="3">
        <f t="array" ref="CA539">INDEX($CI$3:$EP$26,MATCH($BV539,$CH$3:$CH$26,0),MATCH(CA$1&amp;$BU539,$CI$1:$EP$1&amp;$CI$2:$EP$2,0))*VLOOKUP($BT539,$C$17:$M$20,COUNTBLANK($D$15:H$15)+1,FALSE)</f>
        <v>0</v>
      </c>
      <c r="CB539" s="3">
        <f t="array" ref="CB539">INDEX($CI$3:$EP$26,MATCH($BV539,$CH$3:$CH$26,0),MATCH(CB$1&amp;$BU539,$CI$1:$EP$1&amp;$CI$2:$EP$2,0))*VLOOKUP($BT539,$C$17:$M$20,COUNTBLANK($D$15:I$15)+1,FALSE)</f>
        <v>0</v>
      </c>
      <c r="CC539" s="3">
        <f t="array" ref="CC539">INDEX($CI$3:$EP$26,MATCH($BV539,$CH$3:$CH$26,0),MATCH(CC$1&amp;$BU539,$CI$1:$EP$1&amp;$CI$2:$EP$2,0))*VLOOKUP($BT539,$C$17:$M$20,COUNTBLANK($D$15:J$15)+1,FALSE)</f>
        <v>0</v>
      </c>
      <c r="CD539" s="3">
        <f t="array" ref="CD539">INDEX($CI$3:$EP$26,MATCH($BV539,$CH$3:$CH$26,0),MATCH(CD$1&amp;$BU539,$CI$1:$EP$1&amp;$CI$2:$EP$2,0))*VLOOKUP($BT539,$C$17:$M$20,COUNTBLANK($D$15:K$15)+1,FALSE)</f>
        <v>0</v>
      </c>
      <c r="CE539" s="3">
        <f t="array" ref="CE539">INDEX($CI$3:$EP$26,MATCH($BV539,$CH$3:$CH$26,0),MATCH(CE$1&amp;$BU539,$CI$1:$EP$1&amp;$CI$2:$EP$2,0))*VLOOKUP($BT539,$C$17:$M$20,COUNTBLANK($D$15:L$15)+1,FALSE)</f>
        <v>0.02</v>
      </c>
      <c r="CF539" s="3">
        <f t="array" ref="CF539">INDEX($CI$3:$EP$26,MATCH($BV539,$CH$3:$CH$26,0),MATCH(CF$1&amp;$BU539,$CI$1:$EP$1&amp;$CI$2:$EP$2,0))*VLOOKUP($BT539,$C$17:$M$20,COUNTBLANK($D$15:M$15)+1,FALSE)</f>
        <v>0.04</v>
      </c>
    </row>
    <row r="540" spans="56:84" x14ac:dyDescent="0.2">
      <c r="BD540" t="s">
        <v>422</v>
      </c>
      <c r="BE540">
        <v>1</v>
      </c>
      <c r="BF540">
        <f t="shared" si="186"/>
        <v>2</v>
      </c>
      <c r="BG540" s="1">
        <f t="shared" si="184"/>
        <v>10</v>
      </c>
      <c r="BH540" s="3">
        <f t="array" ref="BH540">INDEX($D$21:$M$44,MATCH($BD540&amp;$BF540,$C$21:$C$44&amp;$B$21:$B$44,0),MATCH(BH$1,$D$16:$M$16,0))+VLOOKUP($BE540,战斗属性模型!$K$22:$O$24,BH$2,FALSE)*INDEX($BW$3:$CF$578,MATCH($BD540&amp;$BF540&amp;$BG540,$BT$3:$BT$578&amp;$BU$3:$BU$578&amp;$BV$3:$BV$578,0),MATCH(BH$1,$BW$1:$CF$1,0))</f>
        <v>168</v>
      </c>
      <c r="BI540" s="3">
        <f t="array" ref="BI540">INDEX($D$21:$M$44,MATCH($BD540&amp;$BF540,$C$21:$C$44&amp;$B$21:$B$44,0),MATCH(BI$1,$D$16:$M$16,0))+VLOOKUP($BE540,战斗属性模型!$K$22:$O$24,BI$2,FALSE)*INDEX($BW$3:$CF$578,MATCH($BD540&amp;$BF540&amp;$BG540,$BT$3:$BT$578&amp;$BU$3:$BU$578&amp;$BV$3:$BV$578,0),MATCH(BI$1,$BW$1:$CF$1,0))</f>
        <v>0</v>
      </c>
      <c r="BJ540" s="3">
        <f t="array" ref="BJ540">INDEX($D$21:$M$44,MATCH($BD540&amp;$BF540,$C$21:$C$44&amp;$B$21:$B$44,0),MATCH(BJ$1,$D$16:$M$16,0))+VLOOKUP($BE540,战斗属性模型!$K$22:$O$24,BJ$2,FALSE)*INDEX($BW$3:$CF$578,MATCH($BD540&amp;$BF540&amp;$BG540,$BT$3:$BT$578&amp;$BU$3:$BU$578&amp;$BV$3:$BV$578,0),MATCH(BJ$1,$BW$1:$CF$1,0))</f>
        <v>0</v>
      </c>
      <c r="BK540" s="3">
        <f t="array" ref="BK540">INDEX($D$21:$M$44,MATCH($BD540&amp;$BF540,$C$21:$C$44&amp;$B$21:$B$44,0),MATCH(BK$1,$D$16:$M$16,0))+VLOOKUP($BE540,战斗属性模型!$K$22:$O$24,BK$2,FALSE)*INDEX($BW$3:$CF$578,MATCH($BD540&amp;$BF540&amp;$BG540,$BT$3:$BT$578&amp;$BU$3:$BU$578&amp;$BV$3:$BV$578,0),MATCH(BK$1,$BW$1:$CF$1,0))</f>
        <v>288</v>
      </c>
      <c r="BL540" s="3"/>
      <c r="BM540" s="3"/>
      <c r="BN540" s="3"/>
      <c r="BO540" s="3"/>
      <c r="BP540" s="3"/>
      <c r="BQ540" s="3"/>
      <c r="BT540" t="s">
        <v>422</v>
      </c>
      <c r="BU540">
        <f t="shared" si="185"/>
        <v>5</v>
      </c>
      <c r="BV540" s="1">
        <f t="shared" si="187"/>
        <v>10</v>
      </c>
      <c r="BW540" s="3">
        <f t="array" ref="BW540">INDEX($CI$3:$EP$26,MATCH($BV540,$CH$3:$CH$26,0),MATCH(BW$1&amp;$BU540,$CI$1:$EP$1&amp;$CI$2:$EP$2,0))*VLOOKUP($BT540,$C$17:$M$20,COUNTBLANK($D$15:D$15)+1,FALSE)</f>
        <v>320</v>
      </c>
      <c r="BX540" s="3">
        <f t="array" ref="BX540">INDEX($CI$3:$EP$26,MATCH($BV540,$CH$3:$CH$26,0),MATCH(BX$1&amp;$BU540,$CI$1:$EP$1&amp;$CI$2:$EP$2,0))*VLOOKUP($BT540,$C$17:$M$20,COUNTBLANK($D$15:E$15)+1,FALSE)</f>
        <v>0</v>
      </c>
      <c r="BY540" s="3">
        <f t="array" ref="BY540">INDEX($CI$3:$EP$26,MATCH($BV540,$CH$3:$CH$26,0),MATCH(BY$1&amp;$BU540,$CI$1:$EP$1&amp;$CI$2:$EP$2,0))*VLOOKUP($BT540,$C$17:$M$20,COUNTBLANK($D$15:F$15)+1,FALSE)</f>
        <v>0</v>
      </c>
      <c r="BZ540" s="3">
        <f t="array" ref="BZ540">INDEX($CI$3:$EP$26,MATCH($BV540,$CH$3:$CH$26,0),MATCH(BZ$1&amp;$BU540,$CI$1:$EP$1&amp;$CI$2:$EP$2,0))*VLOOKUP($BT540,$C$17:$M$20,COUNTBLANK($D$15:G$15)+1,FALSE)</f>
        <v>640</v>
      </c>
      <c r="CA540" s="3">
        <f t="array" ref="CA540">INDEX($CI$3:$EP$26,MATCH($BV540,$CH$3:$CH$26,0),MATCH(CA$1&amp;$BU540,$CI$1:$EP$1&amp;$CI$2:$EP$2,0))*VLOOKUP($BT540,$C$17:$M$20,COUNTBLANK($D$15:H$15)+1,FALSE)</f>
        <v>0</v>
      </c>
      <c r="CB540" s="3">
        <f t="array" ref="CB540">INDEX($CI$3:$EP$26,MATCH($BV540,$CH$3:$CH$26,0),MATCH(CB$1&amp;$BU540,$CI$1:$EP$1&amp;$CI$2:$EP$2,0))*VLOOKUP($BT540,$C$17:$M$20,COUNTBLANK($D$15:I$15)+1,FALSE)</f>
        <v>0</v>
      </c>
      <c r="CC540" s="3">
        <f t="array" ref="CC540">INDEX($CI$3:$EP$26,MATCH($BV540,$CH$3:$CH$26,0),MATCH(CC$1&amp;$BU540,$CI$1:$EP$1&amp;$CI$2:$EP$2,0))*VLOOKUP($BT540,$C$17:$M$20,COUNTBLANK($D$15:J$15)+1,FALSE)</f>
        <v>0</v>
      </c>
      <c r="CD540" s="3">
        <f t="array" ref="CD540">INDEX($CI$3:$EP$26,MATCH($BV540,$CH$3:$CH$26,0),MATCH(CD$1&amp;$BU540,$CI$1:$EP$1&amp;$CI$2:$EP$2,0))*VLOOKUP($BT540,$C$17:$M$20,COUNTBLANK($D$15:K$15)+1,FALSE)</f>
        <v>0</v>
      </c>
      <c r="CE540" s="3">
        <f t="array" ref="CE540">INDEX($CI$3:$EP$26,MATCH($BV540,$CH$3:$CH$26,0),MATCH(CE$1&amp;$BU540,$CI$1:$EP$1&amp;$CI$2:$EP$2,0))*VLOOKUP($BT540,$C$17:$M$20,COUNTBLANK($D$15:L$15)+1,FALSE)</f>
        <v>0.02</v>
      </c>
      <c r="CF540" s="3">
        <f t="array" ref="CF540">INDEX($CI$3:$EP$26,MATCH($BV540,$CH$3:$CH$26,0),MATCH(CF$1&amp;$BU540,$CI$1:$EP$1&amp;$CI$2:$EP$2,0))*VLOOKUP($BT540,$C$17:$M$20,COUNTBLANK($D$15:M$15)+1,FALSE)</f>
        <v>0.04</v>
      </c>
    </row>
    <row r="541" spans="56:84" x14ac:dyDescent="0.2">
      <c r="BD541" t="s">
        <v>422</v>
      </c>
      <c r="BE541">
        <v>1</v>
      </c>
      <c r="BF541">
        <f t="shared" si="186"/>
        <v>2</v>
      </c>
      <c r="BG541" s="1">
        <f t="shared" si="184"/>
        <v>11</v>
      </c>
      <c r="BH541" s="3">
        <f t="array" ref="BH541">INDEX($D$21:$M$44,MATCH($BD541&amp;$BF541,$C$21:$C$44&amp;$B$21:$B$44,0),MATCH(BH$1,$D$16:$M$16,0))+VLOOKUP($BE541,战斗属性模型!$K$22:$O$24,BH$2,FALSE)*INDEX($BW$3:$CF$578,MATCH($BD541&amp;$BF541&amp;$BG541,$BT$3:$BT$578&amp;$BU$3:$BU$578&amp;$BV$3:$BV$578,0),MATCH(BH$1,$BW$1:$CF$1,0))</f>
        <v>180</v>
      </c>
      <c r="BI541" s="3">
        <f t="array" ref="BI541">INDEX($D$21:$M$44,MATCH($BD541&amp;$BF541,$C$21:$C$44&amp;$B$21:$B$44,0),MATCH(BI$1,$D$16:$M$16,0))+VLOOKUP($BE541,战斗属性模型!$K$22:$O$24,BI$2,FALSE)*INDEX($BW$3:$CF$578,MATCH($BD541&amp;$BF541&amp;$BG541,$BT$3:$BT$578&amp;$BU$3:$BU$578&amp;$BV$3:$BV$578,0),MATCH(BI$1,$BW$1:$CF$1,0))</f>
        <v>0</v>
      </c>
      <c r="BJ541" s="3">
        <f t="array" ref="BJ541">INDEX($D$21:$M$44,MATCH($BD541&amp;$BF541,$C$21:$C$44&amp;$B$21:$B$44,0),MATCH(BJ$1,$D$16:$M$16,0))+VLOOKUP($BE541,战斗属性模型!$K$22:$O$24,BJ$2,FALSE)*INDEX($BW$3:$CF$578,MATCH($BD541&amp;$BF541&amp;$BG541,$BT$3:$BT$578&amp;$BU$3:$BU$578&amp;$BV$3:$BV$578,0),MATCH(BJ$1,$BW$1:$CF$1,0))</f>
        <v>0</v>
      </c>
      <c r="BK541" s="3">
        <f t="array" ref="BK541">INDEX($D$21:$M$44,MATCH($BD541&amp;$BF541,$C$21:$C$44&amp;$B$21:$B$44,0),MATCH(BK$1,$D$16:$M$16,0))+VLOOKUP($BE541,战斗属性模型!$K$22:$O$24,BK$2,FALSE)*INDEX($BW$3:$CF$578,MATCH($BD541&amp;$BF541&amp;$BG541,$BT$3:$BT$578&amp;$BU$3:$BU$578&amp;$BV$3:$BV$578,0),MATCH(BK$1,$BW$1:$CF$1,0))</f>
        <v>307.20000000000005</v>
      </c>
      <c r="BL541" s="3"/>
      <c r="BM541" s="3"/>
      <c r="BN541" s="3"/>
      <c r="BO541" s="3"/>
      <c r="BP541" s="3"/>
      <c r="BQ541" s="3"/>
      <c r="BT541" t="s">
        <v>422</v>
      </c>
      <c r="BU541">
        <f t="shared" si="185"/>
        <v>5</v>
      </c>
      <c r="BV541" s="1">
        <f t="shared" si="187"/>
        <v>11</v>
      </c>
      <c r="BW541" s="3">
        <f t="array" ref="BW541">INDEX($CI$3:$EP$26,MATCH($BV541,$CH$3:$CH$26,0),MATCH(BW$1&amp;$BU541,$CI$1:$EP$1&amp;$CI$2:$EP$2,0))*VLOOKUP($BT541,$C$17:$M$20,COUNTBLANK($D$15:D$15)+1,FALSE)</f>
        <v>352</v>
      </c>
      <c r="BX541" s="3">
        <f t="array" ref="BX541">INDEX($CI$3:$EP$26,MATCH($BV541,$CH$3:$CH$26,0),MATCH(BX$1&amp;$BU541,$CI$1:$EP$1&amp;$CI$2:$EP$2,0))*VLOOKUP($BT541,$C$17:$M$20,COUNTBLANK($D$15:E$15)+1,FALSE)</f>
        <v>0</v>
      </c>
      <c r="BY541" s="3">
        <f t="array" ref="BY541">INDEX($CI$3:$EP$26,MATCH($BV541,$CH$3:$CH$26,0),MATCH(BY$1&amp;$BU541,$CI$1:$EP$1&amp;$CI$2:$EP$2,0))*VLOOKUP($BT541,$C$17:$M$20,COUNTBLANK($D$15:F$15)+1,FALSE)</f>
        <v>0</v>
      </c>
      <c r="BZ541" s="3">
        <f t="array" ref="BZ541">INDEX($CI$3:$EP$26,MATCH($BV541,$CH$3:$CH$26,0),MATCH(BZ$1&amp;$BU541,$CI$1:$EP$1&amp;$CI$2:$EP$2,0))*VLOOKUP($BT541,$C$17:$M$20,COUNTBLANK($D$15:G$15)+1,FALSE)</f>
        <v>704</v>
      </c>
      <c r="CA541" s="3">
        <f t="array" ref="CA541">INDEX($CI$3:$EP$26,MATCH($BV541,$CH$3:$CH$26,0),MATCH(CA$1&amp;$BU541,$CI$1:$EP$1&amp;$CI$2:$EP$2,0))*VLOOKUP($BT541,$C$17:$M$20,COUNTBLANK($D$15:H$15)+1,FALSE)</f>
        <v>0</v>
      </c>
      <c r="CB541" s="3">
        <f t="array" ref="CB541">INDEX($CI$3:$EP$26,MATCH($BV541,$CH$3:$CH$26,0),MATCH(CB$1&amp;$BU541,$CI$1:$EP$1&amp;$CI$2:$EP$2,0))*VLOOKUP($BT541,$C$17:$M$20,COUNTBLANK($D$15:I$15)+1,FALSE)</f>
        <v>0</v>
      </c>
      <c r="CC541" s="3">
        <f t="array" ref="CC541">INDEX($CI$3:$EP$26,MATCH($BV541,$CH$3:$CH$26,0),MATCH(CC$1&amp;$BU541,$CI$1:$EP$1&amp;$CI$2:$EP$2,0))*VLOOKUP($BT541,$C$17:$M$20,COUNTBLANK($D$15:J$15)+1,FALSE)</f>
        <v>0</v>
      </c>
      <c r="CD541" s="3">
        <f t="array" ref="CD541">INDEX($CI$3:$EP$26,MATCH($BV541,$CH$3:$CH$26,0),MATCH(CD$1&amp;$BU541,$CI$1:$EP$1&amp;$CI$2:$EP$2,0))*VLOOKUP($BT541,$C$17:$M$20,COUNTBLANK($D$15:K$15)+1,FALSE)</f>
        <v>0</v>
      </c>
      <c r="CE541" s="3">
        <f t="array" ref="CE541">INDEX($CI$3:$EP$26,MATCH($BV541,$CH$3:$CH$26,0),MATCH(CE$1&amp;$BU541,$CI$1:$EP$1&amp;$CI$2:$EP$2,0))*VLOOKUP($BT541,$C$17:$M$20,COUNTBLANK($D$15:L$15)+1,FALSE)</f>
        <v>0.02</v>
      </c>
      <c r="CF541" s="3">
        <f t="array" ref="CF541">INDEX($CI$3:$EP$26,MATCH($BV541,$CH$3:$CH$26,0),MATCH(CF$1&amp;$BU541,$CI$1:$EP$1&amp;$CI$2:$EP$2,0))*VLOOKUP($BT541,$C$17:$M$20,COUNTBLANK($D$15:M$15)+1,FALSE)</f>
        <v>0.04</v>
      </c>
    </row>
    <row r="542" spans="56:84" x14ac:dyDescent="0.2">
      <c r="BD542" t="s">
        <v>422</v>
      </c>
      <c r="BE542">
        <v>1</v>
      </c>
      <c r="BF542">
        <f t="shared" si="186"/>
        <v>2</v>
      </c>
      <c r="BG542" s="1">
        <f t="shared" si="184"/>
        <v>12</v>
      </c>
      <c r="BH542" s="3">
        <f t="array" ref="BH542">INDEX($D$21:$M$44,MATCH($BD542&amp;$BF542,$C$21:$C$44&amp;$B$21:$B$44,0),MATCH(BH$1,$D$16:$M$16,0))+VLOOKUP($BE542,战斗属性模型!$K$22:$O$24,BH$2,FALSE)*INDEX($BW$3:$CF$578,MATCH($BD542&amp;$BF542&amp;$BG542,$BT$3:$BT$578&amp;$BU$3:$BU$578&amp;$BV$3:$BV$578,0),MATCH(BH$1,$BW$1:$CF$1,0))</f>
        <v>192</v>
      </c>
      <c r="BI542" s="3">
        <f t="array" ref="BI542">INDEX($D$21:$M$44,MATCH($BD542&amp;$BF542,$C$21:$C$44&amp;$B$21:$B$44,0),MATCH(BI$1,$D$16:$M$16,0))+VLOOKUP($BE542,战斗属性模型!$K$22:$O$24,BI$2,FALSE)*INDEX($BW$3:$CF$578,MATCH($BD542&amp;$BF542&amp;$BG542,$BT$3:$BT$578&amp;$BU$3:$BU$578&amp;$BV$3:$BV$578,0),MATCH(BI$1,$BW$1:$CF$1,0))</f>
        <v>0</v>
      </c>
      <c r="BJ542" s="3">
        <f t="array" ref="BJ542">INDEX($D$21:$M$44,MATCH($BD542&amp;$BF542,$C$21:$C$44&amp;$B$21:$B$44,0),MATCH(BJ$1,$D$16:$M$16,0))+VLOOKUP($BE542,战斗属性模型!$K$22:$O$24,BJ$2,FALSE)*INDEX($BW$3:$CF$578,MATCH($BD542&amp;$BF542&amp;$BG542,$BT$3:$BT$578&amp;$BU$3:$BU$578&amp;$BV$3:$BV$578,0),MATCH(BJ$1,$BW$1:$CF$1,0))</f>
        <v>0</v>
      </c>
      <c r="BK542" s="3">
        <f t="array" ref="BK542">INDEX($D$21:$M$44,MATCH($BD542&amp;$BF542,$C$21:$C$44&amp;$B$21:$B$44,0),MATCH(BK$1,$D$16:$M$16,0))+VLOOKUP($BE542,战斗属性模型!$K$22:$O$24,BK$2,FALSE)*INDEX($BW$3:$CF$578,MATCH($BD542&amp;$BF542&amp;$BG542,$BT$3:$BT$578&amp;$BU$3:$BU$578&amp;$BV$3:$BV$578,0),MATCH(BK$1,$BW$1:$CF$1,0))</f>
        <v>326.39999999999998</v>
      </c>
      <c r="BL542" s="3"/>
      <c r="BM542" s="3"/>
      <c r="BN542" s="3"/>
      <c r="BO542" s="3"/>
      <c r="BP542" s="3"/>
      <c r="BQ542" s="3"/>
      <c r="BT542" t="s">
        <v>422</v>
      </c>
      <c r="BU542">
        <f t="shared" si="185"/>
        <v>5</v>
      </c>
      <c r="BV542" s="1">
        <f t="shared" si="187"/>
        <v>12</v>
      </c>
      <c r="BW542" s="3">
        <f t="array" ref="BW542">INDEX($CI$3:$EP$26,MATCH($BV542,$CH$3:$CH$26,0),MATCH(BW$1&amp;$BU542,$CI$1:$EP$1&amp;$CI$2:$EP$2,0))*VLOOKUP($BT542,$C$17:$M$20,COUNTBLANK($D$15:D$15)+1,FALSE)</f>
        <v>384</v>
      </c>
      <c r="BX542" s="3">
        <f t="array" ref="BX542">INDEX($CI$3:$EP$26,MATCH($BV542,$CH$3:$CH$26,0),MATCH(BX$1&amp;$BU542,$CI$1:$EP$1&amp;$CI$2:$EP$2,0))*VLOOKUP($BT542,$C$17:$M$20,COUNTBLANK($D$15:E$15)+1,FALSE)</f>
        <v>0</v>
      </c>
      <c r="BY542" s="3">
        <f t="array" ref="BY542">INDEX($CI$3:$EP$26,MATCH($BV542,$CH$3:$CH$26,0),MATCH(BY$1&amp;$BU542,$CI$1:$EP$1&amp;$CI$2:$EP$2,0))*VLOOKUP($BT542,$C$17:$M$20,COUNTBLANK($D$15:F$15)+1,FALSE)</f>
        <v>0</v>
      </c>
      <c r="BZ542" s="3">
        <f t="array" ref="BZ542">INDEX($CI$3:$EP$26,MATCH($BV542,$CH$3:$CH$26,0),MATCH(BZ$1&amp;$BU542,$CI$1:$EP$1&amp;$CI$2:$EP$2,0))*VLOOKUP($BT542,$C$17:$M$20,COUNTBLANK($D$15:G$15)+1,FALSE)</f>
        <v>768</v>
      </c>
      <c r="CA542" s="3">
        <f t="array" ref="CA542">INDEX($CI$3:$EP$26,MATCH($BV542,$CH$3:$CH$26,0),MATCH(CA$1&amp;$BU542,$CI$1:$EP$1&amp;$CI$2:$EP$2,0))*VLOOKUP($BT542,$C$17:$M$20,COUNTBLANK($D$15:H$15)+1,FALSE)</f>
        <v>0</v>
      </c>
      <c r="CB542" s="3">
        <f t="array" ref="CB542">INDEX($CI$3:$EP$26,MATCH($BV542,$CH$3:$CH$26,0),MATCH(CB$1&amp;$BU542,$CI$1:$EP$1&amp;$CI$2:$EP$2,0))*VLOOKUP($BT542,$C$17:$M$20,COUNTBLANK($D$15:I$15)+1,FALSE)</f>
        <v>0</v>
      </c>
      <c r="CC542" s="3">
        <f t="array" ref="CC542">INDEX($CI$3:$EP$26,MATCH($BV542,$CH$3:$CH$26,0),MATCH(CC$1&amp;$BU542,$CI$1:$EP$1&amp;$CI$2:$EP$2,0))*VLOOKUP($BT542,$C$17:$M$20,COUNTBLANK($D$15:J$15)+1,FALSE)</f>
        <v>0</v>
      </c>
      <c r="CD542" s="3">
        <f t="array" ref="CD542">INDEX($CI$3:$EP$26,MATCH($BV542,$CH$3:$CH$26,0),MATCH(CD$1&amp;$BU542,$CI$1:$EP$1&amp;$CI$2:$EP$2,0))*VLOOKUP($BT542,$C$17:$M$20,COUNTBLANK($D$15:K$15)+1,FALSE)</f>
        <v>0</v>
      </c>
      <c r="CE542" s="3">
        <f t="array" ref="CE542">INDEX($CI$3:$EP$26,MATCH($BV542,$CH$3:$CH$26,0),MATCH(CE$1&amp;$BU542,$CI$1:$EP$1&amp;$CI$2:$EP$2,0))*VLOOKUP($BT542,$C$17:$M$20,COUNTBLANK($D$15:L$15)+1,FALSE)</f>
        <v>0.04</v>
      </c>
      <c r="CF542" s="3">
        <f t="array" ref="CF542">INDEX($CI$3:$EP$26,MATCH($BV542,$CH$3:$CH$26,0),MATCH(CF$1&amp;$BU542,$CI$1:$EP$1&amp;$CI$2:$EP$2,0))*VLOOKUP($BT542,$C$17:$M$20,COUNTBLANK($D$15:M$15)+1,FALSE)</f>
        <v>0.04</v>
      </c>
    </row>
    <row r="543" spans="56:84" x14ac:dyDescent="0.2">
      <c r="BD543" t="s">
        <v>422</v>
      </c>
      <c r="BE543">
        <v>1</v>
      </c>
      <c r="BF543">
        <f t="shared" si="186"/>
        <v>2</v>
      </c>
      <c r="BG543" s="1">
        <f t="shared" si="184"/>
        <v>13</v>
      </c>
      <c r="BH543" s="3">
        <f t="array" ref="BH543">INDEX($D$21:$M$44,MATCH($BD543&amp;$BF543,$C$21:$C$44&amp;$B$21:$B$44,0),MATCH(BH$1,$D$16:$M$16,0))+VLOOKUP($BE543,战斗属性模型!$K$22:$O$24,BH$2,FALSE)*INDEX($BW$3:$CF$578,MATCH($BD543&amp;$BF543&amp;$BG543,$BT$3:$BT$578&amp;$BU$3:$BU$578&amp;$BV$3:$BV$578,0),MATCH(BH$1,$BW$1:$CF$1,0))</f>
        <v>204</v>
      </c>
      <c r="BI543" s="3">
        <f t="array" ref="BI543">INDEX($D$21:$M$44,MATCH($BD543&amp;$BF543,$C$21:$C$44&amp;$B$21:$B$44,0),MATCH(BI$1,$D$16:$M$16,0))+VLOOKUP($BE543,战斗属性模型!$K$22:$O$24,BI$2,FALSE)*INDEX($BW$3:$CF$578,MATCH($BD543&amp;$BF543&amp;$BG543,$BT$3:$BT$578&amp;$BU$3:$BU$578&amp;$BV$3:$BV$578,0),MATCH(BI$1,$BW$1:$CF$1,0))</f>
        <v>0</v>
      </c>
      <c r="BJ543" s="3">
        <f t="array" ref="BJ543">INDEX($D$21:$M$44,MATCH($BD543&amp;$BF543,$C$21:$C$44&amp;$B$21:$B$44,0),MATCH(BJ$1,$D$16:$M$16,0))+VLOOKUP($BE543,战斗属性模型!$K$22:$O$24,BJ$2,FALSE)*INDEX($BW$3:$CF$578,MATCH($BD543&amp;$BF543&amp;$BG543,$BT$3:$BT$578&amp;$BU$3:$BU$578&amp;$BV$3:$BV$578,0),MATCH(BJ$1,$BW$1:$CF$1,0))</f>
        <v>0</v>
      </c>
      <c r="BK543" s="3">
        <f t="array" ref="BK543">INDEX($D$21:$M$44,MATCH($BD543&amp;$BF543,$C$21:$C$44&amp;$B$21:$B$44,0),MATCH(BK$1,$D$16:$M$16,0))+VLOOKUP($BE543,战斗属性模型!$K$22:$O$24,BK$2,FALSE)*INDEX($BW$3:$CF$578,MATCH($BD543&amp;$BF543&amp;$BG543,$BT$3:$BT$578&amp;$BU$3:$BU$578&amp;$BV$3:$BV$578,0),MATCH(BK$1,$BW$1:$CF$1,0))</f>
        <v>345.6</v>
      </c>
      <c r="BL543" s="3"/>
      <c r="BM543" s="3"/>
      <c r="BN543" s="3"/>
      <c r="BO543" s="3"/>
      <c r="BP543" s="3"/>
      <c r="BQ543" s="3"/>
      <c r="BT543" t="s">
        <v>422</v>
      </c>
      <c r="BU543">
        <f t="shared" si="185"/>
        <v>5</v>
      </c>
      <c r="BV543" s="1">
        <f t="shared" si="187"/>
        <v>13</v>
      </c>
      <c r="BW543" s="3">
        <f t="array" ref="BW543">INDEX($CI$3:$EP$26,MATCH($BV543,$CH$3:$CH$26,0),MATCH(BW$1&amp;$BU543,$CI$1:$EP$1&amp;$CI$2:$EP$2,0))*VLOOKUP($BT543,$C$17:$M$20,COUNTBLANK($D$15:D$15)+1,FALSE)</f>
        <v>416</v>
      </c>
      <c r="BX543" s="3">
        <f t="array" ref="BX543">INDEX($CI$3:$EP$26,MATCH($BV543,$CH$3:$CH$26,0),MATCH(BX$1&amp;$BU543,$CI$1:$EP$1&amp;$CI$2:$EP$2,0))*VLOOKUP($BT543,$C$17:$M$20,COUNTBLANK($D$15:E$15)+1,FALSE)</f>
        <v>0</v>
      </c>
      <c r="BY543" s="3">
        <f t="array" ref="BY543">INDEX($CI$3:$EP$26,MATCH($BV543,$CH$3:$CH$26,0),MATCH(BY$1&amp;$BU543,$CI$1:$EP$1&amp;$CI$2:$EP$2,0))*VLOOKUP($BT543,$C$17:$M$20,COUNTBLANK($D$15:F$15)+1,FALSE)</f>
        <v>0</v>
      </c>
      <c r="BZ543" s="3">
        <f t="array" ref="BZ543">INDEX($CI$3:$EP$26,MATCH($BV543,$CH$3:$CH$26,0),MATCH(BZ$1&amp;$BU543,$CI$1:$EP$1&amp;$CI$2:$EP$2,0))*VLOOKUP($BT543,$C$17:$M$20,COUNTBLANK($D$15:G$15)+1,FALSE)</f>
        <v>832</v>
      </c>
      <c r="CA543" s="3">
        <f t="array" ref="CA543">INDEX($CI$3:$EP$26,MATCH($BV543,$CH$3:$CH$26,0),MATCH(CA$1&amp;$BU543,$CI$1:$EP$1&amp;$CI$2:$EP$2,0))*VLOOKUP($BT543,$C$17:$M$20,COUNTBLANK($D$15:H$15)+1,FALSE)</f>
        <v>0</v>
      </c>
      <c r="CB543" s="3">
        <f t="array" ref="CB543">INDEX($CI$3:$EP$26,MATCH($BV543,$CH$3:$CH$26,0),MATCH(CB$1&amp;$BU543,$CI$1:$EP$1&amp;$CI$2:$EP$2,0))*VLOOKUP($BT543,$C$17:$M$20,COUNTBLANK($D$15:I$15)+1,FALSE)</f>
        <v>0</v>
      </c>
      <c r="CC543" s="3">
        <f t="array" ref="CC543">INDEX($CI$3:$EP$26,MATCH($BV543,$CH$3:$CH$26,0),MATCH(CC$1&amp;$BU543,$CI$1:$EP$1&amp;$CI$2:$EP$2,0))*VLOOKUP($BT543,$C$17:$M$20,COUNTBLANK($D$15:J$15)+1,FALSE)</f>
        <v>0</v>
      </c>
      <c r="CD543" s="3">
        <f t="array" ref="CD543">INDEX($CI$3:$EP$26,MATCH($BV543,$CH$3:$CH$26,0),MATCH(CD$1&amp;$BU543,$CI$1:$EP$1&amp;$CI$2:$EP$2,0))*VLOOKUP($BT543,$C$17:$M$20,COUNTBLANK($D$15:K$15)+1,FALSE)</f>
        <v>0</v>
      </c>
      <c r="CE543" s="3">
        <f t="array" ref="CE543">INDEX($CI$3:$EP$26,MATCH($BV543,$CH$3:$CH$26,0),MATCH(CE$1&amp;$BU543,$CI$1:$EP$1&amp;$CI$2:$EP$2,0))*VLOOKUP($BT543,$C$17:$M$20,COUNTBLANK($D$15:L$15)+1,FALSE)</f>
        <v>0.04</v>
      </c>
      <c r="CF543" s="3">
        <f t="array" ref="CF543">INDEX($CI$3:$EP$26,MATCH($BV543,$CH$3:$CH$26,0),MATCH(CF$1&amp;$BU543,$CI$1:$EP$1&amp;$CI$2:$EP$2,0))*VLOOKUP($BT543,$C$17:$M$20,COUNTBLANK($D$15:M$15)+1,FALSE)</f>
        <v>0.04</v>
      </c>
    </row>
    <row r="544" spans="56:84" x14ac:dyDescent="0.2">
      <c r="BD544" t="s">
        <v>422</v>
      </c>
      <c r="BE544">
        <v>1</v>
      </c>
      <c r="BF544">
        <f t="shared" si="186"/>
        <v>2</v>
      </c>
      <c r="BG544" s="1">
        <f t="shared" si="184"/>
        <v>14</v>
      </c>
      <c r="BH544" s="3">
        <f t="array" ref="BH544">INDEX($D$21:$M$44,MATCH($BD544&amp;$BF544,$C$21:$C$44&amp;$B$21:$B$44,0),MATCH(BH$1,$D$16:$M$16,0))+VLOOKUP($BE544,战斗属性模型!$K$22:$O$24,BH$2,FALSE)*INDEX($BW$3:$CF$578,MATCH($BD544&amp;$BF544&amp;$BG544,$BT$3:$BT$578&amp;$BU$3:$BU$578&amp;$BV$3:$BV$578,0),MATCH(BH$1,$BW$1:$CF$1,0))</f>
        <v>216</v>
      </c>
      <c r="BI544" s="3">
        <f t="array" ref="BI544">INDEX($D$21:$M$44,MATCH($BD544&amp;$BF544,$C$21:$C$44&amp;$B$21:$B$44,0),MATCH(BI$1,$D$16:$M$16,0))+VLOOKUP($BE544,战斗属性模型!$K$22:$O$24,BI$2,FALSE)*INDEX($BW$3:$CF$578,MATCH($BD544&amp;$BF544&amp;$BG544,$BT$3:$BT$578&amp;$BU$3:$BU$578&amp;$BV$3:$BV$578,0),MATCH(BI$1,$BW$1:$CF$1,0))</f>
        <v>0</v>
      </c>
      <c r="BJ544" s="3">
        <f t="array" ref="BJ544">INDEX($D$21:$M$44,MATCH($BD544&amp;$BF544,$C$21:$C$44&amp;$B$21:$B$44,0),MATCH(BJ$1,$D$16:$M$16,0))+VLOOKUP($BE544,战斗属性模型!$K$22:$O$24,BJ$2,FALSE)*INDEX($BW$3:$CF$578,MATCH($BD544&amp;$BF544&amp;$BG544,$BT$3:$BT$578&amp;$BU$3:$BU$578&amp;$BV$3:$BV$578,0),MATCH(BJ$1,$BW$1:$CF$1,0))</f>
        <v>0</v>
      </c>
      <c r="BK544" s="3">
        <f t="array" ref="BK544">INDEX($D$21:$M$44,MATCH($BD544&amp;$BF544,$C$21:$C$44&amp;$B$21:$B$44,0),MATCH(BK$1,$D$16:$M$16,0))+VLOOKUP($BE544,战斗属性模型!$K$22:$O$24,BK$2,FALSE)*INDEX($BW$3:$CF$578,MATCH($BD544&amp;$BF544&amp;$BG544,$BT$3:$BT$578&amp;$BU$3:$BU$578&amp;$BV$3:$BV$578,0),MATCH(BK$1,$BW$1:$CF$1,0))</f>
        <v>364.8</v>
      </c>
      <c r="BL544" s="3"/>
      <c r="BM544" s="3"/>
      <c r="BN544" s="3"/>
      <c r="BO544" s="3"/>
      <c r="BP544" s="3"/>
      <c r="BQ544" s="3"/>
      <c r="BT544" t="s">
        <v>422</v>
      </c>
      <c r="BU544">
        <f t="shared" si="185"/>
        <v>5</v>
      </c>
      <c r="BV544" s="1">
        <f t="shared" si="187"/>
        <v>14</v>
      </c>
      <c r="BW544" s="3">
        <f t="array" ref="BW544">INDEX($CI$3:$EP$26,MATCH($BV544,$CH$3:$CH$26,0),MATCH(BW$1&amp;$BU544,$CI$1:$EP$1&amp;$CI$2:$EP$2,0))*VLOOKUP($BT544,$C$17:$M$20,COUNTBLANK($D$15:D$15)+1,FALSE)</f>
        <v>448</v>
      </c>
      <c r="BX544" s="3">
        <f t="array" ref="BX544">INDEX($CI$3:$EP$26,MATCH($BV544,$CH$3:$CH$26,0),MATCH(BX$1&amp;$BU544,$CI$1:$EP$1&amp;$CI$2:$EP$2,0))*VLOOKUP($BT544,$C$17:$M$20,COUNTBLANK($D$15:E$15)+1,FALSE)</f>
        <v>0</v>
      </c>
      <c r="BY544" s="3">
        <f t="array" ref="BY544">INDEX($CI$3:$EP$26,MATCH($BV544,$CH$3:$CH$26,0),MATCH(BY$1&amp;$BU544,$CI$1:$EP$1&amp;$CI$2:$EP$2,0))*VLOOKUP($BT544,$C$17:$M$20,COUNTBLANK($D$15:F$15)+1,FALSE)</f>
        <v>0</v>
      </c>
      <c r="BZ544" s="3">
        <f t="array" ref="BZ544">INDEX($CI$3:$EP$26,MATCH($BV544,$CH$3:$CH$26,0),MATCH(BZ$1&amp;$BU544,$CI$1:$EP$1&amp;$CI$2:$EP$2,0))*VLOOKUP($BT544,$C$17:$M$20,COUNTBLANK($D$15:G$15)+1,FALSE)</f>
        <v>896</v>
      </c>
      <c r="CA544" s="3">
        <f t="array" ref="CA544">INDEX($CI$3:$EP$26,MATCH($BV544,$CH$3:$CH$26,0),MATCH(CA$1&amp;$BU544,$CI$1:$EP$1&amp;$CI$2:$EP$2,0))*VLOOKUP($BT544,$C$17:$M$20,COUNTBLANK($D$15:H$15)+1,FALSE)</f>
        <v>0</v>
      </c>
      <c r="CB544" s="3">
        <f t="array" ref="CB544">INDEX($CI$3:$EP$26,MATCH($BV544,$CH$3:$CH$26,0),MATCH(CB$1&amp;$BU544,$CI$1:$EP$1&amp;$CI$2:$EP$2,0))*VLOOKUP($BT544,$C$17:$M$20,COUNTBLANK($D$15:I$15)+1,FALSE)</f>
        <v>0</v>
      </c>
      <c r="CC544" s="3">
        <f t="array" ref="CC544">INDEX($CI$3:$EP$26,MATCH($BV544,$CH$3:$CH$26,0),MATCH(CC$1&amp;$BU544,$CI$1:$EP$1&amp;$CI$2:$EP$2,0))*VLOOKUP($BT544,$C$17:$M$20,COUNTBLANK($D$15:J$15)+1,FALSE)</f>
        <v>0</v>
      </c>
      <c r="CD544" s="3">
        <f t="array" ref="CD544">INDEX($CI$3:$EP$26,MATCH($BV544,$CH$3:$CH$26,0),MATCH(CD$1&amp;$BU544,$CI$1:$EP$1&amp;$CI$2:$EP$2,0))*VLOOKUP($BT544,$C$17:$M$20,COUNTBLANK($D$15:K$15)+1,FALSE)</f>
        <v>0</v>
      </c>
      <c r="CE544" s="3">
        <f t="array" ref="CE544">INDEX($CI$3:$EP$26,MATCH($BV544,$CH$3:$CH$26,0),MATCH(CE$1&amp;$BU544,$CI$1:$EP$1&amp;$CI$2:$EP$2,0))*VLOOKUP($BT544,$C$17:$M$20,COUNTBLANK($D$15:L$15)+1,FALSE)</f>
        <v>0.04</v>
      </c>
      <c r="CF544" s="3">
        <f t="array" ref="CF544">INDEX($CI$3:$EP$26,MATCH($BV544,$CH$3:$CH$26,0),MATCH(CF$1&amp;$BU544,$CI$1:$EP$1&amp;$CI$2:$EP$2,0))*VLOOKUP($BT544,$C$17:$M$20,COUNTBLANK($D$15:M$15)+1,FALSE)</f>
        <v>0.04</v>
      </c>
    </row>
    <row r="545" spans="56:84" x14ac:dyDescent="0.2">
      <c r="BD545" t="s">
        <v>422</v>
      </c>
      <c r="BE545">
        <v>1</v>
      </c>
      <c r="BF545">
        <f t="shared" si="186"/>
        <v>2</v>
      </c>
      <c r="BG545" s="1">
        <f t="shared" si="184"/>
        <v>15</v>
      </c>
      <c r="BH545" s="3">
        <f t="array" ref="BH545">INDEX($D$21:$M$44,MATCH($BD545&amp;$BF545,$C$21:$C$44&amp;$B$21:$B$44,0),MATCH(BH$1,$D$16:$M$16,0))+VLOOKUP($BE545,战斗属性模型!$K$22:$O$24,BH$2,FALSE)*INDEX($BW$3:$CF$578,MATCH($BD545&amp;$BF545&amp;$BG545,$BT$3:$BT$578&amp;$BU$3:$BU$578&amp;$BV$3:$BV$578,0),MATCH(BH$1,$BW$1:$CF$1,0))</f>
        <v>228</v>
      </c>
      <c r="BI545" s="3">
        <f t="array" ref="BI545">INDEX($D$21:$M$44,MATCH($BD545&amp;$BF545,$C$21:$C$44&amp;$B$21:$B$44,0),MATCH(BI$1,$D$16:$M$16,0))+VLOOKUP($BE545,战斗属性模型!$K$22:$O$24,BI$2,FALSE)*INDEX($BW$3:$CF$578,MATCH($BD545&amp;$BF545&amp;$BG545,$BT$3:$BT$578&amp;$BU$3:$BU$578&amp;$BV$3:$BV$578,0),MATCH(BI$1,$BW$1:$CF$1,0))</f>
        <v>0</v>
      </c>
      <c r="BJ545" s="3">
        <f t="array" ref="BJ545">INDEX($D$21:$M$44,MATCH($BD545&amp;$BF545,$C$21:$C$44&amp;$B$21:$B$44,0),MATCH(BJ$1,$D$16:$M$16,0))+VLOOKUP($BE545,战斗属性模型!$K$22:$O$24,BJ$2,FALSE)*INDEX($BW$3:$CF$578,MATCH($BD545&amp;$BF545&amp;$BG545,$BT$3:$BT$578&amp;$BU$3:$BU$578&amp;$BV$3:$BV$578,0),MATCH(BJ$1,$BW$1:$CF$1,0))</f>
        <v>0</v>
      </c>
      <c r="BK545" s="3">
        <f t="array" ref="BK545">INDEX($D$21:$M$44,MATCH($BD545&amp;$BF545,$C$21:$C$44&amp;$B$21:$B$44,0),MATCH(BK$1,$D$16:$M$16,0))+VLOOKUP($BE545,战斗属性模型!$K$22:$O$24,BK$2,FALSE)*INDEX($BW$3:$CF$578,MATCH($BD545&amp;$BF545&amp;$BG545,$BT$3:$BT$578&amp;$BU$3:$BU$578&amp;$BV$3:$BV$578,0),MATCH(BK$1,$BW$1:$CF$1,0))</f>
        <v>384</v>
      </c>
      <c r="BL545" s="3"/>
      <c r="BM545" s="3"/>
      <c r="BN545" s="3"/>
      <c r="BO545" s="3"/>
      <c r="BP545" s="3"/>
      <c r="BQ545" s="3"/>
      <c r="BT545" t="s">
        <v>422</v>
      </c>
      <c r="BU545">
        <f t="shared" si="185"/>
        <v>5</v>
      </c>
      <c r="BV545" s="1">
        <f t="shared" si="187"/>
        <v>15</v>
      </c>
      <c r="BW545" s="3">
        <f t="array" ref="BW545">INDEX($CI$3:$EP$26,MATCH($BV545,$CH$3:$CH$26,0),MATCH(BW$1&amp;$BU545,$CI$1:$EP$1&amp;$CI$2:$EP$2,0))*VLOOKUP($BT545,$C$17:$M$20,COUNTBLANK($D$15:D$15)+1,FALSE)</f>
        <v>480</v>
      </c>
      <c r="BX545" s="3">
        <f t="array" ref="BX545">INDEX($CI$3:$EP$26,MATCH($BV545,$CH$3:$CH$26,0),MATCH(BX$1&amp;$BU545,$CI$1:$EP$1&amp;$CI$2:$EP$2,0))*VLOOKUP($BT545,$C$17:$M$20,COUNTBLANK($D$15:E$15)+1,FALSE)</f>
        <v>0</v>
      </c>
      <c r="BY545" s="3">
        <f t="array" ref="BY545">INDEX($CI$3:$EP$26,MATCH($BV545,$CH$3:$CH$26,0),MATCH(BY$1&amp;$BU545,$CI$1:$EP$1&amp;$CI$2:$EP$2,0))*VLOOKUP($BT545,$C$17:$M$20,COUNTBLANK($D$15:F$15)+1,FALSE)</f>
        <v>0</v>
      </c>
      <c r="BZ545" s="3">
        <f t="array" ref="BZ545">INDEX($CI$3:$EP$26,MATCH($BV545,$CH$3:$CH$26,0),MATCH(BZ$1&amp;$BU545,$CI$1:$EP$1&amp;$CI$2:$EP$2,0))*VLOOKUP($BT545,$C$17:$M$20,COUNTBLANK($D$15:G$15)+1,FALSE)</f>
        <v>960</v>
      </c>
      <c r="CA545" s="3">
        <f t="array" ref="CA545">INDEX($CI$3:$EP$26,MATCH($BV545,$CH$3:$CH$26,0),MATCH(CA$1&amp;$BU545,$CI$1:$EP$1&amp;$CI$2:$EP$2,0))*VLOOKUP($BT545,$C$17:$M$20,COUNTBLANK($D$15:H$15)+1,FALSE)</f>
        <v>0</v>
      </c>
      <c r="CB545" s="3">
        <f t="array" ref="CB545">INDEX($CI$3:$EP$26,MATCH($BV545,$CH$3:$CH$26,0),MATCH(CB$1&amp;$BU545,$CI$1:$EP$1&amp;$CI$2:$EP$2,0))*VLOOKUP($BT545,$C$17:$M$20,COUNTBLANK($D$15:I$15)+1,FALSE)</f>
        <v>0</v>
      </c>
      <c r="CC545" s="3">
        <f t="array" ref="CC545">INDEX($CI$3:$EP$26,MATCH($BV545,$CH$3:$CH$26,0),MATCH(CC$1&amp;$BU545,$CI$1:$EP$1&amp;$CI$2:$EP$2,0))*VLOOKUP($BT545,$C$17:$M$20,COUNTBLANK($D$15:J$15)+1,FALSE)</f>
        <v>0</v>
      </c>
      <c r="CD545" s="3">
        <f t="array" ref="CD545">INDEX($CI$3:$EP$26,MATCH($BV545,$CH$3:$CH$26,0),MATCH(CD$1&amp;$BU545,$CI$1:$EP$1&amp;$CI$2:$EP$2,0))*VLOOKUP($BT545,$C$17:$M$20,COUNTBLANK($D$15:K$15)+1,FALSE)</f>
        <v>0</v>
      </c>
      <c r="CE545" s="3">
        <f t="array" ref="CE545">INDEX($CI$3:$EP$26,MATCH($BV545,$CH$3:$CH$26,0),MATCH(CE$1&amp;$BU545,$CI$1:$EP$1&amp;$CI$2:$EP$2,0))*VLOOKUP($BT545,$C$17:$M$20,COUNTBLANK($D$15:L$15)+1,FALSE)</f>
        <v>0.04</v>
      </c>
      <c r="CF545" s="3">
        <f t="array" ref="CF545">INDEX($CI$3:$EP$26,MATCH($BV545,$CH$3:$CH$26,0),MATCH(CF$1&amp;$BU545,$CI$1:$EP$1&amp;$CI$2:$EP$2,0))*VLOOKUP($BT545,$C$17:$M$20,COUNTBLANK($D$15:M$15)+1,FALSE)</f>
        <v>0.04</v>
      </c>
    </row>
    <row r="546" spans="56:84" x14ac:dyDescent="0.2">
      <c r="BD546" t="s">
        <v>422</v>
      </c>
      <c r="BE546">
        <v>1</v>
      </c>
      <c r="BF546">
        <f t="shared" si="186"/>
        <v>2</v>
      </c>
      <c r="BG546" s="1">
        <f t="shared" si="184"/>
        <v>16</v>
      </c>
      <c r="BH546" s="3">
        <f t="array" ref="BH546">INDEX($D$21:$M$44,MATCH($BD546&amp;$BF546,$C$21:$C$44&amp;$B$21:$B$44,0),MATCH(BH$1,$D$16:$M$16,0))+VLOOKUP($BE546,战斗属性模型!$K$22:$O$24,BH$2,FALSE)*INDEX($BW$3:$CF$578,MATCH($BD546&amp;$BF546&amp;$BG546,$BT$3:$BT$578&amp;$BU$3:$BU$578&amp;$BV$3:$BV$578,0),MATCH(BH$1,$BW$1:$CF$1,0))</f>
        <v>240</v>
      </c>
      <c r="BI546" s="3">
        <f t="array" ref="BI546">INDEX($D$21:$M$44,MATCH($BD546&amp;$BF546,$C$21:$C$44&amp;$B$21:$B$44,0),MATCH(BI$1,$D$16:$M$16,0))+VLOOKUP($BE546,战斗属性模型!$K$22:$O$24,BI$2,FALSE)*INDEX($BW$3:$CF$578,MATCH($BD546&amp;$BF546&amp;$BG546,$BT$3:$BT$578&amp;$BU$3:$BU$578&amp;$BV$3:$BV$578,0),MATCH(BI$1,$BW$1:$CF$1,0))</f>
        <v>0</v>
      </c>
      <c r="BJ546" s="3">
        <f t="array" ref="BJ546">INDEX($D$21:$M$44,MATCH($BD546&amp;$BF546,$C$21:$C$44&amp;$B$21:$B$44,0),MATCH(BJ$1,$D$16:$M$16,0))+VLOOKUP($BE546,战斗属性模型!$K$22:$O$24,BJ$2,FALSE)*INDEX($BW$3:$CF$578,MATCH($BD546&amp;$BF546&amp;$BG546,$BT$3:$BT$578&amp;$BU$3:$BU$578&amp;$BV$3:$BV$578,0),MATCH(BJ$1,$BW$1:$CF$1,0))</f>
        <v>0</v>
      </c>
      <c r="BK546" s="3">
        <f t="array" ref="BK546">INDEX($D$21:$M$44,MATCH($BD546&amp;$BF546,$C$21:$C$44&amp;$B$21:$B$44,0),MATCH(BK$1,$D$16:$M$16,0))+VLOOKUP($BE546,战斗属性模型!$K$22:$O$24,BK$2,FALSE)*INDEX($BW$3:$CF$578,MATCH($BD546&amp;$BF546&amp;$BG546,$BT$3:$BT$578&amp;$BU$3:$BU$578&amp;$BV$3:$BV$578,0),MATCH(BK$1,$BW$1:$CF$1,0))</f>
        <v>403.20000000000005</v>
      </c>
      <c r="BL546" s="3"/>
      <c r="BM546" s="3"/>
      <c r="BN546" s="3"/>
      <c r="BO546" s="3"/>
      <c r="BP546" s="3"/>
      <c r="BQ546" s="3"/>
      <c r="BT546" t="s">
        <v>422</v>
      </c>
      <c r="BU546">
        <f t="shared" si="185"/>
        <v>5</v>
      </c>
      <c r="BV546" s="1">
        <f t="shared" si="187"/>
        <v>16</v>
      </c>
      <c r="BW546" s="3">
        <f t="array" ref="BW546">INDEX($CI$3:$EP$26,MATCH($BV546,$CH$3:$CH$26,0),MATCH(BW$1&amp;$BU546,$CI$1:$EP$1&amp;$CI$2:$EP$2,0))*VLOOKUP($BT546,$C$17:$M$20,COUNTBLANK($D$15:D$15)+1,FALSE)</f>
        <v>512</v>
      </c>
      <c r="BX546" s="3">
        <f t="array" ref="BX546">INDEX($CI$3:$EP$26,MATCH($BV546,$CH$3:$CH$26,0),MATCH(BX$1&amp;$BU546,$CI$1:$EP$1&amp;$CI$2:$EP$2,0))*VLOOKUP($BT546,$C$17:$M$20,COUNTBLANK($D$15:E$15)+1,FALSE)</f>
        <v>0</v>
      </c>
      <c r="BY546" s="3">
        <f t="array" ref="BY546">INDEX($CI$3:$EP$26,MATCH($BV546,$CH$3:$CH$26,0),MATCH(BY$1&amp;$BU546,$CI$1:$EP$1&amp;$CI$2:$EP$2,0))*VLOOKUP($BT546,$C$17:$M$20,COUNTBLANK($D$15:F$15)+1,FALSE)</f>
        <v>0</v>
      </c>
      <c r="BZ546" s="3">
        <f t="array" ref="BZ546">INDEX($CI$3:$EP$26,MATCH($BV546,$CH$3:$CH$26,0),MATCH(BZ$1&amp;$BU546,$CI$1:$EP$1&amp;$CI$2:$EP$2,0))*VLOOKUP($BT546,$C$17:$M$20,COUNTBLANK($D$15:G$15)+1,FALSE)</f>
        <v>1024</v>
      </c>
      <c r="CA546" s="3">
        <f t="array" ref="CA546">INDEX($CI$3:$EP$26,MATCH($BV546,$CH$3:$CH$26,0),MATCH(CA$1&amp;$BU546,$CI$1:$EP$1&amp;$CI$2:$EP$2,0))*VLOOKUP($BT546,$C$17:$M$20,COUNTBLANK($D$15:H$15)+1,FALSE)</f>
        <v>0</v>
      </c>
      <c r="CB546" s="3">
        <f t="array" ref="CB546">INDEX($CI$3:$EP$26,MATCH($BV546,$CH$3:$CH$26,0),MATCH(CB$1&amp;$BU546,$CI$1:$EP$1&amp;$CI$2:$EP$2,0))*VLOOKUP($BT546,$C$17:$M$20,COUNTBLANK($D$15:I$15)+1,FALSE)</f>
        <v>0</v>
      </c>
      <c r="CC546" s="3">
        <f t="array" ref="CC546">INDEX($CI$3:$EP$26,MATCH($BV546,$CH$3:$CH$26,0),MATCH(CC$1&amp;$BU546,$CI$1:$EP$1&amp;$CI$2:$EP$2,0))*VLOOKUP($BT546,$C$17:$M$20,COUNTBLANK($D$15:J$15)+1,FALSE)</f>
        <v>0</v>
      </c>
      <c r="CD546" s="3">
        <f t="array" ref="CD546">INDEX($CI$3:$EP$26,MATCH($BV546,$CH$3:$CH$26,0),MATCH(CD$1&amp;$BU546,$CI$1:$EP$1&amp;$CI$2:$EP$2,0))*VLOOKUP($BT546,$C$17:$M$20,COUNTBLANK($D$15:K$15)+1,FALSE)</f>
        <v>0</v>
      </c>
      <c r="CE546" s="3">
        <f t="array" ref="CE546">INDEX($CI$3:$EP$26,MATCH($BV546,$CH$3:$CH$26,0),MATCH(CE$1&amp;$BU546,$CI$1:$EP$1&amp;$CI$2:$EP$2,0))*VLOOKUP($BT546,$C$17:$M$20,COUNTBLANK($D$15:L$15)+1,FALSE)</f>
        <v>0.04</v>
      </c>
      <c r="CF546" s="3">
        <f t="array" ref="CF546">INDEX($CI$3:$EP$26,MATCH($BV546,$CH$3:$CH$26,0),MATCH(CF$1&amp;$BU546,$CI$1:$EP$1&amp;$CI$2:$EP$2,0))*VLOOKUP($BT546,$C$17:$M$20,COUNTBLANK($D$15:M$15)+1,FALSE)</f>
        <v>0.08</v>
      </c>
    </row>
    <row r="547" spans="56:84" x14ac:dyDescent="0.2">
      <c r="BD547" t="s">
        <v>422</v>
      </c>
      <c r="BE547">
        <v>1</v>
      </c>
      <c r="BF547">
        <f t="shared" si="186"/>
        <v>2</v>
      </c>
      <c r="BG547" s="1">
        <f t="shared" ref="BG547:BG610" si="188">BG523</f>
        <v>17</v>
      </c>
      <c r="BH547" s="3">
        <f t="array" ref="BH547">INDEX($D$21:$M$44,MATCH($BD547&amp;$BF547,$C$21:$C$44&amp;$B$21:$B$44,0),MATCH(BH$1,$D$16:$M$16,0))+VLOOKUP($BE547,战斗属性模型!$K$22:$O$24,BH$2,FALSE)*INDEX($BW$3:$CF$578,MATCH($BD547&amp;$BF547&amp;$BG547,$BT$3:$BT$578&amp;$BU$3:$BU$578&amp;$BV$3:$BV$578,0),MATCH(BH$1,$BW$1:$CF$1,0))</f>
        <v>252</v>
      </c>
      <c r="BI547" s="3">
        <f t="array" ref="BI547">INDEX($D$21:$M$44,MATCH($BD547&amp;$BF547,$C$21:$C$44&amp;$B$21:$B$44,0),MATCH(BI$1,$D$16:$M$16,0))+VLOOKUP($BE547,战斗属性模型!$K$22:$O$24,BI$2,FALSE)*INDEX($BW$3:$CF$578,MATCH($BD547&amp;$BF547&amp;$BG547,$BT$3:$BT$578&amp;$BU$3:$BU$578&amp;$BV$3:$BV$578,0),MATCH(BI$1,$BW$1:$CF$1,0))</f>
        <v>0</v>
      </c>
      <c r="BJ547" s="3">
        <f t="array" ref="BJ547">INDEX($D$21:$M$44,MATCH($BD547&amp;$BF547,$C$21:$C$44&amp;$B$21:$B$44,0),MATCH(BJ$1,$D$16:$M$16,0))+VLOOKUP($BE547,战斗属性模型!$K$22:$O$24,BJ$2,FALSE)*INDEX($BW$3:$CF$578,MATCH($BD547&amp;$BF547&amp;$BG547,$BT$3:$BT$578&amp;$BU$3:$BU$578&amp;$BV$3:$BV$578,0),MATCH(BJ$1,$BW$1:$CF$1,0))</f>
        <v>0</v>
      </c>
      <c r="BK547" s="3">
        <f t="array" ref="BK547">INDEX($D$21:$M$44,MATCH($BD547&amp;$BF547,$C$21:$C$44&amp;$B$21:$B$44,0),MATCH(BK$1,$D$16:$M$16,0))+VLOOKUP($BE547,战斗属性模型!$K$22:$O$24,BK$2,FALSE)*INDEX($BW$3:$CF$578,MATCH($BD547&amp;$BF547&amp;$BG547,$BT$3:$BT$578&amp;$BU$3:$BU$578&amp;$BV$3:$BV$578,0),MATCH(BK$1,$BW$1:$CF$1,0))</f>
        <v>422.40000000000003</v>
      </c>
      <c r="BL547" s="3"/>
      <c r="BM547" s="3"/>
      <c r="BN547" s="3"/>
      <c r="BO547" s="3"/>
      <c r="BP547" s="3"/>
      <c r="BQ547" s="3"/>
      <c r="BT547" t="s">
        <v>422</v>
      </c>
      <c r="BU547">
        <f t="shared" si="185"/>
        <v>5</v>
      </c>
      <c r="BV547" s="1">
        <f t="shared" si="187"/>
        <v>17</v>
      </c>
      <c r="BW547" s="3">
        <f t="array" ref="BW547">INDEX($CI$3:$EP$26,MATCH($BV547,$CH$3:$CH$26,0),MATCH(BW$1&amp;$BU547,$CI$1:$EP$1&amp;$CI$2:$EP$2,0))*VLOOKUP($BT547,$C$17:$M$20,COUNTBLANK($D$15:D$15)+1,FALSE)</f>
        <v>544</v>
      </c>
      <c r="BX547" s="3">
        <f t="array" ref="BX547">INDEX($CI$3:$EP$26,MATCH($BV547,$CH$3:$CH$26,0),MATCH(BX$1&amp;$BU547,$CI$1:$EP$1&amp;$CI$2:$EP$2,0))*VLOOKUP($BT547,$C$17:$M$20,COUNTBLANK($D$15:E$15)+1,FALSE)</f>
        <v>0</v>
      </c>
      <c r="BY547" s="3">
        <f t="array" ref="BY547">INDEX($CI$3:$EP$26,MATCH($BV547,$CH$3:$CH$26,0),MATCH(BY$1&amp;$BU547,$CI$1:$EP$1&amp;$CI$2:$EP$2,0))*VLOOKUP($BT547,$C$17:$M$20,COUNTBLANK($D$15:F$15)+1,FALSE)</f>
        <v>0</v>
      </c>
      <c r="BZ547" s="3">
        <f t="array" ref="BZ547">INDEX($CI$3:$EP$26,MATCH($BV547,$CH$3:$CH$26,0),MATCH(BZ$1&amp;$BU547,$CI$1:$EP$1&amp;$CI$2:$EP$2,0))*VLOOKUP($BT547,$C$17:$M$20,COUNTBLANK($D$15:G$15)+1,FALSE)</f>
        <v>1088</v>
      </c>
      <c r="CA547" s="3">
        <f t="array" ref="CA547">INDEX($CI$3:$EP$26,MATCH($BV547,$CH$3:$CH$26,0),MATCH(CA$1&amp;$BU547,$CI$1:$EP$1&amp;$CI$2:$EP$2,0))*VLOOKUP($BT547,$C$17:$M$20,COUNTBLANK($D$15:H$15)+1,FALSE)</f>
        <v>0</v>
      </c>
      <c r="CB547" s="3">
        <f t="array" ref="CB547">INDEX($CI$3:$EP$26,MATCH($BV547,$CH$3:$CH$26,0),MATCH(CB$1&amp;$BU547,$CI$1:$EP$1&amp;$CI$2:$EP$2,0))*VLOOKUP($BT547,$C$17:$M$20,COUNTBLANK($D$15:I$15)+1,FALSE)</f>
        <v>0</v>
      </c>
      <c r="CC547" s="3">
        <f t="array" ref="CC547">INDEX($CI$3:$EP$26,MATCH($BV547,$CH$3:$CH$26,0),MATCH(CC$1&amp;$BU547,$CI$1:$EP$1&amp;$CI$2:$EP$2,0))*VLOOKUP($BT547,$C$17:$M$20,COUNTBLANK($D$15:J$15)+1,FALSE)</f>
        <v>0</v>
      </c>
      <c r="CD547" s="3">
        <f t="array" ref="CD547">INDEX($CI$3:$EP$26,MATCH($BV547,$CH$3:$CH$26,0),MATCH(CD$1&amp;$BU547,$CI$1:$EP$1&amp;$CI$2:$EP$2,0))*VLOOKUP($BT547,$C$17:$M$20,COUNTBLANK($D$15:K$15)+1,FALSE)</f>
        <v>0</v>
      </c>
      <c r="CE547" s="3">
        <f t="array" ref="CE547">INDEX($CI$3:$EP$26,MATCH($BV547,$CH$3:$CH$26,0),MATCH(CE$1&amp;$BU547,$CI$1:$EP$1&amp;$CI$2:$EP$2,0))*VLOOKUP($BT547,$C$17:$M$20,COUNTBLANK($D$15:L$15)+1,FALSE)</f>
        <v>0.04</v>
      </c>
      <c r="CF547" s="3">
        <f t="array" ref="CF547">INDEX($CI$3:$EP$26,MATCH($BV547,$CH$3:$CH$26,0),MATCH(CF$1&amp;$BU547,$CI$1:$EP$1&amp;$CI$2:$EP$2,0))*VLOOKUP($BT547,$C$17:$M$20,COUNTBLANK($D$15:M$15)+1,FALSE)</f>
        <v>0.08</v>
      </c>
    </row>
    <row r="548" spans="56:84" x14ac:dyDescent="0.2">
      <c r="BD548" t="s">
        <v>422</v>
      </c>
      <c r="BE548">
        <v>1</v>
      </c>
      <c r="BF548">
        <f t="shared" si="186"/>
        <v>2</v>
      </c>
      <c r="BG548" s="1">
        <f t="shared" si="188"/>
        <v>18</v>
      </c>
      <c r="BH548" s="3">
        <f t="array" ref="BH548">INDEX($D$21:$M$44,MATCH($BD548&amp;$BF548,$C$21:$C$44&amp;$B$21:$B$44,0),MATCH(BH$1,$D$16:$M$16,0))+VLOOKUP($BE548,战斗属性模型!$K$22:$O$24,BH$2,FALSE)*INDEX($BW$3:$CF$578,MATCH($BD548&amp;$BF548&amp;$BG548,$BT$3:$BT$578&amp;$BU$3:$BU$578&amp;$BV$3:$BV$578,0),MATCH(BH$1,$BW$1:$CF$1,0))</f>
        <v>264</v>
      </c>
      <c r="BI548" s="3">
        <f t="array" ref="BI548">INDEX($D$21:$M$44,MATCH($BD548&amp;$BF548,$C$21:$C$44&amp;$B$21:$B$44,0),MATCH(BI$1,$D$16:$M$16,0))+VLOOKUP($BE548,战斗属性模型!$K$22:$O$24,BI$2,FALSE)*INDEX($BW$3:$CF$578,MATCH($BD548&amp;$BF548&amp;$BG548,$BT$3:$BT$578&amp;$BU$3:$BU$578&amp;$BV$3:$BV$578,0),MATCH(BI$1,$BW$1:$CF$1,0))</f>
        <v>0</v>
      </c>
      <c r="BJ548" s="3">
        <f t="array" ref="BJ548">INDEX($D$21:$M$44,MATCH($BD548&amp;$BF548,$C$21:$C$44&amp;$B$21:$B$44,0),MATCH(BJ$1,$D$16:$M$16,0))+VLOOKUP($BE548,战斗属性模型!$K$22:$O$24,BJ$2,FALSE)*INDEX($BW$3:$CF$578,MATCH($BD548&amp;$BF548&amp;$BG548,$BT$3:$BT$578&amp;$BU$3:$BU$578&amp;$BV$3:$BV$578,0),MATCH(BJ$1,$BW$1:$CF$1,0))</f>
        <v>0</v>
      </c>
      <c r="BK548" s="3">
        <f t="array" ref="BK548">INDEX($D$21:$M$44,MATCH($BD548&amp;$BF548,$C$21:$C$44&amp;$B$21:$B$44,0),MATCH(BK$1,$D$16:$M$16,0))+VLOOKUP($BE548,战斗属性模型!$K$22:$O$24,BK$2,FALSE)*INDEX($BW$3:$CF$578,MATCH($BD548&amp;$BF548&amp;$BG548,$BT$3:$BT$578&amp;$BU$3:$BU$578&amp;$BV$3:$BV$578,0),MATCH(BK$1,$BW$1:$CF$1,0))</f>
        <v>441.6</v>
      </c>
      <c r="BL548" s="3"/>
      <c r="BM548" s="3"/>
      <c r="BN548" s="3"/>
      <c r="BO548" s="3"/>
      <c r="BP548" s="3"/>
      <c r="BQ548" s="3"/>
      <c r="BT548" t="s">
        <v>422</v>
      </c>
      <c r="BU548">
        <f t="shared" si="185"/>
        <v>5</v>
      </c>
      <c r="BV548" s="1">
        <f t="shared" si="187"/>
        <v>18</v>
      </c>
      <c r="BW548" s="3">
        <f t="array" ref="BW548">INDEX($CI$3:$EP$26,MATCH($BV548,$CH$3:$CH$26,0),MATCH(BW$1&amp;$BU548,$CI$1:$EP$1&amp;$CI$2:$EP$2,0))*VLOOKUP($BT548,$C$17:$M$20,COUNTBLANK($D$15:D$15)+1,FALSE)</f>
        <v>576</v>
      </c>
      <c r="BX548" s="3">
        <f t="array" ref="BX548">INDEX($CI$3:$EP$26,MATCH($BV548,$CH$3:$CH$26,0),MATCH(BX$1&amp;$BU548,$CI$1:$EP$1&amp;$CI$2:$EP$2,0))*VLOOKUP($BT548,$C$17:$M$20,COUNTBLANK($D$15:E$15)+1,FALSE)</f>
        <v>0</v>
      </c>
      <c r="BY548" s="3">
        <f t="array" ref="BY548">INDEX($CI$3:$EP$26,MATCH($BV548,$CH$3:$CH$26,0),MATCH(BY$1&amp;$BU548,$CI$1:$EP$1&amp;$CI$2:$EP$2,0))*VLOOKUP($BT548,$C$17:$M$20,COUNTBLANK($D$15:F$15)+1,FALSE)</f>
        <v>0</v>
      </c>
      <c r="BZ548" s="3">
        <f t="array" ref="BZ548">INDEX($CI$3:$EP$26,MATCH($BV548,$CH$3:$CH$26,0),MATCH(BZ$1&amp;$BU548,$CI$1:$EP$1&amp;$CI$2:$EP$2,0))*VLOOKUP($BT548,$C$17:$M$20,COUNTBLANK($D$15:G$15)+1,FALSE)</f>
        <v>1152</v>
      </c>
      <c r="CA548" s="3">
        <f t="array" ref="CA548">INDEX($CI$3:$EP$26,MATCH($BV548,$CH$3:$CH$26,0),MATCH(CA$1&amp;$BU548,$CI$1:$EP$1&amp;$CI$2:$EP$2,0))*VLOOKUP($BT548,$C$17:$M$20,COUNTBLANK($D$15:H$15)+1,FALSE)</f>
        <v>0</v>
      </c>
      <c r="CB548" s="3">
        <f t="array" ref="CB548">INDEX($CI$3:$EP$26,MATCH($BV548,$CH$3:$CH$26,0),MATCH(CB$1&amp;$BU548,$CI$1:$EP$1&amp;$CI$2:$EP$2,0))*VLOOKUP($BT548,$C$17:$M$20,COUNTBLANK($D$15:I$15)+1,FALSE)</f>
        <v>0</v>
      </c>
      <c r="CC548" s="3">
        <f t="array" ref="CC548">INDEX($CI$3:$EP$26,MATCH($BV548,$CH$3:$CH$26,0),MATCH(CC$1&amp;$BU548,$CI$1:$EP$1&amp;$CI$2:$EP$2,0))*VLOOKUP($BT548,$C$17:$M$20,COUNTBLANK($D$15:J$15)+1,FALSE)</f>
        <v>0</v>
      </c>
      <c r="CD548" s="3">
        <f t="array" ref="CD548">INDEX($CI$3:$EP$26,MATCH($BV548,$CH$3:$CH$26,0),MATCH(CD$1&amp;$BU548,$CI$1:$EP$1&amp;$CI$2:$EP$2,0))*VLOOKUP($BT548,$C$17:$M$20,COUNTBLANK($D$15:K$15)+1,FALSE)</f>
        <v>0</v>
      </c>
      <c r="CE548" s="3">
        <f t="array" ref="CE548">INDEX($CI$3:$EP$26,MATCH($BV548,$CH$3:$CH$26,0),MATCH(CE$1&amp;$BU548,$CI$1:$EP$1&amp;$CI$2:$EP$2,0))*VLOOKUP($BT548,$C$17:$M$20,COUNTBLANK($D$15:L$15)+1,FALSE)</f>
        <v>0.04</v>
      </c>
      <c r="CF548" s="3">
        <f t="array" ref="CF548">INDEX($CI$3:$EP$26,MATCH($BV548,$CH$3:$CH$26,0),MATCH(CF$1&amp;$BU548,$CI$1:$EP$1&amp;$CI$2:$EP$2,0))*VLOOKUP($BT548,$C$17:$M$20,COUNTBLANK($D$15:M$15)+1,FALSE)</f>
        <v>0.08</v>
      </c>
    </row>
    <row r="549" spans="56:84" x14ac:dyDescent="0.2">
      <c r="BD549" t="s">
        <v>422</v>
      </c>
      <c r="BE549">
        <v>1</v>
      </c>
      <c r="BF549">
        <f t="shared" si="186"/>
        <v>2</v>
      </c>
      <c r="BG549" s="1">
        <f t="shared" si="188"/>
        <v>19</v>
      </c>
      <c r="BH549" s="3">
        <f t="array" ref="BH549">INDEX($D$21:$M$44,MATCH($BD549&amp;$BF549,$C$21:$C$44&amp;$B$21:$B$44,0),MATCH(BH$1,$D$16:$M$16,0))+VLOOKUP($BE549,战斗属性模型!$K$22:$O$24,BH$2,FALSE)*INDEX($BW$3:$CF$578,MATCH($BD549&amp;$BF549&amp;$BG549,$BT$3:$BT$578&amp;$BU$3:$BU$578&amp;$BV$3:$BV$578,0),MATCH(BH$1,$BW$1:$CF$1,0))</f>
        <v>276</v>
      </c>
      <c r="BI549" s="3">
        <f t="array" ref="BI549">INDEX($D$21:$M$44,MATCH($BD549&amp;$BF549,$C$21:$C$44&amp;$B$21:$B$44,0),MATCH(BI$1,$D$16:$M$16,0))+VLOOKUP($BE549,战斗属性模型!$K$22:$O$24,BI$2,FALSE)*INDEX($BW$3:$CF$578,MATCH($BD549&amp;$BF549&amp;$BG549,$BT$3:$BT$578&amp;$BU$3:$BU$578&amp;$BV$3:$BV$578,0),MATCH(BI$1,$BW$1:$CF$1,0))</f>
        <v>0</v>
      </c>
      <c r="BJ549" s="3">
        <f t="array" ref="BJ549">INDEX($D$21:$M$44,MATCH($BD549&amp;$BF549,$C$21:$C$44&amp;$B$21:$B$44,0),MATCH(BJ$1,$D$16:$M$16,0))+VLOOKUP($BE549,战斗属性模型!$K$22:$O$24,BJ$2,FALSE)*INDEX($BW$3:$CF$578,MATCH($BD549&amp;$BF549&amp;$BG549,$BT$3:$BT$578&amp;$BU$3:$BU$578&amp;$BV$3:$BV$578,0),MATCH(BJ$1,$BW$1:$CF$1,0))</f>
        <v>0</v>
      </c>
      <c r="BK549" s="3">
        <f t="array" ref="BK549">INDEX($D$21:$M$44,MATCH($BD549&amp;$BF549,$C$21:$C$44&amp;$B$21:$B$44,0),MATCH(BK$1,$D$16:$M$16,0))+VLOOKUP($BE549,战斗属性模型!$K$22:$O$24,BK$2,FALSE)*INDEX($BW$3:$CF$578,MATCH($BD549&amp;$BF549&amp;$BG549,$BT$3:$BT$578&amp;$BU$3:$BU$578&amp;$BV$3:$BV$578,0),MATCH(BK$1,$BW$1:$CF$1,0))</f>
        <v>460.8</v>
      </c>
      <c r="BL549" s="3"/>
      <c r="BM549" s="3"/>
      <c r="BN549" s="3"/>
      <c r="BO549" s="3"/>
      <c r="BP549" s="3"/>
      <c r="BQ549" s="3"/>
      <c r="BT549" t="s">
        <v>422</v>
      </c>
      <c r="BU549">
        <f t="shared" si="185"/>
        <v>5</v>
      </c>
      <c r="BV549" s="1">
        <f t="shared" si="187"/>
        <v>19</v>
      </c>
      <c r="BW549" s="3">
        <f t="array" ref="BW549">INDEX($CI$3:$EP$26,MATCH($BV549,$CH$3:$CH$26,0),MATCH(BW$1&amp;$BU549,$CI$1:$EP$1&amp;$CI$2:$EP$2,0))*VLOOKUP($BT549,$C$17:$M$20,COUNTBLANK($D$15:D$15)+1,FALSE)</f>
        <v>608</v>
      </c>
      <c r="BX549" s="3">
        <f t="array" ref="BX549">INDEX($CI$3:$EP$26,MATCH($BV549,$CH$3:$CH$26,0),MATCH(BX$1&amp;$BU549,$CI$1:$EP$1&amp;$CI$2:$EP$2,0))*VLOOKUP($BT549,$C$17:$M$20,COUNTBLANK($D$15:E$15)+1,FALSE)</f>
        <v>0</v>
      </c>
      <c r="BY549" s="3">
        <f t="array" ref="BY549">INDEX($CI$3:$EP$26,MATCH($BV549,$CH$3:$CH$26,0),MATCH(BY$1&amp;$BU549,$CI$1:$EP$1&amp;$CI$2:$EP$2,0))*VLOOKUP($BT549,$C$17:$M$20,COUNTBLANK($D$15:F$15)+1,FALSE)</f>
        <v>0</v>
      </c>
      <c r="BZ549" s="3">
        <f t="array" ref="BZ549">INDEX($CI$3:$EP$26,MATCH($BV549,$CH$3:$CH$26,0),MATCH(BZ$1&amp;$BU549,$CI$1:$EP$1&amp;$CI$2:$EP$2,0))*VLOOKUP($BT549,$C$17:$M$20,COUNTBLANK($D$15:G$15)+1,FALSE)</f>
        <v>1216</v>
      </c>
      <c r="CA549" s="3">
        <f t="array" ref="CA549">INDEX($CI$3:$EP$26,MATCH($BV549,$CH$3:$CH$26,0),MATCH(CA$1&amp;$BU549,$CI$1:$EP$1&amp;$CI$2:$EP$2,0))*VLOOKUP($BT549,$C$17:$M$20,COUNTBLANK($D$15:H$15)+1,FALSE)</f>
        <v>0</v>
      </c>
      <c r="CB549" s="3">
        <f t="array" ref="CB549">INDEX($CI$3:$EP$26,MATCH($BV549,$CH$3:$CH$26,0),MATCH(CB$1&amp;$BU549,$CI$1:$EP$1&amp;$CI$2:$EP$2,0))*VLOOKUP($BT549,$C$17:$M$20,COUNTBLANK($D$15:I$15)+1,FALSE)</f>
        <v>0</v>
      </c>
      <c r="CC549" s="3">
        <f t="array" ref="CC549">INDEX($CI$3:$EP$26,MATCH($BV549,$CH$3:$CH$26,0),MATCH(CC$1&amp;$BU549,$CI$1:$EP$1&amp;$CI$2:$EP$2,0))*VLOOKUP($BT549,$C$17:$M$20,COUNTBLANK($D$15:J$15)+1,FALSE)</f>
        <v>0</v>
      </c>
      <c r="CD549" s="3">
        <f t="array" ref="CD549">INDEX($CI$3:$EP$26,MATCH($BV549,$CH$3:$CH$26,0),MATCH(CD$1&amp;$BU549,$CI$1:$EP$1&amp;$CI$2:$EP$2,0))*VLOOKUP($BT549,$C$17:$M$20,COUNTBLANK($D$15:K$15)+1,FALSE)</f>
        <v>0</v>
      </c>
      <c r="CE549" s="3">
        <f t="array" ref="CE549">INDEX($CI$3:$EP$26,MATCH($BV549,$CH$3:$CH$26,0),MATCH(CE$1&amp;$BU549,$CI$1:$EP$1&amp;$CI$2:$EP$2,0))*VLOOKUP($BT549,$C$17:$M$20,COUNTBLANK($D$15:L$15)+1,FALSE)</f>
        <v>0.04</v>
      </c>
      <c r="CF549" s="3">
        <f t="array" ref="CF549">INDEX($CI$3:$EP$26,MATCH($BV549,$CH$3:$CH$26,0),MATCH(CF$1&amp;$BU549,$CI$1:$EP$1&amp;$CI$2:$EP$2,0))*VLOOKUP($BT549,$C$17:$M$20,COUNTBLANK($D$15:M$15)+1,FALSE)</f>
        <v>0.08</v>
      </c>
    </row>
    <row r="550" spans="56:84" x14ac:dyDescent="0.2">
      <c r="BD550" t="s">
        <v>422</v>
      </c>
      <c r="BE550">
        <v>1</v>
      </c>
      <c r="BF550">
        <f t="shared" si="186"/>
        <v>2</v>
      </c>
      <c r="BG550" s="1">
        <f t="shared" si="188"/>
        <v>20</v>
      </c>
      <c r="BH550" s="3">
        <f t="array" ref="BH550">INDEX($D$21:$M$44,MATCH($BD550&amp;$BF550,$C$21:$C$44&amp;$B$21:$B$44,0),MATCH(BH$1,$D$16:$M$16,0))+VLOOKUP($BE550,战斗属性模型!$K$22:$O$24,BH$2,FALSE)*INDEX($BW$3:$CF$578,MATCH($BD550&amp;$BF550&amp;$BG550,$BT$3:$BT$578&amp;$BU$3:$BU$578&amp;$BV$3:$BV$578,0),MATCH(BH$1,$BW$1:$CF$1,0))</f>
        <v>288</v>
      </c>
      <c r="BI550" s="3">
        <f t="array" ref="BI550">INDEX($D$21:$M$44,MATCH($BD550&amp;$BF550,$C$21:$C$44&amp;$B$21:$B$44,0),MATCH(BI$1,$D$16:$M$16,0))+VLOOKUP($BE550,战斗属性模型!$K$22:$O$24,BI$2,FALSE)*INDEX($BW$3:$CF$578,MATCH($BD550&amp;$BF550&amp;$BG550,$BT$3:$BT$578&amp;$BU$3:$BU$578&amp;$BV$3:$BV$578,0),MATCH(BI$1,$BW$1:$CF$1,0))</f>
        <v>0</v>
      </c>
      <c r="BJ550" s="3">
        <f t="array" ref="BJ550">INDEX($D$21:$M$44,MATCH($BD550&amp;$BF550,$C$21:$C$44&amp;$B$21:$B$44,0),MATCH(BJ$1,$D$16:$M$16,0))+VLOOKUP($BE550,战斗属性模型!$K$22:$O$24,BJ$2,FALSE)*INDEX($BW$3:$CF$578,MATCH($BD550&amp;$BF550&amp;$BG550,$BT$3:$BT$578&amp;$BU$3:$BU$578&amp;$BV$3:$BV$578,0),MATCH(BJ$1,$BW$1:$CF$1,0))</f>
        <v>0</v>
      </c>
      <c r="BK550" s="3">
        <f t="array" ref="BK550">INDEX($D$21:$M$44,MATCH($BD550&amp;$BF550,$C$21:$C$44&amp;$B$21:$B$44,0),MATCH(BK$1,$D$16:$M$16,0))+VLOOKUP($BE550,战斗属性模型!$K$22:$O$24,BK$2,FALSE)*INDEX($BW$3:$CF$578,MATCH($BD550&amp;$BF550&amp;$BG550,$BT$3:$BT$578&amp;$BU$3:$BU$578&amp;$BV$3:$BV$578,0),MATCH(BK$1,$BW$1:$CF$1,0))</f>
        <v>480</v>
      </c>
      <c r="BL550" s="3"/>
      <c r="BM550" s="3"/>
      <c r="BN550" s="3"/>
      <c r="BO550" s="3"/>
      <c r="BP550" s="3"/>
      <c r="BQ550" s="3"/>
      <c r="BT550" t="s">
        <v>422</v>
      </c>
      <c r="BU550">
        <f t="shared" si="185"/>
        <v>5</v>
      </c>
      <c r="BV550" s="1">
        <f t="shared" si="187"/>
        <v>20</v>
      </c>
      <c r="BW550" s="3">
        <f t="array" ref="BW550">INDEX($CI$3:$EP$26,MATCH($BV550,$CH$3:$CH$26,0),MATCH(BW$1&amp;$BU550,$CI$1:$EP$1&amp;$CI$2:$EP$2,0))*VLOOKUP($BT550,$C$17:$M$20,COUNTBLANK($D$15:D$15)+1,FALSE)</f>
        <v>640</v>
      </c>
      <c r="BX550" s="3">
        <f t="array" ref="BX550">INDEX($CI$3:$EP$26,MATCH($BV550,$CH$3:$CH$26,0),MATCH(BX$1&amp;$BU550,$CI$1:$EP$1&amp;$CI$2:$EP$2,0))*VLOOKUP($BT550,$C$17:$M$20,COUNTBLANK($D$15:E$15)+1,FALSE)</f>
        <v>0</v>
      </c>
      <c r="BY550" s="3">
        <f t="array" ref="BY550">INDEX($CI$3:$EP$26,MATCH($BV550,$CH$3:$CH$26,0),MATCH(BY$1&amp;$BU550,$CI$1:$EP$1&amp;$CI$2:$EP$2,0))*VLOOKUP($BT550,$C$17:$M$20,COUNTBLANK($D$15:F$15)+1,FALSE)</f>
        <v>0</v>
      </c>
      <c r="BZ550" s="3">
        <f t="array" ref="BZ550">INDEX($CI$3:$EP$26,MATCH($BV550,$CH$3:$CH$26,0),MATCH(BZ$1&amp;$BU550,$CI$1:$EP$1&amp;$CI$2:$EP$2,0))*VLOOKUP($BT550,$C$17:$M$20,COUNTBLANK($D$15:G$15)+1,FALSE)</f>
        <v>1280</v>
      </c>
      <c r="CA550" s="3">
        <f t="array" ref="CA550">INDEX($CI$3:$EP$26,MATCH($BV550,$CH$3:$CH$26,0),MATCH(CA$1&amp;$BU550,$CI$1:$EP$1&amp;$CI$2:$EP$2,0))*VLOOKUP($BT550,$C$17:$M$20,COUNTBLANK($D$15:H$15)+1,FALSE)</f>
        <v>0</v>
      </c>
      <c r="CB550" s="3">
        <f t="array" ref="CB550">INDEX($CI$3:$EP$26,MATCH($BV550,$CH$3:$CH$26,0),MATCH(CB$1&amp;$BU550,$CI$1:$EP$1&amp;$CI$2:$EP$2,0))*VLOOKUP($BT550,$C$17:$M$20,COUNTBLANK($D$15:I$15)+1,FALSE)</f>
        <v>0</v>
      </c>
      <c r="CC550" s="3">
        <f t="array" ref="CC550">INDEX($CI$3:$EP$26,MATCH($BV550,$CH$3:$CH$26,0),MATCH(CC$1&amp;$BU550,$CI$1:$EP$1&amp;$CI$2:$EP$2,0))*VLOOKUP($BT550,$C$17:$M$20,COUNTBLANK($D$15:J$15)+1,FALSE)</f>
        <v>0</v>
      </c>
      <c r="CD550" s="3">
        <f t="array" ref="CD550">INDEX($CI$3:$EP$26,MATCH($BV550,$CH$3:$CH$26,0),MATCH(CD$1&amp;$BU550,$CI$1:$EP$1&amp;$CI$2:$EP$2,0))*VLOOKUP($BT550,$C$17:$M$20,COUNTBLANK($D$15:K$15)+1,FALSE)</f>
        <v>0</v>
      </c>
      <c r="CE550" s="3">
        <f t="array" ref="CE550">INDEX($CI$3:$EP$26,MATCH($BV550,$CH$3:$CH$26,0),MATCH(CE$1&amp;$BU550,$CI$1:$EP$1&amp;$CI$2:$EP$2,0))*VLOOKUP($BT550,$C$17:$M$20,COUNTBLANK($D$15:L$15)+1,FALSE)</f>
        <v>0.06</v>
      </c>
      <c r="CF550" s="3">
        <f t="array" ref="CF550">INDEX($CI$3:$EP$26,MATCH($BV550,$CH$3:$CH$26,0),MATCH(CF$1&amp;$BU550,$CI$1:$EP$1&amp;$CI$2:$EP$2,0))*VLOOKUP($BT550,$C$17:$M$20,COUNTBLANK($D$15:M$15)+1,FALSE)</f>
        <v>0.08</v>
      </c>
    </row>
    <row r="551" spans="56:84" x14ac:dyDescent="0.2">
      <c r="BD551" t="s">
        <v>422</v>
      </c>
      <c r="BE551">
        <v>1</v>
      </c>
      <c r="BF551">
        <f t="shared" si="186"/>
        <v>2</v>
      </c>
      <c r="BG551" s="1">
        <f t="shared" si="188"/>
        <v>21</v>
      </c>
      <c r="BH551" s="3">
        <f t="array" ref="BH551">INDEX($D$21:$M$44,MATCH($BD551&amp;$BF551,$C$21:$C$44&amp;$B$21:$B$44,0),MATCH(BH$1,$D$16:$M$16,0))+VLOOKUP($BE551,战斗属性模型!$K$22:$O$24,BH$2,FALSE)*INDEX($BW$3:$CF$578,MATCH($BD551&amp;$BF551&amp;$BG551,$BT$3:$BT$578&amp;$BU$3:$BU$578&amp;$BV$3:$BV$578,0),MATCH(BH$1,$BW$1:$CF$1,0))</f>
        <v>300</v>
      </c>
      <c r="BI551" s="3">
        <f t="array" ref="BI551">INDEX($D$21:$M$44,MATCH($BD551&amp;$BF551,$C$21:$C$44&amp;$B$21:$B$44,0),MATCH(BI$1,$D$16:$M$16,0))+VLOOKUP($BE551,战斗属性模型!$K$22:$O$24,BI$2,FALSE)*INDEX($BW$3:$CF$578,MATCH($BD551&amp;$BF551&amp;$BG551,$BT$3:$BT$578&amp;$BU$3:$BU$578&amp;$BV$3:$BV$578,0),MATCH(BI$1,$BW$1:$CF$1,0))</f>
        <v>0</v>
      </c>
      <c r="BJ551" s="3">
        <f t="array" ref="BJ551">INDEX($D$21:$M$44,MATCH($BD551&amp;$BF551,$C$21:$C$44&amp;$B$21:$B$44,0),MATCH(BJ$1,$D$16:$M$16,0))+VLOOKUP($BE551,战斗属性模型!$K$22:$O$24,BJ$2,FALSE)*INDEX($BW$3:$CF$578,MATCH($BD551&amp;$BF551&amp;$BG551,$BT$3:$BT$578&amp;$BU$3:$BU$578&amp;$BV$3:$BV$578,0),MATCH(BJ$1,$BW$1:$CF$1,0))</f>
        <v>0</v>
      </c>
      <c r="BK551" s="3">
        <f t="array" ref="BK551">INDEX($D$21:$M$44,MATCH($BD551&amp;$BF551,$C$21:$C$44&amp;$B$21:$B$44,0),MATCH(BK$1,$D$16:$M$16,0))+VLOOKUP($BE551,战斗属性模型!$K$22:$O$24,BK$2,FALSE)*INDEX($BW$3:$CF$578,MATCH($BD551&amp;$BF551&amp;$BG551,$BT$3:$BT$578&amp;$BU$3:$BU$578&amp;$BV$3:$BV$578,0),MATCH(BK$1,$BW$1:$CF$1,0))</f>
        <v>499.20000000000005</v>
      </c>
      <c r="BL551" s="3"/>
      <c r="BM551" s="3"/>
      <c r="BN551" s="3"/>
      <c r="BO551" s="3"/>
      <c r="BP551" s="3"/>
      <c r="BQ551" s="3"/>
      <c r="BT551" t="s">
        <v>422</v>
      </c>
      <c r="BU551">
        <f t="shared" si="185"/>
        <v>5</v>
      </c>
      <c r="BV551" s="1">
        <f t="shared" si="187"/>
        <v>21</v>
      </c>
      <c r="BW551" s="3">
        <f t="array" ref="BW551">INDEX($CI$3:$EP$26,MATCH($BV551,$CH$3:$CH$26,0),MATCH(BW$1&amp;$BU551,$CI$1:$EP$1&amp;$CI$2:$EP$2,0))*VLOOKUP($BT551,$C$17:$M$20,COUNTBLANK($D$15:D$15)+1,FALSE)</f>
        <v>672</v>
      </c>
      <c r="BX551" s="3">
        <f t="array" ref="BX551">INDEX($CI$3:$EP$26,MATCH($BV551,$CH$3:$CH$26,0),MATCH(BX$1&amp;$BU551,$CI$1:$EP$1&amp;$CI$2:$EP$2,0))*VLOOKUP($BT551,$C$17:$M$20,COUNTBLANK($D$15:E$15)+1,FALSE)</f>
        <v>0</v>
      </c>
      <c r="BY551" s="3">
        <f t="array" ref="BY551">INDEX($CI$3:$EP$26,MATCH($BV551,$CH$3:$CH$26,0),MATCH(BY$1&amp;$BU551,$CI$1:$EP$1&amp;$CI$2:$EP$2,0))*VLOOKUP($BT551,$C$17:$M$20,COUNTBLANK($D$15:F$15)+1,FALSE)</f>
        <v>0</v>
      </c>
      <c r="BZ551" s="3">
        <f t="array" ref="BZ551">INDEX($CI$3:$EP$26,MATCH($BV551,$CH$3:$CH$26,0),MATCH(BZ$1&amp;$BU551,$CI$1:$EP$1&amp;$CI$2:$EP$2,0))*VLOOKUP($BT551,$C$17:$M$20,COUNTBLANK($D$15:G$15)+1,FALSE)</f>
        <v>1344</v>
      </c>
      <c r="CA551" s="3">
        <f t="array" ref="CA551">INDEX($CI$3:$EP$26,MATCH($BV551,$CH$3:$CH$26,0),MATCH(CA$1&amp;$BU551,$CI$1:$EP$1&amp;$CI$2:$EP$2,0))*VLOOKUP($BT551,$C$17:$M$20,COUNTBLANK($D$15:H$15)+1,FALSE)</f>
        <v>0</v>
      </c>
      <c r="CB551" s="3">
        <f t="array" ref="CB551">INDEX($CI$3:$EP$26,MATCH($BV551,$CH$3:$CH$26,0),MATCH(CB$1&amp;$BU551,$CI$1:$EP$1&amp;$CI$2:$EP$2,0))*VLOOKUP($BT551,$C$17:$M$20,COUNTBLANK($D$15:I$15)+1,FALSE)</f>
        <v>0</v>
      </c>
      <c r="CC551" s="3">
        <f t="array" ref="CC551">INDEX($CI$3:$EP$26,MATCH($BV551,$CH$3:$CH$26,0),MATCH(CC$1&amp;$BU551,$CI$1:$EP$1&amp;$CI$2:$EP$2,0))*VLOOKUP($BT551,$C$17:$M$20,COUNTBLANK($D$15:J$15)+1,FALSE)</f>
        <v>0</v>
      </c>
      <c r="CD551" s="3">
        <f t="array" ref="CD551">INDEX($CI$3:$EP$26,MATCH($BV551,$CH$3:$CH$26,0),MATCH(CD$1&amp;$BU551,$CI$1:$EP$1&amp;$CI$2:$EP$2,0))*VLOOKUP($BT551,$C$17:$M$20,COUNTBLANK($D$15:K$15)+1,FALSE)</f>
        <v>0</v>
      </c>
      <c r="CE551" s="3">
        <f t="array" ref="CE551">INDEX($CI$3:$EP$26,MATCH($BV551,$CH$3:$CH$26,0),MATCH(CE$1&amp;$BU551,$CI$1:$EP$1&amp;$CI$2:$EP$2,0))*VLOOKUP($BT551,$C$17:$M$20,COUNTBLANK($D$15:L$15)+1,FALSE)</f>
        <v>0.06</v>
      </c>
      <c r="CF551" s="3">
        <f t="array" ref="CF551">INDEX($CI$3:$EP$26,MATCH($BV551,$CH$3:$CH$26,0),MATCH(CF$1&amp;$BU551,$CI$1:$EP$1&amp;$CI$2:$EP$2,0))*VLOOKUP($BT551,$C$17:$M$20,COUNTBLANK($D$15:M$15)+1,FALSE)</f>
        <v>0.08</v>
      </c>
    </row>
    <row r="552" spans="56:84" x14ac:dyDescent="0.2">
      <c r="BD552" t="s">
        <v>422</v>
      </c>
      <c r="BE552">
        <v>1</v>
      </c>
      <c r="BF552">
        <f t="shared" si="186"/>
        <v>2</v>
      </c>
      <c r="BG552" s="1">
        <f t="shared" si="188"/>
        <v>22</v>
      </c>
      <c r="BH552" s="3">
        <f t="array" ref="BH552">INDEX($D$21:$M$44,MATCH($BD552&amp;$BF552,$C$21:$C$44&amp;$B$21:$B$44,0),MATCH(BH$1,$D$16:$M$16,0))+VLOOKUP($BE552,战斗属性模型!$K$22:$O$24,BH$2,FALSE)*INDEX($BW$3:$CF$578,MATCH($BD552&amp;$BF552&amp;$BG552,$BT$3:$BT$578&amp;$BU$3:$BU$578&amp;$BV$3:$BV$578,0),MATCH(BH$1,$BW$1:$CF$1,0))</f>
        <v>312</v>
      </c>
      <c r="BI552" s="3">
        <f t="array" ref="BI552">INDEX($D$21:$M$44,MATCH($BD552&amp;$BF552,$C$21:$C$44&amp;$B$21:$B$44,0),MATCH(BI$1,$D$16:$M$16,0))+VLOOKUP($BE552,战斗属性模型!$K$22:$O$24,BI$2,FALSE)*INDEX($BW$3:$CF$578,MATCH($BD552&amp;$BF552&amp;$BG552,$BT$3:$BT$578&amp;$BU$3:$BU$578&amp;$BV$3:$BV$578,0),MATCH(BI$1,$BW$1:$CF$1,0))</f>
        <v>0</v>
      </c>
      <c r="BJ552" s="3">
        <f t="array" ref="BJ552">INDEX($D$21:$M$44,MATCH($BD552&amp;$BF552,$C$21:$C$44&amp;$B$21:$B$44,0),MATCH(BJ$1,$D$16:$M$16,0))+VLOOKUP($BE552,战斗属性模型!$K$22:$O$24,BJ$2,FALSE)*INDEX($BW$3:$CF$578,MATCH($BD552&amp;$BF552&amp;$BG552,$BT$3:$BT$578&amp;$BU$3:$BU$578&amp;$BV$3:$BV$578,0),MATCH(BJ$1,$BW$1:$CF$1,0))</f>
        <v>0</v>
      </c>
      <c r="BK552" s="3">
        <f t="array" ref="BK552">INDEX($D$21:$M$44,MATCH($BD552&amp;$BF552,$C$21:$C$44&amp;$B$21:$B$44,0),MATCH(BK$1,$D$16:$M$16,0))+VLOOKUP($BE552,战斗属性模型!$K$22:$O$24,BK$2,FALSE)*INDEX($BW$3:$CF$578,MATCH($BD552&amp;$BF552&amp;$BG552,$BT$3:$BT$578&amp;$BU$3:$BU$578&amp;$BV$3:$BV$578,0),MATCH(BK$1,$BW$1:$CF$1,0))</f>
        <v>518.40000000000009</v>
      </c>
      <c r="BL552" s="3"/>
      <c r="BM552" s="3"/>
      <c r="BN552" s="3"/>
      <c r="BO552" s="3"/>
      <c r="BP552" s="3"/>
      <c r="BQ552" s="3"/>
      <c r="BT552" t="s">
        <v>422</v>
      </c>
      <c r="BU552">
        <f t="shared" si="185"/>
        <v>5</v>
      </c>
      <c r="BV552" s="1">
        <f t="shared" si="187"/>
        <v>22</v>
      </c>
      <c r="BW552" s="3">
        <f t="array" ref="BW552">INDEX($CI$3:$EP$26,MATCH($BV552,$CH$3:$CH$26,0),MATCH(BW$1&amp;$BU552,$CI$1:$EP$1&amp;$CI$2:$EP$2,0))*VLOOKUP($BT552,$C$17:$M$20,COUNTBLANK($D$15:D$15)+1,FALSE)</f>
        <v>704</v>
      </c>
      <c r="BX552" s="3">
        <f t="array" ref="BX552">INDEX($CI$3:$EP$26,MATCH($BV552,$CH$3:$CH$26,0),MATCH(BX$1&amp;$BU552,$CI$1:$EP$1&amp;$CI$2:$EP$2,0))*VLOOKUP($BT552,$C$17:$M$20,COUNTBLANK($D$15:E$15)+1,FALSE)</f>
        <v>0</v>
      </c>
      <c r="BY552" s="3">
        <f t="array" ref="BY552">INDEX($CI$3:$EP$26,MATCH($BV552,$CH$3:$CH$26,0),MATCH(BY$1&amp;$BU552,$CI$1:$EP$1&amp;$CI$2:$EP$2,0))*VLOOKUP($BT552,$C$17:$M$20,COUNTBLANK($D$15:F$15)+1,FALSE)</f>
        <v>0</v>
      </c>
      <c r="BZ552" s="3">
        <f t="array" ref="BZ552">INDEX($CI$3:$EP$26,MATCH($BV552,$CH$3:$CH$26,0),MATCH(BZ$1&amp;$BU552,$CI$1:$EP$1&amp;$CI$2:$EP$2,0))*VLOOKUP($BT552,$C$17:$M$20,COUNTBLANK($D$15:G$15)+1,FALSE)</f>
        <v>1408</v>
      </c>
      <c r="CA552" s="3">
        <f t="array" ref="CA552">INDEX($CI$3:$EP$26,MATCH($BV552,$CH$3:$CH$26,0),MATCH(CA$1&amp;$BU552,$CI$1:$EP$1&amp;$CI$2:$EP$2,0))*VLOOKUP($BT552,$C$17:$M$20,COUNTBLANK($D$15:H$15)+1,FALSE)</f>
        <v>0</v>
      </c>
      <c r="CB552" s="3">
        <f t="array" ref="CB552">INDEX($CI$3:$EP$26,MATCH($BV552,$CH$3:$CH$26,0),MATCH(CB$1&amp;$BU552,$CI$1:$EP$1&amp;$CI$2:$EP$2,0))*VLOOKUP($BT552,$C$17:$M$20,COUNTBLANK($D$15:I$15)+1,FALSE)</f>
        <v>0</v>
      </c>
      <c r="CC552" s="3">
        <f t="array" ref="CC552">INDEX($CI$3:$EP$26,MATCH($BV552,$CH$3:$CH$26,0),MATCH(CC$1&amp;$BU552,$CI$1:$EP$1&amp;$CI$2:$EP$2,0))*VLOOKUP($BT552,$C$17:$M$20,COUNTBLANK($D$15:J$15)+1,FALSE)</f>
        <v>0</v>
      </c>
      <c r="CD552" s="3">
        <f t="array" ref="CD552">INDEX($CI$3:$EP$26,MATCH($BV552,$CH$3:$CH$26,0),MATCH(CD$1&amp;$BU552,$CI$1:$EP$1&amp;$CI$2:$EP$2,0))*VLOOKUP($BT552,$C$17:$M$20,COUNTBLANK($D$15:K$15)+1,FALSE)</f>
        <v>0</v>
      </c>
      <c r="CE552" s="3">
        <f t="array" ref="CE552">INDEX($CI$3:$EP$26,MATCH($BV552,$CH$3:$CH$26,0),MATCH(CE$1&amp;$BU552,$CI$1:$EP$1&amp;$CI$2:$EP$2,0))*VLOOKUP($BT552,$C$17:$M$20,COUNTBLANK($D$15:L$15)+1,FALSE)</f>
        <v>0.06</v>
      </c>
      <c r="CF552" s="3">
        <f t="array" ref="CF552">INDEX($CI$3:$EP$26,MATCH($BV552,$CH$3:$CH$26,0),MATCH(CF$1&amp;$BU552,$CI$1:$EP$1&amp;$CI$2:$EP$2,0))*VLOOKUP($BT552,$C$17:$M$20,COUNTBLANK($D$15:M$15)+1,FALSE)</f>
        <v>0.08</v>
      </c>
    </row>
    <row r="553" spans="56:84" x14ac:dyDescent="0.2">
      <c r="BD553" t="s">
        <v>422</v>
      </c>
      <c r="BE553">
        <v>1</v>
      </c>
      <c r="BF553">
        <f t="shared" si="186"/>
        <v>2</v>
      </c>
      <c r="BG553" s="1">
        <f t="shared" si="188"/>
        <v>23</v>
      </c>
      <c r="BH553" s="3">
        <f t="array" ref="BH553">INDEX($D$21:$M$44,MATCH($BD553&amp;$BF553,$C$21:$C$44&amp;$B$21:$B$44,0),MATCH(BH$1,$D$16:$M$16,0))+VLOOKUP($BE553,战斗属性模型!$K$22:$O$24,BH$2,FALSE)*INDEX($BW$3:$CF$578,MATCH($BD553&amp;$BF553&amp;$BG553,$BT$3:$BT$578&amp;$BU$3:$BU$578&amp;$BV$3:$BV$578,0),MATCH(BH$1,$BW$1:$CF$1,0))</f>
        <v>324</v>
      </c>
      <c r="BI553" s="3">
        <f t="array" ref="BI553">INDEX($D$21:$M$44,MATCH($BD553&amp;$BF553,$C$21:$C$44&amp;$B$21:$B$44,0),MATCH(BI$1,$D$16:$M$16,0))+VLOOKUP($BE553,战斗属性模型!$K$22:$O$24,BI$2,FALSE)*INDEX($BW$3:$CF$578,MATCH($BD553&amp;$BF553&amp;$BG553,$BT$3:$BT$578&amp;$BU$3:$BU$578&amp;$BV$3:$BV$578,0),MATCH(BI$1,$BW$1:$CF$1,0))</f>
        <v>0</v>
      </c>
      <c r="BJ553" s="3">
        <f t="array" ref="BJ553">INDEX($D$21:$M$44,MATCH($BD553&amp;$BF553,$C$21:$C$44&amp;$B$21:$B$44,0),MATCH(BJ$1,$D$16:$M$16,0))+VLOOKUP($BE553,战斗属性模型!$K$22:$O$24,BJ$2,FALSE)*INDEX($BW$3:$CF$578,MATCH($BD553&amp;$BF553&amp;$BG553,$BT$3:$BT$578&amp;$BU$3:$BU$578&amp;$BV$3:$BV$578,0),MATCH(BJ$1,$BW$1:$CF$1,0))</f>
        <v>0</v>
      </c>
      <c r="BK553" s="3">
        <f t="array" ref="BK553">INDEX($D$21:$M$44,MATCH($BD553&amp;$BF553,$C$21:$C$44&amp;$B$21:$B$44,0),MATCH(BK$1,$D$16:$M$16,0))+VLOOKUP($BE553,战斗属性模型!$K$22:$O$24,BK$2,FALSE)*INDEX($BW$3:$CF$578,MATCH($BD553&amp;$BF553&amp;$BG553,$BT$3:$BT$578&amp;$BU$3:$BU$578&amp;$BV$3:$BV$578,0),MATCH(BK$1,$BW$1:$CF$1,0))</f>
        <v>537.6</v>
      </c>
      <c r="BL553" s="3"/>
      <c r="BM553" s="3"/>
      <c r="BN553" s="3"/>
      <c r="BO553" s="3"/>
      <c r="BP553" s="3"/>
      <c r="BQ553" s="3"/>
      <c r="BT553" t="s">
        <v>422</v>
      </c>
      <c r="BU553">
        <f t="shared" si="185"/>
        <v>5</v>
      </c>
      <c r="BV553" s="1">
        <f t="shared" si="187"/>
        <v>23</v>
      </c>
      <c r="BW553" s="3">
        <f t="array" ref="BW553">INDEX($CI$3:$EP$26,MATCH($BV553,$CH$3:$CH$26,0),MATCH(BW$1&amp;$BU553,$CI$1:$EP$1&amp;$CI$2:$EP$2,0))*VLOOKUP($BT553,$C$17:$M$20,COUNTBLANK($D$15:D$15)+1,FALSE)</f>
        <v>736</v>
      </c>
      <c r="BX553" s="3">
        <f t="array" ref="BX553">INDEX($CI$3:$EP$26,MATCH($BV553,$CH$3:$CH$26,0),MATCH(BX$1&amp;$BU553,$CI$1:$EP$1&amp;$CI$2:$EP$2,0))*VLOOKUP($BT553,$C$17:$M$20,COUNTBLANK($D$15:E$15)+1,FALSE)</f>
        <v>0</v>
      </c>
      <c r="BY553" s="3">
        <f t="array" ref="BY553">INDEX($CI$3:$EP$26,MATCH($BV553,$CH$3:$CH$26,0),MATCH(BY$1&amp;$BU553,$CI$1:$EP$1&amp;$CI$2:$EP$2,0))*VLOOKUP($BT553,$C$17:$M$20,COUNTBLANK($D$15:F$15)+1,FALSE)</f>
        <v>0</v>
      </c>
      <c r="BZ553" s="3">
        <f t="array" ref="BZ553">INDEX($CI$3:$EP$26,MATCH($BV553,$CH$3:$CH$26,0),MATCH(BZ$1&amp;$BU553,$CI$1:$EP$1&amp;$CI$2:$EP$2,0))*VLOOKUP($BT553,$C$17:$M$20,COUNTBLANK($D$15:G$15)+1,FALSE)</f>
        <v>1472</v>
      </c>
      <c r="CA553" s="3">
        <f t="array" ref="CA553">INDEX($CI$3:$EP$26,MATCH($BV553,$CH$3:$CH$26,0),MATCH(CA$1&amp;$BU553,$CI$1:$EP$1&amp;$CI$2:$EP$2,0))*VLOOKUP($BT553,$C$17:$M$20,COUNTBLANK($D$15:H$15)+1,FALSE)</f>
        <v>0</v>
      </c>
      <c r="CB553" s="3">
        <f t="array" ref="CB553">INDEX($CI$3:$EP$26,MATCH($BV553,$CH$3:$CH$26,0),MATCH(CB$1&amp;$BU553,$CI$1:$EP$1&amp;$CI$2:$EP$2,0))*VLOOKUP($BT553,$C$17:$M$20,COUNTBLANK($D$15:I$15)+1,FALSE)</f>
        <v>0</v>
      </c>
      <c r="CC553" s="3">
        <f t="array" ref="CC553">INDEX($CI$3:$EP$26,MATCH($BV553,$CH$3:$CH$26,0),MATCH(CC$1&amp;$BU553,$CI$1:$EP$1&amp;$CI$2:$EP$2,0))*VLOOKUP($BT553,$C$17:$M$20,COUNTBLANK($D$15:J$15)+1,FALSE)</f>
        <v>0</v>
      </c>
      <c r="CD553" s="3">
        <f t="array" ref="CD553">INDEX($CI$3:$EP$26,MATCH($BV553,$CH$3:$CH$26,0),MATCH(CD$1&amp;$BU553,$CI$1:$EP$1&amp;$CI$2:$EP$2,0))*VLOOKUP($BT553,$C$17:$M$20,COUNTBLANK($D$15:K$15)+1,FALSE)</f>
        <v>0</v>
      </c>
      <c r="CE553" s="3">
        <f t="array" ref="CE553">INDEX($CI$3:$EP$26,MATCH($BV553,$CH$3:$CH$26,0),MATCH(CE$1&amp;$BU553,$CI$1:$EP$1&amp;$CI$2:$EP$2,0))*VLOOKUP($BT553,$C$17:$M$20,COUNTBLANK($D$15:L$15)+1,FALSE)</f>
        <v>0.06</v>
      </c>
      <c r="CF553" s="3">
        <f t="array" ref="CF553">INDEX($CI$3:$EP$26,MATCH($BV553,$CH$3:$CH$26,0),MATCH(CF$1&amp;$BU553,$CI$1:$EP$1&amp;$CI$2:$EP$2,0))*VLOOKUP($BT553,$C$17:$M$20,COUNTBLANK($D$15:M$15)+1,FALSE)</f>
        <v>0.08</v>
      </c>
    </row>
    <row r="554" spans="56:84" x14ac:dyDescent="0.2">
      <c r="BD554" t="s">
        <v>422</v>
      </c>
      <c r="BE554">
        <v>1</v>
      </c>
      <c r="BF554">
        <f t="shared" si="186"/>
        <v>2</v>
      </c>
      <c r="BG554" s="1">
        <f t="shared" si="188"/>
        <v>24</v>
      </c>
      <c r="BH554" s="3">
        <f t="array" ref="BH554">INDEX($D$21:$M$44,MATCH($BD554&amp;$BF554,$C$21:$C$44&amp;$B$21:$B$44,0),MATCH(BH$1,$D$16:$M$16,0))+VLOOKUP($BE554,战斗属性模型!$K$22:$O$24,BH$2,FALSE)*INDEX($BW$3:$CF$578,MATCH($BD554&amp;$BF554&amp;$BG554,$BT$3:$BT$578&amp;$BU$3:$BU$578&amp;$BV$3:$BV$578,0),MATCH(BH$1,$BW$1:$CF$1,0))</f>
        <v>336</v>
      </c>
      <c r="BI554" s="3">
        <f t="array" ref="BI554">INDEX($D$21:$M$44,MATCH($BD554&amp;$BF554,$C$21:$C$44&amp;$B$21:$B$44,0),MATCH(BI$1,$D$16:$M$16,0))+VLOOKUP($BE554,战斗属性模型!$K$22:$O$24,BI$2,FALSE)*INDEX($BW$3:$CF$578,MATCH($BD554&amp;$BF554&amp;$BG554,$BT$3:$BT$578&amp;$BU$3:$BU$578&amp;$BV$3:$BV$578,0),MATCH(BI$1,$BW$1:$CF$1,0))</f>
        <v>0</v>
      </c>
      <c r="BJ554" s="3">
        <f t="array" ref="BJ554">INDEX($D$21:$M$44,MATCH($BD554&amp;$BF554,$C$21:$C$44&amp;$B$21:$B$44,0),MATCH(BJ$1,$D$16:$M$16,0))+VLOOKUP($BE554,战斗属性模型!$K$22:$O$24,BJ$2,FALSE)*INDEX($BW$3:$CF$578,MATCH($BD554&amp;$BF554&amp;$BG554,$BT$3:$BT$578&amp;$BU$3:$BU$578&amp;$BV$3:$BV$578,0),MATCH(BJ$1,$BW$1:$CF$1,0))</f>
        <v>0</v>
      </c>
      <c r="BK554" s="3">
        <f t="array" ref="BK554">INDEX($D$21:$M$44,MATCH($BD554&amp;$BF554,$C$21:$C$44&amp;$B$21:$B$44,0),MATCH(BK$1,$D$16:$M$16,0))+VLOOKUP($BE554,战斗属性模型!$K$22:$O$24,BK$2,FALSE)*INDEX($BW$3:$CF$578,MATCH($BD554&amp;$BF554&amp;$BG554,$BT$3:$BT$578&amp;$BU$3:$BU$578&amp;$BV$3:$BV$578,0),MATCH(BK$1,$BW$1:$CF$1,0))</f>
        <v>556.79999999999995</v>
      </c>
      <c r="BL554" s="3"/>
      <c r="BM554" s="3"/>
      <c r="BN554" s="3"/>
      <c r="BO554" s="3"/>
      <c r="BP554" s="3"/>
      <c r="BQ554" s="3"/>
      <c r="BT554" t="s">
        <v>422</v>
      </c>
      <c r="BU554">
        <f t="shared" si="185"/>
        <v>5</v>
      </c>
      <c r="BV554" s="1">
        <f t="shared" si="187"/>
        <v>24</v>
      </c>
      <c r="BW554" s="3">
        <f t="array" ref="BW554">INDEX($CI$3:$EP$26,MATCH($BV554,$CH$3:$CH$26,0),MATCH(BW$1&amp;$BU554,$CI$1:$EP$1&amp;$CI$2:$EP$2,0))*VLOOKUP($BT554,$C$17:$M$20,COUNTBLANK($D$15:D$15)+1,FALSE)</f>
        <v>768</v>
      </c>
      <c r="BX554" s="3">
        <f t="array" ref="BX554">INDEX($CI$3:$EP$26,MATCH($BV554,$CH$3:$CH$26,0),MATCH(BX$1&amp;$BU554,$CI$1:$EP$1&amp;$CI$2:$EP$2,0))*VLOOKUP($BT554,$C$17:$M$20,COUNTBLANK($D$15:E$15)+1,FALSE)</f>
        <v>0</v>
      </c>
      <c r="BY554" s="3">
        <f t="array" ref="BY554">INDEX($CI$3:$EP$26,MATCH($BV554,$CH$3:$CH$26,0),MATCH(BY$1&amp;$BU554,$CI$1:$EP$1&amp;$CI$2:$EP$2,0))*VLOOKUP($BT554,$C$17:$M$20,COUNTBLANK($D$15:F$15)+1,FALSE)</f>
        <v>0</v>
      </c>
      <c r="BZ554" s="3">
        <f t="array" ref="BZ554">INDEX($CI$3:$EP$26,MATCH($BV554,$CH$3:$CH$26,0),MATCH(BZ$1&amp;$BU554,$CI$1:$EP$1&amp;$CI$2:$EP$2,0))*VLOOKUP($BT554,$C$17:$M$20,COUNTBLANK($D$15:G$15)+1,FALSE)</f>
        <v>1536</v>
      </c>
      <c r="CA554" s="3">
        <f t="array" ref="CA554">INDEX($CI$3:$EP$26,MATCH($BV554,$CH$3:$CH$26,0),MATCH(CA$1&amp;$BU554,$CI$1:$EP$1&amp;$CI$2:$EP$2,0))*VLOOKUP($BT554,$C$17:$M$20,COUNTBLANK($D$15:H$15)+1,FALSE)</f>
        <v>0</v>
      </c>
      <c r="CB554" s="3">
        <f t="array" ref="CB554">INDEX($CI$3:$EP$26,MATCH($BV554,$CH$3:$CH$26,0),MATCH(CB$1&amp;$BU554,$CI$1:$EP$1&amp;$CI$2:$EP$2,0))*VLOOKUP($BT554,$C$17:$M$20,COUNTBLANK($D$15:I$15)+1,FALSE)</f>
        <v>0</v>
      </c>
      <c r="CC554" s="3">
        <f t="array" ref="CC554">INDEX($CI$3:$EP$26,MATCH($BV554,$CH$3:$CH$26,0),MATCH(CC$1&amp;$BU554,$CI$1:$EP$1&amp;$CI$2:$EP$2,0))*VLOOKUP($BT554,$C$17:$M$20,COUNTBLANK($D$15:J$15)+1,FALSE)</f>
        <v>0</v>
      </c>
      <c r="CD554" s="3">
        <f t="array" ref="CD554">INDEX($CI$3:$EP$26,MATCH($BV554,$CH$3:$CH$26,0),MATCH(CD$1&amp;$BU554,$CI$1:$EP$1&amp;$CI$2:$EP$2,0))*VLOOKUP($BT554,$C$17:$M$20,COUNTBLANK($D$15:K$15)+1,FALSE)</f>
        <v>0</v>
      </c>
      <c r="CE554" s="3">
        <f t="array" ref="CE554">INDEX($CI$3:$EP$26,MATCH($BV554,$CH$3:$CH$26,0),MATCH(CE$1&amp;$BU554,$CI$1:$EP$1&amp;$CI$2:$EP$2,0))*VLOOKUP($BT554,$C$17:$M$20,COUNTBLANK($D$15:L$15)+1,FALSE)</f>
        <v>0.06</v>
      </c>
      <c r="CF554" s="3">
        <f t="array" ref="CF554">INDEX($CI$3:$EP$26,MATCH($BV554,$CH$3:$CH$26,0),MATCH(CF$1&amp;$BU554,$CI$1:$EP$1&amp;$CI$2:$EP$2,0))*VLOOKUP($BT554,$C$17:$M$20,COUNTBLANK($D$15:M$15)+1,FALSE)</f>
        <v>0.12</v>
      </c>
    </row>
    <row r="555" spans="56:84" x14ac:dyDescent="0.2">
      <c r="BD555" t="s">
        <v>422</v>
      </c>
      <c r="BE555">
        <v>1</v>
      </c>
      <c r="BF555">
        <f t="shared" si="186"/>
        <v>3</v>
      </c>
      <c r="BG555" s="1">
        <f t="shared" si="188"/>
        <v>1</v>
      </c>
      <c r="BH555" s="3">
        <f t="array" ref="BH555">INDEX($D$21:$M$44,MATCH($BD555&amp;$BF555,$C$21:$C$44&amp;$B$21:$B$44,0),MATCH(BH$1,$D$16:$M$16,0))+VLOOKUP($BE555,战斗属性模型!$K$22:$O$24,BH$2,FALSE)*INDEX($BW$3:$CF$578,MATCH($BD555&amp;$BF555&amp;$BG555,$BT$3:$BT$578&amp;$BU$3:$BU$578&amp;$BV$3:$BV$578,0),MATCH(BH$1,$BW$1:$CF$1,0))</f>
        <v>80</v>
      </c>
      <c r="BI555" s="3">
        <f t="array" ref="BI555">INDEX($D$21:$M$44,MATCH($BD555&amp;$BF555,$C$21:$C$44&amp;$B$21:$B$44,0),MATCH(BI$1,$D$16:$M$16,0))+VLOOKUP($BE555,战斗属性模型!$K$22:$O$24,BI$2,FALSE)*INDEX($BW$3:$CF$578,MATCH($BD555&amp;$BF555&amp;$BG555,$BT$3:$BT$578&amp;$BU$3:$BU$578&amp;$BV$3:$BV$578,0),MATCH(BI$1,$BW$1:$CF$1,0))</f>
        <v>0</v>
      </c>
      <c r="BJ555" s="3">
        <f t="array" ref="BJ555">INDEX($D$21:$M$44,MATCH($BD555&amp;$BF555,$C$21:$C$44&amp;$B$21:$B$44,0),MATCH(BJ$1,$D$16:$M$16,0))+VLOOKUP($BE555,战斗属性模型!$K$22:$O$24,BJ$2,FALSE)*INDEX($BW$3:$CF$578,MATCH($BD555&amp;$BF555&amp;$BG555,$BT$3:$BT$578&amp;$BU$3:$BU$578&amp;$BV$3:$BV$578,0),MATCH(BJ$1,$BW$1:$CF$1,0))</f>
        <v>0</v>
      </c>
      <c r="BK555" s="3">
        <f t="array" ref="BK555">INDEX($D$21:$M$44,MATCH($BD555&amp;$BF555,$C$21:$C$44&amp;$B$21:$B$44,0),MATCH(BK$1,$D$16:$M$16,0))+VLOOKUP($BE555,战斗属性模型!$K$22:$O$24,BK$2,FALSE)*INDEX($BW$3:$CF$578,MATCH($BD555&amp;$BF555&amp;$BG555,$BT$3:$BT$578&amp;$BU$3:$BU$578&amp;$BV$3:$BV$578,0),MATCH(BK$1,$BW$1:$CF$1,0))</f>
        <v>153.6</v>
      </c>
      <c r="BL555" s="3"/>
      <c r="BM555" s="3"/>
      <c r="BN555" s="3"/>
      <c r="BO555" s="3"/>
      <c r="BP555" s="3"/>
      <c r="BQ555" s="3"/>
      <c r="BT555" t="s">
        <v>422</v>
      </c>
      <c r="BU555">
        <f t="shared" si="185"/>
        <v>6</v>
      </c>
      <c r="BV555" s="1">
        <f t="shared" si="187"/>
        <v>1</v>
      </c>
      <c r="BW555" s="3">
        <f t="array" ref="BW555">INDEX($CI$3:$EP$26,MATCH($BV555,$CH$3:$CH$26,0),MATCH(BW$1&amp;$BU555,$CI$1:$EP$1&amp;$CI$2:$EP$2,0))*VLOOKUP($BT555,$C$17:$M$20,COUNTBLANK($D$15:D$15)+1,FALSE)</f>
        <v>48</v>
      </c>
      <c r="BX555" s="3">
        <f t="array" ref="BX555">INDEX($CI$3:$EP$26,MATCH($BV555,$CH$3:$CH$26,0),MATCH(BX$1&amp;$BU555,$CI$1:$EP$1&amp;$CI$2:$EP$2,0))*VLOOKUP($BT555,$C$17:$M$20,COUNTBLANK($D$15:E$15)+1,FALSE)</f>
        <v>0</v>
      </c>
      <c r="BY555" s="3">
        <f t="array" ref="BY555">INDEX($CI$3:$EP$26,MATCH($BV555,$CH$3:$CH$26,0),MATCH(BY$1&amp;$BU555,$CI$1:$EP$1&amp;$CI$2:$EP$2,0))*VLOOKUP($BT555,$C$17:$M$20,COUNTBLANK($D$15:F$15)+1,FALSE)</f>
        <v>0</v>
      </c>
      <c r="BZ555" s="3">
        <f t="array" ref="BZ555">INDEX($CI$3:$EP$26,MATCH($BV555,$CH$3:$CH$26,0),MATCH(BZ$1&amp;$BU555,$CI$1:$EP$1&amp;$CI$2:$EP$2,0))*VLOOKUP($BT555,$C$17:$M$20,COUNTBLANK($D$15:G$15)+1,FALSE)</f>
        <v>96</v>
      </c>
      <c r="CA555" s="3">
        <f t="array" ref="CA555">INDEX($CI$3:$EP$26,MATCH($BV555,$CH$3:$CH$26,0),MATCH(CA$1&amp;$BU555,$CI$1:$EP$1&amp;$CI$2:$EP$2,0))*VLOOKUP($BT555,$C$17:$M$20,COUNTBLANK($D$15:H$15)+1,FALSE)</f>
        <v>0</v>
      </c>
      <c r="CB555" s="3">
        <f t="array" ref="CB555">INDEX($CI$3:$EP$26,MATCH($BV555,$CH$3:$CH$26,0),MATCH(CB$1&amp;$BU555,$CI$1:$EP$1&amp;$CI$2:$EP$2,0))*VLOOKUP($BT555,$C$17:$M$20,COUNTBLANK($D$15:I$15)+1,FALSE)</f>
        <v>0</v>
      </c>
      <c r="CC555" s="3">
        <f t="array" ref="CC555">INDEX($CI$3:$EP$26,MATCH($BV555,$CH$3:$CH$26,0),MATCH(CC$1&amp;$BU555,$CI$1:$EP$1&amp;$CI$2:$EP$2,0))*VLOOKUP($BT555,$C$17:$M$20,COUNTBLANK($D$15:J$15)+1,FALSE)</f>
        <v>0</v>
      </c>
      <c r="CD555" s="3">
        <f t="array" ref="CD555">INDEX($CI$3:$EP$26,MATCH($BV555,$CH$3:$CH$26,0),MATCH(CD$1&amp;$BU555,$CI$1:$EP$1&amp;$CI$2:$EP$2,0))*VLOOKUP($BT555,$C$17:$M$20,COUNTBLANK($D$15:K$15)+1,FALSE)</f>
        <v>0</v>
      </c>
      <c r="CE555" s="3">
        <f t="array" ref="CE555">INDEX($CI$3:$EP$26,MATCH($BV555,$CH$3:$CH$26,0),MATCH(CE$1&amp;$BU555,$CI$1:$EP$1&amp;$CI$2:$EP$2,0))*VLOOKUP($BT555,$C$17:$M$20,COUNTBLANK($D$15:L$15)+1,FALSE)</f>
        <v>0</v>
      </c>
      <c r="CF555" s="3">
        <f t="array" ref="CF555">INDEX($CI$3:$EP$26,MATCH($BV555,$CH$3:$CH$26,0),MATCH(CF$1&amp;$BU555,$CI$1:$EP$1&amp;$CI$2:$EP$2,0))*VLOOKUP($BT555,$C$17:$M$20,COUNTBLANK($D$15:M$15)+1,FALSE)</f>
        <v>0</v>
      </c>
    </row>
    <row r="556" spans="56:84" x14ac:dyDescent="0.2">
      <c r="BD556" t="s">
        <v>422</v>
      </c>
      <c r="BE556">
        <v>1</v>
      </c>
      <c r="BF556">
        <f t="shared" si="186"/>
        <v>3</v>
      </c>
      <c r="BG556" s="1">
        <f t="shared" si="188"/>
        <v>2</v>
      </c>
      <c r="BH556" s="3">
        <f t="array" ref="BH556">INDEX($D$21:$M$44,MATCH($BD556&amp;$BF556,$C$21:$C$44&amp;$B$21:$B$44,0),MATCH(BH$1,$D$16:$M$16,0))+VLOOKUP($BE556,战斗属性模型!$K$22:$O$24,BH$2,FALSE)*INDEX($BW$3:$CF$578,MATCH($BD556&amp;$BF556&amp;$BG556,$BT$3:$BT$578&amp;$BU$3:$BU$578&amp;$BV$3:$BV$578,0),MATCH(BH$1,$BW$1:$CF$1,0))</f>
        <v>96</v>
      </c>
      <c r="BI556" s="3">
        <f t="array" ref="BI556">INDEX($D$21:$M$44,MATCH($BD556&amp;$BF556,$C$21:$C$44&amp;$B$21:$B$44,0),MATCH(BI$1,$D$16:$M$16,0))+VLOOKUP($BE556,战斗属性模型!$K$22:$O$24,BI$2,FALSE)*INDEX($BW$3:$CF$578,MATCH($BD556&amp;$BF556&amp;$BG556,$BT$3:$BT$578&amp;$BU$3:$BU$578&amp;$BV$3:$BV$578,0),MATCH(BI$1,$BW$1:$CF$1,0))</f>
        <v>0</v>
      </c>
      <c r="BJ556" s="3">
        <f t="array" ref="BJ556">INDEX($D$21:$M$44,MATCH($BD556&amp;$BF556,$C$21:$C$44&amp;$B$21:$B$44,0),MATCH(BJ$1,$D$16:$M$16,0))+VLOOKUP($BE556,战斗属性模型!$K$22:$O$24,BJ$2,FALSE)*INDEX($BW$3:$CF$578,MATCH($BD556&amp;$BF556&amp;$BG556,$BT$3:$BT$578&amp;$BU$3:$BU$578&amp;$BV$3:$BV$578,0),MATCH(BJ$1,$BW$1:$CF$1,0))</f>
        <v>0</v>
      </c>
      <c r="BK556" s="3">
        <f t="array" ref="BK556">INDEX($D$21:$M$44,MATCH($BD556&amp;$BF556,$C$21:$C$44&amp;$B$21:$B$44,0),MATCH(BK$1,$D$16:$M$16,0))+VLOOKUP($BE556,战斗属性模型!$K$22:$O$24,BK$2,FALSE)*INDEX($BW$3:$CF$578,MATCH($BD556&amp;$BF556&amp;$BG556,$BT$3:$BT$578&amp;$BU$3:$BU$578&amp;$BV$3:$BV$578,0),MATCH(BK$1,$BW$1:$CF$1,0))</f>
        <v>179.2</v>
      </c>
      <c r="BL556" s="3"/>
      <c r="BM556" s="3"/>
      <c r="BN556" s="3"/>
      <c r="BO556" s="3"/>
      <c r="BP556" s="3"/>
      <c r="BQ556" s="3"/>
      <c r="BT556" t="s">
        <v>422</v>
      </c>
      <c r="BU556">
        <f t="shared" si="185"/>
        <v>6</v>
      </c>
      <c r="BV556" s="1">
        <f t="shared" si="187"/>
        <v>2</v>
      </c>
      <c r="BW556" s="3">
        <f t="array" ref="BW556">INDEX($CI$3:$EP$26,MATCH($BV556,$CH$3:$CH$26,0),MATCH(BW$1&amp;$BU556,$CI$1:$EP$1&amp;$CI$2:$EP$2,0))*VLOOKUP($BT556,$C$17:$M$20,COUNTBLANK($D$15:D$15)+1,FALSE)</f>
        <v>96</v>
      </c>
      <c r="BX556" s="3">
        <f t="array" ref="BX556">INDEX($CI$3:$EP$26,MATCH($BV556,$CH$3:$CH$26,0),MATCH(BX$1&amp;$BU556,$CI$1:$EP$1&amp;$CI$2:$EP$2,0))*VLOOKUP($BT556,$C$17:$M$20,COUNTBLANK($D$15:E$15)+1,FALSE)</f>
        <v>0</v>
      </c>
      <c r="BY556" s="3">
        <f t="array" ref="BY556">INDEX($CI$3:$EP$26,MATCH($BV556,$CH$3:$CH$26,0),MATCH(BY$1&amp;$BU556,$CI$1:$EP$1&amp;$CI$2:$EP$2,0))*VLOOKUP($BT556,$C$17:$M$20,COUNTBLANK($D$15:F$15)+1,FALSE)</f>
        <v>0</v>
      </c>
      <c r="BZ556" s="3">
        <f t="array" ref="BZ556">INDEX($CI$3:$EP$26,MATCH($BV556,$CH$3:$CH$26,0),MATCH(BZ$1&amp;$BU556,$CI$1:$EP$1&amp;$CI$2:$EP$2,0))*VLOOKUP($BT556,$C$17:$M$20,COUNTBLANK($D$15:G$15)+1,FALSE)</f>
        <v>192</v>
      </c>
      <c r="CA556" s="3">
        <f t="array" ref="CA556">INDEX($CI$3:$EP$26,MATCH($BV556,$CH$3:$CH$26,0),MATCH(CA$1&amp;$BU556,$CI$1:$EP$1&amp;$CI$2:$EP$2,0))*VLOOKUP($BT556,$C$17:$M$20,COUNTBLANK($D$15:H$15)+1,FALSE)</f>
        <v>0</v>
      </c>
      <c r="CB556" s="3">
        <f t="array" ref="CB556">INDEX($CI$3:$EP$26,MATCH($BV556,$CH$3:$CH$26,0),MATCH(CB$1&amp;$BU556,$CI$1:$EP$1&amp;$CI$2:$EP$2,0))*VLOOKUP($BT556,$C$17:$M$20,COUNTBLANK($D$15:I$15)+1,FALSE)</f>
        <v>0</v>
      </c>
      <c r="CC556" s="3">
        <f t="array" ref="CC556">INDEX($CI$3:$EP$26,MATCH($BV556,$CH$3:$CH$26,0),MATCH(CC$1&amp;$BU556,$CI$1:$EP$1&amp;$CI$2:$EP$2,0))*VLOOKUP($BT556,$C$17:$M$20,COUNTBLANK($D$15:J$15)+1,FALSE)</f>
        <v>0</v>
      </c>
      <c r="CD556" s="3">
        <f t="array" ref="CD556">INDEX($CI$3:$EP$26,MATCH($BV556,$CH$3:$CH$26,0),MATCH(CD$1&amp;$BU556,$CI$1:$EP$1&amp;$CI$2:$EP$2,0))*VLOOKUP($BT556,$C$17:$M$20,COUNTBLANK($D$15:K$15)+1,FALSE)</f>
        <v>0</v>
      </c>
      <c r="CE556" s="3">
        <f t="array" ref="CE556">INDEX($CI$3:$EP$26,MATCH($BV556,$CH$3:$CH$26,0),MATCH(CE$1&amp;$BU556,$CI$1:$EP$1&amp;$CI$2:$EP$2,0))*VLOOKUP($BT556,$C$17:$M$20,COUNTBLANK($D$15:L$15)+1,FALSE)</f>
        <v>0</v>
      </c>
      <c r="CF556" s="3">
        <f t="array" ref="CF556">INDEX($CI$3:$EP$26,MATCH($BV556,$CH$3:$CH$26,0),MATCH(CF$1&amp;$BU556,$CI$1:$EP$1&amp;$CI$2:$EP$2,0))*VLOOKUP($BT556,$C$17:$M$20,COUNTBLANK($D$15:M$15)+1,FALSE)</f>
        <v>0</v>
      </c>
    </row>
    <row r="557" spans="56:84" x14ac:dyDescent="0.2">
      <c r="BD557" t="s">
        <v>422</v>
      </c>
      <c r="BE557">
        <v>1</v>
      </c>
      <c r="BF557">
        <f t="shared" si="186"/>
        <v>3</v>
      </c>
      <c r="BG557" s="1">
        <f t="shared" si="188"/>
        <v>3</v>
      </c>
      <c r="BH557" s="3">
        <f t="array" ref="BH557">INDEX($D$21:$M$44,MATCH($BD557&amp;$BF557,$C$21:$C$44&amp;$B$21:$B$44,0),MATCH(BH$1,$D$16:$M$16,0))+VLOOKUP($BE557,战斗属性模型!$K$22:$O$24,BH$2,FALSE)*INDEX($BW$3:$CF$578,MATCH($BD557&amp;$BF557&amp;$BG557,$BT$3:$BT$578&amp;$BU$3:$BU$578&amp;$BV$3:$BV$578,0),MATCH(BH$1,$BW$1:$CF$1,0))</f>
        <v>112</v>
      </c>
      <c r="BI557" s="3">
        <f t="array" ref="BI557">INDEX($D$21:$M$44,MATCH($BD557&amp;$BF557,$C$21:$C$44&amp;$B$21:$B$44,0),MATCH(BI$1,$D$16:$M$16,0))+VLOOKUP($BE557,战斗属性模型!$K$22:$O$24,BI$2,FALSE)*INDEX($BW$3:$CF$578,MATCH($BD557&amp;$BF557&amp;$BG557,$BT$3:$BT$578&amp;$BU$3:$BU$578&amp;$BV$3:$BV$578,0),MATCH(BI$1,$BW$1:$CF$1,0))</f>
        <v>0</v>
      </c>
      <c r="BJ557" s="3">
        <f t="array" ref="BJ557">INDEX($D$21:$M$44,MATCH($BD557&amp;$BF557,$C$21:$C$44&amp;$B$21:$B$44,0),MATCH(BJ$1,$D$16:$M$16,0))+VLOOKUP($BE557,战斗属性模型!$K$22:$O$24,BJ$2,FALSE)*INDEX($BW$3:$CF$578,MATCH($BD557&amp;$BF557&amp;$BG557,$BT$3:$BT$578&amp;$BU$3:$BU$578&amp;$BV$3:$BV$578,0),MATCH(BJ$1,$BW$1:$CF$1,0))</f>
        <v>0</v>
      </c>
      <c r="BK557" s="3">
        <f t="array" ref="BK557">INDEX($D$21:$M$44,MATCH($BD557&amp;$BF557,$C$21:$C$44&amp;$B$21:$B$44,0),MATCH(BK$1,$D$16:$M$16,0))+VLOOKUP($BE557,战斗属性模型!$K$22:$O$24,BK$2,FALSE)*INDEX($BW$3:$CF$578,MATCH($BD557&amp;$BF557&amp;$BG557,$BT$3:$BT$578&amp;$BU$3:$BU$578&amp;$BV$3:$BV$578,0),MATCH(BK$1,$BW$1:$CF$1,0))</f>
        <v>204.8</v>
      </c>
      <c r="BL557" s="3"/>
      <c r="BM557" s="3"/>
      <c r="BN557" s="3"/>
      <c r="BO557" s="3"/>
      <c r="BP557" s="3"/>
      <c r="BQ557" s="3"/>
      <c r="BT557" t="s">
        <v>422</v>
      </c>
      <c r="BU557">
        <f t="shared" si="185"/>
        <v>6</v>
      </c>
      <c r="BV557" s="1">
        <f t="shared" si="187"/>
        <v>3</v>
      </c>
      <c r="BW557" s="3">
        <f t="array" ref="BW557">INDEX($CI$3:$EP$26,MATCH($BV557,$CH$3:$CH$26,0),MATCH(BW$1&amp;$BU557,$CI$1:$EP$1&amp;$CI$2:$EP$2,0))*VLOOKUP($BT557,$C$17:$M$20,COUNTBLANK($D$15:D$15)+1,FALSE)</f>
        <v>144</v>
      </c>
      <c r="BX557" s="3">
        <f t="array" ref="BX557">INDEX($CI$3:$EP$26,MATCH($BV557,$CH$3:$CH$26,0),MATCH(BX$1&amp;$BU557,$CI$1:$EP$1&amp;$CI$2:$EP$2,0))*VLOOKUP($BT557,$C$17:$M$20,COUNTBLANK($D$15:E$15)+1,FALSE)</f>
        <v>0</v>
      </c>
      <c r="BY557" s="3">
        <f t="array" ref="BY557">INDEX($CI$3:$EP$26,MATCH($BV557,$CH$3:$CH$26,0),MATCH(BY$1&amp;$BU557,$CI$1:$EP$1&amp;$CI$2:$EP$2,0))*VLOOKUP($BT557,$C$17:$M$20,COUNTBLANK($D$15:F$15)+1,FALSE)</f>
        <v>0</v>
      </c>
      <c r="BZ557" s="3">
        <f t="array" ref="BZ557">INDEX($CI$3:$EP$26,MATCH($BV557,$CH$3:$CH$26,0),MATCH(BZ$1&amp;$BU557,$CI$1:$EP$1&amp;$CI$2:$EP$2,0))*VLOOKUP($BT557,$C$17:$M$20,COUNTBLANK($D$15:G$15)+1,FALSE)</f>
        <v>288</v>
      </c>
      <c r="CA557" s="3">
        <f t="array" ref="CA557">INDEX($CI$3:$EP$26,MATCH($BV557,$CH$3:$CH$26,0),MATCH(CA$1&amp;$BU557,$CI$1:$EP$1&amp;$CI$2:$EP$2,0))*VLOOKUP($BT557,$C$17:$M$20,COUNTBLANK($D$15:H$15)+1,FALSE)</f>
        <v>0</v>
      </c>
      <c r="CB557" s="3">
        <f t="array" ref="CB557">INDEX($CI$3:$EP$26,MATCH($BV557,$CH$3:$CH$26,0),MATCH(CB$1&amp;$BU557,$CI$1:$EP$1&amp;$CI$2:$EP$2,0))*VLOOKUP($BT557,$C$17:$M$20,COUNTBLANK($D$15:I$15)+1,FALSE)</f>
        <v>0</v>
      </c>
      <c r="CC557" s="3">
        <f t="array" ref="CC557">INDEX($CI$3:$EP$26,MATCH($BV557,$CH$3:$CH$26,0),MATCH(CC$1&amp;$BU557,$CI$1:$EP$1&amp;$CI$2:$EP$2,0))*VLOOKUP($BT557,$C$17:$M$20,COUNTBLANK($D$15:J$15)+1,FALSE)</f>
        <v>0</v>
      </c>
      <c r="CD557" s="3">
        <f t="array" ref="CD557">INDEX($CI$3:$EP$26,MATCH($BV557,$CH$3:$CH$26,0),MATCH(CD$1&amp;$BU557,$CI$1:$EP$1&amp;$CI$2:$EP$2,0))*VLOOKUP($BT557,$C$17:$M$20,COUNTBLANK($D$15:K$15)+1,FALSE)</f>
        <v>0</v>
      </c>
      <c r="CE557" s="3">
        <f t="array" ref="CE557">INDEX($CI$3:$EP$26,MATCH($BV557,$CH$3:$CH$26,0),MATCH(CE$1&amp;$BU557,$CI$1:$EP$1&amp;$CI$2:$EP$2,0))*VLOOKUP($BT557,$C$17:$M$20,COUNTBLANK($D$15:L$15)+1,FALSE)</f>
        <v>0</v>
      </c>
      <c r="CF557" s="3">
        <f t="array" ref="CF557">INDEX($CI$3:$EP$26,MATCH($BV557,$CH$3:$CH$26,0),MATCH(CF$1&amp;$BU557,$CI$1:$EP$1&amp;$CI$2:$EP$2,0))*VLOOKUP($BT557,$C$17:$M$20,COUNTBLANK($D$15:M$15)+1,FALSE)</f>
        <v>0</v>
      </c>
    </row>
    <row r="558" spans="56:84" x14ac:dyDescent="0.2">
      <c r="BD558" t="s">
        <v>422</v>
      </c>
      <c r="BE558">
        <v>1</v>
      </c>
      <c r="BF558">
        <f t="shared" si="186"/>
        <v>3</v>
      </c>
      <c r="BG558" s="1">
        <f t="shared" si="188"/>
        <v>4</v>
      </c>
      <c r="BH558" s="3">
        <f t="array" ref="BH558">INDEX($D$21:$M$44,MATCH($BD558&amp;$BF558,$C$21:$C$44&amp;$B$21:$B$44,0),MATCH(BH$1,$D$16:$M$16,0))+VLOOKUP($BE558,战斗属性模型!$K$22:$O$24,BH$2,FALSE)*INDEX($BW$3:$CF$578,MATCH($BD558&amp;$BF558&amp;$BG558,$BT$3:$BT$578&amp;$BU$3:$BU$578&amp;$BV$3:$BV$578,0),MATCH(BH$1,$BW$1:$CF$1,0))</f>
        <v>128</v>
      </c>
      <c r="BI558" s="3">
        <f t="array" ref="BI558">INDEX($D$21:$M$44,MATCH($BD558&amp;$BF558,$C$21:$C$44&amp;$B$21:$B$44,0),MATCH(BI$1,$D$16:$M$16,0))+VLOOKUP($BE558,战斗属性模型!$K$22:$O$24,BI$2,FALSE)*INDEX($BW$3:$CF$578,MATCH($BD558&amp;$BF558&amp;$BG558,$BT$3:$BT$578&amp;$BU$3:$BU$578&amp;$BV$3:$BV$578,0),MATCH(BI$1,$BW$1:$CF$1,0))</f>
        <v>0</v>
      </c>
      <c r="BJ558" s="3">
        <f t="array" ref="BJ558">INDEX($D$21:$M$44,MATCH($BD558&amp;$BF558,$C$21:$C$44&amp;$B$21:$B$44,0),MATCH(BJ$1,$D$16:$M$16,0))+VLOOKUP($BE558,战斗属性模型!$K$22:$O$24,BJ$2,FALSE)*INDEX($BW$3:$CF$578,MATCH($BD558&amp;$BF558&amp;$BG558,$BT$3:$BT$578&amp;$BU$3:$BU$578&amp;$BV$3:$BV$578,0),MATCH(BJ$1,$BW$1:$CF$1,0))</f>
        <v>0</v>
      </c>
      <c r="BK558" s="3">
        <f t="array" ref="BK558">INDEX($D$21:$M$44,MATCH($BD558&amp;$BF558,$C$21:$C$44&amp;$B$21:$B$44,0),MATCH(BK$1,$D$16:$M$16,0))+VLOOKUP($BE558,战斗属性模型!$K$22:$O$24,BK$2,FALSE)*INDEX($BW$3:$CF$578,MATCH($BD558&amp;$BF558&amp;$BG558,$BT$3:$BT$578&amp;$BU$3:$BU$578&amp;$BV$3:$BV$578,0),MATCH(BK$1,$BW$1:$CF$1,0))</f>
        <v>230.4</v>
      </c>
      <c r="BL558" s="3"/>
      <c r="BM558" s="3"/>
      <c r="BN558" s="3"/>
      <c r="BO558" s="3"/>
      <c r="BP558" s="3"/>
      <c r="BQ558" s="3"/>
      <c r="BT558" t="s">
        <v>422</v>
      </c>
      <c r="BU558">
        <f t="shared" si="185"/>
        <v>6</v>
      </c>
      <c r="BV558" s="1">
        <f t="shared" si="187"/>
        <v>4</v>
      </c>
      <c r="BW558" s="3">
        <f t="array" ref="BW558">INDEX($CI$3:$EP$26,MATCH($BV558,$CH$3:$CH$26,0),MATCH(BW$1&amp;$BU558,$CI$1:$EP$1&amp;$CI$2:$EP$2,0))*VLOOKUP($BT558,$C$17:$M$20,COUNTBLANK($D$15:D$15)+1,FALSE)</f>
        <v>192</v>
      </c>
      <c r="BX558" s="3">
        <f t="array" ref="BX558">INDEX($CI$3:$EP$26,MATCH($BV558,$CH$3:$CH$26,0),MATCH(BX$1&amp;$BU558,$CI$1:$EP$1&amp;$CI$2:$EP$2,0))*VLOOKUP($BT558,$C$17:$M$20,COUNTBLANK($D$15:E$15)+1,FALSE)</f>
        <v>0</v>
      </c>
      <c r="BY558" s="3">
        <f t="array" ref="BY558">INDEX($CI$3:$EP$26,MATCH($BV558,$CH$3:$CH$26,0),MATCH(BY$1&amp;$BU558,$CI$1:$EP$1&amp;$CI$2:$EP$2,0))*VLOOKUP($BT558,$C$17:$M$20,COUNTBLANK($D$15:F$15)+1,FALSE)</f>
        <v>0</v>
      </c>
      <c r="BZ558" s="3">
        <f t="array" ref="BZ558">INDEX($CI$3:$EP$26,MATCH($BV558,$CH$3:$CH$26,0),MATCH(BZ$1&amp;$BU558,$CI$1:$EP$1&amp;$CI$2:$EP$2,0))*VLOOKUP($BT558,$C$17:$M$20,COUNTBLANK($D$15:G$15)+1,FALSE)</f>
        <v>384</v>
      </c>
      <c r="CA558" s="3">
        <f t="array" ref="CA558">INDEX($CI$3:$EP$26,MATCH($BV558,$CH$3:$CH$26,0),MATCH(CA$1&amp;$BU558,$CI$1:$EP$1&amp;$CI$2:$EP$2,0))*VLOOKUP($BT558,$C$17:$M$20,COUNTBLANK($D$15:H$15)+1,FALSE)</f>
        <v>0</v>
      </c>
      <c r="CB558" s="3">
        <f t="array" ref="CB558">INDEX($CI$3:$EP$26,MATCH($BV558,$CH$3:$CH$26,0),MATCH(CB$1&amp;$BU558,$CI$1:$EP$1&amp;$CI$2:$EP$2,0))*VLOOKUP($BT558,$C$17:$M$20,COUNTBLANK($D$15:I$15)+1,FALSE)</f>
        <v>0</v>
      </c>
      <c r="CC558" s="3">
        <f t="array" ref="CC558">INDEX($CI$3:$EP$26,MATCH($BV558,$CH$3:$CH$26,0),MATCH(CC$1&amp;$BU558,$CI$1:$EP$1&amp;$CI$2:$EP$2,0))*VLOOKUP($BT558,$C$17:$M$20,COUNTBLANK($D$15:J$15)+1,FALSE)</f>
        <v>0</v>
      </c>
      <c r="CD558" s="3">
        <f t="array" ref="CD558">INDEX($CI$3:$EP$26,MATCH($BV558,$CH$3:$CH$26,0),MATCH(CD$1&amp;$BU558,$CI$1:$EP$1&amp;$CI$2:$EP$2,0))*VLOOKUP($BT558,$C$17:$M$20,COUNTBLANK($D$15:K$15)+1,FALSE)</f>
        <v>0</v>
      </c>
      <c r="CE558" s="3">
        <f t="array" ref="CE558">INDEX($CI$3:$EP$26,MATCH($BV558,$CH$3:$CH$26,0),MATCH(CE$1&amp;$BU558,$CI$1:$EP$1&amp;$CI$2:$EP$2,0))*VLOOKUP($BT558,$C$17:$M$20,COUNTBLANK($D$15:L$15)+1,FALSE)</f>
        <v>0.03</v>
      </c>
      <c r="CF558" s="3">
        <f t="array" ref="CF558">INDEX($CI$3:$EP$26,MATCH($BV558,$CH$3:$CH$26,0),MATCH(CF$1&amp;$BU558,$CI$1:$EP$1&amp;$CI$2:$EP$2,0))*VLOOKUP($BT558,$C$17:$M$20,COUNTBLANK($D$15:M$15)+1,FALSE)</f>
        <v>0</v>
      </c>
    </row>
    <row r="559" spans="56:84" x14ac:dyDescent="0.2">
      <c r="BD559" t="s">
        <v>422</v>
      </c>
      <c r="BE559">
        <v>1</v>
      </c>
      <c r="BF559">
        <f t="shared" si="186"/>
        <v>3</v>
      </c>
      <c r="BG559" s="1">
        <f t="shared" si="188"/>
        <v>5</v>
      </c>
      <c r="BH559" s="3">
        <f t="array" ref="BH559">INDEX($D$21:$M$44,MATCH($BD559&amp;$BF559,$C$21:$C$44&amp;$B$21:$B$44,0),MATCH(BH$1,$D$16:$M$16,0))+VLOOKUP($BE559,战斗属性模型!$K$22:$O$24,BH$2,FALSE)*INDEX($BW$3:$CF$578,MATCH($BD559&amp;$BF559&amp;$BG559,$BT$3:$BT$578&amp;$BU$3:$BU$578&amp;$BV$3:$BV$578,0),MATCH(BH$1,$BW$1:$CF$1,0))</f>
        <v>144</v>
      </c>
      <c r="BI559" s="3">
        <f t="array" ref="BI559">INDEX($D$21:$M$44,MATCH($BD559&amp;$BF559,$C$21:$C$44&amp;$B$21:$B$44,0),MATCH(BI$1,$D$16:$M$16,0))+VLOOKUP($BE559,战斗属性模型!$K$22:$O$24,BI$2,FALSE)*INDEX($BW$3:$CF$578,MATCH($BD559&amp;$BF559&amp;$BG559,$BT$3:$BT$578&amp;$BU$3:$BU$578&amp;$BV$3:$BV$578,0),MATCH(BI$1,$BW$1:$CF$1,0))</f>
        <v>0</v>
      </c>
      <c r="BJ559" s="3">
        <f t="array" ref="BJ559">INDEX($D$21:$M$44,MATCH($BD559&amp;$BF559,$C$21:$C$44&amp;$B$21:$B$44,0),MATCH(BJ$1,$D$16:$M$16,0))+VLOOKUP($BE559,战斗属性模型!$K$22:$O$24,BJ$2,FALSE)*INDEX($BW$3:$CF$578,MATCH($BD559&amp;$BF559&amp;$BG559,$BT$3:$BT$578&amp;$BU$3:$BU$578&amp;$BV$3:$BV$578,0),MATCH(BJ$1,$BW$1:$CF$1,0))</f>
        <v>0</v>
      </c>
      <c r="BK559" s="3">
        <f t="array" ref="BK559">INDEX($D$21:$M$44,MATCH($BD559&amp;$BF559,$C$21:$C$44&amp;$B$21:$B$44,0),MATCH(BK$1,$D$16:$M$16,0))+VLOOKUP($BE559,战斗属性模型!$K$22:$O$24,BK$2,FALSE)*INDEX($BW$3:$CF$578,MATCH($BD559&amp;$BF559&amp;$BG559,$BT$3:$BT$578&amp;$BU$3:$BU$578&amp;$BV$3:$BV$578,0),MATCH(BK$1,$BW$1:$CF$1,0))</f>
        <v>256</v>
      </c>
      <c r="BL559" s="3"/>
      <c r="BM559" s="3"/>
      <c r="BN559" s="3"/>
      <c r="BO559" s="3"/>
      <c r="BP559" s="3"/>
      <c r="BQ559" s="3"/>
      <c r="BT559" t="s">
        <v>422</v>
      </c>
      <c r="BU559">
        <f t="shared" si="185"/>
        <v>6</v>
      </c>
      <c r="BV559" s="1">
        <f t="shared" si="187"/>
        <v>5</v>
      </c>
      <c r="BW559" s="3">
        <f t="array" ref="BW559">INDEX($CI$3:$EP$26,MATCH($BV559,$CH$3:$CH$26,0),MATCH(BW$1&amp;$BU559,$CI$1:$EP$1&amp;$CI$2:$EP$2,0))*VLOOKUP($BT559,$C$17:$M$20,COUNTBLANK($D$15:D$15)+1,FALSE)</f>
        <v>240</v>
      </c>
      <c r="BX559" s="3">
        <f t="array" ref="BX559">INDEX($CI$3:$EP$26,MATCH($BV559,$CH$3:$CH$26,0),MATCH(BX$1&amp;$BU559,$CI$1:$EP$1&amp;$CI$2:$EP$2,0))*VLOOKUP($BT559,$C$17:$M$20,COUNTBLANK($D$15:E$15)+1,FALSE)</f>
        <v>0</v>
      </c>
      <c r="BY559" s="3">
        <f t="array" ref="BY559">INDEX($CI$3:$EP$26,MATCH($BV559,$CH$3:$CH$26,0),MATCH(BY$1&amp;$BU559,$CI$1:$EP$1&amp;$CI$2:$EP$2,0))*VLOOKUP($BT559,$C$17:$M$20,COUNTBLANK($D$15:F$15)+1,FALSE)</f>
        <v>0</v>
      </c>
      <c r="BZ559" s="3">
        <f t="array" ref="BZ559">INDEX($CI$3:$EP$26,MATCH($BV559,$CH$3:$CH$26,0),MATCH(BZ$1&amp;$BU559,$CI$1:$EP$1&amp;$CI$2:$EP$2,0))*VLOOKUP($BT559,$C$17:$M$20,COUNTBLANK($D$15:G$15)+1,FALSE)</f>
        <v>480</v>
      </c>
      <c r="CA559" s="3">
        <f t="array" ref="CA559">INDEX($CI$3:$EP$26,MATCH($BV559,$CH$3:$CH$26,0),MATCH(CA$1&amp;$BU559,$CI$1:$EP$1&amp;$CI$2:$EP$2,0))*VLOOKUP($BT559,$C$17:$M$20,COUNTBLANK($D$15:H$15)+1,FALSE)</f>
        <v>0</v>
      </c>
      <c r="CB559" s="3">
        <f t="array" ref="CB559">INDEX($CI$3:$EP$26,MATCH($BV559,$CH$3:$CH$26,0),MATCH(CB$1&amp;$BU559,$CI$1:$EP$1&amp;$CI$2:$EP$2,0))*VLOOKUP($BT559,$C$17:$M$20,COUNTBLANK($D$15:I$15)+1,FALSE)</f>
        <v>0</v>
      </c>
      <c r="CC559" s="3">
        <f t="array" ref="CC559">INDEX($CI$3:$EP$26,MATCH($BV559,$CH$3:$CH$26,0),MATCH(CC$1&amp;$BU559,$CI$1:$EP$1&amp;$CI$2:$EP$2,0))*VLOOKUP($BT559,$C$17:$M$20,COUNTBLANK($D$15:J$15)+1,FALSE)</f>
        <v>0</v>
      </c>
      <c r="CD559" s="3">
        <f t="array" ref="CD559">INDEX($CI$3:$EP$26,MATCH($BV559,$CH$3:$CH$26,0),MATCH(CD$1&amp;$BU559,$CI$1:$EP$1&amp;$CI$2:$EP$2,0))*VLOOKUP($BT559,$C$17:$M$20,COUNTBLANK($D$15:K$15)+1,FALSE)</f>
        <v>0</v>
      </c>
      <c r="CE559" s="3">
        <f t="array" ref="CE559">INDEX($CI$3:$EP$26,MATCH($BV559,$CH$3:$CH$26,0),MATCH(CE$1&amp;$BU559,$CI$1:$EP$1&amp;$CI$2:$EP$2,0))*VLOOKUP($BT559,$C$17:$M$20,COUNTBLANK($D$15:L$15)+1,FALSE)</f>
        <v>0.03</v>
      </c>
      <c r="CF559" s="3">
        <f t="array" ref="CF559">INDEX($CI$3:$EP$26,MATCH($BV559,$CH$3:$CH$26,0),MATCH(CF$1&amp;$BU559,$CI$1:$EP$1&amp;$CI$2:$EP$2,0))*VLOOKUP($BT559,$C$17:$M$20,COUNTBLANK($D$15:M$15)+1,FALSE)</f>
        <v>0</v>
      </c>
    </row>
    <row r="560" spans="56:84" x14ac:dyDescent="0.2">
      <c r="BD560" t="s">
        <v>422</v>
      </c>
      <c r="BE560">
        <v>1</v>
      </c>
      <c r="BF560">
        <f t="shared" si="186"/>
        <v>3</v>
      </c>
      <c r="BG560" s="1">
        <f t="shared" si="188"/>
        <v>6</v>
      </c>
      <c r="BH560" s="3">
        <f t="array" ref="BH560">INDEX($D$21:$M$44,MATCH($BD560&amp;$BF560,$C$21:$C$44&amp;$B$21:$B$44,0),MATCH(BH$1,$D$16:$M$16,0))+VLOOKUP($BE560,战斗属性模型!$K$22:$O$24,BH$2,FALSE)*INDEX($BW$3:$CF$578,MATCH($BD560&amp;$BF560&amp;$BG560,$BT$3:$BT$578&amp;$BU$3:$BU$578&amp;$BV$3:$BV$578,0),MATCH(BH$1,$BW$1:$CF$1,0))</f>
        <v>160</v>
      </c>
      <c r="BI560" s="3">
        <f t="array" ref="BI560">INDEX($D$21:$M$44,MATCH($BD560&amp;$BF560,$C$21:$C$44&amp;$B$21:$B$44,0),MATCH(BI$1,$D$16:$M$16,0))+VLOOKUP($BE560,战斗属性模型!$K$22:$O$24,BI$2,FALSE)*INDEX($BW$3:$CF$578,MATCH($BD560&amp;$BF560&amp;$BG560,$BT$3:$BT$578&amp;$BU$3:$BU$578&amp;$BV$3:$BV$578,0),MATCH(BI$1,$BW$1:$CF$1,0))</f>
        <v>0</v>
      </c>
      <c r="BJ560" s="3">
        <f t="array" ref="BJ560">INDEX($D$21:$M$44,MATCH($BD560&amp;$BF560,$C$21:$C$44&amp;$B$21:$B$44,0),MATCH(BJ$1,$D$16:$M$16,0))+VLOOKUP($BE560,战斗属性模型!$K$22:$O$24,BJ$2,FALSE)*INDEX($BW$3:$CF$578,MATCH($BD560&amp;$BF560&amp;$BG560,$BT$3:$BT$578&amp;$BU$3:$BU$578&amp;$BV$3:$BV$578,0),MATCH(BJ$1,$BW$1:$CF$1,0))</f>
        <v>0</v>
      </c>
      <c r="BK560" s="3">
        <f t="array" ref="BK560">INDEX($D$21:$M$44,MATCH($BD560&amp;$BF560,$C$21:$C$44&amp;$B$21:$B$44,0),MATCH(BK$1,$D$16:$M$16,0))+VLOOKUP($BE560,战斗属性模型!$K$22:$O$24,BK$2,FALSE)*INDEX($BW$3:$CF$578,MATCH($BD560&amp;$BF560&amp;$BG560,$BT$3:$BT$578&amp;$BU$3:$BU$578&amp;$BV$3:$BV$578,0),MATCH(BK$1,$BW$1:$CF$1,0))</f>
        <v>281.60000000000002</v>
      </c>
      <c r="BL560" s="3"/>
      <c r="BM560" s="3"/>
      <c r="BN560" s="3"/>
      <c r="BO560" s="3"/>
      <c r="BP560" s="3"/>
      <c r="BQ560" s="3"/>
      <c r="BT560" t="s">
        <v>422</v>
      </c>
      <c r="BU560">
        <f t="shared" si="185"/>
        <v>6</v>
      </c>
      <c r="BV560" s="1">
        <f t="shared" si="187"/>
        <v>6</v>
      </c>
      <c r="BW560" s="3">
        <f t="array" ref="BW560">INDEX($CI$3:$EP$26,MATCH($BV560,$CH$3:$CH$26,0),MATCH(BW$1&amp;$BU560,$CI$1:$EP$1&amp;$CI$2:$EP$2,0))*VLOOKUP($BT560,$C$17:$M$20,COUNTBLANK($D$15:D$15)+1,FALSE)</f>
        <v>288</v>
      </c>
      <c r="BX560" s="3">
        <f t="array" ref="BX560">INDEX($CI$3:$EP$26,MATCH($BV560,$CH$3:$CH$26,0),MATCH(BX$1&amp;$BU560,$CI$1:$EP$1&amp;$CI$2:$EP$2,0))*VLOOKUP($BT560,$C$17:$M$20,COUNTBLANK($D$15:E$15)+1,FALSE)</f>
        <v>0</v>
      </c>
      <c r="BY560" s="3">
        <f t="array" ref="BY560">INDEX($CI$3:$EP$26,MATCH($BV560,$CH$3:$CH$26,0),MATCH(BY$1&amp;$BU560,$CI$1:$EP$1&amp;$CI$2:$EP$2,0))*VLOOKUP($BT560,$C$17:$M$20,COUNTBLANK($D$15:F$15)+1,FALSE)</f>
        <v>0</v>
      </c>
      <c r="BZ560" s="3">
        <f t="array" ref="BZ560">INDEX($CI$3:$EP$26,MATCH($BV560,$CH$3:$CH$26,0),MATCH(BZ$1&amp;$BU560,$CI$1:$EP$1&amp;$CI$2:$EP$2,0))*VLOOKUP($BT560,$C$17:$M$20,COUNTBLANK($D$15:G$15)+1,FALSE)</f>
        <v>576</v>
      </c>
      <c r="CA560" s="3">
        <f t="array" ref="CA560">INDEX($CI$3:$EP$26,MATCH($BV560,$CH$3:$CH$26,0),MATCH(CA$1&amp;$BU560,$CI$1:$EP$1&amp;$CI$2:$EP$2,0))*VLOOKUP($BT560,$C$17:$M$20,COUNTBLANK($D$15:H$15)+1,FALSE)</f>
        <v>0</v>
      </c>
      <c r="CB560" s="3">
        <f t="array" ref="CB560">INDEX($CI$3:$EP$26,MATCH($BV560,$CH$3:$CH$26,0),MATCH(CB$1&amp;$BU560,$CI$1:$EP$1&amp;$CI$2:$EP$2,0))*VLOOKUP($BT560,$C$17:$M$20,COUNTBLANK($D$15:I$15)+1,FALSE)</f>
        <v>0</v>
      </c>
      <c r="CC560" s="3">
        <f t="array" ref="CC560">INDEX($CI$3:$EP$26,MATCH($BV560,$CH$3:$CH$26,0),MATCH(CC$1&amp;$BU560,$CI$1:$EP$1&amp;$CI$2:$EP$2,0))*VLOOKUP($BT560,$C$17:$M$20,COUNTBLANK($D$15:J$15)+1,FALSE)</f>
        <v>0</v>
      </c>
      <c r="CD560" s="3">
        <f t="array" ref="CD560">INDEX($CI$3:$EP$26,MATCH($BV560,$CH$3:$CH$26,0),MATCH(CD$1&amp;$BU560,$CI$1:$EP$1&amp;$CI$2:$EP$2,0))*VLOOKUP($BT560,$C$17:$M$20,COUNTBLANK($D$15:K$15)+1,FALSE)</f>
        <v>0</v>
      </c>
      <c r="CE560" s="3">
        <f t="array" ref="CE560">INDEX($CI$3:$EP$26,MATCH($BV560,$CH$3:$CH$26,0),MATCH(CE$1&amp;$BU560,$CI$1:$EP$1&amp;$CI$2:$EP$2,0))*VLOOKUP($BT560,$C$17:$M$20,COUNTBLANK($D$15:L$15)+1,FALSE)</f>
        <v>0.03</v>
      </c>
      <c r="CF560" s="3">
        <f t="array" ref="CF560">INDEX($CI$3:$EP$26,MATCH($BV560,$CH$3:$CH$26,0),MATCH(CF$1&amp;$BU560,$CI$1:$EP$1&amp;$CI$2:$EP$2,0))*VLOOKUP($BT560,$C$17:$M$20,COUNTBLANK($D$15:M$15)+1,FALSE)</f>
        <v>0</v>
      </c>
    </row>
    <row r="561" spans="56:84" x14ac:dyDescent="0.2">
      <c r="BD561" t="s">
        <v>422</v>
      </c>
      <c r="BE561">
        <v>1</v>
      </c>
      <c r="BF561">
        <f t="shared" si="186"/>
        <v>3</v>
      </c>
      <c r="BG561" s="1">
        <f t="shared" si="188"/>
        <v>7</v>
      </c>
      <c r="BH561" s="3">
        <f t="array" ref="BH561">INDEX($D$21:$M$44,MATCH($BD561&amp;$BF561,$C$21:$C$44&amp;$B$21:$B$44,0),MATCH(BH$1,$D$16:$M$16,0))+VLOOKUP($BE561,战斗属性模型!$K$22:$O$24,BH$2,FALSE)*INDEX($BW$3:$CF$578,MATCH($BD561&amp;$BF561&amp;$BG561,$BT$3:$BT$578&amp;$BU$3:$BU$578&amp;$BV$3:$BV$578,0),MATCH(BH$1,$BW$1:$CF$1,0))</f>
        <v>176</v>
      </c>
      <c r="BI561" s="3">
        <f t="array" ref="BI561">INDEX($D$21:$M$44,MATCH($BD561&amp;$BF561,$C$21:$C$44&amp;$B$21:$B$44,0),MATCH(BI$1,$D$16:$M$16,0))+VLOOKUP($BE561,战斗属性模型!$K$22:$O$24,BI$2,FALSE)*INDEX($BW$3:$CF$578,MATCH($BD561&amp;$BF561&amp;$BG561,$BT$3:$BT$578&amp;$BU$3:$BU$578&amp;$BV$3:$BV$578,0),MATCH(BI$1,$BW$1:$CF$1,0))</f>
        <v>0</v>
      </c>
      <c r="BJ561" s="3">
        <f t="array" ref="BJ561">INDEX($D$21:$M$44,MATCH($BD561&amp;$BF561,$C$21:$C$44&amp;$B$21:$B$44,0),MATCH(BJ$1,$D$16:$M$16,0))+VLOOKUP($BE561,战斗属性模型!$K$22:$O$24,BJ$2,FALSE)*INDEX($BW$3:$CF$578,MATCH($BD561&amp;$BF561&amp;$BG561,$BT$3:$BT$578&amp;$BU$3:$BU$578&amp;$BV$3:$BV$578,0),MATCH(BJ$1,$BW$1:$CF$1,0))</f>
        <v>0</v>
      </c>
      <c r="BK561" s="3">
        <f t="array" ref="BK561">INDEX($D$21:$M$44,MATCH($BD561&amp;$BF561,$C$21:$C$44&amp;$B$21:$B$44,0),MATCH(BK$1,$D$16:$M$16,0))+VLOOKUP($BE561,战斗属性模型!$K$22:$O$24,BK$2,FALSE)*INDEX($BW$3:$CF$578,MATCH($BD561&amp;$BF561&amp;$BG561,$BT$3:$BT$578&amp;$BU$3:$BU$578&amp;$BV$3:$BV$578,0),MATCH(BK$1,$BW$1:$CF$1,0))</f>
        <v>307.20000000000005</v>
      </c>
      <c r="BL561" s="3"/>
      <c r="BM561" s="3"/>
      <c r="BN561" s="3"/>
      <c r="BO561" s="3"/>
      <c r="BP561" s="3"/>
      <c r="BQ561" s="3"/>
      <c r="BT561" t="s">
        <v>422</v>
      </c>
      <c r="BU561">
        <f t="shared" si="185"/>
        <v>6</v>
      </c>
      <c r="BV561" s="1">
        <f t="shared" si="187"/>
        <v>7</v>
      </c>
      <c r="BW561" s="3">
        <f t="array" ref="BW561">INDEX($CI$3:$EP$26,MATCH($BV561,$CH$3:$CH$26,0),MATCH(BW$1&amp;$BU561,$CI$1:$EP$1&amp;$CI$2:$EP$2,0))*VLOOKUP($BT561,$C$17:$M$20,COUNTBLANK($D$15:D$15)+1,FALSE)</f>
        <v>336</v>
      </c>
      <c r="BX561" s="3">
        <f t="array" ref="BX561">INDEX($CI$3:$EP$26,MATCH($BV561,$CH$3:$CH$26,0),MATCH(BX$1&amp;$BU561,$CI$1:$EP$1&amp;$CI$2:$EP$2,0))*VLOOKUP($BT561,$C$17:$M$20,COUNTBLANK($D$15:E$15)+1,FALSE)</f>
        <v>0</v>
      </c>
      <c r="BY561" s="3">
        <f t="array" ref="BY561">INDEX($CI$3:$EP$26,MATCH($BV561,$CH$3:$CH$26,0),MATCH(BY$1&amp;$BU561,$CI$1:$EP$1&amp;$CI$2:$EP$2,0))*VLOOKUP($BT561,$C$17:$M$20,COUNTBLANK($D$15:F$15)+1,FALSE)</f>
        <v>0</v>
      </c>
      <c r="BZ561" s="3">
        <f t="array" ref="BZ561">INDEX($CI$3:$EP$26,MATCH($BV561,$CH$3:$CH$26,0),MATCH(BZ$1&amp;$BU561,$CI$1:$EP$1&amp;$CI$2:$EP$2,0))*VLOOKUP($BT561,$C$17:$M$20,COUNTBLANK($D$15:G$15)+1,FALSE)</f>
        <v>672</v>
      </c>
      <c r="CA561" s="3">
        <f t="array" ref="CA561">INDEX($CI$3:$EP$26,MATCH($BV561,$CH$3:$CH$26,0),MATCH(CA$1&amp;$BU561,$CI$1:$EP$1&amp;$CI$2:$EP$2,0))*VLOOKUP($BT561,$C$17:$M$20,COUNTBLANK($D$15:H$15)+1,FALSE)</f>
        <v>0</v>
      </c>
      <c r="CB561" s="3">
        <f t="array" ref="CB561">INDEX($CI$3:$EP$26,MATCH($BV561,$CH$3:$CH$26,0),MATCH(CB$1&amp;$BU561,$CI$1:$EP$1&amp;$CI$2:$EP$2,0))*VLOOKUP($BT561,$C$17:$M$20,COUNTBLANK($D$15:I$15)+1,FALSE)</f>
        <v>0</v>
      </c>
      <c r="CC561" s="3">
        <f t="array" ref="CC561">INDEX($CI$3:$EP$26,MATCH($BV561,$CH$3:$CH$26,0),MATCH(CC$1&amp;$BU561,$CI$1:$EP$1&amp;$CI$2:$EP$2,0))*VLOOKUP($BT561,$C$17:$M$20,COUNTBLANK($D$15:J$15)+1,FALSE)</f>
        <v>0</v>
      </c>
      <c r="CD561" s="3">
        <f t="array" ref="CD561">INDEX($CI$3:$EP$26,MATCH($BV561,$CH$3:$CH$26,0),MATCH(CD$1&amp;$BU561,$CI$1:$EP$1&amp;$CI$2:$EP$2,0))*VLOOKUP($BT561,$C$17:$M$20,COUNTBLANK($D$15:K$15)+1,FALSE)</f>
        <v>0</v>
      </c>
      <c r="CE561" s="3">
        <f t="array" ref="CE561">INDEX($CI$3:$EP$26,MATCH($BV561,$CH$3:$CH$26,0),MATCH(CE$1&amp;$BU561,$CI$1:$EP$1&amp;$CI$2:$EP$2,0))*VLOOKUP($BT561,$C$17:$M$20,COUNTBLANK($D$15:L$15)+1,FALSE)</f>
        <v>0.03</v>
      </c>
      <c r="CF561" s="3">
        <f t="array" ref="CF561">INDEX($CI$3:$EP$26,MATCH($BV561,$CH$3:$CH$26,0),MATCH(CF$1&amp;$BU561,$CI$1:$EP$1&amp;$CI$2:$EP$2,0))*VLOOKUP($BT561,$C$17:$M$20,COUNTBLANK($D$15:M$15)+1,FALSE)</f>
        <v>0</v>
      </c>
    </row>
    <row r="562" spans="56:84" x14ac:dyDescent="0.2">
      <c r="BD562" t="s">
        <v>422</v>
      </c>
      <c r="BE562">
        <v>1</v>
      </c>
      <c r="BF562">
        <f t="shared" si="186"/>
        <v>3</v>
      </c>
      <c r="BG562" s="1">
        <f t="shared" si="188"/>
        <v>8</v>
      </c>
      <c r="BH562" s="3">
        <f t="array" ref="BH562">INDEX($D$21:$M$44,MATCH($BD562&amp;$BF562,$C$21:$C$44&amp;$B$21:$B$44,0),MATCH(BH$1,$D$16:$M$16,0))+VLOOKUP($BE562,战斗属性模型!$K$22:$O$24,BH$2,FALSE)*INDEX($BW$3:$CF$578,MATCH($BD562&amp;$BF562&amp;$BG562,$BT$3:$BT$578&amp;$BU$3:$BU$578&amp;$BV$3:$BV$578,0),MATCH(BH$1,$BW$1:$CF$1,0))</f>
        <v>192</v>
      </c>
      <c r="BI562" s="3">
        <f t="array" ref="BI562">INDEX($D$21:$M$44,MATCH($BD562&amp;$BF562,$C$21:$C$44&amp;$B$21:$B$44,0),MATCH(BI$1,$D$16:$M$16,0))+VLOOKUP($BE562,战斗属性模型!$K$22:$O$24,BI$2,FALSE)*INDEX($BW$3:$CF$578,MATCH($BD562&amp;$BF562&amp;$BG562,$BT$3:$BT$578&amp;$BU$3:$BU$578&amp;$BV$3:$BV$578,0),MATCH(BI$1,$BW$1:$CF$1,0))</f>
        <v>0</v>
      </c>
      <c r="BJ562" s="3">
        <f t="array" ref="BJ562">INDEX($D$21:$M$44,MATCH($BD562&amp;$BF562,$C$21:$C$44&amp;$B$21:$B$44,0),MATCH(BJ$1,$D$16:$M$16,0))+VLOOKUP($BE562,战斗属性模型!$K$22:$O$24,BJ$2,FALSE)*INDEX($BW$3:$CF$578,MATCH($BD562&amp;$BF562&amp;$BG562,$BT$3:$BT$578&amp;$BU$3:$BU$578&amp;$BV$3:$BV$578,0),MATCH(BJ$1,$BW$1:$CF$1,0))</f>
        <v>0</v>
      </c>
      <c r="BK562" s="3">
        <f t="array" ref="BK562">INDEX($D$21:$M$44,MATCH($BD562&amp;$BF562,$C$21:$C$44&amp;$B$21:$B$44,0),MATCH(BK$1,$D$16:$M$16,0))+VLOOKUP($BE562,战斗属性模型!$K$22:$O$24,BK$2,FALSE)*INDEX($BW$3:$CF$578,MATCH($BD562&amp;$BF562&amp;$BG562,$BT$3:$BT$578&amp;$BU$3:$BU$578&amp;$BV$3:$BV$578,0),MATCH(BK$1,$BW$1:$CF$1,0))</f>
        <v>332.8</v>
      </c>
      <c r="BL562" s="3"/>
      <c r="BM562" s="3"/>
      <c r="BN562" s="3"/>
      <c r="BO562" s="3"/>
      <c r="BP562" s="3"/>
      <c r="BQ562" s="3"/>
      <c r="BT562" t="s">
        <v>422</v>
      </c>
      <c r="BU562">
        <f t="shared" si="185"/>
        <v>6</v>
      </c>
      <c r="BV562" s="1">
        <f t="shared" si="187"/>
        <v>8</v>
      </c>
      <c r="BW562" s="3">
        <f t="array" ref="BW562">INDEX($CI$3:$EP$26,MATCH($BV562,$CH$3:$CH$26,0),MATCH(BW$1&amp;$BU562,$CI$1:$EP$1&amp;$CI$2:$EP$2,0))*VLOOKUP($BT562,$C$17:$M$20,COUNTBLANK($D$15:D$15)+1,FALSE)</f>
        <v>384</v>
      </c>
      <c r="BX562" s="3">
        <f t="array" ref="BX562">INDEX($CI$3:$EP$26,MATCH($BV562,$CH$3:$CH$26,0),MATCH(BX$1&amp;$BU562,$CI$1:$EP$1&amp;$CI$2:$EP$2,0))*VLOOKUP($BT562,$C$17:$M$20,COUNTBLANK($D$15:E$15)+1,FALSE)</f>
        <v>0</v>
      </c>
      <c r="BY562" s="3">
        <f t="array" ref="BY562">INDEX($CI$3:$EP$26,MATCH($BV562,$CH$3:$CH$26,0),MATCH(BY$1&amp;$BU562,$CI$1:$EP$1&amp;$CI$2:$EP$2,0))*VLOOKUP($BT562,$C$17:$M$20,COUNTBLANK($D$15:F$15)+1,FALSE)</f>
        <v>0</v>
      </c>
      <c r="BZ562" s="3">
        <f t="array" ref="BZ562">INDEX($CI$3:$EP$26,MATCH($BV562,$CH$3:$CH$26,0),MATCH(BZ$1&amp;$BU562,$CI$1:$EP$1&amp;$CI$2:$EP$2,0))*VLOOKUP($BT562,$C$17:$M$20,COUNTBLANK($D$15:G$15)+1,FALSE)</f>
        <v>768</v>
      </c>
      <c r="CA562" s="3">
        <f t="array" ref="CA562">INDEX($CI$3:$EP$26,MATCH($BV562,$CH$3:$CH$26,0),MATCH(CA$1&amp;$BU562,$CI$1:$EP$1&amp;$CI$2:$EP$2,0))*VLOOKUP($BT562,$C$17:$M$20,COUNTBLANK($D$15:H$15)+1,FALSE)</f>
        <v>0</v>
      </c>
      <c r="CB562" s="3">
        <f t="array" ref="CB562">INDEX($CI$3:$EP$26,MATCH($BV562,$CH$3:$CH$26,0),MATCH(CB$1&amp;$BU562,$CI$1:$EP$1&amp;$CI$2:$EP$2,0))*VLOOKUP($BT562,$C$17:$M$20,COUNTBLANK($D$15:I$15)+1,FALSE)</f>
        <v>0</v>
      </c>
      <c r="CC562" s="3">
        <f t="array" ref="CC562">INDEX($CI$3:$EP$26,MATCH($BV562,$CH$3:$CH$26,0),MATCH(CC$1&amp;$BU562,$CI$1:$EP$1&amp;$CI$2:$EP$2,0))*VLOOKUP($BT562,$C$17:$M$20,COUNTBLANK($D$15:J$15)+1,FALSE)</f>
        <v>0</v>
      </c>
      <c r="CD562" s="3">
        <f t="array" ref="CD562">INDEX($CI$3:$EP$26,MATCH($BV562,$CH$3:$CH$26,0),MATCH(CD$1&amp;$BU562,$CI$1:$EP$1&amp;$CI$2:$EP$2,0))*VLOOKUP($BT562,$C$17:$M$20,COUNTBLANK($D$15:K$15)+1,FALSE)</f>
        <v>0</v>
      </c>
      <c r="CE562" s="3">
        <f t="array" ref="CE562">INDEX($CI$3:$EP$26,MATCH($BV562,$CH$3:$CH$26,0),MATCH(CE$1&amp;$BU562,$CI$1:$EP$1&amp;$CI$2:$EP$2,0))*VLOOKUP($BT562,$C$17:$M$20,COUNTBLANK($D$15:L$15)+1,FALSE)</f>
        <v>0.03</v>
      </c>
      <c r="CF562" s="3">
        <f t="array" ref="CF562">INDEX($CI$3:$EP$26,MATCH($BV562,$CH$3:$CH$26,0),MATCH(CF$1&amp;$BU562,$CI$1:$EP$1&amp;$CI$2:$EP$2,0))*VLOOKUP($BT562,$C$17:$M$20,COUNTBLANK($D$15:M$15)+1,FALSE)</f>
        <v>0.06</v>
      </c>
    </row>
    <row r="563" spans="56:84" x14ac:dyDescent="0.2">
      <c r="BD563" t="s">
        <v>422</v>
      </c>
      <c r="BE563">
        <v>1</v>
      </c>
      <c r="BF563">
        <f t="shared" si="186"/>
        <v>3</v>
      </c>
      <c r="BG563" s="1">
        <f t="shared" si="188"/>
        <v>9</v>
      </c>
      <c r="BH563" s="3">
        <f t="array" ref="BH563">INDEX($D$21:$M$44,MATCH($BD563&amp;$BF563,$C$21:$C$44&amp;$B$21:$B$44,0),MATCH(BH$1,$D$16:$M$16,0))+VLOOKUP($BE563,战斗属性模型!$K$22:$O$24,BH$2,FALSE)*INDEX($BW$3:$CF$578,MATCH($BD563&amp;$BF563&amp;$BG563,$BT$3:$BT$578&amp;$BU$3:$BU$578&amp;$BV$3:$BV$578,0),MATCH(BH$1,$BW$1:$CF$1,0))</f>
        <v>208</v>
      </c>
      <c r="BI563" s="3">
        <f t="array" ref="BI563">INDEX($D$21:$M$44,MATCH($BD563&amp;$BF563,$C$21:$C$44&amp;$B$21:$B$44,0),MATCH(BI$1,$D$16:$M$16,0))+VLOOKUP($BE563,战斗属性模型!$K$22:$O$24,BI$2,FALSE)*INDEX($BW$3:$CF$578,MATCH($BD563&amp;$BF563&amp;$BG563,$BT$3:$BT$578&amp;$BU$3:$BU$578&amp;$BV$3:$BV$578,0),MATCH(BI$1,$BW$1:$CF$1,0))</f>
        <v>0</v>
      </c>
      <c r="BJ563" s="3">
        <f t="array" ref="BJ563">INDEX($D$21:$M$44,MATCH($BD563&amp;$BF563,$C$21:$C$44&amp;$B$21:$B$44,0),MATCH(BJ$1,$D$16:$M$16,0))+VLOOKUP($BE563,战斗属性模型!$K$22:$O$24,BJ$2,FALSE)*INDEX($BW$3:$CF$578,MATCH($BD563&amp;$BF563&amp;$BG563,$BT$3:$BT$578&amp;$BU$3:$BU$578&amp;$BV$3:$BV$578,0),MATCH(BJ$1,$BW$1:$CF$1,0))</f>
        <v>0</v>
      </c>
      <c r="BK563" s="3">
        <f t="array" ref="BK563">INDEX($D$21:$M$44,MATCH($BD563&amp;$BF563,$C$21:$C$44&amp;$B$21:$B$44,0),MATCH(BK$1,$D$16:$M$16,0))+VLOOKUP($BE563,战斗属性模型!$K$22:$O$24,BK$2,FALSE)*INDEX($BW$3:$CF$578,MATCH($BD563&amp;$BF563&amp;$BG563,$BT$3:$BT$578&amp;$BU$3:$BU$578&amp;$BV$3:$BV$578,0),MATCH(BK$1,$BW$1:$CF$1,0))</f>
        <v>358.4</v>
      </c>
      <c r="BL563" s="3"/>
      <c r="BM563" s="3"/>
      <c r="BN563" s="3"/>
      <c r="BO563" s="3"/>
      <c r="BP563" s="3"/>
      <c r="BQ563" s="3"/>
      <c r="BT563" t="s">
        <v>422</v>
      </c>
      <c r="BU563">
        <f t="shared" si="185"/>
        <v>6</v>
      </c>
      <c r="BV563" s="1">
        <f t="shared" si="187"/>
        <v>9</v>
      </c>
      <c r="BW563" s="3">
        <f t="array" ref="BW563">INDEX($CI$3:$EP$26,MATCH($BV563,$CH$3:$CH$26,0),MATCH(BW$1&amp;$BU563,$CI$1:$EP$1&amp;$CI$2:$EP$2,0))*VLOOKUP($BT563,$C$17:$M$20,COUNTBLANK($D$15:D$15)+1,FALSE)</f>
        <v>432</v>
      </c>
      <c r="BX563" s="3">
        <f t="array" ref="BX563">INDEX($CI$3:$EP$26,MATCH($BV563,$CH$3:$CH$26,0),MATCH(BX$1&amp;$BU563,$CI$1:$EP$1&amp;$CI$2:$EP$2,0))*VLOOKUP($BT563,$C$17:$M$20,COUNTBLANK($D$15:E$15)+1,FALSE)</f>
        <v>0</v>
      </c>
      <c r="BY563" s="3">
        <f t="array" ref="BY563">INDEX($CI$3:$EP$26,MATCH($BV563,$CH$3:$CH$26,0),MATCH(BY$1&amp;$BU563,$CI$1:$EP$1&amp;$CI$2:$EP$2,0))*VLOOKUP($BT563,$C$17:$M$20,COUNTBLANK($D$15:F$15)+1,FALSE)</f>
        <v>0</v>
      </c>
      <c r="BZ563" s="3">
        <f t="array" ref="BZ563">INDEX($CI$3:$EP$26,MATCH($BV563,$CH$3:$CH$26,0),MATCH(BZ$1&amp;$BU563,$CI$1:$EP$1&amp;$CI$2:$EP$2,0))*VLOOKUP($BT563,$C$17:$M$20,COUNTBLANK($D$15:G$15)+1,FALSE)</f>
        <v>864</v>
      </c>
      <c r="CA563" s="3">
        <f t="array" ref="CA563">INDEX($CI$3:$EP$26,MATCH($BV563,$CH$3:$CH$26,0),MATCH(CA$1&amp;$BU563,$CI$1:$EP$1&amp;$CI$2:$EP$2,0))*VLOOKUP($BT563,$C$17:$M$20,COUNTBLANK($D$15:H$15)+1,FALSE)</f>
        <v>0</v>
      </c>
      <c r="CB563" s="3">
        <f t="array" ref="CB563">INDEX($CI$3:$EP$26,MATCH($BV563,$CH$3:$CH$26,0),MATCH(CB$1&amp;$BU563,$CI$1:$EP$1&amp;$CI$2:$EP$2,0))*VLOOKUP($BT563,$C$17:$M$20,COUNTBLANK($D$15:I$15)+1,FALSE)</f>
        <v>0</v>
      </c>
      <c r="CC563" s="3">
        <f t="array" ref="CC563">INDEX($CI$3:$EP$26,MATCH($BV563,$CH$3:$CH$26,0),MATCH(CC$1&amp;$BU563,$CI$1:$EP$1&amp;$CI$2:$EP$2,0))*VLOOKUP($BT563,$C$17:$M$20,COUNTBLANK($D$15:J$15)+1,FALSE)</f>
        <v>0</v>
      </c>
      <c r="CD563" s="3">
        <f t="array" ref="CD563">INDEX($CI$3:$EP$26,MATCH($BV563,$CH$3:$CH$26,0),MATCH(CD$1&amp;$BU563,$CI$1:$EP$1&amp;$CI$2:$EP$2,0))*VLOOKUP($BT563,$C$17:$M$20,COUNTBLANK($D$15:K$15)+1,FALSE)</f>
        <v>0</v>
      </c>
      <c r="CE563" s="3">
        <f t="array" ref="CE563">INDEX($CI$3:$EP$26,MATCH($BV563,$CH$3:$CH$26,0),MATCH(CE$1&amp;$BU563,$CI$1:$EP$1&amp;$CI$2:$EP$2,0))*VLOOKUP($BT563,$C$17:$M$20,COUNTBLANK($D$15:L$15)+1,FALSE)</f>
        <v>0.03</v>
      </c>
      <c r="CF563" s="3">
        <f t="array" ref="CF563">INDEX($CI$3:$EP$26,MATCH($BV563,$CH$3:$CH$26,0),MATCH(CF$1&amp;$BU563,$CI$1:$EP$1&amp;$CI$2:$EP$2,0))*VLOOKUP($BT563,$C$17:$M$20,COUNTBLANK($D$15:M$15)+1,FALSE)</f>
        <v>0.06</v>
      </c>
    </row>
    <row r="564" spans="56:84" x14ac:dyDescent="0.2">
      <c r="BD564" t="s">
        <v>422</v>
      </c>
      <c r="BE564">
        <v>1</v>
      </c>
      <c r="BF564">
        <f t="shared" si="186"/>
        <v>3</v>
      </c>
      <c r="BG564" s="1">
        <f t="shared" si="188"/>
        <v>10</v>
      </c>
      <c r="BH564" s="3">
        <f t="array" ref="BH564">INDEX($D$21:$M$44,MATCH($BD564&amp;$BF564,$C$21:$C$44&amp;$B$21:$B$44,0),MATCH(BH$1,$D$16:$M$16,0))+VLOOKUP($BE564,战斗属性模型!$K$22:$O$24,BH$2,FALSE)*INDEX($BW$3:$CF$578,MATCH($BD564&amp;$BF564&amp;$BG564,$BT$3:$BT$578&amp;$BU$3:$BU$578&amp;$BV$3:$BV$578,0),MATCH(BH$1,$BW$1:$CF$1,0))</f>
        <v>224</v>
      </c>
      <c r="BI564" s="3">
        <f t="array" ref="BI564">INDEX($D$21:$M$44,MATCH($BD564&amp;$BF564,$C$21:$C$44&amp;$B$21:$B$44,0),MATCH(BI$1,$D$16:$M$16,0))+VLOOKUP($BE564,战斗属性模型!$K$22:$O$24,BI$2,FALSE)*INDEX($BW$3:$CF$578,MATCH($BD564&amp;$BF564&amp;$BG564,$BT$3:$BT$578&amp;$BU$3:$BU$578&amp;$BV$3:$BV$578,0),MATCH(BI$1,$BW$1:$CF$1,0))</f>
        <v>0</v>
      </c>
      <c r="BJ564" s="3">
        <f t="array" ref="BJ564">INDEX($D$21:$M$44,MATCH($BD564&amp;$BF564,$C$21:$C$44&amp;$B$21:$B$44,0),MATCH(BJ$1,$D$16:$M$16,0))+VLOOKUP($BE564,战斗属性模型!$K$22:$O$24,BJ$2,FALSE)*INDEX($BW$3:$CF$578,MATCH($BD564&amp;$BF564&amp;$BG564,$BT$3:$BT$578&amp;$BU$3:$BU$578&amp;$BV$3:$BV$578,0),MATCH(BJ$1,$BW$1:$CF$1,0))</f>
        <v>0</v>
      </c>
      <c r="BK564" s="3">
        <f t="array" ref="BK564">INDEX($D$21:$M$44,MATCH($BD564&amp;$BF564,$C$21:$C$44&amp;$B$21:$B$44,0),MATCH(BK$1,$D$16:$M$16,0))+VLOOKUP($BE564,战斗属性模型!$K$22:$O$24,BK$2,FALSE)*INDEX($BW$3:$CF$578,MATCH($BD564&amp;$BF564&amp;$BG564,$BT$3:$BT$578&amp;$BU$3:$BU$578&amp;$BV$3:$BV$578,0),MATCH(BK$1,$BW$1:$CF$1,0))</f>
        <v>384</v>
      </c>
      <c r="BL564" s="3"/>
      <c r="BM564" s="3"/>
      <c r="BN564" s="3"/>
      <c r="BO564" s="3"/>
      <c r="BP564" s="3"/>
      <c r="BQ564" s="3"/>
      <c r="BT564" t="s">
        <v>422</v>
      </c>
      <c r="BU564">
        <f t="shared" si="185"/>
        <v>6</v>
      </c>
      <c r="BV564" s="1">
        <f t="shared" si="187"/>
        <v>10</v>
      </c>
      <c r="BW564" s="3">
        <f t="array" ref="BW564">INDEX($CI$3:$EP$26,MATCH($BV564,$CH$3:$CH$26,0),MATCH(BW$1&amp;$BU564,$CI$1:$EP$1&amp;$CI$2:$EP$2,0))*VLOOKUP($BT564,$C$17:$M$20,COUNTBLANK($D$15:D$15)+1,FALSE)</f>
        <v>480</v>
      </c>
      <c r="BX564" s="3">
        <f t="array" ref="BX564">INDEX($CI$3:$EP$26,MATCH($BV564,$CH$3:$CH$26,0),MATCH(BX$1&amp;$BU564,$CI$1:$EP$1&amp;$CI$2:$EP$2,0))*VLOOKUP($BT564,$C$17:$M$20,COUNTBLANK($D$15:E$15)+1,FALSE)</f>
        <v>0</v>
      </c>
      <c r="BY564" s="3">
        <f t="array" ref="BY564">INDEX($CI$3:$EP$26,MATCH($BV564,$CH$3:$CH$26,0),MATCH(BY$1&amp;$BU564,$CI$1:$EP$1&amp;$CI$2:$EP$2,0))*VLOOKUP($BT564,$C$17:$M$20,COUNTBLANK($D$15:F$15)+1,FALSE)</f>
        <v>0</v>
      </c>
      <c r="BZ564" s="3">
        <f t="array" ref="BZ564">INDEX($CI$3:$EP$26,MATCH($BV564,$CH$3:$CH$26,0),MATCH(BZ$1&amp;$BU564,$CI$1:$EP$1&amp;$CI$2:$EP$2,0))*VLOOKUP($BT564,$C$17:$M$20,COUNTBLANK($D$15:G$15)+1,FALSE)</f>
        <v>960</v>
      </c>
      <c r="CA564" s="3">
        <f t="array" ref="CA564">INDEX($CI$3:$EP$26,MATCH($BV564,$CH$3:$CH$26,0),MATCH(CA$1&amp;$BU564,$CI$1:$EP$1&amp;$CI$2:$EP$2,0))*VLOOKUP($BT564,$C$17:$M$20,COUNTBLANK($D$15:H$15)+1,FALSE)</f>
        <v>0</v>
      </c>
      <c r="CB564" s="3">
        <f t="array" ref="CB564">INDEX($CI$3:$EP$26,MATCH($BV564,$CH$3:$CH$26,0),MATCH(CB$1&amp;$BU564,$CI$1:$EP$1&amp;$CI$2:$EP$2,0))*VLOOKUP($BT564,$C$17:$M$20,COUNTBLANK($D$15:I$15)+1,FALSE)</f>
        <v>0</v>
      </c>
      <c r="CC564" s="3">
        <f t="array" ref="CC564">INDEX($CI$3:$EP$26,MATCH($BV564,$CH$3:$CH$26,0),MATCH(CC$1&amp;$BU564,$CI$1:$EP$1&amp;$CI$2:$EP$2,0))*VLOOKUP($BT564,$C$17:$M$20,COUNTBLANK($D$15:J$15)+1,FALSE)</f>
        <v>0</v>
      </c>
      <c r="CD564" s="3">
        <f t="array" ref="CD564">INDEX($CI$3:$EP$26,MATCH($BV564,$CH$3:$CH$26,0),MATCH(CD$1&amp;$BU564,$CI$1:$EP$1&amp;$CI$2:$EP$2,0))*VLOOKUP($BT564,$C$17:$M$20,COUNTBLANK($D$15:K$15)+1,FALSE)</f>
        <v>0</v>
      </c>
      <c r="CE564" s="3">
        <f t="array" ref="CE564">INDEX($CI$3:$EP$26,MATCH($BV564,$CH$3:$CH$26,0),MATCH(CE$1&amp;$BU564,$CI$1:$EP$1&amp;$CI$2:$EP$2,0))*VLOOKUP($BT564,$C$17:$M$20,COUNTBLANK($D$15:L$15)+1,FALSE)</f>
        <v>0.03</v>
      </c>
      <c r="CF564" s="3">
        <f t="array" ref="CF564">INDEX($CI$3:$EP$26,MATCH($BV564,$CH$3:$CH$26,0),MATCH(CF$1&amp;$BU564,$CI$1:$EP$1&amp;$CI$2:$EP$2,0))*VLOOKUP($BT564,$C$17:$M$20,COUNTBLANK($D$15:M$15)+1,FALSE)</f>
        <v>0.06</v>
      </c>
    </row>
    <row r="565" spans="56:84" x14ac:dyDescent="0.2">
      <c r="BD565" t="s">
        <v>422</v>
      </c>
      <c r="BE565">
        <v>1</v>
      </c>
      <c r="BF565">
        <f t="shared" si="186"/>
        <v>3</v>
      </c>
      <c r="BG565" s="1">
        <f t="shared" si="188"/>
        <v>11</v>
      </c>
      <c r="BH565" s="3">
        <f t="array" ref="BH565">INDEX($D$21:$M$44,MATCH($BD565&amp;$BF565,$C$21:$C$44&amp;$B$21:$B$44,0),MATCH(BH$1,$D$16:$M$16,0))+VLOOKUP($BE565,战斗属性模型!$K$22:$O$24,BH$2,FALSE)*INDEX($BW$3:$CF$578,MATCH($BD565&amp;$BF565&amp;$BG565,$BT$3:$BT$578&amp;$BU$3:$BU$578&amp;$BV$3:$BV$578,0),MATCH(BH$1,$BW$1:$CF$1,0))</f>
        <v>240</v>
      </c>
      <c r="BI565" s="3">
        <f t="array" ref="BI565">INDEX($D$21:$M$44,MATCH($BD565&amp;$BF565,$C$21:$C$44&amp;$B$21:$B$44,0),MATCH(BI$1,$D$16:$M$16,0))+VLOOKUP($BE565,战斗属性模型!$K$22:$O$24,BI$2,FALSE)*INDEX($BW$3:$CF$578,MATCH($BD565&amp;$BF565&amp;$BG565,$BT$3:$BT$578&amp;$BU$3:$BU$578&amp;$BV$3:$BV$578,0),MATCH(BI$1,$BW$1:$CF$1,0))</f>
        <v>0</v>
      </c>
      <c r="BJ565" s="3">
        <f t="array" ref="BJ565">INDEX($D$21:$M$44,MATCH($BD565&amp;$BF565,$C$21:$C$44&amp;$B$21:$B$44,0),MATCH(BJ$1,$D$16:$M$16,0))+VLOOKUP($BE565,战斗属性模型!$K$22:$O$24,BJ$2,FALSE)*INDEX($BW$3:$CF$578,MATCH($BD565&amp;$BF565&amp;$BG565,$BT$3:$BT$578&amp;$BU$3:$BU$578&amp;$BV$3:$BV$578,0),MATCH(BJ$1,$BW$1:$CF$1,0))</f>
        <v>0</v>
      </c>
      <c r="BK565" s="3">
        <f t="array" ref="BK565">INDEX($D$21:$M$44,MATCH($BD565&amp;$BF565,$C$21:$C$44&amp;$B$21:$B$44,0),MATCH(BK$1,$D$16:$M$16,0))+VLOOKUP($BE565,战斗属性模型!$K$22:$O$24,BK$2,FALSE)*INDEX($BW$3:$CF$578,MATCH($BD565&amp;$BF565&amp;$BG565,$BT$3:$BT$578&amp;$BU$3:$BU$578&amp;$BV$3:$BV$578,0),MATCH(BK$1,$BW$1:$CF$1,0))</f>
        <v>409.6</v>
      </c>
      <c r="BL565" s="3"/>
      <c r="BM565" s="3"/>
      <c r="BN565" s="3"/>
      <c r="BO565" s="3"/>
      <c r="BP565" s="3"/>
      <c r="BQ565" s="3"/>
      <c r="BT565" t="s">
        <v>422</v>
      </c>
      <c r="BU565">
        <f t="shared" si="185"/>
        <v>6</v>
      </c>
      <c r="BV565" s="1">
        <f t="shared" si="187"/>
        <v>11</v>
      </c>
      <c r="BW565" s="3">
        <f t="array" ref="BW565">INDEX($CI$3:$EP$26,MATCH($BV565,$CH$3:$CH$26,0),MATCH(BW$1&amp;$BU565,$CI$1:$EP$1&amp;$CI$2:$EP$2,0))*VLOOKUP($BT565,$C$17:$M$20,COUNTBLANK($D$15:D$15)+1,FALSE)</f>
        <v>528</v>
      </c>
      <c r="BX565" s="3">
        <f t="array" ref="BX565">INDEX($CI$3:$EP$26,MATCH($BV565,$CH$3:$CH$26,0),MATCH(BX$1&amp;$BU565,$CI$1:$EP$1&amp;$CI$2:$EP$2,0))*VLOOKUP($BT565,$C$17:$M$20,COUNTBLANK($D$15:E$15)+1,FALSE)</f>
        <v>0</v>
      </c>
      <c r="BY565" s="3">
        <f t="array" ref="BY565">INDEX($CI$3:$EP$26,MATCH($BV565,$CH$3:$CH$26,0),MATCH(BY$1&amp;$BU565,$CI$1:$EP$1&amp;$CI$2:$EP$2,0))*VLOOKUP($BT565,$C$17:$M$20,COUNTBLANK($D$15:F$15)+1,FALSE)</f>
        <v>0</v>
      </c>
      <c r="BZ565" s="3">
        <f t="array" ref="BZ565">INDEX($CI$3:$EP$26,MATCH($BV565,$CH$3:$CH$26,0),MATCH(BZ$1&amp;$BU565,$CI$1:$EP$1&amp;$CI$2:$EP$2,0))*VLOOKUP($BT565,$C$17:$M$20,COUNTBLANK($D$15:G$15)+1,FALSE)</f>
        <v>1056</v>
      </c>
      <c r="CA565" s="3">
        <f t="array" ref="CA565">INDEX($CI$3:$EP$26,MATCH($BV565,$CH$3:$CH$26,0),MATCH(CA$1&amp;$BU565,$CI$1:$EP$1&amp;$CI$2:$EP$2,0))*VLOOKUP($BT565,$C$17:$M$20,COUNTBLANK($D$15:H$15)+1,FALSE)</f>
        <v>0</v>
      </c>
      <c r="CB565" s="3">
        <f t="array" ref="CB565">INDEX($CI$3:$EP$26,MATCH($BV565,$CH$3:$CH$26,0),MATCH(CB$1&amp;$BU565,$CI$1:$EP$1&amp;$CI$2:$EP$2,0))*VLOOKUP($BT565,$C$17:$M$20,COUNTBLANK($D$15:I$15)+1,FALSE)</f>
        <v>0</v>
      </c>
      <c r="CC565" s="3">
        <f t="array" ref="CC565">INDEX($CI$3:$EP$26,MATCH($BV565,$CH$3:$CH$26,0),MATCH(CC$1&amp;$BU565,$CI$1:$EP$1&amp;$CI$2:$EP$2,0))*VLOOKUP($BT565,$C$17:$M$20,COUNTBLANK($D$15:J$15)+1,FALSE)</f>
        <v>0</v>
      </c>
      <c r="CD565" s="3">
        <f t="array" ref="CD565">INDEX($CI$3:$EP$26,MATCH($BV565,$CH$3:$CH$26,0),MATCH(CD$1&amp;$BU565,$CI$1:$EP$1&amp;$CI$2:$EP$2,0))*VLOOKUP($BT565,$C$17:$M$20,COUNTBLANK($D$15:K$15)+1,FALSE)</f>
        <v>0</v>
      </c>
      <c r="CE565" s="3">
        <f t="array" ref="CE565">INDEX($CI$3:$EP$26,MATCH($BV565,$CH$3:$CH$26,0),MATCH(CE$1&amp;$BU565,$CI$1:$EP$1&amp;$CI$2:$EP$2,0))*VLOOKUP($BT565,$C$17:$M$20,COUNTBLANK($D$15:L$15)+1,FALSE)</f>
        <v>0.03</v>
      </c>
      <c r="CF565" s="3">
        <f t="array" ref="CF565">INDEX($CI$3:$EP$26,MATCH($BV565,$CH$3:$CH$26,0),MATCH(CF$1&amp;$BU565,$CI$1:$EP$1&amp;$CI$2:$EP$2,0))*VLOOKUP($BT565,$C$17:$M$20,COUNTBLANK($D$15:M$15)+1,FALSE)</f>
        <v>0.06</v>
      </c>
    </row>
    <row r="566" spans="56:84" x14ac:dyDescent="0.2">
      <c r="BD566" t="s">
        <v>422</v>
      </c>
      <c r="BE566">
        <v>1</v>
      </c>
      <c r="BF566">
        <f t="shared" si="186"/>
        <v>3</v>
      </c>
      <c r="BG566" s="1">
        <f t="shared" si="188"/>
        <v>12</v>
      </c>
      <c r="BH566" s="3">
        <f t="array" ref="BH566">INDEX($D$21:$M$44,MATCH($BD566&amp;$BF566,$C$21:$C$44&amp;$B$21:$B$44,0),MATCH(BH$1,$D$16:$M$16,0))+VLOOKUP($BE566,战斗属性模型!$K$22:$O$24,BH$2,FALSE)*INDEX($BW$3:$CF$578,MATCH($BD566&amp;$BF566&amp;$BG566,$BT$3:$BT$578&amp;$BU$3:$BU$578&amp;$BV$3:$BV$578,0),MATCH(BH$1,$BW$1:$CF$1,0))</f>
        <v>256</v>
      </c>
      <c r="BI566" s="3">
        <f t="array" ref="BI566">INDEX($D$21:$M$44,MATCH($BD566&amp;$BF566,$C$21:$C$44&amp;$B$21:$B$44,0),MATCH(BI$1,$D$16:$M$16,0))+VLOOKUP($BE566,战斗属性模型!$K$22:$O$24,BI$2,FALSE)*INDEX($BW$3:$CF$578,MATCH($BD566&amp;$BF566&amp;$BG566,$BT$3:$BT$578&amp;$BU$3:$BU$578&amp;$BV$3:$BV$578,0),MATCH(BI$1,$BW$1:$CF$1,0))</f>
        <v>0</v>
      </c>
      <c r="BJ566" s="3">
        <f t="array" ref="BJ566">INDEX($D$21:$M$44,MATCH($BD566&amp;$BF566,$C$21:$C$44&amp;$B$21:$B$44,0),MATCH(BJ$1,$D$16:$M$16,0))+VLOOKUP($BE566,战斗属性模型!$K$22:$O$24,BJ$2,FALSE)*INDEX($BW$3:$CF$578,MATCH($BD566&amp;$BF566&amp;$BG566,$BT$3:$BT$578&amp;$BU$3:$BU$578&amp;$BV$3:$BV$578,0),MATCH(BJ$1,$BW$1:$CF$1,0))</f>
        <v>0</v>
      </c>
      <c r="BK566" s="3">
        <f t="array" ref="BK566">INDEX($D$21:$M$44,MATCH($BD566&amp;$BF566,$C$21:$C$44&amp;$B$21:$B$44,0),MATCH(BK$1,$D$16:$M$16,0))+VLOOKUP($BE566,战斗属性模型!$K$22:$O$24,BK$2,FALSE)*INDEX($BW$3:$CF$578,MATCH($BD566&amp;$BF566&amp;$BG566,$BT$3:$BT$578&amp;$BU$3:$BU$578&amp;$BV$3:$BV$578,0),MATCH(BK$1,$BW$1:$CF$1,0))</f>
        <v>435.20000000000005</v>
      </c>
      <c r="BL566" s="3"/>
      <c r="BM566" s="3"/>
      <c r="BN566" s="3"/>
      <c r="BO566" s="3"/>
      <c r="BP566" s="3"/>
      <c r="BQ566" s="3"/>
      <c r="BT566" t="s">
        <v>422</v>
      </c>
      <c r="BU566">
        <f t="shared" si="185"/>
        <v>6</v>
      </c>
      <c r="BV566" s="1">
        <f t="shared" si="187"/>
        <v>12</v>
      </c>
      <c r="BW566" s="3">
        <f t="array" ref="BW566">INDEX($CI$3:$EP$26,MATCH($BV566,$CH$3:$CH$26,0),MATCH(BW$1&amp;$BU566,$CI$1:$EP$1&amp;$CI$2:$EP$2,0))*VLOOKUP($BT566,$C$17:$M$20,COUNTBLANK($D$15:D$15)+1,FALSE)</f>
        <v>576</v>
      </c>
      <c r="BX566" s="3">
        <f t="array" ref="BX566">INDEX($CI$3:$EP$26,MATCH($BV566,$CH$3:$CH$26,0),MATCH(BX$1&amp;$BU566,$CI$1:$EP$1&amp;$CI$2:$EP$2,0))*VLOOKUP($BT566,$C$17:$M$20,COUNTBLANK($D$15:E$15)+1,FALSE)</f>
        <v>0</v>
      </c>
      <c r="BY566" s="3">
        <f t="array" ref="BY566">INDEX($CI$3:$EP$26,MATCH($BV566,$CH$3:$CH$26,0),MATCH(BY$1&amp;$BU566,$CI$1:$EP$1&amp;$CI$2:$EP$2,0))*VLOOKUP($BT566,$C$17:$M$20,COUNTBLANK($D$15:F$15)+1,FALSE)</f>
        <v>0</v>
      </c>
      <c r="BZ566" s="3">
        <f t="array" ref="BZ566">INDEX($CI$3:$EP$26,MATCH($BV566,$CH$3:$CH$26,0),MATCH(BZ$1&amp;$BU566,$CI$1:$EP$1&amp;$CI$2:$EP$2,0))*VLOOKUP($BT566,$C$17:$M$20,COUNTBLANK($D$15:G$15)+1,FALSE)</f>
        <v>1152</v>
      </c>
      <c r="CA566" s="3">
        <f t="array" ref="CA566">INDEX($CI$3:$EP$26,MATCH($BV566,$CH$3:$CH$26,0),MATCH(CA$1&amp;$BU566,$CI$1:$EP$1&amp;$CI$2:$EP$2,0))*VLOOKUP($BT566,$C$17:$M$20,COUNTBLANK($D$15:H$15)+1,FALSE)</f>
        <v>0</v>
      </c>
      <c r="CB566" s="3">
        <f t="array" ref="CB566">INDEX($CI$3:$EP$26,MATCH($BV566,$CH$3:$CH$26,0),MATCH(CB$1&amp;$BU566,$CI$1:$EP$1&amp;$CI$2:$EP$2,0))*VLOOKUP($BT566,$C$17:$M$20,COUNTBLANK($D$15:I$15)+1,FALSE)</f>
        <v>0</v>
      </c>
      <c r="CC566" s="3">
        <f t="array" ref="CC566">INDEX($CI$3:$EP$26,MATCH($BV566,$CH$3:$CH$26,0),MATCH(CC$1&amp;$BU566,$CI$1:$EP$1&amp;$CI$2:$EP$2,0))*VLOOKUP($BT566,$C$17:$M$20,COUNTBLANK($D$15:J$15)+1,FALSE)</f>
        <v>0</v>
      </c>
      <c r="CD566" s="3">
        <f t="array" ref="CD566">INDEX($CI$3:$EP$26,MATCH($BV566,$CH$3:$CH$26,0),MATCH(CD$1&amp;$BU566,$CI$1:$EP$1&amp;$CI$2:$EP$2,0))*VLOOKUP($BT566,$C$17:$M$20,COUNTBLANK($D$15:K$15)+1,FALSE)</f>
        <v>0</v>
      </c>
      <c r="CE566" s="3">
        <f t="array" ref="CE566">INDEX($CI$3:$EP$26,MATCH($BV566,$CH$3:$CH$26,0),MATCH(CE$1&amp;$BU566,$CI$1:$EP$1&amp;$CI$2:$EP$2,0))*VLOOKUP($BT566,$C$17:$M$20,COUNTBLANK($D$15:L$15)+1,FALSE)</f>
        <v>0.06</v>
      </c>
      <c r="CF566" s="3">
        <f t="array" ref="CF566">INDEX($CI$3:$EP$26,MATCH($BV566,$CH$3:$CH$26,0),MATCH(CF$1&amp;$BU566,$CI$1:$EP$1&amp;$CI$2:$EP$2,0))*VLOOKUP($BT566,$C$17:$M$20,COUNTBLANK($D$15:M$15)+1,FALSE)</f>
        <v>0.06</v>
      </c>
    </row>
    <row r="567" spans="56:84" x14ac:dyDescent="0.2">
      <c r="BD567" t="s">
        <v>422</v>
      </c>
      <c r="BE567">
        <v>1</v>
      </c>
      <c r="BF567">
        <f t="shared" si="186"/>
        <v>3</v>
      </c>
      <c r="BG567" s="1">
        <f t="shared" si="188"/>
        <v>13</v>
      </c>
      <c r="BH567" s="3">
        <f t="array" ref="BH567">INDEX($D$21:$M$44,MATCH($BD567&amp;$BF567,$C$21:$C$44&amp;$B$21:$B$44,0),MATCH(BH$1,$D$16:$M$16,0))+VLOOKUP($BE567,战斗属性模型!$K$22:$O$24,BH$2,FALSE)*INDEX($BW$3:$CF$578,MATCH($BD567&amp;$BF567&amp;$BG567,$BT$3:$BT$578&amp;$BU$3:$BU$578&amp;$BV$3:$BV$578,0),MATCH(BH$1,$BW$1:$CF$1,0))</f>
        <v>272</v>
      </c>
      <c r="BI567" s="3">
        <f t="array" ref="BI567">INDEX($D$21:$M$44,MATCH($BD567&amp;$BF567,$C$21:$C$44&amp;$B$21:$B$44,0),MATCH(BI$1,$D$16:$M$16,0))+VLOOKUP($BE567,战斗属性模型!$K$22:$O$24,BI$2,FALSE)*INDEX($BW$3:$CF$578,MATCH($BD567&amp;$BF567&amp;$BG567,$BT$3:$BT$578&amp;$BU$3:$BU$578&amp;$BV$3:$BV$578,0),MATCH(BI$1,$BW$1:$CF$1,0))</f>
        <v>0</v>
      </c>
      <c r="BJ567" s="3">
        <f t="array" ref="BJ567">INDEX($D$21:$M$44,MATCH($BD567&amp;$BF567,$C$21:$C$44&amp;$B$21:$B$44,0),MATCH(BJ$1,$D$16:$M$16,0))+VLOOKUP($BE567,战斗属性模型!$K$22:$O$24,BJ$2,FALSE)*INDEX($BW$3:$CF$578,MATCH($BD567&amp;$BF567&amp;$BG567,$BT$3:$BT$578&amp;$BU$3:$BU$578&amp;$BV$3:$BV$578,0),MATCH(BJ$1,$BW$1:$CF$1,0))</f>
        <v>0</v>
      </c>
      <c r="BK567" s="3">
        <f t="array" ref="BK567">INDEX($D$21:$M$44,MATCH($BD567&amp;$BF567,$C$21:$C$44&amp;$B$21:$B$44,0),MATCH(BK$1,$D$16:$M$16,0))+VLOOKUP($BE567,战斗属性模型!$K$22:$O$24,BK$2,FALSE)*INDEX($BW$3:$CF$578,MATCH($BD567&amp;$BF567&amp;$BG567,$BT$3:$BT$578&amp;$BU$3:$BU$578&amp;$BV$3:$BV$578,0),MATCH(BK$1,$BW$1:$CF$1,0))</f>
        <v>460.8</v>
      </c>
      <c r="BL567" s="3"/>
      <c r="BM567" s="3"/>
      <c r="BN567" s="3"/>
      <c r="BO567" s="3"/>
      <c r="BP567" s="3"/>
      <c r="BQ567" s="3"/>
      <c r="BT567" t="s">
        <v>422</v>
      </c>
      <c r="BU567">
        <f t="shared" si="185"/>
        <v>6</v>
      </c>
      <c r="BV567" s="1">
        <f t="shared" si="187"/>
        <v>13</v>
      </c>
      <c r="BW567" s="3">
        <f t="array" ref="BW567">INDEX($CI$3:$EP$26,MATCH($BV567,$CH$3:$CH$26,0),MATCH(BW$1&amp;$BU567,$CI$1:$EP$1&amp;$CI$2:$EP$2,0))*VLOOKUP($BT567,$C$17:$M$20,COUNTBLANK($D$15:D$15)+1,FALSE)</f>
        <v>624</v>
      </c>
      <c r="BX567" s="3">
        <f t="array" ref="BX567">INDEX($CI$3:$EP$26,MATCH($BV567,$CH$3:$CH$26,0),MATCH(BX$1&amp;$BU567,$CI$1:$EP$1&amp;$CI$2:$EP$2,0))*VLOOKUP($BT567,$C$17:$M$20,COUNTBLANK($D$15:E$15)+1,FALSE)</f>
        <v>0</v>
      </c>
      <c r="BY567" s="3">
        <f t="array" ref="BY567">INDEX($CI$3:$EP$26,MATCH($BV567,$CH$3:$CH$26,0),MATCH(BY$1&amp;$BU567,$CI$1:$EP$1&amp;$CI$2:$EP$2,0))*VLOOKUP($BT567,$C$17:$M$20,COUNTBLANK($D$15:F$15)+1,FALSE)</f>
        <v>0</v>
      </c>
      <c r="BZ567" s="3">
        <f t="array" ref="BZ567">INDEX($CI$3:$EP$26,MATCH($BV567,$CH$3:$CH$26,0),MATCH(BZ$1&amp;$BU567,$CI$1:$EP$1&amp;$CI$2:$EP$2,0))*VLOOKUP($BT567,$C$17:$M$20,COUNTBLANK($D$15:G$15)+1,FALSE)</f>
        <v>1248</v>
      </c>
      <c r="CA567" s="3">
        <f t="array" ref="CA567">INDEX($CI$3:$EP$26,MATCH($BV567,$CH$3:$CH$26,0),MATCH(CA$1&amp;$BU567,$CI$1:$EP$1&amp;$CI$2:$EP$2,0))*VLOOKUP($BT567,$C$17:$M$20,COUNTBLANK($D$15:H$15)+1,FALSE)</f>
        <v>0</v>
      </c>
      <c r="CB567" s="3">
        <f t="array" ref="CB567">INDEX($CI$3:$EP$26,MATCH($BV567,$CH$3:$CH$26,0),MATCH(CB$1&amp;$BU567,$CI$1:$EP$1&amp;$CI$2:$EP$2,0))*VLOOKUP($BT567,$C$17:$M$20,COUNTBLANK($D$15:I$15)+1,FALSE)</f>
        <v>0</v>
      </c>
      <c r="CC567" s="3">
        <f t="array" ref="CC567">INDEX($CI$3:$EP$26,MATCH($BV567,$CH$3:$CH$26,0),MATCH(CC$1&amp;$BU567,$CI$1:$EP$1&amp;$CI$2:$EP$2,0))*VLOOKUP($BT567,$C$17:$M$20,COUNTBLANK($D$15:J$15)+1,FALSE)</f>
        <v>0</v>
      </c>
      <c r="CD567" s="3">
        <f t="array" ref="CD567">INDEX($CI$3:$EP$26,MATCH($BV567,$CH$3:$CH$26,0),MATCH(CD$1&amp;$BU567,$CI$1:$EP$1&amp;$CI$2:$EP$2,0))*VLOOKUP($BT567,$C$17:$M$20,COUNTBLANK($D$15:K$15)+1,FALSE)</f>
        <v>0</v>
      </c>
      <c r="CE567" s="3">
        <f t="array" ref="CE567">INDEX($CI$3:$EP$26,MATCH($BV567,$CH$3:$CH$26,0),MATCH(CE$1&amp;$BU567,$CI$1:$EP$1&amp;$CI$2:$EP$2,0))*VLOOKUP($BT567,$C$17:$M$20,COUNTBLANK($D$15:L$15)+1,FALSE)</f>
        <v>0.06</v>
      </c>
      <c r="CF567" s="3">
        <f t="array" ref="CF567">INDEX($CI$3:$EP$26,MATCH($BV567,$CH$3:$CH$26,0),MATCH(CF$1&amp;$BU567,$CI$1:$EP$1&amp;$CI$2:$EP$2,0))*VLOOKUP($BT567,$C$17:$M$20,COUNTBLANK($D$15:M$15)+1,FALSE)</f>
        <v>0.06</v>
      </c>
    </row>
    <row r="568" spans="56:84" x14ac:dyDescent="0.2">
      <c r="BD568" t="s">
        <v>422</v>
      </c>
      <c r="BE568">
        <v>1</v>
      </c>
      <c r="BF568">
        <f t="shared" si="186"/>
        <v>3</v>
      </c>
      <c r="BG568" s="1">
        <f t="shared" si="188"/>
        <v>14</v>
      </c>
      <c r="BH568" s="3">
        <f t="array" ref="BH568">INDEX($D$21:$M$44,MATCH($BD568&amp;$BF568,$C$21:$C$44&amp;$B$21:$B$44,0),MATCH(BH$1,$D$16:$M$16,0))+VLOOKUP($BE568,战斗属性模型!$K$22:$O$24,BH$2,FALSE)*INDEX($BW$3:$CF$578,MATCH($BD568&amp;$BF568&amp;$BG568,$BT$3:$BT$578&amp;$BU$3:$BU$578&amp;$BV$3:$BV$578,0),MATCH(BH$1,$BW$1:$CF$1,0))</f>
        <v>288</v>
      </c>
      <c r="BI568" s="3">
        <f t="array" ref="BI568">INDEX($D$21:$M$44,MATCH($BD568&amp;$BF568,$C$21:$C$44&amp;$B$21:$B$44,0),MATCH(BI$1,$D$16:$M$16,0))+VLOOKUP($BE568,战斗属性模型!$K$22:$O$24,BI$2,FALSE)*INDEX($BW$3:$CF$578,MATCH($BD568&amp;$BF568&amp;$BG568,$BT$3:$BT$578&amp;$BU$3:$BU$578&amp;$BV$3:$BV$578,0),MATCH(BI$1,$BW$1:$CF$1,0))</f>
        <v>0</v>
      </c>
      <c r="BJ568" s="3">
        <f t="array" ref="BJ568">INDEX($D$21:$M$44,MATCH($BD568&amp;$BF568,$C$21:$C$44&amp;$B$21:$B$44,0),MATCH(BJ$1,$D$16:$M$16,0))+VLOOKUP($BE568,战斗属性模型!$K$22:$O$24,BJ$2,FALSE)*INDEX($BW$3:$CF$578,MATCH($BD568&amp;$BF568&amp;$BG568,$BT$3:$BT$578&amp;$BU$3:$BU$578&amp;$BV$3:$BV$578,0),MATCH(BJ$1,$BW$1:$CF$1,0))</f>
        <v>0</v>
      </c>
      <c r="BK568" s="3">
        <f t="array" ref="BK568">INDEX($D$21:$M$44,MATCH($BD568&amp;$BF568,$C$21:$C$44&amp;$B$21:$B$44,0),MATCH(BK$1,$D$16:$M$16,0))+VLOOKUP($BE568,战斗属性模型!$K$22:$O$24,BK$2,FALSE)*INDEX($BW$3:$CF$578,MATCH($BD568&amp;$BF568&amp;$BG568,$BT$3:$BT$578&amp;$BU$3:$BU$578&amp;$BV$3:$BV$578,0),MATCH(BK$1,$BW$1:$CF$1,0))</f>
        <v>486.40000000000003</v>
      </c>
      <c r="BL568" s="3"/>
      <c r="BM568" s="3"/>
      <c r="BN568" s="3"/>
      <c r="BO568" s="3"/>
      <c r="BP568" s="3"/>
      <c r="BQ568" s="3"/>
      <c r="BT568" t="s">
        <v>422</v>
      </c>
      <c r="BU568">
        <f t="shared" si="185"/>
        <v>6</v>
      </c>
      <c r="BV568" s="1">
        <f t="shared" si="187"/>
        <v>14</v>
      </c>
      <c r="BW568" s="3">
        <f t="array" ref="BW568">INDEX($CI$3:$EP$26,MATCH($BV568,$CH$3:$CH$26,0),MATCH(BW$1&amp;$BU568,$CI$1:$EP$1&amp;$CI$2:$EP$2,0))*VLOOKUP($BT568,$C$17:$M$20,COUNTBLANK($D$15:D$15)+1,FALSE)</f>
        <v>672</v>
      </c>
      <c r="BX568" s="3">
        <f t="array" ref="BX568">INDEX($CI$3:$EP$26,MATCH($BV568,$CH$3:$CH$26,0),MATCH(BX$1&amp;$BU568,$CI$1:$EP$1&amp;$CI$2:$EP$2,0))*VLOOKUP($BT568,$C$17:$M$20,COUNTBLANK($D$15:E$15)+1,FALSE)</f>
        <v>0</v>
      </c>
      <c r="BY568" s="3">
        <f t="array" ref="BY568">INDEX($CI$3:$EP$26,MATCH($BV568,$CH$3:$CH$26,0),MATCH(BY$1&amp;$BU568,$CI$1:$EP$1&amp;$CI$2:$EP$2,0))*VLOOKUP($BT568,$C$17:$M$20,COUNTBLANK($D$15:F$15)+1,FALSE)</f>
        <v>0</v>
      </c>
      <c r="BZ568" s="3">
        <f t="array" ref="BZ568">INDEX($CI$3:$EP$26,MATCH($BV568,$CH$3:$CH$26,0),MATCH(BZ$1&amp;$BU568,$CI$1:$EP$1&amp;$CI$2:$EP$2,0))*VLOOKUP($BT568,$C$17:$M$20,COUNTBLANK($D$15:G$15)+1,FALSE)</f>
        <v>1344</v>
      </c>
      <c r="CA568" s="3">
        <f t="array" ref="CA568">INDEX($CI$3:$EP$26,MATCH($BV568,$CH$3:$CH$26,0),MATCH(CA$1&amp;$BU568,$CI$1:$EP$1&amp;$CI$2:$EP$2,0))*VLOOKUP($BT568,$C$17:$M$20,COUNTBLANK($D$15:H$15)+1,FALSE)</f>
        <v>0</v>
      </c>
      <c r="CB568" s="3">
        <f t="array" ref="CB568">INDEX($CI$3:$EP$26,MATCH($BV568,$CH$3:$CH$26,0),MATCH(CB$1&amp;$BU568,$CI$1:$EP$1&amp;$CI$2:$EP$2,0))*VLOOKUP($BT568,$C$17:$M$20,COUNTBLANK($D$15:I$15)+1,FALSE)</f>
        <v>0</v>
      </c>
      <c r="CC568" s="3">
        <f t="array" ref="CC568">INDEX($CI$3:$EP$26,MATCH($BV568,$CH$3:$CH$26,0),MATCH(CC$1&amp;$BU568,$CI$1:$EP$1&amp;$CI$2:$EP$2,0))*VLOOKUP($BT568,$C$17:$M$20,COUNTBLANK($D$15:J$15)+1,FALSE)</f>
        <v>0</v>
      </c>
      <c r="CD568" s="3">
        <f t="array" ref="CD568">INDEX($CI$3:$EP$26,MATCH($BV568,$CH$3:$CH$26,0),MATCH(CD$1&amp;$BU568,$CI$1:$EP$1&amp;$CI$2:$EP$2,0))*VLOOKUP($BT568,$C$17:$M$20,COUNTBLANK($D$15:K$15)+1,FALSE)</f>
        <v>0</v>
      </c>
      <c r="CE568" s="3">
        <f t="array" ref="CE568">INDEX($CI$3:$EP$26,MATCH($BV568,$CH$3:$CH$26,0),MATCH(CE$1&amp;$BU568,$CI$1:$EP$1&amp;$CI$2:$EP$2,0))*VLOOKUP($BT568,$C$17:$M$20,COUNTBLANK($D$15:L$15)+1,FALSE)</f>
        <v>0.06</v>
      </c>
      <c r="CF568" s="3">
        <f t="array" ref="CF568">INDEX($CI$3:$EP$26,MATCH($BV568,$CH$3:$CH$26,0),MATCH(CF$1&amp;$BU568,$CI$1:$EP$1&amp;$CI$2:$EP$2,0))*VLOOKUP($BT568,$C$17:$M$20,COUNTBLANK($D$15:M$15)+1,FALSE)</f>
        <v>0.06</v>
      </c>
    </row>
    <row r="569" spans="56:84" x14ac:dyDescent="0.2">
      <c r="BD569" t="s">
        <v>422</v>
      </c>
      <c r="BE569">
        <v>1</v>
      </c>
      <c r="BF569">
        <f t="shared" si="186"/>
        <v>3</v>
      </c>
      <c r="BG569" s="1">
        <f t="shared" si="188"/>
        <v>15</v>
      </c>
      <c r="BH569" s="3">
        <f t="array" ref="BH569">INDEX($D$21:$M$44,MATCH($BD569&amp;$BF569,$C$21:$C$44&amp;$B$21:$B$44,0),MATCH(BH$1,$D$16:$M$16,0))+VLOOKUP($BE569,战斗属性模型!$K$22:$O$24,BH$2,FALSE)*INDEX($BW$3:$CF$578,MATCH($BD569&amp;$BF569&amp;$BG569,$BT$3:$BT$578&amp;$BU$3:$BU$578&amp;$BV$3:$BV$578,0),MATCH(BH$1,$BW$1:$CF$1,0))</f>
        <v>304</v>
      </c>
      <c r="BI569" s="3">
        <f t="array" ref="BI569">INDEX($D$21:$M$44,MATCH($BD569&amp;$BF569,$C$21:$C$44&amp;$B$21:$B$44,0),MATCH(BI$1,$D$16:$M$16,0))+VLOOKUP($BE569,战斗属性模型!$K$22:$O$24,BI$2,FALSE)*INDEX($BW$3:$CF$578,MATCH($BD569&amp;$BF569&amp;$BG569,$BT$3:$BT$578&amp;$BU$3:$BU$578&amp;$BV$3:$BV$578,0),MATCH(BI$1,$BW$1:$CF$1,0))</f>
        <v>0</v>
      </c>
      <c r="BJ569" s="3">
        <f t="array" ref="BJ569">INDEX($D$21:$M$44,MATCH($BD569&amp;$BF569,$C$21:$C$44&amp;$B$21:$B$44,0),MATCH(BJ$1,$D$16:$M$16,0))+VLOOKUP($BE569,战斗属性模型!$K$22:$O$24,BJ$2,FALSE)*INDEX($BW$3:$CF$578,MATCH($BD569&amp;$BF569&amp;$BG569,$BT$3:$BT$578&amp;$BU$3:$BU$578&amp;$BV$3:$BV$578,0),MATCH(BJ$1,$BW$1:$CF$1,0))</f>
        <v>0</v>
      </c>
      <c r="BK569" s="3">
        <f t="array" ref="BK569">INDEX($D$21:$M$44,MATCH($BD569&amp;$BF569,$C$21:$C$44&amp;$B$21:$B$44,0),MATCH(BK$1,$D$16:$M$16,0))+VLOOKUP($BE569,战斗属性模型!$K$22:$O$24,BK$2,FALSE)*INDEX($BW$3:$CF$578,MATCH($BD569&amp;$BF569&amp;$BG569,$BT$3:$BT$578&amp;$BU$3:$BU$578&amp;$BV$3:$BV$578,0),MATCH(BK$1,$BW$1:$CF$1,0))</f>
        <v>512</v>
      </c>
      <c r="BL569" s="3"/>
      <c r="BM569" s="3"/>
      <c r="BN569" s="3"/>
      <c r="BO569" s="3"/>
      <c r="BP569" s="3"/>
      <c r="BQ569" s="3"/>
      <c r="BT569" t="s">
        <v>422</v>
      </c>
      <c r="BU569">
        <f t="shared" si="185"/>
        <v>6</v>
      </c>
      <c r="BV569" s="1">
        <f t="shared" si="187"/>
        <v>15</v>
      </c>
      <c r="BW569" s="3">
        <f t="array" ref="BW569">INDEX($CI$3:$EP$26,MATCH($BV569,$CH$3:$CH$26,0),MATCH(BW$1&amp;$BU569,$CI$1:$EP$1&amp;$CI$2:$EP$2,0))*VLOOKUP($BT569,$C$17:$M$20,COUNTBLANK($D$15:D$15)+1,FALSE)</f>
        <v>720</v>
      </c>
      <c r="BX569" s="3">
        <f t="array" ref="BX569">INDEX($CI$3:$EP$26,MATCH($BV569,$CH$3:$CH$26,0),MATCH(BX$1&amp;$BU569,$CI$1:$EP$1&amp;$CI$2:$EP$2,0))*VLOOKUP($BT569,$C$17:$M$20,COUNTBLANK($D$15:E$15)+1,FALSE)</f>
        <v>0</v>
      </c>
      <c r="BY569" s="3">
        <f t="array" ref="BY569">INDEX($CI$3:$EP$26,MATCH($BV569,$CH$3:$CH$26,0),MATCH(BY$1&amp;$BU569,$CI$1:$EP$1&amp;$CI$2:$EP$2,0))*VLOOKUP($BT569,$C$17:$M$20,COUNTBLANK($D$15:F$15)+1,FALSE)</f>
        <v>0</v>
      </c>
      <c r="BZ569" s="3">
        <f t="array" ref="BZ569">INDEX($CI$3:$EP$26,MATCH($BV569,$CH$3:$CH$26,0),MATCH(BZ$1&amp;$BU569,$CI$1:$EP$1&amp;$CI$2:$EP$2,0))*VLOOKUP($BT569,$C$17:$M$20,COUNTBLANK($D$15:G$15)+1,FALSE)</f>
        <v>1440</v>
      </c>
      <c r="CA569" s="3">
        <f t="array" ref="CA569">INDEX($CI$3:$EP$26,MATCH($BV569,$CH$3:$CH$26,0),MATCH(CA$1&amp;$BU569,$CI$1:$EP$1&amp;$CI$2:$EP$2,0))*VLOOKUP($BT569,$C$17:$M$20,COUNTBLANK($D$15:H$15)+1,FALSE)</f>
        <v>0</v>
      </c>
      <c r="CB569" s="3">
        <f t="array" ref="CB569">INDEX($CI$3:$EP$26,MATCH($BV569,$CH$3:$CH$26,0),MATCH(CB$1&amp;$BU569,$CI$1:$EP$1&amp;$CI$2:$EP$2,0))*VLOOKUP($BT569,$C$17:$M$20,COUNTBLANK($D$15:I$15)+1,FALSE)</f>
        <v>0</v>
      </c>
      <c r="CC569" s="3">
        <f t="array" ref="CC569">INDEX($CI$3:$EP$26,MATCH($BV569,$CH$3:$CH$26,0),MATCH(CC$1&amp;$BU569,$CI$1:$EP$1&amp;$CI$2:$EP$2,0))*VLOOKUP($BT569,$C$17:$M$20,COUNTBLANK($D$15:J$15)+1,FALSE)</f>
        <v>0</v>
      </c>
      <c r="CD569" s="3">
        <f t="array" ref="CD569">INDEX($CI$3:$EP$26,MATCH($BV569,$CH$3:$CH$26,0),MATCH(CD$1&amp;$BU569,$CI$1:$EP$1&amp;$CI$2:$EP$2,0))*VLOOKUP($BT569,$C$17:$M$20,COUNTBLANK($D$15:K$15)+1,FALSE)</f>
        <v>0</v>
      </c>
      <c r="CE569" s="3">
        <f t="array" ref="CE569">INDEX($CI$3:$EP$26,MATCH($BV569,$CH$3:$CH$26,0),MATCH(CE$1&amp;$BU569,$CI$1:$EP$1&amp;$CI$2:$EP$2,0))*VLOOKUP($BT569,$C$17:$M$20,COUNTBLANK($D$15:L$15)+1,FALSE)</f>
        <v>0.06</v>
      </c>
      <c r="CF569" s="3">
        <f t="array" ref="CF569">INDEX($CI$3:$EP$26,MATCH($BV569,$CH$3:$CH$26,0),MATCH(CF$1&amp;$BU569,$CI$1:$EP$1&amp;$CI$2:$EP$2,0))*VLOOKUP($BT569,$C$17:$M$20,COUNTBLANK($D$15:M$15)+1,FALSE)</f>
        <v>0.06</v>
      </c>
    </row>
    <row r="570" spans="56:84" x14ac:dyDescent="0.2">
      <c r="BD570" t="s">
        <v>422</v>
      </c>
      <c r="BE570">
        <v>1</v>
      </c>
      <c r="BF570">
        <f t="shared" si="186"/>
        <v>3</v>
      </c>
      <c r="BG570" s="1">
        <f t="shared" si="188"/>
        <v>16</v>
      </c>
      <c r="BH570" s="3">
        <f t="array" ref="BH570">INDEX($D$21:$M$44,MATCH($BD570&amp;$BF570,$C$21:$C$44&amp;$B$21:$B$44,0),MATCH(BH$1,$D$16:$M$16,0))+VLOOKUP($BE570,战斗属性模型!$K$22:$O$24,BH$2,FALSE)*INDEX($BW$3:$CF$578,MATCH($BD570&amp;$BF570&amp;$BG570,$BT$3:$BT$578&amp;$BU$3:$BU$578&amp;$BV$3:$BV$578,0),MATCH(BH$1,$BW$1:$CF$1,0))</f>
        <v>320</v>
      </c>
      <c r="BI570" s="3">
        <f t="array" ref="BI570">INDEX($D$21:$M$44,MATCH($BD570&amp;$BF570,$C$21:$C$44&amp;$B$21:$B$44,0),MATCH(BI$1,$D$16:$M$16,0))+VLOOKUP($BE570,战斗属性模型!$K$22:$O$24,BI$2,FALSE)*INDEX($BW$3:$CF$578,MATCH($BD570&amp;$BF570&amp;$BG570,$BT$3:$BT$578&amp;$BU$3:$BU$578&amp;$BV$3:$BV$578,0),MATCH(BI$1,$BW$1:$CF$1,0))</f>
        <v>0</v>
      </c>
      <c r="BJ570" s="3">
        <f t="array" ref="BJ570">INDEX($D$21:$M$44,MATCH($BD570&amp;$BF570,$C$21:$C$44&amp;$B$21:$B$44,0),MATCH(BJ$1,$D$16:$M$16,0))+VLOOKUP($BE570,战斗属性模型!$K$22:$O$24,BJ$2,FALSE)*INDEX($BW$3:$CF$578,MATCH($BD570&amp;$BF570&amp;$BG570,$BT$3:$BT$578&amp;$BU$3:$BU$578&amp;$BV$3:$BV$578,0),MATCH(BJ$1,$BW$1:$CF$1,0))</f>
        <v>0</v>
      </c>
      <c r="BK570" s="3">
        <f t="array" ref="BK570">INDEX($D$21:$M$44,MATCH($BD570&amp;$BF570,$C$21:$C$44&amp;$B$21:$B$44,0),MATCH(BK$1,$D$16:$M$16,0))+VLOOKUP($BE570,战斗属性模型!$K$22:$O$24,BK$2,FALSE)*INDEX($BW$3:$CF$578,MATCH($BD570&amp;$BF570&amp;$BG570,$BT$3:$BT$578&amp;$BU$3:$BU$578&amp;$BV$3:$BV$578,0),MATCH(BK$1,$BW$1:$CF$1,0))</f>
        <v>537.6</v>
      </c>
      <c r="BL570" s="3"/>
      <c r="BM570" s="3"/>
      <c r="BN570" s="3"/>
      <c r="BO570" s="3"/>
      <c r="BP570" s="3"/>
      <c r="BQ570" s="3"/>
      <c r="BT570" t="s">
        <v>422</v>
      </c>
      <c r="BU570">
        <f t="shared" si="185"/>
        <v>6</v>
      </c>
      <c r="BV570" s="1">
        <f t="shared" si="187"/>
        <v>16</v>
      </c>
      <c r="BW570" s="3">
        <f t="array" ref="BW570">INDEX($CI$3:$EP$26,MATCH($BV570,$CH$3:$CH$26,0),MATCH(BW$1&amp;$BU570,$CI$1:$EP$1&amp;$CI$2:$EP$2,0))*VLOOKUP($BT570,$C$17:$M$20,COUNTBLANK($D$15:D$15)+1,FALSE)</f>
        <v>768</v>
      </c>
      <c r="BX570" s="3">
        <f t="array" ref="BX570">INDEX($CI$3:$EP$26,MATCH($BV570,$CH$3:$CH$26,0),MATCH(BX$1&amp;$BU570,$CI$1:$EP$1&amp;$CI$2:$EP$2,0))*VLOOKUP($BT570,$C$17:$M$20,COUNTBLANK($D$15:E$15)+1,FALSE)</f>
        <v>0</v>
      </c>
      <c r="BY570" s="3">
        <f t="array" ref="BY570">INDEX($CI$3:$EP$26,MATCH($BV570,$CH$3:$CH$26,0),MATCH(BY$1&amp;$BU570,$CI$1:$EP$1&amp;$CI$2:$EP$2,0))*VLOOKUP($BT570,$C$17:$M$20,COUNTBLANK($D$15:F$15)+1,FALSE)</f>
        <v>0</v>
      </c>
      <c r="BZ570" s="3">
        <f t="array" ref="BZ570">INDEX($CI$3:$EP$26,MATCH($BV570,$CH$3:$CH$26,0),MATCH(BZ$1&amp;$BU570,$CI$1:$EP$1&amp;$CI$2:$EP$2,0))*VLOOKUP($BT570,$C$17:$M$20,COUNTBLANK($D$15:G$15)+1,FALSE)</f>
        <v>1536</v>
      </c>
      <c r="CA570" s="3">
        <f t="array" ref="CA570">INDEX($CI$3:$EP$26,MATCH($BV570,$CH$3:$CH$26,0),MATCH(CA$1&amp;$BU570,$CI$1:$EP$1&amp;$CI$2:$EP$2,0))*VLOOKUP($BT570,$C$17:$M$20,COUNTBLANK($D$15:H$15)+1,FALSE)</f>
        <v>0</v>
      </c>
      <c r="CB570" s="3">
        <f t="array" ref="CB570">INDEX($CI$3:$EP$26,MATCH($BV570,$CH$3:$CH$26,0),MATCH(CB$1&amp;$BU570,$CI$1:$EP$1&amp;$CI$2:$EP$2,0))*VLOOKUP($BT570,$C$17:$M$20,COUNTBLANK($D$15:I$15)+1,FALSE)</f>
        <v>0</v>
      </c>
      <c r="CC570" s="3">
        <f t="array" ref="CC570">INDEX($CI$3:$EP$26,MATCH($BV570,$CH$3:$CH$26,0),MATCH(CC$1&amp;$BU570,$CI$1:$EP$1&amp;$CI$2:$EP$2,0))*VLOOKUP($BT570,$C$17:$M$20,COUNTBLANK($D$15:J$15)+1,FALSE)</f>
        <v>0</v>
      </c>
      <c r="CD570" s="3">
        <f t="array" ref="CD570">INDEX($CI$3:$EP$26,MATCH($BV570,$CH$3:$CH$26,0),MATCH(CD$1&amp;$BU570,$CI$1:$EP$1&amp;$CI$2:$EP$2,0))*VLOOKUP($BT570,$C$17:$M$20,COUNTBLANK($D$15:K$15)+1,FALSE)</f>
        <v>0</v>
      </c>
      <c r="CE570" s="3">
        <f t="array" ref="CE570">INDEX($CI$3:$EP$26,MATCH($BV570,$CH$3:$CH$26,0),MATCH(CE$1&amp;$BU570,$CI$1:$EP$1&amp;$CI$2:$EP$2,0))*VLOOKUP($BT570,$C$17:$M$20,COUNTBLANK($D$15:L$15)+1,FALSE)</f>
        <v>0.06</v>
      </c>
      <c r="CF570" s="3">
        <f t="array" ref="CF570">INDEX($CI$3:$EP$26,MATCH($BV570,$CH$3:$CH$26,0),MATCH(CF$1&amp;$BU570,$CI$1:$EP$1&amp;$CI$2:$EP$2,0))*VLOOKUP($BT570,$C$17:$M$20,COUNTBLANK($D$15:M$15)+1,FALSE)</f>
        <v>0.12</v>
      </c>
    </row>
    <row r="571" spans="56:84" x14ac:dyDescent="0.2">
      <c r="BD571" t="s">
        <v>422</v>
      </c>
      <c r="BE571">
        <v>1</v>
      </c>
      <c r="BF571">
        <f t="shared" si="186"/>
        <v>3</v>
      </c>
      <c r="BG571" s="1">
        <f t="shared" si="188"/>
        <v>17</v>
      </c>
      <c r="BH571" s="3">
        <f t="array" ref="BH571">INDEX($D$21:$M$44,MATCH($BD571&amp;$BF571,$C$21:$C$44&amp;$B$21:$B$44,0),MATCH(BH$1,$D$16:$M$16,0))+VLOOKUP($BE571,战斗属性模型!$K$22:$O$24,BH$2,FALSE)*INDEX($BW$3:$CF$578,MATCH($BD571&amp;$BF571&amp;$BG571,$BT$3:$BT$578&amp;$BU$3:$BU$578&amp;$BV$3:$BV$578,0),MATCH(BH$1,$BW$1:$CF$1,0))</f>
        <v>336</v>
      </c>
      <c r="BI571" s="3">
        <f t="array" ref="BI571">INDEX($D$21:$M$44,MATCH($BD571&amp;$BF571,$C$21:$C$44&amp;$B$21:$B$44,0),MATCH(BI$1,$D$16:$M$16,0))+VLOOKUP($BE571,战斗属性模型!$K$22:$O$24,BI$2,FALSE)*INDEX($BW$3:$CF$578,MATCH($BD571&amp;$BF571&amp;$BG571,$BT$3:$BT$578&amp;$BU$3:$BU$578&amp;$BV$3:$BV$578,0),MATCH(BI$1,$BW$1:$CF$1,0))</f>
        <v>0</v>
      </c>
      <c r="BJ571" s="3">
        <f t="array" ref="BJ571">INDEX($D$21:$M$44,MATCH($BD571&amp;$BF571,$C$21:$C$44&amp;$B$21:$B$44,0),MATCH(BJ$1,$D$16:$M$16,0))+VLOOKUP($BE571,战斗属性模型!$K$22:$O$24,BJ$2,FALSE)*INDEX($BW$3:$CF$578,MATCH($BD571&amp;$BF571&amp;$BG571,$BT$3:$BT$578&amp;$BU$3:$BU$578&amp;$BV$3:$BV$578,0),MATCH(BJ$1,$BW$1:$CF$1,0))</f>
        <v>0</v>
      </c>
      <c r="BK571" s="3">
        <f t="array" ref="BK571">INDEX($D$21:$M$44,MATCH($BD571&amp;$BF571,$C$21:$C$44&amp;$B$21:$B$44,0),MATCH(BK$1,$D$16:$M$16,0))+VLOOKUP($BE571,战斗属性模型!$K$22:$O$24,BK$2,FALSE)*INDEX($BW$3:$CF$578,MATCH($BD571&amp;$BF571&amp;$BG571,$BT$3:$BT$578&amp;$BU$3:$BU$578&amp;$BV$3:$BV$578,0),MATCH(BK$1,$BW$1:$CF$1,0))</f>
        <v>563.20000000000005</v>
      </c>
      <c r="BL571" s="3"/>
      <c r="BM571" s="3"/>
      <c r="BN571" s="3"/>
      <c r="BO571" s="3"/>
      <c r="BP571" s="3"/>
      <c r="BQ571" s="3"/>
      <c r="BT571" t="s">
        <v>422</v>
      </c>
      <c r="BU571">
        <f t="shared" si="185"/>
        <v>6</v>
      </c>
      <c r="BV571" s="1">
        <f t="shared" si="187"/>
        <v>17</v>
      </c>
      <c r="BW571" s="3">
        <f t="array" ref="BW571">INDEX($CI$3:$EP$26,MATCH($BV571,$CH$3:$CH$26,0),MATCH(BW$1&amp;$BU571,$CI$1:$EP$1&amp;$CI$2:$EP$2,0))*VLOOKUP($BT571,$C$17:$M$20,COUNTBLANK($D$15:D$15)+1,FALSE)</f>
        <v>816</v>
      </c>
      <c r="BX571" s="3">
        <f t="array" ref="BX571">INDEX($CI$3:$EP$26,MATCH($BV571,$CH$3:$CH$26,0),MATCH(BX$1&amp;$BU571,$CI$1:$EP$1&amp;$CI$2:$EP$2,0))*VLOOKUP($BT571,$C$17:$M$20,COUNTBLANK($D$15:E$15)+1,FALSE)</f>
        <v>0</v>
      </c>
      <c r="BY571" s="3">
        <f t="array" ref="BY571">INDEX($CI$3:$EP$26,MATCH($BV571,$CH$3:$CH$26,0),MATCH(BY$1&amp;$BU571,$CI$1:$EP$1&amp;$CI$2:$EP$2,0))*VLOOKUP($BT571,$C$17:$M$20,COUNTBLANK($D$15:F$15)+1,FALSE)</f>
        <v>0</v>
      </c>
      <c r="BZ571" s="3">
        <f t="array" ref="BZ571">INDEX($CI$3:$EP$26,MATCH($BV571,$CH$3:$CH$26,0),MATCH(BZ$1&amp;$BU571,$CI$1:$EP$1&amp;$CI$2:$EP$2,0))*VLOOKUP($BT571,$C$17:$M$20,COUNTBLANK($D$15:G$15)+1,FALSE)</f>
        <v>1632</v>
      </c>
      <c r="CA571" s="3">
        <f t="array" ref="CA571">INDEX($CI$3:$EP$26,MATCH($BV571,$CH$3:$CH$26,0),MATCH(CA$1&amp;$BU571,$CI$1:$EP$1&amp;$CI$2:$EP$2,0))*VLOOKUP($BT571,$C$17:$M$20,COUNTBLANK($D$15:H$15)+1,FALSE)</f>
        <v>0</v>
      </c>
      <c r="CB571" s="3">
        <f t="array" ref="CB571">INDEX($CI$3:$EP$26,MATCH($BV571,$CH$3:$CH$26,0),MATCH(CB$1&amp;$BU571,$CI$1:$EP$1&amp;$CI$2:$EP$2,0))*VLOOKUP($BT571,$C$17:$M$20,COUNTBLANK($D$15:I$15)+1,FALSE)</f>
        <v>0</v>
      </c>
      <c r="CC571" s="3">
        <f t="array" ref="CC571">INDEX($CI$3:$EP$26,MATCH($BV571,$CH$3:$CH$26,0),MATCH(CC$1&amp;$BU571,$CI$1:$EP$1&amp;$CI$2:$EP$2,0))*VLOOKUP($BT571,$C$17:$M$20,COUNTBLANK($D$15:J$15)+1,FALSE)</f>
        <v>0</v>
      </c>
      <c r="CD571" s="3">
        <f t="array" ref="CD571">INDEX($CI$3:$EP$26,MATCH($BV571,$CH$3:$CH$26,0),MATCH(CD$1&amp;$BU571,$CI$1:$EP$1&amp;$CI$2:$EP$2,0))*VLOOKUP($BT571,$C$17:$M$20,COUNTBLANK($D$15:K$15)+1,FALSE)</f>
        <v>0</v>
      </c>
      <c r="CE571" s="3">
        <f t="array" ref="CE571">INDEX($CI$3:$EP$26,MATCH($BV571,$CH$3:$CH$26,0),MATCH(CE$1&amp;$BU571,$CI$1:$EP$1&amp;$CI$2:$EP$2,0))*VLOOKUP($BT571,$C$17:$M$20,COUNTBLANK($D$15:L$15)+1,FALSE)</f>
        <v>0.06</v>
      </c>
      <c r="CF571" s="3">
        <f t="array" ref="CF571">INDEX($CI$3:$EP$26,MATCH($BV571,$CH$3:$CH$26,0),MATCH(CF$1&amp;$BU571,$CI$1:$EP$1&amp;$CI$2:$EP$2,0))*VLOOKUP($BT571,$C$17:$M$20,COUNTBLANK($D$15:M$15)+1,FALSE)</f>
        <v>0.12</v>
      </c>
    </row>
    <row r="572" spans="56:84" x14ac:dyDescent="0.2">
      <c r="BD572" t="s">
        <v>422</v>
      </c>
      <c r="BE572">
        <v>1</v>
      </c>
      <c r="BF572">
        <f t="shared" si="186"/>
        <v>3</v>
      </c>
      <c r="BG572" s="1">
        <f t="shared" si="188"/>
        <v>18</v>
      </c>
      <c r="BH572" s="3">
        <f t="array" ref="BH572">INDEX($D$21:$M$44,MATCH($BD572&amp;$BF572,$C$21:$C$44&amp;$B$21:$B$44,0),MATCH(BH$1,$D$16:$M$16,0))+VLOOKUP($BE572,战斗属性模型!$K$22:$O$24,BH$2,FALSE)*INDEX($BW$3:$CF$578,MATCH($BD572&amp;$BF572&amp;$BG572,$BT$3:$BT$578&amp;$BU$3:$BU$578&amp;$BV$3:$BV$578,0),MATCH(BH$1,$BW$1:$CF$1,0))</f>
        <v>352</v>
      </c>
      <c r="BI572" s="3">
        <f t="array" ref="BI572">INDEX($D$21:$M$44,MATCH($BD572&amp;$BF572,$C$21:$C$44&amp;$B$21:$B$44,0),MATCH(BI$1,$D$16:$M$16,0))+VLOOKUP($BE572,战斗属性模型!$K$22:$O$24,BI$2,FALSE)*INDEX($BW$3:$CF$578,MATCH($BD572&amp;$BF572&amp;$BG572,$BT$3:$BT$578&amp;$BU$3:$BU$578&amp;$BV$3:$BV$578,0),MATCH(BI$1,$BW$1:$CF$1,0))</f>
        <v>0</v>
      </c>
      <c r="BJ572" s="3">
        <f t="array" ref="BJ572">INDEX($D$21:$M$44,MATCH($BD572&amp;$BF572,$C$21:$C$44&amp;$B$21:$B$44,0),MATCH(BJ$1,$D$16:$M$16,0))+VLOOKUP($BE572,战斗属性模型!$K$22:$O$24,BJ$2,FALSE)*INDEX($BW$3:$CF$578,MATCH($BD572&amp;$BF572&amp;$BG572,$BT$3:$BT$578&amp;$BU$3:$BU$578&amp;$BV$3:$BV$578,0),MATCH(BJ$1,$BW$1:$CF$1,0))</f>
        <v>0</v>
      </c>
      <c r="BK572" s="3">
        <f t="array" ref="BK572">INDEX($D$21:$M$44,MATCH($BD572&amp;$BF572,$C$21:$C$44&amp;$B$21:$B$44,0),MATCH(BK$1,$D$16:$M$16,0))+VLOOKUP($BE572,战斗属性模型!$K$22:$O$24,BK$2,FALSE)*INDEX($BW$3:$CF$578,MATCH($BD572&amp;$BF572&amp;$BG572,$BT$3:$BT$578&amp;$BU$3:$BU$578&amp;$BV$3:$BV$578,0),MATCH(BK$1,$BW$1:$CF$1,0))</f>
        <v>588.79999999999995</v>
      </c>
      <c r="BL572" s="3"/>
      <c r="BM572" s="3"/>
      <c r="BN572" s="3"/>
      <c r="BO572" s="3"/>
      <c r="BP572" s="3"/>
      <c r="BQ572" s="3"/>
      <c r="BT572" t="s">
        <v>422</v>
      </c>
      <c r="BU572">
        <f t="shared" si="185"/>
        <v>6</v>
      </c>
      <c r="BV572" s="1">
        <f t="shared" si="187"/>
        <v>18</v>
      </c>
      <c r="BW572" s="3">
        <f t="array" ref="BW572">INDEX($CI$3:$EP$26,MATCH($BV572,$CH$3:$CH$26,0),MATCH(BW$1&amp;$BU572,$CI$1:$EP$1&amp;$CI$2:$EP$2,0))*VLOOKUP($BT572,$C$17:$M$20,COUNTBLANK($D$15:D$15)+1,FALSE)</f>
        <v>864</v>
      </c>
      <c r="BX572" s="3">
        <f t="array" ref="BX572">INDEX($CI$3:$EP$26,MATCH($BV572,$CH$3:$CH$26,0),MATCH(BX$1&amp;$BU572,$CI$1:$EP$1&amp;$CI$2:$EP$2,0))*VLOOKUP($BT572,$C$17:$M$20,COUNTBLANK($D$15:E$15)+1,FALSE)</f>
        <v>0</v>
      </c>
      <c r="BY572" s="3">
        <f t="array" ref="BY572">INDEX($CI$3:$EP$26,MATCH($BV572,$CH$3:$CH$26,0),MATCH(BY$1&amp;$BU572,$CI$1:$EP$1&amp;$CI$2:$EP$2,0))*VLOOKUP($BT572,$C$17:$M$20,COUNTBLANK($D$15:F$15)+1,FALSE)</f>
        <v>0</v>
      </c>
      <c r="BZ572" s="3">
        <f t="array" ref="BZ572">INDEX($CI$3:$EP$26,MATCH($BV572,$CH$3:$CH$26,0),MATCH(BZ$1&amp;$BU572,$CI$1:$EP$1&amp;$CI$2:$EP$2,0))*VLOOKUP($BT572,$C$17:$M$20,COUNTBLANK($D$15:G$15)+1,FALSE)</f>
        <v>1728</v>
      </c>
      <c r="CA572" s="3">
        <f t="array" ref="CA572">INDEX($CI$3:$EP$26,MATCH($BV572,$CH$3:$CH$26,0),MATCH(CA$1&amp;$BU572,$CI$1:$EP$1&amp;$CI$2:$EP$2,0))*VLOOKUP($BT572,$C$17:$M$20,COUNTBLANK($D$15:H$15)+1,FALSE)</f>
        <v>0</v>
      </c>
      <c r="CB572" s="3">
        <f t="array" ref="CB572">INDEX($CI$3:$EP$26,MATCH($BV572,$CH$3:$CH$26,0),MATCH(CB$1&amp;$BU572,$CI$1:$EP$1&amp;$CI$2:$EP$2,0))*VLOOKUP($BT572,$C$17:$M$20,COUNTBLANK($D$15:I$15)+1,FALSE)</f>
        <v>0</v>
      </c>
      <c r="CC572" s="3">
        <f t="array" ref="CC572">INDEX($CI$3:$EP$26,MATCH($BV572,$CH$3:$CH$26,0),MATCH(CC$1&amp;$BU572,$CI$1:$EP$1&amp;$CI$2:$EP$2,0))*VLOOKUP($BT572,$C$17:$M$20,COUNTBLANK($D$15:J$15)+1,FALSE)</f>
        <v>0</v>
      </c>
      <c r="CD572" s="3">
        <f t="array" ref="CD572">INDEX($CI$3:$EP$26,MATCH($BV572,$CH$3:$CH$26,0),MATCH(CD$1&amp;$BU572,$CI$1:$EP$1&amp;$CI$2:$EP$2,0))*VLOOKUP($BT572,$C$17:$M$20,COUNTBLANK($D$15:K$15)+1,FALSE)</f>
        <v>0</v>
      </c>
      <c r="CE572" s="3">
        <f t="array" ref="CE572">INDEX($CI$3:$EP$26,MATCH($BV572,$CH$3:$CH$26,0),MATCH(CE$1&amp;$BU572,$CI$1:$EP$1&amp;$CI$2:$EP$2,0))*VLOOKUP($BT572,$C$17:$M$20,COUNTBLANK($D$15:L$15)+1,FALSE)</f>
        <v>0.06</v>
      </c>
      <c r="CF572" s="3">
        <f t="array" ref="CF572">INDEX($CI$3:$EP$26,MATCH($BV572,$CH$3:$CH$26,0),MATCH(CF$1&amp;$BU572,$CI$1:$EP$1&amp;$CI$2:$EP$2,0))*VLOOKUP($BT572,$C$17:$M$20,COUNTBLANK($D$15:M$15)+1,FALSE)</f>
        <v>0.12</v>
      </c>
    </row>
    <row r="573" spans="56:84" x14ac:dyDescent="0.2">
      <c r="BD573" t="s">
        <v>422</v>
      </c>
      <c r="BE573">
        <v>1</v>
      </c>
      <c r="BF573">
        <f t="shared" si="186"/>
        <v>3</v>
      </c>
      <c r="BG573" s="1">
        <f t="shared" si="188"/>
        <v>19</v>
      </c>
      <c r="BH573" s="3">
        <f t="array" ref="BH573">INDEX($D$21:$M$44,MATCH($BD573&amp;$BF573,$C$21:$C$44&amp;$B$21:$B$44,0),MATCH(BH$1,$D$16:$M$16,0))+VLOOKUP($BE573,战斗属性模型!$K$22:$O$24,BH$2,FALSE)*INDEX($BW$3:$CF$578,MATCH($BD573&amp;$BF573&amp;$BG573,$BT$3:$BT$578&amp;$BU$3:$BU$578&amp;$BV$3:$BV$578,0),MATCH(BH$1,$BW$1:$CF$1,0))</f>
        <v>368</v>
      </c>
      <c r="BI573" s="3">
        <f t="array" ref="BI573">INDEX($D$21:$M$44,MATCH($BD573&amp;$BF573,$C$21:$C$44&amp;$B$21:$B$44,0),MATCH(BI$1,$D$16:$M$16,0))+VLOOKUP($BE573,战斗属性模型!$K$22:$O$24,BI$2,FALSE)*INDEX($BW$3:$CF$578,MATCH($BD573&amp;$BF573&amp;$BG573,$BT$3:$BT$578&amp;$BU$3:$BU$578&amp;$BV$3:$BV$578,0),MATCH(BI$1,$BW$1:$CF$1,0))</f>
        <v>0</v>
      </c>
      <c r="BJ573" s="3">
        <f t="array" ref="BJ573">INDEX($D$21:$M$44,MATCH($BD573&amp;$BF573,$C$21:$C$44&amp;$B$21:$B$44,0),MATCH(BJ$1,$D$16:$M$16,0))+VLOOKUP($BE573,战斗属性模型!$K$22:$O$24,BJ$2,FALSE)*INDEX($BW$3:$CF$578,MATCH($BD573&amp;$BF573&amp;$BG573,$BT$3:$BT$578&amp;$BU$3:$BU$578&amp;$BV$3:$BV$578,0),MATCH(BJ$1,$BW$1:$CF$1,0))</f>
        <v>0</v>
      </c>
      <c r="BK573" s="3">
        <f t="array" ref="BK573">INDEX($D$21:$M$44,MATCH($BD573&amp;$BF573,$C$21:$C$44&amp;$B$21:$B$44,0),MATCH(BK$1,$D$16:$M$16,0))+VLOOKUP($BE573,战斗属性模型!$K$22:$O$24,BK$2,FALSE)*INDEX($BW$3:$CF$578,MATCH($BD573&amp;$BF573&amp;$BG573,$BT$3:$BT$578&amp;$BU$3:$BU$578&amp;$BV$3:$BV$578,0),MATCH(BK$1,$BW$1:$CF$1,0))</f>
        <v>614.40000000000009</v>
      </c>
      <c r="BL573" s="3"/>
      <c r="BM573" s="3"/>
      <c r="BN573" s="3"/>
      <c r="BO573" s="3"/>
      <c r="BP573" s="3"/>
      <c r="BQ573" s="3"/>
      <c r="BT573" t="s">
        <v>422</v>
      </c>
      <c r="BU573">
        <f t="shared" si="185"/>
        <v>6</v>
      </c>
      <c r="BV573" s="1">
        <f t="shared" si="187"/>
        <v>19</v>
      </c>
      <c r="BW573" s="3">
        <f t="array" ref="BW573">INDEX($CI$3:$EP$26,MATCH($BV573,$CH$3:$CH$26,0),MATCH(BW$1&amp;$BU573,$CI$1:$EP$1&amp;$CI$2:$EP$2,0))*VLOOKUP($BT573,$C$17:$M$20,COUNTBLANK($D$15:D$15)+1,FALSE)</f>
        <v>912</v>
      </c>
      <c r="BX573" s="3">
        <f t="array" ref="BX573">INDEX($CI$3:$EP$26,MATCH($BV573,$CH$3:$CH$26,0),MATCH(BX$1&amp;$BU573,$CI$1:$EP$1&amp;$CI$2:$EP$2,0))*VLOOKUP($BT573,$C$17:$M$20,COUNTBLANK($D$15:E$15)+1,FALSE)</f>
        <v>0</v>
      </c>
      <c r="BY573" s="3">
        <f t="array" ref="BY573">INDEX($CI$3:$EP$26,MATCH($BV573,$CH$3:$CH$26,0),MATCH(BY$1&amp;$BU573,$CI$1:$EP$1&amp;$CI$2:$EP$2,0))*VLOOKUP($BT573,$C$17:$M$20,COUNTBLANK($D$15:F$15)+1,FALSE)</f>
        <v>0</v>
      </c>
      <c r="BZ573" s="3">
        <f t="array" ref="BZ573">INDEX($CI$3:$EP$26,MATCH($BV573,$CH$3:$CH$26,0),MATCH(BZ$1&amp;$BU573,$CI$1:$EP$1&amp;$CI$2:$EP$2,0))*VLOOKUP($BT573,$C$17:$M$20,COUNTBLANK($D$15:G$15)+1,FALSE)</f>
        <v>1824</v>
      </c>
      <c r="CA573" s="3">
        <f t="array" ref="CA573">INDEX($CI$3:$EP$26,MATCH($BV573,$CH$3:$CH$26,0),MATCH(CA$1&amp;$BU573,$CI$1:$EP$1&amp;$CI$2:$EP$2,0))*VLOOKUP($BT573,$C$17:$M$20,COUNTBLANK($D$15:H$15)+1,FALSE)</f>
        <v>0</v>
      </c>
      <c r="CB573" s="3">
        <f t="array" ref="CB573">INDEX($CI$3:$EP$26,MATCH($BV573,$CH$3:$CH$26,0),MATCH(CB$1&amp;$BU573,$CI$1:$EP$1&amp;$CI$2:$EP$2,0))*VLOOKUP($BT573,$C$17:$M$20,COUNTBLANK($D$15:I$15)+1,FALSE)</f>
        <v>0</v>
      </c>
      <c r="CC573" s="3">
        <f t="array" ref="CC573">INDEX($CI$3:$EP$26,MATCH($BV573,$CH$3:$CH$26,0),MATCH(CC$1&amp;$BU573,$CI$1:$EP$1&amp;$CI$2:$EP$2,0))*VLOOKUP($BT573,$C$17:$M$20,COUNTBLANK($D$15:J$15)+1,FALSE)</f>
        <v>0</v>
      </c>
      <c r="CD573" s="3">
        <f t="array" ref="CD573">INDEX($CI$3:$EP$26,MATCH($BV573,$CH$3:$CH$26,0),MATCH(CD$1&amp;$BU573,$CI$1:$EP$1&amp;$CI$2:$EP$2,0))*VLOOKUP($BT573,$C$17:$M$20,COUNTBLANK($D$15:K$15)+1,FALSE)</f>
        <v>0</v>
      </c>
      <c r="CE573" s="3">
        <f t="array" ref="CE573">INDEX($CI$3:$EP$26,MATCH($BV573,$CH$3:$CH$26,0),MATCH(CE$1&amp;$BU573,$CI$1:$EP$1&amp;$CI$2:$EP$2,0))*VLOOKUP($BT573,$C$17:$M$20,COUNTBLANK($D$15:L$15)+1,FALSE)</f>
        <v>0.06</v>
      </c>
      <c r="CF573" s="3">
        <f t="array" ref="CF573">INDEX($CI$3:$EP$26,MATCH($BV573,$CH$3:$CH$26,0),MATCH(CF$1&amp;$BU573,$CI$1:$EP$1&amp;$CI$2:$EP$2,0))*VLOOKUP($BT573,$C$17:$M$20,COUNTBLANK($D$15:M$15)+1,FALSE)</f>
        <v>0.12</v>
      </c>
    </row>
    <row r="574" spans="56:84" x14ac:dyDescent="0.2">
      <c r="BD574" t="s">
        <v>422</v>
      </c>
      <c r="BE574">
        <v>1</v>
      </c>
      <c r="BF574">
        <f t="shared" si="186"/>
        <v>3</v>
      </c>
      <c r="BG574" s="1">
        <f t="shared" si="188"/>
        <v>20</v>
      </c>
      <c r="BH574" s="3">
        <f t="array" ref="BH574">INDEX($D$21:$M$44,MATCH($BD574&amp;$BF574,$C$21:$C$44&amp;$B$21:$B$44,0),MATCH(BH$1,$D$16:$M$16,0))+VLOOKUP($BE574,战斗属性模型!$K$22:$O$24,BH$2,FALSE)*INDEX($BW$3:$CF$578,MATCH($BD574&amp;$BF574&amp;$BG574,$BT$3:$BT$578&amp;$BU$3:$BU$578&amp;$BV$3:$BV$578,0),MATCH(BH$1,$BW$1:$CF$1,0))</f>
        <v>384</v>
      </c>
      <c r="BI574" s="3">
        <f t="array" ref="BI574">INDEX($D$21:$M$44,MATCH($BD574&amp;$BF574,$C$21:$C$44&amp;$B$21:$B$44,0),MATCH(BI$1,$D$16:$M$16,0))+VLOOKUP($BE574,战斗属性模型!$K$22:$O$24,BI$2,FALSE)*INDEX($BW$3:$CF$578,MATCH($BD574&amp;$BF574&amp;$BG574,$BT$3:$BT$578&amp;$BU$3:$BU$578&amp;$BV$3:$BV$578,0),MATCH(BI$1,$BW$1:$CF$1,0))</f>
        <v>0</v>
      </c>
      <c r="BJ574" s="3">
        <f t="array" ref="BJ574">INDEX($D$21:$M$44,MATCH($BD574&amp;$BF574,$C$21:$C$44&amp;$B$21:$B$44,0),MATCH(BJ$1,$D$16:$M$16,0))+VLOOKUP($BE574,战斗属性模型!$K$22:$O$24,BJ$2,FALSE)*INDEX($BW$3:$CF$578,MATCH($BD574&amp;$BF574&amp;$BG574,$BT$3:$BT$578&amp;$BU$3:$BU$578&amp;$BV$3:$BV$578,0),MATCH(BJ$1,$BW$1:$CF$1,0))</f>
        <v>0</v>
      </c>
      <c r="BK574" s="3">
        <f t="array" ref="BK574">INDEX($D$21:$M$44,MATCH($BD574&amp;$BF574,$C$21:$C$44&amp;$B$21:$B$44,0),MATCH(BK$1,$D$16:$M$16,0))+VLOOKUP($BE574,战斗属性模型!$K$22:$O$24,BK$2,FALSE)*INDEX($BW$3:$CF$578,MATCH($BD574&amp;$BF574&amp;$BG574,$BT$3:$BT$578&amp;$BU$3:$BU$578&amp;$BV$3:$BV$578,0),MATCH(BK$1,$BW$1:$CF$1,0))</f>
        <v>640</v>
      </c>
      <c r="BL574" s="3"/>
      <c r="BM574" s="3"/>
      <c r="BN574" s="3"/>
      <c r="BO574" s="3"/>
      <c r="BP574" s="3"/>
      <c r="BQ574" s="3"/>
      <c r="BT574" t="s">
        <v>422</v>
      </c>
      <c r="BU574">
        <f t="shared" si="185"/>
        <v>6</v>
      </c>
      <c r="BV574" s="1">
        <f t="shared" si="187"/>
        <v>20</v>
      </c>
      <c r="BW574" s="3">
        <f t="array" ref="BW574">INDEX($CI$3:$EP$26,MATCH($BV574,$CH$3:$CH$26,0),MATCH(BW$1&amp;$BU574,$CI$1:$EP$1&amp;$CI$2:$EP$2,0))*VLOOKUP($BT574,$C$17:$M$20,COUNTBLANK($D$15:D$15)+1,FALSE)</f>
        <v>960</v>
      </c>
      <c r="BX574" s="3">
        <f t="array" ref="BX574">INDEX($CI$3:$EP$26,MATCH($BV574,$CH$3:$CH$26,0),MATCH(BX$1&amp;$BU574,$CI$1:$EP$1&amp;$CI$2:$EP$2,0))*VLOOKUP($BT574,$C$17:$M$20,COUNTBLANK($D$15:E$15)+1,FALSE)</f>
        <v>0</v>
      </c>
      <c r="BY574" s="3">
        <f t="array" ref="BY574">INDEX($CI$3:$EP$26,MATCH($BV574,$CH$3:$CH$26,0),MATCH(BY$1&amp;$BU574,$CI$1:$EP$1&amp;$CI$2:$EP$2,0))*VLOOKUP($BT574,$C$17:$M$20,COUNTBLANK($D$15:F$15)+1,FALSE)</f>
        <v>0</v>
      </c>
      <c r="BZ574" s="3">
        <f t="array" ref="BZ574">INDEX($CI$3:$EP$26,MATCH($BV574,$CH$3:$CH$26,0),MATCH(BZ$1&amp;$BU574,$CI$1:$EP$1&amp;$CI$2:$EP$2,0))*VLOOKUP($BT574,$C$17:$M$20,COUNTBLANK($D$15:G$15)+1,FALSE)</f>
        <v>1920</v>
      </c>
      <c r="CA574" s="3">
        <f t="array" ref="CA574">INDEX($CI$3:$EP$26,MATCH($BV574,$CH$3:$CH$26,0),MATCH(CA$1&amp;$BU574,$CI$1:$EP$1&amp;$CI$2:$EP$2,0))*VLOOKUP($BT574,$C$17:$M$20,COUNTBLANK($D$15:H$15)+1,FALSE)</f>
        <v>0</v>
      </c>
      <c r="CB574" s="3">
        <f t="array" ref="CB574">INDEX($CI$3:$EP$26,MATCH($BV574,$CH$3:$CH$26,0),MATCH(CB$1&amp;$BU574,$CI$1:$EP$1&amp;$CI$2:$EP$2,0))*VLOOKUP($BT574,$C$17:$M$20,COUNTBLANK($D$15:I$15)+1,FALSE)</f>
        <v>0</v>
      </c>
      <c r="CC574" s="3">
        <f t="array" ref="CC574">INDEX($CI$3:$EP$26,MATCH($BV574,$CH$3:$CH$26,0),MATCH(CC$1&amp;$BU574,$CI$1:$EP$1&amp;$CI$2:$EP$2,0))*VLOOKUP($BT574,$C$17:$M$20,COUNTBLANK($D$15:J$15)+1,FALSE)</f>
        <v>0</v>
      </c>
      <c r="CD574" s="3">
        <f t="array" ref="CD574">INDEX($CI$3:$EP$26,MATCH($BV574,$CH$3:$CH$26,0),MATCH(CD$1&amp;$BU574,$CI$1:$EP$1&amp;$CI$2:$EP$2,0))*VLOOKUP($BT574,$C$17:$M$20,COUNTBLANK($D$15:K$15)+1,FALSE)</f>
        <v>0</v>
      </c>
      <c r="CE574" s="3">
        <f t="array" ref="CE574">INDEX($CI$3:$EP$26,MATCH($BV574,$CH$3:$CH$26,0),MATCH(CE$1&amp;$BU574,$CI$1:$EP$1&amp;$CI$2:$EP$2,0))*VLOOKUP($BT574,$C$17:$M$20,COUNTBLANK($D$15:L$15)+1,FALSE)</f>
        <v>0.09</v>
      </c>
      <c r="CF574" s="3">
        <f t="array" ref="CF574">INDEX($CI$3:$EP$26,MATCH($BV574,$CH$3:$CH$26,0),MATCH(CF$1&amp;$BU574,$CI$1:$EP$1&amp;$CI$2:$EP$2,0))*VLOOKUP($BT574,$C$17:$M$20,COUNTBLANK($D$15:M$15)+1,FALSE)</f>
        <v>0.12</v>
      </c>
    </row>
    <row r="575" spans="56:84" x14ac:dyDescent="0.2">
      <c r="BD575" t="s">
        <v>422</v>
      </c>
      <c r="BE575">
        <v>1</v>
      </c>
      <c r="BF575">
        <f t="shared" si="186"/>
        <v>3</v>
      </c>
      <c r="BG575" s="1">
        <f t="shared" si="188"/>
        <v>21</v>
      </c>
      <c r="BH575" s="3">
        <f t="array" ref="BH575">INDEX($D$21:$M$44,MATCH($BD575&amp;$BF575,$C$21:$C$44&amp;$B$21:$B$44,0),MATCH(BH$1,$D$16:$M$16,0))+VLOOKUP($BE575,战斗属性模型!$K$22:$O$24,BH$2,FALSE)*INDEX($BW$3:$CF$578,MATCH($BD575&amp;$BF575&amp;$BG575,$BT$3:$BT$578&amp;$BU$3:$BU$578&amp;$BV$3:$BV$578,0),MATCH(BH$1,$BW$1:$CF$1,0))</f>
        <v>400</v>
      </c>
      <c r="BI575" s="3">
        <f t="array" ref="BI575">INDEX($D$21:$M$44,MATCH($BD575&amp;$BF575,$C$21:$C$44&amp;$B$21:$B$44,0),MATCH(BI$1,$D$16:$M$16,0))+VLOOKUP($BE575,战斗属性模型!$K$22:$O$24,BI$2,FALSE)*INDEX($BW$3:$CF$578,MATCH($BD575&amp;$BF575&amp;$BG575,$BT$3:$BT$578&amp;$BU$3:$BU$578&amp;$BV$3:$BV$578,0),MATCH(BI$1,$BW$1:$CF$1,0))</f>
        <v>0</v>
      </c>
      <c r="BJ575" s="3">
        <f t="array" ref="BJ575">INDEX($D$21:$M$44,MATCH($BD575&amp;$BF575,$C$21:$C$44&amp;$B$21:$B$44,0),MATCH(BJ$1,$D$16:$M$16,0))+VLOOKUP($BE575,战斗属性模型!$K$22:$O$24,BJ$2,FALSE)*INDEX($BW$3:$CF$578,MATCH($BD575&amp;$BF575&amp;$BG575,$BT$3:$BT$578&amp;$BU$3:$BU$578&amp;$BV$3:$BV$578,0),MATCH(BJ$1,$BW$1:$CF$1,0))</f>
        <v>0</v>
      </c>
      <c r="BK575" s="3">
        <f t="array" ref="BK575">INDEX($D$21:$M$44,MATCH($BD575&amp;$BF575,$C$21:$C$44&amp;$B$21:$B$44,0),MATCH(BK$1,$D$16:$M$16,0))+VLOOKUP($BE575,战斗属性模型!$K$22:$O$24,BK$2,FALSE)*INDEX($BW$3:$CF$578,MATCH($BD575&amp;$BF575&amp;$BG575,$BT$3:$BT$578&amp;$BU$3:$BU$578&amp;$BV$3:$BV$578,0),MATCH(BK$1,$BW$1:$CF$1,0))</f>
        <v>665.6</v>
      </c>
      <c r="BL575" s="3"/>
      <c r="BM575" s="3"/>
      <c r="BN575" s="3"/>
      <c r="BO575" s="3"/>
      <c r="BP575" s="3"/>
      <c r="BQ575" s="3"/>
      <c r="BT575" t="s">
        <v>422</v>
      </c>
      <c r="BU575">
        <f t="shared" si="185"/>
        <v>6</v>
      </c>
      <c r="BV575" s="1">
        <f t="shared" si="187"/>
        <v>21</v>
      </c>
      <c r="BW575" s="3">
        <f t="array" ref="BW575">INDEX($CI$3:$EP$26,MATCH($BV575,$CH$3:$CH$26,0),MATCH(BW$1&amp;$BU575,$CI$1:$EP$1&amp;$CI$2:$EP$2,0))*VLOOKUP($BT575,$C$17:$M$20,COUNTBLANK($D$15:D$15)+1,FALSE)</f>
        <v>1008</v>
      </c>
      <c r="BX575" s="3">
        <f t="array" ref="BX575">INDEX($CI$3:$EP$26,MATCH($BV575,$CH$3:$CH$26,0),MATCH(BX$1&amp;$BU575,$CI$1:$EP$1&amp;$CI$2:$EP$2,0))*VLOOKUP($BT575,$C$17:$M$20,COUNTBLANK($D$15:E$15)+1,FALSE)</f>
        <v>0</v>
      </c>
      <c r="BY575" s="3">
        <f t="array" ref="BY575">INDEX($CI$3:$EP$26,MATCH($BV575,$CH$3:$CH$26,0),MATCH(BY$1&amp;$BU575,$CI$1:$EP$1&amp;$CI$2:$EP$2,0))*VLOOKUP($BT575,$C$17:$M$20,COUNTBLANK($D$15:F$15)+1,FALSE)</f>
        <v>0</v>
      </c>
      <c r="BZ575" s="3">
        <f t="array" ref="BZ575">INDEX($CI$3:$EP$26,MATCH($BV575,$CH$3:$CH$26,0),MATCH(BZ$1&amp;$BU575,$CI$1:$EP$1&amp;$CI$2:$EP$2,0))*VLOOKUP($BT575,$C$17:$M$20,COUNTBLANK($D$15:G$15)+1,FALSE)</f>
        <v>2016</v>
      </c>
      <c r="CA575" s="3">
        <f t="array" ref="CA575">INDEX($CI$3:$EP$26,MATCH($BV575,$CH$3:$CH$26,0),MATCH(CA$1&amp;$BU575,$CI$1:$EP$1&amp;$CI$2:$EP$2,0))*VLOOKUP($BT575,$C$17:$M$20,COUNTBLANK($D$15:H$15)+1,FALSE)</f>
        <v>0</v>
      </c>
      <c r="CB575" s="3">
        <f t="array" ref="CB575">INDEX($CI$3:$EP$26,MATCH($BV575,$CH$3:$CH$26,0),MATCH(CB$1&amp;$BU575,$CI$1:$EP$1&amp;$CI$2:$EP$2,0))*VLOOKUP($BT575,$C$17:$M$20,COUNTBLANK($D$15:I$15)+1,FALSE)</f>
        <v>0</v>
      </c>
      <c r="CC575" s="3">
        <f t="array" ref="CC575">INDEX($CI$3:$EP$26,MATCH($BV575,$CH$3:$CH$26,0),MATCH(CC$1&amp;$BU575,$CI$1:$EP$1&amp;$CI$2:$EP$2,0))*VLOOKUP($BT575,$C$17:$M$20,COUNTBLANK($D$15:J$15)+1,FALSE)</f>
        <v>0</v>
      </c>
      <c r="CD575" s="3">
        <f t="array" ref="CD575">INDEX($CI$3:$EP$26,MATCH($BV575,$CH$3:$CH$26,0),MATCH(CD$1&amp;$BU575,$CI$1:$EP$1&amp;$CI$2:$EP$2,0))*VLOOKUP($BT575,$C$17:$M$20,COUNTBLANK($D$15:K$15)+1,FALSE)</f>
        <v>0</v>
      </c>
      <c r="CE575" s="3">
        <f t="array" ref="CE575">INDEX($CI$3:$EP$26,MATCH($BV575,$CH$3:$CH$26,0),MATCH(CE$1&amp;$BU575,$CI$1:$EP$1&amp;$CI$2:$EP$2,0))*VLOOKUP($BT575,$C$17:$M$20,COUNTBLANK($D$15:L$15)+1,FALSE)</f>
        <v>0.09</v>
      </c>
      <c r="CF575" s="3">
        <f t="array" ref="CF575">INDEX($CI$3:$EP$26,MATCH($BV575,$CH$3:$CH$26,0),MATCH(CF$1&amp;$BU575,$CI$1:$EP$1&amp;$CI$2:$EP$2,0))*VLOOKUP($BT575,$C$17:$M$20,COUNTBLANK($D$15:M$15)+1,FALSE)</f>
        <v>0.12</v>
      </c>
    </row>
    <row r="576" spans="56:84" x14ac:dyDescent="0.2">
      <c r="BD576" t="s">
        <v>422</v>
      </c>
      <c r="BE576">
        <v>1</v>
      </c>
      <c r="BF576">
        <f t="shared" si="186"/>
        <v>3</v>
      </c>
      <c r="BG576" s="1">
        <f t="shared" si="188"/>
        <v>22</v>
      </c>
      <c r="BH576" s="3">
        <f t="array" ref="BH576">INDEX($D$21:$M$44,MATCH($BD576&amp;$BF576,$C$21:$C$44&amp;$B$21:$B$44,0),MATCH(BH$1,$D$16:$M$16,0))+VLOOKUP($BE576,战斗属性模型!$K$22:$O$24,BH$2,FALSE)*INDEX($BW$3:$CF$578,MATCH($BD576&amp;$BF576&amp;$BG576,$BT$3:$BT$578&amp;$BU$3:$BU$578&amp;$BV$3:$BV$578,0),MATCH(BH$1,$BW$1:$CF$1,0))</f>
        <v>416</v>
      </c>
      <c r="BI576" s="3">
        <f t="array" ref="BI576">INDEX($D$21:$M$44,MATCH($BD576&amp;$BF576,$C$21:$C$44&amp;$B$21:$B$44,0),MATCH(BI$1,$D$16:$M$16,0))+VLOOKUP($BE576,战斗属性模型!$K$22:$O$24,BI$2,FALSE)*INDEX($BW$3:$CF$578,MATCH($BD576&amp;$BF576&amp;$BG576,$BT$3:$BT$578&amp;$BU$3:$BU$578&amp;$BV$3:$BV$578,0),MATCH(BI$1,$BW$1:$CF$1,0))</f>
        <v>0</v>
      </c>
      <c r="BJ576" s="3">
        <f t="array" ref="BJ576">INDEX($D$21:$M$44,MATCH($BD576&amp;$BF576,$C$21:$C$44&amp;$B$21:$B$44,0),MATCH(BJ$1,$D$16:$M$16,0))+VLOOKUP($BE576,战斗属性模型!$K$22:$O$24,BJ$2,FALSE)*INDEX($BW$3:$CF$578,MATCH($BD576&amp;$BF576&amp;$BG576,$BT$3:$BT$578&amp;$BU$3:$BU$578&amp;$BV$3:$BV$578,0),MATCH(BJ$1,$BW$1:$CF$1,0))</f>
        <v>0</v>
      </c>
      <c r="BK576" s="3">
        <f t="array" ref="BK576">INDEX($D$21:$M$44,MATCH($BD576&amp;$BF576,$C$21:$C$44&amp;$B$21:$B$44,0),MATCH(BK$1,$D$16:$M$16,0))+VLOOKUP($BE576,战斗属性模型!$K$22:$O$24,BK$2,FALSE)*INDEX($BW$3:$CF$578,MATCH($BD576&amp;$BF576&amp;$BG576,$BT$3:$BT$578&amp;$BU$3:$BU$578&amp;$BV$3:$BV$578,0),MATCH(BK$1,$BW$1:$CF$1,0))</f>
        <v>691.2</v>
      </c>
      <c r="BL576" s="3"/>
      <c r="BM576" s="3"/>
      <c r="BN576" s="3"/>
      <c r="BO576" s="3"/>
      <c r="BP576" s="3"/>
      <c r="BQ576" s="3"/>
      <c r="BT576" t="s">
        <v>422</v>
      </c>
      <c r="BU576">
        <f t="shared" si="185"/>
        <v>6</v>
      </c>
      <c r="BV576" s="1">
        <f t="shared" si="187"/>
        <v>22</v>
      </c>
      <c r="BW576" s="3">
        <f t="array" ref="BW576">INDEX($CI$3:$EP$26,MATCH($BV576,$CH$3:$CH$26,0),MATCH(BW$1&amp;$BU576,$CI$1:$EP$1&amp;$CI$2:$EP$2,0))*VLOOKUP($BT576,$C$17:$M$20,COUNTBLANK($D$15:D$15)+1,FALSE)</f>
        <v>1056</v>
      </c>
      <c r="BX576" s="3">
        <f t="array" ref="BX576">INDEX($CI$3:$EP$26,MATCH($BV576,$CH$3:$CH$26,0),MATCH(BX$1&amp;$BU576,$CI$1:$EP$1&amp;$CI$2:$EP$2,0))*VLOOKUP($BT576,$C$17:$M$20,COUNTBLANK($D$15:E$15)+1,FALSE)</f>
        <v>0</v>
      </c>
      <c r="BY576" s="3">
        <f t="array" ref="BY576">INDEX($CI$3:$EP$26,MATCH($BV576,$CH$3:$CH$26,0),MATCH(BY$1&amp;$BU576,$CI$1:$EP$1&amp;$CI$2:$EP$2,0))*VLOOKUP($BT576,$C$17:$M$20,COUNTBLANK($D$15:F$15)+1,FALSE)</f>
        <v>0</v>
      </c>
      <c r="BZ576" s="3">
        <f t="array" ref="BZ576">INDEX($CI$3:$EP$26,MATCH($BV576,$CH$3:$CH$26,0),MATCH(BZ$1&amp;$BU576,$CI$1:$EP$1&amp;$CI$2:$EP$2,0))*VLOOKUP($BT576,$C$17:$M$20,COUNTBLANK($D$15:G$15)+1,FALSE)</f>
        <v>2112</v>
      </c>
      <c r="CA576" s="3">
        <f t="array" ref="CA576">INDEX($CI$3:$EP$26,MATCH($BV576,$CH$3:$CH$26,0),MATCH(CA$1&amp;$BU576,$CI$1:$EP$1&amp;$CI$2:$EP$2,0))*VLOOKUP($BT576,$C$17:$M$20,COUNTBLANK($D$15:H$15)+1,FALSE)</f>
        <v>0</v>
      </c>
      <c r="CB576" s="3">
        <f t="array" ref="CB576">INDEX($CI$3:$EP$26,MATCH($BV576,$CH$3:$CH$26,0),MATCH(CB$1&amp;$BU576,$CI$1:$EP$1&amp;$CI$2:$EP$2,0))*VLOOKUP($BT576,$C$17:$M$20,COUNTBLANK($D$15:I$15)+1,FALSE)</f>
        <v>0</v>
      </c>
      <c r="CC576" s="3">
        <f t="array" ref="CC576">INDEX($CI$3:$EP$26,MATCH($BV576,$CH$3:$CH$26,0),MATCH(CC$1&amp;$BU576,$CI$1:$EP$1&amp;$CI$2:$EP$2,0))*VLOOKUP($BT576,$C$17:$M$20,COUNTBLANK($D$15:J$15)+1,FALSE)</f>
        <v>0</v>
      </c>
      <c r="CD576" s="3">
        <f t="array" ref="CD576">INDEX($CI$3:$EP$26,MATCH($BV576,$CH$3:$CH$26,0),MATCH(CD$1&amp;$BU576,$CI$1:$EP$1&amp;$CI$2:$EP$2,0))*VLOOKUP($BT576,$C$17:$M$20,COUNTBLANK($D$15:K$15)+1,FALSE)</f>
        <v>0</v>
      </c>
      <c r="CE576" s="3">
        <f t="array" ref="CE576">INDEX($CI$3:$EP$26,MATCH($BV576,$CH$3:$CH$26,0),MATCH(CE$1&amp;$BU576,$CI$1:$EP$1&amp;$CI$2:$EP$2,0))*VLOOKUP($BT576,$C$17:$M$20,COUNTBLANK($D$15:L$15)+1,FALSE)</f>
        <v>0.09</v>
      </c>
      <c r="CF576" s="3">
        <f t="array" ref="CF576">INDEX($CI$3:$EP$26,MATCH($BV576,$CH$3:$CH$26,0),MATCH(CF$1&amp;$BU576,$CI$1:$EP$1&amp;$CI$2:$EP$2,0))*VLOOKUP($BT576,$C$17:$M$20,COUNTBLANK($D$15:M$15)+1,FALSE)</f>
        <v>0.12</v>
      </c>
    </row>
    <row r="577" spans="56:84" x14ac:dyDescent="0.2">
      <c r="BD577" t="s">
        <v>422</v>
      </c>
      <c r="BE577">
        <v>1</v>
      </c>
      <c r="BF577">
        <f t="shared" si="186"/>
        <v>3</v>
      </c>
      <c r="BG577" s="1">
        <f t="shared" si="188"/>
        <v>23</v>
      </c>
      <c r="BH577" s="3">
        <f t="array" ref="BH577">INDEX($D$21:$M$44,MATCH($BD577&amp;$BF577,$C$21:$C$44&amp;$B$21:$B$44,0),MATCH(BH$1,$D$16:$M$16,0))+VLOOKUP($BE577,战斗属性模型!$K$22:$O$24,BH$2,FALSE)*INDEX($BW$3:$CF$578,MATCH($BD577&amp;$BF577&amp;$BG577,$BT$3:$BT$578&amp;$BU$3:$BU$578&amp;$BV$3:$BV$578,0),MATCH(BH$1,$BW$1:$CF$1,0))</f>
        <v>432</v>
      </c>
      <c r="BI577" s="3">
        <f t="array" ref="BI577">INDEX($D$21:$M$44,MATCH($BD577&amp;$BF577,$C$21:$C$44&amp;$B$21:$B$44,0),MATCH(BI$1,$D$16:$M$16,0))+VLOOKUP($BE577,战斗属性模型!$K$22:$O$24,BI$2,FALSE)*INDEX($BW$3:$CF$578,MATCH($BD577&amp;$BF577&amp;$BG577,$BT$3:$BT$578&amp;$BU$3:$BU$578&amp;$BV$3:$BV$578,0),MATCH(BI$1,$BW$1:$CF$1,0))</f>
        <v>0</v>
      </c>
      <c r="BJ577" s="3">
        <f t="array" ref="BJ577">INDEX($D$21:$M$44,MATCH($BD577&amp;$BF577,$C$21:$C$44&amp;$B$21:$B$44,0),MATCH(BJ$1,$D$16:$M$16,0))+VLOOKUP($BE577,战斗属性模型!$K$22:$O$24,BJ$2,FALSE)*INDEX($BW$3:$CF$578,MATCH($BD577&amp;$BF577&amp;$BG577,$BT$3:$BT$578&amp;$BU$3:$BU$578&amp;$BV$3:$BV$578,0),MATCH(BJ$1,$BW$1:$CF$1,0))</f>
        <v>0</v>
      </c>
      <c r="BK577" s="3">
        <f t="array" ref="BK577">INDEX($D$21:$M$44,MATCH($BD577&amp;$BF577,$C$21:$C$44&amp;$B$21:$B$44,0),MATCH(BK$1,$D$16:$M$16,0))+VLOOKUP($BE577,战斗属性模型!$K$22:$O$24,BK$2,FALSE)*INDEX($BW$3:$CF$578,MATCH($BD577&amp;$BF577&amp;$BG577,$BT$3:$BT$578&amp;$BU$3:$BU$578&amp;$BV$3:$BV$578,0),MATCH(BK$1,$BW$1:$CF$1,0))</f>
        <v>716.80000000000007</v>
      </c>
      <c r="BL577" s="3"/>
      <c r="BM577" s="3"/>
      <c r="BN577" s="3"/>
      <c r="BO577" s="3"/>
      <c r="BP577" s="3"/>
      <c r="BQ577" s="3"/>
      <c r="BT577" t="s">
        <v>422</v>
      </c>
      <c r="BU577">
        <f t="shared" si="185"/>
        <v>6</v>
      </c>
      <c r="BV577" s="1">
        <f t="shared" si="187"/>
        <v>23</v>
      </c>
      <c r="BW577" s="3">
        <f t="array" ref="BW577">INDEX($CI$3:$EP$26,MATCH($BV577,$CH$3:$CH$26,0),MATCH(BW$1&amp;$BU577,$CI$1:$EP$1&amp;$CI$2:$EP$2,0))*VLOOKUP($BT577,$C$17:$M$20,COUNTBLANK($D$15:D$15)+1,FALSE)</f>
        <v>1104</v>
      </c>
      <c r="BX577" s="3">
        <f t="array" ref="BX577">INDEX($CI$3:$EP$26,MATCH($BV577,$CH$3:$CH$26,0),MATCH(BX$1&amp;$BU577,$CI$1:$EP$1&amp;$CI$2:$EP$2,0))*VLOOKUP($BT577,$C$17:$M$20,COUNTBLANK($D$15:E$15)+1,FALSE)</f>
        <v>0</v>
      </c>
      <c r="BY577" s="3">
        <f t="array" ref="BY577">INDEX($CI$3:$EP$26,MATCH($BV577,$CH$3:$CH$26,0),MATCH(BY$1&amp;$BU577,$CI$1:$EP$1&amp;$CI$2:$EP$2,0))*VLOOKUP($BT577,$C$17:$M$20,COUNTBLANK($D$15:F$15)+1,FALSE)</f>
        <v>0</v>
      </c>
      <c r="BZ577" s="3">
        <f t="array" ref="BZ577">INDEX($CI$3:$EP$26,MATCH($BV577,$CH$3:$CH$26,0),MATCH(BZ$1&amp;$BU577,$CI$1:$EP$1&amp;$CI$2:$EP$2,0))*VLOOKUP($BT577,$C$17:$M$20,COUNTBLANK($D$15:G$15)+1,FALSE)</f>
        <v>2208</v>
      </c>
      <c r="CA577" s="3">
        <f t="array" ref="CA577">INDEX($CI$3:$EP$26,MATCH($BV577,$CH$3:$CH$26,0),MATCH(CA$1&amp;$BU577,$CI$1:$EP$1&amp;$CI$2:$EP$2,0))*VLOOKUP($BT577,$C$17:$M$20,COUNTBLANK($D$15:H$15)+1,FALSE)</f>
        <v>0</v>
      </c>
      <c r="CB577" s="3">
        <f t="array" ref="CB577">INDEX($CI$3:$EP$26,MATCH($BV577,$CH$3:$CH$26,0),MATCH(CB$1&amp;$BU577,$CI$1:$EP$1&amp;$CI$2:$EP$2,0))*VLOOKUP($BT577,$C$17:$M$20,COUNTBLANK($D$15:I$15)+1,FALSE)</f>
        <v>0</v>
      </c>
      <c r="CC577" s="3">
        <f t="array" ref="CC577">INDEX($CI$3:$EP$26,MATCH($BV577,$CH$3:$CH$26,0),MATCH(CC$1&amp;$BU577,$CI$1:$EP$1&amp;$CI$2:$EP$2,0))*VLOOKUP($BT577,$C$17:$M$20,COUNTBLANK($D$15:J$15)+1,FALSE)</f>
        <v>0</v>
      </c>
      <c r="CD577" s="3">
        <f t="array" ref="CD577">INDEX($CI$3:$EP$26,MATCH($BV577,$CH$3:$CH$26,0),MATCH(CD$1&amp;$BU577,$CI$1:$EP$1&amp;$CI$2:$EP$2,0))*VLOOKUP($BT577,$C$17:$M$20,COUNTBLANK($D$15:K$15)+1,FALSE)</f>
        <v>0</v>
      </c>
      <c r="CE577" s="3">
        <f t="array" ref="CE577">INDEX($CI$3:$EP$26,MATCH($BV577,$CH$3:$CH$26,0),MATCH(CE$1&amp;$BU577,$CI$1:$EP$1&amp;$CI$2:$EP$2,0))*VLOOKUP($BT577,$C$17:$M$20,COUNTBLANK($D$15:L$15)+1,FALSE)</f>
        <v>0.09</v>
      </c>
      <c r="CF577" s="3">
        <f t="array" ref="CF577">INDEX($CI$3:$EP$26,MATCH($BV577,$CH$3:$CH$26,0),MATCH(CF$1&amp;$BU577,$CI$1:$EP$1&amp;$CI$2:$EP$2,0))*VLOOKUP($BT577,$C$17:$M$20,COUNTBLANK($D$15:M$15)+1,FALSE)</f>
        <v>0.12</v>
      </c>
    </row>
    <row r="578" spans="56:84" x14ac:dyDescent="0.2">
      <c r="BD578" t="s">
        <v>422</v>
      </c>
      <c r="BE578">
        <v>1</v>
      </c>
      <c r="BF578">
        <f t="shared" si="186"/>
        <v>3</v>
      </c>
      <c r="BG578" s="1">
        <f t="shared" si="188"/>
        <v>24</v>
      </c>
      <c r="BH578" s="3">
        <f t="array" ref="BH578">INDEX($D$21:$M$44,MATCH($BD578&amp;$BF578,$C$21:$C$44&amp;$B$21:$B$44,0),MATCH(BH$1,$D$16:$M$16,0))+VLOOKUP($BE578,战斗属性模型!$K$22:$O$24,BH$2,FALSE)*INDEX($BW$3:$CF$578,MATCH($BD578&amp;$BF578&amp;$BG578,$BT$3:$BT$578&amp;$BU$3:$BU$578&amp;$BV$3:$BV$578,0),MATCH(BH$1,$BW$1:$CF$1,0))</f>
        <v>448</v>
      </c>
      <c r="BI578" s="3">
        <f t="array" ref="BI578">INDEX($D$21:$M$44,MATCH($BD578&amp;$BF578,$C$21:$C$44&amp;$B$21:$B$44,0),MATCH(BI$1,$D$16:$M$16,0))+VLOOKUP($BE578,战斗属性模型!$K$22:$O$24,BI$2,FALSE)*INDEX($BW$3:$CF$578,MATCH($BD578&amp;$BF578&amp;$BG578,$BT$3:$BT$578&amp;$BU$3:$BU$578&amp;$BV$3:$BV$578,0),MATCH(BI$1,$BW$1:$CF$1,0))</f>
        <v>0</v>
      </c>
      <c r="BJ578" s="3">
        <f t="array" ref="BJ578">INDEX($D$21:$M$44,MATCH($BD578&amp;$BF578,$C$21:$C$44&amp;$B$21:$B$44,0),MATCH(BJ$1,$D$16:$M$16,0))+VLOOKUP($BE578,战斗属性模型!$K$22:$O$24,BJ$2,FALSE)*INDEX($BW$3:$CF$578,MATCH($BD578&amp;$BF578&amp;$BG578,$BT$3:$BT$578&amp;$BU$3:$BU$578&amp;$BV$3:$BV$578,0),MATCH(BJ$1,$BW$1:$CF$1,0))</f>
        <v>0</v>
      </c>
      <c r="BK578" s="3">
        <f t="array" ref="BK578">INDEX($D$21:$M$44,MATCH($BD578&amp;$BF578,$C$21:$C$44&amp;$B$21:$B$44,0),MATCH(BK$1,$D$16:$M$16,0))+VLOOKUP($BE578,战斗属性模型!$K$22:$O$24,BK$2,FALSE)*INDEX($BW$3:$CF$578,MATCH($BD578&amp;$BF578&amp;$BG578,$BT$3:$BT$578&amp;$BU$3:$BU$578&amp;$BV$3:$BV$578,0),MATCH(BK$1,$BW$1:$CF$1,0))</f>
        <v>742.40000000000009</v>
      </c>
      <c r="BL578" s="3"/>
      <c r="BM578" s="3"/>
      <c r="BN578" s="3"/>
      <c r="BO578" s="3"/>
      <c r="BP578" s="3"/>
      <c r="BQ578" s="3"/>
      <c r="BT578" t="s">
        <v>422</v>
      </c>
      <c r="BU578">
        <f t="shared" si="185"/>
        <v>6</v>
      </c>
      <c r="BV578" s="1">
        <f t="shared" si="187"/>
        <v>24</v>
      </c>
      <c r="BW578" s="3">
        <f t="array" ref="BW578">INDEX($CI$3:$EP$26,MATCH($BV578,$CH$3:$CH$26,0),MATCH(BW$1&amp;$BU578,$CI$1:$EP$1&amp;$CI$2:$EP$2,0))*VLOOKUP($BT578,$C$17:$M$20,COUNTBLANK($D$15:D$15)+1,FALSE)</f>
        <v>1152</v>
      </c>
      <c r="BX578" s="3">
        <f t="array" ref="BX578">INDEX($CI$3:$EP$26,MATCH($BV578,$CH$3:$CH$26,0),MATCH(BX$1&amp;$BU578,$CI$1:$EP$1&amp;$CI$2:$EP$2,0))*VLOOKUP($BT578,$C$17:$M$20,COUNTBLANK($D$15:E$15)+1,FALSE)</f>
        <v>0</v>
      </c>
      <c r="BY578" s="3">
        <f t="array" ref="BY578">INDEX($CI$3:$EP$26,MATCH($BV578,$CH$3:$CH$26,0),MATCH(BY$1&amp;$BU578,$CI$1:$EP$1&amp;$CI$2:$EP$2,0))*VLOOKUP($BT578,$C$17:$M$20,COUNTBLANK($D$15:F$15)+1,FALSE)</f>
        <v>0</v>
      </c>
      <c r="BZ578" s="3">
        <f t="array" ref="BZ578">INDEX($CI$3:$EP$26,MATCH($BV578,$CH$3:$CH$26,0),MATCH(BZ$1&amp;$BU578,$CI$1:$EP$1&amp;$CI$2:$EP$2,0))*VLOOKUP($BT578,$C$17:$M$20,COUNTBLANK($D$15:G$15)+1,FALSE)</f>
        <v>2304</v>
      </c>
      <c r="CA578" s="3">
        <f t="array" ref="CA578">INDEX($CI$3:$EP$26,MATCH($BV578,$CH$3:$CH$26,0),MATCH(CA$1&amp;$BU578,$CI$1:$EP$1&amp;$CI$2:$EP$2,0))*VLOOKUP($BT578,$C$17:$M$20,COUNTBLANK($D$15:H$15)+1,FALSE)</f>
        <v>0</v>
      </c>
      <c r="CB578" s="3">
        <f t="array" ref="CB578">INDEX($CI$3:$EP$26,MATCH($BV578,$CH$3:$CH$26,0),MATCH(CB$1&amp;$BU578,$CI$1:$EP$1&amp;$CI$2:$EP$2,0))*VLOOKUP($BT578,$C$17:$M$20,COUNTBLANK($D$15:I$15)+1,FALSE)</f>
        <v>0</v>
      </c>
      <c r="CC578" s="3">
        <f t="array" ref="CC578">INDEX($CI$3:$EP$26,MATCH($BV578,$CH$3:$CH$26,0),MATCH(CC$1&amp;$BU578,$CI$1:$EP$1&amp;$CI$2:$EP$2,0))*VLOOKUP($BT578,$C$17:$M$20,COUNTBLANK($D$15:J$15)+1,FALSE)</f>
        <v>0</v>
      </c>
      <c r="CD578" s="3">
        <f t="array" ref="CD578">INDEX($CI$3:$EP$26,MATCH($BV578,$CH$3:$CH$26,0),MATCH(CD$1&amp;$BU578,$CI$1:$EP$1&amp;$CI$2:$EP$2,0))*VLOOKUP($BT578,$C$17:$M$20,COUNTBLANK($D$15:K$15)+1,FALSE)</f>
        <v>0</v>
      </c>
      <c r="CE578" s="3">
        <f t="array" ref="CE578">INDEX($CI$3:$EP$26,MATCH($BV578,$CH$3:$CH$26,0),MATCH(CE$1&amp;$BU578,$CI$1:$EP$1&amp;$CI$2:$EP$2,0))*VLOOKUP($BT578,$C$17:$M$20,COUNTBLANK($D$15:L$15)+1,FALSE)</f>
        <v>0.09</v>
      </c>
      <c r="CF578" s="3">
        <f t="array" ref="CF578">INDEX($CI$3:$EP$26,MATCH($BV578,$CH$3:$CH$26,0),MATCH(CF$1&amp;$BU578,$CI$1:$EP$1&amp;$CI$2:$EP$2,0))*VLOOKUP($BT578,$C$17:$M$20,COUNTBLANK($D$15:M$15)+1,FALSE)</f>
        <v>0.18</v>
      </c>
    </row>
    <row r="579" spans="56:84" x14ac:dyDescent="0.2">
      <c r="BD579" t="s">
        <v>422</v>
      </c>
      <c r="BE579">
        <v>1</v>
      </c>
      <c r="BF579">
        <f t="shared" si="186"/>
        <v>4</v>
      </c>
      <c r="BG579" s="1">
        <f t="shared" si="188"/>
        <v>1</v>
      </c>
      <c r="BH579" s="3">
        <f t="array" ref="BH579">INDEX($D$21:$M$44,MATCH($BD579&amp;$BF579,$C$21:$C$44&amp;$B$21:$B$44,0),MATCH(BH$1,$D$16:$M$16,0))+VLOOKUP($BE579,战斗属性模型!$K$22:$O$24,BH$2,FALSE)*INDEX($BW$3:$CF$578,MATCH($BD579&amp;$BF579&amp;$BG579,$BT$3:$BT$578&amp;$BU$3:$BU$578&amp;$BV$3:$BV$578,0),MATCH(BH$1,$BW$1:$CF$1,0))</f>
        <v>100</v>
      </c>
      <c r="BI579" s="3">
        <f t="array" ref="BI579">INDEX($D$21:$M$44,MATCH($BD579&amp;$BF579,$C$21:$C$44&amp;$B$21:$B$44,0),MATCH(BI$1,$D$16:$M$16,0))+VLOOKUP($BE579,战斗属性模型!$K$22:$O$24,BI$2,FALSE)*INDEX($BW$3:$CF$578,MATCH($BD579&amp;$BF579&amp;$BG579,$BT$3:$BT$578&amp;$BU$3:$BU$578&amp;$BV$3:$BV$578,0),MATCH(BI$1,$BW$1:$CF$1,0))</f>
        <v>0</v>
      </c>
      <c r="BJ579" s="3">
        <f t="array" ref="BJ579">INDEX($D$21:$M$44,MATCH($BD579&amp;$BF579,$C$21:$C$44&amp;$B$21:$B$44,0),MATCH(BJ$1,$D$16:$M$16,0))+VLOOKUP($BE579,战斗属性模型!$K$22:$O$24,BJ$2,FALSE)*INDEX($BW$3:$CF$578,MATCH($BD579&amp;$BF579&amp;$BG579,$BT$3:$BT$578&amp;$BU$3:$BU$578&amp;$BV$3:$BV$578,0),MATCH(BJ$1,$BW$1:$CF$1,0))</f>
        <v>0</v>
      </c>
      <c r="BK579" s="3">
        <f t="array" ref="BK579">INDEX($D$21:$M$44,MATCH($BD579&amp;$BF579,$C$21:$C$44&amp;$B$21:$B$44,0),MATCH(BK$1,$D$16:$M$16,0))+VLOOKUP($BE579,战斗属性模型!$K$22:$O$24,BK$2,FALSE)*INDEX($BW$3:$CF$578,MATCH($BD579&amp;$BF579&amp;$BG579,$BT$3:$BT$578&amp;$BU$3:$BU$578&amp;$BV$3:$BV$578,0),MATCH(BK$1,$BW$1:$CF$1,0))</f>
        <v>192</v>
      </c>
      <c r="BL579" s="3"/>
      <c r="BM579" s="3"/>
      <c r="BN579" s="3"/>
      <c r="BO579" s="3"/>
      <c r="BP579" s="3"/>
      <c r="BQ579" s="3"/>
    </row>
    <row r="580" spans="56:84" x14ac:dyDescent="0.2">
      <c r="BD580" t="s">
        <v>422</v>
      </c>
      <c r="BE580">
        <v>1</v>
      </c>
      <c r="BF580">
        <f t="shared" si="186"/>
        <v>4</v>
      </c>
      <c r="BG580" s="1">
        <f t="shared" si="188"/>
        <v>2</v>
      </c>
      <c r="BH580" s="3">
        <f t="array" ref="BH580">INDEX($D$21:$M$44,MATCH($BD580&amp;$BF580,$C$21:$C$44&amp;$B$21:$B$44,0),MATCH(BH$1,$D$16:$M$16,0))+VLOOKUP($BE580,战斗属性模型!$K$22:$O$24,BH$2,FALSE)*INDEX($BW$3:$CF$578,MATCH($BD580&amp;$BF580&amp;$BG580,$BT$3:$BT$578&amp;$BU$3:$BU$578&amp;$BV$3:$BV$578,0),MATCH(BH$1,$BW$1:$CF$1,0))</f>
        <v>120</v>
      </c>
      <c r="BI580" s="3">
        <f t="array" ref="BI580">INDEX($D$21:$M$44,MATCH($BD580&amp;$BF580,$C$21:$C$44&amp;$B$21:$B$44,0),MATCH(BI$1,$D$16:$M$16,0))+VLOOKUP($BE580,战斗属性模型!$K$22:$O$24,BI$2,FALSE)*INDEX($BW$3:$CF$578,MATCH($BD580&amp;$BF580&amp;$BG580,$BT$3:$BT$578&amp;$BU$3:$BU$578&amp;$BV$3:$BV$578,0),MATCH(BI$1,$BW$1:$CF$1,0))</f>
        <v>0</v>
      </c>
      <c r="BJ580" s="3">
        <f t="array" ref="BJ580">INDEX($D$21:$M$44,MATCH($BD580&amp;$BF580,$C$21:$C$44&amp;$B$21:$B$44,0),MATCH(BJ$1,$D$16:$M$16,0))+VLOOKUP($BE580,战斗属性模型!$K$22:$O$24,BJ$2,FALSE)*INDEX($BW$3:$CF$578,MATCH($BD580&amp;$BF580&amp;$BG580,$BT$3:$BT$578&amp;$BU$3:$BU$578&amp;$BV$3:$BV$578,0),MATCH(BJ$1,$BW$1:$CF$1,0))</f>
        <v>0</v>
      </c>
      <c r="BK580" s="3">
        <f t="array" ref="BK580">INDEX($D$21:$M$44,MATCH($BD580&amp;$BF580,$C$21:$C$44&amp;$B$21:$B$44,0),MATCH(BK$1,$D$16:$M$16,0))+VLOOKUP($BE580,战斗属性模型!$K$22:$O$24,BK$2,FALSE)*INDEX($BW$3:$CF$578,MATCH($BD580&amp;$BF580&amp;$BG580,$BT$3:$BT$578&amp;$BU$3:$BU$578&amp;$BV$3:$BV$578,0),MATCH(BK$1,$BW$1:$CF$1,0))</f>
        <v>224</v>
      </c>
      <c r="BL580" s="3"/>
      <c r="BM580" s="3"/>
      <c r="BN580" s="3"/>
      <c r="BO580" s="3"/>
      <c r="BP580" s="3"/>
      <c r="BQ580" s="3"/>
    </row>
    <row r="581" spans="56:84" x14ac:dyDescent="0.2">
      <c r="BD581" t="s">
        <v>422</v>
      </c>
      <c r="BE581">
        <v>1</v>
      </c>
      <c r="BF581">
        <f t="shared" si="186"/>
        <v>4</v>
      </c>
      <c r="BG581" s="1">
        <f t="shared" si="188"/>
        <v>3</v>
      </c>
      <c r="BH581" s="3">
        <f t="array" ref="BH581">INDEX($D$21:$M$44,MATCH($BD581&amp;$BF581,$C$21:$C$44&amp;$B$21:$B$44,0),MATCH(BH$1,$D$16:$M$16,0))+VLOOKUP($BE581,战斗属性模型!$K$22:$O$24,BH$2,FALSE)*INDEX($BW$3:$CF$578,MATCH($BD581&amp;$BF581&amp;$BG581,$BT$3:$BT$578&amp;$BU$3:$BU$578&amp;$BV$3:$BV$578,0),MATCH(BH$1,$BW$1:$CF$1,0))</f>
        <v>140</v>
      </c>
      <c r="BI581" s="3">
        <f t="array" ref="BI581">INDEX($D$21:$M$44,MATCH($BD581&amp;$BF581,$C$21:$C$44&amp;$B$21:$B$44,0),MATCH(BI$1,$D$16:$M$16,0))+VLOOKUP($BE581,战斗属性模型!$K$22:$O$24,BI$2,FALSE)*INDEX($BW$3:$CF$578,MATCH($BD581&amp;$BF581&amp;$BG581,$BT$3:$BT$578&amp;$BU$3:$BU$578&amp;$BV$3:$BV$578,0),MATCH(BI$1,$BW$1:$CF$1,0))</f>
        <v>0</v>
      </c>
      <c r="BJ581" s="3">
        <f t="array" ref="BJ581">INDEX($D$21:$M$44,MATCH($BD581&amp;$BF581,$C$21:$C$44&amp;$B$21:$B$44,0),MATCH(BJ$1,$D$16:$M$16,0))+VLOOKUP($BE581,战斗属性模型!$K$22:$O$24,BJ$2,FALSE)*INDEX($BW$3:$CF$578,MATCH($BD581&amp;$BF581&amp;$BG581,$BT$3:$BT$578&amp;$BU$3:$BU$578&amp;$BV$3:$BV$578,0),MATCH(BJ$1,$BW$1:$CF$1,0))</f>
        <v>0</v>
      </c>
      <c r="BK581" s="3">
        <f t="array" ref="BK581">INDEX($D$21:$M$44,MATCH($BD581&amp;$BF581,$C$21:$C$44&amp;$B$21:$B$44,0),MATCH(BK$1,$D$16:$M$16,0))+VLOOKUP($BE581,战斗属性模型!$K$22:$O$24,BK$2,FALSE)*INDEX($BW$3:$CF$578,MATCH($BD581&amp;$BF581&amp;$BG581,$BT$3:$BT$578&amp;$BU$3:$BU$578&amp;$BV$3:$BV$578,0),MATCH(BK$1,$BW$1:$CF$1,0))</f>
        <v>256</v>
      </c>
      <c r="BL581" s="3"/>
      <c r="BM581" s="3"/>
      <c r="BN581" s="3"/>
      <c r="BO581" s="3"/>
      <c r="BP581" s="3"/>
      <c r="BQ581" s="3"/>
    </row>
    <row r="582" spans="56:84" x14ac:dyDescent="0.2">
      <c r="BD582" t="s">
        <v>422</v>
      </c>
      <c r="BE582">
        <v>1</v>
      </c>
      <c r="BF582">
        <f t="shared" si="186"/>
        <v>4</v>
      </c>
      <c r="BG582" s="1">
        <f t="shared" si="188"/>
        <v>4</v>
      </c>
      <c r="BH582" s="3">
        <f t="array" ref="BH582">INDEX($D$21:$M$44,MATCH($BD582&amp;$BF582,$C$21:$C$44&amp;$B$21:$B$44,0),MATCH(BH$1,$D$16:$M$16,0))+VLOOKUP($BE582,战斗属性模型!$K$22:$O$24,BH$2,FALSE)*INDEX($BW$3:$CF$578,MATCH($BD582&amp;$BF582&amp;$BG582,$BT$3:$BT$578&amp;$BU$3:$BU$578&amp;$BV$3:$BV$578,0),MATCH(BH$1,$BW$1:$CF$1,0))</f>
        <v>160</v>
      </c>
      <c r="BI582" s="3">
        <f t="array" ref="BI582">INDEX($D$21:$M$44,MATCH($BD582&amp;$BF582,$C$21:$C$44&amp;$B$21:$B$44,0),MATCH(BI$1,$D$16:$M$16,0))+VLOOKUP($BE582,战斗属性模型!$K$22:$O$24,BI$2,FALSE)*INDEX($BW$3:$CF$578,MATCH($BD582&amp;$BF582&amp;$BG582,$BT$3:$BT$578&amp;$BU$3:$BU$578&amp;$BV$3:$BV$578,0),MATCH(BI$1,$BW$1:$CF$1,0))</f>
        <v>0</v>
      </c>
      <c r="BJ582" s="3">
        <f t="array" ref="BJ582">INDEX($D$21:$M$44,MATCH($BD582&amp;$BF582,$C$21:$C$44&amp;$B$21:$B$44,0),MATCH(BJ$1,$D$16:$M$16,0))+VLOOKUP($BE582,战斗属性模型!$K$22:$O$24,BJ$2,FALSE)*INDEX($BW$3:$CF$578,MATCH($BD582&amp;$BF582&amp;$BG582,$BT$3:$BT$578&amp;$BU$3:$BU$578&amp;$BV$3:$BV$578,0),MATCH(BJ$1,$BW$1:$CF$1,0))</f>
        <v>0</v>
      </c>
      <c r="BK582" s="3">
        <f t="array" ref="BK582">INDEX($D$21:$M$44,MATCH($BD582&amp;$BF582,$C$21:$C$44&amp;$B$21:$B$44,0),MATCH(BK$1,$D$16:$M$16,0))+VLOOKUP($BE582,战斗属性模型!$K$22:$O$24,BK$2,FALSE)*INDEX($BW$3:$CF$578,MATCH($BD582&amp;$BF582&amp;$BG582,$BT$3:$BT$578&amp;$BU$3:$BU$578&amp;$BV$3:$BV$578,0),MATCH(BK$1,$BW$1:$CF$1,0))</f>
        <v>288</v>
      </c>
      <c r="BL582" s="3"/>
      <c r="BM582" s="3"/>
      <c r="BN582" s="3"/>
      <c r="BO582" s="3"/>
      <c r="BP582" s="3"/>
      <c r="BQ582" s="3"/>
    </row>
    <row r="583" spans="56:84" x14ac:dyDescent="0.2">
      <c r="BD583" t="s">
        <v>422</v>
      </c>
      <c r="BE583">
        <v>1</v>
      </c>
      <c r="BF583">
        <f t="shared" si="186"/>
        <v>4</v>
      </c>
      <c r="BG583" s="1">
        <f t="shared" si="188"/>
        <v>5</v>
      </c>
      <c r="BH583" s="3">
        <f t="array" ref="BH583">INDEX($D$21:$M$44,MATCH($BD583&amp;$BF583,$C$21:$C$44&amp;$B$21:$B$44,0),MATCH(BH$1,$D$16:$M$16,0))+VLOOKUP($BE583,战斗属性模型!$K$22:$O$24,BH$2,FALSE)*INDEX($BW$3:$CF$578,MATCH($BD583&amp;$BF583&amp;$BG583,$BT$3:$BT$578&amp;$BU$3:$BU$578&amp;$BV$3:$BV$578,0),MATCH(BH$1,$BW$1:$CF$1,0))</f>
        <v>180</v>
      </c>
      <c r="BI583" s="3">
        <f t="array" ref="BI583">INDEX($D$21:$M$44,MATCH($BD583&amp;$BF583,$C$21:$C$44&amp;$B$21:$B$44,0),MATCH(BI$1,$D$16:$M$16,0))+VLOOKUP($BE583,战斗属性模型!$K$22:$O$24,BI$2,FALSE)*INDEX($BW$3:$CF$578,MATCH($BD583&amp;$BF583&amp;$BG583,$BT$3:$BT$578&amp;$BU$3:$BU$578&amp;$BV$3:$BV$578,0),MATCH(BI$1,$BW$1:$CF$1,0))</f>
        <v>0</v>
      </c>
      <c r="BJ583" s="3">
        <f t="array" ref="BJ583">INDEX($D$21:$M$44,MATCH($BD583&amp;$BF583,$C$21:$C$44&amp;$B$21:$B$44,0),MATCH(BJ$1,$D$16:$M$16,0))+VLOOKUP($BE583,战斗属性模型!$K$22:$O$24,BJ$2,FALSE)*INDEX($BW$3:$CF$578,MATCH($BD583&amp;$BF583&amp;$BG583,$BT$3:$BT$578&amp;$BU$3:$BU$578&amp;$BV$3:$BV$578,0),MATCH(BJ$1,$BW$1:$CF$1,0))</f>
        <v>0</v>
      </c>
      <c r="BK583" s="3">
        <f t="array" ref="BK583">INDEX($D$21:$M$44,MATCH($BD583&amp;$BF583,$C$21:$C$44&amp;$B$21:$B$44,0),MATCH(BK$1,$D$16:$M$16,0))+VLOOKUP($BE583,战斗属性模型!$K$22:$O$24,BK$2,FALSE)*INDEX($BW$3:$CF$578,MATCH($BD583&amp;$BF583&amp;$BG583,$BT$3:$BT$578&amp;$BU$3:$BU$578&amp;$BV$3:$BV$578,0),MATCH(BK$1,$BW$1:$CF$1,0))</f>
        <v>320</v>
      </c>
      <c r="BL583" s="3"/>
      <c r="BM583" s="3"/>
      <c r="BN583" s="3"/>
      <c r="BO583" s="3"/>
      <c r="BP583" s="3"/>
      <c r="BQ583" s="3"/>
    </row>
    <row r="584" spans="56:84" x14ac:dyDescent="0.2">
      <c r="BD584" t="s">
        <v>422</v>
      </c>
      <c r="BE584">
        <v>1</v>
      </c>
      <c r="BF584">
        <f t="shared" si="186"/>
        <v>4</v>
      </c>
      <c r="BG584" s="1">
        <f t="shared" si="188"/>
        <v>6</v>
      </c>
      <c r="BH584" s="3">
        <f t="array" ref="BH584">INDEX($D$21:$M$44,MATCH($BD584&amp;$BF584,$C$21:$C$44&amp;$B$21:$B$44,0),MATCH(BH$1,$D$16:$M$16,0))+VLOOKUP($BE584,战斗属性模型!$K$22:$O$24,BH$2,FALSE)*INDEX($BW$3:$CF$578,MATCH($BD584&amp;$BF584&amp;$BG584,$BT$3:$BT$578&amp;$BU$3:$BU$578&amp;$BV$3:$BV$578,0),MATCH(BH$1,$BW$1:$CF$1,0))</f>
        <v>200</v>
      </c>
      <c r="BI584" s="3">
        <f t="array" ref="BI584">INDEX($D$21:$M$44,MATCH($BD584&amp;$BF584,$C$21:$C$44&amp;$B$21:$B$44,0),MATCH(BI$1,$D$16:$M$16,0))+VLOOKUP($BE584,战斗属性模型!$K$22:$O$24,BI$2,FALSE)*INDEX($BW$3:$CF$578,MATCH($BD584&amp;$BF584&amp;$BG584,$BT$3:$BT$578&amp;$BU$3:$BU$578&amp;$BV$3:$BV$578,0),MATCH(BI$1,$BW$1:$CF$1,0))</f>
        <v>0</v>
      </c>
      <c r="BJ584" s="3">
        <f t="array" ref="BJ584">INDEX($D$21:$M$44,MATCH($BD584&amp;$BF584,$C$21:$C$44&amp;$B$21:$B$44,0),MATCH(BJ$1,$D$16:$M$16,0))+VLOOKUP($BE584,战斗属性模型!$K$22:$O$24,BJ$2,FALSE)*INDEX($BW$3:$CF$578,MATCH($BD584&amp;$BF584&amp;$BG584,$BT$3:$BT$578&amp;$BU$3:$BU$578&amp;$BV$3:$BV$578,0),MATCH(BJ$1,$BW$1:$CF$1,0))</f>
        <v>0</v>
      </c>
      <c r="BK584" s="3">
        <f t="array" ref="BK584">INDEX($D$21:$M$44,MATCH($BD584&amp;$BF584,$C$21:$C$44&amp;$B$21:$B$44,0),MATCH(BK$1,$D$16:$M$16,0))+VLOOKUP($BE584,战斗属性模型!$K$22:$O$24,BK$2,FALSE)*INDEX($BW$3:$CF$578,MATCH($BD584&amp;$BF584&amp;$BG584,$BT$3:$BT$578&amp;$BU$3:$BU$578&amp;$BV$3:$BV$578,0),MATCH(BK$1,$BW$1:$CF$1,0))</f>
        <v>352</v>
      </c>
      <c r="BL584" s="3"/>
      <c r="BM584" s="3"/>
      <c r="BN584" s="3"/>
      <c r="BO584" s="3"/>
      <c r="BP584" s="3"/>
      <c r="BQ584" s="3"/>
    </row>
    <row r="585" spans="56:84" x14ac:dyDescent="0.2">
      <c r="BD585" t="s">
        <v>422</v>
      </c>
      <c r="BE585">
        <v>1</v>
      </c>
      <c r="BF585">
        <f t="shared" si="186"/>
        <v>4</v>
      </c>
      <c r="BG585" s="1">
        <f t="shared" si="188"/>
        <v>7</v>
      </c>
      <c r="BH585" s="3">
        <f t="array" ref="BH585">INDEX($D$21:$M$44,MATCH($BD585&amp;$BF585,$C$21:$C$44&amp;$B$21:$B$44,0),MATCH(BH$1,$D$16:$M$16,0))+VLOOKUP($BE585,战斗属性模型!$K$22:$O$24,BH$2,FALSE)*INDEX($BW$3:$CF$578,MATCH($BD585&amp;$BF585&amp;$BG585,$BT$3:$BT$578&amp;$BU$3:$BU$578&amp;$BV$3:$BV$578,0),MATCH(BH$1,$BW$1:$CF$1,0))</f>
        <v>220</v>
      </c>
      <c r="BI585" s="3">
        <f t="array" ref="BI585">INDEX($D$21:$M$44,MATCH($BD585&amp;$BF585,$C$21:$C$44&amp;$B$21:$B$44,0),MATCH(BI$1,$D$16:$M$16,0))+VLOOKUP($BE585,战斗属性模型!$K$22:$O$24,BI$2,FALSE)*INDEX($BW$3:$CF$578,MATCH($BD585&amp;$BF585&amp;$BG585,$BT$3:$BT$578&amp;$BU$3:$BU$578&amp;$BV$3:$BV$578,0),MATCH(BI$1,$BW$1:$CF$1,0))</f>
        <v>0</v>
      </c>
      <c r="BJ585" s="3">
        <f t="array" ref="BJ585">INDEX($D$21:$M$44,MATCH($BD585&amp;$BF585,$C$21:$C$44&amp;$B$21:$B$44,0),MATCH(BJ$1,$D$16:$M$16,0))+VLOOKUP($BE585,战斗属性模型!$K$22:$O$24,BJ$2,FALSE)*INDEX($BW$3:$CF$578,MATCH($BD585&amp;$BF585&amp;$BG585,$BT$3:$BT$578&amp;$BU$3:$BU$578&amp;$BV$3:$BV$578,0),MATCH(BJ$1,$BW$1:$CF$1,0))</f>
        <v>0</v>
      </c>
      <c r="BK585" s="3">
        <f t="array" ref="BK585">INDEX($D$21:$M$44,MATCH($BD585&amp;$BF585,$C$21:$C$44&amp;$B$21:$B$44,0),MATCH(BK$1,$D$16:$M$16,0))+VLOOKUP($BE585,战斗属性模型!$K$22:$O$24,BK$2,FALSE)*INDEX($BW$3:$CF$578,MATCH($BD585&amp;$BF585&amp;$BG585,$BT$3:$BT$578&amp;$BU$3:$BU$578&amp;$BV$3:$BV$578,0),MATCH(BK$1,$BW$1:$CF$1,0))</f>
        <v>384</v>
      </c>
      <c r="BL585" s="3"/>
      <c r="BM585" s="3"/>
      <c r="BN585" s="3"/>
      <c r="BO585" s="3"/>
      <c r="BP585" s="3"/>
      <c r="BQ585" s="3"/>
    </row>
    <row r="586" spans="56:84" x14ac:dyDescent="0.2">
      <c r="BD586" t="s">
        <v>422</v>
      </c>
      <c r="BE586">
        <v>1</v>
      </c>
      <c r="BF586">
        <f t="shared" si="186"/>
        <v>4</v>
      </c>
      <c r="BG586" s="1">
        <f t="shared" si="188"/>
        <v>8</v>
      </c>
      <c r="BH586" s="3">
        <f t="array" ref="BH586">INDEX($D$21:$M$44,MATCH($BD586&amp;$BF586,$C$21:$C$44&amp;$B$21:$B$44,0),MATCH(BH$1,$D$16:$M$16,0))+VLOOKUP($BE586,战斗属性模型!$K$22:$O$24,BH$2,FALSE)*INDEX($BW$3:$CF$578,MATCH($BD586&amp;$BF586&amp;$BG586,$BT$3:$BT$578&amp;$BU$3:$BU$578&amp;$BV$3:$BV$578,0),MATCH(BH$1,$BW$1:$CF$1,0))</f>
        <v>240</v>
      </c>
      <c r="BI586" s="3">
        <f t="array" ref="BI586">INDEX($D$21:$M$44,MATCH($BD586&amp;$BF586,$C$21:$C$44&amp;$B$21:$B$44,0),MATCH(BI$1,$D$16:$M$16,0))+VLOOKUP($BE586,战斗属性模型!$K$22:$O$24,BI$2,FALSE)*INDEX($BW$3:$CF$578,MATCH($BD586&amp;$BF586&amp;$BG586,$BT$3:$BT$578&amp;$BU$3:$BU$578&amp;$BV$3:$BV$578,0),MATCH(BI$1,$BW$1:$CF$1,0))</f>
        <v>0</v>
      </c>
      <c r="BJ586" s="3">
        <f t="array" ref="BJ586">INDEX($D$21:$M$44,MATCH($BD586&amp;$BF586,$C$21:$C$44&amp;$B$21:$B$44,0),MATCH(BJ$1,$D$16:$M$16,0))+VLOOKUP($BE586,战斗属性模型!$K$22:$O$24,BJ$2,FALSE)*INDEX($BW$3:$CF$578,MATCH($BD586&amp;$BF586&amp;$BG586,$BT$3:$BT$578&amp;$BU$3:$BU$578&amp;$BV$3:$BV$578,0),MATCH(BJ$1,$BW$1:$CF$1,0))</f>
        <v>0</v>
      </c>
      <c r="BK586" s="3">
        <f t="array" ref="BK586">INDEX($D$21:$M$44,MATCH($BD586&amp;$BF586,$C$21:$C$44&amp;$B$21:$B$44,0),MATCH(BK$1,$D$16:$M$16,0))+VLOOKUP($BE586,战斗属性模型!$K$22:$O$24,BK$2,FALSE)*INDEX($BW$3:$CF$578,MATCH($BD586&amp;$BF586&amp;$BG586,$BT$3:$BT$578&amp;$BU$3:$BU$578&amp;$BV$3:$BV$578,0),MATCH(BK$1,$BW$1:$CF$1,0))</f>
        <v>416</v>
      </c>
      <c r="BL586" s="3"/>
      <c r="BM586" s="3"/>
      <c r="BN586" s="3"/>
      <c r="BO586" s="3"/>
      <c r="BP586" s="3"/>
      <c r="BQ586" s="3"/>
    </row>
    <row r="587" spans="56:84" x14ac:dyDescent="0.2">
      <c r="BD587" t="s">
        <v>422</v>
      </c>
      <c r="BE587">
        <v>1</v>
      </c>
      <c r="BF587">
        <f t="shared" si="186"/>
        <v>4</v>
      </c>
      <c r="BG587" s="1">
        <f t="shared" si="188"/>
        <v>9</v>
      </c>
      <c r="BH587" s="3">
        <f t="array" ref="BH587">INDEX($D$21:$M$44,MATCH($BD587&amp;$BF587,$C$21:$C$44&amp;$B$21:$B$44,0),MATCH(BH$1,$D$16:$M$16,0))+VLOOKUP($BE587,战斗属性模型!$K$22:$O$24,BH$2,FALSE)*INDEX($BW$3:$CF$578,MATCH($BD587&amp;$BF587&amp;$BG587,$BT$3:$BT$578&amp;$BU$3:$BU$578&amp;$BV$3:$BV$578,0),MATCH(BH$1,$BW$1:$CF$1,0))</f>
        <v>260</v>
      </c>
      <c r="BI587" s="3">
        <f t="array" ref="BI587">INDEX($D$21:$M$44,MATCH($BD587&amp;$BF587,$C$21:$C$44&amp;$B$21:$B$44,0),MATCH(BI$1,$D$16:$M$16,0))+VLOOKUP($BE587,战斗属性模型!$K$22:$O$24,BI$2,FALSE)*INDEX($BW$3:$CF$578,MATCH($BD587&amp;$BF587&amp;$BG587,$BT$3:$BT$578&amp;$BU$3:$BU$578&amp;$BV$3:$BV$578,0),MATCH(BI$1,$BW$1:$CF$1,0))</f>
        <v>0</v>
      </c>
      <c r="BJ587" s="3">
        <f t="array" ref="BJ587">INDEX($D$21:$M$44,MATCH($BD587&amp;$BF587,$C$21:$C$44&amp;$B$21:$B$44,0),MATCH(BJ$1,$D$16:$M$16,0))+VLOOKUP($BE587,战斗属性模型!$K$22:$O$24,BJ$2,FALSE)*INDEX($BW$3:$CF$578,MATCH($BD587&amp;$BF587&amp;$BG587,$BT$3:$BT$578&amp;$BU$3:$BU$578&amp;$BV$3:$BV$578,0),MATCH(BJ$1,$BW$1:$CF$1,0))</f>
        <v>0</v>
      </c>
      <c r="BK587" s="3">
        <f t="array" ref="BK587">INDEX($D$21:$M$44,MATCH($BD587&amp;$BF587,$C$21:$C$44&amp;$B$21:$B$44,0),MATCH(BK$1,$D$16:$M$16,0))+VLOOKUP($BE587,战斗属性模型!$K$22:$O$24,BK$2,FALSE)*INDEX($BW$3:$CF$578,MATCH($BD587&amp;$BF587&amp;$BG587,$BT$3:$BT$578&amp;$BU$3:$BU$578&amp;$BV$3:$BV$578,0),MATCH(BK$1,$BW$1:$CF$1,0))</f>
        <v>448</v>
      </c>
      <c r="BL587" s="3"/>
      <c r="BM587" s="3"/>
      <c r="BN587" s="3"/>
      <c r="BO587" s="3"/>
      <c r="BP587" s="3"/>
      <c r="BQ587" s="3"/>
    </row>
    <row r="588" spans="56:84" x14ac:dyDescent="0.2">
      <c r="BD588" t="s">
        <v>422</v>
      </c>
      <c r="BE588">
        <v>1</v>
      </c>
      <c r="BF588">
        <f t="shared" si="186"/>
        <v>4</v>
      </c>
      <c r="BG588" s="1">
        <f t="shared" si="188"/>
        <v>10</v>
      </c>
      <c r="BH588" s="3">
        <f t="array" ref="BH588">INDEX($D$21:$M$44,MATCH($BD588&amp;$BF588,$C$21:$C$44&amp;$B$21:$B$44,0),MATCH(BH$1,$D$16:$M$16,0))+VLOOKUP($BE588,战斗属性模型!$K$22:$O$24,BH$2,FALSE)*INDEX($BW$3:$CF$578,MATCH($BD588&amp;$BF588&amp;$BG588,$BT$3:$BT$578&amp;$BU$3:$BU$578&amp;$BV$3:$BV$578,0),MATCH(BH$1,$BW$1:$CF$1,0))</f>
        <v>280</v>
      </c>
      <c r="BI588" s="3">
        <f t="array" ref="BI588">INDEX($D$21:$M$44,MATCH($BD588&amp;$BF588,$C$21:$C$44&amp;$B$21:$B$44,0),MATCH(BI$1,$D$16:$M$16,0))+VLOOKUP($BE588,战斗属性模型!$K$22:$O$24,BI$2,FALSE)*INDEX($BW$3:$CF$578,MATCH($BD588&amp;$BF588&amp;$BG588,$BT$3:$BT$578&amp;$BU$3:$BU$578&amp;$BV$3:$BV$578,0),MATCH(BI$1,$BW$1:$CF$1,0))</f>
        <v>0</v>
      </c>
      <c r="BJ588" s="3">
        <f t="array" ref="BJ588">INDEX($D$21:$M$44,MATCH($BD588&amp;$BF588,$C$21:$C$44&amp;$B$21:$B$44,0),MATCH(BJ$1,$D$16:$M$16,0))+VLOOKUP($BE588,战斗属性模型!$K$22:$O$24,BJ$2,FALSE)*INDEX($BW$3:$CF$578,MATCH($BD588&amp;$BF588&amp;$BG588,$BT$3:$BT$578&amp;$BU$3:$BU$578&amp;$BV$3:$BV$578,0),MATCH(BJ$1,$BW$1:$CF$1,0))</f>
        <v>0</v>
      </c>
      <c r="BK588" s="3">
        <f t="array" ref="BK588">INDEX($D$21:$M$44,MATCH($BD588&amp;$BF588,$C$21:$C$44&amp;$B$21:$B$44,0),MATCH(BK$1,$D$16:$M$16,0))+VLOOKUP($BE588,战斗属性模型!$K$22:$O$24,BK$2,FALSE)*INDEX($BW$3:$CF$578,MATCH($BD588&amp;$BF588&amp;$BG588,$BT$3:$BT$578&amp;$BU$3:$BU$578&amp;$BV$3:$BV$578,0),MATCH(BK$1,$BW$1:$CF$1,0))</f>
        <v>480</v>
      </c>
      <c r="BL588" s="3"/>
      <c r="BM588" s="3"/>
      <c r="BN588" s="3"/>
      <c r="BO588" s="3"/>
      <c r="BP588" s="3"/>
      <c r="BQ588" s="3"/>
    </row>
    <row r="589" spans="56:84" x14ac:dyDescent="0.2">
      <c r="BD589" t="s">
        <v>422</v>
      </c>
      <c r="BE589">
        <v>1</v>
      </c>
      <c r="BF589">
        <f t="shared" si="186"/>
        <v>4</v>
      </c>
      <c r="BG589" s="1">
        <f t="shared" si="188"/>
        <v>11</v>
      </c>
      <c r="BH589" s="3">
        <f t="array" ref="BH589">INDEX($D$21:$M$44,MATCH($BD589&amp;$BF589,$C$21:$C$44&amp;$B$21:$B$44,0),MATCH(BH$1,$D$16:$M$16,0))+VLOOKUP($BE589,战斗属性模型!$K$22:$O$24,BH$2,FALSE)*INDEX($BW$3:$CF$578,MATCH($BD589&amp;$BF589&amp;$BG589,$BT$3:$BT$578&amp;$BU$3:$BU$578&amp;$BV$3:$BV$578,0),MATCH(BH$1,$BW$1:$CF$1,0))</f>
        <v>300</v>
      </c>
      <c r="BI589" s="3">
        <f t="array" ref="BI589">INDEX($D$21:$M$44,MATCH($BD589&amp;$BF589,$C$21:$C$44&amp;$B$21:$B$44,0),MATCH(BI$1,$D$16:$M$16,0))+VLOOKUP($BE589,战斗属性模型!$K$22:$O$24,BI$2,FALSE)*INDEX($BW$3:$CF$578,MATCH($BD589&amp;$BF589&amp;$BG589,$BT$3:$BT$578&amp;$BU$3:$BU$578&amp;$BV$3:$BV$578,0),MATCH(BI$1,$BW$1:$CF$1,0))</f>
        <v>0</v>
      </c>
      <c r="BJ589" s="3">
        <f t="array" ref="BJ589">INDEX($D$21:$M$44,MATCH($BD589&amp;$BF589,$C$21:$C$44&amp;$B$21:$B$44,0),MATCH(BJ$1,$D$16:$M$16,0))+VLOOKUP($BE589,战斗属性模型!$K$22:$O$24,BJ$2,FALSE)*INDEX($BW$3:$CF$578,MATCH($BD589&amp;$BF589&amp;$BG589,$BT$3:$BT$578&amp;$BU$3:$BU$578&amp;$BV$3:$BV$578,0),MATCH(BJ$1,$BW$1:$CF$1,0))</f>
        <v>0</v>
      </c>
      <c r="BK589" s="3">
        <f t="array" ref="BK589">INDEX($D$21:$M$44,MATCH($BD589&amp;$BF589,$C$21:$C$44&amp;$B$21:$B$44,0),MATCH(BK$1,$D$16:$M$16,0))+VLOOKUP($BE589,战斗属性模型!$K$22:$O$24,BK$2,FALSE)*INDEX($BW$3:$CF$578,MATCH($BD589&amp;$BF589&amp;$BG589,$BT$3:$BT$578&amp;$BU$3:$BU$578&amp;$BV$3:$BV$578,0),MATCH(BK$1,$BW$1:$CF$1,0))</f>
        <v>512</v>
      </c>
      <c r="BL589" s="3"/>
      <c r="BM589" s="3"/>
      <c r="BN589" s="3"/>
      <c r="BO589" s="3"/>
      <c r="BP589" s="3"/>
      <c r="BQ589" s="3"/>
    </row>
    <row r="590" spans="56:84" x14ac:dyDescent="0.2">
      <c r="BD590" t="s">
        <v>422</v>
      </c>
      <c r="BE590">
        <v>1</v>
      </c>
      <c r="BF590">
        <f t="shared" si="186"/>
        <v>4</v>
      </c>
      <c r="BG590" s="1">
        <f t="shared" si="188"/>
        <v>12</v>
      </c>
      <c r="BH590" s="3">
        <f t="array" ref="BH590">INDEX($D$21:$M$44,MATCH($BD590&amp;$BF590,$C$21:$C$44&amp;$B$21:$B$44,0),MATCH(BH$1,$D$16:$M$16,0))+VLOOKUP($BE590,战斗属性模型!$K$22:$O$24,BH$2,FALSE)*INDEX($BW$3:$CF$578,MATCH($BD590&amp;$BF590&amp;$BG590,$BT$3:$BT$578&amp;$BU$3:$BU$578&amp;$BV$3:$BV$578,0),MATCH(BH$1,$BW$1:$CF$1,0))</f>
        <v>320</v>
      </c>
      <c r="BI590" s="3">
        <f t="array" ref="BI590">INDEX($D$21:$M$44,MATCH($BD590&amp;$BF590,$C$21:$C$44&amp;$B$21:$B$44,0),MATCH(BI$1,$D$16:$M$16,0))+VLOOKUP($BE590,战斗属性模型!$K$22:$O$24,BI$2,FALSE)*INDEX($BW$3:$CF$578,MATCH($BD590&amp;$BF590&amp;$BG590,$BT$3:$BT$578&amp;$BU$3:$BU$578&amp;$BV$3:$BV$578,0),MATCH(BI$1,$BW$1:$CF$1,0))</f>
        <v>0</v>
      </c>
      <c r="BJ590" s="3">
        <f t="array" ref="BJ590">INDEX($D$21:$M$44,MATCH($BD590&amp;$BF590,$C$21:$C$44&amp;$B$21:$B$44,0),MATCH(BJ$1,$D$16:$M$16,0))+VLOOKUP($BE590,战斗属性模型!$K$22:$O$24,BJ$2,FALSE)*INDEX($BW$3:$CF$578,MATCH($BD590&amp;$BF590&amp;$BG590,$BT$3:$BT$578&amp;$BU$3:$BU$578&amp;$BV$3:$BV$578,0),MATCH(BJ$1,$BW$1:$CF$1,0))</f>
        <v>0</v>
      </c>
      <c r="BK590" s="3">
        <f t="array" ref="BK590">INDEX($D$21:$M$44,MATCH($BD590&amp;$BF590,$C$21:$C$44&amp;$B$21:$B$44,0),MATCH(BK$1,$D$16:$M$16,0))+VLOOKUP($BE590,战斗属性模型!$K$22:$O$24,BK$2,FALSE)*INDEX($BW$3:$CF$578,MATCH($BD590&amp;$BF590&amp;$BG590,$BT$3:$BT$578&amp;$BU$3:$BU$578&amp;$BV$3:$BV$578,0),MATCH(BK$1,$BW$1:$CF$1,0))</f>
        <v>544</v>
      </c>
      <c r="BL590" s="3"/>
      <c r="BM590" s="3"/>
      <c r="BN590" s="3"/>
      <c r="BO590" s="3"/>
      <c r="BP590" s="3"/>
      <c r="BQ590" s="3"/>
    </row>
    <row r="591" spans="56:84" x14ac:dyDescent="0.2">
      <c r="BD591" t="s">
        <v>422</v>
      </c>
      <c r="BE591">
        <v>1</v>
      </c>
      <c r="BF591">
        <f t="shared" si="186"/>
        <v>4</v>
      </c>
      <c r="BG591" s="1">
        <f t="shared" si="188"/>
        <v>13</v>
      </c>
      <c r="BH591" s="3">
        <f t="array" ref="BH591">INDEX($D$21:$M$44,MATCH($BD591&amp;$BF591,$C$21:$C$44&amp;$B$21:$B$44,0),MATCH(BH$1,$D$16:$M$16,0))+VLOOKUP($BE591,战斗属性模型!$K$22:$O$24,BH$2,FALSE)*INDEX($BW$3:$CF$578,MATCH($BD591&amp;$BF591&amp;$BG591,$BT$3:$BT$578&amp;$BU$3:$BU$578&amp;$BV$3:$BV$578,0),MATCH(BH$1,$BW$1:$CF$1,0))</f>
        <v>340</v>
      </c>
      <c r="BI591" s="3">
        <f t="array" ref="BI591">INDEX($D$21:$M$44,MATCH($BD591&amp;$BF591,$C$21:$C$44&amp;$B$21:$B$44,0),MATCH(BI$1,$D$16:$M$16,0))+VLOOKUP($BE591,战斗属性模型!$K$22:$O$24,BI$2,FALSE)*INDEX($BW$3:$CF$578,MATCH($BD591&amp;$BF591&amp;$BG591,$BT$3:$BT$578&amp;$BU$3:$BU$578&amp;$BV$3:$BV$578,0),MATCH(BI$1,$BW$1:$CF$1,0))</f>
        <v>0</v>
      </c>
      <c r="BJ591" s="3">
        <f t="array" ref="BJ591">INDEX($D$21:$M$44,MATCH($BD591&amp;$BF591,$C$21:$C$44&amp;$B$21:$B$44,0),MATCH(BJ$1,$D$16:$M$16,0))+VLOOKUP($BE591,战斗属性模型!$K$22:$O$24,BJ$2,FALSE)*INDEX($BW$3:$CF$578,MATCH($BD591&amp;$BF591&amp;$BG591,$BT$3:$BT$578&amp;$BU$3:$BU$578&amp;$BV$3:$BV$578,0),MATCH(BJ$1,$BW$1:$CF$1,0))</f>
        <v>0</v>
      </c>
      <c r="BK591" s="3">
        <f t="array" ref="BK591">INDEX($D$21:$M$44,MATCH($BD591&amp;$BF591,$C$21:$C$44&amp;$B$21:$B$44,0),MATCH(BK$1,$D$16:$M$16,0))+VLOOKUP($BE591,战斗属性模型!$K$22:$O$24,BK$2,FALSE)*INDEX($BW$3:$CF$578,MATCH($BD591&amp;$BF591&amp;$BG591,$BT$3:$BT$578&amp;$BU$3:$BU$578&amp;$BV$3:$BV$578,0),MATCH(BK$1,$BW$1:$CF$1,0))</f>
        <v>576</v>
      </c>
      <c r="BL591" s="3"/>
      <c r="BM591" s="3"/>
      <c r="BN591" s="3"/>
      <c r="BO591" s="3"/>
      <c r="BP591" s="3"/>
      <c r="BQ591" s="3"/>
    </row>
    <row r="592" spans="56:84" x14ac:dyDescent="0.2">
      <c r="BD592" t="s">
        <v>422</v>
      </c>
      <c r="BE592">
        <v>1</v>
      </c>
      <c r="BF592">
        <f t="shared" si="186"/>
        <v>4</v>
      </c>
      <c r="BG592" s="1">
        <f t="shared" si="188"/>
        <v>14</v>
      </c>
      <c r="BH592" s="3">
        <f t="array" ref="BH592">INDEX($D$21:$M$44,MATCH($BD592&amp;$BF592,$C$21:$C$44&amp;$B$21:$B$44,0),MATCH(BH$1,$D$16:$M$16,0))+VLOOKUP($BE592,战斗属性模型!$K$22:$O$24,BH$2,FALSE)*INDEX($BW$3:$CF$578,MATCH($BD592&amp;$BF592&amp;$BG592,$BT$3:$BT$578&amp;$BU$3:$BU$578&amp;$BV$3:$BV$578,0),MATCH(BH$1,$BW$1:$CF$1,0))</f>
        <v>360</v>
      </c>
      <c r="BI592" s="3">
        <f t="array" ref="BI592">INDEX($D$21:$M$44,MATCH($BD592&amp;$BF592,$C$21:$C$44&amp;$B$21:$B$44,0),MATCH(BI$1,$D$16:$M$16,0))+VLOOKUP($BE592,战斗属性模型!$K$22:$O$24,BI$2,FALSE)*INDEX($BW$3:$CF$578,MATCH($BD592&amp;$BF592&amp;$BG592,$BT$3:$BT$578&amp;$BU$3:$BU$578&amp;$BV$3:$BV$578,0),MATCH(BI$1,$BW$1:$CF$1,0))</f>
        <v>0</v>
      </c>
      <c r="BJ592" s="3">
        <f t="array" ref="BJ592">INDEX($D$21:$M$44,MATCH($BD592&amp;$BF592,$C$21:$C$44&amp;$B$21:$B$44,0),MATCH(BJ$1,$D$16:$M$16,0))+VLOOKUP($BE592,战斗属性模型!$K$22:$O$24,BJ$2,FALSE)*INDEX($BW$3:$CF$578,MATCH($BD592&amp;$BF592&amp;$BG592,$BT$3:$BT$578&amp;$BU$3:$BU$578&amp;$BV$3:$BV$578,0),MATCH(BJ$1,$BW$1:$CF$1,0))</f>
        <v>0</v>
      </c>
      <c r="BK592" s="3">
        <f t="array" ref="BK592">INDEX($D$21:$M$44,MATCH($BD592&amp;$BF592,$C$21:$C$44&amp;$B$21:$B$44,0),MATCH(BK$1,$D$16:$M$16,0))+VLOOKUP($BE592,战斗属性模型!$K$22:$O$24,BK$2,FALSE)*INDEX($BW$3:$CF$578,MATCH($BD592&amp;$BF592&amp;$BG592,$BT$3:$BT$578&amp;$BU$3:$BU$578&amp;$BV$3:$BV$578,0),MATCH(BK$1,$BW$1:$CF$1,0))</f>
        <v>608</v>
      </c>
      <c r="BL592" s="3"/>
      <c r="BM592" s="3"/>
      <c r="BN592" s="3"/>
      <c r="BO592" s="3"/>
      <c r="BP592" s="3"/>
      <c r="BQ592" s="3"/>
    </row>
    <row r="593" spans="56:69" x14ac:dyDescent="0.2">
      <c r="BD593" t="s">
        <v>422</v>
      </c>
      <c r="BE593">
        <v>1</v>
      </c>
      <c r="BF593">
        <f t="shared" si="186"/>
        <v>4</v>
      </c>
      <c r="BG593" s="1">
        <f t="shared" si="188"/>
        <v>15</v>
      </c>
      <c r="BH593" s="3">
        <f t="array" ref="BH593">INDEX($D$21:$M$44,MATCH($BD593&amp;$BF593,$C$21:$C$44&amp;$B$21:$B$44,0),MATCH(BH$1,$D$16:$M$16,0))+VLOOKUP($BE593,战斗属性模型!$K$22:$O$24,BH$2,FALSE)*INDEX($BW$3:$CF$578,MATCH($BD593&amp;$BF593&amp;$BG593,$BT$3:$BT$578&amp;$BU$3:$BU$578&amp;$BV$3:$BV$578,0),MATCH(BH$1,$BW$1:$CF$1,0))</f>
        <v>380</v>
      </c>
      <c r="BI593" s="3">
        <f t="array" ref="BI593">INDEX($D$21:$M$44,MATCH($BD593&amp;$BF593,$C$21:$C$44&amp;$B$21:$B$44,0),MATCH(BI$1,$D$16:$M$16,0))+VLOOKUP($BE593,战斗属性模型!$K$22:$O$24,BI$2,FALSE)*INDEX($BW$3:$CF$578,MATCH($BD593&amp;$BF593&amp;$BG593,$BT$3:$BT$578&amp;$BU$3:$BU$578&amp;$BV$3:$BV$578,0),MATCH(BI$1,$BW$1:$CF$1,0))</f>
        <v>0</v>
      </c>
      <c r="BJ593" s="3">
        <f t="array" ref="BJ593">INDEX($D$21:$M$44,MATCH($BD593&amp;$BF593,$C$21:$C$44&amp;$B$21:$B$44,0),MATCH(BJ$1,$D$16:$M$16,0))+VLOOKUP($BE593,战斗属性模型!$K$22:$O$24,BJ$2,FALSE)*INDEX($BW$3:$CF$578,MATCH($BD593&amp;$BF593&amp;$BG593,$BT$3:$BT$578&amp;$BU$3:$BU$578&amp;$BV$3:$BV$578,0),MATCH(BJ$1,$BW$1:$CF$1,0))</f>
        <v>0</v>
      </c>
      <c r="BK593" s="3">
        <f t="array" ref="BK593">INDEX($D$21:$M$44,MATCH($BD593&amp;$BF593,$C$21:$C$44&amp;$B$21:$B$44,0),MATCH(BK$1,$D$16:$M$16,0))+VLOOKUP($BE593,战斗属性模型!$K$22:$O$24,BK$2,FALSE)*INDEX($BW$3:$CF$578,MATCH($BD593&amp;$BF593&amp;$BG593,$BT$3:$BT$578&amp;$BU$3:$BU$578&amp;$BV$3:$BV$578,0),MATCH(BK$1,$BW$1:$CF$1,0))</f>
        <v>640</v>
      </c>
      <c r="BL593" s="3"/>
      <c r="BM593" s="3"/>
      <c r="BN593" s="3"/>
      <c r="BO593" s="3"/>
      <c r="BP593" s="3"/>
      <c r="BQ593" s="3"/>
    </row>
    <row r="594" spans="56:69" x14ac:dyDescent="0.2">
      <c r="BD594" t="s">
        <v>422</v>
      </c>
      <c r="BE594">
        <v>1</v>
      </c>
      <c r="BF594">
        <f t="shared" si="186"/>
        <v>4</v>
      </c>
      <c r="BG594" s="1">
        <f t="shared" si="188"/>
        <v>16</v>
      </c>
      <c r="BH594" s="3">
        <f t="array" ref="BH594">INDEX($D$21:$M$44,MATCH($BD594&amp;$BF594,$C$21:$C$44&amp;$B$21:$B$44,0),MATCH(BH$1,$D$16:$M$16,0))+VLOOKUP($BE594,战斗属性模型!$K$22:$O$24,BH$2,FALSE)*INDEX($BW$3:$CF$578,MATCH($BD594&amp;$BF594&amp;$BG594,$BT$3:$BT$578&amp;$BU$3:$BU$578&amp;$BV$3:$BV$578,0),MATCH(BH$1,$BW$1:$CF$1,0))</f>
        <v>400</v>
      </c>
      <c r="BI594" s="3">
        <f t="array" ref="BI594">INDEX($D$21:$M$44,MATCH($BD594&amp;$BF594,$C$21:$C$44&amp;$B$21:$B$44,0),MATCH(BI$1,$D$16:$M$16,0))+VLOOKUP($BE594,战斗属性模型!$K$22:$O$24,BI$2,FALSE)*INDEX($BW$3:$CF$578,MATCH($BD594&amp;$BF594&amp;$BG594,$BT$3:$BT$578&amp;$BU$3:$BU$578&amp;$BV$3:$BV$578,0),MATCH(BI$1,$BW$1:$CF$1,0))</f>
        <v>0</v>
      </c>
      <c r="BJ594" s="3">
        <f t="array" ref="BJ594">INDEX($D$21:$M$44,MATCH($BD594&amp;$BF594,$C$21:$C$44&amp;$B$21:$B$44,0),MATCH(BJ$1,$D$16:$M$16,0))+VLOOKUP($BE594,战斗属性模型!$K$22:$O$24,BJ$2,FALSE)*INDEX($BW$3:$CF$578,MATCH($BD594&amp;$BF594&amp;$BG594,$BT$3:$BT$578&amp;$BU$3:$BU$578&amp;$BV$3:$BV$578,0),MATCH(BJ$1,$BW$1:$CF$1,0))</f>
        <v>0</v>
      </c>
      <c r="BK594" s="3">
        <f t="array" ref="BK594">INDEX($D$21:$M$44,MATCH($BD594&amp;$BF594,$C$21:$C$44&amp;$B$21:$B$44,0),MATCH(BK$1,$D$16:$M$16,0))+VLOOKUP($BE594,战斗属性模型!$K$22:$O$24,BK$2,FALSE)*INDEX($BW$3:$CF$578,MATCH($BD594&amp;$BF594&amp;$BG594,$BT$3:$BT$578&amp;$BU$3:$BU$578&amp;$BV$3:$BV$578,0),MATCH(BK$1,$BW$1:$CF$1,0))</f>
        <v>672</v>
      </c>
      <c r="BL594" s="3"/>
      <c r="BM594" s="3"/>
      <c r="BN594" s="3"/>
      <c r="BO594" s="3"/>
      <c r="BP594" s="3"/>
      <c r="BQ594" s="3"/>
    </row>
    <row r="595" spans="56:69" x14ac:dyDescent="0.2">
      <c r="BD595" t="s">
        <v>422</v>
      </c>
      <c r="BE595">
        <v>1</v>
      </c>
      <c r="BF595">
        <f t="shared" si="186"/>
        <v>4</v>
      </c>
      <c r="BG595" s="1">
        <f t="shared" si="188"/>
        <v>17</v>
      </c>
      <c r="BH595" s="3">
        <f t="array" ref="BH595">INDEX($D$21:$M$44,MATCH($BD595&amp;$BF595,$C$21:$C$44&amp;$B$21:$B$44,0),MATCH(BH$1,$D$16:$M$16,0))+VLOOKUP($BE595,战斗属性模型!$K$22:$O$24,BH$2,FALSE)*INDEX($BW$3:$CF$578,MATCH($BD595&amp;$BF595&amp;$BG595,$BT$3:$BT$578&amp;$BU$3:$BU$578&amp;$BV$3:$BV$578,0),MATCH(BH$1,$BW$1:$CF$1,0))</f>
        <v>420</v>
      </c>
      <c r="BI595" s="3">
        <f t="array" ref="BI595">INDEX($D$21:$M$44,MATCH($BD595&amp;$BF595,$C$21:$C$44&amp;$B$21:$B$44,0),MATCH(BI$1,$D$16:$M$16,0))+VLOOKUP($BE595,战斗属性模型!$K$22:$O$24,BI$2,FALSE)*INDEX($BW$3:$CF$578,MATCH($BD595&amp;$BF595&amp;$BG595,$BT$3:$BT$578&amp;$BU$3:$BU$578&amp;$BV$3:$BV$578,0),MATCH(BI$1,$BW$1:$CF$1,0))</f>
        <v>0</v>
      </c>
      <c r="BJ595" s="3">
        <f t="array" ref="BJ595">INDEX($D$21:$M$44,MATCH($BD595&amp;$BF595,$C$21:$C$44&amp;$B$21:$B$44,0),MATCH(BJ$1,$D$16:$M$16,0))+VLOOKUP($BE595,战斗属性模型!$K$22:$O$24,BJ$2,FALSE)*INDEX($BW$3:$CF$578,MATCH($BD595&amp;$BF595&amp;$BG595,$BT$3:$BT$578&amp;$BU$3:$BU$578&amp;$BV$3:$BV$578,0),MATCH(BJ$1,$BW$1:$CF$1,0))</f>
        <v>0</v>
      </c>
      <c r="BK595" s="3">
        <f t="array" ref="BK595">INDEX($D$21:$M$44,MATCH($BD595&amp;$BF595,$C$21:$C$44&amp;$B$21:$B$44,0),MATCH(BK$1,$D$16:$M$16,0))+VLOOKUP($BE595,战斗属性模型!$K$22:$O$24,BK$2,FALSE)*INDEX($BW$3:$CF$578,MATCH($BD595&amp;$BF595&amp;$BG595,$BT$3:$BT$578&amp;$BU$3:$BU$578&amp;$BV$3:$BV$578,0),MATCH(BK$1,$BW$1:$CF$1,0))</f>
        <v>704</v>
      </c>
      <c r="BL595" s="3"/>
      <c r="BM595" s="3"/>
      <c r="BN595" s="3"/>
      <c r="BO595" s="3"/>
      <c r="BP595" s="3"/>
      <c r="BQ595" s="3"/>
    </row>
    <row r="596" spans="56:69" x14ac:dyDescent="0.2">
      <c r="BD596" t="s">
        <v>422</v>
      </c>
      <c r="BE596">
        <v>1</v>
      </c>
      <c r="BF596">
        <f t="shared" si="186"/>
        <v>4</v>
      </c>
      <c r="BG596" s="1">
        <f t="shared" si="188"/>
        <v>18</v>
      </c>
      <c r="BH596" s="3">
        <f t="array" ref="BH596">INDEX($D$21:$M$44,MATCH($BD596&amp;$BF596,$C$21:$C$44&amp;$B$21:$B$44,0),MATCH(BH$1,$D$16:$M$16,0))+VLOOKUP($BE596,战斗属性模型!$K$22:$O$24,BH$2,FALSE)*INDEX($BW$3:$CF$578,MATCH($BD596&amp;$BF596&amp;$BG596,$BT$3:$BT$578&amp;$BU$3:$BU$578&amp;$BV$3:$BV$578,0),MATCH(BH$1,$BW$1:$CF$1,0))</f>
        <v>440</v>
      </c>
      <c r="BI596" s="3">
        <f t="array" ref="BI596">INDEX($D$21:$M$44,MATCH($BD596&amp;$BF596,$C$21:$C$44&amp;$B$21:$B$44,0),MATCH(BI$1,$D$16:$M$16,0))+VLOOKUP($BE596,战斗属性模型!$K$22:$O$24,BI$2,FALSE)*INDEX($BW$3:$CF$578,MATCH($BD596&amp;$BF596&amp;$BG596,$BT$3:$BT$578&amp;$BU$3:$BU$578&amp;$BV$3:$BV$578,0),MATCH(BI$1,$BW$1:$CF$1,0))</f>
        <v>0</v>
      </c>
      <c r="BJ596" s="3">
        <f t="array" ref="BJ596">INDEX($D$21:$M$44,MATCH($BD596&amp;$BF596,$C$21:$C$44&amp;$B$21:$B$44,0),MATCH(BJ$1,$D$16:$M$16,0))+VLOOKUP($BE596,战斗属性模型!$K$22:$O$24,BJ$2,FALSE)*INDEX($BW$3:$CF$578,MATCH($BD596&amp;$BF596&amp;$BG596,$BT$3:$BT$578&amp;$BU$3:$BU$578&amp;$BV$3:$BV$578,0),MATCH(BJ$1,$BW$1:$CF$1,0))</f>
        <v>0</v>
      </c>
      <c r="BK596" s="3">
        <f t="array" ref="BK596">INDEX($D$21:$M$44,MATCH($BD596&amp;$BF596,$C$21:$C$44&amp;$B$21:$B$44,0),MATCH(BK$1,$D$16:$M$16,0))+VLOOKUP($BE596,战斗属性模型!$K$22:$O$24,BK$2,FALSE)*INDEX($BW$3:$CF$578,MATCH($BD596&amp;$BF596&amp;$BG596,$BT$3:$BT$578&amp;$BU$3:$BU$578&amp;$BV$3:$BV$578,0),MATCH(BK$1,$BW$1:$CF$1,0))</f>
        <v>736</v>
      </c>
      <c r="BL596" s="3"/>
      <c r="BM596" s="3"/>
      <c r="BN596" s="3"/>
      <c r="BO596" s="3"/>
      <c r="BP596" s="3"/>
      <c r="BQ596" s="3"/>
    </row>
    <row r="597" spans="56:69" x14ac:dyDescent="0.2">
      <c r="BD597" t="s">
        <v>422</v>
      </c>
      <c r="BE597">
        <v>1</v>
      </c>
      <c r="BF597">
        <f t="shared" si="186"/>
        <v>4</v>
      </c>
      <c r="BG597" s="1">
        <f t="shared" si="188"/>
        <v>19</v>
      </c>
      <c r="BH597" s="3">
        <f t="array" ref="BH597">INDEX($D$21:$M$44,MATCH($BD597&amp;$BF597,$C$21:$C$44&amp;$B$21:$B$44,0),MATCH(BH$1,$D$16:$M$16,0))+VLOOKUP($BE597,战斗属性模型!$K$22:$O$24,BH$2,FALSE)*INDEX($BW$3:$CF$578,MATCH($BD597&amp;$BF597&amp;$BG597,$BT$3:$BT$578&amp;$BU$3:$BU$578&amp;$BV$3:$BV$578,0),MATCH(BH$1,$BW$1:$CF$1,0))</f>
        <v>460</v>
      </c>
      <c r="BI597" s="3">
        <f t="array" ref="BI597">INDEX($D$21:$M$44,MATCH($BD597&amp;$BF597,$C$21:$C$44&amp;$B$21:$B$44,0),MATCH(BI$1,$D$16:$M$16,0))+VLOOKUP($BE597,战斗属性模型!$K$22:$O$24,BI$2,FALSE)*INDEX($BW$3:$CF$578,MATCH($BD597&amp;$BF597&amp;$BG597,$BT$3:$BT$578&amp;$BU$3:$BU$578&amp;$BV$3:$BV$578,0),MATCH(BI$1,$BW$1:$CF$1,0))</f>
        <v>0</v>
      </c>
      <c r="BJ597" s="3">
        <f t="array" ref="BJ597">INDEX($D$21:$M$44,MATCH($BD597&amp;$BF597,$C$21:$C$44&amp;$B$21:$B$44,0),MATCH(BJ$1,$D$16:$M$16,0))+VLOOKUP($BE597,战斗属性模型!$K$22:$O$24,BJ$2,FALSE)*INDEX($BW$3:$CF$578,MATCH($BD597&amp;$BF597&amp;$BG597,$BT$3:$BT$578&amp;$BU$3:$BU$578&amp;$BV$3:$BV$578,0),MATCH(BJ$1,$BW$1:$CF$1,0))</f>
        <v>0</v>
      </c>
      <c r="BK597" s="3">
        <f t="array" ref="BK597">INDEX($D$21:$M$44,MATCH($BD597&amp;$BF597,$C$21:$C$44&amp;$B$21:$B$44,0),MATCH(BK$1,$D$16:$M$16,0))+VLOOKUP($BE597,战斗属性模型!$K$22:$O$24,BK$2,FALSE)*INDEX($BW$3:$CF$578,MATCH($BD597&amp;$BF597&amp;$BG597,$BT$3:$BT$578&amp;$BU$3:$BU$578&amp;$BV$3:$BV$578,0),MATCH(BK$1,$BW$1:$CF$1,0))</f>
        <v>768</v>
      </c>
      <c r="BL597" s="3"/>
      <c r="BM597" s="3"/>
      <c r="BN597" s="3"/>
      <c r="BO597" s="3"/>
      <c r="BP597" s="3"/>
      <c r="BQ597" s="3"/>
    </row>
    <row r="598" spans="56:69" x14ac:dyDescent="0.2">
      <c r="BD598" t="s">
        <v>422</v>
      </c>
      <c r="BE598">
        <v>1</v>
      </c>
      <c r="BF598">
        <f t="shared" si="186"/>
        <v>4</v>
      </c>
      <c r="BG598" s="1">
        <f t="shared" si="188"/>
        <v>20</v>
      </c>
      <c r="BH598" s="3">
        <f t="array" ref="BH598">INDEX($D$21:$M$44,MATCH($BD598&amp;$BF598,$C$21:$C$44&amp;$B$21:$B$44,0),MATCH(BH$1,$D$16:$M$16,0))+VLOOKUP($BE598,战斗属性模型!$K$22:$O$24,BH$2,FALSE)*INDEX($BW$3:$CF$578,MATCH($BD598&amp;$BF598&amp;$BG598,$BT$3:$BT$578&amp;$BU$3:$BU$578&amp;$BV$3:$BV$578,0),MATCH(BH$1,$BW$1:$CF$1,0))</f>
        <v>480</v>
      </c>
      <c r="BI598" s="3">
        <f t="array" ref="BI598">INDEX($D$21:$M$44,MATCH($BD598&amp;$BF598,$C$21:$C$44&amp;$B$21:$B$44,0),MATCH(BI$1,$D$16:$M$16,0))+VLOOKUP($BE598,战斗属性模型!$K$22:$O$24,BI$2,FALSE)*INDEX($BW$3:$CF$578,MATCH($BD598&amp;$BF598&amp;$BG598,$BT$3:$BT$578&amp;$BU$3:$BU$578&amp;$BV$3:$BV$578,0),MATCH(BI$1,$BW$1:$CF$1,0))</f>
        <v>0</v>
      </c>
      <c r="BJ598" s="3">
        <f t="array" ref="BJ598">INDEX($D$21:$M$44,MATCH($BD598&amp;$BF598,$C$21:$C$44&amp;$B$21:$B$44,0),MATCH(BJ$1,$D$16:$M$16,0))+VLOOKUP($BE598,战斗属性模型!$K$22:$O$24,BJ$2,FALSE)*INDEX($BW$3:$CF$578,MATCH($BD598&amp;$BF598&amp;$BG598,$BT$3:$BT$578&amp;$BU$3:$BU$578&amp;$BV$3:$BV$578,0),MATCH(BJ$1,$BW$1:$CF$1,0))</f>
        <v>0</v>
      </c>
      <c r="BK598" s="3">
        <f t="array" ref="BK598">INDEX($D$21:$M$44,MATCH($BD598&amp;$BF598,$C$21:$C$44&amp;$B$21:$B$44,0),MATCH(BK$1,$D$16:$M$16,0))+VLOOKUP($BE598,战斗属性模型!$K$22:$O$24,BK$2,FALSE)*INDEX($BW$3:$CF$578,MATCH($BD598&amp;$BF598&amp;$BG598,$BT$3:$BT$578&amp;$BU$3:$BU$578&amp;$BV$3:$BV$578,0),MATCH(BK$1,$BW$1:$CF$1,0))</f>
        <v>800</v>
      </c>
      <c r="BL598" s="3"/>
      <c r="BM598" s="3"/>
      <c r="BN598" s="3"/>
      <c r="BO598" s="3"/>
      <c r="BP598" s="3"/>
      <c r="BQ598" s="3"/>
    </row>
    <row r="599" spans="56:69" x14ac:dyDescent="0.2">
      <c r="BD599" t="s">
        <v>422</v>
      </c>
      <c r="BE599">
        <v>1</v>
      </c>
      <c r="BF599">
        <f t="shared" si="186"/>
        <v>4</v>
      </c>
      <c r="BG599" s="1">
        <f t="shared" si="188"/>
        <v>21</v>
      </c>
      <c r="BH599" s="3">
        <f t="array" ref="BH599">INDEX($D$21:$M$44,MATCH($BD599&amp;$BF599,$C$21:$C$44&amp;$B$21:$B$44,0),MATCH(BH$1,$D$16:$M$16,0))+VLOOKUP($BE599,战斗属性模型!$K$22:$O$24,BH$2,FALSE)*INDEX($BW$3:$CF$578,MATCH($BD599&amp;$BF599&amp;$BG599,$BT$3:$BT$578&amp;$BU$3:$BU$578&amp;$BV$3:$BV$578,0),MATCH(BH$1,$BW$1:$CF$1,0))</f>
        <v>500</v>
      </c>
      <c r="BI599" s="3">
        <f t="array" ref="BI599">INDEX($D$21:$M$44,MATCH($BD599&amp;$BF599,$C$21:$C$44&amp;$B$21:$B$44,0),MATCH(BI$1,$D$16:$M$16,0))+VLOOKUP($BE599,战斗属性模型!$K$22:$O$24,BI$2,FALSE)*INDEX($BW$3:$CF$578,MATCH($BD599&amp;$BF599&amp;$BG599,$BT$3:$BT$578&amp;$BU$3:$BU$578&amp;$BV$3:$BV$578,0),MATCH(BI$1,$BW$1:$CF$1,0))</f>
        <v>0</v>
      </c>
      <c r="BJ599" s="3">
        <f t="array" ref="BJ599">INDEX($D$21:$M$44,MATCH($BD599&amp;$BF599,$C$21:$C$44&amp;$B$21:$B$44,0),MATCH(BJ$1,$D$16:$M$16,0))+VLOOKUP($BE599,战斗属性模型!$K$22:$O$24,BJ$2,FALSE)*INDEX($BW$3:$CF$578,MATCH($BD599&amp;$BF599&amp;$BG599,$BT$3:$BT$578&amp;$BU$3:$BU$578&amp;$BV$3:$BV$578,0),MATCH(BJ$1,$BW$1:$CF$1,0))</f>
        <v>0</v>
      </c>
      <c r="BK599" s="3">
        <f t="array" ref="BK599">INDEX($D$21:$M$44,MATCH($BD599&amp;$BF599,$C$21:$C$44&amp;$B$21:$B$44,0),MATCH(BK$1,$D$16:$M$16,0))+VLOOKUP($BE599,战斗属性模型!$K$22:$O$24,BK$2,FALSE)*INDEX($BW$3:$CF$578,MATCH($BD599&amp;$BF599&amp;$BG599,$BT$3:$BT$578&amp;$BU$3:$BU$578&amp;$BV$3:$BV$578,0),MATCH(BK$1,$BW$1:$CF$1,0))</f>
        <v>832</v>
      </c>
      <c r="BL599" s="3"/>
      <c r="BM599" s="3"/>
      <c r="BN599" s="3"/>
      <c r="BO599" s="3"/>
      <c r="BP599" s="3"/>
      <c r="BQ599" s="3"/>
    </row>
    <row r="600" spans="56:69" x14ac:dyDescent="0.2">
      <c r="BD600" t="s">
        <v>422</v>
      </c>
      <c r="BE600">
        <v>1</v>
      </c>
      <c r="BF600">
        <f t="shared" si="186"/>
        <v>4</v>
      </c>
      <c r="BG600" s="1">
        <f t="shared" si="188"/>
        <v>22</v>
      </c>
      <c r="BH600" s="3">
        <f t="array" ref="BH600">INDEX($D$21:$M$44,MATCH($BD600&amp;$BF600,$C$21:$C$44&amp;$B$21:$B$44,0),MATCH(BH$1,$D$16:$M$16,0))+VLOOKUP($BE600,战斗属性模型!$K$22:$O$24,BH$2,FALSE)*INDEX($BW$3:$CF$578,MATCH($BD600&amp;$BF600&amp;$BG600,$BT$3:$BT$578&amp;$BU$3:$BU$578&amp;$BV$3:$BV$578,0),MATCH(BH$1,$BW$1:$CF$1,0))</f>
        <v>520</v>
      </c>
      <c r="BI600" s="3">
        <f t="array" ref="BI600">INDEX($D$21:$M$44,MATCH($BD600&amp;$BF600,$C$21:$C$44&amp;$B$21:$B$44,0),MATCH(BI$1,$D$16:$M$16,0))+VLOOKUP($BE600,战斗属性模型!$K$22:$O$24,BI$2,FALSE)*INDEX($BW$3:$CF$578,MATCH($BD600&amp;$BF600&amp;$BG600,$BT$3:$BT$578&amp;$BU$3:$BU$578&amp;$BV$3:$BV$578,0),MATCH(BI$1,$BW$1:$CF$1,0))</f>
        <v>0</v>
      </c>
      <c r="BJ600" s="3">
        <f t="array" ref="BJ600">INDEX($D$21:$M$44,MATCH($BD600&amp;$BF600,$C$21:$C$44&amp;$B$21:$B$44,0),MATCH(BJ$1,$D$16:$M$16,0))+VLOOKUP($BE600,战斗属性模型!$K$22:$O$24,BJ$2,FALSE)*INDEX($BW$3:$CF$578,MATCH($BD600&amp;$BF600&amp;$BG600,$BT$3:$BT$578&amp;$BU$3:$BU$578&amp;$BV$3:$BV$578,0),MATCH(BJ$1,$BW$1:$CF$1,0))</f>
        <v>0</v>
      </c>
      <c r="BK600" s="3">
        <f t="array" ref="BK600">INDEX($D$21:$M$44,MATCH($BD600&amp;$BF600,$C$21:$C$44&amp;$B$21:$B$44,0),MATCH(BK$1,$D$16:$M$16,0))+VLOOKUP($BE600,战斗属性模型!$K$22:$O$24,BK$2,FALSE)*INDEX($BW$3:$CF$578,MATCH($BD600&amp;$BF600&amp;$BG600,$BT$3:$BT$578&amp;$BU$3:$BU$578&amp;$BV$3:$BV$578,0),MATCH(BK$1,$BW$1:$CF$1,0))</f>
        <v>864</v>
      </c>
      <c r="BL600" s="3"/>
      <c r="BM600" s="3"/>
      <c r="BN600" s="3"/>
      <c r="BO600" s="3"/>
      <c r="BP600" s="3"/>
      <c r="BQ600" s="3"/>
    </row>
    <row r="601" spans="56:69" x14ac:dyDescent="0.2">
      <c r="BD601" t="s">
        <v>422</v>
      </c>
      <c r="BE601">
        <v>1</v>
      </c>
      <c r="BF601">
        <f t="shared" si="186"/>
        <v>4</v>
      </c>
      <c r="BG601" s="1">
        <f t="shared" si="188"/>
        <v>23</v>
      </c>
      <c r="BH601" s="3">
        <f t="array" ref="BH601">INDEX($D$21:$M$44,MATCH($BD601&amp;$BF601,$C$21:$C$44&amp;$B$21:$B$44,0),MATCH(BH$1,$D$16:$M$16,0))+VLOOKUP($BE601,战斗属性模型!$K$22:$O$24,BH$2,FALSE)*INDEX($BW$3:$CF$578,MATCH($BD601&amp;$BF601&amp;$BG601,$BT$3:$BT$578&amp;$BU$3:$BU$578&amp;$BV$3:$BV$578,0),MATCH(BH$1,$BW$1:$CF$1,0))</f>
        <v>540</v>
      </c>
      <c r="BI601" s="3">
        <f t="array" ref="BI601">INDEX($D$21:$M$44,MATCH($BD601&amp;$BF601,$C$21:$C$44&amp;$B$21:$B$44,0),MATCH(BI$1,$D$16:$M$16,0))+VLOOKUP($BE601,战斗属性模型!$K$22:$O$24,BI$2,FALSE)*INDEX($BW$3:$CF$578,MATCH($BD601&amp;$BF601&amp;$BG601,$BT$3:$BT$578&amp;$BU$3:$BU$578&amp;$BV$3:$BV$578,0),MATCH(BI$1,$BW$1:$CF$1,0))</f>
        <v>0</v>
      </c>
      <c r="BJ601" s="3">
        <f t="array" ref="BJ601">INDEX($D$21:$M$44,MATCH($BD601&amp;$BF601,$C$21:$C$44&amp;$B$21:$B$44,0),MATCH(BJ$1,$D$16:$M$16,0))+VLOOKUP($BE601,战斗属性模型!$K$22:$O$24,BJ$2,FALSE)*INDEX($BW$3:$CF$578,MATCH($BD601&amp;$BF601&amp;$BG601,$BT$3:$BT$578&amp;$BU$3:$BU$578&amp;$BV$3:$BV$578,0),MATCH(BJ$1,$BW$1:$CF$1,0))</f>
        <v>0</v>
      </c>
      <c r="BK601" s="3">
        <f t="array" ref="BK601">INDEX($D$21:$M$44,MATCH($BD601&amp;$BF601,$C$21:$C$44&amp;$B$21:$B$44,0),MATCH(BK$1,$D$16:$M$16,0))+VLOOKUP($BE601,战斗属性模型!$K$22:$O$24,BK$2,FALSE)*INDEX($BW$3:$CF$578,MATCH($BD601&amp;$BF601&amp;$BG601,$BT$3:$BT$578&amp;$BU$3:$BU$578&amp;$BV$3:$BV$578,0),MATCH(BK$1,$BW$1:$CF$1,0))</f>
        <v>896</v>
      </c>
      <c r="BL601" s="3"/>
      <c r="BM601" s="3"/>
      <c r="BN601" s="3"/>
      <c r="BO601" s="3"/>
      <c r="BP601" s="3"/>
      <c r="BQ601" s="3"/>
    </row>
    <row r="602" spans="56:69" x14ac:dyDescent="0.2">
      <c r="BD602" t="s">
        <v>422</v>
      </c>
      <c r="BE602">
        <v>1</v>
      </c>
      <c r="BF602">
        <f t="shared" si="186"/>
        <v>4</v>
      </c>
      <c r="BG602" s="1">
        <f t="shared" si="188"/>
        <v>24</v>
      </c>
      <c r="BH602" s="3">
        <f t="array" ref="BH602">INDEX($D$21:$M$44,MATCH($BD602&amp;$BF602,$C$21:$C$44&amp;$B$21:$B$44,0),MATCH(BH$1,$D$16:$M$16,0))+VLOOKUP($BE602,战斗属性模型!$K$22:$O$24,BH$2,FALSE)*INDEX($BW$3:$CF$578,MATCH($BD602&amp;$BF602&amp;$BG602,$BT$3:$BT$578&amp;$BU$3:$BU$578&amp;$BV$3:$BV$578,0),MATCH(BH$1,$BW$1:$CF$1,0))</f>
        <v>560</v>
      </c>
      <c r="BI602" s="3">
        <f t="array" ref="BI602">INDEX($D$21:$M$44,MATCH($BD602&amp;$BF602,$C$21:$C$44&amp;$B$21:$B$44,0),MATCH(BI$1,$D$16:$M$16,0))+VLOOKUP($BE602,战斗属性模型!$K$22:$O$24,BI$2,FALSE)*INDEX($BW$3:$CF$578,MATCH($BD602&amp;$BF602&amp;$BG602,$BT$3:$BT$578&amp;$BU$3:$BU$578&amp;$BV$3:$BV$578,0),MATCH(BI$1,$BW$1:$CF$1,0))</f>
        <v>0</v>
      </c>
      <c r="BJ602" s="3">
        <f t="array" ref="BJ602">INDEX($D$21:$M$44,MATCH($BD602&amp;$BF602,$C$21:$C$44&amp;$B$21:$B$44,0),MATCH(BJ$1,$D$16:$M$16,0))+VLOOKUP($BE602,战斗属性模型!$K$22:$O$24,BJ$2,FALSE)*INDEX($BW$3:$CF$578,MATCH($BD602&amp;$BF602&amp;$BG602,$BT$3:$BT$578&amp;$BU$3:$BU$578&amp;$BV$3:$BV$578,0),MATCH(BJ$1,$BW$1:$CF$1,0))</f>
        <v>0</v>
      </c>
      <c r="BK602" s="3">
        <f t="array" ref="BK602">INDEX($D$21:$M$44,MATCH($BD602&amp;$BF602,$C$21:$C$44&amp;$B$21:$B$44,0),MATCH(BK$1,$D$16:$M$16,0))+VLOOKUP($BE602,战斗属性模型!$K$22:$O$24,BK$2,FALSE)*INDEX($BW$3:$CF$578,MATCH($BD602&amp;$BF602&amp;$BG602,$BT$3:$BT$578&amp;$BU$3:$BU$578&amp;$BV$3:$BV$578,0),MATCH(BK$1,$BW$1:$CF$1,0))</f>
        <v>928</v>
      </c>
      <c r="BL602" s="3"/>
      <c r="BM602" s="3"/>
      <c r="BN602" s="3"/>
      <c r="BO602" s="3"/>
      <c r="BP602" s="3"/>
      <c r="BQ602" s="3"/>
    </row>
    <row r="603" spans="56:69" x14ac:dyDescent="0.2">
      <c r="BD603" t="s">
        <v>422</v>
      </c>
      <c r="BE603">
        <v>1</v>
      </c>
      <c r="BF603">
        <f t="shared" ref="BF603:BF650" si="189">BF459</f>
        <v>5</v>
      </c>
      <c r="BG603" s="1">
        <f t="shared" si="188"/>
        <v>1</v>
      </c>
      <c r="BH603" s="3">
        <f t="array" ref="BH603">INDEX($D$21:$M$44,MATCH($BD603&amp;$BF603,$C$21:$C$44&amp;$B$21:$B$44,0),MATCH(BH$1,$D$16:$M$16,0))+VLOOKUP($BE603,战斗属性模型!$K$22:$O$24,BH$2,FALSE)*INDEX($BW$3:$CF$578,MATCH($BD603&amp;$BF603&amp;$BG603,$BT$3:$BT$578&amp;$BU$3:$BU$578&amp;$BV$3:$BV$578,0),MATCH(BH$1,$BW$1:$CF$1,0))</f>
        <v>160</v>
      </c>
      <c r="BI603" s="3">
        <f t="array" ref="BI603">INDEX($D$21:$M$44,MATCH($BD603&amp;$BF603,$C$21:$C$44&amp;$B$21:$B$44,0),MATCH(BI$1,$D$16:$M$16,0))+VLOOKUP($BE603,战斗属性模型!$K$22:$O$24,BI$2,FALSE)*INDEX($BW$3:$CF$578,MATCH($BD603&amp;$BF603&amp;$BG603,$BT$3:$BT$578&amp;$BU$3:$BU$578&amp;$BV$3:$BV$578,0),MATCH(BI$1,$BW$1:$CF$1,0))</f>
        <v>0</v>
      </c>
      <c r="BJ603" s="3">
        <f t="array" ref="BJ603">INDEX($D$21:$M$44,MATCH($BD603&amp;$BF603,$C$21:$C$44&amp;$B$21:$B$44,0),MATCH(BJ$1,$D$16:$M$16,0))+VLOOKUP($BE603,战斗属性模型!$K$22:$O$24,BJ$2,FALSE)*INDEX($BW$3:$CF$578,MATCH($BD603&amp;$BF603&amp;$BG603,$BT$3:$BT$578&amp;$BU$3:$BU$578&amp;$BV$3:$BV$578,0),MATCH(BJ$1,$BW$1:$CF$1,0))</f>
        <v>0</v>
      </c>
      <c r="BK603" s="3">
        <f t="array" ref="BK603">INDEX($D$21:$M$44,MATCH($BD603&amp;$BF603,$C$21:$C$44&amp;$B$21:$B$44,0),MATCH(BK$1,$D$16:$M$16,0))+VLOOKUP($BE603,战斗属性模型!$K$22:$O$24,BK$2,FALSE)*INDEX($BW$3:$CF$578,MATCH($BD603&amp;$BF603&amp;$BG603,$BT$3:$BT$578&amp;$BU$3:$BU$578&amp;$BV$3:$BV$578,0),MATCH(BK$1,$BW$1:$CF$1,0))</f>
        <v>307.2</v>
      </c>
      <c r="BL603" s="3"/>
      <c r="BM603" s="3"/>
      <c r="BN603" s="3"/>
      <c r="BO603" s="3"/>
      <c r="BP603" s="3"/>
      <c r="BQ603" s="3"/>
    </row>
    <row r="604" spans="56:69" x14ac:dyDescent="0.2">
      <c r="BD604" t="s">
        <v>422</v>
      </c>
      <c r="BE604">
        <v>1</v>
      </c>
      <c r="BF604">
        <f t="shared" si="189"/>
        <v>5</v>
      </c>
      <c r="BG604" s="1">
        <f t="shared" si="188"/>
        <v>2</v>
      </c>
      <c r="BH604" s="3">
        <f t="array" ref="BH604">INDEX($D$21:$M$44,MATCH($BD604&amp;$BF604,$C$21:$C$44&amp;$B$21:$B$44,0),MATCH(BH$1,$D$16:$M$16,0))+VLOOKUP($BE604,战斗属性模型!$K$22:$O$24,BH$2,FALSE)*INDEX($BW$3:$CF$578,MATCH($BD604&amp;$BF604&amp;$BG604,$BT$3:$BT$578&amp;$BU$3:$BU$578&amp;$BV$3:$BV$578,0),MATCH(BH$1,$BW$1:$CF$1,0))</f>
        <v>192</v>
      </c>
      <c r="BI604" s="3">
        <f t="array" ref="BI604">INDEX($D$21:$M$44,MATCH($BD604&amp;$BF604,$C$21:$C$44&amp;$B$21:$B$44,0),MATCH(BI$1,$D$16:$M$16,0))+VLOOKUP($BE604,战斗属性模型!$K$22:$O$24,BI$2,FALSE)*INDEX($BW$3:$CF$578,MATCH($BD604&amp;$BF604&amp;$BG604,$BT$3:$BT$578&amp;$BU$3:$BU$578&amp;$BV$3:$BV$578,0),MATCH(BI$1,$BW$1:$CF$1,0))</f>
        <v>0</v>
      </c>
      <c r="BJ604" s="3">
        <f t="array" ref="BJ604">INDEX($D$21:$M$44,MATCH($BD604&amp;$BF604,$C$21:$C$44&amp;$B$21:$B$44,0),MATCH(BJ$1,$D$16:$M$16,0))+VLOOKUP($BE604,战斗属性模型!$K$22:$O$24,BJ$2,FALSE)*INDEX($BW$3:$CF$578,MATCH($BD604&amp;$BF604&amp;$BG604,$BT$3:$BT$578&amp;$BU$3:$BU$578&amp;$BV$3:$BV$578,0),MATCH(BJ$1,$BW$1:$CF$1,0))</f>
        <v>0</v>
      </c>
      <c r="BK604" s="3">
        <f t="array" ref="BK604">INDEX($D$21:$M$44,MATCH($BD604&amp;$BF604,$C$21:$C$44&amp;$B$21:$B$44,0),MATCH(BK$1,$D$16:$M$16,0))+VLOOKUP($BE604,战斗属性模型!$K$22:$O$24,BK$2,FALSE)*INDEX($BW$3:$CF$578,MATCH($BD604&amp;$BF604&amp;$BG604,$BT$3:$BT$578&amp;$BU$3:$BU$578&amp;$BV$3:$BV$578,0),MATCH(BK$1,$BW$1:$CF$1,0))</f>
        <v>358.4</v>
      </c>
      <c r="BL604" s="3"/>
      <c r="BM604" s="3"/>
      <c r="BN604" s="3"/>
      <c r="BO604" s="3"/>
      <c r="BP604" s="3"/>
      <c r="BQ604" s="3"/>
    </row>
    <row r="605" spans="56:69" x14ac:dyDescent="0.2">
      <c r="BD605" t="s">
        <v>422</v>
      </c>
      <c r="BE605">
        <v>1</v>
      </c>
      <c r="BF605">
        <f t="shared" si="189"/>
        <v>5</v>
      </c>
      <c r="BG605" s="1">
        <f t="shared" si="188"/>
        <v>3</v>
      </c>
      <c r="BH605" s="3">
        <f t="array" ref="BH605">INDEX($D$21:$M$44,MATCH($BD605&amp;$BF605,$C$21:$C$44&amp;$B$21:$B$44,0),MATCH(BH$1,$D$16:$M$16,0))+VLOOKUP($BE605,战斗属性模型!$K$22:$O$24,BH$2,FALSE)*INDEX($BW$3:$CF$578,MATCH($BD605&amp;$BF605&amp;$BG605,$BT$3:$BT$578&amp;$BU$3:$BU$578&amp;$BV$3:$BV$578,0),MATCH(BH$1,$BW$1:$CF$1,0))</f>
        <v>224</v>
      </c>
      <c r="BI605" s="3">
        <f t="array" ref="BI605">INDEX($D$21:$M$44,MATCH($BD605&amp;$BF605,$C$21:$C$44&amp;$B$21:$B$44,0),MATCH(BI$1,$D$16:$M$16,0))+VLOOKUP($BE605,战斗属性模型!$K$22:$O$24,BI$2,FALSE)*INDEX($BW$3:$CF$578,MATCH($BD605&amp;$BF605&amp;$BG605,$BT$3:$BT$578&amp;$BU$3:$BU$578&amp;$BV$3:$BV$578,0),MATCH(BI$1,$BW$1:$CF$1,0))</f>
        <v>0</v>
      </c>
      <c r="BJ605" s="3">
        <f t="array" ref="BJ605">INDEX($D$21:$M$44,MATCH($BD605&amp;$BF605,$C$21:$C$44&amp;$B$21:$B$44,0),MATCH(BJ$1,$D$16:$M$16,0))+VLOOKUP($BE605,战斗属性模型!$K$22:$O$24,BJ$2,FALSE)*INDEX($BW$3:$CF$578,MATCH($BD605&amp;$BF605&amp;$BG605,$BT$3:$BT$578&amp;$BU$3:$BU$578&amp;$BV$3:$BV$578,0),MATCH(BJ$1,$BW$1:$CF$1,0))</f>
        <v>0</v>
      </c>
      <c r="BK605" s="3">
        <f t="array" ref="BK605">INDEX($D$21:$M$44,MATCH($BD605&amp;$BF605,$C$21:$C$44&amp;$B$21:$B$44,0),MATCH(BK$1,$D$16:$M$16,0))+VLOOKUP($BE605,战斗属性模型!$K$22:$O$24,BK$2,FALSE)*INDEX($BW$3:$CF$578,MATCH($BD605&amp;$BF605&amp;$BG605,$BT$3:$BT$578&amp;$BU$3:$BU$578&amp;$BV$3:$BV$578,0),MATCH(BK$1,$BW$1:$CF$1,0))</f>
        <v>409.6</v>
      </c>
      <c r="BL605" s="3"/>
      <c r="BM605" s="3"/>
      <c r="BN605" s="3"/>
      <c r="BO605" s="3"/>
      <c r="BP605" s="3"/>
      <c r="BQ605" s="3"/>
    </row>
    <row r="606" spans="56:69" x14ac:dyDescent="0.2">
      <c r="BD606" t="s">
        <v>422</v>
      </c>
      <c r="BE606">
        <v>1</v>
      </c>
      <c r="BF606">
        <f t="shared" si="189"/>
        <v>5</v>
      </c>
      <c r="BG606" s="1">
        <f t="shared" si="188"/>
        <v>4</v>
      </c>
      <c r="BH606" s="3">
        <f t="array" ref="BH606">INDEX($D$21:$M$44,MATCH($BD606&amp;$BF606,$C$21:$C$44&amp;$B$21:$B$44,0),MATCH(BH$1,$D$16:$M$16,0))+VLOOKUP($BE606,战斗属性模型!$K$22:$O$24,BH$2,FALSE)*INDEX($BW$3:$CF$578,MATCH($BD606&amp;$BF606&amp;$BG606,$BT$3:$BT$578&amp;$BU$3:$BU$578&amp;$BV$3:$BV$578,0),MATCH(BH$1,$BW$1:$CF$1,0))</f>
        <v>256</v>
      </c>
      <c r="BI606" s="3">
        <f t="array" ref="BI606">INDEX($D$21:$M$44,MATCH($BD606&amp;$BF606,$C$21:$C$44&amp;$B$21:$B$44,0),MATCH(BI$1,$D$16:$M$16,0))+VLOOKUP($BE606,战斗属性模型!$K$22:$O$24,BI$2,FALSE)*INDEX($BW$3:$CF$578,MATCH($BD606&amp;$BF606&amp;$BG606,$BT$3:$BT$578&amp;$BU$3:$BU$578&amp;$BV$3:$BV$578,0),MATCH(BI$1,$BW$1:$CF$1,0))</f>
        <v>0</v>
      </c>
      <c r="BJ606" s="3">
        <f t="array" ref="BJ606">INDEX($D$21:$M$44,MATCH($BD606&amp;$BF606,$C$21:$C$44&amp;$B$21:$B$44,0),MATCH(BJ$1,$D$16:$M$16,0))+VLOOKUP($BE606,战斗属性模型!$K$22:$O$24,BJ$2,FALSE)*INDEX($BW$3:$CF$578,MATCH($BD606&amp;$BF606&amp;$BG606,$BT$3:$BT$578&amp;$BU$3:$BU$578&amp;$BV$3:$BV$578,0),MATCH(BJ$1,$BW$1:$CF$1,0))</f>
        <v>0</v>
      </c>
      <c r="BK606" s="3">
        <f t="array" ref="BK606">INDEX($D$21:$M$44,MATCH($BD606&amp;$BF606,$C$21:$C$44&amp;$B$21:$B$44,0),MATCH(BK$1,$D$16:$M$16,0))+VLOOKUP($BE606,战斗属性模型!$K$22:$O$24,BK$2,FALSE)*INDEX($BW$3:$CF$578,MATCH($BD606&amp;$BF606&amp;$BG606,$BT$3:$BT$578&amp;$BU$3:$BU$578&amp;$BV$3:$BV$578,0),MATCH(BK$1,$BW$1:$CF$1,0))</f>
        <v>460.8</v>
      </c>
      <c r="BL606" s="3"/>
      <c r="BM606" s="3"/>
      <c r="BN606" s="3"/>
      <c r="BO606" s="3"/>
      <c r="BP606" s="3"/>
      <c r="BQ606" s="3"/>
    </row>
    <row r="607" spans="56:69" x14ac:dyDescent="0.2">
      <c r="BD607" t="s">
        <v>422</v>
      </c>
      <c r="BE607">
        <v>1</v>
      </c>
      <c r="BF607">
        <f t="shared" si="189"/>
        <v>5</v>
      </c>
      <c r="BG607" s="1">
        <f t="shared" si="188"/>
        <v>5</v>
      </c>
      <c r="BH607" s="3">
        <f t="array" ref="BH607">INDEX($D$21:$M$44,MATCH($BD607&amp;$BF607,$C$21:$C$44&amp;$B$21:$B$44,0),MATCH(BH$1,$D$16:$M$16,0))+VLOOKUP($BE607,战斗属性模型!$K$22:$O$24,BH$2,FALSE)*INDEX($BW$3:$CF$578,MATCH($BD607&amp;$BF607&amp;$BG607,$BT$3:$BT$578&amp;$BU$3:$BU$578&amp;$BV$3:$BV$578,0),MATCH(BH$1,$BW$1:$CF$1,0))</f>
        <v>288</v>
      </c>
      <c r="BI607" s="3">
        <f t="array" ref="BI607">INDEX($D$21:$M$44,MATCH($BD607&amp;$BF607,$C$21:$C$44&amp;$B$21:$B$44,0),MATCH(BI$1,$D$16:$M$16,0))+VLOOKUP($BE607,战斗属性模型!$K$22:$O$24,BI$2,FALSE)*INDEX($BW$3:$CF$578,MATCH($BD607&amp;$BF607&amp;$BG607,$BT$3:$BT$578&amp;$BU$3:$BU$578&amp;$BV$3:$BV$578,0),MATCH(BI$1,$BW$1:$CF$1,0))</f>
        <v>0</v>
      </c>
      <c r="BJ607" s="3">
        <f t="array" ref="BJ607">INDEX($D$21:$M$44,MATCH($BD607&amp;$BF607,$C$21:$C$44&amp;$B$21:$B$44,0),MATCH(BJ$1,$D$16:$M$16,0))+VLOOKUP($BE607,战斗属性模型!$K$22:$O$24,BJ$2,FALSE)*INDEX($BW$3:$CF$578,MATCH($BD607&amp;$BF607&amp;$BG607,$BT$3:$BT$578&amp;$BU$3:$BU$578&amp;$BV$3:$BV$578,0),MATCH(BJ$1,$BW$1:$CF$1,0))</f>
        <v>0</v>
      </c>
      <c r="BK607" s="3">
        <f t="array" ref="BK607">INDEX($D$21:$M$44,MATCH($BD607&amp;$BF607,$C$21:$C$44&amp;$B$21:$B$44,0),MATCH(BK$1,$D$16:$M$16,0))+VLOOKUP($BE607,战斗属性模型!$K$22:$O$24,BK$2,FALSE)*INDEX($BW$3:$CF$578,MATCH($BD607&amp;$BF607&amp;$BG607,$BT$3:$BT$578&amp;$BU$3:$BU$578&amp;$BV$3:$BV$578,0),MATCH(BK$1,$BW$1:$CF$1,0))</f>
        <v>512</v>
      </c>
      <c r="BL607" s="3"/>
      <c r="BM607" s="3"/>
      <c r="BN607" s="3"/>
      <c r="BO607" s="3"/>
      <c r="BP607" s="3"/>
      <c r="BQ607" s="3"/>
    </row>
    <row r="608" spans="56:69" x14ac:dyDescent="0.2">
      <c r="BD608" t="s">
        <v>422</v>
      </c>
      <c r="BE608">
        <v>1</v>
      </c>
      <c r="BF608">
        <f t="shared" si="189"/>
        <v>5</v>
      </c>
      <c r="BG608" s="1">
        <f t="shared" si="188"/>
        <v>6</v>
      </c>
      <c r="BH608" s="3">
        <f t="array" ref="BH608">INDEX($D$21:$M$44,MATCH($BD608&amp;$BF608,$C$21:$C$44&amp;$B$21:$B$44,0),MATCH(BH$1,$D$16:$M$16,0))+VLOOKUP($BE608,战斗属性模型!$K$22:$O$24,BH$2,FALSE)*INDEX($BW$3:$CF$578,MATCH($BD608&amp;$BF608&amp;$BG608,$BT$3:$BT$578&amp;$BU$3:$BU$578&amp;$BV$3:$BV$578,0),MATCH(BH$1,$BW$1:$CF$1,0))</f>
        <v>320</v>
      </c>
      <c r="BI608" s="3">
        <f t="array" ref="BI608">INDEX($D$21:$M$44,MATCH($BD608&amp;$BF608,$C$21:$C$44&amp;$B$21:$B$44,0),MATCH(BI$1,$D$16:$M$16,0))+VLOOKUP($BE608,战斗属性模型!$K$22:$O$24,BI$2,FALSE)*INDEX($BW$3:$CF$578,MATCH($BD608&amp;$BF608&amp;$BG608,$BT$3:$BT$578&amp;$BU$3:$BU$578&amp;$BV$3:$BV$578,0),MATCH(BI$1,$BW$1:$CF$1,0))</f>
        <v>0</v>
      </c>
      <c r="BJ608" s="3">
        <f t="array" ref="BJ608">INDEX($D$21:$M$44,MATCH($BD608&amp;$BF608,$C$21:$C$44&amp;$B$21:$B$44,0),MATCH(BJ$1,$D$16:$M$16,0))+VLOOKUP($BE608,战斗属性模型!$K$22:$O$24,BJ$2,FALSE)*INDEX($BW$3:$CF$578,MATCH($BD608&amp;$BF608&amp;$BG608,$BT$3:$BT$578&amp;$BU$3:$BU$578&amp;$BV$3:$BV$578,0),MATCH(BJ$1,$BW$1:$CF$1,0))</f>
        <v>0</v>
      </c>
      <c r="BK608" s="3">
        <f t="array" ref="BK608">INDEX($D$21:$M$44,MATCH($BD608&amp;$BF608,$C$21:$C$44&amp;$B$21:$B$44,0),MATCH(BK$1,$D$16:$M$16,0))+VLOOKUP($BE608,战斗属性模型!$K$22:$O$24,BK$2,FALSE)*INDEX($BW$3:$CF$578,MATCH($BD608&amp;$BF608&amp;$BG608,$BT$3:$BT$578&amp;$BU$3:$BU$578&amp;$BV$3:$BV$578,0),MATCH(BK$1,$BW$1:$CF$1,0))</f>
        <v>563.20000000000005</v>
      </c>
      <c r="BL608" s="3"/>
      <c r="BM608" s="3"/>
      <c r="BN608" s="3"/>
      <c r="BO608" s="3"/>
      <c r="BP608" s="3"/>
      <c r="BQ608" s="3"/>
    </row>
    <row r="609" spans="56:69" x14ac:dyDescent="0.2">
      <c r="BD609" t="s">
        <v>422</v>
      </c>
      <c r="BE609">
        <v>1</v>
      </c>
      <c r="BF609">
        <f t="shared" si="189"/>
        <v>5</v>
      </c>
      <c r="BG609" s="1">
        <f t="shared" si="188"/>
        <v>7</v>
      </c>
      <c r="BH609" s="3">
        <f t="array" ref="BH609">INDEX($D$21:$M$44,MATCH($BD609&amp;$BF609,$C$21:$C$44&amp;$B$21:$B$44,0),MATCH(BH$1,$D$16:$M$16,0))+VLOOKUP($BE609,战斗属性模型!$K$22:$O$24,BH$2,FALSE)*INDEX($BW$3:$CF$578,MATCH($BD609&amp;$BF609&amp;$BG609,$BT$3:$BT$578&amp;$BU$3:$BU$578&amp;$BV$3:$BV$578,0),MATCH(BH$1,$BW$1:$CF$1,0))</f>
        <v>352</v>
      </c>
      <c r="BI609" s="3">
        <f t="array" ref="BI609">INDEX($D$21:$M$44,MATCH($BD609&amp;$BF609,$C$21:$C$44&amp;$B$21:$B$44,0),MATCH(BI$1,$D$16:$M$16,0))+VLOOKUP($BE609,战斗属性模型!$K$22:$O$24,BI$2,FALSE)*INDEX($BW$3:$CF$578,MATCH($BD609&amp;$BF609&amp;$BG609,$BT$3:$BT$578&amp;$BU$3:$BU$578&amp;$BV$3:$BV$578,0),MATCH(BI$1,$BW$1:$CF$1,0))</f>
        <v>0</v>
      </c>
      <c r="BJ609" s="3">
        <f t="array" ref="BJ609">INDEX($D$21:$M$44,MATCH($BD609&amp;$BF609,$C$21:$C$44&amp;$B$21:$B$44,0),MATCH(BJ$1,$D$16:$M$16,0))+VLOOKUP($BE609,战斗属性模型!$K$22:$O$24,BJ$2,FALSE)*INDEX($BW$3:$CF$578,MATCH($BD609&amp;$BF609&amp;$BG609,$BT$3:$BT$578&amp;$BU$3:$BU$578&amp;$BV$3:$BV$578,0),MATCH(BJ$1,$BW$1:$CF$1,0))</f>
        <v>0</v>
      </c>
      <c r="BK609" s="3">
        <f t="array" ref="BK609">INDEX($D$21:$M$44,MATCH($BD609&amp;$BF609,$C$21:$C$44&amp;$B$21:$B$44,0),MATCH(BK$1,$D$16:$M$16,0))+VLOOKUP($BE609,战斗属性模型!$K$22:$O$24,BK$2,FALSE)*INDEX($BW$3:$CF$578,MATCH($BD609&amp;$BF609&amp;$BG609,$BT$3:$BT$578&amp;$BU$3:$BU$578&amp;$BV$3:$BV$578,0),MATCH(BK$1,$BW$1:$CF$1,0))</f>
        <v>614.40000000000009</v>
      </c>
      <c r="BL609" s="3"/>
      <c r="BM609" s="3"/>
      <c r="BN609" s="3"/>
      <c r="BO609" s="3"/>
      <c r="BP609" s="3"/>
      <c r="BQ609" s="3"/>
    </row>
    <row r="610" spans="56:69" x14ac:dyDescent="0.2">
      <c r="BD610" t="s">
        <v>422</v>
      </c>
      <c r="BE610">
        <v>1</v>
      </c>
      <c r="BF610">
        <f t="shared" si="189"/>
        <v>5</v>
      </c>
      <c r="BG610" s="1">
        <f t="shared" si="188"/>
        <v>8</v>
      </c>
      <c r="BH610" s="3">
        <f t="array" ref="BH610">INDEX($D$21:$M$44,MATCH($BD610&amp;$BF610,$C$21:$C$44&amp;$B$21:$B$44,0),MATCH(BH$1,$D$16:$M$16,0))+VLOOKUP($BE610,战斗属性模型!$K$22:$O$24,BH$2,FALSE)*INDEX($BW$3:$CF$578,MATCH($BD610&amp;$BF610&amp;$BG610,$BT$3:$BT$578&amp;$BU$3:$BU$578&amp;$BV$3:$BV$578,0),MATCH(BH$1,$BW$1:$CF$1,0))</f>
        <v>384</v>
      </c>
      <c r="BI610" s="3">
        <f t="array" ref="BI610">INDEX($D$21:$M$44,MATCH($BD610&amp;$BF610,$C$21:$C$44&amp;$B$21:$B$44,0),MATCH(BI$1,$D$16:$M$16,0))+VLOOKUP($BE610,战斗属性模型!$K$22:$O$24,BI$2,FALSE)*INDEX($BW$3:$CF$578,MATCH($BD610&amp;$BF610&amp;$BG610,$BT$3:$BT$578&amp;$BU$3:$BU$578&amp;$BV$3:$BV$578,0),MATCH(BI$1,$BW$1:$CF$1,0))</f>
        <v>0</v>
      </c>
      <c r="BJ610" s="3">
        <f t="array" ref="BJ610">INDEX($D$21:$M$44,MATCH($BD610&amp;$BF610,$C$21:$C$44&amp;$B$21:$B$44,0),MATCH(BJ$1,$D$16:$M$16,0))+VLOOKUP($BE610,战斗属性模型!$K$22:$O$24,BJ$2,FALSE)*INDEX($BW$3:$CF$578,MATCH($BD610&amp;$BF610&amp;$BG610,$BT$3:$BT$578&amp;$BU$3:$BU$578&amp;$BV$3:$BV$578,0),MATCH(BJ$1,$BW$1:$CF$1,0))</f>
        <v>0</v>
      </c>
      <c r="BK610" s="3">
        <f t="array" ref="BK610">INDEX($D$21:$M$44,MATCH($BD610&amp;$BF610,$C$21:$C$44&amp;$B$21:$B$44,0),MATCH(BK$1,$D$16:$M$16,0))+VLOOKUP($BE610,战斗属性模型!$K$22:$O$24,BK$2,FALSE)*INDEX($BW$3:$CF$578,MATCH($BD610&amp;$BF610&amp;$BG610,$BT$3:$BT$578&amp;$BU$3:$BU$578&amp;$BV$3:$BV$578,0),MATCH(BK$1,$BW$1:$CF$1,0))</f>
        <v>665.6</v>
      </c>
      <c r="BL610" s="3"/>
      <c r="BM610" s="3"/>
      <c r="BN610" s="3"/>
      <c r="BO610" s="3"/>
      <c r="BP610" s="3"/>
      <c r="BQ610" s="3"/>
    </row>
    <row r="611" spans="56:69" x14ac:dyDescent="0.2">
      <c r="BD611" t="s">
        <v>422</v>
      </c>
      <c r="BE611">
        <v>1</v>
      </c>
      <c r="BF611">
        <f t="shared" si="189"/>
        <v>5</v>
      </c>
      <c r="BG611" s="1">
        <f t="shared" ref="BG611:BG650" si="190">BG587</f>
        <v>9</v>
      </c>
      <c r="BH611" s="3">
        <f t="array" ref="BH611">INDEX($D$21:$M$44,MATCH($BD611&amp;$BF611,$C$21:$C$44&amp;$B$21:$B$44,0),MATCH(BH$1,$D$16:$M$16,0))+VLOOKUP($BE611,战斗属性模型!$K$22:$O$24,BH$2,FALSE)*INDEX($BW$3:$CF$578,MATCH($BD611&amp;$BF611&amp;$BG611,$BT$3:$BT$578&amp;$BU$3:$BU$578&amp;$BV$3:$BV$578,0),MATCH(BH$1,$BW$1:$CF$1,0))</f>
        <v>416</v>
      </c>
      <c r="BI611" s="3">
        <f t="array" ref="BI611">INDEX($D$21:$M$44,MATCH($BD611&amp;$BF611,$C$21:$C$44&amp;$B$21:$B$44,0),MATCH(BI$1,$D$16:$M$16,0))+VLOOKUP($BE611,战斗属性模型!$K$22:$O$24,BI$2,FALSE)*INDEX($BW$3:$CF$578,MATCH($BD611&amp;$BF611&amp;$BG611,$BT$3:$BT$578&amp;$BU$3:$BU$578&amp;$BV$3:$BV$578,0),MATCH(BI$1,$BW$1:$CF$1,0))</f>
        <v>0</v>
      </c>
      <c r="BJ611" s="3">
        <f t="array" ref="BJ611">INDEX($D$21:$M$44,MATCH($BD611&amp;$BF611,$C$21:$C$44&amp;$B$21:$B$44,0),MATCH(BJ$1,$D$16:$M$16,0))+VLOOKUP($BE611,战斗属性模型!$K$22:$O$24,BJ$2,FALSE)*INDEX($BW$3:$CF$578,MATCH($BD611&amp;$BF611&amp;$BG611,$BT$3:$BT$578&amp;$BU$3:$BU$578&amp;$BV$3:$BV$578,0),MATCH(BJ$1,$BW$1:$CF$1,0))</f>
        <v>0</v>
      </c>
      <c r="BK611" s="3">
        <f t="array" ref="BK611">INDEX($D$21:$M$44,MATCH($BD611&amp;$BF611,$C$21:$C$44&amp;$B$21:$B$44,0),MATCH(BK$1,$D$16:$M$16,0))+VLOOKUP($BE611,战斗属性模型!$K$22:$O$24,BK$2,FALSE)*INDEX($BW$3:$CF$578,MATCH($BD611&amp;$BF611&amp;$BG611,$BT$3:$BT$578&amp;$BU$3:$BU$578&amp;$BV$3:$BV$578,0),MATCH(BK$1,$BW$1:$CF$1,0))</f>
        <v>716.8</v>
      </c>
      <c r="BL611" s="3"/>
      <c r="BM611" s="3"/>
      <c r="BN611" s="3"/>
      <c r="BO611" s="3"/>
      <c r="BP611" s="3"/>
      <c r="BQ611" s="3"/>
    </row>
    <row r="612" spans="56:69" x14ac:dyDescent="0.2">
      <c r="BD612" t="s">
        <v>422</v>
      </c>
      <c r="BE612">
        <v>1</v>
      </c>
      <c r="BF612">
        <f t="shared" si="189"/>
        <v>5</v>
      </c>
      <c r="BG612" s="1">
        <f t="shared" si="190"/>
        <v>10</v>
      </c>
      <c r="BH612" s="3">
        <f t="array" ref="BH612">INDEX($D$21:$M$44,MATCH($BD612&amp;$BF612,$C$21:$C$44&amp;$B$21:$B$44,0),MATCH(BH$1,$D$16:$M$16,0))+VLOOKUP($BE612,战斗属性模型!$K$22:$O$24,BH$2,FALSE)*INDEX($BW$3:$CF$578,MATCH($BD612&amp;$BF612&amp;$BG612,$BT$3:$BT$578&amp;$BU$3:$BU$578&amp;$BV$3:$BV$578,0),MATCH(BH$1,$BW$1:$CF$1,0))</f>
        <v>448</v>
      </c>
      <c r="BI612" s="3">
        <f t="array" ref="BI612">INDEX($D$21:$M$44,MATCH($BD612&amp;$BF612,$C$21:$C$44&amp;$B$21:$B$44,0),MATCH(BI$1,$D$16:$M$16,0))+VLOOKUP($BE612,战斗属性模型!$K$22:$O$24,BI$2,FALSE)*INDEX($BW$3:$CF$578,MATCH($BD612&amp;$BF612&amp;$BG612,$BT$3:$BT$578&amp;$BU$3:$BU$578&amp;$BV$3:$BV$578,0),MATCH(BI$1,$BW$1:$CF$1,0))</f>
        <v>0</v>
      </c>
      <c r="BJ612" s="3">
        <f t="array" ref="BJ612">INDEX($D$21:$M$44,MATCH($BD612&amp;$BF612,$C$21:$C$44&amp;$B$21:$B$44,0),MATCH(BJ$1,$D$16:$M$16,0))+VLOOKUP($BE612,战斗属性模型!$K$22:$O$24,BJ$2,FALSE)*INDEX($BW$3:$CF$578,MATCH($BD612&amp;$BF612&amp;$BG612,$BT$3:$BT$578&amp;$BU$3:$BU$578&amp;$BV$3:$BV$578,0),MATCH(BJ$1,$BW$1:$CF$1,0))</f>
        <v>0</v>
      </c>
      <c r="BK612" s="3">
        <f t="array" ref="BK612">INDEX($D$21:$M$44,MATCH($BD612&amp;$BF612,$C$21:$C$44&amp;$B$21:$B$44,0),MATCH(BK$1,$D$16:$M$16,0))+VLOOKUP($BE612,战斗属性模型!$K$22:$O$24,BK$2,FALSE)*INDEX($BW$3:$CF$578,MATCH($BD612&amp;$BF612&amp;$BG612,$BT$3:$BT$578&amp;$BU$3:$BU$578&amp;$BV$3:$BV$578,0),MATCH(BK$1,$BW$1:$CF$1,0))</f>
        <v>768</v>
      </c>
      <c r="BL612" s="3"/>
      <c r="BM612" s="3"/>
      <c r="BN612" s="3"/>
      <c r="BO612" s="3"/>
      <c r="BP612" s="3"/>
      <c r="BQ612" s="3"/>
    </row>
    <row r="613" spans="56:69" x14ac:dyDescent="0.2">
      <c r="BD613" t="s">
        <v>422</v>
      </c>
      <c r="BE613">
        <v>1</v>
      </c>
      <c r="BF613">
        <f t="shared" si="189"/>
        <v>5</v>
      </c>
      <c r="BG613" s="1">
        <f t="shared" si="190"/>
        <v>11</v>
      </c>
      <c r="BH613" s="3">
        <f t="array" ref="BH613">INDEX($D$21:$M$44,MATCH($BD613&amp;$BF613,$C$21:$C$44&amp;$B$21:$B$44,0),MATCH(BH$1,$D$16:$M$16,0))+VLOOKUP($BE613,战斗属性模型!$K$22:$O$24,BH$2,FALSE)*INDEX($BW$3:$CF$578,MATCH($BD613&amp;$BF613&amp;$BG613,$BT$3:$BT$578&amp;$BU$3:$BU$578&amp;$BV$3:$BV$578,0),MATCH(BH$1,$BW$1:$CF$1,0))</f>
        <v>480</v>
      </c>
      <c r="BI613" s="3">
        <f t="array" ref="BI613">INDEX($D$21:$M$44,MATCH($BD613&amp;$BF613,$C$21:$C$44&amp;$B$21:$B$44,0),MATCH(BI$1,$D$16:$M$16,0))+VLOOKUP($BE613,战斗属性模型!$K$22:$O$24,BI$2,FALSE)*INDEX($BW$3:$CF$578,MATCH($BD613&amp;$BF613&amp;$BG613,$BT$3:$BT$578&amp;$BU$3:$BU$578&amp;$BV$3:$BV$578,0),MATCH(BI$1,$BW$1:$CF$1,0))</f>
        <v>0</v>
      </c>
      <c r="BJ613" s="3">
        <f t="array" ref="BJ613">INDEX($D$21:$M$44,MATCH($BD613&amp;$BF613,$C$21:$C$44&amp;$B$21:$B$44,0),MATCH(BJ$1,$D$16:$M$16,0))+VLOOKUP($BE613,战斗属性模型!$K$22:$O$24,BJ$2,FALSE)*INDEX($BW$3:$CF$578,MATCH($BD613&amp;$BF613&amp;$BG613,$BT$3:$BT$578&amp;$BU$3:$BU$578&amp;$BV$3:$BV$578,0),MATCH(BJ$1,$BW$1:$CF$1,0))</f>
        <v>0</v>
      </c>
      <c r="BK613" s="3">
        <f t="array" ref="BK613">INDEX($D$21:$M$44,MATCH($BD613&amp;$BF613,$C$21:$C$44&amp;$B$21:$B$44,0),MATCH(BK$1,$D$16:$M$16,0))+VLOOKUP($BE613,战斗属性模型!$K$22:$O$24,BK$2,FALSE)*INDEX($BW$3:$CF$578,MATCH($BD613&amp;$BF613&amp;$BG613,$BT$3:$BT$578&amp;$BU$3:$BU$578&amp;$BV$3:$BV$578,0),MATCH(BK$1,$BW$1:$CF$1,0))</f>
        <v>819.2</v>
      </c>
      <c r="BL613" s="3"/>
      <c r="BM613" s="3"/>
      <c r="BN613" s="3"/>
      <c r="BO613" s="3"/>
      <c r="BP613" s="3"/>
      <c r="BQ613" s="3"/>
    </row>
    <row r="614" spans="56:69" x14ac:dyDescent="0.2">
      <c r="BD614" t="s">
        <v>422</v>
      </c>
      <c r="BE614">
        <v>1</v>
      </c>
      <c r="BF614">
        <f t="shared" si="189"/>
        <v>5</v>
      </c>
      <c r="BG614" s="1">
        <f t="shared" si="190"/>
        <v>12</v>
      </c>
      <c r="BH614" s="3">
        <f t="array" ref="BH614">INDEX($D$21:$M$44,MATCH($BD614&amp;$BF614,$C$21:$C$44&amp;$B$21:$B$44,0),MATCH(BH$1,$D$16:$M$16,0))+VLOOKUP($BE614,战斗属性模型!$K$22:$O$24,BH$2,FALSE)*INDEX($BW$3:$CF$578,MATCH($BD614&amp;$BF614&amp;$BG614,$BT$3:$BT$578&amp;$BU$3:$BU$578&amp;$BV$3:$BV$578,0),MATCH(BH$1,$BW$1:$CF$1,0))</f>
        <v>512</v>
      </c>
      <c r="BI614" s="3">
        <f t="array" ref="BI614">INDEX($D$21:$M$44,MATCH($BD614&amp;$BF614,$C$21:$C$44&amp;$B$21:$B$44,0),MATCH(BI$1,$D$16:$M$16,0))+VLOOKUP($BE614,战斗属性模型!$K$22:$O$24,BI$2,FALSE)*INDEX($BW$3:$CF$578,MATCH($BD614&amp;$BF614&amp;$BG614,$BT$3:$BT$578&amp;$BU$3:$BU$578&amp;$BV$3:$BV$578,0),MATCH(BI$1,$BW$1:$CF$1,0))</f>
        <v>0</v>
      </c>
      <c r="BJ614" s="3">
        <f t="array" ref="BJ614">INDEX($D$21:$M$44,MATCH($BD614&amp;$BF614,$C$21:$C$44&amp;$B$21:$B$44,0),MATCH(BJ$1,$D$16:$M$16,0))+VLOOKUP($BE614,战斗属性模型!$K$22:$O$24,BJ$2,FALSE)*INDEX($BW$3:$CF$578,MATCH($BD614&amp;$BF614&amp;$BG614,$BT$3:$BT$578&amp;$BU$3:$BU$578&amp;$BV$3:$BV$578,0),MATCH(BJ$1,$BW$1:$CF$1,0))</f>
        <v>0</v>
      </c>
      <c r="BK614" s="3">
        <f t="array" ref="BK614">INDEX($D$21:$M$44,MATCH($BD614&amp;$BF614,$C$21:$C$44&amp;$B$21:$B$44,0),MATCH(BK$1,$D$16:$M$16,0))+VLOOKUP($BE614,战斗属性模型!$K$22:$O$24,BK$2,FALSE)*INDEX($BW$3:$CF$578,MATCH($BD614&amp;$BF614&amp;$BG614,$BT$3:$BT$578&amp;$BU$3:$BU$578&amp;$BV$3:$BV$578,0),MATCH(BK$1,$BW$1:$CF$1,0))</f>
        <v>870.40000000000009</v>
      </c>
      <c r="BL614" s="3"/>
      <c r="BM614" s="3"/>
      <c r="BN614" s="3"/>
      <c r="BO614" s="3"/>
      <c r="BP614" s="3"/>
      <c r="BQ614" s="3"/>
    </row>
    <row r="615" spans="56:69" x14ac:dyDescent="0.2">
      <c r="BD615" t="s">
        <v>422</v>
      </c>
      <c r="BE615">
        <v>1</v>
      </c>
      <c r="BF615">
        <f t="shared" si="189"/>
        <v>5</v>
      </c>
      <c r="BG615" s="1">
        <f t="shared" si="190"/>
        <v>13</v>
      </c>
      <c r="BH615" s="3">
        <f t="array" ref="BH615">INDEX($D$21:$M$44,MATCH($BD615&amp;$BF615,$C$21:$C$44&amp;$B$21:$B$44,0),MATCH(BH$1,$D$16:$M$16,0))+VLOOKUP($BE615,战斗属性模型!$K$22:$O$24,BH$2,FALSE)*INDEX($BW$3:$CF$578,MATCH($BD615&amp;$BF615&amp;$BG615,$BT$3:$BT$578&amp;$BU$3:$BU$578&amp;$BV$3:$BV$578,0),MATCH(BH$1,$BW$1:$CF$1,0))</f>
        <v>544</v>
      </c>
      <c r="BI615" s="3">
        <f t="array" ref="BI615">INDEX($D$21:$M$44,MATCH($BD615&amp;$BF615,$C$21:$C$44&amp;$B$21:$B$44,0),MATCH(BI$1,$D$16:$M$16,0))+VLOOKUP($BE615,战斗属性模型!$K$22:$O$24,BI$2,FALSE)*INDEX($BW$3:$CF$578,MATCH($BD615&amp;$BF615&amp;$BG615,$BT$3:$BT$578&amp;$BU$3:$BU$578&amp;$BV$3:$BV$578,0),MATCH(BI$1,$BW$1:$CF$1,0))</f>
        <v>0</v>
      </c>
      <c r="BJ615" s="3">
        <f t="array" ref="BJ615">INDEX($D$21:$M$44,MATCH($BD615&amp;$BF615,$C$21:$C$44&amp;$B$21:$B$44,0),MATCH(BJ$1,$D$16:$M$16,0))+VLOOKUP($BE615,战斗属性模型!$K$22:$O$24,BJ$2,FALSE)*INDEX($BW$3:$CF$578,MATCH($BD615&amp;$BF615&amp;$BG615,$BT$3:$BT$578&amp;$BU$3:$BU$578&amp;$BV$3:$BV$578,0),MATCH(BJ$1,$BW$1:$CF$1,0))</f>
        <v>0</v>
      </c>
      <c r="BK615" s="3">
        <f t="array" ref="BK615">INDEX($D$21:$M$44,MATCH($BD615&amp;$BF615,$C$21:$C$44&amp;$B$21:$B$44,0),MATCH(BK$1,$D$16:$M$16,0))+VLOOKUP($BE615,战斗属性模型!$K$22:$O$24,BK$2,FALSE)*INDEX($BW$3:$CF$578,MATCH($BD615&amp;$BF615&amp;$BG615,$BT$3:$BT$578&amp;$BU$3:$BU$578&amp;$BV$3:$BV$578,0),MATCH(BK$1,$BW$1:$CF$1,0))</f>
        <v>921.6</v>
      </c>
      <c r="BL615" s="3"/>
      <c r="BM615" s="3"/>
      <c r="BN615" s="3"/>
      <c r="BO615" s="3"/>
      <c r="BP615" s="3"/>
      <c r="BQ615" s="3"/>
    </row>
    <row r="616" spans="56:69" x14ac:dyDescent="0.2">
      <c r="BD616" t="s">
        <v>422</v>
      </c>
      <c r="BE616">
        <v>1</v>
      </c>
      <c r="BF616">
        <f t="shared" si="189"/>
        <v>5</v>
      </c>
      <c r="BG616" s="1">
        <f t="shared" si="190"/>
        <v>14</v>
      </c>
      <c r="BH616" s="3">
        <f t="array" ref="BH616">INDEX($D$21:$M$44,MATCH($BD616&amp;$BF616,$C$21:$C$44&amp;$B$21:$B$44,0),MATCH(BH$1,$D$16:$M$16,0))+VLOOKUP($BE616,战斗属性模型!$K$22:$O$24,BH$2,FALSE)*INDEX($BW$3:$CF$578,MATCH($BD616&amp;$BF616&amp;$BG616,$BT$3:$BT$578&amp;$BU$3:$BU$578&amp;$BV$3:$BV$578,0),MATCH(BH$1,$BW$1:$CF$1,0))</f>
        <v>576</v>
      </c>
      <c r="BI616" s="3">
        <f t="array" ref="BI616">INDEX($D$21:$M$44,MATCH($BD616&amp;$BF616,$C$21:$C$44&amp;$B$21:$B$44,0),MATCH(BI$1,$D$16:$M$16,0))+VLOOKUP($BE616,战斗属性模型!$K$22:$O$24,BI$2,FALSE)*INDEX($BW$3:$CF$578,MATCH($BD616&amp;$BF616&amp;$BG616,$BT$3:$BT$578&amp;$BU$3:$BU$578&amp;$BV$3:$BV$578,0),MATCH(BI$1,$BW$1:$CF$1,0))</f>
        <v>0</v>
      </c>
      <c r="BJ616" s="3">
        <f t="array" ref="BJ616">INDEX($D$21:$M$44,MATCH($BD616&amp;$BF616,$C$21:$C$44&amp;$B$21:$B$44,0),MATCH(BJ$1,$D$16:$M$16,0))+VLOOKUP($BE616,战斗属性模型!$K$22:$O$24,BJ$2,FALSE)*INDEX($BW$3:$CF$578,MATCH($BD616&amp;$BF616&amp;$BG616,$BT$3:$BT$578&amp;$BU$3:$BU$578&amp;$BV$3:$BV$578,0),MATCH(BJ$1,$BW$1:$CF$1,0))</f>
        <v>0</v>
      </c>
      <c r="BK616" s="3">
        <f t="array" ref="BK616">INDEX($D$21:$M$44,MATCH($BD616&amp;$BF616,$C$21:$C$44&amp;$B$21:$B$44,0),MATCH(BK$1,$D$16:$M$16,0))+VLOOKUP($BE616,战斗属性模型!$K$22:$O$24,BK$2,FALSE)*INDEX($BW$3:$CF$578,MATCH($BD616&amp;$BF616&amp;$BG616,$BT$3:$BT$578&amp;$BU$3:$BU$578&amp;$BV$3:$BV$578,0),MATCH(BK$1,$BW$1:$CF$1,0))</f>
        <v>972.80000000000007</v>
      </c>
      <c r="BL616" s="3"/>
      <c r="BM616" s="3"/>
      <c r="BN616" s="3"/>
      <c r="BO616" s="3"/>
      <c r="BP616" s="3"/>
      <c r="BQ616" s="3"/>
    </row>
    <row r="617" spans="56:69" x14ac:dyDescent="0.2">
      <c r="BD617" t="s">
        <v>422</v>
      </c>
      <c r="BE617">
        <v>1</v>
      </c>
      <c r="BF617">
        <f t="shared" si="189"/>
        <v>5</v>
      </c>
      <c r="BG617" s="1">
        <f t="shared" si="190"/>
        <v>15</v>
      </c>
      <c r="BH617" s="3">
        <f t="array" ref="BH617">INDEX($D$21:$M$44,MATCH($BD617&amp;$BF617,$C$21:$C$44&amp;$B$21:$B$44,0),MATCH(BH$1,$D$16:$M$16,0))+VLOOKUP($BE617,战斗属性模型!$K$22:$O$24,BH$2,FALSE)*INDEX($BW$3:$CF$578,MATCH($BD617&amp;$BF617&amp;$BG617,$BT$3:$BT$578&amp;$BU$3:$BU$578&amp;$BV$3:$BV$578,0),MATCH(BH$1,$BW$1:$CF$1,0))</f>
        <v>608</v>
      </c>
      <c r="BI617" s="3">
        <f t="array" ref="BI617">INDEX($D$21:$M$44,MATCH($BD617&amp;$BF617,$C$21:$C$44&amp;$B$21:$B$44,0),MATCH(BI$1,$D$16:$M$16,0))+VLOOKUP($BE617,战斗属性模型!$K$22:$O$24,BI$2,FALSE)*INDEX($BW$3:$CF$578,MATCH($BD617&amp;$BF617&amp;$BG617,$BT$3:$BT$578&amp;$BU$3:$BU$578&amp;$BV$3:$BV$578,0),MATCH(BI$1,$BW$1:$CF$1,0))</f>
        <v>0</v>
      </c>
      <c r="BJ617" s="3">
        <f t="array" ref="BJ617">INDEX($D$21:$M$44,MATCH($BD617&amp;$BF617,$C$21:$C$44&amp;$B$21:$B$44,0),MATCH(BJ$1,$D$16:$M$16,0))+VLOOKUP($BE617,战斗属性模型!$K$22:$O$24,BJ$2,FALSE)*INDEX($BW$3:$CF$578,MATCH($BD617&amp;$BF617&amp;$BG617,$BT$3:$BT$578&amp;$BU$3:$BU$578&amp;$BV$3:$BV$578,0),MATCH(BJ$1,$BW$1:$CF$1,0))</f>
        <v>0</v>
      </c>
      <c r="BK617" s="3">
        <f t="array" ref="BK617">INDEX($D$21:$M$44,MATCH($BD617&amp;$BF617,$C$21:$C$44&amp;$B$21:$B$44,0),MATCH(BK$1,$D$16:$M$16,0))+VLOOKUP($BE617,战斗属性模型!$K$22:$O$24,BK$2,FALSE)*INDEX($BW$3:$CF$578,MATCH($BD617&amp;$BF617&amp;$BG617,$BT$3:$BT$578&amp;$BU$3:$BU$578&amp;$BV$3:$BV$578,0),MATCH(BK$1,$BW$1:$CF$1,0))</f>
        <v>1024</v>
      </c>
      <c r="BL617" s="3"/>
      <c r="BM617" s="3"/>
      <c r="BN617" s="3"/>
      <c r="BO617" s="3"/>
      <c r="BP617" s="3"/>
      <c r="BQ617" s="3"/>
    </row>
    <row r="618" spans="56:69" x14ac:dyDescent="0.2">
      <c r="BD618" t="s">
        <v>422</v>
      </c>
      <c r="BE618">
        <v>1</v>
      </c>
      <c r="BF618">
        <f t="shared" si="189"/>
        <v>5</v>
      </c>
      <c r="BG618" s="1">
        <f t="shared" si="190"/>
        <v>16</v>
      </c>
      <c r="BH618" s="3">
        <f t="array" ref="BH618">INDEX($D$21:$M$44,MATCH($BD618&amp;$BF618,$C$21:$C$44&amp;$B$21:$B$44,0),MATCH(BH$1,$D$16:$M$16,0))+VLOOKUP($BE618,战斗属性模型!$K$22:$O$24,BH$2,FALSE)*INDEX($BW$3:$CF$578,MATCH($BD618&amp;$BF618&amp;$BG618,$BT$3:$BT$578&amp;$BU$3:$BU$578&amp;$BV$3:$BV$578,0),MATCH(BH$1,$BW$1:$CF$1,0))</f>
        <v>640</v>
      </c>
      <c r="BI618" s="3">
        <f t="array" ref="BI618">INDEX($D$21:$M$44,MATCH($BD618&amp;$BF618,$C$21:$C$44&amp;$B$21:$B$44,0),MATCH(BI$1,$D$16:$M$16,0))+VLOOKUP($BE618,战斗属性模型!$K$22:$O$24,BI$2,FALSE)*INDEX($BW$3:$CF$578,MATCH($BD618&amp;$BF618&amp;$BG618,$BT$3:$BT$578&amp;$BU$3:$BU$578&amp;$BV$3:$BV$578,0),MATCH(BI$1,$BW$1:$CF$1,0))</f>
        <v>0</v>
      </c>
      <c r="BJ618" s="3">
        <f t="array" ref="BJ618">INDEX($D$21:$M$44,MATCH($BD618&amp;$BF618,$C$21:$C$44&amp;$B$21:$B$44,0),MATCH(BJ$1,$D$16:$M$16,0))+VLOOKUP($BE618,战斗属性模型!$K$22:$O$24,BJ$2,FALSE)*INDEX($BW$3:$CF$578,MATCH($BD618&amp;$BF618&amp;$BG618,$BT$3:$BT$578&amp;$BU$3:$BU$578&amp;$BV$3:$BV$578,0),MATCH(BJ$1,$BW$1:$CF$1,0))</f>
        <v>0</v>
      </c>
      <c r="BK618" s="3">
        <f t="array" ref="BK618">INDEX($D$21:$M$44,MATCH($BD618&amp;$BF618,$C$21:$C$44&amp;$B$21:$B$44,0),MATCH(BK$1,$D$16:$M$16,0))+VLOOKUP($BE618,战斗属性模型!$K$22:$O$24,BK$2,FALSE)*INDEX($BW$3:$CF$578,MATCH($BD618&amp;$BF618&amp;$BG618,$BT$3:$BT$578&amp;$BU$3:$BU$578&amp;$BV$3:$BV$578,0),MATCH(BK$1,$BW$1:$CF$1,0))</f>
        <v>1075.2</v>
      </c>
      <c r="BL618" s="3"/>
      <c r="BM618" s="3"/>
      <c r="BN618" s="3"/>
      <c r="BO618" s="3"/>
      <c r="BP618" s="3"/>
      <c r="BQ618" s="3"/>
    </row>
    <row r="619" spans="56:69" x14ac:dyDescent="0.2">
      <c r="BD619" t="s">
        <v>422</v>
      </c>
      <c r="BE619">
        <v>1</v>
      </c>
      <c r="BF619">
        <f t="shared" si="189"/>
        <v>5</v>
      </c>
      <c r="BG619" s="1">
        <f t="shared" si="190"/>
        <v>17</v>
      </c>
      <c r="BH619" s="3">
        <f t="array" ref="BH619">INDEX($D$21:$M$44,MATCH($BD619&amp;$BF619,$C$21:$C$44&amp;$B$21:$B$44,0),MATCH(BH$1,$D$16:$M$16,0))+VLOOKUP($BE619,战斗属性模型!$K$22:$O$24,BH$2,FALSE)*INDEX($BW$3:$CF$578,MATCH($BD619&amp;$BF619&amp;$BG619,$BT$3:$BT$578&amp;$BU$3:$BU$578&amp;$BV$3:$BV$578,0),MATCH(BH$1,$BW$1:$CF$1,0))</f>
        <v>672</v>
      </c>
      <c r="BI619" s="3">
        <f t="array" ref="BI619">INDEX($D$21:$M$44,MATCH($BD619&amp;$BF619,$C$21:$C$44&amp;$B$21:$B$44,0),MATCH(BI$1,$D$16:$M$16,0))+VLOOKUP($BE619,战斗属性模型!$K$22:$O$24,BI$2,FALSE)*INDEX($BW$3:$CF$578,MATCH($BD619&amp;$BF619&amp;$BG619,$BT$3:$BT$578&amp;$BU$3:$BU$578&amp;$BV$3:$BV$578,0),MATCH(BI$1,$BW$1:$CF$1,0))</f>
        <v>0</v>
      </c>
      <c r="BJ619" s="3">
        <f t="array" ref="BJ619">INDEX($D$21:$M$44,MATCH($BD619&amp;$BF619,$C$21:$C$44&amp;$B$21:$B$44,0),MATCH(BJ$1,$D$16:$M$16,0))+VLOOKUP($BE619,战斗属性模型!$K$22:$O$24,BJ$2,FALSE)*INDEX($BW$3:$CF$578,MATCH($BD619&amp;$BF619&amp;$BG619,$BT$3:$BT$578&amp;$BU$3:$BU$578&amp;$BV$3:$BV$578,0),MATCH(BJ$1,$BW$1:$CF$1,0))</f>
        <v>0</v>
      </c>
      <c r="BK619" s="3">
        <f t="array" ref="BK619">INDEX($D$21:$M$44,MATCH($BD619&amp;$BF619,$C$21:$C$44&amp;$B$21:$B$44,0),MATCH(BK$1,$D$16:$M$16,0))+VLOOKUP($BE619,战斗属性模型!$K$22:$O$24,BK$2,FALSE)*INDEX($BW$3:$CF$578,MATCH($BD619&amp;$BF619&amp;$BG619,$BT$3:$BT$578&amp;$BU$3:$BU$578&amp;$BV$3:$BV$578,0),MATCH(BK$1,$BW$1:$CF$1,0))</f>
        <v>1126.4000000000001</v>
      </c>
      <c r="BL619" s="3"/>
      <c r="BM619" s="3"/>
      <c r="BN619" s="3"/>
      <c r="BO619" s="3"/>
      <c r="BP619" s="3"/>
      <c r="BQ619" s="3"/>
    </row>
    <row r="620" spans="56:69" x14ac:dyDescent="0.2">
      <c r="BD620" t="s">
        <v>422</v>
      </c>
      <c r="BE620">
        <v>1</v>
      </c>
      <c r="BF620">
        <f t="shared" si="189"/>
        <v>5</v>
      </c>
      <c r="BG620" s="1">
        <f t="shared" si="190"/>
        <v>18</v>
      </c>
      <c r="BH620" s="3">
        <f t="array" ref="BH620">INDEX($D$21:$M$44,MATCH($BD620&amp;$BF620,$C$21:$C$44&amp;$B$21:$B$44,0),MATCH(BH$1,$D$16:$M$16,0))+VLOOKUP($BE620,战斗属性模型!$K$22:$O$24,BH$2,FALSE)*INDEX($BW$3:$CF$578,MATCH($BD620&amp;$BF620&amp;$BG620,$BT$3:$BT$578&amp;$BU$3:$BU$578&amp;$BV$3:$BV$578,0),MATCH(BH$1,$BW$1:$CF$1,0))</f>
        <v>704</v>
      </c>
      <c r="BI620" s="3">
        <f t="array" ref="BI620">INDEX($D$21:$M$44,MATCH($BD620&amp;$BF620,$C$21:$C$44&amp;$B$21:$B$44,0),MATCH(BI$1,$D$16:$M$16,0))+VLOOKUP($BE620,战斗属性模型!$K$22:$O$24,BI$2,FALSE)*INDEX($BW$3:$CF$578,MATCH($BD620&amp;$BF620&amp;$BG620,$BT$3:$BT$578&amp;$BU$3:$BU$578&amp;$BV$3:$BV$578,0),MATCH(BI$1,$BW$1:$CF$1,0))</f>
        <v>0</v>
      </c>
      <c r="BJ620" s="3">
        <f t="array" ref="BJ620">INDEX($D$21:$M$44,MATCH($BD620&amp;$BF620,$C$21:$C$44&amp;$B$21:$B$44,0),MATCH(BJ$1,$D$16:$M$16,0))+VLOOKUP($BE620,战斗属性模型!$K$22:$O$24,BJ$2,FALSE)*INDEX($BW$3:$CF$578,MATCH($BD620&amp;$BF620&amp;$BG620,$BT$3:$BT$578&amp;$BU$3:$BU$578&amp;$BV$3:$BV$578,0),MATCH(BJ$1,$BW$1:$CF$1,0))</f>
        <v>0</v>
      </c>
      <c r="BK620" s="3">
        <f t="array" ref="BK620">INDEX($D$21:$M$44,MATCH($BD620&amp;$BF620,$C$21:$C$44&amp;$B$21:$B$44,0),MATCH(BK$1,$D$16:$M$16,0))+VLOOKUP($BE620,战斗属性模型!$K$22:$O$24,BK$2,FALSE)*INDEX($BW$3:$CF$578,MATCH($BD620&amp;$BF620&amp;$BG620,$BT$3:$BT$578&amp;$BU$3:$BU$578&amp;$BV$3:$BV$578,0),MATCH(BK$1,$BW$1:$CF$1,0))</f>
        <v>1177.5999999999999</v>
      </c>
      <c r="BL620" s="3"/>
      <c r="BM620" s="3"/>
      <c r="BN620" s="3"/>
      <c r="BO620" s="3"/>
      <c r="BP620" s="3"/>
      <c r="BQ620" s="3"/>
    </row>
    <row r="621" spans="56:69" x14ac:dyDescent="0.2">
      <c r="BD621" t="s">
        <v>422</v>
      </c>
      <c r="BE621">
        <v>1</v>
      </c>
      <c r="BF621">
        <f t="shared" si="189"/>
        <v>5</v>
      </c>
      <c r="BG621" s="1">
        <f t="shared" si="190"/>
        <v>19</v>
      </c>
      <c r="BH621" s="3">
        <f t="array" ref="BH621">INDEX($D$21:$M$44,MATCH($BD621&amp;$BF621,$C$21:$C$44&amp;$B$21:$B$44,0),MATCH(BH$1,$D$16:$M$16,0))+VLOOKUP($BE621,战斗属性模型!$K$22:$O$24,BH$2,FALSE)*INDEX($BW$3:$CF$578,MATCH($BD621&amp;$BF621&amp;$BG621,$BT$3:$BT$578&amp;$BU$3:$BU$578&amp;$BV$3:$BV$578,0),MATCH(BH$1,$BW$1:$CF$1,0))</f>
        <v>736</v>
      </c>
      <c r="BI621" s="3">
        <f t="array" ref="BI621">INDEX($D$21:$M$44,MATCH($BD621&amp;$BF621,$C$21:$C$44&amp;$B$21:$B$44,0),MATCH(BI$1,$D$16:$M$16,0))+VLOOKUP($BE621,战斗属性模型!$K$22:$O$24,BI$2,FALSE)*INDEX($BW$3:$CF$578,MATCH($BD621&amp;$BF621&amp;$BG621,$BT$3:$BT$578&amp;$BU$3:$BU$578&amp;$BV$3:$BV$578,0),MATCH(BI$1,$BW$1:$CF$1,0))</f>
        <v>0</v>
      </c>
      <c r="BJ621" s="3">
        <f t="array" ref="BJ621">INDEX($D$21:$M$44,MATCH($BD621&amp;$BF621,$C$21:$C$44&amp;$B$21:$B$44,0),MATCH(BJ$1,$D$16:$M$16,0))+VLOOKUP($BE621,战斗属性模型!$K$22:$O$24,BJ$2,FALSE)*INDEX($BW$3:$CF$578,MATCH($BD621&amp;$BF621&amp;$BG621,$BT$3:$BT$578&amp;$BU$3:$BU$578&amp;$BV$3:$BV$578,0),MATCH(BJ$1,$BW$1:$CF$1,0))</f>
        <v>0</v>
      </c>
      <c r="BK621" s="3">
        <f t="array" ref="BK621">INDEX($D$21:$M$44,MATCH($BD621&amp;$BF621,$C$21:$C$44&amp;$B$21:$B$44,0),MATCH(BK$1,$D$16:$M$16,0))+VLOOKUP($BE621,战斗属性模型!$K$22:$O$24,BK$2,FALSE)*INDEX($BW$3:$CF$578,MATCH($BD621&amp;$BF621&amp;$BG621,$BT$3:$BT$578&amp;$BU$3:$BU$578&amp;$BV$3:$BV$578,0),MATCH(BK$1,$BW$1:$CF$1,0))</f>
        <v>1228.8000000000002</v>
      </c>
      <c r="BL621" s="3"/>
      <c r="BM621" s="3"/>
      <c r="BN621" s="3"/>
      <c r="BO621" s="3"/>
      <c r="BP621" s="3"/>
      <c r="BQ621" s="3"/>
    </row>
    <row r="622" spans="56:69" x14ac:dyDescent="0.2">
      <c r="BD622" t="s">
        <v>422</v>
      </c>
      <c r="BE622">
        <v>1</v>
      </c>
      <c r="BF622">
        <f t="shared" si="189"/>
        <v>5</v>
      </c>
      <c r="BG622" s="1">
        <f t="shared" si="190"/>
        <v>20</v>
      </c>
      <c r="BH622" s="3">
        <f t="array" ref="BH622">INDEX($D$21:$M$44,MATCH($BD622&amp;$BF622,$C$21:$C$44&amp;$B$21:$B$44,0),MATCH(BH$1,$D$16:$M$16,0))+VLOOKUP($BE622,战斗属性模型!$K$22:$O$24,BH$2,FALSE)*INDEX($BW$3:$CF$578,MATCH($BD622&amp;$BF622&amp;$BG622,$BT$3:$BT$578&amp;$BU$3:$BU$578&amp;$BV$3:$BV$578,0),MATCH(BH$1,$BW$1:$CF$1,0))</f>
        <v>768</v>
      </c>
      <c r="BI622" s="3">
        <f t="array" ref="BI622">INDEX($D$21:$M$44,MATCH($BD622&amp;$BF622,$C$21:$C$44&amp;$B$21:$B$44,0),MATCH(BI$1,$D$16:$M$16,0))+VLOOKUP($BE622,战斗属性模型!$K$22:$O$24,BI$2,FALSE)*INDEX($BW$3:$CF$578,MATCH($BD622&amp;$BF622&amp;$BG622,$BT$3:$BT$578&amp;$BU$3:$BU$578&amp;$BV$3:$BV$578,0),MATCH(BI$1,$BW$1:$CF$1,0))</f>
        <v>0</v>
      </c>
      <c r="BJ622" s="3">
        <f t="array" ref="BJ622">INDEX($D$21:$M$44,MATCH($BD622&amp;$BF622,$C$21:$C$44&amp;$B$21:$B$44,0),MATCH(BJ$1,$D$16:$M$16,0))+VLOOKUP($BE622,战斗属性模型!$K$22:$O$24,BJ$2,FALSE)*INDEX($BW$3:$CF$578,MATCH($BD622&amp;$BF622&amp;$BG622,$BT$3:$BT$578&amp;$BU$3:$BU$578&amp;$BV$3:$BV$578,0),MATCH(BJ$1,$BW$1:$CF$1,0))</f>
        <v>0</v>
      </c>
      <c r="BK622" s="3">
        <f t="array" ref="BK622">INDEX($D$21:$M$44,MATCH($BD622&amp;$BF622,$C$21:$C$44&amp;$B$21:$B$44,0),MATCH(BK$1,$D$16:$M$16,0))+VLOOKUP($BE622,战斗属性模型!$K$22:$O$24,BK$2,FALSE)*INDEX($BW$3:$CF$578,MATCH($BD622&amp;$BF622&amp;$BG622,$BT$3:$BT$578&amp;$BU$3:$BU$578&amp;$BV$3:$BV$578,0),MATCH(BK$1,$BW$1:$CF$1,0))</f>
        <v>1280</v>
      </c>
      <c r="BL622" s="3"/>
      <c r="BM622" s="3"/>
      <c r="BN622" s="3"/>
      <c r="BO622" s="3"/>
      <c r="BP622" s="3"/>
      <c r="BQ622" s="3"/>
    </row>
    <row r="623" spans="56:69" x14ac:dyDescent="0.2">
      <c r="BD623" t="s">
        <v>422</v>
      </c>
      <c r="BE623">
        <v>1</v>
      </c>
      <c r="BF623">
        <f t="shared" si="189"/>
        <v>5</v>
      </c>
      <c r="BG623" s="1">
        <f t="shared" si="190"/>
        <v>21</v>
      </c>
      <c r="BH623" s="3">
        <f t="array" ref="BH623">INDEX($D$21:$M$44,MATCH($BD623&amp;$BF623,$C$21:$C$44&amp;$B$21:$B$44,0),MATCH(BH$1,$D$16:$M$16,0))+VLOOKUP($BE623,战斗属性模型!$K$22:$O$24,BH$2,FALSE)*INDEX($BW$3:$CF$578,MATCH($BD623&amp;$BF623&amp;$BG623,$BT$3:$BT$578&amp;$BU$3:$BU$578&amp;$BV$3:$BV$578,0),MATCH(BH$1,$BW$1:$CF$1,0))</f>
        <v>800</v>
      </c>
      <c r="BI623" s="3">
        <f t="array" ref="BI623">INDEX($D$21:$M$44,MATCH($BD623&amp;$BF623,$C$21:$C$44&amp;$B$21:$B$44,0),MATCH(BI$1,$D$16:$M$16,0))+VLOOKUP($BE623,战斗属性模型!$K$22:$O$24,BI$2,FALSE)*INDEX($BW$3:$CF$578,MATCH($BD623&amp;$BF623&amp;$BG623,$BT$3:$BT$578&amp;$BU$3:$BU$578&amp;$BV$3:$BV$578,0),MATCH(BI$1,$BW$1:$CF$1,0))</f>
        <v>0</v>
      </c>
      <c r="BJ623" s="3">
        <f t="array" ref="BJ623">INDEX($D$21:$M$44,MATCH($BD623&amp;$BF623,$C$21:$C$44&amp;$B$21:$B$44,0),MATCH(BJ$1,$D$16:$M$16,0))+VLOOKUP($BE623,战斗属性模型!$K$22:$O$24,BJ$2,FALSE)*INDEX($BW$3:$CF$578,MATCH($BD623&amp;$BF623&amp;$BG623,$BT$3:$BT$578&amp;$BU$3:$BU$578&amp;$BV$3:$BV$578,0),MATCH(BJ$1,$BW$1:$CF$1,0))</f>
        <v>0</v>
      </c>
      <c r="BK623" s="3">
        <f t="array" ref="BK623">INDEX($D$21:$M$44,MATCH($BD623&amp;$BF623,$C$21:$C$44&amp;$B$21:$B$44,0),MATCH(BK$1,$D$16:$M$16,0))+VLOOKUP($BE623,战斗属性模型!$K$22:$O$24,BK$2,FALSE)*INDEX($BW$3:$CF$578,MATCH($BD623&amp;$BF623&amp;$BG623,$BT$3:$BT$578&amp;$BU$3:$BU$578&amp;$BV$3:$BV$578,0),MATCH(BK$1,$BW$1:$CF$1,0))</f>
        <v>1331.2</v>
      </c>
      <c r="BL623" s="3"/>
      <c r="BM623" s="3"/>
      <c r="BN623" s="3"/>
      <c r="BO623" s="3"/>
      <c r="BP623" s="3"/>
      <c r="BQ623" s="3"/>
    </row>
    <row r="624" spans="56:69" x14ac:dyDescent="0.2">
      <c r="BD624" t="s">
        <v>422</v>
      </c>
      <c r="BE624">
        <v>1</v>
      </c>
      <c r="BF624">
        <f t="shared" si="189"/>
        <v>5</v>
      </c>
      <c r="BG624" s="1">
        <f t="shared" si="190"/>
        <v>22</v>
      </c>
      <c r="BH624" s="3">
        <f t="array" ref="BH624">INDEX($D$21:$M$44,MATCH($BD624&amp;$BF624,$C$21:$C$44&amp;$B$21:$B$44,0),MATCH(BH$1,$D$16:$M$16,0))+VLOOKUP($BE624,战斗属性模型!$K$22:$O$24,BH$2,FALSE)*INDEX($BW$3:$CF$578,MATCH($BD624&amp;$BF624&amp;$BG624,$BT$3:$BT$578&amp;$BU$3:$BU$578&amp;$BV$3:$BV$578,0),MATCH(BH$1,$BW$1:$CF$1,0))</f>
        <v>832</v>
      </c>
      <c r="BI624" s="3">
        <f t="array" ref="BI624">INDEX($D$21:$M$44,MATCH($BD624&amp;$BF624,$C$21:$C$44&amp;$B$21:$B$44,0),MATCH(BI$1,$D$16:$M$16,0))+VLOOKUP($BE624,战斗属性模型!$K$22:$O$24,BI$2,FALSE)*INDEX($BW$3:$CF$578,MATCH($BD624&amp;$BF624&amp;$BG624,$BT$3:$BT$578&amp;$BU$3:$BU$578&amp;$BV$3:$BV$578,0),MATCH(BI$1,$BW$1:$CF$1,0))</f>
        <v>0</v>
      </c>
      <c r="BJ624" s="3">
        <f t="array" ref="BJ624">INDEX($D$21:$M$44,MATCH($BD624&amp;$BF624,$C$21:$C$44&amp;$B$21:$B$44,0),MATCH(BJ$1,$D$16:$M$16,0))+VLOOKUP($BE624,战斗属性模型!$K$22:$O$24,BJ$2,FALSE)*INDEX($BW$3:$CF$578,MATCH($BD624&amp;$BF624&amp;$BG624,$BT$3:$BT$578&amp;$BU$3:$BU$578&amp;$BV$3:$BV$578,0),MATCH(BJ$1,$BW$1:$CF$1,0))</f>
        <v>0</v>
      </c>
      <c r="BK624" s="3">
        <f t="array" ref="BK624">INDEX($D$21:$M$44,MATCH($BD624&amp;$BF624,$C$21:$C$44&amp;$B$21:$B$44,0),MATCH(BK$1,$D$16:$M$16,0))+VLOOKUP($BE624,战斗属性模型!$K$22:$O$24,BK$2,FALSE)*INDEX($BW$3:$CF$578,MATCH($BD624&amp;$BF624&amp;$BG624,$BT$3:$BT$578&amp;$BU$3:$BU$578&amp;$BV$3:$BV$578,0),MATCH(BK$1,$BW$1:$CF$1,0))</f>
        <v>1382.4</v>
      </c>
      <c r="BL624" s="3"/>
      <c r="BM624" s="3"/>
      <c r="BN624" s="3"/>
      <c r="BO624" s="3"/>
      <c r="BP624" s="3"/>
      <c r="BQ624" s="3"/>
    </row>
    <row r="625" spans="56:69" x14ac:dyDescent="0.2">
      <c r="BD625" t="s">
        <v>422</v>
      </c>
      <c r="BE625">
        <v>1</v>
      </c>
      <c r="BF625">
        <f t="shared" si="189"/>
        <v>5</v>
      </c>
      <c r="BG625" s="1">
        <f t="shared" si="190"/>
        <v>23</v>
      </c>
      <c r="BH625" s="3">
        <f t="array" ref="BH625">INDEX($D$21:$M$44,MATCH($BD625&amp;$BF625,$C$21:$C$44&amp;$B$21:$B$44,0),MATCH(BH$1,$D$16:$M$16,0))+VLOOKUP($BE625,战斗属性模型!$K$22:$O$24,BH$2,FALSE)*INDEX($BW$3:$CF$578,MATCH($BD625&amp;$BF625&amp;$BG625,$BT$3:$BT$578&amp;$BU$3:$BU$578&amp;$BV$3:$BV$578,0),MATCH(BH$1,$BW$1:$CF$1,0))</f>
        <v>864</v>
      </c>
      <c r="BI625" s="3">
        <f t="array" ref="BI625">INDEX($D$21:$M$44,MATCH($BD625&amp;$BF625,$C$21:$C$44&amp;$B$21:$B$44,0),MATCH(BI$1,$D$16:$M$16,0))+VLOOKUP($BE625,战斗属性模型!$K$22:$O$24,BI$2,FALSE)*INDEX($BW$3:$CF$578,MATCH($BD625&amp;$BF625&amp;$BG625,$BT$3:$BT$578&amp;$BU$3:$BU$578&amp;$BV$3:$BV$578,0),MATCH(BI$1,$BW$1:$CF$1,0))</f>
        <v>0</v>
      </c>
      <c r="BJ625" s="3">
        <f t="array" ref="BJ625">INDEX($D$21:$M$44,MATCH($BD625&amp;$BF625,$C$21:$C$44&amp;$B$21:$B$44,0),MATCH(BJ$1,$D$16:$M$16,0))+VLOOKUP($BE625,战斗属性模型!$K$22:$O$24,BJ$2,FALSE)*INDEX($BW$3:$CF$578,MATCH($BD625&amp;$BF625&amp;$BG625,$BT$3:$BT$578&amp;$BU$3:$BU$578&amp;$BV$3:$BV$578,0),MATCH(BJ$1,$BW$1:$CF$1,0))</f>
        <v>0</v>
      </c>
      <c r="BK625" s="3">
        <f t="array" ref="BK625">INDEX($D$21:$M$44,MATCH($BD625&amp;$BF625,$C$21:$C$44&amp;$B$21:$B$44,0),MATCH(BK$1,$D$16:$M$16,0))+VLOOKUP($BE625,战斗属性模型!$K$22:$O$24,BK$2,FALSE)*INDEX($BW$3:$CF$578,MATCH($BD625&amp;$BF625&amp;$BG625,$BT$3:$BT$578&amp;$BU$3:$BU$578&amp;$BV$3:$BV$578,0),MATCH(BK$1,$BW$1:$CF$1,0))</f>
        <v>1433.6000000000001</v>
      </c>
      <c r="BL625" s="3"/>
      <c r="BM625" s="3"/>
      <c r="BN625" s="3"/>
      <c r="BO625" s="3"/>
      <c r="BP625" s="3"/>
      <c r="BQ625" s="3"/>
    </row>
    <row r="626" spans="56:69" x14ac:dyDescent="0.2">
      <c r="BD626" t="s">
        <v>422</v>
      </c>
      <c r="BE626">
        <v>1</v>
      </c>
      <c r="BF626">
        <f t="shared" si="189"/>
        <v>5</v>
      </c>
      <c r="BG626" s="1">
        <f t="shared" si="190"/>
        <v>24</v>
      </c>
      <c r="BH626" s="3">
        <f t="array" ref="BH626">INDEX($D$21:$M$44,MATCH($BD626&amp;$BF626,$C$21:$C$44&amp;$B$21:$B$44,0),MATCH(BH$1,$D$16:$M$16,0))+VLOOKUP($BE626,战斗属性模型!$K$22:$O$24,BH$2,FALSE)*INDEX($BW$3:$CF$578,MATCH($BD626&amp;$BF626&amp;$BG626,$BT$3:$BT$578&amp;$BU$3:$BU$578&amp;$BV$3:$BV$578,0),MATCH(BH$1,$BW$1:$CF$1,0))</f>
        <v>896</v>
      </c>
      <c r="BI626" s="3">
        <f t="array" ref="BI626">INDEX($D$21:$M$44,MATCH($BD626&amp;$BF626,$C$21:$C$44&amp;$B$21:$B$44,0),MATCH(BI$1,$D$16:$M$16,0))+VLOOKUP($BE626,战斗属性模型!$K$22:$O$24,BI$2,FALSE)*INDEX($BW$3:$CF$578,MATCH($BD626&amp;$BF626&amp;$BG626,$BT$3:$BT$578&amp;$BU$3:$BU$578&amp;$BV$3:$BV$578,0),MATCH(BI$1,$BW$1:$CF$1,0))</f>
        <v>0</v>
      </c>
      <c r="BJ626" s="3">
        <f t="array" ref="BJ626">INDEX($D$21:$M$44,MATCH($BD626&amp;$BF626,$C$21:$C$44&amp;$B$21:$B$44,0),MATCH(BJ$1,$D$16:$M$16,0))+VLOOKUP($BE626,战斗属性模型!$K$22:$O$24,BJ$2,FALSE)*INDEX($BW$3:$CF$578,MATCH($BD626&amp;$BF626&amp;$BG626,$BT$3:$BT$578&amp;$BU$3:$BU$578&amp;$BV$3:$BV$578,0),MATCH(BJ$1,$BW$1:$CF$1,0))</f>
        <v>0</v>
      </c>
      <c r="BK626" s="3">
        <f t="array" ref="BK626">INDEX($D$21:$M$44,MATCH($BD626&amp;$BF626,$C$21:$C$44&amp;$B$21:$B$44,0),MATCH(BK$1,$D$16:$M$16,0))+VLOOKUP($BE626,战斗属性模型!$K$22:$O$24,BK$2,FALSE)*INDEX($BW$3:$CF$578,MATCH($BD626&amp;$BF626&amp;$BG626,$BT$3:$BT$578&amp;$BU$3:$BU$578&amp;$BV$3:$BV$578,0),MATCH(BK$1,$BW$1:$CF$1,0))</f>
        <v>1484.8000000000002</v>
      </c>
      <c r="BL626" s="3"/>
      <c r="BM626" s="3"/>
      <c r="BN626" s="3"/>
      <c r="BO626" s="3"/>
      <c r="BP626" s="3"/>
      <c r="BQ626" s="3"/>
    </row>
    <row r="627" spans="56:69" x14ac:dyDescent="0.2">
      <c r="BD627" t="s">
        <v>422</v>
      </c>
      <c r="BE627">
        <v>1</v>
      </c>
      <c r="BF627">
        <f t="shared" si="189"/>
        <v>6</v>
      </c>
      <c r="BG627" s="1">
        <f t="shared" si="190"/>
        <v>1</v>
      </c>
      <c r="BH627" s="3">
        <f t="array" ref="BH627">INDEX($D$21:$M$44,MATCH($BD627&amp;$BF627,$C$21:$C$44&amp;$B$21:$B$44,0),MATCH(BH$1,$D$16:$M$16,0))+VLOOKUP($BE627,战斗属性模型!$K$22:$O$24,BH$2,FALSE)*INDEX($BW$3:$CF$578,MATCH($BD627&amp;$BF627&amp;$BG627,$BT$3:$BT$578&amp;$BU$3:$BU$578&amp;$BV$3:$BV$578,0),MATCH(BH$1,$BW$1:$CF$1,0))</f>
        <v>240</v>
      </c>
      <c r="BI627" s="3">
        <f t="array" ref="BI627">INDEX($D$21:$M$44,MATCH($BD627&amp;$BF627,$C$21:$C$44&amp;$B$21:$B$44,0),MATCH(BI$1,$D$16:$M$16,0))+VLOOKUP($BE627,战斗属性模型!$K$22:$O$24,BI$2,FALSE)*INDEX($BW$3:$CF$578,MATCH($BD627&amp;$BF627&amp;$BG627,$BT$3:$BT$578&amp;$BU$3:$BU$578&amp;$BV$3:$BV$578,0),MATCH(BI$1,$BW$1:$CF$1,0))</f>
        <v>0</v>
      </c>
      <c r="BJ627" s="3">
        <f t="array" ref="BJ627">INDEX($D$21:$M$44,MATCH($BD627&amp;$BF627,$C$21:$C$44&amp;$B$21:$B$44,0),MATCH(BJ$1,$D$16:$M$16,0))+VLOOKUP($BE627,战斗属性模型!$K$22:$O$24,BJ$2,FALSE)*INDEX($BW$3:$CF$578,MATCH($BD627&amp;$BF627&amp;$BG627,$BT$3:$BT$578&amp;$BU$3:$BU$578&amp;$BV$3:$BV$578,0),MATCH(BJ$1,$BW$1:$CF$1,0))</f>
        <v>0</v>
      </c>
      <c r="BK627" s="3">
        <f t="array" ref="BK627">INDEX($D$21:$M$44,MATCH($BD627&amp;$BF627,$C$21:$C$44&amp;$B$21:$B$44,0),MATCH(BK$1,$D$16:$M$16,0))+VLOOKUP($BE627,战斗属性模型!$K$22:$O$24,BK$2,FALSE)*INDEX($BW$3:$CF$578,MATCH($BD627&amp;$BF627&amp;$BG627,$BT$3:$BT$578&amp;$BU$3:$BU$578&amp;$BV$3:$BV$578,0),MATCH(BK$1,$BW$1:$CF$1,0))</f>
        <v>460.8</v>
      </c>
      <c r="BL627" s="3"/>
      <c r="BM627" s="3"/>
      <c r="BN627" s="3"/>
      <c r="BO627" s="3"/>
      <c r="BP627" s="3"/>
      <c r="BQ627" s="3"/>
    </row>
    <row r="628" spans="56:69" x14ac:dyDescent="0.2">
      <c r="BD628" t="s">
        <v>422</v>
      </c>
      <c r="BE628">
        <v>1</v>
      </c>
      <c r="BF628">
        <f t="shared" si="189"/>
        <v>6</v>
      </c>
      <c r="BG628" s="1">
        <f t="shared" si="190"/>
        <v>2</v>
      </c>
      <c r="BH628" s="3">
        <f t="array" ref="BH628">INDEX($D$21:$M$44,MATCH($BD628&amp;$BF628,$C$21:$C$44&amp;$B$21:$B$44,0),MATCH(BH$1,$D$16:$M$16,0))+VLOOKUP($BE628,战斗属性模型!$K$22:$O$24,BH$2,FALSE)*INDEX($BW$3:$CF$578,MATCH($BD628&amp;$BF628&amp;$BG628,$BT$3:$BT$578&amp;$BU$3:$BU$578&amp;$BV$3:$BV$578,0),MATCH(BH$1,$BW$1:$CF$1,0))</f>
        <v>288</v>
      </c>
      <c r="BI628" s="3">
        <f t="array" ref="BI628">INDEX($D$21:$M$44,MATCH($BD628&amp;$BF628,$C$21:$C$44&amp;$B$21:$B$44,0),MATCH(BI$1,$D$16:$M$16,0))+VLOOKUP($BE628,战斗属性模型!$K$22:$O$24,BI$2,FALSE)*INDEX($BW$3:$CF$578,MATCH($BD628&amp;$BF628&amp;$BG628,$BT$3:$BT$578&amp;$BU$3:$BU$578&amp;$BV$3:$BV$578,0),MATCH(BI$1,$BW$1:$CF$1,0))</f>
        <v>0</v>
      </c>
      <c r="BJ628" s="3">
        <f t="array" ref="BJ628">INDEX($D$21:$M$44,MATCH($BD628&amp;$BF628,$C$21:$C$44&amp;$B$21:$B$44,0),MATCH(BJ$1,$D$16:$M$16,0))+VLOOKUP($BE628,战斗属性模型!$K$22:$O$24,BJ$2,FALSE)*INDEX($BW$3:$CF$578,MATCH($BD628&amp;$BF628&amp;$BG628,$BT$3:$BT$578&amp;$BU$3:$BU$578&amp;$BV$3:$BV$578,0),MATCH(BJ$1,$BW$1:$CF$1,0))</f>
        <v>0</v>
      </c>
      <c r="BK628" s="3">
        <f t="array" ref="BK628">INDEX($D$21:$M$44,MATCH($BD628&amp;$BF628,$C$21:$C$44&amp;$B$21:$B$44,0),MATCH(BK$1,$D$16:$M$16,0))+VLOOKUP($BE628,战斗属性模型!$K$22:$O$24,BK$2,FALSE)*INDEX($BW$3:$CF$578,MATCH($BD628&amp;$BF628&amp;$BG628,$BT$3:$BT$578&amp;$BU$3:$BU$578&amp;$BV$3:$BV$578,0),MATCH(BK$1,$BW$1:$CF$1,0))</f>
        <v>537.6</v>
      </c>
      <c r="BL628" s="3"/>
      <c r="BM628" s="3"/>
      <c r="BN628" s="3"/>
      <c r="BO628" s="3"/>
      <c r="BP628" s="3"/>
      <c r="BQ628" s="3"/>
    </row>
    <row r="629" spans="56:69" x14ac:dyDescent="0.2">
      <c r="BD629" t="s">
        <v>422</v>
      </c>
      <c r="BE629">
        <v>1</v>
      </c>
      <c r="BF629">
        <f t="shared" si="189"/>
        <v>6</v>
      </c>
      <c r="BG629" s="1">
        <f t="shared" si="190"/>
        <v>3</v>
      </c>
      <c r="BH629" s="3">
        <f t="array" ref="BH629">INDEX($D$21:$M$44,MATCH($BD629&amp;$BF629,$C$21:$C$44&amp;$B$21:$B$44,0),MATCH(BH$1,$D$16:$M$16,0))+VLOOKUP($BE629,战斗属性模型!$K$22:$O$24,BH$2,FALSE)*INDEX($BW$3:$CF$578,MATCH($BD629&amp;$BF629&amp;$BG629,$BT$3:$BT$578&amp;$BU$3:$BU$578&amp;$BV$3:$BV$578,0),MATCH(BH$1,$BW$1:$CF$1,0))</f>
        <v>336</v>
      </c>
      <c r="BI629" s="3">
        <f t="array" ref="BI629">INDEX($D$21:$M$44,MATCH($BD629&amp;$BF629,$C$21:$C$44&amp;$B$21:$B$44,0),MATCH(BI$1,$D$16:$M$16,0))+VLOOKUP($BE629,战斗属性模型!$K$22:$O$24,BI$2,FALSE)*INDEX($BW$3:$CF$578,MATCH($BD629&amp;$BF629&amp;$BG629,$BT$3:$BT$578&amp;$BU$3:$BU$578&amp;$BV$3:$BV$578,0),MATCH(BI$1,$BW$1:$CF$1,0))</f>
        <v>0</v>
      </c>
      <c r="BJ629" s="3">
        <f t="array" ref="BJ629">INDEX($D$21:$M$44,MATCH($BD629&amp;$BF629,$C$21:$C$44&amp;$B$21:$B$44,0),MATCH(BJ$1,$D$16:$M$16,0))+VLOOKUP($BE629,战斗属性模型!$K$22:$O$24,BJ$2,FALSE)*INDEX($BW$3:$CF$578,MATCH($BD629&amp;$BF629&amp;$BG629,$BT$3:$BT$578&amp;$BU$3:$BU$578&amp;$BV$3:$BV$578,0),MATCH(BJ$1,$BW$1:$CF$1,0))</f>
        <v>0</v>
      </c>
      <c r="BK629" s="3">
        <f t="array" ref="BK629">INDEX($D$21:$M$44,MATCH($BD629&amp;$BF629,$C$21:$C$44&amp;$B$21:$B$44,0),MATCH(BK$1,$D$16:$M$16,0))+VLOOKUP($BE629,战斗属性模型!$K$22:$O$24,BK$2,FALSE)*INDEX($BW$3:$CF$578,MATCH($BD629&amp;$BF629&amp;$BG629,$BT$3:$BT$578&amp;$BU$3:$BU$578&amp;$BV$3:$BV$578,0),MATCH(BK$1,$BW$1:$CF$1,0))</f>
        <v>614.4</v>
      </c>
      <c r="BL629" s="3"/>
      <c r="BM629" s="3"/>
      <c r="BN629" s="3"/>
      <c r="BO629" s="3"/>
      <c r="BP629" s="3"/>
      <c r="BQ629" s="3"/>
    </row>
    <row r="630" spans="56:69" x14ac:dyDescent="0.2">
      <c r="BD630" t="s">
        <v>422</v>
      </c>
      <c r="BE630">
        <v>1</v>
      </c>
      <c r="BF630">
        <f t="shared" si="189"/>
        <v>6</v>
      </c>
      <c r="BG630" s="1">
        <f t="shared" si="190"/>
        <v>4</v>
      </c>
      <c r="BH630" s="3">
        <f t="array" ref="BH630">INDEX($D$21:$M$44,MATCH($BD630&amp;$BF630,$C$21:$C$44&amp;$B$21:$B$44,0),MATCH(BH$1,$D$16:$M$16,0))+VLOOKUP($BE630,战斗属性模型!$K$22:$O$24,BH$2,FALSE)*INDEX($BW$3:$CF$578,MATCH($BD630&amp;$BF630&amp;$BG630,$BT$3:$BT$578&amp;$BU$3:$BU$578&amp;$BV$3:$BV$578,0),MATCH(BH$1,$BW$1:$CF$1,0))</f>
        <v>384</v>
      </c>
      <c r="BI630" s="3">
        <f t="array" ref="BI630">INDEX($D$21:$M$44,MATCH($BD630&amp;$BF630,$C$21:$C$44&amp;$B$21:$B$44,0),MATCH(BI$1,$D$16:$M$16,0))+VLOOKUP($BE630,战斗属性模型!$K$22:$O$24,BI$2,FALSE)*INDEX($BW$3:$CF$578,MATCH($BD630&amp;$BF630&amp;$BG630,$BT$3:$BT$578&amp;$BU$3:$BU$578&amp;$BV$3:$BV$578,0),MATCH(BI$1,$BW$1:$CF$1,0))</f>
        <v>0</v>
      </c>
      <c r="BJ630" s="3">
        <f t="array" ref="BJ630">INDEX($D$21:$M$44,MATCH($BD630&amp;$BF630,$C$21:$C$44&amp;$B$21:$B$44,0),MATCH(BJ$1,$D$16:$M$16,0))+VLOOKUP($BE630,战斗属性模型!$K$22:$O$24,BJ$2,FALSE)*INDEX($BW$3:$CF$578,MATCH($BD630&amp;$BF630&amp;$BG630,$BT$3:$BT$578&amp;$BU$3:$BU$578&amp;$BV$3:$BV$578,0),MATCH(BJ$1,$BW$1:$CF$1,0))</f>
        <v>0</v>
      </c>
      <c r="BK630" s="3">
        <f t="array" ref="BK630">INDEX($D$21:$M$44,MATCH($BD630&amp;$BF630,$C$21:$C$44&amp;$B$21:$B$44,0),MATCH(BK$1,$D$16:$M$16,0))+VLOOKUP($BE630,战斗属性模型!$K$22:$O$24,BK$2,FALSE)*INDEX($BW$3:$CF$578,MATCH($BD630&amp;$BF630&amp;$BG630,$BT$3:$BT$578&amp;$BU$3:$BU$578&amp;$BV$3:$BV$578,0),MATCH(BK$1,$BW$1:$CF$1,0))</f>
        <v>691.2</v>
      </c>
      <c r="BL630" s="3"/>
      <c r="BM630" s="3"/>
      <c r="BN630" s="3"/>
      <c r="BO630" s="3"/>
      <c r="BP630" s="3"/>
      <c r="BQ630" s="3"/>
    </row>
    <row r="631" spans="56:69" x14ac:dyDescent="0.2">
      <c r="BD631" t="s">
        <v>422</v>
      </c>
      <c r="BE631">
        <v>1</v>
      </c>
      <c r="BF631">
        <f t="shared" si="189"/>
        <v>6</v>
      </c>
      <c r="BG631" s="1">
        <f t="shared" si="190"/>
        <v>5</v>
      </c>
      <c r="BH631" s="3">
        <f t="array" ref="BH631">INDEX($D$21:$M$44,MATCH($BD631&amp;$BF631,$C$21:$C$44&amp;$B$21:$B$44,0),MATCH(BH$1,$D$16:$M$16,0))+VLOOKUP($BE631,战斗属性模型!$K$22:$O$24,BH$2,FALSE)*INDEX($BW$3:$CF$578,MATCH($BD631&amp;$BF631&amp;$BG631,$BT$3:$BT$578&amp;$BU$3:$BU$578&amp;$BV$3:$BV$578,0),MATCH(BH$1,$BW$1:$CF$1,0))</f>
        <v>432</v>
      </c>
      <c r="BI631" s="3">
        <f t="array" ref="BI631">INDEX($D$21:$M$44,MATCH($BD631&amp;$BF631,$C$21:$C$44&amp;$B$21:$B$44,0),MATCH(BI$1,$D$16:$M$16,0))+VLOOKUP($BE631,战斗属性模型!$K$22:$O$24,BI$2,FALSE)*INDEX($BW$3:$CF$578,MATCH($BD631&amp;$BF631&amp;$BG631,$BT$3:$BT$578&amp;$BU$3:$BU$578&amp;$BV$3:$BV$578,0),MATCH(BI$1,$BW$1:$CF$1,0))</f>
        <v>0</v>
      </c>
      <c r="BJ631" s="3">
        <f t="array" ref="BJ631">INDEX($D$21:$M$44,MATCH($BD631&amp;$BF631,$C$21:$C$44&amp;$B$21:$B$44,0),MATCH(BJ$1,$D$16:$M$16,0))+VLOOKUP($BE631,战斗属性模型!$K$22:$O$24,BJ$2,FALSE)*INDEX($BW$3:$CF$578,MATCH($BD631&amp;$BF631&amp;$BG631,$BT$3:$BT$578&amp;$BU$3:$BU$578&amp;$BV$3:$BV$578,0),MATCH(BJ$1,$BW$1:$CF$1,0))</f>
        <v>0</v>
      </c>
      <c r="BK631" s="3">
        <f t="array" ref="BK631">INDEX($D$21:$M$44,MATCH($BD631&amp;$BF631,$C$21:$C$44&amp;$B$21:$B$44,0),MATCH(BK$1,$D$16:$M$16,0))+VLOOKUP($BE631,战斗属性模型!$K$22:$O$24,BK$2,FALSE)*INDEX($BW$3:$CF$578,MATCH($BD631&amp;$BF631&amp;$BG631,$BT$3:$BT$578&amp;$BU$3:$BU$578&amp;$BV$3:$BV$578,0),MATCH(BK$1,$BW$1:$CF$1,0))</f>
        <v>768</v>
      </c>
      <c r="BL631" s="3"/>
      <c r="BM631" s="3"/>
      <c r="BN631" s="3"/>
      <c r="BO631" s="3"/>
      <c r="BP631" s="3"/>
      <c r="BQ631" s="3"/>
    </row>
    <row r="632" spans="56:69" x14ac:dyDescent="0.2">
      <c r="BD632" t="s">
        <v>422</v>
      </c>
      <c r="BE632">
        <v>1</v>
      </c>
      <c r="BF632">
        <f t="shared" si="189"/>
        <v>6</v>
      </c>
      <c r="BG632" s="1">
        <f t="shared" si="190"/>
        <v>6</v>
      </c>
      <c r="BH632" s="3">
        <f t="array" ref="BH632">INDEX($D$21:$M$44,MATCH($BD632&amp;$BF632,$C$21:$C$44&amp;$B$21:$B$44,0),MATCH(BH$1,$D$16:$M$16,0))+VLOOKUP($BE632,战斗属性模型!$K$22:$O$24,BH$2,FALSE)*INDEX($BW$3:$CF$578,MATCH($BD632&amp;$BF632&amp;$BG632,$BT$3:$BT$578&amp;$BU$3:$BU$578&amp;$BV$3:$BV$578,0),MATCH(BH$1,$BW$1:$CF$1,0))</f>
        <v>480</v>
      </c>
      <c r="BI632" s="3">
        <f t="array" ref="BI632">INDEX($D$21:$M$44,MATCH($BD632&amp;$BF632,$C$21:$C$44&amp;$B$21:$B$44,0),MATCH(BI$1,$D$16:$M$16,0))+VLOOKUP($BE632,战斗属性模型!$K$22:$O$24,BI$2,FALSE)*INDEX($BW$3:$CF$578,MATCH($BD632&amp;$BF632&amp;$BG632,$BT$3:$BT$578&amp;$BU$3:$BU$578&amp;$BV$3:$BV$578,0),MATCH(BI$1,$BW$1:$CF$1,0))</f>
        <v>0</v>
      </c>
      <c r="BJ632" s="3">
        <f t="array" ref="BJ632">INDEX($D$21:$M$44,MATCH($BD632&amp;$BF632,$C$21:$C$44&amp;$B$21:$B$44,0),MATCH(BJ$1,$D$16:$M$16,0))+VLOOKUP($BE632,战斗属性模型!$K$22:$O$24,BJ$2,FALSE)*INDEX($BW$3:$CF$578,MATCH($BD632&amp;$BF632&amp;$BG632,$BT$3:$BT$578&amp;$BU$3:$BU$578&amp;$BV$3:$BV$578,0),MATCH(BJ$1,$BW$1:$CF$1,0))</f>
        <v>0</v>
      </c>
      <c r="BK632" s="3">
        <f t="array" ref="BK632">INDEX($D$21:$M$44,MATCH($BD632&amp;$BF632,$C$21:$C$44&amp;$B$21:$B$44,0),MATCH(BK$1,$D$16:$M$16,0))+VLOOKUP($BE632,战斗属性模型!$K$22:$O$24,BK$2,FALSE)*INDEX($BW$3:$CF$578,MATCH($BD632&amp;$BF632&amp;$BG632,$BT$3:$BT$578&amp;$BU$3:$BU$578&amp;$BV$3:$BV$578,0),MATCH(BK$1,$BW$1:$CF$1,0))</f>
        <v>844.8</v>
      </c>
      <c r="BL632" s="3"/>
      <c r="BM632" s="3"/>
      <c r="BN632" s="3"/>
      <c r="BO632" s="3"/>
      <c r="BP632" s="3"/>
      <c r="BQ632" s="3"/>
    </row>
    <row r="633" spans="56:69" x14ac:dyDescent="0.2">
      <c r="BD633" t="s">
        <v>422</v>
      </c>
      <c r="BE633">
        <v>1</v>
      </c>
      <c r="BF633">
        <f t="shared" si="189"/>
        <v>6</v>
      </c>
      <c r="BG633" s="1">
        <f t="shared" si="190"/>
        <v>7</v>
      </c>
      <c r="BH633" s="3">
        <f t="array" ref="BH633">INDEX($D$21:$M$44,MATCH($BD633&amp;$BF633,$C$21:$C$44&amp;$B$21:$B$44,0),MATCH(BH$1,$D$16:$M$16,0))+VLOOKUP($BE633,战斗属性模型!$K$22:$O$24,BH$2,FALSE)*INDEX($BW$3:$CF$578,MATCH($BD633&amp;$BF633&amp;$BG633,$BT$3:$BT$578&amp;$BU$3:$BU$578&amp;$BV$3:$BV$578,0),MATCH(BH$1,$BW$1:$CF$1,0))</f>
        <v>528</v>
      </c>
      <c r="BI633" s="3">
        <f t="array" ref="BI633">INDEX($D$21:$M$44,MATCH($BD633&amp;$BF633,$C$21:$C$44&amp;$B$21:$B$44,0),MATCH(BI$1,$D$16:$M$16,0))+VLOOKUP($BE633,战斗属性模型!$K$22:$O$24,BI$2,FALSE)*INDEX($BW$3:$CF$578,MATCH($BD633&amp;$BF633&amp;$BG633,$BT$3:$BT$578&amp;$BU$3:$BU$578&amp;$BV$3:$BV$578,0),MATCH(BI$1,$BW$1:$CF$1,0))</f>
        <v>0</v>
      </c>
      <c r="BJ633" s="3">
        <f t="array" ref="BJ633">INDEX($D$21:$M$44,MATCH($BD633&amp;$BF633,$C$21:$C$44&amp;$B$21:$B$44,0),MATCH(BJ$1,$D$16:$M$16,0))+VLOOKUP($BE633,战斗属性模型!$K$22:$O$24,BJ$2,FALSE)*INDEX($BW$3:$CF$578,MATCH($BD633&amp;$BF633&amp;$BG633,$BT$3:$BT$578&amp;$BU$3:$BU$578&amp;$BV$3:$BV$578,0),MATCH(BJ$1,$BW$1:$CF$1,0))</f>
        <v>0</v>
      </c>
      <c r="BK633" s="3">
        <f t="array" ref="BK633">INDEX($D$21:$M$44,MATCH($BD633&amp;$BF633,$C$21:$C$44&amp;$B$21:$B$44,0),MATCH(BK$1,$D$16:$M$16,0))+VLOOKUP($BE633,战斗属性模型!$K$22:$O$24,BK$2,FALSE)*INDEX($BW$3:$CF$578,MATCH($BD633&amp;$BF633&amp;$BG633,$BT$3:$BT$578&amp;$BU$3:$BU$578&amp;$BV$3:$BV$578,0),MATCH(BK$1,$BW$1:$CF$1,0))</f>
        <v>921.6</v>
      </c>
      <c r="BL633" s="3"/>
      <c r="BM633" s="3"/>
      <c r="BN633" s="3"/>
      <c r="BO633" s="3"/>
      <c r="BP633" s="3"/>
      <c r="BQ633" s="3"/>
    </row>
    <row r="634" spans="56:69" x14ac:dyDescent="0.2">
      <c r="BD634" t="s">
        <v>422</v>
      </c>
      <c r="BE634">
        <v>1</v>
      </c>
      <c r="BF634">
        <f t="shared" si="189"/>
        <v>6</v>
      </c>
      <c r="BG634" s="1">
        <f t="shared" si="190"/>
        <v>8</v>
      </c>
      <c r="BH634" s="3">
        <f t="array" ref="BH634">INDEX($D$21:$M$44,MATCH($BD634&amp;$BF634,$C$21:$C$44&amp;$B$21:$B$44,0),MATCH(BH$1,$D$16:$M$16,0))+VLOOKUP($BE634,战斗属性模型!$K$22:$O$24,BH$2,FALSE)*INDEX($BW$3:$CF$578,MATCH($BD634&amp;$BF634&amp;$BG634,$BT$3:$BT$578&amp;$BU$3:$BU$578&amp;$BV$3:$BV$578,0),MATCH(BH$1,$BW$1:$CF$1,0))</f>
        <v>576</v>
      </c>
      <c r="BI634" s="3">
        <f t="array" ref="BI634">INDEX($D$21:$M$44,MATCH($BD634&amp;$BF634,$C$21:$C$44&amp;$B$21:$B$44,0),MATCH(BI$1,$D$16:$M$16,0))+VLOOKUP($BE634,战斗属性模型!$K$22:$O$24,BI$2,FALSE)*INDEX($BW$3:$CF$578,MATCH($BD634&amp;$BF634&amp;$BG634,$BT$3:$BT$578&amp;$BU$3:$BU$578&amp;$BV$3:$BV$578,0),MATCH(BI$1,$BW$1:$CF$1,0))</f>
        <v>0</v>
      </c>
      <c r="BJ634" s="3">
        <f t="array" ref="BJ634">INDEX($D$21:$M$44,MATCH($BD634&amp;$BF634,$C$21:$C$44&amp;$B$21:$B$44,0),MATCH(BJ$1,$D$16:$M$16,0))+VLOOKUP($BE634,战斗属性模型!$K$22:$O$24,BJ$2,FALSE)*INDEX($BW$3:$CF$578,MATCH($BD634&amp;$BF634&amp;$BG634,$BT$3:$BT$578&amp;$BU$3:$BU$578&amp;$BV$3:$BV$578,0),MATCH(BJ$1,$BW$1:$CF$1,0))</f>
        <v>0</v>
      </c>
      <c r="BK634" s="3">
        <f t="array" ref="BK634">INDEX($D$21:$M$44,MATCH($BD634&amp;$BF634,$C$21:$C$44&amp;$B$21:$B$44,0),MATCH(BK$1,$D$16:$M$16,0))+VLOOKUP($BE634,战斗属性模型!$K$22:$O$24,BK$2,FALSE)*INDEX($BW$3:$CF$578,MATCH($BD634&amp;$BF634&amp;$BG634,$BT$3:$BT$578&amp;$BU$3:$BU$578&amp;$BV$3:$BV$578,0),MATCH(BK$1,$BW$1:$CF$1,0))</f>
        <v>998.40000000000009</v>
      </c>
      <c r="BL634" s="3"/>
      <c r="BM634" s="3"/>
      <c r="BN634" s="3"/>
      <c r="BO634" s="3"/>
      <c r="BP634" s="3"/>
      <c r="BQ634" s="3"/>
    </row>
    <row r="635" spans="56:69" x14ac:dyDescent="0.2">
      <c r="BD635" t="s">
        <v>422</v>
      </c>
      <c r="BE635">
        <v>1</v>
      </c>
      <c r="BF635">
        <f t="shared" si="189"/>
        <v>6</v>
      </c>
      <c r="BG635" s="1">
        <f t="shared" si="190"/>
        <v>9</v>
      </c>
      <c r="BH635" s="3">
        <f t="array" ref="BH635">INDEX($D$21:$M$44,MATCH($BD635&amp;$BF635,$C$21:$C$44&amp;$B$21:$B$44,0),MATCH(BH$1,$D$16:$M$16,0))+VLOOKUP($BE635,战斗属性模型!$K$22:$O$24,BH$2,FALSE)*INDEX($BW$3:$CF$578,MATCH($BD635&amp;$BF635&amp;$BG635,$BT$3:$BT$578&amp;$BU$3:$BU$578&amp;$BV$3:$BV$578,0),MATCH(BH$1,$BW$1:$CF$1,0))</f>
        <v>624</v>
      </c>
      <c r="BI635" s="3">
        <f t="array" ref="BI635">INDEX($D$21:$M$44,MATCH($BD635&amp;$BF635,$C$21:$C$44&amp;$B$21:$B$44,0),MATCH(BI$1,$D$16:$M$16,0))+VLOOKUP($BE635,战斗属性模型!$K$22:$O$24,BI$2,FALSE)*INDEX($BW$3:$CF$578,MATCH($BD635&amp;$BF635&amp;$BG635,$BT$3:$BT$578&amp;$BU$3:$BU$578&amp;$BV$3:$BV$578,0),MATCH(BI$1,$BW$1:$CF$1,0))</f>
        <v>0</v>
      </c>
      <c r="BJ635" s="3">
        <f t="array" ref="BJ635">INDEX($D$21:$M$44,MATCH($BD635&amp;$BF635,$C$21:$C$44&amp;$B$21:$B$44,0),MATCH(BJ$1,$D$16:$M$16,0))+VLOOKUP($BE635,战斗属性模型!$K$22:$O$24,BJ$2,FALSE)*INDEX($BW$3:$CF$578,MATCH($BD635&amp;$BF635&amp;$BG635,$BT$3:$BT$578&amp;$BU$3:$BU$578&amp;$BV$3:$BV$578,0),MATCH(BJ$1,$BW$1:$CF$1,0))</f>
        <v>0</v>
      </c>
      <c r="BK635" s="3">
        <f t="array" ref="BK635">INDEX($D$21:$M$44,MATCH($BD635&amp;$BF635,$C$21:$C$44&amp;$B$21:$B$44,0),MATCH(BK$1,$D$16:$M$16,0))+VLOOKUP($BE635,战斗属性模型!$K$22:$O$24,BK$2,FALSE)*INDEX($BW$3:$CF$578,MATCH($BD635&amp;$BF635&amp;$BG635,$BT$3:$BT$578&amp;$BU$3:$BU$578&amp;$BV$3:$BV$578,0),MATCH(BK$1,$BW$1:$CF$1,0))</f>
        <v>1075.2</v>
      </c>
      <c r="BL635" s="3"/>
      <c r="BM635" s="3"/>
      <c r="BN635" s="3"/>
      <c r="BO635" s="3"/>
      <c r="BP635" s="3"/>
      <c r="BQ635" s="3"/>
    </row>
    <row r="636" spans="56:69" x14ac:dyDescent="0.2">
      <c r="BD636" t="s">
        <v>422</v>
      </c>
      <c r="BE636">
        <v>1</v>
      </c>
      <c r="BF636">
        <f t="shared" si="189"/>
        <v>6</v>
      </c>
      <c r="BG636" s="1">
        <f t="shared" si="190"/>
        <v>10</v>
      </c>
      <c r="BH636" s="3">
        <f t="array" ref="BH636">INDEX($D$21:$M$44,MATCH($BD636&amp;$BF636,$C$21:$C$44&amp;$B$21:$B$44,0),MATCH(BH$1,$D$16:$M$16,0))+VLOOKUP($BE636,战斗属性模型!$K$22:$O$24,BH$2,FALSE)*INDEX($BW$3:$CF$578,MATCH($BD636&amp;$BF636&amp;$BG636,$BT$3:$BT$578&amp;$BU$3:$BU$578&amp;$BV$3:$BV$578,0),MATCH(BH$1,$BW$1:$CF$1,0))</f>
        <v>672</v>
      </c>
      <c r="BI636" s="3">
        <f t="array" ref="BI636">INDEX($D$21:$M$44,MATCH($BD636&amp;$BF636,$C$21:$C$44&amp;$B$21:$B$44,0),MATCH(BI$1,$D$16:$M$16,0))+VLOOKUP($BE636,战斗属性模型!$K$22:$O$24,BI$2,FALSE)*INDEX($BW$3:$CF$578,MATCH($BD636&amp;$BF636&amp;$BG636,$BT$3:$BT$578&amp;$BU$3:$BU$578&amp;$BV$3:$BV$578,0),MATCH(BI$1,$BW$1:$CF$1,0))</f>
        <v>0</v>
      </c>
      <c r="BJ636" s="3">
        <f t="array" ref="BJ636">INDEX($D$21:$M$44,MATCH($BD636&amp;$BF636,$C$21:$C$44&amp;$B$21:$B$44,0),MATCH(BJ$1,$D$16:$M$16,0))+VLOOKUP($BE636,战斗属性模型!$K$22:$O$24,BJ$2,FALSE)*INDEX($BW$3:$CF$578,MATCH($BD636&amp;$BF636&amp;$BG636,$BT$3:$BT$578&amp;$BU$3:$BU$578&amp;$BV$3:$BV$578,0),MATCH(BJ$1,$BW$1:$CF$1,0))</f>
        <v>0</v>
      </c>
      <c r="BK636" s="3">
        <f t="array" ref="BK636">INDEX($D$21:$M$44,MATCH($BD636&amp;$BF636,$C$21:$C$44&amp;$B$21:$B$44,0),MATCH(BK$1,$D$16:$M$16,0))+VLOOKUP($BE636,战斗属性模型!$K$22:$O$24,BK$2,FALSE)*INDEX($BW$3:$CF$578,MATCH($BD636&amp;$BF636&amp;$BG636,$BT$3:$BT$578&amp;$BU$3:$BU$578&amp;$BV$3:$BV$578,0),MATCH(BK$1,$BW$1:$CF$1,0))</f>
        <v>1152</v>
      </c>
      <c r="BL636" s="3"/>
      <c r="BM636" s="3"/>
      <c r="BN636" s="3"/>
      <c r="BO636" s="3"/>
      <c r="BP636" s="3"/>
      <c r="BQ636" s="3"/>
    </row>
    <row r="637" spans="56:69" x14ac:dyDescent="0.2">
      <c r="BD637" t="s">
        <v>422</v>
      </c>
      <c r="BE637">
        <v>1</v>
      </c>
      <c r="BF637">
        <f t="shared" si="189"/>
        <v>6</v>
      </c>
      <c r="BG637" s="1">
        <f t="shared" si="190"/>
        <v>11</v>
      </c>
      <c r="BH637" s="3">
        <f t="array" ref="BH637">INDEX($D$21:$M$44,MATCH($BD637&amp;$BF637,$C$21:$C$44&amp;$B$21:$B$44,0),MATCH(BH$1,$D$16:$M$16,0))+VLOOKUP($BE637,战斗属性模型!$K$22:$O$24,BH$2,FALSE)*INDEX($BW$3:$CF$578,MATCH($BD637&amp;$BF637&amp;$BG637,$BT$3:$BT$578&amp;$BU$3:$BU$578&amp;$BV$3:$BV$578,0),MATCH(BH$1,$BW$1:$CF$1,0))</f>
        <v>720</v>
      </c>
      <c r="BI637" s="3">
        <f t="array" ref="BI637">INDEX($D$21:$M$44,MATCH($BD637&amp;$BF637,$C$21:$C$44&amp;$B$21:$B$44,0),MATCH(BI$1,$D$16:$M$16,0))+VLOOKUP($BE637,战斗属性模型!$K$22:$O$24,BI$2,FALSE)*INDEX($BW$3:$CF$578,MATCH($BD637&amp;$BF637&amp;$BG637,$BT$3:$BT$578&amp;$BU$3:$BU$578&amp;$BV$3:$BV$578,0),MATCH(BI$1,$BW$1:$CF$1,0))</f>
        <v>0</v>
      </c>
      <c r="BJ637" s="3">
        <f t="array" ref="BJ637">INDEX($D$21:$M$44,MATCH($BD637&amp;$BF637,$C$21:$C$44&amp;$B$21:$B$44,0),MATCH(BJ$1,$D$16:$M$16,0))+VLOOKUP($BE637,战斗属性模型!$K$22:$O$24,BJ$2,FALSE)*INDEX($BW$3:$CF$578,MATCH($BD637&amp;$BF637&amp;$BG637,$BT$3:$BT$578&amp;$BU$3:$BU$578&amp;$BV$3:$BV$578,0),MATCH(BJ$1,$BW$1:$CF$1,0))</f>
        <v>0</v>
      </c>
      <c r="BK637" s="3">
        <f t="array" ref="BK637">INDEX($D$21:$M$44,MATCH($BD637&amp;$BF637,$C$21:$C$44&amp;$B$21:$B$44,0),MATCH(BK$1,$D$16:$M$16,0))+VLOOKUP($BE637,战斗属性模型!$K$22:$O$24,BK$2,FALSE)*INDEX($BW$3:$CF$578,MATCH($BD637&amp;$BF637&amp;$BG637,$BT$3:$BT$578&amp;$BU$3:$BU$578&amp;$BV$3:$BV$578,0),MATCH(BK$1,$BW$1:$CF$1,0))</f>
        <v>1228.8000000000002</v>
      </c>
      <c r="BL637" s="3"/>
      <c r="BM637" s="3"/>
      <c r="BN637" s="3"/>
      <c r="BO637" s="3"/>
      <c r="BP637" s="3"/>
      <c r="BQ637" s="3"/>
    </row>
    <row r="638" spans="56:69" x14ac:dyDescent="0.2">
      <c r="BD638" t="s">
        <v>422</v>
      </c>
      <c r="BE638">
        <v>1</v>
      </c>
      <c r="BF638">
        <f t="shared" si="189"/>
        <v>6</v>
      </c>
      <c r="BG638" s="1">
        <f t="shared" si="190"/>
        <v>12</v>
      </c>
      <c r="BH638" s="3">
        <f t="array" ref="BH638">INDEX($D$21:$M$44,MATCH($BD638&amp;$BF638,$C$21:$C$44&amp;$B$21:$B$44,0),MATCH(BH$1,$D$16:$M$16,0))+VLOOKUP($BE638,战斗属性模型!$K$22:$O$24,BH$2,FALSE)*INDEX($BW$3:$CF$578,MATCH($BD638&amp;$BF638&amp;$BG638,$BT$3:$BT$578&amp;$BU$3:$BU$578&amp;$BV$3:$BV$578,0),MATCH(BH$1,$BW$1:$CF$1,0))</f>
        <v>768</v>
      </c>
      <c r="BI638" s="3">
        <f t="array" ref="BI638">INDEX($D$21:$M$44,MATCH($BD638&amp;$BF638,$C$21:$C$44&amp;$B$21:$B$44,0),MATCH(BI$1,$D$16:$M$16,0))+VLOOKUP($BE638,战斗属性模型!$K$22:$O$24,BI$2,FALSE)*INDEX($BW$3:$CF$578,MATCH($BD638&amp;$BF638&amp;$BG638,$BT$3:$BT$578&amp;$BU$3:$BU$578&amp;$BV$3:$BV$578,0),MATCH(BI$1,$BW$1:$CF$1,0))</f>
        <v>0</v>
      </c>
      <c r="BJ638" s="3">
        <f t="array" ref="BJ638">INDEX($D$21:$M$44,MATCH($BD638&amp;$BF638,$C$21:$C$44&amp;$B$21:$B$44,0),MATCH(BJ$1,$D$16:$M$16,0))+VLOOKUP($BE638,战斗属性模型!$K$22:$O$24,BJ$2,FALSE)*INDEX($BW$3:$CF$578,MATCH($BD638&amp;$BF638&amp;$BG638,$BT$3:$BT$578&amp;$BU$3:$BU$578&amp;$BV$3:$BV$578,0),MATCH(BJ$1,$BW$1:$CF$1,0))</f>
        <v>0</v>
      </c>
      <c r="BK638" s="3">
        <f t="array" ref="BK638">INDEX($D$21:$M$44,MATCH($BD638&amp;$BF638,$C$21:$C$44&amp;$B$21:$B$44,0),MATCH(BK$1,$D$16:$M$16,0))+VLOOKUP($BE638,战斗属性模型!$K$22:$O$24,BK$2,FALSE)*INDEX($BW$3:$CF$578,MATCH($BD638&amp;$BF638&amp;$BG638,$BT$3:$BT$578&amp;$BU$3:$BU$578&amp;$BV$3:$BV$578,0),MATCH(BK$1,$BW$1:$CF$1,0))</f>
        <v>1305.5999999999999</v>
      </c>
      <c r="BL638" s="3"/>
      <c r="BM638" s="3"/>
      <c r="BN638" s="3"/>
      <c r="BO638" s="3"/>
      <c r="BP638" s="3"/>
      <c r="BQ638" s="3"/>
    </row>
    <row r="639" spans="56:69" x14ac:dyDescent="0.2">
      <c r="BD639" t="s">
        <v>422</v>
      </c>
      <c r="BE639">
        <v>1</v>
      </c>
      <c r="BF639">
        <f t="shared" si="189"/>
        <v>6</v>
      </c>
      <c r="BG639" s="1">
        <f t="shared" si="190"/>
        <v>13</v>
      </c>
      <c r="BH639" s="3">
        <f t="array" ref="BH639">INDEX($D$21:$M$44,MATCH($BD639&amp;$BF639,$C$21:$C$44&amp;$B$21:$B$44,0),MATCH(BH$1,$D$16:$M$16,0))+VLOOKUP($BE639,战斗属性模型!$K$22:$O$24,BH$2,FALSE)*INDEX($BW$3:$CF$578,MATCH($BD639&amp;$BF639&amp;$BG639,$BT$3:$BT$578&amp;$BU$3:$BU$578&amp;$BV$3:$BV$578,0),MATCH(BH$1,$BW$1:$CF$1,0))</f>
        <v>816</v>
      </c>
      <c r="BI639" s="3">
        <f t="array" ref="BI639">INDEX($D$21:$M$44,MATCH($BD639&amp;$BF639,$C$21:$C$44&amp;$B$21:$B$44,0),MATCH(BI$1,$D$16:$M$16,0))+VLOOKUP($BE639,战斗属性模型!$K$22:$O$24,BI$2,FALSE)*INDEX($BW$3:$CF$578,MATCH($BD639&amp;$BF639&amp;$BG639,$BT$3:$BT$578&amp;$BU$3:$BU$578&amp;$BV$3:$BV$578,0),MATCH(BI$1,$BW$1:$CF$1,0))</f>
        <v>0</v>
      </c>
      <c r="BJ639" s="3">
        <f t="array" ref="BJ639">INDEX($D$21:$M$44,MATCH($BD639&amp;$BF639,$C$21:$C$44&amp;$B$21:$B$44,0),MATCH(BJ$1,$D$16:$M$16,0))+VLOOKUP($BE639,战斗属性模型!$K$22:$O$24,BJ$2,FALSE)*INDEX($BW$3:$CF$578,MATCH($BD639&amp;$BF639&amp;$BG639,$BT$3:$BT$578&amp;$BU$3:$BU$578&amp;$BV$3:$BV$578,0),MATCH(BJ$1,$BW$1:$CF$1,0))</f>
        <v>0</v>
      </c>
      <c r="BK639" s="3">
        <f t="array" ref="BK639">INDEX($D$21:$M$44,MATCH($BD639&amp;$BF639,$C$21:$C$44&amp;$B$21:$B$44,0),MATCH(BK$1,$D$16:$M$16,0))+VLOOKUP($BE639,战斗属性模型!$K$22:$O$24,BK$2,FALSE)*INDEX($BW$3:$CF$578,MATCH($BD639&amp;$BF639&amp;$BG639,$BT$3:$BT$578&amp;$BU$3:$BU$578&amp;$BV$3:$BV$578,0),MATCH(BK$1,$BW$1:$CF$1,0))</f>
        <v>1382.4</v>
      </c>
      <c r="BL639" s="3"/>
      <c r="BM639" s="3"/>
      <c r="BN639" s="3"/>
      <c r="BO639" s="3"/>
      <c r="BP639" s="3"/>
      <c r="BQ639" s="3"/>
    </row>
    <row r="640" spans="56:69" x14ac:dyDescent="0.2">
      <c r="BD640" t="s">
        <v>422</v>
      </c>
      <c r="BE640">
        <v>1</v>
      </c>
      <c r="BF640">
        <f t="shared" si="189"/>
        <v>6</v>
      </c>
      <c r="BG640" s="1">
        <f t="shared" si="190"/>
        <v>14</v>
      </c>
      <c r="BH640" s="3">
        <f t="array" ref="BH640">INDEX($D$21:$M$44,MATCH($BD640&amp;$BF640,$C$21:$C$44&amp;$B$21:$B$44,0),MATCH(BH$1,$D$16:$M$16,0))+VLOOKUP($BE640,战斗属性模型!$K$22:$O$24,BH$2,FALSE)*INDEX($BW$3:$CF$578,MATCH($BD640&amp;$BF640&amp;$BG640,$BT$3:$BT$578&amp;$BU$3:$BU$578&amp;$BV$3:$BV$578,0),MATCH(BH$1,$BW$1:$CF$1,0))</f>
        <v>864</v>
      </c>
      <c r="BI640" s="3">
        <f t="array" ref="BI640">INDEX($D$21:$M$44,MATCH($BD640&amp;$BF640,$C$21:$C$44&amp;$B$21:$B$44,0),MATCH(BI$1,$D$16:$M$16,0))+VLOOKUP($BE640,战斗属性模型!$K$22:$O$24,BI$2,FALSE)*INDEX($BW$3:$CF$578,MATCH($BD640&amp;$BF640&amp;$BG640,$BT$3:$BT$578&amp;$BU$3:$BU$578&amp;$BV$3:$BV$578,0),MATCH(BI$1,$BW$1:$CF$1,0))</f>
        <v>0</v>
      </c>
      <c r="BJ640" s="3">
        <f t="array" ref="BJ640">INDEX($D$21:$M$44,MATCH($BD640&amp;$BF640,$C$21:$C$44&amp;$B$21:$B$44,0),MATCH(BJ$1,$D$16:$M$16,0))+VLOOKUP($BE640,战斗属性模型!$K$22:$O$24,BJ$2,FALSE)*INDEX($BW$3:$CF$578,MATCH($BD640&amp;$BF640&amp;$BG640,$BT$3:$BT$578&amp;$BU$3:$BU$578&amp;$BV$3:$BV$578,0),MATCH(BJ$1,$BW$1:$CF$1,0))</f>
        <v>0</v>
      </c>
      <c r="BK640" s="3">
        <f t="array" ref="BK640">INDEX($D$21:$M$44,MATCH($BD640&amp;$BF640,$C$21:$C$44&amp;$B$21:$B$44,0),MATCH(BK$1,$D$16:$M$16,0))+VLOOKUP($BE640,战斗属性模型!$K$22:$O$24,BK$2,FALSE)*INDEX($BW$3:$CF$578,MATCH($BD640&amp;$BF640&amp;$BG640,$BT$3:$BT$578&amp;$BU$3:$BU$578&amp;$BV$3:$BV$578,0),MATCH(BK$1,$BW$1:$CF$1,0))</f>
        <v>1459.2</v>
      </c>
      <c r="BL640" s="3"/>
      <c r="BM640" s="3"/>
      <c r="BN640" s="3"/>
      <c r="BO640" s="3"/>
      <c r="BP640" s="3"/>
      <c r="BQ640" s="3"/>
    </row>
    <row r="641" spans="56:69" x14ac:dyDescent="0.2">
      <c r="BD641" t="s">
        <v>422</v>
      </c>
      <c r="BE641">
        <v>1</v>
      </c>
      <c r="BF641">
        <f t="shared" si="189"/>
        <v>6</v>
      </c>
      <c r="BG641" s="1">
        <f t="shared" si="190"/>
        <v>15</v>
      </c>
      <c r="BH641" s="3">
        <f t="array" ref="BH641">INDEX($D$21:$M$44,MATCH($BD641&amp;$BF641,$C$21:$C$44&amp;$B$21:$B$44,0),MATCH(BH$1,$D$16:$M$16,0))+VLOOKUP($BE641,战斗属性模型!$K$22:$O$24,BH$2,FALSE)*INDEX($BW$3:$CF$578,MATCH($BD641&amp;$BF641&amp;$BG641,$BT$3:$BT$578&amp;$BU$3:$BU$578&amp;$BV$3:$BV$578,0),MATCH(BH$1,$BW$1:$CF$1,0))</f>
        <v>912</v>
      </c>
      <c r="BI641" s="3">
        <f t="array" ref="BI641">INDEX($D$21:$M$44,MATCH($BD641&amp;$BF641,$C$21:$C$44&amp;$B$21:$B$44,0),MATCH(BI$1,$D$16:$M$16,0))+VLOOKUP($BE641,战斗属性模型!$K$22:$O$24,BI$2,FALSE)*INDEX($BW$3:$CF$578,MATCH($BD641&amp;$BF641&amp;$BG641,$BT$3:$BT$578&amp;$BU$3:$BU$578&amp;$BV$3:$BV$578,0),MATCH(BI$1,$BW$1:$CF$1,0))</f>
        <v>0</v>
      </c>
      <c r="BJ641" s="3">
        <f t="array" ref="BJ641">INDEX($D$21:$M$44,MATCH($BD641&amp;$BF641,$C$21:$C$44&amp;$B$21:$B$44,0),MATCH(BJ$1,$D$16:$M$16,0))+VLOOKUP($BE641,战斗属性模型!$K$22:$O$24,BJ$2,FALSE)*INDEX($BW$3:$CF$578,MATCH($BD641&amp;$BF641&amp;$BG641,$BT$3:$BT$578&amp;$BU$3:$BU$578&amp;$BV$3:$BV$578,0),MATCH(BJ$1,$BW$1:$CF$1,0))</f>
        <v>0</v>
      </c>
      <c r="BK641" s="3">
        <f t="array" ref="BK641">INDEX($D$21:$M$44,MATCH($BD641&amp;$BF641,$C$21:$C$44&amp;$B$21:$B$44,0),MATCH(BK$1,$D$16:$M$16,0))+VLOOKUP($BE641,战斗属性模型!$K$22:$O$24,BK$2,FALSE)*INDEX($BW$3:$CF$578,MATCH($BD641&amp;$BF641&amp;$BG641,$BT$3:$BT$578&amp;$BU$3:$BU$578&amp;$BV$3:$BV$578,0),MATCH(BK$1,$BW$1:$CF$1,0))</f>
        <v>1536</v>
      </c>
      <c r="BL641" s="3"/>
      <c r="BM641" s="3"/>
      <c r="BN641" s="3"/>
      <c r="BO641" s="3"/>
      <c r="BP641" s="3"/>
      <c r="BQ641" s="3"/>
    </row>
    <row r="642" spans="56:69" x14ac:dyDescent="0.2">
      <c r="BD642" t="s">
        <v>422</v>
      </c>
      <c r="BE642">
        <v>1</v>
      </c>
      <c r="BF642">
        <f t="shared" si="189"/>
        <v>6</v>
      </c>
      <c r="BG642" s="1">
        <f t="shared" si="190"/>
        <v>16</v>
      </c>
      <c r="BH642" s="3">
        <f t="array" ref="BH642">INDEX($D$21:$M$44,MATCH($BD642&amp;$BF642,$C$21:$C$44&amp;$B$21:$B$44,0),MATCH(BH$1,$D$16:$M$16,0))+VLOOKUP($BE642,战斗属性模型!$K$22:$O$24,BH$2,FALSE)*INDEX($BW$3:$CF$578,MATCH($BD642&amp;$BF642&amp;$BG642,$BT$3:$BT$578&amp;$BU$3:$BU$578&amp;$BV$3:$BV$578,0),MATCH(BH$1,$BW$1:$CF$1,0))</f>
        <v>960</v>
      </c>
      <c r="BI642" s="3">
        <f t="array" ref="BI642">INDEX($D$21:$M$44,MATCH($BD642&amp;$BF642,$C$21:$C$44&amp;$B$21:$B$44,0),MATCH(BI$1,$D$16:$M$16,0))+VLOOKUP($BE642,战斗属性模型!$K$22:$O$24,BI$2,FALSE)*INDEX($BW$3:$CF$578,MATCH($BD642&amp;$BF642&amp;$BG642,$BT$3:$BT$578&amp;$BU$3:$BU$578&amp;$BV$3:$BV$578,0),MATCH(BI$1,$BW$1:$CF$1,0))</f>
        <v>0</v>
      </c>
      <c r="BJ642" s="3">
        <f t="array" ref="BJ642">INDEX($D$21:$M$44,MATCH($BD642&amp;$BF642,$C$21:$C$44&amp;$B$21:$B$44,0),MATCH(BJ$1,$D$16:$M$16,0))+VLOOKUP($BE642,战斗属性模型!$K$22:$O$24,BJ$2,FALSE)*INDEX($BW$3:$CF$578,MATCH($BD642&amp;$BF642&amp;$BG642,$BT$3:$BT$578&amp;$BU$3:$BU$578&amp;$BV$3:$BV$578,0),MATCH(BJ$1,$BW$1:$CF$1,0))</f>
        <v>0</v>
      </c>
      <c r="BK642" s="3">
        <f t="array" ref="BK642">INDEX($D$21:$M$44,MATCH($BD642&amp;$BF642,$C$21:$C$44&amp;$B$21:$B$44,0),MATCH(BK$1,$D$16:$M$16,0))+VLOOKUP($BE642,战斗属性模型!$K$22:$O$24,BK$2,FALSE)*INDEX($BW$3:$CF$578,MATCH($BD642&amp;$BF642&amp;$BG642,$BT$3:$BT$578&amp;$BU$3:$BU$578&amp;$BV$3:$BV$578,0),MATCH(BK$1,$BW$1:$CF$1,0))</f>
        <v>1612.8000000000002</v>
      </c>
      <c r="BL642" s="3"/>
      <c r="BM642" s="3"/>
      <c r="BN642" s="3"/>
      <c r="BO642" s="3"/>
      <c r="BP642" s="3"/>
      <c r="BQ642" s="3"/>
    </row>
    <row r="643" spans="56:69" x14ac:dyDescent="0.2">
      <c r="BD643" t="s">
        <v>422</v>
      </c>
      <c r="BE643">
        <v>1</v>
      </c>
      <c r="BF643">
        <f t="shared" si="189"/>
        <v>6</v>
      </c>
      <c r="BG643" s="1">
        <f t="shared" si="190"/>
        <v>17</v>
      </c>
      <c r="BH643" s="3">
        <f t="array" ref="BH643">INDEX($D$21:$M$44,MATCH($BD643&amp;$BF643,$C$21:$C$44&amp;$B$21:$B$44,0),MATCH(BH$1,$D$16:$M$16,0))+VLOOKUP($BE643,战斗属性模型!$K$22:$O$24,BH$2,FALSE)*INDEX($BW$3:$CF$578,MATCH($BD643&amp;$BF643&amp;$BG643,$BT$3:$BT$578&amp;$BU$3:$BU$578&amp;$BV$3:$BV$578,0),MATCH(BH$1,$BW$1:$CF$1,0))</f>
        <v>1008</v>
      </c>
      <c r="BI643" s="3">
        <f t="array" ref="BI643">INDEX($D$21:$M$44,MATCH($BD643&amp;$BF643,$C$21:$C$44&amp;$B$21:$B$44,0),MATCH(BI$1,$D$16:$M$16,0))+VLOOKUP($BE643,战斗属性模型!$K$22:$O$24,BI$2,FALSE)*INDEX($BW$3:$CF$578,MATCH($BD643&amp;$BF643&amp;$BG643,$BT$3:$BT$578&amp;$BU$3:$BU$578&amp;$BV$3:$BV$578,0),MATCH(BI$1,$BW$1:$CF$1,0))</f>
        <v>0</v>
      </c>
      <c r="BJ643" s="3">
        <f t="array" ref="BJ643">INDEX($D$21:$M$44,MATCH($BD643&amp;$BF643,$C$21:$C$44&amp;$B$21:$B$44,0),MATCH(BJ$1,$D$16:$M$16,0))+VLOOKUP($BE643,战斗属性模型!$K$22:$O$24,BJ$2,FALSE)*INDEX($BW$3:$CF$578,MATCH($BD643&amp;$BF643&amp;$BG643,$BT$3:$BT$578&amp;$BU$3:$BU$578&amp;$BV$3:$BV$578,0),MATCH(BJ$1,$BW$1:$CF$1,0))</f>
        <v>0</v>
      </c>
      <c r="BK643" s="3">
        <f t="array" ref="BK643">INDEX($D$21:$M$44,MATCH($BD643&amp;$BF643,$C$21:$C$44&amp;$B$21:$B$44,0),MATCH(BK$1,$D$16:$M$16,0))+VLOOKUP($BE643,战斗属性模型!$K$22:$O$24,BK$2,FALSE)*INDEX($BW$3:$CF$578,MATCH($BD643&amp;$BF643&amp;$BG643,$BT$3:$BT$578&amp;$BU$3:$BU$578&amp;$BV$3:$BV$578,0),MATCH(BK$1,$BW$1:$CF$1,0))</f>
        <v>1689.6000000000001</v>
      </c>
      <c r="BL643" s="3"/>
      <c r="BM643" s="3"/>
      <c r="BN643" s="3"/>
      <c r="BO643" s="3"/>
      <c r="BP643" s="3"/>
      <c r="BQ643" s="3"/>
    </row>
    <row r="644" spans="56:69" x14ac:dyDescent="0.2">
      <c r="BD644" t="s">
        <v>422</v>
      </c>
      <c r="BE644">
        <v>1</v>
      </c>
      <c r="BF644">
        <f t="shared" si="189"/>
        <v>6</v>
      </c>
      <c r="BG644" s="1">
        <f t="shared" si="190"/>
        <v>18</v>
      </c>
      <c r="BH644" s="3">
        <f t="array" ref="BH644">INDEX($D$21:$M$44,MATCH($BD644&amp;$BF644,$C$21:$C$44&amp;$B$21:$B$44,0),MATCH(BH$1,$D$16:$M$16,0))+VLOOKUP($BE644,战斗属性模型!$K$22:$O$24,BH$2,FALSE)*INDEX($BW$3:$CF$578,MATCH($BD644&amp;$BF644&amp;$BG644,$BT$3:$BT$578&amp;$BU$3:$BU$578&amp;$BV$3:$BV$578,0),MATCH(BH$1,$BW$1:$CF$1,0))</f>
        <v>1056</v>
      </c>
      <c r="BI644" s="3">
        <f t="array" ref="BI644">INDEX($D$21:$M$44,MATCH($BD644&amp;$BF644,$C$21:$C$44&amp;$B$21:$B$44,0),MATCH(BI$1,$D$16:$M$16,0))+VLOOKUP($BE644,战斗属性模型!$K$22:$O$24,BI$2,FALSE)*INDEX($BW$3:$CF$578,MATCH($BD644&amp;$BF644&amp;$BG644,$BT$3:$BT$578&amp;$BU$3:$BU$578&amp;$BV$3:$BV$578,0),MATCH(BI$1,$BW$1:$CF$1,0))</f>
        <v>0</v>
      </c>
      <c r="BJ644" s="3">
        <f t="array" ref="BJ644">INDEX($D$21:$M$44,MATCH($BD644&amp;$BF644,$C$21:$C$44&amp;$B$21:$B$44,0),MATCH(BJ$1,$D$16:$M$16,0))+VLOOKUP($BE644,战斗属性模型!$K$22:$O$24,BJ$2,FALSE)*INDEX($BW$3:$CF$578,MATCH($BD644&amp;$BF644&amp;$BG644,$BT$3:$BT$578&amp;$BU$3:$BU$578&amp;$BV$3:$BV$578,0),MATCH(BJ$1,$BW$1:$CF$1,0))</f>
        <v>0</v>
      </c>
      <c r="BK644" s="3">
        <f t="array" ref="BK644">INDEX($D$21:$M$44,MATCH($BD644&amp;$BF644,$C$21:$C$44&amp;$B$21:$B$44,0),MATCH(BK$1,$D$16:$M$16,0))+VLOOKUP($BE644,战斗属性模型!$K$22:$O$24,BK$2,FALSE)*INDEX($BW$3:$CF$578,MATCH($BD644&amp;$BF644&amp;$BG644,$BT$3:$BT$578&amp;$BU$3:$BU$578&amp;$BV$3:$BV$578,0),MATCH(BK$1,$BW$1:$CF$1,0))</f>
        <v>1766.4</v>
      </c>
      <c r="BL644" s="3"/>
      <c r="BM644" s="3"/>
      <c r="BN644" s="3"/>
      <c r="BO644" s="3"/>
      <c r="BP644" s="3"/>
      <c r="BQ644" s="3"/>
    </row>
    <row r="645" spans="56:69" x14ac:dyDescent="0.2">
      <c r="BD645" t="s">
        <v>422</v>
      </c>
      <c r="BE645">
        <v>1</v>
      </c>
      <c r="BF645">
        <f t="shared" si="189"/>
        <v>6</v>
      </c>
      <c r="BG645" s="1">
        <f t="shared" si="190"/>
        <v>19</v>
      </c>
      <c r="BH645" s="3">
        <f t="array" ref="BH645">INDEX($D$21:$M$44,MATCH($BD645&amp;$BF645,$C$21:$C$44&amp;$B$21:$B$44,0),MATCH(BH$1,$D$16:$M$16,0))+VLOOKUP($BE645,战斗属性模型!$K$22:$O$24,BH$2,FALSE)*INDEX($BW$3:$CF$578,MATCH($BD645&amp;$BF645&amp;$BG645,$BT$3:$BT$578&amp;$BU$3:$BU$578&amp;$BV$3:$BV$578,0),MATCH(BH$1,$BW$1:$CF$1,0))</f>
        <v>1104</v>
      </c>
      <c r="BI645" s="3">
        <f t="array" ref="BI645">INDEX($D$21:$M$44,MATCH($BD645&amp;$BF645,$C$21:$C$44&amp;$B$21:$B$44,0),MATCH(BI$1,$D$16:$M$16,0))+VLOOKUP($BE645,战斗属性模型!$K$22:$O$24,BI$2,FALSE)*INDEX($BW$3:$CF$578,MATCH($BD645&amp;$BF645&amp;$BG645,$BT$3:$BT$578&amp;$BU$3:$BU$578&amp;$BV$3:$BV$578,0),MATCH(BI$1,$BW$1:$CF$1,0))</f>
        <v>0</v>
      </c>
      <c r="BJ645" s="3">
        <f t="array" ref="BJ645">INDEX($D$21:$M$44,MATCH($BD645&amp;$BF645,$C$21:$C$44&amp;$B$21:$B$44,0),MATCH(BJ$1,$D$16:$M$16,0))+VLOOKUP($BE645,战斗属性模型!$K$22:$O$24,BJ$2,FALSE)*INDEX($BW$3:$CF$578,MATCH($BD645&amp;$BF645&amp;$BG645,$BT$3:$BT$578&amp;$BU$3:$BU$578&amp;$BV$3:$BV$578,0),MATCH(BJ$1,$BW$1:$CF$1,0))</f>
        <v>0</v>
      </c>
      <c r="BK645" s="3">
        <f t="array" ref="BK645">INDEX($D$21:$M$44,MATCH($BD645&amp;$BF645,$C$21:$C$44&amp;$B$21:$B$44,0),MATCH(BK$1,$D$16:$M$16,0))+VLOOKUP($BE645,战斗属性模型!$K$22:$O$24,BK$2,FALSE)*INDEX($BW$3:$CF$578,MATCH($BD645&amp;$BF645&amp;$BG645,$BT$3:$BT$578&amp;$BU$3:$BU$578&amp;$BV$3:$BV$578,0),MATCH(BK$1,$BW$1:$CF$1,0))</f>
        <v>1843.2</v>
      </c>
      <c r="BL645" s="3"/>
      <c r="BM645" s="3"/>
      <c r="BN645" s="3"/>
      <c r="BO645" s="3"/>
      <c r="BP645" s="3"/>
      <c r="BQ645" s="3"/>
    </row>
    <row r="646" spans="56:69" x14ac:dyDescent="0.2">
      <c r="BD646" t="s">
        <v>422</v>
      </c>
      <c r="BE646">
        <v>1</v>
      </c>
      <c r="BF646">
        <f t="shared" si="189"/>
        <v>6</v>
      </c>
      <c r="BG646" s="1">
        <f t="shared" si="190"/>
        <v>20</v>
      </c>
      <c r="BH646" s="3">
        <f t="array" ref="BH646">INDEX($D$21:$M$44,MATCH($BD646&amp;$BF646,$C$21:$C$44&amp;$B$21:$B$44,0),MATCH(BH$1,$D$16:$M$16,0))+VLOOKUP($BE646,战斗属性模型!$K$22:$O$24,BH$2,FALSE)*INDEX($BW$3:$CF$578,MATCH($BD646&amp;$BF646&amp;$BG646,$BT$3:$BT$578&amp;$BU$3:$BU$578&amp;$BV$3:$BV$578,0),MATCH(BH$1,$BW$1:$CF$1,0))</f>
        <v>1152</v>
      </c>
      <c r="BI646" s="3">
        <f t="array" ref="BI646">INDEX($D$21:$M$44,MATCH($BD646&amp;$BF646,$C$21:$C$44&amp;$B$21:$B$44,0),MATCH(BI$1,$D$16:$M$16,0))+VLOOKUP($BE646,战斗属性模型!$K$22:$O$24,BI$2,FALSE)*INDEX($BW$3:$CF$578,MATCH($BD646&amp;$BF646&amp;$BG646,$BT$3:$BT$578&amp;$BU$3:$BU$578&amp;$BV$3:$BV$578,0),MATCH(BI$1,$BW$1:$CF$1,0))</f>
        <v>0</v>
      </c>
      <c r="BJ646" s="3">
        <f t="array" ref="BJ646">INDEX($D$21:$M$44,MATCH($BD646&amp;$BF646,$C$21:$C$44&amp;$B$21:$B$44,0),MATCH(BJ$1,$D$16:$M$16,0))+VLOOKUP($BE646,战斗属性模型!$K$22:$O$24,BJ$2,FALSE)*INDEX($BW$3:$CF$578,MATCH($BD646&amp;$BF646&amp;$BG646,$BT$3:$BT$578&amp;$BU$3:$BU$578&amp;$BV$3:$BV$578,0),MATCH(BJ$1,$BW$1:$CF$1,0))</f>
        <v>0</v>
      </c>
      <c r="BK646" s="3">
        <f t="array" ref="BK646">INDEX($D$21:$M$44,MATCH($BD646&amp;$BF646,$C$21:$C$44&amp;$B$21:$B$44,0),MATCH(BK$1,$D$16:$M$16,0))+VLOOKUP($BE646,战斗属性模型!$K$22:$O$24,BK$2,FALSE)*INDEX($BW$3:$CF$578,MATCH($BD646&amp;$BF646&amp;$BG646,$BT$3:$BT$578&amp;$BU$3:$BU$578&amp;$BV$3:$BV$578,0),MATCH(BK$1,$BW$1:$CF$1,0))</f>
        <v>1920</v>
      </c>
      <c r="BL646" s="3"/>
      <c r="BM646" s="3"/>
      <c r="BN646" s="3"/>
      <c r="BO646" s="3"/>
      <c r="BP646" s="3"/>
      <c r="BQ646" s="3"/>
    </row>
    <row r="647" spans="56:69" x14ac:dyDescent="0.2">
      <c r="BD647" t="s">
        <v>422</v>
      </c>
      <c r="BE647">
        <v>1</v>
      </c>
      <c r="BF647">
        <f t="shared" si="189"/>
        <v>6</v>
      </c>
      <c r="BG647" s="1">
        <f t="shared" si="190"/>
        <v>21</v>
      </c>
      <c r="BH647" s="3">
        <f t="array" ref="BH647">INDEX($D$21:$M$44,MATCH($BD647&amp;$BF647,$C$21:$C$44&amp;$B$21:$B$44,0),MATCH(BH$1,$D$16:$M$16,0))+VLOOKUP($BE647,战斗属性模型!$K$22:$O$24,BH$2,FALSE)*INDEX($BW$3:$CF$578,MATCH($BD647&amp;$BF647&amp;$BG647,$BT$3:$BT$578&amp;$BU$3:$BU$578&amp;$BV$3:$BV$578,0),MATCH(BH$1,$BW$1:$CF$1,0))</f>
        <v>1200</v>
      </c>
      <c r="BI647" s="3">
        <f t="array" ref="BI647">INDEX($D$21:$M$44,MATCH($BD647&amp;$BF647,$C$21:$C$44&amp;$B$21:$B$44,0),MATCH(BI$1,$D$16:$M$16,0))+VLOOKUP($BE647,战斗属性模型!$K$22:$O$24,BI$2,FALSE)*INDEX($BW$3:$CF$578,MATCH($BD647&amp;$BF647&amp;$BG647,$BT$3:$BT$578&amp;$BU$3:$BU$578&amp;$BV$3:$BV$578,0),MATCH(BI$1,$BW$1:$CF$1,0))</f>
        <v>0</v>
      </c>
      <c r="BJ647" s="3">
        <f t="array" ref="BJ647">INDEX($D$21:$M$44,MATCH($BD647&amp;$BF647,$C$21:$C$44&amp;$B$21:$B$44,0),MATCH(BJ$1,$D$16:$M$16,0))+VLOOKUP($BE647,战斗属性模型!$K$22:$O$24,BJ$2,FALSE)*INDEX($BW$3:$CF$578,MATCH($BD647&amp;$BF647&amp;$BG647,$BT$3:$BT$578&amp;$BU$3:$BU$578&amp;$BV$3:$BV$578,0),MATCH(BJ$1,$BW$1:$CF$1,0))</f>
        <v>0</v>
      </c>
      <c r="BK647" s="3">
        <f t="array" ref="BK647">INDEX($D$21:$M$44,MATCH($BD647&amp;$BF647,$C$21:$C$44&amp;$B$21:$B$44,0),MATCH(BK$1,$D$16:$M$16,0))+VLOOKUP($BE647,战斗属性模型!$K$22:$O$24,BK$2,FALSE)*INDEX($BW$3:$CF$578,MATCH($BD647&amp;$BF647&amp;$BG647,$BT$3:$BT$578&amp;$BU$3:$BU$578&amp;$BV$3:$BV$578,0),MATCH(BK$1,$BW$1:$CF$1,0))</f>
        <v>1996.8000000000002</v>
      </c>
      <c r="BL647" s="3"/>
      <c r="BM647" s="3"/>
      <c r="BN647" s="3"/>
      <c r="BO647" s="3"/>
      <c r="BP647" s="3"/>
      <c r="BQ647" s="3"/>
    </row>
    <row r="648" spans="56:69" x14ac:dyDescent="0.2">
      <c r="BD648" t="s">
        <v>422</v>
      </c>
      <c r="BE648">
        <v>1</v>
      </c>
      <c r="BF648">
        <f t="shared" si="189"/>
        <v>6</v>
      </c>
      <c r="BG648" s="1">
        <f t="shared" si="190"/>
        <v>22</v>
      </c>
      <c r="BH648" s="3">
        <f t="array" ref="BH648">INDEX($D$21:$M$44,MATCH($BD648&amp;$BF648,$C$21:$C$44&amp;$B$21:$B$44,0),MATCH(BH$1,$D$16:$M$16,0))+VLOOKUP($BE648,战斗属性模型!$K$22:$O$24,BH$2,FALSE)*INDEX($BW$3:$CF$578,MATCH($BD648&amp;$BF648&amp;$BG648,$BT$3:$BT$578&amp;$BU$3:$BU$578&amp;$BV$3:$BV$578,0),MATCH(BH$1,$BW$1:$CF$1,0))</f>
        <v>1248</v>
      </c>
      <c r="BI648" s="3">
        <f t="array" ref="BI648">INDEX($D$21:$M$44,MATCH($BD648&amp;$BF648,$C$21:$C$44&amp;$B$21:$B$44,0),MATCH(BI$1,$D$16:$M$16,0))+VLOOKUP($BE648,战斗属性模型!$K$22:$O$24,BI$2,FALSE)*INDEX($BW$3:$CF$578,MATCH($BD648&amp;$BF648&amp;$BG648,$BT$3:$BT$578&amp;$BU$3:$BU$578&amp;$BV$3:$BV$578,0),MATCH(BI$1,$BW$1:$CF$1,0))</f>
        <v>0</v>
      </c>
      <c r="BJ648" s="3">
        <f t="array" ref="BJ648">INDEX($D$21:$M$44,MATCH($BD648&amp;$BF648,$C$21:$C$44&amp;$B$21:$B$44,0),MATCH(BJ$1,$D$16:$M$16,0))+VLOOKUP($BE648,战斗属性模型!$K$22:$O$24,BJ$2,FALSE)*INDEX($BW$3:$CF$578,MATCH($BD648&amp;$BF648&amp;$BG648,$BT$3:$BT$578&amp;$BU$3:$BU$578&amp;$BV$3:$BV$578,0),MATCH(BJ$1,$BW$1:$CF$1,0))</f>
        <v>0</v>
      </c>
      <c r="BK648" s="3">
        <f t="array" ref="BK648">INDEX($D$21:$M$44,MATCH($BD648&amp;$BF648,$C$21:$C$44&amp;$B$21:$B$44,0),MATCH(BK$1,$D$16:$M$16,0))+VLOOKUP($BE648,战斗属性模型!$K$22:$O$24,BK$2,FALSE)*INDEX($BW$3:$CF$578,MATCH($BD648&amp;$BF648&amp;$BG648,$BT$3:$BT$578&amp;$BU$3:$BU$578&amp;$BV$3:$BV$578,0),MATCH(BK$1,$BW$1:$CF$1,0))</f>
        <v>2073.6000000000004</v>
      </c>
      <c r="BL648" s="3"/>
      <c r="BM648" s="3"/>
      <c r="BN648" s="3"/>
      <c r="BO648" s="3"/>
      <c r="BP648" s="3"/>
      <c r="BQ648" s="3"/>
    </row>
    <row r="649" spans="56:69" x14ac:dyDescent="0.2">
      <c r="BD649" t="s">
        <v>422</v>
      </c>
      <c r="BE649">
        <v>1</v>
      </c>
      <c r="BF649">
        <f t="shared" si="189"/>
        <v>6</v>
      </c>
      <c r="BG649" s="1">
        <f t="shared" si="190"/>
        <v>23</v>
      </c>
      <c r="BH649" s="3">
        <f t="array" ref="BH649">INDEX($D$21:$M$44,MATCH($BD649&amp;$BF649,$C$21:$C$44&amp;$B$21:$B$44,0),MATCH(BH$1,$D$16:$M$16,0))+VLOOKUP($BE649,战斗属性模型!$K$22:$O$24,BH$2,FALSE)*INDEX($BW$3:$CF$578,MATCH($BD649&amp;$BF649&amp;$BG649,$BT$3:$BT$578&amp;$BU$3:$BU$578&amp;$BV$3:$BV$578,0),MATCH(BH$1,$BW$1:$CF$1,0))</f>
        <v>1296</v>
      </c>
      <c r="BI649" s="3">
        <f t="array" ref="BI649">INDEX($D$21:$M$44,MATCH($BD649&amp;$BF649,$C$21:$C$44&amp;$B$21:$B$44,0),MATCH(BI$1,$D$16:$M$16,0))+VLOOKUP($BE649,战斗属性模型!$K$22:$O$24,BI$2,FALSE)*INDEX($BW$3:$CF$578,MATCH($BD649&amp;$BF649&amp;$BG649,$BT$3:$BT$578&amp;$BU$3:$BU$578&amp;$BV$3:$BV$578,0),MATCH(BI$1,$BW$1:$CF$1,0))</f>
        <v>0</v>
      </c>
      <c r="BJ649" s="3">
        <f t="array" ref="BJ649">INDEX($D$21:$M$44,MATCH($BD649&amp;$BF649,$C$21:$C$44&amp;$B$21:$B$44,0),MATCH(BJ$1,$D$16:$M$16,0))+VLOOKUP($BE649,战斗属性模型!$K$22:$O$24,BJ$2,FALSE)*INDEX($BW$3:$CF$578,MATCH($BD649&amp;$BF649&amp;$BG649,$BT$3:$BT$578&amp;$BU$3:$BU$578&amp;$BV$3:$BV$578,0),MATCH(BJ$1,$BW$1:$CF$1,0))</f>
        <v>0</v>
      </c>
      <c r="BK649" s="3">
        <f t="array" ref="BK649">INDEX($D$21:$M$44,MATCH($BD649&amp;$BF649,$C$21:$C$44&amp;$B$21:$B$44,0),MATCH(BK$1,$D$16:$M$16,0))+VLOOKUP($BE649,战斗属性模型!$K$22:$O$24,BK$2,FALSE)*INDEX($BW$3:$CF$578,MATCH($BD649&amp;$BF649&amp;$BG649,$BT$3:$BT$578&amp;$BU$3:$BU$578&amp;$BV$3:$BV$578,0),MATCH(BK$1,$BW$1:$CF$1,0))</f>
        <v>2150.4</v>
      </c>
      <c r="BL649" s="3"/>
      <c r="BM649" s="3"/>
      <c r="BN649" s="3"/>
      <c r="BO649" s="3"/>
      <c r="BP649" s="3"/>
      <c r="BQ649" s="3"/>
    </row>
    <row r="650" spans="56:69" x14ac:dyDescent="0.2">
      <c r="BD650" t="s">
        <v>422</v>
      </c>
      <c r="BE650">
        <v>1</v>
      </c>
      <c r="BF650">
        <f t="shared" si="189"/>
        <v>6</v>
      </c>
      <c r="BG650" s="1">
        <f t="shared" si="190"/>
        <v>24</v>
      </c>
      <c r="BH650" s="3">
        <f t="array" ref="BH650">INDEX($D$21:$M$44,MATCH($BD650&amp;$BF650,$C$21:$C$44&amp;$B$21:$B$44,0),MATCH(BH$1,$D$16:$M$16,0))+VLOOKUP($BE650,战斗属性模型!$K$22:$O$24,BH$2,FALSE)*INDEX($BW$3:$CF$578,MATCH($BD650&amp;$BF650&amp;$BG650,$BT$3:$BT$578&amp;$BU$3:$BU$578&amp;$BV$3:$BV$578,0),MATCH(BH$1,$BW$1:$CF$1,0))</f>
        <v>1344</v>
      </c>
      <c r="BI650" s="3">
        <f t="array" ref="BI650">INDEX($D$21:$M$44,MATCH($BD650&amp;$BF650,$C$21:$C$44&amp;$B$21:$B$44,0),MATCH(BI$1,$D$16:$M$16,0))+VLOOKUP($BE650,战斗属性模型!$K$22:$O$24,BI$2,FALSE)*INDEX($BW$3:$CF$578,MATCH($BD650&amp;$BF650&amp;$BG650,$BT$3:$BT$578&amp;$BU$3:$BU$578&amp;$BV$3:$BV$578,0),MATCH(BI$1,$BW$1:$CF$1,0))</f>
        <v>0</v>
      </c>
      <c r="BJ650" s="3">
        <f t="array" ref="BJ650">INDEX($D$21:$M$44,MATCH($BD650&amp;$BF650,$C$21:$C$44&amp;$B$21:$B$44,0),MATCH(BJ$1,$D$16:$M$16,0))+VLOOKUP($BE650,战斗属性模型!$K$22:$O$24,BJ$2,FALSE)*INDEX($BW$3:$CF$578,MATCH($BD650&amp;$BF650&amp;$BG650,$BT$3:$BT$578&amp;$BU$3:$BU$578&amp;$BV$3:$BV$578,0),MATCH(BJ$1,$BW$1:$CF$1,0))</f>
        <v>0</v>
      </c>
      <c r="BK650" s="3">
        <f t="array" ref="BK650">INDEX($D$21:$M$44,MATCH($BD650&amp;$BF650,$C$21:$C$44&amp;$B$21:$B$44,0),MATCH(BK$1,$D$16:$M$16,0))+VLOOKUP($BE650,战斗属性模型!$K$22:$O$24,BK$2,FALSE)*INDEX($BW$3:$CF$578,MATCH($BD650&amp;$BF650&amp;$BG650,$BT$3:$BT$578&amp;$BU$3:$BU$578&amp;$BV$3:$BV$578,0),MATCH(BK$1,$BW$1:$CF$1,0))</f>
        <v>2227.1999999999998</v>
      </c>
      <c r="BL650" s="3"/>
      <c r="BM650" s="3"/>
      <c r="BN650" s="3"/>
      <c r="BO650" s="3"/>
      <c r="BP650" s="3"/>
      <c r="BQ650" s="3"/>
    </row>
    <row r="651" spans="56:69" x14ac:dyDescent="0.2">
      <c r="BD651" t="str">
        <f>BD75</f>
        <v>头饰</v>
      </c>
      <c r="BE651">
        <f>BE75+1</f>
        <v>2</v>
      </c>
      <c r="BF651">
        <f t="shared" ref="BF651:BG651" si="191">BF75</f>
        <v>1</v>
      </c>
      <c r="BG651">
        <f t="shared" si="191"/>
        <v>1</v>
      </c>
      <c r="BH651" s="3">
        <f t="array" ref="BH651">INDEX($D$21:$M$44,MATCH($BD651&amp;$BF651,$C$21:$C$44&amp;$B$21:$B$44,0),MATCH(BH$1,$D$16:$M$16,0))+VLOOKUP($BE651,战斗属性模型!$K$22:$O$24,BH$2,FALSE)*INDEX($BW$3:$CF$578,MATCH($BD651&amp;$BF651&amp;$BG651,$BT$3:$BT$578&amp;$BU$3:$BU$578&amp;$BV$3:$BV$578,0),MATCH(BH$1,$BW$1:$CF$1,0))</f>
        <v>40.4</v>
      </c>
      <c r="BI651" s="3">
        <f t="array" ref="BI651">INDEX($D$21:$M$44,MATCH($BD651&amp;$BF651,$C$21:$C$44&amp;$B$21:$B$44,0),MATCH(BI$1,$D$16:$M$16,0))+VLOOKUP($BE651,战斗属性模型!$K$22:$O$24,BI$2,FALSE)*INDEX($BW$3:$CF$578,MATCH($BD651&amp;$BF651&amp;$BG651,$BT$3:$BT$578&amp;$BU$3:$BU$578&amp;$BV$3:$BV$578,0),MATCH(BI$1,$BW$1:$CF$1,0))</f>
        <v>2000</v>
      </c>
      <c r="BJ651" s="3">
        <f t="array" ref="BJ651">INDEX($D$21:$M$44,MATCH($BD651&amp;$BF651,$C$21:$C$44&amp;$B$21:$B$44,0),MATCH(BJ$1,$D$16:$M$16,0))+VLOOKUP($BE651,战斗属性模型!$K$22:$O$24,BJ$2,FALSE)*INDEX($BW$3:$CF$578,MATCH($BD651&amp;$BF651&amp;$BG651,$BT$3:$BT$578&amp;$BU$3:$BU$578&amp;$BV$3:$BV$578,0),MATCH(BJ$1,$BW$1:$CF$1,0))</f>
        <v>0</v>
      </c>
      <c r="BK651" s="3">
        <f t="array" ref="BK651">INDEX($D$21:$M$44,MATCH($BD651&amp;$BF651,$C$21:$C$44&amp;$B$21:$B$44,0),MATCH(BK$1,$D$16:$M$16,0))+VLOOKUP($BE651,战斗属性模型!$K$22:$O$24,BK$2,FALSE)*INDEX($BW$3:$CF$578,MATCH($BD651&amp;$BF651&amp;$BG651,$BT$3:$BT$578&amp;$BU$3:$BU$578&amp;$BV$3:$BV$578,0),MATCH(BK$1,$BW$1:$CF$1,0))</f>
        <v>0</v>
      </c>
      <c r="BL651" s="3"/>
      <c r="BM651" s="3"/>
      <c r="BN651" s="3"/>
      <c r="BO651" s="3"/>
      <c r="BP651" s="3"/>
      <c r="BQ651" s="3"/>
    </row>
    <row r="652" spans="56:69" x14ac:dyDescent="0.2">
      <c r="BD652" t="str">
        <f t="shared" ref="BD652:BD715" si="192">BD76</f>
        <v>头饰</v>
      </c>
      <c r="BE652">
        <f t="shared" ref="BE652:BE715" si="193">BE76+1</f>
        <v>2</v>
      </c>
      <c r="BF652">
        <f t="shared" ref="BF652:BG652" si="194">BF76</f>
        <v>1</v>
      </c>
      <c r="BG652">
        <f t="shared" si="194"/>
        <v>2</v>
      </c>
      <c r="BH652" s="3">
        <f t="array" ref="BH652">INDEX($D$21:$M$44,MATCH($BD652&amp;$BF652,$C$21:$C$44&amp;$B$21:$B$44,0),MATCH(BH$1,$D$16:$M$16,0))+VLOOKUP($BE652,战斗属性模型!$K$22:$O$24,BH$2,FALSE)*INDEX($BW$3:$CF$578,MATCH($BD652&amp;$BF652&amp;$BG652,$BT$3:$BT$578&amp;$BU$3:$BU$578&amp;$BV$3:$BV$578,0),MATCH(BH$1,$BW$1:$CF$1,0))</f>
        <v>48.8</v>
      </c>
      <c r="BI652" s="3">
        <f t="array" ref="BI652">INDEX($D$21:$M$44,MATCH($BD652&amp;$BF652,$C$21:$C$44&amp;$B$21:$B$44,0),MATCH(BI$1,$D$16:$M$16,0))+VLOOKUP($BE652,战斗属性模型!$K$22:$O$24,BI$2,FALSE)*INDEX($BW$3:$CF$578,MATCH($BD652&amp;$BF652&amp;$BG652,$BT$3:$BT$578&amp;$BU$3:$BU$578&amp;$BV$3:$BV$578,0),MATCH(BI$1,$BW$1:$CF$1,0))</f>
        <v>2400</v>
      </c>
      <c r="BJ652" s="3">
        <f t="array" ref="BJ652">INDEX($D$21:$M$44,MATCH($BD652&amp;$BF652,$C$21:$C$44&amp;$B$21:$B$44,0),MATCH(BJ$1,$D$16:$M$16,0))+VLOOKUP($BE652,战斗属性模型!$K$22:$O$24,BJ$2,FALSE)*INDEX($BW$3:$CF$578,MATCH($BD652&amp;$BF652&amp;$BG652,$BT$3:$BT$578&amp;$BU$3:$BU$578&amp;$BV$3:$BV$578,0),MATCH(BJ$1,$BW$1:$CF$1,0))</f>
        <v>0</v>
      </c>
      <c r="BK652" s="3">
        <f t="array" ref="BK652">INDEX($D$21:$M$44,MATCH($BD652&amp;$BF652,$C$21:$C$44&amp;$B$21:$B$44,0),MATCH(BK$1,$D$16:$M$16,0))+VLOOKUP($BE652,战斗属性模型!$K$22:$O$24,BK$2,FALSE)*INDEX($BW$3:$CF$578,MATCH($BD652&amp;$BF652&amp;$BG652,$BT$3:$BT$578&amp;$BU$3:$BU$578&amp;$BV$3:$BV$578,0),MATCH(BK$1,$BW$1:$CF$1,0))</f>
        <v>0</v>
      </c>
      <c r="BL652" s="3"/>
      <c r="BM652" s="3"/>
      <c r="BN652" s="3"/>
      <c r="BO652" s="3"/>
      <c r="BP652" s="3"/>
      <c r="BQ652" s="3"/>
    </row>
    <row r="653" spans="56:69" x14ac:dyDescent="0.2">
      <c r="BD653" t="str">
        <f t="shared" si="192"/>
        <v>头饰</v>
      </c>
      <c r="BE653">
        <f t="shared" si="193"/>
        <v>2</v>
      </c>
      <c r="BF653">
        <f t="shared" ref="BF653:BG653" si="195">BF77</f>
        <v>1</v>
      </c>
      <c r="BG653">
        <f t="shared" si="195"/>
        <v>3</v>
      </c>
      <c r="BH653" s="3">
        <f t="array" ref="BH653">INDEX($D$21:$M$44,MATCH($BD653&amp;$BF653,$C$21:$C$44&amp;$B$21:$B$44,0),MATCH(BH$1,$D$16:$M$16,0))+VLOOKUP($BE653,战斗属性模型!$K$22:$O$24,BH$2,FALSE)*INDEX($BW$3:$CF$578,MATCH($BD653&amp;$BF653&amp;$BG653,$BT$3:$BT$578&amp;$BU$3:$BU$578&amp;$BV$3:$BV$578,0),MATCH(BH$1,$BW$1:$CF$1,0))</f>
        <v>57.2</v>
      </c>
      <c r="BI653" s="3">
        <f t="array" ref="BI653">INDEX($D$21:$M$44,MATCH($BD653&amp;$BF653,$C$21:$C$44&amp;$B$21:$B$44,0),MATCH(BI$1,$D$16:$M$16,0))+VLOOKUP($BE653,战斗属性模型!$K$22:$O$24,BI$2,FALSE)*INDEX($BW$3:$CF$578,MATCH($BD653&amp;$BF653&amp;$BG653,$BT$3:$BT$578&amp;$BU$3:$BU$578&amp;$BV$3:$BV$578,0),MATCH(BI$1,$BW$1:$CF$1,0))</f>
        <v>2800</v>
      </c>
      <c r="BJ653" s="3">
        <f t="array" ref="BJ653">INDEX($D$21:$M$44,MATCH($BD653&amp;$BF653,$C$21:$C$44&amp;$B$21:$B$44,0),MATCH(BJ$1,$D$16:$M$16,0))+VLOOKUP($BE653,战斗属性模型!$K$22:$O$24,BJ$2,FALSE)*INDEX($BW$3:$CF$578,MATCH($BD653&amp;$BF653&amp;$BG653,$BT$3:$BT$578&amp;$BU$3:$BU$578&amp;$BV$3:$BV$578,0),MATCH(BJ$1,$BW$1:$CF$1,0))</f>
        <v>0</v>
      </c>
      <c r="BK653" s="3">
        <f t="array" ref="BK653">INDEX($D$21:$M$44,MATCH($BD653&amp;$BF653,$C$21:$C$44&amp;$B$21:$B$44,0),MATCH(BK$1,$D$16:$M$16,0))+VLOOKUP($BE653,战斗属性模型!$K$22:$O$24,BK$2,FALSE)*INDEX($BW$3:$CF$578,MATCH($BD653&amp;$BF653&amp;$BG653,$BT$3:$BT$578&amp;$BU$3:$BU$578&amp;$BV$3:$BV$578,0),MATCH(BK$1,$BW$1:$CF$1,0))</f>
        <v>0</v>
      </c>
      <c r="BL653" s="3"/>
      <c r="BM653" s="3"/>
      <c r="BN653" s="3"/>
      <c r="BO653" s="3"/>
      <c r="BP653" s="3"/>
      <c r="BQ653" s="3"/>
    </row>
    <row r="654" spans="56:69" x14ac:dyDescent="0.2">
      <c r="BD654" t="str">
        <f t="shared" si="192"/>
        <v>头饰</v>
      </c>
      <c r="BE654">
        <f t="shared" si="193"/>
        <v>2</v>
      </c>
      <c r="BF654">
        <f t="shared" ref="BF654:BG654" si="196">BF78</f>
        <v>1</v>
      </c>
      <c r="BG654">
        <f t="shared" si="196"/>
        <v>4</v>
      </c>
      <c r="BH654" s="3">
        <f t="array" ref="BH654">INDEX($D$21:$M$44,MATCH($BD654&amp;$BF654,$C$21:$C$44&amp;$B$21:$B$44,0),MATCH(BH$1,$D$16:$M$16,0))+VLOOKUP($BE654,战斗属性模型!$K$22:$O$24,BH$2,FALSE)*INDEX($BW$3:$CF$578,MATCH($BD654&amp;$BF654&amp;$BG654,$BT$3:$BT$578&amp;$BU$3:$BU$578&amp;$BV$3:$BV$578,0),MATCH(BH$1,$BW$1:$CF$1,0))</f>
        <v>65.599999999999994</v>
      </c>
      <c r="BI654" s="3">
        <f t="array" ref="BI654">INDEX($D$21:$M$44,MATCH($BD654&amp;$BF654,$C$21:$C$44&amp;$B$21:$B$44,0),MATCH(BI$1,$D$16:$M$16,0))+VLOOKUP($BE654,战斗属性模型!$K$22:$O$24,BI$2,FALSE)*INDEX($BW$3:$CF$578,MATCH($BD654&amp;$BF654&amp;$BG654,$BT$3:$BT$578&amp;$BU$3:$BU$578&amp;$BV$3:$BV$578,0),MATCH(BI$1,$BW$1:$CF$1,0))</f>
        <v>3200</v>
      </c>
      <c r="BJ654" s="3">
        <f t="array" ref="BJ654">INDEX($D$21:$M$44,MATCH($BD654&amp;$BF654,$C$21:$C$44&amp;$B$21:$B$44,0),MATCH(BJ$1,$D$16:$M$16,0))+VLOOKUP($BE654,战斗属性模型!$K$22:$O$24,BJ$2,FALSE)*INDEX($BW$3:$CF$578,MATCH($BD654&amp;$BF654&amp;$BG654,$BT$3:$BT$578&amp;$BU$3:$BU$578&amp;$BV$3:$BV$578,0),MATCH(BJ$1,$BW$1:$CF$1,0))</f>
        <v>0</v>
      </c>
      <c r="BK654" s="3">
        <f t="array" ref="BK654">INDEX($D$21:$M$44,MATCH($BD654&amp;$BF654,$C$21:$C$44&amp;$B$21:$B$44,0),MATCH(BK$1,$D$16:$M$16,0))+VLOOKUP($BE654,战斗属性模型!$K$22:$O$24,BK$2,FALSE)*INDEX($BW$3:$CF$578,MATCH($BD654&amp;$BF654&amp;$BG654,$BT$3:$BT$578&amp;$BU$3:$BU$578&amp;$BV$3:$BV$578,0),MATCH(BK$1,$BW$1:$CF$1,0))</f>
        <v>0</v>
      </c>
      <c r="BL654" s="3"/>
      <c r="BM654" s="3"/>
      <c r="BN654" s="3"/>
      <c r="BO654" s="3"/>
      <c r="BP654" s="3"/>
      <c r="BQ654" s="3"/>
    </row>
    <row r="655" spans="56:69" x14ac:dyDescent="0.2">
      <c r="BD655" t="str">
        <f t="shared" si="192"/>
        <v>头饰</v>
      </c>
      <c r="BE655">
        <f t="shared" si="193"/>
        <v>2</v>
      </c>
      <c r="BF655">
        <f t="shared" ref="BF655:BG655" si="197">BF79</f>
        <v>1</v>
      </c>
      <c r="BG655">
        <f t="shared" si="197"/>
        <v>5</v>
      </c>
      <c r="BH655" s="3">
        <f t="array" ref="BH655">INDEX($D$21:$M$44,MATCH($BD655&amp;$BF655,$C$21:$C$44&amp;$B$21:$B$44,0),MATCH(BH$1,$D$16:$M$16,0))+VLOOKUP($BE655,战斗属性模型!$K$22:$O$24,BH$2,FALSE)*INDEX($BW$3:$CF$578,MATCH($BD655&amp;$BF655&amp;$BG655,$BT$3:$BT$578&amp;$BU$3:$BU$578&amp;$BV$3:$BV$578,0),MATCH(BH$1,$BW$1:$CF$1,0))</f>
        <v>74</v>
      </c>
      <c r="BI655" s="3">
        <f t="array" ref="BI655">INDEX($D$21:$M$44,MATCH($BD655&amp;$BF655,$C$21:$C$44&amp;$B$21:$B$44,0),MATCH(BI$1,$D$16:$M$16,0))+VLOOKUP($BE655,战斗属性模型!$K$22:$O$24,BI$2,FALSE)*INDEX($BW$3:$CF$578,MATCH($BD655&amp;$BF655&amp;$BG655,$BT$3:$BT$578&amp;$BU$3:$BU$578&amp;$BV$3:$BV$578,0),MATCH(BI$1,$BW$1:$CF$1,0))</f>
        <v>3600</v>
      </c>
      <c r="BJ655" s="3">
        <f t="array" ref="BJ655">INDEX($D$21:$M$44,MATCH($BD655&amp;$BF655,$C$21:$C$44&amp;$B$21:$B$44,0),MATCH(BJ$1,$D$16:$M$16,0))+VLOOKUP($BE655,战斗属性模型!$K$22:$O$24,BJ$2,FALSE)*INDEX($BW$3:$CF$578,MATCH($BD655&amp;$BF655&amp;$BG655,$BT$3:$BT$578&amp;$BU$3:$BU$578&amp;$BV$3:$BV$578,0),MATCH(BJ$1,$BW$1:$CF$1,0))</f>
        <v>0</v>
      </c>
      <c r="BK655" s="3">
        <f t="array" ref="BK655">INDEX($D$21:$M$44,MATCH($BD655&amp;$BF655,$C$21:$C$44&amp;$B$21:$B$44,0),MATCH(BK$1,$D$16:$M$16,0))+VLOOKUP($BE655,战斗属性模型!$K$22:$O$24,BK$2,FALSE)*INDEX($BW$3:$CF$578,MATCH($BD655&amp;$BF655&amp;$BG655,$BT$3:$BT$578&amp;$BU$3:$BU$578&amp;$BV$3:$BV$578,0),MATCH(BK$1,$BW$1:$CF$1,0))</f>
        <v>0</v>
      </c>
      <c r="BL655" s="3"/>
      <c r="BM655" s="3"/>
      <c r="BN655" s="3"/>
      <c r="BO655" s="3"/>
      <c r="BP655" s="3"/>
      <c r="BQ655" s="3"/>
    </row>
    <row r="656" spans="56:69" x14ac:dyDescent="0.2">
      <c r="BD656" t="str">
        <f t="shared" si="192"/>
        <v>头饰</v>
      </c>
      <c r="BE656">
        <f t="shared" si="193"/>
        <v>2</v>
      </c>
      <c r="BF656">
        <f t="shared" ref="BF656:BG656" si="198">BF80</f>
        <v>1</v>
      </c>
      <c r="BG656">
        <f t="shared" si="198"/>
        <v>6</v>
      </c>
      <c r="BH656" s="3">
        <f t="array" ref="BH656">INDEX($D$21:$M$44,MATCH($BD656&amp;$BF656,$C$21:$C$44&amp;$B$21:$B$44,0),MATCH(BH$1,$D$16:$M$16,0))+VLOOKUP($BE656,战斗属性模型!$K$22:$O$24,BH$2,FALSE)*INDEX($BW$3:$CF$578,MATCH($BD656&amp;$BF656&amp;$BG656,$BT$3:$BT$578&amp;$BU$3:$BU$578&amp;$BV$3:$BV$578,0),MATCH(BH$1,$BW$1:$CF$1,0))</f>
        <v>82.4</v>
      </c>
      <c r="BI656" s="3">
        <f t="array" ref="BI656">INDEX($D$21:$M$44,MATCH($BD656&amp;$BF656,$C$21:$C$44&amp;$B$21:$B$44,0),MATCH(BI$1,$D$16:$M$16,0))+VLOOKUP($BE656,战斗属性模型!$K$22:$O$24,BI$2,FALSE)*INDEX($BW$3:$CF$578,MATCH($BD656&amp;$BF656&amp;$BG656,$BT$3:$BT$578&amp;$BU$3:$BU$578&amp;$BV$3:$BV$578,0),MATCH(BI$1,$BW$1:$CF$1,0))</f>
        <v>4000</v>
      </c>
      <c r="BJ656" s="3">
        <f t="array" ref="BJ656">INDEX($D$21:$M$44,MATCH($BD656&amp;$BF656,$C$21:$C$44&amp;$B$21:$B$44,0),MATCH(BJ$1,$D$16:$M$16,0))+VLOOKUP($BE656,战斗属性模型!$K$22:$O$24,BJ$2,FALSE)*INDEX($BW$3:$CF$578,MATCH($BD656&amp;$BF656&amp;$BG656,$BT$3:$BT$578&amp;$BU$3:$BU$578&amp;$BV$3:$BV$578,0),MATCH(BJ$1,$BW$1:$CF$1,0))</f>
        <v>0</v>
      </c>
      <c r="BK656" s="3">
        <f t="array" ref="BK656">INDEX($D$21:$M$44,MATCH($BD656&amp;$BF656,$C$21:$C$44&amp;$B$21:$B$44,0),MATCH(BK$1,$D$16:$M$16,0))+VLOOKUP($BE656,战斗属性模型!$K$22:$O$24,BK$2,FALSE)*INDEX($BW$3:$CF$578,MATCH($BD656&amp;$BF656&amp;$BG656,$BT$3:$BT$578&amp;$BU$3:$BU$578&amp;$BV$3:$BV$578,0),MATCH(BK$1,$BW$1:$CF$1,0))</f>
        <v>0</v>
      </c>
      <c r="BL656" s="3"/>
      <c r="BM656" s="3"/>
      <c r="BN656" s="3"/>
      <c r="BO656" s="3"/>
      <c r="BP656" s="3"/>
      <c r="BQ656" s="3"/>
    </row>
    <row r="657" spans="56:69" x14ac:dyDescent="0.2">
      <c r="BD657" t="str">
        <f t="shared" si="192"/>
        <v>头饰</v>
      </c>
      <c r="BE657">
        <f t="shared" si="193"/>
        <v>2</v>
      </c>
      <c r="BF657">
        <f t="shared" ref="BF657:BG657" si="199">BF81</f>
        <v>1</v>
      </c>
      <c r="BG657">
        <f t="shared" si="199"/>
        <v>7</v>
      </c>
      <c r="BH657" s="3">
        <f t="array" ref="BH657">INDEX($D$21:$M$44,MATCH($BD657&amp;$BF657,$C$21:$C$44&amp;$B$21:$B$44,0),MATCH(BH$1,$D$16:$M$16,0))+VLOOKUP($BE657,战斗属性模型!$K$22:$O$24,BH$2,FALSE)*INDEX($BW$3:$CF$578,MATCH($BD657&amp;$BF657&amp;$BG657,$BT$3:$BT$578&amp;$BU$3:$BU$578&amp;$BV$3:$BV$578,0),MATCH(BH$1,$BW$1:$CF$1,0))</f>
        <v>90.800000000000011</v>
      </c>
      <c r="BI657" s="3">
        <f t="array" ref="BI657">INDEX($D$21:$M$44,MATCH($BD657&amp;$BF657,$C$21:$C$44&amp;$B$21:$B$44,0),MATCH(BI$1,$D$16:$M$16,0))+VLOOKUP($BE657,战斗属性模型!$K$22:$O$24,BI$2,FALSE)*INDEX($BW$3:$CF$578,MATCH($BD657&amp;$BF657&amp;$BG657,$BT$3:$BT$578&amp;$BU$3:$BU$578&amp;$BV$3:$BV$578,0),MATCH(BI$1,$BW$1:$CF$1,0))</f>
        <v>4400</v>
      </c>
      <c r="BJ657" s="3">
        <f t="array" ref="BJ657">INDEX($D$21:$M$44,MATCH($BD657&amp;$BF657,$C$21:$C$44&amp;$B$21:$B$44,0),MATCH(BJ$1,$D$16:$M$16,0))+VLOOKUP($BE657,战斗属性模型!$K$22:$O$24,BJ$2,FALSE)*INDEX($BW$3:$CF$578,MATCH($BD657&amp;$BF657&amp;$BG657,$BT$3:$BT$578&amp;$BU$3:$BU$578&amp;$BV$3:$BV$578,0),MATCH(BJ$1,$BW$1:$CF$1,0))</f>
        <v>0</v>
      </c>
      <c r="BK657" s="3">
        <f t="array" ref="BK657">INDEX($D$21:$M$44,MATCH($BD657&amp;$BF657,$C$21:$C$44&amp;$B$21:$B$44,0),MATCH(BK$1,$D$16:$M$16,0))+VLOOKUP($BE657,战斗属性模型!$K$22:$O$24,BK$2,FALSE)*INDEX($BW$3:$CF$578,MATCH($BD657&amp;$BF657&amp;$BG657,$BT$3:$BT$578&amp;$BU$3:$BU$578&amp;$BV$3:$BV$578,0),MATCH(BK$1,$BW$1:$CF$1,0))</f>
        <v>0</v>
      </c>
      <c r="BL657" s="3"/>
      <c r="BM657" s="3"/>
      <c r="BN657" s="3"/>
      <c r="BO657" s="3"/>
      <c r="BP657" s="3"/>
      <c r="BQ657" s="3"/>
    </row>
    <row r="658" spans="56:69" x14ac:dyDescent="0.2">
      <c r="BD658" t="str">
        <f t="shared" si="192"/>
        <v>头饰</v>
      </c>
      <c r="BE658">
        <f t="shared" si="193"/>
        <v>2</v>
      </c>
      <c r="BF658">
        <f t="shared" ref="BF658:BG658" si="200">BF82</f>
        <v>1</v>
      </c>
      <c r="BG658">
        <f t="shared" si="200"/>
        <v>8</v>
      </c>
      <c r="BH658" s="3">
        <f t="array" ref="BH658">INDEX($D$21:$M$44,MATCH($BD658&amp;$BF658,$C$21:$C$44&amp;$B$21:$B$44,0),MATCH(BH$1,$D$16:$M$16,0))+VLOOKUP($BE658,战斗属性模型!$K$22:$O$24,BH$2,FALSE)*INDEX($BW$3:$CF$578,MATCH($BD658&amp;$BF658&amp;$BG658,$BT$3:$BT$578&amp;$BU$3:$BU$578&amp;$BV$3:$BV$578,0),MATCH(BH$1,$BW$1:$CF$1,0))</f>
        <v>99.2</v>
      </c>
      <c r="BI658" s="3">
        <f t="array" ref="BI658">INDEX($D$21:$M$44,MATCH($BD658&amp;$BF658,$C$21:$C$44&amp;$B$21:$B$44,0),MATCH(BI$1,$D$16:$M$16,0))+VLOOKUP($BE658,战斗属性模型!$K$22:$O$24,BI$2,FALSE)*INDEX($BW$3:$CF$578,MATCH($BD658&amp;$BF658&amp;$BG658,$BT$3:$BT$578&amp;$BU$3:$BU$578&amp;$BV$3:$BV$578,0),MATCH(BI$1,$BW$1:$CF$1,0))</f>
        <v>4800</v>
      </c>
      <c r="BJ658" s="3">
        <f t="array" ref="BJ658">INDEX($D$21:$M$44,MATCH($BD658&amp;$BF658,$C$21:$C$44&amp;$B$21:$B$44,0),MATCH(BJ$1,$D$16:$M$16,0))+VLOOKUP($BE658,战斗属性模型!$K$22:$O$24,BJ$2,FALSE)*INDEX($BW$3:$CF$578,MATCH($BD658&amp;$BF658&amp;$BG658,$BT$3:$BT$578&amp;$BU$3:$BU$578&amp;$BV$3:$BV$578,0),MATCH(BJ$1,$BW$1:$CF$1,0))</f>
        <v>0</v>
      </c>
      <c r="BK658" s="3">
        <f t="array" ref="BK658">INDEX($D$21:$M$44,MATCH($BD658&amp;$BF658,$C$21:$C$44&amp;$B$21:$B$44,0),MATCH(BK$1,$D$16:$M$16,0))+VLOOKUP($BE658,战斗属性模型!$K$22:$O$24,BK$2,FALSE)*INDEX($BW$3:$CF$578,MATCH($BD658&amp;$BF658&amp;$BG658,$BT$3:$BT$578&amp;$BU$3:$BU$578&amp;$BV$3:$BV$578,0),MATCH(BK$1,$BW$1:$CF$1,0))</f>
        <v>0</v>
      </c>
      <c r="BL658" s="3"/>
      <c r="BM658" s="3"/>
      <c r="BN658" s="3"/>
      <c r="BO658" s="3"/>
      <c r="BP658" s="3"/>
      <c r="BQ658" s="3"/>
    </row>
    <row r="659" spans="56:69" x14ac:dyDescent="0.2">
      <c r="BD659" t="str">
        <f t="shared" si="192"/>
        <v>头饰</v>
      </c>
      <c r="BE659">
        <f t="shared" si="193"/>
        <v>2</v>
      </c>
      <c r="BF659">
        <f t="shared" ref="BF659:BG659" si="201">BF83</f>
        <v>1</v>
      </c>
      <c r="BG659">
        <f t="shared" si="201"/>
        <v>9</v>
      </c>
      <c r="BH659" s="3">
        <f t="array" ref="BH659">INDEX($D$21:$M$44,MATCH($BD659&amp;$BF659,$C$21:$C$44&amp;$B$21:$B$44,0),MATCH(BH$1,$D$16:$M$16,0))+VLOOKUP($BE659,战斗属性模型!$K$22:$O$24,BH$2,FALSE)*INDEX($BW$3:$CF$578,MATCH($BD659&amp;$BF659&amp;$BG659,$BT$3:$BT$578&amp;$BU$3:$BU$578&amp;$BV$3:$BV$578,0),MATCH(BH$1,$BW$1:$CF$1,0))</f>
        <v>107.60000000000001</v>
      </c>
      <c r="BI659" s="3">
        <f t="array" ref="BI659">INDEX($D$21:$M$44,MATCH($BD659&amp;$BF659,$C$21:$C$44&amp;$B$21:$B$44,0),MATCH(BI$1,$D$16:$M$16,0))+VLOOKUP($BE659,战斗属性模型!$K$22:$O$24,BI$2,FALSE)*INDEX($BW$3:$CF$578,MATCH($BD659&amp;$BF659&amp;$BG659,$BT$3:$BT$578&amp;$BU$3:$BU$578&amp;$BV$3:$BV$578,0),MATCH(BI$1,$BW$1:$CF$1,0))</f>
        <v>5200</v>
      </c>
      <c r="BJ659" s="3">
        <f t="array" ref="BJ659">INDEX($D$21:$M$44,MATCH($BD659&amp;$BF659,$C$21:$C$44&amp;$B$21:$B$44,0),MATCH(BJ$1,$D$16:$M$16,0))+VLOOKUP($BE659,战斗属性模型!$K$22:$O$24,BJ$2,FALSE)*INDEX($BW$3:$CF$578,MATCH($BD659&amp;$BF659&amp;$BG659,$BT$3:$BT$578&amp;$BU$3:$BU$578&amp;$BV$3:$BV$578,0),MATCH(BJ$1,$BW$1:$CF$1,0))</f>
        <v>0</v>
      </c>
      <c r="BK659" s="3">
        <f t="array" ref="BK659">INDEX($D$21:$M$44,MATCH($BD659&amp;$BF659,$C$21:$C$44&amp;$B$21:$B$44,0),MATCH(BK$1,$D$16:$M$16,0))+VLOOKUP($BE659,战斗属性模型!$K$22:$O$24,BK$2,FALSE)*INDEX($BW$3:$CF$578,MATCH($BD659&amp;$BF659&amp;$BG659,$BT$3:$BT$578&amp;$BU$3:$BU$578&amp;$BV$3:$BV$578,0),MATCH(BK$1,$BW$1:$CF$1,0))</f>
        <v>0</v>
      </c>
      <c r="BL659" s="3"/>
      <c r="BM659" s="3"/>
      <c r="BN659" s="3"/>
      <c r="BO659" s="3"/>
      <c r="BP659" s="3"/>
      <c r="BQ659" s="3"/>
    </row>
    <row r="660" spans="56:69" x14ac:dyDescent="0.2">
      <c r="BD660" t="str">
        <f t="shared" si="192"/>
        <v>头饰</v>
      </c>
      <c r="BE660">
        <f t="shared" si="193"/>
        <v>2</v>
      </c>
      <c r="BF660">
        <f t="shared" ref="BF660:BG660" si="202">BF84</f>
        <v>1</v>
      </c>
      <c r="BG660">
        <f t="shared" si="202"/>
        <v>10</v>
      </c>
      <c r="BH660" s="3">
        <f t="array" ref="BH660">INDEX($D$21:$M$44,MATCH($BD660&amp;$BF660,$C$21:$C$44&amp;$B$21:$B$44,0),MATCH(BH$1,$D$16:$M$16,0))+VLOOKUP($BE660,战斗属性模型!$K$22:$O$24,BH$2,FALSE)*INDEX($BW$3:$CF$578,MATCH($BD660&amp;$BF660&amp;$BG660,$BT$3:$BT$578&amp;$BU$3:$BU$578&amp;$BV$3:$BV$578,0),MATCH(BH$1,$BW$1:$CF$1,0))</f>
        <v>116</v>
      </c>
      <c r="BI660" s="3">
        <f t="array" ref="BI660">INDEX($D$21:$M$44,MATCH($BD660&amp;$BF660,$C$21:$C$44&amp;$B$21:$B$44,0),MATCH(BI$1,$D$16:$M$16,0))+VLOOKUP($BE660,战斗属性模型!$K$22:$O$24,BI$2,FALSE)*INDEX($BW$3:$CF$578,MATCH($BD660&amp;$BF660&amp;$BG660,$BT$3:$BT$578&amp;$BU$3:$BU$578&amp;$BV$3:$BV$578,0),MATCH(BI$1,$BW$1:$CF$1,0))</f>
        <v>5600</v>
      </c>
      <c r="BJ660" s="3">
        <f t="array" ref="BJ660">INDEX($D$21:$M$44,MATCH($BD660&amp;$BF660,$C$21:$C$44&amp;$B$21:$B$44,0),MATCH(BJ$1,$D$16:$M$16,0))+VLOOKUP($BE660,战斗属性模型!$K$22:$O$24,BJ$2,FALSE)*INDEX($BW$3:$CF$578,MATCH($BD660&amp;$BF660&amp;$BG660,$BT$3:$BT$578&amp;$BU$3:$BU$578&amp;$BV$3:$BV$578,0),MATCH(BJ$1,$BW$1:$CF$1,0))</f>
        <v>0</v>
      </c>
      <c r="BK660" s="3">
        <f t="array" ref="BK660">INDEX($D$21:$M$44,MATCH($BD660&amp;$BF660,$C$21:$C$44&amp;$B$21:$B$44,0),MATCH(BK$1,$D$16:$M$16,0))+VLOOKUP($BE660,战斗属性模型!$K$22:$O$24,BK$2,FALSE)*INDEX($BW$3:$CF$578,MATCH($BD660&amp;$BF660&amp;$BG660,$BT$3:$BT$578&amp;$BU$3:$BU$578&amp;$BV$3:$BV$578,0),MATCH(BK$1,$BW$1:$CF$1,0))</f>
        <v>0</v>
      </c>
      <c r="BL660" s="3"/>
      <c r="BM660" s="3"/>
      <c r="BN660" s="3"/>
      <c r="BO660" s="3"/>
      <c r="BP660" s="3"/>
      <c r="BQ660" s="3"/>
    </row>
    <row r="661" spans="56:69" x14ac:dyDescent="0.2">
      <c r="BD661" t="str">
        <f t="shared" si="192"/>
        <v>头饰</v>
      </c>
      <c r="BE661">
        <f t="shared" si="193"/>
        <v>2</v>
      </c>
      <c r="BF661">
        <f t="shared" ref="BF661:BG661" si="203">BF85</f>
        <v>1</v>
      </c>
      <c r="BG661">
        <f t="shared" si="203"/>
        <v>11</v>
      </c>
      <c r="BH661" s="3">
        <f t="array" ref="BH661">INDEX($D$21:$M$44,MATCH($BD661&amp;$BF661,$C$21:$C$44&amp;$B$21:$B$44,0),MATCH(BH$1,$D$16:$M$16,0))+VLOOKUP($BE661,战斗属性模型!$K$22:$O$24,BH$2,FALSE)*INDEX($BW$3:$CF$578,MATCH($BD661&amp;$BF661&amp;$BG661,$BT$3:$BT$578&amp;$BU$3:$BU$578&amp;$BV$3:$BV$578,0),MATCH(BH$1,$BW$1:$CF$1,0))</f>
        <v>124.4</v>
      </c>
      <c r="BI661" s="3">
        <f t="array" ref="BI661">INDEX($D$21:$M$44,MATCH($BD661&amp;$BF661,$C$21:$C$44&amp;$B$21:$B$44,0),MATCH(BI$1,$D$16:$M$16,0))+VLOOKUP($BE661,战斗属性模型!$K$22:$O$24,BI$2,FALSE)*INDEX($BW$3:$CF$578,MATCH($BD661&amp;$BF661&amp;$BG661,$BT$3:$BT$578&amp;$BU$3:$BU$578&amp;$BV$3:$BV$578,0),MATCH(BI$1,$BW$1:$CF$1,0))</f>
        <v>6000</v>
      </c>
      <c r="BJ661" s="3">
        <f t="array" ref="BJ661">INDEX($D$21:$M$44,MATCH($BD661&amp;$BF661,$C$21:$C$44&amp;$B$21:$B$44,0),MATCH(BJ$1,$D$16:$M$16,0))+VLOOKUP($BE661,战斗属性模型!$K$22:$O$24,BJ$2,FALSE)*INDEX($BW$3:$CF$578,MATCH($BD661&amp;$BF661&amp;$BG661,$BT$3:$BT$578&amp;$BU$3:$BU$578&amp;$BV$3:$BV$578,0),MATCH(BJ$1,$BW$1:$CF$1,0))</f>
        <v>0</v>
      </c>
      <c r="BK661" s="3">
        <f t="array" ref="BK661">INDEX($D$21:$M$44,MATCH($BD661&amp;$BF661,$C$21:$C$44&amp;$B$21:$B$44,0),MATCH(BK$1,$D$16:$M$16,0))+VLOOKUP($BE661,战斗属性模型!$K$22:$O$24,BK$2,FALSE)*INDEX($BW$3:$CF$578,MATCH($BD661&amp;$BF661&amp;$BG661,$BT$3:$BT$578&amp;$BU$3:$BU$578&amp;$BV$3:$BV$578,0),MATCH(BK$1,$BW$1:$CF$1,0))</f>
        <v>0</v>
      </c>
      <c r="BL661" s="3"/>
      <c r="BM661" s="3"/>
      <c r="BN661" s="3"/>
      <c r="BO661" s="3"/>
      <c r="BP661" s="3"/>
      <c r="BQ661" s="3"/>
    </row>
    <row r="662" spans="56:69" x14ac:dyDescent="0.2">
      <c r="BD662" t="str">
        <f t="shared" si="192"/>
        <v>头饰</v>
      </c>
      <c r="BE662">
        <f t="shared" si="193"/>
        <v>2</v>
      </c>
      <c r="BF662">
        <f t="shared" ref="BF662:BG662" si="204">BF86</f>
        <v>1</v>
      </c>
      <c r="BG662">
        <f t="shared" si="204"/>
        <v>12</v>
      </c>
      <c r="BH662" s="3">
        <f t="array" ref="BH662">INDEX($D$21:$M$44,MATCH($BD662&amp;$BF662,$C$21:$C$44&amp;$B$21:$B$44,0),MATCH(BH$1,$D$16:$M$16,0))+VLOOKUP($BE662,战斗属性模型!$K$22:$O$24,BH$2,FALSE)*INDEX($BW$3:$CF$578,MATCH($BD662&amp;$BF662&amp;$BG662,$BT$3:$BT$578&amp;$BU$3:$BU$578&amp;$BV$3:$BV$578,0),MATCH(BH$1,$BW$1:$CF$1,0))</f>
        <v>132.80000000000001</v>
      </c>
      <c r="BI662" s="3">
        <f t="array" ref="BI662">INDEX($D$21:$M$44,MATCH($BD662&amp;$BF662,$C$21:$C$44&amp;$B$21:$B$44,0),MATCH(BI$1,$D$16:$M$16,0))+VLOOKUP($BE662,战斗属性模型!$K$22:$O$24,BI$2,FALSE)*INDEX($BW$3:$CF$578,MATCH($BD662&amp;$BF662&amp;$BG662,$BT$3:$BT$578&amp;$BU$3:$BU$578&amp;$BV$3:$BV$578,0),MATCH(BI$1,$BW$1:$CF$1,0))</f>
        <v>6400</v>
      </c>
      <c r="BJ662" s="3">
        <f t="array" ref="BJ662">INDEX($D$21:$M$44,MATCH($BD662&amp;$BF662,$C$21:$C$44&amp;$B$21:$B$44,0),MATCH(BJ$1,$D$16:$M$16,0))+VLOOKUP($BE662,战斗属性模型!$K$22:$O$24,BJ$2,FALSE)*INDEX($BW$3:$CF$578,MATCH($BD662&amp;$BF662&amp;$BG662,$BT$3:$BT$578&amp;$BU$3:$BU$578&amp;$BV$3:$BV$578,0),MATCH(BJ$1,$BW$1:$CF$1,0))</f>
        <v>0</v>
      </c>
      <c r="BK662" s="3">
        <f t="array" ref="BK662">INDEX($D$21:$M$44,MATCH($BD662&amp;$BF662,$C$21:$C$44&amp;$B$21:$B$44,0),MATCH(BK$1,$D$16:$M$16,0))+VLOOKUP($BE662,战斗属性模型!$K$22:$O$24,BK$2,FALSE)*INDEX($BW$3:$CF$578,MATCH($BD662&amp;$BF662&amp;$BG662,$BT$3:$BT$578&amp;$BU$3:$BU$578&amp;$BV$3:$BV$578,0),MATCH(BK$1,$BW$1:$CF$1,0))</f>
        <v>0</v>
      </c>
      <c r="BL662" s="3"/>
      <c r="BM662" s="3"/>
      <c r="BN662" s="3"/>
      <c r="BO662" s="3"/>
      <c r="BP662" s="3"/>
      <c r="BQ662" s="3"/>
    </row>
    <row r="663" spans="56:69" x14ac:dyDescent="0.2">
      <c r="BD663" t="str">
        <f t="shared" si="192"/>
        <v>头饰</v>
      </c>
      <c r="BE663">
        <f t="shared" si="193"/>
        <v>2</v>
      </c>
      <c r="BF663">
        <f t="shared" ref="BF663:BG663" si="205">BF87</f>
        <v>1</v>
      </c>
      <c r="BG663">
        <f t="shared" si="205"/>
        <v>13</v>
      </c>
      <c r="BH663" s="3">
        <f t="array" ref="BH663">INDEX($D$21:$M$44,MATCH($BD663&amp;$BF663,$C$21:$C$44&amp;$B$21:$B$44,0),MATCH(BH$1,$D$16:$M$16,0))+VLOOKUP($BE663,战斗属性模型!$K$22:$O$24,BH$2,FALSE)*INDEX($BW$3:$CF$578,MATCH($BD663&amp;$BF663&amp;$BG663,$BT$3:$BT$578&amp;$BU$3:$BU$578&amp;$BV$3:$BV$578,0),MATCH(BH$1,$BW$1:$CF$1,0))</f>
        <v>141.19999999999999</v>
      </c>
      <c r="BI663" s="3">
        <f t="array" ref="BI663">INDEX($D$21:$M$44,MATCH($BD663&amp;$BF663,$C$21:$C$44&amp;$B$21:$B$44,0),MATCH(BI$1,$D$16:$M$16,0))+VLOOKUP($BE663,战斗属性模型!$K$22:$O$24,BI$2,FALSE)*INDEX($BW$3:$CF$578,MATCH($BD663&amp;$BF663&amp;$BG663,$BT$3:$BT$578&amp;$BU$3:$BU$578&amp;$BV$3:$BV$578,0),MATCH(BI$1,$BW$1:$CF$1,0))</f>
        <v>6800</v>
      </c>
      <c r="BJ663" s="3">
        <f t="array" ref="BJ663">INDEX($D$21:$M$44,MATCH($BD663&amp;$BF663,$C$21:$C$44&amp;$B$21:$B$44,0),MATCH(BJ$1,$D$16:$M$16,0))+VLOOKUP($BE663,战斗属性模型!$K$22:$O$24,BJ$2,FALSE)*INDEX($BW$3:$CF$578,MATCH($BD663&amp;$BF663&amp;$BG663,$BT$3:$BT$578&amp;$BU$3:$BU$578&amp;$BV$3:$BV$578,0),MATCH(BJ$1,$BW$1:$CF$1,0))</f>
        <v>0</v>
      </c>
      <c r="BK663" s="3">
        <f t="array" ref="BK663">INDEX($D$21:$M$44,MATCH($BD663&amp;$BF663,$C$21:$C$44&amp;$B$21:$B$44,0),MATCH(BK$1,$D$16:$M$16,0))+VLOOKUP($BE663,战斗属性模型!$K$22:$O$24,BK$2,FALSE)*INDEX($BW$3:$CF$578,MATCH($BD663&amp;$BF663&amp;$BG663,$BT$3:$BT$578&amp;$BU$3:$BU$578&amp;$BV$3:$BV$578,0),MATCH(BK$1,$BW$1:$CF$1,0))</f>
        <v>0</v>
      </c>
      <c r="BL663" s="3"/>
      <c r="BM663" s="3"/>
      <c r="BN663" s="3"/>
      <c r="BO663" s="3"/>
      <c r="BP663" s="3"/>
      <c r="BQ663" s="3"/>
    </row>
    <row r="664" spans="56:69" x14ac:dyDescent="0.2">
      <c r="BD664" t="str">
        <f t="shared" si="192"/>
        <v>头饰</v>
      </c>
      <c r="BE664">
        <f t="shared" si="193"/>
        <v>2</v>
      </c>
      <c r="BF664">
        <f t="shared" ref="BF664:BG664" si="206">BF88</f>
        <v>1</v>
      </c>
      <c r="BG664">
        <f t="shared" si="206"/>
        <v>14</v>
      </c>
      <c r="BH664" s="3">
        <f t="array" ref="BH664">INDEX($D$21:$M$44,MATCH($BD664&amp;$BF664,$C$21:$C$44&amp;$B$21:$B$44,0),MATCH(BH$1,$D$16:$M$16,0))+VLOOKUP($BE664,战斗属性模型!$K$22:$O$24,BH$2,FALSE)*INDEX($BW$3:$CF$578,MATCH($BD664&amp;$BF664&amp;$BG664,$BT$3:$BT$578&amp;$BU$3:$BU$578&amp;$BV$3:$BV$578,0),MATCH(BH$1,$BW$1:$CF$1,0))</f>
        <v>149.60000000000002</v>
      </c>
      <c r="BI664" s="3">
        <f t="array" ref="BI664">INDEX($D$21:$M$44,MATCH($BD664&amp;$BF664,$C$21:$C$44&amp;$B$21:$B$44,0),MATCH(BI$1,$D$16:$M$16,0))+VLOOKUP($BE664,战斗属性模型!$K$22:$O$24,BI$2,FALSE)*INDEX($BW$3:$CF$578,MATCH($BD664&amp;$BF664&amp;$BG664,$BT$3:$BT$578&amp;$BU$3:$BU$578&amp;$BV$3:$BV$578,0),MATCH(BI$1,$BW$1:$CF$1,0))</f>
        <v>7200</v>
      </c>
      <c r="BJ664" s="3">
        <f t="array" ref="BJ664">INDEX($D$21:$M$44,MATCH($BD664&amp;$BF664,$C$21:$C$44&amp;$B$21:$B$44,0),MATCH(BJ$1,$D$16:$M$16,0))+VLOOKUP($BE664,战斗属性模型!$K$22:$O$24,BJ$2,FALSE)*INDEX($BW$3:$CF$578,MATCH($BD664&amp;$BF664&amp;$BG664,$BT$3:$BT$578&amp;$BU$3:$BU$578&amp;$BV$3:$BV$578,0),MATCH(BJ$1,$BW$1:$CF$1,0))</f>
        <v>0</v>
      </c>
      <c r="BK664" s="3">
        <f t="array" ref="BK664">INDEX($D$21:$M$44,MATCH($BD664&amp;$BF664,$C$21:$C$44&amp;$B$21:$B$44,0),MATCH(BK$1,$D$16:$M$16,0))+VLOOKUP($BE664,战斗属性模型!$K$22:$O$24,BK$2,FALSE)*INDEX($BW$3:$CF$578,MATCH($BD664&amp;$BF664&amp;$BG664,$BT$3:$BT$578&amp;$BU$3:$BU$578&amp;$BV$3:$BV$578,0),MATCH(BK$1,$BW$1:$CF$1,0))</f>
        <v>0</v>
      </c>
      <c r="BL664" s="3"/>
      <c r="BM664" s="3"/>
      <c r="BN664" s="3"/>
      <c r="BO664" s="3"/>
      <c r="BP664" s="3"/>
      <c r="BQ664" s="3"/>
    </row>
    <row r="665" spans="56:69" x14ac:dyDescent="0.2">
      <c r="BD665" t="str">
        <f t="shared" si="192"/>
        <v>头饰</v>
      </c>
      <c r="BE665">
        <f t="shared" si="193"/>
        <v>2</v>
      </c>
      <c r="BF665">
        <f t="shared" ref="BF665:BG665" si="207">BF89</f>
        <v>1</v>
      </c>
      <c r="BG665">
        <f t="shared" si="207"/>
        <v>15</v>
      </c>
      <c r="BH665" s="3">
        <f t="array" ref="BH665">INDEX($D$21:$M$44,MATCH($BD665&amp;$BF665,$C$21:$C$44&amp;$B$21:$B$44,0),MATCH(BH$1,$D$16:$M$16,0))+VLOOKUP($BE665,战斗属性模型!$K$22:$O$24,BH$2,FALSE)*INDEX($BW$3:$CF$578,MATCH($BD665&amp;$BF665&amp;$BG665,$BT$3:$BT$578&amp;$BU$3:$BU$578&amp;$BV$3:$BV$578,0),MATCH(BH$1,$BW$1:$CF$1,0))</f>
        <v>158</v>
      </c>
      <c r="BI665" s="3">
        <f t="array" ref="BI665">INDEX($D$21:$M$44,MATCH($BD665&amp;$BF665,$C$21:$C$44&amp;$B$21:$B$44,0),MATCH(BI$1,$D$16:$M$16,0))+VLOOKUP($BE665,战斗属性模型!$K$22:$O$24,BI$2,FALSE)*INDEX($BW$3:$CF$578,MATCH($BD665&amp;$BF665&amp;$BG665,$BT$3:$BT$578&amp;$BU$3:$BU$578&amp;$BV$3:$BV$578,0),MATCH(BI$1,$BW$1:$CF$1,0))</f>
        <v>7600</v>
      </c>
      <c r="BJ665" s="3">
        <f t="array" ref="BJ665">INDEX($D$21:$M$44,MATCH($BD665&amp;$BF665,$C$21:$C$44&amp;$B$21:$B$44,0),MATCH(BJ$1,$D$16:$M$16,0))+VLOOKUP($BE665,战斗属性模型!$K$22:$O$24,BJ$2,FALSE)*INDEX($BW$3:$CF$578,MATCH($BD665&amp;$BF665&amp;$BG665,$BT$3:$BT$578&amp;$BU$3:$BU$578&amp;$BV$3:$BV$578,0),MATCH(BJ$1,$BW$1:$CF$1,0))</f>
        <v>0</v>
      </c>
      <c r="BK665" s="3">
        <f t="array" ref="BK665">INDEX($D$21:$M$44,MATCH($BD665&amp;$BF665,$C$21:$C$44&amp;$B$21:$B$44,0),MATCH(BK$1,$D$16:$M$16,0))+VLOOKUP($BE665,战斗属性模型!$K$22:$O$24,BK$2,FALSE)*INDEX($BW$3:$CF$578,MATCH($BD665&amp;$BF665&amp;$BG665,$BT$3:$BT$578&amp;$BU$3:$BU$578&amp;$BV$3:$BV$578,0),MATCH(BK$1,$BW$1:$CF$1,0))</f>
        <v>0</v>
      </c>
      <c r="BL665" s="3"/>
      <c r="BM665" s="3"/>
      <c r="BN665" s="3"/>
      <c r="BO665" s="3"/>
      <c r="BP665" s="3"/>
      <c r="BQ665" s="3"/>
    </row>
    <row r="666" spans="56:69" x14ac:dyDescent="0.2">
      <c r="BD666" t="str">
        <f t="shared" si="192"/>
        <v>头饰</v>
      </c>
      <c r="BE666">
        <f t="shared" si="193"/>
        <v>2</v>
      </c>
      <c r="BF666">
        <f t="shared" ref="BF666:BG666" si="208">BF90</f>
        <v>1</v>
      </c>
      <c r="BG666">
        <f t="shared" si="208"/>
        <v>16</v>
      </c>
      <c r="BH666" s="3">
        <f t="array" ref="BH666">INDEX($D$21:$M$44,MATCH($BD666&amp;$BF666,$C$21:$C$44&amp;$B$21:$B$44,0),MATCH(BH$1,$D$16:$M$16,0))+VLOOKUP($BE666,战斗属性模型!$K$22:$O$24,BH$2,FALSE)*INDEX($BW$3:$CF$578,MATCH($BD666&amp;$BF666&amp;$BG666,$BT$3:$BT$578&amp;$BU$3:$BU$578&amp;$BV$3:$BV$578,0),MATCH(BH$1,$BW$1:$CF$1,0))</f>
        <v>166.4</v>
      </c>
      <c r="BI666" s="3">
        <f t="array" ref="BI666">INDEX($D$21:$M$44,MATCH($BD666&amp;$BF666,$C$21:$C$44&amp;$B$21:$B$44,0),MATCH(BI$1,$D$16:$M$16,0))+VLOOKUP($BE666,战斗属性模型!$K$22:$O$24,BI$2,FALSE)*INDEX($BW$3:$CF$578,MATCH($BD666&amp;$BF666&amp;$BG666,$BT$3:$BT$578&amp;$BU$3:$BU$578&amp;$BV$3:$BV$578,0),MATCH(BI$1,$BW$1:$CF$1,0))</f>
        <v>8000</v>
      </c>
      <c r="BJ666" s="3">
        <f t="array" ref="BJ666">INDEX($D$21:$M$44,MATCH($BD666&amp;$BF666,$C$21:$C$44&amp;$B$21:$B$44,0),MATCH(BJ$1,$D$16:$M$16,0))+VLOOKUP($BE666,战斗属性模型!$K$22:$O$24,BJ$2,FALSE)*INDEX($BW$3:$CF$578,MATCH($BD666&amp;$BF666&amp;$BG666,$BT$3:$BT$578&amp;$BU$3:$BU$578&amp;$BV$3:$BV$578,0),MATCH(BJ$1,$BW$1:$CF$1,0))</f>
        <v>0</v>
      </c>
      <c r="BK666" s="3">
        <f t="array" ref="BK666">INDEX($D$21:$M$44,MATCH($BD666&amp;$BF666,$C$21:$C$44&amp;$B$21:$B$44,0),MATCH(BK$1,$D$16:$M$16,0))+VLOOKUP($BE666,战斗属性模型!$K$22:$O$24,BK$2,FALSE)*INDEX($BW$3:$CF$578,MATCH($BD666&amp;$BF666&amp;$BG666,$BT$3:$BT$578&amp;$BU$3:$BU$578&amp;$BV$3:$BV$578,0),MATCH(BK$1,$BW$1:$CF$1,0))</f>
        <v>0</v>
      </c>
      <c r="BL666" s="3"/>
      <c r="BM666" s="3"/>
      <c r="BN666" s="3"/>
      <c r="BO666" s="3"/>
      <c r="BP666" s="3"/>
      <c r="BQ666" s="3"/>
    </row>
    <row r="667" spans="56:69" x14ac:dyDescent="0.2">
      <c r="BD667" t="str">
        <f t="shared" si="192"/>
        <v>头饰</v>
      </c>
      <c r="BE667">
        <f t="shared" si="193"/>
        <v>2</v>
      </c>
      <c r="BF667">
        <f t="shared" ref="BF667:BG667" si="209">BF91</f>
        <v>1</v>
      </c>
      <c r="BG667">
        <f t="shared" si="209"/>
        <v>17</v>
      </c>
      <c r="BH667" s="3">
        <f t="array" ref="BH667">INDEX($D$21:$M$44,MATCH($BD667&amp;$BF667,$C$21:$C$44&amp;$B$21:$B$44,0),MATCH(BH$1,$D$16:$M$16,0))+VLOOKUP($BE667,战斗属性模型!$K$22:$O$24,BH$2,FALSE)*INDEX($BW$3:$CF$578,MATCH($BD667&amp;$BF667&amp;$BG667,$BT$3:$BT$578&amp;$BU$3:$BU$578&amp;$BV$3:$BV$578,0),MATCH(BH$1,$BW$1:$CF$1,0))</f>
        <v>174.8</v>
      </c>
      <c r="BI667" s="3">
        <f t="array" ref="BI667">INDEX($D$21:$M$44,MATCH($BD667&amp;$BF667,$C$21:$C$44&amp;$B$21:$B$44,0),MATCH(BI$1,$D$16:$M$16,0))+VLOOKUP($BE667,战斗属性模型!$K$22:$O$24,BI$2,FALSE)*INDEX($BW$3:$CF$578,MATCH($BD667&amp;$BF667&amp;$BG667,$BT$3:$BT$578&amp;$BU$3:$BU$578&amp;$BV$3:$BV$578,0),MATCH(BI$1,$BW$1:$CF$1,0))</f>
        <v>8400</v>
      </c>
      <c r="BJ667" s="3">
        <f t="array" ref="BJ667">INDEX($D$21:$M$44,MATCH($BD667&amp;$BF667,$C$21:$C$44&amp;$B$21:$B$44,0),MATCH(BJ$1,$D$16:$M$16,0))+VLOOKUP($BE667,战斗属性模型!$K$22:$O$24,BJ$2,FALSE)*INDEX($BW$3:$CF$578,MATCH($BD667&amp;$BF667&amp;$BG667,$BT$3:$BT$578&amp;$BU$3:$BU$578&amp;$BV$3:$BV$578,0),MATCH(BJ$1,$BW$1:$CF$1,0))</f>
        <v>0</v>
      </c>
      <c r="BK667" s="3">
        <f t="array" ref="BK667">INDEX($D$21:$M$44,MATCH($BD667&amp;$BF667,$C$21:$C$44&amp;$B$21:$B$44,0),MATCH(BK$1,$D$16:$M$16,0))+VLOOKUP($BE667,战斗属性模型!$K$22:$O$24,BK$2,FALSE)*INDEX($BW$3:$CF$578,MATCH($BD667&amp;$BF667&amp;$BG667,$BT$3:$BT$578&amp;$BU$3:$BU$578&amp;$BV$3:$BV$578,0),MATCH(BK$1,$BW$1:$CF$1,0))</f>
        <v>0</v>
      </c>
      <c r="BL667" s="3"/>
      <c r="BM667" s="3"/>
      <c r="BN667" s="3"/>
      <c r="BO667" s="3"/>
      <c r="BP667" s="3"/>
      <c r="BQ667" s="3"/>
    </row>
    <row r="668" spans="56:69" x14ac:dyDescent="0.2">
      <c r="BD668" t="str">
        <f t="shared" si="192"/>
        <v>头饰</v>
      </c>
      <c r="BE668">
        <f t="shared" si="193"/>
        <v>2</v>
      </c>
      <c r="BF668">
        <f t="shared" ref="BF668:BG668" si="210">BF92</f>
        <v>1</v>
      </c>
      <c r="BG668">
        <f t="shared" si="210"/>
        <v>18</v>
      </c>
      <c r="BH668" s="3">
        <f t="array" ref="BH668">INDEX($D$21:$M$44,MATCH($BD668&amp;$BF668,$C$21:$C$44&amp;$B$21:$B$44,0),MATCH(BH$1,$D$16:$M$16,0))+VLOOKUP($BE668,战斗属性模型!$K$22:$O$24,BH$2,FALSE)*INDEX($BW$3:$CF$578,MATCH($BD668&amp;$BF668&amp;$BG668,$BT$3:$BT$578&amp;$BU$3:$BU$578&amp;$BV$3:$BV$578,0),MATCH(BH$1,$BW$1:$CF$1,0))</f>
        <v>183.20000000000002</v>
      </c>
      <c r="BI668" s="3">
        <f t="array" ref="BI668">INDEX($D$21:$M$44,MATCH($BD668&amp;$BF668,$C$21:$C$44&amp;$B$21:$B$44,0),MATCH(BI$1,$D$16:$M$16,0))+VLOOKUP($BE668,战斗属性模型!$K$22:$O$24,BI$2,FALSE)*INDEX($BW$3:$CF$578,MATCH($BD668&amp;$BF668&amp;$BG668,$BT$3:$BT$578&amp;$BU$3:$BU$578&amp;$BV$3:$BV$578,0),MATCH(BI$1,$BW$1:$CF$1,0))</f>
        <v>8800</v>
      </c>
      <c r="BJ668" s="3">
        <f t="array" ref="BJ668">INDEX($D$21:$M$44,MATCH($BD668&amp;$BF668,$C$21:$C$44&amp;$B$21:$B$44,0),MATCH(BJ$1,$D$16:$M$16,0))+VLOOKUP($BE668,战斗属性模型!$K$22:$O$24,BJ$2,FALSE)*INDEX($BW$3:$CF$578,MATCH($BD668&amp;$BF668&amp;$BG668,$BT$3:$BT$578&amp;$BU$3:$BU$578&amp;$BV$3:$BV$578,0),MATCH(BJ$1,$BW$1:$CF$1,0))</f>
        <v>0</v>
      </c>
      <c r="BK668" s="3">
        <f t="array" ref="BK668">INDEX($D$21:$M$44,MATCH($BD668&amp;$BF668,$C$21:$C$44&amp;$B$21:$B$44,0),MATCH(BK$1,$D$16:$M$16,0))+VLOOKUP($BE668,战斗属性模型!$K$22:$O$24,BK$2,FALSE)*INDEX($BW$3:$CF$578,MATCH($BD668&amp;$BF668&amp;$BG668,$BT$3:$BT$578&amp;$BU$3:$BU$578&amp;$BV$3:$BV$578,0),MATCH(BK$1,$BW$1:$CF$1,0))</f>
        <v>0</v>
      </c>
      <c r="BL668" s="3"/>
      <c r="BM668" s="3"/>
      <c r="BN668" s="3"/>
      <c r="BO668" s="3"/>
      <c r="BP668" s="3"/>
      <c r="BQ668" s="3"/>
    </row>
    <row r="669" spans="56:69" x14ac:dyDescent="0.2">
      <c r="BD669" t="str">
        <f t="shared" si="192"/>
        <v>头饰</v>
      </c>
      <c r="BE669">
        <f t="shared" si="193"/>
        <v>2</v>
      </c>
      <c r="BF669">
        <f t="shared" ref="BF669:BG669" si="211">BF93</f>
        <v>1</v>
      </c>
      <c r="BG669">
        <f t="shared" si="211"/>
        <v>19</v>
      </c>
      <c r="BH669" s="3">
        <f t="array" ref="BH669">INDEX($D$21:$M$44,MATCH($BD669&amp;$BF669,$C$21:$C$44&amp;$B$21:$B$44,0),MATCH(BH$1,$D$16:$M$16,0))+VLOOKUP($BE669,战斗属性模型!$K$22:$O$24,BH$2,FALSE)*INDEX($BW$3:$CF$578,MATCH($BD669&amp;$BF669&amp;$BG669,$BT$3:$BT$578&amp;$BU$3:$BU$578&amp;$BV$3:$BV$578,0),MATCH(BH$1,$BW$1:$CF$1,0))</f>
        <v>191.6</v>
      </c>
      <c r="BI669" s="3">
        <f t="array" ref="BI669">INDEX($D$21:$M$44,MATCH($BD669&amp;$BF669,$C$21:$C$44&amp;$B$21:$B$44,0),MATCH(BI$1,$D$16:$M$16,0))+VLOOKUP($BE669,战斗属性模型!$K$22:$O$24,BI$2,FALSE)*INDEX($BW$3:$CF$578,MATCH($BD669&amp;$BF669&amp;$BG669,$BT$3:$BT$578&amp;$BU$3:$BU$578&amp;$BV$3:$BV$578,0),MATCH(BI$1,$BW$1:$CF$1,0))</f>
        <v>9200</v>
      </c>
      <c r="BJ669" s="3">
        <f t="array" ref="BJ669">INDEX($D$21:$M$44,MATCH($BD669&amp;$BF669,$C$21:$C$44&amp;$B$21:$B$44,0),MATCH(BJ$1,$D$16:$M$16,0))+VLOOKUP($BE669,战斗属性模型!$K$22:$O$24,BJ$2,FALSE)*INDEX($BW$3:$CF$578,MATCH($BD669&amp;$BF669&amp;$BG669,$BT$3:$BT$578&amp;$BU$3:$BU$578&amp;$BV$3:$BV$578,0),MATCH(BJ$1,$BW$1:$CF$1,0))</f>
        <v>0</v>
      </c>
      <c r="BK669" s="3">
        <f t="array" ref="BK669">INDEX($D$21:$M$44,MATCH($BD669&amp;$BF669,$C$21:$C$44&amp;$B$21:$B$44,0),MATCH(BK$1,$D$16:$M$16,0))+VLOOKUP($BE669,战斗属性模型!$K$22:$O$24,BK$2,FALSE)*INDEX($BW$3:$CF$578,MATCH($BD669&amp;$BF669&amp;$BG669,$BT$3:$BT$578&amp;$BU$3:$BU$578&amp;$BV$3:$BV$578,0),MATCH(BK$1,$BW$1:$CF$1,0))</f>
        <v>0</v>
      </c>
      <c r="BL669" s="3"/>
      <c r="BM669" s="3"/>
      <c r="BN669" s="3"/>
      <c r="BO669" s="3"/>
      <c r="BP669" s="3"/>
      <c r="BQ669" s="3"/>
    </row>
    <row r="670" spans="56:69" x14ac:dyDescent="0.2">
      <c r="BD670" t="str">
        <f t="shared" si="192"/>
        <v>头饰</v>
      </c>
      <c r="BE670">
        <f t="shared" si="193"/>
        <v>2</v>
      </c>
      <c r="BF670">
        <f t="shared" ref="BF670:BG670" si="212">BF94</f>
        <v>1</v>
      </c>
      <c r="BG670">
        <f t="shared" si="212"/>
        <v>20</v>
      </c>
      <c r="BH670" s="3">
        <f t="array" ref="BH670">INDEX($D$21:$M$44,MATCH($BD670&amp;$BF670,$C$21:$C$44&amp;$B$21:$B$44,0),MATCH(BH$1,$D$16:$M$16,0))+VLOOKUP($BE670,战斗属性模型!$K$22:$O$24,BH$2,FALSE)*INDEX($BW$3:$CF$578,MATCH($BD670&amp;$BF670&amp;$BG670,$BT$3:$BT$578&amp;$BU$3:$BU$578&amp;$BV$3:$BV$578,0),MATCH(BH$1,$BW$1:$CF$1,0))</f>
        <v>200</v>
      </c>
      <c r="BI670" s="3">
        <f t="array" ref="BI670">INDEX($D$21:$M$44,MATCH($BD670&amp;$BF670,$C$21:$C$44&amp;$B$21:$B$44,0),MATCH(BI$1,$D$16:$M$16,0))+VLOOKUP($BE670,战斗属性模型!$K$22:$O$24,BI$2,FALSE)*INDEX($BW$3:$CF$578,MATCH($BD670&amp;$BF670&amp;$BG670,$BT$3:$BT$578&amp;$BU$3:$BU$578&amp;$BV$3:$BV$578,0),MATCH(BI$1,$BW$1:$CF$1,0))</f>
        <v>9600</v>
      </c>
      <c r="BJ670" s="3">
        <f t="array" ref="BJ670">INDEX($D$21:$M$44,MATCH($BD670&amp;$BF670,$C$21:$C$44&amp;$B$21:$B$44,0),MATCH(BJ$1,$D$16:$M$16,0))+VLOOKUP($BE670,战斗属性模型!$K$22:$O$24,BJ$2,FALSE)*INDEX($BW$3:$CF$578,MATCH($BD670&amp;$BF670&amp;$BG670,$BT$3:$BT$578&amp;$BU$3:$BU$578&amp;$BV$3:$BV$578,0),MATCH(BJ$1,$BW$1:$CF$1,0))</f>
        <v>0</v>
      </c>
      <c r="BK670" s="3">
        <f t="array" ref="BK670">INDEX($D$21:$M$44,MATCH($BD670&amp;$BF670,$C$21:$C$44&amp;$B$21:$B$44,0),MATCH(BK$1,$D$16:$M$16,0))+VLOOKUP($BE670,战斗属性模型!$K$22:$O$24,BK$2,FALSE)*INDEX($BW$3:$CF$578,MATCH($BD670&amp;$BF670&amp;$BG670,$BT$3:$BT$578&amp;$BU$3:$BU$578&amp;$BV$3:$BV$578,0),MATCH(BK$1,$BW$1:$CF$1,0))</f>
        <v>0</v>
      </c>
      <c r="BL670" s="3"/>
      <c r="BM670" s="3"/>
      <c r="BN670" s="3"/>
      <c r="BO670" s="3"/>
      <c r="BP670" s="3"/>
      <c r="BQ670" s="3"/>
    </row>
    <row r="671" spans="56:69" x14ac:dyDescent="0.2">
      <c r="BD671" t="str">
        <f t="shared" si="192"/>
        <v>头饰</v>
      </c>
      <c r="BE671">
        <f t="shared" si="193"/>
        <v>2</v>
      </c>
      <c r="BF671">
        <f t="shared" ref="BF671:BG671" si="213">BF95</f>
        <v>1</v>
      </c>
      <c r="BG671">
        <f t="shared" si="213"/>
        <v>21</v>
      </c>
      <c r="BH671" s="3">
        <f t="array" ref="BH671">INDEX($D$21:$M$44,MATCH($BD671&amp;$BF671,$C$21:$C$44&amp;$B$21:$B$44,0),MATCH(BH$1,$D$16:$M$16,0))+VLOOKUP($BE671,战斗属性模型!$K$22:$O$24,BH$2,FALSE)*INDEX($BW$3:$CF$578,MATCH($BD671&amp;$BF671&amp;$BG671,$BT$3:$BT$578&amp;$BU$3:$BU$578&amp;$BV$3:$BV$578,0),MATCH(BH$1,$BW$1:$CF$1,0))</f>
        <v>208.4</v>
      </c>
      <c r="BI671" s="3">
        <f t="array" ref="BI671">INDEX($D$21:$M$44,MATCH($BD671&amp;$BF671,$C$21:$C$44&amp;$B$21:$B$44,0),MATCH(BI$1,$D$16:$M$16,0))+VLOOKUP($BE671,战斗属性模型!$K$22:$O$24,BI$2,FALSE)*INDEX($BW$3:$CF$578,MATCH($BD671&amp;$BF671&amp;$BG671,$BT$3:$BT$578&amp;$BU$3:$BU$578&amp;$BV$3:$BV$578,0),MATCH(BI$1,$BW$1:$CF$1,0))</f>
        <v>10000</v>
      </c>
      <c r="BJ671" s="3">
        <f t="array" ref="BJ671">INDEX($D$21:$M$44,MATCH($BD671&amp;$BF671,$C$21:$C$44&amp;$B$21:$B$44,0),MATCH(BJ$1,$D$16:$M$16,0))+VLOOKUP($BE671,战斗属性模型!$K$22:$O$24,BJ$2,FALSE)*INDEX($BW$3:$CF$578,MATCH($BD671&amp;$BF671&amp;$BG671,$BT$3:$BT$578&amp;$BU$3:$BU$578&amp;$BV$3:$BV$578,0),MATCH(BJ$1,$BW$1:$CF$1,0))</f>
        <v>0</v>
      </c>
      <c r="BK671" s="3">
        <f t="array" ref="BK671">INDEX($D$21:$M$44,MATCH($BD671&amp;$BF671,$C$21:$C$44&amp;$B$21:$B$44,0),MATCH(BK$1,$D$16:$M$16,0))+VLOOKUP($BE671,战斗属性模型!$K$22:$O$24,BK$2,FALSE)*INDEX($BW$3:$CF$578,MATCH($BD671&amp;$BF671&amp;$BG671,$BT$3:$BT$578&amp;$BU$3:$BU$578&amp;$BV$3:$BV$578,0),MATCH(BK$1,$BW$1:$CF$1,0))</f>
        <v>0</v>
      </c>
      <c r="BL671" s="3"/>
      <c r="BM671" s="3"/>
      <c r="BN671" s="3"/>
      <c r="BO671" s="3"/>
      <c r="BP671" s="3"/>
      <c r="BQ671" s="3"/>
    </row>
    <row r="672" spans="56:69" x14ac:dyDescent="0.2">
      <c r="BD672" t="str">
        <f t="shared" si="192"/>
        <v>头饰</v>
      </c>
      <c r="BE672">
        <f t="shared" si="193"/>
        <v>2</v>
      </c>
      <c r="BF672">
        <f t="shared" ref="BF672:BG672" si="214">BF96</f>
        <v>1</v>
      </c>
      <c r="BG672">
        <f t="shared" si="214"/>
        <v>22</v>
      </c>
      <c r="BH672" s="3">
        <f t="array" ref="BH672">INDEX($D$21:$M$44,MATCH($BD672&amp;$BF672,$C$21:$C$44&amp;$B$21:$B$44,0),MATCH(BH$1,$D$16:$M$16,0))+VLOOKUP($BE672,战斗属性模型!$K$22:$O$24,BH$2,FALSE)*INDEX($BW$3:$CF$578,MATCH($BD672&amp;$BF672&amp;$BG672,$BT$3:$BT$578&amp;$BU$3:$BU$578&amp;$BV$3:$BV$578,0),MATCH(BH$1,$BW$1:$CF$1,0))</f>
        <v>216.8</v>
      </c>
      <c r="BI672" s="3">
        <f t="array" ref="BI672">INDEX($D$21:$M$44,MATCH($BD672&amp;$BF672,$C$21:$C$44&amp;$B$21:$B$44,0),MATCH(BI$1,$D$16:$M$16,0))+VLOOKUP($BE672,战斗属性模型!$K$22:$O$24,BI$2,FALSE)*INDEX($BW$3:$CF$578,MATCH($BD672&amp;$BF672&amp;$BG672,$BT$3:$BT$578&amp;$BU$3:$BU$578&amp;$BV$3:$BV$578,0),MATCH(BI$1,$BW$1:$CF$1,0))</f>
        <v>10400</v>
      </c>
      <c r="BJ672" s="3">
        <f t="array" ref="BJ672">INDEX($D$21:$M$44,MATCH($BD672&amp;$BF672,$C$21:$C$44&amp;$B$21:$B$44,0),MATCH(BJ$1,$D$16:$M$16,0))+VLOOKUP($BE672,战斗属性模型!$K$22:$O$24,BJ$2,FALSE)*INDEX($BW$3:$CF$578,MATCH($BD672&amp;$BF672&amp;$BG672,$BT$3:$BT$578&amp;$BU$3:$BU$578&amp;$BV$3:$BV$578,0),MATCH(BJ$1,$BW$1:$CF$1,0))</f>
        <v>0</v>
      </c>
      <c r="BK672" s="3">
        <f t="array" ref="BK672">INDEX($D$21:$M$44,MATCH($BD672&amp;$BF672,$C$21:$C$44&amp;$B$21:$B$44,0),MATCH(BK$1,$D$16:$M$16,0))+VLOOKUP($BE672,战斗属性模型!$K$22:$O$24,BK$2,FALSE)*INDEX($BW$3:$CF$578,MATCH($BD672&amp;$BF672&amp;$BG672,$BT$3:$BT$578&amp;$BU$3:$BU$578&amp;$BV$3:$BV$578,0),MATCH(BK$1,$BW$1:$CF$1,0))</f>
        <v>0</v>
      </c>
      <c r="BL672" s="3"/>
      <c r="BM672" s="3"/>
      <c r="BN672" s="3"/>
      <c r="BO672" s="3"/>
      <c r="BP672" s="3"/>
      <c r="BQ672" s="3"/>
    </row>
    <row r="673" spans="56:69" x14ac:dyDescent="0.2">
      <c r="BD673" t="str">
        <f t="shared" si="192"/>
        <v>头饰</v>
      </c>
      <c r="BE673">
        <f t="shared" si="193"/>
        <v>2</v>
      </c>
      <c r="BF673">
        <f t="shared" ref="BF673:BG673" si="215">BF97</f>
        <v>1</v>
      </c>
      <c r="BG673">
        <f t="shared" si="215"/>
        <v>23</v>
      </c>
      <c r="BH673" s="3">
        <f t="array" ref="BH673">INDEX($D$21:$M$44,MATCH($BD673&amp;$BF673,$C$21:$C$44&amp;$B$21:$B$44,0),MATCH(BH$1,$D$16:$M$16,0))+VLOOKUP($BE673,战斗属性模型!$K$22:$O$24,BH$2,FALSE)*INDEX($BW$3:$CF$578,MATCH($BD673&amp;$BF673&amp;$BG673,$BT$3:$BT$578&amp;$BU$3:$BU$578&amp;$BV$3:$BV$578,0),MATCH(BH$1,$BW$1:$CF$1,0))</f>
        <v>225.20000000000002</v>
      </c>
      <c r="BI673" s="3">
        <f t="array" ref="BI673">INDEX($D$21:$M$44,MATCH($BD673&amp;$BF673,$C$21:$C$44&amp;$B$21:$B$44,0),MATCH(BI$1,$D$16:$M$16,0))+VLOOKUP($BE673,战斗属性模型!$K$22:$O$24,BI$2,FALSE)*INDEX($BW$3:$CF$578,MATCH($BD673&amp;$BF673&amp;$BG673,$BT$3:$BT$578&amp;$BU$3:$BU$578&amp;$BV$3:$BV$578,0),MATCH(BI$1,$BW$1:$CF$1,0))</f>
        <v>10800</v>
      </c>
      <c r="BJ673" s="3">
        <f t="array" ref="BJ673">INDEX($D$21:$M$44,MATCH($BD673&amp;$BF673,$C$21:$C$44&amp;$B$21:$B$44,0),MATCH(BJ$1,$D$16:$M$16,0))+VLOOKUP($BE673,战斗属性模型!$K$22:$O$24,BJ$2,FALSE)*INDEX($BW$3:$CF$578,MATCH($BD673&amp;$BF673&amp;$BG673,$BT$3:$BT$578&amp;$BU$3:$BU$578&amp;$BV$3:$BV$578,0),MATCH(BJ$1,$BW$1:$CF$1,0))</f>
        <v>0</v>
      </c>
      <c r="BK673" s="3">
        <f t="array" ref="BK673">INDEX($D$21:$M$44,MATCH($BD673&amp;$BF673,$C$21:$C$44&amp;$B$21:$B$44,0),MATCH(BK$1,$D$16:$M$16,0))+VLOOKUP($BE673,战斗属性模型!$K$22:$O$24,BK$2,FALSE)*INDEX($BW$3:$CF$578,MATCH($BD673&amp;$BF673&amp;$BG673,$BT$3:$BT$578&amp;$BU$3:$BU$578&amp;$BV$3:$BV$578,0),MATCH(BK$1,$BW$1:$CF$1,0))</f>
        <v>0</v>
      </c>
      <c r="BL673" s="3"/>
      <c r="BM673" s="3"/>
      <c r="BN673" s="3"/>
      <c r="BO673" s="3"/>
      <c r="BP673" s="3"/>
      <c r="BQ673" s="3"/>
    </row>
    <row r="674" spans="56:69" x14ac:dyDescent="0.2">
      <c r="BD674" t="str">
        <f t="shared" si="192"/>
        <v>头饰</v>
      </c>
      <c r="BE674">
        <f t="shared" si="193"/>
        <v>2</v>
      </c>
      <c r="BF674">
        <f t="shared" ref="BF674:BG674" si="216">BF98</f>
        <v>1</v>
      </c>
      <c r="BG674">
        <f t="shared" si="216"/>
        <v>24</v>
      </c>
      <c r="BH674" s="3">
        <f t="array" ref="BH674">INDEX($D$21:$M$44,MATCH($BD674&amp;$BF674,$C$21:$C$44&amp;$B$21:$B$44,0),MATCH(BH$1,$D$16:$M$16,0))+VLOOKUP($BE674,战斗属性模型!$K$22:$O$24,BH$2,FALSE)*INDEX($BW$3:$CF$578,MATCH($BD674&amp;$BF674&amp;$BG674,$BT$3:$BT$578&amp;$BU$3:$BU$578&amp;$BV$3:$BV$578,0),MATCH(BH$1,$BW$1:$CF$1,0))</f>
        <v>233.60000000000002</v>
      </c>
      <c r="BI674" s="3">
        <f t="array" ref="BI674">INDEX($D$21:$M$44,MATCH($BD674&amp;$BF674,$C$21:$C$44&amp;$B$21:$B$44,0),MATCH(BI$1,$D$16:$M$16,0))+VLOOKUP($BE674,战斗属性模型!$K$22:$O$24,BI$2,FALSE)*INDEX($BW$3:$CF$578,MATCH($BD674&amp;$BF674&amp;$BG674,$BT$3:$BT$578&amp;$BU$3:$BU$578&amp;$BV$3:$BV$578,0),MATCH(BI$1,$BW$1:$CF$1,0))</f>
        <v>11200</v>
      </c>
      <c r="BJ674" s="3">
        <f t="array" ref="BJ674">INDEX($D$21:$M$44,MATCH($BD674&amp;$BF674,$C$21:$C$44&amp;$B$21:$B$44,0),MATCH(BJ$1,$D$16:$M$16,0))+VLOOKUP($BE674,战斗属性模型!$K$22:$O$24,BJ$2,FALSE)*INDEX($BW$3:$CF$578,MATCH($BD674&amp;$BF674&amp;$BG674,$BT$3:$BT$578&amp;$BU$3:$BU$578&amp;$BV$3:$BV$578,0),MATCH(BJ$1,$BW$1:$CF$1,0))</f>
        <v>0</v>
      </c>
      <c r="BK674" s="3">
        <f t="array" ref="BK674">INDEX($D$21:$M$44,MATCH($BD674&amp;$BF674,$C$21:$C$44&amp;$B$21:$B$44,0),MATCH(BK$1,$D$16:$M$16,0))+VLOOKUP($BE674,战斗属性模型!$K$22:$O$24,BK$2,FALSE)*INDEX($BW$3:$CF$578,MATCH($BD674&amp;$BF674&amp;$BG674,$BT$3:$BT$578&amp;$BU$3:$BU$578&amp;$BV$3:$BV$578,0),MATCH(BK$1,$BW$1:$CF$1,0))</f>
        <v>0</v>
      </c>
      <c r="BL674" s="3"/>
      <c r="BM674" s="3"/>
      <c r="BN674" s="3"/>
      <c r="BO674" s="3"/>
      <c r="BP674" s="3"/>
      <c r="BQ674" s="3"/>
    </row>
    <row r="675" spans="56:69" x14ac:dyDescent="0.2">
      <c r="BD675" t="str">
        <f t="shared" si="192"/>
        <v>头饰</v>
      </c>
      <c r="BE675">
        <f t="shared" si="193"/>
        <v>2</v>
      </c>
      <c r="BF675">
        <f t="shared" ref="BF675:BG675" si="217">BF99</f>
        <v>2</v>
      </c>
      <c r="BG675">
        <f t="shared" si="217"/>
        <v>1</v>
      </c>
      <c r="BH675" s="3">
        <f t="array" ref="BH675">INDEX($D$21:$M$44,MATCH($BD675&amp;$BF675,$C$21:$C$44&amp;$B$21:$B$44,0),MATCH(BH$1,$D$16:$M$16,0))+VLOOKUP($BE675,战斗属性模型!$K$22:$O$24,BH$2,FALSE)*INDEX($BW$3:$CF$578,MATCH($BD675&amp;$BF675&amp;$BG675,$BT$3:$BT$578&amp;$BU$3:$BU$578&amp;$BV$3:$BV$578,0),MATCH(BH$1,$BW$1:$CF$1,0))</f>
        <v>60.6</v>
      </c>
      <c r="BI675" s="3">
        <f t="array" ref="BI675">INDEX($D$21:$M$44,MATCH($BD675&amp;$BF675,$C$21:$C$44&amp;$B$21:$B$44,0),MATCH(BI$1,$D$16:$M$16,0))+VLOOKUP($BE675,战斗属性模型!$K$22:$O$24,BI$2,FALSE)*INDEX($BW$3:$CF$578,MATCH($BD675&amp;$BF675&amp;$BG675,$BT$3:$BT$578&amp;$BU$3:$BU$578&amp;$BV$3:$BV$578,0),MATCH(BI$1,$BW$1:$CF$1,0))</f>
        <v>3000</v>
      </c>
      <c r="BJ675" s="3">
        <f t="array" ref="BJ675">INDEX($D$21:$M$44,MATCH($BD675&amp;$BF675,$C$21:$C$44&amp;$B$21:$B$44,0),MATCH(BJ$1,$D$16:$M$16,0))+VLOOKUP($BE675,战斗属性模型!$K$22:$O$24,BJ$2,FALSE)*INDEX($BW$3:$CF$578,MATCH($BD675&amp;$BF675&amp;$BG675,$BT$3:$BT$578&amp;$BU$3:$BU$578&amp;$BV$3:$BV$578,0),MATCH(BJ$1,$BW$1:$CF$1,0))</f>
        <v>0</v>
      </c>
      <c r="BK675" s="3">
        <f t="array" ref="BK675">INDEX($D$21:$M$44,MATCH($BD675&amp;$BF675,$C$21:$C$44&amp;$B$21:$B$44,0),MATCH(BK$1,$D$16:$M$16,0))+VLOOKUP($BE675,战斗属性模型!$K$22:$O$24,BK$2,FALSE)*INDEX($BW$3:$CF$578,MATCH($BD675&amp;$BF675&amp;$BG675,$BT$3:$BT$578&amp;$BU$3:$BU$578&amp;$BV$3:$BV$578,0),MATCH(BK$1,$BW$1:$CF$1,0))</f>
        <v>0</v>
      </c>
      <c r="BL675" s="3"/>
      <c r="BM675" s="3"/>
      <c r="BN675" s="3"/>
      <c r="BO675" s="3"/>
      <c r="BP675" s="3"/>
      <c r="BQ675" s="3"/>
    </row>
    <row r="676" spans="56:69" x14ac:dyDescent="0.2">
      <c r="BD676" t="str">
        <f t="shared" si="192"/>
        <v>头饰</v>
      </c>
      <c r="BE676">
        <f t="shared" si="193"/>
        <v>2</v>
      </c>
      <c r="BF676">
        <f t="shared" ref="BF676:BG676" si="218">BF100</f>
        <v>2</v>
      </c>
      <c r="BG676">
        <f t="shared" si="218"/>
        <v>2</v>
      </c>
      <c r="BH676" s="3">
        <f t="array" ref="BH676">INDEX($D$21:$M$44,MATCH($BD676&amp;$BF676,$C$21:$C$44&amp;$B$21:$B$44,0),MATCH(BH$1,$D$16:$M$16,0))+VLOOKUP($BE676,战斗属性模型!$K$22:$O$24,BH$2,FALSE)*INDEX($BW$3:$CF$578,MATCH($BD676&amp;$BF676&amp;$BG676,$BT$3:$BT$578&amp;$BU$3:$BU$578&amp;$BV$3:$BV$578,0),MATCH(BH$1,$BW$1:$CF$1,0))</f>
        <v>73.2</v>
      </c>
      <c r="BI676" s="3">
        <f t="array" ref="BI676">INDEX($D$21:$M$44,MATCH($BD676&amp;$BF676,$C$21:$C$44&amp;$B$21:$B$44,0),MATCH(BI$1,$D$16:$M$16,0))+VLOOKUP($BE676,战斗属性模型!$K$22:$O$24,BI$2,FALSE)*INDEX($BW$3:$CF$578,MATCH($BD676&amp;$BF676&amp;$BG676,$BT$3:$BT$578&amp;$BU$3:$BU$578&amp;$BV$3:$BV$578,0),MATCH(BI$1,$BW$1:$CF$1,0))</f>
        <v>3600</v>
      </c>
      <c r="BJ676" s="3">
        <f t="array" ref="BJ676">INDEX($D$21:$M$44,MATCH($BD676&amp;$BF676,$C$21:$C$44&amp;$B$21:$B$44,0),MATCH(BJ$1,$D$16:$M$16,0))+VLOOKUP($BE676,战斗属性模型!$K$22:$O$24,BJ$2,FALSE)*INDEX($BW$3:$CF$578,MATCH($BD676&amp;$BF676&amp;$BG676,$BT$3:$BT$578&amp;$BU$3:$BU$578&amp;$BV$3:$BV$578,0),MATCH(BJ$1,$BW$1:$CF$1,0))</f>
        <v>0</v>
      </c>
      <c r="BK676" s="3">
        <f t="array" ref="BK676">INDEX($D$21:$M$44,MATCH($BD676&amp;$BF676,$C$21:$C$44&amp;$B$21:$B$44,0),MATCH(BK$1,$D$16:$M$16,0))+VLOOKUP($BE676,战斗属性模型!$K$22:$O$24,BK$2,FALSE)*INDEX($BW$3:$CF$578,MATCH($BD676&amp;$BF676&amp;$BG676,$BT$3:$BT$578&amp;$BU$3:$BU$578&amp;$BV$3:$BV$578,0),MATCH(BK$1,$BW$1:$CF$1,0))</f>
        <v>0</v>
      </c>
      <c r="BL676" s="3"/>
      <c r="BM676" s="3"/>
      <c r="BN676" s="3"/>
      <c r="BO676" s="3"/>
      <c r="BP676" s="3"/>
      <c r="BQ676" s="3"/>
    </row>
    <row r="677" spans="56:69" x14ac:dyDescent="0.2">
      <c r="BD677" t="str">
        <f t="shared" si="192"/>
        <v>头饰</v>
      </c>
      <c r="BE677">
        <f t="shared" si="193"/>
        <v>2</v>
      </c>
      <c r="BF677">
        <f t="shared" ref="BF677:BG677" si="219">BF101</f>
        <v>2</v>
      </c>
      <c r="BG677">
        <f t="shared" si="219"/>
        <v>3</v>
      </c>
      <c r="BH677" s="3">
        <f t="array" ref="BH677">INDEX($D$21:$M$44,MATCH($BD677&amp;$BF677,$C$21:$C$44&amp;$B$21:$B$44,0),MATCH(BH$1,$D$16:$M$16,0))+VLOOKUP($BE677,战斗属性模型!$K$22:$O$24,BH$2,FALSE)*INDEX($BW$3:$CF$578,MATCH($BD677&amp;$BF677&amp;$BG677,$BT$3:$BT$578&amp;$BU$3:$BU$578&amp;$BV$3:$BV$578,0),MATCH(BH$1,$BW$1:$CF$1,0))</f>
        <v>85.800000000000011</v>
      </c>
      <c r="BI677" s="3">
        <f t="array" ref="BI677">INDEX($D$21:$M$44,MATCH($BD677&amp;$BF677,$C$21:$C$44&amp;$B$21:$B$44,0),MATCH(BI$1,$D$16:$M$16,0))+VLOOKUP($BE677,战斗属性模型!$K$22:$O$24,BI$2,FALSE)*INDEX($BW$3:$CF$578,MATCH($BD677&amp;$BF677&amp;$BG677,$BT$3:$BT$578&amp;$BU$3:$BU$578&amp;$BV$3:$BV$578,0),MATCH(BI$1,$BW$1:$CF$1,0))</f>
        <v>4200</v>
      </c>
      <c r="BJ677" s="3">
        <f t="array" ref="BJ677">INDEX($D$21:$M$44,MATCH($BD677&amp;$BF677,$C$21:$C$44&amp;$B$21:$B$44,0),MATCH(BJ$1,$D$16:$M$16,0))+VLOOKUP($BE677,战斗属性模型!$K$22:$O$24,BJ$2,FALSE)*INDEX($BW$3:$CF$578,MATCH($BD677&amp;$BF677&amp;$BG677,$BT$3:$BT$578&amp;$BU$3:$BU$578&amp;$BV$3:$BV$578,0),MATCH(BJ$1,$BW$1:$CF$1,0))</f>
        <v>0</v>
      </c>
      <c r="BK677" s="3">
        <f t="array" ref="BK677">INDEX($D$21:$M$44,MATCH($BD677&amp;$BF677,$C$21:$C$44&amp;$B$21:$B$44,0),MATCH(BK$1,$D$16:$M$16,0))+VLOOKUP($BE677,战斗属性模型!$K$22:$O$24,BK$2,FALSE)*INDEX($BW$3:$CF$578,MATCH($BD677&amp;$BF677&amp;$BG677,$BT$3:$BT$578&amp;$BU$3:$BU$578&amp;$BV$3:$BV$578,0),MATCH(BK$1,$BW$1:$CF$1,0))</f>
        <v>0</v>
      </c>
      <c r="BL677" s="3"/>
      <c r="BM677" s="3"/>
      <c r="BN677" s="3"/>
      <c r="BO677" s="3"/>
      <c r="BP677" s="3"/>
      <c r="BQ677" s="3"/>
    </row>
    <row r="678" spans="56:69" x14ac:dyDescent="0.2">
      <c r="BD678" t="str">
        <f t="shared" si="192"/>
        <v>头饰</v>
      </c>
      <c r="BE678">
        <f t="shared" si="193"/>
        <v>2</v>
      </c>
      <c r="BF678">
        <f t="shared" ref="BF678:BG678" si="220">BF102</f>
        <v>2</v>
      </c>
      <c r="BG678">
        <f t="shared" si="220"/>
        <v>4</v>
      </c>
      <c r="BH678" s="3">
        <f t="array" ref="BH678">INDEX($D$21:$M$44,MATCH($BD678&amp;$BF678,$C$21:$C$44&amp;$B$21:$B$44,0),MATCH(BH$1,$D$16:$M$16,0))+VLOOKUP($BE678,战斗属性模型!$K$22:$O$24,BH$2,FALSE)*INDEX($BW$3:$CF$578,MATCH($BD678&amp;$BF678&amp;$BG678,$BT$3:$BT$578&amp;$BU$3:$BU$578&amp;$BV$3:$BV$578,0),MATCH(BH$1,$BW$1:$CF$1,0))</f>
        <v>98.4</v>
      </c>
      <c r="BI678" s="3">
        <f t="array" ref="BI678">INDEX($D$21:$M$44,MATCH($BD678&amp;$BF678,$C$21:$C$44&amp;$B$21:$B$44,0),MATCH(BI$1,$D$16:$M$16,0))+VLOOKUP($BE678,战斗属性模型!$K$22:$O$24,BI$2,FALSE)*INDEX($BW$3:$CF$578,MATCH($BD678&amp;$BF678&amp;$BG678,$BT$3:$BT$578&amp;$BU$3:$BU$578&amp;$BV$3:$BV$578,0),MATCH(BI$1,$BW$1:$CF$1,0))</f>
        <v>4800</v>
      </c>
      <c r="BJ678" s="3">
        <f t="array" ref="BJ678">INDEX($D$21:$M$44,MATCH($BD678&amp;$BF678,$C$21:$C$44&amp;$B$21:$B$44,0),MATCH(BJ$1,$D$16:$M$16,0))+VLOOKUP($BE678,战斗属性模型!$K$22:$O$24,BJ$2,FALSE)*INDEX($BW$3:$CF$578,MATCH($BD678&amp;$BF678&amp;$BG678,$BT$3:$BT$578&amp;$BU$3:$BU$578&amp;$BV$3:$BV$578,0),MATCH(BJ$1,$BW$1:$CF$1,0))</f>
        <v>0</v>
      </c>
      <c r="BK678" s="3">
        <f t="array" ref="BK678">INDEX($D$21:$M$44,MATCH($BD678&amp;$BF678,$C$21:$C$44&amp;$B$21:$B$44,0),MATCH(BK$1,$D$16:$M$16,0))+VLOOKUP($BE678,战斗属性模型!$K$22:$O$24,BK$2,FALSE)*INDEX($BW$3:$CF$578,MATCH($BD678&amp;$BF678&amp;$BG678,$BT$3:$BT$578&amp;$BU$3:$BU$578&amp;$BV$3:$BV$578,0),MATCH(BK$1,$BW$1:$CF$1,0))</f>
        <v>0</v>
      </c>
      <c r="BL678" s="3"/>
      <c r="BM678" s="3"/>
      <c r="BN678" s="3"/>
      <c r="BO678" s="3"/>
      <c r="BP678" s="3"/>
      <c r="BQ678" s="3"/>
    </row>
    <row r="679" spans="56:69" x14ac:dyDescent="0.2">
      <c r="BD679" t="str">
        <f t="shared" si="192"/>
        <v>头饰</v>
      </c>
      <c r="BE679">
        <f t="shared" si="193"/>
        <v>2</v>
      </c>
      <c r="BF679">
        <f t="shared" ref="BF679:BG679" si="221">BF103</f>
        <v>2</v>
      </c>
      <c r="BG679">
        <f t="shared" si="221"/>
        <v>5</v>
      </c>
      <c r="BH679" s="3">
        <f t="array" ref="BH679">INDEX($D$21:$M$44,MATCH($BD679&amp;$BF679,$C$21:$C$44&amp;$B$21:$B$44,0),MATCH(BH$1,$D$16:$M$16,0))+VLOOKUP($BE679,战斗属性模型!$K$22:$O$24,BH$2,FALSE)*INDEX($BW$3:$CF$578,MATCH($BD679&amp;$BF679&amp;$BG679,$BT$3:$BT$578&amp;$BU$3:$BU$578&amp;$BV$3:$BV$578,0),MATCH(BH$1,$BW$1:$CF$1,0))</f>
        <v>111</v>
      </c>
      <c r="BI679" s="3">
        <f t="array" ref="BI679">INDEX($D$21:$M$44,MATCH($BD679&amp;$BF679,$C$21:$C$44&amp;$B$21:$B$44,0),MATCH(BI$1,$D$16:$M$16,0))+VLOOKUP($BE679,战斗属性模型!$K$22:$O$24,BI$2,FALSE)*INDEX($BW$3:$CF$578,MATCH($BD679&amp;$BF679&amp;$BG679,$BT$3:$BT$578&amp;$BU$3:$BU$578&amp;$BV$3:$BV$578,0),MATCH(BI$1,$BW$1:$CF$1,0))</f>
        <v>5400</v>
      </c>
      <c r="BJ679" s="3">
        <f t="array" ref="BJ679">INDEX($D$21:$M$44,MATCH($BD679&amp;$BF679,$C$21:$C$44&amp;$B$21:$B$44,0),MATCH(BJ$1,$D$16:$M$16,0))+VLOOKUP($BE679,战斗属性模型!$K$22:$O$24,BJ$2,FALSE)*INDEX($BW$3:$CF$578,MATCH($BD679&amp;$BF679&amp;$BG679,$BT$3:$BT$578&amp;$BU$3:$BU$578&amp;$BV$3:$BV$578,0),MATCH(BJ$1,$BW$1:$CF$1,0))</f>
        <v>0</v>
      </c>
      <c r="BK679" s="3">
        <f t="array" ref="BK679">INDEX($D$21:$M$44,MATCH($BD679&amp;$BF679,$C$21:$C$44&amp;$B$21:$B$44,0),MATCH(BK$1,$D$16:$M$16,0))+VLOOKUP($BE679,战斗属性模型!$K$22:$O$24,BK$2,FALSE)*INDEX($BW$3:$CF$578,MATCH($BD679&amp;$BF679&amp;$BG679,$BT$3:$BT$578&amp;$BU$3:$BU$578&amp;$BV$3:$BV$578,0),MATCH(BK$1,$BW$1:$CF$1,0))</f>
        <v>0</v>
      </c>
      <c r="BL679" s="3"/>
      <c r="BM679" s="3"/>
      <c r="BN679" s="3"/>
      <c r="BO679" s="3"/>
      <c r="BP679" s="3"/>
      <c r="BQ679" s="3"/>
    </row>
    <row r="680" spans="56:69" x14ac:dyDescent="0.2">
      <c r="BD680" t="str">
        <f t="shared" si="192"/>
        <v>头饰</v>
      </c>
      <c r="BE680">
        <f t="shared" si="193"/>
        <v>2</v>
      </c>
      <c r="BF680">
        <f t="shared" ref="BF680:BG680" si="222">BF104</f>
        <v>2</v>
      </c>
      <c r="BG680">
        <f t="shared" si="222"/>
        <v>6</v>
      </c>
      <c r="BH680" s="3">
        <f t="array" ref="BH680">INDEX($D$21:$M$44,MATCH($BD680&amp;$BF680,$C$21:$C$44&amp;$B$21:$B$44,0),MATCH(BH$1,$D$16:$M$16,0))+VLOOKUP($BE680,战斗属性模型!$K$22:$O$24,BH$2,FALSE)*INDEX($BW$3:$CF$578,MATCH($BD680&amp;$BF680&amp;$BG680,$BT$3:$BT$578&amp;$BU$3:$BU$578&amp;$BV$3:$BV$578,0),MATCH(BH$1,$BW$1:$CF$1,0))</f>
        <v>123.60000000000001</v>
      </c>
      <c r="BI680" s="3">
        <f t="array" ref="BI680">INDEX($D$21:$M$44,MATCH($BD680&amp;$BF680,$C$21:$C$44&amp;$B$21:$B$44,0),MATCH(BI$1,$D$16:$M$16,0))+VLOOKUP($BE680,战斗属性模型!$K$22:$O$24,BI$2,FALSE)*INDEX($BW$3:$CF$578,MATCH($BD680&amp;$BF680&amp;$BG680,$BT$3:$BT$578&amp;$BU$3:$BU$578&amp;$BV$3:$BV$578,0),MATCH(BI$1,$BW$1:$CF$1,0))</f>
        <v>6000</v>
      </c>
      <c r="BJ680" s="3">
        <f t="array" ref="BJ680">INDEX($D$21:$M$44,MATCH($BD680&amp;$BF680,$C$21:$C$44&amp;$B$21:$B$44,0),MATCH(BJ$1,$D$16:$M$16,0))+VLOOKUP($BE680,战斗属性模型!$K$22:$O$24,BJ$2,FALSE)*INDEX($BW$3:$CF$578,MATCH($BD680&amp;$BF680&amp;$BG680,$BT$3:$BT$578&amp;$BU$3:$BU$578&amp;$BV$3:$BV$578,0),MATCH(BJ$1,$BW$1:$CF$1,0))</f>
        <v>0</v>
      </c>
      <c r="BK680" s="3">
        <f t="array" ref="BK680">INDEX($D$21:$M$44,MATCH($BD680&amp;$BF680,$C$21:$C$44&amp;$B$21:$B$44,0),MATCH(BK$1,$D$16:$M$16,0))+VLOOKUP($BE680,战斗属性模型!$K$22:$O$24,BK$2,FALSE)*INDEX($BW$3:$CF$578,MATCH($BD680&amp;$BF680&amp;$BG680,$BT$3:$BT$578&amp;$BU$3:$BU$578&amp;$BV$3:$BV$578,0),MATCH(BK$1,$BW$1:$CF$1,0))</f>
        <v>0</v>
      </c>
      <c r="BL680" s="3"/>
      <c r="BM680" s="3"/>
      <c r="BN680" s="3"/>
      <c r="BO680" s="3"/>
      <c r="BP680" s="3"/>
      <c r="BQ680" s="3"/>
    </row>
    <row r="681" spans="56:69" x14ac:dyDescent="0.2">
      <c r="BD681" t="str">
        <f t="shared" si="192"/>
        <v>头饰</v>
      </c>
      <c r="BE681">
        <f t="shared" si="193"/>
        <v>2</v>
      </c>
      <c r="BF681">
        <f t="shared" ref="BF681:BG681" si="223">BF105</f>
        <v>2</v>
      </c>
      <c r="BG681">
        <f t="shared" si="223"/>
        <v>7</v>
      </c>
      <c r="BH681" s="3">
        <f t="array" ref="BH681">INDEX($D$21:$M$44,MATCH($BD681&amp;$BF681,$C$21:$C$44&amp;$B$21:$B$44,0),MATCH(BH$1,$D$16:$M$16,0))+VLOOKUP($BE681,战斗属性模型!$K$22:$O$24,BH$2,FALSE)*INDEX($BW$3:$CF$578,MATCH($BD681&amp;$BF681&amp;$BG681,$BT$3:$BT$578&amp;$BU$3:$BU$578&amp;$BV$3:$BV$578,0),MATCH(BH$1,$BW$1:$CF$1,0))</f>
        <v>136.19999999999999</v>
      </c>
      <c r="BI681" s="3">
        <f t="array" ref="BI681">INDEX($D$21:$M$44,MATCH($BD681&amp;$BF681,$C$21:$C$44&amp;$B$21:$B$44,0),MATCH(BI$1,$D$16:$M$16,0))+VLOOKUP($BE681,战斗属性模型!$K$22:$O$24,BI$2,FALSE)*INDEX($BW$3:$CF$578,MATCH($BD681&amp;$BF681&amp;$BG681,$BT$3:$BT$578&amp;$BU$3:$BU$578&amp;$BV$3:$BV$578,0),MATCH(BI$1,$BW$1:$CF$1,0))</f>
        <v>6600</v>
      </c>
      <c r="BJ681" s="3">
        <f t="array" ref="BJ681">INDEX($D$21:$M$44,MATCH($BD681&amp;$BF681,$C$21:$C$44&amp;$B$21:$B$44,0),MATCH(BJ$1,$D$16:$M$16,0))+VLOOKUP($BE681,战斗属性模型!$K$22:$O$24,BJ$2,FALSE)*INDEX($BW$3:$CF$578,MATCH($BD681&amp;$BF681&amp;$BG681,$BT$3:$BT$578&amp;$BU$3:$BU$578&amp;$BV$3:$BV$578,0),MATCH(BJ$1,$BW$1:$CF$1,0))</f>
        <v>0</v>
      </c>
      <c r="BK681" s="3">
        <f t="array" ref="BK681">INDEX($D$21:$M$44,MATCH($BD681&amp;$BF681,$C$21:$C$44&amp;$B$21:$B$44,0),MATCH(BK$1,$D$16:$M$16,0))+VLOOKUP($BE681,战斗属性模型!$K$22:$O$24,BK$2,FALSE)*INDEX($BW$3:$CF$578,MATCH($BD681&amp;$BF681&amp;$BG681,$BT$3:$BT$578&amp;$BU$3:$BU$578&amp;$BV$3:$BV$578,0),MATCH(BK$1,$BW$1:$CF$1,0))</f>
        <v>0</v>
      </c>
      <c r="BL681" s="3"/>
      <c r="BM681" s="3"/>
      <c r="BN681" s="3"/>
      <c r="BO681" s="3"/>
      <c r="BP681" s="3"/>
      <c r="BQ681" s="3"/>
    </row>
    <row r="682" spans="56:69" x14ac:dyDescent="0.2">
      <c r="BD682" t="str">
        <f t="shared" si="192"/>
        <v>头饰</v>
      </c>
      <c r="BE682">
        <f t="shared" si="193"/>
        <v>2</v>
      </c>
      <c r="BF682">
        <f t="shared" ref="BF682:BG682" si="224">BF106</f>
        <v>2</v>
      </c>
      <c r="BG682">
        <f t="shared" si="224"/>
        <v>8</v>
      </c>
      <c r="BH682" s="3">
        <f t="array" ref="BH682">INDEX($D$21:$M$44,MATCH($BD682&amp;$BF682,$C$21:$C$44&amp;$B$21:$B$44,0),MATCH(BH$1,$D$16:$M$16,0))+VLOOKUP($BE682,战斗属性模型!$K$22:$O$24,BH$2,FALSE)*INDEX($BW$3:$CF$578,MATCH($BD682&amp;$BF682&amp;$BG682,$BT$3:$BT$578&amp;$BU$3:$BU$578&amp;$BV$3:$BV$578,0),MATCH(BH$1,$BW$1:$CF$1,0))</f>
        <v>148.80000000000001</v>
      </c>
      <c r="BI682" s="3">
        <f t="array" ref="BI682">INDEX($D$21:$M$44,MATCH($BD682&amp;$BF682,$C$21:$C$44&amp;$B$21:$B$44,0),MATCH(BI$1,$D$16:$M$16,0))+VLOOKUP($BE682,战斗属性模型!$K$22:$O$24,BI$2,FALSE)*INDEX($BW$3:$CF$578,MATCH($BD682&amp;$BF682&amp;$BG682,$BT$3:$BT$578&amp;$BU$3:$BU$578&amp;$BV$3:$BV$578,0),MATCH(BI$1,$BW$1:$CF$1,0))</f>
        <v>7200</v>
      </c>
      <c r="BJ682" s="3">
        <f t="array" ref="BJ682">INDEX($D$21:$M$44,MATCH($BD682&amp;$BF682,$C$21:$C$44&amp;$B$21:$B$44,0),MATCH(BJ$1,$D$16:$M$16,0))+VLOOKUP($BE682,战斗属性模型!$K$22:$O$24,BJ$2,FALSE)*INDEX($BW$3:$CF$578,MATCH($BD682&amp;$BF682&amp;$BG682,$BT$3:$BT$578&amp;$BU$3:$BU$578&amp;$BV$3:$BV$578,0),MATCH(BJ$1,$BW$1:$CF$1,0))</f>
        <v>0</v>
      </c>
      <c r="BK682" s="3">
        <f t="array" ref="BK682">INDEX($D$21:$M$44,MATCH($BD682&amp;$BF682,$C$21:$C$44&amp;$B$21:$B$44,0),MATCH(BK$1,$D$16:$M$16,0))+VLOOKUP($BE682,战斗属性模型!$K$22:$O$24,BK$2,FALSE)*INDEX($BW$3:$CF$578,MATCH($BD682&amp;$BF682&amp;$BG682,$BT$3:$BT$578&amp;$BU$3:$BU$578&amp;$BV$3:$BV$578,0),MATCH(BK$1,$BW$1:$CF$1,0))</f>
        <v>0</v>
      </c>
      <c r="BL682" s="3"/>
      <c r="BM682" s="3"/>
      <c r="BN682" s="3"/>
      <c r="BO682" s="3"/>
      <c r="BP682" s="3"/>
      <c r="BQ682" s="3"/>
    </row>
    <row r="683" spans="56:69" x14ac:dyDescent="0.2">
      <c r="BD683" t="str">
        <f t="shared" si="192"/>
        <v>头饰</v>
      </c>
      <c r="BE683">
        <f t="shared" si="193"/>
        <v>2</v>
      </c>
      <c r="BF683">
        <f t="shared" ref="BF683:BG683" si="225">BF107</f>
        <v>2</v>
      </c>
      <c r="BG683">
        <f t="shared" si="225"/>
        <v>9</v>
      </c>
      <c r="BH683" s="3">
        <f t="array" ref="BH683">INDEX($D$21:$M$44,MATCH($BD683&amp;$BF683,$C$21:$C$44&amp;$B$21:$B$44,0),MATCH(BH$1,$D$16:$M$16,0))+VLOOKUP($BE683,战斗属性模型!$K$22:$O$24,BH$2,FALSE)*INDEX($BW$3:$CF$578,MATCH($BD683&amp;$BF683&amp;$BG683,$BT$3:$BT$578&amp;$BU$3:$BU$578&amp;$BV$3:$BV$578,0),MATCH(BH$1,$BW$1:$CF$1,0))</f>
        <v>161.4</v>
      </c>
      <c r="BI683" s="3">
        <f t="array" ref="BI683">INDEX($D$21:$M$44,MATCH($BD683&amp;$BF683,$C$21:$C$44&amp;$B$21:$B$44,0),MATCH(BI$1,$D$16:$M$16,0))+VLOOKUP($BE683,战斗属性模型!$K$22:$O$24,BI$2,FALSE)*INDEX($BW$3:$CF$578,MATCH($BD683&amp;$BF683&amp;$BG683,$BT$3:$BT$578&amp;$BU$3:$BU$578&amp;$BV$3:$BV$578,0),MATCH(BI$1,$BW$1:$CF$1,0))</f>
        <v>7800</v>
      </c>
      <c r="BJ683" s="3">
        <f t="array" ref="BJ683">INDEX($D$21:$M$44,MATCH($BD683&amp;$BF683,$C$21:$C$44&amp;$B$21:$B$44,0),MATCH(BJ$1,$D$16:$M$16,0))+VLOOKUP($BE683,战斗属性模型!$K$22:$O$24,BJ$2,FALSE)*INDEX($BW$3:$CF$578,MATCH($BD683&amp;$BF683&amp;$BG683,$BT$3:$BT$578&amp;$BU$3:$BU$578&amp;$BV$3:$BV$578,0),MATCH(BJ$1,$BW$1:$CF$1,0))</f>
        <v>0</v>
      </c>
      <c r="BK683" s="3">
        <f t="array" ref="BK683">INDEX($D$21:$M$44,MATCH($BD683&amp;$BF683,$C$21:$C$44&amp;$B$21:$B$44,0),MATCH(BK$1,$D$16:$M$16,0))+VLOOKUP($BE683,战斗属性模型!$K$22:$O$24,BK$2,FALSE)*INDEX($BW$3:$CF$578,MATCH($BD683&amp;$BF683&amp;$BG683,$BT$3:$BT$578&amp;$BU$3:$BU$578&amp;$BV$3:$BV$578,0),MATCH(BK$1,$BW$1:$CF$1,0))</f>
        <v>0</v>
      </c>
      <c r="BL683" s="3"/>
      <c r="BM683" s="3"/>
      <c r="BN683" s="3"/>
      <c r="BO683" s="3"/>
      <c r="BP683" s="3"/>
      <c r="BQ683" s="3"/>
    </row>
    <row r="684" spans="56:69" x14ac:dyDescent="0.2">
      <c r="BD684" t="str">
        <f t="shared" si="192"/>
        <v>头饰</v>
      </c>
      <c r="BE684">
        <f t="shared" si="193"/>
        <v>2</v>
      </c>
      <c r="BF684">
        <f t="shared" ref="BF684:BG684" si="226">BF108</f>
        <v>2</v>
      </c>
      <c r="BG684">
        <f t="shared" si="226"/>
        <v>10</v>
      </c>
      <c r="BH684" s="3">
        <f t="array" ref="BH684">INDEX($D$21:$M$44,MATCH($BD684&amp;$BF684,$C$21:$C$44&amp;$B$21:$B$44,0),MATCH(BH$1,$D$16:$M$16,0))+VLOOKUP($BE684,战斗属性模型!$K$22:$O$24,BH$2,FALSE)*INDEX($BW$3:$CF$578,MATCH($BD684&amp;$BF684&amp;$BG684,$BT$3:$BT$578&amp;$BU$3:$BU$578&amp;$BV$3:$BV$578,0),MATCH(BH$1,$BW$1:$CF$1,0))</f>
        <v>174</v>
      </c>
      <c r="BI684" s="3">
        <f t="array" ref="BI684">INDEX($D$21:$M$44,MATCH($BD684&amp;$BF684,$C$21:$C$44&amp;$B$21:$B$44,0),MATCH(BI$1,$D$16:$M$16,0))+VLOOKUP($BE684,战斗属性模型!$K$22:$O$24,BI$2,FALSE)*INDEX($BW$3:$CF$578,MATCH($BD684&amp;$BF684&amp;$BG684,$BT$3:$BT$578&amp;$BU$3:$BU$578&amp;$BV$3:$BV$578,0),MATCH(BI$1,$BW$1:$CF$1,0))</f>
        <v>8400</v>
      </c>
      <c r="BJ684" s="3">
        <f t="array" ref="BJ684">INDEX($D$21:$M$44,MATCH($BD684&amp;$BF684,$C$21:$C$44&amp;$B$21:$B$44,0),MATCH(BJ$1,$D$16:$M$16,0))+VLOOKUP($BE684,战斗属性模型!$K$22:$O$24,BJ$2,FALSE)*INDEX($BW$3:$CF$578,MATCH($BD684&amp;$BF684&amp;$BG684,$BT$3:$BT$578&amp;$BU$3:$BU$578&amp;$BV$3:$BV$578,0),MATCH(BJ$1,$BW$1:$CF$1,0))</f>
        <v>0</v>
      </c>
      <c r="BK684" s="3">
        <f t="array" ref="BK684">INDEX($D$21:$M$44,MATCH($BD684&amp;$BF684,$C$21:$C$44&amp;$B$21:$B$44,0),MATCH(BK$1,$D$16:$M$16,0))+VLOOKUP($BE684,战斗属性模型!$K$22:$O$24,BK$2,FALSE)*INDEX($BW$3:$CF$578,MATCH($BD684&amp;$BF684&amp;$BG684,$BT$3:$BT$578&amp;$BU$3:$BU$578&amp;$BV$3:$BV$578,0),MATCH(BK$1,$BW$1:$CF$1,0))</f>
        <v>0</v>
      </c>
      <c r="BL684" s="3"/>
      <c r="BM684" s="3"/>
      <c r="BN684" s="3"/>
      <c r="BO684" s="3"/>
      <c r="BP684" s="3"/>
      <c r="BQ684" s="3"/>
    </row>
    <row r="685" spans="56:69" x14ac:dyDescent="0.2">
      <c r="BD685" t="str">
        <f t="shared" si="192"/>
        <v>头饰</v>
      </c>
      <c r="BE685">
        <f t="shared" si="193"/>
        <v>2</v>
      </c>
      <c r="BF685">
        <f t="shared" ref="BF685:BG685" si="227">BF109</f>
        <v>2</v>
      </c>
      <c r="BG685">
        <f t="shared" si="227"/>
        <v>11</v>
      </c>
      <c r="BH685" s="3">
        <f t="array" ref="BH685">INDEX($D$21:$M$44,MATCH($BD685&amp;$BF685,$C$21:$C$44&amp;$B$21:$B$44,0),MATCH(BH$1,$D$16:$M$16,0))+VLOOKUP($BE685,战斗属性模型!$K$22:$O$24,BH$2,FALSE)*INDEX($BW$3:$CF$578,MATCH($BD685&amp;$BF685&amp;$BG685,$BT$3:$BT$578&amp;$BU$3:$BU$578&amp;$BV$3:$BV$578,0),MATCH(BH$1,$BW$1:$CF$1,0))</f>
        <v>186.6</v>
      </c>
      <c r="BI685" s="3">
        <f t="array" ref="BI685">INDEX($D$21:$M$44,MATCH($BD685&amp;$BF685,$C$21:$C$44&amp;$B$21:$B$44,0),MATCH(BI$1,$D$16:$M$16,0))+VLOOKUP($BE685,战斗属性模型!$K$22:$O$24,BI$2,FALSE)*INDEX($BW$3:$CF$578,MATCH($BD685&amp;$BF685&amp;$BG685,$BT$3:$BT$578&amp;$BU$3:$BU$578&amp;$BV$3:$BV$578,0),MATCH(BI$1,$BW$1:$CF$1,0))</f>
        <v>9000</v>
      </c>
      <c r="BJ685" s="3">
        <f t="array" ref="BJ685">INDEX($D$21:$M$44,MATCH($BD685&amp;$BF685,$C$21:$C$44&amp;$B$21:$B$44,0),MATCH(BJ$1,$D$16:$M$16,0))+VLOOKUP($BE685,战斗属性模型!$K$22:$O$24,BJ$2,FALSE)*INDEX($BW$3:$CF$578,MATCH($BD685&amp;$BF685&amp;$BG685,$BT$3:$BT$578&amp;$BU$3:$BU$578&amp;$BV$3:$BV$578,0),MATCH(BJ$1,$BW$1:$CF$1,0))</f>
        <v>0</v>
      </c>
      <c r="BK685" s="3">
        <f t="array" ref="BK685">INDEX($D$21:$M$44,MATCH($BD685&amp;$BF685,$C$21:$C$44&amp;$B$21:$B$44,0),MATCH(BK$1,$D$16:$M$16,0))+VLOOKUP($BE685,战斗属性模型!$K$22:$O$24,BK$2,FALSE)*INDEX($BW$3:$CF$578,MATCH($BD685&amp;$BF685&amp;$BG685,$BT$3:$BT$578&amp;$BU$3:$BU$578&amp;$BV$3:$BV$578,0),MATCH(BK$1,$BW$1:$CF$1,0))</f>
        <v>0</v>
      </c>
      <c r="BL685" s="3"/>
      <c r="BM685" s="3"/>
      <c r="BN685" s="3"/>
      <c r="BO685" s="3"/>
      <c r="BP685" s="3"/>
      <c r="BQ685" s="3"/>
    </row>
    <row r="686" spans="56:69" x14ac:dyDescent="0.2">
      <c r="BD686" t="str">
        <f t="shared" si="192"/>
        <v>头饰</v>
      </c>
      <c r="BE686">
        <f t="shared" si="193"/>
        <v>2</v>
      </c>
      <c r="BF686">
        <f t="shared" ref="BF686:BG686" si="228">BF110</f>
        <v>2</v>
      </c>
      <c r="BG686">
        <f t="shared" si="228"/>
        <v>12</v>
      </c>
      <c r="BH686" s="3">
        <f t="array" ref="BH686">INDEX($D$21:$M$44,MATCH($BD686&amp;$BF686,$C$21:$C$44&amp;$B$21:$B$44,0),MATCH(BH$1,$D$16:$M$16,0))+VLOOKUP($BE686,战斗属性模型!$K$22:$O$24,BH$2,FALSE)*INDEX($BW$3:$CF$578,MATCH($BD686&amp;$BF686&amp;$BG686,$BT$3:$BT$578&amp;$BU$3:$BU$578&amp;$BV$3:$BV$578,0),MATCH(BH$1,$BW$1:$CF$1,0))</f>
        <v>199.20000000000002</v>
      </c>
      <c r="BI686" s="3">
        <f t="array" ref="BI686">INDEX($D$21:$M$44,MATCH($BD686&amp;$BF686,$C$21:$C$44&amp;$B$21:$B$44,0),MATCH(BI$1,$D$16:$M$16,0))+VLOOKUP($BE686,战斗属性模型!$K$22:$O$24,BI$2,FALSE)*INDEX($BW$3:$CF$578,MATCH($BD686&amp;$BF686&amp;$BG686,$BT$3:$BT$578&amp;$BU$3:$BU$578&amp;$BV$3:$BV$578,0),MATCH(BI$1,$BW$1:$CF$1,0))</f>
        <v>9600</v>
      </c>
      <c r="BJ686" s="3">
        <f t="array" ref="BJ686">INDEX($D$21:$M$44,MATCH($BD686&amp;$BF686,$C$21:$C$44&amp;$B$21:$B$44,0),MATCH(BJ$1,$D$16:$M$16,0))+VLOOKUP($BE686,战斗属性模型!$K$22:$O$24,BJ$2,FALSE)*INDEX($BW$3:$CF$578,MATCH($BD686&amp;$BF686&amp;$BG686,$BT$3:$BT$578&amp;$BU$3:$BU$578&amp;$BV$3:$BV$578,0),MATCH(BJ$1,$BW$1:$CF$1,0))</f>
        <v>0</v>
      </c>
      <c r="BK686" s="3">
        <f t="array" ref="BK686">INDEX($D$21:$M$44,MATCH($BD686&amp;$BF686,$C$21:$C$44&amp;$B$21:$B$44,0),MATCH(BK$1,$D$16:$M$16,0))+VLOOKUP($BE686,战斗属性模型!$K$22:$O$24,BK$2,FALSE)*INDEX($BW$3:$CF$578,MATCH($BD686&amp;$BF686&amp;$BG686,$BT$3:$BT$578&amp;$BU$3:$BU$578&amp;$BV$3:$BV$578,0),MATCH(BK$1,$BW$1:$CF$1,0))</f>
        <v>0</v>
      </c>
      <c r="BL686" s="3"/>
      <c r="BM686" s="3"/>
      <c r="BN686" s="3"/>
      <c r="BO686" s="3"/>
      <c r="BP686" s="3"/>
      <c r="BQ686" s="3"/>
    </row>
    <row r="687" spans="56:69" x14ac:dyDescent="0.2">
      <c r="BD687" t="str">
        <f t="shared" si="192"/>
        <v>头饰</v>
      </c>
      <c r="BE687">
        <f t="shared" si="193"/>
        <v>2</v>
      </c>
      <c r="BF687">
        <f t="shared" ref="BF687:BG687" si="229">BF111</f>
        <v>2</v>
      </c>
      <c r="BG687">
        <f t="shared" si="229"/>
        <v>13</v>
      </c>
      <c r="BH687" s="3">
        <f t="array" ref="BH687">INDEX($D$21:$M$44,MATCH($BD687&amp;$BF687,$C$21:$C$44&amp;$B$21:$B$44,0),MATCH(BH$1,$D$16:$M$16,0))+VLOOKUP($BE687,战斗属性模型!$K$22:$O$24,BH$2,FALSE)*INDEX($BW$3:$CF$578,MATCH($BD687&amp;$BF687&amp;$BG687,$BT$3:$BT$578&amp;$BU$3:$BU$578&amp;$BV$3:$BV$578,0),MATCH(BH$1,$BW$1:$CF$1,0))</f>
        <v>211.8</v>
      </c>
      <c r="BI687" s="3">
        <f t="array" ref="BI687">INDEX($D$21:$M$44,MATCH($BD687&amp;$BF687,$C$21:$C$44&amp;$B$21:$B$44,0),MATCH(BI$1,$D$16:$M$16,0))+VLOOKUP($BE687,战斗属性模型!$K$22:$O$24,BI$2,FALSE)*INDEX($BW$3:$CF$578,MATCH($BD687&amp;$BF687&amp;$BG687,$BT$3:$BT$578&amp;$BU$3:$BU$578&amp;$BV$3:$BV$578,0),MATCH(BI$1,$BW$1:$CF$1,0))</f>
        <v>10200</v>
      </c>
      <c r="BJ687" s="3">
        <f t="array" ref="BJ687">INDEX($D$21:$M$44,MATCH($BD687&amp;$BF687,$C$21:$C$44&amp;$B$21:$B$44,0),MATCH(BJ$1,$D$16:$M$16,0))+VLOOKUP($BE687,战斗属性模型!$K$22:$O$24,BJ$2,FALSE)*INDEX($BW$3:$CF$578,MATCH($BD687&amp;$BF687&amp;$BG687,$BT$3:$BT$578&amp;$BU$3:$BU$578&amp;$BV$3:$BV$578,0),MATCH(BJ$1,$BW$1:$CF$1,0))</f>
        <v>0</v>
      </c>
      <c r="BK687" s="3">
        <f t="array" ref="BK687">INDEX($D$21:$M$44,MATCH($BD687&amp;$BF687,$C$21:$C$44&amp;$B$21:$B$44,0),MATCH(BK$1,$D$16:$M$16,0))+VLOOKUP($BE687,战斗属性模型!$K$22:$O$24,BK$2,FALSE)*INDEX($BW$3:$CF$578,MATCH($BD687&amp;$BF687&amp;$BG687,$BT$3:$BT$578&amp;$BU$3:$BU$578&amp;$BV$3:$BV$578,0),MATCH(BK$1,$BW$1:$CF$1,0))</f>
        <v>0</v>
      </c>
      <c r="BL687" s="3"/>
      <c r="BM687" s="3"/>
      <c r="BN687" s="3"/>
      <c r="BO687" s="3"/>
      <c r="BP687" s="3"/>
      <c r="BQ687" s="3"/>
    </row>
    <row r="688" spans="56:69" x14ac:dyDescent="0.2">
      <c r="BD688" t="str">
        <f t="shared" si="192"/>
        <v>头饰</v>
      </c>
      <c r="BE688">
        <f t="shared" si="193"/>
        <v>2</v>
      </c>
      <c r="BF688">
        <f t="shared" ref="BF688:BG688" si="230">BF112</f>
        <v>2</v>
      </c>
      <c r="BG688">
        <f t="shared" si="230"/>
        <v>14</v>
      </c>
      <c r="BH688" s="3">
        <f t="array" ref="BH688">INDEX($D$21:$M$44,MATCH($BD688&amp;$BF688,$C$21:$C$44&amp;$B$21:$B$44,0),MATCH(BH$1,$D$16:$M$16,0))+VLOOKUP($BE688,战斗属性模型!$K$22:$O$24,BH$2,FALSE)*INDEX($BW$3:$CF$578,MATCH($BD688&amp;$BF688&amp;$BG688,$BT$3:$BT$578&amp;$BU$3:$BU$578&amp;$BV$3:$BV$578,0),MATCH(BH$1,$BW$1:$CF$1,0))</f>
        <v>224.4</v>
      </c>
      <c r="BI688" s="3">
        <f t="array" ref="BI688">INDEX($D$21:$M$44,MATCH($BD688&amp;$BF688,$C$21:$C$44&amp;$B$21:$B$44,0),MATCH(BI$1,$D$16:$M$16,0))+VLOOKUP($BE688,战斗属性模型!$K$22:$O$24,BI$2,FALSE)*INDEX($BW$3:$CF$578,MATCH($BD688&amp;$BF688&amp;$BG688,$BT$3:$BT$578&amp;$BU$3:$BU$578&amp;$BV$3:$BV$578,0),MATCH(BI$1,$BW$1:$CF$1,0))</f>
        <v>10800</v>
      </c>
      <c r="BJ688" s="3">
        <f t="array" ref="BJ688">INDEX($D$21:$M$44,MATCH($BD688&amp;$BF688,$C$21:$C$44&amp;$B$21:$B$44,0),MATCH(BJ$1,$D$16:$M$16,0))+VLOOKUP($BE688,战斗属性模型!$K$22:$O$24,BJ$2,FALSE)*INDEX($BW$3:$CF$578,MATCH($BD688&amp;$BF688&amp;$BG688,$BT$3:$BT$578&amp;$BU$3:$BU$578&amp;$BV$3:$BV$578,0),MATCH(BJ$1,$BW$1:$CF$1,0))</f>
        <v>0</v>
      </c>
      <c r="BK688" s="3">
        <f t="array" ref="BK688">INDEX($D$21:$M$44,MATCH($BD688&amp;$BF688,$C$21:$C$44&amp;$B$21:$B$44,0),MATCH(BK$1,$D$16:$M$16,0))+VLOOKUP($BE688,战斗属性模型!$K$22:$O$24,BK$2,FALSE)*INDEX($BW$3:$CF$578,MATCH($BD688&amp;$BF688&amp;$BG688,$BT$3:$BT$578&amp;$BU$3:$BU$578&amp;$BV$3:$BV$578,0),MATCH(BK$1,$BW$1:$CF$1,0))</f>
        <v>0</v>
      </c>
      <c r="BL688" s="3"/>
      <c r="BM688" s="3"/>
      <c r="BN688" s="3"/>
      <c r="BO688" s="3"/>
      <c r="BP688" s="3"/>
      <c r="BQ688" s="3"/>
    </row>
    <row r="689" spans="56:69" x14ac:dyDescent="0.2">
      <c r="BD689" t="str">
        <f t="shared" si="192"/>
        <v>头饰</v>
      </c>
      <c r="BE689">
        <f t="shared" si="193"/>
        <v>2</v>
      </c>
      <c r="BF689">
        <f t="shared" ref="BF689:BG689" si="231">BF113</f>
        <v>2</v>
      </c>
      <c r="BG689">
        <f t="shared" si="231"/>
        <v>15</v>
      </c>
      <c r="BH689" s="3">
        <f t="array" ref="BH689">INDEX($D$21:$M$44,MATCH($BD689&amp;$BF689,$C$21:$C$44&amp;$B$21:$B$44,0),MATCH(BH$1,$D$16:$M$16,0))+VLOOKUP($BE689,战斗属性模型!$K$22:$O$24,BH$2,FALSE)*INDEX($BW$3:$CF$578,MATCH($BD689&amp;$BF689&amp;$BG689,$BT$3:$BT$578&amp;$BU$3:$BU$578&amp;$BV$3:$BV$578,0),MATCH(BH$1,$BW$1:$CF$1,0))</f>
        <v>237</v>
      </c>
      <c r="BI689" s="3">
        <f t="array" ref="BI689">INDEX($D$21:$M$44,MATCH($BD689&amp;$BF689,$C$21:$C$44&amp;$B$21:$B$44,0),MATCH(BI$1,$D$16:$M$16,0))+VLOOKUP($BE689,战斗属性模型!$K$22:$O$24,BI$2,FALSE)*INDEX($BW$3:$CF$578,MATCH($BD689&amp;$BF689&amp;$BG689,$BT$3:$BT$578&amp;$BU$3:$BU$578&amp;$BV$3:$BV$578,0),MATCH(BI$1,$BW$1:$CF$1,0))</f>
        <v>11400</v>
      </c>
      <c r="BJ689" s="3">
        <f t="array" ref="BJ689">INDEX($D$21:$M$44,MATCH($BD689&amp;$BF689,$C$21:$C$44&amp;$B$21:$B$44,0),MATCH(BJ$1,$D$16:$M$16,0))+VLOOKUP($BE689,战斗属性模型!$K$22:$O$24,BJ$2,FALSE)*INDEX($BW$3:$CF$578,MATCH($BD689&amp;$BF689&amp;$BG689,$BT$3:$BT$578&amp;$BU$3:$BU$578&amp;$BV$3:$BV$578,0),MATCH(BJ$1,$BW$1:$CF$1,0))</f>
        <v>0</v>
      </c>
      <c r="BK689" s="3">
        <f t="array" ref="BK689">INDEX($D$21:$M$44,MATCH($BD689&amp;$BF689,$C$21:$C$44&amp;$B$21:$B$44,0),MATCH(BK$1,$D$16:$M$16,0))+VLOOKUP($BE689,战斗属性模型!$K$22:$O$24,BK$2,FALSE)*INDEX($BW$3:$CF$578,MATCH($BD689&amp;$BF689&amp;$BG689,$BT$3:$BT$578&amp;$BU$3:$BU$578&amp;$BV$3:$BV$578,0),MATCH(BK$1,$BW$1:$CF$1,0))</f>
        <v>0</v>
      </c>
      <c r="BL689" s="3"/>
      <c r="BM689" s="3"/>
      <c r="BN689" s="3"/>
      <c r="BO689" s="3"/>
      <c r="BP689" s="3"/>
      <c r="BQ689" s="3"/>
    </row>
    <row r="690" spans="56:69" x14ac:dyDescent="0.2">
      <c r="BD690" t="str">
        <f t="shared" si="192"/>
        <v>头饰</v>
      </c>
      <c r="BE690">
        <f t="shared" si="193"/>
        <v>2</v>
      </c>
      <c r="BF690">
        <f t="shared" ref="BF690:BG690" si="232">BF114</f>
        <v>2</v>
      </c>
      <c r="BG690">
        <f t="shared" si="232"/>
        <v>16</v>
      </c>
      <c r="BH690" s="3">
        <f t="array" ref="BH690">INDEX($D$21:$M$44,MATCH($BD690&amp;$BF690,$C$21:$C$44&amp;$B$21:$B$44,0),MATCH(BH$1,$D$16:$M$16,0))+VLOOKUP($BE690,战斗属性模型!$K$22:$O$24,BH$2,FALSE)*INDEX($BW$3:$CF$578,MATCH($BD690&amp;$BF690&amp;$BG690,$BT$3:$BT$578&amp;$BU$3:$BU$578&amp;$BV$3:$BV$578,0),MATCH(BH$1,$BW$1:$CF$1,0))</f>
        <v>249.60000000000002</v>
      </c>
      <c r="BI690" s="3">
        <f t="array" ref="BI690">INDEX($D$21:$M$44,MATCH($BD690&amp;$BF690,$C$21:$C$44&amp;$B$21:$B$44,0),MATCH(BI$1,$D$16:$M$16,0))+VLOOKUP($BE690,战斗属性模型!$K$22:$O$24,BI$2,FALSE)*INDEX($BW$3:$CF$578,MATCH($BD690&amp;$BF690&amp;$BG690,$BT$3:$BT$578&amp;$BU$3:$BU$578&amp;$BV$3:$BV$578,0),MATCH(BI$1,$BW$1:$CF$1,0))</f>
        <v>12000</v>
      </c>
      <c r="BJ690" s="3">
        <f t="array" ref="BJ690">INDEX($D$21:$M$44,MATCH($BD690&amp;$BF690,$C$21:$C$44&amp;$B$21:$B$44,0),MATCH(BJ$1,$D$16:$M$16,0))+VLOOKUP($BE690,战斗属性模型!$K$22:$O$24,BJ$2,FALSE)*INDEX($BW$3:$CF$578,MATCH($BD690&amp;$BF690&amp;$BG690,$BT$3:$BT$578&amp;$BU$3:$BU$578&amp;$BV$3:$BV$578,0),MATCH(BJ$1,$BW$1:$CF$1,0))</f>
        <v>0</v>
      </c>
      <c r="BK690" s="3">
        <f t="array" ref="BK690">INDEX($D$21:$M$44,MATCH($BD690&amp;$BF690,$C$21:$C$44&amp;$B$21:$B$44,0),MATCH(BK$1,$D$16:$M$16,0))+VLOOKUP($BE690,战斗属性模型!$K$22:$O$24,BK$2,FALSE)*INDEX($BW$3:$CF$578,MATCH($BD690&amp;$BF690&amp;$BG690,$BT$3:$BT$578&amp;$BU$3:$BU$578&amp;$BV$3:$BV$578,0),MATCH(BK$1,$BW$1:$CF$1,0))</f>
        <v>0</v>
      </c>
      <c r="BL690" s="3"/>
      <c r="BM690" s="3"/>
      <c r="BN690" s="3"/>
      <c r="BO690" s="3"/>
      <c r="BP690" s="3"/>
      <c r="BQ690" s="3"/>
    </row>
    <row r="691" spans="56:69" x14ac:dyDescent="0.2">
      <c r="BD691" t="str">
        <f t="shared" si="192"/>
        <v>头饰</v>
      </c>
      <c r="BE691">
        <f t="shared" si="193"/>
        <v>2</v>
      </c>
      <c r="BF691">
        <f t="shared" ref="BF691:BG691" si="233">BF115</f>
        <v>2</v>
      </c>
      <c r="BG691">
        <f t="shared" si="233"/>
        <v>17</v>
      </c>
      <c r="BH691" s="3">
        <f t="array" ref="BH691">INDEX($D$21:$M$44,MATCH($BD691&amp;$BF691,$C$21:$C$44&amp;$B$21:$B$44,0),MATCH(BH$1,$D$16:$M$16,0))+VLOOKUP($BE691,战斗属性模型!$K$22:$O$24,BH$2,FALSE)*INDEX($BW$3:$CF$578,MATCH($BD691&amp;$BF691&amp;$BG691,$BT$3:$BT$578&amp;$BU$3:$BU$578&amp;$BV$3:$BV$578,0),MATCH(BH$1,$BW$1:$CF$1,0))</f>
        <v>262.20000000000005</v>
      </c>
      <c r="BI691" s="3">
        <f t="array" ref="BI691">INDEX($D$21:$M$44,MATCH($BD691&amp;$BF691,$C$21:$C$44&amp;$B$21:$B$44,0),MATCH(BI$1,$D$16:$M$16,0))+VLOOKUP($BE691,战斗属性模型!$K$22:$O$24,BI$2,FALSE)*INDEX($BW$3:$CF$578,MATCH($BD691&amp;$BF691&amp;$BG691,$BT$3:$BT$578&amp;$BU$3:$BU$578&amp;$BV$3:$BV$578,0),MATCH(BI$1,$BW$1:$CF$1,0))</f>
        <v>12600</v>
      </c>
      <c r="BJ691" s="3">
        <f t="array" ref="BJ691">INDEX($D$21:$M$44,MATCH($BD691&amp;$BF691,$C$21:$C$44&amp;$B$21:$B$44,0),MATCH(BJ$1,$D$16:$M$16,0))+VLOOKUP($BE691,战斗属性模型!$K$22:$O$24,BJ$2,FALSE)*INDEX($BW$3:$CF$578,MATCH($BD691&amp;$BF691&amp;$BG691,$BT$3:$BT$578&amp;$BU$3:$BU$578&amp;$BV$3:$BV$578,0),MATCH(BJ$1,$BW$1:$CF$1,0))</f>
        <v>0</v>
      </c>
      <c r="BK691" s="3">
        <f t="array" ref="BK691">INDEX($D$21:$M$44,MATCH($BD691&amp;$BF691,$C$21:$C$44&amp;$B$21:$B$44,0),MATCH(BK$1,$D$16:$M$16,0))+VLOOKUP($BE691,战斗属性模型!$K$22:$O$24,BK$2,FALSE)*INDEX($BW$3:$CF$578,MATCH($BD691&amp;$BF691&amp;$BG691,$BT$3:$BT$578&amp;$BU$3:$BU$578&amp;$BV$3:$BV$578,0),MATCH(BK$1,$BW$1:$CF$1,0))</f>
        <v>0</v>
      </c>
      <c r="BL691" s="3"/>
      <c r="BM691" s="3"/>
      <c r="BN691" s="3"/>
      <c r="BO691" s="3"/>
      <c r="BP691" s="3"/>
      <c r="BQ691" s="3"/>
    </row>
    <row r="692" spans="56:69" x14ac:dyDescent="0.2">
      <c r="BD692" t="str">
        <f t="shared" si="192"/>
        <v>头饰</v>
      </c>
      <c r="BE692">
        <f t="shared" si="193"/>
        <v>2</v>
      </c>
      <c r="BF692">
        <f t="shared" ref="BF692:BG692" si="234">BF116</f>
        <v>2</v>
      </c>
      <c r="BG692">
        <f t="shared" si="234"/>
        <v>18</v>
      </c>
      <c r="BH692" s="3">
        <f t="array" ref="BH692">INDEX($D$21:$M$44,MATCH($BD692&amp;$BF692,$C$21:$C$44&amp;$B$21:$B$44,0),MATCH(BH$1,$D$16:$M$16,0))+VLOOKUP($BE692,战斗属性模型!$K$22:$O$24,BH$2,FALSE)*INDEX($BW$3:$CF$578,MATCH($BD692&amp;$BF692&amp;$BG692,$BT$3:$BT$578&amp;$BU$3:$BU$578&amp;$BV$3:$BV$578,0),MATCH(BH$1,$BW$1:$CF$1,0))</f>
        <v>274.8</v>
      </c>
      <c r="BI692" s="3">
        <f t="array" ref="BI692">INDEX($D$21:$M$44,MATCH($BD692&amp;$BF692,$C$21:$C$44&amp;$B$21:$B$44,0),MATCH(BI$1,$D$16:$M$16,0))+VLOOKUP($BE692,战斗属性模型!$K$22:$O$24,BI$2,FALSE)*INDEX($BW$3:$CF$578,MATCH($BD692&amp;$BF692&amp;$BG692,$BT$3:$BT$578&amp;$BU$3:$BU$578&amp;$BV$3:$BV$578,0),MATCH(BI$1,$BW$1:$CF$1,0))</f>
        <v>13200</v>
      </c>
      <c r="BJ692" s="3">
        <f t="array" ref="BJ692">INDEX($D$21:$M$44,MATCH($BD692&amp;$BF692,$C$21:$C$44&amp;$B$21:$B$44,0),MATCH(BJ$1,$D$16:$M$16,0))+VLOOKUP($BE692,战斗属性模型!$K$22:$O$24,BJ$2,FALSE)*INDEX($BW$3:$CF$578,MATCH($BD692&amp;$BF692&amp;$BG692,$BT$3:$BT$578&amp;$BU$3:$BU$578&amp;$BV$3:$BV$578,0),MATCH(BJ$1,$BW$1:$CF$1,0))</f>
        <v>0</v>
      </c>
      <c r="BK692" s="3">
        <f t="array" ref="BK692">INDEX($D$21:$M$44,MATCH($BD692&amp;$BF692,$C$21:$C$44&amp;$B$21:$B$44,0),MATCH(BK$1,$D$16:$M$16,0))+VLOOKUP($BE692,战斗属性模型!$K$22:$O$24,BK$2,FALSE)*INDEX($BW$3:$CF$578,MATCH($BD692&amp;$BF692&amp;$BG692,$BT$3:$BT$578&amp;$BU$3:$BU$578&amp;$BV$3:$BV$578,0),MATCH(BK$1,$BW$1:$CF$1,0))</f>
        <v>0</v>
      </c>
      <c r="BL692" s="3"/>
      <c r="BM692" s="3"/>
      <c r="BN692" s="3"/>
      <c r="BO692" s="3"/>
      <c r="BP692" s="3"/>
      <c r="BQ692" s="3"/>
    </row>
    <row r="693" spans="56:69" x14ac:dyDescent="0.2">
      <c r="BD693" t="str">
        <f t="shared" si="192"/>
        <v>头饰</v>
      </c>
      <c r="BE693">
        <f t="shared" si="193"/>
        <v>2</v>
      </c>
      <c r="BF693">
        <f t="shared" ref="BF693:BG693" si="235">BF117</f>
        <v>2</v>
      </c>
      <c r="BG693">
        <f t="shared" si="235"/>
        <v>19</v>
      </c>
      <c r="BH693" s="3">
        <f t="array" ref="BH693">INDEX($D$21:$M$44,MATCH($BD693&amp;$BF693,$C$21:$C$44&amp;$B$21:$B$44,0),MATCH(BH$1,$D$16:$M$16,0))+VLOOKUP($BE693,战斗属性模型!$K$22:$O$24,BH$2,FALSE)*INDEX($BW$3:$CF$578,MATCH($BD693&amp;$BF693&amp;$BG693,$BT$3:$BT$578&amp;$BU$3:$BU$578&amp;$BV$3:$BV$578,0),MATCH(BH$1,$BW$1:$CF$1,0))</f>
        <v>287.39999999999998</v>
      </c>
      <c r="BI693" s="3">
        <f t="array" ref="BI693">INDEX($D$21:$M$44,MATCH($BD693&amp;$BF693,$C$21:$C$44&amp;$B$21:$B$44,0),MATCH(BI$1,$D$16:$M$16,0))+VLOOKUP($BE693,战斗属性模型!$K$22:$O$24,BI$2,FALSE)*INDEX($BW$3:$CF$578,MATCH($BD693&amp;$BF693&amp;$BG693,$BT$3:$BT$578&amp;$BU$3:$BU$578&amp;$BV$3:$BV$578,0),MATCH(BI$1,$BW$1:$CF$1,0))</f>
        <v>13800</v>
      </c>
      <c r="BJ693" s="3">
        <f t="array" ref="BJ693">INDEX($D$21:$M$44,MATCH($BD693&amp;$BF693,$C$21:$C$44&amp;$B$21:$B$44,0),MATCH(BJ$1,$D$16:$M$16,0))+VLOOKUP($BE693,战斗属性模型!$K$22:$O$24,BJ$2,FALSE)*INDEX($BW$3:$CF$578,MATCH($BD693&amp;$BF693&amp;$BG693,$BT$3:$BT$578&amp;$BU$3:$BU$578&amp;$BV$3:$BV$578,0),MATCH(BJ$1,$BW$1:$CF$1,0))</f>
        <v>0</v>
      </c>
      <c r="BK693" s="3">
        <f t="array" ref="BK693">INDEX($D$21:$M$44,MATCH($BD693&amp;$BF693,$C$21:$C$44&amp;$B$21:$B$44,0),MATCH(BK$1,$D$16:$M$16,0))+VLOOKUP($BE693,战斗属性模型!$K$22:$O$24,BK$2,FALSE)*INDEX($BW$3:$CF$578,MATCH($BD693&amp;$BF693&amp;$BG693,$BT$3:$BT$578&amp;$BU$3:$BU$578&amp;$BV$3:$BV$578,0),MATCH(BK$1,$BW$1:$CF$1,0))</f>
        <v>0</v>
      </c>
      <c r="BL693" s="3"/>
      <c r="BM693" s="3"/>
      <c r="BN693" s="3"/>
      <c r="BO693" s="3"/>
      <c r="BP693" s="3"/>
      <c r="BQ693" s="3"/>
    </row>
    <row r="694" spans="56:69" x14ac:dyDescent="0.2">
      <c r="BD694" t="str">
        <f t="shared" si="192"/>
        <v>头饰</v>
      </c>
      <c r="BE694">
        <f t="shared" si="193"/>
        <v>2</v>
      </c>
      <c r="BF694">
        <f t="shared" ref="BF694:BG694" si="236">BF118</f>
        <v>2</v>
      </c>
      <c r="BG694">
        <f t="shared" si="236"/>
        <v>20</v>
      </c>
      <c r="BH694" s="3">
        <f t="array" ref="BH694">INDEX($D$21:$M$44,MATCH($BD694&amp;$BF694,$C$21:$C$44&amp;$B$21:$B$44,0),MATCH(BH$1,$D$16:$M$16,0))+VLOOKUP($BE694,战斗属性模型!$K$22:$O$24,BH$2,FALSE)*INDEX($BW$3:$CF$578,MATCH($BD694&amp;$BF694&amp;$BG694,$BT$3:$BT$578&amp;$BU$3:$BU$578&amp;$BV$3:$BV$578,0),MATCH(BH$1,$BW$1:$CF$1,0))</f>
        <v>300</v>
      </c>
      <c r="BI694" s="3">
        <f t="array" ref="BI694">INDEX($D$21:$M$44,MATCH($BD694&amp;$BF694,$C$21:$C$44&amp;$B$21:$B$44,0),MATCH(BI$1,$D$16:$M$16,0))+VLOOKUP($BE694,战斗属性模型!$K$22:$O$24,BI$2,FALSE)*INDEX($BW$3:$CF$578,MATCH($BD694&amp;$BF694&amp;$BG694,$BT$3:$BT$578&amp;$BU$3:$BU$578&amp;$BV$3:$BV$578,0),MATCH(BI$1,$BW$1:$CF$1,0))</f>
        <v>14400</v>
      </c>
      <c r="BJ694" s="3">
        <f t="array" ref="BJ694">INDEX($D$21:$M$44,MATCH($BD694&amp;$BF694,$C$21:$C$44&amp;$B$21:$B$44,0),MATCH(BJ$1,$D$16:$M$16,0))+VLOOKUP($BE694,战斗属性模型!$K$22:$O$24,BJ$2,FALSE)*INDEX($BW$3:$CF$578,MATCH($BD694&amp;$BF694&amp;$BG694,$BT$3:$BT$578&amp;$BU$3:$BU$578&amp;$BV$3:$BV$578,0),MATCH(BJ$1,$BW$1:$CF$1,0))</f>
        <v>0</v>
      </c>
      <c r="BK694" s="3">
        <f t="array" ref="BK694">INDEX($D$21:$M$44,MATCH($BD694&amp;$BF694,$C$21:$C$44&amp;$B$21:$B$44,0),MATCH(BK$1,$D$16:$M$16,0))+VLOOKUP($BE694,战斗属性模型!$K$22:$O$24,BK$2,FALSE)*INDEX($BW$3:$CF$578,MATCH($BD694&amp;$BF694&amp;$BG694,$BT$3:$BT$578&amp;$BU$3:$BU$578&amp;$BV$3:$BV$578,0),MATCH(BK$1,$BW$1:$CF$1,0))</f>
        <v>0</v>
      </c>
      <c r="BL694" s="3"/>
      <c r="BM694" s="3"/>
      <c r="BN694" s="3"/>
      <c r="BO694" s="3"/>
      <c r="BP694" s="3"/>
      <c r="BQ694" s="3"/>
    </row>
    <row r="695" spans="56:69" x14ac:dyDescent="0.2">
      <c r="BD695" t="str">
        <f t="shared" si="192"/>
        <v>头饰</v>
      </c>
      <c r="BE695">
        <f t="shared" si="193"/>
        <v>2</v>
      </c>
      <c r="BF695">
        <f t="shared" ref="BF695:BG695" si="237">BF119</f>
        <v>2</v>
      </c>
      <c r="BG695">
        <f t="shared" si="237"/>
        <v>21</v>
      </c>
      <c r="BH695" s="3">
        <f t="array" ref="BH695">INDEX($D$21:$M$44,MATCH($BD695&amp;$BF695,$C$21:$C$44&amp;$B$21:$B$44,0),MATCH(BH$1,$D$16:$M$16,0))+VLOOKUP($BE695,战斗属性模型!$K$22:$O$24,BH$2,FALSE)*INDEX($BW$3:$CF$578,MATCH($BD695&amp;$BF695&amp;$BG695,$BT$3:$BT$578&amp;$BU$3:$BU$578&amp;$BV$3:$BV$578,0),MATCH(BH$1,$BW$1:$CF$1,0))</f>
        <v>312.60000000000002</v>
      </c>
      <c r="BI695" s="3">
        <f t="array" ref="BI695">INDEX($D$21:$M$44,MATCH($BD695&amp;$BF695,$C$21:$C$44&amp;$B$21:$B$44,0),MATCH(BI$1,$D$16:$M$16,0))+VLOOKUP($BE695,战斗属性模型!$K$22:$O$24,BI$2,FALSE)*INDEX($BW$3:$CF$578,MATCH($BD695&amp;$BF695&amp;$BG695,$BT$3:$BT$578&amp;$BU$3:$BU$578&amp;$BV$3:$BV$578,0),MATCH(BI$1,$BW$1:$CF$1,0))</f>
        <v>15000</v>
      </c>
      <c r="BJ695" s="3">
        <f t="array" ref="BJ695">INDEX($D$21:$M$44,MATCH($BD695&amp;$BF695,$C$21:$C$44&amp;$B$21:$B$44,0),MATCH(BJ$1,$D$16:$M$16,0))+VLOOKUP($BE695,战斗属性模型!$K$22:$O$24,BJ$2,FALSE)*INDEX($BW$3:$CF$578,MATCH($BD695&amp;$BF695&amp;$BG695,$BT$3:$BT$578&amp;$BU$3:$BU$578&amp;$BV$3:$BV$578,0),MATCH(BJ$1,$BW$1:$CF$1,0))</f>
        <v>0</v>
      </c>
      <c r="BK695" s="3">
        <f t="array" ref="BK695">INDEX($D$21:$M$44,MATCH($BD695&amp;$BF695,$C$21:$C$44&amp;$B$21:$B$44,0),MATCH(BK$1,$D$16:$M$16,0))+VLOOKUP($BE695,战斗属性模型!$K$22:$O$24,BK$2,FALSE)*INDEX($BW$3:$CF$578,MATCH($BD695&amp;$BF695&amp;$BG695,$BT$3:$BT$578&amp;$BU$3:$BU$578&amp;$BV$3:$BV$578,0),MATCH(BK$1,$BW$1:$CF$1,0))</f>
        <v>0</v>
      </c>
      <c r="BL695" s="3"/>
      <c r="BM695" s="3"/>
      <c r="BN695" s="3"/>
      <c r="BO695" s="3"/>
      <c r="BP695" s="3"/>
      <c r="BQ695" s="3"/>
    </row>
    <row r="696" spans="56:69" x14ac:dyDescent="0.2">
      <c r="BD696" t="str">
        <f t="shared" si="192"/>
        <v>头饰</v>
      </c>
      <c r="BE696">
        <f t="shared" si="193"/>
        <v>2</v>
      </c>
      <c r="BF696">
        <f t="shared" ref="BF696:BG696" si="238">BF120</f>
        <v>2</v>
      </c>
      <c r="BG696">
        <f t="shared" si="238"/>
        <v>22</v>
      </c>
      <c r="BH696" s="3">
        <f t="array" ref="BH696">INDEX($D$21:$M$44,MATCH($BD696&amp;$BF696,$C$21:$C$44&amp;$B$21:$B$44,0),MATCH(BH$1,$D$16:$M$16,0))+VLOOKUP($BE696,战斗属性模型!$K$22:$O$24,BH$2,FALSE)*INDEX($BW$3:$CF$578,MATCH($BD696&amp;$BF696&amp;$BG696,$BT$3:$BT$578&amp;$BU$3:$BU$578&amp;$BV$3:$BV$578,0),MATCH(BH$1,$BW$1:$CF$1,0))</f>
        <v>325.2</v>
      </c>
      <c r="BI696" s="3">
        <f t="array" ref="BI696">INDEX($D$21:$M$44,MATCH($BD696&amp;$BF696,$C$21:$C$44&amp;$B$21:$B$44,0),MATCH(BI$1,$D$16:$M$16,0))+VLOOKUP($BE696,战斗属性模型!$K$22:$O$24,BI$2,FALSE)*INDEX($BW$3:$CF$578,MATCH($BD696&amp;$BF696&amp;$BG696,$BT$3:$BT$578&amp;$BU$3:$BU$578&amp;$BV$3:$BV$578,0),MATCH(BI$1,$BW$1:$CF$1,0))</f>
        <v>15600</v>
      </c>
      <c r="BJ696" s="3">
        <f t="array" ref="BJ696">INDEX($D$21:$M$44,MATCH($BD696&amp;$BF696,$C$21:$C$44&amp;$B$21:$B$44,0),MATCH(BJ$1,$D$16:$M$16,0))+VLOOKUP($BE696,战斗属性模型!$K$22:$O$24,BJ$2,FALSE)*INDEX($BW$3:$CF$578,MATCH($BD696&amp;$BF696&amp;$BG696,$BT$3:$BT$578&amp;$BU$3:$BU$578&amp;$BV$3:$BV$578,0),MATCH(BJ$1,$BW$1:$CF$1,0))</f>
        <v>0</v>
      </c>
      <c r="BK696" s="3">
        <f t="array" ref="BK696">INDEX($D$21:$M$44,MATCH($BD696&amp;$BF696,$C$21:$C$44&amp;$B$21:$B$44,0),MATCH(BK$1,$D$16:$M$16,0))+VLOOKUP($BE696,战斗属性模型!$K$22:$O$24,BK$2,FALSE)*INDEX($BW$3:$CF$578,MATCH($BD696&amp;$BF696&amp;$BG696,$BT$3:$BT$578&amp;$BU$3:$BU$578&amp;$BV$3:$BV$578,0),MATCH(BK$1,$BW$1:$CF$1,0))</f>
        <v>0</v>
      </c>
      <c r="BL696" s="3"/>
      <c r="BM696" s="3"/>
      <c r="BN696" s="3"/>
      <c r="BO696" s="3"/>
      <c r="BP696" s="3"/>
      <c r="BQ696" s="3"/>
    </row>
    <row r="697" spans="56:69" x14ac:dyDescent="0.2">
      <c r="BD697" t="str">
        <f t="shared" si="192"/>
        <v>头饰</v>
      </c>
      <c r="BE697">
        <f t="shared" si="193"/>
        <v>2</v>
      </c>
      <c r="BF697">
        <f t="shared" ref="BF697:BG697" si="239">BF121</f>
        <v>2</v>
      </c>
      <c r="BG697">
        <f t="shared" si="239"/>
        <v>23</v>
      </c>
      <c r="BH697" s="3">
        <f t="array" ref="BH697">INDEX($D$21:$M$44,MATCH($BD697&amp;$BF697,$C$21:$C$44&amp;$B$21:$B$44,0),MATCH(BH$1,$D$16:$M$16,0))+VLOOKUP($BE697,战斗属性模型!$K$22:$O$24,BH$2,FALSE)*INDEX($BW$3:$CF$578,MATCH($BD697&amp;$BF697&amp;$BG697,$BT$3:$BT$578&amp;$BU$3:$BU$578&amp;$BV$3:$BV$578,0),MATCH(BH$1,$BW$1:$CF$1,0))</f>
        <v>337.8</v>
      </c>
      <c r="BI697" s="3">
        <f t="array" ref="BI697">INDEX($D$21:$M$44,MATCH($BD697&amp;$BF697,$C$21:$C$44&amp;$B$21:$B$44,0),MATCH(BI$1,$D$16:$M$16,0))+VLOOKUP($BE697,战斗属性模型!$K$22:$O$24,BI$2,FALSE)*INDEX($BW$3:$CF$578,MATCH($BD697&amp;$BF697&amp;$BG697,$BT$3:$BT$578&amp;$BU$3:$BU$578&amp;$BV$3:$BV$578,0),MATCH(BI$1,$BW$1:$CF$1,0))</f>
        <v>16200</v>
      </c>
      <c r="BJ697" s="3">
        <f t="array" ref="BJ697">INDEX($D$21:$M$44,MATCH($BD697&amp;$BF697,$C$21:$C$44&amp;$B$21:$B$44,0),MATCH(BJ$1,$D$16:$M$16,0))+VLOOKUP($BE697,战斗属性模型!$K$22:$O$24,BJ$2,FALSE)*INDEX($BW$3:$CF$578,MATCH($BD697&amp;$BF697&amp;$BG697,$BT$3:$BT$578&amp;$BU$3:$BU$578&amp;$BV$3:$BV$578,0),MATCH(BJ$1,$BW$1:$CF$1,0))</f>
        <v>0</v>
      </c>
      <c r="BK697" s="3">
        <f t="array" ref="BK697">INDEX($D$21:$M$44,MATCH($BD697&amp;$BF697,$C$21:$C$44&amp;$B$21:$B$44,0),MATCH(BK$1,$D$16:$M$16,0))+VLOOKUP($BE697,战斗属性模型!$K$22:$O$24,BK$2,FALSE)*INDEX($BW$3:$CF$578,MATCH($BD697&amp;$BF697&amp;$BG697,$BT$3:$BT$578&amp;$BU$3:$BU$578&amp;$BV$3:$BV$578,0),MATCH(BK$1,$BW$1:$CF$1,0))</f>
        <v>0</v>
      </c>
      <c r="BL697" s="3"/>
      <c r="BM697" s="3"/>
      <c r="BN697" s="3"/>
      <c r="BO697" s="3"/>
      <c r="BP697" s="3"/>
      <c r="BQ697" s="3"/>
    </row>
    <row r="698" spans="56:69" x14ac:dyDescent="0.2">
      <c r="BD698" t="str">
        <f t="shared" si="192"/>
        <v>头饰</v>
      </c>
      <c r="BE698">
        <f t="shared" si="193"/>
        <v>2</v>
      </c>
      <c r="BF698">
        <f t="shared" ref="BF698:BG698" si="240">BF122</f>
        <v>2</v>
      </c>
      <c r="BG698">
        <f t="shared" si="240"/>
        <v>24</v>
      </c>
      <c r="BH698" s="3">
        <f t="array" ref="BH698">INDEX($D$21:$M$44,MATCH($BD698&amp;$BF698,$C$21:$C$44&amp;$B$21:$B$44,0),MATCH(BH$1,$D$16:$M$16,0))+VLOOKUP($BE698,战斗属性模型!$K$22:$O$24,BH$2,FALSE)*INDEX($BW$3:$CF$578,MATCH($BD698&amp;$BF698&amp;$BG698,$BT$3:$BT$578&amp;$BU$3:$BU$578&amp;$BV$3:$BV$578,0),MATCH(BH$1,$BW$1:$CF$1,0))</f>
        <v>350.40000000000003</v>
      </c>
      <c r="BI698" s="3">
        <f t="array" ref="BI698">INDEX($D$21:$M$44,MATCH($BD698&amp;$BF698,$C$21:$C$44&amp;$B$21:$B$44,0),MATCH(BI$1,$D$16:$M$16,0))+VLOOKUP($BE698,战斗属性模型!$K$22:$O$24,BI$2,FALSE)*INDEX($BW$3:$CF$578,MATCH($BD698&amp;$BF698&amp;$BG698,$BT$3:$BT$578&amp;$BU$3:$BU$578&amp;$BV$3:$BV$578,0),MATCH(BI$1,$BW$1:$CF$1,0))</f>
        <v>16800</v>
      </c>
      <c r="BJ698" s="3">
        <f t="array" ref="BJ698">INDEX($D$21:$M$44,MATCH($BD698&amp;$BF698,$C$21:$C$44&amp;$B$21:$B$44,0),MATCH(BJ$1,$D$16:$M$16,0))+VLOOKUP($BE698,战斗属性模型!$K$22:$O$24,BJ$2,FALSE)*INDEX($BW$3:$CF$578,MATCH($BD698&amp;$BF698&amp;$BG698,$BT$3:$BT$578&amp;$BU$3:$BU$578&amp;$BV$3:$BV$578,0),MATCH(BJ$1,$BW$1:$CF$1,0))</f>
        <v>0</v>
      </c>
      <c r="BK698" s="3">
        <f t="array" ref="BK698">INDEX($D$21:$M$44,MATCH($BD698&amp;$BF698,$C$21:$C$44&amp;$B$21:$B$44,0),MATCH(BK$1,$D$16:$M$16,0))+VLOOKUP($BE698,战斗属性模型!$K$22:$O$24,BK$2,FALSE)*INDEX($BW$3:$CF$578,MATCH($BD698&amp;$BF698&amp;$BG698,$BT$3:$BT$578&amp;$BU$3:$BU$578&amp;$BV$3:$BV$578,0),MATCH(BK$1,$BW$1:$CF$1,0))</f>
        <v>0</v>
      </c>
      <c r="BL698" s="3"/>
      <c r="BM698" s="3"/>
      <c r="BN698" s="3"/>
      <c r="BO698" s="3"/>
      <c r="BP698" s="3"/>
      <c r="BQ698" s="3"/>
    </row>
    <row r="699" spans="56:69" x14ac:dyDescent="0.2">
      <c r="BD699" t="str">
        <f t="shared" si="192"/>
        <v>头饰</v>
      </c>
      <c r="BE699">
        <f t="shared" si="193"/>
        <v>2</v>
      </c>
      <c r="BF699">
        <f t="shared" ref="BF699:BG699" si="241">BF123</f>
        <v>3</v>
      </c>
      <c r="BG699">
        <f t="shared" si="241"/>
        <v>1</v>
      </c>
      <c r="BH699" s="3">
        <f t="array" ref="BH699">INDEX($D$21:$M$44,MATCH($BD699&amp;$BF699,$C$21:$C$44&amp;$B$21:$B$44,0),MATCH(BH$1,$D$16:$M$16,0))+VLOOKUP($BE699,战斗属性模型!$K$22:$O$24,BH$2,FALSE)*INDEX($BW$3:$CF$578,MATCH($BD699&amp;$BF699&amp;$BG699,$BT$3:$BT$578&amp;$BU$3:$BU$578&amp;$BV$3:$BV$578,0),MATCH(BH$1,$BW$1:$CF$1,0))</f>
        <v>80.8</v>
      </c>
      <c r="BI699" s="3">
        <f t="array" ref="BI699">INDEX($D$21:$M$44,MATCH($BD699&amp;$BF699,$C$21:$C$44&amp;$B$21:$B$44,0),MATCH(BI$1,$D$16:$M$16,0))+VLOOKUP($BE699,战斗属性模型!$K$22:$O$24,BI$2,FALSE)*INDEX($BW$3:$CF$578,MATCH($BD699&amp;$BF699&amp;$BG699,$BT$3:$BT$578&amp;$BU$3:$BU$578&amp;$BV$3:$BV$578,0),MATCH(BI$1,$BW$1:$CF$1,0))</f>
        <v>4000</v>
      </c>
      <c r="BJ699" s="3">
        <f t="array" ref="BJ699">INDEX($D$21:$M$44,MATCH($BD699&amp;$BF699,$C$21:$C$44&amp;$B$21:$B$44,0),MATCH(BJ$1,$D$16:$M$16,0))+VLOOKUP($BE699,战斗属性模型!$K$22:$O$24,BJ$2,FALSE)*INDEX($BW$3:$CF$578,MATCH($BD699&amp;$BF699&amp;$BG699,$BT$3:$BT$578&amp;$BU$3:$BU$578&amp;$BV$3:$BV$578,0),MATCH(BJ$1,$BW$1:$CF$1,0))</f>
        <v>0</v>
      </c>
      <c r="BK699" s="3">
        <f t="array" ref="BK699">INDEX($D$21:$M$44,MATCH($BD699&amp;$BF699,$C$21:$C$44&amp;$B$21:$B$44,0),MATCH(BK$1,$D$16:$M$16,0))+VLOOKUP($BE699,战斗属性模型!$K$22:$O$24,BK$2,FALSE)*INDEX($BW$3:$CF$578,MATCH($BD699&amp;$BF699&amp;$BG699,$BT$3:$BT$578&amp;$BU$3:$BU$578&amp;$BV$3:$BV$578,0),MATCH(BK$1,$BW$1:$CF$1,0))</f>
        <v>0</v>
      </c>
      <c r="BL699" s="3"/>
      <c r="BM699" s="3"/>
      <c r="BN699" s="3"/>
      <c r="BO699" s="3"/>
      <c r="BP699" s="3"/>
      <c r="BQ699" s="3"/>
    </row>
    <row r="700" spans="56:69" x14ac:dyDescent="0.2">
      <c r="BD700" t="str">
        <f t="shared" si="192"/>
        <v>头饰</v>
      </c>
      <c r="BE700">
        <f t="shared" si="193"/>
        <v>2</v>
      </c>
      <c r="BF700">
        <f t="shared" ref="BF700:BG700" si="242">BF124</f>
        <v>3</v>
      </c>
      <c r="BG700">
        <f t="shared" si="242"/>
        <v>2</v>
      </c>
      <c r="BH700" s="3">
        <f t="array" ref="BH700">INDEX($D$21:$M$44,MATCH($BD700&amp;$BF700,$C$21:$C$44&amp;$B$21:$B$44,0),MATCH(BH$1,$D$16:$M$16,0))+VLOOKUP($BE700,战斗属性模型!$K$22:$O$24,BH$2,FALSE)*INDEX($BW$3:$CF$578,MATCH($BD700&amp;$BF700&amp;$BG700,$BT$3:$BT$578&amp;$BU$3:$BU$578&amp;$BV$3:$BV$578,0),MATCH(BH$1,$BW$1:$CF$1,0))</f>
        <v>97.6</v>
      </c>
      <c r="BI700" s="3">
        <f t="array" ref="BI700">INDEX($D$21:$M$44,MATCH($BD700&amp;$BF700,$C$21:$C$44&amp;$B$21:$B$44,0),MATCH(BI$1,$D$16:$M$16,0))+VLOOKUP($BE700,战斗属性模型!$K$22:$O$24,BI$2,FALSE)*INDEX($BW$3:$CF$578,MATCH($BD700&amp;$BF700&amp;$BG700,$BT$3:$BT$578&amp;$BU$3:$BU$578&amp;$BV$3:$BV$578,0),MATCH(BI$1,$BW$1:$CF$1,0))</f>
        <v>4800</v>
      </c>
      <c r="BJ700" s="3">
        <f t="array" ref="BJ700">INDEX($D$21:$M$44,MATCH($BD700&amp;$BF700,$C$21:$C$44&amp;$B$21:$B$44,0),MATCH(BJ$1,$D$16:$M$16,0))+VLOOKUP($BE700,战斗属性模型!$K$22:$O$24,BJ$2,FALSE)*INDEX($BW$3:$CF$578,MATCH($BD700&amp;$BF700&amp;$BG700,$BT$3:$BT$578&amp;$BU$3:$BU$578&amp;$BV$3:$BV$578,0),MATCH(BJ$1,$BW$1:$CF$1,0))</f>
        <v>0</v>
      </c>
      <c r="BK700" s="3">
        <f t="array" ref="BK700">INDEX($D$21:$M$44,MATCH($BD700&amp;$BF700,$C$21:$C$44&amp;$B$21:$B$44,0),MATCH(BK$1,$D$16:$M$16,0))+VLOOKUP($BE700,战斗属性模型!$K$22:$O$24,BK$2,FALSE)*INDEX($BW$3:$CF$578,MATCH($BD700&amp;$BF700&amp;$BG700,$BT$3:$BT$578&amp;$BU$3:$BU$578&amp;$BV$3:$BV$578,0),MATCH(BK$1,$BW$1:$CF$1,0))</f>
        <v>0</v>
      </c>
      <c r="BL700" s="3"/>
      <c r="BM700" s="3"/>
      <c r="BN700" s="3"/>
      <c r="BO700" s="3"/>
      <c r="BP700" s="3"/>
      <c r="BQ700" s="3"/>
    </row>
    <row r="701" spans="56:69" x14ac:dyDescent="0.2">
      <c r="BD701" t="str">
        <f t="shared" si="192"/>
        <v>头饰</v>
      </c>
      <c r="BE701">
        <f t="shared" si="193"/>
        <v>2</v>
      </c>
      <c r="BF701">
        <f t="shared" ref="BF701:BG701" si="243">BF125</f>
        <v>3</v>
      </c>
      <c r="BG701">
        <f t="shared" si="243"/>
        <v>3</v>
      </c>
      <c r="BH701" s="3">
        <f t="array" ref="BH701">INDEX($D$21:$M$44,MATCH($BD701&amp;$BF701,$C$21:$C$44&amp;$B$21:$B$44,0),MATCH(BH$1,$D$16:$M$16,0))+VLOOKUP($BE701,战斗属性模型!$K$22:$O$24,BH$2,FALSE)*INDEX($BW$3:$CF$578,MATCH($BD701&amp;$BF701&amp;$BG701,$BT$3:$BT$578&amp;$BU$3:$BU$578&amp;$BV$3:$BV$578,0),MATCH(BH$1,$BW$1:$CF$1,0))</f>
        <v>114.4</v>
      </c>
      <c r="BI701" s="3">
        <f t="array" ref="BI701">INDEX($D$21:$M$44,MATCH($BD701&amp;$BF701,$C$21:$C$44&amp;$B$21:$B$44,0),MATCH(BI$1,$D$16:$M$16,0))+VLOOKUP($BE701,战斗属性模型!$K$22:$O$24,BI$2,FALSE)*INDEX($BW$3:$CF$578,MATCH($BD701&amp;$BF701&amp;$BG701,$BT$3:$BT$578&amp;$BU$3:$BU$578&amp;$BV$3:$BV$578,0),MATCH(BI$1,$BW$1:$CF$1,0))</f>
        <v>5600</v>
      </c>
      <c r="BJ701" s="3">
        <f t="array" ref="BJ701">INDEX($D$21:$M$44,MATCH($BD701&amp;$BF701,$C$21:$C$44&amp;$B$21:$B$44,0),MATCH(BJ$1,$D$16:$M$16,0))+VLOOKUP($BE701,战斗属性模型!$K$22:$O$24,BJ$2,FALSE)*INDEX($BW$3:$CF$578,MATCH($BD701&amp;$BF701&amp;$BG701,$BT$3:$BT$578&amp;$BU$3:$BU$578&amp;$BV$3:$BV$578,0),MATCH(BJ$1,$BW$1:$CF$1,0))</f>
        <v>0</v>
      </c>
      <c r="BK701" s="3">
        <f t="array" ref="BK701">INDEX($D$21:$M$44,MATCH($BD701&amp;$BF701,$C$21:$C$44&amp;$B$21:$B$44,0),MATCH(BK$1,$D$16:$M$16,0))+VLOOKUP($BE701,战斗属性模型!$K$22:$O$24,BK$2,FALSE)*INDEX($BW$3:$CF$578,MATCH($BD701&amp;$BF701&amp;$BG701,$BT$3:$BT$578&amp;$BU$3:$BU$578&amp;$BV$3:$BV$578,0),MATCH(BK$1,$BW$1:$CF$1,0))</f>
        <v>0</v>
      </c>
      <c r="BL701" s="3"/>
      <c r="BM701" s="3"/>
      <c r="BN701" s="3"/>
      <c r="BO701" s="3"/>
      <c r="BP701" s="3"/>
      <c r="BQ701" s="3"/>
    </row>
    <row r="702" spans="56:69" x14ac:dyDescent="0.2">
      <c r="BD702" t="str">
        <f t="shared" si="192"/>
        <v>头饰</v>
      </c>
      <c r="BE702">
        <f t="shared" si="193"/>
        <v>2</v>
      </c>
      <c r="BF702">
        <f t="shared" ref="BF702:BG702" si="244">BF126</f>
        <v>3</v>
      </c>
      <c r="BG702">
        <f t="shared" si="244"/>
        <v>4</v>
      </c>
      <c r="BH702" s="3">
        <f t="array" ref="BH702">INDEX($D$21:$M$44,MATCH($BD702&amp;$BF702,$C$21:$C$44&amp;$B$21:$B$44,0),MATCH(BH$1,$D$16:$M$16,0))+VLOOKUP($BE702,战斗属性模型!$K$22:$O$24,BH$2,FALSE)*INDEX($BW$3:$CF$578,MATCH($BD702&amp;$BF702&amp;$BG702,$BT$3:$BT$578&amp;$BU$3:$BU$578&amp;$BV$3:$BV$578,0),MATCH(BH$1,$BW$1:$CF$1,0))</f>
        <v>131.19999999999999</v>
      </c>
      <c r="BI702" s="3">
        <f t="array" ref="BI702">INDEX($D$21:$M$44,MATCH($BD702&amp;$BF702,$C$21:$C$44&amp;$B$21:$B$44,0),MATCH(BI$1,$D$16:$M$16,0))+VLOOKUP($BE702,战斗属性模型!$K$22:$O$24,BI$2,FALSE)*INDEX($BW$3:$CF$578,MATCH($BD702&amp;$BF702&amp;$BG702,$BT$3:$BT$578&amp;$BU$3:$BU$578&amp;$BV$3:$BV$578,0),MATCH(BI$1,$BW$1:$CF$1,0))</f>
        <v>6400</v>
      </c>
      <c r="BJ702" s="3">
        <f t="array" ref="BJ702">INDEX($D$21:$M$44,MATCH($BD702&amp;$BF702,$C$21:$C$44&amp;$B$21:$B$44,0),MATCH(BJ$1,$D$16:$M$16,0))+VLOOKUP($BE702,战斗属性模型!$K$22:$O$24,BJ$2,FALSE)*INDEX($BW$3:$CF$578,MATCH($BD702&amp;$BF702&amp;$BG702,$BT$3:$BT$578&amp;$BU$3:$BU$578&amp;$BV$3:$BV$578,0),MATCH(BJ$1,$BW$1:$CF$1,0))</f>
        <v>0</v>
      </c>
      <c r="BK702" s="3">
        <f t="array" ref="BK702">INDEX($D$21:$M$44,MATCH($BD702&amp;$BF702,$C$21:$C$44&amp;$B$21:$B$44,0),MATCH(BK$1,$D$16:$M$16,0))+VLOOKUP($BE702,战斗属性模型!$K$22:$O$24,BK$2,FALSE)*INDEX($BW$3:$CF$578,MATCH($BD702&amp;$BF702&amp;$BG702,$BT$3:$BT$578&amp;$BU$3:$BU$578&amp;$BV$3:$BV$578,0),MATCH(BK$1,$BW$1:$CF$1,0))</f>
        <v>0</v>
      </c>
      <c r="BL702" s="3"/>
      <c r="BM702" s="3"/>
      <c r="BN702" s="3"/>
      <c r="BO702" s="3"/>
      <c r="BP702" s="3"/>
      <c r="BQ702" s="3"/>
    </row>
    <row r="703" spans="56:69" x14ac:dyDescent="0.2">
      <c r="BD703" t="str">
        <f t="shared" si="192"/>
        <v>头饰</v>
      </c>
      <c r="BE703">
        <f t="shared" si="193"/>
        <v>2</v>
      </c>
      <c r="BF703">
        <f t="shared" ref="BF703:BG703" si="245">BF127</f>
        <v>3</v>
      </c>
      <c r="BG703">
        <f t="shared" si="245"/>
        <v>5</v>
      </c>
      <c r="BH703" s="3">
        <f t="array" ref="BH703">INDEX($D$21:$M$44,MATCH($BD703&amp;$BF703,$C$21:$C$44&amp;$B$21:$B$44,0),MATCH(BH$1,$D$16:$M$16,0))+VLOOKUP($BE703,战斗属性模型!$K$22:$O$24,BH$2,FALSE)*INDEX($BW$3:$CF$578,MATCH($BD703&amp;$BF703&amp;$BG703,$BT$3:$BT$578&amp;$BU$3:$BU$578&amp;$BV$3:$BV$578,0),MATCH(BH$1,$BW$1:$CF$1,0))</f>
        <v>148</v>
      </c>
      <c r="BI703" s="3">
        <f t="array" ref="BI703">INDEX($D$21:$M$44,MATCH($BD703&amp;$BF703,$C$21:$C$44&amp;$B$21:$B$44,0),MATCH(BI$1,$D$16:$M$16,0))+VLOOKUP($BE703,战斗属性模型!$K$22:$O$24,BI$2,FALSE)*INDEX($BW$3:$CF$578,MATCH($BD703&amp;$BF703&amp;$BG703,$BT$3:$BT$578&amp;$BU$3:$BU$578&amp;$BV$3:$BV$578,0),MATCH(BI$1,$BW$1:$CF$1,0))</f>
        <v>7200</v>
      </c>
      <c r="BJ703" s="3">
        <f t="array" ref="BJ703">INDEX($D$21:$M$44,MATCH($BD703&amp;$BF703,$C$21:$C$44&amp;$B$21:$B$44,0),MATCH(BJ$1,$D$16:$M$16,0))+VLOOKUP($BE703,战斗属性模型!$K$22:$O$24,BJ$2,FALSE)*INDEX($BW$3:$CF$578,MATCH($BD703&amp;$BF703&amp;$BG703,$BT$3:$BT$578&amp;$BU$3:$BU$578&amp;$BV$3:$BV$578,0),MATCH(BJ$1,$BW$1:$CF$1,0))</f>
        <v>0</v>
      </c>
      <c r="BK703" s="3">
        <f t="array" ref="BK703">INDEX($D$21:$M$44,MATCH($BD703&amp;$BF703,$C$21:$C$44&amp;$B$21:$B$44,0),MATCH(BK$1,$D$16:$M$16,0))+VLOOKUP($BE703,战斗属性模型!$K$22:$O$24,BK$2,FALSE)*INDEX($BW$3:$CF$578,MATCH($BD703&amp;$BF703&amp;$BG703,$BT$3:$BT$578&amp;$BU$3:$BU$578&amp;$BV$3:$BV$578,0),MATCH(BK$1,$BW$1:$CF$1,0))</f>
        <v>0</v>
      </c>
      <c r="BL703" s="3"/>
      <c r="BM703" s="3"/>
      <c r="BN703" s="3"/>
      <c r="BO703" s="3"/>
      <c r="BP703" s="3"/>
      <c r="BQ703" s="3"/>
    </row>
    <row r="704" spans="56:69" x14ac:dyDescent="0.2">
      <c r="BD704" t="str">
        <f t="shared" si="192"/>
        <v>头饰</v>
      </c>
      <c r="BE704">
        <f t="shared" si="193"/>
        <v>2</v>
      </c>
      <c r="BF704">
        <f t="shared" ref="BF704:BG704" si="246">BF128</f>
        <v>3</v>
      </c>
      <c r="BG704">
        <f t="shared" si="246"/>
        <v>6</v>
      </c>
      <c r="BH704" s="3">
        <f t="array" ref="BH704">INDEX($D$21:$M$44,MATCH($BD704&amp;$BF704,$C$21:$C$44&amp;$B$21:$B$44,0),MATCH(BH$1,$D$16:$M$16,0))+VLOOKUP($BE704,战斗属性模型!$K$22:$O$24,BH$2,FALSE)*INDEX($BW$3:$CF$578,MATCH($BD704&amp;$BF704&amp;$BG704,$BT$3:$BT$578&amp;$BU$3:$BU$578&amp;$BV$3:$BV$578,0),MATCH(BH$1,$BW$1:$CF$1,0))</f>
        <v>164.8</v>
      </c>
      <c r="BI704" s="3">
        <f t="array" ref="BI704">INDEX($D$21:$M$44,MATCH($BD704&amp;$BF704,$C$21:$C$44&amp;$B$21:$B$44,0),MATCH(BI$1,$D$16:$M$16,0))+VLOOKUP($BE704,战斗属性模型!$K$22:$O$24,BI$2,FALSE)*INDEX($BW$3:$CF$578,MATCH($BD704&amp;$BF704&amp;$BG704,$BT$3:$BT$578&amp;$BU$3:$BU$578&amp;$BV$3:$BV$578,0),MATCH(BI$1,$BW$1:$CF$1,0))</f>
        <v>8000</v>
      </c>
      <c r="BJ704" s="3">
        <f t="array" ref="BJ704">INDEX($D$21:$M$44,MATCH($BD704&amp;$BF704,$C$21:$C$44&amp;$B$21:$B$44,0),MATCH(BJ$1,$D$16:$M$16,0))+VLOOKUP($BE704,战斗属性模型!$K$22:$O$24,BJ$2,FALSE)*INDEX($BW$3:$CF$578,MATCH($BD704&amp;$BF704&amp;$BG704,$BT$3:$BT$578&amp;$BU$3:$BU$578&amp;$BV$3:$BV$578,0),MATCH(BJ$1,$BW$1:$CF$1,0))</f>
        <v>0</v>
      </c>
      <c r="BK704" s="3">
        <f t="array" ref="BK704">INDEX($D$21:$M$44,MATCH($BD704&amp;$BF704,$C$21:$C$44&amp;$B$21:$B$44,0),MATCH(BK$1,$D$16:$M$16,0))+VLOOKUP($BE704,战斗属性模型!$K$22:$O$24,BK$2,FALSE)*INDEX($BW$3:$CF$578,MATCH($BD704&amp;$BF704&amp;$BG704,$BT$3:$BT$578&amp;$BU$3:$BU$578&amp;$BV$3:$BV$578,0),MATCH(BK$1,$BW$1:$CF$1,0))</f>
        <v>0</v>
      </c>
      <c r="BL704" s="3"/>
      <c r="BM704" s="3"/>
      <c r="BN704" s="3"/>
      <c r="BO704" s="3"/>
      <c r="BP704" s="3"/>
      <c r="BQ704" s="3"/>
    </row>
    <row r="705" spans="56:69" x14ac:dyDescent="0.2">
      <c r="BD705" t="str">
        <f t="shared" si="192"/>
        <v>头饰</v>
      </c>
      <c r="BE705">
        <f t="shared" si="193"/>
        <v>2</v>
      </c>
      <c r="BF705">
        <f t="shared" ref="BF705:BG705" si="247">BF129</f>
        <v>3</v>
      </c>
      <c r="BG705">
        <f t="shared" si="247"/>
        <v>7</v>
      </c>
      <c r="BH705" s="3">
        <f t="array" ref="BH705">INDEX($D$21:$M$44,MATCH($BD705&amp;$BF705,$C$21:$C$44&amp;$B$21:$B$44,0),MATCH(BH$1,$D$16:$M$16,0))+VLOOKUP($BE705,战斗属性模型!$K$22:$O$24,BH$2,FALSE)*INDEX($BW$3:$CF$578,MATCH($BD705&amp;$BF705&amp;$BG705,$BT$3:$BT$578&amp;$BU$3:$BU$578&amp;$BV$3:$BV$578,0),MATCH(BH$1,$BW$1:$CF$1,0))</f>
        <v>181.60000000000002</v>
      </c>
      <c r="BI705" s="3">
        <f t="array" ref="BI705">INDEX($D$21:$M$44,MATCH($BD705&amp;$BF705,$C$21:$C$44&amp;$B$21:$B$44,0),MATCH(BI$1,$D$16:$M$16,0))+VLOOKUP($BE705,战斗属性模型!$K$22:$O$24,BI$2,FALSE)*INDEX($BW$3:$CF$578,MATCH($BD705&amp;$BF705&amp;$BG705,$BT$3:$BT$578&amp;$BU$3:$BU$578&amp;$BV$3:$BV$578,0),MATCH(BI$1,$BW$1:$CF$1,0))</f>
        <v>8800</v>
      </c>
      <c r="BJ705" s="3">
        <f t="array" ref="BJ705">INDEX($D$21:$M$44,MATCH($BD705&amp;$BF705,$C$21:$C$44&amp;$B$21:$B$44,0),MATCH(BJ$1,$D$16:$M$16,0))+VLOOKUP($BE705,战斗属性模型!$K$22:$O$24,BJ$2,FALSE)*INDEX($BW$3:$CF$578,MATCH($BD705&amp;$BF705&amp;$BG705,$BT$3:$BT$578&amp;$BU$3:$BU$578&amp;$BV$3:$BV$578,0),MATCH(BJ$1,$BW$1:$CF$1,0))</f>
        <v>0</v>
      </c>
      <c r="BK705" s="3">
        <f t="array" ref="BK705">INDEX($D$21:$M$44,MATCH($BD705&amp;$BF705,$C$21:$C$44&amp;$B$21:$B$44,0),MATCH(BK$1,$D$16:$M$16,0))+VLOOKUP($BE705,战斗属性模型!$K$22:$O$24,BK$2,FALSE)*INDEX($BW$3:$CF$578,MATCH($BD705&amp;$BF705&amp;$BG705,$BT$3:$BT$578&amp;$BU$3:$BU$578&amp;$BV$3:$BV$578,0),MATCH(BK$1,$BW$1:$CF$1,0))</f>
        <v>0</v>
      </c>
      <c r="BL705" s="3"/>
      <c r="BM705" s="3"/>
      <c r="BN705" s="3"/>
      <c r="BO705" s="3"/>
      <c r="BP705" s="3"/>
      <c r="BQ705" s="3"/>
    </row>
    <row r="706" spans="56:69" x14ac:dyDescent="0.2">
      <c r="BD706" t="str">
        <f t="shared" si="192"/>
        <v>头饰</v>
      </c>
      <c r="BE706">
        <f t="shared" si="193"/>
        <v>2</v>
      </c>
      <c r="BF706">
        <f t="shared" ref="BF706:BG706" si="248">BF130</f>
        <v>3</v>
      </c>
      <c r="BG706">
        <f t="shared" si="248"/>
        <v>8</v>
      </c>
      <c r="BH706" s="3">
        <f t="array" ref="BH706">INDEX($D$21:$M$44,MATCH($BD706&amp;$BF706,$C$21:$C$44&amp;$B$21:$B$44,0),MATCH(BH$1,$D$16:$M$16,0))+VLOOKUP($BE706,战斗属性模型!$K$22:$O$24,BH$2,FALSE)*INDEX($BW$3:$CF$578,MATCH($BD706&amp;$BF706&amp;$BG706,$BT$3:$BT$578&amp;$BU$3:$BU$578&amp;$BV$3:$BV$578,0),MATCH(BH$1,$BW$1:$CF$1,0))</f>
        <v>198.4</v>
      </c>
      <c r="BI706" s="3">
        <f t="array" ref="BI706">INDEX($D$21:$M$44,MATCH($BD706&amp;$BF706,$C$21:$C$44&amp;$B$21:$B$44,0),MATCH(BI$1,$D$16:$M$16,0))+VLOOKUP($BE706,战斗属性模型!$K$22:$O$24,BI$2,FALSE)*INDEX($BW$3:$CF$578,MATCH($BD706&amp;$BF706&amp;$BG706,$BT$3:$BT$578&amp;$BU$3:$BU$578&amp;$BV$3:$BV$578,0),MATCH(BI$1,$BW$1:$CF$1,0))</f>
        <v>9600</v>
      </c>
      <c r="BJ706" s="3">
        <f t="array" ref="BJ706">INDEX($D$21:$M$44,MATCH($BD706&amp;$BF706,$C$21:$C$44&amp;$B$21:$B$44,0),MATCH(BJ$1,$D$16:$M$16,0))+VLOOKUP($BE706,战斗属性模型!$K$22:$O$24,BJ$2,FALSE)*INDEX($BW$3:$CF$578,MATCH($BD706&amp;$BF706&amp;$BG706,$BT$3:$BT$578&amp;$BU$3:$BU$578&amp;$BV$3:$BV$578,0),MATCH(BJ$1,$BW$1:$CF$1,0))</f>
        <v>0</v>
      </c>
      <c r="BK706" s="3">
        <f t="array" ref="BK706">INDEX($D$21:$M$44,MATCH($BD706&amp;$BF706,$C$21:$C$44&amp;$B$21:$B$44,0),MATCH(BK$1,$D$16:$M$16,0))+VLOOKUP($BE706,战斗属性模型!$K$22:$O$24,BK$2,FALSE)*INDEX($BW$3:$CF$578,MATCH($BD706&amp;$BF706&amp;$BG706,$BT$3:$BT$578&amp;$BU$3:$BU$578&amp;$BV$3:$BV$578,0),MATCH(BK$1,$BW$1:$CF$1,0))</f>
        <v>0</v>
      </c>
      <c r="BL706" s="3"/>
      <c r="BM706" s="3"/>
      <c r="BN706" s="3"/>
      <c r="BO706" s="3"/>
      <c r="BP706" s="3"/>
      <c r="BQ706" s="3"/>
    </row>
    <row r="707" spans="56:69" x14ac:dyDescent="0.2">
      <c r="BD707" t="str">
        <f t="shared" si="192"/>
        <v>头饰</v>
      </c>
      <c r="BE707">
        <f t="shared" si="193"/>
        <v>2</v>
      </c>
      <c r="BF707">
        <f t="shared" ref="BF707:BG707" si="249">BF131</f>
        <v>3</v>
      </c>
      <c r="BG707">
        <f t="shared" si="249"/>
        <v>9</v>
      </c>
      <c r="BH707" s="3">
        <f t="array" ref="BH707">INDEX($D$21:$M$44,MATCH($BD707&amp;$BF707,$C$21:$C$44&amp;$B$21:$B$44,0),MATCH(BH$1,$D$16:$M$16,0))+VLOOKUP($BE707,战斗属性模型!$K$22:$O$24,BH$2,FALSE)*INDEX($BW$3:$CF$578,MATCH($BD707&amp;$BF707&amp;$BG707,$BT$3:$BT$578&amp;$BU$3:$BU$578&amp;$BV$3:$BV$578,0),MATCH(BH$1,$BW$1:$CF$1,0))</f>
        <v>215.20000000000002</v>
      </c>
      <c r="BI707" s="3">
        <f t="array" ref="BI707">INDEX($D$21:$M$44,MATCH($BD707&amp;$BF707,$C$21:$C$44&amp;$B$21:$B$44,0),MATCH(BI$1,$D$16:$M$16,0))+VLOOKUP($BE707,战斗属性模型!$K$22:$O$24,BI$2,FALSE)*INDEX($BW$3:$CF$578,MATCH($BD707&amp;$BF707&amp;$BG707,$BT$3:$BT$578&amp;$BU$3:$BU$578&amp;$BV$3:$BV$578,0),MATCH(BI$1,$BW$1:$CF$1,0))</f>
        <v>10400</v>
      </c>
      <c r="BJ707" s="3">
        <f t="array" ref="BJ707">INDEX($D$21:$M$44,MATCH($BD707&amp;$BF707,$C$21:$C$44&amp;$B$21:$B$44,0),MATCH(BJ$1,$D$16:$M$16,0))+VLOOKUP($BE707,战斗属性模型!$K$22:$O$24,BJ$2,FALSE)*INDEX($BW$3:$CF$578,MATCH($BD707&amp;$BF707&amp;$BG707,$BT$3:$BT$578&amp;$BU$3:$BU$578&amp;$BV$3:$BV$578,0),MATCH(BJ$1,$BW$1:$CF$1,0))</f>
        <v>0</v>
      </c>
      <c r="BK707" s="3">
        <f t="array" ref="BK707">INDEX($D$21:$M$44,MATCH($BD707&amp;$BF707,$C$21:$C$44&amp;$B$21:$B$44,0),MATCH(BK$1,$D$16:$M$16,0))+VLOOKUP($BE707,战斗属性模型!$K$22:$O$24,BK$2,FALSE)*INDEX($BW$3:$CF$578,MATCH($BD707&amp;$BF707&amp;$BG707,$BT$3:$BT$578&amp;$BU$3:$BU$578&amp;$BV$3:$BV$578,0),MATCH(BK$1,$BW$1:$CF$1,0))</f>
        <v>0</v>
      </c>
      <c r="BL707" s="3"/>
      <c r="BM707" s="3"/>
      <c r="BN707" s="3"/>
      <c r="BO707" s="3"/>
      <c r="BP707" s="3"/>
      <c r="BQ707" s="3"/>
    </row>
    <row r="708" spans="56:69" x14ac:dyDescent="0.2">
      <c r="BD708" t="str">
        <f t="shared" si="192"/>
        <v>头饰</v>
      </c>
      <c r="BE708">
        <f t="shared" si="193"/>
        <v>2</v>
      </c>
      <c r="BF708">
        <f t="shared" ref="BF708:BG708" si="250">BF132</f>
        <v>3</v>
      </c>
      <c r="BG708">
        <f t="shared" si="250"/>
        <v>10</v>
      </c>
      <c r="BH708" s="3">
        <f t="array" ref="BH708">INDEX($D$21:$M$44,MATCH($BD708&amp;$BF708,$C$21:$C$44&amp;$B$21:$B$44,0),MATCH(BH$1,$D$16:$M$16,0))+VLOOKUP($BE708,战斗属性模型!$K$22:$O$24,BH$2,FALSE)*INDEX($BW$3:$CF$578,MATCH($BD708&amp;$BF708&amp;$BG708,$BT$3:$BT$578&amp;$BU$3:$BU$578&amp;$BV$3:$BV$578,0),MATCH(BH$1,$BW$1:$CF$1,0))</f>
        <v>232</v>
      </c>
      <c r="BI708" s="3">
        <f t="array" ref="BI708">INDEX($D$21:$M$44,MATCH($BD708&amp;$BF708,$C$21:$C$44&amp;$B$21:$B$44,0),MATCH(BI$1,$D$16:$M$16,0))+VLOOKUP($BE708,战斗属性模型!$K$22:$O$24,BI$2,FALSE)*INDEX($BW$3:$CF$578,MATCH($BD708&amp;$BF708&amp;$BG708,$BT$3:$BT$578&amp;$BU$3:$BU$578&amp;$BV$3:$BV$578,0),MATCH(BI$1,$BW$1:$CF$1,0))</f>
        <v>11200</v>
      </c>
      <c r="BJ708" s="3">
        <f t="array" ref="BJ708">INDEX($D$21:$M$44,MATCH($BD708&amp;$BF708,$C$21:$C$44&amp;$B$21:$B$44,0),MATCH(BJ$1,$D$16:$M$16,0))+VLOOKUP($BE708,战斗属性模型!$K$22:$O$24,BJ$2,FALSE)*INDEX($BW$3:$CF$578,MATCH($BD708&amp;$BF708&amp;$BG708,$BT$3:$BT$578&amp;$BU$3:$BU$578&amp;$BV$3:$BV$578,0),MATCH(BJ$1,$BW$1:$CF$1,0))</f>
        <v>0</v>
      </c>
      <c r="BK708" s="3">
        <f t="array" ref="BK708">INDEX($D$21:$M$44,MATCH($BD708&amp;$BF708,$C$21:$C$44&amp;$B$21:$B$44,0),MATCH(BK$1,$D$16:$M$16,0))+VLOOKUP($BE708,战斗属性模型!$K$22:$O$24,BK$2,FALSE)*INDEX($BW$3:$CF$578,MATCH($BD708&amp;$BF708&amp;$BG708,$BT$3:$BT$578&amp;$BU$3:$BU$578&amp;$BV$3:$BV$578,0),MATCH(BK$1,$BW$1:$CF$1,0))</f>
        <v>0</v>
      </c>
      <c r="BL708" s="3"/>
      <c r="BM708" s="3"/>
      <c r="BN708" s="3"/>
      <c r="BO708" s="3"/>
      <c r="BP708" s="3"/>
      <c r="BQ708" s="3"/>
    </row>
    <row r="709" spans="56:69" x14ac:dyDescent="0.2">
      <c r="BD709" t="str">
        <f t="shared" si="192"/>
        <v>头饰</v>
      </c>
      <c r="BE709">
        <f t="shared" si="193"/>
        <v>2</v>
      </c>
      <c r="BF709">
        <f t="shared" ref="BF709:BG709" si="251">BF133</f>
        <v>3</v>
      </c>
      <c r="BG709">
        <f t="shared" si="251"/>
        <v>11</v>
      </c>
      <c r="BH709" s="3">
        <f t="array" ref="BH709">INDEX($D$21:$M$44,MATCH($BD709&amp;$BF709,$C$21:$C$44&amp;$B$21:$B$44,0),MATCH(BH$1,$D$16:$M$16,0))+VLOOKUP($BE709,战斗属性模型!$K$22:$O$24,BH$2,FALSE)*INDEX($BW$3:$CF$578,MATCH($BD709&amp;$BF709&amp;$BG709,$BT$3:$BT$578&amp;$BU$3:$BU$578&amp;$BV$3:$BV$578,0),MATCH(BH$1,$BW$1:$CF$1,0))</f>
        <v>248.8</v>
      </c>
      <c r="BI709" s="3">
        <f t="array" ref="BI709">INDEX($D$21:$M$44,MATCH($BD709&amp;$BF709,$C$21:$C$44&amp;$B$21:$B$44,0),MATCH(BI$1,$D$16:$M$16,0))+VLOOKUP($BE709,战斗属性模型!$K$22:$O$24,BI$2,FALSE)*INDEX($BW$3:$CF$578,MATCH($BD709&amp;$BF709&amp;$BG709,$BT$3:$BT$578&amp;$BU$3:$BU$578&amp;$BV$3:$BV$578,0),MATCH(BI$1,$BW$1:$CF$1,0))</f>
        <v>12000</v>
      </c>
      <c r="BJ709" s="3">
        <f t="array" ref="BJ709">INDEX($D$21:$M$44,MATCH($BD709&amp;$BF709,$C$21:$C$44&amp;$B$21:$B$44,0),MATCH(BJ$1,$D$16:$M$16,0))+VLOOKUP($BE709,战斗属性模型!$K$22:$O$24,BJ$2,FALSE)*INDEX($BW$3:$CF$578,MATCH($BD709&amp;$BF709&amp;$BG709,$BT$3:$BT$578&amp;$BU$3:$BU$578&amp;$BV$3:$BV$578,0),MATCH(BJ$1,$BW$1:$CF$1,0))</f>
        <v>0</v>
      </c>
      <c r="BK709" s="3">
        <f t="array" ref="BK709">INDEX($D$21:$M$44,MATCH($BD709&amp;$BF709,$C$21:$C$44&amp;$B$21:$B$44,0),MATCH(BK$1,$D$16:$M$16,0))+VLOOKUP($BE709,战斗属性模型!$K$22:$O$24,BK$2,FALSE)*INDEX($BW$3:$CF$578,MATCH($BD709&amp;$BF709&amp;$BG709,$BT$3:$BT$578&amp;$BU$3:$BU$578&amp;$BV$3:$BV$578,0),MATCH(BK$1,$BW$1:$CF$1,0))</f>
        <v>0</v>
      </c>
      <c r="BL709" s="3"/>
      <c r="BM709" s="3"/>
      <c r="BN709" s="3"/>
      <c r="BO709" s="3"/>
      <c r="BP709" s="3"/>
      <c r="BQ709" s="3"/>
    </row>
    <row r="710" spans="56:69" x14ac:dyDescent="0.2">
      <c r="BD710" t="str">
        <f t="shared" si="192"/>
        <v>头饰</v>
      </c>
      <c r="BE710">
        <f t="shared" si="193"/>
        <v>2</v>
      </c>
      <c r="BF710">
        <f t="shared" ref="BF710:BG710" si="252">BF134</f>
        <v>3</v>
      </c>
      <c r="BG710">
        <f t="shared" si="252"/>
        <v>12</v>
      </c>
      <c r="BH710" s="3">
        <f t="array" ref="BH710">INDEX($D$21:$M$44,MATCH($BD710&amp;$BF710,$C$21:$C$44&amp;$B$21:$B$44,0),MATCH(BH$1,$D$16:$M$16,0))+VLOOKUP($BE710,战斗属性模型!$K$22:$O$24,BH$2,FALSE)*INDEX($BW$3:$CF$578,MATCH($BD710&amp;$BF710&amp;$BG710,$BT$3:$BT$578&amp;$BU$3:$BU$578&amp;$BV$3:$BV$578,0),MATCH(BH$1,$BW$1:$CF$1,0))</f>
        <v>265.60000000000002</v>
      </c>
      <c r="BI710" s="3">
        <f t="array" ref="BI710">INDEX($D$21:$M$44,MATCH($BD710&amp;$BF710,$C$21:$C$44&amp;$B$21:$B$44,0),MATCH(BI$1,$D$16:$M$16,0))+VLOOKUP($BE710,战斗属性模型!$K$22:$O$24,BI$2,FALSE)*INDEX($BW$3:$CF$578,MATCH($BD710&amp;$BF710&amp;$BG710,$BT$3:$BT$578&amp;$BU$3:$BU$578&amp;$BV$3:$BV$578,0),MATCH(BI$1,$BW$1:$CF$1,0))</f>
        <v>12800</v>
      </c>
      <c r="BJ710" s="3">
        <f t="array" ref="BJ710">INDEX($D$21:$M$44,MATCH($BD710&amp;$BF710,$C$21:$C$44&amp;$B$21:$B$44,0),MATCH(BJ$1,$D$16:$M$16,0))+VLOOKUP($BE710,战斗属性模型!$K$22:$O$24,BJ$2,FALSE)*INDEX($BW$3:$CF$578,MATCH($BD710&amp;$BF710&amp;$BG710,$BT$3:$BT$578&amp;$BU$3:$BU$578&amp;$BV$3:$BV$578,0),MATCH(BJ$1,$BW$1:$CF$1,0))</f>
        <v>0</v>
      </c>
      <c r="BK710" s="3">
        <f t="array" ref="BK710">INDEX($D$21:$M$44,MATCH($BD710&amp;$BF710,$C$21:$C$44&amp;$B$21:$B$44,0),MATCH(BK$1,$D$16:$M$16,0))+VLOOKUP($BE710,战斗属性模型!$K$22:$O$24,BK$2,FALSE)*INDEX($BW$3:$CF$578,MATCH($BD710&amp;$BF710&amp;$BG710,$BT$3:$BT$578&amp;$BU$3:$BU$578&amp;$BV$3:$BV$578,0),MATCH(BK$1,$BW$1:$CF$1,0))</f>
        <v>0</v>
      </c>
      <c r="BL710" s="3"/>
      <c r="BM710" s="3"/>
      <c r="BN710" s="3"/>
      <c r="BO710" s="3"/>
      <c r="BP710" s="3"/>
      <c r="BQ710" s="3"/>
    </row>
    <row r="711" spans="56:69" x14ac:dyDescent="0.2">
      <c r="BD711" t="str">
        <f t="shared" si="192"/>
        <v>头饰</v>
      </c>
      <c r="BE711">
        <f t="shared" si="193"/>
        <v>2</v>
      </c>
      <c r="BF711">
        <f t="shared" ref="BF711:BG711" si="253">BF135</f>
        <v>3</v>
      </c>
      <c r="BG711">
        <f t="shared" si="253"/>
        <v>13</v>
      </c>
      <c r="BH711" s="3">
        <f t="array" ref="BH711">INDEX($D$21:$M$44,MATCH($BD711&amp;$BF711,$C$21:$C$44&amp;$B$21:$B$44,0),MATCH(BH$1,$D$16:$M$16,0))+VLOOKUP($BE711,战斗属性模型!$K$22:$O$24,BH$2,FALSE)*INDEX($BW$3:$CF$578,MATCH($BD711&amp;$BF711&amp;$BG711,$BT$3:$BT$578&amp;$BU$3:$BU$578&amp;$BV$3:$BV$578,0),MATCH(BH$1,$BW$1:$CF$1,0))</f>
        <v>282.39999999999998</v>
      </c>
      <c r="BI711" s="3">
        <f t="array" ref="BI711">INDEX($D$21:$M$44,MATCH($BD711&amp;$BF711,$C$21:$C$44&amp;$B$21:$B$44,0),MATCH(BI$1,$D$16:$M$16,0))+VLOOKUP($BE711,战斗属性模型!$K$22:$O$24,BI$2,FALSE)*INDEX($BW$3:$CF$578,MATCH($BD711&amp;$BF711&amp;$BG711,$BT$3:$BT$578&amp;$BU$3:$BU$578&amp;$BV$3:$BV$578,0),MATCH(BI$1,$BW$1:$CF$1,0))</f>
        <v>13600</v>
      </c>
      <c r="BJ711" s="3">
        <f t="array" ref="BJ711">INDEX($D$21:$M$44,MATCH($BD711&amp;$BF711,$C$21:$C$44&amp;$B$21:$B$44,0),MATCH(BJ$1,$D$16:$M$16,0))+VLOOKUP($BE711,战斗属性模型!$K$22:$O$24,BJ$2,FALSE)*INDEX($BW$3:$CF$578,MATCH($BD711&amp;$BF711&amp;$BG711,$BT$3:$BT$578&amp;$BU$3:$BU$578&amp;$BV$3:$BV$578,0),MATCH(BJ$1,$BW$1:$CF$1,0))</f>
        <v>0</v>
      </c>
      <c r="BK711" s="3">
        <f t="array" ref="BK711">INDEX($D$21:$M$44,MATCH($BD711&amp;$BF711,$C$21:$C$44&amp;$B$21:$B$44,0),MATCH(BK$1,$D$16:$M$16,0))+VLOOKUP($BE711,战斗属性模型!$K$22:$O$24,BK$2,FALSE)*INDEX($BW$3:$CF$578,MATCH($BD711&amp;$BF711&amp;$BG711,$BT$3:$BT$578&amp;$BU$3:$BU$578&amp;$BV$3:$BV$578,0),MATCH(BK$1,$BW$1:$CF$1,0))</f>
        <v>0</v>
      </c>
      <c r="BL711" s="3"/>
      <c r="BM711" s="3"/>
      <c r="BN711" s="3"/>
      <c r="BO711" s="3"/>
      <c r="BP711" s="3"/>
      <c r="BQ711" s="3"/>
    </row>
    <row r="712" spans="56:69" x14ac:dyDescent="0.2">
      <c r="BD712" t="str">
        <f t="shared" si="192"/>
        <v>头饰</v>
      </c>
      <c r="BE712">
        <f t="shared" si="193"/>
        <v>2</v>
      </c>
      <c r="BF712">
        <f t="shared" ref="BF712:BG712" si="254">BF136</f>
        <v>3</v>
      </c>
      <c r="BG712">
        <f t="shared" si="254"/>
        <v>14</v>
      </c>
      <c r="BH712" s="3">
        <f t="array" ref="BH712">INDEX($D$21:$M$44,MATCH($BD712&amp;$BF712,$C$21:$C$44&amp;$B$21:$B$44,0),MATCH(BH$1,$D$16:$M$16,0))+VLOOKUP($BE712,战斗属性模型!$K$22:$O$24,BH$2,FALSE)*INDEX($BW$3:$CF$578,MATCH($BD712&amp;$BF712&amp;$BG712,$BT$3:$BT$578&amp;$BU$3:$BU$578&amp;$BV$3:$BV$578,0),MATCH(BH$1,$BW$1:$CF$1,0))</f>
        <v>299.20000000000005</v>
      </c>
      <c r="BI712" s="3">
        <f t="array" ref="BI712">INDEX($D$21:$M$44,MATCH($BD712&amp;$BF712,$C$21:$C$44&amp;$B$21:$B$44,0),MATCH(BI$1,$D$16:$M$16,0))+VLOOKUP($BE712,战斗属性模型!$K$22:$O$24,BI$2,FALSE)*INDEX($BW$3:$CF$578,MATCH($BD712&amp;$BF712&amp;$BG712,$BT$3:$BT$578&amp;$BU$3:$BU$578&amp;$BV$3:$BV$578,0),MATCH(BI$1,$BW$1:$CF$1,0))</f>
        <v>14400</v>
      </c>
      <c r="BJ712" s="3">
        <f t="array" ref="BJ712">INDEX($D$21:$M$44,MATCH($BD712&amp;$BF712,$C$21:$C$44&amp;$B$21:$B$44,0),MATCH(BJ$1,$D$16:$M$16,0))+VLOOKUP($BE712,战斗属性模型!$K$22:$O$24,BJ$2,FALSE)*INDEX($BW$3:$CF$578,MATCH($BD712&amp;$BF712&amp;$BG712,$BT$3:$BT$578&amp;$BU$3:$BU$578&amp;$BV$3:$BV$578,0),MATCH(BJ$1,$BW$1:$CF$1,0))</f>
        <v>0</v>
      </c>
      <c r="BK712" s="3">
        <f t="array" ref="BK712">INDEX($D$21:$M$44,MATCH($BD712&amp;$BF712,$C$21:$C$44&amp;$B$21:$B$44,0),MATCH(BK$1,$D$16:$M$16,0))+VLOOKUP($BE712,战斗属性模型!$K$22:$O$24,BK$2,FALSE)*INDEX($BW$3:$CF$578,MATCH($BD712&amp;$BF712&amp;$BG712,$BT$3:$BT$578&amp;$BU$3:$BU$578&amp;$BV$3:$BV$578,0),MATCH(BK$1,$BW$1:$CF$1,0))</f>
        <v>0</v>
      </c>
      <c r="BL712" s="3"/>
      <c r="BM712" s="3"/>
      <c r="BN712" s="3"/>
      <c r="BO712" s="3"/>
      <c r="BP712" s="3"/>
      <c r="BQ712" s="3"/>
    </row>
    <row r="713" spans="56:69" x14ac:dyDescent="0.2">
      <c r="BD713" t="str">
        <f t="shared" si="192"/>
        <v>头饰</v>
      </c>
      <c r="BE713">
        <f t="shared" si="193"/>
        <v>2</v>
      </c>
      <c r="BF713">
        <f t="shared" ref="BF713:BG713" si="255">BF137</f>
        <v>3</v>
      </c>
      <c r="BG713">
        <f t="shared" si="255"/>
        <v>15</v>
      </c>
      <c r="BH713" s="3">
        <f t="array" ref="BH713">INDEX($D$21:$M$44,MATCH($BD713&amp;$BF713,$C$21:$C$44&amp;$B$21:$B$44,0),MATCH(BH$1,$D$16:$M$16,0))+VLOOKUP($BE713,战斗属性模型!$K$22:$O$24,BH$2,FALSE)*INDEX($BW$3:$CF$578,MATCH($BD713&amp;$BF713&amp;$BG713,$BT$3:$BT$578&amp;$BU$3:$BU$578&amp;$BV$3:$BV$578,0),MATCH(BH$1,$BW$1:$CF$1,0))</f>
        <v>316</v>
      </c>
      <c r="BI713" s="3">
        <f t="array" ref="BI713">INDEX($D$21:$M$44,MATCH($BD713&amp;$BF713,$C$21:$C$44&amp;$B$21:$B$44,0),MATCH(BI$1,$D$16:$M$16,0))+VLOOKUP($BE713,战斗属性模型!$K$22:$O$24,BI$2,FALSE)*INDEX($BW$3:$CF$578,MATCH($BD713&amp;$BF713&amp;$BG713,$BT$3:$BT$578&amp;$BU$3:$BU$578&amp;$BV$3:$BV$578,0),MATCH(BI$1,$BW$1:$CF$1,0))</f>
        <v>15200</v>
      </c>
      <c r="BJ713" s="3">
        <f t="array" ref="BJ713">INDEX($D$21:$M$44,MATCH($BD713&amp;$BF713,$C$21:$C$44&amp;$B$21:$B$44,0),MATCH(BJ$1,$D$16:$M$16,0))+VLOOKUP($BE713,战斗属性模型!$K$22:$O$24,BJ$2,FALSE)*INDEX($BW$3:$CF$578,MATCH($BD713&amp;$BF713&amp;$BG713,$BT$3:$BT$578&amp;$BU$3:$BU$578&amp;$BV$3:$BV$578,0),MATCH(BJ$1,$BW$1:$CF$1,0))</f>
        <v>0</v>
      </c>
      <c r="BK713" s="3">
        <f t="array" ref="BK713">INDEX($D$21:$M$44,MATCH($BD713&amp;$BF713,$C$21:$C$44&amp;$B$21:$B$44,0),MATCH(BK$1,$D$16:$M$16,0))+VLOOKUP($BE713,战斗属性模型!$K$22:$O$24,BK$2,FALSE)*INDEX($BW$3:$CF$578,MATCH($BD713&amp;$BF713&amp;$BG713,$BT$3:$BT$578&amp;$BU$3:$BU$578&amp;$BV$3:$BV$578,0),MATCH(BK$1,$BW$1:$CF$1,0))</f>
        <v>0</v>
      </c>
      <c r="BL713" s="3"/>
      <c r="BM713" s="3"/>
      <c r="BN713" s="3"/>
      <c r="BO713" s="3"/>
      <c r="BP713" s="3"/>
      <c r="BQ713" s="3"/>
    </row>
    <row r="714" spans="56:69" x14ac:dyDescent="0.2">
      <c r="BD714" t="str">
        <f t="shared" si="192"/>
        <v>头饰</v>
      </c>
      <c r="BE714">
        <f t="shared" si="193"/>
        <v>2</v>
      </c>
      <c r="BF714">
        <f t="shared" ref="BF714:BG714" si="256">BF138</f>
        <v>3</v>
      </c>
      <c r="BG714">
        <f t="shared" si="256"/>
        <v>16</v>
      </c>
      <c r="BH714" s="3">
        <f t="array" ref="BH714">INDEX($D$21:$M$44,MATCH($BD714&amp;$BF714,$C$21:$C$44&amp;$B$21:$B$44,0),MATCH(BH$1,$D$16:$M$16,0))+VLOOKUP($BE714,战斗属性模型!$K$22:$O$24,BH$2,FALSE)*INDEX($BW$3:$CF$578,MATCH($BD714&amp;$BF714&amp;$BG714,$BT$3:$BT$578&amp;$BU$3:$BU$578&amp;$BV$3:$BV$578,0),MATCH(BH$1,$BW$1:$CF$1,0))</f>
        <v>332.8</v>
      </c>
      <c r="BI714" s="3">
        <f t="array" ref="BI714">INDEX($D$21:$M$44,MATCH($BD714&amp;$BF714,$C$21:$C$44&amp;$B$21:$B$44,0),MATCH(BI$1,$D$16:$M$16,0))+VLOOKUP($BE714,战斗属性模型!$K$22:$O$24,BI$2,FALSE)*INDEX($BW$3:$CF$578,MATCH($BD714&amp;$BF714&amp;$BG714,$BT$3:$BT$578&amp;$BU$3:$BU$578&amp;$BV$3:$BV$578,0),MATCH(BI$1,$BW$1:$CF$1,0))</f>
        <v>16000</v>
      </c>
      <c r="BJ714" s="3">
        <f t="array" ref="BJ714">INDEX($D$21:$M$44,MATCH($BD714&amp;$BF714,$C$21:$C$44&amp;$B$21:$B$44,0),MATCH(BJ$1,$D$16:$M$16,0))+VLOOKUP($BE714,战斗属性模型!$K$22:$O$24,BJ$2,FALSE)*INDEX($BW$3:$CF$578,MATCH($BD714&amp;$BF714&amp;$BG714,$BT$3:$BT$578&amp;$BU$3:$BU$578&amp;$BV$3:$BV$578,0),MATCH(BJ$1,$BW$1:$CF$1,0))</f>
        <v>0</v>
      </c>
      <c r="BK714" s="3">
        <f t="array" ref="BK714">INDEX($D$21:$M$44,MATCH($BD714&amp;$BF714,$C$21:$C$44&amp;$B$21:$B$44,0),MATCH(BK$1,$D$16:$M$16,0))+VLOOKUP($BE714,战斗属性模型!$K$22:$O$24,BK$2,FALSE)*INDEX($BW$3:$CF$578,MATCH($BD714&amp;$BF714&amp;$BG714,$BT$3:$BT$578&amp;$BU$3:$BU$578&amp;$BV$3:$BV$578,0),MATCH(BK$1,$BW$1:$CF$1,0))</f>
        <v>0</v>
      </c>
      <c r="BL714" s="3"/>
      <c r="BM714" s="3"/>
      <c r="BN714" s="3"/>
      <c r="BO714" s="3"/>
      <c r="BP714" s="3"/>
      <c r="BQ714" s="3"/>
    </row>
    <row r="715" spans="56:69" x14ac:dyDescent="0.2">
      <c r="BD715" t="str">
        <f t="shared" si="192"/>
        <v>头饰</v>
      </c>
      <c r="BE715">
        <f t="shared" si="193"/>
        <v>2</v>
      </c>
      <c r="BF715">
        <f t="shared" ref="BF715:BG715" si="257">BF139</f>
        <v>3</v>
      </c>
      <c r="BG715">
        <f t="shared" si="257"/>
        <v>17</v>
      </c>
      <c r="BH715" s="3">
        <f t="array" ref="BH715">INDEX($D$21:$M$44,MATCH($BD715&amp;$BF715,$C$21:$C$44&amp;$B$21:$B$44,0),MATCH(BH$1,$D$16:$M$16,0))+VLOOKUP($BE715,战斗属性模型!$K$22:$O$24,BH$2,FALSE)*INDEX($BW$3:$CF$578,MATCH($BD715&amp;$BF715&amp;$BG715,$BT$3:$BT$578&amp;$BU$3:$BU$578&amp;$BV$3:$BV$578,0),MATCH(BH$1,$BW$1:$CF$1,0))</f>
        <v>349.6</v>
      </c>
      <c r="BI715" s="3">
        <f t="array" ref="BI715">INDEX($D$21:$M$44,MATCH($BD715&amp;$BF715,$C$21:$C$44&amp;$B$21:$B$44,0),MATCH(BI$1,$D$16:$M$16,0))+VLOOKUP($BE715,战斗属性模型!$K$22:$O$24,BI$2,FALSE)*INDEX($BW$3:$CF$578,MATCH($BD715&amp;$BF715&amp;$BG715,$BT$3:$BT$578&amp;$BU$3:$BU$578&amp;$BV$3:$BV$578,0),MATCH(BI$1,$BW$1:$CF$1,0))</f>
        <v>16800</v>
      </c>
      <c r="BJ715" s="3">
        <f t="array" ref="BJ715">INDEX($D$21:$M$44,MATCH($BD715&amp;$BF715,$C$21:$C$44&amp;$B$21:$B$44,0),MATCH(BJ$1,$D$16:$M$16,0))+VLOOKUP($BE715,战斗属性模型!$K$22:$O$24,BJ$2,FALSE)*INDEX($BW$3:$CF$578,MATCH($BD715&amp;$BF715&amp;$BG715,$BT$3:$BT$578&amp;$BU$3:$BU$578&amp;$BV$3:$BV$578,0),MATCH(BJ$1,$BW$1:$CF$1,0))</f>
        <v>0</v>
      </c>
      <c r="BK715" s="3">
        <f t="array" ref="BK715">INDEX($D$21:$M$44,MATCH($BD715&amp;$BF715,$C$21:$C$44&amp;$B$21:$B$44,0),MATCH(BK$1,$D$16:$M$16,0))+VLOOKUP($BE715,战斗属性模型!$K$22:$O$24,BK$2,FALSE)*INDEX($BW$3:$CF$578,MATCH($BD715&amp;$BF715&amp;$BG715,$BT$3:$BT$578&amp;$BU$3:$BU$578&amp;$BV$3:$BV$578,0),MATCH(BK$1,$BW$1:$CF$1,0))</f>
        <v>0</v>
      </c>
      <c r="BL715" s="3"/>
      <c r="BM715" s="3"/>
      <c r="BN715" s="3"/>
      <c r="BO715" s="3"/>
      <c r="BP715" s="3"/>
      <c r="BQ715" s="3"/>
    </row>
    <row r="716" spans="56:69" x14ac:dyDescent="0.2">
      <c r="BD716" t="str">
        <f t="shared" ref="BD716:BD779" si="258">BD140</f>
        <v>头饰</v>
      </c>
      <c r="BE716">
        <f t="shared" ref="BE716:BE779" si="259">BE140+1</f>
        <v>2</v>
      </c>
      <c r="BF716">
        <f t="shared" ref="BF716:BG716" si="260">BF140</f>
        <v>3</v>
      </c>
      <c r="BG716">
        <f t="shared" si="260"/>
        <v>18</v>
      </c>
      <c r="BH716" s="3">
        <f t="array" ref="BH716">INDEX($D$21:$M$44,MATCH($BD716&amp;$BF716,$C$21:$C$44&amp;$B$21:$B$44,0),MATCH(BH$1,$D$16:$M$16,0))+VLOOKUP($BE716,战斗属性模型!$K$22:$O$24,BH$2,FALSE)*INDEX($BW$3:$CF$578,MATCH($BD716&amp;$BF716&amp;$BG716,$BT$3:$BT$578&amp;$BU$3:$BU$578&amp;$BV$3:$BV$578,0),MATCH(BH$1,$BW$1:$CF$1,0))</f>
        <v>366.40000000000003</v>
      </c>
      <c r="BI716" s="3">
        <f t="array" ref="BI716">INDEX($D$21:$M$44,MATCH($BD716&amp;$BF716,$C$21:$C$44&amp;$B$21:$B$44,0),MATCH(BI$1,$D$16:$M$16,0))+VLOOKUP($BE716,战斗属性模型!$K$22:$O$24,BI$2,FALSE)*INDEX($BW$3:$CF$578,MATCH($BD716&amp;$BF716&amp;$BG716,$BT$3:$BT$578&amp;$BU$3:$BU$578&amp;$BV$3:$BV$578,0),MATCH(BI$1,$BW$1:$CF$1,0))</f>
        <v>17600</v>
      </c>
      <c r="BJ716" s="3">
        <f t="array" ref="BJ716">INDEX($D$21:$M$44,MATCH($BD716&amp;$BF716,$C$21:$C$44&amp;$B$21:$B$44,0),MATCH(BJ$1,$D$16:$M$16,0))+VLOOKUP($BE716,战斗属性模型!$K$22:$O$24,BJ$2,FALSE)*INDEX($BW$3:$CF$578,MATCH($BD716&amp;$BF716&amp;$BG716,$BT$3:$BT$578&amp;$BU$3:$BU$578&amp;$BV$3:$BV$578,0),MATCH(BJ$1,$BW$1:$CF$1,0))</f>
        <v>0</v>
      </c>
      <c r="BK716" s="3">
        <f t="array" ref="BK716">INDEX($D$21:$M$44,MATCH($BD716&amp;$BF716,$C$21:$C$44&amp;$B$21:$B$44,0),MATCH(BK$1,$D$16:$M$16,0))+VLOOKUP($BE716,战斗属性模型!$K$22:$O$24,BK$2,FALSE)*INDEX($BW$3:$CF$578,MATCH($BD716&amp;$BF716&amp;$BG716,$BT$3:$BT$578&amp;$BU$3:$BU$578&amp;$BV$3:$BV$578,0),MATCH(BK$1,$BW$1:$CF$1,0))</f>
        <v>0</v>
      </c>
      <c r="BL716" s="3"/>
      <c r="BM716" s="3"/>
      <c r="BN716" s="3"/>
      <c r="BO716" s="3"/>
      <c r="BP716" s="3"/>
      <c r="BQ716" s="3"/>
    </row>
    <row r="717" spans="56:69" x14ac:dyDescent="0.2">
      <c r="BD717" t="str">
        <f t="shared" si="258"/>
        <v>头饰</v>
      </c>
      <c r="BE717">
        <f t="shared" si="259"/>
        <v>2</v>
      </c>
      <c r="BF717">
        <f t="shared" ref="BF717:BG717" si="261">BF141</f>
        <v>3</v>
      </c>
      <c r="BG717">
        <f t="shared" si="261"/>
        <v>19</v>
      </c>
      <c r="BH717" s="3">
        <f t="array" ref="BH717">INDEX($D$21:$M$44,MATCH($BD717&amp;$BF717,$C$21:$C$44&amp;$B$21:$B$44,0),MATCH(BH$1,$D$16:$M$16,0))+VLOOKUP($BE717,战斗属性模型!$K$22:$O$24,BH$2,FALSE)*INDEX($BW$3:$CF$578,MATCH($BD717&amp;$BF717&amp;$BG717,$BT$3:$BT$578&amp;$BU$3:$BU$578&amp;$BV$3:$BV$578,0),MATCH(BH$1,$BW$1:$CF$1,0))</f>
        <v>383.2</v>
      </c>
      <c r="BI717" s="3">
        <f t="array" ref="BI717">INDEX($D$21:$M$44,MATCH($BD717&amp;$BF717,$C$21:$C$44&amp;$B$21:$B$44,0),MATCH(BI$1,$D$16:$M$16,0))+VLOOKUP($BE717,战斗属性模型!$K$22:$O$24,BI$2,FALSE)*INDEX($BW$3:$CF$578,MATCH($BD717&amp;$BF717&amp;$BG717,$BT$3:$BT$578&amp;$BU$3:$BU$578&amp;$BV$3:$BV$578,0),MATCH(BI$1,$BW$1:$CF$1,0))</f>
        <v>18400</v>
      </c>
      <c r="BJ717" s="3">
        <f t="array" ref="BJ717">INDEX($D$21:$M$44,MATCH($BD717&amp;$BF717,$C$21:$C$44&amp;$B$21:$B$44,0),MATCH(BJ$1,$D$16:$M$16,0))+VLOOKUP($BE717,战斗属性模型!$K$22:$O$24,BJ$2,FALSE)*INDEX($BW$3:$CF$578,MATCH($BD717&amp;$BF717&amp;$BG717,$BT$3:$BT$578&amp;$BU$3:$BU$578&amp;$BV$3:$BV$578,0),MATCH(BJ$1,$BW$1:$CF$1,0))</f>
        <v>0</v>
      </c>
      <c r="BK717" s="3">
        <f t="array" ref="BK717">INDEX($D$21:$M$44,MATCH($BD717&amp;$BF717,$C$21:$C$44&amp;$B$21:$B$44,0),MATCH(BK$1,$D$16:$M$16,0))+VLOOKUP($BE717,战斗属性模型!$K$22:$O$24,BK$2,FALSE)*INDEX($BW$3:$CF$578,MATCH($BD717&amp;$BF717&amp;$BG717,$BT$3:$BT$578&amp;$BU$3:$BU$578&amp;$BV$3:$BV$578,0),MATCH(BK$1,$BW$1:$CF$1,0))</f>
        <v>0</v>
      </c>
      <c r="BL717" s="3"/>
      <c r="BM717" s="3"/>
      <c r="BN717" s="3"/>
      <c r="BO717" s="3"/>
      <c r="BP717" s="3"/>
      <c r="BQ717" s="3"/>
    </row>
    <row r="718" spans="56:69" x14ac:dyDescent="0.2">
      <c r="BD718" t="str">
        <f t="shared" si="258"/>
        <v>头饰</v>
      </c>
      <c r="BE718">
        <f t="shared" si="259"/>
        <v>2</v>
      </c>
      <c r="BF718">
        <f t="shared" ref="BF718:BG718" si="262">BF142</f>
        <v>3</v>
      </c>
      <c r="BG718">
        <f t="shared" si="262"/>
        <v>20</v>
      </c>
      <c r="BH718" s="3">
        <f t="array" ref="BH718">INDEX($D$21:$M$44,MATCH($BD718&amp;$BF718,$C$21:$C$44&amp;$B$21:$B$44,0),MATCH(BH$1,$D$16:$M$16,0))+VLOOKUP($BE718,战斗属性模型!$K$22:$O$24,BH$2,FALSE)*INDEX($BW$3:$CF$578,MATCH($BD718&amp;$BF718&amp;$BG718,$BT$3:$BT$578&amp;$BU$3:$BU$578&amp;$BV$3:$BV$578,0),MATCH(BH$1,$BW$1:$CF$1,0))</f>
        <v>400</v>
      </c>
      <c r="BI718" s="3">
        <f t="array" ref="BI718">INDEX($D$21:$M$44,MATCH($BD718&amp;$BF718,$C$21:$C$44&amp;$B$21:$B$44,0),MATCH(BI$1,$D$16:$M$16,0))+VLOOKUP($BE718,战斗属性模型!$K$22:$O$24,BI$2,FALSE)*INDEX($BW$3:$CF$578,MATCH($BD718&amp;$BF718&amp;$BG718,$BT$3:$BT$578&amp;$BU$3:$BU$578&amp;$BV$3:$BV$578,0),MATCH(BI$1,$BW$1:$CF$1,0))</f>
        <v>19200</v>
      </c>
      <c r="BJ718" s="3">
        <f t="array" ref="BJ718">INDEX($D$21:$M$44,MATCH($BD718&amp;$BF718,$C$21:$C$44&amp;$B$21:$B$44,0),MATCH(BJ$1,$D$16:$M$16,0))+VLOOKUP($BE718,战斗属性模型!$K$22:$O$24,BJ$2,FALSE)*INDEX($BW$3:$CF$578,MATCH($BD718&amp;$BF718&amp;$BG718,$BT$3:$BT$578&amp;$BU$3:$BU$578&amp;$BV$3:$BV$578,0),MATCH(BJ$1,$BW$1:$CF$1,0))</f>
        <v>0</v>
      </c>
      <c r="BK718" s="3">
        <f t="array" ref="BK718">INDEX($D$21:$M$44,MATCH($BD718&amp;$BF718,$C$21:$C$44&amp;$B$21:$B$44,0),MATCH(BK$1,$D$16:$M$16,0))+VLOOKUP($BE718,战斗属性模型!$K$22:$O$24,BK$2,FALSE)*INDEX($BW$3:$CF$578,MATCH($BD718&amp;$BF718&amp;$BG718,$BT$3:$BT$578&amp;$BU$3:$BU$578&amp;$BV$3:$BV$578,0),MATCH(BK$1,$BW$1:$CF$1,0))</f>
        <v>0</v>
      </c>
      <c r="BL718" s="3"/>
      <c r="BM718" s="3"/>
      <c r="BN718" s="3"/>
      <c r="BO718" s="3"/>
      <c r="BP718" s="3"/>
      <c r="BQ718" s="3"/>
    </row>
    <row r="719" spans="56:69" x14ac:dyDescent="0.2">
      <c r="BD719" t="str">
        <f t="shared" si="258"/>
        <v>头饰</v>
      </c>
      <c r="BE719">
        <f t="shared" si="259"/>
        <v>2</v>
      </c>
      <c r="BF719">
        <f t="shared" ref="BF719:BG719" si="263">BF143</f>
        <v>3</v>
      </c>
      <c r="BG719">
        <f t="shared" si="263"/>
        <v>21</v>
      </c>
      <c r="BH719" s="3">
        <f t="array" ref="BH719">INDEX($D$21:$M$44,MATCH($BD719&amp;$BF719,$C$21:$C$44&amp;$B$21:$B$44,0),MATCH(BH$1,$D$16:$M$16,0))+VLOOKUP($BE719,战斗属性模型!$K$22:$O$24,BH$2,FALSE)*INDEX($BW$3:$CF$578,MATCH($BD719&amp;$BF719&amp;$BG719,$BT$3:$BT$578&amp;$BU$3:$BU$578&amp;$BV$3:$BV$578,0),MATCH(BH$1,$BW$1:$CF$1,0))</f>
        <v>416.8</v>
      </c>
      <c r="BI719" s="3">
        <f t="array" ref="BI719">INDEX($D$21:$M$44,MATCH($BD719&amp;$BF719,$C$21:$C$44&amp;$B$21:$B$44,0),MATCH(BI$1,$D$16:$M$16,0))+VLOOKUP($BE719,战斗属性模型!$K$22:$O$24,BI$2,FALSE)*INDEX($BW$3:$CF$578,MATCH($BD719&amp;$BF719&amp;$BG719,$BT$3:$BT$578&amp;$BU$3:$BU$578&amp;$BV$3:$BV$578,0),MATCH(BI$1,$BW$1:$CF$1,0))</f>
        <v>20000</v>
      </c>
      <c r="BJ719" s="3">
        <f t="array" ref="BJ719">INDEX($D$21:$M$44,MATCH($BD719&amp;$BF719,$C$21:$C$44&amp;$B$21:$B$44,0),MATCH(BJ$1,$D$16:$M$16,0))+VLOOKUP($BE719,战斗属性模型!$K$22:$O$24,BJ$2,FALSE)*INDEX($BW$3:$CF$578,MATCH($BD719&amp;$BF719&amp;$BG719,$BT$3:$BT$578&amp;$BU$3:$BU$578&amp;$BV$3:$BV$578,0),MATCH(BJ$1,$BW$1:$CF$1,0))</f>
        <v>0</v>
      </c>
      <c r="BK719" s="3">
        <f t="array" ref="BK719">INDEX($D$21:$M$44,MATCH($BD719&amp;$BF719,$C$21:$C$44&amp;$B$21:$B$44,0),MATCH(BK$1,$D$16:$M$16,0))+VLOOKUP($BE719,战斗属性模型!$K$22:$O$24,BK$2,FALSE)*INDEX($BW$3:$CF$578,MATCH($BD719&amp;$BF719&amp;$BG719,$BT$3:$BT$578&amp;$BU$3:$BU$578&amp;$BV$3:$BV$578,0),MATCH(BK$1,$BW$1:$CF$1,0))</f>
        <v>0</v>
      </c>
      <c r="BL719" s="3"/>
      <c r="BM719" s="3"/>
      <c r="BN719" s="3"/>
      <c r="BO719" s="3"/>
      <c r="BP719" s="3"/>
      <c r="BQ719" s="3"/>
    </row>
    <row r="720" spans="56:69" x14ac:dyDescent="0.2">
      <c r="BD720" t="str">
        <f t="shared" si="258"/>
        <v>头饰</v>
      </c>
      <c r="BE720">
        <f t="shared" si="259"/>
        <v>2</v>
      </c>
      <c r="BF720">
        <f t="shared" ref="BF720:BG720" si="264">BF144</f>
        <v>3</v>
      </c>
      <c r="BG720">
        <f t="shared" si="264"/>
        <v>22</v>
      </c>
      <c r="BH720" s="3">
        <f t="array" ref="BH720">INDEX($D$21:$M$44,MATCH($BD720&amp;$BF720,$C$21:$C$44&amp;$B$21:$B$44,0),MATCH(BH$1,$D$16:$M$16,0))+VLOOKUP($BE720,战斗属性模型!$K$22:$O$24,BH$2,FALSE)*INDEX($BW$3:$CF$578,MATCH($BD720&amp;$BF720&amp;$BG720,$BT$3:$BT$578&amp;$BU$3:$BU$578&amp;$BV$3:$BV$578,0),MATCH(BH$1,$BW$1:$CF$1,0))</f>
        <v>433.6</v>
      </c>
      <c r="BI720" s="3">
        <f t="array" ref="BI720">INDEX($D$21:$M$44,MATCH($BD720&amp;$BF720,$C$21:$C$44&amp;$B$21:$B$44,0),MATCH(BI$1,$D$16:$M$16,0))+VLOOKUP($BE720,战斗属性模型!$K$22:$O$24,BI$2,FALSE)*INDEX($BW$3:$CF$578,MATCH($BD720&amp;$BF720&amp;$BG720,$BT$3:$BT$578&amp;$BU$3:$BU$578&amp;$BV$3:$BV$578,0),MATCH(BI$1,$BW$1:$CF$1,0))</f>
        <v>20800</v>
      </c>
      <c r="BJ720" s="3">
        <f t="array" ref="BJ720">INDEX($D$21:$M$44,MATCH($BD720&amp;$BF720,$C$21:$C$44&amp;$B$21:$B$44,0),MATCH(BJ$1,$D$16:$M$16,0))+VLOOKUP($BE720,战斗属性模型!$K$22:$O$24,BJ$2,FALSE)*INDEX($BW$3:$CF$578,MATCH($BD720&amp;$BF720&amp;$BG720,$BT$3:$BT$578&amp;$BU$3:$BU$578&amp;$BV$3:$BV$578,0),MATCH(BJ$1,$BW$1:$CF$1,0))</f>
        <v>0</v>
      </c>
      <c r="BK720" s="3">
        <f t="array" ref="BK720">INDEX($D$21:$M$44,MATCH($BD720&amp;$BF720,$C$21:$C$44&amp;$B$21:$B$44,0),MATCH(BK$1,$D$16:$M$16,0))+VLOOKUP($BE720,战斗属性模型!$K$22:$O$24,BK$2,FALSE)*INDEX($BW$3:$CF$578,MATCH($BD720&amp;$BF720&amp;$BG720,$BT$3:$BT$578&amp;$BU$3:$BU$578&amp;$BV$3:$BV$578,0),MATCH(BK$1,$BW$1:$CF$1,0))</f>
        <v>0</v>
      </c>
      <c r="BL720" s="3"/>
      <c r="BM720" s="3"/>
      <c r="BN720" s="3"/>
      <c r="BO720" s="3"/>
      <c r="BP720" s="3"/>
      <c r="BQ720" s="3"/>
    </row>
    <row r="721" spans="56:69" x14ac:dyDescent="0.2">
      <c r="BD721" t="str">
        <f t="shared" si="258"/>
        <v>头饰</v>
      </c>
      <c r="BE721">
        <f t="shared" si="259"/>
        <v>2</v>
      </c>
      <c r="BF721">
        <f t="shared" ref="BF721:BG721" si="265">BF145</f>
        <v>3</v>
      </c>
      <c r="BG721">
        <f t="shared" si="265"/>
        <v>23</v>
      </c>
      <c r="BH721" s="3">
        <f t="array" ref="BH721">INDEX($D$21:$M$44,MATCH($BD721&amp;$BF721,$C$21:$C$44&amp;$B$21:$B$44,0),MATCH(BH$1,$D$16:$M$16,0))+VLOOKUP($BE721,战斗属性模型!$K$22:$O$24,BH$2,FALSE)*INDEX($BW$3:$CF$578,MATCH($BD721&amp;$BF721&amp;$BG721,$BT$3:$BT$578&amp;$BU$3:$BU$578&amp;$BV$3:$BV$578,0),MATCH(BH$1,$BW$1:$CF$1,0))</f>
        <v>450.40000000000003</v>
      </c>
      <c r="BI721" s="3">
        <f t="array" ref="BI721">INDEX($D$21:$M$44,MATCH($BD721&amp;$BF721,$C$21:$C$44&amp;$B$21:$B$44,0),MATCH(BI$1,$D$16:$M$16,0))+VLOOKUP($BE721,战斗属性模型!$K$22:$O$24,BI$2,FALSE)*INDEX($BW$3:$CF$578,MATCH($BD721&amp;$BF721&amp;$BG721,$BT$3:$BT$578&amp;$BU$3:$BU$578&amp;$BV$3:$BV$578,0),MATCH(BI$1,$BW$1:$CF$1,0))</f>
        <v>21600</v>
      </c>
      <c r="BJ721" s="3">
        <f t="array" ref="BJ721">INDEX($D$21:$M$44,MATCH($BD721&amp;$BF721,$C$21:$C$44&amp;$B$21:$B$44,0),MATCH(BJ$1,$D$16:$M$16,0))+VLOOKUP($BE721,战斗属性模型!$K$22:$O$24,BJ$2,FALSE)*INDEX($BW$3:$CF$578,MATCH($BD721&amp;$BF721&amp;$BG721,$BT$3:$BT$578&amp;$BU$3:$BU$578&amp;$BV$3:$BV$578,0),MATCH(BJ$1,$BW$1:$CF$1,0))</f>
        <v>0</v>
      </c>
      <c r="BK721" s="3">
        <f t="array" ref="BK721">INDEX($D$21:$M$44,MATCH($BD721&amp;$BF721,$C$21:$C$44&amp;$B$21:$B$44,0),MATCH(BK$1,$D$16:$M$16,0))+VLOOKUP($BE721,战斗属性模型!$K$22:$O$24,BK$2,FALSE)*INDEX($BW$3:$CF$578,MATCH($BD721&amp;$BF721&amp;$BG721,$BT$3:$BT$578&amp;$BU$3:$BU$578&amp;$BV$3:$BV$578,0),MATCH(BK$1,$BW$1:$CF$1,0))</f>
        <v>0</v>
      </c>
      <c r="BL721" s="3"/>
      <c r="BM721" s="3"/>
      <c r="BN721" s="3"/>
      <c r="BO721" s="3"/>
      <c r="BP721" s="3"/>
      <c r="BQ721" s="3"/>
    </row>
    <row r="722" spans="56:69" x14ac:dyDescent="0.2">
      <c r="BD722" t="str">
        <f t="shared" si="258"/>
        <v>头饰</v>
      </c>
      <c r="BE722">
        <f t="shared" si="259"/>
        <v>2</v>
      </c>
      <c r="BF722">
        <f t="shared" ref="BF722:BG722" si="266">BF146</f>
        <v>3</v>
      </c>
      <c r="BG722">
        <f t="shared" si="266"/>
        <v>24</v>
      </c>
      <c r="BH722" s="3">
        <f t="array" ref="BH722">INDEX($D$21:$M$44,MATCH($BD722&amp;$BF722,$C$21:$C$44&amp;$B$21:$B$44,0),MATCH(BH$1,$D$16:$M$16,0))+VLOOKUP($BE722,战斗属性模型!$K$22:$O$24,BH$2,FALSE)*INDEX($BW$3:$CF$578,MATCH($BD722&amp;$BF722&amp;$BG722,$BT$3:$BT$578&amp;$BU$3:$BU$578&amp;$BV$3:$BV$578,0),MATCH(BH$1,$BW$1:$CF$1,0))</f>
        <v>467.20000000000005</v>
      </c>
      <c r="BI722" s="3">
        <f t="array" ref="BI722">INDEX($D$21:$M$44,MATCH($BD722&amp;$BF722,$C$21:$C$44&amp;$B$21:$B$44,0),MATCH(BI$1,$D$16:$M$16,0))+VLOOKUP($BE722,战斗属性模型!$K$22:$O$24,BI$2,FALSE)*INDEX($BW$3:$CF$578,MATCH($BD722&amp;$BF722&amp;$BG722,$BT$3:$BT$578&amp;$BU$3:$BU$578&amp;$BV$3:$BV$578,0),MATCH(BI$1,$BW$1:$CF$1,0))</f>
        <v>22400</v>
      </c>
      <c r="BJ722" s="3">
        <f t="array" ref="BJ722">INDEX($D$21:$M$44,MATCH($BD722&amp;$BF722,$C$21:$C$44&amp;$B$21:$B$44,0),MATCH(BJ$1,$D$16:$M$16,0))+VLOOKUP($BE722,战斗属性模型!$K$22:$O$24,BJ$2,FALSE)*INDEX($BW$3:$CF$578,MATCH($BD722&amp;$BF722&amp;$BG722,$BT$3:$BT$578&amp;$BU$3:$BU$578&amp;$BV$3:$BV$578,0),MATCH(BJ$1,$BW$1:$CF$1,0))</f>
        <v>0</v>
      </c>
      <c r="BK722" s="3">
        <f t="array" ref="BK722">INDEX($D$21:$M$44,MATCH($BD722&amp;$BF722,$C$21:$C$44&amp;$B$21:$B$44,0),MATCH(BK$1,$D$16:$M$16,0))+VLOOKUP($BE722,战斗属性模型!$K$22:$O$24,BK$2,FALSE)*INDEX($BW$3:$CF$578,MATCH($BD722&amp;$BF722&amp;$BG722,$BT$3:$BT$578&amp;$BU$3:$BU$578&amp;$BV$3:$BV$578,0),MATCH(BK$1,$BW$1:$CF$1,0))</f>
        <v>0</v>
      </c>
      <c r="BL722" s="3"/>
      <c r="BM722" s="3"/>
      <c r="BN722" s="3"/>
      <c r="BO722" s="3"/>
      <c r="BP722" s="3"/>
      <c r="BQ722" s="3"/>
    </row>
    <row r="723" spans="56:69" x14ac:dyDescent="0.2">
      <c r="BD723" t="str">
        <f t="shared" si="258"/>
        <v>头饰</v>
      </c>
      <c r="BE723">
        <f t="shared" si="259"/>
        <v>2</v>
      </c>
      <c r="BF723">
        <f t="shared" ref="BF723:BG723" si="267">BF147</f>
        <v>4</v>
      </c>
      <c r="BG723">
        <f t="shared" si="267"/>
        <v>1</v>
      </c>
      <c r="BH723" s="3">
        <f t="array" ref="BH723">INDEX($D$21:$M$44,MATCH($BD723&amp;$BF723,$C$21:$C$44&amp;$B$21:$B$44,0),MATCH(BH$1,$D$16:$M$16,0))+VLOOKUP($BE723,战斗属性模型!$K$22:$O$24,BH$2,FALSE)*INDEX($BW$3:$CF$578,MATCH($BD723&amp;$BF723&amp;$BG723,$BT$3:$BT$578&amp;$BU$3:$BU$578&amp;$BV$3:$BV$578,0),MATCH(BH$1,$BW$1:$CF$1,0))</f>
        <v>101</v>
      </c>
      <c r="BI723" s="3">
        <f t="array" ref="BI723">INDEX($D$21:$M$44,MATCH($BD723&amp;$BF723,$C$21:$C$44&amp;$B$21:$B$44,0),MATCH(BI$1,$D$16:$M$16,0))+VLOOKUP($BE723,战斗属性模型!$K$22:$O$24,BI$2,FALSE)*INDEX($BW$3:$CF$578,MATCH($BD723&amp;$BF723&amp;$BG723,$BT$3:$BT$578&amp;$BU$3:$BU$578&amp;$BV$3:$BV$578,0),MATCH(BI$1,$BW$1:$CF$1,0))</f>
        <v>5000</v>
      </c>
      <c r="BJ723" s="3">
        <f t="array" ref="BJ723">INDEX($D$21:$M$44,MATCH($BD723&amp;$BF723,$C$21:$C$44&amp;$B$21:$B$44,0),MATCH(BJ$1,$D$16:$M$16,0))+VLOOKUP($BE723,战斗属性模型!$K$22:$O$24,BJ$2,FALSE)*INDEX($BW$3:$CF$578,MATCH($BD723&amp;$BF723&amp;$BG723,$BT$3:$BT$578&amp;$BU$3:$BU$578&amp;$BV$3:$BV$578,0),MATCH(BJ$1,$BW$1:$CF$1,0))</f>
        <v>0</v>
      </c>
      <c r="BK723" s="3">
        <f t="array" ref="BK723">INDEX($D$21:$M$44,MATCH($BD723&amp;$BF723,$C$21:$C$44&amp;$B$21:$B$44,0),MATCH(BK$1,$D$16:$M$16,0))+VLOOKUP($BE723,战斗属性模型!$K$22:$O$24,BK$2,FALSE)*INDEX($BW$3:$CF$578,MATCH($BD723&amp;$BF723&amp;$BG723,$BT$3:$BT$578&amp;$BU$3:$BU$578&amp;$BV$3:$BV$578,0),MATCH(BK$1,$BW$1:$CF$1,0))</f>
        <v>0</v>
      </c>
      <c r="BL723" s="3"/>
      <c r="BM723" s="3"/>
      <c r="BN723" s="3"/>
      <c r="BO723" s="3"/>
      <c r="BP723" s="3"/>
      <c r="BQ723" s="3"/>
    </row>
    <row r="724" spans="56:69" x14ac:dyDescent="0.2">
      <c r="BD724" t="str">
        <f t="shared" si="258"/>
        <v>头饰</v>
      </c>
      <c r="BE724">
        <f t="shared" si="259"/>
        <v>2</v>
      </c>
      <c r="BF724">
        <f t="shared" ref="BF724:BG724" si="268">BF148</f>
        <v>4</v>
      </c>
      <c r="BG724">
        <f t="shared" si="268"/>
        <v>2</v>
      </c>
      <c r="BH724" s="3">
        <f t="array" ref="BH724">INDEX($D$21:$M$44,MATCH($BD724&amp;$BF724,$C$21:$C$44&amp;$B$21:$B$44,0),MATCH(BH$1,$D$16:$M$16,0))+VLOOKUP($BE724,战斗属性模型!$K$22:$O$24,BH$2,FALSE)*INDEX($BW$3:$CF$578,MATCH($BD724&amp;$BF724&amp;$BG724,$BT$3:$BT$578&amp;$BU$3:$BU$578&amp;$BV$3:$BV$578,0),MATCH(BH$1,$BW$1:$CF$1,0))</f>
        <v>122</v>
      </c>
      <c r="BI724" s="3">
        <f t="array" ref="BI724">INDEX($D$21:$M$44,MATCH($BD724&amp;$BF724,$C$21:$C$44&amp;$B$21:$B$44,0),MATCH(BI$1,$D$16:$M$16,0))+VLOOKUP($BE724,战斗属性模型!$K$22:$O$24,BI$2,FALSE)*INDEX($BW$3:$CF$578,MATCH($BD724&amp;$BF724&amp;$BG724,$BT$3:$BT$578&amp;$BU$3:$BU$578&amp;$BV$3:$BV$578,0),MATCH(BI$1,$BW$1:$CF$1,0))</f>
        <v>6000</v>
      </c>
      <c r="BJ724" s="3">
        <f t="array" ref="BJ724">INDEX($D$21:$M$44,MATCH($BD724&amp;$BF724,$C$21:$C$44&amp;$B$21:$B$44,0),MATCH(BJ$1,$D$16:$M$16,0))+VLOOKUP($BE724,战斗属性模型!$K$22:$O$24,BJ$2,FALSE)*INDEX($BW$3:$CF$578,MATCH($BD724&amp;$BF724&amp;$BG724,$BT$3:$BT$578&amp;$BU$3:$BU$578&amp;$BV$3:$BV$578,0),MATCH(BJ$1,$BW$1:$CF$1,0))</f>
        <v>0</v>
      </c>
      <c r="BK724" s="3">
        <f t="array" ref="BK724">INDEX($D$21:$M$44,MATCH($BD724&amp;$BF724,$C$21:$C$44&amp;$B$21:$B$44,0),MATCH(BK$1,$D$16:$M$16,0))+VLOOKUP($BE724,战斗属性模型!$K$22:$O$24,BK$2,FALSE)*INDEX($BW$3:$CF$578,MATCH($BD724&amp;$BF724&amp;$BG724,$BT$3:$BT$578&amp;$BU$3:$BU$578&amp;$BV$3:$BV$578,0),MATCH(BK$1,$BW$1:$CF$1,0))</f>
        <v>0</v>
      </c>
      <c r="BL724" s="3"/>
      <c r="BM724" s="3"/>
      <c r="BN724" s="3"/>
      <c r="BO724" s="3"/>
      <c r="BP724" s="3"/>
      <c r="BQ724" s="3"/>
    </row>
    <row r="725" spans="56:69" x14ac:dyDescent="0.2">
      <c r="BD725" t="str">
        <f t="shared" si="258"/>
        <v>头饰</v>
      </c>
      <c r="BE725">
        <f t="shared" si="259"/>
        <v>2</v>
      </c>
      <c r="BF725">
        <f t="shared" ref="BF725:BG725" si="269">BF149</f>
        <v>4</v>
      </c>
      <c r="BG725">
        <f t="shared" si="269"/>
        <v>3</v>
      </c>
      <c r="BH725" s="3">
        <f t="array" ref="BH725">INDEX($D$21:$M$44,MATCH($BD725&amp;$BF725,$C$21:$C$44&amp;$B$21:$B$44,0),MATCH(BH$1,$D$16:$M$16,0))+VLOOKUP($BE725,战斗属性模型!$K$22:$O$24,BH$2,FALSE)*INDEX($BW$3:$CF$578,MATCH($BD725&amp;$BF725&amp;$BG725,$BT$3:$BT$578&amp;$BU$3:$BU$578&amp;$BV$3:$BV$578,0),MATCH(BH$1,$BW$1:$CF$1,0))</f>
        <v>143</v>
      </c>
      <c r="BI725" s="3">
        <f t="array" ref="BI725">INDEX($D$21:$M$44,MATCH($BD725&amp;$BF725,$C$21:$C$44&amp;$B$21:$B$44,0),MATCH(BI$1,$D$16:$M$16,0))+VLOOKUP($BE725,战斗属性模型!$K$22:$O$24,BI$2,FALSE)*INDEX($BW$3:$CF$578,MATCH($BD725&amp;$BF725&amp;$BG725,$BT$3:$BT$578&amp;$BU$3:$BU$578&amp;$BV$3:$BV$578,0),MATCH(BI$1,$BW$1:$CF$1,0))</f>
        <v>7000</v>
      </c>
      <c r="BJ725" s="3">
        <f t="array" ref="BJ725">INDEX($D$21:$M$44,MATCH($BD725&amp;$BF725,$C$21:$C$44&amp;$B$21:$B$44,0),MATCH(BJ$1,$D$16:$M$16,0))+VLOOKUP($BE725,战斗属性模型!$K$22:$O$24,BJ$2,FALSE)*INDEX($BW$3:$CF$578,MATCH($BD725&amp;$BF725&amp;$BG725,$BT$3:$BT$578&amp;$BU$3:$BU$578&amp;$BV$3:$BV$578,0),MATCH(BJ$1,$BW$1:$CF$1,0))</f>
        <v>0</v>
      </c>
      <c r="BK725" s="3">
        <f t="array" ref="BK725">INDEX($D$21:$M$44,MATCH($BD725&amp;$BF725,$C$21:$C$44&amp;$B$21:$B$44,0),MATCH(BK$1,$D$16:$M$16,0))+VLOOKUP($BE725,战斗属性模型!$K$22:$O$24,BK$2,FALSE)*INDEX($BW$3:$CF$578,MATCH($BD725&amp;$BF725&amp;$BG725,$BT$3:$BT$578&amp;$BU$3:$BU$578&amp;$BV$3:$BV$578,0),MATCH(BK$1,$BW$1:$CF$1,0))</f>
        <v>0</v>
      </c>
      <c r="BL725" s="3"/>
      <c r="BM725" s="3"/>
      <c r="BN725" s="3"/>
      <c r="BO725" s="3"/>
      <c r="BP725" s="3"/>
      <c r="BQ725" s="3"/>
    </row>
    <row r="726" spans="56:69" x14ac:dyDescent="0.2">
      <c r="BD726" t="str">
        <f t="shared" si="258"/>
        <v>头饰</v>
      </c>
      <c r="BE726">
        <f t="shared" si="259"/>
        <v>2</v>
      </c>
      <c r="BF726">
        <f t="shared" ref="BF726:BG726" si="270">BF150</f>
        <v>4</v>
      </c>
      <c r="BG726">
        <f t="shared" si="270"/>
        <v>4</v>
      </c>
      <c r="BH726" s="3">
        <f t="array" ref="BH726">INDEX($D$21:$M$44,MATCH($BD726&amp;$BF726,$C$21:$C$44&amp;$B$21:$B$44,0),MATCH(BH$1,$D$16:$M$16,0))+VLOOKUP($BE726,战斗属性模型!$K$22:$O$24,BH$2,FALSE)*INDEX($BW$3:$CF$578,MATCH($BD726&amp;$BF726&amp;$BG726,$BT$3:$BT$578&amp;$BU$3:$BU$578&amp;$BV$3:$BV$578,0),MATCH(BH$1,$BW$1:$CF$1,0))</f>
        <v>164</v>
      </c>
      <c r="BI726" s="3">
        <f t="array" ref="BI726">INDEX($D$21:$M$44,MATCH($BD726&amp;$BF726,$C$21:$C$44&amp;$B$21:$B$44,0),MATCH(BI$1,$D$16:$M$16,0))+VLOOKUP($BE726,战斗属性模型!$K$22:$O$24,BI$2,FALSE)*INDEX($BW$3:$CF$578,MATCH($BD726&amp;$BF726&amp;$BG726,$BT$3:$BT$578&amp;$BU$3:$BU$578&amp;$BV$3:$BV$578,0),MATCH(BI$1,$BW$1:$CF$1,0))</f>
        <v>8000</v>
      </c>
      <c r="BJ726" s="3">
        <f t="array" ref="BJ726">INDEX($D$21:$M$44,MATCH($BD726&amp;$BF726,$C$21:$C$44&amp;$B$21:$B$44,0),MATCH(BJ$1,$D$16:$M$16,0))+VLOOKUP($BE726,战斗属性模型!$K$22:$O$24,BJ$2,FALSE)*INDEX($BW$3:$CF$578,MATCH($BD726&amp;$BF726&amp;$BG726,$BT$3:$BT$578&amp;$BU$3:$BU$578&amp;$BV$3:$BV$578,0),MATCH(BJ$1,$BW$1:$CF$1,0))</f>
        <v>0</v>
      </c>
      <c r="BK726" s="3">
        <f t="array" ref="BK726">INDEX($D$21:$M$44,MATCH($BD726&amp;$BF726,$C$21:$C$44&amp;$B$21:$B$44,0),MATCH(BK$1,$D$16:$M$16,0))+VLOOKUP($BE726,战斗属性模型!$K$22:$O$24,BK$2,FALSE)*INDEX($BW$3:$CF$578,MATCH($BD726&amp;$BF726&amp;$BG726,$BT$3:$BT$578&amp;$BU$3:$BU$578&amp;$BV$3:$BV$578,0),MATCH(BK$1,$BW$1:$CF$1,0))</f>
        <v>0</v>
      </c>
      <c r="BL726" s="3"/>
      <c r="BM726" s="3"/>
      <c r="BN726" s="3"/>
      <c r="BO726" s="3"/>
      <c r="BP726" s="3"/>
      <c r="BQ726" s="3"/>
    </row>
    <row r="727" spans="56:69" x14ac:dyDescent="0.2">
      <c r="BD727" t="str">
        <f t="shared" si="258"/>
        <v>头饰</v>
      </c>
      <c r="BE727">
        <f t="shared" si="259"/>
        <v>2</v>
      </c>
      <c r="BF727">
        <f t="shared" ref="BF727:BG727" si="271">BF151</f>
        <v>4</v>
      </c>
      <c r="BG727">
        <f t="shared" si="271"/>
        <v>5</v>
      </c>
      <c r="BH727" s="3">
        <f t="array" ref="BH727">INDEX($D$21:$M$44,MATCH($BD727&amp;$BF727,$C$21:$C$44&amp;$B$21:$B$44,0),MATCH(BH$1,$D$16:$M$16,0))+VLOOKUP($BE727,战斗属性模型!$K$22:$O$24,BH$2,FALSE)*INDEX($BW$3:$CF$578,MATCH($BD727&amp;$BF727&amp;$BG727,$BT$3:$BT$578&amp;$BU$3:$BU$578&amp;$BV$3:$BV$578,0),MATCH(BH$1,$BW$1:$CF$1,0))</f>
        <v>185</v>
      </c>
      <c r="BI727" s="3">
        <f t="array" ref="BI727">INDEX($D$21:$M$44,MATCH($BD727&amp;$BF727,$C$21:$C$44&amp;$B$21:$B$44,0),MATCH(BI$1,$D$16:$M$16,0))+VLOOKUP($BE727,战斗属性模型!$K$22:$O$24,BI$2,FALSE)*INDEX($BW$3:$CF$578,MATCH($BD727&amp;$BF727&amp;$BG727,$BT$3:$BT$578&amp;$BU$3:$BU$578&amp;$BV$3:$BV$578,0),MATCH(BI$1,$BW$1:$CF$1,0))</f>
        <v>9000</v>
      </c>
      <c r="BJ727" s="3">
        <f t="array" ref="BJ727">INDEX($D$21:$M$44,MATCH($BD727&amp;$BF727,$C$21:$C$44&amp;$B$21:$B$44,0),MATCH(BJ$1,$D$16:$M$16,0))+VLOOKUP($BE727,战斗属性模型!$K$22:$O$24,BJ$2,FALSE)*INDEX($BW$3:$CF$578,MATCH($BD727&amp;$BF727&amp;$BG727,$BT$3:$BT$578&amp;$BU$3:$BU$578&amp;$BV$3:$BV$578,0),MATCH(BJ$1,$BW$1:$CF$1,0))</f>
        <v>0</v>
      </c>
      <c r="BK727" s="3">
        <f t="array" ref="BK727">INDEX($D$21:$M$44,MATCH($BD727&amp;$BF727,$C$21:$C$44&amp;$B$21:$B$44,0),MATCH(BK$1,$D$16:$M$16,0))+VLOOKUP($BE727,战斗属性模型!$K$22:$O$24,BK$2,FALSE)*INDEX($BW$3:$CF$578,MATCH($BD727&amp;$BF727&amp;$BG727,$BT$3:$BT$578&amp;$BU$3:$BU$578&amp;$BV$3:$BV$578,0),MATCH(BK$1,$BW$1:$CF$1,0))</f>
        <v>0</v>
      </c>
      <c r="BL727" s="3"/>
      <c r="BM727" s="3"/>
      <c r="BN727" s="3"/>
      <c r="BO727" s="3"/>
      <c r="BP727" s="3"/>
      <c r="BQ727" s="3"/>
    </row>
    <row r="728" spans="56:69" x14ac:dyDescent="0.2">
      <c r="BD728" t="str">
        <f t="shared" si="258"/>
        <v>头饰</v>
      </c>
      <c r="BE728">
        <f t="shared" si="259"/>
        <v>2</v>
      </c>
      <c r="BF728">
        <f t="shared" ref="BF728:BG728" si="272">BF152</f>
        <v>4</v>
      </c>
      <c r="BG728">
        <f t="shared" si="272"/>
        <v>6</v>
      </c>
      <c r="BH728" s="3">
        <f t="array" ref="BH728">INDEX($D$21:$M$44,MATCH($BD728&amp;$BF728,$C$21:$C$44&amp;$B$21:$B$44,0),MATCH(BH$1,$D$16:$M$16,0))+VLOOKUP($BE728,战斗属性模型!$K$22:$O$24,BH$2,FALSE)*INDEX($BW$3:$CF$578,MATCH($BD728&amp;$BF728&amp;$BG728,$BT$3:$BT$578&amp;$BU$3:$BU$578&amp;$BV$3:$BV$578,0),MATCH(BH$1,$BW$1:$CF$1,0))</f>
        <v>206</v>
      </c>
      <c r="BI728" s="3">
        <f t="array" ref="BI728">INDEX($D$21:$M$44,MATCH($BD728&amp;$BF728,$C$21:$C$44&amp;$B$21:$B$44,0),MATCH(BI$1,$D$16:$M$16,0))+VLOOKUP($BE728,战斗属性模型!$K$22:$O$24,BI$2,FALSE)*INDEX($BW$3:$CF$578,MATCH($BD728&amp;$BF728&amp;$BG728,$BT$3:$BT$578&amp;$BU$3:$BU$578&amp;$BV$3:$BV$578,0),MATCH(BI$1,$BW$1:$CF$1,0))</f>
        <v>10000</v>
      </c>
      <c r="BJ728" s="3">
        <f t="array" ref="BJ728">INDEX($D$21:$M$44,MATCH($BD728&amp;$BF728,$C$21:$C$44&amp;$B$21:$B$44,0),MATCH(BJ$1,$D$16:$M$16,0))+VLOOKUP($BE728,战斗属性模型!$K$22:$O$24,BJ$2,FALSE)*INDEX($BW$3:$CF$578,MATCH($BD728&amp;$BF728&amp;$BG728,$BT$3:$BT$578&amp;$BU$3:$BU$578&amp;$BV$3:$BV$578,0),MATCH(BJ$1,$BW$1:$CF$1,0))</f>
        <v>0</v>
      </c>
      <c r="BK728" s="3">
        <f t="array" ref="BK728">INDEX($D$21:$M$44,MATCH($BD728&amp;$BF728,$C$21:$C$44&amp;$B$21:$B$44,0),MATCH(BK$1,$D$16:$M$16,0))+VLOOKUP($BE728,战斗属性模型!$K$22:$O$24,BK$2,FALSE)*INDEX($BW$3:$CF$578,MATCH($BD728&amp;$BF728&amp;$BG728,$BT$3:$BT$578&amp;$BU$3:$BU$578&amp;$BV$3:$BV$578,0),MATCH(BK$1,$BW$1:$CF$1,0))</f>
        <v>0</v>
      </c>
      <c r="BL728" s="3"/>
      <c r="BM728" s="3"/>
      <c r="BN728" s="3"/>
      <c r="BO728" s="3"/>
      <c r="BP728" s="3"/>
      <c r="BQ728" s="3"/>
    </row>
    <row r="729" spans="56:69" x14ac:dyDescent="0.2">
      <c r="BD729" t="str">
        <f t="shared" si="258"/>
        <v>头饰</v>
      </c>
      <c r="BE729">
        <f t="shared" si="259"/>
        <v>2</v>
      </c>
      <c r="BF729">
        <f t="shared" ref="BF729:BG729" si="273">BF153</f>
        <v>4</v>
      </c>
      <c r="BG729">
        <f t="shared" si="273"/>
        <v>7</v>
      </c>
      <c r="BH729" s="3">
        <f t="array" ref="BH729">INDEX($D$21:$M$44,MATCH($BD729&amp;$BF729,$C$21:$C$44&amp;$B$21:$B$44,0),MATCH(BH$1,$D$16:$M$16,0))+VLOOKUP($BE729,战斗属性模型!$K$22:$O$24,BH$2,FALSE)*INDEX($BW$3:$CF$578,MATCH($BD729&amp;$BF729&amp;$BG729,$BT$3:$BT$578&amp;$BU$3:$BU$578&amp;$BV$3:$BV$578,0),MATCH(BH$1,$BW$1:$CF$1,0))</f>
        <v>227</v>
      </c>
      <c r="BI729" s="3">
        <f t="array" ref="BI729">INDEX($D$21:$M$44,MATCH($BD729&amp;$BF729,$C$21:$C$44&amp;$B$21:$B$44,0),MATCH(BI$1,$D$16:$M$16,0))+VLOOKUP($BE729,战斗属性模型!$K$22:$O$24,BI$2,FALSE)*INDEX($BW$3:$CF$578,MATCH($BD729&amp;$BF729&amp;$BG729,$BT$3:$BT$578&amp;$BU$3:$BU$578&amp;$BV$3:$BV$578,0),MATCH(BI$1,$BW$1:$CF$1,0))</f>
        <v>11000</v>
      </c>
      <c r="BJ729" s="3">
        <f t="array" ref="BJ729">INDEX($D$21:$M$44,MATCH($BD729&amp;$BF729,$C$21:$C$44&amp;$B$21:$B$44,0),MATCH(BJ$1,$D$16:$M$16,0))+VLOOKUP($BE729,战斗属性模型!$K$22:$O$24,BJ$2,FALSE)*INDEX($BW$3:$CF$578,MATCH($BD729&amp;$BF729&amp;$BG729,$BT$3:$BT$578&amp;$BU$3:$BU$578&amp;$BV$3:$BV$578,0),MATCH(BJ$1,$BW$1:$CF$1,0))</f>
        <v>0</v>
      </c>
      <c r="BK729" s="3">
        <f t="array" ref="BK729">INDEX($D$21:$M$44,MATCH($BD729&amp;$BF729,$C$21:$C$44&amp;$B$21:$B$44,0),MATCH(BK$1,$D$16:$M$16,0))+VLOOKUP($BE729,战斗属性模型!$K$22:$O$24,BK$2,FALSE)*INDEX($BW$3:$CF$578,MATCH($BD729&amp;$BF729&amp;$BG729,$BT$3:$BT$578&amp;$BU$3:$BU$578&amp;$BV$3:$BV$578,0),MATCH(BK$1,$BW$1:$CF$1,0))</f>
        <v>0</v>
      </c>
      <c r="BL729" s="3"/>
      <c r="BM729" s="3"/>
      <c r="BN729" s="3"/>
      <c r="BO729" s="3"/>
      <c r="BP729" s="3"/>
      <c r="BQ729" s="3"/>
    </row>
    <row r="730" spans="56:69" x14ac:dyDescent="0.2">
      <c r="BD730" t="str">
        <f t="shared" si="258"/>
        <v>头饰</v>
      </c>
      <c r="BE730">
        <f t="shared" si="259"/>
        <v>2</v>
      </c>
      <c r="BF730">
        <f t="shared" ref="BF730:BG730" si="274">BF154</f>
        <v>4</v>
      </c>
      <c r="BG730">
        <f t="shared" si="274"/>
        <v>8</v>
      </c>
      <c r="BH730" s="3">
        <f t="array" ref="BH730">INDEX($D$21:$M$44,MATCH($BD730&amp;$BF730,$C$21:$C$44&amp;$B$21:$B$44,0),MATCH(BH$1,$D$16:$M$16,0))+VLOOKUP($BE730,战斗属性模型!$K$22:$O$24,BH$2,FALSE)*INDEX($BW$3:$CF$578,MATCH($BD730&amp;$BF730&amp;$BG730,$BT$3:$BT$578&amp;$BU$3:$BU$578&amp;$BV$3:$BV$578,0),MATCH(BH$1,$BW$1:$CF$1,0))</f>
        <v>248</v>
      </c>
      <c r="BI730" s="3">
        <f t="array" ref="BI730">INDEX($D$21:$M$44,MATCH($BD730&amp;$BF730,$C$21:$C$44&amp;$B$21:$B$44,0),MATCH(BI$1,$D$16:$M$16,0))+VLOOKUP($BE730,战斗属性模型!$K$22:$O$24,BI$2,FALSE)*INDEX($BW$3:$CF$578,MATCH($BD730&amp;$BF730&amp;$BG730,$BT$3:$BT$578&amp;$BU$3:$BU$578&amp;$BV$3:$BV$578,0),MATCH(BI$1,$BW$1:$CF$1,0))</f>
        <v>12000</v>
      </c>
      <c r="BJ730" s="3">
        <f t="array" ref="BJ730">INDEX($D$21:$M$44,MATCH($BD730&amp;$BF730,$C$21:$C$44&amp;$B$21:$B$44,0),MATCH(BJ$1,$D$16:$M$16,0))+VLOOKUP($BE730,战斗属性模型!$K$22:$O$24,BJ$2,FALSE)*INDEX($BW$3:$CF$578,MATCH($BD730&amp;$BF730&amp;$BG730,$BT$3:$BT$578&amp;$BU$3:$BU$578&amp;$BV$3:$BV$578,0),MATCH(BJ$1,$BW$1:$CF$1,0))</f>
        <v>0</v>
      </c>
      <c r="BK730" s="3">
        <f t="array" ref="BK730">INDEX($D$21:$M$44,MATCH($BD730&amp;$BF730,$C$21:$C$44&amp;$B$21:$B$44,0),MATCH(BK$1,$D$16:$M$16,0))+VLOOKUP($BE730,战斗属性模型!$K$22:$O$24,BK$2,FALSE)*INDEX($BW$3:$CF$578,MATCH($BD730&amp;$BF730&amp;$BG730,$BT$3:$BT$578&amp;$BU$3:$BU$578&amp;$BV$3:$BV$578,0),MATCH(BK$1,$BW$1:$CF$1,0))</f>
        <v>0</v>
      </c>
      <c r="BL730" s="3"/>
      <c r="BM730" s="3"/>
      <c r="BN730" s="3"/>
      <c r="BO730" s="3"/>
      <c r="BP730" s="3"/>
      <c r="BQ730" s="3"/>
    </row>
    <row r="731" spans="56:69" x14ac:dyDescent="0.2">
      <c r="BD731" t="str">
        <f t="shared" si="258"/>
        <v>头饰</v>
      </c>
      <c r="BE731">
        <f t="shared" si="259"/>
        <v>2</v>
      </c>
      <c r="BF731">
        <f t="shared" ref="BF731:BG731" si="275">BF155</f>
        <v>4</v>
      </c>
      <c r="BG731">
        <f t="shared" si="275"/>
        <v>9</v>
      </c>
      <c r="BH731" s="3">
        <f t="array" ref="BH731">INDEX($D$21:$M$44,MATCH($BD731&amp;$BF731,$C$21:$C$44&amp;$B$21:$B$44,0),MATCH(BH$1,$D$16:$M$16,0))+VLOOKUP($BE731,战斗属性模型!$K$22:$O$24,BH$2,FALSE)*INDEX($BW$3:$CF$578,MATCH($BD731&amp;$BF731&amp;$BG731,$BT$3:$BT$578&amp;$BU$3:$BU$578&amp;$BV$3:$BV$578,0),MATCH(BH$1,$BW$1:$CF$1,0))</f>
        <v>269</v>
      </c>
      <c r="BI731" s="3">
        <f t="array" ref="BI731">INDEX($D$21:$M$44,MATCH($BD731&amp;$BF731,$C$21:$C$44&amp;$B$21:$B$44,0),MATCH(BI$1,$D$16:$M$16,0))+VLOOKUP($BE731,战斗属性模型!$K$22:$O$24,BI$2,FALSE)*INDEX($BW$3:$CF$578,MATCH($BD731&amp;$BF731&amp;$BG731,$BT$3:$BT$578&amp;$BU$3:$BU$578&amp;$BV$3:$BV$578,0),MATCH(BI$1,$BW$1:$CF$1,0))</f>
        <v>13000</v>
      </c>
      <c r="BJ731" s="3">
        <f t="array" ref="BJ731">INDEX($D$21:$M$44,MATCH($BD731&amp;$BF731,$C$21:$C$44&amp;$B$21:$B$44,0),MATCH(BJ$1,$D$16:$M$16,0))+VLOOKUP($BE731,战斗属性模型!$K$22:$O$24,BJ$2,FALSE)*INDEX($BW$3:$CF$578,MATCH($BD731&amp;$BF731&amp;$BG731,$BT$3:$BT$578&amp;$BU$3:$BU$578&amp;$BV$3:$BV$578,0),MATCH(BJ$1,$BW$1:$CF$1,0))</f>
        <v>0</v>
      </c>
      <c r="BK731" s="3">
        <f t="array" ref="BK731">INDEX($D$21:$M$44,MATCH($BD731&amp;$BF731,$C$21:$C$44&amp;$B$21:$B$44,0),MATCH(BK$1,$D$16:$M$16,0))+VLOOKUP($BE731,战斗属性模型!$K$22:$O$24,BK$2,FALSE)*INDEX($BW$3:$CF$578,MATCH($BD731&amp;$BF731&amp;$BG731,$BT$3:$BT$578&amp;$BU$3:$BU$578&amp;$BV$3:$BV$578,0),MATCH(BK$1,$BW$1:$CF$1,0))</f>
        <v>0</v>
      </c>
      <c r="BL731" s="3"/>
      <c r="BM731" s="3"/>
      <c r="BN731" s="3"/>
      <c r="BO731" s="3"/>
      <c r="BP731" s="3"/>
      <c r="BQ731" s="3"/>
    </row>
    <row r="732" spans="56:69" x14ac:dyDescent="0.2">
      <c r="BD732" t="str">
        <f t="shared" si="258"/>
        <v>头饰</v>
      </c>
      <c r="BE732">
        <f t="shared" si="259"/>
        <v>2</v>
      </c>
      <c r="BF732">
        <f t="shared" ref="BF732:BG732" si="276">BF156</f>
        <v>4</v>
      </c>
      <c r="BG732">
        <f t="shared" si="276"/>
        <v>10</v>
      </c>
      <c r="BH732" s="3">
        <f t="array" ref="BH732">INDEX($D$21:$M$44,MATCH($BD732&amp;$BF732,$C$21:$C$44&amp;$B$21:$B$44,0),MATCH(BH$1,$D$16:$M$16,0))+VLOOKUP($BE732,战斗属性模型!$K$22:$O$24,BH$2,FALSE)*INDEX($BW$3:$CF$578,MATCH($BD732&amp;$BF732&amp;$BG732,$BT$3:$BT$578&amp;$BU$3:$BU$578&amp;$BV$3:$BV$578,0),MATCH(BH$1,$BW$1:$CF$1,0))</f>
        <v>290</v>
      </c>
      <c r="BI732" s="3">
        <f t="array" ref="BI732">INDEX($D$21:$M$44,MATCH($BD732&amp;$BF732,$C$21:$C$44&amp;$B$21:$B$44,0),MATCH(BI$1,$D$16:$M$16,0))+VLOOKUP($BE732,战斗属性模型!$K$22:$O$24,BI$2,FALSE)*INDEX($BW$3:$CF$578,MATCH($BD732&amp;$BF732&amp;$BG732,$BT$3:$BT$578&amp;$BU$3:$BU$578&amp;$BV$3:$BV$578,0),MATCH(BI$1,$BW$1:$CF$1,0))</f>
        <v>14000</v>
      </c>
      <c r="BJ732" s="3">
        <f t="array" ref="BJ732">INDEX($D$21:$M$44,MATCH($BD732&amp;$BF732,$C$21:$C$44&amp;$B$21:$B$44,0),MATCH(BJ$1,$D$16:$M$16,0))+VLOOKUP($BE732,战斗属性模型!$K$22:$O$24,BJ$2,FALSE)*INDEX($BW$3:$CF$578,MATCH($BD732&amp;$BF732&amp;$BG732,$BT$3:$BT$578&amp;$BU$3:$BU$578&amp;$BV$3:$BV$578,0),MATCH(BJ$1,$BW$1:$CF$1,0))</f>
        <v>0</v>
      </c>
      <c r="BK732" s="3">
        <f t="array" ref="BK732">INDEX($D$21:$M$44,MATCH($BD732&amp;$BF732,$C$21:$C$44&amp;$B$21:$B$44,0),MATCH(BK$1,$D$16:$M$16,0))+VLOOKUP($BE732,战斗属性模型!$K$22:$O$24,BK$2,FALSE)*INDEX($BW$3:$CF$578,MATCH($BD732&amp;$BF732&amp;$BG732,$BT$3:$BT$578&amp;$BU$3:$BU$578&amp;$BV$3:$BV$578,0),MATCH(BK$1,$BW$1:$CF$1,0))</f>
        <v>0</v>
      </c>
      <c r="BL732" s="3"/>
      <c r="BM732" s="3"/>
      <c r="BN732" s="3"/>
      <c r="BO732" s="3"/>
      <c r="BP732" s="3"/>
      <c r="BQ732" s="3"/>
    </row>
    <row r="733" spans="56:69" x14ac:dyDescent="0.2">
      <c r="BD733" t="str">
        <f t="shared" si="258"/>
        <v>头饰</v>
      </c>
      <c r="BE733">
        <f t="shared" si="259"/>
        <v>2</v>
      </c>
      <c r="BF733">
        <f t="shared" ref="BF733:BG733" si="277">BF157</f>
        <v>4</v>
      </c>
      <c r="BG733">
        <f t="shared" si="277"/>
        <v>11</v>
      </c>
      <c r="BH733" s="3">
        <f t="array" ref="BH733">INDEX($D$21:$M$44,MATCH($BD733&amp;$BF733,$C$21:$C$44&amp;$B$21:$B$44,0),MATCH(BH$1,$D$16:$M$16,0))+VLOOKUP($BE733,战斗属性模型!$K$22:$O$24,BH$2,FALSE)*INDEX($BW$3:$CF$578,MATCH($BD733&amp;$BF733&amp;$BG733,$BT$3:$BT$578&amp;$BU$3:$BU$578&amp;$BV$3:$BV$578,0),MATCH(BH$1,$BW$1:$CF$1,0))</f>
        <v>311</v>
      </c>
      <c r="BI733" s="3">
        <f t="array" ref="BI733">INDEX($D$21:$M$44,MATCH($BD733&amp;$BF733,$C$21:$C$44&amp;$B$21:$B$44,0),MATCH(BI$1,$D$16:$M$16,0))+VLOOKUP($BE733,战斗属性模型!$K$22:$O$24,BI$2,FALSE)*INDEX($BW$3:$CF$578,MATCH($BD733&amp;$BF733&amp;$BG733,$BT$3:$BT$578&amp;$BU$3:$BU$578&amp;$BV$3:$BV$578,0),MATCH(BI$1,$BW$1:$CF$1,0))</f>
        <v>15000</v>
      </c>
      <c r="BJ733" s="3">
        <f t="array" ref="BJ733">INDEX($D$21:$M$44,MATCH($BD733&amp;$BF733,$C$21:$C$44&amp;$B$21:$B$44,0),MATCH(BJ$1,$D$16:$M$16,0))+VLOOKUP($BE733,战斗属性模型!$K$22:$O$24,BJ$2,FALSE)*INDEX($BW$3:$CF$578,MATCH($BD733&amp;$BF733&amp;$BG733,$BT$3:$BT$578&amp;$BU$3:$BU$578&amp;$BV$3:$BV$578,0),MATCH(BJ$1,$BW$1:$CF$1,0))</f>
        <v>0</v>
      </c>
      <c r="BK733" s="3">
        <f t="array" ref="BK733">INDEX($D$21:$M$44,MATCH($BD733&amp;$BF733,$C$21:$C$44&amp;$B$21:$B$44,0),MATCH(BK$1,$D$16:$M$16,0))+VLOOKUP($BE733,战斗属性模型!$K$22:$O$24,BK$2,FALSE)*INDEX($BW$3:$CF$578,MATCH($BD733&amp;$BF733&amp;$BG733,$BT$3:$BT$578&amp;$BU$3:$BU$578&amp;$BV$3:$BV$578,0),MATCH(BK$1,$BW$1:$CF$1,0))</f>
        <v>0</v>
      </c>
      <c r="BL733" s="3"/>
      <c r="BM733" s="3"/>
      <c r="BN733" s="3"/>
      <c r="BO733" s="3"/>
      <c r="BP733" s="3"/>
      <c r="BQ733" s="3"/>
    </row>
    <row r="734" spans="56:69" x14ac:dyDescent="0.2">
      <c r="BD734" t="str">
        <f t="shared" si="258"/>
        <v>头饰</v>
      </c>
      <c r="BE734">
        <f t="shared" si="259"/>
        <v>2</v>
      </c>
      <c r="BF734">
        <f t="shared" ref="BF734:BG734" si="278">BF158</f>
        <v>4</v>
      </c>
      <c r="BG734">
        <f t="shared" si="278"/>
        <v>12</v>
      </c>
      <c r="BH734" s="3">
        <f t="array" ref="BH734">INDEX($D$21:$M$44,MATCH($BD734&amp;$BF734,$C$21:$C$44&amp;$B$21:$B$44,0),MATCH(BH$1,$D$16:$M$16,0))+VLOOKUP($BE734,战斗属性模型!$K$22:$O$24,BH$2,FALSE)*INDEX($BW$3:$CF$578,MATCH($BD734&amp;$BF734&amp;$BG734,$BT$3:$BT$578&amp;$BU$3:$BU$578&amp;$BV$3:$BV$578,0),MATCH(BH$1,$BW$1:$CF$1,0))</f>
        <v>332</v>
      </c>
      <c r="BI734" s="3">
        <f t="array" ref="BI734">INDEX($D$21:$M$44,MATCH($BD734&amp;$BF734,$C$21:$C$44&amp;$B$21:$B$44,0),MATCH(BI$1,$D$16:$M$16,0))+VLOOKUP($BE734,战斗属性模型!$K$22:$O$24,BI$2,FALSE)*INDEX($BW$3:$CF$578,MATCH($BD734&amp;$BF734&amp;$BG734,$BT$3:$BT$578&amp;$BU$3:$BU$578&amp;$BV$3:$BV$578,0),MATCH(BI$1,$BW$1:$CF$1,0))</f>
        <v>16000</v>
      </c>
      <c r="BJ734" s="3">
        <f t="array" ref="BJ734">INDEX($D$21:$M$44,MATCH($BD734&amp;$BF734,$C$21:$C$44&amp;$B$21:$B$44,0),MATCH(BJ$1,$D$16:$M$16,0))+VLOOKUP($BE734,战斗属性模型!$K$22:$O$24,BJ$2,FALSE)*INDEX($BW$3:$CF$578,MATCH($BD734&amp;$BF734&amp;$BG734,$BT$3:$BT$578&amp;$BU$3:$BU$578&amp;$BV$3:$BV$578,0),MATCH(BJ$1,$BW$1:$CF$1,0))</f>
        <v>0</v>
      </c>
      <c r="BK734" s="3">
        <f t="array" ref="BK734">INDEX($D$21:$M$44,MATCH($BD734&amp;$BF734,$C$21:$C$44&amp;$B$21:$B$44,0),MATCH(BK$1,$D$16:$M$16,0))+VLOOKUP($BE734,战斗属性模型!$K$22:$O$24,BK$2,FALSE)*INDEX($BW$3:$CF$578,MATCH($BD734&amp;$BF734&amp;$BG734,$BT$3:$BT$578&amp;$BU$3:$BU$578&amp;$BV$3:$BV$578,0),MATCH(BK$1,$BW$1:$CF$1,0))</f>
        <v>0</v>
      </c>
      <c r="BL734" s="3"/>
      <c r="BM734" s="3"/>
      <c r="BN734" s="3"/>
      <c r="BO734" s="3"/>
      <c r="BP734" s="3"/>
      <c r="BQ734" s="3"/>
    </row>
    <row r="735" spans="56:69" x14ac:dyDescent="0.2">
      <c r="BD735" t="str">
        <f t="shared" si="258"/>
        <v>头饰</v>
      </c>
      <c r="BE735">
        <f t="shared" si="259"/>
        <v>2</v>
      </c>
      <c r="BF735">
        <f t="shared" ref="BF735:BG735" si="279">BF159</f>
        <v>4</v>
      </c>
      <c r="BG735">
        <f t="shared" si="279"/>
        <v>13</v>
      </c>
      <c r="BH735" s="3">
        <f t="array" ref="BH735">INDEX($D$21:$M$44,MATCH($BD735&amp;$BF735,$C$21:$C$44&amp;$B$21:$B$44,0),MATCH(BH$1,$D$16:$M$16,0))+VLOOKUP($BE735,战斗属性模型!$K$22:$O$24,BH$2,FALSE)*INDEX($BW$3:$CF$578,MATCH($BD735&amp;$BF735&amp;$BG735,$BT$3:$BT$578&amp;$BU$3:$BU$578&amp;$BV$3:$BV$578,0),MATCH(BH$1,$BW$1:$CF$1,0))</f>
        <v>353</v>
      </c>
      <c r="BI735" s="3">
        <f t="array" ref="BI735">INDEX($D$21:$M$44,MATCH($BD735&amp;$BF735,$C$21:$C$44&amp;$B$21:$B$44,0),MATCH(BI$1,$D$16:$M$16,0))+VLOOKUP($BE735,战斗属性模型!$K$22:$O$24,BI$2,FALSE)*INDEX($BW$3:$CF$578,MATCH($BD735&amp;$BF735&amp;$BG735,$BT$3:$BT$578&amp;$BU$3:$BU$578&amp;$BV$3:$BV$578,0),MATCH(BI$1,$BW$1:$CF$1,0))</f>
        <v>17000</v>
      </c>
      <c r="BJ735" s="3">
        <f t="array" ref="BJ735">INDEX($D$21:$M$44,MATCH($BD735&amp;$BF735,$C$21:$C$44&amp;$B$21:$B$44,0),MATCH(BJ$1,$D$16:$M$16,0))+VLOOKUP($BE735,战斗属性模型!$K$22:$O$24,BJ$2,FALSE)*INDEX($BW$3:$CF$578,MATCH($BD735&amp;$BF735&amp;$BG735,$BT$3:$BT$578&amp;$BU$3:$BU$578&amp;$BV$3:$BV$578,0),MATCH(BJ$1,$BW$1:$CF$1,0))</f>
        <v>0</v>
      </c>
      <c r="BK735" s="3">
        <f t="array" ref="BK735">INDEX($D$21:$M$44,MATCH($BD735&amp;$BF735,$C$21:$C$44&amp;$B$21:$B$44,0),MATCH(BK$1,$D$16:$M$16,0))+VLOOKUP($BE735,战斗属性模型!$K$22:$O$24,BK$2,FALSE)*INDEX($BW$3:$CF$578,MATCH($BD735&amp;$BF735&amp;$BG735,$BT$3:$BT$578&amp;$BU$3:$BU$578&amp;$BV$3:$BV$578,0),MATCH(BK$1,$BW$1:$CF$1,0))</f>
        <v>0</v>
      </c>
      <c r="BL735" s="3"/>
      <c r="BM735" s="3"/>
      <c r="BN735" s="3"/>
      <c r="BO735" s="3"/>
      <c r="BP735" s="3"/>
      <c r="BQ735" s="3"/>
    </row>
    <row r="736" spans="56:69" x14ac:dyDescent="0.2">
      <c r="BD736" t="str">
        <f t="shared" si="258"/>
        <v>头饰</v>
      </c>
      <c r="BE736">
        <f t="shared" si="259"/>
        <v>2</v>
      </c>
      <c r="BF736">
        <f t="shared" ref="BF736:BG736" si="280">BF160</f>
        <v>4</v>
      </c>
      <c r="BG736">
        <f t="shared" si="280"/>
        <v>14</v>
      </c>
      <c r="BH736" s="3">
        <f t="array" ref="BH736">INDEX($D$21:$M$44,MATCH($BD736&amp;$BF736,$C$21:$C$44&amp;$B$21:$B$44,0),MATCH(BH$1,$D$16:$M$16,0))+VLOOKUP($BE736,战斗属性模型!$K$22:$O$24,BH$2,FALSE)*INDEX($BW$3:$CF$578,MATCH($BD736&amp;$BF736&amp;$BG736,$BT$3:$BT$578&amp;$BU$3:$BU$578&amp;$BV$3:$BV$578,0),MATCH(BH$1,$BW$1:$CF$1,0))</f>
        <v>374</v>
      </c>
      <c r="BI736" s="3">
        <f t="array" ref="BI736">INDEX($D$21:$M$44,MATCH($BD736&amp;$BF736,$C$21:$C$44&amp;$B$21:$B$44,0),MATCH(BI$1,$D$16:$M$16,0))+VLOOKUP($BE736,战斗属性模型!$K$22:$O$24,BI$2,FALSE)*INDEX($BW$3:$CF$578,MATCH($BD736&amp;$BF736&amp;$BG736,$BT$3:$BT$578&amp;$BU$3:$BU$578&amp;$BV$3:$BV$578,0),MATCH(BI$1,$BW$1:$CF$1,0))</f>
        <v>18000</v>
      </c>
      <c r="BJ736" s="3">
        <f t="array" ref="BJ736">INDEX($D$21:$M$44,MATCH($BD736&amp;$BF736,$C$21:$C$44&amp;$B$21:$B$44,0),MATCH(BJ$1,$D$16:$M$16,0))+VLOOKUP($BE736,战斗属性模型!$K$22:$O$24,BJ$2,FALSE)*INDEX($BW$3:$CF$578,MATCH($BD736&amp;$BF736&amp;$BG736,$BT$3:$BT$578&amp;$BU$3:$BU$578&amp;$BV$3:$BV$578,0),MATCH(BJ$1,$BW$1:$CF$1,0))</f>
        <v>0</v>
      </c>
      <c r="BK736" s="3">
        <f t="array" ref="BK736">INDEX($D$21:$M$44,MATCH($BD736&amp;$BF736,$C$21:$C$44&amp;$B$21:$B$44,0),MATCH(BK$1,$D$16:$M$16,0))+VLOOKUP($BE736,战斗属性模型!$K$22:$O$24,BK$2,FALSE)*INDEX($BW$3:$CF$578,MATCH($BD736&amp;$BF736&amp;$BG736,$BT$3:$BT$578&amp;$BU$3:$BU$578&amp;$BV$3:$BV$578,0),MATCH(BK$1,$BW$1:$CF$1,0))</f>
        <v>0</v>
      </c>
      <c r="BL736" s="3"/>
      <c r="BM736" s="3"/>
      <c r="BN736" s="3"/>
      <c r="BO736" s="3"/>
      <c r="BP736" s="3"/>
      <c r="BQ736" s="3"/>
    </row>
    <row r="737" spans="56:69" x14ac:dyDescent="0.2">
      <c r="BD737" t="str">
        <f t="shared" si="258"/>
        <v>头饰</v>
      </c>
      <c r="BE737">
        <f t="shared" si="259"/>
        <v>2</v>
      </c>
      <c r="BF737">
        <f t="shared" ref="BF737:BG737" si="281">BF161</f>
        <v>4</v>
      </c>
      <c r="BG737">
        <f t="shared" si="281"/>
        <v>15</v>
      </c>
      <c r="BH737" s="3">
        <f t="array" ref="BH737">INDEX($D$21:$M$44,MATCH($BD737&amp;$BF737,$C$21:$C$44&amp;$B$21:$B$44,0),MATCH(BH$1,$D$16:$M$16,0))+VLOOKUP($BE737,战斗属性模型!$K$22:$O$24,BH$2,FALSE)*INDEX($BW$3:$CF$578,MATCH($BD737&amp;$BF737&amp;$BG737,$BT$3:$BT$578&amp;$BU$3:$BU$578&amp;$BV$3:$BV$578,0),MATCH(BH$1,$BW$1:$CF$1,0))</f>
        <v>395</v>
      </c>
      <c r="BI737" s="3">
        <f t="array" ref="BI737">INDEX($D$21:$M$44,MATCH($BD737&amp;$BF737,$C$21:$C$44&amp;$B$21:$B$44,0),MATCH(BI$1,$D$16:$M$16,0))+VLOOKUP($BE737,战斗属性模型!$K$22:$O$24,BI$2,FALSE)*INDEX($BW$3:$CF$578,MATCH($BD737&amp;$BF737&amp;$BG737,$BT$3:$BT$578&amp;$BU$3:$BU$578&amp;$BV$3:$BV$578,0),MATCH(BI$1,$BW$1:$CF$1,0))</f>
        <v>19000</v>
      </c>
      <c r="BJ737" s="3">
        <f t="array" ref="BJ737">INDEX($D$21:$M$44,MATCH($BD737&amp;$BF737,$C$21:$C$44&amp;$B$21:$B$44,0),MATCH(BJ$1,$D$16:$M$16,0))+VLOOKUP($BE737,战斗属性模型!$K$22:$O$24,BJ$2,FALSE)*INDEX($BW$3:$CF$578,MATCH($BD737&amp;$BF737&amp;$BG737,$BT$3:$BT$578&amp;$BU$3:$BU$578&amp;$BV$3:$BV$578,0),MATCH(BJ$1,$BW$1:$CF$1,0))</f>
        <v>0</v>
      </c>
      <c r="BK737" s="3">
        <f t="array" ref="BK737">INDEX($D$21:$M$44,MATCH($BD737&amp;$BF737,$C$21:$C$44&amp;$B$21:$B$44,0),MATCH(BK$1,$D$16:$M$16,0))+VLOOKUP($BE737,战斗属性模型!$K$22:$O$24,BK$2,FALSE)*INDEX($BW$3:$CF$578,MATCH($BD737&amp;$BF737&amp;$BG737,$BT$3:$BT$578&amp;$BU$3:$BU$578&amp;$BV$3:$BV$578,0),MATCH(BK$1,$BW$1:$CF$1,0))</f>
        <v>0</v>
      </c>
      <c r="BL737" s="3"/>
      <c r="BM737" s="3"/>
      <c r="BN737" s="3"/>
      <c r="BO737" s="3"/>
      <c r="BP737" s="3"/>
      <c r="BQ737" s="3"/>
    </row>
    <row r="738" spans="56:69" x14ac:dyDescent="0.2">
      <c r="BD738" t="str">
        <f t="shared" si="258"/>
        <v>头饰</v>
      </c>
      <c r="BE738">
        <f t="shared" si="259"/>
        <v>2</v>
      </c>
      <c r="BF738">
        <f t="shared" ref="BF738:BG738" si="282">BF162</f>
        <v>4</v>
      </c>
      <c r="BG738">
        <f t="shared" si="282"/>
        <v>16</v>
      </c>
      <c r="BH738" s="3">
        <f t="array" ref="BH738">INDEX($D$21:$M$44,MATCH($BD738&amp;$BF738,$C$21:$C$44&amp;$B$21:$B$44,0),MATCH(BH$1,$D$16:$M$16,0))+VLOOKUP($BE738,战斗属性模型!$K$22:$O$24,BH$2,FALSE)*INDEX($BW$3:$CF$578,MATCH($BD738&amp;$BF738&amp;$BG738,$BT$3:$BT$578&amp;$BU$3:$BU$578&amp;$BV$3:$BV$578,0),MATCH(BH$1,$BW$1:$CF$1,0))</f>
        <v>416</v>
      </c>
      <c r="BI738" s="3">
        <f t="array" ref="BI738">INDEX($D$21:$M$44,MATCH($BD738&amp;$BF738,$C$21:$C$44&amp;$B$21:$B$44,0),MATCH(BI$1,$D$16:$M$16,0))+VLOOKUP($BE738,战斗属性模型!$K$22:$O$24,BI$2,FALSE)*INDEX($BW$3:$CF$578,MATCH($BD738&amp;$BF738&amp;$BG738,$BT$3:$BT$578&amp;$BU$3:$BU$578&amp;$BV$3:$BV$578,0),MATCH(BI$1,$BW$1:$CF$1,0))</f>
        <v>20000</v>
      </c>
      <c r="BJ738" s="3">
        <f t="array" ref="BJ738">INDEX($D$21:$M$44,MATCH($BD738&amp;$BF738,$C$21:$C$44&amp;$B$21:$B$44,0),MATCH(BJ$1,$D$16:$M$16,0))+VLOOKUP($BE738,战斗属性模型!$K$22:$O$24,BJ$2,FALSE)*INDEX($BW$3:$CF$578,MATCH($BD738&amp;$BF738&amp;$BG738,$BT$3:$BT$578&amp;$BU$3:$BU$578&amp;$BV$3:$BV$578,0),MATCH(BJ$1,$BW$1:$CF$1,0))</f>
        <v>0</v>
      </c>
      <c r="BK738" s="3">
        <f t="array" ref="BK738">INDEX($D$21:$M$44,MATCH($BD738&amp;$BF738,$C$21:$C$44&amp;$B$21:$B$44,0),MATCH(BK$1,$D$16:$M$16,0))+VLOOKUP($BE738,战斗属性模型!$K$22:$O$24,BK$2,FALSE)*INDEX($BW$3:$CF$578,MATCH($BD738&amp;$BF738&amp;$BG738,$BT$3:$BT$578&amp;$BU$3:$BU$578&amp;$BV$3:$BV$578,0),MATCH(BK$1,$BW$1:$CF$1,0))</f>
        <v>0</v>
      </c>
      <c r="BL738" s="3"/>
      <c r="BM738" s="3"/>
      <c r="BN738" s="3"/>
      <c r="BO738" s="3"/>
      <c r="BP738" s="3"/>
      <c r="BQ738" s="3"/>
    </row>
    <row r="739" spans="56:69" x14ac:dyDescent="0.2">
      <c r="BD739" t="str">
        <f t="shared" si="258"/>
        <v>头饰</v>
      </c>
      <c r="BE739">
        <f t="shared" si="259"/>
        <v>2</v>
      </c>
      <c r="BF739">
        <f t="shared" ref="BF739:BG739" si="283">BF163</f>
        <v>4</v>
      </c>
      <c r="BG739">
        <f t="shared" si="283"/>
        <v>17</v>
      </c>
      <c r="BH739" s="3">
        <f t="array" ref="BH739">INDEX($D$21:$M$44,MATCH($BD739&amp;$BF739,$C$21:$C$44&amp;$B$21:$B$44,0),MATCH(BH$1,$D$16:$M$16,0))+VLOOKUP($BE739,战斗属性模型!$K$22:$O$24,BH$2,FALSE)*INDEX($BW$3:$CF$578,MATCH($BD739&amp;$BF739&amp;$BG739,$BT$3:$BT$578&amp;$BU$3:$BU$578&amp;$BV$3:$BV$578,0),MATCH(BH$1,$BW$1:$CF$1,0))</f>
        <v>437</v>
      </c>
      <c r="BI739" s="3">
        <f t="array" ref="BI739">INDEX($D$21:$M$44,MATCH($BD739&amp;$BF739,$C$21:$C$44&amp;$B$21:$B$44,0),MATCH(BI$1,$D$16:$M$16,0))+VLOOKUP($BE739,战斗属性模型!$K$22:$O$24,BI$2,FALSE)*INDEX($BW$3:$CF$578,MATCH($BD739&amp;$BF739&amp;$BG739,$BT$3:$BT$578&amp;$BU$3:$BU$578&amp;$BV$3:$BV$578,0),MATCH(BI$1,$BW$1:$CF$1,0))</f>
        <v>21000</v>
      </c>
      <c r="BJ739" s="3">
        <f t="array" ref="BJ739">INDEX($D$21:$M$44,MATCH($BD739&amp;$BF739,$C$21:$C$44&amp;$B$21:$B$44,0),MATCH(BJ$1,$D$16:$M$16,0))+VLOOKUP($BE739,战斗属性模型!$K$22:$O$24,BJ$2,FALSE)*INDEX($BW$3:$CF$578,MATCH($BD739&amp;$BF739&amp;$BG739,$BT$3:$BT$578&amp;$BU$3:$BU$578&amp;$BV$3:$BV$578,0),MATCH(BJ$1,$BW$1:$CF$1,0))</f>
        <v>0</v>
      </c>
      <c r="BK739" s="3">
        <f t="array" ref="BK739">INDEX($D$21:$M$44,MATCH($BD739&amp;$BF739,$C$21:$C$44&amp;$B$21:$B$44,0),MATCH(BK$1,$D$16:$M$16,0))+VLOOKUP($BE739,战斗属性模型!$K$22:$O$24,BK$2,FALSE)*INDEX($BW$3:$CF$578,MATCH($BD739&amp;$BF739&amp;$BG739,$BT$3:$BT$578&amp;$BU$3:$BU$578&amp;$BV$3:$BV$578,0),MATCH(BK$1,$BW$1:$CF$1,0))</f>
        <v>0</v>
      </c>
      <c r="BL739" s="3"/>
      <c r="BM739" s="3"/>
      <c r="BN739" s="3"/>
      <c r="BO739" s="3"/>
      <c r="BP739" s="3"/>
      <c r="BQ739" s="3"/>
    </row>
    <row r="740" spans="56:69" x14ac:dyDescent="0.2">
      <c r="BD740" t="str">
        <f t="shared" si="258"/>
        <v>头饰</v>
      </c>
      <c r="BE740">
        <f t="shared" si="259"/>
        <v>2</v>
      </c>
      <c r="BF740">
        <f t="shared" ref="BF740:BG740" si="284">BF164</f>
        <v>4</v>
      </c>
      <c r="BG740">
        <f t="shared" si="284"/>
        <v>18</v>
      </c>
      <c r="BH740" s="3">
        <f t="array" ref="BH740">INDEX($D$21:$M$44,MATCH($BD740&amp;$BF740,$C$21:$C$44&amp;$B$21:$B$44,0),MATCH(BH$1,$D$16:$M$16,0))+VLOOKUP($BE740,战斗属性模型!$K$22:$O$24,BH$2,FALSE)*INDEX($BW$3:$CF$578,MATCH($BD740&amp;$BF740&amp;$BG740,$BT$3:$BT$578&amp;$BU$3:$BU$578&amp;$BV$3:$BV$578,0),MATCH(BH$1,$BW$1:$CF$1,0))</f>
        <v>458</v>
      </c>
      <c r="BI740" s="3">
        <f t="array" ref="BI740">INDEX($D$21:$M$44,MATCH($BD740&amp;$BF740,$C$21:$C$44&amp;$B$21:$B$44,0),MATCH(BI$1,$D$16:$M$16,0))+VLOOKUP($BE740,战斗属性模型!$K$22:$O$24,BI$2,FALSE)*INDEX($BW$3:$CF$578,MATCH($BD740&amp;$BF740&amp;$BG740,$BT$3:$BT$578&amp;$BU$3:$BU$578&amp;$BV$3:$BV$578,0),MATCH(BI$1,$BW$1:$CF$1,0))</f>
        <v>22000</v>
      </c>
      <c r="BJ740" s="3">
        <f t="array" ref="BJ740">INDEX($D$21:$M$44,MATCH($BD740&amp;$BF740,$C$21:$C$44&amp;$B$21:$B$44,0),MATCH(BJ$1,$D$16:$M$16,0))+VLOOKUP($BE740,战斗属性模型!$K$22:$O$24,BJ$2,FALSE)*INDEX($BW$3:$CF$578,MATCH($BD740&amp;$BF740&amp;$BG740,$BT$3:$BT$578&amp;$BU$3:$BU$578&amp;$BV$3:$BV$578,0),MATCH(BJ$1,$BW$1:$CF$1,0))</f>
        <v>0</v>
      </c>
      <c r="BK740" s="3">
        <f t="array" ref="BK740">INDEX($D$21:$M$44,MATCH($BD740&amp;$BF740,$C$21:$C$44&amp;$B$21:$B$44,0),MATCH(BK$1,$D$16:$M$16,0))+VLOOKUP($BE740,战斗属性模型!$K$22:$O$24,BK$2,FALSE)*INDEX($BW$3:$CF$578,MATCH($BD740&amp;$BF740&amp;$BG740,$BT$3:$BT$578&amp;$BU$3:$BU$578&amp;$BV$3:$BV$578,0),MATCH(BK$1,$BW$1:$CF$1,0))</f>
        <v>0</v>
      </c>
      <c r="BL740" s="3"/>
      <c r="BM740" s="3"/>
      <c r="BN740" s="3"/>
      <c r="BO740" s="3"/>
      <c r="BP740" s="3"/>
      <c r="BQ740" s="3"/>
    </row>
    <row r="741" spans="56:69" x14ac:dyDescent="0.2">
      <c r="BD741" t="str">
        <f t="shared" si="258"/>
        <v>头饰</v>
      </c>
      <c r="BE741">
        <f t="shared" si="259"/>
        <v>2</v>
      </c>
      <c r="BF741">
        <f t="shared" ref="BF741:BG741" si="285">BF165</f>
        <v>4</v>
      </c>
      <c r="BG741">
        <f t="shared" si="285"/>
        <v>19</v>
      </c>
      <c r="BH741" s="3">
        <f t="array" ref="BH741">INDEX($D$21:$M$44,MATCH($BD741&amp;$BF741,$C$21:$C$44&amp;$B$21:$B$44,0),MATCH(BH$1,$D$16:$M$16,0))+VLOOKUP($BE741,战斗属性模型!$K$22:$O$24,BH$2,FALSE)*INDEX($BW$3:$CF$578,MATCH($BD741&amp;$BF741&amp;$BG741,$BT$3:$BT$578&amp;$BU$3:$BU$578&amp;$BV$3:$BV$578,0),MATCH(BH$1,$BW$1:$CF$1,0))</f>
        <v>479</v>
      </c>
      <c r="BI741" s="3">
        <f t="array" ref="BI741">INDEX($D$21:$M$44,MATCH($BD741&amp;$BF741,$C$21:$C$44&amp;$B$21:$B$44,0),MATCH(BI$1,$D$16:$M$16,0))+VLOOKUP($BE741,战斗属性模型!$K$22:$O$24,BI$2,FALSE)*INDEX($BW$3:$CF$578,MATCH($BD741&amp;$BF741&amp;$BG741,$BT$3:$BT$578&amp;$BU$3:$BU$578&amp;$BV$3:$BV$578,0),MATCH(BI$1,$BW$1:$CF$1,0))</f>
        <v>23000</v>
      </c>
      <c r="BJ741" s="3">
        <f t="array" ref="BJ741">INDEX($D$21:$M$44,MATCH($BD741&amp;$BF741,$C$21:$C$44&amp;$B$21:$B$44,0),MATCH(BJ$1,$D$16:$M$16,0))+VLOOKUP($BE741,战斗属性模型!$K$22:$O$24,BJ$2,FALSE)*INDEX($BW$3:$CF$578,MATCH($BD741&amp;$BF741&amp;$BG741,$BT$3:$BT$578&amp;$BU$3:$BU$578&amp;$BV$3:$BV$578,0),MATCH(BJ$1,$BW$1:$CF$1,0))</f>
        <v>0</v>
      </c>
      <c r="BK741" s="3">
        <f t="array" ref="BK741">INDEX($D$21:$M$44,MATCH($BD741&amp;$BF741,$C$21:$C$44&amp;$B$21:$B$44,0),MATCH(BK$1,$D$16:$M$16,0))+VLOOKUP($BE741,战斗属性模型!$K$22:$O$24,BK$2,FALSE)*INDEX($BW$3:$CF$578,MATCH($BD741&amp;$BF741&amp;$BG741,$BT$3:$BT$578&amp;$BU$3:$BU$578&amp;$BV$3:$BV$578,0),MATCH(BK$1,$BW$1:$CF$1,0))</f>
        <v>0</v>
      </c>
      <c r="BL741" s="3"/>
      <c r="BM741" s="3"/>
      <c r="BN741" s="3"/>
      <c r="BO741" s="3"/>
      <c r="BP741" s="3"/>
      <c r="BQ741" s="3"/>
    </row>
    <row r="742" spans="56:69" x14ac:dyDescent="0.2">
      <c r="BD742" t="str">
        <f t="shared" si="258"/>
        <v>头饰</v>
      </c>
      <c r="BE742">
        <f t="shared" si="259"/>
        <v>2</v>
      </c>
      <c r="BF742">
        <f t="shared" ref="BF742:BG742" si="286">BF166</f>
        <v>4</v>
      </c>
      <c r="BG742">
        <f t="shared" si="286"/>
        <v>20</v>
      </c>
      <c r="BH742" s="3">
        <f t="array" ref="BH742">INDEX($D$21:$M$44,MATCH($BD742&amp;$BF742,$C$21:$C$44&amp;$B$21:$B$44,0),MATCH(BH$1,$D$16:$M$16,0))+VLOOKUP($BE742,战斗属性模型!$K$22:$O$24,BH$2,FALSE)*INDEX($BW$3:$CF$578,MATCH($BD742&amp;$BF742&amp;$BG742,$BT$3:$BT$578&amp;$BU$3:$BU$578&amp;$BV$3:$BV$578,0),MATCH(BH$1,$BW$1:$CF$1,0))</f>
        <v>500</v>
      </c>
      <c r="BI742" s="3">
        <f t="array" ref="BI742">INDEX($D$21:$M$44,MATCH($BD742&amp;$BF742,$C$21:$C$44&amp;$B$21:$B$44,0),MATCH(BI$1,$D$16:$M$16,0))+VLOOKUP($BE742,战斗属性模型!$K$22:$O$24,BI$2,FALSE)*INDEX($BW$3:$CF$578,MATCH($BD742&amp;$BF742&amp;$BG742,$BT$3:$BT$578&amp;$BU$3:$BU$578&amp;$BV$3:$BV$578,0),MATCH(BI$1,$BW$1:$CF$1,0))</f>
        <v>24000</v>
      </c>
      <c r="BJ742" s="3">
        <f t="array" ref="BJ742">INDEX($D$21:$M$44,MATCH($BD742&amp;$BF742,$C$21:$C$44&amp;$B$21:$B$44,0),MATCH(BJ$1,$D$16:$M$16,0))+VLOOKUP($BE742,战斗属性模型!$K$22:$O$24,BJ$2,FALSE)*INDEX($BW$3:$CF$578,MATCH($BD742&amp;$BF742&amp;$BG742,$BT$3:$BT$578&amp;$BU$3:$BU$578&amp;$BV$3:$BV$578,0),MATCH(BJ$1,$BW$1:$CF$1,0))</f>
        <v>0</v>
      </c>
      <c r="BK742" s="3">
        <f t="array" ref="BK742">INDEX($D$21:$M$44,MATCH($BD742&amp;$BF742,$C$21:$C$44&amp;$B$21:$B$44,0),MATCH(BK$1,$D$16:$M$16,0))+VLOOKUP($BE742,战斗属性模型!$K$22:$O$24,BK$2,FALSE)*INDEX($BW$3:$CF$578,MATCH($BD742&amp;$BF742&amp;$BG742,$BT$3:$BT$578&amp;$BU$3:$BU$578&amp;$BV$3:$BV$578,0),MATCH(BK$1,$BW$1:$CF$1,0))</f>
        <v>0</v>
      </c>
      <c r="BL742" s="3"/>
      <c r="BM742" s="3"/>
      <c r="BN742" s="3"/>
      <c r="BO742" s="3"/>
      <c r="BP742" s="3"/>
      <c r="BQ742" s="3"/>
    </row>
    <row r="743" spans="56:69" x14ac:dyDescent="0.2">
      <c r="BD743" t="str">
        <f t="shared" si="258"/>
        <v>头饰</v>
      </c>
      <c r="BE743">
        <f t="shared" si="259"/>
        <v>2</v>
      </c>
      <c r="BF743">
        <f t="shared" ref="BF743:BG743" si="287">BF167</f>
        <v>4</v>
      </c>
      <c r="BG743">
        <f t="shared" si="287"/>
        <v>21</v>
      </c>
      <c r="BH743" s="3">
        <f t="array" ref="BH743">INDEX($D$21:$M$44,MATCH($BD743&amp;$BF743,$C$21:$C$44&amp;$B$21:$B$44,0),MATCH(BH$1,$D$16:$M$16,0))+VLOOKUP($BE743,战斗属性模型!$K$22:$O$24,BH$2,FALSE)*INDEX($BW$3:$CF$578,MATCH($BD743&amp;$BF743&amp;$BG743,$BT$3:$BT$578&amp;$BU$3:$BU$578&amp;$BV$3:$BV$578,0),MATCH(BH$1,$BW$1:$CF$1,0))</f>
        <v>521</v>
      </c>
      <c r="BI743" s="3">
        <f t="array" ref="BI743">INDEX($D$21:$M$44,MATCH($BD743&amp;$BF743,$C$21:$C$44&amp;$B$21:$B$44,0),MATCH(BI$1,$D$16:$M$16,0))+VLOOKUP($BE743,战斗属性模型!$K$22:$O$24,BI$2,FALSE)*INDEX($BW$3:$CF$578,MATCH($BD743&amp;$BF743&amp;$BG743,$BT$3:$BT$578&amp;$BU$3:$BU$578&amp;$BV$3:$BV$578,0),MATCH(BI$1,$BW$1:$CF$1,0))</f>
        <v>25000</v>
      </c>
      <c r="BJ743" s="3">
        <f t="array" ref="BJ743">INDEX($D$21:$M$44,MATCH($BD743&amp;$BF743,$C$21:$C$44&amp;$B$21:$B$44,0),MATCH(BJ$1,$D$16:$M$16,0))+VLOOKUP($BE743,战斗属性模型!$K$22:$O$24,BJ$2,FALSE)*INDEX($BW$3:$CF$578,MATCH($BD743&amp;$BF743&amp;$BG743,$BT$3:$BT$578&amp;$BU$3:$BU$578&amp;$BV$3:$BV$578,0),MATCH(BJ$1,$BW$1:$CF$1,0))</f>
        <v>0</v>
      </c>
      <c r="BK743" s="3">
        <f t="array" ref="BK743">INDEX($D$21:$M$44,MATCH($BD743&amp;$BF743,$C$21:$C$44&amp;$B$21:$B$44,0),MATCH(BK$1,$D$16:$M$16,0))+VLOOKUP($BE743,战斗属性模型!$K$22:$O$24,BK$2,FALSE)*INDEX($BW$3:$CF$578,MATCH($BD743&amp;$BF743&amp;$BG743,$BT$3:$BT$578&amp;$BU$3:$BU$578&amp;$BV$3:$BV$578,0),MATCH(BK$1,$BW$1:$CF$1,0))</f>
        <v>0</v>
      </c>
      <c r="BL743" s="3"/>
      <c r="BM743" s="3"/>
      <c r="BN743" s="3"/>
      <c r="BO743" s="3"/>
      <c r="BP743" s="3"/>
      <c r="BQ743" s="3"/>
    </row>
    <row r="744" spans="56:69" x14ac:dyDescent="0.2">
      <c r="BD744" t="str">
        <f t="shared" si="258"/>
        <v>头饰</v>
      </c>
      <c r="BE744">
        <f t="shared" si="259"/>
        <v>2</v>
      </c>
      <c r="BF744">
        <f t="shared" ref="BF744:BG744" si="288">BF168</f>
        <v>4</v>
      </c>
      <c r="BG744">
        <f t="shared" si="288"/>
        <v>22</v>
      </c>
      <c r="BH744" s="3">
        <f t="array" ref="BH744">INDEX($D$21:$M$44,MATCH($BD744&amp;$BF744,$C$21:$C$44&amp;$B$21:$B$44,0),MATCH(BH$1,$D$16:$M$16,0))+VLOOKUP($BE744,战斗属性模型!$K$22:$O$24,BH$2,FALSE)*INDEX($BW$3:$CF$578,MATCH($BD744&amp;$BF744&amp;$BG744,$BT$3:$BT$578&amp;$BU$3:$BU$578&amp;$BV$3:$BV$578,0),MATCH(BH$1,$BW$1:$CF$1,0))</f>
        <v>542</v>
      </c>
      <c r="BI744" s="3">
        <f t="array" ref="BI744">INDEX($D$21:$M$44,MATCH($BD744&amp;$BF744,$C$21:$C$44&amp;$B$21:$B$44,0),MATCH(BI$1,$D$16:$M$16,0))+VLOOKUP($BE744,战斗属性模型!$K$22:$O$24,BI$2,FALSE)*INDEX($BW$3:$CF$578,MATCH($BD744&amp;$BF744&amp;$BG744,$BT$3:$BT$578&amp;$BU$3:$BU$578&amp;$BV$3:$BV$578,0),MATCH(BI$1,$BW$1:$CF$1,0))</f>
        <v>26000</v>
      </c>
      <c r="BJ744" s="3">
        <f t="array" ref="BJ744">INDEX($D$21:$M$44,MATCH($BD744&amp;$BF744,$C$21:$C$44&amp;$B$21:$B$44,0),MATCH(BJ$1,$D$16:$M$16,0))+VLOOKUP($BE744,战斗属性模型!$K$22:$O$24,BJ$2,FALSE)*INDEX($BW$3:$CF$578,MATCH($BD744&amp;$BF744&amp;$BG744,$BT$3:$BT$578&amp;$BU$3:$BU$578&amp;$BV$3:$BV$578,0),MATCH(BJ$1,$BW$1:$CF$1,0))</f>
        <v>0</v>
      </c>
      <c r="BK744" s="3">
        <f t="array" ref="BK744">INDEX($D$21:$M$44,MATCH($BD744&amp;$BF744,$C$21:$C$44&amp;$B$21:$B$44,0),MATCH(BK$1,$D$16:$M$16,0))+VLOOKUP($BE744,战斗属性模型!$K$22:$O$24,BK$2,FALSE)*INDEX($BW$3:$CF$578,MATCH($BD744&amp;$BF744&amp;$BG744,$BT$3:$BT$578&amp;$BU$3:$BU$578&amp;$BV$3:$BV$578,0),MATCH(BK$1,$BW$1:$CF$1,0))</f>
        <v>0</v>
      </c>
      <c r="BL744" s="3"/>
      <c r="BM744" s="3"/>
      <c r="BN744" s="3"/>
      <c r="BO744" s="3"/>
      <c r="BP744" s="3"/>
      <c r="BQ744" s="3"/>
    </row>
    <row r="745" spans="56:69" x14ac:dyDescent="0.2">
      <c r="BD745" t="str">
        <f t="shared" si="258"/>
        <v>头饰</v>
      </c>
      <c r="BE745">
        <f t="shared" si="259"/>
        <v>2</v>
      </c>
      <c r="BF745">
        <f t="shared" ref="BF745:BG745" si="289">BF169</f>
        <v>4</v>
      </c>
      <c r="BG745">
        <f t="shared" si="289"/>
        <v>23</v>
      </c>
      <c r="BH745" s="3">
        <f t="array" ref="BH745">INDEX($D$21:$M$44,MATCH($BD745&amp;$BF745,$C$21:$C$44&amp;$B$21:$B$44,0),MATCH(BH$1,$D$16:$M$16,0))+VLOOKUP($BE745,战斗属性模型!$K$22:$O$24,BH$2,FALSE)*INDEX($BW$3:$CF$578,MATCH($BD745&amp;$BF745&amp;$BG745,$BT$3:$BT$578&amp;$BU$3:$BU$578&amp;$BV$3:$BV$578,0),MATCH(BH$1,$BW$1:$CF$1,0))</f>
        <v>563</v>
      </c>
      <c r="BI745" s="3">
        <f t="array" ref="BI745">INDEX($D$21:$M$44,MATCH($BD745&amp;$BF745,$C$21:$C$44&amp;$B$21:$B$44,0),MATCH(BI$1,$D$16:$M$16,0))+VLOOKUP($BE745,战斗属性模型!$K$22:$O$24,BI$2,FALSE)*INDEX($BW$3:$CF$578,MATCH($BD745&amp;$BF745&amp;$BG745,$BT$3:$BT$578&amp;$BU$3:$BU$578&amp;$BV$3:$BV$578,0),MATCH(BI$1,$BW$1:$CF$1,0))</f>
        <v>27000</v>
      </c>
      <c r="BJ745" s="3">
        <f t="array" ref="BJ745">INDEX($D$21:$M$44,MATCH($BD745&amp;$BF745,$C$21:$C$44&amp;$B$21:$B$44,0),MATCH(BJ$1,$D$16:$M$16,0))+VLOOKUP($BE745,战斗属性模型!$K$22:$O$24,BJ$2,FALSE)*INDEX($BW$3:$CF$578,MATCH($BD745&amp;$BF745&amp;$BG745,$BT$3:$BT$578&amp;$BU$3:$BU$578&amp;$BV$3:$BV$578,0),MATCH(BJ$1,$BW$1:$CF$1,0))</f>
        <v>0</v>
      </c>
      <c r="BK745" s="3">
        <f t="array" ref="BK745">INDEX($D$21:$M$44,MATCH($BD745&amp;$BF745,$C$21:$C$44&amp;$B$21:$B$44,0),MATCH(BK$1,$D$16:$M$16,0))+VLOOKUP($BE745,战斗属性模型!$K$22:$O$24,BK$2,FALSE)*INDEX($BW$3:$CF$578,MATCH($BD745&amp;$BF745&amp;$BG745,$BT$3:$BT$578&amp;$BU$3:$BU$578&amp;$BV$3:$BV$578,0),MATCH(BK$1,$BW$1:$CF$1,0))</f>
        <v>0</v>
      </c>
      <c r="BL745" s="3"/>
      <c r="BM745" s="3"/>
      <c r="BN745" s="3"/>
      <c r="BO745" s="3"/>
      <c r="BP745" s="3"/>
      <c r="BQ745" s="3"/>
    </row>
    <row r="746" spans="56:69" x14ac:dyDescent="0.2">
      <c r="BD746" t="str">
        <f t="shared" si="258"/>
        <v>头饰</v>
      </c>
      <c r="BE746">
        <f t="shared" si="259"/>
        <v>2</v>
      </c>
      <c r="BF746">
        <f t="shared" ref="BF746:BG746" si="290">BF170</f>
        <v>4</v>
      </c>
      <c r="BG746">
        <f t="shared" si="290"/>
        <v>24</v>
      </c>
      <c r="BH746" s="3">
        <f t="array" ref="BH746">INDEX($D$21:$M$44,MATCH($BD746&amp;$BF746,$C$21:$C$44&amp;$B$21:$B$44,0),MATCH(BH$1,$D$16:$M$16,0))+VLOOKUP($BE746,战斗属性模型!$K$22:$O$24,BH$2,FALSE)*INDEX($BW$3:$CF$578,MATCH($BD746&amp;$BF746&amp;$BG746,$BT$3:$BT$578&amp;$BU$3:$BU$578&amp;$BV$3:$BV$578,0),MATCH(BH$1,$BW$1:$CF$1,0))</f>
        <v>584</v>
      </c>
      <c r="BI746" s="3">
        <f t="array" ref="BI746">INDEX($D$21:$M$44,MATCH($BD746&amp;$BF746,$C$21:$C$44&amp;$B$21:$B$44,0),MATCH(BI$1,$D$16:$M$16,0))+VLOOKUP($BE746,战斗属性模型!$K$22:$O$24,BI$2,FALSE)*INDEX($BW$3:$CF$578,MATCH($BD746&amp;$BF746&amp;$BG746,$BT$3:$BT$578&amp;$BU$3:$BU$578&amp;$BV$3:$BV$578,0),MATCH(BI$1,$BW$1:$CF$1,0))</f>
        <v>28000</v>
      </c>
      <c r="BJ746" s="3">
        <f t="array" ref="BJ746">INDEX($D$21:$M$44,MATCH($BD746&amp;$BF746,$C$21:$C$44&amp;$B$21:$B$44,0),MATCH(BJ$1,$D$16:$M$16,0))+VLOOKUP($BE746,战斗属性模型!$K$22:$O$24,BJ$2,FALSE)*INDEX($BW$3:$CF$578,MATCH($BD746&amp;$BF746&amp;$BG746,$BT$3:$BT$578&amp;$BU$3:$BU$578&amp;$BV$3:$BV$578,0),MATCH(BJ$1,$BW$1:$CF$1,0))</f>
        <v>0</v>
      </c>
      <c r="BK746" s="3">
        <f t="array" ref="BK746">INDEX($D$21:$M$44,MATCH($BD746&amp;$BF746,$C$21:$C$44&amp;$B$21:$B$44,0),MATCH(BK$1,$D$16:$M$16,0))+VLOOKUP($BE746,战斗属性模型!$K$22:$O$24,BK$2,FALSE)*INDEX($BW$3:$CF$578,MATCH($BD746&amp;$BF746&amp;$BG746,$BT$3:$BT$578&amp;$BU$3:$BU$578&amp;$BV$3:$BV$578,0),MATCH(BK$1,$BW$1:$CF$1,0))</f>
        <v>0</v>
      </c>
      <c r="BL746" s="3"/>
      <c r="BM746" s="3"/>
      <c r="BN746" s="3"/>
      <c r="BO746" s="3"/>
      <c r="BP746" s="3"/>
      <c r="BQ746" s="3"/>
    </row>
    <row r="747" spans="56:69" x14ac:dyDescent="0.2">
      <c r="BD747" t="str">
        <f t="shared" si="258"/>
        <v>头饰</v>
      </c>
      <c r="BE747">
        <f t="shared" si="259"/>
        <v>2</v>
      </c>
      <c r="BF747">
        <f t="shared" ref="BF747:BG747" si="291">BF171</f>
        <v>5</v>
      </c>
      <c r="BG747">
        <f t="shared" si="291"/>
        <v>1</v>
      </c>
      <c r="BH747" s="3">
        <f t="array" ref="BH747">INDEX($D$21:$M$44,MATCH($BD747&amp;$BF747,$C$21:$C$44&amp;$B$21:$B$44,0),MATCH(BH$1,$D$16:$M$16,0))+VLOOKUP($BE747,战斗属性模型!$K$22:$O$24,BH$2,FALSE)*INDEX($BW$3:$CF$578,MATCH($BD747&amp;$BF747&amp;$BG747,$BT$3:$BT$578&amp;$BU$3:$BU$578&amp;$BV$3:$BV$578,0),MATCH(BH$1,$BW$1:$CF$1,0))</f>
        <v>161.6</v>
      </c>
      <c r="BI747" s="3">
        <f t="array" ref="BI747">INDEX($D$21:$M$44,MATCH($BD747&amp;$BF747,$C$21:$C$44&amp;$B$21:$B$44,0),MATCH(BI$1,$D$16:$M$16,0))+VLOOKUP($BE747,战斗属性模型!$K$22:$O$24,BI$2,FALSE)*INDEX($BW$3:$CF$578,MATCH($BD747&amp;$BF747&amp;$BG747,$BT$3:$BT$578&amp;$BU$3:$BU$578&amp;$BV$3:$BV$578,0),MATCH(BI$1,$BW$1:$CF$1,0))</f>
        <v>8000</v>
      </c>
      <c r="BJ747" s="3">
        <f t="array" ref="BJ747">INDEX($D$21:$M$44,MATCH($BD747&amp;$BF747,$C$21:$C$44&amp;$B$21:$B$44,0),MATCH(BJ$1,$D$16:$M$16,0))+VLOOKUP($BE747,战斗属性模型!$K$22:$O$24,BJ$2,FALSE)*INDEX($BW$3:$CF$578,MATCH($BD747&amp;$BF747&amp;$BG747,$BT$3:$BT$578&amp;$BU$3:$BU$578&amp;$BV$3:$BV$578,0),MATCH(BJ$1,$BW$1:$CF$1,0))</f>
        <v>0</v>
      </c>
      <c r="BK747" s="3">
        <f t="array" ref="BK747">INDEX($D$21:$M$44,MATCH($BD747&amp;$BF747,$C$21:$C$44&amp;$B$21:$B$44,0),MATCH(BK$1,$D$16:$M$16,0))+VLOOKUP($BE747,战斗属性模型!$K$22:$O$24,BK$2,FALSE)*INDEX($BW$3:$CF$578,MATCH($BD747&amp;$BF747&amp;$BG747,$BT$3:$BT$578&amp;$BU$3:$BU$578&amp;$BV$3:$BV$578,0),MATCH(BK$1,$BW$1:$CF$1,0))</f>
        <v>0</v>
      </c>
      <c r="BL747" s="3"/>
      <c r="BM747" s="3"/>
      <c r="BN747" s="3"/>
      <c r="BO747" s="3"/>
      <c r="BP747" s="3"/>
      <c r="BQ747" s="3"/>
    </row>
    <row r="748" spans="56:69" x14ac:dyDescent="0.2">
      <c r="BD748" t="str">
        <f t="shared" si="258"/>
        <v>头饰</v>
      </c>
      <c r="BE748">
        <f t="shared" si="259"/>
        <v>2</v>
      </c>
      <c r="BF748">
        <f t="shared" ref="BF748:BG748" si="292">BF172</f>
        <v>5</v>
      </c>
      <c r="BG748">
        <f t="shared" si="292"/>
        <v>2</v>
      </c>
      <c r="BH748" s="3">
        <f t="array" ref="BH748">INDEX($D$21:$M$44,MATCH($BD748&amp;$BF748,$C$21:$C$44&amp;$B$21:$B$44,0),MATCH(BH$1,$D$16:$M$16,0))+VLOOKUP($BE748,战斗属性模型!$K$22:$O$24,BH$2,FALSE)*INDEX($BW$3:$CF$578,MATCH($BD748&amp;$BF748&amp;$BG748,$BT$3:$BT$578&amp;$BU$3:$BU$578&amp;$BV$3:$BV$578,0),MATCH(BH$1,$BW$1:$CF$1,0))</f>
        <v>195.2</v>
      </c>
      <c r="BI748" s="3">
        <f t="array" ref="BI748">INDEX($D$21:$M$44,MATCH($BD748&amp;$BF748,$C$21:$C$44&amp;$B$21:$B$44,0),MATCH(BI$1,$D$16:$M$16,0))+VLOOKUP($BE748,战斗属性模型!$K$22:$O$24,BI$2,FALSE)*INDEX($BW$3:$CF$578,MATCH($BD748&amp;$BF748&amp;$BG748,$BT$3:$BT$578&amp;$BU$3:$BU$578&amp;$BV$3:$BV$578,0),MATCH(BI$1,$BW$1:$CF$1,0))</f>
        <v>9600</v>
      </c>
      <c r="BJ748" s="3">
        <f t="array" ref="BJ748">INDEX($D$21:$M$44,MATCH($BD748&amp;$BF748,$C$21:$C$44&amp;$B$21:$B$44,0),MATCH(BJ$1,$D$16:$M$16,0))+VLOOKUP($BE748,战斗属性模型!$K$22:$O$24,BJ$2,FALSE)*INDEX($BW$3:$CF$578,MATCH($BD748&amp;$BF748&amp;$BG748,$BT$3:$BT$578&amp;$BU$3:$BU$578&amp;$BV$3:$BV$578,0),MATCH(BJ$1,$BW$1:$CF$1,0))</f>
        <v>0</v>
      </c>
      <c r="BK748" s="3">
        <f t="array" ref="BK748">INDEX($D$21:$M$44,MATCH($BD748&amp;$BF748,$C$21:$C$44&amp;$B$21:$B$44,0),MATCH(BK$1,$D$16:$M$16,0))+VLOOKUP($BE748,战斗属性模型!$K$22:$O$24,BK$2,FALSE)*INDEX($BW$3:$CF$578,MATCH($BD748&amp;$BF748&amp;$BG748,$BT$3:$BT$578&amp;$BU$3:$BU$578&amp;$BV$3:$BV$578,0),MATCH(BK$1,$BW$1:$CF$1,0))</f>
        <v>0</v>
      </c>
      <c r="BL748" s="3"/>
      <c r="BM748" s="3"/>
      <c r="BN748" s="3"/>
      <c r="BO748" s="3"/>
      <c r="BP748" s="3"/>
      <c r="BQ748" s="3"/>
    </row>
    <row r="749" spans="56:69" x14ac:dyDescent="0.2">
      <c r="BD749" t="str">
        <f t="shared" si="258"/>
        <v>头饰</v>
      </c>
      <c r="BE749">
        <f t="shared" si="259"/>
        <v>2</v>
      </c>
      <c r="BF749">
        <f t="shared" ref="BF749:BG749" si="293">BF173</f>
        <v>5</v>
      </c>
      <c r="BG749">
        <f t="shared" si="293"/>
        <v>3</v>
      </c>
      <c r="BH749" s="3">
        <f t="array" ref="BH749">INDEX($D$21:$M$44,MATCH($BD749&amp;$BF749,$C$21:$C$44&amp;$B$21:$B$44,0),MATCH(BH$1,$D$16:$M$16,0))+VLOOKUP($BE749,战斗属性模型!$K$22:$O$24,BH$2,FALSE)*INDEX($BW$3:$CF$578,MATCH($BD749&amp;$BF749&amp;$BG749,$BT$3:$BT$578&amp;$BU$3:$BU$578&amp;$BV$3:$BV$578,0),MATCH(BH$1,$BW$1:$CF$1,0))</f>
        <v>228.8</v>
      </c>
      <c r="BI749" s="3">
        <f t="array" ref="BI749">INDEX($D$21:$M$44,MATCH($BD749&amp;$BF749,$C$21:$C$44&amp;$B$21:$B$44,0),MATCH(BI$1,$D$16:$M$16,0))+VLOOKUP($BE749,战斗属性模型!$K$22:$O$24,BI$2,FALSE)*INDEX($BW$3:$CF$578,MATCH($BD749&amp;$BF749&amp;$BG749,$BT$3:$BT$578&amp;$BU$3:$BU$578&amp;$BV$3:$BV$578,0),MATCH(BI$1,$BW$1:$CF$1,0))</f>
        <v>11200</v>
      </c>
      <c r="BJ749" s="3">
        <f t="array" ref="BJ749">INDEX($D$21:$M$44,MATCH($BD749&amp;$BF749,$C$21:$C$44&amp;$B$21:$B$44,0),MATCH(BJ$1,$D$16:$M$16,0))+VLOOKUP($BE749,战斗属性模型!$K$22:$O$24,BJ$2,FALSE)*INDEX($BW$3:$CF$578,MATCH($BD749&amp;$BF749&amp;$BG749,$BT$3:$BT$578&amp;$BU$3:$BU$578&amp;$BV$3:$BV$578,0),MATCH(BJ$1,$BW$1:$CF$1,0))</f>
        <v>0</v>
      </c>
      <c r="BK749" s="3">
        <f t="array" ref="BK749">INDEX($D$21:$M$44,MATCH($BD749&amp;$BF749,$C$21:$C$44&amp;$B$21:$B$44,0),MATCH(BK$1,$D$16:$M$16,0))+VLOOKUP($BE749,战斗属性模型!$K$22:$O$24,BK$2,FALSE)*INDEX($BW$3:$CF$578,MATCH($BD749&amp;$BF749&amp;$BG749,$BT$3:$BT$578&amp;$BU$3:$BU$578&amp;$BV$3:$BV$578,0),MATCH(BK$1,$BW$1:$CF$1,0))</f>
        <v>0</v>
      </c>
      <c r="BL749" s="3"/>
      <c r="BM749" s="3"/>
      <c r="BN749" s="3"/>
      <c r="BO749" s="3"/>
      <c r="BP749" s="3"/>
      <c r="BQ749" s="3"/>
    </row>
    <row r="750" spans="56:69" x14ac:dyDescent="0.2">
      <c r="BD750" t="str">
        <f t="shared" si="258"/>
        <v>头饰</v>
      </c>
      <c r="BE750">
        <f t="shared" si="259"/>
        <v>2</v>
      </c>
      <c r="BF750">
        <f t="shared" ref="BF750:BG750" si="294">BF174</f>
        <v>5</v>
      </c>
      <c r="BG750">
        <f t="shared" si="294"/>
        <v>4</v>
      </c>
      <c r="BH750" s="3">
        <f t="array" ref="BH750">INDEX($D$21:$M$44,MATCH($BD750&amp;$BF750,$C$21:$C$44&amp;$B$21:$B$44,0),MATCH(BH$1,$D$16:$M$16,0))+VLOOKUP($BE750,战斗属性模型!$K$22:$O$24,BH$2,FALSE)*INDEX($BW$3:$CF$578,MATCH($BD750&amp;$BF750&amp;$BG750,$BT$3:$BT$578&amp;$BU$3:$BU$578&amp;$BV$3:$BV$578,0),MATCH(BH$1,$BW$1:$CF$1,0))</f>
        <v>262.39999999999998</v>
      </c>
      <c r="BI750" s="3">
        <f t="array" ref="BI750">INDEX($D$21:$M$44,MATCH($BD750&amp;$BF750,$C$21:$C$44&amp;$B$21:$B$44,0),MATCH(BI$1,$D$16:$M$16,0))+VLOOKUP($BE750,战斗属性模型!$K$22:$O$24,BI$2,FALSE)*INDEX($BW$3:$CF$578,MATCH($BD750&amp;$BF750&amp;$BG750,$BT$3:$BT$578&amp;$BU$3:$BU$578&amp;$BV$3:$BV$578,0),MATCH(BI$1,$BW$1:$CF$1,0))</f>
        <v>12800</v>
      </c>
      <c r="BJ750" s="3">
        <f t="array" ref="BJ750">INDEX($D$21:$M$44,MATCH($BD750&amp;$BF750,$C$21:$C$44&amp;$B$21:$B$44,0),MATCH(BJ$1,$D$16:$M$16,0))+VLOOKUP($BE750,战斗属性模型!$K$22:$O$24,BJ$2,FALSE)*INDEX($BW$3:$CF$578,MATCH($BD750&amp;$BF750&amp;$BG750,$BT$3:$BT$578&amp;$BU$3:$BU$578&amp;$BV$3:$BV$578,0),MATCH(BJ$1,$BW$1:$CF$1,0))</f>
        <v>0</v>
      </c>
      <c r="BK750" s="3">
        <f t="array" ref="BK750">INDEX($D$21:$M$44,MATCH($BD750&amp;$BF750,$C$21:$C$44&amp;$B$21:$B$44,0),MATCH(BK$1,$D$16:$M$16,0))+VLOOKUP($BE750,战斗属性模型!$K$22:$O$24,BK$2,FALSE)*INDEX($BW$3:$CF$578,MATCH($BD750&amp;$BF750&amp;$BG750,$BT$3:$BT$578&amp;$BU$3:$BU$578&amp;$BV$3:$BV$578,0),MATCH(BK$1,$BW$1:$CF$1,0))</f>
        <v>0</v>
      </c>
      <c r="BL750" s="3"/>
      <c r="BM750" s="3"/>
      <c r="BN750" s="3"/>
      <c r="BO750" s="3"/>
      <c r="BP750" s="3"/>
      <c r="BQ750" s="3"/>
    </row>
    <row r="751" spans="56:69" x14ac:dyDescent="0.2">
      <c r="BD751" t="str">
        <f t="shared" si="258"/>
        <v>头饰</v>
      </c>
      <c r="BE751">
        <f t="shared" si="259"/>
        <v>2</v>
      </c>
      <c r="BF751">
        <f t="shared" ref="BF751:BG751" si="295">BF175</f>
        <v>5</v>
      </c>
      <c r="BG751">
        <f t="shared" si="295"/>
        <v>5</v>
      </c>
      <c r="BH751" s="3">
        <f t="array" ref="BH751">INDEX($D$21:$M$44,MATCH($BD751&amp;$BF751,$C$21:$C$44&amp;$B$21:$B$44,0),MATCH(BH$1,$D$16:$M$16,0))+VLOOKUP($BE751,战斗属性模型!$K$22:$O$24,BH$2,FALSE)*INDEX($BW$3:$CF$578,MATCH($BD751&amp;$BF751&amp;$BG751,$BT$3:$BT$578&amp;$BU$3:$BU$578&amp;$BV$3:$BV$578,0),MATCH(BH$1,$BW$1:$CF$1,0))</f>
        <v>296</v>
      </c>
      <c r="BI751" s="3">
        <f t="array" ref="BI751">INDEX($D$21:$M$44,MATCH($BD751&amp;$BF751,$C$21:$C$44&amp;$B$21:$B$44,0),MATCH(BI$1,$D$16:$M$16,0))+VLOOKUP($BE751,战斗属性模型!$K$22:$O$24,BI$2,FALSE)*INDEX($BW$3:$CF$578,MATCH($BD751&amp;$BF751&amp;$BG751,$BT$3:$BT$578&amp;$BU$3:$BU$578&amp;$BV$3:$BV$578,0),MATCH(BI$1,$BW$1:$CF$1,0))</f>
        <v>14400</v>
      </c>
      <c r="BJ751" s="3">
        <f t="array" ref="BJ751">INDEX($D$21:$M$44,MATCH($BD751&amp;$BF751,$C$21:$C$44&amp;$B$21:$B$44,0),MATCH(BJ$1,$D$16:$M$16,0))+VLOOKUP($BE751,战斗属性模型!$K$22:$O$24,BJ$2,FALSE)*INDEX($BW$3:$CF$578,MATCH($BD751&amp;$BF751&amp;$BG751,$BT$3:$BT$578&amp;$BU$3:$BU$578&amp;$BV$3:$BV$578,0),MATCH(BJ$1,$BW$1:$CF$1,0))</f>
        <v>0</v>
      </c>
      <c r="BK751" s="3">
        <f t="array" ref="BK751">INDEX($D$21:$M$44,MATCH($BD751&amp;$BF751,$C$21:$C$44&amp;$B$21:$B$44,0),MATCH(BK$1,$D$16:$M$16,0))+VLOOKUP($BE751,战斗属性模型!$K$22:$O$24,BK$2,FALSE)*INDEX($BW$3:$CF$578,MATCH($BD751&amp;$BF751&amp;$BG751,$BT$3:$BT$578&amp;$BU$3:$BU$578&amp;$BV$3:$BV$578,0),MATCH(BK$1,$BW$1:$CF$1,0))</f>
        <v>0</v>
      </c>
      <c r="BL751" s="3"/>
      <c r="BM751" s="3"/>
      <c r="BN751" s="3"/>
      <c r="BO751" s="3"/>
      <c r="BP751" s="3"/>
      <c r="BQ751" s="3"/>
    </row>
    <row r="752" spans="56:69" x14ac:dyDescent="0.2">
      <c r="BD752" t="str">
        <f t="shared" si="258"/>
        <v>头饰</v>
      </c>
      <c r="BE752">
        <f t="shared" si="259"/>
        <v>2</v>
      </c>
      <c r="BF752">
        <f t="shared" ref="BF752:BG752" si="296">BF176</f>
        <v>5</v>
      </c>
      <c r="BG752">
        <f t="shared" si="296"/>
        <v>6</v>
      </c>
      <c r="BH752" s="3">
        <f t="array" ref="BH752">INDEX($D$21:$M$44,MATCH($BD752&amp;$BF752,$C$21:$C$44&amp;$B$21:$B$44,0),MATCH(BH$1,$D$16:$M$16,0))+VLOOKUP($BE752,战斗属性模型!$K$22:$O$24,BH$2,FALSE)*INDEX($BW$3:$CF$578,MATCH($BD752&amp;$BF752&amp;$BG752,$BT$3:$BT$578&amp;$BU$3:$BU$578&amp;$BV$3:$BV$578,0),MATCH(BH$1,$BW$1:$CF$1,0))</f>
        <v>329.6</v>
      </c>
      <c r="BI752" s="3">
        <f t="array" ref="BI752">INDEX($D$21:$M$44,MATCH($BD752&amp;$BF752,$C$21:$C$44&amp;$B$21:$B$44,0),MATCH(BI$1,$D$16:$M$16,0))+VLOOKUP($BE752,战斗属性模型!$K$22:$O$24,BI$2,FALSE)*INDEX($BW$3:$CF$578,MATCH($BD752&amp;$BF752&amp;$BG752,$BT$3:$BT$578&amp;$BU$3:$BU$578&amp;$BV$3:$BV$578,0),MATCH(BI$1,$BW$1:$CF$1,0))</f>
        <v>16000</v>
      </c>
      <c r="BJ752" s="3">
        <f t="array" ref="BJ752">INDEX($D$21:$M$44,MATCH($BD752&amp;$BF752,$C$21:$C$44&amp;$B$21:$B$44,0),MATCH(BJ$1,$D$16:$M$16,0))+VLOOKUP($BE752,战斗属性模型!$K$22:$O$24,BJ$2,FALSE)*INDEX($BW$3:$CF$578,MATCH($BD752&amp;$BF752&amp;$BG752,$BT$3:$BT$578&amp;$BU$3:$BU$578&amp;$BV$3:$BV$578,0),MATCH(BJ$1,$BW$1:$CF$1,0))</f>
        <v>0</v>
      </c>
      <c r="BK752" s="3">
        <f t="array" ref="BK752">INDEX($D$21:$M$44,MATCH($BD752&amp;$BF752,$C$21:$C$44&amp;$B$21:$B$44,0),MATCH(BK$1,$D$16:$M$16,0))+VLOOKUP($BE752,战斗属性模型!$K$22:$O$24,BK$2,FALSE)*INDEX($BW$3:$CF$578,MATCH($BD752&amp;$BF752&amp;$BG752,$BT$3:$BT$578&amp;$BU$3:$BU$578&amp;$BV$3:$BV$578,0),MATCH(BK$1,$BW$1:$CF$1,0))</f>
        <v>0</v>
      </c>
      <c r="BL752" s="3"/>
      <c r="BM752" s="3"/>
      <c r="BN752" s="3"/>
      <c r="BO752" s="3"/>
      <c r="BP752" s="3"/>
      <c r="BQ752" s="3"/>
    </row>
    <row r="753" spans="56:69" x14ac:dyDescent="0.2">
      <c r="BD753" t="str">
        <f t="shared" si="258"/>
        <v>头饰</v>
      </c>
      <c r="BE753">
        <f t="shared" si="259"/>
        <v>2</v>
      </c>
      <c r="BF753">
        <f t="shared" ref="BF753:BG753" si="297">BF177</f>
        <v>5</v>
      </c>
      <c r="BG753">
        <f t="shared" si="297"/>
        <v>7</v>
      </c>
      <c r="BH753" s="3">
        <f t="array" ref="BH753">INDEX($D$21:$M$44,MATCH($BD753&amp;$BF753,$C$21:$C$44&amp;$B$21:$B$44,0),MATCH(BH$1,$D$16:$M$16,0))+VLOOKUP($BE753,战斗属性模型!$K$22:$O$24,BH$2,FALSE)*INDEX($BW$3:$CF$578,MATCH($BD753&amp;$BF753&amp;$BG753,$BT$3:$BT$578&amp;$BU$3:$BU$578&amp;$BV$3:$BV$578,0),MATCH(BH$1,$BW$1:$CF$1,0))</f>
        <v>363.20000000000005</v>
      </c>
      <c r="BI753" s="3">
        <f t="array" ref="BI753">INDEX($D$21:$M$44,MATCH($BD753&amp;$BF753,$C$21:$C$44&amp;$B$21:$B$44,0),MATCH(BI$1,$D$16:$M$16,0))+VLOOKUP($BE753,战斗属性模型!$K$22:$O$24,BI$2,FALSE)*INDEX($BW$3:$CF$578,MATCH($BD753&amp;$BF753&amp;$BG753,$BT$3:$BT$578&amp;$BU$3:$BU$578&amp;$BV$3:$BV$578,0),MATCH(BI$1,$BW$1:$CF$1,0))</f>
        <v>17600</v>
      </c>
      <c r="BJ753" s="3">
        <f t="array" ref="BJ753">INDEX($D$21:$M$44,MATCH($BD753&amp;$BF753,$C$21:$C$44&amp;$B$21:$B$44,0),MATCH(BJ$1,$D$16:$M$16,0))+VLOOKUP($BE753,战斗属性模型!$K$22:$O$24,BJ$2,FALSE)*INDEX($BW$3:$CF$578,MATCH($BD753&amp;$BF753&amp;$BG753,$BT$3:$BT$578&amp;$BU$3:$BU$578&amp;$BV$3:$BV$578,0),MATCH(BJ$1,$BW$1:$CF$1,0))</f>
        <v>0</v>
      </c>
      <c r="BK753" s="3">
        <f t="array" ref="BK753">INDEX($D$21:$M$44,MATCH($BD753&amp;$BF753,$C$21:$C$44&amp;$B$21:$B$44,0),MATCH(BK$1,$D$16:$M$16,0))+VLOOKUP($BE753,战斗属性模型!$K$22:$O$24,BK$2,FALSE)*INDEX($BW$3:$CF$578,MATCH($BD753&amp;$BF753&amp;$BG753,$BT$3:$BT$578&amp;$BU$3:$BU$578&amp;$BV$3:$BV$578,0),MATCH(BK$1,$BW$1:$CF$1,0))</f>
        <v>0</v>
      </c>
      <c r="BL753" s="3"/>
      <c r="BM753" s="3"/>
      <c r="BN753" s="3"/>
      <c r="BO753" s="3"/>
      <c r="BP753" s="3"/>
      <c r="BQ753" s="3"/>
    </row>
    <row r="754" spans="56:69" x14ac:dyDescent="0.2">
      <c r="BD754" t="str">
        <f t="shared" si="258"/>
        <v>头饰</v>
      </c>
      <c r="BE754">
        <f t="shared" si="259"/>
        <v>2</v>
      </c>
      <c r="BF754">
        <f t="shared" ref="BF754:BG754" si="298">BF178</f>
        <v>5</v>
      </c>
      <c r="BG754">
        <f t="shared" si="298"/>
        <v>8</v>
      </c>
      <c r="BH754" s="3">
        <f t="array" ref="BH754">INDEX($D$21:$M$44,MATCH($BD754&amp;$BF754,$C$21:$C$44&amp;$B$21:$B$44,0),MATCH(BH$1,$D$16:$M$16,0))+VLOOKUP($BE754,战斗属性模型!$K$22:$O$24,BH$2,FALSE)*INDEX($BW$3:$CF$578,MATCH($BD754&amp;$BF754&amp;$BG754,$BT$3:$BT$578&amp;$BU$3:$BU$578&amp;$BV$3:$BV$578,0),MATCH(BH$1,$BW$1:$CF$1,0))</f>
        <v>396.8</v>
      </c>
      <c r="BI754" s="3">
        <f t="array" ref="BI754">INDEX($D$21:$M$44,MATCH($BD754&amp;$BF754,$C$21:$C$44&amp;$B$21:$B$44,0),MATCH(BI$1,$D$16:$M$16,0))+VLOOKUP($BE754,战斗属性模型!$K$22:$O$24,BI$2,FALSE)*INDEX($BW$3:$CF$578,MATCH($BD754&amp;$BF754&amp;$BG754,$BT$3:$BT$578&amp;$BU$3:$BU$578&amp;$BV$3:$BV$578,0),MATCH(BI$1,$BW$1:$CF$1,0))</f>
        <v>19200</v>
      </c>
      <c r="BJ754" s="3">
        <f t="array" ref="BJ754">INDEX($D$21:$M$44,MATCH($BD754&amp;$BF754,$C$21:$C$44&amp;$B$21:$B$44,0),MATCH(BJ$1,$D$16:$M$16,0))+VLOOKUP($BE754,战斗属性模型!$K$22:$O$24,BJ$2,FALSE)*INDEX($BW$3:$CF$578,MATCH($BD754&amp;$BF754&amp;$BG754,$BT$3:$BT$578&amp;$BU$3:$BU$578&amp;$BV$3:$BV$578,0),MATCH(BJ$1,$BW$1:$CF$1,0))</f>
        <v>0</v>
      </c>
      <c r="BK754" s="3">
        <f t="array" ref="BK754">INDEX($D$21:$M$44,MATCH($BD754&amp;$BF754,$C$21:$C$44&amp;$B$21:$B$44,0),MATCH(BK$1,$D$16:$M$16,0))+VLOOKUP($BE754,战斗属性模型!$K$22:$O$24,BK$2,FALSE)*INDEX($BW$3:$CF$578,MATCH($BD754&amp;$BF754&amp;$BG754,$BT$3:$BT$578&amp;$BU$3:$BU$578&amp;$BV$3:$BV$578,0),MATCH(BK$1,$BW$1:$CF$1,0))</f>
        <v>0</v>
      </c>
      <c r="BL754" s="3"/>
      <c r="BM754" s="3"/>
      <c r="BN754" s="3"/>
      <c r="BO754" s="3"/>
      <c r="BP754" s="3"/>
      <c r="BQ754" s="3"/>
    </row>
    <row r="755" spans="56:69" x14ac:dyDescent="0.2">
      <c r="BD755" t="str">
        <f t="shared" si="258"/>
        <v>头饰</v>
      </c>
      <c r="BE755">
        <f t="shared" si="259"/>
        <v>2</v>
      </c>
      <c r="BF755">
        <f t="shared" ref="BF755:BG755" si="299">BF179</f>
        <v>5</v>
      </c>
      <c r="BG755">
        <f t="shared" si="299"/>
        <v>9</v>
      </c>
      <c r="BH755" s="3">
        <f t="array" ref="BH755">INDEX($D$21:$M$44,MATCH($BD755&amp;$BF755,$C$21:$C$44&amp;$B$21:$B$44,0),MATCH(BH$1,$D$16:$M$16,0))+VLOOKUP($BE755,战斗属性模型!$K$22:$O$24,BH$2,FALSE)*INDEX($BW$3:$CF$578,MATCH($BD755&amp;$BF755&amp;$BG755,$BT$3:$BT$578&amp;$BU$3:$BU$578&amp;$BV$3:$BV$578,0),MATCH(BH$1,$BW$1:$CF$1,0))</f>
        <v>430.40000000000003</v>
      </c>
      <c r="BI755" s="3">
        <f t="array" ref="BI755">INDEX($D$21:$M$44,MATCH($BD755&amp;$BF755,$C$21:$C$44&amp;$B$21:$B$44,0),MATCH(BI$1,$D$16:$M$16,0))+VLOOKUP($BE755,战斗属性模型!$K$22:$O$24,BI$2,FALSE)*INDEX($BW$3:$CF$578,MATCH($BD755&amp;$BF755&amp;$BG755,$BT$3:$BT$578&amp;$BU$3:$BU$578&amp;$BV$3:$BV$578,0),MATCH(BI$1,$BW$1:$CF$1,0))</f>
        <v>20800</v>
      </c>
      <c r="BJ755" s="3">
        <f t="array" ref="BJ755">INDEX($D$21:$M$44,MATCH($BD755&amp;$BF755,$C$21:$C$44&amp;$B$21:$B$44,0),MATCH(BJ$1,$D$16:$M$16,0))+VLOOKUP($BE755,战斗属性模型!$K$22:$O$24,BJ$2,FALSE)*INDEX($BW$3:$CF$578,MATCH($BD755&amp;$BF755&amp;$BG755,$BT$3:$BT$578&amp;$BU$3:$BU$578&amp;$BV$3:$BV$578,0),MATCH(BJ$1,$BW$1:$CF$1,0))</f>
        <v>0</v>
      </c>
      <c r="BK755" s="3">
        <f t="array" ref="BK755">INDEX($D$21:$M$44,MATCH($BD755&amp;$BF755,$C$21:$C$44&amp;$B$21:$B$44,0),MATCH(BK$1,$D$16:$M$16,0))+VLOOKUP($BE755,战斗属性模型!$K$22:$O$24,BK$2,FALSE)*INDEX($BW$3:$CF$578,MATCH($BD755&amp;$BF755&amp;$BG755,$BT$3:$BT$578&amp;$BU$3:$BU$578&amp;$BV$3:$BV$578,0),MATCH(BK$1,$BW$1:$CF$1,0))</f>
        <v>0</v>
      </c>
      <c r="BL755" s="3"/>
      <c r="BM755" s="3"/>
      <c r="BN755" s="3"/>
      <c r="BO755" s="3"/>
      <c r="BP755" s="3"/>
      <c r="BQ755" s="3"/>
    </row>
    <row r="756" spans="56:69" x14ac:dyDescent="0.2">
      <c r="BD756" t="str">
        <f t="shared" si="258"/>
        <v>头饰</v>
      </c>
      <c r="BE756">
        <f t="shared" si="259"/>
        <v>2</v>
      </c>
      <c r="BF756">
        <f t="shared" ref="BF756:BG756" si="300">BF180</f>
        <v>5</v>
      </c>
      <c r="BG756">
        <f t="shared" si="300"/>
        <v>10</v>
      </c>
      <c r="BH756" s="3">
        <f t="array" ref="BH756">INDEX($D$21:$M$44,MATCH($BD756&amp;$BF756,$C$21:$C$44&amp;$B$21:$B$44,0),MATCH(BH$1,$D$16:$M$16,0))+VLOOKUP($BE756,战斗属性模型!$K$22:$O$24,BH$2,FALSE)*INDEX($BW$3:$CF$578,MATCH($BD756&amp;$BF756&amp;$BG756,$BT$3:$BT$578&amp;$BU$3:$BU$578&amp;$BV$3:$BV$578,0),MATCH(BH$1,$BW$1:$CF$1,0))</f>
        <v>464</v>
      </c>
      <c r="BI756" s="3">
        <f t="array" ref="BI756">INDEX($D$21:$M$44,MATCH($BD756&amp;$BF756,$C$21:$C$44&amp;$B$21:$B$44,0),MATCH(BI$1,$D$16:$M$16,0))+VLOOKUP($BE756,战斗属性模型!$K$22:$O$24,BI$2,FALSE)*INDEX($BW$3:$CF$578,MATCH($BD756&amp;$BF756&amp;$BG756,$BT$3:$BT$578&amp;$BU$3:$BU$578&amp;$BV$3:$BV$578,0),MATCH(BI$1,$BW$1:$CF$1,0))</f>
        <v>22400</v>
      </c>
      <c r="BJ756" s="3">
        <f t="array" ref="BJ756">INDEX($D$21:$M$44,MATCH($BD756&amp;$BF756,$C$21:$C$44&amp;$B$21:$B$44,0),MATCH(BJ$1,$D$16:$M$16,0))+VLOOKUP($BE756,战斗属性模型!$K$22:$O$24,BJ$2,FALSE)*INDEX($BW$3:$CF$578,MATCH($BD756&amp;$BF756&amp;$BG756,$BT$3:$BT$578&amp;$BU$3:$BU$578&amp;$BV$3:$BV$578,0),MATCH(BJ$1,$BW$1:$CF$1,0))</f>
        <v>0</v>
      </c>
      <c r="BK756" s="3">
        <f t="array" ref="BK756">INDEX($D$21:$M$44,MATCH($BD756&amp;$BF756,$C$21:$C$44&amp;$B$21:$B$44,0),MATCH(BK$1,$D$16:$M$16,0))+VLOOKUP($BE756,战斗属性模型!$K$22:$O$24,BK$2,FALSE)*INDEX($BW$3:$CF$578,MATCH($BD756&amp;$BF756&amp;$BG756,$BT$3:$BT$578&amp;$BU$3:$BU$578&amp;$BV$3:$BV$578,0),MATCH(BK$1,$BW$1:$CF$1,0))</f>
        <v>0</v>
      </c>
      <c r="BL756" s="3"/>
      <c r="BM756" s="3"/>
      <c r="BN756" s="3"/>
      <c r="BO756" s="3"/>
      <c r="BP756" s="3"/>
      <c r="BQ756" s="3"/>
    </row>
    <row r="757" spans="56:69" x14ac:dyDescent="0.2">
      <c r="BD757" t="str">
        <f t="shared" si="258"/>
        <v>头饰</v>
      </c>
      <c r="BE757">
        <f t="shared" si="259"/>
        <v>2</v>
      </c>
      <c r="BF757">
        <f t="shared" ref="BF757:BG757" si="301">BF181</f>
        <v>5</v>
      </c>
      <c r="BG757">
        <f t="shared" si="301"/>
        <v>11</v>
      </c>
      <c r="BH757" s="3">
        <f t="array" ref="BH757">INDEX($D$21:$M$44,MATCH($BD757&amp;$BF757,$C$21:$C$44&amp;$B$21:$B$44,0),MATCH(BH$1,$D$16:$M$16,0))+VLOOKUP($BE757,战斗属性模型!$K$22:$O$24,BH$2,FALSE)*INDEX($BW$3:$CF$578,MATCH($BD757&amp;$BF757&amp;$BG757,$BT$3:$BT$578&amp;$BU$3:$BU$578&amp;$BV$3:$BV$578,0),MATCH(BH$1,$BW$1:$CF$1,0))</f>
        <v>497.6</v>
      </c>
      <c r="BI757" s="3">
        <f t="array" ref="BI757">INDEX($D$21:$M$44,MATCH($BD757&amp;$BF757,$C$21:$C$44&amp;$B$21:$B$44,0),MATCH(BI$1,$D$16:$M$16,0))+VLOOKUP($BE757,战斗属性模型!$K$22:$O$24,BI$2,FALSE)*INDEX($BW$3:$CF$578,MATCH($BD757&amp;$BF757&amp;$BG757,$BT$3:$BT$578&amp;$BU$3:$BU$578&amp;$BV$3:$BV$578,0),MATCH(BI$1,$BW$1:$CF$1,0))</f>
        <v>24000</v>
      </c>
      <c r="BJ757" s="3">
        <f t="array" ref="BJ757">INDEX($D$21:$M$44,MATCH($BD757&amp;$BF757,$C$21:$C$44&amp;$B$21:$B$44,0),MATCH(BJ$1,$D$16:$M$16,0))+VLOOKUP($BE757,战斗属性模型!$K$22:$O$24,BJ$2,FALSE)*INDEX($BW$3:$CF$578,MATCH($BD757&amp;$BF757&amp;$BG757,$BT$3:$BT$578&amp;$BU$3:$BU$578&amp;$BV$3:$BV$578,0),MATCH(BJ$1,$BW$1:$CF$1,0))</f>
        <v>0</v>
      </c>
      <c r="BK757" s="3">
        <f t="array" ref="BK757">INDEX($D$21:$M$44,MATCH($BD757&amp;$BF757,$C$21:$C$44&amp;$B$21:$B$44,0),MATCH(BK$1,$D$16:$M$16,0))+VLOOKUP($BE757,战斗属性模型!$K$22:$O$24,BK$2,FALSE)*INDEX($BW$3:$CF$578,MATCH($BD757&amp;$BF757&amp;$BG757,$BT$3:$BT$578&amp;$BU$3:$BU$578&amp;$BV$3:$BV$578,0),MATCH(BK$1,$BW$1:$CF$1,0))</f>
        <v>0</v>
      </c>
      <c r="BL757" s="3"/>
      <c r="BM757" s="3"/>
      <c r="BN757" s="3"/>
      <c r="BO757" s="3"/>
      <c r="BP757" s="3"/>
      <c r="BQ757" s="3"/>
    </row>
    <row r="758" spans="56:69" x14ac:dyDescent="0.2">
      <c r="BD758" t="str">
        <f t="shared" si="258"/>
        <v>头饰</v>
      </c>
      <c r="BE758">
        <f t="shared" si="259"/>
        <v>2</v>
      </c>
      <c r="BF758">
        <f t="shared" ref="BF758:BG758" si="302">BF182</f>
        <v>5</v>
      </c>
      <c r="BG758">
        <f t="shared" si="302"/>
        <v>12</v>
      </c>
      <c r="BH758" s="3">
        <f t="array" ref="BH758">INDEX($D$21:$M$44,MATCH($BD758&amp;$BF758,$C$21:$C$44&amp;$B$21:$B$44,0),MATCH(BH$1,$D$16:$M$16,0))+VLOOKUP($BE758,战斗属性模型!$K$22:$O$24,BH$2,FALSE)*INDEX($BW$3:$CF$578,MATCH($BD758&amp;$BF758&amp;$BG758,$BT$3:$BT$578&amp;$BU$3:$BU$578&amp;$BV$3:$BV$578,0),MATCH(BH$1,$BW$1:$CF$1,0))</f>
        <v>531.20000000000005</v>
      </c>
      <c r="BI758" s="3">
        <f t="array" ref="BI758">INDEX($D$21:$M$44,MATCH($BD758&amp;$BF758,$C$21:$C$44&amp;$B$21:$B$44,0),MATCH(BI$1,$D$16:$M$16,0))+VLOOKUP($BE758,战斗属性模型!$K$22:$O$24,BI$2,FALSE)*INDEX($BW$3:$CF$578,MATCH($BD758&amp;$BF758&amp;$BG758,$BT$3:$BT$578&amp;$BU$3:$BU$578&amp;$BV$3:$BV$578,0),MATCH(BI$1,$BW$1:$CF$1,0))</f>
        <v>25600</v>
      </c>
      <c r="BJ758" s="3">
        <f t="array" ref="BJ758">INDEX($D$21:$M$44,MATCH($BD758&amp;$BF758,$C$21:$C$44&amp;$B$21:$B$44,0),MATCH(BJ$1,$D$16:$M$16,0))+VLOOKUP($BE758,战斗属性模型!$K$22:$O$24,BJ$2,FALSE)*INDEX($BW$3:$CF$578,MATCH($BD758&amp;$BF758&amp;$BG758,$BT$3:$BT$578&amp;$BU$3:$BU$578&amp;$BV$3:$BV$578,0),MATCH(BJ$1,$BW$1:$CF$1,0))</f>
        <v>0</v>
      </c>
      <c r="BK758" s="3">
        <f t="array" ref="BK758">INDEX($D$21:$M$44,MATCH($BD758&amp;$BF758,$C$21:$C$44&amp;$B$21:$B$44,0),MATCH(BK$1,$D$16:$M$16,0))+VLOOKUP($BE758,战斗属性模型!$K$22:$O$24,BK$2,FALSE)*INDEX($BW$3:$CF$578,MATCH($BD758&amp;$BF758&amp;$BG758,$BT$3:$BT$578&amp;$BU$3:$BU$578&amp;$BV$3:$BV$578,0),MATCH(BK$1,$BW$1:$CF$1,0))</f>
        <v>0</v>
      </c>
      <c r="BL758" s="3"/>
      <c r="BM758" s="3"/>
      <c r="BN758" s="3"/>
      <c r="BO758" s="3"/>
      <c r="BP758" s="3"/>
      <c r="BQ758" s="3"/>
    </row>
    <row r="759" spans="56:69" x14ac:dyDescent="0.2">
      <c r="BD759" t="str">
        <f t="shared" si="258"/>
        <v>头饰</v>
      </c>
      <c r="BE759">
        <f t="shared" si="259"/>
        <v>2</v>
      </c>
      <c r="BF759">
        <f t="shared" ref="BF759:BG759" si="303">BF183</f>
        <v>5</v>
      </c>
      <c r="BG759">
        <f t="shared" si="303"/>
        <v>13</v>
      </c>
      <c r="BH759" s="3">
        <f t="array" ref="BH759">INDEX($D$21:$M$44,MATCH($BD759&amp;$BF759,$C$21:$C$44&amp;$B$21:$B$44,0),MATCH(BH$1,$D$16:$M$16,0))+VLOOKUP($BE759,战斗属性模型!$K$22:$O$24,BH$2,FALSE)*INDEX($BW$3:$CF$578,MATCH($BD759&amp;$BF759&amp;$BG759,$BT$3:$BT$578&amp;$BU$3:$BU$578&amp;$BV$3:$BV$578,0),MATCH(BH$1,$BW$1:$CF$1,0))</f>
        <v>564.79999999999995</v>
      </c>
      <c r="BI759" s="3">
        <f t="array" ref="BI759">INDEX($D$21:$M$44,MATCH($BD759&amp;$BF759,$C$21:$C$44&amp;$B$21:$B$44,0),MATCH(BI$1,$D$16:$M$16,0))+VLOOKUP($BE759,战斗属性模型!$K$22:$O$24,BI$2,FALSE)*INDEX($BW$3:$CF$578,MATCH($BD759&amp;$BF759&amp;$BG759,$BT$3:$BT$578&amp;$BU$3:$BU$578&amp;$BV$3:$BV$578,0),MATCH(BI$1,$BW$1:$CF$1,0))</f>
        <v>27200</v>
      </c>
      <c r="BJ759" s="3">
        <f t="array" ref="BJ759">INDEX($D$21:$M$44,MATCH($BD759&amp;$BF759,$C$21:$C$44&amp;$B$21:$B$44,0),MATCH(BJ$1,$D$16:$M$16,0))+VLOOKUP($BE759,战斗属性模型!$K$22:$O$24,BJ$2,FALSE)*INDEX($BW$3:$CF$578,MATCH($BD759&amp;$BF759&amp;$BG759,$BT$3:$BT$578&amp;$BU$3:$BU$578&amp;$BV$3:$BV$578,0),MATCH(BJ$1,$BW$1:$CF$1,0))</f>
        <v>0</v>
      </c>
      <c r="BK759" s="3">
        <f t="array" ref="BK759">INDEX($D$21:$M$44,MATCH($BD759&amp;$BF759,$C$21:$C$44&amp;$B$21:$B$44,0),MATCH(BK$1,$D$16:$M$16,0))+VLOOKUP($BE759,战斗属性模型!$K$22:$O$24,BK$2,FALSE)*INDEX($BW$3:$CF$578,MATCH($BD759&amp;$BF759&amp;$BG759,$BT$3:$BT$578&amp;$BU$3:$BU$578&amp;$BV$3:$BV$578,0),MATCH(BK$1,$BW$1:$CF$1,0))</f>
        <v>0</v>
      </c>
      <c r="BL759" s="3"/>
      <c r="BM759" s="3"/>
      <c r="BN759" s="3"/>
      <c r="BO759" s="3"/>
      <c r="BP759" s="3"/>
      <c r="BQ759" s="3"/>
    </row>
    <row r="760" spans="56:69" x14ac:dyDescent="0.2">
      <c r="BD760" t="str">
        <f t="shared" si="258"/>
        <v>头饰</v>
      </c>
      <c r="BE760">
        <f t="shared" si="259"/>
        <v>2</v>
      </c>
      <c r="BF760">
        <f t="shared" ref="BF760:BG760" si="304">BF184</f>
        <v>5</v>
      </c>
      <c r="BG760">
        <f t="shared" si="304"/>
        <v>14</v>
      </c>
      <c r="BH760" s="3">
        <f t="array" ref="BH760">INDEX($D$21:$M$44,MATCH($BD760&amp;$BF760,$C$21:$C$44&amp;$B$21:$B$44,0),MATCH(BH$1,$D$16:$M$16,0))+VLOOKUP($BE760,战斗属性模型!$K$22:$O$24,BH$2,FALSE)*INDEX($BW$3:$CF$578,MATCH($BD760&amp;$BF760&amp;$BG760,$BT$3:$BT$578&amp;$BU$3:$BU$578&amp;$BV$3:$BV$578,0),MATCH(BH$1,$BW$1:$CF$1,0))</f>
        <v>598.40000000000009</v>
      </c>
      <c r="BI760" s="3">
        <f t="array" ref="BI760">INDEX($D$21:$M$44,MATCH($BD760&amp;$BF760,$C$21:$C$44&amp;$B$21:$B$44,0),MATCH(BI$1,$D$16:$M$16,0))+VLOOKUP($BE760,战斗属性模型!$K$22:$O$24,BI$2,FALSE)*INDEX($BW$3:$CF$578,MATCH($BD760&amp;$BF760&amp;$BG760,$BT$3:$BT$578&amp;$BU$3:$BU$578&amp;$BV$3:$BV$578,0),MATCH(BI$1,$BW$1:$CF$1,0))</f>
        <v>28800</v>
      </c>
      <c r="BJ760" s="3">
        <f t="array" ref="BJ760">INDEX($D$21:$M$44,MATCH($BD760&amp;$BF760,$C$21:$C$44&amp;$B$21:$B$44,0),MATCH(BJ$1,$D$16:$M$16,0))+VLOOKUP($BE760,战斗属性模型!$K$22:$O$24,BJ$2,FALSE)*INDEX($BW$3:$CF$578,MATCH($BD760&amp;$BF760&amp;$BG760,$BT$3:$BT$578&amp;$BU$3:$BU$578&amp;$BV$3:$BV$578,0),MATCH(BJ$1,$BW$1:$CF$1,0))</f>
        <v>0</v>
      </c>
      <c r="BK760" s="3">
        <f t="array" ref="BK760">INDEX($D$21:$M$44,MATCH($BD760&amp;$BF760,$C$21:$C$44&amp;$B$21:$B$44,0),MATCH(BK$1,$D$16:$M$16,0))+VLOOKUP($BE760,战斗属性模型!$K$22:$O$24,BK$2,FALSE)*INDEX($BW$3:$CF$578,MATCH($BD760&amp;$BF760&amp;$BG760,$BT$3:$BT$578&amp;$BU$3:$BU$578&amp;$BV$3:$BV$578,0),MATCH(BK$1,$BW$1:$CF$1,0))</f>
        <v>0</v>
      </c>
      <c r="BL760" s="3"/>
      <c r="BM760" s="3"/>
      <c r="BN760" s="3"/>
      <c r="BO760" s="3"/>
      <c r="BP760" s="3"/>
      <c r="BQ760" s="3"/>
    </row>
    <row r="761" spans="56:69" x14ac:dyDescent="0.2">
      <c r="BD761" t="str">
        <f t="shared" si="258"/>
        <v>头饰</v>
      </c>
      <c r="BE761">
        <f t="shared" si="259"/>
        <v>2</v>
      </c>
      <c r="BF761">
        <f t="shared" ref="BF761:BG761" si="305">BF185</f>
        <v>5</v>
      </c>
      <c r="BG761">
        <f t="shared" si="305"/>
        <v>15</v>
      </c>
      <c r="BH761" s="3">
        <f t="array" ref="BH761">INDEX($D$21:$M$44,MATCH($BD761&amp;$BF761,$C$21:$C$44&amp;$B$21:$B$44,0),MATCH(BH$1,$D$16:$M$16,0))+VLOOKUP($BE761,战斗属性模型!$K$22:$O$24,BH$2,FALSE)*INDEX($BW$3:$CF$578,MATCH($BD761&amp;$BF761&amp;$BG761,$BT$3:$BT$578&amp;$BU$3:$BU$578&amp;$BV$3:$BV$578,0),MATCH(BH$1,$BW$1:$CF$1,0))</f>
        <v>632</v>
      </c>
      <c r="BI761" s="3">
        <f t="array" ref="BI761">INDEX($D$21:$M$44,MATCH($BD761&amp;$BF761,$C$21:$C$44&amp;$B$21:$B$44,0),MATCH(BI$1,$D$16:$M$16,0))+VLOOKUP($BE761,战斗属性模型!$K$22:$O$24,BI$2,FALSE)*INDEX($BW$3:$CF$578,MATCH($BD761&amp;$BF761&amp;$BG761,$BT$3:$BT$578&amp;$BU$3:$BU$578&amp;$BV$3:$BV$578,0),MATCH(BI$1,$BW$1:$CF$1,0))</f>
        <v>30400</v>
      </c>
      <c r="BJ761" s="3">
        <f t="array" ref="BJ761">INDEX($D$21:$M$44,MATCH($BD761&amp;$BF761,$C$21:$C$44&amp;$B$21:$B$44,0),MATCH(BJ$1,$D$16:$M$16,0))+VLOOKUP($BE761,战斗属性模型!$K$22:$O$24,BJ$2,FALSE)*INDEX($BW$3:$CF$578,MATCH($BD761&amp;$BF761&amp;$BG761,$BT$3:$BT$578&amp;$BU$3:$BU$578&amp;$BV$3:$BV$578,0),MATCH(BJ$1,$BW$1:$CF$1,0))</f>
        <v>0</v>
      </c>
      <c r="BK761" s="3">
        <f t="array" ref="BK761">INDEX($D$21:$M$44,MATCH($BD761&amp;$BF761,$C$21:$C$44&amp;$B$21:$B$44,0),MATCH(BK$1,$D$16:$M$16,0))+VLOOKUP($BE761,战斗属性模型!$K$22:$O$24,BK$2,FALSE)*INDEX($BW$3:$CF$578,MATCH($BD761&amp;$BF761&amp;$BG761,$BT$3:$BT$578&amp;$BU$3:$BU$578&amp;$BV$3:$BV$578,0),MATCH(BK$1,$BW$1:$CF$1,0))</f>
        <v>0</v>
      </c>
      <c r="BL761" s="3"/>
      <c r="BM761" s="3"/>
      <c r="BN761" s="3"/>
      <c r="BO761" s="3"/>
      <c r="BP761" s="3"/>
      <c r="BQ761" s="3"/>
    </row>
    <row r="762" spans="56:69" x14ac:dyDescent="0.2">
      <c r="BD762" t="str">
        <f t="shared" si="258"/>
        <v>头饰</v>
      </c>
      <c r="BE762">
        <f t="shared" si="259"/>
        <v>2</v>
      </c>
      <c r="BF762">
        <f t="shared" ref="BF762:BG762" si="306">BF186</f>
        <v>5</v>
      </c>
      <c r="BG762">
        <f t="shared" si="306"/>
        <v>16</v>
      </c>
      <c r="BH762" s="3">
        <f t="array" ref="BH762">INDEX($D$21:$M$44,MATCH($BD762&amp;$BF762,$C$21:$C$44&amp;$B$21:$B$44,0),MATCH(BH$1,$D$16:$M$16,0))+VLOOKUP($BE762,战斗属性模型!$K$22:$O$24,BH$2,FALSE)*INDEX($BW$3:$CF$578,MATCH($BD762&amp;$BF762&amp;$BG762,$BT$3:$BT$578&amp;$BU$3:$BU$578&amp;$BV$3:$BV$578,0),MATCH(BH$1,$BW$1:$CF$1,0))</f>
        <v>665.6</v>
      </c>
      <c r="BI762" s="3">
        <f t="array" ref="BI762">INDEX($D$21:$M$44,MATCH($BD762&amp;$BF762,$C$21:$C$44&amp;$B$21:$B$44,0),MATCH(BI$1,$D$16:$M$16,0))+VLOOKUP($BE762,战斗属性模型!$K$22:$O$24,BI$2,FALSE)*INDEX($BW$3:$CF$578,MATCH($BD762&amp;$BF762&amp;$BG762,$BT$3:$BT$578&amp;$BU$3:$BU$578&amp;$BV$3:$BV$578,0),MATCH(BI$1,$BW$1:$CF$1,0))</f>
        <v>32000</v>
      </c>
      <c r="BJ762" s="3">
        <f t="array" ref="BJ762">INDEX($D$21:$M$44,MATCH($BD762&amp;$BF762,$C$21:$C$44&amp;$B$21:$B$44,0),MATCH(BJ$1,$D$16:$M$16,0))+VLOOKUP($BE762,战斗属性模型!$K$22:$O$24,BJ$2,FALSE)*INDEX($BW$3:$CF$578,MATCH($BD762&amp;$BF762&amp;$BG762,$BT$3:$BT$578&amp;$BU$3:$BU$578&amp;$BV$3:$BV$578,0),MATCH(BJ$1,$BW$1:$CF$1,0))</f>
        <v>0</v>
      </c>
      <c r="BK762" s="3">
        <f t="array" ref="BK762">INDEX($D$21:$M$44,MATCH($BD762&amp;$BF762,$C$21:$C$44&amp;$B$21:$B$44,0),MATCH(BK$1,$D$16:$M$16,0))+VLOOKUP($BE762,战斗属性模型!$K$22:$O$24,BK$2,FALSE)*INDEX($BW$3:$CF$578,MATCH($BD762&amp;$BF762&amp;$BG762,$BT$3:$BT$578&amp;$BU$3:$BU$578&amp;$BV$3:$BV$578,0),MATCH(BK$1,$BW$1:$CF$1,0))</f>
        <v>0</v>
      </c>
      <c r="BL762" s="3"/>
      <c r="BM762" s="3"/>
      <c r="BN762" s="3"/>
      <c r="BO762" s="3"/>
      <c r="BP762" s="3"/>
      <c r="BQ762" s="3"/>
    </row>
    <row r="763" spans="56:69" x14ac:dyDescent="0.2">
      <c r="BD763" t="str">
        <f t="shared" si="258"/>
        <v>头饰</v>
      </c>
      <c r="BE763">
        <f t="shared" si="259"/>
        <v>2</v>
      </c>
      <c r="BF763">
        <f t="shared" ref="BF763:BG763" si="307">BF187</f>
        <v>5</v>
      </c>
      <c r="BG763">
        <f t="shared" si="307"/>
        <v>17</v>
      </c>
      <c r="BH763" s="3">
        <f t="array" ref="BH763">INDEX($D$21:$M$44,MATCH($BD763&amp;$BF763,$C$21:$C$44&amp;$B$21:$B$44,0),MATCH(BH$1,$D$16:$M$16,0))+VLOOKUP($BE763,战斗属性模型!$K$22:$O$24,BH$2,FALSE)*INDEX($BW$3:$CF$578,MATCH($BD763&amp;$BF763&amp;$BG763,$BT$3:$BT$578&amp;$BU$3:$BU$578&amp;$BV$3:$BV$578,0),MATCH(BH$1,$BW$1:$CF$1,0))</f>
        <v>699.2</v>
      </c>
      <c r="BI763" s="3">
        <f t="array" ref="BI763">INDEX($D$21:$M$44,MATCH($BD763&amp;$BF763,$C$21:$C$44&amp;$B$21:$B$44,0),MATCH(BI$1,$D$16:$M$16,0))+VLOOKUP($BE763,战斗属性模型!$K$22:$O$24,BI$2,FALSE)*INDEX($BW$3:$CF$578,MATCH($BD763&amp;$BF763&amp;$BG763,$BT$3:$BT$578&amp;$BU$3:$BU$578&amp;$BV$3:$BV$578,0),MATCH(BI$1,$BW$1:$CF$1,0))</f>
        <v>33600</v>
      </c>
      <c r="BJ763" s="3">
        <f t="array" ref="BJ763">INDEX($D$21:$M$44,MATCH($BD763&amp;$BF763,$C$21:$C$44&amp;$B$21:$B$44,0),MATCH(BJ$1,$D$16:$M$16,0))+VLOOKUP($BE763,战斗属性模型!$K$22:$O$24,BJ$2,FALSE)*INDEX($BW$3:$CF$578,MATCH($BD763&amp;$BF763&amp;$BG763,$BT$3:$BT$578&amp;$BU$3:$BU$578&amp;$BV$3:$BV$578,0),MATCH(BJ$1,$BW$1:$CF$1,0))</f>
        <v>0</v>
      </c>
      <c r="BK763" s="3">
        <f t="array" ref="BK763">INDEX($D$21:$M$44,MATCH($BD763&amp;$BF763,$C$21:$C$44&amp;$B$21:$B$44,0),MATCH(BK$1,$D$16:$M$16,0))+VLOOKUP($BE763,战斗属性模型!$K$22:$O$24,BK$2,FALSE)*INDEX($BW$3:$CF$578,MATCH($BD763&amp;$BF763&amp;$BG763,$BT$3:$BT$578&amp;$BU$3:$BU$578&amp;$BV$3:$BV$578,0),MATCH(BK$1,$BW$1:$CF$1,0))</f>
        <v>0</v>
      </c>
      <c r="BL763" s="3"/>
      <c r="BM763" s="3"/>
      <c r="BN763" s="3"/>
      <c r="BO763" s="3"/>
      <c r="BP763" s="3"/>
      <c r="BQ763" s="3"/>
    </row>
    <row r="764" spans="56:69" x14ac:dyDescent="0.2">
      <c r="BD764" t="str">
        <f t="shared" si="258"/>
        <v>头饰</v>
      </c>
      <c r="BE764">
        <f t="shared" si="259"/>
        <v>2</v>
      </c>
      <c r="BF764">
        <f t="shared" ref="BF764:BG764" si="308">BF188</f>
        <v>5</v>
      </c>
      <c r="BG764">
        <f t="shared" si="308"/>
        <v>18</v>
      </c>
      <c r="BH764" s="3">
        <f t="array" ref="BH764">INDEX($D$21:$M$44,MATCH($BD764&amp;$BF764,$C$21:$C$44&amp;$B$21:$B$44,0),MATCH(BH$1,$D$16:$M$16,0))+VLOOKUP($BE764,战斗属性模型!$K$22:$O$24,BH$2,FALSE)*INDEX($BW$3:$CF$578,MATCH($BD764&amp;$BF764&amp;$BG764,$BT$3:$BT$578&amp;$BU$3:$BU$578&amp;$BV$3:$BV$578,0),MATCH(BH$1,$BW$1:$CF$1,0))</f>
        <v>732.80000000000007</v>
      </c>
      <c r="BI764" s="3">
        <f t="array" ref="BI764">INDEX($D$21:$M$44,MATCH($BD764&amp;$BF764,$C$21:$C$44&amp;$B$21:$B$44,0),MATCH(BI$1,$D$16:$M$16,0))+VLOOKUP($BE764,战斗属性模型!$K$22:$O$24,BI$2,FALSE)*INDEX($BW$3:$CF$578,MATCH($BD764&amp;$BF764&amp;$BG764,$BT$3:$BT$578&amp;$BU$3:$BU$578&amp;$BV$3:$BV$578,0),MATCH(BI$1,$BW$1:$CF$1,0))</f>
        <v>35200</v>
      </c>
      <c r="BJ764" s="3">
        <f t="array" ref="BJ764">INDEX($D$21:$M$44,MATCH($BD764&amp;$BF764,$C$21:$C$44&amp;$B$21:$B$44,0),MATCH(BJ$1,$D$16:$M$16,0))+VLOOKUP($BE764,战斗属性模型!$K$22:$O$24,BJ$2,FALSE)*INDEX($BW$3:$CF$578,MATCH($BD764&amp;$BF764&amp;$BG764,$BT$3:$BT$578&amp;$BU$3:$BU$578&amp;$BV$3:$BV$578,0),MATCH(BJ$1,$BW$1:$CF$1,0))</f>
        <v>0</v>
      </c>
      <c r="BK764" s="3">
        <f t="array" ref="BK764">INDEX($D$21:$M$44,MATCH($BD764&amp;$BF764,$C$21:$C$44&amp;$B$21:$B$44,0),MATCH(BK$1,$D$16:$M$16,0))+VLOOKUP($BE764,战斗属性模型!$K$22:$O$24,BK$2,FALSE)*INDEX($BW$3:$CF$578,MATCH($BD764&amp;$BF764&amp;$BG764,$BT$3:$BT$578&amp;$BU$3:$BU$578&amp;$BV$3:$BV$578,0),MATCH(BK$1,$BW$1:$CF$1,0))</f>
        <v>0</v>
      </c>
      <c r="BL764" s="3"/>
      <c r="BM764" s="3"/>
      <c r="BN764" s="3"/>
      <c r="BO764" s="3"/>
      <c r="BP764" s="3"/>
      <c r="BQ764" s="3"/>
    </row>
    <row r="765" spans="56:69" x14ac:dyDescent="0.2">
      <c r="BD765" t="str">
        <f t="shared" si="258"/>
        <v>头饰</v>
      </c>
      <c r="BE765">
        <f t="shared" si="259"/>
        <v>2</v>
      </c>
      <c r="BF765">
        <f t="shared" ref="BF765:BG765" si="309">BF189</f>
        <v>5</v>
      </c>
      <c r="BG765">
        <f t="shared" si="309"/>
        <v>19</v>
      </c>
      <c r="BH765" s="3">
        <f t="array" ref="BH765">INDEX($D$21:$M$44,MATCH($BD765&amp;$BF765,$C$21:$C$44&amp;$B$21:$B$44,0),MATCH(BH$1,$D$16:$M$16,0))+VLOOKUP($BE765,战斗属性模型!$K$22:$O$24,BH$2,FALSE)*INDEX($BW$3:$CF$578,MATCH($BD765&amp;$BF765&amp;$BG765,$BT$3:$BT$578&amp;$BU$3:$BU$578&amp;$BV$3:$BV$578,0),MATCH(BH$1,$BW$1:$CF$1,0))</f>
        <v>766.4</v>
      </c>
      <c r="BI765" s="3">
        <f t="array" ref="BI765">INDEX($D$21:$M$44,MATCH($BD765&amp;$BF765,$C$21:$C$44&amp;$B$21:$B$44,0),MATCH(BI$1,$D$16:$M$16,0))+VLOOKUP($BE765,战斗属性模型!$K$22:$O$24,BI$2,FALSE)*INDEX($BW$3:$CF$578,MATCH($BD765&amp;$BF765&amp;$BG765,$BT$3:$BT$578&amp;$BU$3:$BU$578&amp;$BV$3:$BV$578,0),MATCH(BI$1,$BW$1:$CF$1,0))</f>
        <v>36800</v>
      </c>
      <c r="BJ765" s="3">
        <f t="array" ref="BJ765">INDEX($D$21:$M$44,MATCH($BD765&amp;$BF765,$C$21:$C$44&amp;$B$21:$B$44,0),MATCH(BJ$1,$D$16:$M$16,0))+VLOOKUP($BE765,战斗属性模型!$K$22:$O$24,BJ$2,FALSE)*INDEX($BW$3:$CF$578,MATCH($BD765&amp;$BF765&amp;$BG765,$BT$3:$BT$578&amp;$BU$3:$BU$578&amp;$BV$3:$BV$578,0),MATCH(BJ$1,$BW$1:$CF$1,0))</f>
        <v>0</v>
      </c>
      <c r="BK765" s="3">
        <f t="array" ref="BK765">INDEX($D$21:$M$44,MATCH($BD765&amp;$BF765,$C$21:$C$44&amp;$B$21:$B$44,0),MATCH(BK$1,$D$16:$M$16,0))+VLOOKUP($BE765,战斗属性模型!$K$22:$O$24,BK$2,FALSE)*INDEX($BW$3:$CF$578,MATCH($BD765&amp;$BF765&amp;$BG765,$BT$3:$BT$578&amp;$BU$3:$BU$578&amp;$BV$3:$BV$578,0),MATCH(BK$1,$BW$1:$CF$1,0))</f>
        <v>0</v>
      </c>
      <c r="BL765" s="3"/>
      <c r="BM765" s="3"/>
      <c r="BN765" s="3"/>
      <c r="BO765" s="3"/>
      <c r="BP765" s="3"/>
      <c r="BQ765" s="3"/>
    </row>
    <row r="766" spans="56:69" x14ac:dyDescent="0.2">
      <c r="BD766" t="str">
        <f t="shared" si="258"/>
        <v>头饰</v>
      </c>
      <c r="BE766">
        <f t="shared" si="259"/>
        <v>2</v>
      </c>
      <c r="BF766">
        <f t="shared" ref="BF766:BG766" si="310">BF190</f>
        <v>5</v>
      </c>
      <c r="BG766">
        <f t="shared" si="310"/>
        <v>20</v>
      </c>
      <c r="BH766" s="3">
        <f t="array" ref="BH766">INDEX($D$21:$M$44,MATCH($BD766&amp;$BF766,$C$21:$C$44&amp;$B$21:$B$44,0),MATCH(BH$1,$D$16:$M$16,0))+VLOOKUP($BE766,战斗属性模型!$K$22:$O$24,BH$2,FALSE)*INDEX($BW$3:$CF$578,MATCH($BD766&amp;$BF766&amp;$BG766,$BT$3:$BT$578&amp;$BU$3:$BU$578&amp;$BV$3:$BV$578,0),MATCH(BH$1,$BW$1:$CF$1,0))</f>
        <v>800</v>
      </c>
      <c r="BI766" s="3">
        <f t="array" ref="BI766">INDEX($D$21:$M$44,MATCH($BD766&amp;$BF766,$C$21:$C$44&amp;$B$21:$B$44,0),MATCH(BI$1,$D$16:$M$16,0))+VLOOKUP($BE766,战斗属性模型!$K$22:$O$24,BI$2,FALSE)*INDEX($BW$3:$CF$578,MATCH($BD766&amp;$BF766&amp;$BG766,$BT$3:$BT$578&amp;$BU$3:$BU$578&amp;$BV$3:$BV$578,0),MATCH(BI$1,$BW$1:$CF$1,0))</f>
        <v>38400</v>
      </c>
      <c r="BJ766" s="3">
        <f t="array" ref="BJ766">INDEX($D$21:$M$44,MATCH($BD766&amp;$BF766,$C$21:$C$44&amp;$B$21:$B$44,0),MATCH(BJ$1,$D$16:$M$16,0))+VLOOKUP($BE766,战斗属性模型!$K$22:$O$24,BJ$2,FALSE)*INDEX($BW$3:$CF$578,MATCH($BD766&amp;$BF766&amp;$BG766,$BT$3:$BT$578&amp;$BU$3:$BU$578&amp;$BV$3:$BV$578,0),MATCH(BJ$1,$BW$1:$CF$1,0))</f>
        <v>0</v>
      </c>
      <c r="BK766" s="3">
        <f t="array" ref="BK766">INDEX($D$21:$M$44,MATCH($BD766&amp;$BF766,$C$21:$C$44&amp;$B$21:$B$44,0),MATCH(BK$1,$D$16:$M$16,0))+VLOOKUP($BE766,战斗属性模型!$K$22:$O$24,BK$2,FALSE)*INDEX($BW$3:$CF$578,MATCH($BD766&amp;$BF766&amp;$BG766,$BT$3:$BT$578&amp;$BU$3:$BU$578&amp;$BV$3:$BV$578,0),MATCH(BK$1,$BW$1:$CF$1,0))</f>
        <v>0</v>
      </c>
      <c r="BL766" s="3"/>
      <c r="BM766" s="3"/>
      <c r="BN766" s="3"/>
      <c r="BO766" s="3"/>
      <c r="BP766" s="3"/>
      <c r="BQ766" s="3"/>
    </row>
    <row r="767" spans="56:69" x14ac:dyDescent="0.2">
      <c r="BD767" t="str">
        <f t="shared" si="258"/>
        <v>头饰</v>
      </c>
      <c r="BE767">
        <f t="shared" si="259"/>
        <v>2</v>
      </c>
      <c r="BF767">
        <f t="shared" ref="BF767:BG767" si="311">BF191</f>
        <v>5</v>
      </c>
      <c r="BG767">
        <f t="shared" si="311"/>
        <v>21</v>
      </c>
      <c r="BH767" s="3">
        <f t="array" ref="BH767">INDEX($D$21:$M$44,MATCH($BD767&amp;$BF767,$C$21:$C$44&amp;$B$21:$B$44,0),MATCH(BH$1,$D$16:$M$16,0))+VLOOKUP($BE767,战斗属性模型!$K$22:$O$24,BH$2,FALSE)*INDEX($BW$3:$CF$578,MATCH($BD767&amp;$BF767&amp;$BG767,$BT$3:$BT$578&amp;$BU$3:$BU$578&amp;$BV$3:$BV$578,0),MATCH(BH$1,$BW$1:$CF$1,0))</f>
        <v>833.6</v>
      </c>
      <c r="BI767" s="3">
        <f t="array" ref="BI767">INDEX($D$21:$M$44,MATCH($BD767&amp;$BF767,$C$21:$C$44&amp;$B$21:$B$44,0),MATCH(BI$1,$D$16:$M$16,0))+VLOOKUP($BE767,战斗属性模型!$K$22:$O$24,BI$2,FALSE)*INDEX($BW$3:$CF$578,MATCH($BD767&amp;$BF767&amp;$BG767,$BT$3:$BT$578&amp;$BU$3:$BU$578&amp;$BV$3:$BV$578,0),MATCH(BI$1,$BW$1:$CF$1,0))</f>
        <v>40000</v>
      </c>
      <c r="BJ767" s="3">
        <f t="array" ref="BJ767">INDEX($D$21:$M$44,MATCH($BD767&amp;$BF767,$C$21:$C$44&amp;$B$21:$B$44,0),MATCH(BJ$1,$D$16:$M$16,0))+VLOOKUP($BE767,战斗属性模型!$K$22:$O$24,BJ$2,FALSE)*INDEX($BW$3:$CF$578,MATCH($BD767&amp;$BF767&amp;$BG767,$BT$3:$BT$578&amp;$BU$3:$BU$578&amp;$BV$3:$BV$578,0),MATCH(BJ$1,$BW$1:$CF$1,0))</f>
        <v>0</v>
      </c>
      <c r="BK767" s="3">
        <f t="array" ref="BK767">INDEX($D$21:$M$44,MATCH($BD767&amp;$BF767,$C$21:$C$44&amp;$B$21:$B$44,0),MATCH(BK$1,$D$16:$M$16,0))+VLOOKUP($BE767,战斗属性模型!$K$22:$O$24,BK$2,FALSE)*INDEX($BW$3:$CF$578,MATCH($BD767&amp;$BF767&amp;$BG767,$BT$3:$BT$578&amp;$BU$3:$BU$578&amp;$BV$3:$BV$578,0),MATCH(BK$1,$BW$1:$CF$1,0))</f>
        <v>0</v>
      </c>
      <c r="BL767" s="3"/>
      <c r="BM767" s="3"/>
      <c r="BN767" s="3"/>
      <c r="BO767" s="3"/>
      <c r="BP767" s="3"/>
      <c r="BQ767" s="3"/>
    </row>
    <row r="768" spans="56:69" x14ac:dyDescent="0.2">
      <c r="BD768" t="str">
        <f t="shared" si="258"/>
        <v>头饰</v>
      </c>
      <c r="BE768">
        <f t="shared" si="259"/>
        <v>2</v>
      </c>
      <c r="BF768">
        <f t="shared" ref="BF768:BG768" si="312">BF192</f>
        <v>5</v>
      </c>
      <c r="BG768">
        <f t="shared" si="312"/>
        <v>22</v>
      </c>
      <c r="BH768" s="3">
        <f t="array" ref="BH768">INDEX($D$21:$M$44,MATCH($BD768&amp;$BF768,$C$21:$C$44&amp;$B$21:$B$44,0),MATCH(BH$1,$D$16:$M$16,0))+VLOOKUP($BE768,战斗属性模型!$K$22:$O$24,BH$2,FALSE)*INDEX($BW$3:$CF$578,MATCH($BD768&amp;$BF768&amp;$BG768,$BT$3:$BT$578&amp;$BU$3:$BU$578&amp;$BV$3:$BV$578,0),MATCH(BH$1,$BW$1:$CF$1,0))</f>
        <v>867.2</v>
      </c>
      <c r="BI768" s="3">
        <f t="array" ref="BI768">INDEX($D$21:$M$44,MATCH($BD768&amp;$BF768,$C$21:$C$44&amp;$B$21:$B$44,0),MATCH(BI$1,$D$16:$M$16,0))+VLOOKUP($BE768,战斗属性模型!$K$22:$O$24,BI$2,FALSE)*INDEX($BW$3:$CF$578,MATCH($BD768&amp;$BF768&amp;$BG768,$BT$3:$BT$578&amp;$BU$3:$BU$578&amp;$BV$3:$BV$578,0),MATCH(BI$1,$BW$1:$CF$1,0))</f>
        <v>41600</v>
      </c>
      <c r="BJ768" s="3">
        <f t="array" ref="BJ768">INDEX($D$21:$M$44,MATCH($BD768&amp;$BF768,$C$21:$C$44&amp;$B$21:$B$44,0),MATCH(BJ$1,$D$16:$M$16,0))+VLOOKUP($BE768,战斗属性模型!$K$22:$O$24,BJ$2,FALSE)*INDEX($BW$3:$CF$578,MATCH($BD768&amp;$BF768&amp;$BG768,$BT$3:$BT$578&amp;$BU$3:$BU$578&amp;$BV$3:$BV$578,0),MATCH(BJ$1,$BW$1:$CF$1,0))</f>
        <v>0</v>
      </c>
      <c r="BK768" s="3">
        <f t="array" ref="BK768">INDEX($D$21:$M$44,MATCH($BD768&amp;$BF768,$C$21:$C$44&amp;$B$21:$B$44,0),MATCH(BK$1,$D$16:$M$16,0))+VLOOKUP($BE768,战斗属性模型!$K$22:$O$24,BK$2,FALSE)*INDEX($BW$3:$CF$578,MATCH($BD768&amp;$BF768&amp;$BG768,$BT$3:$BT$578&amp;$BU$3:$BU$578&amp;$BV$3:$BV$578,0),MATCH(BK$1,$BW$1:$CF$1,0))</f>
        <v>0</v>
      </c>
      <c r="BL768" s="3"/>
      <c r="BM768" s="3"/>
      <c r="BN768" s="3"/>
      <c r="BO768" s="3"/>
      <c r="BP768" s="3"/>
      <c r="BQ768" s="3"/>
    </row>
    <row r="769" spans="56:69" x14ac:dyDescent="0.2">
      <c r="BD769" t="str">
        <f t="shared" si="258"/>
        <v>头饰</v>
      </c>
      <c r="BE769">
        <f t="shared" si="259"/>
        <v>2</v>
      </c>
      <c r="BF769">
        <f t="shared" ref="BF769:BG769" si="313">BF193</f>
        <v>5</v>
      </c>
      <c r="BG769">
        <f t="shared" si="313"/>
        <v>23</v>
      </c>
      <c r="BH769" s="3">
        <f t="array" ref="BH769">INDEX($D$21:$M$44,MATCH($BD769&amp;$BF769,$C$21:$C$44&amp;$B$21:$B$44,0),MATCH(BH$1,$D$16:$M$16,0))+VLOOKUP($BE769,战斗属性模型!$K$22:$O$24,BH$2,FALSE)*INDEX($BW$3:$CF$578,MATCH($BD769&amp;$BF769&amp;$BG769,$BT$3:$BT$578&amp;$BU$3:$BU$578&amp;$BV$3:$BV$578,0),MATCH(BH$1,$BW$1:$CF$1,0))</f>
        <v>900.80000000000007</v>
      </c>
      <c r="BI769" s="3">
        <f t="array" ref="BI769">INDEX($D$21:$M$44,MATCH($BD769&amp;$BF769,$C$21:$C$44&amp;$B$21:$B$44,0),MATCH(BI$1,$D$16:$M$16,0))+VLOOKUP($BE769,战斗属性模型!$K$22:$O$24,BI$2,FALSE)*INDEX($BW$3:$CF$578,MATCH($BD769&amp;$BF769&amp;$BG769,$BT$3:$BT$578&amp;$BU$3:$BU$578&amp;$BV$3:$BV$578,0),MATCH(BI$1,$BW$1:$CF$1,0))</f>
        <v>43200</v>
      </c>
      <c r="BJ769" s="3">
        <f t="array" ref="BJ769">INDEX($D$21:$M$44,MATCH($BD769&amp;$BF769,$C$21:$C$44&amp;$B$21:$B$44,0),MATCH(BJ$1,$D$16:$M$16,0))+VLOOKUP($BE769,战斗属性模型!$K$22:$O$24,BJ$2,FALSE)*INDEX($BW$3:$CF$578,MATCH($BD769&amp;$BF769&amp;$BG769,$BT$3:$BT$578&amp;$BU$3:$BU$578&amp;$BV$3:$BV$578,0),MATCH(BJ$1,$BW$1:$CF$1,0))</f>
        <v>0</v>
      </c>
      <c r="BK769" s="3">
        <f t="array" ref="BK769">INDEX($D$21:$M$44,MATCH($BD769&amp;$BF769,$C$21:$C$44&amp;$B$21:$B$44,0),MATCH(BK$1,$D$16:$M$16,0))+VLOOKUP($BE769,战斗属性模型!$K$22:$O$24,BK$2,FALSE)*INDEX($BW$3:$CF$578,MATCH($BD769&amp;$BF769&amp;$BG769,$BT$3:$BT$578&amp;$BU$3:$BU$578&amp;$BV$3:$BV$578,0),MATCH(BK$1,$BW$1:$CF$1,0))</f>
        <v>0</v>
      </c>
      <c r="BL769" s="3"/>
      <c r="BM769" s="3"/>
      <c r="BN769" s="3"/>
      <c r="BO769" s="3"/>
      <c r="BP769" s="3"/>
      <c r="BQ769" s="3"/>
    </row>
    <row r="770" spans="56:69" x14ac:dyDescent="0.2">
      <c r="BD770" t="str">
        <f t="shared" si="258"/>
        <v>头饰</v>
      </c>
      <c r="BE770">
        <f t="shared" si="259"/>
        <v>2</v>
      </c>
      <c r="BF770">
        <f t="shared" ref="BF770:BG770" si="314">BF194</f>
        <v>5</v>
      </c>
      <c r="BG770">
        <f t="shared" si="314"/>
        <v>24</v>
      </c>
      <c r="BH770" s="3">
        <f t="array" ref="BH770">INDEX($D$21:$M$44,MATCH($BD770&amp;$BF770,$C$21:$C$44&amp;$B$21:$B$44,0),MATCH(BH$1,$D$16:$M$16,0))+VLOOKUP($BE770,战斗属性模型!$K$22:$O$24,BH$2,FALSE)*INDEX($BW$3:$CF$578,MATCH($BD770&amp;$BF770&amp;$BG770,$BT$3:$BT$578&amp;$BU$3:$BU$578&amp;$BV$3:$BV$578,0),MATCH(BH$1,$BW$1:$CF$1,0))</f>
        <v>934.40000000000009</v>
      </c>
      <c r="BI770" s="3">
        <f t="array" ref="BI770">INDEX($D$21:$M$44,MATCH($BD770&amp;$BF770,$C$21:$C$44&amp;$B$21:$B$44,0),MATCH(BI$1,$D$16:$M$16,0))+VLOOKUP($BE770,战斗属性模型!$K$22:$O$24,BI$2,FALSE)*INDEX($BW$3:$CF$578,MATCH($BD770&amp;$BF770&amp;$BG770,$BT$3:$BT$578&amp;$BU$3:$BU$578&amp;$BV$3:$BV$578,0),MATCH(BI$1,$BW$1:$CF$1,0))</f>
        <v>44800</v>
      </c>
      <c r="BJ770" s="3">
        <f t="array" ref="BJ770">INDEX($D$21:$M$44,MATCH($BD770&amp;$BF770,$C$21:$C$44&amp;$B$21:$B$44,0),MATCH(BJ$1,$D$16:$M$16,0))+VLOOKUP($BE770,战斗属性模型!$K$22:$O$24,BJ$2,FALSE)*INDEX($BW$3:$CF$578,MATCH($BD770&amp;$BF770&amp;$BG770,$BT$3:$BT$578&amp;$BU$3:$BU$578&amp;$BV$3:$BV$578,0),MATCH(BJ$1,$BW$1:$CF$1,0))</f>
        <v>0</v>
      </c>
      <c r="BK770" s="3">
        <f t="array" ref="BK770">INDEX($D$21:$M$44,MATCH($BD770&amp;$BF770,$C$21:$C$44&amp;$B$21:$B$44,0),MATCH(BK$1,$D$16:$M$16,0))+VLOOKUP($BE770,战斗属性模型!$K$22:$O$24,BK$2,FALSE)*INDEX($BW$3:$CF$578,MATCH($BD770&amp;$BF770&amp;$BG770,$BT$3:$BT$578&amp;$BU$3:$BU$578&amp;$BV$3:$BV$578,0),MATCH(BK$1,$BW$1:$CF$1,0))</f>
        <v>0</v>
      </c>
      <c r="BL770" s="3"/>
      <c r="BM770" s="3"/>
      <c r="BN770" s="3"/>
      <c r="BO770" s="3"/>
      <c r="BP770" s="3"/>
      <c r="BQ770" s="3"/>
    </row>
    <row r="771" spans="56:69" x14ac:dyDescent="0.2">
      <c r="BD771" t="str">
        <f t="shared" si="258"/>
        <v>头饰</v>
      </c>
      <c r="BE771">
        <f t="shared" si="259"/>
        <v>2</v>
      </c>
      <c r="BF771">
        <f t="shared" ref="BF771:BG771" si="315">BF195</f>
        <v>6</v>
      </c>
      <c r="BG771">
        <f t="shared" si="315"/>
        <v>1</v>
      </c>
      <c r="BH771" s="3">
        <f t="array" ref="BH771">INDEX($D$21:$M$44,MATCH($BD771&amp;$BF771,$C$21:$C$44&amp;$B$21:$B$44,0),MATCH(BH$1,$D$16:$M$16,0))+VLOOKUP($BE771,战斗属性模型!$K$22:$O$24,BH$2,FALSE)*INDEX($BW$3:$CF$578,MATCH($BD771&amp;$BF771&amp;$BG771,$BT$3:$BT$578&amp;$BU$3:$BU$578&amp;$BV$3:$BV$578,0),MATCH(BH$1,$BW$1:$CF$1,0))</f>
        <v>242.4</v>
      </c>
      <c r="BI771" s="3">
        <f t="array" ref="BI771">INDEX($D$21:$M$44,MATCH($BD771&amp;$BF771,$C$21:$C$44&amp;$B$21:$B$44,0),MATCH(BI$1,$D$16:$M$16,0))+VLOOKUP($BE771,战斗属性模型!$K$22:$O$24,BI$2,FALSE)*INDEX($BW$3:$CF$578,MATCH($BD771&amp;$BF771&amp;$BG771,$BT$3:$BT$578&amp;$BU$3:$BU$578&amp;$BV$3:$BV$578,0),MATCH(BI$1,$BW$1:$CF$1,0))</f>
        <v>12000</v>
      </c>
      <c r="BJ771" s="3">
        <f t="array" ref="BJ771">INDEX($D$21:$M$44,MATCH($BD771&amp;$BF771,$C$21:$C$44&amp;$B$21:$B$44,0),MATCH(BJ$1,$D$16:$M$16,0))+VLOOKUP($BE771,战斗属性模型!$K$22:$O$24,BJ$2,FALSE)*INDEX($BW$3:$CF$578,MATCH($BD771&amp;$BF771&amp;$BG771,$BT$3:$BT$578&amp;$BU$3:$BU$578&amp;$BV$3:$BV$578,0),MATCH(BJ$1,$BW$1:$CF$1,0))</f>
        <v>0</v>
      </c>
      <c r="BK771" s="3">
        <f t="array" ref="BK771">INDEX($D$21:$M$44,MATCH($BD771&amp;$BF771,$C$21:$C$44&amp;$B$21:$B$44,0),MATCH(BK$1,$D$16:$M$16,0))+VLOOKUP($BE771,战斗属性模型!$K$22:$O$24,BK$2,FALSE)*INDEX($BW$3:$CF$578,MATCH($BD771&amp;$BF771&amp;$BG771,$BT$3:$BT$578&amp;$BU$3:$BU$578&amp;$BV$3:$BV$578,0),MATCH(BK$1,$BW$1:$CF$1,0))</f>
        <v>0</v>
      </c>
      <c r="BL771" s="3"/>
      <c r="BM771" s="3"/>
      <c r="BN771" s="3"/>
      <c r="BO771" s="3"/>
      <c r="BP771" s="3"/>
      <c r="BQ771" s="3"/>
    </row>
    <row r="772" spans="56:69" x14ac:dyDescent="0.2">
      <c r="BD772" t="str">
        <f t="shared" si="258"/>
        <v>头饰</v>
      </c>
      <c r="BE772">
        <f t="shared" si="259"/>
        <v>2</v>
      </c>
      <c r="BF772">
        <f t="shared" ref="BF772:BG772" si="316">BF196</f>
        <v>6</v>
      </c>
      <c r="BG772">
        <f t="shared" si="316"/>
        <v>2</v>
      </c>
      <c r="BH772" s="3">
        <f t="array" ref="BH772">INDEX($D$21:$M$44,MATCH($BD772&amp;$BF772,$C$21:$C$44&amp;$B$21:$B$44,0),MATCH(BH$1,$D$16:$M$16,0))+VLOOKUP($BE772,战斗属性模型!$K$22:$O$24,BH$2,FALSE)*INDEX($BW$3:$CF$578,MATCH($BD772&amp;$BF772&amp;$BG772,$BT$3:$BT$578&amp;$BU$3:$BU$578&amp;$BV$3:$BV$578,0),MATCH(BH$1,$BW$1:$CF$1,0))</f>
        <v>292.8</v>
      </c>
      <c r="BI772" s="3">
        <f t="array" ref="BI772">INDEX($D$21:$M$44,MATCH($BD772&amp;$BF772,$C$21:$C$44&amp;$B$21:$B$44,0),MATCH(BI$1,$D$16:$M$16,0))+VLOOKUP($BE772,战斗属性模型!$K$22:$O$24,BI$2,FALSE)*INDEX($BW$3:$CF$578,MATCH($BD772&amp;$BF772&amp;$BG772,$BT$3:$BT$578&amp;$BU$3:$BU$578&amp;$BV$3:$BV$578,0),MATCH(BI$1,$BW$1:$CF$1,0))</f>
        <v>14400</v>
      </c>
      <c r="BJ772" s="3">
        <f t="array" ref="BJ772">INDEX($D$21:$M$44,MATCH($BD772&amp;$BF772,$C$21:$C$44&amp;$B$21:$B$44,0),MATCH(BJ$1,$D$16:$M$16,0))+VLOOKUP($BE772,战斗属性模型!$K$22:$O$24,BJ$2,FALSE)*INDEX($BW$3:$CF$578,MATCH($BD772&amp;$BF772&amp;$BG772,$BT$3:$BT$578&amp;$BU$3:$BU$578&amp;$BV$3:$BV$578,0),MATCH(BJ$1,$BW$1:$CF$1,0))</f>
        <v>0</v>
      </c>
      <c r="BK772" s="3">
        <f t="array" ref="BK772">INDEX($D$21:$M$44,MATCH($BD772&amp;$BF772,$C$21:$C$44&amp;$B$21:$B$44,0),MATCH(BK$1,$D$16:$M$16,0))+VLOOKUP($BE772,战斗属性模型!$K$22:$O$24,BK$2,FALSE)*INDEX($BW$3:$CF$578,MATCH($BD772&amp;$BF772&amp;$BG772,$BT$3:$BT$578&amp;$BU$3:$BU$578&amp;$BV$3:$BV$578,0),MATCH(BK$1,$BW$1:$CF$1,0))</f>
        <v>0</v>
      </c>
      <c r="BL772" s="3"/>
      <c r="BM772" s="3"/>
      <c r="BN772" s="3"/>
      <c r="BO772" s="3"/>
      <c r="BP772" s="3"/>
      <c r="BQ772" s="3"/>
    </row>
    <row r="773" spans="56:69" x14ac:dyDescent="0.2">
      <c r="BD773" t="str">
        <f t="shared" si="258"/>
        <v>头饰</v>
      </c>
      <c r="BE773">
        <f t="shared" si="259"/>
        <v>2</v>
      </c>
      <c r="BF773">
        <f t="shared" ref="BF773:BG773" si="317">BF197</f>
        <v>6</v>
      </c>
      <c r="BG773">
        <f t="shared" si="317"/>
        <v>3</v>
      </c>
      <c r="BH773" s="3">
        <f t="array" ref="BH773">INDEX($D$21:$M$44,MATCH($BD773&amp;$BF773,$C$21:$C$44&amp;$B$21:$B$44,0),MATCH(BH$1,$D$16:$M$16,0))+VLOOKUP($BE773,战斗属性模型!$K$22:$O$24,BH$2,FALSE)*INDEX($BW$3:$CF$578,MATCH($BD773&amp;$BF773&amp;$BG773,$BT$3:$BT$578&amp;$BU$3:$BU$578&amp;$BV$3:$BV$578,0),MATCH(BH$1,$BW$1:$CF$1,0))</f>
        <v>343.20000000000005</v>
      </c>
      <c r="BI773" s="3">
        <f t="array" ref="BI773">INDEX($D$21:$M$44,MATCH($BD773&amp;$BF773,$C$21:$C$44&amp;$B$21:$B$44,0),MATCH(BI$1,$D$16:$M$16,0))+VLOOKUP($BE773,战斗属性模型!$K$22:$O$24,BI$2,FALSE)*INDEX($BW$3:$CF$578,MATCH($BD773&amp;$BF773&amp;$BG773,$BT$3:$BT$578&amp;$BU$3:$BU$578&amp;$BV$3:$BV$578,0),MATCH(BI$1,$BW$1:$CF$1,0))</f>
        <v>16800</v>
      </c>
      <c r="BJ773" s="3">
        <f t="array" ref="BJ773">INDEX($D$21:$M$44,MATCH($BD773&amp;$BF773,$C$21:$C$44&amp;$B$21:$B$44,0),MATCH(BJ$1,$D$16:$M$16,0))+VLOOKUP($BE773,战斗属性模型!$K$22:$O$24,BJ$2,FALSE)*INDEX($BW$3:$CF$578,MATCH($BD773&amp;$BF773&amp;$BG773,$BT$3:$BT$578&amp;$BU$3:$BU$578&amp;$BV$3:$BV$578,0),MATCH(BJ$1,$BW$1:$CF$1,0))</f>
        <v>0</v>
      </c>
      <c r="BK773" s="3">
        <f t="array" ref="BK773">INDEX($D$21:$M$44,MATCH($BD773&amp;$BF773,$C$21:$C$44&amp;$B$21:$B$44,0),MATCH(BK$1,$D$16:$M$16,0))+VLOOKUP($BE773,战斗属性模型!$K$22:$O$24,BK$2,FALSE)*INDEX($BW$3:$CF$578,MATCH($BD773&amp;$BF773&amp;$BG773,$BT$3:$BT$578&amp;$BU$3:$BU$578&amp;$BV$3:$BV$578,0),MATCH(BK$1,$BW$1:$CF$1,0))</f>
        <v>0</v>
      </c>
      <c r="BL773" s="3"/>
      <c r="BM773" s="3"/>
      <c r="BN773" s="3"/>
      <c r="BO773" s="3"/>
      <c r="BP773" s="3"/>
      <c r="BQ773" s="3"/>
    </row>
    <row r="774" spans="56:69" x14ac:dyDescent="0.2">
      <c r="BD774" t="str">
        <f t="shared" si="258"/>
        <v>头饰</v>
      </c>
      <c r="BE774">
        <f t="shared" si="259"/>
        <v>2</v>
      </c>
      <c r="BF774">
        <f t="shared" ref="BF774:BG774" si="318">BF198</f>
        <v>6</v>
      </c>
      <c r="BG774">
        <f t="shared" si="318"/>
        <v>4</v>
      </c>
      <c r="BH774" s="3">
        <f t="array" ref="BH774">INDEX($D$21:$M$44,MATCH($BD774&amp;$BF774,$C$21:$C$44&amp;$B$21:$B$44,0),MATCH(BH$1,$D$16:$M$16,0))+VLOOKUP($BE774,战斗属性模型!$K$22:$O$24,BH$2,FALSE)*INDEX($BW$3:$CF$578,MATCH($BD774&amp;$BF774&amp;$BG774,$BT$3:$BT$578&amp;$BU$3:$BU$578&amp;$BV$3:$BV$578,0),MATCH(BH$1,$BW$1:$CF$1,0))</f>
        <v>393.6</v>
      </c>
      <c r="BI774" s="3">
        <f t="array" ref="BI774">INDEX($D$21:$M$44,MATCH($BD774&amp;$BF774,$C$21:$C$44&amp;$B$21:$B$44,0),MATCH(BI$1,$D$16:$M$16,0))+VLOOKUP($BE774,战斗属性模型!$K$22:$O$24,BI$2,FALSE)*INDEX($BW$3:$CF$578,MATCH($BD774&amp;$BF774&amp;$BG774,$BT$3:$BT$578&amp;$BU$3:$BU$578&amp;$BV$3:$BV$578,0),MATCH(BI$1,$BW$1:$CF$1,0))</f>
        <v>19200</v>
      </c>
      <c r="BJ774" s="3">
        <f t="array" ref="BJ774">INDEX($D$21:$M$44,MATCH($BD774&amp;$BF774,$C$21:$C$44&amp;$B$21:$B$44,0),MATCH(BJ$1,$D$16:$M$16,0))+VLOOKUP($BE774,战斗属性模型!$K$22:$O$24,BJ$2,FALSE)*INDEX($BW$3:$CF$578,MATCH($BD774&amp;$BF774&amp;$BG774,$BT$3:$BT$578&amp;$BU$3:$BU$578&amp;$BV$3:$BV$578,0),MATCH(BJ$1,$BW$1:$CF$1,0))</f>
        <v>0</v>
      </c>
      <c r="BK774" s="3">
        <f t="array" ref="BK774">INDEX($D$21:$M$44,MATCH($BD774&amp;$BF774,$C$21:$C$44&amp;$B$21:$B$44,0),MATCH(BK$1,$D$16:$M$16,0))+VLOOKUP($BE774,战斗属性模型!$K$22:$O$24,BK$2,FALSE)*INDEX($BW$3:$CF$578,MATCH($BD774&amp;$BF774&amp;$BG774,$BT$3:$BT$578&amp;$BU$3:$BU$578&amp;$BV$3:$BV$578,0),MATCH(BK$1,$BW$1:$CF$1,0))</f>
        <v>0</v>
      </c>
      <c r="BL774" s="3"/>
      <c r="BM774" s="3"/>
      <c r="BN774" s="3"/>
      <c r="BO774" s="3"/>
      <c r="BP774" s="3"/>
      <c r="BQ774" s="3"/>
    </row>
    <row r="775" spans="56:69" x14ac:dyDescent="0.2">
      <c r="BD775" t="str">
        <f t="shared" si="258"/>
        <v>头饰</v>
      </c>
      <c r="BE775">
        <f t="shared" si="259"/>
        <v>2</v>
      </c>
      <c r="BF775">
        <f t="shared" ref="BF775:BG775" si="319">BF199</f>
        <v>6</v>
      </c>
      <c r="BG775">
        <f t="shared" si="319"/>
        <v>5</v>
      </c>
      <c r="BH775" s="3">
        <f t="array" ref="BH775">INDEX($D$21:$M$44,MATCH($BD775&amp;$BF775,$C$21:$C$44&amp;$B$21:$B$44,0),MATCH(BH$1,$D$16:$M$16,0))+VLOOKUP($BE775,战斗属性模型!$K$22:$O$24,BH$2,FALSE)*INDEX($BW$3:$CF$578,MATCH($BD775&amp;$BF775&amp;$BG775,$BT$3:$BT$578&amp;$BU$3:$BU$578&amp;$BV$3:$BV$578,0),MATCH(BH$1,$BW$1:$CF$1,0))</f>
        <v>444</v>
      </c>
      <c r="BI775" s="3">
        <f t="array" ref="BI775">INDEX($D$21:$M$44,MATCH($BD775&amp;$BF775,$C$21:$C$44&amp;$B$21:$B$44,0),MATCH(BI$1,$D$16:$M$16,0))+VLOOKUP($BE775,战斗属性模型!$K$22:$O$24,BI$2,FALSE)*INDEX($BW$3:$CF$578,MATCH($BD775&amp;$BF775&amp;$BG775,$BT$3:$BT$578&amp;$BU$3:$BU$578&amp;$BV$3:$BV$578,0),MATCH(BI$1,$BW$1:$CF$1,0))</f>
        <v>21600</v>
      </c>
      <c r="BJ775" s="3">
        <f t="array" ref="BJ775">INDEX($D$21:$M$44,MATCH($BD775&amp;$BF775,$C$21:$C$44&amp;$B$21:$B$44,0),MATCH(BJ$1,$D$16:$M$16,0))+VLOOKUP($BE775,战斗属性模型!$K$22:$O$24,BJ$2,FALSE)*INDEX($BW$3:$CF$578,MATCH($BD775&amp;$BF775&amp;$BG775,$BT$3:$BT$578&amp;$BU$3:$BU$578&amp;$BV$3:$BV$578,0),MATCH(BJ$1,$BW$1:$CF$1,0))</f>
        <v>0</v>
      </c>
      <c r="BK775" s="3">
        <f t="array" ref="BK775">INDEX($D$21:$M$44,MATCH($BD775&amp;$BF775,$C$21:$C$44&amp;$B$21:$B$44,0),MATCH(BK$1,$D$16:$M$16,0))+VLOOKUP($BE775,战斗属性模型!$K$22:$O$24,BK$2,FALSE)*INDEX($BW$3:$CF$578,MATCH($BD775&amp;$BF775&amp;$BG775,$BT$3:$BT$578&amp;$BU$3:$BU$578&amp;$BV$3:$BV$578,0),MATCH(BK$1,$BW$1:$CF$1,0))</f>
        <v>0</v>
      </c>
      <c r="BL775" s="3"/>
      <c r="BM775" s="3"/>
      <c r="BN775" s="3"/>
      <c r="BO775" s="3"/>
      <c r="BP775" s="3"/>
      <c r="BQ775" s="3"/>
    </row>
    <row r="776" spans="56:69" x14ac:dyDescent="0.2">
      <c r="BD776" t="str">
        <f t="shared" si="258"/>
        <v>头饰</v>
      </c>
      <c r="BE776">
        <f t="shared" si="259"/>
        <v>2</v>
      </c>
      <c r="BF776">
        <f t="shared" ref="BF776:BG776" si="320">BF200</f>
        <v>6</v>
      </c>
      <c r="BG776">
        <f t="shared" si="320"/>
        <v>6</v>
      </c>
      <c r="BH776" s="3">
        <f t="array" ref="BH776">INDEX($D$21:$M$44,MATCH($BD776&amp;$BF776,$C$21:$C$44&amp;$B$21:$B$44,0),MATCH(BH$1,$D$16:$M$16,0))+VLOOKUP($BE776,战斗属性模型!$K$22:$O$24,BH$2,FALSE)*INDEX($BW$3:$CF$578,MATCH($BD776&amp;$BF776&amp;$BG776,$BT$3:$BT$578&amp;$BU$3:$BU$578&amp;$BV$3:$BV$578,0),MATCH(BH$1,$BW$1:$CF$1,0))</f>
        <v>494.40000000000003</v>
      </c>
      <c r="BI776" s="3">
        <f t="array" ref="BI776">INDEX($D$21:$M$44,MATCH($BD776&amp;$BF776,$C$21:$C$44&amp;$B$21:$B$44,0),MATCH(BI$1,$D$16:$M$16,0))+VLOOKUP($BE776,战斗属性模型!$K$22:$O$24,BI$2,FALSE)*INDEX($BW$3:$CF$578,MATCH($BD776&amp;$BF776&amp;$BG776,$BT$3:$BT$578&amp;$BU$3:$BU$578&amp;$BV$3:$BV$578,0),MATCH(BI$1,$BW$1:$CF$1,0))</f>
        <v>24000</v>
      </c>
      <c r="BJ776" s="3">
        <f t="array" ref="BJ776">INDEX($D$21:$M$44,MATCH($BD776&amp;$BF776,$C$21:$C$44&amp;$B$21:$B$44,0),MATCH(BJ$1,$D$16:$M$16,0))+VLOOKUP($BE776,战斗属性模型!$K$22:$O$24,BJ$2,FALSE)*INDEX($BW$3:$CF$578,MATCH($BD776&amp;$BF776&amp;$BG776,$BT$3:$BT$578&amp;$BU$3:$BU$578&amp;$BV$3:$BV$578,0),MATCH(BJ$1,$BW$1:$CF$1,0))</f>
        <v>0</v>
      </c>
      <c r="BK776" s="3">
        <f t="array" ref="BK776">INDEX($D$21:$M$44,MATCH($BD776&amp;$BF776,$C$21:$C$44&amp;$B$21:$B$44,0),MATCH(BK$1,$D$16:$M$16,0))+VLOOKUP($BE776,战斗属性模型!$K$22:$O$24,BK$2,FALSE)*INDEX($BW$3:$CF$578,MATCH($BD776&amp;$BF776&amp;$BG776,$BT$3:$BT$578&amp;$BU$3:$BU$578&amp;$BV$3:$BV$578,0),MATCH(BK$1,$BW$1:$CF$1,0))</f>
        <v>0</v>
      </c>
      <c r="BL776" s="3"/>
      <c r="BM776" s="3"/>
      <c r="BN776" s="3"/>
      <c r="BO776" s="3"/>
      <c r="BP776" s="3"/>
      <c r="BQ776" s="3"/>
    </row>
    <row r="777" spans="56:69" x14ac:dyDescent="0.2">
      <c r="BD777" t="str">
        <f t="shared" si="258"/>
        <v>头饰</v>
      </c>
      <c r="BE777">
        <f t="shared" si="259"/>
        <v>2</v>
      </c>
      <c r="BF777">
        <f t="shared" ref="BF777:BG777" si="321">BF201</f>
        <v>6</v>
      </c>
      <c r="BG777">
        <f t="shared" si="321"/>
        <v>7</v>
      </c>
      <c r="BH777" s="3">
        <f t="array" ref="BH777">INDEX($D$21:$M$44,MATCH($BD777&amp;$BF777,$C$21:$C$44&amp;$B$21:$B$44,0),MATCH(BH$1,$D$16:$M$16,0))+VLOOKUP($BE777,战斗属性模型!$K$22:$O$24,BH$2,FALSE)*INDEX($BW$3:$CF$578,MATCH($BD777&amp;$BF777&amp;$BG777,$BT$3:$BT$578&amp;$BU$3:$BU$578&amp;$BV$3:$BV$578,0),MATCH(BH$1,$BW$1:$CF$1,0))</f>
        <v>544.79999999999995</v>
      </c>
      <c r="BI777" s="3">
        <f t="array" ref="BI777">INDEX($D$21:$M$44,MATCH($BD777&amp;$BF777,$C$21:$C$44&amp;$B$21:$B$44,0),MATCH(BI$1,$D$16:$M$16,0))+VLOOKUP($BE777,战斗属性模型!$K$22:$O$24,BI$2,FALSE)*INDEX($BW$3:$CF$578,MATCH($BD777&amp;$BF777&amp;$BG777,$BT$3:$BT$578&amp;$BU$3:$BU$578&amp;$BV$3:$BV$578,0),MATCH(BI$1,$BW$1:$CF$1,0))</f>
        <v>26400</v>
      </c>
      <c r="BJ777" s="3">
        <f t="array" ref="BJ777">INDEX($D$21:$M$44,MATCH($BD777&amp;$BF777,$C$21:$C$44&amp;$B$21:$B$44,0),MATCH(BJ$1,$D$16:$M$16,0))+VLOOKUP($BE777,战斗属性模型!$K$22:$O$24,BJ$2,FALSE)*INDEX($BW$3:$CF$578,MATCH($BD777&amp;$BF777&amp;$BG777,$BT$3:$BT$578&amp;$BU$3:$BU$578&amp;$BV$3:$BV$578,0),MATCH(BJ$1,$BW$1:$CF$1,0))</f>
        <v>0</v>
      </c>
      <c r="BK777" s="3">
        <f t="array" ref="BK777">INDEX($D$21:$M$44,MATCH($BD777&amp;$BF777,$C$21:$C$44&amp;$B$21:$B$44,0),MATCH(BK$1,$D$16:$M$16,0))+VLOOKUP($BE777,战斗属性模型!$K$22:$O$24,BK$2,FALSE)*INDEX($BW$3:$CF$578,MATCH($BD777&amp;$BF777&amp;$BG777,$BT$3:$BT$578&amp;$BU$3:$BU$578&amp;$BV$3:$BV$578,0),MATCH(BK$1,$BW$1:$CF$1,0))</f>
        <v>0</v>
      </c>
      <c r="BL777" s="3"/>
      <c r="BM777" s="3"/>
      <c r="BN777" s="3"/>
      <c r="BO777" s="3"/>
      <c r="BP777" s="3"/>
      <c r="BQ777" s="3"/>
    </row>
    <row r="778" spans="56:69" x14ac:dyDescent="0.2">
      <c r="BD778" t="str">
        <f t="shared" si="258"/>
        <v>头饰</v>
      </c>
      <c r="BE778">
        <f t="shared" si="259"/>
        <v>2</v>
      </c>
      <c r="BF778">
        <f t="shared" ref="BF778:BG778" si="322">BF202</f>
        <v>6</v>
      </c>
      <c r="BG778">
        <f t="shared" si="322"/>
        <v>8</v>
      </c>
      <c r="BH778" s="3">
        <f t="array" ref="BH778">INDEX($D$21:$M$44,MATCH($BD778&amp;$BF778,$C$21:$C$44&amp;$B$21:$B$44,0),MATCH(BH$1,$D$16:$M$16,0))+VLOOKUP($BE778,战斗属性模型!$K$22:$O$24,BH$2,FALSE)*INDEX($BW$3:$CF$578,MATCH($BD778&amp;$BF778&amp;$BG778,$BT$3:$BT$578&amp;$BU$3:$BU$578&amp;$BV$3:$BV$578,0),MATCH(BH$1,$BW$1:$CF$1,0))</f>
        <v>595.20000000000005</v>
      </c>
      <c r="BI778" s="3">
        <f t="array" ref="BI778">INDEX($D$21:$M$44,MATCH($BD778&amp;$BF778,$C$21:$C$44&amp;$B$21:$B$44,0),MATCH(BI$1,$D$16:$M$16,0))+VLOOKUP($BE778,战斗属性模型!$K$22:$O$24,BI$2,FALSE)*INDEX($BW$3:$CF$578,MATCH($BD778&amp;$BF778&amp;$BG778,$BT$3:$BT$578&amp;$BU$3:$BU$578&amp;$BV$3:$BV$578,0),MATCH(BI$1,$BW$1:$CF$1,0))</f>
        <v>28800</v>
      </c>
      <c r="BJ778" s="3">
        <f t="array" ref="BJ778">INDEX($D$21:$M$44,MATCH($BD778&amp;$BF778,$C$21:$C$44&amp;$B$21:$B$44,0),MATCH(BJ$1,$D$16:$M$16,0))+VLOOKUP($BE778,战斗属性模型!$K$22:$O$24,BJ$2,FALSE)*INDEX($BW$3:$CF$578,MATCH($BD778&amp;$BF778&amp;$BG778,$BT$3:$BT$578&amp;$BU$3:$BU$578&amp;$BV$3:$BV$578,0),MATCH(BJ$1,$BW$1:$CF$1,0))</f>
        <v>0</v>
      </c>
      <c r="BK778" s="3">
        <f t="array" ref="BK778">INDEX($D$21:$M$44,MATCH($BD778&amp;$BF778,$C$21:$C$44&amp;$B$21:$B$44,0),MATCH(BK$1,$D$16:$M$16,0))+VLOOKUP($BE778,战斗属性模型!$K$22:$O$24,BK$2,FALSE)*INDEX($BW$3:$CF$578,MATCH($BD778&amp;$BF778&amp;$BG778,$BT$3:$BT$578&amp;$BU$3:$BU$578&amp;$BV$3:$BV$578,0),MATCH(BK$1,$BW$1:$CF$1,0))</f>
        <v>0</v>
      </c>
      <c r="BL778" s="3"/>
      <c r="BM778" s="3"/>
      <c r="BN778" s="3"/>
      <c r="BO778" s="3"/>
      <c r="BP778" s="3"/>
      <c r="BQ778" s="3"/>
    </row>
    <row r="779" spans="56:69" x14ac:dyDescent="0.2">
      <c r="BD779" t="str">
        <f t="shared" si="258"/>
        <v>头饰</v>
      </c>
      <c r="BE779">
        <f t="shared" si="259"/>
        <v>2</v>
      </c>
      <c r="BF779">
        <f t="shared" ref="BF779:BG779" si="323">BF203</f>
        <v>6</v>
      </c>
      <c r="BG779">
        <f t="shared" si="323"/>
        <v>9</v>
      </c>
      <c r="BH779" s="3">
        <f t="array" ref="BH779">INDEX($D$21:$M$44,MATCH($BD779&amp;$BF779,$C$21:$C$44&amp;$B$21:$B$44,0),MATCH(BH$1,$D$16:$M$16,0))+VLOOKUP($BE779,战斗属性模型!$K$22:$O$24,BH$2,FALSE)*INDEX($BW$3:$CF$578,MATCH($BD779&amp;$BF779&amp;$BG779,$BT$3:$BT$578&amp;$BU$3:$BU$578&amp;$BV$3:$BV$578,0),MATCH(BH$1,$BW$1:$CF$1,0))</f>
        <v>645.6</v>
      </c>
      <c r="BI779" s="3">
        <f t="array" ref="BI779">INDEX($D$21:$M$44,MATCH($BD779&amp;$BF779,$C$21:$C$44&amp;$B$21:$B$44,0),MATCH(BI$1,$D$16:$M$16,0))+VLOOKUP($BE779,战斗属性模型!$K$22:$O$24,BI$2,FALSE)*INDEX($BW$3:$CF$578,MATCH($BD779&amp;$BF779&amp;$BG779,$BT$3:$BT$578&amp;$BU$3:$BU$578&amp;$BV$3:$BV$578,0),MATCH(BI$1,$BW$1:$CF$1,0))</f>
        <v>31200</v>
      </c>
      <c r="BJ779" s="3">
        <f t="array" ref="BJ779">INDEX($D$21:$M$44,MATCH($BD779&amp;$BF779,$C$21:$C$44&amp;$B$21:$B$44,0),MATCH(BJ$1,$D$16:$M$16,0))+VLOOKUP($BE779,战斗属性模型!$K$22:$O$24,BJ$2,FALSE)*INDEX($BW$3:$CF$578,MATCH($BD779&amp;$BF779&amp;$BG779,$BT$3:$BT$578&amp;$BU$3:$BU$578&amp;$BV$3:$BV$578,0),MATCH(BJ$1,$BW$1:$CF$1,0))</f>
        <v>0</v>
      </c>
      <c r="BK779" s="3">
        <f t="array" ref="BK779">INDEX($D$21:$M$44,MATCH($BD779&amp;$BF779,$C$21:$C$44&amp;$B$21:$B$44,0),MATCH(BK$1,$D$16:$M$16,0))+VLOOKUP($BE779,战斗属性模型!$K$22:$O$24,BK$2,FALSE)*INDEX($BW$3:$CF$578,MATCH($BD779&amp;$BF779&amp;$BG779,$BT$3:$BT$578&amp;$BU$3:$BU$578&amp;$BV$3:$BV$578,0),MATCH(BK$1,$BW$1:$CF$1,0))</f>
        <v>0</v>
      </c>
      <c r="BL779" s="3"/>
      <c r="BM779" s="3"/>
      <c r="BN779" s="3"/>
      <c r="BO779" s="3"/>
      <c r="BP779" s="3"/>
      <c r="BQ779" s="3"/>
    </row>
    <row r="780" spans="56:69" x14ac:dyDescent="0.2">
      <c r="BD780" t="str">
        <f t="shared" ref="BD780:BD843" si="324">BD204</f>
        <v>头饰</v>
      </c>
      <c r="BE780">
        <f t="shared" ref="BE780:BE843" si="325">BE204+1</f>
        <v>2</v>
      </c>
      <c r="BF780">
        <f t="shared" ref="BF780:BG780" si="326">BF204</f>
        <v>6</v>
      </c>
      <c r="BG780">
        <f t="shared" si="326"/>
        <v>10</v>
      </c>
      <c r="BH780" s="3">
        <f t="array" ref="BH780">INDEX($D$21:$M$44,MATCH($BD780&amp;$BF780,$C$21:$C$44&amp;$B$21:$B$44,0),MATCH(BH$1,$D$16:$M$16,0))+VLOOKUP($BE780,战斗属性模型!$K$22:$O$24,BH$2,FALSE)*INDEX($BW$3:$CF$578,MATCH($BD780&amp;$BF780&amp;$BG780,$BT$3:$BT$578&amp;$BU$3:$BU$578&amp;$BV$3:$BV$578,0),MATCH(BH$1,$BW$1:$CF$1,0))</f>
        <v>696</v>
      </c>
      <c r="BI780" s="3">
        <f t="array" ref="BI780">INDEX($D$21:$M$44,MATCH($BD780&amp;$BF780,$C$21:$C$44&amp;$B$21:$B$44,0),MATCH(BI$1,$D$16:$M$16,0))+VLOOKUP($BE780,战斗属性模型!$K$22:$O$24,BI$2,FALSE)*INDEX($BW$3:$CF$578,MATCH($BD780&amp;$BF780&amp;$BG780,$BT$3:$BT$578&amp;$BU$3:$BU$578&amp;$BV$3:$BV$578,0),MATCH(BI$1,$BW$1:$CF$1,0))</f>
        <v>33600</v>
      </c>
      <c r="BJ780" s="3">
        <f t="array" ref="BJ780">INDEX($D$21:$M$44,MATCH($BD780&amp;$BF780,$C$21:$C$44&amp;$B$21:$B$44,0),MATCH(BJ$1,$D$16:$M$16,0))+VLOOKUP($BE780,战斗属性模型!$K$22:$O$24,BJ$2,FALSE)*INDEX($BW$3:$CF$578,MATCH($BD780&amp;$BF780&amp;$BG780,$BT$3:$BT$578&amp;$BU$3:$BU$578&amp;$BV$3:$BV$578,0),MATCH(BJ$1,$BW$1:$CF$1,0))</f>
        <v>0</v>
      </c>
      <c r="BK780" s="3">
        <f t="array" ref="BK780">INDEX($D$21:$M$44,MATCH($BD780&amp;$BF780,$C$21:$C$44&amp;$B$21:$B$44,0),MATCH(BK$1,$D$16:$M$16,0))+VLOOKUP($BE780,战斗属性模型!$K$22:$O$24,BK$2,FALSE)*INDEX($BW$3:$CF$578,MATCH($BD780&amp;$BF780&amp;$BG780,$BT$3:$BT$578&amp;$BU$3:$BU$578&amp;$BV$3:$BV$578,0),MATCH(BK$1,$BW$1:$CF$1,0))</f>
        <v>0</v>
      </c>
      <c r="BL780" s="3"/>
      <c r="BM780" s="3"/>
      <c r="BN780" s="3"/>
      <c r="BO780" s="3"/>
      <c r="BP780" s="3"/>
      <c r="BQ780" s="3"/>
    </row>
    <row r="781" spans="56:69" x14ac:dyDescent="0.2">
      <c r="BD781" t="str">
        <f t="shared" si="324"/>
        <v>头饰</v>
      </c>
      <c r="BE781">
        <f t="shared" si="325"/>
        <v>2</v>
      </c>
      <c r="BF781">
        <f t="shared" ref="BF781:BG781" si="327">BF205</f>
        <v>6</v>
      </c>
      <c r="BG781">
        <f t="shared" si="327"/>
        <v>11</v>
      </c>
      <c r="BH781" s="3">
        <f t="array" ref="BH781">INDEX($D$21:$M$44,MATCH($BD781&amp;$BF781,$C$21:$C$44&amp;$B$21:$B$44,0),MATCH(BH$1,$D$16:$M$16,0))+VLOOKUP($BE781,战斗属性模型!$K$22:$O$24,BH$2,FALSE)*INDEX($BW$3:$CF$578,MATCH($BD781&amp;$BF781&amp;$BG781,$BT$3:$BT$578&amp;$BU$3:$BU$578&amp;$BV$3:$BV$578,0),MATCH(BH$1,$BW$1:$CF$1,0))</f>
        <v>746.4</v>
      </c>
      <c r="BI781" s="3">
        <f t="array" ref="BI781">INDEX($D$21:$M$44,MATCH($BD781&amp;$BF781,$C$21:$C$44&amp;$B$21:$B$44,0),MATCH(BI$1,$D$16:$M$16,0))+VLOOKUP($BE781,战斗属性模型!$K$22:$O$24,BI$2,FALSE)*INDEX($BW$3:$CF$578,MATCH($BD781&amp;$BF781&amp;$BG781,$BT$3:$BT$578&amp;$BU$3:$BU$578&amp;$BV$3:$BV$578,0),MATCH(BI$1,$BW$1:$CF$1,0))</f>
        <v>36000</v>
      </c>
      <c r="BJ781" s="3">
        <f t="array" ref="BJ781">INDEX($D$21:$M$44,MATCH($BD781&amp;$BF781,$C$21:$C$44&amp;$B$21:$B$44,0),MATCH(BJ$1,$D$16:$M$16,0))+VLOOKUP($BE781,战斗属性模型!$K$22:$O$24,BJ$2,FALSE)*INDEX($BW$3:$CF$578,MATCH($BD781&amp;$BF781&amp;$BG781,$BT$3:$BT$578&amp;$BU$3:$BU$578&amp;$BV$3:$BV$578,0),MATCH(BJ$1,$BW$1:$CF$1,0))</f>
        <v>0</v>
      </c>
      <c r="BK781" s="3">
        <f t="array" ref="BK781">INDEX($D$21:$M$44,MATCH($BD781&amp;$BF781,$C$21:$C$44&amp;$B$21:$B$44,0),MATCH(BK$1,$D$16:$M$16,0))+VLOOKUP($BE781,战斗属性模型!$K$22:$O$24,BK$2,FALSE)*INDEX($BW$3:$CF$578,MATCH($BD781&amp;$BF781&amp;$BG781,$BT$3:$BT$578&amp;$BU$3:$BU$578&amp;$BV$3:$BV$578,0),MATCH(BK$1,$BW$1:$CF$1,0))</f>
        <v>0</v>
      </c>
      <c r="BL781" s="3"/>
      <c r="BM781" s="3"/>
      <c r="BN781" s="3"/>
      <c r="BO781" s="3"/>
      <c r="BP781" s="3"/>
      <c r="BQ781" s="3"/>
    </row>
    <row r="782" spans="56:69" x14ac:dyDescent="0.2">
      <c r="BD782" t="str">
        <f t="shared" si="324"/>
        <v>头饰</v>
      </c>
      <c r="BE782">
        <f t="shared" si="325"/>
        <v>2</v>
      </c>
      <c r="BF782">
        <f t="shared" ref="BF782:BG782" si="328">BF206</f>
        <v>6</v>
      </c>
      <c r="BG782">
        <f t="shared" si="328"/>
        <v>12</v>
      </c>
      <c r="BH782" s="3">
        <f t="array" ref="BH782">INDEX($D$21:$M$44,MATCH($BD782&amp;$BF782,$C$21:$C$44&amp;$B$21:$B$44,0),MATCH(BH$1,$D$16:$M$16,0))+VLOOKUP($BE782,战斗属性模型!$K$22:$O$24,BH$2,FALSE)*INDEX($BW$3:$CF$578,MATCH($BD782&amp;$BF782&amp;$BG782,$BT$3:$BT$578&amp;$BU$3:$BU$578&amp;$BV$3:$BV$578,0),MATCH(BH$1,$BW$1:$CF$1,0))</f>
        <v>796.80000000000007</v>
      </c>
      <c r="BI782" s="3">
        <f t="array" ref="BI782">INDEX($D$21:$M$44,MATCH($BD782&amp;$BF782,$C$21:$C$44&amp;$B$21:$B$44,0),MATCH(BI$1,$D$16:$M$16,0))+VLOOKUP($BE782,战斗属性模型!$K$22:$O$24,BI$2,FALSE)*INDEX($BW$3:$CF$578,MATCH($BD782&amp;$BF782&amp;$BG782,$BT$3:$BT$578&amp;$BU$3:$BU$578&amp;$BV$3:$BV$578,0),MATCH(BI$1,$BW$1:$CF$1,0))</f>
        <v>38400</v>
      </c>
      <c r="BJ782" s="3">
        <f t="array" ref="BJ782">INDEX($D$21:$M$44,MATCH($BD782&amp;$BF782,$C$21:$C$44&amp;$B$21:$B$44,0),MATCH(BJ$1,$D$16:$M$16,0))+VLOOKUP($BE782,战斗属性模型!$K$22:$O$24,BJ$2,FALSE)*INDEX($BW$3:$CF$578,MATCH($BD782&amp;$BF782&amp;$BG782,$BT$3:$BT$578&amp;$BU$3:$BU$578&amp;$BV$3:$BV$578,0),MATCH(BJ$1,$BW$1:$CF$1,0))</f>
        <v>0</v>
      </c>
      <c r="BK782" s="3">
        <f t="array" ref="BK782">INDEX($D$21:$M$44,MATCH($BD782&amp;$BF782,$C$21:$C$44&amp;$B$21:$B$44,0),MATCH(BK$1,$D$16:$M$16,0))+VLOOKUP($BE782,战斗属性模型!$K$22:$O$24,BK$2,FALSE)*INDEX($BW$3:$CF$578,MATCH($BD782&amp;$BF782&amp;$BG782,$BT$3:$BT$578&amp;$BU$3:$BU$578&amp;$BV$3:$BV$578,0),MATCH(BK$1,$BW$1:$CF$1,0))</f>
        <v>0</v>
      </c>
      <c r="BL782" s="3"/>
      <c r="BM782" s="3"/>
      <c r="BN782" s="3"/>
      <c r="BO782" s="3"/>
      <c r="BP782" s="3"/>
      <c r="BQ782" s="3"/>
    </row>
    <row r="783" spans="56:69" x14ac:dyDescent="0.2">
      <c r="BD783" t="str">
        <f t="shared" si="324"/>
        <v>头饰</v>
      </c>
      <c r="BE783">
        <f t="shared" si="325"/>
        <v>2</v>
      </c>
      <c r="BF783">
        <f t="shared" ref="BF783:BG783" si="329">BF207</f>
        <v>6</v>
      </c>
      <c r="BG783">
        <f t="shared" si="329"/>
        <v>13</v>
      </c>
      <c r="BH783" s="3">
        <f t="array" ref="BH783">INDEX($D$21:$M$44,MATCH($BD783&amp;$BF783,$C$21:$C$44&amp;$B$21:$B$44,0),MATCH(BH$1,$D$16:$M$16,0))+VLOOKUP($BE783,战斗属性模型!$K$22:$O$24,BH$2,FALSE)*INDEX($BW$3:$CF$578,MATCH($BD783&amp;$BF783&amp;$BG783,$BT$3:$BT$578&amp;$BU$3:$BU$578&amp;$BV$3:$BV$578,0),MATCH(BH$1,$BW$1:$CF$1,0))</f>
        <v>847.2</v>
      </c>
      <c r="BI783" s="3">
        <f t="array" ref="BI783">INDEX($D$21:$M$44,MATCH($BD783&amp;$BF783,$C$21:$C$44&amp;$B$21:$B$44,0),MATCH(BI$1,$D$16:$M$16,0))+VLOOKUP($BE783,战斗属性模型!$K$22:$O$24,BI$2,FALSE)*INDEX($BW$3:$CF$578,MATCH($BD783&amp;$BF783&amp;$BG783,$BT$3:$BT$578&amp;$BU$3:$BU$578&amp;$BV$3:$BV$578,0),MATCH(BI$1,$BW$1:$CF$1,0))</f>
        <v>40800</v>
      </c>
      <c r="BJ783" s="3">
        <f t="array" ref="BJ783">INDEX($D$21:$M$44,MATCH($BD783&amp;$BF783,$C$21:$C$44&amp;$B$21:$B$44,0),MATCH(BJ$1,$D$16:$M$16,0))+VLOOKUP($BE783,战斗属性模型!$K$22:$O$24,BJ$2,FALSE)*INDEX($BW$3:$CF$578,MATCH($BD783&amp;$BF783&amp;$BG783,$BT$3:$BT$578&amp;$BU$3:$BU$578&amp;$BV$3:$BV$578,0),MATCH(BJ$1,$BW$1:$CF$1,0))</f>
        <v>0</v>
      </c>
      <c r="BK783" s="3">
        <f t="array" ref="BK783">INDEX($D$21:$M$44,MATCH($BD783&amp;$BF783,$C$21:$C$44&amp;$B$21:$B$44,0),MATCH(BK$1,$D$16:$M$16,0))+VLOOKUP($BE783,战斗属性模型!$K$22:$O$24,BK$2,FALSE)*INDEX($BW$3:$CF$578,MATCH($BD783&amp;$BF783&amp;$BG783,$BT$3:$BT$578&amp;$BU$3:$BU$578&amp;$BV$3:$BV$578,0),MATCH(BK$1,$BW$1:$CF$1,0))</f>
        <v>0</v>
      </c>
      <c r="BL783" s="3"/>
      <c r="BM783" s="3"/>
      <c r="BN783" s="3"/>
      <c r="BO783" s="3"/>
      <c r="BP783" s="3"/>
      <c r="BQ783" s="3"/>
    </row>
    <row r="784" spans="56:69" x14ac:dyDescent="0.2">
      <c r="BD784" t="str">
        <f t="shared" si="324"/>
        <v>头饰</v>
      </c>
      <c r="BE784">
        <f t="shared" si="325"/>
        <v>2</v>
      </c>
      <c r="BF784">
        <f t="shared" ref="BF784:BG784" si="330">BF208</f>
        <v>6</v>
      </c>
      <c r="BG784">
        <f t="shared" si="330"/>
        <v>14</v>
      </c>
      <c r="BH784" s="3">
        <f t="array" ref="BH784">INDEX($D$21:$M$44,MATCH($BD784&amp;$BF784,$C$21:$C$44&amp;$B$21:$B$44,0),MATCH(BH$1,$D$16:$M$16,0))+VLOOKUP($BE784,战斗属性模型!$K$22:$O$24,BH$2,FALSE)*INDEX($BW$3:$CF$578,MATCH($BD784&amp;$BF784&amp;$BG784,$BT$3:$BT$578&amp;$BU$3:$BU$578&amp;$BV$3:$BV$578,0),MATCH(BH$1,$BW$1:$CF$1,0))</f>
        <v>897.6</v>
      </c>
      <c r="BI784" s="3">
        <f t="array" ref="BI784">INDEX($D$21:$M$44,MATCH($BD784&amp;$BF784,$C$21:$C$44&amp;$B$21:$B$44,0),MATCH(BI$1,$D$16:$M$16,0))+VLOOKUP($BE784,战斗属性模型!$K$22:$O$24,BI$2,FALSE)*INDEX($BW$3:$CF$578,MATCH($BD784&amp;$BF784&amp;$BG784,$BT$3:$BT$578&amp;$BU$3:$BU$578&amp;$BV$3:$BV$578,0),MATCH(BI$1,$BW$1:$CF$1,0))</f>
        <v>43200</v>
      </c>
      <c r="BJ784" s="3">
        <f t="array" ref="BJ784">INDEX($D$21:$M$44,MATCH($BD784&amp;$BF784,$C$21:$C$44&amp;$B$21:$B$44,0),MATCH(BJ$1,$D$16:$M$16,0))+VLOOKUP($BE784,战斗属性模型!$K$22:$O$24,BJ$2,FALSE)*INDEX($BW$3:$CF$578,MATCH($BD784&amp;$BF784&amp;$BG784,$BT$3:$BT$578&amp;$BU$3:$BU$578&amp;$BV$3:$BV$578,0),MATCH(BJ$1,$BW$1:$CF$1,0))</f>
        <v>0</v>
      </c>
      <c r="BK784" s="3">
        <f t="array" ref="BK784">INDEX($D$21:$M$44,MATCH($BD784&amp;$BF784,$C$21:$C$44&amp;$B$21:$B$44,0),MATCH(BK$1,$D$16:$M$16,0))+VLOOKUP($BE784,战斗属性模型!$K$22:$O$24,BK$2,FALSE)*INDEX($BW$3:$CF$578,MATCH($BD784&amp;$BF784&amp;$BG784,$BT$3:$BT$578&amp;$BU$3:$BU$578&amp;$BV$3:$BV$578,0),MATCH(BK$1,$BW$1:$CF$1,0))</f>
        <v>0</v>
      </c>
      <c r="BL784" s="3"/>
      <c r="BM784" s="3"/>
      <c r="BN784" s="3"/>
      <c r="BO784" s="3"/>
      <c r="BP784" s="3"/>
      <c r="BQ784" s="3"/>
    </row>
    <row r="785" spans="56:69" x14ac:dyDescent="0.2">
      <c r="BD785" t="str">
        <f t="shared" si="324"/>
        <v>头饰</v>
      </c>
      <c r="BE785">
        <f t="shared" si="325"/>
        <v>2</v>
      </c>
      <c r="BF785">
        <f t="shared" ref="BF785:BG785" si="331">BF209</f>
        <v>6</v>
      </c>
      <c r="BG785">
        <f t="shared" si="331"/>
        <v>15</v>
      </c>
      <c r="BH785" s="3">
        <f t="array" ref="BH785">INDEX($D$21:$M$44,MATCH($BD785&amp;$BF785,$C$21:$C$44&amp;$B$21:$B$44,0),MATCH(BH$1,$D$16:$M$16,0))+VLOOKUP($BE785,战斗属性模型!$K$22:$O$24,BH$2,FALSE)*INDEX($BW$3:$CF$578,MATCH($BD785&amp;$BF785&amp;$BG785,$BT$3:$BT$578&amp;$BU$3:$BU$578&amp;$BV$3:$BV$578,0),MATCH(BH$1,$BW$1:$CF$1,0))</f>
        <v>948</v>
      </c>
      <c r="BI785" s="3">
        <f t="array" ref="BI785">INDEX($D$21:$M$44,MATCH($BD785&amp;$BF785,$C$21:$C$44&amp;$B$21:$B$44,0),MATCH(BI$1,$D$16:$M$16,0))+VLOOKUP($BE785,战斗属性模型!$K$22:$O$24,BI$2,FALSE)*INDEX($BW$3:$CF$578,MATCH($BD785&amp;$BF785&amp;$BG785,$BT$3:$BT$578&amp;$BU$3:$BU$578&amp;$BV$3:$BV$578,0),MATCH(BI$1,$BW$1:$CF$1,0))</f>
        <v>45600</v>
      </c>
      <c r="BJ785" s="3">
        <f t="array" ref="BJ785">INDEX($D$21:$M$44,MATCH($BD785&amp;$BF785,$C$21:$C$44&amp;$B$21:$B$44,0),MATCH(BJ$1,$D$16:$M$16,0))+VLOOKUP($BE785,战斗属性模型!$K$22:$O$24,BJ$2,FALSE)*INDEX($BW$3:$CF$578,MATCH($BD785&amp;$BF785&amp;$BG785,$BT$3:$BT$578&amp;$BU$3:$BU$578&amp;$BV$3:$BV$578,0),MATCH(BJ$1,$BW$1:$CF$1,0))</f>
        <v>0</v>
      </c>
      <c r="BK785" s="3">
        <f t="array" ref="BK785">INDEX($D$21:$M$44,MATCH($BD785&amp;$BF785,$C$21:$C$44&amp;$B$21:$B$44,0),MATCH(BK$1,$D$16:$M$16,0))+VLOOKUP($BE785,战斗属性模型!$K$22:$O$24,BK$2,FALSE)*INDEX($BW$3:$CF$578,MATCH($BD785&amp;$BF785&amp;$BG785,$BT$3:$BT$578&amp;$BU$3:$BU$578&amp;$BV$3:$BV$578,0),MATCH(BK$1,$BW$1:$CF$1,0))</f>
        <v>0</v>
      </c>
      <c r="BL785" s="3"/>
      <c r="BM785" s="3"/>
      <c r="BN785" s="3"/>
      <c r="BO785" s="3"/>
      <c r="BP785" s="3"/>
      <c r="BQ785" s="3"/>
    </row>
    <row r="786" spans="56:69" x14ac:dyDescent="0.2">
      <c r="BD786" t="str">
        <f t="shared" si="324"/>
        <v>头饰</v>
      </c>
      <c r="BE786">
        <f t="shared" si="325"/>
        <v>2</v>
      </c>
      <c r="BF786">
        <f t="shared" ref="BF786:BG786" si="332">BF210</f>
        <v>6</v>
      </c>
      <c r="BG786">
        <f t="shared" si="332"/>
        <v>16</v>
      </c>
      <c r="BH786" s="3">
        <f t="array" ref="BH786">INDEX($D$21:$M$44,MATCH($BD786&amp;$BF786,$C$21:$C$44&amp;$B$21:$B$44,0),MATCH(BH$1,$D$16:$M$16,0))+VLOOKUP($BE786,战斗属性模型!$K$22:$O$24,BH$2,FALSE)*INDEX($BW$3:$CF$578,MATCH($BD786&amp;$BF786&amp;$BG786,$BT$3:$BT$578&amp;$BU$3:$BU$578&amp;$BV$3:$BV$578,0),MATCH(BH$1,$BW$1:$CF$1,0))</f>
        <v>998.40000000000009</v>
      </c>
      <c r="BI786" s="3">
        <f t="array" ref="BI786">INDEX($D$21:$M$44,MATCH($BD786&amp;$BF786,$C$21:$C$44&amp;$B$21:$B$44,0),MATCH(BI$1,$D$16:$M$16,0))+VLOOKUP($BE786,战斗属性模型!$K$22:$O$24,BI$2,FALSE)*INDEX($BW$3:$CF$578,MATCH($BD786&amp;$BF786&amp;$BG786,$BT$3:$BT$578&amp;$BU$3:$BU$578&amp;$BV$3:$BV$578,0),MATCH(BI$1,$BW$1:$CF$1,0))</f>
        <v>48000</v>
      </c>
      <c r="BJ786" s="3">
        <f t="array" ref="BJ786">INDEX($D$21:$M$44,MATCH($BD786&amp;$BF786,$C$21:$C$44&amp;$B$21:$B$44,0),MATCH(BJ$1,$D$16:$M$16,0))+VLOOKUP($BE786,战斗属性模型!$K$22:$O$24,BJ$2,FALSE)*INDEX($BW$3:$CF$578,MATCH($BD786&amp;$BF786&amp;$BG786,$BT$3:$BT$578&amp;$BU$3:$BU$578&amp;$BV$3:$BV$578,0),MATCH(BJ$1,$BW$1:$CF$1,0))</f>
        <v>0</v>
      </c>
      <c r="BK786" s="3">
        <f t="array" ref="BK786">INDEX($D$21:$M$44,MATCH($BD786&amp;$BF786,$C$21:$C$44&amp;$B$21:$B$44,0),MATCH(BK$1,$D$16:$M$16,0))+VLOOKUP($BE786,战斗属性模型!$K$22:$O$24,BK$2,FALSE)*INDEX($BW$3:$CF$578,MATCH($BD786&amp;$BF786&amp;$BG786,$BT$3:$BT$578&amp;$BU$3:$BU$578&amp;$BV$3:$BV$578,0),MATCH(BK$1,$BW$1:$CF$1,0))</f>
        <v>0</v>
      </c>
      <c r="BL786" s="3"/>
      <c r="BM786" s="3"/>
      <c r="BN786" s="3"/>
      <c r="BO786" s="3"/>
      <c r="BP786" s="3"/>
      <c r="BQ786" s="3"/>
    </row>
    <row r="787" spans="56:69" x14ac:dyDescent="0.2">
      <c r="BD787" t="str">
        <f t="shared" si="324"/>
        <v>头饰</v>
      </c>
      <c r="BE787">
        <f t="shared" si="325"/>
        <v>2</v>
      </c>
      <c r="BF787">
        <f t="shared" ref="BF787:BG787" si="333">BF211</f>
        <v>6</v>
      </c>
      <c r="BG787">
        <f t="shared" si="333"/>
        <v>17</v>
      </c>
      <c r="BH787" s="3">
        <f t="array" ref="BH787">INDEX($D$21:$M$44,MATCH($BD787&amp;$BF787,$C$21:$C$44&amp;$B$21:$B$44,0),MATCH(BH$1,$D$16:$M$16,0))+VLOOKUP($BE787,战斗属性模型!$K$22:$O$24,BH$2,FALSE)*INDEX($BW$3:$CF$578,MATCH($BD787&amp;$BF787&amp;$BG787,$BT$3:$BT$578&amp;$BU$3:$BU$578&amp;$BV$3:$BV$578,0),MATCH(BH$1,$BW$1:$CF$1,0))</f>
        <v>1048.8000000000002</v>
      </c>
      <c r="BI787" s="3">
        <f t="array" ref="BI787">INDEX($D$21:$M$44,MATCH($BD787&amp;$BF787,$C$21:$C$44&amp;$B$21:$B$44,0),MATCH(BI$1,$D$16:$M$16,0))+VLOOKUP($BE787,战斗属性模型!$K$22:$O$24,BI$2,FALSE)*INDEX($BW$3:$CF$578,MATCH($BD787&amp;$BF787&amp;$BG787,$BT$3:$BT$578&amp;$BU$3:$BU$578&amp;$BV$3:$BV$578,0),MATCH(BI$1,$BW$1:$CF$1,0))</f>
        <v>50400</v>
      </c>
      <c r="BJ787" s="3">
        <f t="array" ref="BJ787">INDEX($D$21:$M$44,MATCH($BD787&amp;$BF787,$C$21:$C$44&amp;$B$21:$B$44,0),MATCH(BJ$1,$D$16:$M$16,0))+VLOOKUP($BE787,战斗属性模型!$K$22:$O$24,BJ$2,FALSE)*INDEX($BW$3:$CF$578,MATCH($BD787&amp;$BF787&amp;$BG787,$BT$3:$BT$578&amp;$BU$3:$BU$578&amp;$BV$3:$BV$578,0),MATCH(BJ$1,$BW$1:$CF$1,0))</f>
        <v>0</v>
      </c>
      <c r="BK787" s="3">
        <f t="array" ref="BK787">INDEX($D$21:$M$44,MATCH($BD787&amp;$BF787,$C$21:$C$44&amp;$B$21:$B$44,0),MATCH(BK$1,$D$16:$M$16,0))+VLOOKUP($BE787,战斗属性模型!$K$22:$O$24,BK$2,FALSE)*INDEX($BW$3:$CF$578,MATCH($BD787&amp;$BF787&amp;$BG787,$BT$3:$BT$578&amp;$BU$3:$BU$578&amp;$BV$3:$BV$578,0),MATCH(BK$1,$BW$1:$CF$1,0))</f>
        <v>0</v>
      </c>
      <c r="BL787" s="3"/>
      <c r="BM787" s="3"/>
      <c r="BN787" s="3"/>
      <c r="BO787" s="3"/>
      <c r="BP787" s="3"/>
      <c r="BQ787" s="3"/>
    </row>
    <row r="788" spans="56:69" x14ac:dyDescent="0.2">
      <c r="BD788" t="str">
        <f t="shared" si="324"/>
        <v>头饰</v>
      </c>
      <c r="BE788">
        <f t="shared" si="325"/>
        <v>2</v>
      </c>
      <c r="BF788">
        <f t="shared" ref="BF788:BG788" si="334">BF212</f>
        <v>6</v>
      </c>
      <c r="BG788">
        <f t="shared" si="334"/>
        <v>18</v>
      </c>
      <c r="BH788" s="3">
        <f t="array" ref="BH788">INDEX($D$21:$M$44,MATCH($BD788&amp;$BF788,$C$21:$C$44&amp;$B$21:$B$44,0),MATCH(BH$1,$D$16:$M$16,0))+VLOOKUP($BE788,战斗属性模型!$K$22:$O$24,BH$2,FALSE)*INDEX($BW$3:$CF$578,MATCH($BD788&amp;$BF788&amp;$BG788,$BT$3:$BT$578&amp;$BU$3:$BU$578&amp;$BV$3:$BV$578,0),MATCH(BH$1,$BW$1:$CF$1,0))</f>
        <v>1099.2</v>
      </c>
      <c r="BI788" s="3">
        <f t="array" ref="BI788">INDEX($D$21:$M$44,MATCH($BD788&amp;$BF788,$C$21:$C$44&amp;$B$21:$B$44,0),MATCH(BI$1,$D$16:$M$16,0))+VLOOKUP($BE788,战斗属性模型!$K$22:$O$24,BI$2,FALSE)*INDEX($BW$3:$CF$578,MATCH($BD788&amp;$BF788&amp;$BG788,$BT$3:$BT$578&amp;$BU$3:$BU$578&amp;$BV$3:$BV$578,0),MATCH(BI$1,$BW$1:$CF$1,0))</f>
        <v>52800</v>
      </c>
      <c r="BJ788" s="3">
        <f t="array" ref="BJ788">INDEX($D$21:$M$44,MATCH($BD788&amp;$BF788,$C$21:$C$44&amp;$B$21:$B$44,0),MATCH(BJ$1,$D$16:$M$16,0))+VLOOKUP($BE788,战斗属性模型!$K$22:$O$24,BJ$2,FALSE)*INDEX($BW$3:$CF$578,MATCH($BD788&amp;$BF788&amp;$BG788,$BT$3:$BT$578&amp;$BU$3:$BU$578&amp;$BV$3:$BV$578,0),MATCH(BJ$1,$BW$1:$CF$1,0))</f>
        <v>0</v>
      </c>
      <c r="BK788" s="3">
        <f t="array" ref="BK788">INDEX($D$21:$M$44,MATCH($BD788&amp;$BF788,$C$21:$C$44&amp;$B$21:$B$44,0),MATCH(BK$1,$D$16:$M$16,0))+VLOOKUP($BE788,战斗属性模型!$K$22:$O$24,BK$2,FALSE)*INDEX($BW$3:$CF$578,MATCH($BD788&amp;$BF788&amp;$BG788,$BT$3:$BT$578&amp;$BU$3:$BU$578&amp;$BV$3:$BV$578,0),MATCH(BK$1,$BW$1:$CF$1,0))</f>
        <v>0</v>
      </c>
      <c r="BL788" s="3"/>
      <c r="BM788" s="3"/>
      <c r="BN788" s="3"/>
      <c r="BO788" s="3"/>
      <c r="BP788" s="3"/>
      <c r="BQ788" s="3"/>
    </row>
    <row r="789" spans="56:69" x14ac:dyDescent="0.2">
      <c r="BD789" t="str">
        <f t="shared" si="324"/>
        <v>头饰</v>
      </c>
      <c r="BE789">
        <f t="shared" si="325"/>
        <v>2</v>
      </c>
      <c r="BF789">
        <f t="shared" ref="BF789:BG789" si="335">BF213</f>
        <v>6</v>
      </c>
      <c r="BG789">
        <f t="shared" si="335"/>
        <v>19</v>
      </c>
      <c r="BH789" s="3">
        <f t="array" ref="BH789">INDEX($D$21:$M$44,MATCH($BD789&amp;$BF789,$C$21:$C$44&amp;$B$21:$B$44,0),MATCH(BH$1,$D$16:$M$16,0))+VLOOKUP($BE789,战斗属性模型!$K$22:$O$24,BH$2,FALSE)*INDEX($BW$3:$CF$578,MATCH($BD789&amp;$BF789&amp;$BG789,$BT$3:$BT$578&amp;$BU$3:$BU$578&amp;$BV$3:$BV$578,0),MATCH(BH$1,$BW$1:$CF$1,0))</f>
        <v>1149.5999999999999</v>
      </c>
      <c r="BI789" s="3">
        <f t="array" ref="BI789">INDEX($D$21:$M$44,MATCH($BD789&amp;$BF789,$C$21:$C$44&amp;$B$21:$B$44,0),MATCH(BI$1,$D$16:$M$16,0))+VLOOKUP($BE789,战斗属性模型!$K$22:$O$24,BI$2,FALSE)*INDEX($BW$3:$CF$578,MATCH($BD789&amp;$BF789&amp;$BG789,$BT$3:$BT$578&amp;$BU$3:$BU$578&amp;$BV$3:$BV$578,0),MATCH(BI$1,$BW$1:$CF$1,0))</f>
        <v>55200</v>
      </c>
      <c r="BJ789" s="3">
        <f t="array" ref="BJ789">INDEX($D$21:$M$44,MATCH($BD789&amp;$BF789,$C$21:$C$44&amp;$B$21:$B$44,0),MATCH(BJ$1,$D$16:$M$16,0))+VLOOKUP($BE789,战斗属性模型!$K$22:$O$24,BJ$2,FALSE)*INDEX($BW$3:$CF$578,MATCH($BD789&amp;$BF789&amp;$BG789,$BT$3:$BT$578&amp;$BU$3:$BU$578&amp;$BV$3:$BV$578,0),MATCH(BJ$1,$BW$1:$CF$1,0))</f>
        <v>0</v>
      </c>
      <c r="BK789" s="3">
        <f t="array" ref="BK789">INDEX($D$21:$M$44,MATCH($BD789&amp;$BF789,$C$21:$C$44&amp;$B$21:$B$44,0),MATCH(BK$1,$D$16:$M$16,0))+VLOOKUP($BE789,战斗属性模型!$K$22:$O$24,BK$2,FALSE)*INDEX($BW$3:$CF$578,MATCH($BD789&amp;$BF789&amp;$BG789,$BT$3:$BT$578&amp;$BU$3:$BU$578&amp;$BV$3:$BV$578,0),MATCH(BK$1,$BW$1:$CF$1,0))</f>
        <v>0</v>
      </c>
      <c r="BL789" s="3"/>
      <c r="BM789" s="3"/>
      <c r="BN789" s="3"/>
      <c r="BO789" s="3"/>
      <c r="BP789" s="3"/>
      <c r="BQ789" s="3"/>
    </row>
    <row r="790" spans="56:69" x14ac:dyDescent="0.2">
      <c r="BD790" t="str">
        <f t="shared" si="324"/>
        <v>头饰</v>
      </c>
      <c r="BE790">
        <f t="shared" si="325"/>
        <v>2</v>
      </c>
      <c r="BF790">
        <f t="shared" ref="BF790:BG790" si="336">BF214</f>
        <v>6</v>
      </c>
      <c r="BG790">
        <f t="shared" si="336"/>
        <v>20</v>
      </c>
      <c r="BH790" s="3">
        <f t="array" ref="BH790">INDEX($D$21:$M$44,MATCH($BD790&amp;$BF790,$C$21:$C$44&amp;$B$21:$B$44,0),MATCH(BH$1,$D$16:$M$16,0))+VLOOKUP($BE790,战斗属性模型!$K$22:$O$24,BH$2,FALSE)*INDEX($BW$3:$CF$578,MATCH($BD790&amp;$BF790&amp;$BG790,$BT$3:$BT$578&amp;$BU$3:$BU$578&amp;$BV$3:$BV$578,0),MATCH(BH$1,$BW$1:$CF$1,0))</f>
        <v>1200</v>
      </c>
      <c r="BI790" s="3">
        <f t="array" ref="BI790">INDEX($D$21:$M$44,MATCH($BD790&amp;$BF790,$C$21:$C$44&amp;$B$21:$B$44,0),MATCH(BI$1,$D$16:$M$16,0))+VLOOKUP($BE790,战斗属性模型!$K$22:$O$24,BI$2,FALSE)*INDEX($BW$3:$CF$578,MATCH($BD790&amp;$BF790&amp;$BG790,$BT$3:$BT$578&amp;$BU$3:$BU$578&amp;$BV$3:$BV$578,0),MATCH(BI$1,$BW$1:$CF$1,0))</f>
        <v>57600</v>
      </c>
      <c r="BJ790" s="3">
        <f t="array" ref="BJ790">INDEX($D$21:$M$44,MATCH($BD790&amp;$BF790,$C$21:$C$44&amp;$B$21:$B$44,0),MATCH(BJ$1,$D$16:$M$16,0))+VLOOKUP($BE790,战斗属性模型!$K$22:$O$24,BJ$2,FALSE)*INDEX($BW$3:$CF$578,MATCH($BD790&amp;$BF790&amp;$BG790,$BT$3:$BT$578&amp;$BU$3:$BU$578&amp;$BV$3:$BV$578,0),MATCH(BJ$1,$BW$1:$CF$1,0))</f>
        <v>0</v>
      </c>
      <c r="BK790" s="3">
        <f t="array" ref="BK790">INDEX($D$21:$M$44,MATCH($BD790&amp;$BF790,$C$21:$C$44&amp;$B$21:$B$44,0),MATCH(BK$1,$D$16:$M$16,0))+VLOOKUP($BE790,战斗属性模型!$K$22:$O$24,BK$2,FALSE)*INDEX($BW$3:$CF$578,MATCH($BD790&amp;$BF790&amp;$BG790,$BT$3:$BT$578&amp;$BU$3:$BU$578&amp;$BV$3:$BV$578,0),MATCH(BK$1,$BW$1:$CF$1,0))</f>
        <v>0</v>
      </c>
      <c r="BL790" s="3"/>
      <c r="BM790" s="3"/>
      <c r="BN790" s="3"/>
      <c r="BO790" s="3"/>
      <c r="BP790" s="3"/>
      <c r="BQ790" s="3"/>
    </row>
    <row r="791" spans="56:69" x14ac:dyDescent="0.2">
      <c r="BD791" t="str">
        <f t="shared" si="324"/>
        <v>头饰</v>
      </c>
      <c r="BE791">
        <f t="shared" si="325"/>
        <v>2</v>
      </c>
      <c r="BF791">
        <f t="shared" ref="BF791:BG791" si="337">BF215</f>
        <v>6</v>
      </c>
      <c r="BG791">
        <f t="shared" si="337"/>
        <v>21</v>
      </c>
      <c r="BH791" s="3">
        <f t="array" ref="BH791">INDEX($D$21:$M$44,MATCH($BD791&amp;$BF791,$C$21:$C$44&amp;$B$21:$B$44,0),MATCH(BH$1,$D$16:$M$16,0))+VLOOKUP($BE791,战斗属性模型!$K$22:$O$24,BH$2,FALSE)*INDEX($BW$3:$CF$578,MATCH($BD791&amp;$BF791&amp;$BG791,$BT$3:$BT$578&amp;$BU$3:$BU$578&amp;$BV$3:$BV$578,0),MATCH(BH$1,$BW$1:$CF$1,0))</f>
        <v>1250.4000000000001</v>
      </c>
      <c r="BI791" s="3">
        <f t="array" ref="BI791">INDEX($D$21:$M$44,MATCH($BD791&amp;$BF791,$C$21:$C$44&amp;$B$21:$B$44,0),MATCH(BI$1,$D$16:$M$16,0))+VLOOKUP($BE791,战斗属性模型!$K$22:$O$24,BI$2,FALSE)*INDEX($BW$3:$CF$578,MATCH($BD791&amp;$BF791&amp;$BG791,$BT$3:$BT$578&amp;$BU$3:$BU$578&amp;$BV$3:$BV$578,0),MATCH(BI$1,$BW$1:$CF$1,0))</f>
        <v>60000</v>
      </c>
      <c r="BJ791" s="3">
        <f t="array" ref="BJ791">INDEX($D$21:$M$44,MATCH($BD791&amp;$BF791,$C$21:$C$44&amp;$B$21:$B$44,0),MATCH(BJ$1,$D$16:$M$16,0))+VLOOKUP($BE791,战斗属性模型!$K$22:$O$24,BJ$2,FALSE)*INDEX($BW$3:$CF$578,MATCH($BD791&amp;$BF791&amp;$BG791,$BT$3:$BT$578&amp;$BU$3:$BU$578&amp;$BV$3:$BV$578,0),MATCH(BJ$1,$BW$1:$CF$1,0))</f>
        <v>0</v>
      </c>
      <c r="BK791" s="3">
        <f t="array" ref="BK791">INDEX($D$21:$M$44,MATCH($BD791&amp;$BF791,$C$21:$C$44&amp;$B$21:$B$44,0),MATCH(BK$1,$D$16:$M$16,0))+VLOOKUP($BE791,战斗属性模型!$K$22:$O$24,BK$2,FALSE)*INDEX($BW$3:$CF$578,MATCH($BD791&amp;$BF791&amp;$BG791,$BT$3:$BT$578&amp;$BU$3:$BU$578&amp;$BV$3:$BV$578,0),MATCH(BK$1,$BW$1:$CF$1,0))</f>
        <v>0</v>
      </c>
      <c r="BL791" s="3"/>
      <c r="BM791" s="3"/>
      <c r="BN791" s="3"/>
      <c r="BO791" s="3"/>
      <c r="BP791" s="3"/>
      <c r="BQ791" s="3"/>
    </row>
    <row r="792" spans="56:69" x14ac:dyDescent="0.2">
      <c r="BD792" t="str">
        <f t="shared" si="324"/>
        <v>头饰</v>
      </c>
      <c r="BE792">
        <f t="shared" si="325"/>
        <v>2</v>
      </c>
      <c r="BF792">
        <f t="shared" ref="BF792:BG792" si="338">BF216</f>
        <v>6</v>
      </c>
      <c r="BG792">
        <f t="shared" si="338"/>
        <v>22</v>
      </c>
      <c r="BH792" s="3">
        <f t="array" ref="BH792">INDEX($D$21:$M$44,MATCH($BD792&amp;$BF792,$C$21:$C$44&amp;$B$21:$B$44,0),MATCH(BH$1,$D$16:$M$16,0))+VLOOKUP($BE792,战斗属性模型!$K$22:$O$24,BH$2,FALSE)*INDEX($BW$3:$CF$578,MATCH($BD792&amp;$BF792&amp;$BG792,$BT$3:$BT$578&amp;$BU$3:$BU$578&amp;$BV$3:$BV$578,0),MATCH(BH$1,$BW$1:$CF$1,0))</f>
        <v>1300.8</v>
      </c>
      <c r="BI792" s="3">
        <f t="array" ref="BI792">INDEX($D$21:$M$44,MATCH($BD792&amp;$BF792,$C$21:$C$44&amp;$B$21:$B$44,0),MATCH(BI$1,$D$16:$M$16,0))+VLOOKUP($BE792,战斗属性模型!$K$22:$O$24,BI$2,FALSE)*INDEX($BW$3:$CF$578,MATCH($BD792&amp;$BF792&amp;$BG792,$BT$3:$BT$578&amp;$BU$3:$BU$578&amp;$BV$3:$BV$578,0),MATCH(BI$1,$BW$1:$CF$1,0))</f>
        <v>62400</v>
      </c>
      <c r="BJ792" s="3">
        <f t="array" ref="BJ792">INDEX($D$21:$M$44,MATCH($BD792&amp;$BF792,$C$21:$C$44&amp;$B$21:$B$44,0),MATCH(BJ$1,$D$16:$M$16,0))+VLOOKUP($BE792,战斗属性模型!$K$22:$O$24,BJ$2,FALSE)*INDEX($BW$3:$CF$578,MATCH($BD792&amp;$BF792&amp;$BG792,$BT$3:$BT$578&amp;$BU$3:$BU$578&amp;$BV$3:$BV$578,0),MATCH(BJ$1,$BW$1:$CF$1,0))</f>
        <v>0</v>
      </c>
      <c r="BK792" s="3">
        <f t="array" ref="BK792">INDEX($D$21:$M$44,MATCH($BD792&amp;$BF792,$C$21:$C$44&amp;$B$21:$B$44,0),MATCH(BK$1,$D$16:$M$16,0))+VLOOKUP($BE792,战斗属性模型!$K$22:$O$24,BK$2,FALSE)*INDEX($BW$3:$CF$578,MATCH($BD792&amp;$BF792&amp;$BG792,$BT$3:$BT$578&amp;$BU$3:$BU$578&amp;$BV$3:$BV$578,0),MATCH(BK$1,$BW$1:$CF$1,0))</f>
        <v>0</v>
      </c>
      <c r="BL792" s="3"/>
      <c r="BM792" s="3"/>
      <c r="BN792" s="3"/>
      <c r="BO792" s="3"/>
      <c r="BP792" s="3"/>
      <c r="BQ792" s="3"/>
    </row>
    <row r="793" spans="56:69" x14ac:dyDescent="0.2">
      <c r="BD793" t="str">
        <f t="shared" si="324"/>
        <v>头饰</v>
      </c>
      <c r="BE793">
        <f t="shared" si="325"/>
        <v>2</v>
      </c>
      <c r="BF793">
        <f t="shared" ref="BF793:BG793" si="339">BF217</f>
        <v>6</v>
      </c>
      <c r="BG793">
        <f t="shared" si="339"/>
        <v>23</v>
      </c>
      <c r="BH793" s="3">
        <f t="array" ref="BH793">INDEX($D$21:$M$44,MATCH($BD793&amp;$BF793,$C$21:$C$44&amp;$B$21:$B$44,0),MATCH(BH$1,$D$16:$M$16,0))+VLOOKUP($BE793,战斗属性模型!$K$22:$O$24,BH$2,FALSE)*INDEX($BW$3:$CF$578,MATCH($BD793&amp;$BF793&amp;$BG793,$BT$3:$BT$578&amp;$BU$3:$BU$578&amp;$BV$3:$BV$578,0),MATCH(BH$1,$BW$1:$CF$1,0))</f>
        <v>1351.2</v>
      </c>
      <c r="BI793" s="3">
        <f t="array" ref="BI793">INDEX($D$21:$M$44,MATCH($BD793&amp;$BF793,$C$21:$C$44&amp;$B$21:$B$44,0),MATCH(BI$1,$D$16:$M$16,0))+VLOOKUP($BE793,战斗属性模型!$K$22:$O$24,BI$2,FALSE)*INDEX($BW$3:$CF$578,MATCH($BD793&amp;$BF793&amp;$BG793,$BT$3:$BT$578&amp;$BU$3:$BU$578&amp;$BV$3:$BV$578,0),MATCH(BI$1,$BW$1:$CF$1,0))</f>
        <v>64800</v>
      </c>
      <c r="BJ793" s="3">
        <f t="array" ref="BJ793">INDEX($D$21:$M$44,MATCH($BD793&amp;$BF793,$C$21:$C$44&amp;$B$21:$B$44,0),MATCH(BJ$1,$D$16:$M$16,0))+VLOOKUP($BE793,战斗属性模型!$K$22:$O$24,BJ$2,FALSE)*INDEX($BW$3:$CF$578,MATCH($BD793&amp;$BF793&amp;$BG793,$BT$3:$BT$578&amp;$BU$3:$BU$578&amp;$BV$3:$BV$578,0),MATCH(BJ$1,$BW$1:$CF$1,0))</f>
        <v>0</v>
      </c>
      <c r="BK793" s="3">
        <f t="array" ref="BK793">INDEX($D$21:$M$44,MATCH($BD793&amp;$BF793,$C$21:$C$44&amp;$B$21:$B$44,0),MATCH(BK$1,$D$16:$M$16,0))+VLOOKUP($BE793,战斗属性模型!$K$22:$O$24,BK$2,FALSE)*INDEX($BW$3:$CF$578,MATCH($BD793&amp;$BF793&amp;$BG793,$BT$3:$BT$578&amp;$BU$3:$BU$578&amp;$BV$3:$BV$578,0),MATCH(BK$1,$BW$1:$CF$1,0))</f>
        <v>0</v>
      </c>
      <c r="BL793" s="3"/>
      <c r="BM793" s="3"/>
      <c r="BN793" s="3"/>
      <c r="BO793" s="3"/>
      <c r="BP793" s="3"/>
      <c r="BQ793" s="3"/>
    </row>
    <row r="794" spans="56:69" x14ac:dyDescent="0.2">
      <c r="BD794" t="str">
        <f t="shared" si="324"/>
        <v>头饰</v>
      </c>
      <c r="BE794">
        <f t="shared" si="325"/>
        <v>2</v>
      </c>
      <c r="BF794">
        <f t="shared" ref="BF794:BG794" si="340">BF218</f>
        <v>6</v>
      </c>
      <c r="BG794">
        <f t="shared" si="340"/>
        <v>24</v>
      </c>
      <c r="BH794" s="3">
        <f t="array" ref="BH794">INDEX($D$21:$M$44,MATCH($BD794&amp;$BF794,$C$21:$C$44&amp;$B$21:$B$44,0),MATCH(BH$1,$D$16:$M$16,0))+VLOOKUP($BE794,战斗属性模型!$K$22:$O$24,BH$2,FALSE)*INDEX($BW$3:$CF$578,MATCH($BD794&amp;$BF794&amp;$BG794,$BT$3:$BT$578&amp;$BU$3:$BU$578&amp;$BV$3:$BV$578,0),MATCH(BH$1,$BW$1:$CF$1,0))</f>
        <v>1401.6000000000001</v>
      </c>
      <c r="BI794" s="3">
        <f t="array" ref="BI794">INDEX($D$21:$M$44,MATCH($BD794&amp;$BF794,$C$21:$C$44&amp;$B$21:$B$44,0),MATCH(BI$1,$D$16:$M$16,0))+VLOOKUP($BE794,战斗属性模型!$K$22:$O$24,BI$2,FALSE)*INDEX($BW$3:$CF$578,MATCH($BD794&amp;$BF794&amp;$BG794,$BT$3:$BT$578&amp;$BU$3:$BU$578&amp;$BV$3:$BV$578,0),MATCH(BI$1,$BW$1:$CF$1,0))</f>
        <v>67200</v>
      </c>
      <c r="BJ794" s="3">
        <f t="array" ref="BJ794">INDEX($D$21:$M$44,MATCH($BD794&amp;$BF794,$C$21:$C$44&amp;$B$21:$B$44,0),MATCH(BJ$1,$D$16:$M$16,0))+VLOOKUP($BE794,战斗属性模型!$K$22:$O$24,BJ$2,FALSE)*INDEX($BW$3:$CF$578,MATCH($BD794&amp;$BF794&amp;$BG794,$BT$3:$BT$578&amp;$BU$3:$BU$578&amp;$BV$3:$BV$578,0),MATCH(BJ$1,$BW$1:$CF$1,0))</f>
        <v>0</v>
      </c>
      <c r="BK794" s="3">
        <f t="array" ref="BK794">INDEX($D$21:$M$44,MATCH($BD794&amp;$BF794,$C$21:$C$44&amp;$B$21:$B$44,0),MATCH(BK$1,$D$16:$M$16,0))+VLOOKUP($BE794,战斗属性模型!$K$22:$O$24,BK$2,FALSE)*INDEX($BW$3:$CF$578,MATCH($BD794&amp;$BF794&amp;$BG794,$BT$3:$BT$578&amp;$BU$3:$BU$578&amp;$BV$3:$BV$578,0),MATCH(BK$1,$BW$1:$CF$1,0))</f>
        <v>0</v>
      </c>
      <c r="BL794" s="3"/>
      <c r="BM794" s="3"/>
      <c r="BN794" s="3"/>
      <c r="BO794" s="3"/>
      <c r="BP794" s="3"/>
      <c r="BQ794" s="3"/>
    </row>
    <row r="795" spans="56:69" x14ac:dyDescent="0.2">
      <c r="BD795" t="str">
        <f t="shared" si="324"/>
        <v>护甲</v>
      </c>
      <c r="BE795">
        <f t="shared" si="325"/>
        <v>2</v>
      </c>
      <c r="BF795">
        <f t="shared" ref="BF795:BG795" si="341">BF219</f>
        <v>1</v>
      </c>
      <c r="BG795">
        <f t="shared" si="341"/>
        <v>1</v>
      </c>
      <c r="BH795" s="3">
        <f t="array" ref="BH795">INDEX($D$21:$M$44,MATCH($BD795&amp;$BF795,$C$21:$C$44&amp;$B$21:$B$44,0),MATCH(BH$1,$D$16:$M$16,0))+VLOOKUP($BE795,战斗属性模型!$K$22:$O$24,BH$2,FALSE)*INDEX($BW$3:$CF$578,MATCH($BD795&amp;$BF795&amp;$BG795,$BT$3:$BT$578&amp;$BU$3:$BU$578&amp;$BV$3:$BV$578,0),MATCH(BH$1,$BW$1:$CF$1,0))</f>
        <v>40.4</v>
      </c>
      <c r="BI795" s="3">
        <f t="array" ref="BI795">INDEX($D$21:$M$44,MATCH($BD795&amp;$BF795,$C$21:$C$44&amp;$B$21:$B$44,0),MATCH(BI$1,$D$16:$M$16,0))+VLOOKUP($BE795,战斗属性模型!$K$22:$O$24,BI$2,FALSE)*INDEX($BW$3:$CF$578,MATCH($BD795&amp;$BF795&amp;$BG795,$BT$3:$BT$578&amp;$BU$3:$BU$578&amp;$BV$3:$BV$578,0),MATCH(BI$1,$BW$1:$CF$1,0))</f>
        <v>2000</v>
      </c>
      <c r="BJ795" s="3">
        <f t="array" ref="BJ795">INDEX($D$21:$M$44,MATCH($BD795&amp;$BF795,$C$21:$C$44&amp;$B$21:$B$44,0),MATCH(BJ$1,$D$16:$M$16,0))+VLOOKUP($BE795,战斗属性模型!$K$22:$O$24,BJ$2,FALSE)*INDEX($BW$3:$CF$578,MATCH($BD795&amp;$BF795&amp;$BG795,$BT$3:$BT$578&amp;$BU$3:$BU$578&amp;$BV$3:$BV$578,0),MATCH(BJ$1,$BW$1:$CF$1,0))</f>
        <v>0</v>
      </c>
      <c r="BK795" s="3">
        <f t="array" ref="BK795">INDEX($D$21:$M$44,MATCH($BD795&amp;$BF795,$C$21:$C$44&amp;$B$21:$B$44,0),MATCH(BK$1,$D$16:$M$16,0))+VLOOKUP($BE795,战斗属性模型!$K$22:$O$24,BK$2,FALSE)*INDEX($BW$3:$CF$578,MATCH($BD795&amp;$BF795&amp;$BG795,$BT$3:$BT$578&amp;$BU$3:$BU$578&amp;$BV$3:$BV$578,0),MATCH(BK$1,$BW$1:$CF$1,0))</f>
        <v>0</v>
      </c>
      <c r="BL795" s="3"/>
      <c r="BM795" s="3"/>
      <c r="BN795" s="3"/>
      <c r="BO795" s="3"/>
      <c r="BP795" s="3"/>
      <c r="BQ795" s="3"/>
    </row>
    <row r="796" spans="56:69" x14ac:dyDescent="0.2">
      <c r="BD796" t="str">
        <f t="shared" si="324"/>
        <v>护甲</v>
      </c>
      <c r="BE796">
        <f t="shared" si="325"/>
        <v>2</v>
      </c>
      <c r="BF796">
        <f t="shared" ref="BF796:BG796" si="342">BF220</f>
        <v>1</v>
      </c>
      <c r="BG796">
        <f t="shared" si="342"/>
        <v>2</v>
      </c>
      <c r="BH796" s="3">
        <f t="array" ref="BH796">INDEX($D$21:$M$44,MATCH($BD796&amp;$BF796,$C$21:$C$44&amp;$B$21:$B$44,0),MATCH(BH$1,$D$16:$M$16,0))+VLOOKUP($BE796,战斗属性模型!$K$22:$O$24,BH$2,FALSE)*INDEX($BW$3:$CF$578,MATCH($BD796&amp;$BF796&amp;$BG796,$BT$3:$BT$578&amp;$BU$3:$BU$578&amp;$BV$3:$BV$578,0),MATCH(BH$1,$BW$1:$CF$1,0))</f>
        <v>48.8</v>
      </c>
      <c r="BI796" s="3">
        <f t="array" ref="BI796">INDEX($D$21:$M$44,MATCH($BD796&amp;$BF796,$C$21:$C$44&amp;$B$21:$B$44,0),MATCH(BI$1,$D$16:$M$16,0))+VLOOKUP($BE796,战斗属性模型!$K$22:$O$24,BI$2,FALSE)*INDEX($BW$3:$CF$578,MATCH($BD796&amp;$BF796&amp;$BG796,$BT$3:$BT$578&amp;$BU$3:$BU$578&amp;$BV$3:$BV$578,0),MATCH(BI$1,$BW$1:$CF$1,0))</f>
        <v>2400</v>
      </c>
      <c r="BJ796" s="3">
        <f t="array" ref="BJ796">INDEX($D$21:$M$44,MATCH($BD796&amp;$BF796,$C$21:$C$44&amp;$B$21:$B$44,0),MATCH(BJ$1,$D$16:$M$16,0))+VLOOKUP($BE796,战斗属性模型!$K$22:$O$24,BJ$2,FALSE)*INDEX($BW$3:$CF$578,MATCH($BD796&amp;$BF796&amp;$BG796,$BT$3:$BT$578&amp;$BU$3:$BU$578&amp;$BV$3:$BV$578,0),MATCH(BJ$1,$BW$1:$CF$1,0))</f>
        <v>0</v>
      </c>
      <c r="BK796" s="3">
        <f t="array" ref="BK796">INDEX($D$21:$M$44,MATCH($BD796&amp;$BF796,$C$21:$C$44&amp;$B$21:$B$44,0),MATCH(BK$1,$D$16:$M$16,0))+VLOOKUP($BE796,战斗属性模型!$K$22:$O$24,BK$2,FALSE)*INDEX($BW$3:$CF$578,MATCH($BD796&amp;$BF796&amp;$BG796,$BT$3:$BT$578&amp;$BU$3:$BU$578&amp;$BV$3:$BV$578,0),MATCH(BK$1,$BW$1:$CF$1,0))</f>
        <v>0</v>
      </c>
      <c r="BL796" s="3"/>
      <c r="BM796" s="3"/>
      <c r="BN796" s="3"/>
      <c r="BO796" s="3"/>
      <c r="BP796" s="3"/>
      <c r="BQ796" s="3"/>
    </row>
    <row r="797" spans="56:69" x14ac:dyDescent="0.2">
      <c r="BD797" t="str">
        <f t="shared" si="324"/>
        <v>护甲</v>
      </c>
      <c r="BE797">
        <f t="shared" si="325"/>
        <v>2</v>
      </c>
      <c r="BF797">
        <f t="shared" ref="BF797:BG797" si="343">BF221</f>
        <v>1</v>
      </c>
      <c r="BG797">
        <f t="shared" si="343"/>
        <v>3</v>
      </c>
      <c r="BH797" s="3">
        <f t="array" ref="BH797">INDEX($D$21:$M$44,MATCH($BD797&amp;$BF797,$C$21:$C$44&amp;$B$21:$B$44,0),MATCH(BH$1,$D$16:$M$16,0))+VLOOKUP($BE797,战斗属性模型!$K$22:$O$24,BH$2,FALSE)*INDEX($BW$3:$CF$578,MATCH($BD797&amp;$BF797&amp;$BG797,$BT$3:$BT$578&amp;$BU$3:$BU$578&amp;$BV$3:$BV$578,0),MATCH(BH$1,$BW$1:$CF$1,0))</f>
        <v>57.2</v>
      </c>
      <c r="BI797" s="3">
        <f t="array" ref="BI797">INDEX($D$21:$M$44,MATCH($BD797&amp;$BF797,$C$21:$C$44&amp;$B$21:$B$44,0),MATCH(BI$1,$D$16:$M$16,0))+VLOOKUP($BE797,战斗属性模型!$K$22:$O$24,BI$2,FALSE)*INDEX($BW$3:$CF$578,MATCH($BD797&amp;$BF797&amp;$BG797,$BT$3:$BT$578&amp;$BU$3:$BU$578&amp;$BV$3:$BV$578,0),MATCH(BI$1,$BW$1:$CF$1,0))</f>
        <v>2800</v>
      </c>
      <c r="BJ797" s="3">
        <f t="array" ref="BJ797">INDEX($D$21:$M$44,MATCH($BD797&amp;$BF797,$C$21:$C$44&amp;$B$21:$B$44,0),MATCH(BJ$1,$D$16:$M$16,0))+VLOOKUP($BE797,战斗属性模型!$K$22:$O$24,BJ$2,FALSE)*INDEX($BW$3:$CF$578,MATCH($BD797&amp;$BF797&amp;$BG797,$BT$3:$BT$578&amp;$BU$3:$BU$578&amp;$BV$3:$BV$578,0),MATCH(BJ$1,$BW$1:$CF$1,0))</f>
        <v>0</v>
      </c>
      <c r="BK797" s="3">
        <f t="array" ref="BK797">INDEX($D$21:$M$44,MATCH($BD797&amp;$BF797,$C$21:$C$44&amp;$B$21:$B$44,0),MATCH(BK$1,$D$16:$M$16,0))+VLOOKUP($BE797,战斗属性模型!$K$22:$O$24,BK$2,FALSE)*INDEX($BW$3:$CF$578,MATCH($BD797&amp;$BF797&amp;$BG797,$BT$3:$BT$578&amp;$BU$3:$BU$578&amp;$BV$3:$BV$578,0),MATCH(BK$1,$BW$1:$CF$1,0))</f>
        <v>0</v>
      </c>
      <c r="BL797" s="3"/>
      <c r="BM797" s="3"/>
      <c r="BN797" s="3"/>
      <c r="BO797" s="3"/>
      <c r="BP797" s="3"/>
      <c r="BQ797" s="3"/>
    </row>
    <row r="798" spans="56:69" x14ac:dyDescent="0.2">
      <c r="BD798" t="str">
        <f t="shared" si="324"/>
        <v>护甲</v>
      </c>
      <c r="BE798">
        <f t="shared" si="325"/>
        <v>2</v>
      </c>
      <c r="BF798">
        <f t="shared" ref="BF798:BG798" si="344">BF222</f>
        <v>1</v>
      </c>
      <c r="BG798">
        <f t="shared" si="344"/>
        <v>4</v>
      </c>
      <c r="BH798" s="3">
        <f t="array" ref="BH798">INDEX($D$21:$M$44,MATCH($BD798&amp;$BF798,$C$21:$C$44&amp;$B$21:$B$44,0),MATCH(BH$1,$D$16:$M$16,0))+VLOOKUP($BE798,战斗属性模型!$K$22:$O$24,BH$2,FALSE)*INDEX($BW$3:$CF$578,MATCH($BD798&amp;$BF798&amp;$BG798,$BT$3:$BT$578&amp;$BU$3:$BU$578&amp;$BV$3:$BV$578,0),MATCH(BH$1,$BW$1:$CF$1,0))</f>
        <v>65.599999999999994</v>
      </c>
      <c r="BI798" s="3">
        <f t="array" ref="BI798">INDEX($D$21:$M$44,MATCH($BD798&amp;$BF798,$C$21:$C$44&amp;$B$21:$B$44,0),MATCH(BI$1,$D$16:$M$16,0))+VLOOKUP($BE798,战斗属性模型!$K$22:$O$24,BI$2,FALSE)*INDEX($BW$3:$CF$578,MATCH($BD798&amp;$BF798&amp;$BG798,$BT$3:$BT$578&amp;$BU$3:$BU$578&amp;$BV$3:$BV$578,0),MATCH(BI$1,$BW$1:$CF$1,0))</f>
        <v>3200</v>
      </c>
      <c r="BJ798" s="3">
        <f t="array" ref="BJ798">INDEX($D$21:$M$44,MATCH($BD798&amp;$BF798,$C$21:$C$44&amp;$B$21:$B$44,0),MATCH(BJ$1,$D$16:$M$16,0))+VLOOKUP($BE798,战斗属性模型!$K$22:$O$24,BJ$2,FALSE)*INDEX($BW$3:$CF$578,MATCH($BD798&amp;$BF798&amp;$BG798,$BT$3:$BT$578&amp;$BU$3:$BU$578&amp;$BV$3:$BV$578,0),MATCH(BJ$1,$BW$1:$CF$1,0))</f>
        <v>0</v>
      </c>
      <c r="BK798" s="3">
        <f t="array" ref="BK798">INDEX($D$21:$M$44,MATCH($BD798&amp;$BF798,$C$21:$C$44&amp;$B$21:$B$44,0),MATCH(BK$1,$D$16:$M$16,0))+VLOOKUP($BE798,战斗属性模型!$K$22:$O$24,BK$2,FALSE)*INDEX($BW$3:$CF$578,MATCH($BD798&amp;$BF798&amp;$BG798,$BT$3:$BT$578&amp;$BU$3:$BU$578&amp;$BV$3:$BV$578,0),MATCH(BK$1,$BW$1:$CF$1,0))</f>
        <v>0</v>
      </c>
      <c r="BL798" s="3"/>
      <c r="BM798" s="3"/>
      <c r="BN798" s="3"/>
      <c r="BO798" s="3"/>
      <c r="BP798" s="3"/>
      <c r="BQ798" s="3"/>
    </row>
    <row r="799" spans="56:69" x14ac:dyDescent="0.2">
      <c r="BD799" t="str">
        <f t="shared" si="324"/>
        <v>护甲</v>
      </c>
      <c r="BE799">
        <f t="shared" si="325"/>
        <v>2</v>
      </c>
      <c r="BF799">
        <f t="shared" ref="BF799:BG799" si="345">BF223</f>
        <v>1</v>
      </c>
      <c r="BG799">
        <f t="shared" si="345"/>
        <v>5</v>
      </c>
      <c r="BH799" s="3">
        <f t="array" ref="BH799">INDEX($D$21:$M$44,MATCH($BD799&amp;$BF799,$C$21:$C$44&amp;$B$21:$B$44,0),MATCH(BH$1,$D$16:$M$16,0))+VLOOKUP($BE799,战斗属性模型!$K$22:$O$24,BH$2,FALSE)*INDEX($BW$3:$CF$578,MATCH($BD799&amp;$BF799&amp;$BG799,$BT$3:$BT$578&amp;$BU$3:$BU$578&amp;$BV$3:$BV$578,0),MATCH(BH$1,$BW$1:$CF$1,0))</f>
        <v>74</v>
      </c>
      <c r="BI799" s="3">
        <f t="array" ref="BI799">INDEX($D$21:$M$44,MATCH($BD799&amp;$BF799,$C$21:$C$44&amp;$B$21:$B$44,0),MATCH(BI$1,$D$16:$M$16,0))+VLOOKUP($BE799,战斗属性模型!$K$22:$O$24,BI$2,FALSE)*INDEX($BW$3:$CF$578,MATCH($BD799&amp;$BF799&amp;$BG799,$BT$3:$BT$578&amp;$BU$3:$BU$578&amp;$BV$3:$BV$578,0),MATCH(BI$1,$BW$1:$CF$1,0))</f>
        <v>3600</v>
      </c>
      <c r="BJ799" s="3">
        <f t="array" ref="BJ799">INDEX($D$21:$M$44,MATCH($BD799&amp;$BF799,$C$21:$C$44&amp;$B$21:$B$44,0),MATCH(BJ$1,$D$16:$M$16,0))+VLOOKUP($BE799,战斗属性模型!$K$22:$O$24,BJ$2,FALSE)*INDEX($BW$3:$CF$578,MATCH($BD799&amp;$BF799&amp;$BG799,$BT$3:$BT$578&amp;$BU$3:$BU$578&amp;$BV$3:$BV$578,0),MATCH(BJ$1,$BW$1:$CF$1,0))</f>
        <v>0</v>
      </c>
      <c r="BK799" s="3">
        <f t="array" ref="BK799">INDEX($D$21:$M$44,MATCH($BD799&amp;$BF799,$C$21:$C$44&amp;$B$21:$B$44,0),MATCH(BK$1,$D$16:$M$16,0))+VLOOKUP($BE799,战斗属性模型!$K$22:$O$24,BK$2,FALSE)*INDEX($BW$3:$CF$578,MATCH($BD799&amp;$BF799&amp;$BG799,$BT$3:$BT$578&amp;$BU$3:$BU$578&amp;$BV$3:$BV$578,0),MATCH(BK$1,$BW$1:$CF$1,0))</f>
        <v>0</v>
      </c>
      <c r="BL799" s="3"/>
      <c r="BM799" s="3"/>
      <c r="BN799" s="3"/>
      <c r="BO799" s="3"/>
      <c r="BP799" s="3"/>
      <c r="BQ799" s="3"/>
    </row>
    <row r="800" spans="56:69" x14ac:dyDescent="0.2">
      <c r="BD800" t="str">
        <f t="shared" si="324"/>
        <v>护甲</v>
      </c>
      <c r="BE800">
        <f t="shared" si="325"/>
        <v>2</v>
      </c>
      <c r="BF800">
        <f t="shared" ref="BF800:BG800" si="346">BF224</f>
        <v>1</v>
      </c>
      <c r="BG800">
        <f t="shared" si="346"/>
        <v>6</v>
      </c>
      <c r="BH800" s="3">
        <f t="array" ref="BH800">INDEX($D$21:$M$44,MATCH($BD800&amp;$BF800,$C$21:$C$44&amp;$B$21:$B$44,0),MATCH(BH$1,$D$16:$M$16,0))+VLOOKUP($BE800,战斗属性模型!$K$22:$O$24,BH$2,FALSE)*INDEX($BW$3:$CF$578,MATCH($BD800&amp;$BF800&amp;$BG800,$BT$3:$BT$578&amp;$BU$3:$BU$578&amp;$BV$3:$BV$578,0),MATCH(BH$1,$BW$1:$CF$1,0))</f>
        <v>82.4</v>
      </c>
      <c r="BI800" s="3">
        <f t="array" ref="BI800">INDEX($D$21:$M$44,MATCH($BD800&amp;$BF800,$C$21:$C$44&amp;$B$21:$B$44,0),MATCH(BI$1,$D$16:$M$16,0))+VLOOKUP($BE800,战斗属性模型!$K$22:$O$24,BI$2,FALSE)*INDEX($BW$3:$CF$578,MATCH($BD800&amp;$BF800&amp;$BG800,$BT$3:$BT$578&amp;$BU$3:$BU$578&amp;$BV$3:$BV$578,0),MATCH(BI$1,$BW$1:$CF$1,0))</f>
        <v>4000</v>
      </c>
      <c r="BJ800" s="3">
        <f t="array" ref="BJ800">INDEX($D$21:$M$44,MATCH($BD800&amp;$BF800,$C$21:$C$44&amp;$B$21:$B$44,0),MATCH(BJ$1,$D$16:$M$16,0))+VLOOKUP($BE800,战斗属性模型!$K$22:$O$24,BJ$2,FALSE)*INDEX($BW$3:$CF$578,MATCH($BD800&amp;$BF800&amp;$BG800,$BT$3:$BT$578&amp;$BU$3:$BU$578&amp;$BV$3:$BV$578,0),MATCH(BJ$1,$BW$1:$CF$1,0))</f>
        <v>0</v>
      </c>
      <c r="BK800" s="3">
        <f t="array" ref="BK800">INDEX($D$21:$M$44,MATCH($BD800&amp;$BF800,$C$21:$C$44&amp;$B$21:$B$44,0),MATCH(BK$1,$D$16:$M$16,0))+VLOOKUP($BE800,战斗属性模型!$K$22:$O$24,BK$2,FALSE)*INDEX($BW$3:$CF$578,MATCH($BD800&amp;$BF800&amp;$BG800,$BT$3:$BT$578&amp;$BU$3:$BU$578&amp;$BV$3:$BV$578,0),MATCH(BK$1,$BW$1:$CF$1,0))</f>
        <v>0</v>
      </c>
      <c r="BL800" s="3"/>
      <c r="BM800" s="3"/>
      <c r="BN800" s="3"/>
      <c r="BO800" s="3"/>
      <c r="BP800" s="3"/>
      <c r="BQ800" s="3"/>
    </row>
    <row r="801" spans="56:69" x14ac:dyDescent="0.2">
      <c r="BD801" t="str">
        <f t="shared" si="324"/>
        <v>护甲</v>
      </c>
      <c r="BE801">
        <f t="shared" si="325"/>
        <v>2</v>
      </c>
      <c r="BF801">
        <f t="shared" ref="BF801:BG801" si="347">BF225</f>
        <v>1</v>
      </c>
      <c r="BG801">
        <f t="shared" si="347"/>
        <v>7</v>
      </c>
      <c r="BH801" s="3">
        <f t="array" ref="BH801">INDEX($D$21:$M$44,MATCH($BD801&amp;$BF801,$C$21:$C$44&amp;$B$21:$B$44,0),MATCH(BH$1,$D$16:$M$16,0))+VLOOKUP($BE801,战斗属性模型!$K$22:$O$24,BH$2,FALSE)*INDEX($BW$3:$CF$578,MATCH($BD801&amp;$BF801&amp;$BG801,$BT$3:$BT$578&amp;$BU$3:$BU$578&amp;$BV$3:$BV$578,0),MATCH(BH$1,$BW$1:$CF$1,0))</f>
        <v>90.800000000000011</v>
      </c>
      <c r="BI801" s="3">
        <f t="array" ref="BI801">INDEX($D$21:$M$44,MATCH($BD801&amp;$BF801,$C$21:$C$44&amp;$B$21:$B$44,0),MATCH(BI$1,$D$16:$M$16,0))+VLOOKUP($BE801,战斗属性模型!$K$22:$O$24,BI$2,FALSE)*INDEX($BW$3:$CF$578,MATCH($BD801&amp;$BF801&amp;$BG801,$BT$3:$BT$578&amp;$BU$3:$BU$578&amp;$BV$3:$BV$578,0),MATCH(BI$1,$BW$1:$CF$1,0))</f>
        <v>4400</v>
      </c>
      <c r="BJ801" s="3">
        <f t="array" ref="BJ801">INDEX($D$21:$M$44,MATCH($BD801&amp;$BF801,$C$21:$C$44&amp;$B$21:$B$44,0),MATCH(BJ$1,$D$16:$M$16,0))+VLOOKUP($BE801,战斗属性模型!$K$22:$O$24,BJ$2,FALSE)*INDEX($BW$3:$CF$578,MATCH($BD801&amp;$BF801&amp;$BG801,$BT$3:$BT$578&amp;$BU$3:$BU$578&amp;$BV$3:$BV$578,0),MATCH(BJ$1,$BW$1:$CF$1,0))</f>
        <v>0</v>
      </c>
      <c r="BK801" s="3">
        <f t="array" ref="BK801">INDEX($D$21:$M$44,MATCH($BD801&amp;$BF801,$C$21:$C$44&amp;$B$21:$B$44,0),MATCH(BK$1,$D$16:$M$16,0))+VLOOKUP($BE801,战斗属性模型!$K$22:$O$24,BK$2,FALSE)*INDEX($BW$3:$CF$578,MATCH($BD801&amp;$BF801&amp;$BG801,$BT$3:$BT$578&amp;$BU$3:$BU$578&amp;$BV$3:$BV$578,0),MATCH(BK$1,$BW$1:$CF$1,0))</f>
        <v>0</v>
      </c>
      <c r="BL801" s="3"/>
      <c r="BM801" s="3"/>
      <c r="BN801" s="3"/>
      <c r="BO801" s="3"/>
      <c r="BP801" s="3"/>
      <c r="BQ801" s="3"/>
    </row>
    <row r="802" spans="56:69" x14ac:dyDescent="0.2">
      <c r="BD802" t="str">
        <f t="shared" si="324"/>
        <v>护甲</v>
      </c>
      <c r="BE802">
        <f t="shared" si="325"/>
        <v>2</v>
      </c>
      <c r="BF802">
        <f t="shared" ref="BF802:BG802" si="348">BF226</f>
        <v>1</v>
      </c>
      <c r="BG802">
        <f t="shared" si="348"/>
        <v>8</v>
      </c>
      <c r="BH802" s="3">
        <f t="array" ref="BH802">INDEX($D$21:$M$44,MATCH($BD802&amp;$BF802,$C$21:$C$44&amp;$B$21:$B$44,0),MATCH(BH$1,$D$16:$M$16,0))+VLOOKUP($BE802,战斗属性模型!$K$22:$O$24,BH$2,FALSE)*INDEX($BW$3:$CF$578,MATCH($BD802&amp;$BF802&amp;$BG802,$BT$3:$BT$578&amp;$BU$3:$BU$578&amp;$BV$3:$BV$578,0),MATCH(BH$1,$BW$1:$CF$1,0))</f>
        <v>99.2</v>
      </c>
      <c r="BI802" s="3">
        <f t="array" ref="BI802">INDEX($D$21:$M$44,MATCH($BD802&amp;$BF802,$C$21:$C$44&amp;$B$21:$B$44,0),MATCH(BI$1,$D$16:$M$16,0))+VLOOKUP($BE802,战斗属性模型!$K$22:$O$24,BI$2,FALSE)*INDEX($BW$3:$CF$578,MATCH($BD802&amp;$BF802&amp;$BG802,$BT$3:$BT$578&amp;$BU$3:$BU$578&amp;$BV$3:$BV$578,0),MATCH(BI$1,$BW$1:$CF$1,0))</f>
        <v>4800</v>
      </c>
      <c r="BJ802" s="3">
        <f t="array" ref="BJ802">INDEX($D$21:$M$44,MATCH($BD802&amp;$BF802,$C$21:$C$44&amp;$B$21:$B$44,0),MATCH(BJ$1,$D$16:$M$16,0))+VLOOKUP($BE802,战斗属性模型!$K$22:$O$24,BJ$2,FALSE)*INDEX($BW$3:$CF$578,MATCH($BD802&amp;$BF802&amp;$BG802,$BT$3:$BT$578&amp;$BU$3:$BU$578&amp;$BV$3:$BV$578,0),MATCH(BJ$1,$BW$1:$CF$1,0))</f>
        <v>0</v>
      </c>
      <c r="BK802" s="3">
        <f t="array" ref="BK802">INDEX($D$21:$M$44,MATCH($BD802&amp;$BF802,$C$21:$C$44&amp;$B$21:$B$44,0),MATCH(BK$1,$D$16:$M$16,0))+VLOOKUP($BE802,战斗属性模型!$K$22:$O$24,BK$2,FALSE)*INDEX($BW$3:$CF$578,MATCH($BD802&amp;$BF802&amp;$BG802,$BT$3:$BT$578&amp;$BU$3:$BU$578&amp;$BV$3:$BV$578,0),MATCH(BK$1,$BW$1:$CF$1,0))</f>
        <v>0</v>
      </c>
      <c r="BL802" s="3"/>
      <c r="BM802" s="3"/>
      <c r="BN802" s="3"/>
      <c r="BO802" s="3"/>
      <c r="BP802" s="3"/>
      <c r="BQ802" s="3"/>
    </row>
    <row r="803" spans="56:69" x14ac:dyDescent="0.2">
      <c r="BD803" t="str">
        <f t="shared" si="324"/>
        <v>护甲</v>
      </c>
      <c r="BE803">
        <f t="shared" si="325"/>
        <v>2</v>
      </c>
      <c r="BF803">
        <f t="shared" ref="BF803:BG803" si="349">BF227</f>
        <v>1</v>
      </c>
      <c r="BG803">
        <f t="shared" si="349"/>
        <v>9</v>
      </c>
      <c r="BH803" s="3">
        <f t="array" ref="BH803">INDEX($D$21:$M$44,MATCH($BD803&amp;$BF803,$C$21:$C$44&amp;$B$21:$B$44,0),MATCH(BH$1,$D$16:$M$16,0))+VLOOKUP($BE803,战斗属性模型!$K$22:$O$24,BH$2,FALSE)*INDEX($BW$3:$CF$578,MATCH($BD803&amp;$BF803&amp;$BG803,$BT$3:$BT$578&amp;$BU$3:$BU$578&amp;$BV$3:$BV$578,0),MATCH(BH$1,$BW$1:$CF$1,0))</f>
        <v>107.60000000000001</v>
      </c>
      <c r="BI803" s="3">
        <f t="array" ref="BI803">INDEX($D$21:$M$44,MATCH($BD803&amp;$BF803,$C$21:$C$44&amp;$B$21:$B$44,0),MATCH(BI$1,$D$16:$M$16,0))+VLOOKUP($BE803,战斗属性模型!$K$22:$O$24,BI$2,FALSE)*INDEX($BW$3:$CF$578,MATCH($BD803&amp;$BF803&amp;$BG803,$BT$3:$BT$578&amp;$BU$3:$BU$578&amp;$BV$3:$BV$578,0),MATCH(BI$1,$BW$1:$CF$1,0))</f>
        <v>5200</v>
      </c>
      <c r="BJ803" s="3">
        <f t="array" ref="BJ803">INDEX($D$21:$M$44,MATCH($BD803&amp;$BF803,$C$21:$C$44&amp;$B$21:$B$44,0),MATCH(BJ$1,$D$16:$M$16,0))+VLOOKUP($BE803,战斗属性模型!$K$22:$O$24,BJ$2,FALSE)*INDEX($BW$3:$CF$578,MATCH($BD803&amp;$BF803&amp;$BG803,$BT$3:$BT$578&amp;$BU$3:$BU$578&amp;$BV$3:$BV$578,0),MATCH(BJ$1,$BW$1:$CF$1,0))</f>
        <v>0</v>
      </c>
      <c r="BK803" s="3">
        <f t="array" ref="BK803">INDEX($D$21:$M$44,MATCH($BD803&amp;$BF803,$C$21:$C$44&amp;$B$21:$B$44,0),MATCH(BK$1,$D$16:$M$16,0))+VLOOKUP($BE803,战斗属性模型!$K$22:$O$24,BK$2,FALSE)*INDEX($BW$3:$CF$578,MATCH($BD803&amp;$BF803&amp;$BG803,$BT$3:$BT$578&amp;$BU$3:$BU$578&amp;$BV$3:$BV$578,0),MATCH(BK$1,$BW$1:$CF$1,0))</f>
        <v>0</v>
      </c>
      <c r="BL803" s="3"/>
      <c r="BM803" s="3"/>
      <c r="BN803" s="3"/>
      <c r="BO803" s="3"/>
      <c r="BP803" s="3"/>
      <c r="BQ803" s="3"/>
    </row>
    <row r="804" spans="56:69" x14ac:dyDescent="0.2">
      <c r="BD804" t="str">
        <f t="shared" si="324"/>
        <v>护甲</v>
      </c>
      <c r="BE804">
        <f t="shared" si="325"/>
        <v>2</v>
      </c>
      <c r="BF804">
        <f t="shared" ref="BF804:BG804" si="350">BF228</f>
        <v>1</v>
      </c>
      <c r="BG804">
        <f t="shared" si="350"/>
        <v>10</v>
      </c>
      <c r="BH804" s="3">
        <f t="array" ref="BH804">INDEX($D$21:$M$44,MATCH($BD804&amp;$BF804,$C$21:$C$44&amp;$B$21:$B$44,0),MATCH(BH$1,$D$16:$M$16,0))+VLOOKUP($BE804,战斗属性模型!$K$22:$O$24,BH$2,FALSE)*INDEX($BW$3:$CF$578,MATCH($BD804&amp;$BF804&amp;$BG804,$BT$3:$BT$578&amp;$BU$3:$BU$578&amp;$BV$3:$BV$578,0),MATCH(BH$1,$BW$1:$CF$1,0))</f>
        <v>116</v>
      </c>
      <c r="BI804" s="3">
        <f t="array" ref="BI804">INDEX($D$21:$M$44,MATCH($BD804&amp;$BF804,$C$21:$C$44&amp;$B$21:$B$44,0),MATCH(BI$1,$D$16:$M$16,0))+VLOOKUP($BE804,战斗属性模型!$K$22:$O$24,BI$2,FALSE)*INDEX($BW$3:$CF$578,MATCH($BD804&amp;$BF804&amp;$BG804,$BT$3:$BT$578&amp;$BU$3:$BU$578&amp;$BV$3:$BV$578,0),MATCH(BI$1,$BW$1:$CF$1,0))</f>
        <v>5600</v>
      </c>
      <c r="BJ804" s="3">
        <f t="array" ref="BJ804">INDEX($D$21:$M$44,MATCH($BD804&amp;$BF804,$C$21:$C$44&amp;$B$21:$B$44,0),MATCH(BJ$1,$D$16:$M$16,0))+VLOOKUP($BE804,战斗属性模型!$K$22:$O$24,BJ$2,FALSE)*INDEX($BW$3:$CF$578,MATCH($BD804&amp;$BF804&amp;$BG804,$BT$3:$BT$578&amp;$BU$3:$BU$578&amp;$BV$3:$BV$578,0),MATCH(BJ$1,$BW$1:$CF$1,0))</f>
        <v>0</v>
      </c>
      <c r="BK804" s="3">
        <f t="array" ref="BK804">INDEX($D$21:$M$44,MATCH($BD804&amp;$BF804,$C$21:$C$44&amp;$B$21:$B$44,0),MATCH(BK$1,$D$16:$M$16,0))+VLOOKUP($BE804,战斗属性模型!$K$22:$O$24,BK$2,FALSE)*INDEX($BW$3:$CF$578,MATCH($BD804&amp;$BF804&amp;$BG804,$BT$3:$BT$578&amp;$BU$3:$BU$578&amp;$BV$3:$BV$578,0),MATCH(BK$1,$BW$1:$CF$1,0))</f>
        <v>0</v>
      </c>
      <c r="BL804" s="3"/>
      <c r="BM804" s="3"/>
      <c r="BN804" s="3"/>
      <c r="BO804" s="3"/>
      <c r="BP804" s="3"/>
      <c r="BQ804" s="3"/>
    </row>
    <row r="805" spans="56:69" x14ac:dyDescent="0.2">
      <c r="BD805" t="str">
        <f t="shared" si="324"/>
        <v>护甲</v>
      </c>
      <c r="BE805">
        <f t="shared" si="325"/>
        <v>2</v>
      </c>
      <c r="BF805">
        <f t="shared" ref="BF805:BG805" si="351">BF229</f>
        <v>1</v>
      </c>
      <c r="BG805">
        <f t="shared" si="351"/>
        <v>11</v>
      </c>
      <c r="BH805" s="3">
        <f t="array" ref="BH805">INDEX($D$21:$M$44,MATCH($BD805&amp;$BF805,$C$21:$C$44&amp;$B$21:$B$44,0),MATCH(BH$1,$D$16:$M$16,0))+VLOOKUP($BE805,战斗属性模型!$K$22:$O$24,BH$2,FALSE)*INDEX($BW$3:$CF$578,MATCH($BD805&amp;$BF805&amp;$BG805,$BT$3:$BT$578&amp;$BU$3:$BU$578&amp;$BV$3:$BV$578,0),MATCH(BH$1,$BW$1:$CF$1,0))</f>
        <v>124.4</v>
      </c>
      <c r="BI805" s="3">
        <f t="array" ref="BI805">INDEX($D$21:$M$44,MATCH($BD805&amp;$BF805,$C$21:$C$44&amp;$B$21:$B$44,0),MATCH(BI$1,$D$16:$M$16,0))+VLOOKUP($BE805,战斗属性模型!$K$22:$O$24,BI$2,FALSE)*INDEX($BW$3:$CF$578,MATCH($BD805&amp;$BF805&amp;$BG805,$BT$3:$BT$578&amp;$BU$3:$BU$578&amp;$BV$3:$BV$578,0),MATCH(BI$1,$BW$1:$CF$1,0))</f>
        <v>6000</v>
      </c>
      <c r="BJ805" s="3">
        <f t="array" ref="BJ805">INDEX($D$21:$M$44,MATCH($BD805&amp;$BF805,$C$21:$C$44&amp;$B$21:$B$44,0),MATCH(BJ$1,$D$16:$M$16,0))+VLOOKUP($BE805,战斗属性模型!$K$22:$O$24,BJ$2,FALSE)*INDEX($BW$3:$CF$578,MATCH($BD805&amp;$BF805&amp;$BG805,$BT$3:$BT$578&amp;$BU$3:$BU$578&amp;$BV$3:$BV$578,0),MATCH(BJ$1,$BW$1:$CF$1,0))</f>
        <v>0</v>
      </c>
      <c r="BK805" s="3">
        <f t="array" ref="BK805">INDEX($D$21:$M$44,MATCH($BD805&amp;$BF805,$C$21:$C$44&amp;$B$21:$B$44,0),MATCH(BK$1,$D$16:$M$16,0))+VLOOKUP($BE805,战斗属性模型!$K$22:$O$24,BK$2,FALSE)*INDEX($BW$3:$CF$578,MATCH($BD805&amp;$BF805&amp;$BG805,$BT$3:$BT$578&amp;$BU$3:$BU$578&amp;$BV$3:$BV$578,0),MATCH(BK$1,$BW$1:$CF$1,0))</f>
        <v>0</v>
      </c>
      <c r="BL805" s="3"/>
      <c r="BM805" s="3"/>
      <c r="BN805" s="3"/>
      <c r="BO805" s="3"/>
      <c r="BP805" s="3"/>
      <c r="BQ805" s="3"/>
    </row>
    <row r="806" spans="56:69" x14ac:dyDescent="0.2">
      <c r="BD806" t="str">
        <f t="shared" si="324"/>
        <v>护甲</v>
      </c>
      <c r="BE806">
        <f t="shared" si="325"/>
        <v>2</v>
      </c>
      <c r="BF806">
        <f t="shared" ref="BF806:BG806" si="352">BF230</f>
        <v>1</v>
      </c>
      <c r="BG806">
        <f t="shared" si="352"/>
        <v>12</v>
      </c>
      <c r="BH806" s="3">
        <f t="array" ref="BH806">INDEX($D$21:$M$44,MATCH($BD806&amp;$BF806,$C$21:$C$44&amp;$B$21:$B$44,0),MATCH(BH$1,$D$16:$M$16,0))+VLOOKUP($BE806,战斗属性模型!$K$22:$O$24,BH$2,FALSE)*INDEX($BW$3:$CF$578,MATCH($BD806&amp;$BF806&amp;$BG806,$BT$3:$BT$578&amp;$BU$3:$BU$578&amp;$BV$3:$BV$578,0),MATCH(BH$1,$BW$1:$CF$1,0))</f>
        <v>132.80000000000001</v>
      </c>
      <c r="BI806" s="3">
        <f t="array" ref="BI806">INDEX($D$21:$M$44,MATCH($BD806&amp;$BF806,$C$21:$C$44&amp;$B$21:$B$44,0),MATCH(BI$1,$D$16:$M$16,0))+VLOOKUP($BE806,战斗属性模型!$K$22:$O$24,BI$2,FALSE)*INDEX($BW$3:$CF$578,MATCH($BD806&amp;$BF806&amp;$BG806,$BT$3:$BT$578&amp;$BU$3:$BU$578&amp;$BV$3:$BV$578,0),MATCH(BI$1,$BW$1:$CF$1,0))</f>
        <v>6400</v>
      </c>
      <c r="BJ806" s="3">
        <f t="array" ref="BJ806">INDEX($D$21:$M$44,MATCH($BD806&amp;$BF806,$C$21:$C$44&amp;$B$21:$B$44,0),MATCH(BJ$1,$D$16:$M$16,0))+VLOOKUP($BE806,战斗属性模型!$K$22:$O$24,BJ$2,FALSE)*INDEX($BW$3:$CF$578,MATCH($BD806&amp;$BF806&amp;$BG806,$BT$3:$BT$578&amp;$BU$3:$BU$578&amp;$BV$3:$BV$578,0),MATCH(BJ$1,$BW$1:$CF$1,0))</f>
        <v>0</v>
      </c>
      <c r="BK806" s="3">
        <f t="array" ref="BK806">INDEX($D$21:$M$44,MATCH($BD806&amp;$BF806,$C$21:$C$44&amp;$B$21:$B$44,0),MATCH(BK$1,$D$16:$M$16,0))+VLOOKUP($BE806,战斗属性模型!$K$22:$O$24,BK$2,FALSE)*INDEX($BW$3:$CF$578,MATCH($BD806&amp;$BF806&amp;$BG806,$BT$3:$BT$578&amp;$BU$3:$BU$578&amp;$BV$3:$BV$578,0),MATCH(BK$1,$BW$1:$CF$1,0))</f>
        <v>0</v>
      </c>
      <c r="BL806" s="3"/>
      <c r="BM806" s="3"/>
      <c r="BN806" s="3"/>
      <c r="BO806" s="3"/>
      <c r="BP806" s="3"/>
      <c r="BQ806" s="3"/>
    </row>
    <row r="807" spans="56:69" x14ac:dyDescent="0.2">
      <c r="BD807" t="str">
        <f t="shared" si="324"/>
        <v>护甲</v>
      </c>
      <c r="BE807">
        <f t="shared" si="325"/>
        <v>2</v>
      </c>
      <c r="BF807">
        <f t="shared" ref="BF807:BG807" si="353">BF231</f>
        <v>1</v>
      </c>
      <c r="BG807">
        <f t="shared" si="353"/>
        <v>13</v>
      </c>
      <c r="BH807" s="3">
        <f t="array" ref="BH807">INDEX($D$21:$M$44,MATCH($BD807&amp;$BF807,$C$21:$C$44&amp;$B$21:$B$44,0),MATCH(BH$1,$D$16:$M$16,0))+VLOOKUP($BE807,战斗属性模型!$K$22:$O$24,BH$2,FALSE)*INDEX($BW$3:$CF$578,MATCH($BD807&amp;$BF807&amp;$BG807,$BT$3:$BT$578&amp;$BU$3:$BU$578&amp;$BV$3:$BV$578,0),MATCH(BH$1,$BW$1:$CF$1,0))</f>
        <v>141.19999999999999</v>
      </c>
      <c r="BI807" s="3">
        <f t="array" ref="BI807">INDEX($D$21:$M$44,MATCH($BD807&amp;$BF807,$C$21:$C$44&amp;$B$21:$B$44,0),MATCH(BI$1,$D$16:$M$16,0))+VLOOKUP($BE807,战斗属性模型!$K$22:$O$24,BI$2,FALSE)*INDEX($BW$3:$CF$578,MATCH($BD807&amp;$BF807&amp;$BG807,$BT$3:$BT$578&amp;$BU$3:$BU$578&amp;$BV$3:$BV$578,0),MATCH(BI$1,$BW$1:$CF$1,0))</f>
        <v>6800</v>
      </c>
      <c r="BJ807" s="3">
        <f t="array" ref="BJ807">INDEX($D$21:$M$44,MATCH($BD807&amp;$BF807,$C$21:$C$44&amp;$B$21:$B$44,0),MATCH(BJ$1,$D$16:$M$16,0))+VLOOKUP($BE807,战斗属性模型!$K$22:$O$24,BJ$2,FALSE)*INDEX($BW$3:$CF$578,MATCH($BD807&amp;$BF807&amp;$BG807,$BT$3:$BT$578&amp;$BU$3:$BU$578&amp;$BV$3:$BV$578,0),MATCH(BJ$1,$BW$1:$CF$1,0))</f>
        <v>0</v>
      </c>
      <c r="BK807" s="3">
        <f t="array" ref="BK807">INDEX($D$21:$M$44,MATCH($BD807&amp;$BF807,$C$21:$C$44&amp;$B$21:$B$44,0),MATCH(BK$1,$D$16:$M$16,0))+VLOOKUP($BE807,战斗属性模型!$K$22:$O$24,BK$2,FALSE)*INDEX($BW$3:$CF$578,MATCH($BD807&amp;$BF807&amp;$BG807,$BT$3:$BT$578&amp;$BU$3:$BU$578&amp;$BV$3:$BV$578,0),MATCH(BK$1,$BW$1:$CF$1,0))</f>
        <v>0</v>
      </c>
      <c r="BL807" s="3"/>
      <c r="BM807" s="3"/>
      <c r="BN807" s="3"/>
      <c r="BO807" s="3"/>
      <c r="BP807" s="3"/>
      <c r="BQ807" s="3"/>
    </row>
    <row r="808" spans="56:69" x14ac:dyDescent="0.2">
      <c r="BD808" t="str">
        <f t="shared" si="324"/>
        <v>护甲</v>
      </c>
      <c r="BE808">
        <f t="shared" si="325"/>
        <v>2</v>
      </c>
      <c r="BF808">
        <f t="shared" ref="BF808:BG808" si="354">BF232</f>
        <v>1</v>
      </c>
      <c r="BG808">
        <f t="shared" si="354"/>
        <v>14</v>
      </c>
      <c r="BH808" s="3">
        <f t="array" ref="BH808">INDEX($D$21:$M$44,MATCH($BD808&amp;$BF808,$C$21:$C$44&amp;$B$21:$B$44,0),MATCH(BH$1,$D$16:$M$16,0))+VLOOKUP($BE808,战斗属性模型!$K$22:$O$24,BH$2,FALSE)*INDEX($BW$3:$CF$578,MATCH($BD808&amp;$BF808&amp;$BG808,$BT$3:$BT$578&amp;$BU$3:$BU$578&amp;$BV$3:$BV$578,0),MATCH(BH$1,$BW$1:$CF$1,0))</f>
        <v>149.60000000000002</v>
      </c>
      <c r="BI808" s="3">
        <f t="array" ref="BI808">INDEX($D$21:$M$44,MATCH($BD808&amp;$BF808,$C$21:$C$44&amp;$B$21:$B$44,0),MATCH(BI$1,$D$16:$M$16,0))+VLOOKUP($BE808,战斗属性模型!$K$22:$O$24,BI$2,FALSE)*INDEX($BW$3:$CF$578,MATCH($BD808&amp;$BF808&amp;$BG808,$BT$3:$BT$578&amp;$BU$3:$BU$578&amp;$BV$3:$BV$578,0),MATCH(BI$1,$BW$1:$CF$1,0))</f>
        <v>7200</v>
      </c>
      <c r="BJ808" s="3">
        <f t="array" ref="BJ808">INDEX($D$21:$M$44,MATCH($BD808&amp;$BF808,$C$21:$C$44&amp;$B$21:$B$44,0),MATCH(BJ$1,$D$16:$M$16,0))+VLOOKUP($BE808,战斗属性模型!$K$22:$O$24,BJ$2,FALSE)*INDEX($BW$3:$CF$578,MATCH($BD808&amp;$BF808&amp;$BG808,$BT$3:$BT$578&amp;$BU$3:$BU$578&amp;$BV$3:$BV$578,0),MATCH(BJ$1,$BW$1:$CF$1,0))</f>
        <v>0</v>
      </c>
      <c r="BK808" s="3">
        <f t="array" ref="BK808">INDEX($D$21:$M$44,MATCH($BD808&amp;$BF808,$C$21:$C$44&amp;$B$21:$B$44,0),MATCH(BK$1,$D$16:$M$16,0))+VLOOKUP($BE808,战斗属性模型!$K$22:$O$24,BK$2,FALSE)*INDEX($BW$3:$CF$578,MATCH($BD808&amp;$BF808&amp;$BG808,$BT$3:$BT$578&amp;$BU$3:$BU$578&amp;$BV$3:$BV$578,0),MATCH(BK$1,$BW$1:$CF$1,0))</f>
        <v>0</v>
      </c>
      <c r="BL808" s="3"/>
      <c r="BM808" s="3"/>
      <c r="BN808" s="3"/>
      <c r="BO808" s="3"/>
      <c r="BP808" s="3"/>
      <c r="BQ808" s="3"/>
    </row>
    <row r="809" spans="56:69" x14ac:dyDescent="0.2">
      <c r="BD809" t="str">
        <f t="shared" si="324"/>
        <v>护甲</v>
      </c>
      <c r="BE809">
        <f t="shared" si="325"/>
        <v>2</v>
      </c>
      <c r="BF809">
        <f t="shared" ref="BF809:BG809" si="355">BF233</f>
        <v>1</v>
      </c>
      <c r="BG809">
        <f t="shared" si="355"/>
        <v>15</v>
      </c>
      <c r="BH809" s="3">
        <f t="array" ref="BH809">INDEX($D$21:$M$44,MATCH($BD809&amp;$BF809,$C$21:$C$44&amp;$B$21:$B$44,0),MATCH(BH$1,$D$16:$M$16,0))+VLOOKUP($BE809,战斗属性模型!$K$22:$O$24,BH$2,FALSE)*INDEX($BW$3:$CF$578,MATCH($BD809&amp;$BF809&amp;$BG809,$BT$3:$BT$578&amp;$BU$3:$BU$578&amp;$BV$3:$BV$578,0),MATCH(BH$1,$BW$1:$CF$1,0))</f>
        <v>158</v>
      </c>
      <c r="BI809" s="3">
        <f t="array" ref="BI809">INDEX($D$21:$M$44,MATCH($BD809&amp;$BF809,$C$21:$C$44&amp;$B$21:$B$44,0),MATCH(BI$1,$D$16:$M$16,0))+VLOOKUP($BE809,战斗属性模型!$K$22:$O$24,BI$2,FALSE)*INDEX($BW$3:$CF$578,MATCH($BD809&amp;$BF809&amp;$BG809,$BT$3:$BT$578&amp;$BU$3:$BU$578&amp;$BV$3:$BV$578,0),MATCH(BI$1,$BW$1:$CF$1,0))</f>
        <v>7600</v>
      </c>
      <c r="BJ809" s="3">
        <f t="array" ref="BJ809">INDEX($D$21:$M$44,MATCH($BD809&amp;$BF809,$C$21:$C$44&amp;$B$21:$B$44,0),MATCH(BJ$1,$D$16:$M$16,0))+VLOOKUP($BE809,战斗属性模型!$K$22:$O$24,BJ$2,FALSE)*INDEX($BW$3:$CF$578,MATCH($BD809&amp;$BF809&amp;$BG809,$BT$3:$BT$578&amp;$BU$3:$BU$578&amp;$BV$3:$BV$578,0),MATCH(BJ$1,$BW$1:$CF$1,0))</f>
        <v>0</v>
      </c>
      <c r="BK809" s="3">
        <f t="array" ref="BK809">INDEX($D$21:$M$44,MATCH($BD809&amp;$BF809,$C$21:$C$44&amp;$B$21:$B$44,0),MATCH(BK$1,$D$16:$M$16,0))+VLOOKUP($BE809,战斗属性模型!$K$22:$O$24,BK$2,FALSE)*INDEX($BW$3:$CF$578,MATCH($BD809&amp;$BF809&amp;$BG809,$BT$3:$BT$578&amp;$BU$3:$BU$578&amp;$BV$3:$BV$578,0),MATCH(BK$1,$BW$1:$CF$1,0))</f>
        <v>0</v>
      </c>
      <c r="BL809" s="3"/>
      <c r="BM809" s="3"/>
      <c r="BN809" s="3"/>
      <c r="BO809" s="3"/>
      <c r="BP809" s="3"/>
      <c r="BQ809" s="3"/>
    </row>
    <row r="810" spans="56:69" x14ac:dyDescent="0.2">
      <c r="BD810" t="str">
        <f t="shared" si="324"/>
        <v>护甲</v>
      </c>
      <c r="BE810">
        <f t="shared" si="325"/>
        <v>2</v>
      </c>
      <c r="BF810">
        <f t="shared" ref="BF810:BG810" si="356">BF234</f>
        <v>1</v>
      </c>
      <c r="BG810">
        <f t="shared" si="356"/>
        <v>16</v>
      </c>
      <c r="BH810" s="3">
        <f t="array" ref="BH810">INDEX($D$21:$M$44,MATCH($BD810&amp;$BF810,$C$21:$C$44&amp;$B$21:$B$44,0),MATCH(BH$1,$D$16:$M$16,0))+VLOOKUP($BE810,战斗属性模型!$K$22:$O$24,BH$2,FALSE)*INDEX($BW$3:$CF$578,MATCH($BD810&amp;$BF810&amp;$BG810,$BT$3:$BT$578&amp;$BU$3:$BU$578&amp;$BV$3:$BV$578,0),MATCH(BH$1,$BW$1:$CF$1,0))</f>
        <v>166.4</v>
      </c>
      <c r="BI810" s="3">
        <f t="array" ref="BI810">INDEX($D$21:$M$44,MATCH($BD810&amp;$BF810,$C$21:$C$44&amp;$B$21:$B$44,0),MATCH(BI$1,$D$16:$M$16,0))+VLOOKUP($BE810,战斗属性模型!$K$22:$O$24,BI$2,FALSE)*INDEX($BW$3:$CF$578,MATCH($BD810&amp;$BF810&amp;$BG810,$BT$3:$BT$578&amp;$BU$3:$BU$578&amp;$BV$3:$BV$578,0),MATCH(BI$1,$BW$1:$CF$1,0))</f>
        <v>8000</v>
      </c>
      <c r="BJ810" s="3">
        <f t="array" ref="BJ810">INDEX($D$21:$M$44,MATCH($BD810&amp;$BF810,$C$21:$C$44&amp;$B$21:$B$44,0),MATCH(BJ$1,$D$16:$M$16,0))+VLOOKUP($BE810,战斗属性模型!$K$22:$O$24,BJ$2,FALSE)*INDEX($BW$3:$CF$578,MATCH($BD810&amp;$BF810&amp;$BG810,$BT$3:$BT$578&amp;$BU$3:$BU$578&amp;$BV$3:$BV$578,0),MATCH(BJ$1,$BW$1:$CF$1,0))</f>
        <v>0</v>
      </c>
      <c r="BK810" s="3">
        <f t="array" ref="BK810">INDEX($D$21:$M$44,MATCH($BD810&amp;$BF810,$C$21:$C$44&amp;$B$21:$B$44,0),MATCH(BK$1,$D$16:$M$16,0))+VLOOKUP($BE810,战斗属性模型!$K$22:$O$24,BK$2,FALSE)*INDEX($BW$3:$CF$578,MATCH($BD810&amp;$BF810&amp;$BG810,$BT$3:$BT$578&amp;$BU$3:$BU$578&amp;$BV$3:$BV$578,0),MATCH(BK$1,$BW$1:$CF$1,0))</f>
        <v>0</v>
      </c>
      <c r="BL810" s="3"/>
      <c r="BM810" s="3"/>
      <c r="BN810" s="3"/>
      <c r="BO810" s="3"/>
      <c r="BP810" s="3"/>
      <c r="BQ810" s="3"/>
    </row>
    <row r="811" spans="56:69" x14ac:dyDescent="0.2">
      <c r="BD811" t="str">
        <f t="shared" si="324"/>
        <v>护甲</v>
      </c>
      <c r="BE811">
        <f t="shared" si="325"/>
        <v>2</v>
      </c>
      <c r="BF811">
        <f t="shared" ref="BF811:BG811" si="357">BF235</f>
        <v>1</v>
      </c>
      <c r="BG811">
        <f t="shared" si="357"/>
        <v>17</v>
      </c>
      <c r="BH811" s="3">
        <f t="array" ref="BH811">INDEX($D$21:$M$44,MATCH($BD811&amp;$BF811,$C$21:$C$44&amp;$B$21:$B$44,0),MATCH(BH$1,$D$16:$M$16,0))+VLOOKUP($BE811,战斗属性模型!$K$22:$O$24,BH$2,FALSE)*INDEX($BW$3:$CF$578,MATCH($BD811&amp;$BF811&amp;$BG811,$BT$3:$BT$578&amp;$BU$3:$BU$578&amp;$BV$3:$BV$578,0),MATCH(BH$1,$BW$1:$CF$1,0))</f>
        <v>174.8</v>
      </c>
      <c r="BI811" s="3">
        <f t="array" ref="BI811">INDEX($D$21:$M$44,MATCH($BD811&amp;$BF811,$C$21:$C$44&amp;$B$21:$B$44,0),MATCH(BI$1,$D$16:$M$16,0))+VLOOKUP($BE811,战斗属性模型!$K$22:$O$24,BI$2,FALSE)*INDEX($BW$3:$CF$578,MATCH($BD811&amp;$BF811&amp;$BG811,$BT$3:$BT$578&amp;$BU$3:$BU$578&amp;$BV$3:$BV$578,0),MATCH(BI$1,$BW$1:$CF$1,0))</f>
        <v>8400</v>
      </c>
      <c r="BJ811" s="3">
        <f t="array" ref="BJ811">INDEX($D$21:$M$44,MATCH($BD811&amp;$BF811,$C$21:$C$44&amp;$B$21:$B$44,0),MATCH(BJ$1,$D$16:$M$16,0))+VLOOKUP($BE811,战斗属性模型!$K$22:$O$24,BJ$2,FALSE)*INDEX($BW$3:$CF$578,MATCH($BD811&amp;$BF811&amp;$BG811,$BT$3:$BT$578&amp;$BU$3:$BU$578&amp;$BV$3:$BV$578,0),MATCH(BJ$1,$BW$1:$CF$1,0))</f>
        <v>0</v>
      </c>
      <c r="BK811" s="3">
        <f t="array" ref="BK811">INDEX($D$21:$M$44,MATCH($BD811&amp;$BF811,$C$21:$C$44&amp;$B$21:$B$44,0),MATCH(BK$1,$D$16:$M$16,0))+VLOOKUP($BE811,战斗属性模型!$K$22:$O$24,BK$2,FALSE)*INDEX($BW$3:$CF$578,MATCH($BD811&amp;$BF811&amp;$BG811,$BT$3:$BT$578&amp;$BU$3:$BU$578&amp;$BV$3:$BV$578,0),MATCH(BK$1,$BW$1:$CF$1,0))</f>
        <v>0</v>
      </c>
      <c r="BL811" s="3"/>
      <c r="BM811" s="3"/>
      <c r="BN811" s="3"/>
      <c r="BO811" s="3"/>
      <c r="BP811" s="3"/>
      <c r="BQ811" s="3"/>
    </row>
    <row r="812" spans="56:69" x14ac:dyDescent="0.2">
      <c r="BD812" t="str">
        <f t="shared" si="324"/>
        <v>护甲</v>
      </c>
      <c r="BE812">
        <f t="shared" si="325"/>
        <v>2</v>
      </c>
      <c r="BF812">
        <f t="shared" ref="BF812:BG812" si="358">BF236</f>
        <v>1</v>
      </c>
      <c r="BG812">
        <f t="shared" si="358"/>
        <v>18</v>
      </c>
      <c r="BH812" s="3">
        <f t="array" ref="BH812">INDEX($D$21:$M$44,MATCH($BD812&amp;$BF812,$C$21:$C$44&amp;$B$21:$B$44,0),MATCH(BH$1,$D$16:$M$16,0))+VLOOKUP($BE812,战斗属性模型!$K$22:$O$24,BH$2,FALSE)*INDEX($BW$3:$CF$578,MATCH($BD812&amp;$BF812&amp;$BG812,$BT$3:$BT$578&amp;$BU$3:$BU$578&amp;$BV$3:$BV$578,0),MATCH(BH$1,$BW$1:$CF$1,0))</f>
        <v>183.20000000000002</v>
      </c>
      <c r="BI812" s="3">
        <f t="array" ref="BI812">INDEX($D$21:$M$44,MATCH($BD812&amp;$BF812,$C$21:$C$44&amp;$B$21:$B$44,0),MATCH(BI$1,$D$16:$M$16,0))+VLOOKUP($BE812,战斗属性模型!$K$22:$O$24,BI$2,FALSE)*INDEX($BW$3:$CF$578,MATCH($BD812&amp;$BF812&amp;$BG812,$BT$3:$BT$578&amp;$BU$3:$BU$578&amp;$BV$3:$BV$578,0),MATCH(BI$1,$BW$1:$CF$1,0))</f>
        <v>8800</v>
      </c>
      <c r="BJ812" s="3">
        <f t="array" ref="BJ812">INDEX($D$21:$M$44,MATCH($BD812&amp;$BF812,$C$21:$C$44&amp;$B$21:$B$44,0),MATCH(BJ$1,$D$16:$M$16,0))+VLOOKUP($BE812,战斗属性模型!$K$22:$O$24,BJ$2,FALSE)*INDEX($BW$3:$CF$578,MATCH($BD812&amp;$BF812&amp;$BG812,$BT$3:$BT$578&amp;$BU$3:$BU$578&amp;$BV$3:$BV$578,0),MATCH(BJ$1,$BW$1:$CF$1,0))</f>
        <v>0</v>
      </c>
      <c r="BK812" s="3">
        <f t="array" ref="BK812">INDEX($D$21:$M$44,MATCH($BD812&amp;$BF812,$C$21:$C$44&amp;$B$21:$B$44,0),MATCH(BK$1,$D$16:$M$16,0))+VLOOKUP($BE812,战斗属性模型!$K$22:$O$24,BK$2,FALSE)*INDEX($BW$3:$CF$578,MATCH($BD812&amp;$BF812&amp;$BG812,$BT$3:$BT$578&amp;$BU$3:$BU$578&amp;$BV$3:$BV$578,0),MATCH(BK$1,$BW$1:$CF$1,0))</f>
        <v>0</v>
      </c>
      <c r="BL812" s="3"/>
      <c r="BM812" s="3"/>
      <c r="BN812" s="3"/>
      <c r="BO812" s="3"/>
      <c r="BP812" s="3"/>
      <c r="BQ812" s="3"/>
    </row>
    <row r="813" spans="56:69" x14ac:dyDescent="0.2">
      <c r="BD813" t="str">
        <f t="shared" si="324"/>
        <v>护甲</v>
      </c>
      <c r="BE813">
        <f t="shared" si="325"/>
        <v>2</v>
      </c>
      <c r="BF813">
        <f t="shared" ref="BF813:BG813" si="359">BF237</f>
        <v>1</v>
      </c>
      <c r="BG813">
        <f t="shared" si="359"/>
        <v>19</v>
      </c>
      <c r="BH813" s="3">
        <f t="array" ref="BH813">INDEX($D$21:$M$44,MATCH($BD813&amp;$BF813,$C$21:$C$44&amp;$B$21:$B$44,0),MATCH(BH$1,$D$16:$M$16,0))+VLOOKUP($BE813,战斗属性模型!$K$22:$O$24,BH$2,FALSE)*INDEX($BW$3:$CF$578,MATCH($BD813&amp;$BF813&amp;$BG813,$BT$3:$BT$578&amp;$BU$3:$BU$578&amp;$BV$3:$BV$578,0),MATCH(BH$1,$BW$1:$CF$1,0))</f>
        <v>191.6</v>
      </c>
      <c r="BI813" s="3">
        <f t="array" ref="BI813">INDEX($D$21:$M$44,MATCH($BD813&amp;$BF813,$C$21:$C$44&amp;$B$21:$B$44,0),MATCH(BI$1,$D$16:$M$16,0))+VLOOKUP($BE813,战斗属性模型!$K$22:$O$24,BI$2,FALSE)*INDEX($BW$3:$CF$578,MATCH($BD813&amp;$BF813&amp;$BG813,$BT$3:$BT$578&amp;$BU$3:$BU$578&amp;$BV$3:$BV$578,0),MATCH(BI$1,$BW$1:$CF$1,0))</f>
        <v>9200</v>
      </c>
      <c r="BJ813" s="3">
        <f t="array" ref="BJ813">INDEX($D$21:$M$44,MATCH($BD813&amp;$BF813,$C$21:$C$44&amp;$B$21:$B$44,0),MATCH(BJ$1,$D$16:$M$16,0))+VLOOKUP($BE813,战斗属性模型!$K$22:$O$24,BJ$2,FALSE)*INDEX($BW$3:$CF$578,MATCH($BD813&amp;$BF813&amp;$BG813,$BT$3:$BT$578&amp;$BU$3:$BU$578&amp;$BV$3:$BV$578,0),MATCH(BJ$1,$BW$1:$CF$1,0))</f>
        <v>0</v>
      </c>
      <c r="BK813" s="3">
        <f t="array" ref="BK813">INDEX($D$21:$M$44,MATCH($BD813&amp;$BF813,$C$21:$C$44&amp;$B$21:$B$44,0),MATCH(BK$1,$D$16:$M$16,0))+VLOOKUP($BE813,战斗属性模型!$K$22:$O$24,BK$2,FALSE)*INDEX($BW$3:$CF$578,MATCH($BD813&amp;$BF813&amp;$BG813,$BT$3:$BT$578&amp;$BU$3:$BU$578&amp;$BV$3:$BV$578,0),MATCH(BK$1,$BW$1:$CF$1,0))</f>
        <v>0</v>
      </c>
      <c r="BL813" s="3"/>
      <c r="BM813" s="3"/>
      <c r="BN813" s="3"/>
      <c r="BO813" s="3"/>
      <c r="BP813" s="3"/>
      <c r="BQ813" s="3"/>
    </row>
    <row r="814" spans="56:69" x14ac:dyDescent="0.2">
      <c r="BD814" t="str">
        <f t="shared" si="324"/>
        <v>护甲</v>
      </c>
      <c r="BE814">
        <f t="shared" si="325"/>
        <v>2</v>
      </c>
      <c r="BF814">
        <f t="shared" ref="BF814:BG814" si="360">BF238</f>
        <v>1</v>
      </c>
      <c r="BG814">
        <f t="shared" si="360"/>
        <v>20</v>
      </c>
      <c r="BH814" s="3">
        <f t="array" ref="BH814">INDEX($D$21:$M$44,MATCH($BD814&amp;$BF814,$C$21:$C$44&amp;$B$21:$B$44,0),MATCH(BH$1,$D$16:$M$16,0))+VLOOKUP($BE814,战斗属性模型!$K$22:$O$24,BH$2,FALSE)*INDEX($BW$3:$CF$578,MATCH($BD814&amp;$BF814&amp;$BG814,$BT$3:$BT$578&amp;$BU$3:$BU$578&amp;$BV$3:$BV$578,0),MATCH(BH$1,$BW$1:$CF$1,0))</f>
        <v>200</v>
      </c>
      <c r="BI814" s="3">
        <f t="array" ref="BI814">INDEX($D$21:$M$44,MATCH($BD814&amp;$BF814,$C$21:$C$44&amp;$B$21:$B$44,0),MATCH(BI$1,$D$16:$M$16,0))+VLOOKUP($BE814,战斗属性模型!$K$22:$O$24,BI$2,FALSE)*INDEX($BW$3:$CF$578,MATCH($BD814&amp;$BF814&amp;$BG814,$BT$3:$BT$578&amp;$BU$3:$BU$578&amp;$BV$3:$BV$578,0),MATCH(BI$1,$BW$1:$CF$1,0))</f>
        <v>9600</v>
      </c>
      <c r="BJ814" s="3">
        <f t="array" ref="BJ814">INDEX($D$21:$M$44,MATCH($BD814&amp;$BF814,$C$21:$C$44&amp;$B$21:$B$44,0),MATCH(BJ$1,$D$16:$M$16,0))+VLOOKUP($BE814,战斗属性模型!$K$22:$O$24,BJ$2,FALSE)*INDEX($BW$3:$CF$578,MATCH($BD814&amp;$BF814&amp;$BG814,$BT$3:$BT$578&amp;$BU$3:$BU$578&amp;$BV$3:$BV$578,0),MATCH(BJ$1,$BW$1:$CF$1,0))</f>
        <v>0</v>
      </c>
      <c r="BK814" s="3">
        <f t="array" ref="BK814">INDEX($D$21:$M$44,MATCH($BD814&amp;$BF814,$C$21:$C$44&amp;$B$21:$B$44,0),MATCH(BK$1,$D$16:$M$16,0))+VLOOKUP($BE814,战斗属性模型!$K$22:$O$24,BK$2,FALSE)*INDEX($BW$3:$CF$578,MATCH($BD814&amp;$BF814&amp;$BG814,$BT$3:$BT$578&amp;$BU$3:$BU$578&amp;$BV$3:$BV$578,0),MATCH(BK$1,$BW$1:$CF$1,0))</f>
        <v>0</v>
      </c>
      <c r="BL814" s="3"/>
      <c r="BM814" s="3"/>
      <c r="BN814" s="3"/>
      <c r="BO814" s="3"/>
      <c r="BP814" s="3"/>
      <c r="BQ814" s="3"/>
    </row>
    <row r="815" spans="56:69" x14ac:dyDescent="0.2">
      <c r="BD815" t="str">
        <f t="shared" si="324"/>
        <v>护甲</v>
      </c>
      <c r="BE815">
        <f t="shared" si="325"/>
        <v>2</v>
      </c>
      <c r="BF815">
        <f t="shared" ref="BF815:BG815" si="361">BF239</f>
        <v>1</v>
      </c>
      <c r="BG815">
        <f t="shared" si="361"/>
        <v>21</v>
      </c>
      <c r="BH815" s="3">
        <f t="array" ref="BH815">INDEX($D$21:$M$44,MATCH($BD815&amp;$BF815,$C$21:$C$44&amp;$B$21:$B$44,0),MATCH(BH$1,$D$16:$M$16,0))+VLOOKUP($BE815,战斗属性模型!$K$22:$O$24,BH$2,FALSE)*INDEX($BW$3:$CF$578,MATCH($BD815&amp;$BF815&amp;$BG815,$BT$3:$BT$578&amp;$BU$3:$BU$578&amp;$BV$3:$BV$578,0),MATCH(BH$1,$BW$1:$CF$1,0))</f>
        <v>208.4</v>
      </c>
      <c r="BI815" s="3">
        <f t="array" ref="BI815">INDEX($D$21:$M$44,MATCH($BD815&amp;$BF815,$C$21:$C$44&amp;$B$21:$B$44,0),MATCH(BI$1,$D$16:$M$16,0))+VLOOKUP($BE815,战斗属性模型!$K$22:$O$24,BI$2,FALSE)*INDEX($BW$3:$CF$578,MATCH($BD815&amp;$BF815&amp;$BG815,$BT$3:$BT$578&amp;$BU$3:$BU$578&amp;$BV$3:$BV$578,0),MATCH(BI$1,$BW$1:$CF$1,0))</f>
        <v>10000</v>
      </c>
      <c r="BJ815" s="3">
        <f t="array" ref="BJ815">INDEX($D$21:$M$44,MATCH($BD815&amp;$BF815,$C$21:$C$44&amp;$B$21:$B$44,0),MATCH(BJ$1,$D$16:$M$16,0))+VLOOKUP($BE815,战斗属性模型!$K$22:$O$24,BJ$2,FALSE)*INDEX($BW$3:$CF$578,MATCH($BD815&amp;$BF815&amp;$BG815,$BT$3:$BT$578&amp;$BU$3:$BU$578&amp;$BV$3:$BV$578,0),MATCH(BJ$1,$BW$1:$CF$1,0))</f>
        <v>0</v>
      </c>
      <c r="BK815" s="3">
        <f t="array" ref="BK815">INDEX($D$21:$M$44,MATCH($BD815&amp;$BF815,$C$21:$C$44&amp;$B$21:$B$44,0),MATCH(BK$1,$D$16:$M$16,0))+VLOOKUP($BE815,战斗属性模型!$K$22:$O$24,BK$2,FALSE)*INDEX($BW$3:$CF$578,MATCH($BD815&amp;$BF815&amp;$BG815,$BT$3:$BT$578&amp;$BU$3:$BU$578&amp;$BV$3:$BV$578,0),MATCH(BK$1,$BW$1:$CF$1,0))</f>
        <v>0</v>
      </c>
      <c r="BL815" s="3"/>
      <c r="BM815" s="3"/>
      <c r="BN815" s="3"/>
      <c r="BO815" s="3"/>
      <c r="BP815" s="3"/>
      <c r="BQ815" s="3"/>
    </row>
    <row r="816" spans="56:69" x14ac:dyDescent="0.2">
      <c r="BD816" t="str">
        <f t="shared" si="324"/>
        <v>护甲</v>
      </c>
      <c r="BE816">
        <f t="shared" si="325"/>
        <v>2</v>
      </c>
      <c r="BF816">
        <f t="shared" ref="BF816:BG816" si="362">BF240</f>
        <v>1</v>
      </c>
      <c r="BG816">
        <f t="shared" si="362"/>
        <v>22</v>
      </c>
      <c r="BH816" s="3">
        <f t="array" ref="BH816">INDEX($D$21:$M$44,MATCH($BD816&amp;$BF816,$C$21:$C$44&amp;$B$21:$B$44,0),MATCH(BH$1,$D$16:$M$16,0))+VLOOKUP($BE816,战斗属性模型!$K$22:$O$24,BH$2,FALSE)*INDEX($BW$3:$CF$578,MATCH($BD816&amp;$BF816&amp;$BG816,$BT$3:$BT$578&amp;$BU$3:$BU$578&amp;$BV$3:$BV$578,0),MATCH(BH$1,$BW$1:$CF$1,0))</f>
        <v>216.8</v>
      </c>
      <c r="BI816" s="3">
        <f t="array" ref="BI816">INDEX($D$21:$M$44,MATCH($BD816&amp;$BF816,$C$21:$C$44&amp;$B$21:$B$44,0),MATCH(BI$1,$D$16:$M$16,0))+VLOOKUP($BE816,战斗属性模型!$K$22:$O$24,BI$2,FALSE)*INDEX($BW$3:$CF$578,MATCH($BD816&amp;$BF816&amp;$BG816,$BT$3:$BT$578&amp;$BU$3:$BU$578&amp;$BV$3:$BV$578,0),MATCH(BI$1,$BW$1:$CF$1,0))</f>
        <v>10400</v>
      </c>
      <c r="BJ816" s="3">
        <f t="array" ref="BJ816">INDEX($D$21:$M$44,MATCH($BD816&amp;$BF816,$C$21:$C$44&amp;$B$21:$B$44,0),MATCH(BJ$1,$D$16:$M$16,0))+VLOOKUP($BE816,战斗属性模型!$K$22:$O$24,BJ$2,FALSE)*INDEX($BW$3:$CF$578,MATCH($BD816&amp;$BF816&amp;$BG816,$BT$3:$BT$578&amp;$BU$3:$BU$578&amp;$BV$3:$BV$578,0),MATCH(BJ$1,$BW$1:$CF$1,0))</f>
        <v>0</v>
      </c>
      <c r="BK816" s="3">
        <f t="array" ref="BK816">INDEX($D$21:$M$44,MATCH($BD816&amp;$BF816,$C$21:$C$44&amp;$B$21:$B$44,0),MATCH(BK$1,$D$16:$M$16,0))+VLOOKUP($BE816,战斗属性模型!$K$22:$O$24,BK$2,FALSE)*INDEX($BW$3:$CF$578,MATCH($BD816&amp;$BF816&amp;$BG816,$BT$3:$BT$578&amp;$BU$3:$BU$578&amp;$BV$3:$BV$578,0),MATCH(BK$1,$BW$1:$CF$1,0))</f>
        <v>0</v>
      </c>
      <c r="BL816" s="3"/>
      <c r="BM816" s="3"/>
      <c r="BN816" s="3"/>
      <c r="BO816" s="3"/>
      <c r="BP816" s="3"/>
      <c r="BQ816" s="3"/>
    </row>
    <row r="817" spans="56:69" x14ac:dyDescent="0.2">
      <c r="BD817" t="str">
        <f t="shared" si="324"/>
        <v>护甲</v>
      </c>
      <c r="BE817">
        <f t="shared" si="325"/>
        <v>2</v>
      </c>
      <c r="BF817">
        <f t="shared" ref="BF817:BG817" si="363">BF241</f>
        <v>1</v>
      </c>
      <c r="BG817">
        <f t="shared" si="363"/>
        <v>23</v>
      </c>
      <c r="BH817" s="3">
        <f t="array" ref="BH817">INDEX($D$21:$M$44,MATCH($BD817&amp;$BF817,$C$21:$C$44&amp;$B$21:$B$44,0),MATCH(BH$1,$D$16:$M$16,0))+VLOOKUP($BE817,战斗属性模型!$K$22:$O$24,BH$2,FALSE)*INDEX($BW$3:$CF$578,MATCH($BD817&amp;$BF817&amp;$BG817,$BT$3:$BT$578&amp;$BU$3:$BU$578&amp;$BV$3:$BV$578,0),MATCH(BH$1,$BW$1:$CF$1,0))</f>
        <v>225.20000000000002</v>
      </c>
      <c r="BI817" s="3">
        <f t="array" ref="BI817">INDEX($D$21:$M$44,MATCH($BD817&amp;$BF817,$C$21:$C$44&amp;$B$21:$B$44,0),MATCH(BI$1,$D$16:$M$16,0))+VLOOKUP($BE817,战斗属性模型!$K$22:$O$24,BI$2,FALSE)*INDEX($BW$3:$CF$578,MATCH($BD817&amp;$BF817&amp;$BG817,$BT$3:$BT$578&amp;$BU$3:$BU$578&amp;$BV$3:$BV$578,0),MATCH(BI$1,$BW$1:$CF$1,0))</f>
        <v>10800</v>
      </c>
      <c r="BJ817" s="3">
        <f t="array" ref="BJ817">INDEX($D$21:$M$44,MATCH($BD817&amp;$BF817,$C$21:$C$44&amp;$B$21:$B$44,0),MATCH(BJ$1,$D$16:$M$16,0))+VLOOKUP($BE817,战斗属性模型!$K$22:$O$24,BJ$2,FALSE)*INDEX($BW$3:$CF$578,MATCH($BD817&amp;$BF817&amp;$BG817,$BT$3:$BT$578&amp;$BU$3:$BU$578&amp;$BV$3:$BV$578,0),MATCH(BJ$1,$BW$1:$CF$1,0))</f>
        <v>0</v>
      </c>
      <c r="BK817" s="3">
        <f t="array" ref="BK817">INDEX($D$21:$M$44,MATCH($BD817&amp;$BF817,$C$21:$C$44&amp;$B$21:$B$44,0),MATCH(BK$1,$D$16:$M$16,0))+VLOOKUP($BE817,战斗属性模型!$K$22:$O$24,BK$2,FALSE)*INDEX($BW$3:$CF$578,MATCH($BD817&amp;$BF817&amp;$BG817,$BT$3:$BT$578&amp;$BU$3:$BU$578&amp;$BV$3:$BV$578,0),MATCH(BK$1,$BW$1:$CF$1,0))</f>
        <v>0</v>
      </c>
      <c r="BL817" s="3"/>
      <c r="BM817" s="3"/>
      <c r="BN817" s="3"/>
      <c r="BO817" s="3"/>
      <c r="BP817" s="3"/>
      <c r="BQ817" s="3"/>
    </row>
    <row r="818" spans="56:69" x14ac:dyDescent="0.2">
      <c r="BD818" t="str">
        <f t="shared" si="324"/>
        <v>护甲</v>
      </c>
      <c r="BE818">
        <f t="shared" si="325"/>
        <v>2</v>
      </c>
      <c r="BF818">
        <f t="shared" ref="BF818:BG818" si="364">BF242</f>
        <v>1</v>
      </c>
      <c r="BG818">
        <f t="shared" si="364"/>
        <v>24</v>
      </c>
      <c r="BH818" s="3">
        <f t="array" ref="BH818">INDEX($D$21:$M$44,MATCH($BD818&amp;$BF818,$C$21:$C$44&amp;$B$21:$B$44,0),MATCH(BH$1,$D$16:$M$16,0))+VLOOKUP($BE818,战斗属性模型!$K$22:$O$24,BH$2,FALSE)*INDEX($BW$3:$CF$578,MATCH($BD818&amp;$BF818&amp;$BG818,$BT$3:$BT$578&amp;$BU$3:$BU$578&amp;$BV$3:$BV$578,0),MATCH(BH$1,$BW$1:$CF$1,0))</f>
        <v>233.60000000000002</v>
      </c>
      <c r="BI818" s="3">
        <f t="array" ref="BI818">INDEX($D$21:$M$44,MATCH($BD818&amp;$BF818,$C$21:$C$44&amp;$B$21:$B$44,0),MATCH(BI$1,$D$16:$M$16,0))+VLOOKUP($BE818,战斗属性模型!$K$22:$O$24,BI$2,FALSE)*INDEX($BW$3:$CF$578,MATCH($BD818&amp;$BF818&amp;$BG818,$BT$3:$BT$578&amp;$BU$3:$BU$578&amp;$BV$3:$BV$578,0),MATCH(BI$1,$BW$1:$CF$1,0))</f>
        <v>11200</v>
      </c>
      <c r="BJ818" s="3">
        <f t="array" ref="BJ818">INDEX($D$21:$M$44,MATCH($BD818&amp;$BF818,$C$21:$C$44&amp;$B$21:$B$44,0),MATCH(BJ$1,$D$16:$M$16,0))+VLOOKUP($BE818,战斗属性模型!$K$22:$O$24,BJ$2,FALSE)*INDEX($BW$3:$CF$578,MATCH($BD818&amp;$BF818&amp;$BG818,$BT$3:$BT$578&amp;$BU$3:$BU$578&amp;$BV$3:$BV$578,0),MATCH(BJ$1,$BW$1:$CF$1,0))</f>
        <v>0</v>
      </c>
      <c r="BK818" s="3">
        <f t="array" ref="BK818">INDEX($D$21:$M$44,MATCH($BD818&amp;$BF818,$C$21:$C$44&amp;$B$21:$B$44,0),MATCH(BK$1,$D$16:$M$16,0))+VLOOKUP($BE818,战斗属性模型!$K$22:$O$24,BK$2,FALSE)*INDEX($BW$3:$CF$578,MATCH($BD818&amp;$BF818&amp;$BG818,$BT$3:$BT$578&amp;$BU$3:$BU$578&amp;$BV$3:$BV$578,0),MATCH(BK$1,$BW$1:$CF$1,0))</f>
        <v>0</v>
      </c>
      <c r="BL818" s="3"/>
      <c r="BM818" s="3"/>
      <c r="BN818" s="3"/>
      <c r="BO818" s="3"/>
      <c r="BP818" s="3"/>
      <c r="BQ818" s="3"/>
    </row>
    <row r="819" spans="56:69" x14ac:dyDescent="0.2">
      <c r="BD819" t="str">
        <f t="shared" si="324"/>
        <v>护甲</v>
      </c>
      <c r="BE819">
        <f t="shared" si="325"/>
        <v>2</v>
      </c>
      <c r="BF819">
        <f t="shared" ref="BF819:BG819" si="365">BF243</f>
        <v>2</v>
      </c>
      <c r="BG819">
        <f t="shared" si="365"/>
        <v>1</v>
      </c>
      <c r="BH819" s="3">
        <f t="array" ref="BH819">INDEX($D$21:$M$44,MATCH($BD819&amp;$BF819,$C$21:$C$44&amp;$B$21:$B$44,0),MATCH(BH$1,$D$16:$M$16,0))+VLOOKUP($BE819,战斗属性模型!$K$22:$O$24,BH$2,FALSE)*INDEX($BW$3:$CF$578,MATCH($BD819&amp;$BF819&amp;$BG819,$BT$3:$BT$578&amp;$BU$3:$BU$578&amp;$BV$3:$BV$578,0),MATCH(BH$1,$BW$1:$CF$1,0))</f>
        <v>60.6</v>
      </c>
      <c r="BI819" s="3">
        <f t="array" ref="BI819">INDEX($D$21:$M$44,MATCH($BD819&amp;$BF819,$C$21:$C$44&amp;$B$21:$B$44,0),MATCH(BI$1,$D$16:$M$16,0))+VLOOKUP($BE819,战斗属性模型!$K$22:$O$24,BI$2,FALSE)*INDEX($BW$3:$CF$578,MATCH($BD819&amp;$BF819&amp;$BG819,$BT$3:$BT$578&amp;$BU$3:$BU$578&amp;$BV$3:$BV$578,0),MATCH(BI$1,$BW$1:$CF$1,0))</f>
        <v>3000</v>
      </c>
      <c r="BJ819" s="3">
        <f t="array" ref="BJ819">INDEX($D$21:$M$44,MATCH($BD819&amp;$BF819,$C$21:$C$44&amp;$B$21:$B$44,0),MATCH(BJ$1,$D$16:$M$16,0))+VLOOKUP($BE819,战斗属性模型!$K$22:$O$24,BJ$2,FALSE)*INDEX($BW$3:$CF$578,MATCH($BD819&amp;$BF819&amp;$BG819,$BT$3:$BT$578&amp;$BU$3:$BU$578&amp;$BV$3:$BV$578,0),MATCH(BJ$1,$BW$1:$CF$1,0))</f>
        <v>0</v>
      </c>
      <c r="BK819" s="3">
        <f t="array" ref="BK819">INDEX($D$21:$M$44,MATCH($BD819&amp;$BF819,$C$21:$C$44&amp;$B$21:$B$44,0),MATCH(BK$1,$D$16:$M$16,0))+VLOOKUP($BE819,战斗属性模型!$K$22:$O$24,BK$2,FALSE)*INDEX($BW$3:$CF$578,MATCH($BD819&amp;$BF819&amp;$BG819,$BT$3:$BT$578&amp;$BU$3:$BU$578&amp;$BV$3:$BV$578,0),MATCH(BK$1,$BW$1:$CF$1,0))</f>
        <v>0</v>
      </c>
      <c r="BL819" s="3"/>
      <c r="BM819" s="3"/>
      <c r="BN819" s="3"/>
      <c r="BO819" s="3"/>
      <c r="BP819" s="3"/>
      <c r="BQ819" s="3"/>
    </row>
    <row r="820" spans="56:69" x14ac:dyDescent="0.2">
      <c r="BD820" t="str">
        <f t="shared" si="324"/>
        <v>护甲</v>
      </c>
      <c r="BE820">
        <f t="shared" si="325"/>
        <v>2</v>
      </c>
      <c r="BF820">
        <f t="shared" ref="BF820:BG820" si="366">BF244</f>
        <v>2</v>
      </c>
      <c r="BG820">
        <f t="shared" si="366"/>
        <v>2</v>
      </c>
      <c r="BH820" s="3">
        <f t="array" ref="BH820">INDEX($D$21:$M$44,MATCH($BD820&amp;$BF820,$C$21:$C$44&amp;$B$21:$B$44,0),MATCH(BH$1,$D$16:$M$16,0))+VLOOKUP($BE820,战斗属性模型!$K$22:$O$24,BH$2,FALSE)*INDEX($BW$3:$CF$578,MATCH($BD820&amp;$BF820&amp;$BG820,$BT$3:$BT$578&amp;$BU$3:$BU$578&amp;$BV$3:$BV$578,0),MATCH(BH$1,$BW$1:$CF$1,0))</f>
        <v>73.2</v>
      </c>
      <c r="BI820" s="3">
        <f t="array" ref="BI820">INDEX($D$21:$M$44,MATCH($BD820&amp;$BF820,$C$21:$C$44&amp;$B$21:$B$44,0),MATCH(BI$1,$D$16:$M$16,0))+VLOOKUP($BE820,战斗属性模型!$K$22:$O$24,BI$2,FALSE)*INDEX($BW$3:$CF$578,MATCH($BD820&amp;$BF820&amp;$BG820,$BT$3:$BT$578&amp;$BU$3:$BU$578&amp;$BV$3:$BV$578,0),MATCH(BI$1,$BW$1:$CF$1,0))</f>
        <v>3600</v>
      </c>
      <c r="BJ820" s="3">
        <f t="array" ref="BJ820">INDEX($D$21:$M$44,MATCH($BD820&amp;$BF820,$C$21:$C$44&amp;$B$21:$B$44,0),MATCH(BJ$1,$D$16:$M$16,0))+VLOOKUP($BE820,战斗属性模型!$K$22:$O$24,BJ$2,FALSE)*INDEX($BW$3:$CF$578,MATCH($BD820&amp;$BF820&amp;$BG820,$BT$3:$BT$578&amp;$BU$3:$BU$578&amp;$BV$3:$BV$578,0),MATCH(BJ$1,$BW$1:$CF$1,0))</f>
        <v>0</v>
      </c>
      <c r="BK820" s="3">
        <f t="array" ref="BK820">INDEX($D$21:$M$44,MATCH($BD820&amp;$BF820,$C$21:$C$44&amp;$B$21:$B$44,0),MATCH(BK$1,$D$16:$M$16,0))+VLOOKUP($BE820,战斗属性模型!$K$22:$O$24,BK$2,FALSE)*INDEX($BW$3:$CF$578,MATCH($BD820&amp;$BF820&amp;$BG820,$BT$3:$BT$578&amp;$BU$3:$BU$578&amp;$BV$3:$BV$578,0),MATCH(BK$1,$BW$1:$CF$1,0))</f>
        <v>0</v>
      </c>
      <c r="BL820" s="3"/>
      <c r="BM820" s="3"/>
      <c r="BN820" s="3"/>
      <c r="BO820" s="3"/>
      <c r="BP820" s="3"/>
      <c r="BQ820" s="3"/>
    </row>
    <row r="821" spans="56:69" x14ac:dyDescent="0.2">
      <c r="BD821" t="str">
        <f t="shared" si="324"/>
        <v>护甲</v>
      </c>
      <c r="BE821">
        <f t="shared" si="325"/>
        <v>2</v>
      </c>
      <c r="BF821">
        <f t="shared" ref="BF821:BG821" si="367">BF245</f>
        <v>2</v>
      </c>
      <c r="BG821">
        <f t="shared" si="367"/>
        <v>3</v>
      </c>
      <c r="BH821" s="3">
        <f t="array" ref="BH821">INDEX($D$21:$M$44,MATCH($BD821&amp;$BF821,$C$21:$C$44&amp;$B$21:$B$44,0),MATCH(BH$1,$D$16:$M$16,0))+VLOOKUP($BE821,战斗属性模型!$K$22:$O$24,BH$2,FALSE)*INDEX($BW$3:$CF$578,MATCH($BD821&amp;$BF821&amp;$BG821,$BT$3:$BT$578&amp;$BU$3:$BU$578&amp;$BV$3:$BV$578,0),MATCH(BH$1,$BW$1:$CF$1,0))</f>
        <v>85.800000000000011</v>
      </c>
      <c r="BI821" s="3">
        <f t="array" ref="BI821">INDEX($D$21:$M$44,MATCH($BD821&amp;$BF821,$C$21:$C$44&amp;$B$21:$B$44,0),MATCH(BI$1,$D$16:$M$16,0))+VLOOKUP($BE821,战斗属性模型!$K$22:$O$24,BI$2,FALSE)*INDEX($BW$3:$CF$578,MATCH($BD821&amp;$BF821&amp;$BG821,$BT$3:$BT$578&amp;$BU$3:$BU$578&amp;$BV$3:$BV$578,0),MATCH(BI$1,$BW$1:$CF$1,0))</f>
        <v>4200</v>
      </c>
      <c r="BJ821" s="3">
        <f t="array" ref="BJ821">INDEX($D$21:$M$44,MATCH($BD821&amp;$BF821,$C$21:$C$44&amp;$B$21:$B$44,0),MATCH(BJ$1,$D$16:$M$16,0))+VLOOKUP($BE821,战斗属性模型!$K$22:$O$24,BJ$2,FALSE)*INDEX($BW$3:$CF$578,MATCH($BD821&amp;$BF821&amp;$BG821,$BT$3:$BT$578&amp;$BU$3:$BU$578&amp;$BV$3:$BV$578,0),MATCH(BJ$1,$BW$1:$CF$1,0))</f>
        <v>0</v>
      </c>
      <c r="BK821" s="3">
        <f t="array" ref="BK821">INDEX($D$21:$M$44,MATCH($BD821&amp;$BF821,$C$21:$C$44&amp;$B$21:$B$44,0),MATCH(BK$1,$D$16:$M$16,0))+VLOOKUP($BE821,战斗属性模型!$K$22:$O$24,BK$2,FALSE)*INDEX($BW$3:$CF$578,MATCH($BD821&amp;$BF821&amp;$BG821,$BT$3:$BT$578&amp;$BU$3:$BU$578&amp;$BV$3:$BV$578,0),MATCH(BK$1,$BW$1:$CF$1,0))</f>
        <v>0</v>
      </c>
      <c r="BL821" s="3"/>
      <c r="BM821" s="3"/>
      <c r="BN821" s="3"/>
      <c r="BO821" s="3"/>
      <c r="BP821" s="3"/>
      <c r="BQ821" s="3"/>
    </row>
    <row r="822" spans="56:69" x14ac:dyDescent="0.2">
      <c r="BD822" t="str">
        <f t="shared" si="324"/>
        <v>护甲</v>
      </c>
      <c r="BE822">
        <f t="shared" si="325"/>
        <v>2</v>
      </c>
      <c r="BF822">
        <f t="shared" ref="BF822:BG822" si="368">BF246</f>
        <v>2</v>
      </c>
      <c r="BG822">
        <f t="shared" si="368"/>
        <v>4</v>
      </c>
      <c r="BH822" s="3">
        <f t="array" ref="BH822">INDEX($D$21:$M$44,MATCH($BD822&amp;$BF822,$C$21:$C$44&amp;$B$21:$B$44,0),MATCH(BH$1,$D$16:$M$16,0))+VLOOKUP($BE822,战斗属性模型!$K$22:$O$24,BH$2,FALSE)*INDEX($BW$3:$CF$578,MATCH($BD822&amp;$BF822&amp;$BG822,$BT$3:$BT$578&amp;$BU$3:$BU$578&amp;$BV$3:$BV$578,0),MATCH(BH$1,$BW$1:$CF$1,0))</f>
        <v>98.4</v>
      </c>
      <c r="BI822" s="3">
        <f t="array" ref="BI822">INDEX($D$21:$M$44,MATCH($BD822&amp;$BF822,$C$21:$C$44&amp;$B$21:$B$44,0),MATCH(BI$1,$D$16:$M$16,0))+VLOOKUP($BE822,战斗属性模型!$K$22:$O$24,BI$2,FALSE)*INDEX($BW$3:$CF$578,MATCH($BD822&amp;$BF822&amp;$BG822,$BT$3:$BT$578&amp;$BU$3:$BU$578&amp;$BV$3:$BV$578,0),MATCH(BI$1,$BW$1:$CF$1,0))</f>
        <v>4800</v>
      </c>
      <c r="BJ822" s="3">
        <f t="array" ref="BJ822">INDEX($D$21:$M$44,MATCH($BD822&amp;$BF822,$C$21:$C$44&amp;$B$21:$B$44,0),MATCH(BJ$1,$D$16:$M$16,0))+VLOOKUP($BE822,战斗属性模型!$K$22:$O$24,BJ$2,FALSE)*INDEX($BW$3:$CF$578,MATCH($BD822&amp;$BF822&amp;$BG822,$BT$3:$BT$578&amp;$BU$3:$BU$578&amp;$BV$3:$BV$578,0),MATCH(BJ$1,$BW$1:$CF$1,0))</f>
        <v>0</v>
      </c>
      <c r="BK822" s="3">
        <f t="array" ref="BK822">INDEX($D$21:$M$44,MATCH($BD822&amp;$BF822,$C$21:$C$44&amp;$B$21:$B$44,0),MATCH(BK$1,$D$16:$M$16,0))+VLOOKUP($BE822,战斗属性模型!$K$22:$O$24,BK$2,FALSE)*INDEX($BW$3:$CF$578,MATCH($BD822&amp;$BF822&amp;$BG822,$BT$3:$BT$578&amp;$BU$3:$BU$578&amp;$BV$3:$BV$578,0),MATCH(BK$1,$BW$1:$CF$1,0))</f>
        <v>0</v>
      </c>
      <c r="BL822" s="3"/>
      <c r="BM822" s="3"/>
      <c r="BN822" s="3"/>
      <c r="BO822" s="3"/>
      <c r="BP822" s="3"/>
      <c r="BQ822" s="3"/>
    </row>
    <row r="823" spans="56:69" x14ac:dyDescent="0.2">
      <c r="BD823" t="str">
        <f t="shared" si="324"/>
        <v>护甲</v>
      </c>
      <c r="BE823">
        <f t="shared" si="325"/>
        <v>2</v>
      </c>
      <c r="BF823">
        <f t="shared" ref="BF823:BG823" si="369">BF247</f>
        <v>2</v>
      </c>
      <c r="BG823">
        <f t="shared" si="369"/>
        <v>5</v>
      </c>
      <c r="BH823" s="3">
        <f t="array" ref="BH823">INDEX($D$21:$M$44,MATCH($BD823&amp;$BF823,$C$21:$C$44&amp;$B$21:$B$44,0),MATCH(BH$1,$D$16:$M$16,0))+VLOOKUP($BE823,战斗属性模型!$K$22:$O$24,BH$2,FALSE)*INDEX($BW$3:$CF$578,MATCH($BD823&amp;$BF823&amp;$BG823,$BT$3:$BT$578&amp;$BU$3:$BU$578&amp;$BV$3:$BV$578,0),MATCH(BH$1,$BW$1:$CF$1,0))</f>
        <v>111</v>
      </c>
      <c r="BI823" s="3">
        <f t="array" ref="BI823">INDEX($D$21:$M$44,MATCH($BD823&amp;$BF823,$C$21:$C$44&amp;$B$21:$B$44,0),MATCH(BI$1,$D$16:$M$16,0))+VLOOKUP($BE823,战斗属性模型!$K$22:$O$24,BI$2,FALSE)*INDEX($BW$3:$CF$578,MATCH($BD823&amp;$BF823&amp;$BG823,$BT$3:$BT$578&amp;$BU$3:$BU$578&amp;$BV$3:$BV$578,0),MATCH(BI$1,$BW$1:$CF$1,0))</f>
        <v>5400</v>
      </c>
      <c r="BJ823" s="3">
        <f t="array" ref="BJ823">INDEX($D$21:$M$44,MATCH($BD823&amp;$BF823,$C$21:$C$44&amp;$B$21:$B$44,0),MATCH(BJ$1,$D$16:$M$16,0))+VLOOKUP($BE823,战斗属性模型!$K$22:$O$24,BJ$2,FALSE)*INDEX($BW$3:$CF$578,MATCH($BD823&amp;$BF823&amp;$BG823,$BT$3:$BT$578&amp;$BU$3:$BU$578&amp;$BV$3:$BV$578,0),MATCH(BJ$1,$BW$1:$CF$1,0))</f>
        <v>0</v>
      </c>
      <c r="BK823" s="3">
        <f t="array" ref="BK823">INDEX($D$21:$M$44,MATCH($BD823&amp;$BF823,$C$21:$C$44&amp;$B$21:$B$44,0),MATCH(BK$1,$D$16:$M$16,0))+VLOOKUP($BE823,战斗属性模型!$K$22:$O$24,BK$2,FALSE)*INDEX($BW$3:$CF$578,MATCH($BD823&amp;$BF823&amp;$BG823,$BT$3:$BT$578&amp;$BU$3:$BU$578&amp;$BV$3:$BV$578,0),MATCH(BK$1,$BW$1:$CF$1,0))</f>
        <v>0</v>
      </c>
      <c r="BL823" s="3"/>
      <c r="BM823" s="3"/>
      <c r="BN823" s="3"/>
      <c r="BO823" s="3"/>
      <c r="BP823" s="3"/>
      <c r="BQ823" s="3"/>
    </row>
    <row r="824" spans="56:69" x14ac:dyDescent="0.2">
      <c r="BD824" t="str">
        <f t="shared" si="324"/>
        <v>护甲</v>
      </c>
      <c r="BE824">
        <f t="shared" si="325"/>
        <v>2</v>
      </c>
      <c r="BF824">
        <f t="shared" ref="BF824:BG824" si="370">BF248</f>
        <v>2</v>
      </c>
      <c r="BG824">
        <f t="shared" si="370"/>
        <v>6</v>
      </c>
      <c r="BH824" s="3">
        <f t="array" ref="BH824">INDEX($D$21:$M$44,MATCH($BD824&amp;$BF824,$C$21:$C$44&amp;$B$21:$B$44,0),MATCH(BH$1,$D$16:$M$16,0))+VLOOKUP($BE824,战斗属性模型!$K$22:$O$24,BH$2,FALSE)*INDEX($BW$3:$CF$578,MATCH($BD824&amp;$BF824&amp;$BG824,$BT$3:$BT$578&amp;$BU$3:$BU$578&amp;$BV$3:$BV$578,0),MATCH(BH$1,$BW$1:$CF$1,0))</f>
        <v>123.60000000000001</v>
      </c>
      <c r="BI824" s="3">
        <f t="array" ref="BI824">INDEX($D$21:$M$44,MATCH($BD824&amp;$BF824,$C$21:$C$44&amp;$B$21:$B$44,0),MATCH(BI$1,$D$16:$M$16,0))+VLOOKUP($BE824,战斗属性模型!$K$22:$O$24,BI$2,FALSE)*INDEX($BW$3:$CF$578,MATCH($BD824&amp;$BF824&amp;$BG824,$BT$3:$BT$578&amp;$BU$3:$BU$578&amp;$BV$3:$BV$578,0),MATCH(BI$1,$BW$1:$CF$1,0))</f>
        <v>6000</v>
      </c>
      <c r="BJ824" s="3">
        <f t="array" ref="BJ824">INDEX($D$21:$M$44,MATCH($BD824&amp;$BF824,$C$21:$C$44&amp;$B$21:$B$44,0),MATCH(BJ$1,$D$16:$M$16,0))+VLOOKUP($BE824,战斗属性模型!$K$22:$O$24,BJ$2,FALSE)*INDEX($BW$3:$CF$578,MATCH($BD824&amp;$BF824&amp;$BG824,$BT$3:$BT$578&amp;$BU$3:$BU$578&amp;$BV$3:$BV$578,0),MATCH(BJ$1,$BW$1:$CF$1,0))</f>
        <v>0</v>
      </c>
      <c r="BK824" s="3">
        <f t="array" ref="BK824">INDEX($D$21:$M$44,MATCH($BD824&amp;$BF824,$C$21:$C$44&amp;$B$21:$B$44,0),MATCH(BK$1,$D$16:$M$16,0))+VLOOKUP($BE824,战斗属性模型!$K$22:$O$24,BK$2,FALSE)*INDEX($BW$3:$CF$578,MATCH($BD824&amp;$BF824&amp;$BG824,$BT$3:$BT$578&amp;$BU$3:$BU$578&amp;$BV$3:$BV$578,0),MATCH(BK$1,$BW$1:$CF$1,0))</f>
        <v>0</v>
      </c>
      <c r="BL824" s="3"/>
      <c r="BM824" s="3"/>
      <c r="BN824" s="3"/>
      <c r="BO824" s="3"/>
      <c r="BP824" s="3"/>
      <c r="BQ824" s="3"/>
    </row>
    <row r="825" spans="56:69" x14ac:dyDescent="0.2">
      <c r="BD825" t="str">
        <f t="shared" si="324"/>
        <v>护甲</v>
      </c>
      <c r="BE825">
        <f t="shared" si="325"/>
        <v>2</v>
      </c>
      <c r="BF825">
        <f t="shared" ref="BF825:BG825" si="371">BF249</f>
        <v>2</v>
      </c>
      <c r="BG825">
        <f t="shared" si="371"/>
        <v>7</v>
      </c>
      <c r="BH825" s="3">
        <f t="array" ref="BH825">INDEX($D$21:$M$44,MATCH($BD825&amp;$BF825,$C$21:$C$44&amp;$B$21:$B$44,0),MATCH(BH$1,$D$16:$M$16,0))+VLOOKUP($BE825,战斗属性模型!$K$22:$O$24,BH$2,FALSE)*INDEX($BW$3:$CF$578,MATCH($BD825&amp;$BF825&amp;$BG825,$BT$3:$BT$578&amp;$BU$3:$BU$578&amp;$BV$3:$BV$578,0),MATCH(BH$1,$BW$1:$CF$1,0))</f>
        <v>136.19999999999999</v>
      </c>
      <c r="BI825" s="3">
        <f t="array" ref="BI825">INDEX($D$21:$M$44,MATCH($BD825&amp;$BF825,$C$21:$C$44&amp;$B$21:$B$44,0),MATCH(BI$1,$D$16:$M$16,0))+VLOOKUP($BE825,战斗属性模型!$K$22:$O$24,BI$2,FALSE)*INDEX($BW$3:$CF$578,MATCH($BD825&amp;$BF825&amp;$BG825,$BT$3:$BT$578&amp;$BU$3:$BU$578&amp;$BV$3:$BV$578,0),MATCH(BI$1,$BW$1:$CF$1,0))</f>
        <v>6600</v>
      </c>
      <c r="BJ825" s="3">
        <f t="array" ref="BJ825">INDEX($D$21:$M$44,MATCH($BD825&amp;$BF825,$C$21:$C$44&amp;$B$21:$B$44,0),MATCH(BJ$1,$D$16:$M$16,0))+VLOOKUP($BE825,战斗属性模型!$K$22:$O$24,BJ$2,FALSE)*INDEX($BW$3:$CF$578,MATCH($BD825&amp;$BF825&amp;$BG825,$BT$3:$BT$578&amp;$BU$3:$BU$578&amp;$BV$3:$BV$578,0),MATCH(BJ$1,$BW$1:$CF$1,0))</f>
        <v>0</v>
      </c>
      <c r="BK825" s="3">
        <f t="array" ref="BK825">INDEX($D$21:$M$44,MATCH($BD825&amp;$BF825,$C$21:$C$44&amp;$B$21:$B$44,0),MATCH(BK$1,$D$16:$M$16,0))+VLOOKUP($BE825,战斗属性模型!$K$22:$O$24,BK$2,FALSE)*INDEX($BW$3:$CF$578,MATCH($BD825&amp;$BF825&amp;$BG825,$BT$3:$BT$578&amp;$BU$3:$BU$578&amp;$BV$3:$BV$578,0),MATCH(BK$1,$BW$1:$CF$1,0))</f>
        <v>0</v>
      </c>
      <c r="BL825" s="3"/>
      <c r="BM825" s="3"/>
      <c r="BN825" s="3"/>
      <c r="BO825" s="3"/>
      <c r="BP825" s="3"/>
      <c r="BQ825" s="3"/>
    </row>
    <row r="826" spans="56:69" x14ac:dyDescent="0.2">
      <c r="BD826" t="str">
        <f t="shared" si="324"/>
        <v>护甲</v>
      </c>
      <c r="BE826">
        <f t="shared" si="325"/>
        <v>2</v>
      </c>
      <c r="BF826">
        <f t="shared" ref="BF826:BG826" si="372">BF250</f>
        <v>2</v>
      </c>
      <c r="BG826">
        <f t="shared" si="372"/>
        <v>8</v>
      </c>
      <c r="BH826" s="3">
        <f t="array" ref="BH826">INDEX($D$21:$M$44,MATCH($BD826&amp;$BF826,$C$21:$C$44&amp;$B$21:$B$44,0),MATCH(BH$1,$D$16:$M$16,0))+VLOOKUP($BE826,战斗属性模型!$K$22:$O$24,BH$2,FALSE)*INDEX($BW$3:$CF$578,MATCH($BD826&amp;$BF826&amp;$BG826,$BT$3:$BT$578&amp;$BU$3:$BU$578&amp;$BV$3:$BV$578,0),MATCH(BH$1,$BW$1:$CF$1,0))</f>
        <v>148.80000000000001</v>
      </c>
      <c r="BI826" s="3">
        <f t="array" ref="BI826">INDEX($D$21:$M$44,MATCH($BD826&amp;$BF826,$C$21:$C$44&amp;$B$21:$B$44,0),MATCH(BI$1,$D$16:$M$16,0))+VLOOKUP($BE826,战斗属性模型!$K$22:$O$24,BI$2,FALSE)*INDEX($BW$3:$CF$578,MATCH($BD826&amp;$BF826&amp;$BG826,$BT$3:$BT$578&amp;$BU$3:$BU$578&amp;$BV$3:$BV$578,0),MATCH(BI$1,$BW$1:$CF$1,0))</f>
        <v>7200</v>
      </c>
      <c r="BJ826" s="3">
        <f t="array" ref="BJ826">INDEX($D$21:$M$44,MATCH($BD826&amp;$BF826,$C$21:$C$44&amp;$B$21:$B$44,0),MATCH(BJ$1,$D$16:$M$16,0))+VLOOKUP($BE826,战斗属性模型!$K$22:$O$24,BJ$2,FALSE)*INDEX($BW$3:$CF$578,MATCH($BD826&amp;$BF826&amp;$BG826,$BT$3:$BT$578&amp;$BU$3:$BU$578&amp;$BV$3:$BV$578,0),MATCH(BJ$1,$BW$1:$CF$1,0))</f>
        <v>0</v>
      </c>
      <c r="BK826" s="3">
        <f t="array" ref="BK826">INDEX($D$21:$M$44,MATCH($BD826&amp;$BF826,$C$21:$C$44&amp;$B$21:$B$44,0),MATCH(BK$1,$D$16:$M$16,0))+VLOOKUP($BE826,战斗属性模型!$K$22:$O$24,BK$2,FALSE)*INDEX($BW$3:$CF$578,MATCH($BD826&amp;$BF826&amp;$BG826,$BT$3:$BT$578&amp;$BU$3:$BU$578&amp;$BV$3:$BV$578,0),MATCH(BK$1,$BW$1:$CF$1,0))</f>
        <v>0</v>
      </c>
      <c r="BL826" s="3"/>
      <c r="BM826" s="3"/>
      <c r="BN826" s="3"/>
      <c r="BO826" s="3"/>
      <c r="BP826" s="3"/>
      <c r="BQ826" s="3"/>
    </row>
    <row r="827" spans="56:69" x14ac:dyDescent="0.2">
      <c r="BD827" t="str">
        <f t="shared" si="324"/>
        <v>护甲</v>
      </c>
      <c r="BE827">
        <f t="shared" si="325"/>
        <v>2</v>
      </c>
      <c r="BF827">
        <f t="shared" ref="BF827:BG827" si="373">BF251</f>
        <v>2</v>
      </c>
      <c r="BG827">
        <f t="shared" si="373"/>
        <v>9</v>
      </c>
      <c r="BH827" s="3">
        <f t="array" ref="BH827">INDEX($D$21:$M$44,MATCH($BD827&amp;$BF827,$C$21:$C$44&amp;$B$21:$B$44,0),MATCH(BH$1,$D$16:$M$16,0))+VLOOKUP($BE827,战斗属性模型!$K$22:$O$24,BH$2,FALSE)*INDEX($BW$3:$CF$578,MATCH($BD827&amp;$BF827&amp;$BG827,$BT$3:$BT$578&amp;$BU$3:$BU$578&amp;$BV$3:$BV$578,0),MATCH(BH$1,$BW$1:$CF$1,0))</f>
        <v>161.4</v>
      </c>
      <c r="BI827" s="3">
        <f t="array" ref="BI827">INDEX($D$21:$M$44,MATCH($BD827&amp;$BF827,$C$21:$C$44&amp;$B$21:$B$44,0),MATCH(BI$1,$D$16:$M$16,0))+VLOOKUP($BE827,战斗属性模型!$K$22:$O$24,BI$2,FALSE)*INDEX($BW$3:$CF$578,MATCH($BD827&amp;$BF827&amp;$BG827,$BT$3:$BT$578&amp;$BU$3:$BU$578&amp;$BV$3:$BV$578,0),MATCH(BI$1,$BW$1:$CF$1,0))</f>
        <v>7800</v>
      </c>
      <c r="BJ827" s="3">
        <f t="array" ref="BJ827">INDEX($D$21:$M$44,MATCH($BD827&amp;$BF827,$C$21:$C$44&amp;$B$21:$B$44,0),MATCH(BJ$1,$D$16:$M$16,0))+VLOOKUP($BE827,战斗属性模型!$K$22:$O$24,BJ$2,FALSE)*INDEX($BW$3:$CF$578,MATCH($BD827&amp;$BF827&amp;$BG827,$BT$3:$BT$578&amp;$BU$3:$BU$578&amp;$BV$3:$BV$578,0),MATCH(BJ$1,$BW$1:$CF$1,0))</f>
        <v>0</v>
      </c>
      <c r="BK827" s="3">
        <f t="array" ref="BK827">INDEX($D$21:$M$44,MATCH($BD827&amp;$BF827,$C$21:$C$44&amp;$B$21:$B$44,0),MATCH(BK$1,$D$16:$M$16,0))+VLOOKUP($BE827,战斗属性模型!$K$22:$O$24,BK$2,FALSE)*INDEX($BW$3:$CF$578,MATCH($BD827&amp;$BF827&amp;$BG827,$BT$3:$BT$578&amp;$BU$3:$BU$578&amp;$BV$3:$BV$578,0),MATCH(BK$1,$BW$1:$CF$1,0))</f>
        <v>0</v>
      </c>
      <c r="BL827" s="3"/>
      <c r="BM827" s="3"/>
      <c r="BN827" s="3"/>
      <c r="BO827" s="3"/>
      <c r="BP827" s="3"/>
      <c r="BQ827" s="3"/>
    </row>
    <row r="828" spans="56:69" x14ac:dyDescent="0.2">
      <c r="BD828" t="str">
        <f t="shared" si="324"/>
        <v>护甲</v>
      </c>
      <c r="BE828">
        <f t="shared" si="325"/>
        <v>2</v>
      </c>
      <c r="BF828">
        <f t="shared" ref="BF828:BG828" si="374">BF252</f>
        <v>2</v>
      </c>
      <c r="BG828">
        <f t="shared" si="374"/>
        <v>10</v>
      </c>
      <c r="BH828" s="3">
        <f t="array" ref="BH828">INDEX($D$21:$M$44,MATCH($BD828&amp;$BF828,$C$21:$C$44&amp;$B$21:$B$44,0),MATCH(BH$1,$D$16:$M$16,0))+VLOOKUP($BE828,战斗属性模型!$K$22:$O$24,BH$2,FALSE)*INDEX($BW$3:$CF$578,MATCH($BD828&amp;$BF828&amp;$BG828,$BT$3:$BT$578&amp;$BU$3:$BU$578&amp;$BV$3:$BV$578,0),MATCH(BH$1,$BW$1:$CF$1,0))</f>
        <v>174</v>
      </c>
      <c r="BI828" s="3">
        <f t="array" ref="BI828">INDEX($D$21:$M$44,MATCH($BD828&amp;$BF828,$C$21:$C$44&amp;$B$21:$B$44,0),MATCH(BI$1,$D$16:$M$16,0))+VLOOKUP($BE828,战斗属性模型!$K$22:$O$24,BI$2,FALSE)*INDEX($BW$3:$CF$578,MATCH($BD828&amp;$BF828&amp;$BG828,$BT$3:$BT$578&amp;$BU$3:$BU$578&amp;$BV$3:$BV$578,0),MATCH(BI$1,$BW$1:$CF$1,0))</f>
        <v>8400</v>
      </c>
      <c r="BJ828" s="3">
        <f t="array" ref="BJ828">INDEX($D$21:$M$44,MATCH($BD828&amp;$BF828,$C$21:$C$44&amp;$B$21:$B$44,0),MATCH(BJ$1,$D$16:$M$16,0))+VLOOKUP($BE828,战斗属性模型!$K$22:$O$24,BJ$2,FALSE)*INDEX($BW$3:$CF$578,MATCH($BD828&amp;$BF828&amp;$BG828,$BT$3:$BT$578&amp;$BU$3:$BU$578&amp;$BV$3:$BV$578,0),MATCH(BJ$1,$BW$1:$CF$1,0))</f>
        <v>0</v>
      </c>
      <c r="BK828" s="3">
        <f t="array" ref="BK828">INDEX($D$21:$M$44,MATCH($BD828&amp;$BF828,$C$21:$C$44&amp;$B$21:$B$44,0),MATCH(BK$1,$D$16:$M$16,0))+VLOOKUP($BE828,战斗属性模型!$K$22:$O$24,BK$2,FALSE)*INDEX($BW$3:$CF$578,MATCH($BD828&amp;$BF828&amp;$BG828,$BT$3:$BT$578&amp;$BU$3:$BU$578&amp;$BV$3:$BV$578,0),MATCH(BK$1,$BW$1:$CF$1,0))</f>
        <v>0</v>
      </c>
      <c r="BL828" s="3"/>
      <c r="BM828" s="3"/>
      <c r="BN828" s="3"/>
      <c r="BO828" s="3"/>
      <c r="BP828" s="3"/>
      <c r="BQ828" s="3"/>
    </row>
    <row r="829" spans="56:69" x14ac:dyDescent="0.2">
      <c r="BD829" t="str">
        <f t="shared" si="324"/>
        <v>护甲</v>
      </c>
      <c r="BE829">
        <f t="shared" si="325"/>
        <v>2</v>
      </c>
      <c r="BF829">
        <f t="shared" ref="BF829:BG829" si="375">BF253</f>
        <v>2</v>
      </c>
      <c r="BG829">
        <f t="shared" si="375"/>
        <v>11</v>
      </c>
      <c r="BH829" s="3">
        <f t="array" ref="BH829">INDEX($D$21:$M$44,MATCH($BD829&amp;$BF829,$C$21:$C$44&amp;$B$21:$B$44,0),MATCH(BH$1,$D$16:$M$16,0))+VLOOKUP($BE829,战斗属性模型!$K$22:$O$24,BH$2,FALSE)*INDEX($BW$3:$CF$578,MATCH($BD829&amp;$BF829&amp;$BG829,$BT$3:$BT$578&amp;$BU$3:$BU$578&amp;$BV$3:$BV$578,0),MATCH(BH$1,$BW$1:$CF$1,0))</f>
        <v>186.6</v>
      </c>
      <c r="BI829" s="3">
        <f t="array" ref="BI829">INDEX($D$21:$M$44,MATCH($BD829&amp;$BF829,$C$21:$C$44&amp;$B$21:$B$44,0),MATCH(BI$1,$D$16:$M$16,0))+VLOOKUP($BE829,战斗属性模型!$K$22:$O$24,BI$2,FALSE)*INDEX($BW$3:$CF$578,MATCH($BD829&amp;$BF829&amp;$BG829,$BT$3:$BT$578&amp;$BU$3:$BU$578&amp;$BV$3:$BV$578,0),MATCH(BI$1,$BW$1:$CF$1,0))</f>
        <v>9000</v>
      </c>
      <c r="BJ829" s="3">
        <f t="array" ref="BJ829">INDEX($D$21:$M$44,MATCH($BD829&amp;$BF829,$C$21:$C$44&amp;$B$21:$B$44,0),MATCH(BJ$1,$D$16:$M$16,0))+VLOOKUP($BE829,战斗属性模型!$K$22:$O$24,BJ$2,FALSE)*INDEX($BW$3:$CF$578,MATCH($BD829&amp;$BF829&amp;$BG829,$BT$3:$BT$578&amp;$BU$3:$BU$578&amp;$BV$3:$BV$578,0),MATCH(BJ$1,$BW$1:$CF$1,0))</f>
        <v>0</v>
      </c>
      <c r="BK829" s="3">
        <f t="array" ref="BK829">INDEX($D$21:$M$44,MATCH($BD829&amp;$BF829,$C$21:$C$44&amp;$B$21:$B$44,0),MATCH(BK$1,$D$16:$M$16,0))+VLOOKUP($BE829,战斗属性模型!$K$22:$O$24,BK$2,FALSE)*INDEX($BW$3:$CF$578,MATCH($BD829&amp;$BF829&amp;$BG829,$BT$3:$BT$578&amp;$BU$3:$BU$578&amp;$BV$3:$BV$578,0),MATCH(BK$1,$BW$1:$CF$1,0))</f>
        <v>0</v>
      </c>
      <c r="BL829" s="3"/>
      <c r="BM829" s="3"/>
      <c r="BN829" s="3"/>
      <c r="BO829" s="3"/>
      <c r="BP829" s="3"/>
      <c r="BQ829" s="3"/>
    </row>
    <row r="830" spans="56:69" x14ac:dyDescent="0.2">
      <c r="BD830" t="str">
        <f t="shared" si="324"/>
        <v>护甲</v>
      </c>
      <c r="BE830">
        <f t="shared" si="325"/>
        <v>2</v>
      </c>
      <c r="BF830">
        <f t="shared" ref="BF830:BG830" si="376">BF254</f>
        <v>2</v>
      </c>
      <c r="BG830">
        <f t="shared" si="376"/>
        <v>12</v>
      </c>
      <c r="BH830" s="3">
        <f t="array" ref="BH830">INDEX($D$21:$M$44,MATCH($BD830&amp;$BF830,$C$21:$C$44&amp;$B$21:$B$44,0),MATCH(BH$1,$D$16:$M$16,0))+VLOOKUP($BE830,战斗属性模型!$K$22:$O$24,BH$2,FALSE)*INDEX($BW$3:$CF$578,MATCH($BD830&amp;$BF830&amp;$BG830,$BT$3:$BT$578&amp;$BU$3:$BU$578&amp;$BV$3:$BV$578,0),MATCH(BH$1,$BW$1:$CF$1,0))</f>
        <v>199.20000000000002</v>
      </c>
      <c r="BI830" s="3">
        <f t="array" ref="BI830">INDEX($D$21:$M$44,MATCH($BD830&amp;$BF830,$C$21:$C$44&amp;$B$21:$B$44,0),MATCH(BI$1,$D$16:$M$16,0))+VLOOKUP($BE830,战斗属性模型!$K$22:$O$24,BI$2,FALSE)*INDEX($BW$3:$CF$578,MATCH($BD830&amp;$BF830&amp;$BG830,$BT$3:$BT$578&amp;$BU$3:$BU$578&amp;$BV$3:$BV$578,0),MATCH(BI$1,$BW$1:$CF$1,0))</f>
        <v>9600</v>
      </c>
      <c r="BJ830" s="3">
        <f t="array" ref="BJ830">INDEX($D$21:$M$44,MATCH($BD830&amp;$BF830,$C$21:$C$44&amp;$B$21:$B$44,0),MATCH(BJ$1,$D$16:$M$16,0))+VLOOKUP($BE830,战斗属性模型!$K$22:$O$24,BJ$2,FALSE)*INDEX($BW$3:$CF$578,MATCH($BD830&amp;$BF830&amp;$BG830,$BT$3:$BT$578&amp;$BU$3:$BU$578&amp;$BV$3:$BV$578,0),MATCH(BJ$1,$BW$1:$CF$1,0))</f>
        <v>0</v>
      </c>
      <c r="BK830" s="3">
        <f t="array" ref="BK830">INDEX($D$21:$M$44,MATCH($BD830&amp;$BF830,$C$21:$C$44&amp;$B$21:$B$44,0),MATCH(BK$1,$D$16:$M$16,0))+VLOOKUP($BE830,战斗属性模型!$K$22:$O$24,BK$2,FALSE)*INDEX($BW$3:$CF$578,MATCH($BD830&amp;$BF830&amp;$BG830,$BT$3:$BT$578&amp;$BU$3:$BU$578&amp;$BV$3:$BV$578,0),MATCH(BK$1,$BW$1:$CF$1,0))</f>
        <v>0</v>
      </c>
      <c r="BL830" s="3"/>
      <c r="BM830" s="3"/>
      <c r="BN830" s="3"/>
      <c r="BO830" s="3"/>
      <c r="BP830" s="3"/>
      <c r="BQ830" s="3"/>
    </row>
    <row r="831" spans="56:69" x14ac:dyDescent="0.2">
      <c r="BD831" t="str">
        <f t="shared" si="324"/>
        <v>护甲</v>
      </c>
      <c r="BE831">
        <f t="shared" si="325"/>
        <v>2</v>
      </c>
      <c r="BF831">
        <f t="shared" ref="BF831:BG831" si="377">BF255</f>
        <v>2</v>
      </c>
      <c r="BG831">
        <f t="shared" si="377"/>
        <v>13</v>
      </c>
      <c r="BH831" s="3">
        <f t="array" ref="BH831">INDEX($D$21:$M$44,MATCH($BD831&amp;$BF831,$C$21:$C$44&amp;$B$21:$B$44,0),MATCH(BH$1,$D$16:$M$16,0))+VLOOKUP($BE831,战斗属性模型!$K$22:$O$24,BH$2,FALSE)*INDEX($BW$3:$CF$578,MATCH($BD831&amp;$BF831&amp;$BG831,$BT$3:$BT$578&amp;$BU$3:$BU$578&amp;$BV$3:$BV$578,0),MATCH(BH$1,$BW$1:$CF$1,0))</f>
        <v>211.8</v>
      </c>
      <c r="BI831" s="3">
        <f t="array" ref="BI831">INDEX($D$21:$M$44,MATCH($BD831&amp;$BF831,$C$21:$C$44&amp;$B$21:$B$44,0),MATCH(BI$1,$D$16:$M$16,0))+VLOOKUP($BE831,战斗属性模型!$K$22:$O$24,BI$2,FALSE)*INDEX($BW$3:$CF$578,MATCH($BD831&amp;$BF831&amp;$BG831,$BT$3:$BT$578&amp;$BU$3:$BU$578&amp;$BV$3:$BV$578,0),MATCH(BI$1,$BW$1:$CF$1,0))</f>
        <v>10200</v>
      </c>
      <c r="BJ831" s="3">
        <f t="array" ref="BJ831">INDEX($D$21:$M$44,MATCH($BD831&amp;$BF831,$C$21:$C$44&amp;$B$21:$B$44,0),MATCH(BJ$1,$D$16:$M$16,0))+VLOOKUP($BE831,战斗属性模型!$K$22:$O$24,BJ$2,FALSE)*INDEX($BW$3:$CF$578,MATCH($BD831&amp;$BF831&amp;$BG831,$BT$3:$BT$578&amp;$BU$3:$BU$578&amp;$BV$3:$BV$578,0),MATCH(BJ$1,$BW$1:$CF$1,0))</f>
        <v>0</v>
      </c>
      <c r="BK831" s="3">
        <f t="array" ref="BK831">INDEX($D$21:$M$44,MATCH($BD831&amp;$BF831,$C$21:$C$44&amp;$B$21:$B$44,0),MATCH(BK$1,$D$16:$M$16,0))+VLOOKUP($BE831,战斗属性模型!$K$22:$O$24,BK$2,FALSE)*INDEX($BW$3:$CF$578,MATCH($BD831&amp;$BF831&amp;$BG831,$BT$3:$BT$578&amp;$BU$3:$BU$578&amp;$BV$3:$BV$578,0),MATCH(BK$1,$BW$1:$CF$1,0))</f>
        <v>0</v>
      </c>
      <c r="BL831" s="3"/>
      <c r="BM831" s="3"/>
      <c r="BN831" s="3"/>
      <c r="BO831" s="3"/>
      <c r="BP831" s="3"/>
      <c r="BQ831" s="3"/>
    </row>
    <row r="832" spans="56:69" x14ac:dyDescent="0.2">
      <c r="BD832" t="str">
        <f t="shared" si="324"/>
        <v>护甲</v>
      </c>
      <c r="BE832">
        <f t="shared" si="325"/>
        <v>2</v>
      </c>
      <c r="BF832">
        <f t="shared" ref="BF832:BG832" si="378">BF256</f>
        <v>2</v>
      </c>
      <c r="BG832">
        <f t="shared" si="378"/>
        <v>14</v>
      </c>
      <c r="BH832" s="3">
        <f t="array" ref="BH832">INDEX($D$21:$M$44,MATCH($BD832&amp;$BF832,$C$21:$C$44&amp;$B$21:$B$44,0),MATCH(BH$1,$D$16:$M$16,0))+VLOOKUP($BE832,战斗属性模型!$K$22:$O$24,BH$2,FALSE)*INDEX($BW$3:$CF$578,MATCH($BD832&amp;$BF832&amp;$BG832,$BT$3:$BT$578&amp;$BU$3:$BU$578&amp;$BV$3:$BV$578,0),MATCH(BH$1,$BW$1:$CF$1,0))</f>
        <v>224.4</v>
      </c>
      <c r="BI832" s="3">
        <f t="array" ref="BI832">INDEX($D$21:$M$44,MATCH($BD832&amp;$BF832,$C$21:$C$44&amp;$B$21:$B$44,0),MATCH(BI$1,$D$16:$M$16,0))+VLOOKUP($BE832,战斗属性模型!$K$22:$O$24,BI$2,FALSE)*INDEX($BW$3:$CF$578,MATCH($BD832&amp;$BF832&amp;$BG832,$BT$3:$BT$578&amp;$BU$3:$BU$578&amp;$BV$3:$BV$578,0),MATCH(BI$1,$BW$1:$CF$1,0))</f>
        <v>10800</v>
      </c>
      <c r="BJ832" s="3">
        <f t="array" ref="BJ832">INDEX($D$21:$M$44,MATCH($BD832&amp;$BF832,$C$21:$C$44&amp;$B$21:$B$44,0),MATCH(BJ$1,$D$16:$M$16,0))+VLOOKUP($BE832,战斗属性模型!$K$22:$O$24,BJ$2,FALSE)*INDEX($BW$3:$CF$578,MATCH($BD832&amp;$BF832&amp;$BG832,$BT$3:$BT$578&amp;$BU$3:$BU$578&amp;$BV$3:$BV$578,0),MATCH(BJ$1,$BW$1:$CF$1,0))</f>
        <v>0</v>
      </c>
      <c r="BK832" s="3">
        <f t="array" ref="BK832">INDEX($D$21:$M$44,MATCH($BD832&amp;$BF832,$C$21:$C$44&amp;$B$21:$B$44,0),MATCH(BK$1,$D$16:$M$16,0))+VLOOKUP($BE832,战斗属性模型!$K$22:$O$24,BK$2,FALSE)*INDEX($BW$3:$CF$578,MATCH($BD832&amp;$BF832&amp;$BG832,$BT$3:$BT$578&amp;$BU$3:$BU$578&amp;$BV$3:$BV$578,0),MATCH(BK$1,$BW$1:$CF$1,0))</f>
        <v>0</v>
      </c>
      <c r="BL832" s="3"/>
      <c r="BM832" s="3"/>
      <c r="BN832" s="3"/>
      <c r="BO832" s="3"/>
      <c r="BP832" s="3"/>
      <c r="BQ832" s="3"/>
    </row>
    <row r="833" spans="56:69" x14ac:dyDescent="0.2">
      <c r="BD833" t="str">
        <f t="shared" si="324"/>
        <v>护甲</v>
      </c>
      <c r="BE833">
        <f t="shared" si="325"/>
        <v>2</v>
      </c>
      <c r="BF833">
        <f t="shared" ref="BF833:BG833" si="379">BF257</f>
        <v>2</v>
      </c>
      <c r="BG833">
        <f t="shared" si="379"/>
        <v>15</v>
      </c>
      <c r="BH833" s="3">
        <f t="array" ref="BH833">INDEX($D$21:$M$44,MATCH($BD833&amp;$BF833,$C$21:$C$44&amp;$B$21:$B$44,0),MATCH(BH$1,$D$16:$M$16,0))+VLOOKUP($BE833,战斗属性模型!$K$22:$O$24,BH$2,FALSE)*INDEX($BW$3:$CF$578,MATCH($BD833&amp;$BF833&amp;$BG833,$BT$3:$BT$578&amp;$BU$3:$BU$578&amp;$BV$3:$BV$578,0),MATCH(BH$1,$BW$1:$CF$1,0))</f>
        <v>237</v>
      </c>
      <c r="BI833" s="3">
        <f t="array" ref="BI833">INDEX($D$21:$M$44,MATCH($BD833&amp;$BF833,$C$21:$C$44&amp;$B$21:$B$44,0),MATCH(BI$1,$D$16:$M$16,0))+VLOOKUP($BE833,战斗属性模型!$K$22:$O$24,BI$2,FALSE)*INDEX($BW$3:$CF$578,MATCH($BD833&amp;$BF833&amp;$BG833,$BT$3:$BT$578&amp;$BU$3:$BU$578&amp;$BV$3:$BV$578,0),MATCH(BI$1,$BW$1:$CF$1,0))</f>
        <v>11400</v>
      </c>
      <c r="BJ833" s="3">
        <f t="array" ref="BJ833">INDEX($D$21:$M$44,MATCH($BD833&amp;$BF833,$C$21:$C$44&amp;$B$21:$B$44,0),MATCH(BJ$1,$D$16:$M$16,0))+VLOOKUP($BE833,战斗属性模型!$K$22:$O$24,BJ$2,FALSE)*INDEX($BW$3:$CF$578,MATCH($BD833&amp;$BF833&amp;$BG833,$BT$3:$BT$578&amp;$BU$3:$BU$578&amp;$BV$3:$BV$578,0),MATCH(BJ$1,$BW$1:$CF$1,0))</f>
        <v>0</v>
      </c>
      <c r="BK833" s="3">
        <f t="array" ref="BK833">INDEX($D$21:$M$44,MATCH($BD833&amp;$BF833,$C$21:$C$44&amp;$B$21:$B$44,0),MATCH(BK$1,$D$16:$M$16,0))+VLOOKUP($BE833,战斗属性模型!$K$22:$O$24,BK$2,FALSE)*INDEX($BW$3:$CF$578,MATCH($BD833&amp;$BF833&amp;$BG833,$BT$3:$BT$578&amp;$BU$3:$BU$578&amp;$BV$3:$BV$578,0),MATCH(BK$1,$BW$1:$CF$1,0))</f>
        <v>0</v>
      </c>
      <c r="BL833" s="3"/>
      <c r="BM833" s="3"/>
      <c r="BN833" s="3"/>
      <c r="BO833" s="3"/>
      <c r="BP833" s="3"/>
      <c r="BQ833" s="3"/>
    </row>
    <row r="834" spans="56:69" x14ac:dyDescent="0.2">
      <c r="BD834" t="str">
        <f t="shared" si="324"/>
        <v>护甲</v>
      </c>
      <c r="BE834">
        <f t="shared" si="325"/>
        <v>2</v>
      </c>
      <c r="BF834">
        <f t="shared" ref="BF834:BG834" si="380">BF258</f>
        <v>2</v>
      </c>
      <c r="BG834">
        <f t="shared" si="380"/>
        <v>16</v>
      </c>
      <c r="BH834" s="3">
        <f t="array" ref="BH834">INDEX($D$21:$M$44,MATCH($BD834&amp;$BF834,$C$21:$C$44&amp;$B$21:$B$44,0),MATCH(BH$1,$D$16:$M$16,0))+VLOOKUP($BE834,战斗属性模型!$K$22:$O$24,BH$2,FALSE)*INDEX($BW$3:$CF$578,MATCH($BD834&amp;$BF834&amp;$BG834,$BT$3:$BT$578&amp;$BU$3:$BU$578&amp;$BV$3:$BV$578,0),MATCH(BH$1,$BW$1:$CF$1,0))</f>
        <v>249.60000000000002</v>
      </c>
      <c r="BI834" s="3">
        <f t="array" ref="BI834">INDEX($D$21:$M$44,MATCH($BD834&amp;$BF834,$C$21:$C$44&amp;$B$21:$B$44,0),MATCH(BI$1,$D$16:$M$16,0))+VLOOKUP($BE834,战斗属性模型!$K$22:$O$24,BI$2,FALSE)*INDEX($BW$3:$CF$578,MATCH($BD834&amp;$BF834&amp;$BG834,$BT$3:$BT$578&amp;$BU$3:$BU$578&amp;$BV$3:$BV$578,0),MATCH(BI$1,$BW$1:$CF$1,0))</f>
        <v>12000</v>
      </c>
      <c r="BJ834" s="3">
        <f t="array" ref="BJ834">INDEX($D$21:$M$44,MATCH($BD834&amp;$BF834,$C$21:$C$44&amp;$B$21:$B$44,0),MATCH(BJ$1,$D$16:$M$16,0))+VLOOKUP($BE834,战斗属性模型!$K$22:$O$24,BJ$2,FALSE)*INDEX($BW$3:$CF$578,MATCH($BD834&amp;$BF834&amp;$BG834,$BT$3:$BT$578&amp;$BU$3:$BU$578&amp;$BV$3:$BV$578,0),MATCH(BJ$1,$BW$1:$CF$1,0))</f>
        <v>0</v>
      </c>
      <c r="BK834" s="3">
        <f t="array" ref="BK834">INDEX($D$21:$M$44,MATCH($BD834&amp;$BF834,$C$21:$C$44&amp;$B$21:$B$44,0),MATCH(BK$1,$D$16:$M$16,0))+VLOOKUP($BE834,战斗属性模型!$K$22:$O$24,BK$2,FALSE)*INDEX($BW$3:$CF$578,MATCH($BD834&amp;$BF834&amp;$BG834,$BT$3:$BT$578&amp;$BU$3:$BU$578&amp;$BV$3:$BV$578,0),MATCH(BK$1,$BW$1:$CF$1,0))</f>
        <v>0</v>
      </c>
      <c r="BL834" s="3"/>
      <c r="BM834" s="3"/>
      <c r="BN834" s="3"/>
      <c r="BO834" s="3"/>
      <c r="BP834" s="3"/>
      <c r="BQ834" s="3"/>
    </row>
    <row r="835" spans="56:69" x14ac:dyDescent="0.2">
      <c r="BD835" t="str">
        <f t="shared" si="324"/>
        <v>护甲</v>
      </c>
      <c r="BE835">
        <f t="shared" si="325"/>
        <v>2</v>
      </c>
      <c r="BF835">
        <f t="shared" ref="BF835:BG835" si="381">BF259</f>
        <v>2</v>
      </c>
      <c r="BG835">
        <f t="shared" si="381"/>
        <v>17</v>
      </c>
      <c r="BH835" s="3">
        <f t="array" ref="BH835">INDEX($D$21:$M$44,MATCH($BD835&amp;$BF835,$C$21:$C$44&amp;$B$21:$B$44,0),MATCH(BH$1,$D$16:$M$16,0))+VLOOKUP($BE835,战斗属性模型!$K$22:$O$24,BH$2,FALSE)*INDEX($BW$3:$CF$578,MATCH($BD835&amp;$BF835&amp;$BG835,$BT$3:$BT$578&amp;$BU$3:$BU$578&amp;$BV$3:$BV$578,0),MATCH(BH$1,$BW$1:$CF$1,0))</f>
        <v>262.20000000000005</v>
      </c>
      <c r="BI835" s="3">
        <f t="array" ref="BI835">INDEX($D$21:$M$44,MATCH($BD835&amp;$BF835,$C$21:$C$44&amp;$B$21:$B$44,0),MATCH(BI$1,$D$16:$M$16,0))+VLOOKUP($BE835,战斗属性模型!$K$22:$O$24,BI$2,FALSE)*INDEX($BW$3:$CF$578,MATCH($BD835&amp;$BF835&amp;$BG835,$BT$3:$BT$578&amp;$BU$3:$BU$578&amp;$BV$3:$BV$578,0),MATCH(BI$1,$BW$1:$CF$1,0))</f>
        <v>12600</v>
      </c>
      <c r="BJ835" s="3">
        <f t="array" ref="BJ835">INDEX($D$21:$M$44,MATCH($BD835&amp;$BF835,$C$21:$C$44&amp;$B$21:$B$44,0),MATCH(BJ$1,$D$16:$M$16,0))+VLOOKUP($BE835,战斗属性模型!$K$22:$O$24,BJ$2,FALSE)*INDEX($BW$3:$CF$578,MATCH($BD835&amp;$BF835&amp;$BG835,$BT$3:$BT$578&amp;$BU$3:$BU$578&amp;$BV$3:$BV$578,0),MATCH(BJ$1,$BW$1:$CF$1,0))</f>
        <v>0</v>
      </c>
      <c r="BK835" s="3">
        <f t="array" ref="BK835">INDEX($D$21:$M$44,MATCH($BD835&amp;$BF835,$C$21:$C$44&amp;$B$21:$B$44,0),MATCH(BK$1,$D$16:$M$16,0))+VLOOKUP($BE835,战斗属性模型!$K$22:$O$24,BK$2,FALSE)*INDEX($BW$3:$CF$578,MATCH($BD835&amp;$BF835&amp;$BG835,$BT$3:$BT$578&amp;$BU$3:$BU$578&amp;$BV$3:$BV$578,0),MATCH(BK$1,$BW$1:$CF$1,0))</f>
        <v>0</v>
      </c>
      <c r="BL835" s="3"/>
      <c r="BM835" s="3"/>
      <c r="BN835" s="3"/>
      <c r="BO835" s="3"/>
      <c r="BP835" s="3"/>
      <c r="BQ835" s="3"/>
    </row>
    <row r="836" spans="56:69" x14ac:dyDescent="0.2">
      <c r="BD836" t="str">
        <f t="shared" si="324"/>
        <v>护甲</v>
      </c>
      <c r="BE836">
        <f t="shared" si="325"/>
        <v>2</v>
      </c>
      <c r="BF836">
        <f t="shared" ref="BF836:BG836" si="382">BF260</f>
        <v>2</v>
      </c>
      <c r="BG836">
        <f t="shared" si="382"/>
        <v>18</v>
      </c>
      <c r="BH836" s="3">
        <f t="array" ref="BH836">INDEX($D$21:$M$44,MATCH($BD836&amp;$BF836,$C$21:$C$44&amp;$B$21:$B$44,0),MATCH(BH$1,$D$16:$M$16,0))+VLOOKUP($BE836,战斗属性模型!$K$22:$O$24,BH$2,FALSE)*INDEX($BW$3:$CF$578,MATCH($BD836&amp;$BF836&amp;$BG836,$BT$3:$BT$578&amp;$BU$3:$BU$578&amp;$BV$3:$BV$578,0),MATCH(BH$1,$BW$1:$CF$1,0))</f>
        <v>274.8</v>
      </c>
      <c r="BI836" s="3">
        <f t="array" ref="BI836">INDEX($D$21:$M$44,MATCH($BD836&amp;$BF836,$C$21:$C$44&amp;$B$21:$B$44,0),MATCH(BI$1,$D$16:$M$16,0))+VLOOKUP($BE836,战斗属性模型!$K$22:$O$24,BI$2,FALSE)*INDEX($BW$3:$CF$578,MATCH($BD836&amp;$BF836&amp;$BG836,$BT$3:$BT$578&amp;$BU$3:$BU$578&amp;$BV$3:$BV$578,0),MATCH(BI$1,$BW$1:$CF$1,0))</f>
        <v>13200</v>
      </c>
      <c r="BJ836" s="3">
        <f t="array" ref="BJ836">INDEX($D$21:$M$44,MATCH($BD836&amp;$BF836,$C$21:$C$44&amp;$B$21:$B$44,0),MATCH(BJ$1,$D$16:$M$16,0))+VLOOKUP($BE836,战斗属性模型!$K$22:$O$24,BJ$2,FALSE)*INDEX($BW$3:$CF$578,MATCH($BD836&amp;$BF836&amp;$BG836,$BT$3:$BT$578&amp;$BU$3:$BU$578&amp;$BV$3:$BV$578,0),MATCH(BJ$1,$BW$1:$CF$1,0))</f>
        <v>0</v>
      </c>
      <c r="BK836" s="3">
        <f t="array" ref="BK836">INDEX($D$21:$M$44,MATCH($BD836&amp;$BF836,$C$21:$C$44&amp;$B$21:$B$44,0),MATCH(BK$1,$D$16:$M$16,0))+VLOOKUP($BE836,战斗属性模型!$K$22:$O$24,BK$2,FALSE)*INDEX($BW$3:$CF$578,MATCH($BD836&amp;$BF836&amp;$BG836,$BT$3:$BT$578&amp;$BU$3:$BU$578&amp;$BV$3:$BV$578,0),MATCH(BK$1,$BW$1:$CF$1,0))</f>
        <v>0</v>
      </c>
      <c r="BL836" s="3"/>
      <c r="BM836" s="3"/>
      <c r="BN836" s="3"/>
      <c r="BO836" s="3"/>
      <c r="BP836" s="3"/>
      <c r="BQ836" s="3"/>
    </row>
    <row r="837" spans="56:69" x14ac:dyDescent="0.2">
      <c r="BD837" t="str">
        <f t="shared" si="324"/>
        <v>护甲</v>
      </c>
      <c r="BE837">
        <f t="shared" si="325"/>
        <v>2</v>
      </c>
      <c r="BF837">
        <f t="shared" ref="BF837:BG837" si="383">BF261</f>
        <v>2</v>
      </c>
      <c r="BG837">
        <f t="shared" si="383"/>
        <v>19</v>
      </c>
      <c r="BH837" s="3">
        <f t="array" ref="BH837">INDEX($D$21:$M$44,MATCH($BD837&amp;$BF837,$C$21:$C$44&amp;$B$21:$B$44,0),MATCH(BH$1,$D$16:$M$16,0))+VLOOKUP($BE837,战斗属性模型!$K$22:$O$24,BH$2,FALSE)*INDEX($BW$3:$CF$578,MATCH($BD837&amp;$BF837&amp;$BG837,$BT$3:$BT$578&amp;$BU$3:$BU$578&amp;$BV$3:$BV$578,0),MATCH(BH$1,$BW$1:$CF$1,0))</f>
        <v>287.39999999999998</v>
      </c>
      <c r="BI837" s="3">
        <f t="array" ref="BI837">INDEX($D$21:$M$44,MATCH($BD837&amp;$BF837,$C$21:$C$44&amp;$B$21:$B$44,0),MATCH(BI$1,$D$16:$M$16,0))+VLOOKUP($BE837,战斗属性模型!$K$22:$O$24,BI$2,FALSE)*INDEX($BW$3:$CF$578,MATCH($BD837&amp;$BF837&amp;$BG837,$BT$3:$BT$578&amp;$BU$3:$BU$578&amp;$BV$3:$BV$578,0),MATCH(BI$1,$BW$1:$CF$1,0))</f>
        <v>13800</v>
      </c>
      <c r="BJ837" s="3">
        <f t="array" ref="BJ837">INDEX($D$21:$M$44,MATCH($BD837&amp;$BF837,$C$21:$C$44&amp;$B$21:$B$44,0),MATCH(BJ$1,$D$16:$M$16,0))+VLOOKUP($BE837,战斗属性模型!$K$22:$O$24,BJ$2,FALSE)*INDEX($BW$3:$CF$578,MATCH($BD837&amp;$BF837&amp;$BG837,$BT$3:$BT$578&amp;$BU$3:$BU$578&amp;$BV$3:$BV$578,0),MATCH(BJ$1,$BW$1:$CF$1,0))</f>
        <v>0</v>
      </c>
      <c r="BK837" s="3">
        <f t="array" ref="BK837">INDEX($D$21:$M$44,MATCH($BD837&amp;$BF837,$C$21:$C$44&amp;$B$21:$B$44,0),MATCH(BK$1,$D$16:$M$16,0))+VLOOKUP($BE837,战斗属性模型!$K$22:$O$24,BK$2,FALSE)*INDEX($BW$3:$CF$578,MATCH($BD837&amp;$BF837&amp;$BG837,$BT$3:$BT$578&amp;$BU$3:$BU$578&amp;$BV$3:$BV$578,0),MATCH(BK$1,$BW$1:$CF$1,0))</f>
        <v>0</v>
      </c>
      <c r="BL837" s="3"/>
      <c r="BM837" s="3"/>
      <c r="BN837" s="3"/>
      <c r="BO837" s="3"/>
      <c r="BP837" s="3"/>
      <c r="BQ837" s="3"/>
    </row>
    <row r="838" spans="56:69" x14ac:dyDescent="0.2">
      <c r="BD838" t="str">
        <f t="shared" si="324"/>
        <v>护甲</v>
      </c>
      <c r="BE838">
        <f t="shared" si="325"/>
        <v>2</v>
      </c>
      <c r="BF838">
        <f t="shared" ref="BF838:BG838" si="384">BF262</f>
        <v>2</v>
      </c>
      <c r="BG838">
        <f t="shared" si="384"/>
        <v>20</v>
      </c>
      <c r="BH838" s="3">
        <f t="array" ref="BH838">INDEX($D$21:$M$44,MATCH($BD838&amp;$BF838,$C$21:$C$44&amp;$B$21:$B$44,0),MATCH(BH$1,$D$16:$M$16,0))+VLOOKUP($BE838,战斗属性模型!$K$22:$O$24,BH$2,FALSE)*INDEX($BW$3:$CF$578,MATCH($BD838&amp;$BF838&amp;$BG838,$BT$3:$BT$578&amp;$BU$3:$BU$578&amp;$BV$3:$BV$578,0),MATCH(BH$1,$BW$1:$CF$1,0))</f>
        <v>300</v>
      </c>
      <c r="BI838" s="3">
        <f t="array" ref="BI838">INDEX($D$21:$M$44,MATCH($BD838&amp;$BF838,$C$21:$C$44&amp;$B$21:$B$44,0),MATCH(BI$1,$D$16:$M$16,0))+VLOOKUP($BE838,战斗属性模型!$K$22:$O$24,BI$2,FALSE)*INDEX($BW$3:$CF$578,MATCH($BD838&amp;$BF838&amp;$BG838,$BT$3:$BT$578&amp;$BU$3:$BU$578&amp;$BV$3:$BV$578,0),MATCH(BI$1,$BW$1:$CF$1,0))</f>
        <v>14400</v>
      </c>
      <c r="BJ838" s="3">
        <f t="array" ref="BJ838">INDEX($D$21:$M$44,MATCH($BD838&amp;$BF838,$C$21:$C$44&amp;$B$21:$B$44,0),MATCH(BJ$1,$D$16:$M$16,0))+VLOOKUP($BE838,战斗属性模型!$K$22:$O$24,BJ$2,FALSE)*INDEX($BW$3:$CF$578,MATCH($BD838&amp;$BF838&amp;$BG838,$BT$3:$BT$578&amp;$BU$3:$BU$578&amp;$BV$3:$BV$578,0),MATCH(BJ$1,$BW$1:$CF$1,0))</f>
        <v>0</v>
      </c>
      <c r="BK838" s="3">
        <f t="array" ref="BK838">INDEX($D$21:$M$44,MATCH($BD838&amp;$BF838,$C$21:$C$44&amp;$B$21:$B$44,0),MATCH(BK$1,$D$16:$M$16,0))+VLOOKUP($BE838,战斗属性模型!$K$22:$O$24,BK$2,FALSE)*INDEX($BW$3:$CF$578,MATCH($BD838&amp;$BF838&amp;$BG838,$BT$3:$BT$578&amp;$BU$3:$BU$578&amp;$BV$3:$BV$578,0),MATCH(BK$1,$BW$1:$CF$1,0))</f>
        <v>0</v>
      </c>
      <c r="BL838" s="3"/>
      <c r="BM838" s="3"/>
      <c r="BN838" s="3"/>
      <c r="BO838" s="3"/>
      <c r="BP838" s="3"/>
      <c r="BQ838" s="3"/>
    </row>
    <row r="839" spans="56:69" x14ac:dyDescent="0.2">
      <c r="BD839" t="str">
        <f t="shared" si="324"/>
        <v>护甲</v>
      </c>
      <c r="BE839">
        <f t="shared" si="325"/>
        <v>2</v>
      </c>
      <c r="BF839">
        <f t="shared" ref="BF839:BG839" si="385">BF263</f>
        <v>2</v>
      </c>
      <c r="BG839">
        <f t="shared" si="385"/>
        <v>21</v>
      </c>
      <c r="BH839" s="3">
        <f t="array" ref="BH839">INDEX($D$21:$M$44,MATCH($BD839&amp;$BF839,$C$21:$C$44&amp;$B$21:$B$44,0),MATCH(BH$1,$D$16:$M$16,0))+VLOOKUP($BE839,战斗属性模型!$K$22:$O$24,BH$2,FALSE)*INDEX($BW$3:$CF$578,MATCH($BD839&amp;$BF839&amp;$BG839,$BT$3:$BT$578&amp;$BU$3:$BU$578&amp;$BV$3:$BV$578,0),MATCH(BH$1,$BW$1:$CF$1,0))</f>
        <v>312.60000000000002</v>
      </c>
      <c r="BI839" s="3">
        <f t="array" ref="BI839">INDEX($D$21:$M$44,MATCH($BD839&amp;$BF839,$C$21:$C$44&amp;$B$21:$B$44,0),MATCH(BI$1,$D$16:$M$16,0))+VLOOKUP($BE839,战斗属性模型!$K$22:$O$24,BI$2,FALSE)*INDEX($BW$3:$CF$578,MATCH($BD839&amp;$BF839&amp;$BG839,$BT$3:$BT$578&amp;$BU$3:$BU$578&amp;$BV$3:$BV$578,0),MATCH(BI$1,$BW$1:$CF$1,0))</f>
        <v>15000</v>
      </c>
      <c r="BJ839" s="3">
        <f t="array" ref="BJ839">INDEX($D$21:$M$44,MATCH($BD839&amp;$BF839,$C$21:$C$44&amp;$B$21:$B$44,0),MATCH(BJ$1,$D$16:$M$16,0))+VLOOKUP($BE839,战斗属性模型!$K$22:$O$24,BJ$2,FALSE)*INDEX($BW$3:$CF$578,MATCH($BD839&amp;$BF839&amp;$BG839,$BT$3:$BT$578&amp;$BU$3:$BU$578&amp;$BV$3:$BV$578,0),MATCH(BJ$1,$BW$1:$CF$1,0))</f>
        <v>0</v>
      </c>
      <c r="BK839" s="3">
        <f t="array" ref="BK839">INDEX($D$21:$M$44,MATCH($BD839&amp;$BF839,$C$21:$C$44&amp;$B$21:$B$44,0),MATCH(BK$1,$D$16:$M$16,0))+VLOOKUP($BE839,战斗属性模型!$K$22:$O$24,BK$2,FALSE)*INDEX($BW$3:$CF$578,MATCH($BD839&amp;$BF839&amp;$BG839,$BT$3:$BT$578&amp;$BU$3:$BU$578&amp;$BV$3:$BV$578,0),MATCH(BK$1,$BW$1:$CF$1,0))</f>
        <v>0</v>
      </c>
      <c r="BL839" s="3"/>
      <c r="BM839" s="3"/>
      <c r="BN839" s="3"/>
      <c r="BO839" s="3"/>
      <c r="BP839" s="3"/>
      <c r="BQ839" s="3"/>
    </row>
    <row r="840" spans="56:69" x14ac:dyDescent="0.2">
      <c r="BD840" t="str">
        <f t="shared" si="324"/>
        <v>护甲</v>
      </c>
      <c r="BE840">
        <f t="shared" si="325"/>
        <v>2</v>
      </c>
      <c r="BF840">
        <f t="shared" ref="BF840:BG840" si="386">BF264</f>
        <v>2</v>
      </c>
      <c r="BG840">
        <f t="shared" si="386"/>
        <v>22</v>
      </c>
      <c r="BH840" s="3">
        <f t="array" ref="BH840">INDEX($D$21:$M$44,MATCH($BD840&amp;$BF840,$C$21:$C$44&amp;$B$21:$B$44,0),MATCH(BH$1,$D$16:$M$16,0))+VLOOKUP($BE840,战斗属性模型!$K$22:$O$24,BH$2,FALSE)*INDEX($BW$3:$CF$578,MATCH($BD840&amp;$BF840&amp;$BG840,$BT$3:$BT$578&amp;$BU$3:$BU$578&amp;$BV$3:$BV$578,0),MATCH(BH$1,$BW$1:$CF$1,0))</f>
        <v>325.2</v>
      </c>
      <c r="BI840" s="3">
        <f t="array" ref="BI840">INDEX($D$21:$M$44,MATCH($BD840&amp;$BF840,$C$21:$C$44&amp;$B$21:$B$44,0),MATCH(BI$1,$D$16:$M$16,0))+VLOOKUP($BE840,战斗属性模型!$K$22:$O$24,BI$2,FALSE)*INDEX($BW$3:$CF$578,MATCH($BD840&amp;$BF840&amp;$BG840,$BT$3:$BT$578&amp;$BU$3:$BU$578&amp;$BV$3:$BV$578,0),MATCH(BI$1,$BW$1:$CF$1,0))</f>
        <v>15600</v>
      </c>
      <c r="BJ840" s="3">
        <f t="array" ref="BJ840">INDEX($D$21:$M$44,MATCH($BD840&amp;$BF840,$C$21:$C$44&amp;$B$21:$B$44,0),MATCH(BJ$1,$D$16:$M$16,0))+VLOOKUP($BE840,战斗属性模型!$K$22:$O$24,BJ$2,FALSE)*INDEX($BW$3:$CF$578,MATCH($BD840&amp;$BF840&amp;$BG840,$BT$3:$BT$578&amp;$BU$3:$BU$578&amp;$BV$3:$BV$578,0),MATCH(BJ$1,$BW$1:$CF$1,0))</f>
        <v>0</v>
      </c>
      <c r="BK840" s="3">
        <f t="array" ref="BK840">INDEX($D$21:$M$44,MATCH($BD840&amp;$BF840,$C$21:$C$44&amp;$B$21:$B$44,0),MATCH(BK$1,$D$16:$M$16,0))+VLOOKUP($BE840,战斗属性模型!$K$22:$O$24,BK$2,FALSE)*INDEX($BW$3:$CF$578,MATCH($BD840&amp;$BF840&amp;$BG840,$BT$3:$BT$578&amp;$BU$3:$BU$578&amp;$BV$3:$BV$578,0),MATCH(BK$1,$BW$1:$CF$1,0))</f>
        <v>0</v>
      </c>
      <c r="BL840" s="3"/>
      <c r="BM840" s="3"/>
      <c r="BN840" s="3"/>
      <c r="BO840" s="3"/>
      <c r="BP840" s="3"/>
      <c r="BQ840" s="3"/>
    </row>
    <row r="841" spans="56:69" x14ac:dyDescent="0.2">
      <c r="BD841" t="str">
        <f t="shared" si="324"/>
        <v>护甲</v>
      </c>
      <c r="BE841">
        <f t="shared" si="325"/>
        <v>2</v>
      </c>
      <c r="BF841">
        <f t="shared" ref="BF841:BG841" si="387">BF265</f>
        <v>2</v>
      </c>
      <c r="BG841">
        <f t="shared" si="387"/>
        <v>23</v>
      </c>
      <c r="BH841" s="3">
        <f t="array" ref="BH841">INDEX($D$21:$M$44,MATCH($BD841&amp;$BF841,$C$21:$C$44&amp;$B$21:$B$44,0),MATCH(BH$1,$D$16:$M$16,0))+VLOOKUP($BE841,战斗属性模型!$K$22:$O$24,BH$2,FALSE)*INDEX($BW$3:$CF$578,MATCH($BD841&amp;$BF841&amp;$BG841,$BT$3:$BT$578&amp;$BU$3:$BU$578&amp;$BV$3:$BV$578,0),MATCH(BH$1,$BW$1:$CF$1,0))</f>
        <v>337.8</v>
      </c>
      <c r="BI841" s="3">
        <f t="array" ref="BI841">INDEX($D$21:$M$44,MATCH($BD841&amp;$BF841,$C$21:$C$44&amp;$B$21:$B$44,0),MATCH(BI$1,$D$16:$M$16,0))+VLOOKUP($BE841,战斗属性模型!$K$22:$O$24,BI$2,FALSE)*INDEX($BW$3:$CF$578,MATCH($BD841&amp;$BF841&amp;$BG841,$BT$3:$BT$578&amp;$BU$3:$BU$578&amp;$BV$3:$BV$578,0),MATCH(BI$1,$BW$1:$CF$1,0))</f>
        <v>16200</v>
      </c>
      <c r="BJ841" s="3">
        <f t="array" ref="BJ841">INDEX($D$21:$M$44,MATCH($BD841&amp;$BF841,$C$21:$C$44&amp;$B$21:$B$44,0),MATCH(BJ$1,$D$16:$M$16,0))+VLOOKUP($BE841,战斗属性模型!$K$22:$O$24,BJ$2,FALSE)*INDEX($BW$3:$CF$578,MATCH($BD841&amp;$BF841&amp;$BG841,$BT$3:$BT$578&amp;$BU$3:$BU$578&amp;$BV$3:$BV$578,0),MATCH(BJ$1,$BW$1:$CF$1,0))</f>
        <v>0</v>
      </c>
      <c r="BK841" s="3">
        <f t="array" ref="BK841">INDEX($D$21:$M$44,MATCH($BD841&amp;$BF841,$C$21:$C$44&amp;$B$21:$B$44,0),MATCH(BK$1,$D$16:$M$16,0))+VLOOKUP($BE841,战斗属性模型!$K$22:$O$24,BK$2,FALSE)*INDEX($BW$3:$CF$578,MATCH($BD841&amp;$BF841&amp;$BG841,$BT$3:$BT$578&amp;$BU$3:$BU$578&amp;$BV$3:$BV$578,0),MATCH(BK$1,$BW$1:$CF$1,0))</f>
        <v>0</v>
      </c>
      <c r="BL841" s="3"/>
      <c r="BM841" s="3"/>
      <c r="BN841" s="3"/>
      <c r="BO841" s="3"/>
      <c r="BP841" s="3"/>
      <c r="BQ841" s="3"/>
    </row>
    <row r="842" spans="56:69" x14ac:dyDescent="0.2">
      <c r="BD842" t="str">
        <f t="shared" si="324"/>
        <v>护甲</v>
      </c>
      <c r="BE842">
        <f t="shared" si="325"/>
        <v>2</v>
      </c>
      <c r="BF842">
        <f t="shared" ref="BF842:BG842" si="388">BF266</f>
        <v>2</v>
      </c>
      <c r="BG842">
        <f t="shared" si="388"/>
        <v>24</v>
      </c>
      <c r="BH842" s="3">
        <f t="array" ref="BH842">INDEX($D$21:$M$44,MATCH($BD842&amp;$BF842,$C$21:$C$44&amp;$B$21:$B$44,0),MATCH(BH$1,$D$16:$M$16,0))+VLOOKUP($BE842,战斗属性模型!$K$22:$O$24,BH$2,FALSE)*INDEX($BW$3:$CF$578,MATCH($BD842&amp;$BF842&amp;$BG842,$BT$3:$BT$578&amp;$BU$3:$BU$578&amp;$BV$3:$BV$578,0),MATCH(BH$1,$BW$1:$CF$1,0))</f>
        <v>350.40000000000003</v>
      </c>
      <c r="BI842" s="3">
        <f t="array" ref="BI842">INDEX($D$21:$M$44,MATCH($BD842&amp;$BF842,$C$21:$C$44&amp;$B$21:$B$44,0),MATCH(BI$1,$D$16:$M$16,0))+VLOOKUP($BE842,战斗属性模型!$K$22:$O$24,BI$2,FALSE)*INDEX($BW$3:$CF$578,MATCH($BD842&amp;$BF842&amp;$BG842,$BT$3:$BT$578&amp;$BU$3:$BU$578&amp;$BV$3:$BV$578,0),MATCH(BI$1,$BW$1:$CF$1,0))</f>
        <v>16800</v>
      </c>
      <c r="BJ842" s="3">
        <f t="array" ref="BJ842">INDEX($D$21:$M$44,MATCH($BD842&amp;$BF842,$C$21:$C$44&amp;$B$21:$B$44,0),MATCH(BJ$1,$D$16:$M$16,0))+VLOOKUP($BE842,战斗属性模型!$K$22:$O$24,BJ$2,FALSE)*INDEX($BW$3:$CF$578,MATCH($BD842&amp;$BF842&amp;$BG842,$BT$3:$BT$578&amp;$BU$3:$BU$578&amp;$BV$3:$BV$578,0),MATCH(BJ$1,$BW$1:$CF$1,0))</f>
        <v>0</v>
      </c>
      <c r="BK842" s="3">
        <f t="array" ref="BK842">INDEX($D$21:$M$44,MATCH($BD842&amp;$BF842,$C$21:$C$44&amp;$B$21:$B$44,0),MATCH(BK$1,$D$16:$M$16,0))+VLOOKUP($BE842,战斗属性模型!$K$22:$O$24,BK$2,FALSE)*INDEX($BW$3:$CF$578,MATCH($BD842&amp;$BF842&amp;$BG842,$BT$3:$BT$578&amp;$BU$3:$BU$578&amp;$BV$3:$BV$578,0),MATCH(BK$1,$BW$1:$CF$1,0))</f>
        <v>0</v>
      </c>
      <c r="BL842" s="3"/>
      <c r="BM842" s="3"/>
      <c r="BN842" s="3"/>
      <c r="BO842" s="3"/>
      <c r="BP842" s="3"/>
      <c r="BQ842" s="3"/>
    </row>
    <row r="843" spans="56:69" x14ac:dyDescent="0.2">
      <c r="BD843" t="str">
        <f t="shared" si="324"/>
        <v>护甲</v>
      </c>
      <c r="BE843">
        <f t="shared" si="325"/>
        <v>2</v>
      </c>
      <c r="BF843">
        <f t="shared" ref="BF843:BG843" si="389">BF267</f>
        <v>3</v>
      </c>
      <c r="BG843">
        <f t="shared" si="389"/>
        <v>1</v>
      </c>
      <c r="BH843" s="3">
        <f t="array" ref="BH843">INDEX($D$21:$M$44,MATCH($BD843&amp;$BF843,$C$21:$C$44&amp;$B$21:$B$44,0),MATCH(BH$1,$D$16:$M$16,0))+VLOOKUP($BE843,战斗属性模型!$K$22:$O$24,BH$2,FALSE)*INDEX($BW$3:$CF$578,MATCH($BD843&amp;$BF843&amp;$BG843,$BT$3:$BT$578&amp;$BU$3:$BU$578&amp;$BV$3:$BV$578,0),MATCH(BH$1,$BW$1:$CF$1,0))</f>
        <v>80.8</v>
      </c>
      <c r="BI843" s="3">
        <f t="array" ref="BI843">INDEX($D$21:$M$44,MATCH($BD843&amp;$BF843,$C$21:$C$44&amp;$B$21:$B$44,0),MATCH(BI$1,$D$16:$M$16,0))+VLOOKUP($BE843,战斗属性模型!$K$22:$O$24,BI$2,FALSE)*INDEX($BW$3:$CF$578,MATCH($BD843&amp;$BF843&amp;$BG843,$BT$3:$BT$578&amp;$BU$3:$BU$578&amp;$BV$3:$BV$578,0),MATCH(BI$1,$BW$1:$CF$1,0))</f>
        <v>4000</v>
      </c>
      <c r="BJ843" s="3">
        <f t="array" ref="BJ843">INDEX($D$21:$M$44,MATCH($BD843&amp;$BF843,$C$21:$C$44&amp;$B$21:$B$44,0),MATCH(BJ$1,$D$16:$M$16,0))+VLOOKUP($BE843,战斗属性模型!$K$22:$O$24,BJ$2,FALSE)*INDEX($BW$3:$CF$578,MATCH($BD843&amp;$BF843&amp;$BG843,$BT$3:$BT$578&amp;$BU$3:$BU$578&amp;$BV$3:$BV$578,0),MATCH(BJ$1,$BW$1:$CF$1,0))</f>
        <v>0</v>
      </c>
      <c r="BK843" s="3">
        <f t="array" ref="BK843">INDEX($D$21:$M$44,MATCH($BD843&amp;$BF843,$C$21:$C$44&amp;$B$21:$B$44,0),MATCH(BK$1,$D$16:$M$16,0))+VLOOKUP($BE843,战斗属性模型!$K$22:$O$24,BK$2,FALSE)*INDEX($BW$3:$CF$578,MATCH($BD843&amp;$BF843&amp;$BG843,$BT$3:$BT$578&amp;$BU$3:$BU$578&amp;$BV$3:$BV$578,0),MATCH(BK$1,$BW$1:$CF$1,0))</f>
        <v>0</v>
      </c>
      <c r="BL843" s="3"/>
      <c r="BM843" s="3"/>
      <c r="BN843" s="3"/>
      <c r="BO843" s="3"/>
      <c r="BP843" s="3"/>
      <c r="BQ843" s="3"/>
    </row>
    <row r="844" spans="56:69" x14ac:dyDescent="0.2">
      <c r="BD844" t="str">
        <f t="shared" ref="BD844:BD907" si="390">BD268</f>
        <v>护甲</v>
      </c>
      <c r="BE844">
        <f t="shared" ref="BE844:BE907" si="391">BE268+1</f>
        <v>2</v>
      </c>
      <c r="BF844">
        <f t="shared" ref="BF844:BG844" si="392">BF268</f>
        <v>3</v>
      </c>
      <c r="BG844">
        <f t="shared" si="392"/>
        <v>2</v>
      </c>
      <c r="BH844" s="3">
        <f t="array" ref="BH844">INDEX($D$21:$M$44,MATCH($BD844&amp;$BF844,$C$21:$C$44&amp;$B$21:$B$44,0),MATCH(BH$1,$D$16:$M$16,0))+VLOOKUP($BE844,战斗属性模型!$K$22:$O$24,BH$2,FALSE)*INDEX($BW$3:$CF$578,MATCH($BD844&amp;$BF844&amp;$BG844,$BT$3:$BT$578&amp;$BU$3:$BU$578&amp;$BV$3:$BV$578,0),MATCH(BH$1,$BW$1:$CF$1,0))</f>
        <v>97.6</v>
      </c>
      <c r="BI844" s="3">
        <f t="array" ref="BI844">INDEX($D$21:$M$44,MATCH($BD844&amp;$BF844,$C$21:$C$44&amp;$B$21:$B$44,0),MATCH(BI$1,$D$16:$M$16,0))+VLOOKUP($BE844,战斗属性模型!$K$22:$O$24,BI$2,FALSE)*INDEX($BW$3:$CF$578,MATCH($BD844&amp;$BF844&amp;$BG844,$BT$3:$BT$578&amp;$BU$3:$BU$578&amp;$BV$3:$BV$578,0),MATCH(BI$1,$BW$1:$CF$1,0))</f>
        <v>4800</v>
      </c>
      <c r="BJ844" s="3">
        <f t="array" ref="BJ844">INDEX($D$21:$M$44,MATCH($BD844&amp;$BF844,$C$21:$C$44&amp;$B$21:$B$44,0),MATCH(BJ$1,$D$16:$M$16,0))+VLOOKUP($BE844,战斗属性模型!$K$22:$O$24,BJ$2,FALSE)*INDEX($BW$3:$CF$578,MATCH($BD844&amp;$BF844&amp;$BG844,$BT$3:$BT$578&amp;$BU$3:$BU$578&amp;$BV$3:$BV$578,0),MATCH(BJ$1,$BW$1:$CF$1,0))</f>
        <v>0</v>
      </c>
      <c r="BK844" s="3">
        <f t="array" ref="BK844">INDEX($D$21:$M$44,MATCH($BD844&amp;$BF844,$C$21:$C$44&amp;$B$21:$B$44,0),MATCH(BK$1,$D$16:$M$16,0))+VLOOKUP($BE844,战斗属性模型!$K$22:$O$24,BK$2,FALSE)*INDEX($BW$3:$CF$578,MATCH($BD844&amp;$BF844&amp;$BG844,$BT$3:$BT$578&amp;$BU$3:$BU$578&amp;$BV$3:$BV$578,0),MATCH(BK$1,$BW$1:$CF$1,0))</f>
        <v>0</v>
      </c>
      <c r="BL844" s="3"/>
      <c r="BM844" s="3"/>
      <c r="BN844" s="3"/>
      <c r="BO844" s="3"/>
      <c r="BP844" s="3"/>
      <c r="BQ844" s="3"/>
    </row>
    <row r="845" spans="56:69" x14ac:dyDescent="0.2">
      <c r="BD845" t="str">
        <f t="shared" si="390"/>
        <v>护甲</v>
      </c>
      <c r="BE845">
        <f t="shared" si="391"/>
        <v>2</v>
      </c>
      <c r="BF845">
        <f t="shared" ref="BF845:BG845" si="393">BF269</f>
        <v>3</v>
      </c>
      <c r="BG845">
        <f t="shared" si="393"/>
        <v>3</v>
      </c>
      <c r="BH845" s="3">
        <f t="array" ref="BH845">INDEX($D$21:$M$44,MATCH($BD845&amp;$BF845,$C$21:$C$44&amp;$B$21:$B$44,0),MATCH(BH$1,$D$16:$M$16,0))+VLOOKUP($BE845,战斗属性模型!$K$22:$O$24,BH$2,FALSE)*INDEX($BW$3:$CF$578,MATCH($BD845&amp;$BF845&amp;$BG845,$BT$3:$BT$578&amp;$BU$3:$BU$578&amp;$BV$3:$BV$578,0),MATCH(BH$1,$BW$1:$CF$1,0))</f>
        <v>114.4</v>
      </c>
      <c r="BI845" s="3">
        <f t="array" ref="BI845">INDEX($D$21:$M$44,MATCH($BD845&amp;$BF845,$C$21:$C$44&amp;$B$21:$B$44,0),MATCH(BI$1,$D$16:$M$16,0))+VLOOKUP($BE845,战斗属性模型!$K$22:$O$24,BI$2,FALSE)*INDEX($BW$3:$CF$578,MATCH($BD845&amp;$BF845&amp;$BG845,$BT$3:$BT$578&amp;$BU$3:$BU$578&amp;$BV$3:$BV$578,0),MATCH(BI$1,$BW$1:$CF$1,0))</f>
        <v>5600</v>
      </c>
      <c r="BJ845" s="3">
        <f t="array" ref="BJ845">INDEX($D$21:$M$44,MATCH($BD845&amp;$BF845,$C$21:$C$44&amp;$B$21:$B$44,0),MATCH(BJ$1,$D$16:$M$16,0))+VLOOKUP($BE845,战斗属性模型!$K$22:$O$24,BJ$2,FALSE)*INDEX($BW$3:$CF$578,MATCH($BD845&amp;$BF845&amp;$BG845,$BT$3:$BT$578&amp;$BU$3:$BU$578&amp;$BV$3:$BV$578,0),MATCH(BJ$1,$BW$1:$CF$1,0))</f>
        <v>0</v>
      </c>
      <c r="BK845" s="3">
        <f t="array" ref="BK845">INDEX($D$21:$M$44,MATCH($BD845&amp;$BF845,$C$21:$C$44&amp;$B$21:$B$44,0),MATCH(BK$1,$D$16:$M$16,0))+VLOOKUP($BE845,战斗属性模型!$K$22:$O$24,BK$2,FALSE)*INDEX($BW$3:$CF$578,MATCH($BD845&amp;$BF845&amp;$BG845,$BT$3:$BT$578&amp;$BU$3:$BU$578&amp;$BV$3:$BV$578,0),MATCH(BK$1,$BW$1:$CF$1,0))</f>
        <v>0</v>
      </c>
      <c r="BL845" s="3"/>
      <c r="BM845" s="3"/>
      <c r="BN845" s="3"/>
      <c r="BO845" s="3"/>
      <c r="BP845" s="3"/>
      <c r="BQ845" s="3"/>
    </row>
    <row r="846" spans="56:69" x14ac:dyDescent="0.2">
      <c r="BD846" t="str">
        <f t="shared" si="390"/>
        <v>护甲</v>
      </c>
      <c r="BE846">
        <f t="shared" si="391"/>
        <v>2</v>
      </c>
      <c r="BF846">
        <f t="shared" ref="BF846:BG846" si="394">BF270</f>
        <v>3</v>
      </c>
      <c r="BG846">
        <f t="shared" si="394"/>
        <v>4</v>
      </c>
      <c r="BH846" s="3">
        <f t="array" ref="BH846">INDEX($D$21:$M$44,MATCH($BD846&amp;$BF846,$C$21:$C$44&amp;$B$21:$B$44,0),MATCH(BH$1,$D$16:$M$16,0))+VLOOKUP($BE846,战斗属性模型!$K$22:$O$24,BH$2,FALSE)*INDEX($BW$3:$CF$578,MATCH($BD846&amp;$BF846&amp;$BG846,$BT$3:$BT$578&amp;$BU$3:$BU$578&amp;$BV$3:$BV$578,0),MATCH(BH$1,$BW$1:$CF$1,0))</f>
        <v>131.19999999999999</v>
      </c>
      <c r="BI846" s="3">
        <f t="array" ref="BI846">INDEX($D$21:$M$44,MATCH($BD846&amp;$BF846,$C$21:$C$44&amp;$B$21:$B$44,0),MATCH(BI$1,$D$16:$M$16,0))+VLOOKUP($BE846,战斗属性模型!$K$22:$O$24,BI$2,FALSE)*INDEX($BW$3:$CF$578,MATCH($BD846&amp;$BF846&amp;$BG846,$BT$3:$BT$578&amp;$BU$3:$BU$578&amp;$BV$3:$BV$578,0),MATCH(BI$1,$BW$1:$CF$1,0))</f>
        <v>6400</v>
      </c>
      <c r="BJ846" s="3">
        <f t="array" ref="BJ846">INDEX($D$21:$M$44,MATCH($BD846&amp;$BF846,$C$21:$C$44&amp;$B$21:$B$44,0),MATCH(BJ$1,$D$16:$M$16,0))+VLOOKUP($BE846,战斗属性模型!$K$22:$O$24,BJ$2,FALSE)*INDEX($BW$3:$CF$578,MATCH($BD846&amp;$BF846&amp;$BG846,$BT$3:$BT$578&amp;$BU$3:$BU$578&amp;$BV$3:$BV$578,0),MATCH(BJ$1,$BW$1:$CF$1,0))</f>
        <v>0</v>
      </c>
      <c r="BK846" s="3">
        <f t="array" ref="BK846">INDEX($D$21:$M$44,MATCH($BD846&amp;$BF846,$C$21:$C$44&amp;$B$21:$B$44,0),MATCH(BK$1,$D$16:$M$16,0))+VLOOKUP($BE846,战斗属性模型!$K$22:$O$24,BK$2,FALSE)*INDEX($BW$3:$CF$578,MATCH($BD846&amp;$BF846&amp;$BG846,$BT$3:$BT$578&amp;$BU$3:$BU$578&amp;$BV$3:$BV$578,0),MATCH(BK$1,$BW$1:$CF$1,0))</f>
        <v>0</v>
      </c>
      <c r="BL846" s="3"/>
      <c r="BM846" s="3"/>
      <c r="BN846" s="3"/>
      <c r="BO846" s="3"/>
      <c r="BP846" s="3"/>
      <c r="BQ846" s="3"/>
    </row>
    <row r="847" spans="56:69" x14ac:dyDescent="0.2">
      <c r="BD847" t="str">
        <f t="shared" si="390"/>
        <v>护甲</v>
      </c>
      <c r="BE847">
        <f t="shared" si="391"/>
        <v>2</v>
      </c>
      <c r="BF847">
        <f t="shared" ref="BF847:BG847" si="395">BF271</f>
        <v>3</v>
      </c>
      <c r="BG847">
        <f t="shared" si="395"/>
        <v>5</v>
      </c>
      <c r="BH847" s="3">
        <f t="array" ref="BH847">INDEX($D$21:$M$44,MATCH($BD847&amp;$BF847,$C$21:$C$44&amp;$B$21:$B$44,0),MATCH(BH$1,$D$16:$M$16,0))+VLOOKUP($BE847,战斗属性模型!$K$22:$O$24,BH$2,FALSE)*INDEX($BW$3:$CF$578,MATCH($BD847&amp;$BF847&amp;$BG847,$BT$3:$BT$578&amp;$BU$3:$BU$578&amp;$BV$3:$BV$578,0),MATCH(BH$1,$BW$1:$CF$1,0))</f>
        <v>148</v>
      </c>
      <c r="BI847" s="3">
        <f t="array" ref="BI847">INDEX($D$21:$M$44,MATCH($BD847&amp;$BF847,$C$21:$C$44&amp;$B$21:$B$44,0),MATCH(BI$1,$D$16:$M$16,0))+VLOOKUP($BE847,战斗属性模型!$K$22:$O$24,BI$2,FALSE)*INDEX($BW$3:$CF$578,MATCH($BD847&amp;$BF847&amp;$BG847,$BT$3:$BT$578&amp;$BU$3:$BU$578&amp;$BV$3:$BV$578,0),MATCH(BI$1,$BW$1:$CF$1,0))</f>
        <v>7200</v>
      </c>
      <c r="BJ847" s="3">
        <f t="array" ref="BJ847">INDEX($D$21:$M$44,MATCH($BD847&amp;$BF847,$C$21:$C$44&amp;$B$21:$B$44,0),MATCH(BJ$1,$D$16:$M$16,0))+VLOOKUP($BE847,战斗属性模型!$K$22:$O$24,BJ$2,FALSE)*INDEX($BW$3:$CF$578,MATCH($BD847&amp;$BF847&amp;$BG847,$BT$3:$BT$578&amp;$BU$3:$BU$578&amp;$BV$3:$BV$578,0),MATCH(BJ$1,$BW$1:$CF$1,0))</f>
        <v>0</v>
      </c>
      <c r="BK847" s="3">
        <f t="array" ref="BK847">INDEX($D$21:$M$44,MATCH($BD847&amp;$BF847,$C$21:$C$44&amp;$B$21:$B$44,0),MATCH(BK$1,$D$16:$M$16,0))+VLOOKUP($BE847,战斗属性模型!$K$22:$O$24,BK$2,FALSE)*INDEX($BW$3:$CF$578,MATCH($BD847&amp;$BF847&amp;$BG847,$BT$3:$BT$578&amp;$BU$3:$BU$578&amp;$BV$3:$BV$578,0),MATCH(BK$1,$BW$1:$CF$1,0))</f>
        <v>0</v>
      </c>
      <c r="BL847" s="3"/>
      <c r="BM847" s="3"/>
      <c r="BN847" s="3"/>
      <c r="BO847" s="3"/>
      <c r="BP847" s="3"/>
      <c r="BQ847" s="3"/>
    </row>
    <row r="848" spans="56:69" x14ac:dyDescent="0.2">
      <c r="BD848" t="str">
        <f t="shared" si="390"/>
        <v>护甲</v>
      </c>
      <c r="BE848">
        <f t="shared" si="391"/>
        <v>2</v>
      </c>
      <c r="BF848">
        <f t="shared" ref="BF848:BG848" si="396">BF272</f>
        <v>3</v>
      </c>
      <c r="BG848">
        <f t="shared" si="396"/>
        <v>6</v>
      </c>
      <c r="BH848" s="3">
        <f t="array" ref="BH848">INDEX($D$21:$M$44,MATCH($BD848&amp;$BF848,$C$21:$C$44&amp;$B$21:$B$44,0),MATCH(BH$1,$D$16:$M$16,0))+VLOOKUP($BE848,战斗属性模型!$K$22:$O$24,BH$2,FALSE)*INDEX($BW$3:$CF$578,MATCH($BD848&amp;$BF848&amp;$BG848,$BT$3:$BT$578&amp;$BU$3:$BU$578&amp;$BV$3:$BV$578,0),MATCH(BH$1,$BW$1:$CF$1,0))</f>
        <v>164.8</v>
      </c>
      <c r="BI848" s="3">
        <f t="array" ref="BI848">INDEX($D$21:$M$44,MATCH($BD848&amp;$BF848,$C$21:$C$44&amp;$B$21:$B$44,0),MATCH(BI$1,$D$16:$M$16,0))+VLOOKUP($BE848,战斗属性模型!$K$22:$O$24,BI$2,FALSE)*INDEX($BW$3:$CF$578,MATCH($BD848&amp;$BF848&amp;$BG848,$BT$3:$BT$578&amp;$BU$3:$BU$578&amp;$BV$3:$BV$578,0),MATCH(BI$1,$BW$1:$CF$1,0))</f>
        <v>8000</v>
      </c>
      <c r="BJ848" s="3">
        <f t="array" ref="BJ848">INDEX($D$21:$M$44,MATCH($BD848&amp;$BF848,$C$21:$C$44&amp;$B$21:$B$44,0),MATCH(BJ$1,$D$16:$M$16,0))+VLOOKUP($BE848,战斗属性模型!$K$22:$O$24,BJ$2,FALSE)*INDEX($BW$3:$CF$578,MATCH($BD848&amp;$BF848&amp;$BG848,$BT$3:$BT$578&amp;$BU$3:$BU$578&amp;$BV$3:$BV$578,0),MATCH(BJ$1,$BW$1:$CF$1,0))</f>
        <v>0</v>
      </c>
      <c r="BK848" s="3">
        <f t="array" ref="BK848">INDEX($D$21:$M$44,MATCH($BD848&amp;$BF848,$C$21:$C$44&amp;$B$21:$B$44,0),MATCH(BK$1,$D$16:$M$16,0))+VLOOKUP($BE848,战斗属性模型!$K$22:$O$24,BK$2,FALSE)*INDEX($BW$3:$CF$578,MATCH($BD848&amp;$BF848&amp;$BG848,$BT$3:$BT$578&amp;$BU$3:$BU$578&amp;$BV$3:$BV$578,0),MATCH(BK$1,$BW$1:$CF$1,0))</f>
        <v>0</v>
      </c>
      <c r="BL848" s="3"/>
      <c r="BM848" s="3"/>
      <c r="BN848" s="3"/>
      <c r="BO848" s="3"/>
      <c r="BP848" s="3"/>
      <c r="BQ848" s="3"/>
    </row>
    <row r="849" spans="56:69" x14ac:dyDescent="0.2">
      <c r="BD849" t="str">
        <f t="shared" si="390"/>
        <v>护甲</v>
      </c>
      <c r="BE849">
        <f t="shared" si="391"/>
        <v>2</v>
      </c>
      <c r="BF849">
        <f t="shared" ref="BF849:BG849" si="397">BF273</f>
        <v>3</v>
      </c>
      <c r="BG849">
        <f t="shared" si="397"/>
        <v>7</v>
      </c>
      <c r="BH849" s="3">
        <f t="array" ref="BH849">INDEX($D$21:$M$44,MATCH($BD849&amp;$BF849,$C$21:$C$44&amp;$B$21:$B$44,0),MATCH(BH$1,$D$16:$M$16,0))+VLOOKUP($BE849,战斗属性模型!$K$22:$O$24,BH$2,FALSE)*INDEX($BW$3:$CF$578,MATCH($BD849&amp;$BF849&amp;$BG849,$BT$3:$BT$578&amp;$BU$3:$BU$578&amp;$BV$3:$BV$578,0),MATCH(BH$1,$BW$1:$CF$1,0))</f>
        <v>181.60000000000002</v>
      </c>
      <c r="BI849" s="3">
        <f t="array" ref="BI849">INDEX($D$21:$M$44,MATCH($BD849&amp;$BF849,$C$21:$C$44&amp;$B$21:$B$44,0),MATCH(BI$1,$D$16:$M$16,0))+VLOOKUP($BE849,战斗属性模型!$K$22:$O$24,BI$2,FALSE)*INDEX($BW$3:$CF$578,MATCH($BD849&amp;$BF849&amp;$BG849,$BT$3:$BT$578&amp;$BU$3:$BU$578&amp;$BV$3:$BV$578,0),MATCH(BI$1,$BW$1:$CF$1,0))</f>
        <v>8800</v>
      </c>
      <c r="BJ849" s="3">
        <f t="array" ref="BJ849">INDEX($D$21:$M$44,MATCH($BD849&amp;$BF849,$C$21:$C$44&amp;$B$21:$B$44,0),MATCH(BJ$1,$D$16:$M$16,0))+VLOOKUP($BE849,战斗属性模型!$K$22:$O$24,BJ$2,FALSE)*INDEX($BW$3:$CF$578,MATCH($BD849&amp;$BF849&amp;$BG849,$BT$3:$BT$578&amp;$BU$3:$BU$578&amp;$BV$3:$BV$578,0),MATCH(BJ$1,$BW$1:$CF$1,0))</f>
        <v>0</v>
      </c>
      <c r="BK849" s="3">
        <f t="array" ref="BK849">INDEX($D$21:$M$44,MATCH($BD849&amp;$BF849,$C$21:$C$44&amp;$B$21:$B$44,0),MATCH(BK$1,$D$16:$M$16,0))+VLOOKUP($BE849,战斗属性模型!$K$22:$O$24,BK$2,FALSE)*INDEX($BW$3:$CF$578,MATCH($BD849&amp;$BF849&amp;$BG849,$BT$3:$BT$578&amp;$BU$3:$BU$578&amp;$BV$3:$BV$578,0),MATCH(BK$1,$BW$1:$CF$1,0))</f>
        <v>0</v>
      </c>
      <c r="BL849" s="3"/>
      <c r="BM849" s="3"/>
      <c r="BN849" s="3"/>
      <c r="BO849" s="3"/>
      <c r="BP849" s="3"/>
      <c r="BQ849" s="3"/>
    </row>
    <row r="850" spans="56:69" x14ac:dyDescent="0.2">
      <c r="BD850" t="str">
        <f t="shared" si="390"/>
        <v>护甲</v>
      </c>
      <c r="BE850">
        <f t="shared" si="391"/>
        <v>2</v>
      </c>
      <c r="BF850">
        <f t="shared" ref="BF850:BG850" si="398">BF274</f>
        <v>3</v>
      </c>
      <c r="BG850">
        <f t="shared" si="398"/>
        <v>8</v>
      </c>
      <c r="BH850" s="3">
        <f t="array" ref="BH850">INDEX($D$21:$M$44,MATCH($BD850&amp;$BF850,$C$21:$C$44&amp;$B$21:$B$44,0),MATCH(BH$1,$D$16:$M$16,0))+VLOOKUP($BE850,战斗属性模型!$K$22:$O$24,BH$2,FALSE)*INDEX($BW$3:$CF$578,MATCH($BD850&amp;$BF850&amp;$BG850,$BT$3:$BT$578&amp;$BU$3:$BU$578&amp;$BV$3:$BV$578,0),MATCH(BH$1,$BW$1:$CF$1,0))</f>
        <v>198.4</v>
      </c>
      <c r="BI850" s="3">
        <f t="array" ref="BI850">INDEX($D$21:$M$44,MATCH($BD850&amp;$BF850,$C$21:$C$44&amp;$B$21:$B$44,0),MATCH(BI$1,$D$16:$M$16,0))+VLOOKUP($BE850,战斗属性模型!$K$22:$O$24,BI$2,FALSE)*INDEX($BW$3:$CF$578,MATCH($BD850&amp;$BF850&amp;$BG850,$BT$3:$BT$578&amp;$BU$3:$BU$578&amp;$BV$3:$BV$578,0),MATCH(BI$1,$BW$1:$CF$1,0))</f>
        <v>9600</v>
      </c>
      <c r="BJ850" s="3">
        <f t="array" ref="BJ850">INDEX($D$21:$M$44,MATCH($BD850&amp;$BF850,$C$21:$C$44&amp;$B$21:$B$44,0),MATCH(BJ$1,$D$16:$M$16,0))+VLOOKUP($BE850,战斗属性模型!$K$22:$O$24,BJ$2,FALSE)*INDEX($BW$3:$CF$578,MATCH($BD850&amp;$BF850&amp;$BG850,$BT$3:$BT$578&amp;$BU$3:$BU$578&amp;$BV$3:$BV$578,0),MATCH(BJ$1,$BW$1:$CF$1,0))</f>
        <v>0</v>
      </c>
      <c r="BK850" s="3">
        <f t="array" ref="BK850">INDEX($D$21:$M$44,MATCH($BD850&amp;$BF850,$C$21:$C$44&amp;$B$21:$B$44,0),MATCH(BK$1,$D$16:$M$16,0))+VLOOKUP($BE850,战斗属性模型!$K$22:$O$24,BK$2,FALSE)*INDEX($BW$3:$CF$578,MATCH($BD850&amp;$BF850&amp;$BG850,$BT$3:$BT$578&amp;$BU$3:$BU$578&amp;$BV$3:$BV$578,0),MATCH(BK$1,$BW$1:$CF$1,0))</f>
        <v>0</v>
      </c>
      <c r="BL850" s="3"/>
      <c r="BM850" s="3"/>
      <c r="BN850" s="3"/>
      <c r="BO850" s="3"/>
      <c r="BP850" s="3"/>
      <c r="BQ850" s="3"/>
    </row>
    <row r="851" spans="56:69" x14ac:dyDescent="0.2">
      <c r="BD851" t="str">
        <f t="shared" si="390"/>
        <v>护甲</v>
      </c>
      <c r="BE851">
        <f t="shared" si="391"/>
        <v>2</v>
      </c>
      <c r="BF851">
        <f t="shared" ref="BF851:BG851" si="399">BF275</f>
        <v>3</v>
      </c>
      <c r="BG851">
        <f t="shared" si="399"/>
        <v>9</v>
      </c>
      <c r="BH851" s="3">
        <f t="array" ref="BH851">INDEX($D$21:$M$44,MATCH($BD851&amp;$BF851,$C$21:$C$44&amp;$B$21:$B$44,0),MATCH(BH$1,$D$16:$M$16,0))+VLOOKUP($BE851,战斗属性模型!$K$22:$O$24,BH$2,FALSE)*INDEX($BW$3:$CF$578,MATCH($BD851&amp;$BF851&amp;$BG851,$BT$3:$BT$578&amp;$BU$3:$BU$578&amp;$BV$3:$BV$578,0),MATCH(BH$1,$BW$1:$CF$1,0))</f>
        <v>215.20000000000002</v>
      </c>
      <c r="BI851" s="3">
        <f t="array" ref="BI851">INDEX($D$21:$M$44,MATCH($BD851&amp;$BF851,$C$21:$C$44&amp;$B$21:$B$44,0),MATCH(BI$1,$D$16:$M$16,0))+VLOOKUP($BE851,战斗属性模型!$K$22:$O$24,BI$2,FALSE)*INDEX($BW$3:$CF$578,MATCH($BD851&amp;$BF851&amp;$BG851,$BT$3:$BT$578&amp;$BU$3:$BU$578&amp;$BV$3:$BV$578,0),MATCH(BI$1,$BW$1:$CF$1,0))</f>
        <v>10400</v>
      </c>
      <c r="BJ851" s="3">
        <f t="array" ref="BJ851">INDEX($D$21:$M$44,MATCH($BD851&amp;$BF851,$C$21:$C$44&amp;$B$21:$B$44,0),MATCH(BJ$1,$D$16:$M$16,0))+VLOOKUP($BE851,战斗属性模型!$K$22:$O$24,BJ$2,FALSE)*INDEX($BW$3:$CF$578,MATCH($BD851&amp;$BF851&amp;$BG851,$BT$3:$BT$578&amp;$BU$3:$BU$578&amp;$BV$3:$BV$578,0),MATCH(BJ$1,$BW$1:$CF$1,0))</f>
        <v>0</v>
      </c>
      <c r="BK851" s="3">
        <f t="array" ref="BK851">INDEX($D$21:$M$44,MATCH($BD851&amp;$BF851,$C$21:$C$44&amp;$B$21:$B$44,0),MATCH(BK$1,$D$16:$M$16,0))+VLOOKUP($BE851,战斗属性模型!$K$22:$O$24,BK$2,FALSE)*INDEX($BW$3:$CF$578,MATCH($BD851&amp;$BF851&amp;$BG851,$BT$3:$BT$578&amp;$BU$3:$BU$578&amp;$BV$3:$BV$578,0),MATCH(BK$1,$BW$1:$CF$1,0))</f>
        <v>0</v>
      </c>
      <c r="BL851" s="3"/>
      <c r="BM851" s="3"/>
      <c r="BN851" s="3"/>
      <c r="BO851" s="3"/>
      <c r="BP851" s="3"/>
      <c r="BQ851" s="3"/>
    </row>
    <row r="852" spans="56:69" x14ac:dyDescent="0.2">
      <c r="BD852" t="str">
        <f t="shared" si="390"/>
        <v>护甲</v>
      </c>
      <c r="BE852">
        <f t="shared" si="391"/>
        <v>2</v>
      </c>
      <c r="BF852">
        <f t="shared" ref="BF852:BG852" si="400">BF276</f>
        <v>3</v>
      </c>
      <c r="BG852">
        <f t="shared" si="400"/>
        <v>10</v>
      </c>
      <c r="BH852" s="3">
        <f t="array" ref="BH852">INDEX($D$21:$M$44,MATCH($BD852&amp;$BF852,$C$21:$C$44&amp;$B$21:$B$44,0),MATCH(BH$1,$D$16:$M$16,0))+VLOOKUP($BE852,战斗属性模型!$K$22:$O$24,BH$2,FALSE)*INDEX($BW$3:$CF$578,MATCH($BD852&amp;$BF852&amp;$BG852,$BT$3:$BT$578&amp;$BU$3:$BU$578&amp;$BV$3:$BV$578,0),MATCH(BH$1,$BW$1:$CF$1,0))</f>
        <v>232</v>
      </c>
      <c r="BI852" s="3">
        <f t="array" ref="BI852">INDEX($D$21:$M$44,MATCH($BD852&amp;$BF852,$C$21:$C$44&amp;$B$21:$B$44,0),MATCH(BI$1,$D$16:$M$16,0))+VLOOKUP($BE852,战斗属性模型!$K$22:$O$24,BI$2,FALSE)*INDEX($BW$3:$CF$578,MATCH($BD852&amp;$BF852&amp;$BG852,$BT$3:$BT$578&amp;$BU$3:$BU$578&amp;$BV$3:$BV$578,0),MATCH(BI$1,$BW$1:$CF$1,0))</f>
        <v>11200</v>
      </c>
      <c r="BJ852" s="3">
        <f t="array" ref="BJ852">INDEX($D$21:$M$44,MATCH($BD852&amp;$BF852,$C$21:$C$44&amp;$B$21:$B$44,0),MATCH(BJ$1,$D$16:$M$16,0))+VLOOKUP($BE852,战斗属性模型!$K$22:$O$24,BJ$2,FALSE)*INDEX($BW$3:$CF$578,MATCH($BD852&amp;$BF852&amp;$BG852,$BT$3:$BT$578&amp;$BU$3:$BU$578&amp;$BV$3:$BV$578,0),MATCH(BJ$1,$BW$1:$CF$1,0))</f>
        <v>0</v>
      </c>
      <c r="BK852" s="3">
        <f t="array" ref="BK852">INDEX($D$21:$M$44,MATCH($BD852&amp;$BF852,$C$21:$C$44&amp;$B$21:$B$44,0),MATCH(BK$1,$D$16:$M$16,0))+VLOOKUP($BE852,战斗属性模型!$K$22:$O$24,BK$2,FALSE)*INDEX($BW$3:$CF$578,MATCH($BD852&amp;$BF852&amp;$BG852,$BT$3:$BT$578&amp;$BU$3:$BU$578&amp;$BV$3:$BV$578,0),MATCH(BK$1,$BW$1:$CF$1,0))</f>
        <v>0</v>
      </c>
      <c r="BL852" s="3"/>
      <c r="BM852" s="3"/>
      <c r="BN852" s="3"/>
      <c r="BO852" s="3"/>
      <c r="BP852" s="3"/>
      <c r="BQ852" s="3"/>
    </row>
    <row r="853" spans="56:69" x14ac:dyDescent="0.2">
      <c r="BD853" t="str">
        <f t="shared" si="390"/>
        <v>护甲</v>
      </c>
      <c r="BE853">
        <f t="shared" si="391"/>
        <v>2</v>
      </c>
      <c r="BF853">
        <f t="shared" ref="BF853:BG853" si="401">BF277</f>
        <v>3</v>
      </c>
      <c r="BG853">
        <f t="shared" si="401"/>
        <v>11</v>
      </c>
      <c r="BH853" s="3">
        <f t="array" ref="BH853">INDEX($D$21:$M$44,MATCH($BD853&amp;$BF853,$C$21:$C$44&amp;$B$21:$B$44,0),MATCH(BH$1,$D$16:$M$16,0))+VLOOKUP($BE853,战斗属性模型!$K$22:$O$24,BH$2,FALSE)*INDEX($BW$3:$CF$578,MATCH($BD853&amp;$BF853&amp;$BG853,$BT$3:$BT$578&amp;$BU$3:$BU$578&amp;$BV$3:$BV$578,0),MATCH(BH$1,$BW$1:$CF$1,0))</f>
        <v>248.8</v>
      </c>
      <c r="BI853" s="3">
        <f t="array" ref="BI853">INDEX($D$21:$M$44,MATCH($BD853&amp;$BF853,$C$21:$C$44&amp;$B$21:$B$44,0),MATCH(BI$1,$D$16:$M$16,0))+VLOOKUP($BE853,战斗属性模型!$K$22:$O$24,BI$2,FALSE)*INDEX($BW$3:$CF$578,MATCH($BD853&amp;$BF853&amp;$BG853,$BT$3:$BT$578&amp;$BU$3:$BU$578&amp;$BV$3:$BV$578,0),MATCH(BI$1,$BW$1:$CF$1,0))</f>
        <v>12000</v>
      </c>
      <c r="BJ853" s="3">
        <f t="array" ref="BJ853">INDEX($D$21:$M$44,MATCH($BD853&amp;$BF853,$C$21:$C$44&amp;$B$21:$B$44,0),MATCH(BJ$1,$D$16:$M$16,0))+VLOOKUP($BE853,战斗属性模型!$K$22:$O$24,BJ$2,FALSE)*INDEX($BW$3:$CF$578,MATCH($BD853&amp;$BF853&amp;$BG853,$BT$3:$BT$578&amp;$BU$3:$BU$578&amp;$BV$3:$BV$578,0),MATCH(BJ$1,$BW$1:$CF$1,0))</f>
        <v>0</v>
      </c>
      <c r="BK853" s="3">
        <f t="array" ref="BK853">INDEX($D$21:$M$44,MATCH($BD853&amp;$BF853,$C$21:$C$44&amp;$B$21:$B$44,0),MATCH(BK$1,$D$16:$M$16,0))+VLOOKUP($BE853,战斗属性模型!$K$22:$O$24,BK$2,FALSE)*INDEX($BW$3:$CF$578,MATCH($BD853&amp;$BF853&amp;$BG853,$BT$3:$BT$578&amp;$BU$3:$BU$578&amp;$BV$3:$BV$578,0),MATCH(BK$1,$BW$1:$CF$1,0))</f>
        <v>0</v>
      </c>
      <c r="BL853" s="3"/>
      <c r="BM853" s="3"/>
      <c r="BN853" s="3"/>
      <c r="BO853" s="3"/>
      <c r="BP853" s="3"/>
      <c r="BQ853" s="3"/>
    </row>
    <row r="854" spans="56:69" x14ac:dyDescent="0.2">
      <c r="BD854" t="str">
        <f t="shared" si="390"/>
        <v>护甲</v>
      </c>
      <c r="BE854">
        <f t="shared" si="391"/>
        <v>2</v>
      </c>
      <c r="BF854">
        <f t="shared" ref="BF854:BG854" si="402">BF278</f>
        <v>3</v>
      </c>
      <c r="BG854">
        <f t="shared" si="402"/>
        <v>12</v>
      </c>
      <c r="BH854" s="3">
        <f t="array" ref="BH854">INDEX($D$21:$M$44,MATCH($BD854&amp;$BF854,$C$21:$C$44&amp;$B$21:$B$44,0),MATCH(BH$1,$D$16:$M$16,0))+VLOOKUP($BE854,战斗属性模型!$K$22:$O$24,BH$2,FALSE)*INDEX($BW$3:$CF$578,MATCH($BD854&amp;$BF854&amp;$BG854,$BT$3:$BT$578&amp;$BU$3:$BU$578&amp;$BV$3:$BV$578,0),MATCH(BH$1,$BW$1:$CF$1,0))</f>
        <v>265.60000000000002</v>
      </c>
      <c r="BI854" s="3">
        <f t="array" ref="BI854">INDEX($D$21:$M$44,MATCH($BD854&amp;$BF854,$C$21:$C$44&amp;$B$21:$B$44,0),MATCH(BI$1,$D$16:$M$16,0))+VLOOKUP($BE854,战斗属性模型!$K$22:$O$24,BI$2,FALSE)*INDEX($BW$3:$CF$578,MATCH($BD854&amp;$BF854&amp;$BG854,$BT$3:$BT$578&amp;$BU$3:$BU$578&amp;$BV$3:$BV$578,0),MATCH(BI$1,$BW$1:$CF$1,0))</f>
        <v>12800</v>
      </c>
      <c r="BJ854" s="3">
        <f t="array" ref="BJ854">INDEX($D$21:$M$44,MATCH($BD854&amp;$BF854,$C$21:$C$44&amp;$B$21:$B$44,0),MATCH(BJ$1,$D$16:$M$16,0))+VLOOKUP($BE854,战斗属性模型!$K$22:$O$24,BJ$2,FALSE)*INDEX($BW$3:$CF$578,MATCH($BD854&amp;$BF854&amp;$BG854,$BT$3:$BT$578&amp;$BU$3:$BU$578&amp;$BV$3:$BV$578,0),MATCH(BJ$1,$BW$1:$CF$1,0))</f>
        <v>0</v>
      </c>
      <c r="BK854" s="3">
        <f t="array" ref="BK854">INDEX($D$21:$M$44,MATCH($BD854&amp;$BF854,$C$21:$C$44&amp;$B$21:$B$44,0),MATCH(BK$1,$D$16:$M$16,0))+VLOOKUP($BE854,战斗属性模型!$K$22:$O$24,BK$2,FALSE)*INDEX($BW$3:$CF$578,MATCH($BD854&amp;$BF854&amp;$BG854,$BT$3:$BT$578&amp;$BU$3:$BU$578&amp;$BV$3:$BV$578,0),MATCH(BK$1,$BW$1:$CF$1,0))</f>
        <v>0</v>
      </c>
      <c r="BL854" s="3"/>
      <c r="BM854" s="3"/>
      <c r="BN854" s="3"/>
      <c r="BO854" s="3"/>
      <c r="BP854" s="3"/>
      <c r="BQ854" s="3"/>
    </row>
    <row r="855" spans="56:69" x14ac:dyDescent="0.2">
      <c r="BD855" t="str">
        <f t="shared" si="390"/>
        <v>护甲</v>
      </c>
      <c r="BE855">
        <f t="shared" si="391"/>
        <v>2</v>
      </c>
      <c r="BF855">
        <f t="shared" ref="BF855:BG855" si="403">BF279</f>
        <v>3</v>
      </c>
      <c r="BG855">
        <f t="shared" si="403"/>
        <v>13</v>
      </c>
      <c r="BH855" s="3">
        <f t="array" ref="BH855">INDEX($D$21:$M$44,MATCH($BD855&amp;$BF855,$C$21:$C$44&amp;$B$21:$B$44,0),MATCH(BH$1,$D$16:$M$16,0))+VLOOKUP($BE855,战斗属性模型!$K$22:$O$24,BH$2,FALSE)*INDEX($BW$3:$CF$578,MATCH($BD855&amp;$BF855&amp;$BG855,$BT$3:$BT$578&amp;$BU$3:$BU$578&amp;$BV$3:$BV$578,0),MATCH(BH$1,$BW$1:$CF$1,0))</f>
        <v>282.39999999999998</v>
      </c>
      <c r="BI855" s="3">
        <f t="array" ref="BI855">INDEX($D$21:$M$44,MATCH($BD855&amp;$BF855,$C$21:$C$44&amp;$B$21:$B$44,0),MATCH(BI$1,$D$16:$M$16,0))+VLOOKUP($BE855,战斗属性模型!$K$22:$O$24,BI$2,FALSE)*INDEX($BW$3:$CF$578,MATCH($BD855&amp;$BF855&amp;$BG855,$BT$3:$BT$578&amp;$BU$3:$BU$578&amp;$BV$3:$BV$578,0),MATCH(BI$1,$BW$1:$CF$1,0))</f>
        <v>13600</v>
      </c>
      <c r="BJ855" s="3">
        <f t="array" ref="BJ855">INDEX($D$21:$M$44,MATCH($BD855&amp;$BF855,$C$21:$C$44&amp;$B$21:$B$44,0),MATCH(BJ$1,$D$16:$M$16,0))+VLOOKUP($BE855,战斗属性模型!$K$22:$O$24,BJ$2,FALSE)*INDEX($BW$3:$CF$578,MATCH($BD855&amp;$BF855&amp;$BG855,$BT$3:$BT$578&amp;$BU$3:$BU$578&amp;$BV$3:$BV$578,0),MATCH(BJ$1,$BW$1:$CF$1,0))</f>
        <v>0</v>
      </c>
      <c r="BK855" s="3">
        <f t="array" ref="BK855">INDEX($D$21:$M$44,MATCH($BD855&amp;$BF855,$C$21:$C$44&amp;$B$21:$B$44,0),MATCH(BK$1,$D$16:$M$16,0))+VLOOKUP($BE855,战斗属性模型!$K$22:$O$24,BK$2,FALSE)*INDEX($BW$3:$CF$578,MATCH($BD855&amp;$BF855&amp;$BG855,$BT$3:$BT$578&amp;$BU$3:$BU$578&amp;$BV$3:$BV$578,0),MATCH(BK$1,$BW$1:$CF$1,0))</f>
        <v>0</v>
      </c>
      <c r="BL855" s="3"/>
      <c r="BM855" s="3"/>
      <c r="BN855" s="3"/>
      <c r="BO855" s="3"/>
      <c r="BP855" s="3"/>
      <c r="BQ855" s="3"/>
    </row>
    <row r="856" spans="56:69" x14ac:dyDescent="0.2">
      <c r="BD856" t="str">
        <f t="shared" si="390"/>
        <v>护甲</v>
      </c>
      <c r="BE856">
        <f t="shared" si="391"/>
        <v>2</v>
      </c>
      <c r="BF856">
        <f t="shared" ref="BF856:BG856" si="404">BF280</f>
        <v>3</v>
      </c>
      <c r="BG856">
        <f t="shared" si="404"/>
        <v>14</v>
      </c>
      <c r="BH856" s="3">
        <f t="array" ref="BH856">INDEX($D$21:$M$44,MATCH($BD856&amp;$BF856,$C$21:$C$44&amp;$B$21:$B$44,0),MATCH(BH$1,$D$16:$M$16,0))+VLOOKUP($BE856,战斗属性模型!$K$22:$O$24,BH$2,FALSE)*INDEX($BW$3:$CF$578,MATCH($BD856&amp;$BF856&amp;$BG856,$BT$3:$BT$578&amp;$BU$3:$BU$578&amp;$BV$3:$BV$578,0),MATCH(BH$1,$BW$1:$CF$1,0))</f>
        <v>299.20000000000005</v>
      </c>
      <c r="BI856" s="3">
        <f t="array" ref="BI856">INDEX($D$21:$M$44,MATCH($BD856&amp;$BF856,$C$21:$C$44&amp;$B$21:$B$44,0),MATCH(BI$1,$D$16:$M$16,0))+VLOOKUP($BE856,战斗属性模型!$K$22:$O$24,BI$2,FALSE)*INDEX($BW$3:$CF$578,MATCH($BD856&amp;$BF856&amp;$BG856,$BT$3:$BT$578&amp;$BU$3:$BU$578&amp;$BV$3:$BV$578,0),MATCH(BI$1,$BW$1:$CF$1,0))</f>
        <v>14400</v>
      </c>
      <c r="BJ856" s="3">
        <f t="array" ref="BJ856">INDEX($D$21:$M$44,MATCH($BD856&amp;$BF856,$C$21:$C$44&amp;$B$21:$B$44,0),MATCH(BJ$1,$D$16:$M$16,0))+VLOOKUP($BE856,战斗属性模型!$K$22:$O$24,BJ$2,FALSE)*INDEX($BW$3:$CF$578,MATCH($BD856&amp;$BF856&amp;$BG856,$BT$3:$BT$578&amp;$BU$3:$BU$578&amp;$BV$3:$BV$578,0),MATCH(BJ$1,$BW$1:$CF$1,0))</f>
        <v>0</v>
      </c>
      <c r="BK856" s="3">
        <f t="array" ref="BK856">INDEX($D$21:$M$44,MATCH($BD856&amp;$BF856,$C$21:$C$44&amp;$B$21:$B$44,0),MATCH(BK$1,$D$16:$M$16,0))+VLOOKUP($BE856,战斗属性模型!$K$22:$O$24,BK$2,FALSE)*INDEX($BW$3:$CF$578,MATCH($BD856&amp;$BF856&amp;$BG856,$BT$3:$BT$578&amp;$BU$3:$BU$578&amp;$BV$3:$BV$578,0),MATCH(BK$1,$BW$1:$CF$1,0))</f>
        <v>0</v>
      </c>
      <c r="BL856" s="3"/>
      <c r="BM856" s="3"/>
      <c r="BN856" s="3"/>
      <c r="BO856" s="3"/>
      <c r="BP856" s="3"/>
      <c r="BQ856" s="3"/>
    </row>
    <row r="857" spans="56:69" x14ac:dyDescent="0.2">
      <c r="BD857" t="str">
        <f t="shared" si="390"/>
        <v>护甲</v>
      </c>
      <c r="BE857">
        <f t="shared" si="391"/>
        <v>2</v>
      </c>
      <c r="BF857">
        <f t="shared" ref="BF857:BG857" si="405">BF281</f>
        <v>3</v>
      </c>
      <c r="BG857">
        <f t="shared" si="405"/>
        <v>15</v>
      </c>
      <c r="BH857" s="3">
        <f t="array" ref="BH857">INDEX($D$21:$M$44,MATCH($BD857&amp;$BF857,$C$21:$C$44&amp;$B$21:$B$44,0),MATCH(BH$1,$D$16:$M$16,0))+VLOOKUP($BE857,战斗属性模型!$K$22:$O$24,BH$2,FALSE)*INDEX($BW$3:$CF$578,MATCH($BD857&amp;$BF857&amp;$BG857,$BT$3:$BT$578&amp;$BU$3:$BU$578&amp;$BV$3:$BV$578,0),MATCH(BH$1,$BW$1:$CF$1,0))</f>
        <v>316</v>
      </c>
      <c r="BI857" s="3">
        <f t="array" ref="BI857">INDEX($D$21:$M$44,MATCH($BD857&amp;$BF857,$C$21:$C$44&amp;$B$21:$B$44,0),MATCH(BI$1,$D$16:$M$16,0))+VLOOKUP($BE857,战斗属性模型!$K$22:$O$24,BI$2,FALSE)*INDEX($BW$3:$CF$578,MATCH($BD857&amp;$BF857&amp;$BG857,$BT$3:$BT$578&amp;$BU$3:$BU$578&amp;$BV$3:$BV$578,0),MATCH(BI$1,$BW$1:$CF$1,0))</f>
        <v>15200</v>
      </c>
      <c r="BJ857" s="3">
        <f t="array" ref="BJ857">INDEX($D$21:$M$44,MATCH($BD857&amp;$BF857,$C$21:$C$44&amp;$B$21:$B$44,0),MATCH(BJ$1,$D$16:$M$16,0))+VLOOKUP($BE857,战斗属性模型!$K$22:$O$24,BJ$2,FALSE)*INDEX($BW$3:$CF$578,MATCH($BD857&amp;$BF857&amp;$BG857,$BT$3:$BT$578&amp;$BU$3:$BU$578&amp;$BV$3:$BV$578,0),MATCH(BJ$1,$BW$1:$CF$1,0))</f>
        <v>0</v>
      </c>
      <c r="BK857" s="3">
        <f t="array" ref="BK857">INDEX($D$21:$M$44,MATCH($BD857&amp;$BF857,$C$21:$C$44&amp;$B$21:$B$44,0),MATCH(BK$1,$D$16:$M$16,0))+VLOOKUP($BE857,战斗属性模型!$K$22:$O$24,BK$2,FALSE)*INDEX($BW$3:$CF$578,MATCH($BD857&amp;$BF857&amp;$BG857,$BT$3:$BT$578&amp;$BU$3:$BU$578&amp;$BV$3:$BV$578,0),MATCH(BK$1,$BW$1:$CF$1,0))</f>
        <v>0</v>
      </c>
      <c r="BL857" s="3"/>
      <c r="BM857" s="3"/>
      <c r="BN857" s="3"/>
      <c r="BO857" s="3"/>
      <c r="BP857" s="3"/>
      <c r="BQ857" s="3"/>
    </row>
    <row r="858" spans="56:69" x14ac:dyDescent="0.2">
      <c r="BD858" t="str">
        <f t="shared" si="390"/>
        <v>护甲</v>
      </c>
      <c r="BE858">
        <f t="shared" si="391"/>
        <v>2</v>
      </c>
      <c r="BF858">
        <f t="shared" ref="BF858:BG858" si="406">BF282</f>
        <v>3</v>
      </c>
      <c r="BG858">
        <f t="shared" si="406"/>
        <v>16</v>
      </c>
      <c r="BH858" s="3">
        <f t="array" ref="BH858">INDEX($D$21:$M$44,MATCH($BD858&amp;$BF858,$C$21:$C$44&amp;$B$21:$B$44,0),MATCH(BH$1,$D$16:$M$16,0))+VLOOKUP($BE858,战斗属性模型!$K$22:$O$24,BH$2,FALSE)*INDEX($BW$3:$CF$578,MATCH($BD858&amp;$BF858&amp;$BG858,$BT$3:$BT$578&amp;$BU$3:$BU$578&amp;$BV$3:$BV$578,0),MATCH(BH$1,$BW$1:$CF$1,0))</f>
        <v>332.8</v>
      </c>
      <c r="BI858" s="3">
        <f t="array" ref="BI858">INDEX($D$21:$M$44,MATCH($BD858&amp;$BF858,$C$21:$C$44&amp;$B$21:$B$44,0),MATCH(BI$1,$D$16:$M$16,0))+VLOOKUP($BE858,战斗属性模型!$K$22:$O$24,BI$2,FALSE)*INDEX($BW$3:$CF$578,MATCH($BD858&amp;$BF858&amp;$BG858,$BT$3:$BT$578&amp;$BU$3:$BU$578&amp;$BV$3:$BV$578,0),MATCH(BI$1,$BW$1:$CF$1,0))</f>
        <v>16000</v>
      </c>
      <c r="BJ858" s="3">
        <f t="array" ref="BJ858">INDEX($D$21:$M$44,MATCH($BD858&amp;$BF858,$C$21:$C$44&amp;$B$21:$B$44,0),MATCH(BJ$1,$D$16:$M$16,0))+VLOOKUP($BE858,战斗属性模型!$K$22:$O$24,BJ$2,FALSE)*INDEX($BW$3:$CF$578,MATCH($BD858&amp;$BF858&amp;$BG858,$BT$3:$BT$578&amp;$BU$3:$BU$578&amp;$BV$3:$BV$578,0),MATCH(BJ$1,$BW$1:$CF$1,0))</f>
        <v>0</v>
      </c>
      <c r="BK858" s="3">
        <f t="array" ref="BK858">INDEX($D$21:$M$44,MATCH($BD858&amp;$BF858,$C$21:$C$44&amp;$B$21:$B$44,0),MATCH(BK$1,$D$16:$M$16,0))+VLOOKUP($BE858,战斗属性模型!$K$22:$O$24,BK$2,FALSE)*INDEX($BW$3:$CF$578,MATCH($BD858&amp;$BF858&amp;$BG858,$BT$3:$BT$578&amp;$BU$3:$BU$578&amp;$BV$3:$BV$578,0),MATCH(BK$1,$BW$1:$CF$1,0))</f>
        <v>0</v>
      </c>
      <c r="BL858" s="3"/>
      <c r="BM858" s="3"/>
      <c r="BN858" s="3"/>
      <c r="BO858" s="3"/>
      <c r="BP858" s="3"/>
      <c r="BQ858" s="3"/>
    </row>
    <row r="859" spans="56:69" x14ac:dyDescent="0.2">
      <c r="BD859" t="str">
        <f t="shared" si="390"/>
        <v>护甲</v>
      </c>
      <c r="BE859">
        <f t="shared" si="391"/>
        <v>2</v>
      </c>
      <c r="BF859">
        <f t="shared" ref="BF859:BG859" si="407">BF283</f>
        <v>3</v>
      </c>
      <c r="BG859">
        <f t="shared" si="407"/>
        <v>17</v>
      </c>
      <c r="BH859" s="3">
        <f t="array" ref="BH859">INDEX($D$21:$M$44,MATCH($BD859&amp;$BF859,$C$21:$C$44&amp;$B$21:$B$44,0),MATCH(BH$1,$D$16:$M$16,0))+VLOOKUP($BE859,战斗属性模型!$K$22:$O$24,BH$2,FALSE)*INDEX($BW$3:$CF$578,MATCH($BD859&amp;$BF859&amp;$BG859,$BT$3:$BT$578&amp;$BU$3:$BU$578&amp;$BV$3:$BV$578,0),MATCH(BH$1,$BW$1:$CF$1,0))</f>
        <v>349.6</v>
      </c>
      <c r="BI859" s="3">
        <f t="array" ref="BI859">INDEX($D$21:$M$44,MATCH($BD859&amp;$BF859,$C$21:$C$44&amp;$B$21:$B$44,0),MATCH(BI$1,$D$16:$M$16,0))+VLOOKUP($BE859,战斗属性模型!$K$22:$O$24,BI$2,FALSE)*INDEX($BW$3:$CF$578,MATCH($BD859&amp;$BF859&amp;$BG859,$BT$3:$BT$578&amp;$BU$3:$BU$578&amp;$BV$3:$BV$578,0),MATCH(BI$1,$BW$1:$CF$1,0))</f>
        <v>16800</v>
      </c>
      <c r="BJ859" s="3">
        <f t="array" ref="BJ859">INDEX($D$21:$M$44,MATCH($BD859&amp;$BF859,$C$21:$C$44&amp;$B$21:$B$44,0),MATCH(BJ$1,$D$16:$M$16,0))+VLOOKUP($BE859,战斗属性模型!$K$22:$O$24,BJ$2,FALSE)*INDEX($BW$3:$CF$578,MATCH($BD859&amp;$BF859&amp;$BG859,$BT$3:$BT$578&amp;$BU$3:$BU$578&amp;$BV$3:$BV$578,0),MATCH(BJ$1,$BW$1:$CF$1,0))</f>
        <v>0</v>
      </c>
      <c r="BK859" s="3">
        <f t="array" ref="BK859">INDEX($D$21:$M$44,MATCH($BD859&amp;$BF859,$C$21:$C$44&amp;$B$21:$B$44,0),MATCH(BK$1,$D$16:$M$16,0))+VLOOKUP($BE859,战斗属性模型!$K$22:$O$24,BK$2,FALSE)*INDEX($BW$3:$CF$578,MATCH($BD859&amp;$BF859&amp;$BG859,$BT$3:$BT$578&amp;$BU$3:$BU$578&amp;$BV$3:$BV$578,0),MATCH(BK$1,$BW$1:$CF$1,0))</f>
        <v>0</v>
      </c>
      <c r="BL859" s="3"/>
      <c r="BM859" s="3"/>
      <c r="BN859" s="3"/>
      <c r="BO859" s="3"/>
      <c r="BP859" s="3"/>
      <c r="BQ859" s="3"/>
    </row>
    <row r="860" spans="56:69" x14ac:dyDescent="0.2">
      <c r="BD860" t="str">
        <f t="shared" si="390"/>
        <v>护甲</v>
      </c>
      <c r="BE860">
        <f t="shared" si="391"/>
        <v>2</v>
      </c>
      <c r="BF860">
        <f t="shared" ref="BF860:BG860" si="408">BF284</f>
        <v>3</v>
      </c>
      <c r="BG860">
        <f t="shared" si="408"/>
        <v>18</v>
      </c>
      <c r="BH860" s="3">
        <f t="array" ref="BH860">INDEX($D$21:$M$44,MATCH($BD860&amp;$BF860,$C$21:$C$44&amp;$B$21:$B$44,0),MATCH(BH$1,$D$16:$M$16,0))+VLOOKUP($BE860,战斗属性模型!$K$22:$O$24,BH$2,FALSE)*INDEX($BW$3:$CF$578,MATCH($BD860&amp;$BF860&amp;$BG860,$BT$3:$BT$578&amp;$BU$3:$BU$578&amp;$BV$3:$BV$578,0),MATCH(BH$1,$BW$1:$CF$1,0))</f>
        <v>366.40000000000003</v>
      </c>
      <c r="BI860" s="3">
        <f t="array" ref="BI860">INDEX($D$21:$M$44,MATCH($BD860&amp;$BF860,$C$21:$C$44&amp;$B$21:$B$44,0),MATCH(BI$1,$D$16:$M$16,0))+VLOOKUP($BE860,战斗属性模型!$K$22:$O$24,BI$2,FALSE)*INDEX($BW$3:$CF$578,MATCH($BD860&amp;$BF860&amp;$BG860,$BT$3:$BT$578&amp;$BU$3:$BU$578&amp;$BV$3:$BV$578,0),MATCH(BI$1,$BW$1:$CF$1,0))</f>
        <v>17600</v>
      </c>
      <c r="BJ860" s="3">
        <f t="array" ref="BJ860">INDEX($D$21:$M$44,MATCH($BD860&amp;$BF860,$C$21:$C$44&amp;$B$21:$B$44,0),MATCH(BJ$1,$D$16:$M$16,0))+VLOOKUP($BE860,战斗属性模型!$K$22:$O$24,BJ$2,FALSE)*INDEX($BW$3:$CF$578,MATCH($BD860&amp;$BF860&amp;$BG860,$BT$3:$BT$578&amp;$BU$3:$BU$578&amp;$BV$3:$BV$578,0),MATCH(BJ$1,$BW$1:$CF$1,0))</f>
        <v>0</v>
      </c>
      <c r="BK860" s="3">
        <f t="array" ref="BK860">INDEX($D$21:$M$44,MATCH($BD860&amp;$BF860,$C$21:$C$44&amp;$B$21:$B$44,0),MATCH(BK$1,$D$16:$M$16,0))+VLOOKUP($BE860,战斗属性模型!$K$22:$O$24,BK$2,FALSE)*INDEX($BW$3:$CF$578,MATCH($BD860&amp;$BF860&amp;$BG860,$BT$3:$BT$578&amp;$BU$3:$BU$578&amp;$BV$3:$BV$578,0),MATCH(BK$1,$BW$1:$CF$1,0))</f>
        <v>0</v>
      </c>
      <c r="BL860" s="3"/>
      <c r="BM860" s="3"/>
      <c r="BN860" s="3"/>
      <c r="BO860" s="3"/>
      <c r="BP860" s="3"/>
      <c r="BQ860" s="3"/>
    </row>
    <row r="861" spans="56:69" x14ac:dyDescent="0.2">
      <c r="BD861" t="str">
        <f t="shared" si="390"/>
        <v>护甲</v>
      </c>
      <c r="BE861">
        <f t="shared" si="391"/>
        <v>2</v>
      </c>
      <c r="BF861">
        <f t="shared" ref="BF861:BG861" si="409">BF285</f>
        <v>3</v>
      </c>
      <c r="BG861">
        <f t="shared" si="409"/>
        <v>19</v>
      </c>
      <c r="BH861" s="3">
        <f t="array" ref="BH861">INDEX($D$21:$M$44,MATCH($BD861&amp;$BF861,$C$21:$C$44&amp;$B$21:$B$44,0),MATCH(BH$1,$D$16:$M$16,0))+VLOOKUP($BE861,战斗属性模型!$K$22:$O$24,BH$2,FALSE)*INDEX($BW$3:$CF$578,MATCH($BD861&amp;$BF861&amp;$BG861,$BT$3:$BT$578&amp;$BU$3:$BU$578&amp;$BV$3:$BV$578,0),MATCH(BH$1,$BW$1:$CF$1,0))</f>
        <v>383.2</v>
      </c>
      <c r="BI861" s="3">
        <f t="array" ref="BI861">INDEX($D$21:$M$44,MATCH($BD861&amp;$BF861,$C$21:$C$44&amp;$B$21:$B$44,0),MATCH(BI$1,$D$16:$M$16,0))+VLOOKUP($BE861,战斗属性模型!$K$22:$O$24,BI$2,FALSE)*INDEX($BW$3:$CF$578,MATCH($BD861&amp;$BF861&amp;$BG861,$BT$3:$BT$578&amp;$BU$3:$BU$578&amp;$BV$3:$BV$578,0),MATCH(BI$1,$BW$1:$CF$1,0))</f>
        <v>18400</v>
      </c>
      <c r="BJ861" s="3">
        <f t="array" ref="BJ861">INDEX($D$21:$M$44,MATCH($BD861&amp;$BF861,$C$21:$C$44&amp;$B$21:$B$44,0),MATCH(BJ$1,$D$16:$M$16,0))+VLOOKUP($BE861,战斗属性模型!$K$22:$O$24,BJ$2,FALSE)*INDEX($BW$3:$CF$578,MATCH($BD861&amp;$BF861&amp;$BG861,$BT$3:$BT$578&amp;$BU$3:$BU$578&amp;$BV$3:$BV$578,0),MATCH(BJ$1,$BW$1:$CF$1,0))</f>
        <v>0</v>
      </c>
      <c r="BK861" s="3">
        <f t="array" ref="BK861">INDEX($D$21:$M$44,MATCH($BD861&amp;$BF861,$C$21:$C$44&amp;$B$21:$B$44,0),MATCH(BK$1,$D$16:$M$16,0))+VLOOKUP($BE861,战斗属性模型!$K$22:$O$24,BK$2,FALSE)*INDEX($BW$3:$CF$578,MATCH($BD861&amp;$BF861&amp;$BG861,$BT$3:$BT$578&amp;$BU$3:$BU$578&amp;$BV$3:$BV$578,0),MATCH(BK$1,$BW$1:$CF$1,0))</f>
        <v>0</v>
      </c>
      <c r="BL861" s="3"/>
      <c r="BM861" s="3"/>
      <c r="BN861" s="3"/>
      <c r="BO861" s="3"/>
      <c r="BP861" s="3"/>
      <c r="BQ861" s="3"/>
    </row>
    <row r="862" spans="56:69" x14ac:dyDescent="0.2">
      <c r="BD862" t="str">
        <f t="shared" si="390"/>
        <v>护甲</v>
      </c>
      <c r="BE862">
        <f t="shared" si="391"/>
        <v>2</v>
      </c>
      <c r="BF862">
        <f t="shared" ref="BF862:BG862" si="410">BF286</f>
        <v>3</v>
      </c>
      <c r="BG862">
        <f t="shared" si="410"/>
        <v>20</v>
      </c>
      <c r="BH862" s="3">
        <f t="array" ref="BH862">INDEX($D$21:$M$44,MATCH($BD862&amp;$BF862,$C$21:$C$44&amp;$B$21:$B$44,0),MATCH(BH$1,$D$16:$M$16,0))+VLOOKUP($BE862,战斗属性模型!$K$22:$O$24,BH$2,FALSE)*INDEX($BW$3:$CF$578,MATCH($BD862&amp;$BF862&amp;$BG862,$BT$3:$BT$578&amp;$BU$3:$BU$578&amp;$BV$3:$BV$578,0),MATCH(BH$1,$BW$1:$CF$1,0))</f>
        <v>400</v>
      </c>
      <c r="BI862" s="3">
        <f t="array" ref="BI862">INDEX($D$21:$M$44,MATCH($BD862&amp;$BF862,$C$21:$C$44&amp;$B$21:$B$44,0),MATCH(BI$1,$D$16:$M$16,0))+VLOOKUP($BE862,战斗属性模型!$K$22:$O$24,BI$2,FALSE)*INDEX($BW$3:$CF$578,MATCH($BD862&amp;$BF862&amp;$BG862,$BT$3:$BT$578&amp;$BU$3:$BU$578&amp;$BV$3:$BV$578,0),MATCH(BI$1,$BW$1:$CF$1,0))</f>
        <v>19200</v>
      </c>
      <c r="BJ862" s="3">
        <f t="array" ref="BJ862">INDEX($D$21:$M$44,MATCH($BD862&amp;$BF862,$C$21:$C$44&amp;$B$21:$B$44,0),MATCH(BJ$1,$D$16:$M$16,0))+VLOOKUP($BE862,战斗属性模型!$K$22:$O$24,BJ$2,FALSE)*INDEX($BW$3:$CF$578,MATCH($BD862&amp;$BF862&amp;$BG862,$BT$3:$BT$578&amp;$BU$3:$BU$578&amp;$BV$3:$BV$578,0),MATCH(BJ$1,$BW$1:$CF$1,0))</f>
        <v>0</v>
      </c>
      <c r="BK862" s="3">
        <f t="array" ref="BK862">INDEX($D$21:$M$44,MATCH($BD862&amp;$BF862,$C$21:$C$44&amp;$B$21:$B$44,0),MATCH(BK$1,$D$16:$M$16,0))+VLOOKUP($BE862,战斗属性模型!$K$22:$O$24,BK$2,FALSE)*INDEX($BW$3:$CF$578,MATCH($BD862&amp;$BF862&amp;$BG862,$BT$3:$BT$578&amp;$BU$3:$BU$578&amp;$BV$3:$BV$578,0),MATCH(BK$1,$BW$1:$CF$1,0))</f>
        <v>0</v>
      </c>
      <c r="BL862" s="3"/>
      <c r="BM862" s="3"/>
      <c r="BN862" s="3"/>
      <c r="BO862" s="3"/>
      <c r="BP862" s="3"/>
      <c r="BQ862" s="3"/>
    </row>
    <row r="863" spans="56:69" x14ac:dyDescent="0.2">
      <c r="BD863" t="str">
        <f t="shared" si="390"/>
        <v>护甲</v>
      </c>
      <c r="BE863">
        <f t="shared" si="391"/>
        <v>2</v>
      </c>
      <c r="BF863">
        <f t="shared" ref="BF863:BG863" si="411">BF287</f>
        <v>3</v>
      </c>
      <c r="BG863">
        <f t="shared" si="411"/>
        <v>21</v>
      </c>
      <c r="BH863" s="3">
        <f t="array" ref="BH863">INDEX($D$21:$M$44,MATCH($BD863&amp;$BF863,$C$21:$C$44&amp;$B$21:$B$44,0),MATCH(BH$1,$D$16:$M$16,0))+VLOOKUP($BE863,战斗属性模型!$K$22:$O$24,BH$2,FALSE)*INDEX($BW$3:$CF$578,MATCH($BD863&amp;$BF863&amp;$BG863,$BT$3:$BT$578&amp;$BU$3:$BU$578&amp;$BV$3:$BV$578,0),MATCH(BH$1,$BW$1:$CF$1,0))</f>
        <v>416.8</v>
      </c>
      <c r="BI863" s="3">
        <f t="array" ref="BI863">INDEX($D$21:$M$44,MATCH($BD863&amp;$BF863,$C$21:$C$44&amp;$B$21:$B$44,0),MATCH(BI$1,$D$16:$M$16,0))+VLOOKUP($BE863,战斗属性模型!$K$22:$O$24,BI$2,FALSE)*INDEX($BW$3:$CF$578,MATCH($BD863&amp;$BF863&amp;$BG863,$BT$3:$BT$578&amp;$BU$3:$BU$578&amp;$BV$3:$BV$578,0),MATCH(BI$1,$BW$1:$CF$1,0))</f>
        <v>20000</v>
      </c>
      <c r="BJ863" s="3">
        <f t="array" ref="BJ863">INDEX($D$21:$M$44,MATCH($BD863&amp;$BF863,$C$21:$C$44&amp;$B$21:$B$44,0),MATCH(BJ$1,$D$16:$M$16,0))+VLOOKUP($BE863,战斗属性模型!$K$22:$O$24,BJ$2,FALSE)*INDEX($BW$3:$CF$578,MATCH($BD863&amp;$BF863&amp;$BG863,$BT$3:$BT$578&amp;$BU$3:$BU$578&amp;$BV$3:$BV$578,0),MATCH(BJ$1,$BW$1:$CF$1,0))</f>
        <v>0</v>
      </c>
      <c r="BK863" s="3">
        <f t="array" ref="BK863">INDEX($D$21:$M$44,MATCH($BD863&amp;$BF863,$C$21:$C$44&amp;$B$21:$B$44,0),MATCH(BK$1,$D$16:$M$16,0))+VLOOKUP($BE863,战斗属性模型!$K$22:$O$24,BK$2,FALSE)*INDEX($BW$3:$CF$578,MATCH($BD863&amp;$BF863&amp;$BG863,$BT$3:$BT$578&amp;$BU$3:$BU$578&amp;$BV$3:$BV$578,0),MATCH(BK$1,$BW$1:$CF$1,0))</f>
        <v>0</v>
      </c>
      <c r="BL863" s="3"/>
      <c r="BM863" s="3"/>
      <c r="BN863" s="3"/>
      <c r="BO863" s="3"/>
      <c r="BP863" s="3"/>
      <c r="BQ863" s="3"/>
    </row>
    <row r="864" spans="56:69" x14ac:dyDescent="0.2">
      <c r="BD864" t="str">
        <f t="shared" si="390"/>
        <v>护甲</v>
      </c>
      <c r="BE864">
        <f t="shared" si="391"/>
        <v>2</v>
      </c>
      <c r="BF864">
        <f t="shared" ref="BF864:BG864" si="412">BF288</f>
        <v>3</v>
      </c>
      <c r="BG864">
        <f t="shared" si="412"/>
        <v>22</v>
      </c>
      <c r="BH864" s="3">
        <f t="array" ref="BH864">INDEX($D$21:$M$44,MATCH($BD864&amp;$BF864,$C$21:$C$44&amp;$B$21:$B$44,0),MATCH(BH$1,$D$16:$M$16,0))+VLOOKUP($BE864,战斗属性模型!$K$22:$O$24,BH$2,FALSE)*INDEX($BW$3:$CF$578,MATCH($BD864&amp;$BF864&amp;$BG864,$BT$3:$BT$578&amp;$BU$3:$BU$578&amp;$BV$3:$BV$578,0),MATCH(BH$1,$BW$1:$CF$1,0))</f>
        <v>433.6</v>
      </c>
      <c r="BI864" s="3">
        <f t="array" ref="BI864">INDEX($D$21:$M$44,MATCH($BD864&amp;$BF864,$C$21:$C$44&amp;$B$21:$B$44,0),MATCH(BI$1,$D$16:$M$16,0))+VLOOKUP($BE864,战斗属性模型!$K$22:$O$24,BI$2,FALSE)*INDEX($BW$3:$CF$578,MATCH($BD864&amp;$BF864&amp;$BG864,$BT$3:$BT$578&amp;$BU$3:$BU$578&amp;$BV$3:$BV$578,0),MATCH(BI$1,$BW$1:$CF$1,0))</f>
        <v>20800</v>
      </c>
      <c r="BJ864" s="3">
        <f t="array" ref="BJ864">INDEX($D$21:$M$44,MATCH($BD864&amp;$BF864,$C$21:$C$44&amp;$B$21:$B$44,0),MATCH(BJ$1,$D$16:$M$16,0))+VLOOKUP($BE864,战斗属性模型!$K$22:$O$24,BJ$2,FALSE)*INDEX($BW$3:$CF$578,MATCH($BD864&amp;$BF864&amp;$BG864,$BT$3:$BT$578&amp;$BU$3:$BU$578&amp;$BV$3:$BV$578,0),MATCH(BJ$1,$BW$1:$CF$1,0))</f>
        <v>0</v>
      </c>
      <c r="BK864" s="3">
        <f t="array" ref="BK864">INDEX($D$21:$M$44,MATCH($BD864&amp;$BF864,$C$21:$C$44&amp;$B$21:$B$44,0),MATCH(BK$1,$D$16:$M$16,0))+VLOOKUP($BE864,战斗属性模型!$K$22:$O$24,BK$2,FALSE)*INDEX($BW$3:$CF$578,MATCH($BD864&amp;$BF864&amp;$BG864,$BT$3:$BT$578&amp;$BU$3:$BU$578&amp;$BV$3:$BV$578,0),MATCH(BK$1,$BW$1:$CF$1,0))</f>
        <v>0</v>
      </c>
      <c r="BL864" s="3"/>
      <c r="BM864" s="3"/>
      <c r="BN864" s="3"/>
      <c r="BO864" s="3"/>
      <c r="BP864" s="3"/>
      <c r="BQ864" s="3"/>
    </row>
    <row r="865" spans="56:69" x14ac:dyDescent="0.2">
      <c r="BD865" t="str">
        <f t="shared" si="390"/>
        <v>护甲</v>
      </c>
      <c r="BE865">
        <f t="shared" si="391"/>
        <v>2</v>
      </c>
      <c r="BF865">
        <f t="shared" ref="BF865:BG865" si="413">BF289</f>
        <v>3</v>
      </c>
      <c r="BG865">
        <f t="shared" si="413"/>
        <v>23</v>
      </c>
      <c r="BH865" s="3">
        <f t="array" ref="BH865">INDEX($D$21:$M$44,MATCH($BD865&amp;$BF865,$C$21:$C$44&amp;$B$21:$B$44,0),MATCH(BH$1,$D$16:$M$16,0))+VLOOKUP($BE865,战斗属性模型!$K$22:$O$24,BH$2,FALSE)*INDEX($BW$3:$CF$578,MATCH($BD865&amp;$BF865&amp;$BG865,$BT$3:$BT$578&amp;$BU$3:$BU$578&amp;$BV$3:$BV$578,0),MATCH(BH$1,$BW$1:$CF$1,0))</f>
        <v>450.40000000000003</v>
      </c>
      <c r="BI865" s="3">
        <f t="array" ref="BI865">INDEX($D$21:$M$44,MATCH($BD865&amp;$BF865,$C$21:$C$44&amp;$B$21:$B$44,0),MATCH(BI$1,$D$16:$M$16,0))+VLOOKUP($BE865,战斗属性模型!$K$22:$O$24,BI$2,FALSE)*INDEX($BW$3:$CF$578,MATCH($BD865&amp;$BF865&amp;$BG865,$BT$3:$BT$578&amp;$BU$3:$BU$578&amp;$BV$3:$BV$578,0),MATCH(BI$1,$BW$1:$CF$1,0))</f>
        <v>21600</v>
      </c>
      <c r="BJ865" s="3">
        <f t="array" ref="BJ865">INDEX($D$21:$M$44,MATCH($BD865&amp;$BF865,$C$21:$C$44&amp;$B$21:$B$44,0),MATCH(BJ$1,$D$16:$M$16,0))+VLOOKUP($BE865,战斗属性模型!$K$22:$O$24,BJ$2,FALSE)*INDEX($BW$3:$CF$578,MATCH($BD865&amp;$BF865&amp;$BG865,$BT$3:$BT$578&amp;$BU$3:$BU$578&amp;$BV$3:$BV$578,0),MATCH(BJ$1,$BW$1:$CF$1,0))</f>
        <v>0</v>
      </c>
      <c r="BK865" s="3">
        <f t="array" ref="BK865">INDEX($D$21:$M$44,MATCH($BD865&amp;$BF865,$C$21:$C$44&amp;$B$21:$B$44,0),MATCH(BK$1,$D$16:$M$16,0))+VLOOKUP($BE865,战斗属性模型!$K$22:$O$24,BK$2,FALSE)*INDEX($BW$3:$CF$578,MATCH($BD865&amp;$BF865&amp;$BG865,$BT$3:$BT$578&amp;$BU$3:$BU$578&amp;$BV$3:$BV$578,0),MATCH(BK$1,$BW$1:$CF$1,0))</f>
        <v>0</v>
      </c>
      <c r="BL865" s="3"/>
      <c r="BM865" s="3"/>
      <c r="BN865" s="3"/>
      <c r="BO865" s="3"/>
      <c r="BP865" s="3"/>
      <c r="BQ865" s="3"/>
    </row>
    <row r="866" spans="56:69" x14ac:dyDescent="0.2">
      <c r="BD866" t="str">
        <f t="shared" si="390"/>
        <v>护甲</v>
      </c>
      <c r="BE866">
        <f t="shared" si="391"/>
        <v>2</v>
      </c>
      <c r="BF866">
        <f t="shared" ref="BF866:BG866" si="414">BF290</f>
        <v>3</v>
      </c>
      <c r="BG866">
        <f t="shared" si="414"/>
        <v>24</v>
      </c>
      <c r="BH866" s="3">
        <f t="array" ref="BH866">INDEX($D$21:$M$44,MATCH($BD866&amp;$BF866,$C$21:$C$44&amp;$B$21:$B$44,0),MATCH(BH$1,$D$16:$M$16,0))+VLOOKUP($BE866,战斗属性模型!$K$22:$O$24,BH$2,FALSE)*INDEX($BW$3:$CF$578,MATCH($BD866&amp;$BF866&amp;$BG866,$BT$3:$BT$578&amp;$BU$3:$BU$578&amp;$BV$3:$BV$578,0),MATCH(BH$1,$BW$1:$CF$1,0))</f>
        <v>467.20000000000005</v>
      </c>
      <c r="BI866" s="3">
        <f t="array" ref="BI866">INDEX($D$21:$M$44,MATCH($BD866&amp;$BF866,$C$21:$C$44&amp;$B$21:$B$44,0),MATCH(BI$1,$D$16:$M$16,0))+VLOOKUP($BE866,战斗属性模型!$K$22:$O$24,BI$2,FALSE)*INDEX($BW$3:$CF$578,MATCH($BD866&amp;$BF866&amp;$BG866,$BT$3:$BT$578&amp;$BU$3:$BU$578&amp;$BV$3:$BV$578,0),MATCH(BI$1,$BW$1:$CF$1,0))</f>
        <v>22400</v>
      </c>
      <c r="BJ866" s="3">
        <f t="array" ref="BJ866">INDEX($D$21:$M$44,MATCH($BD866&amp;$BF866,$C$21:$C$44&amp;$B$21:$B$44,0),MATCH(BJ$1,$D$16:$M$16,0))+VLOOKUP($BE866,战斗属性模型!$K$22:$O$24,BJ$2,FALSE)*INDEX($BW$3:$CF$578,MATCH($BD866&amp;$BF866&amp;$BG866,$BT$3:$BT$578&amp;$BU$3:$BU$578&amp;$BV$3:$BV$578,0),MATCH(BJ$1,$BW$1:$CF$1,0))</f>
        <v>0</v>
      </c>
      <c r="BK866" s="3">
        <f t="array" ref="BK866">INDEX($D$21:$M$44,MATCH($BD866&amp;$BF866,$C$21:$C$44&amp;$B$21:$B$44,0),MATCH(BK$1,$D$16:$M$16,0))+VLOOKUP($BE866,战斗属性模型!$K$22:$O$24,BK$2,FALSE)*INDEX($BW$3:$CF$578,MATCH($BD866&amp;$BF866&amp;$BG866,$BT$3:$BT$578&amp;$BU$3:$BU$578&amp;$BV$3:$BV$578,0),MATCH(BK$1,$BW$1:$CF$1,0))</f>
        <v>0</v>
      </c>
      <c r="BL866" s="3"/>
      <c r="BM866" s="3"/>
      <c r="BN866" s="3"/>
      <c r="BO866" s="3"/>
      <c r="BP866" s="3"/>
      <c r="BQ866" s="3"/>
    </row>
    <row r="867" spans="56:69" x14ac:dyDescent="0.2">
      <c r="BD867" t="str">
        <f t="shared" si="390"/>
        <v>护甲</v>
      </c>
      <c r="BE867">
        <f t="shared" si="391"/>
        <v>2</v>
      </c>
      <c r="BF867">
        <f t="shared" ref="BF867:BG867" si="415">BF291</f>
        <v>4</v>
      </c>
      <c r="BG867">
        <f t="shared" si="415"/>
        <v>1</v>
      </c>
      <c r="BH867" s="3">
        <f t="array" ref="BH867">INDEX($D$21:$M$44,MATCH($BD867&amp;$BF867,$C$21:$C$44&amp;$B$21:$B$44,0),MATCH(BH$1,$D$16:$M$16,0))+VLOOKUP($BE867,战斗属性模型!$K$22:$O$24,BH$2,FALSE)*INDEX($BW$3:$CF$578,MATCH($BD867&amp;$BF867&amp;$BG867,$BT$3:$BT$578&amp;$BU$3:$BU$578&amp;$BV$3:$BV$578,0),MATCH(BH$1,$BW$1:$CF$1,0))</f>
        <v>101</v>
      </c>
      <c r="BI867" s="3">
        <f t="array" ref="BI867">INDEX($D$21:$M$44,MATCH($BD867&amp;$BF867,$C$21:$C$44&amp;$B$21:$B$44,0),MATCH(BI$1,$D$16:$M$16,0))+VLOOKUP($BE867,战斗属性模型!$K$22:$O$24,BI$2,FALSE)*INDEX($BW$3:$CF$578,MATCH($BD867&amp;$BF867&amp;$BG867,$BT$3:$BT$578&amp;$BU$3:$BU$578&amp;$BV$3:$BV$578,0),MATCH(BI$1,$BW$1:$CF$1,0))</f>
        <v>5000</v>
      </c>
      <c r="BJ867" s="3">
        <f t="array" ref="BJ867">INDEX($D$21:$M$44,MATCH($BD867&amp;$BF867,$C$21:$C$44&amp;$B$21:$B$44,0),MATCH(BJ$1,$D$16:$M$16,0))+VLOOKUP($BE867,战斗属性模型!$K$22:$O$24,BJ$2,FALSE)*INDEX($BW$3:$CF$578,MATCH($BD867&amp;$BF867&amp;$BG867,$BT$3:$BT$578&amp;$BU$3:$BU$578&amp;$BV$3:$BV$578,0),MATCH(BJ$1,$BW$1:$CF$1,0))</f>
        <v>0</v>
      </c>
      <c r="BK867" s="3">
        <f t="array" ref="BK867">INDEX($D$21:$M$44,MATCH($BD867&amp;$BF867,$C$21:$C$44&amp;$B$21:$B$44,0),MATCH(BK$1,$D$16:$M$16,0))+VLOOKUP($BE867,战斗属性模型!$K$22:$O$24,BK$2,FALSE)*INDEX($BW$3:$CF$578,MATCH($BD867&amp;$BF867&amp;$BG867,$BT$3:$BT$578&amp;$BU$3:$BU$578&amp;$BV$3:$BV$578,0),MATCH(BK$1,$BW$1:$CF$1,0))</f>
        <v>0</v>
      </c>
      <c r="BL867" s="3"/>
      <c r="BM867" s="3"/>
      <c r="BN867" s="3"/>
      <c r="BO867" s="3"/>
      <c r="BP867" s="3"/>
      <c r="BQ867" s="3"/>
    </row>
    <row r="868" spans="56:69" x14ac:dyDescent="0.2">
      <c r="BD868" t="str">
        <f t="shared" si="390"/>
        <v>护甲</v>
      </c>
      <c r="BE868">
        <f t="shared" si="391"/>
        <v>2</v>
      </c>
      <c r="BF868">
        <f t="shared" ref="BF868:BG868" si="416">BF292</f>
        <v>4</v>
      </c>
      <c r="BG868">
        <f t="shared" si="416"/>
        <v>2</v>
      </c>
      <c r="BH868" s="3">
        <f t="array" ref="BH868">INDEX($D$21:$M$44,MATCH($BD868&amp;$BF868,$C$21:$C$44&amp;$B$21:$B$44,0),MATCH(BH$1,$D$16:$M$16,0))+VLOOKUP($BE868,战斗属性模型!$K$22:$O$24,BH$2,FALSE)*INDEX($BW$3:$CF$578,MATCH($BD868&amp;$BF868&amp;$BG868,$BT$3:$BT$578&amp;$BU$3:$BU$578&amp;$BV$3:$BV$578,0),MATCH(BH$1,$BW$1:$CF$1,0))</f>
        <v>122</v>
      </c>
      <c r="BI868" s="3">
        <f t="array" ref="BI868">INDEX($D$21:$M$44,MATCH($BD868&amp;$BF868,$C$21:$C$44&amp;$B$21:$B$44,0),MATCH(BI$1,$D$16:$M$16,0))+VLOOKUP($BE868,战斗属性模型!$K$22:$O$24,BI$2,FALSE)*INDEX($BW$3:$CF$578,MATCH($BD868&amp;$BF868&amp;$BG868,$BT$3:$BT$578&amp;$BU$3:$BU$578&amp;$BV$3:$BV$578,0),MATCH(BI$1,$BW$1:$CF$1,0))</f>
        <v>6000</v>
      </c>
      <c r="BJ868" s="3">
        <f t="array" ref="BJ868">INDEX($D$21:$M$44,MATCH($BD868&amp;$BF868,$C$21:$C$44&amp;$B$21:$B$44,0),MATCH(BJ$1,$D$16:$M$16,0))+VLOOKUP($BE868,战斗属性模型!$K$22:$O$24,BJ$2,FALSE)*INDEX($BW$3:$CF$578,MATCH($BD868&amp;$BF868&amp;$BG868,$BT$3:$BT$578&amp;$BU$3:$BU$578&amp;$BV$3:$BV$578,0),MATCH(BJ$1,$BW$1:$CF$1,0))</f>
        <v>0</v>
      </c>
      <c r="BK868" s="3">
        <f t="array" ref="BK868">INDEX($D$21:$M$44,MATCH($BD868&amp;$BF868,$C$21:$C$44&amp;$B$21:$B$44,0),MATCH(BK$1,$D$16:$M$16,0))+VLOOKUP($BE868,战斗属性模型!$K$22:$O$24,BK$2,FALSE)*INDEX($BW$3:$CF$578,MATCH($BD868&amp;$BF868&amp;$BG868,$BT$3:$BT$578&amp;$BU$3:$BU$578&amp;$BV$3:$BV$578,0),MATCH(BK$1,$BW$1:$CF$1,0))</f>
        <v>0</v>
      </c>
      <c r="BL868" s="3"/>
      <c r="BM868" s="3"/>
      <c r="BN868" s="3"/>
      <c r="BO868" s="3"/>
      <c r="BP868" s="3"/>
      <c r="BQ868" s="3"/>
    </row>
    <row r="869" spans="56:69" x14ac:dyDescent="0.2">
      <c r="BD869" t="str">
        <f t="shared" si="390"/>
        <v>护甲</v>
      </c>
      <c r="BE869">
        <f t="shared" si="391"/>
        <v>2</v>
      </c>
      <c r="BF869">
        <f t="shared" ref="BF869:BG869" si="417">BF293</f>
        <v>4</v>
      </c>
      <c r="BG869">
        <f t="shared" si="417"/>
        <v>3</v>
      </c>
      <c r="BH869" s="3">
        <f t="array" ref="BH869">INDEX($D$21:$M$44,MATCH($BD869&amp;$BF869,$C$21:$C$44&amp;$B$21:$B$44,0),MATCH(BH$1,$D$16:$M$16,0))+VLOOKUP($BE869,战斗属性模型!$K$22:$O$24,BH$2,FALSE)*INDEX($BW$3:$CF$578,MATCH($BD869&amp;$BF869&amp;$BG869,$BT$3:$BT$578&amp;$BU$3:$BU$578&amp;$BV$3:$BV$578,0),MATCH(BH$1,$BW$1:$CF$1,0))</f>
        <v>143</v>
      </c>
      <c r="BI869" s="3">
        <f t="array" ref="BI869">INDEX($D$21:$M$44,MATCH($BD869&amp;$BF869,$C$21:$C$44&amp;$B$21:$B$44,0),MATCH(BI$1,$D$16:$M$16,0))+VLOOKUP($BE869,战斗属性模型!$K$22:$O$24,BI$2,FALSE)*INDEX($BW$3:$CF$578,MATCH($BD869&amp;$BF869&amp;$BG869,$BT$3:$BT$578&amp;$BU$3:$BU$578&amp;$BV$3:$BV$578,0),MATCH(BI$1,$BW$1:$CF$1,0))</f>
        <v>7000</v>
      </c>
      <c r="BJ869" s="3">
        <f t="array" ref="BJ869">INDEX($D$21:$M$44,MATCH($BD869&amp;$BF869,$C$21:$C$44&amp;$B$21:$B$44,0),MATCH(BJ$1,$D$16:$M$16,0))+VLOOKUP($BE869,战斗属性模型!$K$22:$O$24,BJ$2,FALSE)*INDEX($BW$3:$CF$578,MATCH($BD869&amp;$BF869&amp;$BG869,$BT$3:$BT$578&amp;$BU$3:$BU$578&amp;$BV$3:$BV$578,0),MATCH(BJ$1,$BW$1:$CF$1,0))</f>
        <v>0</v>
      </c>
      <c r="BK869" s="3">
        <f t="array" ref="BK869">INDEX($D$21:$M$44,MATCH($BD869&amp;$BF869,$C$21:$C$44&amp;$B$21:$B$44,0),MATCH(BK$1,$D$16:$M$16,0))+VLOOKUP($BE869,战斗属性模型!$K$22:$O$24,BK$2,FALSE)*INDEX($BW$3:$CF$578,MATCH($BD869&amp;$BF869&amp;$BG869,$BT$3:$BT$578&amp;$BU$3:$BU$578&amp;$BV$3:$BV$578,0),MATCH(BK$1,$BW$1:$CF$1,0))</f>
        <v>0</v>
      </c>
      <c r="BL869" s="3"/>
      <c r="BM869" s="3"/>
      <c r="BN869" s="3"/>
      <c r="BO869" s="3"/>
      <c r="BP869" s="3"/>
      <c r="BQ869" s="3"/>
    </row>
    <row r="870" spans="56:69" x14ac:dyDescent="0.2">
      <c r="BD870" t="str">
        <f t="shared" si="390"/>
        <v>护甲</v>
      </c>
      <c r="BE870">
        <f t="shared" si="391"/>
        <v>2</v>
      </c>
      <c r="BF870">
        <f t="shared" ref="BF870:BG870" si="418">BF294</f>
        <v>4</v>
      </c>
      <c r="BG870">
        <f t="shared" si="418"/>
        <v>4</v>
      </c>
      <c r="BH870" s="3">
        <f t="array" ref="BH870">INDEX($D$21:$M$44,MATCH($BD870&amp;$BF870,$C$21:$C$44&amp;$B$21:$B$44,0),MATCH(BH$1,$D$16:$M$16,0))+VLOOKUP($BE870,战斗属性模型!$K$22:$O$24,BH$2,FALSE)*INDEX($BW$3:$CF$578,MATCH($BD870&amp;$BF870&amp;$BG870,$BT$3:$BT$578&amp;$BU$3:$BU$578&amp;$BV$3:$BV$578,0),MATCH(BH$1,$BW$1:$CF$1,0))</f>
        <v>164</v>
      </c>
      <c r="BI870" s="3">
        <f t="array" ref="BI870">INDEX($D$21:$M$44,MATCH($BD870&amp;$BF870,$C$21:$C$44&amp;$B$21:$B$44,0),MATCH(BI$1,$D$16:$M$16,0))+VLOOKUP($BE870,战斗属性模型!$K$22:$O$24,BI$2,FALSE)*INDEX($BW$3:$CF$578,MATCH($BD870&amp;$BF870&amp;$BG870,$BT$3:$BT$578&amp;$BU$3:$BU$578&amp;$BV$3:$BV$578,0),MATCH(BI$1,$BW$1:$CF$1,0))</f>
        <v>8000</v>
      </c>
      <c r="BJ870" s="3">
        <f t="array" ref="BJ870">INDEX($D$21:$M$44,MATCH($BD870&amp;$BF870,$C$21:$C$44&amp;$B$21:$B$44,0),MATCH(BJ$1,$D$16:$M$16,0))+VLOOKUP($BE870,战斗属性模型!$K$22:$O$24,BJ$2,FALSE)*INDEX($BW$3:$CF$578,MATCH($BD870&amp;$BF870&amp;$BG870,$BT$3:$BT$578&amp;$BU$3:$BU$578&amp;$BV$3:$BV$578,0),MATCH(BJ$1,$BW$1:$CF$1,0))</f>
        <v>0</v>
      </c>
      <c r="BK870" s="3">
        <f t="array" ref="BK870">INDEX($D$21:$M$44,MATCH($BD870&amp;$BF870,$C$21:$C$44&amp;$B$21:$B$44,0),MATCH(BK$1,$D$16:$M$16,0))+VLOOKUP($BE870,战斗属性模型!$K$22:$O$24,BK$2,FALSE)*INDEX($BW$3:$CF$578,MATCH($BD870&amp;$BF870&amp;$BG870,$BT$3:$BT$578&amp;$BU$3:$BU$578&amp;$BV$3:$BV$578,0),MATCH(BK$1,$BW$1:$CF$1,0))</f>
        <v>0</v>
      </c>
      <c r="BL870" s="3"/>
      <c r="BM870" s="3"/>
      <c r="BN870" s="3"/>
      <c r="BO870" s="3"/>
      <c r="BP870" s="3"/>
      <c r="BQ870" s="3"/>
    </row>
    <row r="871" spans="56:69" x14ac:dyDescent="0.2">
      <c r="BD871" t="str">
        <f t="shared" si="390"/>
        <v>护甲</v>
      </c>
      <c r="BE871">
        <f t="shared" si="391"/>
        <v>2</v>
      </c>
      <c r="BF871">
        <f t="shared" ref="BF871:BG871" si="419">BF295</f>
        <v>4</v>
      </c>
      <c r="BG871">
        <f t="shared" si="419"/>
        <v>5</v>
      </c>
      <c r="BH871" s="3">
        <f t="array" ref="BH871">INDEX($D$21:$M$44,MATCH($BD871&amp;$BF871,$C$21:$C$44&amp;$B$21:$B$44,0),MATCH(BH$1,$D$16:$M$16,0))+VLOOKUP($BE871,战斗属性模型!$K$22:$O$24,BH$2,FALSE)*INDEX($BW$3:$CF$578,MATCH($BD871&amp;$BF871&amp;$BG871,$BT$3:$BT$578&amp;$BU$3:$BU$578&amp;$BV$3:$BV$578,0),MATCH(BH$1,$BW$1:$CF$1,0))</f>
        <v>185</v>
      </c>
      <c r="BI871" s="3">
        <f t="array" ref="BI871">INDEX($D$21:$M$44,MATCH($BD871&amp;$BF871,$C$21:$C$44&amp;$B$21:$B$44,0),MATCH(BI$1,$D$16:$M$16,0))+VLOOKUP($BE871,战斗属性模型!$K$22:$O$24,BI$2,FALSE)*INDEX($BW$3:$CF$578,MATCH($BD871&amp;$BF871&amp;$BG871,$BT$3:$BT$578&amp;$BU$3:$BU$578&amp;$BV$3:$BV$578,0),MATCH(BI$1,$BW$1:$CF$1,0))</f>
        <v>9000</v>
      </c>
      <c r="BJ871" s="3">
        <f t="array" ref="BJ871">INDEX($D$21:$M$44,MATCH($BD871&amp;$BF871,$C$21:$C$44&amp;$B$21:$B$44,0),MATCH(BJ$1,$D$16:$M$16,0))+VLOOKUP($BE871,战斗属性模型!$K$22:$O$24,BJ$2,FALSE)*INDEX($BW$3:$CF$578,MATCH($BD871&amp;$BF871&amp;$BG871,$BT$3:$BT$578&amp;$BU$3:$BU$578&amp;$BV$3:$BV$578,0),MATCH(BJ$1,$BW$1:$CF$1,0))</f>
        <v>0</v>
      </c>
      <c r="BK871" s="3">
        <f t="array" ref="BK871">INDEX($D$21:$M$44,MATCH($BD871&amp;$BF871,$C$21:$C$44&amp;$B$21:$B$44,0),MATCH(BK$1,$D$16:$M$16,0))+VLOOKUP($BE871,战斗属性模型!$K$22:$O$24,BK$2,FALSE)*INDEX($BW$3:$CF$578,MATCH($BD871&amp;$BF871&amp;$BG871,$BT$3:$BT$578&amp;$BU$3:$BU$578&amp;$BV$3:$BV$578,0),MATCH(BK$1,$BW$1:$CF$1,0))</f>
        <v>0</v>
      </c>
      <c r="BL871" s="3"/>
      <c r="BM871" s="3"/>
      <c r="BN871" s="3"/>
      <c r="BO871" s="3"/>
      <c r="BP871" s="3"/>
      <c r="BQ871" s="3"/>
    </row>
    <row r="872" spans="56:69" x14ac:dyDescent="0.2">
      <c r="BD872" t="str">
        <f t="shared" si="390"/>
        <v>护甲</v>
      </c>
      <c r="BE872">
        <f t="shared" si="391"/>
        <v>2</v>
      </c>
      <c r="BF872">
        <f t="shared" ref="BF872:BG872" si="420">BF296</f>
        <v>4</v>
      </c>
      <c r="BG872">
        <f t="shared" si="420"/>
        <v>6</v>
      </c>
      <c r="BH872" s="3">
        <f t="array" ref="BH872">INDEX($D$21:$M$44,MATCH($BD872&amp;$BF872,$C$21:$C$44&amp;$B$21:$B$44,0),MATCH(BH$1,$D$16:$M$16,0))+VLOOKUP($BE872,战斗属性模型!$K$22:$O$24,BH$2,FALSE)*INDEX($BW$3:$CF$578,MATCH($BD872&amp;$BF872&amp;$BG872,$BT$3:$BT$578&amp;$BU$3:$BU$578&amp;$BV$3:$BV$578,0),MATCH(BH$1,$BW$1:$CF$1,0))</f>
        <v>206</v>
      </c>
      <c r="BI872" s="3">
        <f t="array" ref="BI872">INDEX($D$21:$M$44,MATCH($BD872&amp;$BF872,$C$21:$C$44&amp;$B$21:$B$44,0),MATCH(BI$1,$D$16:$M$16,0))+VLOOKUP($BE872,战斗属性模型!$K$22:$O$24,BI$2,FALSE)*INDEX($BW$3:$CF$578,MATCH($BD872&amp;$BF872&amp;$BG872,$BT$3:$BT$578&amp;$BU$3:$BU$578&amp;$BV$3:$BV$578,0),MATCH(BI$1,$BW$1:$CF$1,0))</f>
        <v>10000</v>
      </c>
      <c r="BJ872" s="3">
        <f t="array" ref="BJ872">INDEX($D$21:$M$44,MATCH($BD872&amp;$BF872,$C$21:$C$44&amp;$B$21:$B$44,0),MATCH(BJ$1,$D$16:$M$16,0))+VLOOKUP($BE872,战斗属性模型!$K$22:$O$24,BJ$2,FALSE)*INDEX($BW$3:$CF$578,MATCH($BD872&amp;$BF872&amp;$BG872,$BT$3:$BT$578&amp;$BU$3:$BU$578&amp;$BV$3:$BV$578,0),MATCH(BJ$1,$BW$1:$CF$1,0))</f>
        <v>0</v>
      </c>
      <c r="BK872" s="3">
        <f t="array" ref="BK872">INDEX($D$21:$M$44,MATCH($BD872&amp;$BF872,$C$21:$C$44&amp;$B$21:$B$44,0),MATCH(BK$1,$D$16:$M$16,0))+VLOOKUP($BE872,战斗属性模型!$K$22:$O$24,BK$2,FALSE)*INDEX($BW$3:$CF$578,MATCH($BD872&amp;$BF872&amp;$BG872,$BT$3:$BT$578&amp;$BU$3:$BU$578&amp;$BV$3:$BV$578,0),MATCH(BK$1,$BW$1:$CF$1,0))</f>
        <v>0</v>
      </c>
      <c r="BL872" s="3"/>
      <c r="BM872" s="3"/>
      <c r="BN872" s="3"/>
      <c r="BO872" s="3"/>
      <c r="BP872" s="3"/>
      <c r="BQ872" s="3"/>
    </row>
    <row r="873" spans="56:69" x14ac:dyDescent="0.2">
      <c r="BD873" t="str">
        <f t="shared" si="390"/>
        <v>护甲</v>
      </c>
      <c r="BE873">
        <f t="shared" si="391"/>
        <v>2</v>
      </c>
      <c r="BF873">
        <f t="shared" ref="BF873:BG873" si="421">BF297</f>
        <v>4</v>
      </c>
      <c r="BG873">
        <f t="shared" si="421"/>
        <v>7</v>
      </c>
      <c r="BH873" s="3">
        <f t="array" ref="BH873">INDEX($D$21:$M$44,MATCH($BD873&amp;$BF873,$C$21:$C$44&amp;$B$21:$B$44,0),MATCH(BH$1,$D$16:$M$16,0))+VLOOKUP($BE873,战斗属性模型!$K$22:$O$24,BH$2,FALSE)*INDEX($BW$3:$CF$578,MATCH($BD873&amp;$BF873&amp;$BG873,$BT$3:$BT$578&amp;$BU$3:$BU$578&amp;$BV$3:$BV$578,0),MATCH(BH$1,$BW$1:$CF$1,0))</f>
        <v>227</v>
      </c>
      <c r="BI873" s="3">
        <f t="array" ref="BI873">INDEX($D$21:$M$44,MATCH($BD873&amp;$BF873,$C$21:$C$44&amp;$B$21:$B$44,0),MATCH(BI$1,$D$16:$M$16,0))+VLOOKUP($BE873,战斗属性模型!$K$22:$O$24,BI$2,FALSE)*INDEX($BW$3:$CF$578,MATCH($BD873&amp;$BF873&amp;$BG873,$BT$3:$BT$578&amp;$BU$3:$BU$578&amp;$BV$3:$BV$578,0),MATCH(BI$1,$BW$1:$CF$1,0))</f>
        <v>11000</v>
      </c>
      <c r="BJ873" s="3">
        <f t="array" ref="BJ873">INDEX($D$21:$M$44,MATCH($BD873&amp;$BF873,$C$21:$C$44&amp;$B$21:$B$44,0),MATCH(BJ$1,$D$16:$M$16,0))+VLOOKUP($BE873,战斗属性模型!$K$22:$O$24,BJ$2,FALSE)*INDEX($BW$3:$CF$578,MATCH($BD873&amp;$BF873&amp;$BG873,$BT$3:$BT$578&amp;$BU$3:$BU$578&amp;$BV$3:$BV$578,0),MATCH(BJ$1,$BW$1:$CF$1,0))</f>
        <v>0</v>
      </c>
      <c r="BK873" s="3">
        <f t="array" ref="BK873">INDEX($D$21:$M$44,MATCH($BD873&amp;$BF873,$C$21:$C$44&amp;$B$21:$B$44,0),MATCH(BK$1,$D$16:$M$16,0))+VLOOKUP($BE873,战斗属性模型!$K$22:$O$24,BK$2,FALSE)*INDEX($BW$3:$CF$578,MATCH($BD873&amp;$BF873&amp;$BG873,$BT$3:$BT$578&amp;$BU$3:$BU$578&amp;$BV$3:$BV$578,0),MATCH(BK$1,$BW$1:$CF$1,0))</f>
        <v>0</v>
      </c>
      <c r="BL873" s="3"/>
      <c r="BM873" s="3"/>
      <c r="BN873" s="3"/>
      <c r="BO873" s="3"/>
      <c r="BP873" s="3"/>
      <c r="BQ873" s="3"/>
    </row>
    <row r="874" spans="56:69" x14ac:dyDescent="0.2">
      <c r="BD874" t="str">
        <f t="shared" si="390"/>
        <v>护甲</v>
      </c>
      <c r="BE874">
        <f t="shared" si="391"/>
        <v>2</v>
      </c>
      <c r="BF874">
        <f t="shared" ref="BF874:BG874" si="422">BF298</f>
        <v>4</v>
      </c>
      <c r="BG874">
        <f t="shared" si="422"/>
        <v>8</v>
      </c>
      <c r="BH874" s="3">
        <f t="array" ref="BH874">INDEX($D$21:$M$44,MATCH($BD874&amp;$BF874,$C$21:$C$44&amp;$B$21:$B$44,0),MATCH(BH$1,$D$16:$M$16,0))+VLOOKUP($BE874,战斗属性模型!$K$22:$O$24,BH$2,FALSE)*INDEX($BW$3:$CF$578,MATCH($BD874&amp;$BF874&amp;$BG874,$BT$3:$BT$578&amp;$BU$3:$BU$578&amp;$BV$3:$BV$578,0),MATCH(BH$1,$BW$1:$CF$1,0))</f>
        <v>248</v>
      </c>
      <c r="BI874" s="3">
        <f t="array" ref="BI874">INDEX($D$21:$M$44,MATCH($BD874&amp;$BF874,$C$21:$C$44&amp;$B$21:$B$44,0),MATCH(BI$1,$D$16:$M$16,0))+VLOOKUP($BE874,战斗属性模型!$K$22:$O$24,BI$2,FALSE)*INDEX($BW$3:$CF$578,MATCH($BD874&amp;$BF874&amp;$BG874,$BT$3:$BT$578&amp;$BU$3:$BU$578&amp;$BV$3:$BV$578,0),MATCH(BI$1,$BW$1:$CF$1,0))</f>
        <v>12000</v>
      </c>
      <c r="BJ874" s="3">
        <f t="array" ref="BJ874">INDEX($D$21:$M$44,MATCH($BD874&amp;$BF874,$C$21:$C$44&amp;$B$21:$B$44,0),MATCH(BJ$1,$D$16:$M$16,0))+VLOOKUP($BE874,战斗属性模型!$K$22:$O$24,BJ$2,FALSE)*INDEX($BW$3:$CF$578,MATCH($BD874&amp;$BF874&amp;$BG874,$BT$3:$BT$578&amp;$BU$3:$BU$578&amp;$BV$3:$BV$578,0),MATCH(BJ$1,$BW$1:$CF$1,0))</f>
        <v>0</v>
      </c>
      <c r="BK874" s="3">
        <f t="array" ref="BK874">INDEX($D$21:$M$44,MATCH($BD874&amp;$BF874,$C$21:$C$44&amp;$B$21:$B$44,0),MATCH(BK$1,$D$16:$M$16,0))+VLOOKUP($BE874,战斗属性模型!$K$22:$O$24,BK$2,FALSE)*INDEX($BW$3:$CF$578,MATCH($BD874&amp;$BF874&amp;$BG874,$BT$3:$BT$578&amp;$BU$3:$BU$578&amp;$BV$3:$BV$578,0),MATCH(BK$1,$BW$1:$CF$1,0))</f>
        <v>0</v>
      </c>
      <c r="BL874" s="3"/>
      <c r="BM874" s="3"/>
      <c r="BN874" s="3"/>
      <c r="BO874" s="3"/>
      <c r="BP874" s="3"/>
      <c r="BQ874" s="3"/>
    </row>
    <row r="875" spans="56:69" x14ac:dyDescent="0.2">
      <c r="BD875" t="str">
        <f t="shared" si="390"/>
        <v>护甲</v>
      </c>
      <c r="BE875">
        <f t="shared" si="391"/>
        <v>2</v>
      </c>
      <c r="BF875">
        <f t="shared" ref="BF875:BG875" si="423">BF299</f>
        <v>4</v>
      </c>
      <c r="BG875">
        <f t="shared" si="423"/>
        <v>9</v>
      </c>
      <c r="BH875" s="3">
        <f t="array" ref="BH875">INDEX($D$21:$M$44,MATCH($BD875&amp;$BF875,$C$21:$C$44&amp;$B$21:$B$44,0),MATCH(BH$1,$D$16:$M$16,0))+VLOOKUP($BE875,战斗属性模型!$K$22:$O$24,BH$2,FALSE)*INDEX($BW$3:$CF$578,MATCH($BD875&amp;$BF875&amp;$BG875,$BT$3:$BT$578&amp;$BU$3:$BU$578&amp;$BV$3:$BV$578,0),MATCH(BH$1,$BW$1:$CF$1,0))</f>
        <v>269</v>
      </c>
      <c r="BI875" s="3">
        <f t="array" ref="BI875">INDEX($D$21:$M$44,MATCH($BD875&amp;$BF875,$C$21:$C$44&amp;$B$21:$B$44,0),MATCH(BI$1,$D$16:$M$16,0))+VLOOKUP($BE875,战斗属性模型!$K$22:$O$24,BI$2,FALSE)*INDEX($BW$3:$CF$578,MATCH($BD875&amp;$BF875&amp;$BG875,$BT$3:$BT$578&amp;$BU$3:$BU$578&amp;$BV$3:$BV$578,0),MATCH(BI$1,$BW$1:$CF$1,0))</f>
        <v>13000</v>
      </c>
      <c r="BJ875" s="3">
        <f t="array" ref="BJ875">INDEX($D$21:$M$44,MATCH($BD875&amp;$BF875,$C$21:$C$44&amp;$B$21:$B$44,0),MATCH(BJ$1,$D$16:$M$16,0))+VLOOKUP($BE875,战斗属性模型!$K$22:$O$24,BJ$2,FALSE)*INDEX($BW$3:$CF$578,MATCH($BD875&amp;$BF875&amp;$BG875,$BT$3:$BT$578&amp;$BU$3:$BU$578&amp;$BV$3:$BV$578,0),MATCH(BJ$1,$BW$1:$CF$1,0))</f>
        <v>0</v>
      </c>
      <c r="BK875" s="3">
        <f t="array" ref="BK875">INDEX($D$21:$M$44,MATCH($BD875&amp;$BF875,$C$21:$C$44&amp;$B$21:$B$44,0),MATCH(BK$1,$D$16:$M$16,0))+VLOOKUP($BE875,战斗属性模型!$K$22:$O$24,BK$2,FALSE)*INDEX($BW$3:$CF$578,MATCH($BD875&amp;$BF875&amp;$BG875,$BT$3:$BT$578&amp;$BU$3:$BU$578&amp;$BV$3:$BV$578,0),MATCH(BK$1,$BW$1:$CF$1,0))</f>
        <v>0</v>
      </c>
      <c r="BL875" s="3"/>
      <c r="BM875" s="3"/>
      <c r="BN875" s="3"/>
      <c r="BO875" s="3"/>
      <c r="BP875" s="3"/>
      <c r="BQ875" s="3"/>
    </row>
    <row r="876" spans="56:69" x14ac:dyDescent="0.2">
      <c r="BD876" t="str">
        <f t="shared" si="390"/>
        <v>护甲</v>
      </c>
      <c r="BE876">
        <f t="shared" si="391"/>
        <v>2</v>
      </c>
      <c r="BF876">
        <f t="shared" ref="BF876:BG876" si="424">BF300</f>
        <v>4</v>
      </c>
      <c r="BG876">
        <f t="shared" si="424"/>
        <v>10</v>
      </c>
      <c r="BH876" s="3">
        <f t="array" ref="BH876">INDEX($D$21:$M$44,MATCH($BD876&amp;$BF876,$C$21:$C$44&amp;$B$21:$B$44,0),MATCH(BH$1,$D$16:$M$16,0))+VLOOKUP($BE876,战斗属性模型!$K$22:$O$24,BH$2,FALSE)*INDEX($BW$3:$CF$578,MATCH($BD876&amp;$BF876&amp;$BG876,$BT$3:$BT$578&amp;$BU$3:$BU$578&amp;$BV$3:$BV$578,0),MATCH(BH$1,$BW$1:$CF$1,0))</f>
        <v>290</v>
      </c>
      <c r="BI876" s="3">
        <f t="array" ref="BI876">INDEX($D$21:$M$44,MATCH($BD876&amp;$BF876,$C$21:$C$44&amp;$B$21:$B$44,0),MATCH(BI$1,$D$16:$M$16,0))+VLOOKUP($BE876,战斗属性模型!$K$22:$O$24,BI$2,FALSE)*INDEX($BW$3:$CF$578,MATCH($BD876&amp;$BF876&amp;$BG876,$BT$3:$BT$578&amp;$BU$3:$BU$578&amp;$BV$3:$BV$578,0),MATCH(BI$1,$BW$1:$CF$1,0))</f>
        <v>14000</v>
      </c>
      <c r="BJ876" s="3">
        <f t="array" ref="BJ876">INDEX($D$21:$M$44,MATCH($BD876&amp;$BF876,$C$21:$C$44&amp;$B$21:$B$44,0),MATCH(BJ$1,$D$16:$M$16,0))+VLOOKUP($BE876,战斗属性模型!$K$22:$O$24,BJ$2,FALSE)*INDEX($BW$3:$CF$578,MATCH($BD876&amp;$BF876&amp;$BG876,$BT$3:$BT$578&amp;$BU$3:$BU$578&amp;$BV$3:$BV$578,0),MATCH(BJ$1,$BW$1:$CF$1,0))</f>
        <v>0</v>
      </c>
      <c r="BK876" s="3">
        <f t="array" ref="BK876">INDEX($D$21:$M$44,MATCH($BD876&amp;$BF876,$C$21:$C$44&amp;$B$21:$B$44,0),MATCH(BK$1,$D$16:$M$16,0))+VLOOKUP($BE876,战斗属性模型!$K$22:$O$24,BK$2,FALSE)*INDEX($BW$3:$CF$578,MATCH($BD876&amp;$BF876&amp;$BG876,$BT$3:$BT$578&amp;$BU$3:$BU$578&amp;$BV$3:$BV$578,0),MATCH(BK$1,$BW$1:$CF$1,0))</f>
        <v>0</v>
      </c>
      <c r="BL876" s="3"/>
      <c r="BM876" s="3"/>
      <c r="BN876" s="3"/>
      <c r="BO876" s="3"/>
      <c r="BP876" s="3"/>
      <c r="BQ876" s="3"/>
    </row>
    <row r="877" spans="56:69" x14ac:dyDescent="0.2">
      <c r="BD877" t="str">
        <f t="shared" si="390"/>
        <v>护甲</v>
      </c>
      <c r="BE877">
        <f t="shared" si="391"/>
        <v>2</v>
      </c>
      <c r="BF877">
        <f t="shared" ref="BF877:BG877" si="425">BF301</f>
        <v>4</v>
      </c>
      <c r="BG877">
        <f t="shared" si="425"/>
        <v>11</v>
      </c>
      <c r="BH877" s="3">
        <f t="array" ref="BH877">INDEX($D$21:$M$44,MATCH($BD877&amp;$BF877,$C$21:$C$44&amp;$B$21:$B$44,0),MATCH(BH$1,$D$16:$M$16,0))+VLOOKUP($BE877,战斗属性模型!$K$22:$O$24,BH$2,FALSE)*INDEX($BW$3:$CF$578,MATCH($BD877&amp;$BF877&amp;$BG877,$BT$3:$BT$578&amp;$BU$3:$BU$578&amp;$BV$3:$BV$578,0),MATCH(BH$1,$BW$1:$CF$1,0))</f>
        <v>311</v>
      </c>
      <c r="BI877" s="3">
        <f t="array" ref="BI877">INDEX($D$21:$M$44,MATCH($BD877&amp;$BF877,$C$21:$C$44&amp;$B$21:$B$44,0),MATCH(BI$1,$D$16:$M$16,0))+VLOOKUP($BE877,战斗属性模型!$K$22:$O$24,BI$2,FALSE)*INDEX($BW$3:$CF$578,MATCH($BD877&amp;$BF877&amp;$BG877,$BT$3:$BT$578&amp;$BU$3:$BU$578&amp;$BV$3:$BV$578,0),MATCH(BI$1,$BW$1:$CF$1,0))</f>
        <v>15000</v>
      </c>
      <c r="BJ877" s="3">
        <f t="array" ref="BJ877">INDEX($D$21:$M$44,MATCH($BD877&amp;$BF877,$C$21:$C$44&amp;$B$21:$B$44,0),MATCH(BJ$1,$D$16:$M$16,0))+VLOOKUP($BE877,战斗属性模型!$K$22:$O$24,BJ$2,FALSE)*INDEX($BW$3:$CF$578,MATCH($BD877&amp;$BF877&amp;$BG877,$BT$3:$BT$578&amp;$BU$3:$BU$578&amp;$BV$3:$BV$578,0),MATCH(BJ$1,$BW$1:$CF$1,0))</f>
        <v>0</v>
      </c>
      <c r="BK877" s="3">
        <f t="array" ref="BK877">INDEX($D$21:$M$44,MATCH($BD877&amp;$BF877,$C$21:$C$44&amp;$B$21:$B$44,0),MATCH(BK$1,$D$16:$M$16,0))+VLOOKUP($BE877,战斗属性模型!$K$22:$O$24,BK$2,FALSE)*INDEX($BW$3:$CF$578,MATCH($BD877&amp;$BF877&amp;$BG877,$BT$3:$BT$578&amp;$BU$3:$BU$578&amp;$BV$3:$BV$578,0),MATCH(BK$1,$BW$1:$CF$1,0))</f>
        <v>0</v>
      </c>
      <c r="BL877" s="3"/>
      <c r="BM877" s="3"/>
      <c r="BN877" s="3"/>
      <c r="BO877" s="3"/>
      <c r="BP877" s="3"/>
      <c r="BQ877" s="3"/>
    </row>
    <row r="878" spans="56:69" x14ac:dyDescent="0.2">
      <c r="BD878" t="str">
        <f t="shared" si="390"/>
        <v>护甲</v>
      </c>
      <c r="BE878">
        <f t="shared" si="391"/>
        <v>2</v>
      </c>
      <c r="BF878">
        <f t="shared" ref="BF878:BG878" si="426">BF302</f>
        <v>4</v>
      </c>
      <c r="BG878">
        <f t="shared" si="426"/>
        <v>12</v>
      </c>
      <c r="BH878" s="3">
        <f t="array" ref="BH878">INDEX($D$21:$M$44,MATCH($BD878&amp;$BF878,$C$21:$C$44&amp;$B$21:$B$44,0),MATCH(BH$1,$D$16:$M$16,0))+VLOOKUP($BE878,战斗属性模型!$K$22:$O$24,BH$2,FALSE)*INDEX($BW$3:$CF$578,MATCH($BD878&amp;$BF878&amp;$BG878,$BT$3:$BT$578&amp;$BU$3:$BU$578&amp;$BV$3:$BV$578,0),MATCH(BH$1,$BW$1:$CF$1,0))</f>
        <v>332</v>
      </c>
      <c r="BI878" s="3">
        <f t="array" ref="BI878">INDEX($D$21:$M$44,MATCH($BD878&amp;$BF878,$C$21:$C$44&amp;$B$21:$B$44,0),MATCH(BI$1,$D$16:$M$16,0))+VLOOKUP($BE878,战斗属性模型!$K$22:$O$24,BI$2,FALSE)*INDEX($BW$3:$CF$578,MATCH($BD878&amp;$BF878&amp;$BG878,$BT$3:$BT$578&amp;$BU$3:$BU$578&amp;$BV$3:$BV$578,0),MATCH(BI$1,$BW$1:$CF$1,0))</f>
        <v>16000</v>
      </c>
      <c r="BJ878" s="3">
        <f t="array" ref="BJ878">INDEX($D$21:$M$44,MATCH($BD878&amp;$BF878,$C$21:$C$44&amp;$B$21:$B$44,0),MATCH(BJ$1,$D$16:$M$16,0))+VLOOKUP($BE878,战斗属性模型!$K$22:$O$24,BJ$2,FALSE)*INDEX($BW$3:$CF$578,MATCH($BD878&amp;$BF878&amp;$BG878,$BT$3:$BT$578&amp;$BU$3:$BU$578&amp;$BV$3:$BV$578,0),MATCH(BJ$1,$BW$1:$CF$1,0))</f>
        <v>0</v>
      </c>
      <c r="BK878" s="3">
        <f t="array" ref="BK878">INDEX($D$21:$M$44,MATCH($BD878&amp;$BF878,$C$21:$C$44&amp;$B$21:$B$44,0),MATCH(BK$1,$D$16:$M$16,0))+VLOOKUP($BE878,战斗属性模型!$K$22:$O$24,BK$2,FALSE)*INDEX($BW$3:$CF$578,MATCH($BD878&amp;$BF878&amp;$BG878,$BT$3:$BT$578&amp;$BU$3:$BU$578&amp;$BV$3:$BV$578,0),MATCH(BK$1,$BW$1:$CF$1,0))</f>
        <v>0</v>
      </c>
      <c r="BL878" s="3"/>
      <c r="BM878" s="3"/>
      <c r="BN878" s="3"/>
      <c r="BO878" s="3"/>
      <c r="BP878" s="3"/>
      <c r="BQ878" s="3"/>
    </row>
    <row r="879" spans="56:69" x14ac:dyDescent="0.2">
      <c r="BD879" t="str">
        <f t="shared" si="390"/>
        <v>护甲</v>
      </c>
      <c r="BE879">
        <f t="shared" si="391"/>
        <v>2</v>
      </c>
      <c r="BF879">
        <f t="shared" ref="BF879:BG879" si="427">BF303</f>
        <v>4</v>
      </c>
      <c r="BG879">
        <f t="shared" si="427"/>
        <v>13</v>
      </c>
      <c r="BH879" s="3">
        <f t="array" ref="BH879">INDEX($D$21:$M$44,MATCH($BD879&amp;$BF879,$C$21:$C$44&amp;$B$21:$B$44,0),MATCH(BH$1,$D$16:$M$16,0))+VLOOKUP($BE879,战斗属性模型!$K$22:$O$24,BH$2,FALSE)*INDEX($BW$3:$CF$578,MATCH($BD879&amp;$BF879&amp;$BG879,$BT$3:$BT$578&amp;$BU$3:$BU$578&amp;$BV$3:$BV$578,0),MATCH(BH$1,$BW$1:$CF$1,0))</f>
        <v>353</v>
      </c>
      <c r="BI879" s="3">
        <f t="array" ref="BI879">INDEX($D$21:$M$44,MATCH($BD879&amp;$BF879,$C$21:$C$44&amp;$B$21:$B$44,0),MATCH(BI$1,$D$16:$M$16,0))+VLOOKUP($BE879,战斗属性模型!$K$22:$O$24,BI$2,FALSE)*INDEX($BW$3:$CF$578,MATCH($BD879&amp;$BF879&amp;$BG879,$BT$3:$BT$578&amp;$BU$3:$BU$578&amp;$BV$3:$BV$578,0),MATCH(BI$1,$BW$1:$CF$1,0))</f>
        <v>17000</v>
      </c>
      <c r="BJ879" s="3">
        <f t="array" ref="BJ879">INDEX($D$21:$M$44,MATCH($BD879&amp;$BF879,$C$21:$C$44&amp;$B$21:$B$44,0),MATCH(BJ$1,$D$16:$M$16,0))+VLOOKUP($BE879,战斗属性模型!$K$22:$O$24,BJ$2,FALSE)*INDEX($BW$3:$CF$578,MATCH($BD879&amp;$BF879&amp;$BG879,$BT$3:$BT$578&amp;$BU$3:$BU$578&amp;$BV$3:$BV$578,0),MATCH(BJ$1,$BW$1:$CF$1,0))</f>
        <v>0</v>
      </c>
      <c r="BK879" s="3">
        <f t="array" ref="BK879">INDEX($D$21:$M$44,MATCH($BD879&amp;$BF879,$C$21:$C$44&amp;$B$21:$B$44,0),MATCH(BK$1,$D$16:$M$16,0))+VLOOKUP($BE879,战斗属性模型!$K$22:$O$24,BK$2,FALSE)*INDEX($BW$3:$CF$578,MATCH($BD879&amp;$BF879&amp;$BG879,$BT$3:$BT$578&amp;$BU$3:$BU$578&amp;$BV$3:$BV$578,0),MATCH(BK$1,$BW$1:$CF$1,0))</f>
        <v>0</v>
      </c>
      <c r="BL879" s="3"/>
      <c r="BM879" s="3"/>
      <c r="BN879" s="3"/>
      <c r="BO879" s="3"/>
      <c r="BP879" s="3"/>
      <c r="BQ879" s="3"/>
    </row>
    <row r="880" spans="56:69" x14ac:dyDescent="0.2">
      <c r="BD880" t="str">
        <f t="shared" si="390"/>
        <v>护甲</v>
      </c>
      <c r="BE880">
        <f t="shared" si="391"/>
        <v>2</v>
      </c>
      <c r="BF880">
        <f t="shared" ref="BF880:BG880" si="428">BF304</f>
        <v>4</v>
      </c>
      <c r="BG880">
        <f t="shared" si="428"/>
        <v>14</v>
      </c>
      <c r="BH880" s="3">
        <f t="array" ref="BH880">INDEX($D$21:$M$44,MATCH($BD880&amp;$BF880,$C$21:$C$44&amp;$B$21:$B$44,0),MATCH(BH$1,$D$16:$M$16,0))+VLOOKUP($BE880,战斗属性模型!$K$22:$O$24,BH$2,FALSE)*INDEX($BW$3:$CF$578,MATCH($BD880&amp;$BF880&amp;$BG880,$BT$3:$BT$578&amp;$BU$3:$BU$578&amp;$BV$3:$BV$578,0),MATCH(BH$1,$BW$1:$CF$1,0))</f>
        <v>374</v>
      </c>
      <c r="BI880" s="3">
        <f t="array" ref="BI880">INDEX($D$21:$M$44,MATCH($BD880&amp;$BF880,$C$21:$C$44&amp;$B$21:$B$44,0),MATCH(BI$1,$D$16:$M$16,0))+VLOOKUP($BE880,战斗属性模型!$K$22:$O$24,BI$2,FALSE)*INDEX($BW$3:$CF$578,MATCH($BD880&amp;$BF880&amp;$BG880,$BT$3:$BT$578&amp;$BU$3:$BU$578&amp;$BV$3:$BV$578,0),MATCH(BI$1,$BW$1:$CF$1,0))</f>
        <v>18000</v>
      </c>
      <c r="BJ880" s="3">
        <f t="array" ref="BJ880">INDEX($D$21:$M$44,MATCH($BD880&amp;$BF880,$C$21:$C$44&amp;$B$21:$B$44,0),MATCH(BJ$1,$D$16:$M$16,0))+VLOOKUP($BE880,战斗属性模型!$K$22:$O$24,BJ$2,FALSE)*INDEX($BW$3:$CF$578,MATCH($BD880&amp;$BF880&amp;$BG880,$BT$3:$BT$578&amp;$BU$3:$BU$578&amp;$BV$3:$BV$578,0),MATCH(BJ$1,$BW$1:$CF$1,0))</f>
        <v>0</v>
      </c>
      <c r="BK880" s="3">
        <f t="array" ref="BK880">INDEX($D$21:$M$44,MATCH($BD880&amp;$BF880,$C$21:$C$44&amp;$B$21:$B$44,0),MATCH(BK$1,$D$16:$M$16,0))+VLOOKUP($BE880,战斗属性模型!$K$22:$O$24,BK$2,FALSE)*INDEX($BW$3:$CF$578,MATCH($BD880&amp;$BF880&amp;$BG880,$BT$3:$BT$578&amp;$BU$3:$BU$578&amp;$BV$3:$BV$578,0),MATCH(BK$1,$BW$1:$CF$1,0))</f>
        <v>0</v>
      </c>
      <c r="BL880" s="3"/>
      <c r="BM880" s="3"/>
      <c r="BN880" s="3"/>
      <c r="BO880" s="3"/>
      <c r="BP880" s="3"/>
      <c r="BQ880" s="3"/>
    </row>
    <row r="881" spans="56:69" x14ac:dyDescent="0.2">
      <c r="BD881" t="str">
        <f t="shared" si="390"/>
        <v>护甲</v>
      </c>
      <c r="BE881">
        <f t="shared" si="391"/>
        <v>2</v>
      </c>
      <c r="BF881">
        <f t="shared" ref="BF881:BG881" si="429">BF305</f>
        <v>4</v>
      </c>
      <c r="BG881">
        <f t="shared" si="429"/>
        <v>15</v>
      </c>
      <c r="BH881" s="3">
        <f t="array" ref="BH881">INDEX($D$21:$M$44,MATCH($BD881&amp;$BF881,$C$21:$C$44&amp;$B$21:$B$44,0),MATCH(BH$1,$D$16:$M$16,0))+VLOOKUP($BE881,战斗属性模型!$K$22:$O$24,BH$2,FALSE)*INDEX($BW$3:$CF$578,MATCH($BD881&amp;$BF881&amp;$BG881,$BT$3:$BT$578&amp;$BU$3:$BU$578&amp;$BV$3:$BV$578,0),MATCH(BH$1,$BW$1:$CF$1,0))</f>
        <v>395</v>
      </c>
      <c r="BI881" s="3">
        <f t="array" ref="BI881">INDEX($D$21:$M$44,MATCH($BD881&amp;$BF881,$C$21:$C$44&amp;$B$21:$B$44,0),MATCH(BI$1,$D$16:$M$16,0))+VLOOKUP($BE881,战斗属性模型!$K$22:$O$24,BI$2,FALSE)*INDEX($BW$3:$CF$578,MATCH($BD881&amp;$BF881&amp;$BG881,$BT$3:$BT$578&amp;$BU$3:$BU$578&amp;$BV$3:$BV$578,0),MATCH(BI$1,$BW$1:$CF$1,0))</f>
        <v>19000</v>
      </c>
      <c r="BJ881" s="3">
        <f t="array" ref="BJ881">INDEX($D$21:$M$44,MATCH($BD881&amp;$BF881,$C$21:$C$44&amp;$B$21:$B$44,0),MATCH(BJ$1,$D$16:$M$16,0))+VLOOKUP($BE881,战斗属性模型!$K$22:$O$24,BJ$2,FALSE)*INDEX($BW$3:$CF$578,MATCH($BD881&amp;$BF881&amp;$BG881,$BT$3:$BT$578&amp;$BU$3:$BU$578&amp;$BV$3:$BV$578,0),MATCH(BJ$1,$BW$1:$CF$1,0))</f>
        <v>0</v>
      </c>
      <c r="BK881" s="3">
        <f t="array" ref="BK881">INDEX($D$21:$M$44,MATCH($BD881&amp;$BF881,$C$21:$C$44&amp;$B$21:$B$44,0),MATCH(BK$1,$D$16:$M$16,0))+VLOOKUP($BE881,战斗属性模型!$K$22:$O$24,BK$2,FALSE)*INDEX($BW$3:$CF$578,MATCH($BD881&amp;$BF881&amp;$BG881,$BT$3:$BT$578&amp;$BU$3:$BU$578&amp;$BV$3:$BV$578,0),MATCH(BK$1,$BW$1:$CF$1,0))</f>
        <v>0</v>
      </c>
      <c r="BL881" s="3"/>
      <c r="BM881" s="3"/>
      <c r="BN881" s="3"/>
      <c r="BO881" s="3"/>
      <c r="BP881" s="3"/>
      <c r="BQ881" s="3"/>
    </row>
    <row r="882" spans="56:69" x14ac:dyDescent="0.2">
      <c r="BD882" t="str">
        <f t="shared" si="390"/>
        <v>护甲</v>
      </c>
      <c r="BE882">
        <f t="shared" si="391"/>
        <v>2</v>
      </c>
      <c r="BF882">
        <f t="shared" ref="BF882:BG882" si="430">BF306</f>
        <v>4</v>
      </c>
      <c r="BG882">
        <f t="shared" si="430"/>
        <v>16</v>
      </c>
      <c r="BH882" s="3">
        <f t="array" ref="BH882">INDEX($D$21:$M$44,MATCH($BD882&amp;$BF882,$C$21:$C$44&amp;$B$21:$B$44,0),MATCH(BH$1,$D$16:$M$16,0))+VLOOKUP($BE882,战斗属性模型!$K$22:$O$24,BH$2,FALSE)*INDEX($BW$3:$CF$578,MATCH($BD882&amp;$BF882&amp;$BG882,$BT$3:$BT$578&amp;$BU$3:$BU$578&amp;$BV$3:$BV$578,0),MATCH(BH$1,$BW$1:$CF$1,0))</f>
        <v>416</v>
      </c>
      <c r="BI882" s="3">
        <f t="array" ref="BI882">INDEX($D$21:$M$44,MATCH($BD882&amp;$BF882,$C$21:$C$44&amp;$B$21:$B$44,0),MATCH(BI$1,$D$16:$M$16,0))+VLOOKUP($BE882,战斗属性模型!$K$22:$O$24,BI$2,FALSE)*INDEX($BW$3:$CF$578,MATCH($BD882&amp;$BF882&amp;$BG882,$BT$3:$BT$578&amp;$BU$3:$BU$578&amp;$BV$3:$BV$578,0),MATCH(BI$1,$BW$1:$CF$1,0))</f>
        <v>20000</v>
      </c>
      <c r="BJ882" s="3">
        <f t="array" ref="BJ882">INDEX($D$21:$M$44,MATCH($BD882&amp;$BF882,$C$21:$C$44&amp;$B$21:$B$44,0),MATCH(BJ$1,$D$16:$M$16,0))+VLOOKUP($BE882,战斗属性模型!$K$22:$O$24,BJ$2,FALSE)*INDEX($BW$3:$CF$578,MATCH($BD882&amp;$BF882&amp;$BG882,$BT$3:$BT$578&amp;$BU$3:$BU$578&amp;$BV$3:$BV$578,0),MATCH(BJ$1,$BW$1:$CF$1,0))</f>
        <v>0</v>
      </c>
      <c r="BK882" s="3">
        <f t="array" ref="BK882">INDEX($D$21:$M$44,MATCH($BD882&amp;$BF882,$C$21:$C$44&amp;$B$21:$B$44,0),MATCH(BK$1,$D$16:$M$16,0))+VLOOKUP($BE882,战斗属性模型!$K$22:$O$24,BK$2,FALSE)*INDEX($BW$3:$CF$578,MATCH($BD882&amp;$BF882&amp;$BG882,$BT$3:$BT$578&amp;$BU$3:$BU$578&amp;$BV$3:$BV$578,0),MATCH(BK$1,$BW$1:$CF$1,0))</f>
        <v>0</v>
      </c>
      <c r="BL882" s="3"/>
      <c r="BM882" s="3"/>
      <c r="BN882" s="3"/>
      <c r="BO882" s="3"/>
      <c r="BP882" s="3"/>
      <c r="BQ882" s="3"/>
    </row>
    <row r="883" spans="56:69" x14ac:dyDescent="0.2">
      <c r="BD883" t="str">
        <f t="shared" si="390"/>
        <v>护甲</v>
      </c>
      <c r="BE883">
        <f t="shared" si="391"/>
        <v>2</v>
      </c>
      <c r="BF883">
        <f t="shared" ref="BF883:BG883" si="431">BF307</f>
        <v>4</v>
      </c>
      <c r="BG883">
        <f t="shared" si="431"/>
        <v>17</v>
      </c>
      <c r="BH883" s="3">
        <f t="array" ref="BH883">INDEX($D$21:$M$44,MATCH($BD883&amp;$BF883,$C$21:$C$44&amp;$B$21:$B$44,0),MATCH(BH$1,$D$16:$M$16,0))+VLOOKUP($BE883,战斗属性模型!$K$22:$O$24,BH$2,FALSE)*INDEX($BW$3:$CF$578,MATCH($BD883&amp;$BF883&amp;$BG883,$BT$3:$BT$578&amp;$BU$3:$BU$578&amp;$BV$3:$BV$578,0),MATCH(BH$1,$BW$1:$CF$1,0))</f>
        <v>437</v>
      </c>
      <c r="BI883" s="3">
        <f t="array" ref="BI883">INDEX($D$21:$M$44,MATCH($BD883&amp;$BF883,$C$21:$C$44&amp;$B$21:$B$44,0),MATCH(BI$1,$D$16:$M$16,0))+VLOOKUP($BE883,战斗属性模型!$K$22:$O$24,BI$2,FALSE)*INDEX($BW$3:$CF$578,MATCH($BD883&amp;$BF883&amp;$BG883,$BT$3:$BT$578&amp;$BU$3:$BU$578&amp;$BV$3:$BV$578,0),MATCH(BI$1,$BW$1:$CF$1,0))</f>
        <v>21000</v>
      </c>
      <c r="BJ883" s="3">
        <f t="array" ref="BJ883">INDEX($D$21:$M$44,MATCH($BD883&amp;$BF883,$C$21:$C$44&amp;$B$21:$B$44,0),MATCH(BJ$1,$D$16:$M$16,0))+VLOOKUP($BE883,战斗属性模型!$K$22:$O$24,BJ$2,FALSE)*INDEX($BW$3:$CF$578,MATCH($BD883&amp;$BF883&amp;$BG883,$BT$3:$BT$578&amp;$BU$3:$BU$578&amp;$BV$3:$BV$578,0),MATCH(BJ$1,$BW$1:$CF$1,0))</f>
        <v>0</v>
      </c>
      <c r="BK883" s="3">
        <f t="array" ref="BK883">INDEX($D$21:$M$44,MATCH($BD883&amp;$BF883,$C$21:$C$44&amp;$B$21:$B$44,0),MATCH(BK$1,$D$16:$M$16,0))+VLOOKUP($BE883,战斗属性模型!$K$22:$O$24,BK$2,FALSE)*INDEX($BW$3:$CF$578,MATCH($BD883&amp;$BF883&amp;$BG883,$BT$3:$BT$578&amp;$BU$3:$BU$578&amp;$BV$3:$BV$578,0),MATCH(BK$1,$BW$1:$CF$1,0))</f>
        <v>0</v>
      </c>
      <c r="BL883" s="3"/>
      <c r="BM883" s="3"/>
      <c r="BN883" s="3"/>
      <c r="BO883" s="3"/>
      <c r="BP883" s="3"/>
      <c r="BQ883" s="3"/>
    </row>
    <row r="884" spans="56:69" x14ac:dyDescent="0.2">
      <c r="BD884" t="str">
        <f t="shared" si="390"/>
        <v>护甲</v>
      </c>
      <c r="BE884">
        <f t="shared" si="391"/>
        <v>2</v>
      </c>
      <c r="BF884">
        <f t="shared" ref="BF884:BG884" si="432">BF308</f>
        <v>4</v>
      </c>
      <c r="BG884">
        <f t="shared" si="432"/>
        <v>18</v>
      </c>
      <c r="BH884" s="3">
        <f t="array" ref="BH884">INDEX($D$21:$M$44,MATCH($BD884&amp;$BF884,$C$21:$C$44&amp;$B$21:$B$44,0),MATCH(BH$1,$D$16:$M$16,0))+VLOOKUP($BE884,战斗属性模型!$K$22:$O$24,BH$2,FALSE)*INDEX($BW$3:$CF$578,MATCH($BD884&amp;$BF884&amp;$BG884,$BT$3:$BT$578&amp;$BU$3:$BU$578&amp;$BV$3:$BV$578,0),MATCH(BH$1,$BW$1:$CF$1,0))</f>
        <v>458</v>
      </c>
      <c r="BI884" s="3">
        <f t="array" ref="BI884">INDEX($D$21:$M$44,MATCH($BD884&amp;$BF884,$C$21:$C$44&amp;$B$21:$B$44,0),MATCH(BI$1,$D$16:$M$16,0))+VLOOKUP($BE884,战斗属性模型!$K$22:$O$24,BI$2,FALSE)*INDEX($BW$3:$CF$578,MATCH($BD884&amp;$BF884&amp;$BG884,$BT$3:$BT$578&amp;$BU$3:$BU$578&amp;$BV$3:$BV$578,0),MATCH(BI$1,$BW$1:$CF$1,0))</f>
        <v>22000</v>
      </c>
      <c r="BJ884" s="3">
        <f t="array" ref="BJ884">INDEX($D$21:$M$44,MATCH($BD884&amp;$BF884,$C$21:$C$44&amp;$B$21:$B$44,0),MATCH(BJ$1,$D$16:$M$16,0))+VLOOKUP($BE884,战斗属性模型!$K$22:$O$24,BJ$2,FALSE)*INDEX($BW$3:$CF$578,MATCH($BD884&amp;$BF884&amp;$BG884,$BT$3:$BT$578&amp;$BU$3:$BU$578&amp;$BV$3:$BV$578,0),MATCH(BJ$1,$BW$1:$CF$1,0))</f>
        <v>0</v>
      </c>
      <c r="BK884" s="3">
        <f t="array" ref="BK884">INDEX($D$21:$M$44,MATCH($BD884&amp;$BF884,$C$21:$C$44&amp;$B$21:$B$44,0),MATCH(BK$1,$D$16:$M$16,0))+VLOOKUP($BE884,战斗属性模型!$K$22:$O$24,BK$2,FALSE)*INDEX($BW$3:$CF$578,MATCH($BD884&amp;$BF884&amp;$BG884,$BT$3:$BT$578&amp;$BU$3:$BU$578&amp;$BV$3:$BV$578,0),MATCH(BK$1,$BW$1:$CF$1,0))</f>
        <v>0</v>
      </c>
      <c r="BL884" s="3"/>
      <c r="BM884" s="3"/>
      <c r="BN884" s="3"/>
      <c r="BO884" s="3"/>
      <c r="BP884" s="3"/>
      <c r="BQ884" s="3"/>
    </row>
    <row r="885" spans="56:69" x14ac:dyDescent="0.2">
      <c r="BD885" t="str">
        <f t="shared" si="390"/>
        <v>护甲</v>
      </c>
      <c r="BE885">
        <f t="shared" si="391"/>
        <v>2</v>
      </c>
      <c r="BF885">
        <f t="shared" ref="BF885:BG885" si="433">BF309</f>
        <v>4</v>
      </c>
      <c r="BG885">
        <f t="shared" si="433"/>
        <v>19</v>
      </c>
      <c r="BH885" s="3">
        <f t="array" ref="BH885">INDEX($D$21:$M$44,MATCH($BD885&amp;$BF885,$C$21:$C$44&amp;$B$21:$B$44,0),MATCH(BH$1,$D$16:$M$16,0))+VLOOKUP($BE885,战斗属性模型!$K$22:$O$24,BH$2,FALSE)*INDEX($BW$3:$CF$578,MATCH($BD885&amp;$BF885&amp;$BG885,$BT$3:$BT$578&amp;$BU$3:$BU$578&amp;$BV$3:$BV$578,0),MATCH(BH$1,$BW$1:$CF$1,0))</f>
        <v>479</v>
      </c>
      <c r="BI885" s="3">
        <f t="array" ref="BI885">INDEX($D$21:$M$44,MATCH($BD885&amp;$BF885,$C$21:$C$44&amp;$B$21:$B$44,0),MATCH(BI$1,$D$16:$M$16,0))+VLOOKUP($BE885,战斗属性模型!$K$22:$O$24,BI$2,FALSE)*INDEX($BW$3:$CF$578,MATCH($BD885&amp;$BF885&amp;$BG885,$BT$3:$BT$578&amp;$BU$3:$BU$578&amp;$BV$3:$BV$578,0),MATCH(BI$1,$BW$1:$CF$1,0))</f>
        <v>23000</v>
      </c>
      <c r="BJ885" s="3">
        <f t="array" ref="BJ885">INDEX($D$21:$M$44,MATCH($BD885&amp;$BF885,$C$21:$C$44&amp;$B$21:$B$44,0),MATCH(BJ$1,$D$16:$M$16,0))+VLOOKUP($BE885,战斗属性模型!$K$22:$O$24,BJ$2,FALSE)*INDEX($BW$3:$CF$578,MATCH($BD885&amp;$BF885&amp;$BG885,$BT$3:$BT$578&amp;$BU$3:$BU$578&amp;$BV$3:$BV$578,0),MATCH(BJ$1,$BW$1:$CF$1,0))</f>
        <v>0</v>
      </c>
      <c r="BK885" s="3">
        <f t="array" ref="BK885">INDEX($D$21:$M$44,MATCH($BD885&amp;$BF885,$C$21:$C$44&amp;$B$21:$B$44,0),MATCH(BK$1,$D$16:$M$16,0))+VLOOKUP($BE885,战斗属性模型!$K$22:$O$24,BK$2,FALSE)*INDEX($BW$3:$CF$578,MATCH($BD885&amp;$BF885&amp;$BG885,$BT$3:$BT$578&amp;$BU$3:$BU$578&amp;$BV$3:$BV$578,0),MATCH(BK$1,$BW$1:$CF$1,0))</f>
        <v>0</v>
      </c>
      <c r="BL885" s="3"/>
      <c r="BM885" s="3"/>
      <c r="BN885" s="3"/>
      <c r="BO885" s="3"/>
      <c r="BP885" s="3"/>
      <c r="BQ885" s="3"/>
    </row>
    <row r="886" spans="56:69" x14ac:dyDescent="0.2">
      <c r="BD886" t="str">
        <f t="shared" si="390"/>
        <v>护甲</v>
      </c>
      <c r="BE886">
        <f t="shared" si="391"/>
        <v>2</v>
      </c>
      <c r="BF886">
        <f t="shared" ref="BF886:BG886" si="434">BF310</f>
        <v>4</v>
      </c>
      <c r="BG886">
        <f t="shared" si="434"/>
        <v>20</v>
      </c>
      <c r="BH886" s="3">
        <f t="array" ref="BH886">INDEX($D$21:$M$44,MATCH($BD886&amp;$BF886,$C$21:$C$44&amp;$B$21:$B$44,0),MATCH(BH$1,$D$16:$M$16,0))+VLOOKUP($BE886,战斗属性模型!$K$22:$O$24,BH$2,FALSE)*INDEX($BW$3:$CF$578,MATCH($BD886&amp;$BF886&amp;$BG886,$BT$3:$BT$578&amp;$BU$3:$BU$578&amp;$BV$3:$BV$578,0),MATCH(BH$1,$BW$1:$CF$1,0))</f>
        <v>500</v>
      </c>
      <c r="BI886" s="3">
        <f t="array" ref="BI886">INDEX($D$21:$M$44,MATCH($BD886&amp;$BF886,$C$21:$C$44&amp;$B$21:$B$44,0),MATCH(BI$1,$D$16:$M$16,0))+VLOOKUP($BE886,战斗属性模型!$K$22:$O$24,BI$2,FALSE)*INDEX($BW$3:$CF$578,MATCH($BD886&amp;$BF886&amp;$BG886,$BT$3:$BT$578&amp;$BU$3:$BU$578&amp;$BV$3:$BV$578,0),MATCH(BI$1,$BW$1:$CF$1,0))</f>
        <v>24000</v>
      </c>
      <c r="BJ886" s="3">
        <f t="array" ref="BJ886">INDEX($D$21:$M$44,MATCH($BD886&amp;$BF886,$C$21:$C$44&amp;$B$21:$B$44,0),MATCH(BJ$1,$D$16:$M$16,0))+VLOOKUP($BE886,战斗属性模型!$K$22:$O$24,BJ$2,FALSE)*INDEX($BW$3:$CF$578,MATCH($BD886&amp;$BF886&amp;$BG886,$BT$3:$BT$578&amp;$BU$3:$BU$578&amp;$BV$3:$BV$578,0),MATCH(BJ$1,$BW$1:$CF$1,0))</f>
        <v>0</v>
      </c>
      <c r="BK886" s="3">
        <f t="array" ref="BK886">INDEX($D$21:$M$44,MATCH($BD886&amp;$BF886,$C$21:$C$44&amp;$B$21:$B$44,0),MATCH(BK$1,$D$16:$M$16,0))+VLOOKUP($BE886,战斗属性模型!$K$22:$O$24,BK$2,FALSE)*INDEX($BW$3:$CF$578,MATCH($BD886&amp;$BF886&amp;$BG886,$BT$3:$BT$578&amp;$BU$3:$BU$578&amp;$BV$3:$BV$578,0),MATCH(BK$1,$BW$1:$CF$1,0))</f>
        <v>0</v>
      </c>
      <c r="BL886" s="3"/>
      <c r="BM886" s="3"/>
      <c r="BN886" s="3"/>
      <c r="BO886" s="3"/>
      <c r="BP886" s="3"/>
      <c r="BQ886" s="3"/>
    </row>
    <row r="887" spans="56:69" x14ac:dyDescent="0.2">
      <c r="BD887" t="str">
        <f t="shared" si="390"/>
        <v>护甲</v>
      </c>
      <c r="BE887">
        <f t="shared" si="391"/>
        <v>2</v>
      </c>
      <c r="BF887">
        <f t="shared" ref="BF887:BG887" si="435">BF311</f>
        <v>4</v>
      </c>
      <c r="BG887">
        <f t="shared" si="435"/>
        <v>21</v>
      </c>
      <c r="BH887" s="3">
        <f t="array" ref="BH887">INDEX($D$21:$M$44,MATCH($BD887&amp;$BF887,$C$21:$C$44&amp;$B$21:$B$44,0),MATCH(BH$1,$D$16:$M$16,0))+VLOOKUP($BE887,战斗属性模型!$K$22:$O$24,BH$2,FALSE)*INDEX($BW$3:$CF$578,MATCH($BD887&amp;$BF887&amp;$BG887,$BT$3:$BT$578&amp;$BU$3:$BU$578&amp;$BV$3:$BV$578,0),MATCH(BH$1,$BW$1:$CF$1,0))</f>
        <v>521</v>
      </c>
      <c r="BI887" s="3">
        <f t="array" ref="BI887">INDEX($D$21:$M$44,MATCH($BD887&amp;$BF887,$C$21:$C$44&amp;$B$21:$B$44,0),MATCH(BI$1,$D$16:$M$16,0))+VLOOKUP($BE887,战斗属性模型!$K$22:$O$24,BI$2,FALSE)*INDEX($BW$3:$CF$578,MATCH($BD887&amp;$BF887&amp;$BG887,$BT$3:$BT$578&amp;$BU$3:$BU$578&amp;$BV$3:$BV$578,0),MATCH(BI$1,$BW$1:$CF$1,0))</f>
        <v>25000</v>
      </c>
      <c r="BJ887" s="3">
        <f t="array" ref="BJ887">INDEX($D$21:$M$44,MATCH($BD887&amp;$BF887,$C$21:$C$44&amp;$B$21:$B$44,0),MATCH(BJ$1,$D$16:$M$16,0))+VLOOKUP($BE887,战斗属性模型!$K$22:$O$24,BJ$2,FALSE)*INDEX($BW$3:$CF$578,MATCH($BD887&amp;$BF887&amp;$BG887,$BT$3:$BT$578&amp;$BU$3:$BU$578&amp;$BV$3:$BV$578,0),MATCH(BJ$1,$BW$1:$CF$1,0))</f>
        <v>0</v>
      </c>
      <c r="BK887" s="3">
        <f t="array" ref="BK887">INDEX($D$21:$M$44,MATCH($BD887&amp;$BF887,$C$21:$C$44&amp;$B$21:$B$44,0),MATCH(BK$1,$D$16:$M$16,0))+VLOOKUP($BE887,战斗属性模型!$K$22:$O$24,BK$2,FALSE)*INDEX($BW$3:$CF$578,MATCH($BD887&amp;$BF887&amp;$BG887,$BT$3:$BT$578&amp;$BU$3:$BU$578&amp;$BV$3:$BV$578,0),MATCH(BK$1,$BW$1:$CF$1,0))</f>
        <v>0</v>
      </c>
      <c r="BL887" s="3"/>
      <c r="BM887" s="3"/>
      <c r="BN887" s="3"/>
      <c r="BO887" s="3"/>
      <c r="BP887" s="3"/>
      <c r="BQ887" s="3"/>
    </row>
    <row r="888" spans="56:69" x14ac:dyDescent="0.2">
      <c r="BD888" t="str">
        <f t="shared" si="390"/>
        <v>护甲</v>
      </c>
      <c r="BE888">
        <f t="shared" si="391"/>
        <v>2</v>
      </c>
      <c r="BF888">
        <f t="shared" ref="BF888:BG888" si="436">BF312</f>
        <v>4</v>
      </c>
      <c r="BG888">
        <f t="shared" si="436"/>
        <v>22</v>
      </c>
      <c r="BH888" s="3">
        <f t="array" ref="BH888">INDEX($D$21:$M$44,MATCH($BD888&amp;$BF888,$C$21:$C$44&amp;$B$21:$B$44,0),MATCH(BH$1,$D$16:$M$16,0))+VLOOKUP($BE888,战斗属性模型!$K$22:$O$24,BH$2,FALSE)*INDEX($BW$3:$CF$578,MATCH($BD888&amp;$BF888&amp;$BG888,$BT$3:$BT$578&amp;$BU$3:$BU$578&amp;$BV$3:$BV$578,0),MATCH(BH$1,$BW$1:$CF$1,0))</f>
        <v>542</v>
      </c>
      <c r="BI888" s="3">
        <f t="array" ref="BI888">INDEX($D$21:$M$44,MATCH($BD888&amp;$BF888,$C$21:$C$44&amp;$B$21:$B$44,0),MATCH(BI$1,$D$16:$M$16,0))+VLOOKUP($BE888,战斗属性模型!$K$22:$O$24,BI$2,FALSE)*INDEX($BW$3:$CF$578,MATCH($BD888&amp;$BF888&amp;$BG888,$BT$3:$BT$578&amp;$BU$3:$BU$578&amp;$BV$3:$BV$578,0),MATCH(BI$1,$BW$1:$CF$1,0))</f>
        <v>26000</v>
      </c>
      <c r="BJ888" s="3">
        <f t="array" ref="BJ888">INDEX($D$21:$M$44,MATCH($BD888&amp;$BF888,$C$21:$C$44&amp;$B$21:$B$44,0),MATCH(BJ$1,$D$16:$M$16,0))+VLOOKUP($BE888,战斗属性模型!$K$22:$O$24,BJ$2,FALSE)*INDEX($BW$3:$CF$578,MATCH($BD888&amp;$BF888&amp;$BG888,$BT$3:$BT$578&amp;$BU$3:$BU$578&amp;$BV$3:$BV$578,0),MATCH(BJ$1,$BW$1:$CF$1,0))</f>
        <v>0</v>
      </c>
      <c r="BK888" s="3">
        <f t="array" ref="BK888">INDEX($D$21:$M$44,MATCH($BD888&amp;$BF888,$C$21:$C$44&amp;$B$21:$B$44,0),MATCH(BK$1,$D$16:$M$16,0))+VLOOKUP($BE888,战斗属性模型!$K$22:$O$24,BK$2,FALSE)*INDEX($BW$3:$CF$578,MATCH($BD888&amp;$BF888&amp;$BG888,$BT$3:$BT$578&amp;$BU$3:$BU$578&amp;$BV$3:$BV$578,0),MATCH(BK$1,$BW$1:$CF$1,0))</f>
        <v>0</v>
      </c>
      <c r="BL888" s="3"/>
      <c r="BM888" s="3"/>
      <c r="BN888" s="3"/>
      <c r="BO888" s="3"/>
      <c r="BP888" s="3"/>
      <c r="BQ888" s="3"/>
    </row>
    <row r="889" spans="56:69" x14ac:dyDescent="0.2">
      <c r="BD889" t="str">
        <f t="shared" si="390"/>
        <v>护甲</v>
      </c>
      <c r="BE889">
        <f t="shared" si="391"/>
        <v>2</v>
      </c>
      <c r="BF889">
        <f t="shared" ref="BF889:BG889" si="437">BF313</f>
        <v>4</v>
      </c>
      <c r="BG889">
        <f t="shared" si="437"/>
        <v>23</v>
      </c>
      <c r="BH889" s="3">
        <f t="array" ref="BH889">INDEX($D$21:$M$44,MATCH($BD889&amp;$BF889,$C$21:$C$44&amp;$B$21:$B$44,0),MATCH(BH$1,$D$16:$M$16,0))+VLOOKUP($BE889,战斗属性模型!$K$22:$O$24,BH$2,FALSE)*INDEX($BW$3:$CF$578,MATCH($BD889&amp;$BF889&amp;$BG889,$BT$3:$BT$578&amp;$BU$3:$BU$578&amp;$BV$3:$BV$578,0),MATCH(BH$1,$BW$1:$CF$1,0))</f>
        <v>563</v>
      </c>
      <c r="BI889" s="3">
        <f t="array" ref="BI889">INDEX($D$21:$M$44,MATCH($BD889&amp;$BF889,$C$21:$C$44&amp;$B$21:$B$44,0),MATCH(BI$1,$D$16:$M$16,0))+VLOOKUP($BE889,战斗属性模型!$K$22:$O$24,BI$2,FALSE)*INDEX($BW$3:$CF$578,MATCH($BD889&amp;$BF889&amp;$BG889,$BT$3:$BT$578&amp;$BU$3:$BU$578&amp;$BV$3:$BV$578,0),MATCH(BI$1,$BW$1:$CF$1,0))</f>
        <v>27000</v>
      </c>
      <c r="BJ889" s="3">
        <f t="array" ref="BJ889">INDEX($D$21:$M$44,MATCH($BD889&amp;$BF889,$C$21:$C$44&amp;$B$21:$B$44,0),MATCH(BJ$1,$D$16:$M$16,0))+VLOOKUP($BE889,战斗属性模型!$K$22:$O$24,BJ$2,FALSE)*INDEX($BW$3:$CF$578,MATCH($BD889&amp;$BF889&amp;$BG889,$BT$3:$BT$578&amp;$BU$3:$BU$578&amp;$BV$3:$BV$578,0),MATCH(BJ$1,$BW$1:$CF$1,0))</f>
        <v>0</v>
      </c>
      <c r="BK889" s="3">
        <f t="array" ref="BK889">INDEX($D$21:$M$44,MATCH($BD889&amp;$BF889,$C$21:$C$44&amp;$B$21:$B$44,0),MATCH(BK$1,$D$16:$M$16,0))+VLOOKUP($BE889,战斗属性模型!$K$22:$O$24,BK$2,FALSE)*INDEX($BW$3:$CF$578,MATCH($BD889&amp;$BF889&amp;$BG889,$BT$3:$BT$578&amp;$BU$3:$BU$578&amp;$BV$3:$BV$578,0),MATCH(BK$1,$BW$1:$CF$1,0))</f>
        <v>0</v>
      </c>
      <c r="BL889" s="3"/>
      <c r="BM889" s="3"/>
      <c r="BN889" s="3"/>
      <c r="BO889" s="3"/>
      <c r="BP889" s="3"/>
      <c r="BQ889" s="3"/>
    </row>
    <row r="890" spans="56:69" x14ac:dyDescent="0.2">
      <c r="BD890" t="str">
        <f t="shared" si="390"/>
        <v>护甲</v>
      </c>
      <c r="BE890">
        <f t="shared" si="391"/>
        <v>2</v>
      </c>
      <c r="BF890">
        <f t="shared" ref="BF890:BG890" si="438">BF314</f>
        <v>4</v>
      </c>
      <c r="BG890">
        <f t="shared" si="438"/>
        <v>24</v>
      </c>
      <c r="BH890" s="3">
        <f t="array" ref="BH890">INDEX($D$21:$M$44,MATCH($BD890&amp;$BF890,$C$21:$C$44&amp;$B$21:$B$44,0),MATCH(BH$1,$D$16:$M$16,0))+VLOOKUP($BE890,战斗属性模型!$K$22:$O$24,BH$2,FALSE)*INDEX($BW$3:$CF$578,MATCH($BD890&amp;$BF890&amp;$BG890,$BT$3:$BT$578&amp;$BU$3:$BU$578&amp;$BV$3:$BV$578,0),MATCH(BH$1,$BW$1:$CF$1,0))</f>
        <v>584</v>
      </c>
      <c r="BI890" s="3">
        <f t="array" ref="BI890">INDEX($D$21:$M$44,MATCH($BD890&amp;$BF890,$C$21:$C$44&amp;$B$21:$B$44,0),MATCH(BI$1,$D$16:$M$16,0))+VLOOKUP($BE890,战斗属性模型!$K$22:$O$24,BI$2,FALSE)*INDEX($BW$3:$CF$578,MATCH($BD890&amp;$BF890&amp;$BG890,$BT$3:$BT$578&amp;$BU$3:$BU$578&amp;$BV$3:$BV$578,0),MATCH(BI$1,$BW$1:$CF$1,0))</f>
        <v>28000</v>
      </c>
      <c r="BJ890" s="3">
        <f t="array" ref="BJ890">INDEX($D$21:$M$44,MATCH($BD890&amp;$BF890,$C$21:$C$44&amp;$B$21:$B$44,0),MATCH(BJ$1,$D$16:$M$16,0))+VLOOKUP($BE890,战斗属性模型!$K$22:$O$24,BJ$2,FALSE)*INDEX($BW$3:$CF$578,MATCH($BD890&amp;$BF890&amp;$BG890,$BT$3:$BT$578&amp;$BU$3:$BU$578&amp;$BV$3:$BV$578,0),MATCH(BJ$1,$BW$1:$CF$1,0))</f>
        <v>0</v>
      </c>
      <c r="BK890" s="3">
        <f t="array" ref="BK890">INDEX($D$21:$M$44,MATCH($BD890&amp;$BF890,$C$21:$C$44&amp;$B$21:$B$44,0),MATCH(BK$1,$D$16:$M$16,0))+VLOOKUP($BE890,战斗属性模型!$K$22:$O$24,BK$2,FALSE)*INDEX($BW$3:$CF$578,MATCH($BD890&amp;$BF890&amp;$BG890,$BT$3:$BT$578&amp;$BU$3:$BU$578&amp;$BV$3:$BV$578,0),MATCH(BK$1,$BW$1:$CF$1,0))</f>
        <v>0</v>
      </c>
      <c r="BL890" s="3"/>
      <c r="BM890" s="3"/>
      <c r="BN890" s="3"/>
      <c r="BO890" s="3"/>
      <c r="BP890" s="3"/>
      <c r="BQ890" s="3"/>
    </row>
    <row r="891" spans="56:69" x14ac:dyDescent="0.2">
      <c r="BD891" t="str">
        <f t="shared" si="390"/>
        <v>护甲</v>
      </c>
      <c r="BE891">
        <f t="shared" si="391"/>
        <v>2</v>
      </c>
      <c r="BF891">
        <f t="shared" ref="BF891:BG891" si="439">BF315</f>
        <v>5</v>
      </c>
      <c r="BG891">
        <f t="shared" si="439"/>
        <v>1</v>
      </c>
      <c r="BH891" s="3">
        <f t="array" ref="BH891">INDEX($D$21:$M$44,MATCH($BD891&amp;$BF891,$C$21:$C$44&amp;$B$21:$B$44,0),MATCH(BH$1,$D$16:$M$16,0))+VLOOKUP($BE891,战斗属性模型!$K$22:$O$24,BH$2,FALSE)*INDEX($BW$3:$CF$578,MATCH($BD891&amp;$BF891&amp;$BG891,$BT$3:$BT$578&amp;$BU$3:$BU$578&amp;$BV$3:$BV$578,0),MATCH(BH$1,$BW$1:$CF$1,0))</f>
        <v>161.6</v>
      </c>
      <c r="BI891" s="3">
        <f t="array" ref="BI891">INDEX($D$21:$M$44,MATCH($BD891&amp;$BF891,$C$21:$C$44&amp;$B$21:$B$44,0),MATCH(BI$1,$D$16:$M$16,0))+VLOOKUP($BE891,战斗属性模型!$K$22:$O$24,BI$2,FALSE)*INDEX($BW$3:$CF$578,MATCH($BD891&amp;$BF891&amp;$BG891,$BT$3:$BT$578&amp;$BU$3:$BU$578&amp;$BV$3:$BV$578,0),MATCH(BI$1,$BW$1:$CF$1,0))</f>
        <v>8000</v>
      </c>
      <c r="BJ891" s="3">
        <f t="array" ref="BJ891">INDEX($D$21:$M$44,MATCH($BD891&amp;$BF891,$C$21:$C$44&amp;$B$21:$B$44,0),MATCH(BJ$1,$D$16:$M$16,0))+VLOOKUP($BE891,战斗属性模型!$K$22:$O$24,BJ$2,FALSE)*INDEX($BW$3:$CF$578,MATCH($BD891&amp;$BF891&amp;$BG891,$BT$3:$BT$578&amp;$BU$3:$BU$578&amp;$BV$3:$BV$578,0),MATCH(BJ$1,$BW$1:$CF$1,0))</f>
        <v>0</v>
      </c>
      <c r="BK891" s="3">
        <f t="array" ref="BK891">INDEX($D$21:$M$44,MATCH($BD891&amp;$BF891,$C$21:$C$44&amp;$B$21:$B$44,0),MATCH(BK$1,$D$16:$M$16,0))+VLOOKUP($BE891,战斗属性模型!$K$22:$O$24,BK$2,FALSE)*INDEX($BW$3:$CF$578,MATCH($BD891&amp;$BF891&amp;$BG891,$BT$3:$BT$578&amp;$BU$3:$BU$578&amp;$BV$3:$BV$578,0),MATCH(BK$1,$BW$1:$CF$1,0))</f>
        <v>0</v>
      </c>
      <c r="BL891" s="3"/>
      <c r="BM891" s="3"/>
      <c r="BN891" s="3"/>
      <c r="BO891" s="3"/>
      <c r="BP891" s="3"/>
      <c r="BQ891" s="3"/>
    </row>
    <row r="892" spans="56:69" x14ac:dyDescent="0.2">
      <c r="BD892" t="str">
        <f t="shared" si="390"/>
        <v>护甲</v>
      </c>
      <c r="BE892">
        <f t="shared" si="391"/>
        <v>2</v>
      </c>
      <c r="BF892">
        <f t="shared" ref="BF892:BG892" si="440">BF316</f>
        <v>5</v>
      </c>
      <c r="BG892">
        <f t="shared" si="440"/>
        <v>2</v>
      </c>
      <c r="BH892" s="3">
        <f t="array" ref="BH892">INDEX($D$21:$M$44,MATCH($BD892&amp;$BF892,$C$21:$C$44&amp;$B$21:$B$44,0),MATCH(BH$1,$D$16:$M$16,0))+VLOOKUP($BE892,战斗属性模型!$K$22:$O$24,BH$2,FALSE)*INDEX($BW$3:$CF$578,MATCH($BD892&amp;$BF892&amp;$BG892,$BT$3:$BT$578&amp;$BU$3:$BU$578&amp;$BV$3:$BV$578,0),MATCH(BH$1,$BW$1:$CF$1,0))</f>
        <v>195.2</v>
      </c>
      <c r="BI892" s="3">
        <f t="array" ref="BI892">INDEX($D$21:$M$44,MATCH($BD892&amp;$BF892,$C$21:$C$44&amp;$B$21:$B$44,0),MATCH(BI$1,$D$16:$M$16,0))+VLOOKUP($BE892,战斗属性模型!$K$22:$O$24,BI$2,FALSE)*INDEX($BW$3:$CF$578,MATCH($BD892&amp;$BF892&amp;$BG892,$BT$3:$BT$578&amp;$BU$3:$BU$578&amp;$BV$3:$BV$578,0),MATCH(BI$1,$BW$1:$CF$1,0))</f>
        <v>9600</v>
      </c>
      <c r="BJ892" s="3">
        <f t="array" ref="BJ892">INDEX($D$21:$M$44,MATCH($BD892&amp;$BF892,$C$21:$C$44&amp;$B$21:$B$44,0),MATCH(BJ$1,$D$16:$M$16,0))+VLOOKUP($BE892,战斗属性模型!$K$22:$O$24,BJ$2,FALSE)*INDEX($BW$3:$CF$578,MATCH($BD892&amp;$BF892&amp;$BG892,$BT$3:$BT$578&amp;$BU$3:$BU$578&amp;$BV$3:$BV$578,0),MATCH(BJ$1,$BW$1:$CF$1,0))</f>
        <v>0</v>
      </c>
      <c r="BK892" s="3">
        <f t="array" ref="BK892">INDEX($D$21:$M$44,MATCH($BD892&amp;$BF892,$C$21:$C$44&amp;$B$21:$B$44,0),MATCH(BK$1,$D$16:$M$16,0))+VLOOKUP($BE892,战斗属性模型!$K$22:$O$24,BK$2,FALSE)*INDEX($BW$3:$CF$578,MATCH($BD892&amp;$BF892&amp;$BG892,$BT$3:$BT$578&amp;$BU$3:$BU$578&amp;$BV$3:$BV$578,0),MATCH(BK$1,$BW$1:$CF$1,0))</f>
        <v>0</v>
      </c>
      <c r="BL892" s="3"/>
      <c r="BM892" s="3"/>
      <c r="BN892" s="3"/>
      <c r="BO892" s="3"/>
      <c r="BP892" s="3"/>
      <c r="BQ892" s="3"/>
    </row>
    <row r="893" spans="56:69" x14ac:dyDescent="0.2">
      <c r="BD893" t="str">
        <f t="shared" si="390"/>
        <v>护甲</v>
      </c>
      <c r="BE893">
        <f t="shared" si="391"/>
        <v>2</v>
      </c>
      <c r="BF893">
        <f t="shared" ref="BF893:BG893" si="441">BF317</f>
        <v>5</v>
      </c>
      <c r="BG893">
        <f t="shared" si="441"/>
        <v>3</v>
      </c>
      <c r="BH893" s="3">
        <f t="array" ref="BH893">INDEX($D$21:$M$44,MATCH($BD893&amp;$BF893,$C$21:$C$44&amp;$B$21:$B$44,0),MATCH(BH$1,$D$16:$M$16,0))+VLOOKUP($BE893,战斗属性模型!$K$22:$O$24,BH$2,FALSE)*INDEX($BW$3:$CF$578,MATCH($BD893&amp;$BF893&amp;$BG893,$BT$3:$BT$578&amp;$BU$3:$BU$578&amp;$BV$3:$BV$578,0),MATCH(BH$1,$BW$1:$CF$1,0))</f>
        <v>228.8</v>
      </c>
      <c r="BI893" s="3">
        <f t="array" ref="BI893">INDEX($D$21:$M$44,MATCH($BD893&amp;$BF893,$C$21:$C$44&amp;$B$21:$B$44,0),MATCH(BI$1,$D$16:$M$16,0))+VLOOKUP($BE893,战斗属性模型!$K$22:$O$24,BI$2,FALSE)*INDEX($BW$3:$CF$578,MATCH($BD893&amp;$BF893&amp;$BG893,$BT$3:$BT$578&amp;$BU$3:$BU$578&amp;$BV$3:$BV$578,0),MATCH(BI$1,$BW$1:$CF$1,0))</f>
        <v>11200</v>
      </c>
      <c r="BJ893" s="3">
        <f t="array" ref="BJ893">INDEX($D$21:$M$44,MATCH($BD893&amp;$BF893,$C$21:$C$44&amp;$B$21:$B$44,0),MATCH(BJ$1,$D$16:$M$16,0))+VLOOKUP($BE893,战斗属性模型!$K$22:$O$24,BJ$2,FALSE)*INDEX($BW$3:$CF$578,MATCH($BD893&amp;$BF893&amp;$BG893,$BT$3:$BT$578&amp;$BU$3:$BU$578&amp;$BV$3:$BV$578,0),MATCH(BJ$1,$BW$1:$CF$1,0))</f>
        <v>0</v>
      </c>
      <c r="BK893" s="3">
        <f t="array" ref="BK893">INDEX($D$21:$M$44,MATCH($BD893&amp;$BF893,$C$21:$C$44&amp;$B$21:$B$44,0),MATCH(BK$1,$D$16:$M$16,0))+VLOOKUP($BE893,战斗属性模型!$K$22:$O$24,BK$2,FALSE)*INDEX($BW$3:$CF$578,MATCH($BD893&amp;$BF893&amp;$BG893,$BT$3:$BT$578&amp;$BU$3:$BU$578&amp;$BV$3:$BV$578,0),MATCH(BK$1,$BW$1:$CF$1,0))</f>
        <v>0</v>
      </c>
      <c r="BL893" s="3"/>
      <c r="BM893" s="3"/>
      <c r="BN893" s="3"/>
      <c r="BO893" s="3"/>
      <c r="BP893" s="3"/>
      <c r="BQ893" s="3"/>
    </row>
    <row r="894" spans="56:69" x14ac:dyDescent="0.2">
      <c r="BD894" t="str">
        <f t="shared" si="390"/>
        <v>护甲</v>
      </c>
      <c r="BE894">
        <f t="shared" si="391"/>
        <v>2</v>
      </c>
      <c r="BF894">
        <f t="shared" ref="BF894:BG894" si="442">BF318</f>
        <v>5</v>
      </c>
      <c r="BG894">
        <f t="shared" si="442"/>
        <v>4</v>
      </c>
      <c r="BH894" s="3">
        <f t="array" ref="BH894">INDEX($D$21:$M$44,MATCH($BD894&amp;$BF894,$C$21:$C$44&amp;$B$21:$B$44,0),MATCH(BH$1,$D$16:$M$16,0))+VLOOKUP($BE894,战斗属性模型!$K$22:$O$24,BH$2,FALSE)*INDEX($BW$3:$CF$578,MATCH($BD894&amp;$BF894&amp;$BG894,$BT$3:$BT$578&amp;$BU$3:$BU$578&amp;$BV$3:$BV$578,0),MATCH(BH$1,$BW$1:$CF$1,0))</f>
        <v>262.39999999999998</v>
      </c>
      <c r="BI894" s="3">
        <f t="array" ref="BI894">INDEX($D$21:$M$44,MATCH($BD894&amp;$BF894,$C$21:$C$44&amp;$B$21:$B$44,0),MATCH(BI$1,$D$16:$M$16,0))+VLOOKUP($BE894,战斗属性模型!$K$22:$O$24,BI$2,FALSE)*INDEX($BW$3:$CF$578,MATCH($BD894&amp;$BF894&amp;$BG894,$BT$3:$BT$578&amp;$BU$3:$BU$578&amp;$BV$3:$BV$578,0),MATCH(BI$1,$BW$1:$CF$1,0))</f>
        <v>12800</v>
      </c>
      <c r="BJ894" s="3">
        <f t="array" ref="BJ894">INDEX($D$21:$M$44,MATCH($BD894&amp;$BF894,$C$21:$C$44&amp;$B$21:$B$44,0),MATCH(BJ$1,$D$16:$M$16,0))+VLOOKUP($BE894,战斗属性模型!$K$22:$O$24,BJ$2,FALSE)*INDEX($BW$3:$CF$578,MATCH($BD894&amp;$BF894&amp;$BG894,$BT$3:$BT$578&amp;$BU$3:$BU$578&amp;$BV$3:$BV$578,0),MATCH(BJ$1,$BW$1:$CF$1,0))</f>
        <v>0</v>
      </c>
      <c r="BK894" s="3">
        <f t="array" ref="BK894">INDEX($D$21:$M$44,MATCH($BD894&amp;$BF894,$C$21:$C$44&amp;$B$21:$B$44,0),MATCH(BK$1,$D$16:$M$16,0))+VLOOKUP($BE894,战斗属性模型!$K$22:$O$24,BK$2,FALSE)*INDEX($BW$3:$CF$578,MATCH($BD894&amp;$BF894&amp;$BG894,$BT$3:$BT$578&amp;$BU$3:$BU$578&amp;$BV$3:$BV$578,0),MATCH(BK$1,$BW$1:$CF$1,0))</f>
        <v>0</v>
      </c>
      <c r="BL894" s="3"/>
      <c r="BM894" s="3"/>
      <c r="BN894" s="3"/>
      <c r="BO894" s="3"/>
      <c r="BP894" s="3"/>
      <c r="BQ894" s="3"/>
    </row>
    <row r="895" spans="56:69" x14ac:dyDescent="0.2">
      <c r="BD895" t="str">
        <f t="shared" si="390"/>
        <v>护甲</v>
      </c>
      <c r="BE895">
        <f t="shared" si="391"/>
        <v>2</v>
      </c>
      <c r="BF895">
        <f t="shared" ref="BF895:BG895" si="443">BF319</f>
        <v>5</v>
      </c>
      <c r="BG895">
        <f t="shared" si="443"/>
        <v>5</v>
      </c>
      <c r="BH895" s="3">
        <f t="array" ref="BH895">INDEX($D$21:$M$44,MATCH($BD895&amp;$BF895,$C$21:$C$44&amp;$B$21:$B$44,0),MATCH(BH$1,$D$16:$M$16,0))+VLOOKUP($BE895,战斗属性模型!$K$22:$O$24,BH$2,FALSE)*INDEX($BW$3:$CF$578,MATCH($BD895&amp;$BF895&amp;$BG895,$BT$3:$BT$578&amp;$BU$3:$BU$578&amp;$BV$3:$BV$578,0),MATCH(BH$1,$BW$1:$CF$1,0))</f>
        <v>296</v>
      </c>
      <c r="BI895" s="3">
        <f t="array" ref="BI895">INDEX($D$21:$M$44,MATCH($BD895&amp;$BF895,$C$21:$C$44&amp;$B$21:$B$44,0),MATCH(BI$1,$D$16:$M$16,0))+VLOOKUP($BE895,战斗属性模型!$K$22:$O$24,BI$2,FALSE)*INDEX($BW$3:$CF$578,MATCH($BD895&amp;$BF895&amp;$BG895,$BT$3:$BT$578&amp;$BU$3:$BU$578&amp;$BV$3:$BV$578,0),MATCH(BI$1,$BW$1:$CF$1,0))</f>
        <v>14400</v>
      </c>
      <c r="BJ895" s="3">
        <f t="array" ref="BJ895">INDEX($D$21:$M$44,MATCH($BD895&amp;$BF895,$C$21:$C$44&amp;$B$21:$B$44,0),MATCH(BJ$1,$D$16:$M$16,0))+VLOOKUP($BE895,战斗属性模型!$K$22:$O$24,BJ$2,FALSE)*INDEX($BW$3:$CF$578,MATCH($BD895&amp;$BF895&amp;$BG895,$BT$3:$BT$578&amp;$BU$3:$BU$578&amp;$BV$3:$BV$578,0),MATCH(BJ$1,$BW$1:$CF$1,0))</f>
        <v>0</v>
      </c>
      <c r="BK895" s="3">
        <f t="array" ref="BK895">INDEX($D$21:$M$44,MATCH($BD895&amp;$BF895,$C$21:$C$44&amp;$B$21:$B$44,0),MATCH(BK$1,$D$16:$M$16,0))+VLOOKUP($BE895,战斗属性模型!$K$22:$O$24,BK$2,FALSE)*INDEX($BW$3:$CF$578,MATCH($BD895&amp;$BF895&amp;$BG895,$BT$3:$BT$578&amp;$BU$3:$BU$578&amp;$BV$3:$BV$578,0),MATCH(BK$1,$BW$1:$CF$1,0))</f>
        <v>0</v>
      </c>
      <c r="BL895" s="3"/>
      <c r="BM895" s="3"/>
      <c r="BN895" s="3"/>
      <c r="BO895" s="3"/>
      <c r="BP895" s="3"/>
      <c r="BQ895" s="3"/>
    </row>
    <row r="896" spans="56:69" x14ac:dyDescent="0.2">
      <c r="BD896" t="str">
        <f t="shared" si="390"/>
        <v>护甲</v>
      </c>
      <c r="BE896">
        <f t="shared" si="391"/>
        <v>2</v>
      </c>
      <c r="BF896">
        <f t="shared" ref="BF896:BG896" si="444">BF320</f>
        <v>5</v>
      </c>
      <c r="BG896">
        <f t="shared" si="444"/>
        <v>6</v>
      </c>
      <c r="BH896" s="3">
        <f t="array" ref="BH896">INDEX($D$21:$M$44,MATCH($BD896&amp;$BF896,$C$21:$C$44&amp;$B$21:$B$44,0),MATCH(BH$1,$D$16:$M$16,0))+VLOOKUP($BE896,战斗属性模型!$K$22:$O$24,BH$2,FALSE)*INDEX($BW$3:$CF$578,MATCH($BD896&amp;$BF896&amp;$BG896,$BT$3:$BT$578&amp;$BU$3:$BU$578&amp;$BV$3:$BV$578,0),MATCH(BH$1,$BW$1:$CF$1,0))</f>
        <v>329.6</v>
      </c>
      <c r="BI896" s="3">
        <f t="array" ref="BI896">INDEX($D$21:$M$44,MATCH($BD896&amp;$BF896,$C$21:$C$44&amp;$B$21:$B$44,0),MATCH(BI$1,$D$16:$M$16,0))+VLOOKUP($BE896,战斗属性模型!$K$22:$O$24,BI$2,FALSE)*INDEX($BW$3:$CF$578,MATCH($BD896&amp;$BF896&amp;$BG896,$BT$3:$BT$578&amp;$BU$3:$BU$578&amp;$BV$3:$BV$578,0),MATCH(BI$1,$BW$1:$CF$1,0))</f>
        <v>16000</v>
      </c>
      <c r="BJ896" s="3">
        <f t="array" ref="BJ896">INDEX($D$21:$M$44,MATCH($BD896&amp;$BF896,$C$21:$C$44&amp;$B$21:$B$44,0),MATCH(BJ$1,$D$16:$M$16,0))+VLOOKUP($BE896,战斗属性模型!$K$22:$O$24,BJ$2,FALSE)*INDEX($BW$3:$CF$578,MATCH($BD896&amp;$BF896&amp;$BG896,$BT$3:$BT$578&amp;$BU$3:$BU$578&amp;$BV$3:$BV$578,0),MATCH(BJ$1,$BW$1:$CF$1,0))</f>
        <v>0</v>
      </c>
      <c r="BK896" s="3">
        <f t="array" ref="BK896">INDEX($D$21:$M$44,MATCH($BD896&amp;$BF896,$C$21:$C$44&amp;$B$21:$B$44,0),MATCH(BK$1,$D$16:$M$16,0))+VLOOKUP($BE896,战斗属性模型!$K$22:$O$24,BK$2,FALSE)*INDEX($BW$3:$CF$578,MATCH($BD896&amp;$BF896&amp;$BG896,$BT$3:$BT$578&amp;$BU$3:$BU$578&amp;$BV$3:$BV$578,0),MATCH(BK$1,$BW$1:$CF$1,0))</f>
        <v>0</v>
      </c>
      <c r="BL896" s="3"/>
      <c r="BM896" s="3"/>
      <c r="BN896" s="3"/>
      <c r="BO896" s="3"/>
      <c r="BP896" s="3"/>
      <c r="BQ896" s="3"/>
    </row>
    <row r="897" spans="56:69" x14ac:dyDescent="0.2">
      <c r="BD897" t="str">
        <f t="shared" si="390"/>
        <v>护甲</v>
      </c>
      <c r="BE897">
        <f t="shared" si="391"/>
        <v>2</v>
      </c>
      <c r="BF897">
        <f t="shared" ref="BF897:BG897" si="445">BF321</f>
        <v>5</v>
      </c>
      <c r="BG897">
        <f t="shared" si="445"/>
        <v>7</v>
      </c>
      <c r="BH897" s="3">
        <f t="array" ref="BH897">INDEX($D$21:$M$44,MATCH($BD897&amp;$BF897,$C$21:$C$44&amp;$B$21:$B$44,0),MATCH(BH$1,$D$16:$M$16,0))+VLOOKUP($BE897,战斗属性模型!$K$22:$O$24,BH$2,FALSE)*INDEX($BW$3:$CF$578,MATCH($BD897&amp;$BF897&amp;$BG897,$BT$3:$BT$578&amp;$BU$3:$BU$578&amp;$BV$3:$BV$578,0),MATCH(BH$1,$BW$1:$CF$1,0))</f>
        <v>363.20000000000005</v>
      </c>
      <c r="BI897" s="3">
        <f t="array" ref="BI897">INDEX($D$21:$M$44,MATCH($BD897&amp;$BF897,$C$21:$C$44&amp;$B$21:$B$44,0),MATCH(BI$1,$D$16:$M$16,0))+VLOOKUP($BE897,战斗属性模型!$K$22:$O$24,BI$2,FALSE)*INDEX($BW$3:$CF$578,MATCH($BD897&amp;$BF897&amp;$BG897,$BT$3:$BT$578&amp;$BU$3:$BU$578&amp;$BV$3:$BV$578,0),MATCH(BI$1,$BW$1:$CF$1,0))</f>
        <v>17600</v>
      </c>
      <c r="BJ897" s="3">
        <f t="array" ref="BJ897">INDEX($D$21:$M$44,MATCH($BD897&amp;$BF897,$C$21:$C$44&amp;$B$21:$B$44,0),MATCH(BJ$1,$D$16:$M$16,0))+VLOOKUP($BE897,战斗属性模型!$K$22:$O$24,BJ$2,FALSE)*INDEX($BW$3:$CF$578,MATCH($BD897&amp;$BF897&amp;$BG897,$BT$3:$BT$578&amp;$BU$3:$BU$578&amp;$BV$3:$BV$578,0),MATCH(BJ$1,$BW$1:$CF$1,0))</f>
        <v>0</v>
      </c>
      <c r="BK897" s="3">
        <f t="array" ref="BK897">INDEX($D$21:$M$44,MATCH($BD897&amp;$BF897,$C$21:$C$44&amp;$B$21:$B$44,0),MATCH(BK$1,$D$16:$M$16,0))+VLOOKUP($BE897,战斗属性模型!$K$22:$O$24,BK$2,FALSE)*INDEX($BW$3:$CF$578,MATCH($BD897&amp;$BF897&amp;$BG897,$BT$3:$BT$578&amp;$BU$3:$BU$578&amp;$BV$3:$BV$578,0),MATCH(BK$1,$BW$1:$CF$1,0))</f>
        <v>0</v>
      </c>
      <c r="BL897" s="3"/>
      <c r="BM897" s="3"/>
      <c r="BN897" s="3"/>
      <c r="BO897" s="3"/>
      <c r="BP897" s="3"/>
      <c r="BQ897" s="3"/>
    </row>
    <row r="898" spans="56:69" x14ac:dyDescent="0.2">
      <c r="BD898" t="str">
        <f t="shared" si="390"/>
        <v>护甲</v>
      </c>
      <c r="BE898">
        <f t="shared" si="391"/>
        <v>2</v>
      </c>
      <c r="BF898">
        <f t="shared" ref="BF898:BG898" si="446">BF322</f>
        <v>5</v>
      </c>
      <c r="BG898">
        <f t="shared" si="446"/>
        <v>8</v>
      </c>
      <c r="BH898" s="3">
        <f t="array" ref="BH898">INDEX($D$21:$M$44,MATCH($BD898&amp;$BF898,$C$21:$C$44&amp;$B$21:$B$44,0),MATCH(BH$1,$D$16:$M$16,0))+VLOOKUP($BE898,战斗属性模型!$K$22:$O$24,BH$2,FALSE)*INDEX($BW$3:$CF$578,MATCH($BD898&amp;$BF898&amp;$BG898,$BT$3:$BT$578&amp;$BU$3:$BU$578&amp;$BV$3:$BV$578,0),MATCH(BH$1,$BW$1:$CF$1,0))</f>
        <v>396.8</v>
      </c>
      <c r="BI898" s="3">
        <f t="array" ref="BI898">INDEX($D$21:$M$44,MATCH($BD898&amp;$BF898,$C$21:$C$44&amp;$B$21:$B$44,0),MATCH(BI$1,$D$16:$M$16,0))+VLOOKUP($BE898,战斗属性模型!$K$22:$O$24,BI$2,FALSE)*INDEX($BW$3:$CF$578,MATCH($BD898&amp;$BF898&amp;$BG898,$BT$3:$BT$578&amp;$BU$3:$BU$578&amp;$BV$3:$BV$578,0),MATCH(BI$1,$BW$1:$CF$1,0))</f>
        <v>19200</v>
      </c>
      <c r="BJ898" s="3">
        <f t="array" ref="BJ898">INDEX($D$21:$M$44,MATCH($BD898&amp;$BF898,$C$21:$C$44&amp;$B$21:$B$44,0),MATCH(BJ$1,$D$16:$M$16,0))+VLOOKUP($BE898,战斗属性模型!$K$22:$O$24,BJ$2,FALSE)*INDEX($BW$3:$CF$578,MATCH($BD898&amp;$BF898&amp;$BG898,$BT$3:$BT$578&amp;$BU$3:$BU$578&amp;$BV$3:$BV$578,0),MATCH(BJ$1,$BW$1:$CF$1,0))</f>
        <v>0</v>
      </c>
      <c r="BK898" s="3">
        <f t="array" ref="BK898">INDEX($D$21:$M$44,MATCH($BD898&amp;$BF898,$C$21:$C$44&amp;$B$21:$B$44,0),MATCH(BK$1,$D$16:$M$16,0))+VLOOKUP($BE898,战斗属性模型!$K$22:$O$24,BK$2,FALSE)*INDEX($BW$3:$CF$578,MATCH($BD898&amp;$BF898&amp;$BG898,$BT$3:$BT$578&amp;$BU$3:$BU$578&amp;$BV$3:$BV$578,0),MATCH(BK$1,$BW$1:$CF$1,0))</f>
        <v>0</v>
      </c>
      <c r="BL898" s="3"/>
      <c r="BM898" s="3"/>
      <c r="BN898" s="3"/>
      <c r="BO898" s="3"/>
      <c r="BP898" s="3"/>
      <c r="BQ898" s="3"/>
    </row>
    <row r="899" spans="56:69" x14ac:dyDescent="0.2">
      <c r="BD899" t="str">
        <f t="shared" si="390"/>
        <v>护甲</v>
      </c>
      <c r="BE899">
        <f t="shared" si="391"/>
        <v>2</v>
      </c>
      <c r="BF899">
        <f t="shared" ref="BF899:BG899" si="447">BF323</f>
        <v>5</v>
      </c>
      <c r="BG899">
        <f t="shared" si="447"/>
        <v>9</v>
      </c>
      <c r="BH899" s="3">
        <f t="array" ref="BH899">INDEX($D$21:$M$44,MATCH($BD899&amp;$BF899,$C$21:$C$44&amp;$B$21:$B$44,0),MATCH(BH$1,$D$16:$M$16,0))+VLOOKUP($BE899,战斗属性模型!$K$22:$O$24,BH$2,FALSE)*INDEX($BW$3:$CF$578,MATCH($BD899&amp;$BF899&amp;$BG899,$BT$3:$BT$578&amp;$BU$3:$BU$578&amp;$BV$3:$BV$578,0),MATCH(BH$1,$BW$1:$CF$1,0))</f>
        <v>430.40000000000003</v>
      </c>
      <c r="BI899" s="3">
        <f t="array" ref="BI899">INDEX($D$21:$M$44,MATCH($BD899&amp;$BF899,$C$21:$C$44&amp;$B$21:$B$44,0),MATCH(BI$1,$D$16:$M$16,0))+VLOOKUP($BE899,战斗属性模型!$K$22:$O$24,BI$2,FALSE)*INDEX($BW$3:$CF$578,MATCH($BD899&amp;$BF899&amp;$BG899,$BT$3:$BT$578&amp;$BU$3:$BU$578&amp;$BV$3:$BV$578,0),MATCH(BI$1,$BW$1:$CF$1,0))</f>
        <v>20800</v>
      </c>
      <c r="BJ899" s="3">
        <f t="array" ref="BJ899">INDEX($D$21:$M$44,MATCH($BD899&amp;$BF899,$C$21:$C$44&amp;$B$21:$B$44,0),MATCH(BJ$1,$D$16:$M$16,0))+VLOOKUP($BE899,战斗属性模型!$K$22:$O$24,BJ$2,FALSE)*INDEX($BW$3:$CF$578,MATCH($BD899&amp;$BF899&amp;$BG899,$BT$3:$BT$578&amp;$BU$3:$BU$578&amp;$BV$3:$BV$578,0),MATCH(BJ$1,$BW$1:$CF$1,0))</f>
        <v>0</v>
      </c>
      <c r="BK899" s="3">
        <f t="array" ref="BK899">INDEX($D$21:$M$44,MATCH($BD899&amp;$BF899,$C$21:$C$44&amp;$B$21:$B$44,0),MATCH(BK$1,$D$16:$M$16,0))+VLOOKUP($BE899,战斗属性模型!$K$22:$O$24,BK$2,FALSE)*INDEX($BW$3:$CF$578,MATCH($BD899&amp;$BF899&amp;$BG899,$BT$3:$BT$578&amp;$BU$3:$BU$578&amp;$BV$3:$BV$578,0),MATCH(BK$1,$BW$1:$CF$1,0))</f>
        <v>0</v>
      </c>
      <c r="BL899" s="3"/>
      <c r="BM899" s="3"/>
      <c r="BN899" s="3"/>
      <c r="BO899" s="3"/>
      <c r="BP899" s="3"/>
      <c r="BQ899" s="3"/>
    </row>
    <row r="900" spans="56:69" x14ac:dyDescent="0.2">
      <c r="BD900" t="str">
        <f t="shared" si="390"/>
        <v>护甲</v>
      </c>
      <c r="BE900">
        <f t="shared" si="391"/>
        <v>2</v>
      </c>
      <c r="BF900">
        <f t="shared" ref="BF900:BG900" si="448">BF324</f>
        <v>5</v>
      </c>
      <c r="BG900">
        <f t="shared" si="448"/>
        <v>10</v>
      </c>
      <c r="BH900" s="3">
        <f t="array" ref="BH900">INDEX($D$21:$M$44,MATCH($BD900&amp;$BF900,$C$21:$C$44&amp;$B$21:$B$44,0),MATCH(BH$1,$D$16:$M$16,0))+VLOOKUP($BE900,战斗属性模型!$K$22:$O$24,BH$2,FALSE)*INDEX($BW$3:$CF$578,MATCH($BD900&amp;$BF900&amp;$BG900,$BT$3:$BT$578&amp;$BU$3:$BU$578&amp;$BV$3:$BV$578,0),MATCH(BH$1,$BW$1:$CF$1,0))</f>
        <v>464</v>
      </c>
      <c r="BI900" s="3">
        <f t="array" ref="BI900">INDEX($D$21:$M$44,MATCH($BD900&amp;$BF900,$C$21:$C$44&amp;$B$21:$B$44,0),MATCH(BI$1,$D$16:$M$16,0))+VLOOKUP($BE900,战斗属性模型!$K$22:$O$24,BI$2,FALSE)*INDEX($BW$3:$CF$578,MATCH($BD900&amp;$BF900&amp;$BG900,$BT$3:$BT$578&amp;$BU$3:$BU$578&amp;$BV$3:$BV$578,0),MATCH(BI$1,$BW$1:$CF$1,0))</f>
        <v>22400</v>
      </c>
      <c r="BJ900" s="3">
        <f t="array" ref="BJ900">INDEX($D$21:$M$44,MATCH($BD900&amp;$BF900,$C$21:$C$44&amp;$B$21:$B$44,0),MATCH(BJ$1,$D$16:$M$16,0))+VLOOKUP($BE900,战斗属性模型!$K$22:$O$24,BJ$2,FALSE)*INDEX($BW$3:$CF$578,MATCH($BD900&amp;$BF900&amp;$BG900,$BT$3:$BT$578&amp;$BU$3:$BU$578&amp;$BV$3:$BV$578,0),MATCH(BJ$1,$BW$1:$CF$1,0))</f>
        <v>0</v>
      </c>
      <c r="BK900" s="3">
        <f t="array" ref="BK900">INDEX($D$21:$M$44,MATCH($BD900&amp;$BF900,$C$21:$C$44&amp;$B$21:$B$44,0),MATCH(BK$1,$D$16:$M$16,0))+VLOOKUP($BE900,战斗属性模型!$K$22:$O$24,BK$2,FALSE)*INDEX($BW$3:$CF$578,MATCH($BD900&amp;$BF900&amp;$BG900,$BT$3:$BT$578&amp;$BU$3:$BU$578&amp;$BV$3:$BV$578,0),MATCH(BK$1,$BW$1:$CF$1,0))</f>
        <v>0</v>
      </c>
      <c r="BL900" s="3"/>
      <c r="BM900" s="3"/>
      <c r="BN900" s="3"/>
      <c r="BO900" s="3"/>
      <c r="BP900" s="3"/>
      <c r="BQ900" s="3"/>
    </row>
    <row r="901" spans="56:69" x14ac:dyDescent="0.2">
      <c r="BD901" t="str">
        <f t="shared" si="390"/>
        <v>护甲</v>
      </c>
      <c r="BE901">
        <f t="shared" si="391"/>
        <v>2</v>
      </c>
      <c r="BF901">
        <f t="shared" ref="BF901:BG901" si="449">BF325</f>
        <v>5</v>
      </c>
      <c r="BG901">
        <f t="shared" si="449"/>
        <v>11</v>
      </c>
      <c r="BH901" s="3">
        <f t="array" ref="BH901">INDEX($D$21:$M$44,MATCH($BD901&amp;$BF901,$C$21:$C$44&amp;$B$21:$B$44,0),MATCH(BH$1,$D$16:$M$16,0))+VLOOKUP($BE901,战斗属性模型!$K$22:$O$24,BH$2,FALSE)*INDEX($BW$3:$CF$578,MATCH($BD901&amp;$BF901&amp;$BG901,$BT$3:$BT$578&amp;$BU$3:$BU$578&amp;$BV$3:$BV$578,0),MATCH(BH$1,$BW$1:$CF$1,0))</f>
        <v>497.6</v>
      </c>
      <c r="BI901" s="3">
        <f t="array" ref="BI901">INDEX($D$21:$M$44,MATCH($BD901&amp;$BF901,$C$21:$C$44&amp;$B$21:$B$44,0),MATCH(BI$1,$D$16:$M$16,0))+VLOOKUP($BE901,战斗属性模型!$K$22:$O$24,BI$2,FALSE)*INDEX($BW$3:$CF$578,MATCH($BD901&amp;$BF901&amp;$BG901,$BT$3:$BT$578&amp;$BU$3:$BU$578&amp;$BV$3:$BV$578,0),MATCH(BI$1,$BW$1:$CF$1,0))</f>
        <v>24000</v>
      </c>
      <c r="BJ901" s="3">
        <f t="array" ref="BJ901">INDEX($D$21:$M$44,MATCH($BD901&amp;$BF901,$C$21:$C$44&amp;$B$21:$B$44,0),MATCH(BJ$1,$D$16:$M$16,0))+VLOOKUP($BE901,战斗属性模型!$K$22:$O$24,BJ$2,FALSE)*INDEX($BW$3:$CF$578,MATCH($BD901&amp;$BF901&amp;$BG901,$BT$3:$BT$578&amp;$BU$3:$BU$578&amp;$BV$3:$BV$578,0),MATCH(BJ$1,$BW$1:$CF$1,0))</f>
        <v>0</v>
      </c>
      <c r="BK901" s="3">
        <f t="array" ref="BK901">INDEX($D$21:$M$44,MATCH($BD901&amp;$BF901,$C$21:$C$44&amp;$B$21:$B$44,0),MATCH(BK$1,$D$16:$M$16,0))+VLOOKUP($BE901,战斗属性模型!$K$22:$O$24,BK$2,FALSE)*INDEX($BW$3:$CF$578,MATCH($BD901&amp;$BF901&amp;$BG901,$BT$3:$BT$578&amp;$BU$3:$BU$578&amp;$BV$3:$BV$578,0),MATCH(BK$1,$BW$1:$CF$1,0))</f>
        <v>0</v>
      </c>
      <c r="BL901" s="3"/>
      <c r="BM901" s="3"/>
      <c r="BN901" s="3"/>
      <c r="BO901" s="3"/>
      <c r="BP901" s="3"/>
      <c r="BQ901" s="3"/>
    </row>
    <row r="902" spans="56:69" x14ac:dyDescent="0.2">
      <c r="BD902" t="str">
        <f t="shared" si="390"/>
        <v>护甲</v>
      </c>
      <c r="BE902">
        <f t="shared" si="391"/>
        <v>2</v>
      </c>
      <c r="BF902">
        <f t="shared" ref="BF902:BG902" si="450">BF326</f>
        <v>5</v>
      </c>
      <c r="BG902">
        <f t="shared" si="450"/>
        <v>12</v>
      </c>
      <c r="BH902" s="3">
        <f t="array" ref="BH902">INDEX($D$21:$M$44,MATCH($BD902&amp;$BF902,$C$21:$C$44&amp;$B$21:$B$44,0),MATCH(BH$1,$D$16:$M$16,0))+VLOOKUP($BE902,战斗属性模型!$K$22:$O$24,BH$2,FALSE)*INDEX($BW$3:$CF$578,MATCH($BD902&amp;$BF902&amp;$BG902,$BT$3:$BT$578&amp;$BU$3:$BU$578&amp;$BV$3:$BV$578,0),MATCH(BH$1,$BW$1:$CF$1,0))</f>
        <v>531.20000000000005</v>
      </c>
      <c r="BI902" s="3">
        <f t="array" ref="BI902">INDEX($D$21:$M$44,MATCH($BD902&amp;$BF902,$C$21:$C$44&amp;$B$21:$B$44,0),MATCH(BI$1,$D$16:$M$16,0))+VLOOKUP($BE902,战斗属性模型!$K$22:$O$24,BI$2,FALSE)*INDEX($BW$3:$CF$578,MATCH($BD902&amp;$BF902&amp;$BG902,$BT$3:$BT$578&amp;$BU$3:$BU$578&amp;$BV$3:$BV$578,0),MATCH(BI$1,$BW$1:$CF$1,0))</f>
        <v>25600</v>
      </c>
      <c r="BJ902" s="3">
        <f t="array" ref="BJ902">INDEX($D$21:$M$44,MATCH($BD902&amp;$BF902,$C$21:$C$44&amp;$B$21:$B$44,0),MATCH(BJ$1,$D$16:$M$16,0))+VLOOKUP($BE902,战斗属性模型!$K$22:$O$24,BJ$2,FALSE)*INDEX($BW$3:$CF$578,MATCH($BD902&amp;$BF902&amp;$BG902,$BT$3:$BT$578&amp;$BU$3:$BU$578&amp;$BV$3:$BV$578,0),MATCH(BJ$1,$BW$1:$CF$1,0))</f>
        <v>0</v>
      </c>
      <c r="BK902" s="3">
        <f t="array" ref="BK902">INDEX($D$21:$M$44,MATCH($BD902&amp;$BF902,$C$21:$C$44&amp;$B$21:$B$44,0),MATCH(BK$1,$D$16:$M$16,0))+VLOOKUP($BE902,战斗属性模型!$K$22:$O$24,BK$2,FALSE)*INDEX($BW$3:$CF$578,MATCH($BD902&amp;$BF902&amp;$BG902,$BT$3:$BT$578&amp;$BU$3:$BU$578&amp;$BV$3:$BV$578,0),MATCH(BK$1,$BW$1:$CF$1,0))</f>
        <v>0</v>
      </c>
      <c r="BL902" s="3"/>
      <c r="BM902" s="3"/>
      <c r="BN902" s="3"/>
      <c r="BO902" s="3"/>
      <c r="BP902" s="3"/>
      <c r="BQ902" s="3"/>
    </row>
    <row r="903" spans="56:69" x14ac:dyDescent="0.2">
      <c r="BD903" t="str">
        <f t="shared" si="390"/>
        <v>护甲</v>
      </c>
      <c r="BE903">
        <f t="shared" si="391"/>
        <v>2</v>
      </c>
      <c r="BF903">
        <f t="shared" ref="BF903:BG903" si="451">BF327</f>
        <v>5</v>
      </c>
      <c r="BG903">
        <f t="shared" si="451"/>
        <v>13</v>
      </c>
      <c r="BH903" s="3">
        <f t="array" ref="BH903">INDEX($D$21:$M$44,MATCH($BD903&amp;$BF903,$C$21:$C$44&amp;$B$21:$B$44,0),MATCH(BH$1,$D$16:$M$16,0))+VLOOKUP($BE903,战斗属性模型!$K$22:$O$24,BH$2,FALSE)*INDEX($BW$3:$CF$578,MATCH($BD903&amp;$BF903&amp;$BG903,$BT$3:$BT$578&amp;$BU$3:$BU$578&amp;$BV$3:$BV$578,0),MATCH(BH$1,$BW$1:$CF$1,0))</f>
        <v>564.79999999999995</v>
      </c>
      <c r="BI903" s="3">
        <f t="array" ref="BI903">INDEX($D$21:$M$44,MATCH($BD903&amp;$BF903,$C$21:$C$44&amp;$B$21:$B$44,0),MATCH(BI$1,$D$16:$M$16,0))+VLOOKUP($BE903,战斗属性模型!$K$22:$O$24,BI$2,FALSE)*INDEX($BW$3:$CF$578,MATCH($BD903&amp;$BF903&amp;$BG903,$BT$3:$BT$578&amp;$BU$3:$BU$578&amp;$BV$3:$BV$578,0),MATCH(BI$1,$BW$1:$CF$1,0))</f>
        <v>27200</v>
      </c>
      <c r="BJ903" s="3">
        <f t="array" ref="BJ903">INDEX($D$21:$M$44,MATCH($BD903&amp;$BF903,$C$21:$C$44&amp;$B$21:$B$44,0),MATCH(BJ$1,$D$16:$M$16,0))+VLOOKUP($BE903,战斗属性模型!$K$22:$O$24,BJ$2,FALSE)*INDEX($BW$3:$CF$578,MATCH($BD903&amp;$BF903&amp;$BG903,$BT$3:$BT$578&amp;$BU$3:$BU$578&amp;$BV$3:$BV$578,0),MATCH(BJ$1,$BW$1:$CF$1,0))</f>
        <v>0</v>
      </c>
      <c r="BK903" s="3">
        <f t="array" ref="BK903">INDEX($D$21:$M$44,MATCH($BD903&amp;$BF903,$C$21:$C$44&amp;$B$21:$B$44,0),MATCH(BK$1,$D$16:$M$16,0))+VLOOKUP($BE903,战斗属性模型!$K$22:$O$24,BK$2,FALSE)*INDEX($BW$3:$CF$578,MATCH($BD903&amp;$BF903&amp;$BG903,$BT$3:$BT$578&amp;$BU$3:$BU$578&amp;$BV$3:$BV$578,0),MATCH(BK$1,$BW$1:$CF$1,0))</f>
        <v>0</v>
      </c>
      <c r="BL903" s="3"/>
      <c r="BM903" s="3"/>
      <c r="BN903" s="3"/>
      <c r="BO903" s="3"/>
      <c r="BP903" s="3"/>
      <c r="BQ903" s="3"/>
    </row>
    <row r="904" spans="56:69" x14ac:dyDescent="0.2">
      <c r="BD904" t="str">
        <f t="shared" si="390"/>
        <v>护甲</v>
      </c>
      <c r="BE904">
        <f t="shared" si="391"/>
        <v>2</v>
      </c>
      <c r="BF904">
        <f t="shared" ref="BF904:BG904" si="452">BF328</f>
        <v>5</v>
      </c>
      <c r="BG904">
        <f t="shared" si="452"/>
        <v>14</v>
      </c>
      <c r="BH904" s="3">
        <f t="array" ref="BH904">INDEX($D$21:$M$44,MATCH($BD904&amp;$BF904,$C$21:$C$44&amp;$B$21:$B$44,0),MATCH(BH$1,$D$16:$M$16,0))+VLOOKUP($BE904,战斗属性模型!$K$22:$O$24,BH$2,FALSE)*INDEX($BW$3:$CF$578,MATCH($BD904&amp;$BF904&amp;$BG904,$BT$3:$BT$578&amp;$BU$3:$BU$578&amp;$BV$3:$BV$578,0),MATCH(BH$1,$BW$1:$CF$1,0))</f>
        <v>598.40000000000009</v>
      </c>
      <c r="BI904" s="3">
        <f t="array" ref="BI904">INDEX($D$21:$M$44,MATCH($BD904&amp;$BF904,$C$21:$C$44&amp;$B$21:$B$44,0),MATCH(BI$1,$D$16:$M$16,0))+VLOOKUP($BE904,战斗属性模型!$K$22:$O$24,BI$2,FALSE)*INDEX($BW$3:$CF$578,MATCH($BD904&amp;$BF904&amp;$BG904,$BT$3:$BT$578&amp;$BU$3:$BU$578&amp;$BV$3:$BV$578,0),MATCH(BI$1,$BW$1:$CF$1,0))</f>
        <v>28800</v>
      </c>
      <c r="BJ904" s="3">
        <f t="array" ref="BJ904">INDEX($D$21:$M$44,MATCH($BD904&amp;$BF904,$C$21:$C$44&amp;$B$21:$B$44,0),MATCH(BJ$1,$D$16:$M$16,0))+VLOOKUP($BE904,战斗属性模型!$K$22:$O$24,BJ$2,FALSE)*INDEX($BW$3:$CF$578,MATCH($BD904&amp;$BF904&amp;$BG904,$BT$3:$BT$578&amp;$BU$3:$BU$578&amp;$BV$3:$BV$578,0),MATCH(BJ$1,$BW$1:$CF$1,0))</f>
        <v>0</v>
      </c>
      <c r="BK904" s="3">
        <f t="array" ref="BK904">INDEX($D$21:$M$44,MATCH($BD904&amp;$BF904,$C$21:$C$44&amp;$B$21:$B$44,0),MATCH(BK$1,$D$16:$M$16,0))+VLOOKUP($BE904,战斗属性模型!$K$22:$O$24,BK$2,FALSE)*INDEX($BW$3:$CF$578,MATCH($BD904&amp;$BF904&amp;$BG904,$BT$3:$BT$578&amp;$BU$3:$BU$578&amp;$BV$3:$BV$578,0),MATCH(BK$1,$BW$1:$CF$1,0))</f>
        <v>0</v>
      </c>
      <c r="BL904" s="3"/>
      <c r="BM904" s="3"/>
      <c r="BN904" s="3"/>
      <c r="BO904" s="3"/>
      <c r="BP904" s="3"/>
      <c r="BQ904" s="3"/>
    </row>
    <row r="905" spans="56:69" x14ac:dyDescent="0.2">
      <c r="BD905" t="str">
        <f t="shared" si="390"/>
        <v>护甲</v>
      </c>
      <c r="BE905">
        <f t="shared" si="391"/>
        <v>2</v>
      </c>
      <c r="BF905">
        <f t="shared" ref="BF905:BG905" si="453">BF329</f>
        <v>5</v>
      </c>
      <c r="BG905">
        <f t="shared" si="453"/>
        <v>15</v>
      </c>
      <c r="BH905" s="3">
        <f t="array" ref="BH905">INDEX($D$21:$M$44,MATCH($BD905&amp;$BF905,$C$21:$C$44&amp;$B$21:$B$44,0),MATCH(BH$1,$D$16:$M$16,0))+VLOOKUP($BE905,战斗属性模型!$K$22:$O$24,BH$2,FALSE)*INDEX($BW$3:$CF$578,MATCH($BD905&amp;$BF905&amp;$BG905,$BT$3:$BT$578&amp;$BU$3:$BU$578&amp;$BV$3:$BV$578,0),MATCH(BH$1,$BW$1:$CF$1,0))</f>
        <v>632</v>
      </c>
      <c r="BI905" s="3">
        <f t="array" ref="BI905">INDEX($D$21:$M$44,MATCH($BD905&amp;$BF905,$C$21:$C$44&amp;$B$21:$B$44,0),MATCH(BI$1,$D$16:$M$16,0))+VLOOKUP($BE905,战斗属性模型!$K$22:$O$24,BI$2,FALSE)*INDEX($BW$3:$CF$578,MATCH($BD905&amp;$BF905&amp;$BG905,$BT$3:$BT$578&amp;$BU$3:$BU$578&amp;$BV$3:$BV$578,0),MATCH(BI$1,$BW$1:$CF$1,0))</f>
        <v>30400</v>
      </c>
      <c r="BJ905" s="3">
        <f t="array" ref="BJ905">INDEX($D$21:$M$44,MATCH($BD905&amp;$BF905,$C$21:$C$44&amp;$B$21:$B$44,0),MATCH(BJ$1,$D$16:$M$16,0))+VLOOKUP($BE905,战斗属性模型!$K$22:$O$24,BJ$2,FALSE)*INDEX($BW$3:$CF$578,MATCH($BD905&amp;$BF905&amp;$BG905,$BT$3:$BT$578&amp;$BU$3:$BU$578&amp;$BV$3:$BV$578,0),MATCH(BJ$1,$BW$1:$CF$1,0))</f>
        <v>0</v>
      </c>
      <c r="BK905" s="3">
        <f t="array" ref="BK905">INDEX($D$21:$M$44,MATCH($BD905&amp;$BF905,$C$21:$C$44&amp;$B$21:$B$44,0),MATCH(BK$1,$D$16:$M$16,0))+VLOOKUP($BE905,战斗属性模型!$K$22:$O$24,BK$2,FALSE)*INDEX($BW$3:$CF$578,MATCH($BD905&amp;$BF905&amp;$BG905,$BT$3:$BT$578&amp;$BU$3:$BU$578&amp;$BV$3:$BV$578,0),MATCH(BK$1,$BW$1:$CF$1,0))</f>
        <v>0</v>
      </c>
      <c r="BL905" s="3"/>
      <c r="BM905" s="3"/>
      <c r="BN905" s="3"/>
      <c r="BO905" s="3"/>
      <c r="BP905" s="3"/>
      <c r="BQ905" s="3"/>
    </row>
    <row r="906" spans="56:69" x14ac:dyDescent="0.2">
      <c r="BD906" t="str">
        <f t="shared" si="390"/>
        <v>护甲</v>
      </c>
      <c r="BE906">
        <f t="shared" si="391"/>
        <v>2</v>
      </c>
      <c r="BF906">
        <f t="shared" ref="BF906:BG906" si="454">BF330</f>
        <v>5</v>
      </c>
      <c r="BG906">
        <f t="shared" si="454"/>
        <v>16</v>
      </c>
      <c r="BH906" s="3">
        <f t="array" ref="BH906">INDEX($D$21:$M$44,MATCH($BD906&amp;$BF906,$C$21:$C$44&amp;$B$21:$B$44,0),MATCH(BH$1,$D$16:$M$16,0))+VLOOKUP($BE906,战斗属性模型!$K$22:$O$24,BH$2,FALSE)*INDEX($BW$3:$CF$578,MATCH($BD906&amp;$BF906&amp;$BG906,$BT$3:$BT$578&amp;$BU$3:$BU$578&amp;$BV$3:$BV$578,0),MATCH(BH$1,$BW$1:$CF$1,0))</f>
        <v>665.6</v>
      </c>
      <c r="BI906" s="3">
        <f t="array" ref="BI906">INDEX($D$21:$M$44,MATCH($BD906&amp;$BF906,$C$21:$C$44&amp;$B$21:$B$44,0),MATCH(BI$1,$D$16:$M$16,0))+VLOOKUP($BE906,战斗属性模型!$K$22:$O$24,BI$2,FALSE)*INDEX($BW$3:$CF$578,MATCH($BD906&amp;$BF906&amp;$BG906,$BT$3:$BT$578&amp;$BU$3:$BU$578&amp;$BV$3:$BV$578,0),MATCH(BI$1,$BW$1:$CF$1,0))</f>
        <v>32000</v>
      </c>
      <c r="BJ906" s="3">
        <f t="array" ref="BJ906">INDEX($D$21:$M$44,MATCH($BD906&amp;$BF906,$C$21:$C$44&amp;$B$21:$B$44,0),MATCH(BJ$1,$D$16:$M$16,0))+VLOOKUP($BE906,战斗属性模型!$K$22:$O$24,BJ$2,FALSE)*INDEX($BW$3:$CF$578,MATCH($BD906&amp;$BF906&amp;$BG906,$BT$3:$BT$578&amp;$BU$3:$BU$578&amp;$BV$3:$BV$578,0),MATCH(BJ$1,$BW$1:$CF$1,0))</f>
        <v>0</v>
      </c>
      <c r="BK906" s="3">
        <f t="array" ref="BK906">INDEX($D$21:$M$44,MATCH($BD906&amp;$BF906,$C$21:$C$44&amp;$B$21:$B$44,0),MATCH(BK$1,$D$16:$M$16,0))+VLOOKUP($BE906,战斗属性模型!$K$22:$O$24,BK$2,FALSE)*INDEX($BW$3:$CF$578,MATCH($BD906&amp;$BF906&amp;$BG906,$BT$3:$BT$578&amp;$BU$3:$BU$578&amp;$BV$3:$BV$578,0),MATCH(BK$1,$BW$1:$CF$1,0))</f>
        <v>0</v>
      </c>
      <c r="BL906" s="3"/>
      <c r="BM906" s="3"/>
      <c r="BN906" s="3"/>
      <c r="BO906" s="3"/>
      <c r="BP906" s="3"/>
      <c r="BQ906" s="3"/>
    </row>
    <row r="907" spans="56:69" x14ac:dyDescent="0.2">
      <c r="BD907" t="str">
        <f t="shared" si="390"/>
        <v>护甲</v>
      </c>
      <c r="BE907">
        <f t="shared" si="391"/>
        <v>2</v>
      </c>
      <c r="BF907">
        <f t="shared" ref="BF907:BG907" si="455">BF331</f>
        <v>5</v>
      </c>
      <c r="BG907">
        <f t="shared" si="455"/>
        <v>17</v>
      </c>
      <c r="BH907" s="3">
        <f t="array" ref="BH907">INDEX($D$21:$M$44,MATCH($BD907&amp;$BF907,$C$21:$C$44&amp;$B$21:$B$44,0),MATCH(BH$1,$D$16:$M$16,0))+VLOOKUP($BE907,战斗属性模型!$K$22:$O$24,BH$2,FALSE)*INDEX($BW$3:$CF$578,MATCH($BD907&amp;$BF907&amp;$BG907,$BT$3:$BT$578&amp;$BU$3:$BU$578&amp;$BV$3:$BV$578,0),MATCH(BH$1,$BW$1:$CF$1,0))</f>
        <v>699.2</v>
      </c>
      <c r="BI907" s="3">
        <f t="array" ref="BI907">INDEX($D$21:$M$44,MATCH($BD907&amp;$BF907,$C$21:$C$44&amp;$B$21:$B$44,0),MATCH(BI$1,$D$16:$M$16,0))+VLOOKUP($BE907,战斗属性模型!$K$22:$O$24,BI$2,FALSE)*INDEX($BW$3:$CF$578,MATCH($BD907&amp;$BF907&amp;$BG907,$BT$3:$BT$578&amp;$BU$3:$BU$578&amp;$BV$3:$BV$578,0),MATCH(BI$1,$BW$1:$CF$1,0))</f>
        <v>33600</v>
      </c>
      <c r="BJ907" s="3">
        <f t="array" ref="BJ907">INDEX($D$21:$M$44,MATCH($BD907&amp;$BF907,$C$21:$C$44&amp;$B$21:$B$44,0),MATCH(BJ$1,$D$16:$M$16,0))+VLOOKUP($BE907,战斗属性模型!$K$22:$O$24,BJ$2,FALSE)*INDEX($BW$3:$CF$578,MATCH($BD907&amp;$BF907&amp;$BG907,$BT$3:$BT$578&amp;$BU$3:$BU$578&amp;$BV$3:$BV$578,0),MATCH(BJ$1,$BW$1:$CF$1,0))</f>
        <v>0</v>
      </c>
      <c r="BK907" s="3">
        <f t="array" ref="BK907">INDEX($D$21:$M$44,MATCH($BD907&amp;$BF907,$C$21:$C$44&amp;$B$21:$B$44,0),MATCH(BK$1,$D$16:$M$16,0))+VLOOKUP($BE907,战斗属性模型!$K$22:$O$24,BK$2,FALSE)*INDEX($BW$3:$CF$578,MATCH($BD907&amp;$BF907&amp;$BG907,$BT$3:$BT$578&amp;$BU$3:$BU$578&amp;$BV$3:$BV$578,0),MATCH(BK$1,$BW$1:$CF$1,0))</f>
        <v>0</v>
      </c>
      <c r="BL907" s="3"/>
      <c r="BM907" s="3"/>
      <c r="BN907" s="3"/>
      <c r="BO907" s="3"/>
      <c r="BP907" s="3"/>
      <c r="BQ907" s="3"/>
    </row>
    <row r="908" spans="56:69" x14ac:dyDescent="0.2">
      <c r="BD908" t="str">
        <f t="shared" ref="BD908:BD971" si="456">BD332</f>
        <v>护甲</v>
      </c>
      <c r="BE908">
        <f t="shared" ref="BE908:BE971" si="457">BE332+1</f>
        <v>2</v>
      </c>
      <c r="BF908">
        <f t="shared" ref="BF908:BG908" si="458">BF332</f>
        <v>5</v>
      </c>
      <c r="BG908">
        <f t="shared" si="458"/>
        <v>18</v>
      </c>
      <c r="BH908" s="3">
        <f t="array" ref="BH908">INDEX($D$21:$M$44,MATCH($BD908&amp;$BF908,$C$21:$C$44&amp;$B$21:$B$44,0),MATCH(BH$1,$D$16:$M$16,0))+VLOOKUP($BE908,战斗属性模型!$K$22:$O$24,BH$2,FALSE)*INDEX($BW$3:$CF$578,MATCH($BD908&amp;$BF908&amp;$BG908,$BT$3:$BT$578&amp;$BU$3:$BU$578&amp;$BV$3:$BV$578,0),MATCH(BH$1,$BW$1:$CF$1,0))</f>
        <v>732.80000000000007</v>
      </c>
      <c r="BI908" s="3">
        <f t="array" ref="BI908">INDEX($D$21:$M$44,MATCH($BD908&amp;$BF908,$C$21:$C$44&amp;$B$21:$B$44,0),MATCH(BI$1,$D$16:$M$16,0))+VLOOKUP($BE908,战斗属性模型!$K$22:$O$24,BI$2,FALSE)*INDEX($BW$3:$CF$578,MATCH($BD908&amp;$BF908&amp;$BG908,$BT$3:$BT$578&amp;$BU$3:$BU$578&amp;$BV$3:$BV$578,0),MATCH(BI$1,$BW$1:$CF$1,0))</f>
        <v>35200</v>
      </c>
      <c r="BJ908" s="3">
        <f t="array" ref="BJ908">INDEX($D$21:$M$44,MATCH($BD908&amp;$BF908,$C$21:$C$44&amp;$B$21:$B$44,0),MATCH(BJ$1,$D$16:$M$16,0))+VLOOKUP($BE908,战斗属性模型!$K$22:$O$24,BJ$2,FALSE)*INDEX($BW$3:$CF$578,MATCH($BD908&amp;$BF908&amp;$BG908,$BT$3:$BT$578&amp;$BU$3:$BU$578&amp;$BV$3:$BV$578,0),MATCH(BJ$1,$BW$1:$CF$1,0))</f>
        <v>0</v>
      </c>
      <c r="BK908" s="3">
        <f t="array" ref="BK908">INDEX($D$21:$M$44,MATCH($BD908&amp;$BF908,$C$21:$C$44&amp;$B$21:$B$44,0),MATCH(BK$1,$D$16:$M$16,0))+VLOOKUP($BE908,战斗属性模型!$K$22:$O$24,BK$2,FALSE)*INDEX($BW$3:$CF$578,MATCH($BD908&amp;$BF908&amp;$BG908,$BT$3:$BT$578&amp;$BU$3:$BU$578&amp;$BV$3:$BV$578,0),MATCH(BK$1,$BW$1:$CF$1,0))</f>
        <v>0</v>
      </c>
      <c r="BL908" s="3"/>
      <c r="BM908" s="3"/>
      <c r="BN908" s="3"/>
      <c r="BO908" s="3"/>
      <c r="BP908" s="3"/>
      <c r="BQ908" s="3"/>
    </row>
    <row r="909" spans="56:69" x14ac:dyDescent="0.2">
      <c r="BD909" t="str">
        <f t="shared" si="456"/>
        <v>护甲</v>
      </c>
      <c r="BE909">
        <f t="shared" si="457"/>
        <v>2</v>
      </c>
      <c r="BF909">
        <f t="shared" ref="BF909:BG909" si="459">BF333</f>
        <v>5</v>
      </c>
      <c r="BG909">
        <f t="shared" si="459"/>
        <v>19</v>
      </c>
      <c r="BH909" s="3">
        <f t="array" ref="BH909">INDEX($D$21:$M$44,MATCH($BD909&amp;$BF909,$C$21:$C$44&amp;$B$21:$B$44,0),MATCH(BH$1,$D$16:$M$16,0))+VLOOKUP($BE909,战斗属性模型!$K$22:$O$24,BH$2,FALSE)*INDEX($BW$3:$CF$578,MATCH($BD909&amp;$BF909&amp;$BG909,$BT$3:$BT$578&amp;$BU$3:$BU$578&amp;$BV$3:$BV$578,0),MATCH(BH$1,$BW$1:$CF$1,0))</f>
        <v>766.4</v>
      </c>
      <c r="BI909" s="3">
        <f t="array" ref="BI909">INDEX($D$21:$M$44,MATCH($BD909&amp;$BF909,$C$21:$C$44&amp;$B$21:$B$44,0),MATCH(BI$1,$D$16:$M$16,0))+VLOOKUP($BE909,战斗属性模型!$K$22:$O$24,BI$2,FALSE)*INDEX($BW$3:$CF$578,MATCH($BD909&amp;$BF909&amp;$BG909,$BT$3:$BT$578&amp;$BU$3:$BU$578&amp;$BV$3:$BV$578,0),MATCH(BI$1,$BW$1:$CF$1,0))</f>
        <v>36800</v>
      </c>
      <c r="BJ909" s="3">
        <f t="array" ref="BJ909">INDEX($D$21:$M$44,MATCH($BD909&amp;$BF909,$C$21:$C$44&amp;$B$21:$B$44,0),MATCH(BJ$1,$D$16:$M$16,0))+VLOOKUP($BE909,战斗属性模型!$K$22:$O$24,BJ$2,FALSE)*INDEX($BW$3:$CF$578,MATCH($BD909&amp;$BF909&amp;$BG909,$BT$3:$BT$578&amp;$BU$3:$BU$578&amp;$BV$3:$BV$578,0),MATCH(BJ$1,$BW$1:$CF$1,0))</f>
        <v>0</v>
      </c>
      <c r="BK909" s="3">
        <f t="array" ref="BK909">INDEX($D$21:$M$44,MATCH($BD909&amp;$BF909,$C$21:$C$44&amp;$B$21:$B$44,0),MATCH(BK$1,$D$16:$M$16,0))+VLOOKUP($BE909,战斗属性模型!$K$22:$O$24,BK$2,FALSE)*INDEX($BW$3:$CF$578,MATCH($BD909&amp;$BF909&amp;$BG909,$BT$3:$BT$578&amp;$BU$3:$BU$578&amp;$BV$3:$BV$578,0),MATCH(BK$1,$BW$1:$CF$1,0))</f>
        <v>0</v>
      </c>
      <c r="BL909" s="3"/>
      <c r="BM909" s="3"/>
      <c r="BN909" s="3"/>
      <c r="BO909" s="3"/>
      <c r="BP909" s="3"/>
      <c r="BQ909" s="3"/>
    </row>
    <row r="910" spans="56:69" x14ac:dyDescent="0.2">
      <c r="BD910" t="str">
        <f t="shared" si="456"/>
        <v>护甲</v>
      </c>
      <c r="BE910">
        <f t="shared" si="457"/>
        <v>2</v>
      </c>
      <c r="BF910">
        <f t="shared" ref="BF910:BG910" si="460">BF334</f>
        <v>5</v>
      </c>
      <c r="BG910">
        <f t="shared" si="460"/>
        <v>20</v>
      </c>
      <c r="BH910" s="3">
        <f t="array" ref="BH910">INDEX($D$21:$M$44,MATCH($BD910&amp;$BF910,$C$21:$C$44&amp;$B$21:$B$44,0),MATCH(BH$1,$D$16:$M$16,0))+VLOOKUP($BE910,战斗属性模型!$K$22:$O$24,BH$2,FALSE)*INDEX($BW$3:$CF$578,MATCH($BD910&amp;$BF910&amp;$BG910,$BT$3:$BT$578&amp;$BU$3:$BU$578&amp;$BV$3:$BV$578,0),MATCH(BH$1,$BW$1:$CF$1,0))</f>
        <v>800</v>
      </c>
      <c r="BI910" s="3">
        <f t="array" ref="BI910">INDEX($D$21:$M$44,MATCH($BD910&amp;$BF910,$C$21:$C$44&amp;$B$21:$B$44,0),MATCH(BI$1,$D$16:$M$16,0))+VLOOKUP($BE910,战斗属性模型!$K$22:$O$24,BI$2,FALSE)*INDEX($BW$3:$CF$578,MATCH($BD910&amp;$BF910&amp;$BG910,$BT$3:$BT$578&amp;$BU$3:$BU$578&amp;$BV$3:$BV$578,0),MATCH(BI$1,$BW$1:$CF$1,0))</f>
        <v>38400</v>
      </c>
      <c r="BJ910" s="3">
        <f t="array" ref="BJ910">INDEX($D$21:$M$44,MATCH($BD910&amp;$BF910,$C$21:$C$44&amp;$B$21:$B$44,0),MATCH(BJ$1,$D$16:$M$16,0))+VLOOKUP($BE910,战斗属性模型!$K$22:$O$24,BJ$2,FALSE)*INDEX($BW$3:$CF$578,MATCH($BD910&amp;$BF910&amp;$BG910,$BT$3:$BT$578&amp;$BU$3:$BU$578&amp;$BV$3:$BV$578,0),MATCH(BJ$1,$BW$1:$CF$1,0))</f>
        <v>0</v>
      </c>
      <c r="BK910" s="3">
        <f t="array" ref="BK910">INDEX($D$21:$M$44,MATCH($BD910&amp;$BF910,$C$21:$C$44&amp;$B$21:$B$44,0),MATCH(BK$1,$D$16:$M$16,0))+VLOOKUP($BE910,战斗属性模型!$K$22:$O$24,BK$2,FALSE)*INDEX($BW$3:$CF$578,MATCH($BD910&amp;$BF910&amp;$BG910,$BT$3:$BT$578&amp;$BU$3:$BU$578&amp;$BV$3:$BV$578,0),MATCH(BK$1,$BW$1:$CF$1,0))</f>
        <v>0</v>
      </c>
      <c r="BL910" s="3"/>
      <c r="BM910" s="3"/>
      <c r="BN910" s="3"/>
      <c r="BO910" s="3"/>
      <c r="BP910" s="3"/>
      <c r="BQ910" s="3"/>
    </row>
    <row r="911" spans="56:69" x14ac:dyDescent="0.2">
      <c r="BD911" t="str">
        <f t="shared" si="456"/>
        <v>护甲</v>
      </c>
      <c r="BE911">
        <f t="shared" si="457"/>
        <v>2</v>
      </c>
      <c r="BF911">
        <f t="shared" ref="BF911:BG911" si="461">BF335</f>
        <v>5</v>
      </c>
      <c r="BG911">
        <f t="shared" si="461"/>
        <v>21</v>
      </c>
      <c r="BH911" s="3">
        <f t="array" ref="BH911">INDEX($D$21:$M$44,MATCH($BD911&amp;$BF911,$C$21:$C$44&amp;$B$21:$B$44,0),MATCH(BH$1,$D$16:$M$16,0))+VLOOKUP($BE911,战斗属性模型!$K$22:$O$24,BH$2,FALSE)*INDEX($BW$3:$CF$578,MATCH($BD911&amp;$BF911&amp;$BG911,$BT$3:$BT$578&amp;$BU$3:$BU$578&amp;$BV$3:$BV$578,0),MATCH(BH$1,$BW$1:$CF$1,0))</f>
        <v>833.6</v>
      </c>
      <c r="BI911" s="3">
        <f t="array" ref="BI911">INDEX($D$21:$M$44,MATCH($BD911&amp;$BF911,$C$21:$C$44&amp;$B$21:$B$44,0),MATCH(BI$1,$D$16:$M$16,0))+VLOOKUP($BE911,战斗属性模型!$K$22:$O$24,BI$2,FALSE)*INDEX($BW$3:$CF$578,MATCH($BD911&amp;$BF911&amp;$BG911,$BT$3:$BT$578&amp;$BU$3:$BU$578&amp;$BV$3:$BV$578,0),MATCH(BI$1,$BW$1:$CF$1,0))</f>
        <v>40000</v>
      </c>
      <c r="BJ911" s="3">
        <f t="array" ref="BJ911">INDEX($D$21:$M$44,MATCH($BD911&amp;$BF911,$C$21:$C$44&amp;$B$21:$B$44,0),MATCH(BJ$1,$D$16:$M$16,0))+VLOOKUP($BE911,战斗属性模型!$K$22:$O$24,BJ$2,FALSE)*INDEX($BW$3:$CF$578,MATCH($BD911&amp;$BF911&amp;$BG911,$BT$3:$BT$578&amp;$BU$3:$BU$578&amp;$BV$3:$BV$578,0),MATCH(BJ$1,$BW$1:$CF$1,0))</f>
        <v>0</v>
      </c>
      <c r="BK911" s="3">
        <f t="array" ref="BK911">INDEX($D$21:$M$44,MATCH($BD911&amp;$BF911,$C$21:$C$44&amp;$B$21:$B$44,0),MATCH(BK$1,$D$16:$M$16,0))+VLOOKUP($BE911,战斗属性模型!$K$22:$O$24,BK$2,FALSE)*INDEX($BW$3:$CF$578,MATCH($BD911&amp;$BF911&amp;$BG911,$BT$3:$BT$578&amp;$BU$3:$BU$578&amp;$BV$3:$BV$578,0),MATCH(BK$1,$BW$1:$CF$1,0))</f>
        <v>0</v>
      </c>
      <c r="BL911" s="3"/>
      <c r="BM911" s="3"/>
      <c r="BN911" s="3"/>
      <c r="BO911" s="3"/>
      <c r="BP911" s="3"/>
      <c r="BQ911" s="3"/>
    </row>
    <row r="912" spans="56:69" x14ac:dyDescent="0.2">
      <c r="BD912" t="str">
        <f t="shared" si="456"/>
        <v>护甲</v>
      </c>
      <c r="BE912">
        <f t="shared" si="457"/>
        <v>2</v>
      </c>
      <c r="BF912">
        <f t="shared" ref="BF912:BG912" si="462">BF336</f>
        <v>5</v>
      </c>
      <c r="BG912">
        <f t="shared" si="462"/>
        <v>22</v>
      </c>
      <c r="BH912" s="3">
        <f t="array" ref="BH912">INDEX($D$21:$M$44,MATCH($BD912&amp;$BF912,$C$21:$C$44&amp;$B$21:$B$44,0),MATCH(BH$1,$D$16:$M$16,0))+VLOOKUP($BE912,战斗属性模型!$K$22:$O$24,BH$2,FALSE)*INDEX($BW$3:$CF$578,MATCH($BD912&amp;$BF912&amp;$BG912,$BT$3:$BT$578&amp;$BU$3:$BU$578&amp;$BV$3:$BV$578,0),MATCH(BH$1,$BW$1:$CF$1,0))</f>
        <v>867.2</v>
      </c>
      <c r="BI912" s="3">
        <f t="array" ref="BI912">INDEX($D$21:$M$44,MATCH($BD912&amp;$BF912,$C$21:$C$44&amp;$B$21:$B$44,0),MATCH(BI$1,$D$16:$M$16,0))+VLOOKUP($BE912,战斗属性模型!$K$22:$O$24,BI$2,FALSE)*INDEX($BW$3:$CF$578,MATCH($BD912&amp;$BF912&amp;$BG912,$BT$3:$BT$578&amp;$BU$3:$BU$578&amp;$BV$3:$BV$578,0),MATCH(BI$1,$BW$1:$CF$1,0))</f>
        <v>41600</v>
      </c>
      <c r="BJ912" s="3">
        <f t="array" ref="BJ912">INDEX($D$21:$M$44,MATCH($BD912&amp;$BF912,$C$21:$C$44&amp;$B$21:$B$44,0),MATCH(BJ$1,$D$16:$M$16,0))+VLOOKUP($BE912,战斗属性模型!$K$22:$O$24,BJ$2,FALSE)*INDEX($BW$3:$CF$578,MATCH($BD912&amp;$BF912&amp;$BG912,$BT$3:$BT$578&amp;$BU$3:$BU$578&amp;$BV$3:$BV$578,0),MATCH(BJ$1,$BW$1:$CF$1,0))</f>
        <v>0</v>
      </c>
      <c r="BK912" s="3">
        <f t="array" ref="BK912">INDEX($D$21:$M$44,MATCH($BD912&amp;$BF912,$C$21:$C$44&amp;$B$21:$B$44,0),MATCH(BK$1,$D$16:$M$16,0))+VLOOKUP($BE912,战斗属性模型!$K$22:$O$24,BK$2,FALSE)*INDEX($BW$3:$CF$578,MATCH($BD912&amp;$BF912&amp;$BG912,$BT$3:$BT$578&amp;$BU$3:$BU$578&amp;$BV$3:$BV$578,0),MATCH(BK$1,$BW$1:$CF$1,0))</f>
        <v>0</v>
      </c>
      <c r="BL912" s="3"/>
      <c r="BM912" s="3"/>
      <c r="BN912" s="3"/>
      <c r="BO912" s="3"/>
      <c r="BP912" s="3"/>
      <c r="BQ912" s="3"/>
    </row>
    <row r="913" spans="56:69" x14ac:dyDescent="0.2">
      <c r="BD913" t="str">
        <f t="shared" si="456"/>
        <v>护甲</v>
      </c>
      <c r="BE913">
        <f t="shared" si="457"/>
        <v>2</v>
      </c>
      <c r="BF913">
        <f t="shared" ref="BF913:BG913" si="463">BF337</f>
        <v>5</v>
      </c>
      <c r="BG913">
        <f t="shared" si="463"/>
        <v>23</v>
      </c>
      <c r="BH913" s="3">
        <f t="array" ref="BH913">INDEX($D$21:$M$44,MATCH($BD913&amp;$BF913,$C$21:$C$44&amp;$B$21:$B$44,0),MATCH(BH$1,$D$16:$M$16,0))+VLOOKUP($BE913,战斗属性模型!$K$22:$O$24,BH$2,FALSE)*INDEX($BW$3:$CF$578,MATCH($BD913&amp;$BF913&amp;$BG913,$BT$3:$BT$578&amp;$BU$3:$BU$578&amp;$BV$3:$BV$578,0),MATCH(BH$1,$BW$1:$CF$1,0))</f>
        <v>900.80000000000007</v>
      </c>
      <c r="BI913" s="3">
        <f t="array" ref="BI913">INDEX($D$21:$M$44,MATCH($BD913&amp;$BF913,$C$21:$C$44&amp;$B$21:$B$44,0),MATCH(BI$1,$D$16:$M$16,0))+VLOOKUP($BE913,战斗属性模型!$K$22:$O$24,BI$2,FALSE)*INDEX($BW$3:$CF$578,MATCH($BD913&amp;$BF913&amp;$BG913,$BT$3:$BT$578&amp;$BU$3:$BU$578&amp;$BV$3:$BV$578,0),MATCH(BI$1,$BW$1:$CF$1,0))</f>
        <v>43200</v>
      </c>
      <c r="BJ913" s="3">
        <f t="array" ref="BJ913">INDEX($D$21:$M$44,MATCH($BD913&amp;$BF913,$C$21:$C$44&amp;$B$21:$B$44,0),MATCH(BJ$1,$D$16:$M$16,0))+VLOOKUP($BE913,战斗属性模型!$K$22:$O$24,BJ$2,FALSE)*INDEX($BW$3:$CF$578,MATCH($BD913&amp;$BF913&amp;$BG913,$BT$3:$BT$578&amp;$BU$3:$BU$578&amp;$BV$3:$BV$578,0),MATCH(BJ$1,$BW$1:$CF$1,0))</f>
        <v>0</v>
      </c>
      <c r="BK913" s="3">
        <f t="array" ref="BK913">INDEX($D$21:$M$44,MATCH($BD913&amp;$BF913,$C$21:$C$44&amp;$B$21:$B$44,0),MATCH(BK$1,$D$16:$M$16,0))+VLOOKUP($BE913,战斗属性模型!$K$22:$O$24,BK$2,FALSE)*INDEX($BW$3:$CF$578,MATCH($BD913&amp;$BF913&amp;$BG913,$BT$3:$BT$578&amp;$BU$3:$BU$578&amp;$BV$3:$BV$578,0),MATCH(BK$1,$BW$1:$CF$1,0))</f>
        <v>0</v>
      </c>
      <c r="BL913" s="3"/>
      <c r="BM913" s="3"/>
      <c r="BN913" s="3"/>
      <c r="BO913" s="3"/>
      <c r="BP913" s="3"/>
      <c r="BQ913" s="3"/>
    </row>
    <row r="914" spans="56:69" x14ac:dyDescent="0.2">
      <c r="BD914" t="str">
        <f t="shared" si="456"/>
        <v>护甲</v>
      </c>
      <c r="BE914">
        <f t="shared" si="457"/>
        <v>2</v>
      </c>
      <c r="BF914">
        <f t="shared" ref="BF914:BG914" si="464">BF338</f>
        <v>5</v>
      </c>
      <c r="BG914">
        <f t="shared" si="464"/>
        <v>24</v>
      </c>
      <c r="BH914" s="3">
        <f t="array" ref="BH914">INDEX($D$21:$M$44,MATCH($BD914&amp;$BF914,$C$21:$C$44&amp;$B$21:$B$44,0),MATCH(BH$1,$D$16:$M$16,0))+VLOOKUP($BE914,战斗属性模型!$K$22:$O$24,BH$2,FALSE)*INDEX($BW$3:$CF$578,MATCH($BD914&amp;$BF914&amp;$BG914,$BT$3:$BT$578&amp;$BU$3:$BU$578&amp;$BV$3:$BV$578,0),MATCH(BH$1,$BW$1:$CF$1,0))</f>
        <v>934.40000000000009</v>
      </c>
      <c r="BI914" s="3">
        <f t="array" ref="BI914">INDEX($D$21:$M$44,MATCH($BD914&amp;$BF914,$C$21:$C$44&amp;$B$21:$B$44,0),MATCH(BI$1,$D$16:$M$16,0))+VLOOKUP($BE914,战斗属性模型!$K$22:$O$24,BI$2,FALSE)*INDEX($BW$3:$CF$578,MATCH($BD914&amp;$BF914&amp;$BG914,$BT$3:$BT$578&amp;$BU$3:$BU$578&amp;$BV$3:$BV$578,0),MATCH(BI$1,$BW$1:$CF$1,0))</f>
        <v>44800</v>
      </c>
      <c r="BJ914" s="3">
        <f t="array" ref="BJ914">INDEX($D$21:$M$44,MATCH($BD914&amp;$BF914,$C$21:$C$44&amp;$B$21:$B$44,0),MATCH(BJ$1,$D$16:$M$16,0))+VLOOKUP($BE914,战斗属性模型!$K$22:$O$24,BJ$2,FALSE)*INDEX($BW$3:$CF$578,MATCH($BD914&amp;$BF914&amp;$BG914,$BT$3:$BT$578&amp;$BU$3:$BU$578&amp;$BV$3:$BV$578,0),MATCH(BJ$1,$BW$1:$CF$1,0))</f>
        <v>0</v>
      </c>
      <c r="BK914" s="3">
        <f t="array" ref="BK914">INDEX($D$21:$M$44,MATCH($BD914&amp;$BF914,$C$21:$C$44&amp;$B$21:$B$44,0),MATCH(BK$1,$D$16:$M$16,0))+VLOOKUP($BE914,战斗属性模型!$K$22:$O$24,BK$2,FALSE)*INDEX($BW$3:$CF$578,MATCH($BD914&amp;$BF914&amp;$BG914,$BT$3:$BT$578&amp;$BU$3:$BU$578&amp;$BV$3:$BV$578,0),MATCH(BK$1,$BW$1:$CF$1,0))</f>
        <v>0</v>
      </c>
      <c r="BL914" s="3"/>
      <c r="BM914" s="3"/>
      <c r="BN914" s="3"/>
      <c r="BO914" s="3"/>
      <c r="BP914" s="3"/>
      <c r="BQ914" s="3"/>
    </row>
    <row r="915" spans="56:69" x14ac:dyDescent="0.2">
      <c r="BD915" t="str">
        <f t="shared" si="456"/>
        <v>护甲</v>
      </c>
      <c r="BE915">
        <f t="shared" si="457"/>
        <v>2</v>
      </c>
      <c r="BF915">
        <f t="shared" ref="BF915:BG915" si="465">BF339</f>
        <v>6</v>
      </c>
      <c r="BG915">
        <f t="shared" si="465"/>
        <v>1</v>
      </c>
      <c r="BH915" s="3">
        <f t="array" ref="BH915">INDEX($D$21:$M$44,MATCH($BD915&amp;$BF915,$C$21:$C$44&amp;$B$21:$B$44,0),MATCH(BH$1,$D$16:$M$16,0))+VLOOKUP($BE915,战斗属性模型!$K$22:$O$24,BH$2,FALSE)*INDEX($BW$3:$CF$578,MATCH($BD915&amp;$BF915&amp;$BG915,$BT$3:$BT$578&amp;$BU$3:$BU$578&amp;$BV$3:$BV$578,0),MATCH(BH$1,$BW$1:$CF$1,0))</f>
        <v>242.4</v>
      </c>
      <c r="BI915" s="3">
        <f t="array" ref="BI915">INDEX($D$21:$M$44,MATCH($BD915&amp;$BF915,$C$21:$C$44&amp;$B$21:$B$44,0),MATCH(BI$1,$D$16:$M$16,0))+VLOOKUP($BE915,战斗属性模型!$K$22:$O$24,BI$2,FALSE)*INDEX($BW$3:$CF$578,MATCH($BD915&amp;$BF915&amp;$BG915,$BT$3:$BT$578&amp;$BU$3:$BU$578&amp;$BV$3:$BV$578,0),MATCH(BI$1,$BW$1:$CF$1,0))</f>
        <v>12000</v>
      </c>
      <c r="BJ915" s="3">
        <f t="array" ref="BJ915">INDEX($D$21:$M$44,MATCH($BD915&amp;$BF915,$C$21:$C$44&amp;$B$21:$B$44,0),MATCH(BJ$1,$D$16:$M$16,0))+VLOOKUP($BE915,战斗属性模型!$K$22:$O$24,BJ$2,FALSE)*INDEX($BW$3:$CF$578,MATCH($BD915&amp;$BF915&amp;$BG915,$BT$3:$BT$578&amp;$BU$3:$BU$578&amp;$BV$3:$BV$578,0),MATCH(BJ$1,$BW$1:$CF$1,0))</f>
        <v>0</v>
      </c>
      <c r="BK915" s="3">
        <f t="array" ref="BK915">INDEX($D$21:$M$44,MATCH($BD915&amp;$BF915,$C$21:$C$44&amp;$B$21:$B$44,0),MATCH(BK$1,$D$16:$M$16,0))+VLOOKUP($BE915,战斗属性模型!$K$22:$O$24,BK$2,FALSE)*INDEX($BW$3:$CF$578,MATCH($BD915&amp;$BF915&amp;$BG915,$BT$3:$BT$578&amp;$BU$3:$BU$578&amp;$BV$3:$BV$578,0),MATCH(BK$1,$BW$1:$CF$1,0))</f>
        <v>0</v>
      </c>
      <c r="BL915" s="3"/>
      <c r="BM915" s="3"/>
      <c r="BN915" s="3"/>
      <c r="BO915" s="3"/>
      <c r="BP915" s="3"/>
      <c r="BQ915" s="3"/>
    </row>
    <row r="916" spans="56:69" x14ac:dyDescent="0.2">
      <c r="BD916" t="str">
        <f t="shared" si="456"/>
        <v>护甲</v>
      </c>
      <c r="BE916">
        <f t="shared" si="457"/>
        <v>2</v>
      </c>
      <c r="BF916">
        <f t="shared" ref="BF916:BG916" si="466">BF340</f>
        <v>6</v>
      </c>
      <c r="BG916">
        <f t="shared" si="466"/>
        <v>2</v>
      </c>
      <c r="BH916" s="3">
        <f t="array" ref="BH916">INDEX($D$21:$M$44,MATCH($BD916&amp;$BF916,$C$21:$C$44&amp;$B$21:$B$44,0),MATCH(BH$1,$D$16:$M$16,0))+VLOOKUP($BE916,战斗属性模型!$K$22:$O$24,BH$2,FALSE)*INDEX($BW$3:$CF$578,MATCH($BD916&amp;$BF916&amp;$BG916,$BT$3:$BT$578&amp;$BU$3:$BU$578&amp;$BV$3:$BV$578,0),MATCH(BH$1,$BW$1:$CF$1,0))</f>
        <v>292.8</v>
      </c>
      <c r="BI916" s="3">
        <f t="array" ref="BI916">INDEX($D$21:$M$44,MATCH($BD916&amp;$BF916,$C$21:$C$44&amp;$B$21:$B$44,0),MATCH(BI$1,$D$16:$M$16,0))+VLOOKUP($BE916,战斗属性模型!$K$22:$O$24,BI$2,FALSE)*INDEX($BW$3:$CF$578,MATCH($BD916&amp;$BF916&amp;$BG916,$BT$3:$BT$578&amp;$BU$3:$BU$578&amp;$BV$3:$BV$578,0),MATCH(BI$1,$BW$1:$CF$1,0))</f>
        <v>14400</v>
      </c>
      <c r="BJ916" s="3">
        <f t="array" ref="BJ916">INDEX($D$21:$M$44,MATCH($BD916&amp;$BF916,$C$21:$C$44&amp;$B$21:$B$44,0),MATCH(BJ$1,$D$16:$M$16,0))+VLOOKUP($BE916,战斗属性模型!$K$22:$O$24,BJ$2,FALSE)*INDEX($BW$3:$CF$578,MATCH($BD916&amp;$BF916&amp;$BG916,$BT$3:$BT$578&amp;$BU$3:$BU$578&amp;$BV$3:$BV$578,0),MATCH(BJ$1,$BW$1:$CF$1,0))</f>
        <v>0</v>
      </c>
      <c r="BK916" s="3">
        <f t="array" ref="BK916">INDEX($D$21:$M$44,MATCH($BD916&amp;$BF916,$C$21:$C$44&amp;$B$21:$B$44,0),MATCH(BK$1,$D$16:$M$16,0))+VLOOKUP($BE916,战斗属性模型!$K$22:$O$24,BK$2,FALSE)*INDEX($BW$3:$CF$578,MATCH($BD916&amp;$BF916&amp;$BG916,$BT$3:$BT$578&amp;$BU$3:$BU$578&amp;$BV$3:$BV$578,0),MATCH(BK$1,$BW$1:$CF$1,0))</f>
        <v>0</v>
      </c>
      <c r="BL916" s="3"/>
      <c r="BM916" s="3"/>
      <c r="BN916" s="3"/>
      <c r="BO916" s="3"/>
      <c r="BP916" s="3"/>
      <c r="BQ916" s="3"/>
    </row>
    <row r="917" spans="56:69" x14ac:dyDescent="0.2">
      <c r="BD917" t="str">
        <f t="shared" si="456"/>
        <v>护甲</v>
      </c>
      <c r="BE917">
        <f t="shared" si="457"/>
        <v>2</v>
      </c>
      <c r="BF917">
        <f t="shared" ref="BF917:BG917" si="467">BF341</f>
        <v>6</v>
      </c>
      <c r="BG917">
        <f t="shared" si="467"/>
        <v>3</v>
      </c>
      <c r="BH917" s="3">
        <f t="array" ref="BH917">INDEX($D$21:$M$44,MATCH($BD917&amp;$BF917,$C$21:$C$44&amp;$B$21:$B$44,0),MATCH(BH$1,$D$16:$M$16,0))+VLOOKUP($BE917,战斗属性模型!$K$22:$O$24,BH$2,FALSE)*INDEX($BW$3:$CF$578,MATCH($BD917&amp;$BF917&amp;$BG917,$BT$3:$BT$578&amp;$BU$3:$BU$578&amp;$BV$3:$BV$578,0),MATCH(BH$1,$BW$1:$CF$1,0))</f>
        <v>343.20000000000005</v>
      </c>
      <c r="BI917" s="3">
        <f t="array" ref="BI917">INDEX($D$21:$M$44,MATCH($BD917&amp;$BF917,$C$21:$C$44&amp;$B$21:$B$44,0),MATCH(BI$1,$D$16:$M$16,0))+VLOOKUP($BE917,战斗属性模型!$K$22:$O$24,BI$2,FALSE)*INDEX($BW$3:$CF$578,MATCH($BD917&amp;$BF917&amp;$BG917,$BT$3:$BT$578&amp;$BU$3:$BU$578&amp;$BV$3:$BV$578,0),MATCH(BI$1,$BW$1:$CF$1,0))</f>
        <v>16800</v>
      </c>
      <c r="BJ917" s="3">
        <f t="array" ref="BJ917">INDEX($D$21:$M$44,MATCH($BD917&amp;$BF917,$C$21:$C$44&amp;$B$21:$B$44,0),MATCH(BJ$1,$D$16:$M$16,0))+VLOOKUP($BE917,战斗属性模型!$K$22:$O$24,BJ$2,FALSE)*INDEX($BW$3:$CF$578,MATCH($BD917&amp;$BF917&amp;$BG917,$BT$3:$BT$578&amp;$BU$3:$BU$578&amp;$BV$3:$BV$578,0),MATCH(BJ$1,$BW$1:$CF$1,0))</f>
        <v>0</v>
      </c>
      <c r="BK917" s="3">
        <f t="array" ref="BK917">INDEX($D$21:$M$44,MATCH($BD917&amp;$BF917,$C$21:$C$44&amp;$B$21:$B$44,0),MATCH(BK$1,$D$16:$M$16,0))+VLOOKUP($BE917,战斗属性模型!$K$22:$O$24,BK$2,FALSE)*INDEX($BW$3:$CF$578,MATCH($BD917&amp;$BF917&amp;$BG917,$BT$3:$BT$578&amp;$BU$3:$BU$578&amp;$BV$3:$BV$578,0),MATCH(BK$1,$BW$1:$CF$1,0))</f>
        <v>0</v>
      </c>
      <c r="BL917" s="3"/>
      <c r="BM917" s="3"/>
      <c r="BN917" s="3"/>
      <c r="BO917" s="3"/>
      <c r="BP917" s="3"/>
      <c r="BQ917" s="3"/>
    </row>
    <row r="918" spans="56:69" x14ac:dyDescent="0.2">
      <c r="BD918" t="str">
        <f t="shared" si="456"/>
        <v>护甲</v>
      </c>
      <c r="BE918">
        <f t="shared" si="457"/>
        <v>2</v>
      </c>
      <c r="BF918">
        <f t="shared" ref="BF918:BG918" si="468">BF342</f>
        <v>6</v>
      </c>
      <c r="BG918">
        <f t="shared" si="468"/>
        <v>4</v>
      </c>
      <c r="BH918" s="3">
        <f t="array" ref="BH918">INDEX($D$21:$M$44,MATCH($BD918&amp;$BF918,$C$21:$C$44&amp;$B$21:$B$44,0),MATCH(BH$1,$D$16:$M$16,0))+VLOOKUP($BE918,战斗属性模型!$K$22:$O$24,BH$2,FALSE)*INDEX($BW$3:$CF$578,MATCH($BD918&amp;$BF918&amp;$BG918,$BT$3:$BT$578&amp;$BU$3:$BU$578&amp;$BV$3:$BV$578,0),MATCH(BH$1,$BW$1:$CF$1,0))</f>
        <v>393.6</v>
      </c>
      <c r="BI918" s="3">
        <f t="array" ref="BI918">INDEX($D$21:$M$44,MATCH($BD918&amp;$BF918,$C$21:$C$44&amp;$B$21:$B$44,0),MATCH(BI$1,$D$16:$M$16,0))+VLOOKUP($BE918,战斗属性模型!$K$22:$O$24,BI$2,FALSE)*INDEX($BW$3:$CF$578,MATCH($BD918&amp;$BF918&amp;$BG918,$BT$3:$BT$578&amp;$BU$3:$BU$578&amp;$BV$3:$BV$578,0),MATCH(BI$1,$BW$1:$CF$1,0))</f>
        <v>19200</v>
      </c>
      <c r="BJ918" s="3">
        <f t="array" ref="BJ918">INDEX($D$21:$M$44,MATCH($BD918&amp;$BF918,$C$21:$C$44&amp;$B$21:$B$44,0),MATCH(BJ$1,$D$16:$M$16,0))+VLOOKUP($BE918,战斗属性模型!$K$22:$O$24,BJ$2,FALSE)*INDEX($BW$3:$CF$578,MATCH($BD918&amp;$BF918&amp;$BG918,$BT$3:$BT$578&amp;$BU$3:$BU$578&amp;$BV$3:$BV$578,0),MATCH(BJ$1,$BW$1:$CF$1,0))</f>
        <v>0</v>
      </c>
      <c r="BK918" s="3">
        <f t="array" ref="BK918">INDEX($D$21:$M$44,MATCH($BD918&amp;$BF918,$C$21:$C$44&amp;$B$21:$B$44,0),MATCH(BK$1,$D$16:$M$16,0))+VLOOKUP($BE918,战斗属性模型!$K$22:$O$24,BK$2,FALSE)*INDEX($BW$3:$CF$578,MATCH($BD918&amp;$BF918&amp;$BG918,$BT$3:$BT$578&amp;$BU$3:$BU$578&amp;$BV$3:$BV$578,0),MATCH(BK$1,$BW$1:$CF$1,0))</f>
        <v>0</v>
      </c>
      <c r="BL918" s="3"/>
      <c r="BM918" s="3"/>
      <c r="BN918" s="3"/>
      <c r="BO918" s="3"/>
      <c r="BP918" s="3"/>
      <c r="BQ918" s="3"/>
    </row>
    <row r="919" spans="56:69" x14ac:dyDescent="0.2">
      <c r="BD919" t="str">
        <f t="shared" si="456"/>
        <v>护甲</v>
      </c>
      <c r="BE919">
        <f t="shared" si="457"/>
        <v>2</v>
      </c>
      <c r="BF919">
        <f t="shared" ref="BF919:BG919" si="469">BF343</f>
        <v>6</v>
      </c>
      <c r="BG919">
        <f t="shared" si="469"/>
        <v>5</v>
      </c>
      <c r="BH919" s="3">
        <f t="array" ref="BH919">INDEX($D$21:$M$44,MATCH($BD919&amp;$BF919,$C$21:$C$44&amp;$B$21:$B$44,0),MATCH(BH$1,$D$16:$M$16,0))+VLOOKUP($BE919,战斗属性模型!$K$22:$O$24,BH$2,FALSE)*INDEX($BW$3:$CF$578,MATCH($BD919&amp;$BF919&amp;$BG919,$BT$3:$BT$578&amp;$BU$3:$BU$578&amp;$BV$3:$BV$578,0),MATCH(BH$1,$BW$1:$CF$1,0))</f>
        <v>444</v>
      </c>
      <c r="BI919" s="3">
        <f t="array" ref="BI919">INDEX($D$21:$M$44,MATCH($BD919&amp;$BF919,$C$21:$C$44&amp;$B$21:$B$44,0),MATCH(BI$1,$D$16:$M$16,0))+VLOOKUP($BE919,战斗属性模型!$K$22:$O$24,BI$2,FALSE)*INDEX($BW$3:$CF$578,MATCH($BD919&amp;$BF919&amp;$BG919,$BT$3:$BT$578&amp;$BU$3:$BU$578&amp;$BV$3:$BV$578,0),MATCH(BI$1,$BW$1:$CF$1,0))</f>
        <v>21600</v>
      </c>
      <c r="BJ919" s="3">
        <f t="array" ref="BJ919">INDEX($D$21:$M$44,MATCH($BD919&amp;$BF919,$C$21:$C$44&amp;$B$21:$B$44,0),MATCH(BJ$1,$D$16:$M$16,0))+VLOOKUP($BE919,战斗属性模型!$K$22:$O$24,BJ$2,FALSE)*INDEX($BW$3:$CF$578,MATCH($BD919&amp;$BF919&amp;$BG919,$BT$3:$BT$578&amp;$BU$3:$BU$578&amp;$BV$3:$BV$578,0),MATCH(BJ$1,$BW$1:$CF$1,0))</f>
        <v>0</v>
      </c>
      <c r="BK919" s="3">
        <f t="array" ref="BK919">INDEX($D$21:$M$44,MATCH($BD919&amp;$BF919,$C$21:$C$44&amp;$B$21:$B$44,0),MATCH(BK$1,$D$16:$M$16,0))+VLOOKUP($BE919,战斗属性模型!$K$22:$O$24,BK$2,FALSE)*INDEX($BW$3:$CF$578,MATCH($BD919&amp;$BF919&amp;$BG919,$BT$3:$BT$578&amp;$BU$3:$BU$578&amp;$BV$3:$BV$578,0),MATCH(BK$1,$BW$1:$CF$1,0))</f>
        <v>0</v>
      </c>
      <c r="BL919" s="3"/>
      <c r="BM919" s="3"/>
      <c r="BN919" s="3"/>
      <c r="BO919" s="3"/>
      <c r="BP919" s="3"/>
      <c r="BQ919" s="3"/>
    </row>
    <row r="920" spans="56:69" x14ac:dyDescent="0.2">
      <c r="BD920" t="str">
        <f t="shared" si="456"/>
        <v>护甲</v>
      </c>
      <c r="BE920">
        <f t="shared" si="457"/>
        <v>2</v>
      </c>
      <c r="BF920">
        <f t="shared" ref="BF920:BG920" si="470">BF344</f>
        <v>6</v>
      </c>
      <c r="BG920">
        <f t="shared" si="470"/>
        <v>6</v>
      </c>
      <c r="BH920" s="3">
        <f t="array" ref="BH920">INDEX($D$21:$M$44,MATCH($BD920&amp;$BF920,$C$21:$C$44&amp;$B$21:$B$44,0),MATCH(BH$1,$D$16:$M$16,0))+VLOOKUP($BE920,战斗属性模型!$K$22:$O$24,BH$2,FALSE)*INDEX($BW$3:$CF$578,MATCH($BD920&amp;$BF920&amp;$BG920,$BT$3:$BT$578&amp;$BU$3:$BU$578&amp;$BV$3:$BV$578,0),MATCH(BH$1,$BW$1:$CF$1,0))</f>
        <v>494.40000000000003</v>
      </c>
      <c r="BI920" s="3">
        <f t="array" ref="BI920">INDEX($D$21:$M$44,MATCH($BD920&amp;$BF920,$C$21:$C$44&amp;$B$21:$B$44,0),MATCH(BI$1,$D$16:$M$16,0))+VLOOKUP($BE920,战斗属性模型!$K$22:$O$24,BI$2,FALSE)*INDEX($BW$3:$CF$578,MATCH($BD920&amp;$BF920&amp;$BG920,$BT$3:$BT$578&amp;$BU$3:$BU$578&amp;$BV$3:$BV$578,0),MATCH(BI$1,$BW$1:$CF$1,0))</f>
        <v>24000</v>
      </c>
      <c r="BJ920" s="3">
        <f t="array" ref="BJ920">INDEX($D$21:$M$44,MATCH($BD920&amp;$BF920,$C$21:$C$44&amp;$B$21:$B$44,0),MATCH(BJ$1,$D$16:$M$16,0))+VLOOKUP($BE920,战斗属性模型!$K$22:$O$24,BJ$2,FALSE)*INDEX($BW$3:$CF$578,MATCH($BD920&amp;$BF920&amp;$BG920,$BT$3:$BT$578&amp;$BU$3:$BU$578&amp;$BV$3:$BV$578,0),MATCH(BJ$1,$BW$1:$CF$1,0))</f>
        <v>0</v>
      </c>
      <c r="BK920" s="3">
        <f t="array" ref="BK920">INDEX($D$21:$M$44,MATCH($BD920&amp;$BF920,$C$21:$C$44&amp;$B$21:$B$44,0),MATCH(BK$1,$D$16:$M$16,0))+VLOOKUP($BE920,战斗属性模型!$K$22:$O$24,BK$2,FALSE)*INDEX($BW$3:$CF$578,MATCH($BD920&amp;$BF920&amp;$BG920,$BT$3:$BT$578&amp;$BU$3:$BU$578&amp;$BV$3:$BV$578,0),MATCH(BK$1,$BW$1:$CF$1,0))</f>
        <v>0</v>
      </c>
      <c r="BL920" s="3"/>
      <c r="BM920" s="3"/>
      <c r="BN920" s="3"/>
      <c r="BO920" s="3"/>
      <c r="BP920" s="3"/>
      <c r="BQ920" s="3"/>
    </row>
    <row r="921" spans="56:69" x14ac:dyDescent="0.2">
      <c r="BD921" t="str">
        <f t="shared" si="456"/>
        <v>护甲</v>
      </c>
      <c r="BE921">
        <f t="shared" si="457"/>
        <v>2</v>
      </c>
      <c r="BF921">
        <f t="shared" ref="BF921:BG921" si="471">BF345</f>
        <v>6</v>
      </c>
      <c r="BG921">
        <f t="shared" si="471"/>
        <v>7</v>
      </c>
      <c r="BH921" s="3">
        <f t="array" ref="BH921">INDEX($D$21:$M$44,MATCH($BD921&amp;$BF921,$C$21:$C$44&amp;$B$21:$B$44,0),MATCH(BH$1,$D$16:$M$16,0))+VLOOKUP($BE921,战斗属性模型!$K$22:$O$24,BH$2,FALSE)*INDEX($BW$3:$CF$578,MATCH($BD921&amp;$BF921&amp;$BG921,$BT$3:$BT$578&amp;$BU$3:$BU$578&amp;$BV$3:$BV$578,0),MATCH(BH$1,$BW$1:$CF$1,0))</f>
        <v>544.79999999999995</v>
      </c>
      <c r="BI921" s="3">
        <f t="array" ref="BI921">INDEX($D$21:$M$44,MATCH($BD921&amp;$BF921,$C$21:$C$44&amp;$B$21:$B$44,0),MATCH(BI$1,$D$16:$M$16,0))+VLOOKUP($BE921,战斗属性模型!$K$22:$O$24,BI$2,FALSE)*INDEX($BW$3:$CF$578,MATCH($BD921&amp;$BF921&amp;$BG921,$BT$3:$BT$578&amp;$BU$3:$BU$578&amp;$BV$3:$BV$578,0),MATCH(BI$1,$BW$1:$CF$1,0))</f>
        <v>26400</v>
      </c>
      <c r="BJ921" s="3">
        <f t="array" ref="BJ921">INDEX($D$21:$M$44,MATCH($BD921&amp;$BF921,$C$21:$C$44&amp;$B$21:$B$44,0),MATCH(BJ$1,$D$16:$M$16,0))+VLOOKUP($BE921,战斗属性模型!$K$22:$O$24,BJ$2,FALSE)*INDEX($BW$3:$CF$578,MATCH($BD921&amp;$BF921&amp;$BG921,$BT$3:$BT$578&amp;$BU$3:$BU$578&amp;$BV$3:$BV$578,0),MATCH(BJ$1,$BW$1:$CF$1,0))</f>
        <v>0</v>
      </c>
      <c r="BK921" s="3">
        <f t="array" ref="BK921">INDEX($D$21:$M$44,MATCH($BD921&amp;$BF921,$C$21:$C$44&amp;$B$21:$B$44,0),MATCH(BK$1,$D$16:$M$16,0))+VLOOKUP($BE921,战斗属性模型!$K$22:$O$24,BK$2,FALSE)*INDEX($BW$3:$CF$578,MATCH($BD921&amp;$BF921&amp;$BG921,$BT$3:$BT$578&amp;$BU$3:$BU$578&amp;$BV$3:$BV$578,0),MATCH(BK$1,$BW$1:$CF$1,0))</f>
        <v>0</v>
      </c>
      <c r="BL921" s="3"/>
      <c r="BM921" s="3"/>
      <c r="BN921" s="3"/>
      <c r="BO921" s="3"/>
      <c r="BP921" s="3"/>
      <c r="BQ921" s="3"/>
    </row>
    <row r="922" spans="56:69" x14ac:dyDescent="0.2">
      <c r="BD922" t="str">
        <f t="shared" si="456"/>
        <v>护甲</v>
      </c>
      <c r="BE922">
        <f t="shared" si="457"/>
        <v>2</v>
      </c>
      <c r="BF922">
        <f t="shared" ref="BF922:BG922" si="472">BF346</f>
        <v>6</v>
      </c>
      <c r="BG922">
        <f t="shared" si="472"/>
        <v>8</v>
      </c>
      <c r="BH922" s="3">
        <f t="array" ref="BH922">INDEX($D$21:$M$44,MATCH($BD922&amp;$BF922,$C$21:$C$44&amp;$B$21:$B$44,0),MATCH(BH$1,$D$16:$M$16,0))+VLOOKUP($BE922,战斗属性模型!$K$22:$O$24,BH$2,FALSE)*INDEX($BW$3:$CF$578,MATCH($BD922&amp;$BF922&amp;$BG922,$BT$3:$BT$578&amp;$BU$3:$BU$578&amp;$BV$3:$BV$578,0),MATCH(BH$1,$BW$1:$CF$1,0))</f>
        <v>595.20000000000005</v>
      </c>
      <c r="BI922" s="3">
        <f t="array" ref="BI922">INDEX($D$21:$M$44,MATCH($BD922&amp;$BF922,$C$21:$C$44&amp;$B$21:$B$44,0),MATCH(BI$1,$D$16:$M$16,0))+VLOOKUP($BE922,战斗属性模型!$K$22:$O$24,BI$2,FALSE)*INDEX($BW$3:$CF$578,MATCH($BD922&amp;$BF922&amp;$BG922,$BT$3:$BT$578&amp;$BU$3:$BU$578&amp;$BV$3:$BV$578,0),MATCH(BI$1,$BW$1:$CF$1,0))</f>
        <v>28800</v>
      </c>
      <c r="BJ922" s="3">
        <f t="array" ref="BJ922">INDEX($D$21:$M$44,MATCH($BD922&amp;$BF922,$C$21:$C$44&amp;$B$21:$B$44,0),MATCH(BJ$1,$D$16:$M$16,0))+VLOOKUP($BE922,战斗属性模型!$K$22:$O$24,BJ$2,FALSE)*INDEX($BW$3:$CF$578,MATCH($BD922&amp;$BF922&amp;$BG922,$BT$3:$BT$578&amp;$BU$3:$BU$578&amp;$BV$3:$BV$578,0),MATCH(BJ$1,$BW$1:$CF$1,0))</f>
        <v>0</v>
      </c>
      <c r="BK922" s="3">
        <f t="array" ref="BK922">INDEX($D$21:$M$44,MATCH($BD922&amp;$BF922,$C$21:$C$44&amp;$B$21:$B$44,0),MATCH(BK$1,$D$16:$M$16,0))+VLOOKUP($BE922,战斗属性模型!$K$22:$O$24,BK$2,FALSE)*INDEX($BW$3:$CF$578,MATCH($BD922&amp;$BF922&amp;$BG922,$BT$3:$BT$578&amp;$BU$3:$BU$578&amp;$BV$3:$BV$578,0),MATCH(BK$1,$BW$1:$CF$1,0))</f>
        <v>0</v>
      </c>
      <c r="BL922" s="3"/>
      <c r="BM922" s="3"/>
      <c r="BN922" s="3"/>
      <c r="BO922" s="3"/>
      <c r="BP922" s="3"/>
      <c r="BQ922" s="3"/>
    </row>
    <row r="923" spans="56:69" x14ac:dyDescent="0.2">
      <c r="BD923" t="str">
        <f t="shared" si="456"/>
        <v>护甲</v>
      </c>
      <c r="BE923">
        <f t="shared" si="457"/>
        <v>2</v>
      </c>
      <c r="BF923">
        <f t="shared" ref="BF923:BG923" si="473">BF347</f>
        <v>6</v>
      </c>
      <c r="BG923">
        <f t="shared" si="473"/>
        <v>9</v>
      </c>
      <c r="BH923" s="3">
        <f t="array" ref="BH923">INDEX($D$21:$M$44,MATCH($BD923&amp;$BF923,$C$21:$C$44&amp;$B$21:$B$44,0),MATCH(BH$1,$D$16:$M$16,0))+VLOOKUP($BE923,战斗属性模型!$K$22:$O$24,BH$2,FALSE)*INDEX($BW$3:$CF$578,MATCH($BD923&amp;$BF923&amp;$BG923,$BT$3:$BT$578&amp;$BU$3:$BU$578&amp;$BV$3:$BV$578,0),MATCH(BH$1,$BW$1:$CF$1,0))</f>
        <v>645.6</v>
      </c>
      <c r="BI923" s="3">
        <f t="array" ref="BI923">INDEX($D$21:$M$44,MATCH($BD923&amp;$BF923,$C$21:$C$44&amp;$B$21:$B$44,0),MATCH(BI$1,$D$16:$M$16,0))+VLOOKUP($BE923,战斗属性模型!$K$22:$O$24,BI$2,FALSE)*INDEX($BW$3:$CF$578,MATCH($BD923&amp;$BF923&amp;$BG923,$BT$3:$BT$578&amp;$BU$3:$BU$578&amp;$BV$3:$BV$578,0),MATCH(BI$1,$BW$1:$CF$1,0))</f>
        <v>31200</v>
      </c>
      <c r="BJ923" s="3">
        <f t="array" ref="BJ923">INDEX($D$21:$M$44,MATCH($BD923&amp;$BF923,$C$21:$C$44&amp;$B$21:$B$44,0),MATCH(BJ$1,$D$16:$M$16,0))+VLOOKUP($BE923,战斗属性模型!$K$22:$O$24,BJ$2,FALSE)*INDEX($BW$3:$CF$578,MATCH($BD923&amp;$BF923&amp;$BG923,$BT$3:$BT$578&amp;$BU$3:$BU$578&amp;$BV$3:$BV$578,0),MATCH(BJ$1,$BW$1:$CF$1,0))</f>
        <v>0</v>
      </c>
      <c r="BK923" s="3">
        <f t="array" ref="BK923">INDEX($D$21:$M$44,MATCH($BD923&amp;$BF923,$C$21:$C$44&amp;$B$21:$B$44,0),MATCH(BK$1,$D$16:$M$16,0))+VLOOKUP($BE923,战斗属性模型!$K$22:$O$24,BK$2,FALSE)*INDEX($BW$3:$CF$578,MATCH($BD923&amp;$BF923&amp;$BG923,$BT$3:$BT$578&amp;$BU$3:$BU$578&amp;$BV$3:$BV$578,0),MATCH(BK$1,$BW$1:$CF$1,0))</f>
        <v>0</v>
      </c>
      <c r="BL923" s="3"/>
      <c r="BM923" s="3"/>
      <c r="BN923" s="3"/>
      <c r="BO923" s="3"/>
      <c r="BP923" s="3"/>
      <c r="BQ923" s="3"/>
    </row>
    <row r="924" spans="56:69" x14ac:dyDescent="0.2">
      <c r="BD924" t="str">
        <f t="shared" si="456"/>
        <v>护甲</v>
      </c>
      <c r="BE924">
        <f t="shared" si="457"/>
        <v>2</v>
      </c>
      <c r="BF924">
        <f t="shared" ref="BF924:BG924" si="474">BF348</f>
        <v>6</v>
      </c>
      <c r="BG924">
        <f t="shared" si="474"/>
        <v>10</v>
      </c>
      <c r="BH924" s="3">
        <f t="array" ref="BH924">INDEX($D$21:$M$44,MATCH($BD924&amp;$BF924,$C$21:$C$44&amp;$B$21:$B$44,0),MATCH(BH$1,$D$16:$M$16,0))+VLOOKUP($BE924,战斗属性模型!$K$22:$O$24,BH$2,FALSE)*INDEX($BW$3:$CF$578,MATCH($BD924&amp;$BF924&amp;$BG924,$BT$3:$BT$578&amp;$BU$3:$BU$578&amp;$BV$3:$BV$578,0),MATCH(BH$1,$BW$1:$CF$1,0))</f>
        <v>696</v>
      </c>
      <c r="BI924" s="3">
        <f t="array" ref="BI924">INDEX($D$21:$M$44,MATCH($BD924&amp;$BF924,$C$21:$C$44&amp;$B$21:$B$44,0),MATCH(BI$1,$D$16:$M$16,0))+VLOOKUP($BE924,战斗属性模型!$K$22:$O$24,BI$2,FALSE)*INDEX($BW$3:$CF$578,MATCH($BD924&amp;$BF924&amp;$BG924,$BT$3:$BT$578&amp;$BU$3:$BU$578&amp;$BV$3:$BV$578,0),MATCH(BI$1,$BW$1:$CF$1,0))</f>
        <v>33600</v>
      </c>
      <c r="BJ924" s="3">
        <f t="array" ref="BJ924">INDEX($D$21:$M$44,MATCH($BD924&amp;$BF924,$C$21:$C$44&amp;$B$21:$B$44,0),MATCH(BJ$1,$D$16:$M$16,0))+VLOOKUP($BE924,战斗属性模型!$K$22:$O$24,BJ$2,FALSE)*INDEX($BW$3:$CF$578,MATCH($BD924&amp;$BF924&amp;$BG924,$BT$3:$BT$578&amp;$BU$3:$BU$578&amp;$BV$3:$BV$578,0),MATCH(BJ$1,$BW$1:$CF$1,0))</f>
        <v>0</v>
      </c>
      <c r="BK924" s="3">
        <f t="array" ref="BK924">INDEX($D$21:$M$44,MATCH($BD924&amp;$BF924,$C$21:$C$44&amp;$B$21:$B$44,0),MATCH(BK$1,$D$16:$M$16,0))+VLOOKUP($BE924,战斗属性模型!$K$22:$O$24,BK$2,FALSE)*INDEX($BW$3:$CF$578,MATCH($BD924&amp;$BF924&amp;$BG924,$BT$3:$BT$578&amp;$BU$3:$BU$578&amp;$BV$3:$BV$578,0),MATCH(BK$1,$BW$1:$CF$1,0))</f>
        <v>0</v>
      </c>
      <c r="BL924" s="3"/>
      <c r="BM924" s="3"/>
      <c r="BN924" s="3"/>
      <c r="BO924" s="3"/>
      <c r="BP924" s="3"/>
      <c r="BQ924" s="3"/>
    </row>
    <row r="925" spans="56:69" x14ac:dyDescent="0.2">
      <c r="BD925" t="str">
        <f t="shared" si="456"/>
        <v>护甲</v>
      </c>
      <c r="BE925">
        <f t="shared" si="457"/>
        <v>2</v>
      </c>
      <c r="BF925">
        <f t="shared" ref="BF925:BG925" si="475">BF349</f>
        <v>6</v>
      </c>
      <c r="BG925">
        <f t="shared" si="475"/>
        <v>11</v>
      </c>
      <c r="BH925" s="3">
        <f t="array" ref="BH925">INDEX($D$21:$M$44,MATCH($BD925&amp;$BF925,$C$21:$C$44&amp;$B$21:$B$44,0),MATCH(BH$1,$D$16:$M$16,0))+VLOOKUP($BE925,战斗属性模型!$K$22:$O$24,BH$2,FALSE)*INDEX($BW$3:$CF$578,MATCH($BD925&amp;$BF925&amp;$BG925,$BT$3:$BT$578&amp;$BU$3:$BU$578&amp;$BV$3:$BV$578,0),MATCH(BH$1,$BW$1:$CF$1,0))</f>
        <v>746.4</v>
      </c>
      <c r="BI925" s="3">
        <f t="array" ref="BI925">INDEX($D$21:$M$44,MATCH($BD925&amp;$BF925,$C$21:$C$44&amp;$B$21:$B$44,0),MATCH(BI$1,$D$16:$M$16,0))+VLOOKUP($BE925,战斗属性模型!$K$22:$O$24,BI$2,FALSE)*INDEX($BW$3:$CF$578,MATCH($BD925&amp;$BF925&amp;$BG925,$BT$3:$BT$578&amp;$BU$3:$BU$578&amp;$BV$3:$BV$578,0),MATCH(BI$1,$BW$1:$CF$1,0))</f>
        <v>36000</v>
      </c>
      <c r="BJ925" s="3">
        <f t="array" ref="BJ925">INDEX($D$21:$M$44,MATCH($BD925&amp;$BF925,$C$21:$C$44&amp;$B$21:$B$44,0),MATCH(BJ$1,$D$16:$M$16,0))+VLOOKUP($BE925,战斗属性模型!$K$22:$O$24,BJ$2,FALSE)*INDEX($BW$3:$CF$578,MATCH($BD925&amp;$BF925&amp;$BG925,$BT$3:$BT$578&amp;$BU$3:$BU$578&amp;$BV$3:$BV$578,0),MATCH(BJ$1,$BW$1:$CF$1,0))</f>
        <v>0</v>
      </c>
      <c r="BK925" s="3">
        <f t="array" ref="BK925">INDEX($D$21:$M$44,MATCH($BD925&amp;$BF925,$C$21:$C$44&amp;$B$21:$B$44,0),MATCH(BK$1,$D$16:$M$16,0))+VLOOKUP($BE925,战斗属性模型!$K$22:$O$24,BK$2,FALSE)*INDEX($BW$3:$CF$578,MATCH($BD925&amp;$BF925&amp;$BG925,$BT$3:$BT$578&amp;$BU$3:$BU$578&amp;$BV$3:$BV$578,0),MATCH(BK$1,$BW$1:$CF$1,0))</f>
        <v>0</v>
      </c>
      <c r="BL925" s="3"/>
      <c r="BM925" s="3"/>
      <c r="BN925" s="3"/>
      <c r="BO925" s="3"/>
      <c r="BP925" s="3"/>
      <c r="BQ925" s="3"/>
    </row>
    <row r="926" spans="56:69" x14ac:dyDescent="0.2">
      <c r="BD926" t="str">
        <f t="shared" si="456"/>
        <v>护甲</v>
      </c>
      <c r="BE926">
        <f t="shared" si="457"/>
        <v>2</v>
      </c>
      <c r="BF926">
        <f t="shared" ref="BF926:BG926" si="476">BF350</f>
        <v>6</v>
      </c>
      <c r="BG926">
        <f t="shared" si="476"/>
        <v>12</v>
      </c>
      <c r="BH926" s="3">
        <f t="array" ref="BH926">INDEX($D$21:$M$44,MATCH($BD926&amp;$BF926,$C$21:$C$44&amp;$B$21:$B$44,0),MATCH(BH$1,$D$16:$M$16,0))+VLOOKUP($BE926,战斗属性模型!$K$22:$O$24,BH$2,FALSE)*INDEX($BW$3:$CF$578,MATCH($BD926&amp;$BF926&amp;$BG926,$BT$3:$BT$578&amp;$BU$3:$BU$578&amp;$BV$3:$BV$578,0),MATCH(BH$1,$BW$1:$CF$1,0))</f>
        <v>796.80000000000007</v>
      </c>
      <c r="BI926" s="3">
        <f t="array" ref="BI926">INDEX($D$21:$M$44,MATCH($BD926&amp;$BF926,$C$21:$C$44&amp;$B$21:$B$44,0),MATCH(BI$1,$D$16:$M$16,0))+VLOOKUP($BE926,战斗属性模型!$K$22:$O$24,BI$2,FALSE)*INDEX($BW$3:$CF$578,MATCH($BD926&amp;$BF926&amp;$BG926,$BT$3:$BT$578&amp;$BU$3:$BU$578&amp;$BV$3:$BV$578,0),MATCH(BI$1,$BW$1:$CF$1,0))</f>
        <v>38400</v>
      </c>
      <c r="BJ926" s="3">
        <f t="array" ref="BJ926">INDEX($D$21:$M$44,MATCH($BD926&amp;$BF926,$C$21:$C$44&amp;$B$21:$B$44,0),MATCH(BJ$1,$D$16:$M$16,0))+VLOOKUP($BE926,战斗属性模型!$K$22:$O$24,BJ$2,FALSE)*INDEX($BW$3:$CF$578,MATCH($BD926&amp;$BF926&amp;$BG926,$BT$3:$BT$578&amp;$BU$3:$BU$578&amp;$BV$3:$BV$578,0),MATCH(BJ$1,$BW$1:$CF$1,0))</f>
        <v>0</v>
      </c>
      <c r="BK926" s="3">
        <f t="array" ref="BK926">INDEX($D$21:$M$44,MATCH($BD926&amp;$BF926,$C$21:$C$44&amp;$B$21:$B$44,0),MATCH(BK$1,$D$16:$M$16,0))+VLOOKUP($BE926,战斗属性模型!$K$22:$O$24,BK$2,FALSE)*INDEX($BW$3:$CF$578,MATCH($BD926&amp;$BF926&amp;$BG926,$BT$3:$BT$578&amp;$BU$3:$BU$578&amp;$BV$3:$BV$578,0),MATCH(BK$1,$BW$1:$CF$1,0))</f>
        <v>0</v>
      </c>
      <c r="BL926" s="3"/>
      <c r="BM926" s="3"/>
      <c r="BN926" s="3"/>
      <c r="BO926" s="3"/>
      <c r="BP926" s="3"/>
      <c r="BQ926" s="3"/>
    </row>
    <row r="927" spans="56:69" x14ac:dyDescent="0.2">
      <c r="BD927" t="str">
        <f t="shared" si="456"/>
        <v>护甲</v>
      </c>
      <c r="BE927">
        <f t="shared" si="457"/>
        <v>2</v>
      </c>
      <c r="BF927">
        <f t="shared" ref="BF927:BG927" si="477">BF351</f>
        <v>6</v>
      </c>
      <c r="BG927">
        <f t="shared" si="477"/>
        <v>13</v>
      </c>
      <c r="BH927" s="3">
        <f t="array" ref="BH927">INDEX($D$21:$M$44,MATCH($BD927&amp;$BF927,$C$21:$C$44&amp;$B$21:$B$44,0),MATCH(BH$1,$D$16:$M$16,0))+VLOOKUP($BE927,战斗属性模型!$K$22:$O$24,BH$2,FALSE)*INDEX($BW$3:$CF$578,MATCH($BD927&amp;$BF927&amp;$BG927,$BT$3:$BT$578&amp;$BU$3:$BU$578&amp;$BV$3:$BV$578,0),MATCH(BH$1,$BW$1:$CF$1,0))</f>
        <v>847.2</v>
      </c>
      <c r="BI927" s="3">
        <f t="array" ref="BI927">INDEX($D$21:$M$44,MATCH($BD927&amp;$BF927,$C$21:$C$44&amp;$B$21:$B$44,0),MATCH(BI$1,$D$16:$M$16,0))+VLOOKUP($BE927,战斗属性模型!$K$22:$O$24,BI$2,FALSE)*INDEX($BW$3:$CF$578,MATCH($BD927&amp;$BF927&amp;$BG927,$BT$3:$BT$578&amp;$BU$3:$BU$578&amp;$BV$3:$BV$578,0),MATCH(BI$1,$BW$1:$CF$1,0))</f>
        <v>40800</v>
      </c>
      <c r="BJ927" s="3">
        <f t="array" ref="BJ927">INDEX($D$21:$M$44,MATCH($BD927&amp;$BF927,$C$21:$C$44&amp;$B$21:$B$44,0),MATCH(BJ$1,$D$16:$M$16,0))+VLOOKUP($BE927,战斗属性模型!$K$22:$O$24,BJ$2,FALSE)*INDEX($BW$3:$CF$578,MATCH($BD927&amp;$BF927&amp;$BG927,$BT$3:$BT$578&amp;$BU$3:$BU$578&amp;$BV$3:$BV$578,0),MATCH(BJ$1,$BW$1:$CF$1,0))</f>
        <v>0</v>
      </c>
      <c r="BK927" s="3">
        <f t="array" ref="BK927">INDEX($D$21:$M$44,MATCH($BD927&amp;$BF927,$C$21:$C$44&amp;$B$21:$B$44,0),MATCH(BK$1,$D$16:$M$16,0))+VLOOKUP($BE927,战斗属性模型!$K$22:$O$24,BK$2,FALSE)*INDEX($BW$3:$CF$578,MATCH($BD927&amp;$BF927&amp;$BG927,$BT$3:$BT$578&amp;$BU$3:$BU$578&amp;$BV$3:$BV$578,0),MATCH(BK$1,$BW$1:$CF$1,0))</f>
        <v>0</v>
      </c>
      <c r="BL927" s="3"/>
      <c r="BM927" s="3"/>
      <c r="BN927" s="3"/>
      <c r="BO927" s="3"/>
      <c r="BP927" s="3"/>
      <c r="BQ927" s="3"/>
    </row>
    <row r="928" spans="56:69" x14ac:dyDescent="0.2">
      <c r="BD928" t="str">
        <f t="shared" si="456"/>
        <v>护甲</v>
      </c>
      <c r="BE928">
        <f t="shared" si="457"/>
        <v>2</v>
      </c>
      <c r="BF928">
        <f t="shared" ref="BF928:BG928" si="478">BF352</f>
        <v>6</v>
      </c>
      <c r="BG928">
        <f t="shared" si="478"/>
        <v>14</v>
      </c>
      <c r="BH928" s="3">
        <f t="array" ref="BH928">INDEX($D$21:$M$44,MATCH($BD928&amp;$BF928,$C$21:$C$44&amp;$B$21:$B$44,0),MATCH(BH$1,$D$16:$M$16,0))+VLOOKUP($BE928,战斗属性模型!$K$22:$O$24,BH$2,FALSE)*INDEX($BW$3:$CF$578,MATCH($BD928&amp;$BF928&amp;$BG928,$BT$3:$BT$578&amp;$BU$3:$BU$578&amp;$BV$3:$BV$578,0),MATCH(BH$1,$BW$1:$CF$1,0))</f>
        <v>897.6</v>
      </c>
      <c r="BI928" s="3">
        <f t="array" ref="BI928">INDEX($D$21:$M$44,MATCH($BD928&amp;$BF928,$C$21:$C$44&amp;$B$21:$B$44,0),MATCH(BI$1,$D$16:$M$16,0))+VLOOKUP($BE928,战斗属性模型!$K$22:$O$24,BI$2,FALSE)*INDEX($BW$3:$CF$578,MATCH($BD928&amp;$BF928&amp;$BG928,$BT$3:$BT$578&amp;$BU$3:$BU$578&amp;$BV$3:$BV$578,0),MATCH(BI$1,$BW$1:$CF$1,0))</f>
        <v>43200</v>
      </c>
      <c r="BJ928" s="3">
        <f t="array" ref="BJ928">INDEX($D$21:$M$44,MATCH($BD928&amp;$BF928,$C$21:$C$44&amp;$B$21:$B$44,0),MATCH(BJ$1,$D$16:$M$16,0))+VLOOKUP($BE928,战斗属性模型!$K$22:$O$24,BJ$2,FALSE)*INDEX($BW$3:$CF$578,MATCH($BD928&amp;$BF928&amp;$BG928,$BT$3:$BT$578&amp;$BU$3:$BU$578&amp;$BV$3:$BV$578,0),MATCH(BJ$1,$BW$1:$CF$1,0))</f>
        <v>0</v>
      </c>
      <c r="BK928" s="3">
        <f t="array" ref="BK928">INDEX($D$21:$M$44,MATCH($BD928&amp;$BF928,$C$21:$C$44&amp;$B$21:$B$44,0),MATCH(BK$1,$D$16:$M$16,0))+VLOOKUP($BE928,战斗属性模型!$K$22:$O$24,BK$2,FALSE)*INDEX($BW$3:$CF$578,MATCH($BD928&amp;$BF928&amp;$BG928,$BT$3:$BT$578&amp;$BU$3:$BU$578&amp;$BV$3:$BV$578,0),MATCH(BK$1,$BW$1:$CF$1,0))</f>
        <v>0</v>
      </c>
      <c r="BL928" s="3"/>
      <c r="BM928" s="3"/>
      <c r="BN928" s="3"/>
      <c r="BO928" s="3"/>
      <c r="BP928" s="3"/>
      <c r="BQ928" s="3"/>
    </row>
    <row r="929" spans="56:69" x14ac:dyDescent="0.2">
      <c r="BD929" t="str">
        <f t="shared" si="456"/>
        <v>护甲</v>
      </c>
      <c r="BE929">
        <f t="shared" si="457"/>
        <v>2</v>
      </c>
      <c r="BF929">
        <f t="shared" ref="BF929:BG929" si="479">BF353</f>
        <v>6</v>
      </c>
      <c r="BG929">
        <f t="shared" si="479"/>
        <v>15</v>
      </c>
      <c r="BH929" s="3">
        <f t="array" ref="BH929">INDEX($D$21:$M$44,MATCH($BD929&amp;$BF929,$C$21:$C$44&amp;$B$21:$B$44,0),MATCH(BH$1,$D$16:$M$16,0))+VLOOKUP($BE929,战斗属性模型!$K$22:$O$24,BH$2,FALSE)*INDEX($BW$3:$CF$578,MATCH($BD929&amp;$BF929&amp;$BG929,$BT$3:$BT$578&amp;$BU$3:$BU$578&amp;$BV$3:$BV$578,0),MATCH(BH$1,$BW$1:$CF$1,0))</f>
        <v>948</v>
      </c>
      <c r="BI929" s="3">
        <f t="array" ref="BI929">INDEX($D$21:$M$44,MATCH($BD929&amp;$BF929,$C$21:$C$44&amp;$B$21:$B$44,0),MATCH(BI$1,$D$16:$M$16,0))+VLOOKUP($BE929,战斗属性模型!$K$22:$O$24,BI$2,FALSE)*INDEX($BW$3:$CF$578,MATCH($BD929&amp;$BF929&amp;$BG929,$BT$3:$BT$578&amp;$BU$3:$BU$578&amp;$BV$3:$BV$578,0),MATCH(BI$1,$BW$1:$CF$1,0))</f>
        <v>45600</v>
      </c>
      <c r="BJ929" s="3">
        <f t="array" ref="BJ929">INDEX($D$21:$M$44,MATCH($BD929&amp;$BF929,$C$21:$C$44&amp;$B$21:$B$44,0),MATCH(BJ$1,$D$16:$M$16,0))+VLOOKUP($BE929,战斗属性模型!$K$22:$O$24,BJ$2,FALSE)*INDEX($BW$3:$CF$578,MATCH($BD929&amp;$BF929&amp;$BG929,$BT$3:$BT$578&amp;$BU$3:$BU$578&amp;$BV$3:$BV$578,0),MATCH(BJ$1,$BW$1:$CF$1,0))</f>
        <v>0</v>
      </c>
      <c r="BK929" s="3">
        <f t="array" ref="BK929">INDEX($D$21:$M$44,MATCH($BD929&amp;$BF929,$C$21:$C$44&amp;$B$21:$B$44,0),MATCH(BK$1,$D$16:$M$16,0))+VLOOKUP($BE929,战斗属性模型!$K$22:$O$24,BK$2,FALSE)*INDEX($BW$3:$CF$578,MATCH($BD929&amp;$BF929&amp;$BG929,$BT$3:$BT$578&amp;$BU$3:$BU$578&amp;$BV$3:$BV$578,0),MATCH(BK$1,$BW$1:$CF$1,0))</f>
        <v>0</v>
      </c>
      <c r="BL929" s="3"/>
      <c r="BM929" s="3"/>
      <c r="BN929" s="3"/>
      <c r="BO929" s="3"/>
      <c r="BP929" s="3"/>
      <c r="BQ929" s="3"/>
    </row>
    <row r="930" spans="56:69" x14ac:dyDescent="0.2">
      <c r="BD930" t="str">
        <f t="shared" si="456"/>
        <v>护甲</v>
      </c>
      <c r="BE930">
        <f t="shared" si="457"/>
        <v>2</v>
      </c>
      <c r="BF930">
        <f t="shared" ref="BF930:BG930" si="480">BF354</f>
        <v>6</v>
      </c>
      <c r="BG930">
        <f t="shared" si="480"/>
        <v>16</v>
      </c>
      <c r="BH930" s="3">
        <f t="array" ref="BH930">INDEX($D$21:$M$44,MATCH($BD930&amp;$BF930,$C$21:$C$44&amp;$B$21:$B$44,0),MATCH(BH$1,$D$16:$M$16,0))+VLOOKUP($BE930,战斗属性模型!$K$22:$O$24,BH$2,FALSE)*INDEX($BW$3:$CF$578,MATCH($BD930&amp;$BF930&amp;$BG930,$BT$3:$BT$578&amp;$BU$3:$BU$578&amp;$BV$3:$BV$578,0),MATCH(BH$1,$BW$1:$CF$1,0))</f>
        <v>998.40000000000009</v>
      </c>
      <c r="BI930" s="3">
        <f t="array" ref="BI930">INDEX($D$21:$M$44,MATCH($BD930&amp;$BF930,$C$21:$C$44&amp;$B$21:$B$44,0),MATCH(BI$1,$D$16:$M$16,0))+VLOOKUP($BE930,战斗属性模型!$K$22:$O$24,BI$2,FALSE)*INDEX($BW$3:$CF$578,MATCH($BD930&amp;$BF930&amp;$BG930,$BT$3:$BT$578&amp;$BU$3:$BU$578&amp;$BV$3:$BV$578,0),MATCH(BI$1,$BW$1:$CF$1,0))</f>
        <v>48000</v>
      </c>
      <c r="BJ930" s="3">
        <f t="array" ref="BJ930">INDEX($D$21:$M$44,MATCH($BD930&amp;$BF930,$C$21:$C$44&amp;$B$21:$B$44,0),MATCH(BJ$1,$D$16:$M$16,0))+VLOOKUP($BE930,战斗属性模型!$K$22:$O$24,BJ$2,FALSE)*INDEX($BW$3:$CF$578,MATCH($BD930&amp;$BF930&amp;$BG930,$BT$3:$BT$578&amp;$BU$3:$BU$578&amp;$BV$3:$BV$578,0),MATCH(BJ$1,$BW$1:$CF$1,0))</f>
        <v>0</v>
      </c>
      <c r="BK930" s="3">
        <f t="array" ref="BK930">INDEX($D$21:$M$44,MATCH($BD930&amp;$BF930,$C$21:$C$44&amp;$B$21:$B$44,0),MATCH(BK$1,$D$16:$M$16,0))+VLOOKUP($BE930,战斗属性模型!$K$22:$O$24,BK$2,FALSE)*INDEX($BW$3:$CF$578,MATCH($BD930&amp;$BF930&amp;$BG930,$BT$3:$BT$578&amp;$BU$3:$BU$578&amp;$BV$3:$BV$578,0),MATCH(BK$1,$BW$1:$CF$1,0))</f>
        <v>0</v>
      </c>
      <c r="BL930" s="3"/>
      <c r="BM930" s="3"/>
      <c r="BN930" s="3"/>
      <c r="BO930" s="3"/>
      <c r="BP930" s="3"/>
      <c r="BQ930" s="3"/>
    </row>
    <row r="931" spans="56:69" x14ac:dyDescent="0.2">
      <c r="BD931" t="str">
        <f t="shared" si="456"/>
        <v>护甲</v>
      </c>
      <c r="BE931">
        <f t="shared" si="457"/>
        <v>2</v>
      </c>
      <c r="BF931">
        <f t="shared" ref="BF931:BG931" si="481">BF355</f>
        <v>6</v>
      </c>
      <c r="BG931">
        <f t="shared" si="481"/>
        <v>17</v>
      </c>
      <c r="BH931" s="3">
        <f t="array" ref="BH931">INDEX($D$21:$M$44,MATCH($BD931&amp;$BF931,$C$21:$C$44&amp;$B$21:$B$44,0),MATCH(BH$1,$D$16:$M$16,0))+VLOOKUP($BE931,战斗属性模型!$K$22:$O$24,BH$2,FALSE)*INDEX($BW$3:$CF$578,MATCH($BD931&amp;$BF931&amp;$BG931,$BT$3:$BT$578&amp;$BU$3:$BU$578&amp;$BV$3:$BV$578,0),MATCH(BH$1,$BW$1:$CF$1,0))</f>
        <v>1048.8000000000002</v>
      </c>
      <c r="BI931" s="3">
        <f t="array" ref="BI931">INDEX($D$21:$M$44,MATCH($BD931&amp;$BF931,$C$21:$C$44&amp;$B$21:$B$44,0),MATCH(BI$1,$D$16:$M$16,0))+VLOOKUP($BE931,战斗属性模型!$K$22:$O$24,BI$2,FALSE)*INDEX($BW$3:$CF$578,MATCH($BD931&amp;$BF931&amp;$BG931,$BT$3:$BT$578&amp;$BU$3:$BU$578&amp;$BV$3:$BV$578,0),MATCH(BI$1,$BW$1:$CF$1,0))</f>
        <v>50400</v>
      </c>
      <c r="BJ931" s="3">
        <f t="array" ref="BJ931">INDEX($D$21:$M$44,MATCH($BD931&amp;$BF931,$C$21:$C$44&amp;$B$21:$B$44,0),MATCH(BJ$1,$D$16:$M$16,0))+VLOOKUP($BE931,战斗属性模型!$K$22:$O$24,BJ$2,FALSE)*INDEX($BW$3:$CF$578,MATCH($BD931&amp;$BF931&amp;$BG931,$BT$3:$BT$578&amp;$BU$3:$BU$578&amp;$BV$3:$BV$578,0),MATCH(BJ$1,$BW$1:$CF$1,0))</f>
        <v>0</v>
      </c>
      <c r="BK931" s="3">
        <f t="array" ref="BK931">INDEX($D$21:$M$44,MATCH($BD931&amp;$BF931,$C$21:$C$44&amp;$B$21:$B$44,0),MATCH(BK$1,$D$16:$M$16,0))+VLOOKUP($BE931,战斗属性模型!$K$22:$O$24,BK$2,FALSE)*INDEX($BW$3:$CF$578,MATCH($BD931&amp;$BF931&amp;$BG931,$BT$3:$BT$578&amp;$BU$3:$BU$578&amp;$BV$3:$BV$578,0),MATCH(BK$1,$BW$1:$CF$1,0))</f>
        <v>0</v>
      </c>
      <c r="BL931" s="3"/>
      <c r="BM931" s="3"/>
      <c r="BN931" s="3"/>
      <c r="BO931" s="3"/>
      <c r="BP931" s="3"/>
      <c r="BQ931" s="3"/>
    </row>
    <row r="932" spans="56:69" x14ac:dyDescent="0.2">
      <c r="BD932" t="str">
        <f t="shared" si="456"/>
        <v>护甲</v>
      </c>
      <c r="BE932">
        <f t="shared" si="457"/>
        <v>2</v>
      </c>
      <c r="BF932">
        <f t="shared" ref="BF932:BG932" si="482">BF356</f>
        <v>6</v>
      </c>
      <c r="BG932">
        <f t="shared" si="482"/>
        <v>18</v>
      </c>
      <c r="BH932" s="3">
        <f t="array" ref="BH932">INDEX($D$21:$M$44,MATCH($BD932&amp;$BF932,$C$21:$C$44&amp;$B$21:$B$44,0),MATCH(BH$1,$D$16:$M$16,0))+VLOOKUP($BE932,战斗属性模型!$K$22:$O$24,BH$2,FALSE)*INDEX($BW$3:$CF$578,MATCH($BD932&amp;$BF932&amp;$BG932,$BT$3:$BT$578&amp;$BU$3:$BU$578&amp;$BV$3:$BV$578,0),MATCH(BH$1,$BW$1:$CF$1,0))</f>
        <v>1099.2</v>
      </c>
      <c r="BI932" s="3">
        <f t="array" ref="BI932">INDEX($D$21:$M$44,MATCH($BD932&amp;$BF932,$C$21:$C$44&amp;$B$21:$B$44,0),MATCH(BI$1,$D$16:$M$16,0))+VLOOKUP($BE932,战斗属性模型!$K$22:$O$24,BI$2,FALSE)*INDEX($BW$3:$CF$578,MATCH($BD932&amp;$BF932&amp;$BG932,$BT$3:$BT$578&amp;$BU$3:$BU$578&amp;$BV$3:$BV$578,0),MATCH(BI$1,$BW$1:$CF$1,0))</f>
        <v>52800</v>
      </c>
      <c r="BJ932" s="3">
        <f t="array" ref="BJ932">INDEX($D$21:$M$44,MATCH($BD932&amp;$BF932,$C$21:$C$44&amp;$B$21:$B$44,0),MATCH(BJ$1,$D$16:$M$16,0))+VLOOKUP($BE932,战斗属性模型!$K$22:$O$24,BJ$2,FALSE)*INDEX($BW$3:$CF$578,MATCH($BD932&amp;$BF932&amp;$BG932,$BT$3:$BT$578&amp;$BU$3:$BU$578&amp;$BV$3:$BV$578,0),MATCH(BJ$1,$BW$1:$CF$1,0))</f>
        <v>0</v>
      </c>
      <c r="BK932" s="3">
        <f t="array" ref="BK932">INDEX($D$21:$M$44,MATCH($BD932&amp;$BF932,$C$21:$C$44&amp;$B$21:$B$44,0),MATCH(BK$1,$D$16:$M$16,0))+VLOOKUP($BE932,战斗属性模型!$K$22:$O$24,BK$2,FALSE)*INDEX($BW$3:$CF$578,MATCH($BD932&amp;$BF932&amp;$BG932,$BT$3:$BT$578&amp;$BU$3:$BU$578&amp;$BV$3:$BV$578,0),MATCH(BK$1,$BW$1:$CF$1,0))</f>
        <v>0</v>
      </c>
      <c r="BL932" s="3"/>
      <c r="BM932" s="3"/>
      <c r="BN932" s="3"/>
      <c r="BO932" s="3"/>
      <c r="BP932" s="3"/>
      <c r="BQ932" s="3"/>
    </row>
    <row r="933" spans="56:69" x14ac:dyDescent="0.2">
      <c r="BD933" t="str">
        <f t="shared" si="456"/>
        <v>护甲</v>
      </c>
      <c r="BE933">
        <f t="shared" si="457"/>
        <v>2</v>
      </c>
      <c r="BF933">
        <f t="shared" ref="BF933:BG933" si="483">BF357</f>
        <v>6</v>
      </c>
      <c r="BG933">
        <f t="shared" si="483"/>
        <v>19</v>
      </c>
      <c r="BH933" s="3">
        <f t="array" ref="BH933">INDEX($D$21:$M$44,MATCH($BD933&amp;$BF933,$C$21:$C$44&amp;$B$21:$B$44,0),MATCH(BH$1,$D$16:$M$16,0))+VLOOKUP($BE933,战斗属性模型!$K$22:$O$24,BH$2,FALSE)*INDEX($BW$3:$CF$578,MATCH($BD933&amp;$BF933&amp;$BG933,$BT$3:$BT$578&amp;$BU$3:$BU$578&amp;$BV$3:$BV$578,0),MATCH(BH$1,$BW$1:$CF$1,0))</f>
        <v>1149.5999999999999</v>
      </c>
      <c r="BI933" s="3">
        <f t="array" ref="BI933">INDEX($D$21:$M$44,MATCH($BD933&amp;$BF933,$C$21:$C$44&amp;$B$21:$B$44,0),MATCH(BI$1,$D$16:$M$16,0))+VLOOKUP($BE933,战斗属性模型!$K$22:$O$24,BI$2,FALSE)*INDEX($BW$3:$CF$578,MATCH($BD933&amp;$BF933&amp;$BG933,$BT$3:$BT$578&amp;$BU$3:$BU$578&amp;$BV$3:$BV$578,0),MATCH(BI$1,$BW$1:$CF$1,0))</f>
        <v>55200</v>
      </c>
      <c r="BJ933" s="3">
        <f t="array" ref="BJ933">INDEX($D$21:$M$44,MATCH($BD933&amp;$BF933,$C$21:$C$44&amp;$B$21:$B$44,0),MATCH(BJ$1,$D$16:$M$16,0))+VLOOKUP($BE933,战斗属性模型!$K$22:$O$24,BJ$2,FALSE)*INDEX($BW$3:$CF$578,MATCH($BD933&amp;$BF933&amp;$BG933,$BT$3:$BT$578&amp;$BU$3:$BU$578&amp;$BV$3:$BV$578,0),MATCH(BJ$1,$BW$1:$CF$1,0))</f>
        <v>0</v>
      </c>
      <c r="BK933" s="3">
        <f t="array" ref="BK933">INDEX($D$21:$M$44,MATCH($BD933&amp;$BF933,$C$21:$C$44&amp;$B$21:$B$44,0),MATCH(BK$1,$D$16:$M$16,0))+VLOOKUP($BE933,战斗属性模型!$K$22:$O$24,BK$2,FALSE)*INDEX($BW$3:$CF$578,MATCH($BD933&amp;$BF933&amp;$BG933,$BT$3:$BT$578&amp;$BU$3:$BU$578&amp;$BV$3:$BV$578,0),MATCH(BK$1,$BW$1:$CF$1,0))</f>
        <v>0</v>
      </c>
      <c r="BL933" s="3"/>
      <c r="BM933" s="3"/>
      <c r="BN933" s="3"/>
      <c r="BO933" s="3"/>
      <c r="BP933" s="3"/>
      <c r="BQ933" s="3"/>
    </row>
    <row r="934" spans="56:69" x14ac:dyDescent="0.2">
      <c r="BD934" t="str">
        <f t="shared" si="456"/>
        <v>护甲</v>
      </c>
      <c r="BE934">
        <f t="shared" si="457"/>
        <v>2</v>
      </c>
      <c r="BF934">
        <f t="shared" ref="BF934:BG934" si="484">BF358</f>
        <v>6</v>
      </c>
      <c r="BG934">
        <f t="shared" si="484"/>
        <v>20</v>
      </c>
      <c r="BH934" s="3">
        <f t="array" ref="BH934">INDEX($D$21:$M$44,MATCH($BD934&amp;$BF934,$C$21:$C$44&amp;$B$21:$B$44,0),MATCH(BH$1,$D$16:$M$16,0))+VLOOKUP($BE934,战斗属性模型!$K$22:$O$24,BH$2,FALSE)*INDEX($BW$3:$CF$578,MATCH($BD934&amp;$BF934&amp;$BG934,$BT$3:$BT$578&amp;$BU$3:$BU$578&amp;$BV$3:$BV$578,0),MATCH(BH$1,$BW$1:$CF$1,0))</f>
        <v>1200</v>
      </c>
      <c r="BI934" s="3">
        <f t="array" ref="BI934">INDEX($D$21:$M$44,MATCH($BD934&amp;$BF934,$C$21:$C$44&amp;$B$21:$B$44,0),MATCH(BI$1,$D$16:$M$16,0))+VLOOKUP($BE934,战斗属性模型!$K$22:$O$24,BI$2,FALSE)*INDEX($BW$3:$CF$578,MATCH($BD934&amp;$BF934&amp;$BG934,$BT$3:$BT$578&amp;$BU$3:$BU$578&amp;$BV$3:$BV$578,0),MATCH(BI$1,$BW$1:$CF$1,0))</f>
        <v>57600</v>
      </c>
      <c r="BJ934" s="3">
        <f t="array" ref="BJ934">INDEX($D$21:$M$44,MATCH($BD934&amp;$BF934,$C$21:$C$44&amp;$B$21:$B$44,0),MATCH(BJ$1,$D$16:$M$16,0))+VLOOKUP($BE934,战斗属性模型!$K$22:$O$24,BJ$2,FALSE)*INDEX($BW$3:$CF$578,MATCH($BD934&amp;$BF934&amp;$BG934,$BT$3:$BT$578&amp;$BU$3:$BU$578&amp;$BV$3:$BV$578,0),MATCH(BJ$1,$BW$1:$CF$1,0))</f>
        <v>0</v>
      </c>
      <c r="BK934" s="3">
        <f t="array" ref="BK934">INDEX($D$21:$M$44,MATCH($BD934&amp;$BF934,$C$21:$C$44&amp;$B$21:$B$44,0),MATCH(BK$1,$D$16:$M$16,0))+VLOOKUP($BE934,战斗属性模型!$K$22:$O$24,BK$2,FALSE)*INDEX($BW$3:$CF$578,MATCH($BD934&amp;$BF934&amp;$BG934,$BT$3:$BT$578&amp;$BU$3:$BU$578&amp;$BV$3:$BV$578,0),MATCH(BK$1,$BW$1:$CF$1,0))</f>
        <v>0</v>
      </c>
      <c r="BL934" s="3"/>
      <c r="BM934" s="3"/>
      <c r="BN934" s="3"/>
      <c r="BO934" s="3"/>
      <c r="BP934" s="3"/>
      <c r="BQ934" s="3"/>
    </row>
    <row r="935" spans="56:69" x14ac:dyDescent="0.2">
      <c r="BD935" t="str">
        <f t="shared" si="456"/>
        <v>护甲</v>
      </c>
      <c r="BE935">
        <f t="shared" si="457"/>
        <v>2</v>
      </c>
      <c r="BF935">
        <f t="shared" ref="BF935:BG935" si="485">BF359</f>
        <v>6</v>
      </c>
      <c r="BG935">
        <f t="shared" si="485"/>
        <v>21</v>
      </c>
      <c r="BH935" s="3">
        <f t="array" ref="BH935">INDEX($D$21:$M$44,MATCH($BD935&amp;$BF935,$C$21:$C$44&amp;$B$21:$B$44,0),MATCH(BH$1,$D$16:$M$16,0))+VLOOKUP($BE935,战斗属性模型!$K$22:$O$24,BH$2,FALSE)*INDEX($BW$3:$CF$578,MATCH($BD935&amp;$BF935&amp;$BG935,$BT$3:$BT$578&amp;$BU$3:$BU$578&amp;$BV$3:$BV$578,0),MATCH(BH$1,$BW$1:$CF$1,0))</f>
        <v>1250.4000000000001</v>
      </c>
      <c r="BI935" s="3">
        <f t="array" ref="BI935">INDEX($D$21:$M$44,MATCH($BD935&amp;$BF935,$C$21:$C$44&amp;$B$21:$B$44,0),MATCH(BI$1,$D$16:$M$16,0))+VLOOKUP($BE935,战斗属性模型!$K$22:$O$24,BI$2,FALSE)*INDEX($BW$3:$CF$578,MATCH($BD935&amp;$BF935&amp;$BG935,$BT$3:$BT$578&amp;$BU$3:$BU$578&amp;$BV$3:$BV$578,0),MATCH(BI$1,$BW$1:$CF$1,0))</f>
        <v>60000</v>
      </c>
      <c r="BJ935" s="3">
        <f t="array" ref="BJ935">INDEX($D$21:$M$44,MATCH($BD935&amp;$BF935,$C$21:$C$44&amp;$B$21:$B$44,0),MATCH(BJ$1,$D$16:$M$16,0))+VLOOKUP($BE935,战斗属性模型!$K$22:$O$24,BJ$2,FALSE)*INDEX($BW$3:$CF$578,MATCH($BD935&amp;$BF935&amp;$BG935,$BT$3:$BT$578&amp;$BU$3:$BU$578&amp;$BV$3:$BV$578,0),MATCH(BJ$1,$BW$1:$CF$1,0))</f>
        <v>0</v>
      </c>
      <c r="BK935" s="3">
        <f t="array" ref="BK935">INDEX($D$21:$M$44,MATCH($BD935&amp;$BF935,$C$21:$C$44&amp;$B$21:$B$44,0),MATCH(BK$1,$D$16:$M$16,0))+VLOOKUP($BE935,战斗属性模型!$K$22:$O$24,BK$2,FALSE)*INDEX($BW$3:$CF$578,MATCH($BD935&amp;$BF935&amp;$BG935,$BT$3:$BT$578&amp;$BU$3:$BU$578&amp;$BV$3:$BV$578,0),MATCH(BK$1,$BW$1:$CF$1,0))</f>
        <v>0</v>
      </c>
      <c r="BL935" s="3"/>
      <c r="BM935" s="3"/>
      <c r="BN935" s="3"/>
      <c r="BO935" s="3"/>
      <c r="BP935" s="3"/>
      <c r="BQ935" s="3"/>
    </row>
    <row r="936" spans="56:69" x14ac:dyDescent="0.2">
      <c r="BD936" t="str">
        <f t="shared" si="456"/>
        <v>护甲</v>
      </c>
      <c r="BE936">
        <f t="shared" si="457"/>
        <v>2</v>
      </c>
      <c r="BF936">
        <f t="shared" ref="BF936:BG936" si="486">BF360</f>
        <v>6</v>
      </c>
      <c r="BG936">
        <f t="shared" si="486"/>
        <v>22</v>
      </c>
      <c r="BH936" s="3">
        <f t="array" ref="BH936">INDEX($D$21:$M$44,MATCH($BD936&amp;$BF936,$C$21:$C$44&amp;$B$21:$B$44,0),MATCH(BH$1,$D$16:$M$16,0))+VLOOKUP($BE936,战斗属性模型!$K$22:$O$24,BH$2,FALSE)*INDEX($BW$3:$CF$578,MATCH($BD936&amp;$BF936&amp;$BG936,$BT$3:$BT$578&amp;$BU$3:$BU$578&amp;$BV$3:$BV$578,0),MATCH(BH$1,$BW$1:$CF$1,0))</f>
        <v>1300.8</v>
      </c>
      <c r="BI936" s="3">
        <f t="array" ref="BI936">INDEX($D$21:$M$44,MATCH($BD936&amp;$BF936,$C$21:$C$44&amp;$B$21:$B$44,0),MATCH(BI$1,$D$16:$M$16,0))+VLOOKUP($BE936,战斗属性模型!$K$22:$O$24,BI$2,FALSE)*INDEX($BW$3:$CF$578,MATCH($BD936&amp;$BF936&amp;$BG936,$BT$3:$BT$578&amp;$BU$3:$BU$578&amp;$BV$3:$BV$578,0),MATCH(BI$1,$BW$1:$CF$1,0))</f>
        <v>62400</v>
      </c>
      <c r="BJ936" s="3">
        <f t="array" ref="BJ936">INDEX($D$21:$M$44,MATCH($BD936&amp;$BF936,$C$21:$C$44&amp;$B$21:$B$44,0),MATCH(BJ$1,$D$16:$M$16,0))+VLOOKUP($BE936,战斗属性模型!$K$22:$O$24,BJ$2,FALSE)*INDEX($BW$3:$CF$578,MATCH($BD936&amp;$BF936&amp;$BG936,$BT$3:$BT$578&amp;$BU$3:$BU$578&amp;$BV$3:$BV$578,0),MATCH(BJ$1,$BW$1:$CF$1,0))</f>
        <v>0</v>
      </c>
      <c r="BK936" s="3">
        <f t="array" ref="BK936">INDEX($D$21:$M$44,MATCH($BD936&amp;$BF936,$C$21:$C$44&amp;$B$21:$B$44,0),MATCH(BK$1,$D$16:$M$16,0))+VLOOKUP($BE936,战斗属性模型!$K$22:$O$24,BK$2,FALSE)*INDEX($BW$3:$CF$578,MATCH($BD936&amp;$BF936&amp;$BG936,$BT$3:$BT$578&amp;$BU$3:$BU$578&amp;$BV$3:$BV$578,0),MATCH(BK$1,$BW$1:$CF$1,0))</f>
        <v>0</v>
      </c>
      <c r="BL936" s="3"/>
      <c r="BM936" s="3"/>
      <c r="BN936" s="3"/>
      <c r="BO936" s="3"/>
      <c r="BP936" s="3"/>
      <c r="BQ936" s="3"/>
    </row>
    <row r="937" spans="56:69" x14ac:dyDescent="0.2">
      <c r="BD937" t="str">
        <f t="shared" si="456"/>
        <v>护甲</v>
      </c>
      <c r="BE937">
        <f t="shared" si="457"/>
        <v>2</v>
      </c>
      <c r="BF937">
        <f t="shared" ref="BF937:BG937" si="487">BF361</f>
        <v>6</v>
      </c>
      <c r="BG937">
        <f t="shared" si="487"/>
        <v>23</v>
      </c>
      <c r="BH937" s="3">
        <f t="array" ref="BH937">INDEX($D$21:$M$44,MATCH($BD937&amp;$BF937,$C$21:$C$44&amp;$B$21:$B$44,0),MATCH(BH$1,$D$16:$M$16,0))+VLOOKUP($BE937,战斗属性模型!$K$22:$O$24,BH$2,FALSE)*INDEX($BW$3:$CF$578,MATCH($BD937&amp;$BF937&amp;$BG937,$BT$3:$BT$578&amp;$BU$3:$BU$578&amp;$BV$3:$BV$578,0),MATCH(BH$1,$BW$1:$CF$1,0))</f>
        <v>1351.2</v>
      </c>
      <c r="BI937" s="3">
        <f t="array" ref="BI937">INDEX($D$21:$M$44,MATCH($BD937&amp;$BF937,$C$21:$C$44&amp;$B$21:$B$44,0),MATCH(BI$1,$D$16:$M$16,0))+VLOOKUP($BE937,战斗属性模型!$K$22:$O$24,BI$2,FALSE)*INDEX($BW$3:$CF$578,MATCH($BD937&amp;$BF937&amp;$BG937,$BT$3:$BT$578&amp;$BU$3:$BU$578&amp;$BV$3:$BV$578,0),MATCH(BI$1,$BW$1:$CF$1,0))</f>
        <v>64800</v>
      </c>
      <c r="BJ937" s="3">
        <f t="array" ref="BJ937">INDEX($D$21:$M$44,MATCH($BD937&amp;$BF937,$C$21:$C$44&amp;$B$21:$B$44,0),MATCH(BJ$1,$D$16:$M$16,0))+VLOOKUP($BE937,战斗属性模型!$K$22:$O$24,BJ$2,FALSE)*INDEX($BW$3:$CF$578,MATCH($BD937&amp;$BF937&amp;$BG937,$BT$3:$BT$578&amp;$BU$3:$BU$578&amp;$BV$3:$BV$578,0),MATCH(BJ$1,$BW$1:$CF$1,0))</f>
        <v>0</v>
      </c>
      <c r="BK937" s="3">
        <f t="array" ref="BK937">INDEX($D$21:$M$44,MATCH($BD937&amp;$BF937,$C$21:$C$44&amp;$B$21:$B$44,0),MATCH(BK$1,$D$16:$M$16,0))+VLOOKUP($BE937,战斗属性模型!$K$22:$O$24,BK$2,FALSE)*INDEX($BW$3:$CF$578,MATCH($BD937&amp;$BF937&amp;$BG937,$BT$3:$BT$578&amp;$BU$3:$BU$578&amp;$BV$3:$BV$578,0),MATCH(BK$1,$BW$1:$CF$1,0))</f>
        <v>0</v>
      </c>
      <c r="BL937" s="3"/>
      <c r="BM937" s="3"/>
      <c r="BN937" s="3"/>
      <c r="BO937" s="3"/>
      <c r="BP937" s="3"/>
      <c r="BQ937" s="3"/>
    </row>
    <row r="938" spans="56:69" x14ac:dyDescent="0.2">
      <c r="BD938" t="str">
        <f t="shared" si="456"/>
        <v>护甲</v>
      </c>
      <c r="BE938">
        <f t="shared" si="457"/>
        <v>2</v>
      </c>
      <c r="BF938">
        <f t="shared" ref="BF938:BG938" si="488">BF362</f>
        <v>6</v>
      </c>
      <c r="BG938">
        <f t="shared" si="488"/>
        <v>24</v>
      </c>
      <c r="BH938" s="3">
        <f t="array" ref="BH938">INDEX($D$21:$M$44,MATCH($BD938&amp;$BF938,$C$21:$C$44&amp;$B$21:$B$44,0),MATCH(BH$1,$D$16:$M$16,0))+VLOOKUP($BE938,战斗属性模型!$K$22:$O$24,BH$2,FALSE)*INDEX($BW$3:$CF$578,MATCH($BD938&amp;$BF938&amp;$BG938,$BT$3:$BT$578&amp;$BU$3:$BU$578&amp;$BV$3:$BV$578,0),MATCH(BH$1,$BW$1:$CF$1,0))</f>
        <v>1401.6000000000001</v>
      </c>
      <c r="BI938" s="3">
        <f t="array" ref="BI938">INDEX($D$21:$M$44,MATCH($BD938&amp;$BF938,$C$21:$C$44&amp;$B$21:$B$44,0),MATCH(BI$1,$D$16:$M$16,0))+VLOOKUP($BE938,战斗属性模型!$K$22:$O$24,BI$2,FALSE)*INDEX($BW$3:$CF$578,MATCH($BD938&amp;$BF938&amp;$BG938,$BT$3:$BT$578&amp;$BU$3:$BU$578&amp;$BV$3:$BV$578,0),MATCH(BI$1,$BW$1:$CF$1,0))</f>
        <v>67200</v>
      </c>
      <c r="BJ938" s="3">
        <f t="array" ref="BJ938">INDEX($D$21:$M$44,MATCH($BD938&amp;$BF938,$C$21:$C$44&amp;$B$21:$B$44,0),MATCH(BJ$1,$D$16:$M$16,0))+VLOOKUP($BE938,战斗属性模型!$K$22:$O$24,BJ$2,FALSE)*INDEX($BW$3:$CF$578,MATCH($BD938&amp;$BF938&amp;$BG938,$BT$3:$BT$578&amp;$BU$3:$BU$578&amp;$BV$3:$BV$578,0),MATCH(BJ$1,$BW$1:$CF$1,0))</f>
        <v>0</v>
      </c>
      <c r="BK938" s="3">
        <f t="array" ref="BK938">INDEX($D$21:$M$44,MATCH($BD938&amp;$BF938,$C$21:$C$44&amp;$B$21:$B$44,0),MATCH(BK$1,$D$16:$M$16,0))+VLOOKUP($BE938,战斗属性模型!$K$22:$O$24,BK$2,FALSE)*INDEX($BW$3:$CF$578,MATCH($BD938&amp;$BF938&amp;$BG938,$BT$3:$BT$578&amp;$BU$3:$BU$578&amp;$BV$3:$BV$578,0),MATCH(BK$1,$BW$1:$CF$1,0))</f>
        <v>0</v>
      </c>
      <c r="BL938" s="3"/>
      <c r="BM938" s="3"/>
      <c r="BN938" s="3"/>
      <c r="BO938" s="3"/>
      <c r="BP938" s="3"/>
      <c r="BQ938" s="3"/>
    </row>
    <row r="939" spans="56:69" x14ac:dyDescent="0.2">
      <c r="BD939" t="str">
        <f t="shared" si="456"/>
        <v>手臂</v>
      </c>
      <c r="BE939">
        <f t="shared" si="457"/>
        <v>2</v>
      </c>
      <c r="BF939">
        <f t="shared" ref="BF939:BG939" si="489">BF363</f>
        <v>1</v>
      </c>
      <c r="BG939">
        <f t="shared" si="489"/>
        <v>1</v>
      </c>
      <c r="BH939" s="3">
        <f t="array" ref="BH939">INDEX($D$21:$M$44,MATCH($BD939&amp;$BF939,$C$21:$C$44&amp;$B$21:$B$44,0),MATCH(BH$1,$D$16:$M$16,0))+VLOOKUP($BE939,战斗属性模型!$K$22:$O$24,BH$2,FALSE)*INDEX($BW$3:$CF$578,MATCH($BD939&amp;$BF939&amp;$BG939,$BT$3:$BT$578&amp;$BU$3:$BU$578&amp;$BV$3:$BV$578,0),MATCH(BH$1,$BW$1:$CF$1,0))</f>
        <v>40.4</v>
      </c>
      <c r="BI939" s="3">
        <f t="array" ref="BI939">INDEX($D$21:$M$44,MATCH($BD939&amp;$BF939,$C$21:$C$44&amp;$B$21:$B$44,0),MATCH(BI$1,$D$16:$M$16,0))+VLOOKUP($BE939,战斗属性模型!$K$22:$O$24,BI$2,FALSE)*INDEX($BW$3:$CF$578,MATCH($BD939&amp;$BF939&amp;$BG939,$BT$3:$BT$578&amp;$BU$3:$BU$578&amp;$BV$3:$BV$578,0),MATCH(BI$1,$BW$1:$CF$1,0))</f>
        <v>0</v>
      </c>
      <c r="BJ939" s="3">
        <f t="array" ref="BJ939">INDEX($D$21:$M$44,MATCH($BD939&amp;$BF939,$C$21:$C$44&amp;$B$21:$B$44,0),MATCH(BJ$1,$D$16:$M$16,0))+VLOOKUP($BE939,战斗属性模型!$K$22:$O$24,BJ$2,FALSE)*INDEX($BW$3:$CF$578,MATCH($BD939&amp;$BF939&amp;$BG939,$BT$3:$BT$578&amp;$BU$3:$BU$578&amp;$BV$3:$BV$578,0),MATCH(BJ$1,$BW$1:$CF$1,0))</f>
        <v>80</v>
      </c>
      <c r="BK939" s="3">
        <f t="array" ref="BK939">INDEX($D$21:$M$44,MATCH($BD939&amp;$BF939,$C$21:$C$44&amp;$B$21:$B$44,0),MATCH(BK$1,$D$16:$M$16,0))+VLOOKUP($BE939,战斗属性模型!$K$22:$O$24,BK$2,FALSE)*INDEX($BW$3:$CF$578,MATCH($BD939&amp;$BF939&amp;$BG939,$BT$3:$BT$578&amp;$BU$3:$BU$578&amp;$BV$3:$BV$578,0),MATCH(BK$1,$BW$1:$CF$1,0))</f>
        <v>0</v>
      </c>
      <c r="BL939" s="3"/>
      <c r="BM939" s="3"/>
      <c r="BN939" s="3"/>
      <c r="BO939" s="3"/>
      <c r="BP939" s="3"/>
      <c r="BQ939" s="3"/>
    </row>
    <row r="940" spans="56:69" x14ac:dyDescent="0.2">
      <c r="BD940" t="str">
        <f t="shared" si="456"/>
        <v>手臂</v>
      </c>
      <c r="BE940">
        <f t="shared" si="457"/>
        <v>2</v>
      </c>
      <c r="BF940">
        <f t="shared" ref="BF940:BG940" si="490">BF364</f>
        <v>1</v>
      </c>
      <c r="BG940">
        <f t="shared" si="490"/>
        <v>2</v>
      </c>
      <c r="BH940" s="3">
        <f t="array" ref="BH940">INDEX($D$21:$M$44,MATCH($BD940&amp;$BF940,$C$21:$C$44&amp;$B$21:$B$44,0),MATCH(BH$1,$D$16:$M$16,0))+VLOOKUP($BE940,战斗属性模型!$K$22:$O$24,BH$2,FALSE)*INDEX($BW$3:$CF$578,MATCH($BD940&amp;$BF940&amp;$BG940,$BT$3:$BT$578&amp;$BU$3:$BU$578&amp;$BV$3:$BV$578,0),MATCH(BH$1,$BW$1:$CF$1,0))</f>
        <v>48.8</v>
      </c>
      <c r="BI940" s="3">
        <f t="array" ref="BI940">INDEX($D$21:$M$44,MATCH($BD940&amp;$BF940,$C$21:$C$44&amp;$B$21:$B$44,0),MATCH(BI$1,$D$16:$M$16,0))+VLOOKUP($BE940,战斗属性模型!$K$22:$O$24,BI$2,FALSE)*INDEX($BW$3:$CF$578,MATCH($BD940&amp;$BF940&amp;$BG940,$BT$3:$BT$578&amp;$BU$3:$BU$578&amp;$BV$3:$BV$578,0),MATCH(BI$1,$BW$1:$CF$1,0))</f>
        <v>0</v>
      </c>
      <c r="BJ940" s="3">
        <f t="array" ref="BJ940">INDEX($D$21:$M$44,MATCH($BD940&amp;$BF940,$C$21:$C$44&amp;$B$21:$B$44,0),MATCH(BJ$1,$D$16:$M$16,0))+VLOOKUP($BE940,战斗属性模型!$K$22:$O$24,BJ$2,FALSE)*INDEX($BW$3:$CF$578,MATCH($BD940&amp;$BF940&amp;$BG940,$BT$3:$BT$578&amp;$BU$3:$BU$578&amp;$BV$3:$BV$578,0),MATCH(BJ$1,$BW$1:$CF$1,0))</f>
        <v>96</v>
      </c>
      <c r="BK940" s="3">
        <f t="array" ref="BK940">INDEX($D$21:$M$44,MATCH($BD940&amp;$BF940,$C$21:$C$44&amp;$B$21:$B$44,0),MATCH(BK$1,$D$16:$M$16,0))+VLOOKUP($BE940,战斗属性模型!$K$22:$O$24,BK$2,FALSE)*INDEX($BW$3:$CF$578,MATCH($BD940&amp;$BF940&amp;$BG940,$BT$3:$BT$578&amp;$BU$3:$BU$578&amp;$BV$3:$BV$578,0),MATCH(BK$1,$BW$1:$CF$1,0))</f>
        <v>0</v>
      </c>
      <c r="BL940" s="3"/>
      <c r="BM940" s="3"/>
      <c r="BN940" s="3"/>
      <c r="BO940" s="3"/>
      <c r="BP940" s="3"/>
      <c r="BQ940" s="3"/>
    </row>
    <row r="941" spans="56:69" x14ac:dyDescent="0.2">
      <c r="BD941" t="str">
        <f t="shared" si="456"/>
        <v>手臂</v>
      </c>
      <c r="BE941">
        <f t="shared" si="457"/>
        <v>2</v>
      </c>
      <c r="BF941">
        <f t="shared" ref="BF941:BG941" si="491">BF365</f>
        <v>1</v>
      </c>
      <c r="BG941">
        <f t="shared" si="491"/>
        <v>3</v>
      </c>
      <c r="BH941" s="3">
        <f t="array" ref="BH941">INDEX($D$21:$M$44,MATCH($BD941&amp;$BF941,$C$21:$C$44&amp;$B$21:$B$44,0),MATCH(BH$1,$D$16:$M$16,0))+VLOOKUP($BE941,战斗属性模型!$K$22:$O$24,BH$2,FALSE)*INDEX($BW$3:$CF$578,MATCH($BD941&amp;$BF941&amp;$BG941,$BT$3:$BT$578&amp;$BU$3:$BU$578&amp;$BV$3:$BV$578,0),MATCH(BH$1,$BW$1:$CF$1,0))</f>
        <v>57.2</v>
      </c>
      <c r="BI941" s="3">
        <f t="array" ref="BI941">INDEX($D$21:$M$44,MATCH($BD941&amp;$BF941,$C$21:$C$44&amp;$B$21:$B$44,0),MATCH(BI$1,$D$16:$M$16,0))+VLOOKUP($BE941,战斗属性模型!$K$22:$O$24,BI$2,FALSE)*INDEX($BW$3:$CF$578,MATCH($BD941&amp;$BF941&amp;$BG941,$BT$3:$BT$578&amp;$BU$3:$BU$578&amp;$BV$3:$BV$578,0),MATCH(BI$1,$BW$1:$CF$1,0))</f>
        <v>0</v>
      </c>
      <c r="BJ941" s="3">
        <f t="array" ref="BJ941">INDEX($D$21:$M$44,MATCH($BD941&amp;$BF941,$C$21:$C$44&amp;$B$21:$B$44,0),MATCH(BJ$1,$D$16:$M$16,0))+VLOOKUP($BE941,战斗属性模型!$K$22:$O$24,BJ$2,FALSE)*INDEX($BW$3:$CF$578,MATCH($BD941&amp;$BF941&amp;$BG941,$BT$3:$BT$578&amp;$BU$3:$BU$578&amp;$BV$3:$BV$578,0),MATCH(BJ$1,$BW$1:$CF$1,0))</f>
        <v>112</v>
      </c>
      <c r="BK941" s="3">
        <f t="array" ref="BK941">INDEX($D$21:$M$44,MATCH($BD941&amp;$BF941,$C$21:$C$44&amp;$B$21:$B$44,0),MATCH(BK$1,$D$16:$M$16,0))+VLOOKUP($BE941,战斗属性模型!$K$22:$O$24,BK$2,FALSE)*INDEX($BW$3:$CF$578,MATCH($BD941&amp;$BF941&amp;$BG941,$BT$3:$BT$578&amp;$BU$3:$BU$578&amp;$BV$3:$BV$578,0),MATCH(BK$1,$BW$1:$CF$1,0))</f>
        <v>0</v>
      </c>
      <c r="BL941" s="3"/>
      <c r="BM941" s="3"/>
      <c r="BN941" s="3"/>
      <c r="BO941" s="3"/>
      <c r="BP941" s="3"/>
      <c r="BQ941" s="3"/>
    </row>
    <row r="942" spans="56:69" x14ac:dyDescent="0.2">
      <c r="BD942" t="str">
        <f t="shared" si="456"/>
        <v>手臂</v>
      </c>
      <c r="BE942">
        <f t="shared" si="457"/>
        <v>2</v>
      </c>
      <c r="BF942">
        <f t="shared" ref="BF942:BG942" si="492">BF366</f>
        <v>1</v>
      </c>
      <c r="BG942">
        <f t="shared" si="492"/>
        <v>4</v>
      </c>
      <c r="BH942" s="3">
        <f t="array" ref="BH942">INDEX($D$21:$M$44,MATCH($BD942&amp;$BF942,$C$21:$C$44&amp;$B$21:$B$44,0),MATCH(BH$1,$D$16:$M$16,0))+VLOOKUP($BE942,战斗属性模型!$K$22:$O$24,BH$2,FALSE)*INDEX($BW$3:$CF$578,MATCH($BD942&amp;$BF942&amp;$BG942,$BT$3:$BT$578&amp;$BU$3:$BU$578&amp;$BV$3:$BV$578,0),MATCH(BH$1,$BW$1:$CF$1,0))</f>
        <v>65.599999999999994</v>
      </c>
      <c r="BI942" s="3">
        <f t="array" ref="BI942">INDEX($D$21:$M$44,MATCH($BD942&amp;$BF942,$C$21:$C$44&amp;$B$21:$B$44,0),MATCH(BI$1,$D$16:$M$16,0))+VLOOKUP($BE942,战斗属性模型!$K$22:$O$24,BI$2,FALSE)*INDEX($BW$3:$CF$578,MATCH($BD942&amp;$BF942&amp;$BG942,$BT$3:$BT$578&amp;$BU$3:$BU$578&amp;$BV$3:$BV$578,0),MATCH(BI$1,$BW$1:$CF$1,0))</f>
        <v>0</v>
      </c>
      <c r="BJ942" s="3">
        <f t="array" ref="BJ942">INDEX($D$21:$M$44,MATCH($BD942&amp;$BF942,$C$21:$C$44&amp;$B$21:$B$44,0),MATCH(BJ$1,$D$16:$M$16,0))+VLOOKUP($BE942,战斗属性模型!$K$22:$O$24,BJ$2,FALSE)*INDEX($BW$3:$CF$578,MATCH($BD942&amp;$BF942&amp;$BG942,$BT$3:$BT$578&amp;$BU$3:$BU$578&amp;$BV$3:$BV$578,0),MATCH(BJ$1,$BW$1:$CF$1,0))</f>
        <v>128</v>
      </c>
      <c r="BK942" s="3">
        <f t="array" ref="BK942">INDEX($D$21:$M$44,MATCH($BD942&amp;$BF942,$C$21:$C$44&amp;$B$21:$B$44,0),MATCH(BK$1,$D$16:$M$16,0))+VLOOKUP($BE942,战斗属性模型!$K$22:$O$24,BK$2,FALSE)*INDEX($BW$3:$CF$578,MATCH($BD942&amp;$BF942&amp;$BG942,$BT$3:$BT$578&amp;$BU$3:$BU$578&amp;$BV$3:$BV$578,0),MATCH(BK$1,$BW$1:$CF$1,0))</f>
        <v>0</v>
      </c>
      <c r="BL942" s="3"/>
      <c r="BM942" s="3"/>
      <c r="BN942" s="3"/>
      <c r="BO942" s="3"/>
      <c r="BP942" s="3"/>
      <c r="BQ942" s="3"/>
    </row>
    <row r="943" spans="56:69" x14ac:dyDescent="0.2">
      <c r="BD943" t="str">
        <f t="shared" si="456"/>
        <v>手臂</v>
      </c>
      <c r="BE943">
        <f t="shared" si="457"/>
        <v>2</v>
      </c>
      <c r="BF943">
        <f t="shared" ref="BF943:BG943" si="493">BF367</f>
        <v>1</v>
      </c>
      <c r="BG943">
        <f t="shared" si="493"/>
        <v>5</v>
      </c>
      <c r="BH943" s="3">
        <f t="array" ref="BH943">INDEX($D$21:$M$44,MATCH($BD943&amp;$BF943,$C$21:$C$44&amp;$B$21:$B$44,0),MATCH(BH$1,$D$16:$M$16,0))+VLOOKUP($BE943,战斗属性模型!$K$22:$O$24,BH$2,FALSE)*INDEX($BW$3:$CF$578,MATCH($BD943&amp;$BF943&amp;$BG943,$BT$3:$BT$578&amp;$BU$3:$BU$578&amp;$BV$3:$BV$578,0),MATCH(BH$1,$BW$1:$CF$1,0))</f>
        <v>74</v>
      </c>
      <c r="BI943" s="3">
        <f t="array" ref="BI943">INDEX($D$21:$M$44,MATCH($BD943&amp;$BF943,$C$21:$C$44&amp;$B$21:$B$44,0),MATCH(BI$1,$D$16:$M$16,0))+VLOOKUP($BE943,战斗属性模型!$K$22:$O$24,BI$2,FALSE)*INDEX($BW$3:$CF$578,MATCH($BD943&amp;$BF943&amp;$BG943,$BT$3:$BT$578&amp;$BU$3:$BU$578&amp;$BV$3:$BV$578,0),MATCH(BI$1,$BW$1:$CF$1,0))</f>
        <v>0</v>
      </c>
      <c r="BJ943" s="3">
        <f t="array" ref="BJ943">INDEX($D$21:$M$44,MATCH($BD943&amp;$BF943,$C$21:$C$44&amp;$B$21:$B$44,0),MATCH(BJ$1,$D$16:$M$16,0))+VLOOKUP($BE943,战斗属性模型!$K$22:$O$24,BJ$2,FALSE)*INDEX($BW$3:$CF$578,MATCH($BD943&amp;$BF943&amp;$BG943,$BT$3:$BT$578&amp;$BU$3:$BU$578&amp;$BV$3:$BV$578,0),MATCH(BJ$1,$BW$1:$CF$1,0))</f>
        <v>144</v>
      </c>
      <c r="BK943" s="3">
        <f t="array" ref="BK943">INDEX($D$21:$M$44,MATCH($BD943&amp;$BF943,$C$21:$C$44&amp;$B$21:$B$44,0),MATCH(BK$1,$D$16:$M$16,0))+VLOOKUP($BE943,战斗属性模型!$K$22:$O$24,BK$2,FALSE)*INDEX($BW$3:$CF$578,MATCH($BD943&amp;$BF943&amp;$BG943,$BT$3:$BT$578&amp;$BU$3:$BU$578&amp;$BV$3:$BV$578,0),MATCH(BK$1,$BW$1:$CF$1,0))</f>
        <v>0</v>
      </c>
      <c r="BL943" s="3"/>
      <c r="BM943" s="3"/>
      <c r="BN943" s="3"/>
      <c r="BO943" s="3"/>
      <c r="BP943" s="3"/>
      <c r="BQ943" s="3"/>
    </row>
    <row r="944" spans="56:69" x14ac:dyDescent="0.2">
      <c r="BD944" t="str">
        <f t="shared" si="456"/>
        <v>手臂</v>
      </c>
      <c r="BE944">
        <f t="shared" si="457"/>
        <v>2</v>
      </c>
      <c r="BF944">
        <f t="shared" ref="BF944:BG944" si="494">BF368</f>
        <v>1</v>
      </c>
      <c r="BG944">
        <f t="shared" si="494"/>
        <v>6</v>
      </c>
      <c r="BH944" s="3">
        <f t="array" ref="BH944">INDEX($D$21:$M$44,MATCH($BD944&amp;$BF944,$C$21:$C$44&amp;$B$21:$B$44,0),MATCH(BH$1,$D$16:$M$16,0))+VLOOKUP($BE944,战斗属性模型!$K$22:$O$24,BH$2,FALSE)*INDEX($BW$3:$CF$578,MATCH($BD944&amp;$BF944&amp;$BG944,$BT$3:$BT$578&amp;$BU$3:$BU$578&amp;$BV$3:$BV$578,0),MATCH(BH$1,$BW$1:$CF$1,0))</f>
        <v>82.4</v>
      </c>
      <c r="BI944" s="3">
        <f t="array" ref="BI944">INDEX($D$21:$M$44,MATCH($BD944&amp;$BF944,$C$21:$C$44&amp;$B$21:$B$44,0),MATCH(BI$1,$D$16:$M$16,0))+VLOOKUP($BE944,战斗属性模型!$K$22:$O$24,BI$2,FALSE)*INDEX($BW$3:$CF$578,MATCH($BD944&amp;$BF944&amp;$BG944,$BT$3:$BT$578&amp;$BU$3:$BU$578&amp;$BV$3:$BV$578,0),MATCH(BI$1,$BW$1:$CF$1,0))</f>
        <v>0</v>
      </c>
      <c r="BJ944" s="3">
        <f t="array" ref="BJ944">INDEX($D$21:$M$44,MATCH($BD944&amp;$BF944,$C$21:$C$44&amp;$B$21:$B$44,0),MATCH(BJ$1,$D$16:$M$16,0))+VLOOKUP($BE944,战斗属性模型!$K$22:$O$24,BJ$2,FALSE)*INDEX($BW$3:$CF$578,MATCH($BD944&amp;$BF944&amp;$BG944,$BT$3:$BT$578&amp;$BU$3:$BU$578&amp;$BV$3:$BV$578,0),MATCH(BJ$1,$BW$1:$CF$1,0))</f>
        <v>160</v>
      </c>
      <c r="BK944" s="3">
        <f t="array" ref="BK944">INDEX($D$21:$M$44,MATCH($BD944&amp;$BF944,$C$21:$C$44&amp;$B$21:$B$44,0),MATCH(BK$1,$D$16:$M$16,0))+VLOOKUP($BE944,战斗属性模型!$K$22:$O$24,BK$2,FALSE)*INDEX($BW$3:$CF$578,MATCH($BD944&amp;$BF944&amp;$BG944,$BT$3:$BT$578&amp;$BU$3:$BU$578&amp;$BV$3:$BV$578,0),MATCH(BK$1,$BW$1:$CF$1,0))</f>
        <v>0</v>
      </c>
      <c r="BL944" s="3"/>
      <c r="BM944" s="3"/>
      <c r="BN944" s="3"/>
      <c r="BO944" s="3"/>
      <c r="BP944" s="3"/>
      <c r="BQ944" s="3"/>
    </row>
    <row r="945" spans="56:69" x14ac:dyDescent="0.2">
      <c r="BD945" t="str">
        <f t="shared" si="456"/>
        <v>手臂</v>
      </c>
      <c r="BE945">
        <f t="shared" si="457"/>
        <v>2</v>
      </c>
      <c r="BF945">
        <f t="shared" ref="BF945:BG945" si="495">BF369</f>
        <v>1</v>
      </c>
      <c r="BG945">
        <f t="shared" si="495"/>
        <v>7</v>
      </c>
      <c r="BH945" s="3">
        <f t="array" ref="BH945">INDEX($D$21:$M$44,MATCH($BD945&amp;$BF945,$C$21:$C$44&amp;$B$21:$B$44,0),MATCH(BH$1,$D$16:$M$16,0))+VLOOKUP($BE945,战斗属性模型!$K$22:$O$24,BH$2,FALSE)*INDEX($BW$3:$CF$578,MATCH($BD945&amp;$BF945&amp;$BG945,$BT$3:$BT$578&amp;$BU$3:$BU$578&amp;$BV$3:$BV$578,0),MATCH(BH$1,$BW$1:$CF$1,0))</f>
        <v>90.800000000000011</v>
      </c>
      <c r="BI945" s="3">
        <f t="array" ref="BI945">INDEX($D$21:$M$44,MATCH($BD945&amp;$BF945,$C$21:$C$44&amp;$B$21:$B$44,0),MATCH(BI$1,$D$16:$M$16,0))+VLOOKUP($BE945,战斗属性模型!$K$22:$O$24,BI$2,FALSE)*INDEX($BW$3:$CF$578,MATCH($BD945&amp;$BF945&amp;$BG945,$BT$3:$BT$578&amp;$BU$3:$BU$578&amp;$BV$3:$BV$578,0),MATCH(BI$1,$BW$1:$CF$1,0))</f>
        <v>0</v>
      </c>
      <c r="BJ945" s="3">
        <f t="array" ref="BJ945">INDEX($D$21:$M$44,MATCH($BD945&amp;$BF945,$C$21:$C$44&amp;$B$21:$B$44,0),MATCH(BJ$1,$D$16:$M$16,0))+VLOOKUP($BE945,战斗属性模型!$K$22:$O$24,BJ$2,FALSE)*INDEX($BW$3:$CF$578,MATCH($BD945&amp;$BF945&amp;$BG945,$BT$3:$BT$578&amp;$BU$3:$BU$578&amp;$BV$3:$BV$578,0),MATCH(BJ$1,$BW$1:$CF$1,0))</f>
        <v>176</v>
      </c>
      <c r="BK945" s="3">
        <f t="array" ref="BK945">INDEX($D$21:$M$44,MATCH($BD945&amp;$BF945,$C$21:$C$44&amp;$B$21:$B$44,0),MATCH(BK$1,$D$16:$M$16,0))+VLOOKUP($BE945,战斗属性模型!$K$22:$O$24,BK$2,FALSE)*INDEX($BW$3:$CF$578,MATCH($BD945&amp;$BF945&amp;$BG945,$BT$3:$BT$578&amp;$BU$3:$BU$578&amp;$BV$3:$BV$578,0),MATCH(BK$1,$BW$1:$CF$1,0))</f>
        <v>0</v>
      </c>
      <c r="BL945" s="3"/>
      <c r="BM945" s="3"/>
      <c r="BN945" s="3"/>
      <c r="BO945" s="3"/>
      <c r="BP945" s="3"/>
      <c r="BQ945" s="3"/>
    </row>
    <row r="946" spans="56:69" x14ac:dyDescent="0.2">
      <c r="BD946" t="str">
        <f t="shared" si="456"/>
        <v>手臂</v>
      </c>
      <c r="BE946">
        <f t="shared" si="457"/>
        <v>2</v>
      </c>
      <c r="BF946">
        <f t="shared" ref="BF946:BG946" si="496">BF370</f>
        <v>1</v>
      </c>
      <c r="BG946">
        <f t="shared" si="496"/>
        <v>8</v>
      </c>
      <c r="BH946" s="3">
        <f t="array" ref="BH946">INDEX($D$21:$M$44,MATCH($BD946&amp;$BF946,$C$21:$C$44&amp;$B$21:$B$44,0),MATCH(BH$1,$D$16:$M$16,0))+VLOOKUP($BE946,战斗属性模型!$K$22:$O$24,BH$2,FALSE)*INDEX($BW$3:$CF$578,MATCH($BD946&amp;$BF946&amp;$BG946,$BT$3:$BT$578&amp;$BU$3:$BU$578&amp;$BV$3:$BV$578,0),MATCH(BH$1,$BW$1:$CF$1,0))</f>
        <v>99.2</v>
      </c>
      <c r="BI946" s="3">
        <f t="array" ref="BI946">INDEX($D$21:$M$44,MATCH($BD946&amp;$BF946,$C$21:$C$44&amp;$B$21:$B$44,0),MATCH(BI$1,$D$16:$M$16,0))+VLOOKUP($BE946,战斗属性模型!$K$22:$O$24,BI$2,FALSE)*INDEX($BW$3:$CF$578,MATCH($BD946&amp;$BF946&amp;$BG946,$BT$3:$BT$578&amp;$BU$3:$BU$578&amp;$BV$3:$BV$578,0),MATCH(BI$1,$BW$1:$CF$1,0))</f>
        <v>0</v>
      </c>
      <c r="BJ946" s="3">
        <f t="array" ref="BJ946">INDEX($D$21:$M$44,MATCH($BD946&amp;$BF946,$C$21:$C$44&amp;$B$21:$B$44,0),MATCH(BJ$1,$D$16:$M$16,0))+VLOOKUP($BE946,战斗属性模型!$K$22:$O$24,BJ$2,FALSE)*INDEX($BW$3:$CF$578,MATCH($BD946&amp;$BF946&amp;$BG946,$BT$3:$BT$578&amp;$BU$3:$BU$578&amp;$BV$3:$BV$578,0),MATCH(BJ$1,$BW$1:$CF$1,0))</f>
        <v>192</v>
      </c>
      <c r="BK946" s="3">
        <f t="array" ref="BK946">INDEX($D$21:$M$44,MATCH($BD946&amp;$BF946,$C$21:$C$44&amp;$B$21:$B$44,0),MATCH(BK$1,$D$16:$M$16,0))+VLOOKUP($BE946,战斗属性模型!$K$22:$O$24,BK$2,FALSE)*INDEX($BW$3:$CF$578,MATCH($BD946&amp;$BF946&amp;$BG946,$BT$3:$BT$578&amp;$BU$3:$BU$578&amp;$BV$3:$BV$578,0),MATCH(BK$1,$BW$1:$CF$1,0))</f>
        <v>0</v>
      </c>
      <c r="BL946" s="3"/>
      <c r="BM946" s="3"/>
      <c r="BN946" s="3"/>
      <c r="BO946" s="3"/>
      <c r="BP946" s="3"/>
      <c r="BQ946" s="3"/>
    </row>
    <row r="947" spans="56:69" x14ac:dyDescent="0.2">
      <c r="BD947" t="str">
        <f t="shared" si="456"/>
        <v>手臂</v>
      </c>
      <c r="BE947">
        <f t="shared" si="457"/>
        <v>2</v>
      </c>
      <c r="BF947">
        <f t="shared" ref="BF947:BG947" si="497">BF371</f>
        <v>1</v>
      </c>
      <c r="BG947">
        <f t="shared" si="497"/>
        <v>9</v>
      </c>
      <c r="BH947" s="3">
        <f t="array" ref="BH947">INDEX($D$21:$M$44,MATCH($BD947&amp;$BF947,$C$21:$C$44&amp;$B$21:$B$44,0),MATCH(BH$1,$D$16:$M$16,0))+VLOOKUP($BE947,战斗属性模型!$K$22:$O$24,BH$2,FALSE)*INDEX($BW$3:$CF$578,MATCH($BD947&amp;$BF947&amp;$BG947,$BT$3:$BT$578&amp;$BU$3:$BU$578&amp;$BV$3:$BV$578,0),MATCH(BH$1,$BW$1:$CF$1,0))</f>
        <v>107.60000000000001</v>
      </c>
      <c r="BI947" s="3">
        <f t="array" ref="BI947">INDEX($D$21:$M$44,MATCH($BD947&amp;$BF947,$C$21:$C$44&amp;$B$21:$B$44,0),MATCH(BI$1,$D$16:$M$16,0))+VLOOKUP($BE947,战斗属性模型!$K$22:$O$24,BI$2,FALSE)*INDEX($BW$3:$CF$578,MATCH($BD947&amp;$BF947&amp;$BG947,$BT$3:$BT$578&amp;$BU$3:$BU$578&amp;$BV$3:$BV$578,0),MATCH(BI$1,$BW$1:$CF$1,0))</f>
        <v>0</v>
      </c>
      <c r="BJ947" s="3">
        <f t="array" ref="BJ947">INDEX($D$21:$M$44,MATCH($BD947&amp;$BF947,$C$21:$C$44&amp;$B$21:$B$44,0),MATCH(BJ$1,$D$16:$M$16,0))+VLOOKUP($BE947,战斗属性模型!$K$22:$O$24,BJ$2,FALSE)*INDEX($BW$3:$CF$578,MATCH($BD947&amp;$BF947&amp;$BG947,$BT$3:$BT$578&amp;$BU$3:$BU$578&amp;$BV$3:$BV$578,0),MATCH(BJ$1,$BW$1:$CF$1,0))</f>
        <v>208</v>
      </c>
      <c r="BK947" s="3">
        <f t="array" ref="BK947">INDEX($D$21:$M$44,MATCH($BD947&amp;$BF947,$C$21:$C$44&amp;$B$21:$B$44,0),MATCH(BK$1,$D$16:$M$16,0))+VLOOKUP($BE947,战斗属性模型!$K$22:$O$24,BK$2,FALSE)*INDEX($BW$3:$CF$578,MATCH($BD947&amp;$BF947&amp;$BG947,$BT$3:$BT$578&amp;$BU$3:$BU$578&amp;$BV$3:$BV$578,0),MATCH(BK$1,$BW$1:$CF$1,0))</f>
        <v>0</v>
      </c>
      <c r="BL947" s="3"/>
      <c r="BM947" s="3"/>
      <c r="BN947" s="3"/>
      <c r="BO947" s="3"/>
      <c r="BP947" s="3"/>
      <c r="BQ947" s="3"/>
    </row>
    <row r="948" spans="56:69" x14ac:dyDescent="0.2">
      <c r="BD948" t="str">
        <f t="shared" si="456"/>
        <v>手臂</v>
      </c>
      <c r="BE948">
        <f t="shared" si="457"/>
        <v>2</v>
      </c>
      <c r="BF948">
        <f t="shared" ref="BF948:BG948" si="498">BF372</f>
        <v>1</v>
      </c>
      <c r="BG948">
        <f t="shared" si="498"/>
        <v>10</v>
      </c>
      <c r="BH948" s="3">
        <f t="array" ref="BH948">INDEX($D$21:$M$44,MATCH($BD948&amp;$BF948,$C$21:$C$44&amp;$B$21:$B$44,0),MATCH(BH$1,$D$16:$M$16,0))+VLOOKUP($BE948,战斗属性模型!$K$22:$O$24,BH$2,FALSE)*INDEX($BW$3:$CF$578,MATCH($BD948&amp;$BF948&amp;$BG948,$BT$3:$BT$578&amp;$BU$3:$BU$578&amp;$BV$3:$BV$578,0),MATCH(BH$1,$BW$1:$CF$1,0))</f>
        <v>116</v>
      </c>
      <c r="BI948" s="3">
        <f t="array" ref="BI948">INDEX($D$21:$M$44,MATCH($BD948&amp;$BF948,$C$21:$C$44&amp;$B$21:$B$44,0),MATCH(BI$1,$D$16:$M$16,0))+VLOOKUP($BE948,战斗属性模型!$K$22:$O$24,BI$2,FALSE)*INDEX($BW$3:$CF$578,MATCH($BD948&amp;$BF948&amp;$BG948,$BT$3:$BT$578&amp;$BU$3:$BU$578&amp;$BV$3:$BV$578,0),MATCH(BI$1,$BW$1:$CF$1,0))</f>
        <v>0</v>
      </c>
      <c r="BJ948" s="3">
        <f t="array" ref="BJ948">INDEX($D$21:$M$44,MATCH($BD948&amp;$BF948,$C$21:$C$44&amp;$B$21:$B$44,0),MATCH(BJ$1,$D$16:$M$16,0))+VLOOKUP($BE948,战斗属性模型!$K$22:$O$24,BJ$2,FALSE)*INDEX($BW$3:$CF$578,MATCH($BD948&amp;$BF948&amp;$BG948,$BT$3:$BT$578&amp;$BU$3:$BU$578&amp;$BV$3:$BV$578,0),MATCH(BJ$1,$BW$1:$CF$1,0))</f>
        <v>224</v>
      </c>
      <c r="BK948" s="3">
        <f t="array" ref="BK948">INDEX($D$21:$M$44,MATCH($BD948&amp;$BF948,$C$21:$C$44&amp;$B$21:$B$44,0),MATCH(BK$1,$D$16:$M$16,0))+VLOOKUP($BE948,战斗属性模型!$K$22:$O$24,BK$2,FALSE)*INDEX($BW$3:$CF$578,MATCH($BD948&amp;$BF948&amp;$BG948,$BT$3:$BT$578&amp;$BU$3:$BU$578&amp;$BV$3:$BV$578,0),MATCH(BK$1,$BW$1:$CF$1,0))</f>
        <v>0</v>
      </c>
      <c r="BL948" s="3"/>
      <c r="BM948" s="3"/>
      <c r="BN948" s="3"/>
      <c r="BO948" s="3"/>
      <c r="BP948" s="3"/>
      <c r="BQ948" s="3"/>
    </row>
    <row r="949" spans="56:69" x14ac:dyDescent="0.2">
      <c r="BD949" t="str">
        <f t="shared" si="456"/>
        <v>手臂</v>
      </c>
      <c r="BE949">
        <f t="shared" si="457"/>
        <v>2</v>
      </c>
      <c r="BF949">
        <f t="shared" ref="BF949:BG949" si="499">BF373</f>
        <v>1</v>
      </c>
      <c r="BG949">
        <f t="shared" si="499"/>
        <v>11</v>
      </c>
      <c r="BH949" s="3">
        <f t="array" ref="BH949">INDEX($D$21:$M$44,MATCH($BD949&amp;$BF949,$C$21:$C$44&amp;$B$21:$B$44,0),MATCH(BH$1,$D$16:$M$16,0))+VLOOKUP($BE949,战斗属性模型!$K$22:$O$24,BH$2,FALSE)*INDEX($BW$3:$CF$578,MATCH($BD949&amp;$BF949&amp;$BG949,$BT$3:$BT$578&amp;$BU$3:$BU$578&amp;$BV$3:$BV$578,0),MATCH(BH$1,$BW$1:$CF$1,0))</f>
        <v>124.4</v>
      </c>
      <c r="BI949" s="3">
        <f t="array" ref="BI949">INDEX($D$21:$M$44,MATCH($BD949&amp;$BF949,$C$21:$C$44&amp;$B$21:$B$44,0),MATCH(BI$1,$D$16:$M$16,0))+VLOOKUP($BE949,战斗属性模型!$K$22:$O$24,BI$2,FALSE)*INDEX($BW$3:$CF$578,MATCH($BD949&amp;$BF949&amp;$BG949,$BT$3:$BT$578&amp;$BU$3:$BU$578&amp;$BV$3:$BV$578,0),MATCH(BI$1,$BW$1:$CF$1,0))</f>
        <v>0</v>
      </c>
      <c r="BJ949" s="3">
        <f t="array" ref="BJ949">INDEX($D$21:$M$44,MATCH($BD949&amp;$BF949,$C$21:$C$44&amp;$B$21:$B$44,0),MATCH(BJ$1,$D$16:$M$16,0))+VLOOKUP($BE949,战斗属性模型!$K$22:$O$24,BJ$2,FALSE)*INDEX($BW$3:$CF$578,MATCH($BD949&amp;$BF949&amp;$BG949,$BT$3:$BT$578&amp;$BU$3:$BU$578&amp;$BV$3:$BV$578,0),MATCH(BJ$1,$BW$1:$CF$1,0))</f>
        <v>240</v>
      </c>
      <c r="BK949" s="3">
        <f t="array" ref="BK949">INDEX($D$21:$M$44,MATCH($BD949&amp;$BF949,$C$21:$C$44&amp;$B$21:$B$44,0),MATCH(BK$1,$D$16:$M$16,0))+VLOOKUP($BE949,战斗属性模型!$K$22:$O$24,BK$2,FALSE)*INDEX($BW$3:$CF$578,MATCH($BD949&amp;$BF949&amp;$BG949,$BT$3:$BT$578&amp;$BU$3:$BU$578&amp;$BV$3:$BV$578,0),MATCH(BK$1,$BW$1:$CF$1,0))</f>
        <v>0</v>
      </c>
      <c r="BL949" s="3"/>
      <c r="BM949" s="3"/>
      <c r="BN949" s="3"/>
      <c r="BO949" s="3"/>
      <c r="BP949" s="3"/>
      <c r="BQ949" s="3"/>
    </row>
    <row r="950" spans="56:69" x14ac:dyDescent="0.2">
      <c r="BD950" t="str">
        <f t="shared" si="456"/>
        <v>手臂</v>
      </c>
      <c r="BE950">
        <f t="shared" si="457"/>
        <v>2</v>
      </c>
      <c r="BF950">
        <f t="shared" ref="BF950:BG950" si="500">BF374</f>
        <v>1</v>
      </c>
      <c r="BG950">
        <f t="shared" si="500"/>
        <v>12</v>
      </c>
      <c r="BH950" s="3">
        <f t="array" ref="BH950">INDEX($D$21:$M$44,MATCH($BD950&amp;$BF950,$C$21:$C$44&amp;$B$21:$B$44,0),MATCH(BH$1,$D$16:$M$16,0))+VLOOKUP($BE950,战斗属性模型!$K$22:$O$24,BH$2,FALSE)*INDEX($BW$3:$CF$578,MATCH($BD950&amp;$BF950&amp;$BG950,$BT$3:$BT$578&amp;$BU$3:$BU$578&amp;$BV$3:$BV$578,0),MATCH(BH$1,$BW$1:$CF$1,0))</f>
        <v>132.80000000000001</v>
      </c>
      <c r="BI950" s="3">
        <f t="array" ref="BI950">INDEX($D$21:$M$44,MATCH($BD950&amp;$BF950,$C$21:$C$44&amp;$B$21:$B$44,0),MATCH(BI$1,$D$16:$M$16,0))+VLOOKUP($BE950,战斗属性模型!$K$22:$O$24,BI$2,FALSE)*INDEX($BW$3:$CF$578,MATCH($BD950&amp;$BF950&amp;$BG950,$BT$3:$BT$578&amp;$BU$3:$BU$578&amp;$BV$3:$BV$578,0),MATCH(BI$1,$BW$1:$CF$1,0))</f>
        <v>0</v>
      </c>
      <c r="BJ950" s="3">
        <f t="array" ref="BJ950">INDEX($D$21:$M$44,MATCH($BD950&amp;$BF950,$C$21:$C$44&amp;$B$21:$B$44,0),MATCH(BJ$1,$D$16:$M$16,0))+VLOOKUP($BE950,战斗属性模型!$K$22:$O$24,BJ$2,FALSE)*INDEX($BW$3:$CF$578,MATCH($BD950&amp;$BF950&amp;$BG950,$BT$3:$BT$578&amp;$BU$3:$BU$578&amp;$BV$3:$BV$578,0),MATCH(BJ$1,$BW$1:$CF$1,0))</f>
        <v>256</v>
      </c>
      <c r="BK950" s="3">
        <f t="array" ref="BK950">INDEX($D$21:$M$44,MATCH($BD950&amp;$BF950,$C$21:$C$44&amp;$B$21:$B$44,0),MATCH(BK$1,$D$16:$M$16,0))+VLOOKUP($BE950,战斗属性模型!$K$22:$O$24,BK$2,FALSE)*INDEX($BW$3:$CF$578,MATCH($BD950&amp;$BF950&amp;$BG950,$BT$3:$BT$578&amp;$BU$3:$BU$578&amp;$BV$3:$BV$578,0),MATCH(BK$1,$BW$1:$CF$1,0))</f>
        <v>0</v>
      </c>
      <c r="BL950" s="3"/>
      <c r="BM950" s="3"/>
      <c r="BN950" s="3"/>
      <c r="BO950" s="3"/>
      <c r="BP950" s="3"/>
      <c r="BQ950" s="3"/>
    </row>
    <row r="951" spans="56:69" x14ac:dyDescent="0.2">
      <c r="BD951" t="str">
        <f t="shared" si="456"/>
        <v>手臂</v>
      </c>
      <c r="BE951">
        <f t="shared" si="457"/>
        <v>2</v>
      </c>
      <c r="BF951">
        <f t="shared" ref="BF951:BG951" si="501">BF375</f>
        <v>1</v>
      </c>
      <c r="BG951">
        <f t="shared" si="501"/>
        <v>13</v>
      </c>
      <c r="BH951" s="3">
        <f t="array" ref="BH951">INDEX($D$21:$M$44,MATCH($BD951&amp;$BF951,$C$21:$C$44&amp;$B$21:$B$44,0),MATCH(BH$1,$D$16:$M$16,0))+VLOOKUP($BE951,战斗属性模型!$K$22:$O$24,BH$2,FALSE)*INDEX($BW$3:$CF$578,MATCH($BD951&amp;$BF951&amp;$BG951,$BT$3:$BT$578&amp;$BU$3:$BU$578&amp;$BV$3:$BV$578,0),MATCH(BH$1,$BW$1:$CF$1,0))</f>
        <v>141.19999999999999</v>
      </c>
      <c r="BI951" s="3">
        <f t="array" ref="BI951">INDEX($D$21:$M$44,MATCH($BD951&amp;$BF951,$C$21:$C$44&amp;$B$21:$B$44,0),MATCH(BI$1,$D$16:$M$16,0))+VLOOKUP($BE951,战斗属性模型!$K$22:$O$24,BI$2,FALSE)*INDEX($BW$3:$CF$578,MATCH($BD951&amp;$BF951&amp;$BG951,$BT$3:$BT$578&amp;$BU$3:$BU$578&amp;$BV$3:$BV$578,0),MATCH(BI$1,$BW$1:$CF$1,0))</f>
        <v>0</v>
      </c>
      <c r="BJ951" s="3">
        <f t="array" ref="BJ951">INDEX($D$21:$M$44,MATCH($BD951&amp;$BF951,$C$21:$C$44&amp;$B$21:$B$44,0),MATCH(BJ$1,$D$16:$M$16,0))+VLOOKUP($BE951,战斗属性模型!$K$22:$O$24,BJ$2,FALSE)*INDEX($BW$3:$CF$578,MATCH($BD951&amp;$BF951&amp;$BG951,$BT$3:$BT$578&amp;$BU$3:$BU$578&amp;$BV$3:$BV$578,0),MATCH(BJ$1,$BW$1:$CF$1,0))</f>
        <v>272</v>
      </c>
      <c r="BK951" s="3">
        <f t="array" ref="BK951">INDEX($D$21:$M$44,MATCH($BD951&amp;$BF951,$C$21:$C$44&amp;$B$21:$B$44,0),MATCH(BK$1,$D$16:$M$16,0))+VLOOKUP($BE951,战斗属性模型!$K$22:$O$24,BK$2,FALSE)*INDEX($BW$3:$CF$578,MATCH($BD951&amp;$BF951&amp;$BG951,$BT$3:$BT$578&amp;$BU$3:$BU$578&amp;$BV$3:$BV$578,0),MATCH(BK$1,$BW$1:$CF$1,0))</f>
        <v>0</v>
      </c>
      <c r="BL951" s="3"/>
      <c r="BM951" s="3"/>
      <c r="BN951" s="3"/>
      <c r="BO951" s="3"/>
      <c r="BP951" s="3"/>
      <c r="BQ951" s="3"/>
    </row>
    <row r="952" spans="56:69" x14ac:dyDescent="0.2">
      <c r="BD952" t="str">
        <f t="shared" si="456"/>
        <v>手臂</v>
      </c>
      <c r="BE952">
        <f t="shared" si="457"/>
        <v>2</v>
      </c>
      <c r="BF952">
        <f t="shared" ref="BF952:BG952" si="502">BF376</f>
        <v>1</v>
      </c>
      <c r="BG952">
        <f t="shared" si="502"/>
        <v>14</v>
      </c>
      <c r="BH952" s="3">
        <f t="array" ref="BH952">INDEX($D$21:$M$44,MATCH($BD952&amp;$BF952,$C$21:$C$44&amp;$B$21:$B$44,0),MATCH(BH$1,$D$16:$M$16,0))+VLOOKUP($BE952,战斗属性模型!$K$22:$O$24,BH$2,FALSE)*INDEX($BW$3:$CF$578,MATCH($BD952&amp;$BF952&amp;$BG952,$BT$3:$BT$578&amp;$BU$3:$BU$578&amp;$BV$3:$BV$578,0),MATCH(BH$1,$BW$1:$CF$1,0))</f>
        <v>149.60000000000002</v>
      </c>
      <c r="BI952" s="3">
        <f t="array" ref="BI952">INDEX($D$21:$M$44,MATCH($BD952&amp;$BF952,$C$21:$C$44&amp;$B$21:$B$44,0),MATCH(BI$1,$D$16:$M$16,0))+VLOOKUP($BE952,战斗属性模型!$K$22:$O$24,BI$2,FALSE)*INDEX($BW$3:$CF$578,MATCH($BD952&amp;$BF952&amp;$BG952,$BT$3:$BT$578&amp;$BU$3:$BU$578&amp;$BV$3:$BV$578,0),MATCH(BI$1,$BW$1:$CF$1,0))</f>
        <v>0</v>
      </c>
      <c r="BJ952" s="3">
        <f t="array" ref="BJ952">INDEX($D$21:$M$44,MATCH($BD952&amp;$BF952,$C$21:$C$44&amp;$B$21:$B$44,0),MATCH(BJ$1,$D$16:$M$16,0))+VLOOKUP($BE952,战斗属性模型!$K$22:$O$24,BJ$2,FALSE)*INDEX($BW$3:$CF$578,MATCH($BD952&amp;$BF952&amp;$BG952,$BT$3:$BT$578&amp;$BU$3:$BU$578&amp;$BV$3:$BV$578,0),MATCH(BJ$1,$BW$1:$CF$1,0))</f>
        <v>288</v>
      </c>
      <c r="BK952" s="3">
        <f t="array" ref="BK952">INDEX($D$21:$M$44,MATCH($BD952&amp;$BF952,$C$21:$C$44&amp;$B$21:$B$44,0),MATCH(BK$1,$D$16:$M$16,0))+VLOOKUP($BE952,战斗属性模型!$K$22:$O$24,BK$2,FALSE)*INDEX($BW$3:$CF$578,MATCH($BD952&amp;$BF952&amp;$BG952,$BT$3:$BT$578&amp;$BU$3:$BU$578&amp;$BV$3:$BV$578,0),MATCH(BK$1,$BW$1:$CF$1,0))</f>
        <v>0</v>
      </c>
      <c r="BL952" s="3"/>
      <c r="BM952" s="3"/>
      <c r="BN952" s="3"/>
      <c r="BO952" s="3"/>
      <c r="BP952" s="3"/>
      <c r="BQ952" s="3"/>
    </row>
    <row r="953" spans="56:69" x14ac:dyDescent="0.2">
      <c r="BD953" t="str">
        <f t="shared" si="456"/>
        <v>手臂</v>
      </c>
      <c r="BE953">
        <f t="shared" si="457"/>
        <v>2</v>
      </c>
      <c r="BF953">
        <f t="shared" ref="BF953:BG953" si="503">BF377</f>
        <v>1</v>
      </c>
      <c r="BG953">
        <f t="shared" si="503"/>
        <v>15</v>
      </c>
      <c r="BH953" s="3">
        <f t="array" ref="BH953">INDEX($D$21:$M$44,MATCH($BD953&amp;$BF953,$C$21:$C$44&amp;$B$21:$B$44,0),MATCH(BH$1,$D$16:$M$16,0))+VLOOKUP($BE953,战斗属性模型!$K$22:$O$24,BH$2,FALSE)*INDEX($BW$3:$CF$578,MATCH($BD953&amp;$BF953&amp;$BG953,$BT$3:$BT$578&amp;$BU$3:$BU$578&amp;$BV$3:$BV$578,0),MATCH(BH$1,$BW$1:$CF$1,0))</f>
        <v>158</v>
      </c>
      <c r="BI953" s="3">
        <f t="array" ref="BI953">INDEX($D$21:$M$44,MATCH($BD953&amp;$BF953,$C$21:$C$44&amp;$B$21:$B$44,0),MATCH(BI$1,$D$16:$M$16,0))+VLOOKUP($BE953,战斗属性模型!$K$22:$O$24,BI$2,FALSE)*INDEX($BW$3:$CF$578,MATCH($BD953&amp;$BF953&amp;$BG953,$BT$3:$BT$578&amp;$BU$3:$BU$578&amp;$BV$3:$BV$578,0),MATCH(BI$1,$BW$1:$CF$1,0))</f>
        <v>0</v>
      </c>
      <c r="BJ953" s="3">
        <f t="array" ref="BJ953">INDEX($D$21:$M$44,MATCH($BD953&amp;$BF953,$C$21:$C$44&amp;$B$21:$B$44,0),MATCH(BJ$1,$D$16:$M$16,0))+VLOOKUP($BE953,战斗属性模型!$K$22:$O$24,BJ$2,FALSE)*INDEX($BW$3:$CF$578,MATCH($BD953&amp;$BF953&amp;$BG953,$BT$3:$BT$578&amp;$BU$3:$BU$578&amp;$BV$3:$BV$578,0),MATCH(BJ$1,$BW$1:$CF$1,0))</f>
        <v>304</v>
      </c>
      <c r="BK953" s="3">
        <f t="array" ref="BK953">INDEX($D$21:$M$44,MATCH($BD953&amp;$BF953,$C$21:$C$44&amp;$B$21:$B$44,0),MATCH(BK$1,$D$16:$M$16,0))+VLOOKUP($BE953,战斗属性模型!$K$22:$O$24,BK$2,FALSE)*INDEX($BW$3:$CF$578,MATCH($BD953&amp;$BF953&amp;$BG953,$BT$3:$BT$578&amp;$BU$3:$BU$578&amp;$BV$3:$BV$578,0),MATCH(BK$1,$BW$1:$CF$1,0))</f>
        <v>0</v>
      </c>
      <c r="BL953" s="3"/>
      <c r="BM953" s="3"/>
      <c r="BN953" s="3"/>
      <c r="BO953" s="3"/>
      <c r="BP953" s="3"/>
      <c r="BQ953" s="3"/>
    </row>
    <row r="954" spans="56:69" x14ac:dyDescent="0.2">
      <c r="BD954" t="str">
        <f t="shared" si="456"/>
        <v>手臂</v>
      </c>
      <c r="BE954">
        <f t="shared" si="457"/>
        <v>2</v>
      </c>
      <c r="BF954">
        <f t="shared" ref="BF954:BG954" si="504">BF378</f>
        <v>1</v>
      </c>
      <c r="BG954">
        <f t="shared" si="504"/>
        <v>16</v>
      </c>
      <c r="BH954" s="3">
        <f t="array" ref="BH954">INDEX($D$21:$M$44,MATCH($BD954&amp;$BF954,$C$21:$C$44&amp;$B$21:$B$44,0),MATCH(BH$1,$D$16:$M$16,0))+VLOOKUP($BE954,战斗属性模型!$K$22:$O$24,BH$2,FALSE)*INDEX($BW$3:$CF$578,MATCH($BD954&amp;$BF954&amp;$BG954,$BT$3:$BT$578&amp;$BU$3:$BU$578&amp;$BV$3:$BV$578,0),MATCH(BH$1,$BW$1:$CF$1,0))</f>
        <v>166.4</v>
      </c>
      <c r="BI954" s="3">
        <f t="array" ref="BI954">INDEX($D$21:$M$44,MATCH($BD954&amp;$BF954,$C$21:$C$44&amp;$B$21:$B$44,0),MATCH(BI$1,$D$16:$M$16,0))+VLOOKUP($BE954,战斗属性模型!$K$22:$O$24,BI$2,FALSE)*INDEX($BW$3:$CF$578,MATCH($BD954&amp;$BF954&amp;$BG954,$BT$3:$BT$578&amp;$BU$3:$BU$578&amp;$BV$3:$BV$578,0),MATCH(BI$1,$BW$1:$CF$1,0))</f>
        <v>0</v>
      </c>
      <c r="BJ954" s="3">
        <f t="array" ref="BJ954">INDEX($D$21:$M$44,MATCH($BD954&amp;$BF954,$C$21:$C$44&amp;$B$21:$B$44,0),MATCH(BJ$1,$D$16:$M$16,0))+VLOOKUP($BE954,战斗属性模型!$K$22:$O$24,BJ$2,FALSE)*INDEX($BW$3:$CF$578,MATCH($BD954&amp;$BF954&amp;$BG954,$BT$3:$BT$578&amp;$BU$3:$BU$578&amp;$BV$3:$BV$578,0),MATCH(BJ$1,$BW$1:$CF$1,0))</f>
        <v>320</v>
      </c>
      <c r="BK954" s="3">
        <f t="array" ref="BK954">INDEX($D$21:$M$44,MATCH($BD954&amp;$BF954,$C$21:$C$44&amp;$B$21:$B$44,0),MATCH(BK$1,$D$16:$M$16,0))+VLOOKUP($BE954,战斗属性模型!$K$22:$O$24,BK$2,FALSE)*INDEX($BW$3:$CF$578,MATCH($BD954&amp;$BF954&amp;$BG954,$BT$3:$BT$578&amp;$BU$3:$BU$578&amp;$BV$3:$BV$578,0),MATCH(BK$1,$BW$1:$CF$1,0))</f>
        <v>0</v>
      </c>
      <c r="BL954" s="3"/>
      <c r="BM954" s="3"/>
      <c r="BN954" s="3"/>
      <c r="BO954" s="3"/>
      <c r="BP954" s="3"/>
      <c r="BQ954" s="3"/>
    </row>
    <row r="955" spans="56:69" x14ac:dyDescent="0.2">
      <c r="BD955" t="str">
        <f t="shared" si="456"/>
        <v>手臂</v>
      </c>
      <c r="BE955">
        <f t="shared" si="457"/>
        <v>2</v>
      </c>
      <c r="BF955">
        <f t="shared" ref="BF955:BG955" si="505">BF379</f>
        <v>1</v>
      </c>
      <c r="BG955">
        <f t="shared" si="505"/>
        <v>17</v>
      </c>
      <c r="BH955" s="3">
        <f t="array" ref="BH955">INDEX($D$21:$M$44,MATCH($BD955&amp;$BF955,$C$21:$C$44&amp;$B$21:$B$44,0),MATCH(BH$1,$D$16:$M$16,0))+VLOOKUP($BE955,战斗属性模型!$K$22:$O$24,BH$2,FALSE)*INDEX($BW$3:$CF$578,MATCH($BD955&amp;$BF955&amp;$BG955,$BT$3:$BT$578&amp;$BU$3:$BU$578&amp;$BV$3:$BV$578,0),MATCH(BH$1,$BW$1:$CF$1,0))</f>
        <v>174.8</v>
      </c>
      <c r="BI955" s="3">
        <f t="array" ref="BI955">INDEX($D$21:$M$44,MATCH($BD955&amp;$BF955,$C$21:$C$44&amp;$B$21:$B$44,0),MATCH(BI$1,$D$16:$M$16,0))+VLOOKUP($BE955,战斗属性模型!$K$22:$O$24,BI$2,FALSE)*INDEX($BW$3:$CF$578,MATCH($BD955&amp;$BF955&amp;$BG955,$BT$3:$BT$578&amp;$BU$3:$BU$578&amp;$BV$3:$BV$578,0),MATCH(BI$1,$BW$1:$CF$1,0))</f>
        <v>0</v>
      </c>
      <c r="BJ955" s="3">
        <f t="array" ref="BJ955">INDEX($D$21:$M$44,MATCH($BD955&amp;$BF955,$C$21:$C$44&amp;$B$21:$B$44,0),MATCH(BJ$1,$D$16:$M$16,0))+VLOOKUP($BE955,战斗属性模型!$K$22:$O$24,BJ$2,FALSE)*INDEX($BW$3:$CF$578,MATCH($BD955&amp;$BF955&amp;$BG955,$BT$3:$BT$578&amp;$BU$3:$BU$578&amp;$BV$3:$BV$578,0),MATCH(BJ$1,$BW$1:$CF$1,0))</f>
        <v>336</v>
      </c>
      <c r="BK955" s="3">
        <f t="array" ref="BK955">INDEX($D$21:$M$44,MATCH($BD955&amp;$BF955,$C$21:$C$44&amp;$B$21:$B$44,0),MATCH(BK$1,$D$16:$M$16,0))+VLOOKUP($BE955,战斗属性模型!$K$22:$O$24,BK$2,FALSE)*INDEX($BW$3:$CF$578,MATCH($BD955&amp;$BF955&amp;$BG955,$BT$3:$BT$578&amp;$BU$3:$BU$578&amp;$BV$3:$BV$578,0),MATCH(BK$1,$BW$1:$CF$1,0))</f>
        <v>0</v>
      </c>
      <c r="BL955" s="3"/>
      <c r="BM955" s="3"/>
      <c r="BN955" s="3"/>
      <c r="BO955" s="3"/>
      <c r="BP955" s="3"/>
      <c r="BQ955" s="3"/>
    </row>
    <row r="956" spans="56:69" x14ac:dyDescent="0.2">
      <c r="BD956" t="str">
        <f t="shared" si="456"/>
        <v>手臂</v>
      </c>
      <c r="BE956">
        <f t="shared" si="457"/>
        <v>2</v>
      </c>
      <c r="BF956">
        <f t="shared" ref="BF956:BG956" si="506">BF380</f>
        <v>1</v>
      </c>
      <c r="BG956">
        <f t="shared" si="506"/>
        <v>18</v>
      </c>
      <c r="BH956" s="3">
        <f t="array" ref="BH956">INDEX($D$21:$M$44,MATCH($BD956&amp;$BF956,$C$21:$C$44&amp;$B$21:$B$44,0),MATCH(BH$1,$D$16:$M$16,0))+VLOOKUP($BE956,战斗属性模型!$K$22:$O$24,BH$2,FALSE)*INDEX($BW$3:$CF$578,MATCH($BD956&amp;$BF956&amp;$BG956,$BT$3:$BT$578&amp;$BU$3:$BU$578&amp;$BV$3:$BV$578,0),MATCH(BH$1,$BW$1:$CF$1,0))</f>
        <v>183.20000000000002</v>
      </c>
      <c r="BI956" s="3">
        <f t="array" ref="BI956">INDEX($D$21:$M$44,MATCH($BD956&amp;$BF956,$C$21:$C$44&amp;$B$21:$B$44,0),MATCH(BI$1,$D$16:$M$16,0))+VLOOKUP($BE956,战斗属性模型!$K$22:$O$24,BI$2,FALSE)*INDEX($BW$3:$CF$578,MATCH($BD956&amp;$BF956&amp;$BG956,$BT$3:$BT$578&amp;$BU$3:$BU$578&amp;$BV$3:$BV$578,0),MATCH(BI$1,$BW$1:$CF$1,0))</f>
        <v>0</v>
      </c>
      <c r="BJ956" s="3">
        <f t="array" ref="BJ956">INDEX($D$21:$M$44,MATCH($BD956&amp;$BF956,$C$21:$C$44&amp;$B$21:$B$44,0),MATCH(BJ$1,$D$16:$M$16,0))+VLOOKUP($BE956,战斗属性模型!$K$22:$O$24,BJ$2,FALSE)*INDEX($BW$3:$CF$578,MATCH($BD956&amp;$BF956&amp;$BG956,$BT$3:$BT$578&amp;$BU$3:$BU$578&amp;$BV$3:$BV$578,0),MATCH(BJ$1,$BW$1:$CF$1,0))</f>
        <v>352</v>
      </c>
      <c r="BK956" s="3">
        <f t="array" ref="BK956">INDEX($D$21:$M$44,MATCH($BD956&amp;$BF956,$C$21:$C$44&amp;$B$21:$B$44,0),MATCH(BK$1,$D$16:$M$16,0))+VLOOKUP($BE956,战斗属性模型!$K$22:$O$24,BK$2,FALSE)*INDEX($BW$3:$CF$578,MATCH($BD956&amp;$BF956&amp;$BG956,$BT$3:$BT$578&amp;$BU$3:$BU$578&amp;$BV$3:$BV$578,0),MATCH(BK$1,$BW$1:$CF$1,0))</f>
        <v>0</v>
      </c>
      <c r="BL956" s="3"/>
      <c r="BM956" s="3"/>
      <c r="BN956" s="3"/>
      <c r="BO956" s="3"/>
      <c r="BP956" s="3"/>
      <c r="BQ956" s="3"/>
    </row>
    <row r="957" spans="56:69" x14ac:dyDescent="0.2">
      <c r="BD957" t="str">
        <f t="shared" si="456"/>
        <v>手臂</v>
      </c>
      <c r="BE957">
        <f t="shared" si="457"/>
        <v>2</v>
      </c>
      <c r="BF957">
        <f t="shared" ref="BF957:BG957" si="507">BF381</f>
        <v>1</v>
      </c>
      <c r="BG957">
        <f t="shared" si="507"/>
        <v>19</v>
      </c>
      <c r="BH957" s="3">
        <f t="array" ref="BH957">INDEX($D$21:$M$44,MATCH($BD957&amp;$BF957,$C$21:$C$44&amp;$B$21:$B$44,0),MATCH(BH$1,$D$16:$M$16,0))+VLOOKUP($BE957,战斗属性模型!$K$22:$O$24,BH$2,FALSE)*INDEX($BW$3:$CF$578,MATCH($BD957&amp;$BF957&amp;$BG957,$BT$3:$BT$578&amp;$BU$3:$BU$578&amp;$BV$3:$BV$578,0),MATCH(BH$1,$BW$1:$CF$1,0))</f>
        <v>191.6</v>
      </c>
      <c r="BI957" s="3">
        <f t="array" ref="BI957">INDEX($D$21:$M$44,MATCH($BD957&amp;$BF957,$C$21:$C$44&amp;$B$21:$B$44,0),MATCH(BI$1,$D$16:$M$16,0))+VLOOKUP($BE957,战斗属性模型!$K$22:$O$24,BI$2,FALSE)*INDEX($BW$3:$CF$578,MATCH($BD957&amp;$BF957&amp;$BG957,$BT$3:$BT$578&amp;$BU$3:$BU$578&amp;$BV$3:$BV$578,0),MATCH(BI$1,$BW$1:$CF$1,0))</f>
        <v>0</v>
      </c>
      <c r="BJ957" s="3">
        <f t="array" ref="BJ957">INDEX($D$21:$M$44,MATCH($BD957&amp;$BF957,$C$21:$C$44&amp;$B$21:$B$44,0),MATCH(BJ$1,$D$16:$M$16,0))+VLOOKUP($BE957,战斗属性模型!$K$22:$O$24,BJ$2,FALSE)*INDEX($BW$3:$CF$578,MATCH($BD957&amp;$BF957&amp;$BG957,$BT$3:$BT$578&amp;$BU$3:$BU$578&amp;$BV$3:$BV$578,0),MATCH(BJ$1,$BW$1:$CF$1,0))</f>
        <v>368</v>
      </c>
      <c r="BK957" s="3">
        <f t="array" ref="BK957">INDEX($D$21:$M$44,MATCH($BD957&amp;$BF957,$C$21:$C$44&amp;$B$21:$B$44,0),MATCH(BK$1,$D$16:$M$16,0))+VLOOKUP($BE957,战斗属性模型!$K$22:$O$24,BK$2,FALSE)*INDEX($BW$3:$CF$578,MATCH($BD957&amp;$BF957&amp;$BG957,$BT$3:$BT$578&amp;$BU$3:$BU$578&amp;$BV$3:$BV$578,0),MATCH(BK$1,$BW$1:$CF$1,0))</f>
        <v>0</v>
      </c>
      <c r="BL957" s="3"/>
      <c r="BM957" s="3"/>
      <c r="BN957" s="3"/>
      <c r="BO957" s="3"/>
      <c r="BP957" s="3"/>
      <c r="BQ957" s="3"/>
    </row>
    <row r="958" spans="56:69" x14ac:dyDescent="0.2">
      <c r="BD958" t="str">
        <f t="shared" si="456"/>
        <v>手臂</v>
      </c>
      <c r="BE958">
        <f t="shared" si="457"/>
        <v>2</v>
      </c>
      <c r="BF958">
        <f t="shared" ref="BF958:BG958" si="508">BF382</f>
        <v>1</v>
      </c>
      <c r="BG958">
        <f t="shared" si="508"/>
        <v>20</v>
      </c>
      <c r="BH958" s="3">
        <f t="array" ref="BH958">INDEX($D$21:$M$44,MATCH($BD958&amp;$BF958,$C$21:$C$44&amp;$B$21:$B$44,0),MATCH(BH$1,$D$16:$M$16,0))+VLOOKUP($BE958,战斗属性模型!$K$22:$O$24,BH$2,FALSE)*INDEX($BW$3:$CF$578,MATCH($BD958&amp;$BF958&amp;$BG958,$BT$3:$BT$578&amp;$BU$3:$BU$578&amp;$BV$3:$BV$578,0),MATCH(BH$1,$BW$1:$CF$1,0))</f>
        <v>200</v>
      </c>
      <c r="BI958" s="3">
        <f t="array" ref="BI958">INDEX($D$21:$M$44,MATCH($BD958&amp;$BF958,$C$21:$C$44&amp;$B$21:$B$44,0),MATCH(BI$1,$D$16:$M$16,0))+VLOOKUP($BE958,战斗属性模型!$K$22:$O$24,BI$2,FALSE)*INDEX($BW$3:$CF$578,MATCH($BD958&amp;$BF958&amp;$BG958,$BT$3:$BT$578&amp;$BU$3:$BU$578&amp;$BV$3:$BV$578,0),MATCH(BI$1,$BW$1:$CF$1,0))</f>
        <v>0</v>
      </c>
      <c r="BJ958" s="3">
        <f t="array" ref="BJ958">INDEX($D$21:$M$44,MATCH($BD958&amp;$BF958,$C$21:$C$44&amp;$B$21:$B$44,0),MATCH(BJ$1,$D$16:$M$16,0))+VLOOKUP($BE958,战斗属性模型!$K$22:$O$24,BJ$2,FALSE)*INDEX($BW$3:$CF$578,MATCH($BD958&amp;$BF958&amp;$BG958,$BT$3:$BT$578&amp;$BU$3:$BU$578&amp;$BV$3:$BV$578,0),MATCH(BJ$1,$BW$1:$CF$1,0))</f>
        <v>384</v>
      </c>
      <c r="BK958" s="3">
        <f t="array" ref="BK958">INDEX($D$21:$M$44,MATCH($BD958&amp;$BF958,$C$21:$C$44&amp;$B$21:$B$44,0),MATCH(BK$1,$D$16:$M$16,0))+VLOOKUP($BE958,战斗属性模型!$K$22:$O$24,BK$2,FALSE)*INDEX($BW$3:$CF$578,MATCH($BD958&amp;$BF958&amp;$BG958,$BT$3:$BT$578&amp;$BU$3:$BU$578&amp;$BV$3:$BV$578,0),MATCH(BK$1,$BW$1:$CF$1,0))</f>
        <v>0</v>
      </c>
      <c r="BL958" s="3"/>
      <c r="BM958" s="3"/>
      <c r="BN958" s="3"/>
      <c r="BO958" s="3"/>
      <c r="BP958" s="3"/>
      <c r="BQ958" s="3"/>
    </row>
    <row r="959" spans="56:69" x14ac:dyDescent="0.2">
      <c r="BD959" t="str">
        <f t="shared" si="456"/>
        <v>手臂</v>
      </c>
      <c r="BE959">
        <f t="shared" si="457"/>
        <v>2</v>
      </c>
      <c r="BF959">
        <f t="shared" ref="BF959:BG959" si="509">BF383</f>
        <v>1</v>
      </c>
      <c r="BG959">
        <f t="shared" si="509"/>
        <v>21</v>
      </c>
      <c r="BH959" s="3">
        <f t="array" ref="BH959">INDEX($D$21:$M$44,MATCH($BD959&amp;$BF959,$C$21:$C$44&amp;$B$21:$B$44,0),MATCH(BH$1,$D$16:$M$16,0))+VLOOKUP($BE959,战斗属性模型!$K$22:$O$24,BH$2,FALSE)*INDEX($BW$3:$CF$578,MATCH($BD959&amp;$BF959&amp;$BG959,$BT$3:$BT$578&amp;$BU$3:$BU$578&amp;$BV$3:$BV$578,0),MATCH(BH$1,$BW$1:$CF$1,0))</f>
        <v>208.4</v>
      </c>
      <c r="BI959" s="3">
        <f t="array" ref="BI959">INDEX($D$21:$M$44,MATCH($BD959&amp;$BF959,$C$21:$C$44&amp;$B$21:$B$44,0),MATCH(BI$1,$D$16:$M$16,0))+VLOOKUP($BE959,战斗属性模型!$K$22:$O$24,BI$2,FALSE)*INDEX($BW$3:$CF$578,MATCH($BD959&amp;$BF959&amp;$BG959,$BT$3:$BT$578&amp;$BU$3:$BU$578&amp;$BV$3:$BV$578,0),MATCH(BI$1,$BW$1:$CF$1,0))</f>
        <v>0</v>
      </c>
      <c r="BJ959" s="3">
        <f t="array" ref="BJ959">INDEX($D$21:$M$44,MATCH($BD959&amp;$BF959,$C$21:$C$44&amp;$B$21:$B$44,0),MATCH(BJ$1,$D$16:$M$16,0))+VLOOKUP($BE959,战斗属性模型!$K$22:$O$24,BJ$2,FALSE)*INDEX($BW$3:$CF$578,MATCH($BD959&amp;$BF959&amp;$BG959,$BT$3:$BT$578&amp;$BU$3:$BU$578&amp;$BV$3:$BV$578,0),MATCH(BJ$1,$BW$1:$CF$1,0))</f>
        <v>400</v>
      </c>
      <c r="BK959" s="3">
        <f t="array" ref="BK959">INDEX($D$21:$M$44,MATCH($BD959&amp;$BF959,$C$21:$C$44&amp;$B$21:$B$44,0),MATCH(BK$1,$D$16:$M$16,0))+VLOOKUP($BE959,战斗属性模型!$K$22:$O$24,BK$2,FALSE)*INDEX($BW$3:$CF$578,MATCH($BD959&amp;$BF959&amp;$BG959,$BT$3:$BT$578&amp;$BU$3:$BU$578&amp;$BV$3:$BV$578,0),MATCH(BK$1,$BW$1:$CF$1,0))</f>
        <v>0</v>
      </c>
      <c r="BL959" s="3"/>
      <c r="BM959" s="3"/>
      <c r="BN959" s="3"/>
      <c r="BO959" s="3"/>
      <c r="BP959" s="3"/>
      <c r="BQ959" s="3"/>
    </row>
    <row r="960" spans="56:69" x14ac:dyDescent="0.2">
      <c r="BD960" t="str">
        <f t="shared" si="456"/>
        <v>手臂</v>
      </c>
      <c r="BE960">
        <f t="shared" si="457"/>
        <v>2</v>
      </c>
      <c r="BF960">
        <f t="shared" ref="BF960:BG960" si="510">BF384</f>
        <v>1</v>
      </c>
      <c r="BG960">
        <f t="shared" si="510"/>
        <v>22</v>
      </c>
      <c r="BH960" s="3">
        <f t="array" ref="BH960">INDEX($D$21:$M$44,MATCH($BD960&amp;$BF960,$C$21:$C$44&amp;$B$21:$B$44,0),MATCH(BH$1,$D$16:$M$16,0))+VLOOKUP($BE960,战斗属性模型!$K$22:$O$24,BH$2,FALSE)*INDEX($BW$3:$CF$578,MATCH($BD960&amp;$BF960&amp;$BG960,$BT$3:$BT$578&amp;$BU$3:$BU$578&amp;$BV$3:$BV$578,0),MATCH(BH$1,$BW$1:$CF$1,0))</f>
        <v>216.8</v>
      </c>
      <c r="BI960" s="3">
        <f t="array" ref="BI960">INDEX($D$21:$M$44,MATCH($BD960&amp;$BF960,$C$21:$C$44&amp;$B$21:$B$44,0),MATCH(BI$1,$D$16:$M$16,0))+VLOOKUP($BE960,战斗属性模型!$K$22:$O$24,BI$2,FALSE)*INDEX($BW$3:$CF$578,MATCH($BD960&amp;$BF960&amp;$BG960,$BT$3:$BT$578&amp;$BU$3:$BU$578&amp;$BV$3:$BV$578,0),MATCH(BI$1,$BW$1:$CF$1,0))</f>
        <v>0</v>
      </c>
      <c r="BJ960" s="3">
        <f t="array" ref="BJ960">INDEX($D$21:$M$44,MATCH($BD960&amp;$BF960,$C$21:$C$44&amp;$B$21:$B$44,0),MATCH(BJ$1,$D$16:$M$16,0))+VLOOKUP($BE960,战斗属性模型!$K$22:$O$24,BJ$2,FALSE)*INDEX($BW$3:$CF$578,MATCH($BD960&amp;$BF960&amp;$BG960,$BT$3:$BT$578&amp;$BU$3:$BU$578&amp;$BV$3:$BV$578,0),MATCH(BJ$1,$BW$1:$CF$1,0))</f>
        <v>416</v>
      </c>
      <c r="BK960" s="3">
        <f t="array" ref="BK960">INDEX($D$21:$M$44,MATCH($BD960&amp;$BF960,$C$21:$C$44&amp;$B$21:$B$44,0),MATCH(BK$1,$D$16:$M$16,0))+VLOOKUP($BE960,战斗属性模型!$K$22:$O$24,BK$2,FALSE)*INDEX($BW$3:$CF$578,MATCH($BD960&amp;$BF960&amp;$BG960,$BT$3:$BT$578&amp;$BU$3:$BU$578&amp;$BV$3:$BV$578,0),MATCH(BK$1,$BW$1:$CF$1,0))</f>
        <v>0</v>
      </c>
      <c r="BL960" s="3"/>
      <c r="BM960" s="3"/>
      <c r="BN960" s="3"/>
      <c r="BO960" s="3"/>
      <c r="BP960" s="3"/>
      <c r="BQ960" s="3"/>
    </row>
    <row r="961" spans="56:69" x14ac:dyDescent="0.2">
      <c r="BD961" t="str">
        <f t="shared" si="456"/>
        <v>手臂</v>
      </c>
      <c r="BE961">
        <f t="shared" si="457"/>
        <v>2</v>
      </c>
      <c r="BF961">
        <f t="shared" ref="BF961:BG961" si="511">BF385</f>
        <v>1</v>
      </c>
      <c r="BG961">
        <f t="shared" si="511"/>
        <v>23</v>
      </c>
      <c r="BH961" s="3">
        <f t="array" ref="BH961">INDEX($D$21:$M$44,MATCH($BD961&amp;$BF961,$C$21:$C$44&amp;$B$21:$B$44,0),MATCH(BH$1,$D$16:$M$16,0))+VLOOKUP($BE961,战斗属性模型!$K$22:$O$24,BH$2,FALSE)*INDEX($BW$3:$CF$578,MATCH($BD961&amp;$BF961&amp;$BG961,$BT$3:$BT$578&amp;$BU$3:$BU$578&amp;$BV$3:$BV$578,0),MATCH(BH$1,$BW$1:$CF$1,0))</f>
        <v>225.20000000000002</v>
      </c>
      <c r="BI961" s="3">
        <f t="array" ref="BI961">INDEX($D$21:$M$44,MATCH($BD961&amp;$BF961,$C$21:$C$44&amp;$B$21:$B$44,0),MATCH(BI$1,$D$16:$M$16,0))+VLOOKUP($BE961,战斗属性模型!$K$22:$O$24,BI$2,FALSE)*INDEX($BW$3:$CF$578,MATCH($BD961&amp;$BF961&amp;$BG961,$BT$3:$BT$578&amp;$BU$3:$BU$578&amp;$BV$3:$BV$578,0),MATCH(BI$1,$BW$1:$CF$1,0))</f>
        <v>0</v>
      </c>
      <c r="BJ961" s="3">
        <f t="array" ref="BJ961">INDEX($D$21:$M$44,MATCH($BD961&amp;$BF961,$C$21:$C$44&amp;$B$21:$B$44,0),MATCH(BJ$1,$D$16:$M$16,0))+VLOOKUP($BE961,战斗属性模型!$K$22:$O$24,BJ$2,FALSE)*INDEX($BW$3:$CF$578,MATCH($BD961&amp;$BF961&amp;$BG961,$BT$3:$BT$578&amp;$BU$3:$BU$578&amp;$BV$3:$BV$578,0),MATCH(BJ$1,$BW$1:$CF$1,0))</f>
        <v>432</v>
      </c>
      <c r="BK961" s="3">
        <f t="array" ref="BK961">INDEX($D$21:$M$44,MATCH($BD961&amp;$BF961,$C$21:$C$44&amp;$B$21:$B$44,0),MATCH(BK$1,$D$16:$M$16,0))+VLOOKUP($BE961,战斗属性模型!$K$22:$O$24,BK$2,FALSE)*INDEX($BW$3:$CF$578,MATCH($BD961&amp;$BF961&amp;$BG961,$BT$3:$BT$578&amp;$BU$3:$BU$578&amp;$BV$3:$BV$578,0),MATCH(BK$1,$BW$1:$CF$1,0))</f>
        <v>0</v>
      </c>
      <c r="BL961" s="3"/>
      <c r="BM961" s="3"/>
      <c r="BN961" s="3"/>
      <c r="BO961" s="3"/>
      <c r="BP961" s="3"/>
      <c r="BQ961" s="3"/>
    </row>
    <row r="962" spans="56:69" x14ac:dyDescent="0.2">
      <c r="BD962" t="str">
        <f t="shared" si="456"/>
        <v>手臂</v>
      </c>
      <c r="BE962">
        <f t="shared" si="457"/>
        <v>2</v>
      </c>
      <c r="BF962">
        <f t="shared" ref="BF962:BG962" si="512">BF386</f>
        <v>1</v>
      </c>
      <c r="BG962">
        <f t="shared" si="512"/>
        <v>24</v>
      </c>
      <c r="BH962" s="3">
        <f t="array" ref="BH962">INDEX($D$21:$M$44,MATCH($BD962&amp;$BF962,$C$21:$C$44&amp;$B$21:$B$44,0),MATCH(BH$1,$D$16:$M$16,0))+VLOOKUP($BE962,战斗属性模型!$K$22:$O$24,BH$2,FALSE)*INDEX($BW$3:$CF$578,MATCH($BD962&amp;$BF962&amp;$BG962,$BT$3:$BT$578&amp;$BU$3:$BU$578&amp;$BV$3:$BV$578,0),MATCH(BH$1,$BW$1:$CF$1,0))</f>
        <v>233.60000000000002</v>
      </c>
      <c r="BI962" s="3">
        <f t="array" ref="BI962">INDEX($D$21:$M$44,MATCH($BD962&amp;$BF962,$C$21:$C$44&amp;$B$21:$B$44,0),MATCH(BI$1,$D$16:$M$16,0))+VLOOKUP($BE962,战斗属性模型!$K$22:$O$24,BI$2,FALSE)*INDEX($BW$3:$CF$578,MATCH($BD962&amp;$BF962&amp;$BG962,$BT$3:$BT$578&amp;$BU$3:$BU$578&amp;$BV$3:$BV$578,0),MATCH(BI$1,$BW$1:$CF$1,0))</f>
        <v>0</v>
      </c>
      <c r="BJ962" s="3">
        <f t="array" ref="BJ962">INDEX($D$21:$M$44,MATCH($BD962&amp;$BF962,$C$21:$C$44&amp;$B$21:$B$44,0),MATCH(BJ$1,$D$16:$M$16,0))+VLOOKUP($BE962,战斗属性模型!$K$22:$O$24,BJ$2,FALSE)*INDEX($BW$3:$CF$578,MATCH($BD962&amp;$BF962&amp;$BG962,$BT$3:$BT$578&amp;$BU$3:$BU$578&amp;$BV$3:$BV$578,0),MATCH(BJ$1,$BW$1:$CF$1,0))</f>
        <v>448</v>
      </c>
      <c r="BK962" s="3">
        <f t="array" ref="BK962">INDEX($D$21:$M$44,MATCH($BD962&amp;$BF962,$C$21:$C$44&amp;$B$21:$B$44,0),MATCH(BK$1,$D$16:$M$16,0))+VLOOKUP($BE962,战斗属性模型!$K$22:$O$24,BK$2,FALSE)*INDEX($BW$3:$CF$578,MATCH($BD962&amp;$BF962&amp;$BG962,$BT$3:$BT$578&amp;$BU$3:$BU$578&amp;$BV$3:$BV$578,0),MATCH(BK$1,$BW$1:$CF$1,0))</f>
        <v>0</v>
      </c>
      <c r="BL962" s="3"/>
      <c r="BM962" s="3"/>
      <c r="BN962" s="3"/>
      <c r="BO962" s="3"/>
      <c r="BP962" s="3"/>
      <c r="BQ962" s="3"/>
    </row>
    <row r="963" spans="56:69" x14ac:dyDescent="0.2">
      <c r="BD963" t="str">
        <f t="shared" si="456"/>
        <v>手臂</v>
      </c>
      <c r="BE963">
        <f t="shared" si="457"/>
        <v>2</v>
      </c>
      <c r="BF963">
        <f t="shared" ref="BF963:BG963" si="513">BF387</f>
        <v>2</v>
      </c>
      <c r="BG963">
        <f t="shared" si="513"/>
        <v>1</v>
      </c>
      <c r="BH963" s="3">
        <f t="array" ref="BH963">INDEX($D$21:$M$44,MATCH($BD963&amp;$BF963,$C$21:$C$44&amp;$B$21:$B$44,0),MATCH(BH$1,$D$16:$M$16,0))+VLOOKUP($BE963,战斗属性模型!$K$22:$O$24,BH$2,FALSE)*INDEX($BW$3:$CF$578,MATCH($BD963&amp;$BF963&amp;$BG963,$BT$3:$BT$578&amp;$BU$3:$BU$578&amp;$BV$3:$BV$578,0),MATCH(BH$1,$BW$1:$CF$1,0))</f>
        <v>60.6</v>
      </c>
      <c r="BI963" s="3">
        <f t="array" ref="BI963">INDEX($D$21:$M$44,MATCH($BD963&amp;$BF963,$C$21:$C$44&amp;$B$21:$B$44,0),MATCH(BI$1,$D$16:$M$16,0))+VLOOKUP($BE963,战斗属性模型!$K$22:$O$24,BI$2,FALSE)*INDEX($BW$3:$CF$578,MATCH($BD963&amp;$BF963&amp;$BG963,$BT$3:$BT$578&amp;$BU$3:$BU$578&amp;$BV$3:$BV$578,0),MATCH(BI$1,$BW$1:$CF$1,0))</f>
        <v>0</v>
      </c>
      <c r="BJ963" s="3">
        <f t="array" ref="BJ963">INDEX($D$21:$M$44,MATCH($BD963&amp;$BF963,$C$21:$C$44&amp;$B$21:$B$44,0),MATCH(BJ$1,$D$16:$M$16,0))+VLOOKUP($BE963,战斗属性模型!$K$22:$O$24,BJ$2,FALSE)*INDEX($BW$3:$CF$578,MATCH($BD963&amp;$BF963&amp;$BG963,$BT$3:$BT$578&amp;$BU$3:$BU$578&amp;$BV$3:$BV$578,0),MATCH(BJ$1,$BW$1:$CF$1,0))</f>
        <v>120</v>
      </c>
      <c r="BK963" s="3">
        <f t="array" ref="BK963">INDEX($D$21:$M$44,MATCH($BD963&amp;$BF963,$C$21:$C$44&amp;$B$21:$B$44,0),MATCH(BK$1,$D$16:$M$16,0))+VLOOKUP($BE963,战斗属性模型!$K$22:$O$24,BK$2,FALSE)*INDEX($BW$3:$CF$578,MATCH($BD963&amp;$BF963&amp;$BG963,$BT$3:$BT$578&amp;$BU$3:$BU$578&amp;$BV$3:$BV$578,0),MATCH(BK$1,$BW$1:$CF$1,0))</f>
        <v>0</v>
      </c>
      <c r="BL963" s="3"/>
      <c r="BM963" s="3"/>
      <c r="BN963" s="3"/>
      <c r="BO963" s="3"/>
      <c r="BP963" s="3"/>
      <c r="BQ963" s="3"/>
    </row>
    <row r="964" spans="56:69" x14ac:dyDescent="0.2">
      <c r="BD964" t="str">
        <f t="shared" si="456"/>
        <v>手臂</v>
      </c>
      <c r="BE964">
        <f t="shared" si="457"/>
        <v>2</v>
      </c>
      <c r="BF964">
        <f t="shared" ref="BF964:BG964" si="514">BF388</f>
        <v>2</v>
      </c>
      <c r="BG964">
        <f t="shared" si="514"/>
        <v>2</v>
      </c>
      <c r="BH964" s="3">
        <f t="array" ref="BH964">INDEX($D$21:$M$44,MATCH($BD964&amp;$BF964,$C$21:$C$44&amp;$B$21:$B$44,0),MATCH(BH$1,$D$16:$M$16,0))+VLOOKUP($BE964,战斗属性模型!$K$22:$O$24,BH$2,FALSE)*INDEX($BW$3:$CF$578,MATCH($BD964&amp;$BF964&amp;$BG964,$BT$3:$BT$578&amp;$BU$3:$BU$578&amp;$BV$3:$BV$578,0),MATCH(BH$1,$BW$1:$CF$1,0))</f>
        <v>73.2</v>
      </c>
      <c r="BI964" s="3">
        <f t="array" ref="BI964">INDEX($D$21:$M$44,MATCH($BD964&amp;$BF964,$C$21:$C$44&amp;$B$21:$B$44,0),MATCH(BI$1,$D$16:$M$16,0))+VLOOKUP($BE964,战斗属性模型!$K$22:$O$24,BI$2,FALSE)*INDEX($BW$3:$CF$578,MATCH($BD964&amp;$BF964&amp;$BG964,$BT$3:$BT$578&amp;$BU$3:$BU$578&amp;$BV$3:$BV$578,0),MATCH(BI$1,$BW$1:$CF$1,0))</f>
        <v>0</v>
      </c>
      <c r="BJ964" s="3">
        <f t="array" ref="BJ964">INDEX($D$21:$M$44,MATCH($BD964&amp;$BF964,$C$21:$C$44&amp;$B$21:$B$44,0),MATCH(BJ$1,$D$16:$M$16,0))+VLOOKUP($BE964,战斗属性模型!$K$22:$O$24,BJ$2,FALSE)*INDEX($BW$3:$CF$578,MATCH($BD964&amp;$BF964&amp;$BG964,$BT$3:$BT$578&amp;$BU$3:$BU$578&amp;$BV$3:$BV$578,0),MATCH(BJ$1,$BW$1:$CF$1,0))</f>
        <v>144</v>
      </c>
      <c r="BK964" s="3">
        <f t="array" ref="BK964">INDEX($D$21:$M$44,MATCH($BD964&amp;$BF964,$C$21:$C$44&amp;$B$21:$B$44,0),MATCH(BK$1,$D$16:$M$16,0))+VLOOKUP($BE964,战斗属性模型!$K$22:$O$24,BK$2,FALSE)*INDEX($BW$3:$CF$578,MATCH($BD964&amp;$BF964&amp;$BG964,$BT$3:$BT$578&amp;$BU$3:$BU$578&amp;$BV$3:$BV$578,0),MATCH(BK$1,$BW$1:$CF$1,0))</f>
        <v>0</v>
      </c>
      <c r="BL964" s="3"/>
      <c r="BM964" s="3"/>
      <c r="BN964" s="3"/>
      <c r="BO964" s="3"/>
      <c r="BP964" s="3"/>
      <c r="BQ964" s="3"/>
    </row>
    <row r="965" spans="56:69" x14ac:dyDescent="0.2">
      <c r="BD965" t="str">
        <f t="shared" si="456"/>
        <v>手臂</v>
      </c>
      <c r="BE965">
        <f t="shared" si="457"/>
        <v>2</v>
      </c>
      <c r="BF965">
        <f t="shared" ref="BF965:BG965" si="515">BF389</f>
        <v>2</v>
      </c>
      <c r="BG965">
        <f t="shared" si="515"/>
        <v>3</v>
      </c>
      <c r="BH965" s="3">
        <f t="array" ref="BH965">INDEX($D$21:$M$44,MATCH($BD965&amp;$BF965,$C$21:$C$44&amp;$B$21:$B$44,0),MATCH(BH$1,$D$16:$M$16,0))+VLOOKUP($BE965,战斗属性模型!$K$22:$O$24,BH$2,FALSE)*INDEX($BW$3:$CF$578,MATCH($BD965&amp;$BF965&amp;$BG965,$BT$3:$BT$578&amp;$BU$3:$BU$578&amp;$BV$3:$BV$578,0),MATCH(BH$1,$BW$1:$CF$1,0))</f>
        <v>85.800000000000011</v>
      </c>
      <c r="BI965" s="3">
        <f t="array" ref="BI965">INDEX($D$21:$M$44,MATCH($BD965&amp;$BF965,$C$21:$C$44&amp;$B$21:$B$44,0),MATCH(BI$1,$D$16:$M$16,0))+VLOOKUP($BE965,战斗属性模型!$K$22:$O$24,BI$2,FALSE)*INDEX($BW$3:$CF$578,MATCH($BD965&amp;$BF965&amp;$BG965,$BT$3:$BT$578&amp;$BU$3:$BU$578&amp;$BV$3:$BV$578,0),MATCH(BI$1,$BW$1:$CF$1,0))</f>
        <v>0</v>
      </c>
      <c r="BJ965" s="3">
        <f t="array" ref="BJ965">INDEX($D$21:$M$44,MATCH($BD965&amp;$BF965,$C$21:$C$44&amp;$B$21:$B$44,0),MATCH(BJ$1,$D$16:$M$16,0))+VLOOKUP($BE965,战斗属性模型!$K$22:$O$24,BJ$2,FALSE)*INDEX($BW$3:$CF$578,MATCH($BD965&amp;$BF965&amp;$BG965,$BT$3:$BT$578&amp;$BU$3:$BU$578&amp;$BV$3:$BV$578,0),MATCH(BJ$1,$BW$1:$CF$1,0))</f>
        <v>168</v>
      </c>
      <c r="BK965" s="3">
        <f t="array" ref="BK965">INDEX($D$21:$M$44,MATCH($BD965&amp;$BF965,$C$21:$C$44&amp;$B$21:$B$44,0),MATCH(BK$1,$D$16:$M$16,0))+VLOOKUP($BE965,战斗属性模型!$K$22:$O$24,BK$2,FALSE)*INDEX($BW$3:$CF$578,MATCH($BD965&amp;$BF965&amp;$BG965,$BT$3:$BT$578&amp;$BU$3:$BU$578&amp;$BV$3:$BV$578,0),MATCH(BK$1,$BW$1:$CF$1,0))</f>
        <v>0</v>
      </c>
      <c r="BL965" s="3"/>
      <c r="BM965" s="3"/>
      <c r="BN965" s="3"/>
      <c r="BO965" s="3"/>
      <c r="BP965" s="3"/>
      <c r="BQ965" s="3"/>
    </row>
    <row r="966" spans="56:69" x14ac:dyDescent="0.2">
      <c r="BD966" t="str">
        <f t="shared" si="456"/>
        <v>手臂</v>
      </c>
      <c r="BE966">
        <f t="shared" si="457"/>
        <v>2</v>
      </c>
      <c r="BF966">
        <f t="shared" ref="BF966:BG966" si="516">BF390</f>
        <v>2</v>
      </c>
      <c r="BG966">
        <f t="shared" si="516"/>
        <v>4</v>
      </c>
      <c r="BH966" s="3">
        <f t="array" ref="BH966">INDEX($D$21:$M$44,MATCH($BD966&amp;$BF966,$C$21:$C$44&amp;$B$21:$B$44,0),MATCH(BH$1,$D$16:$M$16,0))+VLOOKUP($BE966,战斗属性模型!$K$22:$O$24,BH$2,FALSE)*INDEX($BW$3:$CF$578,MATCH($BD966&amp;$BF966&amp;$BG966,$BT$3:$BT$578&amp;$BU$3:$BU$578&amp;$BV$3:$BV$578,0),MATCH(BH$1,$BW$1:$CF$1,0))</f>
        <v>98.4</v>
      </c>
      <c r="BI966" s="3">
        <f t="array" ref="BI966">INDEX($D$21:$M$44,MATCH($BD966&amp;$BF966,$C$21:$C$44&amp;$B$21:$B$44,0),MATCH(BI$1,$D$16:$M$16,0))+VLOOKUP($BE966,战斗属性模型!$K$22:$O$24,BI$2,FALSE)*INDEX($BW$3:$CF$578,MATCH($BD966&amp;$BF966&amp;$BG966,$BT$3:$BT$578&amp;$BU$3:$BU$578&amp;$BV$3:$BV$578,0),MATCH(BI$1,$BW$1:$CF$1,0))</f>
        <v>0</v>
      </c>
      <c r="BJ966" s="3">
        <f t="array" ref="BJ966">INDEX($D$21:$M$44,MATCH($BD966&amp;$BF966,$C$21:$C$44&amp;$B$21:$B$44,0),MATCH(BJ$1,$D$16:$M$16,0))+VLOOKUP($BE966,战斗属性模型!$K$22:$O$24,BJ$2,FALSE)*INDEX($BW$3:$CF$578,MATCH($BD966&amp;$BF966&amp;$BG966,$BT$3:$BT$578&amp;$BU$3:$BU$578&amp;$BV$3:$BV$578,0),MATCH(BJ$1,$BW$1:$CF$1,0))</f>
        <v>192</v>
      </c>
      <c r="BK966" s="3">
        <f t="array" ref="BK966">INDEX($D$21:$M$44,MATCH($BD966&amp;$BF966,$C$21:$C$44&amp;$B$21:$B$44,0),MATCH(BK$1,$D$16:$M$16,0))+VLOOKUP($BE966,战斗属性模型!$K$22:$O$24,BK$2,FALSE)*INDEX($BW$3:$CF$578,MATCH($BD966&amp;$BF966&amp;$BG966,$BT$3:$BT$578&amp;$BU$3:$BU$578&amp;$BV$3:$BV$578,0),MATCH(BK$1,$BW$1:$CF$1,0))</f>
        <v>0</v>
      </c>
      <c r="BL966" s="3"/>
      <c r="BM966" s="3"/>
      <c r="BN966" s="3"/>
      <c r="BO966" s="3"/>
      <c r="BP966" s="3"/>
      <c r="BQ966" s="3"/>
    </row>
    <row r="967" spans="56:69" x14ac:dyDescent="0.2">
      <c r="BD967" t="str">
        <f t="shared" si="456"/>
        <v>手臂</v>
      </c>
      <c r="BE967">
        <f t="shared" si="457"/>
        <v>2</v>
      </c>
      <c r="BF967">
        <f t="shared" ref="BF967:BG967" si="517">BF391</f>
        <v>2</v>
      </c>
      <c r="BG967">
        <f t="shared" si="517"/>
        <v>5</v>
      </c>
      <c r="BH967" s="3">
        <f t="array" ref="BH967">INDEX($D$21:$M$44,MATCH($BD967&amp;$BF967,$C$21:$C$44&amp;$B$21:$B$44,0),MATCH(BH$1,$D$16:$M$16,0))+VLOOKUP($BE967,战斗属性模型!$K$22:$O$24,BH$2,FALSE)*INDEX($BW$3:$CF$578,MATCH($BD967&amp;$BF967&amp;$BG967,$BT$3:$BT$578&amp;$BU$3:$BU$578&amp;$BV$3:$BV$578,0),MATCH(BH$1,$BW$1:$CF$1,0))</f>
        <v>111</v>
      </c>
      <c r="BI967" s="3">
        <f t="array" ref="BI967">INDEX($D$21:$M$44,MATCH($BD967&amp;$BF967,$C$21:$C$44&amp;$B$21:$B$44,0),MATCH(BI$1,$D$16:$M$16,0))+VLOOKUP($BE967,战斗属性模型!$K$22:$O$24,BI$2,FALSE)*INDEX($BW$3:$CF$578,MATCH($BD967&amp;$BF967&amp;$BG967,$BT$3:$BT$578&amp;$BU$3:$BU$578&amp;$BV$3:$BV$578,0),MATCH(BI$1,$BW$1:$CF$1,0))</f>
        <v>0</v>
      </c>
      <c r="BJ967" s="3">
        <f t="array" ref="BJ967">INDEX($D$21:$M$44,MATCH($BD967&amp;$BF967,$C$21:$C$44&amp;$B$21:$B$44,0),MATCH(BJ$1,$D$16:$M$16,0))+VLOOKUP($BE967,战斗属性模型!$K$22:$O$24,BJ$2,FALSE)*INDEX($BW$3:$CF$578,MATCH($BD967&amp;$BF967&amp;$BG967,$BT$3:$BT$578&amp;$BU$3:$BU$578&amp;$BV$3:$BV$578,0),MATCH(BJ$1,$BW$1:$CF$1,0))</f>
        <v>216</v>
      </c>
      <c r="BK967" s="3">
        <f t="array" ref="BK967">INDEX($D$21:$M$44,MATCH($BD967&amp;$BF967,$C$21:$C$44&amp;$B$21:$B$44,0),MATCH(BK$1,$D$16:$M$16,0))+VLOOKUP($BE967,战斗属性模型!$K$22:$O$24,BK$2,FALSE)*INDEX($BW$3:$CF$578,MATCH($BD967&amp;$BF967&amp;$BG967,$BT$3:$BT$578&amp;$BU$3:$BU$578&amp;$BV$3:$BV$578,0),MATCH(BK$1,$BW$1:$CF$1,0))</f>
        <v>0</v>
      </c>
      <c r="BL967" s="3"/>
      <c r="BM967" s="3"/>
      <c r="BN967" s="3"/>
      <c r="BO967" s="3"/>
      <c r="BP967" s="3"/>
      <c r="BQ967" s="3"/>
    </row>
    <row r="968" spans="56:69" x14ac:dyDescent="0.2">
      <c r="BD968" t="str">
        <f t="shared" si="456"/>
        <v>手臂</v>
      </c>
      <c r="BE968">
        <f t="shared" si="457"/>
        <v>2</v>
      </c>
      <c r="BF968">
        <f t="shared" ref="BF968:BG968" si="518">BF392</f>
        <v>2</v>
      </c>
      <c r="BG968">
        <f t="shared" si="518"/>
        <v>6</v>
      </c>
      <c r="BH968" s="3">
        <f t="array" ref="BH968">INDEX($D$21:$M$44,MATCH($BD968&amp;$BF968,$C$21:$C$44&amp;$B$21:$B$44,0),MATCH(BH$1,$D$16:$M$16,0))+VLOOKUP($BE968,战斗属性模型!$K$22:$O$24,BH$2,FALSE)*INDEX($BW$3:$CF$578,MATCH($BD968&amp;$BF968&amp;$BG968,$BT$3:$BT$578&amp;$BU$3:$BU$578&amp;$BV$3:$BV$578,0),MATCH(BH$1,$BW$1:$CF$1,0))</f>
        <v>123.60000000000001</v>
      </c>
      <c r="BI968" s="3">
        <f t="array" ref="BI968">INDEX($D$21:$M$44,MATCH($BD968&amp;$BF968,$C$21:$C$44&amp;$B$21:$B$44,0),MATCH(BI$1,$D$16:$M$16,0))+VLOOKUP($BE968,战斗属性模型!$K$22:$O$24,BI$2,FALSE)*INDEX($BW$3:$CF$578,MATCH($BD968&amp;$BF968&amp;$BG968,$BT$3:$BT$578&amp;$BU$3:$BU$578&amp;$BV$3:$BV$578,0),MATCH(BI$1,$BW$1:$CF$1,0))</f>
        <v>0</v>
      </c>
      <c r="BJ968" s="3">
        <f t="array" ref="BJ968">INDEX($D$21:$M$44,MATCH($BD968&amp;$BF968,$C$21:$C$44&amp;$B$21:$B$44,0),MATCH(BJ$1,$D$16:$M$16,0))+VLOOKUP($BE968,战斗属性模型!$K$22:$O$24,BJ$2,FALSE)*INDEX($BW$3:$CF$578,MATCH($BD968&amp;$BF968&amp;$BG968,$BT$3:$BT$578&amp;$BU$3:$BU$578&amp;$BV$3:$BV$578,0),MATCH(BJ$1,$BW$1:$CF$1,0))</f>
        <v>240</v>
      </c>
      <c r="BK968" s="3">
        <f t="array" ref="BK968">INDEX($D$21:$M$44,MATCH($BD968&amp;$BF968,$C$21:$C$44&amp;$B$21:$B$44,0),MATCH(BK$1,$D$16:$M$16,0))+VLOOKUP($BE968,战斗属性模型!$K$22:$O$24,BK$2,FALSE)*INDEX($BW$3:$CF$578,MATCH($BD968&amp;$BF968&amp;$BG968,$BT$3:$BT$578&amp;$BU$3:$BU$578&amp;$BV$3:$BV$578,0),MATCH(BK$1,$BW$1:$CF$1,0))</f>
        <v>0</v>
      </c>
      <c r="BL968" s="3"/>
      <c r="BM968" s="3"/>
      <c r="BN968" s="3"/>
      <c r="BO968" s="3"/>
      <c r="BP968" s="3"/>
      <c r="BQ968" s="3"/>
    </row>
    <row r="969" spans="56:69" x14ac:dyDescent="0.2">
      <c r="BD969" t="str">
        <f t="shared" si="456"/>
        <v>手臂</v>
      </c>
      <c r="BE969">
        <f t="shared" si="457"/>
        <v>2</v>
      </c>
      <c r="BF969">
        <f t="shared" ref="BF969:BG969" si="519">BF393</f>
        <v>2</v>
      </c>
      <c r="BG969">
        <f t="shared" si="519"/>
        <v>7</v>
      </c>
      <c r="BH969" s="3">
        <f t="array" ref="BH969">INDEX($D$21:$M$44,MATCH($BD969&amp;$BF969,$C$21:$C$44&amp;$B$21:$B$44,0),MATCH(BH$1,$D$16:$M$16,0))+VLOOKUP($BE969,战斗属性模型!$K$22:$O$24,BH$2,FALSE)*INDEX($BW$3:$CF$578,MATCH($BD969&amp;$BF969&amp;$BG969,$BT$3:$BT$578&amp;$BU$3:$BU$578&amp;$BV$3:$BV$578,0),MATCH(BH$1,$BW$1:$CF$1,0))</f>
        <v>136.19999999999999</v>
      </c>
      <c r="BI969" s="3">
        <f t="array" ref="BI969">INDEX($D$21:$M$44,MATCH($BD969&amp;$BF969,$C$21:$C$44&amp;$B$21:$B$44,0),MATCH(BI$1,$D$16:$M$16,0))+VLOOKUP($BE969,战斗属性模型!$K$22:$O$24,BI$2,FALSE)*INDEX($BW$3:$CF$578,MATCH($BD969&amp;$BF969&amp;$BG969,$BT$3:$BT$578&amp;$BU$3:$BU$578&amp;$BV$3:$BV$578,0),MATCH(BI$1,$BW$1:$CF$1,0))</f>
        <v>0</v>
      </c>
      <c r="BJ969" s="3">
        <f t="array" ref="BJ969">INDEX($D$21:$M$44,MATCH($BD969&amp;$BF969,$C$21:$C$44&amp;$B$21:$B$44,0),MATCH(BJ$1,$D$16:$M$16,0))+VLOOKUP($BE969,战斗属性模型!$K$22:$O$24,BJ$2,FALSE)*INDEX($BW$3:$CF$578,MATCH($BD969&amp;$BF969&amp;$BG969,$BT$3:$BT$578&amp;$BU$3:$BU$578&amp;$BV$3:$BV$578,0),MATCH(BJ$1,$BW$1:$CF$1,0))</f>
        <v>264</v>
      </c>
      <c r="BK969" s="3">
        <f t="array" ref="BK969">INDEX($D$21:$M$44,MATCH($BD969&amp;$BF969,$C$21:$C$44&amp;$B$21:$B$44,0),MATCH(BK$1,$D$16:$M$16,0))+VLOOKUP($BE969,战斗属性模型!$K$22:$O$24,BK$2,FALSE)*INDEX($BW$3:$CF$578,MATCH($BD969&amp;$BF969&amp;$BG969,$BT$3:$BT$578&amp;$BU$3:$BU$578&amp;$BV$3:$BV$578,0),MATCH(BK$1,$BW$1:$CF$1,0))</f>
        <v>0</v>
      </c>
      <c r="BL969" s="3"/>
      <c r="BM969" s="3"/>
      <c r="BN969" s="3"/>
      <c r="BO969" s="3"/>
      <c r="BP969" s="3"/>
      <c r="BQ969" s="3"/>
    </row>
    <row r="970" spans="56:69" x14ac:dyDescent="0.2">
      <c r="BD970" t="str">
        <f t="shared" si="456"/>
        <v>手臂</v>
      </c>
      <c r="BE970">
        <f t="shared" si="457"/>
        <v>2</v>
      </c>
      <c r="BF970">
        <f t="shared" ref="BF970:BG970" si="520">BF394</f>
        <v>2</v>
      </c>
      <c r="BG970">
        <f t="shared" si="520"/>
        <v>8</v>
      </c>
      <c r="BH970" s="3">
        <f t="array" ref="BH970">INDEX($D$21:$M$44,MATCH($BD970&amp;$BF970,$C$21:$C$44&amp;$B$21:$B$44,0),MATCH(BH$1,$D$16:$M$16,0))+VLOOKUP($BE970,战斗属性模型!$K$22:$O$24,BH$2,FALSE)*INDEX($BW$3:$CF$578,MATCH($BD970&amp;$BF970&amp;$BG970,$BT$3:$BT$578&amp;$BU$3:$BU$578&amp;$BV$3:$BV$578,0),MATCH(BH$1,$BW$1:$CF$1,0))</f>
        <v>148.80000000000001</v>
      </c>
      <c r="BI970" s="3">
        <f t="array" ref="BI970">INDEX($D$21:$M$44,MATCH($BD970&amp;$BF970,$C$21:$C$44&amp;$B$21:$B$44,0),MATCH(BI$1,$D$16:$M$16,0))+VLOOKUP($BE970,战斗属性模型!$K$22:$O$24,BI$2,FALSE)*INDEX($BW$3:$CF$578,MATCH($BD970&amp;$BF970&amp;$BG970,$BT$3:$BT$578&amp;$BU$3:$BU$578&amp;$BV$3:$BV$578,0),MATCH(BI$1,$BW$1:$CF$1,0))</f>
        <v>0</v>
      </c>
      <c r="BJ970" s="3">
        <f t="array" ref="BJ970">INDEX($D$21:$M$44,MATCH($BD970&amp;$BF970,$C$21:$C$44&amp;$B$21:$B$44,0),MATCH(BJ$1,$D$16:$M$16,0))+VLOOKUP($BE970,战斗属性模型!$K$22:$O$24,BJ$2,FALSE)*INDEX($BW$3:$CF$578,MATCH($BD970&amp;$BF970&amp;$BG970,$BT$3:$BT$578&amp;$BU$3:$BU$578&amp;$BV$3:$BV$578,0),MATCH(BJ$1,$BW$1:$CF$1,0))</f>
        <v>288</v>
      </c>
      <c r="BK970" s="3">
        <f t="array" ref="BK970">INDEX($D$21:$M$44,MATCH($BD970&amp;$BF970,$C$21:$C$44&amp;$B$21:$B$44,0),MATCH(BK$1,$D$16:$M$16,0))+VLOOKUP($BE970,战斗属性模型!$K$22:$O$24,BK$2,FALSE)*INDEX($BW$3:$CF$578,MATCH($BD970&amp;$BF970&amp;$BG970,$BT$3:$BT$578&amp;$BU$3:$BU$578&amp;$BV$3:$BV$578,0),MATCH(BK$1,$BW$1:$CF$1,0))</f>
        <v>0</v>
      </c>
      <c r="BL970" s="3"/>
      <c r="BM970" s="3"/>
      <c r="BN970" s="3"/>
      <c r="BO970" s="3"/>
      <c r="BP970" s="3"/>
      <c r="BQ970" s="3"/>
    </row>
    <row r="971" spans="56:69" x14ac:dyDescent="0.2">
      <c r="BD971" t="str">
        <f t="shared" si="456"/>
        <v>手臂</v>
      </c>
      <c r="BE971">
        <f t="shared" si="457"/>
        <v>2</v>
      </c>
      <c r="BF971">
        <f t="shared" ref="BF971:BG971" si="521">BF395</f>
        <v>2</v>
      </c>
      <c r="BG971">
        <f t="shared" si="521"/>
        <v>9</v>
      </c>
      <c r="BH971" s="3">
        <f t="array" ref="BH971">INDEX($D$21:$M$44,MATCH($BD971&amp;$BF971,$C$21:$C$44&amp;$B$21:$B$44,0),MATCH(BH$1,$D$16:$M$16,0))+VLOOKUP($BE971,战斗属性模型!$K$22:$O$24,BH$2,FALSE)*INDEX($BW$3:$CF$578,MATCH($BD971&amp;$BF971&amp;$BG971,$BT$3:$BT$578&amp;$BU$3:$BU$578&amp;$BV$3:$BV$578,0),MATCH(BH$1,$BW$1:$CF$1,0))</f>
        <v>161.4</v>
      </c>
      <c r="BI971" s="3">
        <f t="array" ref="BI971">INDEX($D$21:$M$44,MATCH($BD971&amp;$BF971,$C$21:$C$44&amp;$B$21:$B$44,0),MATCH(BI$1,$D$16:$M$16,0))+VLOOKUP($BE971,战斗属性模型!$K$22:$O$24,BI$2,FALSE)*INDEX($BW$3:$CF$578,MATCH($BD971&amp;$BF971&amp;$BG971,$BT$3:$BT$578&amp;$BU$3:$BU$578&amp;$BV$3:$BV$578,0),MATCH(BI$1,$BW$1:$CF$1,0))</f>
        <v>0</v>
      </c>
      <c r="BJ971" s="3">
        <f t="array" ref="BJ971">INDEX($D$21:$M$44,MATCH($BD971&amp;$BF971,$C$21:$C$44&amp;$B$21:$B$44,0),MATCH(BJ$1,$D$16:$M$16,0))+VLOOKUP($BE971,战斗属性模型!$K$22:$O$24,BJ$2,FALSE)*INDEX($BW$3:$CF$578,MATCH($BD971&amp;$BF971&amp;$BG971,$BT$3:$BT$578&amp;$BU$3:$BU$578&amp;$BV$3:$BV$578,0),MATCH(BJ$1,$BW$1:$CF$1,0))</f>
        <v>312</v>
      </c>
      <c r="BK971" s="3">
        <f t="array" ref="BK971">INDEX($D$21:$M$44,MATCH($BD971&amp;$BF971,$C$21:$C$44&amp;$B$21:$B$44,0),MATCH(BK$1,$D$16:$M$16,0))+VLOOKUP($BE971,战斗属性模型!$K$22:$O$24,BK$2,FALSE)*INDEX($BW$3:$CF$578,MATCH($BD971&amp;$BF971&amp;$BG971,$BT$3:$BT$578&amp;$BU$3:$BU$578&amp;$BV$3:$BV$578,0),MATCH(BK$1,$BW$1:$CF$1,0))</f>
        <v>0</v>
      </c>
      <c r="BL971" s="3"/>
      <c r="BM971" s="3"/>
      <c r="BN971" s="3"/>
      <c r="BO971" s="3"/>
      <c r="BP971" s="3"/>
      <c r="BQ971" s="3"/>
    </row>
    <row r="972" spans="56:69" x14ac:dyDescent="0.2">
      <c r="BD972" t="str">
        <f t="shared" ref="BD972:BD1035" si="522">BD396</f>
        <v>手臂</v>
      </c>
      <c r="BE972">
        <f t="shared" ref="BE972:BE1035" si="523">BE396+1</f>
        <v>2</v>
      </c>
      <c r="BF972">
        <f t="shared" ref="BF972:BG972" si="524">BF396</f>
        <v>2</v>
      </c>
      <c r="BG972">
        <f t="shared" si="524"/>
        <v>10</v>
      </c>
      <c r="BH972" s="3">
        <f t="array" ref="BH972">INDEX($D$21:$M$44,MATCH($BD972&amp;$BF972,$C$21:$C$44&amp;$B$21:$B$44,0),MATCH(BH$1,$D$16:$M$16,0))+VLOOKUP($BE972,战斗属性模型!$K$22:$O$24,BH$2,FALSE)*INDEX($BW$3:$CF$578,MATCH($BD972&amp;$BF972&amp;$BG972,$BT$3:$BT$578&amp;$BU$3:$BU$578&amp;$BV$3:$BV$578,0),MATCH(BH$1,$BW$1:$CF$1,0))</f>
        <v>174</v>
      </c>
      <c r="BI972" s="3">
        <f t="array" ref="BI972">INDEX($D$21:$M$44,MATCH($BD972&amp;$BF972,$C$21:$C$44&amp;$B$21:$B$44,0),MATCH(BI$1,$D$16:$M$16,0))+VLOOKUP($BE972,战斗属性模型!$K$22:$O$24,BI$2,FALSE)*INDEX($BW$3:$CF$578,MATCH($BD972&amp;$BF972&amp;$BG972,$BT$3:$BT$578&amp;$BU$3:$BU$578&amp;$BV$3:$BV$578,0),MATCH(BI$1,$BW$1:$CF$1,0))</f>
        <v>0</v>
      </c>
      <c r="BJ972" s="3">
        <f t="array" ref="BJ972">INDEX($D$21:$M$44,MATCH($BD972&amp;$BF972,$C$21:$C$44&amp;$B$21:$B$44,0),MATCH(BJ$1,$D$16:$M$16,0))+VLOOKUP($BE972,战斗属性模型!$K$22:$O$24,BJ$2,FALSE)*INDEX($BW$3:$CF$578,MATCH($BD972&amp;$BF972&amp;$BG972,$BT$3:$BT$578&amp;$BU$3:$BU$578&amp;$BV$3:$BV$578,0),MATCH(BJ$1,$BW$1:$CF$1,0))</f>
        <v>336</v>
      </c>
      <c r="BK972" s="3">
        <f t="array" ref="BK972">INDEX($D$21:$M$44,MATCH($BD972&amp;$BF972,$C$21:$C$44&amp;$B$21:$B$44,0),MATCH(BK$1,$D$16:$M$16,0))+VLOOKUP($BE972,战斗属性模型!$K$22:$O$24,BK$2,FALSE)*INDEX($BW$3:$CF$578,MATCH($BD972&amp;$BF972&amp;$BG972,$BT$3:$BT$578&amp;$BU$3:$BU$578&amp;$BV$3:$BV$578,0),MATCH(BK$1,$BW$1:$CF$1,0))</f>
        <v>0</v>
      </c>
      <c r="BL972" s="3"/>
      <c r="BM972" s="3"/>
      <c r="BN972" s="3"/>
      <c r="BO972" s="3"/>
      <c r="BP972" s="3"/>
      <c r="BQ972" s="3"/>
    </row>
    <row r="973" spans="56:69" x14ac:dyDescent="0.2">
      <c r="BD973" t="str">
        <f t="shared" si="522"/>
        <v>手臂</v>
      </c>
      <c r="BE973">
        <f t="shared" si="523"/>
        <v>2</v>
      </c>
      <c r="BF973">
        <f t="shared" ref="BF973:BG973" si="525">BF397</f>
        <v>2</v>
      </c>
      <c r="BG973">
        <f t="shared" si="525"/>
        <v>11</v>
      </c>
      <c r="BH973" s="3">
        <f t="array" ref="BH973">INDEX($D$21:$M$44,MATCH($BD973&amp;$BF973,$C$21:$C$44&amp;$B$21:$B$44,0),MATCH(BH$1,$D$16:$M$16,0))+VLOOKUP($BE973,战斗属性模型!$K$22:$O$24,BH$2,FALSE)*INDEX($BW$3:$CF$578,MATCH($BD973&amp;$BF973&amp;$BG973,$BT$3:$BT$578&amp;$BU$3:$BU$578&amp;$BV$3:$BV$578,0),MATCH(BH$1,$BW$1:$CF$1,0))</f>
        <v>186.6</v>
      </c>
      <c r="BI973" s="3">
        <f t="array" ref="BI973">INDEX($D$21:$M$44,MATCH($BD973&amp;$BF973,$C$21:$C$44&amp;$B$21:$B$44,0),MATCH(BI$1,$D$16:$M$16,0))+VLOOKUP($BE973,战斗属性模型!$K$22:$O$24,BI$2,FALSE)*INDEX($BW$3:$CF$578,MATCH($BD973&amp;$BF973&amp;$BG973,$BT$3:$BT$578&amp;$BU$3:$BU$578&amp;$BV$3:$BV$578,0),MATCH(BI$1,$BW$1:$CF$1,0))</f>
        <v>0</v>
      </c>
      <c r="BJ973" s="3">
        <f t="array" ref="BJ973">INDEX($D$21:$M$44,MATCH($BD973&amp;$BF973,$C$21:$C$44&amp;$B$21:$B$44,0),MATCH(BJ$1,$D$16:$M$16,0))+VLOOKUP($BE973,战斗属性模型!$K$22:$O$24,BJ$2,FALSE)*INDEX($BW$3:$CF$578,MATCH($BD973&amp;$BF973&amp;$BG973,$BT$3:$BT$578&amp;$BU$3:$BU$578&amp;$BV$3:$BV$578,0),MATCH(BJ$1,$BW$1:$CF$1,0))</f>
        <v>360</v>
      </c>
      <c r="BK973" s="3">
        <f t="array" ref="BK973">INDEX($D$21:$M$44,MATCH($BD973&amp;$BF973,$C$21:$C$44&amp;$B$21:$B$44,0),MATCH(BK$1,$D$16:$M$16,0))+VLOOKUP($BE973,战斗属性模型!$K$22:$O$24,BK$2,FALSE)*INDEX($BW$3:$CF$578,MATCH($BD973&amp;$BF973&amp;$BG973,$BT$3:$BT$578&amp;$BU$3:$BU$578&amp;$BV$3:$BV$578,0),MATCH(BK$1,$BW$1:$CF$1,0))</f>
        <v>0</v>
      </c>
      <c r="BL973" s="3"/>
      <c r="BM973" s="3"/>
      <c r="BN973" s="3"/>
      <c r="BO973" s="3"/>
      <c r="BP973" s="3"/>
      <c r="BQ973" s="3"/>
    </row>
    <row r="974" spans="56:69" x14ac:dyDescent="0.2">
      <c r="BD974" t="str">
        <f t="shared" si="522"/>
        <v>手臂</v>
      </c>
      <c r="BE974">
        <f t="shared" si="523"/>
        <v>2</v>
      </c>
      <c r="BF974">
        <f t="shared" ref="BF974:BG974" si="526">BF398</f>
        <v>2</v>
      </c>
      <c r="BG974">
        <f t="shared" si="526"/>
        <v>12</v>
      </c>
      <c r="BH974" s="3">
        <f t="array" ref="BH974">INDEX($D$21:$M$44,MATCH($BD974&amp;$BF974,$C$21:$C$44&amp;$B$21:$B$44,0),MATCH(BH$1,$D$16:$M$16,0))+VLOOKUP($BE974,战斗属性模型!$K$22:$O$24,BH$2,FALSE)*INDEX($BW$3:$CF$578,MATCH($BD974&amp;$BF974&amp;$BG974,$BT$3:$BT$578&amp;$BU$3:$BU$578&amp;$BV$3:$BV$578,0),MATCH(BH$1,$BW$1:$CF$1,0))</f>
        <v>199.20000000000002</v>
      </c>
      <c r="BI974" s="3">
        <f t="array" ref="BI974">INDEX($D$21:$M$44,MATCH($BD974&amp;$BF974,$C$21:$C$44&amp;$B$21:$B$44,0),MATCH(BI$1,$D$16:$M$16,0))+VLOOKUP($BE974,战斗属性模型!$K$22:$O$24,BI$2,FALSE)*INDEX($BW$3:$CF$578,MATCH($BD974&amp;$BF974&amp;$BG974,$BT$3:$BT$578&amp;$BU$3:$BU$578&amp;$BV$3:$BV$578,0),MATCH(BI$1,$BW$1:$CF$1,0))</f>
        <v>0</v>
      </c>
      <c r="BJ974" s="3">
        <f t="array" ref="BJ974">INDEX($D$21:$M$44,MATCH($BD974&amp;$BF974,$C$21:$C$44&amp;$B$21:$B$44,0),MATCH(BJ$1,$D$16:$M$16,0))+VLOOKUP($BE974,战斗属性模型!$K$22:$O$24,BJ$2,FALSE)*INDEX($BW$3:$CF$578,MATCH($BD974&amp;$BF974&amp;$BG974,$BT$3:$BT$578&amp;$BU$3:$BU$578&amp;$BV$3:$BV$578,0),MATCH(BJ$1,$BW$1:$CF$1,0))</f>
        <v>384</v>
      </c>
      <c r="BK974" s="3">
        <f t="array" ref="BK974">INDEX($D$21:$M$44,MATCH($BD974&amp;$BF974,$C$21:$C$44&amp;$B$21:$B$44,0),MATCH(BK$1,$D$16:$M$16,0))+VLOOKUP($BE974,战斗属性模型!$K$22:$O$24,BK$2,FALSE)*INDEX($BW$3:$CF$578,MATCH($BD974&amp;$BF974&amp;$BG974,$BT$3:$BT$578&amp;$BU$3:$BU$578&amp;$BV$3:$BV$578,0),MATCH(BK$1,$BW$1:$CF$1,0))</f>
        <v>0</v>
      </c>
      <c r="BL974" s="3"/>
      <c r="BM974" s="3"/>
      <c r="BN974" s="3"/>
      <c r="BO974" s="3"/>
      <c r="BP974" s="3"/>
      <c r="BQ974" s="3"/>
    </row>
    <row r="975" spans="56:69" x14ac:dyDescent="0.2">
      <c r="BD975" t="str">
        <f t="shared" si="522"/>
        <v>手臂</v>
      </c>
      <c r="BE975">
        <f t="shared" si="523"/>
        <v>2</v>
      </c>
      <c r="BF975">
        <f t="shared" ref="BF975:BG975" si="527">BF399</f>
        <v>2</v>
      </c>
      <c r="BG975">
        <f t="shared" si="527"/>
        <v>13</v>
      </c>
      <c r="BH975" s="3">
        <f t="array" ref="BH975">INDEX($D$21:$M$44,MATCH($BD975&amp;$BF975,$C$21:$C$44&amp;$B$21:$B$44,0),MATCH(BH$1,$D$16:$M$16,0))+VLOOKUP($BE975,战斗属性模型!$K$22:$O$24,BH$2,FALSE)*INDEX($BW$3:$CF$578,MATCH($BD975&amp;$BF975&amp;$BG975,$BT$3:$BT$578&amp;$BU$3:$BU$578&amp;$BV$3:$BV$578,0),MATCH(BH$1,$BW$1:$CF$1,0))</f>
        <v>211.8</v>
      </c>
      <c r="BI975" s="3">
        <f t="array" ref="BI975">INDEX($D$21:$M$44,MATCH($BD975&amp;$BF975,$C$21:$C$44&amp;$B$21:$B$44,0),MATCH(BI$1,$D$16:$M$16,0))+VLOOKUP($BE975,战斗属性模型!$K$22:$O$24,BI$2,FALSE)*INDEX($BW$3:$CF$578,MATCH($BD975&amp;$BF975&amp;$BG975,$BT$3:$BT$578&amp;$BU$3:$BU$578&amp;$BV$3:$BV$578,0),MATCH(BI$1,$BW$1:$CF$1,0))</f>
        <v>0</v>
      </c>
      <c r="BJ975" s="3">
        <f t="array" ref="BJ975">INDEX($D$21:$M$44,MATCH($BD975&amp;$BF975,$C$21:$C$44&amp;$B$21:$B$44,0),MATCH(BJ$1,$D$16:$M$16,0))+VLOOKUP($BE975,战斗属性模型!$K$22:$O$24,BJ$2,FALSE)*INDEX($BW$3:$CF$578,MATCH($BD975&amp;$BF975&amp;$BG975,$BT$3:$BT$578&amp;$BU$3:$BU$578&amp;$BV$3:$BV$578,0),MATCH(BJ$1,$BW$1:$CF$1,0))</f>
        <v>408</v>
      </c>
      <c r="BK975" s="3">
        <f t="array" ref="BK975">INDEX($D$21:$M$44,MATCH($BD975&amp;$BF975,$C$21:$C$44&amp;$B$21:$B$44,0),MATCH(BK$1,$D$16:$M$16,0))+VLOOKUP($BE975,战斗属性模型!$K$22:$O$24,BK$2,FALSE)*INDEX($BW$3:$CF$578,MATCH($BD975&amp;$BF975&amp;$BG975,$BT$3:$BT$578&amp;$BU$3:$BU$578&amp;$BV$3:$BV$578,0),MATCH(BK$1,$BW$1:$CF$1,0))</f>
        <v>0</v>
      </c>
      <c r="BL975" s="3"/>
      <c r="BM975" s="3"/>
      <c r="BN975" s="3"/>
      <c r="BO975" s="3"/>
      <c r="BP975" s="3"/>
      <c r="BQ975" s="3"/>
    </row>
    <row r="976" spans="56:69" x14ac:dyDescent="0.2">
      <c r="BD976" t="str">
        <f t="shared" si="522"/>
        <v>手臂</v>
      </c>
      <c r="BE976">
        <f t="shared" si="523"/>
        <v>2</v>
      </c>
      <c r="BF976">
        <f t="shared" ref="BF976:BG976" si="528">BF400</f>
        <v>2</v>
      </c>
      <c r="BG976">
        <f t="shared" si="528"/>
        <v>14</v>
      </c>
      <c r="BH976" s="3">
        <f t="array" ref="BH976">INDEX($D$21:$M$44,MATCH($BD976&amp;$BF976,$C$21:$C$44&amp;$B$21:$B$44,0),MATCH(BH$1,$D$16:$M$16,0))+VLOOKUP($BE976,战斗属性模型!$K$22:$O$24,BH$2,FALSE)*INDEX($BW$3:$CF$578,MATCH($BD976&amp;$BF976&amp;$BG976,$BT$3:$BT$578&amp;$BU$3:$BU$578&amp;$BV$3:$BV$578,0),MATCH(BH$1,$BW$1:$CF$1,0))</f>
        <v>224.4</v>
      </c>
      <c r="BI976" s="3">
        <f t="array" ref="BI976">INDEX($D$21:$M$44,MATCH($BD976&amp;$BF976,$C$21:$C$44&amp;$B$21:$B$44,0),MATCH(BI$1,$D$16:$M$16,0))+VLOOKUP($BE976,战斗属性模型!$K$22:$O$24,BI$2,FALSE)*INDEX($BW$3:$CF$578,MATCH($BD976&amp;$BF976&amp;$BG976,$BT$3:$BT$578&amp;$BU$3:$BU$578&amp;$BV$3:$BV$578,0),MATCH(BI$1,$BW$1:$CF$1,0))</f>
        <v>0</v>
      </c>
      <c r="BJ976" s="3">
        <f t="array" ref="BJ976">INDEX($D$21:$M$44,MATCH($BD976&amp;$BF976,$C$21:$C$44&amp;$B$21:$B$44,0),MATCH(BJ$1,$D$16:$M$16,0))+VLOOKUP($BE976,战斗属性模型!$K$22:$O$24,BJ$2,FALSE)*INDEX($BW$3:$CF$578,MATCH($BD976&amp;$BF976&amp;$BG976,$BT$3:$BT$578&amp;$BU$3:$BU$578&amp;$BV$3:$BV$578,0),MATCH(BJ$1,$BW$1:$CF$1,0))</f>
        <v>432</v>
      </c>
      <c r="BK976" s="3">
        <f t="array" ref="BK976">INDEX($D$21:$M$44,MATCH($BD976&amp;$BF976,$C$21:$C$44&amp;$B$21:$B$44,0),MATCH(BK$1,$D$16:$M$16,0))+VLOOKUP($BE976,战斗属性模型!$K$22:$O$24,BK$2,FALSE)*INDEX($BW$3:$CF$578,MATCH($BD976&amp;$BF976&amp;$BG976,$BT$3:$BT$578&amp;$BU$3:$BU$578&amp;$BV$3:$BV$578,0),MATCH(BK$1,$BW$1:$CF$1,0))</f>
        <v>0</v>
      </c>
      <c r="BL976" s="3"/>
      <c r="BM976" s="3"/>
      <c r="BN976" s="3"/>
      <c r="BO976" s="3"/>
      <c r="BP976" s="3"/>
      <c r="BQ976" s="3"/>
    </row>
    <row r="977" spans="56:69" x14ac:dyDescent="0.2">
      <c r="BD977" t="str">
        <f t="shared" si="522"/>
        <v>手臂</v>
      </c>
      <c r="BE977">
        <f t="shared" si="523"/>
        <v>2</v>
      </c>
      <c r="BF977">
        <f t="shared" ref="BF977:BG977" si="529">BF401</f>
        <v>2</v>
      </c>
      <c r="BG977">
        <f t="shared" si="529"/>
        <v>15</v>
      </c>
      <c r="BH977" s="3">
        <f t="array" ref="BH977">INDEX($D$21:$M$44,MATCH($BD977&amp;$BF977,$C$21:$C$44&amp;$B$21:$B$44,0),MATCH(BH$1,$D$16:$M$16,0))+VLOOKUP($BE977,战斗属性模型!$K$22:$O$24,BH$2,FALSE)*INDEX($BW$3:$CF$578,MATCH($BD977&amp;$BF977&amp;$BG977,$BT$3:$BT$578&amp;$BU$3:$BU$578&amp;$BV$3:$BV$578,0),MATCH(BH$1,$BW$1:$CF$1,0))</f>
        <v>237</v>
      </c>
      <c r="BI977" s="3">
        <f t="array" ref="BI977">INDEX($D$21:$M$44,MATCH($BD977&amp;$BF977,$C$21:$C$44&amp;$B$21:$B$44,0),MATCH(BI$1,$D$16:$M$16,0))+VLOOKUP($BE977,战斗属性模型!$K$22:$O$24,BI$2,FALSE)*INDEX($BW$3:$CF$578,MATCH($BD977&amp;$BF977&amp;$BG977,$BT$3:$BT$578&amp;$BU$3:$BU$578&amp;$BV$3:$BV$578,0),MATCH(BI$1,$BW$1:$CF$1,0))</f>
        <v>0</v>
      </c>
      <c r="BJ977" s="3">
        <f t="array" ref="BJ977">INDEX($D$21:$M$44,MATCH($BD977&amp;$BF977,$C$21:$C$44&amp;$B$21:$B$44,0),MATCH(BJ$1,$D$16:$M$16,0))+VLOOKUP($BE977,战斗属性模型!$K$22:$O$24,BJ$2,FALSE)*INDEX($BW$3:$CF$578,MATCH($BD977&amp;$BF977&amp;$BG977,$BT$3:$BT$578&amp;$BU$3:$BU$578&amp;$BV$3:$BV$578,0),MATCH(BJ$1,$BW$1:$CF$1,0))</f>
        <v>456</v>
      </c>
      <c r="BK977" s="3">
        <f t="array" ref="BK977">INDEX($D$21:$M$44,MATCH($BD977&amp;$BF977,$C$21:$C$44&amp;$B$21:$B$44,0),MATCH(BK$1,$D$16:$M$16,0))+VLOOKUP($BE977,战斗属性模型!$K$22:$O$24,BK$2,FALSE)*INDEX($BW$3:$CF$578,MATCH($BD977&amp;$BF977&amp;$BG977,$BT$3:$BT$578&amp;$BU$3:$BU$578&amp;$BV$3:$BV$578,0),MATCH(BK$1,$BW$1:$CF$1,0))</f>
        <v>0</v>
      </c>
      <c r="BL977" s="3"/>
      <c r="BM977" s="3"/>
      <c r="BN977" s="3"/>
      <c r="BO977" s="3"/>
      <c r="BP977" s="3"/>
      <c r="BQ977" s="3"/>
    </row>
    <row r="978" spans="56:69" x14ac:dyDescent="0.2">
      <c r="BD978" t="str">
        <f t="shared" si="522"/>
        <v>手臂</v>
      </c>
      <c r="BE978">
        <f t="shared" si="523"/>
        <v>2</v>
      </c>
      <c r="BF978">
        <f t="shared" ref="BF978:BG978" si="530">BF402</f>
        <v>2</v>
      </c>
      <c r="BG978">
        <f t="shared" si="530"/>
        <v>16</v>
      </c>
      <c r="BH978" s="3">
        <f t="array" ref="BH978">INDEX($D$21:$M$44,MATCH($BD978&amp;$BF978,$C$21:$C$44&amp;$B$21:$B$44,0),MATCH(BH$1,$D$16:$M$16,0))+VLOOKUP($BE978,战斗属性模型!$K$22:$O$24,BH$2,FALSE)*INDEX($BW$3:$CF$578,MATCH($BD978&amp;$BF978&amp;$BG978,$BT$3:$BT$578&amp;$BU$3:$BU$578&amp;$BV$3:$BV$578,0),MATCH(BH$1,$BW$1:$CF$1,0))</f>
        <v>249.60000000000002</v>
      </c>
      <c r="BI978" s="3">
        <f t="array" ref="BI978">INDEX($D$21:$M$44,MATCH($BD978&amp;$BF978,$C$21:$C$44&amp;$B$21:$B$44,0),MATCH(BI$1,$D$16:$M$16,0))+VLOOKUP($BE978,战斗属性模型!$K$22:$O$24,BI$2,FALSE)*INDEX($BW$3:$CF$578,MATCH($BD978&amp;$BF978&amp;$BG978,$BT$3:$BT$578&amp;$BU$3:$BU$578&amp;$BV$3:$BV$578,0),MATCH(BI$1,$BW$1:$CF$1,0))</f>
        <v>0</v>
      </c>
      <c r="BJ978" s="3">
        <f t="array" ref="BJ978">INDEX($D$21:$M$44,MATCH($BD978&amp;$BF978,$C$21:$C$44&amp;$B$21:$B$44,0),MATCH(BJ$1,$D$16:$M$16,0))+VLOOKUP($BE978,战斗属性模型!$K$22:$O$24,BJ$2,FALSE)*INDEX($BW$3:$CF$578,MATCH($BD978&amp;$BF978&amp;$BG978,$BT$3:$BT$578&amp;$BU$3:$BU$578&amp;$BV$3:$BV$578,0),MATCH(BJ$1,$BW$1:$CF$1,0))</f>
        <v>480</v>
      </c>
      <c r="BK978" s="3">
        <f t="array" ref="BK978">INDEX($D$21:$M$44,MATCH($BD978&amp;$BF978,$C$21:$C$44&amp;$B$21:$B$44,0),MATCH(BK$1,$D$16:$M$16,0))+VLOOKUP($BE978,战斗属性模型!$K$22:$O$24,BK$2,FALSE)*INDEX($BW$3:$CF$578,MATCH($BD978&amp;$BF978&amp;$BG978,$BT$3:$BT$578&amp;$BU$3:$BU$578&amp;$BV$3:$BV$578,0),MATCH(BK$1,$BW$1:$CF$1,0))</f>
        <v>0</v>
      </c>
      <c r="BL978" s="3"/>
      <c r="BM978" s="3"/>
      <c r="BN978" s="3"/>
      <c r="BO978" s="3"/>
      <c r="BP978" s="3"/>
      <c r="BQ978" s="3"/>
    </row>
    <row r="979" spans="56:69" x14ac:dyDescent="0.2">
      <c r="BD979" t="str">
        <f t="shared" si="522"/>
        <v>手臂</v>
      </c>
      <c r="BE979">
        <f t="shared" si="523"/>
        <v>2</v>
      </c>
      <c r="BF979">
        <f t="shared" ref="BF979:BG979" si="531">BF403</f>
        <v>2</v>
      </c>
      <c r="BG979">
        <f t="shared" si="531"/>
        <v>17</v>
      </c>
      <c r="BH979" s="3">
        <f t="array" ref="BH979">INDEX($D$21:$M$44,MATCH($BD979&amp;$BF979,$C$21:$C$44&amp;$B$21:$B$44,0),MATCH(BH$1,$D$16:$M$16,0))+VLOOKUP($BE979,战斗属性模型!$K$22:$O$24,BH$2,FALSE)*INDEX($BW$3:$CF$578,MATCH($BD979&amp;$BF979&amp;$BG979,$BT$3:$BT$578&amp;$BU$3:$BU$578&amp;$BV$3:$BV$578,0),MATCH(BH$1,$BW$1:$CF$1,0))</f>
        <v>262.20000000000005</v>
      </c>
      <c r="BI979" s="3">
        <f t="array" ref="BI979">INDEX($D$21:$M$44,MATCH($BD979&amp;$BF979,$C$21:$C$44&amp;$B$21:$B$44,0),MATCH(BI$1,$D$16:$M$16,0))+VLOOKUP($BE979,战斗属性模型!$K$22:$O$24,BI$2,FALSE)*INDEX($BW$3:$CF$578,MATCH($BD979&amp;$BF979&amp;$BG979,$BT$3:$BT$578&amp;$BU$3:$BU$578&amp;$BV$3:$BV$578,0),MATCH(BI$1,$BW$1:$CF$1,0))</f>
        <v>0</v>
      </c>
      <c r="BJ979" s="3">
        <f t="array" ref="BJ979">INDEX($D$21:$M$44,MATCH($BD979&amp;$BF979,$C$21:$C$44&amp;$B$21:$B$44,0),MATCH(BJ$1,$D$16:$M$16,0))+VLOOKUP($BE979,战斗属性模型!$K$22:$O$24,BJ$2,FALSE)*INDEX($BW$3:$CF$578,MATCH($BD979&amp;$BF979&amp;$BG979,$BT$3:$BT$578&amp;$BU$3:$BU$578&amp;$BV$3:$BV$578,0),MATCH(BJ$1,$BW$1:$CF$1,0))</f>
        <v>504</v>
      </c>
      <c r="BK979" s="3">
        <f t="array" ref="BK979">INDEX($D$21:$M$44,MATCH($BD979&amp;$BF979,$C$21:$C$44&amp;$B$21:$B$44,0),MATCH(BK$1,$D$16:$M$16,0))+VLOOKUP($BE979,战斗属性模型!$K$22:$O$24,BK$2,FALSE)*INDEX($BW$3:$CF$578,MATCH($BD979&amp;$BF979&amp;$BG979,$BT$3:$BT$578&amp;$BU$3:$BU$578&amp;$BV$3:$BV$578,0),MATCH(BK$1,$BW$1:$CF$1,0))</f>
        <v>0</v>
      </c>
      <c r="BL979" s="3"/>
      <c r="BM979" s="3"/>
      <c r="BN979" s="3"/>
      <c r="BO979" s="3"/>
      <c r="BP979" s="3"/>
      <c r="BQ979" s="3"/>
    </row>
    <row r="980" spans="56:69" x14ac:dyDescent="0.2">
      <c r="BD980" t="str">
        <f t="shared" si="522"/>
        <v>手臂</v>
      </c>
      <c r="BE980">
        <f t="shared" si="523"/>
        <v>2</v>
      </c>
      <c r="BF980">
        <f t="shared" ref="BF980:BG980" si="532">BF404</f>
        <v>2</v>
      </c>
      <c r="BG980">
        <f t="shared" si="532"/>
        <v>18</v>
      </c>
      <c r="BH980" s="3">
        <f t="array" ref="BH980">INDEX($D$21:$M$44,MATCH($BD980&amp;$BF980,$C$21:$C$44&amp;$B$21:$B$44,0),MATCH(BH$1,$D$16:$M$16,0))+VLOOKUP($BE980,战斗属性模型!$K$22:$O$24,BH$2,FALSE)*INDEX($BW$3:$CF$578,MATCH($BD980&amp;$BF980&amp;$BG980,$BT$3:$BT$578&amp;$BU$3:$BU$578&amp;$BV$3:$BV$578,0),MATCH(BH$1,$BW$1:$CF$1,0))</f>
        <v>274.8</v>
      </c>
      <c r="BI980" s="3">
        <f t="array" ref="BI980">INDEX($D$21:$M$44,MATCH($BD980&amp;$BF980,$C$21:$C$44&amp;$B$21:$B$44,0),MATCH(BI$1,$D$16:$M$16,0))+VLOOKUP($BE980,战斗属性模型!$K$22:$O$24,BI$2,FALSE)*INDEX($BW$3:$CF$578,MATCH($BD980&amp;$BF980&amp;$BG980,$BT$3:$BT$578&amp;$BU$3:$BU$578&amp;$BV$3:$BV$578,0),MATCH(BI$1,$BW$1:$CF$1,0))</f>
        <v>0</v>
      </c>
      <c r="BJ980" s="3">
        <f t="array" ref="BJ980">INDEX($D$21:$M$44,MATCH($BD980&amp;$BF980,$C$21:$C$44&amp;$B$21:$B$44,0),MATCH(BJ$1,$D$16:$M$16,0))+VLOOKUP($BE980,战斗属性模型!$K$22:$O$24,BJ$2,FALSE)*INDEX($BW$3:$CF$578,MATCH($BD980&amp;$BF980&amp;$BG980,$BT$3:$BT$578&amp;$BU$3:$BU$578&amp;$BV$3:$BV$578,0),MATCH(BJ$1,$BW$1:$CF$1,0))</f>
        <v>528</v>
      </c>
      <c r="BK980" s="3">
        <f t="array" ref="BK980">INDEX($D$21:$M$44,MATCH($BD980&amp;$BF980,$C$21:$C$44&amp;$B$21:$B$44,0),MATCH(BK$1,$D$16:$M$16,0))+VLOOKUP($BE980,战斗属性模型!$K$22:$O$24,BK$2,FALSE)*INDEX($BW$3:$CF$578,MATCH($BD980&amp;$BF980&amp;$BG980,$BT$3:$BT$578&amp;$BU$3:$BU$578&amp;$BV$3:$BV$578,0),MATCH(BK$1,$BW$1:$CF$1,0))</f>
        <v>0</v>
      </c>
      <c r="BL980" s="3"/>
      <c r="BM980" s="3"/>
      <c r="BN980" s="3"/>
      <c r="BO980" s="3"/>
      <c r="BP980" s="3"/>
      <c r="BQ980" s="3"/>
    </row>
    <row r="981" spans="56:69" x14ac:dyDescent="0.2">
      <c r="BD981" t="str">
        <f t="shared" si="522"/>
        <v>手臂</v>
      </c>
      <c r="BE981">
        <f t="shared" si="523"/>
        <v>2</v>
      </c>
      <c r="BF981">
        <f t="shared" ref="BF981:BG981" si="533">BF405</f>
        <v>2</v>
      </c>
      <c r="BG981">
        <f t="shared" si="533"/>
        <v>19</v>
      </c>
      <c r="BH981" s="3">
        <f t="array" ref="BH981">INDEX($D$21:$M$44,MATCH($BD981&amp;$BF981,$C$21:$C$44&amp;$B$21:$B$44,0),MATCH(BH$1,$D$16:$M$16,0))+VLOOKUP($BE981,战斗属性模型!$K$22:$O$24,BH$2,FALSE)*INDEX($BW$3:$CF$578,MATCH($BD981&amp;$BF981&amp;$BG981,$BT$3:$BT$578&amp;$BU$3:$BU$578&amp;$BV$3:$BV$578,0),MATCH(BH$1,$BW$1:$CF$1,0))</f>
        <v>287.39999999999998</v>
      </c>
      <c r="BI981" s="3">
        <f t="array" ref="BI981">INDEX($D$21:$M$44,MATCH($BD981&amp;$BF981,$C$21:$C$44&amp;$B$21:$B$44,0),MATCH(BI$1,$D$16:$M$16,0))+VLOOKUP($BE981,战斗属性模型!$K$22:$O$24,BI$2,FALSE)*INDEX($BW$3:$CF$578,MATCH($BD981&amp;$BF981&amp;$BG981,$BT$3:$BT$578&amp;$BU$3:$BU$578&amp;$BV$3:$BV$578,0),MATCH(BI$1,$BW$1:$CF$1,0))</f>
        <v>0</v>
      </c>
      <c r="BJ981" s="3">
        <f t="array" ref="BJ981">INDEX($D$21:$M$44,MATCH($BD981&amp;$BF981,$C$21:$C$44&amp;$B$21:$B$44,0),MATCH(BJ$1,$D$16:$M$16,0))+VLOOKUP($BE981,战斗属性模型!$K$22:$O$24,BJ$2,FALSE)*INDEX($BW$3:$CF$578,MATCH($BD981&amp;$BF981&amp;$BG981,$BT$3:$BT$578&amp;$BU$3:$BU$578&amp;$BV$3:$BV$578,0),MATCH(BJ$1,$BW$1:$CF$1,0))</f>
        <v>552</v>
      </c>
      <c r="BK981" s="3">
        <f t="array" ref="BK981">INDEX($D$21:$M$44,MATCH($BD981&amp;$BF981,$C$21:$C$44&amp;$B$21:$B$44,0),MATCH(BK$1,$D$16:$M$16,0))+VLOOKUP($BE981,战斗属性模型!$K$22:$O$24,BK$2,FALSE)*INDEX($BW$3:$CF$578,MATCH($BD981&amp;$BF981&amp;$BG981,$BT$3:$BT$578&amp;$BU$3:$BU$578&amp;$BV$3:$BV$578,0),MATCH(BK$1,$BW$1:$CF$1,0))</f>
        <v>0</v>
      </c>
      <c r="BL981" s="3"/>
      <c r="BM981" s="3"/>
      <c r="BN981" s="3"/>
      <c r="BO981" s="3"/>
      <c r="BP981" s="3"/>
      <c r="BQ981" s="3"/>
    </row>
    <row r="982" spans="56:69" x14ac:dyDescent="0.2">
      <c r="BD982" t="str">
        <f t="shared" si="522"/>
        <v>手臂</v>
      </c>
      <c r="BE982">
        <f t="shared" si="523"/>
        <v>2</v>
      </c>
      <c r="BF982">
        <f t="shared" ref="BF982:BG982" si="534">BF406</f>
        <v>2</v>
      </c>
      <c r="BG982">
        <f t="shared" si="534"/>
        <v>20</v>
      </c>
      <c r="BH982" s="3">
        <f t="array" ref="BH982">INDEX($D$21:$M$44,MATCH($BD982&amp;$BF982,$C$21:$C$44&amp;$B$21:$B$44,0),MATCH(BH$1,$D$16:$M$16,0))+VLOOKUP($BE982,战斗属性模型!$K$22:$O$24,BH$2,FALSE)*INDEX($BW$3:$CF$578,MATCH($BD982&amp;$BF982&amp;$BG982,$BT$3:$BT$578&amp;$BU$3:$BU$578&amp;$BV$3:$BV$578,0),MATCH(BH$1,$BW$1:$CF$1,0))</f>
        <v>300</v>
      </c>
      <c r="BI982" s="3">
        <f t="array" ref="BI982">INDEX($D$21:$M$44,MATCH($BD982&amp;$BF982,$C$21:$C$44&amp;$B$21:$B$44,0),MATCH(BI$1,$D$16:$M$16,0))+VLOOKUP($BE982,战斗属性模型!$K$22:$O$24,BI$2,FALSE)*INDEX($BW$3:$CF$578,MATCH($BD982&amp;$BF982&amp;$BG982,$BT$3:$BT$578&amp;$BU$3:$BU$578&amp;$BV$3:$BV$578,0),MATCH(BI$1,$BW$1:$CF$1,0))</f>
        <v>0</v>
      </c>
      <c r="BJ982" s="3">
        <f t="array" ref="BJ982">INDEX($D$21:$M$44,MATCH($BD982&amp;$BF982,$C$21:$C$44&amp;$B$21:$B$44,0),MATCH(BJ$1,$D$16:$M$16,0))+VLOOKUP($BE982,战斗属性模型!$K$22:$O$24,BJ$2,FALSE)*INDEX($BW$3:$CF$578,MATCH($BD982&amp;$BF982&amp;$BG982,$BT$3:$BT$578&amp;$BU$3:$BU$578&amp;$BV$3:$BV$578,0),MATCH(BJ$1,$BW$1:$CF$1,0))</f>
        <v>576</v>
      </c>
      <c r="BK982" s="3">
        <f t="array" ref="BK982">INDEX($D$21:$M$44,MATCH($BD982&amp;$BF982,$C$21:$C$44&amp;$B$21:$B$44,0),MATCH(BK$1,$D$16:$M$16,0))+VLOOKUP($BE982,战斗属性模型!$K$22:$O$24,BK$2,FALSE)*INDEX($BW$3:$CF$578,MATCH($BD982&amp;$BF982&amp;$BG982,$BT$3:$BT$578&amp;$BU$3:$BU$578&amp;$BV$3:$BV$578,0),MATCH(BK$1,$BW$1:$CF$1,0))</f>
        <v>0</v>
      </c>
      <c r="BL982" s="3"/>
      <c r="BM982" s="3"/>
      <c r="BN982" s="3"/>
      <c r="BO982" s="3"/>
      <c r="BP982" s="3"/>
      <c r="BQ982" s="3"/>
    </row>
    <row r="983" spans="56:69" x14ac:dyDescent="0.2">
      <c r="BD983" t="str">
        <f t="shared" si="522"/>
        <v>手臂</v>
      </c>
      <c r="BE983">
        <f t="shared" si="523"/>
        <v>2</v>
      </c>
      <c r="BF983">
        <f t="shared" ref="BF983:BG983" si="535">BF407</f>
        <v>2</v>
      </c>
      <c r="BG983">
        <f t="shared" si="535"/>
        <v>21</v>
      </c>
      <c r="BH983" s="3">
        <f t="array" ref="BH983">INDEX($D$21:$M$44,MATCH($BD983&amp;$BF983,$C$21:$C$44&amp;$B$21:$B$44,0),MATCH(BH$1,$D$16:$M$16,0))+VLOOKUP($BE983,战斗属性模型!$K$22:$O$24,BH$2,FALSE)*INDEX($BW$3:$CF$578,MATCH($BD983&amp;$BF983&amp;$BG983,$BT$3:$BT$578&amp;$BU$3:$BU$578&amp;$BV$3:$BV$578,0),MATCH(BH$1,$BW$1:$CF$1,0))</f>
        <v>312.60000000000002</v>
      </c>
      <c r="BI983" s="3">
        <f t="array" ref="BI983">INDEX($D$21:$M$44,MATCH($BD983&amp;$BF983,$C$21:$C$44&amp;$B$21:$B$44,0),MATCH(BI$1,$D$16:$M$16,0))+VLOOKUP($BE983,战斗属性模型!$K$22:$O$24,BI$2,FALSE)*INDEX($BW$3:$CF$578,MATCH($BD983&amp;$BF983&amp;$BG983,$BT$3:$BT$578&amp;$BU$3:$BU$578&amp;$BV$3:$BV$578,0),MATCH(BI$1,$BW$1:$CF$1,0))</f>
        <v>0</v>
      </c>
      <c r="BJ983" s="3">
        <f t="array" ref="BJ983">INDEX($D$21:$M$44,MATCH($BD983&amp;$BF983,$C$21:$C$44&amp;$B$21:$B$44,0),MATCH(BJ$1,$D$16:$M$16,0))+VLOOKUP($BE983,战斗属性模型!$K$22:$O$24,BJ$2,FALSE)*INDEX($BW$3:$CF$578,MATCH($BD983&amp;$BF983&amp;$BG983,$BT$3:$BT$578&amp;$BU$3:$BU$578&amp;$BV$3:$BV$578,0),MATCH(BJ$1,$BW$1:$CF$1,0))</f>
        <v>600</v>
      </c>
      <c r="BK983" s="3">
        <f t="array" ref="BK983">INDEX($D$21:$M$44,MATCH($BD983&amp;$BF983,$C$21:$C$44&amp;$B$21:$B$44,0),MATCH(BK$1,$D$16:$M$16,0))+VLOOKUP($BE983,战斗属性模型!$K$22:$O$24,BK$2,FALSE)*INDEX($BW$3:$CF$578,MATCH($BD983&amp;$BF983&amp;$BG983,$BT$3:$BT$578&amp;$BU$3:$BU$578&amp;$BV$3:$BV$578,0),MATCH(BK$1,$BW$1:$CF$1,0))</f>
        <v>0</v>
      </c>
      <c r="BL983" s="3"/>
      <c r="BM983" s="3"/>
      <c r="BN983" s="3"/>
      <c r="BO983" s="3"/>
      <c r="BP983" s="3"/>
      <c r="BQ983" s="3"/>
    </row>
    <row r="984" spans="56:69" x14ac:dyDescent="0.2">
      <c r="BD984" t="str">
        <f t="shared" si="522"/>
        <v>手臂</v>
      </c>
      <c r="BE984">
        <f t="shared" si="523"/>
        <v>2</v>
      </c>
      <c r="BF984">
        <f t="shared" ref="BF984:BG984" si="536">BF408</f>
        <v>2</v>
      </c>
      <c r="BG984">
        <f t="shared" si="536"/>
        <v>22</v>
      </c>
      <c r="BH984" s="3">
        <f t="array" ref="BH984">INDEX($D$21:$M$44,MATCH($BD984&amp;$BF984,$C$21:$C$44&amp;$B$21:$B$44,0),MATCH(BH$1,$D$16:$M$16,0))+VLOOKUP($BE984,战斗属性模型!$K$22:$O$24,BH$2,FALSE)*INDEX($BW$3:$CF$578,MATCH($BD984&amp;$BF984&amp;$BG984,$BT$3:$BT$578&amp;$BU$3:$BU$578&amp;$BV$3:$BV$578,0),MATCH(BH$1,$BW$1:$CF$1,0))</f>
        <v>325.2</v>
      </c>
      <c r="BI984" s="3">
        <f t="array" ref="BI984">INDEX($D$21:$M$44,MATCH($BD984&amp;$BF984,$C$21:$C$44&amp;$B$21:$B$44,0),MATCH(BI$1,$D$16:$M$16,0))+VLOOKUP($BE984,战斗属性模型!$K$22:$O$24,BI$2,FALSE)*INDEX($BW$3:$CF$578,MATCH($BD984&amp;$BF984&amp;$BG984,$BT$3:$BT$578&amp;$BU$3:$BU$578&amp;$BV$3:$BV$578,0),MATCH(BI$1,$BW$1:$CF$1,0))</f>
        <v>0</v>
      </c>
      <c r="BJ984" s="3">
        <f t="array" ref="BJ984">INDEX($D$21:$M$44,MATCH($BD984&amp;$BF984,$C$21:$C$44&amp;$B$21:$B$44,0),MATCH(BJ$1,$D$16:$M$16,0))+VLOOKUP($BE984,战斗属性模型!$K$22:$O$24,BJ$2,FALSE)*INDEX($BW$3:$CF$578,MATCH($BD984&amp;$BF984&amp;$BG984,$BT$3:$BT$578&amp;$BU$3:$BU$578&amp;$BV$3:$BV$578,0),MATCH(BJ$1,$BW$1:$CF$1,0))</f>
        <v>624</v>
      </c>
      <c r="BK984" s="3">
        <f t="array" ref="BK984">INDEX($D$21:$M$44,MATCH($BD984&amp;$BF984,$C$21:$C$44&amp;$B$21:$B$44,0),MATCH(BK$1,$D$16:$M$16,0))+VLOOKUP($BE984,战斗属性模型!$K$22:$O$24,BK$2,FALSE)*INDEX($BW$3:$CF$578,MATCH($BD984&amp;$BF984&amp;$BG984,$BT$3:$BT$578&amp;$BU$3:$BU$578&amp;$BV$3:$BV$578,0),MATCH(BK$1,$BW$1:$CF$1,0))</f>
        <v>0</v>
      </c>
      <c r="BL984" s="3"/>
      <c r="BM984" s="3"/>
      <c r="BN984" s="3"/>
      <c r="BO984" s="3"/>
      <c r="BP984" s="3"/>
      <c r="BQ984" s="3"/>
    </row>
    <row r="985" spans="56:69" x14ac:dyDescent="0.2">
      <c r="BD985" t="str">
        <f t="shared" si="522"/>
        <v>手臂</v>
      </c>
      <c r="BE985">
        <f t="shared" si="523"/>
        <v>2</v>
      </c>
      <c r="BF985">
        <f t="shared" ref="BF985:BG985" si="537">BF409</f>
        <v>2</v>
      </c>
      <c r="BG985">
        <f t="shared" si="537"/>
        <v>23</v>
      </c>
      <c r="BH985" s="3">
        <f t="array" ref="BH985">INDEX($D$21:$M$44,MATCH($BD985&amp;$BF985,$C$21:$C$44&amp;$B$21:$B$44,0),MATCH(BH$1,$D$16:$M$16,0))+VLOOKUP($BE985,战斗属性模型!$K$22:$O$24,BH$2,FALSE)*INDEX($BW$3:$CF$578,MATCH($BD985&amp;$BF985&amp;$BG985,$BT$3:$BT$578&amp;$BU$3:$BU$578&amp;$BV$3:$BV$578,0),MATCH(BH$1,$BW$1:$CF$1,0))</f>
        <v>337.8</v>
      </c>
      <c r="BI985" s="3">
        <f t="array" ref="BI985">INDEX($D$21:$M$44,MATCH($BD985&amp;$BF985,$C$21:$C$44&amp;$B$21:$B$44,0),MATCH(BI$1,$D$16:$M$16,0))+VLOOKUP($BE985,战斗属性模型!$K$22:$O$24,BI$2,FALSE)*INDEX($BW$3:$CF$578,MATCH($BD985&amp;$BF985&amp;$BG985,$BT$3:$BT$578&amp;$BU$3:$BU$578&amp;$BV$3:$BV$578,0),MATCH(BI$1,$BW$1:$CF$1,0))</f>
        <v>0</v>
      </c>
      <c r="BJ985" s="3">
        <f t="array" ref="BJ985">INDEX($D$21:$M$44,MATCH($BD985&amp;$BF985,$C$21:$C$44&amp;$B$21:$B$44,0),MATCH(BJ$1,$D$16:$M$16,0))+VLOOKUP($BE985,战斗属性模型!$K$22:$O$24,BJ$2,FALSE)*INDEX($BW$3:$CF$578,MATCH($BD985&amp;$BF985&amp;$BG985,$BT$3:$BT$578&amp;$BU$3:$BU$578&amp;$BV$3:$BV$578,0),MATCH(BJ$1,$BW$1:$CF$1,0))</f>
        <v>648</v>
      </c>
      <c r="BK985" s="3">
        <f t="array" ref="BK985">INDEX($D$21:$M$44,MATCH($BD985&amp;$BF985,$C$21:$C$44&amp;$B$21:$B$44,0),MATCH(BK$1,$D$16:$M$16,0))+VLOOKUP($BE985,战斗属性模型!$K$22:$O$24,BK$2,FALSE)*INDEX($BW$3:$CF$578,MATCH($BD985&amp;$BF985&amp;$BG985,$BT$3:$BT$578&amp;$BU$3:$BU$578&amp;$BV$3:$BV$578,0),MATCH(BK$1,$BW$1:$CF$1,0))</f>
        <v>0</v>
      </c>
      <c r="BL985" s="3"/>
      <c r="BM985" s="3"/>
      <c r="BN985" s="3"/>
      <c r="BO985" s="3"/>
      <c r="BP985" s="3"/>
      <c r="BQ985" s="3"/>
    </row>
    <row r="986" spans="56:69" x14ac:dyDescent="0.2">
      <c r="BD986" t="str">
        <f t="shared" si="522"/>
        <v>手臂</v>
      </c>
      <c r="BE986">
        <f t="shared" si="523"/>
        <v>2</v>
      </c>
      <c r="BF986">
        <f t="shared" ref="BF986:BG986" si="538">BF410</f>
        <v>2</v>
      </c>
      <c r="BG986">
        <f t="shared" si="538"/>
        <v>24</v>
      </c>
      <c r="BH986" s="3">
        <f t="array" ref="BH986">INDEX($D$21:$M$44,MATCH($BD986&amp;$BF986,$C$21:$C$44&amp;$B$21:$B$44,0),MATCH(BH$1,$D$16:$M$16,0))+VLOOKUP($BE986,战斗属性模型!$K$22:$O$24,BH$2,FALSE)*INDEX($BW$3:$CF$578,MATCH($BD986&amp;$BF986&amp;$BG986,$BT$3:$BT$578&amp;$BU$3:$BU$578&amp;$BV$3:$BV$578,0),MATCH(BH$1,$BW$1:$CF$1,0))</f>
        <v>350.40000000000003</v>
      </c>
      <c r="BI986" s="3">
        <f t="array" ref="BI986">INDEX($D$21:$M$44,MATCH($BD986&amp;$BF986,$C$21:$C$44&amp;$B$21:$B$44,0),MATCH(BI$1,$D$16:$M$16,0))+VLOOKUP($BE986,战斗属性模型!$K$22:$O$24,BI$2,FALSE)*INDEX($BW$3:$CF$578,MATCH($BD986&amp;$BF986&amp;$BG986,$BT$3:$BT$578&amp;$BU$3:$BU$578&amp;$BV$3:$BV$578,0),MATCH(BI$1,$BW$1:$CF$1,0))</f>
        <v>0</v>
      </c>
      <c r="BJ986" s="3">
        <f t="array" ref="BJ986">INDEX($D$21:$M$44,MATCH($BD986&amp;$BF986,$C$21:$C$44&amp;$B$21:$B$44,0),MATCH(BJ$1,$D$16:$M$16,0))+VLOOKUP($BE986,战斗属性模型!$K$22:$O$24,BJ$2,FALSE)*INDEX($BW$3:$CF$578,MATCH($BD986&amp;$BF986&amp;$BG986,$BT$3:$BT$578&amp;$BU$3:$BU$578&amp;$BV$3:$BV$578,0),MATCH(BJ$1,$BW$1:$CF$1,0))</f>
        <v>672</v>
      </c>
      <c r="BK986" s="3">
        <f t="array" ref="BK986">INDEX($D$21:$M$44,MATCH($BD986&amp;$BF986,$C$21:$C$44&amp;$B$21:$B$44,0),MATCH(BK$1,$D$16:$M$16,0))+VLOOKUP($BE986,战斗属性模型!$K$22:$O$24,BK$2,FALSE)*INDEX($BW$3:$CF$578,MATCH($BD986&amp;$BF986&amp;$BG986,$BT$3:$BT$578&amp;$BU$3:$BU$578&amp;$BV$3:$BV$578,0),MATCH(BK$1,$BW$1:$CF$1,0))</f>
        <v>0</v>
      </c>
      <c r="BL986" s="3"/>
      <c r="BM986" s="3"/>
      <c r="BN986" s="3"/>
      <c r="BO986" s="3"/>
      <c r="BP986" s="3"/>
      <c r="BQ986" s="3"/>
    </row>
    <row r="987" spans="56:69" x14ac:dyDescent="0.2">
      <c r="BD987" t="str">
        <f t="shared" si="522"/>
        <v>手臂</v>
      </c>
      <c r="BE987">
        <f t="shared" si="523"/>
        <v>2</v>
      </c>
      <c r="BF987">
        <f t="shared" ref="BF987:BG987" si="539">BF411</f>
        <v>3</v>
      </c>
      <c r="BG987">
        <f t="shared" si="539"/>
        <v>1</v>
      </c>
      <c r="BH987" s="3">
        <f t="array" ref="BH987">INDEX($D$21:$M$44,MATCH($BD987&amp;$BF987,$C$21:$C$44&amp;$B$21:$B$44,0),MATCH(BH$1,$D$16:$M$16,0))+VLOOKUP($BE987,战斗属性模型!$K$22:$O$24,BH$2,FALSE)*INDEX($BW$3:$CF$578,MATCH($BD987&amp;$BF987&amp;$BG987,$BT$3:$BT$578&amp;$BU$3:$BU$578&amp;$BV$3:$BV$578,0),MATCH(BH$1,$BW$1:$CF$1,0))</f>
        <v>80.8</v>
      </c>
      <c r="BI987" s="3">
        <f t="array" ref="BI987">INDEX($D$21:$M$44,MATCH($BD987&amp;$BF987,$C$21:$C$44&amp;$B$21:$B$44,0),MATCH(BI$1,$D$16:$M$16,0))+VLOOKUP($BE987,战斗属性模型!$K$22:$O$24,BI$2,FALSE)*INDEX($BW$3:$CF$578,MATCH($BD987&amp;$BF987&amp;$BG987,$BT$3:$BT$578&amp;$BU$3:$BU$578&amp;$BV$3:$BV$578,0),MATCH(BI$1,$BW$1:$CF$1,0))</f>
        <v>0</v>
      </c>
      <c r="BJ987" s="3">
        <f t="array" ref="BJ987">INDEX($D$21:$M$44,MATCH($BD987&amp;$BF987,$C$21:$C$44&amp;$B$21:$B$44,0),MATCH(BJ$1,$D$16:$M$16,0))+VLOOKUP($BE987,战斗属性模型!$K$22:$O$24,BJ$2,FALSE)*INDEX($BW$3:$CF$578,MATCH($BD987&amp;$BF987&amp;$BG987,$BT$3:$BT$578&amp;$BU$3:$BU$578&amp;$BV$3:$BV$578,0),MATCH(BJ$1,$BW$1:$CF$1,0))</f>
        <v>160</v>
      </c>
      <c r="BK987" s="3">
        <f t="array" ref="BK987">INDEX($D$21:$M$44,MATCH($BD987&amp;$BF987,$C$21:$C$44&amp;$B$21:$B$44,0),MATCH(BK$1,$D$16:$M$16,0))+VLOOKUP($BE987,战斗属性模型!$K$22:$O$24,BK$2,FALSE)*INDEX($BW$3:$CF$578,MATCH($BD987&amp;$BF987&amp;$BG987,$BT$3:$BT$578&amp;$BU$3:$BU$578&amp;$BV$3:$BV$578,0),MATCH(BK$1,$BW$1:$CF$1,0))</f>
        <v>0</v>
      </c>
      <c r="BL987" s="3"/>
      <c r="BM987" s="3"/>
      <c r="BN987" s="3"/>
      <c r="BO987" s="3"/>
      <c r="BP987" s="3"/>
      <c r="BQ987" s="3"/>
    </row>
    <row r="988" spans="56:69" x14ac:dyDescent="0.2">
      <c r="BD988" t="str">
        <f t="shared" si="522"/>
        <v>手臂</v>
      </c>
      <c r="BE988">
        <f t="shared" si="523"/>
        <v>2</v>
      </c>
      <c r="BF988">
        <f t="shared" ref="BF988:BG988" si="540">BF412</f>
        <v>3</v>
      </c>
      <c r="BG988">
        <f t="shared" si="540"/>
        <v>2</v>
      </c>
      <c r="BH988" s="3">
        <f t="array" ref="BH988">INDEX($D$21:$M$44,MATCH($BD988&amp;$BF988,$C$21:$C$44&amp;$B$21:$B$44,0),MATCH(BH$1,$D$16:$M$16,0))+VLOOKUP($BE988,战斗属性模型!$K$22:$O$24,BH$2,FALSE)*INDEX($BW$3:$CF$578,MATCH($BD988&amp;$BF988&amp;$BG988,$BT$3:$BT$578&amp;$BU$3:$BU$578&amp;$BV$3:$BV$578,0),MATCH(BH$1,$BW$1:$CF$1,0))</f>
        <v>97.6</v>
      </c>
      <c r="BI988" s="3">
        <f t="array" ref="BI988">INDEX($D$21:$M$44,MATCH($BD988&amp;$BF988,$C$21:$C$44&amp;$B$21:$B$44,0),MATCH(BI$1,$D$16:$M$16,0))+VLOOKUP($BE988,战斗属性模型!$K$22:$O$24,BI$2,FALSE)*INDEX($BW$3:$CF$578,MATCH($BD988&amp;$BF988&amp;$BG988,$BT$3:$BT$578&amp;$BU$3:$BU$578&amp;$BV$3:$BV$578,0),MATCH(BI$1,$BW$1:$CF$1,0))</f>
        <v>0</v>
      </c>
      <c r="BJ988" s="3">
        <f t="array" ref="BJ988">INDEX($D$21:$M$44,MATCH($BD988&amp;$BF988,$C$21:$C$44&amp;$B$21:$B$44,0),MATCH(BJ$1,$D$16:$M$16,0))+VLOOKUP($BE988,战斗属性模型!$K$22:$O$24,BJ$2,FALSE)*INDEX($BW$3:$CF$578,MATCH($BD988&amp;$BF988&amp;$BG988,$BT$3:$BT$578&amp;$BU$3:$BU$578&amp;$BV$3:$BV$578,0),MATCH(BJ$1,$BW$1:$CF$1,0))</f>
        <v>192</v>
      </c>
      <c r="BK988" s="3">
        <f t="array" ref="BK988">INDEX($D$21:$M$44,MATCH($BD988&amp;$BF988,$C$21:$C$44&amp;$B$21:$B$44,0),MATCH(BK$1,$D$16:$M$16,0))+VLOOKUP($BE988,战斗属性模型!$K$22:$O$24,BK$2,FALSE)*INDEX($BW$3:$CF$578,MATCH($BD988&amp;$BF988&amp;$BG988,$BT$3:$BT$578&amp;$BU$3:$BU$578&amp;$BV$3:$BV$578,0),MATCH(BK$1,$BW$1:$CF$1,0))</f>
        <v>0</v>
      </c>
      <c r="BL988" s="3"/>
      <c r="BM988" s="3"/>
      <c r="BN988" s="3"/>
      <c r="BO988" s="3"/>
      <c r="BP988" s="3"/>
      <c r="BQ988" s="3"/>
    </row>
    <row r="989" spans="56:69" x14ac:dyDescent="0.2">
      <c r="BD989" t="str">
        <f t="shared" si="522"/>
        <v>手臂</v>
      </c>
      <c r="BE989">
        <f t="shared" si="523"/>
        <v>2</v>
      </c>
      <c r="BF989">
        <f t="shared" ref="BF989:BG989" si="541">BF413</f>
        <v>3</v>
      </c>
      <c r="BG989">
        <f t="shared" si="541"/>
        <v>3</v>
      </c>
      <c r="BH989" s="3">
        <f t="array" ref="BH989">INDEX($D$21:$M$44,MATCH($BD989&amp;$BF989,$C$21:$C$44&amp;$B$21:$B$44,0),MATCH(BH$1,$D$16:$M$16,0))+VLOOKUP($BE989,战斗属性模型!$K$22:$O$24,BH$2,FALSE)*INDEX($BW$3:$CF$578,MATCH($BD989&amp;$BF989&amp;$BG989,$BT$3:$BT$578&amp;$BU$3:$BU$578&amp;$BV$3:$BV$578,0),MATCH(BH$1,$BW$1:$CF$1,0))</f>
        <v>114.4</v>
      </c>
      <c r="BI989" s="3">
        <f t="array" ref="BI989">INDEX($D$21:$M$44,MATCH($BD989&amp;$BF989,$C$21:$C$44&amp;$B$21:$B$44,0),MATCH(BI$1,$D$16:$M$16,0))+VLOOKUP($BE989,战斗属性模型!$K$22:$O$24,BI$2,FALSE)*INDEX($BW$3:$CF$578,MATCH($BD989&amp;$BF989&amp;$BG989,$BT$3:$BT$578&amp;$BU$3:$BU$578&amp;$BV$3:$BV$578,0),MATCH(BI$1,$BW$1:$CF$1,0))</f>
        <v>0</v>
      </c>
      <c r="BJ989" s="3">
        <f t="array" ref="BJ989">INDEX($D$21:$M$44,MATCH($BD989&amp;$BF989,$C$21:$C$44&amp;$B$21:$B$44,0),MATCH(BJ$1,$D$16:$M$16,0))+VLOOKUP($BE989,战斗属性模型!$K$22:$O$24,BJ$2,FALSE)*INDEX($BW$3:$CF$578,MATCH($BD989&amp;$BF989&amp;$BG989,$BT$3:$BT$578&amp;$BU$3:$BU$578&amp;$BV$3:$BV$578,0),MATCH(BJ$1,$BW$1:$CF$1,0))</f>
        <v>224</v>
      </c>
      <c r="BK989" s="3">
        <f t="array" ref="BK989">INDEX($D$21:$M$44,MATCH($BD989&amp;$BF989,$C$21:$C$44&amp;$B$21:$B$44,0),MATCH(BK$1,$D$16:$M$16,0))+VLOOKUP($BE989,战斗属性模型!$K$22:$O$24,BK$2,FALSE)*INDEX($BW$3:$CF$578,MATCH($BD989&amp;$BF989&amp;$BG989,$BT$3:$BT$578&amp;$BU$3:$BU$578&amp;$BV$3:$BV$578,0),MATCH(BK$1,$BW$1:$CF$1,0))</f>
        <v>0</v>
      </c>
      <c r="BL989" s="3"/>
      <c r="BM989" s="3"/>
      <c r="BN989" s="3"/>
      <c r="BO989" s="3"/>
      <c r="BP989" s="3"/>
      <c r="BQ989" s="3"/>
    </row>
    <row r="990" spans="56:69" x14ac:dyDescent="0.2">
      <c r="BD990" t="str">
        <f t="shared" si="522"/>
        <v>手臂</v>
      </c>
      <c r="BE990">
        <f t="shared" si="523"/>
        <v>2</v>
      </c>
      <c r="BF990">
        <f t="shared" ref="BF990:BG990" si="542">BF414</f>
        <v>3</v>
      </c>
      <c r="BG990">
        <f t="shared" si="542"/>
        <v>4</v>
      </c>
      <c r="BH990" s="3">
        <f t="array" ref="BH990">INDEX($D$21:$M$44,MATCH($BD990&amp;$BF990,$C$21:$C$44&amp;$B$21:$B$44,0),MATCH(BH$1,$D$16:$M$16,0))+VLOOKUP($BE990,战斗属性模型!$K$22:$O$24,BH$2,FALSE)*INDEX($BW$3:$CF$578,MATCH($BD990&amp;$BF990&amp;$BG990,$BT$3:$BT$578&amp;$BU$3:$BU$578&amp;$BV$3:$BV$578,0),MATCH(BH$1,$BW$1:$CF$1,0))</f>
        <v>131.19999999999999</v>
      </c>
      <c r="BI990" s="3">
        <f t="array" ref="BI990">INDEX($D$21:$M$44,MATCH($BD990&amp;$BF990,$C$21:$C$44&amp;$B$21:$B$44,0),MATCH(BI$1,$D$16:$M$16,0))+VLOOKUP($BE990,战斗属性模型!$K$22:$O$24,BI$2,FALSE)*INDEX($BW$3:$CF$578,MATCH($BD990&amp;$BF990&amp;$BG990,$BT$3:$BT$578&amp;$BU$3:$BU$578&amp;$BV$3:$BV$578,0),MATCH(BI$1,$BW$1:$CF$1,0))</f>
        <v>0</v>
      </c>
      <c r="BJ990" s="3">
        <f t="array" ref="BJ990">INDEX($D$21:$M$44,MATCH($BD990&amp;$BF990,$C$21:$C$44&amp;$B$21:$B$44,0),MATCH(BJ$1,$D$16:$M$16,0))+VLOOKUP($BE990,战斗属性模型!$K$22:$O$24,BJ$2,FALSE)*INDEX($BW$3:$CF$578,MATCH($BD990&amp;$BF990&amp;$BG990,$BT$3:$BT$578&amp;$BU$3:$BU$578&amp;$BV$3:$BV$578,0),MATCH(BJ$1,$BW$1:$CF$1,0))</f>
        <v>256</v>
      </c>
      <c r="BK990" s="3">
        <f t="array" ref="BK990">INDEX($D$21:$M$44,MATCH($BD990&amp;$BF990,$C$21:$C$44&amp;$B$21:$B$44,0),MATCH(BK$1,$D$16:$M$16,0))+VLOOKUP($BE990,战斗属性模型!$K$22:$O$24,BK$2,FALSE)*INDEX($BW$3:$CF$578,MATCH($BD990&amp;$BF990&amp;$BG990,$BT$3:$BT$578&amp;$BU$3:$BU$578&amp;$BV$3:$BV$578,0),MATCH(BK$1,$BW$1:$CF$1,0))</f>
        <v>0</v>
      </c>
      <c r="BL990" s="3"/>
      <c r="BM990" s="3"/>
      <c r="BN990" s="3"/>
      <c r="BO990" s="3"/>
      <c r="BP990" s="3"/>
      <c r="BQ990" s="3"/>
    </row>
    <row r="991" spans="56:69" x14ac:dyDescent="0.2">
      <c r="BD991" t="str">
        <f t="shared" si="522"/>
        <v>手臂</v>
      </c>
      <c r="BE991">
        <f t="shared" si="523"/>
        <v>2</v>
      </c>
      <c r="BF991">
        <f t="shared" ref="BF991:BG991" si="543">BF415</f>
        <v>3</v>
      </c>
      <c r="BG991">
        <f t="shared" si="543"/>
        <v>5</v>
      </c>
      <c r="BH991" s="3">
        <f t="array" ref="BH991">INDEX($D$21:$M$44,MATCH($BD991&amp;$BF991,$C$21:$C$44&amp;$B$21:$B$44,0),MATCH(BH$1,$D$16:$M$16,0))+VLOOKUP($BE991,战斗属性模型!$K$22:$O$24,BH$2,FALSE)*INDEX($BW$3:$CF$578,MATCH($BD991&amp;$BF991&amp;$BG991,$BT$3:$BT$578&amp;$BU$3:$BU$578&amp;$BV$3:$BV$578,0),MATCH(BH$1,$BW$1:$CF$1,0))</f>
        <v>148</v>
      </c>
      <c r="BI991" s="3">
        <f t="array" ref="BI991">INDEX($D$21:$M$44,MATCH($BD991&amp;$BF991,$C$21:$C$44&amp;$B$21:$B$44,0),MATCH(BI$1,$D$16:$M$16,0))+VLOOKUP($BE991,战斗属性模型!$K$22:$O$24,BI$2,FALSE)*INDEX($BW$3:$CF$578,MATCH($BD991&amp;$BF991&amp;$BG991,$BT$3:$BT$578&amp;$BU$3:$BU$578&amp;$BV$3:$BV$578,0),MATCH(BI$1,$BW$1:$CF$1,0))</f>
        <v>0</v>
      </c>
      <c r="BJ991" s="3">
        <f t="array" ref="BJ991">INDEX($D$21:$M$44,MATCH($BD991&amp;$BF991,$C$21:$C$44&amp;$B$21:$B$44,0),MATCH(BJ$1,$D$16:$M$16,0))+VLOOKUP($BE991,战斗属性模型!$K$22:$O$24,BJ$2,FALSE)*INDEX($BW$3:$CF$578,MATCH($BD991&amp;$BF991&amp;$BG991,$BT$3:$BT$578&amp;$BU$3:$BU$578&amp;$BV$3:$BV$578,0),MATCH(BJ$1,$BW$1:$CF$1,0))</f>
        <v>288</v>
      </c>
      <c r="BK991" s="3">
        <f t="array" ref="BK991">INDEX($D$21:$M$44,MATCH($BD991&amp;$BF991,$C$21:$C$44&amp;$B$21:$B$44,0),MATCH(BK$1,$D$16:$M$16,0))+VLOOKUP($BE991,战斗属性模型!$K$22:$O$24,BK$2,FALSE)*INDEX($BW$3:$CF$578,MATCH($BD991&amp;$BF991&amp;$BG991,$BT$3:$BT$578&amp;$BU$3:$BU$578&amp;$BV$3:$BV$578,0),MATCH(BK$1,$BW$1:$CF$1,0))</f>
        <v>0</v>
      </c>
      <c r="BL991" s="3"/>
      <c r="BM991" s="3"/>
      <c r="BN991" s="3"/>
      <c r="BO991" s="3"/>
      <c r="BP991" s="3"/>
      <c r="BQ991" s="3"/>
    </row>
    <row r="992" spans="56:69" x14ac:dyDescent="0.2">
      <c r="BD992" t="str">
        <f t="shared" si="522"/>
        <v>手臂</v>
      </c>
      <c r="BE992">
        <f t="shared" si="523"/>
        <v>2</v>
      </c>
      <c r="BF992">
        <f t="shared" ref="BF992:BG992" si="544">BF416</f>
        <v>3</v>
      </c>
      <c r="BG992">
        <f t="shared" si="544"/>
        <v>6</v>
      </c>
      <c r="BH992" s="3">
        <f t="array" ref="BH992">INDEX($D$21:$M$44,MATCH($BD992&amp;$BF992,$C$21:$C$44&amp;$B$21:$B$44,0),MATCH(BH$1,$D$16:$M$16,0))+VLOOKUP($BE992,战斗属性模型!$K$22:$O$24,BH$2,FALSE)*INDEX($BW$3:$CF$578,MATCH($BD992&amp;$BF992&amp;$BG992,$BT$3:$BT$578&amp;$BU$3:$BU$578&amp;$BV$3:$BV$578,0),MATCH(BH$1,$BW$1:$CF$1,0))</f>
        <v>164.8</v>
      </c>
      <c r="BI992" s="3">
        <f t="array" ref="BI992">INDEX($D$21:$M$44,MATCH($BD992&amp;$BF992,$C$21:$C$44&amp;$B$21:$B$44,0),MATCH(BI$1,$D$16:$M$16,0))+VLOOKUP($BE992,战斗属性模型!$K$22:$O$24,BI$2,FALSE)*INDEX($BW$3:$CF$578,MATCH($BD992&amp;$BF992&amp;$BG992,$BT$3:$BT$578&amp;$BU$3:$BU$578&amp;$BV$3:$BV$578,0),MATCH(BI$1,$BW$1:$CF$1,0))</f>
        <v>0</v>
      </c>
      <c r="BJ992" s="3">
        <f t="array" ref="BJ992">INDEX($D$21:$M$44,MATCH($BD992&amp;$BF992,$C$21:$C$44&amp;$B$21:$B$44,0),MATCH(BJ$1,$D$16:$M$16,0))+VLOOKUP($BE992,战斗属性模型!$K$22:$O$24,BJ$2,FALSE)*INDEX($BW$3:$CF$578,MATCH($BD992&amp;$BF992&amp;$BG992,$BT$3:$BT$578&amp;$BU$3:$BU$578&amp;$BV$3:$BV$578,0),MATCH(BJ$1,$BW$1:$CF$1,0))</f>
        <v>320</v>
      </c>
      <c r="BK992" s="3">
        <f t="array" ref="BK992">INDEX($D$21:$M$44,MATCH($BD992&amp;$BF992,$C$21:$C$44&amp;$B$21:$B$44,0),MATCH(BK$1,$D$16:$M$16,0))+VLOOKUP($BE992,战斗属性模型!$K$22:$O$24,BK$2,FALSE)*INDEX($BW$3:$CF$578,MATCH($BD992&amp;$BF992&amp;$BG992,$BT$3:$BT$578&amp;$BU$3:$BU$578&amp;$BV$3:$BV$578,0),MATCH(BK$1,$BW$1:$CF$1,0))</f>
        <v>0</v>
      </c>
      <c r="BL992" s="3"/>
      <c r="BM992" s="3"/>
      <c r="BN992" s="3"/>
      <c r="BO992" s="3"/>
      <c r="BP992" s="3"/>
      <c r="BQ992" s="3"/>
    </row>
    <row r="993" spans="56:69" x14ac:dyDescent="0.2">
      <c r="BD993" t="str">
        <f t="shared" si="522"/>
        <v>手臂</v>
      </c>
      <c r="BE993">
        <f t="shared" si="523"/>
        <v>2</v>
      </c>
      <c r="BF993">
        <f t="shared" ref="BF993:BG993" si="545">BF417</f>
        <v>3</v>
      </c>
      <c r="BG993">
        <f t="shared" si="545"/>
        <v>7</v>
      </c>
      <c r="BH993" s="3">
        <f t="array" ref="BH993">INDEX($D$21:$M$44,MATCH($BD993&amp;$BF993,$C$21:$C$44&amp;$B$21:$B$44,0),MATCH(BH$1,$D$16:$M$16,0))+VLOOKUP($BE993,战斗属性模型!$K$22:$O$24,BH$2,FALSE)*INDEX($BW$3:$CF$578,MATCH($BD993&amp;$BF993&amp;$BG993,$BT$3:$BT$578&amp;$BU$3:$BU$578&amp;$BV$3:$BV$578,0),MATCH(BH$1,$BW$1:$CF$1,0))</f>
        <v>181.60000000000002</v>
      </c>
      <c r="BI993" s="3">
        <f t="array" ref="BI993">INDEX($D$21:$M$44,MATCH($BD993&amp;$BF993,$C$21:$C$44&amp;$B$21:$B$44,0),MATCH(BI$1,$D$16:$M$16,0))+VLOOKUP($BE993,战斗属性模型!$K$22:$O$24,BI$2,FALSE)*INDEX($BW$3:$CF$578,MATCH($BD993&amp;$BF993&amp;$BG993,$BT$3:$BT$578&amp;$BU$3:$BU$578&amp;$BV$3:$BV$578,0),MATCH(BI$1,$BW$1:$CF$1,0))</f>
        <v>0</v>
      </c>
      <c r="BJ993" s="3">
        <f t="array" ref="BJ993">INDEX($D$21:$M$44,MATCH($BD993&amp;$BF993,$C$21:$C$44&amp;$B$21:$B$44,0),MATCH(BJ$1,$D$16:$M$16,0))+VLOOKUP($BE993,战斗属性模型!$K$22:$O$24,BJ$2,FALSE)*INDEX($BW$3:$CF$578,MATCH($BD993&amp;$BF993&amp;$BG993,$BT$3:$BT$578&amp;$BU$3:$BU$578&amp;$BV$3:$BV$578,0),MATCH(BJ$1,$BW$1:$CF$1,0))</f>
        <v>352</v>
      </c>
      <c r="BK993" s="3">
        <f t="array" ref="BK993">INDEX($D$21:$M$44,MATCH($BD993&amp;$BF993,$C$21:$C$44&amp;$B$21:$B$44,0),MATCH(BK$1,$D$16:$M$16,0))+VLOOKUP($BE993,战斗属性模型!$K$22:$O$24,BK$2,FALSE)*INDEX($BW$3:$CF$578,MATCH($BD993&amp;$BF993&amp;$BG993,$BT$3:$BT$578&amp;$BU$3:$BU$578&amp;$BV$3:$BV$578,0),MATCH(BK$1,$BW$1:$CF$1,0))</f>
        <v>0</v>
      </c>
      <c r="BL993" s="3"/>
      <c r="BM993" s="3"/>
      <c r="BN993" s="3"/>
      <c r="BO993" s="3"/>
      <c r="BP993" s="3"/>
      <c r="BQ993" s="3"/>
    </row>
    <row r="994" spans="56:69" x14ac:dyDescent="0.2">
      <c r="BD994" t="str">
        <f t="shared" si="522"/>
        <v>手臂</v>
      </c>
      <c r="BE994">
        <f t="shared" si="523"/>
        <v>2</v>
      </c>
      <c r="BF994">
        <f t="shared" ref="BF994:BG994" si="546">BF418</f>
        <v>3</v>
      </c>
      <c r="BG994">
        <f t="shared" si="546"/>
        <v>8</v>
      </c>
      <c r="BH994" s="3">
        <f t="array" ref="BH994">INDEX($D$21:$M$44,MATCH($BD994&amp;$BF994,$C$21:$C$44&amp;$B$21:$B$44,0),MATCH(BH$1,$D$16:$M$16,0))+VLOOKUP($BE994,战斗属性模型!$K$22:$O$24,BH$2,FALSE)*INDEX($BW$3:$CF$578,MATCH($BD994&amp;$BF994&amp;$BG994,$BT$3:$BT$578&amp;$BU$3:$BU$578&amp;$BV$3:$BV$578,0),MATCH(BH$1,$BW$1:$CF$1,0))</f>
        <v>198.4</v>
      </c>
      <c r="BI994" s="3">
        <f t="array" ref="BI994">INDEX($D$21:$M$44,MATCH($BD994&amp;$BF994,$C$21:$C$44&amp;$B$21:$B$44,0),MATCH(BI$1,$D$16:$M$16,0))+VLOOKUP($BE994,战斗属性模型!$K$22:$O$24,BI$2,FALSE)*INDEX($BW$3:$CF$578,MATCH($BD994&amp;$BF994&amp;$BG994,$BT$3:$BT$578&amp;$BU$3:$BU$578&amp;$BV$3:$BV$578,0),MATCH(BI$1,$BW$1:$CF$1,0))</f>
        <v>0</v>
      </c>
      <c r="BJ994" s="3">
        <f t="array" ref="BJ994">INDEX($D$21:$M$44,MATCH($BD994&amp;$BF994,$C$21:$C$44&amp;$B$21:$B$44,0),MATCH(BJ$1,$D$16:$M$16,0))+VLOOKUP($BE994,战斗属性模型!$K$22:$O$24,BJ$2,FALSE)*INDEX($BW$3:$CF$578,MATCH($BD994&amp;$BF994&amp;$BG994,$BT$3:$BT$578&amp;$BU$3:$BU$578&amp;$BV$3:$BV$578,0),MATCH(BJ$1,$BW$1:$CF$1,0))</f>
        <v>384</v>
      </c>
      <c r="BK994" s="3">
        <f t="array" ref="BK994">INDEX($D$21:$M$44,MATCH($BD994&amp;$BF994,$C$21:$C$44&amp;$B$21:$B$44,0),MATCH(BK$1,$D$16:$M$16,0))+VLOOKUP($BE994,战斗属性模型!$K$22:$O$24,BK$2,FALSE)*INDEX($BW$3:$CF$578,MATCH($BD994&amp;$BF994&amp;$BG994,$BT$3:$BT$578&amp;$BU$3:$BU$578&amp;$BV$3:$BV$578,0),MATCH(BK$1,$BW$1:$CF$1,0))</f>
        <v>0</v>
      </c>
      <c r="BL994" s="3"/>
      <c r="BM994" s="3"/>
      <c r="BN994" s="3"/>
      <c r="BO994" s="3"/>
      <c r="BP994" s="3"/>
      <c r="BQ994" s="3"/>
    </row>
    <row r="995" spans="56:69" x14ac:dyDescent="0.2">
      <c r="BD995" t="str">
        <f t="shared" si="522"/>
        <v>手臂</v>
      </c>
      <c r="BE995">
        <f t="shared" si="523"/>
        <v>2</v>
      </c>
      <c r="BF995">
        <f t="shared" ref="BF995:BG995" si="547">BF419</f>
        <v>3</v>
      </c>
      <c r="BG995">
        <f t="shared" si="547"/>
        <v>9</v>
      </c>
      <c r="BH995" s="3">
        <f t="array" ref="BH995">INDEX($D$21:$M$44,MATCH($BD995&amp;$BF995,$C$21:$C$44&amp;$B$21:$B$44,0),MATCH(BH$1,$D$16:$M$16,0))+VLOOKUP($BE995,战斗属性模型!$K$22:$O$24,BH$2,FALSE)*INDEX($BW$3:$CF$578,MATCH($BD995&amp;$BF995&amp;$BG995,$BT$3:$BT$578&amp;$BU$3:$BU$578&amp;$BV$3:$BV$578,0),MATCH(BH$1,$BW$1:$CF$1,0))</f>
        <v>215.20000000000002</v>
      </c>
      <c r="BI995" s="3">
        <f t="array" ref="BI995">INDEX($D$21:$M$44,MATCH($BD995&amp;$BF995,$C$21:$C$44&amp;$B$21:$B$44,0),MATCH(BI$1,$D$16:$M$16,0))+VLOOKUP($BE995,战斗属性模型!$K$22:$O$24,BI$2,FALSE)*INDEX($BW$3:$CF$578,MATCH($BD995&amp;$BF995&amp;$BG995,$BT$3:$BT$578&amp;$BU$3:$BU$578&amp;$BV$3:$BV$578,0),MATCH(BI$1,$BW$1:$CF$1,0))</f>
        <v>0</v>
      </c>
      <c r="BJ995" s="3">
        <f t="array" ref="BJ995">INDEX($D$21:$M$44,MATCH($BD995&amp;$BF995,$C$21:$C$44&amp;$B$21:$B$44,0),MATCH(BJ$1,$D$16:$M$16,0))+VLOOKUP($BE995,战斗属性模型!$K$22:$O$24,BJ$2,FALSE)*INDEX($BW$3:$CF$578,MATCH($BD995&amp;$BF995&amp;$BG995,$BT$3:$BT$578&amp;$BU$3:$BU$578&amp;$BV$3:$BV$578,0),MATCH(BJ$1,$BW$1:$CF$1,0))</f>
        <v>416</v>
      </c>
      <c r="BK995" s="3">
        <f t="array" ref="BK995">INDEX($D$21:$M$44,MATCH($BD995&amp;$BF995,$C$21:$C$44&amp;$B$21:$B$44,0),MATCH(BK$1,$D$16:$M$16,0))+VLOOKUP($BE995,战斗属性模型!$K$22:$O$24,BK$2,FALSE)*INDEX($BW$3:$CF$578,MATCH($BD995&amp;$BF995&amp;$BG995,$BT$3:$BT$578&amp;$BU$3:$BU$578&amp;$BV$3:$BV$578,0),MATCH(BK$1,$BW$1:$CF$1,0))</f>
        <v>0</v>
      </c>
      <c r="BL995" s="3"/>
      <c r="BM995" s="3"/>
      <c r="BN995" s="3"/>
      <c r="BO995" s="3"/>
      <c r="BP995" s="3"/>
      <c r="BQ995" s="3"/>
    </row>
    <row r="996" spans="56:69" x14ac:dyDescent="0.2">
      <c r="BD996" t="str">
        <f t="shared" si="522"/>
        <v>手臂</v>
      </c>
      <c r="BE996">
        <f t="shared" si="523"/>
        <v>2</v>
      </c>
      <c r="BF996">
        <f t="shared" ref="BF996:BG996" si="548">BF420</f>
        <v>3</v>
      </c>
      <c r="BG996">
        <f t="shared" si="548"/>
        <v>10</v>
      </c>
      <c r="BH996" s="3">
        <f t="array" ref="BH996">INDEX($D$21:$M$44,MATCH($BD996&amp;$BF996,$C$21:$C$44&amp;$B$21:$B$44,0),MATCH(BH$1,$D$16:$M$16,0))+VLOOKUP($BE996,战斗属性模型!$K$22:$O$24,BH$2,FALSE)*INDEX($BW$3:$CF$578,MATCH($BD996&amp;$BF996&amp;$BG996,$BT$3:$BT$578&amp;$BU$3:$BU$578&amp;$BV$3:$BV$578,0),MATCH(BH$1,$BW$1:$CF$1,0))</f>
        <v>232</v>
      </c>
      <c r="BI996" s="3">
        <f t="array" ref="BI996">INDEX($D$21:$M$44,MATCH($BD996&amp;$BF996,$C$21:$C$44&amp;$B$21:$B$44,0),MATCH(BI$1,$D$16:$M$16,0))+VLOOKUP($BE996,战斗属性模型!$K$22:$O$24,BI$2,FALSE)*INDEX($BW$3:$CF$578,MATCH($BD996&amp;$BF996&amp;$BG996,$BT$3:$BT$578&amp;$BU$3:$BU$578&amp;$BV$3:$BV$578,0),MATCH(BI$1,$BW$1:$CF$1,0))</f>
        <v>0</v>
      </c>
      <c r="BJ996" s="3">
        <f t="array" ref="BJ996">INDEX($D$21:$M$44,MATCH($BD996&amp;$BF996,$C$21:$C$44&amp;$B$21:$B$44,0),MATCH(BJ$1,$D$16:$M$16,0))+VLOOKUP($BE996,战斗属性模型!$K$22:$O$24,BJ$2,FALSE)*INDEX($BW$3:$CF$578,MATCH($BD996&amp;$BF996&amp;$BG996,$BT$3:$BT$578&amp;$BU$3:$BU$578&amp;$BV$3:$BV$578,0),MATCH(BJ$1,$BW$1:$CF$1,0))</f>
        <v>448</v>
      </c>
      <c r="BK996" s="3">
        <f t="array" ref="BK996">INDEX($D$21:$M$44,MATCH($BD996&amp;$BF996,$C$21:$C$44&amp;$B$21:$B$44,0),MATCH(BK$1,$D$16:$M$16,0))+VLOOKUP($BE996,战斗属性模型!$K$22:$O$24,BK$2,FALSE)*INDEX($BW$3:$CF$578,MATCH($BD996&amp;$BF996&amp;$BG996,$BT$3:$BT$578&amp;$BU$3:$BU$578&amp;$BV$3:$BV$578,0),MATCH(BK$1,$BW$1:$CF$1,0))</f>
        <v>0</v>
      </c>
      <c r="BL996" s="3"/>
      <c r="BM996" s="3"/>
      <c r="BN996" s="3"/>
      <c r="BO996" s="3"/>
      <c r="BP996" s="3"/>
      <c r="BQ996" s="3"/>
    </row>
    <row r="997" spans="56:69" x14ac:dyDescent="0.2">
      <c r="BD997" t="str">
        <f t="shared" si="522"/>
        <v>手臂</v>
      </c>
      <c r="BE997">
        <f t="shared" si="523"/>
        <v>2</v>
      </c>
      <c r="BF997">
        <f t="shared" ref="BF997:BG997" si="549">BF421</f>
        <v>3</v>
      </c>
      <c r="BG997">
        <f t="shared" si="549"/>
        <v>11</v>
      </c>
      <c r="BH997" s="3">
        <f t="array" ref="BH997">INDEX($D$21:$M$44,MATCH($BD997&amp;$BF997,$C$21:$C$44&amp;$B$21:$B$44,0),MATCH(BH$1,$D$16:$M$16,0))+VLOOKUP($BE997,战斗属性模型!$K$22:$O$24,BH$2,FALSE)*INDEX($BW$3:$CF$578,MATCH($BD997&amp;$BF997&amp;$BG997,$BT$3:$BT$578&amp;$BU$3:$BU$578&amp;$BV$3:$BV$578,0),MATCH(BH$1,$BW$1:$CF$1,0))</f>
        <v>248.8</v>
      </c>
      <c r="BI997" s="3">
        <f t="array" ref="BI997">INDEX($D$21:$M$44,MATCH($BD997&amp;$BF997,$C$21:$C$44&amp;$B$21:$B$44,0),MATCH(BI$1,$D$16:$M$16,0))+VLOOKUP($BE997,战斗属性模型!$K$22:$O$24,BI$2,FALSE)*INDEX($BW$3:$CF$578,MATCH($BD997&amp;$BF997&amp;$BG997,$BT$3:$BT$578&amp;$BU$3:$BU$578&amp;$BV$3:$BV$578,0),MATCH(BI$1,$BW$1:$CF$1,0))</f>
        <v>0</v>
      </c>
      <c r="BJ997" s="3">
        <f t="array" ref="BJ997">INDEX($D$21:$M$44,MATCH($BD997&amp;$BF997,$C$21:$C$44&amp;$B$21:$B$44,0),MATCH(BJ$1,$D$16:$M$16,0))+VLOOKUP($BE997,战斗属性模型!$K$22:$O$24,BJ$2,FALSE)*INDEX($BW$3:$CF$578,MATCH($BD997&amp;$BF997&amp;$BG997,$BT$3:$BT$578&amp;$BU$3:$BU$578&amp;$BV$3:$BV$578,0),MATCH(BJ$1,$BW$1:$CF$1,0))</f>
        <v>480</v>
      </c>
      <c r="BK997" s="3">
        <f t="array" ref="BK997">INDEX($D$21:$M$44,MATCH($BD997&amp;$BF997,$C$21:$C$44&amp;$B$21:$B$44,0),MATCH(BK$1,$D$16:$M$16,0))+VLOOKUP($BE997,战斗属性模型!$K$22:$O$24,BK$2,FALSE)*INDEX($BW$3:$CF$578,MATCH($BD997&amp;$BF997&amp;$BG997,$BT$3:$BT$578&amp;$BU$3:$BU$578&amp;$BV$3:$BV$578,0),MATCH(BK$1,$BW$1:$CF$1,0))</f>
        <v>0</v>
      </c>
      <c r="BL997" s="3"/>
      <c r="BM997" s="3"/>
      <c r="BN997" s="3"/>
      <c r="BO997" s="3"/>
      <c r="BP997" s="3"/>
      <c r="BQ997" s="3"/>
    </row>
    <row r="998" spans="56:69" x14ac:dyDescent="0.2">
      <c r="BD998" t="str">
        <f t="shared" si="522"/>
        <v>手臂</v>
      </c>
      <c r="BE998">
        <f t="shared" si="523"/>
        <v>2</v>
      </c>
      <c r="BF998">
        <f t="shared" ref="BF998:BG998" si="550">BF422</f>
        <v>3</v>
      </c>
      <c r="BG998">
        <f t="shared" si="550"/>
        <v>12</v>
      </c>
      <c r="BH998" s="3">
        <f t="array" ref="BH998">INDEX($D$21:$M$44,MATCH($BD998&amp;$BF998,$C$21:$C$44&amp;$B$21:$B$44,0),MATCH(BH$1,$D$16:$M$16,0))+VLOOKUP($BE998,战斗属性模型!$K$22:$O$24,BH$2,FALSE)*INDEX($BW$3:$CF$578,MATCH($BD998&amp;$BF998&amp;$BG998,$BT$3:$BT$578&amp;$BU$3:$BU$578&amp;$BV$3:$BV$578,0),MATCH(BH$1,$BW$1:$CF$1,0))</f>
        <v>265.60000000000002</v>
      </c>
      <c r="BI998" s="3">
        <f t="array" ref="BI998">INDEX($D$21:$M$44,MATCH($BD998&amp;$BF998,$C$21:$C$44&amp;$B$21:$B$44,0),MATCH(BI$1,$D$16:$M$16,0))+VLOOKUP($BE998,战斗属性模型!$K$22:$O$24,BI$2,FALSE)*INDEX($BW$3:$CF$578,MATCH($BD998&amp;$BF998&amp;$BG998,$BT$3:$BT$578&amp;$BU$3:$BU$578&amp;$BV$3:$BV$578,0),MATCH(BI$1,$BW$1:$CF$1,0))</f>
        <v>0</v>
      </c>
      <c r="BJ998" s="3">
        <f t="array" ref="BJ998">INDEX($D$21:$M$44,MATCH($BD998&amp;$BF998,$C$21:$C$44&amp;$B$21:$B$44,0),MATCH(BJ$1,$D$16:$M$16,0))+VLOOKUP($BE998,战斗属性模型!$K$22:$O$24,BJ$2,FALSE)*INDEX($BW$3:$CF$578,MATCH($BD998&amp;$BF998&amp;$BG998,$BT$3:$BT$578&amp;$BU$3:$BU$578&amp;$BV$3:$BV$578,0),MATCH(BJ$1,$BW$1:$CF$1,0))</f>
        <v>512</v>
      </c>
      <c r="BK998" s="3">
        <f t="array" ref="BK998">INDEX($D$21:$M$44,MATCH($BD998&amp;$BF998,$C$21:$C$44&amp;$B$21:$B$44,0),MATCH(BK$1,$D$16:$M$16,0))+VLOOKUP($BE998,战斗属性模型!$K$22:$O$24,BK$2,FALSE)*INDEX($BW$3:$CF$578,MATCH($BD998&amp;$BF998&amp;$BG998,$BT$3:$BT$578&amp;$BU$3:$BU$578&amp;$BV$3:$BV$578,0),MATCH(BK$1,$BW$1:$CF$1,0))</f>
        <v>0</v>
      </c>
      <c r="BL998" s="3"/>
      <c r="BM998" s="3"/>
      <c r="BN998" s="3"/>
      <c r="BO998" s="3"/>
      <c r="BP998" s="3"/>
      <c r="BQ998" s="3"/>
    </row>
    <row r="999" spans="56:69" x14ac:dyDescent="0.2">
      <c r="BD999" t="str">
        <f t="shared" si="522"/>
        <v>手臂</v>
      </c>
      <c r="BE999">
        <f t="shared" si="523"/>
        <v>2</v>
      </c>
      <c r="BF999">
        <f t="shared" ref="BF999:BG999" si="551">BF423</f>
        <v>3</v>
      </c>
      <c r="BG999">
        <f t="shared" si="551"/>
        <v>13</v>
      </c>
      <c r="BH999" s="3">
        <f t="array" ref="BH999">INDEX($D$21:$M$44,MATCH($BD999&amp;$BF999,$C$21:$C$44&amp;$B$21:$B$44,0),MATCH(BH$1,$D$16:$M$16,0))+VLOOKUP($BE999,战斗属性模型!$K$22:$O$24,BH$2,FALSE)*INDEX($BW$3:$CF$578,MATCH($BD999&amp;$BF999&amp;$BG999,$BT$3:$BT$578&amp;$BU$3:$BU$578&amp;$BV$3:$BV$578,0),MATCH(BH$1,$BW$1:$CF$1,0))</f>
        <v>282.39999999999998</v>
      </c>
      <c r="BI999" s="3">
        <f t="array" ref="BI999">INDEX($D$21:$M$44,MATCH($BD999&amp;$BF999,$C$21:$C$44&amp;$B$21:$B$44,0),MATCH(BI$1,$D$16:$M$16,0))+VLOOKUP($BE999,战斗属性模型!$K$22:$O$24,BI$2,FALSE)*INDEX($BW$3:$CF$578,MATCH($BD999&amp;$BF999&amp;$BG999,$BT$3:$BT$578&amp;$BU$3:$BU$578&amp;$BV$3:$BV$578,0),MATCH(BI$1,$BW$1:$CF$1,0))</f>
        <v>0</v>
      </c>
      <c r="BJ999" s="3">
        <f t="array" ref="BJ999">INDEX($D$21:$M$44,MATCH($BD999&amp;$BF999,$C$21:$C$44&amp;$B$21:$B$44,0),MATCH(BJ$1,$D$16:$M$16,0))+VLOOKUP($BE999,战斗属性模型!$K$22:$O$24,BJ$2,FALSE)*INDEX($BW$3:$CF$578,MATCH($BD999&amp;$BF999&amp;$BG999,$BT$3:$BT$578&amp;$BU$3:$BU$578&amp;$BV$3:$BV$578,0),MATCH(BJ$1,$BW$1:$CF$1,0))</f>
        <v>544</v>
      </c>
      <c r="BK999" s="3">
        <f t="array" ref="BK999">INDEX($D$21:$M$44,MATCH($BD999&amp;$BF999,$C$21:$C$44&amp;$B$21:$B$44,0),MATCH(BK$1,$D$16:$M$16,0))+VLOOKUP($BE999,战斗属性模型!$K$22:$O$24,BK$2,FALSE)*INDEX($BW$3:$CF$578,MATCH($BD999&amp;$BF999&amp;$BG999,$BT$3:$BT$578&amp;$BU$3:$BU$578&amp;$BV$3:$BV$578,0),MATCH(BK$1,$BW$1:$CF$1,0))</f>
        <v>0</v>
      </c>
      <c r="BL999" s="3"/>
      <c r="BM999" s="3"/>
      <c r="BN999" s="3"/>
      <c r="BO999" s="3"/>
      <c r="BP999" s="3"/>
      <c r="BQ999" s="3"/>
    </row>
    <row r="1000" spans="56:69" x14ac:dyDescent="0.2">
      <c r="BD1000" t="str">
        <f t="shared" si="522"/>
        <v>手臂</v>
      </c>
      <c r="BE1000">
        <f t="shared" si="523"/>
        <v>2</v>
      </c>
      <c r="BF1000">
        <f t="shared" ref="BF1000:BG1000" si="552">BF424</f>
        <v>3</v>
      </c>
      <c r="BG1000">
        <f t="shared" si="552"/>
        <v>14</v>
      </c>
      <c r="BH1000" s="3">
        <f t="array" ref="BH1000">INDEX($D$21:$M$44,MATCH($BD1000&amp;$BF1000,$C$21:$C$44&amp;$B$21:$B$44,0),MATCH(BH$1,$D$16:$M$16,0))+VLOOKUP($BE1000,战斗属性模型!$K$22:$O$24,BH$2,FALSE)*INDEX($BW$3:$CF$578,MATCH($BD1000&amp;$BF1000&amp;$BG1000,$BT$3:$BT$578&amp;$BU$3:$BU$578&amp;$BV$3:$BV$578,0),MATCH(BH$1,$BW$1:$CF$1,0))</f>
        <v>299.20000000000005</v>
      </c>
      <c r="BI1000" s="3">
        <f t="array" ref="BI1000">INDEX($D$21:$M$44,MATCH($BD1000&amp;$BF1000,$C$21:$C$44&amp;$B$21:$B$44,0),MATCH(BI$1,$D$16:$M$16,0))+VLOOKUP($BE1000,战斗属性模型!$K$22:$O$24,BI$2,FALSE)*INDEX($BW$3:$CF$578,MATCH($BD1000&amp;$BF1000&amp;$BG1000,$BT$3:$BT$578&amp;$BU$3:$BU$578&amp;$BV$3:$BV$578,0),MATCH(BI$1,$BW$1:$CF$1,0))</f>
        <v>0</v>
      </c>
      <c r="BJ1000" s="3">
        <f t="array" ref="BJ1000">INDEX($D$21:$M$44,MATCH($BD1000&amp;$BF1000,$C$21:$C$44&amp;$B$21:$B$44,0),MATCH(BJ$1,$D$16:$M$16,0))+VLOOKUP($BE1000,战斗属性模型!$K$22:$O$24,BJ$2,FALSE)*INDEX($BW$3:$CF$578,MATCH($BD1000&amp;$BF1000&amp;$BG1000,$BT$3:$BT$578&amp;$BU$3:$BU$578&amp;$BV$3:$BV$578,0),MATCH(BJ$1,$BW$1:$CF$1,0))</f>
        <v>576</v>
      </c>
      <c r="BK1000" s="3">
        <f t="array" ref="BK1000">INDEX($D$21:$M$44,MATCH($BD1000&amp;$BF1000,$C$21:$C$44&amp;$B$21:$B$44,0),MATCH(BK$1,$D$16:$M$16,0))+VLOOKUP($BE1000,战斗属性模型!$K$22:$O$24,BK$2,FALSE)*INDEX($BW$3:$CF$578,MATCH($BD1000&amp;$BF1000&amp;$BG1000,$BT$3:$BT$578&amp;$BU$3:$BU$578&amp;$BV$3:$BV$578,0),MATCH(BK$1,$BW$1:$CF$1,0))</f>
        <v>0</v>
      </c>
      <c r="BL1000" s="3"/>
      <c r="BM1000" s="3"/>
      <c r="BN1000" s="3"/>
      <c r="BO1000" s="3"/>
      <c r="BP1000" s="3"/>
      <c r="BQ1000" s="3"/>
    </row>
    <row r="1001" spans="56:69" x14ac:dyDescent="0.2">
      <c r="BD1001" t="str">
        <f t="shared" si="522"/>
        <v>手臂</v>
      </c>
      <c r="BE1001">
        <f t="shared" si="523"/>
        <v>2</v>
      </c>
      <c r="BF1001">
        <f t="shared" ref="BF1001:BG1001" si="553">BF425</f>
        <v>3</v>
      </c>
      <c r="BG1001">
        <f t="shared" si="553"/>
        <v>15</v>
      </c>
      <c r="BH1001" s="3">
        <f t="array" ref="BH1001">INDEX($D$21:$M$44,MATCH($BD1001&amp;$BF1001,$C$21:$C$44&amp;$B$21:$B$44,0),MATCH(BH$1,$D$16:$M$16,0))+VLOOKUP($BE1001,战斗属性模型!$K$22:$O$24,BH$2,FALSE)*INDEX($BW$3:$CF$578,MATCH($BD1001&amp;$BF1001&amp;$BG1001,$BT$3:$BT$578&amp;$BU$3:$BU$578&amp;$BV$3:$BV$578,0),MATCH(BH$1,$BW$1:$CF$1,0))</f>
        <v>316</v>
      </c>
      <c r="BI1001" s="3">
        <f t="array" ref="BI1001">INDEX($D$21:$M$44,MATCH($BD1001&amp;$BF1001,$C$21:$C$44&amp;$B$21:$B$44,0),MATCH(BI$1,$D$16:$M$16,0))+VLOOKUP($BE1001,战斗属性模型!$K$22:$O$24,BI$2,FALSE)*INDEX($BW$3:$CF$578,MATCH($BD1001&amp;$BF1001&amp;$BG1001,$BT$3:$BT$578&amp;$BU$3:$BU$578&amp;$BV$3:$BV$578,0),MATCH(BI$1,$BW$1:$CF$1,0))</f>
        <v>0</v>
      </c>
      <c r="BJ1001" s="3">
        <f t="array" ref="BJ1001">INDEX($D$21:$M$44,MATCH($BD1001&amp;$BF1001,$C$21:$C$44&amp;$B$21:$B$44,0),MATCH(BJ$1,$D$16:$M$16,0))+VLOOKUP($BE1001,战斗属性模型!$K$22:$O$24,BJ$2,FALSE)*INDEX($BW$3:$CF$578,MATCH($BD1001&amp;$BF1001&amp;$BG1001,$BT$3:$BT$578&amp;$BU$3:$BU$578&amp;$BV$3:$BV$578,0),MATCH(BJ$1,$BW$1:$CF$1,0))</f>
        <v>608</v>
      </c>
      <c r="BK1001" s="3">
        <f t="array" ref="BK1001">INDEX($D$21:$M$44,MATCH($BD1001&amp;$BF1001,$C$21:$C$44&amp;$B$21:$B$44,0),MATCH(BK$1,$D$16:$M$16,0))+VLOOKUP($BE1001,战斗属性模型!$K$22:$O$24,BK$2,FALSE)*INDEX($BW$3:$CF$578,MATCH($BD1001&amp;$BF1001&amp;$BG1001,$BT$3:$BT$578&amp;$BU$3:$BU$578&amp;$BV$3:$BV$578,0),MATCH(BK$1,$BW$1:$CF$1,0))</f>
        <v>0</v>
      </c>
      <c r="BL1001" s="3"/>
      <c r="BM1001" s="3"/>
      <c r="BN1001" s="3"/>
      <c r="BO1001" s="3"/>
      <c r="BP1001" s="3"/>
      <c r="BQ1001" s="3"/>
    </row>
    <row r="1002" spans="56:69" x14ac:dyDescent="0.2">
      <c r="BD1002" t="str">
        <f t="shared" si="522"/>
        <v>手臂</v>
      </c>
      <c r="BE1002">
        <f t="shared" si="523"/>
        <v>2</v>
      </c>
      <c r="BF1002">
        <f t="shared" ref="BF1002:BG1002" si="554">BF426</f>
        <v>3</v>
      </c>
      <c r="BG1002">
        <f t="shared" si="554"/>
        <v>16</v>
      </c>
      <c r="BH1002" s="3">
        <f t="array" ref="BH1002">INDEX($D$21:$M$44,MATCH($BD1002&amp;$BF1002,$C$21:$C$44&amp;$B$21:$B$44,0),MATCH(BH$1,$D$16:$M$16,0))+VLOOKUP($BE1002,战斗属性模型!$K$22:$O$24,BH$2,FALSE)*INDEX($BW$3:$CF$578,MATCH($BD1002&amp;$BF1002&amp;$BG1002,$BT$3:$BT$578&amp;$BU$3:$BU$578&amp;$BV$3:$BV$578,0),MATCH(BH$1,$BW$1:$CF$1,0))</f>
        <v>332.8</v>
      </c>
      <c r="BI1002" s="3">
        <f t="array" ref="BI1002">INDEX($D$21:$M$44,MATCH($BD1002&amp;$BF1002,$C$21:$C$44&amp;$B$21:$B$44,0),MATCH(BI$1,$D$16:$M$16,0))+VLOOKUP($BE1002,战斗属性模型!$K$22:$O$24,BI$2,FALSE)*INDEX($BW$3:$CF$578,MATCH($BD1002&amp;$BF1002&amp;$BG1002,$BT$3:$BT$578&amp;$BU$3:$BU$578&amp;$BV$3:$BV$578,0),MATCH(BI$1,$BW$1:$CF$1,0))</f>
        <v>0</v>
      </c>
      <c r="BJ1002" s="3">
        <f t="array" ref="BJ1002">INDEX($D$21:$M$44,MATCH($BD1002&amp;$BF1002,$C$21:$C$44&amp;$B$21:$B$44,0),MATCH(BJ$1,$D$16:$M$16,0))+VLOOKUP($BE1002,战斗属性模型!$K$22:$O$24,BJ$2,FALSE)*INDEX($BW$3:$CF$578,MATCH($BD1002&amp;$BF1002&amp;$BG1002,$BT$3:$BT$578&amp;$BU$3:$BU$578&amp;$BV$3:$BV$578,0),MATCH(BJ$1,$BW$1:$CF$1,0))</f>
        <v>640</v>
      </c>
      <c r="BK1002" s="3">
        <f t="array" ref="BK1002">INDEX($D$21:$M$44,MATCH($BD1002&amp;$BF1002,$C$21:$C$44&amp;$B$21:$B$44,0),MATCH(BK$1,$D$16:$M$16,0))+VLOOKUP($BE1002,战斗属性模型!$K$22:$O$24,BK$2,FALSE)*INDEX($BW$3:$CF$578,MATCH($BD1002&amp;$BF1002&amp;$BG1002,$BT$3:$BT$578&amp;$BU$3:$BU$578&amp;$BV$3:$BV$578,0),MATCH(BK$1,$BW$1:$CF$1,0))</f>
        <v>0</v>
      </c>
      <c r="BL1002" s="3"/>
      <c r="BM1002" s="3"/>
      <c r="BN1002" s="3"/>
      <c r="BO1002" s="3"/>
      <c r="BP1002" s="3"/>
      <c r="BQ1002" s="3"/>
    </row>
    <row r="1003" spans="56:69" x14ac:dyDescent="0.2">
      <c r="BD1003" t="str">
        <f t="shared" si="522"/>
        <v>手臂</v>
      </c>
      <c r="BE1003">
        <f t="shared" si="523"/>
        <v>2</v>
      </c>
      <c r="BF1003">
        <f t="shared" ref="BF1003:BG1003" si="555">BF427</f>
        <v>3</v>
      </c>
      <c r="BG1003">
        <f t="shared" si="555"/>
        <v>17</v>
      </c>
      <c r="BH1003" s="3">
        <f t="array" ref="BH1003">INDEX($D$21:$M$44,MATCH($BD1003&amp;$BF1003,$C$21:$C$44&amp;$B$21:$B$44,0),MATCH(BH$1,$D$16:$M$16,0))+VLOOKUP($BE1003,战斗属性模型!$K$22:$O$24,BH$2,FALSE)*INDEX($BW$3:$CF$578,MATCH($BD1003&amp;$BF1003&amp;$BG1003,$BT$3:$BT$578&amp;$BU$3:$BU$578&amp;$BV$3:$BV$578,0),MATCH(BH$1,$BW$1:$CF$1,0))</f>
        <v>349.6</v>
      </c>
      <c r="BI1003" s="3">
        <f t="array" ref="BI1003">INDEX($D$21:$M$44,MATCH($BD1003&amp;$BF1003,$C$21:$C$44&amp;$B$21:$B$44,0),MATCH(BI$1,$D$16:$M$16,0))+VLOOKUP($BE1003,战斗属性模型!$K$22:$O$24,BI$2,FALSE)*INDEX($BW$3:$CF$578,MATCH($BD1003&amp;$BF1003&amp;$BG1003,$BT$3:$BT$578&amp;$BU$3:$BU$578&amp;$BV$3:$BV$578,0),MATCH(BI$1,$BW$1:$CF$1,0))</f>
        <v>0</v>
      </c>
      <c r="BJ1003" s="3">
        <f t="array" ref="BJ1003">INDEX($D$21:$M$44,MATCH($BD1003&amp;$BF1003,$C$21:$C$44&amp;$B$21:$B$44,0),MATCH(BJ$1,$D$16:$M$16,0))+VLOOKUP($BE1003,战斗属性模型!$K$22:$O$24,BJ$2,FALSE)*INDEX($BW$3:$CF$578,MATCH($BD1003&amp;$BF1003&amp;$BG1003,$BT$3:$BT$578&amp;$BU$3:$BU$578&amp;$BV$3:$BV$578,0),MATCH(BJ$1,$BW$1:$CF$1,0))</f>
        <v>672</v>
      </c>
      <c r="BK1003" s="3">
        <f t="array" ref="BK1003">INDEX($D$21:$M$44,MATCH($BD1003&amp;$BF1003,$C$21:$C$44&amp;$B$21:$B$44,0),MATCH(BK$1,$D$16:$M$16,0))+VLOOKUP($BE1003,战斗属性模型!$K$22:$O$24,BK$2,FALSE)*INDEX($BW$3:$CF$578,MATCH($BD1003&amp;$BF1003&amp;$BG1003,$BT$3:$BT$578&amp;$BU$3:$BU$578&amp;$BV$3:$BV$578,0),MATCH(BK$1,$BW$1:$CF$1,0))</f>
        <v>0</v>
      </c>
      <c r="BL1003" s="3"/>
      <c r="BM1003" s="3"/>
      <c r="BN1003" s="3"/>
      <c r="BO1003" s="3"/>
      <c r="BP1003" s="3"/>
      <c r="BQ1003" s="3"/>
    </row>
    <row r="1004" spans="56:69" x14ac:dyDescent="0.2">
      <c r="BD1004" t="str">
        <f t="shared" si="522"/>
        <v>手臂</v>
      </c>
      <c r="BE1004">
        <f t="shared" si="523"/>
        <v>2</v>
      </c>
      <c r="BF1004">
        <f t="shared" ref="BF1004:BG1004" si="556">BF428</f>
        <v>3</v>
      </c>
      <c r="BG1004">
        <f t="shared" si="556"/>
        <v>18</v>
      </c>
      <c r="BH1004" s="3">
        <f t="array" ref="BH1004">INDEX($D$21:$M$44,MATCH($BD1004&amp;$BF1004,$C$21:$C$44&amp;$B$21:$B$44,0),MATCH(BH$1,$D$16:$M$16,0))+VLOOKUP($BE1004,战斗属性模型!$K$22:$O$24,BH$2,FALSE)*INDEX($BW$3:$CF$578,MATCH($BD1004&amp;$BF1004&amp;$BG1004,$BT$3:$BT$578&amp;$BU$3:$BU$578&amp;$BV$3:$BV$578,0),MATCH(BH$1,$BW$1:$CF$1,0))</f>
        <v>366.40000000000003</v>
      </c>
      <c r="BI1004" s="3">
        <f t="array" ref="BI1004">INDEX($D$21:$M$44,MATCH($BD1004&amp;$BF1004,$C$21:$C$44&amp;$B$21:$B$44,0),MATCH(BI$1,$D$16:$M$16,0))+VLOOKUP($BE1004,战斗属性模型!$K$22:$O$24,BI$2,FALSE)*INDEX($BW$3:$CF$578,MATCH($BD1004&amp;$BF1004&amp;$BG1004,$BT$3:$BT$578&amp;$BU$3:$BU$578&amp;$BV$3:$BV$578,0),MATCH(BI$1,$BW$1:$CF$1,0))</f>
        <v>0</v>
      </c>
      <c r="BJ1004" s="3">
        <f t="array" ref="BJ1004">INDEX($D$21:$M$44,MATCH($BD1004&amp;$BF1004,$C$21:$C$44&amp;$B$21:$B$44,0),MATCH(BJ$1,$D$16:$M$16,0))+VLOOKUP($BE1004,战斗属性模型!$K$22:$O$24,BJ$2,FALSE)*INDEX($BW$3:$CF$578,MATCH($BD1004&amp;$BF1004&amp;$BG1004,$BT$3:$BT$578&amp;$BU$3:$BU$578&amp;$BV$3:$BV$578,0),MATCH(BJ$1,$BW$1:$CF$1,0))</f>
        <v>704</v>
      </c>
      <c r="BK1004" s="3">
        <f t="array" ref="BK1004">INDEX($D$21:$M$44,MATCH($BD1004&amp;$BF1004,$C$21:$C$44&amp;$B$21:$B$44,0),MATCH(BK$1,$D$16:$M$16,0))+VLOOKUP($BE1004,战斗属性模型!$K$22:$O$24,BK$2,FALSE)*INDEX($BW$3:$CF$578,MATCH($BD1004&amp;$BF1004&amp;$BG1004,$BT$3:$BT$578&amp;$BU$3:$BU$578&amp;$BV$3:$BV$578,0),MATCH(BK$1,$BW$1:$CF$1,0))</f>
        <v>0</v>
      </c>
      <c r="BL1004" s="3"/>
      <c r="BM1004" s="3"/>
      <c r="BN1004" s="3"/>
      <c r="BO1004" s="3"/>
      <c r="BP1004" s="3"/>
      <c r="BQ1004" s="3"/>
    </row>
    <row r="1005" spans="56:69" x14ac:dyDescent="0.2">
      <c r="BD1005" t="str">
        <f t="shared" si="522"/>
        <v>手臂</v>
      </c>
      <c r="BE1005">
        <f t="shared" si="523"/>
        <v>2</v>
      </c>
      <c r="BF1005">
        <f t="shared" ref="BF1005:BG1005" si="557">BF429</f>
        <v>3</v>
      </c>
      <c r="BG1005">
        <f t="shared" si="557"/>
        <v>19</v>
      </c>
      <c r="BH1005" s="3">
        <f t="array" ref="BH1005">INDEX($D$21:$M$44,MATCH($BD1005&amp;$BF1005,$C$21:$C$44&amp;$B$21:$B$44,0),MATCH(BH$1,$D$16:$M$16,0))+VLOOKUP($BE1005,战斗属性模型!$K$22:$O$24,BH$2,FALSE)*INDEX($BW$3:$CF$578,MATCH($BD1005&amp;$BF1005&amp;$BG1005,$BT$3:$BT$578&amp;$BU$3:$BU$578&amp;$BV$3:$BV$578,0),MATCH(BH$1,$BW$1:$CF$1,0))</f>
        <v>383.2</v>
      </c>
      <c r="BI1005" s="3">
        <f t="array" ref="BI1005">INDEX($D$21:$M$44,MATCH($BD1005&amp;$BF1005,$C$21:$C$44&amp;$B$21:$B$44,0),MATCH(BI$1,$D$16:$M$16,0))+VLOOKUP($BE1005,战斗属性模型!$K$22:$O$24,BI$2,FALSE)*INDEX($BW$3:$CF$578,MATCH($BD1005&amp;$BF1005&amp;$BG1005,$BT$3:$BT$578&amp;$BU$3:$BU$578&amp;$BV$3:$BV$578,0),MATCH(BI$1,$BW$1:$CF$1,0))</f>
        <v>0</v>
      </c>
      <c r="BJ1005" s="3">
        <f t="array" ref="BJ1005">INDEX($D$21:$M$44,MATCH($BD1005&amp;$BF1005,$C$21:$C$44&amp;$B$21:$B$44,0),MATCH(BJ$1,$D$16:$M$16,0))+VLOOKUP($BE1005,战斗属性模型!$K$22:$O$24,BJ$2,FALSE)*INDEX($BW$3:$CF$578,MATCH($BD1005&amp;$BF1005&amp;$BG1005,$BT$3:$BT$578&amp;$BU$3:$BU$578&amp;$BV$3:$BV$578,0),MATCH(BJ$1,$BW$1:$CF$1,0))</f>
        <v>736</v>
      </c>
      <c r="BK1005" s="3">
        <f t="array" ref="BK1005">INDEX($D$21:$M$44,MATCH($BD1005&amp;$BF1005,$C$21:$C$44&amp;$B$21:$B$44,0),MATCH(BK$1,$D$16:$M$16,0))+VLOOKUP($BE1005,战斗属性模型!$K$22:$O$24,BK$2,FALSE)*INDEX($BW$3:$CF$578,MATCH($BD1005&amp;$BF1005&amp;$BG1005,$BT$3:$BT$578&amp;$BU$3:$BU$578&amp;$BV$3:$BV$578,0),MATCH(BK$1,$BW$1:$CF$1,0))</f>
        <v>0</v>
      </c>
      <c r="BL1005" s="3"/>
      <c r="BM1005" s="3"/>
      <c r="BN1005" s="3"/>
      <c r="BO1005" s="3"/>
      <c r="BP1005" s="3"/>
      <c r="BQ1005" s="3"/>
    </row>
    <row r="1006" spans="56:69" x14ac:dyDescent="0.2">
      <c r="BD1006" t="str">
        <f t="shared" si="522"/>
        <v>手臂</v>
      </c>
      <c r="BE1006">
        <f t="shared" si="523"/>
        <v>2</v>
      </c>
      <c r="BF1006">
        <f t="shared" ref="BF1006:BG1006" si="558">BF430</f>
        <v>3</v>
      </c>
      <c r="BG1006">
        <f t="shared" si="558"/>
        <v>20</v>
      </c>
      <c r="BH1006" s="3">
        <f t="array" ref="BH1006">INDEX($D$21:$M$44,MATCH($BD1006&amp;$BF1006,$C$21:$C$44&amp;$B$21:$B$44,0),MATCH(BH$1,$D$16:$M$16,0))+VLOOKUP($BE1006,战斗属性模型!$K$22:$O$24,BH$2,FALSE)*INDEX($BW$3:$CF$578,MATCH($BD1006&amp;$BF1006&amp;$BG1006,$BT$3:$BT$578&amp;$BU$3:$BU$578&amp;$BV$3:$BV$578,0),MATCH(BH$1,$BW$1:$CF$1,0))</f>
        <v>400</v>
      </c>
      <c r="BI1006" s="3">
        <f t="array" ref="BI1006">INDEX($D$21:$M$44,MATCH($BD1006&amp;$BF1006,$C$21:$C$44&amp;$B$21:$B$44,0),MATCH(BI$1,$D$16:$M$16,0))+VLOOKUP($BE1006,战斗属性模型!$K$22:$O$24,BI$2,FALSE)*INDEX($BW$3:$CF$578,MATCH($BD1006&amp;$BF1006&amp;$BG1006,$BT$3:$BT$578&amp;$BU$3:$BU$578&amp;$BV$3:$BV$578,0),MATCH(BI$1,$BW$1:$CF$1,0))</f>
        <v>0</v>
      </c>
      <c r="BJ1006" s="3">
        <f t="array" ref="BJ1006">INDEX($D$21:$M$44,MATCH($BD1006&amp;$BF1006,$C$21:$C$44&amp;$B$21:$B$44,0),MATCH(BJ$1,$D$16:$M$16,0))+VLOOKUP($BE1006,战斗属性模型!$K$22:$O$24,BJ$2,FALSE)*INDEX($BW$3:$CF$578,MATCH($BD1006&amp;$BF1006&amp;$BG1006,$BT$3:$BT$578&amp;$BU$3:$BU$578&amp;$BV$3:$BV$578,0),MATCH(BJ$1,$BW$1:$CF$1,0))</f>
        <v>768</v>
      </c>
      <c r="BK1006" s="3">
        <f t="array" ref="BK1006">INDEX($D$21:$M$44,MATCH($BD1006&amp;$BF1006,$C$21:$C$44&amp;$B$21:$B$44,0),MATCH(BK$1,$D$16:$M$16,0))+VLOOKUP($BE1006,战斗属性模型!$K$22:$O$24,BK$2,FALSE)*INDEX($BW$3:$CF$578,MATCH($BD1006&amp;$BF1006&amp;$BG1006,$BT$3:$BT$578&amp;$BU$3:$BU$578&amp;$BV$3:$BV$578,0),MATCH(BK$1,$BW$1:$CF$1,0))</f>
        <v>0</v>
      </c>
      <c r="BL1006" s="3"/>
      <c r="BM1006" s="3"/>
      <c r="BN1006" s="3"/>
      <c r="BO1006" s="3"/>
      <c r="BP1006" s="3"/>
      <c r="BQ1006" s="3"/>
    </row>
    <row r="1007" spans="56:69" x14ac:dyDescent="0.2">
      <c r="BD1007" t="str">
        <f t="shared" si="522"/>
        <v>手臂</v>
      </c>
      <c r="BE1007">
        <f t="shared" si="523"/>
        <v>2</v>
      </c>
      <c r="BF1007">
        <f t="shared" ref="BF1007:BG1007" si="559">BF431</f>
        <v>3</v>
      </c>
      <c r="BG1007">
        <f t="shared" si="559"/>
        <v>21</v>
      </c>
      <c r="BH1007" s="3">
        <f t="array" ref="BH1007">INDEX($D$21:$M$44,MATCH($BD1007&amp;$BF1007,$C$21:$C$44&amp;$B$21:$B$44,0),MATCH(BH$1,$D$16:$M$16,0))+VLOOKUP($BE1007,战斗属性模型!$K$22:$O$24,BH$2,FALSE)*INDEX($BW$3:$CF$578,MATCH($BD1007&amp;$BF1007&amp;$BG1007,$BT$3:$BT$578&amp;$BU$3:$BU$578&amp;$BV$3:$BV$578,0),MATCH(BH$1,$BW$1:$CF$1,0))</f>
        <v>416.8</v>
      </c>
      <c r="BI1007" s="3">
        <f t="array" ref="BI1007">INDEX($D$21:$M$44,MATCH($BD1007&amp;$BF1007,$C$21:$C$44&amp;$B$21:$B$44,0),MATCH(BI$1,$D$16:$M$16,0))+VLOOKUP($BE1007,战斗属性模型!$K$22:$O$24,BI$2,FALSE)*INDEX($BW$3:$CF$578,MATCH($BD1007&amp;$BF1007&amp;$BG1007,$BT$3:$BT$578&amp;$BU$3:$BU$578&amp;$BV$3:$BV$578,0),MATCH(BI$1,$BW$1:$CF$1,0))</f>
        <v>0</v>
      </c>
      <c r="BJ1007" s="3">
        <f t="array" ref="BJ1007">INDEX($D$21:$M$44,MATCH($BD1007&amp;$BF1007,$C$21:$C$44&amp;$B$21:$B$44,0),MATCH(BJ$1,$D$16:$M$16,0))+VLOOKUP($BE1007,战斗属性模型!$K$22:$O$24,BJ$2,FALSE)*INDEX($BW$3:$CF$578,MATCH($BD1007&amp;$BF1007&amp;$BG1007,$BT$3:$BT$578&amp;$BU$3:$BU$578&amp;$BV$3:$BV$578,0),MATCH(BJ$1,$BW$1:$CF$1,0))</f>
        <v>800</v>
      </c>
      <c r="BK1007" s="3">
        <f t="array" ref="BK1007">INDEX($D$21:$M$44,MATCH($BD1007&amp;$BF1007,$C$21:$C$44&amp;$B$21:$B$44,0),MATCH(BK$1,$D$16:$M$16,0))+VLOOKUP($BE1007,战斗属性模型!$K$22:$O$24,BK$2,FALSE)*INDEX($BW$3:$CF$578,MATCH($BD1007&amp;$BF1007&amp;$BG1007,$BT$3:$BT$578&amp;$BU$3:$BU$578&amp;$BV$3:$BV$578,0),MATCH(BK$1,$BW$1:$CF$1,0))</f>
        <v>0</v>
      </c>
      <c r="BL1007" s="3"/>
      <c r="BM1007" s="3"/>
      <c r="BN1007" s="3"/>
      <c r="BO1007" s="3"/>
      <c r="BP1007" s="3"/>
      <c r="BQ1007" s="3"/>
    </row>
    <row r="1008" spans="56:69" x14ac:dyDescent="0.2">
      <c r="BD1008" t="str">
        <f t="shared" si="522"/>
        <v>手臂</v>
      </c>
      <c r="BE1008">
        <f t="shared" si="523"/>
        <v>2</v>
      </c>
      <c r="BF1008">
        <f t="shared" ref="BF1008:BG1008" si="560">BF432</f>
        <v>3</v>
      </c>
      <c r="BG1008">
        <f t="shared" si="560"/>
        <v>22</v>
      </c>
      <c r="BH1008" s="3">
        <f t="array" ref="BH1008">INDEX($D$21:$M$44,MATCH($BD1008&amp;$BF1008,$C$21:$C$44&amp;$B$21:$B$44,0),MATCH(BH$1,$D$16:$M$16,0))+VLOOKUP($BE1008,战斗属性模型!$K$22:$O$24,BH$2,FALSE)*INDEX($BW$3:$CF$578,MATCH($BD1008&amp;$BF1008&amp;$BG1008,$BT$3:$BT$578&amp;$BU$3:$BU$578&amp;$BV$3:$BV$578,0),MATCH(BH$1,$BW$1:$CF$1,0))</f>
        <v>433.6</v>
      </c>
      <c r="BI1008" s="3">
        <f t="array" ref="BI1008">INDEX($D$21:$M$44,MATCH($BD1008&amp;$BF1008,$C$21:$C$44&amp;$B$21:$B$44,0),MATCH(BI$1,$D$16:$M$16,0))+VLOOKUP($BE1008,战斗属性模型!$K$22:$O$24,BI$2,FALSE)*INDEX($BW$3:$CF$578,MATCH($BD1008&amp;$BF1008&amp;$BG1008,$BT$3:$BT$578&amp;$BU$3:$BU$578&amp;$BV$3:$BV$578,0),MATCH(BI$1,$BW$1:$CF$1,0))</f>
        <v>0</v>
      </c>
      <c r="BJ1008" s="3">
        <f t="array" ref="BJ1008">INDEX($D$21:$M$44,MATCH($BD1008&amp;$BF1008,$C$21:$C$44&amp;$B$21:$B$44,0),MATCH(BJ$1,$D$16:$M$16,0))+VLOOKUP($BE1008,战斗属性模型!$K$22:$O$24,BJ$2,FALSE)*INDEX($BW$3:$CF$578,MATCH($BD1008&amp;$BF1008&amp;$BG1008,$BT$3:$BT$578&amp;$BU$3:$BU$578&amp;$BV$3:$BV$578,0),MATCH(BJ$1,$BW$1:$CF$1,0))</f>
        <v>832</v>
      </c>
      <c r="BK1008" s="3">
        <f t="array" ref="BK1008">INDEX($D$21:$M$44,MATCH($BD1008&amp;$BF1008,$C$21:$C$44&amp;$B$21:$B$44,0),MATCH(BK$1,$D$16:$M$16,0))+VLOOKUP($BE1008,战斗属性模型!$K$22:$O$24,BK$2,FALSE)*INDEX($BW$3:$CF$578,MATCH($BD1008&amp;$BF1008&amp;$BG1008,$BT$3:$BT$578&amp;$BU$3:$BU$578&amp;$BV$3:$BV$578,0),MATCH(BK$1,$BW$1:$CF$1,0))</f>
        <v>0</v>
      </c>
      <c r="BL1008" s="3"/>
      <c r="BM1008" s="3"/>
      <c r="BN1008" s="3"/>
      <c r="BO1008" s="3"/>
      <c r="BP1008" s="3"/>
      <c r="BQ1008" s="3"/>
    </row>
    <row r="1009" spans="56:69" x14ac:dyDescent="0.2">
      <c r="BD1009" t="str">
        <f t="shared" si="522"/>
        <v>手臂</v>
      </c>
      <c r="BE1009">
        <f t="shared" si="523"/>
        <v>2</v>
      </c>
      <c r="BF1009">
        <f t="shared" ref="BF1009:BG1009" si="561">BF433</f>
        <v>3</v>
      </c>
      <c r="BG1009">
        <f t="shared" si="561"/>
        <v>23</v>
      </c>
      <c r="BH1009" s="3">
        <f t="array" ref="BH1009">INDEX($D$21:$M$44,MATCH($BD1009&amp;$BF1009,$C$21:$C$44&amp;$B$21:$B$44,0),MATCH(BH$1,$D$16:$M$16,0))+VLOOKUP($BE1009,战斗属性模型!$K$22:$O$24,BH$2,FALSE)*INDEX($BW$3:$CF$578,MATCH($BD1009&amp;$BF1009&amp;$BG1009,$BT$3:$BT$578&amp;$BU$3:$BU$578&amp;$BV$3:$BV$578,0),MATCH(BH$1,$BW$1:$CF$1,0))</f>
        <v>450.40000000000003</v>
      </c>
      <c r="BI1009" s="3">
        <f t="array" ref="BI1009">INDEX($D$21:$M$44,MATCH($BD1009&amp;$BF1009,$C$21:$C$44&amp;$B$21:$B$44,0),MATCH(BI$1,$D$16:$M$16,0))+VLOOKUP($BE1009,战斗属性模型!$K$22:$O$24,BI$2,FALSE)*INDEX($BW$3:$CF$578,MATCH($BD1009&amp;$BF1009&amp;$BG1009,$BT$3:$BT$578&amp;$BU$3:$BU$578&amp;$BV$3:$BV$578,0),MATCH(BI$1,$BW$1:$CF$1,0))</f>
        <v>0</v>
      </c>
      <c r="BJ1009" s="3">
        <f t="array" ref="BJ1009">INDEX($D$21:$M$44,MATCH($BD1009&amp;$BF1009,$C$21:$C$44&amp;$B$21:$B$44,0),MATCH(BJ$1,$D$16:$M$16,0))+VLOOKUP($BE1009,战斗属性模型!$K$22:$O$24,BJ$2,FALSE)*INDEX($BW$3:$CF$578,MATCH($BD1009&amp;$BF1009&amp;$BG1009,$BT$3:$BT$578&amp;$BU$3:$BU$578&amp;$BV$3:$BV$578,0),MATCH(BJ$1,$BW$1:$CF$1,0))</f>
        <v>864</v>
      </c>
      <c r="BK1009" s="3">
        <f t="array" ref="BK1009">INDEX($D$21:$M$44,MATCH($BD1009&amp;$BF1009,$C$21:$C$44&amp;$B$21:$B$44,0),MATCH(BK$1,$D$16:$M$16,0))+VLOOKUP($BE1009,战斗属性模型!$K$22:$O$24,BK$2,FALSE)*INDEX($BW$3:$CF$578,MATCH($BD1009&amp;$BF1009&amp;$BG1009,$BT$3:$BT$578&amp;$BU$3:$BU$578&amp;$BV$3:$BV$578,0),MATCH(BK$1,$BW$1:$CF$1,0))</f>
        <v>0</v>
      </c>
      <c r="BL1009" s="3"/>
      <c r="BM1009" s="3"/>
      <c r="BN1009" s="3"/>
      <c r="BO1009" s="3"/>
      <c r="BP1009" s="3"/>
      <c r="BQ1009" s="3"/>
    </row>
    <row r="1010" spans="56:69" x14ac:dyDescent="0.2">
      <c r="BD1010" t="str">
        <f t="shared" si="522"/>
        <v>手臂</v>
      </c>
      <c r="BE1010">
        <f t="shared" si="523"/>
        <v>2</v>
      </c>
      <c r="BF1010">
        <f t="shared" ref="BF1010:BG1010" si="562">BF434</f>
        <v>3</v>
      </c>
      <c r="BG1010">
        <f t="shared" si="562"/>
        <v>24</v>
      </c>
      <c r="BH1010" s="3">
        <f t="array" ref="BH1010">INDEX($D$21:$M$44,MATCH($BD1010&amp;$BF1010,$C$21:$C$44&amp;$B$21:$B$44,0),MATCH(BH$1,$D$16:$M$16,0))+VLOOKUP($BE1010,战斗属性模型!$K$22:$O$24,BH$2,FALSE)*INDEX($BW$3:$CF$578,MATCH($BD1010&amp;$BF1010&amp;$BG1010,$BT$3:$BT$578&amp;$BU$3:$BU$578&amp;$BV$3:$BV$578,0),MATCH(BH$1,$BW$1:$CF$1,0))</f>
        <v>467.20000000000005</v>
      </c>
      <c r="BI1010" s="3">
        <f t="array" ref="BI1010">INDEX($D$21:$M$44,MATCH($BD1010&amp;$BF1010,$C$21:$C$44&amp;$B$21:$B$44,0),MATCH(BI$1,$D$16:$M$16,0))+VLOOKUP($BE1010,战斗属性模型!$K$22:$O$24,BI$2,FALSE)*INDEX($BW$3:$CF$578,MATCH($BD1010&amp;$BF1010&amp;$BG1010,$BT$3:$BT$578&amp;$BU$3:$BU$578&amp;$BV$3:$BV$578,0),MATCH(BI$1,$BW$1:$CF$1,0))</f>
        <v>0</v>
      </c>
      <c r="BJ1010" s="3">
        <f t="array" ref="BJ1010">INDEX($D$21:$M$44,MATCH($BD1010&amp;$BF1010,$C$21:$C$44&amp;$B$21:$B$44,0),MATCH(BJ$1,$D$16:$M$16,0))+VLOOKUP($BE1010,战斗属性模型!$K$22:$O$24,BJ$2,FALSE)*INDEX($BW$3:$CF$578,MATCH($BD1010&amp;$BF1010&amp;$BG1010,$BT$3:$BT$578&amp;$BU$3:$BU$578&amp;$BV$3:$BV$578,0),MATCH(BJ$1,$BW$1:$CF$1,0))</f>
        <v>896</v>
      </c>
      <c r="BK1010" s="3">
        <f t="array" ref="BK1010">INDEX($D$21:$M$44,MATCH($BD1010&amp;$BF1010,$C$21:$C$44&amp;$B$21:$B$44,0),MATCH(BK$1,$D$16:$M$16,0))+VLOOKUP($BE1010,战斗属性模型!$K$22:$O$24,BK$2,FALSE)*INDEX($BW$3:$CF$578,MATCH($BD1010&amp;$BF1010&amp;$BG1010,$BT$3:$BT$578&amp;$BU$3:$BU$578&amp;$BV$3:$BV$578,0),MATCH(BK$1,$BW$1:$CF$1,0))</f>
        <v>0</v>
      </c>
      <c r="BL1010" s="3"/>
      <c r="BM1010" s="3"/>
      <c r="BN1010" s="3"/>
      <c r="BO1010" s="3"/>
      <c r="BP1010" s="3"/>
      <c r="BQ1010" s="3"/>
    </row>
    <row r="1011" spans="56:69" x14ac:dyDescent="0.2">
      <c r="BD1011" t="str">
        <f t="shared" si="522"/>
        <v>手臂</v>
      </c>
      <c r="BE1011">
        <f t="shared" si="523"/>
        <v>2</v>
      </c>
      <c r="BF1011">
        <f t="shared" ref="BF1011:BG1011" si="563">BF435</f>
        <v>4</v>
      </c>
      <c r="BG1011">
        <f t="shared" si="563"/>
        <v>1</v>
      </c>
      <c r="BH1011" s="3">
        <f t="array" ref="BH1011">INDEX($D$21:$M$44,MATCH($BD1011&amp;$BF1011,$C$21:$C$44&amp;$B$21:$B$44,0),MATCH(BH$1,$D$16:$M$16,0))+VLOOKUP($BE1011,战斗属性模型!$K$22:$O$24,BH$2,FALSE)*INDEX($BW$3:$CF$578,MATCH($BD1011&amp;$BF1011&amp;$BG1011,$BT$3:$BT$578&amp;$BU$3:$BU$578&amp;$BV$3:$BV$578,0),MATCH(BH$1,$BW$1:$CF$1,0))</f>
        <v>101</v>
      </c>
      <c r="BI1011" s="3">
        <f t="array" ref="BI1011">INDEX($D$21:$M$44,MATCH($BD1011&amp;$BF1011,$C$21:$C$44&amp;$B$21:$B$44,0),MATCH(BI$1,$D$16:$M$16,0))+VLOOKUP($BE1011,战斗属性模型!$K$22:$O$24,BI$2,FALSE)*INDEX($BW$3:$CF$578,MATCH($BD1011&amp;$BF1011&amp;$BG1011,$BT$3:$BT$578&amp;$BU$3:$BU$578&amp;$BV$3:$BV$578,0),MATCH(BI$1,$BW$1:$CF$1,0))</f>
        <v>0</v>
      </c>
      <c r="BJ1011" s="3">
        <f t="array" ref="BJ1011">INDEX($D$21:$M$44,MATCH($BD1011&amp;$BF1011,$C$21:$C$44&amp;$B$21:$B$44,0),MATCH(BJ$1,$D$16:$M$16,0))+VLOOKUP($BE1011,战斗属性模型!$K$22:$O$24,BJ$2,FALSE)*INDEX($BW$3:$CF$578,MATCH($BD1011&amp;$BF1011&amp;$BG1011,$BT$3:$BT$578&amp;$BU$3:$BU$578&amp;$BV$3:$BV$578,0),MATCH(BJ$1,$BW$1:$CF$1,0))</f>
        <v>200</v>
      </c>
      <c r="BK1011" s="3">
        <f t="array" ref="BK1011">INDEX($D$21:$M$44,MATCH($BD1011&amp;$BF1011,$C$21:$C$44&amp;$B$21:$B$44,0),MATCH(BK$1,$D$16:$M$16,0))+VLOOKUP($BE1011,战斗属性模型!$K$22:$O$24,BK$2,FALSE)*INDEX($BW$3:$CF$578,MATCH($BD1011&amp;$BF1011&amp;$BG1011,$BT$3:$BT$578&amp;$BU$3:$BU$578&amp;$BV$3:$BV$578,0),MATCH(BK$1,$BW$1:$CF$1,0))</f>
        <v>0</v>
      </c>
      <c r="BL1011" s="3"/>
      <c r="BM1011" s="3"/>
      <c r="BN1011" s="3"/>
      <c r="BO1011" s="3"/>
      <c r="BP1011" s="3"/>
      <c r="BQ1011" s="3"/>
    </row>
    <row r="1012" spans="56:69" x14ac:dyDescent="0.2">
      <c r="BD1012" t="str">
        <f t="shared" si="522"/>
        <v>手臂</v>
      </c>
      <c r="BE1012">
        <f t="shared" si="523"/>
        <v>2</v>
      </c>
      <c r="BF1012">
        <f t="shared" ref="BF1012:BG1012" si="564">BF436</f>
        <v>4</v>
      </c>
      <c r="BG1012">
        <f t="shared" si="564"/>
        <v>2</v>
      </c>
      <c r="BH1012" s="3">
        <f t="array" ref="BH1012">INDEX($D$21:$M$44,MATCH($BD1012&amp;$BF1012,$C$21:$C$44&amp;$B$21:$B$44,0),MATCH(BH$1,$D$16:$M$16,0))+VLOOKUP($BE1012,战斗属性模型!$K$22:$O$24,BH$2,FALSE)*INDEX($BW$3:$CF$578,MATCH($BD1012&amp;$BF1012&amp;$BG1012,$BT$3:$BT$578&amp;$BU$3:$BU$578&amp;$BV$3:$BV$578,0),MATCH(BH$1,$BW$1:$CF$1,0))</f>
        <v>122</v>
      </c>
      <c r="BI1012" s="3">
        <f t="array" ref="BI1012">INDEX($D$21:$M$44,MATCH($BD1012&amp;$BF1012,$C$21:$C$44&amp;$B$21:$B$44,0),MATCH(BI$1,$D$16:$M$16,0))+VLOOKUP($BE1012,战斗属性模型!$K$22:$O$24,BI$2,FALSE)*INDEX($BW$3:$CF$578,MATCH($BD1012&amp;$BF1012&amp;$BG1012,$BT$3:$BT$578&amp;$BU$3:$BU$578&amp;$BV$3:$BV$578,0),MATCH(BI$1,$BW$1:$CF$1,0))</f>
        <v>0</v>
      </c>
      <c r="BJ1012" s="3">
        <f t="array" ref="BJ1012">INDEX($D$21:$M$44,MATCH($BD1012&amp;$BF1012,$C$21:$C$44&amp;$B$21:$B$44,0),MATCH(BJ$1,$D$16:$M$16,0))+VLOOKUP($BE1012,战斗属性模型!$K$22:$O$24,BJ$2,FALSE)*INDEX($BW$3:$CF$578,MATCH($BD1012&amp;$BF1012&amp;$BG1012,$BT$3:$BT$578&amp;$BU$3:$BU$578&amp;$BV$3:$BV$578,0),MATCH(BJ$1,$BW$1:$CF$1,0))</f>
        <v>240</v>
      </c>
      <c r="BK1012" s="3">
        <f t="array" ref="BK1012">INDEX($D$21:$M$44,MATCH($BD1012&amp;$BF1012,$C$21:$C$44&amp;$B$21:$B$44,0),MATCH(BK$1,$D$16:$M$16,0))+VLOOKUP($BE1012,战斗属性模型!$K$22:$O$24,BK$2,FALSE)*INDEX($BW$3:$CF$578,MATCH($BD1012&amp;$BF1012&amp;$BG1012,$BT$3:$BT$578&amp;$BU$3:$BU$578&amp;$BV$3:$BV$578,0),MATCH(BK$1,$BW$1:$CF$1,0))</f>
        <v>0</v>
      </c>
      <c r="BL1012" s="3"/>
      <c r="BM1012" s="3"/>
      <c r="BN1012" s="3"/>
      <c r="BO1012" s="3"/>
      <c r="BP1012" s="3"/>
      <c r="BQ1012" s="3"/>
    </row>
    <row r="1013" spans="56:69" x14ac:dyDescent="0.2">
      <c r="BD1013" t="str">
        <f t="shared" si="522"/>
        <v>手臂</v>
      </c>
      <c r="BE1013">
        <f t="shared" si="523"/>
        <v>2</v>
      </c>
      <c r="BF1013">
        <f t="shared" ref="BF1013:BG1013" si="565">BF437</f>
        <v>4</v>
      </c>
      <c r="BG1013">
        <f t="shared" si="565"/>
        <v>3</v>
      </c>
      <c r="BH1013" s="3">
        <f t="array" ref="BH1013">INDEX($D$21:$M$44,MATCH($BD1013&amp;$BF1013,$C$21:$C$44&amp;$B$21:$B$44,0),MATCH(BH$1,$D$16:$M$16,0))+VLOOKUP($BE1013,战斗属性模型!$K$22:$O$24,BH$2,FALSE)*INDEX($BW$3:$CF$578,MATCH($BD1013&amp;$BF1013&amp;$BG1013,$BT$3:$BT$578&amp;$BU$3:$BU$578&amp;$BV$3:$BV$578,0),MATCH(BH$1,$BW$1:$CF$1,0))</f>
        <v>143</v>
      </c>
      <c r="BI1013" s="3">
        <f t="array" ref="BI1013">INDEX($D$21:$M$44,MATCH($BD1013&amp;$BF1013,$C$21:$C$44&amp;$B$21:$B$44,0),MATCH(BI$1,$D$16:$M$16,0))+VLOOKUP($BE1013,战斗属性模型!$K$22:$O$24,BI$2,FALSE)*INDEX($BW$3:$CF$578,MATCH($BD1013&amp;$BF1013&amp;$BG1013,$BT$3:$BT$578&amp;$BU$3:$BU$578&amp;$BV$3:$BV$578,0),MATCH(BI$1,$BW$1:$CF$1,0))</f>
        <v>0</v>
      </c>
      <c r="BJ1013" s="3">
        <f t="array" ref="BJ1013">INDEX($D$21:$M$44,MATCH($BD1013&amp;$BF1013,$C$21:$C$44&amp;$B$21:$B$44,0),MATCH(BJ$1,$D$16:$M$16,0))+VLOOKUP($BE1013,战斗属性模型!$K$22:$O$24,BJ$2,FALSE)*INDEX($BW$3:$CF$578,MATCH($BD1013&amp;$BF1013&amp;$BG1013,$BT$3:$BT$578&amp;$BU$3:$BU$578&amp;$BV$3:$BV$578,0),MATCH(BJ$1,$BW$1:$CF$1,0))</f>
        <v>280</v>
      </c>
      <c r="BK1013" s="3">
        <f t="array" ref="BK1013">INDEX($D$21:$M$44,MATCH($BD1013&amp;$BF1013,$C$21:$C$44&amp;$B$21:$B$44,0),MATCH(BK$1,$D$16:$M$16,0))+VLOOKUP($BE1013,战斗属性模型!$K$22:$O$24,BK$2,FALSE)*INDEX($BW$3:$CF$578,MATCH($BD1013&amp;$BF1013&amp;$BG1013,$BT$3:$BT$578&amp;$BU$3:$BU$578&amp;$BV$3:$BV$578,0),MATCH(BK$1,$BW$1:$CF$1,0))</f>
        <v>0</v>
      </c>
      <c r="BL1013" s="3"/>
      <c r="BM1013" s="3"/>
      <c r="BN1013" s="3"/>
      <c r="BO1013" s="3"/>
      <c r="BP1013" s="3"/>
      <c r="BQ1013" s="3"/>
    </row>
    <row r="1014" spans="56:69" x14ac:dyDescent="0.2">
      <c r="BD1014" t="str">
        <f t="shared" si="522"/>
        <v>手臂</v>
      </c>
      <c r="BE1014">
        <f t="shared" si="523"/>
        <v>2</v>
      </c>
      <c r="BF1014">
        <f t="shared" ref="BF1014:BG1014" si="566">BF438</f>
        <v>4</v>
      </c>
      <c r="BG1014">
        <f t="shared" si="566"/>
        <v>4</v>
      </c>
      <c r="BH1014" s="3">
        <f t="array" ref="BH1014">INDEX($D$21:$M$44,MATCH($BD1014&amp;$BF1014,$C$21:$C$44&amp;$B$21:$B$44,0),MATCH(BH$1,$D$16:$M$16,0))+VLOOKUP($BE1014,战斗属性模型!$K$22:$O$24,BH$2,FALSE)*INDEX($BW$3:$CF$578,MATCH($BD1014&amp;$BF1014&amp;$BG1014,$BT$3:$BT$578&amp;$BU$3:$BU$578&amp;$BV$3:$BV$578,0),MATCH(BH$1,$BW$1:$CF$1,0))</f>
        <v>164</v>
      </c>
      <c r="BI1014" s="3">
        <f t="array" ref="BI1014">INDEX($D$21:$M$44,MATCH($BD1014&amp;$BF1014,$C$21:$C$44&amp;$B$21:$B$44,0),MATCH(BI$1,$D$16:$M$16,0))+VLOOKUP($BE1014,战斗属性模型!$K$22:$O$24,BI$2,FALSE)*INDEX($BW$3:$CF$578,MATCH($BD1014&amp;$BF1014&amp;$BG1014,$BT$3:$BT$578&amp;$BU$3:$BU$578&amp;$BV$3:$BV$578,0),MATCH(BI$1,$BW$1:$CF$1,0))</f>
        <v>0</v>
      </c>
      <c r="BJ1014" s="3">
        <f t="array" ref="BJ1014">INDEX($D$21:$M$44,MATCH($BD1014&amp;$BF1014,$C$21:$C$44&amp;$B$21:$B$44,0),MATCH(BJ$1,$D$16:$M$16,0))+VLOOKUP($BE1014,战斗属性模型!$K$22:$O$24,BJ$2,FALSE)*INDEX($BW$3:$CF$578,MATCH($BD1014&amp;$BF1014&amp;$BG1014,$BT$3:$BT$578&amp;$BU$3:$BU$578&amp;$BV$3:$BV$578,0),MATCH(BJ$1,$BW$1:$CF$1,0))</f>
        <v>320</v>
      </c>
      <c r="BK1014" s="3">
        <f t="array" ref="BK1014">INDEX($D$21:$M$44,MATCH($BD1014&amp;$BF1014,$C$21:$C$44&amp;$B$21:$B$44,0),MATCH(BK$1,$D$16:$M$16,0))+VLOOKUP($BE1014,战斗属性模型!$K$22:$O$24,BK$2,FALSE)*INDEX($BW$3:$CF$578,MATCH($BD1014&amp;$BF1014&amp;$BG1014,$BT$3:$BT$578&amp;$BU$3:$BU$578&amp;$BV$3:$BV$578,0),MATCH(BK$1,$BW$1:$CF$1,0))</f>
        <v>0</v>
      </c>
      <c r="BL1014" s="3"/>
      <c r="BM1014" s="3"/>
      <c r="BN1014" s="3"/>
      <c r="BO1014" s="3"/>
      <c r="BP1014" s="3"/>
      <c r="BQ1014" s="3"/>
    </row>
    <row r="1015" spans="56:69" x14ac:dyDescent="0.2">
      <c r="BD1015" t="str">
        <f t="shared" si="522"/>
        <v>手臂</v>
      </c>
      <c r="BE1015">
        <f t="shared" si="523"/>
        <v>2</v>
      </c>
      <c r="BF1015">
        <f t="shared" ref="BF1015:BG1015" si="567">BF439</f>
        <v>4</v>
      </c>
      <c r="BG1015">
        <f t="shared" si="567"/>
        <v>5</v>
      </c>
      <c r="BH1015" s="3">
        <f t="array" ref="BH1015">INDEX($D$21:$M$44,MATCH($BD1015&amp;$BF1015,$C$21:$C$44&amp;$B$21:$B$44,0),MATCH(BH$1,$D$16:$M$16,0))+VLOOKUP($BE1015,战斗属性模型!$K$22:$O$24,BH$2,FALSE)*INDEX($BW$3:$CF$578,MATCH($BD1015&amp;$BF1015&amp;$BG1015,$BT$3:$BT$578&amp;$BU$3:$BU$578&amp;$BV$3:$BV$578,0),MATCH(BH$1,$BW$1:$CF$1,0))</f>
        <v>185</v>
      </c>
      <c r="BI1015" s="3">
        <f t="array" ref="BI1015">INDEX($D$21:$M$44,MATCH($BD1015&amp;$BF1015,$C$21:$C$44&amp;$B$21:$B$44,0),MATCH(BI$1,$D$16:$M$16,0))+VLOOKUP($BE1015,战斗属性模型!$K$22:$O$24,BI$2,FALSE)*INDEX($BW$3:$CF$578,MATCH($BD1015&amp;$BF1015&amp;$BG1015,$BT$3:$BT$578&amp;$BU$3:$BU$578&amp;$BV$3:$BV$578,0),MATCH(BI$1,$BW$1:$CF$1,0))</f>
        <v>0</v>
      </c>
      <c r="BJ1015" s="3">
        <f t="array" ref="BJ1015">INDEX($D$21:$M$44,MATCH($BD1015&amp;$BF1015,$C$21:$C$44&amp;$B$21:$B$44,0),MATCH(BJ$1,$D$16:$M$16,0))+VLOOKUP($BE1015,战斗属性模型!$K$22:$O$24,BJ$2,FALSE)*INDEX($BW$3:$CF$578,MATCH($BD1015&amp;$BF1015&amp;$BG1015,$BT$3:$BT$578&amp;$BU$3:$BU$578&amp;$BV$3:$BV$578,0),MATCH(BJ$1,$BW$1:$CF$1,0))</f>
        <v>360</v>
      </c>
      <c r="BK1015" s="3">
        <f t="array" ref="BK1015">INDEX($D$21:$M$44,MATCH($BD1015&amp;$BF1015,$C$21:$C$44&amp;$B$21:$B$44,0),MATCH(BK$1,$D$16:$M$16,0))+VLOOKUP($BE1015,战斗属性模型!$K$22:$O$24,BK$2,FALSE)*INDEX($BW$3:$CF$578,MATCH($BD1015&amp;$BF1015&amp;$BG1015,$BT$3:$BT$578&amp;$BU$3:$BU$578&amp;$BV$3:$BV$578,0),MATCH(BK$1,$BW$1:$CF$1,0))</f>
        <v>0</v>
      </c>
      <c r="BL1015" s="3"/>
      <c r="BM1015" s="3"/>
      <c r="BN1015" s="3"/>
      <c r="BO1015" s="3"/>
      <c r="BP1015" s="3"/>
      <c r="BQ1015" s="3"/>
    </row>
    <row r="1016" spans="56:69" x14ac:dyDescent="0.2">
      <c r="BD1016" t="str">
        <f t="shared" si="522"/>
        <v>手臂</v>
      </c>
      <c r="BE1016">
        <f t="shared" si="523"/>
        <v>2</v>
      </c>
      <c r="BF1016">
        <f t="shared" ref="BF1016:BG1016" si="568">BF440</f>
        <v>4</v>
      </c>
      <c r="BG1016">
        <f t="shared" si="568"/>
        <v>6</v>
      </c>
      <c r="BH1016" s="3">
        <f t="array" ref="BH1016">INDEX($D$21:$M$44,MATCH($BD1016&amp;$BF1016,$C$21:$C$44&amp;$B$21:$B$44,0),MATCH(BH$1,$D$16:$M$16,0))+VLOOKUP($BE1016,战斗属性模型!$K$22:$O$24,BH$2,FALSE)*INDEX($BW$3:$CF$578,MATCH($BD1016&amp;$BF1016&amp;$BG1016,$BT$3:$BT$578&amp;$BU$3:$BU$578&amp;$BV$3:$BV$578,0),MATCH(BH$1,$BW$1:$CF$1,0))</f>
        <v>206</v>
      </c>
      <c r="BI1016" s="3">
        <f t="array" ref="BI1016">INDEX($D$21:$M$44,MATCH($BD1016&amp;$BF1016,$C$21:$C$44&amp;$B$21:$B$44,0),MATCH(BI$1,$D$16:$M$16,0))+VLOOKUP($BE1016,战斗属性模型!$K$22:$O$24,BI$2,FALSE)*INDEX($BW$3:$CF$578,MATCH($BD1016&amp;$BF1016&amp;$BG1016,$BT$3:$BT$578&amp;$BU$3:$BU$578&amp;$BV$3:$BV$578,0),MATCH(BI$1,$BW$1:$CF$1,0))</f>
        <v>0</v>
      </c>
      <c r="BJ1016" s="3">
        <f t="array" ref="BJ1016">INDEX($D$21:$M$44,MATCH($BD1016&amp;$BF1016,$C$21:$C$44&amp;$B$21:$B$44,0),MATCH(BJ$1,$D$16:$M$16,0))+VLOOKUP($BE1016,战斗属性模型!$K$22:$O$24,BJ$2,FALSE)*INDEX($BW$3:$CF$578,MATCH($BD1016&amp;$BF1016&amp;$BG1016,$BT$3:$BT$578&amp;$BU$3:$BU$578&amp;$BV$3:$BV$578,0),MATCH(BJ$1,$BW$1:$CF$1,0))</f>
        <v>400</v>
      </c>
      <c r="BK1016" s="3">
        <f t="array" ref="BK1016">INDEX($D$21:$M$44,MATCH($BD1016&amp;$BF1016,$C$21:$C$44&amp;$B$21:$B$44,0),MATCH(BK$1,$D$16:$M$16,0))+VLOOKUP($BE1016,战斗属性模型!$K$22:$O$24,BK$2,FALSE)*INDEX($BW$3:$CF$578,MATCH($BD1016&amp;$BF1016&amp;$BG1016,$BT$3:$BT$578&amp;$BU$3:$BU$578&amp;$BV$3:$BV$578,0),MATCH(BK$1,$BW$1:$CF$1,0))</f>
        <v>0</v>
      </c>
      <c r="BL1016" s="3"/>
      <c r="BM1016" s="3"/>
      <c r="BN1016" s="3"/>
      <c r="BO1016" s="3"/>
      <c r="BP1016" s="3"/>
      <c r="BQ1016" s="3"/>
    </row>
    <row r="1017" spans="56:69" x14ac:dyDescent="0.2">
      <c r="BD1017" t="str">
        <f t="shared" si="522"/>
        <v>手臂</v>
      </c>
      <c r="BE1017">
        <f t="shared" si="523"/>
        <v>2</v>
      </c>
      <c r="BF1017">
        <f t="shared" ref="BF1017:BG1017" si="569">BF441</f>
        <v>4</v>
      </c>
      <c r="BG1017">
        <f t="shared" si="569"/>
        <v>7</v>
      </c>
      <c r="BH1017" s="3">
        <f t="array" ref="BH1017">INDEX($D$21:$M$44,MATCH($BD1017&amp;$BF1017,$C$21:$C$44&amp;$B$21:$B$44,0),MATCH(BH$1,$D$16:$M$16,0))+VLOOKUP($BE1017,战斗属性模型!$K$22:$O$24,BH$2,FALSE)*INDEX($BW$3:$CF$578,MATCH($BD1017&amp;$BF1017&amp;$BG1017,$BT$3:$BT$578&amp;$BU$3:$BU$578&amp;$BV$3:$BV$578,0),MATCH(BH$1,$BW$1:$CF$1,0))</f>
        <v>227</v>
      </c>
      <c r="BI1017" s="3">
        <f t="array" ref="BI1017">INDEX($D$21:$M$44,MATCH($BD1017&amp;$BF1017,$C$21:$C$44&amp;$B$21:$B$44,0),MATCH(BI$1,$D$16:$M$16,0))+VLOOKUP($BE1017,战斗属性模型!$K$22:$O$24,BI$2,FALSE)*INDEX($BW$3:$CF$578,MATCH($BD1017&amp;$BF1017&amp;$BG1017,$BT$3:$BT$578&amp;$BU$3:$BU$578&amp;$BV$3:$BV$578,0),MATCH(BI$1,$BW$1:$CF$1,0))</f>
        <v>0</v>
      </c>
      <c r="BJ1017" s="3">
        <f t="array" ref="BJ1017">INDEX($D$21:$M$44,MATCH($BD1017&amp;$BF1017,$C$21:$C$44&amp;$B$21:$B$44,0),MATCH(BJ$1,$D$16:$M$16,0))+VLOOKUP($BE1017,战斗属性模型!$K$22:$O$24,BJ$2,FALSE)*INDEX($BW$3:$CF$578,MATCH($BD1017&amp;$BF1017&amp;$BG1017,$BT$3:$BT$578&amp;$BU$3:$BU$578&amp;$BV$3:$BV$578,0),MATCH(BJ$1,$BW$1:$CF$1,0))</f>
        <v>440</v>
      </c>
      <c r="BK1017" s="3">
        <f t="array" ref="BK1017">INDEX($D$21:$M$44,MATCH($BD1017&amp;$BF1017,$C$21:$C$44&amp;$B$21:$B$44,0),MATCH(BK$1,$D$16:$M$16,0))+VLOOKUP($BE1017,战斗属性模型!$K$22:$O$24,BK$2,FALSE)*INDEX($BW$3:$CF$578,MATCH($BD1017&amp;$BF1017&amp;$BG1017,$BT$3:$BT$578&amp;$BU$3:$BU$578&amp;$BV$3:$BV$578,0),MATCH(BK$1,$BW$1:$CF$1,0))</f>
        <v>0</v>
      </c>
      <c r="BL1017" s="3"/>
      <c r="BM1017" s="3"/>
      <c r="BN1017" s="3"/>
      <c r="BO1017" s="3"/>
      <c r="BP1017" s="3"/>
      <c r="BQ1017" s="3"/>
    </row>
    <row r="1018" spans="56:69" x14ac:dyDescent="0.2">
      <c r="BD1018" t="str">
        <f t="shared" si="522"/>
        <v>手臂</v>
      </c>
      <c r="BE1018">
        <f t="shared" si="523"/>
        <v>2</v>
      </c>
      <c r="BF1018">
        <f t="shared" ref="BF1018:BG1018" si="570">BF442</f>
        <v>4</v>
      </c>
      <c r="BG1018">
        <f t="shared" si="570"/>
        <v>8</v>
      </c>
      <c r="BH1018" s="3">
        <f t="array" ref="BH1018">INDEX($D$21:$M$44,MATCH($BD1018&amp;$BF1018,$C$21:$C$44&amp;$B$21:$B$44,0),MATCH(BH$1,$D$16:$M$16,0))+VLOOKUP($BE1018,战斗属性模型!$K$22:$O$24,BH$2,FALSE)*INDEX($BW$3:$CF$578,MATCH($BD1018&amp;$BF1018&amp;$BG1018,$BT$3:$BT$578&amp;$BU$3:$BU$578&amp;$BV$3:$BV$578,0),MATCH(BH$1,$BW$1:$CF$1,0))</f>
        <v>248</v>
      </c>
      <c r="BI1018" s="3">
        <f t="array" ref="BI1018">INDEX($D$21:$M$44,MATCH($BD1018&amp;$BF1018,$C$21:$C$44&amp;$B$21:$B$44,0),MATCH(BI$1,$D$16:$M$16,0))+VLOOKUP($BE1018,战斗属性模型!$K$22:$O$24,BI$2,FALSE)*INDEX($BW$3:$CF$578,MATCH($BD1018&amp;$BF1018&amp;$BG1018,$BT$3:$BT$578&amp;$BU$3:$BU$578&amp;$BV$3:$BV$578,0),MATCH(BI$1,$BW$1:$CF$1,0))</f>
        <v>0</v>
      </c>
      <c r="BJ1018" s="3">
        <f t="array" ref="BJ1018">INDEX($D$21:$M$44,MATCH($BD1018&amp;$BF1018,$C$21:$C$44&amp;$B$21:$B$44,0),MATCH(BJ$1,$D$16:$M$16,0))+VLOOKUP($BE1018,战斗属性模型!$K$22:$O$24,BJ$2,FALSE)*INDEX($BW$3:$CF$578,MATCH($BD1018&amp;$BF1018&amp;$BG1018,$BT$3:$BT$578&amp;$BU$3:$BU$578&amp;$BV$3:$BV$578,0),MATCH(BJ$1,$BW$1:$CF$1,0))</f>
        <v>480</v>
      </c>
      <c r="BK1018" s="3">
        <f t="array" ref="BK1018">INDEX($D$21:$M$44,MATCH($BD1018&amp;$BF1018,$C$21:$C$44&amp;$B$21:$B$44,0),MATCH(BK$1,$D$16:$M$16,0))+VLOOKUP($BE1018,战斗属性模型!$K$22:$O$24,BK$2,FALSE)*INDEX($BW$3:$CF$578,MATCH($BD1018&amp;$BF1018&amp;$BG1018,$BT$3:$BT$578&amp;$BU$3:$BU$578&amp;$BV$3:$BV$578,0),MATCH(BK$1,$BW$1:$CF$1,0))</f>
        <v>0</v>
      </c>
      <c r="BL1018" s="3"/>
      <c r="BM1018" s="3"/>
      <c r="BN1018" s="3"/>
      <c r="BO1018" s="3"/>
      <c r="BP1018" s="3"/>
      <c r="BQ1018" s="3"/>
    </row>
    <row r="1019" spans="56:69" x14ac:dyDescent="0.2">
      <c r="BD1019" t="str">
        <f t="shared" si="522"/>
        <v>手臂</v>
      </c>
      <c r="BE1019">
        <f t="shared" si="523"/>
        <v>2</v>
      </c>
      <c r="BF1019">
        <f t="shared" ref="BF1019:BG1019" si="571">BF443</f>
        <v>4</v>
      </c>
      <c r="BG1019">
        <f t="shared" si="571"/>
        <v>9</v>
      </c>
      <c r="BH1019" s="3">
        <f t="array" ref="BH1019">INDEX($D$21:$M$44,MATCH($BD1019&amp;$BF1019,$C$21:$C$44&amp;$B$21:$B$44,0),MATCH(BH$1,$D$16:$M$16,0))+VLOOKUP($BE1019,战斗属性模型!$K$22:$O$24,BH$2,FALSE)*INDEX($BW$3:$CF$578,MATCH($BD1019&amp;$BF1019&amp;$BG1019,$BT$3:$BT$578&amp;$BU$3:$BU$578&amp;$BV$3:$BV$578,0),MATCH(BH$1,$BW$1:$CF$1,0))</f>
        <v>269</v>
      </c>
      <c r="BI1019" s="3">
        <f t="array" ref="BI1019">INDEX($D$21:$M$44,MATCH($BD1019&amp;$BF1019,$C$21:$C$44&amp;$B$21:$B$44,0),MATCH(BI$1,$D$16:$M$16,0))+VLOOKUP($BE1019,战斗属性模型!$K$22:$O$24,BI$2,FALSE)*INDEX($BW$3:$CF$578,MATCH($BD1019&amp;$BF1019&amp;$BG1019,$BT$3:$BT$578&amp;$BU$3:$BU$578&amp;$BV$3:$BV$578,0),MATCH(BI$1,$BW$1:$CF$1,0))</f>
        <v>0</v>
      </c>
      <c r="BJ1019" s="3">
        <f t="array" ref="BJ1019">INDEX($D$21:$M$44,MATCH($BD1019&amp;$BF1019,$C$21:$C$44&amp;$B$21:$B$44,0),MATCH(BJ$1,$D$16:$M$16,0))+VLOOKUP($BE1019,战斗属性模型!$K$22:$O$24,BJ$2,FALSE)*INDEX($BW$3:$CF$578,MATCH($BD1019&amp;$BF1019&amp;$BG1019,$BT$3:$BT$578&amp;$BU$3:$BU$578&amp;$BV$3:$BV$578,0),MATCH(BJ$1,$BW$1:$CF$1,0))</f>
        <v>520</v>
      </c>
      <c r="BK1019" s="3">
        <f t="array" ref="BK1019">INDEX($D$21:$M$44,MATCH($BD1019&amp;$BF1019,$C$21:$C$44&amp;$B$21:$B$44,0),MATCH(BK$1,$D$16:$M$16,0))+VLOOKUP($BE1019,战斗属性模型!$K$22:$O$24,BK$2,FALSE)*INDEX($BW$3:$CF$578,MATCH($BD1019&amp;$BF1019&amp;$BG1019,$BT$3:$BT$578&amp;$BU$3:$BU$578&amp;$BV$3:$BV$578,0),MATCH(BK$1,$BW$1:$CF$1,0))</f>
        <v>0</v>
      </c>
      <c r="BL1019" s="3"/>
      <c r="BM1019" s="3"/>
      <c r="BN1019" s="3"/>
      <c r="BO1019" s="3"/>
      <c r="BP1019" s="3"/>
      <c r="BQ1019" s="3"/>
    </row>
    <row r="1020" spans="56:69" x14ac:dyDescent="0.2">
      <c r="BD1020" t="str">
        <f t="shared" si="522"/>
        <v>手臂</v>
      </c>
      <c r="BE1020">
        <f t="shared" si="523"/>
        <v>2</v>
      </c>
      <c r="BF1020">
        <f t="shared" ref="BF1020:BG1020" si="572">BF444</f>
        <v>4</v>
      </c>
      <c r="BG1020">
        <f t="shared" si="572"/>
        <v>10</v>
      </c>
      <c r="BH1020" s="3">
        <f t="array" ref="BH1020">INDEX($D$21:$M$44,MATCH($BD1020&amp;$BF1020,$C$21:$C$44&amp;$B$21:$B$44,0),MATCH(BH$1,$D$16:$M$16,0))+VLOOKUP($BE1020,战斗属性模型!$K$22:$O$24,BH$2,FALSE)*INDEX($BW$3:$CF$578,MATCH($BD1020&amp;$BF1020&amp;$BG1020,$BT$3:$BT$578&amp;$BU$3:$BU$578&amp;$BV$3:$BV$578,0),MATCH(BH$1,$BW$1:$CF$1,0))</f>
        <v>290</v>
      </c>
      <c r="BI1020" s="3">
        <f t="array" ref="BI1020">INDEX($D$21:$M$44,MATCH($BD1020&amp;$BF1020,$C$21:$C$44&amp;$B$21:$B$44,0),MATCH(BI$1,$D$16:$M$16,0))+VLOOKUP($BE1020,战斗属性模型!$K$22:$O$24,BI$2,FALSE)*INDEX($BW$3:$CF$578,MATCH($BD1020&amp;$BF1020&amp;$BG1020,$BT$3:$BT$578&amp;$BU$3:$BU$578&amp;$BV$3:$BV$578,0),MATCH(BI$1,$BW$1:$CF$1,0))</f>
        <v>0</v>
      </c>
      <c r="BJ1020" s="3">
        <f t="array" ref="BJ1020">INDEX($D$21:$M$44,MATCH($BD1020&amp;$BF1020,$C$21:$C$44&amp;$B$21:$B$44,0),MATCH(BJ$1,$D$16:$M$16,0))+VLOOKUP($BE1020,战斗属性模型!$K$22:$O$24,BJ$2,FALSE)*INDEX($BW$3:$CF$578,MATCH($BD1020&amp;$BF1020&amp;$BG1020,$BT$3:$BT$578&amp;$BU$3:$BU$578&amp;$BV$3:$BV$578,0),MATCH(BJ$1,$BW$1:$CF$1,0))</f>
        <v>560</v>
      </c>
      <c r="BK1020" s="3">
        <f t="array" ref="BK1020">INDEX($D$21:$M$44,MATCH($BD1020&amp;$BF1020,$C$21:$C$44&amp;$B$21:$B$44,0),MATCH(BK$1,$D$16:$M$16,0))+VLOOKUP($BE1020,战斗属性模型!$K$22:$O$24,BK$2,FALSE)*INDEX($BW$3:$CF$578,MATCH($BD1020&amp;$BF1020&amp;$BG1020,$BT$3:$BT$578&amp;$BU$3:$BU$578&amp;$BV$3:$BV$578,0),MATCH(BK$1,$BW$1:$CF$1,0))</f>
        <v>0</v>
      </c>
      <c r="BL1020" s="3"/>
      <c r="BM1020" s="3"/>
      <c r="BN1020" s="3"/>
      <c r="BO1020" s="3"/>
      <c r="BP1020" s="3"/>
      <c r="BQ1020" s="3"/>
    </row>
    <row r="1021" spans="56:69" x14ac:dyDescent="0.2">
      <c r="BD1021" t="str">
        <f t="shared" si="522"/>
        <v>手臂</v>
      </c>
      <c r="BE1021">
        <f t="shared" si="523"/>
        <v>2</v>
      </c>
      <c r="BF1021">
        <f t="shared" ref="BF1021:BG1021" si="573">BF445</f>
        <v>4</v>
      </c>
      <c r="BG1021">
        <f t="shared" si="573"/>
        <v>11</v>
      </c>
      <c r="BH1021" s="3">
        <f t="array" ref="BH1021">INDEX($D$21:$M$44,MATCH($BD1021&amp;$BF1021,$C$21:$C$44&amp;$B$21:$B$44,0),MATCH(BH$1,$D$16:$M$16,0))+VLOOKUP($BE1021,战斗属性模型!$K$22:$O$24,BH$2,FALSE)*INDEX($BW$3:$CF$578,MATCH($BD1021&amp;$BF1021&amp;$BG1021,$BT$3:$BT$578&amp;$BU$3:$BU$578&amp;$BV$3:$BV$578,0),MATCH(BH$1,$BW$1:$CF$1,0))</f>
        <v>311</v>
      </c>
      <c r="BI1021" s="3">
        <f t="array" ref="BI1021">INDEX($D$21:$M$44,MATCH($BD1021&amp;$BF1021,$C$21:$C$44&amp;$B$21:$B$44,0),MATCH(BI$1,$D$16:$M$16,0))+VLOOKUP($BE1021,战斗属性模型!$K$22:$O$24,BI$2,FALSE)*INDEX($BW$3:$CF$578,MATCH($BD1021&amp;$BF1021&amp;$BG1021,$BT$3:$BT$578&amp;$BU$3:$BU$578&amp;$BV$3:$BV$578,0),MATCH(BI$1,$BW$1:$CF$1,0))</f>
        <v>0</v>
      </c>
      <c r="BJ1021" s="3">
        <f t="array" ref="BJ1021">INDEX($D$21:$M$44,MATCH($BD1021&amp;$BF1021,$C$21:$C$44&amp;$B$21:$B$44,0),MATCH(BJ$1,$D$16:$M$16,0))+VLOOKUP($BE1021,战斗属性模型!$K$22:$O$24,BJ$2,FALSE)*INDEX($BW$3:$CF$578,MATCH($BD1021&amp;$BF1021&amp;$BG1021,$BT$3:$BT$578&amp;$BU$3:$BU$578&amp;$BV$3:$BV$578,0),MATCH(BJ$1,$BW$1:$CF$1,0))</f>
        <v>600</v>
      </c>
      <c r="BK1021" s="3">
        <f t="array" ref="BK1021">INDEX($D$21:$M$44,MATCH($BD1021&amp;$BF1021,$C$21:$C$44&amp;$B$21:$B$44,0),MATCH(BK$1,$D$16:$M$16,0))+VLOOKUP($BE1021,战斗属性模型!$K$22:$O$24,BK$2,FALSE)*INDEX($BW$3:$CF$578,MATCH($BD1021&amp;$BF1021&amp;$BG1021,$BT$3:$BT$578&amp;$BU$3:$BU$578&amp;$BV$3:$BV$578,0),MATCH(BK$1,$BW$1:$CF$1,0))</f>
        <v>0</v>
      </c>
      <c r="BL1021" s="3"/>
      <c r="BM1021" s="3"/>
      <c r="BN1021" s="3"/>
      <c r="BO1021" s="3"/>
      <c r="BP1021" s="3"/>
      <c r="BQ1021" s="3"/>
    </row>
    <row r="1022" spans="56:69" x14ac:dyDescent="0.2">
      <c r="BD1022" t="str">
        <f t="shared" si="522"/>
        <v>手臂</v>
      </c>
      <c r="BE1022">
        <f t="shared" si="523"/>
        <v>2</v>
      </c>
      <c r="BF1022">
        <f t="shared" ref="BF1022:BG1022" si="574">BF446</f>
        <v>4</v>
      </c>
      <c r="BG1022">
        <f t="shared" si="574"/>
        <v>12</v>
      </c>
      <c r="BH1022" s="3">
        <f t="array" ref="BH1022">INDEX($D$21:$M$44,MATCH($BD1022&amp;$BF1022,$C$21:$C$44&amp;$B$21:$B$44,0),MATCH(BH$1,$D$16:$M$16,0))+VLOOKUP($BE1022,战斗属性模型!$K$22:$O$24,BH$2,FALSE)*INDEX($BW$3:$CF$578,MATCH($BD1022&amp;$BF1022&amp;$BG1022,$BT$3:$BT$578&amp;$BU$3:$BU$578&amp;$BV$3:$BV$578,0),MATCH(BH$1,$BW$1:$CF$1,0))</f>
        <v>332</v>
      </c>
      <c r="BI1022" s="3">
        <f t="array" ref="BI1022">INDEX($D$21:$M$44,MATCH($BD1022&amp;$BF1022,$C$21:$C$44&amp;$B$21:$B$44,0),MATCH(BI$1,$D$16:$M$16,0))+VLOOKUP($BE1022,战斗属性模型!$K$22:$O$24,BI$2,FALSE)*INDEX($BW$3:$CF$578,MATCH($BD1022&amp;$BF1022&amp;$BG1022,$BT$3:$BT$578&amp;$BU$3:$BU$578&amp;$BV$3:$BV$578,0),MATCH(BI$1,$BW$1:$CF$1,0))</f>
        <v>0</v>
      </c>
      <c r="BJ1022" s="3">
        <f t="array" ref="BJ1022">INDEX($D$21:$M$44,MATCH($BD1022&amp;$BF1022,$C$21:$C$44&amp;$B$21:$B$44,0),MATCH(BJ$1,$D$16:$M$16,0))+VLOOKUP($BE1022,战斗属性模型!$K$22:$O$24,BJ$2,FALSE)*INDEX($BW$3:$CF$578,MATCH($BD1022&amp;$BF1022&amp;$BG1022,$BT$3:$BT$578&amp;$BU$3:$BU$578&amp;$BV$3:$BV$578,0),MATCH(BJ$1,$BW$1:$CF$1,0))</f>
        <v>640</v>
      </c>
      <c r="BK1022" s="3">
        <f t="array" ref="BK1022">INDEX($D$21:$M$44,MATCH($BD1022&amp;$BF1022,$C$21:$C$44&amp;$B$21:$B$44,0),MATCH(BK$1,$D$16:$M$16,0))+VLOOKUP($BE1022,战斗属性模型!$K$22:$O$24,BK$2,FALSE)*INDEX($BW$3:$CF$578,MATCH($BD1022&amp;$BF1022&amp;$BG1022,$BT$3:$BT$578&amp;$BU$3:$BU$578&amp;$BV$3:$BV$578,0),MATCH(BK$1,$BW$1:$CF$1,0))</f>
        <v>0</v>
      </c>
      <c r="BL1022" s="3"/>
      <c r="BM1022" s="3"/>
      <c r="BN1022" s="3"/>
      <c r="BO1022" s="3"/>
      <c r="BP1022" s="3"/>
      <c r="BQ1022" s="3"/>
    </row>
    <row r="1023" spans="56:69" x14ac:dyDescent="0.2">
      <c r="BD1023" t="str">
        <f t="shared" si="522"/>
        <v>手臂</v>
      </c>
      <c r="BE1023">
        <f t="shared" si="523"/>
        <v>2</v>
      </c>
      <c r="BF1023">
        <f t="shared" ref="BF1023:BG1023" si="575">BF447</f>
        <v>4</v>
      </c>
      <c r="BG1023">
        <f t="shared" si="575"/>
        <v>13</v>
      </c>
      <c r="BH1023" s="3">
        <f t="array" ref="BH1023">INDEX($D$21:$M$44,MATCH($BD1023&amp;$BF1023,$C$21:$C$44&amp;$B$21:$B$44,0),MATCH(BH$1,$D$16:$M$16,0))+VLOOKUP($BE1023,战斗属性模型!$K$22:$O$24,BH$2,FALSE)*INDEX($BW$3:$CF$578,MATCH($BD1023&amp;$BF1023&amp;$BG1023,$BT$3:$BT$578&amp;$BU$3:$BU$578&amp;$BV$3:$BV$578,0),MATCH(BH$1,$BW$1:$CF$1,0))</f>
        <v>353</v>
      </c>
      <c r="BI1023" s="3">
        <f t="array" ref="BI1023">INDEX($D$21:$M$44,MATCH($BD1023&amp;$BF1023,$C$21:$C$44&amp;$B$21:$B$44,0),MATCH(BI$1,$D$16:$M$16,0))+VLOOKUP($BE1023,战斗属性模型!$K$22:$O$24,BI$2,FALSE)*INDEX($BW$3:$CF$578,MATCH($BD1023&amp;$BF1023&amp;$BG1023,$BT$3:$BT$578&amp;$BU$3:$BU$578&amp;$BV$3:$BV$578,0),MATCH(BI$1,$BW$1:$CF$1,0))</f>
        <v>0</v>
      </c>
      <c r="BJ1023" s="3">
        <f t="array" ref="BJ1023">INDEX($D$21:$M$44,MATCH($BD1023&amp;$BF1023,$C$21:$C$44&amp;$B$21:$B$44,0),MATCH(BJ$1,$D$16:$M$16,0))+VLOOKUP($BE1023,战斗属性模型!$K$22:$O$24,BJ$2,FALSE)*INDEX($BW$3:$CF$578,MATCH($BD1023&amp;$BF1023&amp;$BG1023,$BT$3:$BT$578&amp;$BU$3:$BU$578&amp;$BV$3:$BV$578,0),MATCH(BJ$1,$BW$1:$CF$1,0))</f>
        <v>680</v>
      </c>
      <c r="BK1023" s="3">
        <f t="array" ref="BK1023">INDEX($D$21:$M$44,MATCH($BD1023&amp;$BF1023,$C$21:$C$44&amp;$B$21:$B$44,0),MATCH(BK$1,$D$16:$M$16,0))+VLOOKUP($BE1023,战斗属性模型!$K$22:$O$24,BK$2,FALSE)*INDEX($BW$3:$CF$578,MATCH($BD1023&amp;$BF1023&amp;$BG1023,$BT$3:$BT$578&amp;$BU$3:$BU$578&amp;$BV$3:$BV$578,0),MATCH(BK$1,$BW$1:$CF$1,0))</f>
        <v>0</v>
      </c>
      <c r="BL1023" s="3"/>
      <c r="BM1023" s="3"/>
      <c r="BN1023" s="3"/>
      <c r="BO1023" s="3"/>
      <c r="BP1023" s="3"/>
      <c r="BQ1023" s="3"/>
    </row>
    <row r="1024" spans="56:69" x14ac:dyDescent="0.2">
      <c r="BD1024" t="str">
        <f t="shared" si="522"/>
        <v>手臂</v>
      </c>
      <c r="BE1024">
        <f t="shared" si="523"/>
        <v>2</v>
      </c>
      <c r="BF1024">
        <f t="shared" ref="BF1024:BG1024" si="576">BF448</f>
        <v>4</v>
      </c>
      <c r="BG1024">
        <f t="shared" si="576"/>
        <v>14</v>
      </c>
      <c r="BH1024" s="3">
        <f t="array" ref="BH1024">INDEX($D$21:$M$44,MATCH($BD1024&amp;$BF1024,$C$21:$C$44&amp;$B$21:$B$44,0),MATCH(BH$1,$D$16:$M$16,0))+VLOOKUP($BE1024,战斗属性模型!$K$22:$O$24,BH$2,FALSE)*INDEX($BW$3:$CF$578,MATCH($BD1024&amp;$BF1024&amp;$BG1024,$BT$3:$BT$578&amp;$BU$3:$BU$578&amp;$BV$3:$BV$578,0),MATCH(BH$1,$BW$1:$CF$1,0))</f>
        <v>374</v>
      </c>
      <c r="BI1024" s="3">
        <f t="array" ref="BI1024">INDEX($D$21:$M$44,MATCH($BD1024&amp;$BF1024,$C$21:$C$44&amp;$B$21:$B$44,0),MATCH(BI$1,$D$16:$M$16,0))+VLOOKUP($BE1024,战斗属性模型!$K$22:$O$24,BI$2,FALSE)*INDEX($BW$3:$CF$578,MATCH($BD1024&amp;$BF1024&amp;$BG1024,$BT$3:$BT$578&amp;$BU$3:$BU$578&amp;$BV$3:$BV$578,0),MATCH(BI$1,$BW$1:$CF$1,0))</f>
        <v>0</v>
      </c>
      <c r="BJ1024" s="3">
        <f t="array" ref="BJ1024">INDEX($D$21:$M$44,MATCH($BD1024&amp;$BF1024,$C$21:$C$44&amp;$B$21:$B$44,0),MATCH(BJ$1,$D$16:$M$16,0))+VLOOKUP($BE1024,战斗属性模型!$K$22:$O$24,BJ$2,FALSE)*INDEX($BW$3:$CF$578,MATCH($BD1024&amp;$BF1024&amp;$BG1024,$BT$3:$BT$578&amp;$BU$3:$BU$578&amp;$BV$3:$BV$578,0),MATCH(BJ$1,$BW$1:$CF$1,0))</f>
        <v>720</v>
      </c>
      <c r="BK1024" s="3">
        <f t="array" ref="BK1024">INDEX($D$21:$M$44,MATCH($BD1024&amp;$BF1024,$C$21:$C$44&amp;$B$21:$B$44,0),MATCH(BK$1,$D$16:$M$16,0))+VLOOKUP($BE1024,战斗属性模型!$K$22:$O$24,BK$2,FALSE)*INDEX($BW$3:$CF$578,MATCH($BD1024&amp;$BF1024&amp;$BG1024,$BT$3:$BT$578&amp;$BU$3:$BU$578&amp;$BV$3:$BV$578,0),MATCH(BK$1,$BW$1:$CF$1,0))</f>
        <v>0</v>
      </c>
      <c r="BL1024" s="3"/>
      <c r="BM1024" s="3"/>
      <c r="BN1024" s="3"/>
      <c r="BO1024" s="3"/>
      <c r="BP1024" s="3"/>
      <c r="BQ1024" s="3"/>
    </row>
    <row r="1025" spans="56:69" x14ac:dyDescent="0.2">
      <c r="BD1025" t="str">
        <f t="shared" si="522"/>
        <v>手臂</v>
      </c>
      <c r="BE1025">
        <f t="shared" si="523"/>
        <v>2</v>
      </c>
      <c r="BF1025">
        <f t="shared" ref="BF1025:BG1025" si="577">BF449</f>
        <v>4</v>
      </c>
      <c r="BG1025">
        <f t="shared" si="577"/>
        <v>15</v>
      </c>
      <c r="BH1025" s="3">
        <f t="array" ref="BH1025">INDEX($D$21:$M$44,MATCH($BD1025&amp;$BF1025,$C$21:$C$44&amp;$B$21:$B$44,0),MATCH(BH$1,$D$16:$M$16,0))+VLOOKUP($BE1025,战斗属性模型!$K$22:$O$24,BH$2,FALSE)*INDEX($BW$3:$CF$578,MATCH($BD1025&amp;$BF1025&amp;$BG1025,$BT$3:$BT$578&amp;$BU$3:$BU$578&amp;$BV$3:$BV$578,0),MATCH(BH$1,$BW$1:$CF$1,0))</f>
        <v>395</v>
      </c>
      <c r="BI1025" s="3">
        <f t="array" ref="BI1025">INDEX($D$21:$M$44,MATCH($BD1025&amp;$BF1025,$C$21:$C$44&amp;$B$21:$B$44,0),MATCH(BI$1,$D$16:$M$16,0))+VLOOKUP($BE1025,战斗属性模型!$K$22:$O$24,BI$2,FALSE)*INDEX($BW$3:$CF$578,MATCH($BD1025&amp;$BF1025&amp;$BG1025,$BT$3:$BT$578&amp;$BU$3:$BU$578&amp;$BV$3:$BV$578,0),MATCH(BI$1,$BW$1:$CF$1,0))</f>
        <v>0</v>
      </c>
      <c r="BJ1025" s="3">
        <f t="array" ref="BJ1025">INDEX($D$21:$M$44,MATCH($BD1025&amp;$BF1025,$C$21:$C$44&amp;$B$21:$B$44,0),MATCH(BJ$1,$D$16:$M$16,0))+VLOOKUP($BE1025,战斗属性模型!$K$22:$O$24,BJ$2,FALSE)*INDEX($BW$3:$CF$578,MATCH($BD1025&amp;$BF1025&amp;$BG1025,$BT$3:$BT$578&amp;$BU$3:$BU$578&amp;$BV$3:$BV$578,0),MATCH(BJ$1,$BW$1:$CF$1,0))</f>
        <v>760</v>
      </c>
      <c r="BK1025" s="3">
        <f t="array" ref="BK1025">INDEX($D$21:$M$44,MATCH($BD1025&amp;$BF1025,$C$21:$C$44&amp;$B$21:$B$44,0),MATCH(BK$1,$D$16:$M$16,0))+VLOOKUP($BE1025,战斗属性模型!$K$22:$O$24,BK$2,FALSE)*INDEX($BW$3:$CF$578,MATCH($BD1025&amp;$BF1025&amp;$BG1025,$BT$3:$BT$578&amp;$BU$3:$BU$578&amp;$BV$3:$BV$578,0),MATCH(BK$1,$BW$1:$CF$1,0))</f>
        <v>0</v>
      </c>
      <c r="BL1025" s="3"/>
      <c r="BM1025" s="3"/>
      <c r="BN1025" s="3"/>
      <c r="BO1025" s="3"/>
      <c r="BP1025" s="3"/>
      <c r="BQ1025" s="3"/>
    </row>
    <row r="1026" spans="56:69" x14ac:dyDescent="0.2">
      <c r="BD1026" t="str">
        <f t="shared" si="522"/>
        <v>手臂</v>
      </c>
      <c r="BE1026">
        <f t="shared" si="523"/>
        <v>2</v>
      </c>
      <c r="BF1026">
        <f t="shared" ref="BF1026:BG1026" si="578">BF450</f>
        <v>4</v>
      </c>
      <c r="BG1026">
        <f t="shared" si="578"/>
        <v>16</v>
      </c>
      <c r="BH1026" s="3">
        <f t="array" ref="BH1026">INDEX($D$21:$M$44,MATCH($BD1026&amp;$BF1026,$C$21:$C$44&amp;$B$21:$B$44,0),MATCH(BH$1,$D$16:$M$16,0))+VLOOKUP($BE1026,战斗属性模型!$K$22:$O$24,BH$2,FALSE)*INDEX($BW$3:$CF$578,MATCH($BD1026&amp;$BF1026&amp;$BG1026,$BT$3:$BT$578&amp;$BU$3:$BU$578&amp;$BV$3:$BV$578,0),MATCH(BH$1,$BW$1:$CF$1,0))</f>
        <v>416</v>
      </c>
      <c r="BI1026" s="3">
        <f t="array" ref="BI1026">INDEX($D$21:$M$44,MATCH($BD1026&amp;$BF1026,$C$21:$C$44&amp;$B$21:$B$44,0),MATCH(BI$1,$D$16:$M$16,0))+VLOOKUP($BE1026,战斗属性模型!$K$22:$O$24,BI$2,FALSE)*INDEX($BW$3:$CF$578,MATCH($BD1026&amp;$BF1026&amp;$BG1026,$BT$3:$BT$578&amp;$BU$3:$BU$578&amp;$BV$3:$BV$578,0),MATCH(BI$1,$BW$1:$CF$1,0))</f>
        <v>0</v>
      </c>
      <c r="BJ1026" s="3">
        <f t="array" ref="BJ1026">INDEX($D$21:$M$44,MATCH($BD1026&amp;$BF1026,$C$21:$C$44&amp;$B$21:$B$44,0),MATCH(BJ$1,$D$16:$M$16,0))+VLOOKUP($BE1026,战斗属性模型!$K$22:$O$24,BJ$2,FALSE)*INDEX($BW$3:$CF$578,MATCH($BD1026&amp;$BF1026&amp;$BG1026,$BT$3:$BT$578&amp;$BU$3:$BU$578&amp;$BV$3:$BV$578,0),MATCH(BJ$1,$BW$1:$CF$1,0))</f>
        <v>800</v>
      </c>
      <c r="BK1026" s="3">
        <f t="array" ref="BK1026">INDEX($D$21:$M$44,MATCH($BD1026&amp;$BF1026,$C$21:$C$44&amp;$B$21:$B$44,0),MATCH(BK$1,$D$16:$M$16,0))+VLOOKUP($BE1026,战斗属性模型!$K$22:$O$24,BK$2,FALSE)*INDEX($BW$3:$CF$578,MATCH($BD1026&amp;$BF1026&amp;$BG1026,$BT$3:$BT$578&amp;$BU$3:$BU$578&amp;$BV$3:$BV$578,0),MATCH(BK$1,$BW$1:$CF$1,0))</f>
        <v>0</v>
      </c>
      <c r="BL1026" s="3"/>
      <c r="BM1026" s="3"/>
      <c r="BN1026" s="3"/>
      <c r="BO1026" s="3"/>
      <c r="BP1026" s="3"/>
      <c r="BQ1026" s="3"/>
    </row>
    <row r="1027" spans="56:69" x14ac:dyDescent="0.2">
      <c r="BD1027" t="str">
        <f t="shared" si="522"/>
        <v>手臂</v>
      </c>
      <c r="BE1027">
        <f t="shared" si="523"/>
        <v>2</v>
      </c>
      <c r="BF1027">
        <f t="shared" ref="BF1027:BG1027" si="579">BF451</f>
        <v>4</v>
      </c>
      <c r="BG1027">
        <f t="shared" si="579"/>
        <v>17</v>
      </c>
      <c r="BH1027" s="3">
        <f t="array" ref="BH1027">INDEX($D$21:$M$44,MATCH($BD1027&amp;$BF1027,$C$21:$C$44&amp;$B$21:$B$44,0),MATCH(BH$1,$D$16:$M$16,0))+VLOOKUP($BE1027,战斗属性模型!$K$22:$O$24,BH$2,FALSE)*INDEX($BW$3:$CF$578,MATCH($BD1027&amp;$BF1027&amp;$BG1027,$BT$3:$BT$578&amp;$BU$3:$BU$578&amp;$BV$3:$BV$578,0),MATCH(BH$1,$BW$1:$CF$1,0))</f>
        <v>437</v>
      </c>
      <c r="BI1027" s="3">
        <f t="array" ref="BI1027">INDEX($D$21:$M$44,MATCH($BD1027&amp;$BF1027,$C$21:$C$44&amp;$B$21:$B$44,0),MATCH(BI$1,$D$16:$M$16,0))+VLOOKUP($BE1027,战斗属性模型!$K$22:$O$24,BI$2,FALSE)*INDEX($BW$3:$CF$578,MATCH($BD1027&amp;$BF1027&amp;$BG1027,$BT$3:$BT$578&amp;$BU$3:$BU$578&amp;$BV$3:$BV$578,0),MATCH(BI$1,$BW$1:$CF$1,0))</f>
        <v>0</v>
      </c>
      <c r="BJ1027" s="3">
        <f t="array" ref="BJ1027">INDEX($D$21:$M$44,MATCH($BD1027&amp;$BF1027,$C$21:$C$44&amp;$B$21:$B$44,0),MATCH(BJ$1,$D$16:$M$16,0))+VLOOKUP($BE1027,战斗属性模型!$K$22:$O$24,BJ$2,FALSE)*INDEX($BW$3:$CF$578,MATCH($BD1027&amp;$BF1027&amp;$BG1027,$BT$3:$BT$578&amp;$BU$3:$BU$578&amp;$BV$3:$BV$578,0),MATCH(BJ$1,$BW$1:$CF$1,0))</f>
        <v>840</v>
      </c>
      <c r="BK1027" s="3">
        <f t="array" ref="BK1027">INDEX($D$21:$M$44,MATCH($BD1027&amp;$BF1027,$C$21:$C$44&amp;$B$21:$B$44,0),MATCH(BK$1,$D$16:$M$16,0))+VLOOKUP($BE1027,战斗属性模型!$K$22:$O$24,BK$2,FALSE)*INDEX($BW$3:$CF$578,MATCH($BD1027&amp;$BF1027&amp;$BG1027,$BT$3:$BT$578&amp;$BU$3:$BU$578&amp;$BV$3:$BV$578,0),MATCH(BK$1,$BW$1:$CF$1,0))</f>
        <v>0</v>
      </c>
      <c r="BL1027" s="3"/>
      <c r="BM1027" s="3"/>
      <c r="BN1027" s="3"/>
      <c r="BO1027" s="3"/>
      <c r="BP1027" s="3"/>
      <c r="BQ1027" s="3"/>
    </row>
    <row r="1028" spans="56:69" x14ac:dyDescent="0.2">
      <c r="BD1028" t="str">
        <f t="shared" si="522"/>
        <v>手臂</v>
      </c>
      <c r="BE1028">
        <f t="shared" si="523"/>
        <v>2</v>
      </c>
      <c r="BF1028">
        <f t="shared" ref="BF1028:BG1028" si="580">BF452</f>
        <v>4</v>
      </c>
      <c r="BG1028">
        <f t="shared" si="580"/>
        <v>18</v>
      </c>
      <c r="BH1028" s="3">
        <f t="array" ref="BH1028">INDEX($D$21:$M$44,MATCH($BD1028&amp;$BF1028,$C$21:$C$44&amp;$B$21:$B$44,0),MATCH(BH$1,$D$16:$M$16,0))+VLOOKUP($BE1028,战斗属性模型!$K$22:$O$24,BH$2,FALSE)*INDEX($BW$3:$CF$578,MATCH($BD1028&amp;$BF1028&amp;$BG1028,$BT$3:$BT$578&amp;$BU$3:$BU$578&amp;$BV$3:$BV$578,0),MATCH(BH$1,$BW$1:$CF$1,0))</f>
        <v>458</v>
      </c>
      <c r="BI1028" s="3">
        <f t="array" ref="BI1028">INDEX($D$21:$M$44,MATCH($BD1028&amp;$BF1028,$C$21:$C$44&amp;$B$21:$B$44,0),MATCH(BI$1,$D$16:$M$16,0))+VLOOKUP($BE1028,战斗属性模型!$K$22:$O$24,BI$2,FALSE)*INDEX($BW$3:$CF$578,MATCH($BD1028&amp;$BF1028&amp;$BG1028,$BT$3:$BT$578&amp;$BU$3:$BU$578&amp;$BV$3:$BV$578,0),MATCH(BI$1,$BW$1:$CF$1,0))</f>
        <v>0</v>
      </c>
      <c r="BJ1028" s="3">
        <f t="array" ref="BJ1028">INDEX($D$21:$M$44,MATCH($BD1028&amp;$BF1028,$C$21:$C$44&amp;$B$21:$B$44,0),MATCH(BJ$1,$D$16:$M$16,0))+VLOOKUP($BE1028,战斗属性模型!$K$22:$O$24,BJ$2,FALSE)*INDEX($BW$3:$CF$578,MATCH($BD1028&amp;$BF1028&amp;$BG1028,$BT$3:$BT$578&amp;$BU$3:$BU$578&amp;$BV$3:$BV$578,0),MATCH(BJ$1,$BW$1:$CF$1,0))</f>
        <v>880</v>
      </c>
      <c r="BK1028" s="3">
        <f t="array" ref="BK1028">INDEX($D$21:$M$44,MATCH($BD1028&amp;$BF1028,$C$21:$C$44&amp;$B$21:$B$44,0),MATCH(BK$1,$D$16:$M$16,0))+VLOOKUP($BE1028,战斗属性模型!$K$22:$O$24,BK$2,FALSE)*INDEX($BW$3:$CF$578,MATCH($BD1028&amp;$BF1028&amp;$BG1028,$BT$3:$BT$578&amp;$BU$3:$BU$578&amp;$BV$3:$BV$578,0),MATCH(BK$1,$BW$1:$CF$1,0))</f>
        <v>0</v>
      </c>
      <c r="BL1028" s="3"/>
      <c r="BM1028" s="3"/>
      <c r="BN1028" s="3"/>
      <c r="BO1028" s="3"/>
      <c r="BP1028" s="3"/>
      <c r="BQ1028" s="3"/>
    </row>
    <row r="1029" spans="56:69" x14ac:dyDescent="0.2">
      <c r="BD1029" t="str">
        <f t="shared" si="522"/>
        <v>手臂</v>
      </c>
      <c r="BE1029">
        <f t="shared" si="523"/>
        <v>2</v>
      </c>
      <c r="BF1029">
        <f t="shared" ref="BF1029:BG1029" si="581">BF453</f>
        <v>4</v>
      </c>
      <c r="BG1029">
        <f t="shared" si="581"/>
        <v>19</v>
      </c>
      <c r="BH1029" s="3">
        <f t="array" ref="BH1029">INDEX($D$21:$M$44,MATCH($BD1029&amp;$BF1029,$C$21:$C$44&amp;$B$21:$B$44,0),MATCH(BH$1,$D$16:$M$16,0))+VLOOKUP($BE1029,战斗属性模型!$K$22:$O$24,BH$2,FALSE)*INDEX($BW$3:$CF$578,MATCH($BD1029&amp;$BF1029&amp;$BG1029,$BT$3:$BT$578&amp;$BU$3:$BU$578&amp;$BV$3:$BV$578,0),MATCH(BH$1,$BW$1:$CF$1,0))</f>
        <v>479</v>
      </c>
      <c r="BI1029" s="3">
        <f t="array" ref="BI1029">INDEX($D$21:$M$44,MATCH($BD1029&amp;$BF1029,$C$21:$C$44&amp;$B$21:$B$44,0),MATCH(BI$1,$D$16:$M$16,0))+VLOOKUP($BE1029,战斗属性模型!$K$22:$O$24,BI$2,FALSE)*INDEX($BW$3:$CF$578,MATCH($BD1029&amp;$BF1029&amp;$BG1029,$BT$3:$BT$578&amp;$BU$3:$BU$578&amp;$BV$3:$BV$578,0),MATCH(BI$1,$BW$1:$CF$1,0))</f>
        <v>0</v>
      </c>
      <c r="BJ1029" s="3">
        <f t="array" ref="BJ1029">INDEX($D$21:$M$44,MATCH($BD1029&amp;$BF1029,$C$21:$C$44&amp;$B$21:$B$44,0),MATCH(BJ$1,$D$16:$M$16,0))+VLOOKUP($BE1029,战斗属性模型!$K$22:$O$24,BJ$2,FALSE)*INDEX($BW$3:$CF$578,MATCH($BD1029&amp;$BF1029&amp;$BG1029,$BT$3:$BT$578&amp;$BU$3:$BU$578&amp;$BV$3:$BV$578,0),MATCH(BJ$1,$BW$1:$CF$1,0))</f>
        <v>920</v>
      </c>
      <c r="BK1029" s="3">
        <f t="array" ref="BK1029">INDEX($D$21:$M$44,MATCH($BD1029&amp;$BF1029,$C$21:$C$44&amp;$B$21:$B$44,0),MATCH(BK$1,$D$16:$M$16,0))+VLOOKUP($BE1029,战斗属性模型!$K$22:$O$24,BK$2,FALSE)*INDEX($BW$3:$CF$578,MATCH($BD1029&amp;$BF1029&amp;$BG1029,$BT$3:$BT$578&amp;$BU$3:$BU$578&amp;$BV$3:$BV$578,0),MATCH(BK$1,$BW$1:$CF$1,0))</f>
        <v>0</v>
      </c>
      <c r="BL1029" s="3"/>
      <c r="BM1029" s="3"/>
      <c r="BN1029" s="3"/>
      <c r="BO1029" s="3"/>
      <c r="BP1029" s="3"/>
      <c r="BQ1029" s="3"/>
    </row>
    <row r="1030" spans="56:69" x14ac:dyDescent="0.2">
      <c r="BD1030" t="str">
        <f t="shared" si="522"/>
        <v>手臂</v>
      </c>
      <c r="BE1030">
        <f t="shared" si="523"/>
        <v>2</v>
      </c>
      <c r="BF1030">
        <f t="shared" ref="BF1030:BG1030" si="582">BF454</f>
        <v>4</v>
      </c>
      <c r="BG1030">
        <f t="shared" si="582"/>
        <v>20</v>
      </c>
      <c r="BH1030" s="3">
        <f t="array" ref="BH1030">INDEX($D$21:$M$44,MATCH($BD1030&amp;$BF1030,$C$21:$C$44&amp;$B$21:$B$44,0),MATCH(BH$1,$D$16:$M$16,0))+VLOOKUP($BE1030,战斗属性模型!$K$22:$O$24,BH$2,FALSE)*INDEX($BW$3:$CF$578,MATCH($BD1030&amp;$BF1030&amp;$BG1030,$BT$3:$BT$578&amp;$BU$3:$BU$578&amp;$BV$3:$BV$578,0),MATCH(BH$1,$BW$1:$CF$1,0))</f>
        <v>500</v>
      </c>
      <c r="BI1030" s="3">
        <f t="array" ref="BI1030">INDEX($D$21:$M$44,MATCH($BD1030&amp;$BF1030,$C$21:$C$44&amp;$B$21:$B$44,0),MATCH(BI$1,$D$16:$M$16,0))+VLOOKUP($BE1030,战斗属性模型!$K$22:$O$24,BI$2,FALSE)*INDEX($BW$3:$CF$578,MATCH($BD1030&amp;$BF1030&amp;$BG1030,$BT$3:$BT$578&amp;$BU$3:$BU$578&amp;$BV$3:$BV$578,0),MATCH(BI$1,$BW$1:$CF$1,0))</f>
        <v>0</v>
      </c>
      <c r="BJ1030" s="3">
        <f t="array" ref="BJ1030">INDEX($D$21:$M$44,MATCH($BD1030&amp;$BF1030,$C$21:$C$44&amp;$B$21:$B$44,0),MATCH(BJ$1,$D$16:$M$16,0))+VLOOKUP($BE1030,战斗属性模型!$K$22:$O$24,BJ$2,FALSE)*INDEX($BW$3:$CF$578,MATCH($BD1030&amp;$BF1030&amp;$BG1030,$BT$3:$BT$578&amp;$BU$3:$BU$578&amp;$BV$3:$BV$578,0),MATCH(BJ$1,$BW$1:$CF$1,0))</f>
        <v>960</v>
      </c>
      <c r="BK1030" s="3">
        <f t="array" ref="BK1030">INDEX($D$21:$M$44,MATCH($BD1030&amp;$BF1030,$C$21:$C$44&amp;$B$21:$B$44,0),MATCH(BK$1,$D$16:$M$16,0))+VLOOKUP($BE1030,战斗属性模型!$K$22:$O$24,BK$2,FALSE)*INDEX($BW$3:$CF$578,MATCH($BD1030&amp;$BF1030&amp;$BG1030,$BT$3:$BT$578&amp;$BU$3:$BU$578&amp;$BV$3:$BV$578,0),MATCH(BK$1,$BW$1:$CF$1,0))</f>
        <v>0</v>
      </c>
      <c r="BL1030" s="3"/>
      <c r="BM1030" s="3"/>
      <c r="BN1030" s="3"/>
      <c r="BO1030" s="3"/>
      <c r="BP1030" s="3"/>
      <c r="BQ1030" s="3"/>
    </row>
    <row r="1031" spans="56:69" x14ac:dyDescent="0.2">
      <c r="BD1031" t="str">
        <f t="shared" si="522"/>
        <v>手臂</v>
      </c>
      <c r="BE1031">
        <f t="shared" si="523"/>
        <v>2</v>
      </c>
      <c r="BF1031">
        <f t="shared" ref="BF1031:BG1031" si="583">BF455</f>
        <v>4</v>
      </c>
      <c r="BG1031">
        <f t="shared" si="583"/>
        <v>21</v>
      </c>
      <c r="BH1031" s="3">
        <f t="array" ref="BH1031">INDEX($D$21:$M$44,MATCH($BD1031&amp;$BF1031,$C$21:$C$44&amp;$B$21:$B$44,0),MATCH(BH$1,$D$16:$M$16,0))+VLOOKUP($BE1031,战斗属性模型!$K$22:$O$24,BH$2,FALSE)*INDEX($BW$3:$CF$578,MATCH($BD1031&amp;$BF1031&amp;$BG1031,$BT$3:$BT$578&amp;$BU$3:$BU$578&amp;$BV$3:$BV$578,0),MATCH(BH$1,$BW$1:$CF$1,0))</f>
        <v>521</v>
      </c>
      <c r="BI1031" s="3">
        <f t="array" ref="BI1031">INDEX($D$21:$M$44,MATCH($BD1031&amp;$BF1031,$C$21:$C$44&amp;$B$21:$B$44,0),MATCH(BI$1,$D$16:$M$16,0))+VLOOKUP($BE1031,战斗属性模型!$K$22:$O$24,BI$2,FALSE)*INDEX($BW$3:$CF$578,MATCH($BD1031&amp;$BF1031&amp;$BG1031,$BT$3:$BT$578&amp;$BU$3:$BU$578&amp;$BV$3:$BV$578,0),MATCH(BI$1,$BW$1:$CF$1,0))</f>
        <v>0</v>
      </c>
      <c r="BJ1031" s="3">
        <f t="array" ref="BJ1031">INDEX($D$21:$M$44,MATCH($BD1031&amp;$BF1031,$C$21:$C$44&amp;$B$21:$B$44,0),MATCH(BJ$1,$D$16:$M$16,0))+VLOOKUP($BE1031,战斗属性模型!$K$22:$O$24,BJ$2,FALSE)*INDEX($BW$3:$CF$578,MATCH($BD1031&amp;$BF1031&amp;$BG1031,$BT$3:$BT$578&amp;$BU$3:$BU$578&amp;$BV$3:$BV$578,0),MATCH(BJ$1,$BW$1:$CF$1,0))</f>
        <v>1000</v>
      </c>
      <c r="BK1031" s="3">
        <f t="array" ref="BK1031">INDEX($D$21:$M$44,MATCH($BD1031&amp;$BF1031,$C$21:$C$44&amp;$B$21:$B$44,0),MATCH(BK$1,$D$16:$M$16,0))+VLOOKUP($BE1031,战斗属性模型!$K$22:$O$24,BK$2,FALSE)*INDEX($BW$3:$CF$578,MATCH($BD1031&amp;$BF1031&amp;$BG1031,$BT$3:$BT$578&amp;$BU$3:$BU$578&amp;$BV$3:$BV$578,0),MATCH(BK$1,$BW$1:$CF$1,0))</f>
        <v>0</v>
      </c>
      <c r="BL1031" s="3"/>
      <c r="BM1031" s="3"/>
      <c r="BN1031" s="3"/>
      <c r="BO1031" s="3"/>
      <c r="BP1031" s="3"/>
      <c r="BQ1031" s="3"/>
    </row>
    <row r="1032" spans="56:69" x14ac:dyDescent="0.2">
      <c r="BD1032" t="str">
        <f t="shared" si="522"/>
        <v>手臂</v>
      </c>
      <c r="BE1032">
        <f t="shared" si="523"/>
        <v>2</v>
      </c>
      <c r="BF1032">
        <f t="shared" ref="BF1032:BG1032" si="584">BF456</f>
        <v>4</v>
      </c>
      <c r="BG1032">
        <f t="shared" si="584"/>
        <v>22</v>
      </c>
      <c r="BH1032" s="3">
        <f t="array" ref="BH1032">INDEX($D$21:$M$44,MATCH($BD1032&amp;$BF1032,$C$21:$C$44&amp;$B$21:$B$44,0),MATCH(BH$1,$D$16:$M$16,0))+VLOOKUP($BE1032,战斗属性模型!$K$22:$O$24,BH$2,FALSE)*INDEX($BW$3:$CF$578,MATCH($BD1032&amp;$BF1032&amp;$BG1032,$BT$3:$BT$578&amp;$BU$3:$BU$578&amp;$BV$3:$BV$578,0),MATCH(BH$1,$BW$1:$CF$1,0))</f>
        <v>542</v>
      </c>
      <c r="BI1032" s="3">
        <f t="array" ref="BI1032">INDEX($D$21:$M$44,MATCH($BD1032&amp;$BF1032,$C$21:$C$44&amp;$B$21:$B$44,0),MATCH(BI$1,$D$16:$M$16,0))+VLOOKUP($BE1032,战斗属性模型!$K$22:$O$24,BI$2,FALSE)*INDEX($BW$3:$CF$578,MATCH($BD1032&amp;$BF1032&amp;$BG1032,$BT$3:$BT$578&amp;$BU$3:$BU$578&amp;$BV$3:$BV$578,0),MATCH(BI$1,$BW$1:$CF$1,0))</f>
        <v>0</v>
      </c>
      <c r="BJ1032" s="3">
        <f t="array" ref="BJ1032">INDEX($D$21:$M$44,MATCH($BD1032&amp;$BF1032,$C$21:$C$44&amp;$B$21:$B$44,0),MATCH(BJ$1,$D$16:$M$16,0))+VLOOKUP($BE1032,战斗属性模型!$K$22:$O$24,BJ$2,FALSE)*INDEX($BW$3:$CF$578,MATCH($BD1032&amp;$BF1032&amp;$BG1032,$BT$3:$BT$578&amp;$BU$3:$BU$578&amp;$BV$3:$BV$578,0),MATCH(BJ$1,$BW$1:$CF$1,0))</f>
        <v>1040</v>
      </c>
      <c r="BK1032" s="3">
        <f t="array" ref="BK1032">INDEX($D$21:$M$44,MATCH($BD1032&amp;$BF1032,$C$21:$C$44&amp;$B$21:$B$44,0),MATCH(BK$1,$D$16:$M$16,0))+VLOOKUP($BE1032,战斗属性模型!$K$22:$O$24,BK$2,FALSE)*INDEX($BW$3:$CF$578,MATCH($BD1032&amp;$BF1032&amp;$BG1032,$BT$3:$BT$578&amp;$BU$3:$BU$578&amp;$BV$3:$BV$578,0),MATCH(BK$1,$BW$1:$CF$1,0))</f>
        <v>0</v>
      </c>
      <c r="BL1032" s="3"/>
      <c r="BM1032" s="3"/>
      <c r="BN1032" s="3"/>
      <c r="BO1032" s="3"/>
      <c r="BP1032" s="3"/>
      <c r="BQ1032" s="3"/>
    </row>
    <row r="1033" spans="56:69" x14ac:dyDescent="0.2">
      <c r="BD1033" t="str">
        <f t="shared" si="522"/>
        <v>手臂</v>
      </c>
      <c r="BE1033">
        <f t="shared" si="523"/>
        <v>2</v>
      </c>
      <c r="BF1033">
        <f t="shared" ref="BF1033:BG1033" si="585">BF457</f>
        <v>4</v>
      </c>
      <c r="BG1033">
        <f t="shared" si="585"/>
        <v>23</v>
      </c>
      <c r="BH1033" s="3">
        <f t="array" ref="BH1033">INDEX($D$21:$M$44,MATCH($BD1033&amp;$BF1033,$C$21:$C$44&amp;$B$21:$B$44,0),MATCH(BH$1,$D$16:$M$16,0))+VLOOKUP($BE1033,战斗属性模型!$K$22:$O$24,BH$2,FALSE)*INDEX($BW$3:$CF$578,MATCH($BD1033&amp;$BF1033&amp;$BG1033,$BT$3:$BT$578&amp;$BU$3:$BU$578&amp;$BV$3:$BV$578,0),MATCH(BH$1,$BW$1:$CF$1,0))</f>
        <v>563</v>
      </c>
      <c r="BI1033" s="3">
        <f t="array" ref="BI1033">INDEX($D$21:$M$44,MATCH($BD1033&amp;$BF1033,$C$21:$C$44&amp;$B$21:$B$44,0),MATCH(BI$1,$D$16:$M$16,0))+VLOOKUP($BE1033,战斗属性模型!$K$22:$O$24,BI$2,FALSE)*INDEX($BW$3:$CF$578,MATCH($BD1033&amp;$BF1033&amp;$BG1033,$BT$3:$BT$578&amp;$BU$3:$BU$578&amp;$BV$3:$BV$578,0),MATCH(BI$1,$BW$1:$CF$1,0))</f>
        <v>0</v>
      </c>
      <c r="BJ1033" s="3">
        <f t="array" ref="BJ1033">INDEX($D$21:$M$44,MATCH($BD1033&amp;$BF1033,$C$21:$C$44&amp;$B$21:$B$44,0),MATCH(BJ$1,$D$16:$M$16,0))+VLOOKUP($BE1033,战斗属性模型!$K$22:$O$24,BJ$2,FALSE)*INDEX($BW$3:$CF$578,MATCH($BD1033&amp;$BF1033&amp;$BG1033,$BT$3:$BT$578&amp;$BU$3:$BU$578&amp;$BV$3:$BV$578,0),MATCH(BJ$1,$BW$1:$CF$1,0))</f>
        <v>1080</v>
      </c>
      <c r="BK1033" s="3">
        <f t="array" ref="BK1033">INDEX($D$21:$M$44,MATCH($BD1033&amp;$BF1033,$C$21:$C$44&amp;$B$21:$B$44,0),MATCH(BK$1,$D$16:$M$16,0))+VLOOKUP($BE1033,战斗属性模型!$K$22:$O$24,BK$2,FALSE)*INDEX($BW$3:$CF$578,MATCH($BD1033&amp;$BF1033&amp;$BG1033,$BT$3:$BT$578&amp;$BU$3:$BU$578&amp;$BV$3:$BV$578,0),MATCH(BK$1,$BW$1:$CF$1,0))</f>
        <v>0</v>
      </c>
      <c r="BL1033" s="3"/>
      <c r="BM1033" s="3"/>
      <c r="BN1033" s="3"/>
      <c r="BO1033" s="3"/>
      <c r="BP1033" s="3"/>
      <c r="BQ1033" s="3"/>
    </row>
    <row r="1034" spans="56:69" x14ac:dyDescent="0.2">
      <c r="BD1034" t="str">
        <f t="shared" si="522"/>
        <v>手臂</v>
      </c>
      <c r="BE1034">
        <f t="shared" si="523"/>
        <v>2</v>
      </c>
      <c r="BF1034">
        <f t="shared" ref="BF1034:BG1034" si="586">BF458</f>
        <v>4</v>
      </c>
      <c r="BG1034">
        <f t="shared" si="586"/>
        <v>24</v>
      </c>
      <c r="BH1034" s="3">
        <f t="array" ref="BH1034">INDEX($D$21:$M$44,MATCH($BD1034&amp;$BF1034,$C$21:$C$44&amp;$B$21:$B$44,0),MATCH(BH$1,$D$16:$M$16,0))+VLOOKUP($BE1034,战斗属性模型!$K$22:$O$24,BH$2,FALSE)*INDEX($BW$3:$CF$578,MATCH($BD1034&amp;$BF1034&amp;$BG1034,$BT$3:$BT$578&amp;$BU$3:$BU$578&amp;$BV$3:$BV$578,0),MATCH(BH$1,$BW$1:$CF$1,0))</f>
        <v>584</v>
      </c>
      <c r="BI1034" s="3">
        <f t="array" ref="BI1034">INDEX($D$21:$M$44,MATCH($BD1034&amp;$BF1034,$C$21:$C$44&amp;$B$21:$B$44,0),MATCH(BI$1,$D$16:$M$16,0))+VLOOKUP($BE1034,战斗属性模型!$K$22:$O$24,BI$2,FALSE)*INDEX($BW$3:$CF$578,MATCH($BD1034&amp;$BF1034&amp;$BG1034,$BT$3:$BT$578&amp;$BU$3:$BU$578&amp;$BV$3:$BV$578,0),MATCH(BI$1,$BW$1:$CF$1,0))</f>
        <v>0</v>
      </c>
      <c r="BJ1034" s="3">
        <f t="array" ref="BJ1034">INDEX($D$21:$M$44,MATCH($BD1034&amp;$BF1034,$C$21:$C$44&amp;$B$21:$B$44,0),MATCH(BJ$1,$D$16:$M$16,0))+VLOOKUP($BE1034,战斗属性模型!$K$22:$O$24,BJ$2,FALSE)*INDEX($BW$3:$CF$578,MATCH($BD1034&amp;$BF1034&amp;$BG1034,$BT$3:$BT$578&amp;$BU$3:$BU$578&amp;$BV$3:$BV$578,0),MATCH(BJ$1,$BW$1:$CF$1,0))</f>
        <v>1120</v>
      </c>
      <c r="BK1034" s="3">
        <f t="array" ref="BK1034">INDEX($D$21:$M$44,MATCH($BD1034&amp;$BF1034,$C$21:$C$44&amp;$B$21:$B$44,0),MATCH(BK$1,$D$16:$M$16,0))+VLOOKUP($BE1034,战斗属性模型!$K$22:$O$24,BK$2,FALSE)*INDEX($BW$3:$CF$578,MATCH($BD1034&amp;$BF1034&amp;$BG1034,$BT$3:$BT$578&amp;$BU$3:$BU$578&amp;$BV$3:$BV$578,0),MATCH(BK$1,$BW$1:$CF$1,0))</f>
        <v>0</v>
      </c>
      <c r="BL1034" s="3"/>
      <c r="BM1034" s="3"/>
      <c r="BN1034" s="3"/>
      <c r="BO1034" s="3"/>
      <c r="BP1034" s="3"/>
      <c r="BQ1034" s="3"/>
    </row>
    <row r="1035" spans="56:69" x14ac:dyDescent="0.2">
      <c r="BD1035" t="str">
        <f t="shared" si="522"/>
        <v>手臂</v>
      </c>
      <c r="BE1035">
        <f t="shared" si="523"/>
        <v>2</v>
      </c>
      <c r="BF1035">
        <f t="shared" ref="BF1035:BG1035" si="587">BF459</f>
        <v>5</v>
      </c>
      <c r="BG1035">
        <f t="shared" si="587"/>
        <v>1</v>
      </c>
      <c r="BH1035" s="3">
        <f t="array" ref="BH1035">INDEX($D$21:$M$44,MATCH($BD1035&amp;$BF1035,$C$21:$C$44&amp;$B$21:$B$44,0),MATCH(BH$1,$D$16:$M$16,0))+VLOOKUP($BE1035,战斗属性模型!$K$22:$O$24,BH$2,FALSE)*INDEX($BW$3:$CF$578,MATCH($BD1035&amp;$BF1035&amp;$BG1035,$BT$3:$BT$578&amp;$BU$3:$BU$578&amp;$BV$3:$BV$578,0),MATCH(BH$1,$BW$1:$CF$1,0))</f>
        <v>161.6</v>
      </c>
      <c r="BI1035" s="3">
        <f t="array" ref="BI1035">INDEX($D$21:$M$44,MATCH($BD1035&amp;$BF1035,$C$21:$C$44&amp;$B$21:$B$44,0),MATCH(BI$1,$D$16:$M$16,0))+VLOOKUP($BE1035,战斗属性模型!$K$22:$O$24,BI$2,FALSE)*INDEX($BW$3:$CF$578,MATCH($BD1035&amp;$BF1035&amp;$BG1035,$BT$3:$BT$578&amp;$BU$3:$BU$578&amp;$BV$3:$BV$578,0),MATCH(BI$1,$BW$1:$CF$1,0))</f>
        <v>0</v>
      </c>
      <c r="BJ1035" s="3">
        <f t="array" ref="BJ1035">INDEX($D$21:$M$44,MATCH($BD1035&amp;$BF1035,$C$21:$C$44&amp;$B$21:$B$44,0),MATCH(BJ$1,$D$16:$M$16,0))+VLOOKUP($BE1035,战斗属性模型!$K$22:$O$24,BJ$2,FALSE)*INDEX($BW$3:$CF$578,MATCH($BD1035&amp;$BF1035&amp;$BG1035,$BT$3:$BT$578&amp;$BU$3:$BU$578&amp;$BV$3:$BV$578,0),MATCH(BJ$1,$BW$1:$CF$1,0))</f>
        <v>320</v>
      </c>
      <c r="BK1035" s="3">
        <f t="array" ref="BK1035">INDEX($D$21:$M$44,MATCH($BD1035&amp;$BF1035,$C$21:$C$44&amp;$B$21:$B$44,0),MATCH(BK$1,$D$16:$M$16,0))+VLOOKUP($BE1035,战斗属性模型!$K$22:$O$24,BK$2,FALSE)*INDEX($BW$3:$CF$578,MATCH($BD1035&amp;$BF1035&amp;$BG1035,$BT$3:$BT$578&amp;$BU$3:$BU$578&amp;$BV$3:$BV$578,0),MATCH(BK$1,$BW$1:$CF$1,0))</f>
        <v>0</v>
      </c>
      <c r="BL1035" s="3"/>
      <c r="BM1035" s="3"/>
      <c r="BN1035" s="3"/>
      <c r="BO1035" s="3"/>
      <c r="BP1035" s="3"/>
      <c r="BQ1035" s="3"/>
    </row>
    <row r="1036" spans="56:69" x14ac:dyDescent="0.2">
      <c r="BD1036" t="str">
        <f t="shared" ref="BD1036:BD1099" si="588">BD460</f>
        <v>手臂</v>
      </c>
      <c r="BE1036">
        <f t="shared" ref="BE1036:BE1099" si="589">BE460+1</f>
        <v>2</v>
      </c>
      <c r="BF1036">
        <f t="shared" ref="BF1036:BG1036" si="590">BF460</f>
        <v>5</v>
      </c>
      <c r="BG1036">
        <f t="shared" si="590"/>
        <v>2</v>
      </c>
      <c r="BH1036" s="3">
        <f t="array" ref="BH1036">INDEX($D$21:$M$44,MATCH($BD1036&amp;$BF1036,$C$21:$C$44&amp;$B$21:$B$44,0),MATCH(BH$1,$D$16:$M$16,0))+VLOOKUP($BE1036,战斗属性模型!$K$22:$O$24,BH$2,FALSE)*INDEX($BW$3:$CF$578,MATCH($BD1036&amp;$BF1036&amp;$BG1036,$BT$3:$BT$578&amp;$BU$3:$BU$578&amp;$BV$3:$BV$578,0),MATCH(BH$1,$BW$1:$CF$1,0))</f>
        <v>195.2</v>
      </c>
      <c r="BI1036" s="3">
        <f t="array" ref="BI1036">INDEX($D$21:$M$44,MATCH($BD1036&amp;$BF1036,$C$21:$C$44&amp;$B$21:$B$44,0),MATCH(BI$1,$D$16:$M$16,0))+VLOOKUP($BE1036,战斗属性模型!$K$22:$O$24,BI$2,FALSE)*INDEX($BW$3:$CF$578,MATCH($BD1036&amp;$BF1036&amp;$BG1036,$BT$3:$BT$578&amp;$BU$3:$BU$578&amp;$BV$3:$BV$578,0),MATCH(BI$1,$BW$1:$CF$1,0))</f>
        <v>0</v>
      </c>
      <c r="BJ1036" s="3">
        <f t="array" ref="BJ1036">INDEX($D$21:$M$44,MATCH($BD1036&amp;$BF1036,$C$21:$C$44&amp;$B$21:$B$44,0),MATCH(BJ$1,$D$16:$M$16,0))+VLOOKUP($BE1036,战斗属性模型!$K$22:$O$24,BJ$2,FALSE)*INDEX($BW$3:$CF$578,MATCH($BD1036&amp;$BF1036&amp;$BG1036,$BT$3:$BT$578&amp;$BU$3:$BU$578&amp;$BV$3:$BV$578,0),MATCH(BJ$1,$BW$1:$CF$1,0))</f>
        <v>384</v>
      </c>
      <c r="BK1036" s="3">
        <f t="array" ref="BK1036">INDEX($D$21:$M$44,MATCH($BD1036&amp;$BF1036,$C$21:$C$44&amp;$B$21:$B$44,0),MATCH(BK$1,$D$16:$M$16,0))+VLOOKUP($BE1036,战斗属性模型!$K$22:$O$24,BK$2,FALSE)*INDEX($BW$3:$CF$578,MATCH($BD1036&amp;$BF1036&amp;$BG1036,$BT$3:$BT$578&amp;$BU$3:$BU$578&amp;$BV$3:$BV$578,0),MATCH(BK$1,$BW$1:$CF$1,0))</f>
        <v>0</v>
      </c>
      <c r="BL1036" s="3"/>
      <c r="BM1036" s="3"/>
      <c r="BN1036" s="3"/>
      <c r="BO1036" s="3"/>
      <c r="BP1036" s="3"/>
      <c r="BQ1036" s="3"/>
    </row>
    <row r="1037" spans="56:69" x14ac:dyDescent="0.2">
      <c r="BD1037" t="str">
        <f t="shared" si="588"/>
        <v>手臂</v>
      </c>
      <c r="BE1037">
        <f t="shared" si="589"/>
        <v>2</v>
      </c>
      <c r="BF1037">
        <f t="shared" ref="BF1037:BG1037" si="591">BF461</f>
        <v>5</v>
      </c>
      <c r="BG1037">
        <f t="shared" si="591"/>
        <v>3</v>
      </c>
      <c r="BH1037" s="3">
        <f t="array" ref="BH1037">INDEX($D$21:$M$44,MATCH($BD1037&amp;$BF1037,$C$21:$C$44&amp;$B$21:$B$44,0),MATCH(BH$1,$D$16:$M$16,0))+VLOOKUP($BE1037,战斗属性模型!$K$22:$O$24,BH$2,FALSE)*INDEX($BW$3:$CF$578,MATCH($BD1037&amp;$BF1037&amp;$BG1037,$BT$3:$BT$578&amp;$BU$3:$BU$578&amp;$BV$3:$BV$578,0),MATCH(BH$1,$BW$1:$CF$1,0))</f>
        <v>228.8</v>
      </c>
      <c r="BI1037" s="3">
        <f t="array" ref="BI1037">INDEX($D$21:$M$44,MATCH($BD1037&amp;$BF1037,$C$21:$C$44&amp;$B$21:$B$44,0),MATCH(BI$1,$D$16:$M$16,0))+VLOOKUP($BE1037,战斗属性模型!$K$22:$O$24,BI$2,FALSE)*INDEX($BW$3:$CF$578,MATCH($BD1037&amp;$BF1037&amp;$BG1037,$BT$3:$BT$578&amp;$BU$3:$BU$578&amp;$BV$3:$BV$578,0),MATCH(BI$1,$BW$1:$CF$1,0))</f>
        <v>0</v>
      </c>
      <c r="BJ1037" s="3">
        <f t="array" ref="BJ1037">INDEX($D$21:$M$44,MATCH($BD1037&amp;$BF1037,$C$21:$C$44&amp;$B$21:$B$44,0),MATCH(BJ$1,$D$16:$M$16,0))+VLOOKUP($BE1037,战斗属性模型!$K$22:$O$24,BJ$2,FALSE)*INDEX($BW$3:$CF$578,MATCH($BD1037&amp;$BF1037&amp;$BG1037,$BT$3:$BT$578&amp;$BU$3:$BU$578&amp;$BV$3:$BV$578,0),MATCH(BJ$1,$BW$1:$CF$1,0))</f>
        <v>448</v>
      </c>
      <c r="BK1037" s="3">
        <f t="array" ref="BK1037">INDEX($D$21:$M$44,MATCH($BD1037&amp;$BF1037,$C$21:$C$44&amp;$B$21:$B$44,0),MATCH(BK$1,$D$16:$M$16,0))+VLOOKUP($BE1037,战斗属性模型!$K$22:$O$24,BK$2,FALSE)*INDEX($BW$3:$CF$578,MATCH($BD1037&amp;$BF1037&amp;$BG1037,$BT$3:$BT$578&amp;$BU$3:$BU$578&amp;$BV$3:$BV$578,0),MATCH(BK$1,$BW$1:$CF$1,0))</f>
        <v>0</v>
      </c>
      <c r="BL1037" s="3"/>
      <c r="BM1037" s="3"/>
      <c r="BN1037" s="3"/>
      <c r="BO1037" s="3"/>
      <c r="BP1037" s="3"/>
      <c r="BQ1037" s="3"/>
    </row>
    <row r="1038" spans="56:69" x14ac:dyDescent="0.2">
      <c r="BD1038" t="str">
        <f t="shared" si="588"/>
        <v>手臂</v>
      </c>
      <c r="BE1038">
        <f t="shared" si="589"/>
        <v>2</v>
      </c>
      <c r="BF1038">
        <f t="shared" ref="BF1038:BG1038" si="592">BF462</f>
        <v>5</v>
      </c>
      <c r="BG1038">
        <f t="shared" si="592"/>
        <v>4</v>
      </c>
      <c r="BH1038" s="3">
        <f t="array" ref="BH1038">INDEX($D$21:$M$44,MATCH($BD1038&amp;$BF1038,$C$21:$C$44&amp;$B$21:$B$44,0),MATCH(BH$1,$D$16:$M$16,0))+VLOOKUP($BE1038,战斗属性模型!$K$22:$O$24,BH$2,FALSE)*INDEX($BW$3:$CF$578,MATCH($BD1038&amp;$BF1038&amp;$BG1038,$BT$3:$BT$578&amp;$BU$3:$BU$578&amp;$BV$3:$BV$578,0),MATCH(BH$1,$BW$1:$CF$1,0))</f>
        <v>262.39999999999998</v>
      </c>
      <c r="BI1038" s="3">
        <f t="array" ref="BI1038">INDEX($D$21:$M$44,MATCH($BD1038&amp;$BF1038,$C$21:$C$44&amp;$B$21:$B$44,0),MATCH(BI$1,$D$16:$M$16,0))+VLOOKUP($BE1038,战斗属性模型!$K$22:$O$24,BI$2,FALSE)*INDEX($BW$3:$CF$578,MATCH($BD1038&amp;$BF1038&amp;$BG1038,$BT$3:$BT$578&amp;$BU$3:$BU$578&amp;$BV$3:$BV$578,0),MATCH(BI$1,$BW$1:$CF$1,0))</f>
        <v>0</v>
      </c>
      <c r="BJ1038" s="3">
        <f t="array" ref="BJ1038">INDEX($D$21:$M$44,MATCH($BD1038&amp;$BF1038,$C$21:$C$44&amp;$B$21:$B$44,0),MATCH(BJ$1,$D$16:$M$16,0))+VLOOKUP($BE1038,战斗属性模型!$K$22:$O$24,BJ$2,FALSE)*INDEX($BW$3:$CF$578,MATCH($BD1038&amp;$BF1038&amp;$BG1038,$BT$3:$BT$578&amp;$BU$3:$BU$578&amp;$BV$3:$BV$578,0),MATCH(BJ$1,$BW$1:$CF$1,0))</f>
        <v>512</v>
      </c>
      <c r="BK1038" s="3">
        <f t="array" ref="BK1038">INDEX($D$21:$M$44,MATCH($BD1038&amp;$BF1038,$C$21:$C$44&amp;$B$21:$B$44,0),MATCH(BK$1,$D$16:$M$16,0))+VLOOKUP($BE1038,战斗属性模型!$K$22:$O$24,BK$2,FALSE)*INDEX($BW$3:$CF$578,MATCH($BD1038&amp;$BF1038&amp;$BG1038,$BT$3:$BT$578&amp;$BU$3:$BU$578&amp;$BV$3:$BV$578,0),MATCH(BK$1,$BW$1:$CF$1,0))</f>
        <v>0</v>
      </c>
      <c r="BL1038" s="3"/>
      <c r="BM1038" s="3"/>
      <c r="BN1038" s="3"/>
      <c r="BO1038" s="3"/>
      <c r="BP1038" s="3"/>
      <c r="BQ1038" s="3"/>
    </row>
    <row r="1039" spans="56:69" x14ac:dyDescent="0.2">
      <c r="BD1039" t="str">
        <f t="shared" si="588"/>
        <v>手臂</v>
      </c>
      <c r="BE1039">
        <f t="shared" si="589"/>
        <v>2</v>
      </c>
      <c r="BF1039">
        <f t="shared" ref="BF1039:BG1039" si="593">BF463</f>
        <v>5</v>
      </c>
      <c r="BG1039">
        <f t="shared" si="593"/>
        <v>5</v>
      </c>
      <c r="BH1039" s="3">
        <f t="array" ref="BH1039">INDEX($D$21:$M$44,MATCH($BD1039&amp;$BF1039,$C$21:$C$44&amp;$B$21:$B$44,0),MATCH(BH$1,$D$16:$M$16,0))+VLOOKUP($BE1039,战斗属性模型!$K$22:$O$24,BH$2,FALSE)*INDEX($BW$3:$CF$578,MATCH($BD1039&amp;$BF1039&amp;$BG1039,$BT$3:$BT$578&amp;$BU$3:$BU$578&amp;$BV$3:$BV$578,0),MATCH(BH$1,$BW$1:$CF$1,0))</f>
        <v>296</v>
      </c>
      <c r="BI1039" s="3">
        <f t="array" ref="BI1039">INDEX($D$21:$M$44,MATCH($BD1039&amp;$BF1039,$C$21:$C$44&amp;$B$21:$B$44,0),MATCH(BI$1,$D$16:$M$16,0))+VLOOKUP($BE1039,战斗属性模型!$K$22:$O$24,BI$2,FALSE)*INDEX($BW$3:$CF$578,MATCH($BD1039&amp;$BF1039&amp;$BG1039,$BT$3:$BT$578&amp;$BU$3:$BU$578&amp;$BV$3:$BV$578,0),MATCH(BI$1,$BW$1:$CF$1,0))</f>
        <v>0</v>
      </c>
      <c r="BJ1039" s="3">
        <f t="array" ref="BJ1039">INDEX($D$21:$M$44,MATCH($BD1039&amp;$BF1039,$C$21:$C$44&amp;$B$21:$B$44,0),MATCH(BJ$1,$D$16:$M$16,0))+VLOOKUP($BE1039,战斗属性模型!$K$22:$O$24,BJ$2,FALSE)*INDEX($BW$3:$CF$578,MATCH($BD1039&amp;$BF1039&amp;$BG1039,$BT$3:$BT$578&amp;$BU$3:$BU$578&amp;$BV$3:$BV$578,0),MATCH(BJ$1,$BW$1:$CF$1,0))</f>
        <v>576</v>
      </c>
      <c r="BK1039" s="3">
        <f t="array" ref="BK1039">INDEX($D$21:$M$44,MATCH($BD1039&amp;$BF1039,$C$21:$C$44&amp;$B$21:$B$44,0),MATCH(BK$1,$D$16:$M$16,0))+VLOOKUP($BE1039,战斗属性模型!$K$22:$O$24,BK$2,FALSE)*INDEX($BW$3:$CF$578,MATCH($BD1039&amp;$BF1039&amp;$BG1039,$BT$3:$BT$578&amp;$BU$3:$BU$578&amp;$BV$3:$BV$578,0),MATCH(BK$1,$BW$1:$CF$1,0))</f>
        <v>0</v>
      </c>
      <c r="BL1039" s="3"/>
      <c r="BM1039" s="3"/>
      <c r="BN1039" s="3"/>
      <c r="BO1039" s="3"/>
      <c r="BP1039" s="3"/>
      <c r="BQ1039" s="3"/>
    </row>
    <row r="1040" spans="56:69" x14ac:dyDescent="0.2">
      <c r="BD1040" t="str">
        <f t="shared" si="588"/>
        <v>手臂</v>
      </c>
      <c r="BE1040">
        <f t="shared" si="589"/>
        <v>2</v>
      </c>
      <c r="BF1040">
        <f t="shared" ref="BF1040:BG1040" si="594">BF464</f>
        <v>5</v>
      </c>
      <c r="BG1040">
        <f t="shared" si="594"/>
        <v>6</v>
      </c>
      <c r="BH1040" s="3">
        <f t="array" ref="BH1040">INDEX($D$21:$M$44,MATCH($BD1040&amp;$BF1040,$C$21:$C$44&amp;$B$21:$B$44,0),MATCH(BH$1,$D$16:$M$16,0))+VLOOKUP($BE1040,战斗属性模型!$K$22:$O$24,BH$2,FALSE)*INDEX($BW$3:$CF$578,MATCH($BD1040&amp;$BF1040&amp;$BG1040,$BT$3:$BT$578&amp;$BU$3:$BU$578&amp;$BV$3:$BV$578,0),MATCH(BH$1,$BW$1:$CF$1,0))</f>
        <v>329.6</v>
      </c>
      <c r="BI1040" s="3">
        <f t="array" ref="BI1040">INDEX($D$21:$M$44,MATCH($BD1040&amp;$BF1040,$C$21:$C$44&amp;$B$21:$B$44,0),MATCH(BI$1,$D$16:$M$16,0))+VLOOKUP($BE1040,战斗属性模型!$K$22:$O$24,BI$2,FALSE)*INDEX($BW$3:$CF$578,MATCH($BD1040&amp;$BF1040&amp;$BG1040,$BT$3:$BT$578&amp;$BU$3:$BU$578&amp;$BV$3:$BV$578,0),MATCH(BI$1,$BW$1:$CF$1,0))</f>
        <v>0</v>
      </c>
      <c r="BJ1040" s="3">
        <f t="array" ref="BJ1040">INDEX($D$21:$M$44,MATCH($BD1040&amp;$BF1040,$C$21:$C$44&amp;$B$21:$B$44,0),MATCH(BJ$1,$D$16:$M$16,0))+VLOOKUP($BE1040,战斗属性模型!$K$22:$O$24,BJ$2,FALSE)*INDEX($BW$3:$CF$578,MATCH($BD1040&amp;$BF1040&amp;$BG1040,$BT$3:$BT$578&amp;$BU$3:$BU$578&amp;$BV$3:$BV$578,0),MATCH(BJ$1,$BW$1:$CF$1,0))</f>
        <v>640</v>
      </c>
      <c r="BK1040" s="3">
        <f t="array" ref="BK1040">INDEX($D$21:$M$44,MATCH($BD1040&amp;$BF1040,$C$21:$C$44&amp;$B$21:$B$44,0),MATCH(BK$1,$D$16:$M$16,0))+VLOOKUP($BE1040,战斗属性模型!$K$22:$O$24,BK$2,FALSE)*INDEX($BW$3:$CF$578,MATCH($BD1040&amp;$BF1040&amp;$BG1040,$BT$3:$BT$578&amp;$BU$3:$BU$578&amp;$BV$3:$BV$578,0),MATCH(BK$1,$BW$1:$CF$1,0))</f>
        <v>0</v>
      </c>
      <c r="BL1040" s="3"/>
      <c r="BM1040" s="3"/>
      <c r="BN1040" s="3"/>
      <c r="BO1040" s="3"/>
      <c r="BP1040" s="3"/>
      <c r="BQ1040" s="3"/>
    </row>
    <row r="1041" spans="56:69" x14ac:dyDescent="0.2">
      <c r="BD1041" t="str">
        <f t="shared" si="588"/>
        <v>手臂</v>
      </c>
      <c r="BE1041">
        <f t="shared" si="589"/>
        <v>2</v>
      </c>
      <c r="BF1041">
        <f t="shared" ref="BF1041:BG1041" si="595">BF465</f>
        <v>5</v>
      </c>
      <c r="BG1041">
        <f t="shared" si="595"/>
        <v>7</v>
      </c>
      <c r="BH1041" s="3">
        <f t="array" ref="BH1041">INDEX($D$21:$M$44,MATCH($BD1041&amp;$BF1041,$C$21:$C$44&amp;$B$21:$B$44,0),MATCH(BH$1,$D$16:$M$16,0))+VLOOKUP($BE1041,战斗属性模型!$K$22:$O$24,BH$2,FALSE)*INDEX($BW$3:$CF$578,MATCH($BD1041&amp;$BF1041&amp;$BG1041,$BT$3:$BT$578&amp;$BU$3:$BU$578&amp;$BV$3:$BV$578,0),MATCH(BH$1,$BW$1:$CF$1,0))</f>
        <v>363.20000000000005</v>
      </c>
      <c r="BI1041" s="3">
        <f t="array" ref="BI1041">INDEX($D$21:$M$44,MATCH($BD1041&amp;$BF1041,$C$21:$C$44&amp;$B$21:$B$44,0),MATCH(BI$1,$D$16:$M$16,0))+VLOOKUP($BE1041,战斗属性模型!$K$22:$O$24,BI$2,FALSE)*INDEX($BW$3:$CF$578,MATCH($BD1041&amp;$BF1041&amp;$BG1041,$BT$3:$BT$578&amp;$BU$3:$BU$578&amp;$BV$3:$BV$578,0),MATCH(BI$1,$BW$1:$CF$1,0))</f>
        <v>0</v>
      </c>
      <c r="BJ1041" s="3">
        <f t="array" ref="BJ1041">INDEX($D$21:$M$44,MATCH($BD1041&amp;$BF1041,$C$21:$C$44&amp;$B$21:$B$44,0),MATCH(BJ$1,$D$16:$M$16,0))+VLOOKUP($BE1041,战斗属性模型!$K$22:$O$24,BJ$2,FALSE)*INDEX($BW$3:$CF$578,MATCH($BD1041&amp;$BF1041&amp;$BG1041,$BT$3:$BT$578&amp;$BU$3:$BU$578&amp;$BV$3:$BV$578,0),MATCH(BJ$1,$BW$1:$CF$1,0))</f>
        <v>704</v>
      </c>
      <c r="BK1041" s="3">
        <f t="array" ref="BK1041">INDEX($D$21:$M$44,MATCH($BD1041&amp;$BF1041,$C$21:$C$44&amp;$B$21:$B$44,0),MATCH(BK$1,$D$16:$M$16,0))+VLOOKUP($BE1041,战斗属性模型!$K$22:$O$24,BK$2,FALSE)*INDEX($BW$3:$CF$578,MATCH($BD1041&amp;$BF1041&amp;$BG1041,$BT$3:$BT$578&amp;$BU$3:$BU$578&amp;$BV$3:$BV$578,0),MATCH(BK$1,$BW$1:$CF$1,0))</f>
        <v>0</v>
      </c>
      <c r="BL1041" s="3"/>
      <c r="BM1041" s="3"/>
      <c r="BN1041" s="3"/>
      <c r="BO1041" s="3"/>
      <c r="BP1041" s="3"/>
      <c r="BQ1041" s="3"/>
    </row>
    <row r="1042" spans="56:69" x14ac:dyDescent="0.2">
      <c r="BD1042" t="str">
        <f t="shared" si="588"/>
        <v>手臂</v>
      </c>
      <c r="BE1042">
        <f t="shared" si="589"/>
        <v>2</v>
      </c>
      <c r="BF1042">
        <f t="shared" ref="BF1042:BG1042" si="596">BF466</f>
        <v>5</v>
      </c>
      <c r="BG1042">
        <f t="shared" si="596"/>
        <v>8</v>
      </c>
      <c r="BH1042" s="3">
        <f t="array" ref="BH1042">INDEX($D$21:$M$44,MATCH($BD1042&amp;$BF1042,$C$21:$C$44&amp;$B$21:$B$44,0),MATCH(BH$1,$D$16:$M$16,0))+VLOOKUP($BE1042,战斗属性模型!$K$22:$O$24,BH$2,FALSE)*INDEX($BW$3:$CF$578,MATCH($BD1042&amp;$BF1042&amp;$BG1042,$BT$3:$BT$578&amp;$BU$3:$BU$578&amp;$BV$3:$BV$578,0),MATCH(BH$1,$BW$1:$CF$1,0))</f>
        <v>396.8</v>
      </c>
      <c r="BI1042" s="3">
        <f t="array" ref="BI1042">INDEX($D$21:$M$44,MATCH($BD1042&amp;$BF1042,$C$21:$C$44&amp;$B$21:$B$44,0),MATCH(BI$1,$D$16:$M$16,0))+VLOOKUP($BE1042,战斗属性模型!$K$22:$O$24,BI$2,FALSE)*INDEX($BW$3:$CF$578,MATCH($BD1042&amp;$BF1042&amp;$BG1042,$BT$3:$BT$578&amp;$BU$3:$BU$578&amp;$BV$3:$BV$578,0),MATCH(BI$1,$BW$1:$CF$1,0))</f>
        <v>0</v>
      </c>
      <c r="BJ1042" s="3">
        <f t="array" ref="BJ1042">INDEX($D$21:$M$44,MATCH($BD1042&amp;$BF1042,$C$21:$C$44&amp;$B$21:$B$44,0),MATCH(BJ$1,$D$16:$M$16,0))+VLOOKUP($BE1042,战斗属性模型!$K$22:$O$24,BJ$2,FALSE)*INDEX($BW$3:$CF$578,MATCH($BD1042&amp;$BF1042&amp;$BG1042,$BT$3:$BT$578&amp;$BU$3:$BU$578&amp;$BV$3:$BV$578,0),MATCH(BJ$1,$BW$1:$CF$1,0))</f>
        <v>768</v>
      </c>
      <c r="BK1042" s="3">
        <f t="array" ref="BK1042">INDEX($D$21:$M$44,MATCH($BD1042&amp;$BF1042,$C$21:$C$44&amp;$B$21:$B$44,0),MATCH(BK$1,$D$16:$M$16,0))+VLOOKUP($BE1042,战斗属性模型!$K$22:$O$24,BK$2,FALSE)*INDEX($BW$3:$CF$578,MATCH($BD1042&amp;$BF1042&amp;$BG1042,$BT$3:$BT$578&amp;$BU$3:$BU$578&amp;$BV$3:$BV$578,0),MATCH(BK$1,$BW$1:$CF$1,0))</f>
        <v>0</v>
      </c>
      <c r="BL1042" s="3"/>
      <c r="BM1042" s="3"/>
      <c r="BN1042" s="3"/>
      <c r="BO1042" s="3"/>
      <c r="BP1042" s="3"/>
      <c r="BQ1042" s="3"/>
    </row>
    <row r="1043" spans="56:69" x14ac:dyDescent="0.2">
      <c r="BD1043" t="str">
        <f t="shared" si="588"/>
        <v>手臂</v>
      </c>
      <c r="BE1043">
        <f t="shared" si="589"/>
        <v>2</v>
      </c>
      <c r="BF1043">
        <f t="shared" ref="BF1043:BG1043" si="597">BF467</f>
        <v>5</v>
      </c>
      <c r="BG1043">
        <f t="shared" si="597"/>
        <v>9</v>
      </c>
      <c r="BH1043" s="3">
        <f t="array" ref="BH1043">INDEX($D$21:$M$44,MATCH($BD1043&amp;$BF1043,$C$21:$C$44&amp;$B$21:$B$44,0),MATCH(BH$1,$D$16:$M$16,0))+VLOOKUP($BE1043,战斗属性模型!$K$22:$O$24,BH$2,FALSE)*INDEX($BW$3:$CF$578,MATCH($BD1043&amp;$BF1043&amp;$BG1043,$BT$3:$BT$578&amp;$BU$3:$BU$578&amp;$BV$3:$BV$578,0),MATCH(BH$1,$BW$1:$CF$1,0))</f>
        <v>430.40000000000003</v>
      </c>
      <c r="BI1043" s="3">
        <f t="array" ref="BI1043">INDEX($D$21:$M$44,MATCH($BD1043&amp;$BF1043,$C$21:$C$44&amp;$B$21:$B$44,0),MATCH(BI$1,$D$16:$M$16,0))+VLOOKUP($BE1043,战斗属性模型!$K$22:$O$24,BI$2,FALSE)*INDEX($BW$3:$CF$578,MATCH($BD1043&amp;$BF1043&amp;$BG1043,$BT$3:$BT$578&amp;$BU$3:$BU$578&amp;$BV$3:$BV$578,0),MATCH(BI$1,$BW$1:$CF$1,0))</f>
        <v>0</v>
      </c>
      <c r="BJ1043" s="3">
        <f t="array" ref="BJ1043">INDEX($D$21:$M$44,MATCH($BD1043&amp;$BF1043,$C$21:$C$44&amp;$B$21:$B$44,0),MATCH(BJ$1,$D$16:$M$16,0))+VLOOKUP($BE1043,战斗属性模型!$K$22:$O$24,BJ$2,FALSE)*INDEX($BW$3:$CF$578,MATCH($BD1043&amp;$BF1043&amp;$BG1043,$BT$3:$BT$578&amp;$BU$3:$BU$578&amp;$BV$3:$BV$578,0),MATCH(BJ$1,$BW$1:$CF$1,0))</f>
        <v>832</v>
      </c>
      <c r="BK1043" s="3">
        <f t="array" ref="BK1043">INDEX($D$21:$M$44,MATCH($BD1043&amp;$BF1043,$C$21:$C$44&amp;$B$21:$B$44,0),MATCH(BK$1,$D$16:$M$16,0))+VLOOKUP($BE1043,战斗属性模型!$K$22:$O$24,BK$2,FALSE)*INDEX($BW$3:$CF$578,MATCH($BD1043&amp;$BF1043&amp;$BG1043,$BT$3:$BT$578&amp;$BU$3:$BU$578&amp;$BV$3:$BV$578,0),MATCH(BK$1,$BW$1:$CF$1,0))</f>
        <v>0</v>
      </c>
      <c r="BL1043" s="3"/>
      <c r="BM1043" s="3"/>
      <c r="BN1043" s="3"/>
      <c r="BO1043" s="3"/>
      <c r="BP1043" s="3"/>
      <c r="BQ1043" s="3"/>
    </row>
    <row r="1044" spans="56:69" x14ac:dyDescent="0.2">
      <c r="BD1044" t="str">
        <f t="shared" si="588"/>
        <v>手臂</v>
      </c>
      <c r="BE1044">
        <f t="shared" si="589"/>
        <v>2</v>
      </c>
      <c r="BF1044">
        <f t="shared" ref="BF1044:BG1044" si="598">BF468</f>
        <v>5</v>
      </c>
      <c r="BG1044">
        <f t="shared" si="598"/>
        <v>10</v>
      </c>
      <c r="BH1044" s="3">
        <f t="array" ref="BH1044">INDEX($D$21:$M$44,MATCH($BD1044&amp;$BF1044,$C$21:$C$44&amp;$B$21:$B$44,0),MATCH(BH$1,$D$16:$M$16,0))+VLOOKUP($BE1044,战斗属性模型!$K$22:$O$24,BH$2,FALSE)*INDEX($BW$3:$CF$578,MATCH($BD1044&amp;$BF1044&amp;$BG1044,$BT$3:$BT$578&amp;$BU$3:$BU$578&amp;$BV$3:$BV$578,0),MATCH(BH$1,$BW$1:$CF$1,0))</f>
        <v>464</v>
      </c>
      <c r="BI1044" s="3">
        <f t="array" ref="BI1044">INDEX($D$21:$M$44,MATCH($BD1044&amp;$BF1044,$C$21:$C$44&amp;$B$21:$B$44,0),MATCH(BI$1,$D$16:$M$16,0))+VLOOKUP($BE1044,战斗属性模型!$K$22:$O$24,BI$2,FALSE)*INDEX($BW$3:$CF$578,MATCH($BD1044&amp;$BF1044&amp;$BG1044,$BT$3:$BT$578&amp;$BU$3:$BU$578&amp;$BV$3:$BV$578,0),MATCH(BI$1,$BW$1:$CF$1,0))</f>
        <v>0</v>
      </c>
      <c r="BJ1044" s="3">
        <f t="array" ref="BJ1044">INDEX($D$21:$M$44,MATCH($BD1044&amp;$BF1044,$C$21:$C$44&amp;$B$21:$B$44,0),MATCH(BJ$1,$D$16:$M$16,0))+VLOOKUP($BE1044,战斗属性模型!$K$22:$O$24,BJ$2,FALSE)*INDEX($BW$3:$CF$578,MATCH($BD1044&amp;$BF1044&amp;$BG1044,$BT$3:$BT$578&amp;$BU$3:$BU$578&amp;$BV$3:$BV$578,0),MATCH(BJ$1,$BW$1:$CF$1,0))</f>
        <v>896</v>
      </c>
      <c r="BK1044" s="3">
        <f t="array" ref="BK1044">INDEX($D$21:$M$44,MATCH($BD1044&amp;$BF1044,$C$21:$C$44&amp;$B$21:$B$44,0),MATCH(BK$1,$D$16:$M$16,0))+VLOOKUP($BE1044,战斗属性模型!$K$22:$O$24,BK$2,FALSE)*INDEX($BW$3:$CF$578,MATCH($BD1044&amp;$BF1044&amp;$BG1044,$BT$3:$BT$578&amp;$BU$3:$BU$578&amp;$BV$3:$BV$578,0),MATCH(BK$1,$BW$1:$CF$1,0))</f>
        <v>0</v>
      </c>
      <c r="BL1044" s="3"/>
      <c r="BM1044" s="3"/>
      <c r="BN1044" s="3"/>
      <c r="BO1044" s="3"/>
      <c r="BP1044" s="3"/>
      <c r="BQ1044" s="3"/>
    </row>
    <row r="1045" spans="56:69" x14ac:dyDescent="0.2">
      <c r="BD1045" t="str">
        <f t="shared" si="588"/>
        <v>手臂</v>
      </c>
      <c r="BE1045">
        <f t="shared" si="589"/>
        <v>2</v>
      </c>
      <c r="BF1045">
        <f t="shared" ref="BF1045:BG1045" si="599">BF469</f>
        <v>5</v>
      </c>
      <c r="BG1045">
        <f t="shared" si="599"/>
        <v>11</v>
      </c>
      <c r="BH1045" s="3">
        <f t="array" ref="BH1045">INDEX($D$21:$M$44,MATCH($BD1045&amp;$BF1045,$C$21:$C$44&amp;$B$21:$B$44,0),MATCH(BH$1,$D$16:$M$16,0))+VLOOKUP($BE1045,战斗属性模型!$K$22:$O$24,BH$2,FALSE)*INDEX($BW$3:$CF$578,MATCH($BD1045&amp;$BF1045&amp;$BG1045,$BT$3:$BT$578&amp;$BU$3:$BU$578&amp;$BV$3:$BV$578,0),MATCH(BH$1,$BW$1:$CF$1,0))</f>
        <v>497.6</v>
      </c>
      <c r="BI1045" s="3">
        <f t="array" ref="BI1045">INDEX($D$21:$M$44,MATCH($BD1045&amp;$BF1045,$C$21:$C$44&amp;$B$21:$B$44,0),MATCH(BI$1,$D$16:$M$16,0))+VLOOKUP($BE1045,战斗属性模型!$K$22:$O$24,BI$2,FALSE)*INDEX($BW$3:$CF$578,MATCH($BD1045&amp;$BF1045&amp;$BG1045,$BT$3:$BT$578&amp;$BU$3:$BU$578&amp;$BV$3:$BV$578,0),MATCH(BI$1,$BW$1:$CF$1,0))</f>
        <v>0</v>
      </c>
      <c r="BJ1045" s="3">
        <f t="array" ref="BJ1045">INDEX($D$21:$M$44,MATCH($BD1045&amp;$BF1045,$C$21:$C$44&amp;$B$21:$B$44,0),MATCH(BJ$1,$D$16:$M$16,0))+VLOOKUP($BE1045,战斗属性模型!$K$22:$O$24,BJ$2,FALSE)*INDEX($BW$3:$CF$578,MATCH($BD1045&amp;$BF1045&amp;$BG1045,$BT$3:$BT$578&amp;$BU$3:$BU$578&amp;$BV$3:$BV$578,0),MATCH(BJ$1,$BW$1:$CF$1,0))</f>
        <v>960</v>
      </c>
      <c r="BK1045" s="3">
        <f t="array" ref="BK1045">INDEX($D$21:$M$44,MATCH($BD1045&amp;$BF1045,$C$21:$C$44&amp;$B$21:$B$44,0),MATCH(BK$1,$D$16:$M$16,0))+VLOOKUP($BE1045,战斗属性模型!$K$22:$O$24,BK$2,FALSE)*INDEX($BW$3:$CF$578,MATCH($BD1045&amp;$BF1045&amp;$BG1045,$BT$3:$BT$578&amp;$BU$3:$BU$578&amp;$BV$3:$BV$578,0),MATCH(BK$1,$BW$1:$CF$1,0))</f>
        <v>0</v>
      </c>
      <c r="BL1045" s="3"/>
      <c r="BM1045" s="3"/>
      <c r="BN1045" s="3"/>
      <c r="BO1045" s="3"/>
      <c r="BP1045" s="3"/>
      <c r="BQ1045" s="3"/>
    </row>
    <row r="1046" spans="56:69" x14ac:dyDescent="0.2">
      <c r="BD1046" t="str">
        <f t="shared" si="588"/>
        <v>手臂</v>
      </c>
      <c r="BE1046">
        <f t="shared" si="589"/>
        <v>2</v>
      </c>
      <c r="BF1046">
        <f t="shared" ref="BF1046:BG1046" si="600">BF470</f>
        <v>5</v>
      </c>
      <c r="BG1046">
        <f t="shared" si="600"/>
        <v>12</v>
      </c>
      <c r="BH1046" s="3">
        <f t="array" ref="BH1046">INDEX($D$21:$M$44,MATCH($BD1046&amp;$BF1046,$C$21:$C$44&amp;$B$21:$B$44,0),MATCH(BH$1,$D$16:$M$16,0))+VLOOKUP($BE1046,战斗属性模型!$K$22:$O$24,BH$2,FALSE)*INDEX($BW$3:$CF$578,MATCH($BD1046&amp;$BF1046&amp;$BG1046,$BT$3:$BT$578&amp;$BU$3:$BU$578&amp;$BV$3:$BV$578,0),MATCH(BH$1,$BW$1:$CF$1,0))</f>
        <v>531.20000000000005</v>
      </c>
      <c r="BI1046" s="3">
        <f t="array" ref="BI1046">INDEX($D$21:$M$44,MATCH($BD1046&amp;$BF1046,$C$21:$C$44&amp;$B$21:$B$44,0),MATCH(BI$1,$D$16:$M$16,0))+VLOOKUP($BE1046,战斗属性模型!$K$22:$O$24,BI$2,FALSE)*INDEX($BW$3:$CF$578,MATCH($BD1046&amp;$BF1046&amp;$BG1046,$BT$3:$BT$578&amp;$BU$3:$BU$578&amp;$BV$3:$BV$578,0),MATCH(BI$1,$BW$1:$CF$1,0))</f>
        <v>0</v>
      </c>
      <c r="BJ1046" s="3">
        <f t="array" ref="BJ1046">INDEX($D$21:$M$44,MATCH($BD1046&amp;$BF1046,$C$21:$C$44&amp;$B$21:$B$44,0),MATCH(BJ$1,$D$16:$M$16,0))+VLOOKUP($BE1046,战斗属性模型!$K$22:$O$24,BJ$2,FALSE)*INDEX($BW$3:$CF$578,MATCH($BD1046&amp;$BF1046&amp;$BG1046,$BT$3:$BT$578&amp;$BU$3:$BU$578&amp;$BV$3:$BV$578,0),MATCH(BJ$1,$BW$1:$CF$1,0))</f>
        <v>1024</v>
      </c>
      <c r="BK1046" s="3">
        <f t="array" ref="BK1046">INDEX($D$21:$M$44,MATCH($BD1046&amp;$BF1046,$C$21:$C$44&amp;$B$21:$B$44,0),MATCH(BK$1,$D$16:$M$16,0))+VLOOKUP($BE1046,战斗属性模型!$K$22:$O$24,BK$2,FALSE)*INDEX($BW$3:$CF$578,MATCH($BD1046&amp;$BF1046&amp;$BG1046,$BT$3:$BT$578&amp;$BU$3:$BU$578&amp;$BV$3:$BV$578,0),MATCH(BK$1,$BW$1:$CF$1,0))</f>
        <v>0</v>
      </c>
      <c r="BL1046" s="3"/>
      <c r="BM1046" s="3"/>
      <c r="BN1046" s="3"/>
      <c r="BO1046" s="3"/>
      <c r="BP1046" s="3"/>
      <c r="BQ1046" s="3"/>
    </row>
    <row r="1047" spans="56:69" x14ac:dyDescent="0.2">
      <c r="BD1047" t="str">
        <f t="shared" si="588"/>
        <v>手臂</v>
      </c>
      <c r="BE1047">
        <f t="shared" si="589"/>
        <v>2</v>
      </c>
      <c r="BF1047">
        <f t="shared" ref="BF1047:BG1047" si="601">BF471</f>
        <v>5</v>
      </c>
      <c r="BG1047">
        <f t="shared" si="601"/>
        <v>13</v>
      </c>
      <c r="BH1047" s="3">
        <f t="array" ref="BH1047">INDEX($D$21:$M$44,MATCH($BD1047&amp;$BF1047,$C$21:$C$44&amp;$B$21:$B$44,0),MATCH(BH$1,$D$16:$M$16,0))+VLOOKUP($BE1047,战斗属性模型!$K$22:$O$24,BH$2,FALSE)*INDEX($BW$3:$CF$578,MATCH($BD1047&amp;$BF1047&amp;$BG1047,$BT$3:$BT$578&amp;$BU$3:$BU$578&amp;$BV$3:$BV$578,0),MATCH(BH$1,$BW$1:$CF$1,0))</f>
        <v>564.79999999999995</v>
      </c>
      <c r="BI1047" s="3">
        <f t="array" ref="BI1047">INDEX($D$21:$M$44,MATCH($BD1047&amp;$BF1047,$C$21:$C$44&amp;$B$21:$B$44,0),MATCH(BI$1,$D$16:$M$16,0))+VLOOKUP($BE1047,战斗属性模型!$K$22:$O$24,BI$2,FALSE)*INDEX($BW$3:$CF$578,MATCH($BD1047&amp;$BF1047&amp;$BG1047,$BT$3:$BT$578&amp;$BU$3:$BU$578&amp;$BV$3:$BV$578,0),MATCH(BI$1,$BW$1:$CF$1,0))</f>
        <v>0</v>
      </c>
      <c r="BJ1047" s="3">
        <f t="array" ref="BJ1047">INDEX($D$21:$M$44,MATCH($BD1047&amp;$BF1047,$C$21:$C$44&amp;$B$21:$B$44,0),MATCH(BJ$1,$D$16:$M$16,0))+VLOOKUP($BE1047,战斗属性模型!$K$22:$O$24,BJ$2,FALSE)*INDEX($BW$3:$CF$578,MATCH($BD1047&amp;$BF1047&amp;$BG1047,$BT$3:$BT$578&amp;$BU$3:$BU$578&amp;$BV$3:$BV$578,0),MATCH(BJ$1,$BW$1:$CF$1,0))</f>
        <v>1088</v>
      </c>
      <c r="BK1047" s="3">
        <f t="array" ref="BK1047">INDEX($D$21:$M$44,MATCH($BD1047&amp;$BF1047,$C$21:$C$44&amp;$B$21:$B$44,0),MATCH(BK$1,$D$16:$M$16,0))+VLOOKUP($BE1047,战斗属性模型!$K$22:$O$24,BK$2,FALSE)*INDEX($BW$3:$CF$578,MATCH($BD1047&amp;$BF1047&amp;$BG1047,$BT$3:$BT$578&amp;$BU$3:$BU$578&amp;$BV$3:$BV$578,0),MATCH(BK$1,$BW$1:$CF$1,0))</f>
        <v>0</v>
      </c>
      <c r="BL1047" s="3"/>
      <c r="BM1047" s="3"/>
      <c r="BN1047" s="3"/>
      <c r="BO1047" s="3"/>
      <c r="BP1047" s="3"/>
      <c r="BQ1047" s="3"/>
    </row>
    <row r="1048" spans="56:69" x14ac:dyDescent="0.2">
      <c r="BD1048" t="str">
        <f t="shared" si="588"/>
        <v>手臂</v>
      </c>
      <c r="BE1048">
        <f t="shared" si="589"/>
        <v>2</v>
      </c>
      <c r="BF1048">
        <f t="shared" ref="BF1048:BG1048" si="602">BF472</f>
        <v>5</v>
      </c>
      <c r="BG1048">
        <f t="shared" si="602"/>
        <v>14</v>
      </c>
      <c r="BH1048" s="3">
        <f t="array" ref="BH1048">INDEX($D$21:$M$44,MATCH($BD1048&amp;$BF1048,$C$21:$C$44&amp;$B$21:$B$44,0),MATCH(BH$1,$D$16:$M$16,0))+VLOOKUP($BE1048,战斗属性模型!$K$22:$O$24,BH$2,FALSE)*INDEX($BW$3:$CF$578,MATCH($BD1048&amp;$BF1048&amp;$BG1048,$BT$3:$BT$578&amp;$BU$3:$BU$578&amp;$BV$3:$BV$578,0),MATCH(BH$1,$BW$1:$CF$1,0))</f>
        <v>598.40000000000009</v>
      </c>
      <c r="BI1048" s="3">
        <f t="array" ref="BI1048">INDEX($D$21:$M$44,MATCH($BD1048&amp;$BF1048,$C$21:$C$44&amp;$B$21:$B$44,0),MATCH(BI$1,$D$16:$M$16,0))+VLOOKUP($BE1048,战斗属性模型!$K$22:$O$24,BI$2,FALSE)*INDEX($BW$3:$CF$578,MATCH($BD1048&amp;$BF1048&amp;$BG1048,$BT$3:$BT$578&amp;$BU$3:$BU$578&amp;$BV$3:$BV$578,0),MATCH(BI$1,$BW$1:$CF$1,0))</f>
        <v>0</v>
      </c>
      <c r="BJ1048" s="3">
        <f t="array" ref="BJ1048">INDEX($D$21:$M$44,MATCH($BD1048&amp;$BF1048,$C$21:$C$44&amp;$B$21:$B$44,0),MATCH(BJ$1,$D$16:$M$16,0))+VLOOKUP($BE1048,战斗属性模型!$K$22:$O$24,BJ$2,FALSE)*INDEX($BW$3:$CF$578,MATCH($BD1048&amp;$BF1048&amp;$BG1048,$BT$3:$BT$578&amp;$BU$3:$BU$578&amp;$BV$3:$BV$578,0),MATCH(BJ$1,$BW$1:$CF$1,0))</f>
        <v>1152</v>
      </c>
      <c r="BK1048" s="3">
        <f t="array" ref="BK1048">INDEX($D$21:$M$44,MATCH($BD1048&amp;$BF1048,$C$21:$C$44&amp;$B$21:$B$44,0),MATCH(BK$1,$D$16:$M$16,0))+VLOOKUP($BE1048,战斗属性模型!$K$22:$O$24,BK$2,FALSE)*INDEX($BW$3:$CF$578,MATCH($BD1048&amp;$BF1048&amp;$BG1048,$BT$3:$BT$578&amp;$BU$3:$BU$578&amp;$BV$3:$BV$578,0),MATCH(BK$1,$BW$1:$CF$1,0))</f>
        <v>0</v>
      </c>
      <c r="BL1048" s="3"/>
      <c r="BM1048" s="3"/>
      <c r="BN1048" s="3"/>
      <c r="BO1048" s="3"/>
      <c r="BP1048" s="3"/>
      <c r="BQ1048" s="3"/>
    </row>
    <row r="1049" spans="56:69" x14ac:dyDescent="0.2">
      <c r="BD1049" t="str">
        <f t="shared" si="588"/>
        <v>手臂</v>
      </c>
      <c r="BE1049">
        <f t="shared" si="589"/>
        <v>2</v>
      </c>
      <c r="BF1049">
        <f t="shared" ref="BF1049:BG1049" si="603">BF473</f>
        <v>5</v>
      </c>
      <c r="BG1049">
        <f t="shared" si="603"/>
        <v>15</v>
      </c>
      <c r="BH1049" s="3">
        <f t="array" ref="BH1049">INDEX($D$21:$M$44,MATCH($BD1049&amp;$BF1049,$C$21:$C$44&amp;$B$21:$B$44,0),MATCH(BH$1,$D$16:$M$16,0))+VLOOKUP($BE1049,战斗属性模型!$K$22:$O$24,BH$2,FALSE)*INDEX($BW$3:$CF$578,MATCH($BD1049&amp;$BF1049&amp;$BG1049,$BT$3:$BT$578&amp;$BU$3:$BU$578&amp;$BV$3:$BV$578,0),MATCH(BH$1,$BW$1:$CF$1,0))</f>
        <v>632</v>
      </c>
      <c r="BI1049" s="3">
        <f t="array" ref="BI1049">INDEX($D$21:$M$44,MATCH($BD1049&amp;$BF1049,$C$21:$C$44&amp;$B$21:$B$44,0),MATCH(BI$1,$D$16:$M$16,0))+VLOOKUP($BE1049,战斗属性模型!$K$22:$O$24,BI$2,FALSE)*INDEX($BW$3:$CF$578,MATCH($BD1049&amp;$BF1049&amp;$BG1049,$BT$3:$BT$578&amp;$BU$3:$BU$578&amp;$BV$3:$BV$578,0),MATCH(BI$1,$BW$1:$CF$1,0))</f>
        <v>0</v>
      </c>
      <c r="BJ1049" s="3">
        <f t="array" ref="BJ1049">INDEX($D$21:$M$44,MATCH($BD1049&amp;$BF1049,$C$21:$C$44&amp;$B$21:$B$44,0),MATCH(BJ$1,$D$16:$M$16,0))+VLOOKUP($BE1049,战斗属性模型!$K$22:$O$24,BJ$2,FALSE)*INDEX($BW$3:$CF$578,MATCH($BD1049&amp;$BF1049&amp;$BG1049,$BT$3:$BT$578&amp;$BU$3:$BU$578&amp;$BV$3:$BV$578,0),MATCH(BJ$1,$BW$1:$CF$1,0))</f>
        <v>1216</v>
      </c>
      <c r="BK1049" s="3">
        <f t="array" ref="BK1049">INDEX($D$21:$M$44,MATCH($BD1049&amp;$BF1049,$C$21:$C$44&amp;$B$21:$B$44,0),MATCH(BK$1,$D$16:$M$16,0))+VLOOKUP($BE1049,战斗属性模型!$K$22:$O$24,BK$2,FALSE)*INDEX($BW$3:$CF$578,MATCH($BD1049&amp;$BF1049&amp;$BG1049,$BT$3:$BT$578&amp;$BU$3:$BU$578&amp;$BV$3:$BV$578,0),MATCH(BK$1,$BW$1:$CF$1,0))</f>
        <v>0</v>
      </c>
      <c r="BL1049" s="3"/>
      <c r="BM1049" s="3"/>
      <c r="BN1049" s="3"/>
      <c r="BO1049" s="3"/>
      <c r="BP1049" s="3"/>
      <c r="BQ1049" s="3"/>
    </row>
    <row r="1050" spans="56:69" x14ac:dyDescent="0.2">
      <c r="BD1050" t="str">
        <f t="shared" si="588"/>
        <v>手臂</v>
      </c>
      <c r="BE1050">
        <f t="shared" si="589"/>
        <v>2</v>
      </c>
      <c r="BF1050">
        <f t="shared" ref="BF1050:BG1050" si="604">BF474</f>
        <v>5</v>
      </c>
      <c r="BG1050">
        <f t="shared" si="604"/>
        <v>16</v>
      </c>
      <c r="BH1050" s="3">
        <f t="array" ref="BH1050">INDEX($D$21:$M$44,MATCH($BD1050&amp;$BF1050,$C$21:$C$44&amp;$B$21:$B$44,0),MATCH(BH$1,$D$16:$M$16,0))+VLOOKUP($BE1050,战斗属性模型!$K$22:$O$24,BH$2,FALSE)*INDEX($BW$3:$CF$578,MATCH($BD1050&amp;$BF1050&amp;$BG1050,$BT$3:$BT$578&amp;$BU$3:$BU$578&amp;$BV$3:$BV$578,0),MATCH(BH$1,$BW$1:$CF$1,0))</f>
        <v>665.6</v>
      </c>
      <c r="BI1050" s="3">
        <f t="array" ref="BI1050">INDEX($D$21:$M$44,MATCH($BD1050&amp;$BF1050,$C$21:$C$44&amp;$B$21:$B$44,0),MATCH(BI$1,$D$16:$M$16,0))+VLOOKUP($BE1050,战斗属性模型!$K$22:$O$24,BI$2,FALSE)*INDEX($BW$3:$CF$578,MATCH($BD1050&amp;$BF1050&amp;$BG1050,$BT$3:$BT$578&amp;$BU$3:$BU$578&amp;$BV$3:$BV$578,0),MATCH(BI$1,$BW$1:$CF$1,0))</f>
        <v>0</v>
      </c>
      <c r="BJ1050" s="3">
        <f t="array" ref="BJ1050">INDEX($D$21:$M$44,MATCH($BD1050&amp;$BF1050,$C$21:$C$44&amp;$B$21:$B$44,0),MATCH(BJ$1,$D$16:$M$16,0))+VLOOKUP($BE1050,战斗属性模型!$K$22:$O$24,BJ$2,FALSE)*INDEX($BW$3:$CF$578,MATCH($BD1050&amp;$BF1050&amp;$BG1050,$BT$3:$BT$578&amp;$BU$3:$BU$578&amp;$BV$3:$BV$578,0),MATCH(BJ$1,$BW$1:$CF$1,0))</f>
        <v>1280</v>
      </c>
      <c r="BK1050" s="3">
        <f t="array" ref="BK1050">INDEX($D$21:$M$44,MATCH($BD1050&amp;$BF1050,$C$21:$C$44&amp;$B$21:$B$44,0),MATCH(BK$1,$D$16:$M$16,0))+VLOOKUP($BE1050,战斗属性模型!$K$22:$O$24,BK$2,FALSE)*INDEX($BW$3:$CF$578,MATCH($BD1050&amp;$BF1050&amp;$BG1050,$BT$3:$BT$578&amp;$BU$3:$BU$578&amp;$BV$3:$BV$578,0),MATCH(BK$1,$BW$1:$CF$1,0))</f>
        <v>0</v>
      </c>
      <c r="BL1050" s="3"/>
      <c r="BM1050" s="3"/>
      <c r="BN1050" s="3"/>
      <c r="BO1050" s="3"/>
      <c r="BP1050" s="3"/>
      <c r="BQ1050" s="3"/>
    </row>
    <row r="1051" spans="56:69" x14ac:dyDescent="0.2">
      <c r="BD1051" t="str">
        <f t="shared" si="588"/>
        <v>手臂</v>
      </c>
      <c r="BE1051">
        <f t="shared" si="589"/>
        <v>2</v>
      </c>
      <c r="BF1051">
        <f t="shared" ref="BF1051:BG1051" si="605">BF475</f>
        <v>5</v>
      </c>
      <c r="BG1051">
        <f t="shared" si="605"/>
        <v>17</v>
      </c>
      <c r="BH1051" s="3">
        <f t="array" ref="BH1051">INDEX($D$21:$M$44,MATCH($BD1051&amp;$BF1051,$C$21:$C$44&amp;$B$21:$B$44,0),MATCH(BH$1,$D$16:$M$16,0))+VLOOKUP($BE1051,战斗属性模型!$K$22:$O$24,BH$2,FALSE)*INDEX($BW$3:$CF$578,MATCH($BD1051&amp;$BF1051&amp;$BG1051,$BT$3:$BT$578&amp;$BU$3:$BU$578&amp;$BV$3:$BV$578,0),MATCH(BH$1,$BW$1:$CF$1,0))</f>
        <v>699.2</v>
      </c>
      <c r="BI1051" s="3">
        <f t="array" ref="BI1051">INDEX($D$21:$M$44,MATCH($BD1051&amp;$BF1051,$C$21:$C$44&amp;$B$21:$B$44,0),MATCH(BI$1,$D$16:$M$16,0))+VLOOKUP($BE1051,战斗属性模型!$K$22:$O$24,BI$2,FALSE)*INDEX($BW$3:$CF$578,MATCH($BD1051&amp;$BF1051&amp;$BG1051,$BT$3:$BT$578&amp;$BU$3:$BU$578&amp;$BV$3:$BV$578,0),MATCH(BI$1,$BW$1:$CF$1,0))</f>
        <v>0</v>
      </c>
      <c r="BJ1051" s="3">
        <f t="array" ref="BJ1051">INDEX($D$21:$M$44,MATCH($BD1051&amp;$BF1051,$C$21:$C$44&amp;$B$21:$B$44,0),MATCH(BJ$1,$D$16:$M$16,0))+VLOOKUP($BE1051,战斗属性模型!$K$22:$O$24,BJ$2,FALSE)*INDEX($BW$3:$CF$578,MATCH($BD1051&amp;$BF1051&amp;$BG1051,$BT$3:$BT$578&amp;$BU$3:$BU$578&amp;$BV$3:$BV$578,0),MATCH(BJ$1,$BW$1:$CF$1,0))</f>
        <v>1344</v>
      </c>
      <c r="BK1051" s="3">
        <f t="array" ref="BK1051">INDEX($D$21:$M$44,MATCH($BD1051&amp;$BF1051,$C$21:$C$44&amp;$B$21:$B$44,0),MATCH(BK$1,$D$16:$M$16,0))+VLOOKUP($BE1051,战斗属性模型!$K$22:$O$24,BK$2,FALSE)*INDEX($BW$3:$CF$578,MATCH($BD1051&amp;$BF1051&amp;$BG1051,$BT$3:$BT$578&amp;$BU$3:$BU$578&amp;$BV$3:$BV$578,0),MATCH(BK$1,$BW$1:$CF$1,0))</f>
        <v>0</v>
      </c>
      <c r="BL1051" s="3"/>
      <c r="BM1051" s="3"/>
      <c r="BN1051" s="3"/>
      <c r="BO1051" s="3"/>
      <c r="BP1051" s="3"/>
      <c r="BQ1051" s="3"/>
    </row>
    <row r="1052" spans="56:69" x14ac:dyDescent="0.2">
      <c r="BD1052" t="str">
        <f t="shared" si="588"/>
        <v>手臂</v>
      </c>
      <c r="BE1052">
        <f t="shared" si="589"/>
        <v>2</v>
      </c>
      <c r="BF1052">
        <f t="shared" ref="BF1052:BG1052" si="606">BF476</f>
        <v>5</v>
      </c>
      <c r="BG1052">
        <f t="shared" si="606"/>
        <v>18</v>
      </c>
      <c r="BH1052" s="3">
        <f t="array" ref="BH1052">INDEX($D$21:$M$44,MATCH($BD1052&amp;$BF1052,$C$21:$C$44&amp;$B$21:$B$44,0),MATCH(BH$1,$D$16:$M$16,0))+VLOOKUP($BE1052,战斗属性模型!$K$22:$O$24,BH$2,FALSE)*INDEX($BW$3:$CF$578,MATCH($BD1052&amp;$BF1052&amp;$BG1052,$BT$3:$BT$578&amp;$BU$3:$BU$578&amp;$BV$3:$BV$578,0),MATCH(BH$1,$BW$1:$CF$1,0))</f>
        <v>732.80000000000007</v>
      </c>
      <c r="BI1052" s="3">
        <f t="array" ref="BI1052">INDEX($D$21:$M$44,MATCH($BD1052&amp;$BF1052,$C$21:$C$44&amp;$B$21:$B$44,0),MATCH(BI$1,$D$16:$M$16,0))+VLOOKUP($BE1052,战斗属性模型!$K$22:$O$24,BI$2,FALSE)*INDEX($BW$3:$CF$578,MATCH($BD1052&amp;$BF1052&amp;$BG1052,$BT$3:$BT$578&amp;$BU$3:$BU$578&amp;$BV$3:$BV$578,0),MATCH(BI$1,$BW$1:$CF$1,0))</f>
        <v>0</v>
      </c>
      <c r="BJ1052" s="3">
        <f t="array" ref="BJ1052">INDEX($D$21:$M$44,MATCH($BD1052&amp;$BF1052,$C$21:$C$44&amp;$B$21:$B$44,0),MATCH(BJ$1,$D$16:$M$16,0))+VLOOKUP($BE1052,战斗属性模型!$K$22:$O$24,BJ$2,FALSE)*INDEX($BW$3:$CF$578,MATCH($BD1052&amp;$BF1052&amp;$BG1052,$BT$3:$BT$578&amp;$BU$3:$BU$578&amp;$BV$3:$BV$578,0),MATCH(BJ$1,$BW$1:$CF$1,0))</f>
        <v>1408</v>
      </c>
      <c r="BK1052" s="3">
        <f t="array" ref="BK1052">INDEX($D$21:$M$44,MATCH($BD1052&amp;$BF1052,$C$21:$C$44&amp;$B$21:$B$44,0),MATCH(BK$1,$D$16:$M$16,0))+VLOOKUP($BE1052,战斗属性模型!$K$22:$O$24,BK$2,FALSE)*INDEX($BW$3:$CF$578,MATCH($BD1052&amp;$BF1052&amp;$BG1052,$BT$3:$BT$578&amp;$BU$3:$BU$578&amp;$BV$3:$BV$578,0),MATCH(BK$1,$BW$1:$CF$1,0))</f>
        <v>0</v>
      </c>
      <c r="BL1052" s="3"/>
      <c r="BM1052" s="3"/>
      <c r="BN1052" s="3"/>
      <c r="BO1052" s="3"/>
      <c r="BP1052" s="3"/>
      <c r="BQ1052" s="3"/>
    </row>
    <row r="1053" spans="56:69" x14ac:dyDescent="0.2">
      <c r="BD1053" t="str">
        <f t="shared" si="588"/>
        <v>手臂</v>
      </c>
      <c r="BE1053">
        <f t="shared" si="589"/>
        <v>2</v>
      </c>
      <c r="BF1053">
        <f t="shared" ref="BF1053:BG1053" si="607">BF477</f>
        <v>5</v>
      </c>
      <c r="BG1053">
        <f t="shared" si="607"/>
        <v>19</v>
      </c>
      <c r="BH1053" s="3">
        <f t="array" ref="BH1053">INDEX($D$21:$M$44,MATCH($BD1053&amp;$BF1053,$C$21:$C$44&amp;$B$21:$B$44,0),MATCH(BH$1,$D$16:$M$16,0))+VLOOKUP($BE1053,战斗属性模型!$K$22:$O$24,BH$2,FALSE)*INDEX($BW$3:$CF$578,MATCH($BD1053&amp;$BF1053&amp;$BG1053,$BT$3:$BT$578&amp;$BU$3:$BU$578&amp;$BV$3:$BV$578,0),MATCH(BH$1,$BW$1:$CF$1,0))</f>
        <v>766.4</v>
      </c>
      <c r="BI1053" s="3">
        <f t="array" ref="BI1053">INDEX($D$21:$M$44,MATCH($BD1053&amp;$BF1053,$C$21:$C$44&amp;$B$21:$B$44,0),MATCH(BI$1,$D$16:$M$16,0))+VLOOKUP($BE1053,战斗属性模型!$K$22:$O$24,BI$2,FALSE)*INDEX($BW$3:$CF$578,MATCH($BD1053&amp;$BF1053&amp;$BG1053,$BT$3:$BT$578&amp;$BU$3:$BU$578&amp;$BV$3:$BV$578,0),MATCH(BI$1,$BW$1:$CF$1,0))</f>
        <v>0</v>
      </c>
      <c r="BJ1053" s="3">
        <f t="array" ref="BJ1053">INDEX($D$21:$M$44,MATCH($BD1053&amp;$BF1053,$C$21:$C$44&amp;$B$21:$B$44,0),MATCH(BJ$1,$D$16:$M$16,0))+VLOOKUP($BE1053,战斗属性模型!$K$22:$O$24,BJ$2,FALSE)*INDEX($BW$3:$CF$578,MATCH($BD1053&amp;$BF1053&amp;$BG1053,$BT$3:$BT$578&amp;$BU$3:$BU$578&amp;$BV$3:$BV$578,0),MATCH(BJ$1,$BW$1:$CF$1,0))</f>
        <v>1472</v>
      </c>
      <c r="BK1053" s="3">
        <f t="array" ref="BK1053">INDEX($D$21:$M$44,MATCH($BD1053&amp;$BF1053,$C$21:$C$44&amp;$B$21:$B$44,0),MATCH(BK$1,$D$16:$M$16,0))+VLOOKUP($BE1053,战斗属性模型!$K$22:$O$24,BK$2,FALSE)*INDEX($BW$3:$CF$578,MATCH($BD1053&amp;$BF1053&amp;$BG1053,$BT$3:$BT$578&amp;$BU$3:$BU$578&amp;$BV$3:$BV$578,0),MATCH(BK$1,$BW$1:$CF$1,0))</f>
        <v>0</v>
      </c>
      <c r="BL1053" s="3"/>
      <c r="BM1053" s="3"/>
      <c r="BN1053" s="3"/>
      <c r="BO1053" s="3"/>
      <c r="BP1053" s="3"/>
      <c r="BQ1053" s="3"/>
    </row>
    <row r="1054" spans="56:69" x14ac:dyDescent="0.2">
      <c r="BD1054" t="str">
        <f t="shared" si="588"/>
        <v>手臂</v>
      </c>
      <c r="BE1054">
        <f t="shared" si="589"/>
        <v>2</v>
      </c>
      <c r="BF1054">
        <f t="shared" ref="BF1054:BG1054" si="608">BF478</f>
        <v>5</v>
      </c>
      <c r="BG1054">
        <f t="shared" si="608"/>
        <v>20</v>
      </c>
      <c r="BH1054" s="3">
        <f t="array" ref="BH1054">INDEX($D$21:$M$44,MATCH($BD1054&amp;$BF1054,$C$21:$C$44&amp;$B$21:$B$44,0),MATCH(BH$1,$D$16:$M$16,0))+VLOOKUP($BE1054,战斗属性模型!$K$22:$O$24,BH$2,FALSE)*INDEX($BW$3:$CF$578,MATCH($BD1054&amp;$BF1054&amp;$BG1054,$BT$3:$BT$578&amp;$BU$3:$BU$578&amp;$BV$3:$BV$578,0),MATCH(BH$1,$BW$1:$CF$1,0))</f>
        <v>800</v>
      </c>
      <c r="BI1054" s="3">
        <f t="array" ref="BI1054">INDEX($D$21:$M$44,MATCH($BD1054&amp;$BF1054,$C$21:$C$44&amp;$B$21:$B$44,0),MATCH(BI$1,$D$16:$M$16,0))+VLOOKUP($BE1054,战斗属性模型!$K$22:$O$24,BI$2,FALSE)*INDEX($BW$3:$CF$578,MATCH($BD1054&amp;$BF1054&amp;$BG1054,$BT$3:$BT$578&amp;$BU$3:$BU$578&amp;$BV$3:$BV$578,0),MATCH(BI$1,$BW$1:$CF$1,0))</f>
        <v>0</v>
      </c>
      <c r="BJ1054" s="3">
        <f t="array" ref="BJ1054">INDEX($D$21:$M$44,MATCH($BD1054&amp;$BF1054,$C$21:$C$44&amp;$B$21:$B$44,0),MATCH(BJ$1,$D$16:$M$16,0))+VLOOKUP($BE1054,战斗属性模型!$K$22:$O$24,BJ$2,FALSE)*INDEX($BW$3:$CF$578,MATCH($BD1054&amp;$BF1054&amp;$BG1054,$BT$3:$BT$578&amp;$BU$3:$BU$578&amp;$BV$3:$BV$578,0),MATCH(BJ$1,$BW$1:$CF$1,0))</f>
        <v>1536</v>
      </c>
      <c r="BK1054" s="3">
        <f t="array" ref="BK1054">INDEX($D$21:$M$44,MATCH($BD1054&amp;$BF1054,$C$21:$C$44&amp;$B$21:$B$44,0),MATCH(BK$1,$D$16:$M$16,0))+VLOOKUP($BE1054,战斗属性模型!$K$22:$O$24,BK$2,FALSE)*INDEX($BW$3:$CF$578,MATCH($BD1054&amp;$BF1054&amp;$BG1054,$BT$3:$BT$578&amp;$BU$3:$BU$578&amp;$BV$3:$BV$578,0),MATCH(BK$1,$BW$1:$CF$1,0))</f>
        <v>0</v>
      </c>
      <c r="BL1054" s="3"/>
      <c r="BM1054" s="3"/>
      <c r="BN1054" s="3"/>
      <c r="BO1054" s="3"/>
      <c r="BP1054" s="3"/>
      <c r="BQ1054" s="3"/>
    </row>
    <row r="1055" spans="56:69" x14ac:dyDescent="0.2">
      <c r="BD1055" t="str">
        <f t="shared" si="588"/>
        <v>手臂</v>
      </c>
      <c r="BE1055">
        <f t="shared" si="589"/>
        <v>2</v>
      </c>
      <c r="BF1055">
        <f t="shared" ref="BF1055:BG1055" si="609">BF479</f>
        <v>5</v>
      </c>
      <c r="BG1055">
        <f t="shared" si="609"/>
        <v>21</v>
      </c>
      <c r="BH1055" s="3">
        <f t="array" ref="BH1055">INDEX($D$21:$M$44,MATCH($BD1055&amp;$BF1055,$C$21:$C$44&amp;$B$21:$B$44,0),MATCH(BH$1,$D$16:$M$16,0))+VLOOKUP($BE1055,战斗属性模型!$K$22:$O$24,BH$2,FALSE)*INDEX($BW$3:$CF$578,MATCH($BD1055&amp;$BF1055&amp;$BG1055,$BT$3:$BT$578&amp;$BU$3:$BU$578&amp;$BV$3:$BV$578,0),MATCH(BH$1,$BW$1:$CF$1,0))</f>
        <v>833.6</v>
      </c>
      <c r="BI1055" s="3">
        <f t="array" ref="BI1055">INDEX($D$21:$M$44,MATCH($BD1055&amp;$BF1055,$C$21:$C$44&amp;$B$21:$B$44,0),MATCH(BI$1,$D$16:$M$16,0))+VLOOKUP($BE1055,战斗属性模型!$K$22:$O$24,BI$2,FALSE)*INDEX($BW$3:$CF$578,MATCH($BD1055&amp;$BF1055&amp;$BG1055,$BT$3:$BT$578&amp;$BU$3:$BU$578&amp;$BV$3:$BV$578,0),MATCH(BI$1,$BW$1:$CF$1,0))</f>
        <v>0</v>
      </c>
      <c r="BJ1055" s="3">
        <f t="array" ref="BJ1055">INDEX($D$21:$M$44,MATCH($BD1055&amp;$BF1055,$C$21:$C$44&amp;$B$21:$B$44,0),MATCH(BJ$1,$D$16:$M$16,0))+VLOOKUP($BE1055,战斗属性模型!$K$22:$O$24,BJ$2,FALSE)*INDEX($BW$3:$CF$578,MATCH($BD1055&amp;$BF1055&amp;$BG1055,$BT$3:$BT$578&amp;$BU$3:$BU$578&amp;$BV$3:$BV$578,0),MATCH(BJ$1,$BW$1:$CF$1,0))</f>
        <v>1600</v>
      </c>
      <c r="BK1055" s="3">
        <f t="array" ref="BK1055">INDEX($D$21:$M$44,MATCH($BD1055&amp;$BF1055,$C$21:$C$44&amp;$B$21:$B$44,0),MATCH(BK$1,$D$16:$M$16,0))+VLOOKUP($BE1055,战斗属性模型!$K$22:$O$24,BK$2,FALSE)*INDEX($BW$3:$CF$578,MATCH($BD1055&amp;$BF1055&amp;$BG1055,$BT$3:$BT$578&amp;$BU$3:$BU$578&amp;$BV$3:$BV$578,0),MATCH(BK$1,$BW$1:$CF$1,0))</f>
        <v>0</v>
      </c>
      <c r="BL1055" s="3"/>
      <c r="BM1055" s="3"/>
      <c r="BN1055" s="3"/>
      <c r="BO1055" s="3"/>
      <c r="BP1055" s="3"/>
      <c r="BQ1055" s="3"/>
    </row>
    <row r="1056" spans="56:69" x14ac:dyDescent="0.2">
      <c r="BD1056" t="str">
        <f t="shared" si="588"/>
        <v>手臂</v>
      </c>
      <c r="BE1056">
        <f t="shared" si="589"/>
        <v>2</v>
      </c>
      <c r="BF1056">
        <f t="shared" ref="BF1056:BG1056" si="610">BF480</f>
        <v>5</v>
      </c>
      <c r="BG1056">
        <f t="shared" si="610"/>
        <v>22</v>
      </c>
      <c r="BH1056" s="3">
        <f t="array" ref="BH1056">INDEX($D$21:$M$44,MATCH($BD1056&amp;$BF1056,$C$21:$C$44&amp;$B$21:$B$44,0),MATCH(BH$1,$D$16:$M$16,0))+VLOOKUP($BE1056,战斗属性模型!$K$22:$O$24,BH$2,FALSE)*INDEX($BW$3:$CF$578,MATCH($BD1056&amp;$BF1056&amp;$BG1056,$BT$3:$BT$578&amp;$BU$3:$BU$578&amp;$BV$3:$BV$578,0),MATCH(BH$1,$BW$1:$CF$1,0))</f>
        <v>867.2</v>
      </c>
      <c r="BI1056" s="3">
        <f t="array" ref="BI1056">INDEX($D$21:$M$44,MATCH($BD1056&amp;$BF1056,$C$21:$C$44&amp;$B$21:$B$44,0),MATCH(BI$1,$D$16:$M$16,0))+VLOOKUP($BE1056,战斗属性模型!$K$22:$O$24,BI$2,FALSE)*INDEX($BW$3:$CF$578,MATCH($BD1056&amp;$BF1056&amp;$BG1056,$BT$3:$BT$578&amp;$BU$3:$BU$578&amp;$BV$3:$BV$578,0),MATCH(BI$1,$BW$1:$CF$1,0))</f>
        <v>0</v>
      </c>
      <c r="BJ1056" s="3">
        <f t="array" ref="BJ1056">INDEX($D$21:$M$44,MATCH($BD1056&amp;$BF1056,$C$21:$C$44&amp;$B$21:$B$44,0),MATCH(BJ$1,$D$16:$M$16,0))+VLOOKUP($BE1056,战斗属性模型!$K$22:$O$24,BJ$2,FALSE)*INDEX($BW$3:$CF$578,MATCH($BD1056&amp;$BF1056&amp;$BG1056,$BT$3:$BT$578&amp;$BU$3:$BU$578&amp;$BV$3:$BV$578,0),MATCH(BJ$1,$BW$1:$CF$1,0))</f>
        <v>1664</v>
      </c>
      <c r="BK1056" s="3">
        <f t="array" ref="BK1056">INDEX($D$21:$M$44,MATCH($BD1056&amp;$BF1056,$C$21:$C$44&amp;$B$21:$B$44,0),MATCH(BK$1,$D$16:$M$16,0))+VLOOKUP($BE1056,战斗属性模型!$K$22:$O$24,BK$2,FALSE)*INDEX($BW$3:$CF$578,MATCH($BD1056&amp;$BF1056&amp;$BG1056,$BT$3:$BT$578&amp;$BU$3:$BU$578&amp;$BV$3:$BV$578,0),MATCH(BK$1,$BW$1:$CF$1,0))</f>
        <v>0</v>
      </c>
      <c r="BL1056" s="3"/>
      <c r="BM1056" s="3"/>
      <c r="BN1056" s="3"/>
      <c r="BO1056" s="3"/>
      <c r="BP1056" s="3"/>
      <c r="BQ1056" s="3"/>
    </row>
    <row r="1057" spans="56:69" x14ac:dyDescent="0.2">
      <c r="BD1057" t="str">
        <f t="shared" si="588"/>
        <v>手臂</v>
      </c>
      <c r="BE1057">
        <f t="shared" si="589"/>
        <v>2</v>
      </c>
      <c r="BF1057">
        <f t="shared" ref="BF1057:BG1057" si="611">BF481</f>
        <v>5</v>
      </c>
      <c r="BG1057">
        <f t="shared" si="611"/>
        <v>23</v>
      </c>
      <c r="BH1057" s="3">
        <f t="array" ref="BH1057">INDEX($D$21:$M$44,MATCH($BD1057&amp;$BF1057,$C$21:$C$44&amp;$B$21:$B$44,0),MATCH(BH$1,$D$16:$M$16,0))+VLOOKUP($BE1057,战斗属性模型!$K$22:$O$24,BH$2,FALSE)*INDEX($BW$3:$CF$578,MATCH($BD1057&amp;$BF1057&amp;$BG1057,$BT$3:$BT$578&amp;$BU$3:$BU$578&amp;$BV$3:$BV$578,0),MATCH(BH$1,$BW$1:$CF$1,0))</f>
        <v>900.80000000000007</v>
      </c>
      <c r="BI1057" s="3">
        <f t="array" ref="BI1057">INDEX($D$21:$M$44,MATCH($BD1057&amp;$BF1057,$C$21:$C$44&amp;$B$21:$B$44,0),MATCH(BI$1,$D$16:$M$16,0))+VLOOKUP($BE1057,战斗属性模型!$K$22:$O$24,BI$2,FALSE)*INDEX($BW$3:$CF$578,MATCH($BD1057&amp;$BF1057&amp;$BG1057,$BT$3:$BT$578&amp;$BU$3:$BU$578&amp;$BV$3:$BV$578,0),MATCH(BI$1,$BW$1:$CF$1,0))</f>
        <v>0</v>
      </c>
      <c r="BJ1057" s="3">
        <f t="array" ref="BJ1057">INDEX($D$21:$M$44,MATCH($BD1057&amp;$BF1057,$C$21:$C$44&amp;$B$21:$B$44,0),MATCH(BJ$1,$D$16:$M$16,0))+VLOOKUP($BE1057,战斗属性模型!$K$22:$O$24,BJ$2,FALSE)*INDEX($BW$3:$CF$578,MATCH($BD1057&amp;$BF1057&amp;$BG1057,$BT$3:$BT$578&amp;$BU$3:$BU$578&amp;$BV$3:$BV$578,0),MATCH(BJ$1,$BW$1:$CF$1,0))</f>
        <v>1728</v>
      </c>
      <c r="BK1057" s="3">
        <f t="array" ref="BK1057">INDEX($D$21:$M$44,MATCH($BD1057&amp;$BF1057,$C$21:$C$44&amp;$B$21:$B$44,0),MATCH(BK$1,$D$16:$M$16,0))+VLOOKUP($BE1057,战斗属性模型!$K$22:$O$24,BK$2,FALSE)*INDEX($BW$3:$CF$578,MATCH($BD1057&amp;$BF1057&amp;$BG1057,$BT$3:$BT$578&amp;$BU$3:$BU$578&amp;$BV$3:$BV$578,0),MATCH(BK$1,$BW$1:$CF$1,0))</f>
        <v>0</v>
      </c>
      <c r="BL1057" s="3"/>
      <c r="BM1057" s="3"/>
      <c r="BN1057" s="3"/>
      <c r="BO1057" s="3"/>
      <c r="BP1057" s="3"/>
      <c r="BQ1057" s="3"/>
    </row>
    <row r="1058" spans="56:69" x14ac:dyDescent="0.2">
      <c r="BD1058" t="str">
        <f t="shared" si="588"/>
        <v>手臂</v>
      </c>
      <c r="BE1058">
        <f t="shared" si="589"/>
        <v>2</v>
      </c>
      <c r="BF1058">
        <f t="shared" ref="BF1058:BG1058" si="612">BF482</f>
        <v>5</v>
      </c>
      <c r="BG1058">
        <f t="shared" si="612"/>
        <v>24</v>
      </c>
      <c r="BH1058" s="3">
        <f t="array" ref="BH1058">INDEX($D$21:$M$44,MATCH($BD1058&amp;$BF1058,$C$21:$C$44&amp;$B$21:$B$44,0),MATCH(BH$1,$D$16:$M$16,0))+VLOOKUP($BE1058,战斗属性模型!$K$22:$O$24,BH$2,FALSE)*INDEX($BW$3:$CF$578,MATCH($BD1058&amp;$BF1058&amp;$BG1058,$BT$3:$BT$578&amp;$BU$3:$BU$578&amp;$BV$3:$BV$578,0),MATCH(BH$1,$BW$1:$CF$1,0))</f>
        <v>934.40000000000009</v>
      </c>
      <c r="BI1058" s="3">
        <f t="array" ref="BI1058">INDEX($D$21:$M$44,MATCH($BD1058&amp;$BF1058,$C$21:$C$44&amp;$B$21:$B$44,0),MATCH(BI$1,$D$16:$M$16,0))+VLOOKUP($BE1058,战斗属性模型!$K$22:$O$24,BI$2,FALSE)*INDEX($BW$3:$CF$578,MATCH($BD1058&amp;$BF1058&amp;$BG1058,$BT$3:$BT$578&amp;$BU$3:$BU$578&amp;$BV$3:$BV$578,0),MATCH(BI$1,$BW$1:$CF$1,0))</f>
        <v>0</v>
      </c>
      <c r="BJ1058" s="3">
        <f t="array" ref="BJ1058">INDEX($D$21:$M$44,MATCH($BD1058&amp;$BF1058,$C$21:$C$44&amp;$B$21:$B$44,0),MATCH(BJ$1,$D$16:$M$16,0))+VLOOKUP($BE1058,战斗属性模型!$K$22:$O$24,BJ$2,FALSE)*INDEX($BW$3:$CF$578,MATCH($BD1058&amp;$BF1058&amp;$BG1058,$BT$3:$BT$578&amp;$BU$3:$BU$578&amp;$BV$3:$BV$578,0),MATCH(BJ$1,$BW$1:$CF$1,0))</f>
        <v>1792</v>
      </c>
      <c r="BK1058" s="3">
        <f t="array" ref="BK1058">INDEX($D$21:$M$44,MATCH($BD1058&amp;$BF1058,$C$21:$C$44&amp;$B$21:$B$44,0),MATCH(BK$1,$D$16:$M$16,0))+VLOOKUP($BE1058,战斗属性模型!$K$22:$O$24,BK$2,FALSE)*INDEX($BW$3:$CF$578,MATCH($BD1058&amp;$BF1058&amp;$BG1058,$BT$3:$BT$578&amp;$BU$3:$BU$578&amp;$BV$3:$BV$578,0),MATCH(BK$1,$BW$1:$CF$1,0))</f>
        <v>0</v>
      </c>
      <c r="BL1058" s="3"/>
      <c r="BM1058" s="3"/>
      <c r="BN1058" s="3"/>
      <c r="BO1058" s="3"/>
      <c r="BP1058" s="3"/>
      <c r="BQ1058" s="3"/>
    </row>
    <row r="1059" spans="56:69" x14ac:dyDescent="0.2">
      <c r="BD1059" t="str">
        <f t="shared" si="588"/>
        <v>手臂</v>
      </c>
      <c r="BE1059">
        <f t="shared" si="589"/>
        <v>2</v>
      </c>
      <c r="BF1059">
        <f t="shared" ref="BF1059:BG1059" si="613">BF483</f>
        <v>6</v>
      </c>
      <c r="BG1059">
        <f t="shared" si="613"/>
        <v>1</v>
      </c>
      <c r="BH1059" s="3">
        <f t="array" ref="BH1059">INDEX($D$21:$M$44,MATCH($BD1059&amp;$BF1059,$C$21:$C$44&amp;$B$21:$B$44,0),MATCH(BH$1,$D$16:$M$16,0))+VLOOKUP($BE1059,战斗属性模型!$K$22:$O$24,BH$2,FALSE)*INDEX($BW$3:$CF$578,MATCH($BD1059&amp;$BF1059&amp;$BG1059,$BT$3:$BT$578&amp;$BU$3:$BU$578&amp;$BV$3:$BV$578,0),MATCH(BH$1,$BW$1:$CF$1,0))</f>
        <v>242.4</v>
      </c>
      <c r="BI1059" s="3">
        <f t="array" ref="BI1059">INDEX($D$21:$M$44,MATCH($BD1059&amp;$BF1059,$C$21:$C$44&amp;$B$21:$B$44,0),MATCH(BI$1,$D$16:$M$16,0))+VLOOKUP($BE1059,战斗属性模型!$K$22:$O$24,BI$2,FALSE)*INDEX($BW$3:$CF$578,MATCH($BD1059&amp;$BF1059&amp;$BG1059,$BT$3:$BT$578&amp;$BU$3:$BU$578&amp;$BV$3:$BV$578,0),MATCH(BI$1,$BW$1:$CF$1,0))</f>
        <v>0</v>
      </c>
      <c r="BJ1059" s="3">
        <f t="array" ref="BJ1059">INDEX($D$21:$M$44,MATCH($BD1059&amp;$BF1059,$C$21:$C$44&amp;$B$21:$B$44,0),MATCH(BJ$1,$D$16:$M$16,0))+VLOOKUP($BE1059,战斗属性模型!$K$22:$O$24,BJ$2,FALSE)*INDEX($BW$3:$CF$578,MATCH($BD1059&amp;$BF1059&amp;$BG1059,$BT$3:$BT$578&amp;$BU$3:$BU$578&amp;$BV$3:$BV$578,0),MATCH(BJ$1,$BW$1:$CF$1,0))</f>
        <v>480</v>
      </c>
      <c r="BK1059" s="3">
        <f t="array" ref="BK1059">INDEX($D$21:$M$44,MATCH($BD1059&amp;$BF1059,$C$21:$C$44&amp;$B$21:$B$44,0),MATCH(BK$1,$D$16:$M$16,0))+VLOOKUP($BE1059,战斗属性模型!$K$22:$O$24,BK$2,FALSE)*INDEX($BW$3:$CF$578,MATCH($BD1059&amp;$BF1059&amp;$BG1059,$BT$3:$BT$578&amp;$BU$3:$BU$578&amp;$BV$3:$BV$578,0),MATCH(BK$1,$BW$1:$CF$1,0))</f>
        <v>0</v>
      </c>
      <c r="BL1059" s="3"/>
      <c r="BM1059" s="3"/>
      <c r="BN1059" s="3"/>
      <c r="BO1059" s="3"/>
      <c r="BP1059" s="3"/>
      <c r="BQ1059" s="3"/>
    </row>
    <row r="1060" spans="56:69" x14ac:dyDescent="0.2">
      <c r="BD1060" t="str">
        <f t="shared" si="588"/>
        <v>手臂</v>
      </c>
      <c r="BE1060">
        <f t="shared" si="589"/>
        <v>2</v>
      </c>
      <c r="BF1060">
        <f t="shared" ref="BF1060:BG1060" si="614">BF484</f>
        <v>6</v>
      </c>
      <c r="BG1060">
        <f t="shared" si="614"/>
        <v>2</v>
      </c>
      <c r="BH1060" s="3">
        <f t="array" ref="BH1060">INDEX($D$21:$M$44,MATCH($BD1060&amp;$BF1060,$C$21:$C$44&amp;$B$21:$B$44,0),MATCH(BH$1,$D$16:$M$16,0))+VLOOKUP($BE1060,战斗属性模型!$K$22:$O$24,BH$2,FALSE)*INDEX($BW$3:$CF$578,MATCH($BD1060&amp;$BF1060&amp;$BG1060,$BT$3:$BT$578&amp;$BU$3:$BU$578&amp;$BV$3:$BV$578,0),MATCH(BH$1,$BW$1:$CF$1,0))</f>
        <v>292.8</v>
      </c>
      <c r="BI1060" s="3">
        <f t="array" ref="BI1060">INDEX($D$21:$M$44,MATCH($BD1060&amp;$BF1060,$C$21:$C$44&amp;$B$21:$B$44,0),MATCH(BI$1,$D$16:$M$16,0))+VLOOKUP($BE1060,战斗属性模型!$K$22:$O$24,BI$2,FALSE)*INDEX($BW$3:$CF$578,MATCH($BD1060&amp;$BF1060&amp;$BG1060,$BT$3:$BT$578&amp;$BU$3:$BU$578&amp;$BV$3:$BV$578,0),MATCH(BI$1,$BW$1:$CF$1,0))</f>
        <v>0</v>
      </c>
      <c r="BJ1060" s="3">
        <f t="array" ref="BJ1060">INDEX($D$21:$M$44,MATCH($BD1060&amp;$BF1060,$C$21:$C$44&amp;$B$21:$B$44,0),MATCH(BJ$1,$D$16:$M$16,0))+VLOOKUP($BE1060,战斗属性模型!$K$22:$O$24,BJ$2,FALSE)*INDEX($BW$3:$CF$578,MATCH($BD1060&amp;$BF1060&amp;$BG1060,$BT$3:$BT$578&amp;$BU$3:$BU$578&amp;$BV$3:$BV$578,0),MATCH(BJ$1,$BW$1:$CF$1,0))</f>
        <v>576</v>
      </c>
      <c r="BK1060" s="3">
        <f t="array" ref="BK1060">INDEX($D$21:$M$44,MATCH($BD1060&amp;$BF1060,$C$21:$C$44&amp;$B$21:$B$44,0),MATCH(BK$1,$D$16:$M$16,0))+VLOOKUP($BE1060,战斗属性模型!$K$22:$O$24,BK$2,FALSE)*INDEX($BW$3:$CF$578,MATCH($BD1060&amp;$BF1060&amp;$BG1060,$BT$3:$BT$578&amp;$BU$3:$BU$578&amp;$BV$3:$BV$578,0),MATCH(BK$1,$BW$1:$CF$1,0))</f>
        <v>0</v>
      </c>
      <c r="BL1060" s="3"/>
      <c r="BM1060" s="3"/>
      <c r="BN1060" s="3"/>
      <c r="BO1060" s="3"/>
      <c r="BP1060" s="3"/>
      <c r="BQ1060" s="3"/>
    </row>
    <row r="1061" spans="56:69" x14ac:dyDescent="0.2">
      <c r="BD1061" t="str">
        <f t="shared" si="588"/>
        <v>手臂</v>
      </c>
      <c r="BE1061">
        <f t="shared" si="589"/>
        <v>2</v>
      </c>
      <c r="BF1061">
        <f t="shared" ref="BF1061:BG1061" si="615">BF485</f>
        <v>6</v>
      </c>
      <c r="BG1061">
        <f t="shared" si="615"/>
        <v>3</v>
      </c>
      <c r="BH1061" s="3">
        <f t="array" ref="BH1061">INDEX($D$21:$M$44,MATCH($BD1061&amp;$BF1061,$C$21:$C$44&amp;$B$21:$B$44,0),MATCH(BH$1,$D$16:$M$16,0))+VLOOKUP($BE1061,战斗属性模型!$K$22:$O$24,BH$2,FALSE)*INDEX($BW$3:$CF$578,MATCH($BD1061&amp;$BF1061&amp;$BG1061,$BT$3:$BT$578&amp;$BU$3:$BU$578&amp;$BV$3:$BV$578,0),MATCH(BH$1,$BW$1:$CF$1,0))</f>
        <v>343.20000000000005</v>
      </c>
      <c r="BI1061" s="3">
        <f t="array" ref="BI1061">INDEX($D$21:$M$44,MATCH($BD1061&amp;$BF1061,$C$21:$C$44&amp;$B$21:$B$44,0),MATCH(BI$1,$D$16:$M$16,0))+VLOOKUP($BE1061,战斗属性模型!$K$22:$O$24,BI$2,FALSE)*INDEX($BW$3:$CF$578,MATCH($BD1061&amp;$BF1061&amp;$BG1061,$BT$3:$BT$578&amp;$BU$3:$BU$578&amp;$BV$3:$BV$578,0),MATCH(BI$1,$BW$1:$CF$1,0))</f>
        <v>0</v>
      </c>
      <c r="BJ1061" s="3">
        <f t="array" ref="BJ1061">INDEX($D$21:$M$44,MATCH($BD1061&amp;$BF1061,$C$21:$C$44&amp;$B$21:$B$44,0),MATCH(BJ$1,$D$16:$M$16,0))+VLOOKUP($BE1061,战斗属性模型!$K$22:$O$24,BJ$2,FALSE)*INDEX($BW$3:$CF$578,MATCH($BD1061&amp;$BF1061&amp;$BG1061,$BT$3:$BT$578&amp;$BU$3:$BU$578&amp;$BV$3:$BV$578,0),MATCH(BJ$1,$BW$1:$CF$1,0))</f>
        <v>672</v>
      </c>
      <c r="BK1061" s="3">
        <f t="array" ref="BK1061">INDEX($D$21:$M$44,MATCH($BD1061&amp;$BF1061,$C$21:$C$44&amp;$B$21:$B$44,0),MATCH(BK$1,$D$16:$M$16,0))+VLOOKUP($BE1061,战斗属性模型!$K$22:$O$24,BK$2,FALSE)*INDEX($BW$3:$CF$578,MATCH($BD1061&amp;$BF1061&amp;$BG1061,$BT$3:$BT$578&amp;$BU$3:$BU$578&amp;$BV$3:$BV$578,0),MATCH(BK$1,$BW$1:$CF$1,0))</f>
        <v>0</v>
      </c>
      <c r="BL1061" s="3"/>
      <c r="BM1061" s="3"/>
      <c r="BN1061" s="3"/>
      <c r="BO1061" s="3"/>
      <c r="BP1061" s="3"/>
      <c r="BQ1061" s="3"/>
    </row>
    <row r="1062" spans="56:69" x14ac:dyDescent="0.2">
      <c r="BD1062" t="str">
        <f t="shared" si="588"/>
        <v>手臂</v>
      </c>
      <c r="BE1062">
        <f t="shared" si="589"/>
        <v>2</v>
      </c>
      <c r="BF1062">
        <f t="shared" ref="BF1062:BG1062" si="616">BF486</f>
        <v>6</v>
      </c>
      <c r="BG1062">
        <f t="shared" si="616"/>
        <v>4</v>
      </c>
      <c r="BH1062" s="3">
        <f t="array" ref="BH1062">INDEX($D$21:$M$44,MATCH($BD1062&amp;$BF1062,$C$21:$C$44&amp;$B$21:$B$44,0),MATCH(BH$1,$D$16:$M$16,0))+VLOOKUP($BE1062,战斗属性模型!$K$22:$O$24,BH$2,FALSE)*INDEX($BW$3:$CF$578,MATCH($BD1062&amp;$BF1062&amp;$BG1062,$BT$3:$BT$578&amp;$BU$3:$BU$578&amp;$BV$3:$BV$578,0),MATCH(BH$1,$BW$1:$CF$1,0))</f>
        <v>393.6</v>
      </c>
      <c r="BI1062" s="3">
        <f t="array" ref="BI1062">INDEX($D$21:$M$44,MATCH($BD1062&amp;$BF1062,$C$21:$C$44&amp;$B$21:$B$44,0),MATCH(BI$1,$D$16:$M$16,0))+VLOOKUP($BE1062,战斗属性模型!$K$22:$O$24,BI$2,FALSE)*INDEX($BW$3:$CF$578,MATCH($BD1062&amp;$BF1062&amp;$BG1062,$BT$3:$BT$578&amp;$BU$3:$BU$578&amp;$BV$3:$BV$578,0),MATCH(BI$1,$BW$1:$CF$1,0))</f>
        <v>0</v>
      </c>
      <c r="BJ1062" s="3">
        <f t="array" ref="BJ1062">INDEX($D$21:$M$44,MATCH($BD1062&amp;$BF1062,$C$21:$C$44&amp;$B$21:$B$44,0),MATCH(BJ$1,$D$16:$M$16,0))+VLOOKUP($BE1062,战斗属性模型!$K$22:$O$24,BJ$2,FALSE)*INDEX($BW$3:$CF$578,MATCH($BD1062&amp;$BF1062&amp;$BG1062,$BT$3:$BT$578&amp;$BU$3:$BU$578&amp;$BV$3:$BV$578,0),MATCH(BJ$1,$BW$1:$CF$1,0))</f>
        <v>768</v>
      </c>
      <c r="BK1062" s="3">
        <f t="array" ref="BK1062">INDEX($D$21:$M$44,MATCH($BD1062&amp;$BF1062,$C$21:$C$44&amp;$B$21:$B$44,0),MATCH(BK$1,$D$16:$M$16,0))+VLOOKUP($BE1062,战斗属性模型!$K$22:$O$24,BK$2,FALSE)*INDEX($BW$3:$CF$578,MATCH($BD1062&amp;$BF1062&amp;$BG1062,$BT$3:$BT$578&amp;$BU$3:$BU$578&amp;$BV$3:$BV$578,0),MATCH(BK$1,$BW$1:$CF$1,0))</f>
        <v>0</v>
      </c>
      <c r="BL1062" s="3"/>
      <c r="BM1062" s="3"/>
      <c r="BN1062" s="3"/>
      <c r="BO1062" s="3"/>
      <c r="BP1062" s="3"/>
      <c r="BQ1062" s="3"/>
    </row>
    <row r="1063" spans="56:69" x14ac:dyDescent="0.2">
      <c r="BD1063" t="str">
        <f t="shared" si="588"/>
        <v>手臂</v>
      </c>
      <c r="BE1063">
        <f t="shared" si="589"/>
        <v>2</v>
      </c>
      <c r="BF1063">
        <f t="shared" ref="BF1063:BG1063" si="617">BF487</f>
        <v>6</v>
      </c>
      <c r="BG1063">
        <f t="shared" si="617"/>
        <v>5</v>
      </c>
      <c r="BH1063" s="3">
        <f t="array" ref="BH1063">INDEX($D$21:$M$44,MATCH($BD1063&amp;$BF1063,$C$21:$C$44&amp;$B$21:$B$44,0),MATCH(BH$1,$D$16:$M$16,0))+VLOOKUP($BE1063,战斗属性模型!$K$22:$O$24,BH$2,FALSE)*INDEX($BW$3:$CF$578,MATCH($BD1063&amp;$BF1063&amp;$BG1063,$BT$3:$BT$578&amp;$BU$3:$BU$578&amp;$BV$3:$BV$578,0),MATCH(BH$1,$BW$1:$CF$1,0))</f>
        <v>444</v>
      </c>
      <c r="BI1063" s="3">
        <f t="array" ref="BI1063">INDEX($D$21:$M$44,MATCH($BD1063&amp;$BF1063,$C$21:$C$44&amp;$B$21:$B$44,0),MATCH(BI$1,$D$16:$M$16,0))+VLOOKUP($BE1063,战斗属性模型!$K$22:$O$24,BI$2,FALSE)*INDEX($BW$3:$CF$578,MATCH($BD1063&amp;$BF1063&amp;$BG1063,$BT$3:$BT$578&amp;$BU$3:$BU$578&amp;$BV$3:$BV$578,0),MATCH(BI$1,$BW$1:$CF$1,0))</f>
        <v>0</v>
      </c>
      <c r="BJ1063" s="3">
        <f t="array" ref="BJ1063">INDEX($D$21:$M$44,MATCH($BD1063&amp;$BF1063,$C$21:$C$44&amp;$B$21:$B$44,0),MATCH(BJ$1,$D$16:$M$16,0))+VLOOKUP($BE1063,战斗属性模型!$K$22:$O$24,BJ$2,FALSE)*INDEX($BW$3:$CF$578,MATCH($BD1063&amp;$BF1063&amp;$BG1063,$BT$3:$BT$578&amp;$BU$3:$BU$578&amp;$BV$3:$BV$578,0),MATCH(BJ$1,$BW$1:$CF$1,0))</f>
        <v>864</v>
      </c>
      <c r="BK1063" s="3">
        <f t="array" ref="BK1063">INDEX($D$21:$M$44,MATCH($BD1063&amp;$BF1063,$C$21:$C$44&amp;$B$21:$B$44,0),MATCH(BK$1,$D$16:$M$16,0))+VLOOKUP($BE1063,战斗属性模型!$K$22:$O$24,BK$2,FALSE)*INDEX($BW$3:$CF$578,MATCH($BD1063&amp;$BF1063&amp;$BG1063,$BT$3:$BT$578&amp;$BU$3:$BU$578&amp;$BV$3:$BV$578,0),MATCH(BK$1,$BW$1:$CF$1,0))</f>
        <v>0</v>
      </c>
      <c r="BL1063" s="3"/>
      <c r="BM1063" s="3"/>
      <c r="BN1063" s="3"/>
      <c r="BO1063" s="3"/>
      <c r="BP1063" s="3"/>
      <c r="BQ1063" s="3"/>
    </row>
    <row r="1064" spans="56:69" x14ac:dyDescent="0.2">
      <c r="BD1064" t="str">
        <f t="shared" si="588"/>
        <v>手臂</v>
      </c>
      <c r="BE1064">
        <f t="shared" si="589"/>
        <v>2</v>
      </c>
      <c r="BF1064">
        <f t="shared" ref="BF1064:BG1064" si="618">BF488</f>
        <v>6</v>
      </c>
      <c r="BG1064">
        <f t="shared" si="618"/>
        <v>6</v>
      </c>
      <c r="BH1064" s="3">
        <f t="array" ref="BH1064">INDEX($D$21:$M$44,MATCH($BD1064&amp;$BF1064,$C$21:$C$44&amp;$B$21:$B$44,0),MATCH(BH$1,$D$16:$M$16,0))+VLOOKUP($BE1064,战斗属性模型!$K$22:$O$24,BH$2,FALSE)*INDEX($BW$3:$CF$578,MATCH($BD1064&amp;$BF1064&amp;$BG1064,$BT$3:$BT$578&amp;$BU$3:$BU$578&amp;$BV$3:$BV$578,0),MATCH(BH$1,$BW$1:$CF$1,0))</f>
        <v>494.40000000000003</v>
      </c>
      <c r="BI1064" s="3">
        <f t="array" ref="BI1064">INDEX($D$21:$M$44,MATCH($BD1064&amp;$BF1064,$C$21:$C$44&amp;$B$21:$B$44,0),MATCH(BI$1,$D$16:$M$16,0))+VLOOKUP($BE1064,战斗属性模型!$K$22:$O$24,BI$2,FALSE)*INDEX($BW$3:$CF$578,MATCH($BD1064&amp;$BF1064&amp;$BG1064,$BT$3:$BT$578&amp;$BU$3:$BU$578&amp;$BV$3:$BV$578,0),MATCH(BI$1,$BW$1:$CF$1,0))</f>
        <v>0</v>
      </c>
      <c r="BJ1064" s="3">
        <f t="array" ref="BJ1064">INDEX($D$21:$M$44,MATCH($BD1064&amp;$BF1064,$C$21:$C$44&amp;$B$21:$B$44,0),MATCH(BJ$1,$D$16:$M$16,0))+VLOOKUP($BE1064,战斗属性模型!$K$22:$O$24,BJ$2,FALSE)*INDEX($BW$3:$CF$578,MATCH($BD1064&amp;$BF1064&amp;$BG1064,$BT$3:$BT$578&amp;$BU$3:$BU$578&amp;$BV$3:$BV$578,0),MATCH(BJ$1,$BW$1:$CF$1,0))</f>
        <v>960</v>
      </c>
      <c r="BK1064" s="3">
        <f t="array" ref="BK1064">INDEX($D$21:$M$44,MATCH($BD1064&amp;$BF1064,$C$21:$C$44&amp;$B$21:$B$44,0),MATCH(BK$1,$D$16:$M$16,0))+VLOOKUP($BE1064,战斗属性模型!$K$22:$O$24,BK$2,FALSE)*INDEX($BW$3:$CF$578,MATCH($BD1064&amp;$BF1064&amp;$BG1064,$BT$3:$BT$578&amp;$BU$3:$BU$578&amp;$BV$3:$BV$578,0),MATCH(BK$1,$BW$1:$CF$1,0))</f>
        <v>0</v>
      </c>
      <c r="BL1064" s="3"/>
      <c r="BM1064" s="3"/>
      <c r="BN1064" s="3"/>
      <c r="BO1064" s="3"/>
      <c r="BP1064" s="3"/>
      <c r="BQ1064" s="3"/>
    </row>
    <row r="1065" spans="56:69" x14ac:dyDescent="0.2">
      <c r="BD1065" t="str">
        <f t="shared" si="588"/>
        <v>手臂</v>
      </c>
      <c r="BE1065">
        <f t="shared" si="589"/>
        <v>2</v>
      </c>
      <c r="BF1065">
        <f t="shared" ref="BF1065:BG1065" si="619">BF489</f>
        <v>6</v>
      </c>
      <c r="BG1065">
        <f t="shared" si="619"/>
        <v>7</v>
      </c>
      <c r="BH1065" s="3">
        <f t="array" ref="BH1065">INDEX($D$21:$M$44,MATCH($BD1065&amp;$BF1065,$C$21:$C$44&amp;$B$21:$B$44,0),MATCH(BH$1,$D$16:$M$16,0))+VLOOKUP($BE1065,战斗属性模型!$K$22:$O$24,BH$2,FALSE)*INDEX($BW$3:$CF$578,MATCH($BD1065&amp;$BF1065&amp;$BG1065,$BT$3:$BT$578&amp;$BU$3:$BU$578&amp;$BV$3:$BV$578,0),MATCH(BH$1,$BW$1:$CF$1,0))</f>
        <v>544.79999999999995</v>
      </c>
      <c r="BI1065" s="3">
        <f t="array" ref="BI1065">INDEX($D$21:$M$44,MATCH($BD1065&amp;$BF1065,$C$21:$C$44&amp;$B$21:$B$44,0),MATCH(BI$1,$D$16:$M$16,0))+VLOOKUP($BE1065,战斗属性模型!$K$22:$O$24,BI$2,FALSE)*INDEX($BW$3:$CF$578,MATCH($BD1065&amp;$BF1065&amp;$BG1065,$BT$3:$BT$578&amp;$BU$3:$BU$578&amp;$BV$3:$BV$578,0),MATCH(BI$1,$BW$1:$CF$1,0))</f>
        <v>0</v>
      </c>
      <c r="BJ1065" s="3">
        <f t="array" ref="BJ1065">INDEX($D$21:$M$44,MATCH($BD1065&amp;$BF1065,$C$21:$C$44&amp;$B$21:$B$44,0),MATCH(BJ$1,$D$16:$M$16,0))+VLOOKUP($BE1065,战斗属性模型!$K$22:$O$24,BJ$2,FALSE)*INDEX($BW$3:$CF$578,MATCH($BD1065&amp;$BF1065&amp;$BG1065,$BT$3:$BT$578&amp;$BU$3:$BU$578&amp;$BV$3:$BV$578,0),MATCH(BJ$1,$BW$1:$CF$1,0))</f>
        <v>1056</v>
      </c>
      <c r="BK1065" s="3">
        <f t="array" ref="BK1065">INDEX($D$21:$M$44,MATCH($BD1065&amp;$BF1065,$C$21:$C$44&amp;$B$21:$B$44,0),MATCH(BK$1,$D$16:$M$16,0))+VLOOKUP($BE1065,战斗属性模型!$K$22:$O$24,BK$2,FALSE)*INDEX($BW$3:$CF$578,MATCH($BD1065&amp;$BF1065&amp;$BG1065,$BT$3:$BT$578&amp;$BU$3:$BU$578&amp;$BV$3:$BV$578,0),MATCH(BK$1,$BW$1:$CF$1,0))</f>
        <v>0</v>
      </c>
      <c r="BL1065" s="3"/>
      <c r="BM1065" s="3"/>
      <c r="BN1065" s="3"/>
      <c r="BO1065" s="3"/>
      <c r="BP1065" s="3"/>
      <c r="BQ1065" s="3"/>
    </row>
    <row r="1066" spans="56:69" x14ac:dyDescent="0.2">
      <c r="BD1066" t="str">
        <f t="shared" si="588"/>
        <v>手臂</v>
      </c>
      <c r="BE1066">
        <f t="shared" si="589"/>
        <v>2</v>
      </c>
      <c r="BF1066">
        <f t="shared" ref="BF1066:BG1066" si="620">BF490</f>
        <v>6</v>
      </c>
      <c r="BG1066">
        <f t="shared" si="620"/>
        <v>8</v>
      </c>
      <c r="BH1066" s="3">
        <f t="array" ref="BH1066">INDEX($D$21:$M$44,MATCH($BD1066&amp;$BF1066,$C$21:$C$44&amp;$B$21:$B$44,0),MATCH(BH$1,$D$16:$M$16,0))+VLOOKUP($BE1066,战斗属性模型!$K$22:$O$24,BH$2,FALSE)*INDEX($BW$3:$CF$578,MATCH($BD1066&amp;$BF1066&amp;$BG1066,$BT$3:$BT$578&amp;$BU$3:$BU$578&amp;$BV$3:$BV$578,0),MATCH(BH$1,$BW$1:$CF$1,0))</f>
        <v>595.20000000000005</v>
      </c>
      <c r="BI1066" s="3">
        <f t="array" ref="BI1066">INDEX($D$21:$M$44,MATCH($BD1066&amp;$BF1066,$C$21:$C$44&amp;$B$21:$B$44,0),MATCH(BI$1,$D$16:$M$16,0))+VLOOKUP($BE1066,战斗属性模型!$K$22:$O$24,BI$2,FALSE)*INDEX($BW$3:$CF$578,MATCH($BD1066&amp;$BF1066&amp;$BG1066,$BT$3:$BT$578&amp;$BU$3:$BU$578&amp;$BV$3:$BV$578,0),MATCH(BI$1,$BW$1:$CF$1,0))</f>
        <v>0</v>
      </c>
      <c r="BJ1066" s="3">
        <f t="array" ref="BJ1066">INDEX($D$21:$M$44,MATCH($BD1066&amp;$BF1066,$C$21:$C$44&amp;$B$21:$B$44,0),MATCH(BJ$1,$D$16:$M$16,0))+VLOOKUP($BE1066,战斗属性模型!$K$22:$O$24,BJ$2,FALSE)*INDEX($BW$3:$CF$578,MATCH($BD1066&amp;$BF1066&amp;$BG1066,$BT$3:$BT$578&amp;$BU$3:$BU$578&amp;$BV$3:$BV$578,0),MATCH(BJ$1,$BW$1:$CF$1,0))</f>
        <v>1152</v>
      </c>
      <c r="BK1066" s="3">
        <f t="array" ref="BK1066">INDEX($D$21:$M$44,MATCH($BD1066&amp;$BF1066,$C$21:$C$44&amp;$B$21:$B$44,0),MATCH(BK$1,$D$16:$M$16,0))+VLOOKUP($BE1066,战斗属性模型!$K$22:$O$24,BK$2,FALSE)*INDEX($BW$3:$CF$578,MATCH($BD1066&amp;$BF1066&amp;$BG1066,$BT$3:$BT$578&amp;$BU$3:$BU$578&amp;$BV$3:$BV$578,0),MATCH(BK$1,$BW$1:$CF$1,0))</f>
        <v>0</v>
      </c>
      <c r="BL1066" s="3"/>
      <c r="BM1066" s="3"/>
      <c r="BN1066" s="3"/>
      <c r="BO1066" s="3"/>
      <c r="BP1066" s="3"/>
      <c r="BQ1066" s="3"/>
    </row>
    <row r="1067" spans="56:69" x14ac:dyDescent="0.2">
      <c r="BD1067" t="str">
        <f t="shared" si="588"/>
        <v>手臂</v>
      </c>
      <c r="BE1067">
        <f t="shared" si="589"/>
        <v>2</v>
      </c>
      <c r="BF1067">
        <f t="shared" ref="BF1067:BG1067" si="621">BF491</f>
        <v>6</v>
      </c>
      <c r="BG1067">
        <f t="shared" si="621"/>
        <v>9</v>
      </c>
      <c r="BH1067" s="3">
        <f t="array" ref="BH1067">INDEX($D$21:$M$44,MATCH($BD1067&amp;$BF1067,$C$21:$C$44&amp;$B$21:$B$44,0),MATCH(BH$1,$D$16:$M$16,0))+VLOOKUP($BE1067,战斗属性模型!$K$22:$O$24,BH$2,FALSE)*INDEX($BW$3:$CF$578,MATCH($BD1067&amp;$BF1067&amp;$BG1067,$BT$3:$BT$578&amp;$BU$3:$BU$578&amp;$BV$3:$BV$578,0),MATCH(BH$1,$BW$1:$CF$1,0))</f>
        <v>645.6</v>
      </c>
      <c r="BI1067" s="3">
        <f t="array" ref="BI1067">INDEX($D$21:$M$44,MATCH($BD1067&amp;$BF1067,$C$21:$C$44&amp;$B$21:$B$44,0),MATCH(BI$1,$D$16:$M$16,0))+VLOOKUP($BE1067,战斗属性模型!$K$22:$O$24,BI$2,FALSE)*INDEX($BW$3:$CF$578,MATCH($BD1067&amp;$BF1067&amp;$BG1067,$BT$3:$BT$578&amp;$BU$3:$BU$578&amp;$BV$3:$BV$578,0),MATCH(BI$1,$BW$1:$CF$1,0))</f>
        <v>0</v>
      </c>
      <c r="BJ1067" s="3">
        <f t="array" ref="BJ1067">INDEX($D$21:$M$44,MATCH($BD1067&amp;$BF1067,$C$21:$C$44&amp;$B$21:$B$44,0),MATCH(BJ$1,$D$16:$M$16,0))+VLOOKUP($BE1067,战斗属性模型!$K$22:$O$24,BJ$2,FALSE)*INDEX($BW$3:$CF$578,MATCH($BD1067&amp;$BF1067&amp;$BG1067,$BT$3:$BT$578&amp;$BU$3:$BU$578&amp;$BV$3:$BV$578,0),MATCH(BJ$1,$BW$1:$CF$1,0))</f>
        <v>1248</v>
      </c>
      <c r="BK1067" s="3">
        <f t="array" ref="BK1067">INDEX($D$21:$M$44,MATCH($BD1067&amp;$BF1067,$C$21:$C$44&amp;$B$21:$B$44,0),MATCH(BK$1,$D$16:$M$16,0))+VLOOKUP($BE1067,战斗属性模型!$K$22:$O$24,BK$2,FALSE)*INDEX($BW$3:$CF$578,MATCH($BD1067&amp;$BF1067&amp;$BG1067,$BT$3:$BT$578&amp;$BU$3:$BU$578&amp;$BV$3:$BV$578,0),MATCH(BK$1,$BW$1:$CF$1,0))</f>
        <v>0</v>
      </c>
      <c r="BL1067" s="3"/>
      <c r="BM1067" s="3"/>
      <c r="BN1067" s="3"/>
      <c r="BO1067" s="3"/>
      <c r="BP1067" s="3"/>
      <c r="BQ1067" s="3"/>
    </row>
    <row r="1068" spans="56:69" x14ac:dyDescent="0.2">
      <c r="BD1068" t="str">
        <f t="shared" si="588"/>
        <v>手臂</v>
      </c>
      <c r="BE1068">
        <f t="shared" si="589"/>
        <v>2</v>
      </c>
      <c r="BF1068">
        <f t="shared" ref="BF1068:BG1068" si="622">BF492</f>
        <v>6</v>
      </c>
      <c r="BG1068">
        <f t="shared" si="622"/>
        <v>10</v>
      </c>
      <c r="BH1068" s="3">
        <f t="array" ref="BH1068">INDEX($D$21:$M$44,MATCH($BD1068&amp;$BF1068,$C$21:$C$44&amp;$B$21:$B$44,0),MATCH(BH$1,$D$16:$M$16,0))+VLOOKUP($BE1068,战斗属性模型!$K$22:$O$24,BH$2,FALSE)*INDEX($BW$3:$CF$578,MATCH($BD1068&amp;$BF1068&amp;$BG1068,$BT$3:$BT$578&amp;$BU$3:$BU$578&amp;$BV$3:$BV$578,0),MATCH(BH$1,$BW$1:$CF$1,0))</f>
        <v>696</v>
      </c>
      <c r="BI1068" s="3">
        <f t="array" ref="BI1068">INDEX($D$21:$M$44,MATCH($BD1068&amp;$BF1068,$C$21:$C$44&amp;$B$21:$B$44,0),MATCH(BI$1,$D$16:$M$16,0))+VLOOKUP($BE1068,战斗属性模型!$K$22:$O$24,BI$2,FALSE)*INDEX($BW$3:$CF$578,MATCH($BD1068&amp;$BF1068&amp;$BG1068,$BT$3:$BT$578&amp;$BU$3:$BU$578&amp;$BV$3:$BV$578,0),MATCH(BI$1,$BW$1:$CF$1,0))</f>
        <v>0</v>
      </c>
      <c r="BJ1068" s="3">
        <f t="array" ref="BJ1068">INDEX($D$21:$M$44,MATCH($BD1068&amp;$BF1068,$C$21:$C$44&amp;$B$21:$B$44,0),MATCH(BJ$1,$D$16:$M$16,0))+VLOOKUP($BE1068,战斗属性模型!$K$22:$O$24,BJ$2,FALSE)*INDEX($BW$3:$CF$578,MATCH($BD1068&amp;$BF1068&amp;$BG1068,$BT$3:$BT$578&amp;$BU$3:$BU$578&amp;$BV$3:$BV$578,0),MATCH(BJ$1,$BW$1:$CF$1,0))</f>
        <v>1344</v>
      </c>
      <c r="BK1068" s="3">
        <f t="array" ref="BK1068">INDEX($D$21:$M$44,MATCH($BD1068&amp;$BF1068,$C$21:$C$44&amp;$B$21:$B$44,0),MATCH(BK$1,$D$16:$M$16,0))+VLOOKUP($BE1068,战斗属性模型!$K$22:$O$24,BK$2,FALSE)*INDEX($BW$3:$CF$578,MATCH($BD1068&amp;$BF1068&amp;$BG1068,$BT$3:$BT$578&amp;$BU$3:$BU$578&amp;$BV$3:$BV$578,0),MATCH(BK$1,$BW$1:$CF$1,0))</f>
        <v>0</v>
      </c>
      <c r="BL1068" s="3"/>
      <c r="BM1068" s="3"/>
      <c r="BN1068" s="3"/>
      <c r="BO1068" s="3"/>
      <c r="BP1068" s="3"/>
      <c r="BQ1068" s="3"/>
    </row>
    <row r="1069" spans="56:69" x14ac:dyDescent="0.2">
      <c r="BD1069" t="str">
        <f t="shared" si="588"/>
        <v>手臂</v>
      </c>
      <c r="BE1069">
        <f t="shared" si="589"/>
        <v>2</v>
      </c>
      <c r="BF1069">
        <f t="shared" ref="BF1069:BG1069" si="623">BF493</f>
        <v>6</v>
      </c>
      <c r="BG1069">
        <f t="shared" si="623"/>
        <v>11</v>
      </c>
      <c r="BH1069" s="3">
        <f t="array" ref="BH1069">INDEX($D$21:$M$44,MATCH($BD1069&amp;$BF1069,$C$21:$C$44&amp;$B$21:$B$44,0),MATCH(BH$1,$D$16:$M$16,0))+VLOOKUP($BE1069,战斗属性模型!$K$22:$O$24,BH$2,FALSE)*INDEX($BW$3:$CF$578,MATCH($BD1069&amp;$BF1069&amp;$BG1069,$BT$3:$BT$578&amp;$BU$3:$BU$578&amp;$BV$3:$BV$578,0),MATCH(BH$1,$BW$1:$CF$1,0))</f>
        <v>746.4</v>
      </c>
      <c r="BI1069" s="3">
        <f t="array" ref="BI1069">INDEX($D$21:$M$44,MATCH($BD1069&amp;$BF1069,$C$21:$C$44&amp;$B$21:$B$44,0),MATCH(BI$1,$D$16:$M$16,0))+VLOOKUP($BE1069,战斗属性模型!$K$22:$O$24,BI$2,FALSE)*INDEX($BW$3:$CF$578,MATCH($BD1069&amp;$BF1069&amp;$BG1069,$BT$3:$BT$578&amp;$BU$3:$BU$578&amp;$BV$3:$BV$578,0),MATCH(BI$1,$BW$1:$CF$1,0))</f>
        <v>0</v>
      </c>
      <c r="BJ1069" s="3">
        <f t="array" ref="BJ1069">INDEX($D$21:$M$44,MATCH($BD1069&amp;$BF1069,$C$21:$C$44&amp;$B$21:$B$44,0),MATCH(BJ$1,$D$16:$M$16,0))+VLOOKUP($BE1069,战斗属性模型!$K$22:$O$24,BJ$2,FALSE)*INDEX($BW$3:$CF$578,MATCH($BD1069&amp;$BF1069&amp;$BG1069,$BT$3:$BT$578&amp;$BU$3:$BU$578&amp;$BV$3:$BV$578,0),MATCH(BJ$1,$BW$1:$CF$1,0))</f>
        <v>1440</v>
      </c>
      <c r="BK1069" s="3">
        <f t="array" ref="BK1069">INDEX($D$21:$M$44,MATCH($BD1069&amp;$BF1069,$C$21:$C$44&amp;$B$21:$B$44,0),MATCH(BK$1,$D$16:$M$16,0))+VLOOKUP($BE1069,战斗属性模型!$K$22:$O$24,BK$2,FALSE)*INDEX($BW$3:$CF$578,MATCH($BD1069&amp;$BF1069&amp;$BG1069,$BT$3:$BT$578&amp;$BU$3:$BU$578&amp;$BV$3:$BV$578,0),MATCH(BK$1,$BW$1:$CF$1,0))</f>
        <v>0</v>
      </c>
      <c r="BL1069" s="3"/>
      <c r="BM1069" s="3"/>
      <c r="BN1069" s="3"/>
      <c r="BO1069" s="3"/>
      <c r="BP1069" s="3"/>
      <c r="BQ1069" s="3"/>
    </row>
    <row r="1070" spans="56:69" x14ac:dyDescent="0.2">
      <c r="BD1070" t="str">
        <f t="shared" si="588"/>
        <v>手臂</v>
      </c>
      <c r="BE1070">
        <f t="shared" si="589"/>
        <v>2</v>
      </c>
      <c r="BF1070">
        <f t="shared" ref="BF1070:BG1070" si="624">BF494</f>
        <v>6</v>
      </c>
      <c r="BG1070">
        <f t="shared" si="624"/>
        <v>12</v>
      </c>
      <c r="BH1070" s="3">
        <f t="array" ref="BH1070">INDEX($D$21:$M$44,MATCH($BD1070&amp;$BF1070,$C$21:$C$44&amp;$B$21:$B$44,0),MATCH(BH$1,$D$16:$M$16,0))+VLOOKUP($BE1070,战斗属性模型!$K$22:$O$24,BH$2,FALSE)*INDEX($BW$3:$CF$578,MATCH($BD1070&amp;$BF1070&amp;$BG1070,$BT$3:$BT$578&amp;$BU$3:$BU$578&amp;$BV$3:$BV$578,0),MATCH(BH$1,$BW$1:$CF$1,0))</f>
        <v>796.80000000000007</v>
      </c>
      <c r="BI1070" s="3">
        <f t="array" ref="BI1070">INDEX($D$21:$M$44,MATCH($BD1070&amp;$BF1070,$C$21:$C$44&amp;$B$21:$B$44,0),MATCH(BI$1,$D$16:$M$16,0))+VLOOKUP($BE1070,战斗属性模型!$K$22:$O$24,BI$2,FALSE)*INDEX($BW$3:$CF$578,MATCH($BD1070&amp;$BF1070&amp;$BG1070,$BT$3:$BT$578&amp;$BU$3:$BU$578&amp;$BV$3:$BV$578,0),MATCH(BI$1,$BW$1:$CF$1,0))</f>
        <v>0</v>
      </c>
      <c r="BJ1070" s="3">
        <f t="array" ref="BJ1070">INDEX($D$21:$M$44,MATCH($BD1070&amp;$BF1070,$C$21:$C$44&amp;$B$21:$B$44,0),MATCH(BJ$1,$D$16:$M$16,0))+VLOOKUP($BE1070,战斗属性模型!$K$22:$O$24,BJ$2,FALSE)*INDEX($BW$3:$CF$578,MATCH($BD1070&amp;$BF1070&amp;$BG1070,$BT$3:$BT$578&amp;$BU$3:$BU$578&amp;$BV$3:$BV$578,0),MATCH(BJ$1,$BW$1:$CF$1,0))</f>
        <v>1536</v>
      </c>
      <c r="BK1070" s="3">
        <f t="array" ref="BK1070">INDEX($D$21:$M$44,MATCH($BD1070&amp;$BF1070,$C$21:$C$44&amp;$B$21:$B$44,0),MATCH(BK$1,$D$16:$M$16,0))+VLOOKUP($BE1070,战斗属性模型!$K$22:$O$24,BK$2,FALSE)*INDEX($BW$3:$CF$578,MATCH($BD1070&amp;$BF1070&amp;$BG1070,$BT$3:$BT$578&amp;$BU$3:$BU$578&amp;$BV$3:$BV$578,0),MATCH(BK$1,$BW$1:$CF$1,0))</f>
        <v>0</v>
      </c>
      <c r="BL1070" s="3"/>
      <c r="BM1070" s="3"/>
      <c r="BN1070" s="3"/>
      <c r="BO1070" s="3"/>
      <c r="BP1070" s="3"/>
      <c r="BQ1070" s="3"/>
    </row>
    <row r="1071" spans="56:69" x14ac:dyDescent="0.2">
      <c r="BD1071" t="str">
        <f t="shared" si="588"/>
        <v>手臂</v>
      </c>
      <c r="BE1071">
        <f t="shared" si="589"/>
        <v>2</v>
      </c>
      <c r="BF1071">
        <f t="shared" ref="BF1071:BG1071" si="625">BF495</f>
        <v>6</v>
      </c>
      <c r="BG1071">
        <f t="shared" si="625"/>
        <v>13</v>
      </c>
      <c r="BH1071" s="3">
        <f t="array" ref="BH1071">INDEX($D$21:$M$44,MATCH($BD1071&amp;$BF1071,$C$21:$C$44&amp;$B$21:$B$44,0),MATCH(BH$1,$D$16:$M$16,0))+VLOOKUP($BE1071,战斗属性模型!$K$22:$O$24,BH$2,FALSE)*INDEX($BW$3:$CF$578,MATCH($BD1071&amp;$BF1071&amp;$BG1071,$BT$3:$BT$578&amp;$BU$3:$BU$578&amp;$BV$3:$BV$578,0),MATCH(BH$1,$BW$1:$CF$1,0))</f>
        <v>847.2</v>
      </c>
      <c r="BI1071" s="3">
        <f t="array" ref="BI1071">INDEX($D$21:$M$44,MATCH($BD1071&amp;$BF1071,$C$21:$C$44&amp;$B$21:$B$44,0),MATCH(BI$1,$D$16:$M$16,0))+VLOOKUP($BE1071,战斗属性模型!$K$22:$O$24,BI$2,FALSE)*INDEX($BW$3:$CF$578,MATCH($BD1071&amp;$BF1071&amp;$BG1071,$BT$3:$BT$578&amp;$BU$3:$BU$578&amp;$BV$3:$BV$578,0),MATCH(BI$1,$BW$1:$CF$1,0))</f>
        <v>0</v>
      </c>
      <c r="BJ1071" s="3">
        <f t="array" ref="BJ1071">INDEX($D$21:$M$44,MATCH($BD1071&amp;$BF1071,$C$21:$C$44&amp;$B$21:$B$44,0),MATCH(BJ$1,$D$16:$M$16,0))+VLOOKUP($BE1071,战斗属性模型!$K$22:$O$24,BJ$2,FALSE)*INDEX($BW$3:$CF$578,MATCH($BD1071&amp;$BF1071&amp;$BG1071,$BT$3:$BT$578&amp;$BU$3:$BU$578&amp;$BV$3:$BV$578,0),MATCH(BJ$1,$BW$1:$CF$1,0))</f>
        <v>1632</v>
      </c>
      <c r="BK1071" s="3">
        <f t="array" ref="BK1071">INDEX($D$21:$M$44,MATCH($BD1071&amp;$BF1071,$C$21:$C$44&amp;$B$21:$B$44,0),MATCH(BK$1,$D$16:$M$16,0))+VLOOKUP($BE1071,战斗属性模型!$K$22:$O$24,BK$2,FALSE)*INDEX($BW$3:$CF$578,MATCH($BD1071&amp;$BF1071&amp;$BG1071,$BT$3:$BT$578&amp;$BU$3:$BU$578&amp;$BV$3:$BV$578,0),MATCH(BK$1,$BW$1:$CF$1,0))</f>
        <v>0</v>
      </c>
      <c r="BL1071" s="3"/>
      <c r="BM1071" s="3"/>
      <c r="BN1071" s="3"/>
      <c r="BO1071" s="3"/>
      <c r="BP1071" s="3"/>
      <c r="BQ1071" s="3"/>
    </row>
    <row r="1072" spans="56:69" x14ac:dyDescent="0.2">
      <c r="BD1072" t="str">
        <f t="shared" si="588"/>
        <v>手臂</v>
      </c>
      <c r="BE1072">
        <f t="shared" si="589"/>
        <v>2</v>
      </c>
      <c r="BF1072">
        <f t="shared" ref="BF1072:BG1072" si="626">BF496</f>
        <v>6</v>
      </c>
      <c r="BG1072">
        <f t="shared" si="626"/>
        <v>14</v>
      </c>
      <c r="BH1072" s="3">
        <f t="array" ref="BH1072">INDEX($D$21:$M$44,MATCH($BD1072&amp;$BF1072,$C$21:$C$44&amp;$B$21:$B$44,0),MATCH(BH$1,$D$16:$M$16,0))+VLOOKUP($BE1072,战斗属性模型!$K$22:$O$24,BH$2,FALSE)*INDEX($BW$3:$CF$578,MATCH($BD1072&amp;$BF1072&amp;$BG1072,$BT$3:$BT$578&amp;$BU$3:$BU$578&amp;$BV$3:$BV$578,0),MATCH(BH$1,$BW$1:$CF$1,0))</f>
        <v>897.6</v>
      </c>
      <c r="BI1072" s="3">
        <f t="array" ref="BI1072">INDEX($D$21:$M$44,MATCH($BD1072&amp;$BF1072,$C$21:$C$44&amp;$B$21:$B$44,0),MATCH(BI$1,$D$16:$M$16,0))+VLOOKUP($BE1072,战斗属性模型!$K$22:$O$24,BI$2,FALSE)*INDEX($BW$3:$CF$578,MATCH($BD1072&amp;$BF1072&amp;$BG1072,$BT$3:$BT$578&amp;$BU$3:$BU$578&amp;$BV$3:$BV$578,0),MATCH(BI$1,$BW$1:$CF$1,0))</f>
        <v>0</v>
      </c>
      <c r="BJ1072" s="3">
        <f t="array" ref="BJ1072">INDEX($D$21:$M$44,MATCH($BD1072&amp;$BF1072,$C$21:$C$44&amp;$B$21:$B$44,0),MATCH(BJ$1,$D$16:$M$16,0))+VLOOKUP($BE1072,战斗属性模型!$K$22:$O$24,BJ$2,FALSE)*INDEX($BW$3:$CF$578,MATCH($BD1072&amp;$BF1072&amp;$BG1072,$BT$3:$BT$578&amp;$BU$3:$BU$578&amp;$BV$3:$BV$578,0),MATCH(BJ$1,$BW$1:$CF$1,0))</f>
        <v>1728</v>
      </c>
      <c r="BK1072" s="3">
        <f t="array" ref="BK1072">INDEX($D$21:$M$44,MATCH($BD1072&amp;$BF1072,$C$21:$C$44&amp;$B$21:$B$44,0),MATCH(BK$1,$D$16:$M$16,0))+VLOOKUP($BE1072,战斗属性模型!$K$22:$O$24,BK$2,FALSE)*INDEX($BW$3:$CF$578,MATCH($BD1072&amp;$BF1072&amp;$BG1072,$BT$3:$BT$578&amp;$BU$3:$BU$578&amp;$BV$3:$BV$578,0),MATCH(BK$1,$BW$1:$CF$1,0))</f>
        <v>0</v>
      </c>
      <c r="BL1072" s="3"/>
      <c r="BM1072" s="3"/>
      <c r="BN1072" s="3"/>
      <c r="BO1072" s="3"/>
      <c r="BP1072" s="3"/>
      <c r="BQ1072" s="3"/>
    </row>
    <row r="1073" spans="56:69" x14ac:dyDescent="0.2">
      <c r="BD1073" t="str">
        <f t="shared" si="588"/>
        <v>手臂</v>
      </c>
      <c r="BE1073">
        <f t="shared" si="589"/>
        <v>2</v>
      </c>
      <c r="BF1073">
        <f t="shared" ref="BF1073:BG1073" si="627">BF497</f>
        <v>6</v>
      </c>
      <c r="BG1073">
        <f t="shared" si="627"/>
        <v>15</v>
      </c>
      <c r="BH1073" s="3">
        <f t="array" ref="BH1073">INDEX($D$21:$M$44,MATCH($BD1073&amp;$BF1073,$C$21:$C$44&amp;$B$21:$B$44,0),MATCH(BH$1,$D$16:$M$16,0))+VLOOKUP($BE1073,战斗属性模型!$K$22:$O$24,BH$2,FALSE)*INDEX($BW$3:$CF$578,MATCH($BD1073&amp;$BF1073&amp;$BG1073,$BT$3:$BT$578&amp;$BU$3:$BU$578&amp;$BV$3:$BV$578,0),MATCH(BH$1,$BW$1:$CF$1,0))</f>
        <v>948</v>
      </c>
      <c r="BI1073" s="3">
        <f t="array" ref="BI1073">INDEX($D$21:$M$44,MATCH($BD1073&amp;$BF1073,$C$21:$C$44&amp;$B$21:$B$44,0),MATCH(BI$1,$D$16:$M$16,0))+VLOOKUP($BE1073,战斗属性模型!$K$22:$O$24,BI$2,FALSE)*INDEX($BW$3:$CF$578,MATCH($BD1073&amp;$BF1073&amp;$BG1073,$BT$3:$BT$578&amp;$BU$3:$BU$578&amp;$BV$3:$BV$578,0),MATCH(BI$1,$BW$1:$CF$1,0))</f>
        <v>0</v>
      </c>
      <c r="BJ1073" s="3">
        <f t="array" ref="BJ1073">INDEX($D$21:$M$44,MATCH($BD1073&amp;$BF1073,$C$21:$C$44&amp;$B$21:$B$44,0),MATCH(BJ$1,$D$16:$M$16,0))+VLOOKUP($BE1073,战斗属性模型!$K$22:$O$24,BJ$2,FALSE)*INDEX($BW$3:$CF$578,MATCH($BD1073&amp;$BF1073&amp;$BG1073,$BT$3:$BT$578&amp;$BU$3:$BU$578&amp;$BV$3:$BV$578,0),MATCH(BJ$1,$BW$1:$CF$1,0))</f>
        <v>1824</v>
      </c>
      <c r="BK1073" s="3">
        <f t="array" ref="BK1073">INDEX($D$21:$M$44,MATCH($BD1073&amp;$BF1073,$C$21:$C$44&amp;$B$21:$B$44,0),MATCH(BK$1,$D$16:$M$16,0))+VLOOKUP($BE1073,战斗属性模型!$K$22:$O$24,BK$2,FALSE)*INDEX($BW$3:$CF$578,MATCH($BD1073&amp;$BF1073&amp;$BG1073,$BT$3:$BT$578&amp;$BU$3:$BU$578&amp;$BV$3:$BV$578,0),MATCH(BK$1,$BW$1:$CF$1,0))</f>
        <v>0</v>
      </c>
      <c r="BL1073" s="3"/>
      <c r="BM1073" s="3"/>
      <c r="BN1073" s="3"/>
      <c r="BO1073" s="3"/>
      <c r="BP1073" s="3"/>
      <c r="BQ1073" s="3"/>
    </row>
    <row r="1074" spans="56:69" x14ac:dyDescent="0.2">
      <c r="BD1074" t="str">
        <f t="shared" si="588"/>
        <v>手臂</v>
      </c>
      <c r="BE1074">
        <f t="shared" si="589"/>
        <v>2</v>
      </c>
      <c r="BF1074">
        <f t="shared" ref="BF1074:BG1074" si="628">BF498</f>
        <v>6</v>
      </c>
      <c r="BG1074">
        <f t="shared" si="628"/>
        <v>16</v>
      </c>
      <c r="BH1074" s="3">
        <f t="array" ref="BH1074">INDEX($D$21:$M$44,MATCH($BD1074&amp;$BF1074,$C$21:$C$44&amp;$B$21:$B$44,0),MATCH(BH$1,$D$16:$M$16,0))+VLOOKUP($BE1074,战斗属性模型!$K$22:$O$24,BH$2,FALSE)*INDEX($BW$3:$CF$578,MATCH($BD1074&amp;$BF1074&amp;$BG1074,$BT$3:$BT$578&amp;$BU$3:$BU$578&amp;$BV$3:$BV$578,0),MATCH(BH$1,$BW$1:$CF$1,0))</f>
        <v>998.40000000000009</v>
      </c>
      <c r="BI1074" s="3">
        <f t="array" ref="BI1074">INDEX($D$21:$M$44,MATCH($BD1074&amp;$BF1074,$C$21:$C$44&amp;$B$21:$B$44,0),MATCH(BI$1,$D$16:$M$16,0))+VLOOKUP($BE1074,战斗属性模型!$K$22:$O$24,BI$2,FALSE)*INDEX($BW$3:$CF$578,MATCH($BD1074&amp;$BF1074&amp;$BG1074,$BT$3:$BT$578&amp;$BU$3:$BU$578&amp;$BV$3:$BV$578,0),MATCH(BI$1,$BW$1:$CF$1,0))</f>
        <v>0</v>
      </c>
      <c r="BJ1074" s="3">
        <f t="array" ref="BJ1074">INDEX($D$21:$M$44,MATCH($BD1074&amp;$BF1074,$C$21:$C$44&amp;$B$21:$B$44,0),MATCH(BJ$1,$D$16:$M$16,0))+VLOOKUP($BE1074,战斗属性模型!$K$22:$O$24,BJ$2,FALSE)*INDEX($BW$3:$CF$578,MATCH($BD1074&amp;$BF1074&amp;$BG1074,$BT$3:$BT$578&amp;$BU$3:$BU$578&amp;$BV$3:$BV$578,0),MATCH(BJ$1,$BW$1:$CF$1,0))</f>
        <v>1920</v>
      </c>
      <c r="BK1074" s="3">
        <f t="array" ref="BK1074">INDEX($D$21:$M$44,MATCH($BD1074&amp;$BF1074,$C$21:$C$44&amp;$B$21:$B$44,0),MATCH(BK$1,$D$16:$M$16,0))+VLOOKUP($BE1074,战斗属性模型!$K$22:$O$24,BK$2,FALSE)*INDEX($BW$3:$CF$578,MATCH($BD1074&amp;$BF1074&amp;$BG1074,$BT$3:$BT$578&amp;$BU$3:$BU$578&amp;$BV$3:$BV$578,0),MATCH(BK$1,$BW$1:$CF$1,0))</f>
        <v>0</v>
      </c>
      <c r="BL1074" s="3"/>
      <c r="BM1074" s="3"/>
      <c r="BN1074" s="3"/>
      <c r="BO1074" s="3"/>
      <c r="BP1074" s="3"/>
      <c r="BQ1074" s="3"/>
    </row>
    <row r="1075" spans="56:69" x14ac:dyDescent="0.2">
      <c r="BD1075" t="str">
        <f t="shared" si="588"/>
        <v>手臂</v>
      </c>
      <c r="BE1075">
        <f t="shared" si="589"/>
        <v>2</v>
      </c>
      <c r="BF1075">
        <f t="shared" ref="BF1075:BG1075" si="629">BF499</f>
        <v>6</v>
      </c>
      <c r="BG1075">
        <f t="shared" si="629"/>
        <v>17</v>
      </c>
      <c r="BH1075" s="3">
        <f t="array" ref="BH1075">INDEX($D$21:$M$44,MATCH($BD1075&amp;$BF1075,$C$21:$C$44&amp;$B$21:$B$44,0),MATCH(BH$1,$D$16:$M$16,0))+VLOOKUP($BE1075,战斗属性模型!$K$22:$O$24,BH$2,FALSE)*INDEX($BW$3:$CF$578,MATCH($BD1075&amp;$BF1075&amp;$BG1075,$BT$3:$BT$578&amp;$BU$3:$BU$578&amp;$BV$3:$BV$578,0),MATCH(BH$1,$BW$1:$CF$1,0))</f>
        <v>1048.8000000000002</v>
      </c>
      <c r="BI1075" s="3">
        <f t="array" ref="BI1075">INDEX($D$21:$M$44,MATCH($BD1075&amp;$BF1075,$C$21:$C$44&amp;$B$21:$B$44,0),MATCH(BI$1,$D$16:$M$16,0))+VLOOKUP($BE1075,战斗属性模型!$K$22:$O$24,BI$2,FALSE)*INDEX($BW$3:$CF$578,MATCH($BD1075&amp;$BF1075&amp;$BG1075,$BT$3:$BT$578&amp;$BU$3:$BU$578&amp;$BV$3:$BV$578,0),MATCH(BI$1,$BW$1:$CF$1,0))</f>
        <v>0</v>
      </c>
      <c r="BJ1075" s="3">
        <f t="array" ref="BJ1075">INDEX($D$21:$M$44,MATCH($BD1075&amp;$BF1075,$C$21:$C$44&amp;$B$21:$B$44,0),MATCH(BJ$1,$D$16:$M$16,0))+VLOOKUP($BE1075,战斗属性模型!$K$22:$O$24,BJ$2,FALSE)*INDEX($BW$3:$CF$578,MATCH($BD1075&amp;$BF1075&amp;$BG1075,$BT$3:$BT$578&amp;$BU$3:$BU$578&amp;$BV$3:$BV$578,0),MATCH(BJ$1,$BW$1:$CF$1,0))</f>
        <v>2016</v>
      </c>
      <c r="BK1075" s="3">
        <f t="array" ref="BK1075">INDEX($D$21:$M$44,MATCH($BD1075&amp;$BF1075,$C$21:$C$44&amp;$B$21:$B$44,0),MATCH(BK$1,$D$16:$M$16,0))+VLOOKUP($BE1075,战斗属性模型!$K$22:$O$24,BK$2,FALSE)*INDEX($BW$3:$CF$578,MATCH($BD1075&amp;$BF1075&amp;$BG1075,$BT$3:$BT$578&amp;$BU$3:$BU$578&amp;$BV$3:$BV$578,0),MATCH(BK$1,$BW$1:$CF$1,0))</f>
        <v>0</v>
      </c>
      <c r="BL1075" s="3"/>
      <c r="BM1075" s="3"/>
      <c r="BN1075" s="3"/>
      <c r="BO1075" s="3"/>
      <c r="BP1075" s="3"/>
      <c r="BQ1075" s="3"/>
    </row>
    <row r="1076" spans="56:69" x14ac:dyDescent="0.2">
      <c r="BD1076" t="str">
        <f t="shared" si="588"/>
        <v>手臂</v>
      </c>
      <c r="BE1076">
        <f t="shared" si="589"/>
        <v>2</v>
      </c>
      <c r="BF1076">
        <f t="shared" ref="BF1076:BG1076" si="630">BF500</f>
        <v>6</v>
      </c>
      <c r="BG1076">
        <f t="shared" si="630"/>
        <v>18</v>
      </c>
      <c r="BH1076" s="3">
        <f t="array" ref="BH1076">INDEX($D$21:$M$44,MATCH($BD1076&amp;$BF1076,$C$21:$C$44&amp;$B$21:$B$44,0),MATCH(BH$1,$D$16:$M$16,0))+VLOOKUP($BE1076,战斗属性模型!$K$22:$O$24,BH$2,FALSE)*INDEX($BW$3:$CF$578,MATCH($BD1076&amp;$BF1076&amp;$BG1076,$BT$3:$BT$578&amp;$BU$3:$BU$578&amp;$BV$3:$BV$578,0),MATCH(BH$1,$BW$1:$CF$1,0))</f>
        <v>1099.2</v>
      </c>
      <c r="BI1076" s="3">
        <f t="array" ref="BI1076">INDEX($D$21:$M$44,MATCH($BD1076&amp;$BF1076,$C$21:$C$44&amp;$B$21:$B$44,0),MATCH(BI$1,$D$16:$M$16,0))+VLOOKUP($BE1076,战斗属性模型!$K$22:$O$24,BI$2,FALSE)*INDEX($BW$3:$CF$578,MATCH($BD1076&amp;$BF1076&amp;$BG1076,$BT$3:$BT$578&amp;$BU$3:$BU$578&amp;$BV$3:$BV$578,0),MATCH(BI$1,$BW$1:$CF$1,0))</f>
        <v>0</v>
      </c>
      <c r="BJ1076" s="3">
        <f t="array" ref="BJ1076">INDEX($D$21:$M$44,MATCH($BD1076&amp;$BF1076,$C$21:$C$44&amp;$B$21:$B$44,0),MATCH(BJ$1,$D$16:$M$16,0))+VLOOKUP($BE1076,战斗属性模型!$K$22:$O$24,BJ$2,FALSE)*INDEX($BW$3:$CF$578,MATCH($BD1076&amp;$BF1076&amp;$BG1076,$BT$3:$BT$578&amp;$BU$3:$BU$578&amp;$BV$3:$BV$578,0),MATCH(BJ$1,$BW$1:$CF$1,0))</f>
        <v>2112</v>
      </c>
      <c r="BK1076" s="3">
        <f t="array" ref="BK1076">INDEX($D$21:$M$44,MATCH($BD1076&amp;$BF1076,$C$21:$C$44&amp;$B$21:$B$44,0),MATCH(BK$1,$D$16:$M$16,0))+VLOOKUP($BE1076,战斗属性模型!$K$22:$O$24,BK$2,FALSE)*INDEX($BW$3:$CF$578,MATCH($BD1076&amp;$BF1076&amp;$BG1076,$BT$3:$BT$578&amp;$BU$3:$BU$578&amp;$BV$3:$BV$578,0),MATCH(BK$1,$BW$1:$CF$1,0))</f>
        <v>0</v>
      </c>
      <c r="BL1076" s="3"/>
      <c r="BM1076" s="3"/>
      <c r="BN1076" s="3"/>
      <c r="BO1076" s="3"/>
      <c r="BP1076" s="3"/>
      <c r="BQ1076" s="3"/>
    </row>
    <row r="1077" spans="56:69" x14ac:dyDescent="0.2">
      <c r="BD1077" t="str">
        <f t="shared" si="588"/>
        <v>手臂</v>
      </c>
      <c r="BE1077">
        <f t="shared" si="589"/>
        <v>2</v>
      </c>
      <c r="BF1077">
        <f t="shared" ref="BF1077:BG1077" si="631">BF501</f>
        <v>6</v>
      </c>
      <c r="BG1077">
        <f t="shared" si="631"/>
        <v>19</v>
      </c>
      <c r="BH1077" s="3">
        <f t="array" ref="BH1077">INDEX($D$21:$M$44,MATCH($BD1077&amp;$BF1077,$C$21:$C$44&amp;$B$21:$B$44,0),MATCH(BH$1,$D$16:$M$16,0))+VLOOKUP($BE1077,战斗属性模型!$K$22:$O$24,BH$2,FALSE)*INDEX($BW$3:$CF$578,MATCH($BD1077&amp;$BF1077&amp;$BG1077,$BT$3:$BT$578&amp;$BU$3:$BU$578&amp;$BV$3:$BV$578,0),MATCH(BH$1,$BW$1:$CF$1,0))</f>
        <v>1149.5999999999999</v>
      </c>
      <c r="BI1077" s="3">
        <f t="array" ref="BI1077">INDEX($D$21:$M$44,MATCH($BD1077&amp;$BF1077,$C$21:$C$44&amp;$B$21:$B$44,0),MATCH(BI$1,$D$16:$M$16,0))+VLOOKUP($BE1077,战斗属性模型!$K$22:$O$24,BI$2,FALSE)*INDEX($BW$3:$CF$578,MATCH($BD1077&amp;$BF1077&amp;$BG1077,$BT$3:$BT$578&amp;$BU$3:$BU$578&amp;$BV$3:$BV$578,0),MATCH(BI$1,$BW$1:$CF$1,0))</f>
        <v>0</v>
      </c>
      <c r="BJ1077" s="3">
        <f t="array" ref="BJ1077">INDEX($D$21:$M$44,MATCH($BD1077&amp;$BF1077,$C$21:$C$44&amp;$B$21:$B$44,0),MATCH(BJ$1,$D$16:$M$16,0))+VLOOKUP($BE1077,战斗属性模型!$K$22:$O$24,BJ$2,FALSE)*INDEX($BW$3:$CF$578,MATCH($BD1077&amp;$BF1077&amp;$BG1077,$BT$3:$BT$578&amp;$BU$3:$BU$578&amp;$BV$3:$BV$578,0),MATCH(BJ$1,$BW$1:$CF$1,0))</f>
        <v>2208</v>
      </c>
      <c r="BK1077" s="3">
        <f t="array" ref="BK1077">INDEX($D$21:$M$44,MATCH($BD1077&amp;$BF1077,$C$21:$C$44&amp;$B$21:$B$44,0),MATCH(BK$1,$D$16:$M$16,0))+VLOOKUP($BE1077,战斗属性模型!$K$22:$O$24,BK$2,FALSE)*INDEX($BW$3:$CF$578,MATCH($BD1077&amp;$BF1077&amp;$BG1077,$BT$3:$BT$578&amp;$BU$3:$BU$578&amp;$BV$3:$BV$578,0),MATCH(BK$1,$BW$1:$CF$1,0))</f>
        <v>0</v>
      </c>
      <c r="BL1077" s="3"/>
      <c r="BM1077" s="3"/>
      <c r="BN1077" s="3"/>
      <c r="BO1077" s="3"/>
      <c r="BP1077" s="3"/>
      <c r="BQ1077" s="3"/>
    </row>
    <row r="1078" spans="56:69" x14ac:dyDescent="0.2">
      <c r="BD1078" t="str">
        <f t="shared" si="588"/>
        <v>手臂</v>
      </c>
      <c r="BE1078">
        <f t="shared" si="589"/>
        <v>2</v>
      </c>
      <c r="BF1078">
        <f t="shared" ref="BF1078:BG1078" si="632">BF502</f>
        <v>6</v>
      </c>
      <c r="BG1078">
        <f t="shared" si="632"/>
        <v>20</v>
      </c>
      <c r="BH1078" s="3">
        <f t="array" ref="BH1078">INDEX($D$21:$M$44,MATCH($BD1078&amp;$BF1078,$C$21:$C$44&amp;$B$21:$B$44,0),MATCH(BH$1,$D$16:$M$16,0))+VLOOKUP($BE1078,战斗属性模型!$K$22:$O$24,BH$2,FALSE)*INDEX($BW$3:$CF$578,MATCH($BD1078&amp;$BF1078&amp;$BG1078,$BT$3:$BT$578&amp;$BU$3:$BU$578&amp;$BV$3:$BV$578,0),MATCH(BH$1,$BW$1:$CF$1,0))</f>
        <v>1200</v>
      </c>
      <c r="BI1078" s="3">
        <f t="array" ref="BI1078">INDEX($D$21:$M$44,MATCH($BD1078&amp;$BF1078,$C$21:$C$44&amp;$B$21:$B$44,0),MATCH(BI$1,$D$16:$M$16,0))+VLOOKUP($BE1078,战斗属性模型!$K$22:$O$24,BI$2,FALSE)*INDEX($BW$3:$CF$578,MATCH($BD1078&amp;$BF1078&amp;$BG1078,$BT$3:$BT$578&amp;$BU$3:$BU$578&amp;$BV$3:$BV$578,0),MATCH(BI$1,$BW$1:$CF$1,0))</f>
        <v>0</v>
      </c>
      <c r="BJ1078" s="3">
        <f t="array" ref="BJ1078">INDEX($D$21:$M$44,MATCH($BD1078&amp;$BF1078,$C$21:$C$44&amp;$B$21:$B$44,0),MATCH(BJ$1,$D$16:$M$16,0))+VLOOKUP($BE1078,战斗属性模型!$K$22:$O$24,BJ$2,FALSE)*INDEX($BW$3:$CF$578,MATCH($BD1078&amp;$BF1078&amp;$BG1078,$BT$3:$BT$578&amp;$BU$3:$BU$578&amp;$BV$3:$BV$578,0),MATCH(BJ$1,$BW$1:$CF$1,0))</f>
        <v>2304</v>
      </c>
      <c r="BK1078" s="3">
        <f t="array" ref="BK1078">INDEX($D$21:$M$44,MATCH($BD1078&amp;$BF1078,$C$21:$C$44&amp;$B$21:$B$44,0),MATCH(BK$1,$D$16:$M$16,0))+VLOOKUP($BE1078,战斗属性模型!$K$22:$O$24,BK$2,FALSE)*INDEX($BW$3:$CF$578,MATCH($BD1078&amp;$BF1078&amp;$BG1078,$BT$3:$BT$578&amp;$BU$3:$BU$578&amp;$BV$3:$BV$578,0),MATCH(BK$1,$BW$1:$CF$1,0))</f>
        <v>0</v>
      </c>
      <c r="BL1078" s="3"/>
      <c r="BM1078" s="3"/>
      <c r="BN1078" s="3"/>
      <c r="BO1078" s="3"/>
      <c r="BP1078" s="3"/>
      <c r="BQ1078" s="3"/>
    </row>
    <row r="1079" spans="56:69" x14ac:dyDescent="0.2">
      <c r="BD1079" t="str">
        <f t="shared" si="588"/>
        <v>手臂</v>
      </c>
      <c r="BE1079">
        <f t="shared" si="589"/>
        <v>2</v>
      </c>
      <c r="BF1079">
        <f t="shared" ref="BF1079:BG1079" si="633">BF503</f>
        <v>6</v>
      </c>
      <c r="BG1079">
        <f t="shared" si="633"/>
        <v>21</v>
      </c>
      <c r="BH1079" s="3">
        <f t="array" ref="BH1079">INDEX($D$21:$M$44,MATCH($BD1079&amp;$BF1079,$C$21:$C$44&amp;$B$21:$B$44,0),MATCH(BH$1,$D$16:$M$16,0))+VLOOKUP($BE1079,战斗属性模型!$K$22:$O$24,BH$2,FALSE)*INDEX($BW$3:$CF$578,MATCH($BD1079&amp;$BF1079&amp;$BG1079,$BT$3:$BT$578&amp;$BU$3:$BU$578&amp;$BV$3:$BV$578,0),MATCH(BH$1,$BW$1:$CF$1,0))</f>
        <v>1250.4000000000001</v>
      </c>
      <c r="BI1079" s="3">
        <f t="array" ref="BI1079">INDEX($D$21:$M$44,MATCH($BD1079&amp;$BF1079,$C$21:$C$44&amp;$B$21:$B$44,0),MATCH(BI$1,$D$16:$M$16,0))+VLOOKUP($BE1079,战斗属性模型!$K$22:$O$24,BI$2,FALSE)*INDEX($BW$3:$CF$578,MATCH($BD1079&amp;$BF1079&amp;$BG1079,$BT$3:$BT$578&amp;$BU$3:$BU$578&amp;$BV$3:$BV$578,0),MATCH(BI$1,$BW$1:$CF$1,0))</f>
        <v>0</v>
      </c>
      <c r="BJ1079" s="3">
        <f t="array" ref="BJ1079">INDEX($D$21:$M$44,MATCH($BD1079&amp;$BF1079,$C$21:$C$44&amp;$B$21:$B$44,0),MATCH(BJ$1,$D$16:$M$16,0))+VLOOKUP($BE1079,战斗属性模型!$K$22:$O$24,BJ$2,FALSE)*INDEX($BW$3:$CF$578,MATCH($BD1079&amp;$BF1079&amp;$BG1079,$BT$3:$BT$578&amp;$BU$3:$BU$578&amp;$BV$3:$BV$578,0),MATCH(BJ$1,$BW$1:$CF$1,0))</f>
        <v>2400</v>
      </c>
      <c r="BK1079" s="3">
        <f t="array" ref="BK1079">INDEX($D$21:$M$44,MATCH($BD1079&amp;$BF1079,$C$21:$C$44&amp;$B$21:$B$44,0),MATCH(BK$1,$D$16:$M$16,0))+VLOOKUP($BE1079,战斗属性模型!$K$22:$O$24,BK$2,FALSE)*INDEX($BW$3:$CF$578,MATCH($BD1079&amp;$BF1079&amp;$BG1079,$BT$3:$BT$578&amp;$BU$3:$BU$578&amp;$BV$3:$BV$578,0),MATCH(BK$1,$BW$1:$CF$1,0))</f>
        <v>0</v>
      </c>
      <c r="BL1079" s="3"/>
      <c r="BM1079" s="3"/>
      <c r="BN1079" s="3"/>
      <c r="BO1079" s="3"/>
      <c r="BP1079" s="3"/>
      <c r="BQ1079" s="3"/>
    </row>
    <row r="1080" spans="56:69" x14ac:dyDescent="0.2">
      <c r="BD1080" t="str">
        <f t="shared" si="588"/>
        <v>手臂</v>
      </c>
      <c r="BE1080">
        <f t="shared" si="589"/>
        <v>2</v>
      </c>
      <c r="BF1080">
        <f t="shared" ref="BF1080:BG1080" si="634">BF504</f>
        <v>6</v>
      </c>
      <c r="BG1080">
        <f t="shared" si="634"/>
        <v>22</v>
      </c>
      <c r="BH1080" s="3">
        <f t="array" ref="BH1080">INDEX($D$21:$M$44,MATCH($BD1080&amp;$BF1080,$C$21:$C$44&amp;$B$21:$B$44,0),MATCH(BH$1,$D$16:$M$16,0))+VLOOKUP($BE1080,战斗属性模型!$K$22:$O$24,BH$2,FALSE)*INDEX($BW$3:$CF$578,MATCH($BD1080&amp;$BF1080&amp;$BG1080,$BT$3:$BT$578&amp;$BU$3:$BU$578&amp;$BV$3:$BV$578,0),MATCH(BH$1,$BW$1:$CF$1,0))</f>
        <v>1300.8</v>
      </c>
      <c r="BI1080" s="3">
        <f t="array" ref="BI1080">INDEX($D$21:$M$44,MATCH($BD1080&amp;$BF1080,$C$21:$C$44&amp;$B$21:$B$44,0),MATCH(BI$1,$D$16:$M$16,0))+VLOOKUP($BE1080,战斗属性模型!$K$22:$O$24,BI$2,FALSE)*INDEX($BW$3:$CF$578,MATCH($BD1080&amp;$BF1080&amp;$BG1080,$BT$3:$BT$578&amp;$BU$3:$BU$578&amp;$BV$3:$BV$578,0),MATCH(BI$1,$BW$1:$CF$1,0))</f>
        <v>0</v>
      </c>
      <c r="BJ1080" s="3">
        <f t="array" ref="BJ1080">INDEX($D$21:$M$44,MATCH($BD1080&amp;$BF1080,$C$21:$C$44&amp;$B$21:$B$44,0),MATCH(BJ$1,$D$16:$M$16,0))+VLOOKUP($BE1080,战斗属性模型!$K$22:$O$24,BJ$2,FALSE)*INDEX($BW$3:$CF$578,MATCH($BD1080&amp;$BF1080&amp;$BG1080,$BT$3:$BT$578&amp;$BU$3:$BU$578&amp;$BV$3:$BV$578,0),MATCH(BJ$1,$BW$1:$CF$1,0))</f>
        <v>2496</v>
      </c>
      <c r="BK1080" s="3">
        <f t="array" ref="BK1080">INDEX($D$21:$M$44,MATCH($BD1080&amp;$BF1080,$C$21:$C$44&amp;$B$21:$B$44,0),MATCH(BK$1,$D$16:$M$16,0))+VLOOKUP($BE1080,战斗属性模型!$K$22:$O$24,BK$2,FALSE)*INDEX($BW$3:$CF$578,MATCH($BD1080&amp;$BF1080&amp;$BG1080,$BT$3:$BT$578&amp;$BU$3:$BU$578&amp;$BV$3:$BV$578,0),MATCH(BK$1,$BW$1:$CF$1,0))</f>
        <v>0</v>
      </c>
      <c r="BL1080" s="3"/>
      <c r="BM1080" s="3"/>
      <c r="BN1080" s="3"/>
      <c r="BO1080" s="3"/>
      <c r="BP1080" s="3"/>
      <c r="BQ1080" s="3"/>
    </row>
    <row r="1081" spans="56:69" x14ac:dyDescent="0.2">
      <c r="BD1081" t="str">
        <f t="shared" si="588"/>
        <v>手臂</v>
      </c>
      <c r="BE1081">
        <f t="shared" si="589"/>
        <v>2</v>
      </c>
      <c r="BF1081">
        <f t="shared" ref="BF1081:BG1081" si="635">BF505</f>
        <v>6</v>
      </c>
      <c r="BG1081">
        <f t="shared" si="635"/>
        <v>23</v>
      </c>
      <c r="BH1081" s="3">
        <f t="array" ref="BH1081">INDEX($D$21:$M$44,MATCH($BD1081&amp;$BF1081,$C$21:$C$44&amp;$B$21:$B$44,0),MATCH(BH$1,$D$16:$M$16,0))+VLOOKUP($BE1081,战斗属性模型!$K$22:$O$24,BH$2,FALSE)*INDEX($BW$3:$CF$578,MATCH($BD1081&amp;$BF1081&amp;$BG1081,$BT$3:$BT$578&amp;$BU$3:$BU$578&amp;$BV$3:$BV$578,0),MATCH(BH$1,$BW$1:$CF$1,0))</f>
        <v>1351.2</v>
      </c>
      <c r="BI1081" s="3">
        <f t="array" ref="BI1081">INDEX($D$21:$M$44,MATCH($BD1081&amp;$BF1081,$C$21:$C$44&amp;$B$21:$B$44,0),MATCH(BI$1,$D$16:$M$16,0))+VLOOKUP($BE1081,战斗属性模型!$K$22:$O$24,BI$2,FALSE)*INDEX($BW$3:$CF$578,MATCH($BD1081&amp;$BF1081&amp;$BG1081,$BT$3:$BT$578&amp;$BU$3:$BU$578&amp;$BV$3:$BV$578,0),MATCH(BI$1,$BW$1:$CF$1,0))</f>
        <v>0</v>
      </c>
      <c r="BJ1081" s="3">
        <f t="array" ref="BJ1081">INDEX($D$21:$M$44,MATCH($BD1081&amp;$BF1081,$C$21:$C$44&amp;$B$21:$B$44,0),MATCH(BJ$1,$D$16:$M$16,0))+VLOOKUP($BE1081,战斗属性模型!$K$22:$O$24,BJ$2,FALSE)*INDEX($BW$3:$CF$578,MATCH($BD1081&amp;$BF1081&amp;$BG1081,$BT$3:$BT$578&amp;$BU$3:$BU$578&amp;$BV$3:$BV$578,0),MATCH(BJ$1,$BW$1:$CF$1,0))</f>
        <v>2592</v>
      </c>
      <c r="BK1081" s="3">
        <f t="array" ref="BK1081">INDEX($D$21:$M$44,MATCH($BD1081&amp;$BF1081,$C$21:$C$44&amp;$B$21:$B$44,0),MATCH(BK$1,$D$16:$M$16,0))+VLOOKUP($BE1081,战斗属性模型!$K$22:$O$24,BK$2,FALSE)*INDEX($BW$3:$CF$578,MATCH($BD1081&amp;$BF1081&amp;$BG1081,$BT$3:$BT$578&amp;$BU$3:$BU$578&amp;$BV$3:$BV$578,0),MATCH(BK$1,$BW$1:$CF$1,0))</f>
        <v>0</v>
      </c>
      <c r="BL1081" s="3"/>
      <c r="BM1081" s="3"/>
      <c r="BN1081" s="3"/>
      <c r="BO1081" s="3"/>
      <c r="BP1081" s="3"/>
      <c r="BQ1081" s="3"/>
    </row>
    <row r="1082" spans="56:69" x14ac:dyDescent="0.2">
      <c r="BD1082" t="str">
        <f t="shared" si="588"/>
        <v>手臂</v>
      </c>
      <c r="BE1082">
        <f t="shared" si="589"/>
        <v>2</v>
      </c>
      <c r="BF1082">
        <f t="shared" ref="BF1082:BG1082" si="636">BF506</f>
        <v>6</v>
      </c>
      <c r="BG1082">
        <f t="shared" si="636"/>
        <v>24</v>
      </c>
      <c r="BH1082" s="3">
        <f t="array" ref="BH1082">INDEX($D$21:$M$44,MATCH($BD1082&amp;$BF1082,$C$21:$C$44&amp;$B$21:$B$44,0),MATCH(BH$1,$D$16:$M$16,0))+VLOOKUP($BE1082,战斗属性模型!$K$22:$O$24,BH$2,FALSE)*INDEX($BW$3:$CF$578,MATCH($BD1082&amp;$BF1082&amp;$BG1082,$BT$3:$BT$578&amp;$BU$3:$BU$578&amp;$BV$3:$BV$578,0),MATCH(BH$1,$BW$1:$CF$1,0))</f>
        <v>1401.6000000000001</v>
      </c>
      <c r="BI1082" s="3">
        <f t="array" ref="BI1082">INDEX($D$21:$M$44,MATCH($BD1082&amp;$BF1082,$C$21:$C$44&amp;$B$21:$B$44,0),MATCH(BI$1,$D$16:$M$16,0))+VLOOKUP($BE1082,战斗属性模型!$K$22:$O$24,BI$2,FALSE)*INDEX($BW$3:$CF$578,MATCH($BD1082&amp;$BF1082&amp;$BG1082,$BT$3:$BT$578&amp;$BU$3:$BU$578&amp;$BV$3:$BV$578,0),MATCH(BI$1,$BW$1:$CF$1,0))</f>
        <v>0</v>
      </c>
      <c r="BJ1082" s="3">
        <f t="array" ref="BJ1082">INDEX($D$21:$M$44,MATCH($BD1082&amp;$BF1082,$C$21:$C$44&amp;$B$21:$B$44,0),MATCH(BJ$1,$D$16:$M$16,0))+VLOOKUP($BE1082,战斗属性模型!$K$22:$O$24,BJ$2,FALSE)*INDEX($BW$3:$CF$578,MATCH($BD1082&amp;$BF1082&amp;$BG1082,$BT$3:$BT$578&amp;$BU$3:$BU$578&amp;$BV$3:$BV$578,0),MATCH(BJ$1,$BW$1:$CF$1,0))</f>
        <v>2688</v>
      </c>
      <c r="BK1082" s="3">
        <f t="array" ref="BK1082">INDEX($D$21:$M$44,MATCH($BD1082&amp;$BF1082,$C$21:$C$44&amp;$B$21:$B$44,0),MATCH(BK$1,$D$16:$M$16,0))+VLOOKUP($BE1082,战斗属性模型!$K$22:$O$24,BK$2,FALSE)*INDEX($BW$3:$CF$578,MATCH($BD1082&amp;$BF1082&amp;$BG1082,$BT$3:$BT$578&amp;$BU$3:$BU$578&amp;$BV$3:$BV$578,0),MATCH(BK$1,$BW$1:$CF$1,0))</f>
        <v>0</v>
      </c>
      <c r="BL1082" s="3"/>
      <c r="BM1082" s="3"/>
      <c r="BN1082" s="3"/>
      <c r="BO1082" s="3"/>
      <c r="BP1082" s="3"/>
      <c r="BQ1082" s="3"/>
    </row>
    <row r="1083" spans="56:69" x14ac:dyDescent="0.2">
      <c r="BD1083" t="str">
        <f t="shared" si="588"/>
        <v>鞋子</v>
      </c>
      <c r="BE1083">
        <f t="shared" si="589"/>
        <v>2</v>
      </c>
      <c r="BF1083">
        <f t="shared" ref="BF1083:BG1083" si="637">BF507</f>
        <v>1</v>
      </c>
      <c r="BG1083">
        <f t="shared" si="637"/>
        <v>1</v>
      </c>
      <c r="BH1083" s="3">
        <f t="array" ref="BH1083">INDEX($D$21:$M$44,MATCH($BD1083&amp;$BF1083,$C$21:$C$44&amp;$B$21:$B$44,0),MATCH(BH$1,$D$16:$M$16,0))+VLOOKUP($BE1083,战斗属性模型!$K$22:$O$24,BH$2,FALSE)*INDEX($BW$3:$CF$578,MATCH($BD1083&amp;$BF1083&amp;$BG1083,$BT$3:$BT$578&amp;$BU$3:$BU$578&amp;$BV$3:$BV$578,0),MATCH(BH$1,$BW$1:$CF$1,0))</f>
        <v>40.4</v>
      </c>
      <c r="BI1083" s="3">
        <f t="array" ref="BI1083">INDEX($D$21:$M$44,MATCH($BD1083&amp;$BF1083,$C$21:$C$44&amp;$B$21:$B$44,0),MATCH(BI$1,$D$16:$M$16,0))+VLOOKUP($BE1083,战斗属性模型!$K$22:$O$24,BI$2,FALSE)*INDEX($BW$3:$CF$578,MATCH($BD1083&amp;$BF1083&amp;$BG1083,$BT$3:$BT$578&amp;$BU$3:$BU$578&amp;$BV$3:$BV$578,0),MATCH(BI$1,$BW$1:$CF$1,0))</f>
        <v>0</v>
      </c>
      <c r="BJ1083" s="3">
        <f t="array" ref="BJ1083">INDEX($D$21:$M$44,MATCH($BD1083&amp;$BF1083,$C$21:$C$44&amp;$B$21:$B$44,0),MATCH(BJ$1,$D$16:$M$16,0))+VLOOKUP($BE1083,战斗属性模型!$K$22:$O$24,BJ$2,FALSE)*INDEX($BW$3:$CF$578,MATCH($BD1083&amp;$BF1083&amp;$BG1083,$BT$3:$BT$578&amp;$BU$3:$BU$578&amp;$BV$3:$BV$578,0),MATCH(BJ$1,$BW$1:$CF$1,0))</f>
        <v>0</v>
      </c>
      <c r="BK1083" s="3">
        <f t="array" ref="BK1083">INDEX($D$21:$M$44,MATCH($BD1083&amp;$BF1083,$C$21:$C$44&amp;$B$21:$B$44,0),MATCH(BK$1,$D$16:$M$16,0))+VLOOKUP($BE1083,战斗属性模型!$K$22:$O$24,BK$2,FALSE)*INDEX($BW$3:$CF$578,MATCH($BD1083&amp;$BF1083&amp;$BG1083,$BT$3:$BT$578&amp;$BU$3:$BU$578&amp;$BV$3:$BV$578,0),MATCH(BK$1,$BW$1:$CF$1,0))</f>
        <v>80</v>
      </c>
      <c r="BL1083" s="3"/>
      <c r="BM1083" s="3"/>
      <c r="BN1083" s="3"/>
      <c r="BO1083" s="3"/>
      <c r="BP1083" s="3"/>
      <c r="BQ1083" s="3"/>
    </row>
    <row r="1084" spans="56:69" x14ac:dyDescent="0.2">
      <c r="BD1084" t="str">
        <f t="shared" si="588"/>
        <v>鞋子</v>
      </c>
      <c r="BE1084">
        <f t="shared" si="589"/>
        <v>2</v>
      </c>
      <c r="BF1084">
        <f t="shared" ref="BF1084:BG1084" si="638">BF508</f>
        <v>1</v>
      </c>
      <c r="BG1084">
        <f t="shared" si="638"/>
        <v>2</v>
      </c>
      <c r="BH1084" s="3">
        <f t="array" ref="BH1084">INDEX($D$21:$M$44,MATCH($BD1084&amp;$BF1084,$C$21:$C$44&amp;$B$21:$B$44,0),MATCH(BH$1,$D$16:$M$16,0))+VLOOKUP($BE1084,战斗属性模型!$K$22:$O$24,BH$2,FALSE)*INDEX($BW$3:$CF$578,MATCH($BD1084&amp;$BF1084&amp;$BG1084,$BT$3:$BT$578&amp;$BU$3:$BU$578&amp;$BV$3:$BV$578,0),MATCH(BH$1,$BW$1:$CF$1,0))</f>
        <v>48.8</v>
      </c>
      <c r="BI1084" s="3">
        <f t="array" ref="BI1084">INDEX($D$21:$M$44,MATCH($BD1084&amp;$BF1084,$C$21:$C$44&amp;$B$21:$B$44,0),MATCH(BI$1,$D$16:$M$16,0))+VLOOKUP($BE1084,战斗属性模型!$K$22:$O$24,BI$2,FALSE)*INDEX($BW$3:$CF$578,MATCH($BD1084&amp;$BF1084&amp;$BG1084,$BT$3:$BT$578&amp;$BU$3:$BU$578&amp;$BV$3:$BV$578,0),MATCH(BI$1,$BW$1:$CF$1,0))</f>
        <v>0</v>
      </c>
      <c r="BJ1084" s="3">
        <f t="array" ref="BJ1084">INDEX($D$21:$M$44,MATCH($BD1084&amp;$BF1084,$C$21:$C$44&amp;$B$21:$B$44,0),MATCH(BJ$1,$D$16:$M$16,0))+VLOOKUP($BE1084,战斗属性模型!$K$22:$O$24,BJ$2,FALSE)*INDEX($BW$3:$CF$578,MATCH($BD1084&amp;$BF1084&amp;$BG1084,$BT$3:$BT$578&amp;$BU$3:$BU$578&amp;$BV$3:$BV$578,0),MATCH(BJ$1,$BW$1:$CF$1,0))</f>
        <v>0</v>
      </c>
      <c r="BK1084" s="3">
        <f t="array" ref="BK1084">INDEX($D$21:$M$44,MATCH($BD1084&amp;$BF1084,$C$21:$C$44&amp;$B$21:$B$44,0),MATCH(BK$1,$D$16:$M$16,0))+VLOOKUP($BE1084,战斗属性模型!$K$22:$O$24,BK$2,FALSE)*INDEX($BW$3:$CF$578,MATCH($BD1084&amp;$BF1084&amp;$BG1084,$BT$3:$BT$578&amp;$BU$3:$BU$578&amp;$BV$3:$BV$578,0),MATCH(BK$1,$BW$1:$CF$1,0))</f>
        <v>96</v>
      </c>
      <c r="BL1084" s="3"/>
      <c r="BM1084" s="3"/>
      <c r="BN1084" s="3"/>
      <c r="BO1084" s="3"/>
      <c r="BP1084" s="3"/>
      <c r="BQ1084" s="3"/>
    </row>
    <row r="1085" spans="56:69" x14ac:dyDescent="0.2">
      <c r="BD1085" t="str">
        <f t="shared" si="588"/>
        <v>鞋子</v>
      </c>
      <c r="BE1085">
        <f t="shared" si="589"/>
        <v>2</v>
      </c>
      <c r="BF1085">
        <f t="shared" ref="BF1085:BG1085" si="639">BF509</f>
        <v>1</v>
      </c>
      <c r="BG1085">
        <f t="shared" si="639"/>
        <v>3</v>
      </c>
      <c r="BH1085" s="3">
        <f t="array" ref="BH1085">INDEX($D$21:$M$44,MATCH($BD1085&amp;$BF1085,$C$21:$C$44&amp;$B$21:$B$44,0),MATCH(BH$1,$D$16:$M$16,0))+VLOOKUP($BE1085,战斗属性模型!$K$22:$O$24,BH$2,FALSE)*INDEX($BW$3:$CF$578,MATCH($BD1085&amp;$BF1085&amp;$BG1085,$BT$3:$BT$578&amp;$BU$3:$BU$578&amp;$BV$3:$BV$578,0),MATCH(BH$1,$BW$1:$CF$1,0))</f>
        <v>57.2</v>
      </c>
      <c r="BI1085" s="3">
        <f t="array" ref="BI1085">INDEX($D$21:$M$44,MATCH($BD1085&amp;$BF1085,$C$21:$C$44&amp;$B$21:$B$44,0),MATCH(BI$1,$D$16:$M$16,0))+VLOOKUP($BE1085,战斗属性模型!$K$22:$O$24,BI$2,FALSE)*INDEX($BW$3:$CF$578,MATCH($BD1085&amp;$BF1085&amp;$BG1085,$BT$3:$BT$578&amp;$BU$3:$BU$578&amp;$BV$3:$BV$578,0),MATCH(BI$1,$BW$1:$CF$1,0))</f>
        <v>0</v>
      </c>
      <c r="BJ1085" s="3">
        <f t="array" ref="BJ1085">INDEX($D$21:$M$44,MATCH($BD1085&amp;$BF1085,$C$21:$C$44&amp;$B$21:$B$44,0),MATCH(BJ$1,$D$16:$M$16,0))+VLOOKUP($BE1085,战斗属性模型!$K$22:$O$24,BJ$2,FALSE)*INDEX($BW$3:$CF$578,MATCH($BD1085&amp;$BF1085&amp;$BG1085,$BT$3:$BT$578&amp;$BU$3:$BU$578&amp;$BV$3:$BV$578,0),MATCH(BJ$1,$BW$1:$CF$1,0))</f>
        <v>0</v>
      </c>
      <c r="BK1085" s="3">
        <f t="array" ref="BK1085">INDEX($D$21:$M$44,MATCH($BD1085&amp;$BF1085,$C$21:$C$44&amp;$B$21:$B$44,0),MATCH(BK$1,$D$16:$M$16,0))+VLOOKUP($BE1085,战斗属性模型!$K$22:$O$24,BK$2,FALSE)*INDEX($BW$3:$CF$578,MATCH($BD1085&amp;$BF1085&amp;$BG1085,$BT$3:$BT$578&amp;$BU$3:$BU$578&amp;$BV$3:$BV$578,0),MATCH(BK$1,$BW$1:$CF$1,0))</f>
        <v>112</v>
      </c>
      <c r="BL1085" s="3"/>
      <c r="BM1085" s="3"/>
      <c r="BN1085" s="3"/>
      <c r="BO1085" s="3"/>
      <c r="BP1085" s="3"/>
      <c r="BQ1085" s="3"/>
    </row>
    <row r="1086" spans="56:69" x14ac:dyDescent="0.2">
      <c r="BD1086" t="str">
        <f t="shared" si="588"/>
        <v>鞋子</v>
      </c>
      <c r="BE1086">
        <f t="shared" si="589"/>
        <v>2</v>
      </c>
      <c r="BF1086">
        <f t="shared" ref="BF1086:BG1086" si="640">BF510</f>
        <v>1</v>
      </c>
      <c r="BG1086">
        <f t="shared" si="640"/>
        <v>4</v>
      </c>
      <c r="BH1086" s="3">
        <f t="array" ref="BH1086">INDEX($D$21:$M$44,MATCH($BD1086&amp;$BF1086,$C$21:$C$44&amp;$B$21:$B$44,0),MATCH(BH$1,$D$16:$M$16,0))+VLOOKUP($BE1086,战斗属性模型!$K$22:$O$24,BH$2,FALSE)*INDEX($BW$3:$CF$578,MATCH($BD1086&amp;$BF1086&amp;$BG1086,$BT$3:$BT$578&amp;$BU$3:$BU$578&amp;$BV$3:$BV$578,0),MATCH(BH$1,$BW$1:$CF$1,0))</f>
        <v>65.599999999999994</v>
      </c>
      <c r="BI1086" s="3">
        <f t="array" ref="BI1086">INDEX($D$21:$M$44,MATCH($BD1086&amp;$BF1086,$C$21:$C$44&amp;$B$21:$B$44,0),MATCH(BI$1,$D$16:$M$16,0))+VLOOKUP($BE1086,战斗属性模型!$K$22:$O$24,BI$2,FALSE)*INDEX($BW$3:$CF$578,MATCH($BD1086&amp;$BF1086&amp;$BG1086,$BT$3:$BT$578&amp;$BU$3:$BU$578&amp;$BV$3:$BV$578,0),MATCH(BI$1,$BW$1:$CF$1,0))</f>
        <v>0</v>
      </c>
      <c r="BJ1086" s="3">
        <f t="array" ref="BJ1086">INDEX($D$21:$M$44,MATCH($BD1086&amp;$BF1086,$C$21:$C$44&amp;$B$21:$B$44,0),MATCH(BJ$1,$D$16:$M$16,0))+VLOOKUP($BE1086,战斗属性模型!$K$22:$O$24,BJ$2,FALSE)*INDEX($BW$3:$CF$578,MATCH($BD1086&amp;$BF1086&amp;$BG1086,$BT$3:$BT$578&amp;$BU$3:$BU$578&amp;$BV$3:$BV$578,0),MATCH(BJ$1,$BW$1:$CF$1,0))</f>
        <v>0</v>
      </c>
      <c r="BK1086" s="3">
        <f t="array" ref="BK1086">INDEX($D$21:$M$44,MATCH($BD1086&amp;$BF1086,$C$21:$C$44&amp;$B$21:$B$44,0),MATCH(BK$1,$D$16:$M$16,0))+VLOOKUP($BE1086,战斗属性模型!$K$22:$O$24,BK$2,FALSE)*INDEX($BW$3:$CF$578,MATCH($BD1086&amp;$BF1086&amp;$BG1086,$BT$3:$BT$578&amp;$BU$3:$BU$578&amp;$BV$3:$BV$578,0),MATCH(BK$1,$BW$1:$CF$1,0))</f>
        <v>128</v>
      </c>
      <c r="BL1086" s="3"/>
      <c r="BM1086" s="3"/>
      <c r="BN1086" s="3"/>
      <c r="BO1086" s="3"/>
      <c r="BP1086" s="3"/>
      <c r="BQ1086" s="3"/>
    </row>
    <row r="1087" spans="56:69" x14ac:dyDescent="0.2">
      <c r="BD1087" t="str">
        <f t="shared" si="588"/>
        <v>鞋子</v>
      </c>
      <c r="BE1087">
        <f t="shared" si="589"/>
        <v>2</v>
      </c>
      <c r="BF1087">
        <f t="shared" ref="BF1087:BG1087" si="641">BF511</f>
        <v>1</v>
      </c>
      <c r="BG1087">
        <f t="shared" si="641"/>
        <v>5</v>
      </c>
      <c r="BH1087" s="3">
        <f t="array" ref="BH1087">INDEX($D$21:$M$44,MATCH($BD1087&amp;$BF1087,$C$21:$C$44&amp;$B$21:$B$44,0),MATCH(BH$1,$D$16:$M$16,0))+VLOOKUP($BE1087,战斗属性模型!$K$22:$O$24,BH$2,FALSE)*INDEX($BW$3:$CF$578,MATCH($BD1087&amp;$BF1087&amp;$BG1087,$BT$3:$BT$578&amp;$BU$3:$BU$578&amp;$BV$3:$BV$578,0),MATCH(BH$1,$BW$1:$CF$1,0))</f>
        <v>74</v>
      </c>
      <c r="BI1087" s="3">
        <f t="array" ref="BI1087">INDEX($D$21:$M$44,MATCH($BD1087&amp;$BF1087,$C$21:$C$44&amp;$B$21:$B$44,0),MATCH(BI$1,$D$16:$M$16,0))+VLOOKUP($BE1087,战斗属性模型!$K$22:$O$24,BI$2,FALSE)*INDEX($BW$3:$CF$578,MATCH($BD1087&amp;$BF1087&amp;$BG1087,$BT$3:$BT$578&amp;$BU$3:$BU$578&amp;$BV$3:$BV$578,0),MATCH(BI$1,$BW$1:$CF$1,0))</f>
        <v>0</v>
      </c>
      <c r="BJ1087" s="3">
        <f t="array" ref="BJ1087">INDEX($D$21:$M$44,MATCH($BD1087&amp;$BF1087,$C$21:$C$44&amp;$B$21:$B$44,0),MATCH(BJ$1,$D$16:$M$16,0))+VLOOKUP($BE1087,战斗属性模型!$K$22:$O$24,BJ$2,FALSE)*INDEX($BW$3:$CF$578,MATCH($BD1087&amp;$BF1087&amp;$BG1087,$BT$3:$BT$578&amp;$BU$3:$BU$578&amp;$BV$3:$BV$578,0),MATCH(BJ$1,$BW$1:$CF$1,0))</f>
        <v>0</v>
      </c>
      <c r="BK1087" s="3">
        <f t="array" ref="BK1087">INDEX($D$21:$M$44,MATCH($BD1087&amp;$BF1087,$C$21:$C$44&amp;$B$21:$B$44,0),MATCH(BK$1,$D$16:$M$16,0))+VLOOKUP($BE1087,战斗属性模型!$K$22:$O$24,BK$2,FALSE)*INDEX($BW$3:$CF$578,MATCH($BD1087&amp;$BF1087&amp;$BG1087,$BT$3:$BT$578&amp;$BU$3:$BU$578&amp;$BV$3:$BV$578,0),MATCH(BK$1,$BW$1:$CF$1,0))</f>
        <v>144</v>
      </c>
      <c r="BL1087" s="3"/>
      <c r="BM1087" s="3"/>
      <c r="BN1087" s="3"/>
      <c r="BO1087" s="3"/>
      <c r="BP1087" s="3"/>
      <c r="BQ1087" s="3"/>
    </row>
    <row r="1088" spans="56:69" x14ac:dyDescent="0.2">
      <c r="BD1088" t="str">
        <f t="shared" si="588"/>
        <v>鞋子</v>
      </c>
      <c r="BE1088">
        <f t="shared" si="589"/>
        <v>2</v>
      </c>
      <c r="BF1088">
        <f t="shared" ref="BF1088:BG1088" si="642">BF512</f>
        <v>1</v>
      </c>
      <c r="BG1088">
        <f t="shared" si="642"/>
        <v>6</v>
      </c>
      <c r="BH1088" s="3">
        <f t="array" ref="BH1088">INDEX($D$21:$M$44,MATCH($BD1088&amp;$BF1088,$C$21:$C$44&amp;$B$21:$B$44,0),MATCH(BH$1,$D$16:$M$16,0))+VLOOKUP($BE1088,战斗属性模型!$K$22:$O$24,BH$2,FALSE)*INDEX($BW$3:$CF$578,MATCH($BD1088&amp;$BF1088&amp;$BG1088,$BT$3:$BT$578&amp;$BU$3:$BU$578&amp;$BV$3:$BV$578,0),MATCH(BH$1,$BW$1:$CF$1,0))</f>
        <v>82.4</v>
      </c>
      <c r="BI1088" s="3">
        <f t="array" ref="BI1088">INDEX($D$21:$M$44,MATCH($BD1088&amp;$BF1088,$C$21:$C$44&amp;$B$21:$B$44,0),MATCH(BI$1,$D$16:$M$16,0))+VLOOKUP($BE1088,战斗属性模型!$K$22:$O$24,BI$2,FALSE)*INDEX($BW$3:$CF$578,MATCH($BD1088&amp;$BF1088&amp;$BG1088,$BT$3:$BT$578&amp;$BU$3:$BU$578&amp;$BV$3:$BV$578,0),MATCH(BI$1,$BW$1:$CF$1,0))</f>
        <v>0</v>
      </c>
      <c r="BJ1088" s="3">
        <f t="array" ref="BJ1088">INDEX($D$21:$M$44,MATCH($BD1088&amp;$BF1088,$C$21:$C$44&amp;$B$21:$B$44,0),MATCH(BJ$1,$D$16:$M$16,0))+VLOOKUP($BE1088,战斗属性模型!$K$22:$O$24,BJ$2,FALSE)*INDEX($BW$3:$CF$578,MATCH($BD1088&amp;$BF1088&amp;$BG1088,$BT$3:$BT$578&amp;$BU$3:$BU$578&amp;$BV$3:$BV$578,0),MATCH(BJ$1,$BW$1:$CF$1,0))</f>
        <v>0</v>
      </c>
      <c r="BK1088" s="3">
        <f t="array" ref="BK1088">INDEX($D$21:$M$44,MATCH($BD1088&amp;$BF1088,$C$21:$C$44&amp;$B$21:$B$44,0),MATCH(BK$1,$D$16:$M$16,0))+VLOOKUP($BE1088,战斗属性模型!$K$22:$O$24,BK$2,FALSE)*INDEX($BW$3:$CF$578,MATCH($BD1088&amp;$BF1088&amp;$BG1088,$BT$3:$BT$578&amp;$BU$3:$BU$578&amp;$BV$3:$BV$578,0),MATCH(BK$1,$BW$1:$CF$1,0))</f>
        <v>160</v>
      </c>
      <c r="BL1088" s="3"/>
      <c r="BM1088" s="3"/>
      <c r="BN1088" s="3"/>
      <c r="BO1088" s="3"/>
      <c r="BP1088" s="3"/>
      <c r="BQ1088" s="3"/>
    </row>
    <row r="1089" spans="56:69" x14ac:dyDescent="0.2">
      <c r="BD1089" t="str">
        <f t="shared" si="588"/>
        <v>鞋子</v>
      </c>
      <c r="BE1089">
        <f t="shared" si="589"/>
        <v>2</v>
      </c>
      <c r="BF1089">
        <f t="shared" ref="BF1089:BG1089" si="643">BF513</f>
        <v>1</v>
      </c>
      <c r="BG1089">
        <f t="shared" si="643"/>
        <v>7</v>
      </c>
      <c r="BH1089" s="3">
        <f t="array" ref="BH1089">INDEX($D$21:$M$44,MATCH($BD1089&amp;$BF1089,$C$21:$C$44&amp;$B$21:$B$44,0),MATCH(BH$1,$D$16:$M$16,0))+VLOOKUP($BE1089,战斗属性模型!$K$22:$O$24,BH$2,FALSE)*INDEX($BW$3:$CF$578,MATCH($BD1089&amp;$BF1089&amp;$BG1089,$BT$3:$BT$578&amp;$BU$3:$BU$578&amp;$BV$3:$BV$578,0),MATCH(BH$1,$BW$1:$CF$1,0))</f>
        <v>90.800000000000011</v>
      </c>
      <c r="BI1089" s="3">
        <f t="array" ref="BI1089">INDEX($D$21:$M$44,MATCH($BD1089&amp;$BF1089,$C$21:$C$44&amp;$B$21:$B$44,0),MATCH(BI$1,$D$16:$M$16,0))+VLOOKUP($BE1089,战斗属性模型!$K$22:$O$24,BI$2,FALSE)*INDEX($BW$3:$CF$578,MATCH($BD1089&amp;$BF1089&amp;$BG1089,$BT$3:$BT$578&amp;$BU$3:$BU$578&amp;$BV$3:$BV$578,0),MATCH(BI$1,$BW$1:$CF$1,0))</f>
        <v>0</v>
      </c>
      <c r="BJ1089" s="3">
        <f t="array" ref="BJ1089">INDEX($D$21:$M$44,MATCH($BD1089&amp;$BF1089,$C$21:$C$44&amp;$B$21:$B$44,0),MATCH(BJ$1,$D$16:$M$16,0))+VLOOKUP($BE1089,战斗属性模型!$K$22:$O$24,BJ$2,FALSE)*INDEX($BW$3:$CF$578,MATCH($BD1089&amp;$BF1089&amp;$BG1089,$BT$3:$BT$578&amp;$BU$3:$BU$578&amp;$BV$3:$BV$578,0),MATCH(BJ$1,$BW$1:$CF$1,0))</f>
        <v>0</v>
      </c>
      <c r="BK1089" s="3">
        <f t="array" ref="BK1089">INDEX($D$21:$M$44,MATCH($BD1089&amp;$BF1089,$C$21:$C$44&amp;$B$21:$B$44,0),MATCH(BK$1,$D$16:$M$16,0))+VLOOKUP($BE1089,战斗属性模型!$K$22:$O$24,BK$2,FALSE)*INDEX($BW$3:$CF$578,MATCH($BD1089&amp;$BF1089&amp;$BG1089,$BT$3:$BT$578&amp;$BU$3:$BU$578&amp;$BV$3:$BV$578,0),MATCH(BK$1,$BW$1:$CF$1,0))</f>
        <v>176</v>
      </c>
      <c r="BL1089" s="3"/>
      <c r="BM1089" s="3"/>
      <c r="BN1089" s="3"/>
      <c r="BO1089" s="3"/>
      <c r="BP1089" s="3"/>
      <c r="BQ1089" s="3"/>
    </row>
    <row r="1090" spans="56:69" x14ac:dyDescent="0.2">
      <c r="BD1090" t="str">
        <f t="shared" si="588"/>
        <v>鞋子</v>
      </c>
      <c r="BE1090">
        <f t="shared" si="589"/>
        <v>2</v>
      </c>
      <c r="BF1090">
        <f t="shared" ref="BF1090:BG1090" si="644">BF514</f>
        <v>1</v>
      </c>
      <c r="BG1090">
        <f t="shared" si="644"/>
        <v>8</v>
      </c>
      <c r="BH1090" s="3">
        <f t="array" ref="BH1090">INDEX($D$21:$M$44,MATCH($BD1090&amp;$BF1090,$C$21:$C$44&amp;$B$21:$B$44,0),MATCH(BH$1,$D$16:$M$16,0))+VLOOKUP($BE1090,战斗属性模型!$K$22:$O$24,BH$2,FALSE)*INDEX($BW$3:$CF$578,MATCH($BD1090&amp;$BF1090&amp;$BG1090,$BT$3:$BT$578&amp;$BU$3:$BU$578&amp;$BV$3:$BV$578,0),MATCH(BH$1,$BW$1:$CF$1,0))</f>
        <v>99.2</v>
      </c>
      <c r="BI1090" s="3">
        <f t="array" ref="BI1090">INDEX($D$21:$M$44,MATCH($BD1090&amp;$BF1090,$C$21:$C$44&amp;$B$21:$B$44,0),MATCH(BI$1,$D$16:$M$16,0))+VLOOKUP($BE1090,战斗属性模型!$K$22:$O$24,BI$2,FALSE)*INDEX($BW$3:$CF$578,MATCH($BD1090&amp;$BF1090&amp;$BG1090,$BT$3:$BT$578&amp;$BU$3:$BU$578&amp;$BV$3:$BV$578,0),MATCH(BI$1,$BW$1:$CF$1,0))</f>
        <v>0</v>
      </c>
      <c r="BJ1090" s="3">
        <f t="array" ref="BJ1090">INDEX($D$21:$M$44,MATCH($BD1090&amp;$BF1090,$C$21:$C$44&amp;$B$21:$B$44,0),MATCH(BJ$1,$D$16:$M$16,0))+VLOOKUP($BE1090,战斗属性模型!$K$22:$O$24,BJ$2,FALSE)*INDEX($BW$3:$CF$578,MATCH($BD1090&amp;$BF1090&amp;$BG1090,$BT$3:$BT$578&amp;$BU$3:$BU$578&amp;$BV$3:$BV$578,0),MATCH(BJ$1,$BW$1:$CF$1,0))</f>
        <v>0</v>
      </c>
      <c r="BK1090" s="3">
        <f t="array" ref="BK1090">INDEX($D$21:$M$44,MATCH($BD1090&amp;$BF1090,$C$21:$C$44&amp;$B$21:$B$44,0),MATCH(BK$1,$D$16:$M$16,0))+VLOOKUP($BE1090,战斗属性模型!$K$22:$O$24,BK$2,FALSE)*INDEX($BW$3:$CF$578,MATCH($BD1090&amp;$BF1090&amp;$BG1090,$BT$3:$BT$578&amp;$BU$3:$BU$578&amp;$BV$3:$BV$578,0),MATCH(BK$1,$BW$1:$CF$1,0))</f>
        <v>192</v>
      </c>
      <c r="BL1090" s="3"/>
      <c r="BM1090" s="3"/>
      <c r="BN1090" s="3"/>
      <c r="BO1090" s="3"/>
      <c r="BP1090" s="3"/>
      <c r="BQ1090" s="3"/>
    </row>
    <row r="1091" spans="56:69" x14ac:dyDescent="0.2">
      <c r="BD1091" t="str">
        <f t="shared" si="588"/>
        <v>鞋子</v>
      </c>
      <c r="BE1091">
        <f t="shared" si="589"/>
        <v>2</v>
      </c>
      <c r="BF1091">
        <f t="shared" ref="BF1091:BG1091" si="645">BF515</f>
        <v>1</v>
      </c>
      <c r="BG1091">
        <f t="shared" si="645"/>
        <v>9</v>
      </c>
      <c r="BH1091" s="3">
        <f t="array" ref="BH1091">INDEX($D$21:$M$44,MATCH($BD1091&amp;$BF1091,$C$21:$C$44&amp;$B$21:$B$44,0),MATCH(BH$1,$D$16:$M$16,0))+VLOOKUP($BE1091,战斗属性模型!$K$22:$O$24,BH$2,FALSE)*INDEX($BW$3:$CF$578,MATCH($BD1091&amp;$BF1091&amp;$BG1091,$BT$3:$BT$578&amp;$BU$3:$BU$578&amp;$BV$3:$BV$578,0),MATCH(BH$1,$BW$1:$CF$1,0))</f>
        <v>107.60000000000001</v>
      </c>
      <c r="BI1091" s="3">
        <f t="array" ref="BI1091">INDEX($D$21:$M$44,MATCH($BD1091&amp;$BF1091,$C$21:$C$44&amp;$B$21:$B$44,0),MATCH(BI$1,$D$16:$M$16,0))+VLOOKUP($BE1091,战斗属性模型!$K$22:$O$24,BI$2,FALSE)*INDEX($BW$3:$CF$578,MATCH($BD1091&amp;$BF1091&amp;$BG1091,$BT$3:$BT$578&amp;$BU$3:$BU$578&amp;$BV$3:$BV$578,0),MATCH(BI$1,$BW$1:$CF$1,0))</f>
        <v>0</v>
      </c>
      <c r="BJ1091" s="3">
        <f t="array" ref="BJ1091">INDEX($D$21:$M$44,MATCH($BD1091&amp;$BF1091,$C$21:$C$44&amp;$B$21:$B$44,0),MATCH(BJ$1,$D$16:$M$16,0))+VLOOKUP($BE1091,战斗属性模型!$K$22:$O$24,BJ$2,FALSE)*INDEX($BW$3:$CF$578,MATCH($BD1091&amp;$BF1091&amp;$BG1091,$BT$3:$BT$578&amp;$BU$3:$BU$578&amp;$BV$3:$BV$578,0),MATCH(BJ$1,$BW$1:$CF$1,0))</f>
        <v>0</v>
      </c>
      <c r="BK1091" s="3">
        <f t="array" ref="BK1091">INDEX($D$21:$M$44,MATCH($BD1091&amp;$BF1091,$C$21:$C$44&amp;$B$21:$B$44,0),MATCH(BK$1,$D$16:$M$16,0))+VLOOKUP($BE1091,战斗属性模型!$K$22:$O$24,BK$2,FALSE)*INDEX($BW$3:$CF$578,MATCH($BD1091&amp;$BF1091&amp;$BG1091,$BT$3:$BT$578&amp;$BU$3:$BU$578&amp;$BV$3:$BV$578,0),MATCH(BK$1,$BW$1:$CF$1,0))</f>
        <v>208</v>
      </c>
      <c r="BL1091" s="3"/>
      <c r="BM1091" s="3"/>
      <c r="BN1091" s="3"/>
      <c r="BO1091" s="3"/>
      <c r="BP1091" s="3"/>
      <c r="BQ1091" s="3"/>
    </row>
    <row r="1092" spans="56:69" x14ac:dyDescent="0.2">
      <c r="BD1092" t="str">
        <f t="shared" si="588"/>
        <v>鞋子</v>
      </c>
      <c r="BE1092">
        <f t="shared" si="589"/>
        <v>2</v>
      </c>
      <c r="BF1092">
        <f t="shared" ref="BF1092:BG1092" si="646">BF516</f>
        <v>1</v>
      </c>
      <c r="BG1092">
        <f t="shared" si="646"/>
        <v>10</v>
      </c>
      <c r="BH1092" s="3">
        <f t="array" ref="BH1092">INDEX($D$21:$M$44,MATCH($BD1092&amp;$BF1092,$C$21:$C$44&amp;$B$21:$B$44,0),MATCH(BH$1,$D$16:$M$16,0))+VLOOKUP($BE1092,战斗属性模型!$K$22:$O$24,BH$2,FALSE)*INDEX($BW$3:$CF$578,MATCH($BD1092&amp;$BF1092&amp;$BG1092,$BT$3:$BT$578&amp;$BU$3:$BU$578&amp;$BV$3:$BV$578,0),MATCH(BH$1,$BW$1:$CF$1,0))</f>
        <v>116</v>
      </c>
      <c r="BI1092" s="3">
        <f t="array" ref="BI1092">INDEX($D$21:$M$44,MATCH($BD1092&amp;$BF1092,$C$21:$C$44&amp;$B$21:$B$44,0),MATCH(BI$1,$D$16:$M$16,0))+VLOOKUP($BE1092,战斗属性模型!$K$22:$O$24,BI$2,FALSE)*INDEX($BW$3:$CF$578,MATCH($BD1092&amp;$BF1092&amp;$BG1092,$BT$3:$BT$578&amp;$BU$3:$BU$578&amp;$BV$3:$BV$578,0),MATCH(BI$1,$BW$1:$CF$1,0))</f>
        <v>0</v>
      </c>
      <c r="BJ1092" s="3">
        <f t="array" ref="BJ1092">INDEX($D$21:$M$44,MATCH($BD1092&amp;$BF1092,$C$21:$C$44&amp;$B$21:$B$44,0),MATCH(BJ$1,$D$16:$M$16,0))+VLOOKUP($BE1092,战斗属性模型!$K$22:$O$24,BJ$2,FALSE)*INDEX($BW$3:$CF$578,MATCH($BD1092&amp;$BF1092&amp;$BG1092,$BT$3:$BT$578&amp;$BU$3:$BU$578&amp;$BV$3:$BV$578,0),MATCH(BJ$1,$BW$1:$CF$1,0))</f>
        <v>0</v>
      </c>
      <c r="BK1092" s="3">
        <f t="array" ref="BK1092">INDEX($D$21:$M$44,MATCH($BD1092&amp;$BF1092,$C$21:$C$44&amp;$B$21:$B$44,0),MATCH(BK$1,$D$16:$M$16,0))+VLOOKUP($BE1092,战斗属性模型!$K$22:$O$24,BK$2,FALSE)*INDEX($BW$3:$CF$578,MATCH($BD1092&amp;$BF1092&amp;$BG1092,$BT$3:$BT$578&amp;$BU$3:$BU$578&amp;$BV$3:$BV$578,0),MATCH(BK$1,$BW$1:$CF$1,0))</f>
        <v>224</v>
      </c>
      <c r="BL1092" s="3"/>
      <c r="BM1092" s="3"/>
      <c r="BN1092" s="3"/>
      <c r="BO1092" s="3"/>
      <c r="BP1092" s="3"/>
      <c r="BQ1092" s="3"/>
    </row>
    <row r="1093" spans="56:69" x14ac:dyDescent="0.2">
      <c r="BD1093" t="str">
        <f t="shared" si="588"/>
        <v>鞋子</v>
      </c>
      <c r="BE1093">
        <f t="shared" si="589"/>
        <v>2</v>
      </c>
      <c r="BF1093">
        <f t="shared" ref="BF1093:BG1093" si="647">BF517</f>
        <v>1</v>
      </c>
      <c r="BG1093">
        <f t="shared" si="647"/>
        <v>11</v>
      </c>
      <c r="BH1093" s="3">
        <f t="array" ref="BH1093">INDEX($D$21:$M$44,MATCH($BD1093&amp;$BF1093,$C$21:$C$44&amp;$B$21:$B$44,0),MATCH(BH$1,$D$16:$M$16,0))+VLOOKUP($BE1093,战斗属性模型!$K$22:$O$24,BH$2,FALSE)*INDEX($BW$3:$CF$578,MATCH($BD1093&amp;$BF1093&amp;$BG1093,$BT$3:$BT$578&amp;$BU$3:$BU$578&amp;$BV$3:$BV$578,0),MATCH(BH$1,$BW$1:$CF$1,0))</f>
        <v>124.4</v>
      </c>
      <c r="BI1093" s="3">
        <f t="array" ref="BI1093">INDEX($D$21:$M$44,MATCH($BD1093&amp;$BF1093,$C$21:$C$44&amp;$B$21:$B$44,0),MATCH(BI$1,$D$16:$M$16,0))+VLOOKUP($BE1093,战斗属性模型!$K$22:$O$24,BI$2,FALSE)*INDEX($BW$3:$CF$578,MATCH($BD1093&amp;$BF1093&amp;$BG1093,$BT$3:$BT$578&amp;$BU$3:$BU$578&amp;$BV$3:$BV$578,0),MATCH(BI$1,$BW$1:$CF$1,0))</f>
        <v>0</v>
      </c>
      <c r="BJ1093" s="3">
        <f t="array" ref="BJ1093">INDEX($D$21:$M$44,MATCH($BD1093&amp;$BF1093,$C$21:$C$44&amp;$B$21:$B$44,0),MATCH(BJ$1,$D$16:$M$16,0))+VLOOKUP($BE1093,战斗属性模型!$K$22:$O$24,BJ$2,FALSE)*INDEX($BW$3:$CF$578,MATCH($BD1093&amp;$BF1093&amp;$BG1093,$BT$3:$BT$578&amp;$BU$3:$BU$578&amp;$BV$3:$BV$578,0),MATCH(BJ$1,$BW$1:$CF$1,0))</f>
        <v>0</v>
      </c>
      <c r="BK1093" s="3">
        <f t="array" ref="BK1093">INDEX($D$21:$M$44,MATCH($BD1093&amp;$BF1093,$C$21:$C$44&amp;$B$21:$B$44,0),MATCH(BK$1,$D$16:$M$16,0))+VLOOKUP($BE1093,战斗属性模型!$K$22:$O$24,BK$2,FALSE)*INDEX($BW$3:$CF$578,MATCH($BD1093&amp;$BF1093&amp;$BG1093,$BT$3:$BT$578&amp;$BU$3:$BU$578&amp;$BV$3:$BV$578,0),MATCH(BK$1,$BW$1:$CF$1,0))</f>
        <v>240</v>
      </c>
      <c r="BL1093" s="3"/>
      <c r="BM1093" s="3"/>
      <c r="BN1093" s="3"/>
      <c r="BO1093" s="3"/>
      <c r="BP1093" s="3"/>
      <c r="BQ1093" s="3"/>
    </row>
    <row r="1094" spans="56:69" x14ac:dyDescent="0.2">
      <c r="BD1094" t="str">
        <f t="shared" si="588"/>
        <v>鞋子</v>
      </c>
      <c r="BE1094">
        <f t="shared" si="589"/>
        <v>2</v>
      </c>
      <c r="BF1094">
        <f t="shared" ref="BF1094:BG1094" si="648">BF518</f>
        <v>1</v>
      </c>
      <c r="BG1094">
        <f t="shared" si="648"/>
        <v>12</v>
      </c>
      <c r="BH1094" s="3">
        <f t="array" ref="BH1094">INDEX($D$21:$M$44,MATCH($BD1094&amp;$BF1094,$C$21:$C$44&amp;$B$21:$B$44,0),MATCH(BH$1,$D$16:$M$16,0))+VLOOKUP($BE1094,战斗属性模型!$K$22:$O$24,BH$2,FALSE)*INDEX($BW$3:$CF$578,MATCH($BD1094&amp;$BF1094&amp;$BG1094,$BT$3:$BT$578&amp;$BU$3:$BU$578&amp;$BV$3:$BV$578,0),MATCH(BH$1,$BW$1:$CF$1,0))</f>
        <v>132.80000000000001</v>
      </c>
      <c r="BI1094" s="3">
        <f t="array" ref="BI1094">INDEX($D$21:$M$44,MATCH($BD1094&amp;$BF1094,$C$21:$C$44&amp;$B$21:$B$44,0),MATCH(BI$1,$D$16:$M$16,0))+VLOOKUP($BE1094,战斗属性模型!$K$22:$O$24,BI$2,FALSE)*INDEX($BW$3:$CF$578,MATCH($BD1094&amp;$BF1094&amp;$BG1094,$BT$3:$BT$578&amp;$BU$3:$BU$578&amp;$BV$3:$BV$578,0),MATCH(BI$1,$BW$1:$CF$1,0))</f>
        <v>0</v>
      </c>
      <c r="BJ1094" s="3">
        <f t="array" ref="BJ1094">INDEX($D$21:$M$44,MATCH($BD1094&amp;$BF1094,$C$21:$C$44&amp;$B$21:$B$44,0),MATCH(BJ$1,$D$16:$M$16,0))+VLOOKUP($BE1094,战斗属性模型!$K$22:$O$24,BJ$2,FALSE)*INDEX($BW$3:$CF$578,MATCH($BD1094&amp;$BF1094&amp;$BG1094,$BT$3:$BT$578&amp;$BU$3:$BU$578&amp;$BV$3:$BV$578,0),MATCH(BJ$1,$BW$1:$CF$1,0))</f>
        <v>0</v>
      </c>
      <c r="BK1094" s="3">
        <f t="array" ref="BK1094">INDEX($D$21:$M$44,MATCH($BD1094&amp;$BF1094,$C$21:$C$44&amp;$B$21:$B$44,0),MATCH(BK$1,$D$16:$M$16,0))+VLOOKUP($BE1094,战斗属性模型!$K$22:$O$24,BK$2,FALSE)*INDEX($BW$3:$CF$578,MATCH($BD1094&amp;$BF1094&amp;$BG1094,$BT$3:$BT$578&amp;$BU$3:$BU$578&amp;$BV$3:$BV$578,0),MATCH(BK$1,$BW$1:$CF$1,0))</f>
        <v>256</v>
      </c>
      <c r="BL1094" s="3"/>
      <c r="BM1094" s="3"/>
      <c r="BN1094" s="3"/>
      <c r="BO1094" s="3"/>
      <c r="BP1094" s="3"/>
      <c r="BQ1094" s="3"/>
    </row>
    <row r="1095" spans="56:69" x14ac:dyDescent="0.2">
      <c r="BD1095" t="str">
        <f t="shared" si="588"/>
        <v>鞋子</v>
      </c>
      <c r="BE1095">
        <f t="shared" si="589"/>
        <v>2</v>
      </c>
      <c r="BF1095">
        <f t="shared" ref="BF1095:BG1095" si="649">BF519</f>
        <v>1</v>
      </c>
      <c r="BG1095">
        <f t="shared" si="649"/>
        <v>13</v>
      </c>
      <c r="BH1095" s="3">
        <f t="array" ref="BH1095">INDEX($D$21:$M$44,MATCH($BD1095&amp;$BF1095,$C$21:$C$44&amp;$B$21:$B$44,0),MATCH(BH$1,$D$16:$M$16,0))+VLOOKUP($BE1095,战斗属性模型!$K$22:$O$24,BH$2,FALSE)*INDEX($BW$3:$CF$578,MATCH($BD1095&amp;$BF1095&amp;$BG1095,$BT$3:$BT$578&amp;$BU$3:$BU$578&amp;$BV$3:$BV$578,0),MATCH(BH$1,$BW$1:$CF$1,0))</f>
        <v>141.19999999999999</v>
      </c>
      <c r="BI1095" s="3">
        <f t="array" ref="BI1095">INDEX($D$21:$M$44,MATCH($BD1095&amp;$BF1095,$C$21:$C$44&amp;$B$21:$B$44,0),MATCH(BI$1,$D$16:$M$16,0))+VLOOKUP($BE1095,战斗属性模型!$K$22:$O$24,BI$2,FALSE)*INDEX($BW$3:$CF$578,MATCH($BD1095&amp;$BF1095&amp;$BG1095,$BT$3:$BT$578&amp;$BU$3:$BU$578&amp;$BV$3:$BV$578,0),MATCH(BI$1,$BW$1:$CF$1,0))</f>
        <v>0</v>
      </c>
      <c r="BJ1095" s="3">
        <f t="array" ref="BJ1095">INDEX($D$21:$M$44,MATCH($BD1095&amp;$BF1095,$C$21:$C$44&amp;$B$21:$B$44,0),MATCH(BJ$1,$D$16:$M$16,0))+VLOOKUP($BE1095,战斗属性模型!$K$22:$O$24,BJ$2,FALSE)*INDEX($BW$3:$CF$578,MATCH($BD1095&amp;$BF1095&amp;$BG1095,$BT$3:$BT$578&amp;$BU$3:$BU$578&amp;$BV$3:$BV$578,0),MATCH(BJ$1,$BW$1:$CF$1,0))</f>
        <v>0</v>
      </c>
      <c r="BK1095" s="3">
        <f t="array" ref="BK1095">INDEX($D$21:$M$44,MATCH($BD1095&amp;$BF1095,$C$21:$C$44&amp;$B$21:$B$44,0),MATCH(BK$1,$D$16:$M$16,0))+VLOOKUP($BE1095,战斗属性模型!$K$22:$O$24,BK$2,FALSE)*INDEX($BW$3:$CF$578,MATCH($BD1095&amp;$BF1095&amp;$BG1095,$BT$3:$BT$578&amp;$BU$3:$BU$578&amp;$BV$3:$BV$578,0),MATCH(BK$1,$BW$1:$CF$1,0))</f>
        <v>272</v>
      </c>
      <c r="BL1095" s="3"/>
      <c r="BM1095" s="3"/>
      <c r="BN1095" s="3"/>
      <c r="BO1095" s="3"/>
      <c r="BP1095" s="3"/>
      <c r="BQ1095" s="3"/>
    </row>
    <row r="1096" spans="56:69" x14ac:dyDescent="0.2">
      <c r="BD1096" t="str">
        <f t="shared" si="588"/>
        <v>鞋子</v>
      </c>
      <c r="BE1096">
        <f t="shared" si="589"/>
        <v>2</v>
      </c>
      <c r="BF1096">
        <f t="shared" ref="BF1096:BG1096" si="650">BF520</f>
        <v>1</v>
      </c>
      <c r="BG1096">
        <f t="shared" si="650"/>
        <v>14</v>
      </c>
      <c r="BH1096" s="3">
        <f t="array" ref="BH1096">INDEX($D$21:$M$44,MATCH($BD1096&amp;$BF1096,$C$21:$C$44&amp;$B$21:$B$44,0),MATCH(BH$1,$D$16:$M$16,0))+VLOOKUP($BE1096,战斗属性模型!$K$22:$O$24,BH$2,FALSE)*INDEX($BW$3:$CF$578,MATCH($BD1096&amp;$BF1096&amp;$BG1096,$BT$3:$BT$578&amp;$BU$3:$BU$578&amp;$BV$3:$BV$578,0),MATCH(BH$1,$BW$1:$CF$1,0))</f>
        <v>149.60000000000002</v>
      </c>
      <c r="BI1096" s="3">
        <f t="array" ref="BI1096">INDEX($D$21:$M$44,MATCH($BD1096&amp;$BF1096,$C$21:$C$44&amp;$B$21:$B$44,0),MATCH(BI$1,$D$16:$M$16,0))+VLOOKUP($BE1096,战斗属性模型!$K$22:$O$24,BI$2,FALSE)*INDEX($BW$3:$CF$578,MATCH($BD1096&amp;$BF1096&amp;$BG1096,$BT$3:$BT$578&amp;$BU$3:$BU$578&amp;$BV$3:$BV$578,0),MATCH(BI$1,$BW$1:$CF$1,0))</f>
        <v>0</v>
      </c>
      <c r="BJ1096" s="3">
        <f t="array" ref="BJ1096">INDEX($D$21:$M$44,MATCH($BD1096&amp;$BF1096,$C$21:$C$44&amp;$B$21:$B$44,0),MATCH(BJ$1,$D$16:$M$16,0))+VLOOKUP($BE1096,战斗属性模型!$K$22:$O$24,BJ$2,FALSE)*INDEX($BW$3:$CF$578,MATCH($BD1096&amp;$BF1096&amp;$BG1096,$BT$3:$BT$578&amp;$BU$3:$BU$578&amp;$BV$3:$BV$578,0),MATCH(BJ$1,$BW$1:$CF$1,0))</f>
        <v>0</v>
      </c>
      <c r="BK1096" s="3">
        <f t="array" ref="BK1096">INDEX($D$21:$M$44,MATCH($BD1096&amp;$BF1096,$C$21:$C$44&amp;$B$21:$B$44,0),MATCH(BK$1,$D$16:$M$16,0))+VLOOKUP($BE1096,战斗属性模型!$K$22:$O$24,BK$2,FALSE)*INDEX($BW$3:$CF$578,MATCH($BD1096&amp;$BF1096&amp;$BG1096,$BT$3:$BT$578&amp;$BU$3:$BU$578&amp;$BV$3:$BV$578,0),MATCH(BK$1,$BW$1:$CF$1,0))</f>
        <v>288</v>
      </c>
      <c r="BL1096" s="3"/>
      <c r="BM1096" s="3"/>
      <c r="BN1096" s="3"/>
      <c r="BO1096" s="3"/>
      <c r="BP1096" s="3"/>
      <c r="BQ1096" s="3"/>
    </row>
    <row r="1097" spans="56:69" x14ac:dyDescent="0.2">
      <c r="BD1097" t="str">
        <f t="shared" si="588"/>
        <v>鞋子</v>
      </c>
      <c r="BE1097">
        <f t="shared" si="589"/>
        <v>2</v>
      </c>
      <c r="BF1097">
        <f t="shared" ref="BF1097:BG1097" si="651">BF521</f>
        <v>1</v>
      </c>
      <c r="BG1097">
        <f t="shared" si="651"/>
        <v>15</v>
      </c>
      <c r="BH1097" s="3">
        <f t="array" ref="BH1097">INDEX($D$21:$M$44,MATCH($BD1097&amp;$BF1097,$C$21:$C$44&amp;$B$21:$B$44,0),MATCH(BH$1,$D$16:$M$16,0))+VLOOKUP($BE1097,战斗属性模型!$K$22:$O$24,BH$2,FALSE)*INDEX($BW$3:$CF$578,MATCH($BD1097&amp;$BF1097&amp;$BG1097,$BT$3:$BT$578&amp;$BU$3:$BU$578&amp;$BV$3:$BV$578,0),MATCH(BH$1,$BW$1:$CF$1,0))</f>
        <v>158</v>
      </c>
      <c r="BI1097" s="3">
        <f t="array" ref="BI1097">INDEX($D$21:$M$44,MATCH($BD1097&amp;$BF1097,$C$21:$C$44&amp;$B$21:$B$44,0),MATCH(BI$1,$D$16:$M$16,0))+VLOOKUP($BE1097,战斗属性模型!$K$22:$O$24,BI$2,FALSE)*INDEX($BW$3:$CF$578,MATCH($BD1097&amp;$BF1097&amp;$BG1097,$BT$3:$BT$578&amp;$BU$3:$BU$578&amp;$BV$3:$BV$578,0),MATCH(BI$1,$BW$1:$CF$1,0))</f>
        <v>0</v>
      </c>
      <c r="BJ1097" s="3">
        <f t="array" ref="BJ1097">INDEX($D$21:$M$44,MATCH($BD1097&amp;$BF1097,$C$21:$C$44&amp;$B$21:$B$44,0),MATCH(BJ$1,$D$16:$M$16,0))+VLOOKUP($BE1097,战斗属性模型!$K$22:$O$24,BJ$2,FALSE)*INDEX($BW$3:$CF$578,MATCH($BD1097&amp;$BF1097&amp;$BG1097,$BT$3:$BT$578&amp;$BU$3:$BU$578&amp;$BV$3:$BV$578,0),MATCH(BJ$1,$BW$1:$CF$1,0))</f>
        <v>0</v>
      </c>
      <c r="BK1097" s="3">
        <f t="array" ref="BK1097">INDEX($D$21:$M$44,MATCH($BD1097&amp;$BF1097,$C$21:$C$44&amp;$B$21:$B$44,0),MATCH(BK$1,$D$16:$M$16,0))+VLOOKUP($BE1097,战斗属性模型!$K$22:$O$24,BK$2,FALSE)*INDEX($BW$3:$CF$578,MATCH($BD1097&amp;$BF1097&amp;$BG1097,$BT$3:$BT$578&amp;$BU$3:$BU$578&amp;$BV$3:$BV$578,0),MATCH(BK$1,$BW$1:$CF$1,0))</f>
        <v>304</v>
      </c>
      <c r="BL1097" s="3"/>
      <c r="BM1097" s="3"/>
      <c r="BN1097" s="3"/>
      <c r="BO1097" s="3"/>
      <c r="BP1097" s="3"/>
      <c r="BQ1097" s="3"/>
    </row>
    <row r="1098" spans="56:69" x14ac:dyDescent="0.2">
      <c r="BD1098" t="str">
        <f t="shared" si="588"/>
        <v>鞋子</v>
      </c>
      <c r="BE1098">
        <f t="shared" si="589"/>
        <v>2</v>
      </c>
      <c r="BF1098">
        <f t="shared" ref="BF1098:BG1098" si="652">BF522</f>
        <v>1</v>
      </c>
      <c r="BG1098">
        <f t="shared" si="652"/>
        <v>16</v>
      </c>
      <c r="BH1098" s="3">
        <f t="array" ref="BH1098">INDEX($D$21:$M$44,MATCH($BD1098&amp;$BF1098,$C$21:$C$44&amp;$B$21:$B$44,0),MATCH(BH$1,$D$16:$M$16,0))+VLOOKUP($BE1098,战斗属性模型!$K$22:$O$24,BH$2,FALSE)*INDEX($BW$3:$CF$578,MATCH($BD1098&amp;$BF1098&amp;$BG1098,$BT$3:$BT$578&amp;$BU$3:$BU$578&amp;$BV$3:$BV$578,0),MATCH(BH$1,$BW$1:$CF$1,0))</f>
        <v>166.4</v>
      </c>
      <c r="BI1098" s="3">
        <f t="array" ref="BI1098">INDEX($D$21:$M$44,MATCH($BD1098&amp;$BF1098,$C$21:$C$44&amp;$B$21:$B$44,0),MATCH(BI$1,$D$16:$M$16,0))+VLOOKUP($BE1098,战斗属性模型!$K$22:$O$24,BI$2,FALSE)*INDEX($BW$3:$CF$578,MATCH($BD1098&amp;$BF1098&amp;$BG1098,$BT$3:$BT$578&amp;$BU$3:$BU$578&amp;$BV$3:$BV$578,0),MATCH(BI$1,$BW$1:$CF$1,0))</f>
        <v>0</v>
      </c>
      <c r="BJ1098" s="3">
        <f t="array" ref="BJ1098">INDEX($D$21:$M$44,MATCH($BD1098&amp;$BF1098,$C$21:$C$44&amp;$B$21:$B$44,0),MATCH(BJ$1,$D$16:$M$16,0))+VLOOKUP($BE1098,战斗属性模型!$K$22:$O$24,BJ$2,FALSE)*INDEX($BW$3:$CF$578,MATCH($BD1098&amp;$BF1098&amp;$BG1098,$BT$3:$BT$578&amp;$BU$3:$BU$578&amp;$BV$3:$BV$578,0),MATCH(BJ$1,$BW$1:$CF$1,0))</f>
        <v>0</v>
      </c>
      <c r="BK1098" s="3">
        <f t="array" ref="BK1098">INDEX($D$21:$M$44,MATCH($BD1098&amp;$BF1098,$C$21:$C$44&amp;$B$21:$B$44,0),MATCH(BK$1,$D$16:$M$16,0))+VLOOKUP($BE1098,战斗属性模型!$K$22:$O$24,BK$2,FALSE)*INDEX($BW$3:$CF$578,MATCH($BD1098&amp;$BF1098&amp;$BG1098,$BT$3:$BT$578&amp;$BU$3:$BU$578&amp;$BV$3:$BV$578,0),MATCH(BK$1,$BW$1:$CF$1,0))</f>
        <v>320</v>
      </c>
      <c r="BL1098" s="3"/>
      <c r="BM1098" s="3"/>
      <c r="BN1098" s="3"/>
      <c r="BO1098" s="3"/>
      <c r="BP1098" s="3"/>
      <c r="BQ1098" s="3"/>
    </row>
    <row r="1099" spans="56:69" x14ac:dyDescent="0.2">
      <c r="BD1099" t="str">
        <f t="shared" si="588"/>
        <v>鞋子</v>
      </c>
      <c r="BE1099">
        <f t="shared" si="589"/>
        <v>2</v>
      </c>
      <c r="BF1099">
        <f t="shared" ref="BF1099:BG1099" si="653">BF523</f>
        <v>1</v>
      </c>
      <c r="BG1099">
        <f t="shared" si="653"/>
        <v>17</v>
      </c>
      <c r="BH1099" s="3">
        <f t="array" ref="BH1099">INDEX($D$21:$M$44,MATCH($BD1099&amp;$BF1099,$C$21:$C$44&amp;$B$21:$B$44,0),MATCH(BH$1,$D$16:$M$16,0))+VLOOKUP($BE1099,战斗属性模型!$K$22:$O$24,BH$2,FALSE)*INDEX($BW$3:$CF$578,MATCH($BD1099&amp;$BF1099&amp;$BG1099,$BT$3:$BT$578&amp;$BU$3:$BU$578&amp;$BV$3:$BV$578,0),MATCH(BH$1,$BW$1:$CF$1,0))</f>
        <v>174.8</v>
      </c>
      <c r="BI1099" s="3">
        <f t="array" ref="BI1099">INDEX($D$21:$M$44,MATCH($BD1099&amp;$BF1099,$C$21:$C$44&amp;$B$21:$B$44,0),MATCH(BI$1,$D$16:$M$16,0))+VLOOKUP($BE1099,战斗属性模型!$K$22:$O$24,BI$2,FALSE)*INDEX($BW$3:$CF$578,MATCH($BD1099&amp;$BF1099&amp;$BG1099,$BT$3:$BT$578&amp;$BU$3:$BU$578&amp;$BV$3:$BV$578,0),MATCH(BI$1,$BW$1:$CF$1,0))</f>
        <v>0</v>
      </c>
      <c r="BJ1099" s="3">
        <f t="array" ref="BJ1099">INDEX($D$21:$M$44,MATCH($BD1099&amp;$BF1099,$C$21:$C$44&amp;$B$21:$B$44,0),MATCH(BJ$1,$D$16:$M$16,0))+VLOOKUP($BE1099,战斗属性模型!$K$22:$O$24,BJ$2,FALSE)*INDEX($BW$3:$CF$578,MATCH($BD1099&amp;$BF1099&amp;$BG1099,$BT$3:$BT$578&amp;$BU$3:$BU$578&amp;$BV$3:$BV$578,0),MATCH(BJ$1,$BW$1:$CF$1,0))</f>
        <v>0</v>
      </c>
      <c r="BK1099" s="3">
        <f t="array" ref="BK1099">INDEX($D$21:$M$44,MATCH($BD1099&amp;$BF1099,$C$21:$C$44&amp;$B$21:$B$44,0),MATCH(BK$1,$D$16:$M$16,0))+VLOOKUP($BE1099,战斗属性模型!$K$22:$O$24,BK$2,FALSE)*INDEX($BW$3:$CF$578,MATCH($BD1099&amp;$BF1099&amp;$BG1099,$BT$3:$BT$578&amp;$BU$3:$BU$578&amp;$BV$3:$BV$578,0),MATCH(BK$1,$BW$1:$CF$1,0))</f>
        <v>336</v>
      </c>
      <c r="BL1099" s="3"/>
      <c r="BM1099" s="3"/>
      <c r="BN1099" s="3"/>
      <c r="BO1099" s="3"/>
      <c r="BP1099" s="3"/>
      <c r="BQ1099" s="3"/>
    </row>
    <row r="1100" spans="56:69" x14ac:dyDescent="0.2">
      <c r="BD1100" t="str">
        <f t="shared" ref="BD1100:BD1163" si="654">BD524</f>
        <v>鞋子</v>
      </c>
      <c r="BE1100">
        <f t="shared" ref="BE1100:BE1163" si="655">BE524+1</f>
        <v>2</v>
      </c>
      <c r="BF1100">
        <f t="shared" ref="BF1100:BG1100" si="656">BF524</f>
        <v>1</v>
      </c>
      <c r="BG1100">
        <f t="shared" si="656"/>
        <v>18</v>
      </c>
      <c r="BH1100" s="3">
        <f t="array" ref="BH1100">INDEX($D$21:$M$44,MATCH($BD1100&amp;$BF1100,$C$21:$C$44&amp;$B$21:$B$44,0),MATCH(BH$1,$D$16:$M$16,0))+VLOOKUP($BE1100,战斗属性模型!$K$22:$O$24,BH$2,FALSE)*INDEX($BW$3:$CF$578,MATCH($BD1100&amp;$BF1100&amp;$BG1100,$BT$3:$BT$578&amp;$BU$3:$BU$578&amp;$BV$3:$BV$578,0),MATCH(BH$1,$BW$1:$CF$1,0))</f>
        <v>183.20000000000002</v>
      </c>
      <c r="BI1100" s="3">
        <f t="array" ref="BI1100">INDEX($D$21:$M$44,MATCH($BD1100&amp;$BF1100,$C$21:$C$44&amp;$B$21:$B$44,0),MATCH(BI$1,$D$16:$M$16,0))+VLOOKUP($BE1100,战斗属性模型!$K$22:$O$24,BI$2,FALSE)*INDEX($BW$3:$CF$578,MATCH($BD1100&amp;$BF1100&amp;$BG1100,$BT$3:$BT$578&amp;$BU$3:$BU$578&amp;$BV$3:$BV$578,0),MATCH(BI$1,$BW$1:$CF$1,0))</f>
        <v>0</v>
      </c>
      <c r="BJ1100" s="3">
        <f t="array" ref="BJ1100">INDEX($D$21:$M$44,MATCH($BD1100&amp;$BF1100,$C$21:$C$44&amp;$B$21:$B$44,0),MATCH(BJ$1,$D$16:$M$16,0))+VLOOKUP($BE1100,战斗属性模型!$K$22:$O$24,BJ$2,FALSE)*INDEX($BW$3:$CF$578,MATCH($BD1100&amp;$BF1100&amp;$BG1100,$BT$3:$BT$578&amp;$BU$3:$BU$578&amp;$BV$3:$BV$578,0),MATCH(BJ$1,$BW$1:$CF$1,0))</f>
        <v>0</v>
      </c>
      <c r="BK1100" s="3">
        <f t="array" ref="BK1100">INDEX($D$21:$M$44,MATCH($BD1100&amp;$BF1100,$C$21:$C$44&amp;$B$21:$B$44,0),MATCH(BK$1,$D$16:$M$16,0))+VLOOKUP($BE1100,战斗属性模型!$K$22:$O$24,BK$2,FALSE)*INDEX($BW$3:$CF$578,MATCH($BD1100&amp;$BF1100&amp;$BG1100,$BT$3:$BT$578&amp;$BU$3:$BU$578&amp;$BV$3:$BV$578,0),MATCH(BK$1,$BW$1:$CF$1,0))</f>
        <v>352</v>
      </c>
      <c r="BL1100" s="3"/>
      <c r="BM1100" s="3"/>
      <c r="BN1100" s="3"/>
      <c r="BO1100" s="3"/>
      <c r="BP1100" s="3"/>
      <c r="BQ1100" s="3"/>
    </row>
    <row r="1101" spans="56:69" x14ac:dyDescent="0.2">
      <c r="BD1101" t="str">
        <f t="shared" si="654"/>
        <v>鞋子</v>
      </c>
      <c r="BE1101">
        <f t="shared" si="655"/>
        <v>2</v>
      </c>
      <c r="BF1101">
        <f t="shared" ref="BF1101:BG1101" si="657">BF525</f>
        <v>1</v>
      </c>
      <c r="BG1101">
        <f t="shared" si="657"/>
        <v>19</v>
      </c>
      <c r="BH1101" s="3">
        <f t="array" ref="BH1101">INDEX($D$21:$M$44,MATCH($BD1101&amp;$BF1101,$C$21:$C$44&amp;$B$21:$B$44,0),MATCH(BH$1,$D$16:$M$16,0))+VLOOKUP($BE1101,战斗属性模型!$K$22:$O$24,BH$2,FALSE)*INDEX($BW$3:$CF$578,MATCH($BD1101&amp;$BF1101&amp;$BG1101,$BT$3:$BT$578&amp;$BU$3:$BU$578&amp;$BV$3:$BV$578,0),MATCH(BH$1,$BW$1:$CF$1,0))</f>
        <v>191.6</v>
      </c>
      <c r="BI1101" s="3">
        <f t="array" ref="BI1101">INDEX($D$21:$M$44,MATCH($BD1101&amp;$BF1101,$C$21:$C$44&amp;$B$21:$B$44,0),MATCH(BI$1,$D$16:$M$16,0))+VLOOKUP($BE1101,战斗属性模型!$K$22:$O$24,BI$2,FALSE)*INDEX($BW$3:$CF$578,MATCH($BD1101&amp;$BF1101&amp;$BG1101,$BT$3:$BT$578&amp;$BU$3:$BU$578&amp;$BV$3:$BV$578,0),MATCH(BI$1,$BW$1:$CF$1,0))</f>
        <v>0</v>
      </c>
      <c r="BJ1101" s="3">
        <f t="array" ref="BJ1101">INDEX($D$21:$M$44,MATCH($BD1101&amp;$BF1101,$C$21:$C$44&amp;$B$21:$B$44,0),MATCH(BJ$1,$D$16:$M$16,0))+VLOOKUP($BE1101,战斗属性模型!$K$22:$O$24,BJ$2,FALSE)*INDEX($BW$3:$CF$578,MATCH($BD1101&amp;$BF1101&amp;$BG1101,$BT$3:$BT$578&amp;$BU$3:$BU$578&amp;$BV$3:$BV$578,0),MATCH(BJ$1,$BW$1:$CF$1,0))</f>
        <v>0</v>
      </c>
      <c r="BK1101" s="3">
        <f t="array" ref="BK1101">INDEX($D$21:$M$44,MATCH($BD1101&amp;$BF1101,$C$21:$C$44&amp;$B$21:$B$44,0),MATCH(BK$1,$D$16:$M$16,0))+VLOOKUP($BE1101,战斗属性模型!$K$22:$O$24,BK$2,FALSE)*INDEX($BW$3:$CF$578,MATCH($BD1101&amp;$BF1101&amp;$BG1101,$BT$3:$BT$578&amp;$BU$3:$BU$578&amp;$BV$3:$BV$578,0),MATCH(BK$1,$BW$1:$CF$1,0))</f>
        <v>368</v>
      </c>
      <c r="BL1101" s="3"/>
      <c r="BM1101" s="3"/>
      <c r="BN1101" s="3"/>
      <c r="BO1101" s="3"/>
      <c r="BP1101" s="3"/>
      <c r="BQ1101" s="3"/>
    </row>
    <row r="1102" spans="56:69" x14ac:dyDescent="0.2">
      <c r="BD1102" t="str">
        <f t="shared" si="654"/>
        <v>鞋子</v>
      </c>
      <c r="BE1102">
        <f t="shared" si="655"/>
        <v>2</v>
      </c>
      <c r="BF1102">
        <f t="shared" ref="BF1102:BG1102" si="658">BF526</f>
        <v>1</v>
      </c>
      <c r="BG1102">
        <f t="shared" si="658"/>
        <v>20</v>
      </c>
      <c r="BH1102" s="3">
        <f t="array" ref="BH1102">INDEX($D$21:$M$44,MATCH($BD1102&amp;$BF1102,$C$21:$C$44&amp;$B$21:$B$44,0),MATCH(BH$1,$D$16:$M$16,0))+VLOOKUP($BE1102,战斗属性模型!$K$22:$O$24,BH$2,FALSE)*INDEX($BW$3:$CF$578,MATCH($BD1102&amp;$BF1102&amp;$BG1102,$BT$3:$BT$578&amp;$BU$3:$BU$578&amp;$BV$3:$BV$578,0),MATCH(BH$1,$BW$1:$CF$1,0))</f>
        <v>200</v>
      </c>
      <c r="BI1102" s="3">
        <f t="array" ref="BI1102">INDEX($D$21:$M$44,MATCH($BD1102&amp;$BF1102,$C$21:$C$44&amp;$B$21:$B$44,0),MATCH(BI$1,$D$16:$M$16,0))+VLOOKUP($BE1102,战斗属性模型!$K$22:$O$24,BI$2,FALSE)*INDEX($BW$3:$CF$578,MATCH($BD1102&amp;$BF1102&amp;$BG1102,$BT$3:$BT$578&amp;$BU$3:$BU$578&amp;$BV$3:$BV$578,0),MATCH(BI$1,$BW$1:$CF$1,0))</f>
        <v>0</v>
      </c>
      <c r="BJ1102" s="3">
        <f t="array" ref="BJ1102">INDEX($D$21:$M$44,MATCH($BD1102&amp;$BF1102,$C$21:$C$44&amp;$B$21:$B$44,0),MATCH(BJ$1,$D$16:$M$16,0))+VLOOKUP($BE1102,战斗属性模型!$K$22:$O$24,BJ$2,FALSE)*INDEX($BW$3:$CF$578,MATCH($BD1102&amp;$BF1102&amp;$BG1102,$BT$3:$BT$578&amp;$BU$3:$BU$578&amp;$BV$3:$BV$578,0),MATCH(BJ$1,$BW$1:$CF$1,0))</f>
        <v>0</v>
      </c>
      <c r="BK1102" s="3">
        <f t="array" ref="BK1102">INDEX($D$21:$M$44,MATCH($BD1102&amp;$BF1102,$C$21:$C$44&amp;$B$21:$B$44,0),MATCH(BK$1,$D$16:$M$16,0))+VLOOKUP($BE1102,战斗属性模型!$K$22:$O$24,BK$2,FALSE)*INDEX($BW$3:$CF$578,MATCH($BD1102&amp;$BF1102&amp;$BG1102,$BT$3:$BT$578&amp;$BU$3:$BU$578&amp;$BV$3:$BV$578,0),MATCH(BK$1,$BW$1:$CF$1,0))</f>
        <v>384</v>
      </c>
      <c r="BL1102" s="3"/>
      <c r="BM1102" s="3"/>
      <c r="BN1102" s="3"/>
      <c r="BO1102" s="3"/>
      <c r="BP1102" s="3"/>
      <c r="BQ1102" s="3"/>
    </row>
    <row r="1103" spans="56:69" x14ac:dyDescent="0.2">
      <c r="BD1103" t="str">
        <f t="shared" si="654"/>
        <v>鞋子</v>
      </c>
      <c r="BE1103">
        <f t="shared" si="655"/>
        <v>2</v>
      </c>
      <c r="BF1103">
        <f t="shared" ref="BF1103:BG1103" si="659">BF527</f>
        <v>1</v>
      </c>
      <c r="BG1103">
        <f t="shared" si="659"/>
        <v>21</v>
      </c>
      <c r="BH1103" s="3">
        <f t="array" ref="BH1103">INDEX($D$21:$M$44,MATCH($BD1103&amp;$BF1103,$C$21:$C$44&amp;$B$21:$B$44,0),MATCH(BH$1,$D$16:$M$16,0))+VLOOKUP($BE1103,战斗属性模型!$K$22:$O$24,BH$2,FALSE)*INDEX($BW$3:$CF$578,MATCH($BD1103&amp;$BF1103&amp;$BG1103,$BT$3:$BT$578&amp;$BU$3:$BU$578&amp;$BV$3:$BV$578,0),MATCH(BH$1,$BW$1:$CF$1,0))</f>
        <v>208.4</v>
      </c>
      <c r="BI1103" s="3">
        <f t="array" ref="BI1103">INDEX($D$21:$M$44,MATCH($BD1103&amp;$BF1103,$C$21:$C$44&amp;$B$21:$B$44,0),MATCH(BI$1,$D$16:$M$16,0))+VLOOKUP($BE1103,战斗属性模型!$K$22:$O$24,BI$2,FALSE)*INDEX($BW$3:$CF$578,MATCH($BD1103&amp;$BF1103&amp;$BG1103,$BT$3:$BT$578&amp;$BU$3:$BU$578&amp;$BV$3:$BV$578,0),MATCH(BI$1,$BW$1:$CF$1,0))</f>
        <v>0</v>
      </c>
      <c r="BJ1103" s="3">
        <f t="array" ref="BJ1103">INDEX($D$21:$M$44,MATCH($BD1103&amp;$BF1103,$C$21:$C$44&amp;$B$21:$B$44,0),MATCH(BJ$1,$D$16:$M$16,0))+VLOOKUP($BE1103,战斗属性模型!$K$22:$O$24,BJ$2,FALSE)*INDEX($BW$3:$CF$578,MATCH($BD1103&amp;$BF1103&amp;$BG1103,$BT$3:$BT$578&amp;$BU$3:$BU$578&amp;$BV$3:$BV$578,0),MATCH(BJ$1,$BW$1:$CF$1,0))</f>
        <v>0</v>
      </c>
      <c r="BK1103" s="3">
        <f t="array" ref="BK1103">INDEX($D$21:$M$44,MATCH($BD1103&amp;$BF1103,$C$21:$C$44&amp;$B$21:$B$44,0),MATCH(BK$1,$D$16:$M$16,0))+VLOOKUP($BE1103,战斗属性模型!$K$22:$O$24,BK$2,FALSE)*INDEX($BW$3:$CF$578,MATCH($BD1103&amp;$BF1103&amp;$BG1103,$BT$3:$BT$578&amp;$BU$3:$BU$578&amp;$BV$3:$BV$578,0),MATCH(BK$1,$BW$1:$CF$1,0))</f>
        <v>400</v>
      </c>
      <c r="BL1103" s="3"/>
      <c r="BM1103" s="3"/>
      <c r="BN1103" s="3"/>
      <c r="BO1103" s="3"/>
      <c r="BP1103" s="3"/>
      <c r="BQ1103" s="3"/>
    </row>
    <row r="1104" spans="56:69" x14ac:dyDescent="0.2">
      <c r="BD1104" t="str">
        <f t="shared" si="654"/>
        <v>鞋子</v>
      </c>
      <c r="BE1104">
        <f t="shared" si="655"/>
        <v>2</v>
      </c>
      <c r="BF1104">
        <f t="shared" ref="BF1104:BG1104" si="660">BF528</f>
        <v>1</v>
      </c>
      <c r="BG1104">
        <f t="shared" si="660"/>
        <v>22</v>
      </c>
      <c r="BH1104" s="3">
        <f t="array" ref="BH1104">INDEX($D$21:$M$44,MATCH($BD1104&amp;$BF1104,$C$21:$C$44&amp;$B$21:$B$44,0),MATCH(BH$1,$D$16:$M$16,0))+VLOOKUP($BE1104,战斗属性模型!$K$22:$O$24,BH$2,FALSE)*INDEX($BW$3:$CF$578,MATCH($BD1104&amp;$BF1104&amp;$BG1104,$BT$3:$BT$578&amp;$BU$3:$BU$578&amp;$BV$3:$BV$578,0),MATCH(BH$1,$BW$1:$CF$1,0))</f>
        <v>216.8</v>
      </c>
      <c r="BI1104" s="3">
        <f t="array" ref="BI1104">INDEX($D$21:$M$44,MATCH($BD1104&amp;$BF1104,$C$21:$C$44&amp;$B$21:$B$44,0),MATCH(BI$1,$D$16:$M$16,0))+VLOOKUP($BE1104,战斗属性模型!$K$22:$O$24,BI$2,FALSE)*INDEX($BW$3:$CF$578,MATCH($BD1104&amp;$BF1104&amp;$BG1104,$BT$3:$BT$578&amp;$BU$3:$BU$578&amp;$BV$3:$BV$578,0),MATCH(BI$1,$BW$1:$CF$1,0))</f>
        <v>0</v>
      </c>
      <c r="BJ1104" s="3">
        <f t="array" ref="BJ1104">INDEX($D$21:$M$44,MATCH($BD1104&amp;$BF1104,$C$21:$C$44&amp;$B$21:$B$44,0),MATCH(BJ$1,$D$16:$M$16,0))+VLOOKUP($BE1104,战斗属性模型!$K$22:$O$24,BJ$2,FALSE)*INDEX($BW$3:$CF$578,MATCH($BD1104&amp;$BF1104&amp;$BG1104,$BT$3:$BT$578&amp;$BU$3:$BU$578&amp;$BV$3:$BV$578,0),MATCH(BJ$1,$BW$1:$CF$1,0))</f>
        <v>0</v>
      </c>
      <c r="BK1104" s="3">
        <f t="array" ref="BK1104">INDEX($D$21:$M$44,MATCH($BD1104&amp;$BF1104,$C$21:$C$44&amp;$B$21:$B$44,0),MATCH(BK$1,$D$16:$M$16,0))+VLOOKUP($BE1104,战斗属性模型!$K$22:$O$24,BK$2,FALSE)*INDEX($BW$3:$CF$578,MATCH($BD1104&amp;$BF1104&amp;$BG1104,$BT$3:$BT$578&amp;$BU$3:$BU$578&amp;$BV$3:$BV$578,0),MATCH(BK$1,$BW$1:$CF$1,0))</f>
        <v>416</v>
      </c>
      <c r="BL1104" s="3"/>
      <c r="BM1104" s="3"/>
      <c r="BN1104" s="3"/>
      <c r="BO1104" s="3"/>
      <c r="BP1104" s="3"/>
      <c r="BQ1104" s="3"/>
    </row>
    <row r="1105" spans="56:69" x14ac:dyDescent="0.2">
      <c r="BD1105" t="str">
        <f t="shared" si="654"/>
        <v>鞋子</v>
      </c>
      <c r="BE1105">
        <f t="shared" si="655"/>
        <v>2</v>
      </c>
      <c r="BF1105">
        <f t="shared" ref="BF1105:BG1105" si="661">BF529</f>
        <v>1</v>
      </c>
      <c r="BG1105">
        <f t="shared" si="661"/>
        <v>23</v>
      </c>
      <c r="BH1105" s="3">
        <f t="array" ref="BH1105">INDEX($D$21:$M$44,MATCH($BD1105&amp;$BF1105,$C$21:$C$44&amp;$B$21:$B$44,0),MATCH(BH$1,$D$16:$M$16,0))+VLOOKUP($BE1105,战斗属性模型!$K$22:$O$24,BH$2,FALSE)*INDEX($BW$3:$CF$578,MATCH($BD1105&amp;$BF1105&amp;$BG1105,$BT$3:$BT$578&amp;$BU$3:$BU$578&amp;$BV$3:$BV$578,0),MATCH(BH$1,$BW$1:$CF$1,0))</f>
        <v>225.20000000000002</v>
      </c>
      <c r="BI1105" s="3">
        <f t="array" ref="BI1105">INDEX($D$21:$M$44,MATCH($BD1105&amp;$BF1105,$C$21:$C$44&amp;$B$21:$B$44,0),MATCH(BI$1,$D$16:$M$16,0))+VLOOKUP($BE1105,战斗属性模型!$K$22:$O$24,BI$2,FALSE)*INDEX($BW$3:$CF$578,MATCH($BD1105&amp;$BF1105&amp;$BG1105,$BT$3:$BT$578&amp;$BU$3:$BU$578&amp;$BV$3:$BV$578,0),MATCH(BI$1,$BW$1:$CF$1,0))</f>
        <v>0</v>
      </c>
      <c r="BJ1105" s="3">
        <f t="array" ref="BJ1105">INDEX($D$21:$M$44,MATCH($BD1105&amp;$BF1105,$C$21:$C$44&amp;$B$21:$B$44,0),MATCH(BJ$1,$D$16:$M$16,0))+VLOOKUP($BE1105,战斗属性模型!$K$22:$O$24,BJ$2,FALSE)*INDEX($BW$3:$CF$578,MATCH($BD1105&amp;$BF1105&amp;$BG1105,$BT$3:$BT$578&amp;$BU$3:$BU$578&amp;$BV$3:$BV$578,0),MATCH(BJ$1,$BW$1:$CF$1,0))</f>
        <v>0</v>
      </c>
      <c r="BK1105" s="3">
        <f t="array" ref="BK1105">INDEX($D$21:$M$44,MATCH($BD1105&amp;$BF1105,$C$21:$C$44&amp;$B$21:$B$44,0),MATCH(BK$1,$D$16:$M$16,0))+VLOOKUP($BE1105,战斗属性模型!$K$22:$O$24,BK$2,FALSE)*INDEX($BW$3:$CF$578,MATCH($BD1105&amp;$BF1105&amp;$BG1105,$BT$3:$BT$578&amp;$BU$3:$BU$578&amp;$BV$3:$BV$578,0),MATCH(BK$1,$BW$1:$CF$1,0))</f>
        <v>432</v>
      </c>
      <c r="BL1105" s="3"/>
      <c r="BM1105" s="3"/>
      <c r="BN1105" s="3"/>
      <c r="BO1105" s="3"/>
      <c r="BP1105" s="3"/>
      <c r="BQ1105" s="3"/>
    </row>
    <row r="1106" spans="56:69" x14ac:dyDescent="0.2">
      <c r="BD1106" t="str">
        <f t="shared" si="654"/>
        <v>鞋子</v>
      </c>
      <c r="BE1106">
        <f t="shared" si="655"/>
        <v>2</v>
      </c>
      <c r="BF1106">
        <f t="shared" ref="BF1106:BG1106" si="662">BF530</f>
        <v>1</v>
      </c>
      <c r="BG1106">
        <f t="shared" si="662"/>
        <v>24</v>
      </c>
      <c r="BH1106" s="3">
        <f t="array" ref="BH1106">INDEX($D$21:$M$44,MATCH($BD1106&amp;$BF1106,$C$21:$C$44&amp;$B$21:$B$44,0),MATCH(BH$1,$D$16:$M$16,0))+VLOOKUP($BE1106,战斗属性模型!$K$22:$O$24,BH$2,FALSE)*INDEX($BW$3:$CF$578,MATCH($BD1106&amp;$BF1106&amp;$BG1106,$BT$3:$BT$578&amp;$BU$3:$BU$578&amp;$BV$3:$BV$578,0),MATCH(BH$1,$BW$1:$CF$1,0))</f>
        <v>233.60000000000002</v>
      </c>
      <c r="BI1106" s="3">
        <f t="array" ref="BI1106">INDEX($D$21:$M$44,MATCH($BD1106&amp;$BF1106,$C$21:$C$44&amp;$B$21:$B$44,0),MATCH(BI$1,$D$16:$M$16,0))+VLOOKUP($BE1106,战斗属性模型!$K$22:$O$24,BI$2,FALSE)*INDEX($BW$3:$CF$578,MATCH($BD1106&amp;$BF1106&amp;$BG1106,$BT$3:$BT$578&amp;$BU$3:$BU$578&amp;$BV$3:$BV$578,0),MATCH(BI$1,$BW$1:$CF$1,0))</f>
        <v>0</v>
      </c>
      <c r="BJ1106" s="3">
        <f t="array" ref="BJ1106">INDEX($D$21:$M$44,MATCH($BD1106&amp;$BF1106,$C$21:$C$44&amp;$B$21:$B$44,0),MATCH(BJ$1,$D$16:$M$16,0))+VLOOKUP($BE1106,战斗属性模型!$K$22:$O$24,BJ$2,FALSE)*INDEX($BW$3:$CF$578,MATCH($BD1106&amp;$BF1106&amp;$BG1106,$BT$3:$BT$578&amp;$BU$3:$BU$578&amp;$BV$3:$BV$578,0),MATCH(BJ$1,$BW$1:$CF$1,0))</f>
        <v>0</v>
      </c>
      <c r="BK1106" s="3">
        <f t="array" ref="BK1106">INDEX($D$21:$M$44,MATCH($BD1106&amp;$BF1106,$C$21:$C$44&amp;$B$21:$B$44,0),MATCH(BK$1,$D$16:$M$16,0))+VLOOKUP($BE1106,战斗属性模型!$K$22:$O$24,BK$2,FALSE)*INDEX($BW$3:$CF$578,MATCH($BD1106&amp;$BF1106&amp;$BG1106,$BT$3:$BT$578&amp;$BU$3:$BU$578&amp;$BV$3:$BV$578,0),MATCH(BK$1,$BW$1:$CF$1,0))</f>
        <v>448</v>
      </c>
      <c r="BL1106" s="3"/>
      <c r="BM1106" s="3"/>
      <c r="BN1106" s="3"/>
      <c r="BO1106" s="3"/>
      <c r="BP1106" s="3"/>
      <c r="BQ1106" s="3"/>
    </row>
    <row r="1107" spans="56:69" x14ac:dyDescent="0.2">
      <c r="BD1107" t="str">
        <f t="shared" si="654"/>
        <v>鞋子</v>
      </c>
      <c r="BE1107">
        <f t="shared" si="655"/>
        <v>2</v>
      </c>
      <c r="BF1107">
        <f t="shared" ref="BF1107:BG1107" si="663">BF531</f>
        <v>2</v>
      </c>
      <c r="BG1107">
        <f t="shared" si="663"/>
        <v>1</v>
      </c>
      <c r="BH1107" s="3">
        <f t="array" ref="BH1107">INDEX($D$21:$M$44,MATCH($BD1107&amp;$BF1107,$C$21:$C$44&amp;$B$21:$B$44,0),MATCH(BH$1,$D$16:$M$16,0))+VLOOKUP($BE1107,战斗属性模型!$K$22:$O$24,BH$2,FALSE)*INDEX($BW$3:$CF$578,MATCH($BD1107&amp;$BF1107&amp;$BG1107,$BT$3:$BT$578&amp;$BU$3:$BU$578&amp;$BV$3:$BV$578,0),MATCH(BH$1,$BW$1:$CF$1,0))</f>
        <v>60.6</v>
      </c>
      <c r="BI1107" s="3">
        <f t="array" ref="BI1107">INDEX($D$21:$M$44,MATCH($BD1107&amp;$BF1107,$C$21:$C$44&amp;$B$21:$B$44,0),MATCH(BI$1,$D$16:$M$16,0))+VLOOKUP($BE1107,战斗属性模型!$K$22:$O$24,BI$2,FALSE)*INDEX($BW$3:$CF$578,MATCH($BD1107&amp;$BF1107&amp;$BG1107,$BT$3:$BT$578&amp;$BU$3:$BU$578&amp;$BV$3:$BV$578,0),MATCH(BI$1,$BW$1:$CF$1,0))</f>
        <v>0</v>
      </c>
      <c r="BJ1107" s="3">
        <f t="array" ref="BJ1107">INDEX($D$21:$M$44,MATCH($BD1107&amp;$BF1107,$C$21:$C$44&amp;$B$21:$B$44,0),MATCH(BJ$1,$D$16:$M$16,0))+VLOOKUP($BE1107,战斗属性模型!$K$22:$O$24,BJ$2,FALSE)*INDEX($BW$3:$CF$578,MATCH($BD1107&amp;$BF1107&amp;$BG1107,$BT$3:$BT$578&amp;$BU$3:$BU$578&amp;$BV$3:$BV$578,0),MATCH(BJ$1,$BW$1:$CF$1,0))</f>
        <v>0</v>
      </c>
      <c r="BK1107" s="3">
        <f t="array" ref="BK1107">INDEX($D$21:$M$44,MATCH($BD1107&amp;$BF1107,$C$21:$C$44&amp;$B$21:$B$44,0),MATCH(BK$1,$D$16:$M$16,0))+VLOOKUP($BE1107,战斗属性模型!$K$22:$O$24,BK$2,FALSE)*INDEX($BW$3:$CF$578,MATCH($BD1107&amp;$BF1107&amp;$BG1107,$BT$3:$BT$578&amp;$BU$3:$BU$578&amp;$BV$3:$BV$578,0),MATCH(BK$1,$BW$1:$CF$1,0))</f>
        <v>120</v>
      </c>
      <c r="BL1107" s="3"/>
      <c r="BM1107" s="3"/>
      <c r="BN1107" s="3"/>
      <c r="BO1107" s="3"/>
      <c r="BP1107" s="3"/>
      <c r="BQ1107" s="3"/>
    </row>
    <row r="1108" spans="56:69" x14ac:dyDescent="0.2">
      <c r="BD1108" t="str">
        <f t="shared" si="654"/>
        <v>鞋子</v>
      </c>
      <c r="BE1108">
        <f t="shared" si="655"/>
        <v>2</v>
      </c>
      <c r="BF1108">
        <f t="shared" ref="BF1108:BG1108" si="664">BF532</f>
        <v>2</v>
      </c>
      <c r="BG1108">
        <f t="shared" si="664"/>
        <v>2</v>
      </c>
      <c r="BH1108" s="3">
        <f t="array" ref="BH1108">INDEX($D$21:$M$44,MATCH($BD1108&amp;$BF1108,$C$21:$C$44&amp;$B$21:$B$44,0),MATCH(BH$1,$D$16:$M$16,0))+VLOOKUP($BE1108,战斗属性模型!$K$22:$O$24,BH$2,FALSE)*INDEX($BW$3:$CF$578,MATCH($BD1108&amp;$BF1108&amp;$BG1108,$BT$3:$BT$578&amp;$BU$3:$BU$578&amp;$BV$3:$BV$578,0),MATCH(BH$1,$BW$1:$CF$1,0))</f>
        <v>73.2</v>
      </c>
      <c r="BI1108" s="3">
        <f t="array" ref="BI1108">INDEX($D$21:$M$44,MATCH($BD1108&amp;$BF1108,$C$21:$C$44&amp;$B$21:$B$44,0),MATCH(BI$1,$D$16:$M$16,0))+VLOOKUP($BE1108,战斗属性模型!$K$22:$O$24,BI$2,FALSE)*INDEX($BW$3:$CF$578,MATCH($BD1108&amp;$BF1108&amp;$BG1108,$BT$3:$BT$578&amp;$BU$3:$BU$578&amp;$BV$3:$BV$578,0),MATCH(BI$1,$BW$1:$CF$1,0))</f>
        <v>0</v>
      </c>
      <c r="BJ1108" s="3">
        <f t="array" ref="BJ1108">INDEX($D$21:$M$44,MATCH($BD1108&amp;$BF1108,$C$21:$C$44&amp;$B$21:$B$44,0),MATCH(BJ$1,$D$16:$M$16,0))+VLOOKUP($BE1108,战斗属性模型!$K$22:$O$24,BJ$2,FALSE)*INDEX($BW$3:$CF$578,MATCH($BD1108&amp;$BF1108&amp;$BG1108,$BT$3:$BT$578&amp;$BU$3:$BU$578&amp;$BV$3:$BV$578,0),MATCH(BJ$1,$BW$1:$CF$1,0))</f>
        <v>0</v>
      </c>
      <c r="BK1108" s="3">
        <f t="array" ref="BK1108">INDEX($D$21:$M$44,MATCH($BD1108&amp;$BF1108,$C$21:$C$44&amp;$B$21:$B$44,0),MATCH(BK$1,$D$16:$M$16,0))+VLOOKUP($BE1108,战斗属性模型!$K$22:$O$24,BK$2,FALSE)*INDEX($BW$3:$CF$578,MATCH($BD1108&amp;$BF1108&amp;$BG1108,$BT$3:$BT$578&amp;$BU$3:$BU$578&amp;$BV$3:$BV$578,0),MATCH(BK$1,$BW$1:$CF$1,0))</f>
        <v>144</v>
      </c>
      <c r="BL1108" s="3"/>
      <c r="BM1108" s="3"/>
      <c r="BN1108" s="3"/>
      <c r="BO1108" s="3"/>
      <c r="BP1108" s="3"/>
      <c r="BQ1108" s="3"/>
    </row>
    <row r="1109" spans="56:69" x14ac:dyDescent="0.2">
      <c r="BD1109" t="str">
        <f t="shared" si="654"/>
        <v>鞋子</v>
      </c>
      <c r="BE1109">
        <f t="shared" si="655"/>
        <v>2</v>
      </c>
      <c r="BF1109">
        <f t="shared" ref="BF1109:BG1109" si="665">BF533</f>
        <v>2</v>
      </c>
      <c r="BG1109">
        <f t="shared" si="665"/>
        <v>3</v>
      </c>
      <c r="BH1109" s="3">
        <f t="array" ref="BH1109">INDEX($D$21:$M$44,MATCH($BD1109&amp;$BF1109,$C$21:$C$44&amp;$B$21:$B$44,0),MATCH(BH$1,$D$16:$M$16,0))+VLOOKUP($BE1109,战斗属性模型!$K$22:$O$24,BH$2,FALSE)*INDEX($BW$3:$CF$578,MATCH($BD1109&amp;$BF1109&amp;$BG1109,$BT$3:$BT$578&amp;$BU$3:$BU$578&amp;$BV$3:$BV$578,0),MATCH(BH$1,$BW$1:$CF$1,0))</f>
        <v>85.800000000000011</v>
      </c>
      <c r="BI1109" s="3">
        <f t="array" ref="BI1109">INDEX($D$21:$M$44,MATCH($BD1109&amp;$BF1109,$C$21:$C$44&amp;$B$21:$B$44,0),MATCH(BI$1,$D$16:$M$16,0))+VLOOKUP($BE1109,战斗属性模型!$K$22:$O$24,BI$2,FALSE)*INDEX($BW$3:$CF$578,MATCH($BD1109&amp;$BF1109&amp;$BG1109,$BT$3:$BT$578&amp;$BU$3:$BU$578&amp;$BV$3:$BV$578,0),MATCH(BI$1,$BW$1:$CF$1,0))</f>
        <v>0</v>
      </c>
      <c r="BJ1109" s="3">
        <f t="array" ref="BJ1109">INDEX($D$21:$M$44,MATCH($BD1109&amp;$BF1109,$C$21:$C$44&amp;$B$21:$B$44,0),MATCH(BJ$1,$D$16:$M$16,0))+VLOOKUP($BE1109,战斗属性模型!$K$22:$O$24,BJ$2,FALSE)*INDEX($BW$3:$CF$578,MATCH($BD1109&amp;$BF1109&amp;$BG1109,$BT$3:$BT$578&amp;$BU$3:$BU$578&amp;$BV$3:$BV$578,0),MATCH(BJ$1,$BW$1:$CF$1,0))</f>
        <v>0</v>
      </c>
      <c r="BK1109" s="3">
        <f t="array" ref="BK1109">INDEX($D$21:$M$44,MATCH($BD1109&amp;$BF1109,$C$21:$C$44&amp;$B$21:$B$44,0),MATCH(BK$1,$D$16:$M$16,0))+VLOOKUP($BE1109,战斗属性模型!$K$22:$O$24,BK$2,FALSE)*INDEX($BW$3:$CF$578,MATCH($BD1109&amp;$BF1109&amp;$BG1109,$BT$3:$BT$578&amp;$BU$3:$BU$578&amp;$BV$3:$BV$578,0),MATCH(BK$1,$BW$1:$CF$1,0))</f>
        <v>168</v>
      </c>
      <c r="BL1109" s="3"/>
      <c r="BM1109" s="3"/>
      <c r="BN1109" s="3"/>
      <c r="BO1109" s="3"/>
      <c r="BP1109" s="3"/>
      <c r="BQ1109" s="3"/>
    </row>
    <row r="1110" spans="56:69" x14ac:dyDescent="0.2">
      <c r="BD1110" t="str">
        <f t="shared" si="654"/>
        <v>鞋子</v>
      </c>
      <c r="BE1110">
        <f t="shared" si="655"/>
        <v>2</v>
      </c>
      <c r="BF1110">
        <f t="shared" ref="BF1110:BG1110" si="666">BF534</f>
        <v>2</v>
      </c>
      <c r="BG1110">
        <f t="shared" si="666"/>
        <v>4</v>
      </c>
      <c r="BH1110" s="3">
        <f t="array" ref="BH1110">INDEX($D$21:$M$44,MATCH($BD1110&amp;$BF1110,$C$21:$C$44&amp;$B$21:$B$44,0),MATCH(BH$1,$D$16:$M$16,0))+VLOOKUP($BE1110,战斗属性模型!$K$22:$O$24,BH$2,FALSE)*INDEX($BW$3:$CF$578,MATCH($BD1110&amp;$BF1110&amp;$BG1110,$BT$3:$BT$578&amp;$BU$3:$BU$578&amp;$BV$3:$BV$578,0),MATCH(BH$1,$BW$1:$CF$1,0))</f>
        <v>98.4</v>
      </c>
      <c r="BI1110" s="3">
        <f t="array" ref="BI1110">INDEX($D$21:$M$44,MATCH($BD1110&amp;$BF1110,$C$21:$C$44&amp;$B$21:$B$44,0),MATCH(BI$1,$D$16:$M$16,0))+VLOOKUP($BE1110,战斗属性模型!$K$22:$O$24,BI$2,FALSE)*INDEX($BW$3:$CF$578,MATCH($BD1110&amp;$BF1110&amp;$BG1110,$BT$3:$BT$578&amp;$BU$3:$BU$578&amp;$BV$3:$BV$578,0),MATCH(BI$1,$BW$1:$CF$1,0))</f>
        <v>0</v>
      </c>
      <c r="BJ1110" s="3">
        <f t="array" ref="BJ1110">INDEX($D$21:$M$44,MATCH($BD1110&amp;$BF1110,$C$21:$C$44&amp;$B$21:$B$44,0),MATCH(BJ$1,$D$16:$M$16,0))+VLOOKUP($BE1110,战斗属性模型!$K$22:$O$24,BJ$2,FALSE)*INDEX($BW$3:$CF$578,MATCH($BD1110&amp;$BF1110&amp;$BG1110,$BT$3:$BT$578&amp;$BU$3:$BU$578&amp;$BV$3:$BV$578,0),MATCH(BJ$1,$BW$1:$CF$1,0))</f>
        <v>0</v>
      </c>
      <c r="BK1110" s="3">
        <f t="array" ref="BK1110">INDEX($D$21:$M$44,MATCH($BD1110&amp;$BF1110,$C$21:$C$44&amp;$B$21:$B$44,0),MATCH(BK$1,$D$16:$M$16,0))+VLOOKUP($BE1110,战斗属性模型!$K$22:$O$24,BK$2,FALSE)*INDEX($BW$3:$CF$578,MATCH($BD1110&amp;$BF1110&amp;$BG1110,$BT$3:$BT$578&amp;$BU$3:$BU$578&amp;$BV$3:$BV$578,0),MATCH(BK$1,$BW$1:$CF$1,0))</f>
        <v>192</v>
      </c>
      <c r="BL1110" s="3"/>
      <c r="BM1110" s="3"/>
      <c r="BN1110" s="3"/>
      <c r="BO1110" s="3"/>
      <c r="BP1110" s="3"/>
      <c r="BQ1110" s="3"/>
    </row>
    <row r="1111" spans="56:69" x14ac:dyDescent="0.2">
      <c r="BD1111" t="str">
        <f t="shared" si="654"/>
        <v>鞋子</v>
      </c>
      <c r="BE1111">
        <f t="shared" si="655"/>
        <v>2</v>
      </c>
      <c r="BF1111">
        <f t="shared" ref="BF1111:BG1111" si="667">BF535</f>
        <v>2</v>
      </c>
      <c r="BG1111">
        <f t="shared" si="667"/>
        <v>5</v>
      </c>
      <c r="BH1111" s="3">
        <f t="array" ref="BH1111">INDEX($D$21:$M$44,MATCH($BD1111&amp;$BF1111,$C$21:$C$44&amp;$B$21:$B$44,0),MATCH(BH$1,$D$16:$M$16,0))+VLOOKUP($BE1111,战斗属性模型!$K$22:$O$24,BH$2,FALSE)*INDEX($BW$3:$CF$578,MATCH($BD1111&amp;$BF1111&amp;$BG1111,$BT$3:$BT$578&amp;$BU$3:$BU$578&amp;$BV$3:$BV$578,0),MATCH(BH$1,$BW$1:$CF$1,0))</f>
        <v>111</v>
      </c>
      <c r="BI1111" s="3">
        <f t="array" ref="BI1111">INDEX($D$21:$M$44,MATCH($BD1111&amp;$BF1111,$C$21:$C$44&amp;$B$21:$B$44,0),MATCH(BI$1,$D$16:$M$16,0))+VLOOKUP($BE1111,战斗属性模型!$K$22:$O$24,BI$2,FALSE)*INDEX($BW$3:$CF$578,MATCH($BD1111&amp;$BF1111&amp;$BG1111,$BT$3:$BT$578&amp;$BU$3:$BU$578&amp;$BV$3:$BV$578,0),MATCH(BI$1,$BW$1:$CF$1,0))</f>
        <v>0</v>
      </c>
      <c r="BJ1111" s="3">
        <f t="array" ref="BJ1111">INDEX($D$21:$M$44,MATCH($BD1111&amp;$BF1111,$C$21:$C$44&amp;$B$21:$B$44,0),MATCH(BJ$1,$D$16:$M$16,0))+VLOOKUP($BE1111,战斗属性模型!$K$22:$O$24,BJ$2,FALSE)*INDEX($BW$3:$CF$578,MATCH($BD1111&amp;$BF1111&amp;$BG1111,$BT$3:$BT$578&amp;$BU$3:$BU$578&amp;$BV$3:$BV$578,0),MATCH(BJ$1,$BW$1:$CF$1,0))</f>
        <v>0</v>
      </c>
      <c r="BK1111" s="3">
        <f t="array" ref="BK1111">INDEX($D$21:$M$44,MATCH($BD1111&amp;$BF1111,$C$21:$C$44&amp;$B$21:$B$44,0),MATCH(BK$1,$D$16:$M$16,0))+VLOOKUP($BE1111,战斗属性模型!$K$22:$O$24,BK$2,FALSE)*INDEX($BW$3:$CF$578,MATCH($BD1111&amp;$BF1111&amp;$BG1111,$BT$3:$BT$578&amp;$BU$3:$BU$578&amp;$BV$3:$BV$578,0),MATCH(BK$1,$BW$1:$CF$1,0))</f>
        <v>216</v>
      </c>
      <c r="BL1111" s="3"/>
      <c r="BM1111" s="3"/>
      <c r="BN1111" s="3"/>
      <c r="BO1111" s="3"/>
      <c r="BP1111" s="3"/>
      <c r="BQ1111" s="3"/>
    </row>
    <row r="1112" spans="56:69" x14ac:dyDescent="0.2">
      <c r="BD1112" t="str">
        <f t="shared" si="654"/>
        <v>鞋子</v>
      </c>
      <c r="BE1112">
        <f t="shared" si="655"/>
        <v>2</v>
      </c>
      <c r="BF1112">
        <f t="shared" ref="BF1112:BG1112" si="668">BF536</f>
        <v>2</v>
      </c>
      <c r="BG1112">
        <f t="shared" si="668"/>
        <v>6</v>
      </c>
      <c r="BH1112" s="3">
        <f t="array" ref="BH1112">INDEX($D$21:$M$44,MATCH($BD1112&amp;$BF1112,$C$21:$C$44&amp;$B$21:$B$44,0),MATCH(BH$1,$D$16:$M$16,0))+VLOOKUP($BE1112,战斗属性模型!$K$22:$O$24,BH$2,FALSE)*INDEX($BW$3:$CF$578,MATCH($BD1112&amp;$BF1112&amp;$BG1112,$BT$3:$BT$578&amp;$BU$3:$BU$578&amp;$BV$3:$BV$578,0),MATCH(BH$1,$BW$1:$CF$1,0))</f>
        <v>123.60000000000001</v>
      </c>
      <c r="BI1112" s="3">
        <f t="array" ref="BI1112">INDEX($D$21:$M$44,MATCH($BD1112&amp;$BF1112,$C$21:$C$44&amp;$B$21:$B$44,0),MATCH(BI$1,$D$16:$M$16,0))+VLOOKUP($BE1112,战斗属性模型!$K$22:$O$24,BI$2,FALSE)*INDEX($BW$3:$CF$578,MATCH($BD1112&amp;$BF1112&amp;$BG1112,$BT$3:$BT$578&amp;$BU$3:$BU$578&amp;$BV$3:$BV$578,0),MATCH(BI$1,$BW$1:$CF$1,0))</f>
        <v>0</v>
      </c>
      <c r="BJ1112" s="3">
        <f t="array" ref="BJ1112">INDEX($D$21:$M$44,MATCH($BD1112&amp;$BF1112,$C$21:$C$44&amp;$B$21:$B$44,0),MATCH(BJ$1,$D$16:$M$16,0))+VLOOKUP($BE1112,战斗属性模型!$K$22:$O$24,BJ$2,FALSE)*INDEX($BW$3:$CF$578,MATCH($BD1112&amp;$BF1112&amp;$BG1112,$BT$3:$BT$578&amp;$BU$3:$BU$578&amp;$BV$3:$BV$578,0),MATCH(BJ$1,$BW$1:$CF$1,0))</f>
        <v>0</v>
      </c>
      <c r="BK1112" s="3">
        <f t="array" ref="BK1112">INDEX($D$21:$M$44,MATCH($BD1112&amp;$BF1112,$C$21:$C$44&amp;$B$21:$B$44,0),MATCH(BK$1,$D$16:$M$16,0))+VLOOKUP($BE1112,战斗属性模型!$K$22:$O$24,BK$2,FALSE)*INDEX($BW$3:$CF$578,MATCH($BD1112&amp;$BF1112&amp;$BG1112,$BT$3:$BT$578&amp;$BU$3:$BU$578&amp;$BV$3:$BV$578,0),MATCH(BK$1,$BW$1:$CF$1,0))</f>
        <v>240</v>
      </c>
      <c r="BL1112" s="3"/>
      <c r="BM1112" s="3"/>
      <c r="BN1112" s="3"/>
      <c r="BO1112" s="3"/>
      <c r="BP1112" s="3"/>
      <c r="BQ1112" s="3"/>
    </row>
    <row r="1113" spans="56:69" x14ac:dyDescent="0.2">
      <c r="BD1113" t="str">
        <f t="shared" si="654"/>
        <v>鞋子</v>
      </c>
      <c r="BE1113">
        <f t="shared" si="655"/>
        <v>2</v>
      </c>
      <c r="BF1113">
        <f t="shared" ref="BF1113:BG1113" si="669">BF537</f>
        <v>2</v>
      </c>
      <c r="BG1113">
        <f t="shared" si="669"/>
        <v>7</v>
      </c>
      <c r="BH1113" s="3">
        <f t="array" ref="BH1113">INDEX($D$21:$M$44,MATCH($BD1113&amp;$BF1113,$C$21:$C$44&amp;$B$21:$B$44,0),MATCH(BH$1,$D$16:$M$16,0))+VLOOKUP($BE1113,战斗属性模型!$K$22:$O$24,BH$2,FALSE)*INDEX($BW$3:$CF$578,MATCH($BD1113&amp;$BF1113&amp;$BG1113,$BT$3:$BT$578&amp;$BU$3:$BU$578&amp;$BV$3:$BV$578,0),MATCH(BH$1,$BW$1:$CF$1,0))</f>
        <v>136.19999999999999</v>
      </c>
      <c r="BI1113" s="3">
        <f t="array" ref="BI1113">INDEX($D$21:$M$44,MATCH($BD1113&amp;$BF1113,$C$21:$C$44&amp;$B$21:$B$44,0),MATCH(BI$1,$D$16:$M$16,0))+VLOOKUP($BE1113,战斗属性模型!$K$22:$O$24,BI$2,FALSE)*INDEX($BW$3:$CF$578,MATCH($BD1113&amp;$BF1113&amp;$BG1113,$BT$3:$BT$578&amp;$BU$3:$BU$578&amp;$BV$3:$BV$578,0),MATCH(BI$1,$BW$1:$CF$1,0))</f>
        <v>0</v>
      </c>
      <c r="BJ1113" s="3">
        <f t="array" ref="BJ1113">INDEX($D$21:$M$44,MATCH($BD1113&amp;$BF1113,$C$21:$C$44&amp;$B$21:$B$44,0),MATCH(BJ$1,$D$16:$M$16,0))+VLOOKUP($BE1113,战斗属性模型!$K$22:$O$24,BJ$2,FALSE)*INDEX($BW$3:$CF$578,MATCH($BD1113&amp;$BF1113&amp;$BG1113,$BT$3:$BT$578&amp;$BU$3:$BU$578&amp;$BV$3:$BV$578,0),MATCH(BJ$1,$BW$1:$CF$1,0))</f>
        <v>0</v>
      </c>
      <c r="BK1113" s="3">
        <f t="array" ref="BK1113">INDEX($D$21:$M$44,MATCH($BD1113&amp;$BF1113,$C$21:$C$44&amp;$B$21:$B$44,0),MATCH(BK$1,$D$16:$M$16,0))+VLOOKUP($BE1113,战斗属性模型!$K$22:$O$24,BK$2,FALSE)*INDEX($BW$3:$CF$578,MATCH($BD1113&amp;$BF1113&amp;$BG1113,$BT$3:$BT$578&amp;$BU$3:$BU$578&amp;$BV$3:$BV$578,0),MATCH(BK$1,$BW$1:$CF$1,0))</f>
        <v>264</v>
      </c>
      <c r="BL1113" s="3"/>
      <c r="BM1113" s="3"/>
      <c r="BN1113" s="3"/>
      <c r="BO1113" s="3"/>
      <c r="BP1113" s="3"/>
      <c r="BQ1113" s="3"/>
    </row>
    <row r="1114" spans="56:69" x14ac:dyDescent="0.2">
      <c r="BD1114" t="str">
        <f t="shared" si="654"/>
        <v>鞋子</v>
      </c>
      <c r="BE1114">
        <f t="shared" si="655"/>
        <v>2</v>
      </c>
      <c r="BF1114">
        <f t="shared" ref="BF1114:BG1114" si="670">BF538</f>
        <v>2</v>
      </c>
      <c r="BG1114">
        <f t="shared" si="670"/>
        <v>8</v>
      </c>
      <c r="BH1114" s="3">
        <f t="array" ref="BH1114">INDEX($D$21:$M$44,MATCH($BD1114&amp;$BF1114,$C$21:$C$44&amp;$B$21:$B$44,0),MATCH(BH$1,$D$16:$M$16,0))+VLOOKUP($BE1114,战斗属性模型!$K$22:$O$24,BH$2,FALSE)*INDEX($BW$3:$CF$578,MATCH($BD1114&amp;$BF1114&amp;$BG1114,$BT$3:$BT$578&amp;$BU$3:$BU$578&amp;$BV$3:$BV$578,0),MATCH(BH$1,$BW$1:$CF$1,0))</f>
        <v>148.80000000000001</v>
      </c>
      <c r="BI1114" s="3">
        <f t="array" ref="BI1114">INDEX($D$21:$M$44,MATCH($BD1114&amp;$BF1114,$C$21:$C$44&amp;$B$21:$B$44,0),MATCH(BI$1,$D$16:$M$16,0))+VLOOKUP($BE1114,战斗属性模型!$K$22:$O$24,BI$2,FALSE)*INDEX($BW$3:$CF$578,MATCH($BD1114&amp;$BF1114&amp;$BG1114,$BT$3:$BT$578&amp;$BU$3:$BU$578&amp;$BV$3:$BV$578,0),MATCH(BI$1,$BW$1:$CF$1,0))</f>
        <v>0</v>
      </c>
      <c r="BJ1114" s="3">
        <f t="array" ref="BJ1114">INDEX($D$21:$M$44,MATCH($BD1114&amp;$BF1114,$C$21:$C$44&amp;$B$21:$B$44,0),MATCH(BJ$1,$D$16:$M$16,0))+VLOOKUP($BE1114,战斗属性模型!$K$22:$O$24,BJ$2,FALSE)*INDEX($BW$3:$CF$578,MATCH($BD1114&amp;$BF1114&amp;$BG1114,$BT$3:$BT$578&amp;$BU$3:$BU$578&amp;$BV$3:$BV$578,0),MATCH(BJ$1,$BW$1:$CF$1,0))</f>
        <v>0</v>
      </c>
      <c r="BK1114" s="3">
        <f t="array" ref="BK1114">INDEX($D$21:$M$44,MATCH($BD1114&amp;$BF1114,$C$21:$C$44&amp;$B$21:$B$44,0),MATCH(BK$1,$D$16:$M$16,0))+VLOOKUP($BE1114,战斗属性模型!$K$22:$O$24,BK$2,FALSE)*INDEX($BW$3:$CF$578,MATCH($BD1114&amp;$BF1114&amp;$BG1114,$BT$3:$BT$578&amp;$BU$3:$BU$578&amp;$BV$3:$BV$578,0),MATCH(BK$1,$BW$1:$CF$1,0))</f>
        <v>288</v>
      </c>
      <c r="BL1114" s="3"/>
      <c r="BM1114" s="3"/>
      <c r="BN1114" s="3"/>
      <c r="BO1114" s="3"/>
      <c r="BP1114" s="3"/>
      <c r="BQ1114" s="3"/>
    </row>
    <row r="1115" spans="56:69" x14ac:dyDescent="0.2">
      <c r="BD1115" t="str">
        <f t="shared" si="654"/>
        <v>鞋子</v>
      </c>
      <c r="BE1115">
        <f t="shared" si="655"/>
        <v>2</v>
      </c>
      <c r="BF1115">
        <f t="shared" ref="BF1115:BG1115" si="671">BF539</f>
        <v>2</v>
      </c>
      <c r="BG1115">
        <f t="shared" si="671"/>
        <v>9</v>
      </c>
      <c r="BH1115" s="3">
        <f t="array" ref="BH1115">INDEX($D$21:$M$44,MATCH($BD1115&amp;$BF1115,$C$21:$C$44&amp;$B$21:$B$44,0),MATCH(BH$1,$D$16:$M$16,0))+VLOOKUP($BE1115,战斗属性模型!$K$22:$O$24,BH$2,FALSE)*INDEX($BW$3:$CF$578,MATCH($BD1115&amp;$BF1115&amp;$BG1115,$BT$3:$BT$578&amp;$BU$3:$BU$578&amp;$BV$3:$BV$578,0),MATCH(BH$1,$BW$1:$CF$1,0))</f>
        <v>161.4</v>
      </c>
      <c r="BI1115" s="3">
        <f t="array" ref="BI1115">INDEX($D$21:$M$44,MATCH($BD1115&amp;$BF1115,$C$21:$C$44&amp;$B$21:$B$44,0),MATCH(BI$1,$D$16:$M$16,0))+VLOOKUP($BE1115,战斗属性模型!$K$22:$O$24,BI$2,FALSE)*INDEX($BW$3:$CF$578,MATCH($BD1115&amp;$BF1115&amp;$BG1115,$BT$3:$BT$578&amp;$BU$3:$BU$578&amp;$BV$3:$BV$578,0),MATCH(BI$1,$BW$1:$CF$1,0))</f>
        <v>0</v>
      </c>
      <c r="BJ1115" s="3">
        <f t="array" ref="BJ1115">INDEX($D$21:$M$44,MATCH($BD1115&amp;$BF1115,$C$21:$C$44&amp;$B$21:$B$44,0),MATCH(BJ$1,$D$16:$M$16,0))+VLOOKUP($BE1115,战斗属性模型!$K$22:$O$24,BJ$2,FALSE)*INDEX($BW$3:$CF$578,MATCH($BD1115&amp;$BF1115&amp;$BG1115,$BT$3:$BT$578&amp;$BU$3:$BU$578&amp;$BV$3:$BV$578,0),MATCH(BJ$1,$BW$1:$CF$1,0))</f>
        <v>0</v>
      </c>
      <c r="BK1115" s="3">
        <f t="array" ref="BK1115">INDEX($D$21:$M$44,MATCH($BD1115&amp;$BF1115,$C$21:$C$44&amp;$B$21:$B$44,0),MATCH(BK$1,$D$16:$M$16,0))+VLOOKUP($BE1115,战斗属性模型!$K$22:$O$24,BK$2,FALSE)*INDEX($BW$3:$CF$578,MATCH($BD1115&amp;$BF1115&amp;$BG1115,$BT$3:$BT$578&amp;$BU$3:$BU$578&amp;$BV$3:$BV$578,0),MATCH(BK$1,$BW$1:$CF$1,0))</f>
        <v>312</v>
      </c>
      <c r="BL1115" s="3"/>
      <c r="BM1115" s="3"/>
      <c r="BN1115" s="3"/>
      <c r="BO1115" s="3"/>
      <c r="BP1115" s="3"/>
      <c r="BQ1115" s="3"/>
    </row>
    <row r="1116" spans="56:69" x14ac:dyDescent="0.2">
      <c r="BD1116" t="str">
        <f t="shared" si="654"/>
        <v>鞋子</v>
      </c>
      <c r="BE1116">
        <f t="shared" si="655"/>
        <v>2</v>
      </c>
      <c r="BF1116">
        <f t="shared" ref="BF1116:BG1116" si="672">BF540</f>
        <v>2</v>
      </c>
      <c r="BG1116">
        <f t="shared" si="672"/>
        <v>10</v>
      </c>
      <c r="BH1116" s="3">
        <f t="array" ref="BH1116">INDEX($D$21:$M$44,MATCH($BD1116&amp;$BF1116,$C$21:$C$44&amp;$B$21:$B$44,0),MATCH(BH$1,$D$16:$M$16,0))+VLOOKUP($BE1116,战斗属性模型!$K$22:$O$24,BH$2,FALSE)*INDEX($BW$3:$CF$578,MATCH($BD1116&amp;$BF1116&amp;$BG1116,$BT$3:$BT$578&amp;$BU$3:$BU$578&amp;$BV$3:$BV$578,0),MATCH(BH$1,$BW$1:$CF$1,0))</f>
        <v>174</v>
      </c>
      <c r="BI1116" s="3">
        <f t="array" ref="BI1116">INDEX($D$21:$M$44,MATCH($BD1116&amp;$BF1116,$C$21:$C$44&amp;$B$21:$B$44,0),MATCH(BI$1,$D$16:$M$16,0))+VLOOKUP($BE1116,战斗属性模型!$K$22:$O$24,BI$2,FALSE)*INDEX($BW$3:$CF$578,MATCH($BD1116&amp;$BF1116&amp;$BG1116,$BT$3:$BT$578&amp;$BU$3:$BU$578&amp;$BV$3:$BV$578,0),MATCH(BI$1,$BW$1:$CF$1,0))</f>
        <v>0</v>
      </c>
      <c r="BJ1116" s="3">
        <f t="array" ref="BJ1116">INDEX($D$21:$M$44,MATCH($BD1116&amp;$BF1116,$C$21:$C$44&amp;$B$21:$B$44,0),MATCH(BJ$1,$D$16:$M$16,0))+VLOOKUP($BE1116,战斗属性模型!$K$22:$O$24,BJ$2,FALSE)*INDEX($BW$3:$CF$578,MATCH($BD1116&amp;$BF1116&amp;$BG1116,$BT$3:$BT$578&amp;$BU$3:$BU$578&amp;$BV$3:$BV$578,0),MATCH(BJ$1,$BW$1:$CF$1,0))</f>
        <v>0</v>
      </c>
      <c r="BK1116" s="3">
        <f t="array" ref="BK1116">INDEX($D$21:$M$44,MATCH($BD1116&amp;$BF1116,$C$21:$C$44&amp;$B$21:$B$44,0),MATCH(BK$1,$D$16:$M$16,0))+VLOOKUP($BE1116,战斗属性模型!$K$22:$O$24,BK$2,FALSE)*INDEX($BW$3:$CF$578,MATCH($BD1116&amp;$BF1116&amp;$BG1116,$BT$3:$BT$578&amp;$BU$3:$BU$578&amp;$BV$3:$BV$578,0),MATCH(BK$1,$BW$1:$CF$1,0))</f>
        <v>336</v>
      </c>
      <c r="BL1116" s="3"/>
      <c r="BM1116" s="3"/>
      <c r="BN1116" s="3"/>
      <c r="BO1116" s="3"/>
      <c r="BP1116" s="3"/>
      <c r="BQ1116" s="3"/>
    </row>
    <row r="1117" spans="56:69" x14ac:dyDescent="0.2">
      <c r="BD1117" t="str">
        <f t="shared" si="654"/>
        <v>鞋子</v>
      </c>
      <c r="BE1117">
        <f t="shared" si="655"/>
        <v>2</v>
      </c>
      <c r="BF1117">
        <f t="shared" ref="BF1117:BG1117" si="673">BF541</f>
        <v>2</v>
      </c>
      <c r="BG1117">
        <f t="shared" si="673"/>
        <v>11</v>
      </c>
      <c r="BH1117" s="3">
        <f t="array" ref="BH1117">INDEX($D$21:$M$44,MATCH($BD1117&amp;$BF1117,$C$21:$C$44&amp;$B$21:$B$44,0),MATCH(BH$1,$D$16:$M$16,0))+VLOOKUP($BE1117,战斗属性模型!$K$22:$O$24,BH$2,FALSE)*INDEX($BW$3:$CF$578,MATCH($BD1117&amp;$BF1117&amp;$BG1117,$BT$3:$BT$578&amp;$BU$3:$BU$578&amp;$BV$3:$BV$578,0),MATCH(BH$1,$BW$1:$CF$1,0))</f>
        <v>186.6</v>
      </c>
      <c r="BI1117" s="3">
        <f t="array" ref="BI1117">INDEX($D$21:$M$44,MATCH($BD1117&amp;$BF1117,$C$21:$C$44&amp;$B$21:$B$44,0),MATCH(BI$1,$D$16:$M$16,0))+VLOOKUP($BE1117,战斗属性模型!$K$22:$O$24,BI$2,FALSE)*INDEX($BW$3:$CF$578,MATCH($BD1117&amp;$BF1117&amp;$BG1117,$BT$3:$BT$578&amp;$BU$3:$BU$578&amp;$BV$3:$BV$578,0),MATCH(BI$1,$BW$1:$CF$1,0))</f>
        <v>0</v>
      </c>
      <c r="BJ1117" s="3">
        <f t="array" ref="BJ1117">INDEX($D$21:$M$44,MATCH($BD1117&amp;$BF1117,$C$21:$C$44&amp;$B$21:$B$44,0),MATCH(BJ$1,$D$16:$M$16,0))+VLOOKUP($BE1117,战斗属性模型!$K$22:$O$24,BJ$2,FALSE)*INDEX($BW$3:$CF$578,MATCH($BD1117&amp;$BF1117&amp;$BG1117,$BT$3:$BT$578&amp;$BU$3:$BU$578&amp;$BV$3:$BV$578,0),MATCH(BJ$1,$BW$1:$CF$1,0))</f>
        <v>0</v>
      </c>
      <c r="BK1117" s="3">
        <f t="array" ref="BK1117">INDEX($D$21:$M$44,MATCH($BD1117&amp;$BF1117,$C$21:$C$44&amp;$B$21:$B$44,0),MATCH(BK$1,$D$16:$M$16,0))+VLOOKUP($BE1117,战斗属性模型!$K$22:$O$24,BK$2,FALSE)*INDEX($BW$3:$CF$578,MATCH($BD1117&amp;$BF1117&amp;$BG1117,$BT$3:$BT$578&amp;$BU$3:$BU$578&amp;$BV$3:$BV$578,0),MATCH(BK$1,$BW$1:$CF$1,0))</f>
        <v>360</v>
      </c>
      <c r="BL1117" s="3"/>
      <c r="BM1117" s="3"/>
      <c r="BN1117" s="3"/>
      <c r="BO1117" s="3"/>
      <c r="BP1117" s="3"/>
      <c r="BQ1117" s="3"/>
    </row>
    <row r="1118" spans="56:69" x14ac:dyDescent="0.2">
      <c r="BD1118" t="str">
        <f t="shared" si="654"/>
        <v>鞋子</v>
      </c>
      <c r="BE1118">
        <f t="shared" si="655"/>
        <v>2</v>
      </c>
      <c r="BF1118">
        <f t="shared" ref="BF1118:BG1118" si="674">BF542</f>
        <v>2</v>
      </c>
      <c r="BG1118">
        <f t="shared" si="674"/>
        <v>12</v>
      </c>
      <c r="BH1118" s="3">
        <f t="array" ref="BH1118">INDEX($D$21:$M$44,MATCH($BD1118&amp;$BF1118,$C$21:$C$44&amp;$B$21:$B$44,0),MATCH(BH$1,$D$16:$M$16,0))+VLOOKUP($BE1118,战斗属性模型!$K$22:$O$24,BH$2,FALSE)*INDEX($BW$3:$CF$578,MATCH($BD1118&amp;$BF1118&amp;$BG1118,$BT$3:$BT$578&amp;$BU$3:$BU$578&amp;$BV$3:$BV$578,0),MATCH(BH$1,$BW$1:$CF$1,0))</f>
        <v>199.20000000000002</v>
      </c>
      <c r="BI1118" s="3">
        <f t="array" ref="BI1118">INDEX($D$21:$M$44,MATCH($BD1118&amp;$BF1118,$C$21:$C$44&amp;$B$21:$B$44,0),MATCH(BI$1,$D$16:$M$16,0))+VLOOKUP($BE1118,战斗属性模型!$K$22:$O$24,BI$2,FALSE)*INDEX($BW$3:$CF$578,MATCH($BD1118&amp;$BF1118&amp;$BG1118,$BT$3:$BT$578&amp;$BU$3:$BU$578&amp;$BV$3:$BV$578,0),MATCH(BI$1,$BW$1:$CF$1,0))</f>
        <v>0</v>
      </c>
      <c r="BJ1118" s="3">
        <f t="array" ref="BJ1118">INDEX($D$21:$M$44,MATCH($BD1118&amp;$BF1118,$C$21:$C$44&amp;$B$21:$B$44,0),MATCH(BJ$1,$D$16:$M$16,0))+VLOOKUP($BE1118,战斗属性模型!$K$22:$O$24,BJ$2,FALSE)*INDEX($BW$3:$CF$578,MATCH($BD1118&amp;$BF1118&amp;$BG1118,$BT$3:$BT$578&amp;$BU$3:$BU$578&amp;$BV$3:$BV$578,0),MATCH(BJ$1,$BW$1:$CF$1,0))</f>
        <v>0</v>
      </c>
      <c r="BK1118" s="3">
        <f t="array" ref="BK1118">INDEX($D$21:$M$44,MATCH($BD1118&amp;$BF1118,$C$21:$C$44&amp;$B$21:$B$44,0),MATCH(BK$1,$D$16:$M$16,0))+VLOOKUP($BE1118,战斗属性模型!$K$22:$O$24,BK$2,FALSE)*INDEX($BW$3:$CF$578,MATCH($BD1118&amp;$BF1118&amp;$BG1118,$BT$3:$BT$578&amp;$BU$3:$BU$578&amp;$BV$3:$BV$578,0),MATCH(BK$1,$BW$1:$CF$1,0))</f>
        <v>384</v>
      </c>
      <c r="BL1118" s="3"/>
      <c r="BM1118" s="3"/>
      <c r="BN1118" s="3"/>
      <c r="BO1118" s="3"/>
      <c r="BP1118" s="3"/>
      <c r="BQ1118" s="3"/>
    </row>
    <row r="1119" spans="56:69" x14ac:dyDescent="0.2">
      <c r="BD1119" t="str">
        <f t="shared" si="654"/>
        <v>鞋子</v>
      </c>
      <c r="BE1119">
        <f t="shared" si="655"/>
        <v>2</v>
      </c>
      <c r="BF1119">
        <f t="shared" ref="BF1119:BG1119" si="675">BF543</f>
        <v>2</v>
      </c>
      <c r="BG1119">
        <f t="shared" si="675"/>
        <v>13</v>
      </c>
      <c r="BH1119" s="3">
        <f t="array" ref="BH1119">INDEX($D$21:$M$44,MATCH($BD1119&amp;$BF1119,$C$21:$C$44&amp;$B$21:$B$44,0),MATCH(BH$1,$D$16:$M$16,0))+VLOOKUP($BE1119,战斗属性模型!$K$22:$O$24,BH$2,FALSE)*INDEX($BW$3:$CF$578,MATCH($BD1119&amp;$BF1119&amp;$BG1119,$BT$3:$BT$578&amp;$BU$3:$BU$578&amp;$BV$3:$BV$578,0),MATCH(BH$1,$BW$1:$CF$1,0))</f>
        <v>211.8</v>
      </c>
      <c r="BI1119" s="3">
        <f t="array" ref="BI1119">INDEX($D$21:$M$44,MATCH($BD1119&amp;$BF1119,$C$21:$C$44&amp;$B$21:$B$44,0),MATCH(BI$1,$D$16:$M$16,0))+VLOOKUP($BE1119,战斗属性模型!$K$22:$O$24,BI$2,FALSE)*INDEX($BW$3:$CF$578,MATCH($BD1119&amp;$BF1119&amp;$BG1119,$BT$3:$BT$578&amp;$BU$3:$BU$578&amp;$BV$3:$BV$578,0),MATCH(BI$1,$BW$1:$CF$1,0))</f>
        <v>0</v>
      </c>
      <c r="BJ1119" s="3">
        <f t="array" ref="BJ1119">INDEX($D$21:$M$44,MATCH($BD1119&amp;$BF1119,$C$21:$C$44&amp;$B$21:$B$44,0),MATCH(BJ$1,$D$16:$M$16,0))+VLOOKUP($BE1119,战斗属性模型!$K$22:$O$24,BJ$2,FALSE)*INDEX($BW$3:$CF$578,MATCH($BD1119&amp;$BF1119&amp;$BG1119,$BT$3:$BT$578&amp;$BU$3:$BU$578&amp;$BV$3:$BV$578,0),MATCH(BJ$1,$BW$1:$CF$1,0))</f>
        <v>0</v>
      </c>
      <c r="BK1119" s="3">
        <f t="array" ref="BK1119">INDEX($D$21:$M$44,MATCH($BD1119&amp;$BF1119,$C$21:$C$44&amp;$B$21:$B$44,0),MATCH(BK$1,$D$16:$M$16,0))+VLOOKUP($BE1119,战斗属性模型!$K$22:$O$24,BK$2,FALSE)*INDEX($BW$3:$CF$578,MATCH($BD1119&amp;$BF1119&amp;$BG1119,$BT$3:$BT$578&amp;$BU$3:$BU$578&amp;$BV$3:$BV$578,0),MATCH(BK$1,$BW$1:$CF$1,0))</f>
        <v>408</v>
      </c>
      <c r="BL1119" s="3"/>
      <c r="BM1119" s="3"/>
      <c r="BN1119" s="3"/>
      <c r="BO1119" s="3"/>
      <c r="BP1119" s="3"/>
      <c r="BQ1119" s="3"/>
    </row>
    <row r="1120" spans="56:69" x14ac:dyDescent="0.2">
      <c r="BD1120" t="str">
        <f t="shared" si="654"/>
        <v>鞋子</v>
      </c>
      <c r="BE1120">
        <f t="shared" si="655"/>
        <v>2</v>
      </c>
      <c r="BF1120">
        <f t="shared" ref="BF1120:BG1120" si="676">BF544</f>
        <v>2</v>
      </c>
      <c r="BG1120">
        <f t="shared" si="676"/>
        <v>14</v>
      </c>
      <c r="BH1120" s="3">
        <f t="array" ref="BH1120">INDEX($D$21:$M$44,MATCH($BD1120&amp;$BF1120,$C$21:$C$44&amp;$B$21:$B$44,0),MATCH(BH$1,$D$16:$M$16,0))+VLOOKUP($BE1120,战斗属性模型!$K$22:$O$24,BH$2,FALSE)*INDEX($BW$3:$CF$578,MATCH($BD1120&amp;$BF1120&amp;$BG1120,$BT$3:$BT$578&amp;$BU$3:$BU$578&amp;$BV$3:$BV$578,0),MATCH(BH$1,$BW$1:$CF$1,0))</f>
        <v>224.4</v>
      </c>
      <c r="BI1120" s="3">
        <f t="array" ref="BI1120">INDEX($D$21:$M$44,MATCH($BD1120&amp;$BF1120,$C$21:$C$44&amp;$B$21:$B$44,0),MATCH(BI$1,$D$16:$M$16,0))+VLOOKUP($BE1120,战斗属性模型!$K$22:$O$24,BI$2,FALSE)*INDEX($BW$3:$CF$578,MATCH($BD1120&amp;$BF1120&amp;$BG1120,$BT$3:$BT$578&amp;$BU$3:$BU$578&amp;$BV$3:$BV$578,0),MATCH(BI$1,$BW$1:$CF$1,0))</f>
        <v>0</v>
      </c>
      <c r="BJ1120" s="3">
        <f t="array" ref="BJ1120">INDEX($D$21:$M$44,MATCH($BD1120&amp;$BF1120,$C$21:$C$44&amp;$B$21:$B$44,0),MATCH(BJ$1,$D$16:$M$16,0))+VLOOKUP($BE1120,战斗属性模型!$K$22:$O$24,BJ$2,FALSE)*INDEX($BW$3:$CF$578,MATCH($BD1120&amp;$BF1120&amp;$BG1120,$BT$3:$BT$578&amp;$BU$3:$BU$578&amp;$BV$3:$BV$578,0),MATCH(BJ$1,$BW$1:$CF$1,0))</f>
        <v>0</v>
      </c>
      <c r="BK1120" s="3">
        <f t="array" ref="BK1120">INDEX($D$21:$M$44,MATCH($BD1120&amp;$BF1120,$C$21:$C$44&amp;$B$21:$B$44,0),MATCH(BK$1,$D$16:$M$16,0))+VLOOKUP($BE1120,战斗属性模型!$K$22:$O$24,BK$2,FALSE)*INDEX($BW$3:$CF$578,MATCH($BD1120&amp;$BF1120&amp;$BG1120,$BT$3:$BT$578&amp;$BU$3:$BU$578&amp;$BV$3:$BV$578,0),MATCH(BK$1,$BW$1:$CF$1,0))</f>
        <v>432</v>
      </c>
      <c r="BL1120" s="3"/>
      <c r="BM1120" s="3"/>
      <c r="BN1120" s="3"/>
      <c r="BO1120" s="3"/>
      <c r="BP1120" s="3"/>
      <c r="BQ1120" s="3"/>
    </row>
    <row r="1121" spans="56:69" x14ac:dyDescent="0.2">
      <c r="BD1121" t="str">
        <f t="shared" si="654"/>
        <v>鞋子</v>
      </c>
      <c r="BE1121">
        <f t="shared" si="655"/>
        <v>2</v>
      </c>
      <c r="BF1121">
        <f t="shared" ref="BF1121:BG1121" si="677">BF545</f>
        <v>2</v>
      </c>
      <c r="BG1121">
        <f t="shared" si="677"/>
        <v>15</v>
      </c>
      <c r="BH1121" s="3">
        <f t="array" ref="BH1121">INDEX($D$21:$M$44,MATCH($BD1121&amp;$BF1121,$C$21:$C$44&amp;$B$21:$B$44,0),MATCH(BH$1,$D$16:$M$16,0))+VLOOKUP($BE1121,战斗属性模型!$K$22:$O$24,BH$2,FALSE)*INDEX($BW$3:$CF$578,MATCH($BD1121&amp;$BF1121&amp;$BG1121,$BT$3:$BT$578&amp;$BU$3:$BU$578&amp;$BV$3:$BV$578,0),MATCH(BH$1,$BW$1:$CF$1,0))</f>
        <v>237</v>
      </c>
      <c r="BI1121" s="3">
        <f t="array" ref="BI1121">INDEX($D$21:$M$44,MATCH($BD1121&amp;$BF1121,$C$21:$C$44&amp;$B$21:$B$44,0),MATCH(BI$1,$D$16:$M$16,0))+VLOOKUP($BE1121,战斗属性模型!$K$22:$O$24,BI$2,FALSE)*INDEX($BW$3:$CF$578,MATCH($BD1121&amp;$BF1121&amp;$BG1121,$BT$3:$BT$578&amp;$BU$3:$BU$578&amp;$BV$3:$BV$578,0),MATCH(BI$1,$BW$1:$CF$1,0))</f>
        <v>0</v>
      </c>
      <c r="BJ1121" s="3">
        <f t="array" ref="BJ1121">INDEX($D$21:$M$44,MATCH($BD1121&amp;$BF1121,$C$21:$C$44&amp;$B$21:$B$44,0),MATCH(BJ$1,$D$16:$M$16,0))+VLOOKUP($BE1121,战斗属性模型!$K$22:$O$24,BJ$2,FALSE)*INDEX($BW$3:$CF$578,MATCH($BD1121&amp;$BF1121&amp;$BG1121,$BT$3:$BT$578&amp;$BU$3:$BU$578&amp;$BV$3:$BV$578,0),MATCH(BJ$1,$BW$1:$CF$1,0))</f>
        <v>0</v>
      </c>
      <c r="BK1121" s="3">
        <f t="array" ref="BK1121">INDEX($D$21:$M$44,MATCH($BD1121&amp;$BF1121,$C$21:$C$44&amp;$B$21:$B$44,0),MATCH(BK$1,$D$16:$M$16,0))+VLOOKUP($BE1121,战斗属性模型!$K$22:$O$24,BK$2,FALSE)*INDEX($BW$3:$CF$578,MATCH($BD1121&amp;$BF1121&amp;$BG1121,$BT$3:$BT$578&amp;$BU$3:$BU$578&amp;$BV$3:$BV$578,0),MATCH(BK$1,$BW$1:$CF$1,0))</f>
        <v>456</v>
      </c>
      <c r="BL1121" s="3"/>
      <c r="BM1121" s="3"/>
      <c r="BN1121" s="3"/>
      <c r="BO1121" s="3"/>
      <c r="BP1121" s="3"/>
      <c r="BQ1121" s="3"/>
    </row>
    <row r="1122" spans="56:69" x14ac:dyDescent="0.2">
      <c r="BD1122" t="str">
        <f t="shared" si="654"/>
        <v>鞋子</v>
      </c>
      <c r="BE1122">
        <f t="shared" si="655"/>
        <v>2</v>
      </c>
      <c r="BF1122">
        <f t="shared" ref="BF1122:BG1122" si="678">BF546</f>
        <v>2</v>
      </c>
      <c r="BG1122">
        <f t="shared" si="678"/>
        <v>16</v>
      </c>
      <c r="BH1122" s="3">
        <f t="array" ref="BH1122">INDEX($D$21:$M$44,MATCH($BD1122&amp;$BF1122,$C$21:$C$44&amp;$B$21:$B$44,0),MATCH(BH$1,$D$16:$M$16,0))+VLOOKUP($BE1122,战斗属性模型!$K$22:$O$24,BH$2,FALSE)*INDEX($BW$3:$CF$578,MATCH($BD1122&amp;$BF1122&amp;$BG1122,$BT$3:$BT$578&amp;$BU$3:$BU$578&amp;$BV$3:$BV$578,0),MATCH(BH$1,$BW$1:$CF$1,0))</f>
        <v>249.60000000000002</v>
      </c>
      <c r="BI1122" s="3">
        <f t="array" ref="BI1122">INDEX($D$21:$M$44,MATCH($BD1122&amp;$BF1122,$C$21:$C$44&amp;$B$21:$B$44,0),MATCH(BI$1,$D$16:$M$16,0))+VLOOKUP($BE1122,战斗属性模型!$K$22:$O$24,BI$2,FALSE)*INDEX($BW$3:$CF$578,MATCH($BD1122&amp;$BF1122&amp;$BG1122,$BT$3:$BT$578&amp;$BU$3:$BU$578&amp;$BV$3:$BV$578,0),MATCH(BI$1,$BW$1:$CF$1,0))</f>
        <v>0</v>
      </c>
      <c r="BJ1122" s="3">
        <f t="array" ref="BJ1122">INDEX($D$21:$M$44,MATCH($BD1122&amp;$BF1122,$C$21:$C$44&amp;$B$21:$B$44,0),MATCH(BJ$1,$D$16:$M$16,0))+VLOOKUP($BE1122,战斗属性模型!$K$22:$O$24,BJ$2,FALSE)*INDEX($BW$3:$CF$578,MATCH($BD1122&amp;$BF1122&amp;$BG1122,$BT$3:$BT$578&amp;$BU$3:$BU$578&amp;$BV$3:$BV$578,0),MATCH(BJ$1,$BW$1:$CF$1,0))</f>
        <v>0</v>
      </c>
      <c r="BK1122" s="3">
        <f t="array" ref="BK1122">INDEX($D$21:$M$44,MATCH($BD1122&amp;$BF1122,$C$21:$C$44&amp;$B$21:$B$44,0),MATCH(BK$1,$D$16:$M$16,0))+VLOOKUP($BE1122,战斗属性模型!$K$22:$O$24,BK$2,FALSE)*INDEX($BW$3:$CF$578,MATCH($BD1122&amp;$BF1122&amp;$BG1122,$BT$3:$BT$578&amp;$BU$3:$BU$578&amp;$BV$3:$BV$578,0),MATCH(BK$1,$BW$1:$CF$1,0))</f>
        <v>480</v>
      </c>
      <c r="BL1122" s="3"/>
      <c r="BM1122" s="3"/>
      <c r="BN1122" s="3"/>
      <c r="BO1122" s="3"/>
      <c r="BP1122" s="3"/>
      <c r="BQ1122" s="3"/>
    </row>
    <row r="1123" spans="56:69" x14ac:dyDescent="0.2">
      <c r="BD1123" t="str">
        <f t="shared" si="654"/>
        <v>鞋子</v>
      </c>
      <c r="BE1123">
        <f t="shared" si="655"/>
        <v>2</v>
      </c>
      <c r="BF1123">
        <f t="shared" ref="BF1123:BG1123" si="679">BF547</f>
        <v>2</v>
      </c>
      <c r="BG1123">
        <f t="shared" si="679"/>
        <v>17</v>
      </c>
      <c r="BH1123" s="3">
        <f t="array" ref="BH1123">INDEX($D$21:$M$44,MATCH($BD1123&amp;$BF1123,$C$21:$C$44&amp;$B$21:$B$44,0),MATCH(BH$1,$D$16:$M$16,0))+VLOOKUP($BE1123,战斗属性模型!$K$22:$O$24,BH$2,FALSE)*INDEX($BW$3:$CF$578,MATCH($BD1123&amp;$BF1123&amp;$BG1123,$BT$3:$BT$578&amp;$BU$3:$BU$578&amp;$BV$3:$BV$578,0),MATCH(BH$1,$BW$1:$CF$1,0))</f>
        <v>262.20000000000005</v>
      </c>
      <c r="BI1123" s="3">
        <f t="array" ref="BI1123">INDEX($D$21:$M$44,MATCH($BD1123&amp;$BF1123,$C$21:$C$44&amp;$B$21:$B$44,0),MATCH(BI$1,$D$16:$M$16,0))+VLOOKUP($BE1123,战斗属性模型!$K$22:$O$24,BI$2,FALSE)*INDEX($BW$3:$CF$578,MATCH($BD1123&amp;$BF1123&amp;$BG1123,$BT$3:$BT$578&amp;$BU$3:$BU$578&amp;$BV$3:$BV$578,0),MATCH(BI$1,$BW$1:$CF$1,0))</f>
        <v>0</v>
      </c>
      <c r="BJ1123" s="3">
        <f t="array" ref="BJ1123">INDEX($D$21:$M$44,MATCH($BD1123&amp;$BF1123,$C$21:$C$44&amp;$B$21:$B$44,0),MATCH(BJ$1,$D$16:$M$16,0))+VLOOKUP($BE1123,战斗属性模型!$K$22:$O$24,BJ$2,FALSE)*INDEX($BW$3:$CF$578,MATCH($BD1123&amp;$BF1123&amp;$BG1123,$BT$3:$BT$578&amp;$BU$3:$BU$578&amp;$BV$3:$BV$578,0),MATCH(BJ$1,$BW$1:$CF$1,0))</f>
        <v>0</v>
      </c>
      <c r="BK1123" s="3">
        <f t="array" ref="BK1123">INDEX($D$21:$M$44,MATCH($BD1123&amp;$BF1123,$C$21:$C$44&amp;$B$21:$B$44,0),MATCH(BK$1,$D$16:$M$16,0))+VLOOKUP($BE1123,战斗属性模型!$K$22:$O$24,BK$2,FALSE)*INDEX($BW$3:$CF$578,MATCH($BD1123&amp;$BF1123&amp;$BG1123,$BT$3:$BT$578&amp;$BU$3:$BU$578&amp;$BV$3:$BV$578,0),MATCH(BK$1,$BW$1:$CF$1,0))</f>
        <v>504</v>
      </c>
      <c r="BL1123" s="3"/>
      <c r="BM1123" s="3"/>
      <c r="BN1123" s="3"/>
      <c r="BO1123" s="3"/>
      <c r="BP1123" s="3"/>
      <c r="BQ1123" s="3"/>
    </row>
    <row r="1124" spans="56:69" x14ac:dyDescent="0.2">
      <c r="BD1124" t="str">
        <f t="shared" si="654"/>
        <v>鞋子</v>
      </c>
      <c r="BE1124">
        <f t="shared" si="655"/>
        <v>2</v>
      </c>
      <c r="BF1124">
        <f t="shared" ref="BF1124:BG1124" si="680">BF548</f>
        <v>2</v>
      </c>
      <c r="BG1124">
        <f t="shared" si="680"/>
        <v>18</v>
      </c>
      <c r="BH1124" s="3">
        <f t="array" ref="BH1124">INDEX($D$21:$M$44,MATCH($BD1124&amp;$BF1124,$C$21:$C$44&amp;$B$21:$B$44,0),MATCH(BH$1,$D$16:$M$16,0))+VLOOKUP($BE1124,战斗属性模型!$K$22:$O$24,BH$2,FALSE)*INDEX($BW$3:$CF$578,MATCH($BD1124&amp;$BF1124&amp;$BG1124,$BT$3:$BT$578&amp;$BU$3:$BU$578&amp;$BV$3:$BV$578,0),MATCH(BH$1,$BW$1:$CF$1,0))</f>
        <v>274.8</v>
      </c>
      <c r="BI1124" s="3">
        <f t="array" ref="BI1124">INDEX($D$21:$M$44,MATCH($BD1124&amp;$BF1124,$C$21:$C$44&amp;$B$21:$B$44,0),MATCH(BI$1,$D$16:$M$16,0))+VLOOKUP($BE1124,战斗属性模型!$K$22:$O$24,BI$2,FALSE)*INDEX($BW$3:$CF$578,MATCH($BD1124&amp;$BF1124&amp;$BG1124,$BT$3:$BT$578&amp;$BU$3:$BU$578&amp;$BV$3:$BV$578,0),MATCH(BI$1,$BW$1:$CF$1,0))</f>
        <v>0</v>
      </c>
      <c r="BJ1124" s="3">
        <f t="array" ref="BJ1124">INDEX($D$21:$M$44,MATCH($BD1124&amp;$BF1124,$C$21:$C$44&amp;$B$21:$B$44,0),MATCH(BJ$1,$D$16:$M$16,0))+VLOOKUP($BE1124,战斗属性模型!$K$22:$O$24,BJ$2,FALSE)*INDEX($BW$3:$CF$578,MATCH($BD1124&amp;$BF1124&amp;$BG1124,$BT$3:$BT$578&amp;$BU$3:$BU$578&amp;$BV$3:$BV$578,0),MATCH(BJ$1,$BW$1:$CF$1,0))</f>
        <v>0</v>
      </c>
      <c r="BK1124" s="3">
        <f t="array" ref="BK1124">INDEX($D$21:$M$44,MATCH($BD1124&amp;$BF1124,$C$21:$C$44&amp;$B$21:$B$44,0),MATCH(BK$1,$D$16:$M$16,0))+VLOOKUP($BE1124,战斗属性模型!$K$22:$O$24,BK$2,FALSE)*INDEX($BW$3:$CF$578,MATCH($BD1124&amp;$BF1124&amp;$BG1124,$BT$3:$BT$578&amp;$BU$3:$BU$578&amp;$BV$3:$BV$578,0),MATCH(BK$1,$BW$1:$CF$1,0))</f>
        <v>528</v>
      </c>
      <c r="BL1124" s="3"/>
      <c r="BM1124" s="3"/>
      <c r="BN1124" s="3"/>
      <c r="BO1124" s="3"/>
      <c r="BP1124" s="3"/>
      <c r="BQ1124" s="3"/>
    </row>
    <row r="1125" spans="56:69" x14ac:dyDescent="0.2">
      <c r="BD1125" t="str">
        <f t="shared" si="654"/>
        <v>鞋子</v>
      </c>
      <c r="BE1125">
        <f t="shared" si="655"/>
        <v>2</v>
      </c>
      <c r="BF1125">
        <f t="shared" ref="BF1125:BG1125" si="681">BF549</f>
        <v>2</v>
      </c>
      <c r="BG1125">
        <f t="shared" si="681"/>
        <v>19</v>
      </c>
      <c r="BH1125" s="3">
        <f t="array" ref="BH1125">INDEX($D$21:$M$44,MATCH($BD1125&amp;$BF1125,$C$21:$C$44&amp;$B$21:$B$44,0),MATCH(BH$1,$D$16:$M$16,0))+VLOOKUP($BE1125,战斗属性模型!$K$22:$O$24,BH$2,FALSE)*INDEX($BW$3:$CF$578,MATCH($BD1125&amp;$BF1125&amp;$BG1125,$BT$3:$BT$578&amp;$BU$3:$BU$578&amp;$BV$3:$BV$578,0),MATCH(BH$1,$BW$1:$CF$1,0))</f>
        <v>287.39999999999998</v>
      </c>
      <c r="BI1125" s="3">
        <f t="array" ref="BI1125">INDEX($D$21:$M$44,MATCH($BD1125&amp;$BF1125,$C$21:$C$44&amp;$B$21:$B$44,0),MATCH(BI$1,$D$16:$M$16,0))+VLOOKUP($BE1125,战斗属性模型!$K$22:$O$24,BI$2,FALSE)*INDEX($BW$3:$CF$578,MATCH($BD1125&amp;$BF1125&amp;$BG1125,$BT$3:$BT$578&amp;$BU$3:$BU$578&amp;$BV$3:$BV$578,0),MATCH(BI$1,$BW$1:$CF$1,0))</f>
        <v>0</v>
      </c>
      <c r="BJ1125" s="3">
        <f t="array" ref="BJ1125">INDEX($D$21:$M$44,MATCH($BD1125&amp;$BF1125,$C$21:$C$44&amp;$B$21:$B$44,0),MATCH(BJ$1,$D$16:$M$16,0))+VLOOKUP($BE1125,战斗属性模型!$K$22:$O$24,BJ$2,FALSE)*INDEX($BW$3:$CF$578,MATCH($BD1125&amp;$BF1125&amp;$BG1125,$BT$3:$BT$578&amp;$BU$3:$BU$578&amp;$BV$3:$BV$578,0),MATCH(BJ$1,$BW$1:$CF$1,0))</f>
        <v>0</v>
      </c>
      <c r="BK1125" s="3">
        <f t="array" ref="BK1125">INDEX($D$21:$M$44,MATCH($BD1125&amp;$BF1125,$C$21:$C$44&amp;$B$21:$B$44,0),MATCH(BK$1,$D$16:$M$16,0))+VLOOKUP($BE1125,战斗属性模型!$K$22:$O$24,BK$2,FALSE)*INDEX($BW$3:$CF$578,MATCH($BD1125&amp;$BF1125&amp;$BG1125,$BT$3:$BT$578&amp;$BU$3:$BU$578&amp;$BV$3:$BV$578,0),MATCH(BK$1,$BW$1:$CF$1,0))</f>
        <v>552</v>
      </c>
      <c r="BL1125" s="3"/>
      <c r="BM1125" s="3"/>
      <c r="BN1125" s="3"/>
      <c r="BO1125" s="3"/>
      <c r="BP1125" s="3"/>
      <c r="BQ1125" s="3"/>
    </row>
    <row r="1126" spans="56:69" x14ac:dyDescent="0.2">
      <c r="BD1126" t="str">
        <f t="shared" si="654"/>
        <v>鞋子</v>
      </c>
      <c r="BE1126">
        <f t="shared" si="655"/>
        <v>2</v>
      </c>
      <c r="BF1126">
        <f t="shared" ref="BF1126:BG1126" si="682">BF550</f>
        <v>2</v>
      </c>
      <c r="BG1126">
        <f t="shared" si="682"/>
        <v>20</v>
      </c>
      <c r="BH1126" s="3">
        <f t="array" ref="BH1126">INDEX($D$21:$M$44,MATCH($BD1126&amp;$BF1126,$C$21:$C$44&amp;$B$21:$B$44,0),MATCH(BH$1,$D$16:$M$16,0))+VLOOKUP($BE1126,战斗属性模型!$K$22:$O$24,BH$2,FALSE)*INDEX($BW$3:$CF$578,MATCH($BD1126&amp;$BF1126&amp;$BG1126,$BT$3:$BT$578&amp;$BU$3:$BU$578&amp;$BV$3:$BV$578,0),MATCH(BH$1,$BW$1:$CF$1,0))</f>
        <v>300</v>
      </c>
      <c r="BI1126" s="3">
        <f t="array" ref="BI1126">INDEX($D$21:$M$44,MATCH($BD1126&amp;$BF1126,$C$21:$C$44&amp;$B$21:$B$44,0),MATCH(BI$1,$D$16:$M$16,0))+VLOOKUP($BE1126,战斗属性模型!$K$22:$O$24,BI$2,FALSE)*INDEX($BW$3:$CF$578,MATCH($BD1126&amp;$BF1126&amp;$BG1126,$BT$3:$BT$578&amp;$BU$3:$BU$578&amp;$BV$3:$BV$578,0),MATCH(BI$1,$BW$1:$CF$1,0))</f>
        <v>0</v>
      </c>
      <c r="BJ1126" s="3">
        <f t="array" ref="BJ1126">INDEX($D$21:$M$44,MATCH($BD1126&amp;$BF1126,$C$21:$C$44&amp;$B$21:$B$44,0),MATCH(BJ$1,$D$16:$M$16,0))+VLOOKUP($BE1126,战斗属性模型!$K$22:$O$24,BJ$2,FALSE)*INDEX($BW$3:$CF$578,MATCH($BD1126&amp;$BF1126&amp;$BG1126,$BT$3:$BT$578&amp;$BU$3:$BU$578&amp;$BV$3:$BV$578,0),MATCH(BJ$1,$BW$1:$CF$1,0))</f>
        <v>0</v>
      </c>
      <c r="BK1126" s="3">
        <f t="array" ref="BK1126">INDEX($D$21:$M$44,MATCH($BD1126&amp;$BF1126,$C$21:$C$44&amp;$B$21:$B$44,0),MATCH(BK$1,$D$16:$M$16,0))+VLOOKUP($BE1126,战斗属性模型!$K$22:$O$24,BK$2,FALSE)*INDEX($BW$3:$CF$578,MATCH($BD1126&amp;$BF1126&amp;$BG1126,$BT$3:$BT$578&amp;$BU$3:$BU$578&amp;$BV$3:$BV$578,0),MATCH(BK$1,$BW$1:$CF$1,0))</f>
        <v>576</v>
      </c>
      <c r="BL1126" s="3"/>
      <c r="BM1126" s="3"/>
      <c r="BN1126" s="3"/>
      <c r="BO1126" s="3"/>
      <c r="BP1126" s="3"/>
      <c r="BQ1126" s="3"/>
    </row>
    <row r="1127" spans="56:69" x14ac:dyDescent="0.2">
      <c r="BD1127" t="str">
        <f t="shared" si="654"/>
        <v>鞋子</v>
      </c>
      <c r="BE1127">
        <f t="shared" si="655"/>
        <v>2</v>
      </c>
      <c r="BF1127">
        <f t="shared" ref="BF1127:BG1127" si="683">BF551</f>
        <v>2</v>
      </c>
      <c r="BG1127">
        <f t="shared" si="683"/>
        <v>21</v>
      </c>
      <c r="BH1127" s="3">
        <f t="array" ref="BH1127">INDEX($D$21:$M$44,MATCH($BD1127&amp;$BF1127,$C$21:$C$44&amp;$B$21:$B$44,0),MATCH(BH$1,$D$16:$M$16,0))+VLOOKUP($BE1127,战斗属性模型!$K$22:$O$24,BH$2,FALSE)*INDEX($BW$3:$CF$578,MATCH($BD1127&amp;$BF1127&amp;$BG1127,$BT$3:$BT$578&amp;$BU$3:$BU$578&amp;$BV$3:$BV$578,0),MATCH(BH$1,$BW$1:$CF$1,0))</f>
        <v>312.60000000000002</v>
      </c>
      <c r="BI1127" s="3">
        <f t="array" ref="BI1127">INDEX($D$21:$M$44,MATCH($BD1127&amp;$BF1127,$C$21:$C$44&amp;$B$21:$B$44,0),MATCH(BI$1,$D$16:$M$16,0))+VLOOKUP($BE1127,战斗属性模型!$K$22:$O$24,BI$2,FALSE)*INDEX($BW$3:$CF$578,MATCH($BD1127&amp;$BF1127&amp;$BG1127,$BT$3:$BT$578&amp;$BU$3:$BU$578&amp;$BV$3:$BV$578,0),MATCH(BI$1,$BW$1:$CF$1,0))</f>
        <v>0</v>
      </c>
      <c r="BJ1127" s="3">
        <f t="array" ref="BJ1127">INDEX($D$21:$M$44,MATCH($BD1127&amp;$BF1127,$C$21:$C$44&amp;$B$21:$B$44,0),MATCH(BJ$1,$D$16:$M$16,0))+VLOOKUP($BE1127,战斗属性模型!$K$22:$O$24,BJ$2,FALSE)*INDEX($BW$3:$CF$578,MATCH($BD1127&amp;$BF1127&amp;$BG1127,$BT$3:$BT$578&amp;$BU$3:$BU$578&amp;$BV$3:$BV$578,0),MATCH(BJ$1,$BW$1:$CF$1,0))</f>
        <v>0</v>
      </c>
      <c r="BK1127" s="3">
        <f t="array" ref="BK1127">INDEX($D$21:$M$44,MATCH($BD1127&amp;$BF1127,$C$21:$C$44&amp;$B$21:$B$44,0),MATCH(BK$1,$D$16:$M$16,0))+VLOOKUP($BE1127,战斗属性模型!$K$22:$O$24,BK$2,FALSE)*INDEX($BW$3:$CF$578,MATCH($BD1127&amp;$BF1127&amp;$BG1127,$BT$3:$BT$578&amp;$BU$3:$BU$578&amp;$BV$3:$BV$578,0),MATCH(BK$1,$BW$1:$CF$1,0))</f>
        <v>600</v>
      </c>
      <c r="BL1127" s="3"/>
      <c r="BM1127" s="3"/>
      <c r="BN1127" s="3"/>
      <c r="BO1127" s="3"/>
      <c r="BP1127" s="3"/>
      <c r="BQ1127" s="3"/>
    </row>
    <row r="1128" spans="56:69" x14ac:dyDescent="0.2">
      <c r="BD1128" t="str">
        <f t="shared" si="654"/>
        <v>鞋子</v>
      </c>
      <c r="BE1128">
        <f t="shared" si="655"/>
        <v>2</v>
      </c>
      <c r="BF1128">
        <f t="shared" ref="BF1128:BG1128" si="684">BF552</f>
        <v>2</v>
      </c>
      <c r="BG1128">
        <f t="shared" si="684"/>
        <v>22</v>
      </c>
      <c r="BH1128" s="3">
        <f t="array" ref="BH1128">INDEX($D$21:$M$44,MATCH($BD1128&amp;$BF1128,$C$21:$C$44&amp;$B$21:$B$44,0),MATCH(BH$1,$D$16:$M$16,0))+VLOOKUP($BE1128,战斗属性模型!$K$22:$O$24,BH$2,FALSE)*INDEX($BW$3:$CF$578,MATCH($BD1128&amp;$BF1128&amp;$BG1128,$BT$3:$BT$578&amp;$BU$3:$BU$578&amp;$BV$3:$BV$578,0),MATCH(BH$1,$BW$1:$CF$1,0))</f>
        <v>325.2</v>
      </c>
      <c r="BI1128" s="3">
        <f t="array" ref="BI1128">INDEX($D$21:$M$44,MATCH($BD1128&amp;$BF1128,$C$21:$C$44&amp;$B$21:$B$44,0),MATCH(BI$1,$D$16:$M$16,0))+VLOOKUP($BE1128,战斗属性模型!$K$22:$O$24,BI$2,FALSE)*INDEX($BW$3:$CF$578,MATCH($BD1128&amp;$BF1128&amp;$BG1128,$BT$3:$BT$578&amp;$BU$3:$BU$578&amp;$BV$3:$BV$578,0),MATCH(BI$1,$BW$1:$CF$1,0))</f>
        <v>0</v>
      </c>
      <c r="BJ1128" s="3">
        <f t="array" ref="BJ1128">INDEX($D$21:$M$44,MATCH($BD1128&amp;$BF1128,$C$21:$C$44&amp;$B$21:$B$44,0),MATCH(BJ$1,$D$16:$M$16,0))+VLOOKUP($BE1128,战斗属性模型!$K$22:$O$24,BJ$2,FALSE)*INDEX($BW$3:$CF$578,MATCH($BD1128&amp;$BF1128&amp;$BG1128,$BT$3:$BT$578&amp;$BU$3:$BU$578&amp;$BV$3:$BV$578,0),MATCH(BJ$1,$BW$1:$CF$1,0))</f>
        <v>0</v>
      </c>
      <c r="BK1128" s="3">
        <f t="array" ref="BK1128">INDEX($D$21:$M$44,MATCH($BD1128&amp;$BF1128,$C$21:$C$44&amp;$B$21:$B$44,0),MATCH(BK$1,$D$16:$M$16,0))+VLOOKUP($BE1128,战斗属性模型!$K$22:$O$24,BK$2,FALSE)*INDEX($BW$3:$CF$578,MATCH($BD1128&amp;$BF1128&amp;$BG1128,$BT$3:$BT$578&amp;$BU$3:$BU$578&amp;$BV$3:$BV$578,0),MATCH(BK$1,$BW$1:$CF$1,0))</f>
        <v>624</v>
      </c>
      <c r="BL1128" s="3"/>
      <c r="BM1128" s="3"/>
      <c r="BN1128" s="3"/>
      <c r="BO1128" s="3"/>
      <c r="BP1128" s="3"/>
      <c r="BQ1128" s="3"/>
    </row>
    <row r="1129" spans="56:69" x14ac:dyDescent="0.2">
      <c r="BD1129" t="str">
        <f t="shared" si="654"/>
        <v>鞋子</v>
      </c>
      <c r="BE1129">
        <f t="shared" si="655"/>
        <v>2</v>
      </c>
      <c r="BF1129">
        <f t="shared" ref="BF1129:BG1129" si="685">BF553</f>
        <v>2</v>
      </c>
      <c r="BG1129">
        <f t="shared" si="685"/>
        <v>23</v>
      </c>
      <c r="BH1129" s="3">
        <f t="array" ref="BH1129">INDEX($D$21:$M$44,MATCH($BD1129&amp;$BF1129,$C$21:$C$44&amp;$B$21:$B$44,0),MATCH(BH$1,$D$16:$M$16,0))+VLOOKUP($BE1129,战斗属性模型!$K$22:$O$24,BH$2,FALSE)*INDEX($BW$3:$CF$578,MATCH($BD1129&amp;$BF1129&amp;$BG1129,$BT$3:$BT$578&amp;$BU$3:$BU$578&amp;$BV$3:$BV$578,0),MATCH(BH$1,$BW$1:$CF$1,0))</f>
        <v>337.8</v>
      </c>
      <c r="BI1129" s="3">
        <f t="array" ref="BI1129">INDEX($D$21:$M$44,MATCH($BD1129&amp;$BF1129,$C$21:$C$44&amp;$B$21:$B$44,0),MATCH(BI$1,$D$16:$M$16,0))+VLOOKUP($BE1129,战斗属性模型!$K$22:$O$24,BI$2,FALSE)*INDEX($BW$3:$CF$578,MATCH($BD1129&amp;$BF1129&amp;$BG1129,$BT$3:$BT$578&amp;$BU$3:$BU$578&amp;$BV$3:$BV$578,0),MATCH(BI$1,$BW$1:$CF$1,0))</f>
        <v>0</v>
      </c>
      <c r="BJ1129" s="3">
        <f t="array" ref="BJ1129">INDEX($D$21:$M$44,MATCH($BD1129&amp;$BF1129,$C$21:$C$44&amp;$B$21:$B$44,0),MATCH(BJ$1,$D$16:$M$16,0))+VLOOKUP($BE1129,战斗属性模型!$K$22:$O$24,BJ$2,FALSE)*INDEX($BW$3:$CF$578,MATCH($BD1129&amp;$BF1129&amp;$BG1129,$BT$3:$BT$578&amp;$BU$3:$BU$578&amp;$BV$3:$BV$578,0),MATCH(BJ$1,$BW$1:$CF$1,0))</f>
        <v>0</v>
      </c>
      <c r="BK1129" s="3">
        <f t="array" ref="BK1129">INDEX($D$21:$M$44,MATCH($BD1129&amp;$BF1129,$C$21:$C$44&amp;$B$21:$B$44,0),MATCH(BK$1,$D$16:$M$16,0))+VLOOKUP($BE1129,战斗属性模型!$K$22:$O$24,BK$2,FALSE)*INDEX($BW$3:$CF$578,MATCH($BD1129&amp;$BF1129&amp;$BG1129,$BT$3:$BT$578&amp;$BU$3:$BU$578&amp;$BV$3:$BV$578,0),MATCH(BK$1,$BW$1:$CF$1,0))</f>
        <v>648</v>
      </c>
      <c r="BL1129" s="3"/>
      <c r="BM1129" s="3"/>
      <c r="BN1129" s="3"/>
      <c r="BO1129" s="3"/>
      <c r="BP1129" s="3"/>
      <c r="BQ1129" s="3"/>
    </row>
    <row r="1130" spans="56:69" x14ac:dyDescent="0.2">
      <c r="BD1130" t="str">
        <f t="shared" si="654"/>
        <v>鞋子</v>
      </c>
      <c r="BE1130">
        <f t="shared" si="655"/>
        <v>2</v>
      </c>
      <c r="BF1130">
        <f t="shared" ref="BF1130:BG1130" si="686">BF554</f>
        <v>2</v>
      </c>
      <c r="BG1130">
        <f t="shared" si="686"/>
        <v>24</v>
      </c>
      <c r="BH1130" s="3">
        <f t="array" ref="BH1130">INDEX($D$21:$M$44,MATCH($BD1130&amp;$BF1130,$C$21:$C$44&amp;$B$21:$B$44,0),MATCH(BH$1,$D$16:$M$16,0))+VLOOKUP($BE1130,战斗属性模型!$K$22:$O$24,BH$2,FALSE)*INDEX($BW$3:$CF$578,MATCH($BD1130&amp;$BF1130&amp;$BG1130,$BT$3:$BT$578&amp;$BU$3:$BU$578&amp;$BV$3:$BV$578,0),MATCH(BH$1,$BW$1:$CF$1,0))</f>
        <v>350.40000000000003</v>
      </c>
      <c r="BI1130" s="3">
        <f t="array" ref="BI1130">INDEX($D$21:$M$44,MATCH($BD1130&amp;$BF1130,$C$21:$C$44&amp;$B$21:$B$44,0),MATCH(BI$1,$D$16:$M$16,0))+VLOOKUP($BE1130,战斗属性模型!$K$22:$O$24,BI$2,FALSE)*INDEX($BW$3:$CF$578,MATCH($BD1130&amp;$BF1130&amp;$BG1130,$BT$3:$BT$578&amp;$BU$3:$BU$578&amp;$BV$3:$BV$578,0),MATCH(BI$1,$BW$1:$CF$1,0))</f>
        <v>0</v>
      </c>
      <c r="BJ1130" s="3">
        <f t="array" ref="BJ1130">INDEX($D$21:$M$44,MATCH($BD1130&amp;$BF1130,$C$21:$C$44&amp;$B$21:$B$44,0),MATCH(BJ$1,$D$16:$M$16,0))+VLOOKUP($BE1130,战斗属性模型!$K$22:$O$24,BJ$2,FALSE)*INDEX($BW$3:$CF$578,MATCH($BD1130&amp;$BF1130&amp;$BG1130,$BT$3:$BT$578&amp;$BU$3:$BU$578&amp;$BV$3:$BV$578,0),MATCH(BJ$1,$BW$1:$CF$1,0))</f>
        <v>0</v>
      </c>
      <c r="BK1130" s="3">
        <f t="array" ref="BK1130">INDEX($D$21:$M$44,MATCH($BD1130&amp;$BF1130,$C$21:$C$44&amp;$B$21:$B$44,0),MATCH(BK$1,$D$16:$M$16,0))+VLOOKUP($BE1130,战斗属性模型!$K$22:$O$24,BK$2,FALSE)*INDEX($BW$3:$CF$578,MATCH($BD1130&amp;$BF1130&amp;$BG1130,$BT$3:$BT$578&amp;$BU$3:$BU$578&amp;$BV$3:$BV$578,0),MATCH(BK$1,$BW$1:$CF$1,0))</f>
        <v>672</v>
      </c>
      <c r="BL1130" s="3"/>
      <c r="BM1130" s="3"/>
      <c r="BN1130" s="3"/>
      <c r="BO1130" s="3"/>
      <c r="BP1130" s="3"/>
      <c r="BQ1130" s="3"/>
    </row>
    <row r="1131" spans="56:69" x14ac:dyDescent="0.2">
      <c r="BD1131" t="str">
        <f t="shared" si="654"/>
        <v>鞋子</v>
      </c>
      <c r="BE1131">
        <f t="shared" si="655"/>
        <v>2</v>
      </c>
      <c r="BF1131">
        <f t="shared" ref="BF1131:BG1131" si="687">BF555</f>
        <v>3</v>
      </c>
      <c r="BG1131">
        <f t="shared" si="687"/>
        <v>1</v>
      </c>
      <c r="BH1131" s="3">
        <f t="array" ref="BH1131">INDEX($D$21:$M$44,MATCH($BD1131&amp;$BF1131,$C$21:$C$44&amp;$B$21:$B$44,0),MATCH(BH$1,$D$16:$M$16,0))+VLOOKUP($BE1131,战斗属性模型!$K$22:$O$24,BH$2,FALSE)*INDEX($BW$3:$CF$578,MATCH($BD1131&amp;$BF1131&amp;$BG1131,$BT$3:$BT$578&amp;$BU$3:$BU$578&amp;$BV$3:$BV$578,0),MATCH(BH$1,$BW$1:$CF$1,0))</f>
        <v>80.8</v>
      </c>
      <c r="BI1131" s="3">
        <f t="array" ref="BI1131">INDEX($D$21:$M$44,MATCH($BD1131&amp;$BF1131,$C$21:$C$44&amp;$B$21:$B$44,0),MATCH(BI$1,$D$16:$M$16,0))+VLOOKUP($BE1131,战斗属性模型!$K$22:$O$24,BI$2,FALSE)*INDEX($BW$3:$CF$578,MATCH($BD1131&amp;$BF1131&amp;$BG1131,$BT$3:$BT$578&amp;$BU$3:$BU$578&amp;$BV$3:$BV$578,0),MATCH(BI$1,$BW$1:$CF$1,0))</f>
        <v>0</v>
      </c>
      <c r="BJ1131" s="3">
        <f t="array" ref="BJ1131">INDEX($D$21:$M$44,MATCH($BD1131&amp;$BF1131,$C$21:$C$44&amp;$B$21:$B$44,0),MATCH(BJ$1,$D$16:$M$16,0))+VLOOKUP($BE1131,战斗属性模型!$K$22:$O$24,BJ$2,FALSE)*INDEX($BW$3:$CF$578,MATCH($BD1131&amp;$BF1131&amp;$BG1131,$BT$3:$BT$578&amp;$BU$3:$BU$578&amp;$BV$3:$BV$578,0),MATCH(BJ$1,$BW$1:$CF$1,0))</f>
        <v>0</v>
      </c>
      <c r="BK1131" s="3">
        <f t="array" ref="BK1131">INDEX($D$21:$M$44,MATCH($BD1131&amp;$BF1131,$C$21:$C$44&amp;$B$21:$B$44,0),MATCH(BK$1,$D$16:$M$16,0))+VLOOKUP($BE1131,战斗属性模型!$K$22:$O$24,BK$2,FALSE)*INDEX($BW$3:$CF$578,MATCH($BD1131&amp;$BF1131&amp;$BG1131,$BT$3:$BT$578&amp;$BU$3:$BU$578&amp;$BV$3:$BV$578,0),MATCH(BK$1,$BW$1:$CF$1,0))</f>
        <v>160</v>
      </c>
      <c r="BL1131" s="3"/>
      <c r="BM1131" s="3"/>
      <c r="BN1131" s="3"/>
      <c r="BO1131" s="3"/>
      <c r="BP1131" s="3"/>
      <c r="BQ1131" s="3"/>
    </row>
    <row r="1132" spans="56:69" x14ac:dyDescent="0.2">
      <c r="BD1132" t="str">
        <f t="shared" si="654"/>
        <v>鞋子</v>
      </c>
      <c r="BE1132">
        <f t="shared" si="655"/>
        <v>2</v>
      </c>
      <c r="BF1132">
        <f t="shared" ref="BF1132:BG1132" si="688">BF556</f>
        <v>3</v>
      </c>
      <c r="BG1132">
        <f t="shared" si="688"/>
        <v>2</v>
      </c>
      <c r="BH1132" s="3">
        <f t="array" ref="BH1132">INDEX($D$21:$M$44,MATCH($BD1132&amp;$BF1132,$C$21:$C$44&amp;$B$21:$B$44,0),MATCH(BH$1,$D$16:$M$16,0))+VLOOKUP($BE1132,战斗属性模型!$K$22:$O$24,BH$2,FALSE)*INDEX($BW$3:$CF$578,MATCH($BD1132&amp;$BF1132&amp;$BG1132,$BT$3:$BT$578&amp;$BU$3:$BU$578&amp;$BV$3:$BV$578,0),MATCH(BH$1,$BW$1:$CF$1,0))</f>
        <v>97.6</v>
      </c>
      <c r="BI1132" s="3">
        <f t="array" ref="BI1132">INDEX($D$21:$M$44,MATCH($BD1132&amp;$BF1132,$C$21:$C$44&amp;$B$21:$B$44,0),MATCH(BI$1,$D$16:$M$16,0))+VLOOKUP($BE1132,战斗属性模型!$K$22:$O$24,BI$2,FALSE)*INDEX($BW$3:$CF$578,MATCH($BD1132&amp;$BF1132&amp;$BG1132,$BT$3:$BT$578&amp;$BU$3:$BU$578&amp;$BV$3:$BV$578,0),MATCH(BI$1,$BW$1:$CF$1,0))</f>
        <v>0</v>
      </c>
      <c r="BJ1132" s="3">
        <f t="array" ref="BJ1132">INDEX($D$21:$M$44,MATCH($BD1132&amp;$BF1132,$C$21:$C$44&amp;$B$21:$B$44,0),MATCH(BJ$1,$D$16:$M$16,0))+VLOOKUP($BE1132,战斗属性模型!$K$22:$O$24,BJ$2,FALSE)*INDEX($BW$3:$CF$578,MATCH($BD1132&amp;$BF1132&amp;$BG1132,$BT$3:$BT$578&amp;$BU$3:$BU$578&amp;$BV$3:$BV$578,0),MATCH(BJ$1,$BW$1:$CF$1,0))</f>
        <v>0</v>
      </c>
      <c r="BK1132" s="3">
        <f t="array" ref="BK1132">INDEX($D$21:$M$44,MATCH($BD1132&amp;$BF1132,$C$21:$C$44&amp;$B$21:$B$44,0),MATCH(BK$1,$D$16:$M$16,0))+VLOOKUP($BE1132,战斗属性模型!$K$22:$O$24,BK$2,FALSE)*INDEX($BW$3:$CF$578,MATCH($BD1132&amp;$BF1132&amp;$BG1132,$BT$3:$BT$578&amp;$BU$3:$BU$578&amp;$BV$3:$BV$578,0),MATCH(BK$1,$BW$1:$CF$1,0))</f>
        <v>192</v>
      </c>
      <c r="BL1132" s="3"/>
      <c r="BM1132" s="3"/>
      <c r="BN1132" s="3"/>
      <c r="BO1132" s="3"/>
      <c r="BP1132" s="3"/>
      <c r="BQ1132" s="3"/>
    </row>
    <row r="1133" spans="56:69" x14ac:dyDescent="0.2">
      <c r="BD1133" t="str">
        <f t="shared" si="654"/>
        <v>鞋子</v>
      </c>
      <c r="BE1133">
        <f t="shared" si="655"/>
        <v>2</v>
      </c>
      <c r="BF1133">
        <f t="shared" ref="BF1133:BG1133" si="689">BF557</f>
        <v>3</v>
      </c>
      <c r="BG1133">
        <f t="shared" si="689"/>
        <v>3</v>
      </c>
      <c r="BH1133" s="3">
        <f t="array" ref="BH1133">INDEX($D$21:$M$44,MATCH($BD1133&amp;$BF1133,$C$21:$C$44&amp;$B$21:$B$44,0),MATCH(BH$1,$D$16:$M$16,0))+VLOOKUP($BE1133,战斗属性模型!$K$22:$O$24,BH$2,FALSE)*INDEX($BW$3:$CF$578,MATCH($BD1133&amp;$BF1133&amp;$BG1133,$BT$3:$BT$578&amp;$BU$3:$BU$578&amp;$BV$3:$BV$578,0),MATCH(BH$1,$BW$1:$CF$1,0))</f>
        <v>114.4</v>
      </c>
      <c r="BI1133" s="3">
        <f t="array" ref="BI1133">INDEX($D$21:$M$44,MATCH($BD1133&amp;$BF1133,$C$21:$C$44&amp;$B$21:$B$44,0),MATCH(BI$1,$D$16:$M$16,0))+VLOOKUP($BE1133,战斗属性模型!$K$22:$O$24,BI$2,FALSE)*INDEX($BW$3:$CF$578,MATCH($BD1133&amp;$BF1133&amp;$BG1133,$BT$3:$BT$578&amp;$BU$3:$BU$578&amp;$BV$3:$BV$578,0),MATCH(BI$1,$BW$1:$CF$1,0))</f>
        <v>0</v>
      </c>
      <c r="BJ1133" s="3">
        <f t="array" ref="BJ1133">INDEX($D$21:$M$44,MATCH($BD1133&amp;$BF1133,$C$21:$C$44&amp;$B$21:$B$44,0),MATCH(BJ$1,$D$16:$M$16,0))+VLOOKUP($BE1133,战斗属性模型!$K$22:$O$24,BJ$2,FALSE)*INDEX($BW$3:$CF$578,MATCH($BD1133&amp;$BF1133&amp;$BG1133,$BT$3:$BT$578&amp;$BU$3:$BU$578&amp;$BV$3:$BV$578,0),MATCH(BJ$1,$BW$1:$CF$1,0))</f>
        <v>0</v>
      </c>
      <c r="BK1133" s="3">
        <f t="array" ref="BK1133">INDEX($D$21:$M$44,MATCH($BD1133&amp;$BF1133,$C$21:$C$44&amp;$B$21:$B$44,0),MATCH(BK$1,$D$16:$M$16,0))+VLOOKUP($BE1133,战斗属性模型!$K$22:$O$24,BK$2,FALSE)*INDEX($BW$3:$CF$578,MATCH($BD1133&amp;$BF1133&amp;$BG1133,$BT$3:$BT$578&amp;$BU$3:$BU$578&amp;$BV$3:$BV$578,0),MATCH(BK$1,$BW$1:$CF$1,0))</f>
        <v>224</v>
      </c>
      <c r="BL1133" s="3"/>
      <c r="BM1133" s="3"/>
      <c r="BN1133" s="3"/>
      <c r="BO1133" s="3"/>
      <c r="BP1133" s="3"/>
      <c r="BQ1133" s="3"/>
    </row>
    <row r="1134" spans="56:69" x14ac:dyDescent="0.2">
      <c r="BD1134" t="str">
        <f t="shared" si="654"/>
        <v>鞋子</v>
      </c>
      <c r="BE1134">
        <f t="shared" si="655"/>
        <v>2</v>
      </c>
      <c r="BF1134">
        <f t="shared" ref="BF1134:BG1134" si="690">BF558</f>
        <v>3</v>
      </c>
      <c r="BG1134">
        <f t="shared" si="690"/>
        <v>4</v>
      </c>
      <c r="BH1134" s="3">
        <f t="array" ref="BH1134">INDEX($D$21:$M$44,MATCH($BD1134&amp;$BF1134,$C$21:$C$44&amp;$B$21:$B$44,0),MATCH(BH$1,$D$16:$M$16,0))+VLOOKUP($BE1134,战斗属性模型!$K$22:$O$24,BH$2,FALSE)*INDEX($BW$3:$CF$578,MATCH($BD1134&amp;$BF1134&amp;$BG1134,$BT$3:$BT$578&amp;$BU$3:$BU$578&amp;$BV$3:$BV$578,0),MATCH(BH$1,$BW$1:$CF$1,0))</f>
        <v>131.19999999999999</v>
      </c>
      <c r="BI1134" s="3">
        <f t="array" ref="BI1134">INDEX($D$21:$M$44,MATCH($BD1134&amp;$BF1134,$C$21:$C$44&amp;$B$21:$B$44,0),MATCH(BI$1,$D$16:$M$16,0))+VLOOKUP($BE1134,战斗属性模型!$K$22:$O$24,BI$2,FALSE)*INDEX($BW$3:$CF$578,MATCH($BD1134&amp;$BF1134&amp;$BG1134,$BT$3:$BT$578&amp;$BU$3:$BU$578&amp;$BV$3:$BV$578,0),MATCH(BI$1,$BW$1:$CF$1,0))</f>
        <v>0</v>
      </c>
      <c r="BJ1134" s="3">
        <f t="array" ref="BJ1134">INDEX($D$21:$M$44,MATCH($BD1134&amp;$BF1134,$C$21:$C$44&amp;$B$21:$B$44,0),MATCH(BJ$1,$D$16:$M$16,0))+VLOOKUP($BE1134,战斗属性模型!$K$22:$O$24,BJ$2,FALSE)*INDEX($BW$3:$CF$578,MATCH($BD1134&amp;$BF1134&amp;$BG1134,$BT$3:$BT$578&amp;$BU$3:$BU$578&amp;$BV$3:$BV$578,0),MATCH(BJ$1,$BW$1:$CF$1,0))</f>
        <v>0</v>
      </c>
      <c r="BK1134" s="3">
        <f t="array" ref="BK1134">INDEX($D$21:$M$44,MATCH($BD1134&amp;$BF1134,$C$21:$C$44&amp;$B$21:$B$44,0),MATCH(BK$1,$D$16:$M$16,0))+VLOOKUP($BE1134,战斗属性模型!$K$22:$O$24,BK$2,FALSE)*INDEX($BW$3:$CF$578,MATCH($BD1134&amp;$BF1134&amp;$BG1134,$BT$3:$BT$578&amp;$BU$3:$BU$578&amp;$BV$3:$BV$578,0),MATCH(BK$1,$BW$1:$CF$1,0))</f>
        <v>256</v>
      </c>
      <c r="BL1134" s="3"/>
      <c r="BM1134" s="3"/>
      <c r="BN1134" s="3"/>
      <c r="BO1134" s="3"/>
      <c r="BP1134" s="3"/>
      <c r="BQ1134" s="3"/>
    </row>
    <row r="1135" spans="56:69" x14ac:dyDescent="0.2">
      <c r="BD1135" t="str">
        <f t="shared" si="654"/>
        <v>鞋子</v>
      </c>
      <c r="BE1135">
        <f t="shared" si="655"/>
        <v>2</v>
      </c>
      <c r="BF1135">
        <f t="shared" ref="BF1135:BG1135" si="691">BF559</f>
        <v>3</v>
      </c>
      <c r="BG1135">
        <f t="shared" si="691"/>
        <v>5</v>
      </c>
      <c r="BH1135" s="3">
        <f t="array" ref="BH1135">INDEX($D$21:$M$44,MATCH($BD1135&amp;$BF1135,$C$21:$C$44&amp;$B$21:$B$44,0),MATCH(BH$1,$D$16:$M$16,0))+VLOOKUP($BE1135,战斗属性模型!$K$22:$O$24,BH$2,FALSE)*INDEX($BW$3:$CF$578,MATCH($BD1135&amp;$BF1135&amp;$BG1135,$BT$3:$BT$578&amp;$BU$3:$BU$578&amp;$BV$3:$BV$578,0),MATCH(BH$1,$BW$1:$CF$1,0))</f>
        <v>148</v>
      </c>
      <c r="BI1135" s="3">
        <f t="array" ref="BI1135">INDEX($D$21:$M$44,MATCH($BD1135&amp;$BF1135,$C$21:$C$44&amp;$B$21:$B$44,0),MATCH(BI$1,$D$16:$M$16,0))+VLOOKUP($BE1135,战斗属性模型!$K$22:$O$24,BI$2,FALSE)*INDEX($BW$3:$CF$578,MATCH($BD1135&amp;$BF1135&amp;$BG1135,$BT$3:$BT$578&amp;$BU$3:$BU$578&amp;$BV$3:$BV$578,0),MATCH(BI$1,$BW$1:$CF$1,0))</f>
        <v>0</v>
      </c>
      <c r="BJ1135" s="3">
        <f t="array" ref="BJ1135">INDEX($D$21:$M$44,MATCH($BD1135&amp;$BF1135,$C$21:$C$44&amp;$B$21:$B$44,0),MATCH(BJ$1,$D$16:$M$16,0))+VLOOKUP($BE1135,战斗属性模型!$K$22:$O$24,BJ$2,FALSE)*INDEX($BW$3:$CF$578,MATCH($BD1135&amp;$BF1135&amp;$BG1135,$BT$3:$BT$578&amp;$BU$3:$BU$578&amp;$BV$3:$BV$578,0),MATCH(BJ$1,$BW$1:$CF$1,0))</f>
        <v>0</v>
      </c>
      <c r="BK1135" s="3">
        <f t="array" ref="BK1135">INDEX($D$21:$M$44,MATCH($BD1135&amp;$BF1135,$C$21:$C$44&amp;$B$21:$B$44,0),MATCH(BK$1,$D$16:$M$16,0))+VLOOKUP($BE1135,战斗属性模型!$K$22:$O$24,BK$2,FALSE)*INDEX($BW$3:$CF$578,MATCH($BD1135&amp;$BF1135&amp;$BG1135,$BT$3:$BT$578&amp;$BU$3:$BU$578&amp;$BV$3:$BV$578,0),MATCH(BK$1,$BW$1:$CF$1,0))</f>
        <v>288</v>
      </c>
      <c r="BL1135" s="3"/>
      <c r="BM1135" s="3"/>
      <c r="BN1135" s="3"/>
      <c r="BO1135" s="3"/>
      <c r="BP1135" s="3"/>
      <c r="BQ1135" s="3"/>
    </row>
    <row r="1136" spans="56:69" x14ac:dyDescent="0.2">
      <c r="BD1136" t="str">
        <f t="shared" si="654"/>
        <v>鞋子</v>
      </c>
      <c r="BE1136">
        <f t="shared" si="655"/>
        <v>2</v>
      </c>
      <c r="BF1136">
        <f t="shared" ref="BF1136:BG1136" si="692">BF560</f>
        <v>3</v>
      </c>
      <c r="BG1136">
        <f t="shared" si="692"/>
        <v>6</v>
      </c>
      <c r="BH1136" s="3">
        <f t="array" ref="BH1136">INDEX($D$21:$M$44,MATCH($BD1136&amp;$BF1136,$C$21:$C$44&amp;$B$21:$B$44,0),MATCH(BH$1,$D$16:$M$16,0))+VLOOKUP($BE1136,战斗属性模型!$K$22:$O$24,BH$2,FALSE)*INDEX($BW$3:$CF$578,MATCH($BD1136&amp;$BF1136&amp;$BG1136,$BT$3:$BT$578&amp;$BU$3:$BU$578&amp;$BV$3:$BV$578,0),MATCH(BH$1,$BW$1:$CF$1,0))</f>
        <v>164.8</v>
      </c>
      <c r="BI1136" s="3">
        <f t="array" ref="BI1136">INDEX($D$21:$M$44,MATCH($BD1136&amp;$BF1136,$C$21:$C$44&amp;$B$21:$B$44,0),MATCH(BI$1,$D$16:$M$16,0))+VLOOKUP($BE1136,战斗属性模型!$K$22:$O$24,BI$2,FALSE)*INDEX($BW$3:$CF$578,MATCH($BD1136&amp;$BF1136&amp;$BG1136,$BT$3:$BT$578&amp;$BU$3:$BU$578&amp;$BV$3:$BV$578,0),MATCH(BI$1,$BW$1:$CF$1,0))</f>
        <v>0</v>
      </c>
      <c r="BJ1136" s="3">
        <f t="array" ref="BJ1136">INDEX($D$21:$M$44,MATCH($BD1136&amp;$BF1136,$C$21:$C$44&amp;$B$21:$B$44,0),MATCH(BJ$1,$D$16:$M$16,0))+VLOOKUP($BE1136,战斗属性模型!$K$22:$O$24,BJ$2,FALSE)*INDEX($BW$3:$CF$578,MATCH($BD1136&amp;$BF1136&amp;$BG1136,$BT$3:$BT$578&amp;$BU$3:$BU$578&amp;$BV$3:$BV$578,0),MATCH(BJ$1,$BW$1:$CF$1,0))</f>
        <v>0</v>
      </c>
      <c r="BK1136" s="3">
        <f t="array" ref="BK1136">INDEX($D$21:$M$44,MATCH($BD1136&amp;$BF1136,$C$21:$C$44&amp;$B$21:$B$44,0),MATCH(BK$1,$D$16:$M$16,0))+VLOOKUP($BE1136,战斗属性模型!$K$22:$O$24,BK$2,FALSE)*INDEX($BW$3:$CF$578,MATCH($BD1136&amp;$BF1136&amp;$BG1136,$BT$3:$BT$578&amp;$BU$3:$BU$578&amp;$BV$3:$BV$578,0),MATCH(BK$1,$BW$1:$CF$1,0))</f>
        <v>320</v>
      </c>
      <c r="BL1136" s="3"/>
      <c r="BM1136" s="3"/>
      <c r="BN1136" s="3"/>
      <c r="BO1136" s="3"/>
      <c r="BP1136" s="3"/>
      <c r="BQ1136" s="3"/>
    </row>
    <row r="1137" spans="56:69" x14ac:dyDescent="0.2">
      <c r="BD1137" t="str">
        <f t="shared" si="654"/>
        <v>鞋子</v>
      </c>
      <c r="BE1137">
        <f t="shared" si="655"/>
        <v>2</v>
      </c>
      <c r="BF1137">
        <f t="shared" ref="BF1137:BG1137" si="693">BF561</f>
        <v>3</v>
      </c>
      <c r="BG1137">
        <f t="shared" si="693"/>
        <v>7</v>
      </c>
      <c r="BH1137" s="3">
        <f t="array" ref="BH1137">INDEX($D$21:$M$44,MATCH($BD1137&amp;$BF1137,$C$21:$C$44&amp;$B$21:$B$44,0),MATCH(BH$1,$D$16:$M$16,0))+VLOOKUP($BE1137,战斗属性模型!$K$22:$O$24,BH$2,FALSE)*INDEX($BW$3:$CF$578,MATCH($BD1137&amp;$BF1137&amp;$BG1137,$BT$3:$BT$578&amp;$BU$3:$BU$578&amp;$BV$3:$BV$578,0),MATCH(BH$1,$BW$1:$CF$1,0))</f>
        <v>181.60000000000002</v>
      </c>
      <c r="BI1137" s="3">
        <f t="array" ref="BI1137">INDEX($D$21:$M$44,MATCH($BD1137&amp;$BF1137,$C$21:$C$44&amp;$B$21:$B$44,0),MATCH(BI$1,$D$16:$M$16,0))+VLOOKUP($BE1137,战斗属性模型!$K$22:$O$24,BI$2,FALSE)*INDEX($BW$3:$CF$578,MATCH($BD1137&amp;$BF1137&amp;$BG1137,$BT$3:$BT$578&amp;$BU$3:$BU$578&amp;$BV$3:$BV$578,0),MATCH(BI$1,$BW$1:$CF$1,0))</f>
        <v>0</v>
      </c>
      <c r="BJ1137" s="3">
        <f t="array" ref="BJ1137">INDEX($D$21:$M$44,MATCH($BD1137&amp;$BF1137,$C$21:$C$44&amp;$B$21:$B$44,0),MATCH(BJ$1,$D$16:$M$16,0))+VLOOKUP($BE1137,战斗属性模型!$K$22:$O$24,BJ$2,FALSE)*INDEX($BW$3:$CF$578,MATCH($BD1137&amp;$BF1137&amp;$BG1137,$BT$3:$BT$578&amp;$BU$3:$BU$578&amp;$BV$3:$BV$578,0),MATCH(BJ$1,$BW$1:$CF$1,0))</f>
        <v>0</v>
      </c>
      <c r="BK1137" s="3">
        <f t="array" ref="BK1137">INDEX($D$21:$M$44,MATCH($BD1137&amp;$BF1137,$C$21:$C$44&amp;$B$21:$B$44,0),MATCH(BK$1,$D$16:$M$16,0))+VLOOKUP($BE1137,战斗属性模型!$K$22:$O$24,BK$2,FALSE)*INDEX($BW$3:$CF$578,MATCH($BD1137&amp;$BF1137&amp;$BG1137,$BT$3:$BT$578&amp;$BU$3:$BU$578&amp;$BV$3:$BV$578,0),MATCH(BK$1,$BW$1:$CF$1,0))</f>
        <v>352</v>
      </c>
      <c r="BL1137" s="3"/>
      <c r="BM1137" s="3"/>
      <c r="BN1137" s="3"/>
      <c r="BO1137" s="3"/>
      <c r="BP1137" s="3"/>
      <c r="BQ1137" s="3"/>
    </row>
    <row r="1138" spans="56:69" x14ac:dyDescent="0.2">
      <c r="BD1138" t="str">
        <f t="shared" si="654"/>
        <v>鞋子</v>
      </c>
      <c r="BE1138">
        <f t="shared" si="655"/>
        <v>2</v>
      </c>
      <c r="BF1138">
        <f t="shared" ref="BF1138:BG1138" si="694">BF562</f>
        <v>3</v>
      </c>
      <c r="BG1138">
        <f t="shared" si="694"/>
        <v>8</v>
      </c>
      <c r="BH1138" s="3">
        <f t="array" ref="BH1138">INDEX($D$21:$M$44,MATCH($BD1138&amp;$BF1138,$C$21:$C$44&amp;$B$21:$B$44,0),MATCH(BH$1,$D$16:$M$16,0))+VLOOKUP($BE1138,战斗属性模型!$K$22:$O$24,BH$2,FALSE)*INDEX($BW$3:$CF$578,MATCH($BD1138&amp;$BF1138&amp;$BG1138,$BT$3:$BT$578&amp;$BU$3:$BU$578&amp;$BV$3:$BV$578,0),MATCH(BH$1,$BW$1:$CF$1,0))</f>
        <v>198.4</v>
      </c>
      <c r="BI1138" s="3">
        <f t="array" ref="BI1138">INDEX($D$21:$M$44,MATCH($BD1138&amp;$BF1138,$C$21:$C$44&amp;$B$21:$B$44,0),MATCH(BI$1,$D$16:$M$16,0))+VLOOKUP($BE1138,战斗属性模型!$K$22:$O$24,BI$2,FALSE)*INDEX($BW$3:$CF$578,MATCH($BD1138&amp;$BF1138&amp;$BG1138,$BT$3:$BT$578&amp;$BU$3:$BU$578&amp;$BV$3:$BV$578,0),MATCH(BI$1,$BW$1:$CF$1,0))</f>
        <v>0</v>
      </c>
      <c r="BJ1138" s="3">
        <f t="array" ref="BJ1138">INDEX($D$21:$M$44,MATCH($BD1138&amp;$BF1138,$C$21:$C$44&amp;$B$21:$B$44,0),MATCH(BJ$1,$D$16:$M$16,0))+VLOOKUP($BE1138,战斗属性模型!$K$22:$O$24,BJ$2,FALSE)*INDEX($BW$3:$CF$578,MATCH($BD1138&amp;$BF1138&amp;$BG1138,$BT$3:$BT$578&amp;$BU$3:$BU$578&amp;$BV$3:$BV$578,0),MATCH(BJ$1,$BW$1:$CF$1,0))</f>
        <v>0</v>
      </c>
      <c r="BK1138" s="3">
        <f t="array" ref="BK1138">INDEX($D$21:$M$44,MATCH($BD1138&amp;$BF1138,$C$21:$C$44&amp;$B$21:$B$44,0),MATCH(BK$1,$D$16:$M$16,0))+VLOOKUP($BE1138,战斗属性模型!$K$22:$O$24,BK$2,FALSE)*INDEX($BW$3:$CF$578,MATCH($BD1138&amp;$BF1138&amp;$BG1138,$BT$3:$BT$578&amp;$BU$3:$BU$578&amp;$BV$3:$BV$578,0),MATCH(BK$1,$BW$1:$CF$1,0))</f>
        <v>384</v>
      </c>
      <c r="BL1138" s="3"/>
      <c r="BM1138" s="3"/>
      <c r="BN1138" s="3"/>
      <c r="BO1138" s="3"/>
      <c r="BP1138" s="3"/>
      <c r="BQ1138" s="3"/>
    </row>
    <row r="1139" spans="56:69" x14ac:dyDescent="0.2">
      <c r="BD1139" t="str">
        <f t="shared" si="654"/>
        <v>鞋子</v>
      </c>
      <c r="BE1139">
        <f t="shared" si="655"/>
        <v>2</v>
      </c>
      <c r="BF1139">
        <f t="shared" ref="BF1139:BG1139" si="695">BF563</f>
        <v>3</v>
      </c>
      <c r="BG1139">
        <f t="shared" si="695"/>
        <v>9</v>
      </c>
      <c r="BH1139" s="3">
        <f t="array" ref="BH1139">INDEX($D$21:$M$44,MATCH($BD1139&amp;$BF1139,$C$21:$C$44&amp;$B$21:$B$44,0),MATCH(BH$1,$D$16:$M$16,0))+VLOOKUP($BE1139,战斗属性模型!$K$22:$O$24,BH$2,FALSE)*INDEX($BW$3:$CF$578,MATCH($BD1139&amp;$BF1139&amp;$BG1139,$BT$3:$BT$578&amp;$BU$3:$BU$578&amp;$BV$3:$BV$578,0),MATCH(BH$1,$BW$1:$CF$1,0))</f>
        <v>215.20000000000002</v>
      </c>
      <c r="BI1139" s="3">
        <f t="array" ref="BI1139">INDEX($D$21:$M$44,MATCH($BD1139&amp;$BF1139,$C$21:$C$44&amp;$B$21:$B$44,0),MATCH(BI$1,$D$16:$M$16,0))+VLOOKUP($BE1139,战斗属性模型!$K$22:$O$24,BI$2,FALSE)*INDEX($BW$3:$CF$578,MATCH($BD1139&amp;$BF1139&amp;$BG1139,$BT$3:$BT$578&amp;$BU$3:$BU$578&amp;$BV$3:$BV$578,0),MATCH(BI$1,$BW$1:$CF$1,0))</f>
        <v>0</v>
      </c>
      <c r="BJ1139" s="3">
        <f t="array" ref="BJ1139">INDEX($D$21:$M$44,MATCH($BD1139&amp;$BF1139,$C$21:$C$44&amp;$B$21:$B$44,0),MATCH(BJ$1,$D$16:$M$16,0))+VLOOKUP($BE1139,战斗属性模型!$K$22:$O$24,BJ$2,FALSE)*INDEX($BW$3:$CF$578,MATCH($BD1139&amp;$BF1139&amp;$BG1139,$BT$3:$BT$578&amp;$BU$3:$BU$578&amp;$BV$3:$BV$578,0),MATCH(BJ$1,$BW$1:$CF$1,0))</f>
        <v>0</v>
      </c>
      <c r="BK1139" s="3">
        <f t="array" ref="BK1139">INDEX($D$21:$M$44,MATCH($BD1139&amp;$BF1139,$C$21:$C$44&amp;$B$21:$B$44,0),MATCH(BK$1,$D$16:$M$16,0))+VLOOKUP($BE1139,战斗属性模型!$K$22:$O$24,BK$2,FALSE)*INDEX($BW$3:$CF$578,MATCH($BD1139&amp;$BF1139&amp;$BG1139,$BT$3:$BT$578&amp;$BU$3:$BU$578&amp;$BV$3:$BV$578,0),MATCH(BK$1,$BW$1:$CF$1,0))</f>
        <v>416</v>
      </c>
      <c r="BL1139" s="3"/>
      <c r="BM1139" s="3"/>
      <c r="BN1139" s="3"/>
      <c r="BO1139" s="3"/>
      <c r="BP1139" s="3"/>
      <c r="BQ1139" s="3"/>
    </row>
    <row r="1140" spans="56:69" x14ac:dyDescent="0.2">
      <c r="BD1140" t="str">
        <f t="shared" si="654"/>
        <v>鞋子</v>
      </c>
      <c r="BE1140">
        <f t="shared" si="655"/>
        <v>2</v>
      </c>
      <c r="BF1140">
        <f t="shared" ref="BF1140:BG1140" si="696">BF564</f>
        <v>3</v>
      </c>
      <c r="BG1140">
        <f t="shared" si="696"/>
        <v>10</v>
      </c>
      <c r="BH1140" s="3">
        <f t="array" ref="BH1140">INDEX($D$21:$M$44,MATCH($BD1140&amp;$BF1140,$C$21:$C$44&amp;$B$21:$B$44,0),MATCH(BH$1,$D$16:$M$16,0))+VLOOKUP($BE1140,战斗属性模型!$K$22:$O$24,BH$2,FALSE)*INDEX($BW$3:$CF$578,MATCH($BD1140&amp;$BF1140&amp;$BG1140,$BT$3:$BT$578&amp;$BU$3:$BU$578&amp;$BV$3:$BV$578,0),MATCH(BH$1,$BW$1:$CF$1,0))</f>
        <v>232</v>
      </c>
      <c r="BI1140" s="3">
        <f t="array" ref="BI1140">INDEX($D$21:$M$44,MATCH($BD1140&amp;$BF1140,$C$21:$C$44&amp;$B$21:$B$44,0),MATCH(BI$1,$D$16:$M$16,0))+VLOOKUP($BE1140,战斗属性模型!$K$22:$O$24,BI$2,FALSE)*INDEX($BW$3:$CF$578,MATCH($BD1140&amp;$BF1140&amp;$BG1140,$BT$3:$BT$578&amp;$BU$3:$BU$578&amp;$BV$3:$BV$578,0),MATCH(BI$1,$BW$1:$CF$1,0))</f>
        <v>0</v>
      </c>
      <c r="BJ1140" s="3">
        <f t="array" ref="BJ1140">INDEX($D$21:$M$44,MATCH($BD1140&amp;$BF1140,$C$21:$C$44&amp;$B$21:$B$44,0),MATCH(BJ$1,$D$16:$M$16,0))+VLOOKUP($BE1140,战斗属性模型!$K$22:$O$24,BJ$2,FALSE)*INDEX($BW$3:$CF$578,MATCH($BD1140&amp;$BF1140&amp;$BG1140,$BT$3:$BT$578&amp;$BU$3:$BU$578&amp;$BV$3:$BV$578,0),MATCH(BJ$1,$BW$1:$CF$1,0))</f>
        <v>0</v>
      </c>
      <c r="BK1140" s="3">
        <f t="array" ref="BK1140">INDEX($D$21:$M$44,MATCH($BD1140&amp;$BF1140,$C$21:$C$44&amp;$B$21:$B$44,0),MATCH(BK$1,$D$16:$M$16,0))+VLOOKUP($BE1140,战斗属性模型!$K$22:$O$24,BK$2,FALSE)*INDEX($BW$3:$CF$578,MATCH($BD1140&amp;$BF1140&amp;$BG1140,$BT$3:$BT$578&amp;$BU$3:$BU$578&amp;$BV$3:$BV$578,0),MATCH(BK$1,$BW$1:$CF$1,0))</f>
        <v>448</v>
      </c>
      <c r="BL1140" s="3"/>
      <c r="BM1140" s="3"/>
      <c r="BN1140" s="3"/>
      <c r="BO1140" s="3"/>
      <c r="BP1140" s="3"/>
      <c r="BQ1140" s="3"/>
    </row>
    <row r="1141" spans="56:69" x14ac:dyDescent="0.2">
      <c r="BD1141" t="str">
        <f t="shared" si="654"/>
        <v>鞋子</v>
      </c>
      <c r="BE1141">
        <f t="shared" si="655"/>
        <v>2</v>
      </c>
      <c r="BF1141">
        <f t="shared" ref="BF1141:BG1141" si="697">BF565</f>
        <v>3</v>
      </c>
      <c r="BG1141">
        <f t="shared" si="697"/>
        <v>11</v>
      </c>
      <c r="BH1141" s="3">
        <f t="array" ref="BH1141">INDEX($D$21:$M$44,MATCH($BD1141&amp;$BF1141,$C$21:$C$44&amp;$B$21:$B$44,0),MATCH(BH$1,$D$16:$M$16,0))+VLOOKUP($BE1141,战斗属性模型!$K$22:$O$24,BH$2,FALSE)*INDEX($BW$3:$CF$578,MATCH($BD1141&amp;$BF1141&amp;$BG1141,$BT$3:$BT$578&amp;$BU$3:$BU$578&amp;$BV$3:$BV$578,0),MATCH(BH$1,$BW$1:$CF$1,0))</f>
        <v>248.8</v>
      </c>
      <c r="BI1141" s="3">
        <f t="array" ref="BI1141">INDEX($D$21:$M$44,MATCH($BD1141&amp;$BF1141,$C$21:$C$44&amp;$B$21:$B$44,0),MATCH(BI$1,$D$16:$M$16,0))+VLOOKUP($BE1141,战斗属性模型!$K$22:$O$24,BI$2,FALSE)*INDEX($BW$3:$CF$578,MATCH($BD1141&amp;$BF1141&amp;$BG1141,$BT$3:$BT$578&amp;$BU$3:$BU$578&amp;$BV$3:$BV$578,0),MATCH(BI$1,$BW$1:$CF$1,0))</f>
        <v>0</v>
      </c>
      <c r="BJ1141" s="3">
        <f t="array" ref="BJ1141">INDEX($D$21:$M$44,MATCH($BD1141&amp;$BF1141,$C$21:$C$44&amp;$B$21:$B$44,0),MATCH(BJ$1,$D$16:$M$16,0))+VLOOKUP($BE1141,战斗属性模型!$K$22:$O$24,BJ$2,FALSE)*INDEX($BW$3:$CF$578,MATCH($BD1141&amp;$BF1141&amp;$BG1141,$BT$3:$BT$578&amp;$BU$3:$BU$578&amp;$BV$3:$BV$578,0),MATCH(BJ$1,$BW$1:$CF$1,0))</f>
        <v>0</v>
      </c>
      <c r="BK1141" s="3">
        <f t="array" ref="BK1141">INDEX($D$21:$M$44,MATCH($BD1141&amp;$BF1141,$C$21:$C$44&amp;$B$21:$B$44,0),MATCH(BK$1,$D$16:$M$16,0))+VLOOKUP($BE1141,战斗属性模型!$K$22:$O$24,BK$2,FALSE)*INDEX($BW$3:$CF$578,MATCH($BD1141&amp;$BF1141&amp;$BG1141,$BT$3:$BT$578&amp;$BU$3:$BU$578&amp;$BV$3:$BV$578,0),MATCH(BK$1,$BW$1:$CF$1,0))</f>
        <v>480</v>
      </c>
      <c r="BL1141" s="3"/>
      <c r="BM1141" s="3"/>
      <c r="BN1141" s="3"/>
      <c r="BO1141" s="3"/>
      <c r="BP1141" s="3"/>
      <c r="BQ1141" s="3"/>
    </row>
    <row r="1142" spans="56:69" x14ac:dyDescent="0.2">
      <c r="BD1142" t="str">
        <f t="shared" si="654"/>
        <v>鞋子</v>
      </c>
      <c r="BE1142">
        <f t="shared" si="655"/>
        <v>2</v>
      </c>
      <c r="BF1142">
        <f t="shared" ref="BF1142:BG1142" si="698">BF566</f>
        <v>3</v>
      </c>
      <c r="BG1142">
        <f t="shared" si="698"/>
        <v>12</v>
      </c>
      <c r="BH1142" s="3">
        <f t="array" ref="BH1142">INDEX($D$21:$M$44,MATCH($BD1142&amp;$BF1142,$C$21:$C$44&amp;$B$21:$B$44,0),MATCH(BH$1,$D$16:$M$16,0))+VLOOKUP($BE1142,战斗属性模型!$K$22:$O$24,BH$2,FALSE)*INDEX($BW$3:$CF$578,MATCH($BD1142&amp;$BF1142&amp;$BG1142,$BT$3:$BT$578&amp;$BU$3:$BU$578&amp;$BV$3:$BV$578,0),MATCH(BH$1,$BW$1:$CF$1,0))</f>
        <v>265.60000000000002</v>
      </c>
      <c r="BI1142" s="3">
        <f t="array" ref="BI1142">INDEX($D$21:$M$44,MATCH($BD1142&amp;$BF1142,$C$21:$C$44&amp;$B$21:$B$44,0),MATCH(BI$1,$D$16:$M$16,0))+VLOOKUP($BE1142,战斗属性模型!$K$22:$O$24,BI$2,FALSE)*INDEX($BW$3:$CF$578,MATCH($BD1142&amp;$BF1142&amp;$BG1142,$BT$3:$BT$578&amp;$BU$3:$BU$578&amp;$BV$3:$BV$578,0),MATCH(BI$1,$BW$1:$CF$1,0))</f>
        <v>0</v>
      </c>
      <c r="BJ1142" s="3">
        <f t="array" ref="BJ1142">INDEX($D$21:$M$44,MATCH($BD1142&amp;$BF1142,$C$21:$C$44&amp;$B$21:$B$44,0),MATCH(BJ$1,$D$16:$M$16,0))+VLOOKUP($BE1142,战斗属性模型!$K$22:$O$24,BJ$2,FALSE)*INDEX($BW$3:$CF$578,MATCH($BD1142&amp;$BF1142&amp;$BG1142,$BT$3:$BT$578&amp;$BU$3:$BU$578&amp;$BV$3:$BV$578,0),MATCH(BJ$1,$BW$1:$CF$1,0))</f>
        <v>0</v>
      </c>
      <c r="BK1142" s="3">
        <f t="array" ref="BK1142">INDEX($D$21:$M$44,MATCH($BD1142&amp;$BF1142,$C$21:$C$44&amp;$B$21:$B$44,0),MATCH(BK$1,$D$16:$M$16,0))+VLOOKUP($BE1142,战斗属性模型!$K$22:$O$24,BK$2,FALSE)*INDEX($BW$3:$CF$578,MATCH($BD1142&amp;$BF1142&amp;$BG1142,$BT$3:$BT$578&amp;$BU$3:$BU$578&amp;$BV$3:$BV$578,0),MATCH(BK$1,$BW$1:$CF$1,0))</f>
        <v>512</v>
      </c>
      <c r="BL1142" s="3"/>
      <c r="BM1142" s="3"/>
      <c r="BN1142" s="3"/>
      <c r="BO1142" s="3"/>
      <c r="BP1142" s="3"/>
      <c r="BQ1142" s="3"/>
    </row>
    <row r="1143" spans="56:69" x14ac:dyDescent="0.2">
      <c r="BD1143" t="str">
        <f t="shared" si="654"/>
        <v>鞋子</v>
      </c>
      <c r="BE1143">
        <f t="shared" si="655"/>
        <v>2</v>
      </c>
      <c r="BF1143">
        <f t="shared" ref="BF1143:BG1143" si="699">BF567</f>
        <v>3</v>
      </c>
      <c r="BG1143">
        <f t="shared" si="699"/>
        <v>13</v>
      </c>
      <c r="BH1143" s="3">
        <f t="array" ref="BH1143">INDEX($D$21:$M$44,MATCH($BD1143&amp;$BF1143,$C$21:$C$44&amp;$B$21:$B$44,0),MATCH(BH$1,$D$16:$M$16,0))+VLOOKUP($BE1143,战斗属性模型!$K$22:$O$24,BH$2,FALSE)*INDEX($BW$3:$CF$578,MATCH($BD1143&amp;$BF1143&amp;$BG1143,$BT$3:$BT$578&amp;$BU$3:$BU$578&amp;$BV$3:$BV$578,0),MATCH(BH$1,$BW$1:$CF$1,0))</f>
        <v>282.39999999999998</v>
      </c>
      <c r="BI1143" s="3">
        <f t="array" ref="BI1143">INDEX($D$21:$M$44,MATCH($BD1143&amp;$BF1143,$C$21:$C$44&amp;$B$21:$B$44,0),MATCH(BI$1,$D$16:$M$16,0))+VLOOKUP($BE1143,战斗属性模型!$K$22:$O$24,BI$2,FALSE)*INDEX($BW$3:$CF$578,MATCH($BD1143&amp;$BF1143&amp;$BG1143,$BT$3:$BT$578&amp;$BU$3:$BU$578&amp;$BV$3:$BV$578,0),MATCH(BI$1,$BW$1:$CF$1,0))</f>
        <v>0</v>
      </c>
      <c r="BJ1143" s="3">
        <f t="array" ref="BJ1143">INDEX($D$21:$M$44,MATCH($BD1143&amp;$BF1143,$C$21:$C$44&amp;$B$21:$B$44,0),MATCH(BJ$1,$D$16:$M$16,0))+VLOOKUP($BE1143,战斗属性模型!$K$22:$O$24,BJ$2,FALSE)*INDEX($BW$3:$CF$578,MATCH($BD1143&amp;$BF1143&amp;$BG1143,$BT$3:$BT$578&amp;$BU$3:$BU$578&amp;$BV$3:$BV$578,0),MATCH(BJ$1,$BW$1:$CF$1,0))</f>
        <v>0</v>
      </c>
      <c r="BK1143" s="3">
        <f t="array" ref="BK1143">INDEX($D$21:$M$44,MATCH($BD1143&amp;$BF1143,$C$21:$C$44&amp;$B$21:$B$44,0),MATCH(BK$1,$D$16:$M$16,0))+VLOOKUP($BE1143,战斗属性模型!$K$22:$O$24,BK$2,FALSE)*INDEX($BW$3:$CF$578,MATCH($BD1143&amp;$BF1143&amp;$BG1143,$BT$3:$BT$578&amp;$BU$3:$BU$578&amp;$BV$3:$BV$578,0),MATCH(BK$1,$BW$1:$CF$1,0))</f>
        <v>544</v>
      </c>
      <c r="BL1143" s="3"/>
      <c r="BM1143" s="3"/>
      <c r="BN1143" s="3"/>
      <c r="BO1143" s="3"/>
      <c r="BP1143" s="3"/>
      <c r="BQ1143" s="3"/>
    </row>
    <row r="1144" spans="56:69" x14ac:dyDescent="0.2">
      <c r="BD1144" t="str">
        <f t="shared" si="654"/>
        <v>鞋子</v>
      </c>
      <c r="BE1144">
        <f t="shared" si="655"/>
        <v>2</v>
      </c>
      <c r="BF1144">
        <f t="shared" ref="BF1144:BG1144" si="700">BF568</f>
        <v>3</v>
      </c>
      <c r="BG1144">
        <f t="shared" si="700"/>
        <v>14</v>
      </c>
      <c r="BH1144" s="3">
        <f t="array" ref="BH1144">INDEX($D$21:$M$44,MATCH($BD1144&amp;$BF1144,$C$21:$C$44&amp;$B$21:$B$44,0),MATCH(BH$1,$D$16:$M$16,0))+VLOOKUP($BE1144,战斗属性模型!$K$22:$O$24,BH$2,FALSE)*INDEX($BW$3:$CF$578,MATCH($BD1144&amp;$BF1144&amp;$BG1144,$BT$3:$BT$578&amp;$BU$3:$BU$578&amp;$BV$3:$BV$578,0),MATCH(BH$1,$BW$1:$CF$1,0))</f>
        <v>299.20000000000005</v>
      </c>
      <c r="BI1144" s="3">
        <f t="array" ref="BI1144">INDEX($D$21:$M$44,MATCH($BD1144&amp;$BF1144,$C$21:$C$44&amp;$B$21:$B$44,0),MATCH(BI$1,$D$16:$M$16,0))+VLOOKUP($BE1144,战斗属性模型!$K$22:$O$24,BI$2,FALSE)*INDEX($BW$3:$CF$578,MATCH($BD1144&amp;$BF1144&amp;$BG1144,$BT$3:$BT$578&amp;$BU$3:$BU$578&amp;$BV$3:$BV$578,0),MATCH(BI$1,$BW$1:$CF$1,0))</f>
        <v>0</v>
      </c>
      <c r="BJ1144" s="3">
        <f t="array" ref="BJ1144">INDEX($D$21:$M$44,MATCH($BD1144&amp;$BF1144,$C$21:$C$44&amp;$B$21:$B$44,0),MATCH(BJ$1,$D$16:$M$16,0))+VLOOKUP($BE1144,战斗属性模型!$K$22:$O$24,BJ$2,FALSE)*INDEX($BW$3:$CF$578,MATCH($BD1144&amp;$BF1144&amp;$BG1144,$BT$3:$BT$578&amp;$BU$3:$BU$578&amp;$BV$3:$BV$578,0),MATCH(BJ$1,$BW$1:$CF$1,0))</f>
        <v>0</v>
      </c>
      <c r="BK1144" s="3">
        <f t="array" ref="BK1144">INDEX($D$21:$M$44,MATCH($BD1144&amp;$BF1144,$C$21:$C$44&amp;$B$21:$B$44,0),MATCH(BK$1,$D$16:$M$16,0))+VLOOKUP($BE1144,战斗属性模型!$K$22:$O$24,BK$2,FALSE)*INDEX($BW$3:$CF$578,MATCH($BD1144&amp;$BF1144&amp;$BG1144,$BT$3:$BT$578&amp;$BU$3:$BU$578&amp;$BV$3:$BV$578,0),MATCH(BK$1,$BW$1:$CF$1,0))</f>
        <v>576</v>
      </c>
      <c r="BL1144" s="3"/>
      <c r="BM1144" s="3"/>
      <c r="BN1144" s="3"/>
      <c r="BO1144" s="3"/>
      <c r="BP1144" s="3"/>
      <c r="BQ1144" s="3"/>
    </row>
    <row r="1145" spans="56:69" x14ac:dyDescent="0.2">
      <c r="BD1145" t="str">
        <f t="shared" si="654"/>
        <v>鞋子</v>
      </c>
      <c r="BE1145">
        <f t="shared" si="655"/>
        <v>2</v>
      </c>
      <c r="BF1145">
        <f t="shared" ref="BF1145:BG1145" si="701">BF569</f>
        <v>3</v>
      </c>
      <c r="BG1145">
        <f t="shared" si="701"/>
        <v>15</v>
      </c>
      <c r="BH1145" s="3">
        <f t="array" ref="BH1145">INDEX($D$21:$M$44,MATCH($BD1145&amp;$BF1145,$C$21:$C$44&amp;$B$21:$B$44,0),MATCH(BH$1,$D$16:$M$16,0))+VLOOKUP($BE1145,战斗属性模型!$K$22:$O$24,BH$2,FALSE)*INDEX($BW$3:$CF$578,MATCH($BD1145&amp;$BF1145&amp;$BG1145,$BT$3:$BT$578&amp;$BU$3:$BU$578&amp;$BV$3:$BV$578,0),MATCH(BH$1,$BW$1:$CF$1,0))</f>
        <v>316</v>
      </c>
      <c r="BI1145" s="3">
        <f t="array" ref="BI1145">INDEX($D$21:$M$44,MATCH($BD1145&amp;$BF1145,$C$21:$C$44&amp;$B$21:$B$44,0),MATCH(BI$1,$D$16:$M$16,0))+VLOOKUP($BE1145,战斗属性模型!$K$22:$O$24,BI$2,FALSE)*INDEX($BW$3:$CF$578,MATCH($BD1145&amp;$BF1145&amp;$BG1145,$BT$3:$BT$578&amp;$BU$3:$BU$578&amp;$BV$3:$BV$578,0),MATCH(BI$1,$BW$1:$CF$1,0))</f>
        <v>0</v>
      </c>
      <c r="BJ1145" s="3">
        <f t="array" ref="BJ1145">INDEX($D$21:$M$44,MATCH($BD1145&amp;$BF1145,$C$21:$C$44&amp;$B$21:$B$44,0),MATCH(BJ$1,$D$16:$M$16,0))+VLOOKUP($BE1145,战斗属性模型!$K$22:$O$24,BJ$2,FALSE)*INDEX($BW$3:$CF$578,MATCH($BD1145&amp;$BF1145&amp;$BG1145,$BT$3:$BT$578&amp;$BU$3:$BU$578&amp;$BV$3:$BV$578,0),MATCH(BJ$1,$BW$1:$CF$1,0))</f>
        <v>0</v>
      </c>
      <c r="BK1145" s="3">
        <f t="array" ref="BK1145">INDEX($D$21:$M$44,MATCH($BD1145&amp;$BF1145,$C$21:$C$44&amp;$B$21:$B$44,0),MATCH(BK$1,$D$16:$M$16,0))+VLOOKUP($BE1145,战斗属性模型!$K$22:$O$24,BK$2,FALSE)*INDEX($BW$3:$CF$578,MATCH($BD1145&amp;$BF1145&amp;$BG1145,$BT$3:$BT$578&amp;$BU$3:$BU$578&amp;$BV$3:$BV$578,0),MATCH(BK$1,$BW$1:$CF$1,0))</f>
        <v>608</v>
      </c>
      <c r="BL1145" s="3"/>
      <c r="BM1145" s="3"/>
      <c r="BN1145" s="3"/>
      <c r="BO1145" s="3"/>
      <c r="BP1145" s="3"/>
      <c r="BQ1145" s="3"/>
    </row>
    <row r="1146" spans="56:69" x14ac:dyDescent="0.2">
      <c r="BD1146" t="str">
        <f t="shared" si="654"/>
        <v>鞋子</v>
      </c>
      <c r="BE1146">
        <f t="shared" si="655"/>
        <v>2</v>
      </c>
      <c r="BF1146">
        <f t="shared" ref="BF1146:BG1146" si="702">BF570</f>
        <v>3</v>
      </c>
      <c r="BG1146">
        <f t="shared" si="702"/>
        <v>16</v>
      </c>
      <c r="BH1146" s="3">
        <f t="array" ref="BH1146">INDEX($D$21:$M$44,MATCH($BD1146&amp;$BF1146,$C$21:$C$44&amp;$B$21:$B$44,0),MATCH(BH$1,$D$16:$M$16,0))+VLOOKUP($BE1146,战斗属性模型!$K$22:$O$24,BH$2,FALSE)*INDEX($BW$3:$CF$578,MATCH($BD1146&amp;$BF1146&amp;$BG1146,$BT$3:$BT$578&amp;$BU$3:$BU$578&amp;$BV$3:$BV$578,0),MATCH(BH$1,$BW$1:$CF$1,0))</f>
        <v>332.8</v>
      </c>
      <c r="BI1146" s="3">
        <f t="array" ref="BI1146">INDEX($D$21:$M$44,MATCH($BD1146&amp;$BF1146,$C$21:$C$44&amp;$B$21:$B$44,0),MATCH(BI$1,$D$16:$M$16,0))+VLOOKUP($BE1146,战斗属性模型!$K$22:$O$24,BI$2,FALSE)*INDEX($BW$3:$CF$578,MATCH($BD1146&amp;$BF1146&amp;$BG1146,$BT$3:$BT$578&amp;$BU$3:$BU$578&amp;$BV$3:$BV$578,0),MATCH(BI$1,$BW$1:$CF$1,0))</f>
        <v>0</v>
      </c>
      <c r="BJ1146" s="3">
        <f t="array" ref="BJ1146">INDEX($D$21:$M$44,MATCH($BD1146&amp;$BF1146,$C$21:$C$44&amp;$B$21:$B$44,0),MATCH(BJ$1,$D$16:$M$16,0))+VLOOKUP($BE1146,战斗属性模型!$K$22:$O$24,BJ$2,FALSE)*INDEX($BW$3:$CF$578,MATCH($BD1146&amp;$BF1146&amp;$BG1146,$BT$3:$BT$578&amp;$BU$3:$BU$578&amp;$BV$3:$BV$578,0),MATCH(BJ$1,$BW$1:$CF$1,0))</f>
        <v>0</v>
      </c>
      <c r="BK1146" s="3">
        <f t="array" ref="BK1146">INDEX($D$21:$M$44,MATCH($BD1146&amp;$BF1146,$C$21:$C$44&amp;$B$21:$B$44,0),MATCH(BK$1,$D$16:$M$16,0))+VLOOKUP($BE1146,战斗属性模型!$K$22:$O$24,BK$2,FALSE)*INDEX($BW$3:$CF$578,MATCH($BD1146&amp;$BF1146&amp;$BG1146,$BT$3:$BT$578&amp;$BU$3:$BU$578&amp;$BV$3:$BV$578,0),MATCH(BK$1,$BW$1:$CF$1,0))</f>
        <v>640</v>
      </c>
      <c r="BL1146" s="3"/>
      <c r="BM1146" s="3"/>
      <c r="BN1146" s="3"/>
      <c r="BO1146" s="3"/>
      <c r="BP1146" s="3"/>
      <c r="BQ1146" s="3"/>
    </row>
    <row r="1147" spans="56:69" x14ac:dyDescent="0.2">
      <c r="BD1147" t="str">
        <f t="shared" si="654"/>
        <v>鞋子</v>
      </c>
      <c r="BE1147">
        <f t="shared" si="655"/>
        <v>2</v>
      </c>
      <c r="BF1147">
        <f t="shared" ref="BF1147:BG1147" si="703">BF571</f>
        <v>3</v>
      </c>
      <c r="BG1147">
        <f t="shared" si="703"/>
        <v>17</v>
      </c>
      <c r="BH1147" s="3">
        <f t="array" ref="BH1147">INDEX($D$21:$M$44,MATCH($BD1147&amp;$BF1147,$C$21:$C$44&amp;$B$21:$B$44,0),MATCH(BH$1,$D$16:$M$16,0))+VLOOKUP($BE1147,战斗属性模型!$K$22:$O$24,BH$2,FALSE)*INDEX($BW$3:$CF$578,MATCH($BD1147&amp;$BF1147&amp;$BG1147,$BT$3:$BT$578&amp;$BU$3:$BU$578&amp;$BV$3:$BV$578,0),MATCH(BH$1,$BW$1:$CF$1,0))</f>
        <v>349.6</v>
      </c>
      <c r="BI1147" s="3">
        <f t="array" ref="BI1147">INDEX($D$21:$M$44,MATCH($BD1147&amp;$BF1147,$C$21:$C$44&amp;$B$21:$B$44,0),MATCH(BI$1,$D$16:$M$16,0))+VLOOKUP($BE1147,战斗属性模型!$K$22:$O$24,BI$2,FALSE)*INDEX($BW$3:$CF$578,MATCH($BD1147&amp;$BF1147&amp;$BG1147,$BT$3:$BT$578&amp;$BU$3:$BU$578&amp;$BV$3:$BV$578,0),MATCH(BI$1,$BW$1:$CF$1,0))</f>
        <v>0</v>
      </c>
      <c r="BJ1147" s="3">
        <f t="array" ref="BJ1147">INDEX($D$21:$M$44,MATCH($BD1147&amp;$BF1147,$C$21:$C$44&amp;$B$21:$B$44,0),MATCH(BJ$1,$D$16:$M$16,0))+VLOOKUP($BE1147,战斗属性模型!$K$22:$O$24,BJ$2,FALSE)*INDEX($BW$3:$CF$578,MATCH($BD1147&amp;$BF1147&amp;$BG1147,$BT$3:$BT$578&amp;$BU$3:$BU$578&amp;$BV$3:$BV$578,0),MATCH(BJ$1,$BW$1:$CF$1,0))</f>
        <v>0</v>
      </c>
      <c r="BK1147" s="3">
        <f t="array" ref="BK1147">INDEX($D$21:$M$44,MATCH($BD1147&amp;$BF1147,$C$21:$C$44&amp;$B$21:$B$44,0),MATCH(BK$1,$D$16:$M$16,0))+VLOOKUP($BE1147,战斗属性模型!$K$22:$O$24,BK$2,FALSE)*INDEX($BW$3:$CF$578,MATCH($BD1147&amp;$BF1147&amp;$BG1147,$BT$3:$BT$578&amp;$BU$3:$BU$578&amp;$BV$3:$BV$578,0),MATCH(BK$1,$BW$1:$CF$1,0))</f>
        <v>672</v>
      </c>
      <c r="BL1147" s="3"/>
      <c r="BM1147" s="3"/>
      <c r="BN1147" s="3"/>
      <c r="BO1147" s="3"/>
      <c r="BP1147" s="3"/>
      <c r="BQ1147" s="3"/>
    </row>
    <row r="1148" spans="56:69" x14ac:dyDescent="0.2">
      <c r="BD1148" t="str">
        <f t="shared" si="654"/>
        <v>鞋子</v>
      </c>
      <c r="BE1148">
        <f t="shared" si="655"/>
        <v>2</v>
      </c>
      <c r="BF1148">
        <f t="shared" ref="BF1148:BG1148" si="704">BF572</f>
        <v>3</v>
      </c>
      <c r="BG1148">
        <f t="shared" si="704"/>
        <v>18</v>
      </c>
      <c r="BH1148" s="3">
        <f t="array" ref="BH1148">INDEX($D$21:$M$44,MATCH($BD1148&amp;$BF1148,$C$21:$C$44&amp;$B$21:$B$44,0),MATCH(BH$1,$D$16:$M$16,0))+VLOOKUP($BE1148,战斗属性模型!$K$22:$O$24,BH$2,FALSE)*INDEX($BW$3:$CF$578,MATCH($BD1148&amp;$BF1148&amp;$BG1148,$BT$3:$BT$578&amp;$BU$3:$BU$578&amp;$BV$3:$BV$578,0),MATCH(BH$1,$BW$1:$CF$1,0))</f>
        <v>366.40000000000003</v>
      </c>
      <c r="BI1148" s="3">
        <f t="array" ref="BI1148">INDEX($D$21:$M$44,MATCH($BD1148&amp;$BF1148,$C$21:$C$44&amp;$B$21:$B$44,0),MATCH(BI$1,$D$16:$M$16,0))+VLOOKUP($BE1148,战斗属性模型!$K$22:$O$24,BI$2,FALSE)*INDEX($BW$3:$CF$578,MATCH($BD1148&amp;$BF1148&amp;$BG1148,$BT$3:$BT$578&amp;$BU$3:$BU$578&amp;$BV$3:$BV$578,0),MATCH(BI$1,$BW$1:$CF$1,0))</f>
        <v>0</v>
      </c>
      <c r="BJ1148" s="3">
        <f t="array" ref="BJ1148">INDEX($D$21:$M$44,MATCH($BD1148&amp;$BF1148,$C$21:$C$44&amp;$B$21:$B$44,0),MATCH(BJ$1,$D$16:$M$16,0))+VLOOKUP($BE1148,战斗属性模型!$K$22:$O$24,BJ$2,FALSE)*INDEX($BW$3:$CF$578,MATCH($BD1148&amp;$BF1148&amp;$BG1148,$BT$3:$BT$578&amp;$BU$3:$BU$578&amp;$BV$3:$BV$578,0),MATCH(BJ$1,$BW$1:$CF$1,0))</f>
        <v>0</v>
      </c>
      <c r="BK1148" s="3">
        <f t="array" ref="BK1148">INDEX($D$21:$M$44,MATCH($BD1148&amp;$BF1148,$C$21:$C$44&amp;$B$21:$B$44,0),MATCH(BK$1,$D$16:$M$16,0))+VLOOKUP($BE1148,战斗属性模型!$K$22:$O$24,BK$2,FALSE)*INDEX($BW$3:$CF$578,MATCH($BD1148&amp;$BF1148&amp;$BG1148,$BT$3:$BT$578&amp;$BU$3:$BU$578&amp;$BV$3:$BV$578,0),MATCH(BK$1,$BW$1:$CF$1,0))</f>
        <v>704</v>
      </c>
      <c r="BL1148" s="3"/>
      <c r="BM1148" s="3"/>
      <c r="BN1148" s="3"/>
      <c r="BO1148" s="3"/>
      <c r="BP1148" s="3"/>
      <c r="BQ1148" s="3"/>
    </row>
    <row r="1149" spans="56:69" x14ac:dyDescent="0.2">
      <c r="BD1149" t="str">
        <f t="shared" si="654"/>
        <v>鞋子</v>
      </c>
      <c r="BE1149">
        <f t="shared" si="655"/>
        <v>2</v>
      </c>
      <c r="BF1149">
        <f t="shared" ref="BF1149:BG1149" si="705">BF573</f>
        <v>3</v>
      </c>
      <c r="BG1149">
        <f t="shared" si="705"/>
        <v>19</v>
      </c>
      <c r="BH1149" s="3">
        <f t="array" ref="BH1149">INDEX($D$21:$M$44,MATCH($BD1149&amp;$BF1149,$C$21:$C$44&amp;$B$21:$B$44,0),MATCH(BH$1,$D$16:$M$16,0))+VLOOKUP($BE1149,战斗属性模型!$K$22:$O$24,BH$2,FALSE)*INDEX($BW$3:$CF$578,MATCH($BD1149&amp;$BF1149&amp;$BG1149,$BT$3:$BT$578&amp;$BU$3:$BU$578&amp;$BV$3:$BV$578,0),MATCH(BH$1,$BW$1:$CF$1,0))</f>
        <v>383.2</v>
      </c>
      <c r="BI1149" s="3">
        <f t="array" ref="BI1149">INDEX($D$21:$M$44,MATCH($BD1149&amp;$BF1149,$C$21:$C$44&amp;$B$21:$B$44,0),MATCH(BI$1,$D$16:$M$16,0))+VLOOKUP($BE1149,战斗属性模型!$K$22:$O$24,BI$2,FALSE)*INDEX($BW$3:$CF$578,MATCH($BD1149&amp;$BF1149&amp;$BG1149,$BT$3:$BT$578&amp;$BU$3:$BU$578&amp;$BV$3:$BV$578,0),MATCH(BI$1,$BW$1:$CF$1,0))</f>
        <v>0</v>
      </c>
      <c r="BJ1149" s="3">
        <f t="array" ref="BJ1149">INDEX($D$21:$M$44,MATCH($BD1149&amp;$BF1149,$C$21:$C$44&amp;$B$21:$B$44,0),MATCH(BJ$1,$D$16:$M$16,0))+VLOOKUP($BE1149,战斗属性模型!$K$22:$O$24,BJ$2,FALSE)*INDEX($BW$3:$CF$578,MATCH($BD1149&amp;$BF1149&amp;$BG1149,$BT$3:$BT$578&amp;$BU$3:$BU$578&amp;$BV$3:$BV$578,0),MATCH(BJ$1,$BW$1:$CF$1,0))</f>
        <v>0</v>
      </c>
      <c r="BK1149" s="3">
        <f t="array" ref="BK1149">INDEX($D$21:$M$44,MATCH($BD1149&amp;$BF1149,$C$21:$C$44&amp;$B$21:$B$44,0),MATCH(BK$1,$D$16:$M$16,0))+VLOOKUP($BE1149,战斗属性模型!$K$22:$O$24,BK$2,FALSE)*INDEX($BW$3:$CF$578,MATCH($BD1149&amp;$BF1149&amp;$BG1149,$BT$3:$BT$578&amp;$BU$3:$BU$578&amp;$BV$3:$BV$578,0),MATCH(BK$1,$BW$1:$CF$1,0))</f>
        <v>736</v>
      </c>
      <c r="BL1149" s="3"/>
      <c r="BM1149" s="3"/>
      <c r="BN1149" s="3"/>
      <c r="BO1149" s="3"/>
      <c r="BP1149" s="3"/>
      <c r="BQ1149" s="3"/>
    </row>
    <row r="1150" spans="56:69" x14ac:dyDescent="0.2">
      <c r="BD1150" t="str">
        <f t="shared" si="654"/>
        <v>鞋子</v>
      </c>
      <c r="BE1150">
        <f t="shared" si="655"/>
        <v>2</v>
      </c>
      <c r="BF1150">
        <f t="shared" ref="BF1150:BG1150" si="706">BF574</f>
        <v>3</v>
      </c>
      <c r="BG1150">
        <f t="shared" si="706"/>
        <v>20</v>
      </c>
      <c r="BH1150" s="3">
        <f t="array" ref="BH1150">INDEX($D$21:$M$44,MATCH($BD1150&amp;$BF1150,$C$21:$C$44&amp;$B$21:$B$44,0),MATCH(BH$1,$D$16:$M$16,0))+VLOOKUP($BE1150,战斗属性模型!$K$22:$O$24,BH$2,FALSE)*INDEX($BW$3:$CF$578,MATCH($BD1150&amp;$BF1150&amp;$BG1150,$BT$3:$BT$578&amp;$BU$3:$BU$578&amp;$BV$3:$BV$578,0),MATCH(BH$1,$BW$1:$CF$1,0))</f>
        <v>400</v>
      </c>
      <c r="BI1150" s="3">
        <f t="array" ref="BI1150">INDEX($D$21:$M$44,MATCH($BD1150&amp;$BF1150,$C$21:$C$44&amp;$B$21:$B$44,0),MATCH(BI$1,$D$16:$M$16,0))+VLOOKUP($BE1150,战斗属性模型!$K$22:$O$24,BI$2,FALSE)*INDEX($BW$3:$CF$578,MATCH($BD1150&amp;$BF1150&amp;$BG1150,$BT$3:$BT$578&amp;$BU$3:$BU$578&amp;$BV$3:$BV$578,0),MATCH(BI$1,$BW$1:$CF$1,0))</f>
        <v>0</v>
      </c>
      <c r="BJ1150" s="3">
        <f t="array" ref="BJ1150">INDEX($D$21:$M$44,MATCH($BD1150&amp;$BF1150,$C$21:$C$44&amp;$B$21:$B$44,0),MATCH(BJ$1,$D$16:$M$16,0))+VLOOKUP($BE1150,战斗属性模型!$K$22:$O$24,BJ$2,FALSE)*INDEX($BW$3:$CF$578,MATCH($BD1150&amp;$BF1150&amp;$BG1150,$BT$3:$BT$578&amp;$BU$3:$BU$578&amp;$BV$3:$BV$578,0),MATCH(BJ$1,$BW$1:$CF$1,0))</f>
        <v>0</v>
      </c>
      <c r="BK1150" s="3">
        <f t="array" ref="BK1150">INDEX($D$21:$M$44,MATCH($BD1150&amp;$BF1150,$C$21:$C$44&amp;$B$21:$B$44,0),MATCH(BK$1,$D$16:$M$16,0))+VLOOKUP($BE1150,战斗属性模型!$K$22:$O$24,BK$2,FALSE)*INDEX($BW$3:$CF$578,MATCH($BD1150&amp;$BF1150&amp;$BG1150,$BT$3:$BT$578&amp;$BU$3:$BU$578&amp;$BV$3:$BV$578,0),MATCH(BK$1,$BW$1:$CF$1,0))</f>
        <v>768</v>
      </c>
      <c r="BL1150" s="3"/>
      <c r="BM1150" s="3"/>
      <c r="BN1150" s="3"/>
      <c r="BO1150" s="3"/>
      <c r="BP1150" s="3"/>
      <c r="BQ1150" s="3"/>
    </row>
    <row r="1151" spans="56:69" x14ac:dyDescent="0.2">
      <c r="BD1151" t="str">
        <f t="shared" si="654"/>
        <v>鞋子</v>
      </c>
      <c r="BE1151">
        <f t="shared" si="655"/>
        <v>2</v>
      </c>
      <c r="BF1151">
        <f t="shared" ref="BF1151:BG1151" si="707">BF575</f>
        <v>3</v>
      </c>
      <c r="BG1151">
        <f t="shared" si="707"/>
        <v>21</v>
      </c>
      <c r="BH1151" s="3">
        <f t="array" ref="BH1151">INDEX($D$21:$M$44,MATCH($BD1151&amp;$BF1151,$C$21:$C$44&amp;$B$21:$B$44,0),MATCH(BH$1,$D$16:$M$16,0))+VLOOKUP($BE1151,战斗属性模型!$K$22:$O$24,BH$2,FALSE)*INDEX($BW$3:$CF$578,MATCH($BD1151&amp;$BF1151&amp;$BG1151,$BT$3:$BT$578&amp;$BU$3:$BU$578&amp;$BV$3:$BV$578,0),MATCH(BH$1,$BW$1:$CF$1,0))</f>
        <v>416.8</v>
      </c>
      <c r="BI1151" s="3">
        <f t="array" ref="BI1151">INDEX($D$21:$M$44,MATCH($BD1151&amp;$BF1151,$C$21:$C$44&amp;$B$21:$B$44,0),MATCH(BI$1,$D$16:$M$16,0))+VLOOKUP($BE1151,战斗属性模型!$K$22:$O$24,BI$2,FALSE)*INDEX($BW$3:$CF$578,MATCH($BD1151&amp;$BF1151&amp;$BG1151,$BT$3:$BT$578&amp;$BU$3:$BU$578&amp;$BV$3:$BV$578,0),MATCH(BI$1,$BW$1:$CF$1,0))</f>
        <v>0</v>
      </c>
      <c r="BJ1151" s="3">
        <f t="array" ref="BJ1151">INDEX($D$21:$M$44,MATCH($BD1151&amp;$BF1151,$C$21:$C$44&amp;$B$21:$B$44,0),MATCH(BJ$1,$D$16:$M$16,0))+VLOOKUP($BE1151,战斗属性模型!$K$22:$O$24,BJ$2,FALSE)*INDEX($BW$3:$CF$578,MATCH($BD1151&amp;$BF1151&amp;$BG1151,$BT$3:$BT$578&amp;$BU$3:$BU$578&amp;$BV$3:$BV$578,0),MATCH(BJ$1,$BW$1:$CF$1,0))</f>
        <v>0</v>
      </c>
      <c r="BK1151" s="3">
        <f t="array" ref="BK1151">INDEX($D$21:$M$44,MATCH($BD1151&amp;$BF1151,$C$21:$C$44&amp;$B$21:$B$44,0),MATCH(BK$1,$D$16:$M$16,0))+VLOOKUP($BE1151,战斗属性模型!$K$22:$O$24,BK$2,FALSE)*INDEX($BW$3:$CF$578,MATCH($BD1151&amp;$BF1151&amp;$BG1151,$BT$3:$BT$578&amp;$BU$3:$BU$578&amp;$BV$3:$BV$578,0),MATCH(BK$1,$BW$1:$CF$1,0))</f>
        <v>800</v>
      </c>
      <c r="BL1151" s="3"/>
      <c r="BM1151" s="3"/>
      <c r="BN1151" s="3"/>
      <c r="BO1151" s="3"/>
      <c r="BP1151" s="3"/>
      <c r="BQ1151" s="3"/>
    </row>
    <row r="1152" spans="56:69" x14ac:dyDescent="0.2">
      <c r="BD1152" t="str">
        <f t="shared" si="654"/>
        <v>鞋子</v>
      </c>
      <c r="BE1152">
        <f t="shared" si="655"/>
        <v>2</v>
      </c>
      <c r="BF1152">
        <f t="shared" ref="BF1152:BG1152" si="708">BF576</f>
        <v>3</v>
      </c>
      <c r="BG1152">
        <f t="shared" si="708"/>
        <v>22</v>
      </c>
      <c r="BH1152" s="3">
        <f t="array" ref="BH1152">INDEX($D$21:$M$44,MATCH($BD1152&amp;$BF1152,$C$21:$C$44&amp;$B$21:$B$44,0),MATCH(BH$1,$D$16:$M$16,0))+VLOOKUP($BE1152,战斗属性模型!$K$22:$O$24,BH$2,FALSE)*INDEX($BW$3:$CF$578,MATCH($BD1152&amp;$BF1152&amp;$BG1152,$BT$3:$BT$578&amp;$BU$3:$BU$578&amp;$BV$3:$BV$578,0),MATCH(BH$1,$BW$1:$CF$1,0))</f>
        <v>433.6</v>
      </c>
      <c r="BI1152" s="3">
        <f t="array" ref="BI1152">INDEX($D$21:$M$44,MATCH($BD1152&amp;$BF1152,$C$21:$C$44&amp;$B$21:$B$44,0),MATCH(BI$1,$D$16:$M$16,0))+VLOOKUP($BE1152,战斗属性模型!$K$22:$O$24,BI$2,FALSE)*INDEX($BW$3:$CF$578,MATCH($BD1152&amp;$BF1152&amp;$BG1152,$BT$3:$BT$578&amp;$BU$3:$BU$578&amp;$BV$3:$BV$578,0),MATCH(BI$1,$BW$1:$CF$1,0))</f>
        <v>0</v>
      </c>
      <c r="BJ1152" s="3">
        <f t="array" ref="BJ1152">INDEX($D$21:$M$44,MATCH($BD1152&amp;$BF1152,$C$21:$C$44&amp;$B$21:$B$44,0),MATCH(BJ$1,$D$16:$M$16,0))+VLOOKUP($BE1152,战斗属性模型!$K$22:$O$24,BJ$2,FALSE)*INDEX($BW$3:$CF$578,MATCH($BD1152&amp;$BF1152&amp;$BG1152,$BT$3:$BT$578&amp;$BU$3:$BU$578&amp;$BV$3:$BV$578,0),MATCH(BJ$1,$BW$1:$CF$1,0))</f>
        <v>0</v>
      </c>
      <c r="BK1152" s="3">
        <f t="array" ref="BK1152">INDEX($D$21:$M$44,MATCH($BD1152&amp;$BF1152,$C$21:$C$44&amp;$B$21:$B$44,0),MATCH(BK$1,$D$16:$M$16,0))+VLOOKUP($BE1152,战斗属性模型!$K$22:$O$24,BK$2,FALSE)*INDEX($BW$3:$CF$578,MATCH($BD1152&amp;$BF1152&amp;$BG1152,$BT$3:$BT$578&amp;$BU$3:$BU$578&amp;$BV$3:$BV$578,0),MATCH(BK$1,$BW$1:$CF$1,0))</f>
        <v>832</v>
      </c>
      <c r="BL1152" s="3"/>
      <c r="BM1152" s="3"/>
      <c r="BN1152" s="3"/>
      <c r="BO1152" s="3"/>
      <c r="BP1152" s="3"/>
      <c r="BQ1152" s="3"/>
    </row>
    <row r="1153" spans="56:69" x14ac:dyDescent="0.2">
      <c r="BD1153" t="str">
        <f t="shared" si="654"/>
        <v>鞋子</v>
      </c>
      <c r="BE1153">
        <f t="shared" si="655"/>
        <v>2</v>
      </c>
      <c r="BF1153">
        <f t="shared" ref="BF1153:BG1153" si="709">BF577</f>
        <v>3</v>
      </c>
      <c r="BG1153">
        <f t="shared" si="709"/>
        <v>23</v>
      </c>
      <c r="BH1153" s="3">
        <f t="array" ref="BH1153">INDEX($D$21:$M$44,MATCH($BD1153&amp;$BF1153,$C$21:$C$44&amp;$B$21:$B$44,0),MATCH(BH$1,$D$16:$M$16,0))+VLOOKUP($BE1153,战斗属性模型!$K$22:$O$24,BH$2,FALSE)*INDEX($BW$3:$CF$578,MATCH($BD1153&amp;$BF1153&amp;$BG1153,$BT$3:$BT$578&amp;$BU$3:$BU$578&amp;$BV$3:$BV$578,0),MATCH(BH$1,$BW$1:$CF$1,0))</f>
        <v>450.40000000000003</v>
      </c>
      <c r="BI1153" s="3">
        <f t="array" ref="BI1153">INDEX($D$21:$M$44,MATCH($BD1153&amp;$BF1153,$C$21:$C$44&amp;$B$21:$B$44,0),MATCH(BI$1,$D$16:$M$16,0))+VLOOKUP($BE1153,战斗属性模型!$K$22:$O$24,BI$2,FALSE)*INDEX($BW$3:$CF$578,MATCH($BD1153&amp;$BF1153&amp;$BG1153,$BT$3:$BT$578&amp;$BU$3:$BU$578&amp;$BV$3:$BV$578,0),MATCH(BI$1,$BW$1:$CF$1,0))</f>
        <v>0</v>
      </c>
      <c r="BJ1153" s="3">
        <f t="array" ref="BJ1153">INDEX($D$21:$M$44,MATCH($BD1153&amp;$BF1153,$C$21:$C$44&amp;$B$21:$B$44,0),MATCH(BJ$1,$D$16:$M$16,0))+VLOOKUP($BE1153,战斗属性模型!$K$22:$O$24,BJ$2,FALSE)*INDEX($BW$3:$CF$578,MATCH($BD1153&amp;$BF1153&amp;$BG1153,$BT$3:$BT$578&amp;$BU$3:$BU$578&amp;$BV$3:$BV$578,0),MATCH(BJ$1,$BW$1:$CF$1,0))</f>
        <v>0</v>
      </c>
      <c r="BK1153" s="3">
        <f t="array" ref="BK1153">INDEX($D$21:$M$44,MATCH($BD1153&amp;$BF1153,$C$21:$C$44&amp;$B$21:$B$44,0),MATCH(BK$1,$D$16:$M$16,0))+VLOOKUP($BE1153,战斗属性模型!$K$22:$O$24,BK$2,FALSE)*INDEX($BW$3:$CF$578,MATCH($BD1153&amp;$BF1153&amp;$BG1153,$BT$3:$BT$578&amp;$BU$3:$BU$578&amp;$BV$3:$BV$578,0),MATCH(BK$1,$BW$1:$CF$1,0))</f>
        <v>864</v>
      </c>
      <c r="BL1153" s="3"/>
      <c r="BM1153" s="3"/>
      <c r="BN1153" s="3"/>
      <c r="BO1153" s="3"/>
      <c r="BP1153" s="3"/>
      <c r="BQ1153" s="3"/>
    </row>
    <row r="1154" spans="56:69" x14ac:dyDescent="0.2">
      <c r="BD1154" t="str">
        <f t="shared" si="654"/>
        <v>鞋子</v>
      </c>
      <c r="BE1154">
        <f t="shared" si="655"/>
        <v>2</v>
      </c>
      <c r="BF1154">
        <f t="shared" ref="BF1154:BG1154" si="710">BF578</f>
        <v>3</v>
      </c>
      <c r="BG1154">
        <f t="shared" si="710"/>
        <v>24</v>
      </c>
      <c r="BH1154" s="3">
        <f t="array" ref="BH1154">INDEX($D$21:$M$44,MATCH($BD1154&amp;$BF1154,$C$21:$C$44&amp;$B$21:$B$44,0),MATCH(BH$1,$D$16:$M$16,0))+VLOOKUP($BE1154,战斗属性模型!$K$22:$O$24,BH$2,FALSE)*INDEX($BW$3:$CF$578,MATCH($BD1154&amp;$BF1154&amp;$BG1154,$BT$3:$BT$578&amp;$BU$3:$BU$578&amp;$BV$3:$BV$578,0),MATCH(BH$1,$BW$1:$CF$1,0))</f>
        <v>467.20000000000005</v>
      </c>
      <c r="BI1154" s="3">
        <f t="array" ref="BI1154">INDEX($D$21:$M$44,MATCH($BD1154&amp;$BF1154,$C$21:$C$44&amp;$B$21:$B$44,0),MATCH(BI$1,$D$16:$M$16,0))+VLOOKUP($BE1154,战斗属性模型!$K$22:$O$24,BI$2,FALSE)*INDEX($BW$3:$CF$578,MATCH($BD1154&amp;$BF1154&amp;$BG1154,$BT$3:$BT$578&amp;$BU$3:$BU$578&amp;$BV$3:$BV$578,0),MATCH(BI$1,$BW$1:$CF$1,0))</f>
        <v>0</v>
      </c>
      <c r="BJ1154" s="3">
        <f t="array" ref="BJ1154">INDEX($D$21:$M$44,MATCH($BD1154&amp;$BF1154,$C$21:$C$44&amp;$B$21:$B$44,0),MATCH(BJ$1,$D$16:$M$16,0))+VLOOKUP($BE1154,战斗属性模型!$K$22:$O$24,BJ$2,FALSE)*INDEX($BW$3:$CF$578,MATCH($BD1154&amp;$BF1154&amp;$BG1154,$BT$3:$BT$578&amp;$BU$3:$BU$578&amp;$BV$3:$BV$578,0),MATCH(BJ$1,$BW$1:$CF$1,0))</f>
        <v>0</v>
      </c>
      <c r="BK1154" s="3">
        <f t="array" ref="BK1154">INDEX($D$21:$M$44,MATCH($BD1154&amp;$BF1154,$C$21:$C$44&amp;$B$21:$B$44,0),MATCH(BK$1,$D$16:$M$16,0))+VLOOKUP($BE1154,战斗属性模型!$K$22:$O$24,BK$2,FALSE)*INDEX($BW$3:$CF$578,MATCH($BD1154&amp;$BF1154&amp;$BG1154,$BT$3:$BT$578&amp;$BU$3:$BU$578&amp;$BV$3:$BV$578,0),MATCH(BK$1,$BW$1:$CF$1,0))</f>
        <v>896</v>
      </c>
      <c r="BL1154" s="3"/>
      <c r="BM1154" s="3"/>
      <c r="BN1154" s="3"/>
      <c r="BO1154" s="3"/>
      <c r="BP1154" s="3"/>
      <c r="BQ1154" s="3"/>
    </row>
    <row r="1155" spans="56:69" x14ac:dyDescent="0.2">
      <c r="BD1155" t="str">
        <f t="shared" si="654"/>
        <v>鞋子</v>
      </c>
      <c r="BE1155">
        <f t="shared" si="655"/>
        <v>2</v>
      </c>
      <c r="BF1155">
        <f t="shared" ref="BF1155:BG1155" si="711">BF579</f>
        <v>4</v>
      </c>
      <c r="BG1155">
        <f t="shared" si="711"/>
        <v>1</v>
      </c>
      <c r="BH1155" s="3">
        <f t="array" ref="BH1155">INDEX($D$21:$M$44,MATCH($BD1155&amp;$BF1155,$C$21:$C$44&amp;$B$21:$B$44,0),MATCH(BH$1,$D$16:$M$16,0))+VLOOKUP($BE1155,战斗属性模型!$K$22:$O$24,BH$2,FALSE)*INDEX($BW$3:$CF$578,MATCH($BD1155&amp;$BF1155&amp;$BG1155,$BT$3:$BT$578&amp;$BU$3:$BU$578&amp;$BV$3:$BV$578,0),MATCH(BH$1,$BW$1:$CF$1,0))</f>
        <v>101</v>
      </c>
      <c r="BI1155" s="3">
        <f t="array" ref="BI1155">INDEX($D$21:$M$44,MATCH($BD1155&amp;$BF1155,$C$21:$C$44&amp;$B$21:$B$44,0),MATCH(BI$1,$D$16:$M$16,0))+VLOOKUP($BE1155,战斗属性模型!$K$22:$O$24,BI$2,FALSE)*INDEX($BW$3:$CF$578,MATCH($BD1155&amp;$BF1155&amp;$BG1155,$BT$3:$BT$578&amp;$BU$3:$BU$578&amp;$BV$3:$BV$578,0),MATCH(BI$1,$BW$1:$CF$1,0))</f>
        <v>0</v>
      </c>
      <c r="BJ1155" s="3">
        <f t="array" ref="BJ1155">INDEX($D$21:$M$44,MATCH($BD1155&amp;$BF1155,$C$21:$C$44&amp;$B$21:$B$44,0),MATCH(BJ$1,$D$16:$M$16,0))+VLOOKUP($BE1155,战斗属性模型!$K$22:$O$24,BJ$2,FALSE)*INDEX($BW$3:$CF$578,MATCH($BD1155&amp;$BF1155&amp;$BG1155,$BT$3:$BT$578&amp;$BU$3:$BU$578&amp;$BV$3:$BV$578,0),MATCH(BJ$1,$BW$1:$CF$1,0))</f>
        <v>0</v>
      </c>
      <c r="BK1155" s="3">
        <f t="array" ref="BK1155">INDEX($D$21:$M$44,MATCH($BD1155&amp;$BF1155,$C$21:$C$44&amp;$B$21:$B$44,0),MATCH(BK$1,$D$16:$M$16,0))+VLOOKUP($BE1155,战斗属性模型!$K$22:$O$24,BK$2,FALSE)*INDEX($BW$3:$CF$578,MATCH($BD1155&amp;$BF1155&amp;$BG1155,$BT$3:$BT$578&amp;$BU$3:$BU$578&amp;$BV$3:$BV$578,0),MATCH(BK$1,$BW$1:$CF$1,0))</f>
        <v>200</v>
      </c>
      <c r="BL1155" s="3"/>
      <c r="BM1155" s="3"/>
      <c r="BN1155" s="3"/>
      <c r="BO1155" s="3"/>
      <c r="BP1155" s="3"/>
      <c r="BQ1155" s="3"/>
    </row>
    <row r="1156" spans="56:69" x14ac:dyDescent="0.2">
      <c r="BD1156" t="str">
        <f t="shared" si="654"/>
        <v>鞋子</v>
      </c>
      <c r="BE1156">
        <f t="shared" si="655"/>
        <v>2</v>
      </c>
      <c r="BF1156">
        <f t="shared" ref="BF1156:BG1156" si="712">BF580</f>
        <v>4</v>
      </c>
      <c r="BG1156">
        <f t="shared" si="712"/>
        <v>2</v>
      </c>
      <c r="BH1156" s="3">
        <f t="array" ref="BH1156">INDEX($D$21:$M$44,MATCH($BD1156&amp;$BF1156,$C$21:$C$44&amp;$B$21:$B$44,0),MATCH(BH$1,$D$16:$M$16,0))+VLOOKUP($BE1156,战斗属性模型!$K$22:$O$24,BH$2,FALSE)*INDEX($BW$3:$CF$578,MATCH($BD1156&amp;$BF1156&amp;$BG1156,$BT$3:$BT$578&amp;$BU$3:$BU$578&amp;$BV$3:$BV$578,0),MATCH(BH$1,$BW$1:$CF$1,0))</f>
        <v>122</v>
      </c>
      <c r="BI1156" s="3">
        <f t="array" ref="BI1156">INDEX($D$21:$M$44,MATCH($BD1156&amp;$BF1156,$C$21:$C$44&amp;$B$21:$B$44,0),MATCH(BI$1,$D$16:$M$16,0))+VLOOKUP($BE1156,战斗属性模型!$K$22:$O$24,BI$2,FALSE)*INDEX($BW$3:$CF$578,MATCH($BD1156&amp;$BF1156&amp;$BG1156,$BT$3:$BT$578&amp;$BU$3:$BU$578&amp;$BV$3:$BV$578,0),MATCH(BI$1,$BW$1:$CF$1,0))</f>
        <v>0</v>
      </c>
      <c r="BJ1156" s="3">
        <f t="array" ref="BJ1156">INDEX($D$21:$M$44,MATCH($BD1156&amp;$BF1156,$C$21:$C$44&amp;$B$21:$B$44,0),MATCH(BJ$1,$D$16:$M$16,0))+VLOOKUP($BE1156,战斗属性模型!$K$22:$O$24,BJ$2,FALSE)*INDEX($BW$3:$CF$578,MATCH($BD1156&amp;$BF1156&amp;$BG1156,$BT$3:$BT$578&amp;$BU$3:$BU$578&amp;$BV$3:$BV$578,0),MATCH(BJ$1,$BW$1:$CF$1,0))</f>
        <v>0</v>
      </c>
      <c r="BK1156" s="3">
        <f t="array" ref="BK1156">INDEX($D$21:$M$44,MATCH($BD1156&amp;$BF1156,$C$21:$C$44&amp;$B$21:$B$44,0),MATCH(BK$1,$D$16:$M$16,0))+VLOOKUP($BE1156,战斗属性模型!$K$22:$O$24,BK$2,FALSE)*INDEX($BW$3:$CF$578,MATCH($BD1156&amp;$BF1156&amp;$BG1156,$BT$3:$BT$578&amp;$BU$3:$BU$578&amp;$BV$3:$BV$578,0),MATCH(BK$1,$BW$1:$CF$1,0))</f>
        <v>240</v>
      </c>
      <c r="BL1156" s="3"/>
      <c r="BM1156" s="3"/>
      <c r="BN1156" s="3"/>
      <c r="BO1156" s="3"/>
      <c r="BP1156" s="3"/>
      <c r="BQ1156" s="3"/>
    </row>
    <row r="1157" spans="56:69" x14ac:dyDescent="0.2">
      <c r="BD1157" t="str">
        <f t="shared" si="654"/>
        <v>鞋子</v>
      </c>
      <c r="BE1157">
        <f t="shared" si="655"/>
        <v>2</v>
      </c>
      <c r="BF1157">
        <f t="shared" ref="BF1157:BG1157" si="713">BF581</f>
        <v>4</v>
      </c>
      <c r="BG1157">
        <f t="shared" si="713"/>
        <v>3</v>
      </c>
      <c r="BH1157" s="3">
        <f t="array" ref="BH1157">INDEX($D$21:$M$44,MATCH($BD1157&amp;$BF1157,$C$21:$C$44&amp;$B$21:$B$44,0),MATCH(BH$1,$D$16:$M$16,0))+VLOOKUP($BE1157,战斗属性模型!$K$22:$O$24,BH$2,FALSE)*INDEX($BW$3:$CF$578,MATCH($BD1157&amp;$BF1157&amp;$BG1157,$BT$3:$BT$578&amp;$BU$3:$BU$578&amp;$BV$3:$BV$578,0),MATCH(BH$1,$BW$1:$CF$1,0))</f>
        <v>143</v>
      </c>
      <c r="BI1157" s="3">
        <f t="array" ref="BI1157">INDEX($D$21:$M$44,MATCH($BD1157&amp;$BF1157,$C$21:$C$44&amp;$B$21:$B$44,0),MATCH(BI$1,$D$16:$M$16,0))+VLOOKUP($BE1157,战斗属性模型!$K$22:$O$24,BI$2,FALSE)*INDEX($BW$3:$CF$578,MATCH($BD1157&amp;$BF1157&amp;$BG1157,$BT$3:$BT$578&amp;$BU$3:$BU$578&amp;$BV$3:$BV$578,0),MATCH(BI$1,$BW$1:$CF$1,0))</f>
        <v>0</v>
      </c>
      <c r="BJ1157" s="3">
        <f t="array" ref="BJ1157">INDEX($D$21:$M$44,MATCH($BD1157&amp;$BF1157,$C$21:$C$44&amp;$B$21:$B$44,0),MATCH(BJ$1,$D$16:$M$16,0))+VLOOKUP($BE1157,战斗属性模型!$K$22:$O$24,BJ$2,FALSE)*INDEX($BW$3:$CF$578,MATCH($BD1157&amp;$BF1157&amp;$BG1157,$BT$3:$BT$578&amp;$BU$3:$BU$578&amp;$BV$3:$BV$578,0),MATCH(BJ$1,$BW$1:$CF$1,0))</f>
        <v>0</v>
      </c>
      <c r="BK1157" s="3">
        <f t="array" ref="BK1157">INDEX($D$21:$M$44,MATCH($BD1157&amp;$BF1157,$C$21:$C$44&amp;$B$21:$B$44,0),MATCH(BK$1,$D$16:$M$16,0))+VLOOKUP($BE1157,战斗属性模型!$K$22:$O$24,BK$2,FALSE)*INDEX($BW$3:$CF$578,MATCH($BD1157&amp;$BF1157&amp;$BG1157,$BT$3:$BT$578&amp;$BU$3:$BU$578&amp;$BV$3:$BV$578,0),MATCH(BK$1,$BW$1:$CF$1,0))</f>
        <v>280</v>
      </c>
      <c r="BL1157" s="3"/>
      <c r="BM1157" s="3"/>
      <c r="BN1157" s="3"/>
      <c r="BO1157" s="3"/>
      <c r="BP1157" s="3"/>
      <c r="BQ1157" s="3"/>
    </row>
    <row r="1158" spans="56:69" x14ac:dyDescent="0.2">
      <c r="BD1158" t="str">
        <f t="shared" si="654"/>
        <v>鞋子</v>
      </c>
      <c r="BE1158">
        <f t="shared" si="655"/>
        <v>2</v>
      </c>
      <c r="BF1158">
        <f t="shared" ref="BF1158:BG1158" si="714">BF582</f>
        <v>4</v>
      </c>
      <c r="BG1158">
        <f t="shared" si="714"/>
        <v>4</v>
      </c>
      <c r="BH1158" s="3">
        <f t="array" ref="BH1158">INDEX($D$21:$M$44,MATCH($BD1158&amp;$BF1158,$C$21:$C$44&amp;$B$21:$B$44,0),MATCH(BH$1,$D$16:$M$16,0))+VLOOKUP($BE1158,战斗属性模型!$K$22:$O$24,BH$2,FALSE)*INDEX($BW$3:$CF$578,MATCH($BD1158&amp;$BF1158&amp;$BG1158,$BT$3:$BT$578&amp;$BU$3:$BU$578&amp;$BV$3:$BV$578,0),MATCH(BH$1,$BW$1:$CF$1,0))</f>
        <v>164</v>
      </c>
      <c r="BI1158" s="3">
        <f t="array" ref="BI1158">INDEX($D$21:$M$44,MATCH($BD1158&amp;$BF1158,$C$21:$C$44&amp;$B$21:$B$44,0),MATCH(BI$1,$D$16:$M$16,0))+VLOOKUP($BE1158,战斗属性模型!$K$22:$O$24,BI$2,FALSE)*INDEX($BW$3:$CF$578,MATCH($BD1158&amp;$BF1158&amp;$BG1158,$BT$3:$BT$578&amp;$BU$3:$BU$578&amp;$BV$3:$BV$578,0),MATCH(BI$1,$BW$1:$CF$1,0))</f>
        <v>0</v>
      </c>
      <c r="BJ1158" s="3">
        <f t="array" ref="BJ1158">INDEX($D$21:$M$44,MATCH($BD1158&amp;$BF1158,$C$21:$C$44&amp;$B$21:$B$44,0),MATCH(BJ$1,$D$16:$M$16,0))+VLOOKUP($BE1158,战斗属性模型!$K$22:$O$24,BJ$2,FALSE)*INDEX($BW$3:$CF$578,MATCH($BD1158&amp;$BF1158&amp;$BG1158,$BT$3:$BT$578&amp;$BU$3:$BU$578&amp;$BV$3:$BV$578,0),MATCH(BJ$1,$BW$1:$CF$1,0))</f>
        <v>0</v>
      </c>
      <c r="BK1158" s="3">
        <f t="array" ref="BK1158">INDEX($D$21:$M$44,MATCH($BD1158&amp;$BF1158,$C$21:$C$44&amp;$B$21:$B$44,0),MATCH(BK$1,$D$16:$M$16,0))+VLOOKUP($BE1158,战斗属性模型!$K$22:$O$24,BK$2,FALSE)*INDEX($BW$3:$CF$578,MATCH($BD1158&amp;$BF1158&amp;$BG1158,$BT$3:$BT$578&amp;$BU$3:$BU$578&amp;$BV$3:$BV$578,0),MATCH(BK$1,$BW$1:$CF$1,0))</f>
        <v>320</v>
      </c>
      <c r="BL1158" s="3"/>
      <c r="BM1158" s="3"/>
      <c r="BN1158" s="3"/>
      <c r="BO1158" s="3"/>
      <c r="BP1158" s="3"/>
      <c r="BQ1158" s="3"/>
    </row>
    <row r="1159" spans="56:69" x14ac:dyDescent="0.2">
      <c r="BD1159" t="str">
        <f t="shared" si="654"/>
        <v>鞋子</v>
      </c>
      <c r="BE1159">
        <f t="shared" si="655"/>
        <v>2</v>
      </c>
      <c r="BF1159">
        <f t="shared" ref="BF1159:BG1159" si="715">BF583</f>
        <v>4</v>
      </c>
      <c r="BG1159">
        <f t="shared" si="715"/>
        <v>5</v>
      </c>
      <c r="BH1159" s="3">
        <f t="array" ref="BH1159">INDEX($D$21:$M$44,MATCH($BD1159&amp;$BF1159,$C$21:$C$44&amp;$B$21:$B$44,0),MATCH(BH$1,$D$16:$M$16,0))+VLOOKUP($BE1159,战斗属性模型!$K$22:$O$24,BH$2,FALSE)*INDEX($BW$3:$CF$578,MATCH($BD1159&amp;$BF1159&amp;$BG1159,$BT$3:$BT$578&amp;$BU$3:$BU$578&amp;$BV$3:$BV$578,0),MATCH(BH$1,$BW$1:$CF$1,0))</f>
        <v>185</v>
      </c>
      <c r="BI1159" s="3">
        <f t="array" ref="BI1159">INDEX($D$21:$M$44,MATCH($BD1159&amp;$BF1159,$C$21:$C$44&amp;$B$21:$B$44,0),MATCH(BI$1,$D$16:$M$16,0))+VLOOKUP($BE1159,战斗属性模型!$K$22:$O$24,BI$2,FALSE)*INDEX($BW$3:$CF$578,MATCH($BD1159&amp;$BF1159&amp;$BG1159,$BT$3:$BT$578&amp;$BU$3:$BU$578&amp;$BV$3:$BV$578,0),MATCH(BI$1,$BW$1:$CF$1,0))</f>
        <v>0</v>
      </c>
      <c r="BJ1159" s="3">
        <f t="array" ref="BJ1159">INDEX($D$21:$M$44,MATCH($BD1159&amp;$BF1159,$C$21:$C$44&amp;$B$21:$B$44,0),MATCH(BJ$1,$D$16:$M$16,0))+VLOOKUP($BE1159,战斗属性模型!$K$22:$O$24,BJ$2,FALSE)*INDEX($BW$3:$CF$578,MATCH($BD1159&amp;$BF1159&amp;$BG1159,$BT$3:$BT$578&amp;$BU$3:$BU$578&amp;$BV$3:$BV$578,0),MATCH(BJ$1,$BW$1:$CF$1,0))</f>
        <v>0</v>
      </c>
      <c r="BK1159" s="3">
        <f t="array" ref="BK1159">INDEX($D$21:$M$44,MATCH($BD1159&amp;$BF1159,$C$21:$C$44&amp;$B$21:$B$44,0),MATCH(BK$1,$D$16:$M$16,0))+VLOOKUP($BE1159,战斗属性模型!$K$22:$O$24,BK$2,FALSE)*INDEX($BW$3:$CF$578,MATCH($BD1159&amp;$BF1159&amp;$BG1159,$BT$3:$BT$578&amp;$BU$3:$BU$578&amp;$BV$3:$BV$578,0),MATCH(BK$1,$BW$1:$CF$1,0))</f>
        <v>360</v>
      </c>
      <c r="BL1159" s="3"/>
      <c r="BM1159" s="3"/>
      <c r="BN1159" s="3"/>
      <c r="BO1159" s="3"/>
      <c r="BP1159" s="3"/>
      <c r="BQ1159" s="3"/>
    </row>
    <row r="1160" spans="56:69" x14ac:dyDescent="0.2">
      <c r="BD1160" t="str">
        <f t="shared" si="654"/>
        <v>鞋子</v>
      </c>
      <c r="BE1160">
        <f t="shared" si="655"/>
        <v>2</v>
      </c>
      <c r="BF1160">
        <f t="shared" ref="BF1160:BG1160" si="716">BF584</f>
        <v>4</v>
      </c>
      <c r="BG1160">
        <f t="shared" si="716"/>
        <v>6</v>
      </c>
      <c r="BH1160" s="3">
        <f t="array" ref="BH1160">INDEX($D$21:$M$44,MATCH($BD1160&amp;$BF1160,$C$21:$C$44&amp;$B$21:$B$44,0),MATCH(BH$1,$D$16:$M$16,0))+VLOOKUP($BE1160,战斗属性模型!$K$22:$O$24,BH$2,FALSE)*INDEX($BW$3:$CF$578,MATCH($BD1160&amp;$BF1160&amp;$BG1160,$BT$3:$BT$578&amp;$BU$3:$BU$578&amp;$BV$3:$BV$578,0),MATCH(BH$1,$BW$1:$CF$1,0))</f>
        <v>206</v>
      </c>
      <c r="BI1160" s="3">
        <f t="array" ref="BI1160">INDEX($D$21:$M$44,MATCH($BD1160&amp;$BF1160,$C$21:$C$44&amp;$B$21:$B$44,0),MATCH(BI$1,$D$16:$M$16,0))+VLOOKUP($BE1160,战斗属性模型!$K$22:$O$24,BI$2,FALSE)*INDEX($BW$3:$CF$578,MATCH($BD1160&amp;$BF1160&amp;$BG1160,$BT$3:$BT$578&amp;$BU$3:$BU$578&amp;$BV$3:$BV$578,0),MATCH(BI$1,$BW$1:$CF$1,0))</f>
        <v>0</v>
      </c>
      <c r="BJ1160" s="3">
        <f t="array" ref="BJ1160">INDEX($D$21:$M$44,MATCH($BD1160&amp;$BF1160,$C$21:$C$44&amp;$B$21:$B$44,0),MATCH(BJ$1,$D$16:$M$16,0))+VLOOKUP($BE1160,战斗属性模型!$K$22:$O$24,BJ$2,FALSE)*INDEX($BW$3:$CF$578,MATCH($BD1160&amp;$BF1160&amp;$BG1160,$BT$3:$BT$578&amp;$BU$3:$BU$578&amp;$BV$3:$BV$578,0),MATCH(BJ$1,$BW$1:$CF$1,0))</f>
        <v>0</v>
      </c>
      <c r="BK1160" s="3">
        <f t="array" ref="BK1160">INDEX($D$21:$M$44,MATCH($BD1160&amp;$BF1160,$C$21:$C$44&amp;$B$21:$B$44,0),MATCH(BK$1,$D$16:$M$16,0))+VLOOKUP($BE1160,战斗属性模型!$K$22:$O$24,BK$2,FALSE)*INDEX($BW$3:$CF$578,MATCH($BD1160&amp;$BF1160&amp;$BG1160,$BT$3:$BT$578&amp;$BU$3:$BU$578&amp;$BV$3:$BV$578,0),MATCH(BK$1,$BW$1:$CF$1,0))</f>
        <v>400</v>
      </c>
      <c r="BL1160" s="3"/>
      <c r="BM1160" s="3"/>
      <c r="BN1160" s="3"/>
      <c r="BO1160" s="3"/>
      <c r="BP1160" s="3"/>
      <c r="BQ1160" s="3"/>
    </row>
    <row r="1161" spans="56:69" x14ac:dyDescent="0.2">
      <c r="BD1161" t="str">
        <f t="shared" si="654"/>
        <v>鞋子</v>
      </c>
      <c r="BE1161">
        <f t="shared" si="655"/>
        <v>2</v>
      </c>
      <c r="BF1161">
        <f t="shared" ref="BF1161:BG1161" si="717">BF585</f>
        <v>4</v>
      </c>
      <c r="BG1161">
        <f t="shared" si="717"/>
        <v>7</v>
      </c>
      <c r="BH1161" s="3">
        <f t="array" ref="BH1161">INDEX($D$21:$M$44,MATCH($BD1161&amp;$BF1161,$C$21:$C$44&amp;$B$21:$B$44,0),MATCH(BH$1,$D$16:$M$16,0))+VLOOKUP($BE1161,战斗属性模型!$K$22:$O$24,BH$2,FALSE)*INDEX($BW$3:$CF$578,MATCH($BD1161&amp;$BF1161&amp;$BG1161,$BT$3:$BT$578&amp;$BU$3:$BU$578&amp;$BV$3:$BV$578,0),MATCH(BH$1,$BW$1:$CF$1,0))</f>
        <v>227</v>
      </c>
      <c r="BI1161" s="3">
        <f t="array" ref="BI1161">INDEX($D$21:$M$44,MATCH($BD1161&amp;$BF1161,$C$21:$C$44&amp;$B$21:$B$44,0),MATCH(BI$1,$D$16:$M$16,0))+VLOOKUP($BE1161,战斗属性模型!$K$22:$O$24,BI$2,FALSE)*INDEX($BW$3:$CF$578,MATCH($BD1161&amp;$BF1161&amp;$BG1161,$BT$3:$BT$578&amp;$BU$3:$BU$578&amp;$BV$3:$BV$578,0),MATCH(BI$1,$BW$1:$CF$1,0))</f>
        <v>0</v>
      </c>
      <c r="BJ1161" s="3">
        <f t="array" ref="BJ1161">INDEX($D$21:$M$44,MATCH($BD1161&amp;$BF1161,$C$21:$C$44&amp;$B$21:$B$44,0),MATCH(BJ$1,$D$16:$M$16,0))+VLOOKUP($BE1161,战斗属性模型!$K$22:$O$24,BJ$2,FALSE)*INDEX($BW$3:$CF$578,MATCH($BD1161&amp;$BF1161&amp;$BG1161,$BT$3:$BT$578&amp;$BU$3:$BU$578&amp;$BV$3:$BV$578,0),MATCH(BJ$1,$BW$1:$CF$1,0))</f>
        <v>0</v>
      </c>
      <c r="BK1161" s="3">
        <f t="array" ref="BK1161">INDEX($D$21:$M$44,MATCH($BD1161&amp;$BF1161,$C$21:$C$44&amp;$B$21:$B$44,0),MATCH(BK$1,$D$16:$M$16,0))+VLOOKUP($BE1161,战斗属性模型!$K$22:$O$24,BK$2,FALSE)*INDEX($BW$3:$CF$578,MATCH($BD1161&amp;$BF1161&amp;$BG1161,$BT$3:$BT$578&amp;$BU$3:$BU$578&amp;$BV$3:$BV$578,0),MATCH(BK$1,$BW$1:$CF$1,0))</f>
        <v>440</v>
      </c>
      <c r="BL1161" s="3"/>
      <c r="BM1161" s="3"/>
      <c r="BN1161" s="3"/>
      <c r="BO1161" s="3"/>
      <c r="BP1161" s="3"/>
      <c r="BQ1161" s="3"/>
    </row>
    <row r="1162" spans="56:69" x14ac:dyDescent="0.2">
      <c r="BD1162" t="str">
        <f t="shared" si="654"/>
        <v>鞋子</v>
      </c>
      <c r="BE1162">
        <f t="shared" si="655"/>
        <v>2</v>
      </c>
      <c r="BF1162">
        <f t="shared" ref="BF1162:BG1162" si="718">BF586</f>
        <v>4</v>
      </c>
      <c r="BG1162">
        <f t="shared" si="718"/>
        <v>8</v>
      </c>
      <c r="BH1162" s="3">
        <f t="array" ref="BH1162">INDEX($D$21:$M$44,MATCH($BD1162&amp;$BF1162,$C$21:$C$44&amp;$B$21:$B$44,0),MATCH(BH$1,$D$16:$M$16,0))+VLOOKUP($BE1162,战斗属性模型!$K$22:$O$24,BH$2,FALSE)*INDEX($BW$3:$CF$578,MATCH($BD1162&amp;$BF1162&amp;$BG1162,$BT$3:$BT$578&amp;$BU$3:$BU$578&amp;$BV$3:$BV$578,0),MATCH(BH$1,$BW$1:$CF$1,0))</f>
        <v>248</v>
      </c>
      <c r="BI1162" s="3">
        <f t="array" ref="BI1162">INDEX($D$21:$M$44,MATCH($BD1162&amp;$BF1162,$C$21:$C$44&amp;$B$21:$B$44,0),MATCH(BI$1,$D$16:$M$16,0))+VLOOKUP($BE1162,战斗属性模型!$K$22:$O$24,BI$2,FALSE)*INDEX($BW$3:$CF$578,MATCH($BD1162&amp;$BF1162&amp;$BG1162,$BT$3:$BT$578&amp;$BU$3:$BU$578&amp;$BV$3:$BV$578,0),MATCH(BI$1,$BW$1:$CF$1,0))</f>
        <v>0</v>
      </c>
      <c r="BJ1162" s="3">
        <f t="array" ref="BJ1162">INDEX($D$21:$M$44,MATCH($BD1162&amp;$BF1162,$C$21:$C$44&amp;$B$21:$B$44,0),MATCH(BJ$1,$D$16:$M$16,0))+VLOOKUP($BE1162,战斗属性模型!$K$22:$O$24,BJ$2,FALSE)*INDEX($BW$3:$CF$578,MATCH($BD1162&amp;$BF1162&amp;$BG1162,$BT$3:$BT$578&amp;$BU$3:$BU$578&amp;$BV$3:$BV$578,0),MATCH(BJ$1,$BW$1:$CF$1,0))</f>
        <v>0</v>
      </c>
      <c r="BK1162" s="3">
        <f t="array" ref="BK1162">INDEX($D$21:$M$44,MATCH($BD1162&amp;$BF1162,$C$21:$C$44&amp;$B$21:$B$44,0),MATCH(BK$1,$D$16:$M$16,0))+VLOOKUP($BE1162,战斗属性模型!$K$22:$O$24,BK$2,FALSE)*INDEX($BW$3:$CF$578,MATCH($BD1162&amp;$BF1162&amp;$BG1162,$BT$3:$BT$578&amp;$BU$3:$BU$578&amp;$BV$3:$BV$578,0),MATCH(BK$1,$BW$1:$CF$1,0))</f>
        <v>480</v>
      </c>
      <c r="BL1162" s="3"/>
      <c r="BM1162" s="3"/>
      <c r="BN1162" s="3"/>
      <c r="BO1162" s="3"/>
      <c r="BP1162" s="3"/>
      <c r="BQ1162" s="3"/>
    </row>
    <row r="1163" spans="56:69" x14ac:dyDescent="0.2">
      <c r="BD1163" t="str">
        <f t="shared" si="654"/>
        <v>鞋子</v>
      </c>
      <c r="BE1163">
        <f t="shared" si="655"/>
        <v>2</v>
      </c>
      <c r="BF1163">
        <f t="shared" ref="BF1163:BG1163" si="719">BF587</f>
        <v>4</v>
      </c>
      <c r="BG1163">
        <f t="shared" si="719"/>
        <v>9</v>
      </c>
      <c r="BH1163" s="3">
        <f t="array" ref="BH1163">INDEX($D$21:$M$44,MATCH($BD1163&amp;$BF1163,$C$21:$C$44&amp;$B$21:$B$44,0),MATCH(BH$1,$D$16:$M$16,0))+VLOOKUP($BE1163,战斗属性模型!$K$22:$O$24,BH$2,FALSE)*INDEX($BW$3:$CF$578,MATCH($BD1163&amp;$BF1163&amp;$BG1163,$BT$3:$BT$578&amp;$BU$3:$BU$578&amp;$BV$3:$BV$578,0),MATCH(BH$1,$BW$1:$CF$1,0))</f>
        <v>269</v>
      </c>
      <c r="BI1163" s="3">
        <f t="array" ref="BI1163">INDEX($D$21:$M$44,MATCH($BD1163&amp;$BF1163,$C$21:$C$44&amp;$B$21:$B$44,0),MATCH(BI$1,$D$16:$M$16,0))+VLOOKUP($BE1163,战斗属性模型!$K$22:$O$24,BI$2,FALSE)*INDEX($BW$3:$CF$578,MATCH($BD1163&amp;$BF1163&amp;$BG1163,$BT$3:$BT$578&amp;$BU$3:$BU$578&amp;$BV$3:$BV$578,0),MATCH(BI$1,$BW$1:$CF$1,0))</f>
        <v>0</v>
      </c>
      <c r="BJ1163" s="3">
        <f t="array" ref="BJ1163">INDEX($D$21:$M$44,MATCH($BD1163&amp;$BF1163,$C$21:$C$44&amp;$B$21:$B$44,0),MATCH(BJ$1,$D$16:$M$16,0))+VLOOKUP($BE1163,战斗属性模型!$K$22:$O$24,BJ$2,FALSE)*INDEX($BW$3:$CF$578,MATCH($BD1163&amp;$BF1163&amp;$BG1163,$BT$3:$BT$578&amp;$BU$3:$BU$578&amp;$BV$3:$BV$578,0),MATCH(BJ$1,$BW$1:$CF$1,0))</f>
        <v>0</v>
      </c>
      <c r="BK1163" s="3">
        <f t="array" ref="BK1163">INDEX($D$21:$M$44,MATCH($BD1163&amp;$BF1163,$C$21:$C$44&amp;$B$21:$B$44,0),MATCH(BK$1,$D$16:$M$16,0))+VLOOKUP($BE1163,战斗属性模型!$K$22:$O$24,BK$2,FALSE)*INDEX($BW$3:$CF$578,MATCH($BD1163&amp;$BF1163&amp;$BG1163,$BT$3:$BT$578&amp;$BU$3:$BU$578&amp;$BV$3:$BV$578,0),MATCH(BK$1,$BW$1:$CF$1,0))</f>
        <v>520</v>
      </c>
      <c r="BL1163" s="3"/>
      <c r="BM1163" s="3"/>
      <c r="BN1163" s="3"/>
      <c r="BO1163" s="3"/>
      <c r="BP1163" s="3"/>
      <c r="BQ1163" s="3"/>
    </row>
    <row r="1164" spans="56:69" x14ac:dyDescent="0.2">
      <c r="BD1164" t="str">
        <f t="shared" ref="BD1164:BD1228" si="720">BD588</f>
        <v>鞋子</v>
      </c>
      <c r="BE1164">
        <f t="shared" ref="BE1164:BE1228" si="721">BE588+1</f>
        <v>2</v>
      </c>
      <c r="BF1164">
        <f t="shared" ref="BF1164:BG1164" si="722">BF588</f>
        <v>4</v>
      </c>
      <c r="BG1164">
        <f t="shared" si="722"/>
        <v>10</v>
      </c>
      <c r="BH1164" s="3">
        <f t="array" ref="BH1164">INDEX($D$21:$M$44,MATCH($BD1164&amp;$BF1164,$C$21:$C$44&amp;$B$21:$B$44,0),MATCH(BH$1,$D$16:$M$16,0))+VLOOKUP($BE1164,战斗属性模型!$K$22:$O$24,BH$2,FALSE)*INDEX($BW$3:$CF$578,MATCH($BD1164&amp;$BF1164&amp;$BG1164,$BT$3:$BT$578&amp;$BU$3:$BU$578&amp;$BV$3:$BV$578,0),MATCH(BH$1,$BW$1:$CF$1,0))</f>
        <v>290</v>
      </c>
      <c r="BI1164" s="3">
        <f t="array" ref="BI1164">INDEX($D$21:$M$44,MATCH($BD1164&amp;$BF1164,$C$21:$C$44&amp;$B$21:$B$44,0),MATCH(BI$1,$D$16:$M$16,0))+VLOOKUP($BE1164,战斗属性模型!$K$22:$O$24,BI$2,FALSE)*INDEX($BW$3:$CF$578,MATCH($BD1164&amp;$BF1164&amp;$BG1164,$BT$3:$BT$578&amp;$BU$3:$BU$578&amp;$BV$3:$BV$578,0),MATCH(BI$1,$BW$1:$CF$1,0))</f>
        <v>0</v>
      </c>
      <c r="BJ1164" s="3">
        <f t="array" ref="BJ1164">INDEX($D$21:$M$44,MATCH($BD1164&amp;$BF1164,$C$21:$C$44&amp;$B$21:$B$44,0),MATCH(BJ$1,$D$16:$M$16,0))+VLOOKUP($BE1164,战斗属性模型!$K$22:$O$24,BJ$2,FALSE)*INDEX($BW$3:$CF$578,MATCH($BD1164&amp;$BF1164&amp;$BG1164,$BT$3:$BT$578&amp;$BU$3:$BU$578&amp;$BV$3:$BV$578,0),MATCH(BJ$1,$BW$1:$CF$1,0))</f>
        <v>0</v>
      </c>
      <c r="BK1164" s="3">
        <f t="array" ref="BK1164">INDEX($D$21:$M$44,MATCH($BD1164&amp;$BF1164,$C$21:$C$44&amp;$B$21:$B$44,0),MATCH(BK$1,$D$16:$M$16,0))+VLOOKUP($BE1164,战斗属性模型!$K$22:$O$24,BK$2,FALSE)*INDEX($BW$3:$CF$578,MATCH($BD1164&amp;$BF1164&amp;$BG1164,$BT$3:$BT$578&amp;$BU$3:$BU$578&amp;$BV$3:$BV$578,0),MATCH(BK$1,$BW$1:$CF$1,0))</f>
        <v>560</v>
      </c>
      <c r="BL1164" s="3"/>
      <c r="BM1164" s="3"/>
      <c r="BN1164" s="3"/>
      <c r="BO1164" s="3"/>
      <c r="BP1164" s="3"/>
      <c r="BQ1164" s="3"/>
    </row>
    <row r="1165" spans="56:69" x14ac:dyDescent="0.2">
      <c r="BD1165" t="str">
        <f t="shared" si="720"/>
        <v>鞋子</v>
      </c>
      <c r="BE1165">
        <f t="shared" si="721"/>
        <v>2</v>
      </c>
      <c r="BF1165">
        <f t="shared" ref="BF1165:BG1165" si="723">BF589</f>
        <v>4</v>
      </c>
      <c r="BG1165">
        <f t="shared" si="723"/>
        <v>11</v>
      </c>
      <c r="BH1165" s="3">
        <f t="array" ref="BH1165">INDEX($D$21:$M$44,MATCH($BD1165&amp;$BF1165,$C$21:$C$44&amp;$B$21:$B$44,0),MATCH(BH$1,$D$16:$M$16,0))+VLOOKUP($BE1165,战斗属性模型!$K$22:$O$24,BH$2,FALSE)*INDEX($BW$3:$CF$578,MATCH($BD1165&amp;$BF1165&amp;$BG1165,$BT$3:$BT$578&amp;$BU$3:$BU$578&amp;$BV$3:$BV$578,0),MATCH(BH$1,$BW$1:$CF$1,0))</f>
        <v>311</v>
      </c>
      <c r="BI1165" s="3">
        <f t="array" ref="BI1165">INDEX($D$21:$M$44,MATCH($BD1165&amp;$BF1165,$C$21:$C$44&amp;$B$21:$B$44,0),MATCH(BI$1,$D$16:$M$16,0))+VLOOKUP($BE1165,战斗属性模型!$K$22:$O$24,BI$2,FALSE)*INDEX($BW$3:$CF$578,MATCH($BD1165&amp;$BF1165&amp;$BG1165,$BT$3:$BT$578&amp;$BU$3:$BU$578&amp;$BV$3:$BV$578,0),MATCH(BI$1,$BW$1:$CF$1,0))</f>
        <v>0</v>
      </c>
      <c r="BJ1165" s="3">
        <f t="array" ref="BJ1165">INDEX($D$21:$M$44,MATCH($BD1165&amp;$BF1165,$C$21:$C$44&amp;$B$21:$B$44,0),MATCH(BJ$1,$D$16:$M$16,0))+VLOOKUP($BE1165,战斗属性模型!$K$22:$O$24,BJ$2,FALSE)*INDEX($BW$3:$CF$578,MATCH($BD1165&amp;$BF1165&amp;$BG1165,$BT$3:$BT$578&amp;$BU$3:$BU$578&amp;$BV$3:$BV$578,0),MATCH(BJ$1,$BW$1:$CF$1,0))</f>
        <v>0</v>
      </c>
      <c r="BK1165" s="3">
        <f t="array" ref="BK1165">INDEX($D$21:$M$44,MATCH($BD1165&amp;$BF1165,$C$21:$C$44&amp;$B$21:$B$44,0),MATCH(BK$1,$D$16:$M$16,0))+VLOOKUP($BE1165,战斗属性模型!$K$22:$O$24,BK$2,FALSE)*INDEX($BW$3:$CF$578,MATCH($BD1165&amp;$BF1165&amp;$BG1165,$BT$3:$BT$578&amp;$BU$3:$BU$578&amp;$BV$3:$BV$578,0),MATCH(BK$1,$BW$1:$CF$1,0))</f>
        <v>600</v>
      </c>
      <c r="BL1165" s="3"/>
      <c r="BM1165" s="3"/>
      <c r="BN1165" s="3"/>
      <c r="BO1165" s="3"/>
      <c r="BP1165" s="3"/>
      <c r="BQ1165" s="3"/>
    </row>
    <row r="1166" spans="56:69" x14ac:dyDescent="0.2">
      <c r="BD1166" t="str">
        <f t="shared" si="720"/>
        <v>鞋子</v>
      </c>
      <c r="BE1166">
        <f t="shared" si="721"/>
        <v>2</v>
      </c>
      <c r="BF1166">
        <f t="shared" ref="BF1166:BG1166" si="724">BF590</f>
        <v>4</v>
      </c>
      <c r="BG1166">
        <f t="shared" si="724"/>
        <v>12</v>
      </c>
      <c r="BH1166" s="3">
        <f t="array" ref="BH1166">INDEX($D$21:$M$44,MATCH($BD1166&amp;$BF1166,$C$21:$C$44&amp;$B$21:$B$44,0),MATCH(BH$1,$D$16:$M$16,0))+VLOOKUP($BE1166,战斗属性模型!$K$22:$O$24,BH$2,FALSE)*INDEX($BW$3:$CF$578,MATCH($BD1166&amp;$BF1166&amp;$BG1166,$BT$3:$BT$578&amp;$BU$3:$BU$578&amp;$BV$3:$BV$578,0),MATCH(BH$1,$BW$1:$CF$1,0))</f>
        <v>332</v>
      </c>
      <c r="BI1166" s="3">
        <f t="array" ref="BI1166">INDEX($D$21:$M$44,MATCH($BD1166&amp;$BF1166,$C$21:$C$44&amp;$B$21:$B$44,0),MATCH(BI$1,$D$16:$M$16,0))+VLOOKUP($BE1166,战斗属性模型!$K$22:$O$24,BI$2,FALSE)*INDEX($BW$3:$CF$578,MATCH($BD1166&amp;$BF1166&amp;$BG1166,$BT$3:$BT$578&amp;$BU$3:$BU$578&amp;$BV$3:$BV$578,0),MATCH(BI$1,$BW$1:$CF$1,0))</f>
        <v>0</v>
      </c>
      <c r="BJ1166" s="3">
        <f t="array" ref="BJ1166">INDEX($D$21:$M$44,MATCH($BD1166&amp;$BF1166,$C$21:$C$44&amp;$B$21:$B$44,0),MATCH(BJ$1,$D$16:$M$16,0))+VLOOKUP($BE1166,战斗属性模型!$K$22:$O$24,BJ$2,FALSE)*INDEX($BW$3:$CF$578,MATCH($BD1166&amp;$BF1166&amp;$BG1166,$BT$3:$BT$578&amp;$BU$3:$BU$578&amp;$BV$3:$BV$578,0),MATCH(BJ$1,$BW$1:$CF$1,0))</f>
        <v>0</v>
      </c>
      <c r="BK1166" s="3">
        <f t="array" ref="BK1166">INDEX($D$21:$M$44,MATCH($BD1166&amp;$BF1166,$C$21:$C$44&amp;$B$21:$B$44,0),MATCH(BK$1,$D$16:$M$16,0))+VLOOKUP($BE1166,战斗属性模型!$K$22:$O$24,BK$2,FALSE)*INDEX($BW$3:$CF$578,MATCH($BD1166&amp;$BF1166&amp;$BG1166,$BT$3:$BT$578&amp;$BU$3:$BU$578&amp;$BV$3:$BV$578,0),MATCH(BK$1,$BW$1:$CF$1,0))</f>
        <v>640</v>
      </c>
      <c r="BL1166" s="3"/>
      <c r="BM1166" s="3"/>
      <c r="BN1166" s="3"/>
      <c r="BO1166" s="3"/>
      <c r="BP1166" s="3"/>
      <c r="BQ1166" s="3"/>
    </row>
    <row r="1167" spans="56:69" x14ac:dyDescent="0.2">
      <c r="BD1167" t="str">
        <f t="shared" si="720"/>
        <v>鞋子</v>
      </c>
      <c r="BE1167">
        <f t="shared" si="721"/>
        <v>2</v>
      </c>
      <c r="BF1167">
        <f t="shared" ref="BF1167:BG1167" si="725">BF591</f>
        <v>4</v>
      </c>
      <c r="BG1167">
        <f t="shared" si="725"/>
        <v>13</v>
      </c>
      <c r="BH1167" s="3">
        <f t="array" ref="BH1167">INDEX($D$21:$M$44,MATCH($BD1167&amp;$BF1167,$C$21:$C$44&amp;$B$21:$B$44,0),MATCH(BH$1,$D$16:$M$16,0))+VLOOKUP($BE1167,战斗属性模型!$K$22:$O$24,BH$2,FALSE)*INDEX($BW$3:$CF$578,MATCH($BD1167&amp;$BF1167&amp;$BG1167,$BT$3:$BT$578&amp;$BU$3:$BU$578&amp;$BV$3:$BV$578,0),MATCH(BH$1,$BW$1:$CF$1,0))</f>
        <v>353</v>
      </c>
      <c r="BI1167" s="3">
        <f t="array" ref="BI1167">INDEX($D$21:$M$44,MATCH($BD1167&amp;$BF1167,$C$21:$C$44&amp;$B$21:$B$44,0),MATCH(BI$1,$D$16:$M$16,0))+VLOOKUP($BE1167,战斗属性模型!$K$22:$O$24,BI$2,FALSE)*INDEX($BW$3:$CF$578,MATCH($BD1167&amp;$BF1167&amp;$BG1167,$BT$3:$BT$578&amp;$BU$3:$BU$578&amp;$BV$3:$BV$578,0),MATCH(BI$1,$BW$1:$CF$1,0))</f>
        <v>0</v>
      </c>
      <c r="BJ1167" s="3">
        <f t="array" ref="BJ1167">INDEX($D$21:$M$44,MATCH($BD1167&amp;$BF1167,$C$21:$C$44&amp;$B$21:$B$44,0),MATCH(BJ$1,$D$16:$M$16,0))+VLOOKUP($BE1167,战斗属性模型!$K$22:$O$24,BJ$2,FALSE)*INDEX($BW$3:$CF$578,MATCH($BD1167&amp;$BF1167&amp;$BG1167,$BT$3:$BT$578&amp;$BU$3:$BU$578&amp;$BV$3:$BV$578,0),MATCH(BJ$1,$BW$1:$CF$1,0))</f>
        <v>0</v>
      </c>
      <c r="BK1167" s="3">
        <f t="array" ref="BK1167">INDEX($D$21:$M$44,MATCH($BD1167&amp;$BF1167,$C$21:$C$44&amp;$B$21:$B$44,0),MATCH(BK$1,$D$16:$M$16,0))+VLOOKUP($BE1167,战斗属性模型!$K$22:$O$24,BK$2,FALSE)*INDEX($BW$3:$CF$578,MATCH($BD1167&amp;$BF1167&amp;$BG1167,$BT$3:$BT$578&amp;$BU$3:$BU$578&amp;$BV$3:$BV$578,0),MATCH(BK$1,$BW$1:$CF$1,0))</f>
        <v>680</v>
      </c>
      <c r="BL1167" s="3"/>
      <c r="BM1167" s="3"/>
      <c r="BN1167" s="3"/>
      <c r="BO1167" s="3"/>
      <c r="BP1167" s="3"/>
      <c r="BQ1167" s="3"/>
    </row>
    <row r="1168" spans="56:69" x14ac:dyDescent="0.2">
      <c r="BD1168" t="str">
        <f t="shared" si="720"/>
        <v>鞋子</v>
      </c>
      <c r="BE1168">
        <f t="shared" si="721"/>
        <v>2</v>
      </c>
      <c r="BF1168">
        <f t="shared" ref="BF1168:BG1168" si="726">BF592</f>
        <v>4</v>
      </c>
      <c r="BG1168">
        <f t="shared" si="726"/>
        <v>14</v>
      </c>
      <c r="BH1168" s="3">
        <f t="array" ref="BH1168">INDEX($D$21:$M$44,MATCH($BD1168&amp;$BF1168,$C$21:$C$44&amp;$B$21:$B$44,0),MATCH(BH$1,$D$16:$M$16,0))+VLOOKUP($BE1168,战斗属性模型!$K$22:$O$24,BH$2,FALSE)*INDEX($BW$3:$CF$578,MATCH($BD1168&amp;$BF1168&amp;$BG1168,$BT$3:$BT$578&amp;$BU$3:$BU$578&amp;$BV$3:$BV$578,0),MATCH(BH$1,$BW$1:$CF$1,0))</f>
        <v>374</v>
      </c>
      <c r="BI1168" s="3">
        <f t="array" ref="BI1168">INDEX($D$21:$M$44,MATCH($BD1168&amp;$BF1168,$C$21:$C$44&amp;$B$21:$B$44,0),MATCH(BI$1,$D$16:$M$16,0))+VLOOKUP($BE1168,战斗属性模型!$K$22:$O$24,BI$2,FALSE)*INDEX($BW$3:$CF$578,MATCH($BD1168&amp;$BF1168&amp;$BG1168,$BT$3:$BT$578&amp;$BU$3:$BU$578&amp;$BV$3:$BV$578,0),MATCH(BI$1,$BW$1:$CF$1,0))</f>
        <v>0</v>
      </c>
      <c r="BJ1168" s="3">
        <f t="array" ref="BJ1168">INDEX($D$21:$M$44,MATCH($BD1168&amp;$BF1168,$C$21:$C$44&amp;$B$21:$B$44,0),MATCH(BJ$1,$D$16:$M$16,0))+VLOOKUP($BE1168,战斗属性模型!$K$22:$O$24,BJ$2,FALSE)*INDEX($BW$3:$CF$578,MATCH($BD1168&amp;$BF1168&amp;$BG1168,$BT$3:$BT$578&amp;$BU$3:$BU$578&amp;$BV$3:$BV$578,0),MATCH(BJ$1,$BW$1:$CF$1,0))</f>
        <v>0</v>
      </c>
      <c r="BK1168" s="3">
        <f t="array" ref="BK1168">INDEX($D$21:$M$44,MATCH($BD1168&amp;$BF1168,$C$21:$C$44&amp;$B$21:$B$44,0),MATCH(BK$1,$D$16:$M$16,0))+VLOOKUP($BE1168,战斗属性模型!$K$22:$O$24,BK$2,FALSE)*INDEX($BW$3:$CF$578,MATCH($BD1168&amp;$BF1168&amp;$BG1168,$BT$3:$BT$578&amp;$BU$3:$BU$578&amp;$BV$3:$BV$578,0),MATCH(BK$1,$BW$1:$CF$1,0))</f>
        <v>720</v>
      </c>
      <c r="BL1168" s="3"/>
      <c r="BM1168" s="3"/>
      <c r="BN1168" s="3"/>
      <c r="BO1168" s="3"/>
      <c r="BP1168" s="3"/>
      <c r="BQ1168" s="3"/>
    </row>
    <row r="1169" spans="56:69" x14ac:dyDescent="0.2">
      <c r="BD1169" t="str">
        <f t="shared" si="720"/>
        <v>鞋子</v>
      </c>
      <c r="BE1169">
        <f t="shared" si="721"/>
        <v>2</v>
      </c>
      <c r="BF1169">
        <f t="shared" ref="BF1169:BG1169" si="727">BF593</f>
        <v>4</v>
      </c>
      <c r="BG1169">
        <f t="shared" si="727"/>
        <v>15</v>
      </c>
      <c r="BH1169" s="3">
        <f t="array" ref="BH1169">INDEX($D$21:$M$44,MATCH($BD1169&amp;$BF1169,$C$21:$C$44&amp;$B$21:$B$44,0),MATCH(BH$1,$D$16:$M$16,0))+VLOOKUP($BE1169,战斗属性模型!$K$22:$O$24,BH$2,FALSE)*INDEX($BW$3:$CF$578,MATCH($BD1169&amp;$BF1169&amp;$BG1169,$BT$3:$BT$578&amp;$BU$3:$BU$578&amp;$BV$3:$BV$578,0),MATCH(BH$1,$BW$1:$CF$1,0))</f>
        <v>395</v>
      </c>
      <c r="BI1169" s="3">
        <f t="array" ref="BI1169">INDEX($D$21:$M$44,MATCH($BD1169&amp;$BF1169,$C$21:$C$44&amp;$B$21:$B$44,0),MATCH(BI$1,$D$16:$M$16,0))+VLOOKUP($BE1169,战斗属性模型!$K$22:$O$24,BI$2,FALSE)*INDEX($BW$3:$CF$578,MATCH($BD1169&amp;$BF1169&amp;$BG1169,$BT$3:$BT$578&amp;$BU$3:$BU$578&amp;$BV$3:$BV$578,0),MATCH(BI$1,$BW$1:$CF$1,0))</f>
        <v>0</v>
      </c>
      <c r="BJ1169" s="3">
        <f t="array" ref="BJ1169">INDEX($D$21:$M$44,MATCH($BD1169&amp;$BF1169,$C$21:$C$44&amp;$B$21:$B$44,0),MATCH(BJ$1,$D$16:$M$16,0))+VLOOKUP($BE1169,战斗属性模型!$K$22:$O$24,BJ$2,FALSE)*INDEX($BW$3:$CF$578,MATCH($BD1169&amp;$BF1169&amp;$BG1169,$BT$3:$BT$578&amp;$BU$3:$BU$578&amp;$BV$3:$BV$578,0),MATCH(BJ$1,$BW$1:$CF$1,0))</f>
        <v>0</v>
      </c>
      <c r="BK1169" s="3">
        <f t="array" ref="BK1169">INDEX($D$21:$M$44,MATCH($BD1169&amp;$BF1169,$C$21:$C$44&amp;$B$21:$B$44,0),MATCH(BK$1,$D$16:$M$16,0))+VLOOKUP($BE1169,战斗属性模型!$K$22:$O$24,BK$2,FALSE)*INDEX($BW$3:$CF$578,MATCH($BD1169&amp;$BF1169&amp;$BG1169,$BT$3:$BT$578&amp;$BU$3:$BU$578&amp;$BV$3:$BV$578,0),MATCH(BK$1,$BW$1:$CF$1,0))</f>
        <v>760</v>
      </c>
      <c r="BL1169" s="3"/>
      <c r="BM1169" s="3"/>
      <c r="BN1169" s="3"/>
      <c r="BO1169" s="3"/>
      <c r="BP1169" s="3"/>
      <c r="BQ1169" s="3"/>
    </row>
    <row r="1170" spans="56:69" x14ac:dyDescent="0.2">
      <c r="BD1170" t="str">
        <f t="shared" si="720"/>
        <v>鞋子</v>
      </c>
      <c r="BE1170">
        <f t="shared" si="721"/>
        <v>2</v>
      </c>
      <c r="BF1170">
        <f t="shared" ref="BF1170:BG1170" si="728">BF594</f>
        <v>4</v>
      </c>
      <c r="BG1170">
        <f t="shared" si="728"/>
        <v>16</v>
      </c>
      <c r="BH1170" s="3">
        <f t="array" ref="BH1170">INDEX($D$21:$M$44,MATCH($BD1170&amp;$BF1170,$C$21:$C$44&amp;$B$21:$B$44,0),MATCH(BH$1,$D$16:$M$16,0))+VLOOKUP($BE1170,战斗属性模型!$K$22:$O$24,BH$2,FALSE)*INDEX($BW$3:$CF$578,MATCH($BD1170&amp;$BF1170&amp;$BG1170,$BT$3:$BT$578&amp;$BU$3:$BU$578&amp;$BV$3:$BV$578,0),MATCH(BH$1,$BW$1:$CF$1,0))</f>
        <v>416</v>
      </c>
      <c r="BI1170" s="3">
        <f t="array" ref="BI1170">INDEX($D$21:$M$44,MATCH($BD1170&amp;$BF1170,$C$21:$C$44&amp;$B$21:$B$44,0),MATCH(BI$1,$D$16:$M$16,0))+VLOOKUP($BE1170,战斗属性模型!$K$22:$O$24,BI$2,FALSE)*INDEX($BW$3:$CF$578,MATCH($BD1170&amp;$BF1170&amp;$BG1170,$BT$3:$BT$578&amp;$BU$3:$BU$578&amp;$BV$3:$BV$578,0),MATCH(BI$1,$BW$1:$CF$1,0))</f>
        <v>0</v>
      </c>
      <c r="BJ1170" s="3">
        <f t="array" ref="BJ1170">INDEX($D$21:$M$44,MATCH($BD1170&amp;$BF1170,$C$21:$C$44&amp;$B$21:$B$44,0),MATCH(BJ$1,$D$16:$M$16,0))+VLOOKUP($BE1170,战斗属性模型!$K$22:$O$24,BJ$2,FALSE)*INDEX($BW$3:$CF$578,MATCH($BD1170&amp;$BF1170&amp;$BG1170,$BT$3:$BT$578&amp;$BU$3:$BU$578&amp;$BV$3:$BV$578,0),MATCH(BJ$1,$BW$1:$CF$1,0))</f>
        <v>0</v>
      </c>
      <c r="BK1170" s="3">
        <f t="array" ref="BK1170">INDEX($D$21:$M$44,MATCH($BD1170&amp;$BF1170,$C$21:$C$44&amp;$B$21:$B$44,0),MATCH(BK$1,$D$16:$M$16,0))+VLOOKUP($BE1170,战斗属性模型!$K$22:$O$24,BK$2,FALSE)*INDEX($BW$3:$CF$578,MATCH($BD1170&amp;$BF1170&amp;$BG1170,$BT$3:$BT$578&amp;$BU$3:$BU$578&amp;$BV$3:$BV$578,0),MATCH(BK$1,$BW$1:$CF$1,0))</f>
        <v>800</v>
      </c>
      <c r="BL1170" s="3"/>
      <c r="BM1170" s="3"/>
      <c r="BN1170" s="3"/>
      <c r="BO1170" s="3"/>
      <c r="BP1170" s="3"/>
      <c r="BQ1170" s="3"/>
    </row>
    <row r="1171" spans="56:69" x14ac:dyDescent="0.2">
      <c r="BD1171" t="str">
        <f t="shared" si="720"/>
        <v>鞋子</v>
      </c>
      <c r="BE1171">
        <f t="shared" si="721"/>
        <v>2</v>
      </c>
      <c r="BF1171">
        <f t="shared" ref="BF1171:BG1171" si="729">BF595</f>
        <v>4</v>
      </c>
      <c r="BG1171">
        <f t="shared" si="729"/>
        <v>17</v>
      </c>
      <c r="BH1171" s="3">
        <f t="array" ref="BH1171">INDEX($D$21:$M$44,MATCH($BD1171&amp;$BF1171,$C$21:$C$44&amp;$B$21:$B$44,0),MATCH(BH$1,$D$16:$M$16,0))+VLOOKUP($BE1171,战斗属性模型!$K$22:$O$24,BH$2,FALSE)*INDEX($BW$3:$CF$578,MATCH($BD1171&amp;$BF1171&amp;$BG1171,$BT$3:$BT$578&amp;$BU$3:$BU$578&amp;$BV$3:$BV$578,0),MATCH(BH$1,$BW$1:$CF$1,0))</f>
        <v>437</v>
      </c>
      <c r="BI1171" s="3">
        <f t="array" ref="BI1171">INDEX($D$21:$M$44,MATCH($BD1171&amp;$BF1171,$C$21:$C$44&amp;$B$21:$B$44,0),MATCH(BI$1,$D$16:$M$16,0))+VLOOKUP($BE1171,战斗属性模型!$K$22:$O$24,BI$2,FALSE)*INDEX($BW$3:$CF$578,MATCH($BD1171&amp;$BF1171&amp;$BG1171,$BT$3:$BT$578&amp;$BU$3:$BU$578&amp;$BV$3:$BV$578,0),MATCH(BI$1,$BW$1:$CF$1,0))</f>
        <v>0</v>
      </c>
      <c r="BJ1171" s="3">
        <f t="array" ref="BJ1171">INDEX($D$21:$M$44,MATCH($BD1171&amp;$BF1171,$C$21:$C$44&amp;$B$21:$B$44,0),MATCH(BJ$1,$D$16:$M$16,0))+VLOOKUP($BE1171,战斗属性模型!$K$22:$O$24,BJ$2,FALSE)*INDEX($BW$3:$CF$578,MATCH($BD1171&amp;$BF1171&amp;$BG1171,$BT$3:$BT$578&amp;$BU$3:$BU$578&amp;$BV$3:$BV$578,0),MATCH(BJ$1,$BW$1:$CF$1,0))</f>
        <v>0</v>
      </c>
      <c r="BK1171" s="3">
        <f t="array" ref="BK1171">INDEX($D$21:$M$44,MATCH($BD1171&amp;$BF1171,$C$21:$C$44&amp;$B$21:$B$44,0),MATCH(BK$1,$D$16:$M$16,0))+VLOOKUP($BE1171,战斗属性模型!$K$22:$O$24,BK$2,FALSE)*INDEX($BW$3:$CF$578,MATCH($BD1171&amp;$BF1171&amp;$BG1171,$BT$3:$BT$578&amp;$BU$3:$BU$578&amp;$BV$3:$BV$578,0),MATCH(BK$1,$BW$1:$CF$1,0))</f>
        <v>840</v>
      </c>
      <c r="BL1171" s="3"/>
      <c r="BM1171" s="3"/>
      <c r="BN1171" s="3"/>
      <c r="BO1171" s="3"/>
      <c r="BP1171" s="3"/>
      <c r="BQ1171" s="3"/>
    </row>
    <row r="1172" spans="56:69" x14ac:dyDescent="0.2">
      <c r="BD1172" t="str">
        <f t="shared" si="720"/>
        <v>鞋子</v>
      </c>
      <c r="BE1172">
        <f t="shared" si="721"/>
        <v>2</v>
      </c>
      <c r="BF1172">
        <f t="shared" ref="BF1172:BG1172" si="730">BF596</f>
        <v>4</v>
      </c>
      <c r="BG1172">
        <f t="shared" si="730"/>
        <v>18</v>
      </c>
      <c r="BH1172" s="3">
        <f t="array" ref="BH1172">INDEX($D$21:$M$44,MATCH($BD1172&amp;$BF1172,$C$21:$C$44&amp;$B$21:$B$44,0),MATCH(BH$1,$D$16:$M$16,0))+VLOOKUP($BE1172,战斗属性模型!$K$22:$O$24,BH$2,FALSE)*INDEX($BW$3:$CF$578,MATCH($BD1172&amp;$BF1172&amp;$BG1172,$BT$3:$BT$578&amp;$BU$3:$BU$578&amp;$BV$3:$BV$578,0),MATCH(BH$1,$BW$1:$CF$1,0))</f>
        <v>458</v>
      </c>
      <c r="BI1172" s="3">
        <f t="array" ref="BI1172">INDEX($D$21:$M$44,MATCH($BD1172&amp;$BF1172,$C$21:$C$44&amp;$B$21:$B$44,0),MATCH(BI$1,$D$16:$M$16,0))+VLOOKUP($BE1172,战斗属性模型!$K$22:$O$24,BI$2,FALSE)*INDEX($BW$3:$CF$578,MATCH($BD1172&amp;$BF1172&amp;$BG1172,$BT$3:$BT$578&amp;$BU$3:$BU$578&amp;$BV$3:$BV$578,0),MATCH(BI$1,$BW$1:$CF$1,0))</f>
        <v>0</v>
      </c>
      <c r="BJ1172" s="3">
        <f t="array" ref="BJ1172">INDEX($D$21:$M$44,MATCH($BD1172&amp;$BF1172,$C$21:$C$44&amp;$B$21:$B$44,0),MATCH(BJ$1,$D$16:$M$16,0))+VLOOKUP($BE1172,战斗属性模型!$K$22:$O$24,BJ$2,FALSE)*INDEX($BW$3:$CF$578,MATCH($BD1172&amp;$BF1172&amp;$BG1172,$BT$3:$BT$578&amp;$BU$3:$BU$578&amp;$BV$3:$BV$578,0),MATCH(BJ$1,$BW$1:$CF$1,0))</f>
        <v>0</v>
      </c>
      <c r="BK1172" s="3">
        <f t="array" ref="BK1172">INDEX($D$21:$M$44,MATCH($BD1172&amp;$BF1172,$C$21:$C$44&amp;$B$21:$B$44,0),MATCH(BK$1,$D$16:$M$16,0))+VLOOKUP($BE1172,战斗属性模型!$K$22:$O$24,BK$2,FALSE)*INDEX($BW$3:$CF$578,MATCH($BD1172&amp;$BF1172&amp;$BG1172,$BT$3:$BT$578&amp;$BU$3:$BU$578&amp;$BV$3:$BV$578,0),MATCH(BK$1,$BW$1:$CF$1,0))</f>
        <v>880</v>
      </c>
      <c r="BL1172" s="3"/>
      <c r="BM1172" s="3"/>
      <c r="BN1172" s="3"/>
      <c r="BO1172" s="3"/>
      <c r="BP1172" s="3"/>
      <c r="BQ1172" s="3"/>
    </row>
    <row r="1173" spans="56:69" x14ac:dyDescent="0.2">
      <c r="BD1173" t="str">
        <f t="shared" si="720"/>
        <v>鞋子</v>
      </c>
      <c r="BE1173">
        <f t="shared" si="721"/>
        <v>2</v>
      </c>
      <c r="BF1173">
        <f t="shared" ref="BF1173:BG1173" si="731">BF597</f>
        <v>4</v>
      </c>
      <c r="BG1173">
        <f t="shared" si="731"/>
        <v>19</v>
      </c>
      <c r="BH1173" s="3">
        <f t="array" ref="BH1173">INDEX($D$21:$M$44,MATCH($BD1173&amp;$BF1173,$C$21:$C$44&amp;$B$21:$B$44,0),MATCH(BH$1,$D$16:$M$16,0))+VLOOKUP($BE1173,战斗属性模型!$K$22:$O$24,BH$2,FALSE)*INDEX($BW$3:$CF$578,MATCH($BD1173&amp;$BF1173&amp;$BG1173,$BT$3:$BT$578&amp;$BU$3:$BU$578&amp;$BV$3:$BV$578,0),MATCH(BH$1,$BW$1:$CF$1,0))</f>
        <v>479</v>
      </c>
      <c r="BI1173" s="3">
        <f t="array" ref="BI1173">INDEX($D$21:$M$44,MATCH($BD1173&amp;$BF1173,$C$21:$C$44&amp;$B$21:$B$44,0),MATCH(BI$1,$D$16:$M$16,0))+VLOOKUP($BE1173,战斗属性模型!$K$22:$O$24,BI$2,FALSE)*INDEX($BW$3:$CF$578,MATCH($BD1173&amp;$BF1173&amp;$BG1173,$BT$3:$BT$578&amp;$BU$3:$BU$578&amp;$BV$3:$BV$578,0),MATCH(BI$1,$BW$1:$CF$1,0))</f>
        <v>0</v>
      </c>
      <c r="BJ1173" s="3">
        <f t="array" ref="BJ1173">INDEX($D$21:$M$44,MATCH($BD1173&amp;$BF1173,$C$21:$C$44&amp;$B$21:$B$44,0),MATCH(BJ$1,$D$16:$M$16,0))+VLOOKUP($BE1173,战斗属性模型!$K$22:$O$24,BJ$2,FALSE)*INDEX($BW$3:$CF$578,MATCH($BD1173&amp;$BF1173&amp;$BG1173,$BT$3:$BT$578&amp;$BU$3:$BU$578&amp;$BV$3:$BV$578,0),MATCH(BJ$1,$BW$1:$CF$1,0))</f>
        <v>0</v>
      </c>
      <c r="BK1173" s="3">
        <f t="array" ref="BK1173">INDEX($D$21:$M$44,MATCH($BD1173&amp;$BF1173,$C$21:$C$44&amp;$B$21:$B$44,0),MATCH(BK$1,$D$16:$M$16,0))+VLOOKUP($BE1173,战斗属性模型!$K$22:$O$24,BK$2,FALSE)*INDEX($BW$3:$CF$578,MATCH($BD1173&amp;$BF1173&amp;$BG1173,$BT$3:$BT$578&amp;$BU$3:$BU$578&amp;$BV$3:$BV$578,0),MATCH(BK$1,$BW$1:$CF$1,0))</f>
        <v>920</v>
      </c>
      <c r="BL1173" s="3"/>
      <c r="BM1173" s="3"/>
      <c r="BN1173" s="3"/>
      <c r="BO1173" s="3"/>
      <c r="BP1173" s="3"/>
      <c r="BQ1173" s="3"/>
    </row>
    <row r="1174" spans="56:69" x14ac:dyDescent="0.2">
      <c r="BD1174" t="str">
        <f t="shared" si="720"/>
        <v>鞋子</v>
      </c>
      <c r="BE1174">
        <f t="shared" si="721"/>
        <v>2</v>
      </c>
      <c r="BF1174">
        <f t="shared" ref="BF1174:BG1174" si="732">BF598</f>
        <v>4</v>
      </c>
      <c r="BG1174">
        <f t="shared" si="732"/>
        <v>20</v>
      </c>
      <c r="BH1174" s="3">
        <f t="array" ref="BH1174">INDEX($D$21:$M$44,MATCH($BD1174&amp;$BF1174,$C$21:$C$44&amp;$B$21:$B$44,0),MATCH(BH$1,$D$16:$M$16,0))+VLOOKUP($BE1174,战斗属性模型!$K$22:$O$24,BH$2,FALSE)*INDEX($BW$3:$CF$578,MATCH($BD1174&amp;$BF1174&amp;$BG1174,$BT$3:$BT$578&amp;$BU$3:$BU$578&amp;$BV$3:$BV$578,0),MATCH(BH$1,$BW$1:$CF$1,0))</f>
        <v>500</v>
      </c>
      <c r="BI1174" s="3">
        <f t="array" ref="BI1174">INDEX($D$21:$M$44,MATCH($BD1174&amp;$BF1174,$C$21:$C$44&amp;$B$21:$B$44,0),MATCH(BI$1,$D$16:$M$16,0))+VLOOKUP($BE1174,战斗属性模型!$K$22:$O$24,BI$2,FALSE)*INDEX($BW$3:$CF$578,MATCH($BD1174&amp;$BF1174&amp;$BG1174,$BT$3:$BT$578&amp;$BU$3:$BU$578&amp;$BV$3:$BV$578,0),MATCH(BI$1,$BW$1:$CF$1,0))</f>
        <v>0</v>
      </c>
      <c r="BJ1174" s="3">
        <f t="array" ref="BJ1174">INDEX($D$21:$M$44,MATCH($BD1174&amp;$BF1174,$C$21:$C$44&amp;$B$21:$B$44,0),MATCH(BJ$1,$D$16:$M$16,0))+VLOOKUP($BE1174,战斗属性模型!$K$22:$O$24,BJ$2,FALSE)*INDEX($BW$3:$CF$578,MATCH($BD1174&amp;$BF1174&amp;$BG1174,$BT$3:$BT$578&amp;$BU$3:$BU$578&amp;$BV$3:$BV$578,0),MATCH(BJ$1,$BW$1:$CF$1,0))</f>
        <v>0</v>
      </c>
      <c r="BK1174" s="3">
        <f t="array" ref="BK1174">INDEX($D$21:$M$44,MATCH($BD1174&amp;$BF1174,$C$21:$C$44&amp;$B$21:$B$44,0),MATCH(BK$1,$D$16:$M$16,0))+VLOOKUP($BE1174,战斗属性模型!$K$22:$O$24,BK$2,FALSE)*INDEX($BW$3:$CF$578,MATCH($BD1174&amp;$BF1174&amp;$BG1174,$BT$3:$BT$578&amp;$BU$3:$BU$578&amp;$BV$3:$BV$578,0),MATCH(BK$1,$BW$1:$CF$1,0))</f>
        <v>960</v>
      </c>
      <c r="BL1174" s="3"/>
      <c r="BM1174" s="3"/>
      <c r="BN1174" s="3"/>
      <c r="BO1174" s="3"/>
      <c r="BP1174" s="3"/>
      <c r="BQ1174" s="3"/>
    </row>
    <row r="1175" spans="56:69" x14ac:dyDescent="0.2">
      <c r="BD1175" t="str">
        <f t="shared" si="720"/>
        <v>鞋子</v>
      </c>
      <c r="BE1175">
        <f t="shared" si="721"/>
        <v>2</v>
      </c>
      <c r="BF1175">
        <f t="shared" ref="BF1175:BG1175" si="733">BF599</f>
        <v>4</v>
      </c>
      <c r="BG1175">
        <f t="shared" si="733"/>
        <v>21</v>
      </c>
      <c r="BH1175" s="3">
        <f t="array" ref="BH1175">INDEX($D$21:$M$44,MATCH($BD1175&amp;$BF1175,$C$21:$C$44&amp;$B$21:$B$44,0),MATCH(BH$1,$D$16:$M$16,0))+VLOOKUP($BE1175,战斗属性模型!$K$22:$O$24,BH$2,FALSE)*INDEX($BW$3:$CF$578,MATCH($BD1175&amp;$BF1175&amp;$BG1175,$BT$3:$BT$578&amp;$BU$3:$BU$578&amp;$BV$3:$BV$578,0),MATCH(BH$1,$BW$1:$CF$1,0))</f>
        <v>521</v>
      </c>
      <c r="BI1175" s="3">
        <f t="array" ref="BI1175">INDEX($D$21:$M$44,MATCH($BD1175&amp;$BF1175,$C$21:$C$44&amp;$B$21:$B$44,0),MATCH(BI$1,$D$16:$M$16,0))+VLOOKUP($BE1175,战斗属性模型!$K$22:$O$24,BI$2,FALSE)*INDEX($BW$3:$CF$578,MATCH($BD1175&amp;$BF1175&amp;$BG1175,$BT$3:$BT$578&amp;$BU$3:$BU$578&amp;$BV$3:$BV$578,0),MATCH(BI$1,$BW$1:$CF$1,0))</f>
        <v>0</v>
      </c>
      <c r="BJ1175" s="3">
        <f t="array" ref="BJ1175">INDEX($D$21:$M$44,MATCH($BD1175&amp;$BF1175,$C$21:$C$44&amp;$B$21:$B$44,0),MATCH(BJ$1,$D$16:$M$16,0))+VLOOKUP($BE1175,战斗属性模型!$K$22:$O$24,BJ$2,FALSE)*INDEX($BW$3:$CF$578,MATCH($BD1175&amp;$BF1175&amp;$BG1175,$BT$3:$BT$578&amp;$BU$3:$BU$578&amp;$BV$3:$BV$578,0),MATCH(BJ$1,$BW$1:$CF$1,0))</f>
        <v>0</v>
      </c>
      <c r="BK1175" s="3">
        <f t="array" ref="BK1175">INDEX($D$21:$M$44,MATCH($BD1175&amp;$BF1175,$C$21:$C$44&amp;$B$21:$B$44,0),MATCH(BK$1,$D$16:$M$16,0))+VLOOKUP($BE1175,战斗属性模型!$K$22:$O$24,BK$2,FALSE)*INDEX($BW$3:$CF$578,MATCH($BD1175&amp;$BF1175&amp;$BG1175,$BT$3:$BT$578&amp;$BU$3:$BU$578&amp;$BV$3:$BV$578,0),MATCH(BK$1,$BW$1:$CF$1,0))</f>
        <v>1000</v>
      </c>
      <c r="BL1175" s="3"/>
      <c r="BM1175" s="3"/>
      <c r="BN1175" s="3"/>
      <c r="BO1175" s="3"/>
      <c r="BP1175" s="3"/>
      <c r="BQ1175" s="3"/>
    </row>
    <row r="1176" spans="56:69" x14ac:dyDescent="0.2">
      <c r="BD1176" t="str">
        <f t="shared" si="720"/>
        <v>鞋子</v>
      </c>
      <c r="BE1176">
        <f t="shared" si="721"/>
        <v>2</v>
      </c>
      <c r="BF1176">
        <f t="shared" ref="BF1176:BG1176" si="734">BF600</f>
        <v>4</v>
      </c>
      <c r="BG1176">
        <f t="shared" si="734"/>
        <v>22</v>
      </c>
      <c r="BH1176" s="3">
        <f t="array" ref="BH1176">INDEX($D$21:$M$44,MATCH($BD1176&amp;$BF1176,$C$21:$C$44&amp;$B$21:$B$44,0),MATCH(BH$1,$D$16:$M$16,0))+VLOOKUP($BE1176,战斗属性模型!$K$22:$O$24,BH$2,FALSE)*INDEX($BW$3:$CF$578,MATCH($BD1176&amp;$BF1176&amp;$BG1176,$BT$3:$BT$578&amp;$BU$3:$BU$578&amp;$BV$3:$BV$578,0),MATCH(BH$1,$BW$1:$CF$1,0))</f>
        <v>542</v>
      </c>
      <c r="BI1176" s="3">
        <f t="array" ref="BI1176">INDEX($D$21:$M$44,MATCH($BD1176&amp;$BF1176,$C$21:$C$44&amp;$B$21:$B$44,0),MATCH(BI$1,$D$16:$M$16,0))+VLOOKUP($BE1176,战斗属性模型!$K$22:$O$24,BI$2,FALSE)*INDEX($BW$3:$CF$578,MATCH($BD1176&amp;$BF1176&amp;$BG1176,$BT$3:$BT$578&amp;$BU$3:$BU$578&amp;$BV$3:$BV$578,0),MATCH(BI$1,$BW$1:$CF$1,0))</f>
        <v>0</v>
      </c>
      <c r="BJ1176" s="3">
        <f t="array" ref="BJ1176">INDEX($D$21:$M$44,MATCH($BD1176&amp;$BF1176,$C$21:$C$44&amp;$B$21:$B$44,0),MATCH(BJ$1,$D$16:$M$16,0))+VLOOKUP($BE1176,战斗属性模型!$K$22:$O$24,BJ$2,FALSE)*INDEX($BW$3:$CF$578,MATCH($BD1176&amp;$BF1176&amp;$BG1176,$BT$3:$BT$578&amp;$BU$3:$BU$578&amp;$BV$3:$BV$578,0),MATCH(BJ$1,$BW$1:$CF$1,0))</f>
        <v>0</v>
      </c>
      <c r="BK1176" s="3">
        <f t="array" ref="BK1176">INDEX($D$21:$M$44,MATCH($BD1176&amp;$BF1176,$C$21:$C$44&amp;$B$21:$B$44,0),MATCH(BK$1,$D$16:$M$16,0))+VLOOKUP($BE1176,战斗属性模型!$K$22:$O$24,BK$2,FALSE)*INDEX($BW$3:$CF$578,MATCH($BD1176&amp;$BF1176&amp;$BG1176,$BT$3:$BT$578&amp;$BU$3:$BU$578&amp;$BV$3:$BV$578,0),MATCH(BK$1,$BW$1:$CF$1,0))</f>
        <v>1040</v>
      </c>
      <c r="BL1176" s="3"/>
      <c r="BM1176" s="3"/>
      <c r="BN1176" s="3"/>
      <c r="BO1176" s="3"/>
      <c r="BP1176" s="3"/>
      <c r="BQ1176" s="3"/>
    </row>
    <row r="1177" spans="56:69" x14ac:dyDescent="0.2">
      <c r="BD1177" t="str">
        <f t="shared" si="720"/>
        <v>鞋子</v>
      </c>
      <c r="BE1177">
        <f t="shared" si="721"/>
        <v>2</v>
      </c>
      <c r="BF1177">
        <f t="shared" ref="BF1177:BG1177" si="735">BF601</f>
        <v>4</v>
      </c>
      <c r="BG1177">
        <f t="shared" si="735"/>
        <v>23</v>
      </c>
      <c r="BH1177" s="3">
        <f t="array" ref="BH1177">INDEX($D$21:$M$44,MATCH($BD1177&amp;$BF1177,$C$21:$C$44&amp;$B$21:$B$44,0),MATCH(BH$1,$D$16:$M$16,0))+VLOOKUP($BE1177,战斗属性模型!$K$22:$O$24,BH$2,FALSE)*INDEX($BW$3:$CF$578,MATCH($BD1177&amp;$BF1177&amp;$BG1177,$BT$3:$BT$578&amp;$BU$3:$BU$578&amp;$BV$3:$BV$578,0),MATCH(BH$1,$BW$1:$CF$1,0))</f>
        <v>563</v>
      </c>
      <c r="BI1177" s="3">
        <f t="array" ref="BI1177">INDEX($D$21:$M$44,MATCH($BD1177&amp;$BF1177,$C$21:$C$44&amp;$B$21:$B$44,0),MATCH(BI$1,$D$16:$M$16,0))+VLOOKUP($BE1177,战斗属性模型!$K$22:$O$24,BI$2,FALSE)*INDEX($BW$3:$CF$578,MATCH($BD1177&amp;$BF1177&amp;$BG1177,$BT$3:$BT$578&amp;$BU$3:$BU$578&amp;$BV$3:$BV$578,0),MATCH(BI$1,$BW$1:$CF$1,0))</f>
        <v>0</v>
      </c>
      <c r="BJ1177" s="3">
        <f t="array" ref="BJ1177">INDEX($D$21:$M$44,MATCH($BD1177&amp;$BF1177,$C$21:$C$44&amp;$B$21:$B$44,0),MATCH(BJ$1,$D$16:$M$16,0))+VLOOKUP($BE1177,战斗属性模型!$K$22:$O$24,BJ$2,FALSE)*INDEX($BW$3:$CF$578,MATCH($BD1177&amp;$BF1177&amp;$BG1177,$BT$3:$BT$578&amp;$BU$3:$BU$578&amp;$BV$3:$BV$578,0),MATCH(BJ$1,$BW$1:$CF$1,0))</f>
        <v>0</v>
      </c>
      <c r="BK1177" s="3">
        <f t="array" ref="BK1177">INDEX($D$21:$M$44,MATCH($BD1177&amp;$BF1177,$C$21:$C$44&amp;$B$21:$B$44,0),MATCH(BK$1,$D$16:$M$16,0))+VLOOKUP($BE1177,战斗属性模型!$K$22:$O$24,BK$2,FALSE)*INDEX($BW$3:$CF$578,MATCH($BD1177&amp;$BF1177&amp;$BG1177,$BT$3:$BT$578&amp;$BU$3:$BU$578&amp;$BV$3:$BV$578,0),MATCH(BK$1,$BW$1:$CF$1,0))</f>
        <v>1080</v>
      </c>
      <c r="BL1177" s="3"/>
      <c r="BM1177" s="3"/>
      <c r="BN1177" s="3"/>
      <c r="BO1177" s="3"/>
      <c r="BP1177" s="3"/>
      <c r="BQ1177" s="3"/>
    </row>
    <row r="1178" spans="56:69" x14ac:dyDescent="0.2">
      <c r="BD1178" t="str">
        <f t="shared" si="720"/>
        <v>鞋子</v>
      </c>
      <c r="BE1178">
        <f t="shared" si="721"/>
        <v>2</v>
      </c>
      <c r="BF1178">
        <f t="shared" ref="BF1178:BG1178" si="736">BF602</f>
        <v>4</v>
      </c>
      <c r="BG1178">
        <f t="shared" si="736"/>
        <v>24</v>
      </c>
      <c r="BH1178" s="3">
        <f t="array" ref="BH1178">INDEX($D$21:$M$44,MATCH($BD1178&amp;$BF1178,$C$21:$C$44&amp;$B$21:$B$44,0),MATCH(BH$1,$D$16:$M$16,0))+VLOOKUP($BE1178,战斗属性模型!$K$22:$O$24,BH$2,FALSE)*INDEX($BW$3:$CF$578,MATCH($BD1178&amp;$BF1178&amp;$BG1178,$BT$3:$BT$578&amp;$BU$3:$BU$578&amp;$BV$3:$BV$578,0),MATCH(BH$1,$BW$1:$CF$1,0))</f>
        <v>584</v>
      </c>
      <c r="BI1178" s="3">
        <f t="array" ref="BI1178">INDEX($D$21:$M$44,MATCH($BD1178&amp;$BF1178,$C$21:$C$44&amp;$B$21:$B$44,0),MATCH(BI$1,$D$16:$M$16,0))+VLOOKUP($BE1178,战斗属性模型!$K$22:$O$24,BI$2,FALSE)*INDEX($BW$3:$CF$578,MATCH($BD1178&amp;$BF1178&amp;$BG1178,$BT$3:$BT$578&amp;$BU$3:$BU$578&amp;$BV$3:$BV$578,0),MATCH(BI$1,$BW$1:$CF$1,0))</f>
        <v>0</v>
      </c>
      <c r="BJ1178" s="3">
        <f t="array" ref="BJ1178">INDEX($D$21:$M$44,MATCH($BD1178&amp;$BF1178,$C$21:$C$44&amp;$B$21:$B$44,0),MATCH(BJ$1,$D$16:$M$16,0))+VLOOKUP($BE1178,战斗属性模型!$K$22:$O$24,BJ$2,FALSE)*INDEX($BW$3:$CF$578,MATCH($BD1178&amp;$BF1178&amp;$BG1178,$BT$3:$BT$578&amp;$BU$3:$BU$578&amp;$BV$3:$BV$578,0),MATCH(BJ$1,$BW$1:$CF$1,0))</f>
        <v>0</v>
      </c>
      <c r="BK1178" s="3">
        <f t="array" ref="BK1178">INDEX($D$21:$M$44,MATCH($BD1178&amp;$BF1178,$C$21:$C$44&amp;$B$21:$B$44,0),MATCH(BK$1,$D$16:$M$16,0))+VLOOKUP($BE1178,战斗属性模型!$K$22:$O$24,BK$2,FALSE)*INDEX($BW$3:$CF$578,MATCH($BD1178&amp;$BF1178&amp;$BG1178,$BT$3:$BT$578&amp;$BU$3:$BU$578&amp;$BV$3:$BV$578,0),MATCH(BK$1,$BW$1:$CF$1,0))</f>
        <v>1120</v>
      </c>
      <c r="BL1178" s="3"/>
      <c r="BM1178" s="3"/>
      <c r="BN1178" s="3"/>
      <c r="BO1178" s="3"/>
      <c r="BP1178" s="3"/>
      <c r="BQ1178" s="3"/>
    </row>
    <row r="1179" spans="56:69" x14ac:dyDescent="0.2">
      <c r="BD1179" t="str">
        <f t="shared" si="720"/>
        <v>鞋子</v>
      </c>
      <c r="BE1179">
        <f t="shared" si="721"/>
        <v>2</v>
      </c>
      <c r="BF1179">
        <f t="shared" ref="BF1179:BG1179" si="737">BF603</f>
        <v>5</v>
      </c>
      <c r="BG1179">
        <f t="shared" si="737"/>
        <v>1</v>
      </c>
      <c r="BH1179" s="3">
        <f t="array" ref="BH1179">INDEX($D$21:$M$44,MATCH($BD1179&amp;$BF1179,$C$21:$C$44&amp;$B$21:$B$44,0),MATCH(BH$1,$D$16:$M$16,0))+VLOOKUP($BE1179,战斗属性模型!$K$22:$O$24,BH$2,FALSE)*INDEX($BW$3:$CF$578,MATCH($BD1179&amp;$BF1179&amp;$BG1179,$BT$3:$BT$578&amp;$BU$3:$BU$578&amp;$BV$3:$BV$578,0),MATCH(BH$1,$BW$1:$CF$1,0))</f>
        <v>161.6</v>
      </c>
      <c r="BI1179" s="3">
        <f t="array" ref="BI1179">INDEX($D$21:$M$44,MATCH($BD1179&amp;$BF1179,$C$21:$C$44&amp;$B$21:$B$44,0),MATCH(BI$1,$D$16:$M$16,0))+VLOOKUP($BE1179,战斗属性模型!$K$22:$O$24,BI$2,FALSE)*INDEX($BW$3:$CF$578,MATCH($BD1179&amp;$BF1179&amp;$BG1179,$BT$3:$BT$578&amp;$BU$3:$BU$578&amp;$BV$3:$BV$578,0),MATCH(BI$1,$BW$1:$CF$1,0))</f>
        <v>0</v>
      </c>
      <c r="BJ1179" s="3">
        <f t="array" ref="BJ1179">INDEX($D$21:$M$44,MATCH($BD1179&amp;$BF1179,$C$21:$C$44&amp;$B$21:$B$44,0),MATCH(BJ$1,$D$16:$M$16,0))+VLOOKUP($BE1179,战斗属性模型!$K$22:$O$24,BJ$2,FALSE)*INDEX($BW$3:$CF$578,MATCH($BD1179&amp;$BF1179&amp;$BG1179,$BT$3:$BT$578&amp;$BU$3:$BU$578&amp;$BV$3:$BV$578,0),MATCH(BJ$1,$BW$1:$CF$1,0))</f>
        <v>0</v>
      </c>
      <c r="BK1179" s="3">
        <f t="array" ref="BK1179">INDEX($D$21:$M$44,MATCH($BD1179&amp;$BF1179,$C$21:$C$44&amp;$B$21:$B$44,0),MATCH(BK$1,$D$16:$M$16,0))+VLOOKUP($BE1179,战斗属性模型!$K$22:$O$24,BK$2,FALSE)*INDEX($BW$3:$CF$578,MATCH($BD1179&amp;$BF1179&amp;$BG1179,$BT$3:$BT$578&amp;$BU$3:$BU$578&amp;$BV$3:$BV$578,0),MATCH(BK$1,$BW$1:$CF$1,0))</f>
        <v>320</v>
      </c>
      <c r="BL1179" s="3"/>
      <c r="BM1179" s="3"/>
      <c r="BN1179" s="3"/>
      <c r="BO1179" s="3"/>
      <c r="BP1179" s="3"/>
      <c r="BQ1179" s="3"/>
    </row>
    <row r="1180" spans="56:69" x14ac:dyDescent="0.2">
      <c r="BD1180" t="str">
        <f t="shared" si="720"/>
        <v>鞋子</v>
      </c>
      <c r="BE1180">
        <f t="shared" si="721"/>
        <v>2</v>
      </c>
      <c r="BF1180">
        <f t="shared" ref="BF1180:BG1180" si="738">BF604</f>
        <v>5</v>
      </c>
      <c r="BG1180">
        <f t="shared" si="738"/>
        <v>2</v>
      </c>
      <c r="BH1180" s="3">
        <f t="array" ref="BH1180">INDEX($D$21:$M$44,MATCH($BD1180&amp;$BF1180,$C$21:$C$44&amp;$B$21:$B$44,0),MATCH(BH$1,$D$16:$M$16,0))+VLOOKUP($BE1180,战斗属性模型!$K$22:$O$24,BH$2,FALSE)*INDEX($BW$3:$CF$578,MATCH($BD1180&amp;$BF1180&amp;$BG1180,$BT$3:$BT$578&amp;$BU$3:$BU$578&amp;$BV$3:$BV$578,0),MATCH(BH$1,$BW$1:$CF$1,0))</f>
        <v>195.2</v>
      </c>
      <c r="BI1180" s="3">
        <f t="array" ref="BI1180">INDEX($D$21:$M$44,MATCH($BD1180&amp;$BF1180,$C$21:$C$44&amp;$B$21:$B$44,0),MATCH(BI$1,$D$16:$M$16,0))+VLOOKUP($BE1180,战斗属性模型!$K$22:$O$24,BI$2,FALSE)*INDEX($BW$3:$CF$578,MATCH($BD1180&amp;$BF1180&amp;$BG1180,$BT$3:$BT$578&amp;$BU$3:$BU$578&amp;$BV$3:$BV$578,0),MATCH(BI$1,$BW$1:$CF$1,0))</f>
        <v>0</v>
      </c>
      <c r="BJ1180" s="3">
        <f t="array" ref="BJ1180">INDEX($D$21:$M$44,MATCH($BD1180&amp;$BF1180,$C$21:$C$44&amp;$B$21:$B$44,0),MATCH(BJ$1,$D$16:$M$16,0))+VLOOKUP($BE1180,战斗属性模型!$K$22:$O$24,BJ$2,FALSE)*INDEX($BW$3:$CF$578,MATCH($BD1180&amp;$BF1180&amp;$BG1180,$BT$3:$BT$578&amp;$BU$3:$BU$578&amp;$BV$3:$BV$578,0),MATCH(BJ$1,$BW$1:$CF$1,0))</f>
        <v>0</v>
      </c>
      <c r="BK1180" s="3">
        <f t="array" ref="BK1180">INDEX($D$21:$M$44,MATCH($BD1180&amp;$BF1180,$C$21:$C$44&amp;$B$21:$B$44,0),MATCH(BK$1,$D$16:$M$16,0))+VLOOKUP($BE1180,战斗属性模型!$K$22:$O$24,BK$2,FALSE)*INDEX($BW$3:$CF$578,MATCH($BD1180&amp;$BF1180&amp;$BG1180,$BT$3:$BT$578&amp;$BU$3:$BU$578&amp;$BV$3:$BV$578,0),MATCH(BK$1,$BW$1:$CF$1,0))</f>
        <v>384</v>
      </c>
      <c r="BL1180" s="3"/>
      <c r="BM1180" s="3"/>
      <c r="BN1180" s="3"/>
      <c r="BO1180" s="3"/>
      <c r="BP1180" s="3"/>
      <c r="BQ1180" s="3"/>
    </row>
    <row r="1181" spans="56:69" x14ac:dyDescent="0.2">
      <c r="BD1181" t="str">
        <f t="shared" si="720"/>
        <v>鞋子</v>
      </c>
      <c r="BE1181">
        <f t="shared" si="721"/>
        <v>2</v>
      </c>
      <c r="BF1181">
        <f t="shared" ref="BF1181:BG1181" si="739">BF605</f>
        <v>5</v>
      </c>
      <c r="BG1181">
        <f t="shared" si="739"/>
        <v>3</v>
      </c>
      <c r="BH1181" s="3">
        <f t="array" ref="BH1181">INDEX($D$21:$M$44,MATCH($BD1181&amp;$BF1181,$C$21:$C$44&amp;$B$21:$B$44,0),MATCH(BH$1,$D$16:$M$16,0))+VLOOKUP($BE1181,战斗属性模型!$K$22:$O$24,BH$2,FALSE)*INDEX($BW$3:$CF$578,MATCH($BD1181&amp;$BF1181&amp;$BG1181,$BT$3:$BT$578&amp;$BU$3:$BU$578&amp;$BV$3:$BV$578,0),MATCH(BH$1,$BW$1:$CF$1,0))</f>
        <v>228.8</v>
      </c>
      <c r="BI1181" s="3">
        <f t="array" ref="BI1181">INDEX($D$21:$M$44,MATCH($BD1181&amp;$BF1181,$C$21:$C$44&amp;$B$21:$B$44,0),MATCH(BI$1,$D$16:$M$16,0))+VLOOKUP($BE1181,战斗属性模型!$K$22:$O$24,BI$2,FALSE)*INDEX($BW$3:$CF$578,MATCH($BD1181&amp;$BF1181&amp;$BG1181,$BT$3:$BT$578&amp;$BU$3:$BU$578&amp;$BV$3:$BV$578,0),MATCH(BI$1,$BW$1:$CF$1,0))</f>
        <v>0</v>
      </c>
      <c r="BJ1181" s="3">
        <f t="array" ref="BJ1181">INDEX($D$21:$M$44,MATCH($BD1181&amp;$BF1181,$C$21:$C$44&amp;$B$21:$B$44,0),MATCH(BJ$1,$D$16:$M$16,0))+VLOOKUP($BE1181,战斗属性模型!$K$22:$O$24,BJ$2,FALSE)*INDEX($BW$3:$CF$578,MATCH($BD1181&amp;$BF1181&amp;$BG1181,$BT$3:$BT$578&amp;$BU$3:$BU$578&amp;$BV$3:$BV$578,0),MATCH(BJ$1,$BW$1:$CF$1,0))</f>
        <v>0</v>
      </c>
      <c r="BK1181" s="3">
        <f t="array" ref="BK1181">INDEX($D$21:$M$44,MATCH($BD1181&amp;$BF1181,$C$21:$C$44&amp;$B$21:$B$44,0),MATCH(BK$1,$D$16:$M$16,0))+VLOOKUP($BE1181,战斗属性模型!$K$22:$O$24,BK$2,FALSE)*INDEX($BW$3:$CF$578,MATCH($BD1181&amp;$BF1181&amp;$BG1181,$BT$3:$BT$578&amp;$BU$3:$BU$578&amp;$BV$3:$BV$578,0),MATCH(BK$1,$BW$1:$CF$1,0))</f>
        <v>448</v>
      </c>
      <c r="BL1181" s="3"/>
      <c r="BM1181" s="3"/>
      <c r="BN1181" s="3"/>
      <c r="BO1181" s="3"/>
      <c r="BP1181" s="3"/>
      <c r="BQ1181" s="3"/>
    </row>
    <row r="1182" spans="56:69" x14ac:dyDescent="0.2">
      <c r="BD1182" t="str">
        <f t="shared" si="720"/>
        <v>鞋子</v>
      </c>
      <c r="BE1182">
        <f t="shared" si="721"/>
        <v>2</v>
      </c>
      <c r="BF1182">
        <f t="shared" ref="BF1182:BG1182" si="740">BF606</f>
        <v>5</v>
      </c>
      <c r="BG1182">
        <f t="shared" si="740"/>
        <v>4</v>
      </c>
      <c r="BH1182" s="3">
        <f t="array" ref="BH1182">INDEX($D$21:$M$44,MATCH($BD1182&amp;$BF1182,$C$21:$C$44&amp;$B$21:$B$44,0),MATCH(BH$1,$D$16:$M$16,0))+VLOOKUP($BE1182,战斗属性模型!$K$22:$O$24,BH$2,FALSE)*INDEX($BW$3:$CF$578,MATCH($BD1182&amp;$BF1182&amp;$BG1182,$BT$3:$BT$578&amp;$BU$3:$BU$578&amp;$BV$3:$BV$578,0),MATCH(BH$1,$BW$1:$CF$1,0))</f>
        <v>262.39999999999998</v>
      </c>
      <c r="BI1182" s="3">
        <f t="array" ref="BI1182">INDEX($D$21:$M$44,MATCH($BD1182&amp;$BF1182,$C$21:$C$44&amp;$B$21:$B$44,0),MATCH(BI$1,$D$16:$M$16,0))+VLOOKUP($BE1182,战斗属性模型!$K$22:$O$24,BI$2,FALSE)*INDEX($BW$3:$CF$578,MATCH($BD1182&amp;$BF1182&amp;$BG1182,$BT$3:$BT$578&amp;$BU$3:$BU$578&amp;$BV$3:$BV$578,0),MATCH(BI$1,$BW$1:$CF$1,0))</f>
        <v>0</v>
      </c>
      <c r="BJ1182" s="3">
        <f t="array" ref="BJ1182">INDEX($D$21:$M$44,MATCH($BD1182&amp;$BF1182,$C$21:$C$44&amp;$B$21:$B$44,0),MATCH(BJ$1,$D$16:$M$16,0))+VLOOKUP($BE1182,战斗属性模型!$K$22:$O$24,BJ$2,FALSE)*INDEX($BW$3:$CF$578,MATCH($BD1182&amp;$BF1182&amp;$BG1182,$BT$3:$BT$578&amp;$BU$3:$BU$578&amp;$BV$3:$BV$578,0),MATCH(BJ$1,$BW$1:$CF$1,0))</f>
        <v>0</v>
      </c>
      <c r="BK1182" s="3">
        <f t="array" ref="BK1182">INDEX($D$21:$M$44,MATCH($BD1182&amp;$BF1182,$C$21:$C$44&amp;$B$21:$B$44,0),MATCH(BK$1,$D$16:$M$16,0))+VLOOKUP($BE1182,战斗属性模型!$K$22:$O$24,BK$2,FALSE)*INDEX($BW$3:$CF$578,MATCH($BD1182&amp;$BF1182&amp;$BG1182,$BT$3:$BT$578&amp;$BU$3:$BU$578&amp;$BV$3:$BV$578,0),MATCH(BK$1,$BW$1:$CF$1,0))</f>
        <v>512</v>
      </c>
      <c r="BL1182" s="3"/>
      <c r="BM1182" s="3"/>
      <c r="BN1182" s="3"/>
      <c r="BO1182" s="3"/>
      <c r="BP1182" s="3"/>
      <c r="BQ1182" s="3"/>
    </row>
    <row r="1183" spans="56:69" x14ac:dyDescent="0.2">
      <c r="BD1183" t="str">
        <f t="shared" si="720"/>
        <v>鞋子</v>
      </c>
      <c r="BE1183">
        <f t="shared" si="721"/>
        <v>2</v>
      </c>
      <c r="BF1183">
        <f t="shared" ref="BF1183:BG1183" si="741">BF607</f>
        <v>5</v>
      </c>
      <c r="BG1183">
        <f t="shared" si="741"/>
        <v>5</v>
      </c>
      <c r="BH1183" s="3">
        <f t="array" ref="BH1183">INDEX($D$21:$M$44,MATCH($BD1183&amp;$BF1183,$C$21:$C$44&amp;$B$21:$B$44,0),MATCH(BH$1,$D$16:$M$16,0))+VLOOKUP($BE1183,战斗属性模型!$K$22:$O$24,BH$2,FALSE)*INDEX($BW$3:$CF$578,MATCH($BD1183&amp;$BF1183&amp;$BG1183,$BT$3:$BT$578&amp;$BU$3:$BU$578&amp;$BV$3:$BV$578,0),MATCH(BH$1,$BW$1:$CF$1,0))</f>
        <v>296</v>
      </c>
      <c r="BI1183" s="3">
        <f t="array" ref="BI1183">INDEX($D$21:$M$44,MATCH($BD1183&amp;$BF1183,$C$21:$C$44&amp;$B$21:$B$44,0),MATCH(BI$1,$D$16:$M$16,0))+VLOOKUP($BE1183,战斗属性模型!$K$22:$O$24,BI$2,FALSE)*INDEX($BW$3:$CF$578,MATCH($BD1183&amp;$BF1183&amp;$BG1183,$BT$3:$BT$578&amp;$BU$3:$BU$578&amp;$BV$3:$BV$578,0),MATCH(BI$1,$BW$1:$CF$1,0))</f>
        <v>0</v>
      </c>
      <c r="BJ1183" s="3">
        <f t="array" ref="BJ1183">INDEX($D$21:$M$44,MATCH($BD1183&amp;$BF1183,$C$21:$C$44&amp;$B$21:$B$44,0),MATCH(BJ$1,$D$16:$M$16,0))+VLOOKUP($BE1183,战斗属性模型!$K$22:$O$24,BJ$2,FALSE)*INDEX($BW$3:$CF$578,MATCH($BD1183&amp;$BF1183&amp;$BG1183,$BT$3:$BT$578&amp;$BU$3:$BU$578&amp;$BV$3:$BV$578,0),MATCH(BJ$1,$BW$1:$CF$1,0))</f>
        <v>0</v>
      </c>
      <c r="BK1183" s="3">
        <f t="array" ref="BK1183">INDEX($D$21:$M$44,MATCH($BD1183&amp;$BF1183,$C$21:$C$44&amp;$B$21:$B$44,0),MATCH(BK$1,$D$16:$M$16,0))+VLOOKUP($BE1183,战斗属性模型!$K$22:$O$24,BK$2,FALSE)*INDEX($BW$3:$CF$578,MATCH($BD1183&amp;$BF1183&amp;$BG1183,$BT$3:$BT$578&amp;$BU$3:$BU$578&amp;$BV$3:$BV$578,0),MATCH(BK$1,$BW$1:$CF$1,0))</f>
        <v>576</v>
      </c>
      <c r="BL1183" s="3"/>
      <c r="BM1183" s="3"/>
      <c r="BN1183" s="3"/>
      <c r="BO1183" s="3"/>
      <c r="BP1183" s="3"/>
      <c r="BQ1183" s="3"/>
    </row>
    <row r="1184" spans="56:69" x14ac:dyDescent="0.2">
      <c r="BD1184" t="str">
        <f t="shared" si="720"/>
        <v>鞋子</v>
      </c>
      <c r="BE1184">
        <f t="shared" si="721"/>
        <v>2</v>
      </c>
      <c r="BF1184">
        <f t="shared" ref="BF1184:BG1184" si="742">BF608</f>
        <v>5</v>
      </c>
      <c r="BG1184">
        <f t="shared" si="742"/>
        <v>6</v>
      </c>
      <c r="BH1184" s="3">
        <f t="array" ref="BH1184">INDEX($D$21:$M$44,MATCH($BD1184&amp;$BF1184,$C$21:$C$44&amp;$B$21:$B$44,0),MATCH(BH$1,$D$16:$M$16,0))+VLOOKUP($BE1184,战斗属性模型!$K$22:$O$24,BH$2,FALSE)*INDEX($BW$3:$CF$578,MATCH($BD1184&amp;$BF1184&amp;$BG1184,$BT$3:$BT$578&amp;$BU$3:$BU$578&amp;$BV$3:$BV$578,0),MATCH(BH$1,$BW$1:$CF$1,0))</f>
        <v>329.6</v>
      </c>
      <c r="BI1184" s="3">
        <f t="array" ref="BI1184">INDEX($D$21:$M$44,MATCH($BD1184&amp;$BF1184,$C$21:$C$44&amp;$B$21:$B$44,0),MATCH(BI$1,$D$16:$M$16,0))+VLOOKUP($BE1184,战斗属性模型!$K$22:$O$24,BI$2,FALSE)*INDEX($BW$3:$CF$578,MATCH($BD1184&amp;$BF1184&amp;$BG1184,$BT$3:$BT$578&amp;$BU$3:$BU$578&amp;$BV$3:$BV$578,0),MATCH(BI$1,$BW$1:$CF$1,0))</f>
        <v>0</v>
      </c>
      <c r="BJ1184" s="3">
        <f t="array" ref="BJ1184">INDEX($D$21:$M$44,MATCH($BD1184&amp;$BF1184,$C$21:$C$44&amp;$B$21:$B$44,0),MATCH(BJ$1,$D$16:$M$16,0))+VLOOKUP($BE1184,战斗属性模型!$K$22:$O$24,BJ$2,FALSE)*INDEX($BW$3:$CF$578,MATCH($BD1184&amp;$BF1184&amp;$BG1184,$BT$3:$BT$578&amp;$BU$3:$BU$578&amp;$BV$3:$BV$578,0),MATCH(BJ$1,$BW$1:$CF$1,0))</f>
        <v>0</v>
      </c>
      <c r="BK1184" s="3">
        <f t="array" ref="BK1184">INDEX($D$21:$M$44,MATCH($BD1184&amp;$BF1184,$C$21:$C$44&amp;$B$21:$B$44,0),MATCH(BK$1,$D$16:$M$16,0))+VLOOKUP($BE1184,战斗属性模型!$K$22:$O$24,BK$2,FALSE)*INDEX($BW$3:$CF$578,MATCH($BD1184&amp;$BF1184&amp;$BG1184,$BT$3:$BT$578&amp;$BU$3:$BU$578&amp;$BV$3:$BV$578,0),MATCH(BK$1,$BW$1:$CF$1,0))</f>
        <v>640</v>
      </c>
      <c r="BL1184" s="3"/>
      <c r="BM1184" s="3"/>
      <c r="BN1184" s="3"/>
      <c r="BO1184" s="3"/>
      <c r="BP1184" s="3"/>
      <c r="BQ1184" s="3"/>
    </row>
    <row r="1185" spans="56:69" x14ac:dyDescent="0.2">
      <c r="BD1185" t="str">
        <f t="shared" si="720"/>
        <v>鞋子</v>
      </c>
      <c r="BE1185">
        <f t="shared" si="721"/>
        <v>2</v>
      </c>
      <c r="BF1185">
        <f t="shared" ref="BF1185:BG1185" si="743">BF609</f>
        <v>5</v>
      </c>
      <c r="BG1185">
        <f t="shared" si="743"/>
        <v>7</v>
      </c>
      <c r="BH1185" s="3">
        <f t="array" ref="BH1185">INDEX($D$21:$M$44,MATCH($BD1185&amp;$BF1185,$C$21:$C$44&amp;$B$21:$B$44,0),MATCH(BH$1,$D$16:$M$16,0))+VLOOKUP($BE1185,战斗属性模型!$K$22:$O$24,BH$2,FALSE)*INDEX($BW$3:$CF$578,MATCH($BD1185&amp;$BF1185&amp;$BG1185,$BT$3:$BT$578&amp;$BU$3:$BU$578&amp;$BV$3:$BV$578,0),MATCH(BH$1,$BW$1:$CF$1,0))</f>
        <v>363.20000000000005</v>
      </c>
      <c r="BI1185" s="3">
        <f t="array" ref="BI1185">INDEX($D$21:$M$44,MATCH($BD1185&amp;$BF1185,$C$21:$C$44&amp;$B$21:$B$44,0),MATCH(BI$1,$D$16:$M$16,0))+VLOOKUP($BE1185,战斗属性模型!$K$22:$O$24,BI$2,FALSE)*INDEX($BW$3:$CF$578,MATCH($BD1185&amp;$BF1185&amp;$BG1185,$BT$3:$BT$578&amp;$BU$3:$BU$578&amp;$BV$3:$BV$578,0),MATCH(BI$1,$BW$1:$CF$1,0))</f>
        <v>0</v>
      </c>
      <c r="BJ1185" s="3">
        <f t="array" ref="BJ1185">INDEX($D$21:$M$44,MATCH($BD1185&amp;$BF1185,$C$21:$C$44&amp;$B$21:$B$44,0),MATCH(BJ$1,$D$16:$M$16,0))+VLOOKUP($BE1185,战斗属性模型!$K$22:$O$24,BJ$2,FALSE)*INDEX($BW$3:$CF$578,MATCH($BD1185&amp;$BF1185&amp;$BG1185,$BT$3:$BT$578&amp;$BU$3:$BU$578&amp;$BV$3:$BV$578,0),MATCH(BJ$1,$BW$1:$CF$1,0))</f>
        <v>0</v>
      </c>
      <c r="BK1185" s="3">
        <f t="array" ref="BK1185">INDEX($D$21:$M$44,MATCH($BD1185&amp;$BF1185,$C$21:$C$44&amp;$B$21:$B$44,0),MATCH(BK$1,$D$16:$M$16,0))+VLOOKUP($BE1185,战斗属性模型!$K$22:$O$24,BK$2,FALSE)*INDEX($BW$3:$CF$578,MATCH($BD1185&amp;$BF1185&amp;$BG1185,$BT$3:$BT$578&amp;$BU$3:$BU$578&amp;$BV$3:$BV$578,0),MATCH(BK$1,$BW$1:$CF$1,0))</f>
        <v>704</v>
      </c>
      <c r="BL1185" s="3"/>
      <c r="BM1185" s="3"/>
      <c r="BN1185" s="3"/>
      <c r="BO1185" s="3"/>
      <c r="BP1185" s="3"/>
      <c r="BQ1185" s="3"/>
    </row>
    <row r="1186" spans="56:69" x14ac:dyDescent="0.2">
      <c r="BD1186" t="str">
        <f t="shared" si="720"/>
        <v>鞋子</v>
      </c>
      <c r="BE1186">
        <f t="shared" si="721"/>
        <v>2</v>
      </c>
      <c r="BF1186">
        <f t="shared" ref="BF1186:BG1186" si="744">BF610</f>
        <v>5</v>
      </c>
      <c r="BG1186">
        <f t="shared" si="744"/>
        <v>8</v>
      </c>
      <c r="BH1186" s="3">
        <f t="array" ref="BH1186">INDEX($D$21:$M$44,MATCH($BD1186&amp;$BF1186,$C$21:$C$44&amp;$B$21:$B$44,0),MATCH(BH$1,$D$16:$M$16,0))+VLOOKUP($BE1186,战斗属性模型!$K$22:$O$24,BH$2,FALSE)*INDEX($BW$3:$CF$578,MATCH($BD1186&amp;$BF1186&amp;$BG1186,$BT$3:$BT$578&amp;$BU$3:$BU$578&amp;$BV$3:$BV$578,0),MATCH(BH$1,$BW$1:$CF$1,0))</f>
        <v>396.8</v>
      </c>
      <c r="BI1186" s="3">
        <f t="array" ref="BI1186">INDEX($D$21:$M$44,MATCH($BD1186&amp;$BF1186,$C$21:$C$44&amp;$B$21:$B$44,0),MATCH(BI$1,$D$16:$M$16,0))+VLOOKUP($BE1186,战斗属性模型!$K$22:$O$24,BI$2,FALSE)*INDEX($BW$3:$CF$578,MATCH($BD1186&amp;$BF1186&amp;$BG1186,$BT$3:$BT$578&amp;$BU$3:$BU$578&amp;$BV$3:$BV$578,0),MATCH(BI$1,$BW$1:$CF$1,0))</f>
        <v>0</v>
      </c>
      <c r="BJ1186" s="3">
        <f t="array" ref="BJ1186">INDEX($D$21:$M$44,MATCH($BD1186&amp;$BF1186,$C$21:$C$44&amp;$B$21:$B$44,0),MATCH(BJ$1,$D$16:$M$16,0))+VLOOKUP($BE1186,战斗属性模型!$K$22:$O$24,BJ$2,FALSE)*INDEX($BW$3:$CF$578,MATCH($BD1186&amp;$BF1186&amp;$BG1186,$BT$3:$BT$578&amp;$BU$3:$BU$578&amp;$BV$3:$BV$578,0),MATCH(BJ$1,$BW$1:$CF$1,0))</f>
        <v>0</v>
      </c>
      <c r="BK1186" s="3">
        <f t="array" ref="BK1186">INDEX($D$21:$M$44,MATCH($BD1186&amp;$BF1186,$C$21:$C$44&amp;$B$21:$B$44,0),MATCH(BK$1,$D$16:$M$16,0))+VLOOKUP($BE1186,战斗属性模型!$K$22:$O$24,BK$2,FALSE)*INDEX($BW$3:$CF$578,MATCH($BD1186&amp;$BF1186&amp;$BG1186,$BT$3:$BT$578&amp;$BU$3:$BU$578&amp;$BV$3:$BV$578,0),MATCH(BK$1,$BW$1:$CF$1,0))</f>
        <v>768</v>
      </c>
      <c r="BL1186" s="3"/>
      <c r="BM1186" s="3"/>
      <c r="BN1186" s="3"/>
      <c r="BO1186" s="3"/>
      <c r="BP1186" s="3"/>
      <c r="BQ1186" s="3"/>
    </row>
    <row r="1187" spans="56:69" x14ac:dyDescent="0.2">
      <c r="BD1187" t="str">
        <f t="shared" si="720"/>
        <v>鞋子</v>
      </c>
      <c r="BE1187">
        <f t="shared" si="721"/>
        <v>2</v>
      </c>
      <c r="BF1187">
        <f t="shared" ref="BF1187:BG1187" si="745">BF611</f>
        <v>5</v>
      </c>
      <c r="BG1187">
        <f t="shared" si="745"/>
        <v>9</v>
      </c>
      <c r="BH1187" s="3">
        <f t="array" ref="BH1187">INDEX($D$21:$M$44,MATCH($BD1187&amp;$BF1187,$C$21:$C$44&amp;$B$21:$B$44,0),MATCH(BH$1,$D$16:$M$16,0))+VLOOKUP($BE1187,战斗属性模型!$K$22:$O$24,BH$2,FALSE)*INDEX($BW$3:$CF$578,MATCH($BD1187&amp;$BF1187&amp;$BG1187,$BT$3:$BT$578&amp;$BU$3:$BU$578&amp;$BV$3:$BV$578,0),MATCH(BH$1,$BW$1:$CF$1,0))</f>
        <v>430.40000000000003</v>
      </c>
      <c r="BI1187" s="3">
        <f t="array" ref="BI1187">INDEX($D$21:$M$44,MATCH($BD1187&amp;$BF1187,$C$21:$C$44&amp;$B$21:$B$44,0),MATCH(BI$1,$D$16:$M$16,0))+VLOOKUP($BE1187,战斗属性模型!$K$22:$O$24,BI$2,FALSE)*INDEX($BW$3:$CF$578,MATCH($BD1187&amp;$BF1187&amp;$BG1187,$BT$3:$BT$578&amp;$BU$3:$BU$578&amp;$BV$3:$BV$578,0),MATCH(BI$1,$BW$1:$CF$1,0))</f>
        <v>0</v>
      </c>
      <c r="BJ1187" s="3">
        <f t="array" ref="BJ1187">INDEX($D$21:$M$44,MATCH($BD1187&amp;$BF1187,$C$21:$C$44&amp;$B$21:$B$44,0),MATCH(BJ$1,$D$16:$M$16,0))+VLOOKUP($BE1187,战斗属性模型!$K$22:$O$24,BJ$2,FALSE)*INDEX($BW$3:$CF$578,MATCH($BD1187&amp;$BF1187&amp;$BG1187,$BT$3:$BT$578&amp;$BU$3:$BU$578&amp;$BV$3:$BV$578,0),MATCH(BJ$1,$BW$1:$CF$1,0))</f>
        <v>0</v>
      </c>
      <c r="BK1187" s="3">
        <f t="array" ref="BK1187">INDEX($D$21:$M$44,MATCH($BD1187&amp;$BF1187,$C$21:$C$44&amp;$B$21:$B$44,0),MATCH(BK$1,$D$16:$M$16,0))+VLOOKUP($BE1187,战斗属性模型!$K$22:$O$24,BK$2,FALSE)*INDEX($BW$3:$CF$578,MATCH($BD1187&amp;$BF1187&amp;$BG1187,$BT$3:$BT$578&amp;$BU$3:$BU$578&amp;$BV$3:$BV$578,0),MATCH(BK$1,$BW$1:$CF$1,0))</f>
        <v>832</v>
      </c>
      <c r="BL1187" s="3"/>
      <c r="BM1187" s="3"/>
      <c r="BN1187" s="3"/>
      <c r="BO1187" s="3"/>
      <c r="BP1187" s="3"/>
      <c r="BQ1187" s="3"/>
    </row>
    <row r="1188" spans="56:69" x14ac:dyDescent="0.2">
      <c r="BD1188" t="str">
        <f t="shared" si="720"/>
        <v>鞋子</v>
      </c>
      <c r="BE1188">
        <f t="shared" si="721"/>
        <v>2</v>
      </c>
      <c r="BF1188">
        <f t="shared" ref="BF1188:BG1188" si="746">BF612</f>
        <v>5</v>
      </c>
      <c r="BG1188">
        <f t="shared" si="746"/>
        <v>10</v>
      </c>
      <c r="BH1188" s="3">
        <f t="array" ref="BH1188">INDEX($D$21:$M$44,MATCH($BD1188&amp;$BF1188,$C$21:$C$44&amp;$B$21:$B$44,0),MATCH(BH$1,$D$16:$M$16,0))+VLOOKUP($BE1188,战斗属性模型!$K$22:$O$24,BH$2,FALSE)*INDEX($BW$3:$CF$578,MATCH($BD1188&amp;$BF1188&amp;$BG1188,$BT$3:$BT$578&amp;$BU$3:$BU$578&amp;$BV$3:$BV$578,0),MATCH(BH$1,$BW$1:$CF$1,0))</f>
        <v>464</v>
      </c>
      <c r="BI1188" s="3">
        <f t="array" ref="BI1188">INDEX($D$21:$M$44,MATCH($BD1188&amp;$BF1188,$C$21:$C$44&amp;$B$21:$B$44,0),MATCH(BI$1,$D$16:$M$16,0))+VLOOKUP($BE1188,战斗属性模型!$K$22:$O$24,BI$2,FALSE)*INDEX($BW$3:$CF$578,MATCH($BD1188&amp;$BF1188&amp;$BG1188,$BT$3:$BT$578&amp;$BU$3:$BU$578&amp;$BV$3:$BV$578,0),MATCH(BI$1,$BW$1:$CF$1,0))</f>
        <v>0</v>
      </c>
      <c r="BJ1188" s="3">
        <f t="array" ref="BJ1188">INDEX($D$21:$M$44,MATCH($BD1188&amp;$BF1188,$C$21:$C$44&amp;$B$21:$B$44,0),MATCH(BJ$1,$D$16:$M$16,0))+VLOOKUP($BE1188,战斗属性模型!$K$22:$O$24,BJ$2,FALSE)*INDEX($BW$3:$CF$578,MATCH($BD1188&amp;$BF1188&amp;$BG1188,$BT$3:$BT$578&amp;$BU$3:$BU$578&amp;$BV$3:$BV$578,0),MATCH(BJ$1,$BW$1:$CF$1,0))</f>
        <v>0</v>
      </c>
      <c r="BK1188" s="3">
        <f t="array" ref="BK1188">INDEX($D$21:$M$44,MATCH($BD1188&amp;$BF1188,$C$21:$C$44&amp;$B$21:$B$44,0),MATCH(BK$1,$D$16:$M$16,0))+VLOOKUP($BE1188,战斗属性模型!$K$22:$O$24,BK$2,FALSE)*INDEX($BW$3:$CF$578,MATCH($BD1188&amp;$BF1188&amp;$BG1188,$BT$3:$BT$578&amp;$BU$3:$BU$578&amp;$BV$3:$BV$578,0),MATCH(BK$1,$BW$1:$CF$1,0))</f>
        <v>896</v>
      </c>
      <c r="BL1188" s="3"/>
      <c r="BM1188" s="3"/>
      <c r="BN1188" s="3"/>
      <c r="BO1188" s="3"/>
      <c r="BP1188" s="3"/>
      <c r="BQ1188" s="3"/>
    </row>
    <row r="1189" spans="56:69" x14ac:dyDescent="0.2">
      <c r="BD1189" t="str">
        <f t="shared" si="720"/>
        <v>鞋子</v>
      </c>
      <c r="BE1189">
        <f t="shared" si="721"/>
        <v>2</v>
      </c>
      <c r="BF1189">
        <f t="shared" ref="BF1189:BG1189" si="747">BF613</f>
        <v>5</v>
      </c>
      <c r="BG1189">
        <f t="shared" si="747"/>
        <v>11</v>
      </c>
      <c r="BH1189" s="3">
        <f t="array" ref="BH1189">INDEX($D$21:$M$44,MATCH($BD1189&amp;$BF1189,$C$21:$C$44&amp;$B$21:$B$44,0),MATCH(BH$1,$D$16:$M$16,0))+VLOOKUP($BE1189,战斗属性模型!$K$22:$O$24,BH$2,FALSE)*INDEX($BW$3:$CF$578,MATCH($BD1189&amp;$BF1189&amp;$BG1189,$BT$3:$BT$578&amp;$BU$3:$BU$578&amp;$BV$3:$BV$578,0),MATCH(BH$1,$BW$1:$CF$1,0))</f>
        <v>497.6</v>
      </c>
      <c r="BI1189" s="3">
        <f t="array" ref="BI1189">INDEX($D$21:$M$44,MATCH($BD1189&amp;$BF1189,$C$21:$C$44&amp;$B$21:$B$44,0),MATCH(BI$1,$D$16:$M$16,0))+VLOOKUP($BE1189,战斗属性模型!$K$22:$O$24,BI$2,FALSE)*INDEX($BW$3:$CF$578,MATCH($BD1189&amp;$BF1189&amp;$BG1189,$BT$3:$BT$578&amp;$BU$3:$BU$578&amp;$BV$3:$BV$578,0),MATCH(BI$1,$BW$1:$CF$1,0))</f>
        <v>0</v>
      </c>
      <c r="BJ1189" s="3">
        <f t="array" ref="BJ1189">INDEX($D$21:$M$44,MATCH($BD1189&amp;$BF1189,$C$21:$C$44&amp;$B$21:$B$44,0),MATCH(BJ$1,$D$16:$M$16,0))+VLOOKUP($BE1189,战斗属性模型!$K$22:$O$24,BJ$2,FALSE)*INDEX($BW$3:$CF$578,MATCH($BD1189&amp;$BF1189&amp;$BG1189,$BT$3:$BT$578&amp;$BU$3:$BU$578&amp;$BV$3:$BV$578,0),MATCH(BJ$1,$BW$1:$CF$1,0))</f>
        <v>0</v>
      </c>
      <c r="BK1189" s="3">
        <f t="array" ref="BK1189">INDEX($D$21:$M$44,MATCH($BD1189&amp;$BF1189,$C$21:$C$44&amp;$B$21:$B$44,0),MATCH(BK$1,$D$16:$M$16,0))+VLOOKUP($BE1189,战斗属性模型!$K$22:$O$24,BK$2,FALSE)*INDEX($BW$3:$CF$578,MATCH($BD1189&amp;$BF1189&amp;$BG1189,$BT$3:$BT$578&amp;$BU$3:$BU$578&amp;$BV$3:$BV$578,0),MATCH(BK$1,$BW$1:$CF$1,0))</f>
        <v>960</v>
      </c>
      <c r="BL1189" s="3"/>
      <c r="BM1189" s="3"/>
      <c r="BN1189" s="3"/>
      <c r="BO1189" s="3"/>
      <c r="BP1189" s="3"/>
      <c r="BQ1189" s="3"/>
    </row>
    <row r="1190" spans="56:69" x14ac:dyDescent="0.2">
      <c r="BD1190" t="str">
        <f t="shared" si="720"/>
        <v>鞋子</v>
      </c>
      <c r="BE1190">
        <f t="shared" si="721"/>
        <v>2</v>
      </c>
      <c r="BF1190">
        <f t="shared" ref="BF1190:BG1190" si="748">BF614</f>
        <v>5</v>
      </c>
      <c r="BG1190">
        <f t="shared" si="748"/>
        <v>12</v>
      </c>
      <c r="BH1190" s="3">
        <f t="array" ref="BH1190">INDEX($D$21:$M$44,MATCH($BD1190&amp;$BF1190,$C$21:$C$44&amp;$B$21:$B$44,0),MATCH(BH$1,$D$16:$M$16,0))+VLOOKUP($BE1190,战斗属性模型!$K$22:$O$24,BH$2,FALSE)*INDEX($BW$3:$CF$578,MATCH($BD1190&amp;$BF1190&amp;$BG1190,$BT$3:$BT$578&amp;$BU$3:$BU$578&amp;$BV$3:$BV$578,0),MATCH(BH$1,$BW$1:$CF$1,0))</f>
        <v>531.20000000000005</v>
      </c>
      <c r="BI1190" s="3">
        <f t="array" ref="BI1190">INDEX($D$21:$M$44,MATCH($BD1190&amp;$BF1190,$C$21:$C$44&amp;$B$21:$B$44,0),MATCH(BI$1,$D$16:$M$16,0))+VLOOKUP($BE1190,战斗属性模型!$K$22:$O$24,BI$2,FALSE)*INDEX($BW$3:$CF$578,MATCH($BD1190&amp;$BF1190&amp;$BG1190,$BT$3:$BT$578&amp;$BU$3:$BU$578&amp;$BV$3:$BV$578,0),MATCH(BI$1,$BW$1:$CF$1,0))</f>
        <v>0</v>
      </c>
      <c r="BJ1190" s="3">
        <f t="array" ref="BJ1190">INDEX($D$21:$M$44,MATCH($BD1190&amp;$BF1190,$C$21:$C$44&amp;$B$21:$B$44,0),MATCH(BJ$1,$D$16:$M$16,0))+VLOOKUP($BE1190,战斗属性模型!$K$22:$O$24,BJ$2,FALSE)*INDEX($BW$3:$CF$578,MATCH($BD1190&amp;$BF1190&amp;$BG1190,$BT$3:$BT$578&amp;$BU$3:$BU$578&amp;$BV$3:$BV$578,0),MATCH(BJ$1,$BW$1:$CF$1,0))</f>
        <v>0</v>
      </c>
      <c r="BK1190" s="3">
        <f t="array" ref="BK1190">INDEX($D$21:$M$44,MATCH($BD1190&amp;$BF1190,$C$21:$C$44&amp;$B$21:$B$44,0),MATCH(BK$1,$D$16:$M$16,0))+VLOOKUP($BE1190,战斗属性模型!$K$22:$O$24,BK$2,FALSE)*INDEX($BW$3:$CF$578,MATCH($BD1190&amp;$BF1190&amp;$BG1190,$BT$3:$BT$578&amp;$BU$3:$BU$578&amp;$BV$3:$BV$578,0),MATCH(BK$1,$BW$1:$CF$1,0))</f>
        <v>1024</v>
      </c>
      <c r="BL1190" s="3"/>
      <c r="BM1190" s="3"/>
      <c r="BN1190" s="3"/>
      <c r="BO1190" s="3"/>
      <c r="BP1190" s="3"/>
      <c r="BQ1190" s="3"/>
    </row>
    <row r="1191" spans="56:69" x14ac:dyDescent="0.2">
      <c r="BD1191" t="str">
        <f t="shared" si="720"/>
        <v>鞋子</v>
      </c>
      <c r="BE1191">
        <f t="shared" si="721"/>
        <v>2</v>
      </c>
      <c r="BF1191">
        <f t="shared" ref="BF1191:BG1191" si="749">BF615</f>
        <v>5</v>
      </c>
      <c r="BG1191">
        <f t="shared" si="749"/>
        <v>13</v>
      </c>
      <c r="BH1191" s="3">
        <f t="array" ref="BH1191">INDEX($D$21:$M$44,MATCH($BD1191&amp;$BF1191,$C$21:$C$44&amp;$B$21:$B$44,0),MATCH(BH$1,$D$16:$M$16,0))+VLOOKUP($BE1191,战斗属性模型!$K$22:$O$24,BH$2,FALSE)*INDEX($BW$3:$CF$578,MATCH($BD1191&amp;$BF1191&amp;$BG1191,$BT$3:$BT$578&amp;$BU$3:$BU$578&amp;$BV$3:$BV$578,0),MATCH(BH$1,$BW$1:$CF$1,0))</f>
        <v>564.79999999999995</v>
      </c>
      <c r="BI1191" s="3">
        <f t="array" ref="BI1191">INDEX($D$21:$M$44,MATCH($BD1191&amp;$BF1191,$C$21:$C$44&amp;$B$21:$B$44,0),MATCH(BI$1,$D$16:$M$16,0))+VLOOKUP($BE1191,战斗属性模型!$K$22:$O$24,BI$2,FALSE)*INDEX($BW$3:$CF$578,MATCH($BD1191&amp;$BF1191&amp;$BG1191,$BT$3:$BT$578&amp;$BU$3:$BU$578&amp;$BV$3:$BV$578,0),MATCH(BI$1,$BW$1:$CF$1,0))</f>
        <v>0</v>
      </c>
      <c r="BJ1191" s="3">
        <f t="array" ref="BJ1191">INDEX($D$21:$M$44,MATCH($BD1191&amp;$BF1191,$C$21:$C$44&amp;$B$21:$B$44,0),MATCH(BJ$1,$D$16:$M$16,0))+VLOOKUP($BE1191,战斗属性模型!$K$22:$O$24,BJ$2,FALSE)*INDEX($BW$3:$CF$578,MATCH($BD1191&amp;$BF1191&amp;$BG1191,$BT$3:$BT$578&amp;$BU$3:$BU$578&amp;$BV$3:$BV$578,0),MATCH(BJ$1,$BW$1:$CF$1,0))</f>
        <v>0</v>
      </c>
      <c r="BK1191" s="3">
        <f t="array" ref="BK1191">INDEX($D$21:$M$44,MATCH($BD1191&amp;$BF1191,$C$21:$C$44&amp;$B$21:$B$44,0),MATCH(BK$1,$D$16:$M$16,0))+VLOOKUP($BE1191,战斗属性模型!$K$22:$O$24,BK$2,FALSE)*INDEX($BW$3:$CF$578,MATCH($BD1191&amp;$BF1191&amp;$BG1191,$BT$3:$BT$578&amp;$BU$3:$BU$578&amp;$BV$3:$BV$578,0),MATCH(BK$1,$BW$1:$CF$1,0))</f>
        <v>1088</v>
      </c>
      <c r="BL1191" s="3"/>
      <c r="BM1191" s="3"/>
      <c r="BN1191" s="3"/>
      <c r="BO1191" s="3"/>
      <c r="BP1191" s="3"/>
      <c r="BQ1191" s="3"/>
    </row>
    <row r="1192" spans="56:69" x14ac:dyDescent="0.2">
      <c r="BD1192" t="str">
        <f t="shared" si="720"/>
        <v>鞋子</v>
      </c>
      <c r="BE1192">
        <f t="shared" si="721"/>
        <v>2</v>
      </c>
      <c r="BF1192">
        <f t="shared" ref="BF1192:BG1192" si="750">BF616</f>
        <v>5</v>
      </c>
      <c r="BG1192">
        <f t="shared" si="750"/>
        <v>14</v>
      </c>
      <c r="BH1192" s="3">
        <f t="array" ref="BH1192">INDEX($D$21:$M$44,MATCH($BD1192&amp;$BF1192,$C$21:$C$44&amp;$B$21:$B$44,0),MATCH(BH$1,$D$16:$M$16,0))+VLOOKUP($BE1192,战斗属性模型!$K$22:$O$24,BH$2,FALSE)*INDEX($BW$3:$CF$578,MATCH($BD1192&amp;$BF1192&amp;$BG1192,$BT$3:$BT$578&amp;$BU$3:$BU$578&amp;$BV$3:$BV$578,0),MATCH(BH$1,$BW$1:$CF$1,0))</f>
        <v>598.40000000000009</v>
      </c>
      <c r="BI1192" s="3">
        <f t="array" ref="BI1192">INDEX($D$21:$M$44,MATCH($BD1192&amp;$BF1192,$C$21:$C$44&amp;$B$21:$B$44,0),MATCH(BI$1,$D$16:$M$16,0))+VLOOKUP($BE1192,战斗属性模型!$K$22:$O$24,BI$2,FALSE)*INDEX($BW$3:$CF$578,MATCH($BD1192&amp;$BF1192&amp;$BG1192,$BT$3:$BT$578&amp;$BU$3:$BU$578&amp;$BV$3:$BV$578,0),MATCH(BI$1,$BW$1:$CF$1,0))</f>
        <v>0</v>
      </c>
      <c r="BJ1192" s="3">
        <f t="array" ref="BJ1192">INDEX($D$21:$M$44,MATCH($BD1192&amp;$BF1192,$C$21:$C$44&amp;$B$21:$B$44,0),MATCH(BJ$1,$D$16:$M$16,0))+VLOOKUP($BE1192,战斗属性模型!$K$22:$O$24,BJ$2,FALSE)*INDEX($BW$3:$CF$578,MATCH($BD1192&amp;$BF1192&amp;$BG1192,$BT$3:$BT$578&amp;$BU$3:$BU$578&amp;$BV$3:$BV$578,0),MATCH(BJ$1,$BW$1:$CF$1,0))</f>
        <v>0</v>
      </c>
      <c r="BK1192" s="3">
        <f t="array" ref="BK1192">INDEX($D$21:$M$44,MATCH($BD1192&amp;$BF1192,$C$21:$C$44&amp;$B$21:$B$44,0),MATCH(BK$1,$D$16:$M$16,0))+VLOOKUP($BE1192,战斗属性模型!$K$22:$O$24,BK$2,FALSE)*INDEX($BW$3:$CF$578,MATCH($BD1192&amp;$BF1192&amp;$BG1192,$BT$3:$BT$578&amp;$BU$3:$BU$578&amp;$BV$3:$BV$578,0),MATCH(BK$1,$BW$1:$CF$1,0))</f>
        <v>1152</v>
      </c>
      <c r="BL1192" s="3"/>
      <c r="BM1192" s="3"/>
      <c r="BN1192" s="3"/>
      <c r="BO1192" s="3"/>
      <c r="BP1192" s="3"/>
      <c r="BQ1192" s="3"/>
    </row>
    <row r="1193" spans="56:69" x14ac:dyDescent="0.2">
      <c r="BD1193" t="str">
        <f t="shared" si="720"/>
        <v>鞋子</v>
      </c>
      <c r="BE1193">
        <f t="shared" si="721"/>
        <v>2</v>
      </c>
      <c r="BF1193">
        <f t="shared" ref="BF1193:BG1193" si="751">BF617</f>
        <v>5</v>
      </c>
      <c r="BG1193">
        <f t="shared" si="751"/>
        <v>15</v>
      </c>
      <c r="BH1193" s="3">
        <f t="array" ref="BH1193">INDEX($D$21:$M$44,MATCH($BD1193&amp;$BF1193,$C$21:$C$44&amp;$B$21:$B$44,0),MATCH(BH$1,$D$16:$M$16,0))+VLOOKUP($BE1193,战斗属性模型!$K$22:$O$24,BH$2,FALSE)*INDEX($BW$3:$CF$578,MATCH($BD1193&amp;$BF1193&amp;$BG1193,$BT$3:$BT$578&amp;$BU$3:$BU$578&amp;$BV$3:$BV$578,0),MATCH(BH$1,$BW$1:$CF$1,0))</f>
        <v>632</v>
      </c>
      <c r="BI1193" s="3">
        <f t="array" ref="BI1193">INDEX($D$21:$M$44,MATCH($BD1193&amp;$BF1193,$C$21:$C$44&amp;$B$21:$B$44,0),MATCH(BI$1,$D$16:$M$16,0))+VLOOKUP($BE1193,战斗属性模型!$K$22:$O$24,BI$2,FALSE)*INDEX($BW$3:$CF$578,MATCH($BD1193&amp;$BF1193&amp;$BG1193,$BT$3:$BT$578&amp;$BU$3:$BU$578&amp;$BV$3:$BV$578,0),MATCH(BI$1,$BW$1:$CF$1,0))</f>
        <v>0</v>
      </c>
      <c r="BJ1193" s="3">
        <f t="array" ref="BJ1193">INDEX($D$21:$M$44,MATCH($BD1193&amp;$BF1193,$C$21:$C$44&amp;$B$21:$B$44,0),MATCH(BJ$1,$D$16:$M$16,0))+VLOOKUP($BE1193,战斗属性模型!$K$22:$O$24,BJ$2,FALSE)*INDEX($BW$3:$CF$578,MATCH($BD1193&amp;$BF1193&amp;$BG1193,$BT$3:$BT$578&amp;$BU$3:$BU$578&amp;$BV$3:$BV$578,0),MATCH(BJ$1,$BW$1:$CF$1,0))</f>
        <v>0</v>
      </c>
      <c r="BK1193" s="3">
        <f t="array" ref="BK1193">INDEX($D$21:$M$44,MATCH($BD1193&amp;$BF1193,$C$21:$C$44&amp;$B$21:$B$44,0),MATCH(BK$1,$D$16:$M$16,0))+VLOOKUP($BE1193,战斗属性模型!$K$22:$O$24,BK$2,FALSE)*INDEX($BW$3:$CF$578,MATCH($BD1193&amp;$BF1193&amp;$BG1193,$BT$3:$BT$578&amp;$BU$3:$BU$578&amp;$BV$3:$BV$578,0),MATCH(BK$1,$BW$1:$CF$1,0))</f>
        <v>1216</v>
      </c>
      <c r="BL1193" s="3"/>
      <c r="BM1193" s="3"/>
      <c r="BN1193" s="3"/>
      <c r="BO1193" s="3"/>
      <c r="BP1193" s="3"/>
      <c r="BQ1193" s="3"/>
    </row>
    <row r="1194" spans="56:69" x14ac:dyDescent="0.2">
      <c r="BD1194" t="str">
        <f t="shared" si="720"/>
        <v>鞋子</v>
      </c>
      <c r="BE1194">
        <f t="shared" si="721"/>
        <v>2</v>
      </c>
      <c r="BF1194">
        <f t="shared" ref="BF1194:BG1194" si="752">BF618</f>
        <v>5</v>
      </c>
      <c r="BG1194">
        <f t="shared" si="752"/>
        <v>16</v>
      </c>
      <c r="BH1194" s="3">
        <f t="array" ref="BH1194">INDEX($D$21:$M$44,MATCH($BD1194&amp;$BF1194,$C$21:$C$44&amp;$B$21:$B$44,0),MATCH(BH$1,$D$16:$M$16,0))+VLOOKUP($BE1194,战斗属性模型!$K$22:$O$24,BH$2,FALSE)*INDEX($BW$3:$CF$578,MATCH($BD1194&amp;$BF1194&amp;$BG1194,$BT$3:$BT$578&amp;$BU$3:$BU$578&amp;$BV$3:$BV$578,0),MATCH(BH$1,$BW$1:$CF$1,0))</f>
        <v>665.6</v>
      </c>
      <c r="BI1194" s="3">
        <f t="array" ref="BI1194">INDEX($D$21:$M$44,MATCH($BD1194&amp;$BF1194,$C$21:$C$44&amp;$B$21:$B$44,0),MATCH(BI$1,$D$16:$M$16,0))+VLOOKUP($BE1194,战斗属性模型!$K$22:$O$24,BI$2,FALSE)*INDEX($BW$3:$CF$578,MATCH($BD1194&amp;$BF1194&amp;$BG1194,$BT$3:$BT$578&amp;$BU$3:$BU$578&amp;$BV$3:$BV$578,0),MATCH(BI$1,$BW$1:$CF$1,0))</f>
        <v>0</v>
      </c>
      <c r="BJ1194" s="3">
        <f t="array" ref="BJ1194">INDEX($D$21:$M$44,MATCH($BD1194&amp;$BF1194,$C$21:$C$44&amp;$B$21:$B$44,0),MATCH(BJ$1,$D$16:$M$16,0))+VLOOKUP($BE1194,战斗属性模型!$K$22:$O$24,BJ$2,FALSE)*INDEX($BW$3:$CF$578,MATCH($BD1194&amp;$BF1194&amp;$BG1194,$BT$3:$BT$578&amp;$BU$3:$BU$578&amp;$BV$3:$BV$578,0),MATCH(BJ$1,$BW$1:$CF$1,0))</f>
        <v>0</v>
      </c>
      <c r="BK1194" s="3">
        <f t="array" ref="BK1194">INDEX($D$21:$M$44,MATCH($BD1194&amp;$BF1194,$C$21:$C$44&amp;$B$21:$B$44,0),MATCH(BK$1,$D$16:$M$16,0))+VLOOKUP($BE1194,战斗属性模型!$K$22:$O$24,BK$2,FALSE)*INDEX($BW$3:$CF$578,MATCH($BD1194&amp;$BF1194&amp;$BG1194,$BT$3:$BT$578&amp;$BU$3:$BU$578&amp;$BV$3:$BV$578,0),MATCH(BK$1,$BW$1:$CF$1,0))</f>
        <v>1280</v>
      </c>
      <c r="BL1194" s="3"/>
      <c r="BM1194" s="3"/>
      <c r="BN1194" s="3"/>
      <c r="BO1194" s="3"/>
      <c r="BP1194" s="3"/>
      <c r="BQ1194" s="3"/>
    </row>
    <row r="1195" spans="56:69" x14ac:dyDescent="0.2">
      <c r="BD1195" t="str">
        <f t="shared" si="720"/>
        <v>鞋子</v>
      </c>
      <c r="BE1195">
        <f t="shared" si="721"/>
        <v>2</v>
      </c>
      <c r="BF1195">
        <f t="shared" ref="BF1195:BG1195" si="753">BF619</f>
        <v>5</v>
      </c>
      <c r="BG1195">
        <f t="shared" si="753"/>
        <v>17</v>
      </c>
      <c r="BH1195" s="3">
        <f t="array" ref="BH1195">INDEX($D$21:$M$44,MATCH($BD1195&amp;$BF1195,$C$21:$C$44&amp;$B$21:$B$44,0),MATCH(BH$1,$D$16:$M$16,0))+VLOOKUP($BE1195,战斗属性模型!$K$22:$O$24,BH$2,FALSE)*INDEX($BW$3:$CF$578,MATCH($BD1195&amp;$BF1195&amp;$BG1195,$BT$3:$BT$578&amp;$BU$3:$BU$578&amp;$BV$3:$BV$578,0),MATCH(BH$1,$BW$1:$CF$1,0))</f>
        <v>699.2</v>
      </c>
      <c r="BI1195" s="3">
        <f t="array" ref="BI1195">INDEX($D$21:$M$44,MATCH($BD1195&amp;$BF1195,$C$21:$C$44&amp;$B$21:$B$44,0),MATCH(BI$1,$D$16:$M$16,0))+VLOOKUP($BE1195,战斗属性模型!$K$22:$O$24,BI$2,FALSE)*INDEX($BW$3:$CF$578,MATCH($BD1195&amp;$BF1195&amp;$BG1195,$BT$3:$BT$578&amp;$BU$3:$BU$578&amp;$BV$3:$BV$578,0),MATCH(BI$1,$BW$1:$CF$1,0))</f>
        <v>0</v>
      </c>
      <c r="BJ1195" s="3">
        <f t="array" ref="BJ1195">INDEX($D$21:$M$44,MATCH($BD1195&amp;$BF1195,$C$21:$C$44&amp;$B$21:$B$44,0),MATCH(BJ$1,$D$16:$M$16,0))+VLOOKUP($BE1195,战斗属性模型!$K$22:$O$24,BJ$2,FALSE)*INDEX($BW$3:$CF$578,MATCH($BD1195&amp;$BF1195&amp;$BG1195,$BT$3:$BT$578&amp;$BU$3:$BU$578&amp;$BV$3:$BV$578,0),MATCH(BJ$1,$BW$1:$CF$1,0))</f>
        <v>0</v>
      </c>
      <c r="BK1195" s="3">
        <f t="array" ref="BK1195">INDEX($D$21:$M$44,MATCH($BD1195&amp;$BF1195,$C$21:$C$44&amp;$B$21:$B$44,0),MATCH(BK$1,$D$16:$M$16,0))+VLOOKUP($BE1195,战斗属性模型!$K$22:$O$24,BK$2,FALSE)*INDEX($BW$3:$CF$578,MATCH($BD1195&amp;$BF1195&amp;$BG1195,$BT$3:$BT$578&amp;$BU$3:$BU$578&amp;$BV$3:$BV$578,0),MATCH(BK$1,$BW$1:$CF$1,0))</f>
        <v>1344</v>
      </c>
      <c r="BL1195" s="3"/>
      <c r="BM1195" s="3"/>
      <c r="BN1195" s="3"/>
      <c r="BO1195" s="3"/>
      <c r="BP1195" s="3"/>
      <c r="BQ1195" s="3"/>
    </row>
    <row r="1196" spans="56:69" x14ac:dyDescent="0.2">
      <c r="BD1196" t="str">
        <f t="shared" si="720"/>
        <v>鞋子</v>
      </c>
      <c r="BE1196">
        <f t="shared" si="721"/>
        <v>2</v>
      </c>
      <c r="BF1196">
        <f t="shared" ref="BF1196:BG1196" si="754">BF620</f>
        <v>5</v>
      </c>
      <c r="BG1196">
        <f t="shared" si="754"/>
        <v>18</v>
      </c>
      <c r="BH1196" s="3">
        <f t="array" ref="BH1196">INDEX($D$21:$M$44,MATCH($BD1196&amp;$BF1196,$C$21:$C$44&amp;$B$21:$B$44,0),MATCH(BH$1,$D$16:$M$16,0))+VLOOKUP($BE1196,战斗属性模型!$K$22:$O$24,BH$2,FALSE)*INDEX($BW$3:$CF$578,MATCH($BD1196&amp;$BF1196&amp;$BG1196,$BT$3:$BT$578&amp;$BU$3:$BU$578&amp;$BV$3:$BV$578,0),MATCH(BH$1,$BW$1:$CF$1,0))</f>
        <v>732.80000000000007</v>
      </c>
      <c r="BI1196" s="3">
        <f t="array" ref="BI1196">INDEX($D$21:$M$44,MATCH($BD1196&amp;$BF1196,$C$21:$C$44&amp;$B$21:$B$44,0),MATCH(BI$1,$D$16:$M$16,0))+VLOOKUP($BE1196,战斗属性模型!$K$22:$O$24,BI$2,FALSE)*INDEX($BW$3:$CF$578,MATCH($BD1196&amp;$BF1196&amp;$BG1196,$BT$3:$BT$578&amp;$BU$3:$BU$578&amp;$BV$3:$BV$578,0),MATCH(BI$1,$BW$1:$CF$1,0))</f>
        <v>0</v>
      </c>
      <c r="BJ1196" s="3">
        <f t="array" ref="BJ1196">INDEX($D$21:$M$44,MATCH($BD1196&amp;$BF1196,$C$21:$C$44&amp;$B$21:$B$44,0),MATCH(BJ$1,$D$16:$M$16,0))+VLOOKUP($BE1196,战斗属性模型!$K$22:$O$24,BJ$2,FALSE)*INDEX($BW$3:$CF$578,MATCH($BD1196&amp;$BF1196&amp;$BG1196,$BT$3:$BT$578&amp;$BU$3:$BU$578&amp;$BV$3:$BV$578,0),MATCH(BJ$1,$BW$1:$CF$1,0))</f>
        <v>0</v>
      </c>
      <c r="BK1196" s="3">
        <f t="array" ref="BK1196">INDEX($D$21:$M$44,MATCH($BD1196&amp;$BF1196,$C$21:$C$44&amp;$B$21:$B$44,0),MATCH(BK$1,$D$16:$M$16,0))+VLOOKUP($BE1196,战斗属性模型!$K$22:$O$24,BK$2,FALSE)*INDEX($BW$3:$CF$578,MATCH($BD1196&amp;$BF1196&amp;$BG1196,$BT$3:$BT$578&amp;$BU$3:$BU$578&amp;$BV$3:$BV$578,0),MATCH(BK$1,$BW$1:$CF$1,0))</f>
        <v>1408</v>
      </c>
      <c r="BL1196" s="3"/>
      <c r="BM1196" s="3"/>
      <c r="BN1196" s="3"/>
      <c r="BO1196" s="3"/>
      <c r="BP1196" s="3"/>
      <c r="BQ1196" s="3"/>
    </row>
    <row r="1197" spans="56:69" x14ac:dyDescent="0.2">
      <c r="BD1197" t="str">
        <f t="shared" si="720"/>
        <v>鞋子</v>
      </c>
      <c r="BE1197">
        <f t="shared" si="721"/>
        <v>2</v>
      </c>
      <c r="BF1197">
        <f t="shared" ref="BF1197:BG1197" si="755">BF621</f>
        <v>5</v>
      </c>
      <c r="BG1197">
        <f t="shared" si="755"/>
        <v>19</v>
      </c>
      <c r="BH1197" s="3">
        <f t="array" ref="BH1197">INDEX($D$21:$M$44,MATCH($BD1197&amp;$BF1197,$C$21:$C$44&amp;$B$21:$B$44,0),MATCH(BH$1,$D$16:$M$16,0))+VLOOKUP($BE1197,战斗属性模型!$K$22:$O$24,BH$2,FALSE)*INDEX($BW$3:$CF$578,MATCH($BD1197&amp;$BF1197&amp;$BG1197,$BT$3:$BT$578&amp;$BU$3:$BU$578&amp;$BV$3:$BV$578,0),MATCH(BH$1,$BW$1:$CF$1,0))</f>
        <v>766.4</v>
      </c>
      <c r="BI1197" s="3">
        <f t="array" ref="BI1197">INDEX($D$21:$M$44,MATCH($BD1197&amp;$BF1197,$C$21:$C$44&amp;$B$21:$B$44,0),MATCH(BI$1,$D$16:$M$16,0))+VLOOKUP($BE1197,战斗属性模型!$K$22:$O$24,BI$2,FALSE)*INDEX($BW$3:$CF$578,MATCH($BD1197&amp;$BF1197&amp;$BG1197,$BT$3:$BT$578&amp;$BU$3:$BU$578&amp;$BV$3:$BV$578,0),MATCH(BI$1,$BW$1:$CF$1,0))</f>
        <v>0</v>
      </c>
      <c r="BJ1197" s="3">
        <f t="array" ref="BJ1197">INDEX($D$21:$M$44,MATCH($BD1197&amp;$BF1197,$C$21:$C$44&amp;$B$21:$B$44,0),MATCH(BJ$1,$D$16:$M$16,0))+VLOOKUP($BE1197,战斗属性模型!$K$22:$O$24,BJ$2,FALSE)*INDEX($BW$3:$CF$578,MATCH($BD1197&amp;$BF1197&amp;$BG1197,$BT$3:$BT$578&amp;$BU$3:$BU$578&amp;$BV$3:$BV$578,0),MATCH(BJ$1,$BW$1:$CF$1,0))</f>
        <v>0</v>
      </c>
      <c r="BK1197" s="3">
        <f t="array" ref="BK1197">INDEX($D$21:$M$44,MATCH($BD1197&amp;$BF1197,$C$21:$C$44&amp;$B$21:$B$44,0),MATCH(BK$1,$D$16:$M$16,0))+VLOOKUP($BE1197,战斗属性模型!$K$22:$O$24,BK$2,FALSE)*INDEX($BW$3:$CF$578,MATCH($BD1197&amp;$BF1197&amp;$BG1197,$BT$3:$BT$578&amp;$BU$3:$BU$578&amp;$BV$3:$BV$578,0),MATCH(BK$1,$BW$1:$CF$1,0))</f>
        <v>1472</v>
      </c>
      <c r="BL1197" s="3"/>
      <c r="BM1197" s="3"/>
      <c r="BN1197" s="3"/>
      <c r="BO1197" s="3"/>
      <c r="BP1197" s="3"/>
      <c r="BQ1197" s="3"/>
    </row>
    <row r="1198" spans="56:69" x14ac:dyDescent="0.2">
      <c r="BD1198" t="str">
        <f t="shared" si="720"/>
        <v>鞋子</v>
      </c>
      <c r="BE1198">
        <f t="shared" si="721"/>
        <v>2</v>
      </c>
      <c r="BF1198">
        <f t="shared" ref="BF1198:BG1198" si="756">BF622</f>
        <v>5</v>
      </c>
      <c r="BG1198">
        <f t="shared" si="756"/>
        <v>20</v>
      </c>
      <c r="BH1198" s="3">
        <f t="array" ref="BH1198">INDEX($D$21:$M$44,MATCH($BD1198&amp;$BF1198,$C$21:$C$44&amp;$B$21:$B$44,0),MATCH(BH$1,$D$16:$M$16,0))+VLOOKUP($BE1198,战斗属性模型!$K$22:$O$24,BH$2,FALSE)*INDEX($BW$3:$CF$578,MATCH($BD1198&amp;$BF1198&amp;$BG1198,$BT$3:$BT$578&amp;$BU$3:$BU$578&amp;$BV$3:$BV$578,0),MATCH(BH$1,$BW$1:$CF$1,0))</f>
        <v>800</v>
      </c>
      <c r="BI1198" s="3">
        <f t="array" ref="BI1198">INDEX($D$21:$M$44,MATCH($BD1198&amp;$BF1198,$C$21:$C$44&amp;$B$21:$B$44,0),MATCH(BI$1,$D$16:$M$16,0))+VLOOKUP($BE1198,战斗属性模型!$K$22:$O$24,BI$2,FALSE)*INDEX($BW$3:$CF$578,MATCH($BD1198&amp;$BF1198&amp;$BG1198,$BT$3:$BT$578&amp;$BU$3:$BU$578&amp;$BV$3:$BV$578,0),MATCH(BI$1,$BW$1:$CF$1,0))</f>
        <v>0</v>
      </c>
      <c r="BJ1198" s="3">
        <f t="array" ref="BJ1198">INDEX($D$21:$M$44,MATCH($BD1198&amp;$BF1198,$C$21:$C$44&amp;$B$21:$B$44,0),MATCH(BJ$1,$D$16:$M$16,0))+VLOOKUP($BE1198,战斗属性模型!$K$22:$O$24,BJ$2,FALSE)*INDEX($BW$3:$CF$578,MATCH($BD1198&amp;$BF1198&amp;$BG1198,$BT$3:$BT$578&amp;$BU$3:$BU$578&amp;$BV$3:$BV$578,0),MATCH(BJ$1,$BW$1:$CF$1,0))</f>
        <v>0</v>
      </c>
      <c r="BK1198" s="3">
        <f t="array" ref="BK1198">INDEX($D$21:$M$44,MATCH($BD1198&amp;$BF1198,$C$21:$C$44&amp;$B$21:$B$44,0),MATCH(BK$1,$D$16:$M$16,0))+VLOOKUP($BE1198,战斗属性模型!$K$22:$O$24,BK$2,FALSE)*INDEX($BW$3:$CF$578,MATCH($BD1198&amp;$BF1198&amp;$BG1198,$BT$3:$BT$578&amp;$BU$3:$BU$578&amp;$BV$3:$BV$578,0),MATCH(BK$1,$BW$1:$CF$1,0))</f>
        <v>1536</v>
      </c>
      <c r="BL1198" s="3"/>
      <c r="BM1198" s="3"/>
      <c r="BN1198" s="3"/>
      <c r="BO1198" s="3"/>
      <c r="BP1198" s="3"/>
      <c r="BQ1198" s="3"/>
    </row>
    <row r="1199" spans="56:69" x14ac:dyDescent="0.2">
      <c r="BD1199" t="str">
        <f t="shared" si="720"/>
        <v>鞋子</v>
      </c>
      <c r="BE1199">
        <f t="shared" si="721"/>
        <v>2</v>
      </c>
      <c r="BF1199">
        <f t="shared" ref="BF1199:BG1199" si="757">BF623</f>
        <v>5</v>
      </c>
      <c r="BG1199">
        <f t="shared" si="757"/>
        <v>21</v>
      </c>
      <c r="BH1199" s="3">
        <f t="array" ref="BH1199">INDEX($D$21:$M$44,MATCH($BD1199&amp;$BF1199,$C$21:$C$44&amp;$B$21:$B$44,0),MATCH(BH$1,$D$16:$M$16,0))+VLOOKUP($BE1199,战斗属性模型!$K$22:$O$24,BH$2,FALSE)*INDEX($BW$3:$CF$578,MATCH($BD1199&amp;$BF1199&amp;$BG1199,$BT$3:$BT$578&amp;$BU$3:$BU$578&amp;$BV$3:$BV$578,0),MATCH(BH$1,$BW$1:$CF$1,0))</f>
        <v>833.6</v>
      </c>
      <c r="BI1199" s="3">
        <f t="array" ref="BI1199">INDEX($D$21:$M$44,MATCH($BD1199&amp;$BF1199,$C$21:$C$44&amp;$B$21:$B$44,0),MATCH(BI$1,$D$16:$M$16,0))+VLOOKUP($BE1199,战斗属性模型!$K$22:$O$24,BI$2,FALSE)*INDEX($BW$3:$CF$578,MATCH($BD1199&amp;$BF1199&amp;$BG1199,$BT$3:$BT$578&amp;$BU$3:$BU$578&amp;$BV$3:$BV$578,0),MATCH(BI$1,$BW$1:$CF$1,0))</f>
        <v>0</v>
      </c>
      <c r="BJ1199" s="3">
        <f t="array" ref="BJ1199">INDEX($D$21:$M$44,MATCH($BD1199&amp;$BF1199,$C$21:$C$44&amp;$B$21:$B$44,0),MATCH(BJ$1,$D$16:$M$16,0))+VLOOKUP($BE1199,战斗属性模型!$K$22:$O$24,BJ$2,FALSE)*INDEX($BW$3:$CF$578,MATCH($BD1199&amp;$BF1199&amp;$BG1199,$BT$3:$BT$578&amp;$BU$3:$BU$578&amp;$BV$3:$BV$578,0),MATCH(BJ$1,$BW$1:$CF$1,0))</f>
        <v>0</v>
      </c>
      <c r="BK1199" s="3">
        <f t="array" ref="BK1199">INDEX($D$21:$M$44,MATCH($BD1199&amp;$BF1199,$C$21:$C$44&amp;$B$21:$B$44,0),MATCH(BK$1,$D$16:$M$16,0))+VLOOKUP($BE1199,战斗属性模型!$K$22:$O$24,BK$2,FALSE)*INDEX($BW$3:$CF$578,MATCH($BD1199&amp;$BF1199&amp;$BG1199,$BT$3:$BT$578&amp;$BU$3:$BU$578&amp;$BV$3:$BV$578,0),MATCH(BK$1,$BW$1:$CF$1,0))</f>
        <v>1600</v>
      </c>
      <c r="BL1199" s="3"/>
      <c r="BM1199" s="3"/>
      <c r="BN1199" s="3"/>
      <c r="BO1199" s="3"/>
      <c r="BP1199" s="3"/>
      <c r="BQ1199" s="3"/>
    </row>
    <row r="1200" spans="56:69" x14ac:dyDescent="0.2">
      <c r="BD1200" t="str">
        <f t="shared" si="720"/>
        <v>鞋子</v>
      </c>
      <c r="BE1200">
        <f t="shared" si="721"/>
        <v>2</v>
      </c>
      <c r="BF1200">
        <f t="shared" ref="BF1200:BG1200" si="758">BF624</f>
        <v>5</v>
      </c>
      <c r="BG1200">
        <f t="shared" si="758"/>
        <v>22</v>
      </c>
      <c r="BH1200" s="3">
        <f t="array" ref="BH1200">INDEX($D$21:$M$44,MATCH($BD1200&amp;$BF1200,$C$21:$C$44&amp;$B$21:$B$44,0),MATCH(BH$1,$D$16:$M$16,0))+VLOOKUP($BE1200,战斗属性模型!$K$22:$O$24,BH$2,FALSE)*INDEX($BW$3:$CF$578,MATCH($BD1200&amp;$BF1200&amp;$BG1200,$BT$3:$BT$578&amp;$BU$3:$BU$578&amp;$BV$3:$BV$578,0),MATCH(BH$1,$BW$1:$CF$1,0))</f>
        <v>867.2</v>
      </c>
      <c r="BI1200" s="3">
        <f t="array" ref="BI1200">INDEX($D$21:$M$44,MATCH($BD1200&amp;$BF1200,$C$21:$C$44&amp;$B$21:$B$44,0),MATCH(BI$1,$D$16:$M$16,0))+VLOOKUP($BE1200,战斗属性模型!$K$22:$O$24,BI$2,FALSE)*INDEX($BW$3:$CF$578,MATCH($BD1200&amp;$BF1200&amp;$BG1200,$BT$3:$BT$578&amp;$BU$3:$BU$578&amp;$BV$3:$BV$578,0),MATCH(BI$1,$BW$1:$CF$1,0))</f>
        <v>0</v>
      </c>
      <c r="BJ1200" s="3">
        <f t="array" ref="BJ1200">INDEX($D$21:$M$44,MATCH($BD1200&amp;$BF1200,$C$21:$C$44&amp;$B$21:$B$44,0),MATCH(BJ$1,$D$16:$M$16,0))+VLOOKUP($BE1200,战斗属性模型!$K$22:$O$24,BJ$2,FALSE)*INDEX($BW$3:$CF$578,MATCH($BD1200&amp;$BF1200&amp;$BG1200,$BT$3:$BT$578&amp;$BU$3:$BU$578&amp;$BV$3:$BV$578,0),MATCH(BJ$1,$BW$1:$CF$1,0))</f>
        <v>0</v>
      </c>
      <c r="BK1200" s="3">
        <f t="array" ref="BK1200">INDEX($D$21:$M$44,MATCH($BD1200&amp;$BF1200,$C$21:$C$44&amp;$B$21:$B$44,0),MATCH(BK$1,$D$16:$M$16,0))+VLOOKUP($BE1200,战斗属性模型!$K$22:$O$24,BK$2,FALSE)*INDEX($BW$3:$CF$578,MATCH($BD1200&amp;$BF1200&amp;$BG1200,$BT$3:$BT$578&amp;$BU$3:$BU$578&amp;$BV$3:$BV$578,0),MATCH(BK$1,$BW$1:$CF$1,0))</f>
        <v>1664</v>
      </c>
      <c r="BL1200" s="3"/>
      <c r="BM1200" s="3"/>
      <c r="BN1200" s="3"/>
      <c r="BO1200" s="3"/>
      <c r="BP1200" s="3"/>
      <c r="BQ1200" s="3"/>
    </row>
    <row r="1201" spans="56:69" x14ac:dyDescent="0.2">
      <c r="BD1201" t="str">
        <f t="shared" si="720"/>
        <v>鞋子</v>
      </c>
      <c r="BE1201">
        <f t="shared" si="721"/>
        <v>2</v>
      </c>
      <c r="BF1201">
        <f t="shared" ref="BF1201:BG1201" si="759">BF625</f>
        <v>5</v>
      </c>
      <c r="BG1201">
        <f t="shared" si="759"/>
        <v>23</v>
      </c>
      <c r="BH1201" s="3">
        <f t="array" ref="BH1201">INDEX($D$21:$M$44,MATCH($BD1201&amp;$BF1201,$C$21:$C$44&amp;$B$21:$B$44,0),MATCH(BH$1,$D$16:$M$16,0))+VLOOKUP($BE1201,战斗属性模型!$K$22:$O$24,BH$2,FALSE)*INDEX($BW$3:$CF$578,MATCH($BD1201&amp;$BF1201&amp;$BG1201,$BT$3:$BT$578&amp;$BU$3:$BU$578&amp;$BV$3:$BV$578,0),MATCH(BH$1,$BW$1:$CF$1,0))</f>
        <v>900.80000000000007</v>
      </c>
      <c r="BI1201" s="3">
        <f t="array" ref="BI1201">INDEX($D$21:$M$44,MATCH($BD1201&amp;$BF1201,$C$21:$C$44&amp;$B$21:$B$44,0),MATCH(BI$1,$D$16:$M$16,0))+VLOOKUP($BE1201,战斗属性模型!$K$22:$O$24,BI$2,FALSE)*INDEX($BW$3:$CF$578,MATCH($BD1201&amp;$BF1201&amp;$BG1201,$BT$3:$BT$578&amp;$BU$3:$BU$578&amp;$BV$3:$BV$578,0),MATCH(BI$1,$BW$1:$CF$1,0))</f>
        <v>0</v>
      </c>
      <c r="BJ1201" s="3">
        <f t="array" ref="BJ1201">INDEX($D$21:$M$44,MATCH($BD1201&amp;$BF1201,$C$21:$C$44&amp;$B$21:$B$44,0),MATCH(BJ$1,$D$16:$M$16,0))+VLOOKUP($BE1201,战斗属性模型!$K$22:$O$24,BJ$2,FALSE)*INDEX($BW$3:$CF$578,MATCH($BD1201&amp;$BF1201&amp;$BG1201,$BT$3:$BT$578&amp;$BU$3:$BU$578&amp;$BV$3:$BV$578,0),MATCH(BJ$1,$BW$1:$CF$1,0))</f>
        <v>0</v>
      </c>
      <c r="BK1201" s="3">
        <f t="array" ref="BK1201">INDEX($D$21:$M$44,MATCH($BD1201&amp;$BF1201,$C$21:$C$44&amp;$B$21:$B$44,0),MATCH(BK$1,$D$16:$M$16,0))+VLOOKUP($BE1201,战斗属性模型!$K$22:$O$24,BK$2,FALSE)*INDEX($BW$3:$CF$578,MATCH($BD1201&amp;$BF1201&amp;$BG1201,$BT$3:$BT$578&amp;$BU$3:$BU$578&amp;$BV$3:$BV$578,0),MATCH(BK$1,$BW$1:$CF$1,0))</f>
        <v>1728</v>
      </c>
      <c r="BL1201" s="3"/>
      <c r="BM1201" s="3"/>
      <c r="BN1201" s="3"/>
      <c r="BO1201" s="3"/>
      <c r="BP1201" s="3"/>
      <c r="BQ1201" s="3"/>
    </row>
    <row r="1202" spans="56:69" x14ac:dyDescent="0.2">
      <c r="BD1202" t="str">
        <f t="shared" si="720"/>
        <v>鞋子</v>
      </c>
      <c r="BE1202">
        <f t="shared" si="721"/>
        <v>2</v>
      </c>
      <c r="BF1202">
        <f t="shared" ref="BF1202:BG1202" si="760">BF626</f>
        <v>5</v>
      </c>
      <c r="BG1202">
        <f t="shared" si="760"/>
        <v>24</v>
      </c>
      <c r="BH1202" s="3">
        <f t="array" ref="BH1202">INDEX($D$21:$M$44,MATCH($BD1202&amp;$BF1202,$C$21:$C$44&amp;$B$21:$B$44,0),MATCH(BH$1,$D$16:$M$16,0))+VLOOKUP($BE1202,战斗属性模型!$K$22:$O$24,BH$2,FALSE)*INDEX($BW$3:$CF$578,MATCH($BD1202&amp;$BF1202&amp;$BG1202,$BT$3:$BT$578&amp;$BU$3:$BU$578&amp;$BV$3:$BV$578,0),MATCH(BH$1,$BW$1:$CF$1,0))</f>
        <v>934.40000000000009</v>
      </c>
      <c r="BI1202" s="3">
        <f t="array" ref="BI1202">INDEX($D$21:$M$44,MATCH($BD1202&amp;$BF1202,$C$21:$C$44&amp;$B$21:$B$44,0),MATCH(BI$1,$D$16:$M$16,0))+VLOOKUP($BE1202,战斗属性模型!$K$22:$O$24,BI$2,FALSE)*INDEX($BW$3:$CF$578,MATCH($BD1202&amp;$BF1202&amp;$BG1202,$BT$3:$BT$578&amp;$BU$3:$BU$578&amp;$BV$3:$BV$578,0),MATCH(BI$1,$BW$1:$CF$1,0))</f>
        <v>0</v>
      </c>
      <c r="BJ1202" s="3">
        <f t="array" ref="BJ1202">INDEX($D$21:$M$44,MATCH($BD1202&amp;$BF1202,$C$21:$C$44&amp;$B$21:$B$44,0),MATCH(BJ$1,$D$16:$M$16,0))+VLOOKUP($BE1202,战斗属性模型!$K$22:$O$24,BJ$2,FALSE)*INDEX($BW$3:$CF$578,MATCH($BD1202&amp;$BF1202&amp;$BG1202,$BT$3:$BT$578&amp;$BU$3:$BU$578&amp;$BV$3:$BV$578,0),MATCH(BJ$1,$BW$1:$CF$1,0))</f>
        <v>0</v>
      </c>
      <c r="BK1202" s="3">
        <f t="array" ref="BK1202">INDEX($D$21:$M$44,MATCH($BD1202&amp;$BF1202,$C$21:$C$44&amp;$B$21:$B$44,0),MATCH(BK$1,$D$16:$M$16,0))+VLOOKUP($BE1202,战斗属性模型!$K$22:$O$24,BK$2,FALSE)*INDEX($BW$3:$CF$578,MATCH($BD1202&amp;$BF1202&amp;$BG1202,$BT$3:$BT$578&amp;$BU$3:$BU$578&amp;$BV$3:$BV$578,0),MATCH(BK$1,$BW$1:$CF$1,0))</f>
        <v>1792</v>
      </c>
      <c r="BL1202" s="3"/>
      <c r="BM1202" s="3"/>
      <c r="BN1202" s="3"/>
      <c r="BO1202" s="3"/>
      <c r="BP1202" s="3"/>
      <c r="BQ1202" s="3"/>
    </row>
    <row r="1203" spans="56:69" x14ac:dyDescent="0.2">
      <c r="BD1203" t="str">
        <f t="shared" si="720"/>
        <v>鞋子</v>
      </c>
      <c r="BE1203">
        <f t="shared" si="721"/>
        <v>2</v>
      </c>
      <c r="BF1203">
        <f t="shared" ref="BF1203:BG1203" si="761">BF627</f>
        <v>6</v>
      </c>
      <c r="BG1203">
        <f t="shared" si="761"/>
        <v>1</v>
      </c>
      <c r="BH1203" s="3">
        <f t="array" ref="BH1203">INDEX($D$21:$M$44,MATCH($BD1203&amp;$BF1203,$C$21:$C$44&amp;$B$21:$B$44,0),MATCH(BH$1,$D$16:$M$16,0))+VLOOKUP($BE1203,战斗属性模型!$K$22:$O$24,BH$2,FALSE)*INDEX($BW$3:$CF$578,MATCH($BD1203&amp;$BF1203&amp;$BG1203,$BT$3:$BT$578&amp;$BU$3:$BU$578&amp;$BV$3:$BV$578,0),MATCH(BH$1,$BW$1:$CF$1,0))</f>
        <v>242.4</v>
      </c>
      <c r="BI1203" s="3">
        <f t="array" ref="BI1203">INDEX($D$21:$M$44,MATCH($BD1203&amp;$BF1203,$C$21:$C$44&amp;$B$21:$B$44,0),MATCH(BI$1,$D$16:$M$16,0))+VLOOKUP($BE1203,战斗属性模型!$K$22:$O$24,BI$2,FALSE)*INDEX($BW$3:$CF$578,MATCH($BD1203&amp;$BF1203&amp;$BG1203,$BT$3:$BT$578&amp;$BU$3:$BU$578&amp;$BV$3:$BV$578,0),MATCH(BI$1,$BW$1:$CF$1,0))</f>
        <v>0</v>
      </c>
      <c r="BJ1203" s="3">
        <f t="array" ref="BJ1203">INDEX($D$21:$M$44,MATCH($BD1203&amp;$BF1203,$C$21:$C$44&amp;$B$21:$B$44,0),MATCH(BJ$1,$D$16:$M$16,0))+VLOOKUP($BE1203,战斗属性模型!$K$22:$O$24,BJ$2,FALSE)*INDEX($BW$3:$CF$578,MATCH($BD1203&amp;$BF1203&amp;$BG1203,$BT$3:$BT$578&amp;$BU$3:$BU$578&amp;$BV$3:$BV$578,0),MATCH(BJ$1,$BW$1:$CF$1,0))</f>
        <v>0</v>
      </c>
      <c r="BK1203" s="3">
        <f t="array" ref="BK1203">INDEX($D$21:$M$44,MATCH($BD1203&amp;$BF1203,$C$21:$C$44&amp;$B$21:$B$44,0),MATCH(BK$1,$D$16:$M$16,0))+VLOOKUP($BE1203,战斗属性模型!$K$22:$O$24,BK$2,FALSE)*INDEX($BW$3:$CF$578,MATCH($BD1203&amp;$BF1203&amp;$BG1203,$BT$3:$BT$578&amp;$BU$3:$BU$578&amp;$BV$3:$BV$578,0),MATCH(BK$1,$BW$1:$CF$1,0))</f>
        <v>480</v>
      </c>
      <c r="BL1203" s="3"/>
      <c r="BM1203" s="3"/>
      <c r="BN1203" s="3"/>
      <c r="BO1203" s="3"/>
      <c r="BP1203" s="3"/>
      <c r="BQ1203" s="3"/>
    </row>
    <row r="1204" spans="56:69" x14ac:dyDescent="0.2">
      <c r="BD1204" t="str">
        <f t="shared" si="720"/>
        <v>鞋子</v>
      </c>
      <c r="BE1204">
        <f t="shared" si="721"/>
        <v>2</v>
      </c>
      <c r="BF1204">
        <f t="shared" ref="BF1204:BG1204" si="762">BF628</f>
        <v>6</v>
      </c>
      <c r="BG1204">
        <f t="shared" si="762"/>
        <v>2</v>
      </c>
      <c r="BH1204" s="3">
        <f t="array" ref="BH1204">INDEX($D$21:$M$44,MATCH($BD1204&amp;$BF1204,$C$21:$C$44&amp;$B$21:$B$44,0),MATCH(BH$1,$D$16:$M$16,0))+VLOOKUP($BE1204,战斗属性模型!$K$22:$O$24,BH$2,FALSE)*INDEX($BW$3:$CF$578,MATCH($BD1204&amp;$BF1204&amp;$BG1204,$BT$3:$BT$578&amp;$BU$3:$BU$578&amp;$BV$3:$BV$578,0),MATCH(BH$1,$BW$1:$CF$1,0))</f>
        <v>292.8</v>
      </c>
      <c r="BI1204" s="3">
        <f t="array" ref="BI1204">INDEX($D$21:$M$44,MATCH($BD1204&amp;$BF1204,$C$21:$C$44&amp;$B$21:$B$44,0),MATCH(BI$1,$D$16:$M$16,0))+VLOOKUP($BE1204,战斗属性模型!$K$22:$O$24,BI$2,FALSE)*INDEX($BW$3:$CF$578,MATCH($BD1204&amp;$BF1204&amp;$BG1204,$BT$3:$BT$578&amp;$BU$3:$BU$578&amp;$BV$3:$BV$578,0),MATCH(BI$1,$BW$1:$CF$1,0))</f>
        <v>0</v>
      </c>
      <c r="BJ1204" s="3">
        <f t="array" ref="BJ1204">INDEX($D$21:$M$44,MATCH($BD1204&amp;$BF1204,$C$21:$C$44&amp;$B$21:$B$44,0),MATCH(BJ$1,$D$16:$M$16,0))+VLOOKUP($BE1204,战斗属性模型!$K$22:$O$24,BJ$2,FALSE)*INDEX($BW$3:$CF$578,MATCH($BD1204&amp;$BF1204&amp;$BG1204,$BT$3:$BT$578&amp;$BU$3:$BU$578&amp;$BV$3:$BV$578,0),MATCH(BJ$1,$BW$1:$CF$1,0))</f>
        <v>0</v>
      </c>
      <c r="BK1204" s="3">
        <f t="array" ref="BK1204">INDEX($D$21:$M$44,MATCH($BD1204&amp;$BF1204,$C$21:$C$44&amp;$B$21:$B$44,0),MATCH(BK$1,$D$16:$M$16,0))+VLOOKUP($BE1204,战斗属性模型!$K$22:$O$24,BK$2,FALSE)*INDEX($BW$3:$CF$578,MATCH($BD1204&amp;$BF1204&amp;$BG1204,$BT$3:$BT$578&amp;$BU$3:$BU$578&amp;$BV$3:$BV$578,0),MATCH(BK$1,$BW$1:$CF$1,0))</f>
        <v>576</v>
      </c>
      <c r="BL1204" s="3"/>
      <c r="BM1204" s="3"/>
      <c r="BN1204" s="3"/>
      <c r="BO1204" s="3"/>
      <c r="BP1204" s="3"/>
      <c r="BQ1204" s="3"/>
    </row>
    <row r="1205" spans="56:69" x14ac:dyDescent="0.2">
      <c r="BD1205" t="str">
        <f t="shared" si="720"/>
        <v>鞋子</v>
      </c>
      <c r="BE1205">
        <f t="shared" si="721"/>
        <v>2</v>
      </c>
      <c r="BF1205">
        <f t="shared" ref="BF1205:BG1205" si="763">BF629</f>
        <v>6</v>
      </c>
      <c r="BG1205">
        <f t="shared" si="763"/>
        <v>3</v>
      </c>
      <c r="BH1205" s="3">
        <f t="array" ref="BH1205">INDEX($D$21:$M$44,MATCH($BD1205&amp;$BF1205,$C$21:$C$44&amp;$B$21:$B$44,0),MATCH(BH$1,$D$16:$M$16,0))+VLOOKUP($BE1205,战斗属性模型!$K$22:$O$24,BH$2,FALSE)*INDEX($BW$3:$CF$578,MATCH($BD1205&amp;$BF1205&amp;$BG1205,$BT$3:$BT$578&amp;$BU$3:$BU$578&amp;$BV$3:$BV$578,0),MATCH(BH$1,$BW$1:$CF$1,0))</f>
        <v>343.20000000000005</v>
      </c>
      <c r="BI1205" s="3">
        <f t="array" ref="BI1205">INDEX($D$21:$M$44,MATCH($BD1205&amp;$BF1205,$C$21:$C$44&amp;$B$21:$B$44,0),MATCH(BI$1,$D$16:$M$16,0))+VLOOKUP($BE1205,战斗属性模型!$K$22:$O$24,BI$2,FALSE)*INDEX($BW$3:$CF$578,MATCH($BD1205&amp;$BF1205&amp;$BG1205,$BT$3:$BT$578&amp;$BU$3:$BU$578&amp;$BV$3:$BV$578,0),MATCH(BI$1,$BW$1:$CF$1,0))</f>
        <v>0</v>
      </c>
      <c r="BJ1205" s="3">
        <f t="array" ref="BJ1205">INDEX($D$21:$M$44,MATCH($BD1205&amp;$BF1205,$C$21:$C$44&amp;$B$21:$B$44,0),MATCH(BJ$1,$D$16:$M$16,0))+VLOOKUP($BE1205,战斗属性模型!$K$22:$O$24,BJ$2,FALSE)*INDEX($BW$3:$CF$578,MATCH($BD1205&amp;$BF1205&amp;$BG1205,$BT$3:$BT$578&amp;$BU$3:$BU$578&amp;$BV$3:$BV$578,0),MATCH(BJ$1,$BW$1:$CF$1,0))</f>
        <v>0</v>
      </c>
      <c r="BK1205" s="3">
        <f t="array" ref="BK1205">INDEX($D$21:$M$44,MATCH($BD1205&amp;$BF1205,$C$21:$C$44&amp;$B$21:$B$44,0),MATCH(BK$1,$D$16:$M$16,0))+VLOOKUP($BE1205,战斗属性模型!$K$22:$O$24,BK$2,FALSE)*INDEX($BW$3:$CF$578,MATCH($BD1205&amp;$BF1205&amp;$BG1205,$BT$3:$BT$578&amp;$BU$3:$BU$578&amp;$BV$3:$BV$578,0),MATCH(BK$1,$BW$1:$CF$1,0))</f>
        <v>672</v>
      </c>
      <c r="BL1205" s="3"/>
      <c r="BM1205" s="3"/>
      <c r="BN1205" s="3"/>
      <c r="BO1205" s="3"/>
      <c r="BP1205" s="3"/>
      <c r="BQ1205" s="3"/>
    </row>
    <row r="1206" spans="56:69" x14ac:dyDescent="0.2">
      <c r="BD1206" t="str">
        <f t="shared" si="720"/>
        <v>鞋子</v>
      </c>
      <c r="BE1206">
        <f t="shared" si="721"/>
        <v>2</v>
      </c>
      <c r="BF1206">
        <f t="shared" ref="BF1206:BG1206" si="764">BF630</f>
        <v>6</v>
      </c>
      <c r="BG1206">
        <f t="shared" si="764"/>
        <v>4</v>
      </c>
      <c r="BH1206" s="3">
        <f t="array" ref="BH1206">INDEX($D$21:$M$44,MATCH($BD1206&amp;$BF1206,$C$21:$C$44&amp;$B$21:$B$44,0),MATCH(BH$1,$D$16:$M$16,0))+VLOOKUP($BE1206,战斗属性模型!$K$22:$O$24,BH$2,FALSE)*INDEX($BW$3:$CF$578,MATCH($BD1206&amp;$BF1206&amp;$BG1206,$BT$3:$BT$578&amp;$BU$3:$BU$578&amp;$BV$3:$BV$578,0),MATCH(BH$1,$BW$1:$CF$1,0))</f>
        <v>393.6</v>
      </c>
      <c r="BI1206" s="3">
        <f t="array" ref="BI1206">INDEX($D$21:$M$44,MATCH($BD1206&amp;$BF1206,$C$21:$C$44&amp;$B$21:$B$44,0),MATCH(BI$1,$D$16:$M$16,0))+VLOOKUP($BE1206,战斗属性模型!$K$22:$O$24,BI$2,FALSE)*INDEX($BW$3:$CF$578,MATCH($BD1206&amp;$BF1206&amp;$BG1206,$BT$3:$BT$578&amp;$BU$3:$BU$578&amp;$BV$3:$BV$578,0),MATCH(BI$1,$BW$1:$CF$1,0))</f>
        <v>0</v>
      </c>
      <c r="BJ1206" s="3">
        <f t="array" ref="BJ1206">INDEX($D$21:$M$44,MATCH($BD1206&amp;$BF1206,$C$21:$C$44&amp;$B$21:$B$44,0),MATCH(BJ$1,$D$16:$M$16,0))+VLOOKUP($BE1206,战斗属性模型!$K$22:$O$24,BJ$2,FALSE)*INDEX($BW$3:$CF$578,MATCH($BD1206&amp;$BF1206&amp;$BG1206,$BT$3:$BT$578&amp;$BU$3:$BU$578&amp;$BV$3:$BV$578,0),MATCH(BJ$1,$BW$1:$CF$1,0))</f>
        <v>0</v>
      </c>
      <c r="BK1206" s="3">
        <f t="array" ref="BK1206">INDEX($D$21:$M$44,MATCH($BD1206&amp;$BF1206,$C$21:$C$44&amp;$B$21:$B$44,0),MATCH(BK$1,$D$16:$M$16,0))+VLOOKUP($BE1206,战斗属性模型!$K$22:$O$24,BK$2,FALSE)*INDEX($BW$3:$CF$578,MATCH($BD1206&amp;$BF1206&amp;$BG1206,$BT$3:$BT$578&amp;$BU$3:$BU$578&amp;$BV$3:$BV$578,0),MATCH(BK$1,$BW$1:$CF$1,0))</f>
        <v>768</v>
      </c>
      <c r="BL1206" s="3"/>
      <c r="BM1206" s="3"/>
      <c r="BN1206" s="3"/>
      <c r="BO1206" s="3"/>
      <c r="BP1206" s="3"/>
      <c r="BQ1206" s="3"/>
    </row>
    <row r="1207" spans="56:69" x14ac:dyDescent="0.2">
      <c r="BD1207" t="str">
        <f t="shared" si="720"/>
        <v>鞋子</v>
      </c>
      <c r="BE1207">
        <f t="shared" si="721"/>
        <v>2</v>
      </c>
      <c r="BF1207">
        <f t="shared" ref="BF1207:BG1207" si="765">BF631</f>
        <v>6</v>
      </c>
      <c r="BG1207">
        <f t="shared" si="765"/>
        <v>5</v>
      </c>
      <c r="BH1207" s="3">
        <f t="array" ref="BH1207">INDEX($D$21:$M$44,MATCH($BD1207&amp;$BF1207,$C$21:$C$44&amp;$B$21:$B$44,0),MATCH(BH$1,$D$16:$M$16,0))+VLOOKUP($BE1207,战斗属性模型!$K$22:$O$24,BH$2,FALSE)*INDEX($BW$3:$CF$578,MATCH($BD1207&amp;$BF1207&amp;$BG1207,$BT$3:$BT$578&amp;$BU$3:$BU$578&amp;$BV$3:$BV$578,0),MATCH(BH$1,$BW$1:$CF$1,0))</f>
        <v>444</v>
      </c>
      <c r="BI1207" s="3">
        <f t="array" ref="BI1207">INDEX($D$21:$M$44,MATCH($BD1207&amp;$BF1207,$C$21:$C$44&amp;$B$21:$B$44,0),MATCH(BI$1,$D$16:$M$16,0))+VLOOKUP($BE1207,战斗属性模型!$K$22:$O$24,BI$2,FALSE)*INDEX($BW$3:$CF$578,MATCH($BD1207&amp;$BF1207&amp;$BG1207,$BT$3:$BT$578&amp;$BU$3:$BU$578&amp;$BV$3:$BV$578,0),MATCH(BI$1,$BW$1:$CF$1,0))</f>
        <v>0</v>
      </c>
      <c r="BJ1207" s="3">
        <f t="array" ref="BJ1207">INDEX($D$21:$M$44,MATCH($BD1207&amp;$BF1207,$C$21:$C$44&amp;$B$21:$B$44,0),MATCH(BJ$1,$D$16:$M$16,0))+VLOOKUP($BE1207,战斗属性模型!$K$22:$O$24,BJ$2,FALSE)*INDEX($BW$3:$CF$578,MATCH($BD1207&amp;$BF1207&amp;$BG1207,$BT$3:$BT$578&amp;$BU$3:$BU$578&amp;$BV$3:$BV$578,0),MATCH(BJ$1,$BW$1:$CF$1,0))</f>
        <v>0</v>
      </c>
      <c r="BK1207" s="3">
        <f t="array" ref="BK1207">INDEX($D$21:$M$44,MATCH($BD1207&amp;$BF1207,$C$21:$C$44&amp;$B$21:$B$44,0),MATCH(BK$1,$D$16:$M$16,0))+VLOOKUP($BE1207,战斗属性模型!$K$22:$O$24,BK$2,FALSE)*INDEX($BW$3:$CF$578,MATCH($BD1207&amp;$BF1207&amp;$BG1207,$BT$3:$BT$578&amp;$BU$3:$BU$578&amp;$BV$3:$BV$578,0),MATCH(BK$1,$BW$1:$CF$1,0))</f>
        <v>864</v>
      </c>
      <c r="BL1207" s="3"/>
      <c r="BM1207" s="3"/>
      <c r="BN1207" s="3"/>
      <c r="BO1207" s="3"/>
      <c r="BP1207" s="3"/>
      <c r="BQ1207" s="3"/>
    </row>
    <row r="1208" spans="56:69" x14ac:dyDescent="0.2">
      <c r="BD1208" t="str">
        <f t="shared" si="720"/>
        <v>鞋子</v>
      </c>
      <c r="BE1208">
        <f t="shared" si="721"/>
        <v>2</v>
      </c>
      <c r="BF1208">
        <f t="shared" ref="BF1208:BG1208" si="766">BF632</f>
        <v>6</v>
      </c>
      <c r="BG1208">
        <f t="shared" si="766"/>
        <v>6</v>
      </c>
      <c r="BH1208" s="3">
        <f t="array" ref="BH1208">INDEX($D$21:$M$44,MATCH($BD1208&amp;$BF1208,$C$21:$C$44&amp;$B$21:$B$44,0),MATCH(BH$1,$D$16:$M$16,0))+VLOOKUP($BE1208,战斗属性模型!$K$22:$O$24,BH$2,FALSE)*INDEX($BW$3:$CF$578,MATCH($BD1208&amp;$BF1208&amp;$BG1208,$BT$3:$BT$578&amp;$BU$3:$BU$578&amp;$BV$3:$BV$578,0),MATCH(BH$1,$BW$1:$CF$1,0))</f>
        <v>494.40000000000003</v>
      </c>
      <c r="BI1208" s="3">
        <f t="array" ref="BI1208">INDEX($D$21:$M$44,MATCH($BD1208&amp;$BF1208,$C$21:$C$44&amp;$B$21:$B$44,0),MATCH(BI$1,$D$16:$M$16,0))+VLOOKUP($BE1208,战斗属性模型!$K$22:$O$24,BI$2,FALSE)*INDEX($BW$3:$CF$578,MATCH($BD1208&amp;$BF1208&amp;$BG1208,$BT$3:$BT$578&amp;$BU$3:$BU$578&amp;$BV$3:$BV$578,0),MATCH(BI$1,$BW$1:$CF$1,0))</f>
        <v>0</v>
      </c>
      <c r="BJ1208" s="3">
        <f t="array" ref="BJ1208">INDEX($D$21:$M$44,MATCH($BD1208&amp;$BF1208,$C$21:$C$44&amp;$B$21:$B$44,0),MATCH(BJ$1,$D$16:$M$16,0))+VLOOKUP($BE1208,战斗属性模型!$K$22:$O$24,BJ$2,FALSE)*INDEX($BW$3:$CF$578,MATCH($BD1208&amp;$BF1208&amp;$BG1208,$BT$3:$BT$578&amp;$BU$3:$BU$578&amp;$BV$3:$BV$578,0),MATCH(BJ$1,$BW$1:$CF$1,0))</f>
        <v>0</v>
      </c>
      <c r="BK1208" s="3">
        <f t="array" ref="BK1208">INDEX($D$21:$M$44,MATCH($BD1208&amp;$BF1208,$C$21:$C$44&amp;$B$21:$B$44,0),MATCH(BK$1,$D$16:$M$16,0))+VLOOKUP($BE1208,战斗属性模型!$K$22:$O$24,BK$2,FALSE)*INDEX($BW$3:$CF$578,MATCH($BD1208&amp;$BF1208&amp;$BG1208,$BT$3:$BT$578&amp;$BU$3:$BU$578&amp;$BV$3:$BV$578,0),MATCH(BK$1,$BW$1:$CF$1,0))</f>
        <v>960</v>
      </c>
      <c r="BL1208" s="3"/>
      <c r="BM1208" s="3"/>
      <c r="BN1208" s="3"/>
      <c r="BO1208" s="3"/>
      <c r="BP1208" s="3"/>
      <c r="BQ1208" s="3"/>
    </row>
    <row r="1209" spans="56:69" x14ac:dyDescent="0.2">
      <c r="BD1209" t="str">
        <f t="shared" si="720"/>
        <v>鞋子</v>
      </c>
      <c r="BE1209">
        <f t="shared" si="721"/>
        <v>2</v>
      </c>
      <c r="BF1209">
        <f t="shared" ref="BF1209:BG1209" si="767">BF633</f>
        <v>6</v>
      </c>
      <c r="BG1209">
        <f t="shared" si="767"/>
        <v>7</v>
      </c>
      <c r="BH1209" s="3">
        <f t="array" ref="BH1209">INDEX($D$21:$M$44,MATCH($BD1209&amp;$BF1209,$C$21:$C$44&amp;$B$21:$B$44,0),MATCH(BH$1,$D$16:$M$16,0))+VLOOKUP($BE1209,战斗属性模型!$K$22:$O$24,BH$2,FALSE)*INDEX($BW$3:$CF$578,MATCH($BD1209&amp;$BF1209&amp;$BG1209,$BT$3:$BT$578&amp;$BU$3:$BU$578&amp;$BV$3:$BV$578,0),MATCH(BH$1,$BW$1:$CF$1,0))</f>
        <v>544.79999999999995</v>
      </c>
      <c r="BI1209" s="3">
        <f t="array" ref="BI1209">INDEX($D$21:$M$44,MATCH($BD1209&amp;$BF1209,$C$21:$C$44&amp;$B$21:$B$44,0),MATCH(BI$1,$D$16:$M$16,0))+VLOOKUP($BE1209,战斗属性模型!$K$22:$O$24,BI$2,FALSE)*INDEX($BW$3:$CF$578,MATCH($BD1209&amp;$BF1209&amp;$BG1209,$BT$3:$BT$578&amp;$BU$3:$BU$578&amp;$BV$3:$BV$578,0),MATCH(BI$1,$BW$1:$CF$1,0))</f>
        <v>0</v>
      </c>
      <c r="BJ1209" s="3">
        <f t="array" ref="BJ1209">INDEX($D$21:$M$44,MATCH($BD1209&amp;$BF1209,$C$21:$C$44&amp;$B$21:$B$44,0),MATCH(BJ$1,$D$16:$M$16,0))+VLOOKUP($BE1209,战斗属性模型!$K$22:$O$24,BJ$2,FALSE)*INDEX($BW$3:$CF$578,MATCH($BD1209&amp;$BF1209&amp;$BG1209,$BT$3:$BT$578&amp;$BU$3:$BU$578&amp;$BV$3:$BV$578,0),MATCH(BJ$1,$BW$1:$CF$1,0))</f>
        <v>0</v>
      </c>
      <c r="BK1209" s="3">
        <f t="array" ref="BK1209">INDEX($D$21:$M$44,MATCH($BD1209&amp;$BF1209,$C$21:$C$44&amp;$B$21:$B$44,0),MATCH(BK$1,$D$16:$M$16,0))+VLOOKUP($BE1209,战斗属性模型!$K$22:$O$24,BK$2,FALSE)*INDEX($BW$3:$CF$578,MATCH($BD1209&amp;$BF1209&amp;$BG1209,$BT$3:$BT$578&amp;$BU$3:$BU$578&amp;$BV$3:$BV$578,0),MATCH(BK$1,$BW$1:$CF$1,0))</f>
        <v>1056</v>
      </c>
      <c r="BL1209" s="3"/>
      <c r="BM1209" s="3"/>
      <c r="BN1209" s="3"/>
      <c r="BO1209" s="3"/>
      <c r="BP1209" s="3"/>
      <c r="BQ1209" s="3"/>
    </row>
    <row r="1210" spans="56:69" x14ac:dyDescent="0.2">
      <c r="BD1210" t="str">
        <f t="shared" si="720"/>
        <v>鞋子</v>
      </c>
      <c r="BE1210">
        <f t="shared" si="721"/>
        <v>2</v>
      </c>
      <c r="BF1210">
        <f t="shared" ref="BF1210:BG1210" si="768">BF634</f>
        <v>6</v>
      </c>
      <c r="BG1210">
        <f t="shared" si="768"/>
        <v>8</v>
      </c>
      <c r="BH1210" s="3">
        <f t="array" ref="BH1210">INDEX($D$21:$M$44,MATCH($BD1210&amp;$BF1210,$C$21:$C$44&amp;$B$21:$B$44,0),MATCH(BH$1,$D$16:$M$16,0))+VLOOKUP($BE1210,战斗属性模型!$K$22:$O$24,BH$2,FALSE)*INDEX($BW$3:$CF$578,MATCH($BD1210&amp;$BF1210&amp;$BG1210,$BT$3:$BT$578&amp;$BU$3:$BU$578&amp;$BV$3:$BV$578,0),MATCH(BH$1,$BW$1:$CF$1,0))</f>
        <v>595.20000000000005</v>
      </c>
      <c r="BI1210" s="3">
        <f t="array" ref="BI1210">INDEX($D$21:$M$44,MATCH($BD1210&amp;$BF1210,$C$21:$C$44&amp;$B$21:$B$44,0),MATCH(BI$1,$D$16:$M$16,0))+VLOOKUP($BE1210,战斗属性模型!$K$22:$O$24,BI$2,FALSE)*INDEX($BW$3:$CF$578,MATCH($BD1210&amp;$BF1210&amp;$BG1210,$BT$3:$BT$578&amp;$BU$3:$BU$578&amp;$BV$3:$BV$578,0),MATCH(BI$1,$BW$1:$CF$1,0))</f>
        <v>0</v>
      </c>
      <c r="BJ1210" s="3">
        <f t="array" ref="BJ1210">INDEX($D$21:$M$44,MATCH($BD1210&amp;$BF1210,$C$21:$C$44&amp;$B$21:$B$44,0),MATCH(BJ$1,$D$16:$M$16,0))+VLOOKUP($BE1210,战斗属性模型!$K$22:$O$24,BJ$2,FALSE)*INDEX($BW$3:$CF$578,MATCH($BD1210&amp;$BF1210&amp;$BG1210,$BT$3:$BT$578&amp;$BU$3:$BU$578&amp;$BV$3:$BV$578,0),MATCH(BJ$1,$BW$1:$CF$1,0))</f>
        <v>0</v>
      </c>
      <c r="BK1210" s="3">
        <f t="array" ref="BK1210">INDEX($D$21:$M$44,MATCH($BD1210&amp;$BF1210,$C$21:$C$44&amp;$B$21:$B$44,0),MATCH(BK$1,$D$16:$M$16,0))+VLOOKUP($BE1210,战斗属性模型!$K$22:$O$24,BK$2,FALSE)*INDEX($BW$3:$CF$578,MATCH($BD1210&amp;$BF1210&amp;$BG1210,$BT$3:$BT$578&amp;$BU$3:$BU$578&amp;$BV$3:$BV$578,0),MATCH(BK$1,$BW$1:$CF$1,0))</f>
        <v>1152</v>
      </c>
      <c r="BL1210" s="3"/>
      <c r="BM1210" s="3"/>
      <c r="BN1210" s="3"/>
      <c r="BO1210" s="3"/>
      <c r="BP1210" s="3"/>
      <c r="BQ1210" s="3"/>
    </row>
    <row r="1211" spans="56:69" x14ac:dyDescent="0.2">
      <c r="BD1211" t="str">
        <f t="shared" si="720"/>
        <v>鞋子</v>
      </c>
      <c r="BE1211">
        <f t="shared" si="721"/>
        <v>2</v>
      </c>
      <c r="BF1211">
        <f t="shared" ref="BF1211:BG1211" si="769">BF635</f>
        <v>6</v>
      </c>
      <c r="BG1211">
        <f t="shared" si="769"/>
        <v>9</v>
      </c>
      <c r="BH1211" s="3">
        <f t="array" ref="BH1211">INDEX($D$21:$M$44,MATCH($BD1211&amp;$BF1211,$C$21:$C$44&amp;$B$21:$B$44,0),MATCH(BH$1,$D$16:$M$16,0))+VLOOKUP($BE1211,战斗属性模型!$K$22:$O$24,BH$2,FALSE)*INDEX($BW$3:$CF$578,MATCH($BD1211&amp;$BF1211&amp;$BG1211,$BT$3:$BT$578&amp;$BU$3:$BU$578&amp;$BV$3:$BV$578,0),MATCH(BH$1,$BW$1:$CF$1,0))</f>
        <v>645.6</v>
      </c>
      <c r="BI1211" s="3">
        <f t="array" ref="BI1211">INDEX($D$21:$M$44,MATCH($BD1211&amp;$BF1211,$C$21:$C$44&amp;$B$21:$B$44,0),MATCH(BI$1,$D$16:$M$16,0))+VLOOKUP($BE1211,战斗属性模型!$K$22:$O$24,BI$2,FALSE)*INDEX($BW$3:$CF$578,MATCH($BD1211&amp;$BF1211&amp;$BG1211,$BT$3:$BT$578&amp;$BU$3:$BU$578&amp;$BV$3:$BV$578,0),MATCH(BI$1,$BW$1:$CF$1,0))</f>
        <v>0</v>
      </c>
      <c r="BJ1211" s="3">
        <f t="array" ref="BJ1211">INDEX($D$21:$M$44,MATCH($BD1211&amp;$BF1211,$C$21:$C$44&amp;$B$21:$B$44,0),MATCH(BJ$1,$D$16:$M$16,0))+VLOOKUP($BE1211,战斗属性模型!$K$22:$O$24,BJ$2,FALSE)*INDEX($BW$3:$CF$578,MATCH($BD1211&amp;$BF1211&amp;$BG1211,$BT$3:$BT$578&amp;$BU$3:$BU$578&amp;$BV$3:$BV$578,0),MATCH(BJ$1,$BW$1:$CF$1,0))</f>
        <v>0</v>
      </c>
      <c r="BK1211" s="3">
        <f t="array" ref="BK1211">INDEX($D$21:$M$44,MATCH($BD1211&amp;$BF1211,$C$21:$C$44&amp;$B$21:$B$44,0),MATCH(BK$1,$D$16:$M$16,0))+VLOOKUP($BE1211,战斗属性模型!$K$22:$O$24,BK$2,FALSE)*INDEX($BW$3:$CF$578,MATCH($BD1211&amp;$BF1211&amp;$BG1211,$BT$3:$BT$578&amp;$BU$3:$BU$578&amp;$BV$3:$BV$578,0),MATCH(BK$1,$BW$1:$CF$1,0))</f>
        <v>1248</v>
      </c>
      <c r="BL1211" s="3"/>
      <c r="BM1211" s="3"/>
      <c r="BN1211" s="3"/>
      <c r="BO1211" s="3"/>
      <c r="BP1211" s="3"/>
      <c r="BQ1211" s="3"/>
    </row>
    <row r="1212" spans="56:69" x14ac:dyDescent="0.2">
      <c r="BD1212" t="str">
        <f t="shared" si="720"/>
        <v>鞋子</v>
      </c>
      <c r="BE1212">
        <f t="shared" si="721"/>
        <v>2</v>
      </c>
      <c r="BF1212">
        <f t="shared" ref="BF1212:BG1212" si="770">BF636</f>
        <v>6</v>
      </c>
      <c r="BG1212">
        <f t="shared" si="770"/>
        <v>10</v>
      </c>
      <c r="BH1212" s="3">
        <f t="array" ref="BH1212">INDEX($D$21:$M$44,MATCH($BD1212&amp;$BF1212,$C$21:$C$44&amp;$B$21:$B$44,0),MATCH(BH$1,$D$16:$M$16,0))+VLOOKUP($BE1212,战斗属性模型!$K$22:$O$24,BH$2,FALSE)*INDEX($BW$3:$CF$578,MATCH($BD1212&amp;$BF1212&amp;$BG1212,$BT$3:$BT$578&amp;$BU$3:$BU$578&amp;$BV$3:$BV$578,0),MATCH(BH$1,$BW$1:$CF$1,0))</f>
        <v>696</v>
      </c>
      <c r="BI1212" s="3">
        <f t="array" ref="BI1212">INDEX($D$21:$M$44,MATCH($BD1212&amp;$BF1212,$C$21:$C$44&amp;$B$21:$B$44,0),MATCH(BI$1,$D$16:$M$16,0))+VLOOKUP($BE1212,战斗属性模型!$K$22:$O$24,BI$2,FALSE)*INDEX($BW$3:$CF$578,MATCH($BD1212&amp;$BF1212&amp;$BG1212,$BT$3:$BT$578&amp;$BU$3:$BU$578&amp;$BV$3:$BV$578,0),MATCH(BI$1,$BW$1:$CF$1,0))</f>
        <v>0</v>
      </c>
      <c r="BJ1212" s="3">
        <f t="array" ref="BJ1212">INDEX($D$21:$M$44,MATCH($BD1212&amp;$BF1212,$C$21:$C$44&amp;$B$21:$B$44,0),MATCH(BJ$1,$D$16:$M$16,0))+VLOOKUP($BE1212,战斗属性模型!$K$22:$O$24,BJ$2,FALSE)*INDEX($BW$3:$CF$578,MATCH($BD1212&amp;$BF1212&amp;$BG1212,$BT$3:$BT$578&amp;$BU$3:$BU$578&amp;$BV$3:$BV$578,0),MATCH(BJ$1,$BW$1:$CF$1,0))</f>
        <v>0</v>
      </c>
      <c r="BK1212" s="3">
        <f t="array" ref="BK1212">INDEX($D$21:$M$44,MATCH($BD1212&amp;$BF1212,$C$21:$C$44&amp;$B$21:$B$44,0),MATCH(BK$1,$D$16:$M$16,0))+VLOOKUP($BE1212,战斗属性模型!$K$22:$O$24,BK$2,FALSE)*INDEX($BW$3:$CF$578,MATCH($BD1212&amp;$BF1212&amp;$BG1212,$BT$3:$BT$578&amp;$BU$3:$BU$578&amp;$BV$3:$BV$578,0),MATCH(BK$1,$BW$1:$CF$1,0))</f>
        <v>1344</v>
      </c>
      <c r="BL1212" s="3"/>
      <c r="BM1212" s="3"/>
      <c r="BN1212" s="3"/>
      <c r="BO1212" s="3"/>
      <c r="BP1212" s="3"/>
      <c r="BQ1212" s="3"/>
    </row>
    <row r="1213" spans="56:69" x14ac:dyDescent="0.2">
      <c r="BD1213" t="str">
        <f t="shared" si="720"/>
        <v>鞋子</v>
      </c>
      <c r="BE1213">
        <f t="shared" si="721"/>
        <v>2</v>
      </c>
      <c r="BF1213">
        <f t="shared" ref="BF1213:BG1213" si="771">BF637</f>
        <v>6</v>
      </c>
      <c r="BG1213">
        <f t="shared" si="771"/>
        <v>11</v>
      </c>
      <c r="BH1213" s="3">
        <f t="array" ref="BH1213">INDEX($D$21:$M$44,MATCH($BD1213&amp;$BF1213,$C$21:$C$44&amp;$B$21:$B$44,0),MATCH(BH$1,$D$16:$M$16,0))+VLOOKUP($BE1213,战斗属性模型!$K$22:$O$24,BH$2,FALSE)*INDEX($BW$3:$CF$578,MATCH($BD1213&amp;$BF1213&amp;$BG1213,$BT$3:$BT$578&amp;$BU$3:$BU$578&amp;$BV$3:$BV$578,0),MATCH(BH$1,$BW$1:$CF$1,0))</f>
        <v>746.4</v>
      </c>
      <c r="BI1213" s="3">
        <f t="array" ref="BI1213">INDEX($D$21:$M$44,MATCH($BD1213&amp;$BF1213,$C$21:$C$44&amp;$B$21:$B$44,0),MATCH(BI$1,$D$16:$M$16,0))+VLOOKUP($BE1213,战斗属性模型!$K$22:$O$24,BI$2,FALSE)*INDEX($BW$3:$CF$578,MATCH($BD1213&amp;$BF1213&amp;$BG1213,$BT$3:$BT$578&amp;$BU$3:$BU$578&amp;$BV$3:$BV$578,0),MATCH(BI$1,$BW$1:$CF$1,0))</f>
        <v>0</v>
      </c>
      <c r="BJ1213" s="3">
        <f t="array" ref="BJ1213">INDEX($D$21:$M$44,MATCH($BD1213&amp;$BF1213,$C$21:$C$44&amp;$B$21:$B$44,0),MATCH(BJ$1,$D$16:$M$16,0))+VLOOKUP($BE1213,战斗属性模型!$K$22:$O$24,BJ$2,FALSE)*INDEX($BW$3:$CF$578,MATCH($BD1213&amp;$BF1213&amp;$BG1213,$BT$3:$BT$578&amp;$BU$3:$BU$578&amp;$BV$3:$BV$578,0),MATCH(BJ$1,$BW$1:$CF$1,0))</f>
        <v>0</v>
      </c>
      <c r="BK1213" s="3">
        <f t="array" ref="BK1213">INDEX($D$21:$M$44,MATCH($BD1213&amp;$BF1213,$C$21:$C$44&amp;$B$21:$B$44,0),MATCH(BK$1,$D$16:$M$16,0))+VLOOKUP($BE1213,战斗属性模型!$K$22:$O$24,BK$2,FALSE)*INDEX($BW$3:$CF$578,MATCH($BD1213&amp;$BF1213&amp;$BG1213,$BT$3:$BT$578&amp;$BU$3:$BU$578&amp;$BV$3:$BV$578,0),MATCH(BK$1,$BW$1:$CF$1,0))</f>
        <v>1440</v>
      </c>
      <c r="BL1213" s="3"/>
      <c r="BM1213" s="3"/>
      <c r="BN1213" s="3"/>
      <c r="BO1213" s="3"/>
      <c r="BP1213" s="3"/>
      <c r="BQ1213" s="3"/>
    </row>
    <row r="1214" spans="56:69" x14ac:dyDescent="0.2">
      <c r="BD1214" t="str">
        <f t="shared" si="720"/>
        <v>鞋子</v>
      </c>
      <c r="BE1214">
        <f t="shared" si="721"/>
        <v>2</v>
      </c>
      <c r="BF1214">
        <f t="shared" ref="BF1214:BG1214" si="772">BF638</f>
        <v>6</v>
      </c>
      <c r="BG1214">
        <f t="shared" si="772"/>
        <v>12</v>
      </c>
      <c r="BH1214" s="3">
        <f t="array" ref="BH1214">INDEX($D$21:$M$44,MATCH($BD1214&amp;$BF1214,$C$21:$C$44&amp;$B$21:$B$44,0),MATCH(BH$1,$D$16:$M$16,0))+VLOOKUP($BE1214,战斗属性模型!$K$22:$O$24,BH$2,FALSE)*INDEX($BW$3:$CF$578,MATCH($BD1214&amp;$BF1214&amp;$BG1214,$BT$3:$BT$578&amp;$BU$3:$BU$578&amp;$BV$3:$BV$578,0),MATCH(BH$1,$BW$1:$CF$1,0))</f>
        <v>796.80000000000007</v>
      </c>
      <c r="BI1214" s="3">
        <f t="array" ref="BI1214">INDEX($D$21:$M$44,MATCH($BD1214&amp;$BF1214,$C$21:$C$44&amp;$B$21:$B$44,0),MATCH(BI$1,$D$16:$M$16,0))+VLOOKUP($BE1214,战斗属性模型!$K$22:$O$24,BI$2,FALSE)*INDEX($BW$3:$CF$578,MATCH($BD1214&amp;$BF1214&amp;$BG1214,$BT$3:$BT$578&amp;$BU$3:$BU$578&amp;$BV$3:$BV$578,0),MATCH(BI$1,$BW$1:$CF$1,0))</f>
        <v>0</v>
      </c>
      <c r="BJ1214" s="3">
        <f t="array" ref="BJ1214">INDEX($D$21:$M$44,MATCH($BD1214&amp;$BF1214,$C$21:$C$44&amp;$B$21:$B$44,0),MATCH(BJ$1,$D$16:$M$16,0))+VLOOKUP($BE1214,战斗属性模型!$K$22:$O$24,BJ$2,FALSE)*INDEX($BW$3:$CF$578,MATCH($BD1214&amp;$BF1214&amp;$BG1214,$BT$3:$BT$578&amp;$BU$3:$BU$578&amp;$BV$3:$BV$578,0),MATCH(BJ$1,$BW$1:$CF$1,0))</f>
        <v>0</v>
      </c>
      <c r="BK1214" s="3">
        <f t="array" ref="BK1214">INDEX($D$21:$M$44,MATCH($BD1214&amp;$BF1214,$C$21:$C$44&amp;$B$21:$B$44,0),MATCH(BK$1,$D$16:$M$16,0))+VLOOKUP($BE1214,战斗属性模型!$K$22:$O$24,BK$2,FALSE)*INDEX($BW$3:$CF$578,MATCH($BD1214&amp;$BF1214&amp;$BG1214,$BT$3:$BT$578&amp;$BU$3:$BU$578&amp;$BV$3:$BV$578,0),MATCH(BK$1,$BW$1:$CF$1,0))</f>
        <v>1536</v>
      </c>
      <c r="BL1214" s="3"/>
      <c r="BM1214" s="3"/>
      <c r="BN1214" s="3"/>
      <c r="BO1214" s="3"/>
      <c r="BP1214" s="3"/>
      <c r="BQ1214" s="3"/>
    </row>
    <row r="1215" spans="56:69" x14ac:dyDescent="0.2">
      <c r="BD1215" t="str">
        <f t="shared" si="720"/>
        <v>鞋子</v>
      </c>
      <c r="BE1215">
        <f t="shared" si="721"/>
        <v>2</v>
      </c>
      <c r="BF1215">
        <f t="shared" ref="BF1215:BG1215" si="773">BF639</f>
        <v>6</v>
      </c>
      <c r="BG1215">
        <f t="shared" si="773"/>
        <v>13</v>
      </c>
      <c r="BH1215" s="3">
        <f t="array" ref="BH1215">INDEX($D$21:$M$44,MATCH($BD1215&amp;$BF1215,$C$21:$C$44&amp;$B$21:$B$44,0),MATCH(BH$1,$D$16:$M$16,0))+VLOOKUP($BE1215,战斗属性模型!$K$22:$O$24,BH$2,FALSE)*INDEX($BW$3:$CF$578,MATCH($BD1215&amp;$BF1215&amp;$BG1215,$BT$3:$BT$578&amp;$BU$3:$BU$578&amp;$BV$3:$BV$578,0),MATCH(BH$1,$BW$1:$CF$1,0))</f>
        <v>847.2</v>
      </c>
      <c r="BI1215" s="3">
        <f t="array" ref="BI1215">INDEX($D$21:$M$44,MATCH($BD1215&amp;$BF1215,$C$21:$C$44&amp;$B$21:$B$44,0),MATCH(BI$1,$D$16:$M$16,0))+VLOOKUP($BE1215,战斗属性模型!$K$22:$O$24,BI$2,FALSE)*INDEX($BW$3:$CF$578,MATCH($BD1215&amp;$BF1215&amp;$BG1215,$BT$3:$BT$578&amp;$BU$3:$BU$578&amp;$BV$3:$BV$578,0),MATCH(BI$1,$BW$1:$CF$1,0))</f>
        <v>0</v>
      </c>
      <c r="BJ1215" s="3">
        <f t="array" ref="BJ1215">INDEX($D$21:$M$44,MATCH($BD1215&amp;$BF1215,$C$21:$C$44&amp;$B$21:$B$44,0),MATCH(BJ$1,$D$16:$M$16,0))+VLOOKUP($BE1215,战斗属性模型!$K$22:$O$24,BJ$2,FALSE)*INDEX($BW$3:$CF$578,MATCH($BD1215&amp;$BF1215&amp;$BG1215,$BT$3:$BT$578&amp;$BU$3:$BU$578&amp;$BV$3:$BV$578,0),MATCH(BJ$1,$BW$1:$CF$1,0))</f>
        <v>0</v>
      </c>
      <c r="BK1215" s="3">
        <f t="array" ref="BK1215">INDEX($D$21:$M$44,MATCH($BD1215&amp;$BF1215,$C$21:$C$44&amp;$B$21:$B$44,0),MATCH(BK$1,$D$16:$M$16,0))+VLOOKUP($BE1215,战斗属性模型!$K$22:$O$24,BK$2,FALSE)*INDEX($BW$3:$CF$578,MATCH($BD1215&amp;$BF1215&amp;$BG1215,$BT$3:$BT$578&amp;$BU$3:$BU$578&amp;$BV$3:$BV$578,0),MATCH(BK$1,$BW$1:$CF$1,0))</f>
        <v>1632</v>
      </c>
      <c r="BL1215" s="3"/>
      <c r="BM1215" s="3"/>
      <c r="BN1215" s="3"/>
      <c r="BO1215" s="3"/>
      <c r="BP1215" s="3"/>
      <c r="BQ1215" s="3"/>
    </row>
    <row r="1216" spans="56:69" x14ac:dyDescent="0.2">
      <c r="BD1216" t="str">
        <f t="shared" si="720"/>
        <v>鞋子</v>
      </c>
      <c r="BE1216">
        <f t="shared" si="721"/>
        <v>2</v>
      </c>
      <c r="BF1216">
        <f t="shared" ref="BF1216:BG1216" si="774">BF640</f>
        <v>6</v>
      </c>
      <c r="BG1216">
        <f t="shared" si="774"/>
        <v>14</v>
      </c>
      <c r="BH1216" s="3">
        <f t="array" ref="BH1216">INDEX($D$21:$M$44,MATCH($BD1216&amp;$BF1216,$C$21:$C$44&amp;$B$21:$B$44,0),MATCH(BH$1,$D$16:$M$16,0))+VLOOKUP($BE1216,战斗属性模型!$K$22:$O$24,BH$2,FALSE)*INDEX($BW$3:$CF$578,MATCH($BD1216&amp;$BF1216&amp;$BG1216,$BT$3:$BT$578&amp;$BU$3:$BU$578&amp;$BV$3:$BV$578,0),MATCH(BH$1,$BW$1:$CF$1,0))</f>
        <v>897.6</v>
      </c>
      <c r="BI1216" s="3">
        <f t="array" ref="BI1216">INDEX($D$21:$M$44,MATCH($BD1216&amp;$BF1216,$C$21:$C$44&amp;$B$21:$B$44,0),MATCH(BI$1,$D$16:$M$16,0))+VLOOKUP($BE1216,战斗属性模型!$K$22:$O$24,BI$2,FALSE)*INDEX($BW$3:$CF$578,MATCH($BD1216&amp;$BF1216&amp;$BG1216,$BT$3:$BT$578&amp;$BU$3:$BU$578&amp;$BV$3:$BV$578,0),MATCH(BI$1,$BW$1:$CF$1,0))</f>
        <v>0</v>
      </c>
      <c r="BJ1216" s="3">
        <f t="array" ref="BJ1216">INDEX($D$21:$M$44,MATCH($BD1216&amp;$BF1216,$C$21:$C$44&amp;$B$21:$B$44,0),MATCH(BJ$1,$D$16:$M$16,0))+VLOOKUP($BE1216,战斗属性模型!$K$22:$O$24,BJ$2,FALSE)*INDEX($BW$3:$CF$578,MATCH($BD1216&amp;$BF1216&amp;$BG1216,$BT$3:$BT$578&amp;$BU$3:$BU$578&amp;$BV$3:$BV$578,0),MATCH(BJ$1,$BW$1:$CF$1,0))</f>
        <v>0</v>
      </c>
      <c r="BK1216" s="3">
        <f t="array" ref="BK1216">INDEX($D$21:$M$44,MATCH($BD1216&amp;$BF1216,$C$21:$C$44&amp;$B$21:$B$44,0),MATCH(BK$1,$D$16:$M$16,0))+VLOOKUP($BE1216,战斗属性模型!$K$22:$O$24,BK$2,FALSE)*INDEX($BW$3:$CF$578,MATCH($BD1216&amp;$BF1216&amp;$BG1216,$BT$3:$BT$578&amp;$BU$3:$BU$578&amp;$BV$3:$BV$578,0),MATCH(BK$1,$BW$1:$CF$1,0))</f>
        <v>1728</v>
      </c>
      <c r="BL1216" s="3"/>
      <c r="BM1216" s="3"/>
      <c r="BN1216" s="3"/>
      <c r="BO1216" s="3"/>
      <c r="BP1216" s="3"/>
      <c r="BQ1216" s="3"/>
    </row>
    <row r="1217" spans="56:69" x14ac:dyDescent="0.2">
      <c r="BD1217" t="str">
        <f t="shared" si="720"/>
        <v>鞋子</v>
      </c>
      <c r="BE1217">
        <f t="shared" si="721"/>
        <v>2</v>
      </c>
      <c r="BF1217">
        <f t="shared" ref="BF1217:BG1217" si="775">BF641</f>
        <v>6</v>
      </c>
      <c r="BG1217">
        <f t="shared" si="775"/>
        <v>15</v>
      </c>
      <c r="BH1217" s="3">
        <f t="array" ref="BH1217">INDEX($D$21:$M$44,MATCH($BD1217&amp;$BF1217,$C$21:$C$44&amp;$B$21:$B$44,0),MATCH(BH$1,$D$16:$M$16,0))+VLOOKUP($BE1217,战斗属性模型!$K$22:$O$24,BH$2,FALSE)*INDEX($BW$3:$CF$578,MATCH($BD1217&amp;$BF1217&amp;$BG1217,$BT$3:$BT$578&amp;$BU$3:$BU$578&amp;$BV$3:$BV$578,0),MATCH(BH$1,$BW$1:$CF$1,0))</f>
        <v>948</v>
      </c>
      <c r="BI1217" s="3">
        <f t="array" ref="BI1217">INDEX($D$21:$M$44,MATCH($BD1217&amp;$BF1217,$C$21:$C$44&amp;$B$21:$B$44,0),MATCH(BI$1,$D$16:$M$16,0))+VLOOKUP($BE1217,战斗属性模型!$K$22:$O$24,BI$2,FALSE)*INDEX($BW$3:$CF$578,MATCH($BD1217&amp;$BF1217&amp;$BG1217,$BT$3:$BT$578&amp;$BU$3:$BU$578&amp;$BV$3:$BV$578,0),MATCH(BI$1,$BW$1:$CF$1,0))</f>
        <v>0</v>
      </c>
      <c r="BJ1217" s="3">
        <f t="array" ref="BJ1217">INDEX($D$21:$M$44,MATCH($BD1217&amp;$BF1217,$C$21:$C$44&amp;$B$21:$B$44,0),MATCH(BJ$1,$D$16:$M$16,0))+VLOOKUP($BE1217,战斗属性模型!$K$22:$O$24,BJ$2,FALSE)*INDEX($BW$3:$CF$578,MATCH($BD1217&amp;$BF1217&amp;$BG1217,$BT$3:$BT$578&amp;$BU$3:$BU$578&amp;$BV$3:$BV$578,0),MATCH(BJ$1,$BW$1:$CF$1,0))</f>
        <v>0</v>
      </c>
      <c r="BK1217" s="3">
        <f t="array" ref="BK1217">INDEX($D$21:$M$44,MATCH($BD1217&amp;$BF1217,$C$21:$C$44&amp;$B$21:$B$44,0),MATCH(BK$1,$D$16:$M$16,0))+VLOOKUP($BE1217,战斗属性模型!$K$22:$O$24,BK$2,FALSE)*INDEX($BW$3:$CF$578,MATCH($BD1217&amp;$BF1217&amp;$BG1217,$BT$3:$BT$578&amp;$BU$3:$BU$578&amp;$BV$3:$BV$578,0),MATCH(BK$1,$BW$1:$CF$1,0))</f>
        <v>1824</v>
      </c>
      <c r="BL1217" s="3"/>
      <c r="BM1217" s="3"/>
      <c r="BN1217" s="3"/>
      <c r="BO1217" s="3"/>
      <c r="BP1217" s="3"/>
      <c r="BQ1217" s="3"/>
    </row>
    <row r="1218" spans="56:69" x14ac:dyDescent="0.2">
      <c r="BD1218" t="str">
        <f t="shared" si="720"/>
        <v>鞋子</v>
      </c>
      <c r="BE1218">
        <f t="shared" si="721"/>
        <v>2</v>
      </c>
      <c r="BF1218">
        <f t="shared" ref="BF1218:BG1218" si="776">BF642</f>
        <v>6</v>
      </c>
      <c r="BG1218">
        <f t="shared" si="776"/>
        <v>16</v>
      </c>
      <c r="BH1218" s="3">
        <f t="array" ref="BH1218">INDEX($D$21:$M$44,MATCH($BD1218&amp;$BF1218,$C$21:$C$44&amp;$B$21:$B$44,0),MATCH(BH$1,$D$16:$M$16,0))+VLOOKUP($BE1218,战斗属性模型!$K$22:$O$24,BH$2,FALSE)*INDEX($BW$3:$CF$578,MATCH($BD1218&amp;$BF1218&amp;$BG1218,$BT$3:$BT$578&amp;$BU$3:$BU$578&amp;$BV$3:$BV$578,0),MATCH(BH$1,$BW$1:$CF$1,0))</f>
        <v>998.40000000000009</v>
      </c>
      <c r="BI1218" s="3">
        <f t="array" ref="BI1218">INDEX($D$21:$M$44,MATCH($BD1218&amp;$BF1218,$C$21:$C$44&amp;$B$21:$B$44,0),MATCH(BI$1,$D$16:$M$16,0))+VLOOKUP($BE1218,战斗属性模型!$K$22:$O$24,BI$2,FALSE)*INDEX($BW$3:$CF$578,MATCH($BD1218&amp;$BF1218&amp;$BG1218,$BT$3:$BT$578&amp;$BU$3:$BU$578&amp;$BV$3:$BV$578,0),MATCH(BI$1,$BW$1:$CF$1,0))</f>
        <v>0</v>
      </c>
      <c r="BJ1218" s="3">
        <f t="array" ref="BJ1218">INDEX($D$21:$M$44,MATCH($BD1218&amp;$BF1218,$C$21:$C$44&amp;$B$21:$B$44,0),MATCH(BJ$1,$D$16:$M$16,0))+VLOOKUP($BE1218,战斗属性模型!$K$22:$O$24,BJ$2,FALSE)*INDEX($BW$3:$CF$578,MATCH($BD1218&amp;$BF1218&amp;$BG1218,$BT$3:$BT$578&amp;$BU$3:$BU$578&amp;$BV$3:$BV$578,0),MATCH(BJ$1,$BW$1:$CF$1,0))</f>
        <v>0</v>
      </c>
      <c r="BK1218" s="3">
        <f t="array" ref="BK1218">INDEX($D$21:$M$44,MATCH($BD1218&amp;$BF1218,$C$21:$C$44&amp;$B$21:$B$44,0),MATCH(BK$1,$D$16:$M$16,0))+VLOOKUP($BE1218,战斗属性模型!$K$22:$O$24,BK$2,FALSE)*INDEX($BW$3:$CF$578,MATCH($BD1218&amp;$BF1218&amp;$BG1218,$BT$3:$BT$578&amp;$BU$3:$BU$578&amp;$BV$3:$BV$578,0),MATCH(BK$1,$BW$1:$CF$1,0))</f>
        <v>1920</v>
      </c>
      <c r="BL1218" s="3"/>
      <c r="BM1218" s="3"/>
      <c r="BN1218" s="3"/>
      <c r="BO1218" s="3"/>
      <c r="BP1218" s="3"/>
      <c r="BQ1218" s="3"/>
    </row>
    <row r="1219" spans="56:69" x14ac:dyDescent="0.2">
      <c r="BD1219" t="str">
        <f t="shared" si="720"/>
        <v>鞋子</v>
      </c>
      <c r="BE1219">
        <f t="shared" si="721"/>
        <v>2</v>
      </c>
      <c r="BF1219">
        <f t="shared" ref="BF1219:BG1219" si="777">BF643</f>
        <v>6</v>
      </c>
      <c r="BG1219">
        <f t="shared" si="777"/>
        <v>17</v>
      </c>
      <c r="BH1219" s="3">
        <f t="array" ref="BH1219">INDEX($D$21:$M$44,MATCH($BD1219&amp;$BF1219,$C$21:$C$44&amp;$B$21:$B$44,0),MATCH(BH$1,$D$16:$M$16,0))+VLOOKUP($BE1219,战斗属性模型!$K$22:$O$24,BH$2,FALSE)*INDEX($BW$3:$CF$578,MATCH($BD1219&amp;$BF1219&amp;$BG1219,$BT$3:$BT$578&amp;$BU$3:$BU$578&amp;$BV$3:$BV$578,0),MATCH(BH$1,$BW$1:$CF$1,0))</f>
        <v>1048.8000000000002</v>
      </c>
      <c r="BI1219" s="3">
        <f t="array" ref="BI1219">INDEX($D$21:$M$44,MATCH($BD1219&amp;$BF1219,$C$21:$C$44&amp;$B$21:$B$44,0),MATCH(BI$1,$D$16:$M$16,0))+VLOOKUP($BE1219,战斗属性模型!$K$22:$O$24,BI$2,FALSE)*INDEX($BW$3:$CF$578,MATCH($BD1219&amp;$BF1219&amp;$BG1219,$BT$3:$BT$578&amp;$BU$3:$BU$578&amp;$BV$3:$BV$578,0),MATCH(BI$1,$BW$1:$CF$1,0))</f>
        <v>0</v>
      </c>
      <c r="BJ1219" s="3">
        <f t="array" ref="BJ1219">INDEX($D$21:$M$44,MATCH($BD1219&amp;$BF1219,$C$21:$C$44&amp;$B$21:$B$44,0),MATCH(BJ$1,$D$16:$M$16,0))+VLOOKUP($BE1219,战斗属性模型!$K$22:$O$24,BJ$2,FALSE)*INDEX($BW$3:$CF$578,MATCH($BD1219&amp;$BF1219&amp;$BG1219,$BT$3:$BT$578&amp;$BU$3:$BU$578&amp;$BV$3:$BV$578,0),MATCH(BJ$1,$BW$1:$CF$1,0))</f>
        <v>0</v>
      </c>
      <c r="BK1219" s="3">
        <f t="array" ref="BK1219">INDEX($D$21:$M$44,MATCH($BD1219&amp;$BF1219,$C$21:$C$44&amp;$B$21:$B$44,0),MATCH(BK$1,$D$16:$M$16,0))+VLOOKUP($BE1219,战斗属性模型!$K$22:$O$24,BK$2,FALSE)*INDEX($BW$3:$CF$578,MATCH($BD1219&amp;$BF1219&amp;$BG1219,$BT$3:$BT$578&amp;$BU$3:$BU$578&amp;$BV$3:$BV$578,0),MATCH(BK$1,$BW$1:$CF$1,0))</f>
        <v>2016</v>
      </c>
      <c r="BL1219" s="3"/>
      <c r="BM1219" s="3"/>
      <c r="BN1219" s="3"/>
      <c r="BO1219" s="3"/>
      <c r="BP1219" s="3"/>
      <c r="BQ1219" s="3"/>
    </row>
    <row r="1220" spans="56:69" x14ac:dyDescent="0.2">
      <c r="BD1220" t="str">
        <f t="shared" si="720"/>
        <v>鞋子</v>
      </c>
      <c r="BE1220">
        <f t="shared" si="721"/>
        <v>2</v>
      </c>
      <c r="BF1220">
        <f t="shared" ref="BF1220:BG1220" si="778">BF644</f>
        <v>6</v>
      </c>
      <c r="BG1220">
        <f t="shared" si="778"/>
        <v>18</v>
      </c>
      <c r="BH1220" s="3">
        <f t="array" ref="BH1220">INDEX($D$21:$M$44,MATCH($BD1220&amp;$BF1220,$C$21:$C$44&amp;$B$21:$B$44,0),MATCH(BH$1,$D$16:$M$16,0))+VLOOKUP($BE1220,战斗属性模型!$K$22:$O$24,BH$2,FALSE)*INDEX($BW$3:$CF$578,MATCH($BD1220&amp;$BF1220&amp;$BG1220,$BT$3:$BT$578&amp;$BU$3:$BU$578&amp;$BV$3:$BV$578,0),MATCH(BH$1,$BW$1:$CF$1,0))</f>
        <v>1099.2</v>
      </c>
      <c r="BI1220" s="3">
        <f t="array" ref="BI1220">INDEX($D$21:$M$44,MATCH($BD1220&amp;$BF1220,$C$21:$C$44&amp;$B$21:$B$44,0),MATCH(BI$1,$D$16:$M$16,0))+VLOOKUP($BE1220,战斗属性模型!$K$22:$O$24,BI$2,FALSE)*INDEX($BW$3:$CF$578,MATCH($BD1220&amp;$BF1220&amp;$BG1220,$BT$3:$BT$578&amp;$BU$3:$BU$578&amp;$BV$3:$BV$578,0),MATCH(BI$1,$BW$1:$CF$1,0))</f>
        <v>0</v>
      </c>
      <c r="BJ1220" s="3">
        <f t="array" ref="BJ1220">INDEX($D$21:$M$44,MATCH($BD1220&amp;$BF1220,$C$21:$C$44&amp;$B$21:$B$44,0),MATCH(BJ$1,$D$16:$M$16,0))+VLOOKUP($BE1220,战斗属性模型!$K$22:$O$24,BJ$2,FALSE)*INDEX($BW$3:$CF$578,MATCH($BD1220&amp;$BF1220&amp;$BG1220,$BT$3:$BT$578&amp;$BU$3:$BU$578&amp;$BV$3:$BV$578,0),MATCH(BJ$1,$BW$1:$CF$1,0))</f>
        <v>0</v>
      </c>
      <c r="BK1220" s="3">
        <f t="array" ref="BK1220">INDEX($D$21:$M$44,MATCH($BD1220&amp;$BF1220,$C$21:$C$44&amp;$B$21:$B$44,0),MATCH(BK$1,$D$16:$M$16,0))+VLOOKUP($BE1220,战斗属性模型!$K$22:$O$24,BK$2,FALSE)*INDEX($BW$3:$CF$578,MATCH($BD1220&amp;$BF1220&amp;$BG1220,$BT$3:$BT$578&amp;$BU$3:$BU$578&amp;$BV$3:$BV$578,0),MATCH(BK$1,$BW$1:$CF$1,0))</f>
        <v>2112</v>
      </c>
      <c r="BL1220" s="3"/>
      <c r="BM1220" s="3"/>
      <c r="BN1220" s="3"/>
      <c r="BO1220" s="3"/>
      <c r="BP1220" s="3"/>
      <c r="BQ1220" s="3"/>
    </row>
    <row r="1221" spans="56:69" x14ac:dyDescent="0.2">
      <c r="BD1221" t="str">
        <f t="shared" si="720"/>
        <v>鞋子</v>
      </c>
      <c r="BE1221">
        <f t="shared" si="721"/>
        <v>2</v>
      </c>
      <c r="BF1221">
        <f t="shared" ref="BF1221:BG1221" si="779">BF645</f>
        <v>6</v>
      </c>
      <c r="BG1221">
        <f t="shared" si="779"/>
        <v>19</v>
      </c>
      <c r="BH1221" s="3">
        <f t="array" ref="BH1221">INDEX($D$21:$M$44,MATCH($BD1221&amp;$BF1221,$C$21:$C$44&amp;$B$21:$B$44,0),MATCH(BH$1,$D$16:$M$16,0))+VLOOKUP($BE1221,战斗属性模型!$K$22:$O$24,BH$2,FALSE)*INDEX($BW$3:$CF$578,MATCH($BD1221&amp;$BF1221&amp;$BG1221,$BT$3:$BT$578&amp;$BU$3:$BU$578&amp;$BV$3:$BV$578,0),MATCH(BH$1,$BW$1:$CF$1,0))</f>
        <v>1149.5999999999999</v>
      </c>
      <c r="BI1221" s="3">
        <f t="array" ref="BI1221">INDEX($D$21:$M$44,MATCH($BD1221&amp;$BF1221,$C$21:$C$44&amp;$B$21:$B$44,0),MATCH(BI$1,$D$16:$M$16,0))+VLOOKUP($BE1221,战斗属性模型!$K$22:$O$24,BI$2,FALSE)*INDEX($BW$3:$CF$578,MATCH($BD1221&amp;$BF1221&amp;$BG1221,$BT$3:$BT$578&amp;$BU$3:$BU$578&amp;$BV$3:$BV$578,0),MATCH(BI$1,$BW$1:$CF$1,0))</f>
        <v>0</v>
      </c>
      <c r="BJ1221" s="3">
        <f t="array" ref="BJ1221">INDEX($D$21:$M$44,MATCH($BD1221&amp;$BF1221,$C$21:$C$44&amp;$B$21:$B$44,0),MATCH(BJ$1,$D$16:$M$16,0))+VLOOKUP($BE1221,战斗属性模型!$K$22:$O$24,BJ$2,FALSE)*INDEX($BW$3:$CF$578,MATCH($BD1221&amp;$BF1221&amp;$BG1221,$BT$3:$BT$578&amp;$BU$3:$BU$578&amp;$BV$3:$BV$578,0),MATCH(BJ$1,$BW$1:$CF$1,0))</f>
        <v>0</v>
      </c>
      <c r="BK1221" s="3">
        <f t="array" ref="BK1221">INDEX($D$21:$M$44,MATCH($BD1221&amp;$BF1221,$C$21:$C$44&amp;$B$21:$B$44,0),MATCH(BK$1,$D$16:$M$16,0))+VLOOKUP($BE1221,战斗属性模型!$K$22:$O$24,BK$2,FALSE)*INDEX($BW$3:$CF$578,MATCH($BD1221&amp;$BF1221&amp;$BG1221,$BT$3:$BT$578&amp;$BU$3:$BU$578&amp;$BV$3:$BV$578,0),MATCH(BK$1,$BW$1:$CF$1,0))</f>
        <v>2208</v>
      </c>
      <c r="BL1221" s="3"/>
      <c r="BM1221" s="3"/>
      <c r="BN1221" s="3"/>
      <c r="BO1221" s="3"/>
      <c r="BP1221" s="3"/>
      <c r="BQ1221" s="3"/>
    </row>
    <row r="1222" spans="56:69" x14ac:dyDescent="0.2">
      <c r="BD1222" t="str">
        <f t="shared" si="720"/>
        <v>鞋子</v>
      </c>
      <c r="BE1222">
        <f t="shared" si="721"/>
        <v>2</v>
      </c>
      <c r="BF1222">
        <f t="shared" ref="BF1222:BG1222" si="780">BF646</f>
        <v>6</v>
      </c>
      <c r="BG1222">
        <f t="shared" si="780"/>
        <v>20</v>
      </c>
      <c r="BH1222" s="3">
        <f t="array" ref="BH1222">INDEX($D$21:$M$44,MATCH($BD1222&amp;$BF1222,$C$21:$C$44&amp;$B$21:$B$44,0),MATCH(BH$1,$D$16:$M$16,0))+VLOOKUP($BE1222,战斗属性模型!$K$22:$O$24,BH$2,FALSE)*INDEX($BW$3:$CF$578,MATCH($BD1222&amp;$BF1222&amp;$BG1222,$BT$3:$BT$578&amp;$BU$3:$BU$578&amp;$BV$3:$BV$578,0),MATCH(BH$1,$BW$1:$CF$1,0))</f>
        <v>1200</v>
      </c>
      <c r="BI1222" s="3">
        <f t="array" ref="BI1222">INDEX($D$21:$M$44,MATCH($BD1222&amp;$BF1222,$C$21:$C$44&amp;$B$21:$B$44,0),MATCH(BI$1,$D$16:$M$16,0))+VLOOKUP($BE1222,战斗属性模型!$K$22:$O$24,BI$2,FALSE)*INDEX($BW$3:$CF$578,MATCH($BD1222&amp;$BF1222&amp;$BG1222,$BT$3:$BT$578&amp;$BU$3:$BU$578&amp;$BV$3:$BV$578,0),MATCH(BI$1,$BW$1:$CF$1,0))</f>
        <v>0</v>
      </c>
      <c r="BJ1222" s="3">
        <f t="array" ref="BJ1222">INDEX($D$21:$M$44,MATCH($BD1222&amp;$BF1222,$C$21:$C$44&amp;$B$21:$B$44,0),MATCH(BJ$1,$D$16:$M$16,0))+VLOOKUP($BE1222,战斗属性模型!$K$22:$O$24,BJ$2,FALSE)*INDEX($BW$3:$CF$578,MATCH($BD1222&amp;$BF1222&amp;$BG1222,$BT$3:$BT$578&amp;$BU$3:$BU$578&amp;$BV$3:$BV$578,0),MATCH(BJ$1,$BW$1:$CF$1,0))</f>
        <v>0</v>
      </c>
      <c r="BK1222" s="3">
        <f t="array" ref="BK1222">INDEX($D$21:$M$44,MATCH($BD1222&amp;$BF1222,$C$21:$C$44&amp;$B$21:$B$44,0),MATCH(BK$1,$D$16:$M$16,0))+VLOOKUP($BE1222,战斗属性模型!$K$22:$O$24,BK$2,FALSE)*INDEX($BW$3:$CF$578,MATCH($BD1222&amp;$BF1222&amp;$BG1222,$BT$3:$BT$578&amp;$BU$3:$BU$578&amp;$BV$3:$BV$578,0),MATCH(BK$1,$BW$1:$CF$1,0))</f>
        <v>2304</v>
      </c>
      <c r="BL1222" s="3"/>
      <c r="BM1222" s="3"/>
      <c r="BN1222" s="3"/>
      <c r="BO1222" s="3"/>
      <c r="BP1222" s="3"/>
      <c r="BQ1222" s="3"/>
    </row>
    <row r="1223" spans="56:69" x14ac:dyDescent="0.2">
      <c r="BD1223" t="str">
        <f t="shared" si="720"/>
        <v>鞋子</v>
      </c>
      <c r="BE1223">
        <f t="shared" si="721"/>
        <v>2</v>
      </c>
      <c r="BF1223">
        <f t="shared" ref="BF1223:BG1223" si="781">BF647</f>
        <v>6</v>
      </c>
      <c r="BG1223">
        <f t="shared" si="781"/>
        <v>21</v>
      </c>
      <c r="BH1223" s="3">
        <f t="array" ref="BH1223">INDEX($D$21:$M$44,MATCH($BD1223&amp;$BF1223,$C$21:$C$44&amp;$B$21:$B$44,0),MATCH(BH$1,$D$16:$M$16,0))+VLOOKUP($BE1223,战斗属性模型!$K$22:$O$24,BH$2,FALSE)*INDEX($BW$3:$CF$578,MATCH($BD1223&amp;$BF1223&amp;$BG1223,$BT$3:$BT$578&amp;$BU$3:$BU$578&amp;$BV$3:$BV$578,0),MATCH(BH$1,$BW$1:$CF$1,0))</f>
        <v>1250.4000000000001</v>
      </c>
      <c r="BI1223" s="3">
        <f t="array" ref="BI1223">INDEX($D$21:$M$44,MATCH($BD1223&amp;$BF1223,$C$21:$C$44&amp;$B$21:$B$44,0),MATCH(BI$1,$D$16:$M$16,0))+VLOOKUP($BE1223,战斗属性模型!$K$22:$O$24,BI$2,FALSE)*INDEX($BW$3:$CF$578,MATCH($BD1223&amp;$BF1223&amp;$BG1223,$BT$3:$BT$578&amp;$BU$3:$BU$578&amp;$BV$3:$BV$578,0),MATCH(BI$1,$BW$1:$CF$1,0))</f>
        <v>0</v>
      </c>
      <c r="BJ1223" s="3">
        <f t="array" ref="BJ1223">INDEX($D$21:$M$44,MATCH($BD1223&amp;$BF1223,$C$21:$C$44&amp;$B$21:$B$44,0),MATCH(BJ$1,$D$16:$M$16,0))+VLOOKUP($BE1223,战斗属性模型!$K$22:$O$24,BJ$2,FALSE)*INDEX($BW$3:$CF$578,MATCH($BD1223&amp;$BF1223&amp;$BG1223,$BT$3:$BT$578&amp;$BU$3:$BU$578&amp;$BV$3:$BV$578,0),MATCH(BJ$1,$BW$1:$CF$1,0))</f>
        <v>0</v>
      </c>
      <c r="BK1223" s="3">
        <f t="array" ref="BK1223">INDEX($D$21:$M$44,MATCH($BD1223&amp;$BF1223,$C$21:$C$44&amp;$B$21:$B$44,0),MATCH(BK$1,$D$16:$M$16,0))+VLOOKUP($BE1223,战斗属性模型!$K$22:$O$24,BK$2,FALSE)*INDEX($BW$3:$CF$578,MATCH($BD1223&amp;$BF1223&amp;$BG1223,$BT$3:$BT$578&amp;$BU$3:$BU$578&amp;$BV$3:$BV$578,0),MATCH(BK$1,$BW$1:$CF$1,0))</f>
        <v>2400</v>
      </c>
      <c r="BL1223" s="3"/>
      <c r="BM1223" s="3"/>
      <c r="BN1223" s="3"/>
      <c r="BO1223" s="3"/>
      <c r="BP1223" s="3"/>
      <c r="BQ1223" s="3"/>
    </row>
    <row r="1224" spans="56:69" x14ac:dyDescent="0.2">
      <c r="BD1224" t="str">
        <f t="shared" si="720"/>
        <v>鞋子</v>
      </c>
      <c r="BE1224">
        <f t="shared" si="721"/>
        <v>2</v>
      </c>
      <c r="BF1224">
        <f t="shared" ref="BF1224:BG1224" si="782">BF648</f>
        <v>6</v>
      </c>
      <c r="BG1224">
        <f t="shared" si="782"/>
        <v>22</v>
      </c>
      <c r="BH1224" s="3">
        <f t="array" ref="BH1224">INDEX($D$21:$M$44,MATCH($BD1224&amp;$BF1224,$C$21:$C$44&amp;$B$21:$B$44,0),MATCH(BH$1,$D$16:$M$16,0))+VLOOKUP($BE1224,战斗属性模型!$K$22:$O$24,BH$2,FALSE)*INDEX($BW$3:$CF$578,MATCH($BD1224&amp;$BF1224&amp;$BG1224,$BT$3:$BT$578&amp;$BU$3:$BU$578&amp;$BV$3:$BV$578,0),MATCH(BH$1,$BW$1:$CF$1,0))</f>
        <v>1300.8</v>
      </c>
      <c r="BI1224" s="3">
        <f t="array" ref="BI1224">INDEX($D$21:$M$44,MATCH($BD1224&amp;$BF1224,$C$21:$C$44&amp;$B$21:$B$44,0),MATCH(BI$1,$D$16:$M$16,0))+VLOOKUP($BE1224,战斗属性模型!$K$22:$O$24,BI$2,FALSE)*INDEX($BW$3:$CF$578,MATCH($BD1224&amp;$BF1224&amp;$BG1224,$BT$3:$BT$578&amp;$BU$3:$BU$578&amp;$BV$3:$BV$578,0),MATCH(BI$1,$BW$1:$CF$1,0))</f>
        <v>0</v>
      </c>
      <c r="BJ1224" s="3">
        <f t="array" ref="BJ1224">INDEX($D$21:$M$44,MATCH($BD1224&amp;$BF1224,$C$21:$C$44&amp;$B$21:$B$44,0),MATCH(BJ$1,$D$16:$M$16,0))+VLOOKUP($BE1224,战斗属性模型!$K$22:$O$24,BJ$2,FALSE)*INDEX($BW$3:$CF$578,MATCH($BD1224&amp;$BF1224&amp;$BG1224,$BT$3:$BT$578&amp;$BU$3:$BU$578&amp;$BV$3:$BV$578,0),MATCH(BJ$1,$BW$1:$CF$1,0))</f>
        <v>0</v>
      </c>
      <c r="BK1224" s="3">
        <f t="array" ref="BK1224">INDEX($D$21:$M$44,MATCH($BD1224&amp;$BF1224,$C$21:$C$44&amp;$B$21:$B$44,0),MATCH(BK$1,$D$16:$M$16,0))+VLOOKUP($BE1224,战斗属性模型!$K$22:$O$24,BK$2,FALSE)*INDEX($BW$3:$CF$578,MATCH($BD1224&amp;$BF1224&amp;$BG1224,$BT$3:$BT$578&amp;$BU$3:$BU$578&amp;$BV$3:$BV$578,0),MATCH(BK$1,$BW$1:$CF$1,0))</f>
        <v>2496</v>
      </c>
      <c r="BL1224" s="3"/>
      <c r="BM1224" s="3"/>
      <c r="BN1224" s="3"/>
      <c r="BO1224" s="3"/>
      <c r="BP1224" s="3"/>
      <c r="BQ1224" s="3"/>
    </row>
    <row r="1225" spans="56:69" x14ac:dyDescent="0.2">
      <c r="BD1225" t="str">
        <f t="shared" si="720"/>
        <v>鞋子</v>
      </c>
      <c r="BE1225">
        <f t="shared" si="721"/>
        <v>2</v>
      </c>
      <c r="BF1225">
        <f t="shared" ref="BF1225:BG1225" si="783">BF649</f>
        <v>6</v>
      </c>
      <c r="BG1225">
        <f t="shared" si="783"/>
        <v>23</v>
      </c>
      <c r="BH1225" s="3">
        <f t="array" ref="BH1225">INDEX($D$21:$M$44,MATCH($BD1225&amp;$BF1225,$C$21:$C$44&amp;$B$21:$B$44,0),MATCH(BH$1,$D$16:$M$16,0))+VLOOKUP($BE1225,战斗属性模型!$K$22:$O$24,BH$2,FALSE)*INDEX($BW$3:$CF$578,MATCH($BD1225&amp;$BF1225&amp;$BG1225,$BT$3:$BT$578&amp;$BU$3:$BU$578&amp;$BV$3:$BV$578,0),MATCH(BH$1,$BW$1:$CF$1,0))</f>
        <v>1351.2</v>
      </c>
      <c r="BI1225" s="3">
        <f t="array" ref="BI1225">INDEX($D$21:$M$44,MATCH($BD1225&amp;$BF1225,$C$21:$C$44&amp;$B$21:$B$44,0),MATCH(BI$1,$D$16:$M$16,0))+VLOOKUP($BE1225,战斗属性模型!$K$22:$O$24,BI$2,FALSE)*INDEX($BW$3:$CF$578,MATCH($BD1225&amp;$BF1225&amp;$BG1225,$BT$3:$BT$578&amp;$BU$3:$BU$578&amp;$BV$3:$BV$578,0),MATCH(BI$1,$BW$1:$CF$1,0))</f>
        <v>0</v>
      </c>
      <c r="BJ1225" s="3">
        <f t="array" ref="BJ1225">INDEX($D$21:$M$44,MATCH($BD1225&amp;$BF1225,$C$21:$C$44&amp;$B$21:$B$44,0),MATCH(BJ$1,$D$16:$M$16,0))+VLOOKUP($BE1225,战斗属性模型!$K$22:$O$24,BJ$2,FALSE)*INDEX($BW$3:$CF$578,MATCH($BD1225&amp;$BF1225&amp;$BG1225,$BT$3:$BT$578&amp;$BU$3:$BU$578&amp;$BV$3:$BV$578,0),MATCH(BJ$1,$BW$1:$CF$1,0))</f>
        <v>0</v>
      </c>
      <c r="BK1225" s="3">
        <f t="array" ref="BK1225">INDEX($D$21:$M$44,MATCH($BD1225&amp;$BF1225,$C$21:$C$44&amp;$B$21:$B$44,0),MATCH(BK$1,$D$16:$M$16,0))+VLOOKUP($BE1225,战斗属性模型!$K$22:$O$24,BK$2,FALSE)*INDEX($BW$3:$CF$578,MATCH($BD1225&amp;$BF1225&amp;$BG1225,$BT$3:$BT$578&amp;$BU$3:$BU$578&amp;$BV$3:$BV$578,0),MATCH(BK$1,$BW$1:$CF$1,0))</f>
        <v>2592</v>
      </c>
      <c r="BL1225" s="3"/>
      <c r="BM1225" s="3"/>
      <c r="BN1225" s="3"/>
      <c r="BO1225" s="3"/>
      <c r="BP1225" s="3"/>
      <c r="BQ1225" s="3"/>
    </row>
    <row r="1226" spans="56:69" x14ac:dyDescent="0.2">
      <c r="BD1226" t="str">
        <f t="shared" si="720"/>
        <v>鞋子</v>
      </c>
      <c r="BE1226">
        <f t="shared" si="721"/>
        <v>2</v>
      </c>
      <c r="BF1226">
        <f t="shared" ref="BF1226:BG1226" si="784">BF650</f>
        <v>6</v>
      </c>
      <c r="BG1226">
        <f t="shared" si="784"/>
        <v>24</v>
      </c>
      <c r="BH1226" s="3">
        <f t="array" ref="BH1226">INDEX($D$21:$M$44,MATCH($BD1226&amp;$BF1226,$C$21:$C$44&amp;$B$21:$B$44,0),MATCH(BH$1,$D$16:$M$16,0))+VLOOKUP($BE1226,战斗属性模型!$K$22:$O$24,BH$2,FALSE)*INDEX($BW$3:$CF$578,MATCH($BD1226&amp;$BF1226&amp;$BG1226,$BT$3:$BT$578&amp;$BU$3:$BU$578&amp;$BV$3:$BV$578,0),MATCH(BH$1,$BW$1:$CF$1,0))</f>
        <v>1401.6000000000001</v>
      </c>
      <c r="BI1226" s="3">
        <f t="array" ref="BI1226">INDEX($D$21:$M$44,MATCH($BD1226&amp;$BF1226,$C$21:$C$44&amp;$B$21:$B$44,0),MATCH(BI$1,$D$16:$M$16,0))+VLOOKUP($BE1226,战斗属性模型!$K$22:$O$24,BI$2,FALSE)*INDEX($BW$3:$CF$578,MATCH($BD1226&amp;$BF1226&amp;$BG1226,$BT$3:$BT$578&amp;$BU$3:$BU$578&amp;$BV$3:$BV$578,0),MATCH(BI$1,$BW$1:$CF$1,0))</f>
        <v>0</v>
      </c>
      <c r="BJ1226" s="3">
        <f t="array" ref="BJ1226">INDEX($D$21:$M$44,MATCH($BD1226&amp;$BF1226,$C$21:$C$44&amp;$B$21:$B$44,0),MATCH(BJ$1,$D$16:$M$16,0))+VLOOKUP($BE1226,战斗属性模型!$K$22:$O$24,BJ$2,FALSE)*INDEX($BW$3:$CF$578,MATCH($BD1226&amp;$BF1226&amp;$BG1226,$BT$3:$BT$578&amp;$BU$3:$BU$578&amp;$BV$3:$BV$578,0),MATCH(BJ$1,$BW$1:$CF$1,0))</f>
        <v>0</v>
      </c>
      <c r="BK1226" s="3">
        <f t="array" ref="BK1226">INDEX($D$21:$M$44,MATCH($BD1226&amp;$BF1226,$C$21:$C$44&amp;$B$21:$B$44,0),MATCH(BK$1,$D$16:$M$16,0))+VLOOKUP($BE1226,战斗属性模型!$K$22:$O$24,BK$2,FALSE)*INDEX($BW$3:$CF$578,MATCH($BD1226&amp;$BF1226&amp;$BG1226,$BT$3:$BT$578&amp;$BU$3:$BU$578&amp;$BV$3:$BV$578,0),MATCH(BK$1,$BW$1:$CF$1,0))</f>
        <v>2688</v>
      </c>
      <c r="BL1226" s="3"/>
      <c r="BM1226" s="3"/>
      <c r="BN1226" s="3"/>
      <c r="BO1226" s="3"/>
      <c r="BP1226" s="3"/>
      <c r="BQ1226" s="3"/>
    </row>
    <row r="1227" spans="56:69" x14ac:dyDescent="0.2">
      <c r="BD1227" t="str">
        <f t="shared" si="720"/>
        <v>头饰</v>
      </c>
      <c r="BE1227">
        <f t="shared" si="721"/>
        <v>3</v>
      </c>
      <c r="BF1227">
        <f t="shared" ref="BF1227:BG1227" si="785">BF651</f>
        <v>1</v>
      </c>
      <c r="BG1227">
        <f t="shared" si="785"/>
        <v>1</v>
      </c>
      <c r="BH1227" s="3">
        <f t="array" ref="BH1227">INDEX($D$21:$M$44,MATCH($BD1227&amp;$BF1227,$C$21:$C$44&amp;$B$21:$B$44,0),MATCH(BH$1,$D$16:$M$16,0))+VLOOKUP($BE1227,战斗属性模型!$K$22:$O$24,BH$2,FALSE)*INDEX($BW$3:$CF$578,MATCH($BD1227&amp;$BF1227&amp;$BG1227,$BT$3:$BT$578&amp;$BU$3:$BU$578&amp;$BV$3:$BV$578,0),MATCH(BH$1,$BW$1:$CF$1,0))</f>
        <v>40.799999999999997</v>
      </c>
      <c r="BI1227" s="3">
        <f t="array" ref="BI1227">INDEX($D$21:$M$44,MATCH($BD1227&amp;$BF1227,$C$21:$C$44&amp;$B$21:$B$44,0),MATCH(BI$1,$D$16:$M$16,0))+VLOOKUP($BE1227,战斗属性模型!$K$22:$O$24,BI$2,FALSE)*INDEX($BW$3:$CF$578,MATCH($BD1227&amp;$BF1227&amp;$BG1227,$BT$3:$BT$578&amp;$BU$3:$BU$578&amp;$BV$3:$BV$578,0),MATCH(BI$1,$BW$1:$CF$1,0))</f>
        <v>2000</v>
      </c>
      <c r="BJ1227" s="3">
        <f t="array" ref="BJ1227">INDEX($D$21:$M$44,MATCH($BD1227&amp;$BF1227,$C$21:$C$44&amp;$B$21:$B$44,0),MATCH(BJ$1,$D$16:$M$16,0))+VLOOKUP($BE1227,战斗属性模型!$K$22:$O$24,BJ$2,FALSE)*INDEX($BW$3:$CF$578,MATCH($BD1227&amp;$BF1227&amp;$BG1227,$BT$3:$BT$578&amp;$BU$3:$BU$578&amp;$BV$3:$BV$578,0),MATCH(BJ$1,$BW$1:$CF$1,0))</f>
        <v>0</v>
      </c>
      <c r="BK1227" s="3">
        <f t="array" ref="BK1227">INDEX($D$21:$M$44,MATCH($BD1227&amp;$BF1227,$C$21:$C$44&amp;$B$21:$B$44,0),MATCH(BK$1,$D$16:$M$16,0))+VLOOKUP($BE1227,战斗属性模型!$K$22:$O$24,BK$2,FALSE)*INDEX($BW$3:$CF$578,MATCH($BD1227&amp;$BF1227&amp;$BG1227,$BT$3:$BT$578&amp;$BU$3:$BU$578&amp;$BV$3:$BV$578,0),MATCH(BK$1,$BW$1:$CF$1,0))</f>
        <v>0</v>
      </c>
      <c r="BL1227" s="3"/>
      <c r="BM1227" s="3"/>
      <c r="BN1227" s="3"/>
      <c r="BO1227" s="3"/>
      <c r="BP1227" s="3"/>
      <c r="BQ1227" s="3"/>
    </row>
    <row r="1228" spans="56:69" x14ac:dyDescent="0.2">
      <c r="BD1228" t="str">
        <f t="shared" si="720"/>
        <v>头饰</v>
      </c>
      <c r="BE1228">
        <f t="shared" si="721"/>
        <v>3</v>
      </c>
      <c r="BF1228">
        <f t="shared" ref="BF1228:BG1228" si="786">BF652</f>
        <v>1</v>
      </c>
      <c r="BG1228">
        <f t="shared" si="786"/>
        <v>2</v>
      </c>
      <c r="BH1228" s="3">
        <f t="array" ref="BH1228">INDEX($D$21:$M$44,MATCH($BD1228&amp;$BF1228,$C$21:$C$44&amp;$B$21:$B$44,0),MATCH(BH$1,$D$16:$M$16,0))+VLOOKUP($BE1228,战斗属性模型!$K$22:$O$24,BH$2,FALSE)*INDEX($BW$3:$CF$578,MATCH($BD1228&amp;$BF1228&amp;$BG1228,$BT$3:$BT$578&amp;$BU$3:$BU$578&amp;$BV$3:$BV$578,0),MATCH(BH$1,$BW$1:$CF$1,0))</f>
        <v>49.6</v>
      </c>
      <c r="BI1228" s="3">
        <f t="array" ref="BI1228">INDEX($D$21:$M$44,MATCH($BD1228&amp;$BF1228,$C$21:$C$44&amp;$B$21:$B$44,0),MATCH(BI$1,$D$16:$M$16,0))+VLOOKUP($BE1228,战斗属性模型!$K$22:$O$24,BI$2,FALSE)*INDEX($BW$3:$CF$578,MATCH($BD1228&amp;$BF1228&amp;$BG1228,$BT$3:$BT$578&amp;$BU$3:$BU$578&amp;$BV$3:$BV$578,0),MATCH(BI$1,$BW$1:$CF$1,0))</f>
        <v>2400</v>
      </c>
      <c r="BJ1228" s="3">
        <f t="array" ref="BJ1228">INDEX($D$21:$M$44,MATCH($BD1228&amp;$BF1228,$C$21:$C$44&amp;$B$21:$B$44,0),MATCH(BJ$1,$D$16:$M$16,0))+VLOOKUP($BE1228,战斗属性模型!$K$22:$O$24,BJ$2,FALSE)*INDEX($BW$3:$CF$578,MATCH($BD1228&amp;$BF1228&amp;$BG1228,$BT$3:$BT$578&amp;$BU$3:$BU$578&amp;$BV$3:$BV$578,0),MATCH(BJ$1,$BW$1:$CF$1,0))</f>
        <v>0</v>
      </c>
      <c r="BK1228" s="3">
        <f t="array" ref="BK1228">INDEX($D$21:$M$44,MATCH($BD1228&amp;$BF1228,$C$21:$C$44&amp;$B$21:$B$44,0),MATCH(BK$1,$D$16:$M$16,0))+VLOOKUP($BE1228,战斗属性模型!$K$22:$O$24,BK$2,FALSE)*INDEX($BW$3:$CF$578,MATCH($BD1228&amp;$BF1228&amp;$BG1228,$BT$3:$BT$578&amp;$BU$3:$BU$578&amp;$BV$3:$BV$578,0),MATCH(BK$1,$BW$1:$CF$1,0))</f>
        <v>0</v>
      </c>
      <c r="BL1228" s="3"/>
      <c r="BM1228" s="3"/>
      <c r="BN1228" s="3"/>
      <c r="BO1228" s="3"/>
      <c r="BP1228" s="3"/>
      <c r="BQ1228" s="3"/>
    </row>
    <row r="1229" spans="56:69" x14ac:dyDescent="0.2">
      <c r="BD1229" t="str">
        <f t="shared" ref="BD1229:BD1292" si="787">BD653</f>
        <v>头饰</v>
      </c>
      <c r="BE1229">
        <f t="shared" ref="BE1229:BE1292" si="788">BE653+1</f>
        <v>3</v>
      </c>
      <c r="BF1229">
        <f t="shared" ref="BF1229:BG1229" si="789">BF653</f>
        <v>1</v>
      </c>
      <c r="BG1229">
        <f t="shared" si="789"/>
        <v>3</v>
      </c>
      <c r="BH1229" s="3">
        <f t="array" ref="BH1229">INDEX($D$21:$M$44,MATCH($BD1229&amp;$BF1229,$C$21:$C$44&amp;$B$21:$B$44,0),MATCH(BH$1,$D$16:$M$16,0))+VLOOKUP($BE1229,战斗属性模型!$K$22:$O$24,BH$2,FALSE)*INDEX($BW$3:$CF$578,MATCH($BD1229&amp;$BF1229&amp;$BG1229,$BT$3:$BT$578&amp;$BU$3:$BU$578&amp;$BV$3:$BV$578,0),MATCH(BH$1,$BW$1:$CF$1,0))</f>
        <v>58.400000000000006</v>
      </c>
      <c r="BI1229" s="3">
        <f t="array" ref="BI1229">INDEX($D$21:$M$44,MATCH($BD1229&amp;$BF1229,$C$21:$C$44&amp;$B$21:$B$44,0),MATCH(BI$1,$D$16:$M$16,0))+VLOOKUP($BE1229,战斗属性模型!$K$22:$O$24,BI$2,FALSE)*INDEX($BW$3:$CF$578,MATCH($BD1229&amp;$BF1229&amp;$BG1229,$BT$3:$BT$578&amp;$BU$3:$BU$578&amp;$BV$3:$BV$578,0),MATCH(BI$1,$BW$1:$CF$1,0))</f>
        <v>2800</v>
      </c>
      <c r="BJ1229" s="3">
        <f t="array" ref="BJ1229">INDEX($D$21:$M$44,MATCH($BD1229&amp;$BF1229,$C$21:$C$44&amp;$B$21:$B$44,0),MATCH(BJ$1,$D$16:$M$16,0))+VLOOKUP($BE1229,战斗属性模型!$K$22:$O$24,BJ$2,FALSE)*INDEX($BW$3:$CF$578,MATCH($BD1229&amp;$BF1229&amp;$BG1229,$BT$3:$BT$578&amp;$BU$3:$BU$578&amp;$BV$3:$BV$578,0),MATCH(BJ$1,$BW$1:$CF$1,0))</f>
        <v>0</v>
      </c>
      <c r="BK1229" s="3">
        <f t="array" ref="BK1229">INDEX($D$21:$M$44,MATCH($BD1229&amp;$BF1229,$C$21:$C$44&amp;$B$21:$B$44,0),MATCH(BK$1,$D$16:$M$16,0))+VLOOKUP($BE1229,战斗属性模型!$K$22:$O$24,BK$2,FALSE)*INDEX($BW$3:$CF$578,MATCH($BD1229&amp;$BF1229&amp;$BG1229,$BT$3:$BT$578&amp;$BU$3:$BU$578&amp;$BV$3:$BV$578,0),MATCH(BK$1,$BW$1:$CF$1,0))</f>
        <v>0</v>
      </c>
      <c r="BL1229" s="3"/>
      <c r="BM1229" s="3"/>
      <c r="BN1229" s="3"/>
      <c r="BO1229" s="3"/>
      <c r="BP1229" s="3"/>
      <c r="BQ1229" s="3"/>
    </row>
    <row r="1230" spans="56:69" x14ac:dyDescent="0.2">
      <c r="BD1230" t="str">
        <f t="shared" si="787"/>
        <v>头饰</v>
      </c>
      <c r="BE1230">
        <f t="shared" si="788"/>
        <v>3</v>
      </c>
      <c r="BF1230">
        <f t="shared" ref="BF1230:BG1230" si="790">BF654</f>
        <v>1</v>
      </c>
      <c r="BG1230">
        <f t="shared" si="790"/>
        <v>4</v>
      </c>
      <c r="BH1230" s="3">
        <f t="array" ref="BH1230">INDEX($D$21:$M$44,MATCH($BD1230&amp;$BF1230,$C$21:$C$44&amp;$B$21:$B$44,0),MATCH(BH$1,$D$16:$M$16,0))+VLOOKUP($BE1230,战斗属性模型!$K$22:$O$24,BH$2,FALSE)*INDEX($BW$3:$CF$578,MATCH($BD1230&amp;$BF1230&amp;$BG1230,$BT$3:$BT$578&amp;$BU$3:$BU$578&amp;$BV$3:$BV$578,0),MATCH(BH$1,$BW$1:$CF$1,0))</f>
        <v>67.2</v>
      </c>
      <c r="BI1230" s="3">
        <f t="array" ref="BI1230">INDEX($D$21:$M$44,MATCH($BD1230&amp;$BF1230,$C$21:$C$44&amp;$B$21:$B$44,0),MATCH(BI$1,$D$16:$M$16,0))+VLOOKUP($BE1230,战斗属性模型!$K$22:$O$24,BI$2,FALSE)*INDEX($BW$3:$CF$578,MATCH($BD1230&amp;$BF1230&amp;$BG1230,$BT$3:$BT$578&amp;$BU$3:$BU$578&amp;$BV$3:$BV$578,0),MATCH(BI$1,$BW$1:$CF$1,0))</f>
        <v>3200</v>
      </c>
      <c r="BJ1230" s="3">
        <f t="array" ref="BJ1230">INDEX($D$21:$M$44,MATCH($BD1230&amp;$BF1230,$C$21:$C$44&amp;$B$21:$B$44,0),MATCH(BJ$1,$D$16:$M$16,0))+VLOOKUP($BE1230,战斗属性模型!$K$22:$O$24,BJ$2,FALSE)*INDEX($BW$3:$CF$578,MATCH($BD1230&amp;$BF1230&amp;$BG1230,$BT$3:$BT$578&amp;$BU$3:$BU$578&amp;$BV$3:$BV$578,0),MATCH(BJ$1,$BW$1:$CF$1,0))</f>
        <v>0</v>
      </c>
      <c r="BK1230" s="3">
        <f t="array" ref="BK1230">INDEX($D$21:$M$44,MATCH($BD1230&amp;$BF1230,$C$21:$C$44&amp;$B$21:$B$44,0),MATCH(BK$1,$D$16:$M$16,0))+VLOOKUP($BE1230,战斗属性模型!$K$22:$O$24,BK$2,FALSE)*INDEX($BW$3:$CF$578,MATCH($BD1230&amp;$BF1230&amp;$BG1230,$BT$3:$BT$578&amp;$BU$3:$BU$578&amp;$BV$3:$BV$578,0),MATCH(BK$1,$BW$1:$CF$1,0))</f>
        <v>0</v>
      </c>
      <c r="BL1230" s="3"/>
      <c r="BM1230" s="3"/>
      <c r="BN1230" s="3"/>
      <c r="BO1230" s="3"/>
      <c r="BP1230" s="3"/>
      <c r="BQ1230" s="3"/>
    </row>
    <row r="1231" spans="56:69" x14ac:dyDescent="0.2">
      <c r="BD1231" t="str">
        <f t="shared" si="787"/>
        <v>头饰</v>
      </c>
      <c r="BE1231">
        <f t="shared" si="788"/>
        <v>3</v>
      </c>
      <c r="BF1231">
        <f t="shared" ref="BF1231:BG1231" si="791">BF655</f>
        <v>1</v>
      </c>
      <c r="BG1231">
        <f t="shared" si="791"/>
        <v>5</v>
      </c>
      <c r="BH1231" s="3">
        <f t="array" ref="BH1231">INDEX($D$21:$M$44,MATCH($BD1231&amp;$BF1231,$C$21:$C$44&amp;$B$21:$B$44,0),MATCH(BH$1,$D$16:$M$16,0))+VLOOKUP($BE1231,战斗属性模型!$K$22:$O$24,BH$2,FALSE)*INDEX($BW$3:$CF$578,MATCH($BD1231&amp;$BF1231&amp;$BG1231,$BT$3:$BT$578&amp;$BU$3:$BU$578&amp;$BV$3:$BV$578,0),MATCH(BH$1,$BW$1:$CF$1,0))</f>
        <v>76</v>
      </c>
      <c r="BI1231" s="3">
        <f t="array" ref="BI1231">INDEX($D$21:$M$44,MATCH($BD1231&amp;$BF1231,$C$21:$C$44&amp;$B$21:$B$44,0),MATCH(BI$1,$D$16:$M$16,0))+VLOOKUP($BE1231,战斗属性模型!$K$22:$O$24,BI$2,FALSE)*INDEX($BW$3:$CF$578,MATCH($BD1231&amp;$BF1231&amp;$BG1231,$BT$3:$BT$578&amp;$BU$3:$BU$578&amp;$BV$3:$BV$578,0),MATCH(BI$1,$BW$1:$CF$1,0))</f>
        <v>3600</v>
      </c>
      <c r="BJ1231" s="3">
        <f t="array" ref="BJ1231">INDEX($D$21:$M$44,MATCH($BD1231&amp;$BF1231,$C$21:$C$44&amp;$B$21:$B$44,0),MATCH(BJ$1,$D$16:$M$16,0))+VLOOKUP($BE1231,战斗属性模型!$K$22:$O$24,BJ$2,FALSE)*INDEX($BW$3:$CF$578,MATCH($BD1231&amp;$BF1231&amp;$BG1231,$BT$3:$BT$578&amp;$BU$3:$BU$578&amp;$BV$3:$BV$578,0),MATCH(BJ$1,$BW$1:$CF$1,0))</f>
        <v>0</v>
      </c>
      <c r="BK1231" s="3">
        <f t="array" ref="BK1231">INDEX($D$21:$M$44,MATCH($BD1231&amp;$BF1231,$C$21:$C$44&amp;$B$21:$B$44,0),MATCH(BK$1,$D$16:$M$16,0))+VLOOKUP($BE1231,战斗属性模型!$K$22:$O$24,BK$2,FALSE)*INDEX($BW$3:$CF$578,MATCH($BD1231&amp;$BF1231&amp;$BG1231,$BT$3:$BT$578&amp;$BU$3:$BU$578&amp;$BV$3:$BV$578,0),MATCH(BK$1,$BW$1:$CF$1,0))</f>
        <v>0</v>
      </c>
      <c r="BL1231" s="3"/>
      <c r="BM1231" s="3"/>
      <c r="BN1231" s="3"/>
      <c r="BO1231" s="3"/>
      <c r="BP1231" s="3"/>
      <c r="BQ1231" s="3"/>
    </row>
    <row r="1232" spans="56:69" x14ac:dyDescent="0.2">
      <c r="BD1232" t="str">
        <f t="shared" si="787"/>
        <v>头饰</v>
      </c>
      <c r="BE1232">
        <f t="shared" si="788"/>
        <v>3</v>
      </c>
      <c r="BF1232">
        <f t="shared" ref="BF1232:BG1232" si="792">BF656</f>
        <v>1</v>
      </c>
      <c r="BG1232">
        <f t="shared" si="792"/>
        <v>6</v>
      </c>
      <c r="BH1232" s="3">
        <f t="array" ref="BH1232">INDEX($D$21:$M$44,MATCH($BD1232&amp;$BF1232,$C$21:$C$44&amp;$B$21:$B$44,0),MATCH(BH$1,$D$16:$M$16,0))+VLOOKUP($BE1232,战斗属性模型!$K$22:$O$24,BH$2,FALSE)*INDEX($BW$3:$CF$578,MATCH($BD1232&amp;$BF1232&amp;$BG1232,$BT$3:$BT$578&amp;$BU$3:$BU$578&amp;$BV$3:$BV$578,0),MATCH(BH$1,$BW$1:$CF$1,0))</f>
        <v>84.800000000000011</v>
      </c>
      <c r="BI1232" s="3">
        <f t="array" ref="BI1232">INDEX($D$21:$M$44,MATCH($BD1232&amp;$BF1232,$C$21:$C$44&amp;$B$21:$B$44,0),MATCH(BI$1,$D$16:$M$16,0))+VLOOKUP($BE1232,战斗属性模型!$K$22:$O$24,BI$2,FALSE)*INDEX($BW$3:$CF$578,MATCH($BD1232&amp;$BF1232&amp;$BG1232,$BT$3:$BT$578&amp;$BU$3:$BU$578&amp;$BV$3:$BV$578,0),MATCH(BI$1,$BW$1:$CF$1,0))</f>
        <v>4000</v>
      </c>
      <c r="BJ1232" s="3">
        <f t="array" ref="BJ1232">INDEX($D$21:$M$44,MATCH($BD1232&amp;$BF1232,$C$21:$C$44&amp;$B$21:$B$44,0),MATCH(BJ$1,$D$16:$M$16,0))+VLOOKUP($BE1232,战斗属性模型!$K$22:$O$24,BJ$2,FALSE)*INDEX($BW$3:$CF$578,MATCH($BD1232&amp;$BF1232&amp;$BG1232,$BT$3:$BT$578&amp;$BU$3:$BU$578&amp;$BV$3:$BV$578,0),MATCH(BJ$1,$BW$1:$CF$1,0))</f>
        <v>0</v>
      </c>
      <c r="BK1232" s="3">
        <f t="array" ref="BK1232">INDEX($D$21:$M$44,MATCH($BD1232&amp;$BF1232,$C$21:$C$44&amp;$B$21:$B$44,0),MATCH(BK$1,$D$16:$M$16,0))+VLOOKUP($BE1232,战斗属性模型!$K$22:$O$24,BK$2,FALSE)*INDEX($BW$3:$CF$578,MATCH($BD1232&amp;$BF1232&amp;$BG1232,$BT$3:$BT$578&amp;$BU$3:$BU$578&amp;$BV$3:$BV$578,0),MATCH(BK$1,$BW$1:$CF$1,0))</f>
        <v>0</v>
      </c>
      <c r="BL1232" s="3"/>
      <c r="BM1232" s="3"/>
      <c r="BN1232" s="3"/>
      <c r="BO1232" s="3"/>
      <c r="BP1232" s="3"/>
      <c r="BQ1232" s="3"/>
    </row>
    <row r="1233" spans="56:69" x14ac:dyDescent="0.2">
      <c r="BD1233" t="str">
        <f t="shared" si="787"/>
        <v>头饰</v>
      </c>
      <c r="BE1233">
        <f t="shared" si="788"/>
        <v>3</v>
      </c>
      <c r="BF1233">
        <f t="shared" ref="BF1233:BG1233" si="793">BF657</f>
        <v>1</v>
      </c>
      <c r="BG1233">
        <f t="shared" si="793"/>
        <v>7</v>
      </c>
      <c r="BH1233" s="3">
        <f t="array" ref="BH1233">INDEX($D$21:$M$44,MATCH($BD1233&amp;$BF1233,$C$21:$C$44&amp;$B$21:$B$44,0),MATCH(BH$1,$D$16:$M$16,0))+VLOOKUP($BE1233,战斗属性模型!$K$22:$O$24,BH$2,FALSE)*INDEX($BW$3:$CF$578,MATCH($BD1233&amp;$BF1233&amp;$BG1233,$BT$3:$BT$578&amp;$BU$3:$BU$578&amp;$BV$3:$BV$578,0),MATCH(BH$1,$BW$1:$CF$1,0))</f>
        <v>93.600000000000009</v>
      </c>
      <c r="BI1233" s="3">
        <f t="array" ref="BI1233">INDEX($D$21:$M$44,MATCH($BD1233&amp;$BF1233,$C$21:$C$44&amp;$B$21:$B$44,0),MATCH(BI$1,$D$16:$M$16,0))+VLOOKUP($BE1233,战斗属性模型!$K$22:$O$24,BI$2,FALSE)*INDEX($BW$3:$CF$578,MATCH($BD1233&amp;$BF1233&amp;$BG1233,$BT$3:$BT$578&amp;$BU$3:$BU$578&amp;$BV$3:$BV$578,0),MATCH(BI$1,$BW$1:$CF$1,0))</f>
        <v>4400</v>
      </c>
      <c r="BJ1233" s="3">
        <f t="array" ref="BJ1233">INDEX($D$21:$M$44,MATCH($BD1233&amp;$BF1233,$C$21:$C$44&amp;$B$21:$B$44,0),MATCH(BJ$1,$D$16:$M$16,0))+VLOOKUP($BE1233,战斗属性模型!$K$22:$O$24,BJ$2,FALSE)*INDEX($BW$3:$CF$578,MATCH($BD1233&amp;$BF1233&amp;$BG1233,$BT$3:$BT$578&amp;$BU$3:$BU$578&amp;$BV$3:$BV$578,0),MATCH(BJ$1,$BW$1:$CF$1,0))</f>
        <v>0</v>
      </c>
      <c r="BK1233" s="3">
        <f t="array" ref="BK1233">INDEX($D$21:$M$44,MATCH($BD1233&amp;$BF1233,$C$21:$C$44&amp;$B$21:$B$44,0),MATCH(BK$1,$D$16:$M$16,0))+VLOOKUP($BE1233,战斗属性模型!$K$22:$O$24,BK$2,FALSE)*INDEX($BW$3:$CF$578,MATCH($BD1233&amp;$BF1233&amp;$BG1233,$BT$3:$BT$578&amp;$BU$3:$BU$578&amp;$BV$3:$BV$578,0),MATCH(BK$1,$BW$1:$CF$1,0))</f>
        <v>0</v>
      </c>
      <c r="BL1233" s="3"/>
      <c r="BM1233" s="3"/>
      <c r="BN1233" s="3"/>
      <c r="BO1233" s="3"/>
      <c r="BP1233" s="3"/>
      <c r="BQ1233" s="3"/>
    </row>
    <row r="1234" spans="56:69" x14ac:dyDescent="0.2">
      <c r="BD1234" t="str">
        <f t="shared" si="787"/>
        <v>头饰</v>
      </c>
      <c r="BE1234">
        <f t="shared" si="788"/>
        <v>3</v>
      </c>
      <c r="BF1234">
        <f t="shared" ref="BF1234:BG1234" si="794">BF658</f>
        <v>1</v>
      </c>
      <c r="BG1234">
        <f t="shared" si="794"/>
        <v>8</v>
      </c>
      <c r="BH1234" s="3">
        <f t="array" ref="BH1234">INDEX($D$21:$M$44,MATCH($BD1234&amp;$BF1234,$C$21:$C$44&amp;$B$21:$B$44,0),MATCH(BH$1,$D$16:$M$16,0))+VLOOKUP($BE1234,战斗属性模型!$K$22:$O$24,BH$2,FALSE)*INDEX($BW$3:$CF$578,MATCH($BD1234&amp;$BF1234&amp;$BG1234,$BT$3:$BT$578&amp;$BU$3:$BU$578&amp;$BV$3:$BV$578,0),MATCH(BH$1,$BW$1:$CF$1,0))</f>
        <v>102.4</v>
      </c>
      <c r="BI1234" s="3">
        <f t="array" ref="BI1234">INDEX($D$21:$M$44,MATCH($BD1234&amp;$BF1234,$C$21:$C$44&amp;$B$21:$B$44,0),MATCH(BI$1,$D$16:$M$16,0))+VLOOKUP($BE1234,战斗属性模型!$K$22:$O$24,BI$2,FALSE)*INDEX($BW$3:$CF$578,MATCH($BD1234&amp;$BF1234&amp;$BG1234,$BT$3:$BT$578&amp;$BU$3:$BU$578&amp;$BV$3:$BV$578,0),MATCH(BI$1,$BW$1:$CF$1,0))</f>
        <v>4800</v>
      </c>
      <c r="BJ1234" s="3">
        <f t="array" ref="BJ1234">INDEX($D$21:$M$44,MATCH($BD1234&amp;$BF1234,$C$21:$C$44&amp;$B$21:$B$44,0),MATCH(BJ$1,$D$16:$M$16,0))+VLOOKUP($BE1234,战斗属性模型!$K$22:$O$24,BJ$2,FALSE)*INDEX($BW$3:$CF$578,MATCH($BD1234&amp;$BF1234&amp;$BG1234,$BT$3:$BT$578&amp;$BU$3:$BU$578&amp;$BV$3:$BV$578,0),MATCH(BJ$1,$BW$1:$CF$1,0))</f>
        <v>0</v>
      </c>
      <c r="BK1234" s="3">
        <f t="array" ref="BK1234">INDEX($D$21:$M$44,MATCH($BD1234&amp;$BF1234,$C$21:$C$44&amp;$B$21:$B$44,0),MATCH(BK$1,$D$16:$M$16,0))+VLOOKUP($BE1234,战斗属性模型!$K$22:$O$24,BK$2,FALSE)*INDEX($BW$3:$CF$578,MATCH($BD1234&amp;$BF1234&amp;$BG1234,$BT$3:$BT$578&amp;$BU$3:$BU$578&amp;$BV$3:$BV$578,0),MATCH(BK$1,$BW$1:$CF$1,0))</f>
        <v>0</v>
      </c>
      <c r="BL1234" s="3"/>
      <c r="BM1234" s="3"/>
      <c r="BN1234" s="3"/>
      <c r="BO1234" s="3"/>
      <c r="BP1234" s="3"/>
      <c r="BQ1234" s="3"/>
    </row>
    <row r="1235" spans="56:69" x14ac:dyDescent="0.2">
      <c r="BD1235" t="str">
        <f t="shared" si="787"/>
        <v>头饰</v>
      </c>
      <c r="BE1235">
        <f t="shared" si="788"/>
        <v>3</v>
      </c>
      <c r="BF1235">
        <f t="shared" ref="BF1235:BG1235" si="795">BF659</f>
        <v>1</v>
      </c>
      <c r="BG1235">
        <f t="shared" si="795"/>
        <v>9</v>
      </c>
      <c r="BH1235" s="3">
        <f t="array" ref="BH1235">INDEX($D$21:$M$44,MATCH($BD1235&amp;$BF1235,$C$21:$C$44&amp;$B$21:$B$44,0),MATCH(BH$1,$D$16:$M$16,0))+VLOOKUP($BE1235,战斗属性模型!$K$22:$O$24,BH$2,FALSE)*INDEX($BW$3:$CF$578,MATCH($BD1235&amp;$BF1235&amp;$BG1235,$BT$3:$BT$578&amp;$BU$3:$BU$578&amp;$BV$3:$BV$578,0),MATCH(BH$1,$BW$1:$CF$1,0))</f>
        <v>111.2</v>
      </c>
      <c r="BI1235" s="3">
        <f t="array" ref="BI1235">INDEX($D$21:$M$44,MATCH($BD1235&amp;$BF1235,$C$21:$C$44&amp;$B$21:$B$44,0),MATCH(BI$1,$D$16:$M$16,0))+VLOOKUP($BE1235,战斗属性模型!$K$22:$O$24,BI$2,FALSE)*INDEX($BW$3:$CF$578,MATCH($BD1235&amp;$BF1235&amp;$BG1235,$BT$3:$BT$578&amp;$BU$3:$BU$578&amp;$BV$3:$BV$578,0),MATCH(BI$1,$BW$1:$CF$1,0))</f>
        <v>5200</v>
      </c>
      <c r="BJ1235" s="3">
        <f t="array" ref="BJ1235">INDEX($D$21:$M$44,MATCH($BD1235&amp;$BF1235,$C$21:$C$44&amp;$B$21:$B$44,0),MATCH(BJ$1,$D$16:$M$16,0))+VLOOKUP($BE1235,战斗属性模型!$K$22:$O$24,BJ$2,FALSE)*INDEX($BW$3:$CF$578,MATCH($BD1235&amp;$BF1235&amp;$BG1235,$BT$3:$BT$578&amp;$BU$3:$BU$578&amp;$BV$3:$BV$578,0),MATCH(BJ$1,$BW$1:$CF$1,0))</f>
        <v>0</v>
      </c>
      <c r="BK1235" s="3">
        <f t="array" ref="BK1235">INDEX($D$21:$M$44,MATCH($BD1235&amp;$BF1235,$C$21:$C$44&amp;$B$21:$B$44,0),MATCH(BK$1,$D$16:$M$16,0))+VLOOKUP($BE1235,战斗属性模型!$K$22:$O$24,BK$2,FALSE)*INDEX($BW$3:$CF$578,MATCH($BD1235&amp;$BF1235&amp;$BG1235,$BT$3:$BT$578&amp;$BU$3:$BU$578&amp;$BV$3:$BV$578,0),MATCH(BK$1,$BW$1:$CF$1,0))</f>
        <v>0</v>
      </c>
      <c r="BL1235" s="3"/>
      <c r="BM1235" s="3"/>
      <c r="BN1235" s="3"/>
      <c r="BO1235" s="3"/>
      <c r="BP1235" s="3"/>
      <c r="BQ1235" s="3"/>
    </row>
    <row r="1236" spans="56:69" x14ac:dyDescent="0.2">
      <c r="BD1236" t="str">
        <f t="shared" si="787"/>
        <v>头饰</v>
      </c>
      <c r="BE1236">
        <f t="shared" si="788"/>
        <v>3</v>
      </c>
      <c r="BF1236">
        <f t="shared" ref="BF1236:BG1236" si="796">BF660</f>
        <v>1</v>
      </c>
      <c r="BG1236">
        <f t="shared" si="796"/>
        <v>10</v>
      </c>
      <c r="BH1236" s="3">
        <f t="array" ref="BH1236">INDEX($D$21:$M$44,MATCH($BD1236&amp;$BF1236,$C$21:$C$44&amp;$B$21:$B$44,0),MATCH(BH$1,$D$16:$M$16,0))+VLOOKUP($BE1236,战斗属性模型!$K$22:$O$24,BH$2,FALSE)*INDEX($BW$3:$CF$578,MATCH($BD1236&amp;$BF1236&amp;$BG1236,$BT$3:$BT$578&amp;$BU$3:$BU$578&amp;$BV$3:$BV$578,0),MATCH(BH$1,$BW$1:$CF$1,0))</f>
        <v>120</v>
      </c>
      <c r="BI1236" s="3">
        <f t="array" ref="BI1236">INDEX($D$21:$M$44,MATCH($BD1236&amp;$BF1236,$C$21:$C$44&amp;$B$21:$B$44,0),MATCH(BI$1,$D$16:$M$16,0))+VLOOKUP($BE1236,战斗属性模型!$K$22:$O$24,BI$2,FALSE)*INDEX($BW$3:$CF$578,MATCH($BD1236&amp;$BF1236&amp;$BG1236,$BT$3:$BT$578&amp;$BU$3:$BU$578&amp;$BV$3:$BV$578,0),MATCH(BI$1,$BW$1:$CF$1,0))</f>
        <v>5600</v>
      </c>
      <c r="BJ1236" s="3">
        <f t="array" ref="BJ1236">INDEX($D$21:$M$44,MATCH($BD1236&amp;$BF1236,$C$21:$C$44&amp;$B$21:$B$44,0),MATCH(BJ$1,$D$16:$M$16,0))+VLOOKUP($BE1236,战斗属性模型!$K$22:$O$24,BJ$2,FALSE)*INDEX($BW$3:$CF$578,MATCH($BD1236&amp;$BF1236&amp;$BG1236,$BT$3:$BT$578&amp;$BU$3:$BU$578&amp;$BV$3:$BV$578,0),MATCH(BJ$1,$BW$1:$CF$1,0))</f>
        <v>0</v>
      </c>
      <c r="BK1236" s="3">
        <f t="array" ref="BK1236">INDEX($D$21:$M$44,MATCH($BD1236&amp;$BF1236,$C$21:$C$44&amp;$B$21:$B$44,0),MATCH(BK$1,$D$16:$M$16,0))+VLOOKUP($BE1236,战斗属性模型!$K$22:$O$24,BK$2,FALSE)*INDEX($BW$3:$CF$578,MATCH($BD1236&amp;$BF1236&amp;$BG1236,$BT$3:$BT$578&amp;$BU$3:$BU$578&amp;$BV$3:$BV$578,0),MATCH(BK$1,$BW$1:$CF$1,0))</f>
        <v>0</v>
      </c>
      <c r="BL1236" s="3"/>
      <c r="BM1236" s="3"/>
      <c r="BN1236" s="3"/>
      <c r="BO1236" s="3"/>
      <c r="BP1236" s="3"/>
      <c r="BQ1236" s="3"/>
    </row>
    <row r="1237" spans="56:69" x14ac:dyDescent="0.2">
      <c r="BD1237" t="str">
        <f t="shared" si="787"/>
        <v>头饰</v>
      </c>
      <c r="BE1237">
        <f t="shared" si="788"/>
        <v>3</v>
      </c>
      <c r="BF1237">
        <f t="shared" ref="BF1237:BG1237" si="797">BF661</f>
        <v>1</v>
      </c>
      <c r="BG1237">
        <f t="shared" si="797"/>
        <v>11</v>
      </c>
      <c r="BH1237" s="3">
        <f t="array" ref="BH1237">INDEX($D$21:$M$44,MATCH($BD1237&amp;$BF1237,$C$21:$C$44&amp;$B$21:$B$44,0),MATCH(BH$1,$D$16:$M$16,0))+VLOOKUP($BE1237,战斗属性模型!$K$22:$O$24,BH$2,FALSE)*INDEX($BW$3:$CF$578,MATCH($BD1237&amp;$BF1237&amp;$BG1237,$BT$3:$BT$578&amp;$BU$3:$BU$578&amp;$BV$3:$BV$578,0),MATCH(BH$1,$BW$1:$CF$1,0))</f>
        <v>128.80000000000001</v>
      </c>
      <c r="BI1237" s="3">
        <f t="array" ref="BI1237">INDEX($D$21:$M$44,MATCH($BD1237&amp;$BF1237,$C$21:$C$44&amp;$B$21:$B$44,0),MATCH(BI$1,$D$16:$M$16,0))+VLOOKUP($BE1237,战斗属性模型!$K$22:$O$24,BI$2,FALSE)*INDEX($BW$3:$CF$578,MATCH($BD1237&amp;$BF1237&amp;$BG1237,$BT$3:$BT$578&amp;$BU$3:$BU$578&amp;$BV$3:$BV$578,0),MATCH(BI$1,$BW$1:$CF$1,0))</f>
        <v>6000</v>
      </c>
      <c r="BJ1237" s="3">
        <f t="array" ref="BJ1237">INDEX($D$21:$M$44,MATCH($BD1237&amp;$BF1237,$C$21:$C$44&amp;$B$21:$B$44,0),MATCH(BJ$1,$D$16:$M$16,0))+VLOOKUP($BE1237,战斗属性模型!$K$22:$O$24,BJ$2,FALSE)*INDEX($BW$3:$CF$578,MATCH($BD1237&amp;$BF1237&amp;$BG1237,$BT$3:$BT$578&amp;$BU$3:$BU$578&amp;$BV$3:$BV$578,0),MATCH(BJ$1,$BW$1:$CF$1,0))</f>
        <v>0</v>
      </c>
      <c r="BK1237" s="3">
        <f t="array" ref="BK1237">INDEX($D$21:$M$44,MATCH($BD1237&amp;$BF1237,$C$21:$C$44&amp;$B$21:$B$44,0),MATCH(BK$1,$D$16:$M$16,0))+VLOOKUP($BE1237,战斗属性模型!$K$22:$O$24,BK$2,FALSE)*INDEX($BW$3:$CF$578,MATCH($BD1237&amp;$BF1237&amp;$BG1237,$BT$3:$BT$578&amp;$BU$3:$BU$578&amp;$BV$3:$BV$578,0),MATCH(BK$1,$BW$1:$CF$1,0))</f>
        <v>0</v>
      </c>
      <c r="BL1237" s="3"/>
      <c r="BM1237" s="3"/>
      <c r="BN1237" s="3"/>
      <c r="BO1237" s="3"/>
      <c r="BP1237" s="3"/>
      <c r="BQ1237" s="3"/>
    </row>
    <row r="1238" spans="56:69" x14ac:dyDescent="0.2">
      <c r="BD1238" t="str">
        <f t="shared" si="787"/>
        <v>头饰</v>
      </c>
      <c r="BE1238">
        <f t="shared" si="788"/>
        <v>3</v>
      </c>
      <c r="BF1238">
        <f t="shared" ref="BF1238:BG1238" si="798">BF662</f>
        <v>1</v>
      </c>
      <c r="BG1238">
        <f t="shared" si="798"/>
        <v>12</v>
      </c>
      <c r="BH1238" s="3">
        <f t="array" ref="BH1238">INDEX($D$21:$M$44,MATCH($BD1238&amp;$BF1238,$C$21:$C$44&amp;$B$21:$B$44,0),MATCH(BH$1,$D$16:$M$16,0))+VLOOKUP($BE1238,战斗属性模型!$K$22:$O$24,BH$2,FALSE)*INDEX($BW$3:$CF$578,MATCH($BD1238&amp;$BF1238&amp;$BG1238,$BT$3:$BT$578&amp;$BU$3:$BU$578&amp;$BV$3:$BV$578,0),MATCH(BH$1,$BW$1:$CF$1,0))</f>
        <v>137.60000000000002</v>
      </c>
      <c r="BI1238" s="3">
        <f t="array" ref="BI1238">INDEX($D$21:$M$44,MATCH($BD1238&amp;$BF1238,$C$21:$C$44&amp;$B$21:$B$44,0),MATCH(BI$1,$D$16:$M$16,0))+VLOOKUP($BE1238,战斗属性模型!$K$22:$O$24,BI$2,FALSE)*INDEX($BW$3:$CF$578,MATCH($BD1238&amp;$BF1238&amp;$BG1238,$BT$3:$BT$578&amp;$BU$3:$BU$578&amp;$BV$3:$BV$578,0),MATCH(BI$1,$BW$1:$CF$1,0))</f>
        <v>6400</v>
      </c>
      <c r="BJ1238" s="3">
        <f t="array" ref="BJ1238">INDEX($D$21:$M$44,MATCH($BD1238&amp;$BF1238,$C$21:$C$44&amp;$B$21:$B$44,0),MATCH(BJ$1,$D$16:$M$16,0))+VLOOKUP($BE1238,战斗属性模型!$K$22:$O$24,BJ$2,FALSE)*INDEX($BW$3:$CF$578,MATCH($BD1238&amp;$BF1238&amp;$BG1238,$BT$3:$BT$578&amp;$BU$3:$BU$578&amp;$BV$3:$BV$578,0),MATCH(BJ$1,$BW$1:$CF$1,0))</f>
        <v>0</v>
      </c>
      <c r="BK1238" s="3">
        <f t="array" ref="BK1238">INDEX($D$21:$M$44,MATCH($BD1238&amp;$BF1238,$C$21:$C$44&amp;$B$21:$B$44,0),MATCH(BK$1,$D$16:$M$16,0))+VLOOKUP($BE1238,战斗属性模型!$K$22:$O$24,BK$2,FALSE)*INDEX($BW$3:$CF$578,MATCH($BD1238&amp;$BF1238&amp;$BG1238,$BT$3:$BT$578&amp;$BU$3:$BU$578&amp;$BV$3:$BV$578,0),MATCH(BK$1,$BW$1:$CF$1,0))</f>
        <v>0</v>
      </c>
      <c r="BL1238" s="3"/>
      <c r="BM1238" s="3"/>
      <c r="BN1238" s="3"/>
      <c r="BO1238" s="3"/>
      <c r="BP1238" s="3"/>
      <c r="BQ1238" s="3"/>
    </row>
    <row r="1239" spans="56:69" x14ac:dyDescent="0.2">
      <c r="BD1239" t="str">
        <f t="shared" si="787"/>
        <v>头饰</v>
      </c>
      <c r="BE1239">
        <f t="shared" si="788"/>
        <v>3</v>
      </c>
      <c r="BF1239">
        <f t="shared" ref="BF1239:BG1239" si="799">BF663</f>
        <v>1</v>
      </c>
      <c r="BG1239">
        <f t="shared" si="799"/>
        <v>13</v>
      </c>
      <c r="BH1239" s="3">
        <f t="array" ref="BH1239">INDEX($D$21:$M$44,MATCH($BD1239&amp;$BF1239,$C$21:$C$44&amp;$B$21:$B$44,0),MATCH(BH$1,$D$16:$M$16,0))+VLOOKUP($BE1239,战斗属性模型!$K$22:$O$24,BH$2,FALSE)*INDEX($BW$3:$CF$578,MATCH($BD1239&amp;$BF1239&amp;$BG1239,$BT$3:$BT$578&amp;$BU$3:$BU$578&amp;$BV$3:$BV$578,0),MATCH(BH$1,$BW$1:$CF$1,0))</f>
        <v>146.4</v>
      </c>
      <c r="BI1239" s="3">
        <f t="array" ref="BI1239">INDEX($D$21:$M$44,MATCH($BD1239&amp;$BF1239,$C$21:$C$44&amp;$B$21:$B$44,0),MATCH(BI$1,$D$16:$M$16,0))+VLOOKUP($BE1239,战斗属性模型!$K$22:$O$24,BI$2,FALSE)*INDEX($BW$3:$CF$578,MATCH($BD1239&amp;$BF1239&amp;$BG1239,$BT$3:$BT$578&amp;$BU$3:$BU$578&amp;$BV$3:$BV$578,0),MATCH(BI$1,$BW$1:$CF$1,0))</f>
        <v>6800</v>
      </c>
      <c r="BJ1239" s="3">
        <f t="array" ref="BJ1239">INDEX($D$21:$M$44,MATCH($BD1239&amp;$BF1239,$C$21:$C$44&amp;$B$21:$B$44,0),MATCH(BJ$1,$D$16:$M$16,0))+VLOOKUP($BE1239,战斗属性模型!$K$22:$O$24,BJ$2,FALSE)*INDEX($BW$3:$CF$578,MATCH($BD1239&amp;$BF1239&amp;$BG1239,$BT$3:$BT$578&amp;$BU$3:$BU$578&amp;$BV$3:$BV$578,0),MATCH(BJ$1,$BW$1:$CF$1,0))</f>
        <v>0</v>
      </c>
      <c r="BK1239" s="3">
        <f t="array" ref="BK1239">INDEX($D$21:$M$44,MATCH($BD1239&amp;$BF1239,$C$21:$C$44&amp;$B$21:$B$44,0),MATCH(BK$1,$D$16:$M$16,0))+VLOOKUP($BE1239,战斗属性模型!$K$22:$O$24,BK$2,FALSE)*INDEX($BW$3:$CF$578,MATCH($BD1239&amp;$BF1239&amp;$BG1239,$BT$3:$BT$578&amp;$BU$3:$BU$578&amp;$BV$3:$BV$578,0),MATCH(BK$1,$BW$1:$CF$1,0))</f>
        <v>0</v>
      </c>
      <c r="BL1239" s="3"/>
      <c r="BM1239" s="3"/>
      <c r="BN1239" s="3"/>
      <c r="BO1239" s="3"/>
      <c r="BP1239" s="3"/>
      <c r="BQ1239" s="3"/>
    </row>
    <row r="1240" spans="56:69" x14ac:dyDescent="0.2">
      <c r="BD1240" t="str">
        <f t="shared" si="787"/>
        <v>头饰</v>
      </c>
      <c r="BE1240">
        <f t="shared" si="788"/>
        <v>3</v>
      </c>
      <c r="BF1240">
        <f t="shared" ref="BF1240:BG1240" si="800">BF664</f>
        <v>1</v>
      </c>
      <c r="BG1240">
        <f t="shared" si="800"/>
        <v>14</v>
      </c>
      <c r="BH1240" s="3">
        <f t="array" ref="BH1240">INDEX($D$21:$M$44,MATCH($BD1240&amp;$BF1240,$C$21:$C$44&amp;$B$21:$B$44,0),MATCH(BH$1,$D$16:$M$16,0))+VLOOKUP($BE1240,战斗属性模型!$K$22:$O$24,BH$2,FALSE)*INDEX($BW$3:$CF$578,MATCH($BD1240&amp;$BF1240&amp;$BG1240,$BT$3:$BT$578&amp;$BU$3:$BU$578&amp;$BV$3:$BV$578,0),MATCH(BH$1,$BW$1:$CF$1,0))</f>
        <v>155.20000000000002</v>
      </c>
      <c r="BI1240" s="3">
        <f t="array" ref="BI1240">INDEX($D$21:$M$44,MATCH($BD1240&amp;$BF1240,$C$21:$C$44&amp;$B$21:$B$44,0),MATCH(BI$1,$D$16:$M$16,0))+VLOOKUP($BE1240,战斗属性模型!$K$22:$O$24,BI$2,FALSE)*INDEX($BW$3:$CF$578,MATCH($BD1240&amp;$BF1240&amp;$BG1240,$BT$3:$BT$578&amp;$BU$3:$BU$578&amp;$BV$3:$BV$578,0),MATCH(BI$1,$BW$1:$CF$1,0))</f>
        <v>7200</v>
      </c>
      <c r="BJ1240" s="3">
        <f t="array" ref="BJ1240">INDEX($D$21:$M$44,MATCH($BD1240&amp;$BF1240,$C$21:$C$44&amp;$B$21:$B$44,0),MATCH(BJ$1,$D$16:$M$16,0))+VLOOKUP($BE1240,战斗属性模型!$K$22:$O$24,BJ$2,FALSE)*INDEX($BW$3:$CF$578,MATCH($BD1240&amp;$BF1240&amp;$BG1240,$BT$3:$BT$578&amp;$BU$3:$BU$578&amp;$BV$3:$BV$578,0),MATCH(BJ$1,$BW$1:$CF$1,0))</f>
        <v>0</v>
      </c>
      <c r="BK1240" s="3">
        <f t="array" ref="BK1240">INDEX($D$21:$M$44,MATCH($BD1240&amp;$BF1240,$C$21:$C$44&amp;$B$21:$B$44,0),MATCH(BK$1,$D$16:$M$16,0))+VLOOKUP($BE1240,战斗属性模型!$K$22:$O$24,BK$2,FALSE)*INDEX($BW$3:$CF$578,MATCH($BD1240&amp;$BF1240&amp;$BG1240,$BT$3:$BT$578&amp;$BU$3:$BU$578&amp;$BV$3:$BV$578,0),MATCH(BK$1,$BW$1:$CF$1,0))</f>
        <v>0</v>
      </c>
      <c r="BL1240" s="3"/>
      <c r="BM1240" s="3"/>
      <c r="BN1240" s="3"/>
      <c r="BO1240" s="3"/>
      <c r="BP1240" s="3"/>
      <c r="BQ1240" s="3"/>
    </row>
    <row r="1241" spans="56:69" x14ac:dyDescent="0.2">
      <c r="BD1241" t="str">
        <f t="shared" si="787"/>
        <v>头饰</v>
      </c>
      <c r="BE1241">
        <f t="shared" si="788"/>
        <v>3</v>
      </c>
      <c r="BF1241">
        <f t="shared" ref="BF1241:BG1241" si="801">BF665</f>
        <v>1</v>
      </c>
      <c r="BG1241">
        <f t="shared" si="801"/>
        <v>15</v>
      </c>
      <c r="BH1241" s="3">
        <f t="array" ref="BH1241">INDEX($D$21:$M$44,MATCH($BD1241&amp;$BF1241,$C$21:$C$44&amp;$B$21:$B$44,0),MATCH(BH$1,$D$16:$M$16,0))+VLOOKUP($BE1241,战斗属性模型!$K$22:$O$24,BH$2,FALSE)*INDEX($BW$3:$CF$578,MATCH($BD1241&amp;$BF1241&amp;$BG1241,$BT$3:$BT$578&amp;$BU$3:$BU$578&amp;$BV$3:$BV$578,0),MATCH(BH$1,$BW$1:$CF$1,0))</f>
        <v>164</v>
      </c>
      <c r="BI1241" s="3">
        <f t="array" ref="BI1241">INDEX($D$21:$M$44,MATCH($BD1241&amp;$BF1241,$C$21:$C$44&amp;$B$21:$B$44,0),MATCH(BI$1,$D$16:$M$16,0))+VLOOKUP($BE1241,战斗属性模型!$K$22:$O$24,BI$2,FALSE)*INDEX($BW$3:$CF$578,MATCH($BD1241&amp;$BF1241&amp;$BG1241,$BT$3:$BT$578&amp;$BU$3:$BU$578&amp;$BV$3:$BV$578,0),MATCH(BI$1,$BW$1:$CF$1,0))</f>
        <v>7600</v>
      </c>
      <c r="BJ1241" s="3">
        <f t="array" ref="BJ1241">INDEX($D$21:$M$44,MATCH($BD1241&amp;$BF1241,$C$21:$C$44&amp;$B$21:$B$44,0),MATCH(BJ$1,$D$16:$M$16,0))+VLOOKUP($BE1241,战斗属性模型!$K$22:$O$24,BJ$2,FALSE)*INDEX($BW$3:$CF$578,MATCH($BD1241&amp;$BF1241&amp;$BG1241,$BT$3:$BT$578&amp;$BU$3:$BU$578&amp;$BV$3:$BV$578,0),MATCH(BJ$1,$BW$1:$CF$1,0))</f>
        <v>0</v>
      </c>
      <c r="BK1241" s="3">
        <f t="array" ref="BK1241">INDEX($D$21:$M$44,MATCH($BD1241&amp;$BF1241,$C$21:$C$44&amp;$B$21:$B$44,0),MATCH(BK$1,$D$16:$M$16,0))+VLOOKUP($BE1241,战斗属性模型!$K$22:$O$24,BK$2,FALSE)*INDEX($BW$3:$CF$578,MATCH($BD1241&amp;$BF1241&amp;$BG1241,$BT$3:$BT$578&amp;$BU$3:$BU$578&amp;$BV$3:$BV$578,0),MATCH(BK$1,$BW$1:$CF$1,0))</f>
        <v>0</v>
      </c>
      <c r="BL1241" s="3"/>
      <c r="BM1241" s="3"/>
      <c r="BN1241" s="3"/>
      <c r="BO1241" s="3"/>
      <c r="BP1241" s="3"/>
      <c r="BQ1241" s="3"/>
    </row>
    <row r="1242" spans="56:69" x14ac:dyDescent="0.2">
      <c r="BD1242" t="str">
        <f t="shared" si="787"/>
        <v>头饰</v>
      </c>
      <c r="BE1242">
        <f t="shared" si="788"/>
        <v>3</v>
      </c>
      <c r="BF1242">
        <f t="shared" ref="BF1242:BG1242" si="802">BF666</f>
        <v>1</v>
      </c>
      <c r="BG1242">
        <f t="shared" si="802"/>
        <v>16</v>
      </c>
      <c r="BH1242" s="3">
        <f t="array" ref="BH1242">INDEX($D$21:$M$44,MATCH($BD1242&amp;$BF1242,$C$21:$C$44&amp;$B$21:$B$44,0),MATCH(BH$1,$D$16:$M$16,0))+VLOOKUP($BE1242,战斗属性模型!$K$22:$O$24,BH$2,FALSE)*INDEX($BW$3:$CF$578,MATCH($BD1242&amp;$BF1242&amp;$BG1242,$BT$3:$BT$578&amp;$BU$3:$BU$578&amp;$BV$3:$BV$578,0),MATCH(BH$1,$BW$1:$CF$1,0))</f>
        <v>172.8</v>
      </c>
      <c r="BI1242" s="3">
        <f t="array" ref="BI1242">INDEX($D$21:$M$44,MATCH($BD1242&amp;$BF1242,$C$21:$C$44&amp;$B$21:$B$44,0),MATCH(BI$1,$D$16:$M$16,0))+VLOOKUP($BE1242,战斗属性模型!$K$22:$O$24,BI$2,FALSE)*INDEX($BW$3:$CF$578,MATCH($BD1242&amp;$BF1242&amp;$BG1242,$BT$3:$BT$578&amp;$BU$3:$BU$578&amp;$BV$3:$BV$578,0),MATCH(BI$1,$BW$1:$CF$1,0))</f>
        <v>8000</v>
      </c>
      <c r="BJ1242" s="3">
        <f t="array" ref="BJ1242">INDEX($D$21:$M$44,MATCH($BD1242&amp;$BF1242,$C$21:$C$44&amp;$B$21:$B$44,0),MATCH(BJ$1,$D$16:$M$16,0))+VLOOKUP($BE1242,战斗属性模型!$K$22:$O$24,BJ$2,FALSE)*INDEX($BW$3:$CF$578,MATCH($BD1242&amp;$BF1242&amp;$BG1242,$BT$3:$BT$578&amp;$BU$3:$BU$578&amp;$BV$3:$BV$578,0),MATCH(BJ$1,$BW$1:$CF$1,0))</f>
        <v>0</v>
      </c>
      <c r="BK1242" s="3">
        <f t="array" ref="BK1242">INDEX($D$21:$M$44,MATCH($BD1242&amp;$BF1242,$C$21:$C$44&amp;$B$21:$B$44,0),MATCH(BK$1,$D$16:$M$16,0))+VLOOKUP($BE1242,战斗属性模型!$K$22:$O$24,BK$2,FALSE)*INDEX($BW$3:$CF$578,MATCH($BD1242&amp;$BF1242&amp;$BG1242,$BT$3:$BT$578&amp;$BU$3:$BU$578&amp;$BV$3:$BV$578,0),MATCH(BK$1,$BW$1:$CF$1,0))</f>
        <v>0</v>
      </c>
      <c r="BL1242" s="3"/>
      <c r="BM1242" s="3"/>
      <c r="BN1242" s="3"/>
      <c r="BO1242" s="3"/>
      <c r="BP1242" s="3"/>
      <c r="BQ1242" s="3"/>
    </row>
    <row r="1243" spans="56:69" x14ac:dyDescent="0.2">
      <c r="BD1243" t="str">
        <f t="shared" si="787"/>
        <v>头饰</v>
      </c>
      <c r="BE1243">
        <f t="shared" si="788"/>
        <v>3</v>
      </c>
      <c r="BF1243">
        <f t="shared" ref="BF1243:BG1243" si="803">BF667</f>
        <v>1</v>
      </c>
      <c r="BG1243">
        <f t="shared" si="803"/>
        <v>17</v>
      </c>
      <c r="BH1243" s="3">
        <f t="array" ref="BH1243">INDEX($D$21:$M$44,MATCH($BD1243&amp;$BF1243,$C$21:$C$44&amp;$B$21:$B$44,0),MATCH(BH$1,$D$16:$M$16,0))+VLOOKUP($BE1243,战斗属性模型!$K$22:$O$24,BH$2,FALSE)*INDEX($BW$3:$CF$578,MATCH($BD1243&amp;$BF1243&amp;$BG1243,$BT$3:$BT$578&amp;$BU$3:$BU$578&amp;$BV$3:$BV$578,0),MATCH(BH$1,$BW$1:$CF$1,0))</f>
        <v>181.60000000000002</v>
      </c>
      <c r="BI1243" s="3">
        <f t="array" ref="BI1243">INDEX($D$21:$M$44,MATCH($BD1243&amp;$BF1243,$C$21:$C$44&amp;$B$21:$B$44,0),MATCH(BI$1,$D$16:$M$16,0))+VLOOKUP($BE1243,战斗属性模型!$K$22:$O$24,BI$2,FALSE)*INDEX($BW$3:$CF$578,MATCH($BD1243&amp;$BF1243&amp;$BG1243,$BT$3:$BT$578&amp;$BU$3:$BU$578&amp;$BV$3:$BV$578,0),MATCH(BI$1,$BW$1:$CF$1,0))</f>
        <v>8400</v>
      </c>
      <c r="BJ1243" s="3">
        <f t="array" ref="BJ1243">INDEX($D$21:$M$44,MATCH($BD1243&amp;$BF1243,$C$21:$C$44&amp;$B$21:$B$44,0),MATCH(BJ$1,$D$16:$M$16,0))+VLOOKUP($BE1243,战斗属性模型!$K$22:$O$24,BJ$2,FALSE)*INDEX($BW$3:$CF$578,MATCH($BD1243&amp;$BF1243&amp;$BG1243,$BT$3:$BT$578&amp;$BU$3:$BU$578&amp;$BV$3:$BV$578,0),MATCH(BJ$1,$BW$1:$CF$1,0))</f>
        <v>0</v>
      </c>
      <c r="BK1243" s="3">
        <f t="array" ref="BK1243">INDEX($D$21:$M$44,MATCH($BD1243&amp;$BF1243,$C$21:$C$44&amp;$B$21:$B$44,0),MATCH(BK$1,$D$16:$M$16,0))+VLOOKUP($BE1243,战斗属性模型!$K$22:$O$24,BK$2,FALSE)*INDEX($BW$3:$CF$578,MATCH($BD1243&amp;$BF1243&amp;$BG1243,$BT$3:$BT$578&amp;$BU$3:$BU$578&amp;$BV$3:$BV$578,0),MATCH(BK$1,$BW$1:$CF$1,0))</f>
        <v>0</v>
      </c>
      <c r="BL1243" s="3"/>
      <c r="BM1243" s="3"/>
      <c r="BN1243" s="3"/>
      <c r="BO1243" s="3"/>
      <c r="BP1243" s="3"/>
      <c r="BQ1243" s="3"/>
    </row>
    <row r="1244" spans="56:69" x14ac:dyDescent="0.2">
      <c r="BD1244" t="str">
        <f t="shared" si="787"/>
        <v>头饰</v>
      </c>
      <c r="BE1244">
        <f t="shared" si="788"/>
        <v>3</v>
      </c>
      <c r="BF1244">
        <f t="shared" ref="BF1244:BG1244" si="804">BF668</f>
        <v>1</v>
      </c>
      <c r="BG1244">
        <f t="shared" si="804"/>
        <v>18</v>
      </c>
      <c r="BH1244" s="3">
        <f t="array" ref="BH1244">INDEX($D$21:$M$44,MATCH($BD1244&amp;$BF1244,$C$21:$C$44&amp;$B$21:$B$44,0),MATCH(BH$1,$D$16:$M$16,0))+VLOOKUP($BE1244,战斗属性模型!$K$22:$O$24,BH$2,FALSE)*INDEX($BW$3:$CF$578,MATCH($BD1244&amp;$BF1244&amp;$BG1244,$BT$3:$BT$578&amp;$BU$3:$BU$578&amp;$BV$3:$BV$578,0),MATCH(BH$1,$BW$1:$CF$1,0))</f>
        <v>190.4</v>
      </c>
      <c r="BI1244" s="3">
        <f t="array" ref="BI1244">INDEX($D$21:$M$44,MATCH($BD1244&amp;$BF1244,$C$21:$C$44&amp;$B$21:$B$44,0),MATCH(BI$1,$D$16:$M$16,0))+VLOOKUP($BE1244,战斗属性模型!$K$22:$O$24,BI$2,FALSE)*INDEX($BW$3:$CF$578,MATCH($BD1244&amp;$BF1244&amp;$BG1244,$BT$3:$BT$578&amp;$BU$3:$BU$578&amp;$BV$3:$BV$578,0),MATCH(BI$1,$BW$1:$CF$1,0))</f>
        <v>8800</v>
      </c>
      <c r="BJ1244" s="3">
        <f t="array" ref="BJ1244">INDEX($D$21:$M$44,MATCH($BD1244&amp;$BF1244,$C$21:$C$44&amp;$B$21:$B$44,0),MATCH(BJ$1,$D$16:$M$16,0))+VLOOKUP($BE1244,战斗属性模型!$K$22:$O$24,BJ$2,FALSE)*INDEX($BW$3:$CF$578,MATCH($BD1244&amp;$BF1244&amp;$BG1244,$BT$3:$BT$578&amp;$BU$3:$BU$578&amp;$BV$3:$BV$578,0),MATCH(BJ$1,$BW$1:$CF$1,0))</f>
        <v>0</v>
      </c>
      <c r="BK1244" s="3">
        <f t="array" ref="BK1244">INDEX($D$21:$M$44,MATCH($BD1244&amp;$BF1244,$C$21:$C$44&amp;$B$21:$B$44,0),MATCH(BK$1,$D$16:$M$16,0))+VLOOKUP($BE1244,战斗属性模型!$K$22:$O$24,BK$2,FALSE)*INDEX($BW$3:$CF$578,MATCH($BD1244&amp;$BF1244&amp;$BG1244,$BT$3:$BT$578&amp;$BU$3:$BU$578&amp;$BV$3:$BV$578,0),MATCH(BK$1,$BW$1:$CF$1,0))</f>
        <v>0</v>
      </c>
      <c r="BL1244" s="3"/>
      <c r="BM1244" s="3"/>
      <c r="BN1244" s="3"/>
      <c r="BO1244" s="3"/>
      <c r="BP1244" s="3"/>
      <c r="BQ1244" s="3"/>
    </row>
    <row r="1245" spans="56:69" x14ac:dyDescent="0.2">
      <c r="BD1245" t="str">
        <f t="shared" si="787"/>
        <v>头饰</v>
      </c>
      <c r="BE1245">
        <f t="shared" si="788"/>
        <v>3</v>
      </c>
      <c r="BF1245">
        <f t="shared" ref="BF1245:BG1245" si="805">BF669</f>
        <v>1</v>
      </c>
      <c r="BG1245">
        <f t="shared" si="805"/>
        <v>19</v>
      </c>
      <c r="BH1245" s="3">
        <f t="array" ref="BH1245">INDEX($D$21:$M$44,MATCH($BD1245&amp;$BF1245,$C$21:$C$44&amp;$B$21:$B$44,0),MATCH(BH$1,$D$16:$M$16,0))+VLOOKUP($BE1245,战斗属性模型!$K$22:$O$24,BH$2,FALSE)*INDEX($BW$3:$CF$578,MATCH($BD1245&amp;$BF1245&amp;$BG1245,$BT$3:$BT$578&amp;$BU$3:$BU$578&amp;$BV$3:$BV$578,0),MATCH(BH$1,$BW$1:$CF$1,0))</f>
        <v>199.20000000000002</v>
      </c>
      <c r="BI1245" s="3">
        <f t="array" ref="BI1245">INDEX($D$21:$M$44,MATCH($BD1245&amp;$BF1245,$C$21:$C$44&amp;$B$21:$B$44,0),MATCH(BI$1,$D$16:$M$16,0))+VLOOKUP($BE1245,战斗属性模型!$K$22:$O$24,BI$2,FALSE)*INDEX($BW$3:$CF$578,MATCH($BD1245&amp;$BF1245&amp;$BG1245,$BT$3:$BT$578&amp;$BU$3:$BU$578&amp;$BV$3:$BV$578,0),MATCH(BI$1,$BW$1:$CF$1,0))</f>
        <v>9200</v>
      </c>
      <c r="BJ1245" s="3">
        <f t="array" ref="BJ1245">INDEX($D$21:$M$44,MATCH($BD1245&amp;$BF1245,$C$21:$C$44&amp;$B$21:$B$44,0),MATCH(BJ$1,$D$16:$M$16,0))+VLOOKUP($BE1245,战斗属性模型!$K$22:$O$24,BJ$2,FALSE)*INDEX($BW$3:$CF$578,MATCH($BD1245&amp;$BF1245&amp;$BG1245,$BT$3:$BT$578&amp;$BU$3:$BU$578&amp;$BV$3:$BV$578,0),MATCH(BJ$1,$BW$1:$CF$1,0))</f>
        <v>0</v>
      </c>
      <c r="BK1245" s="3">
        <f t="array" ref="BK1245">INDEX($D$21:$M$44,MATCH($BD1245&amp;$BF1245,$C$21:$C$44&amp;$B$21:$B$44,0),MATCH(BK$1,$D$16:$M$16,0))+VLOOKUP($BE1245,战斗属性模型!$K$22:$O$24,BK$2,FALSE)*INDEX($BW$3:$CF$578,MATCH($BD1245&amp;$BF1245&amp;$BG1245,$BT$3:$BT$578&amp;$BU$3:$BU$578&amp;$BV$3:$BV$578,0),MATCH(BK$1,$BW$1:$CF$1,0))</f>
        <v>0</v>
      </c>
      <c r="BL1245" s="3"/>
      <c r="BM1245" s="3"/>
      <c r="BN1245" s="3"/>
      <c r="BO1245" s="3"/>
      <c r="BP1245" s="3"/>
      <c r="BQ1245" s="3"/>
    </row>
    <row r="1246" spans="56:69" x14ac:dyDescent="0.2">
      <c r="BD1246" t="str">
        <f t="shared" si="787"/>
        <v>头饰</v>
      </c>
      <c r="BE1246">
        <f t="shared" si="788"/>
        <v>3</v>
      </c>
      <c r="BF1246">
        <f t="shared" ref="BF1246:BG1246" si="806">BF670</f>
        <v>1</v>
      </c>
      <c r="BG1246">
        <f t="shared" si="806"/>
        <v>20</v>
      </c>
      <c r="BH1246" s="3">
        <f t="array" ref="BH1246">INDEX($D$21:$M$44,MATCH($BD1246&amp;$BF1246,$C$21:$C$44&amp;$B$21:$B$44,0),MATCH(BH$1,$D$16:$M$16,0))+VLOOKUP($BE1246,战斗属性模型!$K$22:$O$24,BH$2,FALSE)*INDEX($BW$3:$CF$578,MATCH($BD1246&amp;$BF1246&amp;$BG1246,$BT$3:$BT$578&amp;$BU$3:$BU$578&amp;$BV$3:$BV$578,0),MATCH(BH$1,$BW$1:$CF$1,0))</f>
        <v>208</v>
      </c>
      <c r="BI1246" s="3">
        <f t="array" ref="BI1246">INDEX($D$21:$M$44,MATCH($BD1246&amp;$BF1246,$C$21:$C$44&amp;$B$21:$B$44,0),MATCH(BI$1,$D$16:$M$16,0))+VLOOKUP($BE1246,战斗属性模型!$K$22:$O$24,BI$2,FALSE)*INDEX($BW$3:$CF$578,MATCH($BD1246&amp;$BF1246&amp;$BG1246,$BT$3:$BT$578&amp;$BU$3:$BU$578&amp;$BV$3:$BV$578,0),MATCH(BI$1,$BW$1:$CF$1,0))</f>
        <v>9600</v>
      </c>
      <c r="BJ1246" s="3">
        <f t="array" ref="BJ1246">INDEX($D$21:$M$44,MATCH($BD1246&amp;$BF1246,$C$21:$C$44&amp;$B$21:$B$44,0),MATCH(BJ$1,$D$16:$M$16,0))+VLOOKUP($BE1246,战斗属性模型!$K$22:$O$24,BJ$2,FALSE)*INDEX($BW$3:$CF$578,MATCH($BD1246&amp;$BF1246&amp;$BG1246,$BT$3:$BT$578&amp;$BU$3:$BU$578&amp;$BV$3:$BV$578,0),MATCH(BJ$1,$BW$1:$CF$1,0))</f>
        <v>0</v>
      </c>
      <c r="BK1246" s="3">
        <f t="array" ref="BK1246">INDEX($D$21:$M$44,MATCH($BD1246&amp;$BF1246,$C$21:$C$44&amp;$B$21:$B$44,0),MATCH(BK$1,$D$16:$M$16,0))+VLOOKUP($BE1246,战斗属性模型!$K$22:$O$24,BK$2,FALSE)*INDEX($BW$3:$CF$578,MATCH($BD1246&amp;$BF1246&amp;$BG1246,$BT$3:$BT$578&amp;$BU$3:$BU$578&amp;$BV$3:$BV$578,0),MATCH(BK$1,$BW$1:$CF$1,0))</f>
        <v>0</v>
      </c>
      <c r="BL1246" s="3"/>
      <c r="BM1246" s="3"/>
      <c r="BN1246" s="3"/>
      <c r="BO1246" s="3"/>
      <c r="BP1246" s="3"/>
      <c r="BQ1246" s="3"/>
    </row>
    <row r="1247" spans="56:69" x14ac:dyDescent="0.2">
      <c r="BD1247" t="str">
        <f t="shared" si="787"/>
        <v>头饰</v>
      </c>
      <c r="BE1247">
        <f t="shared" si="788"/>
        <v>3</v>
      </c>
      <c r="BF1247">
        <f t="shared" ref="BF1247:BG1247" si="807">BF671</f>
        <v>1</v>
      </c>
      <c r="BG1247">
        <f t="shared" si="807"/>
        <v>21</v>
      </c>
      <c r="BH1247" s="3">
        <f t="array" ref="BH1247">INDEX($D$21:$M$44,MATCH($BD1247&amp;$BF1247,$C$21:$C$44&amp;$B$21:$B$44,0),MATCH(BH$1,$D$16:$M$16,0))+VLOOKUP($BE1247,战斗属性模型!$K$22:$O$24,BH$2,FALSE)*INDEX($BW$3:$CF$578,MATCH($BD1247&amp;$BF1247&amp;$BG1247,$BT$3:$BT$578&amp;$BU$3:$BU$578&amp;$BV$3:$BV$578,0),MATCH(BH$1,$BW$1:$CF$1,0))</f>
        <v>216.8</v>
      </c>
      <c r="BI1247" s="3">
        <f t="array" ref="BI1247">INDEX($D$21:$M$44,MATCH($BD1247&amp;$BF1247,$C$21:$C$44&amp;$B$21:$B$44,0),MATCH(BI$1,$D$16:$M$16,0))+VLOOKUP($BE1247,战斗属性模型!$K$22:$O$24,BI$2,FALSE)*INDEX($BW$3:$CF$578,MATCH($BD1247&amp;$BF1247&amp;$BG1247,$BT$3:$BT$578&amp;$BU$3:$BU$578&amp;$BV$3:$BV$578,0),MATCH(BI$1,$BW$1:$CF$1,0))</f>
        <v>10000</v>
      </c>
      <c r="BJ1247" s="3">
        <f t="array" ref="BJ1247">INDEX($D$21:$M$44,MATCH($BD1247&amp;$BF1247,$C$21:$C$44&amp;$B$21:$B$44,0),MATCH(BJ$1,$D$16:$M$16,0))+VLOOKUP($BE1247,战斗属性模型!$K$22:$O$24,BJ$2,FALSE)*INDEX($BW$3:$CF$578,MATCH($BD1247&amp;$BF1247&amp;$BG1247,$BT$3:$BT$578&amp;$BU$3:$BU$578&amp;$BV$3:$BV$578,0),MATCH(BJ$1,$BW$1:$CF$1,0))</f>
        <v>0</v>
      </c>
      <c r="BK1247" s="3">
        <f t="array" ref="BK1247">INDEX($D$21:$M$44,MATCH($BD1247&amp;$BF1247,$C$21:$C$44&amp;$B$21:$B$44,0),MATCH(BK$1,$D$16:$M$16,0))+VLOOKUP($BE1247,战斗属性模型!$K$22:$O$24,BK$2,FALSE)*INDEX($BW$3:$CF$578,MATCH($BD1247&amp;$BF1247&amp;$BG1247,$BT$3:$BT$578&amp;$BU$3:$BU$578&amp;$BV$3:$BV$578,0),MATCH(BK$1,$BW$1:$CF$1,0))</f>
        <v>0</v>
      </c>
      <c r="BL1247" s="3"/>
      <c r="BM1247" s="3"/>
      <c r="BN1247" s="3"/>
      <c r="BO1247" s="3"/>
      <c r="BP1247" s="3"/>
      <c r="BQ1247" s="3"/>
    </row>
    <row r="1248" spans="56:69" x14ac:dyDescent="0.2">
      <c r="BD1248" t="str">
        <f t="shared" si="787"/>
        <v>头饰</v>
      </c>
      <c r="BE1248">
        <f t="shared" si="788"/>
        <v>3</v>
      </c>
      <c r="BF1248">
        <f t="shared" ref="BF1248:BG1248" si="808">BF672</f>
        <v>1</v>
      </c>
      <c r="BG1248">
        <f t="shared" si="808"/>
        <v>22</v>
      </c>
      <c r="BH1248" s="3">
        <f t="array" ref="BH1248">INDEX($D$21:$M$44,MATCH($BD1248&amp;$BF1248,$C$21:$C$44&amp;$B$21:$B$44,0),MATCH(BH$1,$D$16:$M$16,0))+VLOOKUP($BE1248,战斗属性模型!$K$22:$O$24,BH$2,FALSE)*INDEX($BW$3:$CF$578,MATCH($BD1248&amp;$BF1248&amp;$BG1248,$BT$3:$BT$578&amp;$BU$3:$BU$578&amp;$BV$3:$BV$578,0),MATCH(BH$1,$BW$1:$CF$1,0))</f>
        <v>225.60000000000002</v>
      </c>
      <c r="BI1248" s="3">
        <f t="array" ref="BI1248">INDEX($D$21:$M$44,MATCH($BD1248&amp;$BF1248,$C$21:$C$44&amp;$B$21:$B$44,0),MATCH(BI$1,$D$16:$M$16,0))+VLOOKUP($BE1248,战斗属性模型!$K$22:$O$24,BI$2,FALSE)*INDEX($BW$3:$CF$578,MATCH($BD1248&amp;$BF1248&amp;$BG1248,$BT$3:$BT$578&amp;$BU$3:$BU$578&amp;$BV$3:$BV$578,0),MATCH(BI$1,$BW$1:$CF$1,0))</f>
        <v>10400</v>
      </c>
      <c r="BJ1248" s="3">
        <f t="array" ref="BJ1248">INDEX($D$21:$M$44,MATCH($BD1248&amp;$BF1248,$C$21:$C$44&amp;$B$21:$B$44,0),MATCH(BJ$1,$D$16:$M$16,0))+VLOOKUP($BE1248,战斗属性模型!$K$22:$O$24,BJ$2,FALSE)*INDEX($BW$3:$CF$578,MATCH($BD1248&amp;$BF1248&amp;$BG1248,$BT$3:$BT$578&amp;$BU$3:$BU$578&amp;$BV$3:$BV$578,0),MATCH(BJ$1,$BW$1:$CF$1,0))</f>
        <v>0</v>
      </c>
      <c r="BK1248" s="3">
        <f t="array" ref="BK1248">INDEX($D$21:$M$44,MATCH($BD1248&amp;$BF1248,$C$21:$C$44&amp;$B$21:$B$44,0),MATCH(BK$1,$D$16:$M$16,0))+VLOOKUP($BE1248,战斗属性模型!$K$22:$O$24,BK$2,FALSE)*INDEX($BW$3:$CF$578,MATCH($BD1248&amp;$BF1248&amp;$BG1248,$BT$3:$BT$578&amp;$BU$3:$BU$578&amp;$BV$3:$BV$578,0),MATCH(BK$1,$BW$1:$CF$1,0))</f>
        <v>0</v>
      </c>
      <c r="BL1248" s="3"/>
      <c r="BM1248" s="3"/>
      <c r="BN1248" s="3"/>
      <c r="BO1248" s="3"/>
      <c r="BP1248" s="3"/>
      <c r="BQ1248" s="3"/>
    </row>
    <row r="1249" spans="56:69" x14ac:dyDescent="0.2">
      <c r="BD1249" t="str">
        <f t="shared" si="787"/>
        <v>头饰</v>
      </c>
      <c r="BE1249">
        <f t="shared" si="788"/>
        <v>3</v>
      </c>
      <c r="BF1249">
        <f t="shared" ref="BF1249:BG1249" si="809">BF673</f>
        <v>1</v>
      </c>
      <c r="BG1249">
        <f t="shared" si="809"/>
        <v>23</v>
      </c>
      <c r="BH1249" s="3">
        <f t="array" ref="BH1249">INDEX($D$21:$M$44,MATCH($BD1249&amp;$BF1249,$C$21:$C$44&amp;$B$21:$B$44,0),MATCH(BH$1,$D$16:$M$16,0))+VLOOKUP($BE1249,战斗属性模型!$K$22:$O$24,BH$2,FALSE)*INDEX($BW$3:$CF$578,MATCH($BD1249&amp;$BF1249&amp;$BG1249,$BT$3:$BT$578&amp;$BU$3:$BU$578&amp;$BV$3:$BV$578,0),MATCH(BH$1,$BW$1:$CF$1,0))</f>
        <v>234.4</v>
      </c>
      <c r="BI1249" s="3">
        <f t="array" ref="BI1249">INDEX($D$21:$M$44,MATCH($BD1249&amp;$BF1249,$C$21:$C$44&amp;$B$21:$B$44,0),MATCH(BI$1,$D$16:$M$16,0))+VLOOKUP($BE1249,战斗属性模型!$K$22:$O$24,BI$2,FALSE)*INDEX($BW$3:$CF$578,MATCH($BD1249&amp;$BF1249&amp;$BG1249,$BT$3:$BT$578&amp;$BU$3:$BU$578&amp;$BV$3:$BV$578,0),MATCH(BI$1,$BW$1:$CF$1,0))</f>
        <v>10800</v>
      </c>
      <c r="BJ1249" s="3">
        <f t="array" ref="BJ1249">INDEX($D$21:$M$44,MATCH($BD1249&amp;$BF1249,$C$21:$C$44&amp;$B$21:$B$44,0),MATCH(BJ$1,$D$16:$M$16,0))+VLOOKUP($BE1249,战斗属性模型!$K$22:$O$24,BJ$2,FALSE)*INDEX($BW$3:$CF$578,MATCH($BD1249&amp;$BF1249&amp;$BG1249,$BT$3:$BT$578&amp;$BU$3:$BU$578&amp;$BV$3:$BV$578,0),MATCH(BJ$1,$BW$1:$CF$1,0))</f>
        <v>0</v>
      </c>
      <c r="BK1249" s="3">
        <f t="array" ref="BK1249">INDEX($D$21:$M$44,MATCH($BD1249&amp;$BF1249,$C$21:$C$44&amp;$B$21:$B$44,0),MATCH(BK$1,$D$16:$M$16,0))+VLOOKUP($BE1249,战斗属性模型!$K$22:$O$24,BK$2,FALSE)*INDEX($BW$3:$CF$578,MATCH($BD1249&amp;$BF1249&amp;$BG1249,$BT$3:$BT$578&amp;$BU$3:$BU$578&amp;$BV$3:$BV$578,0),MATCH(BK$1,$BW$1:$CF$1,0))</f>
        <v>0</v>
      </c>
      <c r="BL1249" s="3"/>
      <c r="BM1249" s="3"/>
      <c r="BN1249" s="3"/>
      <c r="BO1249" s="3"/>
      <c r="BP1249" s="3"/>
      <c r="BQ1249" s="3"/>
    </row>
    <row r="1250" spans="56:69" x14ac:dyDescent="0.2">
      <c r="BD1250" t="str">
        <f t="shared" si="787"/>
        <v>头饰</v>
      </c>
      <c r="BE1250">
        <f t="shared" si="788"/>
        <v>3</v>
      </c>
      <c r="BF1250">
        <f t="shared" ref="BF1250:BG1250" si="810">BF674</f>
        <v>1</v>
      </c>
      <c r="BG1250">
        <f t="shared" si="810"/>
        <v>24</v>
      </c>
      <c r="BH1250" s="3">
        <f t="array" ref="BH1250">INDEX($D$21:$M$44,MATCH($BD1250&amp;$BF1250,$C$21:$C$44&amp;$B$21:$B$44,0),MATCH(BH$1,$D$16:$M$16,0))+VLOOKUP($BE1250,战斗属性模型!$K$22:$O$24,BH$2,FALSE)*INDEX($BW$3:$CF$578,MATCH($BD1250&amp;$BF1250&amp;$BG1250,$BT$3:$BT$578&amp;$BU$3:$BU$578&amp;$BV$3:$BV$578,0),MATCH(BH$1,$BW$1:$CF$1,0))</f>
        <v>243.20000000000002</v>
      </c>
      <c r="BI1250" s="3">
        <f t="array" ref="BI1250">INDEX($D$21:$M$44,MATCH($BD1250&amp;$BF1250,$C$21:$C$44&amp;$B$21:$B$44,0),MATCH(BI$1,$D$16:$M$16,0))+VLOOKUP($BE1250,战斗属性模型!$K$22:$O$24,BI$2,FALSE)*INDEX($BW$3:$CF$578,MATCH($BD1250&amp;$BF1250&amp;$BG1250,$BT$3:$BT$578&amp;$BU$3:$BU$578&amp;$BV$3:$BV$578,0),MATCH(BI$1,$BW$1:$CF$1,0))</f>
        <v>11200</v>
      </c>
      <c r="BJ1250" s="3">
        <f t="array" ref="BJ1250">INDEX($D$21:$M$44,MATCH($BD1250&amp;$BF1250,$C$21:$C$44&amp;$B$21:$B$44,0),MATCH(BJ$1,$D$16:$M$16,0))+VLOOKUP($BE1250,战斗属性模型!$K$22:$O$24,BJ$2,FALSE)*INDEX($BW$3:$CF$578,MATCH($BD1250&amp;$BF1250&amp;$BG1250,$BT$3:$BT$578&amp;$BU$3:$BU$578&amp;$BV$3:$BV$578,0),MATCH(BJ$1,$BW$1:$CF$1,0))</f>
        <v>0</v>
      </c>
      <c r="BK1250" s="3">
        <f t="array" ref="BK1250">INDEX($D$21:$M$44,MATCH($BD1250&amp;$BF1250,$C$21:$C$44&amp;$B$21:$B$44,0),MATCH(BK$1,$D$16:$M$16,0))+VLOOKUP($BE1250,战斗属性模型!$K$22:$O$24,BK$2,FALSE)*INDEX($BW$3:$CF$578,MATCH($BD1250&amp;$BF1250&amp;$BG1250,$BT$3:$BT$578&amp;$BU$3:$BU$578&amp;$BV$3:$BV$578,0),MATCH(BK$1,$BW$1:$CF$1,0))</f>
        <v>0</v>
      </c>
      <c r="BL1250" s="3"/>
      <c r="BM1250" s="3"/>
      <c r="BN1250" s="3"/>
      <c r="BO1250" s="3"/>
      <c r="BP1250" s="3"/>
      <c r="BQ1250" s="3"/>
    </row>
    <row r="1251" spans="56:69" x14ac:dyDescent="0.2">
      <c r="BD1251" t="str">
        <f t="shared" si="787"/>
        <v>头饰</v>
      </c>
      <c r="BE1251">
        <f t="shared" si="788"/>
        <v>3</v>
      </c>
      <c r="BF1251">
        <f t="shared" ref="BF1251:BG1251" si="811">BF675</f>
        <v>2</v>
      </c>
      <c r="BG1251">
        <f t="shared" si="811"/>
        <v>1</v>
      </c>
      <c r="BH1251" s="3">
        <f t="array" ref="BH1251">INDEX($D$21:$M$44,MATCH($BD1251&amp;$BF1251,$C$21:$C$44&amp;$B$21:$B$44,0),MATCH(BH$1,$D$16:$M$16,0))+VLOOKUP($BE1251,战斗属性模型!$K$22:$O$24,BH$2,FALSE)*INDEX($BW$3:$CF$578,MATCH($BD1251&amp;$BF1251&amp;$BG1251,$BT$3:$BT$578&amp;$BU$3:$BU$578&amp;$BV$3:$BV$578,0),MATCH(BH$1,$BW$1:$CF$1,0))</f>
        <v>61.2</v>
      </c>
      <c r="BI1251" s="3">
        <f t="array" ref="BI1251">INDEX($D$21:$M$44,MATCH($BD1251&amp;$BF1251,$C$21:$C$44&amp;$B$21:$B$44,0),MATCH(BI$1,$D$16:$M$16,0))+VLOOKUP($BE1251,战斗属性模型!$K$22:$O$24,BI$2,FALSE)*INDEX($BW$3:$CF$578,MATCH($BD1251&amp;$BF1251&amp;$BG1251,$BT$3:$BT$578&amp;$BU$3:$BU$578&amp;$BV$3:$BV$578,0),MATCH(BI$1,$BW$1:$CF$1,0))</f>
        <v>3000</v>
      </c>
      <c r="BJ1251" s="3">
        <f t="array" ref="BJ1251">INDEX($D$21:$M$44,MATCH($BD1251&amp;$BF1251,$C$21:$C$44&amp;$B$21:$B$44,0),MATCH(BJ$1,$D$16:$M$16,0))+VLOOKUP($BE1251,战斗属性模型!$K$22:$O$24,BJ$2,FALSE)*INDEX($BW$3:$CF$578,MATCH($BD1251&amp;$BF1251&amp;$BG1251,$BT$3:$BT$578&amp;$BU$3:$BU$578&amp;$BV$3:$BV$578,0),MATCH(BJ$1,$BW$1:$CF$1,0))</f>
        <v>0</v>
      </c>
      <c r="BK1251" s="3">
        <f t="array" ref="BK1251">INDEX($D$21:$M$44,MATCH($BD1251&amp;$BF1251,$C$21:$C$44&amp;$B$21:$B$44,0),MATCH(BK$1,$D$16:$M$16,0))+VLOOKUP($BE1251,战斗属性模型!$K$22:$O$24,BK$2,FALSE)*INDEX($BW$3:$CF$578,MATCH($BD1251&amp;$BF1251&amp;$BG1251,$BT$3:$BT$578&amp;$BU$3:$BU$578&amp;$BV$3:$BV$578,0),MATCH(BK$1,$BW$1:$CF$1,0))</f>
        <v>0</v>
      </c>
      <c r="BL1251" s="3"/>
      <c r="BM1251" s="3"/>
      <c r="BN1251" s="3"/>
      <c r="BO1251" s="3"/>
      <c r="BP1251" s="3"/>
      <c r="BQ1251" s="3"/>
    </row>
    <row r="1252" spans="56:69" x14ac:dyDescent="0.2">
      <c r="BD1252" t="str">
        <f t="shared" si="787"/>
        <v>头饰</v>
      </c>
      <c r="BE1252">
        <f t="shared" si="788"/>
        <v>3</v>
      </c>
      <c r="BF1252">
        <f t="shared" ref="BF1252:BG1252" si="812">BF676</f>
        <v>2</v>
      </c>
      <c r="BG1252">
        <f t="shared" si="812"/>
        <v>2</v>
      </c>
      <c r="BH1252" s="3">
        <f t="array" ref="BH1252">INDEX($D$21:$M$44,MATCH($BD1252&amp;$BF1252,$C$21:$C$44&amp;$B$21:$B$44,0),MATCH(BH$1,$D$16:$M$16,0))+VLOOKUP($BE1252,战斗属性模型!$K$22:$O$24,BH$2,FALSE)*INDEX($BW$3:$CF$578,MATCH($BD1252&amp;$BF1252&amp;$BG1252,$BT$3:$BT$578&amp;$BU$3:$BU$578&amp;$BV$3:$BV$578,0),MATCH(BH$1,$BW$1:$CF$1,0))</f>
        <v>74.400000000000006</v>
      </c>
      <c r="BI1252" s="3">
        <f t="array" ref="BI1252">INDEX($D$21:$M$44,MATCH($BD1252&amp;$BF1252,$C$21:$C$44&amp;$B$21:$B$44,0),MATCH(BI$1,$D$16:$M$16,0))+VLOOKUP($BE1252,战斗属性模型!$K$22:$O$24,BI$2,FALSE)*INDEX($BW$3:$CF$578,MATCH($BD1252&amp;$BF1252&amp;$BG1252,$BT$3:$BT$578&amp;$BU$3:$BU$578&amp;$BV$3:$BV$578,0),MATCH(BI$1,$BW$1:$CF$1,0))</f>
        <v>3600</v>
      </c>
      <c r="BJ1252" s="3">
        <f t="array" ref="BJ1252">INDEX($D$21:$M$44,MATCH($BD1252&amp;$BF1252,$C$21:$C$44&amp;$B$21:$B$44,0),MATCH(BJ$1,$D$16:$M$16,0))+VLOOKUP($BE1252,战斗属性模型!$K$22:$O$24,BJ$2,FALSE)*INDEX($BW$3:$CF$578,MATCH($BD1252&amp;$BF1252&amp;$BG1252,$BT$3:$BT$578&amp;$BU$3:$BU$578&amp;$BV$3:$BV$578,0),MATCH(BJ$1,$BW$1:$CF$1,0))</f>
        <v>0</v>
      </c>
      <c r="BK1252" s="3">
        <f t="array" ref="BK1252">INDEX($D$21:$M$44,MATCH($BD1252&amp;$BF1252,$C$21:$C$44&amp;$B$21:$B$44,0),MATCH(BK$1,$D$16:$M$16,0))+VLOOKUP($BE1252,战斗属性模型!$K$22:$O$24,BK$2,FALSE)*INDEX($BW$3:$CF$578,MATCH($BD1252&amp;$BF1252&amp;$BG1252,$BT$3:$BT$578&amp;$BU$3:$BU$578&amp;$BV$3:$BV$578,0),MATCH(BK$1,$BW$1:$CF$1,0))</f>
        <v>0</v>
      </c>
      <c r="BL1252" s="3"/>
      <c r="BM1252" s="3"/>
      <c r="BN1252" s="3"/>
      <c r="BO1252" s="3"/>
      <c r="BP1252" s="3"/>
      <c r="BQ1252" s="3"/>
    </row>
    <row r="1253" spans="56:69" x14ac:dyDescent="0.2">
      <c r="BD1253" t="str">
        <f t="shared" si="787"/>
        <v>头饰</v>
      </c>
      <c r="BE1253">
        <f t="shared" si="788"/>
        <v>3</v>
      </c>
      <c r="BF1253">
        <f t="shared" ref="BF1253:BG1253" si="813">BF677</f>
        <v>2</v>
      </c>
      <c r="BG1253">
        <f t="shared" si="813"/>
        <v>3</v>
      </c>
      <c r="BH1253" s="3">
        <f t="array" ref="BH1253">INDEX($D$21:$M$44,MATCH($BD1253&amp;$BF1253,$C$21:$C$44&amp;$B$21:$B$44,0),MATCH(BH$1,$D$16:$M$16,0))+VLOOKUP($BE1253,战斗属性模型!$K$22:$O$24,BH$2,FALSE)*INDEX($BW$3:$CF$578,MATCH($BD1253&amp;$BF1253&amp;$BG1253,$BT$3:$BT$578&amp;$BU$3:$BU$578&amp;$BV$3:$BV$578,0),MATCH(BH$1,$BW$1:$CF$1,0))</f>
        <v>87.6</v>
      </c>
      <c r="BI1253" s="3">
        <f t="array" ref="BI1253">INDEX($D$21:$M$44,MATCH($BD1253&amp;$BF1253,$C$21:$C$44&amp;$B$21:$B$44,0),MATCH(BI$1,$D$16:$M$16,0))+VLOOKUP($BE1253,战斗属性模型!$K$22:$O$24,BI$2,FALSE)*INDEX($BW$3:$CF$578,MATCH($BD1253&amp;$BF1253&amp;$BG1253,$BT$3:$BT$578&amp;$BU$3:$BU$578&amp;$BV$3:$BV$578,0),MATCH(BI$1,$BW$1:$CF$1,0))</f>
        <v>4200</v>
      </c>
      <c r="BJ1253" s="3">
        <f t="array" ref="BJ1253">INDEX($D$21:$M$44,MATCH($BD1253&amp;$BF1253,$C$21:$C$44&amp;$B$21:$B$44,0),MATCH(BJ$1,$D$16:$M$16,0))+VLOOKUP($BE1253,战斗属性模型!$K$22:$O$24,BJ$2,FALSE)*INDEX($BW$3:$CF$578,MATCH($BD1253&amp;$BF1253&amp;$BG1253,$BT$3:$BT$578&amp;$BU$3:$BU$578&amp;$BV$3:$BV$578,0),MATCH(BJ$1,$BW$1:$CF$1,0))</f>
        <v>0</v>
      </c>
      <c r="BK1253" s="3">
        <f t="array" ref="BK1253">INDEX($D$21:$M$44,MATCH($BD1253&amp;$BF1253,$C$21:$C$44&amp;$B$21:$B$44,0),MATCH(BK$1,$D$16:$M$16,0))+VLOOKUP($BE1253,战斗属性模型!$K$22:$O$24,BK$2,FALSE)*INDEX($BW$3:$CF$578,MATCH($BD1253&amp;$BF1253&amp;$BG1253,$BT$3:$BT$578&amp;$BU$3:$BU$578&amp;$BV$3:$BV$578,0),MATCH(BK$1,$BW$1:$CF$1,0))</f>
        <v>0</v>
      </c>
      <c r="BL1253" s="3"/>
      <c r="BM1253" s="3"/>
      <c r="BN1253" s="3"/>
      <c r="BO1253" s="3"/>
      <c r="BP1253" s="3"/>
      <c r="BQ1253" s="3"/>
    </row>
    <row r="1254" spans="56:69" x14ac:dyDescent="0.2">
      <c r="BD1254" t="str">
        <f t="shared" si="787"/>
        <v>头饰</v>
      </c>
      <c r="BE1254">
        <f t="shared" si="788"/>
        <v>3</v>
      </c>
      <c r="BF1254">
        <f t="shared" ref="BF1254:BG1254" si="814">BF678</f>
        <v>2</v>
      </c>
      <c r="BG1254">
        <f t="shared" si="814"/>
        <v>4</v>
      </c>
      <c r="BH1254" s="3">
        <f t="array" ref="BH1254">INDEX($D$21:$M$44,MATCH($BD1254&amp;$BF1254,$C$21:$C$44&amp;$B$21:$B$44,0),MATCH(BH$1,$D$16:$M$16,0))+VLOOKUP($BE1254,战斗属性模型!$K$22:$O$24,BH$2,FALSE)*INDEX($BW$3:$CF$578,MATCH($BD1254&amp;$BF1254&amp;$BG1254,$BT$3:$BT$578&amp;$BU$3:$BU$578&amp;$BV$3:$BV$578,0),MATCH(BH$1,$BW$1:$CF$1,0))</f>
        <v>100.80000000000001</v>
      </c>
      <c r="BI1254" s="3">
        <f t="array" ref="BI1254">INDEX($D$21:$M$44,MATCH($BD1254&amp;$BF1254,$C$21:$C$44&amp;$B$21:$B$44,0),MATCH(BI$1,$D$16:$M$16,0))+VLOOKUP($BE1254,战斗属性模型!$K$22:$O$24,BI$2,FALSE)*INDEX($BW$3:$CF$578,MATCH($BD1254&amp;$BF1254&amp;$BG1254,$BT$3:$BT$578&amp;$BU$3:$BU$578&amp;$BV$3:$BV$578,0),MATCH(BI$1,$BW$1:$CF$1,0))</f>
        <v>4800</v>
      </c>
      <c r="BJ1254" s="3">
        <f t="array" ref="BJ1254">INDEX($D$21:$M$44,MATCH($BD1254&amp;$BF1254,$C$21:$C$44&amp;$B$21:$B$44,0),MATCH(BJ$1,$D$16:$M$16,0))+VLOOKUP($BE1254,战斗属性模型!$K$22:$O$24,BJ$2,FALSE)*INDEX($BW$3:$CF$578,MATCH($BD1254&amp;$BF1254&amp;$BG1254,$BT$3:$BT$578&amp;$BU$3:$BU$578&amp;$BV$3:$BV$578,0),MATCH(BJ$1,$BW$1:$CF$1,0))</f>
        <v>0</v>
      </c>
      <c r="BK1254" s="3">
        <f t="array" ref="BK1254">INDEX($D$21:$M$44,MATCH($BD1254&amp;$BF1254,$C$21:$C$44&amp;$B$21:$B$44,0),MATCH(BK$1,$D$16:$M$16,0))+VLOOKUP($BE1254,战斗属性模型!$K$22:$O$24,BK$2,FALSE)*INDEX($BW$3:$CF$578,MATCH($BD1254&amp;$BF1254&amp;$BG1254,$BT$3:$BT$578&amp;$BU$3:$BU$578&amp;$BV$3:$BV$578,0),MATCH(BK$1,$BW$1:$CF$1,0))</f>
        <v>0</v>
      </c>
      <c r="BL1254" s="3"/>
      <c r="BM1254" s="3"/>
      <c r="BN1254" s="3"/>
      <c r="BO1254" s="3"/>
      <c r="BP1254" s="3"/>
      <c r="BQ1254" s="3"/>
    </row>
    <row r="1255" spans="56:69" x14ac:dyDescent="0.2">
      <c r="BD1255" t="str">
        <f t="shared" si="787"/>
        <v>头饰</v>
      </c>
      <c r="BE1255">
        <f t="shared" si="788"/>
        <v>3</v>
      </c>
      <c r="BF1255">
        <f t="shared" ref="BF1255:BG1255" si="815">BF679</f>
        <v>2</v>
      </c>
      <c r="BG1255">
        <f t="shared" si="815"/>
        <v>5</v>
      </c>
      <c r="BH1255" s="3">
        <f t="array" ref="BH1255">INDEX($D$21:$M$44,MATCH($BD1255&amp;$BF1255,$C$21:$C$44&amp;$B$21:$B$44,0),MATCH(BH$1,$D$16:$M$16,0))+VLOOKUP($BE1255,战斗属性模型!$K$22:$O$24,BH$2,FALSE)*INDEX($BW$3:$CF$578,MATCH($BD1255&amp;$BF1255&amp;$BG1255,$BT$3:$BT$578&amp;$BU$3:$BU$578&amp;$BV$3:$BV$578,0),MATCH(BH$1,$BW$1:$CF$1,0))</f>
        <v>114</v>
      </c>
      <c r="BI1255" s="3">
        <f t="array" ref="BI1255">INDEX($D$21:$M$44,MATCH($BD1255&amp;$BF1255,$C$21:$C$44&amp;$B$21:$B$44,0),MATCH(BI$1,$D$16:$M$16,0))+VLOOKUP($BE1255,战斗属性模型!$K$22:$O$24,BI$2,FALSE)*INDEX($BW$3:$CF$578,MATCH($BD1255&amp;$BF1255&amp;$BG1255,$BT$3:$BT$578&amp;$BU$3:$BU$578&amp;$BV$3:$BV$578,0),MATCH(BI$1,$BW$1:$CF$1,0))</f>
        <v>5400</v>
      </c>
      <c r="BJ1255" s="3">
        <f t="array" ref="BJ1255">INDEX($D$21:$M$44,MATCH($BD1255&amp;$BF1255,$C$21:$C$44&amp;$B$21:$B$44,0),MATCH(BJ$1,$D$16:$M$16,0))+VLOOKUP($BE1255,战斗属性模型!$K$22:$O$24,BJ$2,FALSE)*INDEX($BW$3:$CF$578,MATCH($BD1255&amp;$BF1255&amp;$BG1255,$BT$3:$BT$578&amp;$BU$3:$BU$578&amp;$BV$3:$BV$578,0),MATCH(BJ$1,$BW$1:$CF$1,0))</f>
        <v>0</v>
      </c>
      <c r="BK1255" s="3">
        <f t="array" ref="BK1255">INDEX($D$21:$M$44,MATCH($BD1255&amp;$BF1255,$C$21:$C$44&amp;$B$21:$B$44,0),MATCH(BK$1,$D$16:$M$16,0))+VLOOKUP($BE1255,战斗属性模型!$K$22:$O$24,BK$2,FALSE)*INDEX($BW$3:$CF$578,MATCH($BD1255&amp;$BF1255&amp;$BG1255,$BT$3:$BT$578&amp;$BU$3:$BU$578&amp;$BV$3:$BV$578,0),MATCH(BK$1,$BW$1:$CF$1,0))</f>
        <v>0</v>
      </c>
      <c r="BL1255" s="3"/>
      <c r="BM1255" s="3"/>
      <c r="BN1255" s="3"/>
      <c r="BO1255" s="3"/>
      <c r="BP1255" s="3"/>
      <c r="BQ1255" s="3"/>
    </row>
    <row r="1256" spans="56:69" x14ac:dyDescent="0.2">
      <c r="BD1256" t="str">
        <f t="shared" si="787"/>
        <v>头饰</v>
      </c>
      <c r="BE1256">
        <f t="shared" si="788"/>
        <v>3</v>
      </c>
      <c r="BF1256">
        <f t="shared" ref="BF1256:BG1256" si="816">BF680</f>
        <v>2</v>
      </c>
      <c r="BG1256">
        <f t="shared" si="816"/>
        <v>6</v>
      </c>
      <c r="BH1256" s="3">
        <f t="array" ref="BH1256">INDEX($D$21:$M$44,MATCH($BD1256&amp;$BF1256,$C$21:$C$44&amp;$B$21:$B$44,0),MATCH(BH$1,$D$16:$M$16,0))+VLOOKUP($BE1256,战斗属性模型!$K$22:$O$24,BH$2,FALSE)*INDEX($BW$3:$CF$578,MATCH($BD1256&amp;$BF1256&amp;$BG1256,$BT$3:$BT$578&amp;$BU$3:$BU$578&amp;$BV$3:$BV$578,0),MATCH(BH$1,$BW$1:$CF$1,0))</f>
        <v>127.2</v>
      </c>
      <c r="BI1256" s="3">
        <f t="array" ref="BI1256">INDEX($D$21:$M$44,MATCH($BD1256&amp;$BF1256,$C$21:$C$44&amp;$B$21:$B$44,0),MATCH(BI$1,$D$16:$M$16,0))+VLOOKUP($BE1256,战斗属性模型!$K$22:$O$24,BI$2,FALSE)*INDEX($BW$3:$CF$578,MATCH($BD1256&amp;$BF1256&amp;$BG1256,$BT$3:$BT$578&amp;$BU$3:$BU$578&amp;$BV$3:$BV$578,0),MATCH(BI$1,$BW$1:$CF$1,0))</f>
        <v>6000</v>
      </c>
      <c r="BJ1256" s="3">
        <f t="array" ref="BJ1256">INDEX($D$21:$M$44,MATCH($BD1256&amp;$BF1256,$C$21:$C$44&amp;$B$21:$B$44,0),MATCH(BJ$1,$D$16:$M$16,0))+VLOOKUP($BE1256,战斗属性模型!$K$22:$O$24,BJ$2,FALSE)*INDEX($BW$3:$CF$578,MATCH($BD1256&amp;$BF1256&amp;$BG1256,$BT$3:$BT$578&amp;$BU$3:$BU$578&amp;$BV$3:$BV$578,0),MATCH(BJ$1,$BW$1:$CF$1,0))</f>
        <v>0</v>
      </c>
      <c r="BK1256" s="3">
        <f t="array" ref="BK1256">INDEX($D$21:$M$44,MATCH($BD1256&amp;$BF1256,$C$21:$C$44&amp;$B$21:$B$44,0),MATCH(BK$1,$D$16:$M$16,0))+VLOOKUP($BE1256,战斗属性模型!$K$22:$O$24,BK$2,FALSE)*INDEX($BW$3:$CF$578,MATCH($BD1256&amp;$BF1256&amp;$BG1256,$BT$3:$BT$578&amp;$BU$3:$BU$578&amp;$BV$3:$BV$578,0),MATCH(BK$1,$BW$1:$CF$1,0))</f>
        <v>0</v>
      </c>
      <c r="BL1256" s="3"/>
      <c r="BM1256" s="3"/>
      <c r="BN1256" s="3"/>
      <c r="BO1256" s="3"/>
      <c r="BP1256" s="3"/>
      <c r="BQ1256" s="3"/>
    </row>
    <row r="1257" spans="56:69" x14ac:dyDescent="0.2">
      <c r="BD1257" t="str">
        <f t="shared" si="787"/>
        <v>头饰</v>
      </c>
      <c r="BE1257">
        <f t="shared" si="788"/>
        <v>3</v>
      </c>
      <c r="BF1257">
        <f t="shared" ref="BF1257:BG1257" si="817">BF681</f>
        <v>2</v>
      </c>
      <c r="BG1257">
        <f t="shared" si="817"/>
        <v>7</v>
      </c>
      <c r="BH1257" s="3">
        <f t="array" ref="BH1257">INDEX($D$21:$M$44,MATCH($BD1257&amp;$BF1257,$C$21:$C$44&amp;$B$21:$B$44,0),MATCH(BH$1,$D$16:$M$16,0))+VLOOKUP($BE1257,战斗属性模型!$K$22:$O$24,BH$2,FALSE)*INDEX($BW$3:$CF$578,MATCH($BD1257&amp;$BF1257&amp;$BG1257,$BT$3:$BT$578&amp;$BU$3:$BU$578&amp;$BV$3:$BV$578,0),MATCH(BH$1,$BW$1:$CF$1,0))</f>
        <v>140.4</v>
      </c>
      <c r="BI1257" s="3">
        <f t="array" ref="BI1257">INDEX($D$21:$M$44,MATCH($BD1257&amp;$BF1257,$C$21:$C$44&amp;$B$21:$B$44,0),MATCH(BI$1,$D$16:$M$16,0))+VLOOKUP($BE1257,战斗属性模型!$K$22:$O$24,BI$2,FALSE)*INDEX($BW$3:$CF$578,MATCH($BD1257&amp;$BF1257&amp;$BG1257,$BT$3:$BT$578&amp;$BU$3:$BU$578&amp;$BV$3:$BV$578,0),MATCH(BI$1,$BW$1:$CF$1,0))</f>
        <v>6600</v>
      </c>
      <c r="BJ1257" s="3">
        <f t="array" ref="BJ1257">INDEX($D$21:$M$44,MATCH($BD1257&amp;$BF1257,$C$21:$C$44&amp;$B$21:$B$44,0),MATCH(BJ$1,$D$16:$M$16,0))+VLOOKUP($BE1257,战斗属性模型!$K$22:$O$24,BJ$2,FALSE)*INDEX($BW$3:$CF$578,MATCH($BD1257&amp;$BF1257&amp;$BG1257,$BT$3:$BT$578&amp;$BU$3:$BU$578&amp;$BV$3:$BV$578,0),MATCH(BJ$1,$BW$1:$CF$1,0))</f>
        <v>0</v>
      </c>
      <c r="BK1257" s="3">
        <f t="array" ref="BK1257">INDEX($D$21:$M$44,MATCH($BD1257&amp;$BF1257,$C$21:$C$44&amp;$B$21:$B$44,0),MATCH(BK$1,$D$16:$M$16,0))+VLOOKUP($BE1257,战斗属性模型!$K$22:$O$24,BK$2,FALSE)*INDEX($BW$3:$CF$578,MATCH($BD1257&amp;$BF1257&amp;$BG1257,$BT$3:$BT$578&amp;$BU$3:$BU$578&amp;$BV$3:$BV$578,0),MATCH(BK$1,$BW$1:$CF$1,0))</f>
        <v>0</v>
      </c>
      <c r="BL1257" s="3"/>
      <c r="BM1257" s="3"/>
      <c r="BN1257" s="3"/>
      <c r="BO1257" s="3"/>
      <c r="BP1257" s="3"/>
      <c r="BQ1257" s="3"/>
    </row>
    <row r="1258" spans="56:69" x14ac:dyDescent="0.2">
      <c r="BD1258" t="str">
        <f t="shared" si="787"/>
        <v>头饰</v>
      </c>
      <c r="BE1258">
        <f t="shared" si="788"/>
        <v>3</v>
      </c>
      <c r="BF1258">
        <f t="shared" ref="BF1258:BG1258" si="818">BF682</f>
        <v>2</v>
      </c>
      <c r="BG1258">
        <f t="shared" si="818"/>
        <v>8</v>
      </c>
      <c r="BH1258" s="3">
        <f t="array" ref="BH1258">INDEX($D$21:$M$44,MATCH($BD1258&amp;$BF1258,$C$21:$C$44&amp;$B$21:$B$44,0),MATCH(BH$1,$D$16:$M$16,0))+VLOOKUP($BE1258,战斗属性模型!$K$22:$O$24,BH$2,FALSE)*INDEX($BW$3:$CF$578,MATCH($BD1258&amp;$BF1258&amp;$BG1258,$BT$3:$BT$578&amp;$BU$3:$BU$578&amp;$BV$3:$BV$578,0),MATCH(BH$1,$BW$1:$CF$1,0))</f>
        <v>153.60000000000002</v>
      </c>
      <c r="BI1258" s="3">
        <f t="array" ref="BI1258">INDEX($D$21:$M$44,MATCH($BD1258&amp;$BF1258,$C$21:$C$44&amp;$B$21:$B$44,0),MATCH(BI$1,$D$16:$M$16,0))+VLOOKUP($BE1258,战斗属性模型!$K$22:$O$24,BI$2,FALSE)*INDEX($BW$3:$CF$578,MATCH($BD1258&amp;$BF1258&amp;$BG1258,$BT$3:$BT$578&amp;$BU$3:$BU$578&amp;$BV$3:$BV$578,0),MATCH(BI$1,$BW$1:$CF$1,0))</f>
        <v>7200</v>
      </c>
      <c r="BJ1258" s="3">
        <f t="array" ref="BJ1258">INDEX($D$21:$M$44,MATCH($BD1258&amp;$BF1258,$C$21:$C$44&amp;$B$21:$B$44,0),MATCH(BJ$1,$D$16:$M$16,0))+VLOOKUP($BE1258,战斗属性模型!$K$22:$O$24,BJ$2,FALSE)*INDEX($BW$3:$CF$578,MATCH($BD1258&amp;$BF1258&amp;$BG1258,$BT$3:$BT$578&amp;$BU$3:$BU$578&amp;$BV$3:$BV$578,0),MATCH(BJ$1,$BW$1:$CF$1,0))</f>
        <v>0</v>
      </c>
      <c r="BK1258" s="3">
        <f t="array" ref="BK1258">INDEX($D$21:$M$44,MATCH($BD1258&amp;$BF1258,$C$21:$C$44&amp;$B$21:$B$44,0),MATCH(BK$1,$D$16:$M$16,0))+VLOOKUP($BE1258,战斗属性模型!$K$22:$O$24,BK$2,FALSE)*INDEX($BW$3:$CF$578,MATCH($BD1258&amp;$BF1258&amp;$BG1258,$BT$3:$BT$578&amp;$BU$3:$BU$578&amp;$BV$3:$BV$578,0),MATCH(BK$1,$BW$1:$CF$1,0))</f>
        <v>0</v>
      </c>
      <c r="BL1258" s="3"/>
      <c r="BM1258" s="3"/>
      <c r="BN1258" s="3"/>
      <c r="BO1258" s="3"/>
      <c r="BP1258" s="3"/>
      <c r="BQ1258" s="3"/>
    </row>
    <row r="1259" spans="56:69" x14ac:dyDescent="0.2">
      <c r="BD1259" t="str">
        <f t="shared" si="787"/>
        <v>头饰</v>
      </c>
      <c r="BE1259">
        <f t="shared" si="788"/>
        <v>3</v>
      </c>
      <c r="BF1259">
        <f t="shared" ref="BF1259:BG1259" si="819">BF683</f>
        <v>2</v>
      </c>
      <c r="BG1259">
        <f t="shared" si="819"/>
        <v>9</v>
      </c>
      <c r="BH1259" s="3">
        <f t="array" ref="BH1259">INDEX($D$21:$M$44,MATCH($BD1259&amp;$BF1259,$C$21:$C$44&amp;$B$21:$B$44,0),MATCH(BH$1,$D$16:$M$16,0))+VLOOKUP($BE1259,战斗属性模型!$K$22:$O$24,BH$2,FALSE)*INDEX($BW$3:$CF$578,MATCH($BD1259&amp;$BF1259&amp;$BG1259,$BT$3:$BT$578&amp;$BU$3:$BU$578&amp;$BV$3:$BV$578,0),MATCH(BH$1,$BW$1:$CF$1,0))</f>
        <v>166.8</v>
      </c>
      <c r="BI1259" s="3">
        <f t="array" ref="BI1259">INDEX($D$21:$M$44,MATCH($BD1259&amp;$BF1259,$C$21:$C$44&amp;$B$21:$B$44,0),MATCH(BI$1,$D$16:$M$16,0))+VLOOKUP($BE1259,战斗属性模型!$K$22:$O$24,BI$2,FALSE)*INDEX($BW$3:$CF$578,MATCH($BD1259&amp;$BF1259&amp;$BG1259,$BT$3:$BT$578&amp;$BU$3:$BU$578&amp;$BV$3:$BV$578,0),MATCH(BI$1,$BW$1:$CF$1,0))</f>
        <v>7800</v>
      </c>
      <c r="BJ1259" s="3">
        <f t="array" ref="BJ1259">INDEX($D$21:$M$44,MATCH($BD1259&amp;$BF1259,$C$21:$C$44&amp;$B$21:$B$44,0),MATCH(BJ$1,$D$16:$M$16,0))+VLOOKUP($BE1259,战斗属性模型!$K$22:$O$24,BJ$2,FALSE)*INDEX($BW$3:$CF$578,MATCH($BD1259&amp;$BF1259&amp;$BG1259,$BT$3:$BT$578&amp;$BU$3:$BU$578&amp;$BV$3:$BV$578,0),MATCH(BJ$1,$BW$1:$CF$1,0))</f>
        <v>0</v>
      </c>
      <c r="BK1259" s="3">
        <f t="array" ref="BK1259">INDEX($D$21:$M$44,MATCH($BD1259&amp;$BF1259,$C$21:$C$44&amp;$B$21:$B$44,0),MATCH(BK$1,$D$16:$M$16,0))+VLOOKUP($BE1259,战斗属性模型!$K$22:$O$24,BK$2,FALSE)*INDEX($BW$3:$CF$578,MATCH($BD1259&amp;$BF1259&amp;$BG1259,$BT$3:$BT$578&amp;$BU$3:$BU$578&amp;$BV$3:$BV$578,0),MATCH(BK$1,$BW$1:$CF$1,0))</f>
        <v>0</v>
      </c>
      <c r="BL1259" s="3"/>
      <c r="BM1259" s="3"/>
      <c r="BN1259" s="3"/>
      <c r="BO1259" s="3"/>
      <c r="BP1259" s="3"/>
      <c r="BQ1259" s="3"/>
    </row>
    <row r="1260" spans="56:69" x14ac:dyDescent="0.2">
      <c r="BD1260" t="str">
        <f t="shared" si="787"/>
        <v>头饰</v>
      </c>
      <c r="BE1260">
        <f t="shared" si="788"/>
        <v>3</v>
      </c>
      <c r="BF1260">
        <f t="shared" ref="BF1260:BG1260" si="820">BF684</f>
        <v>2</v>
      </c>
      <c r="BG1260">
        <f t="shared" si="820"/>
        <v>10</v>
      </c>
      <c r="BH1260" s="3">
        <f t="array" ref="BH1260">INDEX($D$21:$M$44,MATCH($BD1260&amp;$BF1260,$C$21:$C$44&amp;$B$21:$B$44,0),MATCH(BH$1,$D$16:$M$16,0))+VLOOKUP($BE1260,战斗属性模型!$K$22:$O$24,BH$2,FALSE)*INDEX($BW$3:$CF$578,MATCH($BD1260&amp;$BF1260&amp;$BG1260,$BT$3:$BT$578&amp;$BU$3:$BU$578&amp;$BV$3:$BV$578,0),MATCH(BH$1,$BW$1:$CF$1,0))</f>
        <v>180</v>
      </c>
      <c r="BI1260" s="3">
        <f t="array" ref="BI1260">INDEX($D$21:$M$44,MATCH($BD1260&amp;$BF1260,$C$21:$C$44&amp;$B$21:$B$44,0),MATCH(BI$1,$D$16:$M$16,0))+VLOOKUP($BE1260,战斗属性模型!$K$22:$O$24,BI$2,FALSE)*INDEX($BW$3:$CF$578,MATCH($BD1260&amp;$BF1260&amp;$BG1260,$BT$3:$BT$578&amp;$BU$3:$BU$578&amp;$BV$3:$BV$578,0),MATCH(BI$1,$BW$1:$CF$1,0))</f>
        <v>8400</v>
      </c>
      <c r="BJ1260" s="3">
        <f t="array" ref="BJ1260">INDEX($D$21:$M$44,MATCH($BD1260&amp;$BF1260,$C$21:$C$44&amp;$B$21:$B$44,0),MATCH(BJ$1,$D$16:$M$16,0))+VLOOKUP($BE1260,战斗属性模型!$K$22:$O$24,BJ$2,FALSE)*INDEX($BW$3:$CF$578,MATCH($BD1260&amp;$BF1260&amp;$BG1260,$BT$3:$BT$578&amp;$BU$3:$BU$578&amp;$BV$3:$BV$578,0),MATCH(BJ$1,$BW$1:$CF$1,0))</f>
        <v>0</v>
      </c>
      <c r="BK1260" s="3">
        <f t="array" ref="BK1260">INDEX($D$21:$M$44,MATCH($BD1260&amp;$BF1260,$C$21:$C$44&amp;$B$21:$B$44,0),MATCH(BK$1,$D$16:$M$16,0))+VLOOKUP($BE1260,战斗属性模型!$K$22:$O$24,BK$2,FALSE)*INDEX($BW$3:$CF$578,MATCH($BD1260&amp;$BF1260&amp;$BG1260,$BT$3:$BT$578&amp;$BU$3:$BU$578&amp;$BV$3:$BV$578,0),MATCH(BK$1,$BW$1:$CF$1,0))</f>
        <v>0</v>
      </c>
      <c r="BL1260" s="3"/>
      <c r="BM1260" s="3"/>
      <c r="BN1260" s="3"/>
      <c r="BO1260" s="3"/>
      <c r="BP1260" s="3"/>
      <c r="BQ1260" s="3"/>
    </row>
    <row r="1261" spans="56:69" x14ac:dyDescent="0.2">
      <c r="BD1261" t="str">
        <f t="shared" si="787"/>
        <v>头饰</v>
      </c>
      <c r="BE1261">
        <f t="shared" si="788"/>
        <v>3</v>
      </c>
      <c r="BF1261">
        <f t="shared" ref="BF1261:BG1261" si="821">BF685</f>
        <v>2</v>
      </c>
      <c r="BG1261">
        <f t="shared" si="821"/>
        <v>11</v>
      </c>
      <c r="BH1261" s="3">
        <f t="array" ref="BH1261">INDEX($D$21:$M$44,MATCH($BD1261&amp;$BF1261,$C$21:$C$44&amp;$B$21:$B$44,0),MATCH(BH$1,$D$16:$M$16,0))+VLOOKUP($BE1261,战斗属性模型!$K$22:$O$24,BH$2,FALSE)*INDEX($BW$3:$CF$578,MATCH($BD1261&amp;$BF1261&amp;$BG1261,$BT$3:$BT$578&amp;$BU$3:$BU$578&amp;$BV$3:$BV$578,0),MATCH(BH$1,$BW$1:$CF$1,0))</f>
        <v>193.20000000000002</v>
      </c>
      <c r="BI1261" s="3">
        <f t="array" ref="BI1261">INDEX($D$21:$M$44,MATCH($BD1261&amp;$BF1261,$C$21:$C$44&amp;$B$21:$B$44,0),MATCH(BI$1,$D$16:$M$16,0))+VLOOKUP($BE1261,战斗属性模型!$K$22:$O$24,BI$2,FALSE)*INDEX($BW$3:$CF$578,MATCH($BD1261&amp;$BF1261&amp;$BG1261,$BT$3:$BT$578&amp;$BU$3:$BU$578&amp;$BV$3:$BV$578,0),MATCH(BI$1,$BW$1:$CF$1,0))</f>
        <v>9000</v>
      </c>
      <c r="BJ1261" s="3">
        <f t="array" ref="BJ1261">INDEX($D$21:$M$44,MATCH($BD1261&amp;$BF1261,$C$21:$C$44&amp;$B$21:$B$44,0),MATCH(BJ$1,$D$16:$M$16,0))+VLOOKUP($BE1261,战斗属性模型!$K$22:$O$24,BJ$2,FALSE)*INDEX($BW$3:$CF$578,MATCH($BD1261&amp;$BF1261&amp;$BG1261,$BT$3:$BT$578&amp;$BU$3:$BU$578&amp;$BV$3:$BV$578,0),MATCH(BJ$1,$BW$1:$CF$1,0))</f>
        <v>0</v>
      </c>
      <c r="BK1261" s="3">
        <f t="array" ref="BK1261">INDEX($D$21:$M$44,MATCH($BD1261&amp;$BF1261,$C$21:$C$44&amp;$B$21:$B$44,0),MATCH(BK$1,$D$16:$M$16,0))+VLOOKUP($BE1261,战斗属性模型!$K$22:$O$24,BK$2,FALSE)*INDEX($BW$3:$CF$578,MATCH($BD1261&amp;$BF1261&amp;$BG1261,$BT$3:$BT$578&amp;$BU$3:$BU$578&amp;$BV$3:$BV$578,0),MATCH(BK$1,$BW$1:$CF$1,0))</f>
        <v>0</v>
      </c>
      <c r="BL1261" s="3"/>
      <c r="BM1261" s="3"/>
      <c r="BN1261" s="3"/>
      <c r="BO1261" s="3"/>
      <c r="BP1261" s="3"/>
      <c r="BQ1261" s="3"/>
    </row>
    <row r="1262" spans="56:69" x14ac:dyDescent="0.2">
      <c r="BD1262" t="str">
        <f t="shared" si="787"/>
        <v>头饰</v>
      </c>
      <c r="BE1262">
        <f t="shared" si="788"/>
        <v>3</v>
      </c>
      <c r="BF1262">
        <f t="shared" ref="BF1262:BG1262" si="822">BF686</f>
        <v>2</v>
      </c>
      <c r="BG1262">
        <f t="shared" si="822"/>
        <v>12</v>
      </c>
      <c r="BH1262" s="3">
        <f t="array" ref="BH1262">INDEX($D$21:$M$44,MATCH($BD1262&amp;$BF1262,$C$21:$C$44&amp;$B$21:$B$44,0),MATCH(BH$1,$D$16:$M$16,0))+VLOOKUP($BE1262,战斗属性模型!$K$22:$O$24,BH$2,FALSE)*INDEX($BW$3:$CF$578,MATCH($BD1262&amp;$BF1262&amp;$BG1262,$BT$3:$BT$578&amp;$BU$3:$BU$578&amp;$BV$3:$BV$578,0),MATCH(BH$1,$BW$1:$CF$1,0))</f>
        <v>206.4</v>
      </c>
      <c r="BI1262" s="3">
        <f t="array" ref="BI1262">INDEX($D$21:$M$44,MATCH($BD1262&amp;$BF1262,$C$21:$C$44&amp;$B$21:$B$44,0),MATCH(BI$1,$D$16:$M$16,0))+VLOOKUP($BE1262,战斗属性模型!$K$22:$O$24,BI$2,FALSE)*INDEX($BW$3:$CF$578,MATCH($BD1262&amp;$BF1262&amp;$BG1262,$BT$3:$BT$578&amp;$BU$3:$BU$578&amp;$BV$3:$BV$578,0),MATCH(BI$1,$BW$1:$CF$1,0))</f>
        <v>9600</v>
      </c>
      <c r="BJ1262" s="3">
        <f t="array" ref="BJ1262">INDEX($D$21:$M$44,MATCH($BD1262&amp;$BF1262,$C$21:$C$44&amp;$B$21:$B$44,0),MATCH(BJ$1,$D$16:$M$16,0))+VLOOKUP($BE1262,战斗属性模型!$K$22:$O$24,BJ$2,FALSE)*INDEX($BW$3:$CF$578,MATCH($BD1262&amp;$BF1262&amp;$BG1262,$BT$3:$BT$578&amp;$BU$3:$BU$578&amp;$BV$3:$BV$578,0),MATCH(BJ$1,$BW$1:$CF$1,0))</f>
        <v>0</v>
      </c>
      <c r="BK1262" s="3">
        <f t="array" ref="BK1262">INDEX($D$21:$M$44,MATCH($BD1262&amp;$BF1262,$C$21:$C$44&amp;$B$21:$B$44,0),MATCH(BK$1,$D$16:$M$16,0))+VLOOKUP($BE1262,战斗属性模型!$K$22:$O$24,BK$2,FALSE)*INDEX($BW$3:$CF$578,MATCH($BD1262&amp;$BF1262&amp;$BG1262,$BT$3:$BT$578&amp;$BU$3:$BU$578&amp;$BV$3:$BV$578,0),MATCH(BK$1,$BW$1:$CF$1,0))</f>
        <v>0</v>
      </c>
      <c r="BL1262" s="3"/>
      <c r="BM1262" s="3"/>
      <c r="BN1262" s="3"/>
      <c r="BO1262" s="3"/>
      <c r="BP1262" s="3"/>
      <c r="BQ1262" s="3"/>
    </row>
    <row r="1263" spans="56:69" x14ac:dyDescent="0.2">
      <c r="BD1263" t="str">
        <f t="shared" si="787"/>
        <v>头饰</v>
      </c>
      <c r="BE1263">
        <f t="shared" si="788"/>
        <v>3</v>
      </c>
      <c r="BF1263">
        <f t="shared" ref="BF1263:BG1263" si="823">BF687</f>
        <v>2</v>
      </c>
      <c r="BG1263">
        <f t="shared" si="823"/>
        <v>13</v>
      </c>
      <c r="BH1263" s="3">
        <f t="array" ref="BH1263">INDEX($D$21:$M$44,MATCH($BD1263&amp;$BF1263,$C$21:$C$44&amp;$B$21:$B$44,0),MATCH(BH$1,$D$16:$M$16,0))+VLOOKUP($BE1263,战斗属性模型!$K$22:$O$24,BH$2,FALSE)*INDEX($BW$3:$CF$578,MATCH($BD1263&amp;$BF1263&amp;$BG1263,$BT$3:$BT$578&amp;$BU$3:$BU$578&amp;$BV$3:$BV$578,0),MATCH(BH$1,$BW$1:$CF$1,0))</f>
        <v>219.60000000000002</v>
      </c>
      <c r="BI1263" s="3">
        <f t="array" ref="BI1263">INDEX($D$21:$M$44,MATCH($BD1263&amp;$BF1263,$C$21:$C$44&amp;$B$21:$B$44,0),MATCH(BI$1,$D$16:$M$16,0))+VLOOKUP($BE1263,战斗属性模型!$K$22:$O$24,BI$2,FALSE)*INDEX($BW$3:$CF$578,MATCH($BD1263&amp;$BF1263&amp;$BG1263,$BT$3:$BT$578&amp;$BU$3:$BU$578&amp;$BV$3:$BV$578,0),MATCH(BI$1,$BW$1:$CF$1,0))</f>
        <v>10200</v>
      </c>
      <c r="BJ1263" s="3">
        <f t="array" ref="BJ1263">INDEX($D$21:$M$44,MATCH($BD1263&amp;$BF1263,$C$21:$C$44&amp;$B$21:$B$44,0),MATCH(BJ$1,$D$16:$M$16,0))+VLOOKUP($BE1263,战斗属性模型!$K$22:$O$24,BJ$2,FALSE)*INDEX($BW$3:$CF$578,MATCH($BD1263&amp;$BF1263&amp;$BG1263,$BT$3:$BT$578&amp;$BU$3:$BU$578&amp;$BV$3:$BV$578,0),MATCH(BJ$1,$BW$1:$CF$1,0))</f>
        <v>0</v>
      </c>
      <c r="BK1263" s="3">
        <f t="array" ref="BK1263">INDEX($D$21:$M$44,MATCH($BD1263&amp;$BF1263,$C$21:$C$44&amp;$B$21:$B$44,0),MATCH(BK$1,$D$16:$M$16,0))+VLOOKUP($BE1263,战斗属性模型!$K$22:$O$24,BK$2,FALSE)*INDEX($BW$3:$CF$578,MATCH($BD1263&amp;$BF1263&amp;$BG1263,$BT$3:$BT$578&amp;$BU$3:$BU$578&amp;$BV$3:$BV$578,0),MATCH(BK$1,$BW$1:$CF$1,0))</f>
        <v>0</v>
      </c>
      <c r="BL1263" s="3"/>
      <c r="BM1263" s="3"/>
      <c r="BN1263" s="3"/>
      <c r="BO1263" s="3"/>
      <c r="BP1263" s="3"/>
      <c r="BQ1263" s="3"/>
    </row>
    <row r="1264" spans="56:69" x14ac:dyDescent="0.2">
      <c r="BD1264" t="str">
        <f t="shared" si="787"/>
        <v>头饰</v>
      </c>
      <c r="BE1264">
        <f t="shared" si="788"/>
        <v>3</v>
      </c>
      <c r="BF1264">
        <f t="shared" ref="BF1264:BG1264" si="824">BF688</f>
        <v>2</v>
      </c>
      <c r="BG1264">
        <f t="shared" si="824"/>
        <v>14</v>
      </c>
      <c r="BH1264" s="3">
        <f t="array" ref="BH1264">INDEX($D$21:$M$44,MATCH($BD1264&amp;$BF1264,$C$21:$C$44&amp;$B$21:$B$44,0),MATCH(BH$1,$D$16:$M$16,0))+VLOOKUP($BE1264,战斗属性模型!$K$22:$O$24,BH$2,FALSE)*INDEX($BW$3:$CF$578,MATCH($BD1264&amp;$BF1264&amp;$BG1264,$BT$3:$BT$578&amp;$BU$3:$BU$578&amp;$BV$3:$BV$578,0),MATCH(BH$1,$BW$1:$CF$1,0))</f>
        <v>232.8</v>
      </c>
      <c r="BI1264" s="3">
        <f t="array" ref="BI1264">INDEX($D$21:$M$44,MATCH($BD1264&amp;$BF1264,$C$21:$C$44&amp;$B$21:$B$44,0),MATCH(BI$1,$D$16:$M$16,0))+VLOOKUP($BE1264,战斗属性模型!$K$22:$O$24,BI$2,FALSE)*INDEX($BW$3:$CF$578,MATCH($BD1264&amp;$BF1264&amp;$BG1264,$BT$3:$BT$578&amp;$BU$3:$BU$578&amp;$BV$3:$BV$578,0),MATCH(BI$1,$BW$1:$CF$1,0))</f>
        <v>10800</v>
      </c>
      <c r="BJ1264" s="3">
        <f t="array" ref="BJ1264">INDEX($D$21:$M$44,MATCH($BD1264&amp;$BF1264,$C$21:$C$44&amp;$B$21:$B$44,0),MATCH(BJ$1,$D$16:$M$16,0))+VLOOKUP($BE1264,战斗属性模型!$K$22:$O$24,BJ$2,FALSE)*INDEX($BW$3:$CF$578,MATCH($BD1264&amp;$BF1264&amp;$BG1264,$BT$3:$BT$578&amp;$BU$3:$BU$578&amp;$BV$3:$BV$578,0),MATCH(BJ$1,$BW$1:$CF$1,0))</f>
        <v>0</v>
      </c>
      <c r="BK1264" s="3">
        <f t="array" ref="BK1264">INDEX($D$21:$M$44,MATCH($BD1264&amp;$BF1264,$C$21:$C$44&amp;$B$21:$B$44,0),MATCH(BK$1,$D$16:$M$16,0))+VLOOKUP($BE1264,战斗属性模型!$K$22:$O$24,BK$2,FALSE)*INDEX($BW$3:$CF$578,MATCH($BD1264&amp;$BF1264&amp;$BG1264,$BT$3:$BT$578&amp;$BU$3:$BU$578&amp;$BV$3:$BV$578,0),MATCH(BK$1,$BW$1:$CF$1,0))</f>
        <v>0</v>
      </c>
      <c r="BL1264" s="3"/>
      <c r="BM1264" s="3"/>
      <c r="BN1264" s="3"/>
      <c r="BO1264" s="3"/>
      <c r="BP1264" s="3"/>
      <c r="BQ1264" s="3"/>
    </row>
    <row r="1265" spans="56:69" x14ac:dyDescent="0.2">
      <c r="BD1265" t="str">
        <f t="shared" si="787"/>
        <v>头饰</v>
      </c>
      <c r="BE1265">
        <f t="shared" si="788"/>
        <v>3</v>
      </c>
      <c r="BF1265">
        <f t="shared" ref="BF1265:BG1265" si="825">BF689</f>
        <v>2</v>
      </c>
      <c r="BG1265">
        <f t="shared" si="825"/>
        <v>15</v>
      </c>
      <c r="BH1265" s="3">
        <f t="array" ref="BH1265">INDEX($D$21:$M$44,MATCH($BD1265&amp;$BF1265,$C$21:$C$44&amp;$B$21:$B$44,0),MATCH(BH$1,$D$16:$M$16,0))+VLOOKUP($BE1265,战斗属性模型!$K$22:$O$24,BH$2,FALSE)*INDEX($BW$3:$CF$578,MATCH($BD1265&amp;$BF1265&amp;$BG1265,$BT$3:$BT$578&amp;$BU$3:$BU$578&amp;$BV$3:$BV$578,0),MATCH(BH$1,$BW$1:$CF$1,0))</f>
        <v>246.00000000000003</v>
      </c>
      <c r="BI1265" s="3">
        <f t="array" ref="BI1265">INDEX($D$21:$M$44,MATCH($BD1265&amp;$BF1265,$C$21:$C$44&amp;$B$21:$B$44,0),MATCH(BI$1,$D$16:$M$16,0))+VLOOKUP($BE1265,战斗属性模型!$K$22:$O$24,BI$2,FALSE)*INDEX($BW$3:$CF$578,MATCH($BD1265&amp;$BF1265&amp;$BG1265,$BT$3:$BT$578&amp;$BU$3:$BU$578&amp;$BV$3:$BV$578,0),MATCH(BI$1,$BW$1:$CF$1,0))</f>
        <v>11400</v>
      </c>
      <c r="BJ1265" s="3">
        <f t="array" ref="BJ1265">INDEX($D$21:$M$44,MATCH($BD1265&amp;$BF1265,$C$21:$C$44&amp;$B$21:$B$44,0),MATCH(BJ$1,$D$16:$M$16,0))+VLOOKUP($BE1265,战斗属性模型!$K$22:$O$24,BJ$2,FALSE)*INDEX($BW$3:$CF$578,MATCH($BD1265&amp;$BF1265&amp;$BG1265,$BT$3:$BT$578&amp;$BU$3:$BU$578&amp;$BV$3:$BV$578,0),MATCH(BJ$1,$BW$1:$CF$1,0))</f>
        <v>0</v>
      </c>
      <c r="BK1265" s="3">
        <f t="array" ref="BK1265">INDEX($D$21:$M$44,MATCH($BD1265&amp;$BF1265,$C$21:$C$44&amp;$B$21:$B$44,0),MATCH(BK$1,$D$16:$M$16,0))+VLOOKUP($BE1265,战斗属性模型!$K$22:$O$24,BK$2,FALSE)*INDEX($BW$3:$CF$578,MATCH($BD1265&amp;$BF1265&amp;$BG1265,$BT$3:$BT$578&amp;$BU$3:$BU$578&amp;$BV$3:$BV$578,0),MATCH(BK$1,$BW$1:$CF$1,0))</f>
        <v>0</v>
      </c>
      <c r="BL1265" s="3"/>
      <c r="BM1265" s="3"/>
      <c r="BN1265" s="3"/>
      <c r="BO1265" s="3"/>
      <c r="BP1265" s="3"/>
      <c r="BQ1265" s="3"/>
    </row>
    <row r="1266" spans="56:69" x14ac:dyDescent="0.2">
      <c r="BD1266" t="str">
        <f t="shared" si="787"/>
        <v>头饰</v>
      </c>
      <c r="BE1266">
        <f t="shared" si="788"/>
        <v>3</v>
      </c>
      <c r="BF1266">
        <f t="shared" ref="BF1266:BG1266" si="826">BF690</f>
        <v>2</v>
      </c>
      <c r="BG1266">
        <f t="shared" si="826"/>
        <v>16</v>
      </c>
      <c r="BH1266" s="3">
        <f t="array" ref="BH1266">INDEX($D$21:$M$44,MATCH($BD1266&amp;$BF1266,$C$21:$C$44&amp;$B$21:$B$44,0),MATCH(BH$1,$D$16:$M$16,0))+VLOOKUP($BE1266,战斗属性模型!$K$22:$O$24,BH$2,FALSE)*INDEX($BW$3:$CF$578,MATCH($BD1266&amp;$BF1266&amp;$BG1266,$BT$3:$BT$578&amp;$BU$3:$BU$578&amp;$BV$3:$BV$578,0),MATCH(BH$1,$BW$1:$CF$1,0))</f>
        <v>259.20000000000005</v>
      </c>
      <c r="BI1266" s="3">
        <f t="array" ref="BI1266">INDEX($D$21:$M$44,MATCH($BD1266&amp;$BF1266,$C$21:$C$44&amp;$B$21:$B$44,0),MATCH(BI$1,$D$16:$M$16,0))+VLOOKUP($BE1266,战斗属性模型!$K$22:$O$24,BI$2,FALSE)*INDEX($BW$3:$CF$578,MATCH($BD1266&amp;$BF1266&amp;$BG1266,$BT$3:$BT$578&amp;$BU$3:$BU$578&amp;$BV$3:$BV$578,0),MATCH(BI$1,$BW$1:$CF$1,0))</f>
        <v>12000</v>
      </c>
      <c r="BJ1266" s="3">
        <f t="array" ref="BJ1266">INDEX($D$21:$M$44,MATCH($BD1266&amp;$BF1266,$C$21:$C$44&amp;$B$21:$B$44,0),MATCH(BJ$1,$D$16:$M$16,0))+VLOOKUP($BE1266,战斗属性模型!$K$22:$O$24,BJ$2,FALSE)*INDEX($BW$3:$CF$578,MATCH($BD1266&amp;$BF1266&amp;$BG1266,$BT$3:$BT$578&amp;$BU$3:$BU$578&amp;$BV$3:$BV$578,0),MATCH(BJ$1,$BW$1:$CF$1,0))</f>
        <v>0</v>
      </c>
      <c r="BK1266" s="3">
        <f t="array" ref="BK1266">INDEX($D$21:$M$44,MATCH($BD1266&amp;$BF1266,$C$21:$C$44&amp;$B$21:$B$44,0),MATCH(BK$1,$D$16:$M$16,0))+VLOOKUP($BE1266,战斗属性模型!$K$22:$O$24,BK$2,FALSE)*INDEX($BW$3:$CF$578,MATCH($BD1266&amp;$BF1266&amp;$BG1266,$BT$3:$BT$578&amp;$BU$3:$BU$578&amp;$BV$3:$BV$578,0),MATCH(BK$1,$BW$1:$CF$1,0))</f>
        <v>0</v>
      </c>
      <c r="BL1266" s="3"/>
      <c r="BM1266" s="3"/>
      <c r="BN1266" s="3"/>
      <c r="BO1266" s="3"/>
      <c r="BP1266" s="3"/>
      <c r="BQ1266" s="3"/>
    </row>
    <row r="1267" spans="56:69" x14ac:dyDescent="0.2">
      <c r="BD1267" t="str">
        <f t="shared" si="787"/>
        <v>头饰</v>
      </c>
      <c r="BE1267">
        <f t="shared" si="788"/>
        <v>3</v>
      </c>
      <c r="BF1267">
        <f t="shared" ref="BF1267:BG1267" si="827">BF691</f>
        <v>2</v>
      </c>
      <c r="BG1267">
        <f t="shared" si="827"/>
        <v>17</v>
      </c>
      <c r="BH1267" s="3">
        <f t="array" ref="BH1267">INDEX($D$21:$M$44,MATCH($BD1267&amp;$BF1267,$C$21:$C$44&amp;$B$21:$B$44,0),MATCH(BH$1,$D$16:$M$16,0))+VLOOKUP($BE1267,战斗属性模型!$K$22:$O$24,BH$2,FALSE)*INDEX($BW$3:$CF$578,MATCH($BD1267&amp;$BF1267&amp;$BG1267,$BT$3:$BT$578&amp;$BU$3:$BU$578&amp;$BV$3:$BV$578,0),MATCH(BH$1,$BW$1:$CF$1,0))</f>
        <v>272.39999999999998</v>
      </c>
      <c r="BI1267" s="3">
        <f t="array" ref="BI1267">INDEX($D$21:$M$44,MATCH($BD1267&amp;$BF1267,$C$21:$C$44&amp;$B$21:$B$44,0),MATCH(BI$1,$D$16:$M$16,0))+VLOOKUP($BE1267,战斗属性模型!$K$22:$O$24,BI$2,FALSE)*INDEX($BW$3:$CF$578,MATCH($BD1267&amp;$BF1267&amp;$BG1267,$BT$3:$BT$578&amp;$BU$3:$BU$578&amp;$BV$3:$BV$578,0),MATCH(BI$1,$BW$1:$CF$1,0))</f>
        <v>12600</v>
      </c>
      <c r="BJ1267" s="3">
        <f t="array" ref="BJ1267">INDEX($D$21:$M$44,MATCH($BD1267&amp;$BF1267,$C$21:$C$44&amp;$B$21:$B$44,0),MATCH(BJ$1,$D$16:$M$16,0))+VLOOKUP($BE1267,战斗属性模型!$K$22:$O$24,BJ$2,FALSE)*INDEX($BW$3:$CF$578,MATCH($BD1267&amp;$BF1267&amp;$BG1267,$BT$3:$BT$578&amp;$BU$3:$BU$578&amp;$BV$3:$BV$578,0),MATCH(BJ$1,$BW$1:$CF$1,0))</f>
        <v>0</v>
      </c>
      <c r="BK1267" s="3">
        <f t="array" ref="BK1267">INDEX($D$21:$M$44,MATCH($BD1267&amp;$BF1267,$C$21:$C$44&amp;$B$21:$B$44,0),MATCH(BK$1,$D$16:$M$16,0))+VLOOKUP($BE1267,战斗属性模型!$K$22:$O$24,BK$2,FALSE)*INDEX($BW$3:$CF$578,MATCH($BD1267&amp;$BF1267&amp;$BG1267,$BT$3:$BT$578&amp;$BU$3:$BU$578&amp;$BV$3:$BV$578,0),MATCH(BK$1,$BW$1:$CF$1,0))</f>
        <v>0</v>
      </c>
      <c r="BL1267" s="3"/>
      <c r="BM1267" s="3"/>
      <c r="BN1267" s="3"/>
      <c r="BO1267" s="3"/>
      <c r="BP1267" s="3"/>
      <c r="BQ1267" s="3"/>
    </row>
    <row r="1268" spans="56:69" x14ac:dyDescent="0.2">
      <c r="BD1268" t="str">
        <f t="shared" si="787"/>
        <v>头饰</v>
      </c>
      <c r="BE1268">
        <f t="shared" si="788"/>
        <v>3</v>
      </c>
      <c r="BF1268">
        <f t="shared" ref="BF1268:BG1268" si="828">BF692</f>
        <v>2</v>
      </c>
      <c r="BG1268">
        <f t="shared" si="828"/>
        <v>18</v>
      </c>
      <c r="BH1268" s="3">
        <f t="array" ref="BH1268">INDEX($D$21:$M$44,MATCH($BD1268&amp;$BF1268,$C$21:$C$44&amp;$B$21:$B$44,0),MATCH(BH$1,$D$16:$M$16,0))+VLOOKUP($BE1268,战斗属性模型!$K$22:$O$24,BH$2,FALSE)*INDEX($BW$3:$CF$578,MATCH($BD1268&amp;$BF1268&amp;$BG1268,$BT$3:$BT$578&amp;$BU$3:$BU$578&amp;$BV$3:$BV$578,0),MATCH(BH$1,$BW$1:$CF$1,0))</f>
        <v>285.60000000000002</v>
      </c>
      <c r="BI1268" s="3">
        <f t="array" ref="BI1268">INDEX($D$21:$M$44,MATCH($BD1268&amp;$BF1268,$C$21:$C$44&amp;$B$21:$B$44,0),MATCH(BI$1,$D$16:$M$16,0))+VLOOKUP($BE1268,战斗属性模型!$K$22:$O$24,BI$2,FALSE)*INDEX($BW$3:$CF$578,MATCH($BD1268&amp;$BF1268&amp;$BG1268,$BT$3:$BT$578&amp;$BU$3:$BU$578&amp;$BV$3:$BV$578,0),MATCH(BI$1,$BW$1:$CF$1,0))</f>
        <v>13200</v>
      </c>
      <c r="BJ1268" s="3">
        <f t="array" ref="BJ1268">INDEX($D$21:$M$44,MATCH($BD1268&amp;$BF1268,$C$21:$C$44&amp;$B$21:$B$44,0),MATCH(BJ$1,$D$16:$M$16,0))+VLOOKUP($BE1268,战斗属性模型!$K$22:$O$24,BJ$2,FALSE)*INDEX($BW$3:$CF$578,MATCH($BD1268&amp;$BF1268&amp;$BG1268,$BT$3:$BT$578&amp;$BU$3:$BU$578&amp;$BV$3:$BV$578,0),MATCH(BJ$1,$BW$1:$CF$1,0))</f>
        <v>0</v>
      </c>
      <c r="BK1268" s="3">
        <f t="array" ref="BK1268">INDEX($D$21:$M$44,MATCH($BD1268&amp;$BF1268,$C$21:$C$44&amp;$B$21:$B$44,0),MATCH(BK$1,$D$16:$M$16,0))+VLOOKUP($BE1268,战斗属性模型!$K$22:$O$24,BK$2,FALSE)*INDEX($BW$3:$CF$578,MATCH($BD1268&amp;$BF1268&amp;$BG1268,$BT$3:$BT$578&amp;$BU$3:$BU$578&amp;$BV$3:$BV$578,0),MATCH(BK$1,$BW$1:$CF$1,0))</f>
        <v>0</v>
      </c>
      <c r="BL1268" s="3"/>
      <c r="BM1268" s="3"/>
      <c r="BN1268" s="3"/>
      <c r="BO1268" s="3"/>
      <c r="BP1268" s="3"/>
      <c r="BQ1268" s="3"/>
    </row>
    <row r="1269" spans="56:69" x14ac:dyDescent="0.2">
      <c r="BD1269" t="str">
        <f t="shared" si="787"/>
        <v>头饰</v>
      </c>
      <c r="BE1269">
        <f t="shared" si="788"/>
        <v>3</v>
      </c>
      <c r="BF1269">
        <f t="shared" ref="BF1269:BG1269" si="829">BF693</f>
        <v>2</v>
      </c>
      <c r="BG1269">
        <f t="shared" si="829"/>
        <v>19</v>
      </c>
      <c r="BH1269" s="3">
        <f t="array" ref="BH1269">INDEX($D$21:$M$44,MATCH($BD1269&amp;$BF1269,$C$21:$C$44&amp;$B$21:$B$44,0),MATCH(BH$1,$D$16:$M$16,0))+VLOOKUP($BE1269,战斗属性模型!$K$22:$O$24,BH$2,FALSE)*INDEX($BW$3:$CF$578,MATCH($BD1269&amp;$BF1269&amp;$BG1269,$BT$3:$BT$578&amp;$BU$3:$BU$578&amp;$BV$3:$BV$578,0),MATCH(BH$1,$BW$1:$CF$1,0))</f>
        <v>298.8</v>
      </c>
      <c r="BI1269" s="3">
        <f t="array" ref="BI1269">INDEX($D$21:$M$44,MATCH($BD1269&amp;$BF1269,$C$21:$C$44&amp;$B$21:$B$44,0),MATCH(BI$1,$D$16:$M$16,0))+VLOOKUP($BE1269,战斗属性模型!$K$22:$O$24,BI$2,FALSE)*INDEX($BW$3:$CF$578,MATCH($BD1269&amp;$BF1269&amp;$BG1269,$BT$3:$BT$578&amp;$BU$3:$BU$578&amp;$BV$3:$BV$578,0),MATCH(BI$1,$BW$1:$CF$1,0))</f>
        <v>13800</v>
      </c>
      <c r="BJ1269" s="3">
        <f t="array" ref="BJ1269">INDEX($D$21:$M$44,MATCH($BD1269&amp;$BF1269,$C$21:$C$44&amp;$B$21:$B$44,0),MATCH(BJ$1,$D$16:$M$16,0))+VLOOKUP($BE1269,战斗属性模型!$K$22:$O$24,BJ$2,FALSE)*INDEX($BW$3:$CF$578,MATCH($BD1269&amp;$BF1269&amp;$BG1269,$BT$3:$BT$578&amp;$BU$3:$BU$578&amp;$BV$3:$BV$578,0),MATCH(BJ$1,$BW$1:$CF$1,0))</f>
        <v>0</v>
      </c>
      <c r="BK1269" s="3">
        <f t="array" ref="BK1269">INDEX($D$21:$M$44,MATCH($BD1269&amp;$BF1269,$C$21:$C$44&amp;$B$21:$B$44,0),MATCH(BK$1,$D$16:$M$16,0))+VLOOKUP($BE1269,战斗属性模型!$K$22:$O$24,BK$2,FALSE)*INDEX($BW$3:$CF$578,MATCH($BD1269&amp;$BF1269&amp;$BG1269,$BT$3:$BT$578&amp;$BU$3:$BU$578&amp;$BV$3:$BV$578,0),MATCH(BK$1,$BW$1:$CF$1,0))</f>
        <v>0</v>
      </c>
      <c r="BL1269" s="3"/>
      <c r="BM1269" s="3"/>
      <c r="BN1269" s="3"/>
      <c r="BO1269" s="3"/>
      <c r="BP1269" s="3"/>
      <c r="BQ1269" s="3"/>
    </row>
    <row r="1270" spans="56:69" x14ac:dyDescent="0.2">
      <c r="BD1270" t="str">
        <f t="shared" si="787"/>
        <v>头饰</v>
      </c>
      <c r="BE1270">
        <f t="shared" si="788"/>
        <v>3</v>
      </c>
      <c r="BF1270">
        <f t="shared" ref="BF1270:BG1270" si="830">BF694</f>
        <v>2</v>
      </c>
      <c r="BG1270">
        <f t="shared" si="830"/>
        <v>20</v>
      </c>
      <c r="BH1270" s="3">
        <f t="array" ref="BH1270">INDEX($D$21:$M$44,MATCH($BD1270&amp;$BF1270,$C$21:$C$44&amp;$B$21:$B$44,0),MATCH(BH$1,$D$16:$M$16,0))+VLOOKUP($BE1270,战斗属性模型!$K$22:$O$24,BH$2,FALSE)*INDEX($BW$3:$CF$578,MATCH($BD1270&amp;$BF1270&amp;$BG1270,$BT$3:$BT$578&amp;$BU$3:$BU$578&amp;$BV$3:$BV$578,0),MATCH(BH$1,$BW$1:$CF$1,0))</f>
        <v>312</v>
      </c>
      <c r="BI1270" s="3">
        <f t="array" ref="BI1270">INDEX($D$21:$M$44,MATCH($BD1270&amp;$BF1270,$C$21:$C$44&amp;$B$21:$B$44,0),MATCH(BI$1,$D$16:$M$16,0))+VLOOKUP($BE1270,战斗属性模型!$K$22:$O$24,BI$2,FALSE)*INDEX($BW$3:$CF$578,MATCH($BD1270&amp;$BF1270&amp;$BG1270,$BT$3:$BT$578&amp;$BU$3:$BU$578&amp;$BV$3:$BV$578,0),MATCH(BI$1,$BW$1:$CF$1,0))</f>
        <v>14400</v>
      </c>
      <c r="BJ1270" s="3">
        <f t="array" ref="BJ1270">INDEX($D$21:$M$44,MATCH($BD1270&amp;$BF1270,$C$21:$C$44&amp;$B$21:$B$44,0),MATCH(BJ$1,$D$16:$M$16,0))+VLOOKUP($BE1270,战斗属性模型!$K$22:$O$24,BJ$2,FALSE)*INDEX($BW$3:$CF$578,MATCH($BD1270&amp;$BF1270&amp;$BG1270,$BT$3:$BT$578&amp;$BU$3:$BU$578&amp;$BV$3:$BV$578,0),MATCH(BJ$1,$BW$1:$CF$1,0))</f>
        <v>0</v>
      </c>
      <c r="BK1270" s="3">
        <f t="array" ref="BK1270">INDEX($D$21:$M$44,MATCH($BD1270&amp;$BF1270,$C$21:$C$44&amp;$B$21:$B$44,0),MATCH(BK$1,$D$16:$M$16,0))+VLOOKUP($BE1270,战斗属性模型!$K$22:$O$24,BK$2,FALSE)*INDEX($BW$3:$CF$578,MATCH($BD1270&amp;$BF1270&amp;$BG1270,$BT$3:$BT$578&amp;$BU$3:$BU$578&amp;$BV$3:$BV$578,0),MATCH(BK$1,$BW$1:$CF$1,0))</f>
        <v>0</v>
      </c>
      <c r="BL1270" s="3"/>
      <c r="BM1270" s="3"/>
      <c r="BN1270" s="3"/>
      <c r="BO1270" s="3"/>
      <c r="BP1270" s="3"/>
      <c r="BQ1270" s="3"/>
    </row>
    <row r="1271" spans="56:69" x14ac:dyDescent="0.2">
      <c r="BD1271" t="str">
        <f t="shared" si="787"/>
        <v>头饰</v>
      </c>
      <c r="BE1271">
        <f t="shared" si="788"/>
        <v>3</v>
      </c>
      <c r="BF1271">
        <f t="shared" ref="BF1271:BG1271" si="831">BF695</f>
        <v>2</v>
      </c>
      <c r="BG1271">
        <f t="shared" si="831"/>
        <v>21</v>
      </c>
      <c r="BH1271" s="3">
        <f t="array" ref="BH1271">INDEX($D$21:$M$44,MATCH($BD1271&amp;$BF1271,$C$21:$C$44&amp;$B$21:$B$44,0),MATCH(BH$1,$D$16:$M$16,0))+VLOOKUP($BE1271,战斗属性模型!$K$22:$O$24,BH$2,FALSE)*INDEX($BW$3:$CF$578,MATCH($BD1271&amp;$BF1271&amp;$BG1271,$BT$3:$BT$578&amp;$BU$3:$BU$578&amp;$BV$3:$BV$578,0),MATCH(BH$1,$BW$1:$CF$1,0))</f>
        <v>325.20000000000005</v>
      </c>
      <c r="BI1271" s="3">
        <f t="array" ref="BI1271">INDEX($D$21:$M$44,MATCH($BD1271&amp;$BF1271,$C$21:$C$44&amp;$B$21:$B$44,0),MATCH(BI$1,$D$16:$M$16,0))+VLOOKUP($BE1271,战斗属性模型!$K$22:$O$24,BI$2,FALSE)*INDEX($BW$3:$CF$578,MATCH($BD1271&amp;$BF1271&amp;$BG1271,$BT$3:$BT$578&amp;$BU$3:$BU$578&amp;$BV$3:$BV$578,0),MATCH(BI$1,$BW$1:$CF$1,0))</f>
        <v>15000</v>
      </c>
      <c r="BJ1271" s="3">
        <f t="array" ref="BJ1271">INDEX($D$21:$M$44,MATCH($BD1271&amp;$BF1271,$C$21:$C$44&amp;$B$21:$B$44,0),MATCH(BJ$1,$D$16:$M$16,0))+VLOOKUP($BE1271,战斗属性模型!$K$22:$O$24,BJ$2,FALSE)*INDEX($BW$3:$CF$578,MATCH($BD1271&amp;$BF1271&amp;$BG1271,$BT$3:$BT$578&amp;$BU$3:$BU$578&amp;$BV$3:$BV$578,0),MATCH(BJ$1,$BW$1:$CF$1,0))</f>
        <v>0</v>
      </c>
      <c r="BK1271" s="3">
        <f t="array" ref="BK1271">INDEX($D$21:$M$44,MATCH($BD1271&amp;$BF1271,$C$21:$C$44&amp;$B$21:$B$44,0),MATCH(BK$1,$D$16:$M$16,0))+VLOOKUP($BE1271,战斗属性模型!$K$22:$O$24,BK$2,FALSE)*INDEX($BW$3:$CF$578,MATCH($BD1271&amp;$BF1271&amp;$BG1271,$BT$3:$BT$578&amp;$BU$3:$BU$578&amp;$BV$3:$BV$578,0),MATCH(BK$1,$BW$1:$CF$1,0))</f>
        <v>0</v>
      </c>
      <c r="BL1271" s="3"/>
      <c r="BM1271" s="3"/>
      <c r="BN1271" s="3"/>
      <c r="BO1271" s="3"/>
      <c r="BP1271" s="3"/>
      <c r="BQ1271" s="3"/>
    </row>
    <row r="1272" spans="56:69" x14ac:dyDescent="0.2">
      <c r="BD1272" t="str">
        <f t="shared" si="787"/>
        <v>头饰</v>
      </c>
      <c r="BE1272">
        <f t="shared" si="788"/>
        <v>3</v>
      </c>
      <c r="BF1272">
        <f t="shared" ref="BF1272:BG1272" si="832">BF696</f>
        <v>2</v>
      </c>
      <c r="BG1272">
        <f t="shared" si="832"/>
        <v>22</v>
      </c>
      <c r="BH1272" s="3">
        <f t="array" ref="BH1272">INDEX($D$21:$M$44,MATCH($BD1272&amp;$BF1272,$C$21:$C$44&amp;$B$21:$B$44,0),MATCH(BH$1,$D$16:$M$16,0))+VLOOKUP($BE1272,战斗属性模型!$K$22:$O$24,BH$2,FALSE)*INDEX($BW$3:$CF$578,MATCH($BD1272&amp;$BF1272&amp;$BG1272,$BT$3:$BT$578&amp;$BU$3:$BU$578&amp;$BV$3:$BV$578,0),MATCH(BH$1,$BW$1:$CF$1,0))</f>
        <v>338.40000000000003</v>
      </c>
      <c r="BI1272" s="3">
        <f t="array" ref="BI1272">INDEX($D$21:$M$44,MATCH($BD1272&amp;$BF1272,$C$21:$C$44&amp;$B$21:$B$44,0),MATCH(BI$1,$D$16:$M$16,0))+VLOOKUP($BE1272,战斗属性模型!$K$22:$O$24,BI$2,FALSE)*INDEX($BW$3:$CF$578,MATCH($BD1272&amp;$BF1272&amp;$BG1272,$BT$3:$BT$578&amp;$BU$3:$BU$578&amp;$BV$3:$BV$578,0),MATCH(BI$1,$BW$1:$CF$1,0))</f>
        <v>15600</v>
      </c>
      <c r="BJ1272" s="3">
        <f t="array" ref="BJ1272">INDEX($D$21:$M$44,MATCH($BD1272&amp;$BF1272,$C$21:$C$44&amp;$B$21:$B$44,0),MATCH(BJ$1,$D$16:$M$16,0))+VLOOKUP($BE1272,战斗属性模型!$K$22:$O$24,BJ$2,FALSE)*INDEX($BW$3:$CF$578,MATCH($BD1272&amp;$BF1272&amp;$BG1272,$BT$3:$BT$578&amp;$BU$3:$BU$578&amp;$BV$3:$BV$578,0),MATCH(BJ$1,$BW$1:$CF$1,0))</f>
        <v>0</v>
      </c>
      <c r="BK1272" s="3">
        <f t="array" ref="BK1272">INDEX($D$21:$M$44,MATCH($BD1272&amp;$BF1272,$C$21:$C$44&amp;$B$21:$B$44,0),MATCH(BK$1,$D$16:$M$16,0))+VLOOKUP($BE1272,战斗属性模型!$K$22:$O$24,BK$2,FALSE)*INDEX($BW$3:$CF$578,MATCH($BD1272&amp;$BF1272&amp;$BG1272,$BT$3:$BT$578&amp;$BU$3:$BU$578&amp;$BV$3:$BV$578,0),MATCH(BK$1,$BW$1:$CF$1,0))</f>
        <v>0</v>
      </c>
      <c r="BL1272" s="3"/>
      <c r="BM1272" s="3"/>
      <c r="BN1272" s="3"/>
      <c r="BO1272" s="3"/>
      <c r="BP1272" s="3"/>
      <c r="BQ1272" s="3"/>
    </row>
    <row r="1273" spans="56:69" x14ac:dyDescent="0.2">
      <c r="BD1273" t="str">
        <f t="shared" si="787"/>
        <v>头饰</v>
      </c>
      <c r="BE1273">
        <f t="shared" si="788"/>
        <v>3</v>
      </c>
      <c r="BF1273">
        <f t="shared" ref="BF1273:BG1273" si="833">BF697</f>
        <v>2</v>
      </c>
      <c r="BG1273">
        <f t="shared" si="833"/>
        <v>23</v>
      </c>
      <c r="BH1273" s="3">
        <f t="array" ref="BH1273">INDEX($D$21:$M$44,MATCH($BD1273&amp;$BF1273,$C$21:$C$44&amp;$B$21:$B$44,0),MATCH(BH$1,$D$16:$M$16,0))+VLOOKUP($BE1273,战斗属性模型!$K$22:$O$24,BH$2,FALSE)*INDEX($BW$3:$CF$578,MATCH($BD1273&amp;$BF1273&amp;$BG1273,$BT$3:$BT$578&amp;$BU$3:$BU$578&amp;$BV$3:$BV$578,0),MATCH(BH$1,$BW$1:$CF$1,0))</f>
        <v>351.6</v>
      </c>
      <c r="BI1273" s="3">
        <f t="array" ref="BI1273">INDEX($D$21:$M$44,MATCH($BD1273&amp;$BF1273,$C$21:$C$44&amp;$B$21:$B$44,0),MATCH(BI$1,$D$16:$M$16,0))+VLOOKUP($BE1273,战斗属性模型!$K$22:$O$24,BI$2,FALSE)*INDEX($BW$3:$CF$578,MATCH($BD1273&amp;$BF1273&amp;$BG1273,$BT$3:$BT$578&amp;$BU$3:$BU$578&amp;$BV$3:$BV$578,0),MATCH(BI$1,$BW$1:$CF$1,0))</f>
        <v>16200</v>
      </c>
      <c r="BJ1273" s="3">
        <f t="array" ref="BJ1273">INDEX($D$21:$M$44,MATCH($BD1273&amp;$BF1273,$C$21:$C$44&amp;$B$21:$B$44,0),MATCH(BJ$1,$D$16:$M$16,0))+VLOOKUP($BE1273,战斗属性模型!$K$22:$O$24,BJ$2,FALSE)*INDEX($BW$3:$CF$578,MATCH($BD1273&amp;$BF1273&amp;$BG1273,$BT$3:$BT$578&amp;$BU$3:$BU$578&amp;$BV$3:$BV$578,0),MATCH(BJ$1,$BW$1:$CF$1,0))</f>
        <v>0</v>
      </c>
      <c r="BK1273" s="3">
        <f t="array" ref="BK1273">INDEX($D$21:$M$44,MATCH($BD1273&amp;$BF1273,$C$21:$C$44&amp;$B$21:$B$44,0),MATCH(BK$1,$D$16:$M$16,0))+VLOOKUP($BE1273,战斗属性模型!$K$22:$O$24,BK$2,FALSE)*INDEX($BW$3:$CF$578,MATCH($BD1273&amp;$BF1273&amp;$BG1273,$BT$3:$BT$578&amp;$BU$3:$BU$578&amp;$BV$3:$BV$578,0),MATCH(BK$1,$BW$1:$CF$1,0))</f>
        <v>0</v>
      </c>
      <c r="BL1273" s="3"/>
      <c r="BM1273" s="3"/>
      <c r="BN1273" s="3"/>
      <c r="BO1273" s="3"/>
      <c r="BP1273" s="3"/>
      <c r="BQ1273" s="3"/>
    </row>
    <row r="1274" spans="56:69" x14ac:dyDescent="0.2">
      <c r="BD1274" t="str">
        <f t="shared" si="787"/>
        <v>头饰</v>
      </c>
      <c r="BE1274">
        <f t="shared" si="788"/>
        <v>3</v>
      </c>
      <c r="BF1274">
        <f t="shared" ref="BF1274:BG1274" si="834">BF698</f>
        <v>2</v>
      </c>
      <c r="BG1274">
        <f t="shared" si="834"/>
        <v>24</v>
      </c>
      <c r="BH1274" s="3">
        <f t="array" ref="BH1274">INDEX($D$21:$M$44,MATCH($BD1274&amp;$BF1274,$C$21:$C$44&amp;$B$21:$B$44,0),MATCH(BH$1,$D$16:$M$16,0))+VLOOKUP($BE1274,战斗属性模型!$K$22:$O$24,BH$2,FALSE)*INDEX($BW$3:$CF$578,MATCH($BD1274&amp;$BF1274&amp;$BG1274,$BT$3:$BT$578&amp;$BU$3:$BU$578&amp;$BV$3:$BV$578,0),MATCH(BH$1,$BW$1:$CF$1,0))</f>
        <v>364.8</v>
      </c>
      <c r="BI1274" s="3">
        <f t="array" ref="BI1274">INDEX($D$21:$M$44,MATCH($BD1274&amp;$BF1274,$C$21:$C$44&amp;$B$21:$B$44,0),MATCH(BI$1,$D$16:$M$16,0))+VLOOKUP($BE1274,战斗属性模型!$K$22:$O$24,BI$2,FALSE)*INDEX($BW$3:$CF$578,MATCH($BD1274&amp;$BF1274&amp;$BG1274,$BT$3:$BT$578&amp;$BU$3:$BU$578&amp;$BV$3:$BV$578,0),MATCH(BI$1,$BW$1:$CF$1,0))</f>
        <v>16800</v>
      </c>
      <c r="BJ1274" s="3">
        <f t="array" ref="BJ1274">INDEX($D$21:$M$44,MATCH($BD1274&amp;$BF1274,$C$21:$C$44&amp;$B$21:$B$44,0),MATCH(BJ$1,$D$16:$M$16,0))+VLOOKUP($BE1274,战斗属性模型!$K$22:$O$24,BJ$2,FALSE)*INDEX($BW$3:$CF$578,MATCH($BD1274&amp;$BF1274&amp;$BG1274,$BT$3:$BT$578&amp;$BU$3:$BU$578&amp;$BV$3:$BV$578,0),MATCH(BJ$1,$BW$1:$CF$1,0))</f>
        <v>0</v>
      </c>
      <c r="BK1274" s="3">
        <f t="array" ref="BK1274">INDEX($D$21:$M$44,MATCH($BD1274&amp;$BF1274,$C$21:$C$44&amp;$B$21:$B$44,0),MATCH(BK$1,$D$16:$M$16,0))+VLOOKUP($BE1274,战斗属性模型!$K$22:$O$24,BK$2,FALSE)*INDEX($BW$3:$CF$578,MATCH($BD1274&amp;$BF1274&amp;$BG1274,$BT$3:$BT$578&amp;$BU$3:$BU$578&amp;$BV$3:$BV$578,0),MATCH(BK$1,$BW$1:$CF$1,0))</f>
        <v>0</v>
      </c>
      <c r="BL1274" s="3"/>
      <c r="BM1274" s="3"/>
      <c r="BN1274" s="3"/>
      <c r="BO1274" s="3"/>
      <c r="BP1274" s="3"/>
      <c r="BQ1274" s="3"/>
    </row>
    <row r="1275" spans="56:69" x14ac:dyDescent="0.2">
      <c r="BD1275" t="str">
        <f t="shared" si="787"/>
        <v>头饰</v>
      </c>
      <c r="BE1275">
        <f t="shared" si="788"/>
        <v>3</v>
      </c>
      <c r="BF1275">
        <f t="shared" ref="BF1275:BG1275" si="835">BF699</f>
        <v>3</v>
      </c>
      <c r="BG1275">
        <f t="shared" si="835"/>
        <v>1</v>
      </c>
      <c r="BH1275" s="3">
        <f t="array" ref="BH1275">INDEX($D$21:$M$44,MATCH($BD1275&amp;$BF1275,$C$21:$C$44&amp;$B$21:$B$44,0),MATCH(BH$1,$D$16:$M$16,0))+VLOOKUP($BE1275,战斗属性模型!$K$22:$O$24,BH$2,FALSE)*INDEX($BW$3:$CF$578,MATCH($BD1275&amp;$BF1275&amp;$BG1275,$BT$3:$BT$578&amp;$BU$3:$BU$578&amp;$BV$3:$BV$578,0),MATCH(BH$1,$BW$1:$CF$1,0))</f>
        <v>81.599999999999994</v>
      </c>
      <c r="BI1275" s="3">
        <f t="array" ref="BI1275">INDEX($D$21:$M$44,MATCH($BD1275&amp;$BF1275,$C$21:$C$44&amp;$B$21:$B$44,0),MATCH(BI$1,$D$16:$M$16,0))+VLOOKUP($BE1275,战斗属性模型!$K$22:$O$24,BI$2,FALSE)*INDEX($BW$3:$CF$578,MATCH($BD1275&amp;$BF1275&amp;$BG1275,$BT$3:$BT$578&amp;$BU$3:$BU$578&amp;$BV$3:$BV$578,0),MATCH(BI$1,$BW$1:$CF$1,0))</f>
        <v>4000</v>
      </c>
      <c r="BJ1275" s="3">
        <f t="array" ref="BJ1275">INDEX($D$21:$M$44,MATCH($BD1275&amp;$BF1275,$C$21:$C$44&amp;$B$21:$B$44,0),MATCH(BJ$1,$D$16:$M$16,0))+VLOOKUP($BE1275,战斗属性模型!$K$22:$O$24,BJ$2,FALSE)*INDEX($BW$3:$CF$578,MATCH($BD1275&amp;$BF1275&amp;$BG1275,$BT$3:$BT$578&amp;$BU$3:$BU$578&amp;$BV$3:$BV$578,0),MATCH(BJ$1,$BW$1:$CF$1,0))</f>
        <v>0</v>
      </c>
      <c r="BK1275" s="3">
        <f t="array" ref="BK1275">INDEX($D$21:$M$44,MATCH($BD1275&amp;$BF1275,$C$21:$C$44&amp;$B$21:$B$44,0),MATCH(BK$1,$D$16:$M$16,0))+VLOOKUP($BE1275,战斗属性模型!$K$22:$O$24,BK$2,FALSE)*INDEX($BW$3:$CF$578,MATCH($BD1275&amp;$BF1275&amp;$BG1275,$BT$3:$BT$578&amp;$BU$3:$BU$578&amp;$BV$3:$BV$578,0),MATCH(BK$1,$BW$1:$CF$1,0))</f>
        <v>0</v>
      </c>
      <c r="BL1275" s="3"/>
      <c r="BM1275" s="3"/>
      <c r="BN1275" s="3"/>
      <c r="BO1275" s="3"/>
      <c r="BP1275" s="3"/>
      <c r="BQ1275" s="3"/>
    </row>
    <row r="1276" spans="56:69" x14ac:dyDescent="0.2">
      <c r="BD1276" t="str">
        <f t="shared" si="787"/>
        <v>头饰</v>
      </c>
      <c r="BE1276">
        <f t="shared" si="788"/>
        <v>3</v>
      </c>
      <c r="BF1276">
        <f t="shared" ref="BF1276:BG1276" si="836">BF700</f>
        <v>3</v>
      </c>
      <c r="BG1276">
        <f t="shared" si="836"/>
        <v>2</v>
      </c>
      <c r="BH1276" s="3">
        <f t="array" ref="BH1276">INDEX($D$21:$M$44,MATCH($BD1276&amp;$BF1276,$C$21:$C$44&amp;$B$21:$B$44,0),MATCH(BH$1,$D$16:$M$16,0))+VLOOKUP($BE1276,战斗属性模型!$K$22:$O$24,BH$2,FALSE)*INDEX($BW$3:$CF$578,MATCH($BD1276&amp;$BF1276&amp;$BG1276,$BT$3:$BT$578&amp;$BU$3:$BU$578&amp;$BV$3:$BV$578,0),MATCH(BH$1,$BW$1:$CF$1,0))</f>
        <v>99.2</v>
      </c>
      <c r="BI1276" s="3">
        <f t="array" ref="BI1276">INDEX($D$21:$M$44,MATCH($BD1276&amp;$BF1276,$C$21:$C$44&amp;$B$21:$B$44,0),MATCH(BI$1,$D$16:$M$16,0))+VLOOKUP($BE1276,战斗属性模型!$K$22:$O$24,BI$2,FALSE)*INDEX($BW$3:$CF$578,MATCH($BD1276&amp;$BF1276&amp;$BG1276,$BT$3:$BT$578&amp;$BU$3:$BU$578&amp;$BV$3:$BV$578,0),MATCH(BI$1,$BW$1:$CF$1,0))</f>
        <v>4800</v>
      </c>
      <c r="BJ1276" s="3">
        <f t="array" ref="BJ1276">INDEX($D$21:$M$44,MATCH($BD1276&amp;$BF1276,$C$21:$C$44&amp;$B$21:$B$44,0),MATCH(BJ$1,$D$16:$M$16,0))+VLOOKUP($BE1276,战斗属性模型!$K$22:$O$24,BJ$2,FALSE)*INDEX($BW$3:$CF$578,MATCH($BD1276&amp;$BF1276&amp;$BG1276,$BT$3:$BT$578&amp;$BU$3:$BU$578&amp;$BV$3:$BV$578,0),MATCH(BJ$1,$BW$1:$CF$1,0))</f>
        <v>0</v>
      </c>
      <c r="BK1276" s="3">
        <f t="array" ref="BK1276">INDEX($D$21:$M$44,MATCH($BD1276&amp;$BF1276,$C$21:$C$44&amp;$B$21:$B$44,0),MATCH(BK$1,$D$16:$M$16,0))+VLOOKUP($BE1276,战斗属性模型!$K$22:$O$24,BK$2,FALSE)*INDEX($BW$3:$CF$578,MATCH($BD1276&amp;$BF1276&amp;$BG1276,$BT$3:$BT$578&amp;$BU$3:$BU$578&amp;$BV$3:$BV$578,0),MATCH(BK$1,$BW$1:$CF$1,0))</f>
        <v>0</v>
      </c>
      <c r="BL1276" s="3"/>
      <c r="BM1276" s="3"/>
      <c r="BN1276" s="3"/>
      <c r="BO1276" s="3"/>
      <c r="BP1276" s="3"/>
      <c r="BQ1276" s="3"/>
    </row>
    <row r="1277" spans="56:69" x14ac:dyDescent="0.2">
      <c r="BD1277" t="str">
        <f t="shared" si="787"/>
        <v>头饰</v>
      </c>
      <c r="BE1277">
        <f t="shared" si="788"/>
        <v>3</v>
      </c>
      <c r="BF1277">
        <f t="shared" ref="BF1277:BG1277" si="837">BF701</f>
        <v>3</v>
      </c>
      <c r="BG1277">
        <f t="shared" si="837"/>
        <v>3</v>
      </c>
      <c r="BH1277" s="3">
        <f t="array" ref="BH1277">INDEX($D$21:$M$44,MATCH($BD1277&amp;$BF1277,$C$21:$C$44&amp;$B$21:$B$44,0),MATCH(BH$1,$D$16:$M$16,0))+VLOOKUP($BE1277,战斗属性模型!$K$22:$O$24,BH$2,FALSE)*INDEX($BW$3:$CF$578,MATCH($BD1277&amp;$BF1277&amp;$BG1277,$BT$3:$BT$578&amp;$BU$3:$BU$578&amp;$BV$3:$BV$578,0),MATCH(BH$1,$BW$1:$CF$1,0))</f>
        <v>116.80000000000001</v>
      </c>
      <c r="BI1277" s="3">
        <f t="array" ref="BI1277">INDEX($D$21:$M$44,MATCH($BD1277&amp;$BF1277,$C$21:$C$44&amp;$B$21:$B$44,0),MATCH(BI$1,$D$16:$M$16,0))+VLOOKUP($BE1277,战斗属性模型!$K$22:$O$24,BI$2,FALSE)*INDEX($BW$3:$CF$578,MATCH($BD1277&amp;$BF1277&amp;$BG1277,$BT$3:$BT$578&amp;$BU$3:$BU$578&amp;$BV$3:$BV$578,0),MATCH(BI$1,$BW$1:$CF$1,0))</f>
        <v>5600</v>
      </c>
      <c r="BJ1277" s="3">
        <f t="array" ref="BJ1277">INDEX($D$21:$M$44,MATCH($BD1277&amp;$BF1277,$C$21:$C$44&amp;$B$21:$B$44,0),MATCH(BJ$1,$D$16:$M$16,0))+VLOOKUP($BE1277,战斗属性模型!$K$22:$O$24,BJ$2,FALSE)*INDEX($BW$3:$CF$578,MATCH($BD1277&amp;$BF1277&amp;$BG1277,$BT$3:$BT$578&amp;$BU$3:$BU$578&amp;$BV$3:$BV$578,0),MATCH(BJ$1,$BW$1:$CF$1,0))</f>
        <v>0</v>
      </c>
      <c r="BK1277" s="3">
        <f t="array" ref="BK1277">INDEX($D$21:$M$44,MATCH($BD1277&amp;$BF1277,$C$21:$C$44&amp;$B$21:$B$44,0),MATCH(BK$1,$D$16:$M$16,0))+VLOOKUP($BE1277,战斗属性模型!$K$22:$O$24,BK$2,FALSE)*INDEX($BW$3:$CF$578,MATCH($BD1277&amp;$BF1277&amp;$BG1277,$BT$3:$BT$578&amp;$BU$3:$BU$578&amp;$BV$3:$BV$578,0),MATCH(BK$1,$BW$1:$CF$1,0))</f>
        <v>0</v>
      </c>
      <c r="BL1277" s="3"/>
      <c r="BM1277" s="3"/>
      <c r="BN1277" s="3"/>
      <c r="BO1277" s="3"/>
      <c r="BP1277" s="3"/>
      <c r="BQ1277" s="3"/>
    </row>
    <row r="1278" spans="56:69" x14ac:dyDescent="0.2">
      <c r="BD1278" t="str">
        <f t="shared" si="787"/>
        <v>头饰</v>
      </c>
      <c r="BE1278">
        <f t="shared" si="788"/>
        <v>3</v>
      </c>
      <c r="BF1278">
        <f t="shared" ref="BF1278:BG1278" si="838">BF702</f>
        <v>3</v>
      </c>
      <c r="BG1278">
        <f t="shared" si="838"/>
        <v>4</v>
      </c>
      <c r="BH1278" s="3">
        <f t="array" ref="BH1278">INDEX($D$21:$M$44,MATCH($BD1278&amp;$BF1278,$C$21:$C$44&amp;$B$21:$B$44,0),MATCH(BH$1,$D$16:$M$16,0))+VLOOKUP($BE1278,战斗属性模型!$K$22:$O$24,BH$2,FALSE)*INDEX($BW$3:$CF$578,MATCH($BD1278&amp;$BF1278&amp;$BG1278,$BT$3:$BT$578&amp;$BU$3:$BU$578&amp;$BV$3:$BV$578,0),MATCH(BH$1,$BW$1:$CF$1,0))</f>
        <v>134.4</v>
      </c>
      <c r="BI1278" s="3">
        <f t="array" ref="BI1278">INDEX($D$21:$M$44,MATCH($BD1278&amp;$BF1278,$C$21:$C$44&amp;$B$21:$B$44,0),MATCH(BI$1,$D$16:$M$16,0))+VLOOKUP($BE1278,战斗属性模型!$K$22:$O$24,BI$2,FALSE)*INDEX($BW$3:$CF$578,MATCH($BD1278&amp;$BF1278&amp;$BG1278,$BT$3:$BT$578&amp;$BU$3:$BU$578&amp;$BV$3:$BV$578,0),MATCH(BI$1,$BW$1:$CF$1,0))</f>
        <v>6400</v>
      </c>
      <c r="BJ1278" s="3">
        <f t="array" ref="BJ1278">INDEX($D$21:$M$44,MATCH($BD1278&amp;$BF1278,$C$21:$C$44&amp;$B$21:$B$44,0),MATCH(BJ$1,$D$16:$M$16,0))+VLOOKUP($BE1278,战斗属性模型!$K$22:$O$24,BJ$2,FALSE)*INDEX($BW$3:$CF$578,MATCH($BD1278&amp;$BF1278&amp;$BG1278,$BT$3:$BT$578&amp;$BU$3:$BU$578&amp;$BV$3:$BV$578,0),MATCH(BJ$1,$BW$1:$CF$1,0))</f>
        <v>0</v>
      </c>
      <c r="BK1278" s="3">
        <f t="array" ref="BK1278">INDEX($D$21:$M$44,MATCH($BD1278&amp;$BF1278,$C$21:$C$44&amp;$B$21:$B$44,0),MATCH(BK$1,$D$16:$M$16,0))+VLOOKUP($BE1278,战斗属性模型!$K$22:$O$24,BK$2,FALSE)*INDEX($BW$3:$CF$578,MATCH($BD1278&amp;$BF1278&amp;$BG1278,$BT$3:$BT$578&amp;$BU$3:$BU$578&amp;$BV$3:$BV$578,0),MATCH(BK$1,$BW$1:$CF$1,0))</f>
        <v>0</v>
      </c>
      <c r="BL1278" s="3"/>
      <c r="BM1278" s="3"/>
      <c r="BN1278" s="3"/>
      <c r="BO1278" s="3"/>
      <c r="BP1278" s="3"/>
      <c r="BQ1278" s="3"/>
    </row>
    <row r="1279" spans="56:69" x14ac:dyDescent="0.2">
      <c r="BD1279" t="str">
        <f t="shared" si="787"/>
        <v>头饰</v>
      </c>
      <c r="BE1279">
        <f t="shared" si="788"/>
        <v>3</v>
      </c>
      <c r="BF1279">
        <f t="shared" ref="BF1279:BG1279" si="839">BF703</f>
        <v>3</v>
      </c>
      <c r="BG1279">
        <f t="shared" si="839"/>
        <v>5</v>
      </c>
      <c r="BH1279" s="3">
        <f t="array" ref="BH1279">INDEX($D$21:$M$44,MATCH($BD1279&amp;$BF1279,$C$21:$C$44&amp;$B$21:$B$44,0),MATCH(BH$1,$D$16:$M$16,0))+VLOOKUP($BE1279,战斗属性模型!$K$22:$O$24,BH$2,FALSE)*INDEX($BW$3:$CF$578,MATCH($BD1279&amp;$BF1279&amp;$BG1279,$BT$3:$BT$578&amp;$BU$3:$BU$578&amp;$BV$3:$BV$578,0),MATCH(BH$1,$BW$1:$CF$1,0))</f>
        <v>152</v>
      </c>
      <c r="BI1279" s="3">
        <f t="array" ref="BI1279">INDEX($D$21:$M$44,MATCH($BD1279&amp;$BF1279,$C$21:$C$44&amp;$B$21:$B$44,0),MATCH(BI$1,$D$16:$M$16,0))+VLOOKUP($BE1279,战斗属性模型!$K$22:$O$24,BI$2,FALSE)*INDEX($BW$3:$CF$578,MATCH($BD1279&amp;$BF1279&amp;$BG1279,$BT$3:$BT$578&amp;$BU$3:$BU$578&amp;$BV$3:$BV$578,0),MATCH(BI$1,$BW$1:$CF$1,0))</f>
        <v>7200</v>
      </c>
      <c r="BJ1279" s="3">
        <f t="array" ref="BJ1279">INDEX($D$21:$M$44,MATCH($BD1279&amp;$BF1279,$C$21:$C$44&amp;$B$21:$B$44,0),MATCH(BJ$1,$D$16:$M$16,0))+VLOOKUP($BE1279,战斗属性模型!$K$22:$O$24,BJ$2,FALSE)*INDEX($BW$3:$CF$578,MATCH($BD1279&amp;$BF1279&amp;$BG1279,$BT$3:$BT$578&amp;$BU$3:$BU$578&amp;$BV$3:$BV$578,0),MATCH(BJ$1,$BW$1:$CF$1,0))</f>
        <v>0</v>
      </c>
      <c r="BK1279" s="3">
        <f t="array" ref="BK1279">INDEX($D$21:$M$44,MATCH($BD1279&amp;$BF1279,$C$21:$C$44&amp;$B$21:$B$44,0),MATCH(BK$1,$D$16:$M$16,0))+VLOOKUP($BE1279,战斗属性模型!$K$22:$O$24,BK$2,FALSE)*INDEX($BW$3:$CF$578,MATCH($BD1279&amp;$BF1279&amp;$BG1279,$BT$3:$BT$578&amp;$BU$3:$BU$578&amp;$BV$3:$BV$578,0),MATCH(BK$1,$BW$1:$CF$1,0))</f>
        <v>0</v>
      </c>
      <c r="BL1279" s="3"/>
      <c r="BM1279" s="3"/>
      <c r="BN1279" s="3"/>
      <c r="BO1279" s="3"/>
      <c r="BP1279" s="3"/>
      <c r="BQ1279" s="3"/>
    </row>
    <row r="1280" spans="56:69" x14ac:dyDescent="0.2">
      <c r="BD1280" t="str">
        <f t="shared" si="787"/>
        <v>头饰</v>
      </c>
      <c r="BE1280">
        <f t="shared" si="788"/>
        <v>3</v>
      </c>
      <c r="BF1280">
        <f t="shared" ref="BF1280:BG1280" si="840">BF704</f>
        <v>3</v>
      </c>
      <c r="BG1280">
        <f t="shared" si="840"/>
        <v>6</v>
      </c>
      <c r="BH1280" s="3">
        <f t="array" ref="BH1280">INDEX($D$21:$M$44,MATCH($BD1280&amp;$BF1280,$C$21:$C$44&amp;$B$21:$B$44,0),MATCH(BH$1,$D$16:$M$16,0))+VLOOKUP($BE1280,战斗属性模型!$K$22:$O$24,BH$2,FALSE)*INDEX($BW$3:$CF$578,MATCH($BD1280&amp;$BF1280&amp;$BG1280,$BT$3:$BT$578&amp;$BU$3:$BU$578&amp;$BV$3:$BV$578,0),MATCH(BH$1,$BW$1:$CF$1,0))</f>
        <v>169.60000000000002</v>
      </c>
      <c r="BI1280" s="3">
        <f t="array" ref="BI1280">INDEX($D$21:$M$44,MATCH($BD1280&amp;$BF1280,$C$21:$C$44&amp;$B$21:$B$44,0),MATCH(BI$1,$D$16:$M$16,0))+VLOOKUP($BE1280,战斗属性模型!$K$22:$O$24,BI$2,FALSE)*INDEX($BW$3:$CF$578,MATCH($BD1280&amp;$BF1280&amp;$BG1280,$BT$3:$BT$578&amp;$BU$3:$BU$578&amp;$BV$3:$BV$578,0),MATCH(BI$1,$BW$1:$CF$1,0))</f>
        <v>8000</v>
      </c>
      <c r="BJ1280" s="3">
        <f t="array" ref="BJ1280">INDEX($D$21:$M$44,MATCH($BD1280&amp;$BF1280,$C$21:$C$44&amp;$B$21:$B$44,0),MATCH(BJ$1,$D$16:$M$16,0))+VLOOKUP($BE1280,战斗属性模型!$K$22:$O$24,BJ$2,FALSE)*INDEX($BW$3:$CF$578,MATCH($BD1280&amp;$BF1280&amp;$BG1280,$BT$3:$BT$578&amp;$BU$3:$BU$578&amp;$BV$3:$BV$578,0),MATCH(BJ$1,$BW$1:$CF$1,0))</f>
        <v>0</v>
      </c>
      <c r="BK1280" s="3">
        <f t="array" ref="BK1280">INDEX($D$21:$M$44,MATCH($BD1280&amp;$BF1280,$C$21:$C$44&amp;$B$21:$B$44,0),MATCH(BK$1,$D$16:$M$16,0))+VLOOKUP($BE1280,战斗属性模型!$K$22:$O$24,BK$2,FALSE)*INDEX($BW$3:$CF$578,MATCH($BD1280&amp;$BF1280&amp;$BG1280,$BT$3:$BT$578&amp;$BU$3:$BU$578&amp;$BV$3:$BV$578,0),MATCH(BK$1,$BW$1:$CF$1,0))</f>
        <v>0</v>
      </c>
      <c r="BL1280" s="3"/>
      <c r="BM1280" s="3"/>
      <c r="BN1280" s="3"/>
      <c r="BO1280" s="3"/>
      <c r="BP1280" s="3"/>
      <c r="BQ1280" s="3"/>
    </row>
    <row r="1281" spans="56:69" x14ac:dyDescent="0.2">
      <c r="BD1281" t="str">
        <f t="shared" si="787"/>
        <v>头饰</v>
      </c>
      <c r="BE1281">
        <f t="shared" si="788"/>
        <v>3</v>
      </c>
      <c r="BF1281">
        <f t="shared" ref="BF1281:BG1281" si="841">BF705</f>
        <v>3</v>
      </c>
      <c r="BG1281">
        <f t="shared" si="841"/>
        <v>7</v>
      </c>
      <c r="BH1281" s="3">
        <f t="array" ref="BH1281">INDEX($D$21:$M$44,MATCH($BD1281&amp;$BF1281,$C$21:$C$44&amp;$B$21:$B$44,0),MATCH(BH$1,$D$16:$M$16,0))+VLOOKUP($BE1281,战斗属性模型!$K$22:$O$24,BH$2,FALSE)*INDEX($BW$3:$CF$578,MATCH($BD1281&amp;$BF1281&amp;$BG1281,$BT$3:$BT$578&amp;$BU$3:$BU$578&amp;$BV$3:$BV$578,0),MATCH(BH$1,$BW$1:$CF$1,0))</f>
        <v>187.20000000000002</v>
      </c>
      <c r="BI1281" s="3">
        <f t="array" ref="BI1281">INDEX($D$21:$M$44,MATCH($BD1281&amp;$BF1281,$C$21:$C$44&amp;$B$21:$B$44,0),MATCH(BI$1,$D$16:$M$16,0))+VLOOKUP($BE1281,战斗属性模型!$K$22:$O$24,BI$2,FALSE)*INDEX($BW$3:$CF$578,MATCH($BD1281&amp;$BF1281&amp;$BG1281,$BT$3:$BT$578&amp;$BU$3:$BU$578&amp;$BV$3:$BV$578,0),MATCH(BI$1,$BW$1:$CF$1,0))</f>
        <v>8800</v>
      </c>
      <c r="BJ1281" s="3">
        <f t="array" ref="BJ1281">INDEX($D$21:$M$44,MATCH($BD1281&amp;$BF1281,$C$21:$C$44&amp;$B$21:$B$44,0),MATCH(BJ$1,$D$16:$M$16,0))+VLOOKUP($BE1281,战斗属性模型!$K$22:$O$24,BJ$2,FALSE)*INDEX($BW$3:$CF$578,MATCH($BD1281&amp;$BF1281&amp;$BG1281,$BT$3:$BT$578&amp;$BU$3:$BU$578&amp;$BV$3:$BV$578,0),MATCH(BJ$1,$BW$1:$CF$1,0))</f>
        <v>0</v>
      </c>
      <c r="BK1281" s="3">
        <f t="array" ref="BK1281">INDEX($D$21:$M$44,MATCH($BD1281&amp;$BF1281,$C$21:$C$44&amp;$B$21:$B$44,0),MATCH(BK$1,$D$16:$M$16,0))+VLOOKUP($BE1281,战斗属性模型!$K$22:$O$24,BK$2,FALSE)*INDEX($BW$3:$CF$578,MATCH($BD1281&amp;$BF1281&amp;$BG1281,$BT$3:$BT$578&amp;$BU$3:$BU$578&amp;$BV$3:$BV$578,0),MATCH(BK$1,$BW$1:$CF$1,0))</f>
        <v>0</v>
      </c>
      <c r="BL1281" s="3"/>
      <c r="BM1281" s="3"/>
      <c r="BN1281" s="3"/>
      <c r="BO1281" s="3"/>
      <c r="BP1281" s="3"/>
      <c r="BQ1281" s="3"/>
    </row>
    <row r="1282" spans="56:69" x14ac:dyDescent="0.2">
      <c r="BD1282" t="str">
        <f t="shared" si="787"/>
        <v>头饰</v>
      </c>
      <c r="BE1282">
        <f t="shared" si="788"/>
        <v>3</v>
      </c>
      <c r="BF1282">
        <f t="shared" ref="BF1282:BG1282" si="842">BF706</f>
        <v>3</v>
      </c>
      <c r="BG1282">
        <f t="shared" si="842"/>
        <v>8</v>
      </c>
      <c r="BH1282" s="3">
        <f t="array" ref="BH1282">INDEX($D$21:$M$44,MATCH($BD1282&amp;$BF1282,$C$21:$C$44&amp;$B$21:$B$44,0),MATCH(BH$1,$D$16:$M$16,0))+VLOOKUP($BE1282,战斗属性模型!$K$22:$O$24,BH$2,FALSE)*INDEX($BW$3:$CF$578,MATCH($BD1282&amp;$BF1282&amp;$BG1282,$BT$3:$BT$578&amp;$BU$3:$BU$578&amp;$BV$3:$BV$578,0),MATCH(BH$1,$BW$1:$CF$1,0))</f>
        <v>204.8</v>
      </c>
      <c r="BI1282" s="3">
        <f t="array" ref="BI1282">INDEX($D$21:$M$44,MATCH($BD1282&amp;$BF1282,$C$21:$C$44&amp;$B$21:$B$44,0),MATCH(BI$1,$D$16:$M$16,0))+VLOOKUP($BE1282,战斗属性模型!$K$22:$O$24,BI$2,FALSE)*INDEX($BW$3:$CF$578,MATCH($BD1282&amp;$BF1282&amp;$BG1282,$BT$3:$BT$578&amp;$BU$3:$BU$578&amp;$BV$3:$BV$578,0),MATCH(BI$1,$BW$1:$CF$1,0))</f>
        <v>9600</v>
      </c>
      <c r="BJ1282" s="3">
        <f t="array" ref="BJ1282">INDEX($D$21:$M$44,MATCH($BD1282&amp;$BF1282,$C$21:$C$44&amp;$B$21:$B$44,0),MATCH(BJ$1,$D$16:$M$16,0))+VLOOKUP($BE1282,战斗属性模型!$K$22:$O$24,BJ$2,FALSE)*INDEX($BW$3:$CF$578,MATCH($BD1282&amp;$BF1282&amp;$BG1282,$BT$3:$BT$578&amp;$BU$3:$BU$578&amp;$BV$3:$BV$578,0),MATCH(BJ$1,$BW$1:$CF$1,0))</f>
        <v>0</v>
      </c>
      <c r="BK1282" s="3">
        <f t="array" ref="BK1282">INDEX($D$21:$M$44,MATCH($BD1282&amp;$BF1282,$C$21:$C$44&amp;$B$21:$B$44,0),MATCH(BK$1,$D$16:$M$16,0))+VLOOKUP($BE1282,战斗属性模型!$K$22:$O$24,BK$2,FALSE)*INDEX($BW$3:$CF$578,MATCH($BD1282&amp;$BF1282&amp;$BG1282,$BT$3:$BT$578&amp;$BU$3:$BU$578&amp;$BV$3:$BV$578,0),MATCH(BK$1,$BW$1:$CF$1,0))</f>
        <v>0</v>
      </c>
      <c r="BL1282" s="3"/>
      <c r="BM1282" s="3"/>
      <c r="BN1282" s="3"/>
      <c r="BO1282" s="3"/>
      <c r="BP1282" s="3"/>
      <c r="BQ1282" s="3"/>
    </row>
    <row r="1283" spans="56:69" x14ac:dyDescent="0.2">
      <c r="BD1283" t="str">
        <f t="shared" si="787"/>
        <v>头饰</v>
      </c>
      <c r="BE1283">
        <f t="shared" si="788"/>
        <v>3</v>
      </c>
      <c r="BF1283">
        <f t="shared" ref="BF1283:BG1283" si="843">BF707</f>
        <v>3</v>
      </c>
      <c r="BG1283">
        <f t="shared" si="843"/>
        <v>9</v>
      </c>
      <c r="BH1283" s="3">
        <f t="array" ref="BH1283">INDEX($D$21:$M$44,MATCH($BD1283&amp;$BF1283,$C$21:$C$44&amp;$B$21:$B$44,0),MATCH(BH$1,$D$16:$M$16,0))+VLOOKUP($BE1283,战斗属性模型!$K$22:$O$24,BH$2,FALSE)*INDEX($BW$3:$CF$578,MATCH($BD1283&amp;$BF1283&amp;$BG1283,$BT$3:$BT$578&amp;$BU$3:$BU$578&amp;$BV$3:$BV$578,0),MATCH(BH$1,$BW$1:$CF$1,0))</f>
        <v>222.4</v>
      </c>
      <c r="BI1283" s="3">
        <f t="array" ref="BI1283">INDEX($D$21:$M$44,MATCH($BD1283&amp;$BF1283,$C$21:$C$44&amp;$B$21:$B$44,0),MATCH(BI$1,$D$16:$M$16,0))+VLOOKUP($BE1283,战斗属性模型!$K$22:$O$24,BI$2,FALSE)*INDEX($BW$3:$CF$578,MATCH($BD1283&amp;$BF1283&amp;$BG1283,$BT$3:$BT$578&amp;$BU$3:$BU$578&amp;$BV$3:$BV$578,0),MATCH(BI$1,$BW$1:$CF$1,0))</f>
        <v>10400</v>
      </c>
      <c r="BJ1283" s="3">
        <f t="array" ref="BJ1283">INDEX($D$21:$M$44,MATCH($BD1283&amp;$BF1283,$C$21:$C$44&amp;$B$21:$B$44,0),MATCH(BJ$1,$D$16:$M$16,0))+VLOOKUP($BE1283,战斗属性模型!$K$22:$O$24,BJ$2,FALSE)*INDEX($BW$3:$CF$578,MATCH($BD1283&amp;$BF1283&amp;$BG1283,$BT$3:$BT$578&amp;$BU$3:$BU$578&amp;$BV$3:$BV$578,0),MATCH(BJ$1,$BW$1:$CF$1,0))</f>
        <v>0</v>
      </c>
      <c r="BK1283" s="3">
        <f t="array" ref="BK1283">INDEX($D$21:$M$44,MATCH($BD1283&amp;$BF1283,$C$21:$C$44&amp;$B$21:$B$44,0),MATCH(BK$1,$D$16:$M$16,0))+VLOOKUP($BE1283,战斗属性模型!$K$22:$O$24,BK$2,FALSE)*INDEX($BW$3:$CF$578,MATCH($BD1283&amp;$BF1283&amp;$BG1283,$BT$3:$BT$578&amp;$BU$3:$BU$578&amp;$BV$3:$BV$578,0),MATCH(BK$1,$BW$1:$CF$1,0))</f>
        <v>0</v>
      </c>
      <c r="BL1283" s="3"/>
      <c r="BM1283" s="3"/>
      <c r="BN1283" s="3"/>
      <c r="BO1283" s="3"/>
      <c r="BP1283" s="3"/>
      <c r="BQ1283" s="3"/>
    </row>
    <row r="1284" spans="56:69" x14ac:dyDescent="0.2">
      <c r="BD1284" t="str">
        <f t="shared" si="787"/>
        <v>头饰</v>
      </c>
      <c r="BE1284">
        <f t="shared" si="788"/>
        <v>3</v>
      </c>
      <c r="BF1284">
        <f t="shared" ref="BF1284:BG1284" si="844">BF708</f>
        <v>3</v>
      </c>
      <c r="BG1284">
        <f t="shared" si="844"/>
        <v>10</v>
      </c>
      <c r="BH1284" s="3">
        <f t="array" ref="BH1284">INDEX($D$21:$M$44,MATCH($BD1284&amp;$BF1284,$C$21:$C$44&amp;$B$21:$B$44,0),MATCH(BH$1,$D$16:$M$16,0))+VLOOKUP($BE1284,战斗属性模型!$K$22:$O$24,BH$2,FALSE)*INDEX($BW$3:$CF$578,MATCH($BD1284&amp;$BF1284&amp;$BG1284,$BT$3:$BT$578&amp;$BU$3:$BU$578&amp;$BV$3:$BV$578,0),MATCH(BH$1,$BW$1:$CF$1,0))</f>
        <v>240</v>
      </c>
      <c r="BI1284" s="3">
        <f t="array" ref="BI1284">INDEX($D$21:$M$44,MATCH($BD1284&amp;$BF1284,$C$21:$C$44&amp;$B$21:$B$44,0),MATCH(BI$1,$D$16:$M$16,0))+VLOOKUP($BE1284,战斗属性模型!$K$22:$O$24,BI$2,FALSE)*INDEX($BW$3:$CF$578,MATCH($BD1284&amp;$BF1284&amp;$BG1284,$BT$3:$BT$578&amp;$BU$3:$BU$578&amp;$BV$3:$BV$578,0),MATCH(BI$1,$BW$1:$CF$1,0))</f>
        <v>11200</v>
      </c>
      <c r="BJ1284" s="3">
        <f t="array" ref="BJ1284">INDEX($D$21:$M$44,MATCH($BD1284&amp;$BF1284,$C$21:$C$44&amp;$B$21:$B$44,0),MATCH(BJ$1,$D$16:$M$16,0))+VLOOKUP($BE1284,战斗属性模型!$K$22:$O$24,BJ$2,FALSE)*INDEX($BW$3:$CF$578,MATCH($BD1284&amp;$BF1284&amp;$BG1284,$BT$3:$BT$578&amp;$BU$3:$BU$578&amp;$BV$3:$BV$578,0),MATCH(BJ$1,$BW$1:$CF$1,0))</f>
        <v>0</v>
      </c>
      <c r="BK1284" s="3">
        <f t="array" ref="BK1284">INDEX($D$21:$M$44,MATCH($BD1284&amp;$BF1284,$C$21:$C$44&amp;$B$21:$B$44,0),MATCH(BK$1,$D$16:$M$16,0))+VLOOKUP($BE1284,战斗属性模型!$K$22:$O$24,BK$2,FALSE)*INDEX($BW$3:$CF$578,MATCH($BD1284&amp;$BF1284&amp;$BG1284,$BT$3:$BT$578&amp;$BU$3:$BU$578&amp;$BV$3:$BV$578,0),MATCH(BK$1,$BW$1:$CF$1,0))</f>
        <v>0</v>
      </c>
      <c r="BL1284" s="3"/>
      <c r="BM1284" s="3"/>
      <c r="BN1284" s="3"/>
      <c r="BO1284" s="3"/>
      <c r="BP1284" s="3"/>
      <c r="BQ1284" s="3"/>
    </row>
    <row r="1285" spans="56:69" x14ac:dyDescent="0.2">
      <c r="BD1285" t="str">
        <f t="shared" si="787"/>
        <v>头饰</v>
      </c>
      <c r="BE1285">
        <f t="shared" si="788"/>
        <v>3</v>
      </c>
      <c r="BF1285">
        <f t="shared" ref="BF1285:BG1285" si="845">BF709</f>
        <v>3</v>
      </c>
      <c r="BG1285">
        <f t="shared" si="845"/>
        <v>11</v>
      </c>
      <c r="BH1285" s="3">
        <f t="array" ref="BH1285">INDEX($D$21:$M$44,MATCH($BD1285&amp;$BF1285,$C$21:$C$44&amp;$B$21:$B$44,0),MATCH(BH$1,$D$16:$M$16,0))+VLOOKUP($BE1285,战斗属性模型!$K$22:$O$24,BH$2,FALSE)*INDEX($BW$3:$CF$578,MATCH($BD1285&amp;$BF1285&amp;$BG1285,$BT$3:$BT$578&amp;$BU$3:$BU$578&amp;$BV$3:$BV$578,0),MATCH(BH$1,$BW$1:$CF$1,0))</f>
        <v>257.60000000000002</v>
      </c>
      <c r="BI1285" s="3">
        <f t="array" ref="BI1285">INDEX($D$21:$M$44,MATCH($BD1285&amp;$BF1285,$C$21:$C$44&amp;$B$21:$B$44,0),MATCH(BI$1,$D$16:$M$16,0))+VLOOKUP($BE1285,战斗属性模型!$K$22:$O$24,BI$2,FALSE)*INDEX($BW$3:$CF$578,MATCH($BD1285&amp;$BF1285&amp;$BG1285,$BT$3:$BT$578&amp;$BU$3:$BU$578&amp;$BV$3:$BV$578,0),MATCH(BI$1,$BW$1:$CF$1,0))</f>
        <v>12000</v>
      </c>
      <c r="BJ1285" s="3">
        <f t="array" ref="BJ1285">INDEX($D$21:$M$44,MATCH($BD1285&amp;$BF1285,$C$21:$C$44&amp;$B$21:$B$44,0),MATCH(BJ$1,$D$16:$M$16,0))+VLOOKUP($BE1285,战斗属性模型!$K$22:$O$24,BJ$2,FALSE)*INDEX($BW$3:$CF$578,MATCH($BD1285&amp;$BF1285&amp;$BG1285,$BT$3:$BT$578&amp;$BU$3:$BU$578&amp;$BV$3:$BV$578,0),MATCH(BJ$1,$BW$1:$CF$1,0))</f>
        <v>0</v>
      </c>
      <c r="BK1285" s="3">
        <f t="array" ref="BK1285">INDEX($D$21:$M$44,MATCH($BD1285&amp;$BF1285,$C$21:$C$44&amp;$B$21:$B$44,0),MATCH(BK$1,$D$16:$M$16,0))+VLOOKUP($BE1285,战斗属性模型!$K$22:$O$24,BK$2,FALSE)*INDEX($BW$3:$CF$578,MATCH($BD1285&amp;$BF1285&amp;$BG1285,$BT$3:$BT$578&amp;$BU$3:$BU$578&amp;$BV$3:$BV$578,0),MATCH(BK$1,$BW$1:$CF$1,0))</f>
        <v>0</v>
      </c>
      <c r="BL1285" s="3"/>
      <c r="BM1285" s="3"/>
      <c r="BN1285" s="3"/>
      <c r="BO1285" s="3"/>
      <c r="BP1285" s="3"/>
      <c r="BQ1285" s="3"/>
    </row>
    <row r="1286" spans="56:69" x14ac:dyDescent="0.2">
      <c r="BD1286" t="str">
        <f t="shared" si="787"/>
        <v>头饰</v>
      </c>
      <c r="BE1286">
        <f t="shared" si="788"/>
        <v>3</v>
      </c>
      <c r="BF1286">
        <f t="shared" ref="BF1286:BG1286" si="846">BF710</f>
        <v>3</v>
      </c>
      <c r="BG1286">
        <f t="shared" si="846"/>
        <v>12</v>
      </c>
      <c r="BH1286" s="3">
        <f t="array" ref="BH1286">INDEX($D$21:$M$44,MATCH($BD1286&amp;$BF1286,$C$21:$C$44&amp;$B$21:$B$44,0),MATCH(BH$1,$D$16:$M$16,0))+VLOOKUP($BE1286,战斗属性模型!$K$22:$O$24,BH$2,FALSE)*INDEX($BW$3:$CF$578,MATCH($BD1286&amp;$BF1286&amp;$BG1286,$BT$3:$BT$578&amp;$BU$3:$BU$578&amp;$BV$3:$BV$578,0),MATCH(BH$1,$BW$1:$CF$1,0))</f>
        <v>275.20000000000005</v>
      </c>
      <c r="BI1286" s="3">
        <f t="array" ref="BI1286">INDEX($D$21:$M$44,MATCH($BD1286&amp;$BF1286,$C$21:$C$44&amp;$B$21:$B$44,0),MATCH(BI$1,$D$16:$M$16,0))+VLOOKUP($BE1286,战斗属性模型!$K$22:$O$24,BI$2,FALSE)*INDEX($BW$3:$CF$578,MATCH($BD1286&amp;$BF1286&amp;$BG1286,$BT$3:$BT$578&amp;$BU$3:$BU$578&amp;$BV$3:$BV$578,0),MATCH(BI$1,$BW$1:$CF$1,0))</f>
        <v>12800</v>
      </c>
      <c r="BJ1286" s="3">
        <f t="array" ref="BJ1286">INDEX($D$21:$M$44,MATCH($BD1286&amp;$BF1286,$C$21:$C$44&amp;$B$21:$B$44,0),MATCH(BJ$1,$D$16:$M$16,0))+VLOOKUP($BE1286,战斗属性模型!$K$22:$O$24,BJ$2,FALSE)*INDEX($BW$3:$CF$578,MATCH($BD1286&amp;$BF1286&amp;$BG1286,$BT$3:$BT$578&amp;$BU$3:$BU$578&amp;$BV$3:$BV$578,0),MATCH(BJ$1,$BW$1:$CF$1,0))</f>
        <v>0</v>
      </c>
      <c r="BK1286" s="3">
        <f t="array" ref="BK1286">INDEX($D$21:$M$44,MATCH($BD1286&amp;$BF1286,$C$21:$C$44&amp;$B$21:$B$44,0),MATCH(BK$1,$D$16:$M$16,0))+VLOOKUP($BE1286,战斗属性模型!$K$22:$O$24,BK$2,FALSE)*INDEX($BW$3:$CF$578,MATCH($BD1286&amp;$BF1286&amp;$BG1286,$BT$3:$BT$578&amp;$BU$3:$BU$578&amp;$BV$3:$BV$578,0),MATCH(BK$1,$BW$1:$CF$1,0))</f>
        <v>0</v>
      </c>
      <c r="BL1286" s="3"/>
      <c r="BM1286" s="3"/>
      <c r="BN1286" s="3"/>
      <c r="BO1286" s="3"/>
      <c r="BP1286" s="3"/>
      <c r="BQ1286" s="3"/>
    </row>
    <row r="1287" spans="56:69" x14ac:dyDescent="0.2">
      <c r="BD1287" t="str">
        <f t="shared" si="787"/>
        <v>头饰</v>
      </c>
      <c r="BE1287">
        <f t="shared" si="788"/>
        <v>3</v>
      </c>
      <c r="BF1287">
        <f t="shared" ref="BF1287:BG1287" si="847">BF711</f>
        <v>3</v>
      </c>
      <c r="BG1287">
        <f t="shared" si="847"/>
        <v>13</v>
      </c>
      <c r="BH1287" s="3">
        <f t="array" ref="BH1287">INDEX($D$21:$M$44,MATCH($BD1287&amp;$BF1287,$C$21:$C$44&amp;$B$21:$B$44,0),MATCH(BH$1,$D$16:$M$16,0))+VLOOKUP($BE1287,战斗属性模型!$K$22:$O$24,BH$2,FALSE)*INDEX($BW$3:$CF$578,MATCH($BD1287&amp;$BF1287&amp;$BG1287,$BT$3:$BT$578&amp;$BU$3:$BU$578&amp;$BV$3:$BV$578,0),MATCH(BH$1,$BW$1:$CF$1,0))</f>
        <v>292.8</v>
      </c>
      <c r="BI1287" s="3">
        <f t="array" ref="BI1287">INDEX($D$21:$M$44,MATCH($BD1287&amp;$BF1287,$C$21:$C$44&amp;$B$21:$B$44,0),MATCH(BI$1,$D$16:$M$16,0))+VLOOKUP($BE1287,战斗属性模型!$K$22:$O$24,BI$2,FALSE)*INDEX($BW$3:$CF$578,MATCH($BD1287&amp;$BF1287&amp;$BG1287,$BT$3:$BT$578&amp;$BU$3:$BU$578&amp;$BV$3:$BV$578,0),MATCH(BI$1,$BW$1:$CF$1,0))</f>
        <v>13600</v>
      </c>
      <c r="BJ1287" s="3">
        <f t="array" ref="BJ1287">INDEX($D$21:$M$44,MATCH($BD1287&amp;$BF1287,$C$21:$C$44&amp;$B$21:$B$44,0),MATCH(BJ$1,$D$16:$M$16,0))+VLOOKUP($BE1287,战斗属性模型!$K$22:$O$24,BJ$2,FALSE)*INDEX($BW$3:$CF$578,MATCH($BD1287&amp;$BF1287&amp;$BG1287,$BT$3:$BT$578&amp;$BU$3:$BU$578&amp;$BV$3:$BV$578,0),MATCH(BJ$1,$BW$1:$CF$1,0))</f>
        <v>0</v>
      </c>
      <c r="BK1287" s="3">
        <f t="array" ref="BK1287">INDEX($D$21:$M$44,MATCH($BD1287&amp;$BF1287,$C$21:$C$44&amp;$B$21:$B$44,0),MATCH(BK$1,$D$16:$M$16,0))+VLOOKUP($BE1287,战斗属性模型!$K$22:$O$24,BK$2,FALSE)*INDEX($BW$3:$CF$578,MATCH($BD1287&amp;$BF1287&amp;$BG1287,$BT$3:$BT$578&amp;$BU$3:$BU$578&amp;$BV$3:$BV$578,0),MATCH(BK$1,$BW$1:$CF$1,0))</f>
        <v>0</v>
      </c>
      <c r="BL1287" s="3"/>
      <c r="BM1287" s="3"/>
      <c r="BN1287" s="3"/>
      <c r="BO1287" s="3"/>
      <c r="BP1287" s="3"/>
      <c r="BQ1287" s="3"/>
    </row>
    <row r="1288" spans="56:69" x14ac:dyDescent="0.2">
      <c r="BD1288" t="str">
        <f t="shared" si="787"/>
        <v>头饰</v>
      </c>
      <c r="BE1288">
        <f t="shared" si="788"/>
        <v>3</v>
      </c>
      <c r="BF1288">
        <f t="shared" ref="BF1288:BG1288" si="848">BF712</f>
        <v>3</v>
      </c>
      <c r="BG1288">
        <f t="shared" si="848"/>
        <v>14</v>
      </c>
      <c r="BH1288" s="3">
        <f t="array" ref="BH1288">INDEX($D$21:$M$44,MATCH($BD1288&amp;$BF1288,$C$21:$C$44&amp;$B$21:$B$44,0),MATCH(BH$1,$D$16:$M$16,0))+VLOOKUP($BE1288,战斗属性模型!$K$22:$O$24,BH$2,FALSE)*INDEX($BW$3:$CF$578,MATCH($BD1288&amp;$BF1288&amp;$BG1288,$BT$3:$BT$578&amp;$BU$3:$BU$578&amp;$BV$3:$BV$578,0),MATCH(BH$1,$BW$1:$CF$1,0))</f>
        <v>310.40000000000003</v>
      </c>
      <c r="BI1288" s="3">
        <f t="array" ref="BI1288">INDEX($D$21:$M$44,MATCH($BD1288&amp;$BF1288,$C$21:$C$44&amp;$B$21:$B$44,0),MATCH(BI$1,$D$16:$M$16,0))+VLOOKUP($BE1288,战斗属性模型!$K$22:$O$24,BI$2,FALSE)*INDEX($BW$3:$CF$578,MATCH($BD1288&amp;$BF1288&amp;$BG1288,$BT$3:$BT$578&amp;$BU$3:$BU$578&amp;$BV$3:$BV$578,0),MATCH(BI$1,$BW$1:$CF$1,0))</f>
        <v>14400</v>
      </c>
      <c r="BJ1288" s="3">
        <f t="array" ref="BJ1288">INDEX($D$21:$M$44,MATCH($BD1288&amp;$BF1288,$C$21:$C$44&amp;$B$21:$B$44,0),MATCH(BJ$1,$D$16:$M$16,0))+VLOOKUP($BE1288,战斗属性模型!$K$22:$O$24,BJ$2,FALSE)*INDEX($BW$3:$CF$578,MATCH($BD1288&amp;$BF1288&amp;$BG1288,$BT$3:$BT$578&amp;$BU$3:$BU$578&amp;$BV$3:$BV$578,0),MATCH(BJ$1,$BW$1:$CF$1,0))</f>
        <v>0</v>
      </c>
      <c r="BK1288" s="3">
        <f t="array" ref="BK1288">INDEX($D$21:$M$44,MATCH($BD1288&amp;$BF1288,$C$21:$C$44&amp;$B$21:$B$44,0),MATCH(BK$1,$D$16:$M$16,0))+VLOOKUP($BE1288,战斗属性模型!$K$22:$O$24,BK$2,FALSE)*INDEX($BW$3:$CF$578,MATCH($BD1288&amp;$BF1288&amp;$BG1288,$BT$3:$BT$578&amp;$BU$3:$BU$578&amp;$BV$3:$BV$578,0),MATCH(BK$1,$BW$1:$CF$1,0))</f>
        <v>0</v>
      </c>
      <c r="BL1288" s="3"/>
      <c r="BM1288" s="3"/>
      <c r="BN1288" s="3"/>
      <c r="BO1288" s="3"/>
      <c r="BP1288" s="3"/>
      <c r="BQ1288" s="3"/>
    </row>
    <row r="1289" spans="56:69" x14ac:dyDescent="0.2">
      <c r="BD1289" t="str">
        <f t="shared" si="787"/>
        <v>头饰</v>
      </c>
      <c r="BE1289">
        <f t="shared" si="788"/>
        <v>3</v>
      </c>
      <c r="BF1289">
        <f t="shared" ref="BF1289:BG1289" si="849">BF713</f>
        <v>3</v>
      </c>
      <c r="BG1289">
        <f t="shared" si="849"/>
        <v>15</v>
      </c>
      <c r="BH1289" s="3">
        <f t="array" ref="BH1289">INDEX($D$21:$M$44,MATCH($BD1289&amp;$BF1289,$C$21:$C$44&amp;$B$21:$B$44,0),MATCH(BH$1,$D$16:$M$16,0))+VLOOKUP($BE1289,战斗属性模型!$K$22:$O$24,BH$2,FALSE)*INDEX($BW$3:$CF$578,MATCH($BD1289&amp;$BF1289&amp;$BG1289,$BT$3:$BT$578&amp;$BU$3:$BU$578&amp;$BV$3:$BV$578,0),MATCH(BH$1,$BW$1:$CF$1,0))</f>
        <v>328</v>
      </c>
      <c r="BI1289" s="3">
        <f t="array" ref="BI1289">INDEX($D$21:$M$44,MATCH($BD1289&amp;$BF1289,$C$21:$C$44&amp;$B$21:$B$44,0),MATCH(BI$1,$D$16:$M$16,0))+VLOOKUP($BE1289,战斗属性模型!$K$22:$O$24,BI$2,FALSE)*INDEX($BW$3:$CF$578,MATCH($BD1289&amp;$BF1289&amp;$BG1289,$BT$3:$BT$578&amp;$BU$3:$BU$578&amp;$BV$3:$BV$578,0),MATCH(BI$1,$BW$1:$CF$1,0))</f>
        <v>15200</v>
      </c>
      <c r="BJ1289" s="3">
        <f t="array" ref="BJ1289">INDEX($D$21:$M$44,MATCH($BD1289&amp;$BF1289,$C$21:$C$44&amp;$B$21:$B$44,0),MATCH(BJ$1,$D$16:$M$16,0))+VLOOKUP($BE1289,战斗属性模型!$K$22:$O$24,BJ$2,FALSE)*INDEX($BW$3:$CF$578,MATCH($BD1289&amp;$BF1289&amp;$BG1289,$BT$3:$BT$578&amp;$BU$3:$BU$578&amp;$BV$3:$BV$578,0),MATCH(BJ$1,$BW$1:$CF$1,0))</f>
        <v>0</v>
      </c>
      <c r="BK1289" s="3">
        <f t="array" ref="BK1289">INDEX($D$21:$M$44,MATCH($BD1289&amp;$BF1289,$C$21:$C$44&amp;$B$21:$B$44,0),MATCH(BK$1,$D$16:$M$16,0))+VLOOKUP($BE1289,战斗属性模型!$K$22:$O$24,BK$2,FALSE)*INDEX($BW$3:$CF$578,MATCH($BD1289&amp;$BF1289&amp;$BG1289,$BT$3:$BT$578&amp;$BU$3:$BU$578&amp;$BV$3:$BV$578,0),MATCH(BK$1,$BW$1:$CF$1,0))</f>
        <v>0</v>
      </c>
      <c r="BL1289" s="3"/>
      <c r="BM1289" s="3"/>
      <c r="BN1289" s="3"/>
      <c r="BO1289" s="3"/>
      <c r="BP1289" s="3"/>
      <c r="BQ1289" s="3"/>
    </row>
    <row r="1290" spans="56:69" x14ac:dyDescent="0.2">
      <c r="BD1290" t="str">
        <f t="shared" si="787"/>
        <v>头饰</v>
      </c>
      <c r="BE1290">
        <f t="shared" si="788"/>
        <v>3</v>
      </c>
      <c r="BF1290">
        <f t="shared" ref="BF1290:BG1290" si="850">BF714</f>
        <v>3</v>
      </c>
      <c r="BG1290">
        <f t="shared" si="850"/>
        <v>16</v>
      </c>
      <c r="BH1290" s="3">
        <f t="array" ref="BH1290">INDEX($D$21:$M$44,MATCH($BD1290&amp;$BF1290,$C$21:$C$44&amp;$B$21:$B$44,0),MATCH(BH$1,$D$16:$M$16,0))+VLOOKUP($BE1290,战斗属性模型!$K$22:$O$24,BH$2,FALSE)*INDEX($BW$3:$CF$578,MATCH($BD1290&amp;$BF1290&amp;$BG1290,$BT$3:$BT$578&amp;$BU$3:$BU$578&amp;$BV$3:$BV$578,0),MATCH(BH$1,$BW$1:$CF$1,0))</f>
        <v>345.6</v>
      </c>
      <c r="BI1290" s="3">
        <f t="array" ref="BI1290">INDEX($D$21:$M$44,MATCH($BD1290&amp;$BF1290,$C$21:$C$44&amp;$B$21:$B$44,0),MATCH(BI$1,$D$16:$M$16,0))+VLOOKUP($BE1290,战斗属性模型!$K$22:$O$24,BI$2,FALSE)*INDEX($BW$3:$CF$578,MATCH($BD1290&amp;$BF1290&amp;$BG1290,$BT$3:$BT$578&amp;$BU$3:$BU$578&amp;$BV$3:$BV$578,0),MATCH(BI$1,$BW$1:$CF$1,0))</f>
        <v>16000</v>
      </c>
      <c r="BJ1290" s="3">
        <f t="array" ref="BJ1290">INDEX($D$21:$M$44,MATCH($BD1290&amp;$BF1290,$C$21:$C$44&amp;$B$21:$B$44,0),MATCH(BJ$1,$D$16:$M$16,0))+VLOOKUP($BE1290,战斗属性模型!$K$22:$O$24,BJ$2,FALSE)*INDEX($BW$3:$CF$578,MATCH($BD1290&amp;$BF1290&amp;$BG1290,$BT$3:$BT$578&amp;$BU$3:$BU$578&amp;$BV$3:$BV$578,0),MATCH(BJ$1,$BW$1:$CF$1,0))</f>
        <v>0</v>
      </c>
      <c r="BK1290" s="3">
        <f t="array" ref="BK1290">INDEX($D$21:$M$44,MATCH($BD1290&amp;$BF1290,$C$21:$C$44&amp;$B$21:$B$44,0),MATCH(BK$1,$D$16:$M$16,0))+VLOOKUP($BE1290,战斗属性模型!$K$22:$O$24,BK$2,FALSE)*INDEX($BW$3:$CF$578,MATCH($BD1290&amp;$BF1290&amp;$BG1290,$BT$3:$BT$578&amp;$BU$3:$BU$578&amp;$BV$3:$BV$578,0),MATCH(BK$1,$BW$1:$CF$1,0))</f>
        <v>0</v>
      </c>
      <c r="BL1290" s="3"/>
      <c r="BM1290" s="3"/>
      <c r="BN1290" s="3"/>
      <c r="BO1290" s="3"/>
      <c r="BP1290" s="3"/>
      <c r="BQ1290" s="3"/>
    </row>
    <row r="1291" spans="56:69" x14ac:dyDescent="0.2">
      <c r="BD1291" t="str">
        <f t="shared" si="787"/>
        <v>头饰</v>
      </c>
      <c r="BE1291">
        <f t="shared" si="788"/>
        <v>3</v>
      </c>
      <c r="BF1291">
        <f t="shared" ref="BF1291:BG1291" si="851">BF715</f>
        <v>3</v>
      </c>
      <c r="BG1291">
        <f t="shared" si="851"/>
        <v>17</v>
      </c>
      <c r="BH1291" s="3">
        <f t="array" ref="BH1291">INDEX($D$21:$M$44,MATCH($BD1291&amp;$BF1291,$C$21:$C$44&amp;$B$21:$B$44,0),MATCH(BH$1,$D$16:$M$16,0))+VLOOKUP($BE1291,战斗属性模型!$K$22:$O$24,BH$2,FALSE)*INDEX($BW$3:$CF$578,MATCH($BD1291&amp;$BF1291&amp;$BG1291,$BT$3:$BT$578&amp;$BU$3:$BU$578&amp;$BV$3:$BV$578,0),MATCH(BH$1,$BW$1:$CF$1,0))</f>
        <v>363.20000000000005</v>
      </c>
      <c r="BI1291" s="3">
        <f t="array" ref="BI1291">INDEX($D$21:$M$44,MATCH($BD1291&amp;$BF1291,$C$21:$C$44&amp;$B$21:$B$44,0),MATCH(BI$1,$D$16:$M$16,0))+VLOOKUP($BE1291,战斗属性模型!$K$22:$O$24,BI$2,FALSE)*INDEX($BW$3:$CF$578,MATCH($BD1291&amp;$BF1291&amp;$BG1291,$BT$3:$BT$578&amp;$BU$3:$BU$578&amp;$BV$3:$BV$578,0),MATCH(BI$1,$BW$1:$CF$1,0))</f>
        <v>16800</v>
      </c>
      <c r="BJ1291" s="3">
        <f t="array" ref="BJ1291">INDEX($D$21:$M$44,MATCH($BD1291&amp;$BF1291,$C$21:$C$44&amp;$B$21:$B$44,0),MATCH(BJ$1,$D$16:$M$16,0))+VLOOKUP($BE1291,战斗属性模型!$K$22:$O$24,BJ$2,FALSE)*INDEX($BW$3:$CF$578,MATCH($BD1291&amp;$BF1291&amp;$BG1291,$BT$3:$BT$578&amp;$BU$3:$BU$578&amp;$BV$3:$BV$578,0),MATCH(BJ$1,$BW$1:$CF$1,0))</f>
        <v>0</v>
      </c>
      <c r="BK1291" s="3">
        <f t="array" ref="BK1291">INDEX($D$21:$M$44,MATCH($BD1291&amp;$BF1291,$C$21:$C$44&amp;$B$21:$B$44,0),MATCH(BK$1,$D$16:$M$16,0))+VLOOKUP($BE1291,战斗属性模型!$K$22:$O$24,BK$2,FALSE)*INDEX($BW$3:$CF$578,MATCH($BD1291&amp;$BF1291&amp;$BG1291,$BT$3:$BT$578&amp;$BU$3:$BU$578&amp;$BV$3:$BV$578,0),MATCH(BK$1,$BW$1:$CF$1,0))</f>
        <v>0</v>
      </c>
      <c r="BL1291" s="3"/>
      <c r="BM1291" s="3"/>
      <c r="BN1291" s="3"/>
      <c r="BO1291" s="3"/>
      <c r="BP1291" s="3"/>
      <c r="BQ1291" s="3"/>
    </row>
    <row r="1292" spans="56:69" x14ac:dyDescent="0.2">
      <c r="BD1292" t="str">
        <f t="shared" si="787"/>
        <v>头饰</v>
      </c>
      <c r="BE1292">
        <f t="shared" si="788"/>
        <v>3</v>
      </c>
      <c r="BF1292">
        <f t="shared" ref="BF1292:BG1292" si="852">BF716</f>
        <v>3</v>
      </c>
      <c r="BG1292">
        <f t="shared" si="852"/>
        <v>18</v>
      </c>
      <c r="BH1292" s="3">
        <f t="array" ref="BH1292">INDEX($D$21:$M$44,MATCH($BD1292&amp;$BF1292,$C$21:$C$44&amp;$B$21:$B$44,0),MATCH(BH$1,$D$16:$M$16,0))+VLOOKUP($BE1292,战斗属性模型!$K$22:$O$24,BH$2,FALSE)*INDEX($BW$3:$CF$578,MATCH($BD1292&amp;$BF1292&amp;$BG1292,$BT$3:$BT$578&amp;$BU$3:$BU$578&amp;$BV$3:$BV$578,0),MATCH(BH$1,$BW$1:$CF$1,0))</f>
        <v>380.8</v>
      </c>
      <c r="BI1292" s="3">
        <f t="array" ref="BI1292">INDEX($D$21:$M$44,MATCH($BD1292&amp;$BF1292,$C$21:$C$44&amp;$B$21:$B$44,0),MATCH(BI$1,$D$16:$M$16,0))+VLOOKUP($BE1292,战斗属性模型!$K$22:$O$24,BI$2,FALSE)*INDEX($BW$3:$CF$578,MATCH($BD1292&amp;$BF1292&amp;$BG1292,$BT$3:$BT$578&amp;$BU$3:$BU$578&amp;$BV$3:$BV$578,0),MATCH(BI$1,$BW$1:$CF$1,0))</f>
        <v>17600</v>
      </c>
      <c r="BJ1292" s="3">
        <f t="array" ref="BJ1292">INDEX($D$21:$M$44,MATCH($BD1292&amp;$BF1292,$C$21:$C$44&amp;$B$21:$B$44,0),MATCH(BJ$1,$D$16:$M$16,0))+VLOOKUP($BE1292,战斗属性模型!$K$22:$O$24,BJ$2,FALSE)*INDEX($BW$3:$CF$578,MATCH($BD1292&amp;$BF1292&amp;$BG1292,$BT$3:$BT$578&amp;$BU$3:$BU$578&amp;$BV$3:$BV$578,0),MATCH(BJ$1,$BW$1:$CF$1,0))</f>
        <v>0</v>
      </c>
      <c r="BK1292" s="3">
        <f t="array" ref="BK1292">INDEX($D$21:$M$44,MATCH($BD1292&amp;$BF1292,$C$21:$C$44&amp;$B$21:$B$44,0),MATCH(BK$1,$D$16:$M$16,0))+VLOOKUP($BE1292,战斗属性模型!$K$22:$O$24,BK$2,FALSE)*INDEX($BW$3:$CF$578,MATCH($BD1292&amp;$BF1292&amp;$BG1292,$BT$3:$BT$578&amp;$BU$3:$BU$578&amp;$BV$3:$BV$578,0),MATCH(BK$1,$BW$1:$CF$1,0))</f>
        <v>0</v>
      </c>
      <c r="BL1292" s="3"/>
      <c r="BM1292" s="3"/>
      <c r="BN1292" s="3"/>
      <c r="BO1292" s="3"/>
      <c r="BP1292" s="3"/>
      <c r="BQ1292" s="3"/>
    </row>
    <row r="1293" spans="56:69" x14ac:dyDescent="0.2">
      <c r="BD1293" t="str">
        <f t="shared" ref="BD1293:BD1356" si="853">BD717</f>
        <v>头饰</v>
      </c>
      <c r="BE1293">
        <f t="shared" ref="BE1293:BE1356" si="854">BE717+1</f>
        <v>3</v>
      </c>
      <c r="BF1293">
        <f t="shared" ref="BF1293:BG1293" si="855">BF717</f>
        <v>3</v>
      </c>
      <c r="BG1293">
        <f t="shared" si="855"/>
        <v>19</v>
      </c>
      <c r="BH1293" s="3">
        <f t="array" ref="BH1293">INDEX($D$21:$M$44,MATCH($BD1293&amp;$BF1293,$C$21:$C$44&amp;$B$21:$B$44,0),MATCH(BH$1,$D$16:$M$16,0))+VLOOKUP($BE1293,战斗属性模型!$K$22:$O$24,BH$2,FALSE)*INDEX($BW$3:$CF$578,MATCH($BD1293&amp;$BF1293&amp;$BG1293,$BT$3:$BT$578&amp;$BU$3:$BU$578&amp;$BV$3:$BV$578,0),MATCH(BH$1,$BW$1:$CF$1,0))</f>
        <v>398.40000000000003</v>
      </c>
      <c r="BI1293" s="3">
        <f t="array" ref="BI1293">INDEX($D$21:$M$44,MATCH($BD1293&amp;$BF1293,$C$21:$C$44&amp;$B$21:$B$44,0),MATCH(BI$1,$D$16:$M$16,0))+VLOOKUP($BE1293,战斗属性模型!$K$22:$O$24,BI$2,FALSE)*INDEX($BW$3:$CF$578,MATCH($BD1293&amp;$BF1293&amp;$BG1293,$BT$3:$BT$578&amp;$BU$3:$BU$578&amp;$BV$3:$BV$578,0),MATCH(BI$1,$BW$1:$CF$1,0))</f>
        <v>18400</v>
      </c>
      <c r="BJ1293" s="3">
        <f t="array" ref="BJ1293">INDEX($D$21:$M$44,MATCH($BD1293&amp;$BF1293,$C$21:$C$44&amp;$B$21:$B$44,0),MATCH(BJ$1,$D$16:$M$16,0))+VLOOKUP($BE1293,战斗属性模型!$K$22:$O$24,BJ$2,FALSE)*INDEX($BW$3:$CF$578,MATCH($BD1293&amp;$BF1293&amp;$BG1293,$BT$3:$BT$578&amp;$BU$3:$BU$578&amp;$BV$3:$BV$578,0),MATCH(BJ$1,$BW$1:$CF$1,0))</f>
        <v>0</v>
      </c>
      <c r="BK1293" s="3">
        <f t="array" ref="BK1293">INDEX($D$21:$M$44,MATCH($BD1293&amp;$BF1293,$C$21:$C$44&amp;$B$21:$B$44,0),MATCH(BK$1,$D$16:$M$16,0))+VLOOKUP($BE1293,战斗属性模型!$K$22:$O$24,BK$2,FALSE)*INDEX($BW$3:$CF$578,MATCH($BD1293&amp;$BF1293&amp;$BG1293,$BT$3:$BT$578&amp;$BU$3:$BU$578&amp;$BV$3:$BV$578,0),MATCH(BK$1,$BW$1:$CF$1,0))</f>
        <v>0</v>
      </c>
      <c r="BL1293" s="3"/>
      <c r="BM1293" s="3"/>
      <c r="BN1293" s="3"/>
      <c r="BO1293" s="3"/>
      <c r="BP1293" s="3"/>
      <c r="BQ1293" s="3"/>
    </row>
    <row r="1294" spans="56:69" x14ac:dyDescent="0.2">
      <c r="BD1294" t="str">
        <f t="shared" si="853"/>
        <v>头饰</v>
      </c>
      <c r="BE1294">
        <f t="shared" si="854"/>
        <v>3</v>
      </c>
      <c r="BF1294">
        <f t="shared" ref="BF1294:BG1294" si="856">BF718</f>
        <v>3</v>
      </c>
      <c r="BG1294">
        <f t="shared" si="856"/>
        <v>20</v>
      </c>
      <c r="BH1294" s="3">
        <f t="array" ref="BH1294">INDEX($D$21:$M$44,MATCH($BD1294&amp;$BF1294,$C$21:$C$44&amp;$B$21:$B$44,0),MATCH(BH$1,$D$16:$M$16,0))+VLOOKUP($BE1294,战斗属性模型!$K$22:$O$24,BH$2,FALSE)*INDEX($BW$3:$CF$578,MATCH($BD1294&amp;$BF1294&amp;$BG1294,$BT$3:$BT$578&amp;$BU$3:$BU$578&amp;$BV$3:$BV$578,0),MATCH(BH$1,$BW$1:$CF$1,0))</f>
        <v>416</v>
      </c>
      <c r="BI1294" s="3">
        <f t="array" ref="BI1294">INDEX($D$21:$M$44,MATCH($BD1294&amp;$BF1294,$C$21:$C$44&amp;$B$21:$B$44,0),MATCH(BI$1,$D$16:$M$16,0))+VLOOKUP($BE1294,战斗属性模型!$K$22:$O$24,BI$2,FALSE)*INDEX($BW$3:$CF$578,MATCH($BD1294&amp;$BF1294&amp;$BG1294,$BT$3:$BT$578&amp;$BU$3:$BU$578&amp;$BV$3:$BV$578,0),MATCH(BI$1,$BW$1:$CF$1,0))</f>
        <v>19200</v>
      </c>
      <c r="BJ1294" s="3">
        <f t="array" ref="BJ1294">INDEX($D$21:$M$44,MATCH($BD1294&amp;$BF1294,$C$21:$C$44&amp;$B$21:$B$44,0),MATCH(BJ$1,$D$16:$M$16,0))+VLOOKUP($BE1294,战斗属性模型!$K$22:$O$24,BJ$2,FALSE)*INDEX($BW$3:$CF$578,MATCH($BD1294&amp;$BF1294&amp;$BG1294,$BT$3:$BT$578&amp;$BU$3:$BU$578&amp;$BV$3:$BV$578,0),MATCH(BJ$1,$BW$1:$CF$1,0))</f>
        <v>0</v>
      </c>
      <c r="BK1294" s="3">
        <f t="array" ref="BK1294">INDEX($D$21:$M$44,MATCH($BD1294&amp;$BF1294,$C$21:$C$44&amp;$B$21:$B$44,0),MATCH(BK$1,$D$16:$M$16,0))+VLOOKUP($BE1294,战斗属性模型!$K$22:$O$24,BK$2,FALSE)*INDEX($BW$3:$CF$578,MATCH($BD1294&amp;$BF1294&amp;$BG1294,$BT$3:$BT$578&amp;$BU$3:$BU$578&amp;$BV$3:$BV$578,0),MATCH(BK$1,$BW$1:$CF$1,0))</f>
        <v>0</v>
      </c>
      <c r="BL1294" s="3"/>
      <c r="BM1294" s="3"/>
      <c r="BN1294" s="3"/>
      <c r="BO1294" s="3"/>
      <c r="BP1294" s="3"/>
      <c r="BQ1294" s="3"/>
    </row>
    <row r="1295" spans="56:69" x14ac:dyDescent="0.2">
      <c r="BD1295" t="str">
        <f t="shared" si="853"/>
        <v>头饰</v>
      </c>
      <c r="BE1295">
        <f t="shared" si="854"/>
        <v>3</v>
      </c>
      <c r="BF1295">
        <f t="shared" ref="BF1295:BG1295" si="857">BF719</f>
        <v>3</v>
      </c>
      <c r="BG1295">
        <f t="shared" si="857"/>
        <v>21</v>
      </c>
      <c r="BH1295" s="3">
        <f t="array" ref="BH1295">INDEX($D$21:$M$44,MATCH($BD1295&amp;$BF1295,$C$21:$C$44&amp;$B$21:$B$44,0),MATCH(BH$1,$D$16:$M$16,0))+VLOOKUP($BE1295,战斗属性模型!$K$22:$O$24,BH$2,FALSE)*INDEX($BW$3:$CF$578,MATCH($BD1295&amp;$BF1295&amp;$BG1295,$BT$3:$BT$578&amp;$BU$3:$BU$578&amp;$BV$3:$BV$578,0),MATCH(BH$1,$BW$1:$CF$1,0))</f>
        <v>433.6</v>
      </c>
      <c r="BI1295" s="3">
        <f t="array" ref="BI1295">INDEX($D$21:$M$44,MATCH($BD1295&amp;$BF1295,$C$21:$C$44&amp;$B$21:$B$44,0),MATCH(BI$1,$D$16:$M$16,0))+VLOOKUP($BE1295,战斗属性模型!$K$22:$O$24,BI$2,FALSE)*INDEX($BW$3:$CF$578,MATCH($BD1295&amp;$BF1295&amp;$BG1295,$BT$3:$BT$578&amp;$BU$3:$BU$578&amp;$BV$3:$BV$578,0),MATCH(BI$1,$BW$1:$CF$1,0))</f>
        <v>20000</v>
      </c>
      <c r="BJ1295" s="3">
        <f t="array" ref="BJ1295">INDEX($D$21:$M$44,MATCH($BD1295&amp;$BF1295,$C$21:$C$44&amp;$B$21:$B$44,0),MATCH(BJ$1,$D$16:$M$16,0))+VLOOKUP($BE1295,战斗属性模型!$K$22:$O$24,BJ$2,FALSE)*INDEX($BW$3:$CF$578,MATCH($BD1295&amp;$BF1295&amp;$BG1295,$BT$3:$BT$578&amp;$BU$3:$BU$578&amp;$BV$3:$BV$578,0),MATCH(BJ$1,$BW$1:$CF$1,0))</f>
        <v>0</v>
      </c>
      <c r="BK1295" s="3">
        <f t="array" ref="BK1295">INDEX($D$21:$M$44,MATCH($BD1295&amp;$BF1295,$C$21:$C$44&amp;$B$21:$B$44,0),MATCH(BK$1,$D$16:$M$16,0))+VLOOKUP($BE1295,战斗属性模型!$K$22:$O$24,BK$2,FALSE)*INDEX($BW$3:$CF$578,MATCH($BD1295&amp;$BF1295&amp;$BG1295,$BT$3:$BT$578&amp;$BU$3:$BU$578&amp;$BV$3:$BV$578,0),MATCH(BK$1,$BW$1:$CF$1,0))</f>
        <v>0</v>
      </c>
      <c r="BL1295" s="3"/>
      <c r="BM1295" s="3"/>
      <c r="BN1295" s="3"/>
      <c r="BO1295" s="3"/>
      <c r="BP1295" s="3"/>
      <c r="BQ1295" s="3"/>
    </row>
    <row r="1296" spans="56:69" x14ac:dyDescent="0.2">
      <c r="BD1296" t="str">
        <f t="shared" si="853"/>
        <v>头饰</v>
      </c>
      <c r="BE1296">
        <f t="shared" si="854"/>
        <v>3</v>
      </c>
      <c r="BF1296">
        <f t="shared" ref="BF1296:BG1296" si="858">BF720</f>
        <v>3</v>
      </c>
      <c r="BG1296">
        <f t="shared" si="858"/>
        <v>22</v>
      </c>
      <c r="BH1296" s="3">
        <f t="array" ref="BH1296">INDEX($D$21:$M$44,MATCH($BD1296&amp;$BF1296,$C$21:$C$44&amp;$B$21:$B$44,0),MATCH(BH$1,$D$16:$M$16,0))+VLOOKUP($BE1296,战斗属性模型!$K$22:$O$24,BH$2,FALSE)*INDEX($BW$3:$CF$578,MATCH($BD1296&amp;$BF1296&amp;$BG1296,$BT$3:$BT$578&amp;$BU$3:$BU$578&amp;$BV$3:$BV$578,0),MATCH(BH$1,$BW$1:$CF$1,0))</f>
        <v>451.20000000000005</v>
      </c>
      <c r="BI1296" s="3">
        <f t="array" ref="BI1296">INDEX($D$21:$M$44,MATCH($BD1296&amp;$BF1296,$C$21:$C$44&amp;$B$21:$B$44,0),MATCH(BI$1,$D$16:$M$16,0))+VLOOKUP($BE1296,战斗属性模型!$K$22:$O$24,BI$2,FALSE)*INDEX($BW$3:$CF$578,MATCH($BD1296&amp;$BF1296&amp;$BG1296,$BT$3:$BT$578&amp;$BU$3:$BU$578&amp;$BV$3:$BV$578,0),MATCH(BI$1,$BW$1:$CF$1,0))</f>
        <v>20800</v>
      </c>
      <c r="BJ1296" s="3">
        <f t="array" ref="BJ1296">INDEX($D$21:$M$44,MATCH($BD1296&amp;$BF1296,$C$21:$C$44&amp;$B$21:$B$44,0),MATCH(BJ$1,$D$16:$M$16,0))+VLOOKUP($BE1296,战斗属性模型!$K$22:$O$24,BJ$2,FALSE)*INDEX($BW$3:$CF$578,MATCH($BD1296&amp;$BF1296&amp;$BG1296,$BT$3:$BT$578&amp;$BU$3:$BU$578&amp;$BV$3:$BV$578,0),MATCH(BJ$1,$BW$1:$CF$1,0))</f>
        <v>0</v>
      </c>
      <c r="BK1296" s="3">
        <f t="array" ref="BK1296">INDEX($D$21:$M$44,MATCH($BD1296&amp;$BF1296,$C$21:$C$44&amp;$B$21:$B$44,0),MATCH(BK$1,$D$16:$M$16,0))+VLOOKUP($BE1296,战斗属性模型!$K$22:$O$24,BK$2,FALSE)*INDEX($BW$3:$CF$578,MATCH($BD1296&amp;$BF1296&amp;$BG1296,$BT$3:$BT$578&amp;$BU$3:$BU$578&amp;$BV$3:$BV$578,0),MATCH(BK$1,$BW$1:$CF$1,0))</f>
        <v>0</v>
      </c>
      <c r="BL1296" s="3"/>
      <c r="BM1296" s="3"/>
      <c r="BN1296" s="3"/>
      <c r="BO1296" s="3"/>
      <c r="BP1296" s="3"/>
      <c r="BQ1296" s="3"/>
    </row>
    <row r="1297" spans="56:69" x14ac:dyDescent="0.2">
      <c r="BD1297" t="str">
        <f t="shared" si="853"/>
        <v>头饰</v>
      </c>
      <c r="BE1297">
        <f t="shared" si="854"/>
        <v>3</v>
      </c>
      <c r="BF1297">
        <f t="shared" ref="BF1297:BG1297" si="859">BF721</f>
        <v>3</v>
      </c>
      <c r="BG1297">
        <f t="shared" si="859"/>
        <v>23</v>
      </c>
      <c r="BH1297" s="3">
        <f t="array" ref="BH1297">INDEX($D$21:$M$44,MATCH($BD1297&amp;$BF1297,$C$21:$C$44&amp;$B$21:$B$44,0),MATCH(BH$1,$D$16:$M$16,0))+VLOOKUP($BE1297,战斗属性模型!$K$22:$O$24,BH$2,FALSE)*INDEX($BW$3:$CF$578,MATCH($BD1297&amp;$BF1297&amp;$BG1297,$BT$3:$BT$578&amp;$BU$3:$BU$578&amp;$BV$3:$BV$578,0),MATCH(BH$1,$BW$1:$CF$1,0))</f>
        <v>468.8</v>
      </c>
      <c r="BI1297" s="3">
        <f t="array" ref="BI1297">INDEX($D$21:$M$44,MATCH($BD1297&amp;$BF1297,$C$21:$C$44&amp;$B$21:$B$44,0),MATCH(BI$1,$D$16:$M$16,0))+VLOOKUP($BE1297,战斗属性模型!$K$22:$O$24,BI$2,FALSE)*INDEX($BW$3:$CF$578,MATCH($BD1297&amp;$BF1297&amp;$BG1297,$BT$3:$BT$578&amp;$BU$3:$BU$578&amp;$BV$3:$BV$578,0),MATCH(BI$1,$BW$1:$CF$1,0))</f>
        <v>21600</v>
      </c>
      <c r="BJ1297" s="3">
        <f t="array" ref="BJ1297">INDEX($D$21:$M$44,MATCH($BD1297&amp;$BF1297,$C$21:$C$44&amp;$B$21:$B$44,0),MATCH(BJ$1,$D$16:$M$16,0))+VLOOKUP($BE1297,战斗属性模型!$K$22:$O$24,BJ$2,FALSE)*INDEX($BW$3:$CF$578,MATCH($BD1297&amp;$BF1297&amp;$BG1297,$BT$3:$BT$578&amp;$BU$3:$BU$578&amp;$BV$3:$BV$578,0),MATCH(BJ$1,$BW$1:$CF$1,0))</f>
        <v>0</v>
      </c>
      <c r="BK1297" s="3">
        <f t="array" ref="BK1297">INDEX($D$21:$M$44,MATCH($BD1297&amp;$BF1297,$C$21:$C$44&amp;$B$21:$B$44,0),MATCH(BK$1,$D$16:$M$16,0))+VLOOKUP($BE1297,战斗属性模型!$K$22:$O$24,BK$2,FALSE)*INDEX($BW$3:$CF$578,MATCH($BD1297&amp;$BF1297&amp;$BG1297,$BT$3:$BT$578&amp;$BU$3:$BU$578&amp;$BV$3:$BV$578,0),MATCH(BK$1,$BW$1:$CF$1,0))</f>
        <v>0</v>
      </c>
      <c r="BL1297" s="3"/>
      <c r="BM1297" s="3"/>
      <c r="BN1297" s="3"/>
      <c r="BO1297" s="3"/>
      <c r="BP1297" s="3"/>
      <c r="BQ1297" s="3"/>
    </row>
    <row r="1298" spans="56:69" x14ac:dyDescent="0.2">
      <c r="BD1298" t="str">
        <f t="shared" si="853"/>
        <v>头饰</v>
      </c>
      <c r="BE1298">
        <f t="shared" si="854"/>
        <v>3</v>
      </c>
      <c r="BF1298">
        <f t="shared" ref="BF1298:BG1298" si="860">BF722</f>
        <v>3</v>
      </c>
      <c r="BG1298">
        <f t="shared" si="860"/>
        <v>24</v>
      </c>
      <c r="BH1298" s="3">
        <f t="array" ref="BH1298">INDEX($D$21:$M$44,MATCH($BD1298&amp;$BF1298,$C$21:$C$44&amp;$B$21:$B$44,0),MATCH(BH$1,$D$16:$M$16,0))+VLOOKUP($BE1298,战斗属性模型!$K$22:$O$24,BH$2,FALSE)*INDEX($BW$3:$CF$578,MATCH($BD1298&amp;$BF1298&amp;$BG1298,$BT$3:$BT$578&amp;$BU$3:$BU$578&amp;$BV$3:$BV$578,0),MATCH(BH$1,$BW$1:$CF$1,0))</f>
        <v>486.40000000000003</v>
      </c>
      <c r="BI1298" s="3">
        <f t="array" ref="BI1298">INDEX($D$21:$M$44,MATCH($BD1298&amp;$BF1298,$C$21:$C$44&amp;$B$21:$B$44,0),MATCH(BI$1,$D$16:$M$16,0))+VLOOKUP($BE1298,战斗属性模型!$K$22:$O$24,BI$2,FALSE)*INDEX($BW$3:$CF$578,MATCH($BD1298&amp;$BF1298&amp;$BG1298,$BT$3:$BT$578&amp;$BU$3:$BU$578&amp;$BV$3:$BV$578,0),MATCH(BI$1,$BW$1:$CF$1,0))</f>
        <v>22400</v>
      </c>
      <c r="BJ1298" s="3">
        <f t="array" ref="BJ1298">INDEX($D$21:$M$44,MATCH($BD1298&amp;$BF1298,$C$21:$C$44&amp;$B$21:$B$44,0),MATCH(BJ$1,$D$16:$M$16,0))+VLOOKUP($BE1298,战斗属性模型!$K$22:$O$24,BJ$2,FALSE)*INDEX($BW$3:$CF$578,MATCH($BD1298&amp;$BF1298&amp;$BG1298,$BT$3:$BT$578&amp;$BU$3:$BU$578&amp;$BV$3:$BV$578,0),MATCH(BJ$1,$BW$1:$CF$1,0))</f>
        <v>0</v>
      </c>
      <c r="BK1298" s="3">
        <f t="array" ref="BK1298">INDEX($D$21:$M$44,MATCH($BD1298&amp;$BF1298,$C$21:$C$44&amp;$B$21:$B$44,0),MATCH(BK$1,$D$16:$M$16,0))+VLOOKUP($BE1298,战斗属性模型!$K$22:$O$24,BK$2,FALSE)*INDEX($BW$3:$CF$578,MATCH($BD1298&amp;$BF1298&amp;$BG1298,$BT$3:$BT$578&amp;$BU$3:$BU$578&amp;$BV$3:$BV$578,0),MATCH(BK$1,$BW$1:$CF$1,0))</f>
        <v>0</v>
      </c>
      <c r="BL1298" s="3"/>
      <c r="BM1298" s="3"/>
      <c r="BN1298" s="3"/>
      <c r="BO1298" s="3"/>
      <c r="BP1298" s="3"/>
      <c r="BQ1298" s="3"/>
    </row>
    <row r="1299" spans="56:69" x14ac:dyDescent="0.2">
      <c r="BD1299" t="str">
        <f t="shared" si="853"/>
        <v>头饰</v>
      </c>
      <c r="BE1299">
        <f t="shared" si="854"/>
        <v>3</v>
      </c>
      <c r="BF1299">
        <f t="shared" ref="BF1299:BG1299" si="861">BF723</f>
        <v>4</v>
      </c>
      <c r="BG1299">
        <f t="shared" si="861"/>
        <v>1</v>
      </c>
      <c r="BH1299" s="3">
        <f t="array" ref="BH1299">INDEX($D$21:$M$44,MATCH($BD1299&amp;$BF1299,$C$21:$C$44&amp;$B$21:$B$44,0),MATCH(BH$1,$D$16:$M$16,0))+VLOOKUP($BE1299,战斗属性模型!$K$22:$O$24,BH$2,FALSE)*INDEX($BW$3:$CF$578,MATCH($BD1299&amp;$BF1299&amp;$BG1299,$BT$3:$BT$578&amp;$BU$3:$BU$578&amp;$BV$3:$BV$578,0),MATCH(BH$1,$BW$1:$CF$1,0))</f>
        <v>102</v>
      </c>
      <c r="BI1299" s="3">
        <f t="array" ref="BI1299">INDEX($D$21:$M$44,MATCH($BD1299&amp;$BF1299,$C$21:$C$44&amp;$B$21:$B$44,0),MATCH(BI$1,$D$16:$M$16,0))+VLOOKUP($BE1299,战斗属性模型!$K$22:$O$24,BI$2,FALSE)*INDEX($BW$3:$CF$578,MATCH($BD1299&amp;$BF1299&amp;$BG1299,$BT$3:$BT$578&amp;$BU$3:$BU$578&amp;$BV$3:$BV$578,0),MATCH(BI$1,$BW$1:$CF$1,0))</f>
        <v>5000</v>
      </c>
      <c r="BJ1299" s="3">
        <f t="array" ref="BJ1299">INDEX($D$21:$M$44,MATCH($BD1299&amp;$BF1299,$C$21:$C$44&amp;$B$21:$B$44,0),MATCH(BJ$1,$D$16:$M$16,0))+VLOOKUP($BE1299,战斗属性模型!$K$22:$O$24,BJ$2,FALSE)*INDEX($BW$3:$CF$578,MATCH($BD1299&amp;$BF1299&amp;$BG1299,$BT$3:$BT$578&amp;$BU$3:$BU$578&amp;$BV$3:$BV$578,0),MATCH(BJ$1,$BW$1:$CF$1,0))</f>
        <v>0</v>
      </c>
      <c r="BK1299" s="3">
        <f t="array" ref="BK1299">INDEX($D$21:$M$44,MATCH($BD1299&amp;$BF1299,$C$21:$C$44&amp;$B$21:$B$44,0),MATCH(BK$1,$D$16:$M$16,0))+VLOOKUP($BE1299,战斗属性模型!$K$22:$O$24,BK$2,FALSE)*INDEX($BW$3:$CF$578,MATCH($BD1299&amp;$BF1299&amp;$BG1299,$BT$3:$BT$578&amp;$BU$3:$BU$578&amp;$BV$3:$BV$578,0),MATCH(BK$1,$BW$1:$CF$1,0))</f>
        <v>0</v>
      </c>
      <c r="BL1299" s="3"/>
      <c r="BM1299" s="3"/>
      <c r="BN1299" s="3"/>
      <c r="BO1299" s="3"/>
      <c r="BP1299" s="3"/>
      <c r="BQ1299" s="3"/>
    </row>
    <row r="1300" spans="56:69" x14ac:dyDescent="0.2">
      <c r="BD1300" t="str">
        <f t="shared" si="853"/>
        <v>头饰</v>
      </c>
      <c r="BE1300">
        <f t="shared" si="854"/>
        <v>3</v>
      </c>
      <c r="BF1300">
        <f t="shared" ref="BF1300:BG1300" si="862">BF724</f>
        <v>4</v>
      </c>
      <c r="BG1300">
        <f t="shared" si="862"/>
        <v>2</v>
      </c>
      <c r="BH1300" s="3">
        <f t="array" ref="BH1300">INDEX($D$21:$M$44,MATCH($BD1300&amp;$BF1300,$C$21:$C$44&amp;$B$21:$B$44,0),MATCH(BH$1,$D$16:$M$16,0))+VLOOKUP($BE1300,战斗属性模型!$K$22:$O$24,BH$2,FALSE)*INDEX($BW$3:$CF$578,MATCH($BD1300&amp;$BF1300&amp;$BG1300,$BT$3:$BT$578&amp;$BU$3:$BU$578&amp;$BV$3:$BV$578,0),MATCH(BH$1,$BW$1:$CF$1,0))</f>
        <v>124</v>
      </c>
      <c r="BI1300" s="3">
        <f t="array" ref="BI1300">INDEX($D$21:$M$44,MATCH($BD1300&amp;$BF1300,$C$21:$C$44&amp;$B$21:$B$44,0),MATCH(BI$1,$D$16:$M$16,0))+VLOOKUP($BE1300,战斗属性模型!$K$22:$O$24,BI$2,FALSE)*INDEX($BW$3:$CF$578,MATCH($BD1300&amp;$BF1300&amp;$BG1300,$BT$3:$BT$578&amp;$BU$3:$BU$578&amp;$BV$3:$BV$578,0),MATCH(BI$1,$BW$1:$CF$1,0))</f>
        <v>6000</v>
      </c>
      <c r="BJ1300" s="3">
        <f t="array" ref="BJ1300">INDEX($D$21:$M$44,MATCH($BD1300&amp;$BF1300,$C$21:$C$44&amp;$B$21:$B$44,0),MATCH(BJ$1,$D$16:$M$16,0))+VLOOKUP($BE1300,战斗属性模型!$K$22:$O$24,BJ$2,FALSE)*INDEX($BW$3:$CF$578,MATCH($BD1300&amp;$BF1300&amp;$BG1300,$BT$3:$BT$578&amp;$BU$3:$BU$578&amp;$BV$3:$BV$578,0),MATCH(BJ$1,$BW$1:$CF$1,0))</f>
        <v>0</v>
      </c>
      <c r="BK1300" s="3">
        <f t="array" ref="BK1300">INDEX($D$21:$M$44,MATCH($BD1300&amp;$BF1300,$C$21:$C$44&amp;$B$21:$B$44,0),MATCH(BK$1,$D$16:$M$16,0))+VLOOKUP($BE1300,战斗属性模型!$K$22:$O$24,BK$2,FALSE)*INDEX($BW$3:$CF$578,MATCH($BD1300&amp;$BF1300&amp;$BG1300,$BT$3:$BT$578&amp;$BU$3:$BU$578&amp;$BV$3:$BV$578,0),MATCH(BK$1,$BW$1:$CF$1,0))</f>
        <v>0</v>
      </c>
      <c r="BL1300" s="3"/>
      <c r="BM1300" s="3"/>
      <c r="BN1300" s="3"/>
      <c r="BO1300" s="3"/>
      <c r="BP1300" s="3"/>
      <c r="BQ1300" s="3"/>
    </row>
    <row r="1301" spans="56:69" x14ac:dyDescent="0.2">
      <c r="BD1301" t="str">
        <f t="shared" si="853"/>
        <v>头饰</v>
      </c>
      <c r="BE1301">
        <f t="shared" si="854"/>
        <v>3</v>
      </c>
      <c r="BF1301">
        <f t="shared" ref="BF1301:BG1301" si="863">BF725</f>
        <v>4</v>
      </c>
      <c r="BG1301">
        <f t="shared" si="863"/>
        <v>3</v>
      </c>
      <c r="BH1301" s="3">
        <f t="array" ref="BH1301">INDEX($D$21:$M$44,MATCH($BD1301&amp;$BF1301,$C$21:$C$44&amp;$B$21:$B$44,0),MATCH(BH$1,$D$16:$M$16,0))+VLOOKUP($BE1301,战斗属性模型!$K$22:$O$24,BH$2,FALSE)*INDEX($BW$3:$CF$578,MATCH($BD1301&amp;$BF1301&amp;$BG1301,$BT$3:$BT$578&amp;$BU$3:$BU$578&amp;$BV$3:$BV$578,0),MATCH(BH$1,$BW$1:$CF$1,0))</f>
        <v>146</v>
      </c>
      <c r="BI1301" s="3">
        <f t="array" ref="BI1301">INDEX($D$21:$M$44,MATCH($BD1301&amp;$BF1301,$C$21:$C$44&amp;$B$21:$B$44,0),MATCH(BI$1,$D$16:$M$16,0))+VLOOKUP($BE1301,战斗属性模型!$K$22:$O$24,BI$2,FALSE)*INDEX($BW$3:$CF$578,MATCH($BD1301&amp;$BF1301&amp;$BG1301,$BT$3:$BT$578&amp;$BU$3:$BU$578&amp;$BV$3:$BV$578,0),MATCH(BI$1,$BW$1:$CF$1,0))</f>
        <v>7000</v>
      </c>
      <c r="BJ1301" s="3">
        <f t="array" ref="BJ1301">INDEX($D$21:$M$44,MATCH($BD1301&amp;$BF1301,$C$21:$C$44&amp;$B$21:$B$44,0),MATCH(BJ$1,$D$16:$M$16,0))+VLOOKUP($BE1301,战斗属性模型!$K$22:$O$24,BJ$2,FALSE)*INDEX($BW$3:$CF$578,MATCH($BD1301&amp;$BF1301&amp;$BG1301,$BT$3:$BT$578&amp;$BU$3:$BU$578&amp;$BV$3:$BV$578,0),MATCH(BJ$1,$BW$1:$CF$1,0))</f>
        <v>0</v>
      </c>
      <c r="BK1301" s="3">
        <f t="array" ref="BK1301">INDEX($D$21:$M$44,MATCH($BD1301&amp;$BF1301,$C$21:$C$44&amp;$B$21:$B$44,0),MATCH(BK$1,$D$16:$M$16,0))+VLOOKUP($BE1301,战斗属性模型!$K$22:$O$24,BK$2,FALSE)*INDEX($BW$3:$CF$578,MATCH($BD1301&amp;$BF1301&amp;$BG1301,$BT$3:$BT$578&amp;$BU$3:$BU$578&amp;$BV$3:$BV$578,0),MATCH(BK$1,$BW$1:$CF$1,0))</f>
        <v>0</v>
      </c>
      <c r="BL1301" s="3"/>
      <c r="BM1301" s="3"/>
      <c r="BN1301" s="3"/>
      <c r="BO1301" s="3"/>
      <c r="BP1301" s="3"/>
      <c r="BQ1301" s="3"/>
    </row>
    <row r="1302" spans="56:69" x14ac:dyDescent="0.2">
      <c r="BD1302" t="str">
        <f t="shared" si="853"/>
        <v>头饰</v>
      </c>
      <c r="BE1302">
        <f t="shared" si="854"/>
        <v>3</v>
      </c>
      <c r="BF1302">
        <f t="shared" ref="BF1302:BG1302" si="864">BF726</f>
        <v>4</v>
      </c>
      <c r="BG1302">
        <f t="shared" si="864"/>
        <v>4</v>
      </c>
      <c r="BH1302" s="3">
        <f t="array" ref="BH1302">INDEX($D$21:$M$44,MATCH($BD1302&amp;$BF1302,$C$21:$C$44&amp;$B$21:$B$44,0),MATCH(BH$1,$D$16:$M$16,0))+VLOOKUP($BE1302,战斗属性模型!$K$22:$O$24,BH$2,FALSE)*INDEX($BW$3:$CF$578,MATCH($BD1302&amp;$BF1302&amp;$BG1302,$BT$3:$BT$578&amp;$BU$3:$BU$578&amp;$BV$3:$BV$578,0),MATCH(BH$1,$BW$1:$CF$1,0))</f>
        <v>168</v>
      </c>
      <c r="BI1302" s="3">
        <f t="array" ref="BI1302">INDEX($D$21:$M$44,MATCH($BD1302&amp;$BF1302,$C$21:$C$44&amp;$B$21:$B$44,0),MATCH(BI$1,$D$16:$M$16,0))+VLOOKUP($BE1302,战斗属性模型!$K$22:$O$24,BI$2,FALSE)*INDEX($BW$3:$CF$578,MATCH($BD1302&amp;$BF1302&amp;$BG1302,$BT$3:$BT$578&amp;$BU$3:$BU$578&amp;$BV$3:$BV$578,0),MATCH(BI$1,$BW$1:$CF$1,0))</f>
        <v>8000</v>
      </c>
      <c r="BJ1302" s="3">
        <f t="array" ref="BJ1302">INDEX($D$21:$M$44,MATCH($BD1302&amp;$BF1302,$C$21:$C$44&amp;$B$21:$B$44,0),MATCH(BJ$1,$D$16:$M$16,0))+VLOOKUP($BE1302,战斗属性模型!$K$22:$O$24,BJ$2,FALSE)*INDEX($BW$3:$CF$578,MATCH($BD1302&amp;$BF1302&amp;$BG1302,$BT$3:$BT$578&amp;$BU$3:$BU$578&amp;$BV$3:$BV$578,0),MATCH(BJ$1,$BW$1:$CF$1,0))</f>
        <v>0</v>
      </c>
      <c r="BK1302" s="3">
        <f t="array" ref="BK1302">INDEX($D$21:$M$44,MATCH($BD1302&amp;$BF1302,$C$21:$C$44&amp;$B$21:$B$44,0),MATCH(BK$1,$D$16:$M$16,0))+VLOOKUP($BE1302,战斗属性模型!$K$22:$O$24,BK$2,FALSE)*INDEX($BW$3:$CF$578,MATCH($BD1302&amp;$BF1302&amp;$BG1302,$BT$3:$BT$578&amp;$BU$3:$BU$578&amp;$BV$3:$BV$578,0),MATCH(BK$1,$BW$1:$CF$1,0))</f>
        <v>0</v>
      </c>
      <c r="BL1302" s="3"/>
      <c r="BM1302" s="3"/>
      <c r="BN1302" s="3"/>
      <c r="BO1302" s="3"/>
      <c r="BP1302" s="3"/>
      <c r="BQ1302" s="3"/>
    </row>
    <row r="1303" spans="56:69" x14ac:dyDescent="0.2">
      <c r="BD1303" t="str">
        <f t="shared" si="853"/>
        <v>头饰</v>
      </c>
      <c r="BE1303">
        <f t="shared" si="854"/>
        <v>3</v>
      </c>
      <c r="BF1303">
        <f t="shared" ref="BF1303:BG1303" si="865">BF727</f>
        <v>4</v>
      </c>
      <c r="BG1303">
        <f t="shared" si="865"/>
        <v>5</v>
      </c>
      <c r="BH1303" s="3">
        <f t="array" ref="BH1303">INDEX($D$21:$M$44,MATCH($BD1303&amp;$BF1303,$C$21:$C$44&amp;$B$21:$B$44,0),MATCH(BH$1,$D$16:$M$16,0))+VLOOKUP($BE1303,战斗属性模型!$K$22:$O$24,BH$2,FALSE)*INDEX($BW$3:$CF$578,MATCH($BD1303&amp;$BF1303&amp;$BG1303,$BT$3:$BT$578&amp;$BU$3:$BU$578&amp;$BV$3:$BV$578,0),MATCH(BH$1,$BW$1:$CF$1,0))</f>
        <v>190</v>
      </c>
      <c r="BI1303" s="3">
        <f t="array" ref="BI1303">INDEX($D$21:$M$44,MATCH($BD1303&amp;$BF1303,$C$21:$C$44&amp;$B$21:$B$44,0),MATCH(BI$1,$D$16:$M$16,0))+VLOOKUP($BE1303,战斗属性模型!$K$22:$O$24,BI$2,FALSE)*INDEX($BW$3:$CF$578,MATCH($BD1303&amp;$BF1303&amp;$BG1303,$BT$3:$BT$578&amp;$BU$3:$BU$578&amp;$BV$3:$BV$578,0),MATCH(BI$1,$BW$1:$CF$1,0))</f>
        <v>9000</v>
      </c>
      <c r="BJ1303" s="3">
        <f t="array" ref="BJ1303">INDEX($D$21:$M$44,MATCH($BD1303&amp;$BF1303,$C$21:$C$44&amp;$B$21:$B$44,0),MATCH(BJ$1,$D$16:$M$16,0))+VLOOKUP($BE1303,战斗属性模型!$K$22:$O$24,BJ$2,FALSE)*INDEX($BW$3:$CF$578,MATCH($BD1303&amp;$BF1303&amp;$BG1303,$BT$3:$BT$578&amp;$BU$3:$BU$578&amp;$BV$3:$BV$578,0),MATCH(BJ$1,$BW$1:$CF$1,0))</f>
        <v>0</v>
      </c>
      <c r="BK1303" s="3">
        <f t="array" ref="BK1303">INDEX($D$21:$M$44,MATCH($BD1303&amp;$BF1303,$C$21:$C$44&amp;$B$21:$B$44,0),MATCH(BK$1,$D$16:$M$16,0))+VLOOKUP($BE1303,战斗属性模型!$K$22:$O$24,BK$2,FALSE)*INDEX($BW$3:$CF$578,MATCH($BD1303&amp;$BF1303&amp;$BG1303,$BT$3:$BT$578&amp;$BU$3:$BU$578&amp;$BV$3:$BV$578,0),MATCH(BK$1,$BW$1:$CF$1,0))</f>
        <v>0</v>
      </c>
      <c r="BL1303" s="3"/>
      <c r="BM1303" s="3"/>
      <c r="BN1303" s="3"/>
      <c r="BO1303" s="3"/>
      <c r="BP1303" s="3"/>
      <c r="BQ1303" s="3"/>
    </row>
    <row r="1304" spans="56:69" x14ac:dyDescent="0.2">
      <c r="BD1304" t="str">
        <f t="shared" si="853"/>
        <v>头饰</v>
      </c>
      <c r="BE1304">
        <f t="shared" si="854"/>
        <v>3</v>
      </c>
      <c r="BF1304">
        <f t="shared" ref="BF1304:BG1304" si="866">BF728</f>
        <v>4</v>
      </c>
      <c r="BG1304">
        <f t="shared" si="866"/>
        <v>6</v>
      </c>
      <c r="BH1304" s="3">
        <f t="array" ref="BH1304">INDEX($D$21:$M$44,MATCH($BD1304&amp;$BF1304,$C$21:$C$44&amp;$B$21:$B$44,0),MATCH(BH$1,$D$16:$M$16,0))+VLOOKUP($BE1304,战斗属性模型!$K$22:$O$24,BH$2,FALSE)*INDEX($BW$3:$CF$578,MATCH($BD1304&amp;$BF1304&amp;$BG1304,$BT$3:$BT$578&amp;$BU$3:$BU$578&amp;$BV$3:$BV$578,0),MATCH(BH$1,$BW$1:$CF$1,0))</f>
        <v>212</v>
      </c>
      <c r="BI1304" s="3">
        <f t="array" ref="BI1304">INDEX($D$21:$M$44,MATCH($BD1304&amp;$BF1304,$C$21:$C$44&amp;$B$21:$B$44,0),MATCH(BI$1,$D$16:$M$16,0))+VLOOKUP($BE1304,战斗属性模型!$K$22:$O$24,BI$2,FALSE)*INDEX($BW$3:$CF$578,MATCH($BD1304&amp;$BF1304&amp;$BG1304,$BT$3:$BT$578&amp;$BU$3:$BU$578&amp;$BV$3:$BV$578,0),MATCH(BI$1,$BW$1:$CF$1,0))</f>
        <v>10000</v>
      </c>
      <c r="BJ1304" s="3">
        <f t="array" ref="BJ1304">INDEX($D$21:$M$44,MATCH($BD1304&amp;$BF1304,$C$21:$C$44&amp;$B$21:$B$44,0),MATCH(BJ$1,$D$16:$M$16,0))+VLOOKUP($BE1304,战斗属性模型!$K$22:$O$24,BJ$2,FALSE)*INDEX($BW$3:$CF$578,MATCH($BD1304&amp;$BF1304&amp;$BG1304,$BT$3:$BT$578&amp;$BU$3:$BU$578&amp;$BV$3:$BV$578,0),MATCH(BJ$1,$BW$1:$CF$1,0))</f>
        <v>0</v>
      </c>
      <c r="BK1304" s="3">
        <f t="array" ref="BK1304">INDEX($D$21:$M$44,MATCH($BD1304&amp;$BF1304,$C$21:$C$44&amp;$B$21:$B$44,0),MATCH(BK$1,$D$16:$M$16,0))+VLOOKUP($BE1304,战斗属性模型!$K$22:$O$24,BK$2,FALSE)*INDEX($BW$3:$CF$578,MATCH($BD1304&amp;$BF1304&amp;$BG1304,$BT$3:$BT$578&amp;$BU$3:$BU$578&amp;$BV$3:$BV$578,0),MATCH(BK$1,$BW$1:$CF$1,0))</f>
        <v>0</v>
      </c>
      <c r="BL1304" s="3"/>
      <c r="BM1304" s="3"/>
      <c r="BN1304" s="3"/>
      <c r="BO1304" s="3"/>
      <c r="BP1304" s="3"/>
      <c r="BQ1304" s="3"/>
    </row>
    <row r="1305" spans="56:69" x14ac:dyDescent="0.2">
      <c r="BD1305" t="str">
        <f t="shared" si="853"/>
        <v>头饰</v>
      </c>
      <c r="BE1305">
        <f t="shared" si="854"/>
        <v>3</v>
      </c>
      <c r="BF1305">
        <f t="shared" ref="BF1305:BG1305" si="867">BF729</f>
        <v>4</v>
      </c>
      <c r="BG1305">
        <f t="shared" si="867"/>
        <v>7</v>
      </c>
      <c r="BH1305" s="3">
        <f t="array" ref="BH1305">INDEX($D$21:$M$44,MATCH($BD1305&amp;$BF1305,$C$21:$C$44&amp;$B$21:$B$44,0),MATCH(BH$1,$D$16:$M$16,0))+VLOOKUP($BE1305,战斗属性模型!$K$22:$O$24,BH$2,FALSE)*INDEX($BW$3:$CF$578,MATCH($BD1305&amp;$BF1305&amp;$BG1305,$BT$3:$BT$578&amp;$BU$3:$BU$578&amp;$BV$3:$BV$578,0),MATCH(BH$1,$BW$1:$CF$1,0))</f>
        <v>234</v>
      </c>
      <c r="BI1305" s="3">
        <f t="array" ref="BI1305">INDEX($D$21:$M$44,MATCH($BD1305&amp;$BF1305,$C$21:$C$44&amp;$B$21:$B$44,0),MATCH(BI$1,$D$16:$M$16,0))+VLOOKUP($BE1305,战斗属性模型!$K$22:$O$24,BI$2,FALSE)*INDEX($BW$3:$CF$578,MATCH($BD1305&amp;$BF1305&amp;$BG1305,$BT$3:$BT$578&amp;$BU$3:$BU$578&amp;$BV$3:$BV$578,0),MATCH(BI$1,$BW$1:$CF$1,0))</f>
        <v>11000</v>
      </c>
      <c r="BJ1305" s="3">
        <f t="array" ref="BJ1305">INDEX($D$21:$M$44,MATCH($BD1305&amp;$BF1305,$C$21:$C$44&amp;$B$21:$B$44,0),MATCH(BJ$1,$D$16:$M$16,0))+VLOOKUP($BE1305,战斗属性模型!$K$22:$O$24,BJ$2,FALSE)*INDEX($BW$3:$CF$578,MATCH($BD1305&amp;$BF1305&amp;$BG1305,$BT$3:$BT$578&amp;$BU$3:$BU$578&amp;$BV$3:$BV$578,0),MATCH(BJ$1,$BW$1:$CF$1,0))</f>
        <v>0</v>
      </c>
      <c r="BK1305" s="3">
        <f t="array" ref="BK1305">INDEX($D$21:$M$44,MATCH($BD1305&amp;$BF1305,$C$21:$C$44&amp;$B$21:$B$44,0),MATCH(BK$1,$D$16:$M$16,0))+VLOOKUP($BE1305,战斗属性模型!$K$22:$O$24,BK$2,FALSE)*INDEX($BW$3:$CF$578,MATCH($BD1305&amp;$BF1305&amp;$BG1305,$BT$3:$BT$578&amp;$BU$3:$BU$578&amp;$BV$3:$BV$578,0),MATCH(BK$1,$BW$1:$CF$1,0))</f>
        <v>0</v>
      </c>
      <c r="BL1305" s="3"/>
      <c r="BM1305" s="3"/>
      <c r="BN1305" s="3"/>
      <c r="BO1305" s="3"/>
      <c r="BP1305" s="3"/>
      <c r="BQ1305" s="3"/>
    </row>
    <row r="1306" spans="56:69" x14ac:dyDescent="0.2">
      <c r="BD1306" t="str">
        <f t="shared" si="853"/>
        <v>头饰</v>
      </c>
      <c r="BE1306">
        <f t="shared" si="854"/>
        <v>3</v>
      </c>
      <c r="BF1306">
        <f t="shared" ref="BF1306:BG1306" si="868">BF730</f>
        <v>4</v>
      </c>
      <c r="BG1306">
        <f t="shared" si="868"/>
        <v>8</v>
      </c>
      <c r="BH1306" s="3">
        <f t="array" ref="BH1306">INDEX($D$21:$M$44,MATCH($BD1306&amp;$BF1306,$C$21:$C$44&amp;$B$21:$B$44,0),MATCH(BH$1,$D$16:$M$16,0))+VLOOKUP($BE1306,战斗属性模型!$K$22:$O$24,BH$2,FALSE)*INDEX($BW$3:$CF$578,MATCH($BD1306&amp;$BF1306&amp;$BG1306,$BT$3:$BT$578&amp;$BU$3:$BU$578&amp;$BV$3:$BV$578,0),MATCH(BH$1,$BW$1:$CF$1,0))</f>
        <v>256</v>
      </c>
      <c r="BI1306" s="3">
        <f t="array" ref="BI1306">INDEX($D$21:$M$44,MATCH($BD1306&amp;$BF1306,$C$21:$C$44&amp;$B$21:$B$44,0),MATCH(BI$1,$D$16:$M$16,0))+VLOOKUP($BE1306,战斗属性模型!$K$22:$O$24,BI$2,FALSE)*INDEX($BW$3:$CF$578,MATCH($BD1306&amp;$BF1306&amp;$BG1306,$BT$3:$BT$578&amp;$BU$3:$BU$578&amp;$BV$3:$BV$578,0),MATCH(BI$1,$BW$1:$CF$1,0))</f>
        <v>12000</v>
      </c>
      <c r="BJ1306" s="3">
        <f t="array" ref="BJ1306">INDEX($D$21:$M$44,MATCH($BD1306&amp;$BF1306,$C$21:$C$44&amp;$B$21:$B$44,0),MATCH(BJ$1,$D$16:$M$16,0))+VLOOKUP($BE1306,战斗属性模型!$K$22:$O$24,BJ$2,FALSE)*INDEX($BW$3:$CF$578,MATCH($BD1306&amp;$BF1306&amp;$BG1306,$BT$3:$BT$578&amp;$BU$3:$BU$578&amp;$BV$3:$BV$578,0),MATCH(BJ$1,$BW$1:$CF$1,0))</f>
        <v>0</v>
      </c>
      <c r="BK1306" s="3">
        <f t="array" ref="BK1306">INDEX($D$21:$M$44,MATCH($BD1306&amp;$BF1306,$C$21:$C$44&amp;$B$21:$B$44,0),MATCH(BK$1,$D$16:$M$16,0))+VLOOKUP($BE1306,战斗属性模型!$K$22:$O$24,BK$2,FALSE)*INDEX($BW$3:$CF$578,MATCH($BD1306&amp;$BF1306&amp;$BG1306,$BT$3:$BT$578&amp;$BU$3:$BU$578&amp;$BV$3:$BV$578,0),MATCH(BK$1,$BW$1:$CF$1,0))</f>
        <v>0</v>
      </c>
      <c r="BL1306" s="3"/>
      <c r="BM1306" s="3"/>
      <c r="BN1306" s="3"/>
      <c r="BO1306" s="3"/>
      <c r="BP1306" s="3"/>
      <c r="BQ1306" s="3"/>
    </row>
    <row r="1307" spans="56:69" x14ac:dyDescent="0.2">
      <c r="BD1307" t="str">
        <f t="shared" si="853"/>
        <v>头饰</v>
      </c>
      <c r="BE1307">
        <f t="shared" si="854"/>
        <v>3</v>
      </c>
      <c r="BF1307">
        <f t="shared" ref="BF1307:BG1307" si="869">BF731</f>
        <v>4</v>
      </c>
      <c r="BG1307">
        <f t="shared" si="869"/>
        <v>9</v>
      </c>
      <c r="BH1307" s="3">
        <f t="array" ref="BH1307">INDEX($D$21:$M$44,MATCH($BD1307&amp;$BF1307,$C$21:$C$44&amp;$B$21:$B$44,0),MATCH(BH$1,$D$16:$M$16,0))+VLOOKUP($BE1307,战斗属性模型!$K$22:$O$24,BH$2,FALSE)*INDEX($BW$3:$CF$578,MATCH($BD1307&amp;$BF1307&amp;$BG1307,$BT$3:$BT$578&amp;$BU$3:$BU$578&amp;$BV$3:$BV$578,0),MATCH(BH$1,$BW$1:$CF$1,0))</f>
        <v>278</v>
      </c>
      <c r="BI1307" s="3">
        <f t="array" ref="BI1307">INDEX($D$21:$M$44,MATCH($BD1307&amp;$BF1307,$C$21:$C$44&amp;$B$21:$B$44,0),MATCH(BI$1,$D$16:$M$16,0))+VLOOKUP($BE1307,战斗属性模型!$K$22:$O$24,BI$2,FALSE)*INDEX($BW$3:$CF$578,MATCH($BD1307&amp;$BF1307&amp;$BG1307,$BT$3:$BT$578&amp;$BU$3:$BU$578&amp;$BV$3:$BV$578,0),MATCH(BI$1,$BW$1:$CF$1,0))</f>
        <v>13000</v>
      </c>
      <c r="BJ1307" s="3">
        <f t="array" ref="BJ1307">INDEX($D$21:$M$44,MATCH($BD1307&amp;$BF1307,$C$21:$C$44&amp;$B$21:$B$44,0),MATCH(BJ$1,$D$16:$M$16,0))+VLOOKUP($BE1307,战斗属性模型!$K$22:$O$24,BJ$2,FALSE)*INDEX($BW$3:$CF$578,MATCH($BD1307&amp;$BF1307&amp;$BG1307,$BT$3:$BT$578&amp;$BU$3:$BU$578&amp;$BV$3:$BV$578,0),MATCH(BJ$1,$BW$1:$CF$1,0))</f>
        <v>0</v>
      </c>
      <c r="BK1307" s="3">
        <f t="array" ref="BK1307">INDEX($D$21:$M$44,MATCH($BD1307&amp;$BF1307,$C$21:$C$44&amp;$B$21:$B$44,0),MATCH(BK$1,$D$16:$M$16,0))+VLOOKUP($BE1307,战斗属性模型!$K$22:$O$24,BK$2,FALSE)*INDEX($BW$3:$CF$578,MATCH($BD1307&amp;$BF1307&amp;$BG1307,$BT$3:$BT$578&amp;$BU$3:$BU$578&amp;$BV$3:$BV$578,0),MATCH(BK$1,$BW$1:$CF$1,0))</f>
        <v>0</v>
      </c>
      <c r="BL1307" s="3"/>
      <c r="BM1307" s="3"/>
      <c r="BN1307" s="3"/>
      <c r="BO1307" s="3"/>
      <c r="BP1307" s="3"/>
      <c r="BQ1307" s="3"/>
    </row>
    <row r="1308" spans="56:69" x14ac:dyDescent="0.2">
      <c r="BD1308" t="str">
        <f t="shared" si="853"/>
        <v>头饰</v>
      </c>
      <c r="BE1308">
        <f t="shared" si="854"/>
        <v>3</v>
      </c>
      <c r="BF1308">
        <f t="shared" ref="BF1308:BG1308" si="870">BF732</f>
        <v>4</v>
      </c>
      <c r="BG1308">
        <f t="shared" si="870"/>
        <v>10</v>
      </c>
      <c r="BH1308" s="3">
        <f t="array" ref="BH1308">INDEX($D$21:$M$44,MATCH($BD1308&amp;$BF1308,$C$21:$C$44&amp;$B$21:$B$44,0),MATCH(BH$1,$D$16:$M$16,0))+VLOOKUP($BE1308,战斗属性模型!$K$22:$O$24,BH$2,FALSE)*INDEX($BW$3:$CF$578,MATCH($BD1308&amp;$BF1308&amp;$BG1308,$BT$3:$BT$578&amp;$BU$3:$BU$578&amp;$BV$3:$BV$578,0),MATCH(BH$1,$BW$1:$CF$1,0))</f>
        <v>300</v>
      </c>
      <c r="BI1308" s="3">
        <f t="array" ref="BI1308">INDEX($D$21:$M$44,MATCH($BD1308&amp;$BF1308,$C$21:$C$44&amp;$B$21:$B$44,0),MATCH(BI$1,$D$16:$M$16,0))+VLOOKUP($BE1308,战斗属性模型!$K$22:$O$24,BI$2,FALSE)*INDEX($BW$3:$CF$578,MATCH($BD1308&amp;$BF1308&amp;$BG1308,$BT$3:$BT$578&amp;$BU$3:$BU$578&amp;$BV$3:$BV$578,0),MATCH(BI$1,$BW$1:$CF$1,0))</f>
        <v>14000</v>
      </c>
      <c r="BJ1308" s="3">
        <f t="array" ref="BJ1308">INDEX($D$21:$M$44,MATCH($BD1308&amp;$BF1308,$C$21:$C$44&amp;$B$21:$B$44,0),MATCH(BJ$1,$D$16:$M$16,0))+VLOOKUP($BE1308,战斗属性模型!$K$22:$O$24,BJ$2,FALSE)*INDEX($BW$3:$CF$578,MATCH($BD1308&amp;$BF1308&amp;$BG1308,$BT$3:$BT$578&amp;$BU$3:$BU$578&amp;$BV$3:$BV$578,0),MATCH(BJ$1,$BW$1:$CF$1,0))</f>
        <v>0</v>
      </c>
      <c r="BK1308" s="3">
        <f t="array" ref="BK1308">INDEX($D$21:$M$44,MATCH($BD1308&amp;$BF1308,$C$21:$C$44&amp;$B$21:$B$44,0),MATCH(BK$1,$D$16:$M$16,0))+VLOOKUP($BE1308,战斗属性模型!$K$22:$O$24,BK$2,FALSE)*INDEX($BW$3:$CF$578,MATCH($BD1308&amp;$BF1308&amp;$BG1308,$BT$3:$BT$578&amp;$BU$3:$BU$578&amp;$BV$3:$BV$578,0),MATCH(BK$1,$BW$1:$CF$1,0))</f>
        <v>0</v>
      </c>
      <c r="BL1308" s="3"/>
      <c r="BM1308" s="3"/>
      <c r="BN1308" s="3"/>
      <c r="BO1308" s="3"/>
      <c r="BP1308" s="3"/>
      <c r="BQ1308" s="3"/>
    </row>
    <row r="1309" spans="56:69" x14ac:dyDescent="0.2">
      <c r="BD1309" t="str">
        <f t="shared" si="853"/>
        <v>头饰</v>
      </c>
      <c r="BE1309">
        <f t="shared" si="854"/>
        <v>3</v>
      </c>
      <c r="BF1309">
        <f t="shared" ref="BF1309:BG1309" si="871">BF733</f>
        <v>4</v>
      </c>
      <c r="BG1309">
        <f t="shared" si="871"/>
        <v>11</v>
      </c>
      <c r="BH1309" s="3">
        <f t="array" ref="BH1309">INDEX($D$21:$M$44,MATCH($BD1309&amp;$BF1309,$C$21:$C$44&amp;$B$21:$B$44,0),MATCH(BH$1,$D$16:$M$16,0))+VLOOKUP($BE1309,战斗属性模型!$K$22:$O$24,BH$2,FALSE)*INDEX($BW$3:$CF$578,MATCH($BD1309&amp;$BF1309&amp;$BG1309,$BT$3:$BT$578&amp;$BU$3:$BU$578&amp;$BV$3:$BV$578,0),MATCH(BH$1,$BW$1:$CF$1,0))</f>
        <v>322</v>
      </c>
      <c r="BI1309" s="3">
        <f t="array" ref="BI1309">INDEX($D$21:$M$44,MATCH($BD1309&amp;$BF1309,$C$21:$C$44&amp;$B$21:$B$44,0),MATCH(BI$1,$D$16:$M$16,0))+VLOOKUP($BE1309,战斗属性模型!$K$22:$O$24,BI$2,FALSE)*INDEX($BW$3:$CF$578,MATCH($BD1309&amp;$BF1309&amp;$BG1309,$BT$3:$BT$578&amp;$BU$3:$BU$578&amp;$BV$3:$BV$578,0),MATCH(BI$1,$BW$1:$CF$1,0))</f>
        <v>15000</v>
      </c>
      <c r="BJ1309" s="3">
        <f t="array" ref="BJ1309">INDEX($D$21:$M$44,MATCH($BD1309&amp;$BF1309,$C$21:$C$44&amp;$B$21:$B$44,0),MATCH(BJ$1,$D$16:$M$16,0))+VLOOKUP($BE1309,战斗属性模型!$K$22:$O$24,BJ$2,FALSE)*INDEX($BW$3:$CF$578,MATCH($BD1309&amp;$BF1309&amp;$BG1309,$BT$3:$BT$578&amp;$BU$3:$BU$578&amp;$BV$3:$BV$578,0),MATCH(BJ$1,$BW$1:$CF$1,0))</f>
        <v>0</v>
      </c>
      <c r="BK1309" s="3">
        <f t="array" ref="BK1309">INDEX($D$21:$M$44,MATCH($BD1309&amp;$BF1309,$C$21:$C$44&amp;$B$21:$B$44,0),MATCH(BK$1,$D$16:$M$16,0))+VLOOKUP($BE1309,战斗属性模型!$K$22:$O$24,BK$2,FALSE)*INDEX($BW$3:$CF$578,MATCH($BD1309&amp;$BF1309&amp;$BG1309,$BT$3:$BT$578&amp;$BU$3:$BU$578&amp;$BV$3:$BV$578,0),MATCH(BK$1,$BW$1:$CF$1,0))</f>
        <v>0</v>
      </c>
      <c r="BL1309" s="3"/>
      <c r="BM1309" s="3"/>
      <c r="BN1309" s="3"/>
      <c r="BO1309" s="3"/>
      <c r="BP1309" s="3"/>
      <c r="BQ1309" s="3"/>
    </row>
    <row r="1310" spans="56:69" x14ac:dyDescent="0.2">
      <c r="BD1310" t="str">
        <f t="shared" si="853"/>
        <v>头饰</v>
      </c>
      <c r="BE1310">
        <f t="shared" si="854"/>
        <v>3</v>
      </c>
      <c r="BF1310">
        <f t="shared" ref="BF1310:BG1310" si="872">BF734</f>
        <v>4</v>
      </c>
      <c r="BG1310">
        <f t="shared" si="872"/>
        <v>12</v>
      </c>
      <c r="BH1310" s="3">
        <f t="array" ref="BH1310">INDEX($D$21:$M$44,MATCH($BD1310&amp;$BF1310,$C$21:$C$44&amp;$B$21:$B$44,0),MATCH(BH$1,$D$16:$M$16,0))+VLOOKUP($BE1310,战斗属性模型!$K$22:$O$24,BH$2,FALSE)*INDEX($BW$3:$CF$578,MATCH($BD1310&amp;$BF1310&amp;$BG1310,$BT$3:$BT$578&amp;$BU$3:$BU$578&amp;$BV$3:$BV$578,0),MATCH(BH$1,$BW$1:$CF$1,0))</f>
        <v>344</v>
      </c>
      <c r="BI1310" s="3">
        <f t="array" ref="BI1310">INDEX($D$21:$M$44,MATCH($BD1310&amp;$BF1310,$C$21:$C$44&amp;$B$21:$B$44,0),MATCH(BI$1,$D$16:$M$16,0))+VLOOKUP($BE1310,战斗属性模型!$K$22:$O$24,BI$2,FALSE)*INDEX($BW$3:$CF$578,MATCH($BD1310&amp;$BF1310&amp;$BG1310,$BT$3:$BT$578&amp;$BU$3:$BU$578&amp;$BV$3:$BV$578,0),MATCH(BI$1,$BW$1:$CF$1,0))</f>
        <v>16000</v>
      </c>
      <c r="BJ1310" s="3">
        <f t="array" ref="BJ1310">INDEX($D$21:$M$44,MATCH($BD1310&amp;$BF1310,$C$21:$C$44&amp;$B$21:$B$44,0),MATCH(BJ$1,$D$16:$M$16,0))+VLOOKUP($BE1310,战斗属性模型!$K$22:$O$24,BJ$2,FALSE)*INDEX($BW$3:$CF$578,MATCH($BD1310&amp;$BF1310&amp;$BG1310,$BT$3:$BT$578&amp;$BU$3:$BU$578&amp;$BV$3:$BV$578,0),MATCH(BJ$1,$BW$1:$CF$1,0))</f>
        <v>0</v>
      </c>
      <c r="BK1310" s="3">
        <f t="array" ref="BK1310">INDEX($D$21:$M$44,MATCH($BD1310&amp;$BF1310,$C$21:$C$44&amp;$B$21:$B$44,0),MATCH(BK$1,$D$16:$M$16,0))+VLOOKUP($BE1310,战斗属性模型!$K$22:$O$24,BK$2,FALSE)*INDEX($BW$3:$CF$578,MATCH($BD1310&amp;$BF1310&amp;$BG1310,$BT$3:$BT$578&amp;$BU$3:$BU$578&amp;$BV$3:$BV$578,0),MATCH(BK$1,$BW$1:$CF$1,0))</f>
        <v>0</v>
      </c>
      <c r="BL1310" s="3"/>
      <c r="BM1310" s="3"/>
      <c r="BN1310" s="3"/>
      <c r="BO1310" s="3"/>
      <c r="BP1310" s="3"/>
      <c r="BQ1310" s="3"/>
    </row>
    <row r="1311" spans="56:69" x14ac:dyDescent="0.2">
      <c r="BD1311" t="str">
        <f t="shared" si="853"/>
        <v>头饰</v>
      </c>
      <c r="BE1311">
        <f t="shared" si="854"/>
        <v>3</v>
      </c>
      <c r="BF1311">
        <f t="shared" ref="BF1311:BG1311" si="873">BF735</f>
        <v>4</v>
      </c>
      <c r="BG1311">
        <f t="shared" si="873"/>
        <v>13</v>
      </c>
      <c r="BH1311" s="3">
        <f t="array" ref="BH1311">INDEX($D$21:$M$44,MATCH($BD1311&amp;$BF1311,$C$21:$C$44&amp;$B$21:$B$44,0),MATCH(BH$1,$D$16:$M$16,0))+VLOOKUP($BE1311,战斗属性模型!$K$22:$O$24,BH$2,FALSE)*INDEX($BW$3:$CF$578,MATCH($BD1311&amp;$BF1311&amp;$BG1311,$BT$3:$BT$578&amp;$BU$3:$BU$578&amp;$BV$3:$BV$578,0),MATCH(BH$1,$BW$1:$CF$1,0))</f>
        <v>366</v>
      </c>
      <c r="BI1311" s="3">
        <f t="array" ref="BI1311">INDEX($D$21:$M$44,MATCH($BD1311&amp;$BF1311,$C$21:$C$44&amp;$B$21:$B$44,0),MATCH(BI$1,$D$16:$M$16,0))+VLOOKUP($BE1311,战斗属性模型!$K$22:$O$24,BI$2,FALSE)*INDEX($BW$3:$CF$578,MATCH($BD1311&amp;$BF1311&amp;$BG1311,$BT$3:$BT$578&amp;$BU$3:$BU$578&amp;$BV$3:$BV$578,0),MATCH(BI$1,$BW$1:$CF$1,0))</f>
        <v>17000</v>
      </c>
      <c r="BJ1311" s="3">
        <f t="array" ref="BJ1311">INDEX($D$21:$M$44,MATCH($BD1311&amp;$BF1311,$C$21:$C$44&amp;$B$21:$B$44,0),MATCH(BJ$1,$D$16:$M$16,0))+VLOOKUP($BE1311,战斗属性模型!$K$22:$O$24,BJ$2,FALSE)*INDEX($BW$3:$CF$578,MATCH($BD1311&amp;$BF1311&amp;$BG1311,$BT$3:$BT$578&amp;$BU$3:$BU$578&amp;$BV$3:$BV$578,0),MATCH(BJ$1,$BW$1:$CF$1,0))</f>
        <v>0</v>
      </c>
      <c r="BK1311" s="3">
        <f t="array" ref="BK1311">INDEX($D$21:$M$44,MATCH($BD1311&amp;$BF1311,$C$21:$C$44&amp;$B$21:$B$44,0),MATCH(BK$1,$D$16:$M$16,0))+VLOOKUP($BE1311,战斗属性模型!$K$22:$O$24,BK$2,FALSE)*INDEX($BW$3:$CF$578,MATCH($BD1311&amp;$BF1311&amp;$BG1311,$BT$3:$BT$578&amp;$BU$3:$BU$578&amp;$BV$3:$BV$578,0),MATCH(BK$1,$BW$1:$CF$1,0))</f>
        <v>0</v>
      </c>
      <c r="BL1311" s="3"/>
      <c r="BM1311" s="3"/>
      <c r="BN1311" s="3"/>
      <c r="BO1311" s="3"/>
      <c r="BP1311" s="3"/>
      <c r="BQ1311" s="3"/>
    </row>
    <row r="1312" spans="56:69" x14ac:dyDescent="0.2">
      <c r="BD1312" t="str">
        <f t="shared" si="853"/>
        <v>头饰</v>
      </c>
      <c r="BE1312">
        <f t="shared" si="854"/>
        <v>3</v>
      </c>
      <c r="BF1312">
        <f t="shared" ref="BF1312:BG1312" si="874">BF736</f>
        <v>4</v>
      </c>
      <c r="BG1312">
        <f t="shared" si="874"/>
        <v>14</v>
      </c>
      <c r="BH1312" s="3">
        <f t="array" ref="BH1312">INDEX($D$21:$M$44,MATCH($BD1312&amp;$BF1312,$C$21:$C$44&amp;$B$21:$B$44,0),MATCH(BH$1,$D$16:$M$16,0))+VLOOKUP($BE1312,战斗属性模型!$K$22:$O$24,BH$2,FALSE)*INDEX($BW$3:$CF$578,MATCH($BD1312&amp;$BF1312&amp;$BG1312,$BT$3:$BT$578&amp;$BU$3:$BU$578&amp;$BV$3:$BV$578,0),MATCH(BH$1,$BW$1:$CF$1,0))</f>
        <v>388</v>
      </c>
      <c r="BI1312" s="3">
        <f t="array" ref="BI1312">INDEX($D$21:$M$44,MATCH($BD1312&amp;$BF1312,$C$21:$C$44&amp;$B$21:$B$44,0),MATCH(BI$1,$D$16:$M$16,0))+VLOOKUP($BE1312,战斗属性模型!$K$22:$O$24,BI$2,FALSE)*INDEX($BW$3:$CF$578,MATCH($BD1312&amp;$BF1312&amp;$BG1312,$BT$3:$BT$578&amp;$BU$3:$BU$578&amp;$BV$3:$BV$578,0),MATCH(BI$1,$BW$1:$CF$1,0))</f>
        <v>18000</v>
      </c>
      <c r="BJ1312" s="3">
        <f t="array" ref="BJ1312">INDEX($D$21:$M$44,MATCH($BD1312&amp;$BF1312,$C$21:$C$44&amp;$B$21:$B$44,0),MATCH(BJ$1,$D$16:$M$16,0))+VLOOKUP($BE1312,战斗属性模型!$K$22:$O$24,BJ$2,FALSE)*INDEX($BW$3:$CF$578,MATCH($BD1312&amp;$BF1312&amp;$BG1312,$BT$3:$BT$578&amp;$BU$3:$BU$578&amp;$BV$3:$BV$578,0),MATCH(BJ$1,$BW$1:$CF$1,0))</f>
        <v>0</v>
      </c>
      <c r="BK1312" s="3">
        <f t="array" ref="BK1312">INDEX($D$21:$M$44,MATCH($BD1312&amp;$BF1312,$C$21:$C$44&amp;$B$21:$B$44,0),MATCH(BK$1,$D$16:$M$16,0))+VLOOKUP($BE1312,战斗属性模型!$K$22:$O$24,BK$2,FALSE)*INDEX($BW$3:$CF$578,MATCH($BD1312&amp;$BF1312&amp;$BG1312,$BT$3:$BT$578&amp;$BU$3:$BU$578&amp;$BV$3:$BV$578,0),MATCH(BK$1,$BW$1:$CF$1,0))</f>
        <v>0</v>
      </c>
      <c r="BL1312" s="3"/>
      <c r="BM1312" s="3"/>
      <c r="BN1312" s="3"/>
      <c r="BO1312" s="3"/>
      <c r="BP1312" s="3"/>
      <c r="BQ1312" s="3"/>
    </row>
    <row r="1313" spans="56:69" x14ac:dyDescent="0.2">
      <c r="BD1313" t="str">
        <f t="shared" si="853"/>
        <v>头饰</v>
      </c>
      <c r="BE1313">
        <f t="shared" si="854"/>
        <v>3</v>
      </c>
      <c r="BF1313">
        <f t="shared" ref="BF1313:BG1313" si="875">BF737</f>
        <v>4</v>
      </c>
      <c r="BG1313">
        <f t="shared" si="875"/>
        <v>15</v>
      </c>
      <c r="BH1313" s="3">
        <f t="array" ref="BH1313">INDEX($D$21:$M$44,MATCH($BD1313&amp;$BF1313,$C$21:$C$44&amp;$B$21:$B$44,0),MATCH(BH$1,$D$16:$M$16,0))+VLOOKUP($BE1313,战斗属性模型!$K$22:$O$24,BH$2,FALSE)*INDEX($BW$3:$CF$578,MATCH($BD1313&amp;$BF1313&amp;$BG1313,$BT$3:$BT$578&amp;$BU$3:$BU$578&amp;$BV$3:$BV$578,0),MATCH(BH$1,$BW$1:$CF$1,0))</f>
        <v>410</v>
      </c>
      <c r="BI1313" s="3">
        <f t="array" ref="BI1313">INDEX($D$21:$M$44,MATCH($BD1313&amp;$BF1313,$C$21:$C$44&amp;$B$21:$B$44,0),MATCH(BI$1,$D$16:$M$16,0))+VLOOKUP($BE1313,战斗属性模型!$K$22:$O$24,BI$2,FALSE)*INDEX($BW$3:$CF$578,MATCH($BD1313&amp;$BF1313&amp;$BG1313,$BT$3:$BT$578&amp;$BU$3:$BU$578&amp;$BV$3:$BV$578,0),MATCH(BI$1,$BW$1:$CF$1,0))</f>
        <v>19000</v>
      </c>
      <c r="BJ1313" s="3">
        <f t="array" ref="BJ1313">INDEX($D$21:$M$44,MATCH($BD1313&amp;$BF1313,$C$21:$C$44&amp;$B$21:$B$44,0),MATCH(BJ$1,$D$16:$M$16,0))+VLOOKUP($BE1313,战斗属性模型!$K$22:$O$24,BJ$2,FALSE)*INDEX($BW$3:$CF$578,MATCH($BD1313&amp;$BF1313&amp;$BG1313,$BT$3:$BT$578&amp;$BU$3:$BU$578&amp;$BV$3:$BV$578,0),MATCH(BJ$1,$BW$1:$CF$1,0))</f>
        <v>0</v>
      </c>
      <c r="BK1313" s="3">
        <f t="array" ref="BK1313">INDEX($D$21:$M$44,MATCH($BD1313&amp;$BF1313,$C$21:$C$44&amp;$B$21:$B$44,0),MATCH(BK$1,$D$16:$M$16,0))+VLOOKUP($BE1313,战斗属性模型!$K$22:$O$24,BK$2,FALSE)*INDEX($BW$3:$CF$578,MATCH($BD1313&amp;$BF1313&amp;$BG1313,$BT$3:$BT$578&amp;$BU$3:$BU$578&amp;$BV$3:$BV$578,0),MATCH(BK$1,$BW$1:$CF$1,0))</f>
        <v>0</v>
      </c>
      <c r="BL1313" s="3"/>
      <c r="BM1313" s="3"/>
      <c r="BN1313" s="3"/>
      <c r="BO1313" s="3"/>
      <c r="BP1313" s="3"/>
      <c r="BQ1313" s="3"/>
    </row>
    <row r="1314" spans="56:69" x14ac:dyDescent="0.2">
      <c r="BD1314" t="str">
        <f t="shared" si="853"/>
        <v>头饰</v>
      </c>
      <c r="BE1314">
        <f t="shared" si="854"/>
        <v>3</v>
      </c>
      <c r="BF1314">
        <f t="shared" ref="BF1314:BG1314" si="876">BF738</f>
        <v>4</v>
      </c>
      <c r="BG1314">
        <f t="shared" si="876"/>
        <v>16</v>
      </c>
      <c r="BH1314" s="3">
        <f t="array" ref="BH1314">INDEX($D$21:$M$44,MATCH($BD1314&amp;$BF1314,$C$21:$C$44&amp;$B$21:$B$44,0),MATCH(BH$1,$D$16:$M$16,0))+VLOOKUP($BE1314,战斗属性模型!$K$22:$O$24,BH$2,FALSE)*INDEX($BW$3:$CF$578,MATCH($BD1314&amp;$BF1314&amp;$BG1314,$BT$3:$BT$578&amp;$BU$3:$BU$578&amp;$BV$3:$BV$578,0),MATCH(BH$1,$BW$1:$CF$1,0))</f>
        <v>432</v>
      </c>
      <c r="BI1314" s="3">
        <f t="array" ref="BI1314">INDEX($D$21:$M$44,MATCH($BD1314&amp;$BF1314,$C$21:$C$44&amp;$B$21:$B$44,0),MATCH(BI$1,$D$16:$M$16,0))+VLOOKUP($BE1314,战斗属性模型!$K$22:$O$24,BI$2,FALSE)*INDEX($BW$3:$CF$578,MATCH($BD1314&amp;$BF1314&amp;$BG1314,$BT$3:$BT$578&amp;$BU$3:$BU$578&amp;$BV$3:$BV$578,0),MATCH(BI$1,$BW$1:$CF$1,0))</f>
        <v>20000</v>
      </c>
      <c r="BJ1314" s="3">
        <f t="array" ref="BJ1314">INDEX($D$21:$M$44,MATCH($BD1314&amp;$BF1314,$C$21:$C$44&amp;$B$21:$B$44,0),MATCH(BJ$1,$D$16:$M$16,0))+VLOOKUP($BE1314,战斗属性模型!$K$22:$O$24,BJ$2,FALSE)*INDEX($BW$3:$CF$578,MATCH($BD1314&amp;$BF1314&amp;$BG1314,$BT$3:$BT$578&amp;$BU$3:$BU$578&amp;$BV$3:$BV$578,0),MATCH(BJ$1,$BW$1:$CF$1,0))</f>
        <v>0</v>
      </c>
      <c r="BK1314" s="3">
        <f t="array" ref="BK1314">INDEX($D$21:$M$44,MATCH($BD1314&amp;$BF1314,$C$21:$C$44&amp;$B$21:$B$44,0),MATCH(BK$1,$D$16:$M$16,0))+VLOOKUP($BE1314,战斗属性模型!$K$22:$O$24,BK$2,FALSE)*INDEX($BW$3:$CF$578,MATCH($BD1314&amp;$BF1314&amp;$BG1314,$BT$3:$BT$578&amp;$BU$3:$BU$578&amp;$BV$3:$BV$578,0),MATCH(BK$1,$BW$1:$CF$1,0))</f>
        <v>0</v>
      </c>
      <c r="BL1314" s="3"/>
      <c r="BM1314" s="3"/>
      <c r="BN1314" s="3"/>
      <c r="BO1314" s="3"/>
      <c r="BP1314" s="3"/>
      <c r="BQ1314" s="3"/>
    </row>
    <row r="1315" spans="56:69" x14ac:dyDescent="0.2">
      <c r="BD1315" t="str">
        <f t="shared" si="853"/>
        <v>头饰</v>
      </c>
      <c r="BE1315">
        <f t="shared" si="854"/>
        <v>3</v>
      </c>
      <c r="BF1315">
        <f t="shared" ref="BF1315:BG1315" si="877">BF739</f>
        <v>4</v>
      </c>
      <c r="BG1315">
        <f t="shared" si="877"/>
        <v>17</v>
      </c>
      <c r="BH1315" s="3">
        <f t="array" ref="BH1315">INDEX($D$21:$M$44,MATCH($BD1315&amp;$BF1315,$C$21:$C$44&amp;$B$21:$B$44,0),MATCH(BH$1,$D$16:$M$16,0))+VLOOKUP($BE1315,战斗属性模型!$K$22:$O$24,BH$2,FALSE)*INDEX($BW$3:$CF$578,MATCH($BD1315&amp;$BF1315&amp;$BG1315,$BT$3:$BT$578&amp;$BU$3:$BU$578&amp;$BV$3:$BV$578,0),MATCH(BH$1,$BW$1:$CF$1,0))</f>
        <v>454.00000000000006</v>
      </c>
      <c r="BI1315" s="3">
        <f t="array" ref="BI1315">INDEX($D$21:$M$44,MATCH($BD1315&amp;$BF1315,$C$21:$C$44&amp;$B$21:$B$44,0),MATCH(BI$1,$D$16:$M$16,0))+VLOOKUP($BE1315,战斗属性模型!$K$22:$O$24,BI$2,FALSE)*INDEX($BW$3:$CF$578,MATCH($BD1315&amp;$BF1315&amp;$BG1315,$BT$3:$BT$578&amp;$BU$3:$BU$578&amp;$BV$3:$BV$578,0),MATCH(BI$1,$BW$1:$CF$1,0))</f>
        <v>21000</v>
      </c>
      <c r="BJ1315" s="3">
        <f t="array" ref="BJ1315">INDEX($D$21:$M$44,MATCH($BD1315&amp;$BF1315,$C$21:$C$44&amp;$B$21:$B$44,0),MATCH(BJ$1,$D$16:$M$16,0))+VLOOKUP($BE1315,战斗属性模型!$K$22:$O$24,BJ$2,FALSE)*INDEX($BW$3:$CF$578,MATCH($BD1315&amp;$BF1315&amp;$BG1315,$BT$3:$BT$578&amp;$BU$3:$BU$578&amp;$BV$3:$BV$578,0),MATCH(BJ$1,$BW$1:$CF$1,0))</f>
        <v>0</v>
      </c>
      <c r="BK1315" s="3">
        <f t="array" ref="BK1315">INDEX($D$21:$M$44,MATCH($BD1315&amp;$BF1315,$C$21:$C$44&amp;$B$21:$B$44,0),MATCH(BK$1,$D$16:$M$16,0))+VLOOKUP($BE1315,战斗属性模型!$K$22:$O$24,BK$2,FALSE)*INDEX($BW$3:$CF$578,MATCH($BD1315&amp;$BF1315&amp;$BG1315,$BT$3:$BT$578&amp;$BU$3:$BU$578&amp;$BV$3:$BV$578,0),MATCH(BK$1,$BW$1:$CF$1,0))</f>
        <v>0</v>
      </c>
      <c r="BL1315" s="3"/>
      <c r="BM1315" s="3"/>
      <c r="BN1315" s="3"/>
      <c r="BO1315" s="3"/>
      <c r="BP1315" s="3"/>
      <c r="BQ1315" s="3"/>
    </row>
    <row r="1316" spans="56:69" x14ac:dyDescent="0.2">
      <c r="BD1316" t="str">
        <f t="shared" si="853"/>
        <v>头饰</v>
      </c>
      <c r="BE1316">
        <f t="shared" si="854"/>
        <v>3</v>
      </c>
      <c r="BF1316">
        <f t="shared" ref="BF1316:BG1316" si="878">BF740</f>
        <v>4</v>
      </c>
      <c r="BG1316">
        <f t="shared" si="878"/>
        <v>18</v>
      </c>
      <c r="BH1316" s="3">
        <f t="array" ref="BH1316">INDEX($D$21:$M$44,MATCH($BD1316&amp;$BF1316,$C$21:$C$44&amp;$B$21:$B$44,0),MATCH(BH$1,$D$16:$M$16,0))+VLOOKUP($BE1316,战斗属性模型!$K$22:$O$24,BH$2,FALSE)*INDEX($BW$3:$CF$578,MATCH($BD1316&amp;$BF1316&amp;$BG1316,$BT$3:$BT$578&amp;$BU$3:$BU$578&amp;$BV$3:$BV$578,0),MATCH(BH$1,$BW$1:$CF$1,0))</f>
        <v>476.00000000000006</v>
      </c>
      <c r="BI1316" s="3">
        <f t="array" ref="BI1316">INDEX($D$21:$M$44,MATCH($BD1316&amp;$BF1316,$C$21:$C$44&amp;$B$21:$B$44,0),MATCH(BI$1,$D$16:$M$16,0))+VLOOKUP($BE1316,战斗属性模型!$K$22:$O$24,BI$2,FALSE)*INDEX($BW$3:$CF$578,MATCH($BD1316&amp;$BF1316&amp;$BG1316,$BT$3:$BT$578&amp;$BU$3:$BU$578&amp;$BV$3:$BV$578,0),MATCH(BI$1,$BW$1:$CF$1,0))</f>
        <v>22000</v>
      </c>
      <c r="BJ1316" s="3">
        <f t="array" ref="BJ1316">INDEX($D$21:$M$44,MATCH($BD1316&amp;$BF1316,$C$21:$C$44&amp;$B$21:$B$44,0),MATCH(BJ$1,$D$16:$M$16,0))+VLOOKUP($BE1316,战斗属性模型!$K$22:$O$24,BJ$2,FALSE)*INDEX($BW$3:$CF$578,MATCH($BD1316&amp;$BF1316&amp;$BG1316,$BT$3:$BT$578&amp;$BU$3:$BU$578&amp;$BV$3:$BV$578,0),MATCH(BJ$1,$BW$1:$CF$1,0))</f>
        <v>0</v>
      </c>
      <c r="BK1316" s="3">
        <f t="array" ref="BK1316">INDEX($D$21:$M$44,MATCH($BD1316&amp;$BF1316,$C$21:$C$44&amp;$B$21:$B$44,0),MATCH(BK$1,$D$16:$M$16,0))+VLOOKUP($BE1316,战斗属性模型!$K$22:$O$24,BK$2,FALSE)*INDEX($BW$3:$CF$578,MATCH($BD1316&amp;$BF1316&amp;$BG1316,$BT$3:$BT$578&amp;$BU$3:$BU$578&amp;$BV$3:$BV$578,0),MATCH(BK$1,$BW$1:$CF$1,0))</f>
        <v>0</v>
      </c>
      <c r="BL1316" s="3"/>
      <c r="BM1316" s="3"/>
      <c r="BN1316" s="3"/>
      <c r="BO1316" s="3"/>
      <c r="BP1316" s="3"/>
      <c r="BQ1316" s="3"/>
    </row>
    <row r="1317" spans="56:69" x14ac:dyDescent="0.2">
      <c r="BD1317" t="str">
        <f t="shared" si="853"/>
        <v>头饰</v>
      </c>
      <c r="BE1317">
        <f t="shared" si="854"/>
        <v>3</v>
      </c>
      <c r="BF1317">
        <f t="shared" ref="BF1317:BG1317" si="879">BF741</f>
        <v>4</v>
      </c>
      <c r="BG1317">
        <f t="shared" si="879"/>
        <v>19</v>
      </c>
      <c r="BH1317" s="3">
        <f t="array" ref="BH1317">INDEX($D$21:$M$44,MATCH($BD1317&amp;$BF1317,$C$21:$C$44&amp;$B$21:$B$44,0),MATCH(BH$1,$D$16:$M$16,0))+VLOOKUP($BE1317,战斗属性模型!$K$22:$O$24,BH$2,FALSE)*INDEX($BW$3:$CF$578,MATCH($BD1317&amp;$BF1317&amp;$BG1317,$BT$3:$BT$578&amp;$BU$3:$BU$578&amp;$BV$3:$BV$578,0),MATCH(BH$1,$BW$1:$CF$1,0))</f>
        <v>498.00000000000006</v>
      </c>
      <c r="BI1317" s="3">
        <f t="array" ref="BI1317">INDEX($D$21:$M$44,MATCH($BD1317&amp;$BF1317,$C$21:$C$44&amp;$B$21:$B$44,0),MATCH(BI$1,$D$16:$M$16,0))+VLOOKUP($BE1317,战斗属性模型!$K$22:$O$24,BI$2,FALSE)*INDEX($BW$3:$CF$578,MATCH($BD1317&amp;$BF1317&amp;$BG1317,$BT$3:$BT$578&amp;$BU$3:$BU$578&amp;$BV$3:$BV$578,0),MATCH(BI$1,$BW$1:$CF$1,0))</f>
        <v>23000</v>
      </c>
      <c r="BJ1317" s="3">
        <f t="array" ref="BJ1317">INDEX($D$21:$M$44,MATCH($BD1317&amp;$BF1317,$C$21:$C$44&amp;$B$21:$B$44,0),MATCH(BJ$1,$D$16:$M$16,0))+VLOOKUP($BE1317,战斗属性模型!$K$22:$O$24,BJ$2,FALSE)*INDEX($BW$3:$CF$578,MATCH($BD1317&amp;$BF1317&amp;$BG1317,$BT$3:$BT$578&amp;$BU$3:$BU$578&amp;$BV$3:$BV$578,0),MATCH(BJ$1,$BW$1:$CF$1,0))</f>
        <v>0</v>
      </c>
      <c r="BK1317" s="3">
        <f t="array" ref="BK1317">INDEX($D$21:$M$44,MATCH($BD1317&amp;$BF1317,$C$21:$C$44&amp;$B$21:$B$44,0),MATCH(BK$1,$D$16:$M$16,0))+VLOOKUP($BE1317,战斗属性模型!$K$22:$O$24,BK$2,FALSE)*INDEX($BW$3:$CF$578,MATCH($BD1317&amp;$BF1317&amp;$BG1317,$BT$3:$BT$578&amp;$BU$3:$BU$578&amp;$BV$3:$BV$578,0),MATCH(BK$1,$BW$1:$CF$1,0))</f>
        <v>0</v>
      </c>
      <c r="BL1317" s="3"/>
      <c r="BM1317" s="3"/>
      <c r="BN1317" s="3"/>
      <c r="BO1317" s="3"/>
      <c r="BP1317" s="3"/>
      <c r="BQ1317" s="3"/>
    </row>
    <row r="1318" spans="56:69" x14ac:dyDescent="0.2">
      <c r="BD1318" t="str">
        <f t="shared" si="853"/>
        <v>头饰</v>
      </c>
      <c r="BE1318">
        <f t="shared" si="854"/>
        <v>3</v>
      </c>
      <c r="BF1318">
        <f t="shared" ref="BF1318:BG1318" si="880">BF742</f>
        <v>4</v>
      </c>
      <c r="BG1318">
        <f t="shared" si="880"/>
        <v>20</v>
      </c>
      <c r="BH1318" s="3">
        <f t="array" ref="BH1318">INDEX($D$21:$M$44,MATCH($BD1318&amp;$BF1318,$C$21:$C$44&amp;$B$21:$B$44,0),MATCH(BH$1,$D$16:$M$16,0))+VLOOKUP($BE1318,战斗属性模型!$K$22:$O$24,BH$2,FALSE)*INDEX($BW$3:$CF$578,MATCH($BD1318&amp;$BF1318&amp;$BG1318,$BT$3:$BT$578&amp;$BU$3:$BU$578&amp;$BV$3:$BV$578,0),MATCH(BH$1,$BW$1:$CF$1,0))</f>
        <v>520</v>
      </c>
      <c r="BI1318" s="3">
        <f t="array" ref="BI1318">INDEX($D$21:$M$44,MATCH($BD1318&amp;$BF1318,$C$21:$C$44&amp;$B$21:$B$44,0),MATCH(BI$1,$D$16:$M$16,0))+VLOOKUP($BE1318,战斗属性模型!$K$22:$O$24,BI$2,FALSE)*INDEX($BW$3:$CF$578,MATCH($BD1318&amp;$BF1318&amp;$BG1318,$BT$3:$BT$578&amp;$BU$3:$BU$578&amp;$BV$3:$BV$578,0),MATCH(BI$1,$BW$1:$CF$1,0))</f>
        <v>24000</v>
      </c>
      <c r="BJ1318" s="3">
        <f t="array" ref="BJ1318">INDEX($D$21:$M$44,MATCH($BD1318&amp;$BF1318,$C$21:$C$44&amp;$B$21:$B$44,0),MATCH(BJ$1,$D$16:$M$16,0))+VLOOKUP($BE1318,战斗属性模型!$K$22:$O$24,BJ$2,FALSE)*INDEX($BW$3:$CF$578,MATCH($BD1318&amp;$BF1318&amp;$BG1318,$BT$3:$BT$578&amp;$BU$3:$BU$578&amp;$BV$3:$BV$578,0),MATCH(BJ$1,$BW$1:$CF$1,0))</f>
        <v>0</v>
      </c>
      <c r="BK1318" s="3">
        <f t="array" ref="BK1318">INDEX($D$21:$M$44,MATCH($BD1318&amp;$BF1318,$C$21:$C$44&amp;$B$21:$B$44,0),MATCH(BK$1,$D$16:$M$16,0))+VLOOKUP($BE1318,战斗属性模型!$K$22:$O$24,BK$2,FALSE)*INDEX($BW$3:$CF$578,MATCH($BD1318&amp;$BF1318&amp;$BG1318,$BT$3:$BT$578&amp;$BU$3:$BU$578&amp;$BV$3:$BV$578,0),MATCH(BK$1,$BW$1:$CF$1,0))</f>
        <v>0</v>
      </c>
      <c r="BL1318" s="3"/>
      <c r="BM1318" s="3"/>
      <c r="BN1318" s="3"/>
      <c r="BO1318" s="3"/>
      <c r="BP1318" s="3"/>
      <c r="BQ1318" s="3"/>
    </row>
    <row r="1319" spans="56:69" x14ac:dyDescent="0.2">
      <c r="BD1319" t="str">
        <f t="shared" si="853"/>
        <v>头饰</v>
      </c>
      <c r="BE1319">
        <f t="shared" si="854"/>
        <v>3</v>
      </c>
      <c r="BF1319">
        <f t="shared" ref="BF1319:BG1319" si="881">BF743</f>
        <v>4</v>
      </c>
      <c r="BG1319">
        <f t="shared" si="881"/>
        <v>21</v>
      </c>
      <c r="BH1319" s="3">
        <f t="array" ref="BH1319">INDEX($D$21:$M$44,MATCH($BD1319&amp;$BF1319,$C$21:$C$44&amp;$B$21:$B$44,0),MATCH(BH$1,$D$16:$M$16,0))+VLOOKUP($BE1319,战斗属性模型!$K$22:$O$24,BH$2,FALSE)*INDEX($BW$3:$CF$578,MATCH($BD1319&amp;$BF1319&amp;$BG1319,$BT$3:$BT$578&amp;$BU$3:$BU$578&amp;$BV$3:$BV$578,0),MATCH(BH$1,$BW$1:$CF$1,0))</f>
        <v>542</v>
      </c>
      <c r="BI1319" s="3">
        <f t="array" ref="BI1319">INDEX($D$21:$M$44,MATCH($BD1319&amp;$BF1319,$C$21:$C$44&amp;$B$21:$B$44,0),MATCH(BI$1,$D$16:$M$16,0))+VLOOKUP($BE1319,战斗属性模型!$K$22:$O$24,BI$2,FALSE)*INDEX($BW$3:$CF$578,MATCH($BD1319&amp;$BF1319&amp;$BG1319,$BT$3:$BT$578&amp;$BU$3:$BU$578&amp;$BV$3:$BV$578,0),MATCH(BI$1,$BW$1:$CF$1,0))</f>
        <v>25000</v>
      </c>
      <c r="BJ1319" s="3">
        <f t="array" ref="BJ1319">INDEX($D$21:$M$44,MATCH($BD1319&amp;$BF1319,$C$21:$C$44&amp;$B$21:$B$44,0),MATCH(BJ$1,$D$16:$M$16,0))+VLOOKUP($BE1319,战斗属性模型!$K$22:$O$24,BJ$2,FALSE)*INDEX($BW$3:$CF$578,MATCH($BD1319&amp;$BF1319&amp;$BG1319,$BT$3:$BT$578&amp;$BU$3:$BU$578&amp;$BV$3:$BV$578,0),MATCH(BJ$1,$BW$1:$CF$1,0))</f>
        <v>0</v>
      </c>
      <c r="BK1319" s="3">
        <f t="array" ref="BK1319">INDEX($D$21:$M$44,MATCH($BD1319&amp;$BF1319,$C$21:$C$44&amp;$B$21:$B$44,0),MATCH(BK$1,$D$16:$M$16,0))+VLOOKUP($BE1319,战斗属性模型!$K$22:$O$24,BK$2,FALSE)*INDEX($BW$3:$CF$578,MATCH($BD1319&amp;$BF1319&amp;$BG1319,$BT$3:$BT$578&amp;$BU$3:$BU$578&amp;$BV$3:$BV$578,0),MATCH(BK$1,$BW$1:$CF$1,0))</f>
        <v>0</v>
      </c>
      <c r="BL1319" s="3"/>
      <c r="BM1319" s="3"/>
      <c r="BN1319" s="3"/>
      <c r="BO1319" s="3"/>
      <c r="BP1319" s="3"/>
      <c r="BQ1319" s="3"/>
    </row>
    <row r="1320" spans="56:69" x14ac:dyDescent="0.2">
      <c r="BD1320" t="str">
        <f t="shared" si="853"/>
        <v>头饰</v>
      </c>
      <c r="BE1320">
        <f t="shared" si="854"/>
        <v>3</v>
      </c>
      <c r="BF1320">
        <f t="shared" ref="BF1320:BG1320" si="882">BF744</f>
        <v>4</v>
      </c>
      <c r="BG1320">
        <f t="shared" si="882"/>
        <v>22</v>
      </c>
      <c r="BH1320" s="3">
        <f t="array" ref="BH1320">INDEX($D$21:$M$44,MATCH($BD1320&amp;$BF1320,$C$21:$C$44&amp;$B$21:$B$44,0),MATCH(BH$1,$D$16:$M$16,0))+VLOOKUP($BE1320,战斗属性模型!$K$22:$O$24,BH$2,FALSE)*INDEX($BW$3:$CF$578,MATCH($BD1320&amp;$BF1320&amp;$BG1320,$BT$3:$BT$578&amp;$BU$3:$BU$578&amp;$BV$3:$BV$578,0),MATCH(BH$1,$BW$1:$CF$1,0))</f>
        <v>564</v>
      </c>
      <c r="BI1320" s="3">
        <f t="array" ref="BI1320">INDEX($D$21:$M$44,MATCH($BD1320&amp;$BF1320,$C$21:$C$44&amp;$B$21:$B$44,0),MATCH(BI$1,$D$16:$M$16,0))+VLOOKUP($BE1320,战斗属性模型!$K$22:$O$24,BI$2,FALSE)*INDEX($BW$3:$CF$578,MATCH($BD1320&amp;$BF1320&amp;$BG1320,$BT$3:$BT$578&amp;$BU$3:$BU$578&amp;$BV$3:$BV$578,0),MATCH(BI$1,$BW$1:$CF$1,0))</f>
        <v>26000</v>
      </c>
      <c r="BJ1320" s="3">
        <f t="array" ref="BJ1320">INDEX($D$21:$M$44,MATCH($BD1320&amp;$BF1320,$C$21:$C$44&amp;$B$21:$B$44,0),MATCH(BJ$1,$D$16:$M$16,0))+VLOOKUP($BE1320,战斗属性模型!$K$22:$O$24,BJ$2,FALSE)*INDEX($BW$3:$CF$578,MATCH($BD1320&amp;$BF1320&amp;$BG1320,$BT$3:$BT$578&amp;$BU$3:$BU$578&amp;$BV$3:$BV$578,0),MATCH(BJ$1,$BW$1:$CF$1,0))</f>
        <v>0</v>
      </c>
      <c r="BK1320" s="3">
        <f t="array" ref="BK1320">INDEX($D$21:$M$44,MATCH($BD1320&amp;$BF1320,$C$21:$C$44&amp;$B$21:$B$44,0),MATCH(BK$1,$D$16:$M$16,0))+VLOOKUP($BE1320,战斗属性模型!$K$22:$O$24,BK$2,FALSE)*INDEX($BW$3:$CF$578,MATCH($BD1320&amp;$BF1320&amp;$BG1320,$BT$3:$BT$578&amp;$BU$3:$BU$578&amp;$BV$3:$BV$578,0),MATCH(BK$1,$BW$1:$CF$1,0))</f>
        <v>0</v>
      </c>
      <c r="BL1320" s="3"/>
      <c r="BM1320" s="3"/>
      <c r="BN1320" s="3"/>
      <c r="BO1320" s="3"/>
      <c r="BP1320" s="3"/>
      <c r="BQ1320" s="3"/>
    </row>
    <row r="1321" spans="56:69" x14ac:dyDescent="0.2">
      <c r="BD1321" t="str">
        <f t="shared" si="853"/>
        <v>头饰</v>
      </c>
      <c r="BE1321">
        <f t="shared" si="854"/>
        <v>3</v>
      </c>
      <c r="BF1321">
        <f t="shared" ref="BF1321:BG1321" si="883">BF745</f>
        <v>4</v>
      </c>
      <c r="BG1321">
        <f t="shared" si="883"/>
        <v>23</v>
      </c>
      <c r="BH1321" s="3">
        <f t="array" ref="BH1321">INDEX($D$21:$M$44,MATCH($BD1321&amp;$BF1321,$C$21:$C$44&amp;$B$21:$B$44,0),MATCH(BH$1,$D$16:$M$16,0))+VLOOKUP($BE1321,战斗属性模型!$K$22:$O$24,BH$2,FALSE)*INDEX($BW$3:$CF$578,MATCH($BD1321&amp;$BF1321&amp;$BG1321,$BT$3:$BT$578&amp;$BU$3:$BU$578&amp;$BV$3:$BV$578,0),MATCH(BH$1,$BW$1:$CF$1,0))</f>
        <v>586</v>
      </c>
      <c r="BI1321" s="3">
        <f t="array" ref="BI1321">INDEX($D$21:$M$44,MATCH($BD1321&amp;$BF1321,$C$21:$C$44&amp;$B$21:$B$44,0),MATCH(BI$1,$D$16:$M$16,0))+VLOOKUP($BE1321,战斗属性模型!$K$22:$O$24,BI$2,FALSE)*INDEX($BW$3:$CF$578,MATCH($BD1321&amp;$BF1321&amp;$BG1321,$BT$3:$BT$578&amp;$BU$3:$BU$578&amp;$BV$3:$BV$578,0),MATCH(BI$1,$BW$1:$CF$1,0))</f>
        <v>27000</v>
      </c>
      <c r="BJ1321" s="3">
        <f t="array" ref="BJ1321">INDEX($D$21:$M$44,MATCH($BD1321&amp;$BF1321,$C$21:$C$44&amp;$B$21:$B$44,0),MATCH(BJ$1,$D$16:$M$16,0))+VLOOKUP($BE1321,战斗属性模型!$K$22:$O$24,BJ$2,FALSE)*INDEX($BW$3:$CF$578,MATCH($BD1321&amp;$BF1321&amp;$BG1321,$BT$3:$BT$578&amp;$BU$3:$BU$578&amp;$BV$3:$BV$578,0),MATCH(BJ$1,$BW$1:$CF$1,0))</f>
        <v>0</v>
      </c>
      <c r="BK1321" s="3">
        <f t="array" ref="BK1321">INDEX($D$21:$M$44,MATCH($BD1321&amp;$BF1321,$C$21:$C$44&amp;$B$21:$B$44,0),MATCH(BK$1,$D$16:$M$16,0))+VLOOKUP($BE1321,战斗属性模型!$K$22:$O$24,BK$2,FALSE)*INDEX($BW$3:$CF$578,MATCH($BD1321&amp;$BF1321&amp;$BG1321,$BT$3:$BT$578&amp;$BU$3:$BU$578&amp;$BV$3:$BV$578,0),MATCH(BK$1,$BW$1:$CF$1,0))</f>
        <v>0</v>
      </c>
      <c r="BL1321" s="3"/>
      <c r="BM1321" s="3"/>
      <c r="BN1321" s="3"/>
      <c r="BO1321" s="3"/>
      <c r="BP1321" s="3"/>
      <c r="BQ1321" s="3"/>
    </row>
    <row r="1322" spans="56:69" x14ac:dyDescent="0.2">
      <c r="BD1322" t="str">
        <f t="shared" si="853"/>
        <v>头饰</v>
      </c>
      <c r="BE1322">
        <f t="shared" si="854"/>
        <v>3</v>
      </c>
      <c r="BF1322">
        <f t="shared" ref="BF1322:BG1322" si="884">BF746</f>
        <v>4</v>
      </c>
      <c r="BG1322">
        <f t="shared" si="884"/>
        <v>24</v>
      </c>
      <c r="BH1322" s="3">
        <f t="array" ref="BH1322">INDEX($D$21:$M$44,MATCH($BD1322&amp;$BF1322,$C$21:$C$44&amp;$B$21:$B$44,0),MATCH(BH$1,$D$16:$M$16,0))+VLOOKUP($BE1322,战斗属性模型!$K$22:$O$24,BH$2,FALSE)*INDEX($BW$3:$CF$578,MATCH($BD1322&amp;$BF1322&amp;$BG1322,$BT$3:$BT$578&amp;$BU$3:$BU$578&amp;$BV$3:$BV$578,0),MATCH(BH$1,$BW$1:$CF$1,0))</f>
        <v>608</v>
      </c>
      <c r="BI1322" s="3">
        <f t="array" ref="BI1322">INDEX($D$21:$M$44,MATCH($BD1322&amp;$BF1322,$C$21:$C$44&amp;$B$21:$B$44,0),MATCH(BI$1,$D$16:$M$16,0))+VLOOKUP($BE1322,战斗属性模型!$K$22:$O$24,BI$2,FALSE)*INDEX($BW$3:$CF$578,MATCH($BD1322&amp;$BF1322&amp;$BG1322,$BT$3:$BT$578&amp;$BU$3:$BU$578&amp;$BV$3:$BV$578,0),MATCH(BI$1,$BW$1:$CF$1,0))</f>
        <v>28000</v>
      </c>
      <c r="BJ1322" s="3">
        <f t="array" ref="BJ1322">INDEX($D$21:$M$44,MATCH($BD1322&amp;$BF1322,$C$21:$C$44&amp;$B$21:$B$44,0),MATCH(BJ$1,$D$16:$M$16,0))+VLOOKUP($BE1322,战斗属性模型!$K$22:$O$24,BJ$2,FALSE)*INDEX($BW$3:$CF$578,MATCH($BD1322&amp;$BF1322&amp;$BG1322,$BT$3:$BT$578&amp;$BU$3:$BU$578&amp;$BV$3:$BV$578,0),MATCH(BJ$1,$BW$1:$CF$1,0))</f>
        <v>0</v>
      </c>
      <c r="BK1322" s="3">
        <f t="array" ref="BK1322">INDEX($D$21:$M$44,MATCH($BD1322&amp;$BF1322,$C$21:$C$44&amp;$B$21:$B$44,0),MATCH(BK$1,$D$16:$M$16,0))+VLOOKUP($BE1322,战斗属性模型!$K$22:$O$24,BK$2,FALSE)*INDEX($BW$3:$CF$578,MATCH($BD1322&amp;$BF1322&amp;$BG1322,$BT$3:$BT$578&amp;$BU$3:$BU$578&amp;$BV$3:$BV$578,0),MATCH(BK$1,$BW$1:$CF$1,0))</f>
        <v>0</v>
      </c>
      <c r="BL1322" s="3"/>
      <c r="BM1322" s="3"/>
      <c r="BN1322" s="3"/>
      <c r="BO1322" s="3"/>
      <c r="BP1322" s="3"/>
      <c r="BQ1322" s="3"/>
    </row>
    <row r="1323" spans="56:69" x14ac:dyDescent="0.2">
      <c r="BD1323" t="str">
        <f t="shared" si="853"/>
        <v>头饰</v>
      </c>
      <c r="BE1323">
        <f t="shared" si="854"/>
        <v>3</v>
      </c>
      <c r="BF1323">
        <f t="shared" ref="BF1323:BG1323" si="885">BF747</f>
        <v>5</v>
      </c>
      <c r="BG1323">
        <f t="shared" si="885"/>
        <v>1</v>
      </c>
      <c r="BH1323" s="3">
        <f t="array" ref="BH1323">INDEX($D$21:$M$44,MATCH($BD1323&amp;$BF1323,$C$21:$C$44&amp;$B$21:$B$44,0),MATCH(BH$1,$D$16:$M$16,0))+VLOOKUP($BE1323,战斗属性模型!$K$22:$O$24,BH$2,FALSE)*INDEX($BW$3:$CF$578,MATCH($BD1323&amp;$BF1323&amp;$BG1323,$BT$3:$BT$578&amp;$BU$3:$BU$578&amp;$BV$3:$BV$578,0),MATCH(BH$1,$BW$1:$CF$1,0))</f>
        <v>163.19999999999999</v>
      </c>
      <c r="BI1323" s="3">
        <f t="array" ref="BI1323">INDEX($D$21:$M$44,MATCH($BD1323&amp;$BF1323,$C$21:$C$44&amp;$B$21:$B$44,0),MATCH(BI$1,$D$16:$M$16,0))+VLOOKUP($BE1323,战斗属性模型!$K$22:$O$24,BI$2,FALSE)*INDEX($BW$3:$CF$578,MATCH($BD1323&amp;$BF1323&amp;$BG1323,$BT$3:$BT$578&amp;$BU$3:$BU$578&amp;$BV$3:$BV$578,0),MATCH(BI$1,$BW$1:$CF$1,0))</f>
        <v>8000</v>
      </c>
      <c r="BJ1323" s="3">
        <f t="array" ref="BJ1323">INDEX($D$21:$M$44,MATCH($BD1323&amp;$BF1323,$C$21:$C$44&amp;$B$21:$B$44,0),MATCH(BJ$1,$D$16:$M$16,0))+VLOOKUP($BE1323,战斗属性模型!$K$22:$O$24,BJ$2,FALSE)*INDEX($BW$3:$CF$578,MATCH($BD1323&amp;$BF1323&amp;$BG1323,$BT$3:$BT$578&amp;$BU$3:$BU$578&amp;$BV$3:$BV$578,0),MATCH(BJ$1,$BW$1:$CF$1,0))</f>
        <v>0</v>
      </c>
      <c r="BK1323" s="3">
        <f t="array" ref="BK1323">INDEX($D$21:$M$44,MATCH($BD1323&amp;$BF1323,$C$21:$C$44&amp;$B$21:$B$44,0),MATCH(BK$1,$D$16:$M$16,0))+VLOOKUP($BE1323,战斗属性模型!$K$22:$O$24,BK$2,FALSE)*INDEX($BW$3:$CF$578,MATCH($BD1323&amp;$BF1323&amp;$BG1323,$BT$3:$BT$578&amp;$BU$3:$BU$578&amp;$BV$3:$BV$578,0),MATCH(BK$1,$BW$1:$CF$1,0))</f>
        <v>0</v>
      </c>
      <c r="BL1323" s="3"/>
      <c r="BM1323" s="3"/>
      <c r="BN1323" s="3"/>
      <c r="BO1323" s="3"/>
      <c r="BP1323" s="3"/>
      <c r="BQ1323" s="3"/>
    </row>
    <row r="1324" spans="56:69" x14ac:dyDescent="0.2">
      <c r="BD1324" t="str">
        <f t="shared" si="853"/>
        <v>头饰</v>
      </c>
      <c r="BE1324">
        <f t="shared" si="854"/>
        <v>3</v>
      </c>
      <c r="BF1324">
        <f t="shared" ref="BF1324:BG1324" si="886">BF748</f>
        <v>5</v>
      </c>
      <c r="BG1324">
        <f t="shared" si="886"/>
        <v>2</v>
      </c>
      <c r="BH1324" s="3">
        <f t="array" ref="BH1324">INDEX($D$21:$M$44,MATCH($BD1324&amp;$BF1324,$C$21:$C$44&amp;$B$21:$B$44,0),MATCH(BH$1,$D$16:$M$16,0))+VLOOKUP($BE1324,战斗属性模型!$K$22:$O$24,BH$2,FALSE)*INDEX($BW$3:$CF$578,MATCH($BD1324&amp;$BF1324&amp;$BG1324,$BT$3:$BT$578&amp;$BU$3:$BU$578&amp;$BV$3:$BV$578,0),MATCH(BH$1,$BW$1:$CF$1,0))</f>
        <v>198.4</v>
      </c>
      <c r="BI1324" s="3">
        <f t="array" ref="BI1324">INDEX($D$21:$M$44,MATCH($BD1324&amp;$BF1324,$C$21:$C$44&amp;$B$21:$B$44,0),MATCH(BI$1,$D$16:$M$16,0))+VLOOKUP($BE1324,战斗属性模型!$K$22:$O$24,BI$2,FALSE)*INDEX($BW$3:$CF$578,MATCH($BD1324&amp;$BF1324&amp;$BG1324,$BT$3:$BT$578&amp;$BU$3:$BU$578&amp;$BV$3:$BV$578,0),MATCH(BI$1,$BW$1:$CF$1,0))</f>
        <v>9600</v>
      </c>
      <c r="BJ1324" s="3">
        <f t="array" ref="BJ1324">INDEX($D$21:$M$44,MATCH($BD1324&amp;$BF1324,$C$21:$C$44&amp;$B$21:$B$44,0),MATCH(BJ$1,$D$16:$M$16,0))+VLOOKUP($BE1324,战斗属性模型!$K$22:$O$24,BJ$2,FALSE)*INDEX($BW$3:$CF$578,MATCH($BD1324&amp;$BF1324&amp;$BG1324,$BT$3:$BT$578&amp;$BU$3:$BU$578&amp;$BV$3:$BV$578,0),MATCH(BJ$1,$BW$1:$CF$1,0))</f>
        <v>0</v>
      </c>
      <c r="BK1324" s="3">
        <f t="array" ref="BK1324">INDEX($D$21:$M$44,MATCH($BD1324&amp;$BF1324,$C$21:$C$44&amp;$B$21:$B$44,0),MATCH(BK$1,$D$16:$M$16,0))+VLOOKUP($BE1324,战斗属性模型!$K$22:$O$24,BK$2,FALSE)*INDEX($BW$3:$CF$578,MATCH($BD1324&amp;$BF1324&amp;$BG1324,$BT$3:$BT$578&amp;$BU$3:$BU$578&amp;$BV$3:$BV$578,0),MATCH(BK$1,$BW$1:$CF$1,0))</f>
        <v>0</v>
      </c>
      <c r="BL1324" s="3"/>
      <c r="BM1324" s="3"/>
      <c r="BN1324" s="3"/>
      <c r="BO1324" s="3"/>
      <c r="BP1324" s="3"/>
      <c r="BQ1324" s="3"/>
    </row>
    <row r="1325" spans="56:69" x14ac:dyDescent="0.2">
      <c r="BD1325" t="str">
        <f t="shared" si="853"/>
        <v>头饰</v>
      </c>
      <c r="BE1325">
        <f t="shared" si="854"/>
        <v>3</v>
      </c>
      <c r="BF1325">
        <f t="shared" ref="BF1325:BG1325" si="887">BF749</f>
        <v>5</v>
      </c>
      <c r="BG1325">
        <f t="shared" si="887"/>
        <v>3</v>
      </c>
      <c r="BH1325" s="3">
        <f t="array" ref="BH1325">INDEX($D$21:$M$44,MATCH($BD1325&amp;$BF1325,$C$21:$C$44&amp;$B$21:$B$44,0),MATCH(BH$1,$D$16:$M$16,0))+VLOOKUP($BE1325,战斗属性模型!$K$22:$O$24,BH$2,FALSE)*INDEX($BW$3:$CF$578,MATCH($BD1325&amp;$BF1325&amp;$BG1325,$BT$3:$BT$578&amp;$BU$3:$BU$578&amp;$BV$3:$BV$578,0),MATCH(BH$1,$BW$1:$CF$1,0))</f>
        <v>233.60000000000002</v>
      </c>
      <c r="BI1325" s="3">
        <f t="array" ref="BI1325">INDEX($D$21:$M$44,MATCH($BD1325&amp;$BF1325,$C$21:$C$44&amp;$B$21:$B$44,0),MATCH(BI$1,$D$16:$M$16,0))+VLOOKUP($BE1325,战斗属性模型!$K$22:$O$24,BI$2,FALSE)*INDEX($BW$3:$CF$578,MATCH($BD1325&amp;$BF1325&amp;$BG1325,$BT$3:$BT$578&amp;$BU$3:$BU$578&amp;$BV$3:$BV$578,0),MATCH(BI$1,$BW$1:$CF$1,0))</f>
        <v>11200</v>
      </c>
      <c r="BJ1325" s="3">
        <f t="array" ref="BJ1325">INDEX($D$21:$M$44,MATCH($BD1325&amp;$BF1325,$C$21:$C$44&amp;$B$21:$B$44,0),MATCH(BJ$1,$D$16:$M$16,0))+VLOOKUP($BE1325,战斗属性模型!$K$22:$O$24,BJ$2,FALSE)*INDEX($BW$3:$CF$578,MATCH($BD1325&amp;$BF1325&amp;$BG1325,$BT$3:$BT$578&amp;$BU$3:$BU$578&amp;$BV$3:$BV$578,0),MATCH(BJ$1,$BW$1:$CF$1,0))</f>
        <v>0</v>
      </c>
      <c r="BK1325" s="3">
        <f t="array" ref="BK1325">INDEX($D$21:$M$44,MATCH($BD1325&amp;$BF1325,$C$21:$C$44&amp;$B$21:$B$44,0),MATCH(BK$1,$D$16:$M$16,0))+VLOOKUP($BE1325,战斗属性模型!$K$22:$O$24,BK$2,FALSE)*INDEX($BW$3:$CF$578,MATCH($BD1325&amp;$BF1325&amp;$BG1325,$BT$3:$BT$578&amp;$BU$3:$BU$578&amp;$BV$3:$BV$578,0),MATCH(BK$1,$BW$1:$CF$1,0))</f>
        <v>0</v>
      </c>
      <c r="BL1325" s="3"/>
      <c r="BM1325" s="3"/>
      <c r="BN1325" s="3"/>
      <c r="BO1325" s="3"/>
      <c r="BP1325" s="3"/>
      <c r="BQ1325" s="3"/>
    </row>
    <row r="1326" spans="56:69" x14ac:dyDescent="0.2">
      <c r="BD1326" t="str">
        <f t="shared" si="853"/>
        <v>头饰</v>
      </c>
      <c r="BE1326">
        <f t="shared" si="854"/>
        <v>3</v>
      </c>
      <c r="BF1326">
        <f t="shared" ref="BF1326:BG1326" si="888">BF750</f>
        <v>5</v>
      </c>
      <c r="BG1326">
        <f t="shared" si="888"/>
        <v>4</v>
      </c>
      <c r="BH1326" s="3">
        <f t="array" ref="BH1326">INDEX($D$21:$M$44,MATCH($BD1326&amp;$BF1326,$C$21:$C$44&amp;$B$21:$B$44,0),MATCH(BH$1,$D$16:$M$16,0))+VLOOKUP($BE1326,战斗属性模型!$K$22:$O$24,BH$2,FALSE)*INDEX($BW$3:$CF$578,MATCH($BD1326&amp;$BF1326&amp;$BG1326,$BT$3:$BT$578&amp;$BU$3:$BU$578&amp;$BV$3:$BV$578,0),MATCH(BH$1,$BW$1:$CF$1,0))</f>
        <v>268.8</v>
      </c>
      <c r="BI1326" s="3">
        <f t="array" ref="BI1326">INDEX($D$21:$M$44,MATCH($BD1326&amp;$BF1326,$C$21:$C$44&amp;$B$21:$B$44,0),MATCH(BI$1,$D$16:$M$16,0))+VLOOKUP($BE1326,战斗属性模型!$K$22:$O$24,BI$2,FALSE)*INDEX($BW$3:$CF$578,MATCH($BD1326&amp;$BF1326&amp;$BG1326,$BT$3:$BT$578&amp;$BU$3:$BU$578&amp;$BV$3:$BV$578,0),MATCH(BI$1,$BW$1:$CF$1,0))</f>
        <v>12800</v>
      </c>
      <c r="BJ1326" s="3">
        <f t="array" ref="BJ1326">INDEX($D$21:$M$44,MATCH($BD1326&amp;$BF1326,$C$21:$C$44&amp;$B$21:$B$44,0),MATCH(BJ$1,$D$16:$M$16,0))+VLOOKUP($BE1326,战斗属性模型!$K$22:$O$24,BJ$2,FALSE)*INDEX($BW$3:$CF$578,MATCH($BD1326&amp;$BF1326&amp;$BG1326,$BT$3:$BT$578&amp;$BU$3:$BU$578&amp;$BV$3:$BV$578,0),MATCH(BJ$1,$BW$1:$CF$1,0))</f>
        <v>0</v>
      </c>
      <c r="BK1326" s="3">
        <f t="array" ref="BK1326">INDEX($D$21:$M$44,MATCH($BD1326&amp;$BF1326,$C$21:$C$44&amp;$B$21:$B$44,0),MATCH(BK$1,$D$16:$M$16,0))+VLOOKUP($BE1326,战斗属性模型!$K$22:$O$24,BK$2,FALSE)*INDEX($BW$3:$CF$578,MATCH($BD1326&amp;$BF1326&amp;$BG1326,$BT$3:$BT$578&amp;$BU$3:$BU$578&amp;$BV$3:$BV$578,0),MATCH(BK$1,$BW$1:$CF$1,0))</f>
        <v>0</v>
      </c>
      <c r="BL1326" s="3"/>
      <c r="BM1326" s="3"/>
      <c r="BN1326" s="3"/>
      <c r="BO1326" s="3"/>
      <c r="BP1326" s="3"/>
      <c r="BQ1326" s="3"/>
    </row>
    <row r="1327" spans="56:69" x14ac:dyDescent="0.2">
      <c r="BD1327" t="str">
        <f t="shared" si="853"/>
        <v>头饰</v>
      </c>
      <c r="BE1327">
        <f t="shared" si="854"/>
        <v>3</v>
      </c>
      <c r="BF1327">
        <f t="shared" ref="BF1327:BG1327" si="889">BF751</f>
        <v>5</v>
      </c>
      <c r="BG1327">
        <f t="shared" si="889"/>
        <v>5</v>
      </c>
      <c r="BH1327" s="3">
        <f t="array" ref="BH1327">INDEX($D$21:$M$44,MATCH($BD1327&amp;$BF1327,$C$21:$C$44&amp;$B$21:$B$44,0),MATCH(BH$1,$D$16:$M$16,0))+VLOOKUP($BE1327,战斗属性模型!$K$22:$O$24,BH$2,FALSE)*INDEX($BW$3:$CF$578,MATCH($BD1327&amp;$BF1327&amp;$BG1327,$BT$3:$BT$578&amp;$BU$3:$BU$578&amp;$BV$3:$BV$578,0),MATCH(BH$1,$BW$1:$CF$1,0))</f>
        <v>304</v>
      </c>
      <c r="BI1327" s="3">
        <f t="array" ref="BI1327">INDEX($D$21:$M$44,MATCH($BD1327&amp;$BF1327,$C$21:$C$44&amp;$B$21:$B$44,0),MATCH(BI$1,$D$16:$M$16,0))+VLOOKUP($BE1327,战斗属性模型!$K$22:$O$24,BI$2,FALSE)*INDEX($BW$3:$CF$578,MATCH($BD1327&amp;$BF1327&amp;$BG1327,$BT$3:$BT$578&amp;$BU$3:$BU$578&amp;$BV$3:$BV$578,0),MATCH(BI$1,$BW$1:$CF$1,0))</f>
        <v>14400</v>
      </c>
      <c r="BJ1327" s="3">
        <f t="array" ref="BJ1327">INDEX($D$21:$M$44,MATCH($BD1327&amp;$BF1327,$C$21:$C$44&amp;$B$21:$B$44,0),MATCH(BJ$1,$D$16:$M$16,0))+VLOOKUP($BE1327,战斗属性模型!$K$22:$O$24,BJ$2,FALSE)*INDEX($BW$3:$CF$578,MATCH($BD1327&amp;$BF1327&amp;$BG1327,$BT$3:$BT$578&amp;$BU$3:$BU$578&amp;$BV$3:$BV$578,0),MATCH(BJ$1,$BW$1:$CF$1,0))</f>
        <v>0</v>
      </c>
      <c r="BK1327" s="3">
        <f t="array" ref="BK1327">INDEX($D$21:$M$44,MATCH($BD1327&amp;$BF1327,$C$21:$C$44&amp;$B$21:$B$44,0),MATCH(BK$1,$D$16:$M$16,0))+VLOOKUP($BE1327,战斗属性模型!$K$22:$O$24,BK$2,FALSE)*INDEX($BW$3:$CF$578,MATCH($BD1327&amp;$BF1327&amp;$BG1327,$BT$3:$BT$578&amp;$BU$3:$BU$578&amp;$BV$3:$BV$578,0),MATCH(BK$1,$BW$1:$CF$1,0))</f>
        <v>0</v>
      </c>
      <c r="BL1327" s="3"/>
      <c r="BM1327" s="3"/>
      <c r="BN1327" s="3"/>
      <c r="BO1327" s="3"/>
      <c r="BP1327" s="3"/>
      <c r="BQ1327" s="3"/>
    </row>
    <row r="1328" spans="56:69" x14ac:dyDescent="0.2">
      <c r="BD1328" t="str">
        <f t="shared" si="853"/>
        <v>头饰</v>
      </c>
      <c r="BE1328">
        <f t="shared" si="854"/>
        <v>3</v>
      </c>
      <c r="BF1328">
        <f t="shared" ref="BF1328:BG1328" si="890">BF752</f>
        <v>5</v>
      </c>
      <c r="BG1328">
        <f t="shared" si="890"/>
        <v>6</v>
      </c>
      <c r="BH1328" s="3">
        <f t="array" ref="BH1328">INDEX($D$21:$M$44,MATCH($BD1328&amp;$BF1328,$C$21:$C$44&amp;$B$21:$B$44,0),MATCH(BH$1,$D$16:$M$16,0))+VLOOKUP($BE1328,战斗属性模型!$K$22:$O$24,BH$2,FALSE)*INDEX($BW$3:$CF$578,MATCH($BD1328&amp;$BF1328&amp;$BG1328,$BT$3:$BT$578&amp;$BU$3:$BU$578&amp;$BV$3:$BV$578,0),MATCH(BH$1,$BW$1:$CF$1,0))</f>
        <v>339.20000000000005</v>
      </c>
      <c r="BI1328" s="3">
        <f t="array" ref="BI1328">INDEX($D$21:$M$44,MATCH($BD1328&amp;$BF1328,$C$21:$C$44&amp;$B$21:$B$44,0),MATCH(BI$1,$D$16:$M$16,0))+VLOOKUP($BE1328,战斗属性模型!$K$22:$O$24,BI$2,FALSE)*INDEX($BW$3:$CF$578,MATCH($BD1328&amp;$BF1328&amp;$BG1328,$BT$3:$BT$578&amp;$BU$3:$BU$578&amp;$BV$3:$BV$578,0),MATCH(BI$1,$BW$1:$CF$1,0))</f>
        <v>16000</v>
      </c>
      <c r="BJ1328" s="3">
        <f t="array" ref="BJ1328">INDEX($D$21:$M$44,MATCH($BD1328&amp;$BF1328,$C$21:$C$44&amp;$B$21:$B$44,0),MATCH(BJ$1,$D$16:$M$16,0))+VLOOKUP($BE1328,战斗属性模型!$K$22:$O$24,BJ$2,FALSE)*INDEX($BW$3:$CF$578,MATCH($BD1328&amp;$BF1328&amp;$BG1328,$BT$3:$BT$578&amp;$BU$3:$BU$578&amp;$BV$3:$BV$578,0),MATCH(BJ$1,$BW$1:$CF$1,0))</f>
        <v>0</v>
      </c>
      <c r="BK1328" s="3">
        <f t="array" ref="BK1328">INDEX($D$21:$M$44,MATCH($BD1328&amp;$BF1328,$C$21:$C$44&amp;$B$21:$B$44,0),MATCH(BK$1,$D$16:$M$16,0))+VLOOKUP($BE1328,战斗属性模型!$K$22:$O$24,BK$2,FALSE)*INDEX($BW$3:$CF$578,MATCH($BD1328&amp;$BF1328&amp;$BG1328,$BT$3:$BT$578&amp;$BU$3:$BU$578&amp;$BV$3:$BV$578,0),MATCH(BK$1,$BW$1:$CF$1,0))</f>
        <v>0</v>
      </c>
      <c r="BL1328" s="3"/>
      <c r="BM1328" s="3"/>
      <c r="BN1328" s="3"/>
      <c r="BO1328" s="3"/>
      <c r="BP1328" s="3"/>
      <c r="BQ1328" s="3"/>
    </row>
    <row r="1329" spans="56:69" x14ac:dyDescent="0.2">
      <c r="BD1329" t="str">
        <f t="shared" si="853"/>
        <v>头饰</v>
      </c>
      <c r="BE1329">
        <f t="shared" si="854"/>
        <v>3</v>
      </c>
      <c r="BF1329">
        <f t="shared" ref="BF1329:BG1329" si="891">BF753</f>
        <v>5</v>
      </c>
      <c r="BG1329">
        <f t="shared" si="891"/>
        <v>7</v>
      </c>
      <c r="BH1329" s="3">
        <f t="array" ref="BH1329">INDEX($D$21:$M$44,MATCH($BD1329&amp;$BF1329,$C$21:$C$44&amp;$B$21:$B$44,0),MATCH(BH$1,$D$16:$M$16,0))+VLOOKUP($BE1329,战斗属性模型!$K$22:$O$24,BH$2,FALSE)*INDEX($BW$3:$CF$578,MATCH($BD1329&amp;$BF1329&amp;$BG1329,$BT$3:$BT$578&amp;$BU$3:$BU$578&amp;$BV$3:$BV$578,0),MATCH(BH$1,$BW$1:$CF$1,0))</f>
        <v>374.40000000000003</v>
      </c>
      <c r="BI1329" s="3">
        <f t="array" ref="BI1329">INDEX($D$21:$M$44,MATCH($BD1329&amp;$BF1329,$C$21:$C$44&amp;$B$21:$B$44,0),MATCH(BI$1,$D$16:$M$16,0))+VLOOKUP($BE1329,战斗属性模型!$K$22:$O$24,BI$2,FALSE)*INDEX($BW$3:$CF$578,MATCH($BD1329&amp;$BF1329&amp;$BG1329,$BT$3:$BT$578&amp;$BU$3:$BU$578&amp;$BV$3:$BV$578,0),MATCH(BI$1,$BW$1:$CF$1,0))</f>
        <v>17600</v>
      </c>
      <c r="BJ1329" s="3">
        <f t="array" ref="BJ1329">INDEX($D$21:$M$44,MATCH($BD1329&amp;$BF1329,$C$21:$C$44&amp;$B$21:$B$44,0),MATCH(BJ$1,$D$16:$M$16,0))+VLOOKUP($BE1329,战斗属性模型!$K$22:$O$24,BJ$2,FALSE)*INDEX($BW$3:$CF$578,MATCH($BD1329&amp;$BF1329&amp;$BG1329,$BT$3:$BT$578&amp;$BU$3:$BU$578&amp;$BV$3:$BV$578,0),MATCH(BJ$1,$BW$1:$CF$1,0))</f>
        <v>0</v>
      </c>
      <c r="BK1329" s="3">
        <f t="array" ref="BK1329">INDEX($D$21:$M$44,MATCH($BD1329&amp;$BF1329,$C$21:$C$44&amp;$B$21:$B$44,0),MATCH(BK$1,$D$16:$M$16,0))+VLOOKUP($BE1329,战斗属性模型!$K$22:$O$24,BK$2,FALSE)*INDEX($BW$3:$CF$578,MATCH($BD1329&amp;$BF1329&amp;$BG1329,$BT$3:$BT$578&amp;$BU$3:$BU$578&amp;$BV$3:$BV$578,0),MATCH(BK$1,$BW$1:$CF$1,0))</f>
        <v>0</v>
      </c>
      <c r="BL1329" s="3"/>
      <c r="BM1329" s="3"/>
      <c r="BN1329" s="3"/>
      <c r="BO1329" s="3"/>
      <c r="BP1329" s="3"/>
      <c r="BQ1329" s="3"/>
    </row>
    <row r="1330" spans="56:69" x14ac:dyDescent="0.2">
      <c r="BD1330" t="str">
        <f t="shared" si="853"/>
        <v>头饰</v>
      </c>
      <c r="BE1330">
        <f t="shared" si="854"/>
        <v>3</v>
      </c>
      <c r="BF1330">
        <f t="shared" ref="BF1330:BG1330" si="892">BF754</f>
        <v>5</v>
      </c>
      <c r="BG1330">
        <f t="shared" si="892"/>
        <v>8</v>
      </c>
      <c r="BH1330" s="3">
        <f t="array" ref="BH1330">INDEX($D$21:$M$44,MATCH($BD1330&amp;$BF1330,$C$21:$C$44&amp;$B$21:$B$44,0),MATCH(BH$1,$D$16:$M$16,0))+VLOOKUP($BE1330,战斗属性模型!$K$22:$O$24,BH$2,FALSE)*INDEX($BW$3:$CF$578,MATCH($BD1330&amp;$BF1330&amp;$BG1330,$BT$3:$BT$578&amp;$BU$3:$BU$578&amp;$BV$3:$BV$578,0),MATCH(BH$1,$BW$1:$CF$1,0))</f>
        <v>409.6</v>
      </c>
      <c r="BI1330" s="3">
        <f t="array" ref="BI1330">INDEX($D$21:$M$44,MATCH($BD1330&amp;$BF1330,$C$21:$C$44&amp;$B$21:$B$44,0),MATCH(BI$1,$D$16:$M$16,0))+VLOOKUP($BE1330,战斗属性模型!$K$22:$O$24,BI$2,FALSE)*INDEX($BW$3:$CF$578,MATCH($BD1330&amp;$BF1330&amp;$BG1330,$BT$3:$BT$578&amp;$BU$3:$BU$578&amp;$BV$3:$BV$578,0),MATCH(BI$1,$BW$1:$CF$1,0))</f>
        <v>19200</v>
      </c>
      <c r="BJ1330" s="3">
        <f t="array" ref="BJ1330">INDEX($D$21:$M$44,MATCH($BD1330&amp;$BF1330,$C$21:$C$44&amp;$B$21:$B$44,0),MATCH(BJ$1,$D$16:$M$16,0))+VLOOKUP($BE1330,战斗属性模型!$K$22:$O$24,BJ$2,FALSE)*INDEX($BW$3:$CF$578,MATCH($BD1330&amp;$BF1330&amp;$BG1330,$BT$3:$BT$578&amp;$BU$3:$BU$578&amp;$BV$3:$BV$578,0),MATCH(BJ$1,$BW$1:$CF$1,0))</f>
        <v>0</v>
      </c>
      <c r="BK1330" s="3">
        <f t="array" ref="BK1330">INDEX($D$21:$M$44,MATCH($BD1330&amp;$BF1330,$C$21:$C$44&amp;$B$21:$B$44,0),MATCH(BK$1,$D$16:$M$16,0))+VLOOKUP($BE1330,战斗属性模型!$K$22:$O$24,BK$2,FALSE)*INDEX($BW$3:$CF$578,MATCH($BD1330&amp;$BF1330&amp;$BG1330,$BT$3:$BT$578&amp;$BU$3:$BU$578&amp;$BV$3:$BV$578,0),MATCH(BK$1,$BW$1:$CF$1,0))</f>
        <v>0</v>
      </c>
      <c r="BL1330" s="3"/>
      <c r="BM1330" s="3"/>
      <c r="BN1330" s="3"/>
      <c r="BO1330" s="3"/>
      <c r="BP1330" s="3"/>
      <c r="BQ1330" s="3"/>
    </row>
    <row r="1331" spans="56:69" x14ac:dyDescent="0.2">
      <c r="BD1331" t="str">
        <f t="shared" si="853"/>
        <v>头饰</v>
      </c>
      <c r="BE1331">
        <f t="shared" si="854"/>
        <v>3</v>
      </c>
      <c r="BF1331">
        <f t="shared" ref="BF1331:BG1331" si="893">BF755</f>
        <v>5</v>
      </c>
      <c r="BG1331">
        <f t="shared" si="893"/>
        <v>9</v>
      </c>
      <c r="BH1331" s="3">
        <f t="array" ref="BH1331">INDEX($D$21:$M$44,MATCH($BD1331&amp;$BF1331,$C$21:$C$44&amp;$B$21:$B$44,0),MATCH(BH$1,$D$16:$M$16,0))+VLOOKUP($BE1331,战斗属性模型!$K$22:$O$24,BH$2,FALSE)*INDEX($BW$3:$CF$578,MATCH($BD1331&amp;$BF1331&amp;$BG1331,$BT$3:$BT$578&amp;$BU$3:$BU$578&amp;$BV$3:$BV$578,0),MATCH(BH$1,$BW$1:$CF$1,0))</f>
        <v>444.8</v>
      </c>
      <c r="BI1331" s="3">
        <f t="array" ref="BI1331">INDEX($D$21:$M$44,MATCH($BD1331&amp;$BF1331,$C$21:$C$44&amp;$B$21:$B$44,0),MATCH(BI$1,$D$16:$M$16,0))+VLOOKUP($BE1331,战斗属性模型!$K$22:$O$24,BI$2,FALSE)*INDEX($BW$3:$CF$578,MATCH($BD1331&amp;$BF1331&amp;$BG1331,$BT$3:$BT$578&amp;$BU$3:$BU$578&amp;$BV$3:$BV$578,0),MATCH(BI$1,$BW$1:$CF$1,0))</f>
        <v>20800</v>
      </c>
      <c r="BJ1331" s="3">
        <f t="array" ref="BJ1331">INDEX($D$21:$M$44,MATCH($BD1331&amp;$BF1331,$C$21:$C$44&amp;$B$21:$B$44,0),MATCH(BJ$1,$D$16:$M$16,0))+VLOOKUP($BE1331,战斗属性模型!$K$22:$O$24,BJ$2,FALSE)*INDEX($BW$3:$CF$578,MATCH($BD1331&amp;$BF1331&amp;$BG1331,$BT$3:$BT$578&amp;$BU$3:$BU$578&amp;$BV$3:$BV$578,0),MATCH(BJ$1,$BW$1:$CF$1,0))</f>
        <v>0</v>
      </c>
      <c r="BK1331" s="3">
        <f t="array" ref="BK1331">INDEX($D$21:$M$44,MATCH($BD1331&amp;$BF1331,$C$21:$C$44&amp;$B$21:$B$44,0),MATCH(BK$1,$D$16:$M$16,0))+VLOOKUP($BE1331,战斗属性模型!$K$22:$O$24,BK$2,FALSE)*INDEX($BW$3:$CF$578,MATCH($BD1331&amp;$BF1331&amp;$BG1331,$BT$3:$BT$578&amp;$BU$3:$BU$578&amp;$BV$3:$BV$578,0),MATCH(BK$1,$BW$1:$CF$1,0))</f>
        <v>0</v>
      </c>
      <c r="BL1331" s="3"/>
      <c r="BM1331" s="3"/>
      <c r="BN1331" s="3"/>
      <c r="BO1331" s="3"/>
      <c r="BP1331" s="3"/>
      <c r="BQ1331" s="3"/>
    </row>
    <row r="1332" spans="56:69" x14ac:dyDescent="0.2">
      <c r="BD1332" t="str">
        <f t="shared" si="853"/>
        <v>头饰</v>
      </c>
      <c r="BE1332">
        <f t="shared" si="854"/>
        <v>3</v>
      </c>
      <c r="BF1332">
        <f t="shared" ref="BF1332:BG1332" si="894">BF756</f>
        <v>5</v>
      </c>
      <c r="BG1332">
        <f t="shared" si="894"/>
        <v>10</v>
      </c>
      <c r="BH1332" s="3">
        <f t="array" ref="BH1332">INDEX($D$21:$M$44,MATCH($BD1332&amp;$BF1332,$C$21:$C$44&amp;$B$21:$B$44,0),MATCH(BH$1,$D$16:$M$16,0))+VLOOKUP($BE1332,战斗属性模型!$K$22:$O$24,BH$2,FALSE)*INDEX($BW$3:$CF$578,MATCH($BD1332&amp;$BF1332&amp;$BG1332,$BT$3:$BT$578&amp;$BU$3:$BU$578&amp;$BV$3:$BV$578,0),MATCH(BH$1,$BW$1:$CF$1,0))</f>
        <v>480</v>
      </c>
      <c r="BI1332" s="3">
        <f t="array" ref="BI1332">INDEX($D$21:$M$44,MATCH($BD1332&amp;$BF1332,$C$21:$C$44&amp;$B$21:$B$44,0),MATCH(BI$1,$D$16:$M$16,0))+VLOOKUP($BE1332,战斗属性模型!$K$22:$O$24,BI$2,FALSE)*INDEX($BW$3:$CF$578,MATCH($BD1332&amp;$BF1332&amp;$BG1332,$BT$3:$BT$578&amp;$BU$3:$BU$578&amp;$BV$3:$BV$578,0),MATCH(BI$1,$BW$1:$CF$1,0))</f>
        <v>22400</v>
      </c>
      <c r="BJ1332" s="3">
        <f t="array" ref="BJ1332">INDEX($D$21:$M$44,MATCH($BD1332&amp;$BF1332,$C$21:$C$44&amp;$B$21:$B$44,0),MATCH(BJ$1,$D$16:$M$16,0))+VLOOKUP($BE1332,战斗属性模型!$K$22:$O$24,BJ$2,FALSE)*INDEX($BW$3:$CF$578,MATCH($BD1332&amp;$BF1332&amp;$BG1332,$BT$3:$BT$578&amp;$BU$3:$BU$578&amp;$BV$3:$BV$578,0),MATCH(BJ$1,$BW$1:$CF$1,0))</f>
        <v>0</v>
      </c>
      <c r="BK1332" s="3">
        <f t="array" ref="BK1332">INDEX($D$21:$M$44,MATCH($BD1332&amp;$BF1332,$C$21:$C$44&amp;$B$21:$B$44,0),MATCH(BK$1,$D$16:$M$16,0))+VLOOKUP($BE1332,战斗属性模型!$K$22:$O$24,BK$2,FALSE)*INDEX($BW$3:$CF$578,MATCH($BD1332&amp;$BF1332&amp;$BG1332,$BT$3:$BT$578&amp;$BU$3:$BU$578&amp;$BV$3:$BV$578,0),MATCH(BK$1,$BW$1:$CF$1,0))</f>
        <v>0</v>
      </c>
      <c r="BL1332" s="3"/>
      <c r="BM1332" s="3"/>
      <c r="BN1332" s="3"/>
      <c r="BO1332" s="3"/>
      <c r="BP1332" s="3"/>
      <c r="BQ1332" s="3"/>
    </row>
    <row r="1333" spans="56:69" x14ac:dyDescent="0.2">
      <c r="BD1333" t="str">
        <f t="shared" si="853"/>
        <v>头饰</v>
      </c>
      <c r="BE1333">
        <f t="shared" si="854"/>
        <v>3</v>
      </c>
      <c r="BF1333">
        <f t="shared" ref="BF1333:BG1333" si="895">BF757</f>
        <v>5</v>
      </c>
      <c r="BG1333">
        <f t="shared" si="895"/>
        <v>11</v>
      </c>
      <c r="BH1333" s="3">
        <f t="array" ref="BH1333">INDEX($D$21:$M$44,MATCH($BD1333&amp;$BF1333,$C$21:$C$44&amp;$B$21:$B$44,0),MATCH(BH$1,$D$16:$M$16,0))+VLOOKUP($BE1333,战斗属性模型!$K$22:$O$24,BH$2,FALSE)*INDEX($BW$3:$CF$578,MATCH($BD1333&amp;$BF1333&amp;$BG1333,$BT$3:$BT$578&amp;$BU$3:$BU$578&amp;$BV$3:$BV$578,0),MATCH(BH$1,$BW$1:$CF$1,0))</f>
        <v>515.20000000000005</v>
      </c>
      <c r="BI1333" s="3">
        <f t="array" ref="BI1333">INDEX($D$21:$M$44,MATCH($BD1333&amp;$BF1333,$C$21:$C$44&amp;$B$21:$B$44,0),MATCH(BI$1,$D$16:$M$16,0))+VLOOKUP($BE1333,战斗属性模型!$K$22:$O$24,BI$2,FALSE)*INDEX($BW$3:$CF$578,MATCH($BD1333&amp;$BF1333&amp;$BG1333,$BT$3:$BT$578&amp;$BU$3:$BU$578&amp;$BV$3:$BV$578,0),MATCH(BI$1,$BW$1:$CF$1,0))</f>
        <v>24000</v>
      </c>
      <c r="BJ1333" s="3">
        <f t="array" ref="BJ1333">INDEX($D$21:$M$44,MATCH($BD1333&amp;$BF1333,$C$21:$C$44&amp;$B$21:$B$44,0),MATCH(BJ$1,$D$16:$M$16,0))+VLOOKUP($BE1333,战斗属性模型!$K$22:$O$24,BJ$2,FALSE)*INDEX($BW$3:$CF$578,MATCH($BD1333&amp;$BF1333&amp;$BG1333,$BT$3:$BT$578&amp;$BU$3:$BU$578&amp;$BV$3:$BV$578,0),MATCH(BJ$1,$BW$1:$CF$1,0))</f>
        <v>0</v>
      </c>
      <c r="BK1333" s="3">
        <f t="array" ref="BK1333">INDEX($D$21:$M$44,MATCH($BD1333&amp;$BF1333,$C$21:$C$44&amp;$B$21:$B$44,0),MATCH(BK$1,$D$16:$M$16,0))+VLOOKUP($BE1333,战斗属性模型!$K$22:$O$24,BK$2,FALSE)*INDEX($BW$3:$CF$578,MATCH($BD1333&amp;$BF1333&amp;$BG1333,$BT$3:$BT$578&amp;$BU$3:$BU$578&amp;$BV$3:$BV$578,0),MATCH(BK$1,$BW$1:$CF$1,0))</f>
        <v>0</v>
      </c>
      <c r="BL1333" s="3"/>
      <c r="BM1333" s="3"/>
      <c r="BN1333" s="3"/>
      <c r="BO1333" s="3"/>
      <c r="BP1333" s="3"/>
      <c r="BQ1333" s="3"/>
    </row>
    <row r="1334" spans="56:69" x14ac:dyDescent="0.2">
      <c r="BD1334" t="str">
        <f t="shared" si="853"/>
        <v>头饰</v>
      </c>
      <c r="BE1334">
        <f t="shared" si="854"/>
        <v>3</v>
      </c>
      <c r="BF1334">
        <f t="shared" ref="BF1334:BG1334" si="896">BF758</f>
        <v>5</v>
      </c>
      <c r="BG1334">
        <f t="shared" si="896"/>
        <v>12</v>
      </c>
      <c r="BH1334" s="3">
        <f t="array" ref="BH1334">INDEX($D$21:$M$44,MATCH($BD1334&amp;$BF1334,$C$21:$C$44&amp;$B$21:$B$44,0),MATCH(BH$1,$D$16:$M$16,0))+VLOOKUP($BE1334,战斗属性模型!$K$22:$O$24,BH$2,FALSE)*INDEX($BW$3:$CF$578,MATCH($BD1334&amp;$BF1334&amp;$BG1334,$BT$3:$BT$578&amp;$BU$3:$BU$578&amp;$BV$3:$BV$578,0),MATCH(BH$1,$BW$1:$CF$1,0))</f>
        <v>550.40000000000009</v>
      </c>
      <c r="BI1334" s="3">
        <f t="array" ref="BI1334">INDEX($D$21:$M$44,MATCH($BD1334&amp;$BF1334,$C$21:$C$44&amp;$B$21:$B$44,0),MATCH(BI$1,$D$16:$M$16,0))+VLOOKUP($BE1334,战斗属性模型!$K$22:$O$24,BI$2,FALSE)*INDEX($BW$3:$CF$578,MATCH($BD1334&amp;$BF1334&amp;$BG1334,$BT$3:$BT$578&amp;$BU$3:$BU$578&amp;$BV$3:$BV$578,0),MATCH(BI$1,$BW$1:$CF$1,0))</f>
        <v>25600</v>
      </c>
      <c r="BJ1334" s="3">
        <f t="array" ref="BJ1334">INDEX($D$21:$M$44,MATCH($BD1334&amp;$BF1334,$C$21:$C$44&amp;$B$21:$B$44,0),MATCH(BJ$1,$D$16:$M$16,0))+VLOOKUP($BE1334,战斗属性模型!$K$22:$O$24,BJ$2,FALSE)*INDEX($BW$3:$CF$578,MATCH($BD1334&amp;$BF1334&amp;$BG1334,$BT$3:$BT$578&amp;$BU$3:$BU$578&amp;$BV$3:$BV$578,0),MATCH(BJ$1,$BW$1:$CF$1,0))</f>
        <v>0</v>
      </c>
      <c r="BK1334" s="3">
        <f t="array" ref="BK1334">INDEX($D$21:$M$44,MATCH($BD1334&amp;$BF1334,$C$21:$C$44&amp;$B$21:$B$44,0),MATCH(BK$1,$D$16:$M$16,0))+VLOOKUP($BE1334,战斗属性模型!$K$22:$O$24,BK$2,FALSE)*INDEX($BW$3:$CF$578,MATCH($BD1334&amp;$BF1334&amp;$BG1334,$BT$3:$BT$578&amp;$BU$3:$BU$578&amp;$BV$3:$BV$578,0),MATCH(BK$1,$BW$1:$CF$1,0))</f>
        <v>0</v>
      </c>
      <c r="BL1334" s="3"/>
      <c r="BM1334" s="3"/>
      <c r="BN1334" s="3"/>
      <c r="BO1334" s="3"/>
      <c r="BP1334" s="3"/>
      <c r="BQ1334" s="3"/>
    </row>
    <row r="1335" spans="56:69" x14ac:dyDescent="0.2">
      <c r="BD1335" t="str">
        <f t="shared" si="853"/>
        <v>头饰</v>
      </c>
      <c r="BE1335">
        <f t="shared" si="854"/>
        <v>3</v>
      </c>
      <c r="BF1335">
        <f t="shared" ref="BF1335:BG1335" si="897">BF759</f>
        <v>5</v>
      </c>
      <c r="BG1335">
        <f t="shared" si="897"/>
        <v>13</v>
      </c>
      <c r="BH1335" s="3">
        <f t="array" ref="BH1335">INDEX($D$21:$M$44,MATCH($BD1335&amp;$BF1335,$C$21:$C$44&amp;$B$21:$B$44,0),MATCH(BH$1,$D$16:$M$16,0))+VLOOKUP($BE1335,战斗属性模型!$K$22:$O$24,BH$2,FALSE)*INDEX($BW$3:$CF$578,MATCH($BD1335&amp;$BF1335&amp;$BG1335,$BT$3:$BT$578&amp;$BU$3:$BU$578&amp;$BV$3:$BV$578,0),MATCH(BH$1,$BW$1:$CF$1,0))</f>
        <v>585.6</v>
      </c>
      <c r="BI1335" s="3">
        <f t="array" ref="BI1335">INDEX($D$21:$M$44,MATCH($BD1335&amp;$BF1335,$C$21:$C$44&amp;$B$21:$B$44,0),MATCH(BI$1,$D$16:$M$16,0))+VLOOKUP($BE1335,战斗属性模型!$K$22:$O$24,BI$2,FALSE)*INDEX($BW$3:$CF$578,MATCH($BD1335&amp;$BF1335&amp;$BG1335,$BT$3:$BT$578&amp;$BU$3:$BU$578&amp;$BV$3:$BV$578,0),MATCH(BI$1,$BW$1:$CF$1,0))</f>
        <v>27200</v>
      </c>
      <c r="BJ1335" s="3">
        <f t="array" ref="BJ1335">INDEX($D$21:$M$44,MATCH($BD1335&amp;$BF1335,$C$21:$C$44&amp;$B$21:$B$44,0),MATCH(BJ$1,$D$16:$M$16,0))+VLOOKUP($BE1335,战斗属性模型!$K$22:$O$24,BJ$2,FALSE)*INDEX($BW$3:$CF$578,MATCH($BD1335&amp;$BF1335&amp;$BG1335,$BT$3:$BT$578&amp;$BU$3:$BU$578&amp;$BV$3:$BV$578,0),MATCH(BJ$1,$BW$1:$CF$1,0))</f>
        <v>0</v>
      </c>
      <c r="BK1335" s="3">
        <f t="array" ref="BK1335">INDEX($D$21:$M$44,MATCH($BD1335&amp;$BF1335,$C$21:$C$44&amp;$B$21:$B$44,0),MATCH(BK$1,$D$16:$M$16,0))+VLOOKUP($BE1335,战斗属性模型!$K$22:$O$24,BK$2,FALSE)*INDEX($BW$3:$CF$578,MATCH($BD1335&amp;$BF1335&amp;$BG1335,$BT$3:$BT$578&amp;$BU$3:$BU$578&amp;$BV$3:$BV$578,0),MATCH(BK$1,$BW$1:$CF$1,0))</f>
        <v>0</v>
      </c>
      <c r="BL1335" s="3"/>
      <c r="BM1335" s="3"/>
      <c r="BN1335" s="3"/>
      <c r="BO1335" s="3"/>
      <c r="BP1335" s="3"/>
      <c r="BQ1335" s="3"/>
    </row>
    <row r="1336" spans="56:69" x14ac:dyDescent="0.2">
      <c r="BD1336" t="str">
        <f t="shared" si="853"/>
        <v>头饰</v>
      </c>
      <c r="BE1336">
        <f t="shared" si="854"/>
        <v>3</v>
      </c>
      <c r="BF1336">
        <f t="shared" ref="BF1336:BG1336" si="898">BF760</f>
        <v>5</v>
      </c>
      <c r="BG1336">
        <f t="shared" si="898"/>
        <v>14</v>
      </c>
      <c r="BH1336" s="3">
        <f t="array" ref="BH1336">INDEX($D$21:$M$44,MATCH($BD1336&amp;$BF1336,$C$21:$C$44&amp;$B$21:$B$44,0),MATCH(BH$1,$D$16:$M$16,0))+VLOOKUP($BE1336,战斗属性模型!$K$22:$O$24,BH$2,FALSE)*INDEX($BW$3:$CF$578,MATCH($BD1336&amp;$BF1336&amp;$BG1336,$BT$3:$BT$578&amp;$BU$3:$BU$578&amp;$BV$3:$BV$578,0),MATCH(BH$1,$BW$1:$CF$1,0))</f>
        <v>620.80000000000007</v>
      </c>
      <c r="BI1336" s="3">
        <f t="array" ref="BI1336">INDEX($D$21:$M$44,MATCH($BD1336&amp;$BF1336,$C$21:$C$44&amp;$B$21:$B$44,0),MATCH(BI$1,$D$16:$M$16,0))+VLOOKUP($BE1336,战斗属性模型!$K$22:$O$24,BI$2,FALSE)*INDEX($BW$3:$CF$578,MATCH($BD1336&amp;$BF1336&amp;$BG1336,$BT$3:$BT$578&amp;$BU$3:$BU$578&amp;$BV$3:$BV$578,0),MATCH(BI$1,$BW$1:$CF$1,0))</f>
        <v>28800</v>
      </c>
      <c r="BJ1336" s="3">
        <f t="array" ref="BJ1336">INDEX($D$21:$M$44,MATCH($BD1336&amp;$BF1336,$C$21:$C$44&amp;$B$21:$B$44,0),MATCH(BJ$1,$D$16:$M$16,0))+VLOOKUP($BE1336,战斗属性模型!$K$22:$O$24,BJ$2,FALSE)*INDEX($BW$3:$CF$578,MATCH($BD1336&amp;$BF1336&amp;$BG1336,$BT$3:$BT$578&amp;$BU$3:$BU$578&amp;$BV$3:$BV$578,0),MATCH(BJ$1,$BW$1:$CF$1,0))</f>
        <v>0</v>
      </c>
      <c r="BK1336" s="3">
        <f t="array" ref="BK1336">INDEX($D$21:$M$44,MATCH($BD1336&amp;$BF1336,$C$21:$C$44&amp;$B$21:$B$44,0),MATCH(BK$1,$D$16:$M$16,0))+VLOOKUP($BE1336,战斗属性模型!$K$22:$O$24,BK$2,FALSE)*INDEX($BW$3:$CF$578,MATCH($BD1336&amp;$BF1336&amp;$BG1336,$BT$3:$BT$578&amp;$BU$3:$BU$578&amp;$BV$3:$BV$578,0),MATCH(BK$1,$BW$1:$CF$1,0))</f>
        <v>0</v>
      </c>
      <c r="BL1336" s="3"/>
      <c r="BM1336" s="3"/>
      <c r="BN1336" s="3"/>
      <c r="BO1336" s="3"/>
      <c r="BP1336" s="3"/>
      <c r="BQ1336" s="3"/>
    </row>
    <row r="1337" spans="56:69" x14ac:dyDescent="0.2">
      <c r="BD1337" t="str">
        <f t="shared" si="853"/>
        <v>头饰</v>
      </c>
      <c r="BE1337">
        <f t="shared" si="854"/>
        <v>3</v>
      </c>
      <c r="BF1337">
        <f t="shared" ref="BF1337:BG1337" si="899">BF761</f>
        <v>5</v>
      </c>
      <c r="BG1337">
        <f t="shared" si="899"/>
        <v>15</v>
      </c>
      <c r="BH1337" s="3">
        <f t="array" ref="BH1337">INDEX($D$21:$M$44,MATCH($BD1337&amp;$BF1337,$C$21:$C$44&amp;$B$21:$B$44,0),MATCH(BH$1,$D$16:$M$16,0))+VLOOKUP($BE1337,战斗属性模型!$K$22:$O$24,BH$2,FALSE)*INDEX($BW$3:$CF$578,MATCH($BD1337&amp;$BF1337&amp;$BG1337,$BT$3:$BT$578&amp;$BU$3:$BU$578&amp;$BV$3:$BV$578,0),MATCH(BH$1,$BW$1:$CF$1,0))</f>
        <v>656</v>
      </c>
      <c r="BI1337" s="3">
        <f t="array" ref="BI1337">INDEX($D$21:$M$44,MATCH($BD1337&amp;$BF1337,$C$21:$C$44&amp;$B$21:$B$44,0),MATCH(BI$1,$D$16:$M$16,0))+VLOOKUP($BE1337,战斗属性模型!$K$22:$O$24,BI$2,FALSE)*INDEX($BW$3:$CF$578,MATCH($BD1337&amp;$BF1337&amp;$BG1337,$BT$3:$BT$578&amp;$BU$3:$BU$578&amp;$BV$3:$BV$578,0),MATCH(BI$1,$BW$1:$CF$1,0))</f>
        <v>30400</v>
      </c>
      <c r="BJ1337" s="3">
        <f t="array" ref="BJ1337">INDEX($D$21:$M$44,MATCH($BD1337&amp;$BF1337,$C$21:$C$44&amp;$B$21:$B$44,0),MATCH(BJ$1,$D$16:$M$16,0))+VLOOKUP($BE1337,战斗属性模型!$K$22:$O$24,BJ$2,FALSE)*INDEX($BW$3:$CF$578,MATCH($BD1337&amp;$BF1337&amp;$BG1337,$BT$3:$BT$578&amp;$BU$3:$BU$578&amp;$BV$3:$BV$578,0),MATCH(BJ$1,$BW$1:$CF$1,0))</f>
        <v>0</v>
      </c>
      <c r="BK1337" s="3">
        <f t="array" ref="BK1337">INDEX($D$21:$M$44,MATCH($BD1337&amp;$BF1337,$C$21:$C$44&amp;$B$21:$B$44,0),MATCH(BK$1,$D$16:$M$16,0))+VLOOKUP($BE1337,战斗属性模型!$K$22:$O$24,BK$2,FALSE)*INDEX($BW$3:$CF$578,MATCH($BD1337&amp;$BF1337&amp;$BG1337,$BT$3:$BT$578&amp;$BU$3:$BU$578&amp;$BV$3:$BV$578,0),MATCH(BK$1,$BW$1:$CF$1,0))</f>
        <v>0</v>
      </c>
      <c r="BL1337" s="3"/>
      <c r="BM1337" s="3"/>
      <c r="BN1337" s="3"/>
      <c r="BO1337" s="3"/>
      <c r="BP1337" s="3"/>
      <c r="BQ1337" s="3"/>
    </row>
    <row r="1338" spans="56:69" x14ac:dyDescent="0.2">
      <c r="BD1338" t="str">
        <f t="shared" si="853"/>
        <v>头饰</v>
      </c>
      <c r="BE1338">
        <f t="shared" si="854"/>
        <v>3</v>
      </c>
      <c r="BF1338">
        <f t="shared" ref="BF1338:BG1338" si="900">BF762</f>
        <v>5</v>
      </c>
      <c r="BG1338">
        <f t="shared" si="900"/>
        <v>16</v>
      </c>
      <c r="BH1338" s="3">
        <f t="array" ref="BH1338">INDEX($D$21:$M$44,MATCH($BD1338&amp;$BF1338,$C$21:$C$44&amp;$B$21:$B$44,0),MATCH(BH$1,$D$16:$M$16,0))+VLOOKUP($BE1338,战斗属性模型!$K$22:$O$24,BH$2,FALSE)*INDEX($BW$3:$CF$578,MATCH($BD1338&amp;$BF1338&amp;$BG1338,$BT$3:$BT$578&amp;$BU$3:$BU$578&amp;$BV$3:$BV$578,0),MATCH(BH$1,$BW$1:$CF$1,0))</f>
        <v>691.2</v>
      </c>
      <c r="BI1338" s="3">
        <f t="array" ref="BI1338">INDEX($D$21:$M$44,MATCH($BD1338&amp;$BF1338,$C$21:$C$44&amp;$B$21:$B$44,0),MATCH(BI$1,$D$16:$M$16,0))+VLOOKUP($BE1338,战斗属性模型!$K$22:$O$24,BI$2,FALSE)*INDEX($BW$3:$CF$578,MATCH($BD1338&amp;$BF1338&amp;$BG1338,$BT$3:$BT$578&amp;$BU$3:$BU$578&amp;$BV$3:$BV$578,0),MATCH(BI$1,$BW$1:$CF$1,0))</f>
        <v>32000</v>
      </c>
      <c r="BJ1338" s="3">
        <f t="array" ref="BJ1338">INDEX($D$21:$M$44,MATCH($BD1338&amp;$BF1338,$C$21:$C$44&amp;$B$21:$B$44,0),MATCH(BJ$1,$D$16:$M$16,0))+VLOOKUP($BE1338,战斗属性模型!$K$22:$O$24,BJ$2,FALSE)*INDEX($BW$3:$CF$578,MATCH($BD1338&amp;$BF1338&amp;$BG1338,$BT$3:$BT$578&amp;$BU$3:$BU$578&amp;$BV$3:$BV$578,0),MATCH(BJ$1,$BW$1:$CF$1,0))</f>
        <v>0</v>
      </c>
      <c r="BK1338" s="3">
        <f t="array" ref="BK1338">INDEX($D$21:$M$44,MATCH($BD1338&amp;$BF1338,$C$21:$C$44&amp;$B$21:$B$44,0),MATCH(BK$1,$D$16:$M$16,0))+VLOOKUP($BE1338,战斗属性模型!$K$22:$O$24,BK$2,FALSE)*INDEX($BW$3:$CF$578,MATCH($BD1338&amp;$BF1338&amp;$BG1338,$BT$3:$BT$578&amp;$BU$3:$BU$578&amp;$BV$3:$BV$578,0),MATCH(BK$1,$BW$1:$CF$1,0))</f>
        <v>0</v>
      </c>
      <c r="BL1338" s="3"/>
      <c r="BM1338" s="3"/>
      <c r="BN1338" s="3"/>
      <c r="BO1338" s="3"/>
      <c r="BP1338" s="3"/>
      <c r="BQ1338" s="3"/>
    </row>
    <row r="1339" spans="56:69" x14ac:dyDescent="0.2">
      <c r="BD1339" t="str">
        <f t="shared" si="853"/>
        <v>头饰</v>
      </c>
      <c r="BE1339">
        <f t="shared" si="854"/>
        <v>3</v>
      </c>
      <c r="BF1339">
        <f t="shared" ref="BF1339:BG1339" si="901">BF763</f>
        <v>5</v>
      </c>
      <c r="BG1339">
        <f t="shared" si="901"/>
        <v>17</v>
      </c>
      <c r="BH1339" s="3">
        <f t="array" ref="BH1339">INDEX($D$21:$M$44,MATCH($BD1339&amp;$BF1339,$C$21:$C$44&amp;$B$21:$B$44,0),MATCH(BH$1,$D$16:$M$16,0))+VLOOKUP($BE1339,战斗属性模型!$K$22:$O$24,BH$2,FALSE)*INDEX($BW$3:$CF$578,MATCH($BD1339&amp;$BF1339&amp;$BG1339,$BT$3:$BT$578&amp;$BU$3:$BU$578&amp;$BV$3:$BV$578,0),MATCH(BH$1,$BW$1:$CF$1,0))</f>
        <v>726.40000000000009</v>
      </c>
      <c r="BI1339" s="3">
        <f t="array" ref="BI1339">INDEX($D$21:$M$44,MATCH($BD1339&amp;$BF1339,$C$21:$C$44&amp;$B$21:$B$44,0),MATCH(BI$1,$D$16:$M$16,0))+VLOOKUP($BE1339,战斗属性模型!$K$22:$O$24,BI$2,FALSE)*INDEX($BW$3:$CF$578,MATCH($BD1339&amp;$BF1339&amp;$BG1339,$BT$3:$BT$578&amp;$BU$3:$BU$578&amp;$BV$3:$BV$578,0),MATCH(BI$1,$BW$1:$CF$1,0))</f>
        <v>33600</v>
      </c>
      <c r="BJ1339" s="3">
        <f t="array" ref="BJ1339">INDEX($D$21:$M$44,MATCH($BD1339&amp;$BF1339,$C$21:$C$44&amp;$B$21:$B$44,0),MATCH(BJ$1,$D$16:$M$16,0))+VLOOKUP($BE1339,战斗属性模型!$K$22:$O$24,BJ$2,FALSE)*INDEX($BW$3:$CF$578,MATCH($BD1339&amp;$BF1339&amp;$BG1339,$BT$3:$BT$578&amp;$BU$3:$BU$578&amp;$BV$3:$BV$578,0),MATCH(BJ$1,$BW$1:$CF$1,0))</f>
        <v>0</v>
      </c>
      <c r="BK1339" s="3">
        <f t="array" ref="BK1339">INDEX($D$21:$M$44,MATCH($BD1339&amp;$BF1339,$C$21:$C$44&amp;$B$21:$B$44,0),MATCH(BK$1,$D$16:$M$16,0))+VLOOKUP($BE1339,战斗属性模型!$K$22:$O$24,BK$2,FALSE)*INDEX($BW$3:$CF$578,MATCH($BD1339&amp;$BF1339&amp;$BG1339,$BT$3:$BT$578&amp;$BU$3:$BU$578&amp;$BV$3:$BV$578,0),MATCH(BK$1,$BW$1:$CF$1,0))</f>
        <v>0</v>
      </c>
      <c r="BL1339" s="3"/>
      <c r="BM1339" s="3"/>
      <c r="BN1339" s="3"/>
      <c r="BO1339" s="3"/>
      <c r="BP1339" s="3"/>
      <c r="BQ1339" s="3"/>
    </row>
    <row r="1340" spans="56:69" x14ac:dyDescent="0.2">
      <c r="BD1340" t="str">
        <f t="shared" si="853"/>
        <v>头饰</v>
      </c>
      <c r="BE1340">
        <f t="shared" si="854"/>
        <v>3</v>
      </c>
      <c r="BF1340">
        <f t="shared" ref="BF1340:BG1340" si="902">BF764</f>
        <v>5</v>
      </c>
      <c r="BG1340">
        <f t="shared" si="902"/>
        <v>18</v>
      </c>
      <c r="BH1340" s="3">
        <f t="array" ref="BH1340">INDEX($D$21:$M$44,MATCH($BD1340&amp;$BF1340,$C$21:$C$44&amp;$B$21:$B$44,0),MATCH(BH$1,$D$16:$M$16,0))+VLOOKUP($BE1340,战斗属性模型!$K$22:$O$24,BH$2,FALSE)*INDEX($BW$3:$CF$578,MATCH($BD1340&amp;$BF1340&amp;$BG1340,$BT$3:$BT$578&amp;$BU$3:$BU$578&amp;$BV$3:$BV$578,0),MATCH(BH$1,$BW$1:$CF$1,0))</f>
        <v>761.6</v>
      </c>
      <c r="BI1340" s="3">
        <f t="array" ref="BI1340">INDEX($D$21:$M$44,MATCH($BD1340&amp;$BF1340,$C$21:$C$44&amp;$B$21:$B$44,0),MATCH(BI$1,$D$16:$M$16,0))+VLOOKUP($BE1340,战斗属性模型!$K$22:$O$24,BI$2,FALSE)*INDEX($BW$3:$CF$578,MATCH($BD1340&amp;$BF1340&amp;$BG1340,$BT$3:$BT$578&amp;$BU$3:$BU$578&amp;$BV$3:$BV$578,0),MATCH(BI$1,$BW$1:$CF$1,0))</f>
        <v>35200</v>
      </c>
      <c r="BJ1340" s="3">
        <f t="array" ref="BJ1340">INDEX($D$21:$M$44,MATCH($BD1340&amp;$BF1340,$C$21:$C$44&amp;$B$21:$B$44,0),MATCH(BJ$1,$D$16:$M$16,0))+VLOOKUP($BE1340,战斗属性模型!$K$22:$O$24,BJ$2,FALSE)*INDEX($BW$3:$CF$578,MATCH($BD1340&amp;$BF1340&amp;$BG1340,$BT$3:$BT$578&amp;$BU$3:$BU$578&amp;$BV$3:$BV$578,0),MATCH(BJ$1,$BW$1:$CF$1,0))</f>
        <v>0</v>
      </c>
      <c r="BK1340" s="3">
        <f t="array" ref="BK1340">INDEX($D$21:$M$44,MATCH($BD1340&amp;$BF1340,$C$21:$C$44&amp;$B$21:$B$44,0),MATCH(BK$1,$D$16:$M$16,0))+VLOOKUP($BE1340,战斗属性模型!$K$22:$O$24,BK$2,FALSE)*INDEX($BW$3:$CF$578,MATCH($BD1340&amp;$BF1340&amp;$BG1340,$BT$3:$BT$578&amp;$BU$3:$BU$578&amp;$BV$3:$BV$578,0),MATCH(BK$1,$BW$1:$CF$1,0))</f>
        <v>0</v>
      </c>
      <c r="BL1340" s="3"/>
      <c r="BM1340" s="3"/>
      <c r="BN1340" s="3"/>
      <c r="BO1340" s="3"/>
      <c r="BP1340" s="3"/>
      <c r="BQ1340" s="3"/>
    </row>
    <row r="1341" spans="56:69" x14ac:dyDescent="0.2">
      <c r="BD1341" t="str">
        <f t="shared" si="853"/>
        <v>头饰</v>
      </c>
      <c r="BE1341">
        <f t="shared" si="854"/>
        <v>3</v>
      </c>
      <c r="BF1341">
        <f t="shared" ref="BF1341:BG1341" si="903">BF765</f>
        <v>5</v>
      </c>
      <c r="BG1341">
        <f t="shared" si="903"/>
        <v>19</v>
      </c>
      <c r="BH1341" s="3">
        <f t="array" ref="BH1341">INDEX($D$21:$M$44,MATCH($BD1341&amp;$BF1341,$C$21:$C$44&amp;$B$21:$B$44,0),MATCH(BH$1,$D$16:$M$16,0))+VLOOKUP($BE1341,战斗属性模型!$K$22:$O$24,BH$2,FALSE)*INDEX($BW$3:$CF$578,MATCH($BD1341&amp;$BF1341&amp;$BG1341,$BT$3:$BT$578&amp;$BU$3:$BU$578&amp;$BV$3:$BV$578,0),MATCH(BH$1,$BW$1:$CF$1,0))</f>
        <v>796.80000000000007</v>
      </c>
      <c r="BI1341" s="3">
        <f t="array" ref="BI1341">INDEX($D$21:$M$44,MATCH($BD1341&amp;$BF1341,$C$21:$C$44&amp;$B$21:$B$44,0),MATCH(BI$1,$D$16:$M$16,0))+VLOOKUP($BE1341,战斗属性模型!$K$22:$O$24,BI$2,FALSE)*INDEX($BW$3:$CF$578,MATCH($BD1341&amp;$BF1341&amp;$BG1341,$BT$3:$BT$578&amp;$BU$3:$BU$578&amp;$BV$3:$BV$578,0),MATCH(BI$1,$BW$1:$CF$1,0))</f>
        <v>36800</v>
      </c>
      <c r="BJ1341" s="3">
        <f t="array" ref="BJ1341">INDEX($D$21:$M$44,MATCH($BD1341&amp;$BF1341,$C$21:$C$44&amp;$B$21:$B$44,0),MATCH(BJ$1,$D$16:$M$16,0))+VLOOKUP($BE1341,战斗属性模型!$K$22:$O$24,BJ$2,FALSE)*INDEX($BW$3:$CF$578,MATCH($BD1341&amp;$BF1341&amp;$BG1341,$BT$3:$BT$578&amp;$BU$3:$BU$578&amp;$BV$3:$BV$578,0),MATCH(BJ$1,$BW$1:$CF$1,0))</f>
        <v>0</v>
      </c>
      <c r="BK1341" s="3">
        <f t="array" ref="BK1341">INDEX($D$21:$M$44,MATCH($BD1341&amp;$BF1341,$C$21:$C$44&amp;$B$21:$B$44,0),MATCH(BK$1,$D$16:$M$16,0))+VLOOKUP($BE1341,战斗属性模型!$K$22:$O$24,BK$2,FALSE)*INDEX($BW$3:$CF$578,MATCH($BD1341&amp;$BF1341&amp;$BG1341,$BT$3:$BT$578&amp;$BU$3:$BU$578&amp;$BV$3:$BV$578,0),MATCH(BK$1,$BW$1:$CF$1,0))</f>
        <v>0</v>
      </c>
      <c r="BL1341" s="3"/>
      <c r="BM1341" s="3"/>
      <c r="BN1341" s="3"/>
      <c r="BO1341" s="3"/>
      <c r="BP1341" s="3"/>
      <c r="BQ1341" s="3"/>
    </row>
    <row r="1342" spans="56:69" x14ac:dyDescent="0.2">
      <c r="BD1342" t="str">
        <f t="shared" si="853"/>
        <v>头饰</v>
      </c>
      <c r="BE1342">
        <f t="shared" si="854"/>
        <v>3</v>
      </c>
      <c r="BF1342">
        <f t="shared" ref="BF1342:BG1342" si="904">BF766</f>
        <v>5</v>
      </c>
      <c r="BG1342">
        <f t="shared" si="904"/>
        <v>20</v>
      </c>
      <c r="BH1342" s="3">
        <f t="array" ref="BH1342">INDEX($D$21:$M$44,MATCH($BD1342&amp;$BF1342,$C$21:$C$44&amp;$B$21:$B$44,0),MATCH(BH$1,$D$16:$M$16,0))+VLOOKUP($BE1342,战斗属性模型!$K$22:$O$24,BH$2,FALSE)*INDEX($BW$3:$CF$578,MATCH($BD1342&amp;$BF1342&amp;$BG1342,$BT$3:$BT$578&amp;$BU$3:$BU$578&amp;$BV$3:$BV$578,0),MATCH(BH$1,$BW$1:$CF$1,0))</f>
        <v>832</v>
      </c>
      <c r="BI1342" s="3">
        <f t="array" ref="BI1342">INDEX($D$21:$M$44,MATCH($BD1342&amp;$BF1342,$C$21:$C$44&amp;$B$21:$B$44,0),MATCH(BI$1,$D$16:$M$16,0))+VLOOKUP($BE1342,战斗属性模型!$K$22:$O$24,BI$2,FALSE)*INDEX($BW$3:$CF$578,MATCH($BD1342&amp;$BF1342&amp;$BG1342,$BT$3:$BT$578&amp;$BU$3:$BU$578&amp;$BV$3:$BV$578,0),MATCH(BI$1,$BW$1:$CF$1,0))</f>
        <v>38400</v>
      </c>
      <c r="BJ1342" s="3">
        <f t="array" ref="BJ1342">INDEX($D$21:$M$44,MATCH($BD1342&amp;$BF1342,$C$21:$C$44&amp;$B$21:$B$44,0),MATCH(BJ$1,$D$16:$M$16,0))+VLOOKUP($BE1342,战斗属性模型!$K$22:$O$24,BJ$2,FALSE)*INDEX($BW$3:$CF$578,MATCH($BD1342&amp;$BF1342&amp;$BG1342,$BT$3:$BT$578&amp;$BU$3:$BU$578&amp;$BV$3:$BV$578,0),MATCH(BJ$1,$BW$1:$CF$1,0))</f>
        <v>0</v>
      </c>
      <c r="BK1342" s="3">
        <f t="array" ref="BK1342">INDEX($D$21:$M$44,MATCH($BD1342&amp;$BF1342,$C$21:$C$44&amp;$B$21:$B$44,0),MATCH(BK$1,$D$16:$M$16,0))+VLOOKUP($BE1342,战斗属性模型!$K$22:$O$24,BK$2,FALSE)*INDEX($BW$3:$CF$578,MATCH($BD1342&amp;$BF1342&amp;$BG1342,$BT$3:$BT$578&amp;$BU$3:$BU$578&amp;$BV$3:$BV$578,0),MATCH(BK$1,$BW$1:$CF$1,0))</f>
        <v>0</v>
      </c>
      <c r="BL1342" s="3"/>
      <c r="BM1342" s="3"/>
      <c r="BN1342" s="3"/>
      <c r="BO1342" s="3"/>
      <c r="BP1342" s="3"/>
      <c r="BQ1342" s="3"/>
    </row>
    <row r="1343" spans="56:69" x14ac:dyDescent="0.2">
      <c r="BD1343" t="str">
        <f t="shared" si="853"/>
        <v>头饰</v>
      </c>
      <c r="BE1343">
        <f t="shared" si="854"/>
        <v>3</v>
      </c>
      <c r="BF1343">
        <f t="shared" ref="BF1343:BG1343" si="905">BF767</f>
        <v>5</v>
      </c>
      <c r="BG1343">
        <f t="shared" si="905"/>
        <v>21</v>
      </c>
      <c r="BH1343" s="3">
        <f t="array" ref="BH1343">INDEX($D$21:$M$44,MATCH($BD1343&amp;$BF1343,$C$21:$C$44&amp;$B$21:$B$44,0),MATCH(BH$1,$D$16:$M$16,0))+VLOOKUP($BE1343,战斗属性模型!$K$22:$O$24,BH$2,FALSE)*INDEX($BW$3:$CF$578,MATCH($BD1343&amp;$BF1343&amp;$BG1343,$BT$3:$BT$578&amp;$BU$3:$BU$578&amp;$BV$3:$BV$578,0),MATCH(BH$1,$BW$1:$CF$1,0))</f>
        <v>867.2</v>
      </c>
      <c r="BI1343" s="3">
        <f t="array" ref="BI1343">INDEX($D$21:$M$44,MATCH($BD1343&amp;$BF1343,$C$21:$C$44&amp;$B$21:$B$44,0),MATCH(BI$1,$D$16:$M$16,0))+VLOOKUP($BE1343,战斗属性模型!$K$22:$O$24,BI$2,FALSE)*INDEX($BW$3:$CF$578,MATCH($BD1343&amp;$BF1343&amp;$BG1343,$BT$3:$BT$578&amp;$BU$3:$BU$578&amp;$BV$3:$BV$578,0),MATCH(BI$1,$BW$1:$CF$1,0))</f>
        <v>40000</v>
      </c>
      <c r="BJ1343" s="3">
        <f t="array" ref="BJ1343">INDEX($D$21:$M$44,MATCH($BD1343&amp;$BF1343,$C$21:$C$44&amp;$B$21:$B$44,0),MATCH(BJ$1,$D$16:$M$16,0))+VLOOKUP($BE1343,战斗属性模型!$K$22:$O$24,BJ$2,FALSE)*INDEX($BW$3:$CF$578,MATCH($BD1343&amp;$BF1343&amp;$BG1343,$BT$3:$BT$578&amp;$BU$3:$BU$578&amp;$BV$3:$BV$578,0),MATCH(BJ$1,$BW$1:$CF$1,0))</f>
        <v>0</v>
      </c>
      <c r="BK1343" s="3">
        <f t="array" ref="BK1343">INDEX($D$21:$M$44,MATCH($BD1343&amp;$BF1343,$C$21:$C$44&amp;$B$21:$B$44,0),MATCH(BK$1,$D$16:$M$16,0))+VLOOKUP($BE1343,战斗属性模型!$K$22:$O$24,BK$2,FALSE)*INDEX($BW$3:$CF$578,MATCH($BD1343&amp;$BF1343&amp;$BG1343,$BT$3:$BT$578&amp;$BU$3:$BU$578&amp;$BV$3:$BV$578,0),MATCH(BK$1,$BW$1:$CF$1,0))</f>
        <v>0</v>
      </c>
      <c r="BL1343" s="3"/>
      <c r="BM1343" s="3"/>
      <c r="BN1343" s="3"/>
      <c r="BO1343" s="3"/>
      <c r="BP1343" s="3"/>
      <c r="BQ1343" s="3"/>
    </row>
    <row r="1344" spans="56:69" x14ac:dyDescent="0.2">
      <c r="BD1344" t="str">
        <f t="shared" si="853"/>
        <v>头饰</v>
      </c>
      <c r="BE1344">
        <f t="shared" si="854"/>
        <v>3</v>
      </c>
      <c r="BF1344">
        <f t="shared" ref="BF1344:BG1344" si="906">BF768</f>
        <v>5</v>
      </c>
      <c r="BG1344">
        <f t="shared" si="906"/>
        <v>22</v>
      </c>
      <c r="BH1344" s="3">
        <f t="array" ref="BH1344">INDEX($D$21:$M$44,MATCH($BD1344&amp;$BF1344,$C$21:$C$44&amp;$B$21:$B$44,0),MATCH(BH$1,$D$16:$M$16,0))+VLOOKUP($BE1344,战斗属性模型!$K$22:$O$24,BH$2,FALSE)*INDEX($BW$3:$CF$578,MATCH($BD1344&amp;$BF1344&amp;$BG1344,$BT$3:$BT$578&amp;$BU$3:$BU$578&amp;$BV$3:$BV$578,0),MATCH(BH$1,$BW$1:$CF$1,0))</f>
        <v>902.40000000000009</v>
      </c>
      <c r="BI1344" s="3">
        <f t="array" ref="BI1344">INDEX($D$21:$M$44,MATCH($BD1344&amp;$BF1344,$C$21:$C$44&amp;$B$21:$B$44,0),MATCH(BI$1,$D$16:$M$16,0))+VLOOKUP($BE1344,战斗属性模型!$K$22:$O$24,BI$2,FALSE)*INDEX($BW$3:$CF$578,MATCH($BD1344&amp;$BF1344&amp;$BG1344,$BT$3:$BT$578&amp;$BU$3:$BU$578&amp;$BV$3:$BV$578,0),MATCH(BI$1,$BW$1:$CF$1,0))</f>
        <v>41600</v>
      </c>
      <c r="BJ1344" s="3">
        <f t="array" ref="BJ1344">INDEX($D$21:$M$44,MATCH($BD1344&amp;$BF1344,$C$21:$C$44&amp;$B$21:$B$44,0),MATCH(BJ$1,$D$16:$M$16,0))+VLOOKUP($BE1344,战斗属性模型!$K$22:$O$24,BJ$2,FALSE)*INDEX($BW$3:$CF$578,MATCH($BD1344&amp;$BF1344&amp;$BG1344,$BT$3:$BT$578&amp;$BU$3:$BU$578&amp;$BV$3:$BV$578,0),MATCH(BJ$1,$BW$1:$CF$1,0))</f>
        <v>0</v>
      </c>
      <c r="BK1344" s="3">
        <f t="array" ref="BK1344">INDEX($D$21:$M$44,MATCH($BD1344&amp;$BF1344,$C$21:$C$44&amp;$B$21:$B$44,0),MATCH(BK$1,$D$16:$M$16,0))+VLOOKUP($BE1344,战斗属性模型!$K$22:$O$24,BK$2,FALSE)*INDEX($BW$3:$CF$578,MATCH($BD1344&amp;$BF1344&amp;$BG1344,$BT$3:$BT$578&amp;$BU$3:$BU$578&amp;$BV$3:$BV$578,0),MATCH(BK$1,$BW$1:$CF$1,0))</f>
        <v>0</v>
      </c>
      <c r="BL1344" s="3"/>
      <c r="BM1344" s="3"/>
      <c r="BN1344" s="3"/>
      <c r="BO1344" s="3"/>
      <c r="BP1344" s="3"/>
      <c r="BQ1344" s="3"/>
    </row>
    <row r="1345" spans="56:69" x14ac:dyDescent="0.2">
      <c r="BD1345" t="str">
        <f t="shared" si="853"/>
        <v>头饰</v>
      </c>
      <c r="BE1345">
        <f t="shared" si="854"/>
        <v>3</v>
      </c>
      <c r="BF1345">
        <f t="shared" ref="BF1345:BG1345" si="907">BF769</f>
        <v>5</v>
      </c>
      <c r="BG1345">
        <f t="shared" si="907"/>
        <v>23</v>
      </c>
      <c r="BH1345" s="3">
        <f t="array" ref="BH1345">INDEX($D$21:$M$44,MATCH($BD1345&amp;$BF1345,$C$21:$C$44&amp;$B$21:$B$44,0),MATCH(BH$1,$D$16:$M$16,0))+VLOOKUP($BE1345,战斗属性模型!$K$22:$O$24,BH$2,FALSE)*INDEX($BW$3:$CF$578,MATCH($BD1345&amp;$BF1345&amp;$BG1345,$BT$3:$BT$578&amp;$BU$3:$BU$578&amp;$BV$3:$BV$578,0),MATCH(BH$1,$BW$1:$CF$1,0))</f>
        <v>937.6</v>
      </c>
      <c r="BI1345" s="3">
        <f t="array" ref="BI1345">INDEX($D$21:$M$44,MATCH($BD1345&amp;$BF1345,$C$21:$C$44&amp;$B$21:$B$44,0),MATCH(BI$1,$D$16:$M$16,0))+VLOOKUP($BE1345,战斗属性模型!$K$22:$O$24,BI$2,FALSE)*INDEX($BW$3:$CF$578,MATCH($BD1345&amp;$BF1345&amp;$BG1345,$BT$3:$BT$578&amp;$BU$3:$BU$578&amp;$BV$3:$BV$578,0),MATCH(BI$1,$BW$1:$CF$1,0))</f>
        <v>43200</v>
      </c>
      <c r="BJ1345" s="3">
        <f t="array" ref="BJ1345">INDEX($D$21:$M$44,MATCH($BD1345&amp;$BF1345,$C$21:$C$44&amp;$B$21:$B$44,0),MATCH(BJ$1,$D$16:$M$16,0))+VLOOKUP($BE1345,战斗属性模型!$K$22:$O$24,BJ$2,FALSE)*INDEX($BW$3:$CF$578,MATCH($BD1345&amp;$BF1345&amp;$BG1345,$BT$3:$BT$578&amp;$BU$3:$BU$578&amp;$BV$3:$BV$578,0),MATCH(BJ$1,$BW$1:$CF$1,0))</f>
        <v>0</v>
      </c>
      <c r="BK1345" s="3">
        <f t="array" ref="BK1345">INDEX($D$21:$M$44,MATCH($BD1345&amp;$BF1345,$C$21:$C$44&amp;$B$21:$B$44,0),MATCH(BK$1,$D$16:$M$16,0))+VLOOKUP($BE1345,战斗属性模型!$K$22:$O$24,BK$2,FALSE)*INDEX($BW$3:$CF$578,MATCH($BD1345&amp;$BF1345&amp;$BG1345,$BT$3:$BT$578&amp;$BU$3:$BU$578&amp;$BV$3:$BV$578,0),MATCH(BK$1,$BW$1:$CF$1,0))</f>
        <v>0</v>
      </c>
      <c r="BL1345" s="3"/>
      <c r="BM1345" s="3"/>
      <c r="BN1345" s="3"/>
      <c r="BO1345" s="3"/>
      <c r="BP1345" s="3"/>
      <c r="BQ1345" s="3"/>
    </row>
    <row r="1346" spans="56:69" x14ac:dyDescent="0.2">
      <c r="BD1346" t="str">
        <f t="shared" si="853"/>
        <v>头饰</v>
      </c>
      <c r="BE1346">
        <f t="shared" si="854"/>
        <v>3</v>
      </c>
      <c r="BF1346">
        <f t="shared" ref="BF1346:BG1346" si="908">BF770</f>
        <v>5</v>
      </c>
      <c r="BG1346">
        <f t="shared" si="908"/>
        <v>24</v>
      </c>
      <c r="BH1346" s="3">
        <f t="array" ref="BH1346">INDEX($D$21:$M$44,MATCH($BD1346&amp;$BF1346,$C$21:$C$44&amp;$B$21:$B$44,0),MATCH(BH$1,$D$16:$M$16,0))+VLOOKUP($BE1346,战斗属性模型!$K$22:$O$24,BH$2,FALSE)*INDEX($BW$3:$CF$578,MATCH($BD1346&amp;$BF1346&amp;$BG1346,$BT$3:$BT$578&amp;$BU$3:$BU$578&amp;$BV$3:$BV$578,0),MATCH(BH$1,$BW$1:$CF$1,0))</f>
        <v>972.80000000000007</v>
      </c>
      <c r="BI1346" s="3">
        <f t="array" ref="BI1346">INDEX($D$21:$M$44,MATCH($BD1346&amp;$BF1346,$C$21:$C$44&amp;$B$21:$B$44,0),MATCH(BI$1,$D$16:$M$16,0))+VLOOKUP($BE1346,战斗属性模型!$K$22:$O$24,BI$2,FALSE)*INDEX($BW$3:$CF$578,MATCH($BD1346&amp;$BF1346&amp;$BG1346,$BT$3:$BT$578&amp;$BU$3:$BU$578&amp;$BV$3:$BV$578,0),MATCH(BI$1,$BW$1:$CF$1,0))</f>
        <v>44800</v>
      </c>
      <c r="BJ1346" s="3">
        <f t="array" ref="BJ1346">INDEX($D$21:$M$44,MATCH($BD1346&amp;$BF1346,$C$21:$C$44&amp;$B$21:$B$44,0),MATCH(BJ$1,$D$16:$M$16,0))+VLOOKUP($BE1346,战斗属性模型!$K$22:$O$24,BJ$2,FALSE)*INDEX($BW$3:$CF$578,MATCH($BD1346&amp;$BF1346&amp;$BG1346,$BT$3:$BT$578&amp;$BU$3:$BU$578&amp;$BV$3:$BV$578,0),MATCH(BJ$1,$BW$1:$CF$1,0))</f>
        <v>0</v>
      </c>
      <c r="BK1346" s="3">
        <f t="array" ref="BK1346">INDEX($D$21:$M$44,MATCH($BD1346&amp;$BF1346,$C$21:$C$44&amp;$B$21:$B$44,0),MATCH(BK$1,$D$16:$M$16,0))+VLOOKUP($BE1346,战斗属性模型!$K$22:$O$24,BK$2,FALSE)*INDEX($BW$3:$CF$578,MATCH($BD1346&amp;$BF1346&amp;$BG1346,$BT$3:$BT$578&amp;$BU$3:$BU$578&amp;$BV$3:$BV$578,0),MATCH(BK$1,$BW$1:$CF$1,0))</f>
        <v>0</v>
      </c>
      <c r="BL1346" s="3"/>
      <c r="BM1346" s="3"/>
      <c r="BN1346" s="3"/>
      <c r="BO1346" s="3"/>
      <c r="BP1346" s="3"/>
      <c r="BQ1346" s="3"/>
    </row>
    <row r="1347" spans="56:69" x14ac:dyDescent="0.2">
      <c r="BD1347" t="str">
        <f t="shared" si="853"/>
        <v>头饰</v>
      </c>
      <c r="BE1347">
        <f t="shared" si="854"/>
        <v>3</v>
      </c>
      <c r="BF1347">
        <f t="shared" ref="BF1347:BG1347" si="909">BF771</f>
        <v>6</v>
      </c>
      <c r="BG1347">
        <f t="shared" si="909"/>
        <v>1</v>
      </c>
      <c r="BH1347" s="3">
        <f t="array" ref="BH1347">INDEX($D$21:$M$44,MATCH($BD1347&amp;$BF1347,$C$21:$C$44&amp;$B$21:$B$44,0),MATCH(BH$1,$D$16:$M$16,0))+VLOOKUP($BE1347,战斗属性模型!$K$22:$O$24,BH$2,FALSE)*INDEX($BW$3:$CF$578,MATCH($BD1347&amp;$BF1347&amp;$BG1347,$BT$3:$BT$578&amp;$BU$3:$BU$578&amp;$BV$3:$BV$578,0),MATCH(BH$1,$BW$1:$CF$1,0))</f>
        <v>244.8</v>
      </c>
      <c r="BI1347" s="3">
        <f t="array" ref="BI1347">INDEX($D$21:$M$44,MATCH($BD1347&amp;$BF1347,$C$21:$C$44&amp;$B$21:$B$44,0),MATCH(BI$1,$D$16:$M$16,0))+VLOOKUP($BE1347,战斗属性模型!$K$22:$O$24,BI$2,FALSE)*INDEX($BW$3:$CF$578,MATCH($BD1347&amp;$BF1347&amp;$BG1347,$BT$3:$BT$578&amp;$BU$3:$BU$578&amp;$BV$3:$BV$578,0),MATCH(BI$1,$BW$1:$CF$1,0))</f>
        <v>12000</v>
      </c>
      <c r="BJ1347" s="3">
        <f t="array" ref="BJ1347">INDEX($D$21:$M$44,MATCH($BD1347&amp;$BF1347,$C$21:$C$44&amp;$B$21:$B$44,0),MATCH(BJ$1,$D$16:$M$16,0))+VLOOKUP($BE1347,战斗属性模型!$K$22:$O$24,BJ$2,FALSE)*INDEX($BW$3:$CF$578,MATCH($BD1347&amp;$BF1347&amp;$BG1347,$BT$3:$BT$578&amp;$BU$3:$BU$578&amp;$BV$3:$BV$578,0),MATCH(BJ$1,$BW$1:$CF$1,0))</f>
        <v>0</v>
      </c>
      <c r="BK1347" s="3">
        <f t="array" ref="BK1347">INDEX($D$21:$M$44,MATCH($BD1347&amp;$BF1347,$C$21:$C$44&amp;$B$21:$B$44,0),MATCH(BK$1,$D$16:$M$16,0))+VLOOKUP($BE1347,战斗属性模型!$K$22:$O$24,BK$2,FALSE)*INDEX($BW$3:$CF$578,MATCH($BD1347&amp;$BF1347&amp;$BG1347,$BT$3:$BT$578&amp;$BU$3:$BU$578&amp;$BV$3:$BV$578,0),MATCH(BK$1,$BW$1:$CF$1,0))</f>
        <v>0</v>
      </c>
      <c r="BL1347" s="3"/>
      <c r="BM1347" s="3"/>
      <c r="BN1347" s="3"/>
      <c r="BO1347" s="3"/>
      <c r="BP1347" s="3"/>
      <c r="BQ1347" s="3"/>
    </row>
    <row r="1348" spans="56:69" x14ac:dyDescent="0.2">
      <c r="BD1348" t="str">
        <f t="shared" si="853"/>
        <v>头饰</v>
      </c>
      <c r="BE1348">
        <f t="shared" si="854"/>
        <v>3</v>
      </c>
      <c r="BF1348">
        <f t="shared" ref="BF1348:BG1348" si="910">BF772</f>
        <v>6</v>
      </c>
      <c r="BG1348">
        <f t="shared" si="910"/>
        <v>2</v>
      </c>
      <c r="BH1348" s="3">
        <f t="array" ref="BH1348">INDEX($D$21:$M$44,MATCH($BD1348&amp;$BF1348,$C$21:$C$44&amp;$B$21:$B$44,0),MATCH(BH$1,$D$16:$M$16,0))+VLOOKUP($BE1348,战斗属性模型!$K$22:$O$24,BH$2,FALSE)*INDEX($BW$3:$CF$578,MATCH($BD1348&amp;$BF1348&amp;$BG1348,$BT$3:$BT$578&amp;$BU$3:$BU$578&amp;$BV$3:$BV$578,0),MATCH(BH$1,$BW$1:$CF$1,0))</f>
        <v>297.60000000000002</v>
      </c>
      <c r="BI1348" s="3">
        <f t="array" ref="BI1348">INDEX($D$21:$M$44,MATCH($BD1348&amp;$BF1348,$C$21:$C$44&amp;$B$21:$B$44,0),MATCH(BI$1,$D$16:$M$16,0))+VLOOKUP($BE1348,战斗属性模型!$K$22:$O$24,BI$2,FALSE)*INDEX($BW$3:$CF$578,MATCH($BD1348&amp;$BF1348&amp;$BG1348,$BT$3:$BT$578&amp;$BU$3:$BU$578&amp;$BV$3:$BV$578,0),MATCH(BI$1,$BW$1:$CF$1,0))</f>
        <v>14400</v>
      </c>
      <c r="BJ1348" s="3">
        <f t="array" ref="BJ1348">INDEX($D$21:$M$44,MATCH($BD1348&amp;$BF1348,$C$21:$C$44&amp;$B$21:$B$44,0),MATCH(BJ$1,$D$16:$M$16,0))+VLOOKUP($BE1348,战斗属性模型!$K$22:$O$24,BJ$2,FALSE)*INDEX($BW$3:$CF$578,MATCH($BD1348&amp;$BF1348&amp;$BG1348,$BT$3:$BT$578&amp;$BU$3:$BU$578&amp;$BV$3:$BV$578,0),MATCH(BJ$1,$BW$1:$CF$1,0))</f>
        <v>0</v>
      </c>
      <c r="BK1348" s="3">
        <f t="array" ref="BK1348">INDEX($D$21:$M$44,MATCH($BD1348&amp;$BF1348,$C$21:$C$44&amp;$B$21:$B$44,0),MATCH(BK$1,$D$16:$M$16,0))+VLOOKUP($BE1348,战斗属性模型!$K$22:$O$24,BK$2,FALSE)*INDEX($BW$3:$CF$578,MATCH($BD1348&amp;$BF1348&amp;$BG1348,$BT$3:$BT$578&amp;$BU$3:$BU$578&amp;$BV$3:$BV$578,0),MATCH(BK$1,$BW$1:$CF$1,0))</f>
        <v>0</v>
      </c>
      <c r="BL1348" s="3"/>
      <c r="BM1348" s="3"/>
      <c r="BN1348" s="3"/>
      <c r="BO1348" s="3"/>
      <c r="BP1348" s="3"/>
      <c r="BQ1348" s="3"/>
    </row>
    <row r="1349" spans="56:69" x14ac:dyDescent="0.2">
      <c r="BD1349" t="str">
        <f t="shared" si="853"/>
        <v>头饰</v>
      </c>
      <c r="BE1349">
        <f t="shared" si="854"/>
        <v>3</v>
      </c>
      <c r="BF1349">
        <f t="shared" ref="BF1349:BG1349" si="911">BF773</f>
        <v>6</v>
      </c>
      <c r="BG1349">
        <f t="shared" si="911"/>
        <v>3</v>
      </c>
      <c r="BH1349" s="3">
        <f t="array" ref="BH1349">INDEX($D$21:$M$44,MATCH($BD1349&amp;$BF1349,$C$21:$C$44&amp;$B$21:$B$44,0),MATCH(BH$1,$D$16:$M$16,0))+VLOOKUP($BE1349,战斗属性模型!$K$22:$O$24,BH$2,FALSE)*INDEX($BW$3:$CF$578,MATCH($BD1349&amp;$BF1349&amp;$BG1349,$BT$3:$BT$578&amp;$BU$3:$BU$578&amp;$BV$3:$BV$578,0),MATCH(BH$1,$BW$1:$CF$1,0))</f>
        <v>350.4</v>
      </c>
      <c r="BI1349" s="3">
        <f t="array" ref="BI1349">INDEX($D$21:$M$44,MATCH($BD1349&amp;$BF1349,$C$21:$C$44&amp;$B$21:$B$44,0),MATCH(BI$1,$D$16:$M$16,0))+VLOOKUP($BE1349,战斗属性模型!$K$22:$O$24,BI$2,FALSE)*INDEX($BW$3:$CF$578,MATCH($BD1349&amp;$BF1349&amp;$BG1349,$BT$3:$BT$578&amp;$BU$3:$BU$578&amp;$BV$3:$BV$578,0),MATCH(BI$1,$BW$1:$CF$1,0))</f>
        <v>16800</v>
      </c>
      <c r="BJ1349" s="3">
        <f t="array" ref="BJ1349">INDEX($D$21:$M$44,MATCH($BD1349&amp;$BF1349,$C$21:$C$44&amp;$B$21:$B$44,0),MATCH(BJ$1,$D$16:$M$16,0))+VLOOKUP($BE1349,战斗属性模型!$K$22:$O$24,BJ$2,FALSE)*INDEX($BW$3:$CF$578,MATCH($BD1349&amp;$BF1349&amp;$BG1349,$BT$3:$BT$578&amp;$BU$3:$BU$578&amp;$BV$3:$BV$578,0),MATCH(BJ$1,$BW$1:$CF$1,0))</f>
        <v>0</v>
      </c>
      <c r="BK1349" s="3">
        <f t="array" ref="BK1349">INDEX($D$21:$M$44,MATCH($BD1349&amp;$BF1349,$C$21:$C$44&amp;$B$21:$B$44,0),MATCH(BK$1,$D$16:$M$16,0))+VLOOKUP($BE1349,战斗属性模型!$K$22:$O$24,BK$2,FALSE)*INDEX($BW$3:$CF$578,MATCH($BD1349&amp;$BF1349&amp;$BG1349,$BT$3:$BT$578&amp;$BU$3:$BU$578&amp;$BV$3:$BV$578,0),MATCH(BK$1,$BW$1:$CF$1,0))</f>
        <v>0</v>
      </c>
      <c r="BL1349" s="3"/>
      <c r="BM1349" s="3"/>
      <c r="BN1349" s="3"/>
      <c r="BO1349" s="3"/>
      <c r="BP1349" s="3"/>
      <c r="BQ1349" s="3"/>
    </row>
    <row r="1350" spans="56:69" x14ac:dyDescent="0.2">
      <c r="BD1350" t="str">
        <f t="shared" si="853"/>
        <v>头饰</v>
      </c>
      <c r="BE1350">
        <f t="shared" si="854"/>
        <v>3</v>
      </c>
      <c r="BF1350">
        <f t="shared" ref="BF1350:BG1350" si="912">BF774</f>
        <v>6</v>
      </c>
      <c r="BG1350">
        <f t="shared" si="912"/>
        <v>4</v>
      </c>
      <c r="BH1350" s="3">
        <f t="array" ref="BH1350">INDEX($D$21:$M$44,MATCH($BD1350&amp;$BF1350,$C$21:$C$44&amp;$B$21:$B$44,0),MATCH(BH$1,$D$16:$M$16,0))+VLOOKUP($BE1350,战斗属性模型!$K$22:$O$24,BH$2,FALSE)*INDEX($BW$3:$CF$578,MATCH($BD1350&amp;$BF1350&amp;$BG1350,$BT$3:$BT$578&amp;$BU$3:$BU$578&amp;$BV$3:$BV$578,0),MATCH(BH$1,$BW$1:$CF$1,0))</f>
        <v>403.20000000000005</v>
      </c>
      <c r="BI1350" s="3">
        <f t="array" ref="BI1350">INDEX($D$21:$M$44,MATCH($BD1350&amp;$BF1350,$C$21:$C$44&amp;$B$21:$B$44,0),MATCH(BI$1,$D$16:$M$16,0))+VLOOKUP($BE1350,战斗属性模型!$K$22:$O$24,BI$2,FALSE)*INDEX($BW$3:$CF$578,MATCH($BD1350&amp;$BF1350&amp;$BG1350,$BT$3:$BT$578&amp;$BU$3:$BU$578&amp;$BV$3:$BV$578,0),MATCH(BI$1,$BW$1:$CF$1,0))</f>
        <v>19200</v>
      </c>
      <c r="BJ1350" s="3">
        <f t="array" ref="BJ1350">INDEX($D$21:$M$44,MATCH($BD1350&amp;$BF1350,$C$21:$C$44&amp;$B$21:$B$44,0),MATCH(BJ$1,$D$16:$M$16,0))+VLOOKUP($BE1350,战斗属性模型!$K$22:$O$24,BJ$2,FALSE)*INDEX($BW$3:$CF$578,MATCH($BD1350&amp;$BF1350&amp;$BG1350,$BT$3:$BT$578&amp;$BU$3:$BU$578&amp;$BV$3:$BV$578,0),MATCH(BJ$1,$BW$1:$CF$1,0))</f>
        <v>0</v>
      </c>
      <c r="BK1350" s="3">
        <f t="array" ref="BK1350">INDEX($D$21:$M$44,MATCH($BD1350&amp;$BF1350,$C$21:$C$44&amp;$B$21:$B$44,0),MATCH(BK$1,$D$16:$M$16,0))+VLOOKUP($BE1350,战斗属性模型!$K$22:$O$24,BK$2,FALSE)*INDEX($BW$3:$CF$578,MATCH($BD1350&amp;$BF1350&amp;$BG1350,$BT$3:$BT$578&amp;$BU$3:$BU$578&amp;$BV$3:$BV$578,0),MATCH(BK$1,$BW$1:$CF$1,0))</f>
        <v>0</v>
      </c>
      <c r="BL1350" s="3"/>
      <c r="BM1350" s="3"/>
      <c r="BN1350" s="3"/>
      <c r="BO1350" s="3"/>
      <c r="BP1350" s="3"/>
      <c r="BQ1350" s="3"/>
    </row>
    <row r="1351" spans="56:69" x14ac:dyDescent="0.2">
      <c r="BD1351" t="str">
        <f t="shared" si="853"/>
        <v>头饰</v>
      </c>
      <c r="BE1351">
        <f t="shared" si="854"/>
        <v>3</v>
      </c>
      <c r="BF1351">
        <f t="shared" ref="BF1351:BG1351" si="913">BF775</f>
        <v>6</v>
      </c>
      <c r="BG1351">
        <f t="shared" si="913"/>
        <v>5</v>
      </c>
      <c r="BH1351" s="3">
        <f t="array" ref="BH1351">INDEX($D$21:$M$44,MATCH($BD1351&amp;$BF1351,$C$21:$C$44&amp;$B$21:$B$44,0),MATCH(BH$1,$D$16:$M$16,0))+VLOOKUP($BE1351,战斗属性模型!$K$22:$O$24,BH$2,FALSE)*INDEX($BW$3:$CF$578,MATCH($BD1351&amp;$BF1351&amp;$BG1351,$BT$3:$BT$578&amp;$BU$3:$BU$578&amp;$BV$3:$BV$578,0),MATCH(BH$1,$BW$1:$CF$1,0))</f>
        <v>456</v>
      </c>
      <c r="BI1351" s="3">
        <f t="array" ref="BI1351">INDEX($D$21:$M$44,MATCH($BD1351&amp;$BF1351,$C$21:$C$44&amp;$B$21:$B$44,0),MATCH(BI$1,$D$16:$M$16,0))+VLOOKUP($BE1351,战斗属性模型!$K$22:$O$24,BI$2,FALSE)*INDEX($BW$3:$CF$578,MATCH($BD1351&amp;$BF1351&amp;$BG1351,$BT$3:$BT$578&amp;$BU$3:$BU$578&amp;$BV$3:$BV$578,0),MATCH(BI$1,$BW$1:$CF$1,0))</f>
        <v>21600</v>
      </c>
      <c r="BJ1351" s="3">
        <f t="array" ref="BJ1351">INDEX($D$21:$M$44,MATCH($BD1351&amp;$BF1351,$C$21:$C$44&amp;$B$21:$B$44,0),MATCH(BJ$1,$D$16:$M$16,0))+VLOOKUP($BE1351,战斗属性模型!$K$22:$O$24,BJ$2,FALSE)*INDEX($BW$3:$CF$578,MATCH($BD1351&amp;$BF1351&amp;$BG1351,$BT$3:$BT$578&amp;$BU$3:$BU$578&amp;$BV$3:$BV$578,0),MATCH(BJ$1,$BW$1:$CF$1,0))</f>
        <v>0</v>
      </c>
      <c r="BK1351" s="3">
        <f t="array" ref="BK1351">INDEX($D$21:$M$44,MATCH($BD1351&amp;$BF1351,$C$21:$C$44&amp;$B$21:$B$44,0),MATCH(BK$1,$D$16:$M$16,0))+VLOOKUP($BE1351,战斗属性模型!$K$22:$O$24,BK$2,FALSE)*INDEX($BW$3:$CF$578,MATCH($BD1351&amp;$BF1351&amp;$BG1351,$BT$3:$BT$578&amp;$BU$3:$BU$578&amp;$BV$3:$BV$578,0),MATCH(BK$1,$BW$1:$CF$1,0))</f>
        <v>0</v>
      </c>
      <c r="BL1351" s="3"/>
      <c r="BM1351" s="3"/>
      <c r="BN1351" s="3"/>
      <c r="BO1351" s="3"/>
      <c r="BP1351" s="3"/>
      <c r="BQ1351" s="3"/>
    </row>
    <row r="1352" spans="56:69" x14ac:dyDescent="0.2">
      <c r="BD1352" t="str">
        <f t="shared" si="853"/>
        <v>头饰</v>
      </c>
      <c r="BE1352">
        <f t="shared" si="854"/>
        <v>3</v>
      </c>
      <c r="BF1352">
        <f t="shared" ref="BF1352:BG1352" si="914">BF776</f>
        <v>6</v>
      </c>
      <c r="BG1352">
        <f t="shared" si="914"/>
        <v>6</v>
      </c>
      <c r="BH1352" s="3">
        <f t="array" ref="BH1352">INDEX($D$21:$M$44,MATCH($BD1352&amp;$BF1352,$C$21:$C$44&amp;$B$21:$B$44,0),MATCH(BH$1,$D$16:$M$16,0))+VLOOKUP($BE1352,战斗属性模型!$K$22:$O$24,BH$2,FALSE)*INDEX($BW$3:$CF$578,MATCH($BD1352&amp;$BF1352&amp;$BG1352,$BT$3:$BT$578&amp;$BU$3:$BU$578&amp;$BV$3:$BV$578,0),MATCH(BH$1,$BW$1:$CF$1,0))</f>
        <v>508.8</v>
      </c>
      <c r="BI1352" s="3">
        <f t="array" ref="BI1352">INDEX($D$21:$M$44,MATCH($BD1352&amp;$BF1352,$C$21:$C$44&amp;$B$21:$B$44,0),MATCH(BI$1,$D$16:$M$16,0))+VLOOKUP($BE1352,战斗属性模型!$K$22:$O$24,BI$2,FALSE)*INDEX($BW$3:$CF$578,MATCH($BD1352&amp;$BF1352&amp;$BG1352,$BT$3:$BT$578&amp;$BU$3:$BU$578&amp;$BV$3:$BV$578,0),MATCH(BI$1,$BW$1:$CF$1,0))</f>
        <v>24000</v>
      </c>
      <c r="BJ1352" s="3">
        <f t="array" ref="BJ1352">INDEX($D$21:$M$44,MATCH($BD1352&amp;$BF1352,$C$21:$C$44&amp;$B$21:$B$44,0),MATCH(BJ$1,$D$16:$M$16,0))+VLOOKUP($BE1352,战斗属性模型!$K$22:$O$24,BJ$2,FALSE)*INDEX($BW$3:$CF$578,MATCH($BD1352&amp;$BF1352&amp;$BG1352,$BT$3:$BT$578&amp;$BU$3:$BU$578&amp;$BV$3:$BV$578,0),MATCH(BJ$1,$BW$1:$CF$1,0))</f>
        <v>0</v>
      </c>
      <c r="BK1352" s="3">
        <f t="array" ref="BK1352">INDEX($D$21:$M$44,MATCH($BD1352&amp;$BF1352,$C$21:$C$44&amp;$B$21:$B$44,0),MATCH(BK$1,$D$16:$M$16,0))+VLOOKUP($BE1352,战斗属性模型!$K$22:$O$24,BK$2,FALSE)*INDEX($BW$3:$CF$578,MATCH($BD1352&amp;$BF1352&amp;$BG1352,$BT$3:$BT$578&amp;$BU$3:$BU$578&amp;$BV$3:$BV$578,0),MATCH(BK$1,$BW$1:$CF$1,0))</f>
        <v>0</v>
      </c>
      <c r="BL1352" s="3"/>
      <c r="BM1352" s="3"/>
      <c r="BN1352" s="3"/>
      <c r="BO1352" s="3"/>
      <c r="BP1352" s="3"/>
      <c r="BQ1352" s="3"/>
    </row>
    <row r="1353" spans="56:69" x14ac:dyDescent="0.2">
      <c r="BD1353" t="str">
        <f t="shared" si="853"/>
        <v>头饰</v>
      </c>
      <c r="BE1353">
        <f t="shared" si="854"/>
        <v>3</v>
      </c>
      <c r="BF1353">
        <f t="shared" ref="BF1353:BG1353" si="915">BF777</f>
        <v>6</v>
      </c>
      <c r="BG1353">
        <f t="shared" si="915"/>
        <v>7</v>
      </c>
      <c r="BH1353" s="3">
        <f t="array" ref="BH1353">INDEX($D$21:$M$44,MATCH($BD1353&amp;$BF1353,$C$21:$C$44&amp;$B$21:$B$44,0),MATCH(BH$1,$D$16:$M$16,0))+VLOOKUP($BE1353,战斗属性模型!$K$22:$O$24,BH$2,FALSE)*INDEX($BW$3:$CF$578,MATCH($BD1353&amp;$BF1353&amp;$BG1353,$BT$3:$BT$578&amp;$BU$3:$BU$578&amp;$BV$3:$BV$578,0),MATCH(BH$1,$BW$1:$CF$1,0))</f>
        <v>561.6</v>
      </c>
      <c r="BI1353" s="3">
        <f t="array" ref="BI1353">INDEX($D$21:$M$44,MATCH($BD1353&amp;$BF1353,$C$21:$C$44&amp;$B$21:$B$44,0),MATCH(BI$1,$D$16:$M$16,0))+VLOOKUP($BE1353,战斗属性模型!$K$22:$O$24,BI$2,FALSE)*INDEX($BW$3:$CF$578,MATCH($BD1353&amp;$BF1353&amp;$BG1353,$BT$3:$BT$578&amp;$BU$3:$BU$578&amp;$BV$3:$BV$578,0),MATCH(BI$1,$BW$1:$CF$1,0))</f>
        <v>26400</v>
      </c>
      <c r="BJ1353" s="3">
        <f t="array" ref="BJ1353">INDEX($D$21:$M$44,MATCH($BD1353&amp;$BF1353,$C$21:$C$44&amp;$B$21:$B$44,0),MATCH(BJ$1,$D$16:$M$16,0))+VLOOKUP($BE1353,战斗属性模型!$K$22:$O$24,BJ$2,FALSE)*INDEX($BW$3:$CF$578,MATCH($BD1353&amp;$BF1353&amp;$BG1353,$BT$3:$BT$578&amp;$BU$3:$BU$578&amp;$BV$3:$BV$578,0),MATCH(BJ$1,$BW$1:$CF$1,0))</f>
        <v>0</v>
      </c>
      <c r="BK1353" s="3">
        <f t="array" ref="BK1353">INDEX($D$21:$M$44,MATCH($BD1353&amp;$BF1353,$C$21:$C$44&amp;$B$21:$B$44,0),MATCH(BK$1,$D$16:$M$16,0))+VLOOKUP($BE1353,战斗属性模型!$K$22:$O$24,BK$2,FALSE)*INDEX($BW$3:$CF$578,MATCH($BD1353&amp;$BF1353&amp;$BG1353,$BT$3:$BT$578&amp;$BU$3:$BU$578&amp;$BV$3:$BV$578,0),MATCH(BK$1,$BW$1:$CF$1,0))</f>
        <v>0</v>
      </c>
      <c r="BL1353" s="3"/>
      <c r="BM1353" s="3"/>
      <c r="BN1353" s="3"/>
      <c r="BO1353" s="3"/>
      <c r="BP1353" s="3"/>
      <c r="BQ1353" s="3"/>
    </row>
    <row r="1354" spans="56:69" x14ac:dyDescent="0.2">
      <c r="BD1354" t="str">
        <f t="shared" si="853"/>
        <v>头饰</v>
      </c>
      <c r="BE1354">
        <f t="shared" si="854"/>
        <v>3</v>
      </c>
      <c r="BF1354">
        <f t="shared" ref="BF1354:BG1354" si="916">BF778</f>
        <v>6</v>
      </c>
      <c r="BG1354">
        <f t="shared" si="916"/>
        <v>8</v>
      </c>
      <c r="BH1354" s="3">
        <f t="array" ref="BH1354">INDEX($D$21:$M$44,MATCH($BD1354&amp;$BF1354,$C$21:$C$44&amp;$B$21:$B$44,0),MATCH(BH$1,$D$16:$M$16,0))+VLOOKUP($BE1354,战斗属性模型!$K$22:$O$24,BH$2,FALSE)*INDEX($BW$3:$CF$578,MATCH($BD1354&amp;$BF1354&amp;$BG1354,$BT$3:$BT$578&amp;$BU$3:$BU$578&amp;$BV$3:$BV$578,0),MATCH(BH$1,$BW$1:$CF$1,0))</f>
        <v>614.40000000000009</v>
      </c>
      <c r="BI1354" s="3">
        <f t="array" ref="BI1354">INDEX($D$21:$M$44,MATCH($BD1354&amp;$BF1354,$C$21:$C$44&amp;$B$21:$B$44,0),MATCH(BI$1,$D$16:$M$16,0))+VLOOKUP($BE1354,战斗属性模型!$K$22:$O$24,BI$2,FALSE)*INDEX($BW$3:$CF$578,MATCH($BD1354&amp;$BF1354&amp;$BG1354,$BT$3:$BT$578&amp;$BU$3:$BU$578&amp;$BV$3:$BV$578,0),MATCH(BI$1,$BW$1:$CF$1,0))</f>
        <v>28800</v>
      </c>
      <c r="BJ1354" s="3">
        <f t="array" ref="BJ1354">INDEX($D$21:$M$44,MATCH($BD1354&amp;$BF1354,$C$21:$C$44&amp;$B$21:$B$44,0),MATCH(BJ$1,$D$16:$M$16,0))+VLOOKUP($BE1354,战斗属性模型!$K$22:$O$24,BJ$2,FALSE)*INDEX($BW$3:$CF$578,MATCH($BD1354&amp;$BF1354&amp;$BG1354,$BT$3:$BT$578&amp;$BU$3:$BU$578&amp;$BV$3:$BV$578,0),MATCH(BJ$1,$BW$1:$CF$1,0))</f>
        <v>0</v>
      </c>
      <c r="BK1354" s="3">
        <f t="array" ref="BK1354">INDEX($D$21:$M$44,MATCH($BD1354&amp;$BF1354,$C$21:$C$44&amp;$B$21:$B$44,0),MATCH(BK$1,$D$16:$M$16,0))+VLOOKUP($BE1354,战斗属性模型!$K$22:$O$24,BK$2,FALSE)*INDEX($BW$3:$CF$578,MATCH($BD1354&amp;$BF1354&amp;$BG1354,$BT$3:$BT$578&amp;$BU$3:$BU$578&amp;$BV$3:$BV$578,0),MATCH(BK$1,$BW$1:$CF$1,0))</f>
        <v>0</v>
      </c>
      <c r="BL1354" s="3"/>
      <c r="BM1354" s="3"/>
      <c r="BN1354" s="3"/>
      <c r="BO1354" s="3"/>
      <c r="BP1354" s="3"/>
      <c r="BQ1354" s="3"/>
    </row>
    <row r="1355" spans="56:69" x14ac:dyDescent="0.2">
      <c r="BD1355" t="str">
        <f t="shared" si="853"/>
        <v>头饰</v>
      </c>
      <c r="BE1355">
        <f t="shared" si="854"/>
        <v>3</v>
      </c>
      <c r="BF1355">
        <f t="shared" ref="BF1355:BG1355" si="917">BF779</f>
        <v>6</v>
      </c>
      <c r="BG1355">
        <f t="shared" si="917"/>
        <v>9</v>
      </c>
      <c r="BH1355" s="3">
        <f t="array" ref="BH1355">INDEX($D$21:$M$44,MATCH($BD1355&amp;$BF1355,$C$21:$C$44&amp;$B$21:$B$44,0),MATCH(BH$1,$D$16:$M$16,0))+VLOOKUP($BE1355,战斗属性模型!$K$22:$O$24,BH$2,FALSE)*INDEX($BW$3:$CF$578,MATCH($BD1355&amp;$BF1355&amp;$BG1355,$BT$3:$BT$578&amp;$BU$3:$BU$578&amp;$BV$3:$BV$578,0),MATCH(BH$1,$BW$1:$CF$1,0))</f>
        <v>667.2</v>
      </c>
      <c r="BI1355" s="3">
        <f t="array" ref="BI1355">INDEX($D$21:$M$44,MATCH($BD1355&amp;$BF1355,$C$21:$C$44&amp;$B$21:$B$44,0),MATCH(BI$1,$D$16:$M$16,0))+VLOOKUP($BE1355,战斗属性模型!$K$22:$O$24,BI$2,FALSE)*INDEX($BW$3:$CF$578,MATCH($BD1355&amp;$BF1355&amp;$BG1355,$BT$3:$BT$578&amp;$BU$3:$BU$578&amp;$BV$3:$BV$578,0),MATCH(BI$1,$BW$1:$CF$1,0))</f>
        <v>31200</v>
      </c>
      <c r="BJ1355" s="3">
        <f t="array" ref="BJ1355">INDEX($D$21:$M$44,MATCH($BD1355&amp;$BF1355,$C$21:$C$44&amp;$B$21:$B$44,0),MATCH(BJ$1,$D$16:$M$16,0))+VLOOKUP($BE1355,战斗属性模型!$K$22:$O$24,BJ$2,FALSE)*INDEX($BW$3:$CF$578,MATCH($BD1355&amp;$BF1355&amp;$BG1355,$BT$3:$BT$578&amp;$BU$3:$BU$578&amp;$BV$3:$BV$578,0),MATCH(BJ$1,$BW$1:$CF$1,0))</f>
        <v>0</v>
      </c>
      <c r="BK1355" s="3">
        <f t="array" ref="BK1355">INDEX($D$21:$M$44,MATCH($BD1355&amp;$BF1355,$C$21:$C$44&amp;$B$21:$B$44,0),MATCH(BK$1,$D$16:$M$16,0))+VLOOKUP($BE1355,战斗属性模型!$K$22:$O$24,BK$2,FALSE)*INDEX($BW$3:$CF$578,MATCH($BD1355&amp;$BF1355&amp;$BG1355,$BT$3:$BT$578&amp;$BU$3:$BU$578&amp;$BV$3:$BV$578,0),MATCH(BK$1,$BW$1:$CF$1,0))</f>
        <v>0</v>
      </c>
      <c r="BL1355" s="3"/>
      <c r="BM1355" s="3"/>
      <c r="BN1355" s="3"/>
      <c r="BO1355" s="3"/>
      <c r="BP1355" s="3"/>
      <c r="BQ1355" s="3"/>
    </row>
    <row r="1356" spans="56:69" x14ac:dyDescent="0.2">
      <c r="BD1356" t="str">
        <f t="shared" si="853"/>
        <v>头饰</v>
      </c>
      <c r="BE1356">
        <f t="shared" si="854"/>
        <v>3</v>
      </c>
      <c r="BF1356">
        <f t="shared" ref="BF1356:BG1356" si="918">BF780</f>
        <v>6</v>
      </c>
      <c r="BG1356">
        <f t="shared" si="918"/>
        <v>10</v>
      </c>
      <c r="BH1356" s="3">
        <f t="array" ref="BH1356">INDEX($D$21:$M$44,MATCH($BD1356&amp;$BF1356,$C$21:$C$44&amp;$B$21:$B$44,0),MATCH(BH$1,$D$16:$M$16,0))+VLOOKUP($BE1356,战斗属性模型!$K$22:$O$24,BH$2,FALSE)*INDEX($BW$3:$CF$578,MATCH($BD1356&amp;$BF1356&amp;$BG1356,$BT$3:$BT$578&amp;$BU$3:$BU$578&amp;$BV$3:$BV$578,0),MATCH(BH$1,$BW$1:$CF$1,0))</f>
        <v>720</v>
      </c>
      <c r="BI1356" s="3">
        <f t="array" ref="BI1356">INDEX($D$21:$M$44,MATCH($BD1356&amp;$BF1356,$C$21:$C$44&amp;$B$21:$B$44,0),MATCH(BI$1,$D$16:$M$16,0))+VLOOKUP($BE1356,战斗属性模型!$K$22:$O$24,BI$2,FALSE)*INDEX($BW$3:$CF$578,MATCH($BD1356&amp;$BF1356&amp;$BG1356,$BT$3:$BT$578&amp;$BU$3:$BU$578&amp;$BV$3:$BV$578,0),MATCH(BI$1,$BW$1:$CF$1,0))</f>
        <v>33600</v>
      </c>
      <c r="BJ1356" s="3">
        <f t="array" ref="BJ1356">INDEX($D$21:$M$44,MATCH($BD1356&amp;$BF1356,$C$21:$C$44&amp;$B$21:$B$44,0),MATCH(BJ$1,$D$16:$M$16,0))+VLOOKUP($BE1356,战斗属性模型!$K$22:$O$24,BJ$2,FALSE)*INDEX($BW$3:$CF$578,MATCH($BD1356&amp;$BF1356&amp;$BG1356,$BT$3:$BT$578&amp;$BU$3:$BU$578&amp;$BV$3:$BV$578,0),MATCH(BJ$1,$BW$1:$CF$1,0))</f>
        <v>0</v>
      </c>
      <c r="BK1356" s="3">
        <f t="array" ref="BK1356">INDEX($D$21:$M$44,MATCH($BD1356&amp;$BF1356,$C$21:$C$44&amp;$B$21:$B$44,0),MATCH(BK$1,$D$16:$M$16,0))+VLOOKUP($BE1356,战斗属性模型!$K$22:$O$24,BK$2,FALSE)*INDEX($BW$3:$CF$578,MATCH($BD1356&amp;$BF1356&amp;$BG1356,$BT$3:$BT$578&amp;$BU$3:$BU$578&amp;$BV$3:$BV$578,0),MATCH(BK$1,$BW$1:$CF$1,0))</f>
        <v>0</v>
      </c>
      <c r="BL1356" s="3"/>
      <c r="BM1356" s="3"/>
      <c r="BN1356" s="3"/>
      <c r="BO1356" s="3"/>
      <c r="BP1356" s="3"/>
      <c r="BQ1356" s="3"/>
    </row>
    <row r="1357" spans="56:69" x14ac:dyDescent="0.2">
      <c r="BD1357" t="str">
        <f t="shared" ref="BD1357:BD1420" si="919">BD781</f>
        <v>头饰</v>
      </c>
      <c r="BE1357">
        <f t="shared" ref="BE1357:BE1420" si="920">BE781+1</f>
        <v>3</v>
      </c>
      <c r="BF1357">
        <f t="shared" ref="BF1357:BG1357" si="921">BF781</f>
        <v>6</v>
      </c>
      <c r="BG1357">
        <f t="shared" si="921"/>
        <v>11</v>
      </c>
      <c r="BH1357" s="3">
        <f t="array" ref="BH1357">INDEX($D$21:$M$44,MATCH($BD1357&amp;$BF1357,$C$21:$C$44&amp;$B$21:$B$44,0),MATCH(BH$1,$D$16:$M$16,0))+VLOOKUP($BE1357,战斗属性模型!$K$22:$O$24,BH$2,FALSE)*INDEX($BW$3:$CF$578,MATCH($BD1357&amp;$BF1357&amp;$BG1357,$BT$3:$BT$578&amp;$BU$3:$BU$578&amp;$BV$3:$BV$578,0),MATCH(BH$1,$BW$1:$CF$1,0))</f>
        <v>772.80000000000007</v>
      </c>
      <c r="BI1357" s="3">
        <f t="array" ref="BI1357">INDEX($D$21:$M$44,MATCH($BD1357&amp;$BF1357,$C$21:$C$44&amp;$B$21:$B$44,0),MATCH(BI$1,$D$16:$M$16,0))+VLOOKUP($BE1357,战斗属性模型!$K$22:$O$24,BI$2,FALSE)*INDEX($BW$3:$CF$578,MATCH($BD1357&amp;$BF1357&amp;$BG1357,$BT$3:$BT$578&amp;$BU$3:$BU$578&amp;$BV$3:$BV$578,0),MATCH(BI$1,$BW$1:$CF$1,0))</f>
        <v>36000</v>
      </c>
      <c r="BJ1357" s="3">
        <f t="array" ref="BJ1357">INDEX($D$21:$M$44,MATCH($BD1357&amp;$BF1357,$C$21:$C$44&amp;$B$21:$B$44,0),MATCH(BJ$1,$D$16:$M$16,0))+VLOOKUP($BE1357,战斗属性模型!$K$22:$O$24,BJ$2,FALSE)*INDEX($BW$3:$CF$578,MATCH($BD1357&amp;$BF1357&amp;$BG1357,$BT$3:$BT$578&amp;$BU$3:$BU$578&amp;$BV$3:$BV$578,0),MATCH(BJ$1,$BW$1:$CF$1,0))</f>
        <v>0</v>
      </c>
      <c r="BK1357" s="3">
        <f t="array" ref="BK1357">INDEX($D$21:$M$44,MATCH($BD1357&amp;$BF1357,$C$21:$C$44&amp;$B$21:$B$44,0),MATCH(BK$1,$D$16:$M$16,0))+VLOOKUP($BE1357,战斗属性模型!$K$22:$O$24,BK$2,FALSE)*INDEX($BW$3:$CF$578,MATCH($BD1357&amp;$BF1357&amp;$BG1357,$BT$3:$BT$578&amp;$BU$3:$BU$578&amp;$BV$3:$BV$578,0),MATCH(BK$1,$BW$1:$CF$1,0))</f>
        <v>0</v>
      </c>
      <c r="BL1357" s="3"/>
      <c r="BM1357" s="3"/>
      <c r="BN1357" s="3"/>
      <c r="BO1357" s="3"/>
      <c r="BP1357" s="3"/>
      <c r="BQ1357" s="3"/>
    </row>
    <row r="1358" spans="56:69" x14ac:dyDescent="0.2">
      <c r="BD1358" t="str">
        <f t="shared" si="919"/>
        <v>头饰</v>
      </c>
      <c r="BE1358">
        <f t="shared" si="920"/>
        <v>3</v>
      </c>
      <c r="BF1358">
        <f t="shared" ref="BF1358:BG1358" si="922">BF782</f>
        <v>6</v>
      </c>
      <c r="BG1358">
        <f t="shared" si="922"/>
        <v>12</v>
      </c>
      <c r="BH1358" s="3">
        <f t="array" ref="BH1358">INDEX($D$21:$M$44,MATCH($BD1358&amp;$BF1358,$C$21:$C$44&amp;$B$21:$B$44,0),MATCH(BH$1,$D$16:$M$16,0))+VLOOKUP($BE1358,战斗属性模型!$K$22:$O$24,BH$2,FALSE)*INDEX($BW$3:$CF$578,MATCH($BD1358&amp;$BF1358&amp;$BG1358,$BT$3:$BT$578&amp;$BU$3:$BU$578&amp;$BV$3:$BV$578,0),MATCH(BH$1,$BW$1:$CF$1,0))</f>
        <v>825.6</v>
      </c>
      <c r="BI1358" s="3">
        <f t="array" ref="BI1358">INDEX($D$21:$M$44,MATCH($BD1358&amp;$BF1358,$C$21:$C$44&amp;$B$21:$B$44,0),MATCH(BI$1,$D$16:$M$16,0))+VLOOKUP($BE1358,战斗属性模型!$K$22:$O$24,BI$2,FALSE)*INDEX($BW$3:$CF$578,MATCH($BD1358&amp;$BF1358&amp;$BG1358,$BT$3:$BT$578&amp;$BU$3:$BU$578&amp;$BV$3:$BV$578,0),MATCH(BI$1,$BW$1:$CF$1,0))</f>
        <v>38400</v>
      </c>
      <c r="BJ1358" s="3">
        <f t="array" ref="BJ1358">INDEX($D$21:$M$44,MATCH($BD1358&amp;$BF1358,$C$21:$C$44&amp;$B$21:$B$44,0),MATCH(BJ$1,$D$16:$M$16,0))+VLOOKUP($BE1358,战斗属性模型!$K$22:$O$24,BJ$2,FALSE)*INDEX($BW$3:$CF$578,MATCH($BD1358&amp;$BF1358&amp;$BG1358,$BT$3:$BT$578&amp;$BU$3:$BU$578&amp;$BV$3:$BV$578,0),MATCH(BJ$1,$BW$1:$CF$1,0))</f>
        <v>0</v>
      </c>
      <c r="BK1358" s="3">
        <f t="array" ref="BK1358">INDEX($D$21:$M$44,MATCH($BD1358&amp;$BF1358,$C$21:$C$44&amp;$B$21:$B$44,0),MATCH(BK$1,$D$16:$M$16,0))+VLOOKUP($BE1358,战斗属性模型!$K$22:$O$24,BK$2,FALSE)*INDEX($BW$3:$CF$578,MATCH($BD1358&amp;$BF1358&amp;$BG1358,$BT$3:$BT$578&amp;$BU$3:$BU$578&amp;$BV$3:$BV$578,0),MATCH(BK$1,$BW$1:$CF$1,0))</f>
        <v>0</v>
      </c>
      <c r="BL1358" s="3"/>
      <c r="BM1358" s="3"/>
      <c r="BN1358" s="3"/>
      <c r="BO1358" s="3"/>
      <c r="BP1358" s="3"/>
      <c r="BQ1358" s="3"/>
    </row>
    <row r="1359" spans="56:69" x14ac:dyDescent="0.2">
      <c r="BD1359" t="str">
        <f t="shared" si="919"/>
        <v>头饰</v>
      </c>
      <c r="BE1359">
        <f t="shared" si="920"/>
        <v>3</v>
      </c>
      <c r="BF1359">
        <f t="shared" ref="BF1359:BG1359" si="923">BF783</f>
        <v>6</v>
      </c>
      <c r="BG1359">
        <f t="shared" si="923"/>
        <v>13</v>
      </c>
      <c r="BH1359" s="3">
        <f t="array" ref="BH1359">INDEX($D$21:$M$44,MATCH($BD1359&amp;$BF1359,$C$21:$C$44&amp;$B$21:$B$44,0),MATCH(BH$1,$D$16:$M$16,0))+VLOOKUP($BE1359,战斗属性模型!$K$22:$O$24,BH$2,FALSE)*INDEX($BW$3:$CF$578,MATCH($BD1359&amp;$BF1359&amp;$BG1359,$BT$3:$BT$578&amp;$BU$3:$BU$578&amp;$BV$3:$BV$578,0),MATCH(BH$1,$BW$1:$CF$1,0))</f>
        <v>878.40000000000009</v>
      </c>
      <c r="BI1359" s="3">
        <f t="array" ref="BI1359">INDEX($D$21:$M$44,MATCH($BD1359&amp;$BF1359,$C$21:$C$44&amp;$B$21:$B$44,0),MATCH(BI$1,$D$16:$M$16,0))+VLOOKUP($BE1359,战斗属性模型!$K$22:$O$24,BI$2,FALSE)*INDEX($BW$3:$CF$578,MATCH($BD1359&amp;$BF1359&amp;$BG1359,$BT$3:$BT$578&amp;$BU$3:$BU$578&amp;$BV$3:$BV$578,0),MATCH(BI$1,$BW$1:$CF$1,0))</f>
        <v>40800</v>
      </c>
      <c r="BJ1359" s="3">
        <f t="array" ref="BJ1359">INDEX($D$21:$M$44,MATCH($BD1359&amp;$BF1359,$C$21:$C$44&amp;$B$21:$B$44,0),MATCH(BJ$1,$D$16:$M$16,0))+VLOOKUP($BE1359,战斗属性模型!$K$22:$O$24,BJ$2,FALSE)*INDEX($BW$3:$CF$578,MATCH($BD1359&amp;$BF1359&amp;$BG1359,$BT$3:$BT$578&amp;$BU$3:$BU$578&amp;$BV$3:$BV$578,0),MATCH(BJ$1,$BW$1:$CF$1,0))</f>
        <v>0</v>
      </c>
      <c r="BK1359" s="3">
        <f t="array" ref="BK1359">INDEX($D$21:$M$44,MATCH($BD1359&amp;$BF1359,$C$21:$C$44&amp;$B$21:$B$44,0),MATCH(BK$1,$D$16:$M$16,0))+VLOOKUP($BE1359,战斗属性模型!$K$22:$O$24,BK$2,FALSE)*INDEX($BW$3:$CF$578,MATCH($BD1359&amp;$BF1359&amp;$BG1359,$BT$3:$BT$578&amp;$BU$3:$BU$578&amp;$BV$3:$BV$578,0),MATCH(BK$1,$BW$1:$CF$1,0))</f>
        <v>0</v>
      </c>
      <c r="BL1359" s="3"/>
      <c r="BM1359" s="3"/>
      <c r="BN1359" s="3"/>
      <c r="BO1359" s="3"/>
      <c r="BP1359" s="3"/>
      <c r="BQ1359" s="3"/>
    </row>
    <row r="1360" spans="56:69" x14ac:dyDescent="0.2">
      <c r="BD1360" t="str">
        <f t="shared" si="919"/>
        <v>头饰</v>
      </c>
      <c r="BE1360">
        <f t="shared" si="920"/>
        <v>3</v>
      </c>
      <c r="BF1360">
        <f t="shared" ref="BF1360:BG1360" si="924">BF784</f>
        <v>6</v>
      </c>
      <c r="BG1360">
        <f t="shared" si="924"/>
        <v>14</v>
      </c>
      <c r="BH1360" s="3">
        <f t="array" ref="BH1360">INDEX($D$21:$M$44,MATCH($BD1360&amp;$BF1360,$C$21:$C$44&amp;$B$21:$B$44,0),MATCH(BH$1,$D$16:$M$16,0))+VLOOKUP($BE1360,战斗属性模型!$K$22:$O$24,BH$2,FALSE)*INDEX($BW$3:$CF$578,MATCH($BD1360&amp;$BF1360&amp;$BG1360,$BT$3:$BT$578&amp;$BU$3:$BU$578&amp;$BV$3:$BV$578,0),MATCH(BH$1,$BW$1:$CF$1,0))</f>
        <v>931.2</v>
      </c>
      <c r="BI1360" s="3">
        <f t="array" ref="BI1360">INDEX($D$21:$M$44,MATCH($BD1360&amp;$BF1360,$C$21:$C$44&amp;$B$21:$B$44,0),MATCH(BI$1,$D$16:$M$16,0))+VLOOKUP($BE1360,战斗属性模型!$K$22:$O$24,BI$2,FALSE)*INDEX($BW$3:$CF$578,MATCH($BD1360&amp;$BF1360&amp;$BG1360,$BT$3:$BT$578&amp;$BU$3:$BU$578&amp;$BV$3:$BV$578,0),MATCH(BI$1,$BW$1:$CF$1,0))</f>
        <v>43200</v>
      </c>
      <c r="BJ1360" s="3">
        <f t="array" ref="BJ1360">INDEX($D$21:$M$44,MATCH($BD1360&amp;$BF1360,$C$21:$C$44&amp;$B$21:$B$44,0),MATCH(BJ$1,$D$16:$M$16,0))+VLOOKUP($BE1360,战斗属性模型!$K$22:$O$24,BJ$2,FALSE)*INDEX($BW$3:$CF$578,MATCH($BD1360&amp;$BF1360&amp;$BG1360,$BT$3:$BT$578&amp;$BU$3:$BU$578&amp;$BV$3:$BV$578,0),MATCH(BJ$1,$BW$1:$CF$1,0))</f>
        <v>0</v>
      </c>
      <c r="BK1360" s="3">
        <f t="array" ref="BK1360">INDEX($D$21:$M$44,MATCH($BD1360&amp;$BF1360,$C$21:$C$44&amp;$B$21:$B$44,0),MATCH(BK$1,$D$16:$M$16,0))+VLOOKUP($BE1360,战斗属性模型!$K$22:$O$24,BK$2,FALSE)*INDEX($BW$3:$CF$578,MATCH($BD1360&amp;$BF1360&amp;$BG1360,$BT$3:$BT$578&amp;$BU$3:$BU$578&amp;$BV$3:$BV$578,0),MATCH(BK$1,$BW$1:$CF$1,0))</f>
        <v>0</v>
      </c>
      <c r="BL1360" s="3"/>
      <c r="BM1360" s="3"/>
      <c r="BN1360" s="3"/>
      <c r="BO1360" s="3"/>
      <c r="BP1360" s="3"/>
      <c r="BQ1360" s="3"/>
    </row>
    <row r="1361" spans="56:69" x14ac:dyDescent="0.2">
      <c r="BD1361" t="str">
        <f t="shared" si="919"/>
        <v>头饰</v>
      </c>
      <c r="BE1361">
        <f t="shared" si="920"/>
        <v>3</v>
      </c>
      <c r="BF1361">
        <f t="shared" ref="BF1361:BG1361" si="925">BF785</f>
        <v>6</v>
      </c>
      <c r="BG1361">
        <f t="shared" si="925"/>
        <v>15</v>
      </c>
      <c r="BH1361" s="3">
        <f t="array" ref="BH1361">INDEX($D$21:$M$44,MATCH($BD1361&amp;$BF1361,$C$21:$C$44&amp;$B$21:$B$44,0),MATCH(BH$1,$D$16:$M$16,0))+VLOOKUP($BE1361,战斗属性模型!$K$22:$O$24,BH$2,FALSE)*INDEX($BW$3:$CF$578,MATCH($BD1361&amp;$BF1361&amp;$BG1361,$BT$3:$BT$578&amp;$BU$3:$BU$578&amp;$BV$3:$BV$578,0),MATCH(BH$1,$BW$1:$CF$1,0))</f>
        <v>984.00000000000011</v>
      </c>
      <c r="BI1361" s="3">
        <f t="array" ref="BI1361">INDEX($D$21:$M$44,MATCH($BD1361&amp;$BF1361,$C$21:$C$44&amp;$B$21:$B$44,0),MATCH(BI$1,$D$16:$M$16,0))+VLOOKUP($BE1361,战斗属性模型!$K$22:$O$24,BI$2,FALSE)*INDEX($BW$3:$CF$578,MATCH($BD1361&amp;$BF1361&amp;$BG1361,$BT$3:$BT$578&amp;$BU$3:$BU$578&amp;$BV$3:$BV$578,0),MATCH(BI$1,$BW$1:$CF$1,0))</f>
        <v>45600</v>
      </c>
      <c r="BJ1361" s="3">
        <f t="array" ref="BJ1361">INDEX($D$21:$M$44,MATCH($BD1361&amp;$BF1361,$C$21:$C$44&amp;$B$21:$B$44,0),MATCH(BJ$1,$D$16:$M$16,0))+VLOOKUP($BE1361,战斗属性模型!$K$22:$O$24,BJ$2,FALSE)*INDEX($BW$3:$CF$578,MATCH($BD1361&amp;$BF1361&amp;$BG1361,$BT$3:$BT$578&amp;$BU$3:$BU$578&amp;$BV$3:$BV$578,0),MATCH(BJ$1,$BW$1:$CF$1,0))</f>
        <v>0</v>
      </c>
      <c r="BK1361" s="3">
        <f t="array" ref="BK1361">INDEX($D$21:$M$44,MATCH($BD1361&amp;$BF1361,$C$21:$C$44&amp;$B$21:$B$44,0),MATCH(BK$1,$D$16:$M$16,0))+VLOOKUP($BE1361,战斗属性模型!$K$22:$O$24,BK$2,FALSE)*INDEX($BW$3:$CF$578,MATCH($BD1361&amp;$BF1361&amp;$BG1361,$BT$3:$BT$578&amp;$BU$3:$BU$578&amp;$BV$3:$BV$578,0),MATCH(BK$1,$BW$1:$CF$1,0))</f>
        <v>0</v>
      </c>
      <c r="BL1361" s="3"/>
      <c r="BM1361" s="3"/>
      <c r="BN1361" s="3"/>
      <c r="BO1361" s="3"/>
      <c r="BP1361" s="3"/>
      <c r="BQ1361" s="3"/>
    </row>
    <row r="1362" spans="56:69" x14ac:dyDescent="0.2">
      <c r="BD1362" t="str">
        <f t="shared" si="919"/>
        <v>头饰</v>
      </c>
      <c r="BE1362">
        <f t="shared" si="920"/>
        <v>3</v>
      </c>
      <c r="BF1362">
        <f t="shared" ref="BF1362:BG1362" si="926">BF786</f>
        <v>6</v>
      </c>
      <c r="BG1362">
        <f t="shared" si="926"/>
        <v>16</v>
      </c>
      <c r="BH1362" s="3">
        <f t="array" ref="BH1362">INDEX($D$21:$M$44,MATCH($BD1362&amp;$BF1362,$C$21:$C$44&amp;$B$21:$B$44,0),MATCH(BH$1,$D$16:$M$16,0))+VLOOKUP($BE1362,战斗属性模型!$K$22:$O$24,BH$2,FALSE)*INDEX($BW$3:$CF$578,MATCH($BD1362&amp;$BF1362&amp;$BG1362,$BT$3:$BT$578&amp;$BU$3:$BU$578&amp;$BV$3:$BV$578,0),MATCH(BH$1,$BW$1:$CF$1,0))</f>
        <v>1036.8000000000002</v>
      </c>
      <c r="BI1362" s="3">
        <f t="array" ref="BI1362">INDEX($D$21:$M$44,MATCH($BD1362&amp;$BF1362,$C$21:$C$44&amp;$B$21:$B$44,0),MATCH(BI$1,$D$16:$M$16,0))+VLOOKUP($BE1362,战斗属性模型!$K$22:$O$24,BI$2,FALSE)*INDEX($BW$3:$CF$578,MATCH($BD1362&amp;$BF1362&amp;$BG1362,$BT$3:$BT$578&amp;$BU$3:$BU$578&amp;$BV$3:$BV$578,0),MATCH(BI$1,$BW$1:$CF$1,0))</f>
        <v>48000</v>
      </c>
      <c r="BJ1362" s="3">
        <f t="array" ref="BJ1362">INDEX($D$21:$M$44,MATCH($BD1362&amp;$BF1362,$C$21:$C$44&amp;$B$21:$B$44,0),MATCH(BJ$1,$D$16:$M$16,0))+VLOOKUP($BE1362,战斗属性模型!$K$22:$O$24,BJ$2,FALSE)*INDEX($BW$3:$CF$578,MATCH($BD1362&amp;$BF1362&amp;$BG1362,$BT$3:$BT$578&amp;$BU$3:$BU$578&amp;$BV$3:$BV$578,0),MATCH(BJ$1,$BW$1:$CF$1,0))</f>
        <v>0</v>
      </c>
      <c r="BK1362" s="3">
        <f t="array" ref="BK1362">INDEX($D$21:$M$44,MATCH($BD1362&amp;$BF1362,$C$21:$C$44&amp;$B$21:$B$44,0),MATCH(BK$1,$D$16:$M$16,0))+VLOOKUP($BE1362,战斗属性模型!$K$22:$O$24,BK$2,FALSE)*INDEX($BW$3:$CF$578,MATCH($BD1362&amp;$BF1362&amp;$BG1362,$BT$3:$BT$578&amp;$BU$3:$BU$578&amp;$BV$3:$BV$578,0),MATCH(BK$1,$BW$1:$CF$1,0))</f>
        <v>0</v>
      </c>
      <c r="BL1362" s="3"/>
      <c r="BM1362" s="3"/>
      <c r="BN1362" s="3"/>
      <c r="BO1362" s="3"/>
      <c r="BP1362" s="3"/>
      <c r="BQ1362" s="3"/>
    </row>
    <row r="1363" spans="56:69" x14ac:dyDescent="0.2">
      <c r="BD1363" t="str">
        <f t="shared" si="919"/>
        <v>头饰</v>
      </c>
      <c r="BE1363">
        <f t="shared" si="920"/>
        <v>3</v>
      </c>
      <c r="BF1363">
        <f t="shared" ref="BF1363:BG1363" si="927">BF787</f>
        <v>6</v>
      </c>
      <c r="BG1363">
        <f t="shared" si="927"/>
        <v>17</v>
      </c>
      <c r="BH1363" s="3">
        <f t="array" ref="BH1363">INDEX($D$21:$M$44,MATCH($BD1363&amp;$BF1363,$C$21:$C$44&amp;$B$21:$B$44,0),MATCH(BH$1,$D$16:$M$16,0))+VLOOKUP($BE1363,战斗属性模型!$K$22:$O$24,BH$2,FALSE)*INDEX($BW$3:$CF$578,MATCH($BD1363&amp;$BF1363&amp;$BG1363,$BT$3:$BT$578&amp;$BU$3:$BU$578&amp;$BV$3:$BV$578,0),MATCH(BH$1,$BW$1:$CF$1,0))</f>
        <v>1089.5999999999999</v>
      </c>
      <c r="BI1363" s="3">
        <f t="array" ref="BI1363">INDEX($D$21:$M$44,MATCH($BD1363&amp;$BF1363,$C$21:$C$44&amp;$B$21:$B$44,0),MATCH(BI$1,$D$16:$M$16,0))+VLOOKUP($BE1363,战斗属性模型!$K$22:$O$24,BI$2,FALSE)*INDEX($BW$3:$CF$578,MATCH($BD1363&amp;$BF1363&amp;$BG1363,$BT$3:$BT$578&amp;$BU$3:$BU$578&amp;$BV$3:$BV$578,0),MATCH(BI$1,$BW$1:$CF$1,0))</f>
        <v>50400</v>
      </c>
      <c r="BJ1363" s="3">
        <f t="array" ref="BJ1363">INDEX($D$21:$M$44,MATCH($BD1363&amp;$BF1363,$C$21:$C$44&amp;$B$21:$B$44,0),MATCH(BJ$1,$D$16:$M$16,0))+VLOOKUP($BE1363,战斗属性模型!$K$22:$O$24,BJ$2,FALSE)*INDEX($BW$3:$CF$578,MATCH($BD1363&amp;$BF1363&amp;$BG1363,$BT$3:$BT$578&amp;$BU$3:$BU$578&amp;$BV$3:$BV$578,0),MATCH(BJ$1,$BW$1:$CF$1,0))</f>
        <v>0</v>
      </c>
      <c r="BK1363" s="3">
        <f t="array" ref="BK1363">INDEX($D$21:$M$44,MATCH($BD1363&amp;$BF1363,$C$21:$C$44&amp;$B$21:$B$44,0),MATCH(BK$1,$D$16:$M$16,0))+VLOOKUP($BE1363,战斗属性模型!$K$22:$O$24,BK$2,FALSE)*INDEX($BW$3:$CF$578,MATCH($BD1363&amp;$BF1363&amp;$BG1363,$BT$3:$BT$578&amp;$BU$3:$BU$578&amp;$BV$3:$BV$578,0),MATCH(BK$1,$BW$1:$CF$1,0))</f>
        <v>0</v>
      </c>
      <c r="BL1363" s="3"/>
      <c r="BM1363" s="3"/>
      <c r="BN1363" s="3"/>
      <c r="BO1363" s="3"/>
      <c r="BP1363" s="3"/>
      <c r="BQ1363" s="3"/>
    </row>
    <row r="1364" spans="56:69" x14ac:dyDescent="0.2">
      <c r="BD1364" t="str">
        <f t="shared" si="919"/>
        <v>头饰</v>
      </c>
      <c r="BE1364">
        <f t="shared" si="920"/>
        <v>3</v>
      </c>
      <c r="BF1364">
        <f t="shared" ref="BF1364:BG1364" si="928">BF788</f>
        <v>6</v>
      </c>
      <c r="BG1364">
        <f t="shared" si="928"/>
        <v>18</v>
      </c>
      <c r="BH1364" s="3">
        <f t="array" ref="BH1364">INDEX($D$21:$M$44,MATCH($BD1364&amp;$BF1364,$C$21:$C$44&amp;$B$21:$B$44,0),MATCH(BH$1,$D$16:$M$16,0))+VLOOKUP($BE1364,战斗属性模型!$K$22:$O$24,BH$2,FALSE)*INDEX($BW$3:$CF$578,MATCH($BD1364&amp;$BF1364&amp;$BG1364,$BT$3:$BT$578&amp;$BU$3:$BU$578&amp;$BV$3:$BV$578,0),MATCH(BH$1,$BW$1:$CF$1,0))</f>
        <v>1142.4000000000001</v>
      </c>
      <c r="BI1364" s="3">
        <f t="array" ref="BI1364">INDEX($D$21:$M$44,MATCH($BD1364&amp;$BF1364,$C$21:$C$44&amp;$B$21:$B$44,0),MATCH(BI$1,$D$16:$M$16,0))+VLOOKUP($BE1364,战斗属性模型!$K$22:$O$24,BI$2,FALSE)*INDEX($BW$3:$CF$578,MATCH($BD1364&amp;$BF1364&amp;$BG1364,$BT$3:$BT$578&amp;$BU$3:$BU$578&amp;$BV$3:$BV$578,0),MATCH(BI$1,$BW$1:$CF$1,0))</f>
        <v>52800</v>
      </c>
      <c r="BJ1364" s="3">
        <f t="array" ref="BJ1364">INDEX($D$21:$M$44,MATCH($BD1364&amp;$BF1364,$C$21:$C$44&amp;$B$21:$B$44,0),MATCH(BJ$1,$D$16:$M$16,0))+VLOOKUP($BE1364,战斗属性模型!$K$22:$O$24,BJ$2,FALSE)*INDEX($BW$3:$CF$578,MATCH($BD1364&amp;$BF1364&amp;$BG1364,$BT$3:$BT$578&amp;$BU$3:$BU$578&amp;$BV$3:$BV$578,0),MATCH(BJ$1,$BW$1:$CF$1,0))</f>
        <v>0</v>
      </c>
      <c r="BK1364" s="3">
        <f t="array" ref="BK1364">INDEX($D$21:$M$44,MATCH($BD1364&amp;$BF1364,$C$21:$C$44&amp;$B$21:$B$44,0),MATCH(BK$1,$D$16:$M$16,0))+VLOOKUP($BE1364,战斗属性模型!$K$22:$O$24,BK$2,FALSE)*INDEX($BW$3:$CF$578,MATCH($BD1364&amp;$BF1364&amp;$BG1364,$BT$3:$BT$578&amp;$BU$3:$BU$578&amp;$BV$3:$BV$578,0),MATCH(BK$1,$BW$1:$CF$1,0))</f>
        <v>0</v>
      </c>
      <c r="BL1364" s="3"/>
      <c r="BM1364" s="3"/>
      <c r="BN1364" s="3"/>
      <c r="BO1364" s="3"/>
      <c r="BP1364" s="3"/>
      <c r="BQ1364" s="3"/>
    </row>
    <row r="1365" spans="56:69" x14ac:dyDescent="0.2">
      <c r="BD1365" t="str">
        <f t="shared" si="919"/>
        <v>头饰</v>
      </c>
      <c r="BE1365">
        <f t="shared" si="920"/>
        <v>3</v>
      </c>
      <c r="BF1365">
        <f t="shared" ref="BF1365:BG1365" si="929">BF789</f>
        <v>6</v>
      </c>
      <c r="BG1365">
        <f t="shared" si="929"/>
        <v>19</v>
      </c>
      <c r="BH1365" s="3">
        <f t="array" ref="BH1365">INDEX($D$21:$M$44,MATCH($BD1365&amp;$BF1365,$C$21:$C$44&amp;$B$21:$B$44,0),MATCH(BH$1,$D$16:$M$16,0))+VLOOKUP($BE1365,战斗属性模型!$K$22:$O$24,BH$2,FALSE)*INDEX($BW$3:$CF$578,MATCH($BD1365&amp;$BF1365&amp;$BG1365,$BT$3:$BT$578&amp;$BU$3:$BU$578&amp;$BV$3:$BV$578,0),MATCH(BH$1,$BW$1:$CF$1,0))</f>
        <v>1195.2</v>
      </c>
      <c r="BI1365" s="3">
        <f t="array" ref="BI1365">INDEX($D$21:$M$44,MATCH($BD1365&amp;$BF1365,$C$21:$C$44&amp;$B$21:$B$44,0),MATCH(BI$1,$D$16:$M$16,0))+VLOOKUP($BE1365,战斗属性模型!$K$22:$O$24,BI$2,FALSE)*INDEX($BW$3:$CF$578,MATCH($BD1365&amp;$BF1365&amp;$BG1365,$BT$3:$BT$578&amp;$BU$3:$BU$578&amp;$BV$3:$BV$578,0),MATCH(BI$1,$BW$1:$CF$1,0))</f>
        <v>55200</v>
      </c>
      <c r="BJ1365" s="3">
        <f t="array" ref="BJ1365">INDEX($D$21:$M$44,MATCH($BD1365&amp;$BF1365,$C$21:$C$44&amp;$B$21:$B$44,0),MATCH(BJ$1,$D$16:$M$16,0))+VLOOKUP($BE1365,战斗属性模型!$K$22:$O$24,BJ$2,FALSE)*INDEX($BW$3:$CF$578,MATCH($BD1365&amp;$BF1365&amp;$BG1365,$BT$3:$BT$578&amp;$BU$3:$BU$578&amp;$BV$3:$BV$578,0),MATCH(BJ$1,$BW$1:$CF$1,0))</f>
        <v>0</v>
      </c>
      <c r="BK1365" s="3">
        <f t="array" ref="BK1365">INDEX($D$21:$M$44,MATCH($BD1365&amp;$BF1365,$C$21:$C$44&amp;$B$21:$B$44,0),MATCH(BK$1,$D$16:$M$16,0))+VLOOKUP($BE1365,战斗属性模型!$K$22:$O$24,BK$2,FALSE)*INDEX($BW$3:$CF$578,MATCH($BD1365&amp;$BF1365&amp;$BG1365,$BT$3:$BT$578&amp;$BU$3:$BU$578&amp;$BV$3:$BV$578,0),MATCH(BK$1,$BW$1:$CF$1,0))</f>
        <v>0</v>
      </c>
      <c r="BL1365" s="3"/>
      <c r="BM1365" s="3"/>
      <c r="BN1365" s="3"/>
      <c r="BO1365" s="3"/>
      <c r="BP1365" s="3"/>
      <c r="BQ1365" s="3"/>
    </row>
    <row r="1366" spans="56:69" x14ac:dyDescent="0.2">
      <c r="BD1366" t="str">
        <f t="shared" si="919"/>
        <v>头饰</v>
      </c>
      <c r="BE1366">
        <f t="shared" si="920"/>
        <v>3</v>
      </c>
      <c r="BF1366">
        <f t="shared" ref="BF1366:BG1366" si="930">BF790</f>
        <v>6</v>
      </c>
      <c r="BG1366">
        <f t="shared" si="930"/>
        <v>20</v>
      </c>
      <c r="BH1366" s="3">
        <f t="array" ref="BH1366">INDEX($D$21:$M$44,MATCH($BD1366&amp;$BF1366,$C$21:$C$44&amp;$B$21:$B$44,0),MATCH(BH$1,$D$16:$M$16,0))+VLOOKUP($BE1366,战斗属性模型!$K$22:$O$24,BH$2,FALSE)*INDEX($BW$3:$CF$578,MATCH($BD1366&amp;$BF1366&amp;$BG1366,$BT$3:$BT$578&amp;$BU$3:$BU$578&amp;$BV$3:$BV$578,0),MATCH(BH$1,$BW$1:$CF$1,0))</f>
        <v>1248</v>
      </c>
      <c r="BI1366" s="3">
        <f t="array" ref="BI1366">INDEX($D$21:$M$44,MATCH($BD1366&amp;$BF1366,$C$21:$C$44&amp;$B$21:$B$44,0),MATCH(BI$1,$D$16:$M$16,0))+VLOOKUP($BE1366,战斗属性模型!$K$22:$O$24,BI$2,FALSE)*INDEX($BW$3:$CF$578,MATCH($BD1366&amp;$BF1366&amp;$BG1366,$BT$3:$BT$578&amp;$BU$3:$BU$578&amp;$BV$3:$BV$578,0),MATCH(BI$1,$BW$1:$CF$1,0))</f>
        <v>57600</v>
      </c>
      <c r="BJ1366" s="3">
        <f t="array" ref="BJ1366">INDEX($D$21:$M$44,MATCH($BD1366&amp;$BF1366,$C$21:$C$44&amp;$B$21:$B$44,0),MATCH(BJ$1,$D$16:$M$16,0))+VLOOKUP($BE1366,战斗属性模型!$K$22:$O$24,BJ$2,FALSE)*INDEX($BW$3:$CF$578,MATCH($BD1366&amp;$BF1366&amp;$BG1366,$BT$3:$BT$578&amp;$BU$3:$BU$578&amp;$BV$3:$BV$578,0),MATCH(BJ$1,$BW$1:$CF$1,0))</f>
        <v>0</v>
      </c>
      <c r="BK1366" s="3">
        <f t="array" ref="BK1366">INDEX($D$21:$M$44,MATCH($BD1366&amp;$BF1366,$C$21:$C$44&amp;$B$21:$B$44,0),MATCH(BK$1,$D$16:$M$16,0))+VLOOKUP($BE1366,战斗属性模型!$K$22:$O$24,BK$2,FALSE)*INDEX($BW$3:$CF$578,MATCH($BD1366&amp;$BF1366&amp;$BG1366,$BT$3:$BT$578&amp;$BU$3:$BU$578&amp;$BV$3:$BV$578,0),MATCH(BK$1,$BW$1:$CF$1,0))</f>
        <v>0</v>
      </c>
      <c r="BL1366" s="3"/>
      <c r="BM1366" s="3"/>
      <c r="BN1366" s="3"/>
      <c r="BO1366" s="3"/>
      <c r="BP1366" s="3"/>
      <c r="BQ1366" s="3"/>
    </row>
    <row r="1367" spans="56:69" x14ac:dyDescent="0.2">
      <c r="BD1367" t="str">
        <f t="shared" si="919"/>
        <v>头饰</v>
      </c>
      <c r="BE1367">
        <f t="shared" si="920"/>
        <v>3</v>
      </c>
      <c r="BF1367">
        <f t="shared" ref="BF1367:BG1367" si="931">BF791</f>
        <v>6</v>
      </c>
      <c r="BG1367">
        <f t="shared" si="931"/>
        <v>21</v>
      </c>
      <c r="BH1367" s="3">
        <f t="array" ref="BH1367">INDEX($D$21:$M$44,MATCH($BD1367&amp;$BF1367,$C$21:$C$44&amp;$B$21:$B$44,0),MATCH(BH$1,$D$16:$M$16,0))+VLOOKUP($BE1367,战斗属性模型!$K$22:$O$24,BH$2,FALSE)*INDEX($BW$3:$CF$578,MATCH($BD1367&amp;$BF1367&amp;$BG1367,$BT$3:$BT$578&amp;$BU$3:$BU$578&amp;$BV$3:$BV$578,0),MATCH(BH$1,$BW$1:$CF$1,0))</f>
        <v>1300.8000000000002</v>
      </c>
      <c r="BI1367" s="3">
        <f t="array" ref="BI1367">INDEX($D$21:$M$44,MATCH($BD1367&amp;$BF1367,$C$21:$C$44&amp;$B$21:$B$44,0),MATCH(BI$1,$D$16:$M$16,0))+VLOOKUP($BE1367,战斗属性模型!$K$22:$O$24,BI$2,FALSE)*INDEX($BW$3:$CF$578,MATCH($BD1367&amp;$BF1367&amp;$BG1367,$BT$3:$BT$578&amp;$BU$3:$BU$578&amp;$BV$3:$BV$578,0),MATCH(BI$1,$BW$1:$CF$1,0))</f>
        <v>60000</v>
      </c>
      <c r="BJ1367" s="3">
        <f t="array" ref="BJ1367">INDEX($D$21:$M$44,MATCH($BD1367&amp;$BF1367,$C$21:$C$44&amp;$B$21:$B$44,0),MATCH(BJ$1,$D$16:$M$16,0))+VLOOKUP($BE1367,战斗属性模型!$K$22:$O$24,BJ$2,FALSE)*INDEX($BW$3:$CF$578,MATCH($BD1367&amp;$BF1367&amp;$BG1367,$BT$3:$BT$578&amp;$BU$3:$BU$578&amp;$BV$3:$BV$578,0),MATCH(BJ$1,$BW$1:$CF$1,0))</f>
        <v>0</v>
      </c>
      <c r="BK1367" s="3">
        <f t="array" ref="BK1367">INDEX($D$21:$M$44,MATCH($BD1367&amp;$BF1367,$C$21:$C$44&amp;$B$21:$B$44,0),MATCH(BK$1,$D$16:$M$16,0))+VLOOKUP($BE1367,战斗属性模型!$K$22:$O$24,BK$2,FALSE)*INDEX($BW$3:$CF$578,MATCH($BD1367&amp;$BF1367&amp;$BG1367,$BT$3:$BT$578&amp;$BU$3:$BU$578&amp;$BV$3:$BV$578,0),MATCH(BK$1,$BW$1:$CF$1,0))</f>
        <v>0</v>
      </c>
      <c r="BL1367" s="3"/>
      <c r="BM1367" s="3"/>
      <c r="BN1367" s="3"/>
      <c r="BO1367" s="3"/>
      <c r="BP1367" s="3"/>
      <c r="BQ1367" s="3"/>
    </row>
    <row r="1368" spans="56:69" x14ac:dyDescent="0.2">
      <c r="BD1368" t="str">
        <f t="shared" si="919"/>
        <v>头饰</v>
      </c>
      <c r="BE1368">
        <f t="shared" si="920"/>
        <v>3</v>
      </c>
      <c r="BF1368">
        <f t="shared" ref="BF1368:BG1368" si="932">BF792</f>
        <v>6</v>
      </c>
      <c r="BG1368">
        <f t="shared" si="932"/>
        <v>22</v>
      </c>
      <c r="BH1368" s="3">
        <f t="array" ref="BH1368">INDEX($D$21:$M$44,MATCH($BD1368&amp;$BF1368,$C$21:$C$44&amp;$B$21:$B$44,0),MATCH(BH$1,$D$16:$M$16,0))+VLOOKUP($BE1368,战斗属性模型!$K$22:$O$24,BH$2,FALSE)*INDEX($BW$3:$CF$578,MATCH($BD1368&amp;$BF1368&amp;$BG1368,$BT$3:$BT$578&amp;$BU$3:$BU$578&amp;$BV$3:$BV$578,0),MATCH(BH$1,$BW$1:$CF$1,0))</f>
        <v>1353.6000000000001</v>
      </c>
      <c r="BI1368" s="3">
        <f t="array" ref="BI1368">INDEX($D$21:$M$44,MATCH($BD1368&amp;$BF1368,$C$21:$C$44&amp;$B$21:$B$44,0),MATCH(BI$1,$D$16:$M$16,0))+VLOOKUP($BE1368,战斗属性模型!$K$22:$O$24,BI$2,FALSE)*INDEX($BW$3:$CF$578,MATCH($BD1368&amp;$BF1368&amp;$BG1368,$BT$3:$BT$578&amp;$BU$3:$BU$578&amp;$BV$3:$BV$578,0),MATCH(BI$1,$BW$1:$CF$1,0))</f>
        <v>62400</v>
      </c>
      <c r="BJ1368" s="3">
        <f t="array" ref="BJ1368">INDEX($D$21:$M$44,MATCH($BD1368&amp;$BF1368,$C$21:$C$44&amp;$B$21:$B$44,0),MATCH(BJ$1,$D$16:$M$16,0))+VLOOKUP($BE1368,战斗属性模型!$K$22:$O$24,BJ$2,FALSE)*INDEX($BW$3:$CF$578,MATCH($BD1368&amp;$BF1368&amp;$BG1368,$BT$3:$BT$578&amp;$BU$3:$BU$578&amp;$BV$3:$BV$578,0),MATCH(BJ$1,$BW$1:$CF$1,0))</f>
        <v>0</v>
      </c>
      <c r="BK1368" s="3">
        <f t="array" ref="BK1368">INDEX($D$21:$M$44,MATCH($BD1368&amp;$BF1368,$C$21:$C$44&amp;$B$21:$B$44,0),MATCH(BK$1,$D$16:$M$16,0))+VLOOKUP($BE1368,战斗属性模型!$K$22:$O$24,BK$2,FALSE)*INDEX($BW$3:$CF$578,MATCH($BD1368&amp;$BF1368&amp;$BG1368,$BT$3:$BT$578&amp;$BU$3:$BU$578&amp;$BV$3:$BV$578,0),MATCH(BK$1,$BW$1:$CF$1,0))</f>
        <v>0</v>
      </c>
      <c r="BL1368" s="3"/>
      <c r="BM1368" s="3"/>
      <c r="BN1368" s="3"/>
      <c r="BO1368" s="3"/>
      <c r="BP1368" s="3"/>
      <c r="BQ1368" s="3"/>
    </row>
    <row r="1369" spans="56:69" x14ac:dyDescent="0.2">
      <c r="BD1369" t="str">
        <f t="shared" si="919"/>
        <v>头饰</v>
      </c>
      <c r="BE1369">
        <f t="shared" si="920"/>
        <v>3</v>
      </c>
      <c r="BF1369">
        <f t="shared" ref="BF1369:BG1369" si="933">BF793</f>
        <v>6</v>
      </c>
      <c r="BG1369">
        <f t="shared" si="933"/>
        <v>23</v>
      </c>
      <c r="BH1369" s="3">
        <f t="array" ref="BH1369">INDEX($D$21:$M$44,MATCH($BD1369&amp;$BF1369,$C$21:$C$44&amp;$B$21:$B$44,0),MATCH(BH$1,$D$16:$M$16,0))+VLOOKUP($BE1369,战斗属性模型!$K$22:$O$24,BH$2,FALSE)*INDEX($BW$3:$CF$578,MATCH($BD1369&amp;$BF1369&amp;$BG1369,$BT$3:$BT$578&amp;$BU$3:$BU$578&amp;$BV$3:$BV$578,0),MATCH(BH$1,$BW$1:$CF$1,0))</f>
        <v>1406.4</v>
      </c>
      <c r="BI1369" s="3">
        <f t="array" ref="BI1369">INDEX($D$21:$M$44,MATCH($BD1369&amp;$BF1369,$C$21:$C$44&amp;$B$21:$B$44,0),MATCH(BI$1,$D$16:$M$16,0))+VLOOKUP($BE1369,战斗属性模型!$K$22:$O$24,BI$2,FALSE)*INDEX($BW$3:$CF$578,MATCH($BD1369&amp;$BF1369&amp;$BG1369,$BT$3:$BT$578&amp;$BU$3:$BU$578&amp;$BV$3:$BV$578,0),MATCH(BI$1,$BW$1:$CF$1,0))</f>
        <v>64800</v>
      </c>
      <c r="BJ1369" s="3">
        <f t="array" ref="BJ1369">INDEX($D$21:$M$44,MATCH($BD1369&amp;$BF1369,$C$21:$C$44&amp;$B$21:$B$44,0),MATCH(BJ$1,$D$16:$M$16,0))+VLOOKUP($BE1369,战斗属性模型!$K$22:$O$24,BJ$2,FALSE)*INDEX($BW$3:$CF$578,MATCH($BD1369&amp;$BF1369&amp;$BG1369,$BT$3:$BT$578&amp;$BU$3:$BU$578&amp;$BV$3:$BV$578,0),MATCH(BJ$1,$BW$1:$CF$1,0))</f>
        <v>0</v>
      </c>
      <c r="BK1369" s="3">
        <f t="array" ref="BK1369">INDEX($D$21:$M$44,MATCH($BD1369&amp;$BF1369,$C$21:$C$44&amp;$B$21:$B$44,0),MATCH(BK$1,$D$16:$M$16,0))+VLOOKUP($BE1369,战斗属性模型!$K$22:$O$24,BK$2,FALSE)*INDEX($BW$3:$CF$578,MATCH($BD1369&amp;$BF1369&amp;$BG1369,$BT$3:$BT$578&amp;$BU$3:$BU$578&amp;$BV$3:$BV$578,0),MATCH(BK$1,$BW$1:$CF$1,0))</f>
        <v>0</v>
      </c>
      <c r="BL1369" s="3"/>
      <c r="BM1369" s="3"/>
      <c r="BN1369" s="3"/>
      <c r="BO1369" s="3"/>
      <c r="BP1369" s="3"/>
      <c r="BQ1369" s="3"/>
    </row>
    <row r="1370" spans="56:69" x14ac:dyDescent="0.2">
      <c r="BD1370" t="str">
        <f t="shared" si="919"/>
        <v>头饰</v>
      </c>
      <c r="BE1370">
        <f t="shared" si="920"/>
        <v>3</v>
      </c>
      <c r="BF1370">
        <f t="shared" ref="BF1370:BG1370" si="934">BF794</f>
        <v>6</v>
      </c>
      <c r="BG1370">
        <f t="shared" si="934"/>
        <v>24</v>
      </c>
      <c r="BH1370" s="3">
        <f t="array" ref="BH1370">INDEX($D$21:$M$44,MATCH($BD1370&amp;$BF1370,$C$21:$C$44&amp;$B$21:$B$44,0),MATCH(BH$1,$D$16:$M$16,0))+VLOOKUP($BE1370,战斗属性模型!$K$22:$O$24,BH$2,FALSE)*INDEX($BW$3:$CF$578,MATCH($BD1370&amp;$BF1370&amp;$BG1370,$BT$3:$BT$578&amp;$BU$3:$BU$578&amp;$BV$3:$BV$578,0),MATCH(BH$1,$BW$1:$CF$1,0))</f>
        <v>1459.2</v>
      </c>
      <c r="BI1370" s="3">
        <f t="array" ref="BI1370">INDEX($D$21:$M$44,MATCH($BD1370&amp;$BF1370,$C$21:$C$44&amp;$B$21:$B$44,0),MATCH(BI$1,$D$16:$M$16,0))+VLOOKUP($BE1370,战斗属性模型!$K$22:$O$24,BI$2,FALSE)*INDEX($BW$3:$CF$578,MATCH($BD1370&amp;$BF1370&amp;$BG1370,$BT$3:$BT$578&amp;$BU$3:$BU$578&amp;$BV$3:$BV$578,0),MATCH(BI$1,$BW$1:$CF$1,0))</f>
        <v>67200</v>
      </c>
      <c r="BJ1370" s="3">
        <f t="array" ref="BJ1370">INDEX($D$21:$M$44,MATCH($BD1370&amp;$BF1370,$C$21:$C$44&amp;$B$21:$B$44,0),MATCH(BJ$1,$D$16:$M$16,0))+VLOOKUP($BE1370,战斗属性模型!$K$22:$O$24,BJ$2,FALSE)*INDEX($BW$3:$CF$578,MATCH($BD1370&amp;$BF1370&amp;$BG1370,$BT$3:$BT$578&amp;$BU$3:$BU$578&amp;$BV$3:$BV$578,0),MATCH(BJ$1,$BW$1:$CF$1,0))</f>
        <v>0</v>
      </c>
      <c r="BK1370" s="3">
        <f t="array" ref="BK1370">INDEX($D$21:$M$44,MATCH($BD1370&amp;$BF1370,$C$21:$C$44&amp;$B$21:$B$44,0),MATCH(BK$1,$D$16:$M$16,0))+VLOOKUP($BE1370,战斗属性模型!$K$22:$O$24,BK$2,FALSE)*INDEX($BW$3:$CF$578,MATCH($BD1370&amp;$BF1370&amp;$BG1370,$BT$3:$BT$578&amp;$BU$3:$BU$578&amp;$BV$3:$BV$578,0),MATCH(BK$1,$BW$1:$CF$1,0))</f>
        <v>0</v>
      </c>
      <c r="BL1370" s="3"/>
      <c r="BM1370" s="3"/>
      <c r="BN1370" s="3"/>
      <c r="BO1370" s="3"/>
      <c r="BP1370" s="3"/>
      <c r="BQ1370" s="3"/>
    </row>
    <row r="1371" spans="56:69" x14ac:dyDescent="0.2">
      <c r="BD1371" t="str">
        <f t="shared" si="919"/>
        <v>护甲</v>
      </c>
      <c r="BE1371">
        <f t="shared" si="920"/>
        <v>3</v>
      </c>
      <c r="BF1371">
        <f t="shared" ref="BF1371:BG1371" si="935">BF795</f>
        <v>1</v>
      </c>
      <c r="BG1371">
        <f t="shared" si="935"/>
        <v>1</v>
      </c>
      <c r="BH1371" s="3">
        <f t="array" ref="BH1371">INDEX($D$21:$M$44,MATCH($BD1371&amp;$BF1371,$C$21:$C$44&amp;$B$21:$B$44,0),MATCH(BH$1,$D$16:$M$16,0))+VLOOKUP($BE1371,战斗属性模型!$K$22:$O$24,BH$2,FALSE)*INDEX($BW$3:$CF$578,MATCH($BD1371&amp;$BF1371&amp;$BG1371,$BT$3:$BT$578&amp;$BU$3:$BU$578&amp;$BV$3:$BV$578,0),MATCH(BH$1,$BW$1:$CF$1,0))</f>
        <v>40.799999999999997</v>
      </c>
      <c r="BI1371" s="3">
        <f t="array" ref="BI1371">INDEX($D$21:$M$44,MATCH($BD1371&amp;$BF1371,$C$21:$C$44&amp;$B$21:$B$44,0),MATCH(BI$1,$D$16:$M$16,0))+VLOOKUP($BE1371,战斗属性模型!$K$22:$O$24,BI$2,FALSE)*INDEX($BW$3:$CF$578,MATCH($BD1371&amp;$BF1371&amp;$BG1371,$BT$3:$BT$578&amp;$BU$3:$BU$578&amp;$BV$3:$BV$578,0),MATCH(BI$1,$BW$1:$CF$1,0))</f>
        <v>2000</v>
      </c>
      <c r="BJ1371" s="3">
        <f t="array" ref="BJ1371">INDEX($D$21:$M$44,MATCH($BD1371&amp;$BF1371,$C$21:$C$44&amp;$B$21:$B$44,0),MATCH(BJ$1,$D$16:$M$16,0))+VLOOKUP($BE1371,战斗属性模型!$K$22:$O$24,BJ$2,FALSE)*INDEX($BW$3:$CF$578,MATCH($BD1371&amp;$BF1371&amp;$BG1371,$BT$3:$BT$578&amp;$BU$3:$BU$578&amp;$BV$3:$BV$578,0),MATCH(BJ$1,$BW$1:$CF$1,0))</f>
        <v>0</v>
      </c>
      <c r="BK1371" s="3">
        <f t="array" ref="BK1371">INDEX($D$21:$M$44,MATCH($BD1371&amp;$BF1371,$C$21:$C$44&amp;$B$21:$B$44,0),MATCH(BK$1,$D$16:$M$16,0))+VLOOKUP($BE1371,战斗属性模型!$K$22:$O$24,BK$2,FALSE)*INDEX($BW$3:$CF$578,MATCH($BD1371&amp;$BF1371&amp;$BG1371,$BT$3:$BT$578&amp;$BU$3:$BU$578&amp;$BV$3:$BV$578,0),MATCH(BK$1,$BW$1:$CF$1,0))</f>
        <v>0</v>
      </c>
      <c r="BL1371" s="3"/>
      <c r="BM1371" s="3"/>
      <c r="BN1371" s="3"/>
      <c r="BO1371" s="3"/>
      <c r="BP1371" s="3"/>
      <c r="BQ1371" s="3"/>
    </row>
    <row r="1372" spans="56:69" x14ac:dyDescent="0.2">
      <c r="BD1372" t="str">
        <f t="shared" si="919"/>
        <v>护甲</v>
      </c>
      <c r="BE1372">
        <f t="shared" si="920"/>
        <v>3</v>
      </c>
      <c r="BF1372">
        <f t="shared" ref="BF1372:BG1372" si="936">BF796</f>
        <v>1</v>
      </c>
      <c r="BG1372">
        <f t="shared" si="936"/>
        <v>2</v>
      </c>
      <c r="BH1372" s="3">
        <f t="array" ref="BH1372">INDEX($D$21:$M$44,MATCH($BD1372&amp;$BF1372,$C$21:$C$44&amp;$B$21:$B$44,0),MATCH(BH$1,$D$16:$M$16,0))+VLOOKUP($BE1372,战斗属性模型!$K$22:$O$24,BH$2,FALSE)*INDEX($BW$3:$CF$578,MATCH($BD1372&amp;$BF1372&amp;$BG1372,$BT$3:$BT$578&amp;$BU$3:$BU$578&amp;$BV$3:$BV$578,0),MATCH(BH$1,$BW$1:$CF$1,0))</f>
        <v>49.6</v>
      </c>
      <c r="BI1372" s="3">
        <f t="array" ref="BI1372">INDEX($D$21:$M$44,MATCH($BD1372&amp;$BF1372,$C$21:$C$44&amp;$B$21:$B$44,0),MATCH(BI$1,$D$16:$M$16,0))+VLOOKUP($BE1372,战斗属性模型!$K$22:$O$24,BI$2,FALSE)*INDEX($BW$3:$CF$578,MATCH($BD1372&amp;$BF1372&amp;$BG1372,$BT$3:$BT$578&amp;$BU$3:$BU$578&amp;$BV$3:$BV$578,0),MATCH(BI$1,$BW$1:$CF$1,0))</f>
        <v>2400</v>
      </c>
      <c r="BJ1372" s="3">
        <f t="array" ref="BJ1372">INDEX($D$21:$M$44,MATCH($BD1372&amp;$BF1372,$C$21:$C$44&amp;$B$21:$B$44,0),MATCH(BJ$1,$D$16:$M$16,0))+VLOOKUP($BE1372,战斗属性模型!$K$22:$O$24,BJ$2,FALSE)*INDEX($BW$3:$CF$578,MATCH($BD1372&amp;$BF1372&amp;$BG1372,$BT$3:$BT$578&amp;$BU$3:$BU$578&amp;$BV$3:$BV$578,0),MATCH(BJ$1,$BW$1:$CF$1,0))</f>
        <v>0</v>
      </c>
      <c r="BK1372" s="3">
        <f t="array" ref="BK1372">INDEX($D$21:$M$44,MATCH($BD1372&amp;$BF1372,$C$21:$C$44&amp;$B$21:$B$44,0),MATCH(BK$1,$D$16:$M$16,0))+VLOOKUP($BE1372,战斗属性模型!$K$22:$O$24,BK$2,FALSE)*INDEX($BW$3:$CF$578,MATCH($BD1372&amp;$BF1372&amp;$BG1372,$BT$3:$BT$578&amp;$BU$3:$BU$578&amp;$BV$3:$BV$578,0),MATCH(BK$1,$BW$1:$CF$1,0))</f>
        <v>0</v>
      </c>
      <c r="BL1372" s="3"/>
      <c r="BM1372" s="3"/>
      <c r="BN1372" s="3"/>
      <c r="BO1372" s="3"/>
      <c r="BP1372" s="3"/>
      <c r="BQ1372" s="3"/>
    </row>
    <row r="1373" spans="56:69" x14ac:dyDescent="0.2">
      <c r="BD1373" t="str">
        <f t="shared" si="919"/>
        <v>护甲</v>
      </c>
      <c r="BE1373">
        <f t="shared" si="920"/>
        <v>3</v>
      </c>
      <c r="BF1373">
        <f t="shared" ref="BF1373:BG1373" si="937">BF797</f>
        <v>1</v>
      </c>
      <c r="BG1373">
        <f t="shared" si="937"/>
        <v>3</v>
      </c>
      <c r="BH1373" s="3">
        <f t="array" ref="BH1373">INDEX($D$21:$M$44,MATCH($BD1373&amp;$BF1373,$C$21:$C$44&amp;$B$21:$B$44,0),MATCH(BH$1,$D$16:$M$16,0))+VLOOKUP($BE1373,战斗属性模型!$K$22:$O$24,BH$2,FALSE)*INDEX($BW$3:$CF$578,MATCH($BD1373&amp;$BF1373&amp;$BG1373,$BT$3:$BT$578&amp;$BU$3:$BU$578&amp;$BV$3:$BV$578,0),MATCH(BH$1,$BW$1:$CF$1,0))</f>
        <v>58.400000000000006</v>
      </c>
      <c r="BI1373" s="3">
        <f t="array" ref="BI1373">INDEX($D$21:$M$44,MATCH($BD1373&amp;$BF1373,$C$21:$C$44&amp;$B$21:$B$44,0),MATCH(BI$1,$D$16:$M$16,0))+VLOOKUP($BE1373,战斗属性模型!$K$22:$O$24,BI$2,FALSE)*INDEX($BW$3:$CF$578,MATCH($BD1373&amp;$BF1373&amp;$BG1373,$BT$3:$BT$578&amp;$BU$3:$BU$578&amp;$BV$3:$BV$578,0),MATCH(BI$1,$BW$1:$CF$1,0))</f>
        <v>2800</v>
      </c>
      <c r="BJ1373" s="3">
        <f t="array" ref="BJ1373">INDEX($D$21:$M$44,MATCH($BD1373&amp;$BF1373,$C$21:$C$44&amp;$B$21:$B$44,0),MATCH(BJ$1,$D$16:$M$16,0))+VLOOKUP($BE1373,战斗属性模型!$K$22:$O$24,BJ$2,FALSE)*INDEX($BW$3:$CF$578,MATCH($BD1373&amp;$BF1373&amp;$BG1373,$BT$3:$BT$578&amp;$BU$3:$BU$578&amp;$BV$3:$BV$578,0),MATCH(BJ$1,$BW$1:$CF$1,0))</f>
        <v>0</v>
      </c>
      <c r="BK1373" s="3">
        <f t="array" ref="BK1373">INDEX($D$21:$M$44,MATCH($BD1373&amp;$BF1373,$C$21:$C$44&amp;$B$21:$B$44,0),MATCH(BK$1,$D$16:$M$16,0))+VLOOKUP($BE1373,战斗属性模型!$K$22:$O$24,BK$2,FALSE)*INDEX($BW$3:$CF$578,MATCH($BD1373&amp;$BF1373&amp;$BG1373,$BT$3:$BT$578&amp;$BU$3:$BU$578&amp;$BV$3:$BV$578,0),MATCH(BK$1,$BW$1:$CF$1,0))</f>
        <v>0</v>
      </c>
      <c r="BL1373" s="3"/>
      <c r="BM1373" s="3"/>
      <c r="BN1373" s="3"/>
      <c r="BO1373" s="3"/>
      <c r="BP1373" s="3"/>
      <c r="BQ1373" s="3"/>
    </row>
    <row r="1374" spans="56:69" x14ac:dyDescent="0.2">
      <c r="BD1374" t="str">
        <f t="shared" si="919"/>
        <v>护甲</v>
      </c>
      <c r="BE1374">
        <f t="shared" si="920"/>
        <v>3</v>
      </c>
      <c r="BF1374">
        <f t="shared" ref="BF1374:BG1374" si="938">BF798</f>
        <v>1</v>
      </c>
      <c r="BG1374">
        <f t="shared" si="938"/>
        <v>4</v>
      </c>
      <c r="BH1374" s="3">
        <f t="array" ref="BH1374">INDEX($D$21:$M$44,MATCH($BD1374&amp;$BF1374,$C$21:$C$44&amp;$B$21:$B$44,0),MATCH(BH$1,$D$16:$M$16,0))+VLOOKUP($BE1374,战斗属性模型!$K$22:$O$24,BH$2,FALSE)*INDEX($BW$3:$CF$578,MATCH($BD1374&amp;$BF1374&amp;$BG1374,$BT$3:$BT$578&amp;$BU$3:$BU$578&amp;$BV$3:$BV$578,0),MATCH(BH$1,$BW$1:$CF$1,0))</f>
        <v>67.2</v>
      </c>
      <c r="BI1374" s="3">
        <f t="array" ref="BI1374">INDEX($D$21:$M$44,MATCH($BD1374&amp;$BF1374,$C$21:$C$44&amp;$B$21:$B$44,0),MATCH(BI$1,$D$16:$M$16,0))+VLOOKUP($BE1374,战斗属性模型!$K$22:$O$24,BI$2,FALSE)*INDEX($BW$3:$CF$578,MATCH($BD1374&amp;$BF1374&amp;$BG1374,$BT$3:$BT$578&amp;$BU$3:$BU$578&amp;$BV$3:$BV$578,0),MATCH(BI$1,$BW$1:$CF$1,0))</f>
        <v>3200</v>
      </c>
      <c r="BJ1374" s="3">
        <f t="array" ref="BJ1374">INDEX($D$21:$M$44,MATCH($BD1374&amp;$BF1374,$C$21:$C$44&amp;$B$21:$B$44,0),MATCH(BJ$1,$D$16:$M$16,0))+VLOOKUP($BE1374,战斗属性模型!$K$22:$O$24,BJ$2,FALSE)*INDEX($BW$3:$CF$578,MATCH($BD1374&amp;$BF1374&amp;$BG1374,$BT$3:$BT$578&amp;$BU$3:$BU$578&amp;$BV$3:$BV$578,0),MATCH(BJ$1,$BW$1:$CF$1,0))</f>
        <v>0</v>
      </c>
      <c r="BK1374" s="3">
        <f t="array" ref="BK1374">INDEX($D$21:$M$44,MATCH($BD1374&amp;$BF1374,$C$21:$C$44&amp;$B$21:$B$44,0),MATCH(BK$1,$D$16:$M$16,0))+VLOOKUP($BE1374,战斗属性模型!$K$22:$O$24,BK$2,FALSE)*INDEX($BW$3:$CF$578,MATCH($BD1374&amp;$BF1374&amp;$BG1374,$BT$3:$BT$578&amp;$BU$3:$BU$578&amp;$BV$3:$BV$578,0),MATCH(BK$1,$BW$1:$CF$1,0))</f>
        <v>0</v>
      </c>
      <c r="BL1374" s="3"/>
      <c r="BM1374" s="3"/>
      <c r="BN1374" s="3"/>
      <c r="BO1374" s="3"/>
      <c r="BP1374" s="3"/>
      <c r="BQ1374" s="3"/>
    </row>
    <row r="1375" spans="56:69" x14ac:dyDescent="0.2">
      <c r="BD1375" t="str">
        <f t="shared" si="919"/>
        <v>护甲</v>
      </c>
      <c r="BE1375">
        <f t="shared" si="920"/>
        <v>3</v>
      </c>
      <c r="BF1375">
        <f t="shared" ref="BF1375:BG1375" si="939">BF799</f>
        <v>1</v>
      </c>
      <c r="BG1375">
        <f t="shared" si="939"/>
        <v>5</v>
      </c>
      <c r="BH1375" s="3">
        <f t="array" ref="BH1375">INDEX($D$21:$M$44,MATCH($BD1375&amp;$BF1375,$C$21:$C$44&amp;$B$21:$B$44,0),MATCH(BH$1,$D$16:$M$16,0))+VLOOKUP($BE1375,战斗属性模型!$K$22:$O$24,BH$2,FALSE)*INDEX($BW$3:$CF$578,MATCH($BD1375&amp;$BF1375&amp;$BG1375,$BT$3:$BT$578&amp;$BU$3:$BU$578&amp;$BV$3:$BV$578,0),MATCH(BH$1,$BW$1:$CF$1,0))</f>
        <v>76</v>
      </c>
      <c r="BI1375" s="3">
        <f t="array" ref="BI1375">INDEX($D$21:$M$44,MATCH($BD1375&amp;$BF1375,$C$21:$C$44&amp;$B$21:$B$44,0),MATCH(BI$1,$D$16:$M$16,0))+VLOOKUP($BE1375,战斗属性模型!$K$22:$O$24,BI$2,FALSE)*INDEX($BW$3:$CF$578,MATCH($BD1375&amp;$BF1375&amp;$BG1375,$BT$3:$BT$578&amp;$BU$3:$BU$578&amp;$BV$3:$BV$578,0),MATCH(BI$1,$BW$1:$CF$1,0))</f>
        <v>3600</v>
      </c>
      <c r="BJ1375" s="3">
        <f t="array" ref="BJ1375">INDEX($D$21:$M$44,MATCH($BD1375&amp;$BF1375,$C$21:$C$44&amp;$B$21:$B$44,0),MATCH(BJ$1,$D$16:$M$16,0))+VLOOKUP($BE1375,战斗属性模型!$K$22:$O$24,BJ$2,FALSE)*INDEX($BW$3:$CF$578,MATCH($BD1375&amp;$BF1375&amp;$BG1375,$BT$3:$BT$578&amp;$BU$3:$BU$578&amp;$BV$3:$BV$578,0),MATCH(BJ$1,$BW$1:$CF$1,0))</f>
        <v>0</v>
      </c>
      <c r="BK1375" s="3">
        <f t="array" ref="BK1375">INDEX($D$21:$M$44,MATCH($BD1375&amp;$BF1375,$C$21:$C$44&amp;$B$21:$B$44,0),MATCH(BK$1,$D$16:$M$16,0))+VLOOKUP($BE1375,战斗属性模型!$K$22:$O$24,BK$2,FALSE)*INDEX($BW$3:$CF$578,MATCH($BD1375&amp;$BF1375&amp;$BG1375,$BT$3:$BT$578&amp;$BU$3:$BU$578&amp;$BV$3:$BV$578,0),MATCH(BK$1,$BW$1:$CF$1,0))</f>
        <v>0</v>
      </c>
      <c r="BL1375" s="3"/>
      <c r="BM1375" s="3"/>
      <c r="BN1375" s="3"/>
      <c r="BO1375" s="3"/>
      <c r="BP1375" s="3"/>
      <c r="BQ1375" s="3"/>
    </row>
    <row r="1376" spans="56:69" x14ac:dyDescent="0.2">
      <c r="BD1376" t="str">
        <f t="shared" si="919"/>
        <v>护甲</v>
      </c>
      <c r="BE1376">
        <f t="shared" si="920"/>
        <v>3</v>
      </c>
      <c r="BF1376">
        <f t="shared" ref="BF1376:BG1376" si="940">BF800</f>
        <v>1</v>
      </c>
      <c r="BG1376">
        <f t="shared" si="940"/>
        <v>6</v>
      </c>
      <c r="BH1376" s="3">
        <f t="array" ref="BH1376">INDEX($D$21:$M$44,MATCH($BD1376&amp;$BF1376,$C$21:$C$44&amp;$B$21:$B$44,0),MATCH(BH$1,$D$16:$M$16,0))+VLOOKUP($BE1376,战斗属性模型!$K$22:$O$24,BH$2,FALSE)*INDEX($BW$3:$CF$578,MATCH($BD1376&amp;$BF1376&amp;$BG1376,$BT$3:$BT$578&amp;$BU$3:$BU$578&amp;$BV$3:$BV$578,0),MATCH(BH$1,$BW$1:$CF$1,0))</f>
        <v>84.800000000000011</v>
      </c>
      <c r="BI1376" s="3">
        <f t="array" ref="BI1376">INDEX($D$21:$M$44,MATCH($BD1376&amp;$BF1376,$C$21:$C$44&amp;$B$21:$B$44,0),MATCH(BI$1,$D$16:$M$16,0))+VLOOKUP($BE1376,战斗属性模型!$K$22:$O$24,BI$2,FALSE)*INDEX($BW$3:$CF$578,MATCH($BD1376&amp;$BF1376&amp;$BG1376,$BT$3:$BT$578&amp;$BU$3:$BU$578&amp;$BV$3:$BV$578,0),MATCH(BI$1,$BW$1:$CF$1,0))</f>
        <v>4000</v>
      </c>
      <c r="BJ1376" s="3">
        <f t="array" ref="BJ1376">INDEX($D$21:$M$44,MATCH($BD1376&amp;$BF1376,$C$21:$C$44&amp;$B$21:$B$44,0),MATCH(BJ$1,$D$16:$M$16,0))+VLOOKUP($BE1376,战斗属性模型!$K$22:$O$24,BJ$2,FALSE)*INDEX($BW$3:$CF$578,MATCH($BD1376&amp;$BF1376&amp;$BG1376,$BT$3:$BT$578&amp;$BU$3:$BU$578&amp;$BV$3:$BV$578,0),MATCH(BJ$1,$BW$1:$CF$1,0))</f>
        <v>0</v>
      </c>
      <c r="BK1376" s="3">
        <f t="array" ref="BK1376">INDEX($D$21:$M$44,MATCH($BD1376&amp;$BF1376,$C$21:$C$44&amp;$B$21:$B$44,0),MATCH(BK$1,$D$16:$M$16,0))+VLOOKUP($BE1376,战斗属性模型!$K$22:$O$24,BK$2,FALSE)*INDEX($BW$3:$CF$578,MATCH($BD1376&amp;$BF1376&amp;$BG1376,$BT$3:$BT$578&amp;$BU$3:$BU$578&amp;$BV$3:$BV$578,0),MATCH(BK$1,$BW$1:$CF$1,0))</f>
        <v>0</v>
      </c>
      <c r="BL1376" s="3"/>
      <c r="BM1376" s="3"/>
      <c r="BN1376" s="3"/>
      <c r="BO1376" s="3"/>
      <c r="BP1376" s="3"/>
      <c r="BQ1376" s="3"/>
    </row>
    <row r="1377" spans="56:69" x14ac:dyDescent="0.2">
      <c r="BD1377" t="str">
        <f t="shared" si="919"/>
        <v>护甲</v>
      </c>
      <c r="BE1377">
        <f t="shared" si="920"/>
        <v>3</v>
      </c>
      <c r="BF1377">
        <f t="shared" ref="BF1377:BG1377" si="941">BF801</f>
        <v>1</v>
      </c>
      <c r="BG1377">
        <f t="shared" si="941"/>
        <v>7</v>
      </c>
      <c r="BH1377" s="3">
        <f t="array" ref="BH1377">INDEX($D$21:$M$44,MATCH($BD1377&amp;$BF1377,$C$21:$C$44&amp;$B$21:$B$44,0),MATCH(BH$1,$D$16:$M$16,0))+VLOOKUP($BE1377,战斗属性模型!$K$22:$O$24,BH$2,FALSE)*INDEX($BW$3:$CF$578,MATCH($BD1377&amp;$BF1377&amp;$BG1377,$BT$3:$BT$578&amp;$BU$3:$BU$578&amp;$BV$3:$BV$578,0),MATCH(BH$1,$BW$1:$CF$1,0))</f>
        <v>93.600000000000009</v>
      </c>
      <c r="BI1377" s="3">
        <f t="array" ref="BI1377">INDEX($D$21:$M$44,MATCH($BD1377&amp;$BF1377,$C$21:$C$44&amp;$B$21:$B$44,0),MATCH(BI$1,$D$16:$M$16,0))+VLOOKUP($BE1377,战斗属性模型!$K$22:$O$24,BI$2,FALSE)*INDEX($BW$3:$CF$578,MATCH($BD1377&amp;$BF1377&amp;$BG1377,$BT$3:$BT$578&amp;$BU$3:$BU$578&amp;$BV$3:$BV$578,0),MATCH(BI$1,$BW$1:$CF$1,0))</f>
        <v>4400</v>
      </c>
      <c r="BJ1377" s="3">
        <f t="array" ref="BJ1377">INDEX($D$21:$M$44,MATCH($BD1377&amp;$BF1377,$C$21:$C$44&amp;$B$21:$B$44,0),MATCH(BJ$1,$D$16:$M$16,0))+VLOOKUP($BE1377,战斗属性模型!$K$22:$O$24,BJ$2,FALSE)*INDEX($BW$3:$CF$578,MATCH($BD1377&amp;$BF1377&amp;$BG1377,$BT$3:$BT$578&amp;$BU$3:$BU$578&amp;$BV$3:$BV$578,0),MATCH(BJ$1,$BW$1:$CF$1,0))</f>
        <v>0</v>
      </c>
      <c r="BK1377" s="3">
        <f t="array" ref="BK1377">INDEX($D$21:$M$44,MATCH($BD1377&amp;$BF1377,$C$21:$C$44&amp;$B$21:$B$44,0),MATCH(BK$1,$D$16:$M$16,0))+VLOOKUP($BE1377,战斗属性模型!$K$22:$O$24,BK$2,FALSE)*INDEX($BW$3:$CF$578,MATCH($BD1377&amp;$BF1377&amp;$BG1377,$BT$3:$BT$578&amp;$BU$3:$BU$578&amp;$BV$3:$BV$578,0),MATCH(BK$1,$BW$1:$CF$1,0))</f>
        <v>0</v>
      </c>
      <c r="BL1377" s="3"/>
      <c r="BM1377" s="3"/>
      <c r="BN1377" s="3"/>
      <c r="BO1377" s="3"/>
      <c r="BP1377" s="3"/>
      <c r="BQ1377" s="3"/>
    </row>
    <row r="1378" spans="56:69" x14ac:dyDescent="0.2">
      <c r="BD1378" t="str">
        <f t="shared" si="919"/>
        <v>护甲</v>
      </c>
      <c r="BE1378">
        <f t="shared" si="920"/>
        <v>3</v>
      </c>
      <c r="BF1378">
        <f t="shared" ref="BF1378:BG1378" si="942">BF802</f>
        <v>1</v>
      </c>
      <c r="BG1378">
        <f t="shared" si="942"/>
        <v>8</v>
      </c>
      <c r="BH1378" s="3">
        <f t="array" ref="BH1378">INDEX($D$21:$M$44,MATCH($BD1378&amp;$BF1378,$C$21:$C$44&amp;$B$21:$B$44,0),MATCH(BH$1,$D$16:$M$16,0))+VLOOKUP($BE1378,战斗属性模型!$K$22:$O$24,BH$2,FALSE)*INDEX($BW$3:$CF$578,MATCH($BD1378&amp;$BF1378&amp;$BG1378,$BT$3:$BT$578&amp;$BU$3:$BU$578&amp;$BV$3:$BV$578,0),MATCH(BH$1,$BW$1:$CF$1,0))</f>
        <v>102.4</v>
      </c>
      <c r="BI1378" s="3">
        <f t="array" ref="BI1378">INDEX($D$21:$M$44,MATCH($BD1378&amp;$BF1378,$C$21:$C$44&amp;$B$21:$B$44,0),MATCH(BI$1,$D$16:$M$16,0))+VLOOKUP($BE1378,战斗属性模型!$K$22:$O$24,BI$2,FALSE)*INDEX($BW$3:$CF$578,MATCH($BD1378&amp;$BF1378&amp;$BG1378,$BT$3:$BT$578&amp;$BU$3:$BU$578&amp;$BV$3:$BV$578,0),MATCH(BI$1,$BW$1:$CF$1,0))</f>
        <v>4800</v>
      </c>
      <c r="BJ1378" s="3">
        <f t="array" ref="BJ1378">INDEX($D$21:$M$44,MATCH($BD1378&amp;$BF1378,$C$21:$C$44&amp;$B$21:$B$44,0),MATCH(BJ$1,$D$16:$M$16,0))+VLOOKUP($BE1378,战斗属性模型!$K$22:$O$24,BJ$2,FALSE)*INDEX($BW$3:$CF$578,MATCH($BD1378&amp;$BF1378&amp;$BG1378,$BT$3:$BT$578&amp;$BU$3:$BU$578&amp;$BV$3:$BV$578,0),MATCH(BJ$1,$BW$1:$CF$1,0))</f>
        <v>0</v>
      </c>
      <c r="BK1378" s="3">
        <f t="array" ref="BK1378">INDEX($D$21:$M$44,MATCH($BD1378&amp;$BF1378,$C$21:$C$44&amp;$B$21:$B$44,0),MATCH(BK$1,$D$16:$M$16,0))+VLOOKUP($BE1378,战斗属性模型!$K$22:$O$24,BK$2,FALSE)*INDEX($BW$3:$CF$578,MATCH($BD1378&amp;$BF1378&amp;$BG1378,$BT$3:$BT$578&amp;$BU$3:$BU$578&amp;$BV$3:$BV$578,0),MATCH(BK$1,$BW$1:$CF$1,0))</f>
        <v>0</v>
      </c>
      <c r="BL1378" s="3"/>
      <c r="BM1378" s="3"/>
      <c r="BN1378" s="3"/>
      <c r="BO1378" s="3"/>
      <c r="BP1378" s="3"/>
      <c r="BQ1378" s="3"/>
    </row>
    <row r="1379" spans="56:69" x14ac:dyDescent="0.2">
      <c r="BD1379" t="str">
        <f t="shared" si="919"/>
        <v>护甲</v>
      </c>
      <c r="BE1379">
        <f t="shared" si="920"/>
        <v>3</v>
      </c>
      <c r="BF1379">
        <f t="shared" ref="BF1379:BG1379" si="943">BF803</f>
        <v>1</v>
      </c>
      <c r="BG1379">
        <f t="shared" si="943"/>
        <v>9</v>
      </c>
      <c r="BH1379" s="3">
        <f t="array" ref="BH1379">INDEX($D$21:$M$44,MATCH($BD1379&amp;$BF1379,$C$21:$C$44&amp;$B$21:$B$44,0),MATCH(BH$1,$D$16:$M$16,0))+VLOOKUP($BE1379,战斗属性模型!$K$22:$O$24,BH$2,FALSE)*INDEX($BW$3:$CF$578,MATCH($BD1379&amp;$BF1379&amp;$BG1379,$BT$3:$BT$578&amp;$BU$3:$BU$578&amp;$BV$3:$BV$578,0),MATCH(BH$1,$BW$1:$CF$1,0))</f>
        <v>111.2</v>
      </c>
      <c r="BI1379" s="3">
        <f t="array" ref="BI1379">INDEX($D$21:$M$44,MATCH($BD1379&amp;$BF1379,$C$21:$C$44&amp;$B$21:$B$44,0),MATCH(BI$1,$D$16:$M$16,0))+VLOOKUP($BE1379,战斗属性模型!$K$22:$O$24,BI$2,FALSE)*INDEX($BW$3:$CF$578,MATCH($BD1379&amp;$BF1379&amp;$BG1379,$BT$3:$BT$578&amp;$BU$3:$BU$578&amp;$BV$3:$BV$578,0),MATCH(BI$1,$BW$1:$CF$1,0))</f>
        <v>5200</v>
      </c>
      <c r="BJ1379" s="3">
        <f t="array" ref="BJ1379">INDEX($D$21:$M$44,MATCH($BD1379&amp;$BF1379,$C$21:$C$44&amp;$B$21:$B$44,0),MATCH(BJ$1,$D$16:$M$16,0))+VLOOKUP($BE1379,战斗属性模型!$K$22:$O$24,BJ$2,FALSE)*INDEX($BW$3:$CF$578,MATCH($BD1379&amp;$BF1379&amp;$BG1379,$BT$3:$BT$578&amp;$BU$3:$BU$578&amp;$BV$3:$BV$578,0),MATCH(BJ$1,$BW$1:$CF$1,0))</f>
        <v>0</v>
      </c>
      <c r="BK1379" s="3">
        <f t="array" ref="BK1379">INDEX($D$21:$M$44,MATCH($BD1379&amp;$BF1379,$C$21:$C$44&amp;$B$21:$B$44,0),MATCH(BK$1,$D$16:$M$16,0))+VLOOKUP($BE1379,战斗属性模型!$K$22:$O$24,BK$2,FALSE)*INDEX($BW$3:$CF$578,MATCH($BD1379&amp;$BF1379&amp;$BG1379,$BT$3:$BT$578&amp;$BU$3:$BU$578&amp;$BV$3:$BV$578,0),MATCH(BK$1,$BW$1:$CF$1,0))</f>
        <v>0</v>
      </c>
      <c r="BL1379" s="3"/>
      <c r="BM1379" s="3"/>
      <c r="BN1379" s="3"/>
      <c r="BO1379" s="3"/>
      <c r="BP1379" s="3"/>
      <c r="BQ1379" s="3"/>
    </row>
    <row r="1380" spans="56:69" x14ac:dyDescent="0.2">
      <c r="BD1380" t="str">
        <f t="shared" si="919"/>
        <v>护甲</v>
      </c>
      <c r="BE1380">
        <f t="shared" si="920"/>
        <v>3</v>
      </c>
      <c r="BF1380">
        <f t="shared" ref="BF1380:BG1380" si="944">BF804</f>
        <v>1</v>
      </c>
      <c r="BG1380">
        <f t="shared" si="944"/>
        <v>10</v>
      </c>
      <c r="BH1380" s="3">
        <f t="array" ref="BH1380">INDEX($D$21:$M$44,MATCH($BD1380&amp;$BF1380,$C$21:$C$44&amp;$B$21:$B$44,0),MATCH(BH$1,$D$16:$M$16,0))+VLOOKUP($BE1380,战斗属性模型!$K$22:$O$24,BH$2,FALSE)*INDEX($BW$3:$CF$578,MATCH($BD1380&amp;$BF1380&amp;$BG1380,$BT$3:$BT$578&amp;$BU$3:$BU$578&amp;$BV$3:$BV$578,0),MATCH(BH$1,$BW$1:$CF$1,0))</f>
        <v>120</v>
      </c>
      <c r="BI1380" s="3">
        <f t="array" ref="BI1380">INDEX($D$21:$M$44,MATCH($BD1380&amp;$BF1380,$C$21:$C$44&amp;$B$21:$B$44,0),MATCH(BI$1,$D$16:$M$16,0))+VLOOKUP($BE1380,战斗属性模型!$K$22:$O$24,BI$2,FALSE)*INDEX($BW$3:$CF$578,MATCH($BD1380&amp;$BF1380&amp;$BG1380,$BT$3:$BT$578&amp;$BU$3:$BU$578&amp;$BV$3:$BV$578,0),MATCH(BI$1,$BW$1:$CF$1,0))</f>
        <v>5600</v>
      </c>
      <c r="BJ1380" s="3">
        <f t="array" ref="BJ1380">INDEX($D$21:$M$44,MATCH($BD1380&amp;$BF1380,$C$21:$C$44&amp;$B$21:$B$44,0),MATCH(BJ$1,$D$16:$M$16,0))+VLOOKUP($BE1380,战斗属性模型!$K$22:$O$24,BJ$2,FALSE)*INDEX($BW$3:$CF$578,MATCH($BD1380&amp;$BF1380&amp;$BG1380,$BT$3:$BT$578&amp;$BU$3:$BU$578&amp;$BV$3:$BV$578,0),MATCH(BJ$1,$BW$1:$CF$1,0))</f>
        <v>0</v>
      </c>
      <c r="BK1380" s="3">
        <f t="array" ref="BK1380">INDEX($D$21:$M$44,MATCH($BD1380&amp;$BF1380,$C$21:$C$44&amp;$B$21:$B$44,0),MATCH(BK$1,$D$16:$M$16,0))+VLOOKUP($BE1380,战斗属性模型!$K$22:$O$24,BK$2,FALSE)*INDEX($BW$3:$CF$578,MATCH($BD1380&amp;$BF1380&amp;$BG1380,$BT$3:$BT$578&amp;$BU$3:$BU$578&amp;$BV$3:$BV$578,0),MATCH(BK$1,$BW$1:$CF$1,0))</f>
        <v>0</v>
      </c>
      <c r="BL1380" s="3"/>
      <c r="BM1380" s="3"/>
      <c r="BN1380" s="3"/>
      <c r="BO1380" s="3"/>
      <c r="BP1380" s="3"/>
      <c r="BQ1380" s="3"/>
    </row>
    <row r="1381" spans="56:69" x14ac:dyDescent="0.2">
      <c r="BD1381" t="str">
        <f t="shared" si="919"/>
        <v>护甲</v>
      </c>
      <c r="BE1381">
        <f t="shared" si="920"/>
        <v>3</v>
      </c>
      <c r="BF1381">
        <f t="shared" ref="BF1381:BG1381" si="945">BF805</f>
        <v>1</v>
      </c>
      <c r="BG1381">
        <f t="shared" si="945"/>
        <v>11</v>
      </c>
      <c r="BH1381" s="3">
        <f t="array" ref="BH1381">INDEX($D$21:$M$44,MATCH($BD1381&amp;$BF1381,$C$21:$C$44&amp;$B$21:$B$44,0),MATCH(BH$1,$D$16:$M$16,0))+VLOOKUP($BE1381,战斗属性模型!$K$22:$O$24,BH$2,FALSE)*INDEX($BW$3:$CF$578,MATCH($BD1381&amp;$BF1381&amp;$BG1381,$BT$3:$BT$578&amp;$BU$3:$BU$578&amp;$BV$3:$BV$578,0),MATCH(BH$1,$BW$1:$CF$1,0))</f>
        <v>128.80000000000001</v>
      </c>
      <c r="BI1381" s="3">
        <f t="array" ref="BI1381">INDEX($D$21:$M$44,MATCH($BD1381&amp;$BF1381,$C$21:$C$44&amp;$B$21:$B$44,0),MATCH(BI$1,$D$16:$M$16,0))+VLOOKUP($BE1381,战斗属性模型!$K$22:$O$24,BI$2,FALSE)*INDEX($BW$3:$CF$578,MATCH($BD1381&amp;$BF1381&amp;$BG1381,$BT$3:$BT$578&amp;$BU$3:$BU$578&amp;$BV$3:$BV$578,0),MATCH(BI$1,$BW$1:$CF$1,0))</f>
        <v>6000</v>
      </c>
      <c r="BJ1381" s="3">
        <f t="array" ref="BJ1381">INDEX($D$21:$M$44,MATCH($BD1381&amp;$BF1381,$C$21:$C$44&amp;$B$21:$B$44,0),MATCH(BJ$1,$D$16:$M$16,0))+VLOOKUP($BE1381,战斗属性模型!$K$22:$O$24,BJ$2,FALSE)*INDEX($BW$3:$CF$578,MATCH($BD1381&amp;$BF1381&amp;$BG1381,$BT$3:$BT$578&amp;$BU$3:$BU$578&amp;$BV$3:$BV$578,0),MATCH(BJ$1,$BW$1:$CF$1,0))</f>
        <v>0</v>
      </c>
      <c r="BK1381" s="3">
        <f t="array" ref="BK1381">INDEX($D$21:$M$44,MATCH($BD1381&amp;$BF1381,$C$21:$C$44&amp;$B$21:$B$44,0),MATCH(BK$1,$D$16:$M$16,0))+VLOOKUP($BE1381,战斗属性模型!$K$22:$O$24,BK$2,FALSE)*INDEX($BW$3:$CF$578,MATCH($BD1381&amp;$BF1381&amp;$BG1381,$BT$3:$BT$578&amp;$BU$3:$BU$578&amp;$BV$3:$BV$578,0),MATCH(BK$1,$BW$1:$CF$1,0))</f>
        <v>0</v>
      </c>
      <c r="BL1381" s="3"/>
      <c r="BM1381" s="3"/>
      <c r="BN1381" s="3"/>
      <c r="BO1381" s="3"/>
      <c r="BP1381" s="3"/>
      <c r="BQ1381" s="3"/>
    </row>
    <row r="1382" spans="56:69" x14ac:dyDescent="0.2">
      <c r="BD1382" t="str">
        <f t="shared" si="919"/>
        <v>护甲</v>
      </c>
      <c r="BE1382">
        <f t="shared" si="920"/>
        <v>3</v>
      </c>
      <c r="BF1382">
        <f t="shared" ref="BF1382:BG1382" si="946">BF806</f>
        <v>1</v>
      </c>
      <c r="BG1382">
        <f t="shared" si="946"/>
        <v>12</v>
      </c>
      <c r="BH1382" s="3">
        <f t="array" ref="BH1382">INDEX($D$21:$M$44,MATCH($BD1382&amp;$BF1382,$C$21:$C$44&amp;$B$21:$B$44,0),MATCH(BH$1,$D$16:$M$16,0))+VLOOKUP($BE1382,战斗属性模型!$K$22:$O$24,BH$2,FALSE)*INDEX($BW$3:$CF$578,MATCH($BD1382&amp;$BF1382&amp;$BG1382,$BT$3:$BT$578&amp;$BU$3:$BU$578&amp;$BV$3:$BV$578,0),MATCH(BH$1,$BW$1:$CF$1,0))</f>
        <v>137.60000000000002</v>
      </c>
      <c r="BI1382" s="3">
        <f t="array" ref="BI1382">INDEX($D$21:$M$44,MATCH($BD1382&amp;$BF1382,$C$21:$C$44&amp;$B$21:$B$44,0),MATCH(BI$1,$D$16:$M$16,0))+VLOOKUP($BE1382,战斗属性模型!$K$22:$O$24,BI$2,FALSE)*INDEX($BW$3:$CF$578,MATCH($BD1382&amp;$BF1382&amp;$BG1382,$BT$3:$BT$578&amp;$BU$3:$BU$578&amp;$BV$3:$BV$578,0),MATCH(BI$1,$BW$1:$CF$1,0))</f>
        <v>6400</v>
      </c>
      <c r="BJ1382" s="3">
        <f t="array" ref="BJ1382">INDEX($D$21:$M$44,MATCH($BD1382&amp;$BF1382,$C$21:$C$44&amp;$B$21:$B$44,0),MATCH(BJ$1,$D$16:$M$16,0))+VLOOKUP($BE1382,战斗属性模型!$K$22:$O$24,BJ$2,FALSE)*INDEX($BW$3:$CF$578,MATCH($BD1382&amp;$BF1382&amp;$BG1382,$BT$3:$BT$578&amp;$BU$3:$BU$578&amp;$BV$3:$BV$578,0),MATCH(BJ$1,$BW$1:$CF$1,0))</f>
        <v>0</v>
      </c>
      <c r="BK1382" s="3">
        <f t="array" ref="BK1382">INDEX($D$21:$M$44,MATCH($BD1382&amp;$BF1382,$C$21:$C$44&amp;$B$21:$B$44,0),MATCH(BK$1,$D$16:$M$16,0))+VLOOKUP($BE1382,战斗属性模型!$K$22:$O$24,BK$2,FALSE)*INDEX($BW$3:$CF$578,MATCH($BD1382&amp;$BF1382&amp;$BG1382,$BT$3:$BT$578&amp;$BU$3:$BU$578&amp;$BV$3:$BV$578,0),MATCH(BK$1,$BW$1:$CF$1,0))</f>
        <v>0</v>
      </c>
      <c r="BL1382" s="3"/>
      <c r="BM1382" s="3"/>
      <c r="BN1382" s="3"/>
      <c r="BO1382" s="3"/>
      <c r="BP1382" s="3"/>
      <c r="BQ1382" s="3"/>
    </row>
    <row r="1383" spans="56:69" x14ac:dyDescent="0.2">
      <c r="BD1383" t="str">
        <f t="shared" si="919"/>
        <v>护甲</v>
      </c>
      <c r="BE1383">
        <f t="shared" si="920"/>
        <v>3</v>
      </c>
      <c r="BF1383">
        <f t="shared" ref="BF1383:BG1383" si="947">BF807</f>
        <v>1</v>
      </c>
      <c r="BG1383">
        <f t="shared" si="947"/>
        <v>13</v>
      </c>
      <c r="BH1383" s="3">
        <f t="array" ref="BH1383">INDEX($D$21:$M$44,MATCH($BD1383&amp;$BF1383,$C$21:$C$44&amp;$B$21:$B$44,0),MATCH(BH$1,$D$16:$M$16,0))+VLOOKUP($BE1383,战斗属性模型!$K$22:$O$24,BH$2,FALSE)*INDEX($BW$3:$CF$578,MATCH($BD1383&amp;$BF1383&amp;$BG1383,$BT$3:$BT$578&amp;$BU$3:$BU$578&amp;$BV$3:$BV$578,0),MATCH(BH$1,$BW$1:$CF$1,0))</f>
        <v>146.4</v>
      </c>
      <c r="BI1383" s="3">
        <f t="array" ref="BI1383">INDEX($D$21:$M$44,MATCH($BD1383&amp;$BF1383,$C$21:$C$44&amp;$B$21:$B$44,0),MATCH(BI$1,$D$16:$M$16,0))+VLOOKUP($BE1383,战斗属性模型!$K$22:$O$24,BI$2,FALSE)*INDEX($BW$3:$CF$578,MATCH($BD1383&amp;$BF1383&amp;$BG1383,$BT$3:$BT$578&amp;$BU$3:$BU$578&amp;$BV$3:$BV$578,0),MATCH(BI$1,$BW$1:$CF$1,0))</f>
        <v>6800</v>
      </c>
      <c r="BJ1383" s="3">
        <f t="array" ref="BJ1383">INDEX($D$21:$M$44,MATCH($BD1383&amp;$BF1383,$C$21:$C$44&amp;$B$21:$B$44,0),MATCH(BJ$1,$D$16:$M$16,0))+VLOOKUP($BE1383,战斗属性模型!$K$22:$O$24,BJ$2,FALSE)*INDEX($BW$3:$CF$578,MATCH($BD1383&amp;$BF1383&amp;$BG1383,$BT$3:$BT$578&amp;$BU$3:$BU$578&amp;$BV$3:$BV$578,0),MATCH(BJ$1,$BW$1:$CF$1,0))</f>
        <v>0</v>
      </c>
      <c r="BK1383" s="3">
        <f t="array" ref="BK1383">INDEX($D$21:$M$44,MATCH($BD1383&amp;$BF1383,$C$21:$C$44&amp;$B$21:$B$44,0),MATCH(BK$1,$D$16:$M$16,0))+VLOOKUP($BE1383,战斗属性模型!$K$22:$O$24,BK$2,FALSE)*INDEX($BW$3:$CF$578,MATCH($BD1383&amp;$BF1383&amp;$BG1383,$BT$3:$BT$578&amp;$BU$3:$BU$578&amp;$BV$3:$BV$578,0),MATCH(BK$1,$BW$1:$CF$1,0))</f>
        <v>0</v>
      </c>
      <c r="BL1383" s="3"/>
      <c r="BM1383" s="3"/>
      <c r="BN1383" s="3"/>
      <c r="BO1383" s="3"/>
      <c r="BP1383" s="3"/>
      <c r="BQ1383" s="3"/>
    </row>
    <row r="1384" spans="56:69" x14ac:dyDescent="0.2">
      <c r="BD1384" t="str">
        <f t="shared" si="919"/>
        <v>护甲</v>
      </c>
      <c r="BE1384">
        <f t="shared" si="920"/>
        <v>3</v>
      </c>
      <c r="BF1384">
        <f t="shared" ref="BF1384:BG1384" si="948">BF808</f>
        <v>1</v>
      </c>
      <c r="BG1384">
        <f t="shared" si="948"/>
        <v>14</v>
      </c>
      <c r="BH1384" s="3">
        <f t="array" ref="BH1384">INDEX($D$21:$M$44,MATCH($BD1384&amp;$BF1384,$C$21:$C$44&amp;$B$21:$B$44,0),MATCH(BH$1,$D$16:$M$16,0))+VLOOKUP($BE1384,战斗属性模型!$K$22:$O$24,BH$2,FALSE)*INDEX($BW$3:$CF$578,MATCH($BD1384&amp;$BF1384&amp;$BG1384,$BT$3:$BT$578&amp;$BU$3:$BU$578&amp;$BV$3:$BV$578,0),MATCH(BH$1,$BW$1:$CF$1,0))</f>
        <v>155.20000000000002</v>
      </c>
      <c r="BI1384" s="3">
        <f t="array" ref="BI1384">INDEX($D$21:$M$44,MATCH($BD1384&amp;$BF1384,$C$21:$C$44&amp;$B$21:$B$44,0),MATCH(BI$1,$D$16:$M$16,0))+VLOOKUP($BE1384,战斗属性模型!$K$22:$O$24,BI$2,FALSE)*INDEX($BW$3:$CF$578,MATCH($BD1384&amp;$BF1384&amp;$BG1384,$BT$3:$BT$578&amp;$BU$3:$BU$578&amp;$BV$3:$BV$578,0),MATCH(BI$1,$BW$1:$CF$1,0))</f>
        <v>7200</v>
      </c>
      <c r="BJ1384" s="3">
        <f t="array" ref="BJ1384">INDEX($D$21:$M$44,MATCH($BD1384&amp;$BF1384,$C$21:$C$44&amp;$B$21:$B$44,0),MATCH(BJ$1,$D$16:$M$16,0))+VLOOKUP($BE1384,战斗属性模型!$K$22:$O$24,BJ$2,FALSE)*INDEX($BW$3:$CF$578,MATCH($BD1384&amp;$BF1384&amp;$BG1384,$BT$3:$BT$578&amp;$BU$3:$BU$578&amp;$BV$3:$BV$578,0),MATCH(BJ$1,$BW$1:$CF$1,0))</f>
        <v>0</v>
      </c>
      <c r="BK1384" s="3">
        <f t="array" ref="BK1384">INDEX($D$21:$M$44,MATCH($BD1384&amp;$BF1384,$C$21:$C$44&amp;$B$21:$B$44,0),MATCH(BK$1,$D$16:$M$16,0))+VLOOKUP($BE1384,战斗属性模型!$K$22:$O$24,BK$2,FALSE)*INDEX($BW$3:$CF$578,MATCH($BD1384&amp;$BF1384&amp;$BG1384,$BT$3:$BT$578&amp;$BU$3:$BU$578&amp;$BV$3:$BV$578,0),MATCH(BK$1,$BW$1:$CF$1,0))</f>
        <v>0</v>
      </c>
      <c r="BL1384" s="3"/>
      <c r="BM1384" s="3"/>
      <c r="BN1384" s="3"/>
      <c r="BO1384" s="3"/>
      <c r="BP1384" s="3"/>
      <c r="BQ1384" s="3"/>
    </row>
    <row r="1385" spans="56:69" x14ac:dyDescent="0.2">
      <c r="BD1385" t="str">
        <f t="shared" si="919"/>
        <v>护甲</v>
      </c>
      <c r="BE1385">
        <f t="shared" si="920"/>
        <v>3</v>
      </c>
      <c r="BF1385">
        <f t="shared" ref="BF1385:BG1385" si="949">BF809</f>
        <v>1</v>
      </c>
      <c r="BG1385">
        <f t="shared" si="949"/>
        <v>15</v>
      </c>
      <c r="BH1385" s="3">
        <f t="array" ref="BH1385">INDEX($D$21:$M$44,MATCH($BD1385&amp;$BF1385,$C$21:$C$44&amp;$B$21:$B$44,0),MATCH(BH$1,$D$16:$M$16,0))+VLOOKUP($BE1385,战斗属性模型!$K$22:$O$24,BH$2,FALSE)*INDEX($BW$3:$CF$578,MATCH($BD1385&amp;$BF1385&amp;$BG1385,$BT$3:$BT$578&amp;$BU$3:$BU$578&amp;$BV$3:$BV$578,0),MATCH(BH$1,$BW$1:$CF$1,0))</f>
        <v>164</v>
      </c>
      <c r="BI1385" s="3">
        <f t="array" ref="BI1385">INDEX($D$21:$M$44,MATCH($BD1385&amp;$BF1385,$C$21:$C$44&amp;$B$21:$B$44,0),MATCH(BI$1,$D$16:$M$16,0))+VLOOKUP($BE1385,战斗属性模型!$K$22:$O$24,BI$2,FALSE)*INDEX($BW$3:$CF$578,MATCH($BD1385&amp;$BF1385&amp;$BG1385,$BT$3:$BT$578&amp;$BU$3:$BU$578&amp;$BV$3:$BV$578,0),MATCH(BI$1,$BW$1:$CF$1,0))</f>
        <v>7600</v>
      </c>
      <c r="BJ1385" s="3">
        <f t="array" ref="BJ1385">INDEX($D$21:$M$44,MATCH($BD1385&amp;$BF1385,$C$21:$C$44&amp;$B$21:$B$44,0),MATCH(BJ$1,$D$16:$M$16,0))+VLOOKUP($BE1385,战斗属性模型!$K$22:$O$24,BJ$2,FALSE)*INDEX($BW$3:$CF$578,MATCH($BD1385&amp;$BF1385&amp;$BG1385,$BT$3:$BT$578&amp;$BU$3:$BU$578&amp;$BV$3:$BV$578,0),MATCH(BJ$1,$BW$1:$CF$1,0))</f>
        <v>0</v>
      </c>
      <c r="BK1385" s="3">
        <f t="array" ref="BK1385">INDEX($D$21:$M$44,MATCH($BD1385&amp;$BF1385,$C$21:$C$44&amp;$B$21:$B$44,0),MATCH(BK$1,$D$16:$M$16,0))+VLOOKUP($BE1385,战斗属性模型!$K$22:$O$24,BK$2,FALSE)*INDEX($BW$3:$CF$578,MATCH($BD1385&amp;$BF1385&amp;$BG1385,$BT$3:$BT$578&amp;$BU$3:$BU$578&amp;$BV$3:$BV$578,0),MATCH(BK$1,$BW$1:$CF$1,0))</f>
        <v>0</v>
      </c>
      <c r="BL1385" s="3"/>
      <c r="BM1385" s="3"/>
      <c r="BN1385" s="3"/>
      <c r="BO1385" s="3"/>
      <c r="BP1385" s="3"/>
      <c r="BQ1385" s="3"/>
    </row>
    <row r="1386" spans="56:69" x14ac:dyDescent="0.2">
      <c r="BD1386" t="str">
        <f t="shared" si="919"/>
        <v>护甲</v>
      </c>
      <c r="BE1386">
        <f t="shared" si="920"/>
        <v>3</v>
      </c>
      <c r="BF1386">
        <f t="shared" ref="BF1386:BG1386" si="950">BF810</f>
        <v>1</v>
      </c>
      <c r="BG1386">
        <f t="shared" si="950"/>
        <v>16</v>
      </c>
      <c r="BH1386" s="3">
        <f t="array" ref="BH1386">INDEX($D$21:$M$44,MATCH($BD1386&amp;$BF1386,$C$21:$C$44&amp;$B$21:$B$44,0),MATCH(BH$1,$D$16:$M$16,0))+VLOOKUP($BE1386,战斗属性模型!$K$22:$O$24,BH$2,FALSE)*INDEX($BW$3:$CF$578,MATCH($BD1386&amp;$BF1386&amp;$BG1386,$BT$3:$BT$578&amp;$BU$3:$BU$578&amp;$BV$3:$BV$578,0),MATCH(BH$1,$BW$1:$CF$1,0))</f>
        <v>172.8</v>
      </c>
      <c r="BI1386" s="3">
        <f t="array" ref="BI1386">INDEX($D$21:$M$44,MATCH($BD1386&amp;$BF1386,$C$21:$C$44&amp;$B$21:$B$44,0),MATCH(BI$1,$D$16:$M$16,0))+VLOOKUP($BE1386,战斗属性模型!$K$22:$O$24,BI$2,FALSE)*INDEX($BW$3:$CF$578,MATCH($BD1386&amp;$BF1386&amp;$BG1386,$BT$3:$BT$578&amp;$BU$3:$BU$578&amp;$BV$3:$BV$578,0),MATCH(BI$1,$BW$1:$CF$1,0))</f>
        <v>8000</v>
      </c>
      <c r="BJ1386" s="3">
        <f t="array" ref="BJ1386">INDEX($D$21:$M$44,MATCH($BD1386&amp;$BF1386,$C$21:$C$44&amp;$B$21:$B$44,0),MATCH(BJ$1,$D$16:$M$16,0))+VLOOKUP($BE1386,战斗属性模型!$K$22:$O$24,BJ$2,FALSE)*INDEX($BW$3:$CF$578,MATCH($BD1386&amp;$BF1386&amp;$BG1386,$BT$3:$BT$578&amp;$BU$3:$BU$578&amp;$BV$3:$BV$578,0),MATCH(BJ$1,$BW$1:$CF$1,0))</f>
        <v>0</v>
      </c>
      <c r="BK1386" s="3">
        <f t="array" ref="BK1386">INDEX($D$21:$M$44,MATCH($BD1386&amp;$BF1386,$C$21:$C$44&amp;$B$21:$B$44,0),MATCH(BK$1,$D$16:$M$16,0))+VLOOKUP($BE1386,战斗属性模型!$K$22:$O$24,BK$2,FALSE)*INDEX($BW$3:$CF$578,MATCH($BD1386&amp;$BF1386&amp;$BG1386,$BT$3:$BT$578&amp;$BU$3:$BU$578&amp;$BV$3:$BV$578,0),MATCH(BK$1,$BW$1:$CF$1,0))</f>
        <v>0</v>
      </c>
      <c r="BL1386" s="3"/>
      <c r="BM1386" s="3"/>
      <c r="BN1386" s="3"/>
      <c r="BO1386" s="3"/>
      <c r="BP1386" s="3"/>
      <c r="BQ1386" s="3"/>
    </row>
    <row r="1387" spans="56:69" x14ac:dyDescent="0.2">
      <c r="BD1387" t="str">
        <f t="shared" si="919"/>
        <v>护甲</v>
      </c>
      <c r="BE1387">
        <f t="shared" si="920"/>
        <v>3</v>
      </c>
      <c r="BF1387">
        <f t="shared" ref="BF1387:BG1387" si="951">BF811</f>
        <v>1</v>
      </c>
      <c r="BG1387">
        <f t="shared" si="951"/>
        <v>17</v>
      </c>
      <c r="BH1387" s="3">
        <f t="array" ref="BH1387">INDEX($D$21:$M$44,MATCH($BD1387&amp;$BF1387,$C$21:$C$44&amp;$B$21:$B$44,0),MATCH(BH$1,$D$16:$M$16,0))+VLOOKUP($BE1387,战斗属性模型!$K$22:$O$24,BH$2,FALSE)*INDEX($BW$3:$CF$578,MATCH($BD1387&amp;$BF1387&amp;$BG1387,$BT$3:$BT$578&amp;$BU$3:$BU$578&amp;$BV$3:$BV$578,0),MATCH(BH$1,$BW$1:$CF$1,0))</f>
        <v>181.60000000000002</v>
      </c>
      <c r="BI1387" s="3">
        <f t="array" ref="BI1387">INDEX($D$21:$M$44,MATCH($BD1387&amp;$BF1387,$C$21:$C$44&amp;$B$21:$B$44,0),MATCH(BI$1,$D$16:$M$16,0))+VLOOKUP($BE1387,战斗属性模型!$K$22:$O$24,BI$2,FALSE)*INDEX($BW$3:$CF$578,MATCH($BD1387&amp;$BF1387&amp;$BG1387,$BT$3:$BT$578&amp;$BU$3:$BU$578&amp;$BV$3:$BV$578,0),MATCH(BI$1,$BW$1:$CF$1,0))</f>
        <v>8400</v>
      </c>
      <c r="BJ1387" s="3">
        <f t="array" ref="BJ1387">INDEX($D$21:$M$44,MATCH($BD1387&amp;$BF1387,$C$21:$C$44&amp;$B$21:$B$44,0),MATCH(BJ$1,$D$16:$M$16,0))+VLOOKUP($BE1387,战斗属性模型!$K$22:$O$24,BJ$2,FALSE)*INDEX($BW$3:$CF$578,MATCH($BD1387&amp;$BF1387&amp;$BG1387,$BT$3:$BT$578&amp;$BU$3:$BU$578&amp;$BV$3:$BV$578,0),MATCH(BJ$1,$BW$1:$CF$1,0))</f>
        <v>0</v>
      </c>
      <c r="BK1387" s="3">
        <f t="array" ref="BK1387">INDEX($D$21:$M$44,MATCH($BD1387&amp;$BF1387,$C$21:$C$44&amp;$B$21:$B$44,0),MATCH(BK$1,$D$16:$M$16,0))+VLOOKUP($BE1387,战斗属性模型!$K$22:$O$24,BK$2,FALSE)*INDEX($BW$3:$CF$578,MATCH($BD1387&amp;$BF1387&amp;$BG1387,$BT$3:$BT$578&amp;$BU$3:$BU$578&amp;$BV$3:$BV$578,0),MATCH(BK$1,$BW$1:$CF$1,0))</f>
        <v>0</v>
      </c>
      <c r="BL1387" s="3"/>
      <c r="BM1387" s="3"/>
      <c r="BN1387" s="3"/>
      <c r="BO1387" s="3"/>
      <c r="BP1387" s="3"/>
      <c r="BQ1387" s="3"/>
    </row>
    <row r="1388" spans="56:69" x14ac:dyDescent="0.2">
      <c r="BD1388" t="str">
        <f t="shared" si="919"/>
        <v>护甲</v>
      </c>
      <c r="BE1388">
        <f t="shared" si="920"/>
        <v>3</v>
      </c>
      <c r="BF1388">
        <f t="shared" ref="BF1388:BG1388" si="952">BF812</f>
        <v>1</v>
      </c>
      <c r="BG1388">
        <f t="shared" si="952"/>
        <v>18</v>
      </c>
      <c r="BH1388" s="3">
        <f t="array" ref="BH1388">INDEX($D$21:$M$44,MATCH($BD1388&amp;$BF1388,$C$21:$C$44&amp;$B$21:$B$44,0),MATCH(BH$1,$D$16:$M$16,0))+VLOOKUP($BE1388,战斗属性模型!$K$22:$O$24,BH$2,FALSE)*INDEX($BW$3:$CF$578,MATCH($BD1388&amp;$BF1388&amp;$BG1388,$BT$3:$BT$578&amp;$BU$3:$BU$578&amp;$BV$3:$BV$578,0),MATCH(BH$1,$BW$1:$CF$1,0))</f>
        <v>190.4</v>
      </c>
      <c r="BI1388" s="3">
        <f t="array" ref="BI1388">INDEX($D$21:$M$44,MATCH($BD1388&amp;$BF1388,$C$21:$C$44&amp;$B$21:$B$44,0),MATCH(BI$1,$D$16:$M$16,0))+VLOOKUP($BE1388,战斗属性模型!$K$22:$O$24,BI$2,FALSE)*INDEX($BW$3:$CF$578,MATCH($BD1388&amp;$BF1388&amp;$BG1388,$BT$3:$BT$578&amp;$BU$3:$BU$578&amp;$BV$3:$BV$578,0),MATCH(BI$1,$BW$1:$CF$1,0))</f>
        <v>8800</v>
      </c>
      <c r="BJ1388" s="3">
        <f t="array" ref="BJ1388">INDEX($D$21:$M$44,MATCH($BD1388&amp;$BF1388,$C$21:$C$44&amp;$B$21:$B$44,0),MATCH(BJ$1,$D$16:$M$16,0))+VLOOKUP($BE1388,战斗属性模型!$K$22:$O$24,BJ$2,FALSE)*INDEX($BW$3:$CF$578,MATCH($BD1388&amp;$BF1388&amp;$BG1388,$BT$3:$BT$578&amp;$BU$3:$BU$578&amp;$BV$3:$BV$578,0),MATCH(BJ$1,$BW$1:$CF$1,0))</f>
        <v>0</v>
      </c>
      <c r="BK1388" s="3">
        <f t="array" ref="BK1388">INDEX($D$21:$M$44,MATCH($BD1388&amp;$BF1388,$C$21:$C$44&amp;$B$21:$B$44,0),MATCH(BK$1,$D$16:$M$16,0))+VLOOKUP($BE1388,战斗属性模型!$K$22:$O$24,BK$2,FALSE)*INDEX($BW$3:$CF$578,MATCH($BD1388&amp;$BF1388&amp;$BG1388,$BT$3:$BT$578&amp;$BU$3:$BU$578&amp;$BV$3:$BV$578,0),MATCH(BK$1,$BW$1:$CF$1,0))</f>
        <v>0</v>
      </c>
      <c r="BL1388" s="3"/>
      <c r="BM1388" s="3"/>
      <c r="BN1388" s="3"/>
      <c r="BO1388" s="3"/>
      <c r="BP1388" s="3"/>
      <c r="BQ1388" s="3"/>
    </row>
    <row r="1389" spans="56:69" x14ac:dyDescent="0.2">
      <c r="BD1389" t="str">
        <f t="shared" si="919"/>
        <v>护甲</v>
      </c>
      <c r="BE1389">
        <f t="shared" si="920"/>
        <v>3</v>
      </c>
      <c r="BF1389">
        <f t="shared" ref="BF1389:BG1389" si="953">BF813</f>
        <v>1</v>
      </c>
      <c r="BG1389">
        <f t="shared" si="953"/>
        <v>19</v>
      </c>
      <c r="BH1389" s="3">
        <f t="array" ref="BH1389">INDEX($D$21:$M$44,MATCH($BD1389&amp;$BF1389,$C$21:$C$44&amp;$B$21:$B$44,0),MATCH(BH$1,$D$16:$M$16,0))+VLOOKUP($BE1389,战斗属性模型!$K$22:$O$24,BH$2,FALSE)*INDEX($BW$3:$CF$578,MATCH($BD1389&amp;$BF1389&amp;$BG1389,$BT$3:$BT$578&amp;$BU$3:$BU$578&amp;$BV$3:$BV$578,0),MATCH(BH$1,$BW$1:$CF$1,0))</f>
        <v>199.20000000000002</v>
      </c>
      <c r="BI1389" s="3">
        <f t="array" ref="BI1389">INDEX($D$21:$M$44,MATCH($BD1389&amp;$BF1389,$C$21:$C$44&amp;$B$21:$B$44,0),MATCH(BI$1,$D$16:$M$16,0))+VLOOKUP($BE1389,战斗属性模型!$K$22:$O$24,BI$2,FALSE)*INDEX($BW$3:$CF$578,MATCH($BD1389&amp;$BF1389&amp;$BG1389,$BT$3:$BT$578&amp;$BU$3:$BU$578&amp;$BV$3:$BV$578,0),MATCH(BI$1,$BW$1:$CF$1,0))</f>
        <v>9200</v>
      </c>
      <c r="BJ1389" s="3">
        <f t="array" ref="BJ1389">INDEX($D$21:$M$44,MATCH($BD1389&amp;$BF1389,$C$21:$C$44&amp;$B$21:$B$44,0),MATCH(BJ$1,$D$16:$M$16,0))+VLOOKUP($BE1389,战斗属性模型!$K$22:$O$24,BJ$2,FALSE)*INDEX($BW$3:$CF$578,MATCH($BD1389&amp;$BF1389&amp;$BG1389,$BT$3:$BT$578&amp;$BU$3:$BU$578&amp;$BV$3:$BV$578,0),MATCH(BJ$1,$BW$1:$CF$1,0))</f>
        <v>0</v>
      </c>
      <c r="BK1389" s="3">
        <f t="array" ref="BK1389">INDEX($D$21:$M$44,MATCH($BD1389&amp;$BF1389,$C$21:$C$44&amp;$B$21:$B$44,0),MATCH(BK$1,$D$16:$M$16,0))+VLOOKUP($BE1389,战斗属性模型!$K$22:$O$24,BK$2,FALSE)*INDEX($BW$3:$CF$578,MATCH($BD1389&amp;$BF1389&amp;$BG1389,$BT$3:$BT$578&amp;$BU$3:$BU$578&amp;$BV$3:$BV$578,0),MATCH(BK$1,$BW$1:$CF$1,0))</f>
        <v>0</v>
      </c>
      <c r="BL1389" s="3"/>
      <c r="BM1389" s="3"/>
      <c r="BN1389" s="3"/>
      <c r="BO1389" s="3"/>
      <c r="BP1389" s="3"/>
      <c r="BQ1389" s="3"/>
    </row>
    <row r="1390" spans="56:69" x14ac:dyDescent="0.2">
      <c r="BD1390" t="str">
        <f t="shared" si="919"/>
        <v>护甲</v>
      </c>
      <c r="BE1390">
        <f t="shared" si="920"/>
        <v>3</v>
      </c>
      <c r="BF1390">
        <f t="shared" ref="BF1390:BG1390" si="954">BF814</f>
        <v>1</v>
      </c>
      <c r="BG1390">
        <f t="shared" si="954"/>
        <v>20</v>
      </c>
      <c r="BH1390" s="3">
        <f t="array" ref="BH1390">INDEX($D$21:$M$44,MATCH($BD1390&amp;$BF1390,$C$21:$C$44&amp;$B$21:$B$44,0),MATCH(BH$1,$D$16:$M$16,0))+VLOOKUP($BE1390,战斗属性模型!$K$22:$O$24,BH$2,FALSE)*INDEX($BW$3:$CF$578,MATCH($BD1390&amp;$BF1390&amp;$BG1390,$BT$3:$BT$578&amp;$BU$3:$BU$578&amp;$BV$3:$BV$578,0),MATCH(BH$1,$BW$1:$CF$1,0))</f>
        <v>208</v>
      </c>
      <c r="BI1390" s="3">
        <f t="array" ref="BI1390">INDEX($D$21:$M$44,MATCH($BD1390&amp;$BF1390,$C$21:$C$44&amp;$B$21:$B$44,0),MATCH(BI$1,$D$16:$M$16,0))+VLOOKUP($BE1390,战斗属性模型!$K$22:$O$24,BI$2,FALSE)*INDEX($BW$3:$CF$578,MATCH($BD1390&amp;$BF1390&amp;$BG1390,$BT$3:$BT$578&amp;$BU$3:$BU$578&amp;$BV$3:$BV$578,0),MATCH(BI$1,$BW$1:$CF$1,0))</f>
        <v>9600</v>
      </c>
      <c r="BJ1390" s="3">
        <f t="array" ref="BJ1390">INDEX($D$21:$M$44,MATCH($BD1390&amp;$BF1390,$C$21:$C$44&amp;$B$21:$B$44,0),MATCH(BJ$1,$D$16:$M$16,0))+VLOOKUP($BE1390,战斗属性模型!$K$22:$O$24,BJ$2,FALSE)*INDEX($BW$3:$CF$578,MATCH($BD1390&amp;$BF1390&amp;$BG1390,$BT$3:$BT$578&amp;$BU$3:$BU$578&amp;$BV$3:$BV$578,0),MATCH(BJ$1,$BW$1:$CF$1,0))</f>
        <v>0</v>
      </c>
      <c r="BK1390" s="3">
        <f t="array" ref="BK1390">INDEX($D$21:$M$44,MATCH($BD1390&amp;$BF1390,$C$21:$C$44&amp;$B$21:$B$44,0),MATCH(BK$1,$D$16:$M$16,0))+VLOOKUP($BE1390,战斗属性模型!$K$22:$O$24,BK$2,FALSE)*INDEX($BW$3:$CF$578,MATCH($BD1390&amp;$BF1390&amp;$BG1390,$BT$3:$BT$578&amp;$BU$3:$BU$578&amp;$BV$3:$BV$578,0),MATCH(BK$1,$BW$1:$CF$1,0))</f>
        <v>0</v>
      </c>
      <c r="BL1390" s="3"/>
      <c r="BM1390" s="3"/>
      <c r="BN1390" s="3"/>
      <c r="BO1390" s="3"/>
      <c r="BP1390" s="3"/>
      <c r="BQ1390" s="3"/>
    </row>
    <row r="1391" spans="56:69" x14ac:dyDescent="0.2">
      <c r="BD1391" t="str">
        <f t="shared" si="919"/>
        <v>护甲</v>
      </c>
      <c r="BE1391">
        <f t="shared" si="920"/>
        <v>3</v>
      </c>
      <c r="BF1391">
        <f t="shared" ref="BF1391:BG1391" si="955">BF815</f>
        <v>1</v>
      </c>
      <c r="BG1391">
        <f t="shared" si="955"/>
        <v>21</v>
      </c>
      <c r="BH1391" s="3">
        <f t="array" ref="BH1391">INDEX($D$21:$M$44,MATCH($BD1391&amp;$BF1391,$C$21:$C$44&amp;$B$21:$B$44,0),MATCH(BH$1,$D$16:$M$16,0))+VLOOKUP($BE1391,战斗属性模型!$K$22:$O$24,BH$2,FALSE)*INDEX($BW$3:$CF$578,MATCH($BD1391&amp;$BF1391&amp;$BG1391,$BT$3:$BT$578&amp;$BU$3:$BU$578&amp;$BV$3:$BV$578,0),MATCH(BH$1,$BW$1:$CF$1,0))</f>
        <v>216.8</v>
      </c>
      <c r="BI1391" s="3">
        <f t="array" ref="BI1391">INDEX($D$21:$M$44,MATCH($BD1391&amp;$BF1391,$C$21:$C$44&amp;$B$21:$B$44,0),MATCH(BI$1,$D$16:$M$16,0))+VLOOKUP($BE1391,战斗属性模型!$K$22:$O$24,BI$2,FALSE)*INDEX($BW$3:$CF$578,MATCH($BD1391&amp;$BF1391&amp;$BG1391,$BT$3:$BT$578&amp;$BU$3:$BU$578&amp;$BV$3:$BV$578,0),MATCH(BI$1,$BW$1:$CF$1,0))</f>
        <v>10000</v>
      </c>
      <c r="BJ1391" s="3">
        <f t="array" ref="BJ1391">INDEX($D$21:$M$44,MATCH($BD1391&amp;$BF1391,$C$21:$C$44&amp;$B$21:$B$44,0),MATCH(BJ$1,$D$16:$M$16,0))+VLOOKUP($BE1391,战斗属性模型!$K$22:$O$24,BJ$2,FALSE)*INDEX($BW$3:$CF$578,MATCH($BD1391&amp;$BF1391&amp;$BG1391,$BT$3:$BT$578&amp;$BU$3:$BU$578&amp;$BV$3:$BV$578,0),MATCH(BJ$1,$BW$1:$CF$1,0))</f>
        <v>0</v>
      </c>
      <c r="BK1391" s="3">
        <f t="array" ref="BK1391">INDEX($D$21:$M$44,MATCH($BD1391&amp;$BF1391,$C$21:$C$44&amp;$B$21:$B$44,0),MATCH(BK$1,$D$16:$M$16,0))+VLOOKUP($BE1391,战斗属性模型!$K$22:$O$24,BK$2,FALSE)*INDEX($BW$3:$CF$578,MATCH($BD1391&amp;$BF1391&amp;$BG1391,$BT$3:$BT$578&amp;$BU$3:$BU$578&amp;$BV$3:$BV$578,0),MATCH(BK$1,$BW$1:$CF$1,0))</f>
        <v>0</v>
      </c>
      <c r="BL1391" s="3"/>
      <c r="BM1391" s="3"/>
      <c r="BN1391" s="3"/>
      <c r="BO1391" s="3"/>
      <c r="BP1391" s="3"/>
      <c r="BQ1391" s="3"/>
    </row>
    <row r="1392" spans="56:69" x14ac:dyDescent="0.2">
      <c r="BD1392" t="str">
        <f t="shared" si="919"/>
        <v>护甲</v>
      </c>
      <c r="BE1392">
        <f t="shared" si="920"/>
        <v>3</v>
      </c>
      <c r="BF1392">
        <f t="shared" ref="BF1392:BG1392" si="956">BF816</f>
        <v>1</v>
      </c>
      <c r="BG1392">
        <f t="shared" si="956"/>
        <v>22</v>
      </c>
      <c r="BH1392" s="3">
        <f t="array" ref="BH1392">INDEX($D$21:$M$44,MATCH($BD1392&amp;$BF1392,$C$21:$C$44&amp;$B$21:$B$44,0),MATCH(BH$1,$D$16:$M$16,0))+VLOOKUP($BE1392,战斗属性模型!$K$22:$O$24,BH$2,FALSE)*INDEX($BW$3:$CF$578,MATCH($BD1392&amp;$BF1392&amp;$BG1392,$BT$3:$BT$578&amp;$BU$3:$BU$578&amp;$BV$3:$BV$578,0),MATCH(BH$1,$BW$1:$CF$1,0))</f>
        <v>225.60000000000002</v>
      </c>
      <c r="BI1392" s="3">
        <f t="array" ref="BI1392">INDEX($D$21:$M$44,MATCH($BD1392&amp;$BF1392,$C$21:$C$44&amp;$B$21:$B$44,0),MATCH(BI$1,$D$16:$M$16,0))+VLOOKUP($BE1392,战斗属性模型!$K$22:$O$24,BI$2,FALSE)*INDEX($BW$3:$CF$578,MATCH($BD1392&amp;$BF1392&amp;$BG1392,$BT$3:$BT$578&amp;$BU$3:$BU$578&amp;$BV$3:$BV$578,0),MATCH(BI$1,$BW$1:$CF$1,0))</f>
        <v>10400</v>
      </c>
      <c r="BJ1392" s="3">
        <f t="array" ref="BJ1392">INDEX($D$21:$M$44,MATCH($BD1392&amp;$BF1392,$C$21:$C$44&amp;$B$21:$B$44,0),MATCH(BJ$1,$D$16:$M$16,0))+VLOOKUP($BE1392,战斗属性模型!$K$22:$O$24,BJ$2,FALSE)*INDEX($BW$3:$CF$578,MATCH($BD1392&amp;$BF1392&amp;$BG1392,$BT$3:$BT$578&amp;$BU$3:$BU$578&amp;$BV$3:$BV$578,0),MATCH(BJ$1,$BW$1:$CF$1,0))</f>
        <v>0</v>
      </c>
      <c r="BK1392" s="3">
        <f t="array" ref="BK1392">INDEX($D$21:$M$44,MATCH($BD1392&amp;$BF1392,$C$21:$C$44&amp;$B$21:$B$44,0),MATCH(BK$1,$D$16:$M$16,0))+VLOOKUP($BE1392,战斗属性模型!$K$22:$O$24,BK$2,FALSE)*INDEX($BW$3:$CF$578,MATCH($BD1392&amp;$BF1392&amp;$BG1392,$BT$3:$BT$578&amp;$BU$3:$BU$578&amp;$BV$3:$BV$578,0),MATCH(BK$1,$BW$1:$CF$1,0))</f>
        <v>0</v>
      </c>
      <c r="BL1392" s="3"/>
      <c r="BM1392" s="3"/>
      <c r="BN1392" s="3"/>
      <c r="BO1392" s="3"/>
      <c r="BP1392" s="3"/>
      <c r="BQ1392" s="3"/>
    </row>
    <row r="1393" spans="56:69" x14ac:dyDescent="0.2">
      <c r="BD1393" t="str">
        <f t="shared" si="919"/>
        <v>护甲</v>
      </c>
      <c r="BE1393">
        <f t="shared" si="920"/>
        <v>3</v>
      </c>
      <c r="BF1393">
        <f t="shared" ref="BF1393:BG1393" si="957">BF817</f>
        <v>1</v>
      </c>
      <c r="BG1393">
        <f t="shared" si="957"/>
        <v>23</v>
      </c>
      <c r="BH1393" s="3">
        <f t="array" ref="BH1393">INDEX($D$21:$M$44,MATCH($BD1393&amp;$BF1393,$C$21:$C$44&amp;$B$21:$B$44,0),MATCH(BH$1,$D$16:$M$16,0))+VLOOKUP($BE1393,战斗属性模型!$K$22:$O$24,BH$2,FALSE)*INDEX($BW$3:$CF$578,MATCH($BD1393&amp;$BF1393&amp;$BG1393,$BT$3:$BT$578&amp;$BU$3:$BU$578&amp;$BV$3:$BV$578,0),MATCH(BH$1,$BW$1:$CF$1,0))</f>
        <v>234.4</v>
      </c>
      <c r="BI1393" s="3">
        <f t="array" ref="BI1393">INDEX($D$21:$M$44,MATCH($BD1393&amp;$BF1393,$C$21:$C$44&amp;$B$21:$B$44,0),MATCH(BI$1,$D$16:$M$16,0))+VLOOKUP($BE1393,战斗属性模型!$K$22:$O$24,BI$2,FALSE)*INDEX($BW$3:$CF$578,MATCH($BD1393&amp;$BF1393&amp;$BG1393,$BT$3:$BT$578&amp;$BU$3:$BU$578&amp;$BV$3:$BV$578,0),MATCH(BI$1,$BW$1:$CF$1,0))</f>
        <v>10800</v>
      </c>
      <c r="BJ1393" s="3">
        <f t="array" ref="BJ1393">INDEX($D$21:$M$44,MATCH($BD1393&amp;$BF1393,$C$21:$C$44&amp;$B$21:$B$44,0),MATCH(BJ$1,$D$16:$M$16,0))+VLOOKUP($BE1393,战斗属性模型!$K$22:$O$24,BJ$2,FALSE)*INDEX($BW$3:$CF$578,MATCH($BD1393&amp;$BF1393&amp;$BG1393,$BT$3:$BT$578&amp;$BU$3:$BU$578&amp;$BV$3:$BV$578,0),MATCH(BJ$1,$BW$1:$CF$1,0))</f>
        <v>0</v>
      </c>
      <c r="BK1393" s="3">
        <f t="array" ref="BK1393">INDEX($D$21:$M$44,MATCH($BD1393&amp;$BF1393,$C$21:$C$44&amp;$B$21:$B$44,0),MATCH(BK$1,$D$16:$M$16,0))+VLOOKUP($BE1393,战斗属性模型!$K$22:$O$24,BK$2,FALSE)*INDEX($BW$3:$CF$578,MATCH($BD1393&amp;$BF1393&amp;$BG1393,$BT$3:$BT$578&amp;$BU$3:$BU$578&amp;$BV$3:$BV$578,0),MATCH(BK$1,$BW$1:$CF$1,0))</f>
        <v>0</v>
      </c>
      <c r="BL1393" s="3"/>
      <c r="BM1393" s="3"/>
      <c r="BN1393" s="3"/>
      <c r="BO1393" s="3"/>
      <c r="BP1393" s="3"/>
      <c r="BQ1393" s="3"/>
    </row>
    <row r="1394" spans="56:69" x14ac:dyDescent="0.2">
      <c r="BD1394" t="str">
        <f t="shared" si="919"/>
        <v>护甲</v>
      </c>
      <c r="BE1394">
        <f t="shared" si="920"/>
        <v>3</v>
      </c>
      <c r="BF1394">
        <f t="shared" ref="BF1394:BG1394" si="958">BF818</f>
        <v>1</v>
      </c>
      <c r="BG1394">
        <f t="shared" si="958"/>
        <v>24</v>
      </c>
      <c r="BH1394" s="3">
        <f t="array" ref="BH1394">INDEX($D$21:$M$44,MATCH($BD1394&amp;$BF1394,$C$21:$C$44&amp;$B$21:$B$44,0),MATCH(BH$1,$D$16:$M$16,0))+VLOOKUP($BE1394,战斗属性模型!$K$22:$O$24,BH$2,FALSE)*INDEX($BW$3:$CF$578,MATCH($BD1394&amp;$BF1394&amp;$BG1394,$BT$3:$BT$578&amp;$BU$3:$BU$578&amp;$BV$3:$BV$578,0),MATCH(BH$1,$BW$1:$CF$1,0))</f>
        <v>243.20000000000002</v>
      </c>
      <c r="BI1394" s="3">
        <f t="array" ref="BI1394">INDEX($D$21:$M$44,MATCH($BD1394&amp;$BF1394,$C$21:$C$44&amp;$B$21:$B$44,0),MATCH(BI$1,$D$16:$M$16,0))+VLOOKUP($BE1394,战斗属性模型!$K$22:$O$24,BI$2,FALSE)*INDEX($BW$3:$CF$578,MATCH($BD1394&amp;$BF1394&amp;$BG1394,$BT$3:$BT$578&amp;$BU$3:$BU$578&amp;$BV$3:$BV$578,0),MATCH(BI$1,$BW$1:$CF$1,0))</f>
        <v>11200</v>
      </c>
      <c r="BJ1394" s="3">
        <f t="array" ref="BJ1394">INDEX($D$21:$M$44,MATCH($BD1394&amp;$BF1394,$C$21:$C$44&amp;$B$21:$B$44,0),MATCH(BJ$1,$D$16:$M$16,0))+VLOOKUP($BE1394,战斗属性模型!$K$22:$O$24,BJ$2,FALSE)*INDEX($BW$3:$CF$578,MATCH($BD1394&amp;$BF1394&amp;$BG1394,$BT$3:$BT$578&amp;$BU$3:$BU$578&amp;$BV$3:$BV$578,0),MATCH(BJ$1,$BW$1:$CF$1,0))</f>
        <v>0</v>
      </c>
      <c r="BK1394" s="3">
        <f t="array" ref="BK1394">INDEX($D$21:$M$44,MATCH($BD1394&amp;$BF1394,$C$21:$C$44&amp;$B$21:$B$44,0),MATCH(BK$1,$D$16:$M$16,0))+VLOOKUP($BE1394,战斗属性模型!$K$22:$O$24,BK$2,FALSE)*INDEX($BW$3:$CF$578,MATCH($BD1394&amp;$BF1394&amp;$BG1394,$BT$3:$BT$578&amp;$BU$3:$BU$578&amp;$BV$3:$BV$578,0),MATCH(BK$1,$BW$1:$CF$1,0))</f>
        <v>0</v>
      </c>
      <c r="BL1394" s="3"/>
      <c r="BM1394" s="3"/>
      <c r="BN1394" s="3"/>
      <c r="BO1394" s="3"/>
      <c r="BP1394" s="3"/>
      <c r="BQ1394" s="3"/>
    </row>
    <row r="1395" spans="56:69" x14ac:dyDescent="0.2">
      <c r="BD1395" t="str">
        <f t="shared" si="919"/>
        <v>护甲</v>
      </c>
      <c r="BE1395">
        <f t="shared" si="920"/>
        <v>3</v>
      </c>
      <c r="BF1395">
        <f t="shared" ref="BF1395:BG1395" si="959">BF819</f>
        <v>2</v>
      </c>
      <c r="BG1395">
        <f t="shared" si="959"/>
        <v>1</v>
      </c>
      <c r="BH1395" s="3">
        <f t="array" ref="BH1395">INDEX($D$21:$M$44,MATCH($BD1395&amp;$BF1395,$C$21:$C$44&amp;$B$21:$B$44,0),MATCH(BH$1,$D$16:$M$16,0))+VLOOKUP($BE1395,战斗属性模型!$K$22:$O$24,BH$2,FALSE)*INDEX($BW$3:$CF$578,MATCH($BD1395&amp;$BF1395&amp;$BG1395,$BT$3:$BT$578&amp;$BU$3:$BU$578&amp;$BV$3:$BV$578,0),MATCH(BH$1,$BW$1:$CF$1,0))</f>
        <v>61.2</v>
      </c>
      <c r="BI1395" s="3">
        <f t="array" ref="BI1395">INDEX($D$21:$M$44,MATCH($BD1395&amp;$BF1395,$C$21:$C$44&amp;$B$21:$B$44,0),MATCH(BI$1,$D$16:$M$16,0))+VLOOKUP($BE1395,战斗属性模型!$K$22:$O$24,BI$2,FALSE)*INDEX($BW$3:$CF$578,MATCH($BD1395&amp;$BF1395&amp;$BG1395,$BT$3:$BT$578&amp;$BU$3:$BU$578&amp;$BV$3:$BV$578,0),MATCH(BI$1,$BW$1:$CF$1,0))</f>
        <v>3000</v>
      </c>
      <c r="BJ1395" s="3">
        <f t="array" ref="BJ1395">INDEX($D$21:$M$44,MATCH($BD1395&amp;$BF1395,$C$21:$C$44&amp;$B$21:$B$44,0),MATCH(BJ$1,$D$16:$M$16,0))+VLOOKUP($BE1395,战斗属性模型!$K$22:$O$24,BJ$2,FALSE)*INDEX($BW$3:$CF$578,MATCH($BD1395&amp;$BF1395&amp;$BG1395,$BT$3:$BT$578&amp;$BU$3:$BU$578&amp;$BV$3:$BV$578,0),MATCH(BJ$1,$BW$1:$CF$1,0))</f>
        <v>0</v>
      </c>
      <c r="BK1395" s="3">
        <f t="array" ref="BK1395">INDEX($D$21:$M$44,MATCH($BD1395&amp;$BF1395,$C$21:$C$44&amp;$B$21:$B$44,0),MATCH(BK$1,$D$16:$M$16,0))+VLOOKUP($BE1395,战斗属性模型!$K$22:$O$24,BK$2,FALSE)*INDEX($BW$3:$CF$578,MATCH($BD1395&amp;$BF1395&amp;$BG1395,$BT$3:$BT$578&amp;$BU$3:$BU$578&amp;$BV$3:$BV$578,0),MATCH(BK$1,$BW$1:$CF$1,0))</f>
        <v>0</v>
      </c>
      <c r="BL1395" s="3"/>
      <c r="BM1395" s="3"/>
      <c r="BN1395" s="3"/>
      <c r="BO1395" s="3"/>
      <c r="BP1395" s="3"/>
      <c r="BQ1395" s="3"/>
    </row>
    <row r="1396" spans="56:69" x14ac:dyDescent="0.2">
      <c r="BD1396" t="str">
        <f t="shared" si="919"/>
        <v>护甲</v>
      </c>
      <c r="BE1396">
        <f t="shared" si="920"/>
        <v>3</v>
      </c>
      <c r="BF1396">
        <f t="shared" ref="BF1396:BG1396" si="960">BF820</f>
        <v>2</v>
      </c>
      <c r="BG1396">
        <f t="shared" si="960"/>
        <v>2</v>
      </c>
      <c r="BH1396" s="3">
        <f t="array" ref="BH1396">INDEX($D$21:$M$44,MATCH($BD1396&amp;$BF1396,$C$21:$C$44&amp;$B$21:$B$44,0),MATCH(BH$1,$D$16:$M$16,0))+VLOOKUP($BE1396,战斗属性模型!$K$22:$O$24,BH$2,FALSE)*INDEX($BW$3:$CF$578,MATCH($BD1396&amp;$BF1396&amp;$BG1396,$BT$3:$BT$578&amp;$BU$3:$BU$578&amp;$BV$3:$BV$578,0),MATCH(BH$1,$BW$1:$CF$1,0))</f>
        <v>74.400000000000006</v>
      </c>
      <c r="BI1396" s="3">
        <f t="array" ref="BI1396">INDEX($D$21:$M$44,MATCH($BD1396&amp;$BF1396,$C$21:$C$44&amp;$B$21:$B$44,0),MATCH(BI$1,$D$16:$M$16,0))+VLOOKUP($BE1396,战斗属性模型!$K$22:$O$24,BI$2,FALSE)*INDEX($BW$3:$CF$578,MATCH($BD1396&amp;$BF1396&amp;$BG1396,$BT$3:$BT$578&amp;$BU$3:$BU$578&amp;$BV$3:$BV$578,0),MATCH(BI$1,$BW$1:$CF$1,0))</f>
        <v>3600</v>
      </c>
      <c r="BJ1396" s="3">
        <f t="array" ref="BJ1396">INDEX($D$21:$M$44,MATCH($BD1396&amp;$BF1396,$C$21:$C$44&amp;$B$21:$B$44,0),MATCH(BJ$1,$D$16:$M$16,0))+VLOOKUP($BE1396,战斗属性模型!$K$22:$O$24,BJ$2,FALSE)*INDEX($BW$3:$CF$578,MATCH($BD1396&amp;$BF1396&amp;$BG1396,$BT$3:$BT$578&amp;$BU$3:$BU$578&amp;$BV$3:$BV$578,0),MATCH(BJ$1,$BW$1:$CF$1,0))</f>
        <v>0</v>
      </c>
      <c r="BK1396" s="3">
        <f t="array" ref="BK1396">INDEX($D$21:$M$44,MATCH($BD1396&amp;$BF1396,$C$21:$C$44&amp;$B$21:$B$44,0),MATCH(BK$1,$D$16:$M$16,0))+VLOOKUP($BE1396,战斗属性模型!$K$22:$O$24,BK$2,FALSE)*INDEX($BW$3:$CF$578,MATCH($BD1396&amp;$BF1396&amp;$BG1396,$BT$3:$BT$578&amp;$BU$3:$BU$578&amp;$BV$3:$BV$578,0),MATCH(BK$1,$BW$1:$CF$1,0))</f>
        <v>0</v>
      </c>
      <c r="BL1396" s="3"/>
      <c r="BM1396" s="3"/>
      <c r="BN1396" s="3"/>
      <c r="BO1396" s="3"/>
      <c r="BP1396" s="3"/>
      <c r="BQ1396" s="3"/>
    </row>
    <row r="1397" spans="56:69" x14ac:dyDescent="0.2">
      <c r="BD1397" t="str">
        <f t="shared" si="919"/>
        <v>护甲</v>
      </c>
      <c r="BE1397">
        <f t="shared" si="920"/>
        <v>3</v>
      </c>
      <c r="BF1397">
        <f t="shared" ref="BF1397:BG1397" si="961">BF821</f>
        <v>2</v>
      </c>
      <c r="BG1397">
        <f t="shared" si="961"/>
        <v>3</v>
      </c>
      <c r="BH1397" s="3">
        <f t="array" ref="BH1397">INDEX($D$21:$M$44,MATCH($BD1397&amp;$BF1397,$C$21:$C$44&amp;$B$21:$B$44,0),MATCH(BH$1,$D$16:$M$16,0))+VLOOKUP($BE1397,战斗属性模型!$K$22:$O$24,BH$2,FALSE)*INDEX($BW$3:$CF$578,MATCH($BD1397&amp;$BF1397&amp;$BG1397,$BT$3:$BT$578&amp;$BU$3:$BU$578&amp;$BV$3:$BV$578,0),MATCH(BH$1,$BW$1:$CF$1,0))</f>
        <v>87.6</v>
      </c>
      <c r="BI1397" s="3">
        <f t="array" ref="BI1397">INDEX($D$21:$M$44,MATCH($BD1397&amp;$BF1397,$C$21:$C$44&amp;$B$21:$B$44,0),MATCH(BI$1,$D$16:$M$16,0))+VLOOKUP($BE1397,战斗属性模型!$K$22:$O$24,BI$2,FALSE)*INDEX($BW$3:$CF$578,MATCH($BD1397&amp;$BF1397&amp;$BG1397,$BT$3:$BT$578&amp;$BU$3:$BU$578&amp;$BV$3:$BV$578,0),MATCH(BI$1,$BW$1:$CF$1,0))</f>
        <v>4200</v>
      </c>
      <c r="BJ1397" s="3">
        <f t="array" ref="BJ1397">INDEX($D$21:$M$44,MATCH($BD1397&amp;$BF1397,$C$21:$C$44&amp;$B$21:$B$44,0),MATCH(BJ$1,$D$16:$M$16,0))+VLOOKUP($BE1397,战斗属性模型!$K$22:$O$24,BJ$2,FALSE)*INDEX($BW$3:$CF$578,MATCH($BD1397&amp;$BF1397&amp;$BG1397,$BT$3:$BT$578&amp;$BU$3:$BU$578&amp;$BV$3:$BV$578,0),MATCH(BJ$1,$BW$1:$CF$1,0))</f>
        <v>0</v>
      </c>
      <c r="BK1397" s="3">
        <f t="array" ref="BK1397">INDEX($D$21:$M$44,MATCH($BD1397&amp;$BF1397,$C$21:$C$44&amp;$B$21:$B$44,0),MATCH(BK$1,$D$16:$M$16,0))+VLOOKUP($BE1397,战斗属性模型!$K$22:$O$24,BK$2,FALSE)*INDEX($BW$3:$CF$578,MATCH($BD1397&amp;$BF1397&amp;$BG1397,$BT$3:$BT$578&amp;$BU$3:$BU$578&amp;$BV$3:$BV$578,0),MATCH(BK$1,$BW$1:$CF$1,0))</f>
        <v>0</v>
      </c>
      <c r="BL1397" s="3"/>
      <c r="BM1397" s="3"/>
      <c r="BN1397" s="3"/>
      <c r="BO1397" s="3"/>
      <c r="BP1397" s="3"/>
      <c r="BQ1397" s="3"/>
    </row>
    <row r="1398" spans="56:69" x14ac:dyDescent="0.2">
      <c r="BD1398" t="str">
        <f t="shared" si="919"/>
        <v>护甲</v>
      </c>
      <c r="BE1398">
        <f t="shared" si="920"/>
        <v>3</v>
      </c>
      <c r="BF1398">
        <f t="shared" ref="BF1398:BG1398" si="962">BF822</f>
        <v>2</v>
      </c>
      <c r="BG1398">
        <f t="shared" si="962"/>
        <v>4</v>
      </c>
      <c r="BH1398" s="3">
        <f t="array" ref="BH1398">INDEX($D$21:$M$44,MATCH($BD1398&amp;$BF1398,$C$21:$C$44&amp;$B$21:$B$44,0),MATCH(BH$1,$D$16:$M$16,0))+VLOOKUP($BE1398,战斗属性模型!$K$22:$O$24,BH$2,FALSE)*INDEX($BW$3:$CF$578,MATCH($BD1398&amp;$BF1398&amp;$BG1398,$BT$3:$BT$578&amp;$BU$3:$BU$578&amp;$BV$3:$BV$578,0),MATCH(BH$1,$BW$1:$CF$1,0))</f>
        <v>100.80000000000001</v>
      </c>
      <c r="BI1398" s="3">
        <f t="array" ref="BI1398">INDEX($D$21:$M$44,MATCH($BD1398&amp;$BF1398,$C$21:$C$44&amp;$B$21:$B$44,0),MATCH(BI$1,$D$16:$M$16,0))+VLOOKUP($BE1398,战斗属性模型!$K$22:$O$24,BI$2,FALSE)*INDEX($BW$3:$CF$578,MATCH($BD1398&amp;$BF1398&amp;$BG1398,$BT$3:$BT$578&amp;$BU$3:$BU$578&amp;$BV$3:$BV$578,0),MATCH(BI$1,$BW$1:$CF$1,0))</f>
        <v>4800</v>
      </c>
      <c r="BJ1398" s="3">
        <f t="array" ref="BJ1398">INDEX($D$21:$M$44,MATCH($BD1398&amp;$BF1398,$C$21:$C$44&amp;$B$21:$B$44,0),MATCH(BJ$1,$D$16:$M$16,0))+VLOOKUP($BE1398,战斗属性模型!$K$22:$O$24,BJ$2,FALSE)*INDEX($BW$3:$CF$578,MATCH($BD1398&amp;$BF1398&amp;$BG1398,$BT$3:$BT$578&amp;$BU$3:$BU$578&amp;$BV$3:$BV$578,0),MATCH(BJ$1,$BW$1:$CF$1,0))</f>
        <v>0</v>
      </c>
      <c r="BK1398" s="3">
        <f t="array" ref="BK1398">INDEX($D$21:$M$44,MATCH($BD1398&amp;$BF1398,$C$21:$C$44&amp;$B$21:$B$44,0),MATCH(BK$1,$D$16:$M$16,0))+VLOOKUP($BE1398,战斗属性模型!$K$22:$O$24,BK$2,FALSE)*INDEX($BW$3:$CF$578,MATCH($BD1398&amp;$BF1398&amp;$BG1398,$BT$3:$BT$578&amp;$BU$3:$BU$578&amp;$BV$3:$BV$578,0),MATCH(BK$1,$BW$1:$CF$1,0))</f>
        <v>0</v>
      </c>
      <c r="BL1398" s="3"/>
      <c r="BM1398" s="3"/>
      <c r="BN1398" s="3"/>
      <c r="BO1398" s="3"/>
      <c r="BP1398" s="3"/>
      <c r="BQ1398" s="3"/>
    </row>
    <row r="1399" spans="56:69" x14ac:dyDescent="0.2">
      <c r="BD1399" t="str">
        <f t="shared" si="919"/>
        <v>护甲</v>
      </c>
      <c r="BE1399">
        <f t="shared" si="920"/>
        <v>3</v>
      </c>
      <c r="BF1399">
        <f t="shared" ref="BF1399:BG1399" si="963">BF823</f>
        <v>2</v>
      </c>
      <c r="BG1399">
        <f t="shared" si="963"/>
        <v>5</v>
      </c>
      <c r="BH1399" s="3">
        <f t="array" ref="BH1399">INDEX($D$21:$M$44,MATCH($BD1399&amp;$BF1399,$C$21:$C$44&amp;$B$21:$B$44,0),MATCH(BH$1,$D$16:$M$16,0))+VLOOKUP($BE1399,战斗属性模型!$K$22:$O$24,BH$2,FALSE)*INDEX($BW$3:$CF$578,MATCH($BD1399&amp;$BF1399&amp;$BG1399,$BT$3:$BT$578&amp;$BU$3:$BU$578&amp;$BV$3:$BV$578,0),MATCH(BH$1,$BW$1:$CF$1,0))</f>
        <v>114</v>
      </c>
      <c r="BI1399" s="3">
        <f t="array" ref="BI1399">INDEX($D$21:$M$44,MATCH($BD1399&amp;$BF1399,$C$21:$C$44&amp;$B$21:$B$44,0),MATCH(BI$1,$D$16:$M$16,0))+VLOOKUP($BE1399,战斗属性模型!$K$22:$O$24,BI$2,FALSE)*INDEX($BW$3:$CF$578,MATCH($BD1399&amp;$BF1399&amp;$BG1399,$BT$3:$BT$578&amp;$BU$3:$BU$578&amp;$BV$3:$BV$578,0),MATCH(BI$1,$BW$1:$CF$1,0))</f>
        <v>5400</v>
      </c>
      <c r="BJ1399" s="3">
        <f t="array" ref="BJ1399">INDEX($D$21:$M$44,MATCH($BD1399&amp;$BF1399,$C$21:$C$44&amp;$B$21:$B$44,0),MATCH(BJ$1,$D$16:$M$16,0))+VLOOKUP($BE1399,战斗属性模型!$K$22:$O$24,BJ$2,FALSE)*INDEX($BW$3:$CF$578,MATCH($BD1399&amp;$BF1399&amp;$BG1399,$BT$3:$BT$578&amp;$BU$3:$BU$578&amp;$BV$3:$BV$578,0),MATCH(BJ$1,$BW$1:$CF$1,0))</f>
        <v>0</v>
      </c>
      <c r="BK1399" s="3">
        <f t="array" ref="BK1399">INDEX($D$21:$M$44,MATCH($BD1399&amp;$BF1399,$C$21:$C$44&amp;$B$21:$B$44,0),MATCH(BK$1,$D$16:$M$16,0))+VLOOKUP($BE1399,战斗属性模型!$K$22:$O$24,BK$2,FALSE)*INDEX($BW$3:$CF$578,MATCH($BD1399&amp;$BF1399&amp;$BG1399,$BT$3:$BT$578&amp;$BU$3:$BU$578&amp;$BV$3:$BV$578,0),MATCH(BK$1,$BW$1:$CF$1,0))</f>
        <v>0</v>
      </c>
      <c r="BL1399" s="3"/>
      <c r="BM1399" s="3"/>
      <c r="BN1399" s="3"/>
      <c r="BO1399" s="3"/>
      <c r="BP1399" s="3"/>
      <c r="BQ1399" s="3"/>
    </row>
    <row r="1400" spans="56:69" x14ac:dyDescent="0.2">
      <c r="BD1400" t="str">
        <f t="shared" si="919"/>
        <v>护甲</v>
      </c>
      <c r="BE1400">
        <f t="shared" si="920"/>
        <v>3</v>
      </c>
      <c r="BF1400">
        <f t="shared" ref="BF1400:BG1400" si="964">BF824</f>
        <v>2</v>
      </c>
      <c r="BG1400">
        <f t="shared" si="964"/>
        <v>6</v>
      </c>
      <c r="BH1400" s="3">
        <f t="array" ref="BH1400">INDEX($D$21:$M$44,MATCH($BD1400&amp;$BF1400,$C$21:$C$44&amp;$B$21:$B$44,0),MATCH(BH$1,$D$16:$M$16,0))+VLOOKUP($BE1400,战斗属性模型!$K$22:$O$24,BH$2,FALSE)*INDEX($BW$3:$CF$578,MATCH($BD1400&amp;$BF1400&amp;$BG1400,$BT$3:$BT$578&amp;$BU$3:$BU$578&amp;$BV$3:$BV$578,0),MATCH(BH$1,$BW$1:$CF$1,0))</f>
        <v>127.2</v>
      </c>
      <c r="BI1400" s="3">
        <f t="array" ref="BI1400">INDEX($D$21:$M$44,MATCH($BD1400&amp;$BF1400,$C$21:$C$44&amp;$B$21:$B$44,0),MATCH(BI$1,$D$16:$M$16,0))+VLOOKUP($BE1400,战斗属性模型!$K$22:$O$24,BI$2,FALSE)*INDEX($BW$3:$CF$578,MATCH($BD1400&amp;$BF1400&amp;$BG1400,$BT$3:$BT$578&amp;$BU$3:$BU$578&amp;$BV$3:$BV$578,0),MATCH(BI$1,$BW$1:$CF$1,0))</f>
        <v>6000</v>
      </c>
      <c r="BJ1400" s="3">
        <f t="array" ref="BJ1400">INDEX($D$21:$M$44,MATCH($BD1400&amp;$BF1400,$C$21:$C$44&amp;$B$21:$B$44,0),MATCH(BJ$1,$D$16:$M$16,0))+VLOOKUP($BE1400,战斗属性模型!$K$22:$O$24,BJ$2,FALSE)*INDEX($BW$3:$CF$578,MATCH($BD1400&amp;$BF1400&amp;$BG1400,$BT$3:$BT$578&amp;$BU$3:$BU$578&amp;$BV$3:$BV$578,0),MATCH(BJ$1,$BW$1:$CF$1,0))</f>
        <v>0</v>
      </c>
      <c r="BK1400" s="3">
        <f t="array" ref="BK1400">INDEX($D$21:$M$44,MATCH($BD1400&amp;$BF1400,$C$21:$C$44&amp;$B$21:$B$44,0),MATCH(BK$1,$D$16:$M$16,0))+VLOOKUP($BE1400,战斗属性模型!$K$22:$O$24,BK$2,FALSE)*INDEX($BW$3:$CF$578,MATCH($BD1400&amp;$BF1400&amp;$BG1400,$BT$3:$BT$578&amp;$BU$3:$BU$578&amp;$BV$3:$BV$578,0),MATCH(BK$1,$BW$1:$CF$1,0))</f>
        <v>0</v>
      </c>
      <c r="BL1400" s="3"/>
      <c r="BM1400" s="3"/>
      <c r="BN1400" s="3"/>
      <c r="BO1400" s="3"/>
      <c r="BP1400" s="3"/>
      <c r="BQ1400" s="3"/>
    </row>
    <row r="1401" spans="56:69" x14ac:dyDescent="0.2">
      <c r="BD1401" t="str">
        <f t="shared" si="919"/>
        <v>护甲</v>
      </c>
      <c r="BE1401">
        <f t="shared" si="920"/>
        <v>3</v>
      </c>
      <c r="BF1401">
        <f t="shared" ref="BF1401:BG1401" si="965">BF825</f>
        <v>2</v>
      </c>
      <c r="BG1401">
        <f t="shared" si="965"/>
        <v>7</v>
      </c>
      <c r="BH1401" s="3">
        <f t="array" ref="BH1401">INDEX($D$21:$M$44,MATCH($BD1401&amp;$BF1401,$C$21:$C$44&amp;$B$21:$B$44,0),MATCH(BH$1,$D$16:$M$16,0))+VLOOKUP($BE1401,战斗属性模型!$K$22:$O$24,BH$2,FALSE)*INDEX($BW$3:$CF$578,MATCH($BD1401&amp;$BF1401&amp;$BG1401,$BT$3:$BT$578&amp;$BU$3:$BU$578&amp;$BV$3:$BV$578,0),MATCH(BH$1,$BW$1:$CF$1,0))</f>
        <v>140.4</v>
      </c>
      <c r="BI1401" s="3">
        <f t="array" ref="BI1401">INDEX($D$21:$M$44,MATCH($BD1401&amp;$BF1401,$C$21:$C$44&amp;$B$21:$B$44,0),MATCH(BI$1,$D$16:$M$16,0))+VLOOKUP($BE1401,战斗属性模型!$K$22:$O$24,BI$2,FALSE)*INDEX($BW$3:$CF$578,MATCH($BD1401&amp;$BF1401&amp;$BG1401,$BT$3:$BT$578&amp;$BU$3:$BU$578&amp;$BV$3:$BV$578,0),MATCH(BI$1,$BW$1:$CF$1,0))</f>
        <v>6600</v>
      </c>
      <c r="BJ1401" s="3">
        <f t="array" ref="BJ1401">INDEX($D$21:$M$44,MATCH($BD1401&amp;$BF1401,$C$21:$C$44&amp;$B$21:$B$44,0),MATCH(BJ$1,$D$16:$M$16,0))+VLOOKUP($BE1401,战斗属性模型!$K$22:$O$24,BJ$2,FALSE)*INDEX($BW$3:$CF$578,MATCH($BD1401&amp;$BF1401&amp;$BG1401,$BT$3:$BT$578&amp;$BU$3:$BU$578&amp;$BV$3:$BV$578,0),MATCH(BJ$1,$BW$1:$CF$1,0))</f>
        <v>0</v>
      </c>
      <c r="BK1401" s="3">
        <f t="array" ref="BK1401">INDEX($D$21:$M$44,MATCH($BD1401&amp;$BF1401,$C$21:$C$44&amp;$B$21:$B$44,0),MATCH(BK$1,$D$16:$M$16,0))+VLOOKUP($BE1401,战斗属性模型!$K$22:$O$24,BK$2,FALSE)*INDEX($BW$3:$CF$578,MATCH($BD1401&amp;$BF1401&amp;$BG1401,$BT$3:$BT$578&amp;$BU$3:$BU$578&amp;$BV$3:$BV$578,0),MATCH(BK$1,$BW$1:$CF$1,0))</f>
        <v>0</v>
      </c>
      <c r="BL1401" s="3"/>
      <c r="BM1401" s="3"/>
      <c r="BN1401" s="3"/>
      <c r="BO1401" s="3"/>
      <c r="BP1401" s="3"/>
      <c r="BQ1401" s="3"/>
    </row>
    <row r="1402" spans="56:69" x14ac:dyDescent="0.2">
      <c r="BD1402" t="str">
        <f t="shared" si="919"/>
        <v>护甲</v>
      </c>
      <c r="BE1402">
        <f t="shared" si="920"/>
        <v>3</v>
      </c>
      <c r="BF1402">
        <f t="shared" ref="BF1402:BG1402" si="966">BF826</f>
        <v>2</v>
      </c>
      <c r="BG1402">
        <f t="shared" si="966"/>
        <v>8</v>
      </c>
      <c r="BH1402" s="3">
        <f t="array" ref="BH1402">INDEX($D$21:$M$44,MATCH($BD1402&amp;$BF1402,$C$21:$C$44&amp;$B$21:$B$44,0),MATCH(BH$1,$D$16:$M$16,0))+VLOOKUP($BE1402,战斗属性模型!$K$22:$O$24,BH$2,FALSE)*INDEX($BW$3:$CF$578,MATCH($BD1402&amp;$BF1402&amp;$BG1402,$BT$3:$BT$578&amp;$BU$3:$BU$578&amp;$BV$3:$BV$578,0),MATCH(BH$1,$BW$1:$CF$1,0))</f>
        <v>153.60000000000002</v>
      </c>
      <c r="BI1402" s="3">
        <f t="array" ref="BI1402">INDEX($D$21:$M$44,MATCH($BD1402&amp;$BF1402,$C$21:$C$44&amp;$B$21:$B$44,0),MATCH(BI$1,$D$16:$M$16,0))+VLOOKUP($BE1402,战斗属性模型!$K$22:$O$24,BI$2,FALSE)*INDEX($BW$3:$CF$578,MATCH($BD1402&amp;$BF1402&amp;$BG1402,$BT$3:$BT$578&amp;$BU$3:$BU$578&amp;$BV$3:$BV$578,0),MATCH(BI$1,$BW$1:$CF$1,0))</f>
        <v>7200</v>
      </c>
      <c r="BJ1402" s="3">
        <f t="array" ref="BJ1402">INDEX($D$21:$M$44,MATCH($BD1402&amp;$BF1402,$C$21:$C$44&amp;$B$21:$B$44,0),MATCH(BJ$1,$D$16:$M$16,0))+VLOOKUP($BE1402,战斗属性模型!$K$22:$O$24,BJ$2,FALSE)*INDEX($BW$3:$CF$578,MATCH($BD1402&amp;$BF1402&amp;$BG1402,$BT$3:$BT$578&amp;$BU$3:$BU$578&amp;$BV$3:$BV$578,0),MATCH(BJ$1,$BW$1:$CF$1,0))</f>
        <v>0</v>
      </c>
      <c r="BK1402" s="3">
        <f t="array" ref="BK1402">INDEX($D$21:$M$44,MATCH($BD1402&amp;$BF1402,$C$21:$C$44&amp;$B$21:$B$44,0),MATCH(BK$1,$D$16:$M$16,0))+VLOOKUP($BE1402,战斗属性模型!$K$22:$O$24,BK$2,FALSE)*INDEX($BW$3:$CF$578,MATCH($BD1402&amp;$BF1402&amp;$BG1402,$BT$3:$BT$578&amp;$BU$3:$BU$578&amp;$BV$3:$BV$578,0),MATCH(BK$1,$BW$1:$CF$1,0))</f>
        <v>0</v>
      </c>
      <c r="BL1402" s="3"/>
      <c r="BM1402" s="3"/>
      <c r="BN1402" s="3"/>
      <c r="BO1402" s="3"/>
      <c r="BP1402" s="3"/>
      <c r="BQ1402" s="3"/>
    </row>
    <row r="1403" spans="56:69" x14ac:dyDescent="0.2">
      <c r="BD1403" t="str">
        <f t="shared" si="919"/>
        <v>护甲</v>
      </c>
      <c r="BE1403">
        <f t="shared" si="920"/>
        <v>3</v>
      </c>
      <c r="BF1403">
        <f t="shared" ref="BF1403:BG1403" si="967">BF827</f>
        <v>2</v>
      </c>
      <c r="BG1403">
        <f t="shared" si="967"/>
        <v>9</v>
      </c>
      <c r="BH1403" s="3">
        <f t="array" ref="BH1403">INDEX($D$21:$M$44,MATCH($BD1403&amp;$BF1403,$C$21:$C$44&amp;$B$21:$B$44,0),MATCH(BH$1,$D$16:$M$16,0))+VLOOKUP($BE1403,战斗属性模型!$K$22:$O$24,BH$2,FALSE)*INDEX($BW$3:$CF$578,MATCH($BD1403&amp;$BF1403&amp;$BG1403,$BT$3:$BT$578&amp;$BU$3:$BU$578&amp;$BV$3:$BV$578,0),MATCH(BH$1,$BW$1:$CF$1,0))</f>
        <v>166.8</v>
      </c>
      <c r="BI1403" s="3">
        <f t="array" ref="BI1403">INDEX($D$21:$M$44,MATCH($BD1403&amp;$BF1403,$C$21:$C$44&amp;$B$21:$B$44,0),MATCH(BI$1,$D$16:$M$16,0))+VLOOKUP($BE1403,战斗属性模型!$K$22:$O$24,BI$2,FALSE)*INDEX($BW$3:$CF$578,MATCH($BD1403&amp;$BF1403&amp;$BG1403,$BT$3:$BT$578&amp;$BU$3:$BU$578&amp;$BV$3:$BV$578,0),MATCH(BI$1,$BW$1:$CF$1,0))</f>
        <v>7800</v>
      </c>
      <c r="BJ1403" s="3">
        <f t="array" ref="BJ1403">INDEX($D$21:$M$44,MATCH($BD1403&amp;$BF1403,$C$21:$C$44&amp;$B$21:$B$44,0),MATCH(BJ$1,$D$16:$M$16,0))+VLOOKUP($BE1403,战斗属性模型!$K$22:$O$24,BJ$2,FALSE)*INDEX($BW$3:$CF$578,MATCH($BD1403&amp;$BF1403&amp;$BG1403,$BT$3:$BT$578&amp;$BU$3:$BU$578&amp;$BV$3:$BV$578,0),MATCH(BJ$1,$BW$1:$CF$1,0))</f>
        <v>0</v>
      </c>
      <c r="BK1403" s="3">
        <f t="array" ref="BK1403">INDEX($D$21:$M$44,MATCH($BD1403&amp;$BF1403,$C$21:$C$44&amp;$B$21:$B$44,0),MATCH(BK$1,$D$16:$M$16,0))+VLOOKUP($BE1403,战斗属性模型!$K$22:$O$24,BK$2,FALSE)*INDEX($BW$3:$CF$578,MATCH($BD1403&amp;$BF1403&amp;$BG1403,$BT$3:$BT$578&amp;$BU$3:$BU$578&amp;$BV$3:$BV$578,0),MATCH(BK$1,$BW$1:$CF$1,0))</f>
        <v>0</v>
      </c>
      <c r="BL1403" s="3"/>
      <c r="BM1403" s="3"/>
      <c r="BN1403" s="3"/>
      <c r="BO1403" s="3"/>
      <c r="BP1403" s="3"/>
      <c r="BQ1403" s="3"/>
    </row>
    <row r="1404" spans="56:69" x14ac:dyDescent="0.2">
      <c r="BD1404" t="str">
        <f t="shared" si="919"/>
        <v>护甲</v>
      </c>
      <c r="BE1404">
        <f t="shared" si="920"/>
        <v>3</v>
      </c>
      <c r="BF1404">
        <f t="shared" ref="BF1404:BG1404" si="968">BF828</f>
        <v>2</v>
      </c>
      <c r="BG1404">
        <f t="shared" si="968"/>
        <v>10</v>
      </c>
      <c r="BH1404" s="3">
        <f t="array" ref="BH1404">INDEX($D$21:$M$44,MATCH($BD1404&amp;$BF1404,$C$21:$C$44&amp;$B$21:$B$44,0),MATCH(BH$1,$D$16:$M$16,0))+VLOOKUP($BE1404,战斗属性模型!$K$22:$O$24,BH$2,FALSE)*INDEX($BW$3:$CF$578,MATCH($BD1404&amp;$BF1404&amp;$BG1404,$BT$3:$BT$578&amp;$BU$3:$BU$578&amp;$BV$3:$BV$578,0),MATCH(BH$1,$BW$1:$CF$1,0))</f>
        <v>180</v>
      </c>
      <c r="BI1404" s="3">
        <f t="array" ref="BI1404">INDEX($D$21:$M$44,MATCH($BD1404&amp;$BF1404,$C$21:$C$44&amp;$B$21:$B$44,0),MATCH(BI$1,$D$16:$M$16,0))+VLOOKUP($BE1404,战斗属性模型!$K$22:$O$24,BI$2,FALSE)*INDEX($BW$3:$CF$578,MATCH($BD1404&amp;$BF1404&amp;$BG1404,$BT$3:$BT$578&amp;$BU$3:$BU$578&amp;$BV$3:$BV$578,0),MATCH(BI$1,$BW$1:$CF$1,0))</f>
        <v>8400</v>
      </c>
      <c r="BJ1404" s="3">
        <f t="array" ref="BJ1404">INDEX($D$21:$M$44,MATCH($BD1404&amp;$BF1404,$C$21:$C$44&amp;$B$21:$B$44,0),MATCH(BJ$1,$D$16:$M$16,0))+VLOOKUP($BE1404,战斗属性模型!$K$22:$O$24,BJ$2,FALSE)*INDEX($BW$3:$CF$578,MATCH($BD1404&amp;$BF1404&amp;$BG1404,$BT$3:$BT$578&amp;$BU$3:$BU$578&amp;$BV$3:$BV$578,0),MATCH(BJ$1,$BW$1:$CF$1,0))</f>
        <v>0</v>
      </c>
      <c r="BK1404" s="3">
        <f t="array" ref="BK1404">INDEX($D$21:$M$44,MATCH($BD1404&amp;$BF1404,$C$21:$C$44&amp;$B$21:$B$44,0),MATCH(BK$1,$D$16:$M$16,0))+VLOOKUP($BE1404,战斗属性模型!$K$22:$O$24,BK$2,FALSE)*INDEX($BW$3:$CF$578,MATCH($BD1404&amp;$BF1404&amp;$BG1404,$BT$3:$BT$578&amp;$BU$3:$BU$578&amp;$BV$3:$BV$578,0),MATCH(BK$1,$BW$1:$CF$1,0))</f>
        <v>0</v>
      </c>
      <c r="BL1404" s="3"/>
      <c r="BM1404" s="3"/>
      <c r="BN1404" s="3"/>
      <c r="BO1404" s="3"/>
      <c r="BP1404" s="3"/>
      <c r="BQ1404" s="3"/>
    </row>
    <row r="1405" spans="56:69" x14ac:dyDescent="0.2">
      <c r="BD1405" t="str">
        <f t="shared" si="919"/>
        <v>护甲</v>
      </c>
      <c r="BE1405">
        <f t="shared" si="920"/>
        <v>3</v>
      </c>
      <c r="BF1405">
        <f t="shared" ref="BF1405:BG1405" si="969">BF829</f>
        <v>2</v>
      </c>
      <c r="BG1405">
        <f t="shared" si="969"/>
        <v>11</v>
      </c>
      <c r="BH1405" s="3">
        <f t="array" ref="BH1405">INDEX($D$21:$M$44,MATCH($BD1405&amp;$BF1405,$C$21:$C$44&amp;$B$21:$B$44,0),MATCH(BH$1,$D$16:$M$16,0))+VLOOKUP($BE1405,战斗属性模型!$K$22:$O$24,BH$2,FALSE)*INDEX($BW$3:$CF$578,MATCH($BD1405&amp;$BF1405&amp;$BG1405,$BT$3:$BT$578&amp;$BU$3:$BU$578&amp;$BV$3:$BV$578,0),MATCH(BH$1,$BW$1:$CF$1,0))</f>
        <v>193.20000000000002</v>
      </c>
      <c r="BI1405" s="3">
        <f t="array" ref="BI1405">INDEX($D$21:$M$44,MATCH($BD1405&amp;$BF1405,$C$21:$C$44&amp;$B$21:$B$44,0),MATCH(BI$1,$D$16:$M$16,0))+VLOOKUP($BE1405,战斗属性模型!$K$22:$O$24,BI$2,FALSE)*INDEX($BW$3:$CF$578,MATCH($BD1405&amp;$BF1405&amp;$BG1405,$BT$3:$BT$578&amp;$BU$3:$BU$578&amp;$BV$3:$BV$578,0),MATCH(BI$1,$BW$1:$CF$1,0))</f>
        <v>9000</v>
      </c>
      <c r="BJ1405" s="3">
        <f t="array" ref="BJ1405">INDEX($D$21:$M$44,MATCH($BD1405&amp;$BF1405,$C$21:$C$44&amp;$B$21:$B$44,0),MATCH(BJ$1,$D$16:$M$16,0))+VLOOKUP($BE1405,战斗属性模型!$K$22:$O$24,BJ$2,FALSE)*INDEX($BW$3:$CF$578,MATCH($BD1405&amp;$BF1405&amp;$BG1405,$BT$3:$BT$578&amp;$BU$3:$BU$578&amp;$BV$3:$BV$578,0),MATCH(BJ$1,$BW$1:$CF$1,0))</f>
        <v>0</v>
      </c>
      <c r="BK1405" s="3">
        <f t="array" ref="BK1405">INDEX($D$21:$M$44,MATCH($BD1405&amp;$BF1405,$C$21:$C$44&amp;$B$21:$B$44,0),MATCH(BK$1,$D$16:$M$16,0))+VLOOKUP($BE1405,战斗属性模型!$K$22:$O$24,BK$2,FALSE)*INDEX($BW$3:$CF$578,MATCH($BD1405&amp;$BF1405&amp;$BG1405,$BT$3:$BT$578&amp;$BU$3:$BU$578&amp;$BV$3:$BV$578,0),MATCH(BK$1,$BW$1:$CF$1,0))</f>
        <v>0</v>
      </c>
      <c r="BL1405" s="3"/>
      <c r="BM1405" s="3"/>
      <c r="BN1405" s="3"/>
      <c r="BO1405" s="3"/>
      <c r="BP1405" s="3"/>
      <c r="BQ1405" s="3"/>
    </row>
    <row r="1406" spans="56:69" x14ac:dyDescent="0.2">
      <c r="BD1406" t="str">
        <f t="shared" si="919"/>
        <v>护甲</v>
      </c>
      <c r="BE1406">
        <f t="shared" si="920"/>
        <v>3</v>
      </c>
      <c r="BF1406">
        <f t="shared" ref="BF1406:BG1406" si="970">BF830</f>
        <v>2</v>
      </c>
      <c r="BG1406">
        <f t="shared" si="970"/>
        <v>12</v>
      </c>
      <c r="BH1406" s="3">
        <f t="array" ref="BH1406">INDEX($D$21:$M$44,MATCH($BD1406&amp;$BF1406,$C$21:$C$44&amp;$B$21:$B$44,0),MATCH(BH$1,$D$16:$M$16,0))+VLOOKUP($BE1406,战斗属性模型!$K$22:$O$24,BH$2,FALSE)*INDEX($BW$3:$CF$578,MATCH($BD1406&amp;$BF1406&amp;$BG1406,$BT$3:$BT$578&amp;$BU$3:$BU$578&amp;$BV$3:$BV$578,0),MATCH(BH$1,$BW$1:$CF$1,0))</f>
        <v>206.4</v>
      </c>
      <c r="BI1406" s="3">
        <f t="array" ref="BI1406">INDEX($D$21:$M$44,MATCH($BD1406&amp;$BF1406,$C$21:$C$44&amp;$B$21:$B$44,0),MATCH(BI$1,$D$16:$M$16,0))+VLOOKUP($BE1406,战斗属性模型!$K$22:$O$24,BI$2,FALSE)*INDEX($BW$3:$CF$578,MATCH($BD1406&amp;$BF1406&amp;$BG1406,$BT$3:$BT$578&amp;$BU$3:$BU$578&amp;$BV$3:$BV$578,0),MATCH(BI$1,$BW$1:$CF$1,0))</f>
        <v>9600</v>
      </c>
      <c r="BJ1406" s="3">
        <f t="array" ref="BJ1406">INDEX($D$21:$M$44,MATCH($BD1406&amp;$BF1406,$C$21:$C$44&amp;$B$21:$B$44,0),MATCH(BJ$1,$D$16:$M$16,0))+VLOOKUP($BE1406,战斗属性模型!$K$22:$O$24,BJ$2,FALSE)*INDEX($BW$3:$CF$578,MATCH($BD1406&amp;$BF1406&amp;$BG1406,$BT$3:$BT$578&amp;$BU$3:$BU$578&amp;$BV$3:$BV$578,0),MATCH(BJ$1,$BW$1:$CF$1,0))</f>
        <v>0</v>
      </c>
      <c r="BK1406" s="3">
        <f t="array" ref="BK1406">INDEX($D$21:$M$44,MATCH($BD1406&amp;$BF1406,$C$21:$C$44&amp;$B$21:$B$44,0),MATCH(BK$1,$D$16:$M$16,0))+VLOOKUP($BE1406,战斗属性模型!$K$22:$O$24,BK$2,FALSE)*INDEX($BW$3:$CF$578,MATCH($BD1406&amp;$BF1406&amp;$BG1406,$BT$3:$BT$578&amp;$BU$3:$BU$578&amp;$BV$3:$BV$578,0),MATCH(BK$1,$BW$1:$CF$1,0))</f>
        <v>0</v>
      </c>
      <c r="BL1406" s="3"/>
      <c r="BM1406" s="3"/>
      <c r="BN1406" s="3"/>
      <c r="BO1406" s="3"/>
      <c r="BP1406" s="3"/>
      <c r="BQ1406" s="3"/>
    </row>
    <row r="1407" spans="56:69" x14ac:dyDescent="0.2">
      <c r="BD1407" t="str">
        <f t="shared" si="919"/>
        <v>护甲</v>
      </c>
      <c r="BE1407">
        <f t="shared" si="920"/>
        <v>3</v>
      </c>
      <c r="BF1407">
        <f t="shared" ref="BF1407:BG1407" si="971">BF831</f>
        <v>2</v>
      </c>
      <c r="BG1407">
        <f t="shared" si="971"/>
        <v>13</v>
      </c>
      <c r="BH1407" s="3">
        <f t="array" ref="BH1407">INDEX($D$21:$M$44,MATCH($BD1407&amp;$BF1407,$C$21:$C$44&amp;$B$21:$B$44,0),MATCH(BH$1,$D$16:$M$16,0))+VLOOKUP($BE1407,战斗属性模型!$K$22:$O$24,BH$2,FALSE)*INDEX($BW$3:$CF$578,MATCH($BD1407&amp;$BF1407&amp;$BG1407,$BT$3:$BT$578&amp;$BU$3:$BU$578&amp;$BV$3:$BV$578,0),MATCH(BH$1,$BW$1:$CF$1,0))</f>
        <v>219.60000000000002</v>
      </c>
      <c r="BI1407" s="3">
        <f t="array" ref="BI1407">INDEX($D$21:$M$44,MATCH($BD1407&amp;$BF1407,$C$21:$C$44&amp;$B$21:$B$44,0),MATCH(BI$1,$D$16:$M$16,0))+VLOOKUP($BE1407,战斗属性模型!$K$22:$O$24,BI$2,FALSE)*INDEX($BW$3:$CF$578,MATCH($BD1407&amp;$BF1407&amp;$BG1407,$BT$3:$BT$578&amp;$BU$3:$BU$578&amp;$BV$3:$BV$578,0),MATCH(BI$1,$BW$1:$CF$1,0))</f>
        <v>10200</v>
      </c>
      <c r="BJ1407" s="3">
        <f t="array" ref="BJ1407">INDEX($D$21:$M$44,MATCH($BD1407&amp;$BF1407,$C$21:$C$44&amp;$B$21:$B$44,0),MATCH(BJ$1,$D$16:$M$16,0))+VLOOKUP($BE1407,战斗属性模型!$K$22:$O$24,BJ$2,FALSE)*INDEX($BW$3:$CF$578,MATCH($BD1407&amp;$BF1407&amp;$BG1407,$BT$3:$BT$578&amp;$BU$3:$BU$578&amp;$BV$3:$BV$578,0),MATCH(BJ$1,$BW$1:$CF$1,0))</f>
        <v>0</v>
      </c>
      <c r="BK1407" s="3">
        <f t="array" ref="BK1407">INDEX($D$21:$M$44,MATCH($BD1407&amp;$BF1407,$C$21:$C$44&amp;$B$21:$B$44,0),MATCH(BK$1,$D$16:$M$16,0))+VLOOKUP($BE1407,战斗属性模型!$K$22:$O$24,BK$2,FALSE)*INDEX($BW$3:$CF$578,MATCH($BD1407&amp;$BF1407&amp;$BG1407,$BT$3:$BT$578&amp;$BU$3:$BU$578&amp;$BV$3:$BV$578,0),MATCH(BK$1,$BW$1:$CF$1,0))</f>
        <v>0</v>
      </c>
      <c r="BL1407" s="3"/>
      <c r="BM1407" s="3"/>
      <c r="BN1407" s="3"/>
      <c r="BO1407" s="3"/>
      <c r="BP1407" s="3"/>
      <c r="BQ1407" s="3"/>
    </row>
    <row r="1408" spans="56:69" x14ac:dyDescent="0.2">
      <c r="BD1408" t="str">
        <f t="shared" si="919"/>
        <v>护甲</v>
      </c>
      <c r="BE1408">
        <f t="shared" si="920"/>
        <v>3</v>
      </c>
      <c r="BF1408">
        <f t="shared" ref="BF1408:BG1408" si="972">BF832</f>
        <v>2</v>
      </c>
      <c r="BG1408">
        <f t="shared" si="972"/>
        <v>14</v>
      </c>
      <c r="BH1408" s="3">
        <f t="array" ref="BH1408">INDEX($D$21:$M$44,MATCH($BD1408&amp;$BF1408,$C$21:$C$44&amp;$B$21:$B$44,0),MATCH(BH$1,$D$16:$M$16,0))+VLOOKUP($BE1408,战斗属性模型!$K$22:$O$24,BH$2,FALSE)*INDEX($BW$3:$CF$578,MATCH($BD1408&amp;$BF1408&amp;$BG1408,$BT$3:$BT$578&amp;$BU$3:$BU$578&amp;$BV$3:$BV$578,0),MATCH(BH$1,$BW$1:$CF$1,0))</f>
        <v>232.8</v>
      </c>
      <c r="BI1408" s="3">
        <f t="array" ref="BI1408">INDEX($D$21:$M$44,MATCH($BD1408&amp;$BF1408,$C$21:$C$44&amp;$B$21:$B$44,0),MATCH(BI$1,$D$16:$M$16,0))+VLOOKUP($BE1408,战斗属性模型!$K$22:$O$24,BI$2,FALSE)*INDEX($BW$3:$CF$578,MATCH($BD1408&amp;$BF1408&amp;$BG1408,$BT$3:$BT$578&amp;$BU$3:$BU$578&amp;$BV$3:$BV$578,0),MATCH(BI$1,$BW$1:$CF$1,0))</f>
        <v>10800</v>
      </c>
      <c r="BJ1408" s="3">
        <f t="array" ref="BJ1408">INDEX($D$21:$M$44,MATCH($BD1408&amp;$BF1408,$C$21:$C$44&amp;$B$21:$B$44,0),MATCH(BJ$1,$D$16:$M$16,0))+VLOOKUP($BE1408,战斗属性模型!$K$22:$O$24,BJ$2,FALSE)*INDEX($BW$3:$CF$578,MATCH($BD1408&amp;$BF1408&amp;$BG1408,$BT$3:$BT$578&amp;$BU$3:$BU$578&amp;$BV$3:$BV$578,0),MATCH(BJ$1,$BW$1:$CF$1,0))</f>
        <v>0</v>
      </c>
      <c r="BK1408" s="3">
        <f t="array" ref="BK1408">INDEX($D$21:$M$44,MATCH($BD1408&amp;$BF1408,$C$21:$C$44&amp;$B$21:$B$44,0),MATCH(BK$1,$D$16:$M$16,0))+VLOOKUP($BE1408,战斗属性模型!$K$22:$O$24,BK$2,FALSE)*INDEX($BW$3:$CF$578,MATCH($BD1408&amp;$BF1408&amp;$BG1408,$BT$3:$BT$578&amp;$BU$3:$BU$578&amp;$BV$3:$BV$578,0),MATCH(BK$1,$BW$1:$CF$1,0))</f>
        <v>0</v>
      </c>
      <c r="BL1408" s="3"/>
      <c r="BM1408" s="3"/>
      <c r="BN1408" s="3"/>
      <c r="BO1408" s="3"/>
      <c r="BP1408" s="3"/>
      <c r="BQ1408" s="3"/>
    </row>
    <row r="1409" spans="56:69" x14ac:dyDescent="0.2">
      <c r="BD1409" t="str">
        <f t="shared" si="919"/>
        <v>护甲</v>
      </c>
      <c r="BE1409">
        <f t="shared" si="920"/>
        <v>3</v>
      </c>
      <c r="BF1409">
        <f t="shared" ref="BF1409:BG1409" si="973">BF833</f>
        <v>2</v>
      </c>
      <c r="BG1409">
        <f t="shared" si="973"/>
        <v>15</v>
      </c>
      <c r="BH1409" s="3">
        <f t="array" ref="BH1409">INDEX($D$21:$M$44,MATCH($BD1409&amp;$BF1409,$C$21:$C$44&amp;$B$21:$B$44,0),MATCH(BH$1,$D$16:$M$16,0))+VLOOKUP($BE1409,战斗属性模型!$K$22:$O$24,BH$2,FALSE)*INDEX($BW$3:$CF$578,MATCH($BD1409&amp;$BF1409&amp;$BG1409,$BT$3:$BT$578&amp;$BU$3:$BU$578&amp;$BV$3:$BV$578,0),MATCH(BH$1,$BW$1:$CF$1,0))</f>
        <v>246.00000000000003</v>
      </c>
      <c r="BI1409" s="3">
        <f t="array" ref="BI1409">INDEX($D$21:$M$44,MATCH($BD1409&amp;$BF1409,$C$21:$C$44&amp;$B$21:$B$44,0),MATCH(BI$1,$D$16:$M$16,0))+VLOOKUP($BE1409,战斗属性模型!$K$22:$O$24,BI$2,FALSE)*INDEX($BW$3:$CF$578,MATCH($BD1409&amp;$BF1409&amp;$BG1409,$BT$3:$BT$578&amp;$BU$3:$BU$578&amp;$BV$3:$BV$578,0),MATCH(BI$1,$BW$1:$CF$1,0))</f>
        <v>11400</v>
      </c>
      <c r="BJ1409" s="3">
        <f t="array" ref="BJ1409">INDEX($D$21:$M$44,MATCH($BD1409&amp;$BF1409,$C$21:$C$44&amp;$B$21:$B$44,0),MATCH(BJ$1,$D$16:$M$16,0))+VLOOKUP($BE1409,战斗属性模型!$K$22:$O$24,BJ$2,FALSE)*INDEX($BW$3:$CF$578,MATCH($BD1409&amp;$BF1409&amp;$BG1409,$BT$3:$BT$578&amp;$BU$3:$BU$578&amp;$BV$3:$BV$578,0),MATCH(BJ$1,$BW$1:$CF$1,0))</f>
        <v>0</v>
      </c>
      <c r="BK1409" s="3">
        <f t="array" ref="BK1409">INDEX($D$21:$M$44,MATCH($BD1409&amp;$BF1409,$C$21:$C$44&amp;$B$21:$B$44,0),MATCH(BK$1,$D$16:$M$16,0))+VLOOKUP($BE1409,战斗属性模型!$K$22:$O$24,BK$2,FALSE)*INDEX($BW$3:$CF$578,MATCH($BD1409&amp;$BF1409&amp;$BG1409,$BT$3:$BT$578&amp;$BU$3:$BU$578&amp;$BV$3:$BV$578,0),MATCH(BK$1,$BW$1:$CF$1,0))</f>
        <v>0</v>
      </c>
      <c r="BL1409" s="3"/>
      <c r="BM1409" s="3"/>
      <c r="BN1409" s="3"/>
      <c r="BO1409" s="3"/>
      <c r="BP1409" s="3"/>
      <c r="BQ1409" s="3"/>
    </row>
    <row r="1410" spans="56:69" x14ac:dyDescent="0.2">
      <c r="BD1410" t="str">
        <f t="shared" si="919"/>
        <v>护甲</v>
      </c>
      <c r="BE1410">
        <f t="shared" si="920"/>
        <v>3</v>
      </c>
      <c r="BF1410">
        <f t="shared" ref="BF1410:BG1410" si="974">BF834</f>
        <v>2</v>
      </c>
      <c r="BG1410">
        <f t="shared" si="974"/>
        <v>16</v>
      </c>
      <c r="BH1410" s="3">
        <f t="array" ref="BH1410">INDEX($D$21:$M$44,MATCH($BD1410&amp;$BF1410,$C$21:$C$44&amp;$B$21:$B$44,0),MATCH(BH$1,$D$16:$M$16,0))+VLOOKUP($BE1410,战斗属性模型!$K$22:$O$24,BH$2,FALSE)*INDEX($BW$3:$CF$578,MATCH($BD1410&amp;$BF1410&amp;$BG1410,$BT$3:$BT$578&amp;$BU$3:$BU$578&amp;$BV$3:$BV$578,0),MATCH(BH$1,$BW$1:$CF$1,0))</f>
        <v>259.20000000000005</v>
      </c>
      <c r="BI1410" s="3">
        <f t="array" ref="BI1410">INDEX($D$21:$M$44,MATCH($BD1410&amp;$BF1410,$C$21:$C$44&amp;$B$21:$B$44,0),MATCH(BI$1,$D$16:$M$16,0))+VLOOKUP($BE1410,战斗属性模型!$K$22:$O$24,BI$2,FALSE)*INDEX($BW$3:$CF$578,MATCH($BD1410&amp;$BF1410&amp;$BG1410,$BT$3:$BT$578&amp;$BU$3:$BU$578&amp;$BV$3:$BV$578,0),MATCH(BI$1,$BW$1:$CF$1,0))</f>
        <v>12000</v>
      </c>
      <c r="BJ1410" s="3">
        <f t="array" ref="BJ1410">INDEX($D$21:$M$44,MATCH($BD1410&amp;$BF1410,$C$21:$C$44&amp;$B$21:$B$44,0),MATCH(BJ$1,$D$16:$M$16,0))+VLOOKUP($BE1410,战斗属性模型!$K$22:$O$24,BJ$2,FALSE)*INDEX($BW$3:$CF$578,MATCH($BD1410&amp;$BF1410&amp;$BG1410,$BT$3:$BT$578&amp;$BU$3:$BU$578&amp;$BV$3:$BV$578,0),MATCH(BJ$1,$BW$1:$CF$1,0))</f>
        <v>0</v>
      </c>
      <c r="BK1410" s="3">
        <f t="array" ref="BK1410">INDEX($D$21:$M$44,MATCH($BD1410&amp;$BF1410,$C$21:$C$44&amp;$B$21:$B$44,0),MATCH(BK$1,$D$16:$M$16,0))+VLOOKUP($BE1410,战斗属性模型!$K$22:$O$24,BK$2,FALSE)*INDEX($BW$3:$CF$578,MATCH($BD1410&amp;$BF1410&amp;$BG1410,$BT$3:$BT$578&amp;$BU$3:$BU$578&amp;$BV$3:$BV$578,0),MATCH(BK$1,$BW$1:$CF$1,0))</f>
        <v>0</v>
      </c>
      <c r="BL1410" s="3"/>
      <c r="BM1410" s="3"/>
      <c r="BN1410" s="3"/>
      <c r="BO1410" s="3"/>
      <c r="BP1410" s="3"/>
      <c r="BQ1410" s="3"/>
    </row>
    <row r="1411" spans="56:69" x14ac:dyDescent="0.2">
      <c r="BD1411" t="str">
        <f t="shared" si="919"/>
        <v>护甲</v>
      </c>
      <c r="BE1411">
        <f t="shared" si="920"/>
        <v>3</v>
      </c>
      <c r="BF1411">
        <f t="shared" ref="BF1411:BG1411" si="975">BF835</f>
        <v>2</v>
      </c>
      <c r="BG1411">
        <f t="shared" si="975"/>
        <v>17</v>
      </c>
      <c r="BH1411" s="3">
        <f t="array" ref="BH1411">INDEX($D$21:$M$44,MATCH($BD1411&amp;$BF1411,$C$21:$C$44&amp;$B$21:$B$44,0),MATCH(BH$1,$D$16:$M$16,0))+VLOOKUP($BE1411,战斗属性模型!$K$22:$O$24,BH$2,FALSE)*INDEX($BW$3:$CF$578,MATCH($BD1411&amp;$BF1411&amp;$BG1411,$BT$3:$BT$578&amp;$BU$3:$BU$578&amp;$BV$3:$BV$578,0),MATCH(BH$1,$BW$1:$CF$1,0))</f>
        <v>272.39999999999998</v>
      </c>
      <c r="BI1411" s="3">
        <f t="array" ref="BI1411">INDEX($D$21:$M$44,MATCH($BD1411&amp;$BF1411,$C$21:$C$44&amp;$B$21:$B$44,0),MATCH(BI$1,$D$16:$M$16,0))+VLOOKUP($BE1411,战斗属性模型!$K$22:$O$24,BI$2,FALSE)*INDEX($BW$3:$CF$578,MATCH($BD1411&amp;$BF1411&amp;$BG1411,$BT$3:$BT$578&amp;$BU$3:$BU$578&amp;$BV$3:$BV$578,0),MATCH(BI$1,$BW$1:$CF$1,0))</f>
        <v>12600</v>
      </c>
      <c r="BJ1411" s="3">
        <f t="array" ref="BJ1411">INDEX($D$21:$M$44,MATCH($BD1411&amp;$BF1411,$C$21:$C$44&amp;$B$21:$B$44,0),MATCH(BJ$1,$D$16:$M$16,0))+VLOOKUP($BE1411,战斗属性模型!$K$22:$O$24,BJ$2,FALSE)*INDEX($BW$3:$CF$578,MATCH($BD1411&amp;$BF1411&amp;$BG1411,$BT$3:$BT$578&amp;$BU$3:$BU$578&amp;$BV$3:$BV$578,0),MATCH(BJ$1,$BW$1:$CF$1,0))</f>
        <v>0</v>
      </c>
      <c r="BK1411" s="3">
        <f t="array" ref="BK1411">INDEX($D$21:$M$44,MATCH($BD1411&amp;$BF1411,$C$21:$C$44&amp;$B$21:$B$44,0),MATCH(BK$1,$D$16:$M$16,0))+VLOOKUP($BE1411,战斗属性模型!$K$22:$O$24,BK$2,FALSE)*INDEX($BW$3:$CF$578,MATCH($BD1411&amp;$BF1411&amp;$BG1411,$BT$3:$BT$578&amp;$BU$3:$BU$578&amp;$BV$3:$BV$578,0),MATCH(BK$1,$BW$1:$CF$1,0))</f>
        <v>0</v>
      </c>
      <c r="BL1411" s="3"/>
      <c r="BM1411" s="3"/>
      <c r="BN1411" s="3"/>
      <c r="BO1411" s="3"/>
      <c r="BP1411" s="3"/>
      <c r="BQ1411" s="3"/>
    </row>
    <row r="1412" spans="56:69" x14ac:dyDescent="0.2">
      <c r="BD1412" t="str">
        <f t="shared" si="919"/>
        <v>护甲</v>
      </c>
      <c r="BE1412">
        <f t="shared" si="920"/>
        <v>3</v>
      </c>
      <c r="BF1412">
        <f t="shared" ref="BF1412:BG1412" si="976">BF836</f>
        <v>2</v>
      </c>
      <c r="BG1412">
        <f t="shared" si="976"/>
        <v>18</v>
      </c>
      <c r="BH1412" s="3">
        <f t="array" ref="BH1412">INDEX($D$21:$M$44,MATCH($BD1412&amp;$BF1412,$C$21:$C$44&amp;$B$21:$B$44,0),MATCH(BH$1,$D$16:$M$16,0))+VLOOKUP($BE1412,战斗属性模型!$K$22:$O$24,BH$2,FALSE)*INDEX($BW$3:$CF$578,MATCH($BD1412&amp;$BF1412&amp;$BG1412,$BT$3:$BT$578&amp;$BU$3:$BU$578&amp;$BV$3:$BV$578,0),MATCH(BH$1,$BW$1:$CF$1,0))</f>
        <v>285.60000000000002</v>
      </c>
      <c r="BI1412" s="3">
        <f t="array" ref="BI1412">INDEX($D$21:$M$44,MATCH($BD1412&amp;$BF1412,$C$21:$C$44&amp;$B$21:$B$44,0),MATCH(BI$1,$D$16:$M$16,0))+VLOOKUP($BE1412,战斗属性模型!$K$22:$O$24,BI$2,FALSE)*INDEX($BW$3:$CF$578,MATCH($BD1412&amp;$BF1412&amp;$BG1412,$BT$3:$BT$578&amp;$BU$3:$BU$578&amp;$BV$3:$BV$578,0),MATCH(BI$1,$BW$1:$CF$1,0))</f>
        <v>13200</v>
      </c>
      <c r="BJ1412" s="3">
        <f t="array" ref="BJ1412">INDEX($D$21:$M$44,MATCH($BD1412&amp;$BF1412,$C$21:$C$44&amp;$B$21:$B$44,0),MATCH(BJ$1,$D$16:$M$16,0))+VLOOKUP($BE1412,战斗属性模型!$K$22:$O$24,BJ$2,FALSE)*INDEX($BW$3:$CF$578,MATCH($BD1412&amp;$BF1412&amp;$BG1412,$BT$3:$BT$578&amp;$BU$3:$BU$578&amp;$BV$3:$BV$578,0),MATCH(BJ$1,$BW$1:$CF$1,0))</f>
        <v>0</v>
      </c>
      <c r="BK1412" s="3">
        <f t="array" ref="BK1412">INDEX($D$21:$M$44,MATCH($BD1412&amp;$BF1412,$C$21:$C$44&amp;$B$21:$B$44,0),MATCH(BK$1,$D$16:$M$16,0))+VLOOKUP($BE1412,战斗属性模型!$K$22:$O$24,BK$2,FALSE)*INDEX($BW$3:$CF$578,MATCH($BD1412&amp;$BF1412&amp;$BG1412,$BT$3:$BT$578&amp;$BU$3:$BU$578&amp;$BV$3:$BV$578,0),MATCH(BK$1,$BW$1:$CF$1,0))</f>
        <v>0</v>
      </c>
      <c r="BL1412" s="3"/>
      <c r="BM1412" s="3"/>
      <c r="BN1412" s="3"/>
      <c r="BO1412" s="3"/>
      <c r="BP1412" s="3"/>
      <c r="BQ1412" s="3"/>
    </row>
    <row r="1413" spans="56:69" x14ac:dyDescent="0.2">
      <c r="BD1413" t="str">
        <f t="shared" si="919"/>
        <v>护甲</v>
      </c>
      <c r="BE1413">
        <f t="shared" si="920"/>
        <v>3</v>
      </c>
      <c r="BF1413">
        <f t="shared" ref="BF1413:BG1413" si="977">BF837</f>
        <v>2</v>
      </c>
      <c r="BG1413">
        <f t="shared" si="977"/>
        <v>19</v>
      </c>
      <c r="BH1413" s="3">
        <f t="array" ref="BH1413">INDEX($D$21:$M$44,MATCH($BD1413&amp;$BF1413,$C$21:$C$44&amp;$B$21:$B$44,0),MATCH(BH$1,$D$16:$M$16,0))+VLOOKUP($BE1413,战斗属性模型!$K$22:$O$24,BH$2,FALSE)*INDEX($BW$3:$CF$578,MATCH($BD1413&amp;$BF1413&amp;$BG1413,$BT$3:$BT$578&amp;$BU$3:$BU$578&amp;$BV$3:$BV$578,0),MATCH(BH$1,$BW$1:$CF$1,0))</f>
        <v>298.8</v>
      </c>
      <c r="BI1413" s="3">
        <f t="array" ref="BI1413">INDEX($D$21:$M$44,MATCH($BD1413&amp;$BF1413,$C$21:$C$44&amp;$B$21:$B$44,0),MATCH(BI$1,$D$16:$M$16,0))+VLOOKUP($BE1413,战斗属性模型!$K$22:$O$24,BI$2,FALSE)*INDEX($BW$3:$CF$578,MATCH($BD1413&amp;$BF1413&amp;$BG1413,$BT$3:$BT$578&amp;$BU$3:$BU$578&amp;$BV$3:$BV$578,0),MATCH(BI$1,$BW$1:$CF$1,0))</f>
        <v>13800</v>
      </c>
      <c r="BJ1413" s="3">
        <f t="array" ref="BJ1413">INDEX($D$21:$M$44,MATCH($BD1413&amp;$BF1413,$C$21:$C$44&amp;$B$21:$B$44,0),MATCH(BJ$1,$D$16:$M$16,0))+VLOOKUP($BE1413,战斗属性模型!$K$22:$O$24,BJ$2,FALSE)*INDEX($BW$3:$CF$578,MATCH($BD1413&amp;$BF1413&amp;$BG1413,$BT$3:$BT$578&amp;$BU$3:$BU$578&amp;$BV$3:$BV$578,0),MATCH(BJ$1,$BW$1:$CF$1,0))</f>
        <v>0</v>
      </c>
      <c r="BK1413" s="3">
        <f t="array" ref="BK1413">INDEX($D$21:$M$44,MATCH($BD1413&amp;$BF1413,$C$21:$C$44&amp;$B$21:$B$44,0),MATCH(BK$1,$D$16:$M$16,0))+VLOOKUP($BE1413,战斗属性模型!$K$22:$O$24,BK$2,FALSE)*INDEX($BW$3:$CF$578,MATCH($BD1413&amp;$BF1413&amp;$BG1413,$BT$3:$BT$578&amp;$BU$3:$BU$578&amp;$BV$3:$BV$578,0),MATCH(BK$1,$BW$1:$CF$1,0))</f>
        <v>0</v>
      </c>
      <c r="BL1413" s="3"/>
      <c r="BM1413" s="3"/>
      <c r="BN1413" s="3"/>
      <c r="BO1413" s="3"/>
      <c r="BP1413" s="3"/>
      <c r="BQ1413" s="3"/>
    </row>
    <row r="1414" spans="56:69" x14ac:dyDescent="0.2">
      <c r="BD1414" t="str">
        <f t="shared" si="919"/>
        <v>护甲</v>
      </c>
      <c r="BE1414">
        <f t="shared" si="920"/>
        <v>3</v>
      </c>
      <c r="BF1414">
        <f t="shared" ref="BF1414:BG1414" si="978">BF838</f>
        <v>2</v>
      </c>
      <c r="BG1414">
        <f t="shared" si="978"/>
        <v>20</v>
      </c>
      <c r="BH1414" s="3">
        <f t="array" ref="BH1414">INDEX($D$21:$M$44,MATCH($BD1414&amp;$BF1414,$C$21:$C$44&amp;$B$21:$B$44,0),MATCH(BH$1,$D$16:$M$16,0))+VLOOKUP($BE1414,战斗属性模型!$K$22:$O$24,BH$2,FALSE)*INDEX($BW$3:$CF$578,MATCH($BD1414&amp;$BF1414&amp;$BG1414,$BT$3:$BT$578&amp;$BU$3:$BU$578&amp;$BV$3:$BV$578,0),MATCH(BH$1,$BW$1:$CF$1,0))</f>
        <v>312</v>
      </c>
      <c r="BI1414" s="3">
        <f t="array" ref="BI1414">INDEX($D$21:$M$44,MATCH($BD1414&amp;$BF1414,$C$21:$C$44&amp;$B$21:$B$44,0),MATCH(BI$1,$D$16:$M$16,0))+VLOOKUP($BE1414,战斗属性模型!$K$22:$O$24,BI$2,FALSE)*INDEX($BW$3:$CF$578,MATCH($BD1414&amp;$BF1414&amp;$BG1414,$BT$3:$BT$578&amp;$BU$3:$BU$578&amp;$BV$3:$BV$578,0),MATCH(BI$1,$BW$1:$CF$1,0))</f>
        <v>14400</v>
      </c>
      <c r="BJ1414" s="3">
        <f t="array" ref="BJ1414">INDEX($D$21:$M$44,MATCH($BD1414&amp;$BF1414,$C$21:$C$44&amp;$B$21:$B$44,0),MATCH(BJ$1,$D$16:$M$16,0))+VLOOKUP($BE1414,战斗属性模型!$K$22:$O$24,BJ$2,FALSE)*INDEX($BW$3:$CF$578,MATCH($BD1414&amp;$BF1414&amp;$BG1414,$BT$3:$BT$578&amp;$BU$3:$BU$578&amp;$BV$3:$BV$578,0),MATCH(BJ$1,$BW$1:$CF$1,0))</f>
        <v>0</v>
      </c>
      <c r="BK1414" s="3">
        <f t="array" ref="BK1414">INDEX($D$21:$M$44,MATCH($BD1414&amp;$BF1414,$C$21:$C$44&amp;$B$21:$B$44,0),MATCH(BK$1,$D$16:$M$16,0))+VLOOKUP($BE1414,战斗属性模型!$K$22:$O$24,BK$2,FALSE)*INDEX($BW$3:$CF$578,MATCH($BD1414&amp;$BF1414&amp;$BG1414,$BT$3:$BT$578&amp;$BU$3:$BU$578&amp;$BV$3:$BV$578,0),MATCH(BK$1,$BW$1:$CF$1,0))</f>
        <v>0</v>
      </c>
      <c r="BL1414" s="3"/>
      <c r="BM1414" s="3"/>
      <c r="BN1414" s="3"/>
      <c r="BO1414" s="3"/>
      <c r="BP1414" s="3"/>
      <c r="BQ1414" s="3"/>
    </row>
    <row r="1415" spans="56:69" x14ac:dyDescent="0.2">
      <c r="BD1415" t="str">
        <f t="shared" si="919"/>
        <v>护甲</v>
      </c>
      <c r="BE1415">
        <f t="shared" si="920"/>
        <v>3</v>
      </c>
      <c r="BF1415">
        <f t="shared" ref="BF1415:BG1415" si="979">BF839</f>
        <v>2</v>
      </c>
      <c r="BG1415">
        <f t="shared" si="979"/>
        <v>21</v>
      </c>
      <c r="BH1415" s="3">
        <f t="array" ref="BH1415">INDEX($D$21:$M$44,MATCH($BD1415&amp;$BF1415,$C$21:$C$44&amp;$B$21:$B$44,0),MATCH(BH$1,$D$16:$M$16,0))+VLOOKUP($BE1415,战斗属性模型!$K$22:$O$24,BH$2,FALSE)*INDEX($BW$3:$CF$578,MATCH($BD1415&amp;$BF1415&amp;$BG1415,$BT$3:$BT$578&amp;$BU$3:$BU$578&amp;$BV$3:$BV$578,0),MATCH(BH$1,$BW$1:$CF$1,0))</f>
        <v>325.20000000000005</v>
      </c>
      <c r="BI1415" s="3">
        <f t="array" ref="BI1415">INDEX($D$21:$M$44,MATCH($BD1415&amp;$BF1415,$C$21:$C$44&amp;$B$21:$B$44,0),MATCH(BI$1,$D$16:$M$16,0))+VLOOKUP($BE1415,战斗属性模型!$K$22:$O$24,BI$2,FALSE)*INDEX($BW$3:$CF$578,MATCH($BD1415&amp;$BF1415&amp;$BG1415,$BT$3:$BT$578&amp;$BU$3:$BU$578&amp;$BV$3:$BV$578,0),MATCH(BI$1,$BW$1:$CF$1,0))</f>
        <v>15000</v>
      </c>
      <c r="BJ1415" s="3">
        <f t="array" ref="BJ1415">INDEX($D$21:$M$44,MATCH($BD1415&amp;$BF1415,$C$21:$C$44&amp;$B$21:$B$44,0),MATCH(BJ$1,$D$16:$M$16,0))+VLOOKUP($BE1415,战斗属性模型!$K$22:$O$24,BJ$2,FALSE)*INDEX($BW$3:$CF$578,MATCH($BD1415&amp;$BF1415&amp;$BG1415,$BT$3:$BT$578&amp;$BU$3:$BU$578&amp;$BV$3:$BV$578,0),MATCH(BJ$1,$BW$1:$CF$1,0))</f>
        <v>0</v>
      </c>
      <c r="BK1415" s="3">
        <f t="array" ref="BK1415">INDEX($D$21:$M$44,MATCH($BD1415&amp;$BF1415,$C$21:$C$44&amp;$B$21:$B$44,0),MATCH(BK$1,$D$16:$M$16,0))+VLOOKUP($BE1415,战斗属性模型!$K$22:$O$24,BK$2,FALSE)*INDEX($BW$3:$CF$578,MATCH($BD1415&amp;$BF1415&amp;$BG1415,$BT$3:$BT$578&amp;$BU$3:$BU$578&amp;$BV$3:$BV$578,0),MATCH(BK$1,$BW$1:$CF$1,0))</f>
        <v>0</v>
      </c>
      <c r="BL1415" s="3"/>
      <c r="BM1415" s="3"/>
      <c r="BN1415" s="3"/>
      <c r="BO1415" s="3"/>
      <c r="BP1415" s="3"/>
      <c r="BQ1415" s="3"/>
    </row>
    <row r="1416" spans="56:69" x14ac:dyDescent="0.2">
      <c r="BD1416" t="str">
        <f t="shared" si="919"/>
        <v>护甲</v>
      </c>
      <c r="BE1416">
        <f t="shared" si="920"/>
        <v>3</v>
      </c>
      <c r="BF1416">
        <f t="shared" ref="BF1416:BG1416" si="980">BF840</f>
        <v>2</v>
      </c>
      <c r="BG1416">
        <f t="shared" si="980"/>
        <v>22</v>
      </c>
      <c r="BH1416" s="3">
        <f t="array" ref="BH1416">INDEX($D$21:$M$44,MATCH($BD1416&amp;$BF1416,$C$21:$C$44&amp;$B$21:$B$44,0),MATCH(BH$1,$D$16:$M$16,0))+VLOOKUP($BE1416,战斗属性模型!$K$22:$O$24,BH$2,FALSE)*INDEX($BW$3:$CF$578,MATCH($BD1416&amp;$BF1416&amp;$BG1416,$BT$3:$BT$578&amp;$BU$3:$BU$578&amp;$BV$3:$BV$578,0),MATCH(BH$1,$BW$1:$CF$1,0))</f>
        <v>338.40000000000003</v>
      </c>
      <c r="BI1416" s="3">
        <f t="array" ref="BI1416">INDEX($D$21:$M$44,MATCH($BD1416&amp;$BF1416,$C$21:$C$44&amp;$B$21:$B$44,0),MATCH(BI$1,$D$16:$M$16,0))+VLOOKUP($BE1416,战斗属性模型!$K$22:$O$24,BI$2,FALSE)*INDEX($BW$3:$CF$578,MATCH($BD1416&amp;$BF1416&amp;$BG1416,$BT$3:$BT$578&amp;$BU$3:$BU$578&amp;$BV$3:$BV$578,0),MATCH(BI$1,$BW$1:$CF$1,0))</f>
        <v>15600</v>
      </c>
      <c r="BJ1416" s="3">
        <f t="array" ref="BJ1416">INDEX($D$21:$M$44,MATCH($BD1416&amp;$BF1416,$C$21:$C$44&amp;$B$21:$B$44,0),MATCH(BJ$1,$D$16:$M$16,0))+VLOOKUP($BE1416,战斗属性模型!$K$22:$O$24,BJ$2,FALSE)*INDEX($BW$3:$CF$578,MATCH($BD1416&amp;$BF1416&amp;$BG1416,$BT$3:$BT$578&amp;$BU$3:$BU$578&amp;$BV$3:$BV$578,0),MATCH(BJ$1,$BW$1:$CF$1,0))</f>
        <v>0</v>
      </c>
      <c r="BK1416" s="3">
        <f t="array" ref="BK1416">INDEX($D$21:$M$44,MATCH($BD1416&amp;$BF1416,$C$21:$C$44&amp;$B$21:$B$44,0),MATCH(BK$1,$D$16:$M$16,0))+VLOOKUP($BE1416,战斗属性模型!$K$22:$O$24,BK$2,FALSE)*INDEX($BW$3:$CF$578,MATCH($BD1416&amp;$BF1416&amp;$BG1416,$BT$3:$BT$578&amp;$BU$3:$BU$578&amp;$BV$3:$BV$578,0),MATCH(BK$1,$BW$1:$CF$1,0))</f>
        <v>0</v>
      </c>
      <c r="BL1416" s="3"/>
      <c r="BM1416" s="3"/>
      <c r="BN1416" s="3"/>
      <c r="BO1416" s="3"/>
      <c r="BP1416" s="3"/>
      <c r="BQ1416" s="3"/>
    </row>
    <row r="1417" spans="56:69" x14ac:dyDescent="0.2">
      <c r="BD1417" t="str">
        <f t="shared" si="919"/>
        <v>护甲</v>
      </c>
      <c r="BE1417">
        <f t="shared" si="920"/>
        <v>3</v>
      </c>
      <c r="BF1417">
        <f t="shared" ref="BF1417:BG1417" si="981">BF841</f>
        <v>2</v>
      </c>
      <c r="BG1417">
        <f t="shared" si="981"/>
        <v>23</v>
      </c>
      <c r="BH1417" s="3">
        <f t="array" ref="BH1417">INDEX($D$21:$M$44,MATCH($BD1417&amp;$BF1417,$C$21:$C$44&amp;$B$21:$B$44,0),MATCH(BH$1,$D$16:$M$16,0))+VLOOKUP($BE1417,战斗属性模型!$K$22:$O$24,BH$2,FALSE)*INDEX($BW$3:$CF$578,MATCH($BD1417&amp;$BF1417&amp;$BG1417,$BT$3:$BT$578&amp;$BU$3:$BU$578&amp;$BV$3:$BV$578,0),MATCH(BH$1,$BW$1:$CF$1,0))</f>
        <v>351.6</v>
      </c>
      <c r="BI1417" s="3">
        <f t="array" ref="BI1417">INDEX($D$21:$M$44,MATCH($BD1417&amp;$BF1417,$C$21:$C$44&amp;$B$21:$B$44,0),MATCH(BI$1,$D$16:$M$16,0))+VLOOKUP($BE1417,战斗属性模型!$K$22:$O$24,BI$2,FALSE)*INDEX($BW$3:$CF$578,MATCH($BD1417&amp;$BF1417&amp;$BG1417,$BT$3:$BT$578&amp;$BU$3:$BU$578&amp;$BV$3:$BV$578,0),MATCH(BI$1,$BW$1:$CF$1,0))</f>
        <v>16200</v>
      </c>
      <c r="BJ1417" s="3">
        <f t="array" ref="BJ1417">INDEX($D$21:$M$44,MATCH($BD1417&amp;$BF1417,$C$21:$C$44&amp;$B$21:$B$44,0),MATCH(BJ$1,$D$16:$M$16,0))+VLOOKUP($BE1417,战斗属性模型!$K$22:$O$24,BJ$2,FALSE)*INDEX($BW$3:$CF$578,MATCH($BD1417&amp;$BF1417&amp;$BG1417,$BT$3:$BT$578&amp;$BU$3:$BU$578&amp;$BV$3:$BV$578,0),MATCH(BJ$1,$BW$1:$CF$1,0))</f>
        <v>0</v>
      </c>
      <c r="BK1417" s="3">
        <f t="array" ref="BK1417">INDEX($D$21:$M$44,MATCH($BD1417&amp;$BF1417,$C$21:$C$44&amp;$B$21:$B$44,0),MATCH(BK$1,$D$16:$M$16,0))+VLOOKUP($BE1417,战斗属性模型!$K$22:$O$24,BK$2,FALSE)*INDEX($BW$3:$CF$578,MATCH($BD1417&amp;$BF1417&amp;$BG1417,$BT$3:$BT$578&amp;$BU$3:$BU$578&amp;$BV$3:$BV$578,0),MATCH(BK$1,$BW$1:$CF$1,0))</f>
        <v>0</v>
      </c>
      <c r="BL1417" s="3"/>
      <c r="BM1417" s="3"/>
      <c r="BN1417" s="3"/>
      <c r="BO1417" s="3"/>
      <c r="BP1417" s="3"/>
      <c r="BQ1417" s="3"/>
    </row>
    <row r="1418" spans="56:69" x14ac:dyDescent="0.2">
      <c r="BD1418" t="str">
        <f t="shared" si="919"/>
        <v>护甲</v>
      </c>
      <c r="BE1418">
        <f t="shared" si="920"/>
        <v>3</v>
      </c>
      <c r="BF1418">
        <f t="shared" ref="BF1418:BG1418" si="982">BF842</f>
        <v>2</v>
      </c>
      <c r="BG1418">
        <f t="shared" si="982"/>
        <v>24</v>
      </c>
      <c r="BH1418" s="3">
        <f t="array" ref="BH1418">INDEX($D$21:$M$44,MATCH($BD1418&amp;$BF1418,$C$21:$C$44&amp;$B$21:$B$44,0),MATCH(BH$1,$D$16:$M$16,0))+VLOOKUP($BE1418,战斗属性模型!$K$22:$O$24,BH$2,FALSE)*INDEX($BW$3:$CF$578,MATCH($BD1418&amp;$BF1418&amp;$BG1418,$BT$3:$BT$578&amp;$BU$3:$BU$578&amp;$BV$3:$BV$578,0),MATCH(BH$1,$BW$1:$CF$1,0))</f>
        <v>364.8</v>
      </c>
      <c r="BI1418" s="3">
        <f t="array" ref="BI1418">INDEX($D$21:$M$44,MATCH($BD1418&amp;$BF1418,$C$21:$C$44&amp;$B$21:$B$44,0),MATCH(BI$1,$D$16:$M$16,0))+VLOOKUP($BE1418,战斗属性模型!$K$22:$O$24,BI$2,FALSE)*INDEX($BW$3:$CF$578,MATCH($BD1418&amp;$BF1418&amp;$BG1418,$BT$3:$BT$578&amp;$BU$3:$BU$578&amp;$BV$3:$BV$578,0),MATCH(BI$1,$BW$1:$CF$1,0))</f>
        <v>16800</v>
      </c>
      <c r="BJ1418" s="3">
        <f t="array" ref="BJ1418">INDEX($D$21:$M$44,MATCH($BD1418&amp;$BF1418,$C$21:$C$44&amp;$B$21:$B$44,0),MATCH(BJ$1,$D$16:$M$16,0))+VLOOKUP($BE1418,战斗属性模型!$K$22:$O$24,BJ$2,FALSE)*INDEX($BW$3:$CF$578,MATCH($BD1418&amp;$BF1418&amp;$BG1418,$BT$3:$BT$578&amp;$BU$3:$BU$578&amp;$BV$3:$BV$578,0),MATCH(BJ$1,$BW$1:$CF$1,0))</f>
        <v>0</v>
      </c>
      <c r="BK1418" s="3">
        <f t="array" ref="BK1418">INDEX($D$21:$M$44,MATCH($BD1418&amp;$BF1418,$C$21:$C$44&amp;$B$21:$B$44,0),MATCH(BK$1,$D$16:$M$16,0))+VLOOKUP($BE1418,战斗属性模型!$K$22:$O$24,BK$2,FALSE)*INDEX($BW$3:$CF$578,MATCH($BD1418&amp;$BF1418&amp;$BG1418,$BT$3:$BT$578&amp;$BU$3:$BU$578&amp;$BV$3:$BV$578,0),MATCH(BK$1,$BW$1:$CF$1,0))</f>
        <v>0</v>
      </c>
      <c r="BL1418" s="3"/>
      <c r="BM1418" s="3"/>
      <c r="BN1418" s="3"/>
      <c r="BO1418" s="3"/>
      <c r="BP1418" s="3"/>
      <c r="BQ1418" s="3"/>
    </row>
    <row r="1419" spans="56:69" x14ac:dyDescent="0.2">
      <c r="BD1419" t="str">
        <f t="shared" si="919"/>
        <v>护甲</v>
      </c>
      <c r="BE1419">
        <f t="shared" si="920"/>
        <v>3</v>
      </c>
      <c r="BF1419">
        <f t="shared" ref="BF1419:BG1419" si="983">BF843</f>
        <v>3</v>
      </c>
      <c r="BG1419">
        <f t="shared" si="983"/>
        <v>1</v>
      </c>
      <c r="BH1419" s="3">
        <f t="array" ref="BH1419">INDEX($D$21:$M$44,MATCH($BD1419&amp;$BF1419,$C$21:$C$44&amp;$B$21:$B$44,0),MATCH(BH$1,$D$16:$M$16,0))+VLOOKUP($BE1419,战斗属性模型!$K$22:$O$24,BH$2,FALSE)*INDEX($BW$3:$CF$578,MATCH($BD1419&amp;$BF1419&amp;$BG1419,$BT$3:$BT$578&amp;$BU$3:$BU$578&amp;$BV$3:$BV$578,0),MATCH(BH$1,$BW$1:$CF$1,0))</f>
        <v>81.599999999999994</v>
      </c>
      <c r="BI1419" s="3">
        <f t="array" ref="BI1419">INDEX($D$21:$M$44,MATCH($BD1419&amp;$BF1419,$C$21:$C$44&amp;$B$21:$B$44,0),MATCH(BI$1,$D$16:$M$16,0))+VLOOKUP($BE1419,战斗属性模型!$K$22:$O$24,BI$2,FALSE)*INDEX($BW$3:$CF$578,MATCH($BD1419&amp;$BF1419&amp;$BG1419,$BT$3:$BT$578&amp;$BU$3:$BU$578&amp;$BV$3:$BV$578,0),MATCH(BI$1,$BW$1:$CF$1,0))</f>
        <v>4000</v>
      </c>
      <c r="BJ1419" s="3">
        <f t="array" ref="BJ1419">INDEX($D$21:$M$44,MATCH($BD1419&amp;$BF1419,$C$21:$C$44&amp;$B$21:$B$44,0),MATCH(BJ$1,$D$16:$M$16,0))+VLOOKUP($BE1419,战斗属性模型!$K$22:$O$24,BJ$2,FALSE)*INDEX($BW$3:$CF$578,MATCH($BD1419&amp;$BF1419&amp;$BG1419,$BT$3:$BT$578&amp;$BU$3:$BU$578&amp;$BV$3:$BV$578,0),MATCH(BJ$1,$BW$1:$CF$1,0))</f>
        <v>0</v>
      </c>
      <c r="BK1419" s="3">
        <f t="array" ref="BK1419">INDEX($D$21:$M$44,MATCH($BD1419&amp;$BF1419,$C$21:$C$44&amp;$B$21:$B$44,0),MATCH(BK$1,$D$16:$M$16,0))+VLOOKUP($BE1419,战斗属性模型!$K$22:$O$24,BK$2,FALSE)*INDEX($BW$3:$CF$578,MATCH($BD1419&amp;$BF1419&amp;$BG1419,$BT$3:$BT$578&amp;$BU$3:$BU$578&amp;$BV$3:$BV$578,0),MATCH(BK$1,$BW$1:$CF$1,0))</f>
        <v>0</v>
      </c>
      <c r="BL1419" s="3"/>
      <c r="BM1419" s="3"/>
      <c r="BN1419" s="3"/>
      <c r="BO1419" s="3"/>
      <c r="BP1419" s="3"/>
      <c r="BQ1419" s="3"/>
    </row>
    <row r="1420" spans="56:69" x14ac:dyDescent="0.2">
      <c r="BD1420" t="str">
        <f t="shared" si="919"/>
        <v>护甲</v>
      </c>
      <c r="BE1420">
        <f t="shared" si="920"/>
        <v>3</v>
      </c>
      <c r="BF1420">
        <f t="shared" ref="BF1420:BG1420" si="984">BF844</f>
        <v>3</v>
      </c>
      <c r="BG1420">
        <f t="shared" si="984"/>
        <v>2</v>
      </c>
      <c r="BH1420" s="3">
        <f t="array" ref="BH1420">INDEX($D$21:$M$44,MATCH($BD1420&amp;$BF1420,$C$21:$C$44&amp;$B$21:$B$44,0),MATCH(BH$1,$D$16:$M$16,0))+VLOOKUP($BE1420,战斗属性模型!$K$22:$O$24,BH$2,FALSE)*INDEX($BW$3:$CF$578,MATCH($BD1420&amp;$BF1420&amp;$BG1420,$BT$3:$BT$578&amp;$BU$3:$BU$578&amp;$BV$3:$BV$578,0),MATCH(BH$1,$BW$1:$CF$1,0))</f>
        <v>99.2</v>
      </c>
      <c r="BI1420" s="3">
        <f t="array" ref="BI1420">INDEX($D$21:$M$44,MATCH($BD1420&amp;$BF1420,$C$21:$C$44&amp;$B$21:$B$44,0),MATCH(BI$1,$D$16:$M$16,0))+VLOOKUP($BE1420,战斗属性模型!$K$22:$O$24,BI$2,FALSE)*INDEX($BW$3:$CF$578,MATCH($BD1420&amp;$BF1420&amp;$BG1420,$BT$3:$BT$578&amp;$BU$3:$BU$578&amp;$BV$3:$BV$578,0),MATCH(BI$1,$BW$1:$CF$1,0))</f>
        <v>4800</v>
      </c>
      <c r="BJ1420" s="3">
        <f t="array" ref="BJ1420">INDEX($D$21:$M$44,MATCH($BD1420&amp;$BF1420,$C$21:$C$44&amp;$B$21:$B$44,0),MATCH(BJ$1,$D$16:$M$16,0))+VLOOKUP($BE1420,战斗属性模型!$K$22:$O$24,BJ$2,FALSE)*INDEX($BW$3:$CF$578,MATCH($BD1420&amp;$BF1420&amp;$BG1420,$BT$3:$BT$578&amp;$BU$3:$BU$578&amp;$BV$3:$BV$578,0),MATCH(BJ$1,$BW$1:$CF$1,0))</f>
        <v>0</v>
      </c>
      <c r="BK1420" s="3">
        <f t="array" ref="BK1420">INDEX($D$21:$M$44,MATCH($BD1420&amp;$BF1420,$C$21:$C$44&amp;$B$21:$B$44,0),MATCH(BK$1,$D$16:$M$16,0))+VLOOKUP($BE1420,战斗属性模型!$K$22:$O$24,BK$2,FALSE)*INDEX($BW$3:$CF$578,MATCH($BD1420&amp;$BF1420&amp;$BG1420,$BT$3:$BT$578&amp;$BU$3:$BU$578&amp;$BV$3:$BV$578,0),MATCH(BK$1,$BW$1:$CF$1,0))</f>
        <v>0</v>
      </c>
      <c r="BL1420" s="3"/>
      <c r="BM1420" s="3"/>
      <c r="BN1420" s="3"/>
      <c r="BO1420" s="3"/>
      <c r="BP1420" s="3"/>
      <c r="BQ1420" s="3"/>
    </row>
    <row r="1421" spans="56:69" x14ac:dyDescent="0.2">
      <c r="BD1421" t="str">
        <f t="shared" ref="BD1421:BD1484" si="985">BD845</f>
        <v>护甲</v>
      </c>
      <c r="BE1421">
        <f t="shared" ref="BE1421:BE1484" si="986">BE845+1</f>
        <v>3</v>
      </c>
      <c r="BF1421">
        <f t="shared" ref="BF1421:BG1421" si="987">BF845</f>
        <v>3</v>
      </c>
      <c r="BG1421">
        <f t="shared" si="987"/>
        <v>3</v>
      </c>
      <c r="BH1421" s="3">
        <f t="array" ref="BH1421">INDEX($D$21:$M$44,MATCH($BD1421&amp;$BF1421,$C$21:$C$44&amp;$B$21:$B$44,0),MATCH(BH$1,$D$16:$M$16,0))+VLOOKUP($BE1421,战斗属性模型!$K$22:$O$24,BH$2,FALSE)*INDEX($BW$3:$CF$578,MATCH($BD1421&amp;$BF1421&amp;$BG1421,$BT$3:$BT$578&amp;$BU$3:$BU$578&amp;$BV$3:$BV$578,0),MATCH(BH$1,$BW$1:$CF$1,0))</f>
        <v>116.80000000000001</v>
      </c>
      <c r="BI1421" s="3">
        <f t="array" ref="BI1421">INDEX($D$21:$M$44,MATCH($BD1421&amp;$BF1421,$C$21:$C$44&amp;$B$21:$B$44,0),MATCH(BI$1,$D$16:$M$16,0))+VLOOKUP($BE1421,战斗属性模型!$K$22:$O$24,BI$2,FALSE)*INDEX($BW$3:$CF$578,MATCH($BD1421&amp;$BF1421&amp;$BG1421,$BT$3:$BT$578&amp;$BU$3:$BU$578&amp;$BV$3:$BV$578,0),MATCH(BI$1,$BW$1:$CF$1,0))</f>
        <v>5600</v>
      </c>
      <c r="BJ1421" s="3">
        <f t="array" ref="BJ1421">INDEX($D$21:$M$44,MATCH($BD1421&amp;$BF1421,$C$21:$C$44&amp;$B$21:$B$44,0),MATCH(BJ$1,$D$16:$M$16,0))+VLOOKUP($BE1421,战斗属性模型!$K$22:$O$24,BJ$2,FALSE)*INDEX($BW$3:$CF$578,MATCH($BD1421&amp;$BF1421&amp;$BG1421,$BT$3:$BT$578&amp;$BU$3:$BU$578&amp;$BV$3:$BV$578,0),MATCH(BJ$1,$BW$1:$CF$1,0))</f>
        <v>0</v>
      </c>
      <c r="BK1421" s="3">
        <f t="array" ref="BK1421">INDEX($D$21:$M$44,MATCH($BD1421&amp;$BF1421,$C$21:$C$44&amp;$B$21:$B$44,0),MATCH(BK$1,$D$16:$M$16,0))+VLOOKUP($BE1421,战斗属性模型!$K$22:$O$24,BK$2,FALSE)*INDEX($BW$3:$CF$578,MATCH($BD1421&amp;$BF1421&amp;$BG1421,$BT$3:$BT$578&amp;$BU$3:$BU$578&amp;$BV$3:$BV$578,0),MATCH(BK$1,$BW$1:$CF$1,0))</f>
        <v>0</v>
      </c>
      <c r="BL1421" s="3"/>
      <c r="BM1421" s="3"/>
      <c r="BN1421" s="3"/>
      <c r="BO1421" s="3"/>
      <c r="BP1421" s="3"/>
      <c r="BQ1421" s="3"/>
    </row>
    <row r="1422" spans="56:69" x14ac:dyDescent="0.2">
      <c r="BD1422" t="str">
        <f t="shared" si="985"/>
        <v>护甲</v>
      </c>
      <c r="BE1422">
        <f t="shared" si="986"/>
        <v>3</v>
      </c>
      <c r="BF1422">
        <f t="shared" ref="BF1422:BG1422" si="988">BF846</f>
        <v>3</v>
      </c>
      <c r="BG1422">
        <f t="shared" si="988"/>
        <v>4</v>
      </c>
      <c r="BH1422" s="3">
        <f t="array" ref="BH1422">INDEX($D$21:$M$44,MATCH($BD1422&amp;$BF1422,$C$21:$C$44&amp;$B$21:$B$44,0),MATCH(BH$1,$D$16:$M$16,0))+VLOOKUP($BE1422,战斗属性模型!$K$22:$O$24,BH$2,FALSE)*INDEX($BW$3:$CF$578,MATCH($BD1422&amp;$BF1422&amp;$BG1422,$BT$3:$BT$578&amp;$BU$3:$BU$578&amp;$BV$3:$BV$578,0),MATCH(BH$1,$BW$1:$CF$1,0))</f>
        <v>134.4</v>
      </c>
      <c r="BI1422" s="3">
        <f t="array" ref="BI1422">INDEX($D$21:$M$44,MATCH($BD1422&amp;$BF1422,$C$21:$C$44&amp;$B$21:$B$44,0),MATCH(BI$1,$D$16:$M$16,0))+VLOOKUP($BE1422,战斗属性模型!$K$22:$O$24,BI$2,FALSE)*INDEX($BW$3:$CF$578,MATCH($BD1422&amp;$BF1422&amp;$BG1422,$BT$3:$BT$578&amp;$BU$3:$BU$578&amp;$BV$3:$BV$578,0),MATCH(BI$1,$BW$1:$CF$1,0))</f>
        <v>6400</v>
      </c>
      <c r="BJ1422" s="3">
        <f t="array" ref="BJ1422">INDEX($D$21:$M$44,MATCH($BD1422&amp;$BF1422,$C$21:$C$44&amp;$B$21:$B$44,0),MATCH(BJ$1,$D$16:$M$16,0))+VLOOKUP($BE1422,战斗属性模型!$K$22:$O$24,BJ$2,FALSE)*INDEX($BW$3:$CF$578,MATCH($BD1422&amp;$BF1422&amp;$BG1422,$BT$3:$BT$578&amp;$BU$3:$BU$578&amp;$BV$3:$BV$578,0),MATCH(BJ$1,$BW$1:$CF$1,0))</f>
        <v>0</v>
      </c>
      <c r="BK1422" s="3">
        <f t="array" ref="BK1422">INDEX($D$21:$M$44,MATCH($BD1422&amp;$BF1422,$C$21:$C$44&amp;$B$21:$B$44,0),MATCH(BK$1,$D$16:$M$16,0))+VLOOKUP($BE1422,战斗属性模型!$K$22:$O$24,BK$2,FALSE)*INDEX($BW$3:$CF$578,MATCH($BD1422&amp;$BF1422&amp;$BG1422,$BT$3:$BT$578&amp;$BU$3:$BU$578&amp;$BV$3:$BV$578,0),MATCH(BK$1,$BW$1:$CF$1,0))</f>
        <v>0</v>
      </c>
      <c r="BL1422" s="3"/>
      <c r="BM1422" s="3"/>
      <c r="BN1422" s="3"/>
      <c r="BO1422" s="3"/>
      <c r="BP1422" s="3"/>
      <c r="BQ1422" s="3"/>
    </row>
    <row r="1423" spans="56:69" x14ac:dyDescent="0.2">
      <c r="BD1423" t="str">
        <f t="shared" si="985"/>
        <v>护甲</v>
      </c>
      <c r="BE1423">
        <f t="shared" si="986"/>
        <v>3</v>
      </c>
      <c r="BF1423">
        <f t="shared" ref="BF1423:BG1423" si="989">BF847</f>
        <v>3</v>
      </c>
      <c r="BG1423">
        <f t="shared" si="989"/>
        <v>5</v>
      </c>
      <c r="BH1423" s="3">
        <f t="array" ref="BH1423">INDEX($D$21:$M$44,MATCH($BD1423&amp;$BF1423,$C$21:$C$44&amp;$B$21:$B$44,0),MATCH(BH$1,$D$16:$M$16,0))+VLOOKUP($BE1423,战斗属性模型!$K$22:$O$24,BH$2,FALSE)*INDEX($BW$3:$CF$578,MATCH($BD1423&amp;$BF1423&amp;$BG1423,$BT$3:$BT$578&amp;$BU$3:$BU$578&amp;$BV$3:$BV$578,0),MATCH(BH$1,$BW$1:$CF$1,0))</f>
        <v>152</v>
      </c>
      <c r="BI1423" s="3">
        <f t="array" ref="BI1423">INDEX($D$21:$M$44,MATCH($BD1423&amp;$BF1423,$C$21:$C$44&amp;$B$21:$B$44,0),MATCH(BI$1,$D$16:$M$16,0))+VLOOKUP($BE1423,战斗属性模型!$K$22:$O$24,BI$2,FALSE)*INDEX($BW$3:$CF$578,MATCH($BD1423&amp;$BF1423&amp;$BG1423,$BT$3:$BT$578&amp;$BU$3:$BU$578&amp;$BV$3:$BV$578,0),MATCH(BI$1,$BW$1:$CF$1,0))</f>
        <v>7200</v>
      </c>
      <c r="BJ1423" s="3">
        <f t="array" ref="BJ1423">INDEX($D$21:$M$44,MATCH($BD1423&amp;$BF1423,$C$21:$C$44&amp;$B$21:$B$44,0),MATCH(BJ$1,$D$16:$M$16,0))+VLOOKUP($BE1423,战斗属性模型!$K$22:$O$24,BJ$2,FALSE)*INDEX($BW$3:$CF$578,MATCH($BD1423&amp;$BF1423&amp;$BG1423,$BT$3:$BT$578&amp;$BU$3:$BU$578&amp;$BV$3:$BV$578,0),MATCH(BJ$1,$BW$1:$CF$1,0))</f>
        <v>0</v>
      </c>
      <c r="BK1423" s="3">
        <f t="array" ref="BK1423">INDEX($D$21:$M$44,MATCH($BD1423&amp;$BF1423,$C$21:$C$44&amp;$B$21:$B$44,0),MATCH(BK$1,$D$16:$M$16,0))+VLOOKUP($BE1423,战斗属性模型!$K$22:$O$24,BK$2,FALSE)*INDEX($BW$3:$CF$578,MATCH($BD1423&amp;$BF1423&amp;$BG1423,$BT$3:$BT$578&amp;$BU$3:$BU$578&amp;$BV$3:$BV$578,0),MATCH(BK$1,$BW$1:$CF$1,0))</f>
        <v>0</v>
      </c>
      <c r="BL1423" s="3"/>
      <c r="BM1423" s="3"/>
      <c r="BN1423" s="3"/>
      <c r="BO1423" s="3"/>
      <c r="BP1423" s="3"/>
      <c r="BQ1423" s="3"/>
    </row>
    <row r="1424" spans="56:69" x14ac:dyDescent="0.2">
      <c r="BD1424" t="str">
        <f t="shared" si="985"/>
        <v>护甲</v>
      </c>
      <c r="BE1424">
        <f t="shared" si="986"/>
        <v>3</v>
      </c>
      <c r="BF1424">
        <f t="shared" ref="BF1424:BG1424" si="990">BF848</f>
        <v>3</v>
      </c>
      <c r="BG1424">
        <f t="shared" si="990"/>
        <v>6</v>
      </c>
      <c r="BH1424" s="3">
        <f t="array" ref="BH1424">INDEX($D$21:$M$44,MATCH($BD1424&amp;$BF1424,$C$21:$C$44&amp;$B$21:$B$44,0),MATCH(BH$1,$D$16:$M$16,0))+VLOOKUP($BE1424,战斗属性模型!$K$22:$O$24,BH$2,FALSE)*INDEX($BW$3:$CF$578,MATCH($BD1424&amp;$BF1424&amp;$BG1424,$BT$3:$BT$578&amp;$BU$3:$BU$578&amp;$BV$3:$BV$578,0),MATCH(BH$1,$BW$1:$CF$1,0))</f>
        <v>169.60000000000002</v>
      </c>
      <c r="BI1424" s="3">
        <f t="array" ref="BI1424">INDEX($D$21:$M$44,MATCH($BD1424&amp;$BF1424,$C$21:$C$44&amp;$B$21:$B$44,0),MATCH(BI$1,$D$16:$M$16,0))+VLOOKUP($BE1424,战斗属性模型!$K$22:$O$24,BI$2,FALSE)*INDEX($BW$3:$CF$578,MATCH($BD1424&amp;$BF1424&amp;$BG1424,$BT$3:$BT$578&amp;$BU$3:$BU$578&amp;$BV$3:$BV$578,0),MATCH(BI$1,$BW$1:$CF$1,0))</f>
        <v>8000</v>
      </c>
      <c r="BJ1424" s="3">
        <f t="array" ref="BJ1424">INDEX($D$21:$M$44,MATCH($BD1424&amp;$BF1424,$C$21:$C$44&amp;$B$21:$B$44,0),MATCH(BJ$1,$D$16:$M$16,0))+VLOOKUP($BE1424,战斗属性模型!$K$22:$O$24,BJ$2,FALSE)*INDEX($BW$3:$CF$578,MATCH($BD1424&amp;$BF1424&amp;$BG1424,$BT$3:$BT$578&amp;$BU$3:$BU$578&amp;$BV$3:$BV$578,0),MATCH(BJ$1,$BW$1:$CF$1,0))</f>
        <v>0</v>
      </c>
      <c r="BK1424" s="3">
        <f t="array" ref="BK1424">INDEX($D$21:$M$44,MATCH($BD1424&amp;$BF1424,$C$21:$C$44&amp;$B$21:$B$44,0),MATCH(BK$1,$D$16:$M$16,0))+VLOOKUP($BE1424,战斗属性模型!$K$22:$O$24,BK$2,FALSE)*INDEX($BW$3:$CF$578,MATCH($BD1424&amp;$BF1424&amp;$BG1424,$BT$3:$BT$578&amp;$BU$3:$BU$578&amp;$BV$3:$BV$578,0),MATCH(BK$1,$BW$1:$CF$1,0))</f>
        <v>0</v>
      </c>
      <c r="BL1424" s="3"/>
      <c r="BM1424" s="3"/>
      <c r="BN1424" s="3"/>
      <c r="BO1424" s="3"/>
      <c r="BP1424" s="3"/>
      <c r="BQ1424" s="3"/>
    </row>
    <row r="1425" spans="56:69" x14ac:dyDescent="0.2">
      <c r="BD1425" t="str">
        <f t="shared" si="985"/>
        <v>护甲</v>
      </c>
      <c r="BE1425">
        <f t="shared" si="986"/>
        <v>3</v>
      </c>
      <c r="BF1425">
        <f t="shared" ref="BF1425:BG1425" si="991">BF849</f>
        <v>3</v>
      </c>
      <c r="BG1425">
        <f t="shared" si="991"/>
        <v>7</v>
      </c>
      <c r="BH1425" s="3">
        <f t="array" ref="BH1425">INDEX($D$21:$M$44,MATCH($BD1425&amp;$BF1425,$C$21:$C$44&amp;$B$21:$B$44,0),MATCH(BH$1,$D$16:$M$16,0))+VLOOKUP($BE1425,战斗属性模型!$K$22:$O$24,BH$2,FALSE)*INDEX($BW$3:$CF$578,MATCH($BD1425&amp;$BF1425&amp;$BG1425,$BT$3:$BT$578&amp;$BU$3:$BU$578&amp;$BV$3:$BV$578,0),MATCH(BH$1,$BW$1:$CF$1,0))</f>
        <v>187.20000000000002</v>
      </c>
      <c r="BI1425" s="3">
        <f t="array" ref="BI1425">INDEX($D$21:$M$44,MATCH($BD1425&amp;$BF1425,$C$21:$C$44&amp;$B$21:$B$44,0),MATCH(BI$1,$D$16:$M$16,0))+VLOOKUP($BE1425,战斗属性模型!$K$22:$O$24,BI$2,FALSE)*INDEX($BW$3:$CF$578,MATCH($BD1425&amp;$BF1425&amp;$BG1425,$BT$3:$BT$578&amp;$BU$3:$BU$578&amp;$BV$3:$BV$578,0),MATCH(BI$1,$BW$1:$CF$1,0))</f>
        <v>8800</v>
      </c>
      <c r="BJ1425" s="3">
        <f t="array" ref="BJ1425">INDEX($D$21:$M$44,MATCH($BD1425&amp;$BF1425,$C$21:$C$44&amp;$B$21:$B$44,0),MATCH(BJ$1,$D$16:$M$16,0))+VLOOKUP($BE1425,战斗属性模型!$K$22:$O$24,BJ$2,FALSE)*INDEX($BW$3:$CF$578,MATCH($BD1425&amp;$BF1425&amp;$BG1425,$BT$3:$BT$578&amp;$BU$3:$BU$578&amp;$BV$3:$BV$578,0),MATCH(BJ$1,$BW$1:$CF$1,0))</f>
        <v>0</v>
      </c>
      <c r="BK1425" s="3">
        <f t="array" ref="BK1425">INDEX($D$21:$M$44,MATCH($BD1425&amp;$BF1425,$C$21:$C$44&amp;$B$21:$B$44,0),MATCH(BK$1,$D$16:$M$16,0))+VLOOKUP($BE1425,战斗属性模型!$K$22:$O$24,BK$2,FALSE)*INDEX($BW$3:$CF$578,MATCH($BD1425&amp;$BF1425&amp;$BG1425,$BT$3:$BT$578&amp;$BU$3:$BU$578&amp;$BV$3:$BV$578,0),MATCH(BK$1,$BW$1:$CF$1,0))</f>
        <v>0</v>
      </c>
      <c r="BL1425" s="3"/>
      <c r="BM1425" s="3"/>
      <c r="BN1425" s="3"/>
      <c r="BO1425" s="3"/>
      <c r="BP1425" s="3"/>
      <c r="BQ1425" s="3"/>
    </row>
    <row r="1426" spans="56:69" x14ac:dyDescent="0.2">
      <c r="BD1426" t="str">
        <f t="shared" si="985"/>
        <v>护甲</v>
      </c>
      <c r="BE1426">
        <f t="shared" si="986"/>
        <v>3</v>
      </c>
      <c r="BF1426">
        <f t="shared" ref="BF1426:BG1426" si="992">BF850</f>
        <v>3</v>
      </c>
      <c r="BG1426">
        <f t="shared" si="992"/>
        <v>8</v>
      </c>
      <c r="BH1426" s="3">
        <f t="array" ref="BH1426">INDEX($D$21:$M$44,MATCH($BD1426&amp;$BF1426,$C$21:$C$44&amp;$B$21:$B$44,0),MATCH(BH$1,$D$16:$M$16,0))+VLOOKUP($BE1426,战斗属性模型!$K$22:$O$24,BH$2,FALSE)*INDEX($BW$3:$CF$578,MATCH($BD1426&amp;$BF1426&amp;$BG1426,$BT$3:$BT$578&amp;$BU$3:$BU$578&amp;$BV$3:$BV$578,0),MATCH(BH$1,$BW$1:$CF$1,0))</f>
        <v>204.8</v>
      </c>
      <c r="BI1426" s="3">
        <f t="array" ref="BI1426">INDEX($D$21:$M$44,MATCH($BD1426&amp;$BF1426,$C$21:$C$44&amp;$B$21:$B$44,0),MATCH(BI$1,$D$16:$M$16,0))+VLOOKUP($BE1426,战斗属性模型!$K$22:$O$24,BI$2,FALSE)*INDEX($BW$3:$CF$578,MATCH($BD1426&amp;$BF1426&amp;$BG1426,$BT$3:$BT$578&amp;$BU$3:$BU$578&amp;$BV$3:$BV$578,0),MATCH(BI$1,$BW$1:$CF$1,0))</f>
        <v>9600</v>
      </c>
      <c r="BJ1426" s="3">
        <f t="array" ref="BJ1426">INDEX($D$21:$M$44,MATCH($BD1426&amp;$BF1426,$C$21:$C$44&amp;$B$21:$B$44,0),MATCH(BJ$1,$D$16:$M$16,0))+VLOOKUP($BE1426,战斗属性模型!$K$22:$O$24,BJ$2,FALSE)*INDEX($BW$3:$CF$578,MATCH($BD1426&amp;$BF1426&amp;$BG1426,$BT$3:$BT$578&amp;$BU$3:$BU$578&amp;$BV$3:$BV$578,0),MATCH(BJ$1,$BW$1:$CF$1,0))</f>
        <v>0</v>
      </c>
      <c r="BK1426" s="3">
        <f t="array" ref="BK1426">INDEX($D$21:$M$44,MATCH($BD1426&amp;$BF1426,$C$21:$C$44&amp;$B$21:$B$44,0),MATCH(BK$1,$D$16:$M$16,0))+VLOOKUP($BE1426,战斗属性模型!$K$22:$O$24,BK$2,FALSE)*INDEX($BW$3:$CF$578,MATCH($BD1426&amp;$BF1426&amp;$BG1426,$BT$3:$BT$578&amp;$BU$3:$BU$578&amp;$BV$3:$BV$578,0),MATCH(BK$1,$BW$1:$CF$1,0))</f>
        <v>0</v>
      </c>
      <c r="BL1426" s="3"/>
      <c r="BM1426" s="3"/>
      <c r="BN1426" s="3"/>
      <c r="BO1426" s="3"/>
      <c r="BP1426" s="3"/>
      <c r="BQ1426" s="3"/>
    </row>
    <row r="1427" spans="56:69" x14ac:dyDescent="0.2">
      <c r="BD1427" t="str">
        <f t="shared" si="985"/>
        <v>护甲</v>
      </c>
      <c r="BE1427">
        <f t="shared" si="986"/>
        <v>3</v>
      </c>
      <c r="BF1427">
        <f t="shared" ref="BF1427:BG1427" si="993">BF851</f>
        <v>3</v>
      </c>
      <c r="BG1427">
        <f t="shared" si="993"/>
        <v>9</v>
      </c>
      <c r="BH1427" s="3">
        <f t="array" ref="BH1427">INDEX($D$21:$M$44,MATCH($BD1427&amp;$BF1427,$C$21:$C$44&amp;$B$21:$B$44,0),MATCH(BH$1,$D$16:$M$16,0))+VLOOKUP($BE1427,战斗属性模型!$K$22:$O$24,BH$2,FALSE)*INDEX($BW$3:$CF$578,MATCH($BD1427&amp;$BF1427&amp;$BG1427,$BT$3:$BT$578&amp;$BU$3:$BU$578&amp;$BV$3:$BV$578,0),MATCH(BH$1,$BW$1:$CF$1,0))</f>
        <v>222.4</v>
      </c>
      <c r="BI1427" s="3">
        <f t="array" ref="BI1427">INDEX($D$21:$M$44,MATCH($BD1427&amp;$BF1427,$C$21:$C$44&amp;$B$21:$B$44,0),MATCH(BI$1,$D$16:$M$16,0))+VLOOKUP($BE1427,战斗属性模型!$K$22:$O$24,BI$2,FALSE)*INDEX($BW$3:$CF$578,MATCH($BD1427&amp;$BF1427&amp;$BG1427,$BT$3:$BT$578&amp;$BU$3:$BU$578&amp;$BV$3:$BV$578,0),MATCH(BI$1,$BW$1:$CF$1,0))</f>
        <v>10400</v>
      </c>
      <c r="BJ1427" s="3">
        <f t="array" ref="BJ1427">INDEX($D$21:$M$44,MATCH($BD1427&amp;$BF1427,$C$21:$C$44&amp;$B$21:$B$44,0),MATCH(BJ$1,$D$16:$M$16,0))+VLOOKUP($BE1427,战斗属性模型!$K$22:$O$24,BJ$2,FALSE)*INDEX($BW$3:$CF$578,MATCH($BD1427&amp;$BF1427&amp;$BG1427,$BT$3:$BT$578&amp;$BU$3:$BU$578&amp;$BV$3:$BV$578,0),MATCH(BJ$1,$BW$1:$CF$1,0))</f>
        <v>0</v>
      </c>
      <c r="BK1427" s="3">
        <f t="array" ref="BK1427">INDEX($D$21:$M$44,MATCH($BD1427&amp;$BF1427,$C$21:$C$44&amp;$B$21:$B$44,0),MATCH(BK$1,$D$16:$M$16,0))+VLOOKUP($BE1427,战斗属性模型!$K$22:$O$24,BK$2,FALSE)*INDEX($BW$3:$CF$578,MATCH($BD1427&amp;$BF1427&amp;$BG1427,$BT$3:$BT$578&amp;$BU$3:$BU$578&amp;$BV$3:$BV$578,0),MATCH(BK$1,$BW$1:$CF$1,0))</f>
        <v>0</v>
      </c>
      <c r="BL1427" s="3"/>
      <c r="BM1427" s="3"/>
      <c r="BN1427" s="3"/>
      <c r="BO1427" s="3"/>
      <c r="BP1427" s="3"/>
      <c r="BQ1427" s="3"/>
    </row>
    <row r="1428" spans="56:69" x14ac:dyDescent="0.2">
      <c r="BD1428" t="str">
        <f t="shared" si="985"/>
        <v>护甲</v>
      </c>
      <c r="BE1428">
        <f t="shared" si="986"/>
        <v>3</v>
      </c>
      <c r="BF1428">
        <f t="shared" ref="BF1428:BG1428" si="994">BF852</f>
        <v>3</v>
      </c>
      <c r="BG1428">
        <f t="shared" si="994"/>
        <v>10</v>
      </c>
      <c r="BH1428" s="3">
        <f t="array" ref="BH1428">INDEX($D$21:$M$44,MATCH($BD1428&amp;$BF1428,$C$21:$C$44&amp;$B$21:$B$44,0),MATCH(BH$1,$D$16:$M$16,0))+VLOOKUP($BE1428,战斗属性模型!$K$22:$O$24,BH$2,FALSE)*INDEX($BW$3:$CF$578,MATCH($BD1428&amp;$BF1428&amp;$BG1428,$BT$3:$BT$578&amp;$BU$3:$BU$578&amp;$BV$3:$BV$578,0),MATCH(BH$1,$BW$1:$CF$1,0))</f>
        <v>240</v>
      </c>
      <c r="BI1428" s="3">
        <f t="array" ref="BI1428">INDEX($D$21:$M$44,MATCH($BD1428&amp;$BF1428,$C$21:$C$44&amp;$B$21:$B$44,0),MATCH(BI$1,$D$16:$M$16,0))+VLOOKUP($BE1428,战斗属性模型!$K$22:$O$24,BI$2,FALSE)*INDEX($BW$3:$CF$578,MATCH($BD1428&amp;$BF1428&amp;$BG1428,$BT$3:$BT$578&amp;$BU$3:$BU$578&amp;$BV$3:$BV$578,0),MATCH(BI$1,$BW$1:$CF$1,0))</f>
        <v>11200</v>
      </c>
      <c r="BJ1428" s="3">
        <f t="array" ref="BJ1428">INDEX($D$21:$M$44,MATCH($BD1428&amp;$BF1428,$C$21:$C$44&amp;$B$21:$B$44,0),MATCH(BJ$1,$D$16:$M$16,0))+VLOOKUP($BE1428,战斗属性模型!$K$22:$O$24,BJ$2,FALSE)*INDEX($BW$3:$CF$578,MATCH($BD1428&amp;$BF1428&amp;$BG1428,$BT$3:$BT$578&amp;$BU$3:$BU$578&amp;$BV$3:$BV$578,0),MATCH(BJ$1,$BW$1:$CF$1,0))</f>
        <v>0</v>
      </c>
      <c r="BK1428" s="3">
        <f t="array" ref="BK1428">INDEX($D$21:$M$44,MATCH($BD1428&amp;$BF1428,$C$21:$C$44&amp;$B$21:$B$44,0),MATCH(BK$1,$D$16:$M$16,0))+VLOOKUP($BE1428,战斗属性模型!$K$22:$O$24,BK$2,FALSE)*INDEX($BW$3:$CF$578,MATCH($BD1428&amp;$BF1428&amp;$BG1428,$BT$3:$BT$578&amp;$BU$3:$BU$578&amp;$BV$3:$BV$578,0),MATCH(BK$1,$BW$1:$CF$1,0))</f>
        <v>0</v>
      </c>
      <c r="BL1428" s="3"/>
      <c r="BM1428" s="3"/>
      <c r="BN1428" s="3"/>
      <c r="BO1428" s="3"/>
      <c r="BP1428" s="3"/>
      <c r="BQ1428" s="3"/>
    </row>
    <row r="1429" spans="56:69" x14ac:dyDescent="0.2">
      <c r="BD1429" t="str">
        <f t="shared" si="985"/>
        <v>护甲</v>
      </c>
      <c r="BE1429">
        <f t="shared" si="986"/>
        <v>3</v>
      </c>
      <c r="BF1429">
        <f t="shared" ref="BF1429:BG1429" si="995">BF853</f>
        <v>3</v>
      </c>
      <c r="BG1429">
        <f t="shared" si="995"/>
        <v>11</v>
      </c>
      <c r="BH1429" s="3">
        <f t="array" ref="BH1429">INDEX($D$21:$M$44,MATCH($BD1429&amp;$BF1429,$C$21:$C$44&amp;$B$21:$B$44,0),MATCH(BH$1,$D$16:$M$16,0))+VLOOKUP($BE1429,战斗属性模型!$K$22:$O$24,BH$2,FALSE)*INDEX($BW$3:$CF$578,MATCH($BD1429&amp;$BF1429&amp;$BG1429,$BT$3:$BT$578&amp;$BU$3:$BU$578&amp;$BV$3:$BV$578,0),MATCH(BH$1,$BW$1:$CF$1,0))</f>
        <v>257.60000000000002</v>
      </c>
      <c r="BI1429" s="3">
        <f t="array" ref="BI1429">INDEX($D$21:$M$44,MATCH($BD1429&amp;$BF1429,$C$21:$C$44&amp;$B$21:$B$44,0),MATCH(BI$1,$D$16:$M$16,0))+VLOOKUP($BE1429,战斗属性模型!$K$22:$O$24,BI$2,FALSE)*INDEX($BW$3:$CF$578,MATCH($BD1429&amp;$BF1429&amp;$BG1429,$BT$3:$BT$578&amp;$BU$3:$BU$578&amp;$BV$3:$BV$578,0),MATCH(BI$1,$BW$1:$CF$1,0))</f>
        <v>12000</v>
      </c>
      <c r="BJ1429" s="3">
        <f t="array" ref="BJ1429">INDEX($D$21:$M$44,MATCH($BD1429&amp;$BF1429,$C$21:$C$44&amp;$B$21:$B$44,0),MATCH(BJ$1,$D$16:$M$16,0))+VLOOKUP($BE1429,战斗属性模型!$K$22:$O$24,BJ$2,FALSE)*INDEX($BW$3:$CF$578,MATCH($BD1429&amp;$BF1429&amp;$BG1429,$BT$3:$BT$578&amp;$BU$3:$BU$578&amp;$BV$3:$BV$578,0),MATCH(BJ$1,$BW$1:$CF$1,0))</f>
        <v>0</v>
      </c>
      <c r="BK1429" s="3">
        <f t="array" ref="BK1429">INDEX($D$21:$M$44,MATCH($BD1429&amp;$BF1429,$C$21:$C$44&amp;$B$21:$B$44,0),MATCH(BK$1,$D$16:$M$16,0))+VLOOKUP($BE1429,战斗属性模型!$K$22:$O$24,BK$2,FALSE)*INDEX($BW$3:$CF$578,MATCH($BD1429&amp;$BF1429&amp;$BG1429,$BT$3:$BT$578&amp;$BU$3:$BU$578&amp;$BV$3:$BV$578,0),MATCH(BK$1,$BW$1:$CF$1,0))</f>
        <v>0</v>
      </c>
      <c r="BL1429" s="3"/>
      <c r="BM1429" s="3"/>
      <c r="BN1429" s="3"/>
      <c r="BO1429" s="3"/>
      <c r="BP1429" s="3"/>
      <c r="BQ1429" s="3"/>
    </row>
    <row r="1430" spans="56:69" x14ac:dyDescent="0.2">
      <c r="BD1430" t="str">
        <f t="shared" si="985"/>
        <v>护甲</v>
      </c>
      <c r="BE1430">
        <f t="shared" si="986"/>
        <v>3</v>
      </c>
      <c r="BF1430">
        <f t="shared" ref="BF1430:BG1430" si="996">BF854</f>
        <v>3</v>
      </c>
      <c r="BG1430">
        <f t="shared" si="996"/>
        <v>12</v>
      </c>
      <c r="BH1430" s="3">
        <f t="array" ref="BH1430">INDEX($D$21:$M$44,MATCH($BD1430&amp;$BF1430,$C$21:$C$44&amp;$B$21:$B$44,0),MATCH(BH$1,$D$16:$M$16,0))+VLOOKUP($BE1430,战斗属性模型!$K$22:$O$24,BH$2,FALSE)*INDEX($BW$3:$CF$578,MATCH($BD1430&amp;$BF1430&amp;$BG1430,$BT$3:$BT$578&amp;$BU$3:$BU$578&amp;$BV$3:$BV$578,0),MATCH(BH$1,$BW$1:$CF$1,0))</f>
        <v>275.20000000000005</v>
      </c>
      <c r="BI1430" s="3">
        <f t="array" ref="BI1430">INDEX($D$21:$M$44,MATCH($BD1430&amp;$BF1430,$C$21:$C$44&amp;$B$21:$B$44,0),MATCH(BI$1,$D$16:$M$16,0))+VLOOKUP($BE1430,战斗属性模型!$K$22:$O$24,BI$2,FALSE)*INDEX($BW$3:$CF$578,MATCH($BD1430&amp;$BF1430&amp;$BG1430,$BT$3:$BT$578&amp;$BU$3:$BU$578&amp;$BV$3:$BV$578,0),MATCH(BI$1,$BW$1:$CF$1,0))</f>
        <v>12800</v>
      </c>
      <c r="BJ1430" s="3">
        <f t="array" ref="BJ1430">INDEX($D$21:$M$44,MATCH($BD1430&amp;$BF1430,$C$21:$C$44&amp;$B$21:$B$44,0),MATCH(BJ$1,$D$16:$M$16,0))+VLOOKUP($BE1430,战斗属性模型!$K$22:$O$24,BJ$2,FALSE)*INDEX($BW$3:$CF$578,MATCH($BD1430&amp;$BF1430&amp;$BG1430,$BT$3:$BT$578&amp;$BU$3:$BU$578&amp;$BV$3:$BV$578,0),MATCH(BJ$1,$BW$1:$CF$1,0))</f>
        <v>0</v>
      </c>
      <c r="BK1430" s="3">
        <f t="array" ref="BK1430">INDEX($D$21:$M$44,MATCH($BD1430&amp;$BF1430,$C$21:$C$44&amp;$B$21:$B$44,0),MATCH(BK$1,$D$16:$M$16,0))+VLOOKUP($BE1430,战斗属性模型!$K$22:$O$24,BK$2,FALSE)*INDEX($BW$3:$CF$578,MATCH($BD1430&amp;$BF1430&amp;$BG1430,$BT$3:$BT$578&amp;$BU$3:$BU$578&amp;$BV$3:$BV$578,0),MATCH(BK$1,$BW$1:$CF$1,0))</f>
        <v>0</v>
      </c>
      <c r="BL1430" s="3"/>
      <c r="BM1430" s="3"/>
      <c r="BN1430" s="3"/>
      <c r="BO1430" s="3"/>
      <c r="BP1430" s="3"/>
      <c r="BQ1430" s="3"/>
    </row>
    <row r="1431" spans="56:69" x14ac:dyDescent="0.2">
      <c r="BD1431" t="str">
        <f t="shared" si="985"/>
        <v>护甲</v>
      </c>
      <c r="BE1431">
        <f t="shared" si="986"/>
        <v>3</v>
      </c>
      <c r="BF1431">
        <f t="shared" ref="BF1431:BG1431" si="997">BF855</f>
        <v>3</v>
      </c>
      <c r="BG1431">
        <f t="shared" si="997"/>
        <v>13</v>
      </c>
      <c r="BH1431" s="3">
        <f t="array" ref="BH1431">INDEX($D$21:$M$44,MATCH($BD1431&amp;$BF1431,$C$21:$C$44&amp;$B$21:$B$44,0),MATCH(BH$1,$D$16:$M$16,0))+VLOOKUP($BE1431,战斗属性模型!$K$22:$O$24,BH$2,FALSE)*INDEX($BW$3:$CF$578,MATCH($BD1431&amp;$BF1431&amp;$BG1431,$BT$3:$BT$578&amp;$BU$3:$BU$578&amp;$BV$3:$BV$578,0),MATCH(BH$1,$BW$1:$CF$1,0))</f>
        <v>292.8</v>
      </c>
      <c r="BI1431" s="3">
        <f t="array" ref="BI1431">INDEX($D$21:$M$44,MATCH($BD1431&amp;$BF1431,$C$21:$C$44&amp;$B$21:$B$44,0),MATCH(BI$1,$D$16:$M$16,0))+VLOOKUP($BE1431,战斗属性模型!$K$22:$O$24,BI$2,FALSE)*INDEX($BW$3:$CF$578,MATCH($BD1431&amp;$BF1431&amp;$BG1431,$BT$3:$BT$578&amp;$BU$3:$BU$578&amp;$BV$3:$BV$578,0),MATCH(BI$1,$BW$1:$CF$1,0))</f>
        <v>13600</v>
      </c>
      <c r="BJ1431" s="3">
        <f t="array" ref="BJ1431">INDEX($D$21:$M$44,MATCH($BD1431&amp;$BF1431,$C$21:$C$44&amp;$B$21:$B$44,0),MATCH(BJ$1,$D$16:$M$16,0))+VLOOKUP($BE1431,战斗属性模型!$K$22:$O$24,BJ$2,FALSE)*INDEX($BW$3:$CF$578,MATCH($BD1431&amp;$BF1431&amp;$BG1431,$BT$3:$BT$578&amp;$BU$3:$BU$578&amp;$BV$3:$BV$578,0),MATCH(BJ$1,$BW$1:$CF$1,0))</f>
        <v>0</v>
      </c>
      <c r="BK1431" s="3">
        <f t="array" ref="BK1431">INDEX($D$21:$M$44,MATCH($BD1431&amp;$BF1431,$C$21:$C$44&amp;$B$21:$B$44,0),MATCH(BK$1,$D$16:$M$16,0))+VLOOKUP($BE1431,战斗属性模型!$K$22:$O$24,BK$2,FALSE)*INDEX($BW$3:$CF$578,MATCH($BD1431&amp;$BF1431&amp;$BG1431,$BT$3:$BT$578&amp;$BU$3:$BU$578&amp;$BV$3:$BV$578,0),MATCH(BK$1,$BW$1:$CF$1,0))</f>
        <v>0</v>
      </c>
      <c r="BL1431" s="3"/>
      <c r="BM1431" s="3"/>
      <c r="BN1431" s="3"/>
      <c r="BO1431" s="3"/>
      <c r="BP1431" s="3"/>
      <c r="BQ1431" s="3"/>
    </row>
    <row r="1432" spans="56:69" x14ac:dyDescent="0.2">
      <c r="BD1432" t="str">
        <f t="shared" si="985"/>
        <v>护甲</v>
      </c>
      <c r="BE1432">
        <f t="shared" si="986"/>
        <v>3</v>
      </c>
      <c r="BF1432">
        <f t="shared" ref="BF1432:BG1432" si="998">BF856</f>
        <v>3</v>
      </c>
      <c r="BG1432">
        <f t="shared" si="998"/>
        <v>14</v>
      </c>
      <c r="BH1432" s="3">
        <f t="array" ref="BH1432">INDEX($D$21:$M$44,MATCH($BD1432&amp;$BF1432,$C$21:$C$44&amp;$B$21:$B$44,0),MATCH(BH$1,$D$16:$M$16,0))+VLOOKUP($BE1432,战斗属性模型!$K$22:$O$24,BH$2,FALSE)*INDEX($BW$3:$CF$578,MATCH($BD1432&amp;$BF1432&amp;$BG1432,$BT$3:$BT$578&amp;$BU$3:$BU$578&amp;$BV$3:$BV$578,0),MATCH(BH$1,$BW$1:$CF$1,0))</f>
        <v>310.40000000000003</v>
      </c>
      <c r="BI1432" s="3">
        <f t="array" ref="BI1432">INDEX($D$21:$M$44,MATCH($BD1432&amp;$BF1432,$C$21:$C$44&amp;$B$21:$B$44,0),MATCH(BI$1,$D$16:$M$16,0))+VLOOKUP($BE1432,战斗属性模型!$K$22:$O$24,BI$2,FALSE)*INDEX($BW$3:$CF$578,MATCH($BD1432&amp;$BF1432&amp;$BG1432,$BT$3:$BT$578&amp;$BU$3:$BU$578&amp;$BV$3:$BV$578,0),MATCH(BI$1,$BW$1:$CF$1,0))</f>
        <v>14400</v>
      </c>
      <c r="BJ1432" s="3">
        <f t="array" ref="BJ1432">INDEX($D$21:$M$44,MATCH($BD1432&amp;$BF1432,$C$21:$C$44&amp;$B$21:$B$44,0),MATCH(BJ$1,$D$16:$M$16,0))+VLOOKUP($BE1432,战斗属性模型!$K$22:$O$24,BJ$2,FALSE)*INDEX($BW$3:$CF$578,MATCH($BD1432&amp;$BF1432&amp;$BG1432,$BT$3:$BT$578&amp;$BU$3:$BU$578&amp;$BV$3:$BV$578,0),MATCH(BJ$1,$BW$1:$CF$1,0))</f>
        <v>0</v>
      </c>
      <c r="BK1432" s="3">
        <f t="array" ref="BK1432">INDEX($D$21:$M$44,MATCH($BD1432&amp;$BF1432,$C$21:$C$44&amp;$B$21:$B$44,0),MATCH(BK$1,$D$16:$M$16,0))+VLOOKUP($BE1432,战斗属性模型!$K$22:$O$24,BK$2,FALSE)*INDEX($BW$3:$CF$578,MATCH($BD1432&amp;$BF1432&amp;$BG1432,$BT$3:$BT$578&amp;$BU$3:$BU$578&amp;$BV$3:$BV$578,0),MATCH(BK$1,$BW$1:$CF$1,0))</f>
        <v>0</v>
      </c>
      <c r="BL1432" s="3"/>
      <c r="BM1432" s="3"/>
      <c r="BN1432" s="3"/>
      <c r="BO1432" s="3"/>
      <c r="BP1432" s="3"/>
      <c r="BQ1432" s="3"/>
    </row>
    <row r="1433" spans="56:69" x14ac:dyDescent="0.2">
      <c r="BD1433" t="str">
        <f t="shared" si="985"/>
        <v>护甲</v>
      </c>
      <c r="BE1433">
        <f t="shared" si="986"/>
        <v>3</v>
      </c>
      <c r="BF1433">
        <f t="shared" ref="BF1433:BG1433" si="999">BF857</f>
        <v>3</v>
      </c>
      <c r="BG1433">
        <f t="shared" si="999"/>
        <v>15</v>
      </c>
      <c r="BH1433" s="3">
        <f t="array" ref="BH1433">INDEX($D$21:$M$44,MATCH($BD1433&amp;$BF1433,$C$21:$C$44&amp;$B$21:$B$44,0),MATCH(BH$1,$D$16:$M$16,0))+VLOOKUP($BE1433,战斗属性模型!$K$22:$O$24,BH$2,FALSE)*INDEX($BW$3:$CF$578,MATCH($BD1433&amp;$BF1433&amp;$BG1433,$BT$3:$BT$578&amp;$BU$3:$BU$578&amp;$BV$3:$BV$578,0),MATCH(BH$1,$BW$1:$CF$1,0))</f>
        <v>328</v>
      </c>
      <c r="BI1433" s="3">
        <f t="array" ref="BI1433">INDEX($D$21:$M$44,MATCH($BD1433&amp;$BF1433,$C$21:$C$44&amp;$B$21:$B$44,0),MATCH(BI$1,$D$16:$M$16,0))+VLOOKUP($BE1433,战斗属性模型!$K$22:$O$24,BI$2,FALSE)*INDEX($BW$3:$CF$578,MATCH($BD1433&amp;$BF1433&amp;$BG1433,$BT$3:$BT$578&amp;$BU$3:$BU$578&amp;$BV$3:$BV$578,0),MATCH(BI$1,$BW$1:$CF$1,0))</f>
        <v>15200</v>
      </c>
      <c r="BJ1433" s="3">
        <f t="array" ref="BJ1433">INDEX($D$21:$M$44,MATCH($BD1433&amp;$BF1433,$C$21:$C$44&amp;$B$21:$B$44,0),MATCH(BJ$1,$D$16:$M$16,0))+VLOOKUP($BE1433,战斗属性模型!$K$22:$O$24,BJ$2,FALSE)*INDEX($BW$3:$CF$578,MATCH($BD1433&amp;$BF1433&amp;$BG1433,$BT$3:$BT$578&amp;$BU$3:$BU$578&amp;$BV$3:$BV$578,0),MATCH(BJ$1,$BW$1:$CF$1,0))</f>
        <v>0</v>
      </c>
      <c r="BK1433" s="3">
        <f t="array" ref="BK1433">INDEX($D$21:$M$44,MATCH($BD1433&amp;$BF1433,$C$21:$C$44&amp;$B$21:$B$44,0),MATCH(BK$1,$D$16:$M$16,0))+VLOOKUP($BE1433,战斗属性模型!$K$22:$O$24,BK$2,FALSE)*INDEX($BW$3:$CF$578,MATCH($BD1433&amp;$BF1433&amp;$BG1433,$BT$3:$BT$578&amp;$BU$3:$BU$578&amp;$BV$3:$BV$578,0),MATCH(BK$1,$BW$1:$CF$1,0))</f>
        <v>0</v>
      </c>
      <c r="BL1433" s="3"/>
      <c r="BM1433" s="3"/>
      <c r="BN1433" s="3"/>
      <c r="BO1433" s="3"/>
      <c r="BP1433" s="3"/>
      <c r="BQ1433" s="3"/>
    </row>
    <row r="1434" spans="56:69" x14ac:dyDescent="0.2">
      <c r="BD1434" t="str">
        <f t="shared" si="985"/>
        <v>护甲</v>
      </c>
      <c r="BE1434">
        <f t="shared" si="986"/>
        <v>3</v>
      </c>
      <c r="BF1434">
        <f t="shared" ref="BF1434:BG1434" si="1000">BF858</f>
        <v>3</v>
      </c>
      <c r="BG1434">
        <f t="shared" si="1000"/>
        <v>16</v>
      </c>
      <c r="BH1434" s="3">
        <f t="array" ref="BH1434">INDEX($D$21:$M$44,MATCH($BD1434&amp;$BF1434,$C$21:$C$44&amp;$B$21:$B$44,0),MATCH(BH$1,$D$16:$M$16,0))+VLOOKUP($BE1434,战斗属性模型!$K$22:$O$24,BH$2,FALSE)*INDEX($BW$3:$CF$578,MATCH($BD1434&amp;$BF1434&amp;$BG1434,$BT$3:$BT$578&amp;$BU$3:$BU$578&amp;$BV$3:$BV$578,0),MATCH(BH$1,$BW$1:$CF$1,0))</f>
        <v>345.6</v>
      </c>
      <c r="BI1434" s="3">
        <f t="array" ref="BI1434">INDEX($D$21:$M$44,MATCH($BD1434&amp;$BF1434,$C$21:$C$44&amp;$B$21:$B$44,0),MATCH(BI$1,$D$16:$M$16,0))+VLOOKUP($BE1434,战斗属性模型!$K$22:$O$24,BI$2,FALSE)*INDEX($BW$3:$CF$578,MATCH($BD1434&amp;$BF1434&amp;$BG1434,$BT$3:$BT$578&amp;$BU$3:$BU$578&amp;$BV$3:$BV$578,0),MATCH(BI$1,$BW$1:$CF$1,0))</f>
        <v>16000</v>
      </c>
      <c r="BJ1434" s="3">
        <f t="array" ref="BJ1434">INDEX($D$21:$M$44,MATCH($BD1434&amp;$BF1434,$C$21:$C$44&amp;$B$21:$B$44,0),MATCH(BJ$1,$D$16:$M$16,0))+VLOOKUP($BE1434,战斗属性模型!$K$22:$O$24,BJ$2,FALSE)*INDEX($BW$3:$CF$578,MATCH($BD1434&amp;$BF1434&amp;$BG1434,$BT$3:$BT$578&amp;$BU$3:$BU$578&amp;$BV$3:$BV$578,0),MATCH(BJ$1,$BW$1:$CF$1,0))</f>
        <v>0</v>
      </c>
      <c r="BK1434" s="3">
        <f t="array" ref="BK1434">INDEX($D$21:$M$44,MATCH($BD1434&amp;$BF1434,$C$21:$C$44&amp;$B$21:$B$44,0),MATCH(BK$1,$D$16:$M$16,0))+VLOOKUP($BE1434,战斗属性模型!$K$22:$O$24,BK$2,FALSE)*INDEX($BW$3:$CF$578,MATCH($BD1434&amp;$BF1434&amp;$BG1434,$BT$3:$BT$578&amp;$BU$3:$BU$578&amp;$BV$3:$BV$578,0),MATCH(BK$1,$BW$1:$CF$1,0))</f>
        <v>0</v>
      </c>
      <c r="BL1434" s="3"/>
      <c r="BM1434" s="3"/>
      <c r="BN1434" s="3"/>
      <c r="BO1434" s="3"/>
      <c r="BP1434" s="3"/>
      <c r="BQ1434" s="3"/>
    </row>
    <row r="1435" spans="56:69" x14ac:dyDescent="0.2">
      <c r="BD1435" t="str">
        <f t="shared" si="985"/>
        <v>护甲</v>
      </c>
      <c r="BE1435">
        <f t="shared" si="986"/>
        <v>3</v>
      </c>
      <c r="BF1435">
        <f t="shared" ref="BF1435:BG1435" si="1001">BF859</f>
        <v>3</v>
      </c>
      <c r="BG1435">
        <f t="shared" si="1001"/>
        <v>17</v>
      </c>
      <c r="BH1435" s="3">
        <f t="array" ref="BH1435">INDEX($D$21:$M$44,MATCH($BD1435&amp;$BF1435,$C$21:$C$44&amp;$B$21:$B$44,0),MATCH(BH$1,$D$16:$M$16,0))+VLOOKUP($BE1435,战斗属性模型!$K$22:$O$24,BH$2,FALSE)*INDEX($BW$3:$CF$578,MATCH($BD1435&amp;$BF1435&amp;$BG1435,$BT$3:$BT$578&amp;$BU$3:$BU$578&amp;$BV$3:$BV$578,0),MATCH(BH$1,$BW$1:$CF$1,0))</f>
        <v>363.20000000000005</v>
      </c>
      <c r="BI1435" s="3">
        <f t="array" ref="BI1435">INDEX($D$21:$M$44,MATCH($BD1435&amp;$BF1435,$C$21:$C$44&amp;$B$21:$B$44,0),MATCH(BI$1,$D$16:$M$16,0))+VLOOKUP($BE1435,战斗属性模型!$K$22:$O$24,BI$2,FALSE)*INDEX($BW$3:$CF$578,MATCH($BD1435&amp;$BF1435&amp;$BG1435,$BT$3:$BT$578&amp;$BU$3:$BU$578&amp;$BV$3:$BV$578,0),MATCH(BI$1,$BW$1:$CF$1,0))</f>
        <v>16800</v>
      </c>
      <c r="BJ1435" s="3">
        <f t="array" ref="BJ1435">INDEX($D$21:$M$44,MATCH($BD1435&amp;$BF1435,$C$21:$C$44&amp;$B$21:$B$44,0),MATCH(BJ$1,$D$16:$M$16,0))+VLOOKUP($BE1435,战斗属性模型!$K$22:$O$24,BJ$2,FALSE)*INDEX($BW$3:$CF$578,MATCH($BD1435&amp;$BF1435&amp;$BG1435,$BT$3:$BT$578&amp;$BU$3:$BU$578&amp;$BV$3:$BV$578,0),MATCH(BJ$1,$BW$1:$CF$1,0))</f>
        <v>0</v>
      </c>
      <c r="BK1435" s="3">
        <f t="array" ref="BK1435">INDEX($D$21:$M$44,MATCH($BD1435&amp;$BF1435,$C$21:$C$44&amp;$B$21:$B$44,0),MATCH(BK$1,$D$16:$M$16,0))+VLOOKUP($BE1435,战斗属性模型!$K$22:$O$24,BK$2,FALSE)*INDEX($BW$3:$CF$578,MATCH($BD1435&amp;$BF1435&amp;$BG1435,$BT$3:$BT$578&amp;$BU$3:$BU$578&amp;$BV$3:$BV$578,0),MATCH(BK$1,$BW$1:$CF$1,0))</f>
        <v>0</v>
      </c>
      <c r="BL1435" s="3"/>
      <c r="BM1435" s="3"/>
      <c r="BN1435" s="3"/>
      <c r="BO1435" s="3"/>
      <c r="BP1435" s="3"/>
      <c r="BQ1435" s="3"/>
    </row>
    <row r="1436" spans="56:69" x14ac:dyDescent="0.2">
      <c r="BD1436" t="str">
        <f t="shared" si="985"/>
        <v>护甲</v>
      </c>
      <c r="BE1436">
        <f t="shared" si="986"/>
        <v>3</v>
      </c>
      <c r="BF1436">
        <f t="shared" ref="BF1436:BG1436" si="1002">BF860</f>
        <v>3</v>
      </c>
      <c r="BG1436">
        <f t="shared" si="1002"/>
        <v>18</v>
      </c>
      <c r="BH1436" s="3">
        <f t="array" ref="BH1436">INDEX($D$21:$M$44,MATCH($BD1436&amp;$BF1436,$C$21:$C$44&amp;$B$21:$B$44,0),MATCH(BH$1,$D$16:$M$16,0))+VLOOKUP($BE1436,战斗属性模型!$K$22:$O$24,BH$2,FALSE)*INDEX($BW$3:$CF$578,MATCH($BD1436&amp;$BF1436&amp;$BG1436,$BT$3:$BT$578&amp;$BU$3:$BU$578&amp;$BV$3:$BV$578,0),MATCH(BH$1,$BW$1:$CF$1,0))</f>
        <v>380.8</v>
      </c>
      <c r="BI1436" s="3">
        <f t="array" ref="BI1436">INDEX($D$21:$M$44,MATCH($BD1436&amp;$BF1436,$C$21:$C$44&amp;$B$21:$B$44,0),MATCH(BI$1,$D$16:$M$16,0))+VLOOKUP($BE1436,战斗属性模型!$K$22:$O$24,BI$2,FALSE)*INDEX($BW$3:$CF$578,MATCH($BD1436&amp;$BF1436&amp;$BG1436,$BT$3:$BT$578&amp;$BU$3:$BU$578&amp;$BV$3:$BV$578,0),MATCH(BI$1,$BW$1:$CF$1,0))</f>
        <v>17600</v>
      </c>
      <c r="BJ1436" s="3">
        <f t="array" ref="BJ1436">INDEX($D$21:$M$44,MATCH($BD1436&amp;$BF1436,$C$21:$C$44&amp;$B$21:$B$44,0),MATCH(BJ$1,$D$16:$M$16,0))+VLOOKUP($BE1436,战斗属性模型!$K$22:$O$24,BJ$2,FALSE)*INDEX($BW$3:$CF$578,MATCH($BD1436&amp;$BF1436&amp;$BG1436,$BT$3:$BT$578&amp;$BU$3:$BU$578&amp;$BV$3:$BV$578,0),MATCH(BJ$1,$BW$1:$CF$1,0))</f>
        <v>0</v>
      </c>
      <c r="BK1436" s="3">
        <f t="array" ref="BK1436">INDEX($D$21:$M$44,MATCH($BD1436&amp;$BF1436,$C$21:$C$44&amp;$B$21:$B$44,0),MATCH(BK$1,$D$16:$M$16,0))+VLOOKUP($BE1436,战斗属性模型!$K$22:$O$24,BK$2,FALSE)*INDEX($BW$3:$CF$578,MATCH($BD1436&amp;$BF1436&amp;$BG1436,$BT$3:$BT$578&amp;$BU$3:$BU$578&amp;$BV$3:$BV$578,0),MATCH(BK$1,$BW$1:$CF$1,0))</f>
        <v>0</v>
      </c>
      <c r="BL1436" s="3"/>
      <c r="BM1436" s="3"/>
      <c r="BN1436" s="3"/>
      <c r="BO1436" s="3"/>
      <c r="BP1436" s="3"/>
      <c r="BQ1436" s="3"/>
    </row>
    <row r="1437" spans="56:69" x14ac:dyDescent="0.2">
      <c r="BD1437" t="str">
        <f t="shared" si="985"/>
        <v>护甲</v>
      </c>
      <c r="BE1437">
        <f t="shared" si="986"/>
        <v>3</v>
      </c>
      <c r="BF1437">
        <f t="shared" ref="BF1437:BG1437" si="1003">BF861</f>
        <v>3</v>
      </c>
      <c r="BG1437">
        <f t="shared" si="1003"/>
        <v>19</v>
      </c>
      <c r="BH1437" s="3">
        <f t="array" ref="BH1437">INDEX($D$21:$M$44,MATCH($BD1437&amp;$BF1437,$C$21:$C$44&amp;$B$21:$B$44,0),MATCH(BH$1,$D$16:$M$16,0))+VLOOKUP($BE1437,战斗属性模型!$K$22:$O$24,BH$2,FALSE)*INDEX($BW$3:$CF$578,MATCH($BD1437&amp;$BF1437&amp;$BG1437,$BT$3:$BT$578&amp;$BU$3:$BU$578&amp;$BV$3:$BV$578,0),MATCH(BH$1,$BW$1:$CF$1,0))</f>
        <v>398.40000000000003</v>
      </c>
      <c r="BI1437" s="3">
        <f t="array" ref="BI1437">INDEX($D$21:$M$44,MATCH($BD1437&amp;$BF1437,$C$21:$C$44&amp;$B$21:$B$44,0),MATCH(BI$1,$D$16:$M$16,0))+VLOOKUP($BE1437,战斗属性模型!$K$22:$O$24,BI$2,FALSE)*INDEX($BW$3:$CF$578,MATCH($BD1437&amp;$BF1437&amp;$BG1437,$BT$3:$BT$578&amp;$BU$3:$BU$578&amp;$BV$3:$BV$578,0),MATCH(BI$1,$BW$1:$CF$1,0))</f>
        <v>18400</v>
      </c>
      <c r="BJ1437" s="3">
        <f t="array" ref="BJ1437">INDEX($D$21:$M$44,MATCH($BD1437&amp;$BF1437,$C$21:$C$44&amp;$B$21:$B$44,0),MATCH(BJ$1,$D$16:$M$16,0))+VLOOKUP($BE1437,战斗属性模型!$K$22:$O$24,BJ$2,FALSE)*INDEX($BW$3:$CF$578,MATCH($BD1437&amp;$BF1437&amp;$BG1437,$BT$3:$BT$578&amp;$BU$3:$BU$578&amp;$BV$3:$BV$578,0),MATCH(BJ$1,$BW$1:$CF$1,0))</f>
        <v>0</v>
      </c>
      <c r="BK1437" s="3">
        <f t="array" ref="BK1437">INDEX($D$21:$M$44,MATCH($BD1437&amp;$BF1437,$C$21:$C$44&amp;$B$21:$B$44,0),MATCH(BK$1,$D$16:$M$16,0))+VLOOKUP($BE1437,战斗属性模型!$K$22:$O$24,BK$2,FALSE)*INDEX($BW$3:$CF$578,MATCH($BD1437&amp;$BF1437&amp;$BG1437,$BT$3:$BT$578&amp;$BU$3:$BU$578&amp;$BV$3:$BV$578,0),MATCH(BK$1,$BW$1:$CF$1,0))</f>
        <v>0</v>
      </c>
      <c r="BL1437" s="3"/>
      <c r="BM1437" s="3"/>
      <c r="BN1437" s="3"/>
      <c r="BO1437" s="3"/>
      <c r="BP1437" s="3"/>
      <c r="BQ1437" s="3"/>
    </row>
    <row r="1438" spans="56:69" x14ac:dyDescent="0.2">
      <c r="BD1438" t="str">
        <f t="shared" si="985"/>
        <v>护甲</v>
      </c>
      <c r="BE1438">
        <f t="shared" si="986"/>
        <v>3</v>
      </c>
      <c r="BF1438">
        <f t="shared" ref="BF1438:BG1438" si="1004">BF862</f>
        <v>3</v>
      </c>
      <c r="BG1438">
        <f t="shared" si="1004"/>
        <v>20</v>
      </c>
      <c r="BH1438" s="3">
        <f t="array" ref="BH1438">INDEX($D$21:$M$44,MATCH($BD1438&amp;$BF1438,$C$21:$C$44&amp;$B$21:$B$44,0),MATCH(BH$1,$D$16:$M$16,0))+VLOOKUP($BE1438,战斗属性模型!$K$22:$O$24,BH$2,FALSE)*INDEX($BW$3:$CF$578,MATCH($BD1438&amp;$BF1438&amp;$BG1438,$BT$3:$BT$578&amp;$BU$3:$BU$578&amp;$BV$3:$BV$578,0),MATCH(BH$1,$BW$1:$CF$1,0))</f>
        <v>416</v>
      </c>
      <c r="BI1438" s="3">
        <f t="array" ref="BI1438">INDEX($D$21:$M$44,MATCH($BD1438&amp;$BF1438,$C$21:$C$44&amp;$B$21:$B$44,0),MATCH(BI$1,$D$16:$M$16,0))+VLOOKUP($BE1438,战斗属性模型!$K$22:$O$24,BI$2,FALSE)*INDEX($BW$3:$CF$578,MATCH($BD1438&amp;$BF1438&amp;$BG1438,$BT$3:$BT$578&amp;$BU$3:$BU$578&amp;$BV$3:$BV$578,0),MATCH(BI$1,$BW$1:$CF$1,0))</f>
        <v>19200</v>
      </c>
      <c r="BJ1438" s="3">
        <f t="array" ref="BJ1438">INDEX($D$21:$M$44,MATCH($BD1438&amp;$BF1438,$C$21:$C$44&amp;$B$21:$B$44,0),MATCH(BJ$1,$D$16:$M$16,0))+VLOOKUP($BE1438,战斗属性模型!$K$22:$O$24,BJ$2,FALSE)*INDEX($BW$3:$CF$578,MATCH($BD1438&amp;$BF1438&amp;$BG1438,$BT$3:$BT$578&amp;$BU$3:$BU$578&amp;$BV$3:$BV$578,0),MATCH(BJ$1,$BW$1:$CF$1,0))</f>
        <v>0</v>
      </c>
      <c r="BK1438" s="3">
        <f t="array" ref="BK1438">INDEX($D$21:$M$44,MATCH($BD1438&amp;$BF1438,$C$21:$C$44&amp;$B$21:$B$44,0),MATCH(BK$1,$D$16:$M$16,0))+VLOOKUP($BE1438,战斗属性模型!$K$22:$O$24,BK$2,FALSE)*INDEX($BW$3:$CF$578,MATCH($BD1438&amp;$BF1438&amp;$BG1438,$BT$3:$BT$578&amp;$BU$3:$BU$578&amp;$BV$3:$BV$578,0),MATCH(BK$1,$BW$1:$CF$1,0))</f>
        <v>0</v>
      </c>
      <c r="BL1438" s="3"/>
      <c r="BM1438" s="3"/>
      <c r="BN1438" s="3"/>
      <c r="BO1438" s="3"/>
      <c r="BP1438" s="3"/>
      <c r="BQ1438" s="3"/>
    </row>
    <row r="1439" spans="56:69" x14ac:dyDescent="0.2">
      <c r="BD1439" t="str">
        <f t="shared" si="985"/>
        <v>护甲</v>
      </c>
      <c r="BE1439">
        <f t="shared" si="986"/>
        <v>3</v>
      </c>
      <c r="BF1439">
        <f t="shared" ref="BF1439:BG1439" si="1005">BF863</f>
        <v>3</v>
      </c>
      <c r="BG1439">
        <f t="shared" si="1005"/>
        <v>21</v>
      </c>
      <c r="BH1439" s="3">
        <f t="array" ref="BH1439">INDEX($D$21:$M$44,MATCH($BD1439&amp;$BF1439,$C$21:$C$44&amp;$B$21:$B$44,0),MATCH(BH$1,$D$16:$M$16,0))+VLOOKUP($BE1439,战斗属性模型!$K$22:$O$24,BH$2,FALSE)*INDEX($BW$3:$CF$578,MATCH($BD1439&amp;$BF1439&amp;$BG1439,$BT$3:$BT$578&amp;$BU$3:$BU$578&amp;$BV$3:$BV$578,0),MATCH(BH$1,$BW$1:$CF$1,0))</f>
        <v>433.6</v>
      </c>
      <c r="BI1439" s="3">
        <f t="array" ref="BI1439">INDEX($D$21:$M$44,MATCH($BD1439&amp;$BF1439,$C$21:$C$44&amp;$B$21:$B$44,0),MATCH(BI$1,$D$16:$M$16,0))+VLOOKUP($BE1439,战斗属性模型!$K$22:$O$24,BI$2,FALSE)*INDEX($BW$3:$CF$578,MATCH($BD1439&amp;$BF1439&amp;$BG1439,$BT$3:$BT$578&amp;$BU$3:$BU$578&amp;$BV$3:$BV$578,0),MATCH(BI$1,$BW$1:$CF$1,0))</f>
        <v>20000</v>
      </c>
      <c r="BJ1439" s="3">
        <f t="array" ref="BJ1439">INDEX($D$21:$M$44,MATCH($BD1439&amp;$BF1439,$C$21:$C$44&amp;$B$21:$B$44,0),MATCH(BJ$1,$D$16:$M$16,0))+VLOOKUP($BE1439,战斗属性模型!$K$22:$O$24,BJ$2,FALSE)*INDEX($BW$3:$CF$578,MATCH($BD1439&amp;$BF1439&amp;$BG1439,$BT$3:$BT$578&amp;$BU$3:$BU$578&amp;$BV$3:$BV$578,0),MATCH(BJ$1,$BW$1:$CF$1,0))</f>
        <v>0</v>
      </c>
      <c r="BK1439" s="3">
        <f t="array" ref="BK1439">INDEX($D$21:$M$44,MATCH($BD1439&amp;$BF1439,$C$21:$C$44&amp;$B$21:$B$44,0),MATCH(BK$1,$D$16:$M$16,0))+VLOOKUP($BE1439,战斗属性模型!$K$22:$O$24,BK$2,FALSE)*INDEX($BW$3:$CF$578,MATCH($BD1439&amp;$BF1439&amp;$BG1439,$BT$3:$BT$578&amp;$BU$3:$BU$578&amp;$BV$3:$BV$578,0),MATCH(BK$1,$BW$1:$CF$1,0))</f>
        <v>0</v>
      </c>
      <c r="BL1439" s="3"/>
      <c r="BM1439" s="3"/>
      <c r="BN1439" s="3"/>
      <c r="BO1439" s="3"/>
      <c r="BP1439" s="3"/>
      <c r="BQ1439" s="3"/>
    </row>
    <row r="1440" spans="56:69" x14ac:dyDescent="0.2">
      <c r="BD1440" t="str">
        <f t="shared" si="985"/>
        <v>护甲</v>
      </c>
      <c r="BE1440">
        <f t="shared" si="986"/>
        <v>3</v>
      </c>
      <c r="BF1440">
        <f t="shared" ref="BF1440:BG1440" si="1006">BF864</f>
        <v>3</v>
      </c>
      <c r="BG1440">
        <f t="shared" si="1006"/>
        <v>22</v>
      </c>
      <c r="BH1440" s="3">
        <f t="array" ref="BH1440">INDEX($D$21:$M$44,MATCH($BD1440&amp;$BF1440,$C$21:$C$44&amp;$B$21:$B$44,0),MATCH(BH$1,$D$16:$M$16,0))+VLOOKUP($BE1440,战斗属性模型!$K$22:$O$24,BH$2,FALSE)*INDEX($BW$3:$CF$578,MATCH($BD1440&amp;$BF1440&amp;$BG1440,$BT$3:$BT$578&amp;$BU$3:$BU$578&amp;$BV$3:$BV$578,0),MATCH(BH$1,$BW$1:$CF$1,0))</f>
        <v>451.20000000000005</v>
      </c>
      <c r="BI1440" s="3">
        <f t="array" ref="BI1440">INDEX($D$21:$M$44,MATCH($BD1440&amp;$BF1440,$C$21:$C$44&amp;$B$21:$B$44,0),MATCH(BI$1,$D$16:$M$16,0))+VLOOKUP($BE1440,战斗属性模型!$K$22:$O$24,BI$2,FALSE)*INDEX($BW$3:$CF$578,MATCH($BD1440&amp;$BF1440&amp;$BG1440,$BT$3:$BT$578&amp;$BU$3:$BU$578&amp;$BV$3:$BV$578,0),MATCH(BI$1,$BW$1:$CF$1,0))</f>
        <v>20800</v>
      </c>
      <c r="BJ1440" s="3">
        <f t="array" ref="BJ1440">INDEX($D$21:$M$44,MATCH($BD1440&amp;$BF1440,$C$21:$C$44&amp;$B$21:$B$44,0),MATCH(BJ$1,$D$16:$M$16,0))+VLOOKUP($BE1440,战斗属性模型!$K$22:$O$24,BJ$2,FALSE)*INDEX($BW$3:$CF$578,MATCH($BD1440&amp;$BF1440&amp;$BG1440,$BT$3:$BT$578&amp;$BU$3:$BU$578&amp;$BV$3:$BV$578,0),MATCH(BJ$1,$BW$1:$CF$1,0))</f>
        <v>0</v>
      </c>
      <c r="BK1440" s="3">
        <f t="array" ref="BK1440">INDEX($D$21:$M$44,MATCH($BD1440&amp;$BF1440,$C$21:$C$44&amp;$B$21:$B$44,0),MATCH(BK$1,$D$16:$M$16,0))+VLOOKUP($BE1440,战斗属性模型!$K$22:$O$24,BK$2,FALSE)*INDEX($BW$3:$CF$578,MATCH($BD1440&amp;$BF1440&amp;$BG1440,$BT$3:$BT$578&amp;$BU$3:$BU$578&amp;$BV$3:$BV$578,0),MATCH(BK$1,$BW$1:$CF$1,0))</f>
        <v>0</v>
      </c>
      <c r="BL1440" s="3"/>
      <c r="BM1440" s="3"/>
      <c r="BN1440" s="3"/>
      <c r="BO1440" s="3"/>
      <c r="BP1440" s="3"/>
      <c r="BQ1440" s="3"/>
    </row>
    <row r="1441" spans="56:69" x14ac:dyDescent="0.2">
      <c r="BD1441" t="str">
        <f t="shared" si="985"/>
        <v>护甲</v>
      </c>
      <c r="BE1441">
        <f t="shared" si="986"/>
        <v>3</v>
      </c>
      <c r="BF1441">
        <f t="shared" ref="BF1441:BG1441" si="1007">BF865</f>
        <v>3</v>
      </c>
      <c r="BG1441">
        <f t="shared" si="1007"/>
        <v>23</v>
      </c>
      <c r="BH1441" s="3">
        <f t="array" ref="BH1441">INDEX($D$21:$M$44,MATCH($BD1441&amp;$BF1441,$C$21:$C$44&amp;$B$21:$B$44,0),MATCH(BH$1,$D$16:$M$16,0))+VLOOKUP($BE1441,战斗属性模型!$K$22:$O$24,BH$2,FALSE)*INDEX($BW$3:$CF$578,MATCH($BD1441&amp;$BF1441&amp;$BG1441,$BT$3:$BT$578&amp;$BU$3:$BU$578&amp;$BV$3:$BV$578,0),MATCH(BH$1,$BW$1:$CF$1,0))</f>
        <v>468.8</v>
      </c>
      <c r="BI1441" s="3">
        <f t="array" ref="BI1441">INDEX($D$21:$M$44,MATCH($BD1441&amp;$BF1441,$C$21:$C$44&amp;$B$21:$B$44,0),MATCH(BI$1,$D$16:$M$16,0))+VLOOKUP($BE1441,战斗属性模型!$K$22:$O$24,BI$2,FALSE)*INDEX($BW$3:$CF$578,MATCH($BD1441&amp;$BF1441&amp;$BG1441,$BT$3:$BT$578&amp;$BU$3:$BU$578&amp;$BV$3:$BV$578,0),MATCH(BI$1,$BW$1:$CF$1,0))</f>
        <v>21600</v>
      </c>
      <c r="BJ1441" s="3">
        <f t="array" ref="BJ1441">INDEX($D$21:$M$44,MATCH($BD1441&amp;$BF1441,$C$21:$C$44&amp;$B$21:$B$44,0),MATCH(BJ$1,$D$16:$M$16,0))+VLOOKUP($BE1441,战斗属性模型!$K$22:$O$24,BJ$2,FALSE)*INDEX($BW$3:$CF$578,MATCH($BD1441&amp;$BF1441&amp;$BG1441,$BT$3:$BT$578&amp;$BU$3:$BU$578&amp;$BV$3:$BV$578,0),MATCH(BJ$1,$BW$1:$CF$1,0))</f>
        <v>0</v>
      </c>
      <c r="BK1441" s="3">
        <f t="array" ref="BK1441">INDEX($D$21:$M$44,MATCH($BD1441&amp;$BF1441,$C$21:$C$44&amp;$B$21:$B$44,0),MATCH(BK$1,$D$16:$M$16,0))+VLOOKUP($BE1441,战斗属性模型!$K$22:$O$24,BK$2,FALSE)*INDEX($BW$3:$CF$578,MATCH($BD1441&amp;$BF1441&amp;$BG1441,$BT$3:$BT$578&amp;$BU$3:$BU$578&amp;$BV$3:$BV$578,0),MATCH(BK$1,$BW$1:$CF$1,0))</f>
        <v>0</v>
      </c>
      <c r="BL1441" s="3"/>
      <c r="BM1441" s="3"/>
      <c r="BN1441" s="3"/>
      <c r="BO1441" s="3"/>
      <c r="BP1441" s="3"/>
      <c r="BQ1441" s="3"/>
    </row>
    <row r="1442" spans="56:69" x14ac:dyDescent="0.2">
      <c r="BD1442" t="str">
        <f t="shared" si="985"/>
        <v>护甲</v>
      </c>
      <c r="BE1442">
        <f t="shared" si="986"/>
        <v>3</v>
      </c>
      <c r="BF1442">
        <f t="shared" ref="BF1442:BG1442" si="1008">BF866</f>
        <v>3</v>
      </c>
      <c r="BG1442">
        <f t="shared" si="1008"/>
        <v>24</v>
      </c>
      <c r="BH1442" s="3">
        <f t="array" ref="BH1442">INDEX($D$21:$M$44,MATCH($BD1442&amp;$BF1442,$C$21:$C$44&amp;$B$21:$B$44,0),MATCH(BH$1,$D$16:$M$16,0))+VLOOKUP($BE1442,战斗属性模型!$K$22:$O$24,BH$2,FALSE)*INDEX($BW$3:$CF$578,MATCH($BD1442&amp;$BF1442&amp;$BG1442,$BT$3:$BT$578&amp;$BU$3:$BU$578&amp;$BV$3:$BV$578,0),MATCH(BH$1,$BW$1:$CF$1,0))</f>
        <v>486.40000000000003</v>
      </c>
      <c r="BI1442" s="3">
        <f t="array" ref="BI1442">INDEX($D$21:$M$44,MATCH($BD1442&amp;$BF1442,$C$21:$C$44&amp;$B$21:$B$44,0),MATCH(BI$1,$D$16:$M$16,0))+VLOOKUP($BE1442,战斗属性模型!$K$22:$O$24,BI$2,FALSE)*INDEX($BW$3:$CF$578,MATCH($BD1442&amp;$BF1442&amp;$BG1442,$BT$3:$BT$578&amp;$BU$3:$BU$578&amp;$BV$3:$BV$578,0),MATCH(BI$1,$BW$1:$CF$1,0))</f>
        <v>22400</v>
      </c>
      <c r="BJ1442" s="3">
        <f t="array" ref="BJ1442">INDEX($D$21:$M$44,MATCH($BD1442&amp;$BF1442,$C$21:$C$44&amp;$B$21:$B$44,0),MATCH(BJ$1,$D$16:$M$16,0))+VLOOKUP($BE1442,战斗属性模型!$K$22:$O$24,BJ$2,FALSE)*INDEX($BW$3:$CF$578,MATCH($BD1442&amp;$BF1442&amp;$BG1442,$BT$3:$BT$578&amp;$BU$3:$BU$578&amp;$BV$3:$BV$578,0),MATCH(BJ$1,$BW$1:$CF$1,0))</f>
        <v>0</v>
      </c>
      <c r="BK1442" s="3">
        <f t="array" ref="BK1442">INDEX($D$21:$M$44,MATCH($BD1442&amp;$BF1442,$C$21:$C$44&amp;$B$21:$B$44,0),MATCH(BK$1,$D$16:$M$16,0))+VLOOKUP($BE1442,战斗属性模型!$K$22:$O$24,BK$2,FALSE)*INDEX($BW$3:$CF$578,MATCH($BD1442&amp;$BF1442&amp;$BG1442,$BT$3:$BT$578&amp;$BU$3:$BU$578&amp;$BV$3:$BV$578,0),MATCH(BK$1,$BW$1:$CF$1,0))</f>
        <v>0</v>
      </c>
      <c r="BL1442" s="3"/>
      <c r="BM1442" s="3"/>
      <c r="BN1442" s="3"/>
      <c r="BO1442" s="3"/>
      <c r="BP1442" s="3"/>
      <c r="BQ1442" s="3"/>
    </row>
    <row r="1443" spans="56:69" x14ac:dyDescent="0.2">
      <c r="BD1443" t="str">
        <f t="shared" si="985"/>
        <v>护甲</v>
      </c>
      <c r="BE1443">
        <f t="shared" si="986"/>
        <v>3</v>
      </c>
      <c r="BF1443">
        <f t="shared" ref="BF1443:BG1443" si="1009">BF867</f>
        <v>4</v>
      </c>
      <c r="BG1443">
        <f t="shared" si="1009"/>
        <v>1</v>
      </c>
      <c r="BH1443" s="3">
        <f t="array" ref="BH1443">INDEX($D$21:$M$44,MATCH($BD1443&amp;$BF1443,$C$21:$C$44&amp;$B$21:$B$44,0),MATCH(BH$1,$D$16:$M$16,0))+VLOOKUP($BE1443,战斗属性模型!$K$22:$O$24,BH$2,FALSE)*INDEX($BW$3:$CF$578,MATCH($BD1443&amp;$BF1443&amp;$BG1443,$BT$3:$BT$578&amp;$BU$3:$BU$578&amp;$BV$3:$BV$578,0),MATCH(BH$1,$BW$1:$CF$1,0))</f>
        <v>102</v>
      </c>
      <c r="BI1443" s="3">
        <f t="array" ref="BI1443">INDEX($D$21:$M$44,MATCH($BD1443&amp;$BF1443,$C$21:$C$44&amp;$B$21:$B$44,0),MATCH(BI$1,$D$16:$M$16,0))+VLOOKUP($BE1443,战斗属性模型!$K$22:$O$24,BI$2,FALSE)*INDEX($BW$3:$CF$578,MATCH($BD1443&amp;$BF1443&amp;$BG1443,$BT$3:$BT$578&amp;$BU$3:$BU$578&amp;$BV$3:$BV$578,0),MATCH(BI$1,$BW$1:$CF$1,0))</f>
        <v>5000</v>
      </c>
      <c r="BJ1443" s="3">
        <f t="array" ref="BJ1443">INDEX($D$21:$M$44,MATCH($BD1443&amp;$BF1443,$C$21:$C$44&amp;$B$21:$B$44,0),MATCH(BJ$1,$D$16:$M$16,0))+VLOOKUP($BE1443,战斗属性模型!$K$22:$O$24,BJ$2,FALSE)*INDEX($BW$3:$CF$578,MATCH($BD1443&amp;$BF1443&amp;$BG1443,$BT$3:$BT$578&amp;$BU$3:$BU$578&amp;$BV$3:$BV$578,0),MATCH(BJ$1,$BW$1:$CF$1,0))</f>
        <v>0</v>
      </c>
      <c r="BK1443" s="3">
        <f t="array" ref="BK1443">INDEX($D$21:$M$44,MATCH($BD1443&amp;$BF1443,$C$21:$C$44&amp;$B$21:$B$44,0),MATCH(BK$1,$D$16:$M$16,0))+VLOOKUP($BE1443,战斗属性模型!$K$22:$O$24,BK$2,FALSE)*INDEX($BW$3:$CF$578,MATCH($BD1443&amp;$BF1443&amp;$BG1443,$BT$3:$BT$578&amp;$BU$3:$BU$578&amp;$BV$3:$BV$578,0),MATCH(BK$1,$BW$1:$CF$1,0))</f>
        <v>0</v>
      </c>
      <c r="BL1443" s="3"/>
      <c r="BM1443" s="3"/>
      <c r="BN1443" s="3"/>
      <c r="BO1443" s="3"/>
      <c r="BP1443" s="3"/>
      <c r="BQ1443" s="3"/>
    </row>
    <row r="1444" spans="56:69" x14ac:dyDescent="0.2">
      <c r="BD1444" t="str">
        <f t="shared" si="985"/>
        <v>护甲</v>
      </c>
      <c r="BE1444">
        <f t="shared" si="986"/>
        <v>3</v>
      </c>
      <c r="BF1444">
        <f t="shared" ref="BF1444:BG1444" si="1010">BF868</f>
        <v>4</v>
      </c>
      <c r="BG1444">
        <f t="shared" si="1010"/>
        <v>2</v>
      </c>
      <c r="BH1444" s="3">
        <f t="array" ref="BH1444">INDEX($D$21:$M$44,MATCH($BD1444&amp;$BF1444,$C$21:$C$44&amp;$B$21:$B$44,0),MATCH(BH$1,$D$16:$M$16,0))+VLOOKUP($BE1444,战斗属性模型!$K$22:$O$24,BH$2,FALSE)*INDEX($BW$3:$CF$578,MATCH($BD1444&amp;$BF1444&amp;$BG1444,$BT$3:$BT$578&amp;$BU$3:$BU$578&amp;$BV$3:$BV$578,0),MATCH(BH$1,$BW$1:$CF$1,0))</f>
        <v>124</v>
      </c>
      <c r="BI1444" s="3">
        <f t="array" ref="BI1444">INDEX($D$21:$M$44,MATCH($BD1444&amp;$BF1444,$C$21:$C$44&amp;$B$21:$B$44,0),MATCH(BI$1,$D$16:$M$16,0))+VLOOKUP($BE1444,战斗属性模型!$K$22:$O$24,BI$2,FALSE)*INDEX($BW$3:$CF$578,MATCH($BD1444&amp;$BF1444&amp;$BG1444,$BT$3:$BT$578&amp;$BU$3:$BU$578&amp;$BV$3:$BV$578,0),MATCH(BI$1,$BW$1:$CF$1,0))</f>
        <v>6000</v>
      </c>
      <c r="BJ1444" s="3">
        <f t="array" ref="BJ1444">INDEX($D$21:$M$44,MATCH($BD1444&amp;$BF1444,$C$21:$C$44&amp;$B$21:$B$44,0),MATCH(BJ$1,$D$16:$M$16,0))+VLOOKUP($BE1444,战斗属性模型!$K$22:$O$24,BJ$2,FALSE)*INDEX($BW$3:$CF$578,MATCH($BD1444&amp;$BF1444&amp;$BG1444,$BT$3:$BT$578&amp;$BU$3:$BU$578&amp;$BV$3:$BV$578,0),MATCH(BJ$1,$BW$1:$CF$1,0))</f>
        <v>0</v>
      </c>
      <c r="BK1444" s="3">
        <f t="array" ref="BK1444">INDEX($D$21:$M$44,MATCH($BD1444&amp;$BF1444,$C$21:$C$44&amp;$B$21:$B$44,0),MATCH(BK$1,$D$16:$M$16,0))+VLOOKUP($BE1444,战斗属性模型!$K$22:$O$24,BK$2,FALSE)*INDEX($BW$3:$CF$578,MATCH($BD1444&amp;$BF1444&amp;$BG1444,$BT$3:$BT$578&amp;$BU$3:$BU$578&amp;$BV$3:$BV$578,0),MATCH(BK$1,$BW$1:$CF$1,0))</f>
        <v>0</v>
      </c>
      <c r="BL1444" s="3"/>
      <c r="BM1444" s="3"/>
      <c r="BN1444" s="3"/>
      <c r="BO1444" s="3"/>
      <c r="BP1444" s="3"/>
      <c r="BQ1444" s="3"/>
    </row>
    <row r="1445" spans="56:69" x14ac:dyDescent="0.2">
      <c r="BD1445" t="str">
        <f t="shared" si="985"/>
        <v>护甲</v>
      </c>
      <c r="BE1445">
        <f t="shared" si="986"/>
        <v>3</v>
      </c>
      <c r="BF1445">
        <f t="shared" ref="BF1445:BG1445" si="1011">BF869</f>
        <v>4</v>
      </c>
      <c r="BG1445">
        <f t="shared" si="1011"/>
        <v>3</v>
      </c>
      <c r="BH1445" s="3">
        <f t="array" ref="BH1445">INDEX($D$21:$M$44,MATCH($BD1445&amp;$BF1445,$C$21:$C$44&amp;$B$21:$B$44,0),MATCH(BH$1,$D$16:$M$16,0))+VLOOKUP($BE1445,战斗属性模型!$K$22:$O$24,BH$2,FALSE)*INDEX($BW$3:$CF$578,MATCH($BD1445&amp;$BF1445&amp;$BG1445,$BT$3:$BT$578&amp;$BU$3:$BU$578&amp;$BV$3:$BV$578,0),MATCH(BH$1,$BW$1:$CF$1,0))</f>
        <v>146</v>
      </c>
      <c r="BI1445" s="3">
        <f t="array" ref="BI1445">INDEX($D$21:$M$44,MATCH($BD1445&amp;$BF1445,$C$21:$C$44&amp;$B$21:$B$44,0),MATCH(BI$1,$D$16:$M$16,0))+VLOOKUP($BE1445,战斗属性模型!$K$22:$O$24,BI$2,FALSE)*INDEX($BW$3:$CF$578,MATCH($BD1445&amp;$BF1445&amp;$BG1445,$BT$3:$BT$578&amp;$BU$3:$BU$578&amp;$BV$3:$BV$578,0),MATCH(BI$1,$BW$1:$CF$1,0))</f>
        <v>7000</v>
      </c>
      <c r="BJ1445" s="3">
        <f t="array" ref="BJ1445">INDEX($D$21:$M$44,MATCH($BD1445&amp;$BF1445,$C$21:$C$44&amp;$B$21:$B$44,0),MATCH(BJ$1,$D$16:$M$16,0))+VLOOKUP($BE1445,战斗属性模型!$K$22:$O$24,BJ$2,FALSE)*INDEX($BW$3:$CF$578,MATCH($BD1445&amp;$BF1445&amp;$BG1445,$BT$3:$BT$578&amp;$BU$3:$BU$578&amp;$BV$3:$BV$578,0),MATCH(BJ$1,$BW$1:$CF$1,0))</f>
        <v>0</v>
      </c>
      <c r="BK1445" s="3">
        <f t="array" ref="BK1445">INDEX($D$21:$M$44,MATCH($BD1445&amp;$BF1445,$C$21:$C$44&amp;$B$21:$B$44,0),MATCH(BK$1,$D$16:$M$16,0))+VLOOKUP($BE1445,战斗属性模型!$K$22:$O$24,BK$2,FALSE)*INDEX($BW$3:$CF$578,MATCH($BD1445&amp;$BF1445&amp;$BG1445,$BT$3:$BT$578&amp;$BU$3:$BU$578&amp;$BV$3:$BV$578,0),MATCH(BK$1,$BW$1:$CF$1,0))</f>
        <v>0</v>
      </c>
      <c r="BL1445" s="3"/>
      <c r="BM1445" s="3"/>
      <c r="BN1445" s="3"/>
      <c r="BO1445" s="3"/>
      <c r="BP1445" s="3"/>
      <c r="BQ1445" s="3"/>
    </row>
    <row r="1446" spans="56:69" x14ac:dyDescent="0.2">
      <c r="BD1446" t="str">
        <f t="shared" si="985"/>
        <v>护甲</v>
      </c>
      <c r="BE1446">
        <f t="shared" si="986"/>
        <v>3</v>
      </c>
      <c r="BF1446">
        <f t="shared" ref="BF1446:BG1446" si="1012">BF870</f>
        <v>4</v>
      </c>
      <c r="BG1446">
        <f t="shared" si="1012"/>
        <v>4</v>
      </c>
      <c r="BH1446" s="3">
        <f t="array" ref="BH1446">INDEX($D$21:$M$44,MATCH($BD1446&amp;$BF1446,$C$21:$C$44&amp;$B$21:$B$44,0),MATCH(BH$1,$D$16:$M$16,0))+VLOOKUP($BE1446,战斗属性模型!$K$22:$O$24,BH$2,FALSE)*INDEX($BW$3:$CF$578,MATCH($BD1446&amp;$BF1446&amp;$BG1446,$BT$3:$BT$578&amp;$BU$3:$BU$578&amp;$BV$3:$BV$578,0),MATCH(BH$1,$BW$1:$CF$1,0))</f>
        <v>168</v>
      </c>
      <c r="BI1446" s="3">
        <f t="array" ref="BI1446">INDEX($D$21:$M$44,MATCH($BD1446&amp;$BF1446,$C$21:$C$44&amp;$B$21:$B$44,0),MATCH(BI$1,$D$16:$M$16,0))+VLOOKUP($BE1446,战斗属性模型!$K$22:$O$24,BI$2,FALSE)*INDEX($BW$3:$CF$578,MATCH($BD1446&amp;$BF1446&amp;$BG1446,$BT$3:$BT$578&amp;$BU$3:$BU$578&amp;$BV$3:$BV$578,0),MATCH(BI$1,$BW$1:$CF$1,0))</f>
        <v>8000</v>
      </c>
      <c r="BJ1446" s="3">
        <f t="array" ref="BJ1446">INDEX($D$21:$M$44,MATCH($BD1446&amp;$BF1446,$C$21:$C$44&amp;$B$21:$B$44,0),MATCH(BJ$1,$D$16:$M$16,0))+VLOOKUP($BE1446,战斗属性模型!$K$22:$O$24,BJ$2,FALSE)*INDEX($BW$3:$CF$578,MATCH($BD1446&amp;$BF1446&amp;$BG1446,$BT$3:$BT$578&amp;$BU$3:$BU$578&amp;$BV$3:$BV$578,0),MATCH(BJ$1,$BW$1:$CF$1,0))</f>
        <v>0</v>
      </c>
      <c r="BK1446" s="3">
        <f t="array" ref="BK1446">INDEX($D$21:$M$44,MATCH($BD1446&amp;$BF1446,$C$21:$C$44&amp;$B$21:$B$44,0),MATCH(BK$1,$D$16:$M$16,0))+VLOOKUP($BE1446,战斗属性模型!$K$22:$O$24,BK$2,FALSE)*INDEX($BW$3:$CF$578,MATCH($BD1446&amp;$BF1446&amp;$BG1446,$BT$3:$BT$578&amp;$BU$3:$BU$578&amp;$BV$3:$BV$578,0),MATCH(BK$1,$BW$1:$CF$1,0))</f>
        <v>0</v>
      </c>
      <c r="BL1446" s="3"/>
      <c r="BM1446" s="3"/>
      <c r="BN1446" s="3"/>
      <c r="BO1446" s="3"/>
      <c r="BP1446" s="3"/>
      <c r="BQ1446" s="3"/>
    </row>
    <row r="1447" spans="56:69" x14ac:dyDescent="0.2">
      <c r="BD1447" t="str">
        <f t="shared" si="985"/>
        <v>护甲</v>
      </c>
      <c r="BE1447">
        <f t="shared" si="986"/>
        <v>3</v>
      </c>
      <c r="BF1447">
        <f t="shared" ref="BF1447:BG1447" si="1013">BF871</f>
        <v>4</v>
      </c>
      <c r="BG1447">
        <f t="shared" si="1013"/>
        <v>5</v>
      </c>
      <c r="BH1447" s="3">
        <f t="array" ref="BH1447">INDEX($D$21:$M$44,MATCH($BD1447&amp;$BF1447,$C$21:$C$44&amp;$B$21:$B$44,0),MATCH(BH$1,$D$16:$M$16,0))+VLOOKUP($BE1447,战斗属性模型!$K$22:$O$24,BH$2,FALSE)*INDEX($BW$3:$CF$578,MATCH($BD1447&amp;$BF1447&amp;$BG1447,$BT$3:$BT$578&amp;$BU$3:$BU$578&amp;$BV$3:$BV$578,0),MATCH(BH$1,$BW$1:$CF$1,0))</f>
        <v>190</v>
      </c>
      <c r="BI1447" s="3">
        <f t="array" ref="BI1447">INDEX($D$21:$M$44,MATCH($BD1447&amp;$BF1447,$C$21:$C$44&amp;$B$21:$B$44,0),MATCH(BI$1,$D$16:$M$16,0))+VLOOKUP($BE1447,战斗属性模型!$K$22:$O$24,BI$2,FALSE)*INDEX($BW$3:$CF$578,MATCH($BD1447&amp;$BF1447&amp;$BG1447,$BT$3:$BT$578&amp;$BU$3:$BU$578&amp;$BV$3:$BV$578,0),MATCH(BI$1,$BW$1:$CF$1,0))</f>
        <v>9000</v>
      </c>
      <c r="BJ1447" s="3">
        <f t="array" ref="BJ1447">INDEX($D$21:$M$44,MATCH($BD1447&amp;$BF1447,$C$21:$C$44&amp;$B$21:$B$44,0),MATCH(BJ$1,$D$16:$M$16,0))+VLOOKUP($BE1447,战斗属性模型!$K$22:$O$24,BJ$2,FALSE)*INDEX($BW$3:$CF$578,MATCH($BD1447&amp;$BF1447&amp;$BG1447,$BT$3:$BT$578&amp;$BU$3:$BU$578&amp;$BV$3:$BV$578,0),MATCH(BJ$1,$BW$1:$CF$1,0))</f>
        <v>0</v>
      </c>
      <c r="BK1447" s="3">
        <f t="array" ref="BK1447">INDEX($D$21:$M$44,MATCH($BD1447&amp;$BF1447,$C$21:$C$44&amp;$B$21:$B$44,0),MATCH(BK$1,$D$16:$M$16,0))+VLOOKUP($BE1447,战斗属性模型!$K$22:$O$24,BK$2,FALSE)*INDEX($BW$3:$CF$578,MATCH($BD1447&amp;$BF1447&amp;$BG1447,$BT$3:$BT$578&amp;$BU$3:$BU$578&amp;$BV$3:$BV$578,0),MATCH(BK$1,$BW$1:$CF$1,0))</f>
        <v>0</v>
      </c>
      <c r="BL1447" s="3"/>
      <c r="BM1447" s="3"/>
      <c r="BN1447" s="3"/>
      <c r="BO1447" s="3"/>
      <c r="BP1447" s="3"/>
      <c r="BQ1447" s="3"/>
    </row>
    <row r="1448" spans="56:69" x14ac:dyDescent="0.2">
      <c r="BD1448" t="str">
        <f t="shared" si="985"/>
        <v>护甲</v>
      </c>
      <c r="BE1448">
        <f t="shared" si="986"/>
        <v>3</v>
      </c>
      <c r="BF1448">
        <f t="shared" ref="BF1448:BG1448" si="1014">BF872</f>
        <v>4</v>
      </c>
      <c r="BG1448">
        <f t="shared" si="1014"/>
        <v>6</v>
      </c>
      <c r="BH1448" s="3">
        <f t="array" ref="BH1448">INDEX($D$21:$M$44,MATCH($BD1448&amp;$BF1448,$C$21:$C$44&amp;$B$21:$B$44,0),MATCH(BH$1,$D$16:$M$16,0))+VLOOKUP($BE1448,战斗属性模型!$K$22:$O$24,BH$2,FALSE)*INDEX($BW$3:$CF$578,MATCH($BD1448&amp;$BF1448&amp;$BG1448,$BT$3:$BT$578&amp;$BU$3:$BU$578&amp;$BV$3:$BV$578,0),MATCH(BH$1,$BW$1:$CF$1,0))</f>
        <v>212</v>
      </c>
      <c r="BI1448" s="3">
        <f t="array" ref="BI1448">INDEX($D$21:$M$44,MATCH($BD1448&amp;$BF1448,$C$21:$C$44&amp;$B$21:$B$44,0),MATCH(BI$1,$D$16:$M$16,0))+VLOOKUP($BE1448,战斗属性模型!$K$22:$O$24,BI$2,FALSE)*INDEX($BW$3:$CF$578,MATCH($BD1448&amp;$BF1448&amp;$BG1448,$BT$3:$BT$578&amp;$BU$3:$BU$578&amp;$BV$3:$BV$578,0),MATCH(BI$1,$BW$1:$CF$1,0))</f>
        <v>10000</v>
      </c>
      <c r="BJ1448" s="3">
        <f t="array" ref="BJ1448">INDEX($D$21:$M$44,MATCH($BD1448&amp;$BF1448,$C$21:$C$44&amp;$B$21:$B$44,0),MATCH(BJ$1,$D$16:$M$16,0))+VLOOKUP($BE1448,战斗属性模型!$K$22:$O$24,BJ$2,FALSE)*INDEX($BW$3:$CF$578,MATCH($BD1448&amp;$BF1448&amp;$BG1448,$BT$3:$BT$578&amp;$BU$3:$BU$578&amp;$BV$3:$BV$578,0),MATCH(BJ$1,$BW$1:$CF$1,0))</f>
        <v>0</v>
      </c>
      <c r="BK1448" s="3">
        <f t="array" ref="BK1448">INDEX($D$21:$M$44,MATCH($BD1448&amp;$BF1448,$C$21:$C$44&amp;$B$21:$B$44,0),MATCH(BK$1,$D$16:$M$16,0))+VLOOKUP($BE1448,战斗属性模型!$K$22:$O$24,BK$2,FALSE)*INDEX($BW$3:$CF$578,MATCH($BD1448&amp;$BF1448&amp;$BG1448,$BT$3:$BT$578&amp;$BU$3:$BU$578&amp;$BV$3:$BV$578,0),MATCH(BK$1,$BW$1:$CF$1,0))</f>
        <v>0</v>
      </c>
      <c r="BL1448" s="3"/>
      <c r="BM1448" s="3"/>
      <c r="BN1448" s="3"/>
      <c r="BO1448" s="3"/>
      <c r="BP1448" s="3"/>
      <c r="BQ1448" s="3"/>
    </row>
    <row r="1449" spans="56:69" x14ac:dyDescent="0.2">
      <c r="BD1449" t="str">
        <f t="shared" si="985"/>
        <v>护甲</v>
      </c>
      <c r="BE1449">
        <f t="shared" si="986"/>
        <v>3</v>
      </c>
      <c r="BF1449">
        <f t="shared" ref="BF1449:BG1449" si="1015">BF873</f>
        <v>4</v>
      </c>
      <c r="BG1449">
        <f t="shared" si="1015"/>
        <v>7</v>
      </c>
      <c r="BH1449" s="3">
        <f t="array" ref="BH1449">INDEX($D$21:$M$44,MATCH($BD1449&amp;$BF1449,$C$21:$C$44&amp;$B$21:$B$44,0),MATCH(BH$1,$D$16:$M$16,0))+VLOOKUP($BE1449,战斗属性模型!$K$22:$O$24,BH$2,FALSE)*INDEX($BW$3:$CF$578,MATCH($BD1449&amp;$BF1449&amp;$BG1449,$BT$3:$BT$578&amp;$BU$3:$BU$578&amp;$BV$3:$BV$578,0),MATCH(BH$1,$BW$1:$CF$1,0))</f>
        <v>234</v>
      </c>
      <c r="BI1449" s="3">
        <f t="array" ref="BI1449">INDEX($D$21:$M$44,MATCH($BD1449&amp;$BF1449,$C$21:$C$44&amp;$B$21:$B$44,0),MATCH(BI$1,$D$16:$M$16,0))+VLOOKUP($BE1449,战斗属性模型!$K$22:$O$24,BI$2,FALSE)*INDEX($BW$3:$CF$578,MATCH($BD1449&amp;$BF1449&amp;$BG1449,$BT$3:$BT$578&amp;$BU$3:$BU$578&amp;$BV$3:$BV$578,0),MATCH(BI$1,$BW$1:$CF$1,0))</f>
        <v>11000</v>
      </c>
      <c r="BJ1449" s="3">
        <f t="array" ref="BJ1449">INDEX($D$21:$M$44,MATCH($BD1449&amp;$BF1449,$C$21:$C$44&amp;$B$21:$B$44,0),MATCH(BJ$1,$D$16:$M$16,0))+VLOOKUP($BE1449,战斗属性模型!$K$22:$O$24,BJ$2,FALSE)*INDEX($BW$3:$CF$578,MATCH($BD1449&amp;$BF1449&amp;$BG1449,$BT$3:$BT$578&amp;$BU$3:$BU$578&amp;$BV$3:$BV$578,0),MATCH(BJ$1,$BW$1:$CF$1,0))</f>
        <v>0</v>
      </c>
      <c r="BK1449" s="3">
        <f t="array" ref="BK1449">INDEX($D$21:$M$44,MATCH($BD1449&amp;$BF1449,$C$21:$C$44&amp;$B$21:$B$44,0),MATCH(BK$1,$D$16:$M$16,0))+VLOOKUP($BE1449,战斗属性模型!$K$22:$O$24,BK$2,FALSE)*INDEX($BW$3:$CF$578,MATCH($BD1449&amp;$BF1449&amp;$BG1449,$BT$3:$BT$578&amp;$BU$3:$BU$578&amp;$BV$3:$BV$578,0),MATCH(BK$1,$BW$1:$CF$1,0))</f>
        <v>0</v>
      </c>
      <c r="BL1449" s="3"/>
      <c r="BM1449" s="3"/>
      <c r="BN1449" s="3"/>
      <c r="BO1449" s="3"/>
      <c r="BP1449" s="3"/>
      <c r="BQ1449" s="3"/>
    </row>
    <row r="1450" spans="56:69" x14ac:dyDescent="0.2">
      <c r="BD1450" t="str">
        <f t="shared" si="985"/>
        <v>护甲</v>
      </c>
      <c r="BE1450">
        <f t="shared" si="986"/>
        <v>3</v>
      </c>
      <c r="BF1450">
        <f t="shared" ref="BF1450:BG1450" si="1016">BF874</f>
        <v>4</v>
      </c>
      <c r="BG1450">
        <f t="shared" si="1016"/>
        <v>8</v>
      </c>
      <c r="BH1450" s="3">
        <f t="array" ref="BH1450">INDEX($D$21:$M$44,MATCH($BD1450&amp;$BF1450,$C$21:$C$44&amp;$B$21:$B$44,0),MATCH(BH$1,$D$16:$M$16,0))+VLOOKUP($BE1450,战斗属性模型!$K$22:$O$24,BH$2,FALSE)*INDEX($BW$3:$CF$578,MATCH($BD1450&amp;$BF1450&amp;$BG1450,$BT$3:$BT$578&amp;$BU$3:$BU$578&amp;$BV$3:$BV$578,0),MATCH(BH$1,$BW$1:$CF$1,0))</f>
        <v>256</v>
      </c>
      <c r="BI1450" s="3">
        <f t="array" ref="BI1450">INDEX($D$21:$M$44,MATCH($BD1450&amp;$BF1450,$C$21:$C$44&amp;$B$21:$B$44,0),MATCH(BI$1,$D$16:$M$16,0))+VLOOKUP($BE1450,战斗属性模型!$K$22:$O$24,BI$2,FALSE)*INDEX($BW$3:$CF$578,MATCH($BD1450&amp;$BF1450&amp;$BG1450,$BT$3:$BT$578&amp;$BU$3:$BU$578&amp;$BV$3:$BV$578,0),MATCH(BI$1,$BW$1:$CF$1,0))</f>
        <v>12000</v>
      </c>
      <c r="BJ1450" s="3">
        <f t="array" ref="BJ1450">INDEX($D$21:$M$44,MATCH($BD1450&amp;$BF1450,$C$21:$C$44&amp;$B$21:$B$44,0),MATCH(BJ$1,$D$16:$M$16,0))+VLOOKUP($BE1450,战斗属性模型!$K$22:$O$24,BJ$2,FALSE)*INDEX($BW$3:$CF$578,MATCH($BD1450&amp;$BF1450&amp;$BG1450,$BT$3:$BT$578&amp;$BU$3:$BU$578&amp;$BV$3:$BV$578,0),MATCH(BJ$1,$BW$1:$CF$1,0))</f>
        <v>0</v>
      </c>
      <c r="BK1450" s="3">
        <f t="array" ref="BK1450">INDEX($D$21:$M$44,MATCH($BD1450&amp;$BF1450,$C$21:$C$44&amp;$B$21:$B$44,0),MATCH(BK$1,$D$16:$M$16,0))+VLOOKUP($BE1450,战斗属性模型!$K$22:$O$24,BK$2,FALSE)*INDEX($BW$3:$CF$578,MATCH($BD1450&amp;$BF1450&amp;$BG1450,$BT$3:$BT$578&amp;$BU$3:$BU$578&amp;$BV$3:$BV$578,0),MATCH(BK$1,$BW$1:$CF$1,0))</f>
        <v>0</v>
      </c>
      <c r="BL1450" s="3"/>
      <c r="BM1450" s="3"/>
      <c r="BN1450" s="3"/>
      <c r="BO1450" s="3"/>
      <c r="BP1450" s="3"/>
      <c r="BQ1450" s="3"/>
    </row>
    <row r="1451" spans="56:69" x14ac:dyDescent="0.2">
      <c r="BD1451" t="str">
        <f t="shared" si="985"/>
        <v>护甲</v>
      </c>
      <c r="BE1451">
        <f t="shared" si="986"/>
        <v>3</v>
      </c>
      <c r="BF1451">
        <f t="shared" ref="BF1451:BG1451" si="1017">BF875</f>
        <v>4</v>
      </c>
      <c r="BG1451">
        <f t="shared" si="1017"/>
        <v>9</v>
      </c>
      <c r="BH1451" s="3">
        <f t="array" ref="BH1451">INDEX($D$21:$M$44,MATCH($BD1451&amp;$BF1451,$C$21:$C$44&amp;$B$21:$B$44,0),MATCH(BH$1,$D$16:$M$16,0))+VLOOKUP($BE1451,战斗属性模型!$K$22:$O$24,BH$2,FALSE)*INDEX($BW$3:$CF$578,MATCH($BD1451&amp;$BF1451&amp;$BG1451,$BT$3:$BT$578&amp;$BU$3:$BU$578&amp;$BV$3:$BV$578,0),MATCH(BH$1,$BW$1:$CF$1,0))</f>
        <v>278</v>
      </c>
      <c r="BI1451" s="3">
        <f t="array" ref="BI1451">INDEX($D$21:$M$44,MATCH($BD1451&amp;$BF1451,$C$21:$C$44&amp;$B$21:$B$44,0),MATCH(BI$1,$D$16:$M$16,0))+VLOOKUP($BE1451,战斗属性模型!$K$22:$O$24,BI$2,FALSE)*INDEX($BW$3:$CF$578,MATCH($BD1451&amp;$BF1451&amp;$BG1451,$BT$3:$BT$578&amp;$BU$3:$BU$578&amp;$BV$3:$BV$578,0),MATCH(BI$1,$BW$1:$CF$1,0))</f>
        <v>13000</v>
      </c>
      <c r="BJ1451" s="3">
        <f t="array" ref="BJ1451">INDEX($D$21:$M$44,MATCH($BD1451&amp;$BF1451,$C$21:$C$44&amp;$B$21:$B$44,0),MATCH(BJ$1,$D$16:$M$16,0))+VLOOKUP($BE1451,战斗属性模型!$K$22:$O$24,BJ$2,FALSE)*INDEX($BW$3:$CF$578,MATCH($BD1451&amp;$BF1451&amp;$BG1451,$BT$3:$BT$578&amp;$BU$3:$BU$578&amp;$BV$3:$BV$578,0),MATCH(BJ$1,$BW$1:$CF$1,0))</f>
        <v>0</v>
      </c>
      <c r="BK1451" s="3">
        <f t="array" ref="BK1451">INDEX($D$21:$M$44,MATCH($BD1451&amp;$BF1451,$C$21:$C$44&amp;$B$21:$B$44,0),MATCH(BK$1,$D$16:$M$16,0))+VLOOKUP($BE1451,战斗属性模型!$K$22:$O$24,BK$2,FALSE)*INDEX($BW$3:$CF$578,MATCH($BD1451&amp;$BF1451&amp;$BG1451,$BT$3:$BT$578&amp;$BU$3:$BU$578&amp;$BV$3:$BV$578,0),MATCH(BK$1,$BW$1:$CF$1,0))</f>
        <v>0</v>
      </c>
      <c r="BL1451" s="3"/>
      <c r="BM1451" s="3"/>
      <c r="BN1451" s="3"/>
      <c r="BO1451" s="3"/>
      <c r="BP1451" s="3"/>
      <c r="BQ1451" s="3"/>
    </row>
    <row r="1452" spans="56:69" x14ac:dyDescent="0.2">
      <c r="BD1452" t="str">
        <f t="shared" si="985"/>
        <v>护甲</v>
      </c>
      <c r="BE1452">
        <f t="shared" si="986"/>
        <v>3</v>
      </c>
      <c r="BF1452">
        <f t="shared" ref="BF1452:BG1452" si="1018">BF876</f>
        <v>4</v>
      </c>
      <c r="BG1452">
        <f t="shared" si="1018"/>
        <v>10</v>
      </c>
      <c r="BH1452" s="3">
        <f t="array" ref="BH1452">INDEX($D$21:$M$44,MATCH($BD1452&amp;$BF1452,$C$21:$C$44&amp;$B$21:$B$44,0),MATCH(BH$1,$D$16:$M$16,0))+VLOOKUP($BE1452,战斗属性模型!$K$22:$O$24,BH$2,FALSE)*INDEX($BW$3:$CF$578,MATCH($BD1452&amp;$BF1452&amp;$BG1452,$BT$3:$BT$578&amp;$BU$3:$BU$578&amp;$BV$3:$BV$578,0),MATCH(BH$1,$BW$1:$CF$1,0))</f>
        <v>300</v>
      </c>
      <c r="BI1452" s="3">
        <f t="array" ref="BI1452">INDEX($D$21:$M$44,MATCH($BD1452&amp;$BF1452,$C$21:$C$44&amp;$B$21:$B$44,0),MATCH(BI$1,$D$16:$M$16,0))+VLOOKUP($BE1452,战斗属性模型!$K$22:$O$24,BI$2,FALSE)*INDEX($BW$3:$CF$578,MATCH($BD1452&amp;$BF1452&amp;$BG1452,$BT$3:$BT$578&amp;$BU$3:$BU$578&amp;$BV$3:$BV$578,0),MATCH(BI$1,$BW$1:$CF$1,0))</f>
        <v>14000</v>
      </c>
      <c r="BJ1452" s="3">
        <f t="array" ref="BJ1452">INDEX($D$21:$M$44,MATCH($BD1452&amp;$BF1452,$C$21:$C$44&amp;$B$21:$B$44,0),MATCH(BJ$1,$D$16:$M$16,0))+VLOOKUP($BE1452,战斗属性模型!$K$22:$O$24,BJ$2,FALSE)*INDEX($BW$3:$CF$578,MATCH($BD1452&amp;$BF1452&amp;$BG1452,$BT$3:$BT$578&amp;$BU$3:$BU$578&amp;$BV$3:$BV$578,0),MATCH(BJ$1,$BW$1:$CF$1,0))</f>
        <v>0</v>
      </c>
      <c r="BK1452" s="3">
        <f t="array" ref="BK1452">INDEX($D$21:$M$44,MATCH($BD1452&amp;$BF1452,$C$21:$C$44&amp;$B$21:$B$44,0),MATCH(BK$1,$D$16:$M$16,0))+VLOOKUP($BE1452,战斗属性模型!$K$22:$O$24,BK$2,FALSE)*INDEX($BW$3:$CF$578,MATCH($BD1452&amp;$BF1452&amp;$BG1452,$BT$3:$BT$578&amp;$BU$3:$BU$578&amp;$BV$3:$BV$578,0),MATCH(BK$1,$BW$1:$CF$1,0))</f>
        <v>0</v>
      </c>
      <c r="BL1452" s="3"/>
      <c r="BM1452" s="3"/>
      <c r="BN1452" s="3"/>
      <c r="BO1452" s="3"/>
      <c r="BP1452" s="3"/>
      <c r="BQ1452" s="3"/>
    </row>
    <row r="1453" spans="56:69" x14ac:dyDescent="0.2">
      <c r="BD1453" t="str">
        <f t="shared" si="985"/>
        <v>护甲</v>
      </c>
      <c r="BE1453">
        <f t="shared" si="986"/>
        <v>3</v>
      </c>
      <c r="BF1453">
        <f t="shared" ref="BF1453:BG1453" si="1019">BF877</f>
        <v>4</v>
      </c>
      <c r="BG1453">
        <f t="shared" si="1019"/>
        <v>11</v>
      </c>
      <c r="BH1453" s="3">
        <f t="array" ref="BH1453">INDEX($D$21:$M$44,MATCH($BD1453&amp;$BF1453,$C$21:$C$44&amp;$B$21:$B$44,0),MATCH(BH$1,$D$16:$M$16,0))+VLOOKUP($BE1453,战斗属性模型!$K$22:$O$24,BH$2,FALSE)*INDEX($BW$3:$CF$578,MATCH($BD1453&amp;$BF1453&amp;$BG1453,$BT$3:$BT$578&amp;$BU$3:$BU$578&amp;$BV$3:$BV$578,0),MATCH(BH$1,$BW$1:$CF$1,0))</f>
        <v>322</v>
      </c>
      <c r="BI1453" s="3">
        <f t="array" ref="BI1453">INDEX($D$21:$M$44,MATCH($BD1453&amp;$BF1453,$C$21:$C$44&amp;$B$21:$B$44,0),MATCH(BI$1,$D$16:$M$16,0))+VLOOKUP($BE1453,战斗属性模型!$K$22:$O$24,BI$2,FALSE)*INDEX($BW$3:$CF$578,MATCH($BD1453&amp;$BF1453&amp;$BG1453,$BT$3:$BT$578&amp;$BU$3:$BU$578&amp;$BV$3:$BV$578,0),MATCH(BI$1,$BW$1:$CF$1,0))</f>
        <v>15000</v>
      </c>
      <c r="BJ1453" s="3">
        <f t="array" ref="BJ1453">INDEX($D$21:$M$44,MATCH($BD1453&amp;$BF1453,$C$21:$C$44&amp;$B$21:$B$44,0),MATCH(BJ$1,$D$16:$M$16,0))+VLOOKUP($BE1453,战斗属性模型!$K$22:$O$24,BJ$2,FALSE)*INDEX($BW$3:$CF$578,MATCH($BD1453&amp;$BF1453&amp;$BG1453,$BT$3:$BT$578&amp;$BU$3:$BU$578&amp;$BV$3:$BV$578,0),MATCH(BJ$1,$BW$1:$CF$1,0))</f>
        <v>0</v>
      </c>
      <c r="BK1453" s="3">
        <f t="array" ref="BK1453">INDEX($D$21:$M$44,MATCH($BD1453&amp;$BF1453,$C$21:$C$44&amp;$B$21:$B$44,0),MATCH(BK$1,$D$16:$M$16,0))+VLOOKUP($BE1453,战斗属性模型!$K$22:$O$24,BK$2,FALSE)*INDEX($BW$3:$CF$578,MATCH($BD1453&amp;$BF1453&amp;$BG1453,$BT$3:$BT$578&amp;$BU$3:$BU$578&amp;$BV$3:$BV$578,0),MATCH(BK$1,$BW$1:$CF$1,0))</f>
        <v>0</v>
      </c>
      <c r="BL1453" s="3"/>
      <c r="BM1453" s="3"/>
      <c r="BN1453" s="3"/>
      <c r="BO1453" s="3"/>
      <c r="BP1453" s="3"/>
      <c r="BQ1453" s="3"/>
    </row>
    <row r="1454" spans="56:69" x14ac:dyDescent="0.2">
      <c r="BD1454" t="str">
        <f t="shared" si="985"/>
        <v>护甲</v>
      </c>
      <c r="BE1454">
        <f t="shared" si="986"/>
        <v>3</v>
      </c>
      <c r="BF1454">
        <f t="shared" ref="BF1454:BG1454" si="1020">BF878</f>
        <v>4</v>
      </c>
      <c r="BG1454">
        <f t="shared" si="1020"/>
        <v>12</v>
      </c>
      <c r="BH1454" s="3">
        <f t="array" ref="BH1454">INDEX($D$21:$M$44,MATCH($BD1454&amp;$BF1454,$C$21:$C$44&amp;$B$21:$B$44,0),MATCH(BH$1,$D$16:$M$16,0))+VLOOKUP($BE1454,战斗属性模型!$K$22:$O$24,BH$2,FALSE)*INDEX($BW$3:$CF$578,MATCH($BD1454&amp;$BF1454&amp;$BG1454,$BT$3:$BT$578&amp;$BU$3:$BU$578&amp;$BV$3:$BV$578,0),MATCH(BH$1,$BW$1:$CF$1,0))</f>
        <v>344</v>
      </c>
      <c r="BI1454" s="3">
        <f t="array" ref="BI1454">INDEX($D$21:$M$44,MATCH($BD1454&amp;$BF1454,$C$21:$C$44&amp;$B$21:$B$44,0),MATCH(BI$1,$D$16:$M$16,0))+VLOOKUP($BE1454,战斗属性模型!$K$22:$O$24,BI$2,FALSE)*INDEX($BW$3:$CF$578,MATCH($BD1454&amp;$BF1454&amp;$BG1454,$BT$3:$BT$578&amp;$BU$3:$BU$578&amp;$BV$3:$BV$578,0),MATCH(BI$1,$BW$1:$CF$1,0))</f>
        <v>16000</v>
      </c>
      <c r="BJ1454" s="3">
        <f t="array" ref="BJ1454">INDEX($D$21:$M$44,MATCH($BD1454&amp;$BF1454,$C$21:$C$44&amp;$B$21:$B$44,0),MATCH(BJ$1,$D$16:$M$16,0))+VLOOKUP($BE1454,战斗属性模型!$K$22:$O$24,BJ$2,FALSE)*INDEX($BW$3:$CF$578,MATCH($BD1454&amp;$BF1454&amp;$BG1454,$BT$3:$BT$578&amp;$BU$3:$BU$578&amp;$BV$3:$BV$578,0),MATCH(BJ$1,$BW$1:$CF$1,0))</f>
        <v>0</v>
      </c>
      <c r="BK1454" s="3">
        <f t="array" ref="BK1454">INDEX($D$21:$M$44,MATCH($BD1454&amp;$BF1454,$C$21:$C$44&amp;$B$21:$B$44,0),MATCH(BK$1,$D$16:$M$16,0))+VLOOKUP($BE1454,战斗属性模型!$K$22:$O$24,BK$2,FALSE)*INDEX($BW$3:$CF$578,MATCH($BD1454&amp;$BF1454&amp;$BG1454,$BT$3:$BT$578&amp;$BU$3:$BU$578&amp;$BV$3:$BV$578,0),MATCH(BK$1,$BW$1:$CF$1,0))</f>
        <v>0</v>
      </c>
      <c r="BL1454" s="3"/>
      <c r="BM1454" s="3"/>
      <c r="BN1454" s="3"/>
      <c r="BO1454" s="3"/>
      <c r="BP1454" s="3"/>
      <c r="BQ1454" s="3"/>
    </row>
    <row r="1455" spans="56:69" x14ac:dyDescent="0.2">
      <c r="BD1455" t="str">
        <f t="shared" si="985"/>
        <v>护甲</v>
      </c>
      <c r="BE1455">
        <f t="shared" si="986"/>
        <v>3</v>
      </c>
      <c r="BF1455">
        <f t="shared" ref="BF1455:BG1455" si="1021">BF879</f>
        <v>4</v>
      </c>
      <c r="BG1455">
        <f t="shared" si="1021"/>
        <v>13</v>
      </c>
      <c r="BH1455" s="3">
        <f t="array" ref="BH1455">INDEX($D$21:$M$44,MATCH($BD1455&amp;$BF1455,$C$21:$C$44&amp;$B$21:$B$44,0),MATCH(BH$1,$D$16:$M$16,0))+VLOOKUP($BE1455,战斗属性模型!$K$22:$O$24,BH$2,FALSE)*INDEX($BW$3:$CF$578,MATCH($BD1455&amp;$BF1455&amp;$BG1455,$BT$3:$BT$578&amp;$BU$3:$BU$578&amp;$BV$3:$BV$578,0),MATCH(BH$1,$BW$1:$CF$1,0))</f>
        <v>366</v>
      </c>
      <c r="BI1455" s="3">
        <f t="array" ref="BI1455">INDEX($D$21:$M$44,MATCH($BD1455&amp;$BF1455,$C$21:$C$44&amp;$B$21:$B$44,0),MATCH(BI$1,$D$16:$M$16,0))+VLOOKUP($BE1455,战斗属性模型!$K$22:$O$24,BI$2,FALSE)*INDEX($BW$3:$CF$578,MATCH($BD1455&amp;$BF1455&amp;$BG1455,$BT$3:$BT$578&amp;$BU$3:$BU$578&amp;$BV$3:$BV$578,0),MATCH(BI$1,$BW$1:$CF$1,0))</f>
        <v>17000</v>
      </c>
      <c r="BJ1455" s="3">
        <f t="array" ref="BJ1455">INDEX($D$21:$M$44,MATCH($BD1455&amp;$BF1455,$C$21:$C$44&amp;$B$21:$B$44,0),MATCH(BJ$1,$D$16:$M$16,0))+VLOOKUP($BE1455,战斗属性模型!$K$22:$O$24,BJ$2,FALSE)*INDEX($BW$3:$CF$578,MATCH($BD1455&amp;$BF1455&amp;$BG1455,$BT$3:$BT$578&amp;$BU$3:$BU$578&amp;$BV$3:$BV$578,0),MATCH(BJ$1,$BW$1:$CF$1,0))</f>
        <v>0</v>
      </c>
      <c r="BK1455" s="3">
        <f t="array" ref="BK1455">INDEX($D$21:$M$44,MATCH($BD1455&amp;$BF1455,$C$21:$C$44&amp;$B$21:$B$44,0),MATCH(BK$1,$D$16:$M$16,0))+VLOOKUP($BE1455,战斗属性模型!$K$22:$O$24,BK$2,FALSE)*INDEX($BW$3:$CF$578,MATCH($BD1455&amp;$BF1455&amp;$BG1455,$BT$3:$BT$578&amp;$BU$3:$BU$578&amp;$BV$3:$BV$578,0),MATCH(BK$1,$BW$1:$CF$1,0))</f>
        <v>0</v>
      </c>
      <c r="BL1455" s="3"/>
      <c r="BM1455" s="3"/>
      <c r="BN1455" s="3"/>
      <c r="BO1455" s="3"/>
      <c r="BP1455" s="3"/>
      <c r="BQ1455" s="3"/>
    </row>
    <row r="1456" spans="56:69" x14ac:dyDescent="0.2">
      <c r="BD1456" t="str">
        <f t="shared" si="985"/>
        <v>护甲</v>
      </c>
      <c r="BE1456">
        <f t="shared" si="986"/>
        <v>3</v>
      </c>
      <c r="BF1456">
        <f t="shared" ref="BF1456:BG1456" si="1022">BF880</f>
        <v>4</v>
      </c>
      <c r="BG1456">
        <f t="shared" si="1022"/>
        <v>14</v>
      </c>
      <c r="BH1456" s="3">
        <f t="array" ref="BH1456">INDEX($D$21:$M$44,MATCH($BD1456&amp;$BF1456,$C$21:$C$44&amp;$B$21:$B$44,0),MATCH(BH$1,$D$16:$M$16,0))+VLOOKUP($BE1456,战斗属性模型!$K$22:$O$24,BH$2,FALSE)*INDEX($BW$3:$CF$578,MATCH($BD1456&amp;$BF1456&amp;$BG1456,$BT$3:$BT$578&amp;$BU$3:$BU$578&amp;$BV$3:$BV$578,0),MATCH(BH$1,$BW$1:$CF$1,0))</f>
        <v>388</v>
      </c>
      <c r="BI1456" s="3">
        <f t="array" ref="BI1456">INDEX($D$21:$M$44,MATCH($BD1456&amp;$BF1456,$C$21:$C$44&amp;$B$21:$B$44,0),MATCH(BI$1,$D$16:$M$16,0))+VLOOKUP($BE1456,战斗属性模型!$K$22:$O$24,BI$2,FALSE)*INDEX($BW$3:$CF$578,MATCH($BD1456&amp;$BF1456&amp;$BG1456,$BT$3:$BT$578&amp;$BU$3:$BU$578&amp;$BV$3:$BV$578,0),MATCH(BI$1,$BW$1:$CF$1,0))</f>
        <v>18000</v>
      </c>
      <c r="BJ1456" s="3">
        <f t="array" ref="BJ1456">INDEX($D$21:$M$44,MATCH($BD1456&amp;$BF1456,$C$21:$C$44&amp;$B$21:$B$44,0),MATCH(BJ$1,$D$16:$M$16,0))+VLOOKUP($BE1456,战斗属性模型!$K$22:$O$24,BJ$2,FALSE)*INDEX($BW$3:$CF$578,MATCH($BD1456&amp;$BF1456&amp;$BG1456,$BT$3:$BT$578&amp;$BU$3:$BU$578&amp;$BV$3:$BV$578,0),MATCH(BJ$1,$BW$1:$CF$1,0))</f>
        <v>0</v>
      </c>
      <c r="BK1456" s="3">
        <f t="array" ref="BK1456">INDEX($D$21:$M$44,MATCH($BD1456&amp;$BF1456,$C$21:$C$44&amp;$B$21:$B$44,0),MATCH(BK$1,$D$16:$M$16,0))+VLOOKUP($BE1456,战斗属性模型!$K$22:$O$24,BK$2,FALSE)*INDEX($BW$3:$CF$578,MATCH($BD1456&amp;$BF1456&amp;$BG1456,$BT$3:$BT$578&amp;$BU$3:$BU$578&amp;$BV$3:$BV$578,0),MATCH(BK$1,$BW$1:$CF$1,0))</f>
        <v>0</v>
      </c>
      <c r="BL1456" s="3"/>
      <c r="BM1456" s="3"/>
      <c r="BN1456" s="3"/>
      <c r="BO1456" s="3"/>
      <c r="BP1456" s="3"/>
      <c r="BQ1456" s="3"/>
    </row>
    <row r="1457" spans="56:69" x14ac:dyDescent="0.2">
      <c r="BD1457" t="str">
        <f t="shared" si="985"/>
        <v>护甲</v>
      </c>
      <c r="BE1457">
        <f t="shared" si="986"/>
        <v>3</v>
      </c>
      <c r="BF1457">
        <f t="shared" ref="BF1457:BG1457" si="1023">BF881</f>
        <v>4</v>
      </c>
      <c r="BG1457">
        <f t="shared" si="1023"/>
        <v>15</v>
      </c>
      <c r="BH1457" s="3">
        <f t="array" ref="BH1457">INDEX($D$21:$M$44,MATCH($BD1457&amp;$BF1457,$C$21:$C$44&amp;$B$21:$B$44,0),MATCH(BH$1,$D$16:$M$16,0))+VLOOKUP($BE1457,战斗属性模型!$K$22:$O$24,BH$2,FALSE)*INDEX($BW$3:$CF$578,MATCH($BD1457&amp;$BF1457&amp;$BG1457,$BT$3:$BT$578&amp;$BU$3:$BU$578&amp;$BV$3:$BV$578,0),MATCH(BH$1,$BW$1:$CF$1,0))</f>
        <v>410</v>
      </c>
      <c r="BI1457" s="3">
        <f t="array" ref="BI1457">INDEX($D$21:$M$44,MATCH($BD1457&amp;$BF1457,$C$21:$C$44&amp;$B$21:$B$44,0),MATCH(BI$1,$D$16:$M$16,0))+VLOOKUP($BE1457,战斗属性模型!$K$22:$O$24,BI$2,FALSE)*INDEX($BW$3:$CF$578,MATCH($BD1457&amp;$BF1457&amp;$BG1457,$BT$3:$BT$578&amp;$BU$3:$BU$578&amp;$BV$3:$BV$578,0),MATCH(BI$1,$BW$1:$CF$1,0))</f>
        <v>19000</v>
      </c>
      <c r="BJ1457" s="3">
        <f t="array" ref="BJ1457">INDEX($D$21:$M$44,MATCH($BD1457&amp;$BF1457,$C$21:$C$44&amp;$B$21:$B$44,0),MATCH(BJ$1,$D$16:$M$16,0))+VLOOKUP($BE1457,战斗属性模型!$K$22:$O$24,BJ$2,FALSE)*INDEX($BW$3:$CF$578,MATCH($BD1457&amp;$BF1457&amp;$BG1457,$BT$3:$BT$578&amp;$BU$3:$BU$578&amp;$BV$3:$BV$578,0),MATCH(BJ$1,$BW$1:$CF$1,0))</f>
        <v>0</v>
      </c>
      <c r="BK1457" s="3">
        <f t="array" ref="BK1457">INDEX($D$21:$M$44,MATCH($BD1457&amp;$BF1457,$C$21:$C$44&amp;$B$21:$B$44,0),MATCH(BK$1,$D$16:$M$16,0))+VLOOKUP($BE1457,战斗属性模型!$K$22:$O$24,BK$2,FALSE)*INDEX($BW$3:$CF$578,MATCH($BD1457&amp;$BF1457&amp;$BG1457,$BT$3:$BT$578&amp;$BU$3:$BU$578&amp;$BV$3:$BV$578,0),MATCH(BK$1,$BW$1:$CF$1,0))</f>
        <v>0</v>
      </c>
      <c r="BL1457" s="3"/>
      <c r="BM1457" s="3"/>
      <c r="BN1457" s="3"/>
      <c r="BO1457" s="3"/>
      <c r="BP1457" s="3"/>
      <c r="BQ1457" s="3"/>
    </row>
    <row r="1458" spans="56:69" x14ac:dyDescent="0.2">
      <c r="BD1458" t="str">
        <f t="shared" si="985"/>
        <v>护甲</v>
      </c>
      <c r="BE1458">
        <f t="shared" si="986"/>
        <v>3</v>
      </c>
      <c r="BF1458">
        <f t="shared" ref="BF1458:BG1458" si="1024">BF882</f>
        <v>4</v>
      </c>
      <c r="BG1458">
        <f t="shared" si="1024"/>
        <v>16</v>
      </c>
      <c r="BH1458" s="3">
        <f t="array" ref="BH1458">INDEX($D$21:$M$44,MATCH($BD1458&amp;$BF1458,$C$21:$C$44&amp;$B$21:$B$44,0),MATCH(BH$1,$D$16:$M$16,0))+VLOOKUP($BE1458,战斗属性模型!$K$22:$O$24,BH$2,FALSE)*INDEX($BW$3:$CF$578,MATCH($BD1458&amp;$BF1458&amp;$BG1458,$BT$3:$BT$578&amp;$BU$3:$BU$578&amp;$BV$3:$BV$578,0),MATCH(BH$1,$BW$1:$CF$1,0))</f>
        <v>432</v>
      </c>
      <c r="BI1458" s="3">
        <f t="array" ref="BI1458">INDEX($D$21:$M$44,MATCH($BD1458&amp;$BF1458,$C$21:$C$44&amp;$B$21:$B$44,0),MATCH(BI$1,$D$16:$M$16,0))+VLOOKUP($BE1458,战斗属性模型!$K$22:$O$24,BI$2,FALSE)*INDEX($BW$3:$CF$578,MATCH($BD1458&amp;$BF1458&amp;$BG1458,$BT$3:$BT$578&amp;$BU$3:$BU$578&amp;$BV$3:$BV$578,0),MATCH(BI$1,$BW$1:$CF$1,0))</f>
        <v>20000</v>
      </c>
      <c r="BJ1458" s="3">
        <f t="array" ref="BJ1458">INDEX($D$21:$M$44,MATCH($BD1458&amp;$BF1458,$C$21:$C$44&amp;$B$21:$B$44,0),MATCH(BJ$1,$D$16:$M$16,0))+VLOOKUP($BE1458,战斗属性模型!$K$22:$O$24,BJ$2,FALSE)*INDEX($BW$3:$CF$578,MATCH($BD1458&amp;$BF1458&amp;$BG1458,$BT$3:$BT$578&amp;$BU$3:$BU$578&amp;$BV$3:$BV$578,0),MATCH(BJ$1,$BW$1:$CF$1,0))</f>
        <v>0</v>
      </c>
      <c r="BK1458" s="3">
        <f t="array" ref="BK1458">INDEX($D$21:$M$44,MATCH($BD1458&amp;$BF1458,$C$21:$C$44&amp;$B$21:$B$44,0),MATCH(BK$1,$D$16:$M$16,0))+VLOOKUP($BE1458,战斗属性模型!$K$22:$O$24,BK$2,FALSE)*INDEX($BW$3:$CF$578,MATCH($BD1458&amp;$BF1458&amp;$BG1458,$BT$3:$BT$578&amp;$BU$3:$BU$578&amp;$BV$3:$BV$578,0),MATCH(BK$1,$BW$1:$CF$1,0))</f>
        <v>0</v>
      </c>
      <c r="BL1458" s="3"/>
      <c r="BM1458" s="3"/>
      <c r="BN1458" s="3"/>
      <c r="BO1458" s="3"/>
      <c r="BP1458" s="3"/>
      <c r="BQ1458" s="3"/>
    </row>
    <row r="1459" spans="56:69" x14ac:dyDescent="0.2">
      <c r="BD1459" t="str">
        <f t="shared" si="985"/>
        <v>护甲</v>
      </c>
      <c r="BE1459">
        <f t="shared" si="986"/>
        <v>3</v>
      </c>
      <c r="BF1459">
        <f t="shared" ref="BF1459:BG1459" si="1025">BF883</f>
        <v>4</v>
      </c>
      <c r="BG1459">
        <f t="shared" si="1025"/>
        <v>17</v>
      </c>
      <c r="BH1459" s="3">
        <f t="array" ref="BH1459">INDEX($D$21:$M$44,MATCH($BD1459&amp;$BF1459,$C$21:$C$44&amp;$B$21:$B$44,0),MATCH(BH$1,$D$16:$M$16,0))+VLOOKUP($BE1459,战斗属性模型!$K$22:$O$24,BH$2,FALSE)*INDEX($BW$3:$CF$578,MATCH($BD1459&amp;$BF1459&amp;$BG1459,$BT$3:$BT$578&amp;$BU$3:$BU$578&amp;$BV$3:$BV$578,0),MATCH(BH$1,$BW$1:$CF$1,0))</f>
        <v>454.00000000000006</v>
      </c>
      <c r="BI1459" s="3">
        <f t="array" ref="BI1459">INDEX($D$21:$M$44,MATCH($BD1459&amp;$BF1459,$C$21:$C$44&amp;$B$21:$B$44,0),MATCH(BI$1,$D$16:$M$16,0))+VLOOKUP($BE1459,战斗属性模型!$K$22:$O$24,BI$2,FALSE)*INDEX($BW$3:$CF$578,MATCH($BD1459&amp;$BF1459&amp;$BG1459,$BT$3:$BT$578&amp;$BU$3:$BU$578&amp;$BV$3:$BV$578,0),MATCH(BI$1,$BW$1:$CF$1,0))</f>
        <v>21000</v>
      </c>
      <c r="BJ1459" s="3">
        <f t="array" ref="BJ1459">INDEX($D$21:$M$44,MATCH($BD1459&amp;$BF1459,$C$21:$C$44&amp;$B$21:$B$44,0),MATCH(BJ$1,$D$16:$M$16,0))+VLOOKUP($BE1459,战斗属性模型!$K$22:$O$24,BJ$2,FALSE)*INDEX($BW$3:$CF$578,MATCH($BD1459&amp;$BF1459&amp;$BG1459,$BT$3:$BT$578&amp;$BU$3:$BU$578&amp;$BV$3:$BV$578,0),MATCH(BJ$1,$BW$1:$CF$1,0))</f>
        <v>0</v>
      </c>
      <c r="BK1459" s="3">
        <f t="array" ref="BK1459">INDEX($D$21:$M$44,MATCH($BD1459&amp;$BF1459,$C$21:$C$44&amp;$B$21:$B$44,0),MATCH(BK$1,$D$16:$M$16,0))+VLOOKUP($BE1459,战斗属性模型!$K$22:$O$24,BK$2,FALSE)*INDEX($BW$3:$CF$578,MATCH($BD1459&amp;$BF1459&amp;$BG1459,$BT$3:$BT$578&amp;$BU$3:$BU$578&amp;$BV$3:$BV$578,0),MATCH(BK$1,$BW$1:$CF$1,0))</f>
        <v>0</v>
      </c>
      <c r="BL1459" s="3"/>
      <c r="BM1459" s="3"/>
      <c r="BN1459" s="3"/>
      <c r="BO1459" s="3"/>
      <c r="BP1459" s="3"/>
      <c r="BQ1459" s="3"/>
    </row>
    <row r="1460" spans="56:69" x14ac:dyDescent="0.2">
      <c r="BD1460" t="str">
        <f t="shared" si="985"/>
        <v>护甲</v>
      </c>
      <c r="BE1460">
        <f t="shared" si="986"/>
        <v>3</v>
      </c>
      <c r="BF1460">
        <f t="shared" ref="BF1460:BG1460" si="1026">BF884</f>
        <v>4</v>
      </c>
      <c r="BG1460">
        <f t="shared" si="1026"/>
        <v>18</v>
      </c>
      <c r="BH1460" s="3">
        <f t="array" ref="BH1460">INDEX($D$21:$M$44,MATCH($BD1460&amp;$BF1460,$C$21:$C$44&amp;$B$21:$B$44,0),MATCH(BH$1,$D$16:$M$16,0))+VLOOKUP($BE1460,战斗属性模型!$K$22:$O$24,BH$2,FALSE)*INDEX($BW$3:$CF$578,MATCH($BD1460&amp;$BF1460&amp;$BG1460,$BT$3:$BT$578&amp;$BU$3:$BU$578&amp;$BV$3:$BV$578,0),MATCH(BH$1,$BW$1:$CF$1,0))</f>
        <v>476.00000000000006</v>
      </c>
      <c r="BI1460" s="3">
        <f t="array" ref="BI1460">INDEX($D$21:$M$44,MATCH($BD1460&amp;$BF1460,$C$21:$C$44&amp;$B$21:$B$44,0),MATCH(BI$1,$D$16:$M$16,0))+VLOOKUP($BE1460,战斗属性模型!$K$22:$O$24,BI$2,FALSE)*INDEX($BW$3:$CF$578,MATCH($BD1460&amp;$BF1460&amp;$BG1460,$BT$3:$BT$578&amp;$BU$3:$BU$578&amp;$BV$3:$BV$578,0),MATCH(BI$1,$BW$1:$CF$1,0))</f>
        <v>22000</v>
      </c>
      <c r="BJ1460" s="3">
        <f t="array" ref="BJ1460">INDEX($D$21:$M$44,MATCH($BD1460&amp;$BF1460,$C$21:$C$44&amp;$B$21:$B$44,0),MATCH(BJ$1,$D$16:$M$16,0))+VLOOKUP($BE1460,战斗属性模型!$K$22:$O$24,BJ$2,FALSE)*INDEX($BW$3:$CF$578,MATCH($BD1460&amp;$BF1460&amp;$BG1460,$BT$3:$BT$578&amp;$BU$3:$BU$578&amp;$BV$3:$BV$578,0),MATCH(BJ$1,$BW$1:$CF$1,0))</f>
        <v>0</v>
      </c>
      <c r="BK1460" s="3">
        <f t="array" ref="BK1460">INDEX($D$21:$M$44,MATCH($BD1460&amp;$BF1460,$C$21:$C$44&amp;$B$21:$B$44,0),MATCH(BK$1,$D$16:$M$16,0))+VLOOKUP($BE1460,战斗属性模型!$K$22:$O$24,BK$2,FALSE)*INDEX($BW$3:$CF$578,MATCH($BD1460&amp;$BF1460&amp;$BG1460,$BT$3:$BT$578&amp;$BU$3:$BU$578&amp;$BV$3:$BV$578,0),MATCH(BK$1,$BW$1:$CF$1,0))</f>
        <v>0</v>
      </c>
      <c r="BL1460" s="3"/>
      <c r="BM1460" s="3"/>
      <c r="BN1460" s="3"/>
      <c r="BO1460" s="3"/>
      <c r="BP1460" s="3"/>
      <c r="BQ1460" s="3"/>
    </row>
    <row r="1461" spans="56:69" x14ac:dyDescent="0.2">
      <c r="BD1461" t="str">
        <f t="shared" si="985"/>
        <v>护甲</v>
      </c>
      <c r="BE1461">
        <f t="shared" si="986"/>
        <v>3</v>
      </c>
      <c r="BF1461">
        <f t="shared" ref="BF1461:BG1461" si="1027">BF885</f>
        <v>4</v>
      </c>
      <c r="BG1461">
        <f t="shared" si="1027"/>
        <v>19</v>
      </c>
      <c r="BH1461" s="3">
        <f t="array" ref="BH1461">INDEX($D$21:$M$44,MATCH($BD1461&amp;$BF1461,$C$21:$C$44&amp;$B$21:$B$44,0),MATCH(BH$1,$D$16:$M$16,0))+VLOOKUP($BE1461,战斗属性模型!$K$22:$O$24,BH$2,FALSE)*INDEX($BW$3:$CF$578,MATCH($BD1461&amp;$BF1461&amp;$BG1461,$BT$3:$BT$578&amp;$BU$3:$BU$578&amp;$BV$3:$BV$578,0),MATCH(BH$1,$BW$1:$CF$1,0))</f>
        <v>498.00000000000006</v>
      </c>
      <c r="BI1461" s="3">
        <f t="array" ref="BI1461">INDEX($D$21:$M$44,MATCH($BD1461&amp;$BF1461,$C$21:$C$44&amp;$B$21:$B$44,0),MATCH(BI$1,$D$16:$M$16,0))+VLOOKUP($BE1461,战斗属性模型!$K$22:$O$24,BI$2,FALSE)*INDEX($BW$3:$CF$578,MATCH($BD1461&amp;$BF1461&amp;$BG1461,$BT$3:$BT$578&amp;$BU$3:$BU$578&amp;$BV$3:$BV$578,0),MATCH(BI$1,$BW$1:$CF$1,0))</f>
        <v>23000</v>
      </c>
      <c r="BJ1461" s="3">
        <f t="array" ref="BJ1461">INDEX($D$21:$M$44,MATCH($BD1461&amp;$BF1461,$C$21:$C$44&amp;$B$21:$B$44,0),MATCH(BJ$1,$D$16:$M$16,0))+VLOOKUP($BE1461,战斗属性模型!$K$22:$O$24,BJ$2,FALSE)*INDEX($BW$3:$CF$578,MATCH($BD1461&amp;$BF1461&amp;$BG1461,$BT$3:$BT$578&amp;$BU$3:$BU$578&amp;$BV$3:$BV$578,0),MATCH(BJ$1,$BW$1:$CF$1,0))</f>
        <v>0</v>
      </c>
      <c r="BK1461" s="3">
        <f t="array" ref="BK1461">INDEX($D$21:$M$44,MATCH($BD1461&amp;$BF1461,$C$21:$C$44&amp;$B$21:$B$44,0),MATCH(BK$1,$D$16:$M$16,0))+VLOOKUP($BE1461,战斗属性模型!$K$22:$O$24,BK$2,FALSE)*INDEX($BW$3:$CF$578,MATCH($BD1461&amp;$BF1461&amp;$BG1461,$BT$3:$BT$578&amp;$BU$3:$BU$578&amp;$BV$3:$BV$578,0),MATCH(BK$1,$BW$1:$CF$1,0))</f>
        <v>0</v>
      </c>
      <c r="BL1461" s="3"/>
      <c r="BM1461" s="3"/>
      <c r="BN1461" s="3"/>
      <c r="BO1461" s="3"/>
      <c r="BP1461" s="3"/>
      <c r="BQ1461" s="3"/>
    </row>
    <row r="1462" spans="56:69" x14ac:dyDescent="0.2">
      <c r="BD1462" t="str">
        <f t="shared" si="985"/>
        <v>护甲</v>
      </c>
      <c r="BE1462">
        <f t="shared" si="986"/>
        <v>3</v>
      </c>
      <c r="BF1462">
        <f t="shared" ref="BF1462:BG1462" si="1028">BF886</f>
        <v>4</v>
      </c>
      <c r="BG1462">
        <f t="shared" si="1028"/>
        <v>20</v>
      </c>
      <c r="BH1462" s="3">
        <f t="array" ref="BH1462">INDEX($D$21:$M$44,MATCH($BD1462&amp;$BF1462,$C$21:$C$44&amp;$B$21:$B$44,0),MATCH(BH$1,$D$16:$M$16,0))+VLOOKUP($BE1462,战斗属性模型!$K$22:$O$24,BH$2,FALSE)*INDEX($BW$3:$CF$578,MATCH($BD1462&amp;$BF1462&amp;$BG1462,$BT$3:$BT$578&amp;$BU$3:$BU$578&amp;$BV$3:$BV$578,0),MATCH(BH$1,$BW$1:$CF$1,0))</f>
        <v>520</v>
      </c>
      <c r="BI1462" s="3">
        <f t="array" ref="BI1462">INDEX($D$21:$M$44,MATCH($BD1462&amp;$BF1462,$C$21:$C$44&amp;$B$21:$B$44,0),MATCH(BI$1,$D$16:$M$16,0))+VLOOKUP($BE1462,战斗属性模型!$K$22:$O$24,BI$2,FALSE)*INDEX($BW$3:$CF$578,MATCH($BD1462&amp;$BF1462&amp;$BG1462,$BT$3:$BT$578&amp;$BU$3:$BU$578&amp;$BV$3:$BV$578,0),MATCH(BI$1,$BW$1:$CF$1,0))</f>
        <v>24000</v>
      </c>
      <c r="BJ1462" s="3">
        <f t="array" ref="BJ1462">INDEX($D$21:$M$44,MATCH($BD1462&amp;$BF1462,$C$21:$C$44&amp;$B$21:$B$44,0),MATCH(BJ$1,$D$16:$M$16,0))+VLOOKUP($BE1462,战斗属性模型!$K$22:$O$24,BJ$2,FALSE)*INDEX($BW$3:$CF$578,MATCH($BD1462&amp;$BF1462&amp;$BG1462,$BT$3:$BT$578&amp;$BU$3:$BU$578&amp;$BV$3:$BV$578,0),MATCH(BJ$1,$BW$1:$CF$1,0))</f>
        <v>0</v>
      </c>
      <c r="BK1462" s="3">
        <f t="array" ref="BK1462">INDEX($D$21:$M$44,MATCH($BD1462&amp;$BF1462,$C$21:$C$44&amp;$B$21:$B$44,0),MATCH(BK$1,$D$16:$M$16,0))+VLOOKUP($BE1462,战斗属性模型!$K$22:$O$24,BK$2,FALSE)*INDEX($BW$3:$CF$578,MATCH($BD1462&amp;$BF1462&amp;$BG1462,$BT$3:$BT$578&amp;$BU$3:$BU$578&amp;$BV$3:$BV$578,0),MATCH(BK$1,$BW$1:$CF$1,0))</f>
        <v>0</v>
      </c>
      <c r="BL1462" s="3"/>
      <c r="BM1462" s="3"/>
      <c r="BN1462" s="3"/>
      <c r="BO1462" s="3"/>
      <c r="BP1462" s="3"/>
      <c r="BQ1462" s="3"/>
    </row>
    <row r="1463" spans="56:69" x14ac:dyDescent="0.2">
      <c r="BD1463" t="str">
        <f t="shared" si="985"/>
        <v>护甲</v>
      </c>
      <c r="BE1463">
        <f t="shared" si="986"/>
        <v>3</v>
      </c>
      <c r="BF1463">
        <f t="shared" ref="BF1463:BG1463" si="1029">BF887</f>
        <v>4</v>
      </c>
      <c r="BG1463">
        <f t="shared" si="1029"/>
        <v>21</v>
      </c>
      <c r="BH1463" s="3">
        <f t="array" ref="BH1463">INDEX($D$21:$M$44,MATCH($BD1463&amp;$BF1463,$C$21:$C$44&amp;$B$21:$B$44,0),MATCH(BH$1,$D$16:$M$16,0))+VLOOKUP($BE1463,战斗属性模型!$K$22:$O$24,BH$2,FALSE)*INDEX($BW$3:$CF$578,MATCH($BD1463&amp;$BF1463&amp;$BG1463,$BT$3:$BT$578&amp;$BU$3:$BU$578&amp;$BV$3:$BV$578,0),MATCH(BH$1,$BW$1:$CF$1,0))</f>
        <v>542</v>
      </c>
      <c r="BI1463" s="3">
        <f t="array" ref="BI1463">INDEX($D$21:$M$44,MATCH($BD1463&amp;$BF1463,$C$21:$C$44&amp;$B$21:$B$44,0),MATCH(BI$1,$D$16:$M$16,0))+VLOOKUP($BE1463,战斗属性模型!$K$22:$O$24,BI$2,FALSE)*INDEX($BW$3:$CF$578,MATCH($BD1463&amp;$BF1463&amp;$BG1463,$BT$3:$BT$578&amp;$BU$3:$BU$578&amp;$BV$3:$BV$578,0),MATCH(BI$1,$BW$1:$CF$1,0))</f>
        <v>25000</v>
      </c>
      <c r="BJ1463" s="3">
        <f t="array" ref="BJ1463">INDEX($D$21:$M$44,MATCH($BD1463&amp;$BF1463,$C$21:$C$44&amp;$B$21:$B$44,0),MATCH(BJ$1,$D$16:$M$16,0))+VLOOKUP($BE1463,战斗属性模型!$K$22:$O$24,BJ$2,FALSE)*INDEX($BW$3:$CF$578,MATCH($BD1463&amp;$BF1463&amp;$BG1463,$BT$3:$BT$578&amp;$BU$3:$BU$578&amp;$BV$3:$BV$578,0),MATCH(BJ$1,$BW$1:$CF$1,0))</f>
        <v>0</v>
      </c>
      <c r="BK1463" s="3">
        <f t="array" ref="BK1463">INDEX($D$21:$M$44,MATCH($BD1463&amp;$BF1463,$C$21:$C$44&amp;$B$21:$B$44,0),MATCH(BK$1,$D$16:$M$16,0))+VLOOKUP($BE1463,战斗属性模型!$K$22:$O$24,BK$2,FALSE)*INDEX($BW$3:$CF$578,MATCH($BD1463&amp;$BF1463&amp;$BG1463,$BT$3:$BT$578&amp;$BU$3:$BU$578&amp;$BV$3:$BV$578,0),MATCH(BK$1,$BW$1:$CF$1,0))</f>
        <v>0</v>
      </c>
      <c r="BL1463" s="3"/>
      <c r="BM1463" s="3"/>
      <c r="BN1463" s="3"/>
      <c r="BO1463" s="3"/>
      <c r="BP1463" s="3"/>
      <c r="BQ1463" s="3"/>
    </row>
    <row r="1464" spans="56:69" x14ac:dyDescent="0.2">
      <c r="BD1464" t="str">
        <f t="shared" si="985"/>
        <v>护甲</v>
      </c>
      <c r="BE1464">
        <f t="shared" si="986"/>
        <v>3</v>
      </c>
      <c r="BF1464">
        <f t="shared" ref="BF1464:BG1464" si="1030">BF888</f>
        <v>4</v>
      </c>
      <c r="BG1464">
        <f t="shared" si="1030"/>
        <v>22</v>
      </c>
      <c r="BH1464" s="3">
        <f t="array" ref="BH1464">INDEX($D$21:$M$44,MATCH($BD1464&amp;$BF1464,$C$21:$C$44&amp;$B$21:$B$44,0),MATCH(BH$1,$D$16:$M$16,0))+VLOOKUP($BE1464,战斗属性模型!$K$22:$O$24,BH$2,FALSE)*INDEX($BW$3:$CF$578,MATCH($BD1464&amp;$BF1464&amp;$BG1464,$BT$3:$BT$578&amp;$BU$3:$BU$578&amp;$BV$3:$BV$578,0),MATCH(BH$1,$BW$1:$CF$1,0))</f>
        <v>564</v>
      </c>
      <c r="BI1464" s="3">
        <f t="array" ref="BI1464">INDEX($D$21:$M$44,MATCH($BD1464&amp;$BF1464,$C$21:$C$44&amp;$B$21:$B$44,0),MATCH(BI$1,$D$16:$M$16,0))+VLOOKUP($BE1464,战斗属性模型!$K$22:$O$24,BI$2,FALSE)*INDEX($BW$3:$CF$578,MATCH($BD1464&amp;$BF1464&amp;$BG1464,$BT$3:$BT$578&amp;$BU$3:$BU$578&amp;$BV$3:$BV$578,0),MATCH(BI$1,$BW$1:$CF$1,0))</f>
        <v>26000</v>
      </c>
      <c r="BJ1464" s="3">
        <f t="array" ref="BJ1464">INDEX($D$21:$M$44,MATCH($BD1464&amp;$BF1464,$C$21:$C$44&amp;$B$21:$B$44,0),MATCH(BJ$1,$D$16:$M$16,0))+VLOOKUP($BE1464,战斗属性模型!$K$22:$O$24,BJ$2,FALSE)*INDEX($BW$3:$CF$578,MATCH($BD1464&amp;$BF1464&amp;$BG1464,$BT$3:$BT$578&amp;$BU$3:$BU$578&amp;$BV$3:$BV$578,0),MATCH(BJ$1,$BW$1:$CF$1,0))</f>
        <v>0</v>
      </c>
      <c r="BK1464" s="3">
        <f t="array" ref="BK1464">INDEX($D$21:$M$44,MATCH($BD1464&amp;$BF1464,$C$21:$C$44&amp;$B$21:$B$44,0),MATCH(BK$1,$D$16:$M$16,0))+VLOOKUP($BE1464,战斗属性模型!$K$22:$O$24,BK$2,FALSE)*INDEX($BW$3:$CF$578,MATCH($BD1464&amp;$BF1464&amp;$BG1464,$BT$3:$BT$578&amp;$BU$3:$BU$578&amp;$BV$3:$BV$578,0),MATCH(BK$1,$BW$1:$CF$1,0))</f>
        <v>0</v>
      </c>
      <c r="BL1464" s="3"/>
      <c r="BM1464" s="3"/>
      <c r="BN1464" s="3"/>
      <c r="BO1464" s="3"/>
      <c r="BP1464" s="3"/>
      <c r="BQ1464" s="3"/>
    </row>
    <row r="1465" spans="56:69" x14ac:dyDescent="0.2">
      <c r="BD1465" t="str">
        <f t="shared" si="985"/>
        <v>护甲</v>
      </c>
      <c r="BE1465">
        <f t="shared" si="986"/>
        <v>3</v>
      </c>
      <c r="BF1465">
        <f t="shared" ref="BF1465:BG1465" si="1031">BF889</f>
        <v>4</v>
      </c>
      <c r="BG1465">
        <f t="shared" si="1031"/>
        <v>23</v>
      </c>
      <c r="BH1465" s="3">
        <f t="array" ref="BH1465">INDEX($D$21:$M$44,MATCH($BD1465&amp;$BF1465,$C$21:$C$44&amp;$B$21:$B$44,0),MATCH(BH$1,$D$16:$M$16,0))+VLOOKUP($BE1465,战斗属性模型!$K$22:$O$24,BH$2,FALSE)*INDEX($BW$3:$CF$578,MATCH($BD1465&amp;$BF1465&amp;$BG1465,$BT$3:$BT$578&amp;$BU$3:$BU$578&amp;$BV$3:$BV$578,0),MATCH(BH$1,$BW$1:$CF$1,0))</f>
        <v>586</v>
      </c>
      <c r="BI1465" s="3">
        <f t="array" ref="BI1465">INDEX($D$21:$M$44,MATCH($BD1465&amp;$BF1465,$C$21:$C$44&amp;$B$21:$B$44,0),MATCH(BI$1,$D$16:$M$16,0))+VLOOKUP($BE1465,战斗属性模型!$K$22:$O$24,BI$2,FALSE)*INDEX($BW$3:$CF$578,MATCH($BD1465&amp;$BF1465&amp;$BG1465,$BT$3:$BT$578&amp;$BU$3:$BU$578&amp;$BV$3:$BV$578,0),MATCH(BI$1,$BW$1:$CF$1,0))</f>
        <v>27000</v>
      </c>
      <c r="BJ1465" s="3">
        <f t="array" ref="BJ1465">INDEX($D$21:$M$44,MATCH($BD1465&amp;$BF1465,$C$21:$C$44&amp;$B$21:$B$44,0),MATCH(BJ$1,$D$16:$M$16,0))+VLOOKUP($BE1465,战斗属性模型!$K$22:$O$24,BJ$2,FALSE)*INDEX($BW$3:$CF$578,MATCH($BD1465&amp;$BF1465&amp;$BG1465,$BT$3:$BT$578&amp;$BU$3:$BU$578&amp;$BV$3:$BV$578,0),MATCH(BJ$1,$BW$1:$CF$1,0))</f>
        <v>0</v>
      </c>
      <c r="BK1465" s="3">
        <f t="array" ref="BK1465">INDEX($D$21:$M$44,MATCH($BD1465&amp;$BF1465,$C$21:$C$44&amp;$B$21:$B$44,0),MATCH(BK$1,$D$16:$M$16,0))+VLOOKUP($BE1465,战斗属性模型!$K$22:$O$24,BK$2,FALSE)*INDEX($BW$3:$CF$578,MATCH($BD1465&amp;$BF1465&amp;$BG1465,$BT$3:$BT$578&amp;$BU$3:$BU$578&amp;$BV$3:$BV$578,0),MATCH(BK$1,$BW$1:$CF$1,0))</f>
        <v>0</v>
      </c>
      <c r="BL1465" s="3"/>
      <c r="BM1465" s="3"/>
      <c r="BN1465" s="3"/>
      <c r="BO1465" s="3"/>
      <c r="BP1465" s="3"/>
      <c r="BQ1465" s="3"/>
    </row>
    <row r="1466" spans="56:69" x14ac:dyDescent="0.2">
      <c r="BD1466" t="str">
        <f t="shared" si="985"/>
        <v>护甲</v>
      </c>
      <c r="BE1466">
        <f t="shared" si="986"/>
        <v>3</v>
      </c>
      <c r="BF1466">
        <f t="shared" ref="BF1466:BG1466" si="1032">BF890</f>
        <v>4</v>
      </c>
      <c r="BG1466">
        <f t="shared" si="1032"/>
        <v>24</v>
      </c>
      <c r="BH1466" s="3">
        <f t="array" ref="BH1466">INDEX($D$21:$M$44,MATCH($BD1466&amp;$BF1466,$C$21:$C$44&amp;$B$21:$B$44,0),MATCH(BH$1,$D$16:$M$16,0))+VLOOKUP($BE1466,战斗属性模型!$K$22:$O$24,BH$2,FALSE)*INDEX($BW$3:$CF$578,MATCH($BD1466&amp;$BF1466&amp;$BG1466,$BT$3:$BT$578&amp;$BU$3:$BU$578&amp;$BV$3:$BV$578,0),MATCH(BH$1,$BW$1:$CF$1,0))</f>
        <v>608</v>
      </c>
      <c r="BI1466" s="3">
        <f t="array" ref="BI1466">INDEX($D$21:$M$44,MATCH($BD1466&amp;$BF1466,$C$21:$C$44&amp;$B$21:$B$44,0),MATCH(BI$1,$D$16:$M$16,0))+VLOOKUP($BE1466,战斗属性模型!$K$22:$O$24,BI$2,FALSE)*INDEX($BW$3:$CF$578,MATCH($BD1466&amp;$BF1466&amp;$BG1466,$BT$3:$BT$578&amp;$BU$3:$BU$578&amp;$BV$3:$BV$578,0),MATCH(BI$1,$BW$1:$CF$1,0))</f>
        <v>28000</v>
      </c>
      <c r="BJ1466" s="3">
        <f t="array" ref="BJ1466">INDEX($D$21:$M$44,MATCH($BD1466&amp;$BF1466,$C$21:$C$44&amp;$B$21:$B$44,0),MATCH(BJ$1,$D$16:$M$16,0))+VLOOKUP($BE1466,战斗属性模型!$K$22:$O$24,BJ$2,FALSE)*INDEX($BW$3:$CF$578,MATCH($BD1466&amp;$BF1466&amp;$BG1466,$BT$3:$BT$578&amp;$BU$3:$BU$578&amp;$BV$3:$BV$578,0),MATCH(BJ$1,$BW$1:$CF$1,0))</f>
        <v>0</v>
      </c>
      <c r="BK1466" s="3">
        <f t="array" ref="BK1466">INDEX($D$21:$M$44,MATCH($BD1466&amp;$BF1466,$C$21:$C$44&amp;$B$21:$B$44,0),MATCH(BK$1,$D$16:$M$16,0))+VLOOKUP($BE1466,战斗属性模型!$K$22:$O$24,BK$2,FALSE)*INDEX($BW$3:$CF$578,MATCH($BD1466&amp;$BF1466&amp;$BG1466,$BT$3:$BT$578&amp;$BU$3:$BU$578&amp;$BV$3:$BV$578,0),MATCH(BK$1,$BW$1:$CF$1,0))</f>
        <v>0</v>
      </c>
      <c r="BL1466" s="3"/>
      <c r="BM1466" s="3"/>
      <c r="BN1466" s="3"/>
      <c r="BO1466" s="3"/>
      <c r="BP1466" s="3"/>
      <c r="BQ1466" s="3"/>
    </row>
    <row r="1467" spans="56:69" x14ac:dyDescent="0.2">
      <c r="BD1467" t="str">
        <f t="shared" si="985"/>
        <v>护甲</v>
      </c>
      <c r="BE1467">
        <f t="shared" si="986"/>
        <v>3</v>
      </c>
      <c r="BF1467">
        <f t="shared" ref="BF1467:BG1467" si="1033">BF891</f>
        <v>5</v>
      </c>
      <c r="BG1467">
        <f t="shared" si="1033"/>
        <v>1</v>
      </c>
      <c r="BH1467" s="3">
        <f t="array" ref="BH1467">INDEX($D$21:$M$44,MATCH($BD1467&amp;$BF1467,$C$21:$C$44&amp;$B$21:$B$44,0),MATCH(BH$1,$D$16:$M$16,0))+VLOOKUP($BE1467,战斗属性模型!$K$22:$O$24,BH$2,FALSE)*INDEX($BW$3:$CF$578,MATCH($BD1467&amp;$BF1467&amp;$BG1467,$BT$3:$BT$578&amp;$BU$3:$BU$578&amp;$BV$3:$BV$578,0),MATCH(BH$1,$BW$1:$CF$1,0))</f>
        <v>163.19999999999999</v>
      </c>
      <c r="BI1467" s="3">
        <f t="array" ref="BI1467">INDEX($D$21:$M$44,MATCH($BD1467&amp;$BF1467,$C$21:$C$44&amp;$B$21:$B$44,0),MATCH(BI$1,$D$16:$M$16,0))+VLOOKUP($BE1467,战斗属性模型!$K$22:$O$24,BI$2,FALSE)*INDEX($BW$3:$CF$578,MATCH($BD1467&amp;$BF1467&amp;$BG1467,$BT$3:$BT$578&amp;$BU$3:$BU$578&amp;$BV$3:$BV$578,0),MATCH(BI$1,$BW$1:$CF$1,0))</f>
        <v>8000</v>
      </c>
      <c r="BJ1467" s="3">
        <f t="array" ref="BJ1467">INDEX($D$21:$M$44,MATCH($BD1467&amp;$BF1467,$C$21:$C$44&amp;$B$21:$B$44,0),MATCH(BJ$1,$D$16:$M$16,0))+VLOOKUP($BE1467,战斗属性模型!$K$22:$O$24,BJ$2,FALSE)*INDEX($BW$3:$CF$578,MATCH($BD1467&amp;$BF1467&amp;$BG1467,$BT$3:$BT$578&amp;$BU$3:$BU$578&amp;$BV$3:$BV$578,0),MATCH(BJ$1,$BW$1:$CF$1,0))</f>
        <v>0</v>
      </c>
      <c r="BK1467" s="3">
        <f t="array" ref="BK1467">INDEX($D$21:$M$44,MATCH($BD1467&amp;$BF1467,$C$21:$C$44&amp;$B$21:$B$44,0),MATCH(BK$1,$D$16:$M$16,0))+VLOOKUP($BE1467,战斗属性模型!$K$22:$O$24,BK$2,FALSE)*INDEX($BW$3:$CF$578,MATCH($BD1467&amp;$BF1467&amp;$BG1467,$BT$3:$BT$578&amp;$BU$3:$BU$578&amp;$BV$3:$BV$578,0),MATCH(BK$1,$BW$1:$CF$1,0))</f>
        <v>0</v>
      </c>
      <c r="BL1467" s="3"/>
      <c r="BM1467" s="3"/>
      <c r="BN1467" s="3"/>
      <c r="BO1467" s="3"/>
      <c r="BP1467" s="3"/>
      <c r="BQ1467" s="3"/>
    </row>
    <row r="1468" spans="56:69" x14ac:dyDescent="0.2">
      <c r="BD1468" t="str">
        <f t="shared" si="985"/>
        <v>护甲</v>
      </c>
      <c r="BE1468">
        <f t="shared" si="986"/>
        <v>3</v>
      </c>
      <c r="BF1468">
        <f t="shared" ref="BF1468:BG1468" si="1034">BF892</f>
        <v>5</v>
      </c>
      <c r="BG1468">
        <f t="shared" si="1034"/>
        <v>2</v>
      </c>
      <c r="BH1468" s="3">
        <f t="array" ref="BH1468">INDEX($D$21:$M$44,MATCH($BD1468&amp;$BF1468,$C$21:$C$44&amp;$B$21:$B$44,0),MATCH(BH$1,$D$16:$M$16,0))+VLOOKUP($BE1468,战斗属性模型!$K$22:$O$24,BH$2,FALSE)*INDEX($BW$3:$CF$578,MATCH($BD1468&amp;$BF1468&amp;$BG1468,$BT$3:$BT$578&amp;$BU$3:$BU$578&amp;$BV$3:$BV$578,0),MATCH(BH$1,$BW$1:$CF$1,0))</f>
        <v>198.4</v>
      </c>
      <c r="BI1468" s="3">
        <f t="array" ref="BI1468">INDEX($D$21:$M$44,MATCH($BD1468&amp;$BF1468,$C$21:$C$44&amp;$B$21:$B$44,0),MATCH(BI$1,$D$16:$M$16,0))+VLOOKUP($BE1468,战斗属性模型!$K$22:$O$24,BI$2,FALSE)*INDEX($BW$3:$CF$578,MATCH($BD1468&amp;$BF1468&amp;$BG1468,$BT$3:$BT$578&amp;$BU$3:$BU$578&amp;$BV$3:$BV$578,0),MATCH(BI$1,$BW$1:$CF$1,0))</f>
        <v>9600</v>
      </c>
      <c r="BJ1468" s="3">
        <f t="array" ref="BJ1468">INDEX($D$21:$M$44,MATCH($BD1468&amp;$BF1468,$C$21:$C$44&amp;$B$21:$B$44,0),MATCH(BJ$1,$D$16:$M$16,0))+VLOOKUP($BE1468,战斗属性模型!$K$22:$O$24,BJ$2,FALSE)*INDEX($BW$3:$CF$578,MATCH($BD1468&amp;$BF1468&amp;$BG1468,$BT$3:$BT$578&amp;$BU$3:$BU$578&amp;$BV$3:$BV$578,0),MATCH(BJ$1,$BW$1:$CF$1,0))</f>
        <v>0</v>
      </c>
      <c r="BK1468" s="3">
        <f t="array" ref="BK1468">INDEX($D$21:$M$44,MATCH($BD1468&amp;$BF1468,$C$21:$C$44&amp;$B$21:$B$44,0),MATCH(BK$1,$D$16:$M$16,0))+VLOOKUP($BE1468,战斗属性模型!$K$22:$O$24,BK$2,FALSE)*INDEX($BW$3:$CF$578,MATCH($BD1468&amp;$BF1468&amp;$BG1468,$BT$3:$BT$578&amp;$BU$3:$BU$578&amp;$BV$3:$BV$578,0),MATCH(BK$1,$BW$1:$CF$1,0))</f>
        <v>0</v>
      </c>
      <c r="BL1468" s="3"/>
      <c r="BM1468" s="3"/>
      <c r="BN1468" s="3"/>
      <c r="BO1468" s="3"/>
      <c r="BP1468" s="3"/>
      <c r="BQ1468" s="3"/>
    </row>
    <row r="1469" spans="56:69" x14ac:dyDescent="0.2">
      <c r="BD1469" t="str">
        <f t="shared" si="985"/>
        <v>护甲</v>
      </c>
      <c r="BE1469">
        <f t="shared" si="986"/>
        <v>3</v>
      </c>
      <c r="BF1469">
        <f t="shared" ref="BF1469:BG1469" si="1035">BF893</f>
        <v>5</v>
      </c>
      <c r="BG1469">
        <f t="shared" si="1035"/>
        <v>3</v>
      </c>
      <c r="BH1469" s="3">
        <f t="array" ref="BH1469">INDEX($D$21:$M$44,MATCH($BD1469&amp;$BF1469,$C$21:$C$44&amp;$B$21:$B$44,0),MATCH(BH$1,$D$16:$M$16,0))+VLOOKUP($BE1469,战斗属性模型!$K$22:$O$24,BH$2,FALSE)*INDEX($BW$3:$CF$578,MATCH($BD1469&amp;$BF1469&amp;$BG1469,$BT$3:$BT$578&amp;$BU$3:$BU$578&amp;$BV$3:$BV$578,0),MATCH(BH$1,$BW$1:$CF$1,0))</f>
        <v>233.60000000000002</v>
      </c>
      <c r="BI1469" s="3">
        <f t="array" ref="BI1469">INDEX($D$21:$M$44,MATCH($BD1469&amp;$BF1469,$C$21:$C$44&amp;$B$21:$B$44,0),MATCH(BI$1,$D$16:$M$16,0))+VLOOKUP($BE1469,战斗属性模型!$K$22:$O$24,BI$2,FALSE)*INDEX($BW$3:$CF$578,MATCH($BD1469&amp;$BF1469&amp;$BG1469,$BT$3:$BT$578&amp;$BU$3:$BU$578&amp;$BV$3:$BV$578,0),MATCH(BI$1,$BW$1:$CF$1,0))</f>
        <v>11200</v>
      </c>
      <c r="BJ1469" s="3">
        <f t="array" ref="BJ1469">INDEX($D$21:$M$44,MATCH($BD1469&amp;$BF1469,$C$21:$C$44&amp;$B$21:$B$44,0),MATCH(BJ$1,$D$16:$M$16,0))+VLOOKUP($BE1469,战斗属性模型!$K$22:$O$24,BJ$2,FALSE)*INDEX($BW$3:$CF$578,MATCH($BD1469&amp;$BF1469&amp;$BG1469,$BT$3:$BT$578&amp;$BU$3:$BU$578&amp;$BV$3:$BV$578,0),MATCH(BJ$1,$BW$1:$CF$1,0))</f>
        <v>0</v>
      </c>
      <c r="BK1469" s="3">
        <f t="array" ref="BK1469">INDEX($D$21:$M$44,MATCH($BD1469&amp;$BF1469,$C$21:$C$44&amp;$B$21:$B$44,0),MATCH(BK$1,$D$16:$M$16,0))+VLOOKUP($BE1469,战斗属性模型!$K$22:$O$24,BK$2,FALSE)*INDEX($BW$3:$CF$578,MATCH($BD1469&amp;$BF1469&amp;$BG1469,$BT$3:$BT$578&amp;$BU$3:$BU$578&amp;$BV$3:$BV$578,0),MATCH(BK$1,$BW$1:$CF$1,0))</f>
        <v>0</v>
      </c>
      <c r="BL1469" s="3"/>
      <c r="BM1469" s="3"/>
      <c r="BN1469" s="3"/>
      <c r="BO1469" s="3"/>
      <c r="BP1469" s="3"/>
      <c r="BQ1469" s="3"/>
    </row>
    <row r="1470" spans="56:69" x14ac:dyDescent="0.2">
      <c r="BD1470" t="str">
        <f t="shared" si="985"/>
        <v>护甲</v>
      </c>
      <c r="BE1470">
        <f t="shared" si="986"/>
        <v>3</v>
      </c>
      <c r="BF1470">
        <f t="shared" ref="BF1470:BG1470" si="1036">BF894</f>
        <v>5</v>
      </c>
      <c r="BG1470">
        <f t="shared" si="1036"/>
        <v>4</v>
      </c>
      <c r="BH1470" s="3">
        <f t="array" ref="BH1470">INDEX($D$21:$M$44,MATCH($BD1470&amp;$BF1470,$C$21:$C$44&amp;$B$21:$B$44,0),MATCH(BH$1,$D$16:$M$16,0))+VLOOKUP($BE1470,战斗属性模型!$K$22:$O$24,BH$2,FALSE)*INDEX($BW$3:$CF$578,MATCH($BD1470&amp;$BF1470&amp;$BG1470,$BT$3:$BT$578&amp;$BU$3:$BU$578&amp;$BV$3:$BV$578,0),MATCH(BH$1,$BW$1:$CF$1,0))</f>
        <v>268.8</v>
      </c>
      <c r="BI1470" s="3">
        <f t="array" ref="BI1470">INDEX($D$21:$M$44,MATCH($BD1470&amp;$BF1470,$C$21:$C$44&amp;$B$21:$B$44,0),MATCH(BI$1,$D$16:$M$16,0))+VLOOKUP($BE1470,战斗属性模型!$K$22:$O$24,BI$2,FALSE)*INDEX($BW$3:$CF$578,MATCH($BD1470&amp;$BF1470&amp;$BG1470,$BT$3:$BT$578&amp;$BU$3:$BU$578&amp;$BV$3:$BV$578,0),MATCH(BI$1,$BW$1:$CF$1,0))</f>
        <v>12800</v>
      </c>
      <c r="BJ1470" s="3">
        <f t="array" ref="BJ1470">INDEX($D$21:$M$44,MATCH($BD1470&amp;$BF1470,$C$21:$C$44&amp;$B$21:$B$44,0),MATCH(BJ$1,$D$16:$M$16,0))+VLOOKUP($BE1470,战斗属性模型!$K$22:$O$24,BJ$2,FALSE)*INDEX($BW$3:$CF$578,MATCH($BD1470&amp;$BF1470&amp;$BG1470,$BT$3:$BT$578&amp;$BU$3:$BU$578&amp;$BV$3:$BV$578,0),MATCH(BJ$1,$BW$1:$CF$1,0))</f>
        <v>0</v>
      </c>
      <c r="BK1470" s="3">
        <f t="array" ref="BK1470">INDEX($D$21:$M$44,MATCH($BD1470&amp;$BF1470,$C$21:$C$44&amp;$B$21:$B$44,0),MATCH(BK$1,$D$16:$M$16,0))+VLOOKUP($BE1470,战斗属性模型!$K$22:$O$24,BK$2,FALSE)*INDEX($BW$3:$CF$578,MATCH($BD1470&amp;$BF1470&amp;$BG1470,$BT$3:$BT$578&amp;$BU$3:$BU$578&amp;$BV$3:$BV$578,0),MATCH(BK$1,$BW$1:$CF$1,0))</f>
        <v>0</v>
      </c>
      <c r="BL1470" s="3"/>
      <c r="BM1470" s="3"/>
      <c r="BN1470" s="3"/>
      <c r="BO1470" s="3"/>
      <c r="BP1470" s="3"/>
      <c r="BQ1470" s="3"/>
    </row>
    <row r="1471" spans="56:69" x14ac:dyDescent="0.2">
      <c r="BD1471" t="str">
        <f t="shared" si="985"/>
        <v>护甲</v>
      </c>
      <c r="BE1471">
        <f t="shared" si="986"/>
        <v>3</v>
      </c>
      <c r="BF1471">
        <f t="shared" ref="BF1471:BG1471" si="1037">BF895</f>
        <v>5</v>
      </c>
      <c r="BG1471">
        <f t="shared" si="1037"/>
        <v>5</v>
      </c>
      <c r="BH1471" s="3">
        <f t="array" ref="BH1471">INDEX($D$21:$M$44,MATCH($BD1471&amp;$BF1471,$C$21:$C$44&amp;$B$21:$B$44,0),MATCH(BH$1,$D$16:$M$16,0))+VLOOKUP($BE1471,战斗属性模型!$K$22:$O$24,BH$2,FALSE)*INDEX($BW$3:$CF$578,MATCH($BD1471&amp;$BF1471&amp;$BG1471,$BT$3:$BT$578&amp;$BU$3:$BU$578&amp;$BV$3:$BV$578,0),MATCH(BH$1,$BW$1:$CF$1,0))</f>
        <v>304</v>
      </c>
      <c r="BI1471" s="3">
        <f t="array" ref="BI1471">INDEX($D$21:$M$44,MATCH($BD1471&amp;$BF1471,$C$21:$C$44&amp;$B$21:$B$44,0),MATCH(BI$1,$D$16:$M$16,0))+VLOOKUP($BE1471,战斗属性模型!$K$22:$O$24,BI$2,FALSE)*INDEX($BW$3:$CF$578,MATCH($BD1471&amp;$BF1471&amp;$BG1471,$BT$3:$BT$578&amp;$BU$3:$BU$578&amp;$BV$3:$BV$578,0),MATCH(BI$1,$BW$1:$CF$1,0))</f>
        <v>14400</v>
      </c>
      <c r="BJ1471" s="3">
        <f t="array" ref="BJ1471">INDEX($D$21:$M$44,MATCH($BD1471&amp;$BF1471,$C$21:$C$44&amp;$B$21:$B$44,0),MATCH(BJ$1,$D$16:$M$16,0))+VLOOKUP($BE1471,战斗属性模型!$K$22:$O$24,BJ$2,FALSE)*INDEX($BW$3:$CF$578,MATCH($BD1471&amp;$BF1471&amp;$BG1471,$BT$3:$BT$578&amp;$BU$3:$BU$578&amp;$BV$3:$BV$578,0),MATCH(BJ$1,$BW$1:$CF$1,0))</f>
        <v>0</v>
      </c>
      <c r="BK1471" s="3">
        <f t="array" ref="BK1471">INDEX($D$21:$M$44,MATCH($BD1471&amp;$BF1471,$C$21:$C$44&amp;$B$21:$B$44,0),MATCH(BK$1,$D$16:$M$16,0))+VLOOKUP($BE1471,战斗属性模型!$K$22:$O$24,BK$2,FALSE)*INDEX($BW$3:$CF$578,MATCH($BD1471&amp;$BF1471&amp;$BG1471,$BT$3:$BT$578&amp;$BU$3:$BU$578&amp;$BV$3:$BV$578,0),MATCH(BK$1,$BW$1:$CF$1,0))</f>
        <v>0</v>
      </c>
      <c r="BL1471" s="3"/>
      <c r="BM1471" s="3"/>
      <c r="BN1471" s="3"/>
      <c r="BO1471" s="3"/>
      <c r="BP1471" s="3"/>
      <c r="BQ1471" s="3"/>
    </row>
    <row r="1472" spans="56:69" x14ac:dyDescent="0.2">
      <c r="BD1472" t="str">
        <f t="shared" si="985"/>
        <v>护甲</v>
      </c>
      <c r="BE1472">
        <f t="shared" si="986"/>
        <v>3</v>
      </c>
      <c r="BF1472">
        <f t="shared" ref="BF1472:BG1472" si="1038">BF896</f>
        <v>5</v>
      </c>
      <c r="BG1472">
        <f t="shared" si="1038"/>
        <v>6</v>
      </c>
      <c r="BH1472" s="3">
        <f t="array" ref="BH1472">INDEX($D$21:$M$44,MATCH($BD1472&amp;$BF1472,$C$21:$C$44&amp;$B$21:$B$44,0),MATCH(BH$1,$D$16:$M$16,0))+VLOOKUP($BE1472,战斗属性模型!$K$22:$O$24,BH$2,FALSE)*INDEX($BW$3:$CF$578,MATCH($BD1472&amp;$BF1472&amp;$BG1472,$BT$3:$BT$578&amp;$BU$3:$BU$578&amp;$BV$3:$BV$578,0),MATCH(BH$1,$BW$1:$CF$1,0))</f>
        <v>339.20000000000005</v>
      </c>
      <c r="BI1472" s="3">
        <f t="array" ref="BI1472">INDEX($D$21:$M$44,MATCH($BD1472&amp;$BF1472,$C$21:$C$44&amp;$B$21:$B$44,0),MATCH(BI$1,$D$16:$M$16,0))+VLOOKUP($BE1472,战斗属性模型!$K$22:$O$24,BI$2,FALSE)*INDEX($BW$3:$CF$578,MATCH($BD1472&amp;$BF1472&amp;$BG1472,$BT$3:$BT$578&amp;$BU$3:$BU$578&amp;$BV$3:$BV$578,0),MATCH(BI$1,$BW$1:$CF$1,0))</f>
        <v>16000</v>
      </c>
      <c r="BJ1472" s="3">
        <f t="array" ref="BJ1472">INDEX($D$21:$M$44,MATCH($BD1472&amp;$BF1472,$C$21:$C$44&amp;$B$21:$B$44,0),MATCH(BJ$1,$D$16:$M$16,0))+VLOOKUP($BE1472,战斗属性模型!$K$22:$O$24,BJ$2,FALSE)*INDEX($BW$3:$CF$578,MATCH($BD1472&amp;$BF1472&amp;$BG1472,$BT$3:$BT$578&amp;$BU$3:$BU$578&amp;$BV$3:$BV$578,0),MATCH(BJ$1,$BW$1:$CF$1,0))</f>
        <v>0</v>
      </c>
      <c r="BK1472" s="3">
        <f t="array" ref="BK1472">INDEX($D$21:$M$44,MATCH($BD1472&amp;$BF1472,$C$21:$C$44&amp;$B$21:$B$44,0),MATCH(BK$1,$D$16:$M$16,0))+VLOOKUP($BE1472,战斗属性模型!$K$22:$O$24,BK$2,FALSE)*INDEX($BW$3:$CF$578,MATCH($BD1472&amp;$BF1472&amp;$BG1472,$BT$3:$BT$578&amp;$BU$3:$BU$578&amp;$BV$3:$BV$578,0),MATCH(BK$1,$BW$1:$CF$1,0))</f>
        <v>0</v>
      </c>
      <c r="BL1472" s="3"/>
      <c r="BM1472" s="3"/>
      <c r="BN1472" s="3"/>
      <c r="BO1472" s="3"/>
      <c r="BP1472" s="3"/>
      <c r="BQ1472" s="3"/>
    </row>
    <row r="1473" spans="56:69" x14ac:dyDescent="0.2">
      <c r="BD1473" t="str">
        <f t="shared" si="985"/>
        <v>护甲</v>
      </c>
      <c r="BE1473">
        <f t="shared" si="986"/>
        <v>3</v>
      </c>
      <c r="BF1473">
        <f t="shared" ref="BF1473:BG1473" si="1039">BF897</f>
        <v>5</v>
      </c>
      <c r="BG1473">
        <f t="shared" si="1039"/>
        <v>7</v>
      </c>
      <c r="BH1473" s="3">
        <f t="array" ref="BH1473">INDEX($D$21:$M$44,MATCH($BD1473&amp;$BF1473,$C$21:$C$44&amp;$B$21:$B$44,0),MATCH(BH$1,$D$16:$M$16,0))+VLOOKUP($BE1473,战斗属性模型!$K$22:$O$24,BH$2,FALSE)*INDEX($BW$3:$CF$578,MATCH($BD1473&amp;$BF1473&amp;$BG1473,$BT$3:$BT$578&amp;$BU$3:$BU$578&amp;$BV$3:$BV$578,0),MATCH(BH$1,$BW$1:$CF$1,0))</f>
        <v>374.40000000000003</v>
      </c>
      <c r="BI1473" s="3">
        <f t="array" ref="BI1473">INDEX($D$21:$M$44,MATCH($BD1473&amp;$BF1473,$C$21:$C$44&amp;$B$21:$B$44,0),MATCH(BI$1,$D$16:$M$16,0))+VLOOKUP($BE1473,战斗属性模型!$K$22:$O$24,BI$2,FALSE)*INDEX($BW$3:$CF$578,MATCH($BD1473&amp;$BF1473&amp;$BG1473,$BT$3:$BT$578&amp;$BU$3:$BU$578&amp;$BV$3:$BV$578,0),MATCH(BI$1,$BW$1:$CF$1,0))</f>
        <v>17600</v>
      </c>
      <c r="BJ1473" s="3">
        <f t="array" ref="BJ1473">INDEX($D$21:$M$44,MATCH($BD1473&amp;$BF1473,$C$21:$C$44&amp;$B$21:$B$44,0),MATCH(BJ$1,$D$16:$M$16,0))+VLOOKUP($BE1473,战斗属性模型!$K$22:$O$24,BJ$2,FALSE)*INDEX($BW$3:$CF$578,MATCH($BD1473&amp;$BF1473&amp;$BG1473,$BT$3:$BT$578&amp;$BU$3:$BU$578&amp;$BV$3:$BV$578,0),MATCH(BJ$1,$BW$1:$CF$1,0))</f>
        <v>0</v>
      </c>
      <c r="BK1473" s="3">
        <f t="array" ref="BK1473">INDEX($D$21:$M$44,MATCH($BD1473&amp;$BF1473,$C$21:$C$44&amp;$B$21:$B$44,0),MATCH(BK$1,$D$16:$M$16,0))+VLOOKUP($BE1473,战斗属性模型!$K$22:$O$24,BK$2,FALSE)*INDEX($BW$3:$CF$578,MATCH($BD1473&amp;$BF1473&amp;$BG1473,$BT$3:$BT$578&amp;$BU$3:$BU$578&amp;$BV$3:$BV$578,0),MATCH(BK$1,$BW$1:$CF$1,0))</f>
        <v>0</v>
      </c>
      <c r="BL1473" s="3"/>
      <c r="BM1473" s="3"/>
      <c r="BN1473" s="3"/>
      <c r="BO1473" s="3"/>
      <c r="BP1473" s="3"/>
      <c r="BQ1473" s="3"/>
    </row>
    <row r="1474" spans="56:69" x14ac:dyDescent="0.2">
      <c r="BD1474" t="str">
        <f t="shared" si="985"/>
        <v>护甲</v>
      </c>
      <c r="BE1474">
        <f t="shared" si="986"/>
        <v>3</v>
      </c>
      <c r="BF1474">
        <f t="shared" ref="BF1474:BG1474" si="1040">BF898</f>
        <v>5</v>
      </c>
      <c r="BG1474">
        <f t="shared" si="1040"/>
        <v>8</v>
      </c>
      <c r="BH1474" s="3">
        <f t="array" ref="BH1474">INDEX($D$21:$M$44,MATCH($BD1474&amp;$BF1474,$C$21:$C$44&amp;$B$21:$B$44,0),MATCH(BH$1,$D$16:$M$16,0))+VLOOKUP($BE1474,战斗属性模型!$K$22:$O$24,BH$2,FALSE)*INDEX($BW$3:$CF$578,MATCH($BD1474&amp;$BF1474&amp;$BG1474,$BT$3:$BT$578&amp;$BU$3:$BU$578&amp;$BV$3:$BV$578,0),MATCH(BH$1,$BW$1:$CF$1,0))</f>
        <v>409.6</v>
      </c>
      <c r="BI1474" s="3">
        <f t="array" ref="BI1474">INDEX($D$21:$M$44,MATCH($BD1474&amp;$BF1474,$C$21:$C$44&amp;$B$21:$B$44,0),MATCH(BI$1,$D$16:$M$16,0))+VLOOKUP($BE1474,战斗属性模型!$K$22:$O$24,BI$2,FALSE)*INDEX($BW$3:$CF$578,MATCH($BD1474&amp;$BF1474&amp;$BG1474,$BT$3:$BT$578&amp;$BU$3:$BU$578&amp;$BV$3:$BV$578,0),MATCH(BI$1,$BW$1:$CF$1,0))</f>
        <v>19200</v>
      </c>
      <c r="BJ1474" s="3">
        <f t="array" ref="BJ1474">INDEX($D$21:$M$44,MATCH($BD1474&amp;$BF1474,$C$21:$C$44&amp;$B$21:$B$44,0),MATCH(BJ$1,$D$16:$M$16,0))+VLOOKUP($BE1474,战斗属性模型!$K$22:$O$24,BJ$2,FALSE)*INDEX($BW$3:$CF$578,MATCH($BD1474&amp;$BF1474&amp;$BG1474,$BT$3:$BT$578&amp;$BU$3:$BU$578&amp;$BV$3:$BV$578,0),MATCH(BJ$1,$BW$1:$CF$1,0))</f>
        <v>0</v>
      </c>
      <c r="BK1474" s="3">
        <f t="array" ref="BK1474">INDEX($D$21:$M$44,MATCH($BD1474&amp;$BF1474,$C$21:$C$44&amp;$B$21:$B$44,0),MATCH(BK$1,$D$16:$M$16,0))+VLOOKUP($BE1474,战斗属性模型!$K$22:$O$24,BK$2,FALSE)*INDEX($BW$3:$CF$578,MATCH($BD1474&amp;$BF1474&amp;$BG1474,$BT$3:$BT$578&amp;$BU$3:$BU$578&amp;$BV$3:$BV$578,0),MATCH(BK$1,$BW$1:$CF$1,0))</f>
        <v>0</v>
      </c>
      <c r="BL1474" s="3"/>
      <c r="BM1474" s="3"/>
      <c r="BN1474" s="3"/>
      <c r="BO1474" s="3"/>
      <c r="BP1474" s="3"/>
      <c r="BQ1474" s="3"/>
    </row>
    <row r="1475" spans="56:69" x14ac:dyDescent="0.2">
      <c r="BD1475" t="str">
        <f t="shared" si="985"/>
        <v>护甲</v>
      </c>
      <c r="BE1475">
        <f t="shared" si="986"/>
        <v>3</v>
      </c>
      <c r="BF1475">
        <f t="shared" ref="BF1475:BG1475" si="1041">BF899</f>
        <v>5</v>
      </c>
      <c r="BG1475">
        <f t="shared" si="1041"/>
        <v>9</v>
      </c>
      <c r="BH1475" s="3">
        <f t="array" ref="BH1475">INDEX($D$21:$M$44,MATCH($BD1475&amp;$BF1475,$C$21:$C$44&amp;$B$21:$B$44,0),MATCH(BH$1,$D$16:$M$16,0))+VLOOKUP($BE1475,战斗属性模型!$K$22:$O$24,BH$2,FALSE)*INDEX($BW$3:$CF$578,MATCH($BD1475&amp;$BF1475&amp;$BG1475,$BT$3:$BT$578&amp;$BU$3:$BU$578&amp;$BV$3:$BV$578,0),MATCH(BH$1,$BW$1:$CF$1,0))</f>
        <v>444.8</v>
      </c>
      <c r="BI1475" s="3">
        <f t="array" ref="BI1475">INDEX($D$21:$M$44,MATCH($BD1475&amp;$BF1475,$C$21:$C$44&amp;$B$21:$B$44,0),MATCH(BI$1,$D$16:$M$16,0))+VLOOKUP($BE1475,战斗属性模型!$K$22:$O$24,BI$2,FALSE)*INDEX($BW$3:$CF$578,MATCH($BD1475&amp;$BF1475&amp;$BG1475,$BT$3:$BT$578&amp;$BU$3:$BU$578&amp;$BV$3:$BV$578,0),MATCH(BI$1,$BW$1:$CF$1,0))</f>
        <v>20800</v>
      </c>
      <c r="BJ1475" s="3">
        <f t="array" ref="BJ1475">INDEX($D$21:$M$44,MATCH($BD1475&amp;$BF1475,$C$21:$C$44&amp;$B$21:$B$44,0),MATCH(BJ$1,$D$16:$M$16,0))+VLOOKUP($BE1475,战斗属性模型!$K$22:$O$24,BJ$2,FALSE)*INDEX($BW$3:$CF$578,MATCH($BD1475&amp;$BF1475&amp;$BG1475,$BT$3:$BT$578&amp;$BU$3:$BU$578&amp;$BV$3:$BV$578,0),MATCH(BJ$1,$BW$1:$CF$1,0))</f>
        <v>0</v>
      </c>
      <c r="BK1475" s="3">
        <f t="array" ref="BK1475">INDEX($D$21:$M$44,MATCH($BD1475&amp;$BF1475,$C$21:$C$44&amp;$B$21:$B$44,0),MATCH(BK$1,$D$16:$M$16,0))+VLOOKUP($BE1475,战斗属性模型!$K$22:$O$24,BK$2,FALSE)*INDEX($BW$3:$CF$578,MATCH($BD1475&amp;$BF1475&amp;$BG1475,$BT$3:$BT$578&amp;$BU$3:$BU$578&amp;$BV$3:$BV$578,0),MATCH(BK$1,$BW$1:$CF$1,0))</f>
        <v>0</v>
      </c>
      <c r="BL1475" s="3"/>
      <c r="BM1475" s="3"/>
      <c r="BN1475" s="3"/>
      <c r="BO1475" s="3"/>
      <c r="BP1475" s="3"/>
      <c r="BQ1475" s="3"/>
    </row>
    <row r="1476" spans="56:69" x14ac:dyDescent="0.2">
      <c r="BD1476" t="str">
        <f t="shared" si="985"/>
        <v>护甲</v>
      </c>
      <c r="BE1476">
        <f t="shared" si="986"/>
        <v>3</v>
      </c>
      <c r="BF1476">
        <f t="shared" ref="BF1476:BG1476" si="1042">BF900</f>
        <v>5</v>
      </c>
      <c r="BG1476">
        <f t="shared" si="1042"/>
        <v>10</v>
      </c>
      <c r="BH1476" s="3">
        <f t="array" ref="BH1476">INDEX($D$21:$M$44,MATCH($BD1476&amp;$BF1476,$C$21:$C$44&amp;$B$21:$B$44,0),MATCH(BH$1,$D$16:$M$16,0))+VLOOKUP($BE1476,战斗属性模型!$K$22:$O$24,BH$2,FALSE)*INDEX($BW$3:$CF$578,MATCH($BD1476&amp;$BF1476&amp;$BG1476,$BT$3:$BT$578&amp;$BU$3:$BU$578&amp;$BV$3:$BV$578,0),MATCH(BH$1,$BW$1:$CF$1,0))</f>
        <v>480</v>
      </c>
      <c r="BI1476" s="3">
        <f t="array" ref="BI1476">INDEX($D$21:$M$44,MATCH($BD1476&amp;$BF1476,$C$21:$C$44&amp;$B$21:$B$44,0),MATCH(BI$1,$D$16:$M$16,0))+VLOOKUP($BE1476,战斗属性模型!$K$22:$O$24,BI$2,FALSE)*INDEX($BW$3:$CF$578,MATCH($BD1476&amp;$BF1476&amp;$BG1476,$BT$3:$BT$578&amp;$BU$3:$BU$578&amp;$BV$3:$BV$578,0),MATCH(BI$1,$BW$1:$CF$1,0))</f>
        <v>22400</v>
      </c>
      <c r="BJ1476" s="3">
        <f t="array" ref="BJ1476">INDEX($D$21:$M$44,MATCH($BD1476&amp;$BF1476,$C$21:$C$44&amp;$B$21:$B$44,0),MATCH(BJ$1,$D$16:$M$16,0))+VLOOKUP($BE1476,战斗属性模型!$K$22:$O$24,BJ$2,FALSE)*INDEX($BW$3:$CF$578,MATCH($BD1476&amp;$BF1476&amp;$BG1476,$BT$3:$BT$578&amp;$BU$3:$BU$578&amp;$BV$3:$BV$578,0),MATCH(BJ$1,$BW$1:$CF$1,0))</f>
        <v>0</v>
      </c>
      <c r="BK1476" s="3">
        <f t="array" ref="BK1476">INDEX($D$21:$M$44,MATCH($BD1476&amp;$BF1476,$C$21:$C$44&amp;$B$21:$B$44,0),MATCH(BK$1,$D$16:$M$16,0))+VLOOKUP($BE1476,战斗属性模型!$K$22:$O$24,BK$2,FALSE)*INDEX($BW$3:$CF$578,MATCH($BD1476&amp;$BF1476&amp;$BG1476,$BT$3:$BT$578&amp;$BU$3:$BU$578&amp;$BV$3:$BV$578,0),MATCH(BK$1,$BW$1:$CF$1,0))</f>
        <v>0</v>
      </c>
      <c r="BL1476" s="3"/>
      <c r="BM1476" s="3"/>
      <c r="BN1476" s="3"/>
      <c r="BO1476" s="3"/>
      <c r="BP1476" s="3"/>
      <c r="BQ1476" s="3"/>
    </row>
    <row r="1477" spans="56:69" x14ac:dyDescent="0.2">
      <c r="BD1477" t="str">
        <f t="shared" si="985"/>
        <v>护甲</v>
      </c>
      <c r="BE1477">
        <f t="shared" si="986"/>
        <v>3</v>
      </c>
      <c r="BF1477">
        <f t="shared" ref="BF1477:BG1477" si="1043">BF901</f>
        <v>5</v>
      </c>
      <c r="BG1477">
        <f t="shared" si="1043"/>
        <v>11</v>
      </c>
      <c r="BH1477" s="3">
        <f t="array" ref="BH1477">INDEX($D$21:$M$44,MATCH($BD1477&amp;$BF1477,$C$21:$C$44&amp;$B$21:$B$44,0),MATCH(BH$1,$D$16:$M$16,0))+VLOOKUP($BE1477,战斗属性模型!$K$22:$O$24,BH$2,FALSE)*INDEX($BW$3:$CF$578,MATCH($BD1477&amp;$BF1477&amp;$BG1477,$BT$3:$BT$578&amp;$BU$3:$BU$578&amp;$BV$3:$BV$578,0),MATCH(BH$1,$BW$1:$CF$1,0))</f>
        <v>515.20000000000005</v>
      </c>
      <c r="BI1477" s="3">
        <f t="array" ref="BI1477">INDEX($D$21:$M$44,MATCH($BD1477&amp;$BF1477,$C$21:$C$44&amp;$B$21:$B$44,0),MATCH(BI$1,$D$16:$M$16,0))+VLOOKUP($BE1477,战斗属性模型!$K$22:$O$24,BI$2,FALSE)*INDEX($BW$3:$CF$578,MATCH($BD1477&amp;$BF1477&amp;$BG1477,$BT$3:$BT$578&amp;$BU$3:$BU$578&amp;$BV$3:$BV$578,0),MATCH(BI$1,$BW$1:$CF$1,0))</f>
        <v>24000</v>
      </c>
      <c r="BJ1477" s="3">
        <f t="array" ref="BJ1477">INDEX($D$21:$M$44,MATCH($BD1477&amp;$BF1477,$C$21:$C$44&amp;$B$21:$B$44,0),MATCH(BJ$1,$D$16:$M$16,0))+VLOOKUP($BE1477,战斗属性模型!$K$22:$O$24,BJ$2,FALSE)*INDEX($BW$3:$CF$578,MATCH($BD1477&amp;$BF1477&amp;$BG1477,$BT$3:$BT$578&amp;$BU$3:$BU$578&amp;$BV$3:$BV$578,0),MATCH(BJ$1,$BW$1:$CF$1,0))</f>
        <v>0</v>
      </c>
      <c r="BK1477" s="3">
        <f t="array" ref="BK1477">INDEX($D$21:$M$44,MATCH($BD1477&amp;$BF1477,$C$21:$C$44&amp;$B$21:$B$44,0),MATCH(BK$1,$D$16:$M$16,0))+VLOOKUP($BE1477,战斗属性模型!$K$22:$O$24,BK$2,FALSE)*INDEX($BW$3:$CF$578,MATCH($BD1477&amp;$BF1477&amp;$BG1477,$BT$3:$BT$578&amp;$BU$3:$BU$578&amp;$BV$3:$BV$578,0),MATCH(BK$1,$BW$1:$CF$1,0))</f>
        <v>0</v>
      </c>
      <c r="BL1477" s="3"/>
      <c r="BM1477" s="3"/>
      <c r="BN1477" s="3"/>
      <c r="BO1477" s="3"/>
      <c r="BP1477" s="3"/>
      <c r="BQ1477" s="3"/>
    </row>
    <row r="1478" spans="56:69" x14ac:dyDescent="0.2">
      <c r="BD1478" t="str">
        <f t="shared" si="985"/>
        <v>护甲</v>
      </c>
      <c r="BE1478">
        <f t="shared" si="986"/>
        <v>3</v>
      </c>
      <c r="BF1478">
        <f t="shared" ref="BF1478:BG1478" si="1044">BF902</f>
        <v>5</v>
      </c>
      <c r="BG1478">
        <f t="shared" si="1044"/>
        <v>12</v>
      </c>
      <c r="BH1478" s="3">
        <f t="array" ref="BH1478">INDEX($D$21:$M$44,MATCH($BD1478&amp;$BF1478,$C$21:$C$44&amp;$B$21:$B$44,0),MATCH(BH$1,$D$16:$M$16,0))+VLOOKUP($BE1478,战斗属性模型!$K$22:$O$24,BH$2,FALSE)*INDEX($BW$3:$CF$578,MATCH($BD1478&amp;$BF1478&amp;$BG1478,$BT$3:$BT$578&amp;$BU$3:$BU$578&amp;$BV$3:$BV$578,0),MATCH(BH$1,$BW$1:$CF$1,0))</f>
        <v>550.40000000000009</v>
      </c>
      <c r="BI1478" s="3">
        <f t="array" ref="BI1478">INDEX($D$21:$M$44,MATCH($BD1478&amp;$BF1478,$C$21:$C$44&amp;$B$21:$B$44,0),MATCH(BI$1,$D$16:$M$16,0))+VLOOKUP($BE1478,战斗属性模型!$K$22:$O$24,BI$2,FALSE)*INDEX($BW$3:$CF$578,MATCH($BD1478&amp;$BF1478&amp;$BG1478,$BT$3:$BT$578&amp;$BU$3:$BU$578&amp;$BV$3:$BV$578,0),MATCH(BI$1,$BW$1:$CF$1,0))</f>
        <v>25600</v>
      </c>
      <c r="BJ1478" s="3">
        <f t="array" ref="BJ1478">INDEX($D$21:$M$44,MATCH($BD1478&amp;$BF1478,$C$21:$C$44&amp;$B$21:$B$44,0),MATCH(BJ$1,$D$16:$M$16,0))+VLOOKUP($BE1478,战斗属性模型!$K$22:$O$24,BJ$2,FALSE)*INDEX($BW$3:$CF$578,MATCH($BD1478&amp;$BF1478&amp;$BG1478,$BT$3:$BT$578&amp;$BU$3:$BU$578&amp;$BV$3:$BV$578,0),MATCH(BJ$1,$BW$1:$CF$1,0))</f>
        <v>0</v>
      </c>
      <c r="BK1478" s="3">
        <f t="array" ref="BK1478">INDEX($D$21:$M$44,MATCH($BD1478&amp;$BF1478,$C$21:$C$44&amp;$B$21:$B$44,0),MATCH(BK$1,$D$16:$M$16,0))+VLOOKUP($BE1478,战斗属性模型!$K$22:$O$24,BK$2,FALSE)*INDEX($BW$3:$CF$578,MATCH($BD1478&amp;$BF1478&amp;$BG1478,$BT$3:$BT$578&amp;$BU$3:$BU$578&amp;$BV$3:$BV$578,0),MATCH(BK$1,$BW$1:$CF$1,0))</f>
        <v>0</v>
      </c>
      <c r="BL1478" s="3"/>
      <c r="BM1478" s="3"/>
      <c r="BN1478" s="3"/>
      <c r="BO1478" s="3"/>
      <c r="BP1478" s="3"/>
      <c r="BQ1478" s="3"/>
    </row>
    <row r="1479" spans="56:69" x14ac:dyDescent="0.2">
      <c r="BD1479" t="str">
        <f t="shared" si="985"/>
        <v>护甲</v>
      </c>
      <c r="BE1479">
        <f t="shared" si="986"/>
        <v>3</v>
      </c>
      <c r="BF1479">
        <f t="shared" ref="BF1479:BG1479" si="1045">BF903</f>
        <v>5</v>
      </c>
      <c r="BG1479">
        <f t="shared" si="1045"/>
        <v>13</v>
      </c>
      <c r="BH1479" s="3">
        <f t="array" ref="BH1479">INDEX($D$21:$M$44,MATCH($BD1479&amp;$BF1479,$C$21:$C$44&amp;$B$21:$B$44,0),MATCH(BH$1,$D$16:$M$16,0))+VLOOKUP($BE1479,战斗属性模型!$K$22:$O$24,BH$2,FALSE)*INDEX($BW$3:$CF$578,MATCH($BD1479&amp;$BF1479&amp;$BG1479,$BT$3:$BT$578&amp;$BU$3:$BU$578&amp;$BV$3:$BV$578,0),MATCH(BH$1,$BW$1:$CF$1,0))</f>
        <v>585.6</v>
      </c>
      <c r="BI1479" s="3">
        <f t="array" ref="BI1479">INDEX($D$21:$M$44,MATCH($BD1479&amp;$BF1479,$C$21:$C$44&amp;$B$21:$B$44,0),MATCH(BI$1,$D$16:$M$16,0))+VLOOKUP($BE1479,战斗属性模型!$K$22:$O$24,BI$2,FALSE)*INDEX($BW$3:$CF$578,MATCH($BD1479&amp;$BF1479&amp;$BG1479,$BT$3:$BT$578&amp;$BU$3:$BU$578&amp;$BV$3:$BV$578,0),MATCH(BI$1,$BW$1:$CF$1,0))</f>
        <v>27200</v>
      </c>
      <c r="BJ1479" s="3">
        <f t="array" ref="BJ1479">INDEX($D$21:$M$44,MATCH($BD1479&amp;$BF1479,$C$21:$C$44&amp;$B$21:$B$44,0),MATCH(BJ$1,$D$16:$M$16,0))+VLOOKUP($BE1479,战斗属性模型!$K$22:$O$24,BJ$2,FALSE)*INDEX($BW$3:$CF$578,MATCH($BD1479&amp;$BF1479&amp;$BG1479,$BT$3:$BT$578&amp;$BU$3:$BU$578&amp;$BV$3:$BV$578,0),MATCH(BJ$1,$BW$1:$CF$1,0))</f>
        <v>0</v>
      </c>
      <c r="BK1479" s="3">
        <f t="array" ref="BK1479">INDEX($D$21:$M$44,MATCH($BD1479&amp;$BF1479,$C$21:$C$44&amp;$B$21:$B$44,0),MATCH(BK$1,$D$16:$M$16,0))+VLOOKUP($BE1479,战斗属性模型!$K$22:$O$24,BK$2,FALSE)*INDEX($BW$3:$CF$578,MATCH($BD1479&amp;$BF1479&amp;$BG1479,$BT$3:$BT$578&amp;$BU$3:$BU$578&amp;$BV$3:$BV$578,0),MATCH(BK$1,$BW$1:$CF$1,0))</f>
        <v>0</v>
      </c>
      <c r="BL1479" s="3"/>
      <c r="BM1479" s="3"/>
      <c r="BN1479" s="3"/>
      <c r="BO1479" s="3"/>
      <c r="BP1479" s="3"/>
      <c r="BQ1479" s="3"/>
    </row>
    <row r="1480" spans="56:69" x14ac:dyDescent="0.2">
      <c r="BD1480" t="str">
        <f t="shared" si="985"/>
        <v>护甲</v>
      </c>
      <c r="BE1480">
        <f t="shared" si="986"/>
        <v>3</v>
      </c>
      <c r="BF1480">
        <f t="shared" ref="BF1480:BG1480" si="1046">BF904</f>
        <v>5</v>
      </c>
      <c r="BG1480">
        <f t="shared" si="1046"/>
        <v>14</v>
      </c>
      <c r="BH1480" s="3">
        <f t="array" ref="BH1480">INDEX($D$21:$M$44,MATCH($BD1480&amp;$BF1480,$C$21:$C$44&amp;$B$21:$B$44,0),MATCH(BH$1,$D$16:$M$16,0))+VLOOKUP($BE1480,战斗属性模型!$K$22:$O$24,BH$2,FALSE)*INDEX($BW$3:$CF$578,MATCH($BD1480&amp;$BF1480&amp;$BG1480,$BT$3:$BT$578&amp;$BU$3:$BU$578&amp;$BV$3:$BV$578,0),MATCH(BH$1,$BW$1:$CF$1,0))</f>
        <v>620.80000000000007</v>
      </c>
      <c r="BI1480" s="3">
        <f t="array" ref="BI1480">INDEX($D$21:$M$44,MATCH($BD1480&amp;$BF1480,$C$21:$C$44&amp;$B$21:$B$44,0),MATCH(BI$1,$D$16:$M$16,0))+VLOOKUP($BE1480,战斗属性模型!$K$22:$O$24,BI$2,FALSE)*INDEX($BW$3:$CF$578,MATCH($BD1480&amp;$BF1480&amp;$BG1480,$BT$3:$BT$578&amp;$BU$3:$BU$578&amp;$BV$3:$BV$578,0),MATCH(BI$1,$BW$1:$CF$1,0))</f>
        <v>28800</v>
      </c>
      <c r="BJ1480" s="3">
        <f t="array" ref="BJ1480">INDEX($D$21:$M$44,MATCH($BD1480&amp;$BF1480,$C$21:$C$44&amp;$B$21:$B$44,0),MATCH(BJ$1,$D$16:$M$16,0))+VLOOKUP($BE1480,战斗属性模型!$K$22:$O$24,BJ$2,FALSE)*INDEX($BW$3:$CF$578,MATCH($BD1480&amp;$BF1480&amp;$BG1480,$BT$3:$BT$578&amp;$BU$3:$BU$578&amp;$BV$3:$BV$578,0),MATCH(BJ$1,$BW$1:$CF$1,0))</f>
        <v>0</v>
      </c>
      <c r="BK1480" s="3">
        <f t="array" ref="BK1480">INDEX($D$21:$M$44,MATCH($BD1480&amp;$BF1480,$C$21:$C$44&amp;$B$21:$B$44,0),MATCH(BK$1,$D$16:$M$16,0))+VLOOKUP($BE1480,战斗属性模型!$K$22:$O$24,BK$2,FALSE)*INDEX($BW$3:$CF$578,MATCH($BD1480&amp;$BF1480&amp;$BG1480,$BT$3:$BT$578&amp;$BU$3:$BU$578&amp;$BV$3:$BV$578,0),MATCH(BK$1,$BW$1:$CF$1,0))</f>
        <v>0</v>
      </c>
      <c r="BL1480" s="3"/>
      <c r="BM1480" s="3"/>
      <c r="BN1480" s="3"/>
      <c r="BO1480" s="3"/>
      <c r="BP1480" s="3"/>
      <c r="BQ1480" s="3"/>
    </row>
    <row r="1481" spans="56:69" x14ac:dyDescent="0.2">
      <c r="BD1481" t="str">
        <f t="shared" si="985"/>
        <v>护甲</v>
      </c>
      <c r="BE1481">
        <f t="shared" si="986"/>
        <v>3</v>
      </c>
      <c r="BF1481">
        <f t="shared" ref="BF1481:BG1481" si="1047">BF905</f>
        <v>5</v>
      </c>
      <c r="BG1481">
        <f t="shared" si="1047"/>
        <v>15</v>
      </c>
      <c r="BH1481" s="3">
        <f t="array" ref="BH1481">INDEX($D$21:$M$44,MATCH($BD1481&amp;$BF1481,$C$21:$C$44&amp;$B$21:$B$44,0),MATCH(BH$1,$D$16:$M$16,0))+VLOOKUP($BE1481,战斗属性模型!$K$22:$O$24,BH$2,FALSE)*INDEX($BW$3:$CF$578,MATCH($BD1481&amp;$BF1481&amp;$BG1481,$BT$3:$BT$578&amp;$BU$3:$BU$578&amp;$BV$3:$BV$578,0),MATCH(BH$1,$BW$1:$CF$1,0))</f>
        <v>656</v>
      </c>
      <c r="BI1481" s="3">
        <f t="array" ref="BI1481">INDEX($D$21:$M$44,MATCH($BD1481&amp;$BF1481,$C$21:$C$44&amp;$B$21:$B$44,0),MATCH(BI$1,$D$16:$M$16,0))+VLOOKUP($BE1481,战斗属性模型!$K$22:$O$24,BI$2,FALSE)*INDEX($BW$3:$CF$578,MATCH($BD1481&amp;$BF1481&amp;$BG1481,$BT$3:$BT$578&amp;$BU$3:$BU$578&amp;$BV$3:$BV$578,0),MATCH(BI$1,$BW$1:$CF$1,0))</f>
        <v>30400</v>
      </c>
      <c r="BJ1481" s="3">
        <f t="array" ref="BJ1481">INDEX($D$21:$M$44,MATCH($BD1481&amp;$BF1481,$C$21:$C$44&amp;$B$21:$B$44,0),MATCH(BJ$1,$D$16:$M$16,0))+VLOOKUP($BE1481,战斗属性模型!$K$22:$O$24,BJ$2,FALSE)*INDEX($BW$3:$CF$578,MATCH($BD1481&amp;$BF1481&amp;$BG1481,$BT$3:$BT$578&amp;$BU$3:$BU$578&amp;$BV$3:$BV$578,0),MATCH(BJ$1,$BW$1:$CF$1,0))</f>
        <v>0</v>
      </c>
      <c r="BK1481" s="3">
        <f t="array" ref="BK1481">INDEX($D$21:$M$44,MATCH($BD1481&amp;$BF1481,$C$21:$C$44&amp;$B$21:$B$44,0),MATCH(BK$1,$D$16:$M$16,0))+VLOOKUP($BE1481,战斗属性模型!$K$22:$O$24,BK$2,FALSE)*INDEX($BW$3:$CF$578,MATCH($BD1481&amp;$BF1481&amp;$BG1481,$BT$3:$BT$578&amp;$BU$3:$BU$578&amp;$BV$3:$BV$578,0),MATCH(BK$1,$BW$1:$CF$1,0))</f>
        <v>0</v>
      </c>
      <c r="BL1481" s="3"/>
      <c r="BM1481" s="3"/>
      <c r="BN1481" s="3"/>
      <c r="BO1481" s="3"/>
      <c r="BP1481" s="3"/>
      <c r="BQ1481" s="3"/>
    </row>
    <row r="1482" spans="56:69" x14ac:dyDescent="0.2">
      <c r="BD1482" t="str">
        <f t="shared" si="985"/>
        <v>护甲</v>
      </c>
      <c r="BE1482">
        <f t="shared" si="986"/>
        <v>3</v>
      </c>
      <c r="BF1482">
        <f t="shared" ref="BF1482:BG1482" si="1048">BF906</f>
        <v>5</v>
      </c>
      <c r="BG1482">
        <f t="shared" si="1048"/>
        <v>16</v>
      </c>
      <c r="BH1482" s="3">
        <f t="array" ref="BH1482">INDEX($D$21:$M$44,MATCH($BD1482&amp;$BF1482,$C$21:$C$44&amp;$B$21:$B$44,0),MATCH(BH$1,$D$16:$M$16,0))+VLOOKUP($BE1482,战斗属性模型!$K$22:$O$24,BH$2,FALSE)*INDEX($BW$3:$CF$578,MATCH($BD1482&amp;$BF1482&amp;$BG1482,$BT$3:$BT$578&amp;$BU$3:$BU$578&amp;$BV$3:$BV$578,0),MATCH(BH$1,$BW$1:$CF$1,0))</f>
        <v>691.2</v>
      </c>
      <c r="BI1482" s="3">
        <f t="array" ref="BI1482">INDEX($D$21:$M$44,MATCH($BD1482&amp;$BF1482,$C$21:$C$44&amp;$B$21:$B$44,0),MATCH(BI$1,$D$16:$M$16,0))+VLOOKUP($BE1482,战斗属性模型!$K$22:$O$24,BI$2,FALSE)*INDEX($BW$3:$CF$578,MATCH($BD1482&amp;$BF1482&amp;$BG1482,$BT$3:$BT$578&amp;$BU$3:$BU$578&amp;$BV$3:$BV$578,0),MATCH(BI$1,$BW$1:$CF$1,0))</f>
        <v>32000</v>
      </c>
      <c r="BJ1482" s="3">
        <f t="array" ref="BJ1482">INDEX($D$21:$M$44,MATCH($BD1482&amp;$BF1482,$C$21:$C$44&amp;$B$21:$B$44,0),MATCH(BJ$1,$D$16:$M$16,0))+VLOOKUP($BE1482,战斗属性模型!$K$22:$O$24,BJ$2,FALSE)*INDEX($BW$3:$CF$578,MATCH($BD1482&amp;$BF1482&amp;$BG1482,$BT$3:$BT$578&amp;$BU$3:$BU$578&amp;$BV$3:$BV$578,0),MATCH(BJ$1,$BW$1:$CF$1,0))</f>
        <v>0</v>
      </c>
      <c r="BK1482" s="3">
        <f t="array" ref="BK1482">INDEX($D$21:$M$44,MATCH($BD1482&amp;$BF1482,$C$21:$C$44&amp;$B$21:$B$44,0),MATCH(BK$1,$D$16:$M$16,0))+VLOOKUP($BE1482,战斗属性模型!$K$22:$O$24,BK$2,FALSE)*INDEX($BW$3:$CF$578,MATCH($BD1482&amp;$BF1482&amp;$BG1482,$BT$3:$BT$578&amp;$BU$3:$BU$578&amp;$BV$3:$BV$578,0),MATCH(BK$1,$BW$1:$CF$1,0))</f>
        <v>0</v>
      </c>
      <c r="BL1482" s="3"/>
      <c r="BM1482" s="3"/>
      <c r="BN1482" s="3"/>
      <c r="BO1482" s="3"/>
      <c r="BP1482" s="3"/>
      <c r="BQ1482" s="3"/>
    </row>
    <row r="1483" spans="56:69" x14ac:dyDescent="0.2">
      <c r="BD1483" t="str">
        <f t="shared" si="985"/>
        <v>护甲</v>
      </c>
      <c r="BE1483">
        <f t="shared" si="986"/>
        <v>3</v>
      </c>
      <c r="BF1483">
        <f t="shared" ref="BF1483:BG1483" si="1049">BF907</f>
        <v>5</v>
      </c>
      <c r="BG1483">
        <f t="shared" si="1049"/>
        <v>17</v>
      </c>
      <c r="BH1483" s="3">
        <f t="array" ref="BH1483">INDEX($D$21:$M$44,MATCH($BD1483&amp;$BF1483,$C$21:$C$44&amp;$B$21:$B$44,0),MATCH(BH$1,$D$16:$M$16,0))+VLOOKUP($BE1483,战斗属性模型!$K$22:$O$24,BH$2,FALSE)*INDEX($BW$3:$CF$578,MATCH($BD1483&amp;$BF1483&amp;$BG1483,$BT$3:$BT$578&amp;$BU$3:$BU$578&amp;$BV$3:$BV$578,0),MATCH(BH$1,$BW$1:$CF$1,0))</f>
        <v>726.40000000000009</v>
      </c>
      <c r="BI1483" s="3">
        <f t="array" ref="BI1483">INDEX($D$21:$M$44,MATCH($BD1483&amp;$BF1483,$C$21:$C$44&amp;$B$21:$B$44,0),MATCH(BI$1,$D$16:$M$16,0))+VLOOKUP($BE1483,战斗属性模型!$K$22:$O$24,BI$2,FALSE)*INDEX($BW$3:$CF$578,MATCH($BD1483&amp;$BF1483&amp;$BG1483,$BT$3:$BT$578&amp;$BU$3:$BU$578&amp;$BV$3:$BV$578,0),MATCH(BI$1,$BW$1:$CF$1,0))</f>
        <v>33600</v>
      </c>
      <c r="BJ1483" s="3">
        <f t="array" ref="BJ1483">INDEX($D$21:$M$44,MATCH($BD1483&amp;$BF1483,$C$21:$C$44&amp;$B$21:$B$44,0),MATCH(BJ$1,$D$16:$M$16,0))+VLOOKUP($BE1483,战斗属性模型!$K$22:$O$24,BJ$2,FALSE)*INDEX($BW$3:$CF$578,MATCH($BD1483&amp;$BF1483&amp;$BG1483,$BT$3:$BT$578&amp;$BU$3:$BU$578&amp;$BV$3:$BV$578,0),MATCH(BJ$1,$BW$1:$CF$1,0))</f>
        <v>0</v>
      </c>
      <c r="BK1483" s="3">
        <f t="array" ref="BK1483">INDEX($D$21:$M$44,MATCH($BD1483&amp;$BF1483,$C$21:$C$44&amp;$B$21:$B$44,0),MATCH(BK$1,$D$16:$M$16,0))+VLOOKUP($BE1483,战斗属性模型!$K$22:$O$24,BK$2,FALSE)*INDEX($BW$3:$CF$578,MATCH($BD1483&amp;$BF1483&amp;$BG1483,$BT$3:$BT$578&amp;$BU$3:$BU$578&amp;$BV$3:$BV$578,0),MATCH(BK$1,$BW$1:$CF$1,0))</f>
        <v>0</v>
      </c>
      <c r="BL1483" s="3"/>
      <c r="BM1483" s="3"/>
      <c r="BN1483" s="3"/>
      <c r="BO1483" s="3"/>
      <c r="BP1483" s="3"/>
      <c r="BQ1483" s="3"/>
    </row>
    <row r="1484" spans="56:69" x14ac:dyDescent="0.2">
      <c r="BD1484" t="str">
        <f t="shared" si="985"/>
        <v>护甲</v>
      </c>
      <c r="BE1484">
        <f t="shared" si="986"/>
        <v>3</v>
      </c>
      <c r="BF1484">
        <f t="shared" ref="BF1484:BG1484" si="1050">BF908</f>
        <v>5</v>
      </c>
      <c r="BG1484">
        <f t="shared" si="1050"/>
        <v>18</v>
      </c>
      <c r="BH1484" s="3">
        <f t="array" ref="BH1484">INDEX($D$21:$M$44,MATCH($BD1484&amp;$BF1484,$C$21:$C$44&amp;$B$21:$B$44,0),MATCH(BH$1,$D$16:$M$16,0))+VLOOKUP($BE1484,战斗属性模型!$K$22:$O$24,BH$2,FALSE)*INDEX($BW$3:$CF$578,MATCH($BD1484&amp;$BF1484&amp;$BG1484,$BT$3:$BT$578&amp;$BU$3:$BU$578&amp;$BV$3:$BV$578,0),MATCH(BH$1,$BW$1:$CF$1,0))</f>
        <v>761.6</v>
      </c>
      <c r="BI1484" s="3">
        <f t="array" ref="BI1484">INDEX($D$21:$M$44,MATCH($BD1484&amp;$BF1484,$C$21:$C$44&amp;$B$21:$B$44,0),MATCH(BI$1,$D$16:$M$16,0))+VLOOKUP($BE1484,战斗属性模型!$K$22:$O$24,BI$2,FALSE)*INDEX($BW$3:$CF$578,MATCH($BD1484&amp;$BF1484&amp;$BG1484,$BT$3:$BT$578&amp;$BU$3:$BU$578&amp;$BV$3:$BV$578,0),MATCH(BI$1,$BW$1:$CF$1,0))</f>
        <v>35200</v>
      </c>
      <c r="BJ1484" s="3">
        <f t="array" ref="BJ1484">INDEX($D$21:$M$44,MATCH($BD1484&amp;$BF1484,$C$21:$C$44&amp;$B$21:$B$44,0),MATCH(BJ$1,$D$16:$M$16,0))+VLOOKUP($BE1484,战斗属性模型!$K$22:$O$24,BJ$2,FALSE)*INDEX($BW$3:$CF$578,MATCH($BD1484&amp;$BF1484&amp;$BG1484,$BT$3:$BT$578&amp;$BU$3:$BU$578&amp;$BV$3:$BV$578,0),MATCH(BJ$1,$BW$1:$CF$1,0))</f>
        <v>0</v>
      </c>
      <c r="BK1484" s="3">
        <f t="array" ref="BK1484">INDEX($D$21:$M$44,MATCH($BD1484&amp;$BF1484,$C$21:$C$44&amp;$B$21:$B$44,0),MATCH(BK$1,$D$16:$M$16,0))+VLOOKUP($BE1484,战斗属性模型!$K$22:$O$24,BK$2,FALSE)*INDEX($BW$3:$CF$578,MATCH($BD1484&amp;$BF1484&amp;$BG1484,$BT$3:$BT$578&amp;$BU$3:$BU$578&amp;$BV$3:$BV$578,0),MATCH(BK$1,$BW$1:$CF$1,0))</f>
        <v>0</v>
      </c>
      <c r="BL1484" s="3"/>
      <c r="BM1484" s="3"/>
      <c r="BN1484" s="3"/>
      <c r="BO1484" s="3"/>
      <c r="BP1484" s="3"/>
      <c r="BQ1484" s="3"/>
    </row>
    <row r="1485" spans="56:69" x14ac:dyDescent="0.2">
      <c r="BD1485" t="str">
        <f t="shared" ref="BD1485:BD1548" si="1051">BD909</f>
        <v>护甲</v>
      </c>
      <c r="BE1485">
        <f t="shared" ref="BE1485:BE1548" si="1052">BE909+1</f>
        <v>3</v>
      </c>
      <c r="BF1485">
        <f t="shared" ref="BF1485:BG1485" si="1053">BF909</f>
        <v>5</v>
      </c>
      <c r="BG1485">
        <f t="shared" si="1053"/>
        <v>19</v>
      </c>
      <c r="BH1485" s="3">
        <f t="array" ref="BH1485">INDEX($D$21:$M$44,MATCH($BD1485&amp;$BF1485,$C$21:$C$44&amp;$B$21:$B$44,0),MATCH(BH$1,$D$16:$M$16,0))+VLOOKUP($BE1485,战斗属性模型!$K$22:$O$24,BH$2,FALSE)*INDEX($BW$3:$CF$578,MATCH($BD1485&amp;$BF1485&amp;$BG1485,$BT$3:$BT$578&amp;$BU$3:$BU$578&amp;$BV$3:$BV$578,0),MATCH(BH$1,$BW$1:$CF$1,0))</f>
        <v>796.80000000000007</v>
      </c>
      <c r="BI1485" s="3">
        <f t="array" ref="BI1485">INDEX($D$21:$M$44,MATCH($BD1485&amp;$BF1485,$C$21:$C$44&amp;$B$21:$B$44,0),MATCH(BI$1,$D$16:$M$16,0))+VLOOKUP($BE1485,战斗属性模型!$K$22:$O$24,BI$2,FALSE)*INDEX($BW$3:$CF$578,MATCH($BD1485&amp;$BF1485&amp;$BG1485,$BT$3:$BT$578&amp;$BU$3:$BU$578&amp;$BV$3:$BV$578,0),MATCH(BI$1,$BW$1:$CF$1,0))</f>
        <v>36800</v>
      </c>
      <c r="BJ1485" s="3">
        <f t="array" ref="BJ1485">INDEX($D$21:$M$44,MATCH($BD1485&amp;$BF1485,$C$21:$C$44&amp;$B$21:$B$44,0),MATCH(BJ$1,$D$16:$M$16,0))+VLOOKUP($BE1485,战斗属性模型!$K$22:$O$24,BJ$2,FALSE)*INDEX($BW$3:$CF$578,MATCH($BD1485&amp;$BF1485&amp;$BG1485,$BT$3:$BT$578&amp;$BU$3:$BU$578&amp;$BV$3:$BV$578,0),MATCH(BJ$1,$BW$1:$CF$1,0))</f>
        <v>0</v>
      </c>
      <c r="BK1485" s="3">
        <f t="array" ref="BK1485">INDEX($D$21:$M$44,MATCH($BD1485&amp;$BF1485,$C$21:$C$44&amp;$B$21:$B$44,0),MATCH(BK$1,$D$16:$M$16,0))+VLOOKUP($BE1485,战斗属性模型!$K$22:$O$24,BK$2,FALSE)*INDEX($BW$3:$CF$578,MATCH($BD1485&amp;$BF1485&amp;$BG1485,$BT$3:$BT$578&amp;$BU$3:$BU$578&amp;$BV$3:$BV$578,0),MATCH(BK$1,$BW$1:$CF$1,0))</f>
        <v>0</v>
      </c>
      <c r="BL1485" s="3"/>
      <c r="BM1485" s="3"/>
      <c r="BN1485" s="3"/>
      <c r="BO1485" s="3"/>
      <c r="BP1485" s="3"/>
      <c r="BQ1485" s="3"/>
    </row>
    <row r="1486" spans="56:69" x14ac:dyDescent="0.2">
      <c r="BD1486" t="str">
        <f t="shared" si="1051"/>
        <v>护甲</v>
      </c>
      <c r="BE1486">
        <f t="shared" si="1052"/>
        <v>3</v>
      </c>
      <c r="BF1486">
        <f t="shared" ref="BF1486:BG1486" si="1054">BF910</f>
        <v>5</v>
      </c>
      <c r="BG1486">
        <f t="shared" si="1054"/>
        <v>20</v>
      </c>
      <c r="BH1486" s="3">
        <f t="array" ref="BH1486">INDEX($D$21:$M$44,MATCH($BD1486&amp;$BF1486,$C$21:$C$44&amp;$B$21:$B$44,0),MATCH(BH$1,$D$16:$M$16,0))+VLOOKUP($BE1486,战斗属性模型!$K$22:$O$24,BH$2,FALSE)*INDEX($BW$3:$CF$578,MATCH($BD1486&amp;$BF1486&amp;$BG1486,$BT$3:$BT$578&amp;$BU$3:$BU$578&amp;$BV$3:$BV$578,0),MATCH(BH$1,$BW$1:$CF$1,0))</f>
        <v>832</v>
      </c>
      <c r="BI1486" s="3">
        <f t="array" ref="BI1486">INDEX($D$21:$M$44,MATCH($BD1486&amp;$BF1486,$C$21:$C$44&amp;$B$21:$B$44,0),MATCH(BI$1,$D$16:$M$16,0))+VLOOKUP($BE1486,战斗属性模型!$K$22:$O$24,BI$2,FALSE)*INDEX($BW$3:$CF$578,MATCH($BD1486&amp;$BF1486&amp;$BG1486,$BT$3:$BT$578&amp;$BU$3:$BU$578&amp;$BV$3:$BV$578,0),MATCH(BI$1,$BW$1:$CF$1,0))</f>
        <v>38400</v>
      </c>
      <c r="BJ1486" s="3">
        <f t="array" ref="BJ1486">INDEX($D$21:$M$44,MATCH($BD1486&amp;$BF1486,$C$21:$C$44&amp;$B$21:$B$44,0),MATCH(BJ$1,$D$16:$M$16,0))+VLOOKUP($BE1486,战斗属性模型!$K$22:$O$24,BJ$2,FALSE)*INDEX($BW$3:$CF$578,MATCH($BD1486&amp;$BF1486&amp;$BG1486,$BT$3:$BT$578&amp;$BU$3:$BU$578&amp;$BV$3:$BV$578,0),MATCH(BJ$1,$BW$1:$CF$1,0))</f>
        <v>0</v>
      </c>
      <c r="BK1486" s="3">
        <f t="array" ref="BK1486">INDEX($D$21:$M$44,MATCH($BD1486&amp;$BF1486,$C$21:$C$44&amp;$B$21:$B$44,0),MATCH(BK$1,$D$16:$M$16,0))+VLOOKUP($BE1486,战斗属性模型!$K$22:$O$24,BK$2,FALSE)*INDEX($BW$3:$CF$578,MATCH($BD1486&amp;$BF1486&amp;$BG1486,$BT$3:$BT$578&amp;$BU$3:$BU$578&amp;$BV$3:$BV$578,0),MATCH(BK$1,$BW$1:$CF$1,0))</f>
        <v>0</v>
      </c>
      <c r="BL1486" s="3"/>
      <c r="BM1486" s="3"/>
      <c r="BN1486" s="3"/>
      <c r="BO1486" s="3"/>
      <c r="BP1486" s="3"/>
      <c r="BQ1486" s="3"/>
    </row>
    <row r="1487" spans="56:69" x14ac:dyDescent="0.2">
      <c r="BD1487" t="str">
        <f t="shared" si="1051"/>
        <v>护甲</v>
      </c>
      <c r="BE1487">
        <f t="shared" si="1052"/>
        <v>3</v>
      </c>
      <c r="BF1487">
        <f t="shared" ref="BF1487:BG1487" si="1055">BF911</f>
        <v>5</v>
      </c>
      <c r="BG1487">
        <f t="shared" si="1055"/>
        <v>21</v>
      </c>
      <c r="BH1487" s="3">
        <f t="array" ref="BH1487">INDEX($D$21:$M$44,MATCH($BD1487&amp;$BF1487,$C$21:$C$44&amp;$B$21:$B$44,0),MATCH(BH$1,$D$16:$M$16,0))+VLOOKUP($BE1487,战斗属性模型!$K$22:$O$24,BH$2,FALSE)*INDEX($BW$3:$CF$578,MATCH($BD1487&amp;$BF1487&amp;$BG1487,$BT$3:$BT$578&amp;$BU$3:$BU$578&amp;$BV$3:$BV$578,0),MATCH(BH$1,$BW$1:$CF$1,0))</f>
        <v>867.2</v>
      </c>
      <c r="BI1487" s="3">
        <f t="array" ref="BI1487">INDEX($D$21:$M$44,MATCH($BD1487&amp;$BF1487,$C$21:$C$44&amp;$B$21:$B$44,0),MATCH(BI$1,$D$16:$M$16,0))+VLOOKUP($BE1487,战斗属性模型!$K$22:$O$24,BI$2,FALSE)*INDEX($BW$3:$CF$578,MATCH($BD1487&amp;$BF1487&amp;$BG1487,$BT$3:$BT$578&amp;$BU$3:$BU$578&amp;$BV$3:$BV$578,0),MATCH(BI$1,$BW$1:$CF$1,0))</f>
        <v>40000</v>
      </c>
      <c r="BJ1487" s="3">
        <f t="array" ref="BJ1487">INDEX($D$21:$M$44,MATCH($BD1487&amp;$BF1487,$C$21:$C$44&amp;$B$21:$B$44,0),MATCH(BJ$1,$D$16:$M$16,0))+VLOOKUP($BE1487,战斗属性模型!$K$22:$O$24,BJ$2,FALSE)*INDEX($BW$3:$CF$578,MATCH($BD1487&amp;$BF1487&amp;$BG1487,$BT$3:$BT$578&amp;$BU$3:$BU$578&amp;$BV$3:$BV$578,0),MATCH(BJ$1,$BW$1:$CF$1,0))</f>
        <v>0</v>
      </c>
      <c r="BK1487" s="3">
        <f t="array" ref="BK1487">INDEX($D$21:$M$44,MATCH($BD1487&amp;$BF1487,$C$21:$C$44&amp;$B$21:$B$44,0),MATCH(BK$1,$D$16:$M$16,0))+VLOOKUP($BE1487,战斗属性模型!$K$22:$O$24,BK$2,FALSE)*INDEX($BW$3:$CF$578,MATCH($BD1487&amp;$BF1487&amp;$BG1487,$BT$3:$BT$578&amp;$BU$3:$BU$578&amp;$BV$3:$BV$578,0),MATCH(BK$1,$BW$1:$CF$1,0))</f>
        <v>0</v>
      </c>
      <c r="BL1487" s="3"/>
      <c r="BM1487" s="3"/>
      <c r="BN1487" s="3"/>
      <c r="BO1487" s="3"/>
      <c r="BP1487" s="3"/>
      <c r="BQ1487" s="3"/>
    </row>
    <row r="1488" spans="56:69" x14ac:dyDescent="0.2">
      <c r="BD1488" t="str">
        <f t="shared" si="1051"/>
        <v>护甲</v>
      </c>
      <c r="BE1488">
        <f t="shared" si="1052"/>
        <v>3</v>
      </c>
      <c r="BF1488">
        <f t="shared" ref="BF1488:BG1488" si="1056">BF912</f>
        <v>5</v>
      </c>
      <c r="BG1488">
        <f t="shared" si="1056"/>
        <v>22</v>
      </c>
      <c r="BH1488" s="3">
        <f t="array" ref="BH1488">INDEX($D$21:$M$44,MATCH($BD1488&amp;$BF1488,$C$21:$C$44&amp;$B$21:$B$44,0),MATCH(BH$1,$D$16:$M$16,0))+VLOOKUP($BE1488,战斗属性模型!$K$22:$O$24,BH$2,FALSE)*INDEX($BW$3:$CF$578,MATCH($BD1488&amp;$BF1488&amp;$BG1488,$BT$3:$BT$578&amp;$BU$3:$BU$578&amp;$BV$3:$BV$578,0),MATCH(BH$1,$BW$1:$CF$1,0))</f>
        <v>902.40000000000009</v>
      </c>
      <c r="BI1488" s="3">
        <f t="array" ref="BI1488">INDEX($D$21:$M$44,MATCH($BD1488&amp;$BF1488,$C$21:$C$44&amp;$B$21:$B$44,0),MATCH(BI$1,$D$16:$M$16,0))+VLOOKUP($BE1488,战斗属性模型!$K$22:$O$24,BI$2,FALSE)*INDEX($BW$3:$CF$578,MATCH($BD1488&amp;$BF1488&amp;$BG1488,$BT$3:$BT$578&amp;$BU$3:$BU$578&amp;$BV$3:$BV$578,0),MATCH(BI$1,$BW$1:$CF$1,0))</f>
        <v>41600</v>
      </c>
      <c r="BJ1488" s="3">
        <f t="array" ref="BJ1488">INDEX($D$21:$M$44,MATCH($BD1488&amp;$BF1488,$C$21:$C$44&amp;$B$21:$B$44,0),MATCH(BJ$1,$D$16:$M$16,0))+VLOOKUP($BE1488,战斗属性模型!$K$22:$O$24,BJ$2,FALSE)*INDEX($BW$3:$CF$578,MATCH($BD1488&amp;$BF1488&amp;$BG1488,$BT$3:$BT$578&amp;$BU$3:$BU$578&amp;$BV$3:$BV$578,0),MATCH(BJ$1,$BW$1:$CF$1,0))</f>
        <v>0</v>
      </c>
      <c r="BK1488" s="3">
        <f t="array" ref="BK1488">INDEX($D$21:$M$44,MATCH($BD1488&amp;$BF1488,$C$21:$C$44&amp;$B$21:$B$44,0),MATCH(BK$1,$D$16:$M$16,0))+VLOOKUP($BE1488,战斗属性模型!$K$22:$O$24,BK$2,FALSE)*INDEX($BW$3:$CF$578,MATCH($BD1488&amp;$BF1488&amp;$BG1488,$BT$3:$BT$578&amp;$BU$3:$BU$578&amp;$BV$3:$BV$578,0),MATCH(BK$1,$BW$1:$CF$1,0))</f>
        <v>0</v>
      </c>
      <c r="BL1488" s="3"/>
      <c r="BM1488" s="3"/>
      <c r="BN1488" s="3"/>
      <c r="BO1488" s="3"/>
      <c r="BP1488" s="3"/>
      <c r="BQ1488" s="3"/>
    </row>
    <row r="1489" spans="56:69" x14ac:dyDescent="0.2">
      <c r="BD1489" t="str">
        <f t="shared" si="1051"/>
        <v>护甲</v>
      </c>
      <c r="BE1489">
        <f t="shared" si="1052"/>
        <v>3</v>
      </c>
      <c r="BF1489">
        <f t="shared" ref="BF1489:BG1489" si="1057">BF913</f>
        <v>5</v>
      </c>
      <c r="BG1489">
        <f t="shared" si="1057"/>
        <v>23</v>
      </c>
      <c r="BH1489" s="3">
        <f t="array" ref="BH1489">INDEX($D$21:$M$44,MATCH($BD1489&amp;$BF1489,$C$21:$C$44&amp;$B$21:$B$44,0),MATCH(BH$1,$D$16:$M$16,0))+VLOOKUP($BE1489,战斗属性模型!$K$22:$O$24,BH$2,FALSE)*INDEX($BW$3:$CF$578,MATCH($BD1489&amp;$BF1489&amp;$BG1489,$BT$3:$BT$578&amp;$BU$3:$BU$578&amp;$BV$3:$BV$578,0),MATCH(BH$1,$BW$1:$CF$1,0))</f>
        <v>937.6</v>
      </c>
      <c r="BI1489" s="3">
        <f t="array" ref="BI1489">INDEX($D$21:$M$44,MATCH($BD1489&amp;$BF1489,$C$21:$C$44&amp;$B$21:$B$44,0),MATCH(BI$1,$D$16:$M$16,0))+VLOOKUP($BE1489,战斗属性模型!$K$22:$O$24,BI$2,FALSE)*INDEX($BW$3:$CF$578,MATCH($BD1489&amp;$BF1489&amp;$BG1489,$BT$3:$BT$578&amp;$BU$3:$BU$578&amp;$BV$3:$BV$578,0),MATCH(BI$1,$BW$1:$CF$1,0))</f>
        <v>43200</v>
      </c>
      <c r="BJ1489" s="3">
        <f t="array" ref="BJ1489">INDEX($D$21:$M$44,MATCH($BD1489&amp;$BF1489,$C$21:$C$44&amp;$B$21:$B$44,0),MATCH(BJ$1,$D$16:$M$16,0))+VLOOKUP($BE1489,战斗属性模型!$K$22:$O$24,BJ$2,FALSE)*INDEX($BW$3:$CF$578,MATCH($BD1489&amp;$BF1489&amp;$BG1489,$BT$3:$BT$578&amp;$BU$3:$BU$578&amp;$BV$3:$BV$578,0),MATCH(BJ$1,$BW$1:$CF$1,0))</f>
        <v>0</v>
      </c>
      <c r="BK1489" s="3">
        <f t="array" ref="BK1489">INDEX($D$21:$M$44,MATCH($BD1489&amp;$BF1489,$C$21:$C$44&amp;$B$21:$B$44,0),MATCH(BK$1,$D$16:$M$16,0))+VLOOKUP($BE1489,战斗属性模型!$K$22:$O$24,BK$2,FALSE)*INDEX($BW$3:$CF$578,MATCH($BD1489&amp;$BF1489&amp;$BG1489,$BT$3:$BT$578&amp;$BU$3:$BU$578&amp;$BV$3:$BV$578,0),MATCH(BK$1,$BW$1:$CF$1,0))</f>
        <v>0</v>
      </c>
      <c r="BL1489" s="3"/>
      <c r="BM1489" s="3"/>
      <c r="BN1489" s="3"/>
      <c r="BO1489" s="3"/>
      <c r="BP1489" s="3"/>
      <c r="BQ1489" s="3"/>
    </row>
    <row r="1490" spans="56:69" x14ac:dyDescent="0.2">
      <c r="BD1490" t="str">
        <f t="shared" si="1051"/>
        <v>护甲</v>
      </c>
      <c r="BE1490">
        <f t="shared" si="1052"/>
        <v>3</v>
      </c>
      <c r="BF1490">
        <f t="shared" ref="BF1490:BG1490" si="1058">BF914</f>
        <v>5</v>
      </c>
      <c r="BG1490">
        <f t="shared" si="1058"/>
        <v>24</v>
      </c>
      <c r="BH1490" s="3">
        <f t="array" ref="BH1490">INDEX($D$21:$M$44,MATCH($BD1490&amp;$BF1490,$C$21:$C$44&amp;$B$21:$B$44,0),MATCH(BH$1,$D$16:$M$16,0))+VLOOKUP($BE1490,战斗属性模型!$K$22:$O$24,BH$2,FALSE)*INDEX($BW$3:$CF$578,MATCH($BD1490&amp;$BF1490&amp;$BG1490,$BT$3:$BT$578&amp;$BU$3:$BU$578&amp;$BV$3:$BV$578,0),MATCH(BH$1,$BW$1:$CF$1,0))</f>
        <v>972.80000000000007</v>
      </c>
      <c r="BI1490" s="3">
        <f t="array" ref="BI1490">INDEX($D$21:$M$44,MATCH($BD1490&amp;$BF1490,$C$21:$C$44&amp;$B$21:$B$44,0),MATCH(BI$1,$D$16:$M$16,0))+VLOOKUP($BE1490,战斗属性模型!$K$22:$O$24,BI$2,FALSE)*INDEX($BW$3:$CF$578,MATCH($BD1490&amp;$BF1490&amp;$BG1490,$BT$3:$BT$578&amp;$BU$3:$BU$578&amp;$BV$3:$BV$578,0),MATCH(BI$1,$BW$1:$CF$1,0))</f>
        <v>44800</v>
      </c>
      <c r="BJ1490" s="3">
        <f t="array" ref="BJ1490">INDEX($D$21:$M$44,MATCH($BD1490&amp;$BF1490,$C$21:$C$44&amp;$B$21:$B$44,0),MATCH(BJ$1,$D$16:$M$16,0))+VLOOKUP($BE1490,战斗属性模型!$K$22:$O$24,BJ$2,FALSE)*INDEX($BW$3:$CF$578,MATCH($BD1490&amp;$BF1490&amp;$BG1490,$BT$3:$BT$578&amp;$BU$3:$BU$578&amp;$BV$3:$BV$578,0),MATCH(BJ$1,$BW$1:$CF$1,0))</f>
        <v>0</v>
      </c>
      <c r="BK1490" s="3">
        <f t="array" ref="BK1490">INDEX($D$21:$M$44,MATCH($BD1490&amp;$BF1490,$C$21:$C$44&amp;$B$21:$B$44,0),MATCH(BK$1,$D$16:$M$16,0))+VLOOKUP($BE1490,战斗属性模型!$K$22:$O$24,BK$2,FALSE)*INDEX($BW$3:$CF$578,MATCH($BD1490&amp;$BF1490&amp;$BG1490,$BT$3:$BT$578&amp;$BU$3:$BU$578&amp;$BV$3:$BV$578,0),MATCH(BK$1,$BW$1:$CF$1,0))</f>
        <v>0</v>
      </c>
      <c r="BL1490" s="3"/>
      <c r="BM1490" s="3"/>
      <c r="BN1490" s="3"/>
      <c r="BO1490" s="3"/>
      <c r="BP1490" s="3"/>
      <c r="BQ1490" s="3"/>
    </row>
    <row r="1491" spans="56:69" x14ac:dyDescent="0.2">
      <c r="BD1491" t="str">
        <f t="shared" si="1051"/>
        <v>护甲</v>
      </c>
      <c r="BE1491">
        <f t="shared" si="1052"/>
        <v>3</v>
      </c>
      <c r="BF1491">
        <f t="shared" ref="BF1491:BG1491" si="1059">BF915</f>
        <v>6</v>
      </c>
      <c r="BG1491">
        <f t="shared" si="1059"/>
        <v>1</v>
      </c>
      <c r="BH1491" s="3">
        <f t="array" ref="BH1491">INDEX($D$21:$M$44,MATCH($BD1491&amp;$BF1491,$C$21:$C$44&amp;$B$21:$B$44,0),MATCH(BH$1,$D$16:$M$16,0))+VLOOKUP($BE1491,战斗属性模型!$K$22:$O$24,BH$2,FALSE)*INDEX($BW$3:$CF$578,MATCH($BD1491&amp;$BF1491&amp;$BG1491,$BT$3:$BT$578&amp;$BU$3:$BU$578&amp;$BV$3:$BV$578,0),MATCH(BH$1,$BW$1:$CF$1,0))</f>
        <v>244.8</v>
      </c>
      <c r="BI1491" s="3">
        <f t="array" ref="BI1491">INDEX($D$21:$M$44,MATCH($BD1491&amp;$BF1491,$C$21:$C$44&amp;$B$21:$B$44,0),MATCH(BI$1,$D$16:$M$16,0))+VLOOKUP($BE1491,战斗属性模型!$K$22:$O$24,BI$2,FALSE)*INDEX($BW$3:$CF$578,MATCH($BD1491&amp;$BF1491&amp;$BG1491,$BT$3:$BT$578&amp;$BU$3:$BU$578&amp;$BV$3:$BV$578,0),MATCH(BI$1,$BW$1:$CF$1,0))</f>
        <v>12000</v>
      </c>
      <c r="BJ1491" s="3">
        <f t="array" ref="BJ1491">INDEX($D$21:$M$44,MATCH($BD1491&amp;$BF1491,$C$21:$C$44&amp;$B$21:$B$44,0),MATCH(BJ$1,$D$16:$M$16,0))+VLOOKUP($BE1491,战斗属性模型!$K$22:$O$24,BJ$2,FALSE)*INDEX($BW$3:$CF$578,MATCH($BD1491&amp;$BF1491&amp;$BG1491,$BT$3:$BT$578&amp;$BU$3:$BU$578&amp;$BV$3:$BV$578,0),MATCH(BJ$1,$BW$1:$CF$1,0))</f>
        <v>0</v>
      </c>
      <c r="BK1491" s="3">
        <f t="array" ref="BK1491">INDEX($D$21:$M$44,MATCH($BD1491&amp;$BF1491,$C$21:$C$44&amp;$B$21:$B$44,0),MATCH(BK$1,$D$16:$M$16,0))+VLOOKUP($BE1491,战斗属性模型!$K$22:$O$24,BK$2,FALSE)*INDEX($BW$3:$CF$578,MATCH($BD1491&amp;$BF1491&amp;$BG1491,$BT$3:$BT$578&amp;$BU$3:$BU$578&amp;$BV$3:$BV$578,0),MATCH(BK$1,$BW$1:$CF$1,0))</f>
        <v>0</v>
      </c>
      <c r="BL1491" s="3"/>
      <c r="BM1491" s="3"/>
      <c r="BN1491" s="3"/>
      <c r="BO1491" s="3"/>
      <c r="BP1491" s="3"/>
      <c r="BQ1491" s="3"/>
    </row>
    <row r="1492" spans="56:69" x14ac:dyDescent="0.2">
      <c r="BD1492" t="str">
        <f t="shared" si="1051"/>
        <v>护甲</v>
      </c>
      <c r="BE1492">
        <f t="shared" si="1052"/>
        <v>3</v>
      </c>
      <c r="BF1492">
        <f t="shared" ref="BF1492:BG1492" si="1060">BF916</f>
        <v>6</v>
      </c>
      <c r="BG1492">
        <f t="shared" si="1060"/>
        <v>2</v>
      </c>
      <c r="BH1492" s="3">
        <f t="array" ref="BH1492">INDEX($D$21:$M$44,MATCH($BD1492&amp;$BF1492,$C$21:$C$44&amp;$B$21:$B$44,0),MATCH(BH$1,$D$16:$M$16,0))+VLOOKUP($BE1492,战斗属性模型!$K$22:$O$24,BH$2,FALSE)*INDEX($BW$3:$CF$578,MATCH($BD1492&amp;$BF1492&amp;$BG1492,$BT$3:$BT$578&amp;$BU$3:$BU$578&amp;$BV$3:$BV$578,0),MATCH(BH$1,$BW$1:$CF$1,0))</f>
        <v>297.60000000000002</v>
      </c>
      <c r="BI1492" s="3">
        <f t="array" ref="BI1492">INDEX($D$21:$M$44,MATCH($BD1492&amp;$BF1492,$C$21:$C$44&amp;$B$21:$B$44,0),MATCH(BI$1,$D$16:$M$16,0))+VLOOKUP($BE1492,战斗属性模型!$K$22:$O$24,BI$2,FALSE)*INDEX($BW$3:$CF$578,MATCH($BD1492&amp;$BF1492&amp;$BG1492,$BT$3:$BT$578&amp;$BU$3:$BU$578&amp;$BV$3:$BV$578,0),MATCH(BI$1,$BW$1:$CF$1,0))</f>
        <v>14400</v>
      </c>
      <c r="BJ1492" s="3">
        <f t="array" ref="BJ1492">INDEX($D$21:$M$44,MATCH($BD1492&amp;$BF1492,$C$21:$C$44&amp;$B$21:$B$44,0),MATCH(BJ$1,$D$16:$M$16,0))+VLOOKUP($BE1492,战斗属性模型!$K$22:$O$24,BJ$2,FALSE)*INDEX($BW$3:$CF$578,MATCH($BD1492&amp;$BF1492&amp;$BG1492,$BT$3:$BT$578&amp;$BU$3:$BU$578&amp;$BV$3:$BV$578,0),MATCH(BJ$1,$BW$1:$CF$1,0))</f>
        <v>0</v>
      </c>
      <c r="BK1492" s="3">
        <f t="array" ref="BK1492">INDEX($D$21:$M$44,MATCH($BD1492&amp;$BF1492,$C$21:$C$44&amp;$B$21:$B$44,0),MATCH(BK$1,$D$16:$M$16,0))+VLOOKUP($BE1492,战斗属性模型!$K$22:$O$24,BK$2,FALSE)*INDEX($BW$3:$CF$578,MATCH($BD1492&amp;$BF1492&amp;$BG1492,$BT$3:$BT$578&amp;$BU$3:$BU$578&amp;$BV$3:$BV$578,0),MATCH(BK$1,$BW$1:$CF$1,0))</f>
        <v>0</v>
      </c>
      <c r="BL1492" s="3"/>
      <c r="BM1492" s="3"/>
      <c r="BN1492" s="3"/>
      <c r="BO1492" s="3"/>
      <c r="BP1492" s="3"/>
      <c r="BQ1492" s="3"/>
    </row>
    <row r="1493" spans="56:69" x14ac:dyDescent="0.2">
      <c r="BD1493" t="str">
        <f t="shared" si="1051"/>
        <v>护甲</v>
      </c>
      <c r="BE1493">
        <f t="shared" si="1052"/>
        <v>3</v>
      </c>
      <c r="BF1493">
        <f t="shared" ref="BF1493:BG1493" si="1061">BF917</f>
        <v>6</v>
      </c>
      <c r="BG1493">
        <f t="shared" si="1061"/>
        <v>3</v>
      </c>
      <c r="BH1493" s="3">
        <f t="array" ref="BH1493">INDEX($D$21:$M$44,MATCH($BD1493&amp;$BF1493,$C$21:$C$44&amp;$B$21:$B$44,0),MATCH(BH$1,$D$16:$M$16,0))+VLOOKUP($BE1493,战斗属性模型!$K$22:$O$24,BH$2,FALSE)*INDEX($BW$3:$CF$578,MATCH($BD1493&amp;$BF1493&amp;$BG1493,$BT$3:$BT$578&amp;$BU$3:$BU$578&amp;$BV$3:$BV$578,0),MATCH(BH$1,$BW$1:$CF$1,0))</f>
        <v>350.4</v>
      </c>
      <c r="BI1493" s="3">
        <f t="array" ref="BI1493">INDEX($D$21:$M$44,MATCH($BD1493&amp;$BF1493,$C$21:$C$44&amp;$B$21:$B$44,0),MATCH(BI$1,$D$16:$M$16,0))+VLOOKUP($BE1493,战斗属性模型!$K$22:$O$24,BI$2,FALSE)*INDEX($BW$3:$CF$578,MATCH($BD1493&amp;$BF1493&amp;$BG1493,$BT$3:$BT$578&amp;$BU$3:$BU$578&amp;$BV$3:$BV$578,0),MATCH(BI$1,$BW$1:$CF$1,0))</f>
        <v>16800</v>
      </c>
      <c r="BJ1493" s="3">
        <f t="array" ref="BJ1493">INDEX($D$21:$M$44,MATCH($BD1493&amp;$BF1493,$C$21:$C$44&amp;$B$21:$B$44,0),MATCH(BJ$1,$D$16:$M$16,0))+VLOOKUP($BE1493,战斗属性模型!$K$22:$O$24,BJ$2,FALSE)*INDEX($BW$3:$CF$578,MATCH($BD1493&amp;$BF1493&amp;$BG1493,$BT$3:$BT$578&amp;$BU$3:$BU$578&amp;$BV$3:$BV$578,0),MATCH(BJ$1,$BW$1:$CF$1,0))</f>
        <v>0</v>
      </c>
      <c r="BK1493" s="3">
        <f t="array" ref="BK1493">INDEX($D$21:$M$44,MATCH($BD1493&amp;$BF1493,$C$21:$C$44&amp;$B$21:$B$44,0),MATCH(BK$1,$D$16:$M$16,0))+VLOOKUP($BE1493,战斗属性模型!$K$22:$O$24,BK$2,FALSE)*INDEX($BW$3:$CF$578,MATCH($BD1493&amp;$BF1493&amp;$BG1493,$BT$3:$BT$578&amp;$BU$3:$BU$578&amp;$BV$3:$BV$578,0),MATCH(BK$1,$BW$1:$CF$1,0))</f>
        <v>0</v>
      </c>
      <c r="BL1493" s="3"/>
      <c r="BM1493" s="3"/>
      <c r="BN1493" s="3"/>
      <c r="BO1493" s="3"/>
      <c r="BP1493" s="3"/>
      <c r="BQ1493" s="3"/>
    </row>
    <row r="1494" spans="56:69" x14ac:dyDescent="0.2">
      <c r="BD1494" t="str">
        <f t="shared" si="1051"/>
        <v>护甲</v>
      </c>
      <c r="BE1494">
        <f t="shared" si="1052"/>
        <v>3</v>
      </c>
      <c r="BF1494">
        <f t="shared" ref="BF1494:BG1494" si="1062">BF918</f>
        <v>6</v>
      </c>
      <c r="BG1494">
        <f t="shared" si="1062"/>
        <v>4</v>
      </c>
      <c r="BH1494" s="3">
        <f t="array" ref="BH1494">INDEX($D$21:$M$44,MATCH($BD1494&amp;$BF1494,$C$21:$C$44&amp;$B$21:$B$44,0),MATCH(BH$1,$D$16:$M$16,0))+VLOOKUP($BE1494,战斗属性模型!$K$22:$O$24,BH$2,FALSE)*INDEX($BW$3:$CF$578,MATCH($BD1494&amp;$BF1494&amp;$BG1494,$BT$3:$BT$578&amp;$BU$3:$BU$578&amp;$BV$3:$BV$578,0),MATCH(BH$1,$BW$1:$CF$1,0))</f>
        <v>403.20000000000005</v>
      </c>
      <c r="BI1494" s="3">
        <f t="array" ref="BI1494">INDEX($D$21:$M$44,MATCH($BD1494&amp;$BF1494,$C$21:$C$44&amp;$B$21:$B$44,0),MATCH(BI$1,$D$16:$M$16,0))+VLOOKUP($BE1494,战斗属性模型!$K$22:$O$24,BI$2,FALSE)*INDEX($BW$3:$CF$578,MATCH($BD1494&amp;$BF1494&amp;$BG1494,$BT$3:$BT$578&amp;$BU$3:$BU$578&amp;$BV$3:$BV$578,0),MATCH(BI$1,$BW$1:$CF$1,0))</f>
        <v>19200</v>
      </c>
      <c r="BJ1494" s="3">
        <f t="array" ref="BJ1494">INDEX($D$21:$M$44,MATCH($BD1494&amp;$BF1494,$C$21:$C$44&amp;$B$21:$B$44,0),MATCH(BJ$1,$D$16:$M$16,0))+VLOOKUP($BE1494,战斗属性模型!$K$22:$O$24,BJ$2,FALSE)*INDEX($BW$3:$CF$578,MATCH($BD1494&amp;$BF1494&amp;$BG1494,$BT$3:$BT$578&amp;$BU$3:$BU$578&amp;$BV$3:$BV$578,0),MATCH(BJ$1,$BW$1:$CF$1,0))</f>
        <v>0</v>
      </c>
      <c r="BK1494" s="3">
        <f t="array" ref="BK1494">INDEX($D$21:$M$44,MATCH($BD1494&amp;$BF1494,$C$21:$C$44&amp;$B$21:$B$44,0),MATCH(BK$1,$D$16:$M$16,0))+VLOOKUP($BE1494,战斗属性模型!$K$22:$O$24,BK$2,FALSE)*INDEX($BW$3:$CF$578,MATCH($BD1494&amp;$BF1494&amp;$BG1494,$BT$3:$BT$578&amp;$BU$3:$BU$578&amp;$BV$3:$BV$578,0),MATCH(BK$1,$BW$1:$CF$1,0))</f>
        <v>0</v>
      </c>
      <c r="BL1494" s="3"/>
      <c r="BM1494" s="3"/>
      <c r="BN1494" s="3"/>
      <c r="BO1494" s="3"/>
      <c r="BP1494" s="3"/>
      <c r="BQ1494" s="3"/>
    </row>
    <row r="1495" spans="56:69" x14ac:dyDescent="0.2">
      <c r="BD1495" t="str">
        <f t="shared" si="1051"/>
        <v>护甲</v>
      </c>
      <c r="BE1495">
        <f t="shared" si="1052"/>
        <v>3</v>
      </c>
      <c r="BF1495">
        <f t="shared" ref="BF1495:BG1495" si="1063">BF919</f>
        <v>6</v>
      </c>
      <c r="BG1495">
        <f t="shared" si="1063"/>
        <v>5</v>
      </c>
      <c r="BH1495" s="3">
        <f t="array" ref="BH1495">INDEX($D$21:$M$44,MATCH($BD1495&amp;$BF1495,$C$21:$C$44&amp;$B$21:$B$44,0),MATCH(BH$1,$D$16:$M$16,0))+VLOOKUP($BE1495,战斗属性模型!$K$22:$O$24,BH$2,FALSE)*INDEX($BW$3:$CF$578,MATCH($BD1495&amp;$BF1495&amp;$BG1495,$BT$3:$BT$578&amp;$BU$3:$BU$578&amp;$BV$3:$BV$578,0),MATCH(BH$1,$BW$1:$CF$1,0))</f>
        <v>456</v>
      </c>
      <c r="BI1495" s="3">
        <f t="array" ref="BI1495">INDEX($D$21:$M$44,MATCH($BD1495&amp;$BF1495,$C$21:$C$44&amp;$B$21:$B$44,0),MATCH(BI$1,$D$16:$M$16,0))+VLOOKUP($BE1495,战斗属性模型!$K$22:$O$24,BI$2,FALSE)*INDEX($BW$3:$CF$578,MATCH($BD1495&amp;$BF1495&amp;$BG1495,$BT$3:$BT$578&amp;$BU$3:$BU$578&amp;$BV$3:$BV$578,0),MATCH(BI$1,$BW$1:$CF$1,0))</f>
        <v>21600</v>
      </c>
      <c r="BJ1495" s="3">
        <f t="array" ref="BJ1495">INDEX($D$21:$M$44,MATCH($BD1495&amp;$BF1495,$C$21:$C$44&amp;$B$21:$B$44,0),MATCH(BJ$1,$D$16:$M$16,0))+VLOOKUP($BE1495,战斗属性模型!$K$22:$O$24,BJ$2,FALSE)*INDEX($BW$3:$CF$578,MATCH($BD1495&amp;$BF1495&amp;$BG1495,$BT$3:$BT$578&amp;$BU$3:$BU$578&amp;$BV$3:$BV$578,0),MATCH(BJ$1,$BW$1:$CF$1,0))</f>
        <v>0</v>
      </c>
      <c r="BK1495" s="3">
        <f t="array" ref="BK1495">INDEX($D$21:$M$44,MATCH($BD1495&amp;$BF1495,$C$21:$C$44&amp;$B$21:$B$44,0),MATCH(BK$1,$D$16:$M$16,0))+VLOOKUP($BE1495,战斗属性模型!$K$22:$O$24,BK$2,FALSE)*INDEX($BW$3:$CF$578,MATCH($BD1495&amp;$BF1495&amp;$BG1495,$BT$3:$BT$578&amp;$BU$3:$BU$578&amp;$BV$3:$BV$578,0),MATCH(BK$1,$BW$1:$CF$1,0))</f>
        <v>0</v>
      </c>
      <c r="BL1495" s="3"/>
      <c r="BM1495" s="3"/>
      <c r="BN1495" s="3"/>
      <c r="BO1495" s="3"/>
      <c r="BP1495" s="3"/>
      <c r="BQ1495" s="3"/>
    </row>
    <row r="1496" spans="56:69" x14ac:dyDescent="0.2">
      <c r="BD1496" t="str">
        <f t="shared" si="1051"/>
        <v>护甲</v>
      </c>
      <c r="BE1496">
        <f t="shared" si="1052"/>
        <v>3</v>
      </c>
      <c r="BF1496">
        <f t="shared" ref="BF1496:BG1496" si="1064">BF920</f>
        <v>6</v>
      </c>
      <c r="BG1496">
        <f t="shared" si="1064"/>
        <v>6</v>
      </c>
      <c r="BH1496" s="3">
        <f t="array" ref="BH1496">INDEX($D$21:$M$44,MATCH($BD1496&amp;$BF1496,$C$21:$C$44&amp;$B$21:$B$44,0),MATCH(BH$1,$D$16:$M$16,0))+VLOOKUP($BE1496,战斗属性模型!$K$22:$O$24,BH$2,FALSE)*INDEX($BW$3:$CF$578,MATCH($BD1496&amp;$BF1496&amp;$BG1496,$BT$3:$BT$578&amp;$BU$3:$BU$578&amp;$BV$3:$BV$578,0),MATCH(BH$1,$BW$1:$CF$1,0))</f>
        <v>508.8</v>
      </c>
      <c r="BI1496" s="3">
        <f t="array" ref="BI1496">INDEX($D$21:$M$44,MATCH($BD1496&amp;$BF1496,$C$21:$C$44&amp;$B$21:$B$44,0),MATCH(BI$1,$D$16:$M$16,0))+VLOOKUP($BE1496,战斗属性模型!$K$22:$O$24,BI$2,FALSE)*INDEX($BW$3:$CF$578,MATCH($BD1496&amp;$BF1496&amp;$BG1496,$BT$3:$BT$578&amp;$BU$3:$BU$578&amp;$BV$3:$BV$578,0),MATCH(BI$1,$BW$1:$CF$1,0))</f>
        <v>24000</v>
      </c>
      <c r="BJ1496" s="3">
        <f t="array" ref="BJ1496">INDEX($D$21:$M$44,MATCH($BD1496&amp;$BF1496,$C$21:$C$44&amp;$B$21:$B$44,0),MATCH(BJ$1,$D$16:$M$16,0))+VLOOKUP($BE1496,战斗属性模型!$K$22:$O$24,BJ$2,FALSE)*INDEX($BW$3:$CF$578,MATCH($BD1496&amp;$BF1496&amp;$BG1496,$BT$3:$BT$578&amp;$BU$3:$BU$578&amp;$BV$3:$BV$578,0),MATCH(BJ$1,$BW$1:$CF$1,0))</f>
        <v>0</v>
      </c>
      <c r="BK1496" s="3">
        <f t="array" ref="BK1496">INDEX($D$21:$M$44,MATCH($BD1496&amp;$BF1496,$C$21:$C$44&amp;$B$21:$B$44,0),MATCH(BK$1,$D$16:$M$16,0))+VLOOKUP($BE1496,战斗属性模型!$K$22:$O$24,BK$2,FALSE)*INDEX($BW$3:$CF$578,MATCH($BD1496&amp;$BF1496&amp;$BG1496,$BT$3:$BT$578&amp;$BU$3:$BU$578&amp;$BV$3:$BV$578,0),MATCH(BK$1,$BW$1:$CF$1,0))</f>
        <v>0</v>
      </c>
      <c r="BL1496" s="3"/>
      <c r="BM1496" s="3"/>
      <c r="BN1496" s="3"/>
      <c r="BO1496" s="3"/>
      <c r="BP1496" s="3"/>
      <c r="BQ1496" s="3"/>
    </row>
    <row r="1497" spans="56:69" x14ac:dyDescent="0.2">
      <c r="BD1497" t="str">
        <f t="shared" si="1051"/>
        <v>护甲</v>
      </c>
      <c r="BE1497">
        <f t="shared" si="1052"/>
        <v>3</v>
      </c>
      <c r="BF1497">
        <f t="shared" ref="BF1497:BG1497" si="1065">BF921</f>
        <v>6</v>
      </c>
      <c r="BG1497">
        <f t="shared" si="1065"/>
        <v>7</v>
      </c>
      <c r="BH1497" s="3">
        <f t="array" ref="BH1497">INDEX($D$21:$M$44,MATCH($BD1497&amp;$BF1497,$C$21:$C$44&amp;$B$21:$B$44,0),MATCH(BH$1,$D$16:$M$16,0))+VLOOKUP($BE1497,战斗属性模型!$K$22:$O$24,BH$2,FALSE)*INDEX($BW$3:$CF$578,MATCH($BD1497&amp;$BF1497&amp;$BG1497,$BT$3:$BT$578&amp;$BU$3:$BU$578&amp;$BV$3:$BV$578,0),MATCH(BH$1,$BW$1:$CF$1,0))</f>
        <v>561.6</v>
      </c>
      <c r="BI1497" s="3">
        <f t="array" ref="BI1497">INDEX($D$21:$M$44,MATCH($BD1497&amp;$BF1497,$C$21:$C$44&amp;$B$21:$B$44,0),MATCH(BI$1,$D$16:$M$16,0))+VLOOKUP($BE1497,战斗属性模型!$K$22:$O$24,BI$2,FALSE)*INDEX($BW$3:$CF$578,MATCH($BD1497&amp;$BF1497&amp;$BG1497,$BT$3:$BT$578&amp;$BU$3:$BU$578&amp;$BV$3:$BV$578,0),MATCH(BI$1,$BW$1:$CF$1,0))</f>
        <v>26400</v>
      </c>
      <c r="BJ1497" s="3">
        <f t="array" ref="BJ1497">INDEX($D$21:$M$44,MATCH($BD1497&amp;$BF1497,$C$21:$C$44&amp;$B$21:$B$44,0),MATCH(BJ$1,$D$16:$M$16,0))+VLOOKUP($BE1497,战斗属性模型!$K$22:$O$24,BJ$2,FALSE)*INDEX($BW$3:$CF$578,MATCH($BD1497&amp;$BF1497&amp;$BG1497,$BT$3:$BT$578&amp;$BU$3:$BU$578&amp;$BV$3:$BV$578,0),MATCH(BJ$1,$BW$1:$CF$1,0))</f>
        <v>0</v>
      </c>
      <c r="BK1497" s="3">
        <f t="array" ref="BK1497">INDEX($D$21:$M$44,MATCH($BD1497&amp;$BF1497,$C$21:$C$44&amp;$B$21:$B$44,0),MATCH(BK$1,$D$16:$M$16,0))+VLOOKUP($BE1497,战斗属性模型!$K$22:$O$24,BK$2,FALSE)*INDEX($BW$3:$CF$578,MATCH($BD1497&amp;$BF1497&amp;$BG1497,$BT$3:$BT$578&amp;$BU$3:$BU$578&amp;$BV$3:$BV$578,0),MATCH(BK$1,$BW$1:$CF$1,0))</f>
        <v>0</v>
      </c>
      <c r="BL1497" s="3"/>
      <c r="BM1497" s="3"/>
      <c r="BN1497" s="3"/>
      <c r="BO1497" s="3"/>
      <c r="BP1497" s="3"/>
      <c r="BQ1497" s="3"/>
    </row>
    <row r="1498" spans="56:69" x14ac:dyDescent="0.2">
      <c r="BD1498" t="str">
        <f t="shared" si="1051"/>
        <v>护甲</v>
      </c>
      <c r="BE1498">
        <f t="shared" si="1052"/>
        <v>3</v>
      </c>
      <c r="BF1498">
        <f t="shared" ref="BF1498:BG1498" si="1066">BF922</f>
        <v>6</v>
      </c>
      <c r="BG1498">
        <f t="shared" si="1066"/>
        <v>8</v>
      </c>
      <c r="BH1498" s="3">
        <f t="array" ref="BH1498">INDEX($D$21:$M$44,MATCH($BD1498&amp;$BF1498,$C$21:$C$44&amp;$B$21:$B$44,0),MATCH(BH$1,$D$16:$M$16,0))+VLOOKUP($BE1498,战斗属性模型!$K$22:$O$24,BH$2,FALSE)*INDEX($BW$3:$CF$578,MATCH($BD1498&amp;$BF1498&amp;$BG1498,$BT$3:$BT$578&amp;$BU$3:$BU$578&amp;$BV$3:$BV$578,0),MATCH(BH$1,$BW$1:$CF$1,0))</f>
        <v>614.40000000000009</v>
      </c>
      <c r="BI1498" s="3">
        <f t="array" ref="BI1498">INDEX($D$21:$M$44,MATCH($BD1498&amp;$BF1498,$C$21:$C$44&amp;$B$21:$B$44,0),MATCH(BI$1,$D$16:$M$16,0))+VLOOKUP($BE1498,战斗属性模型!$K$22:$O$24,BI$2,FALSE)*INDEX($BW$3:$CF$578,MATCH($BD1498&amp;$BF1498&amp;$BG1498,$BT$3:$BT$578&amp;$BU$3:$BU$578&amp;$BV$3:$BV$578,0),MATCH(BI$1,$BW$1:$CF$1,0))</f>
        <v>28800</v>
      </c>
      <c r="BJ1498" s="3">
        <f t="array" ref="BJ1498">INDEX($D$21:$M$44,MATCH($BD1498&amp;$BF1498,$C$21:$C$44&amp;$B$21:$B$44,0),MATCH(BJ$1,$D$16:$M$16,0))+VLOOKUP($BE1498,战斗属性模型!$K$22:$O$24,BJ$2,FALSE)*INDEX($BW$3:$CF$578,MATCH($BD1498&amp;$BF1498&amp;$BG1498,$BT$3:$BT$578&amp;$BU$3:$BU$578&amp;$BV$3:$BV$578,0),MATCH(BJ$1,$BW$1:$CF$1,0))</f>
        <v>0</v>
      </c>
      <c r="BK1498" s="3">
        <f t="array" ref="BK1498">INDEX($D$21:$M$44,MATCH($BD1498&amp;$BF1498,$C$21:$C$44&amp;$B$21:$B$44,0),MATCH(BK$1,$D$16:$M$16,0))+VLOOKUP($BE1498,战斗属性模型!$K$22:$O$24,BK$2,FALSE)*INDEX($BW$3:$CF$578,MATCH($BD1498&amp;$BF1498&amp;$BG1498,$BT$3:$BT$578&amp;$BU$3:$BU$578&amp;$BV$3:$BV$578,0),MATCH(BK$1,$BW$1:$CF$1,0))</f>
        <v>0</v>
      </c>
      <c r="BL1498" s="3"/>
      <c r="BM1498" s="3"/>
      <c r="BN1498" s="3"/>
      <c r="BO1498" s="3"/>
      <c r="BP1498" s="3"/>
      <c r="BQ1498" s="3"/>
    </row>
    <row r="1499" spans="56:69" x14ac:dyDescent="0.2">
      <c r="BD1499" t="str">
        <f t="shared" si="1051"/>
        <v>护甲</v>
      </c>
      <c r="BE1499">
        <f t="shared" si="1052"/>
        <v>3</v>
      </c>
      <c r="BF1499">
        <f t="shared" ref="BF1499:BG1499" si="1067">BF923</f>
        <v>6</v>
      </c>
      <c r="BG1499">
        <f t="shared" si="1067"/>
        <v>9</v>
      </c>
      <c r="BH1499" s="3">
        <f t="array" ref="BH1499">INDEX($D$21:$M$44,MATCH($BD1499&amp;$BF1499,$C$21:$C$44&amp;$B$21:$B$44,0),MATCH(BH$1,$D$16:$M$16,0))+VLOOKUP($BE1499,战斗属性模型!$K$22:$O$24,BH$2,FALSE)*INDEX($BW$3:$CF$578,MATCH($BD1499&amp;$BF1499&amp;$BG1499,$BT$3:$BT$578&amp;$BU$3:$BU$578&amp;$BV$3:$BV$578,0),MATCH(BH$1,$BW$1:$CF$1,0))</f>
        <v>667.2</v>
      </c>
      <c r="BI1499" s="3">
        <f t="array" ref="BI1499">INDEX($D$21:$M$44,MATCH($BD1499&amp;$BF1499,$C$21:$C$44&amp;$B$21:$B$44,0),MATCH(BI$1,$D$16:$M$16,0))+VLOOKUP($BE1499,战斗属性模型!$K$22:$O$24,BI$2,FALSE)*INDEX($BW$3:$CF$578,MATCH($BD1499&amp;$BF1499&amp;$BG1499,$BT$3:$BT$578&amp;$BU$3:$BU$578&amp;$BV$3:$BV$578,0),MATCH(BI$1,$BW$1:$CF$1,0))</f>
        <v>31200</v>
      </c>
      <c r="BJ1499" s="3">
        <f t="array" ref="BJ1499">INDEX($D$21:$M$44,MATCH($BD1499&amp;$BF1499,$C$21:$C$44&amp;$B$21:$B$44,0),MATCH(BJ$1,$D$16:$M$16,0))+VLOOKUP($BE1499,战斗属性模型!$K$22:$O$24,BJ$2,FALSE)*INDEX($BW$3:$CF$578,MATCH($BD1499&amp;$BF1499&amp;$BG1499,$BT$3:$BT$578&amp;$BU$3:$BU$578&amp;$BV$3:$BV$578,0),MATCH(BJ$1,$BW$1:$CF$1,0))</f>
        <v>0</v>
      </c>
      <c r="BK1499" s="3">
        <f t="array" ref="BK1499">INDEX($D$21:$M$44,MATCH($BD1499&amp;$BF1499,$C$21:$C$44&amp;$B$21:$B$44,0),MATCH(BK$1,$D$16:$M$16,0))+VLOOKUP($BE1499,战斗属性模型!$K$22:$O$24,BK$2,FALSE)*INDEX($BW$3:$CF$578,MATCH($BD1499&amp;$BF1499&amp;$BG1499,$BT$3:$BT$578&amp;$BU$3:$BU$578&amp;$BV$3:$BV$578,0),MATCH(BK$1,$BW$1:$CF$1,0))</f>
        <v>0</v>
      </c>
      <c r="BL1499" s="3"/>
      <c r="BM1499" s="3"/>
      <c r="BN1499" s="3"/>
      <c r="BO1499" s="3"/>
      <c r="BP1499" s="3"/>
      <c r="BQ1499" s="3"/>
    </row>
    <row r="1500" spans="56:69" x14ac:dyDescent="0.2">
      <c r="BD1500" t="str">
        <f t="shared" si="1051"/>
        <v>护甲</v>
      </c>
      <c r="BE1500">
        <f t="shared" si="1052"/>
        <v>3</v>
      </c>
      <c r="BF1500">
        <f t="shared" ref="BF1500:BG1500" si="1068">BF924</f>
        <v>6</v>
      </c>
      <c r="BG1500">
        <f t="shared" si="1068"/>
        <v>10</v>
      </c>
      <c r="BH1500" s="3">
        <f t="array" ref="BH1500">INDEX($D$21:$M$44,MATCH($BD1500&amp;$BF1500,$C$21:$C$44&amp;$B$21:$B$44,0),MATCH(BH$1,$D$16:$M$16,0))+VLOOKUP($BE1500,战斗属性模型!$K$22:$O$24,BH$2,FALSE)*INDEX($BW$3:$CF$578,MATCH($BD1500&amp;$BF1500&amp;$BG1500,$BT$3:$BT$578&amp;$BU$3:$BU$578&amp;$BV$3:$BV$578,0),MATCH(BH$1,$BW$1:$CF$1,0))</f>
        <v>720</v>
      </c>
      <c r="BI1500" s="3">
        <f t="array" ref="BI1500">INDEX($D$21:$M$44,MATCH($BD1500&amp;$BF1500,$C$21:$C$44&amp;$B$21:$B$44,0),MATCH(BI$1,$D$16:$M$16,0))+VLOOKUP($BE1500,战斗属性模型!$K$22:$O$24,BI$2,FALSE)*INDEX($BW$3:$CF$578,MATCH($BD1500&amp;$BF1500&amp;$BG1500,$BT$3:$BT$578&amp;$BU$3:$BU$578&amp;$BV$3:$BV$578,0),MATCH(BI$1,$BW$1:$CF$1,0))</f>
        <v>33600</v>
      </c>
      <c r="BJ1500" s="3">
        <f t="array" ref="BJ1500">INDEX($D$21:$M$44,MATCH($BD1500&amp;$BF1500,$C$21:$C$44&amp;$B$21:$B$44,0),MATCH(BJ$1,$D$16:$M$16,0))+VLOOKUP($BE1500,战斗属性模型!$K$22:$O$24,BJ$2,FALSE)*INDEX($BW$3:$CF$578,MATCH($BD1500&amp;$BF1500&amp;$BG1500,$BT$3:$BT$578&amp;$BU$3:$BU$578&amp;$BV$3:$BV$578,0),MATCH(BJ$1,$BW$1:$CF$1,0))</f>
        <v>0</v>
      </c>
      <c r="BK1500" s="3">
        <f t="array" ref="BK1500">INDEX($D$21:$M$44,MATCH($BD1500&amp;$BF1500,$C$21:$C$44&amp;$B$21:$B$44,0),MATCH(BK$1,$D$16:$M$16,0))+VLOOKUP($BE1500,战斗属性模型!$K$22:$O$24,BK$2,FALSE)*INDEX($BW$3:$CF$578,MATCH($BD1500&amp;$BF1500&amp;$BG1500,$BT$3:$BT$578&amp;$BU$3:$BU$578&amp;$BV$3:$BV$578,0),MATCH(BK$1,$BW$1:$CF$1,0))</f>
        <v>0</v>
      </c>
      <c r="BL1500" s="3"/>
      <c r="BM1500" s="3"/>
      <c r="BN1500" s="3"/>
      <c r="BO1500" s="3"/>
      <c r="BP1500" s="3"/>
      <c r="BQ1500" s="3"/>
    </row>
    <row r="1501" spans="56:69" x14ac:dyDescent="0.2">
      <c r="BD1501" t="str">
        <f t="shared" si="1051"/>
        <v>护甲</v>
      </c>
      <c r="BE1501">
        <f t="shared" si="1052"/>
        <v>3</v>
      </c>
      <c r="BF1501">
        <f t="shared" ref="BF1501:BG1501" si="1069">BF925</f>
        <v>6</v>
      </c>
      <c r="BG1501">
        <f t="shared" si="1069"/>
        <v>11</v>
      </c>
      <c r="BH1501" s="3">
        <f t="array" ref="BH1501">INDEX($D$21:$M$44,MATCH($BD1501&amp;$BF1501,$C$21:$C$44&amp;$B$21:$B$44,0),MATCH(BH$1,$D$16:$M$16,0))+VLOOKUP($BE1501,战斗属性模型!$K$22:$O$24,BH$2,FALSE)*INDEX($BW$3:$CF$578,MATCH($BD1501&amp;$BF1501&amp;$BG1501,$BT$3:$BT$578&amp;$BU$3:$BU$578&amp;$BV$3:$BV$578,0),MATCH(BH$1,$BW$1:$CF$1,0))</f>
        <v>772.80000000000007</v>
      </c>
      <c r="BI1501" s="3">
        <f t="array" ref="BI1501">INDEX($D$21:$M$44,MATCH($BD1501&amp;$BF1501,$C$21:$C$44&amp;$B$21:$B$44,0),MATCH(BI$1,$D$16:$M$16,0))+VLOOKUP($BE1501,战斗属性模型!$K$22:$O$24,BI$2,FALSE)*INDEX($BW$3:$CF$578,MATCH($BD1501&amp;$BF1501&amp;$BG1501,$BT$3:$BT$578&amp;$BU$3:$BU$578&amp;$BV$3:$BV$578,0),MATCH(BI$1,$BW$1:$CF$1,0))</f>
        <v>36000</v>
      </c>
      <c r="BJ1501" s="3">
        <f t="array" ref="BJ1501">INDEX($D$21:$M$44,MATCH($BD1501&amp;$BF1501,$C$21:$C$44&amp;$B$21:$B$44,0),MATCH(BJ$1,$D$16:$M$16,0))+VLOOKUP($BE1501,战斗属性模型!$K$22:$O$24,BJ$2,FALSE)*INDEX($BW$3:$CF$578,MATCH($BD1501&amp;$BF1501&amp;$BG1501,$BT$3:$BT$578&amp;$BU$3:$BU$578&amp;$BV$3:$BV$578,0),MATCH(BJ$1,$BW$1:$CF$1,0))</f>
        <v>0</v>
      </c>
      <c r="BK1501" s="3">
        <f t="array" ref="BK1501">INDEX($D$21:$M$44,MATCH($BD1501&amp;$BF1501,$C$21:$C$44&amp;$B$21:$B$44,0),MATCH(BK$1,$D$16:$M$16,0))+VLOOKUP($BE1501,战斗属性模型!$K$22:$O$24,BK$2,FALSE)*INDEX($BW$3:$CF$578,MATCH($BD1501&amp;$BF1501&amp;$BG1501,$BT$3:$BT$578&amp;$BU$3:$BU$578&amp;$BV$3:$BV$578,0),MATCH(BK$1,$BW$1:$CF$1,0))</f>
        <v>0</v>
      </c>
      <c r="BL1501" s="3"/>
      <c r="BM1501" s="3"/>
      <c r="BN1501" s="3"/>
      <c r="BO1501" s="3"/>
      <c r="BP1501" s="3"/>
      <c r="BQ1501" s="3"/>
    </row>
    <row r="1502" spans="56:69" x14ac:dyDescent="0.2">
      <c r="BD1502" t="str">
        <f t="shared" si="1051"/>
        <v>护甲</v>
      </c>
      <c r="BE1502">
        <f t="shared" si="1052"/>
        <v>3</v>
      </c>
      <c r="BF1502">
        <f t="shared" ref="BF1502:BG1502" si="1070">BF926</f>
        <v>6</v>
      </c>
      <c r="BG1502">
        <f t="shared" si="1070"/>
        <v>12</v>
      </c>
      <c r="BH1502" s="3">
        <f t="array" ref="BH1502">INDEX($D$21:$M$44,MATCH($BD1502&amp;$BF1502,$C$21:$C$44&amp;$B$21:$B$44,0),MATCH(BH$1,$D$16:$M$16,0))+VLOOKUP($BE1502,战斗属性模型!$K$22:$O$24,BH$2,FALSE)*INDEX($BW$3:$CF$578,MATCH($BD1502&amp;$BF1502&amp;$BG1502,$BT$3:$BT$578&amp;$BU$3:$BU$578&amp;$BV$3:$BV$578,0),MATCH(BH$1,$BW$1:$CF$1,0))</f>
        <v>825.6</v>
      </c>
      <c r="BI1502" s="3">
        <f t="array" ref="BI1502">INDEX($D$21:$M$44,MATCH($BD1502&amp;$BF1502,$C$21:$C$44&amp;$B$21:$B$44,0),MATCH(BI$1,$D$16:$M$16,0))+VLOOKUP($BE1502,战斗属性模型!$K$22:$O$24,BI$2,FALSE)*INDEX($BW$3:$CF$578,MATCH($BD1502&amp;$BF1502&amp;$BG1502,$BT$3:$BT$578&amp;$BU$3:$BU$578&amp;$BV$3:$BV$578,0),MATCH(BI$1,$BW$1:$CF$1,0))</f>
        <v>38400</v>
      </c>
      <c r="BJ1502" s="3">
        <f t="array" ref="BJ1502">INDEX($D$21:$M$44,MATCH($BD1502&amp;$BF1502,$C$21:$C$44&amp;$B$21:$B$44,0),MATCH(BJ$1,$D$16:$M$16,0))+VLOOKUP($BE1502,战斗属性模型!$K$22:$O$24,BJ$2,FALSE)*INDEX($BW$3:$CF$578,MATCH($BD1502&amp;$BF1502&amp;$BG1502,$BT$3:$BT$578&amp;$BU$3:$BU$578&amp;$BV$3:$BV$578,0),MATCH(BJ$1,$BW$1:$CF$1,0))</f>
        <v>0</v>
      </c>
      <c r="BK1502" s="3">
        <f t="array" ref="BK1502">INDEX($D$21:$M$44,MATCH($BD1502&amp;$BF1502,$C$21:$C$44&amp;$B$21:$B$44,0),MATCH(BK$1,$D$16:$M$16,0))+VLOOKUP($BE1502,战斗属性模型!$K$22:$O$24,BK$2,FALSE)*INDEX($BW$3:$CF$578,MATCH($BD1502&amp;$BF1502&amp;$BG1502,$BT$3:$BT$578&amp;$BU$3:$BU$578&amp;$BV$3:$BV$578,0),MATCH(BK$1,$BW$1:$CF$1,0))</f>
        <v>0</v>
      </c>
      <c r="BL1502" s="3"/>
      <c r="BM1502" s="3"/>
      <c r="BN1502" s="3"/>
      <c r="BO1502" s="3"/>
      <c r="BP1502" s="3"/>
      <c r="BQ1502" s="3"/>
    </row>
    <row r="1503" spans="56:69" x14ac:dyDescent="0.2">
      <c r="BD1503" t="str">
        <f t="shared" si="1051"/>
        <v>护甲</v>
      </c>
      <c r="BE1503">
        <f t="shared" si="1052"/>
        <v>3</v>
      </c>
      <c r="BF1503">
        <f t="shared" ref="BF1503:BG1503" si="1071">BF927</f>
        <v>6</v>
      </c>
      <c r="BG1503">
        <f t="shared" si="1071"/>
        <v>13</v>
      </c>
      <c r="BH1503" s="3">
        <f t="array" ref="BH1503">INDEX($D$21:$M$44,MATCH($BD1503&amp;$BF1503,$C$21:$C$44&amp;$B$21:$B$44,0),MATCH(BH$1,$D$16:$M$16,0))+VLOOKUP($BE1503,战斗属性模型!$K$22:$O$24,BH$2,FALSE)*INDEX($BW$3:$CF$578,MATCH($BD1503&amp;$BF1503&amp;$BG1503,$BT$3:$BT$578&amp;$BU$3:$BU$578&amp;$BV$3:$BV$578,0),MATCH(BH$1,$BW$1:$CF$1,0))</f>
        <v>878.40000000000009</v>
      </c>
      <c r="BI1503" s="3">
        <f t="array" ref="BI1503">INDEX($D$21:$M$44,MATCH($BD1503&amp;$BF1503,$C$21:$C$44&amp;$B$21:$B$44,0),MATCH(BI$1,$D$16:$M$16,0))+VLOOKUP($BE1503,战斗属性模型!$K$22:$O$24,BI$2,FALSE)*INDEX($BW$3:$CF$578,MATCH($BD1503&amp;$BF1503&amp;$BG1503,$BT$3:$BT$578&amp;$BU$3:$BU$578&amp;$BV$3:$BV$578,0),MATCH(BI$1,$BW$1:$CF$1,0))</f>
        <v>40800</v>
      </c>
      <c r="BJ1503" s="3">
        <f t="array" ref="BJ1503">INDEX($D$21:$M$44,MATCH($BD1503&amp;$BF1503,$C$21:$C$44&amp;$B$21:$B$44,0),MATCH(BJ$1,$D$16:$M$16,0))+VLOOKUP($BE1503,战斗属性模型!$K$22:$O$24,BJ$2,FALSE)*INDEX($BW$3:$CF$578,MATCH($BD1503&amp;$BF1503&amp;$BG1503,$BT$3:$BT$578&amp;$BU$3:$BU$578&amp;$BV$3:$BV$578,0),MATCH(BJ$1,$BW$1:$CF$1,0))</f>
        <v>0</v>
      </c>
      <c r="BK1503" s="3">
        <f t="array" ref="BK1503">INDEX($D$21:$M$44,MATCH($BD1503&amp;$BF1503,$C$21:$C$44&amp;$B$21:$B$44,0),MATCH(BK$1,$D$16:$M$16,0))+VLOOKUP($BE1503,战斗属性模型!$K$22:$O$24,BK$2,FALSE)*INDEX($BW$3:$CF$578,MATCH($BD1503&amp;$BF1503&amp;$BG1503,$BT$3:$BT$578&amp;$BU$3:$BU$578&amp;$BV$3:$BV$578,0),MATCH(BK$1,$BW$1:$CF$1,0))</f>
        <v>0</v>
      </c>
      <c r="BL1503" s="3"/>
      <c r="BM1503" s="3"/>
      <c r="BN1503" s="3"/>
      <c r="BO1503" s="3"/>
      <c r="BP1503" s="3"/>
      <c r="BQ1503" s="3"/>
    </row>
    <row r="1504" spans="56:69" x14ac:dyDescent="0.2">
      <c r="BD1504" t="str">
        <f t="shared" si="1051"/>
        <v>护甲</v>
      </c>
      <c r="BE1504">
        <f t="shared" si="1052"/>
        <v>3</v>
      </c>
      <c r="BF1504">
        <f t="shared" ref="BF1504:BG1504" si="1072">BF928</f>
        <v>6</v>
      </c>
      <c r="BG1504">
        <f t="shared" si="1072"/>
        <v>14</v>
      </c>
      <c r="BH1504" s="3">
        <f t="array" ref="BH1504">INDEX($D$21:$M$44,MATCH($BD1504&amp;$BF1504,$C$21:$C$44&amp;$B$21:$B$44,0),MATCH(BH$1,$D$16:$M$16,0))+VLOOKUP($BE1504,战斗属性模型!$K$22:$O$24,BH$2,FALSE)*INDEX($BW$3:$CF$578,MATCH($BD1504&amp;$BF1504&amp;$BG1504,$BT$3:$BT$578&amp;$BU$3:$BU$578&amp;$BV$3:$BV$578,0),MATCH(BH$1,$BW$1:$CF$1,0))</f>
        <v>931.2</v>
      </c>
      <c r="BI1504" s="3">
        <f t="array" ref="BI1504">INDEX($D$21:$M$44,MATCH($BD1504&amp;$BF1504,$C$21:$C$44&amp;$B$21:$B$44,0),MATCH(BI$1,$D$16:$M$16,0))+VLOOKUP($BE1504,战斗属性模型!$K$22:$O$24,BI$2,FALSE)*INDEX($BW$3:$CF$578,MATCH($BD1504&amp;$BF1504&amp;$BG1504,$BT$3:$BT$578&amp;$BU$3:$BU$578&amp;$BV$3:$BV$578,0),MATCH(BI$1,$BW$1:$CF$1,0))</f>
        <v>43200</v>
      </c>
      <c r="BJ1504" s="3">
        <f t="array" ref="BJ1504">INDEX($D$21:$M$44,MATCH($BD1504&amp;$BF1504,$C$21:$C$44&amp;$B$21:$B$44,0),MATCH(BJ$1,$D$16:$M$16,0))+VLOOKUP($BE1504,战斗属性模型!$K$22:$O$24,BJ$2,FALSE)*INDEX($BW$3:$CF$578,MATCH($BD1504&amp;$BF1504&amp;$BG1504,$BT$3:$BT$578&amp;$BU$3:$BU$578&amp;$BV$3:$BV$578,0),MATCH(BJ$1,$BW$1:$CF$1,0))</f>
        <v>0</v>
      </c>
      <c r="BK1504" s="3">
        <f t="array" ref="BK1504">INDEX($D$21:$M$44,MATCH($BD1504&amp;$BF1504,$C$21:$C$44&amp;$B$21:$B$44,0),MATCH(BK$1,$D$16:$M$16,0))+VLOOKUP($BE1504,战斗属性模型!$K$22:$O$24,BK$2,FALSE)*INDEX($BW$3:$CF$578,MATCH($BD1504&amp;$BF1504&amp;$BG1504,$BT$3:$BT$578&amp;$BU$3:$BU$578&amp;$BV$3:$BV$578,0),MATCH(BK$1,$BW$1:$CF$1,0))</f>
        <v>0</v>
      </c>
      <c r="BL1504" s="3"/>
      <c r="BM1504" s="3"/>
      <c r="BN1504" s="3"/>
      <c r="BO1504" s="3"/>
      <c r="BP1504" s="3"/>
      <c r="BQ1504" s="3"/>
    </row>
    <row r="1505" spans="56:69" x14ac:dyDescent="0.2">
      <c r="BD1505" t="str">
        <f t="shared" si="1051"/>
        <v>护甲</v>
      </c>
      <c r="BE1505">
        <f t="shared" si="1052"/>
        <v>3</v>
      </c>
      <c r="BF1505">
        <f t="shared" ref="BF1505:BG1505" si="1073">BF929</f>
        <v>6</v>
      </c>
      <c r="BG1505">
        <f t="shared" si="1073"/>
        <v>15</v>
      </c>
      <c r="BH1505" s="3">
        <f t="array" ref="BH1505">INDEX($D$21:$M$44,MATCH($BD1505&amp;$BF1505,$C$21:$C$44&amp;$B$21:$B$44,0),MATCH(BH$1,$D$16:$M$16,0))+VLOOKUP($BE1505,战斗属性模型!$K$22:$O$24,BH$2,FALSE)*INDEX($BW$3:$CF$578,MATCH($BD1505&amp;$BF1505&amp;$BG1505,$BT$3:$BT$578&amp;$BU$3:$BU$578&amp;$BV$3:$BV$578,0),MATCH(BH$1,$BW$1:$CF$1,0))</f>
        <v>984.00000000000011</v>
      </c>
      <c r="BI1505" s="3">
        <f t="array" ref="BI1505">INDEX($D$21:$M$44,MATCH($BD1505&amp;$BF1505,$C$21:$C$44&amp;$B$21:$B$44,0),MATCH(BI$1,$D$16:$M$16,0))+VLOOKUP($BE1505,战斗属性模型!$K$22:$O$24,BI$2,FALSE)*INDEX($BW$3:$CF$578,MATCH($BD1505&amp;$BF1505&amp;$BG1505,$BT$3:$BT$578&amp;$BU$3:$BU$578&amp;$BV$3:$BV$578,0),MATCH(BI$1,$BW$1:$CF$1,0))</f>
        <v>45600</v>
      </c>
      <c r="BJ1505" s="3">
        <f t="array" ref="BJ1505">INDEX($D$21:$M$44,MATCH($BD1505&amp;$BF1505,$C$21:$C$44&amp;$B$21:$B$44,0),MATCH(BJ$1,$D$16:$M$16,0))+VLOOKUP($BE1505,战斗属性模型!$K$22:$O$24,BJ$2,FALSE)*INDEX($BW$3:$CF$578,MATCH($BD1505&amp;$BF1505&amp;$BG1505,$BT$3:$BT$578&amp;$BU$3:$BU$578&amp;$BV$3:$BV$578,0),MATCH(BJ$1,$BW$1:$CF$1,0))</f>
        <v>0</v>
      </c>
      <c r="BK1505" s="3">
        <f t="array" ref="BK1505">INDEX($D$21:$M$44,MATCH($BD1505&amp;$BF1505,$C$21:$C$44&amp;$B$21:$B$44,0),MATCH(BK$1,$D$16:$M$16,0))+VLOOKUP($BE1505,战斗属性模型!$K$22:$O$24,BK$2,FALSE)*INDEX($BW$3:$CF$578,MATCH($BD1505&amp;$BF1505&amp;$BG1505,$BT$3:$BT$578&amp;$BU$3:$BU$578&amp;$BV$3:$BV$578,0),MATCH(BK$1,$BW$1:$CF$1,0))</f>
        <v>0</v>
      </c>
      <c r="BL1505" s="3"/>
      <c r="BM1505" s="3"/>
      <c r="BN1505" s="3"/>
      <c r="BO1505" s="3"/>
      <c r="BP1505" s="3"/>
      <c r="BQ1505" s="3"/>
    </row>
    <row r="1506" spans="56:69" x14ac:dyDescent="0.2">
      <c r="BD1506" t="str">
        <f t="shared" si="1051"/>
        <v>护甲</v>
      </c>
      <c r="BE1506">
        <f t="shared" si="1052"/>
        <v>3</v>
      </c>
      <c r="BF1506">
        <f t="shared" ref="BF1506:BG1506" si="1074">BF930</f>
        <v>6</v>
      </c>
      <c r="BG1506">
        <f t="shared" si="1074"/>
        <v>16</v>
      </c>
      <c r="BH1506" s="3">
        <f t="array" ref="BH1506">INDEX($D$21:$M$44,MATCH($BD1506&amp;$BF1506,$C$21:$C$44&amp;$B$21:$B$44,0),MATCH(BH$1,$D$16:$M$16,0))+VLOOKUP($BE1506,战斗属性模型!$K$22:$O$24,BH$2,FALSE)*INDEX($BW$3:$CF$578,MATCH($BD1506&amp;$BF1506&amp;$BG1506,$BT$3:$BT$578&amp;$BU$3:$BU$578&amp;$BV$3:$BV$578,0),MATCH(BH$1,$BW$1:$CF$1,0))</f>
        <v>1036.8000000000002</v>
      </c>
      <c r="BI1506" s="3">
        <f t="array" ref="BI1506">INDEX($D$21:$M$44,MATCH($BD1506&amp;$BF1506,$C$21:$C$44&amp;$B$21:$B$44,0),MATCH(BI$1,$D$16:$M$16,0))+VLOOKUP($BE1506,战斗属性模型!$K$22:$O$24,BI$2,FALSE)*INDEX($BW$3:$CF$578,MATCH($BD1506&amp;$BF1506&amp;$BG1506,$BT$3:$BT$578&amp;$BU$3:$BU$578&amp;$BV$3:$BV$578,0),MATCH(BI$1,$BW$1:$CF$1,0))</f>
        <v>48000</v>
      </c>
      <c r="BJ1506" s="3">
        <f t="array" ref="BJ1506">INDEX($D$21:$M$44,MATCH($BD1506&amp;$BF1506,$C$21:$C$44&amp;$B$21:$B$44,0),MATCH(BJ$1,$D$16:$M$16,0))+VLOOKUP($BE1506,战斗属性模型!$K$22:$O$24,BJ$2,FALSE)*INDEX($BW$3:$CF$578,MATCH($BD1506&amp;$BF1506&amp;$BG1506,$BT$3:$BT$578&amp;$BU$3:$BU$578&amp;$BV$3:$BV$578,0),MATCH(BJ$1,$BW$1:$CF$1,0))</f>
        <v>0</v>
      </c>
      <c r="BK1506" s="3">
        <f t="array" ref="BK1506">INDEX($D$21:$M$44,MATCH($BD1506&amp;$BF1506,$C$21:$C$44&amp;$B$21:$B$44,0),MATCH(BK$1,$D$16:$M$16,0))+VLOOKUP($BE1506,战斗属性模型!$K$22:$O$24,BK$2,FALSE)*INDEX($BW$3:$CF$578,MATCH($BD1506&amp;$BF1506&amp;$BG1506,$BT$3:$BT$578&amp;$BU$3:$BU$578&amp;$BV$3:$BV$578,0),MATCH(BK$1,$BW$1:$CF$1,0))</f>
        <v>0</v>
      </c>
      <c r="BL1506" s="3"/>
      <c r="BM1506" s="3"/>
      <c r="BN1506" s="3"/>
      <c r="BO1506" s="3"/>
      <c r="BP1506" s="3"/>
      <c r="BQ1506" s="3"/>
    </row>
    <row r="1507" spans="56:69" x14ac:dyDescent="0.2">
      <c r="BD1507" t="str">
        <f t="shared" si="1051"/>
        <v>护甲</v>
      </c>
      <c r="BE1507">
        <f t="shared" si="1052"/>
        <v>3</v>
      </c>
      <c r="BF1507">
        <f t="shared" ref="BF1507:BG1507" si="1075">BF931</f>
        <v>6</v>
      </c>
      <c r="BG1507">
        <f t="shared" si="1075"/>
        <v>17</v>
      </c>
      <c r="BH1507" s="3">
        <f t="array" ref="BH1507">INDEX($D$21:$M$44,MATCH($BD1507&amp;$BF1507,$C$21:$C$44&amp;$B$21:$B$44,0),MATCH(BH$1,$D$16:$M$16,0))+VLOOKUP($BE1507,战斗属性模型!$K$22:$O$24,BH$2,FALSE)*INDEX($BW$3:$CF$578,MATCH($BD1507&amp;$BF1507&amp;$BG1507,$BT$3:$BT$578&amp;$BU$3:$BU$578&amp;$BV$3:$BV$578,0),MATCH(BH$1,$BW$1:$CF$1,0))</f>
        <v>1089.5999999999999</v>
      </c>
      <c r="BI1507" s="3">
        <f t="array" ref="BI1507">INDEX($D$21:$M$44,MATCH($BD1507&amp;$BF1507,$C$21:$C$44&amp;$B$21:$B$44,0),MATCH(BI$1,$D$16:$M$16,0))+VLOOKUP($BE1507,战斗属性模型!$K$22:$O$24,BI$2,FALSE)*INDEX($BW$3:$CF$578,MATCH($BD1507&amp;$BF1507&amp;$BG1507,$BT$3:$BT$578&amp;$BU$3:$BU$578&amp;$BV$3:$BV$578,0),MATCH(BI$1,$BW$1:$CF$1,0))</f>
        <v>50400</v>
      </c>
      <c r="BJ1507" s="3">
        <f t="array" ref="BJ1507">INDEX($D$21:$M$44,MATCH($BD1507&amp;$BF1507,$C$21:$C$44&amp;$B$21:$B$44,0),MATCH(BJ$1,$D$16:$M$16,0))+VLOOKUP($BE1507,战斗属性模型!$K$22:$O$24,BJ$2,FALSE)*INDEX($BW$3:$CF$578,MATCH($BD1507&amp;$BF1507&amp;$BG1507,$BT$3:$BT$578&amp;$BU$3:$BU$578&amp;$BV$3:$BV$578,0),MATCH(BJ$1,$BW$1:$CF$1,0))</f>
        <v>0</v>
      </c>
      <c r="BK1507" s="3">
        <f t="array" ref="BK1507">INDEX($D$21:$M$44,MATCH($BD1507&amp;$BF1507,$C$21:$C$44&amp;$B$21:$B$44,0),MATCH(BK$1,$D$16:$M$16,0))+VLOOKUP($BE1507,战斗属性模型!$K$22:$O$24,BK$2,FALSE)*INDEX($BW$3:$CF$578,MATCH($BD1507&amp;$BF1507&amp;$BG1507,$BT$3:$BT$578&amp;$BU$3:$BU$578&amp;$BV$3:$BV$578,0),MATCH(BK$1,$BW$1:$CF$1,0))</f>
        <v>0</v>
      </c>
      <c r="BL1507" s="3"/>
      <c r="BM1507" s="3"/>
      <c r="BN1507" s="3"/>
      <c r="BO1507" s="3"/>
      <c r="BP1507" s="3"/>
      <c r="BQ1507" s="3"/>
    </row>
    <row r="1508" spans="56:69" x14ac:dyDescent="0.2">
      <c r="BD1508" t="str">
        <f t="shared" si="1051"/>
        <v>护甲</v>
      </c>
      <c r="BE1508">
        <f t="shared" si="1052"/>
        <v>3</v>
      </c>
      <c r="BF1508">
        <f t="shared" ref="BF1508:BG1508" si="1076">BF932</f>
        <v>6</v>
      </c>
      <c r="BG1508">
        <f t="shared" si="1076"/>
        <v>18</v>
      </c>
      <c r="BH1508" s="3">
        <f t="array" ref="BH1508">INDEX($D$21:$M$44,MATCH($BD1508&amp;$BF1508,$C$21:$C$44&amp;$B$21:$B$44,0),MATCH(BH$1,$D$16:$M$16,0))+VLOOKUP($BE1508,战斗属性模型!$K$22:$O$24,BH$2,FALSE)*INDEX($BW$3:$CF$578,MATCH($BD1508&amp;$BF1508&amp;$BG1508,$BT$3:$BT$578&amp;$BU$3:$BU$578&amp;$BV$3:$BV$578,0),MATCH(BH$1,$BW$1:$CF$1,0))</f>
        <v>1142.4000000000001</v>
      </c>
      <c r="BI1508" s="3">
        <f t="array" ref="BI1508">INDEX($D$21:$M$44,MATCH($BD1508&amp;$BF1508,$C$21:$C$44&amp;$B$21:$B$44,0),MATCH(BI$1,$D$16:$M$16,0))+VLOOKUP($BE1508,战斗属性模型!$K$22:$O$24,BI$2,FALSE)*INDEX($BW$3:$CF$578,MATCH($BD1508&amp;$BF1508&amp;$BG1508,$BT$3:$BT$578&amp;$BU$3:$BU$578&amp;$BV$3:$BV$578,0),MATCH(BI$1,$BW$1:$CF$1,0))</f>
        <v>52800</v>
      </c>
      <c r="BJ1508" s="3">
        <f t="array" ref="BJ1508">INDEX($D$21:$M$44,MATCH($BD1508&amp;$BF1508,$C$21:$C$44&amp;$B$21:$B$44,0),MATCH(BJ$1,$D$16:$M$16,0))+VLOOKUP($BE1508,战斗属性模型!$K$22:$O$24,BJ$2,FALSE)*INDEX($BW$3:$CF$578,MATCH($BD1508&amp;$BF1508&amp;$BG1508,$BT$3:$BT$578&amp;$BU$3:$BU$578&amp;$BV$3:$BV$578,0),MATCH(BJ$1,$BW$1:$CF$1,0))</f>
        <v>0</v>
      </c>
      <c r="BK1508" s="3">
        <f t="array" ref="BK1508">INDEX($D$21:$M$44,MATCH($BD1508&amp;$BF1508,$C$21:$C$44&amp;$B$21:$B$44,0),MATCH(BK$1,$D$16:$M$16,0))+VLOOKUP($BE1508,战斗属性模型!$K$22:$O$24,BK$2,FALSE)*INDEX($BW$3:$CF$578,MATCH($BD1508&amp;$BF1508&amp;$BG1508,$BT$3:$BT$578&amp;$BU$3:$BU$578&amp;$BV$3:$BV$578,0),MATCH(BK$1,$BW$1:$CF$1,0))</f>
        <v>0</v>
      </c>
      <c r="BL1508" s="3"/>
      <c r="BM1508" s="3"/>
      <c r="BN1508" s="3"/>
      <c r="BO1508" s="3"/>
      <c r="BP1508" s="3"/>
      <c r="BQ1508" s="3"/>
    </row>
    <row r="1509" spans="56:69" x14ac:dyDescent="0.2">
      <c r="BD1509" t="str">
        <f t="shared" si="1051"/>
        <v>护甲</v>
      </c>
      <c r="BE1509">
        <f t="shared" si="1052"/>
        <v>3</v>
      </c>
      <c r="BF1509">
        <f t="shared" ref="BF1509:BG1509" si="1077">BF933</f>
        <v>6</v>
      </c>
      <c r="BG1509">
        <f t="shared" si="1077"/>
        <v>19</v>
      </c>
      <c r="BH1509" s="3">
        <f t="array" ref="BH1509">INDEX($D$21:$M$44,MATCH($BD1509&amp;$BF1509,$C$21:$C$44&amp;$B$21:$B$44,0),MATCH(BH$1,$D$16:$M$16,0))+VLOOKUP($BE1509,战斗属性模型!$K$22:$O$24,BH$2,FALSE)*INDEX($BW$3:$CF$578,MATCH($BD1509&amp;$BF1509&amp;$BG1509,$BT$3:$BT$578&amp;$BU$3:$BU$578&amp;$BV$3:$BV$578,0),MATCH(BH$1,$BW$1:$CF$1,0))</f>
        <v>1195.2</v>
      </c>
      <c r="BI1509" s="3">
        <f t="array" ref="BI1509">INDEX($D$21:$M$44,MATCH($BD1509&amp;$BF1509,$C$21:$C$44&amp;$B$21:$B$44,0),MATCH(BI$1,$D$16:$M$16,0))+VLOOKUP($BE1509,战斗属性模型!$K$22:$O$24,BI$2,FALSE)*INDEX($BW$3:$CF$578,MATCH($BD1509&amp;$BF1509&amp;$BG1509,$BT$3:$BT$578&amp;$BU$3:$BU$578&amp;$BV$3:$BV$578,0),MATCH(BI$1,$BW$1:$CF$1,0))</f>
        <v>55200</v>
      </c>
      <c r="BJ1509" s="3">
        <f t="array" ref="BJ1509">INDEX($D$21:$M$44,MATCH($BD1509&amp;$BF1509,$C$21:$C$44&amp;$B$21:$B$44,0),MATCH(BJ$1,$D$16:$M$16,0))+VLOOKUP($BE1509,战斗属性模型!$K$22:$O$24,BJ$2,FALSE)*INDEX($BW$3:$CF$578,MATCH($BD1509&amp;$BF1509&amp;$BG1509,$BT$3:$BT$578&amp;$BU$3:$BU$578&amp;$BV$3:$BV$578,0),MATCH(BJ$1,$BW$1:$CF$1,0))</f>
        <v>0</v>
      </c>
      <c r="BK1509" s="3">
        <f t="array" ref="BK1509">INDEX($D$21:$M$44,MATCH($BD1509&amp;$BF1509,$C$21:$C$44&amp;$B$21:$B$44,0),MATCH(BK$1,$D$16:$M$16,0))+VLOOKUP($BE1509,战斗属性模型!$K$22:$O$24,BK$2,FALSE)*INDEX($BW$3:$CF$578,MATCH($BD1509&amp;$BF1509&amp;$BG1509,$BT$3:$BT$578&amp;$BU$3:$BU$578&amp;$BV$3:$BV$578,0),MATCH(BK$1,$BW$1:$CF$1,0))</f>
        <v>0</v>
      </c>
      <c r="BL1509" s="3"/>
      <c r="BM1509" s="3"/>
      <c r="BN1509" s="3"/>
      <c r="BO1509" s="3"/>
      <c r="BP1509" s="3"/>
      <c r="BQ1509" s="3"/>
    </row>
    <row r="1510" spans="56:69" x14ac:dyDescent="0.2">
      <c r="BD1510" t="str">
        <f t="shared" si="1051"/>
        <v>护甲</v>
      </c>
      <c r="BE1510">
        <f t="shared" si="1052"/>
        <v>3</v>
      </c>
      <c r="BF1510">
        <f t="shared" ref="BF1510:BG1510" si="1078">BF934</f>
        <v>6</v>
      </c>
      <c r="BG1510">
        <f t="shared" si="1078"/>
        <v>20</v>
      </c>
      <c r="BH1510" s="3">
        <f t="array" ref="BH1510">INDEX($D$21:$M$44,MATCH($BD1510&amp;$BF1510,$C$21:$C$44&amp;$B$21:$B$44,0),MATCH(BH$1,$D$16:$M$16,0))+VLOOKUP($BE1510,战斗属性模型!$K$22:$O$24,BH$2,FALSE)*INDEX($BW$3:$CF$578,MATCH($BD1510&amp;$BF1510&amp;$BG1510,$BT$3:$BT$578&amp;$BU$3:$BU$578&amp;$BV$3:$BV$578,0),MATCH(BH$1,$BW$1:$CF$1,0))</f>
        <v>1248</v>
      </c>
      <c r="BI1510" s="3">
        <f t="array" ref="BI1510">INDEX($D$21:$M$44,MATCH($BD1510&amp;$BF1510,$C$21:$C$44&amp;$B$21:$B$44,0),MATCH(BI$1,$D$16:$M$16,0))+VLOOKUP($BE1510,战斗属性模型!$K$22:$O$24,BI$2,FALSE)*INDEX($BW$3:$CF$578,MATCH($BD1510&amp;$BF1510&amp;$BG1510,$BT$3:$BT$578&amp;$BU$3:$BU$578&amp;$BV$3:$BV$578,0),MATCH(BI$1,$BW$1:$CF$1,0))</f>
        <v>57600</v>
      </c>
      <c r="BJ1510" s="3">
        <f t="array" ref="BJ1510">INDEX($D$21:$M$44,MATCH($BD1510&amp;$BF1510,$C$21:$C$44&amp;$B$21:$B$44,0),MATCH(BJ$1,$D$16:$M$16,0))+VLOOKUP($BE1510,战斗属性模型!$K$22:$O$24,BJ$2,FALSE)*INDEX($BW$3:$CF$578,MATCH($BD1510&amp;$BF1510&amp;$BG1510,$BT$3:$BT$578&amp;$BU$3:$BU$578&amp;$BV$3:$BV$578,0),MATCH(BJ$1,$BW$1:$CF$1,0))</f>
        <v>0</v>
      </c>
      <c r="BK1510" s="3">
        <f t="array" ref="BK1510">INDEX($D$21:$M$44,MATCH($BD1510&amp;$BF1510,$C$21:$C$44&amp;$B$21:$B$44,0),MATCH(BK$1,$D$16:$M$16,0))+VLOOKUP($BE1510,战斗属性模型!$K$22:$O$24,BK$2,FALSE)*INDEX($BW$3:$CF$578,MATCH($BD1510&amp;$BF1510&amp;$BG1510,$BT$3:$BT$578&amp;$BU$3:$BU$578&amp;$BV$3:$BV$578,0),MATCH(BK$1,$BW$1:$CF$1,0))</f>
        <v>0</v>
      </c>
      <c r="BL1510" s="3"/>
      <c r="BM1510" s="3"/>
      <c r="BN1510" s="3"/>
      <c r="BO1510" s="3"/>
      <c r="BP1510" s="3"/>
      <c r="BQ1510" s="3"/>
    </row>
    <row r="1511" spans="56:69" x14ac:dyDescent="0.2">
      <c r="BD1511" t="str">
        <f t="shared" si="1051"/>
        <v>护甲</v>
      </c>
      <c r="BE1511">
        <f t="shared" si="1052"/>
        <v>3</v>
      </c>
      <c r="BF1511">
        <f t="shared" ref="BF1511:BG1511" si="1079">BF935</f>
        <v>6</v>
      </c>
      <c r="BG1511">
        <f t="shared" si="1079"/>
        <v>21</v>
      </c>
      <c r="BH1511" s="3">
        <f t="array" ref="BH1511">INDEX($D$21:$M$44,MATCH($BD1511&amp;$BF1511,$C$21:$C$44&amp;$B$21:$B$44,0),MATCH(BH$1,$D$16:$M$16,0))+VLOOKUP($BE1511,战斗属性模型!$K$22:$O$24,BH$2,FALSE)*INDEX($BW$3:$CF$578,MATCH($BD1511&amp;$BF1511&amp;$BG1511,$BT$3:$BT$578&amp;$BU$3:$BU$578&amp;$BV$3:$BV$578,0),MATCH(BH$1,$BW$1:$CF$1,0))</f>
        <v>1300.8000000000002</v>
      </c>
      <c r="BI1511" s="3">
        <f t="array" ref="BI1511">INDEX($D$21:$M$44,MATCH($BD1511&amp;$BF1511,$C$21:$C$44&amp;$B$21:$B$44,0),MATCH(BI$1,$D$16:$M$16,0))+VLOOKUP($BE1511,战斗属性模型!$K$22:$O$24,BI$2,FALSE)*INDEX($BW$3:$CF$578,MATCH($BD1511&amp;$BF1511&amp;$BG1511,$BT$3:$BT$578&amp;$BU$3:$BU$578&amp;$BV$3:$BV$578,0),MATCH(BI$1,$BW$1:$CF$1,0))</f>
        <v>60000</v>
      </c>
      <c r="BJ1511" s="3">
        <f t="array" ref="BJ1511">INDEX($D$21:$M$44,MATCH($BD1511&amp;$BF1511,$C$21:$C$44&amp;$B$21:$B$44,0),MATCH(BJ$1,$D$16:$M$16,0))+VLOOKUP($BE1511,战斗属性模型!$K$22:$O$24,BJ$2,FALSE)*INDEX($BW$3:$CF$578,MATCH($BD1511&amp;$BF1511&amp;$BG1511,$BT$3:$BT$578&amp;$BU$3:$BU$578&amp;$BV$3:$BV$578,0),MATCH(BJ$1,$BW$1:$CF$1,0))</f>
        <v>0</v>
      </c>
      <c r="BK1511" s="3">
        <f t="array" ref="BK1511">INDEX($D$21:$M$44,MATCH($BD1511&amp;$BF1511,$C$21:$C$44&amp;$B$21:$B$44,0),MATCH(BK$1,$D$16:$M$16,0))+VLOOKUP($BE1511,战斗属性模型!$K$22:$O$24,BK$2,FALSE)*INDEX($BW$3:$CF$578,MATCH($BD1511&amp;$BF1511&amp;$BG1511,$BT$3:$BT$578&amp;$BU$3:$BU$578&amp;$BV$3:$BV$578,0),MATCH(BK$1,$BW$1:$CF$1,0))</f>
        <v>0</v>
      </c>
      <c r="BL1511" s="3"/>
      <c r="BM1511" s="3"/>
      <c r="BN1511" s="3"/>
      <c r="BO1511" s="3"/>
      <c r="BP1511" s="3"/>
      <c r="BQ1511" s="3"/>
    </row>
    <row r="1512" spans="56:69" x14ac:dyDescent="0.2">
      <c r="BD1512" t="str">
        <f t="shared" si="1051"/>
        <v>护甲</v>
      </c>
      <c r="BE1512">
        <f t="shared" si="1052"/>
        <v>3</v>
      </c>
      <c r="BF1512">
        <f t="shared" ref="BF1512:BG1512" si="1080">BF936</f>
        <v>6</v>
      </c>
      <c r="BG1512">
        <f t="shared" si="1080"/>
        <v>22</v>
      </c>
      <c r="BH1512" s="3">
        <f t="array" ref="BH1512">INDEX($D$21:$M$44,MATCH($BD1512&amp;$BF1512,$C$21:$C$44&amp;$B$21:$B$44,0),MATCH(BH$1,$D$16:$M$16,0))+VLOOKUP($BE1512,战斗属性模型!$K$22:$O$24,BH$2,FALSE)*INDEX($BW$3:$CF$578,MATCH($BD1512&amp;$BF1512&amp;$BG1512,$BT$3:$BT$578&amp;$BU$3:$BU$578&amp;$BV$3:$BV$578,0),MATCH(BH$1,$BW$1:$CF$1,0))</f>
        <v>1353.6000000000001</v>
      </c>
      <c r="BI1512" s="3">
        <f t="array" ref="BI1512">INDEX($D$21:$M$44,MATCH($BD1512&amp;$BF1512,$C$21:$C$44&amp;$B$21:$B$44,0),MATCH(BI$1,$D$16:$M$16,0))+VLOOKUP($BE1512,战斗属性模型!$K$22:$O$24,BI$2,FALSE)*INDEX($BW$3:$CF$578,MATCH($BD1512&amp;$BF1512&amp;$BG1512,$BT$3:$BT$578&amp;$BU$3:$BU$578&amp;$BV$3:$BV$578,0),MATCH(BI$1,$BW$1:$CF$1,0))</f>
        <v>62400</v>
      </c>
      <c r="BJ1512" s="3">
        <f t="array" ref="BJ1512">INDEX($D$21:$M$44,MATCH($BD1512&amp;$BF1512,$C$21:$C$44&amp;$B$21:$B$44,0),MATCH(BJ$1,$D$16:$M$16,0))+VLOOKUP($BE1512,战斗属性模型!$K$22:$O$24,BJ$2,FALSE)*INDEX($BW$3:$CF$578,MATCH($BD1512&amp;$BF1512&amp;$BG1512,$BT$3:$BT$578&amp;$BU$3:$BU$578&amp;$BV$3:$BV$578,0),MATCH(BJ$1,$BW$1:$CF$1,0))</f>
        <v>0</v>
      </c>
      <c r="BK1512" s="3">
        <f t="array" ref="BK1512">INDEX($D$21:$M$44,MATCH($BD1512&amp;$BF1512,$C$21:$C$44&amp;$B$21:$B$44,0),MATCH(BK$1,$D$16:$M$16,0))+VLOOKUP($BE1512,战斗属性模型!$K$22:$O$24,BK$2,FALSE)*INDEX($BW$3:$CF$578,MATCH($BD1512&amp;$BF1512&amp;$BG1512,$BT$3:$BT$578&amp;$BU$3:$BU$578&amp;$BV$3:$BV$578,0),MATCH(BK$1,$BW$1:$CF$1,0))</f>
        <v>0</v>
      </c>
      <c r="BL1512" s="3"/>
      <c r="BM1512" s="3"/>
      <c r="BN1512" s="3"/>
      <c r="BO1512" s="3"/>
      <c r="BP1512" s="3"/>
      <c r="BQ1512" s="3"/>
    </row>
    <row r="1513" spans="56:69" x14ac:dyDescent="0.2">
      <c r="BD1513" t="str">
        <f t="shared" si="1051"/>
        <v>护甲</v>
      </c>
      <c r="BE1513">
        <f t="shared" si="1052"/>
        <v>3</v>
      </c>
      <c r="BF1513">
        <f t="shared" ref="BF1513:BG1513" si="1081">BF937</f>
        <v>6</v>
      </c>
      <c r="BG1513">
        <f t="shared" si="1081"/>
        <v>23</v>
      </c>
      <c r="BH1513" s="3">
        <f t="array" ref="BH1513">INDEX($D$21:$M$44,MATCH($BD1513&amp;$BF1513,$C$21:$C$44&amp;$B$21:$B$44,0),MATCH(BH$1,$D$16:$M$16,0))+VLOOKUP($BE1513,战斗属性模型!$K$22:$O$24,BH$2,FALSE)*INDEX($BW$3:$CF$578,MATCH($BD1513&amp;$BF1513&amp;$BG1513,$BT$3:$BT$578&amp;$BU$3:$BU$578&amp;$BV$3:$BV$578,0),MATCH(BH$1,$BW$1:$CF$1,0))</f>
        <v>1406.4</v>
      </c>
      <c r="BI1513" s="3">
        <f t="array" ref="BI1513">INDEX($D$21:$M$44,MATCH($BD1513&amp;$BF1513,$C$21:$C$44&amp;$B$21:$B$44,0),MATCH(BI$1,$D$16:$M$16,0))+VLOOKUP($BE1513,战斗属性模型!$K$22:$O$24,BI$2,FALSE)*INDEX($BW$3:$CF$578,MATCH($BD1513&amp;$BF1513&amp;$BG1513,$BT$3:$BT$578&amp;$BU$3:$BU$578&amp;$BV$3:$BV$578,0),MATCH(BI$1,$BW$1:$CF$1,0))</f>
        <v>64800</v>
      </c>
      <c r="BJ1513" s="3">
        <f t="array" ref="BJ1513">INDEX($D$21:$M$44,MATCH($BD1513&amp;$BF1513,$C$21:$C$44&amp;$B$21:$B$44,0),MATCH(BJ$1,$D$16:$M$16,0))+VLOOKUP($BE1513,战斗属性模型!$K$22:$O$24,BJ$2,FALSE)*INDEX($BW$3:$CF$578,MATCH($BD1513&amp;$BF1513&amp;$BG1513,$BT$3:$BT$578&amp;$BU$3:$BU$578&amp;$BV$3:$BV$578,0),MATCH(BJ$1,$BW$1:$CF$1,0))</f>
        <v>0</v>
      </c>
      <c r="BK1513" s="3">
        <f t="array" ref="BK1513">INDEX($D$21:$M$44,MATCH($BD1513&amp;$BF1513,$C$21:$C$44&amp;$B$21:$B$44,0),MATCH(BK$1,$D$16:$M$16,0))+VLOOKUP($BE1513,战斗属性模型!$K$22:$O$24,BK$2,FALSE)*INDEX($BW$3:$CF$578,MATCH($BD1513&amp;$BF1513&amp;$BG1513,$BT$3:$BT$578&amp;$BU$3:$BU$578&amp;$BV$3:$BV$578,0),MATCH(BK$1,$BW$1:$CF$1,0))</f>
        <v>0</v>
      </c>
      <c r="BL1513" s="3"/>
      <c r="BM1513" s="3"/>
      <c r="BN1513" s="3"/>
      <c r="BO1513" s="3"/>
      <c r="BP1513" s="3"/>
      <c r="BQ1513" s="3"/>
    </row>
    <row r="1514" spans="56:69" x14ac:dyDescent="0.2">
      <c r="BD1514" t="str">
        <f t="shared" si="1051"/>
        <v>护甲</v>
      </c>
      <c r="BE1514">
        <f t="shared" si="1052"/>
        <v>3</v>
      </c>
      <c r="BF1514">
        <f t="shared" ref="BF1514:BG1514" si="1082">BF938</f>
        <v>6</v>
      </c>
      <c r="BG1514">
        <f t="shared" si="1082"/>
        <v>24</v>
      </c>
      <c r="BH1514" s="3">
        <f t="array" ref="BH1514">INDEX($D$21:$M$44,MATCH($BD1514&amp;$BF1514,$C$21:$C$44&amp;$B$21:$B$44,0),MATCH(BH$1,$D$16:$M$16,0))+VLOOKUP($BE1514,战斗属性模型!$K$22:$O$24,BH$2,FALSE)*INDEX($BW$3:$CF$578,MATCH($BD1514&amp;$BF1514&amp;$BG1514,$BT$3:$BT$578&amp;$BU$3:$BU$578&amp;$BV$3:$BV$578,0),MATCH(BH$1,$BW$1:$CF$1,0))</f>
        <v>1459.2</v>
      </c>
      <c r="BI1514" s="3">
        <f t="array" ref="BI1514">INDEX($D$21:$M$44,MATCH($BD1514&amp;$BF1514,$C$21:$C$44&amp;$B$21:$B$44,0),MATCH(BI$1,$D$16:$M$16,0))+VLOOKUP($BE1514,战斗属性模型!$K$22:$O$24,BI$2,FALSE)*INDEX($BW$3:$CF$578,MATCH($BD1514&amp;$BF1514&amp;$BG1514,$BT$3:$BT$578&amp;$BU$3:$BU$578&amp;$BV$3:$BV$578,0),MATCH(BI$1,$BW$1:$CF$1,0))</f>
        <v>67200</v>
      </c>
      <c r="BJ1514" s="3">
        <f t="array" ref="BJ1514">INDEX($D$21:$M$44,MATCH($BD1514&amp;$BF1514,$C$21:$C$44&amp;$B$21:$B$44,0),MATCH(BJ$1,$D$16:$M$16,0))+VLOOKUP($BE1514,战斗属性模型!$K$22:$O$24,BJ$2,FALSE)*INDEX($BW$3:$CF$578,MATCH($BD1514&amp;$BF1514&amp;$BG1514,$BT$3:$BT$578&amp;$BU$3:$BU$578&amp;$BV$3:$BV$578,0),MATCH(BJ$1,$BW$1:$CF$1,0))</f>
        <v>0</v>
      </c>
      <c r="BK1514" s="3">
        <f t="array" ref="BK1514">INDEX($D$21:$M$44,MATCH($BD1514&amp;$BF1514,$C$21:$C$44&amp;$B$21:$B$44,0),MATCH(BK$1,$D$16:$M$16,0))+VLOOKUP($BE1514,战斗属性模型!$K$22:$O$24,BK$2,FALSE)*INDEX($BW$3:$CF$578,MATCH($BD1514&amp;$BF1514&amp;$BG1514,$BT$3:$BT$578&amp;$BU$3:$BU$578&amp;$BV$3:$BV$578,0),MATCH(BK$1,$BW$1:$CF$1,0))</f>
        <v>0</v>
      </c>
      <c r="BL1514" s="3"/>
      <c r="BM1514" s="3"/>
      <c r="BN1514" s="3"/>
      <c r="BO1514" s="3"/>
      <c r="BP1514" s="3"/>
      <c r="BQ1514" s="3"/>
    </row>
    <row r="1515" spans="56:69" x14ac:dyDescent="0.2">
      <c r="BD1515" t="str">
        <f t="shared" si="1051"/>
        <v>手臂</v>
      </c>
      <c r="BE1515">
        <f t="shared" si="1052"/>
        <v>3</v>
      </c>
      <c r="BF1515">
        <f t="shared" ref="BF1515:BG1515" si="1083">BF939</f>
        <v>1</v>
      </c>
      <c r="BG1515">
        <f t="shared" si="1083"/>
        <v>1</v>
      </c>
      <c r="BH1515" s="3">
        <f t="array" ref="BH1515">INDEX($D$21:$M$44,MATCH($BD1515&amp;$BF1515,$C$21:$C$44&amp;$B$21:$B$44,0),MATCH(BH$1,$D$16:$M$16,0))+VLOOKUP($BE1515,战斗属性模型!$K$22:$O$24,BH$2,FALSE)*INDEX($BW$3:$CF$578,MATCH($BD1515&amp;$BF1515&amp;$BG1515,$BT$3:$BT$578&amp;$BU$3:$BU$578&amp;$BV$3:$BV$578,0),MATCH(BH$1,$BW$1:$CF$1,0))</f>
        <v>40.799999999999997</v>
      </c>
      <c r="BI1515" s="3">
        <f t="array" ref="BI1515">INDEX($D$21:$M$44,MATCH($BD1515&amp;$BF1515,$C$21:$C$44&amp;$B$21:$B$44,0),MATCH(BI$1,$D$16:$M$16,0))+VLOOKUP($BE1515,战斗属性模型!$K$22:$O$24,BI$2,FALSE)*INDEX($BW$3:$CF$578,MATCH($BD1515&amp;$BF1515&amp;$BG1515,$BT$3:$BT$578&amp;$BU$3:$BU$578&amp;$BV$3:$BV$578,0),MATCH(BI$1,$BW$1:$CF$1,0))</f>
        <v>0</v>
      </c>
      <c r="BJ1515" s="3">
        <f t="array" ref="BJ1515">INDEX($D$21:$M$44,MATCH($BD1515&amp;$BF1515,$C$21:$C$44&amp;$B$21:$B$44,0),MATCH(BJ$1,$D$16:$M$16,0))+VLOOKUP($BE1515,战斗属性模型!$K$22:$O$24,BJ$2,FALSE)*INDEX($BW$3:$CF$578,MATCH($BD1515&amp;$BF1515&amp;$BG1515,$BT$3:$BT$578&amp;$BU$3:$BU$578&amp;$BV$3:$BV$578,0),MATCH(BJ$1,$BW$1:$CF$1,0))</f>
        <v>76.8</v>
      </c>
      <c r="BK1515" s="3">
        <f t="array" ref="BK1515">INDEX($D$21:$M$44,MATCH($BD1515&amp;$BF1515,$C$21:$C$44&amp;$B$21:$B$44,0),MATCH(BK$1,$D$16:$M$16,0))+VLOOKUP($BE1515,战斗属性模型!$K$22:$O$24,BK$2,FALSE)*INDEX($BW$3:$CF$578,MATCH($BD1515&amp;$BF1515&amp;$BG1515,$BT$3:$BT$578&amp;$BU$3:$BU$578&amp;$BV$3:$BV$578,0),MATCH(BK$1,$BW$1:$CF$1,0))</f>
        <v>0</v>
      </c>
      <c r="BL1515" s="3"/>
      <c r="BM1515" s="3"/>
      <c r="BN1515" s="3"/>
      <c r="BO1515" s="3"/>
      <c r="BP1515" s="3"/>
      <c r="BQ1515" s="3"/>
    </row>
    <row r="1516" spans="56:69" x14ac:dyDescent="0.2">
      <c r="BD1516" t="str">
        <f t="shared" si="1051"/>
        <v>手臂</v>
      </c>
      <c r="BE1516">
        <f t="shared" si="1052"/>
        <v>3</v>
      </c>
      <c r="BF1516">
        <f t="shared" ref="BF1516:BG1516" si="1084">BF940</f>
        <v>1</v>
      </c>
      <c r="BG1516">
        <f t="shared" si="1084"/>
        <v>2</v>
      </c>
      <c r="BH1516" s="3">
        <f t="array" ref="BH1516">INDEX($D$21:$M$44,MATCH($BD1516&amp;$BF1516,$C$21:$C$44&amp;$B$21:$B$44,0),MATCH(BH$1,$D$16:$M$16,0))+VLOOKUP($BE1516,战斗属性模型!$K$22:$O$24,BH$2,FALSE)*INDEX($BW$3:$CF$578,MATCH($BD1516&amp;$BF1516&amp;$BG1516,$BT$3:$BT$578&amp;$BU$3:$BU$578&amp;$BV$3:$BV$578,0),MATCH(BH$1,$BW$1:$CF$1,0))</f>
        <v>49.6</v>
      </c>
      <c r="BI1516" s="3">
        <f t="array" ref="BI1516">INDEX($D$21:$M$44,MATCH($BD1516&amp;$BF1516,$C$21:$C$44&amp;$B$21:$B$44,0),MATCH(BI$1,$D$16:$M$16,0))+VLOOKUP($BE1516,战斗属性模型!$K$22:$O$24,BI$2,FALSE)*INDEX($BW$3:$CF$578,MATCH($BD1516&amp;$BF1516&amp;$BG1516,$BT$3:$BT$578&amp;$BU$3:$BU$578&amp;$BV$3:$BV$578,0),MATCH(BI$1,$BW$1:$CF$1,0))</f>
        <v>0</v>
      </c>
      <c r="BJ1516" s="3">
        <f t="array" ref="BJ1516">INDEX($D$21:$M$44,MATCH($BD1516&amp;$BF1516,$C$21:$C$44&amp;$B$21:$B$44,0),MATCH(BJ$1,$D$16:$M$16,0))+VLOOKUP($BE1516,战斗属性模型!$K$22:$O$24,BJ$2,FALSE)*INDEX($BW$3:$CF$578,MATCH($BD1516&amp;$BF1516&amp;$BG1516,$BT$3:$BT$578&amp;$BU$3:$BU$578&amp;$BV$3:$BV$578,0),MATCH(BJ$1,$BW$1:$CF$1,0))</f>
        <v>89.6</v>
      </c>
      <c r="BK1516" s="3">
        <f t="array" ref="BK1516">INDEX($D$21:$M$44,MATCH($BD1516&amp;$BF1516,$C$21:$C$44&amp;$B$21:$B$44,0),MATCH(BK$1,$D$16:$M$16,0))+VLOOKUP($BE1516,战斗属性模型!$K$22:$O$24,BK$2,FALSE)*INDEX($BW$3:$CF$578,MATCH($BD1516&amp;$BF1516&amp;$BG1516,$BT$3:$BT$578&amp;$BU$3:$BU$578&amp;$BV$3:$BV$578,0),MATCH(BK$1,$BW$1:$CF$1,0))</f>
        <v>0</v>
      </c>
      <c r="BL1516" s="3"/>
      <c r="BM1516" s="3"/>
      <c r="BN1516" s="3"/>
      <c r="BO1516" s="3"/>
      <c r="BP1516" s="3"/>
      <c r="BQ1516" s="3"/>
    </row>
    <row r="1517" spans="56:69" x14ac:dyDescent="0.2">
      <c r="BD1517" t="str">
        <f t="shared" si="1051"/>
        <v>手臂</v>
      </c>
      <c r="BE1517">
        <f t="shared" si="1052"/>
        <v>3</v>
      </c>
      <c r="BF1517">
        <f t="shared" ref="BF1517:BG1517" si="1085">BF941</f>
        <v>1</v>
      </c>
      <c r="BG1517">
        <f t="shared" si="1085"/>
        <v>3</v>
      </c>
      <c r="BH1517" s="3">
        <f t="array" ref="BH1517">INDEX($D$21:$M$44,MATCH($BD1517&amp;$BF1517,$C$21:$C$44&amp;$B$21:$B$44,0),MATCH(BH$1,$D$16:$M$16,0))+VLOOKUP($BE1517,战斗属性模型!$K$22:$O$24,BH$2,FALSE)*INDEX($BW$3:$CF$578,MATCH($BD1517&amp;$BF1517&amp;$BG1517,$BT$3:$BT$578&amp;$BU$3:$BU$578&amp;$BV$3:$BV$578,0),MATCH(BH$1,$BW$1:$CF$1,0))</f>
        <v>58.400000000000006</v>
      </c>
      <c r="BI1517" s="3">
        <f t="array" ref="BI1517">INDEX($D$21:$M$44,MATCH($BD1517&amp;$BF1517,$C$21:$C$44&amp;$B$21:$B$44,0),MATCH(BI$1,$D$16:$M$16,0))+VLOOKUP($BE1517,战斗属性模型!$K$22:$O$24,BI$2,FALSE)*INDEX($BW$3:$CF$578,MATCH($BD1517&amp;$BF1517&amp;$BG1517,$BT$3:$BT$578&amp;$BU$3:$BU$578&amp;$BV$3:$BV$578,0),MATCH(BI$1,$BW$1:$CF$1,0))</f>
        <v>0</v>
      </c>
      <c r="BJ1517" s="3">
        <f t="array" ref="BJ1517">INDEX($D$21:$M$44,MATCH($BD1517&amp;$BF1517,$C$21:$C$44&amp;$B$21:$B$44,0),MATCH(BJ$1,$D$16:$M$16,0))+VLOOKUP($BE1517,战斗属性模型!$K$22:$O$24,BJ$2,FALSE)*INDEX($BW$3:$CF$578,MATCH($BD1517&amp;$BF1517&amp;$BG1517,$BT$3:$BT$578&amp;$BU$3:$BU$578&amp;$BV$3:$BV$578,0),MATCH(BJ$1,$BW$1:$CF$1,0))</f>
        <v>102.4</v>
      </c>
      <c r="BK1517" s="3">
        <f t="array" ref="BK1517">INDEX($D$21:$M$44,MATCH($BD1517&amp;$BF1517,$C$21:$C$44&amp;$B$21:$B$44,0),MATCH(BK$1,$D$16:$M$16,0))+VLOOKUP($BE1517,战斗属性模型!$K$22:$O$24,BK$2,FALSE)*INDEX($BW$3:$CF$578,MATCH($BD1517&amp;$BF1517&amp;$BG1517,$BT$3:$BT$578&amp;$BU$3:$BU$578&amp;$BV$3:$BV$578,0),MATCH(BK$1,$BW$1:$CF$1,0))</f>
        <v>0</v>
      </c>
      <c r="BL1517" s="3"/>
      <c r="BM1517" s="3"/>
      <c r="BN1517" s="3"/>
      <c r="BO1517" s="3"/>
      <c r="BP1517" s="3"/>
      <c r="BQ1517" s="3"/>
    </row>
    <row r="1518" spans="56:69" x14ac:dyDescent="0.2">
      <c r="BD1518" t="str">
        <f t="shared" si="1051"/>
        <v>手臂</v>
      </c>
      <c r="BE1518">
        <f t="shared" si="1052"/>
        <v>3</v>
      </c>
      <c r="BF1518">
        <f t="shared" ref="BF1518:BG1518" si="1086">BF942</f>
        <v>1</v>
      </c>
      <c r="BG1518">
        <f t="shared" si="1086"/>
        <v>4</v>
      </c>
      <c r="BH1518" s="3">
        <f t="array" ref="BH1518">INDEX($D$21:$M$44,MATCH($BD1518&amp;$BF1518,$C$21:$C$44&amp;$B$21:$B$44,0),MATCH(BH$1,$D$16:$M$16,0))+VLOOKUP($BE1518,战斗属性模型!$K$22:$O$24,BH$2,FALSE)*INDEX($BW$3:$CF$578,MATCH($BD1518&amp;$BF1518&amp;$BG1518,$BT$3:$BT$578&amp;$BU$3:$BU$578&amp;$BV$3:$BV$578,0),MATCH(BH$1,$BW$1:$CF$1,0))</f>
        <v>67.2</v>
      </c>
      <c r="BI1518" s="3">
        <f t="array" ref="BI1518">INDEX($D$21:$M$44,MATCH($BD1518&amp;$BF1518,$C$21:$C$44&amp;$B$21:$B$44,0),MATCH(BI$1,$D$16:$M$16,0))+VLOOKUP($BE1518,战斗属性模型!$K$22:$O$24,BI$2,FALSE)*INDEX($BW$3:$CF$578,MATCH($BD1518&amp;$BF1518&amp;$BG1518,$BT$3:$BT$578&amp;$BU$3:$BU$578&amp;$BV$3:$BV$578,0),MATCH(BI$1,$BW$1:$CF$1,0))</f>
        <v>0</v>
      </c>
      <c r="BJ1518" s="3">
        <f t="array" ref="BJ1518">INDEX($D$21:$M$44,MATCH($BD1518&amp;$BF1518,$C$21:$C$44&amp;$B$21:$B$44,0),MATCH(BJ$1,$D$16:$M$16,0))+VLOOKUP($BE1518,战斗属性模型!$K$22:$O$24,BJ$2,FALSE)*INDEX($BW$3:$CF$578,MATCH($BD1518&amp;$BF1518&amp;$BG1518,$BT$3:$BT$578&amp;$BU$3:$BU$578&amp;$BV$3:$BV$578,0),MATCH(BJ$1,$BW$1:$CF$1,0))</f>
        <v>115.2</v>
      </c>
      <c r="BK1518" s="3">
        <f t="array" ref="BK1518">INDEX($D$21:$M$44,MATCH($BD1518&amp;$BF1518,$C$21:$C$44&amp;$B$21:$B$44,0),MATCH(BK$1,$D$16:$M$16,0))+VLOOKUP($BE1518,战斗属性模型!$K$22:$O$24,BK$2,FALSE)*INDEX($BW$3:$CF$578,MATCH($BD1518&amp;$BF1518&amp;$BG1518,$BT$3:$BT$578&amp;$BU$3:$BU$578&amp;$BV$3:$BV$578,0),MATCH(BK$1,$BW$1:$CF$1,0))</f>
        <v>0</v>
      </c>
      <c r="BL1518" s="3"/>
      <c r="BM1518" s="3"/>
      <c r="BN1518" s="3"/>
      <c r="BO1518" s="3"/>
      <c r="BP1518" s="3"/>
      <c r="BQ1518" s="3"/>
    </row>
    <row r="1519" spans="56:69" x14ac:dyDescent="0.2">
      <c r="BD1519" t="str">
        <f t="shared" si="1051"/>
        <v>手臂</v>
      </c>
      <c r="BE1519">
        <f t="shared" si="1052"/>
        <v>3</v>
      </c>
      <c r="BF1519">
        <f t="shared" ref="BF1519:BG1519" si="1087">BF943</f>
        <v>1</v>
      </c>
      <c r="BG1519">
        <f t="shared" si="1087"/>
        <v>5</v>
      </c>
      <c r="BH1519" s="3">
        <f t="array" ref="BH1519">INDEX($D$21:$M$44,MATCH($BD1519&amp;$BF1519,$C$21:$C$44&amp;$B$21:$B$44,0),MATCH(BH$1,$D$16:$M$16,0))+VLOOKUP($BE1519,战斗属性模型!$K$22:$O$24,BH$2,FALSE)*INDEX($BW$3:$CF$578,MATCH($BD1519&amp;$BF1519&amp;$BG1519,$BT$3:$BT$578&amp;$BU$3:$BU$578&amp;$BV$3:$BV$578,0),MATCH(BH$1,$BW$1:$CF$1,0))</f>
        <v>76</v>
      </c>
      <c r="BI1519" s="3">
        <f t="array" ref="BI1519">INDEX($D$21:$M$44,MATCH($BD1519&amp;$BF1519,$C$21:$C$44&amp;$B$21:$B$44,0),MATCH(BI$1,$D$16:$M$16,0))+VLOOKUP($BE1519,战斗属性模型!$K$22:$O$24,BI$2,FALSE)*INDEX($BW$3:$CF$578,MATCH($BD1519&amp;$BF1519&amp;$BG1519,$BT$3:$BT$578&amp;$BU$3:$BU$578&amp;$BV$3:$BV$578,0),MATCH(BI$1,$BW$1:$CF$1,0))</f>
        <v>0</v>
      </c>
      <c r="BJ1519" s="3">
        <f t="array" ref="BJ1519">INDEX($D$21:$M$44,MATCH($BD1519&amp;$BF1519,$C$21:$C$44&amp;$B$21:$B$44,0),MATCH(BJ$1,$D$16:$M$16,0))+VLOOKUP($BE1519,战斗属性模型!$K$22:$O$24,BJ$2,FALSE)*INDEX($BW$3:$CF$578,MATCH($BD1519&amp;$BF1519&amp;$BG1519,$BT$3:$BT$578&amp;$BU$3:$BU$578&amp;$BV$3:$BV$578,0),MATCH(BJ$1,$BW$1:$CF$1,0))</f>
        <v>128</v>
      </c>
      <c r="BK1519" s="3">
        <f t="array" ref="BK1519">INDEX($D$21:$M$44,MATCH($BD1519&amp;$BF1519,$C$21:$C$44&amp;$B$21:$B$44,0),MATCH(BK$1,$D$16:$M$16,0))+VLOOKUP($BE1519,战斗属性模型!$K$22:$O$24,BK$2,FALSE)*INDEX($BW$3:$CF$578,MATCH($BD1519&amp;$BF1519&amp;$BG1519,$BT$3:$BT$578&amp;$BU$3:$BU$578&amp;$BV$3:$BV$578,0),MATCH(BK$1,$BW$1:$CF$1,0))</f>
        <v>0</v>
      </c>
      <c r="BL1519" s="3"/>
      <c r="BM1519" s="3"/>
      <c r="BN1519" s="3"/>
      <c r="BO1519" s="3"/>
      <c r="BP1519" s="3"/>
      <c r="BQ1519" s="3"/>
    </row>
    <row r="1520" spans="56:69" x14ac:dyDescent="0.2">
      <c r="BD1520" t="str">
        <f t="shared" si="1051"/>
        <v>手臂</v>
      </c>
      <c r="BE1520">
        <f t="shared" si="1052"/>
        <v>3</v>
      </c>
      <c r="BF1520">
        <f t="shared" ref="BF1520:BG1520" si="1088">BF944</f>
        <v>1</v>
      </c>
      <c r="BG1520">
        <f t="shared" si="1088"/>
        <v>6</v>
      </c>
      <c r="BH1520" s="3">
        <f t="array" ref="BH1520">INDEX($D$21:$M$44,MATCH($BD1520&amp;$BF1520,$C$21:$C$44&amp;$B$21:$B$44,0),MATCH(BH$1,$D$16:$M$16,0))+VLOOKUP($BE1520,战斗属性模型!$K$22:$O$24,BH$2,FALSE)*INDEX($BW$3:$CF$578,MATCH($BD1520&amp;$BF1520&amp;$BG1520,$BT$3:$BT$578&amp;$BU$3:$BU$578&amp;$BV$3:$BV$578,0),MATCH(BH$1,$BW$1:$CF$1,0))</f>
        <v>84.800000000000011</v>
      </c>
      <c r="BI1520" s="3">
        <f t="array" ref="BI1520">INDEX($D$21:$M$44,MATCH($BD1520&amp;$BF1520,$C$21:$C$44&amp;$B$21:$B$44,0),MATCH(BI$1,$D$16:$M$16,0))+VLOOKUP($BE1520,战斗属性模型!$K$22:$O$24,BI$2,FALSE)*INDEX($BW$3:$CF$578,MATCH($BD1520&amp;$BF1520&amp;$BG1520,$BT$3:$BT$578&amp;$BU$3:$BU$578&amp;$BV$3:$BV$578,0),MATCH(BI$1,$BW$1:$CF$1,0))</f>
        <v>0</v>
      </c>
      <c r="BJ1520" s="3">
        <f t="array" ref="BJ1520">INDEX($D$21:$M$44,MATCH($BD1520&amp;$BF1520,$C$21:$C$44&amp;$B$21:$B$44,0),MATCH(BJ$1,$D$16:$M$16,0))+VLOOKUP($BE1520,战斗属性模型!$K$22:$O$24,BJ$2,FALSE)*INDEX($BW$3:$CF$578,MATCH($BD1520&amp;$BF1520&amp;$BG1520,$BT$3:$BT$578&amp;$BU$3:$BU$578&amp;$BV$3:$BV$578,0),MATCH(BJ$1,$BW$1:$CF$1,0))</f>
        <v>140.80000000000001</v>
      </c>
      <c r="BK1520" s="3">
        <f t="array" ref="BK1520">INDEX($D$21:$M$44,MATCH($BD1520&amp;$BF1520,$C$21:$C$44&amp;$B$21:$B$44,0),MATCH(BK$1,$D$16:$M$16,0))+VLOOKUP($BE1520,战斗属性模型!$K$22:$O$24,BK$2,FALSE)*INDEX($BW$3:$CF$578,MATCH($BD1520&amp;$BF1520&amp;$BG1520,$BT$3:$BT$578&amp;$BU$3:$BU$578&amp;$BV$3:$BV$578,0),MATCH(BK$1,$BW$1:$CF$1,0))</f>
        <v>0</v>
      </c>
      <c r="BL1520" s="3"/>
      <c r="BM1520" s="3"/>
      <c r="BN1520" s="3"/>
      <c r="BO1520" s="3"/>
      <c r="BP1520" s="3"/>
      <c r="BQ1520" s="3"/>
    </row>
    <row r="1521" spans="56:69" x14ac:dyDescent="0.2">
      <c r="BD1521" t="str">
        <f t="shared" si="1051"/>
        <v>手臂</v>
      </c>
      <c r="BE1521">
        <f t="shared" si="1052"/>
        <v>3</v>
      </c>
      <c r="BF1521">
        <f t="shared" ref="BF1521:BG1521" si="1089">BF945</f>
        <v>1</v>
      </c>
      <c r="BG1521">
        <f t="shared" si="1089"/>
        <v>7</v>
      </c>
      <c r="BH1521" s="3">
        <f t="array" ref="BH1521">INDEX($D$21:$M$44,MATCH($BD1521&amp;$BF1521,$C$21:$C$44&amp;$B$21:$B$44,0),MATCH(BH$1,$D$16:$M$16,0))+VLOOKUP($BE1521,战斗属性模型!$K$22:$O$24,BH$2,FALSE)*INDEX($BW$3:$CF$578,MATCH($BD1521&amp;$BF1521&amp;$BG1521,$BT$3:$BT$578&amp;$BU$3:$BU$578&amp;$BV$3:$BV$578,0),MATCH(BH$1,$BW$1:$CF$1,0))</f>
        <v>93.600000000000009</v>
      </c>
      <c r="BI1521" s="3">
        <f t="array" ref="BI1521">INDEX($D$21:$M$44,MATCH($BD1521&amp;$BF1521,$C$21:$C$44&amp;$B$21:$B$44,0),MATCH(BI$1,$D$16:$M$16,0))+VLOOKUP($BE1521,战斗属性模型!$K$22:$O$24,BI$2,FALSE)*INDEX($BW$3:$CF$578,MATCH($BD1521&amp;$BF1521&amp;$BG1521,$BT$3:$BT$578&amp;$BU$3:$BU$578&amp;$BV$3:$BV$578,0),MATCH(BI$1,$BW$1:$CF$1,0))</f>
        <v>0</v>
      </c>
      <c r="BJ1521" s="3">
        <f t="array" ref="BJ1521">INDEX($D$21:$M$44,MATCH($BD1521&amp;$BF1521,$C$21:$C$44&amp;$B$21:$B$44,0),MATCH(BJ$1,$D$16:$M$16,0))+VLOOKUP($BE1521,战斗属性模型!$K$22:$O$24,BJ$2,FALSE)*INDEX($BW$3:$CF$578,MATCH($BD1521&amp;$BF1521&amp;$BG1521,$BT$3:$BT$578&amp;$BU$3:$BU$578&amp;$BV$3:$BV$578,0),MATCH(BJ$1,$BW$1:$CF$1,0))</f>
        <v>153.60000000000002</v>
      </c>
      <c r="BK1521" s="3">
        <f t="array" ref="BK1521">INDEX($D$21:$M$44,MATCH($BD1521&amp;$BF1521,$C$21:$C$44&amp;$B$21:$B$44,0),MATCH(BK$1,$D$16:$M$16,0))+VLOOKUP($BE1521,战斗属性模型!$K$22:$O$24,BK$2,FALSE)*INDEX($BW$3:$CF$578,MATCH($BD1521&amp;$BF1521&amp;$BG1521,$BT$3:$BT$578&amp;$BU$3:$BU$578&amp;$BV$3:$BV$578,0),MATCH(BK$1,$BW$1:$CF$1,0))</f>
        <v>0</v>
      </c>
      <c r="BL1521" s="3"/>
      <c r="BM1521" s="3"/>
      <c r="BN1521" s="3"/>
      <c r="BO1521" s="3"/>
      <c r="BP1521" s="3"/>
      <c r="BQ1521" s="3"/>
    </row>
    <row r="1522" spans="56:69" x14ac:dyDescent="0.2">
      <c r="BD1522" t="str">
        <f t="shared" si="1051"/>
        <v>手臂</v>
      </c>
      <c r="BE1522">
        <f t="shared" si="1052"/>
        <v>3</v>
      </c>
      <c r="BF1522">
        <f t="shared" ref="BF1522:BG1522" si="1090">BF946</f>
        <v>1</v>
      </c>
      <c r="BG1522">
        <f t="shared" si="1090"/>
        <v>8</v>
      </c>
      <c r="BH1522" s="3">
        <f t="array" ref="BH1522">INDEX($D$21:$M$44,MATCH($BD1522&amp;$BF1522,$C$21:$C$44&amp;$B$21:$B$44,0),MATCH(BH$1,$D$16:$M$16,0))+VLOOKUP($BE1522,战斗属性模型!$K$22:$O$24,BH$2,FALSE)*INDEX($BW$3:$CF$578,MATCH($BD1522&amp;$BF1522&amp;$BG1522,$BT$3:$BT$578&amp;$BU$3:$BU$578&amp;$BV$3:$BV$578,0),MATCH(BH$1,$BW$1:$CF$1,0))</f>
        <v>102.4</v>
      </c>
      <c r="BI1522" s="3">
        <f t="array" ref="BI1522">INDEX($D$21:$M$44,MATCH($BD1522&amp;$BF1522,$C$21:$C$44&amp;$B$21:$B$44,0),MATCH(BI$1,$D$16:$M$16,0))+VLOOKUP($BE1522,战斗属性模型!$K$22:$O$24,BI$2,FALSE)*INDEX($BW$3:$CF$578,MATCH($BD1522&amp;$BF1522&amp;$BG1522,$BT$3:$BT$578&amp;$BU$3:$BU$578&amp;$BV$3:$BV$578,0),MATCH(BI$1,$BW$1:$CF$1,0))</f>
        <v>0</v>
      </c>
      <c r="BJ1522" s="3">
        <f t="array" ref="BJ1522">INDEX($D$21:$M$44,MATCH($BD1522&amp;$BF1522,$C$21:$C$44&amp;$B$21:$B$44,0),MATCH(BJ$1,$D$16:$M$16,0))+VLOOKUP($BE1522,战斗属性模型!$K$22:$O$24,BJ$2,FALSE)*INDEX($BW$3:$CF$578,MATCH($BD1522&amp;$BF1522&amp;$BG1522,$BT$3:$BT$578&amp;$BU$3:$BU$578&amp;$BV$3:$BV$578,0),MATCH(BJ$1,$BW$1:$CF$1,0))</f>
        <v>166.4</v>
      </c>
      <c r="BK1522" s="3">
        <f t="array" ref="BK1522">INDEX($D$21:$M$44,MATCH($BD1522&amp;$BF1522,$C$21:$C$44&amp;$B$21:$B$44,0),MATCH(BK$1,$D$16:$M$16,0))+VLOOKUP($BE1522,战斗属性模型!$K$22:$O$24,BK$2,FALSE)*INDEX($BW$3:$CF$578,MATCH($BD1522&amp;$BF1522&amp;$BG1522,$BT$3:$BT$578&amp;$BU$3:$BU$578&amp;$BV$3:$BV$578,0),MATCH(BK$1,$BW$1:$CF$1,0))</f>
        <v>0</v>
      </c>
      <c r="BL1522" s="3"/>
      <c r="BM1522" s="3"/>
      <c r="BN1522" s="3"/>
      <c r="BO1522" s="3"/>
      <c r="BP1522" s="3"/>
      <c r="BQ1522" s="3"/>
    </row>
    <row r="1523" spans="56:69" x14ac:dyDescent="0.2">
      <c r="BD1523" t="str">
        <f t="shared" si="1051"/>
        <v>手臂</v>
      </c>
      <c r="BE1523">
        <f t="shared" si="1052"/>
        <v>3</v>
      </c>
      <c r="BF1523">
        <f t="shared" ref="BF1523:BG1523" si="1091">BF947</f>
        <v>1</v>
      </c>
      <c r="BG1523">
        <f t="shared" si="1091"/>
        <v>9</v>
      </c>
      <c r="BH1523" s="3">
        <f t="array" ref="BH1523">INDEX($D$21:$M$44,MATCH($BD1523&amp;$BF1523,$C$21:$C$44&amp;$B$21:$B$44,0),MATCH(BH$1,$D$16:$M$16,0))+VLOOKUP($BE1523,战斗属性模型!$K$22:$O$24,BH$2,FALSE)*INDEX($BW$3:$CF$578,MATCH($BD1523&amp;$BF1523&amp;$BG1523,$BT$3:$BT$578&amp;$BU$3:$BU$578&amp;$BV$3:$BV$578,0),MATCH(BH$1,$BW$1:$CF$1,0))</f>
        <v>111.2</v>
      </c>
      <c r="BI1523" s="3">
        <f t="array" ref="BI1523">INDEX($D$21:$M$44,MATCH($BD1523&amp;$BF1523,$C$21:$C$44&amp;$B$21:$B$44,0),MATCH(BI$1,$D$16:$M$16,0))+VLOOKUP($BE1523,战斗属性模型!$K$22:$O$24,BI$2,FALSE)*INDEX($BW$3:$CF$578,MATCH($BD1523&amp;$BF1523&amp;$BG1523,$BT$3:$BT$578&amp;$BU$3:$BU$578&amp;$BV$3:$BV$578,0),MATCH(BI$1,$BW$1:$CF$1,0))</f>
        <v>0</v>
      </c>
      <c r="BJ1523" s="3">
        <f t="array" ref="BJ1523">INDEX($D$21:$M$44,MATCH($BD1523&amp;$BF1523,$C$21:$C$44&amp;$B$21:$B$44,0),MATCH(BJ$1,$D$16:$M$16,0))+VLOOKUP($BE1523,战斗属性模型!$K$22:$O$24,BJ$2,FALSE)*INDEX($BW$3:$CF$578,MATCH($BD1523&amp;$BF1523&amp;$BG1523,$BT$3:$BT$578&amp;$BU$3:$BU$578&amp;$BV$3:$BV$578,0),MATCH(BJ$1,$BW$1:$CF$1,0))</f>
        <v>179.2</v>
      </c>
      <c r="BK1523" s="3">
        <f t="array" ref="BK1523">INDEX($D$21:$M$44,MATCH($BD1523&amp;$BF1523,$C$21:$C$44&amp;$B$21:$B$44,0),MATCH(BK$1,$D$16:$M$16,0))+VLOOKUP($BE1523,战斗属性模型!$K$22:$O$24,BK$2,FALSE)*INDEX($BW$3:$CF$578,MATCH($BD1523&amp;$BF1523&amp;$BG1523,$BT$3:$BT$578&amp;$BU$3:$BU$578&amp;$BV$3:$BV$578,0),MATCH(BK$1,$BW$1:$CF$1,0))</f>
        <v>0</v>
      </c>
      <c r="BL1523" s="3"/>
      <c r="BM1523" s="3"/>
      <c r="BN1523" s="3"/>
      <c r="BO1523" s="3"/>
      <c r="BP1523" s="3"/>
      <c r="BQ1523" s="3"/>
    </row>
    <row r="1524" spans="56:69" x14ac:dyDescent="0.2">
      <c r="BD1524" t="str">
        <f t="shared" si="1051"/>
        <v>手臂</v>
      </c>
      <c r="BE1524">
        <f t="shared" si="1052"/>
        <v>3</v>
      </c>
      <c r="BF1524">
        <f t="shared" ref="BF1524:BG1524" si="1092">BF948</f>
        <v>1</v>
      </c>
      <c r="BG1524">
        <f t="shared" si="1092"/>
        <v>10</v>
      </c>
      <c r="BH1524" s="3">
        <f t="array" ref="BH1524">INDEX($D$21:$M$44,MATCH($BD1524&amp;$BF1524,$C$21:$C$44&amp;$B$21:$B$44,0),MATCH(BH$1,$D$16:$M$16,0))+VLOOKUP($BE1524,战斗属性模型!$K$22:$O$24,BH$2,FALSE)*INDEX($BW$3:$CF$578,MATCH($BD1524&amp;$BF1524&amp;$BG1524,$BT$3:$BT$578&amp;$BU$3:$BU$578&amp;$BV$3:$BV$578,0),MATCH(BH$1,$BW$1:$CF$1,0))</f>
        <v>120</v>
      </c>
      <c r="BI1524" s="3">
        <f t="array" ref="BI1524">INDEX($D$21:$M$44,MATCH($BD1524&amp;$BF1524,$C$21:$C$44&amp;$B$21:$B$44,0),MATCH(BI$1,$D$16:$M$16,0))+VLOOKUP($BE1524,战斗属性模型!$K$22:$O$24,BI$2,FALSE)*INDEX($BW$3:$CF$578,MATCH($BD1524&amp;$BF1524&amp;$BG1524,$BT$3:$BT$578&amp;$BU$3:$BU$578&amp;$BV$3:$BV$578,0),MATCH(BI$1,$BW$1:$CF$1,0))</f>
        <v>0</v>
      </c>
      <c r="BJ1524" s="3">
        <f t="array" ref="BJ1524">INDEX($D$21:$M$44,MATCH($BD1524&amp;$BF1524,$C$21:$C$44&amp;$B$21:$B$44,0),MATCH(BJ$1,$D$16:$M$16,0))+VLOOKUP($BE1524,战斗属性模型!$K$22:$O$24,BJ$2,FALSE)*INDEX($BW$3:$CF$578,MATCH($BD1524&amp;$BF1524&amp;$BG1524,$BT$3:$BT$578&amp;$BU$3:$BU$578&amp;$BV$3:$BV$578,0),MATCH(BJ$1,$BW$1:$CF$1,0))</f>
        <v>192</v>
      </c>
      <c r="BK1524" s="3">
        <f t="array" ref="BK1524">INDEX($D$21:$M$44,MATCH($BD1524&amp;$BF1524,$C$21:$C$44&amp;$B$21:$B$44,0),MATCH(BK$1,$D$16:$M$16,0))+VLOOKUP($BE1524,战斗属性模型!$K$22:$O$24,BK$2,FALSE)*INDEX($BW$3:$CF$578,MATCH($BD1524&amp;$BF1524&amp;$BG1524,$BT$3:$BT$578&amp;$BU$3:$BU$578&amp;$BV$3:$BV$578,0),MATCH(BK$1,$BW$1:$CF$1,0))</f>
        <v>0</v>
      </c>
      <c r="BL1524" s="3"/>
      <c r="BM1524" s="3"/>
      <c r="BN1524" s="3"/>
      <c r="BO1524" s="3"/>
      <c r="BP1524" s="3"/>
      <c r="BQ1524" s="3"/>
    </row>
    <row r="1525" spans="56:69" x14ac:dyDescent="0.2">
      <c r="BD1525" t="str">
        <f t="shared" si="1051"/>
        <v>手臂</v>
      </c>
      <c r="BE1525">
        <f t="shared" si="1052"/>
        <v>3</v>
      </c>
      <c r="BF1525">
        <f t="shared" ref="BF1525:BG1525" si="1093">BF949</f>
        <v>1</v>
      </c>
      <c r="BG1525">
        <f t="shared" si="1093"/>
        <v>11</v>
      </c>
      <c r="BH1525" s="3">
        <f t="array" ref="BH1525">INDEX($D$21:$M$44,MATCH($BD1525&amp;$BF1525,$C$21:$C$44&amp;$B$21:$B$44,0),MATCH(BH$1,$D$16:$M$16,0))+VLOOKUP($BE1525,战斗属性模型!$K$22:$O$24,BH$2,FALSE)*INDEX($BW$3:$CF$578,MATCH($BD1525&amp;$BF1525&amp;$BG1525,$BT$3:$BT$578&amp;$BU$3:$BU$578&amp;$BV$3:$BV$578,0),MATCH(BH$1,$BW$1:$CF$1,0))</f>
        <v>128.80000000000001</v>
      </c>
      <c r="BI1525" s="3">
        <f t="array" ref="BI1525">INDEX($D$21:$M$44,MATCH($BD1525&amp;$BF1525,$C$21:$C$44&amp;$B$21:$B$44,0),MATCH(BI$1,$D$16:$M$16,0))+VLOOKUP($BE1525,战斗属性模型!$K$22:$O$24,BI$2,FALSE)*INDEX($BW$3:$CF$578,MATCH($BD1525&amp;$BF1525&amp;$BG1525,$BT$3:$BT$578&amp;$BU$3:$BU$578&amp;$BV$3:$BV$578,0),MATCH(BI$1,$BW$1:$CF$1,0))</f>
        <v>0</v>
      </c>
      <c r="BJ1525" s="3">
        <f t="array" ref="BJ1525">INDEX($D$21:$M$44,MATCH($BD1525&amp;$BF1525,$C$21:$C$44&amp;$B$21:$B$44,0),MATCH(BJ$1,$D$16:$M$16,0))+VLOOKUP($BE1525,战斗属性模型!$K$22:$O$24,BJ$2,FALSE)*INDEX($BW$3:$CF$578,MATCH($BD1525&amp;$BF1525&amp;$BG1525,$BT$3:$BT$578&amp;$BU$3:$BU$578&amp;$BV$3:$BV$578,0),MATCH(BJ$1,$BW$1:$CF$1,0))</f>
        <v>204.8</v>
      </c>
      <c r="BK1525" s="3">
        <f t="array" ref="BK1525">INDEX($D$21:$M$44,MATCH($BD1525&amp;$BF1525,$C$21:$C$44&amp;$B$21:$B$44,0),MATCH(BK$1,$D$16:$M$16,0))+VLOOKUP($BE1525,战斗属性模型!$K$22:$O$24,BK$2,FALSE)*INDEX($BW$3:$CF$578,MATCH($BD1525&amp;$BF1525&amp;$BG1525,$BT$3:$BT$578&amp;$BU$3:$BU$578&amp;$BV$3:$BV$578,0),MATCH(BK$1,$BW$1:$CF$1,0))</f>
        <v>0</v>
      </c>
      <c r="BL1525" s="3"/>
      <c r="BM1525" s="3"/>
      <c r="BN1525" s="3"/>
      <c r="BO1525" s="3"/>
      <c r="BP1525" s="3"/>
      <c r="BQ1525" s="3"/>
    </row>
    <row r="1526" spans="56:69" x14ac:dyDescent="0.2">
      <c r="BD1526" t="str">
        <f t="shared" si="1051"/>
        <v>手臂</v>
      </c>
      <c r="BE1526">
        <f t="shared" si="1052"/>
        <v>3</v>
      </c>
      <c r="BF1526">
        <f t="shared" ref="BF1526:BG1526" si="1094">BF950</f>
        <v>1</v>
      </c>
      <c r="BG1526">
        <f t="shared" si="1094"/>
        <v>12</v>
      </c>
      <c r="BH1526" s="3">
        <f t="array" ref="BH1526">INDEX($D$21:$M$44,MATCH($BD1526&amp;$BF1526,$C$21:$C$44&amp;$B$21:$B$44,0),MATCH(BH$1,$D$16:$M$16,0))+VLOOKUP($BE1526,战斗属性模型!$K$22:$O$24,BH$2,FALSE)*INDEX($BW$3:$CF$578,MATCH($BD1526&amp;$BF1526&amp;$BG1526,$BT$3:$BT$578&amp;$BU$3:$BU$578&amp;$BV$3:$BV$578,0),MATCH(BH$1,$BW$1:$CF$1,0))</f>
        <v>137.60000000000002</v>
      </c>
      <c r="BI1526" s="3">
        <f t="array" ref="BI1526">INDEX($D$21:$M$44,MATCH($BD1526&amp;$BF1526,$C$21:$C$44&amp;$B$21:$B$44,0),MATCH(BI$1,$D$16:$M$16,0))+VLOOKUP($BE1526,战斗属性模型!$K$22:$O$24,BI$2,FALSE)*INDEX($BW$3:$CF$578,MATCH($BD1526&amp;$BF1526&amp;$BG1526,$BT$3:$BT$578&amp;$BU$3:$BU$578&amp;$BV$3:$BV$578,0),MATCH(BI$1,$BW$1:$CF$1,0))</f>
        <v>0</v>
      </c>
      <c r="BJ1526" s="3">
        <f t="array" ref="BJ1526">INDEX($D$21:$M$44,MATCH($BD1526&amp;$BF1526,$C$21:$C$44&amp;$B$21:$B$44,0),MATCH(BJ$1,$D$16:$M$16,0))+VLOOKUP($BE1526,战斗属性模型!$K$22:$O$24,BJ$2,FALSE)*INDEX($BW$3:$CF$578,MATCH($BD1526&amp;$BF1526&amp;$BG1526,$BT$3:$BT$578&amp;$BU$3:$BU$578&amp;$BV$3:$BV$578,0),MATCH(BJ$1,$BW$1:$CF$1,0))</f>
        <v>217.60000000000002</v>
      </c>
      <c r="BK1526" s="3">
        <f t="array" ref="BK1526">INDEX($D$21:$M$44,MATCH($BD1526&amp;$BF1526,$C$21:$C$44&amp;$B$21:$B$44,0),MATCH(BK$1,$D$16:$M$16,0))+VLOOKUP($BE1526,战斗属性模型!$K$22:$O$24,BK$2,FALSE)*INDEX($BW$3:$CF$578,MATCH($BD1526&amp;$BF1526&amp;$BG1526,$BT$3:$BT$578&amp;$BU$3:$BU$578&amp;$BV$3:$BV$578,0),MATCH(BK$1,$BW$1:$CF$1,0))</f>
        <v>0</v>
      </c>
      <c r="BL1526" s="3"/>
      <c r="BM1526" s="3"/>
      <c r="BN1526" s="3"/>
      <c r="BO1526" s="3"/>
      <c r="BP1526" s="3"/>
      <c r="BQ1526" s="3"/>
    </row>
    <row r="1527" spans="56:69" x14ac:dyDescent="0.2">
      <c r="BD1527" t="str">
        <f t="shared" si="1051"/>
        <v>手臂</v>
      </c>
      <c r="BE1527">
        <f t="shared" si="1052"/>
        <v>3</v>
      </c>
      <c r="BF1527">
        <f t="shared" ref="BF1527:BG1527" si="1095">BF951</f>
        <v>1</v>
      </c>
      <c r="BG1527">
        <f t="shared" si="1095"/>
        <v>13</v>
      </c>
      <c r="BH1527" s="3">
        <f t="array" ref="BH1527">INDEX($D$21:$M$44,MATCH($BD1527&amp;$BF1527,$C$21:$C$44&amp;$B$21:$B$44,0),MATCH(BH$1,$D$16:$M$16,0))+VLOOKUP($BE1527,战斗属性模型!$K$22:$O$24,BH$2,FALSE)*INDEX($BW$3:$CF$578,MATCH($BD1527&amp;$BF1527&amp;$BG1527,$BT$3:$BT$578&amp;$BU$3:$BU$578&amp;$BV$3:$BV$578,0),MATCH(BH$1,$BW$1:$CF$1,0))</f>
        <v>146.4</v>
      </c>
      <c r="BI1527" s="3">
        <f t="array" ref="BI1527">INDEX($D$21:$M$44,MATCH($BD1527&amp;$BF1527,$C$21:$C$44&amp;$B$21:$B$44,0),MATCH(BI$1,$D$16:$M$16,0))+VLOOKUP($BE1527,战斗属性模型!$K$22:$O$24,BI$2,FALSE)*INDEX($BW$3:$CF$578,MATCH($BD1527&amp;$BF1527&amp;$BG1527,$BT$3:$BT$578&amp;$BU$3:$BU$578&amp;$BV$3:$BV$578,0),MATCH(BI$1,$BW$1:$CF$1,0))</f>
        <v>0</v>
      </c>
      <c r="BJ1527" s="3">
        <f t="array" ref="BJ1527">INDEX($D$21:$M$44,MATCH($BD1527&amp;$BF1527,$C$21:$C$44&amp;$B$21:$B$44,0),MATCH(BJ$1,$D$16:$M$16,0))+VLOOKUP($BE1527,战斗属性模型!$K$22:$O$24,BJ$2,FALSE)*INDEX($BW$3:$CF$578,MATCH($BD1527&amp;$BF1527&amp;$BG1527,$BT$3:$BT$578&amp;$BU$3:$BU$578&amp;$BV$3:$BV$578,0),MATCH(BJ$1,$BW$1:$CF$1,0))</f>
        <v>230.4</v>
      </c>
      <c r="BK1527" s="3">
        <f t="array" ref="BK1527">INDEX($D$21:$M$44,MATCH($BD1527&amp;$BF1527,$C$21:$C$44&amp;$B$21:$B$44,0),MATCH(BK$1,$D$16:$M$16,0))+VLOOKUP($BE1527,战斗属性模型!$K$22:$O$24,BK$2,FALSE)*INDEX($BW$3:$CF$578,MATCH($BD1527&amp;$BF1527&amp;$BG1527,$BT$3:$BT$578&amp;$BU$3:$BU$578&amp;$BV$3:$BV$578,0),MATCH(BK$1,$BW$1:$CF$1,0))</f>
        <v>0</v>
      </c>
      <c r="BL1527" s="3"/>
      <c r="BM1527" s="3"/>
      <c r="BN1527" s="3"/>
      <c r="BO1527" s="3"/>
      <c r="BP1527" s="3"/>
      <c r="BQ1527" s="3"/>
    </row>
    <row r="1528" spans="56:69" x14ac:dyDescent="0.2">
      <c r="BD1528" t="str">
        <f t="shared" si="1051"/>
        <v>手臂</v>
      </c>
      <c r="BE1528">
        <f t="shared" si="1052"/>
        <v>3</v>
      </c>
      <c r="BF1528">
        <f t="shared" ref="BF1528:BG1528" si="1096">BF952</f>
        <v>1</v>
      </c>
      <c r="BG1528">
        <f t="shared" si="1096"/>
        <v>14</v>
      </c>
      <c r="BH1528" s="3">
        <f t="array" ref="BH1528">INDEX($D$21:$M$44,MATCH($BD1528&amp;$BF1528,$C$21:$C$44&amp;$B$21:$B$44,0),MATCH(BH$1,$D$16:$M$16,0))+VLOOKUP($BE1528,战斗属性模型!$K$22:$O$24,BH$2,FALSE)*INDEX($BW$3:$CF$578,MATCH($BD1528&amp;$BF1528&amp;$BG1528,$BT$3:$BT$578&amp;$BU$3:$BU$578&amp;$BV$3:$BV$578,0),MATCH(BH$1,$BW$1:$CF$1,0))</f>
        <v>155.20000000000002</v>
      </c>
      <c r="BI1528" s="3">
        <f t="array" ref="BI1528">INDEX($D$21:$M$44,MATCH($BD1528&amp;$BF1528,$C$21:$C$44&amp;$B$21:$B$44,0),MATCH(BI$1,$D$16:$M$16,0))+VLOOKUP($BE1528,战斗属性模型!$K$22:$O$24,BI$2,FALSE)*INDEX($BW$3:$CF$578,MATCH($BD1528&amp;$BF1528&amp;$BG1528,$BT$3:$BT$578&amp;$BU$3:$BU$578&amp;$BV$3:$BV$578,0),MATCH(BI$1,$BW$1:$CF$1,0))</f>
        <v>0</v>
      </c>
      <c r="BJ1528" s="3">
        <f t="array" ref="BJ1528">INDEX($D$21:$M$44,MATCH($BD1528&amp;$BF1528,$C$21:$C$44&amp;$B$21:$B$44,0),MATCH(BJ$1,$D$16:$M$16,0))+VLOOKUP($BE1528,战斗属性模型!$K$22:$O$24,BJ$2,FALSE)*INDEX($BW$3:$CF$578,MATCH($BD1528&amp;$BF1528&amp;$BG1528,$BT$3:$BT$578&amp;$BU$3:$BU$578&amp;$BV$3:$BV$578,0),MATCH(BJ$1,$BW$1:$CF$1,0))</f>
        <v>243.20000000000002</v>
      </c>
      <c r="BK1528" s="3">
        <f t="array" ref="BK1528">INDEX($D$21:$M$44,MATCH($BD1528&amp;$BF1528,$C$21:$C$44&amp;$B$21:$B$44,0),MATCH(BK$1,$D$16:$M$16,0))+VLOOKUP($BE1528,战斗属性模型!$K$22:$O$24,BK$2,FALSE)*INDEX($BW$3:$CF$578,MATCH($BD1528&amp;$BF1528&amp;$BG1528,$BT$3:$BT$578&amp;$BU$3:$BU$578&amp;$BV$3:$BV$578,0),MATCH(BK$1,$BW$1:$CF$1,0))</f>
        <v>0</v>
      </c>
      <c r="BL1528" s="3"/>
      <c r="BM1528" s="3"/>
      <c r="BN1528" s="3"/>
      <c r="BO1528" s="3"/>
      <c r="BP1528" s="3"/>
      <c r="BQ1528" s="3"/>
    </row>
    <row r="1529" spans="56:69" x14ac:dyDescent="0.2">
      <c r="BD1529" t="str">
        <f t="shared" si="1051"/>
        <v>手臂</v>
      </c>
      <c r="BE1529">
        <f t="shared" si="1052"/>
        <v>3</v>
      </c>
      <c r="BF1529">
        <f t="shared" ref="BF1529:BG1529" si="1097">BF953</f>
        <v>1</v>
      </c>
      <c r="BG1529">
        <f t="shared" si="1097"/>
        <v>15</v>
      </c>
      <c r="BH1529" s="3">
        <f t="array" ref="BH1529">INDEX($D$21:$M$44,MATCH($BD1529&amp;$BF1529,$C$21:$C$44&amp;$B$21:$B$44,0),MATCH(BH$1,$D$16:$M$16,0))+VLOOKUP($BE1529,战斗属性模型!$K$22:$O$24,BH$2,FALSE)*INDEX($BW$3:$CF$578,MATCH($BD1529&amp;$BF1529&amp;$BG1529,$BT$3:$BT$578&amp;$BU$3:$BU$578&amp;$BV$3:$BV$578,0),MATCH(BH$1,$BW$1:$CF$1,0))</f>
        <v>164</v>
      </c>
      <c r="BI1529" s="3">
        <f t="array" ref="BI1529">INDEX($D$21:$M$44,MATCH($BD1529&amp;$BF1529,$C$21:$C$44&amp;$B$21:$B$44,0),MATCH(BI$1,$D$16:$M$16,0))+VLOOKUP($BE1529,战斗属性模型!$K$22:$O$24,BI$2,FALSE)*INDEX($BW$3:$CF$578,MATCH($BD1529&amp;$BF1529&amp;$BG1529,$BT$3:$BT$578&amp;$BU$3:$BU$578&amp;$BV$3:$BV$578,0),MATCH(BI$1,$BW$1:$CF$1,0))</f>
        <v>0</v>
      </c>
      <c r="BJ1529" s="3">
        <f t="array" ref="BJ1529">INDEX($D$21:$M$44,MATCH($BD1529&amp;$BF1529,$C$21:$C$44&amp;$B$21:$B$44,0),MATCH(BJ$1,$D$16:$M$16,0))+VLOOKUP($BE1529,战斗属性模型!$K$22:$O$24,BJ$2,FALSE)*INDEX($BW$3:$CF$578,MATCH($BD1529&amp;$BF1529&amp;$BG1529,$BT$3:$BT$578&amp;$BU$3:$BU$578&amp;$BV$3:$BV$578,0),MATCH(BJ$1,$BW$1:$CF$1,0))</f>
        <v>256</v>
      </c>
      <c r="BK1529" s="3">
        <f t="array" ref="BK1529">INDEX($D$21:$M$44,MATCH($BD1529&amp;$BF1529,$C$21:$C$44&amp;$B$21:$B$44,0),MATCH(BK$1,$D$16:$M$16,0))+VLOOKUP($BE1529,战斗属性模型!$K$22:$O$24,BK$2,FALSE)*INDEX($BW$3:$CF$578,MATCH($BD1529&amp;$BF1529&amp;$BG1529,$BT$3:$BT$578&amp;$BU$3:$BU$578&amp;$BV$3:$BV$578,0),MATCH(BK$1,$BW$1:$CF$1,0))</f>
        <v>0</v>
      </c>
      <c r="BL1529" s="3"/>
      <c r="BM1529" s="3"/>
      <c r="BN1529" s="3"/>
      <c r="BO1529" s="3"/>
      <c r="BP1529" s="3"/>
      <c r="BQ1529" s="3"/>
    </row>
    <row r="1530" spans="56:69" x14ac:dyDescent="0.2">
      <c r="BD1530" t="str">
        <f t="shared" si="1051"/>
        <v>手臂</v>
      </c>
      <c r="BE1530">
        <f t="shared" si="1052"/>
        <v>3</v>
      </c>
      <c r="BF1530">
        <f t="shared" ref="BF1530:BG1530" si="1098">BF954</f>
        <v>1</v>
      </c>
      <c r="BG1530">
        <f t="shared" si="1098"/>
        <v>16</v>
      </c>
      <c r="BH1530" s="3">
        <f t="array" ref="BH1530">INDEX($D$21:$M$44,MATCH($BD1530&amp;$BF1530,$C$21:$C$44&amp;$B$21:$B$44,0),MATCH(BH$1,$D$16:$M$16,0))+VLOOKUP($BE1530,战斗属性模型!$K$22:$O$24,BH$2,FALSE)*INDEX($BW$3:$CF$578,MATCH($BD1530&amp;$BF1530&amp;$BG1530,$BT$3:$BT$578&amp;$BU$3:$BU$578&amp;$BV$3:$BV$578,0),MATCH(BH$1,$BW$1:$CF$1,0))</f>
        <v>172.8</v>
      </c>
      <c r="BI1530" s="3">
        <f t="array" ref="BI1530">INDEX($D$21:$M$44,MATCH($BD1530&amp;$BF1530,$C$21:$C$44&amp;$B$21:$B$44,0),MATCH(BI$1,$D$16:$M$16,0))+VLOOKUP($BE1530,战斗属性模型!$K$22:$O$24,BI$2,FALSE)*INDEX($BW$3:$CF$578,MATCH($BD1530&amp;$BF1530&amp;$BG1530,$BT$3:$BT$578&amp;$BU$3:$BU$578&amp;$BV$3:$BV$578,0),MATCH(BI$1,$BW$1:$CF$1,0))</f>
        <v>0</v>
      </c>
      <c r="BJ1530" s="3">
        <f t="array" ref="BJ1530">INDEX($D$21:$M$44,MATCH($BD1530&amp;$BF1530,$C$21:$C$44&amp;$B$21:$B$44,0),MATCH(BJ$1,$D$16:$M$16,0))+VLOOKUP($BE1530,战斗属性模型!$K$22:$O$24,BJ$2,FALSE)*INDEX($BW$3:$CF$578,MATCH($BD1530&amp;$BF1530&amp;$BG1530,$BT$3:$BT$578&amp;$BU$3:$BU$578&amp;$BV$3:$BV$578,0),MATCH(BJ$1,$BW$1:$CF$1,0))</f>
        <v>268.8</v>
      </c>
      <c r="BK1530" s="3">
        <f t="array" ref="BK1530">INDEX($D$21:$M$44,MATCH($BD1530&amp;$BF1530,$C$21:$C$44&amp;$B$21:$B$44,0),MATCH(BK$1,$D$16:$M$16,0))+VLOOKUP($BE1530,战斗属性模型!$K$22:$O$24,BK$2,FALSE)*INDEX($BW$3:$CF$578,MATCH($BD1530&amp;$BF1530&amp;$BG1530,$BT$3:$BT$578&amp;$BU$3:$BU$578&amp;$BV$3:$BV$578,0),MATCH(BK$1,$BW$1:$CF$1,0))</f>
        <v>0</v>
      </c>
      <c r="BL1530" s="3"/>
      <c r="BM1530" s="3"/>
      <c r="BN1530" s="3"/>
      <c r="BO1530" s="3"/>
      <c r="BP1530" s="3"/>
      <c r="BQ1530" s="3"/>
    </row>
    <row r="1531" spans="56:69" x14ac:dyDescent="0.2">
      <c r="BD1531" t="str">
        <f t="shared" si="1051"/>
        <v>手臂</v>
      </c>
      <c r="BE1531">
        <f t="shared" si="1052"/>
        <v>3</v>
      </c>
      <c r="BF1531">
        <f t="shared" ref="BF1531:BG1531" si="1099">BF955</f>
        <v>1</v>
      </c>
      <c r="BG1531">
        <f t="shared" si="1099"/>
        <v>17</v>
      </c>
      <c r="BH1531" s="3">
        <f t="array" ref="BH1531">INDEX($D$21:$M$44,MATCH($BD1531&amp;$BF1531,$C$21:$C$44&amp;$B$21:$B$44,0),MATCH(BH$1,$D$16:$M$16,0))+VLOOKUP($BE1531,战斗属性模型!$K$22:$O$24,BH$2,FALSE)*INDEX($BW$3:$CF$578,MATCH($BD1531&amp;$BF1531&amp;$BG1531,$BT$3:$BT$578&amp;$BU$3:$BU$578&amp;$BV$3:$BV$578,0),MATCH(BH$1,$BW$1:$CF$1,0))</f>
        <v>181.60000000000002</v>
      </c>
      <c r="BI1531" s="3">
        <f t="array" ref="BI1531">INDEX($D$21:$M$44,MATCH($BD1531&amp;$BF1531,$C$21:$C$44&amp;$B$21:$B$44,0),MATCH(BI$1,$D$16:$M$16,0))+VLOOKUP($BE1531,战斗属性模型!$K$22:$O$24,BI$2,FALSE)*INDEX($BW$3:$CF$578,MATCH($BD1531&amp;$BF1531&amp;$BG1531,$BT$3:$BT$578&amp;$BU$3:$BU$578&amp;$BV$3:$BV$578,0),MATCH(BI$1,$BW$1:$CF$1,0))</f>
        <v>0</v>
      </c>
      <c r="BJ1531" s="3">
        <f t="array" ref="BJ1531">INDEX($D$21:$M$44,MATCH($BD1531&amp;$BF1531,$C$21:$C$44&amp;$B$21:$B$44,0),MATCH(BJ$1,$D$16:$M$16,0))+VLOOKUP($BE1531,战斗属性模型!$K$22:$O$24,BJ$2,FALSE)*INDEX($BW$3:$CF$578,MATCH($BD1531&amp;$BF1531&amp;$BG1531,$BT$3:$BT$578&amp;$BU$3:$BU$578&amp;$BV$3:$BV$578,0),MATCH(BJ$1,$BW$1:$CF$1,0))</f>
        <v>281.60000000000002</v>
      </c>
      <c r="BK1531" s="3">
        <f t="array" ref="BK1531">INDEX($D$21:$M$44,MATCH($BD1531&amp;$BF1531,$C$21:$C$44&amp;$B$21:$B$44,0),MATCH(BK$1,$D$16:$M$16,0))+VLOOKUP($BE1531,战斗属性模型!$K$22:$O$24,BK$2,FALSE)*INDEX($BW$3:$CF$578,MATCH($BD1531&amp;$BF1531&amp;$BG1531,$BT$3:$BT$578&amp;$BU$3:$BU$578&amp;$BV$3:$BV$578,0),MATCH(BK$1,$BW$1:$CF$1,0))</f>
        <v>0</v>
      </c>
      <c r="BL1531" s="3"/>
      <c r="BM1531" s="3"/>
      <c r="BN1531" s="3"/>
      <c r="BO1531" s="3"/>
      <c r="BP1531" s="3"/>
      <c r="BQ1531" s="3"/>
    </row>
    <row r="1532" spans="56:69" x14ac:dyDescent="0.2">
      <c r="BD1532" t="str">
        <f t="shared" si="1051"/>
        <v>手臂</v>
      </c>
      <c r="BE1532">
        <f t="shared" si="1052"/>
        <v>3</v>
      </c>
      <c r="BF1532">
        <f t="shared" ref="BF1532:BG1532" si="1100">BF956</f>
        <v>1</v>
      </c>
      <c r="BG1532">
        <f t="shared" si="1100"/>
        <v>18</v>
      </c>
      <c r="BH1532" s="3">
        <f t="array" ref="BH1532">INDEX($D$21:$M$44,MATCH($BD1532&amp;$BF1532,$C$21:$C$44&amp;$B$21:$B$44,0),MATCH(BH$1,$D$16:$M$16,0))+VLOOKUP($BE1532,战斗属性模型!$K$22:$O$24,BH$2,FALSE)*INDEX($BW$3:$CF$578,MATCH($BD1532&amp;$BF1532&amp;$BG1532,$BT$3:$BT$578&amp;$BU$3:$BU$578&amp;$BV$3:$BV$578,0),MATCH(BH$1,$BW$1:$CF$1,0))</f>
        <v>190.4</v>
      </c>
      <c r="BI1532" s="3">
        <f t="array" ref="BI1532">INDEX($D$21:$M$44,MATCH($BD1532&amp;$BF1532,$C$21:$C$44&amp;$B$21:$B$44,0),MATCH(BI$1,$D$16:$M$16,0))+VLOOKUP($BE1532,战斗属性模型!$K$22:$O$24,BI$2,FALSE)*INDEX($BW$3:$CF$578,MATCH($BD1532&amp;$BF1532&amp;$BG1532,$BT$3:$BT$578&amp;$BU$3:$BU$578&amp;$BV$3:$BV$578,0),MATCH(BI$1,$BW$1:$CF$1,0))</f>
        <v>0</v>
      </c>
      <c r="BJ1532" s="3">
        <f t="array" ref="BJ1532">INDEX($D$21:$M$44,MATCH($BD1532&amp;$BF1532,$C$21:$C$44&amp;$B$21:$B$44,0),MATCH(BJ$1,$D$16:$M$16,0))+VLOOKUP($BE1532,战斗属性模型!$K$22:$O$24,BJ$2,FALSE)*INDEX($BW$3:$CF$578,MATCH($BD1532&amp;$BF1532&amp;$BG1532,$BT$3:$BT$578&amp;$BU$3:$BU$578&amp;$BV$3:$BV$578,0),MATCH(BJ$1,$BW$1:$CF$1,0))</f>
        <v>294.39999999999998</v>
      </c>
      <c r="BK1532" s="3">
        <f t="array" ref="BK1532">INDEX($D$21:$M$44,MATCH($BD1532&amp;$BF1532,$C$21:$C$44&amp;$B$21:$B$44,0),MATCH(BK$1,$D$16:$M$16,0))+VLOOKUP($BE1532,战斗属性模型!$K$22:$O$24,BK$2,FALSE)*INDEX($BW$3:$CF$578,MATCH($BD1532&amp;$BF1532&amp;$BG1532,$BT$3:$BT$578&amp;$BU$3:$BU$578&amp;$BV$3:$BV$578,0),MATCH(BK$1,$BW$1:$CF$1,0))</f>
        <v>0</v>
      </c>
      <c r="BL1532" s="3"/>
      <c r="BM1532" s="3"/>
      <c r="BN1532" s="3"/>
      <c r="BO1532" s="3"/>
      <c r="BP1532" s="3"/>
      <c r="BQ1532" s="3"/>
    </row>
    <row r="1533" spans="56:69" x14ac:dyDescent="0.2">
      <c r="BD1533" t="str">
        <f t="shared" si="1051"/>
        <v>手臂</v>
      </c>
      <c r="BE1533">
        <f t="shared" si="1052"/>
        <v>3</v>
      </c>
      <c r="BF1533">
        <f t="shared" ref="BF1533:BG1533" si="1101">BF957</f>
        <v>1</v>
      </c>
      <c r="BG1533">
        <f t="shared" si="1101"/>
        <v>19</v>
      </c>
      <c r="BH1533" s="3">
        <f t="array" ref="BH1533">INDEX($D$21:$M$44,MATCH($BD1533&amp;$BF1533,$C$21:$C$44&amp;$B$21:$B$44,0),MATCH(BH$1,$D$16:$M$16,0))+VLOOKUP($BE1533,战斗属性模型!$K$22:$O$24,BH$2,FALSE)*INDEX($BW$3:$CF$578,MATCH($BD1533&amp;$BF1533&amp;$BG1533,$BT$3:$BT$578&amp;$BU$3:$BU$578&amp;$BV$3:$BV$578,0),MATCH(BH$1,$BW$1:$CF$1,0))</f>
        <v>199.20000000000002</v>
      </c>
      <c r="BI1533" s="3">
        <f t="array" ref="BI1533">INDEX($D$21:$M$44,MATCH($BD1533&amp;$BF1533,$C$21:$C$44&amp;$B$21:$B$44,0),MATCH(BI$1,$D$16:$M$16,0))+VLOOKUP($BE1533,战斗属性模型!$K$22:$O$24,BI$2,FALSE)*INDEX($BW$3:$CF$578,MATCH($BD1533&amp;$BF1533&amp;$BG1533,$BT$3:$BT$578&amp;$BU$3:$BU$578&amp;$BV$3:$BV$578,0),MATCH(BI$1,$BW$1:$CF$1,0))</f>
        <v>0</v>
      </c>
      <c r="BJ1533" s="3">
        <f t="array" ref="BJ1533">INDEX($D$21:$M$44,MATCH($BD1533&amp;$BF1533,$C$21:$C$44&amp;$B$21:$B$44,0),MATCH(BJ$1,$D$16:$M$16,0))+VLOOKUP($BE1533,战斗属性模型!$K$22:$O$24,BJ$2,FALSE)*INDEX($BW$3:$CF$578,MATCH($BD1533&amp;$BF1533&amp;$BG1533,$BT$3:$BT$578&amp;$BU$3:$BU$578&amp;$BV$3:$BV$578,0),MATCH(BJ$1,$BW$1:$CF$1,0))</f>
        <v>307.20000000000005</v>
      </c>
      <c r="BK1533" s="3">
        <f t="array" ref="BK1533">INDEX($D$21:$M$44,MATCH($BD1533&amp;$BF1533,$C$21:$C$44&amp;$B$21:$B$44,0),MATCH(BK$1,$D$16:$M$16,0))+VLOOKUP($BE1533,战斗属性模型!$K$22:$O$24,BK$2,FALSE)*INDEX($BW$3:$CF$578,MATCH($BD1533&amp;$BF1533&amp;$BG1533,$BT$3:$BT$578&amp;$BU$3:$BU$578&amp;$BV$3:$BV$578,0),MATCH(BK$1,$BW$1:$CF$1,0))</f>
        <v>0</v>
      </c>
      <c r="BL1533" s="3"/>
      <c r="BM1533" s="3"/>
      <c r="BN1533" s="3"/>
      <c r="BO1533" s="3"/>
      <c r="BP1533" s="3"/>
      <c r="BQ1533" s="3"/>
    </row>
    <row r="1534" spans="56:69" x14ac:dyDescent="0.2">
      <c r="BD1534" t="str">
        <f t="shared" si="1051"/>
        <v>手臂</v>
      </c>
      <c r="BE1534">
        <f t="shared" si="1052"/>
        <v>3</v>
      </c>
      <c r="BF1534">
        <f t="shared" ref="BF1534:BG1534" si="1102">BF958</f>
        <v>1</v>
      </c>
      <c r="BG1534">
        <f t="shared" si="1102"/>
        <v>20</v>
      </c>
      <c r="BH1534" s="3">
        <f t="array" ref="BH1534">INDEX($D$21:$M$44,MATCH($BD1534&amp;$BF1534,$C$21:$C$44&amp;$B$21:$B$44,0),MATCH(BH$1,$D$16:$M$16,0))+VLOOKUP($BE1534,战斗属性模型!$K$22:$O$24,BH$2,FALSE)*INDEX($BW$3:$CF$578,MATCH($BD1534&amp;$BF1534&amp;$BG1534,$BT$3:$BT$578&amp;$BU$3:$BU$578&amp;$BV$3:$BV$578,0),MATCH(BH$1,$BW$1:$CF$1,0))</f>
        <v>208</v>
      </c>
      <c r="BI1534" s="3">
        <f t="array" ref="BI1534">INDEX($D$21:$M$44,MATCH($BD1534&amp;$BF1534,$C$21:$C$44&amp;$B$21:$B$44,0),MATCH(BI$1,$D$16:$M$16,0))+VLOOKUP($BE1534,战斗属性模型!$K$22:$O$24,BI$2,FALSE)*INDEX($BW$3:$CF$578,MATCH($BD1534&amp;$BF1534&amp;$BG1534,$BT$3:$BT$578&amp;$BU$3:$BU$578&amp;$BV$3:$BV$578,0),MATCH(BI$1,$BW$1:$CF$1,0))</f>
        <v>0</v>
      </c>
      <c r="BJ1534" s="3">
        <f t="array" ref="BJ1534">INDEX($D$21:$M$44,MATCH($BD1534&amp;$BF1534,$C$21:$C$44&amp;$B$21:$B$44,0),MATCH(BJ$1,$D$16:$M$16,0))+VLOOKUP($BE1534,战斗属性模型!$K$22:$O$24,BJ$2,FALSE)*INDEX($BW$3:$CF$578,MATCH($BD1534&amp;$BF1534&amp;$BG1534,$BT$3:$BT$578&amp;$BU$3:$BU$578&amp;$BV$3:$BV$578,0),MATCH(BJ$1,$BW$1:$CF$1,0))</f>
        <v>320</v>
      </c>
      <c r="BK1534" s="3">
        <f t="array" ref="BK1534">INDEX($D$21:$M$44,MATCH($BD1534&amp;$BF1534,$C$21:$C$44&amp;$B$21:$B$44,0),MATCH(BK$1,$D$16:$M$16,0))+VLOOKUP($BE1534,战斗属性模型!$K$22:$O$24,BK$2,FALSE)*INDEX($BW$3:$CF$578,MATCH($BD1534&amp;$BF1534&amp;$BG1534,$BT$3:$BT$578&amp;$BU$3:$BU$578&amp;$BV$3:$BV$578,0),MATCH(BK$1,$BW$1:$CF$1,0))</f>
        <v>0</v>
      </c>
      <c r="BL1534" s="3"/>
      <c r="BM1534" s="3"/>
      <c r="BN1534" s="3"/>
      <c r="BO1534" s="3"/>
      <c r="BP1534" s="3"/>
      <c r="BQ1534" s="3"/>
    </row>
    <row r="1535" spans="56:69" x14ac:dyDescent="0.2">
      <c r="BD1535" t="str">
        <f t="shared" si="1051"/>
        <v>手臂</v>
      </c>
      <c r="BE1535">
        <f t="shared" si="1052"/>
        <v>3</v>
      </c>
      <c r="BF1535">
        <f t="shared" ref="BF1535:BG1535" si="1103">BF959</f>
        <v>1</v>
      </c>
      <c r="BG1535">
        <f t="shared" si="1103"/>
        <v>21</v>
      </c>
      <c r="BH1535" s="3">
        <f t="array" ref="BH1535">INDEX($D$21:$M$44,MATCH($BD1535&amp;$BF1535,$C$21:$C$44&amp;$B$21:$B$44,0),MATCH(BH$1,$D$16:$M$16,0))+VLOOKUP($BE1535,战斗属性模型!$K$22:$O$24,BH$2,FALSE)*INDEX($BW$3:$CF$578,MATCH($BD1535&amp;$BF1535&amp;$BG1535,$BT$3:$BT$578&amp;$BU$3:$BU$578&amp;$BV$3:$BV$578,0),MATCH(BH$1,$BW$1:$CF$1,0))</f>
        <v>216.8</v>
      </c>
      <c r="BI1535" s="3">
        <f t="array" ref="BI1535">INDEX($D$21:$M$44,MATCH($BD1535&amp;$BF1535,$C$21:$C$44&amp;$B$21:$B$44,0),MATCH(BI$1,$D$16:$M$16,0))+VLOOKUP($BE1535,战斗属性模型!$K$22:$O$24,BI$2,FALSE)*INDEX($BW$3:$CF$578,MATCH($BD1535&amp;$BF1535&amp;$BG1535,$BT$3:$BT$578&amp;$BU$3:$BU$578&amp;$BV$3:$BV$578,0),MATCH(BI$1,$BW$1:$CF$1,0))</f>
        <v>0</v>
      </c>
      <c r="BJ1535" s="3">
        <f t="array" ref="BJ1535">INDEX($D$21:$M$44,MATCH($BD1535&amp;$BF1535,$C$21:$C$44&amp;$B$21:$B$44,0),MATCH(BJ$1,$D$16:$M$16,0))+VLOOKUP($BE1535,战斗属性模型!$K$22:$O$24,BJ$2,FALSE)*INDEX($BW$3:$CF$578,MATCH($BD1535&amp;$BF1535&amp;$BG1535,$BT$3:$BT$578&amp;$BU$3:$BU$578&amp;$BV$3:$BV$578,0),MATCH(BJ$1,$BW$1:$CF$1,0))</f>
        <v>332.8</v>
      </c>
      <c r="BK1535" s="3">
        <f t="array" ref="BK1535">INDEX($D$21:$M$44,MATCH($BD1535&amp;$BF1535,$C$21:$C$44&amp;$B$21:$B$44,0),MATCH(BK$1,$D$16:$M$16,0))+VLOOKUP($BE1535,战斗属性模型!$K$22:$O$24,BK$2,FALSE)*INDEX($BW$3:$CF$578,MATCH($BD1535&amp;$BF1535&amp;$BG1535,$BT$3:$BT$578&amp;$BU$3:$BU$578&amp;$BV$3:$BV$578,0),MATCH(BK$1,$BW$1:$CF$1,0))</f>
        <v>0</v>
      </c>
      <c r="BL1535" s="3"/>
      <c r="BM1535" s="3"/>
      <c r="BN1535" s="3"/>
      <c r="BO1535" s="3"/>
      <c r="BP1535" s="3"/>
      <c r="BQ1535" s="3"/>
    </row>
    <row r="1536" spans="56:69" x14ac:dyDescent="0.2">
      <c r="BD1536" t="str">
        <f t="shared" si="1051"/>
        <v>手臂</v>
      </c>
      <c r="BE1536">
        <f t="shared" si="1052"/>
        <v>3</v>
      </c>
      <c r="BF1536">
        <f t="shared" ref="BF1536:BG1536" si="1104">BF960</f>
        <v>1</v>
      </c>
      <c r="BG1536">
        <f t="shared" si="1104"/>
        <v>22</v>
      </c>
      <c r="BH1536" s="3">
        <f t="array" ref="BH1536">INDEX($D$21:$M$44,MATCH($BD1536&amp;$BF1536,$C$21:$C$44&amp;$B$21:$B$44,0),MATCH(BH$1,$D$16:$M$16,0))+VLOOKUP($BE1536,战斗属性模型!$K$22:$O$24,BH$2,FALSE)*INDEX($BW$3:$CF$578,MATCH($BD1536&amp;$BF1536&amp;$BG1536,$BT$3:$BT$578&amp;$BU$3:$BU$578&amp;$BV$3:$BV$578,0),MATCH(BH$1,$BW$1:$CF$1,0))</f>
        <v>225.60000000000002</v>
      </c>
      <c r="BI1536" s="3">
        <f t="array" ref="BI1536">INDEX($D$21:$M$44,MATCH($BD1536&amp;$BF1536,$C$21:$C$44&amp;$B$21:$B$44,0),MATCH(BI$1,$D$16:$M$16,0))+VLOOKUP($BE1536,战斗属性模型!$K$22:$O$24,BI$2,FALSE)*INDEX($BW$3:$CF$578,MATCH($BD1536&amp;$BF1536&amp;$BG1536,$BT$3:$BT$578&amp;$BU$3:$BU$578&amp;$BV$3:$BV$578,0),MATCH(BI$1,$BW$1:$CF$1,0))</f>
        <v>0</v>
      </c>
      <c r="BJ1536" s="3">
        <f t="array" ref="BJ1536">INDEX($D$21:$M$44,MATCH($BD1536&amp;$BF1536,$C$21:$C$44&amp;$B$21:$B$44,0),MATCH(BJ$1,$D$16:$M$16,0))+VLOOKUP($BE1536,战斗属性模型!$K$22:$O$24,BJ$2,FALSE)*INDEX($BW$3:$CF$578,MATCH($BD1536&amp;$BF1536&amp;$BG1536,$BT$3:$BT$578&amp;$BU$3:$BU$578&amp;$BV$3:$BV$578,0),MATCH(BJ$1,$BW$1:$CF$1,0))</f>
        <v>345.6</v>
      </c>
      <c r="BK1536" s="3">
        <f t="array" ref="BK1536">INDEX($D$21:$M$44,MATCH($BD1536&amp;$BF1536,$C$21:$C$44&amp;$B$21:$B$44,0),MATCH(BK$1,$D$16:$M$16,0))+VLOOKUP($BE1536,战斗属性模型!$K$22:$O$24,BK$2,FALSE)*INDEX($BW$3:$CF$578,MATCH($BD1536&amp;$BF1536&amp;$BG1536,$BT$3:$BT$578&amp;$BU$3:$BU$578&amp;$BV$3:$BV$578,0),MATCH(BK$1,$BW$1:$CF$1,0))</f>
        <v>0</v>
      </c>
      <c r="BL1536" s="3"/>
      <c r="BM1536" s="3"/>
      <c r="BN1536" s="3"/>
      <c r="BO1536" s="3"/>
      <c r="BP1536" s="3"/>
      <c r="BQ1536" s="3"/>
    </row>
    <row r="1537" spans="56:69" x14ac:dyDescent="0.2">
      <c r="BD1537" t="str">
        <f t="shared" si="1051"/>
        <v>手臂</v>
      </c>
      <c r="BE1537">
        <f t="shared" si="1052"/>
        <v>3</v>
      </c>
      <c r="BF1537">
        <f t="shared" ref="BF1537:BG1537" si="1105">BF961</f>
        <v>1</v>
      </c>
      <c r="BG1537">
        <f t="shared" si="1105"/>
        <v>23</v>
      </c>
      <c r="BH1537" s="3">
        <f t="array" ref="BH1537">INDEX($D$21:$M$44,MATCH($BD1537&amp;$BF1537,$C$21:$C$44&amp;$B$21:$B$44,0),MATCH(BH$1,$D$16:$M$16,0))+VLOOKUP($BE1537,战斗属性模型!$K$22:$O$24,BH$2,FALSE)*INDEX($BW$3:$CF$578,MATCH($BD1537&amp;$BF1537&amp;$BG1537,$BT$3:$BT$578&amp;$BU$3:$BU$578&amp;$BV$3:$BV$578,0),MATCH(BH$1,$BW$1:$CF$1,0))</f>
        <v>234.4</v>
      </c>
      <c r="BI1537" s="3">
        <f t="array" ref="BI1537">INDEX($D$21:$M$44,MATCH($BD1537&amp;$BF1537,$C$21:$C$44&amp;$B$21:$B$44,0),MATCH(BI$1,$D$16:$M$16,0))+VLOOKUP($BE1537,战斗属性模型!$K$22:$O$24,BI$2,FALSE)*INDEX($BW$3:$CF$578,MATCH($BD1537&amp;$BF1537&amp;$BG1537,$BT$3:$BT$578&amp;$BU$3:$BU$578&amp;$BV$3:$BV$578,0),MATCH(BI$1,$BW$1:$CF$1,0))</f>
        <v>0</v>
      </c>
      <c r="BJ1537" s="3">
        <f t="array" ref="BJ1537">INDEX($D$21:$M$44,MATCH($BD1537&amp;$BF1537,$C$21:$C$44&amp;$B$21:$B$44,0),MATCH(BJ$1,$D$16:$M$16,0))+VLOOKUP($BE1537,战斗属性模型!$K$22:$O$24,BJ$2,FALSE)*INDEX($BW$3:$CF$578,MATCH($BD1537&amp;$BF1537&amp;$BG1537,$BT$3:$BT$578&amp;$BU$3:$BU$578&amp;$BV$3:$BV$578,0),MATCH(BJ$1,$BW$1:$CF$1,0))</f>
        <v>358.40000000000003</v>
      </c>
      <c r="BK1537" s="3">
        <f t="array" ref="BK1537">INDEX($D$21:$M$44,MATCH($BD1537&amp;$BF1537,$C$21:$C$44&amp;$B$21:$B$44,0),MATCH(BK$1,$D$16:$M$16,0))+VLOOKUP($BE1537,战斗属性模型!$K$22:$O$24,BK$2,FALSE)*INDEX($BW$3:$CF$578,MATCH($BD1537&amp;$BF1537&amp;$BG1537,$BT$3:$BT$578&amp;$BU$3:$BU$578&amp;$BV$3:$BV$578,0),MATCH(BK$1,$BW$1:$CF$1,0))</f>
        <v>0</v>
      </c>
      <c r="BL1537" s="3"/>
      <c r="BM1537" s="3"/>
      <c r="BN1537" s="3"/>
      <c r="BO1537" s="3"/>
      <c r="BP1537" s="3"/>
      <c r="BQ1537" s="3"/>
    </row>
    <row r="1538" spans="56:69" x14ac:dyDescent="0.2">
      <c r="BD1538" t="str">
        <f t="shared" si="1051"/>
        <v>手臂</v>
      </c>
      <c r="BE1538">
        <f t="shared" si="1052"/>
        <v>3</v>
      </c>
      <c r="BF1538">
        <f t="shared" ref="BF1538:BG1538" si="1106">BF962</f>
        <v>1</v>
      </c>
      <c r="BG1538">
        <f t="shared" si="1106"/>
        <v>24</v>
      </c>
      <c r="BH1538" s="3">
        <f t="array" ref="BH1538">INDEX($D$21:$M$44,MATCH($BD1538&amp;$BF1538,$C$21:$C$44&amp;$B$21:$B$44,0),MATCH(BH$1,$D$16:$M$16,0))+VLOOKUP($BE1538,战斗属性模型!$K$22:$O$24,BH$2,FALSE)*INDEX($BW$3:$CF$578,MATCH($BD1538&amp;$BF1538&amp;$BG1538,$BT$3:$BT$578&amp;$BU$3:$BU$578&amp;$BV$3:$BV$578,0),MATCH(BH$1,$BW$1:$CF$1,0))</f>
        <v>243.20000000000002</v>
      </c>
      <c r="BI1538" s="3">
        <f t="array" ref="BI1538">INDEX($D$21:$M$44,MATCH($BD1538&amp;$BF1538,$C$21:$C$44&amp;$B$21:$B$44,0),MATCH(BI$1,$D$16:$M$16,0))+VLOOKUP($BE1538,战斗属性模型!$K$22:$O$24,BI$2,FALSE)*INDEX($BW$3:$CF$578,MATCH($BD1538&amp;$BF1538&amp;$BG1538,$BT$3:$BT$578&amp;$BU$3:$BU$578&amp;$BV$3:$BV$578,0),MATCH(BI$1,$BW$1:$CF$1,0))</f>
        <v>0</v>
      </c>
      <c r="BJ1538" s="3">
        <f t="array" ref="BJ1538">INDEX($D$21:$M$44,MATCH($BD1538&amp;$BF1538,$C$21:$C$44&amp;$B$21:$B$44,0),MATCH(BJ$1,$D$16:$M$16,0))+VLOOKUP($BE1538,战斗属性模型!$K$22:$O$24,BJ$2,FALSE)*INDEX($BW$3:$CF$578,MATCH($BD1538&amp;$BF1538&amp;$BG1538,$BT$3:$BT$578&amp;$BU$3:$BU$578&amp;$BV$3:$BV$578,0),MATCH(BJ$1,$BW$1:$CF$1,0))</f>
        <v>371.20000000000005</v>
      </c>
      <c r="BK1538" s="3">
        <f t="array" ref="BK1538">INDEX($D$21:$M$44,MATCH($BD1538&amp;$BF1538,$C$21:$C$44&amp;$B$21:$B$44,0),MATCH(BK$1,$D$16:$M$16,0))+VLOOKUP($BE1538,战斗属性模型!$K$22:$O$24,BK$2,FALSE)*INDEX($BW$3:$CF$578,MATCH($BD1538&amp;$BF1538&amp;$BG1538,$BT$3:$BT$578&amp;$BU$3:$BU$578&amp;$BV$3:$BV$578,0),MATCH(BK$1,$BW$1:$CF$1,0))</f>
        <v>0</v>
      </c>
      <c r="BL1538" s="3"/>
      <c r="BM1538" s="3"/>
      <c r="BN1538" s="3"/>
      <c r="BO1538" s="3"/>
      <c r="BP1538" s="3"/>
      <c r="BQ1538" s="3"/>
    </row>
    <row r="1539" spans="56:69" x14ac:dyDescent="0.2">
      <c r="BD1539" t="str">
        <f t="shared" si="1051"/>
        <v>手臂</v>
      </c>
      <c r="BE1539">
        <f t="shared" si="1052"/>
        <v>3</v>
      </c>
      <c r="BF1539">
        <f t="shared" ref="BF1539:BG1539" si="1107">BF963</f>
        <v>2</v>
      </c>
      <c r="BG1539">
        <f t="shared" si="1107"/>
        <v>1</v>
      </c>
      <c r="BH1539" s="3">
        <f t="array" ref="BH1539">INDEX($D$21:$M$44,MATCH($BD1539&amp;$BF1539,$C$21:$C$44&amp;$B$21:$B$44,0),MATCH(BH$1,$D$16:$M$16,0))+VLOOKUP($BE1539,战斗属性模型!$K$22:$O$24,BH$2,FALSE)*INDEX($BW$3:$CF$578,MATCH($BD1539&amp;$BF1539&amp;$BG1539,$BT$3:$BT$578&amp;$BU$3:$BU$578&amp;$BV$3:$BV$578,0),MATCH(BH$1,$BW$1:$CF$1,0))</f>
        <v>61.2</v>
      </c>
      <c r="BI1539" s="3">
        <f t="array" ref="BI1539">INDEX($D$21:$M$44,MATCH($BD1539&amp;$BF1539,$C$21:$C$44&amp;$B$21:$B$44,0),MATCH(BI$1,$D$16:$M$16,0))+VLOOKUP($BE1539,战斗属性模型!$K$22:$O$24,BI$2,FALSE)*INDEX($BW$3:$CF$578,MATCH($BD1539&amp;$BF1539&amp;$BG1539,$BT$3:$BT$578&amp;$BU$3:$BU$578&amp;$BV$3:$BV$578,0),MATCH(BI$1,$BW$1:$CF$1,0))</f>
        <v>0</v>
      </c>
      <c r="BJ1539" s="3">
        <f t="array" ref="BJ1539">INDEX($D$21:$M$44,MATCH($BD1539&amp;$BF1539,$C$21:$C$44&amp;$B$21:$B$44,0),MATCH(BJ$1,$D$16:$M$16,0))+VLOOKUP($BE1539,战斗属性模型!$K$22:$O$24,BJ$2,FALSE)*INDEX($BW$3:$CF$578,MATCH($BD1539&amp;$BF1539&amp;$BG1539,$BT$3:$BT$578&amp;$BU$3:$BU$578&amp;$BV$3:$BV$578,0),MATCH(BJ$1,$BW$1:$CF$1,0))</f>
        <v>115.2</v>
      </c>
      <c r="BK1539" s="3">
        <f t="array" ref="BK1539">INDEX($D$21:$M$44,MATCH($BD1539&amp;$BF1539,$C$21:$C$44&amp;$B$21:$B$44,0),MATCH(BK$1,$D$16:$M$16,0))+VLOOKUP($BE1539,战斗属性模型!$K$22:$O$24,BK$2,FALSE)*INDEX($BW$3:$CF$578,MATCH($BD1539&amp;$BF1539&amp;$BG1539,$BT$3:$BT$578&amp;$BU$3:$BU$578&amp;$BV$3:$BV$578,0),MATCH(BK$1,$BW$1:$CF$1,0))</f>
        <v>0</v>
      </c>
      <c r="BL1539" s="3"/>
      <c r="BM1539" s="3"/>
      <c r="BN1539" s="3"/>
      <c r="BO1539" s="3"/>
      <c r="BP1539" s="3"/>
      <c r="BQ1539" s="3"/>
    </row>
    <row r="1540" spans="56:69" x14ac:dyDescent="0.2">
      <c r="BD1540" t="str">
        <f t="shared" si="1051"/>
        <v>手臂</v>
      </c>
      <c r="BE1540">
        <f t="shared" si="1052"/>
        <v>3</v>
      </c>
      <c r="BF1540">
        <f t="shared" ref="BF1540:BG1540" si="1108">BF964</f>
        <v>2</v>
      </c>
      <c r="BG1540">
        <f t="shared" si="1108"/>
        <v>2</v>
      </c>
      <c r="BH1540" s="3">
        <f t="array" ref="BH1540">INDEX($D$21:$M$44,MATCH($BD1540&amp;$BF1540,$C$21:$C$44&amp;$B$21:$B$44,0),MATCH(BH$1,$D$16:$M$16,0))+VLOOKUP($BE1540,战斗属性模型!$K$22:$O$24,BH$2,FALSE)*INDEX($BW$3:$CF$578,MATCH($BD1540&amp;$BF1540&amp;$BG1540,$BT$3:$BT$578&amp;$BU$3:$BU$578&amp;$BV$3:$BV$578,0),MATCH(BH$1,$BW$1:$CF$1,0))</f>
        <v>74.400000000000006</v>
      </c>
      <c r="BI1540" s="3">
        <f t="array" ref="BI1540">INDEX($D$21:$M$44,MATCH($BD1540&amp;$BF1540,$C$21:$C$44&amp;$B$21:$B$44,0),MATCH(BI$1,$D$16:$M$16,0))+VLOOKUP($BE1540,战斗属性模型!$K$22:$O$24,BI$2,FALSE)*INDEX($BW$3:$CF$578,MATCH($BD1540&amp;$BF1540&amp;$BG1540,$BT$3:$BT$578&amp;$BU$3:$BU$578&amp;$BV$3:$BV$578,0),MATCH(BI$1,$BW$1:$CF$1,0))</f>
        <v>0</v>
      </c>
      <c r="BJ1540" s="3">
        <f t="array" ref="BJ1540">INDEX($D$21:$M$44,MATCH($BD1540&amp;$BF1540,$C$21:$C$44&amp;$B$21:$B$44,0),MATCH(BJ$1,$D$16:$M$16,0))+VLOOKUP($BE1540,战斗属性模型!$K$22:$O$24,BJ$2,FALSE)*INDEX($BW$3:$CF$578,MATCH($BD1540&amp;$BF1540&amp;$BG1540,$BT$3:$BT$578&amp;$BU$3:$BU$578&amp;$BV$3:$BV$578,0),MATCH(BJ$1,$BW$1:$CF$1,0))</f>
        <v>134.4</v>
      </c>
      <c r="BK1540" s="3">
        <f t="array" ref="BK1540">INDEX($D$21:$M$44,MATCH($BD1540&amp;$BF1540,$C$21:$C$44&amp;$B$21:$B$44,0),MATCH(BK$1,$D$16:$M$16,0))+VLOOKUP($BE1540,战斗属性模型!$K$22:$O$24,BK$2,FALSE)*INDEX($BW$3:$CF$578,MATCH($BD1540&amp;$BF1540&amp;$BG1540,$BT$3:$BT$578&amp;$BU$3:$BU$578&amp;$BV$3:$BV$578,0),MATCH(BK$1,$BW$1:$CF$1,0))</f>
        <v>0</v>
      </c>
      <c r="BL1540" s="3"/>
      <c r="BM1540" s="3"/>
      <c r="BN1540" s="3"/>
      <c r="BO1540" s="3"/>
      <c r="BP1540" s="3"/>
      <c r="BQ1540" s="3"/>
    </row>
    <row r="1541" spans="56:69" x14ac:dyDescent="0.2">
      <c r="BD1541" t="str">
        <f t="shared" si="1051"/>
        <v>手臂</v>
      </c>
      <c r="BE1541">
        <f t="shared" si="1052"/>
        <v>3</v>
      </c>
      <c r="BF1541">
        <f t="shared" ref="BF1541:BG1541" si="1109">BF965</f>
        <v>2</v>
      </c>
      <c r="BG1541">
        <f t="shared" si="1109"/>
        <v>3</v>
      </c>
      <c r="BH1541" s="3">
        <f t="array" ref="BH1541">INDEX($D$21:$M$44,MATCH($BD1541&amp;$BF1541,$C$21:$C$44&amp;$B$21:$B$44,0),MATCH(BH$1,$D$16:$M$16,0))+VLOOKUP($BE1541,战斗属性模型!$K$22:$O$24,BH$2,FALSE)*INDEX($BW$3:$CF$578,MATCH($BD1541&amp;$BF1541&amp;$BG1541,$BT$3:$BT$578&amp;$BU$3:$BU$578&amp;$BV$3:$BV$578,0),MATCH(BH$1,$BW$1:$CF$1,0))</f>
        <v>87.6</v>
      </c>
      <c r="BI1541" s="3">
        <f t="array" ref="BI1541">INDEX($D$21:$M$44,MATCH($BD1541&amp;$BF1541,$C$21:$C$44&amp;$B$21:$B$44,0),MATCH(BI$1,$D$16:$M$16,0))+VLOOKUP($BE1541,战斗属性模型!$K$22:$O$24,BI$2,FALSE)*INDEX($BW$3:$CF$578,MATCH($BD1541&amp;$BF1541&amp;$BG1541,$BT$3:$BT$578&amp;$BU$3:$BU$578&amp;$BV$3:$BV$578,0),MATCH(BI$1,$BW$1:$CF$1,0))</f>
        <v>0</v>
      </c>
      <c r="BJ1541" s="3">
        <f t="array" ref="BJ1541">INDEX($D$21:$M$44,MATCH($BD1541&amp;$BF1541,$C$21:$C$44&amp;$B$21:$B$44,0),MATCH(BJ$1,$D$16:$M$16,0))+VLOOKUP($BE1541,战斗属性模型!$K$22:$O$24,BJ$2,FALSE)*INDEX($BW$3:$CF$578,MATCH($BD1541&amp;$BF1541&amp;$BG1541,$BT$3:$BT$578&amp;$BU$3:$BU$578&amp;$BV$3:$BV$578,0),MATCH(BJ$1,$BW$1:$CF$1,0))</f>
        <v>153.6</v>
      </c>
      <c r="BK1541" s="3">
        <f t="array" ref="BK1541">INDEX($D$21:$M$44,MATCH($BD1541&amp;$BF1541,$C$21:$C$44&amp;$B$21:$B$44,0),MATCH(BK$1,$D$16:$M$16,0))+VLOOKUP($BE1541,战斗属性模型!$K$22:$O$24,BK$2,FALSE)*INDEX($BW$3:$CF$578,MATCH($BD1541&amp;$BF1541&amp;$BG1541,$BT$3:$BT$578&amp;$BU$3:$BU$578&amp;$BV$3:$BV$578,0),MATCH(BK$1,$BW$1:$CF$1,0))</f>
        <v>0</v>
      </c>
      <c r="BL1541" s="3"/>
      <c r="BM1541" s="3"/>
      <c r="BN1541" s="3"/>
      <c r="BO1541" s="3"/>
      <c r="BP1541" s="3"/>
      <c r="BQ1541" s="3"/>
    </row>
    <row r="1542" spans="56:69" x14ac:dyDescent="0.2">
      <c r="BD1542" t="str">
        <f t="shared" si="1051"/>
        <v>手臂</v>
      </c>
      <c r="BE1542">
        <f t="shared" si="1052"/>
        <v>3</v>
      </c>
      <c r="BF1542">
        <f t="shared" ref="BF1542:BG1542" si="1110">BF966</f>
        <v>2</v>
      </c>
      <c r="BG1542">
        <f t="shared" si="1110"/>
        <v>4</v>
      </c>
      <c r="BH1542" s="3">
        <f t="array" ref="BH1542">INDEX($D$21:$M$44,MATCH($BD1542&amp;$BF1542,$C$21:$C$44&amp;$B$21:$B$44,0),MATCH(BH$1,$D$16:$M$16,0))+VLOOKUP($BE1542,战斗属性模型!$K$22:$O$24,BH$2,FALSE)*INDEX($BW$3:$CF$578,MATCH($BD1542&amp;$BF1542&amp;$BG1542,$BT$3:$BT$578&amp;$BU$3:$BU$578&amp;$BV$3:$BV$578,0),MATCH(BH$1,$BW$1:$CF$1,0))</f>
        <v>100.80000000000001</v>
      </c>
      <c r="BI1542" s="3">
        <f t="array" ref="BI1542">INDEX($D$21:$M$44,MATCH($BD1542&amp;$BF1542,$C$21:$C$44&amp;$B$21:$B$44,0),MATCH(BI$1,$D$16:$M$16,0))+VLOOKUP($BE1542,战斗属性模型!$K$22:$O$24,BI$2,FALSE)*INDEX($BW$3:$CF$578,MATCH($BD1542&amp;$BF1542&amp;$BG1542,$BT$3:$BT$578&amp;$BU$3:$BU$578&amp;$BV$3:$BV$578,0),MATCH(BI$1,$BW$1:$CF$1,0))</f>
        <v>0</v>
      </c>
      <c r="BJ1542" s="3">
        <f t="array" ref="BJ1542">INDEX($D$21:$M$44,MATCH($BD1542&amp;$BF1542,$C$21:$C$44&amp;$B$21:$B$44,0),MATCH(BJ$1,$D$16:$M$16,0))+VLOOKUP($BE1542,战斗属性模型!$K$22:$O$24,BJ$2,FALSE)*INDEX($BW$3:$CF$578,MATCH($BD1542&amp;$BF1542&amp;$BG1542,$BT$3:$BT$578&amp;$BU$3:$BU$578&amp;$BV$3:$BV$578,0),MATCH(BJ$1,$BW$1:$CF$1,0))</f>
        <v>172.8</v>
      </c>
      <c r="BK1542" s="3">
        <f t="array" ref="BK1542">INDEX($D$21:$M$44,MATCH($BD1542&amp;$BF1542,$C$21:$C$44&amp;$B$21:$B$44,0),MATCH(BK$1,$D$16:$M$16,0))+VLOOKUP($BE1542,战斗属性模型!$K$22:$O$24,BK$2,FALSE)*INDEX($BW$3:$CF$578,MATCH($BD1542&amp;$BF1542&amp;$BG1542,$BT$3:$BT$578&amp;$BU$3:$BU$578&amp;$BV$3:$BV$578,0),MATCH(BK$1,$BW$1:$CF$1,0))</f>
        <v>0</v>
      </c>
      <c r="BL1542" s="3"/>
      <c r="BM1542" s="3"/>
      <c r="BN1542" s="3"/>
      <c r="BO1542" s="3"/>
      <c r="BP1542" s="3"/>
      <c r="BQ1542" s="3"/>
    </row>
    <row r="1543" spans="56:69" x14ac:dyDescent="0.2">
      <c r="BD1543" t="str">
        <f t="shared" si="1051"/>
        <v>手臂</v>
      </c>
      <c r="BE1543">
        <f t="shared" si="1052"/>
        <v>3</v>
      </c>
      <c r="BF1543">
        <f t="shared" ref="BF1543:BG1543" si="1111">BF967</f>
        <v>2</v>
      </c>
      <c r="BG1543">
        <f t="shared" si="1111"/>
        <v>5</v>
      </c>
      <c r="BH1543" s="3">
        <f t="array" ref="BH1543">INDEX($D$21:$M$44,MATCH($BD1543&amp;$BF1543,$C$21:$C$44&amp;$B$21:$B$44,0),MATCH(BH$1,$D$16:$M$16,0))+VLOOKUP($BE1543,战斗属性模型!$K$22:$O$24,BH$2,FALSE)*INDEX($BW$3:$CF$578,MATCH($BD1543&amp;$BF1543&amp;$BG1543,$BT$3:$BT$578&amp;$BU$3:$BU$578&amp;$BV$3:$BV$578,0),MATCH(BH$1,$BW$1:$CF$1,0))</f>
        <v>114</v>
      </c>
      <c r="BI1543" s="3">
        <f t="array" ref="BI1543">INDEX($D$21:$M$44,MATCH($BD1543&amp;$BF1543,$C$21:$C$44&amp;$B$21:$B$44,0),MATCH(BI$1,$D$16:$M$16,0))+VLOOKUP($BE1543,战斗属性模型!$K$22:$O$24,BI$2,FALSE)*INDEX($BW$3:$CF$578,MATCH($BD1543&amp;$BF1543&amp;$BG1543,$BT$3:$BT$578&amp;$BU$3:$BU$578&amp;$BV$3:$BV$578,0),MATCH(BI$1,$BW$1:$CF$1,0))</f>
        <v>0</v>
      </c>
      <c r="BJ1543" s="3">
        <f t="array" ref="BJ1543">INDEX($D$21:$M$44,MATCH($BD1543&amp;$BF1543,$C$21:$C$44&amp;$B$21:$B$44,0),MATCH(BJ$1,$D$16:$M$16,0))+VLOOKUP($BE1543,战斗属性模型!$K$22:$O$24,BJ$2,FALSE)*INDEX($BW$3:$CF$578,MATCH($BD1543&amp;$BF1543&amp;$BG1543,$BT$3:$BT$578&amp;$BU$3:$BU$578&amp;$BV$3:$BV$578,0),MATCH(BJ$1,$BW$1:$CF$1,0))</f>
        <v>192</v>
      </c>
      <c r="BK1543" s="3">
        <f t="array" ref="BK1543">INDEX($D$21:$M$44,MATCH($BD1543&amp;$BF1543,$C$21:$C$44&amp;$B$21:$B$44,0),MATCH(BK$1,$D$16:$M$16,0))+VLOOKUP($BE1543,战斗属性模型!$K$22:$O$24,BK$2,FALSE)*INDEX($BW$3:$CF$578,MATCH($BD1543&amp;$BF1543&amp;$BG1543,$BT$3:$BT$578&amp;$BU$3:$BU$578&amp;$BV$3:$BV$578,0),MATCH(BK$1,$BW$1:$CF$1,0))</f>
        <v>0</v>
      </c>
      <c r="BL1543" s="3"/>
      <c r="BM1543" s="3"/>
      <c r="BN1543" s="3"/>
      <c r="BO1543" s="3"/>
      <c r="BP1543" s="3"/>
      <c r="BQ1543" s="3"/>
    </row>
    <row r="1544" spans="56:69" x14ac:dyDescent="0.2">
      <c r="BD1544" t="str">
        <f t="shared" si="1051"/>
        <v>手臂</v>
      </c>
      <c r="BE1544">
        <f t="shared" si="1052"/>
        <v>3</v>
      </c>
      <c r="BF1544">
        <f t="shared" ref="BF1544:BG1544" si="1112">BF968</f>
        <v>2</v>
      </c>
      <c r="BG1544">
        <f t="shared" si="1112"/>
        <v>6</v>
      </c>
      <c r="BH1544" s="3">
        <f t="array" ref="BH1544">INDEX($D$21:$M$44,MATCH($BD1544&amp;$BF1544,$C$21:$C$44&amp;$B$21:$B$44,0),MATCH(BH$1,$D$16:$M$16,0))+VLOOKUP($BE1544,战斗属性模型!$K$22:$O$24,BH$2,FALSE)*INDEX($BW$3:$CF$578,MATCH($BD1544&amp;$BF1544&amp;$BG1544,$BT$3:$BT$578&amp;$BU$3:$BU$578&amp;$BV$3:$BV$578,0),MATCH(BH$1,$BW$1:$CF$1,0))</f>
        <v>127.2</v>
      </c>
      <c r="BI1544" s="3">
        <f t="array" ref="BI1544">INDEX($D$21:$M$44,MATCH($BD1544&amp;$BF1544,$C$21:$C$44&amp;$B$21:$B$44,0),MATCH(BI$1,$D$16:$M$16,0))+VLOOKUP($BE1544,战斗属性模型!$K$22:$O$24,BI$2,FALSE)*INDEX($BW$3:$CF$578,MATCH($BD1544&amp;$BF1544&amp;$BG1544,$BT$3:$BT$578&amp;$BU$3:$BU$578&amp;$BV$3:$BV$578,0),MATCH(BI$1,$BW$1:$CF$1,0))</f>
        <v>0</v>
      </c>
      <c r="BJ1544" s="3">
        <f t="array" ref="BJ1544">INDEX($D$21:$M$44,MATCH($BD1544&amp;$BF1544,$C$21:$C$44&amp;$B$21:$B$44,0),MATCH(BJ$1,$D$16:$M$16,0))+VLOOKUP($BE1544,战斗属性模型!$K$22:$O$24,BJ$2,FALSE)*INDEX($BW$3:$CF$578,MATCH($BD1544&amp;$BF1544&amp;$BG1544,$BT$3:$BT$578&amp;$BU$3:$BU$578&amp;$BV$3:$BV$578,0),MATCH(BJ$1,$BW$1:$CF$1,0))</f>
        <v>211.2</v>
      </c>
      <c r="BK1544" s="3">
        <f t="array" ref="BK1544">INDEX($D$21:$M$44,MATCH($BD1544&amp;$BF1544,$C$21:$C$44&amp;$B$21:$B$44,0),MATCH(BK$1,$D$16:$M$16,0))+VLOOKUP($BE1544,战斗属性模型!$K$22:$O$24,BK$2,FALSE)*INDEX($BW$3:$CF$578,MATCH($BD1544&amp;$BF1544&amp;$BG1544,$BT$3:$BT$578&amp;$BU$3:$BU$578&amp;$BV$3:$BV$578,0),MATCH(BK$1,$BW$1:$CF$1,0))</f>
        <v>0</v>
      </c>
      <c r="BL1544" s="3"/>
      <c r="BM1544" s="3"/>
      <c r="BN1544" s="3"/>
      <c r="BO1544" s="3"/>
      <c r="BP1544" s="3"/>
      <c r="BQ1544" s="3"/>
    </row>
    <row r="1545" spans="56:69" x14ac:dyDescent="0.2">
      <c r="BD1545" t="str">
        <f t="shared" si="1051"/>
        <v>手臂</v>
      </c>
      <c r="BE1545">
        <f t="shared" si="1052"/>
        <v>3</v>
      </c>
      <c r="BF1545">
        <f t="shared" ref="BF1545:BG1545" si="1113">BF969</f>
        <v>2</v>
      </c>
      <c r="BG1545">
        <f t="shared" si="1113"/>
        <v>7</v>
      </c>
      <c r="BH1545" s="3">
        <f t="array" ref="BH1545">INDEX($D$21:$M$44,MATCH($BD1545&amp;$BF1545,$C$21:$C$44&amp;$B$21:$B$44,0),MATCH(BH$1,$D$16:$M$16,0))+VLOOKUP($BE1545,战斗属性模型!$K$22:$O$24,BH$2,FALSE)*INDEX($BW$3:$CF$578,MATCH($BD1545&amp;$BF1545&amp;$BG1545,$BT$3:$BT$578&amp;$BU$3:$BU$578&amp;$BV$3:$BV$578,0),MATCH(BH$1,$BW$1:$CF$1,0))</f>
        <v>140.4</v>
      </c>
      <c r="BI1545" s="3">
        <f t="array" ref="BI1545">INDEX($D$21:$M$44,MATCH($BD1545&amp;$BF1545,$C$21:$C$44&amp;$B$21:$B$44,0),MATCH(BI$1,$D$16:$M$16,0))+VLOOKUP($BE1545,战斗属性模型!$K$22:$O$24,BI$2,FALSE)*INDEX($BW$3:$CF$578,MATCH($BD1545&amp;$BF1545&amp;$BG1545,$BT$3:$BT$578&amp;$BU$3:$BU$578&amp;$BV$3:$BV$578,0),MATCH(BI$1,$BW$1:$CF$1,0))</f>
        <v>0</v>
      </c>
      <c r="BJ1545" s="3">
        <f t="array" ref="BJ1545">INDEX($D$21:$M$44,MATCH($BD1545&amp;$BF1545,$C$21:$C$44&amp;$B$21:$B$44,0),MATCH(BJ$1,$D$16:$M$16,0))+VLOOKUP($BE1545,战斗属性模型!$K$22:$O$24,BJ$2,FALSE)*INDEX($BW$3:$CF$578,MATCH($BD1545&amp;$BF1545&amp;$BG1545,$BT$3:$BT$578&amp;$BU$3:$BU$578&amp;$BV$3:$BV$578,0),MATCH(BJ$1,$BW$1:$CF$1,0))</f>
        <v>230.4</v>
      </c>
      <c r="BK1545" s="3">
        <f t="array" ref="BK1545">INDEX($D$21:$M$44,MATCH($BD1545&amp;$BF1545,$C$21:$C$44&amp;$B$21:$B$44,0),MATCH(BK$1,$D$16:$M$16,0))+VLOOKUP($BE1545,战斗属性模型!$K$22:$O$24,BK$2,FALSE)*INDEX($BW$3:$CF$578,MATCH($BD1545&amp;$BF1545&amp;$BG1545,$BT$3:$BT$578&amp;$BU$3:$BU$578&amp;$BV$3:$BV$578,0),MATCH(BK$1,$BW$1:$CF$1,0))</f>
        <v>0</v>
      </c>
      <c r="BL1545" s="3"/>
      <c r="BM1545" s="3"/>
      <c r="BN1545" s="3"/>
      <c r="BO1545" s="3"/>
      <c r="BP1545" s="3"/>
      <c r="BQ1545" s="3"/>
    </row>
    <row r="1546" spans="56:69" x14ac:dyDescent="0.2">
      <c r="BD1546" t="str">
        <f t="shared" si="1051"/>
        <v>手臂</v>
      </c>
      <c r="BE1546">
        <f t="shared" si="1052"/>
        <v>3</v>
      </c>
      <c r="BF1546">
        <f t="shared" ref="BF1546:BG1546" si="1114">BF970</f>
        <v>2</v>
      </c>
      <c r="BG1546">
        <f t="shared" si="1114"/>
        <v>8</v>
      </c>
      <c r="BH1546" s="3">
        <f t="array" ref="BH1546">INDEX($D$21:$M$44,MATCH($BD1546&amp;$BF1546,$C$21:$C$44&amp;$B$21:$B$44,0),MATCH(BH$1,$D$16:$M$16,0))+VLOOKUP($BE1546,战斗属性模型!$K$22:$O$24,BH$2,FALSE)*INDEX($BW$3:$CF$578,MATCH($BD1546&amp;$BF1546&amp;$BG1546,$BT$3:$BT$578&amp;$BU$3:$BU$578&amp;$BV$3:$BV$578,0),MATCH(BH$1,$BW$1:$CF$1,0))</f>
        <v>153.60000000000002</v>
      </c>
      <c r="BI1546" s="3">
        <f t="array" ref="BI1546">INDEX($D$21:$M$44,MATCH($BD1546&amp;$BF1546,$C$21:$C$44&amp;$B$21:$B$44,0),MATCH(BI$1,$D$16:$M$16,0))+VLOOKUP($BE1546,战斗属性模型!$K$22:$O$24,BI$2,FALSE)*INDEX($BW$3:$CF$578,MATCH($BD1546&amp;$BF1546&amp;$BG1546,$BT$3:$BT$578&amp;$BU$3:$BU$578&amp;$BV$3:$BV$578,0),MATCH(BI$1,$BW$1:$CF$1,0))</f>
        <v>0</v>
      </c>
      <c r="BJ1546" s="3">
        <f t="array" ref="BJ1546">INDEX($D$21:$M$44,MATCH($BD1546&amp;$BF1546,$C$21:$C$44&amp;$B$21:$B$44,0),MATCH(BJ$1,$D$16:$M$16,0))+VLOOKUP($BE1546,战斗属性模型!$K$22:$O$24,BJ$2,FALSE)*INDEX($BW$3:$CF$578,MATCH($BD1546&amp;$BF1546&amp;$BG1546,$BT$3:$BT$578&amp;$BU$3:$BU$578&amp;$BV$3:$BV$578,0),MATCH(BJ$1,$BW$1:$CF$1,0))</f>
        <v>249.60000000000002</v>
      </c>
      <c r="BK1546" s="3">
        <f t="array" ref="BK1546">INDEX($D$21:$M$44,MATCH($BD1546&amp;$BF1546,$C$21:$C$44&amp;$B$21:$B$44,0),MATCH(BK$1,$D$16:$M$16,0))+VLOOKUP($BE1546,战斗属性模型!$K$22:$O$24,BK$2,FALSE)*INDEX($BW$3:$CF$578,MATCH($BD1546&amp;$BF1546&amp;$BG1546,$BT$3:$BT$578&amp;$BU$3:$BU$578&amp;$BV$3:$BV$578,0),MATCH(BK$1,$BW$1:$CF$1,0))</f>
        <v>0</v>
      </c>
      <c r="BL1546" s="3"/>
      <c r="BM1546" s="3"/>
      <c r="BN1546" s="3"/>
      <c r="BO1546" s="3"/>
      <c r="BP1546" s="3"/>
      <c r="BQ1546" s="3"/>
    </row>
    <row r="1547" spans="56:69" x14ac:dyDescent="0.2">
      <c r="BD1547" t="str">
        <f t="shared" si="1051"/>
        <v>手臂</v>
      </c>
      <c r="BE1547">
        <f t="shared" si="1052"/>
        <v>3</v>
      </c>
      <c r="BF1547">
        <f t="shared" ref="BF1547:BG1547" si="1115">BF971</f>
        <v>2</v>
      </c>
      <c r="BG1547">
        <f t="shared" si="1115"/>
        <v>9</v>
      </c>
      <c r="BH1547" s="3">
        <f t="array" ref="BH1547">INDEX($D$21:$M$44,MATCH($BD1547&amp;$BF1547,$C$21:$C$44&amp;$B$21:$B$44,0),MATCH(BH$1,$D$16:$M$16,0))+VLOOKUP($BE1547,战斗属性模型!$K$22:$O$24,BH$2,FALSE)*INDEX($BW$3:$CF$578,MATCH($BD1547&amp;$BF1547&amp;$BG1547,$BT$3:$BT$578&amp;$BU$3:$BU$578&amp;$BV$3:$BV$578,0),MATCH(BH$1,$BW$1:$CF$1,0))</f>
        <v>166.8</v>
      </c>
      <c r="BI1547" s="3">
        <f t="array" ref="BI1547">INDEX($D$21:$M$44,MATCH($BD1547&amp;$BF1547,$C$21:$C$44&amp;$B$21:$B$44,0),MATCH(BI$1,$D$16:$M$16,0))+VLOOKUP($BE1547,战斗属性模型!$K$22:$O$24,BI$2,FALSE)*INDEX($BW$3:$CF$578,MATCH($BD1547&amp;$BF1547&amp;$BG1547,$BT$3:$BT$578&amp;$BU$3:$BU$578&amp;$BV$3:$BV$578,0),MATCH(BI$1,$BW$1:$CF$1,0))</f>
        <v>0</v>
      </c>
      <c r="BJ1547" s="3">
        <f t="array" ref="BJ1547">INDEX($D$21:$M$44,MATCH($BD1547&amp;$BF1547,$C$21:$C$44&amp;$B$21:$B$44,0),MATCH(BJ$1,$D$16:$M$16,0))+VLOOKUP($BE1547,战斗属性模型!$K$22:$O$24,BJ$2,FALSE)*INDEX($BW$3:$CF$578,MATCH($BD1547&amp;$BF1547&amp;$BG1547,$BT$3:$BT$578&amp;$BU$3:$BU$578&amp;$BV$3:$BV$578,0),MATCH(BJ$1,$BW$1:$CF$1,0))</f>
        <v>268.8</v>
      </c>
      <c r="BK1547" s="3">
        <f t="array" ref="BK1547">INDEX($D$21:$M$44,MATCH($BD1547&amp;$BF1547,$C$21:$C$44&amp;$B$21:$B$44,0),MATCH(BK$1,$D$16:$M$16,0))+VLOOKUP($BE1547,战斗属性模型!$K$22:$O$24,BK$2,FALSE)*INDEX($BW$3:$CF$578,MATCH($BD1547&amp;$BF1547&amp;$BG1547,$BT$3:$BT$578&amp;$BU$3:$BU$578&amp;$BV$3:$BV$578,0),MATCH(BK$1,$BW$1:$CF$1,0))</f>
        <v>0</v>
      </c>
      <c r="BL1547" s="3"/>
      <c r="BM1547" s="3"/>
      <c r="BN1547" s="3"/>
      <c r="BO1547" s="3"/>
      <c r="BP1547" s="3"/>
      <c r="BQ1547" s="3"/>
    </row>
    <row r="1548" spans="56:69" x14ac:dyDescent="0.2">
      <c r="BD1548" t="str">
        <f t="shared" si="1051"/>
        <v>手臂</v>
      </c>
      <c r="BE1548">
        <f t="shared" si="1052"/>
        <v>3</v>
      </c>
      <c r="BF1548">
        <f t="shared" ref="BF1548:BG1548" si="1116">BF972</f>
        <v>2</v>
      </c>
      <c r="BG1548">
        <f t="shared" si="1116"/>
        <v>10</v>
      </c>
      <c r="BH1548" s="3">
        <f t="array" ref="BH1548">INDEX($D$21:$M$44,MATCH($BD1548&amp;$BF1548,$C$21:$C$44&amp;$B$21:$B$44,0),MATCH(BH$1,$D$16:$M$16,0))+VLOOKUP($BE1548,战斗属性模型!$K$22:$O$24,BH$2,FALSE)*INDEX($BW$3:$CF$578,MATCH($BD1548&amp;$BF1548&amp;$BG1548,$BT$3:$BT$578&amp;$BU$3:$BU$578&amp;$BV$3:$BV$578,0),MATCH(BH$1,$BW$1:$CF$1,0))</f>
        <v>180</v>
      </c>
      <c r="BI1548" s="3">
        <f t="array" ref="BI1548">INDEX($D$21:$M$44,MATCH($BD1548&amp;$BF1548,$C$21:$C$44&amp;$B$21:$B$44,0),MATCH(BI$1,$D$16:$M$16,0))+VLOOKUP($BE1548,战斗属性模型!$K$22:$O$24,BI$2,FALSE)*INDEX($BW$3:$CF$578,MATCH($BD1548&amp;$BF1548&amp;$BG1548,$BT$3:$BT$578&amp;$BU$3:$BU$578&amp;$BV$3:$BV$578,0),MATCH(BI$1,$BW$1:$CF$1,0))</f>
        <v>0</v>
      </c>
      <c r="BJ1548" s="3">
        <f t="array" ref="BJ1548">INDEX($D$21:$M$44,MATCH($BD1548&amp;$BF1548,$C$21:$C$44&amp;$B$21:$B$44,0),MATCH(BJ$1,$D$16:$M$16,0))+VLOOKUP($BE1548,战斗属性模型!$K$22:$O$24,BJ$2,FALSE)*INDEX($BW$3:$CF$578,MATCH($BD1548&amp;$BF1548&amp;$BG1548,$BT$3:$BT$578&amp;$BU$3:$BU$578&amp;$BV$3:$BV$578,0),MATCH(BJ$1,$BW$1:$CF$1,0))</f>
        <v>288</v>
      </c>
      <c r="BK1548" s="3">
        <f t="array" ref="BK1548">INDEX($D$21:$M$44,MATCH($BD1548&amp;$BF1548,$C$21:$C$44&amp;$B$21:$B$44,0),MATCH(BK$1,$D$16:$M$16,0))+VLOOKUP($BE1548,战斗属性模型!$K$22:$O$24,BK$2,FALSE)*INDEX($BW$3:$CF$578,MATCH($BD1548&amp;$BF1548&amp;$BG1548,$BT$3:$BT$578&amp;$BU$3:$BU$578&amp;$BV$3:$BV$578,0),MATCH(BK$1,$BW$1:$CF$1,0))</f>
        <v>0</v>
      </c>
      <c r="BL1548" s="3"/>
      <c r="BM1548" s="3"/>
      <c r="BN1548" s="3"/>
      <c r="BO1548" s="3"/>
      <c r="BP1548" s="3"/>
      <c r="BQ1548" s="3"/>
    </row>
    <row r="1549" spans="56:69" x14ac:dyDescent="0.2">
      <c r="BD1549" t="str">
        <f t="shared" ref="BD1549:BD1612" si="1117">BD973</f>
        <v>手臂</v>
      </c>
      <c r="BE1549">
        <f t="shared" ref="BE1549:BE1612" si="1118">BE973+1</f>
        <v>3</v>
      </c>
      <c r="BF1549">
        <f t="shared" ref="BF1549:BG1549" si="1119">BF973</f>
        <v>2</v>
      </c>
      <c r="BG1549">
        <f t="shared" si="1119"/>
        <v>11</v>
      </c>
      <c r="BH1549" s="3">
        <f t="array" ref="BH1549">INDEX($D$21:$M$44,MATCH($BD1549&amp;$BF1549,$C$21:$C$44&amp;$B$21:$B$44,0),MATCH(BH$1,$D$16:$M$16,0))+VLOOKUP($BE1549,战斗属性模型!$K$22:$O$24,BH$2,FALSE)*INDEX($BW$3:$CF$578,MATCH($BD1549&amp;$BF1549&amp;$BG1549,$BT$3:$BT$578&amp;$BU$3:$BU$578&amp;$BV$3:$BV$578,0),MATCH(BH$1,$BW$1:$CF$1,0))</f>
        <v>193.20000000000002</v>
      </c>
      <c r="BI1549" s="3">
        <f t="array" ref="BI1549">INDEX($D$21:$M$44,MATCH($BD1549&amp;$BF1549,$C$21:$C$44&amp;$B$21:$B$44,0),MATCH(BI$1,$D$16:$M$16,0))+VLOOKUP($BE1549,战斗属性模型!$K$22:$O$24,BI$2,FALSE)*INDEX($BW$3:$CF$578,MATCH($BD1549&amp;$BF1549&amp;$BG1549,$BT$3:$BT$578&amp;$BU$3:$BU$578&amp;$BV$3:$BV$578,0),MATCH(BI$1,$BW$1:$CF$1,0))</f>
        <v>0</v>
      </c>
      <c r="BJ1549" s="3">
        <f t="array" ref="BJ1549">INDEX($D$21:$M$44,MATCH($BD1549&amp;$BF1549,$C$21:$C$44&amp;$B$21:$B$44,0),MATCH(BJ$1,$D$16:$M$16,0))+VLOOKUP($BE1549,战斗属性模型!$K$22:$O$24,BJ$2,FALSE)*INDEX($BW$3:$CF$578,MATCH($BD1549&amp;$BF1549&amp;$BG1549,$BT$3:$BT$578&amp;$BU$3:$BU$578&amp;$BV$3:$BV$578,0),MATCH(BJ$1,$BW$1:$CF$1,0))</f>
        <v>307.20000000000005</v>
      </c>
      <c r="BK1549" s="3">
        <f t="array" ref="BK1549">INDEX($D$21:$M$44,MATCH($BD1549&amp;$BF1549,$C$21:$C$44&amp;$B$21:$B$44,0),MATCH(BK$1,$D$16:$M$16,0))+VLOOKUP($BE1549,战斗属性模型!$K$22:$O$24,BK$2,FALSE)*INDEX($BW$3:$CF$578,MATCH($BD1549&amp;$BF1549&amp;$BG1549,$BT$3:$BT$578&amp;$BU$3:$BU$578&amp;$BV$3:$BV$578,0),MATCH(BK$1,$BW$1:$CF$1,0))</f>
        <v>0</v>
      </c>
      <c r="BL1549" s="3"/>
      <c r="BM1549" s="3"/>
      <c r="BN1549" s="3"/>
      <c r="BO1549" s="3"/>
      <c r="BP1549" s="3"/>
      <c r="BQ1549" s="3"/>
    </row>
    <row r="1550" spans="56:69" x14ac:dyDescent="0.2">
      <c r="BD1550" t="str">
        <f t="shared" si="1117"/>
        <v>手臂</v>
      </c>
      <c r="BE1550">
        <f t="shared" si="1118"/>
        <v>3</v>
      </c>
      <c r="BF1550">
        <f t="shared" ref="BF1550:BG1550" si="1120">BF974</f>
        <v>2</v>
      </c>
      <c r="BG1550">
        <f t="shared" si="1120"/>
        <v>12</v>
      </c>
      <c r="BH1550" s="3">
        <f t="array" ref="BH1550">INDEX($D$21:$M$44,MATCH($BD1550&amp;$BF1550,$C$21:$C$44&amp;$B$21:$B$44,0),MATCH(BH$1,$D$16:$M$16,0))+VLOOKUP($BE1550,战斗属性模型!$K$22:$O$24,BH$2,FALSE)*INDEX($BW$3:$CF$578,MATCH($BD1550&amp;$BF1550&amp;$BG1550,$BT$3:$BT$578&amp;$BU$3:$BU$578&amp;$BV$3:$BV$578,0),MATCH(BH$1,$BW$1:$CF$1,0))</f>
        <v>206.4</v>
      </c>
      <c r="BI1550" s="3">
        <f t="array" ref="BI1550">INDEX($D$21:$M$44,MATCH($BD1550&amp;$BF1550,$C$21:$C$44&amp;$B$21:$B$44,0),MATCH(BI$1,$D$16:$M$16,0))+VLOOKUP($BE1550,战斗属性模型!$K$22:$O$24,BI$2,FALSE)*INDEX($BW$3:$CF$578,MATCH($BD1550&amp;$BF1550&amp;$BG1550,$BT$3:$BT$578&amp;$BU$3:$BU$578&amp;$BV$3:$BV$578,0),MATCH(BI$1,$BW$1:$CF$1,0))</f>
        <v>0</v>
      </c>
      <c r="BJ1550" s="3">
        <f t="array" ref="BJ1550">INDEX($D$21:$M$44,MATCH($BD1550&amp;$BF1550,$C$21:$C$44&amp;$B$21:$B$44,0),MATCH(BJ$1,$D$16:$M$16,0))+VLOOKUP($BE1550,战斗属性模型!$K$22:$O$24,BJ$2,FALSE)*INDEX($BW$3:$CF$578,MATCH($BD1550&amp;$BF1550&amp;$BG1550,$BT$3:$BT$578&amp;$BU$3:$BU$578&amp;$BV$3:$BV$578,0),MATCH(BJ$1,$BW$1:$CF$1,0))</f>
        <v>326.39999999999998</v>
      </c>
      <c r="BK1550" s="3">
        <f t="array" ref="BK1550">INDEX($D$21:$M$44,MATCH($BD1550&amp;$BF1550,$C$21:$C$44&amp;$B$21:$B$44,0),MATCH(BK$1,$D$16:$M$16,0))+VLOOKUP($BE1550,战斗属性模型!$K$22:$O$24,BK$2,FALSE)*INDEX($BW$3:$CF$578,MATCH($BD1550&amp;$BF1550&amp;$BG1550,$BT$3:$BT$578&amp;$BU$3:$BU$578&amp;$BV$3:$BV$578,0),MATCH(BK$1,$BW$1:$CF$1,0))</f>
        <v>0</v>
      </c>
      <c r="BL1550" s="3"/>
      <c r="BM1550" s="3"/>
      <c r="BN1550" s="3"/>
      <c r="BO1550" s="3"/>
      <c r="BP1550" s="3"/>
      <c r="BQ1550" s="3"/>
    </row>
    <row r="1551" spans="56:69" x14ac:dyDescent="0.2">
      <c r="BD1551" t="str">
        <f t="shared" si="1117"/>
        <v>手臂</v>
      </c>
      <c r="BE1551">
        <f t="shared" si="1118"/>
        <v>3</v>
      </c>
      <c r="BF1551">
        <f t="shared" ref="BF1551:BG1551" si="1121">BF975</f>
        <v>2</v>
      </c>
      <c r="BG1551">
        <f t="shared" si="1121"/>
        <v>13</v>
      </c>
      <c r="BH1551" s="3">
        <f t="array" ref="BH1551">INDEX($D$21:$M$44,MATCH($BD1551&amp;$BF1551,$C$21:$C$44&amp;$B$21:$B$44,0),MATCH(BH$1,$D$16:$M$16,0))+VLOOKUP($BE1551,战斗属性模型!$K$22:$O$24,BH$2,FALSE)*INDEX($BW$3:$CF$578,MATCH($BD1551&amp;$BF1551&amp;$BG1551,$BT$3:$BT$578&amp;$BU$3:$BU$578&amp;$BV$3:$BV$578,0),MATCH(BH$1,$BW$1:$CF$1,0))</f>
        <v>219.60000000000002</v>
      </c>
      <c r="BI1551" s="3">
        <f t="array" ref="BI1551">INDEX($D$21:$M$44,MATCH($BD1551&amp;$BF1551,$C$21:$C$44&amp;$B$21:$B$44,0),MATCH(BI$1,$D$16:$M$16,0))+VLOOKUP($BE1551,战斗属性模型!$K$22:$O$24,BI$2,FALSE)*INDEX($BW$3:$CF$578,MATCH($BD1551&amp;$BF1551&amp;$BG1551,$BT$3:$BT$578&amp;$BU$3:$BU$578&amp;$BV$3:$BV$578,0),MATCH(BI$1,$BW$1:$CF$1,0))</f>
        <v>0</v>
      </c>
      <c r="BJ1551" s="3">
        <f t="array" ref="BJ1551">INDEX($D$21:$M$44,MATCH($BD1551&amp;$BF1551,$C$21:$C$44&amp;$B$21:$B$44,0),MATCH(BJ$1,$D$16:$M$16,0))+VLOOKUP($BE1551,战斗属性模型!$K$22:$O$24,BJ$2,FALSE)*INDEX($BW$3:$CF$578,MATCH($BD1551&amp;$BF1551&amp;$BG1551,$BT$3:$BT$578&amp;$BU$3:$BU$578&amp;$BV$3:$BV$578,0),MATCH(BJ$1,$BW$1:$CF$1,0))</f>
        <v>345.6</v>
      </c>
      <c r="BK1551" s="3">
        <f t="array" ref="BK1551">INDEX($D$21:$M$44,MATCH($BD1551&amp;$BF1551,$C$21:$C$44&amp;$B$21:$B$44,0),MATCH(BK$1,$D$16:$M$16,0))+VLOOKUP($BE1551,战斗属性模型!$K$22:$O$24,BK$2,FALSE)*INDEX($BW$3:$CF$578,MATCH($BD1551&amp;$BF1551&amp;$BG1551,$BT$3:$BT$578&amp;$BU$3:$BU$578&amp;$BV$3:$BV$578,0),MATCH(BK$1,$BW$1:$CF$1,0))</f>
        <v>0</v>
      </c>
      <c r="BL1551" s="3"/>
      <c r="BM1551" s="3"/>
      <c r="BN1551" s="3"/>
      <c r="BO1551" s="3"/>
      <c r="BP1551" s="3"/>
      <c r="BQ1551" s="3"/>
    </row>
    <row r="1552" spans="56:69" x14ac:dyDescent="0.2">
      <c r="BD1552" t="str">
        <f t="shared" si="1117"/>
        <v>手臂</v>
      </c>
      <c r="BE1552">
        <f t="shared" si="1118"/>
        <v>3</v>
      </c>
      <c r="BF1552">
        <f t="shared" ref="BF1552:BG1552" si="1122">BF976</f>
        <v>2</v>
      </c>
      <c r="BG1552">
        <f t="shared" si="1122"/>
        <v>14</v>
      </c>
      <c r="BH1552" s="3">
        <f t="array" ref="BH1552">INDEX($D$21:$M$44,MATCH($BD1552&amp;$BF1552,$C$21:$C$44&amp;$B$21:$B$44,0),MATCH(BH$1,$D$16:$M$16,0))+VLOOKUP($BE1552,战斗属性模型!$K$22:$O$24,BH$2,FALSE)*INDEX($BW$3:$CF$578,MATCH($BD1552&amp;$BF1552&amp;$BG1552,$BT$3:$BT$578&amp;$BU$3:$BU$578&amp;$BV$3:$BV$578,0),MATCH(BH$1,$BW$1:$CF$1,0))</f>
        <v>232.8</v>
      </c>
      <c r="BI1552" s="3">
        <f t="array" ref="BI1552">INDEX($D$21:$M$44,MATCH($BD1552&amp;$BF1552,$C$21:$C$44&amp;$B$21:$B$44,0),MATCH(BI$1,$D$16:$M$16,0))+VLOOKUP($BE1552,战斗属性模型!$K$22:$O$24,BI$2,FALSE)*INDEX($BW$3:$CF$578,MATCH($BD1552&amp;$BF1552&amp;$BG1552,$BT$3:$BT$578&amp;$BU$3:$BU$578&amp;$BV$3:$BV$578,0),MATCH(BI$1,$BW$1:$CF$1,0))</f>
        <v>0</v>
      </c>
      <c r="BJ1552" s="3">
        <f t="array" ref="BJ1552">INDEX($D$21:$M$44,MATCH($BD1552&amp;$BF1552,$C$21:$C$44&amp;$B$21:$B$44,0),MATCH(BJ$1,$D$16:$M$16,0))+VLOOKUP($BE1552,战斗属性模型!$K$22:$O$24,BJ$2,FALSE)*INDEX($BW$3:$CF$578,MATCH($BD1552&amp;$BF1552&amp;$BG1552,$BT$3:$BT$578&amp;$BU$3:$BU$578&amp;$BV$3:$BV$578,0),MATCH(BJ$1,$BW$1:$CF$1,0))</f>
        <v>364.8</v>
      </c>
      <c r="BK1552" s="3">
        <f t="array" ref="BK1552">INDEX($D$21:$M$44,MATCH($BD1552&amp;$BF1552,$C$21:$C$44&amp;$B$21:$B$44,0),MATCH(BK$1,$D$16:$M$16,0))+VLOOKUP($BE1552,战斗属性模型!$K$22:$O$24,BK$2,FALSE)*INDEX($BW$3:$CF$578,MATCH($BD1552&amp;$BF1552&amp;$BG1552,$BT$3:$BT$578&amp;$BU$3:$BU$578&amp;$BV$3:$BV$578,0),MATCH(BK$1,$BW$1:$CF$1,0))</f>
        <v>0</v>
      </c>
      <c r="BL1552" s="3"/>
      <c r="BM1552" s="3"/>
      <c r="BN1552" s="3"/>
      <c r="BO1552" s="3"/>
      <c r="BP1552" s="3"/>
      <c r="BQ1552" s="3"/>
    </row>
    <row r="1553" spans="56:69" x14ac:dyDescent="0.2">
      <c r="BD1553" t="str">
        <f t="shared" si="1117"/>
        <v>手臂</v>
      </c>
      <c r="BE1553">
        <f t="shared" si="1118"/>
        <v>3</v>
      </c>
      <c r="BF1553">
        <f t="shared" ref="BF1553:BG1553" si="1123">BF977</f>
        <v>2</v>
      </c>
      <c r="BG1553">
        <f t="shared" si="1123"/>
        <v>15</v>
      </c>
      <c r="BH1553" s="3">
        <f t="array" ref="BH1553">INDEX($D$21:$M$44,MATCH($BD1553&amp;$BF1553,$C$21:$C$44&amp;$B$21:$B$44,0),MATCH(BH$1,$D$16:$M$16,0))+VLOOKUP($BE1553,战斗属性模型!$K$22:$O$24,BH$2,FALSE)*INDEX($BW$3:$CF$578,MATCH($BD1553&amp;$BF1553&amp;$BG1553,$BT$3:$BT$578&amp;$BU$3:$BU$578&amp;$BV$3:$BV$578,0),MATCH(BH$1,$BW$1:$CF$1,0))</f>
        <v>246.00000000000003</v>
      </c>
      <c r="BI1553" s="3">
        <f t="array" ref="BI1553">INDEX($D$21:$M$44,MATCH($BD1553&amp;$BF1553,$C$21:$C$44&amp;$B$21:$B$44,0),MATCH(BI$1,$D$16:$M$16,0))+VLOOKUP($BE1553,战斗属性模型!$K$22:$O$24,BI$2,FALSE)*INDEX($BW$3:$CF$578,MATCH($BD1553&amp;$BF1553&amp;$BG1553,$BT$3:$BT$578&amp;$BU$3:$BU$578&amp;$BV$3:$BV$578,0),MATCH(BI$1,$BW$1:$CF$1,0))</f>
        <v>0</v>
      </c>
      <c r="BJ1553" s="3">
        <f t="array" ref="BJ1553">INDEX($D$21:$M$44,MATCH($BD1553&amp;$BF1553,$C$21:$C$44&amp;$B$21:$B$44,0),MATCH(BJ$1,$D$16:$M$16,0))+VLOOKUP($BE1553,战斗属性模型!$K$22:$O$24,BJ$2,FALSE)*INDEX($BW$3:$CF$578,MATCH($BD1553&amp;$BF1553&amp;$BG1553,$BT$3:$BT$578&amp;$BU$3:$BU$578&amp;$BV$3:$BV$578,0),MATCH(BJ$1,$BW$1:$CF$1,0))</f>
        <v>384</v>
      </c>
      <c r="BK1553" s="3">
        <f t="array" ref="BK1553">INDEX($D$21:$M$44,MATCH($BD1553&amp;$BF1553,$C$21:$C$44&amp;$B$21:$B$44,0),MATCH(BK$1,$D$16:$M$16,0))+VLOOKUP($BE1553,战斗属性模型!$K$22:$O$24,BK$2,FALSE)*INDEX($BW$3:$CF$578,MATCH($BD1553&amp;$BF1553&amp;$BG1553,$BT$3:$BT$578&amp;$BU$3:$BU$578&amp;$BV$3:$BV$578,0),MATCH(BK$1,$BW$1:$CF$1,0))</f>
        <v>0</v>
      </c>
      <c r="BL1553" s="3"/>
      <c r="BM1553" s="3"/>
      <c r="BN1553" s="3"/>
      <c r="BO1553" s="3"/>
      <c r="BP1553" s="3"/>
      <c r="BQ1553" s="3"/>
    </row>
    <row r="1554" spans="56:69" x14ac:dyDescent="0.2">
      <c r="BD1554" t="str">
        <f t="shared" si="1117"/>
        <v>手臂</v>
      </c>
      <c r="BE1554">
        <f t="shared" si="1118"/>
        <v>3</v>
      </c>
      <c r="BF1554">
        <f t="shared" ref="BF1554:BG1554" si="1124">BF978</f>
        <v>2</v>
      </c>
      <c r="BG1554">
        <f t="shared" si="1124"/>
        <v>16</v>
      </c>
      <c r="BH1554" s="3">
        <f t="array" ref="BH1554">INDEX($D$21:$M$44,MATCH($BD1554&amp;$BF1554,$C$21:$C$44&amp;$B$21:$B$44,0),MATCH(BH$1,$D$16:$M$16,0))+VLOOKUP($BE1554,战斗属性模型!$K$22:$O$24,BH$2,FALSE)*INDEX($BW$3:$CF$578,MATCH($BD1554&amp;$BF1554&amp;$BG1554,$BT$3:$BT$578&amp;$BU$3:$BU$578&amp;$BV$3:$BV$578,0),MATCH(BH$1,$BW$1:$CF$1,0))</f>
        <v>259.20000000000005</v>
      </c>
      <c r="BI1554" s="3">
        <f t="array" ref="BI1554">INDEX($D$21:$M$44,MATCH($BD1554&amp;$BF1554,$C$21:$C$44&amp;$B$21:$B$44,0),MATCH(BI$1,$D$16:$M$16,0))+VLOOKUP($BE1554,战斗属性模型!$K$22:$O$24,BI$2,FALSE)*INDEX($BW$3:$CF$578,MATCH($BD1554&amp;$BF1554&amp;$BG1554,$BT$3:$BT$578&amp;$BU$3:$BU$578&amp;$BV$3:$BV$578,0),MATCH(BI$1,$BW$1:$CF$1,0))</f>
        <v>0</v>
      </c>
      <c r="BJ1554" s="3">
        <f t="array" ref="BJ1554">INDEX($D$21:$M$44,MATCH($BD1554&amp;$BF1554,$C$21:$C$44&amp;$B$21:$B$44,0),MATCH(BJ$1,$D$16:$M$16,0))+VLOOKUP($BE1554,战斗属性模型!$K$22:$O$24,BJ$2,FALSE)*INDEX($BW$3:$CF$578,MATCH($BD1554&amp;$BF1554&amp;$BG1554,$BT$3:$BT$578&amp;$BU$3:$BU$578&amp;$BV$3:$BV$578,0),MATCH(BJ$1,$BW$1:$CF$1,0))</f>
        <v>403.20000000000005</v>
      </c>
      <c r="BK1554" s="3">
        <f t="array" ref="BK1554">INDEX($D$21:$M$44,MATCH($BD1554&amp;$BF1554,$C$21:$C$44&amp;$B$21:$B$44,0),MATCH(BK$1,$D$16:$M$16,0))+VLOOKUP($BE1554,战斗属性模型!$K$22:$O$24,BK$2,FALSE)*INDEX($BW$3:$CF$578,MATCH($BD1554&amp;$BF1554&amp;$BG1554,$BT$3:$BT$578&amp;$BU$3:$BU$578&amp;$BV$3:$BV$578,0),MATCH(BK$1,$BW$1:$CF$1,0))</f>
        <v>0</v>
      </c>
      <c r="BL1554" s="3"/>
      <c r="BM1554" s="3"/>
      <c r="BN1554" s="3"/>
      <c r="BO1554" s="3"/>
      <c r="BP1554" s="3"/>
      <c r="BQ1554" s="3"/>
    </row>
    <row r="1555" spans="56:69" x14ac:dyDescent="0.2">
      <c r="BD1555" t="str">
        <f t="shared" si="1117"/>
        <v>手臂</v>
      </c>
      <c r="BE1555">
        <f t="shared" si="1118"/>
        <v>3</v>
      </c>
      <c r="BF1555">
        <f t="shared" ref="BF1555:BG1555" si="1125">BF979</f>
        <v>2</v>
      </c>
      <c r="BG1555">
        <f t="shared" si="1125"/>
        <v>17</v>
      </c>
      <c r="BH1555" s="3">
        <f t="array" ref="BH1555">INDEX($D$21:$M$44,MATCH($BD1555&amp;$BF1555,$C$21:$C$44&amp;$B$21:$B$44,0),MATCH(BH$1,$D$16:$M$16,0))+VLOOKUP($BE1555,战斗属性模型!$K$22:$O$24,BH$2,FALSE)*INDEX($BW$3:$CF$578,MATCH($BD1555&amp;$BF1555&amp;$BG1555,$BT$3:$BT$578&amp;$BU$3:$BU$578&amp;$BV$3:$BV$578,0),MATCH(BH$1,$BW$1:$CF$1,0))</f>
        <v>272.39999999999998</v>
      </c>
      <c r="BI1555" s="3">
        <f t="array" ref="BI1555">INDEX($D$21:$M$44,MATCH($BD1555&amp;$BF1555,$C$21:$C$44&amp;$B$21:$B$44,0),MATCH(BI$1,$D$16:$M$16,0))+VLOOKUP($BE1555,战斗属性模型!$K$22:$O$24,BI$2,FALSE)*INDEX($BW$3:$CF$578,MATCH($BD1555&amp;$BF1555&amp;$BG1555,$BT$3:$BT$578&amp;$BU$3:$BU$578&amp;$BV$3:$BV$578,0),MATCH(BI$1,$BW$1:$CF$1,0))</f>
        <v>0</v>
      </c>
      <c r="BJ1555" s="3">
        <f t="array" ref="BJ1555">INDEX($D$21:$M$44,MATCH($BD1555&amp;$BF1555,$C$21:$C$44&amp;$B$21:$B$44,0),MATCH(BJ$1,$D$16:$M$16,0))+VLOOKUP($BE1555,战斗属性模型!$K$22:$O$24,BJ$2,FALSE)*INDEX($BW$3:$CF$578,MATCH($BD1555&amp;$BF1555&amp;$BG1555,$BT$3:$BT$578&amp;$BU$3:$BU$578&amp;$BV$3:$BV$578,0),MATCH(BJ$1,$BW$1:$CF$1,0))</f>
        <v>422.40000000000003</v>
      </c>
      <c r="BK1555" s="3">
        <f t="array" ref="BK1555">INDEX($D$21:$M$44,MATCH($BD1555&amp;$BF1555,$C$21:$C$44&amp;$B$21:$B$44,0),MATCH(BK$1,$D$16:$M$16,0))+VLOOKUP($BE1555,战斗属性模型!$K$22:$O$24,BK$2,FALSE)*INDEX($BW$3:$CF$578,MATCH($BD1555&amp;$BF1555&amp;$BG1555,$BT$3:$BT$578&amp;$BU$3:$BU$578&amp;$BV$3:$BV$578,0),MATCH(BK$1,$BW$1:$CF$1,0))</f>
        <v>0</v>
      </c>
      <c r="BL1555" s="3"/>
      <c r="BM1555" s="3"/>
      <c r="BN1555" s="3"/>
      <c r="BO1555" s="3"/>
      <c r="BP1555" s="3"/>
      <c r="BQ1555" s="3"/>
    </row>
    <row r="1556" spans="56:69" x14ac:dyDescent="0.2">
      <c r="BD1556" t="str">
        <f t="shared" si="1117"/>
        <v>手臂</v>
      </c>
      <c r="BE1556">
        <f t="shared" si="1118"/>
        <v>3</v>
      </c>
      <c r="BF1556">
        <f t="shared" ref="BF1556:BG1556" si="1126">BF980</f>
        <v>2</v>
      </c>
      <c r="BG1556">
        <f t="shared" si="1126"/>
        <v>18</v>
      </c>
      <c r="BH1556" s="3">
        <f t="array" ref="BH1556">INDEX($D$21:$M$44,MATCH($BD1556&amp;$BF1556,$C$21:$C$44&amp;$B$21:$B$44,0),MATCH(BH$1,$D$16:$M$16,0))+VLOOKUP($BE1556,战斗属性模型!$K$22:$O$24,BH$2,FALSE)*INDEX($BW$3:$CF$578,MATCH($BD1556&amp;$BF1556&amp;$BG1556,$BT$3:$BT$578&amp;$BU$3:$BU$578&amp;$BV$3:$BV$578,0),MATCH(BH$1,$BW$1:$CF$1,0))</f>
        <v>285.60000000000002</v>
      </c>
      <c r="BI1556" s="3">
        <f t="array" ref="BI1556">INDEX($D$21:$M$44,MATCH($BD1556&amp;$BF1556,$C$21:$C$44&amp;$B$21:$B$44,0),MATCH(BI$1,$D$16:$M$16,0))+VLOOKUP($BE1556,战斗属性模型!$K$22:$O$24,BI$2,FALSE)*INDEX($BW$3:$CF$578,MATCH($BD1556&amp;$BF1556&amp;$BG1556,$BT$3:$BT$578&amp;$BU$3:$BU$578&amp;$BV$3:$BV$578,0),MATCH(BI$1,$BW$1:$CF$1,0))</f>
        <v>0</v>
      </c>
      <c r="BJ1556" s="3">
        <f t="array" ref="BJ1556">INDEX($D$21:$M$44,MATCH($BD1556&amp;$BF1556,$C$21:$C$44&amp;$B$21:$B$44,0),MATCH(BJ$1,$D$16:$M$16,0))+VLOOKUP($BE1556,战斗属性模型!$K$22:$O$24,BJ$2,FALSE)*INDEX($BW$3:$CF$578,MATCH($BD1556&amp;$BF1556&amp;$BG1556,$BT$3:$BT$578&amp;$BU$3:$BU$578&amp;$BV$3:$BV$578,0),MATCH(BJ$1,$BW$1:$CF$1,0))</f>
        <v>441.6</v>
      </c>
      <c r="BK1556" s="3">
        <f t="array" ref="BK1556">INDEX($D$21:$M$44,MATCH($BD1556&amp;$BF1556,$C$21:$C$44&amp;$B$21:$B$44,0),MATCH(BK$1,$D$16:$M$16,0))+VLOOKUP($BE1556,战斗属性模型!$K$22:$O$24,BK$2,FALSE)*INDEX($BW$3:$CF$578,MATCH($BD1556&amp;$BF1556&amp;$BG1556,$BT$3:$BT$578&amp;$BU$3:$BU$578&amp;$BV$3:$BV$578,0),MATCH(BK$1,$BW$1:$CF$1,0))</f>
        <v>0</v>
      </c>
      <c r="BL1556" s="3"/>
      <c r="BM1556" s="3"/>
      <c r="BN1556" s="3"/>
      <c r="BO1556" s="3"/>
      <c r="BP1556" s="3"/>
      <c r="BQ1556" s="3"/>
    </row>
    <row r="1557" spans="56:69" x14ac:dyDescent="0.2">
      <c r="BD1557" t="str">
        <f t="shared" si="1117"/>
        <v>手臂</v>
      </c>
      <c r="BE1557">
        <f t="shared" si="1118"/>
        <v>3</v>
      </c>
      <c r="BF1557">
        <f t="shared" ref="BF1557:BG1557" si="1127">BF981</f>
        <v>2</v>
      </c>
      <c r="BG1557">
        <f t="shared" si="1127"/>
        <v>19</v>
      </c>
      <c r="BH1557" s="3">
        <f t="array" ref="BH1557">INDEX($D$21:$M$44,MATCH($BD1557&amp;$BF1557,$C$21:$C$44&amp;$B$21:$B$44,0),MATCH(BH$1,$D$16:$M$16,0))+VLOOKUP($BE1557,战斗属性模型!$K$22:$O$24,BH$2,FALSE)*INDEX($BW$3:$CF$578,MATCH($BD1557&amp;$BF1557&amp;$BG1557,$BT$3:$BT$578&amp;$BU$3:$BU$578&amp;$BV$3:$BV$578,0),MATCH(BH$1,$BW$1:$CF$1,0))</f>
        <v>298.8</v>
      </c>
      <c r="BI1557" s="3">
        <f t="array" ref="BI1557">INDEX($D$21:$M$44,MATCH($BD1557&amp;$BF1557,$C$21:$C$44&amp;$B$21:$B$44,0),MATCH(BI$1,$D$16:$M$16,0))+VLOOKUP($BE1557,战斗属性模型!$K$22:$O$24,BI$2,FALSE)*INDEX($BW$3:$CF$578,MATCH($BD1557&amp;$BF1557&amp;$BG1557,$BT$3:$BT$578&amp;$BU$3:$BU$578&amp;$BV$3:$BV$578,0),MATCH(BI$1,$BW$1:$CF$1,0))</f>
        <v>0</v>
      </c>
      <c r="BJ1557" s="3">
        <f t="array" ref="BJ1557">INDEX($D$21:$M$44,MATCH($BD1557&amp;$BF1557,$C$21:$C$44&amp;$B$21:$B$44,0),MATCH(BJ$1,$D$16:$M$16,0))+VLOOKUP($BE1557,战斗属性模型!$K$22:$O$24,BJ$2,FALSE)*INDEX($BW$3:$CF$578,MATCH($BD1557&amp;$BF1557&amp;$BG1557,$BT$3:$BT$578&amp;$BU$3:$BU$578&amp;$BV$3:$BV$578,0),MATCH(BJ$1,$BW$1:$CF$1,0))</f>
        <v>460.8</v>
      </c>
      <c r="BK1557" s="3">
        <f t="array" ref="BK1557">INDEX($D$21:$M$44,MATCH($BD1557&amp;$BF1557,$C$21:$C$44&amp;$B$21:$B$44,0),MATCH(BK$1,$D$16:$M$16,0))+VLOOKUP($BE1557,战斗属性模型!$K$22:$O$24,BK$2,FALSE)*INDEX($BW$3:$CF$578,MATCH($BD1557&amp;$BF1557&amp;$BG1557,$BT$3:$BT$578&amp;$BU$3:$BU$578&amp;$BV$3:$BV$578,0),MATCH(BK$1,$BW$1:$CF$1,0))</f>
        <v>0</v>
      </c>
      <c r="BL1557" s="3"/>
      <c r="BM1557" s="3"/>
      <c r="BN1557" s="3"/>
      <c r="BO1557" s="3"/>
      <c r="BP1557" s="3"/>
      <c r="BQ1557" s="3"/>
    </row>
    <row r="1558" spans="56:69" x14ac:dyDescent="0.2">
      <c r="BD1558" t="str">
        <f t="shared" si="1117"/>
        <v>手臂</v>
      </c>
      <c r="BE1558">
        <f t="shared" si="1118"/>
        <v>3</v>
      </c>
      <c r="BF1558">
        <f t="shared" ref="BF1558:BG1558" si="1128">BF982</f>
        <v>2</v>
      </c>
      <c r="BG1558">
        <f t="shared" si="1128"/>
        <v>20</v>
      </c>
      <c r="BH1558" s="3">
        <f t="array" ref="BH1558">INDEX($D$21:$M$44,MATCH($BD1558&amp;$BF1558,$C$21:$C$44&amp;$B$21:$B$44,0),MATCH(BH$1,$D$16:$M$16,0))+VLOOKUP($BE1558,战斗属性模型!$K$22:$O$24,BH$2,FALSE)*INDEX($BW$3:$CF$578,MATCH($BD1558&amp;$BF1558&amp;$BG1558,$BT$3:$BT$578&amp;$BU$3:$BU$578&amp;$BV$3:$BV$578,0),MATCH(BH$1,$BW$1:$CF$1,0))</f>
        <v>312</v>
      </c>
      <c r="BI1558" s="3">
        <f t="array" ref="BI1558">INDEX($D$21:$M$44,MATCH($BD1558&amp;$BF1558,$C$21:$C$44&amp;$B$21:$B$44,0),MATCH(BI$1,$D$16:$M$16,0))+VLOOKUP($BE1558,战斗属性模型!$K$22:$O$24,BI$2,FALSE)*INDEX($BW$3:$CF$578,MATCH($BD1558&amp;$BF1558&amp;$BG1558,$BT$3:$BT$578&amp;$BU$3:$BU$578&amp;$BV$3:$BV$578,0),MATCH(BI$1,$BW$1:$CF$1,0))</f>
        <v>0</v>
      </c>
      <c r="BJ1558" s="3">
        <f t="array" ref="BJ1558">INDEX($D$21:$M$44,MATCH($BD1558&amp;$BF1558,$C$21:$C$44&amp;$B$21:$B$44,0),MATCH(BJ$1,$D$16:$M$16,0))+VLOOKUP($BE1558,战斗属性模型!$K$22:$O$24,BJ$2,FALSE)*INDEX($BW$3:$CF$578,MATCH($BD1558&amp;$BF1558&amp;$BG1558,$BT$3:$BT$578&amp;$BU$3:$BU$578&amp;$BV$3:$BV$578,0),MATCH(BJ$1,$BW$1:$CF$1,0))</f>
        <v>480</v>
      </c>
      <c r="BK1558" s="3">
        <f t="array" ref="BK1558">INDEX($D$21:$M$44,MATCH($BD1558&amp;$BF1558,$C$21:$C$44&amp;$B$21:$B$44,0),MATCH(BK$1,$D$16:$M$16,0))+VLOOKUP($BE1558,战斗属性模型!$K$22:$O$24,BK$2,FALSE)*INDEX($BW$3:$CF$578,MATCH($BD1558&amp;$BF1558&amp;$BG1558,$BT$3:$BT$578&amp;$BU$3:$BU$578&amp;$BV$3:$BV$578,0),MATCH(BK$1,$BW$1:$CF$1,0))</f>
        <v>0</v>
      </c>
      <c r="BL1558" s="3"/>
      <c r="BM1558" s="3"/>
      <c r="BN1558" s="3"/>
      <c r="BO1558" s="3"/>
      <c r="BP1558" s="3"/>
      <c r="BQ1558" s="3"/>
    </row>
    <row r="1559" spans="56:69" x14ac:dyDescent="0.2">
      <c r="BD1559" t="str">
        <f t="shared" si="1117"/>
        <v>手臂</v>
      </c>
      <c r="BE1559">
        <f t="shared" si="1118"/>
        <v>3</v>
      </c>
      <c r="BF1559">
        <f t="shared" ref="BF1559:BG1559" si="1129">BF983</f>
        <v>2</v>
      </c>
      <c r="BG1559">
        <f t="shared" si="1129"/>
        <v>21</v>
      </c>
      <c r="BH1559" s="3">
        <f t="array" ref="BH1559">INDEX($D$21:$M$44,MATCH($BD1559&amp;$BF1559,$C$21:$C$44&amp;$B$21:$B$44,0),MATCH(BH$1,$D$16:$M$16,0))+VLOOKUP($BE1559,战斗属性模型!$K$22:$O$24,BH$2,FALSE)*INDEX($BW$3:$CF$578,MATCH($BD1559&amp;$BF1559&amp;$BG1559,$BT$3:$BT$578&amp;$BU$3:$BU$578&amp;$BV$3:$BV$578,0),MATCH(BH$1,$BW$1:$CF$1,0))</f>
        <v>325.20000000000005</v>
      </c>
      <c r="BI1559" s="3">
        <f t="array" ref="BI1559">INDEX($D$21:$M$44,MATCH($BD1559&amp;$BF1559,$C$21:$C$44&amp;$B$21:$B$44,0),MATCH(BI$1,$D$16:$M$16,0))+VLOOKUP($BE1559,战斗属性模型!$K$22:$O$24,BI$2,FALSE)*INDEX($BW$3:$CF$578,MATCH($BD1559&amp;$BF1559&amp;$BG1559,$BT$3:$BT$578&amp;$BU$3:$BU$578&amp;$BV$3:$BV$578,0),MATCH(BI$1,$BW$1:$CF$1,0))</f>
        <v>0</v>
      </c>
      <c r="BJ1559" s="3">
        <f t="array" ref="BJ1559">INDEX($D$21:$M$44,MATCH($BD1559&amp;$BF1559,$C$21:$C$44&amp;$B$21:$B$44,0),MATCH(BJ$1,$D$16:$M$16,0))+VLOOKUP($BE1559,战斗属性模型!$K$22:$O$24,BJ$2,FALSE)*INDEX($BW$3:$CF$578,MATCH($BD1559&amp;$BF1559&amp;$BG1559,$BT$3:$BT$578&amp;$BU$3:$BU$578&amp;$BV$3:$BV$578,0),MATCH(BJ$1,$BW$1:$CF$1,0))</f>
        <v>499.20000000000005</v>
      </c>
      <c r="BK1559" s="3">
        <f t="array" ref="BK1559">INDEX($D$21:$M$44,MATCH($BD1559&amp;$BF1559,$C$21:$C$44&amp;$B$21:$B$44,0),MATCH(BK$1,$D$16:$M$16,0))+VLOOKUP($BE1559,战斗属性模型!$K$22:$O$24,BK$2,FALSE)*INDEX($BW$3:$CF$578,MATCH($BD1559&amp;$BF1559&amp;$BG1559,$BT$3:$BT$578&amp;$BU$3:$BU$578&amp;$BV$3:$BV$578,0),MATCH(BK$1,$BW$1:$CF$1,0))</f>
        <v>0</v>
      </c>
      <c r="BL1559" s="3"/>
      <c r="BM1559" s="3"/>
      <c r="BN1559" s="3"/>
      <c r="BO1559" s="3"/>
      <c r="BP1559" s="3"/>
      <c r="BQ1559" s="3"/>
    </row>
    <row r="1560" spans="56:69" x14ac:dyDescent="0.2">
      <c r="BD1560" t="str">
        <f t="shared" si="1117"/>
        <v>手臂</v>
      </c>
      <c r="BE1560">
        <f t="shared" si="1118"/>
        <v>3</v>
      </c>
      <c r="BF1560">
        <f t="shared" ref="BF1560:BG1560" si="1130">BF984</f>
        <v>2</v>
      </c>
      <c r="BG1560">
        <f t="shared" si="1130"/>
        <v>22</v>
      </c>
      <c r="BH1560" s="3">
        <f t="array" ref="BH1560">INDEX($D$21:$M$44,MATCH($BD1560&amp;$BF1560,$C$21:$C$44&amp;$B$21:$B$44,0),MATCH(BH$1,$D$16:$M$16,0))+VLOOKUP($BE1560,战斗属性模型!$K$22:$O$24,BH$2,FALSE)*INDEX($BW$3:$CF$578,MATCH($BD1560&amp;$BF1560&amp;$BG1560,$BT$3:$BT$578&amp;$BU$3:$BU$578&amp;$BV$3:$BV$578,0),MATCH(BH$1,$BW$1:$CF$1,0))</f>
        <v>338.40000000000003</v>
      </c>
      <c r="BI1560" s="3">
        <f t="array" ref="BI1560">INDEX($D$21:$M$44,MATCH($BD1560&amp;$BF1560,$C$21:$C$44&amp;$B$21:$B$44,0),MATCH(BI$1,$D$16:$M$16,0))+VLOOKUP($BE1560,战斗属性模型!$K$22:$O$24,BI$2,FALSE)*INDEX($BW$3:$CF$578,MATCH($BD1560&amp;$BF1560&amp;$BG1560,$BT$3:$BT$578&amp;$BU$3:$BU$578&amp;$BV$3:$BV$578,0),MATCH(BI$1,$BW$1:$CF$1,0))</f>
        <v>0</v>
      </c>
      <c r="BJ1560" s="3">
        <f t="array" ref="BJ1560">INDEX($D$21:$M$44,MATCH($BD1560&amp;$BF1560,$C$21:$C$44&amp;$B$21:$B$44,0),MATCH(BJ$1,$D$16:$M$16,0))+VLOOKUP($BE1560,战斗属性模型!$K$22:$O$24,BJ$2,FALSE)*INDEX($BW$3:$CF$578,MATCH($BD1560&amp;$BF1560&amp;$BG1560,$BT$3:$BT$578&amp;$BU$3:$BU$578&amp;$BV$3:$BV$578,0),MATCH(BJ$1,$BW$1:$CF$1,0))</f>
        <v>518.40000000000009</v>
      </c>
      <c r="BK1560" s="3">
        <f t="array" ref="BK1560">INDEX($D$21:$M$44,MATCH($BD1560&amp;$BF1560,$C$21:$C$44&amp;$B$21:$B$44,0),MATCH(BK$1,$D$16:$M$16,0))+VLOOKUP($BE1560,战斗属性模型!$K$22:$O$24,BK$2,FALSE)*INDEX($BW$3:$CF$578,MATCH($BD1560&amp;$BF1560&amp;$BG1560,$BT$3:$BT$578&amp;$BU$3:$BU$578&amp;$BV$3:$BV$578,0),MATCH(BK$1,$BW$1:$CF$1,0))</f>
        <v>0</v>
      </c>
      <c r="BL1560" s="3"/>
      <c r="BM1560" s="3"/>
      <c r="BN1560" s="3"/>
      <c r="BO1560" s="3"/>
      <c r="BP1560" s="3"/>
      <c r="BQ1560" s="3"/>
    </row>
    <row r="1561" spans="56:69" x14ac:dyDescent="0.2">
      <c r="BD1561" t="str">
        <f t="shared" si="1117"/>
        <v>手臂</v>
      </c>
      <c r="BE1561">
        <f t="shared" si="1118"/>
        <v>3</v>
      </c>
      <c r="BF1561">
        <f t="shared" ref="BF1561:BG1561" si="1131">BF985</f>
        <v>2</v>
      </c>
      <c r="BG1561">
        <f t="shared" si="1131"/>
        <v>23</v>
      </c>
      <c r="BH1561" s="3">
        <f t="array" ref="BH1561">INDEX($D$21:$M$44,MATCH($BD1561&amp;$BF1561,$C$21:$C$44&amp;$B$21:$B$44,0),MATCH(BH$1,$D$16:$M$16,0))+VLOOKUP($BE1561,战斗属性模型!$K$22:$O$24,BH$2,FALSE)*INDEX($BW$3:$CF$578,MATCH($BD1561&amp;$BF1561&amp;$BG1561,$BT$3:$BT$578&amp;$BU$3:$BU$578&amp;$BV$3:$BV$578,0),MATCH(BH$1,$BW$1:$CF$1,0))</f>
        <v>351.6</v>
      </c>
      <c r="BI1561" s="3">
        <f t="array" ref="BI1561">INDEX($D$21:$M$44,MATCH($BD1561&amp;$BF1561,$C$21:$C$44&amp;$B$21:$B$44,0),MATCH(BI$1,$D$16:$M$16,0))+VLOOKUP($BE1561,战斗属性模型!$K$22:$O$24,BI$2,FALSE)*INDEX($BW$3:$CF$578,MATCH($BD1561&amp;$BF1561&amp;$BG1561,$BT$3:$BT$578&amp;$BU$3:$BU$578&amp;$BV$3:$BV$578,0),MATCH(BI$1,$BW$1:$CF$1,0))</f>
        <v>0</v>
      </c>
      <c r="BJ1561" s="3">
        <f t="array" ref="BJ1561">INDEX($D$21:$M$44,MATCH($BD1561&amp;$BF1561,$C$21:$C$44&amp;$B$21:$B$44,0),MATCH(BJ$1,$D$16:$M$16,0))+VLOOKUP($BE1561,战斗属性模型!$K$22:$O$24,BJ$2,FALSE)*INDEX($BW$3:$CF$578,MATCH($BD1561&amp;$BF1561&amp;$BG1561,$BT$3:$BT$578&amp;$BU$3:$BU$578&amp;$BV$3:$BV$578,0),MATCH(BJ$1,$BW$1:$CF$1,0))</f>
        <v>537.6</v>
      </c>
      <c r="BK1561" s="3">
        <f t="array" ref="BK1561">INDEX($D$21:$M$44,MATCH($BD1561&amp;$BF1561,$C$21:$C$44&amp;$B$21:$B$44,0),MATCH(BK$1,$D$16:$M$16,0))+VLOOKUP($BE1561,战斗属性模型!$K$22:$O$24,BK$2,FALSE)*INDEX($BW$3:$CF$578,MATCH($BD1561&amp;$BF1561&amp;$BG1561,$BT$3:$BT$578&amp;$BU$3:$BU$578&amp;$BV$3:$BV$578,0),MATCH(BK$1,$BW$1:$CF$1,0))</f>
        <v>0</v>
      </c>
      <c r="BL1561" s="3"/>
      <c r="BM1561" s="3"/>
      <c r="BN1561" s="3"/>
      <c r="BO1561" s="3"/>
      <c r="BP1561" s="3"/>
      <c r="BQ1561" s="3"/>
    </row>
    <row r="1562" spans="56:69" x14ac:dyDescent="0.2">
      <c r="BD1562" t="str">
        <f t="shared" si="1117"/>
        <v>手臂</v>
      </c>
      <c r="BE1562">
        <f t="shared" si="1118"/>
        <v>3</v>
      </c>
      <c r="BF1562">
        <f t="shared" ref="BF1562:BG1562" si="1132">BF986</f>
        <v>2</v>
      </c>
      <c r="BG1562">
        <f t="shared" si="1132"/>
        <v>24</v>
      </c>
      <c r="BH1562" s="3">
        <f t="array" ref="BH1562">INDEX($D$21:$M$44,MATCH($BD1562&amp;$BF1562,$C$21:$C$44&amp;$B$21:$B$44,0),MATCH(BH$1,$D$16:$M$16,0))+VLOOKUP($BE1562,战斗属性模型!$K$22:$O$24,BH$2,FALSE)*INDEX($BW$3:$CF$578,MATCH($BD1562&amp;$BF1562&amp;$BG1562,$BT$3:$BT$578&amp;$BU$3:$BU$578&amp;$BV$3:$BV$578,0),MATCH(BH$1,$BW$1:$CF$1,0))</f>
        <v>364.8</v>
      </c>
      <c r="BI1562" s="3">
        <f t="array" ref="BI1562">INDEX($D$21:$M$44,MATCH($BD1562&amp;$BF1562,$C$21:$C$44&amp;$B$21:$B$44,0),MATCH(BI$1,$D$16:$M$16,0))+VLOOKUP($BE1562,战斗属性模型!$K$22:$O$24,BI$2,FALSE)*INDEX($BW$3:$CF$578,MATCH($BD1562&amp;$BF1562&amp;$BG1562,$BT$3:$BT$578&amp;$BU$3:$BU$578&amp;$BV$3:$BV$578,0),MATCH(BI$1,$BW$1:$CF$1,0))</f>
        <v>0</v>
      </c>
      <c r="BJ1562" s="3">
        <f t="array" ref="BJ1562">INDEX($D$21:$M$44,MATCH($BD1562&amp;$BF1562,$C$21:$C$44&amp;$B$21:$B$44,0),MATCH(BJ$1,$D$16:$M$16,0))+VLOOKUP($BE1562,战斗属性模型!$K$22:$O$24,BJ$2,FALSE)*INDEX($BW$3:$CF$578,MATCH($BD1562&amp;$BF1562&amp;$BG1562,$BT$3:$BT$578&amp;$BU$3:$BU$578&amp;$BV$3:$BV$578,0),MATCH(BJ$1,$BW$1:$CF$1,0))</f>
        <v>556.79999999999995</v>
      </c>
      <c r="BK1562" s="3">
        <f t="array" ref="BK1562">INDEX($D$21:$M$44,MATCH($BD1562&amp;$BF1562,$C$21:$C$44&amp;$B$21:$B$44,0),MATCH(BK$1,$D$16:$M$16,0))+VLOOKUP($BE1562,战斗属性模型!$K$22:$O$24,BK$2,FALSE)*INDEX($BW$3:$CF$578,MATCH($BD1562&amp;$BF1562&amp;$BG1562,$BT$3:$BT$578&amp;$BU$3:$BU$578&amp;$BV$3:$BV$578,0),MATCH(BK$1,$BW$1:$CF$1,0))</f>
        <v>0</v>
      </c>
      <c r="BL1562" s="3"/>
      <c r="BM1562" s="3"/>
      <c r="BN1562" s="3"/>
      <c r="BO1562" s="3"/>
      <c r="BP1562" s="3"/>
      <c r="BQ1562" s="3"/>
    </row>
    <row r="1563" spans="56:69" x14ac:dyDescent="0.2">
      <c r="BD1563" t="str">
        <f t="shared" si="1117"/>
        <v>手臂</v>
      </c>
      <c r="BE1563">
        <f t="shared" si="1118"/>
        <v>3</v>
      </c>
      <c r="BF1563">
        <f t="shared" ref="BF1563:BG1563" si="1133">BF987</f>
        <v>3</v>
      </c>
      <c r="BG1563">
        <f t="shared" si="1133"/>
        <v>1</v>
      </c>
      <c r="BH1563" s="3">
        <f t="array" ref="BH1563">INDEX($D$21:$M$44,MATCH($BD1563&amp;$BF1563,$C$21:$C$44&amp;$B$21:$B$44,0),MATCH(BH$1,$D$16:$M$16,0))+VLOOKUP($BE1563,战斗属性模型!$K$22:$O$24,BH$2,FALSE)*INDEX($BW$3:$CF$578,MATCH($BD1563&amp;$BF1563&amp;$BG1563,$BT$3:$BT$578&amp;$BU$3:$BU$578&amp;$BV$3:$BV$578,0),MATCH(BH$1,$BW$1:$CF$1,0))</f>
        <v>81.599999999999994</v>
      </c>
      <c r="BI1563" s="3">
        <f t="array" ref="BI1563">INDEX($D$21:$M$44,MATCH($BD1563&amp;$BF1563,$C$21:$C$44&amp;$B$21:$B$44,0),MATCH(BI$1,$D$16:$M$16,0))+VLOOKUP($BE1563,战斗属性模型!$K$22:$O$24,BI$2,FALSE)*INDEX($BW$3:$CF$578,MATCH($BD1563&amp;$BF1563&amp;$BG1563,$BT$3:$BT$578&amp;$BU$3:$BU$578&amp;$BV$3:$BV$578,0),MATCH(BI$1,$BW$1:$CF$1,0))</f>
        <v>0</v>
      </c>
      <c r="BJ1563" s="3">
        <f t="array" ref="BJ1563">INDEX($D$21:$M$44,MATCH($BD1563&amp;$BF1563,$C$21:$C$44&amp;$B$21:$B$44,0),MATCH(BJ$1,$D$16:$M$16,0))+VLOOKUP($BE1563,战斗属性模型!$K$22:$O$24,BJ$2,FALSE)*INDEX($BW$3:$CF$578,MATCH($BD1563&amp;$BF1563&amp;$BG1563,$BT$3:$BT$578&amp;$BU$3:$BU$578&amp;$BV$3:$BV$578,0),MATCH(BJ$1,$BW$1:$CF$1,0))</f>
        <v>153.6</v>
      </c>
      <c r="BK1563" s="3">
        <f t="array" ref="BK1563">INDEX($D$21:$M$44,MATCH($BD1563&amp;$BF1563,$C$21:$C$44&amp;$B$21:$B$44,0),MATCH(BK$1,$D$16:$M$16,0))+VLOOKUP($BE1563,战斗属性模型!$K$22:$O$24,BK$2,FALSE)*INDEX($BW$3:$CF$578,MATCH($BD1563&amp;$BF1563&amp;$BG1563,$BT$3:$BT$578&amp;$BU$3:$BU$578&amp;$BV$3:$BV$578,0),MATCH(BK$1,$BW$1:$CF$1,0))</f>
        <v>0</v>
      </c>
      <c r="BL1563" s="3"/>
      <c r="BM1563" s="3"/>
      <c r="BN1563" s="3"/>
      <c r="BO1563" s="3"/>
      <c r="BP1563" s="3"/>
      <c r="BQ1563" s="3"/>
    </row>
    <row r="1564" spans="56:69" x14ac:dyDescent="0.2">
      <c r="BD1564" t="str">
        <f t="shared" si="1117"/>
        <v>手臂</v>
      </c>
      <c r="BE1564">
        <f t="shared" si="1118"/>
        <v>3</v>
      </c>
      <c r="BF1564">
        <f t="shared" ref="BF1564:BG1564" si="1134">BF988</f>
        <v>3</v>
      </c>
      <c r="BG1564">
        <f t="shared" si="1134"/>
        <v>2</v>
      </c>
      <c r="BH1564" s="3">
        <f t="array" ref="BH1564">INDEX($D$21:$M$44,MATCH($BD1564&amp;$BF1564,$C$21:$C$44&amp;$B$21:$B$44,0),MATCH(BH$1,$D$16:$M$16,0))+VLOOKUP($BE1564,战斗属性模型!$K$22:$O$24,BH$2,FALSE)*INDEX($BW$3:$CF$578,MATCH($BD1564&amp;$BF1564&amp;$BG1564,$BT$3:$BT$578&amp;$BU$3:$BU$578&amp;$BV$3:$BV$578,0),MATCH(BH$1,$BW$1:$CF$1,0))</f>
        <v>99.2</v>
      </c>
      <c r="BI1564" s="3">
        <f t="array" ref="BI1564">INDEX($D$21:$M$44,MATCH($BD1564&amp;$BF1564,$C$21:$C$44&amp;$B$21:$B$44,0),MATCH(BI$1,$D$16:$M$16,0))+VLOOKUP($BE1564,战斗属性模型!$K$22:$O$24,BI$2,FALSE)*INDEX($BW$3:$CF$578,MATCH($BD1564&amp;$BF1564&amp;$BG1564,$BT$3:$BT$578&amp;$BU$3:$BU$578&amp;$BV$3:$BV$578,0),MATCH(BI$1,$BW$1:$CF$1,0))</f>
        <v>0</v>
      </c>
      <c r="BJ1564" s="3">
        <f t="array" ref="BJ1564">INDEX($D$21:$M$44,MATCH($BD1564&amp;$BF1564,$C$21:$C$44&amp;$B$21:$B$44,0),MATCH(BJ$1,$D$16:$M$16,0))+VLOOKUP($BE1564,战斗属性模型!$K$22:$O$24,BJ$2,FALSE)*INDEX($BW$3:$CF$578,MATCH($BD1564&amp;$BF1564&amp;$BG1564,$BT$3:$BT$578&amp;$BU$3:$BU$578&amp;$BV$3:$BV$578,0),MATCH(BJ$1,$BW$1:$CF$1,0))</f>
        <v>179.2</v>
      </c>
      <c r="BK1564" s="3">
        <f t="array" ref="BK1564">INDEX($D$21:$M$44,MATCH($BD1564&amp;$BF1564,$C$21:$C$44&amp;$B$21:$B$44,0),MATCH(BK$1,$D$16:$M$16,0))+VLOOKUP($BE1564,战斗属性模型!$K$22:$O$24,BK$2,FALSE)*INDEX($BW$3:$CF$578,MATCH($BD1564&amp;$BF1564&amp;$BG1564,$BT$3:$BT$578&amp;$BU$3:$BU$578&amp;$BV$3:$BV$578,0),MATCH(BK$1,$BW$1:$CF$1,0))</f>
        <v>0</v>
      </c>
      <c r="BL1564" s="3"/>
      <c r="BM1564" s="3"/>
      <c r="BN1564" s="3"/>
      <c r="BO1564" s="3"/>
      <c r="BP1564" s="3"/>
      <c r="BQ1564" s="3"/>
    </row>
    <row r="1565" spans="56:69" x14ac:dyDescent="0.2">
      <c r="BD1565" t="str">
        <f t="shared" si="1117"/>
        <v>手臂</v>
      </c>
      <c r="BE1565">
        <f t="shared" si="1118"/>
        <v>3</v>
      </c>
      <c r="BF1565">
        <f t="shared" ref="BF1565:BG1565" si="1135">BF989</f>
        <v>3</v>
      </c>
      <c r="BG1565">
        <f t="shared" si="1135"/>
        <v>3</v>
      </c>
      <c r="BH1565" s="3">
        <f t="array" ref="BH1565">INDEX($D$21:$M$44,MATCH($BD1565&amp;$BF1565,$C$21:$C$44&amp;$B$21:$B$44,0),MATCH(BH$1,$D$16:$M$16,0))+VLOOKUP($BE1565,战斗属性模型!$K$22:$O$24,BH$2,FALSE)*INDEX($BW$3:$CF$578,MATCH($BD1565&amp;$BF1565&amp;$BG1565,$BT$3:$BT$578&amp;$BU$3:$BU$578&amp;$BV$3:$BV$578,0),MATCH(BH$1,$BW$1:$CF$1,0))</f>
        <v>116.80000000000001</v>
      </c>
      <c r="BI1565" s="3">
        <f t="array" ref="BI1565">INDEX($D$21:$M$44,MATCH($BD1565&amp;$BF1565,$C$21:$C$44&amp;$B$21:$B$44,0),MATCH(BI$1,$D$16:$M$16,0))+VLOOKUP($BE1565,战斗属性模型!$K$22:$O$24,BI$2,FALSE)*INDEX($BW$3:$CF$578,MATCH($BD1565&amp;$BF1565&amp;$BG1565,$BT$3:$BT$578&amp;$BU$3:$BU$578&amp;$BV$3:$BV$578,0),MATCH(BI$1,$BW$1:$CF$1,0))</f>
        <v>0</v>
      </c>
      <c r="BJ1565" s="3">
        <f t="array" ref="BJ1565">INDEX($D$21:$M$44,MATCH($BD1565&amp;$BF1565,$C$21:$C$44&amp;$B$21:$B$44,0),MATCH(BJ$1,$D$16:$M$16,0))+VLOOKUP($BE1565,战斗属性模型!$K$22:$O$24,BJ$2,FALSE)*INDEX($BW$3:$CF$578,MATCH($BD1565&amp;$BF1565&amp;$BG1565,$BT$3:$BT$578&amp;$BU$3:$BU$578&amp;$BV$3:$BV$578,0),MATCH(BJ$1,$BW$1:$CF$1,0))</f>
        <v>204.8</v>
      </c>
      <c r="BK1565" s="3">
        <f t="array" ref="BK1565">INDEX($D$21:$M$44,MATCH($BD1565&amp;$BF1565,$C$21:$C$44&amp;$B$21:$B$44,0),MATCH(BK$1,$D$16:$M$16,0))+VLOOKUP($BE1565,战斗属性模型!$K$22:$O$24,BK$2,FALSE)*INDEX($BW$3:$CF$578,MATCH($BD1565&amp;$BF1565&amp;$BG1565,$BT$3:$BT$578&amp;$BU$3:$BU$578&amp;$BV$3:$BV$578,0),MATCH(BK$1,$BW$1:$CF$1,0))</f>
        <v>0</v>
      </c>
      <c r="BL1565" s="3"/>
      <c r="BM1565" s="3"/>
      <c r="BN1565" s="3"/>
      <c r="BO1565" s="3"/>
      <c r="BP1565" s="3"/>
      <c r="BQ1565" s="3"/>
    </row>
    <row r="1566" spans="56:69" x14ac:dyDescent="0.2">
      <c r="BD1566" t="str">
        <f t="shared" si="1117"/>
        <v>手臂</v>
      </c>
      <c r="BE1566">
        <f t="shared" si="1118"/>
        <v>3</v>
      </c>
      <c r="BF1566">
        <f t="shared" ref="BF1566:BG1566" si="1136">BF990</f>
        <v>3</v>
      </c>
      <c r="BG1566">
        <f t="shared" si="1136"/>
        <v>4</v>
      </c>
      <c r="BH1566" s="3">
        <f t="array" ref="BH1566">INDEX($D$21:$M$44,MATCH($BD1566&amp;$BF1566,$C$21:$C$44&amp;$B$21:$B$44,0),MATCH(BH$1,$D$16:$M$16,0))+VLOOKUP($BE1566,战斗属性模型!$K$22:$O$24,BH$2,FALSE)*INDEX($BW$3:$CF$578,MATCH($BD1566&amp;$BF1566&amp;$BG1566,$BT$3:$BT$578&amp;$BU$3:$BU$578&amp;$BV$3:$BV$578,0),MATCH(BH$1,$BW$1:$CF$1,0))</f>
        <v>134.4</v>
      </c>
      <c r="BI1566" s="3">
        <f t="array" ref="BI1566">INDEX($D$21:$M$44,MATCH($BD1566&amp;$BF1566,$C$21:$C$44&amp;$B$21:$B$44,0),MATCH(BI$1,$D$16:$M$16,0))+VLOOKUP($BE1566,战斗属性模型!$K$22:$O$24,BI$2,FALSE)*INDEX($BW$3:$CF$578,MATCH($BD1566&amp;$BF1566&amp;$BG1566,$BT$3:$BT$578&amp;$BU$3:$BU$578&amp;$BV$3:$BV$578,0),MATCH(BI$1,$BW$1:$CF$1,0))</f>
        <v>0</v>
      </c>
      <c r="BJ1566" s="3">
        <f t="array" ref="BJ1566">INDEX($D$21:$M$44,MATCH($BD1566&amp;$BF1566,$C$21:$C$44&amp;$B$21:$B$44,0),MATCH(BJ$1,$D$16:$M$16,0))+VLOOKUP($BE1566,战斗属性模型!$K$22:$O$24,BJ$2,FALSE)*INDEX($BW$3:$CF$578,MATCH($BD1566&amp;$BF1566&amp;$BG1566,$BT$3:$BT$578&amp;$BU$3:$BU$578&amp;$BV$3:$BV$578,0),MATCH(BJ$1,$BW$1:$CF$1,0))</f>
        <v>230.4</v>
      </c>
      <c r="BK1566" s="3">
        <f t="array" ref="BK1566">INDEX($D$21:$M$44,MATCH($BD1566&amp;$BF1566,$C$21:$C$44&amp;$B$21:$B$44,0),MATCH(BK$1,$D$16:$M$16,0))+VLOOKUP($BE1566,战斗属性模型!$K$22:$O$24,BK$2,FALSE)*INDEX($BW$3:$CF$578,MATCH($BD1566&amp;$BF1566&amp;$BG1566,$BT$3:$BT$578&amp;$BU$3:$BU$578&amp;$BV$3:$BV$578,0),MATCH(BK$1,$BW$1:$CF$1,0))</f>
        <v>0</v>
      </c>
      <c r="BL1566" s="3"/>
      <c r="BM1566" s="3"/>
      <c r="BN1566" s="3"/>
      <c r="BO1566" s="3"/>
      <c r="BP1566" s="3"/>
      <c r="BQ1566" s="3"/>
    </row>
    <row r="1567" spans="56:69" x14ac:dyDescent="0.2">
      <c r="BD1567" t="str">
        <f t="shared" si="1117"/>
        <v>手臂</v>
      </c>
      <c r="BE1567">
        <f t="shared" si="1118"/>
        <v>3</v>
      </c>
      <c r="BF1567">
        <f t="shared" ref="BF1567:BG1567" si="1137">BF991</f>
        <v>3</v>
      </c>
      <c r="BG1567">
        <f t="shared" si="1137"/>
        <v>5</v>
      </c>
      <c r="BH1567" s="3">
        <f t="array" ref="BH1567">INDEX($D$21:$M$44,MATCH($BD1567&amp;$BF1567,$C$21:$C$44&amp;$B$21:$B$44,0),MATCH(BH$1,$D$16:$M$16,0))+VLOOKUP($BE1567,战斗属性模型!$K$22:$O$24,BH$2,FALSE)*INDEX($BW$3:$CF$578,MATCH($BD1567&amp;$BF1567&amp;$BG1567,$BT$3:$BT$578&amp;$BU$3:$BU$578&amp;$BV$3:$BV$578,0),MATCH(BH$1,$BW$1:$CF$1,0))</f>
        <v>152</v>
      </c>
      <c r="BI1567" s="3">
        <f t="array" ref="BI1567">INDEX($D$21:$M$44,MATCH($BD1567&amp;$BF1567,$C$21:$C$44&amp;$B$21:$B$44,0),MATCH(BI$1,$D$16:$M$16,0))+VLOOKUP($BE1567,战斗属性模型!$K$22:$O$24,BI$2,FALSE)*INDEX($BW$3:$CF$578,MATCH($BD1567&amp;$BF1567&amp;$BG1567,$BT$3:$BT$578&amp;$BU$3:$BU$578&amp;$BV$3:$BV$578,0),MATCH(BI$1,$BW$1:$CF$1,0))</f>
        <v>0</v>
      </c>
      <c r="BJ1567" s="3">
        <f t="array" ref="BJ1567">INDEX($D$21:$M$44,MATCH($BD1567&amp;$BF1567,$C$21:$C$44&amp;$B$21:$B$44,0),MATCH(BJ$1,$D$16:$M$16,0))+VLOOKUP($BE1567,战斗属性模型!$K$22:$O$24,BJ$2,FALSE)*INDEX($BW$3:$CF$578,MATCH($BD1567&amp;$BF1567&amp;$BG1567,$BT$3:$BT$578&amp;$BU$3:$BU$578&amp;$BV$3:$BV$578,0),MATCH(BJ$1,$BW$1:$CF$1,0))</f>
        <v>256</v>
      </c>
      <c r="BK1567" s="3">
        <f t="array" ref="BK1567">INDEX($D$21:$M$44,MATCH($BD1567&amp;$BF1567,$C$21:$C$44&amp;$B$21:$B$44,0),MATCH(BK$1,$D$16:$M$16,0))+VLOOKUP($BE1567,战斗属性模型!$K$22:$O$24,BK$2,FALSE)*INDEX($BW$3:$CF$578,MATCH($BD1567&amp;$BF1567&amp;$BG1567,$BT$3:$BT$578&amp;$BU$3:$BU$578&amp;$BV$3:$BV$578,0),MATCH(BK$1,$BW$1:$CF$1,0))</f>
        <v>0</v>
      </c>
      <c r="BL1567" s="3"/>
      <c r="BM1567" s="3"/>
      <c r="BN1567" s="3"/>
      <c r="BO1567" s="3"/>
      <c r="BP1567" s="3"/>
      <c r="BQ1567" s="3"/>
    </row>
    <row r="1568" spans="56:69" x14ac:dyDescent="0.2">
      <c r="BD1568" t="str">
        <f t="shared" si="1117"/>
        <v>手臂</v>
      </c>
      <c r="BE1568">
        <f t="shared" si="1118"/>
        <v>3</v>
      </c>
      <c r="BF1568">
        <f t="shared" ref="BF1568:BG1568" si="1138">BF992</f>
        <v>3</v>
      </c>
      <c r="BG1568">
        <f t="shared" si="1138"/>
        <v>6</v>
      </c>
      <c r="BH1568" s="3">
        <f t="array" ref="BH1568">INDEX($D$21:$M$44,MATCH($BD1568&amp;$BF1568,$C$21:$C$44&amp;$B$21:$B$44,0),MATCH(BH$1,$D$16:$M$16,0))+VLOOKUP($BE1568,战斗属性模型!$K$22:$O$24,BH$2,FALSE)*INDEX($BW$3:$CF$578,MATCH($BD1568&amp;$BF1568&amp;$BG1568,$BT$3:$BT$578&amp;$BU$3:$BU$578&amp;$BV$3:$BV$578,0),MATCH(BH$1,$BW$1:$CF$1,0))</f>
        <v>169.60000000000002</v>
      </c>
      <c r="BI1568" s="3">
        <f t="array" ref="BI1568">INDEX($D$21:$M$44,MATCH($BD1568&amp;$BF1568,$C$21:$C$44&amp;$B$21:$B$44,0),MATCH(BI$1,$D$16:$M$16,0))+VLOOKUP($BE1568,战斗属性模型!$K$22:$O$24,BI$2,FALSE)*INDEX($BW$3:$CF$578,MATCH($BD1568&amp;$BF1568&amp;$BG1568,$BT$3:$BT$578&amp;$BU$3:$BU$578&amp;$BV$3:$BV$578,0),MATCH(BI$1,$BW$1:$CF$1,0))</f>
        <v>0</v>
      </c>
      <c r="BJ1568" s="3">
        <f t="array" ref="BJ1568">INDEX($D$21:$M$44,MATCH($BD1568&amp;$BF1568,$C$21:$C$44&amp;$B$21:$B$44,0),MATCH(BJ$1,$D$16:$M$16,0))+VLOOKUP($BE1568,战斗属性模型!$K$22:$O$24,BJ$2,FALSE)*INDEX($BW$3:$CF$578,MATCH($BD1568&amp;$BF1568&amp;$BG1568,$BT$3:$BT$578&amp;$BU$3:$BU$578&amp;$BV$3:$BV$578,0),MATCH(BJ$1,$BW$1:$CF$1,0))</f>
        <v>281.60000000000002</v>
      </c>
      <c r="BK1568" s="3">
        <f t="array" ref="BK1568">INDEX($D$21:$M$44,MATCH($BD1568&amp;$BF1568,$C$21:$C$44&amp;$B$21:$B$44,0),MATCH(BK$1,$D$16:$M$16,0))+VLOOKUP($BE1568,战斗属性模型!$K$22:$O$24,BK$2,FALSE)*INDEX($BW$3:$CF$578,MATCH($BD1568&amp;$BF1568&amp;$BG1568,$BT$3:$BT$578&amp;$BU$3:$BU$578&amp;$BV$3:$BV$578,0),MATCH(BK$1,$BW$1:$CF$1,0))</f>
        <v>0</v>
      </c>
      <c r="BL1568" s="3"/>
      <c r="BM1568" s="3"/>
      <c r="BN1568" s="3"/>
      <c r="BO1568" s="3"/>
      <c r="BP1568" s="3"/>
      <c r="BQ1568" s="3"/>
    </row>
    <row r="1569" spans="56:69" x14ac:dyDescent="0.2">
      <c r="BD1569" t="str">
        <f t="shared" si="1117"/>
        <v>手臂</v>
      </c>
      <c r="BE1569">
        <f t="shared" si="1118"/>
        <v>3</v>
      </c>
      <c r="BF1569">
        <f t="shared" ref="BF1569:BG1569" si="1139">BF993</f>
        <v>3</v>
      </c>
      <c r="BG1569">
        <f t="shared" si="1139"/>
        <v>7</v>
      </c>
      <c r="BH1569" s="3">
        <f t="array" ref="BH1569">INDEX($D$21:$M$44,MATCH($BD1569&amp;$BF1569,$C$21:$C$44&amp;$B$21:$B$44,0),MATCH(BH$1,$D$16:$M$16,0))+VLOOKUP($BE1569,战斗属性模型!$K$22:$O$24,BH$2,FALSE)*INDEX($BW$3:$CF$578,MATCH($BD1569&amp;$BF1569&amp;$BG1569,$BT$3:$BT$578&amp;$BU$3:$BU$578&amp;$BV$3:$BV$578,0),MATCH(BH$1,$BW$1:$CF$1,0))</f>
        <v>187.20000000000002</v>
      </c>
      <c r="BI1569" s="3">
        <f t="array" ref="BI1569">INDEX($D$21:$M$44,MATCH($BD1569&amp;$BF1569,$C$21:$C$44&amp;$B$21:$B$44,0),MATCH(BI$1,$D$16:$M$16,0))+VLOOKUP($BE1569,战斗属性模型!$K$22:$O$24,BI$2,FALSE)*INDEX($BW$3:$CF$578,MATCH($BD1569&amp;$BF1569&amp;$BG1569,$BT$3:$BT$578&amp;$BU$3:$BU$578&amp;$BV$3:$BV$578,0),MATCH(BI$1,$BW$1:$CF$1,0))</f>
        <v>0</v>
      </c>
      <c r="BJ1569" s="3">
        <f t="array" ref="BJ1569">INDEX($D$21:$M$44,MATCH($BD1569&amp;$BF1569,$C$21:$C$44&amp;$B$21:$B$44,0),MATCH(BJ$1,$D$16:$M$16,0))+VLOOKUP($BE1569,战斗属性模型!$K$22:$O$24,BJ$2,FALSE)*INDEX($BW$3:$CF$578,MATCH($BD1569&amp;$BF1569&amp;$BG1569,$BT$3:$BT$578&amp;$BU$3:$BU$578&amp;$BV$3:$BV$578,0),MATCH(BJ$1,$BW$1:$CF$1,0))</f>
        <v>307.20000000000005</v>
      </c>
      <c r="BK1569" s="3">
        <f t="array" ref="BK1569">INDEX($D$21:$M$44,MATCH($BD1569&amp;$BF1569,$C$21:$C$44&amp;$B$21:$B$44,0),MATCH(BK$1,$D$16:$M$16,0))+VLOOKUP($BE1569,战斗属性模型!$K$22:$O$24,BK$2,FALSE)*INDEX($BW$3:$CF$578,MATCH($BD1569&amp;$BF1569&amp;$BG1569,$BT$3:$BT$578&amp;$BU$3:$BU$578&amp;$BV$3:$BV$578,0),MATCH(BK$1,$BW$1:$CF$1,0))</f>
        <v>0</v>
      </c>
      <c r="BL1569" s="3"/>
      <c r="BM1569" s="3"/>
      <c r="BN1569" s="3"/>
      <c r="BO1569" s="3"/>
      <c r="BP1569" s="3"/>
      <c r="BQ1569" s="3"/>
    </row>
    <row r="1570" spans="56:69" x14ac:dyDescent="0.2">
      <c r="BD1570" t="str">
        <f t="shared" si="1117"/>
        <v>手臂</v>
      </c>
      <c r="BE1570">
        <f t="shared" si="1118"/>
        <v>3</v>
      </c>
      <c r="BF1570">
        <f t="shared" ref="BF1570:BG1570" si="1140">BF994</f>
        <v>3</v>
      </c>
      <c r="BG1570">
        <f t="shared" si="1140"/>
        <v>8</v>
      </c>
      <c r="BH1570" s="3">
        <f t="array" ref="BH1570">INDEX($D$21:$M$44,MATCH($BD1570&amp;$BF1570,$C$21:$C$44&amp;$B$21:$B$44,0),MATCH(BH$1,$D$16:$M$16,0))+VLOOKUP($BE1570,战斗属性模型!$K$22:$O$24,BH$2,FALSE)*INDEX($BW$3:$CF$578,MATCH($BD1570&amp;$BF1570&amp;$BG1570,$BT$3:$BT$578&amp;$BU$3:$BU$578&amp;$BV$3:$BV$578,0),MATCH(BH$1,$BW$1:$CF$1,0))</f>
        <v>204.8</v>
      </c>
      <c r="BI1570" s="3">
        <f t="array" ref="BI1570">INDEX($D$21:$M$44,MATCH($BD1570&amp;$BF1570,$C$21:$C$44&amp;$B$21:$B$44,0),MATCH(BI$1,$D$16:$M$16,0))+VLOOKUP($BE1570,战斗属性模型!$K$22:$O$24,BI$2,FALSE)*INDEX($BW$3:$CF$578,MATCH($BD1570&amp;$BF1570&amp;$BG1570,$BT$3:$BT$578&amp;$BU$3:$BU$578&amp;$BV$3:$BV$578,0),MATCH(BI$1,$BW$1:$CF$1,0))</f>
        <v>0</v>
      </c>
      <c r="BJ1570" s="3">
        <f t="array" ref="BJ1570">INDEX($D$21:$M$44,MATCH($BD1570&amp;$BF1570,$C$21:$C$44&amp;$B$21:$B$44,0),MATCH(BJ$1,$D$16:$M$16,0))+VLOOKUP($BE1570,战斗属性模型!$K$22:$O$24,BJ$2,FALSE)*INDEX($BW$3:$CF$578,MATCH($BD1570&amp;$BF1570&amp;$BG1570,$BT$3:$BT$578&amp;$BU$3:$BU$578&amp;$BV$3:$BV$578,0),MATCH(BJ$1,$BW$1:$CF$1,0))</f>
        <v>332.8</v>
      </c>
      <c r="BK1570" s="3">
        <f t="array" ref="BK1570">INDEX($D$21:$M$44,MATCH($BD1570&amp;$BF1570,$C$21:$C$44&amp;$B$21:$B$44,0),MATCH(BK$1,$D$16:$M$16,0))+VLOOKUP($BE1570,战斗属性模型!$K$22:$O$24,BK$2,FALSE)*INDEX($BW$3:$CF$578,MATCH($BD1570&amp;$BF1570&amp;$BG1570,$BT$3:$BT$578&amp;$BU$3:$BU$578&amp;$BV$3:$BV$578,0),MATCH(BK$1,$BW$1:$CF$1,0))</f>
        <v>0</v>
      </c>
      <c r="BL1570" s="3"/>
      <c r="BM1570" s="3"/>
      <c r="BN1570" s="3"/>
      <c r="BO1570" s="3"/>
      <c r="BP1570" s="3"/>
      <c r="BQ1570" s="3"/>
    </row>
    <row r="1571" spans="56:69" x14ac:dyDescent="0.2">
      <c r="BD1571" t="str">
        <f t="shared" si="1117"/>
        <v>手臂</v>
      </c>
      <c r="BE1571">
        <f t="shared" si="1118"/>
        <v>3</v>
      </c>
      <c r="BF1571">
        <f t="shared" ref="BF1571:BG1571" si="1141">BF995</f>
        <v>3</v>
      </c>
      <c r="BG1571">
        <f t="shared" si="1141"/>
        <v>9</v>
      </c>
      <c r="BH1571" s="3">
        <f t="array" ref="BH1571">INDEX($D$21:$M$44,MATCH($BD1571&amp;$BF1571,$C$21:$C$44&amp;$B$21:$B$44,0),MATCH(BH$1,$D$16:$M$16,0))+VLOOKUP($BE1571,战斗属性模型!$K$22:$O$24,BH$2,FALSE)*INDEX($BW$3:$CF$578,MATCH($BD1571&amp;$BF1571&amp;$BG1571,$BT$3:$BT$578&amp;$BU$3:$BU$578&amp;$BV$3:$BV$578,0),MATCH(BH$1,$BW$1:$CF$1,0))</f>
        <v>222.4</v>
      </c>
      <c r="BI1571" s="3">
        <f t="array" ref="BI1571">INDEX($D$21:$M$44,MATCH($BD1571&amp;$BF1571,$C$21:$C$44&amp;$B$21:$B$44,0),MATCH(BI$1,$D$16:$M$16,0))+VLOOKUP($BE1571,战斗属性模型!$K$22:$O$24,BI$2,FALSE)*INDEX($BW$3:$CF$578,MATCH($BD1571&amp;$BF1571&amp;$BG1571,$BT$3:$BT$578&amp;$BU$3:$BU$578&amp;$BV$3:$BV$578,0),MATCH(BI$1,$BW$1:$CF$1,0))</f>
        <v>0</v>
      </c>
      <c r="BJ1571" s="3">
        <f t="array" ref="BJ1571">INDEX($D$21:$M$44,MATCH($BD1571&amp;$BF1571,$C$21:$C$44&amp;$B$21:$B$44,0),MATCH(BJ$1,$D$16:$M$16,0))+VLOOKUP($BE1571,战斗属性模型!$K$22:$O$24,BJ$2,FALSE)*INDEX($BW$3:$CF$578,MATCH($BD1571&amp;$BF1571&amp;$BG1571,$BT$3:$BT$578&amp;$BU$3:$BU$578&amp;$BV$3:$BV$578,0),MATCH(BJ$1,$BW$1:$CF$1,0))</f>
        <v>358.4</v>
      </c>
      <c r="BK1571" s="3">
        <f t="array" ref="BK1571">INDEX($D$21:$M$44,MATCH($BD1571&amp;$BF1571,$C$21:$C$44&amp;$B$21:$B$44,0),MATCH(BK$1,$D$16:$M$16,0))+VLOOKUP($BE1571,战斗属性模型!$K$22:$O$24,BK$2,FALSE)*INDEX($BW$3:$CF$578,MATCH($BD1571&amp;$BF1571&amp;$BG1571,$BT$3:$BT$578&amp;$BU$3:$BU$578&amp;$BV$3:$BV$578,0),MATCH(BK$1,$BW$1:$CF$1,0))</f>
        <v>0</v>
      </c>
      <c r="BL1571" s="3"/>
      <c r="BM1571" s="3"/>
      <c r="BN1571" s="3"/>
      <c r="BO1571" s="3"/>
      <c r="BP1571" s="3"/>
      <c r="BQ1571" s="3"/>
    </row>
    <row r="1572" spans="56:69" x14ac:dyDescent="0.2">
      <c r="BD1572" t="str">
        <f t="shared" si="1117"/>
        <v>手臂</v>
      </c>
      <c r="BE1572">
        <f t="shared" si="1118"/>
        <v>3</v>
      </c>
      <c r="BF1572">
        <f t="shared" ref="BF1572:BG1572" si="1142">BF996</f>
        <v>3</v>
      </c>
      <c r="BG1572">
        <f t="shared" si="1142"/>
        <v>10</v>
      </c>
      <c r="BH1572" s="3">
        <f t="array" ref="BH1572">INDEX($D$21:$M$44,MATCH($BD1572&amp;$BF1572,$C$21:$C$44&amp;$B$21:$B$44,0),MATCH(BH$1,$D$16:$M$16,0))+VLOOKUP($BE1572,战斗属性模型!$K$22:$O$24,BH$2,FALSE)*INDEX($BW$3:$CF$578,MATCH($BD1572&amp;$BF1572&amp;$BG1572,$BT$3:$BT$578&amp;$BU$3:$BU$578&amp;$BV$3:$BV$578,0),MATCH(BH$1,$BW$1:$CF$1,0))</f>
        <v>240</v>
      </c>
      <c r="BI1572" s="3">
        <f t="array" ref="BI1572">INDEX($D$21:$M$44,MATCH($BD1572&amp;$BF1572,$C$21:$C$44&amp;$B$21:$B$44,0),MATCH(BI$1,$D$16:$M$16,0))+VLOOKUP($BE1572,战斗属性模型!$K$22:$O$24,BI$2,FALSE)*INDEX($BW$3:$CF$578,MATCH($BD1572&amp;$BF1572&amp;$BG1572,$BT$3:$BT$578&amp;$BU$3:$BU$578&amp;$BV$3:$BV$578,0),MATCH(BI$1,$BW$1:$CF$1,0))</f>
        <v>0</v>
      </c>
      <c r="BJ1572" s="3">
        <f t="array" ref="BJ1572">INDEX($D$21:$M$44,MATCH($BD1572&amp;$BF1572,$C$21:$C$44&amp;$B$21:$B$44,0),MATCH(BJ$1,$D$16:$M$16,0))+VLOOKUP($BE1572,战斗属性模型!$K$22:$O$24,BJ$2,FALSE)*INDEX($BW$3:$CF$578,MATCH($BD1572&amp;$BF1572&amp;$BG1572,$BT$3:$BT$578&amp;$BU$3:$BU$578&amp;$BV$3:$BV$578,0),MATCH(BJ$1,$BW$1:$CF$1,0))</f>
        <v>384</v>
      </c>
      <c r="BK1572" s="3">
        <f t="array" ref="BK1572">INDEX($D$21:$M$44,MATCH($BD1572&amp;$BF1572,$C$21:$C$44&amp;$B$21:$B$44,0),MATCH(BK$1,$D$16:$M$16,0))+VLOOKUP($BE1572,战斗属性模型!$K$22:$O$24,BK$2,FALSE)*INDEX($BW$3:$CF$578,MATCH($BD1572&amp;$BF1572&amp;$BG1572,$BT$3:$BT$578&amp;$BU$3:$BU$578&amp;$BV$3:$BV$578,0),MATCH(BK$1,$BW$1:$CF$1,0))</f>
        <v>0</v>
      </c>
      <c r="BL1572" s="3"/>
      <c r="BM1572" s="3"/>
      <c r="BN1572" s="3"/>
      <c r="BO1572" s="3"/>
      <c r="BP1572" s="3"/>
      <c r="BQ1572" s="3"/>
    </row>
    <row r="1573" spans="56:69" x14ac:dyDescent="0.2">
      <c r="BD1573" t="str">
        <f t="shared" si="1117"/>
        <v>手臂</v>
      </c>
      <c r="BE1573">
        <f t="shared" si="1118"/>
        <v>3</v>
      </c>
      <c r="BF1573">
        <f t="shared" ref="BF1573:BG1573" si="1143">BF997</f>
        <v>3</v>
      </c>
      <c r="BG1573">
        <f t="shared" si="1143"/>
        <v>11</v>
      </c>
      <c r="BH1573" s="3">
        <f t="array" ref="BH1573">INDEX($D$21:$M$44,MATCH($BD1573&amp;$BF1573,$C$21:$C$44&amp;$B$21:$B$44,0),MATCH(BH$1,$D$16:$M$16,0))+VLOOKUP($BE1573,战斗属性模型!$K$22:$O$24,BH$2,FALSE)*INDEX($BW$3:$CF$578,MATCH($BD1573&amp;$BF1573&amp;$BG1573,$BT$3:$BT$578&amp;$BU$3:$BU$578&amp;$BV$3:$BV$578,0),MATCH(BH$1,$BW$1:$CF$1,0))</f>
        <v>257.60000000000002</v>
      </c>
      <c r="BI1573" s="3">
        <f t="array" ref="BI1573">INDEX($D$21:$M$44,MATCH($BD1573&amp;$BF1573,$C$21:$C$44&amp;$B$21:$B$44,0),MATCH(BI$1,$D$16:$M$16,0))+VLOOKUP($BE1573,战斗属性模型!$K$22:$O$24,BI$2,FALSE)*INDEX($BW$3:$CF$578,MATCH($BD1573&amp;$BF1573&amp;$BG1573,$BT$3:$BT$578&amp;$BU$3:$BU$578&amp;$BV$3:$BV$578,0),MATCH(BI$1,$BW$1:$CF$1,0))</f>
        <v>0</v>
      </c>
      <c r="BJ1573" s="3">
        <f t="array" ref="BJ1573">INDEX($D$21:$M$44,MATCH($BD1573&amp;$BF1573,$C$21:$C$44&amp;$B$21:$B$44,0),MATCH(BJ$1,$D$16:$M$16,0))+VLOOKUP($BE1573,战斗属性模型!$K$22:$O$24,BJ$2,FALSE)*INDEX($BW$3:$CF$578,MATCH($BD1573&amp;$BF1573&amp;$BG1573,$BT$3:$BT$578&amp;$BU$3:$BU$578&amp;$BV$3:$BV$578,0),MATCH(BJ$1,$BW$1:$CF$1,0))</f>
        <v>409.6</v>
      </c>
      <c r="BK1573" s="3">
        <f t="array" ref="BK1573">INDEX($D$21:$M$44,MATCH($BD1573&amp;$BF1573,$C$21:$C$44&amp;$B$21:$B$44,0),MATCH(BK$1,$D$16:$M$16,0))+VLOOKUP($BE1573,战斗属性模型!$K$22:$O$24,BK$2,FALSE)*INDEX($BW$3:$CF$578,MATCH($BD1573&amp;$BF1573&amp;$BG1573,$BT$3:$BT$578&amp;$BU$3:$BU$578&amp;$BV$3:$BV$578,0),MATCH(BK$1,$BW$1:$CF$1,0))</f>
        <v>0</v>
      </c>
      <c r="BL1573" s="3"/>
      <c r="BM1573" s="3"/>
      <c r="BN1573" s="3"/>
      <c r="BO1573" s="3"/>
      <c r="BP1573" s="3"/>
      <c r="BQ1573" s="3"/>
    </row>
    <row r="1574" spans="56:69" x14ac:dyDescent="0.2">
      <c r="BD1574" t="str">
        <f t="shared" si="1117"/>
        <v>手臂</v>
      </c>
      <c r="BE1574">
        <f t="shared" si="1118"/>
        <v>3</v>
      </c>
      <c r="BF1574">
        <f t="shared" ref="BF1574:BG1574" si="1144">BF998</f>
        <v>3</v>
      </c>
      <c r="BG1574">
        <f t="shared" si="1144"/>
        <v>12</v>
      </c>
      <c r="BH1574" s="3">
        <f t="array" ref="BH1574">INDEX($D$21:$M$44,MATCH($BD1574&amp;$BF1574,$C$21:$C$44&amp;$B$21:$B$44,0),MATCH(BH$1,$D$16:$M$16,0))+VLOOKUP($BE1574,战斗属性模型!$K$22:$O$24,BH$2,FALSE)*INDEX($BW$3:$CF$578,MATCH($BD1574&amp;$BF1574&amp;$BG1574,$BT$3:$BT$578&amp;$BU$3:$BU$578&amp;$BV$3:$BV$578,0),MATCH(BH$1,$BW$1:$CF$1,0))</f>
        <v>275.20000000000005</v>
      </c>
      <c r="BI1574" s="3">
        <f t="array" ref="BI1574">INDEX($D$21:$M$44,MATCH($BD1574&amp;$BF1574,$C$21:$C$44&amp;$B$21:$B$44,0),MATCH(BI$1,$D$16:$M$16,0))+VLOOKUP($BE1574,战斗属性模型!$K$22:$O$24,BI$2,FALSE)*INDEX($BW$3:$CF$578,MATCH($BD1574&amp;$BF1574&amp;$BG1574,$BT$3:$BT$578&amp;$BU$3:$BU$578&amp;$BV$3:$BV$578,0),MATCH(BI$1,$BW$1:$CF$1,0))</f>
        <v>0</v>
      </c>
      <c r="BJ1574" s="3">
        <f t="array" ref="BJ1574">INDEX($D$21:$M$44,MATCH($BD1574&amp;$BF1574,$C$21:$C$44&amp;$B$21:$B$44,0),MATCH(BJ$1,$D$16:$M$16,0))+VLOOKUP($BE1574,战斗属性模型!$K$22:$O$24,BJ$2,FALSE)*INDEX($BW$3:$CF$578,MATCH($BD1574&amp;$BF1574&amp;$BG1574,$BT$3:$BT$578&amp;$BU$3:$BU$578&amp;$BV$3:$BV$578,0),MATCH(BJ$1,$BW$1:$CF$1,0))</f>
        <v>435.20000000000005</v>
      </c>
      <c r="BK1574" s="3">
        <f t="array" ref="BK1574">INDEX($D$21:$M$44,MATCH($BD1574&amp;$BF1574,$C$21:$C$44&amp;$B$21:$B$44,0),MATCH(BK$1,$D$16:$M$16,0))+VLOOKUP($BE1574,战斗属性模型!$K$22:$O$24,BK$2,FALSE)*INDEX($BW$3:$CF$578,MATCH($BD1574&amp;$BF1574&amp;$BG1574,$BT$3:$BT$578&amp;$BU$3:$BU$578&amp;$BV$3:$BV$578,0),MATCH(BK$1,$BW$1:$CF$1,0))</f>
        <v>0</v>
      </c>
      <c r="BL1574" s="3"/>
      <c r="BM1574" s="3"/>
      <c r="BN1574" s="3"/>
      <c r="BO1574" s="3"/>
      <c r="BP1574" s="3"/>
      <c r="BQ1574" s="3"/>
    </row>
    <row r="1575" spans="56:69" x14ac:dyDescent="0.2">
      <c r="BD1575" t="str">
        <f t="shared" si="1117"/>
        <v>手臂</v>
      </c>
      <c r="BE1575">
        <f t="shared" si="1118"/>
        <v>3</v>
      </c>
      <c r="BF1575">
        <f t="shared" ref="BF1575:BG1575" si="1145">BF999</f>
        <v>3</v>
      </c>
      <c r="BG1575">
        <f t="shared" si="1145"/>
        <v>13</v>
      </c>
      <c r="BH1575" s="3">
        <f t="array" ref="BH1575">INDEX($D$21:$M$44,MATCH($BD1575&amp;$BF1575,$C$21:$C$44&amp;$B$21:$B$44,0),MATCH(BH$1,$D$16:$M$16,0))+VLOOKUP($BE1575,战斗属性模型!$K$22:$O$24,BH$2,FALSE)*INDEX($BW$3:$CF$578,MATCH($BD1575&amp;$BF1575&amp;$BG1575,$BT$3:$BT$578&amp;$BU$3:$BU$578&amp;$BV$3:$BV$578,0),MATCH(BH$1,$BW$1:$CF$1,0))</f>
        <v>292.8</v>
      </c>
      <c r="BI1575" s="3">
        <f t="array" ref="BI1575">INDEX($D$21:$M$44,MATCH($BD1575&amp;$BF1575,$C$21:$C$44&amp;$B$21:$B$44,0),MATCH(BI$1,$D$16:$M$16,0))+VLOOKUP($BE1575,战斗属性模型!$K$22:$O$24,BI$2,FALSE)*INDEX($BW$3:$CF$578,MATCH($BD1575&amp;$BF1575&amp;$BG1575,$BT$3:$BT$578&amp;$BU$3:$BU$578&amp;$BV$3:$BV$578,0),MATCH(BI$1,$BW$1:$CF$1,0))</f>
        <v>0</v>
      </c>
      <c r="BJ1575" s="3">
        <f t="array" ref="BJ1575">INDEX($D$21:$M$44,MATCH($BD1575&amp;$BF1575,$C$21:$C$44&amp;$B$21:$B$44,0),MATCH(BJ$1,$D$16:$M$16,0))+VLOOKUP($BE1575,战斗属性模型!$K$22:$O$24,BJ$2,FALSE)*INDEX($BW$3:$CF$578,MATCH($BD1575&amp;$BF1575&amp;$BG1575,$BT$3:$BT$578&amp;$BU$3:$BU$578&amp;$BV$3:$BV$578,0),MATCH(BJ$1,$BW$1:$CF$1,0))</f>
        <v>460.8</v>
      </c>
      <c r="BK1575" s="3">
        <f t="array" ref="BK1575">INDEX($D$21:$M$44,MATCH($BD1575&amp;$BF1575,$C$21:$C$44&amp;$B$21:$B$44,0),MATCH(BK$1,$D$16:$M$16,0))+VLOOKUP($BE1575,战斗属性模型!$K$22:$O$24,BK$2,FALSE)*INDEX($BW$3:$CF$578,MATCH($BD1575&amp;$BF1575&amp;$BG1575,$BT$3:$BT$578&amp;$BU$3:$BU$578&amp;$BV$3:$BV$578,0),MATCH(BK$1,$BW$1:$CF$1,0))</f>
        <v>0</v>
      </c>
      <c r="BL1575" s="3"/>
      <c r="BM1575" s="3"/>
      <c r="BN1575" s="3"/>
      <c r="BO1575" s="3"/>
      <c r="BP1575" s="3"/>
      <c r="BQ1575" s="3"/>
    </row>
    <row r="1576" spans="56:69" x14ac:dyDescent="0.2">
      <c r="BD1576" t="str">
        <f t="shared" si="1117"/>
        <v>手臂</v>
      </c>
      <c r="BE1576">
        <f t="shared" si="1118"/>
        <v>3</v>
      </c>
      <c r="BF1576">
        <f t="shared" ref="BF1576:BG1576" si="1146">BF1000</f>
        <v>3</v>
      </c>
      <c r="BG1576">
        <f t="shared" si="1146"/>
        <v>14</v>
      </c>
      <c r="BH1576" s="3">
        <f t="array" ref="BH1576">INDEX($D$21:$M$44,MATCH($BD1576&amp;$BF1576,$C$21:$C$44&amp;$B$21:$B$44,0),MATCH(BH$1,$D$16:$M$16,0))+VLOOKUP($BE1576,战斗属性模型!$K$22:$O$24,BH$2,FALSE)*INDEX($BW$3:$CF$578,MATCH($BD1576&amp;$BF1576&amp;$BG1576,$BT$3:$BT$578&amp;$BU$3:$BU$578&amp;$BV$3:$BV$578,0),MATCH(BH$1,$BW$1:$CF$1,0))</f>
        <v>310.40000000000003</v>
      </c>
      <c r="BI1576" s="3">
        <f t="array" ref="BI1576">INDEX($D$21:$M$44,MATCH($BD1576&amp;$BF1576,$C$21:$C$44&amp;$B$21:$B$44,0),MATCH(BI$1,$D$16:$M$16,0))+VLOOKUP($BE1576,战斗属性模型!$K$22:$O$24,BI$2,FALSE)*INDEX($BW$3:$CF$578,MATCH($BD1576&amp;$BF1576&amp;$BG1576,$BT$3:$BT$578&amp;$BU$3:$BU$578&amp;$BV$3:$BV$578,0),MATCH(BI$1,$BW$1:$CF$1,0))</f>
        <v>0</v>
      </c>
      <c r="BJ1576" s="3">
        <f t="array" ref="BJ1576">INDEX($D$21:$M$44,MATCH($BD1576&amp;$BF1576,$C$21:$C$44&amp;$B$21:$B$44,0),MATCH(BJ$1,$D$16:$M$16,0))+VLOOKUP($BE1576,战斗属性模型!$K$22:$O$24,BJ$2,FALSE)*INDEX($BW$3:$CF$578,MATCH($BD1576&amp;$BF1576&amp;$BG1576,$BT$3:$BT$578&amp;$BU$3:$BU$578&amp;$BV$3:$BV$578,0),MATCH(BJ$1,$BW$1:$CF$1,0))</f>
        <v>486.40000000000003</v>
      </c>
      <c r="BK1576" s="3">
        <f t="array" ref="BK1576">INDEX($D$21:$M$44,MATCH($BD1576&amp;$BF1576,$C$21:$C$44&amp;$B$21:$B$44,0),MATCH(BK$1,$D$16:$M$16,0))+VLOOKUP($BE1576,战斗属性模型!$K$22:$O$24,BK$2,FALSE)*INDEX($BW$3:$CF$578,MATCH($BD1576&amp;$BF1576&amp;$BG1576,$BT$3:$BT$578&amp;$BU$3:$BU$578&amp;$BV$3:$BV$578,0),MATCH(BK$1,$BW$1:$CF$1,0))</f>
        <v>0</v>
      </c>
      <c r="BL1576" s="3"/>
      <c r="BM1576" s="3"/>
      <c r="BN1576" s="3"/>
      <c r="BO1576" s="3"/>
      <c r="BP1576" s="3"/>
      <c r="BQ1576" s="3"/>
    </row>
    <row r="1577" spans="56:69" x14ac:dyDescent="0.2">
      <c r="BD1577" t="str">
        <f t="shared" si="1117"/>
        <v>手臂</v>
      </c>
      <c r="BE1577">
        <f t="shared" si="1118"/>
        <v>3</v>
      </c>
      <c r="BF1577">
        <f t="shared" ref="BF1577:BG1577" si="1147">BF1001</f>
        <v>3</v>
      </c>
      <c r="BG1577">
        <f t="shared" si="1147"/>
        <v>15</v>
      </c>
      <c r="BH1577" s="3">
        <f t="array" ref="BH1577">INDEX($D$21:$M$44,MATCH($BD1577&amp;$BF1577,$C$21:$C$44&amp;$B$21:$B$44,0),MATCH(BH$1,$D$16:$M$16,0))+VLOOKUP($BE1577,战斗属性模型!$K$22:$O$24,BH$2,FALSE)*INDEX($BW$3:$CF$578,MATCH($BD1577&amp;$BF1577&amp;$BG1577,$BT$3:$BT$578&amp;$BU$3:$BU$578&amp;$BV$3:$BV$578,0),MATCH(BH$1,$BW$1:$CF$1,0))</f>
        <v>328</v>
      </c>
      <c r="BI1577" s="3">
        <f t="array" ref="BI1577">INDEX($D$21:$M$44,MATCH($BD1577&amp;$BF1577,$C$21:$C$44&amp;$B$21:$B$44,0),MATCH(BI$1,$D$16:$M$16,0))+VLOOKUP($BE1577,战斗属性模型!$K$22:$O$24,BI$2,FALSE)*INDEX($BW$3:$CF$578,MATCH($BD1577&amp;$BF1577&amp;$BG1577,$BT$3:$BT$578&amp;$BU$3:$BU$578&amp;$BV$3:$BV$578,0),MATCH(BI$1,$BW$1:$CF$1,0))</f>
        <v>0</v>
      </c>
      <c r="BJ1577" s="3">
        <f t="array" ref="BJ1577">INDEX($D$21:$M$44,MATCH($BD1577&amp;$BF1577,$C$21:$C$44&amp;$B$21:$B$44,0),MATCH(BJ$1,$D$16:$M$16,0))+VLOOKUP($BE1577,战斗属性模型!$K$22:$O$24,BJ$2,FALSE)*INDEX($BW$3:$CF$578,MATCH($BD1577&amp;$BF1577&amp;$BG1577,$BT$3:$BT$578&amp;$BU$3:$BU$578&amp;$BV$3:$BV$578,0),MATCH(BJ$1,$BW$1:$CF$1,0))</f>
        <v>512</v>
      </c>
      <c r="BK1577" s="3">
        <f t="array" ref="BK1577">INDEX($D$21:$M$44,MATCH($BD1577&amp;$BF1577,$C$21:$C$44&amp;$B$21:$B$44,0),MATCH(BK$1,$D$16:$M$16,0))+VLOOKUP($BE1577,战斗属性模型!$K$22:$O$24,BK$2,FALSE)*INDEX($BW$3:$CF$578,MATCH($BD1577&amp;$BF1577&amp;$BG1577,$BT$3:$BT$578&amp;$BU$3:$BU$578&amp;$BV$3:$BV$578,0),MATCH(BK$1,$BW$1:$CF$1,0))</f>
        <v>0</v>
      </c>
      <c r="BL1577" s="3"/>
      <c r="BM1577" s="3"/>
      <c r="BN1577" s="3"/>
      <c r="BO1577" s="3"/>
      <c r="BP1577" s="3"/>
      <c r="BQ1577" s="3"/>
    </row>
    <row r="1578" spans="56:69" x14ac:dyDescent="0.2">
      <c r="BD1578" t="str">
        <f t="shared" si="1117"/>
        <v>手臂</v>
      </c>
      <c r="BE1578">
        <f t="shared" si="1118"/>
        <v>3</v>
      </c>
      <c r="BF1578">
        <f t="shared" ref="BF1578:BG1578" si="1148">BF1002</f>
        <v>3</v>
      </c>
      <c r="BG1578">
        <f t="shared" si="1148"/>
        <v>16</v>
      </c>
      <c r="BH1578" s="3">
        <f t="array" ref="BH1578">INDEX($D$21:$M$44,MATCH($BD1578&amp;$BF1578,$C$21:$C$44&amp;$B$21:$B$44,0),MATCH(BH$1,$D$16:$M$16,0))+VLOOKUP($BE1578,战斗属性模型!$K$22:$O$24,BH$2,FALSE)*INDEX($BW$3:$CF$578,MATCH($BD1578&amp;$BF1578&amp;$BG1578,$BT$3:$BT$578&amp;$BU$3:$BU$578&amp;$BV$3:$BV$578,0),MATCH(BH$1,$BW$1:$CF$1,0))</f>
        <v>345.6</v>
      </c>
      <c r="BI1578" s="3">
        <f t="array" ref="BI1578">INDEX($D$21:$M$44,MATCH($BD1578&amp;$BF1578,$C$21:$C$44&amp;$B$21:$B$44,0),MATCH(BI$1,$D$16:$M$16,0))+VLOOKUP($BE1578,战斗属性模型!$K$22:$O$24,BI$2,FALSE)*INDEX($BW$3:$CF$578,MATCH($BD1578&amp;$BF1578&amp;$BG1578,$BT$3:$BT$578&amp;$BU$3:$BU$578&amp;$BV$3:$BV$578,0),MATCH(BI$1,$BW$1:$CF$1,0))</f>
        <v>0</v>
      </c>
      <c r="BJ1578" s="3">
        <f t="array" ref="BJ1578">INDEX($D$21:$M$44,MATCH($BD1578&amp;$BF1578,$C$21:$C$44&amp;$B$21:$B$44,0),MATCH(BJ$1,$D$16:$M$16,0))+VLOOKUP($BE1578,战斗属性模型!$K$22:$O$24,BJ$2,FALSE)*INDEX($BW$3:$CF$578,MATCH($BD1578&amp;$BF1578&amp;$BG1578,$BT$3:$BT$578&amp;$BU$3:$BU$578&amp;$BV$3:$BV$578,0),MATCH(BJ$1,$BW$1:$CF$1,0))</f>
        <v>537.6</v>
      </c>
      <c r="BK1578" s="3">
        <f t="array" ref="BK1578">INDEX($D$21:$M$44,MATCH($BD1578&amp;$BF1578,$C$21:$C$44&amp;$B$21:$B$44,0),MATCH(BK$1,$D$16:$M$16,0))+VLOOKUP($BE1578,战斗属性模型!$K$22:$O$24,BK$2,FALSE)*INDEX($BW$3:$CF$578,MATCH($BD1578&amp;$BF1578&amp;$BG1578,$BT$3:$BT$578&amp;$BU$3:$BU$578&amp;$BV$3:$BV$578,0),MATCH(BK$1,$BW$1:$CF$1,0))</f>
        <v>0</v>
      </c>
      <c r="BL1578" s="3"/>
      <c r="BM1578" s="3"/>
      <c r="BN1578" s="3"/>
      <c r="BO1578" s="3"/>
      <c r="BP1578" s="3"/>
      <c r="BQ1578" s="3"/>
    </row>
    <row r="1579" spans="56:69" x14ac:dyDescent="0.2">
      <c r="BD1579" t="str">
        <f t="shared" si="1117"/>
        <v>手臂</v>
      </c>
      <c r="BE1579">
        <f t="shared" si="1118"/>
        <v>3</v>
      </c>
      <c r="BF1579">
        <f t="shared" ref="BF1579:BG1579" si="1149">BF1003</f>
        <v>3</v>
      </c>
      <c r="BG1579">
        <f t="shared" si="1149"/>
        <v>17</v>
      </c>
      <c r="BH1579" s="3">
        <f t="array" ref="BH1579">INDEX($D$21:$M$44,MATCH($BD1579&amp;$BF1579,$C$21:$C$44&amp;$B$21:$B$44,0),MATCH(BH$1,$D$16:$M$16,0))+VLOOKUP($BE1579,战斗属性模型!$K$22:$O$24,BH$2,FALSE)*INDEX($BW$3:$CF$578,MATCH($BD1579&amp;$BF1579&amp;$BG1579,$BT$3:$BT$578&amp;$BU$3:$BU$578&amp;$BV$3:$BV$578,0),MATCH(BH$1,$BW$1:$CF$1,0))</f>
        <v>363.20000000000005</v>
      </c>
      <c r="BI1579" s="3">
        <f t="array" ref="BI1579">INDEX($D$21:$M$44,MATCH($BD1579&amp;$BF1579,$C$21:$C$44&amp;$B$21:$B$44,0),MATCH(BI$1,$D$16:$M$16,0))+VLOOKUP($BE1579,战斗属性模型!$K$22:$O$24,BI$2,FALSE)*INDEX($BW$3:$CF$578,MATCH($BD1579&amp;$BF1579&amp;$BG1579,$BT$3:$BT$578&amp;$BU$3:$BU$578&amp;$BV$3:$BV$578,0),MATCH(BI$1,$BW$1:$CF$1,0))</f>
        <v>0</v>
      </c>
      <c r="BJ1579" s="3">
        <f t="array" ref="BJ1579">INDEX($D$21:$M$44,MATCH($BD1579&amp;$BF1579,$C$21:$C$44&amp;$B$21:$B$44,0),MATCH(BJ$1,$D$16:$M$16,0))+VLOOKUP($BE1579,战斗属性模型!$K$22:$O$24,BJ$2,FALSE)*INDEX($BW$3:$CF$578,MATCH($BD1579&amp;$BF1579&amp;$BG1579,$BT$3:$BT$578&amp;$BU$3:$BU$578&amp;$BV$3:$BV$578,0),MATCH(BJ$1,$BW$1:$CF$1,0))</f>
        <v>563.20000000000005</v>
      </c>
      <c r="BK1579" s="3">
        <f t="array" ref="BK1579">INDEX($D$21:$M$44,MATCH($BD1579&amp;$BF1579,$C$21:$C$44&amp;$B$21:$B$44,0),MATCH(BK$1,$D$16:$M$16,0))+VLOOKUP($BE1579,战斗属性模型!$K$22:$O$24,BK$2,FALSE)*INDEX($BW$3:$CF$578,MATCH($BD1579&amp;$BF1579&amp;$BG1579,$BT$3:$BT$578&amp;$BU$3:$BU$578&amp;$BV$3:$BV$578,0),MATCH(BK$1,$BW$1:$CF$1,0))</f>
        <v>0</v>
      </c>
      <c r="BL1579" s="3"/>
      <c r="BM1579" s="3"/>
      <c r="BN1579" s="3"/>
      <c r="BO1579" s="3"/>
      <c r="BP1579" s="3"/>
      <c r="BQ1579" s="3"/>
    </row>
    <row r="1580" spans="56:69" x14ac:dyDescent="0.2">
      <c r="BD1580" t="str">
        <f t="shared" si="1117"/>
        <v>手臂</v>
      </c>
      <c r="BE1580">
        <f t="shared" si="1118"/>
        <v>3</v>
      </c>
      <c r="BF1580">
        <f t="shared" ref="BF1580:BG1580" si="1150">BF1004</f>
        <v>3</v>
      </c>
      <c r="BG1580">
        <f t="shared" si="1150"/>
        <v>18</v>
      </c>
      <c r="BH1580" s="3">
        <f t="array" ref="BH1580">INDEX($D$21:$M$44,MATCH($BD1580&amp;$BF1580,$C$21:$C$44&amp;$B$21:$B$44,0),MATCH(BH$1,$D$16:$M$16,0))+VLOOKUP($BE1580,战斗属性模型!$K$22:$O$24,BH$2,FALSE)*INDEX($BW$3:$CF$578,MATCH($BD1580&amp;$BF1580&amp;$BG1580,$BT$3:$BT$578&amp;$BU$3:$BU$578&amp;$BV$3:$BV$578,0),MATCH(BH$1,$BW$1:$CF$1,0))</f>
        <v>380.8</v>
      </c>
      <c r="BI1580" s="3">
        <f t="array" ref="BI1580">INDEX($D$21:$M$44,MATCH($BD1580&amp;$BF1580,$C$21:$C$44&amp;$B$21:$B$44,0),MATCH(BI$1,$D$16:$M$16,0))+VLOOKUP($BE1580,战斗属性模型!$K$22:$O$24,BI$2,FALSE)*INDEX($BW$3:$CF$578,MATCH($BD1580&amp;$BF1580&amp;$BG1580,$BT$3:$BT$578&amp;$BU$3:$BU$578&amp;$BV$3:$BV$578,0),MATCH(BI$1,$BW$1:$CF$1,0))</f>
        <v>0</v>
      </c>
      <c r="BJ1580" s="3">
        <f t="array" ref="BJ1580">INDEX($D$21:$M$44,MATCH($BD1580&amp;$BF1580,$C$21:$C$44&amp;$B$21:$B$44,0),MATCH(BJ$1,$D$16:$M$16,0))+VLOOKUP($BE1580,战斗属性模型!$K$22:$O$24,BJ$2,FALSE)*INDEX($BW$3:$CF$578,MATCH($BD1580&amp;$BF1580&amp;$BG1580,$BT$3:$BT$578&amp;$BU$3:$BU$578&amp;$BV$3:$BV$578,0),MATCH(BJ$1,$BW$1:$CF$1,0))</f>
        <v>588.79999999999995</v>
      </c>
      <c r="BK1580" s="3">
        <f t="array" ref="BK1580">INDEX($D$21:$M$44,MATCH($BD1580&amp;$BF1580,$C$21:$C$44&amp;$B$21:$B$44,0),MATCH(BK$1,$D$16:$M$16,0))+VLOOKUP($BE1580,战斗属性模型!$K$22:$O$24,BK$2,FALSE)*INDEX($BW$3:$CF$578,MATCH($BD1580&amp;$BF1580&amp;$BG1580,$BT$3:$BT$578&amp;$BU$3:$BU$578&amp;$BV$3:$BV$578,0),MATCH(BK$1,$BW$1:$CF$1,0))</f>
        <v>0</v>
      </c>
      <c r="BL1580" s="3"/>
      <c r="BM1580" s="3"/>
      <c r="BN1580" s="3"/>
      <c r="BO1580" s="3"/>
      <c r="BP1580" s="3"/>
      <c r="BQ1580" s="3"/>
    </row>
    <row r="1581" spans="56:69" x14ac:dyDescent="0.2">
      <c r="BD1581" t="str">
        <f t="shared" si="1117"/>
        <v>手臂</v>
      </c>
      <c r="BE1581">
        <f t="shared" si="1118"/>
        <v>3</v>
      </c>
      <c r="BF1581">
        <f t="shared" ref="BF1581:BG1581" si="1151">BF1005</f>
        <v>3</v>
      </c>
      <c r="BG1581">
        <f t="shared" si="1151"/>
        <v>19</v>
      </c>
      <c r="BH1581" s="3">
        <f t="array" ref="BH1581">INDEX($D$21:$M$44,MATCH($BD1581&amp;$BF1581,$C$21:$C$44&amp;$B$21:$B$44,0),MATCH(BH$1,$D$16:$M$16,0))+VLOOKUP($BE1581,战斗属性模型!$K$22:$O$24,BH$2,FALSE)*INDEX($BW$3:$CF$578,MATCH($BD1581&amp;$BF1581&amp;$BG1581,$BT$3:$BT$578&amp;$BU$3:$BU$578&amp;$BV$3:$BV$578,0),MATCH(BH$1,$BW$1:$CF$1,0))</f>
        <v>398.40000000000003</v>
      </c>
      <c r="BI1581" s="3">
        <f t="array" ref="BI1581">INDEX($D$21:$M$44,MATCH($BD1581&amp;$BF1581,$C$21:$C$44&amp;$B$21:$B$44,0),MATCH(BI$1,$D$16:$M$16,0))+VLOOKUP($BE1581,战斗属性模型!$K$22:$O$24,BI$2,FALSE)*INDEX($BW$3:$CF$578,MATCH($BD1581&amp;$BF1581&amp;$BG1581,$BT$3:$BT$578&amp;$BU$3:$BU$578&amp;$BV$3:$BV$578,0),MATCH(BI$1,$BW$1:$CF$1,0))</f>
        <v>0</v>
      </c>
      <c r="BJ1581" s="3">
        <f t="array" ref="BJ1581">INDEX($D$21:$M$44,MATCH($BD1581&amp;$BF1581,$C$21:$C$44&amp;$B$21:$B$44,0),MATCH(BJ$1,$D$16:$M$16,0))+VLOOKUP($BE1581,战斗属性模型!$K$22:$O$24,BJ$2,FALSE)*INDEX($BW$3:$CF$578,MATCH($BD1581&amp;$BF1581&amp;$BG1581,$BT$3:$BT$578&amp;$BU$3:$BU$578&amp;$BV$3:$BV$578,0),MATCH(BJ$1,$BW$1:$CF$1,0))</f>
        <v>614.40000000000009</v>
      </c>
      <c r="BK1581" s="3">
        <f t="array" ref="BK1581">INDEX($D$21:$M$44,MATCH($BD1581&amp;$BF1581,$C$21:$C$44&amp;$B$21:$B$44,0),MATCH(BK$1,$D$16:$M$16,0))+VLOOKUP($BE1581,战斗属性模型!$K$22:$O$24,BK$2,FALSE)*INDEX($BW$3:$CF$578,MATCH($BD1581&amp;$BF1581&amp;$BG1581,$BT$3:$BT$578&amp;$BU$3:$BU$578&amp;$BV$3:$BV$578,0),MATCH(BK$1,$BW$1:$CF$1,0))</f>
        <v>0</v>
      </c>
      <c r="BL1581" s="3"/>
      <c r="BM1581" s="3"/>
      <c r="BN1581" s="3"/>
      <c r="BO1581" s="3"/>
      <c r="BP1581" s="3"/>
      <c r="BQ1581" s="3"/>
    </row>
    <row r="1582" spans="56:69" x14ac:dyDescent="0.2">
      <c r="BD1582" t="str">
        <f t="shared" si="1117"/>
        <v>手臂</v>
      </c>
      <c r="BE1582">
        <f t="shared" si="1118"/>
        <v>3</v>
      </c>
      <c r="BF1582">
        <f t="shared" ref="BF1582:BG1582" si="1152">BF1006</f>
        <v>3</v>
      </c>
      <c r="BG1582">
        <f t="shared" si="1152"/>
        <v>20</v>
      </c>
      <c r="BH1582" s="3">
        <f t="array" ref="BH1582">INDEX($D$21:$M$44,MATCH($BD1582&amp;$BF1582,$C$21:$C$44&amp;$B$21:$B$44,0),MATCH(BH$1,$D$16:$M$16,0))+VLOOKUP($BE1582,战斗属性模型!$K$22:$O$24,BH$2,FALSE)*INDEX($BW$3:$CF$578,MATCH($BD1582&amp;$BF1582&amp;$BG1582,$BT$3:$BT$578&amp;$BU$3:$BU$578&amp;$BV$3:$BV$578,0),MATCH(BH$1,$BW$1:$CF$1,0))</f>
        <v>416</v>
      </c>
      <c r="BI1582" s="3">
        <f t="array" ref="BI1582">INDEX($D$21:$M$44,MATCH($BD1582&amp;$BF1582,$C$21:$C$44&amp;$B$21:$B$44,0),MATCH(BI$1,$D$16:$M$16,0))+VLOOKUP($BE1582,战斗属性模型!$K$22:$O$24,BI$2,FALSE)*INDEX($BW$3:$CF$578,MATCH($BD1582&amp;$BF1582&amp;$BG1582,$BT$3:$BT$578&amp;$BU$3:$BU$578&amp;$BV$3:$BV$578,0),MATCH(BI$1,$BW$1:$CF$1,0))</f>
        <v>0</v>
      </c>
      <c r="BJ1582" s="3">
        <f t="array" ref="BJ1582">INDEX($D$21:$M$44,MATCH($BD1582&amp;$BF1582,$C$21:$C$44&amp;$B$21:$B$44,0),MATCH(BJ$1,$D$16:$M$16,0))+VLOOKUP($BE1582,战斗属性模型!$K$22:$O$24,BJ$2,FALSE)*INDEX($BW$3:$CF$578,MATCH($BD1582&amp;$BF1582&amp;$BG1582,$BT$3:$BT$578&amp;$BU$3:$BU$578&amp;$BV$3:$BV$578,0),MATCH(BJ$1,$BW$1:$CF$1,0))</f>
        <v>640</v>
      </c>
      <c r="BK1582" s="3">
        <f t="array" ref="BK1582">INDEX($D$21:$M$44,MATCH($BD1582&amp;$BF1582,$C$21:$C$44&amp;$B$21:$B$44,0),MATCH(BK$1,$D$16:$M$16,0))+VLOOKUP($BE1582,战斗属性模型!$K$22:$O$24,BK$2,FALSE)*INDEX($BW$3:$CF$578,MATCH($BD1582&amp;$BF1582&amp;$BG1582,$BT$3:$BT$578&amp;$BU$3:$BU$578&amp;$BV$3:$BV$578,0),MATCH(BK$1,$BW$1:$CF$1,0))</f>
        <v>0</v>
      </c>
      <c r="BL1582" s="3"/>
      <c r="BM1582" s="3"/>
      <c r="BN1582" s="3"/>
      <c r="BO1582" s="3"/>
      <c r="BP1582" s="3"/>
      <c r="BQ1582" s="3"/>
    </row>
    <row r="1583" spans="56:69" x14ac:dyDescent="0.2">
      <c r="BD1583" t="str">
        <f t="shared" si="1117"/>
        <v>手臂</v>
      </c>
      <c r="BE1583">
        <f t="shared" si="1118"/>
        <v>3</v>
      </c>
      <c r="BF1583">
        <f t="shared" ref="BF1583:BG1583" si="1153">BF1007</f>
        <v>3</v>
      </c>
      <c r="BG1583">
        <f t="shared" si="1153"/>
        <v>21</v>
      </c>
      <c r="BH1583" s="3">
        <f t="array" ref="BH1583">INDEX($D$21:$M$44,MATCH($BD1583&amp;$BF1583,$C$21:$C$44&amp;$B$21:$B$44,0),MATCH(BH$1,$D$16:$M$16,0))+VLOOKUP($BE1583,战斗属性模型!$K$22:$O$24,BH$2,FALSE)*INDEX($BW$3:$CF$578,MATCH($BD1583&amp;$BF1583&amp;$BG1583,$BT$3:$BT$578&amp;$BU$3:$BU$578&amp;$BV$3:$BV$578,0),MATCH(BH$1,$BW$1:$CF$1,0))</f>
        <v>433.6</v>
      </c>
      <c r="BI1583" s="3">
        <f t="array" ref="BI1583">INDEX($D$21:$M$44,MATCH($BD1583&amp;$BF1583,$C$21:$C$44&amp;$B$21:$B$44,0),MATCH(BI$1,$D$16:$M$16,0))+VLOOKUP($BE1583,战斗属性模型!$K$22:$O$24,BI$2,FALSE)*INDEX($BW$3:$CF$578,MATCH($BD1583&amp;$BF1583&amp;$BG1583,$BT$3:$BT$578&amp;$BU$3:$BU$578&amp;$BV$3:$BV$578,0),MATCH(BI$1,$BW$1:$CF$1,0))</f>
        <v>0</v>
      </c>
      <c r="BJ1583" s="3">
        <f t="array" ref="BJ1583">INDEX($D$21:$M$44,MATCH($BD1583&amp;$BF1583,$C$21:$C$44&amp;$B$21:$B$44,0),MATCH(BJ$1,$D$16:$M$16,0))+VLOOKUP($BE1583,战斗属性模型!$K$22:$O$24,BJ$2,FALSE)*INDEX($BW$3:$CF$578,MATCH($BD1583&amp;$BF1583&amp;$BG1583,$BT$3:$BT$578&amp;$BU$3:$BU$578&amp;$BV$3:$BV$578,0),MATCH(BJ$1,$BW$1:$CF$1,0))</f>
        <v>665.6</v>
      </c>
      <c r="BK1583" s="3">
        <f t="array" ref="BK1583">INDEX($D$21:$M$44,MATCH($BD1583&amp;$BF1583,$C$21:$C$44&amp;$B$21:$B$44,0),MATCH(BK$1,$D$16:$M$16,0))+VLOOKUP($BE1583,战斗属性模型!$K$22:$O$24,BK$2,FALSE)*INDEX($BW$3:$CF$578,MATCH($BD1583&amp;$BF1583&amp;$BG1583,$BT$3:$BT$578&amp;$BU$3:$BU$578&amp;$BV$3:$BV$578,0),MATCH(BK$1,$BW$1:$CF$1,0))</f>
        <v>0</v>
      </c>
      <c r="BL1583" s="3"/>
      <c r="BM1583" s="3"/>
      <c r="BN1583" s="3"/>
      <c r="BO1583" s="3"/>
      <c r="BP1583" s="3"/>
      <c r="BQ1583" s="3"/>
    </row>
    <row r="1584" spans="56:69" x14ac:dyDescent="0.2">
      <c r="BD1584" t="str">
        <f t="shared" si="1117"/>
        <v>手臂</v>
      </c>
      <c r="BE1584">
        <f t="shared" si="1118"/>
        <v>3</v>
      </c>
      <c r="BF1584">
        <f t="shared" ref="BF1584:BG1584" si="1154">BF1008</f>
        <v>3</v>
      </c>
      <c r="BG1584">
        <f t="shared" si="1154"/>
        <v>22</v>
      </c>
      <c r="BH1584" s="3">
        <f t="array" ref="BH1584">INDEX($D$21:$M$44,MATCH($BD1584&amp;$BF1584,$C$21:$C$44&amp;$B$21:$B$44,0),MATCH(BH$1,$D$16:$M$16,0))+VLOOKUP($BE1584,战斗属性模型!$K$22:$O$24,BH$2,FALSE)*INDEX($BW$3:$CF$578,MATCH($BD1584&amp;$BF1584&amp;$BG1584,$BT$3:$BT$578&amp;$BU$3:$BU$578&amp;$BV$3:$BV$578,0),MATCH(BH$1,$BW$1:$CF$1,0))</f>
        <v>451.20000000000005</v>
      </c>
      <c r="BI1584" s="3">
        <f t="array" ref="BI1584">INDEX($D$21:$M$44,MATCH($BD1584&amp;$BF1584,$C$21:$C$44&amp;$B$21:$B$44,0),MATCH(BI$1,$D$16:$M$16,0))+VLOOKUP($BE1584,战斗属性模型!$K$22:$O$24,BI$2,FALSE)*INDEX($BW$3:$CF$578,MATCH($BD1584&amp;$BF1584&amp;$BG1584,$BT$3:$BT$578&amp;$BU$3:$BU$578&amp;$BV$3:$BV$578,0),MATCH(BI$1,$BW$1:$CF$1,0))</f>
        <v>0</v>
      </c>
      <c r="BJ1584" s="3">
        <f t="array" ref="BJ1584">INDEX($D$21:$M$44,MATCH($BD1584&amp;$BF1584,$C$21:$C$44&amp;$B$21:$B$44,0),MATCH(BJ$1,$D$16:$M$16,0))+VLOOKUP($BE1584,战斗属性模型!$K$22:$O$24,BJ$2,FALSE)*INDEX($BW$3:$CF$578,MATCH($BD1584&amp;$BF1584&amp;$BG1584,$BT$3:$BT$578&amp;$BU$3:$BU$578&amp;$BV$3:$BV$578,0),MATCH(BJ$1,$BW$1:$CF$1,0))</f>
        <v>691.2</v>
      </c>
      <c r="BK1584" s="3">
        <f t="array" ref="BK1584">INDEX($D$21:$M$44,MATCH($BD1584&amp;$BF1584,$C$21:$C$44&amp;$B$21:$B$44,0),MATCH(BK$1,$D$16:$M$16,0))+VLOOKUP($BE1584,战斗属性模型!$K$22:$O$24,BK$2,FALSE)*INDEX($BW$3:$CF$578,MATCH($BD1584&amp;$BF1584&amp;$BG1584,$BT$3:$BT$578&amp;$BU$3:$BU$578&amp;$BV$3:$BV$578,0),MATCH(BK$1,$BW$1:$CF$1,0))</f>
        <v>0</v>
      </c>
      <c r="BL1584" s="3"/>
      <c r="BM1584" s="3"/>
      <c r="BN1584" s="3"/>
      <c r="BO1584" s="3"/>
      <c r="BP1584" s="3"/>
      <c r="BQ1584" s="3"/>
    </row>
    <row r="1585" spans="56:69" x14ac:dyDescent="0.2">
      <c r="BD1585" t="str">
        <f t="shared" si="1117"/>
        <v>手臂</v>
      </c>
      <c r="BE1585">
        <f t="shared" si="1118"/>
        <v>3</v>
      </c>
      <c r="BF1585">
        <f t="shared" ref="BF1585:BG1585" si="1155">BF1009</f>
        <v>3</v>
      </c>
      <c r="BG1585">
        <f t="shared" si="1155"/>
        <v>23</v>
      </c>
      <c r="BH1585" s="3">
        <f t="array" ref="BH1585">INDEX($D$21:$M$44,MATCH($BD1585&amp;$BF1585,$C$21:$C$44&amp;$B$21:$B$44,0),MATCH(BH$1,$D$16:$M$16,0))+VLOOKUP($BE1585,战斗属性模型!$K$22:$O$24,BH$2,FALSE)*INDEX($BW$3:$CF$578,MATCH($BD1585&amp;$BF1585&amp;$BG1585,$BT$3:$BT$578&amp;$BU$3:$BU$578&amp;$BV$3:$BV$578,0),MATCH(BH$1,$BW$1:$CF$1,0))</f>
        <v>468.8</v>
      </c>
      <c r="BI1585" s="3">
        <f t="array" ref="BI1585">INDEX($D$21:$M$44,MATCH($BD1585&amp;$BF1585,$C$21:$C$44&amp;$B$21:$B$44,0),MATCH(BI$1,$D$16:$M$16,0))+VLOOKUP($BE1585,战斗属性模型!$K$22:$O$24,BI$2,FALSE)*INDEX($BW$3:$CF$578,MATCH($BD1585&amp;$BF1585&amp;$BG1585,$BT$3:$BT$578&amp;$BU$3:$BU$578&amp;$BV$3:$BV$578,0),MATCH(BI$1,$BW$1:$CF$1,0))</f>
        <v>0</v>
      </c>
      <c r="BJ1585" s="3">
        <f t="array" ref="BJ1585">INDEX($D$21:$M$44,MATCH($BD1585&amp;$BF1585,$C$21:$C$44&amp;$B$21:$B$44,0),MATCH(BJ$1,$D$16:$M$16,0))+VLOOKUP($BE1585,战斗属性模型!$K$22:$O$24,BJ$2,FALSE)*INDEX($BW$3:$CF$578,MATCH($BD1585&amp;$BF1585&amp;$BG1585,$BT$3:$BT$578&amp;$BU$3:$BU$578&amp;$BV$3:$BV$578,0),MATCH(BJ$1,$BW$1:$CF$1,0))</f>
        <v>716.80000000000007</v>
      </c>
      <c r="BK1585" s="3">
        <f t="array" ref="BK1585">INDEX($D$21:$M$44,MATCH($BD1585&amp;$BF1585,$C$21:$C$44&amp;$B$21:$B$44,0),MATCH(BK$1,$D$16:$M$16,0))+VLOOKUP($BE1585,战斗属性模型!$K$22:$O$24,BK$2,FALSE)*INDEX($BW$3:$CF$578,MATCH($BD1585&amp;$BF1585&amp;$BG1585,$BT$3:$BT$578&amp;$BU$3:$BU$578&amp;$BV$3:$BV$578,0),MATCH(BK$1,$BW$1:$CF$1,0))</f>
        <v>0</v>
      </c>
      <c r="BL1585" s="3"/>
      <c r="BM1585" s="3"/>
      <c r="BN1585" s="3"/>
      <c r="BO1585" s="3"/>
      <c r="BP1585" s="3"/>
      <c r="BQ1585" s="3"/>
    </row>
    <row r="1586" spans="56:69" x14ac:dyDescent="0.2">
      <c r="BD1586" t="str">
        <f t="shared" si="1117"/>
        <v>手臂</v>
      </c>
      <c r="BE1586">
        <f t="shared" si="1118"/>
        <v>3</v>
      </c>
      <c r="BF1586">
        <f t="shared" ref="BF1586:BG1586" si="1156">BF1010</f>
        <v>3</v>
      </c>
      <c r="BG1586">
        <f t="shared" si="1156"/>
        <v>24</v>
      </c>
      <c r="BH1586" s="3">
        <f t="array" ref="BH1586">INDEX($D$21:$M$44,MATCH($BD1586&amp;$BF1586,$C$21:$C$44&amp;$B$21:$B$44,0),MATCH(BH$1,$D$16:$M$16,0))+VLOOKUP($BE1586,战斗属性模型!$K$22:$O$24,BH$2,FALSE)*INDEX($BW$3:$CF$578,MATCH($BD1586&amp;$BF1586&amp;$BG1586,$BT$3:$BT$578&amp;$BU$3:$BU$578&amp;$BV$3:$BV$578,0),MATCH(BH$1,$BW$1:$CF$1,0))</f>
        <v>486.40000000000003</v>
      </c>
      <c r="BI1586" s="3">
        <f t="array" ref="BI1586">INDEX($D$21:$M$44,MATCH($BD1586&amp;$BF1586,$C$21:$C$44&amp;$B$21:$B$44,0),MATCH(BI$1,$D$16:$M$16,0))+VLOOKUP($BE1586,战斗属性模型!$K$22:$O$24,BI$2,FALSE)*INDEX($BW$3:$CF$578,MATCH($BD1586&amp;$BF1586&amp;$BG1586,$BT$3:$BT$578&amp;$BU$3:$BU$578&amp;$BV$3:$BV$578,0),MATCH(BI$1,$BW$1:$CF$1,0))</f>
        <v>0</v>
      </c>
      <c r="BJ1586" s="3">
        <f t="array" ref="BJ1586">INDEX($D$21:$M$44,MATCH($BD1586&amp;$BF1586,$C$21:$C$44&amp;$B$21:$B$44,0),MATCH(BJ$1,$D$16:$M$16,0))+VLOOKUP($BE1586,战斗属性模型!$K$22:$O$24,BJ$2,FALSE)*INDEX($BW$3:$CF$578,MATCH($BD1586&amp;$BF1586&amp;$BG1586,$BT$3:$BT$578&amp;$BU$3:$BU$578&amp;$BV$3:$BV$578,0),MATCH(BJ$1,$BW$1:$CF$1,0))</f>
        <v>742.40000000000009</v>
      </c>
      <c r="BK1586" s="3">
        <f t="array" ref="BK1586">INDEX($D$21:$M$44,MATCH($BD1586&amp;$BF1586,$C$21:$C$44&amp;$B$21:$B$44,0),MATCH(BK$1,$D$16:$M$16,0))+VLOOKUP($BE1586,战斗属性模型!$K$22:$O$24,BK$2,FALSE)*INDEX($BW$3:$CF$578,MATCH($BD1586&amp;$BF1586&amp;$BG1586,$BT$3:$BT$578&amp;$BU$3:$BU$578&amp;$BV$3:$BV$578,0),MATCH(BK$1,$BW$1:$CF$1,0))</f>
        <v>0</v>
      </c>
      <c r="BL1586" s="3"/>
      <c r="BM1586" s="3"/>
      <c r="BN1586" s="3"/>
      <c r="BO1586" s="3"/>
      <c r="BP1586" s="3"/>
      <c r="BQ1586" s="3"/>
    </row>
    <row r="1587" spans="56:69" x14ac:dyDescent="0.2">
      <c r="BD1587" t="str">
        <f t="shared" si="1117"/>
        <v>手臂</v>
      </c>
      <c r="BE1587">
        <f t="shared" si="1118"/>
        <v>3</v>
      </c>
      <c r="BF1587">
        <f t="shared" ref="BF1587:BG1587" si="1157">BF1011</f>
        <v>4</v>
      </c>
      <c r="BG1587">
        <f t="shared" si="1157"/>
        <v>1</v>
      </c>
      <c r="BH1587" s="3">
        <f t="array" ref="BH1587">INDEX($D$21:$M$44,MATCH($BD1587&amp;$BF1587,$C$21:$C$44&amp;$B$21:$B$44,0),MATCH(BH$1,$D$16:$M$16,0))+VLOOKUP($BE1587,战斗属性模型!$K$22:$O$24,BH$2,FALSE)*INDEX($BW$3:$CF$578,MATCH($BD1587&amp;$BF1587&amp;$BG1587,$BT$3:$BT$578&amp;$BU$3:$BU$578&amp;$BV$3:$BV$578,0),MATCH(BH$1,$BW$1:$CF$1,0))</f>
        <v>102</v>
      </c>
      <c r="BI1587" s="3">
        <f t="array" ref="BI1587">INDEX($D$21:$M$44,MATCH($BD1587&amp;$BF1587,$C$21:$C$44&amp;$B$21:$B$44,0),MATCH(BI$1,$D$16:$M$16,0))+VLOOKUP($BE1587,战斗属性模型!$K$22:$O$24,BI$2,FALSE)*INDEX($BW$3:$CF$578,MATCH($BD1587&amp;$BF1587&amp;$BG1587,$BT$3:$BT$578&amp;$BU$3:$BU$578&amp;$BV$3:$BV$578,0),MATCH(BI$1,$BW$1:$CF$1,0))</f>
        <v>0</v>
      </c>
      <c r="BJ1587" s="3">
        <f t="array" ref="BJ1587">INDEX($D$21:$M$44,MATCH($BD1587&amp;$BF1587,$C$21:$C$44&amp;$B$21:$B$44,0),MATCH(BJ$1,$D$16:$M$16,0))+VLOOKUP($BE1587,战斗属性模型!$K$22:$O$24,BJ$2,FALSE)*INDEX($BW$3:$CF$578,MATCH($BD1587&amp;$BF1587&amp;$BG1587,$BT$3:$BT$578&amp;$BU$3:$BU$578&amp;$BV$3:$BV$578,0),MATCH(BJ$1,$BW$1:$CF$1,0))</f>
        <v>192</v>
      </c>
      <c r="BK1587" s="3">
        <f t="array" ref="BK1587">INDEX($D$21:$M$44,MATCH($BD1587&amp;$BF1587,$C$21:$C$44&amp;$B$21:$B$44,0),MATCH(BK$1,$D$16:$M$16,0))+VLOOKUP($BE1587,战斗属性模型!$K$22:$O$24,BK$2,FALSE)*INDEX($BW$3:$CF$578,MATCH($BD1587&amp;$BF1587&amp;$BG1587,$BT$3:$BT$578&amp;$BU$3:$BU$578&amp;$BV$3:$BV$578,0),MATCH(BK$1,$BW$1:$CF$1,0))</f>
        <v>0</v>
      </c>
      <c r="BL1587" s="3"/>
      <c r="BM1587" s="3"/>
      <c r="BN1587" s="3"/>
      <c r="BO1587" s="3"/>
      <c r="BP1587" s="3"/>
      <c r="BQ1587" s="3"/>
    </row>
    <row r="1588" spans="56:69" x14ac:dyDescent="0.2">
      <c r="BD1588" t="str">
        <f t="shared" si="1117"/>
        <v>手臂</v>
      </c>
      <c r="BE1588">
        <f t="shared" si="1118"/>
        <v>3</v>
      </c>
      <c r="BF1588">
        <f t="shared" ref="BF1588:BG1588" si="1158">BF1012</f>
        <v>4</v>
      </c>
      <c r="BG1588">
        <f t="shared" si="1158"/>
        <v>2</v>
      </c>
      <c r="BH1588" s="3">
        <f t="array" ref="BH1588">INDEX($D$21:$M$44,MATCH($BD1588&amp;$BF1588,$C$21:$C$44&amp;$B$21:$B$44,0),MATCH(BH$1,$D$16:$M$16,0))+VLOOKUP($BE1588,战斗属性模型!$K$22:$O$24,BH$2,FALSE)*INDEX($BW$3:$CF$578,MATCH($BD1588&amp;$BF1588&amp;$BG1588,$BT$3:$BT$578&amp;$BU$3:$BU$578&amp;$BV$3:$BV$578,0),MATCH(BH$1,$BW$1:$CF$1,0))</f>
        <v>124</v>
      </c>
      <c r="BI1588" s="3">
        <f t="array" ref="BI1588">INDEX($D$21:$M$44,MATCH($BD1588&amp;$BF1588,$C$21:$C$44&amp;$B$21:$B$44,0),MATCH(BI$1,$D$16:$M$16,0))+VLOOKUP($BE1588,战斗属性模型!$K$22:$O$24,BI$2,FALSE)*INDEX($BW$3:$CF$578,MATCH($BD1588&amp;$BF1588&amp;$BG1588,$BT$3:$BT$578&amp;$BU$3:$BU$578&amp;$BV$3:$BV$578,0),MATCH(BI$1,$BW$1:$CF$1,0))</f>
        <v>0</v>
      </c>
      <c r="BJ1588" s="3">
        <f t="array" ref="BJ1588">INDEX($D$21:$M$44,MATCH($BD1588&amp;$BF1588,$C$21:$C$44&amp;$B$21:$B$44,0),MATCH(BJ$1,$D$16:$M$16,0))+VLOOKUP($BE1588,战斗属性模型!$K$22:$O$24,BJ$2,FALSE)*INDEX($BW$3:$CF$578,MATCH($BD1588&amp;$BF1588&amp;$BG1588,$BT$3:$BT$578&amp;$BU$3:$BU$578&amp;$BV$3:$BV$578,0),MATCH(BJ$1,$BW$1:$CF$1,0))</f>
        <v>224</v>
      </c>
      <c r="BK1588" s="3">
        <f t="array" ref="BK1588">INDEX($D$21:$M$44,MATCH($BD1588&amp;$BF1588,$C$21:$C$44&amp;$B$21:$B$44,0),MATCH(BK$1,$D$16:$M$16,0))+VLOOKUP($BE1588,战斗属性模型!$K$22:$O$24,BK$2,FALSE)*INDEX($BW$3:$CF$578,MATCH($BD1588&amp;$BF1588&amp;$BG1588,$BT$3:$BT$578&amp;$BU$3:$BU$578&amp;$BV$3:$BV$578,0),MATCH(BK$1,$BW$1:$CF$1,0))</f>
        <v>0</v>
      </c>
      <c r="BL1588" s="3"/>
      <c r="BM1588" s="3"/>
      <c r="BN1588" s="3"/>
      <c r="BO1588" s="3"/>
      <c r="BP1588" s="3"/>
      <c r="BQ1588" s="3"/>
    </row>
    <row r="1589" spans="56:69" x14ac:dyDescent="0.2">
      <c r="BD1589" t="str">
        <f t="shared" si="1117"/>
        <v>手臂</v>
      </c>
      <c r="BE1589">
        <f t="shared" si="1118"/>
        <v>3</v>
      </c>
      <c r="BF1589">
        <f t="shared" ref="BF1589:BG1589" si="1159">BF1013</f>
        <v>4</v>
      </c>
      <c r="BG1589">
        <f t="shared" si="1159"/>
        <v>3</v>
      </c>
      <c r="BH1589" s="3">
        <f t="array" ref="BH1589">INDEX($D$21:$M$44,MATCH($BD1589&amp;$BF1589,$C$21:$C$44&amp;$B$21:$B$44,0),MATCH(BH$1,$D$16:$M$16,0))+VLOOKUP($BE1589,战斗属性模型!$K$22:$O$24,BH$2,FALSE)*INDEX($BW$3:$CF$578,MATCH($BD1589&amp;$BF1589&amp;$BG1589,$BT$3:$BT$578&amp;$BU$3:$BU$578&amp;$BV$3:$BV$578,0),MATCH(BH$1,$BW$1:$CF$1,0))</f>
        <v>146</v>
      </c>
      <c r="BI1589" s="3">
        <f t="array" ref="BI1589">INDEX($D$21:$M$44,MATCH($BD1589&amp;$BF1589,$C$21:$C$44&amp;$B$21:$B$44,0),MATCH(BI$1,$D$16:$M$16,0))+VLOOKUP($BE1589,战斗属性模型!$K$22:$O$24,BI$2,FALSE)*INDEX($BW$3:$CF$578,MATCH($BD1589&amp;$BF1589&amp;$BG1589,$BT$3:$BT$578&amp;$BU$3:$BU$578&amp;$BV$3:$BV$578,0),MATCH(BI$1,$BW$1:$CF$1,0))</f>
        <v>0</v>
      </c>
      <c r="BJ1589" s="3">
        <f t="array" ref="BJ1589">INDEX($D$21:$M$44,MATCH($BD1589&amp;$BF1589,$C$21:$C$44&amp;$B$21:$B$44,0),MATCH(BJ$1,$D$16:$M$16,0))+VLOOKUP($BE1589,战斗属性模型!$K$22:$O$24,BJ$2,FALSE)*INDEX($BW$3:$CF$578,MATCH($BD1589&amp;$BF1589&amp;$BG1589,$BT$3:$BT$578&amp;$BU$3:$BU$578&amp;$BV$3:$BV$578,0),MATCH(BJ$1,$BW$1:$CF$1,0))</f>
        <v>256</v>
      </c>
      <c r="BK1589" s="3">
        <f t="array" ref="BK1589">INDEX($D$21:$M$44,MATCH($BD1589&amp;$BF1589,$C$21:$C$44&amp;$B$21:$B$44,0),MATCH(BK$1,$D$16:$M$16,0))+VLOOKUP($BE1589,战斗属性模型!$K$22:$O$24,BK$2,FALSE)*INDEX($BW$3:$CF$578,MATCH($BD1589&amp;$BF1589&amp;$BG1589,$BT$3:$BT$578&amp;$BU$3:$BU$578&amp;$BV$3:$BV$578,0),MATCH(BK$1,$BW$1:$CF$1,0))</f>
        <v>0</v>
      </c>
      <c r="BL1589" s="3"/>
      <c r="BM1589" s="3"/>
      <c r="BN1589" s="3"/>
      <c r="BO1589" s="3"/>
      <c r="BP1589" s="3"/>
      <c r="BQ1589" s="3"/>
    </row>
    <row r="1590" spans="56:69" x14ac:dyDescent="0.2">
      <c r="BD1590" t="str">
        <f t="shared" si="1117"/>
        <v>手臂</v>
      </c>
      <c r="BE1590">
        <f t="shared" si="1118"/>
        <v>3</v>
      </c>
      <c r="BF1590">
        <f t="shared" ref="BF1590:BG1590" si="1160">BF1014</f>
        <v>4</v>
      </c>
      <c r="BG1590">
        <f t="shared" si="1160"/>
        <v>4</v>
      </c>
      <c r="BH1590" s="3">
        <f t="array" ref="BH1590">INDEX($D$21:$M$44,MATCH($BD1590&amp;$BF1590,$C$21:$C$44&amp;$B$21:$B$44,0),MATCH(BH$1,$D$16:$M$16,0))+VLOOKUP($BE1590,战斗属性模型!$K$22:$O$24,BH$2,FALSE)*INDEX($BW$3:$CF$578,MATCH($BD1590&amp;$BF1590&amp;$BG1590,$BT$3:$BT$578&amp;$BU$3:$BU$578&amp;$BV$3:$BV$578,0),MATCH(BH$1,$BW$1:$CF$1,0))</f>
        <v>168</v>
      </c>
      <c r="BI1590" s="3">
        <f t="array" ref="BI1590">INDEX($D$21:$M$44,MATCH($BD1590&amp;$BF1590,$C$21:$C$44&amp;$B$21:$B$44,0),MATCH(BI$1,$D$16:$M$16,0))+VLOOKUP($BE1590,战斗属性模型!$K$22:$O$24,BI$2,FALSE)*INDEX($BW$3:$CF$578,MATCH($BD1590&amp;$BF1590&amp;$BG1590,$BT$3:$BT$578&amp;$BU$3:$BU$578&amp;$BV$3:$BV$578,0),MATCH(BI$1,$BW$1:$CF$1,0))</f>
        <v>0</v>
      </c>
      <c r="BJ1590" s="3">
        <f t="array" ref="BJ1590">INDEX($D$21:$M$44,MATCH($BD1590&amp;$BF1590,$C$21:$C$44&amp;$B$21:$B$44,0),MATCH(BJ$1,$D$16:$M$16,0))+VLOOKUP($BE1590,战斗属性模型!$K$22:$O$24,BJ$2,FALSE)*INDEX($BW$3:$CF$578,MATCH($BD1590&amp;$BF1590&amp;$BG1590,$BT$3:$BT$578&amp;$BU$3:$BU$578&amp;$BV$3:$BV$578,0),MATCH(BJ$1,$BW$1:$CF$1,0))</f>
        <v>288</v>
      </c>
      <c r="BK1590" s="3">
        <f t="array" ref="BK1590">INDEX($D$21:$M$44,MATCH($BD1590&amp;$BF1590,$C$21:$C$44&amp;$B$21:$B$44,0),MATCH(BK$1,$D$16:$M$16,0))+VLOOKUP($BE1590,战斗属性模型!$K$22:$O$24,BK$2,FALSE)*INDEX($BW$3:$CF$578,MATCH($BD1590&amp;$BF1590&amp;$BG1590,$BT$3:$BT$578&amp;$BU$3:$BU$578&amp;$BV$3:$BV$578,0),MATCH(BK$1,$BW$1:$CF$1,0))</f>
        <v>0</v>
      </c>
      <c r="BL1590" s="3"/>
      <c r="BM1590" s="3"/>
      <c r="BN1590" s="3"/>
      <c r="BO1590" s="3"/>
      <c r="BP1590" s="3"/>
      <c r="BQ1590" s="3"/>
    </row>
    <row r="1591" spans="56:69" x14ac:dyDescent="0.2">
      <c r="BD1591" t="str">
        <f t="shared" si="1117"/>
        <v>手臂</v>
      </c>
      <c r="BE1591">
        <f t="shared" si="1118"/>
        <v>3</v>
      </c>
      <c r="BF1591">
        <f t="shared" ref="BF1591:BG1591" si="1161">BF1015</f>
        <v>4</v>
      </c>
      <c r="BG1591">
        <f t="shared" si="1161"/>
        <v>5</v>
      </c>
      <c r="BH1591" s="3">
        <f t="array" ref="BH1591">INDEX($D$21:$M$44,MATCH($BD1591&amp;$BF1591,$C$21:$C$44&amp;$B$21:$B$44,0),MATCH(BH$1,$D$16:$M$16,0))+VLOOKUP($BE1591,战斗属性模型!$K$22:$O$24,BH$2,FALSE)*INDEX($BW$3:$CF$578,MATCH($BD1591&amp;$BF1591&amp;$BG1591,$BT$3:$BT$578&amp;$BU$3:$BU$578&amp;$BV$3:$BV$578,0),MATCH(BH$1,$BW$1:$CF$1,0))</f>
        <v>190</v>
      </c>
      <c r="BI1591" s="3">
        <f t="array" ref="BI1591">INDEX($D$21:$M$44,MATCH($BD1591&amp;$BF1591,$C$21:$C$44&amp;$B$21:$B$44,0),MATCH(BI$1,$D$16:$M$16,0))+VLOOKUP($BE1591,战斗属性模型!$K$22:$O$24,BI$2,FALSE)*INDEX($BW$3:$CF$578,MATCH($BD1591&amp;$BF1591&amp;$BG1591,$BT$3:$BT$578&amp;$BU$3:$BU$578&amp;$BV$3:$BV$578,0),MATCH(BI$1,$BW$1:$CF$1,0))</f>
        <v>0</v>
      </c>
      <c r="BJ1591" s="3">
        <f t="array" ref="BJ1591">INDEX($D$21:$M$44,MATCH($BD1591&amp;$BF1591,$C$21:$C$44&amp;$B$21:$B$44,0),MATCH(BJ$1,$D$16:$M$16,0))+VLOOKUP($BE1591,战斗属性模型!$K$22:$O$24,BJ$2,FALSE)*INDEX($BW$3:$CF$578,MATCH($BD1591&amp;$BF1591&amp;$BG1591,$BT$3:$BT$578&amp;$BU$3:$BU$578&amp;$BV$3:$BV$578,0),MATCH(BJ$1,$BW$1:$CF$1,0))</f>
        <v>320</v>
      </c>
      <c r="BK1591" s="3">
        <f t="array" ref="BK1591">INDEX($D$21:$M$44,MATCH($BD1591&amp;$BF1591,$C$21:$C$44&amp;$B$21:$B$44,0),MATCH(BK$1,$D$16:$M$16,0))+VLOOKUP($BE1591,战斗属性模型!$K$22:$O$24,BK$2,FALSE)*INDEX($BW$3:$CF$578,MATCH($BD1591&amp;$BF1591&amp;$BG1591,$BT$3:$BT$578&amp;$BU$3:$BU$578&amp;$BV$3:$BV$578,0),MATCH(BK$1,$BW$1:$CF$1,0))</f>
        <v>0</v>
      </c>
      <c r="BL1591" s="3"/>
      <c r="BM1591" s="3"/>
      <c r="BN1591" s="3"/>
      <c r="BO1591" s="3"/>
      <c r="BP1591" s="3"/>
      <c r="BQ1591" s="3"/>
    </row>
    <row r="1592" spans="56:69" x14ac:dyDescent="0.2">
      <c r="BD1592" t="str">
        <f t="shared" si="1117"/>
        <v>手臂</v>
      </c>
      <c r="BE1592">
        <f t="shared" si="1118"/>
        <v>3</v>
      </c>
      <c r="BF1592">
        <f t="shared" ref="BF1592:BG1592" si="1162">BF1016</f>
        <v>4</v>
      </c>
      <c r="BG1592">
        <f t="shared" si="1162"/>
        <v>6</v>
      </c>
      <c r="BH1592" s="3">
        <f t="array" ref="BH1592">INDEX($D$21:$M$44,MATCH($BD1592&amp;$BF1592,$C$21:$C$44&amp;$B$21:$B$44,0),MATCH(BH$1,$D$16:$M$16,0))+VLOOKUP($BE1592,战斗属性模型!$K$22:$O$24,BH$2,FALSE)*INDEX($BW$3:$CF$578,MATCH($BD1592&amp;$BF1592&amp;$BG1592,$BT$3:$BT$578&amp;$BU$3:$BU$578&amp;$BV$3:$BV$578,0),MATCH(BH$1,$BW$1:$CF$1,0))</f>
        <v>212</v>
      </c>
      <c r="BI1592" s="3">
        <f t="array" ref="BI1592">INDEX($D$21:$M$44,MATCH($BD1592&amp;$BF1592,$C$21:$C$44&amp;$B$21:$B$44,0),MATCH(BI$1,$D$16:$M$16,0))+VLOOKUP($BE1592,战斗属性模型!$K$22:$O$24,BI$2,FALSE)*INDEX($BW$3:$CF$578,MATCH($BD1592&amp;$BF1592&amp;$BG1592,$BT$3:$BT$578&amp;$BU$3:$BU$578&amp;$BV$3:$BV$578,0),MATCH(BI$1,$BW$1:$CF$1,0))</f>
        <v>0</v>
      </c>
      <c r="BJ1592" s="3">
        <f t="array" ref="BJ1592">INDEX($D$21:$M$44,MATCH($BD1592&amp;$BF1592,$C$21:$C$44&amp;$B$21:$B$44,0),MATCH(BJ$1,$D$16:$M$16,0))+VLOOKUP($BE1592,战斗属性模型!$K$22:$O$24,BJ$2,FALSE)*INDEX($BW$3:$CF$578,MATCH($BD1592&amp;$BF1592&amp;$BG1592,$BT$3:$BT$578&amp;$BU$3:$BU$578&amp;$BV$3:$BV$578,0),MATCH(BJ$1,$BW$1:$CF$1,0))</f>
        <v>352</v>
      </c>
      <c r="BK1592" s="3">
        <f t="array" ref="BK1592">INDEX($D$21:$M$44,MATCH($BD1592&amp;$BF1592,$C$21:$C$44&amp;$B$21:$B$44,0),MATCH(BK$1,$D$16:$M$16,0))+VLOOKUP($BE1592,战斗属性模型!$K$22:$O$24,BK$2,FALSE)*INDEX($BW$3:$CF$578,MATCH($BD1592&amp;$BF1592&amp;$BG1592,$BT$3:$BT$578&amp;$BU$3:$BU$578&amp;$BV$3:$BV$578,0),MATCH(BK$1,$BW$1:$CF$1,0))</f>
        <v>0</v>
      </c>
      <c r="BL1592" s="3"/>
      <c r="BM1592" s="3"/>
      <c r="BN1592" s="3"/>
      <c r="BO1592" s="3"/>
      <c r="BP1592" s="3"/>
      <c r="BQ1592" s="3"/>
    </row>
    <row r="1593" spans="56:69" x14ac:dyDescent="0.2">
      <c r="BD1593" t="str">
        <f t="shared" si="1117"/>
        <v>手臂</v>
      </c>
      <c r="BE1593">
        <f t="shared" si="1118"/>
        <v>3</v>
      </c>
      <c r="BF1593">
        <f t="shared" ref="BF1593:BG1593" si="1163">BF1017</f>
        <v>4</v>
      </c>
      <c r="BG1593">
        <f t="shared" si="1163"/>
        <v>7</v>
      </c>
      <c r="BH1593" s="3">
        <f t="array" ref="BH1593">INDEX($D$21:$M$44,MATCH($BD1593&amp;$BF1593,$C$21:$C$44&amp;$B$21:$B$44,0),MATCH(BH$1,$D$16:$M$16,0))+VLOOKUP($BE1593,战斗属性模型!$K$22:$O$24,BH$2,FALSE)*INDEX($BW$3:$CF$578,MATCH($BD1593&amp;$BF1593&amp;$BG1593,$BT$3:$BT$578&amp;$BU$3:$BU$578&amp;$BV$3:$BV$578,0),MATCH(BH$1,$BW$1:$CF$1,0))</f>
        <v>234</v>
      </c>
      <c r="BI1593" s="3">
        <f t="array" ref="BI1593">INDEX($D$21:$M$44,MATCH($BD1593&amp;$BF1593,$C$21:$C$44&amp;$B$21:$B$44,0),MATCH(BI$1,$D$16:$M$16,0))+VLOOKUP($BE1593,战斗属性模型!$K$22:$O$24,BI$2,FALSE)*INDEX($BW$3:$CF$578,MATCH($BD1593&amp;$BF1593&amp;$BG1593,$BT$3:$BT$578&amp;$BU$3:$BU$578&amp;$BV$3:$BV$578,0),MATCH(BI$1,$BW$1:$CF$1,0))</f>
        <v>0</v>
      </c>
      <c r="BJ1593" s="3">
        <f t="array" ref="BJ1593">INDEX($D$21:$M$44,MATCH($BD1593&amp;$BF1593,$C$21:$C$44&amp;$B$21:$B$44,0),MATCH(BJ$1,$D$16:$M$16,0))+VLOOKUP($BE1593,战斗属性模型!$K$22:$O$24,BJ$2,FALSE)*INDEX($BW$3:$CF$578,MATCH($BD1593&amp;$BF1593&amp;$BG1593,$BT$3:$BT$578&amp;$BU$3:$BU$578&amp;$BV$3:$BV$578,0),MATCH(BJ$1,$BW$1:$CF$1,0))</f>
        <v>384</v>
      </c>
      <c r="BK1593" s="3">
        <f t="array" ref="BK1593">INDEX($D$21:$M$44,MATCH($BD1593&amp;$BF1593,$C$21:$C$44&amp;$B$21:$B$44,0),MATCH(BK$1,$D$16:$M$16,0))+VLOOKUP($BE1593,战斗属性模型!$K$22:$O$24,BK$2,FALSE)*INDEX($BW$3:$CF$578,MATCH($BD1593&amp;$BF1593&amp;$BG1593,$BT$3:$BT$578&amp;$BU$3:$BU$578&amp;$BV$3:$BV$578,0),MATCH(BK$1,$BW$1:$CF$1,0))</f>
        <v>0</v>
      </c>
      <c r="BL1593" s="3"/>
      <c r="BM1593" s="3"/>
      <c r="BN1593" s="3"/>
      <c r="BO1593" s="3"/>
      <c r="BP1593" s="3"/>
      <c r="BQ1593" s="3"/>
    </row>
    <row r="1594" spans="56:69" x14ac:dyDescent="0.2">
      <c r="BD1594" t="str">
        <f t="shared" si="1117"/>
        <v>手臂</v>
      </c>
      <c r="BE1594">
        <f t="shared" si="1118"/>
        <v>3</v>
      </c>
      <c r="BF1594">
        <f t="shared" ref="BF1594:BG1594" si="1164">BF1018</f>
        <v>4</v>
      </c>
      <c r="BG1594">
        <f t="shared" si="1164"/>
        <v>8</v>
      </c>
      <c r="BH1594" s="3">
        <f t="array" ref="BH1594">INDEX($D$21:$M$44,MATCH($BD1594&amp;$BF1594,$C$21:$C$44&amp;$B$21:$B$44,0),MATCH(BH$1,$D$16:$M$16,0))+VLOOKUP($BE1594,战斗属性模型!$K$22:$O$24,BH$2,FALSE)*INDEX($BW$3:$CF$578,MATCH($BD1594&amp;$BF1594&amp;$BG1594,$BT$3:$BT$578&amp;$BU$3:$BU$578&amp;$BV$3:$BV$578,0),MATCH(BH$1,$BW$1:$CF$1,0))</f>
        <v>256</v>
      </c>
      <c r="BI1594" s="3">
        <f t="array" ref="BI1594">INDEX($D$21:$M$44,MATCH($BD1594&amp;$BF1594,$C$21:$C$44&amp;$B$21:$B$44,0),MATCH(BI$1,$D$16:$M$16,0))+VLOOKUP($BE1594,战斗属性模型!$K$22:$O$24,BI$2,FALSE)*INDEX($BW$3:$CF$578,MATCH($BD1594&amp;$BF1594&amp;$BG1594,$BT$3:$BT$578&amp;$BU$3:$BU$578&amp;$BV$3:$BV$578,0),MATCH(BI$1,$BW$1:$CF$1,0))</f>
        <v>0</v>
      </c>
      <c r="BJ1594" s="3">
        <f t="array" ref="BJ1594">INDEX($D$21:$M$44,MATCH($BD1594&amp;$BF1594,$C$21:$C$44&amp;$B$21:$B$44,0),MATCH(BJ$1,$D$16:$M$16,0))+VLOOKUP($BE1594,战斗属性模型!$K$22:$O$24,BJ$2,FALSE)*INDEX($BW$3:$CF$578,MATCH($BD1594&amp;$BF1594&amp;$BG1594,$BT$3:$BT$578&amp;$BU$3:$BU$578&amp;$BV$3:$BV$578,0),MATCH(BJ$1,$BW$1:$CF$1,0))</f>
        <v>416</v>
      </c>
      <c r="BK1594" s="3">
        <f t="array" ref="BK1594">INDEX($D$21:$M$44,MATCH($BD1594&amp;$BF1594,$C$21:$C$44&amp;$B$21:$B$44,0),MATCH(BK$1,$D$16:$M$16,0))+VLOOKUP($BE1594,战斗属性模型!$K$22:$O$24,BK$2,FALSE)*INDEX($BW$3:$CF$578,MATCH($BD1594&amp;$BF1594&amp;$BG1594,$BT$3:$BT$578&amp;$BU$3:$BU$578&amp;$BV$3:$BV$578,0),MATCH(BK$1,$BW$1:$CF$1,0))</f>
        <v>0</v>
      </c>
      <c r="BL1594" s="3"/>
      <c r="BM1594" s="3"/>
      <c r="BN1594" s="3"/>
      <c r="BO1594" s="3"/>
      <c r="BP1594" s="3"/>
      <c r="BQ1594" s="3"/>
    </row>
    <row r="1595" spans="56:69" x14ac:dyDescent="0.2">
      <c r="BD1595" t="str">
        <f t="shared" si="1117"/>
        <v>手臂</v>
      </c>
      <c r="BE1595">
        <f t="shared" si="1118"/>
        <v>3</v>
      </c>
      <c r="BF1595">
        <f t="shared" ref="BF1595:BG1595" si="1165">BF1019</f>
        <v>4</v>
      </c>
      <c r="BG1595">
        <f t="shared" si="1165"/>
        <v>9</v>
      </c>
      <c r="BH1595" s="3">
        <f t="array" ref="BH1595">INDEX($D$21:$M$44,MATCH($BD1595&amp;$BF1595,$C$21:$C$44&amp;$B$21:$B$44,0),MATCH(BH$1,$D$16:$M$16,0))+VLOOKUP($BE1595,战斗属性模型!$K$22:$O$24,BH$2,FALSE)*INDEX($BW$3:$CF$578,MATCH($BD1595&amp;$BF1595&amp;$BG1595,$BT$3:$BT$578&amp;$BU$3:$BU$578&amp;$BV$3:$BV$578,0),MATCH(BH$1,$BW$1:$CF$1,0))</f>
        <v>278</v>
      </c>
      <c r="BI1595" s="3">
        <f t="array" ref="BI1595">INDEX($D$21:$M$44,MATCH($BD1595&amp;$BF1595,$C$21:$C$44&amp;$B$21:$B$44,0),MATCH(BI$1,$D$16:$M$16,0))+VLOOKUP($BE1595,战斗属性模型!$K$22:$O$24,BI$2,FALSE)*INDEX($BW$3:$CF$578,MATCH($BD1595&amp;$BF1595&amp;$BG1595,$BT$3:$BT$578&amp;$BU$3:$BU$578&amp;$BV$3:$BV$578,0),MATCH(BI$1,$BW$1:$CF$1,0))</f>
        <v>0</v>
      </c>
      <c r="BJ1595" s="3">
        <f t="array" ref="BJ1595">INDEX($D$21:$M$44,MATCH($BD1595&amp;$BF1595,$C$21:$C$44&amp;$B$21:$B$44,0),MATCH(BJ$1,$D$16:$M$16,0))+VLOOKUP($BE1595,战斗属性模型!$K$22:$O$24,BJ$2,FALSE)*INDEX($BW$3:$CF$578,MATCH($BD1595&amp;$BF1595&amp;$BG1595,$BT$3:$BT$578&amp;$BU$3:$BU$578&amp;$BV$3:$BV$578,0),MATCH(BJ$1,$BW$1:$CF$1,0))</f>
        <v>448</v>
      </c>
      <c r="BK1595" s="3">
        <f t="array" ref="BK1595">INDEX($D$21:$M$44,MATCH($BD1595&amp;$BF1595,$C$21:$C$44&amp;$B$21:$B$44,0),MATCH(BK$1,$D$16:$M$16,0))+VLOOKUP($BE1595,战斗属性模型!$K$22:$O$24,BK$2,FALSE)*INDEX($BW$3:$CF$578,MATCH($BD1595&amp;$BF1595&amp;$BG1595,$BT$3:$BT$578&amp;$BU$3:$BU$578&amp;$BV$3:$BV$578,0),MATCH(BK$1,$BW$1:$CF$1,0))</f>
        <v>0</v>
      </c>
      <c r="BL1595" s="3"/>
      <c r="BM1595" s="3"/>
      <c r="BN1595" s="3"/>
      <c r="BO1595" s="3"/>
      <c r="BP1595" s="3"/>
      <c r="BQ1595" s="3"/>
    </row>
    <row r="1596" spans="56:69" x14ac:dyDescent="0.2">
      <c r="BD1596" t="str">
        <f t="shared" si="1117"/>
        <v>手臂</v>
      </c>
      <c r="BE1596">
        <f t="shared" si="1118"/>
        <v>3</v>
      </c>
      <c r="BF1596">
        <f t="shared" ref="BF1596:BG1596" si="1166">BF1020</f>
        <v>4</v>
      </c>
      <c r="BG1596">
        <f t="shared" si="1166"/>
        <v>10</v>
      </c>
      <c r="BH1596" s="3">
        <f t="array" ref="BH1596">INDEX($D$21:$M$44,MATCH($BD1596&amp;$BF1596,$C$21:$C$44&amp;$B$21:$B$44,0),MATCH(BH$1,$D$16:$M$16,0))+VLOOKUP($BE1596,战斗属性模型!$K$22:$O$24,BH$2,FALSE)*INDEX($BW$3:$CF$578,MATCH($BD1596&amp;$BF1596&amp;$BG1596,$BT$3:$BT$578&amp;$BU$3:$BU$578&amp;$BV$3:$BV$578,0),MATCH(BH$1,$BW$1:$CF$1,0))</f>
        <v>300</v>
      </c>
      <c r="BI1596" s="3">
        <f t="array" ref="BI1596">INDEX($D$21:$M$44,MATCH($BD1596&amp;$BF1596,$C$21:$C$44&amp;$B$21:$B$44,0),MATCH(BI$1,$D$16:$M$16,0))+VLOOKUP($BE1596,战斗属性模型!$K$22:$O$24,BI$2,FALSE)*INDEX($BW$3:$CF$578,MATCH($BD1596&amp;$BF1596&amp;$BG1596,$BT$3:$BT$578&amp;$BU$3:$BU$578&amp;$BV$3:$BV$578,0),MATCH(BI$1,$BW$1:$CF$1,0))</f>
        <v>0</v>
      </c>
      <c r="BJ1596" s="3">
        <f t="array" ref="BJ1596">INDEX($D$21:$M$44,MATCH($BD1596&amp;$BF1596,$C$21:$C$44&amp;$B$21:$B$44,0),MATCH(BJ$1,$D$16:$M$16,0))+VLOOKUP($BE1596,战斗属性模型!$K$22:$O$24,BJ$2,FALSE)*INDEX($BW$3:$CF$578,MATCH($BD1596&amp;$BF1596&amp;$BG1596,$BT$3:$BT$578&amp;$BU$3:$BU$578&amp;$BV$3:$BV$578,0),MATCH(BJ$1,$BW$1:$CF$1,0))</f>
        <v>480</v>
      </c>
      <c r="BK1596" s="3">
        <f t="array" ref="BK1596">INDEX($D$21:$M$44,MATCH($BD1596&amp;$BF1596,$C$21:$C$44&amp;$B$21:$B$44,0),MATCH(BK$1,$D$16:$M$16,0))+VLOOKUP($BE1596,战斗属性模型!$K$22:$O$24,BK$2,FALSE)*INDEX($BW$3:$CF$578,MATCH($BD1596&amp;$BF1596&amp;$BG1596,$BT$3:$BT$578&amp;$BU$3:$BU$578&amp;$BV$3:$BV$578,0),MATCH(BK$1,$BW$1:$CF$1,0))</f>
        <v>0</v>
      </c>
      <c r="BL1596" s="3"/>
      <c r="BM1596" s="3"/>
      <c r="BN1596" s="3"/>
      <c r="BO1596" s="3"/>
      <c r="BP1596" s="3"/>
      <c r="BQ1596" s="3"/>
    </row>
    <row r="1597" spans="56:69" x14ac:dyDescent="0.2">
      <c r="BD1597" t="str">
        <f t="shared" si="1117"/>
        <v>手臂</v>
      </c>
      <c r="BE1597">
        <f t="shared" si="1118"/>
        <v>3</v>
      </c>
      <c r="BF1597">
        <f t="shared" ref="BF1597:BG1597" si="1167">BF1021</f>
        <v>4</v>
      </c>
      <c r="BG1597">
        <f t="shared" si="1167"/>
        <v>11</v>
      </c>
      <c r="BH1597" s="3">
        <f t="array" ref="BH1597">INDEX($D$21:$M$44,MATCH($BD1597&amp;$BF1597,$C$21:$C$44&amp;$B$21:$B$44,0),MATCH(BH$1,$D$16:$M$16,0))+VLOOKUP($BE1597,战斗属性模型!$K$22:$O$24,BH$2,FALSE)*INDEX($BW$3:$CF$578,MATCH($BD1597&amp;$BF1597&amp;$BG1597,$BT$3:$BT$578&amp;$BU$3:$BU$578&amp;$BV$3:$BV$578,0),MATCH(BH$1,$BW$1:$CF$1,0))</f>
        <v>322</v>
      </c>
      <c r="BI1597" s="3">
        <f t="array" ref="BI1597">INDEX($D$21:$M$44,MATCH($BD1597&amp;$BF1597,$C$21:$C$44&amp;$B$21:$B$44,0),MATCH(BI$1,$D$16:$M$16,0))+VLOOKUP($BE1597,战斗属性模型!$K$22:$O$24,BI$2,FALSE)*INDEX($BW$3:$CF$578,MATCH($BD1597&amp;$BF1597&amp;$BG1597,$BT$3:$BT$578&amp;$BU$3:$BU$578&amp;$BV$3:$BV$578,0),MATCH(BI$1,$BW$1:$CF$1,0))</f>
        <v>0</v>
      </c>
      <c r="BJ1597" s="3">
        <f t="array" ref="BJ1597">INDEX($D$21:$M$44,MATCH($BD1597&amp;$BF1597,$C$21:$C$44&amp;$B$21:$B$44,0),MATCH(BJ$1,$D$16:$M$16,0))+VLOOKUP($BE1597,战斗属性模型!$K$22:$O$24,BJ$2,FALSE)*INDEX($BW$3:$CF$578,MATCH($BD1597&amp;$BF1597&amp;$BG1597,$BT$3:$BT$578&amp;$BU$3:$BU$578&amp;$BV$3:$BV$578,0),MATCH(BJ$1,$BW$1:$CF$1,0))</f>
        <v>512</v>
      </c>
      <c r="BK1597" s="3">
        <f t="array" ref="BK1597">INDEX($D$21:$M$44,MATCH($BD1597&amp;$BF1597,$C$21:$C$44&amp;$B$21:$B$44,0),MATCH(BK$1,$D$16:$M$16,0))+VLOOKUP($BE1597,战斗属性模型!$K$22:$O$24,BK$2,FALSE)*INDEX($BW$3:$CF$578,MATCH($BD1597&amp;$BF1597&amp;$BG1597,$BT$3:$BT$578&amp;$BU$3:$BU$578&amp;$BV$3:$BV$578,0),MATCH(BK$1,$BW$1:$CF$1,0))</f>
        <v>0</v>
      </c>
      <c r="BL1597" s="3"/>
      <c r="BM1597" s="3"/>
      <c r="BN1597" s="3"/>
      <c r="BO1597" s="3"/>
      <c r="BP1597" s="3"/>
      <c r="BQ1597" s="3"/>
    </row>
    <row r="1598" spans="56:69" x14ac:dyDescent="0.2">
      <c r="BD1598" t="str">
        <f t="shared" si="1117"/>
        <v>手臂</v>
      </c>
      <c r="BE1598">
        <f t="shared" si="1118"/>
        <v>3</v>
      </c>
      <c r="BF1598">
        <f t="shared" ref="BF1598:BG1598" si="1168">BF1022</f>
        <v>4</v>
      </c>
      <c r="BG1598">
        <f t="shared" si="1168"/>
        <v>12</v>
      </c>
      <c r="BH1598" s="3">
        <f t="array" ref="BH1598">INDEX($D$21:$M$44,MATCH($BD1598&amp;$BF1598,$C$21:$C$44&amp;$B$21:$B$44,0),MATCH(BH$1,$D$16:$M$16,0))+VLOOKUP($BE1598,战斗属性模型!$K$22:$O$24,BH$2,FALSE)*INDEX($BW$3:$CF$578,MATCH($BD1598&amp;$BF1598&amp;$BG1598,$BT$3:$BT$578&amp;$BU$3:$BU$578&amp;$BV$3:$BV$578,0),MATCH(BH$1,$BW$1:$CF$1,0))</f>
        <v>344</v>
      </c>
      <c r="BI1598" s="3">
        <f t="array" ref="BI1598">INDEX($D$21:$M$44,MATCH($BD1598&amp;$BF1598,$C$21:$C$44&amp;$B$21:$B$44,0),MATCH(BI$1,$D$16:$M$16,0))+VLOOKUP($BE1598,战斗属性模型!$K$22:$O$24,BI$2,FALSE)*INDEX($BW$3:$CF$578,MATCH($BD1598&amp;$BF1598&amp;$BG1598,$BT$3:$BT$578&amp;$BU$3:$BU$578&amp;$BV$3:$BV$578,0),MATCH(BI$1,$BW$1:$CF$1,0))</f>
        <v>0</v>
      </c>
      <c r="BJ1598" s="3">
        <f t="array" ref="BJ1598">INDEX($D$21:$M$44,MATCH($BD1598&amp;$BF1598,$C$21:$C$44&amp;$B$21:$B$44,0),MATCH(BJ$1,$D$16:$M$16,0))+VLOOKUP($BE1598,战斗属性模型!$K$22:$O$24,BJ$2,FALSE)*INDEX($BW$3:$CF$578,MATCH($BD1598&amp;$BF1598&amp;$BG1598,$BT$3:$BT$578&amp;$BU$3:$BU$578&amp;$BV$3:$BV$578,0),MATCH(BJ$1,$BW$1:$CF$1,0))</f>
        <v>544</v>
      </c>
      <c r="BK1598" s="3">
        <f t="array" ref="BK1598">INDEX($D$21:$M$44,MATCH($BD1598&amp;$BF1598,$C$21:$C$44&amp;$B$21:$B$44,0),MATCH(BK$1,$D$16:$M$16,0))+VLOOKUP($BE1598,战斗属性模型!$K$22:$O$24,BK$2,FALSE)*INDEX($BW$3:$CF$578,MATCH($BD1598&amp;$BF1598&amp;$BG1598,$BT$3:$BT$578&amp;$BU$3:$BU$578&amp;$BV$3:$BV$578,0),MATCH(BK$1,$BW$1:$CF$1,0))</f>
        <v>0</v>
      </c>
      <c r="BL1598" s="3"/>
      <c r="BM1598" s="3"/>
      <c r="BN1598" s="3"/>
      <c r="BO1598" s="3"/>
      <c r="BP1598" s="3"/>
      <c r="BQ1598" s="3"/>
    </row>
    <row r="1599" spans="56:69" x14ac:dyDescent="0.2">
      <c r="BD1599" t="str">
        <f t="shared" si="1117"/>
        <v>手臂</v>
      </c>
      <c r="BE1599">
        <f t="shared" si="1118"/>
        <v>3</v>
      </c>
      <c r="BF1599">
        <f t="shared" ref="BF1599:BG1599" si="1169">BF1023</f>
        <v>4</v>
      </c>
      <c r="BG1599">
        <f t="shared" si="1169"/>
        <v>13</v>
      </c>
      <c r="BH1599" s="3">
        <f t="array" ref="BH1599">INDEX($D$21:$M$44,MATCH($BD1599&amp;$BF1599,$C$21:$C$44&amp;$B$21:$B$44,0),MATCH(BH$1,$D$16:$M$16,0))+VLOOKUP($BE1599,战斗属性模型!$K$22:$O$24,BH$2,FALSE)*INDEX($BW$3:$CF$578,MATCH($BD1599&amp;$BF1599&amp;$BG1599,$BT$3:$BT$578&amp;$BU$3:$BU$578&amp;$BV$3:$BV$578,0),MATCH(BH$1,$BW$1:$CF$1,0))</f>
        <v>366</v>
      </c>
      <c r="BI1599" s="3">
        <f t="array" ref="BI1599">INDEX($D$21:$M$44,MATCH($BD1599&amp;$BF1599,$C$21:$C$44&amp;$B$21:$B$44,0),MATCH(BI$1,$D$16:$M$16,0))+VLOOKUP($BE1599,战斗属性模型!$K$22:$O$24,BI$2,FALSE)*INDEX($BW$3:$CF$578,MATCH($BD1599&amp;$BF1599&amp;$BG1599,$BT$3:$BT$578&amp;$BU$3:$BU$578&amp;$BV$3:$BV$578,0),MATCH(BI$1,$BW$1:$CF$1,0))</f>
        <v>0</v>
      </c>
      <c r="BJ1599" s="3">
        <f t="array" ref="BJ1599">INDEX($D$21:$M$44,MATCH($BD1599&amp;$BF1599,$C$21:$C$44&amp;$B$21:$B$44,0),MATCH(BJ$1,$D$16:$M$16,0))+VLOOKUP($BE1599,战斗属性模型!$K$22:$O$24,BJ$2,FALSE)*INDEX($BW$3:$CF$578,MATCH($BD1599&amp;$BF1599&amp;$BG1599,$BT$3:$BT$578&amp;$BU$3:$BU$578&amp;$BV$3:$BV$578,0),MATCH(BJ$1,$BW$1:$CF$1,0))</f>
        <v>576</v>
      </c>
      <c r="BK1599" s="3">
        <f t="array" ref="BK1599">INDEX($D$21:$M$44,MATCH($BD1599&amp;$BF1599,$C$21:$C$44&amp;$B$21:$B$44,0),MATCH(BK$1,$D$16:$M$16,0))+VLOOKUP($BE1599,战斗属性模型!$K$22:$O$24,BK$2,FALSE)*INDEX($BW$3:$CF$578,MATCH($BD1599&amp;$BF1599&amp;$BG1599,$BT$3:$BT$578&amp;$BU$3:$BU$578&amp;$BV$3:$BV$578,0),MATCH(BK$1,$BW$1:$CF$1,0))</f>
        <v>0</v>
      </c>
      <c r="BL1599" s="3"/>
      <c r="BM1599" s="3"/>
      <c r="BN1599" s="3"/>
      <c r="BO1599" s="3"/>
      <c r="BP1599" s="3"/>
      <c r="BQ1599" s="3"/>
    </row>
    <row r="1600" spans="56:69" x14ac:dyDescent="0.2">
      <c r="BD1600" t="str">
        <f t="shared" si="1117"/>
        <v>手臂</v>
      </c>
      <c r="BE1600">
        <f t="shared" si="1118"/>
        <v>3</v>
      </c>
      <c r="BF1600">
        <f t="shared" ref="BF1600:BG1600" si="1170">BF1024</f>
        <v>4</v>
      </c>
      <c r="BG1600">
        <f t="shared" si="1170"/>
        <v>14</v>
      </c>
      <c r="BH1600" s="3">
        <f t="array" ref="BH1600">INDEX($D$21:$M$44,MATCH($BD1600&amp;$BF1600,$C$21:$C$44&amp;$B$21:$B$44,0),MATCH(BH$1,$D$16:$M$16,0))+VLOOKUP($BE1600,战斗属性模型!$K$22:$O$24,BH$2,FALSE)*INDEX($BW$3:$CF$578,MATCH($BD1600&amp;$BF1600&amp;$BG1600,$BT$3:$BT$578&amp;$BU$3:$BU$578&amp;$BV$3:$BV$578,0),MATCH(BH$1,$BW$1:$CF$1,0))</f>
        <v>388</v>
      </c>
      <c r="BI1600" s="3">
        <f t="array" ref="BI1600">INDEX($D$21:$M$44,MATCH($BD1600&amp;$BF1600,$C$21:$C$44&amp;$B$21:$B$44,0),MATCH(BI$1,$D$16:$M$16,0))+VLOOKUP($BE1600,战斗属性模型!$K$22:$O$24,BI$2,FALSE)*INDEX($BW$3:$CF$578,MATCH($BD1600&amp;$BF1600&amp;$BG1600,$BT$3:$BT$578&amp;$BU$3:$BU$578&amp;$BV$3:$BV$578,0),MATCH(BI$1,$BW$1:$CF$1,0))</f>
        <v>0</v>
      </c>
      <c r="BJ1600" s="3">
        <f t="array" ref="BJ1600">INDEX($D$21:$M$44,MATCH($BD1600&amp;$BF1600,$C$21:$C$44&amp;$B$21:$B$44,0),MATCH(BJ$1,$D$16:$M$16,0))+VLOOKUP($BE1600,战斗属性模型!$K$22:$O$24,BJ$2,FALSE)*INDEX($BW$3:$CF$578,MATCH($BD1600&amp;$BF1600&amp;$BG1600,$BT$3:$BT$578&amp;$BU$3:$BU$578&amp;$BV$3:$BV$578,0),MATCH(BJ$1,$BW$1:$CF$1,0))</f>
        <v>608</v>
      </c>
      <c r="BK1600" s="3">
        <f t="array" ref="BK1600">INDEX($D$21:$M$44,MATCH($BD1600&amp;$BF1600,$C$21:$C$44&amp;$B$21:$B$44,0),MATCH(BK$1,$D$16:$M$16,0))+VLOOKUP($BE1600,战斗属性模型!$K$22:$O$24,BK$2,FALSE)*INDEX($BW$3:$CF$578,MATCH($BD1600&amp;$BF1600&amp;$BG1600,$BT$3:$BT$578&amp;$BU$3:$BU$578&amp;$BV$3:$BV$578,0),MATCH(BK$1,$BW$1:$CF$1,0))</f>
        <v>0</v>
      </c>
      <c r="BL1600" s="3"/>
      <c r="BM1600" s="3"/>
      <c r="BN1600" s="3"/>
      <c r="BO1600" s="3"/>
      <c r="BP1600" s="3"/>
      <c r="BQ1600" s="3"/>
    </row>
    <row r="1601" spans="56:69" x14ac:dyDescent="0.2">
      <c r="BD1601" t="str">
        <f t="shared" si="1117"/>
        <v>手臂</v>
      </c>
      <c r="BE1601">
        <f t="shared" si="1118"/>
        <v>3</v>
      </c>
      <c r="BF1601">
        <f t="shared" ref="BF1601:BG1601" si="1171">BF1025</f>
        <v>4</v>
      </c>
      <c r="BG1601">
        <f t="shared" si="1171"/>
        <v>15</v>
      </c>
      <c r="BH1601" s="3">
        <f t="array" ref="BH1601">INDEX($D$21:$M$44,MATCH($BD1601&amp;$BF1601,$C$21:$C$44&amp;$B$21:$B$44,0),MATCH(BH$1,$D$16:$M$16,0))+VLOOKUP($BE1601,战斗属性模型!$K$22:$O$24,BH$2,FALSE)*INDEX($BW$3:$CF$578,MATCH($BD1601&amp;$BF1601&amp;$BG1601,$BT$3:$BT$578&amp;$BU$3:$BU$578&amp;$BV$3:$BV$578,0),MATCH(BH$1,$BW$1:$CF$1,0))</f>
        <v>410</v>
      </c>
      <c r="BI1601" s="3">
        <f t="array" ref="BI1601">INDEX($D$21:$M$44,MATCH($BD1601&amp;$BF1601,$C$21:$C$44&amp;$B$21:$B$44,0),MATCH(BI$1,$D$16:$M$16,0))+VLOOKUP($BE1601,战斗属性模型!$K$22:$O$24,BI$2,FALSE)*INDEX($BW$3:$CF$578,MATCH($BD1601&amp;$BF1601&amp;$BG1601,$BT$3:$BT$578&amp;$BU$3:$BU$578&amp;$BV$3:$BV$578,0),MATCH(BI$1,$BW$1:$CF$1,0))</f>
        <v>0</v>
      </c>
      <c r="BJ1601" s="3">
        <f t="array" ref="BJ1601">INDEX($D$21:$M$44,MATCH($BD1601&amp;$BF1601,$C$21:$C$44&amp;$B$21:$B$44,0),MATCH(BJ$1,$D$16:$M$16,0))+VLOOKUP($BE1601,战斗属性模型!$K$22:$O$24,BJ$2,FALSE)*INDEX($BW$3:$CF$578,MATCH($BD1601&amp;$BF1601&amp;$BG1601,$BT$3:$BT$578&amp;$BU$3:$BU$578&amp;$BV$3:$BV$578,0),MATCH(BJ$1,$BW$1:$CF$1,0))</f>
        <v>640</v>
      </c>
      <c r="BK1601" s="3">
        <f t="array" ref="BK1601">INDEX($D$21:$M$44,MATCH($BD1601&amp;$BF1601,$C$21:$C$44&amp;$B$21:$B$44,0),MATCH(BK$1,$D$16:$M$16,0))+VLOOKUP($BE1601,战斗属性模型!$K$22:$O$24,BK$2,FALSE)*INDEX($BW$3:$CF$578,MATCH($BD1601&amp;$BF1601&amp;$BG1601,$BT$3:$BT$578&amp;$BU$3:$BU$578&amp;$BV$3:$BV$578,0),MATCH(BK$1,$BW$1:$CF$1,0))</f>
        <v>0</v>
      </c>
      <c r="BL1601" s="3"/>
      <c r="BM1601" s="3"/>
      <c r="BN1601" s="3"/>
      <c r="BO1601" s="3"/>
      <c r="BP1601" s="3"/>
      <c r="BQ1601" s="3"/>
    </row>
    <row r="1602" spans="56:69" x14ac:dyDescent="0.2">
      <c r="BD1602" t="str">
        <f t="shared" si="1117"/>
        <v>手臂</v>
      </c>
      <c r="BE1602">
        <f t="shared" si="1118"/>
        <v>3</v>
      </c>
      <c r="BF1602">
        <f t="shared" ref="BF1602:BG1602" si="1172">BF1026</f>
        <v>4</v>
      </c>
      <c r="BG1602">
        <f t="shared" si="1172"/>
        <v>16</v>
      </c>
      <c r="BH1602" s="3">
        <f t="array" ref="BH1602">INDEX($D$21:$M$44,MATCH($BD1602&amp;$BF1602,$C$21:$C$44&amp;$B$21:$B$44,0),MATCH(BH$1,$D$16:$M$16,0))+VLOOKUP($BE1602,战斗属性模型!$K$22:$O$24,BH$2,FALSE)*INDEX($BW$3:$CF$578,MATCH($BD1602&amp;$BF1602&amp;$BG1602,$BT$3:$BT$578&amp;$BU$3:$BU$578&amp;$BV$3:$BV$578,0),MATCH(BH$1,$BW$1:$CF$1,0))</f>
        <v>432</v>
      </c>
      <c r="BI1602" s="3">
        <f t="array" ref="BI1602">INDEX($D$21:$M$44,MATCH($BD1602&amp;$BF1602,$C$21:$C$44&amp;$B$21:$B$44,0),MATCH(BI$1,$D$16:$M$16,0))+VLOOKUP($BE1602,战斗属性模型!$K$22:$O$24,BI$2,FALSE)*INDEX($BW$3:$CF$578,MATCH($BD1602&amp;$BF1602&amp;$BG1602,$BT$3:$BT$578&amp;$BU$3:$BU$578&amp;$BV$3:$BV$578,0),MATCH(BI$1,$BW$1:$CF$1,0))</f>
        <v>0</v>
      </c>
      <c r="BJ1602" s="3">
        <f t="array" ref="BJ1602">INDEX($D$21:$M$44,MATCH($BD1602&amp;$BF1602,$C$21:$C$44&amp;$B$21:$B$44,0),MATCH(BJ$1,$D$16:$M$16,0))+VLOOKUP($BE1602,战斗属性模型!$K$22:$O$24,BJ$2,FALSE)*INDEX($BW$3:$CF$578,MATCH($BD1602&amp;$BF1602&amp;$BG1602,$BT$3:$BT$578&amp;$BU$3:$BU$578&amp;$BV$3:$BV$578,0),MATCH(BJ$1,$BW$1:$CF$1,0))</f>
        <v>672</v>
      </c>
      <c r="BK1602" s="3">
        <f t="array" ref="BK1602">INDEX($D$21:$M$44,MATCH($BD1602&amp;$BF1602,$C$21:$C$44&amp;$B$21:$B$44,0),MATCH(BK$1,$D$16:$M$16,0))+VLOOKUP($BE1602,战斗属性模型!$K$22:$O$24,BK$2,FALSE)*INDEX($BW$3:$CF$578,MATCH($BD1602&amp;$BF1602&amp;$BG1602,$BT$3:$BT$578&amp;$BU$3:$BU$578&amp;$BV$3:$BV$578,0),MATCH(BK$1,$BW$1:$CF$1,0))</f>
        <v>0</v>
      </c>
      <c r="BL1602" s="3"/>
      <c r="BM1602" s="3"/>
      <c r="BN1602" s="3"/>
      <c r="BO1602" s="3"/>
      <c r="BP1602" s="3"/>
      <c r="BQ1602" s="3"/>
    </row>
    <row r="1603" spans="56:69" x14ac:dyDescent="0.2">
      <c r="BD1603" t="str">
        <f t="shared" si="1117"/>
        <v>手臂</v>
      </c>
      <c r="BE1603">
        <f t="shared" si="1118"/>
        <v>3</v>
      </c>
      <c r="BF1603">
        <f t="shared" ref="BF1603:BG1603" si="1173">BF1027</f>
        <v>4</v>
      </c>
      <c r="BG1603">
        <f t="shared" si="1173"/>
        <v>17</v>
      </c>
      <c r="BH1603" s="3">
        <f t="array" ref="BH1603">INDEX($D$21:$M$44,MATCH($BD1603&amp;$BF1603,$C$21:$C$44&amp;$B$21:$B$44,0),MATCH(BH$1,$D$16:$M$16,0))+VLOOKUP($BE1603,战斗属性模型!$K$22:$O$24,BH$2,FALSE)*INDEX($BW$3:$CF$578,MATCH($BD1603&amp;$BF1603&amp;$BG1603,$BT$3:$BT$578&amp;$BU$3:$BU$578&amp;$BV$3:$BV$578,0),MATCH(BH$1,$BW$1:$CF$1,0))</f>
        <v>454.00000000000006</v>
      </c>
      <c r="BI1603" s="3">
        <f t="array" ref="BI1603">INDEX($D$21:$M$44,MATCH($BD1603&amp;$BF1603,$C$21:$C$44&amp;$B$21:$B$44,0),MATCH(BI$1,$D$16:$M$16,0))+VLOOKUP($BE1603,战斗属性模型!$K$22:$O$24,BI$2,FALSE)*INDEX($BW$3:$CF$578,MATCH($BD1603&amp;$BF1603&amp;$BG1603,$BT$3:$BT$578&amp;$BU$3:$BU$578&amp;$BV$3:$BV$578,0),MATCH(BI$1,$BW$1:$CF$1,0))</f>
        <v>0</v>
      </c>
      <c r="BJ1603" s="3">
        <f t="array" ref="BJ1603">INDEX($D$21:$M$44,MATCH($BD1603&amp;$BF1603,$C$21:$C$44&amp;$B$21:$B$44,0),MATCH(BJ$1,$D$16:$M$16,0))+VLOOKUP($BE1603,战斗属性模型!$K$22:$O$24,BJ$2,FALSE)*INDEX($BW$3:$CF$578,MATCH($BD1603&amp;$BF1603&amp;$BG1603,$BT$3:$BT$578&amp;$BU$3:$BU$578&amp;$BV$3:$BV$578,0),MATCH(BJ$1,$BW$1:$CF$1,0))</f>
        <v>704</v>
      </c>
      <c r="BK1603" s="3">
        <f t="array" ref="BK1603">INDEX($D$21:$M$44,MATCH($BD1603&amp;$BF1603,$C$21:$C$44&amp;$B$21:$B$44,0),MATCH(BK$1,$D$16:$M$16,0))+VLOOKUP($BE1603,战斗属性模型!$K$22:$O$24,BK$2,FALSE)*INDEX($BW$3:$CF$578,MATCH($BD1603&amp;$BF1603&amp;$BG1603,$BT$3:$BT$578&amp;$BU$3:$BU$578&amp;$BV$3:$BV$578,0),MATCH(BK$1,$BW$1:$CF$1,0))</f>
        <v>0</v>
      </c>
      <c r="BL1603" s="3"/>
      <c r="BM1603" s="3"/>
      <c r="BN1603" s="3"/>
      <c r="BO1603" s="3"/>
      <c r="BP1603" s="3"/>
      <c r="BQ1603" s="3"/>
    </row>
    <row r="1604" spans="56:69" x14ac:dyDescent="0.2">
      <c r="BD1604" t="str">
        <f t="shared" si="1117"/>
        <v>手臂</v>
      </c>
      <c r="BE1604">
        <f t="shared" si="1118"/>
        <v>3</v>
      </c>
      <c r="BF1604">
        <f t="shared" ref="BF1604:BG1604" si="1174">BF1028</f>
        <v>4</v>
      </c>
      <c r="BG1604">
        <f t="shared" si="1174"/>
        <v>18</v>
      </c>
      <c r="BH1604" s="3">
        <f t="array" ref="BH1604">INDEX($D$21:$M$44,MATCH($BD1604&amp;$BF1604,$C$21:$C$44&amp;$B$21:$B$44,0),MATCH(BH$1,$D$16:$M$16,0))+VLOOKUP($BE1604,战斗属性模型!$K$22:$O$24,BH$2,FALSE)*INDEX($BW$3:$CF$578,MATCH($BD1604&amp;$BF1604&amp;$BG1604,$BT$3:$BT$578&amp;$BU$3:$BU$578&amp;$BV$3:$BV$578,0),MATCH(BH$1,$BW$1:$CF$1,0))</f>
        <v>476.00000000000006</v>
      </c>
      <c r="BI1604" s="3">
        <f t="array" ref="BI1604">INDEX($D$21:$M$44,MATCH($BD1604&amp;$BF1604,$C$21:$C$44&amp;$B$21:$B$44,0),MATCH(BI$1,$D$16:$M$16,0))+VLOOKUP($BE1604,战斗属性模型!$K$22:$O$24,BI$2,FALSE)*INDEX($BW$3:$CF$578,MATCH($BD1604&amp;$BF1604&amp;$BG1604,$BT$3:$BT$578&amp;$BU$3:$BU$578&amp;$BV$3:$BV$578,0),MATCH(BI$1,$BW$1:$CF$1,0))</f>
        <v>0</v>
      </c>
      <c r="BJ1604" s="3">
        <f t="array" ref="BJ1604">INDEX($D$21:$M$44,MATCH($BD1604&amp;$BF1604,$C$21:$C$44&amp;$B$21:$B$44,0),MATCH(BJ$1,$D$16:$M$16,0))+VLOOKUP($BE1604,战斗属性模型!$K$22:$O$24,BJ$2,FALSE)*INDEX($BW$3:$CF$578,MATCH($BD1604&amp;$BF1604&amp;$BG1604,$BT$3:$BT$578&amp;$BU$3:$BU$578&amp;$BV$3:$BV$578,0),MATCH(BJ$1,$BW$1:$CF$1,0))</f>
        <v>736</v>
      </c>
      <c r="BK1604" s="3">
        <f t="array" ref="BK1604">INDEX($D$21:$M$44,MATCH($BD1604&amp;$BF1604,$C$21:$C$44&amp;$B$21:$B$44,0),MATCH(BK$1,$D$16:$M$16,0))+VLOOKUP($BE1604,战斗属性模型!$K$22:$O$24,BK$2,FALSE)*INDEX($BW$3:$CF$578,MATCH($BD1604&amp;$BF1604&amp;$BG1604,$BT$3:$BT$578&amp;$BU$3:$BU$578&amp;$BV$3:$BV$578,0),MATCH(BK$1,$BW$1:$CF$1,0))</f>
        <v>0</v>
      </c>
      <c r="BL1604" s="3"/>
      <c r="BM1604" s="3"/>
      <c r="BN1604" s="3"/>
      <c r="BO1604" s="3"/>
      <c r="BP1604" s="3"/>
      <c r="BQ1604" s="3"/>
    </row>
    <row r="1605" spans="56:69" x14ac:dyDescent="0.2">
      <c r="BD1605" t="str">
        <f t="shared" si="1117"/>
        <v>手臂</v>
      </c>
      <c r="BE1605">
        <f t="shared" si="1118"/>
        <v>3</v>
      </c>
      <c r="BF1605">
        <f t="shared" ref="BF1605:BG1605" si="1175">BF1029</f>
        <v>4</v>
      </c>
      <c r="BG1605">
        <f t="shared" si="1175"/>
        <v>19</v>
      </c>
      <c r="BH1605" s="3">
        <f t="array" ref="BH1605">INDEX($D$21:$M$44,MATCH($BD1605&amp;$BF1605,$C$21:$C$44&amp;$B$21:$B$44,0),MATCH(BH$1,$D$16:$M$16,0))+VLOOKUP($BE1605,战斗属性模型!$K$22:$O$24,BH$2,FALSE)*INDEX($BW$3:$CF$578,MATCH($BD1605&amp;$BF1605&amp;$BG1605,$BT$3:$BT$578&amp;$BU$3:$BU$578&amp;$BV$3:$BV$578,0),MATCH(BH$1,$BW$1:$CF$1,0))</f>
        <v>498.00000000000006</v>
      </c>
      <c r="BI1605" s="3">
        <f t="array" ref="BI1605">INDEX($D$21:$M$44,MATCH($BD1605&amp;$BF1605,$C$21:$C$44&amp;$B$21:$B$44,0),MATCH(BI$1,$D$16:$M$16,0))+VLOOKUP($BE1605,战斗属性模型!$K$22:$O$24,BI$2,FALSE)*INDEX($BW$3:$CF$578,MATCH($BD1605&amp;$BF1605&amp;$BG1605,$BT$3:$BT$578&amp;$BU$3:$BU$578&amp;$BV$3:$BV$578,0),MATCH(BI$1,$BW$1:$CF$1,0))</f>
        <v>0</v>
      </c>
      <c r="BJ1605" s="3">
        <f t="array" ref="BJ1605">INDEX($D$21:$M$44,MATCH($BD1605&amp;$BF1605,$C$21:$C$44&amp;$B$21:$B$44,0),MATCH(BJ$1,$D$16:$M$16,0))+VLOOKUP($BE1605,战斗属性模型!$K$22:$O$24,BJ$2,FALSE)*INDEX($BW$3:$CF$578,MATCH($BD1605&amp;$BF1605&amp;$BG1605,$BT$3:$BT$578&amp;$BU$3:$BU$578&amp;$BV$3:$BV$578,0),MATCH(BJ$1,$BW$1:$CF$1,0))</f>
        <v>768</v>
      </c>
      <c r="BK1605" s="3">
        <f t="array" ref="BK1605">INDEX($D$21:$M$44,MATCH($BD1605&amp;$BF1605,$C$21:$C$44&amp;$B$21:$B$44,0),MATCH(BK$1,$D$16:$M$16,0))+VLOOKUP($BE1605,战斗属性模型!$K$22:$O$24,BK$2,FALSE)*INDEX($BW$3:$CF$578,MATCH($BD1605&amp;$BF1605&amp;$BG1605,$BT$3:$BT$578&amp;$BU$3:$BU$578&amp;$BV$3:$BV$578,0),MATCH(BK$1,$BW$1:$CF$1,0))</f>
        <v>0</v>
      </c>
      <c r="BL1605" s="3"/>
      <c r="BM1605" s="3"/>
      <c r="BN1605" s="3"/>
      <c r="BO1605" s="3"/>
      <c r="BP1605" s="3"/>
      <c r="BQ1605" s="3"/>
    </row>
    <row r="1606" spans="56:69" x14ac:dyDescent="0.2">
      <c r="BD1606" t="str">
        <f t="shared" si="1117"/>
        <v>手臂</v>
      </c>
      <c r="BE1606">
        <f t="shared" si="1118"/>
        <v>3</v>
      </c>
      <c r="BF1606">
        <f t="shared" ref="BF1606:BG1606" si="1176">BF1030</f>
        <v>4</v>
      </c>
      <c r="BG1606">
        <f t="shared" si="1176"/>
        <v>20</v>
      </c>
      <c r="BH1606" s="3">
        <f t="array" ref="BH1606">INDEX($D$21:$M$44,MATCH($BD1606&amp;$BF1606,$C$21:$C$44&amp;$B$21:$B$44,0),MATCH(BH$1,$D$16:$M$16,0))+VLOOKUP($BE1606,战斗属性模型!$K$22:$O$24,BH$2,FALSE)*INDEX($BW$3:$CF$578,MATCH($BD1606&amp;$BF1606&amp;$BG1606,$BT$3:$BT$578&amp;$BU$3:$BU$578&amp;$BV$3:$BV$578,0),MATCH(BH$1,$BW$1:$CF$1,0))</f>
        <v>520</v>
      </c>
      <c r="BI1606" s="3">
        <f t="array" ref="BI1606">INDEX($D$21:$M$44,MATCH($BD1606&amp;$BF1606,$C$21:$C$44&amp;$B$21:$B$44,0),MATCH(BI$1,$D$16:$M$16,0))+VLOOKUP($BE1606,战斗属性模型!$K$22:$O$24,BI$2,FALSE)*INDEX($BW$3:$CF$578,MATCH($BD1606&amp;$BF1606&amp;$BG1606,$BT$3:$BT$578&amp;$BU$3:$BU$578&amp;$BV$3:$BV$578,0),MATCH(BI$1,$BW$1:$CF$1,0))</f>
        <v>0</v>
      </c>
      <c r="BJ1606" s="3">
        <f t="array" ref="BJ1606">INDEX($D$21:$M$44,MATCH($BD1606&amp;$BF1606,$C$21:$C$44&amp;$B$21:$B$44,0),MATCH(BJ$1,$D$16:$M$16,0))+VLOOKUP($BE1606,战斗属性模型!$K$22:$O$24,BJ$2,FALSE)*INDEX($BW$3:$CF$578,MATCH($BD1606&amp;$BF1606&amp;$BG1606,$BT$3:$BT$578&amp;$BU$3:$BU$578&amp;$BV$3:$BV$578,0),MATCH(BJ$1,$BW$1:$CF$1,0))</f>
        <v>800</v>
      </c>
      <c r="BK1606" s="3">
        <f t="array" ref="BK1606">INDEX($D$21:$M$44,MATCH($BD1606&amp;$BF1606,$C$21:$C$44&amp;$B$21:$B$44,0),MATCH(BK$1,$D$16:$M$16,0))+VLOOKUP($BE1606,战斗属性模型!$K$22:$O$24,BK$2,FALSE)*INDEX($BW$3:$CF$578,MATCH($BD1606&amp;$BF1606&amp;$BG1606,$BT$3:$BT$578&amp;$BU$3:$BU$578&amp;$BV$3:$BV$578,0),MATCH(BK$1,$BW$1:$CF$1,0))</f>
        <v>0</v>
      </c>
      <c r="BL1606" s="3"/>
      <c r="BM1606" s="3"/>
      <c r="BN1606" s="3"/>
      <c r="BO1606" s="3"/>
      <c r="BP1606" s="3"/>
      <c r="BQ1606" s="3"/>
    </row>
    <row r="1607" spans="56:69" x14ac:dyDescent="0.2">
      <c r="BD1607" t="str">
        <f t="shared" si="1117"/>
        <v>手臂</v>
      </c>
      <c r="BE1607">
        <f t="shared" si="1118"/>
        <v>3</v>
      </c>
      <c r="BF1607">
        <f t="shared" ref="BF1607:BG1607" si="1177">BF1031</f>
        <v>4</v>
      </c>
      <c r="BG1607">
        <f t="shared" si="1177"/>
        <v>21</v>
      </c>
      <c r="BH1607" s="3">
        <f t="array" ref="BH1607">INDEX($D$21:$M$44,MATCH($BD1607&amp;$BF1607,$C$21:$C$44&amp;$B$21:$B$44,0),MATCH(BH$1,$D$16:$M$16,0))+VLOOKUP($BE1607,战斗属性模型!$K$22:$O$24,BH$2,FALSE)*INDEX($BW$3:$CF$578,MATCH($BD1607&amp;$BF1607&amp;$BG1607,$BT$3:$BT$578&amp;$BU$3:$BU$578&amp;$BV$3:$BV$578,0),MATCH(BH$1,$BW$1:$CF$1,0))</f>
        <v>542</v>
      </c>
      <c r="BI1607" s="3">
        <f t="array" ref="BI1607">INDEX($D$21:$M$44,MATCH($BD1607&amp;$BF1607,$C$21:$C$44&amp;$B$21:$B$44,0),MATCH(BI$1,$D$16:$M$16,0))+VLOOKUP($BE1607,战斗属性模型!$K$22:$O$24,BI$2,FALSE)*INDEX($BW$3:$CF$578,MATCH($BD1607&amp;$BF1607&amp;$BG1607,$BT$3:$BT$578&amp;$BU$3:$BU$578&amp;$BV$3:$BV$578,0),MATCH(BI$1,$BW$1:$CF$1,0))</f>
        <v>0</v>
      </c>
      <c r="BJ1607" s="3">
        <f t="array" ref="BJ1607">INDEX($D$21:$M$44,MATCH($BD1607&amp;$BF1607,$C$21:$C$44&amp;$B$21:$B$44,0),MATCH(BJ$1,$D$16:$M$16,0))+VLOOKUP($BE1607,战斗属性模型!$K$22:$O$24,BJ$2,FALSE)*INDEX($BW$3:$CF$578,MATCH($BD1607&amp;$BF1607&amp;$BG1607,$BT$3:$BT$578&amp;$BU$3:$BU$578&amp;$BV$3:$BV$578,0),MATCH(BJ$1,$BW$1:$CF$1,0))</f>
        <v>832</v>
      </c>
      <c r="BK1607" s="3">
        <f t="array" ref="BK1607">INDEX($D$21:$M$44,MATCH($BD1607&amp;$BF1607,$C$21:$C$44&amp;$B$21:$B$44,0),MATCH(BK$1,$D$16:$M$16,0))+VLOOKUP($BE1607,战斗属性模型!$K$22:$O$24,BK$2,FALSE)*INDEX($BW$3:$CF$578,MATCH($BD1607&amp;$BF1607&amp;$BG1607,$BT$3:$BT$578&amp;$BU$3:$BU$578&amp;$BV$3:$BV$578,0),MATCH(BK$1,$BW$1:$CF$1,0))</f>
        <v>0</v>
      </c>
      <c r="BL1607" s="3"/>
      <c r="BM1607" s="3"/>
      <c r="BN1607" s="3"/>
      <c r="BO1607" s="3"/>
      <c r="BP1607" s="3"/>
      <c r="BQ1607" s="3"/>
    </row>
    <row r="1608" spans="56:69" x14ac:dyDescent="0.2">
      <c r="BD1608" t="str">
        <f t="shared" si="1117"/>
        <v>手臂</v>
      </c>
      <c r="BE1608">
        <f t="shared" si="1118"/>
        <v>3</v>
      </c>
      <c r="BF1608">
        <f t="shared" ref="BF1608:BG1608" si="1178">BF1032</f>
        <v>4</v>
      </c>
      <c r="BG1608">
        <f t="shared" si="1178"/>
        <v>22</v>
      </c>
      <c r="BH1608" s="3">
        <f t="array" ref="BH1608">INDEX($D$21:$M$44,MATCH($BD1608&amp;$BF1608,$C$21:$C$44&amp;$B$21:$B$44,0),MATCH(BH$1,$D$16:$M$16,0))+VLOOKUP($BE1608,战斗属性模型!$K$22:$O$24,BH$2,FALSE)*INDEX($BW$3:$CF$578,MATCH($BD1608&amp;$BF1608&amp;$BG1608,$BT$3:$BT$578&amp;$BU$3:$BU$578&amp;$BV$3:$BV$578,0),MATCH(BH$1,$BW$1:$CF$1,0))</f>
        <v>564</v>
      </c>
      <c r="BI1608" s="3">
        <f t="array" ref="BI1608">INDEX($D$21:$M$44,MATCH($BD1608&amp;$BF1608,$C$21:$C$44&amp;$B$21:$B$44,0),MATCH(BI$1,$D$16:$M$16,0))+VLOOKUP($BE1608,战斗属性模型!$K$22:$O$24,BI$2,FALSE)*INDEX($BW$3:$CF$578,MATCH($BD1608&amp;$BF1608&amp;$BG1608,$BT$3:$BT$578&amp;$BU$3:$BU$578&amp;$BV$3:$BV$578,0),MATCH(BI$1,$BW$1:$CF$1,0))</f>
        <v>0</v>
      </c>
      <c r="BJ1608" s="3">
        <f t="array" ref="BJ1608">INDEX($D$21:$M$44,MATCH($BD1608&amp;$BF1608,$C$21:$C$44&amp;$B$21:$B$44,0),MATCH(BJ$1,$D$16:$M$16,0))+VLOOKUP($BE1608,战斗属性模型!$K$22:$O$24,BJ$2,FALSE)*INDEX($BW$3:$CF$578,MATCH($BD1608&amp;$BF1608&amp;$BG1608,$BT$3:$BT$578&amp;$BU$3:$BU$578&amp;$BV$3:$BV$578,0),MATCH(BJ$1,$BW$1:$CF$1,0))</f>
        <v>864</v>
      </c>
      <c r="BK1608" s="3">
        <f t="array" ref="BK1608">INDEX($D$21:$M$44,MATCH($BD1608&amp;$BF1608,$C$21:$C$44&amp;$B$21:$B$44,0),MATCH(BK$1,$D$16:$M$16,0))+VLOOKUP($BE1608,战斗属性模型!$K$22:$O$24,BK$2,FALSE)*INDEX($BW$3:$CF$578,MATCH($BD1608&amp;$BF1608&amp;$BG1608,$BT$3:$BT$578&amp;$BU$3:$BU$578&amp;$BV$3:$BV$578,0),MATCH(BK$1,$BW$1:$CF$1,0))</f>
        <v>0</v>
      </c>
      <c r="BL1608" s="3"/>
      <c r="BM1608" s="3"/>
      <c r="BN1608" s="3"/>
      <c r="BO1608" s="3"/>
      <c r="BP1608" s="3"/>
      <c r="BQ1608" s="3"/>
    </row>
    <row r="1609" spans="56:69" x14ac:dyDescent="0.2">
      <c r="BD1609" t="str">
        <f t="shared" si="1117"/>
        <v>手臂</v>
      </c>
      <c r="BE1609">
        <f t="shared" si="1118"/>
        <v>3</v>
      </c>
      <c r="BF1609">
        <f t="shared" ref="BF1609:BG1609" si="1179">BF1033</f>
        <v>4</v>
      </c>
      <c r="BG1609">
        <f t="shared" si="1179"/>
        <v>23</v>
      </c>
      <c r="BH1609" s="3">
        <f t="array" ref="BH1609">INDEX($D$21:$M$44,MATCH($BD1609&amp;$BF1609,$C$21:$C$44&amp;$B$21:$B$44,0),MATCH(BH$1,$D$16:$M$16,0))+VLOOKUP($BE1609,战斗属性模型!$K$22:$O$24,BH$2,FALSE)*INDEX($BW$3:$CF$578,MATCH($BD1609&amp;$BF1609&amp;$BG1609,$BT$3:$BT$578&amp;$BU$3:$BU$578&amp;$BV$3:$BV$578,0),MATCH(BH$1,$BW$1:$CF$1,0))</f>
        <v>586</v>
      </c>
      <c r="BI1609" s="3">
        <f t="array" ref="BI1609">INDEX($D$21:$M$44,MATCH($BD1609&amp;$BF1609,$C$21:$C$44&amp;$B$21:$B$44,0),MATCH(BI$1,$D$16:$M$16,0))+VLOOKUP($BE1609,战斗属性模型!$K$22:$O$24,BI$2,FALSE)*INDEX($BW$3:$CF$578,MATCH($BD1609&amp;$BF1609&amp;$BG1609,$BT$3:$BT$578&amp;$BU$3:$BU$578&amp;$BV$3:$BV$578,0),MATCH(BI$1,$BW$1:$CF$1,0))</f>
        <v>0</v>
      </c>
      <c r="BJ1609" s="3">
        <f t="array" ref="BJ1609">INDEX($D$21:$M$44,MATCH($BD1609&amp;$BF1609,$C$21:$C$44&amp;$B$21:$B$44,0),MATCH(BJ$1,$D$16:$M$16,0))+VLOOKUP($BE1609,战斗属性模型!$K$22:$O$24,BJ$2,FALSE)*INDEX($BW$3:$CF$578,MATCH($BD1609&amp;$BF1609&amp;$BG1609,$BT$3:$BT$578&amp;$BU$3:$BU$578&amp;$BV$3:$BV$578,0),MATCH(BJ$1,$BW$1:$CF$1,0))</f>
        <v>896</v>
      </c>
      <c r="BK1609" s="3">
        <f t="array" ref="BK1609">INDEX($D$21:$M$44,MATCH($BD1609&amp;$BF1609,$C$21:$C$44&amp;$B$21:$B$44,0),MATCH(BK$1,$D$16:$M$16,0))+VLOOKUP($BE1609,战斗属性模型!$K$22:$O$24,BK$2,FALSE)*INDEX($BW$3:$CF$578,MATCH($BD1609&amp;$BF1609&amp;$BG1609,$BT$3:$BT$578&amp;$BU$3:$BU$578&amp;$BV$3:$BV$578,0),MATCH(BK$1,$BW$1:$CF$1,0))</f>
        <v>0</v>
      </c>
      <c r="BL1609" s="3"/>
      <c r="BM1609" s="3"/>
      <c r="BN1609" s="3"/>
      <c r="BO1609" s="3"/>
      <c r="BP1609" s="3"/>
      <c r="BQ1609" s="3"/>
    </row>
    <row r="1610" spans="56:69" x14ac:dyDescent="0.2">
      <c r="BD1610" t="str">
        <f t="shared" si="1117"/>
        <v>手臂</v>
      </c>
      <c r="BE1610">
        <f t="shared" si="1118"/>
        <v>3</v>
      </c>
      <c r="BF1610">
        <f t="shared" ref="BF1610:BG1610" si="1180">BF1034</f>
        <v>4</v>
      </c>
      <c r="BG1610">
        <f t="shared" si="1180"/>
        <v>24</v>
      </c>
      <c r="BH1610" s="3">
        <f t="array" ref="BH1610">INDEX($D$21:$M$44,MATCH($BD1610&amp;$BF1610,$C$21:$C$44&amp;$B$21:$B$44,0),MATCH(BH$1,$D$16:$M$16,0))+VLOOKUP($BE1610,战斗属性模型!$K$22:$O$24,BH$2,FALSE)*INDEX($BW$3:$CF$578,MATCH($BD1610&amp;$BF1610&amp;$BG1610,$BT$3:$BT$578&amp;$BU$3:$BU$578&amp;$BV$3:$BV$578,0),MATCH(BH$1,$BW$1:$CF$1,0))</f>
        <v>608</v>
      </c>
      <c r="BI1610" s="3">
        <f t="array" ref="BI1610">INDEX($D$21:$M$44,MATCH($BD1610&amp;$BF1610,$C$21:$C$44&amp;$B$21:$B$44,0),MATCH(BI$1,$D$16:$M$16,0))+VLOOKUP($BE1610,战斗属性模型!$K$22:$O$24,BI$2,FALSE)*INDEX($BW$3:$CF$578,MATCH($BD1610&amp;$BF1610&amp;$BG1610,$BT$3:$BT$578&amp;$BU$3:$BU$578&amp;$BV$3:$BV$578,0),MATCH(BI$1,$BW$1:$CF$1,0))</f>
        <v>0</v>
      </c>
      <c r="BJ1610" s="3">
        <f t="array" ref="BJ1610">INDEX($D$21:$M$44,MATCH($BD1610&amp;$BF1610,$C$21:$C$44&amp;$B$21:$B$44,0),MATCH(BJ$1,$D$16:$M$16,0))+VLOOKUP($BE1610,战斗属性模型!$K$22:$O$24,BJ$2,FALSE)*INDEX($BW$3:$CF$578,MATCH($BD1610&amp;$BF1610&amp;$BG1610,$BT$3:$BT$578&amp;$BU$3:$BU$578&amp;$BV$3:$BV$578,0),MATCH(BJ$1,$BW$1:$CF$1,0))</f>
        <v>928</v>
      </c>
      <c r="BK1610" s="3">
        <f t="array" ref="BK1610">INDEX($D$21:$M$44,MATCH($BD1610&amp;$BF1610,$C$21:$C$44&amp;$B$21:$B$44,0),MATCH(BK$1,$D$16:$M$16,0))+VLOOKUP($BE1610,战斗属性模型!$K$22:$O$24,BK$2,FALSE)*INDEX($BW$3:$CF$578,MATCH($BD1610&amp;$BF1610&amp;$BG1610,$BT$3:$BT$578&amp;$BU$3:$BU$578&amp;$BV$3:$BV$578,0),MATCH(BK$1,$BW$1:$CF$1,0))</f>
        <v>0</v>
      </c>
      <c r="BL1610" s="3"/>
      <c r="BM1610" s="3"/>
      <c r="BN1610" s="3"/>
      <c r="BO1610" s="3"/>
      <c r="BP1610" s="3"/>
      <c r="BQ1610" s="3"/>
    </row>
    <row r="1611" spans="56:69" x14ac:dyDescent="0.2">
      <c r="BD1611" t="str">
        <f t="shared" si="1117"/>
        <v>手臂</v>
      </c>
      <c r="BE1611">
        <f t="shared" si="1118"/>
        <v>3</v>
      </c>
      <c r="BF1611">
        <f t="shared" ref="BF1611:BG1611" si="1181">BF1035</f>
        <v>5</v>
      </c>
      <c r="BG1611">
        <f t="shared" si="1181"/>
        <v>1</v>
      </c>
      <c r="BH1611" s="3">
        <f t="array" ref="BH1611">INDEX($D$21:$M$44,MATCH($BD1611&amp;$BF1611,$C$21:$C$44&amp;$B$21:$B$44,0),MATCH(BH$1,$D$16:$M$16,0))+VLOOKUP($BE1611,战斗属性模型!$K$22:$O$24,BH$2,FALSE)*INDEX($BW$3:$CF$578,MATCH($BD1611&amp;$BF1611&amp;$BG1611,$BT$3:$BT$578&amp;$BU$3:$BU$578&amp;$BV$3:$BV$578,0),MATCH(BH$1,$BW$1:$CF$1,0))</f>
        <v>163.19999999999999</v>
      </c>
      <c r="BI1611" s="3">
        <f t="array" ref="BI1611">INDEX($D$21:$M$44,MATCH($BD1611&amp;$BF1611,$C$21:$C$44&amp;$B$21:$B$44,0),MATCH(BI$1,$D$16:$M$16,0))+VLOOKUP($BE1611,战斗属性模型!$K$22:$O$24,BI$2,FALSE)*INDEX($BW$3:$CF$578,MATCH($BD1611&amp;$BF1611&amp;$BG1611,$BT$3:$BT$578&amp;$BU$3:$BU$578&amp;$BV$3:$BV$578,0),MATCH(BI$1,$BW$1:$CF$1,0))</f>
        <v>0</v>
      </c>
      <c r="BJ1611" s="3">
        <f t="array" ref="BJ1611">INDEX($D$21:$M$44,MATCH($BD1611&amp;$BF1611,$C$21:$C$44&amp;$B$21:$B$44,0),MATCH(BJ$1,$D$16:$M$16,0))+VLOOKUP($BE1611,战斗属性模型!$K$22:$O$24,BJ$2,FALSE)*INDEX($BW$3:$CF$578,MATCH($BD1611&amp;$BF1611&amp;$BG1611,$BT$3:$BT$578&amp;$BU$3:$BU$578&amp;$BV$3:$BV$578,0),MATCH(BJ$1,$BW$1:$CF$1,0))</f>
        <v>307.2</v>
      </c>
      <c r="BK1611" s="3">
        <f t="array" ref="BK1611">INDEX($D$21:$M$44,MATCH($BD1611&amp;$BF1611,$C$21:$C$44&amp;$B$21:$B$44,0),MATCH(BK$1,$D$16:$M$16,0))+VLOOKUP($BE1611,战斗属性模型!$K$22:$O$24,BK$2,FALSE)*INDEX($BW$3:$CF$578,MATCH($BD1611&amp;$BF1611&amp;$BG1611,$BT$3:$BT$578&amp;$BU$3:$BU$578&amp;$BV$3:$BV$578,0),MATCH(BK$1,$BW$1:$CF$1,0))</f>
        <v>0</v>
      </c>
      <c r="BL1611" s="3"/>
      <c r="BM1611" s="3"/>
      <c r="BN1611" s="3"/>
      <c r="BO1611" s="3"/>
      <c r="BP1611" s="3"/>
      <c r="BQ1611" s="3"/>
    </row>
    <row r="1612" spans="56:69" x14ac:dyDescent="0.2">
      <c r="BD1612" t="str">
        <f t="shared" si="1117"/>
        <v>手臂</v>
      </c>
      <c r="BE1612">
        <f t="shared" si="1118"/>
        <v>3</v>
      </c>
      <c r="BF1612">
        <f t="shared" ref="BF1612:BG1612" si="1182">BF1036</f>
        <v>5</v>
      </c>
      <c r="BG1612">
        <f t="shared" si="1182"/>
        <v>2</v>
      </c>
      <c r="BH1612" s="3">
        <f t="array" ref="BH1612">INDEX($D$21:$M$44,MATCH($BD1612&amp;$BF1612,$C$21:$C$44&amp;$B$21:$B$44,0),MATCH(BH$1,$D$16:$M$16,0))+VLOOKUP($BE1612,战斗属性模型!$K$22:$O$24,BH$2,FALSE)*INDEX($BW$3:$CF$578,MATCH($BD1612&amp;$BF1612&amp;$BG1612,$BT$3:$BT$578&amp;$BU$3:$BU$578&amp;$BV$3:$BV$578,0),MATCH(BH$1,$BW$1:$CF$1,0))</f>
        <v>198.4</v>
      </c>
      <c r="BI1612" s="3">
        <f t="array" ref="BI1612">INDEX($D$21:$M$44,MATCH($BD1612&amp;$BF1612,$C$21:$C$44&amp;$B$21:$B$44,0),MATCH(BI$1,$D$16:$M$16,0))+VLOOKUP($BE1612,战斗属性模型!$K$22:$O$24,BI$2,FALSE)*INDEX($BW$3:$CF$578,MATCH($BD1612&amp;$BF1612&amp;$BG1612,$BT$3:$BT$578&amp;$BU$3:$BU$578&amp;$BV$3:$BV$578,0),MATCH(BI$1,$BW$1:$CF$1,0))</f>
        <v>0</v>
      </c>
      <c r="BJ1612" s="3">
        <f t="array" ref="BJ1612">INDEX($D$21:$M$44,MATCH($BD1612&amp;$BF1612,$C$21:$C$44&amp;$B$21:$B$44,0),MATCH(BJ$1,$D$16:$M$16,0))+VLOOKUP($BE1612,战斗属性模型!$K$22:$O$24,BJ$2,FALSE)*INDEX($BW$3:$CF$578,MATCH($BD1612&amp;$BF1612&amp;$BG1612,$BT$3:$BT$578&amp;$BU$3:$BU$578&amp;$BV$3:$BV$578,0),MATCH(BJ$1,$BW$1:$CF$1,0))</f>
        <v>358.4</v>
      </c>
      <c r="BK1612" s="3">
        <f t="array" ref="BK1612">INDEX($D$21:$M$44,MATCH($BD1612&amp;$BF1612,$C$21:$C$44&amp;$B$21:$B$44,0),MATCH(BK$1,$D$16:$M$16,0))+VLOOKUP($BE1612,战斗属性模型!$K$22:$O$24,BK$2,FALSE)*INDEX($BW$3:$CF$578,MATCH($BD1612&amp;$BF1612&amp;$BG1612,$BT$3:$BT$578&amp;$BU$3:$BU$578&amp;$BV$3:$BV$578,0),MATCH(BK$1,$BW$1:$CF$1,0))</f>
        <v>0</v>
      </c>
      <c r="BL1612" s="3"/>
      <c r="BM1612" s="3"/>
      <c r="BN1612" s="3"/>
      <c r="BO1612" s="3"/>
      <c r="BP1612" s="3"/>
      <c r="BQ1612" s="3"/>
    </row>
    <row r="1613" spans="56:69" x14ac:dyDescent="0.2">
      <c r="BD1613" t="str">
        <f t="shared" ref="BD1613:BD1676" si="1183">BD1037</f>
        <v>手臂</v>
      </c>
      <c r="BE1613">
        <f t="shared" ref="BE1613:BE1676" si="1184">BE1037+1</f>
        <v>3</v>
      </c>
      <c r="BF1613">
        <f t="shared" ref="BF1613:BG1613" si="1185">BF1037</f>
        <v>5</v>
      </c>
      <c r="BG1613">
        <f t="shared" si="1185"/>
        <v>3</v>
      </c>
      <c r="BH1613" s="3">
        <f t="array" ref="BH1613">INDEX($D$21:$M$44,MATCH($BD1613&amp;$BF1613,$C$21:$C$44&amp;$B$21:$B$44,0),MATCH(BH$1,$D$16:$M$16,0))+VLOOKUP($BE1613,战斗属性模型!$K$22:$O$24,BH$2,FALSE)*INDEX($BW$3:$CF$578,MATCH($BD1613&amp;$BF1613&amp;$BG1613,$BT$3:$BT$578&amp;$BU$3:$BU$578&amp;$BV$3:$BV$578,0),MATCH(BH$1,$BW$1:$CF$1,0))</f>
        <v>233.60000000000002</v>
      </c>
      <c r="BI1613" s="3">
        <f t="array" ref="BI1613">INDEX($D$21:$M$44,MATCH($BD1613&amp;$BF1613,$C$21:$C$44&amp;$B$21:$B$44,0),MATCH(BI$1,$D$16:$M$16,0))+VLOOKUP($BE1613,战斗属性模型!$K$22:$O$24,BI$2,FALSE)*INDEX($BW$3:$CF$578,MATCH($BD1613&amp;$BF1613&amp;$BG1613,$BT$3:$BT$578&amp;$BU$3:$BU$578&amp;$BV$3:$BV$578,0),MATCH(BI$1,$BW$1:$CF$1,0))</f>
        <v>0</v>
      </c>
      <c r="BJ1613" s="3">
        <f t="array" ref="BJ1613">INDEX($D$21:$M$44,MATCH($BD1613&amp;$BF1613,$C$21:$C$44&amp;$B$21:$B$44,0),MATCH(BJ$1,$D$16:$M$16,0))+VLOOKUP($BE1613,战斗属性模型!$K$22:$O$24,BJ$2,FALSE)*INDEX($BW$3:$CF$578,MATCH($BD1613&amp;$BF1613&amp;$BG1613,$BT$3:$BT$578&amp;$BU$3:$BU$578&amp;$BV$3:$BV$578,0),MATCH(BJ$1,$BW$1:$CF$1,0))</f>
        <v>409.6</v>
      </c>
      <c r="BK1613" s="3">
        <f t="array" ref="BK1613">INDEX($D$21:$M$44,MATCH($BD1613&amp;$BF1613,$C$21:$C$44&amp;$B$21:$B$44,0),MATCH(BK$1,$D$16:$M$16,0))+VLOOKUP($BE1613,战斗属性模型!$K$22:$O$24,BK$2,FALSE)*INDEX($BW$3:$CF$578,MATCH($BD1613&amp;$BF1613&amp;$BG1613,$BT$3:$BT$578&amp;$BU$3:$BU$578&amp;$BV$3:$BV$578,0),MATCH(BK$1,$BW$1:$CF$1,0))</f>
        <v>0</v>
      </c>
      <c r="BL1613" s="3"/>
      <c r="BM1613" s="3"/>
      <c r="BN1613" s="3"/>
      <c r="BO1613" s="3"/>
      <c r="BP1613" s="3"/>
      <c r="BQ1613" s="3"/>
    </row>
    <row r="1614" spans="56:69" x14ac:dyDescent="0.2">
      <c r="BD1614" t="str">
        <f t="shared" si="1183"/>
        <v>手臂</v>
      </c>
      <c r="BE1614">
        <f t="shared" si="1184"/>
        <v>3</v>
      </c>
      <c r="BF1614">
        <f t="shared" ref="BF1614:BG1614" si="1186">BF1038</f>
        <v>5</v>
      </c>
      <c r="BG1614">
        <f t="shared" si="1186"/>
        <v>4</v>
      </c>
      <c r="BH1614" s="3">
        <f t="array" ref="BH1614">INDEX($D$21:$M$44,MATCH($BD1614&amp;$BF1614,$C$21:$C$44&amp;$B$21:$B$44,0),MATCH(BH$1,$D$16:$M$16,0))+VLOOKUP($BE1614,战斗属性模型!$K$22:$O$24,BH$2,FALSE)*INDEX($BW$3:$CF$578,MATCH($BD1614&amp;$BF1614&amp;$BG1614,$BT$3:$BT$578&amp;$BU$3:$BU$578&amp;$BV$3:$BV$578,0),MATCH(BH$1,$BW$1:$CF$1,0))</f>
        <v>268.8</v>
      </c>
      <c r="BI1614" s="3">
        <f t="array" ref="BI1614">INDEX($D$21:$M$44,MATCH($BD1614&amp;$BF1614,$C$21:$C$44&amp;$B$21:$B$44,0),MATCH(BI$1,$D$16:$M$16,0))+VLOOKUP($BE1614,战斗属性模型!$K$22:$O$24,BI$2,FALSE)*INDEX($BW$3:$CF$578,MATCH($BD1614&amp;$BF1614&amp;$BG1614,$BT$3:$BT$578&amp;$BU$3:$BU$578&amp;$BV$3:$BV$578,0),MATCH(BI$1,$BW$1:$CF$1,0))</f>
        <v>0</v>
      </c>
      <c r="BJ1614" s="3">
        <f t="array" ref="BJ1614">INDEX($D$21:$M$44,MATCH($BD1614&amp;$BF1614,$C$21:$C$44&amp;$B$21:$B$44,0),MATCH(BJ$1,$D$16:$M$16,0))+VLOOKUP($BE1614,战斗属性模型!$K$22:$O$24,BJ$2,FALSE)*INDEX($BW$3:$CF$578,MATCH($BD1614&amp;$BF1614&amp;$BG1614,$BT$3:$BT$578&amp;$BU$3:$BU$578&amp;$BV$3:$BV$578,0),MATCH(BJ$1,$BW$1:$CF$1,0))</f>
        <v>460.8</v>
      </c>
      <c r="BK1614" s="3">
        <f t="array" ref="BK1614">INDEX($D$21:$M$44,MATCH($BD1614&amp;$BF1614,$C$21:$C$44&amp;$B$21:$B$44,0),MATCH(BK$1,$D$16:$M$16,0))+VLOOKUP($BE1614,战斗属性模型!$K$22:$O$24,BK$2,FALSE)*INDEX($BW$3:$CF$578,MATCH($BD1614&amp;$BF1614&amp;$BG1614,$BT$3:$BT$578&amp;$BU$3:$BU$578&amp;$BV$3:$BV$578,0),MATCH(BK$1,$BW$1:$CF$1,0))</f>
        <v>0</v>
      </c>
      <c r="BL1614" s="3"/>
      <c r="BM1614" s="3"/>
      <c r="BN1614" s="3"/>
      <c r="BO1614" s="3"/>
      <c r="BP1614" s="3"/>
      <c r="BQ1614" s="3"/>
    </row>
    <row r="1615" spans="56:69" x14ac:dyDescent="0.2">
      <c r="BD1615" t="str">
        <f t="shared" si="1183"/>
        <v>手臂</v>
      </c>
      <c r="BE1615">
        <f t="shared" si="1184"/>
        <v>3</v>
      </c>
      <c r="BF1615">
        <f t="shared" ref="BF1615:BG1615" si="1187">BF1039</f>
        <v>5</v>
      </c>
      <c r="BG1615">
        <f t="shared" si="1187"/>
        <v>5</v>
      </c>
      <c r="BH1615" s="3">
        <f t="array" ref="BH1615">INDEX($D$21:$M$44,MATCH($BD1615&amp;$BF1615,$C$21:$C$44&amp;$B$21:$B$44,0),MATCH(BH$1,$D$16:$M$16,0))+VLOOKUP($BE1615,战斗属性模型!$K$22:$O$24,BH$2,FALSE)*INDEX($BW$3:$CF$578,MATCH($BD1615&amp;$BF1615&amp;$BG1615,$BT$3:$BT$578&amp;$BU$3:$BU$578&amp;$BV$3:$BV$578,0),MATCH(BH$1,$BW$1:$CF$1,0))</f>
        <v>304</v>
      </c>
      <c r="BI1615" s="3">
        <f t="array" ref="BI1615">INDEX($D$21:$M$44,MATCH($BD1615&amp;$BF1615,$C$21:$C$44&amp;$B$21:$B$44,0),MATCH(BI$1,$D$16:$M$16,0))+VLOOKUP($BE1615,战斗属性模型!$K$22:$O$24,BI$2,FALSE)*INDEX($BW$3:$CF$578,MATCH($BD1615&amp;$BF1615&amp;$BG1615,$BT$3:$BT$578&amp;$BU$3:$BU$578&amp;$BV$3:$BV$578,0),MATCH(BI$1,$BW$1:$CF$1,0))</f>
        <v>0</v>
      </c>
      <c r="BJ1615" s="3">
        <f t="array" ref="BJ1615">INDEX($D$21:$M$44,MATCH($BD1615&amp;$BF1615,$C$21:$C$44&amp;$B$21:$B$44,0),MATCH(BJ$1,$D$16:$M$16,0))+VLOOKUP($BE1615,战斗属性模型!$K$22:$O$24,BJ$2,FALSE)*INDEX($BW$3:$CF$578,MATCH($BD1615&amp;$BF1615&amp;$BG1615,$BT$3:$BT$578&amp;$BU$3:$BU$578&amp;$BV$3:$BV$578,0),MATCH(BJ$1,$BW$1:$CF$1,0))</f>
        <v>512</v>
      </c>
      <c r="BK1615" s="3">
        <f t="array" ref="BK1615">INDEX($D$21:$M$44,MATCH($BD1615&amp;$BF1615,$C$21:$C$44&amp;$B$21:$B$44,0),MATCH(BK$1,$D$16:$M$16,0))+VLOOKUP($BE1615,战斗属性模型!$K$22:$O$24,BK$2,FALSE)*INDEX($BW$3:$CF$578,MATCH($BD1615&amp;$BF1615&amp;$BG1615,$BT$3:$BT$578&amp;$BU$3:$BU$578&amp;$BV$3:$BV$578,0),MATCH(BK$1,$BW$1:$CF$1,0))</f>
        <v>0</v>
      </c>
      <c r="BL1615" s="3"/>
      <c r="BM1615" s="3"/>
      <c r="BN1615" s="3"/>
      <c r="BO1615" s="3"/>
      <c r="BP1615" s="3"/>
      <c r="BQ1615" s="3"/>
    </row>
    <row r="1616" spans="56:69" x14ac:dyDescent="0.2">
      <c r="BD1616" t="str">
        <f t="shared" si="1183"/>
        <v>手臂</v>
      </c>
      <c r="BE1616">
        <f t="shared" si="1184"/>
        <v>3</v>
      </c>
      <c r="BF1616">
        <f t="shared" ref="BF1616:BG1616" si="1188">BF1040</f>
        <v>5</v>
      </c>
      <c r="BG1616">
        <f t="shared" si="1188"/>
        <v>6</v>
      </c>
      <c r="BH1616" s="3">
        <f t="array" ref="BH1616">INDEX($D$21:$M$44,MATCH($BD1616&amp;$BF1616,$C$21:$C$44&amp;$B$21:$B$44,0),MATCH(BH$1,$D$16:$M$16,0))+VLOOKUP($BE1616,战斗属性模型!$K$22:$O$24,BH$2,FALSE)*INDEX($BW$3:$CF$578,MATCH($BD1616&amp;$BF1616&amp;$BG1616,$BT$3:$BT$578&amp;$BU$3:$BU$578&amp;$BV$3:$BV$578,0),MATCH(BH$1,$BW$1:$CF$1,0))</f>
        <v>339.20000000000005</v>
      </c>
      <c r="BI1616" s="3">
        <f t="array" ref="BI1616">INDEX($D$21:$M$44,MATCH($BD1616&amp;$BF1616,$C$21:$C$44&amp;$B$21:$B$44,0),MATCH(BI$1,$D$16:$M$16,0))+VLOOKUP($BE1616,战斗属性模型!$K$22:$O$24,BI$2,FALSE)*INDEX($BW$3:$CF$578,MATCH($BD1616&amp;$BF1616&amp;$BG1616,$BT$3:$BT$578&amp;$BU$3:$BU$578&amp;$BV$3:$BV$578,0),MATCH(BI$1,$BW$1:$CF$1,0))</f>
        <v>0</v>
      </c>
      <c r="BJ1616" s="3">
        <f t="array" ref="BJ1616">INDEX($D$21:$M$44,MATCH($BD1616&amp;$BF1616,$C$21:$C$44&amp;$B$21:$B$44,0),MATCH(BJ$1,$D$16:$M$16,0))+VLOOKUP($BE1616,战斗属性模型!$K$22:$O$24,BJ$2,FALSE)*INDEX($BW$3:$CF$578,MATCH($BD1616&amp;$BF1616&amp;$BG1616,$BT$3:$BT$578&amp;$BU$3:$BU$578&amp;$BV$3:$BV$578,0),MATCH(BJ$1,$BW$1:$CF$1,0))</f>
        <v>563.20000000000005</v>
      </c>
      <c r="BK1616" s="3">
        <f t="array" ref="BK1616">INDEX($D$21:$M$44,MATCH($BD1616&amp;$BF1616,$C$21:$C$44&amp;$B$21:$B$44,0),MATCH(BK$1,$D$16:$M$16,0))+VLOOKUP($BE1616,战斗属性模型!$K$22:$O$24,BK$2,FALSE)*INDEX($BW$3:$CF$578,MATCH($BD1616&amp;$BF1616&amp;$BG1616,$BT$3:$BT$578&amp;$BU$3:$BU$578&amp;$BV$3:$BV$578,0),MATCH(BK$1,$BW$1:$CF$1,0))</f>
        <v>0</v>
      </c>
      <c r="BL1616" s="3"/>
      <c r="BM1616" s="3"/>
      <c r="BN1616" s="3"/>
      <c r="BO1616" s="3"/>
      <c r="BP1616" s="3"/>
      <c r="BQ1616" s="3"/>
    </row>
    <row r="1617" spans="56:69" x14ac:dyDescent="0.2">
      <c r="BD1617" t="str">
        <f t="shared" si="1183"/>
        <v>手臂</v>
      </c>
      <c r="BE1617">
        <f t="shared" si="1184"/>
        <v>3</v>
      </c>
      <c r="BF1617">
        <f t="shared" ref="BF1617:BG1617" si="1189">BF1041</f>
        <v>5</v>
      </c>
      <c r="BG1617">
        <f t="shared" si="1189"/>
        <v>7</v>
      </c>
      <c r="BH1617" s="3">
        <f t="array" ref="BH1617">INDEX($D$21:$M$44,MATCH($BD1617&amp;$BF1617,$C$21:$C$44&amp;$B$21:$B$44,0),MATCH(BH$1,$D$16:$M$16,0))+VLOOKUP($BE1617,战斗属性模型!$K$22:$O$24,BH$2,FALSE)*INDEX($BW$3:$CF$578,MATCH($BD1617&amp;$BF1617&amp;$BG1617,$BT$3:$BT$578&amp;$BU$3:$BU$578&amp;$BV$3:$BV$578,0),MATCH(BH$1,$BW$1:$CF$1,0))</f>
        <v>374.40000000000003</v>
      </c>
      <c r="BI1617" s="3">
        <f t="array" ref="BI1617">INDEX($D$21:$M$44,MATCH($BD1617&amp;$BF1617,$C$21:$C$44&amp;$B$21:$B$44,0),MATCH(BI$1,$D$16:$M$16,0))+VLOOKUP($BE1617,战斗属性模型!$K$22:$O$24,BI$2,FALSE)*INDEX($BW$3:$CF$578,MATCH($BD1617&amp;$BF1617&amp;$BG1617,$BT$3:$BT$578&amp;$BU$3:$BU$578&amp;$BV$3:$BV$578,0),MATCH(BI$1,$BW$1:$CF$1,0))</f>
        <v>0</v>
      </c>
      <c r="BJ1617" s="3">
        <f t="array" ref="BJ1617">INDEX($D$21:$M$44,MATCH($BD1617&amp;$BF1617,$C$21:$C$44&amp;$B$21:$B$44,0),MATCH(BJ$1,$D$16:$M$16,0))+VLOOKUP($BE1617,战斗属性模型!$K$22:$O$24,BJ$2,FALSE)*INDEX($BW$3:$CF$578,MATCH($BD1617&amp;$BF1617&amp;$BG1617,$BT$3:$BT$578&amp;$BU$3:$BU$578&amp;$BV$3:$BV$578,0),MATCH(BJ$1,$BW$1:$CF$1,0))</f>
        <v>614.40000000000009</v>
      </c>
      <c r="BK1617" s="3">
        <f t="array" ref="BK1617">INDEX($D$21:$M$44,MATCH($BD1617&amp;$BF1617,$C$21:$C$44&amp;$B$21:$B$44,0),MATCH(BK$1,$D$16:$M$16,0))+VLOOKUP($BE1617,战斗属性模型!$K$22:$O$24,BK$2,FALSE)*INDEX($BW$3:$CF$578,MATCH($BD1617&amp;$BF1617&amp;$BG1617,$BT$3:$BT$578&amp;$BU$3:$BU$578&amp;$BV$3:$BV$578,0),MATCH(BK$1,$BW$1:$CF$1,0))</f>
        <v>0</v>
      </c>
      <c r="BL1617" s="3"/>
      <c r="BM1617" s="3"/>
      <c r="BN1617" s="3"/>
      <c r="BO1617" s="3"/>
      <c r="BP1617" s="3"/>
      <c r="BQ1617" s="3"/>
    </row>
    <row r="1618" spans="56:69" x14ac:dyDescent="0.2">
      <c r="BD1618" t="str">
        <f t="shared" si="1183"/>
        <v>手臂</v>
      </c>
      <c r="BE1618">
        <f t="shared" si="1184"/>
        <v>3</v>
      </c>
      <c r="BF1618">
        <f t="shared" ref="BF1618:BG1618" si="1190">BF1042</f>
        <v>5</v>
      </c>
      <c r="BG1618">
        <f t="shared" si="1190"/>
        <v>8</v>
      </c>
      <c r="BH1618" s="3">
        <f t="array" ref="BH1618">INDEX($D$21:$M$44,MATCH($BD1618&amp;$BF1618,$C$21:$C$44&amp;$B$21:$B$44,0),MATCH(BH$1,$D$16:$M$16,0))+VLOOKUP($BE1618,战斗属性模型!$K$22:$O$24,BH$2,FALSE)*INDEX($BW$3:$CF$578,MATCH($BD1618&amp;$BF1618&amp;$BG1618,$BT$3:$BT$578&amp;$BU$3:$BU$578&amp;$BV$3:$BV$578,0),MATCH(BH$1,$BW$1:$CF$1,0))</f>
        <v>409.6</v>
      </c>
      <c r="BI1618" s="3">
        <f t="array" ref="BI1618">INDEX($D$21:$M$44,MATCH($BD1618&amp;$BF1618,$C$21:$C$44&amp;$B$21:$B$44,0),MATCH(BI$1,$D$16:$M$16,0))+VLOOKUP($BE1618,战斗属性模型!$K$22:$O$24,BI$2,FALSE)*INDEX($BW$3:$CF$578,MATCH($BD1618&amp;$BF1618&amp;$BG1618,$BT$3:$BT$578&amp;$BU$3:$BU$578&amp;$BV$3:$BV$578,0),MATCH(BI$1,$BW$1:$CF$1,0))</f>
        <v>0</v>
      </c>
      <c r="BJ1618" s="3">
        <f t="array" ref="BJ1618">INDEX($D$21:$M$44,MATCH($BD1618&amp;$BF1618,$C$21:$C$44&amp;$B$21:$B$44,0),MATCH(BJ$1,$D$16:$M$16,0))+VLOOKUP($BE1618,战斗属性模型!$K$22:$O$24,BJ$2,FALSE)*INDEX($BW$3:$CF$578,MATCH($BD1618&amp;$BF1618&amp;$BG1618,$BT$3:$BT$578&amp;$BU$3:$BU$578&amp;$BV$3:$BV$578,0),MATCH(BJ$1,$BW$1:$CF$1,0))</f>
        <v>665.6</v>
      </c>
      <c r="BK1618" s="3">
        <f t="array" ref="BK1618">INDEX($D$21:$M$44,MATCH($BD1618&amp;$BF1618,$C$21:$C$44&amp;$B$21:$B$44,0),MATCH(BK$1,$D$16:$M$16,0))+VLOOKUP($BE1618,战斗属性模型!$K$22:$O$24,BK$2,FALSE)*INDEX($BW$3:$CF$578,MATCH($BD1618&amp;$BF1618&amp;$BG1618,$BT$3:$BT$578&amp;$BU$3:$BU$578&amp;$BV$3:$BV$578,0),MATCH(BK$1,$BW$1:$CF$1,0))</f>
        <v>0</v>
      </c>
      <c r="BL1618" s="3"/>
      <c r="BM1618" s="3"/>
      <c r="BN1618" s="3"/>
      <c r="BO1618" s="3"/>
      <c r="BP1618" s="3"/>
      <c r="BQ1618" s="3"/>
    </row>
    <row r="1619" spans="56:69" x14ac:dyDescent="0.2">
      <c r="BD1619" t="str">
        <f t="shared" si="1183"/>
        <v>手臂</v>
      </c>
      <c r="BE1619">
        <f t="shared" si="1184"/>
        <v>3</v>
      </c>
      <c r="BF1619">
        <f t="shared" ref="BF1619:BG1619" si="1191">BF1043</f>
        <v>5</v>
      </c>
      <c r="BG1619">
        <f t="shared" si="1191"/>
        <v>9</v>
      </c>
      <c r="BH1619" s="3">
        <f t="array" ref="BH1619">INDEX($D$21:$M$44,MATCH($BD1619&amp;$BF1619,$C$21:$C$44&amp;$B$21:$B$44,0),MATCH(BH$1,$D$16:$M$16,0))+VLOOKUP($BE1619,战斗属性模型!$K$22:$O$24,BH$2,FALSE)*INDEX($BW$3:$CF$578,MATCH($BD1619&amp;$BF1619&amp;$BG1619,$BT$3:$BT$578&amp;$BU$3:$BU$578&amp;$BV$3:$BV$578,0),MATCH(BH$1,$BW$1:$CF$1,0))</f>
        <v>444.8</v>
      </c>
      <c r="BI1619" s="3">
        <f t="array" ref="BI1619">INDEX($D$21:$M$44,MATCH($BD1619&amp;$BF1619,$C$21:$C$44&amp;$B$21:$B$44,0),MATCH(BI$1,$D$16:$M$16,0))+VLOOKUP($BE1619,战斗属性模型!$K$22:$O$24,BI$2,FALSE)*INDEX($BW$3:$CF$578,MATCH($BD1619&amp;$BF1619&amp;$BG1619,$BT$3:$BT$578&amp;$BU$3:$BU$578&amp;$BV$3:$BV$578,0),MATCH(BI$1,$BW$1:$CF$1,0))</f>
        <v>0</v>
      </c>
      <c r="BJ1619" s="3">
        <f t="array" ref="BJ1619">INDEX($D$21:$M$44,MATCH($BD1619&amp;$BF1619,$C$21:$C$44&amp;$B$21:$B$44,0),MATCH(BJ$1,$D$16:$M$16,0))+VLOOKUP($BE1619,战斗属性模型!$K$22:$O$24,BJ$2,FALSE)*INDEX($BW$3:$CF$578,MATCH($BD1619&amp;$BF1619&amp;$BG1619,$BT$3:$BT$578&amp;$BU$3:$BU$578&amp;$BV$3:$BV$578,0),MATCH(BJ$1,$BW$1:$CF$1,0))</f>
        <v>716.8</v>
      </c>
      <c r="BK1619" s="3">
        <f t="array" ref="BK1619">INDEX($D$21:$M$44,MATCH($BD1619&amp;$BF1619,$C$21:$C$44&amp;$B$21:$B$44,0),MATCH(BK$1,$D$16:$M$16,0))+VLOOKUP($BE1619,战斗属性模型!$K$22:$O$24,BK$2,FALSE)*INDEX($BW$3:$CF$578,MATCH($BD1619&amp;$BF1619&amp;$BG1619,$BT$3:$BT$578&amp;$BU$3:$BU$578&amp;$BV$3:$BV$578,0),MATCH(BK$1,$BW$1:$CF$1,0))</f>
        <v>0</v>
      </c>
      <c r="BL1619" s="3"/>
      <c r="BM1619" s="3"/>
      <c r="BN1619" s="3"/>
      <c r="BO1619" s="3"/>
      <c r="BP1619" s="3"/>
      <c r="BQ1619" s="3"/>
    </row>
    <row r="1620" spans="56:69" x14ac:dyDescent="0.2">
      <c r="BD1620" t="str">
        <f t="shared" si="1183"/>
        <v>手臂</v>
      </c>
      <c r="BE1620">
        <f t="shared" si="1184"/>
        <v>3</v>
      </c>
      <c r="BF1620">
        <f t="shared" ref="BF1620:BG1620" si="1192">BF1044</f>
        <v>5</v>
      </c>
      <c r="BG1620">
        <f t="shared" si="1192"/>
        <v>10</v>
      </c>
      <c r="BH1620" s="3">
        <f t="array" ref="BH1620">INDEX($D$21:$M$44,MATCH($BD1620&amp;$BF1620,$C$21:$C$44&amp;$B$21:$B$44,0),MATCH(BH$1,$D$16:$M$16,0))+VLOOKUP($BE1620,战斗属性模型!$K$22:$O$24,BH$2,FALSE)*INDEX($BW$3:$CF$578,MATCH($BD1620&amp;$BF1620&amp;$BG1620,$BT$3:$BT$578&amp;$BU$3:$BU$578&amp;$BV$3:$BV$578,0),MATCH(BH$1,$BW$1:$CF$1,0))</f>
        <v>480</v>
      </c>
      <c r="BI1620" s="3">
        <f t="array" ref="BI1620">INDEX($D$21:$M$44,MATCH($BD1620&amp;$BF1620,$C$21:$C$44&amp;$B$21:$B$44,0),MATCH(BI$1,$D$16:$M$16,0))+VLOOKUP($BE1620,战斗属性模型!$K$22:$O$24,BI$2,FALSE)*INDEX($BW$3:$CF$578,MATCH($BD1620&amp;$BF1620&amp;$BG1620,$BT$3:$BT$578&amp;$BU$3:$BU$578&amp;$BV$3:$BV$578,0),MATCH(BI$1,$BW$1:$CF$1,0))</f>
        <v>0</v>
      </c>
      <c r="BJ1620" s="3">
        <f t="array" ref="BJ1620">INDEX($D$21:$M$44,MATCH($BD1620&amp;$BF1620,$C$21:$C$44&amp;$B$21:$B$44,0),MATCH(BJ$1,$D$16:$M$16,0))+VLOOKUP($BE1620,战斗属性模型!$K$22:$O$24,BJ$2,FALSE)*INDEX($BW$3:$CF$578,MATCH($BD1620&amp;$BF1620&amp;$BG1620,$BT$3:$BT$578&amp;$BU$3:$BU$578&amp;$BV$3:$BV$578,0),MATCH(BJ$1,$BW$1:$CF$1,0))</f>
        <v>768</v>
      </c>
      <c r="BK1620" s="3">
        <f t="array" ref="BK1620">INDEX($D$21:$M$44,MATCH($BD1620&amp;$BF1620,$C$21:$C$44&amp;$B$21:$B$44,0),MATCH(BK$1,$D$16:$M$16,0))+VLOOKUP($BE1620,战斗属性模型!$K$22:$O$24,BK$2,FALSE)*INDEX($BW$3:$CF$578,MATCH($BD1620&amp;$BF1620&amp;$BG1620,$BT$3:$BT$578&amp;$BU$3:$BU$578&amp;$BV$3:$BV$578,0),MATCH(BK$1,$BW$1:$CF$1,0))</f>
        <v>0</v>
      </c>
      <c r="BL1620" s="3"/>
      <c r="BM1620" s="3"/>
      <c r="BN1620" s="3"/>
      <c r="BO1620" s="3"/>
      <c r="BP1620" s="3"/>
      <c r="BQ1620" s="3"/>
    </row>
    <row r="1621" spans="56:69" x14ac:dyDescent="0.2">
      <c r="BD1621" t="str">
        <f t="shared" si="1183"/>
        <v>手臂</v>
      </c>
      <c r="BE1621">
        <f t="shared" si="1184"/>
        <v>3</v>
      </c>
      <c r="BF1621">
        <f t="shared" ref="BF1621:BG1621" si="1193">BF1045</f>
        <v>5</v>
      </c>
      <c r="BG1621">
        <f t="shared" si="1193"/>
        <v>11</v>
      </c>
      <c r="BH1621" s="3">
        <f t="array" ref="BH1621">INDEX($D$21:$M$44,MATCH($BD1621&amp;$BF1621,$C$21:$C$44&amp;$B$21:$B$44,0),MATCH(BH$1,$D$16:$M$16,0))+VLOOKUP($BE1621,战斗属性模型!$K$22:$O$24,BH$2,FALSE)*INDEX($BW$3:$CF$578,MATCH($BD1621&amp;$BF1621&amp;$BG1621,$BT$3:$BT$578&amp;$BU$3:$BU$578&amp;$BV$3:$BV$578,0),MATCH(BH$1,$BW$1:$CF$1,0))</f>
        <v>515.20000000000005</v>
      </c>
      <c r="BI1621" s="3">
        <f t="array" ref="BI1621">INDEX($D$21:$M$44,MATCH($BD1621&amp;$BF1621,$C$21:$C$44&amp;$B$21:$B$44,0),MATCH(BI$1,$D$16:$M$16,0))+VLOOKUP($BE1621,战斗属性模型!$K$22:$O$24,BI$2,FALSE)*INDEX($BW$3:$CF$578,MATCH($BD1621&amp;$BF1621&amp;$BG1621,$BT$3:$BT$578&amp;$BU$3:$BU$578&amp;$BV$3:$BV$578,0),MATCH(BI$1,$BW$1:$CF$1,0))</f>
        <v>0</v>
      </c>
      <c r="BJ1621" s="3">
        <f t="array" ref="BJ1621">INDEX($D$21:$M$44,MATCH($BD1621&amp;$BF1621,$C$21:$C$44&amp;$B$21:$B$44,0),MATCH(BJ$1,$D$16:$M$16,0))+VLOOKUP($BE1621,战斗属性模型!$K$22:$O$24,BJ$2,FALSE)*INDEX($BW$3:$CF$578,MATCH($BD1621&amp;$BF1621&amp;$BG1621,$BT$3:$BT$578&amp;$BU$3:$BU$578&amp;$BV$3:$BV$578,0),MATCH(BJ$1,$BW$1:$CF$1,0))</f>
        <v>819.2</v>
      </c>
      <c r="BK1621" s="3">
        <f t="array" ref="BK1621">INDEX($D$21:$M$44,MATCH($BD1621&amp;$BF1621,$C$21:$C$44&amp;$B$21:$B$44,0),MATCH(BK$1,$D$16:$M$16,0))+VLOOKUP($BE1621,战斗属性模型!$K$22:$O$24,BK$2,FALSE)*INDEX($BW$3:$CF$578,MATCH($BD1621&amp;$BF1621&amp;$BG1621,$BT$3:$BT$578&amp;$BU$3:$BU$578&amp;$BV$3:$BV$578,0),MATCH(BK$1,$BW$1:$CF$1,0))</f>
        <v>0</v>
      </c>
      <c r="BL1621" s="3"/>
      <c r="BM1621" s="3"/>
      <c r="BN1621" s="3"/>
      <c r="BO1621" s="3"/>
      <c r="BP1621" s="3"/>
      <c r="BQ1621" s="3"/>
    </row>
    <row r="1622" spans="56:69" x14ac:dyDescent="0.2">
      <c r="BD1622" t="str">
        <f t="shared" si="1183"/>
        <v>手臂</v>
      </c>
      <c r="BE1622">
        <f t="shared" si="1184"/>
        <v>3</v>
      </c>
      <c r="BF1622">
        <f t="shared" ref="BF1622:BG1622" si="1194">BF1046</f>
        <v>5</v>
      </c>
      <c r="BG1622">
        <f t="shared" si="1194"/>
        <v>12</v>
      </c>
      <c r="BH1622" s="3">
        <f t="array" ref="BH1622">INDEX($D$21:$M$44,MATCH($BD1622&amp;$BF1622,$C$21:$C$44&amp;$B$21:$B$44,0),MATCH(BH$1,$D$16:$M$16,0))+VLOOKUP($BE1622,战斗属性模型!$K$22:$O$24,BH$2,FALSE)*INDEX($BW$3:$CF$578,MATCH($BD1622&amp;$BF1622&amp;$BG1622,$BT$3:$BT$578&amp;$BU$3:$BU$578&amp;$BV$3:$BV$578,0),MATCH(BH$1,$BW$1:$CF$1,0))</f>
        <v>550.40000000000009</v>
      </c>
      <c r="BI1622" s="3">
        <f t="array" ref="BI1622">INDEX($D$21:$M$44,MATCH($BD1622&amp;$BF1622,$C$21:$C$44&amp;$B$21:$B$44,0),MATCH(BI$1,$D$16:$M$16,0))+VLOOKUP($BE1622,战斗属性模型!$K$22:$O$24,BI$2,FALSE)*INDEX($BW$3:$CF$578,MATCH($BD1622&amp;$BF1622&amp;$BG1622,$BT$3:$BT$578&amp;$BU$3:$BU$578&amp;$BV$3:$BV$578,0),MATCH(BI$1,$BW$1:$CF$1,0))</f>
        <v>0</v>
      </c>
      <c r="BJ1622" s="3">
        <f t="array" ref="BJ1622">INDEX($D$21:$M$44,MATCH($BD1622&amp;$BF1622,$C$21:$C$44&amp;$B$21:$B$44,0),MATCH(BJ$1,$D$16:$M$16,0))+VLOOKUP($BE1622,战斗属性模型!$K$22:$O$24,BJ$2,FALSE)*INDEX($BW$3:$CF$578,MATCH($BD1622&amp;$BF1622&amp;$BG1622,$BT$3:$BT$578&amp;$BU$3:$BU$578&amp;$BV$3:$BV$578,0),MATCH(BJ$1,$BW$1:$CF$1,0))</f>
        <v>870.40000000000009</v>
      </c>
      <c r="BK1622" s="3">
        <f t="array" ref="BK1622">INDEX($D$21:$M$44,MATCH($BD1622&amp;$BF1622,$C$21:$C$44&amp;$B$21:$B$44,0),MATCH(BK$1,$D$16:$M$16,0))+VLOOKUP($BE1622,战斗属性模型!$K$22:$O$24,BK$2,FALSE)*INDEX($BW$3:$CF$578,MATCH($BD1622&amp;$BF1622&amp;$BG1622,$BT$3:$BT$578&amp;$BU$3:$BU$578&amp;$BV$3:$BV$578,0),MATCH(BK$1,$BW$1:$CF$1,0))</f>
        <v>0</v>
      </c>
      <c r="BL1622" s="3"/>
      <c r="BM1622" s="3"/>
      <c r="BN1622" s="3"/>
      <c r="BO1622" s="3"/>
      <c r="BP1622" s="3"/>
      <c r="BQ1622" s="3"/>
    </row>
    <row r="1623" spans="56:69" x14ac:dyDescent="0.2">
      <c r="BD1623" t="str">
        <f t="shared" si="1183"/>
        <v>手臂</v>
      </c>
      <c r="BE1623">
        <f t="shared" si="1184"/>
        <v>3</v>
      </c>
      <c r="BF1623">
        <f t="shared" ref="BF1623:BG1623" si="1195">BF1047</f>
        <v>5</v>
      </c>
      <c r="BG1623">
        <f t="shared" si="1195"/>
        <v>13</v>
      </c>
      <c r="BH1623" s="3">
        <f t="array" ref="BH1623">INDEX($D$21:$M$44,MATCH($BD1623&amp;$BF1623,$C$21:$C$44&amp;$B$21:$B$44,0),MATCH(BH$1,$D$16:$M$16,0))+VLOOKUP($BE1623,战斗属性模型!$K$22:$O$24,BH$2,FALSE)*INDEX($BW$3:$CF$578,MATCH($BD1623&amp;$BF1623&amp;$BG1623,$BT$3:$BT$578&amp;$BU$3:$BU$578&amp;$BV$3:$BV$578,0),MATCH(BH$1,$BW$1:$CF$1,0))</f>
        <v>585.6</v>
      </c>
      <c r="BI1623" s="3">
        <f t="array" ref="BI1623">INDEX($D$21:$M$44,MATCH($BD1623&amp;$BF1623,$C$21:$C$44&amp;$B$21:$B$44,0),MATCH(BI$1,$D$16:$M$16,0))+VLOOKUP($BE1623,战斗属性模型!$K$22:$O$24,BI$2,FALSE)*INDEX($BW$3:$CF$578,MATCH($BD1623&amp;$BF1623&amp;$BG1623,$BT$3:$BT$578&amp;$BU$3:$BU$578&amp;$BV$3:$BV$578,0),MATCH(BI$1,$BW$1:$CF$1,0))</f>
        <v>0</v>
      </c>
      <c r="BJ1623" s="3">
        <f t="array" ref="BJ1623">INDEX($D$21:$M$44,MATCH($BD1623&amp;$BF1623,$C$21:$C$44&amp;$B$21:$B$44,0),MATCH(BJ$1,$D$16:$M$16,0))+VLOOKUP($BE1623,战斗属性模型!$K$22:$O$24,BJ$2,FALSE)*INDEX($BW$3:$CF$578,MATCH($BD1623&amp;$BF1623&amp;$BG1623,$BT$3:$BT$578&amp;$BU$3:$BU$578&amp;$BV$3:$BV$578,0),MATCH(BJ$1,$BW$1:$CF$1,0))</f>
        <v>921.6</v>
      </c>
      <c r="BK1623" s="3">
        <f t="array" ref="BK1623">INDEX($D$21:$M$44,MATCH($BD1623&amp;$BF1623,$C$21:$C$44&amp;$B$21:$B$44,0),MATCH(BK$1,$D$16:$M$16,0))+VLOOKUP($BE1623,战斗属性模型!$K$22:$O$24,BK$2,FALSE)*INDEX($BW$3:$CF$578,MATCH($BD1623&amp;$BF1623&amp;$BG1623,$BT$3:$BT$578&amp;$BU$3:$BU$578&amp;$BV$3:$BV$578,0),MATCH(BK$1,$BW$1:$CF$1,0))</f>
        <v>0</v>
      </c>
      <c r="BL1623" s="3"/>
      <c r="BM1623" s="3"/>
      <c r="BN1623" s="3"/>
      <c r="BO1623" s="3"/>
      <c r="BP1623" s="3"/>
      <c r="BQ1623" s="3"/>
    </row>
    <row r="1624" spans="56:69" x14ac:dyDescent="0.2">
      <c r="BD1624" t="str">
        <f t="shared" si="1183"/>
        <v>手臂</v>
      </c>
      <c r="BE1624">
        <f t="shared" si="1184"/>
        <v>3</v>
      </c>
      <c r="BF1624">
        <f t="shared" ref="BF1624:BG1624" si="1196">BF1048</f>
        <v>5</v>
      </c>
      <c r="BG1624">
        <f t="shared" si="1196"/>
        <v>14</v>
      </c>
      <c r="BH1624" s="3">
        <f t="array" ref="BH1624">INDEX($D$21:$M$44,MATCH($BD1624&amp;$BF1624,$C$21:$C$44&amp;$B$21:$B$44,0),MATCH(BH$1,$D$16:$M$16,0))+VLOOKUP($BE1624,战斗属性模型!$K$22:$O$24,BH$2,FALSE)*INDEX($BW$3:$CF$578,MATCH($BD1624&amp;$BF1624&amp;$BG1624,$BT$3:$BT$578&amp;$BU$3:$BU$578&amp;$BV$3:$BV$578,0),MATCH(BH$1,$BW$1:$CF$1,0))</f>
        <v>620.80000000000007</v>
      </c>
      <c r="BI1624" s="3">
        <f t="array" ref="BI1624">INDEX($D$21:$M$44,MATCH($BD1624&amp;$BF1624,$C$21:$C$44&amp;$B$21:$B$44,0),MATCH(BI$1,$D$16:$M$16,0))+VLOOKUP($BE1624,战斗属性模型!$K$22:$O$24,BI$2,FALSE)*INDEX($BW$3:$CF$578,MATCH($BD1624&amp;$BF1624&amp;$BG1624,$BT$3:$BT$578&amp;$BU$3:$BU$578&amp;$BV$3:$BV$578,0),MATCH(BI$1,$BW$1:$CF$1,0))</f>
        <v>0</v>
      </c>
      <c r="BJ1624" s="3">
        <f t="array" ref="BJ1624">INDEX($D$21:$M$44,MATCH($BD1624&amp;$BF1624,$C$21:$C$44&amp;$B$21:$B$44,0),MATCH(BJ$1,$D$16:$M$16,0))+VLOOKUP($BE1624,战斗属性模型!$K$22:$O$24,BJ$2,FALSE)*INDEX($BW$3:$CF$578,MATCH($BD1624&amp;$BF1624&amp;$BG1624,$BT$3:$BT$578&amp;$BU$3:$BU$578&amp;$BV$3:$BV$578,0),MATCH(BJ$1,$BW$1:$CF$1,0))</f>
        <v>972.80000000000007</v>
      </c>
      <c r="BK1624" s="3">
        <f t="array" ref="BK1624">INDEX($D$21:$M$44,MATCH($BD1624&amp;$BF1624,$C$21:$C$44&amp;$B$21:$B$44,0),MATCH(BK$1,$D$16:$M$16,0))+VLOOKUP($BE1624,战斗属性模型!$K$22:$O$24,BK$2,FALSE)*INDEX($BW$3:$CF$578,MATCH($BD1624&amp;$BF1624&amp;$BG1624,$BT$3:$BT$578&amp;$BU$3:$BU$578&amp;$BV$3:$BV$578,0),MATCH(BK$1,$BW$1:$CF$1,0))</f>
        <v>0</v>
      </c>
      <c r="BL1624" s="3"/>
      <c r="BM1624" s="3"/>
      <c r="BN1624" s="3"/>
      <c r="BO1624" s="3"/>
      <c r="BP1624" s="3"/>
      <c r="BQ1624" s="3"/>
    </row>
    <row r="1625" spans="56:69" x14ac:dyDescent="0.2">
      <c r="BD1625" t="str">
        <f t="shared" si="1183"/>
        <v>手臂</v>
      </c>
      <c r="BE1625">
        <f t="shared" si="1184"/>
        <v>3</v>
      </c>
      <c r="BF1625">
        <f t="shared" ref="BF1625:BG1625" si="1197">BF1049</f>
        <v>5</v>
      </c>
      <c r="BG1625">
        <f t="shared" si="1197"/>
        <v>15</v>
      </c>
      <c r="BH1625" s="3">
        <f t="array" ref="BH1625">INDEX($D$21:$M$44,MATCH($BD1625&amp;$BF1625,$C$21:$C$44&amp;$B$21:$B$44,0),MATCH(BH$1,$D$16:$M$16,0))+VLOOKUP($BE1625,战斗属性模型!$K$22:$O$24,BH$2,FALSE)*INDEX($BW$3:$CF$578,MATCH($BD1625&amp;$BF1625&amp;$BG1625,$BT$3:$BT$578&amp;$BU$3:$BU$578&amp;$BV$3:$BV$578,0),MATCH(BH$1,$BW$1:$CF$1,0))</f>
        <v>656</v>
      </c>
      <c r="BI1625" s="3">
        <f t="array" ref="BI1625">INDEX($D$21:$M$44,MATCH($BD1625&amp;$BF1625,$C$21:$C$44&amp;$B$21:$B$44,0),MATCH(BI$1,$D$16:$M$16,0))+VLOOKUP($BE1625,战斗属性模型!$K$22:$O$24,BI$2,FALSE)*INDEX($BW$3:$CF$578,MATCH($BD1625&amp;$BF1625&amp;$BG1625,$BT$3:$BT$578&amp;$BU$3:$BU$578&amp;$BV$3:$BV$578,0),MATCH(BI$1,$BW$1:$CF$1,0))</f>
        <v>0</v>
      </c>
      <c r="BJ1625" s="3">
        <f t="array" ref="BJ1625">INDEX($D$21:$M$44,MATCH($BD1625&amp;$BF1625,$C$21:$C$44&amp;$B$21:$B$44,0),MATCH(BJ$1,$D$16:$M$16,0))+VLOOKUP($BE1625,战斗属性模型!$K$22:$O$24,BJ$2,FALSE)*INDEX($BW$3:$CF$578,MATCH($BD1625&amp;$BF1625&amp;$BG1625,$BT$3:$BT$578&amp;$BU$3:$BU$578&amp;$BV$3:$BV$578,0),MATCH(BJ$1,$BW$1:$CF$1,0))</f>
        <v>1024</v>
      </c>
      <c r="BK1625" s="3">
        <f t="array" ref="BK1625">INDEX($D$21:$M$44,MATCH($BD1625&amp;$BF1625,$C$21:$C$44&amp;$B$21:$B$44,0),MATCH(BK$1,$D$16:$M$16,0))+VLOOKUP($BE1625,战斗属性模型!$K$22:$O$24,BK$2,FALSE)*INDEX($BW$3:$CF$578,MATCH($BD1625&amp;$BF1625&amp;$BG1625,$BT$3:$BT$578&amp;$BU$3:$BU$578&amp;$BV$3:$BV$578,0),MATCH(BK$1,$BW$1:$CF$1,0))</f>
        <v>0</v>
      </c>
      <c r="BL1625" s="3"/>
      <c r="BM1625" s="3"/>
      <c r="BN1625" s="3"/>
      <c r="BO1625" s="3"/>
      <c r="BP1625" s="3"/>
      <c r="BQ1625" s="3"/>
    </row>
    <row r="1626" spans="56:69" x14ac:dyDescent="0.2">
      <c r="BD1626" t="str">
        <f t="shared" si="1183"/>
        <v>手臂</v>
      </c>
      <c r="BE1626">
        <f t="shared" si="1184"/>
        <v>3</v>
      </c>
      <c r="BF1626">
        <f t="shared" ref="BF1626:BG1626" si="1198">BF1050</f>
        <v>5</v>
      </c>
      <c r="BG1626">
        <f t="shared" si="1198"/>
        <v>16</v>
      </c>
      <c r="BH1626" s="3">
        <f t="array" ref="BH1626">INDEX($D$21:$M$44,MATCH($BD1626&amp;$BF1626,$C$21:$C$44&amp;$B$21:$B$44,0),MATCH(BH$1,$D$16:$M$16,0))+VLOOKUP($BE1626,战斗属性模型!$K$22:$O$24,BH$2,FALSE)*INDEX($BW$3:$CF$578,MATCH($BD1626&amp;$BF1626&amp;$BG1626,$BT$3:$BT$578&amp;$BU$3:$BU$578&amp;$BV$3:$BV$578,0),MATCH(BH$1,$BW$1:$CF$1,0))</f>
        <v>691.2</v>
      </c>
      <c r="BI1626" s="3">
        <f t="array" ref="BI1626">INDEX($D$21:$M$44,MATCH($BD1626&amp;$BF1626,$C$21:$C$44&amp;$B$21:$B$44,0),MATCH(BI$1,$D$16:$M$16,0))+VLOOKUP($BE1626,战斗属性模型!$K$22:$O$24,BI$2,FALSE)*INDEX($BW$3:$CF$578,MATCH($BD1626&amp;$BF1626&amp;$BG1626,$BT$3:$BT$578&amp;$BU$3:$BU$578&amp;$BV$3:$BV$578,0),MATCH(BI$1,$BW$1:$CF$1,0))</f>
        <v>0</v>
      </c>
      <c r="BJ1626" s="3">
        <f t="array" ref="BJ1626">INDEX($D$21:$M$44,MATCH($BD1626&amp;$BF1626,$C$21:$C$44&amp;$B$21:$B$44,0),MATCH(BJ$1,$D$16:$M$16,0))+VLOOKUP($BE1626,战斗属性模型!$K$22:$O$24,BJ$2,FALSE)*INDEX($BW$3:$CF$578,MATCH($BD1626&amp;$BF1626&amp;$BG1626,$BT$3:$BT$578&amp;$BU$3:$BU$578&amp;$BV$3:$BV$578,0),MATCH(BJ$1,$BW$1:$CF$1,0))</f>
        <v>1075.2</v>
      </c>
      <c r="BK1626" s="3">
        <f t="array" ref="BK1626">INDEX($D$21:$M$44,MATCH($BD1626&amp;$BF1626,$C$21:$C$44&amp;$B$21:$B$44,0),MATCH(BK$1,$D$16:$M$16,0))+VLOOKUP($BE1626,战斗属性模型!$K$22:$O$24,BK$2,FALSE)*INDEX($BW$3:$CF$578,MATCH($BD1626&amp;$BF1626&amp;$BG1626,$BT$3:$BT$578&amp;$BU$3:$BU$578&amp;$BV$3:$BV$578,0),MATCH(BK$1,$BW$1:$CF$1,0))</f>
        <v>0</v>
      </c>
      <c r="BL1626" s="3"/>
      <c r="BM1626" s="3"/>
      <c r="BN1626" s="3"/>
      <c r="BO1626" s="3"/>
      <c r="BP1626" s="3"/>
      <c r="BQ1626" s="3"/>
    </row>
    <row r="1627" spans="56:69" x14ac:dyDescent="0.2">
      <c r="BD1627" t="str">
        <f t="shared" si="1183"/>
        <v>手臂</v>
      </c>
      <c r="BE1627">
        <f t="shared" si="1184"/>
        <v>3</v>
      </c>
      <c r="BF1627">
        <f t="shared" ref="BF1627:BG1627" si="1199">BF1051</f>
        <v>5</v>
      </c>
      <c r="BG1627">
        <f t="shared" si="1199"/>
        <v>17</v>
      </c>
      <c r="BH1627" s="3">
        <f t="array" ref="BH1627">INDEX($D$21:$M$44,MATCH($BD1627&amp;$BF1627,$C$21:$C$44&amp;$B$21:$B$44,0),MATCH(BH$1,$D$16:$M$16,0))+VLOOKUP($BE1627,战斗属性模型!$K$22:$O$24,BH$2,FALSE)*INDEX($BW$3:$CF$578,MATCH($BD1627&amp;$BF1627&amp;$BG1627,$BT$3:$BT$578&amp;$BU$3:$BU$578&amp;$BV$3:$BV$578,0),MATCH(BH$1,$BW$1:$CF$1,0))</f>
        <v>726.40000000000009</v>
      </c>
      <c r="BI1627" s="3">
        <f t="array" ref="BI1627">INDEX($D$21:$M$44,MATCH($BD1627&amp;$BF1627,$C$21:$C$44&amp;$B$21:$B$44,0),MATCH(BI$1,$D$16:$M$16,0))+VLOOKUP($BE1627,战斗属性模型!$K$22:$O$24,BI$2,FALSE)*INDEX($BW$3:$CF$578,MATCH($BD1627&amp;$BF1627&amp;$BG1627,$BT$3:$BT$578&amp;$BU$3:$BU$578&amp;$BV$3:$BV$578,0),MATCH(BI$1,$BW$1:$CF$1,0))</f>
        <v>0</v>
      </c>
      <c r="BJ1627" s="3">
        <f t="array" ref="BJ1627">INDEX($D$21:$M$44,MATCH($BD1627&amp;$BF1627,$C$21:$C$44&amp;$B$21:$B$44,0),MATCH(BJ$1,$D$16:$M$16,0))+VLOOKUP($BE1627,战斗属性模型!$K$22:$O$24,BJ$2,FALSE)*INDEX($BW$3:$CF$578,MATCH($BD1627&amp;$BF1627&amp;$BG1627,$BT$3:$BT$578&amp;$BU$3:$BU$578&amp;$BV$3:$BV$578,0),MATCH(BJ$1,$BW$1:$CF$1,0))</f>
        <v>1126.4000000000001</v>
      </c>
      <c r="BK1627" s="3">
        <f t="array" ref="BK1627">INDEX($D$21:$M$44,MATCH($BD1627&amp;$BF1627,$C$21:$C$44&amp;$B$21:$B$44,0),MATCH(BK$1,$D$16:$M$16,0))+VLOOKUP($BE1627,战斗属性模型!$K$22:$O$24,BK$2,FALSE)*INDEX($BW$3:$CF$578,MATCH($BD1627&amp;$BF1627&amp;$BG1627,$BT$3:$BT$578&amp;$BU$3:$BU$578&amp;$BV$3:$BV$578,0),MATCH(BK$1,$BW$1:$CF$1,0))</f>
        <v>0</v>
      </c>
      <c r="BL1627" s="3"/>
      <c r="BM1627" s="3"/>
      <c r="BN1627" s="3"/>
      <c r="BO1627" s="3"/>
      <c r="BP1627" s="3"/>
      <c r="BQ1627" s="3"/>
    </row>
    <row r="1628" spans="56:69" x14ac:dyDescent="0.2">
      <c r="BD1628" t="str">
        <f t="shared" si="1183"/>
        <v>手臂</v>
      </c>
      <c r="BE1628">
        <f t="shared" si="1184"/>
        <v>3</v>
      </c>
      <c r="BF1628">
        <f t="shared" ref="BF1628:BG1628" si="1200">BF1052</f>
        <v>5</v>
      </c>
      <c r="BG1628">
        <f t="shared" si="1200"/>
        <v>18</v>
      </c>
      <c r="BH1628" s="3">
        <f t="array" ref="BH1628">INDEX($D$21:$M$44,MATCH($BD1628&amp;$BF1628,$C$21:$C$44&amp;$B$21:$B$44,0),MATCH(BH$1,$D$16:$M$16,0))+VLOOKUP($BE1628,战斗属性模型!$K$22:$O$24,BH$2,FALSE)*INDEX($BW$3:$CF$578,MATCH($BD1628&amp;$BF1628&amp;$BG1628,$BT$3:$BT$578&amp;$BU$3:$BU$578&amp;$BV$3:$BV$578,0),MATCH(BH$1,$BW$1:$CF$1,0))</f>
        <v>761.6</v>
      </c>
      <c r="BI1628" s="3">
        <f t="array" ref="BI1628">INDEX($D$21:$M$44,MATCH($BD1628&amp;$BF1628,$C$21:$C$44&amp;$B$21:$B$44,0),MATCH(BI$1,$D$16:$M$16,0))+VLOOKUP($BE1628,战斗属性模型!$K$22:$O$24,BI$2,FALSE)*INDEX($BW$3:$CF$578,MATCH($BD1628&amp;$BF1628&amp;$BG1628,$BT$3:$BT$578&amp;$BU$3:$BU$578&amp;$BV$3:$BV$578,0),MATCH(BI$1,$BW$1:$CF$1,0))</f>
        <v>0</v>
      </c>
      <c r="BJ1628" s="3">
        <f t="array" ref="BJ1628">INDEX($D$21:$M$44,MATCH($BD1628&amp;$BF1628,$C$21:$C$44&amp;$B$21:$B$44,0),MATCH(BJ$1,$D$16:$M$16,0))+VLOOKUP($BE1628,战斗属性模型!$K$22:$O$24,BJ$2,FALSE)*INDEX($BW$3:$CF$578,MATCH($BD1628&amp;$BF1628&amp;$BG1628,$BT$3:$BT$578&amp;$BU$3:$BU$578&amp;$BV$3:$BV$578,0),MATCH(BJ$1,$BW$1:$CF$1,0))</f>
        <v>1177.5999999999999</v>
      </c>
      <c r="BK1628" s="3">
        <f t="array" ref="BK1628">INDEX($D$21:$M$44,MATCH($BD1628&amp;$BF1628,$C$21:$C$44&amp;$B$21:$B$44,0),MATCH(BK$1,$D$16:$M$16,0))+VLOOKUP($BE1628,战斗属性模型!$K$22:$O$24,BK$2,FALSE)*INDEX($BW$3:$CF$578,MATCH($BD1628&amp;$BF1628&amp;$BG1628,$BT$3:$BT$578&amp;$BU$3:$BU$578&amp;$BV$3:$BV$578,0),MATCH(BK$1,$BW$1:$CF$1,0))</f>
        <v>0</v>
      </c>
      <c r="BL1628" s="3"/>
      <c r="BM1628" s="3"/>
      <c r="BN1628" s="3"/>
      <c r="BO1628" s="3"/>
      <c r="BP1628" s="3"/>
      <c r="BQ1628" s="3"/>
    </row>
    <row r="1629" spans="56:69" x14ac:dyDescent="0.2">
      <c r="BD1629" t="str">
        <f t="shared" si="1183"/>
        <v>手臂</v>
      </c>
      <c r="BE1629">
        <f t="shared" si="1184"/>
        <v>3</v>
      </c>
      <c r="BF1629">
        <f t="shared" ref="BF1629:BG1629" si="1201">BF1053</f>
        <v>5</v>
      </c>
      <c r="BG1629">
        <f t="shared" si="1201"/>
        <v>19</v>
      </c>
      <c r="BH1629" s="3">
        <f t="array" ref="BH1629">INDEX($D$21:$M$44,MATCH($BD1629&amp;$BF1629,$C$21:$C$44&amp;$B$21:$B$44,0),MATCH(BH$1,$D$16:$M$16,0))+VLOOKUP($BE1629,战斗属性模型!$K$22:$O$24,BH$2,FALSE)*INDEX($BW$3:$CF$578,MATCH($BD1629&amp;$BF1629&amp;$BG1629,$BT$3:$BT$578&amp;$BU$3:$BU$578&amp;$BV$3:$BV$578,0),MATCH(BH$1,$BW$1:$CF$1,0))</f>
        <v>796.80000000000007</v>
      </c>
      <c r="BI1629" s="3">
        <f t="array" ref="BI1629">INDEX($D$21:$M$44,MATCH($BD1629&amp;$BF1629,$C$21:$C$44&amp;$B$21:$B$44,0),MATCH(BI$1,$D$16:$M$16,0))+VLOOKUP($BE1629,战斗属性模型!$K$22:$O$24,BI$2,FALSE)*INDEX($BW$3:$CF$578,MATCH($BD1629&amp;$BF1629&amp;$BG1629,$BT$3:$BT$578&amp;$BU$3:$BU$578&amp;$BV$3:$BV$578,0),MATCH(BI$1,$BW$1:$CF$1,0))</f>
        <v>0</v>
      </c>
      <c r="BJ1629" s="3">
        <f t="array" ref="BJ1629">INDEX($D$21:$M$44,MATCH($BD1629&amp;$BF1629,$C$21:$C$44&amp;$B$21:$B$44,0),MATCH(BJ$1,$D$16:$M$16,0))+VLOOKUP($BE1629,战斗属性模型!$K$22:$O$24,BJ$2,FALSE)*INDEX($BW$3:$CF$578,MATCH($BD1629&amp;$BF1629&amp;$BG1629,$BT$3:$BT$578&amp;$BU$3:$BU$578&amp;$BV$3:$BV$578,0),MATCH(BJ$1,$BW$1:$CF$1,0))</f>
        <v>1228.8000000000002</v>
      </c>
      <c r="BK1629" s="3">
        <f t="array" ref="BK1629">INDEX($D$21:$M$44,MATCH($BD1629&amp;$BF1629,$C$21:$C$44&amp;$B$21:$B$44,0),MATCH(BK$1,$D$16:$M$16,0))+VLOOKUP($BE1629,战斗属性模型!$K$22:$O$24,BK$2,FALSE)*INDEX($BW$3:$CF$578,MATCH($BD1629&amp;$BF1629&amp;$BG1629,$BT$3:$BT$578&amp;$BU$3:$BU$578&amp;$BV$3:$BV$578,0),MATCH(BK$1,$BW$1:$CF$1,0))</f>
        <v>0</v>
      </c>
      <c r="BL1629" s="3"/>
      <c r="BM1629" s="3"/>
      <c r="BN1629" s="3"/>
      <c r="BO1629" s="3"/>
      <c r="BP1629" s="3"/>
      <c r="BQ1629" s="3"/>
    </row>
    <row r="1630" spans="56:69" x14ac:dyDescent="0.2">
      <c r="BD1630" t="str">
        <f t="shared" si="1183"/>
        <v>手臂</v>
      </c>
      <c r="BE1630">
        <f t="shared" si="1184"/>
        <v>3</v>
      </c>
      <c r="BF1630">
        <f t="shared" ref="BF1630:BG1630" si="1202">BF1054</f>
        <v>5</v>
      </c>
      <c r="BG1630">
        <f t="shared" si="1202"/>
        <v>20</v>
      </c>
      <c r="BH1630" s="3">
        <f t="array" ref="BH1630">INDEX($D$21:$M$44,MATCH($BD1630&amp;$BF1630,$C$21:$C$44&amp;$B$21:$B$44,0),MATCH(BH$1,$D$16:$M$16,0))+VLOOKUP($BE1630,战斗属性模型!$K$22:$O$24,BH$2,FALSE)*INDEX($BW$3:$CF$578,MATCH($BD1630&amp;$BF1630&amp;$BG1630,$BT$3:$BT$578&amp;$BU$3:$BU$578&amp;$BV$3:$BV$578,0),MATCH(BH$1,$BW$1:$CF$1,0))</f>
        <v>832</v>
      </c>
      <c r="BI1630" s="3">
        <f t="array" ref="BI1630">INDEX($D$21:$M$44,MATCH($BD1630&amp;$BF1630,$C$21:$C$44&amp;$B$21:$B$44,0),MATCH(BI$1,$D$16:$M$16,0))+VLOOKUP($BE1630,战斗属性模型!$K$22:$O$24,BI$2,FALSE)*INDEX($BW$3:$CF$578,MATCH($BD1630&amp;$BF1630&amp;$BG1630,$BT$3:$BT$578&amp;$BU$3:$BU$578&amp;$BV$3:$BV$578,0),MATCH(BI$1,$BW$1:$CF$1,0))</f>
        <v>0</v>
      </c>
      <c r="BJ1630" s="3">
        <f t="array" ref="BJ1630">INDEX($D$21:$M$44,MATCH($BD1630&amp;$BF1630,$C$21:$C$44&amp;$B$21:$B$44,0),MATCH(BJ$1,$D$16:$M$16,0))+VLOOKUP($BE1630,战斗属性模型!$K$22:$O$24,BJ$2,FALSE)*INDEX($BW$3:$CF$578,MATCH($BD1630&amp;$BF1630&amp;$BG1630,$BT$3:$BT$578&amp;$BU$3:$BU$578&amp;$BV$3:$BV$578,0),MATCH(BJ$1,$BW$1:$CF$1,0))</f>
        <v>1280</v>
      </c>
      <c r="BK1630" s="3">
        <f t="array" ref="BK1630">INDEX($D$21:$M$44,MATCH($BD1630&amp;$BF1630,$C$21:$C$44&amp;$B$21:$B$44,0),MATCH(BK$1,$D$16:$M$16,0))+VLOOKUP($BE1630,战斗属性模型!$K$22:$O$24,BK$2,FALSE)*INDEX($BW$3:$CF$578,MATCH($BD1630&amp;$BF1630&amp;$BG1630,$BT$3:$BT$578&amp;$BU$3:$BU$578&amp;$BV$3:$BV$578,0),MATCH(BK$1,$BW$1:$CF$1,0))</f>
        <v>0</v>
      </c>
      <c r="BL1630" s="3"/>
      <c r="BM1630" s="3"/>
      <c r="BN1630" s="3"/>
      <c r="BO1630" s="3"/>
      <c r="BP1630" s="3"/>
      <c r="BQ1630" s="3"/>
    </row>
    <row r="1631" spans="56:69" x14ac:dyDescent="0.2">
      <c r="BD1631" t="str">
        <f t="shared" si="1183"/>
        <v>手臂</v>
      </c>
      <c r="BE1631">
        <f t="shared" si="1184"/>
        <v>3</v>
      </c>
      <c r="BF1631">
        <f t="shared" ref="BF1631:BG1631" si="1203">BF1055</f>
        <v>5</v>
      </c>
      <c r="BG1631">
        <f t="shared" si="1203"/>
        <v>21</v>
      </c>
      <c r="BH1631" s="3">
        <f t="array" ref="BH1631">INDEX($D$21:$M$44,MATCH($BD1631&amp;$BF1631,$C$21:$C$44&amp;$B$21:$B$44,0),MATCH(BH$1,$D$16:$M$16,0))+VLOOKUP($BE1631,战斗属性模型!$K$22:$O$24,BH$2,FALSE)*INDEX($BW$3:$CF$578,MATCH($BD1631&amp;$BF1631&amp;$BG1631,$BT$3:$BT$578&amp;$BU$3:$BU$578&amp;$BV$3:$BV$578,0),MATCH(BH$1,$BW$1:$CF$1,0))</f>
        <v>867.2</v>
      </c>
      <c r="BI1631" s="3">
        <f t="array" ref="BI1631">INDEX($D$21:$M$44,MATCH($BD1631&amp;$BF1631,$C$21:$C$44&amp;$B$21:$B$44,0),MATCH(BI$1,$D$16:$M$16,0))+VLOOKUP($BE1631,战斗属性模型!$K$22:$O$24,BI$2,FALSE)*INDEX($BW$3:$CF$578,MATCH($BD1631&amp;$BF1631&amp;$BG1631,$BT$3:$BT$578&amp;$BU$3:$BU$578&amp;$BV$3:$BV$578,0),MATCH(BI$1,$BW$1:$CF$1,0))</f>
        <v>0</v>
      </c>
      <c r="BJ1631" s="3">
        <f t="array" ref="BJ1631">INDEX($D$21:$M$44,MATCH($BD1631&amp;$BF1631,$C$21:$C$44&amp;$B$21:$B$44,0),MATCH(BJ$1,$D$16:$M$16,0))+VLOOKUP($BE1631,战斗属性模型!$K$22:$O$24,BJ$2,FALSE)*INDEX($BW$3:$CF$578,MATCH($BD1631&amp;$BF1631&amp;$BG1631,$BT$3:$BT$578&amp;$BU$3:$BU$578&amp;$BV$3:$BV$578,0),MATCH(BJ$1,$BW$1:$CF$1,0))</f>
        <v>1331.2</v>
      </c>
      <c r="BK1631" s="3">
        <f t="array" ref="BK1631">INDEX($D$21:$M$44,MATCH($BD1631&amp;$BF1631,$C$21:$C$44&amp;$B$21:$B$44,0),MATCH(BK$1,$D$16:$M$16,0))+VLOOKUP($BE1631,战斗属性模型!$K$22:$O$24,BK$2,FALSE)*INDEX($BW$3:$CF$578,MATCH($BD1631&amp;$BF1631&amp;$BG1631,$BT$3:$BT$578&amp;$BU$3:$BU$578&amp;$BV$3:$BV$578,0),MATCH(BK$1,$BW$1:$CF$1,0))</f>
        <v>0</v>
      </c>
      <c r="BL1631" s="3"/>
      <c r="BM1631" s="3"/>
      <c r="BN1631" s="3"/>
      <c r="BO1631" s="3"/>
      <c r="BP1631" s="3"/>
      <c r="BQ1631" s="3"/>
    </row>
    <row r="1632" spans="56:69" x14ac:dyDescent="0.2">
      <c r="BD1632" t="str">
        <f t="shared" si="1183"/>
        <v>手臂</v>
      </c>
      <c r="BE1632">
        <f t="shared" si="1184"/>
        <v>3</v>
      </c>
      <c r="BF1632">
        <f t="shared" ref="BF1632:BG1632" si="1204">BF1056</f>
        <v>5</v>
      </c>
      <c r="BG1632">
        <f t="shared" si="1204"/>
        <v>22</v>
      </c>
      <c r="BH1632" s="3">
        <f t="array" ref="BH1632">INDEX($D$21:$M$44,MATCH($BD1632&amp;$BF1632,$C$21:$C$44&amp;$B$21:$B$44,0),MATCH(BH$1,$D$16:$M$16,0))+VLOOKUP($BE1632,战斗属性模型!$K$22:$O$24,BH$2,FALSE)*INDEX($BW$3:$CF$578,MATCH($BD1632&amp;$BF1632&amp;$BG1632,$BT$3:$BT$578&amp;$BU$3:$BU$578&amp;$BV$3:$BV$578,0),MATCH(BH$1,$BW$1:$CF$1,0))</f>
        <v>902.40000000000009</v>
      </c>
      <c r="BI1632" s="3">
        <f t="array" ref="BI1632">INDEX($D$21:$M$44,MATCH($BD1632&amp;$BF1632,$C$21:$C$44&amp;$B$21:$B$44,0),MATCH(BI$1,$D$16:$M$16,0))+VLOOKUP($BE1632,战斗属性模型!$K$22:$O$24,BI$2,FALSE)*INDEX($BW$3:$CF$578,MATCH($BD1632&amp;$BF1632&amp;$BG1632,$BT$3:$BT$578&amp;$BU$3:$BU$578&amp;$BV$3:$BV$578,0),MATCH(BI$1,$BW$1:$CF$1,0))</f>
        <v>0</v>
      </c>
      <c r="BJ1632" s="3">
        <f t="array" ref="BJ1632">INDEX($D$21:$M$44,MATCH($BD1632&amp;$BF1632,$C$21:$C$44&amp;$B$21:$B$44,0),MATCH(BJ$1,$D$16:$M$16,0))+VLOOKUP($BE1632,战斗属性模型!$K$22:$O$24,BJ$2,FALSE)*INDEX($BW$3:$CF$578,MATCH($BD1632&amp;$BF1632&amp;$BG1632,$BT$3:$BT$578&amp;$BU$3:$BU$578&amp;$BV$3:$BV$578,0),MATCH(BJ$1,$BW$1:$CF$1,0))</f>
        <v>1382.4</v>
      </c>
      <c r="BK1632" s="3">
        <f t="array" ref="BK1632">INDEX($D$21:$M$44,MATCH($BD1632&amp;$BF1632,$C$21:$C$44&amp;$B$21:$B$44,0),MATCH(BK$1,$D$16:$M$16,0))+VLOOKUP($BE1632,战斗属性模型!$K$22:$O$24,BK$2,FALSE)*INDEX($BW$3:$CF$578,MATCH($BD1632&amp;$BF1632&amp;$BG1632,$BT$3:$BT$578&amp;$BU$3:$BU$578&amp;$BV$3:$BV$578,0),MATCH(BK$1,$BW$1:$CF$1,0))</f>
        <v>0</v>
      </c>
      <c r="BL1632" s="3"/>
      <c r="BM1632" s="3"/>
      <c r="BN1632" s="3"/>
      <c r="BO1632" s="3"/>
      <c r="BP1632" s="3"/>
      <c r="BQ1632" s="3"/>
    </row>
    <row r="1633" spans="56:69" x14ac:dyDescent="0.2">
      <c r="BD1633" t="str">
        <f t="shared" si="1183"/>
        <v>手臂</v>
      </c>
      <c r="BE1633">
        <f t="shared" si="1184"/>
        <v>3</v>
      </c>
      <c r="BF1633">
        <f t="shared" ref="BF1633:BG1633" si="1205">BF1057</f>
        <v>5</v>
      </c>
      <c r="BG1633">
        <f t="shared" si="1205"/>
        <v>23</v>
      </c>
      <c r="BH1633" s="3">
        <f t="array" ref="BH1633">INDEX($D$21:$M$44,MATCH($BD1633&amp;$BF1633,$C$21:$C$44&amp;$B$21:$B$44,0),MATCH(BH$1,$D$16:$M$16,0))+VLOOKUP($BE1633,战斗属性模型!$K$22:$O$24,BH$2,FALSE)*INDEX($BW$3:$CF$578,MATCH($BD1633&amp;$BF1633&amp;$BG1633,$BT$3:$BT$578&amp;$BU$3:$BU$578&amp;$BV$3:$BV$578,0),MATCH(BH$1,$BW$1:$CF$1,0))</f>
        <v>937.6</v>
      </c>
      <c r="BI1633" s="3">
        <f t="array" ref="BI1633">INDEX($D$21:$M$44,MATCH($BD1633&amp;$BF1633,$C$21:$C$44&amp;$B$21:$B$44,0),MATCH(BI$1,$D$16:$M$16,0))+VLOOKUP($BE1633,战斗属性模型!$K$22:$O$24,BI$2,FALSE)*INDEX($BW$3:$CF$578,MATCH($BD1633&amp;$BF1633&amp;$BG1633,$BT$3:$BT$578&amp;$BU$3:$BU$578&amp;$BV$3:$BV$578,0),MATCH(BI$1,$BW$1:$CF$1,0))</f>
        <v>0</v>
      </c>
      <c r="BJ1633" s="3">
        <f t="array" ref="BJ1633">INDEX($D$21:$M$44,MATCH($BD1633&amp;$BF1633,$C$21:$C$44&amp;$B$21:$B$44,0),MATCH(BJ$1,$D$16:$M$16,0))+VLOOKUP($BE1633,战斗属性模型!$K$22:$O$24,BJ$2,FALSE)*INDEX($BW$3:$CF$578,MATCH($BD1633&amp;$BF1633&amp;$BG1633,$BT$3:$BT$578&amp;$BU$3:$BU$578&amp;$BV$3:$BV$578,0),MATCH(BJ$1,$BW$1:$CF$1,0))</f>
        <v>1433.6000000000001</v>
      </c>
      <c r="BK1633" s="3">
        <f t="array" ref="BK1633">INDEX($D$21:$M$44,MATCH($BD1633&amp;$BF1633,$C$21:$C$44&amp;$B$21:$B$44,0),MATCH(BK$1,$D$16:$M$16,0))+VLOOKUP($BE1633,战斗属性模型!$K$22:$O$24,BK$2,FALSE)*INDEX($BW$3:$CF$578,MATCH($BD1633&amp;$BF1633&amp;$BG1633,$BT$3:$BT$578&amp;$BU$3:$BU$578&amp;$BV$3:$BV$578,0),MATCH(BK$1,$BW$1:$CF$1,0))</f>
        <v>0</v>
      </c>
      <c r="BL1633" s="3"/>
      <c r="BM1633" s="3"/>
      <c r="BN1633" s="3"/>
      <c r="BO1633" s="3"/>
      <c r="BP1633" s="3"/>
      <c r="BQ1633" s="3"/>
    </row>
    <row r="1634" spans="56:69" x14ac:dyDescent="0.2">
      <c r="BD1634" t="str">
        <f t="shared" si="1183"/>
        <v>手臂</v>
      </c>
      <c r="BE1634">
        <f t="shared" si="1184"/>
        <v>3</v>
      </c>
      <c r="BF1634">
        <f t="shared" ref="BF1634:BG1634" si="1206">BF1058</f>
        <v>5</v>
      </c>
      <c r="BG1634">
        <f t="shared" si="1206"/>
        <v>24</v>
      </c>
      <c r="BH1634" s="3">
        <f t="array" ref="BH1634">INDEX($D$21:$M$44,MATCH($BD1634&amp;$BF1634,$C$21:$C$44&amp;$B$21:$B$44,0),MATCH(BH$1,$D$16:$M$16,0))+VLOOKUP($BE1634,战斗属性模型!$K$22:$O$24,BH$2,FALSE)*INDEX($BW$3:$CF$578,MATCH($BD1634&amp;$BF1634&amp;$BG1634,$BT$3:$BT$578&amp;$BU$3:$BU$578&amp;$BV$3:$BV$578,0),MATCH(BH$1,$BW$1:$CF$1,0))</f>
        <v>972.80000000000007</v>
      </c>
      <c r="BI1634" s="3">
        <f t="array" ref="BI1634">INDEX($D$21:$M$44,MATCH($BD1634&amp;$BF1634,$C$21:$C$44&amp;$B$21:$B$44,0),MATCH(BI$1,$D$16:$M$16,0))+VLOOKUP($BE1634,战斗属性模型!$K$22:$O$24,BI$2,FALSE)*INDEX($BW$3:$CF$578,MATCH($BD1634&amp;$BF1634&amp;$BG1634,$BT$3:$BT$578&amp;$BU$3:$BU$578&amp;$BV$3:$BV$578,0),MATCH(BI$1,$BW$1:$CF$1,0))</f>
        <v>0</v>
      </c>
      <c r="BJ1634" s="3">
        <f t="array" ref="BJ1634">INDEX($D$21:$M$44,MATCH($BD1634&amp;$BF1634,$C$21:$C$44&amp;$B$21:$B$44,0),MATCH(BJ$1,$D$16:$M$16,0))+VLOOKUP($BE1634,战斗属性模型!$K$22:$O$24,BJ$2,FALSE)*INDEX($BW$3:$CF$578,MATCH($BD1634&amp;$BF1634&amp;$BG1634,$BT$3:$BT$578&amp;$BU$3:$BU$578&amp;$BV$3:$BV$578,0),MATCH(BJ$1,$BW$1:$CF$1,0))</f>
        <v>1484.8000000000002</v>
      </c>
      <c r="BK1634" s="3">
        <f t="array" ref="BK1634">INDEX($D$21:$M$44,MATCH($BD1634&amp;$BF1634,$C$21:$C$44&amp;$B$21:$B$44,0),MATCH(BK$1,$D$16:$M$16,0))+VLOOKUP($BE1634,战斗属性模型!$K$22:$O$24,BK$2,FALSE)*INDEX($BW$3:$CF$578,MATCH($BD1634&amp;$BF1634&amp;$BG1634,$BT$3:$BT$578&amp;$BU$3:$BU$578&amp;$BV$3:$BV$578,0),MATCH(BK$1,$BW$1:$CF$1,0))</f>
        <v>0</v>
      </c>
      <c r="BL1634" s="3"/>
      <c r="BM1634" s="3"/>
      <c r="BN1634" s="3"/>
      <c r="BO1634" s="3"/>
      <c r="BP1634" s="3"/>
      <c r="BQ1634" s="3"/>
    </row>
    <row r="1635" spans="56:69" x14ac:dyDescent="0.2">
      <c r="BD1635" t="str">
        <f t="shared" si="1183"/>
        <v>手臂</v>
      </c>
      <c r="BE1635">
        <f t="shared" si="1184"/>
        <v>3</v>
      </c>
      <c r="BF1635">
        <f t="shared" ref="BF1635:BG1635" si="1207">BF1059</f>
        <v>6</v>
      </c>
      <c r="BG1635">
        <f t="shared" si="1207"/>
        <v>1</v>
      </c>
      <c r="BH1635" s="3">
        <f t="array" ref="BH1635">INDEX($D$21:$M$44,MATCH($BD1635&amp;$BF1635,$C$21:$C$44&amp;$B$21:$B$44,0),MATCH(BH$1,$D$16:$M$16,0))+VLOOKUP($BE1635,战斗属性模型!$K$22:$O$24,BH$2,FALSE)*INDEX($BW$3:$CF$578,MATCH($BD1635&amp;$BF1635&amp;$BG1635,$BT$3:$BT$578&amp;$BU$3:$BU$578&amp;$BV$3:$BV$578,0),MATCH(BH$1,$BW$1:$CF$1,0))</f>
        <v>244.8</v>
      </c>
      <c r="BI1635" s="3">
        <f t="array" ref="BI1635">INDEX($D$21:$M$44,MATCH($BD1635&amp;$BF1635,$C$21:$C$44&amp;$B$21:$B$44,0),MATCH(BI$1,$D$16:$M$16,0))+VLOOKUP($BE1635,战斗属性模型!$K$22:$O$24,BI$2,FALSE)*INDEX($BW$3:$CF$578,MATCH($BD1635&amp;$BF1635&amp;$BG1635,$BT$3:$BT$578&amp;$BU$3:$BU$578&amp;$BV$3:$BV$578,0),MATCH(BI$1,$BW$1:$CF$1,0))</f>
        <v>0</v>
      </c>
      <c r="BJ1635" s="3">
        <f t="array" ref="BJ1635">INDEX($D$21:$M$44,MATCH($BD1635&amp;$BF1635,$C$21:$C$44&amp;$B$21:$B$44,0),MATCH(BJ$1,$D$16:$M$16,0))+VLOOKUP($BE1635,战斗属性模型!$K$22:$O$24,BJ$2,FALSE)*INDEX($BW$3:$CF$578,MATCH($BD1635&amp;$BF1635&amp;$BG1635,$BT$3:$BT$578&amp;$BU$3:$BU$578&amp;$BV$3:$BV$578,0),MATCH(BJ$1,$BW$1:$CF$1,0))</f>
        <v>460.8</v>
      </c>
      <c r="BK1635" s="3">
        <f t="array" ref="BK1635">INDEX($D$21:$M$44,MATCH($BD1635&amp;$BF1635,$C$21:$C$44&amp;$B$21:$B$44,0),MATCH(BK$1,$D$16:$M$16,0))+VLOOKUP($BE1635,战斗属性模型!$K$22:$O$24,BK$2,FALSE)*INDEX($BW$3:$CF$578,MATCH($BD1635&amp;$BF1635&amp;$BG1635,$BT$3:$BT$578&amp;$BU$3:$BU$578&amp;$BV$3:$BV$578,0),MATCH(BK$1,$BW$1:$CF$1,0))</f>
        <v>0</v>
      </c>
      <c r="BL1635" s="3"/>
      <c r="BM1635" s="3"/>
      <c r="BN1635" s="3"/>
      <c r="BO1635" s="3"/>
      <c r="BP1635" s="3"/>
      <c r="BQ1635" s="3"/>
    </row>
    <row r="1636" spans="56:69" x14ac:dyDescent="0.2">
      <c r="BD1636" t="str">
        <f t="shared" si="1183"/>
        <v>手臂</v>
      </c>
      <c r="BE1636">
        <f t="shared" si="1184"/>
        <v>3</v>
      </c>
      <c r="BF1636">
        <f t="shared" ref="BF1636:BG1636" si="1208">BF1060</f>
        <v>6</v>
      </c>
      <c r="BG1636">
        <f t="shared" si="1208"/>
        <v>2</v>
      </c>
      <c r="BH1636" s="3">
        <f t="array" ref="BH1636">INDEX($D$21:$M$44,MATCH($BD1636&amp;$BF1636,$C$21:$C$44&amp;$B$21:$B$44,0),MATCH(BH$1,$D$16:$M$16,0))+VLOOKUP($BE1636,战斗属性模型!$K$22:$O$24,BH$2,FALSE)*INDEX($BW$3:$CF$578,MATCH($BD1636&amp;$BF1636&amp;$BG1636,$BT$3:$BT$578&amp;$BU$3:$BU$578&amp;$BV$3:$BV$578,0),MATCH(BH$1,$BW$1:$CF$1,0))</f>
        <v>297.60000000000002</v>
      </c>
      <c r="BI1636" s="3">
        <f t="array" ref="BI1636">INDEX($D$21:$M$44,MATCH($BD1636&amp;$BF1636,$C$21:$C$44&amp;$B$21:$B$44,0),MATCH(BI$1,$D$16:$M$16,0))+VLOOKUP($BE1636,战斗属性模型!$K$22:$O$24,BI$2,FALSE)*INDEX($BW$3:$CF$578,MATCH($BD1636&amp;$BF1636&amp;$BG1636,$BT$3:$BT$578&amp;$BU$3:$BU$578&amp;$BV$3:$BV$578,0),MATCH(BI$1,$BW$1:$CF$1,0))</f>
        <v>0</v>
      </c>
      <c r="BJ1636" s="3">
        <f t="array" ref="BJ1636">INDEX($D$21:$M$44,MATCH($BD1636&amp;$BF1636,$C$21:$C$44&amp;$B$21:$B$44,0),MATCH(BJ$1,$D$16:$M$16,0))+VLOOKUP($BE1636,战斗属性模型!$K$22:$O$24,BJ$2,FALSE)*INDEX($BW$3:$CF$578,MATCH($BD1636&amp;$BF1636&amp;$BG1636,$BT$3:$BT$578&amp;$BU$3:$BU$578&amp;$BV$3:$BV$578,0),MATCH(BJ$1,$BW$1:$CF$1,0))</f>
        <v>537.6</v>
      </c>
      <c r="BK1636" s="3">
        <f t="array" ref="BK1636">INDEX($D$21:$M$44,MATCH($BD1636&amp;$BF1636,$C$21:$C$44&amp;$B$21:$B$44,0),MATCH(BK$1,$D$16:$M$16,0))+VLOOKUP($BE1636,战斗属性模型!$K$22:$O$24,BK$2,FALSE)*INDEX($BW$3:$CF$578,MATCH($BD1636&amp;$BF1636&amp;$BG1636,$BT$3:$BT$578&amp;$BU$3:$BU$578&amp;$BV$3:$BV$578,0),MATCH(BK$1,$BW$1:$CF$1,0))</f>
        <v>0</v>
      </c>
      <c r="BL1636" s="3"/>
      <c r="BM1636" s="3"/>
      <c r="BN1636" s="3"/>
      <c r="BO1636" s="3"/>
      <c r="BP1636" s="3"/>
      <c r="BQ1636" s="3"/>
    </row>
    <row r="1637" spans="56:69" x14ac:dyDescent="0.2">
      <c r="BD1637" t="str">
        <f t="shared" si="1183"/>
        <v>手臂</v>
      </c>
      <c r="BE1637">
        <f t="shared" si="1184"/>
        <v>3</v>
      </c>
      <c r="BF1637">
        <f t="shared" ref="BF1637:BG1637" si="1209">BF1061</f>
        <v>6</v>
      </c>
      <c r="BG1637">
        <f t="shared" si="1209"/>
        <v>3</v>
      </c>
      <c r="BH1637" s="3">
        <f t="array" ref="BH1637">INDEX($D$21:$M$44,MATCH($BD1637&amp;$BF1637,$C$21:$C$44&amp;$B$21:$B$44,0),MATCH(BH$1,$D$16:$M$16,0))+VLOOKUP($BE1637,战斗属性模型!$K$22:$O$24,BH$2,FALSE)*INDEX($BW$3:$CF$578,MATCH($BD1637&amp;$BF1637&amp;$BG1637,$BT$3:$BT$578&amp;$BU$3:$BU$578&amp;$BV$3:$BV$578,0),MATCH(BH$1,$BW$1:$CF$1,0))</f>
        <v>350.4</v>
      </c>
      <c r="BI1637" s="3">
        <f t="array" ref="BI1637">INDEX($D$21:$M$44,MATCH($BD1637&amp;$BF1637,$C$21:$C$44&amp;$B$21:$B$44,0),MATCH(BI$1,$D$16:$M$16,0))+VLOOKUP($BE1637,战斗属性模型!$K$22:$O$24,BI$2,FALSE)*INDEX($BW$3:$CF$578,MATCH($BD1637&amp;$BF1637&amp;$BG1637,$BT$3:$BT$578&amp;$BU$3:$BU$578&amp;$BV$3:$BV$578,0),MATCH(BI$1,$BW$1:$CF$1,0))</f>
        <v>0</v>
      </c>
      <c r="BJ1637" s="3">
        <f t="array" ref="BJ1637">INDEX($D$21:$M$44,MATCH($BD1637&amp;$BF1637,$C$21:$C$44&amp;$B$21:$B$44,0),MATCH(BJ$1,$D$16:$M$16,0))+VLOOKUP($BE1637,战斗属性模型!$K$22:$O$24,BJ$2,FALSE)*INDEX($BW$3:$CF$578,MATCH($BD1637&amp;$BF1637&amp;$BG1637,$BT$3:$BT$578&amp;$BU$3:$BU$578&amp;$BV$3:$BV$578,0),MATCH(BJ$1,$BW$1:$CF$1,0))</f>
        <v>614.4</v>
      </c>
      <c r="BK1637" s="3">
        <f t="array" ref="BK1637">INDEX($D$21:$M$44,MATCH($BD1637&amp;$BF1637,$C$21:$C$44&amp;$B$21:$B$44,0),MATCH(BK$1,$D$16:$M$16,0))+VLOOKUP($BE1637,战斗属性模型!$K$22:$O$24,BK$2,FALSE)*INDEX($BW$3:$CF$578,MATCH($BD1637&amp;$BF1637&amp;$BG1637,$BT$3:$BT$578&amp;$BU$3:$BU$578&amp;$BV$3:$BV$578,0),MATCH(BK$1,$BW$1:$CF$1,0))</f>
        <v>0</v>
      </c>
      <c r="BL1637" s="3"/>
      <c r="BM1637" s="3"/>
      <c r="BN1637" s="3"/>
      <c r="BO1637" s="3"/>
      <c r="BP1637" s="3"/>
      <c r="BQ1637" s="3"/>
    </row>
    <row r="1638" spans="56:69" x14ac:dyDescent="0.2">
      <c r="BD1638" t="str">
        <f t="shared" si="1183"/>
        <v>手臂</v>
      </c>
      <c r="BE1638">
        <f t="shared" si="1184"/>
        <v>3</v>
      </c>
      <c r="BF1638">
        <f t="shared" ref="BF1638:BG1638" si="1210">BF1062</f>
        <v>6</v>
      </c>
      <c r="BG1638">
        <f t="shared" si="1210"/>
        <v>4</v>
      </c>
      <c r="BH1638" s="3">
        <f t="array" ref="BH1638">INDEX($D$21:$M$44,MATCH($BD1638&amp;$BF1638,$C$21:$C$44&amp;$B$21:$B$44,0),MATCH(BH$1,$D$16:$M$16,0))+VLOOKUP($BE1638,战斗属性模型!$K$22:$O$24,BH$2,FALSE)*INDEX($BW$3:$CF$578,MATCH($BD1638&amp;$BF1638&amp;$BG1638,$BT$3:$BT$578&amp;$BU$3:$BU$578&amp;$BV$3:$BV$578,0),MATCH(BH$1,$BW$1:$CF$1,0))</f>
        <v>403.20000000000005</v>
      </c>
      <c r="BI1638" s="3">
        <f t="array" ref="BI1638">INDEX($D$21:$M$44,MATCH($BD1638&amp;$BF1638,$C$21:$C$44&amp;$B$21:$B$44,0),MATCH(BI$1,$D$16:$M$16,0))+VLOOKUP($BE1638,战斗属性模型!$K$22:$O$24,BI$2,FALSE)*INDEX($BW$3:$CF$578,MATCH($BD1638&amp;$BF1638&amp;$BG1638,$BT$3:$BT$578&amp;$BU$3:$BU$578&amp;$BV$3:$BV$578,0),MATCH(BI$1,$BW$1:$CF$1,0))</f>
        <v>0</v>
      </c>
      <c r="BJ1638" s="3">
        <f t="array" ref="BJ1638">INDEX($D$21:$M$44,MATCH($BD1638&amp;$BF1638,$C$21:$C$44&amp;$B$21:$B$44,0),MATCH(BJ$1,$D$16:$M$16,0))+VLOOKUP($BE1638,战斗属性模型!$K$22:$O$24,BJ$2,FALSE)*INDEX($BW$3:$CF$578,MATCH($BD1638&amp;$BF1638&amp;$BG1638,$BT$3:$BT$578&amp;$BU$3:$BU$578&amp;$BV$3:$BV$578,0),MATCH(BJ$1,$BW$1:$CF$1,0))</f>
        <v>691.2</v>
      </c>
      <c r="BK1638" s="3">
        <f t="array" ref="BK1638">INDEX($D$21:$M$44,MATCH($BD1638&amp;$BF1638,$C$21:$C$44&amp;$B$21:$B$44,0),MATCH(BK$1,$D$16:$M$16,0))+VLOOKUP($BE1638,战斗属性模型!$K$22:$O$24,BK$2,FALSE)*INDEX($BW$3:$CF$578,MATCH($BD1638&amp;$BF1638&amp;$BG1638,$BT$3:$BT$578&amp;$BU$3:$BU$578&amp;$BV$3:$BV$578,0),MATCH(BK$1,$BW$1:$CF$1,0))</f>
        <v>0</v>
      </c>
      <c r="BL1638" s="3"/>
      <c r="BM1638" s="3"/>
      <c r="BN1638" s="3"/>
      <c r="BO1638" s="3"/>
      <c r="BP1638" s="3"/>
      <c r="BQ1638" s="3"/>
    </row>
    <row r="1639" spans="56:69" x14ac:dyDescent="0.2">
      <c r="BD1639" t="str">
        <f t="shared" si="1183"/>
        <v>手臂</v>
      </c>
      <c r="BE1639">
        <f t="shared" si="1184"/>
        <v>3</v>
      </c>
      <c r="BF1639">
        <f t="shared" ref="BF1639:BG1639" si="1211">BF1063</f>
        <v>6</v>
      </c>
      <c r="BG1639">
        <f t="shared" si="1211"/>
        <v>5</v>
      </c>
      <c r="BH1639" s="3">
        <f t="array" ref="BH1639">INDEX($D$21:$M$44,MATCH($BD1639&amp;$BF1639,$C$21:$C$44&amp;$B$21:$B$44,0),MATCH(BH$1,$D$16:$M$16,0))+VLOOKUP($BE1639,战斗属性模型!$K$22:$O$24,BH$2,FALSE)*INDEX($BW$3:$CF$578,MATCH($BD1639&amp;$BF1639&amp;$BG1639,$BT$3:$BT$578&amp;$BU$3:$BU$578&amp;$BV$3:$BV$578,0),MATCH(BH$1,$BW$1:$CF$1,0))</f>
        <v>456</v>
      </c>
      <c r="BI1639" s="3">
        <f t="array" ref="BI1639">INDEX($D$21:$M$44,MATCH($BD1639&amp;$BF1639,$C$21:$C$44&amp;$B$21:$B$44,0),MATCH(BI$1,$D$16:$M$16,0))+VLOOKUP($BE1639,战斗属性模型!$K$22:$O$24,BI$2,FALSE)*INDEX($BW$3:$CF$578,MATCH($BD1639&amp;$BF1639&amp;$BG1639,$BT$3:$BT$578&amp;$BU$3:$BU$578&amp;$BV$3:$BV$578,0),MATCH(BI$1,$BW$1:$CF$1,0))</f>
        <v>0</v>
      </c>
      <c r="BJ1639" s="3">
        <f t="array" ref="BJ1639">INDEX($D$21:$M$44,MATCH($BD1639&amp;$BF1639,$C$21:$C$44&amp;$B$21:$B$44,0),MATCH(BJ$1,$D$16:$M$16,0))+VLOOKUP($BE1639,战斗属性模型!$K$22:$O$24,BJ$2,FALSE)*INDEX($BW$3:$CF$578,MATCH($BD1639&amp;$BF1639&amp;$BG1639,$BT$3:$BT$578&amp;$BU$3:$BU$578&amp;$BV$3:$BV$578,0),MATCH(BJ$1,$BW$1:$CF$1,0))</f>
        <v>768</v>
      </c>
      <c r="BK1639" s="3">
        <f t="array" ref="BK1639">INDEX($D$21:$M$44,MATCH($BD1639&amp;$BF1639,$C$21:$C$44&amp;$B$21:$B$44,0),MATCH(BK$1,$D$16:$M$16,0))+VLOOKUP($BE1639,战斗属性模型!$K$22:$O$24,BK$2,FALSE)*INDEX($BW$3:$CF$578,MATCH($BD1639&amp;$BF1639&amp;$BG1639,$BT$3:$BT$578&amp;$BU$3:$BU$578&amp;$BV$3:$BV$578,0),MATCH(BK$1,$BW$1:$CF$1,0))</f>
        <v>0</v>
      </c>
      <c r="BL1639" s="3"/>
      <c r="BM1639" s="3"/>
      <c r="BN1639" s="3"/>
      <c r="BO1639" s="3"/>
      <c r="BP1639" s="3"/>
      <c r="BQ1639" s="3"/>
    </row>
    <row r="1640" spans="56:69" x14ac:dyDescent="0.2">
      <c r="BD1640" t="str">
        <f t="shared" si="1183"/>
        <v>手臂</v>
      </c>
      <c r="BE1640">
        <f t="shared" si="1184"/>
        <v>3</v>
      </c>
      <c r="BF1640">
        <f t="shared" ref="BF1640:BG1640" si="1212">BF1064</f>
        <v>6</v>
      </c>
      <c r="BG1640">
        <f t="shared" si="1212"/>
        <v>6</v>
      </c>
      <c r="BH1640" s="3">
        <f t="array" ref="BH1640">INDEX($D$21:$M$44,MATCH($BD1640&amp;$BF1640,$C$21:$C$44&amp;$B$21:$B$44,0),MATCH(BH$1,$D$16:$M$16,0))+VLOOKUP($BE1640,战斗属性模型!$K$22:$O$24,BH$2,FALSE)*INDEX($BW$3:$CF$578,MATCH($BD1640&amp;$BF1640&amp;$BG1640,$BT$3:$BT$578&amp;$BU$3:$BU$578&amp;$BV$3:$BV$578,0),MATCH(BH$1,$BW$1:$CF$1,0))</f>
        <v>508.8</v>
      </c>
      <c r="BI1640" s="3">
        <f t="array" ref="BI1640">INDEX($D$21:$M$44,MATCH($BD1640&amp;$BF1640,$C$21:$C$44&amp;$B$21:$B$44,0),MATCH(BI$1,$D$16:$M$16,0))+VLOOKUP($BE1640,战斗属性模型!$K$22:$O$24,BI$2,FALSE)*INDEX($BW$3:$CF$578,MATCH($BD1640&amp;$BF1640&amp;$BG1640,$BT$3:$BT$578&amp;$BU$3:$BU$578&amp;$BV$3:$BV$578,0),MATCH(BI$1,$BW$1:$CF$1,0))</f>
        <v>0</v>
      </c>
      <c r="BJ1640" s="3">
        <f t="array" ref="BJ1640">INDEX($D$21:$M$44,MATCH($BD1640&amp;$BF1640,$C$21:$C$44&amp;$B$21:$B$44,0),MATCH(BJ$1,$D$16:$M$16,0))+VLOOKUP($BE1640,战斗属性模型!$K$22:$O$24,BJ$2,FALSE)*INDEX($BW$3:$CF$578,MATCH($BD1640&amp;$BF1640&amp;$BG1640,$BT$3:$BT$578&amp;$BU$3:$BU$578&amp;$BV$3:$BV$578,0),MATCH(BJ$1,$BW$1:$CF$1,0))</f>
        <v>844.8</v>
      </c>
      <c r="BK1640" s="3">
        <f t="array" ref="BK1640">INDEX($D$21:$M$44,MATCH($BD1640&amp;$BF1640,$C$21:$C$44&amp;$B$21:$B$44,0),MATCH(BK$1,$D$16:$M$16,0))+VLOOKUP($BE1640,战斗属性模型!$K$22:$O$24,BK$2,FALSE)*INDEX($BW$3:$CF$578,MATCH($BD1640&amp;$BF1640&amp;$BG1640,$BT$3:$BT$578&amp;$BU$3:$BU$578&amp;$BV$3:$BV$578,0),MATCH(BK$1,$BW$1:$CF$1,0))</f>
        <v>0</v>
      </c>
      <c r="BL1640" s="3"/>
      <c r="BM1640" s="3"/>
      <c r="BN1640" s="3"/>
      <c r="BO1640" s="3"/>
      <c r="BP1640" s="3"/>
      <c r="BQ1640" s="3"/>
    </row>
    <row r="1641" spans="56:69" x14ac:dyDescent="0.2">
      <c r="BD1641" t="str">
        <f t="shared" si="1183"/>
        <v>手臂</v>
      </c>
      <c r="BE1641">
        <f t="shared" si="1184"/>
        <v>3</v>
      </c>
      <c r="BF1641">
        <f t="shared" ref="BF1641:BG1641" si="1213">BF1065</f>
        <v>6</v>
      </c>
      <c r="BG1641">
        <f t="shared" si="1213"/>
        <v>7</v>
      </c>
      <c r="BH1641" s="3">
        <f t="array" ref="BH1641">INDEX($D$21:$M$44,MATCH($BD1641&amp;$BF1641,$C$21:$C$44&amp;$B$21:$B$44,0),MATCH(BH$1,$D$16:$M$16,0))+VLOOKUP($BE1641,战斗属性模型!$K$22:$O$24,BH$2,FALSE)*INDEX($BW$3:$CF$578,MATCH($BD1641&amp;$BF1641&amp;$BG1641,$BT$3:$BT$578&amp;$BU$3:$BU$578&amp;$BV$3:$BV$578,0),MATCH(BH$1,$BW$1:$CF$1,0))</f>
        <v>561.6</v>
      </c>
      <c r="BI1641" s="3">
        <f t="array" ref="BI1641">INDEX($D$21:$M$44,MATCH($BD1641&amp;$BF1641,$C$21:$C$44&amp;$B$21:$B$44,0),MATCH(BI$1,$D$16:$M$16,0))+VLOOKUP($BE1641,战斗属性模型!$K$22:$O$24,BI$2,FALSE)*INDEX($BW$3:$CF$578,MATCH($BD1641&amp;$BF1641&amp;$BG1641,$BT$3:$BT$578&amp;$BU$3:$BU$578&amp;$BV$3:$BV$578,0),MATCH(BI$1,$BW$1:$CF$1,0))</f>
        <v>0</v>
      </c>
      <c r="BJ1641" s="3">
        <f t="array" ref="BJ1641">INDEX($D$21:$M$44,MATCH($BD1641&amp;$BF1641,$C$21:$C$44&amp;$B$21:$B$44,0),MATCH(BJ$1,$D$16:$M$16,0))+VLOOKUP($BE1641,战斗属性模型!$K$22:$O$24,BJ$2,FALSE)*INDEX($BW$3:$CF$578,MATCH($BD1641&amp;$BF1641&amp;$BG1641,$BT$3:$BT$578&amp;$BU$3:$BU$578&amp;$BV$3:$BV$578,0),MATCH(BJ$1,$BW$1:$CF$1,0))</f>
        <v>921.6</v>
      </c>
      <c r="BK1641" s="3">
        <f t="array" ref="BK1641">INDEX($D$21:$M$44,MATCH($BD1641&amp;$BF1641,$C$21:$C$44&amp;$B$21:$B$44,0),MATCH(BK$1,$D$16:$M$16,0))+VLOOKUP($BE1641,战斗属性模型!$K$22:$O$24,BK$2,FALSE)*INDEX($BW$3:$CF$578,MATCH($BD1641&amp;$BF1641&amp;$BG1641,$BT$3:$BT$578&amp;$BU$3:$BU$578&amp;$BV$3:$BV$578,0),MATCH(BK$1,$BW$1:$CF$1,0))</f>
        <v>0</v>
      </c>
      <c r="BL1641" s="3"/>
      <c r="BM1641" s="3"/>
      <c r="BN1641" s="3"/>
      <c r="BO1641" s="3"/>
      <c r="BP1641" s="3"/>
      <c r="BQ1641" s="3"/>
    </row>
    <row r="1642" spans="56:69" x14ac:dyDescent="0.2">
      <c r="BD1642" t="str">
        <f t="shared" si="1183"/>
        <v>手臂</v>
      </c>
      <c r="BE1642">
        <f t="shared" si="1184"/>
        <v>3</v>
      </c>
      <c r="BF1642">
        <f t="shared" ref="BF1642:BG1642" si="1214">BF1066</f>
        <v>6</v>
      </c>
      <c r="BG1642">
        <f t="shared" si="1214"/>
        <v>8</v>
      </c>
      <c r="BH1642" s="3">
        <f t="array" ref="BH1642">INDEX($D$21:$M$44,MATCH($BD1642&amp;$BF1642,$C$21:$C$44&amp;$B$21:$B$44,0),MATCH(BH$1,$D$16:$M$16,0))+VLOOKUP($BE1642,战斗属性模型!$K$22:$O$24,BH$2,FALSE)*INDEX($BW$3:$CF$578,MATCH($BD1642&amp;$BF1642&amp;$BG1642,$BT$3:$BT$578&amp;$BU$3:$BU$578&amp;$BV$3:$BV$578,0),MATCH(BH$1,$BW$1:$CF$1,0))</f>
        <v>614.40000000000009</v>
      </c>
      <c r="BI1642" s="3">
        <f t="array" ref="BI1642">INDEX($D$21:$M$44,MATCH($BD1642&amp;$BF1642,$C$21:$C$44&amp;$B$21:$B$44,0),MATCH(BI$1,$D$16:$M$16,0))+VLOOKUP($BE1642,战斗属性模型!$K$22:$O$24,BI$2,FALSE)*INDEX($BW$3:$CF$578,MATCH($BD1642&amp;$BF1642&amp;$BG1642,$BT$3:$BT$578&amp;$BU$3:$BU$578&amp;$BV$3:$BV$578,0),MATCH(BI$1,$BW$1:$CF$1,0))</f>
        <v>0</v>
      </c>
      <c r="BJ1642" s="3">
        <f t="array" ref="BJ1642">INDEX($D$21:$M$44,MATCH($BD1642&amp;$BF1642,$C$21:$C$44&amp;$B$21:$B$44,0),MATCH(BJ$1,$D$16:$M$16,0))+VLOOKUP($BE1642,战斗属性模型!$K$22:$O$24,BJ$2,FALSE)*INDEX($BW$3:$CF$578,MATCH($BD1642&amp;$BF1642&amp;$BG1642,$BT$3:$BT$578&amp;$BU$3:$BU$578&amp;$BV$3:$BV$578,0),MATCH(BJ$1,$BW$1:$CF$1,0))</f>
        <v>998.40000000000009</v>
      </c>
      <c r="BK1642" s="3">
        <f t="array" ref="BK1642">INDEX($D$21:$M$44,MATCH($BD1642&amp;$BF1642,$C$21:$C$44&amp;$B$21:$B$44,0),MATCH(BK$1,$D$16:$M$16,0))+VLOOKUP($BE1642,战斗属性模型!$K$22:$O$24,BK$2,FALSE)*INDEX($BW$3:$CF$578,MATCH($BD1642&amp;$BF1642&amp;$BG1642,$BT$3:$BT$578&amp;$BU$3:$BU$578&amp;$BV$3:$BV$578,0),MATCH(BK$1,$BW$1:$CF$1,0))</f>
        <v>0</v>
      </c>
      <c r="BL1642" s="3"/>
      <c r="BM1642" s="3"/>
      <c r="BN1642" s="3"/>
      <c r="BO1642" s="3"/>
      <c r="BP1642" s="3"/>
      <c r="BQ1642" s="3"/>
    </row>
    <row r="1643" spans="56:69" x14ac:dyDescent="0.2">
      <c r="BD1643" t="str">
        <f t="shared" si="1183"/>
        <v>手臂</v>
      </c>
      <c r="BE1643">
        <f t="shared" si="1184"/>
        <v>3</v>
      </c>
      <c r="BF1643">
        <f t="shared" ref="BF1643:BG1643" si="1215">BF1067</f>
        <v>6</v>
      </c>
      <c r="BG1643">
        <f t="shared" si="1215"/>
        <v>9</v>
      </c>
      <c r="BH1643" s="3">
        <f t="array" ref="BH1643">INDEX($D$21:$M$44,MATCH($BD1643&amp;$BF1643,$C$21:$C$44&amp;$B$21:$B$44,0),MATCH(BH$1,$D$16:$M$16,0))+VLOOKUP($BE1643,战斗属性模型!$K$22:$O$24,BH$2,FALSE)*INDEX($BW$3:$CF$578,MATCH($BD1643&amp;$BF1643&amp;$BG1643,$BT$3:$BT$578&amp;$BU$3:$BU$578&amp;$BV$3:$BV$578,0),MATCH(BH$1,$BW$1:$CF$1,0))</f>
        <v>667.2</v>
      </c>
      <c r="BI1643" s="3">
        <f t="array" ref="BI1643">INDEX($D$21:$M$44,MATCH($BD1643&amp;$BF1643,$C$21:$C$44&amp;$B$21:$B$44,0),MATCH(BI$1,$D$16:$M$16,0))+VLOOKUP($BE1643,战斗属性模型!$K$22:$O$24,BI$2,FALSE)*INDEX($BW$3:$CF$578,MATCH($BD1643&amp;$BF1643&amp;$BG1643,$BT$3:$BT$578&amp;$BU$3:$BU$578&amp;$BV$3:$BV$578,0),MATCH(BI$1,$BW$1:$CF$1,0))</f>
        <v>0</v>
      </c>
      <c r="BJ1643" s="3">
        <f t="array" ref="BJ1643">INDEX($D$21:$M$44,MATCH($BD1643&amp;$BF1643,$C$21:$C$44&amp;$B$21:$B$44,0),MATCH(BJ$1,$D$16:$M$16,0))+VLOOKUP($BE1643,战斗属性模型!$K$22:$O$24,BJ$2,FALSE)*INDEX($BW$3:$CF$578,MATCH($BD1643&amp;$BF1643&amp;$BG1643,$BT$3:$BT$578&amp;$BU$3:$BU$578&amp;$BV$3:$BV$578,0),MATCH(BJ$1,$BW$1:$CF$1,0))</f>
        <v>1075.2</v>
      </c>
      <c r="BK1643" s="3">
        <f t="array" ref="BK1643">INDEX($D$21:$M$44,MATCH($BD1643&amp;$BF1643,$C$21:$C$44&amp;$B$21:$B$44,0),MATCH(BK$1,$D$16:$M$16,0))+VLOOKUP($BE1643,战斗属性模型!$K$22:$O$24,BK$2,FALSE)*INDEX($BW$3:$CF$578,MATCH($BD1643&amp;$BF1643&amp;$BG1643,$BT$3:$BT$578&amp;$BU$3:$BU$578&amp;$BV$3:$BV$578,0),MATCH(BK$1,$BW$1:$CF$1,0))</f>
        <v>0</v>
      </c>
      <c r="BL1643" s="3"/>
      <c r="BM1643" s="3"/>
      <c r="BN1643" s="3"/>
      <c r="BO1643" s="3"/>
      <c r="BP1643" s="3"/>
      <c r="BQ1643" s="3"/>
    </row>
    <row r="1644" spans="56:69" x14ac:dyDescent="0.2">
      <c r="BD1644" t="str">
        <f t="shared" si="1183"/>
        <v>手臂</v>
      </c>
      <c r="BE1644">
        <f t="shared" si="1184"/>
        <v>3</v>
      </c>
      <c r="BF1644">
        <f t="shared" ref="BF1644:BG1644" si="1216">BF1068</f>
        <v>6</v>
      </c>
      <c r="BG1644">
        <f t="shared" si="1216"/>
        <v>10</v>
      </c>
      <c r="BH1644" s="3">
        <f t="array" ref="BH1644">INDEX($D$21:$M$44,MATCH($BD1644&amp;$BF1644,$C$21:$C$44&amp;$B$21:$B$44,0),MATCH(BH$1,$D$16:$M$16,0))+VLOOKUP($BE1644,战斗属性模型!$K$22:$O$24,BH$2,FALSE)*INDEX($BW$3:$CF$578,MATCH($BD1644&amp;$BF1644&amp;$BG1644,$BT$3:$BT$578&amp;$BU$3:$BU$578&amp;$BV$3:$BV$578,0),MATCH(BH$1,$BW$1:$CF$1,0))</f>
        <v>720</v>
      </c>
      <c r="BI1644" s="3">
        <f t="array" ref="BI1644">INDEX($D$21:$M$44,MATCH($BD1644&amp;$BF1644,$C$21:$C$44&amp;$B$21:$B$44,0),MATCH(BI$1,$D$16:$M$16,0))+VLOOKUP($BE1644,战斗属性模型!$K$22:$O$24,BI$2,FALSE)*INDEX($BW$3:$CF$578,MATCH($BD1644&amp;$BF1644&amp;$BG1644,$BT$3:$BT$578&amp;$BU$3:$BU$578&amp;$BV$3:$BV$578,0),MATCH(BI$1,$BW$1:$CF$1,0))</f>
        <v>0</v>
      </c>
      <c r="BJ1644" s="3">
        <f t="array" ref="BJ1644">INDEX($D$21:$M$44,MATCH($BD1644&amp;$BF1644,$C$21:$C$44&amp;$B$21:$B$44,0),MATCH(BJ$1,$D$16:$M$16,0))+VLOOKUP($BE1644,战斗属性模型!$K$22:$O$24,BJ$2,FALSE)*INDEX($BW$3:$CF$578,MATCH($BD1644&amp;$BF1644&amp;$BG1644,$BT$3:$BT$578&amp;$BU$3:$BU$578&amp;$BV$3:$BV$578,0),MATCH(BJ$1,$BW$1:$CF$1,0))</f>
        <v>1152</v>
      </c>
      <c r="BK1644" s="3">
        <f t="array" ref="BK1644">INDEX($D$21:$M$44,MATCH($BD1644&amp;$BF1644,$C$21:$C$44&amp;$B$21:$B$44,0),MATCH(BK$1,$D$16:$M$16,0))+VLOOKUP($BE1644,战斗属性模型!$K$22:$O$24,BK$2,FALSE)*INDEX($BW$3:$CF$578,MATCH($BD1644&amp;$BF1644&amp;$BG1644,$BT$3:$BT$578&amp;$BU$3:$BU$578&amp;$BV$3:$BV$578,0),MATCH(BK$1,$BW$1:$CF$1,0))</f>
        <v>0</v>
      </c>
      <c r="BL1644" s="3"/>
      <c r="BM1644" s="3"/>
      <c r="BN1644" s="3"/>
      <c r="BO1644" s="3"/>
      <c r="BP1644" s="3"/>
      <c r="BQ1644" s="3"/>
    </row>
    <row r="1645" spans="56:69" x14ac:dyDescent="0.2">
      <c r="BD1645" t="str">
        <f t="shared" si="1183"/>
        <v>手臂</v>
      </c>
      <c r="BE1645">
        <f t="shared" si="1184"/>
        <v>3</v>
      </c>
      <c r="BF1645">
        <f t="shared" ref="BF1645:BG1645" si="1217">BF1069</f>
        <v>6</v>
      </c>
      <c r="BG1645">
        <f t="shared" si="1217"/>
        <v>11</v>
      </c>
      <c r="BH1645" s="3">
        <f t="array" ref="BH1645">INDEX($D$21:$M$44,MATCH($BD1645&amp;$BF1645,$C$21:$C$44&amp;$B$21:$B$44,0),MATCH(BH$1,$D$16:$M$16,0))+VLOOKUP($BE1645,战斗属性模型!$K$22:$O$24,BH$2,FALSE)*INDEX($BW$3:$CF$578,MATCH($BD1645&amp;$BF1645&amp;$BG1645,$BT$3:$BT$578&amp;$BU$3:$BU$578&amp;$BV$3:$BV$578,0),MATCH(BH$1,$BW$1:$CF$1,0))</f>
        <v>772.80000000000007</v>
      </c>
      <c r="BI1645" s="3">
        <f t="array" ref="BI1645">INDEX($D$21:$M$44,MATCH($BD1645&amp;$BF1645,$C$21:$C$44&amp;$B$21:$B$44,0),MATCH(BI$1,$D$16:$M$16,0))+VLOOKUP($BE1645,战斗属性模型!$K$22:$O$24,BI$2,FALSE)*INDEX($BW$3:$CF$578,MATCH($BD1645&amp;$BF1645&amp;$BG1645,$BT$3:$BT$578&amp;$BU$3:$BU$578&amp;$BV$3:$BV$578,0),MATCH(BI$1,$BW$1:$CF$1,0))</f>
        <v>0</v>
      </c>
      <c r="BJ1645" s="3">
        <f t="array" ref="BJ1645">INDEX($D$21:$M$44,MATCH($BD1645&amp;$BF1645,$C$21:$C$44&amp;$B$21:$B$44,0),MATCH(BJ$1,$D$16:$M$16,0))+VLOOKUP($BE1645,战斗属性模型!$K$22:$O$24,BJ$2,FALSE)*INDEX($BW$3:$CF$578,MATCH($BD1645&amp;$BF1645&amp;$BG1645,$BT$3:$BT$578&amp;$BU$3:$BU$578&amp;$BV$3:$BV$578,0),MATCH(BJ$1,$BW$1:$CF$1,0))</f>
        <v>1228.8000000000002</v>
      </c>
      <c r="BK1645" s="3">
        <f t="array" ref="BK1645">INDEX($D$21:$M$44,MATCH($BD1645&amp;$BF1645,$C$21:$C$44&amp;$B$21:$B$44,0),MATCH(BK$1,$D$16:$M$16,0))+VLOOKUP($BE1645,战斗属性模型!$K$22:$O$24,BK$2,FALSE)*INDEX($BW$3:$CF$578,MATCH($BD1645&amp;$BF1645&amp;$BG1645,$BT$3:$BT$578&amp;$BU$3:$BU$578&amp;$BV$3:$BV$578,0),MATCH(BK$1,$BW$1:$CF$1,0))</f>
        <v>0</v>
      </c>
      <c r="BL1645" s="3"/>
      <c r="BM1645" s="3"/>
      <c r="BN1645" s="3"/>
      <c r="BO1645" s="3"/>
      <c r="BP1645" s="3"/>
      <c r="BQ1645" s="3"/>
    </row>
    <row r="1646" spans="56:69" x14ac:dyDescent="0.2">
      <c r="BD1646" t="str">
        <f t="shared" si="1183"/>
        <v>手臂</v>
      </c>
      <c r="BE1646">
        <f t="shared" si="1184"/>
        <v>3</v>
      </c>
      <c r="BF1646">
        <f t="shared" ref="BF1646:BG1646" si="1218">BF1070</f>
        <v>6</v>
      </c>
      <c r="BG1646">
        <f t="shared" si="1218"/>
        <v>12</v>
      </c>
      <c r="BH1646" s="3">
        <f t="array" ref="BH1646">INDEX($D$21:$M$44,MATCH($BD1646&amp;$BF1646,$C$21:$C$44&amp;$B$21:$B$44,0),MATCH(BH$1,$D$16:$M$16,0))+VLOOKUP($BE1646,战斗属性模型!$K$22:$O$24,BH$2,FALSE)*INDEX($BW$3:$CF$578,MATCH($BD1646&amp;$BF1646&amp;$BG1646,$BT$3:$BT$578&amp;$BU$3:$BU$578&amp;$BV$3:$BV$578,0),MATCH(BH$1,$BW$1:$CF$1,0))</f>
        <v>825.6</v>
      </c>
      <c r="BI1646" s="3">
        <f t="array" ref="BI1646">INDEX($D$21:$M$44,MATCH($BD1646&amp;$BF1646,$C$21:$C$44&amp;$B$21:$B$44,0),MATCH(BI$1,$D$16:$M$16,0))+VLOOKUP($BE1646,战斗属性模型!$K$22:$O$24,BI$2,FALSE)*INDEX($BW$3:$CF$578,MATCH($BD1646&amp;$BF1646&amp;$BG1646,$BT$3:$BT$578&amp;$BU$3:$BU$578&amp;$BV$3:$BV$578,0),MATCH(BI$1,$BW$1:$CF$1,0))</f>
        <v>0</v>
      </c>
      <c r="BJ1646" s="3">
        <f t="array" ref="BJ1646">INDEX($D$21:$M$44,MATCH($BD1646&amp;$BF1646,$C$21:$C$44&amp;$B$21:$B$44,0),MATCH(BJ$1,$D$16:$M$16,0))+VLOOKUP($BE1646,战斗属性模型!$K$22:$O$24,BJ$2,FALSE)*INDEX($BW$3:$CF$578,MATCH($BD1646&amp;$BF1646&amp;$BG1646,$BT$3:$BT$578&amp;$BU$3:$BU$578&amp;$BV$3:$BV$578,0),MATCH(BJ$1,$BW$1:$CF$1,0))</f>
        <v>1305.5999999999999</v>
      </c>
      <c r="BK1646" s="3">
        <f t="array" ref="BK1646">INDEX($D$21:$M$44,MATCH($BD1646&amp;$BF1646,$C$21:$C$44&amp;$B$21:$B$44,0),MATCH(BK$1,$D$16:$M$16,0))+VLOOKUP($BE1646,战斗属性模型!$K$22:$O$24,BK$2,FALSE)*INDEX($BW$3:$CF$578,MATCH($BD1646&amp;$BF1646&amp;$BG1646,$BT$3:$BT$578&amp;$BU$3:$BU$578&amp;$BV$3:$BV$578,0),MATCH(BK$1,$BW$1:$CF$1,0))</f>
        <v>0</v>
      </c>
      <c r="BL1646" s="3"/>
      <c r="BM1646" s="3"/>
      <c r="BN1646" s="3"/>
      <c r="BO1646" s="3"/>
      <c r="BP1646" s="3"/>
      <c r="BQ1646" s="3"/>
    </row>
    <row r="1647" spans="56:69" x14ac:dyDescent="0.2">
      <c r="BD1647" t="str">
        <f t="shared" si="1183"/>
        <v>手臂</v>
      </c>
      <c r="BE1647">
        <f t="shared" si="1184"/>
        <v>3</v>
      </c>
      <c r="BF1647">
        <f t="shared" ref="BF1647:BG1647" si="1219">BF1071</f>
        <v>6</v>
      </c>
      <c r="BG1647">
        <f t="shared" si="1219"/>
        <v>13</v>
      </c>
      <c r="BH1647" s="3">
        <f t="array" ref="BH1647">INDEX($D$21:$M$44,MATCH($BD1647&amp;$BF1647,$C$21:$C$44&amp;$B$21:$B$44,0),MATCH(BH$1,$D$16:$M$16,0))+VLOOKUP($BE1647,战斗属性模型!$K$22:$O$24,BH$2,FALSE)*INDEX($BW$3:$CF$578,MATCH($BD1647&amp;$BF1647&amp;$BG1647,$BT$3:$BT$578&amp;$BU$3:$BU$578&amp;$BV$3:$BV$578,0),MATCH(BH$1,$BW$1:$CF$1,0))</f>
        <v>878.40000000000009</v>
      </c>
      <c r="BI1647" s="3">
        <f t="array" ref="BI1647">INDEX($D$21:$M$44,MATCH($BD1647&amp;$BF1647,$C$21:$C$44&amp;$B$21:$B$44,0),MATCH(BI$1,$D$16:$M$16,0))+VLOOKUP($BE1647,战斗属性模型!$K$22:$O$24,BI$2,FALSE)*INDEX($BW$3:$CF$578,MATCH($BD1647&amp;$BF1647&amp;$BG1647,$BT$3:$BT$578&amp;$BU$3:$BU$578&amp;$BV$3:$BV$578,0),MATCH(BI$1,$BW$1:$CF$1,0))</f>
        <v>0</v>
      </c>
      <c r="BJ1647" s="3">
        <f t="array" ref="BJ1647">INDEX($D$21:$M$44,MATCH($BD1647&amp;$BF1647,$C$21:$C$44&amp;$B$21:$B$44,0),MATCH(BJ$1,$D$16:$M$16,0))+VLOOKUP($BE1647,战斗属性模型!$K$22:$O$24,BJ$2,FALSE)*INDEX($BW$3:$CF$578,MATCH($BD1647&amp;$BF1647&amp;$BG1647,$BT$3:$BT$578&amp;$BU$3:$BU$578&amp;$BV$3:$BV$578,0),MATCH(BJ$1,$BW$1:$CF$1,0))</f>
        <v>1382.4</v>
      </c>
      <c r="BK1647" s="3">
        <f t="array" ref="BK1647">INDEX($D$21:$M$44,MATCH($BD1647&amp;$BF1647,$C$21:$C$44&amp;$B$21:$B$44,0),MATCH(BK$1,$D$16:$M$16,0))+VLOOKUP($BE1647,战斗属性模型!$K$22:$O$24,BK$2,FALSE)*INDEX($BW$3:$CF$578,MATCH($BD1647&amp;$BF1647&amp;$BG1647,$BT$3:$BT$578&amp;$BU$3:$BU$578&amp;$BV$3:$BV$578,0),MATCH(BK$1,$BW$1:$CF$1,0))</f>
        <v>0</v>
      </c>
      <c r="BL1647" s="3"/>
      <c r="BM1647" s="3"/>
      <c r="BN1647" s="3"/>
      <c r="BO1647" s="3"/>
      <c r="BP1647" s="3"/>
      <c r="BQ1647" s="3"/>
    </row>
    <row r="1648" spans="56:69" x14ac:dyDescent="0.2">
      <c r="BD1648" t="str">
        <f t="shared" si="1183"/>
        <v>手臂</v>
      </c>
      <c r="BE1648">
        <f t="shared" si="1184"/>
        <v>3</v>
      </c>
      <c r="BF1648">
        <f t="shared" ref="BF1648:BG1648" si="1220">BF1072</f>
        <v>6</v>
      </c>
      <c r="BG1648">
        <f t="shared" si="1220"/>
        <v>14</v>
      </c>
      <c r="BH1648" s="3">
        <f t="array" ref="BH1648">INDEX($D$21:$M$44,MATCH($BD1648&amp;$BF1648,$C$21:$C$44&amp;$B$21:$B$44,0),MATCH(BH$1,$D$16:$M$16,0))+VLOOKUP($BE1648,战斗属性模型!$K$22:$O$24,BH$2,FALSE)*INDEX($BW$3:$CF$578,MATCH($BD1648&amp;$BF1648&amp;$BG1648,$BT$3:$BT$578&amp;$BU$3:$BU$578&amp;$BV$3:$BV$578,0),MATCH(BH$1,$BW$1:$CF$1,0))</f>
        <v>931.2</v>
      </c>
      <c r="BI1648" s="3">
        <f t="array" ref="BI1648">INDEX($D$21:$M$44,MATCH($BD1648&amp;$BF1648,$C$21:$C$44&amp;$B$21:$B$44,0),MATCH(BI$1,$D$16:$M$16,0))+VLOOKUP($BE1648,战斗属性模型!$K$22:$O$24,BI$2,FALSE)*INDEX($BW$3:$CF$578,MATCH($BD1648&amp;$BF1648&amp;$BG1648,$BT$3:$BT$578&amp;$BU$3:$BU$578&amp;$BV$3:$BV$578,0),MATCH(BI$1,$BW$1:$CF$1,0))</f>
        <v>0</v>
      </c>
      <c r="BJ1648" s="3">
        <f t="array" ref="BJ1648">INDEX($D$21:$M$44,MATCH($BD1648&amp;$BF1648,$C$21:$C$44&amp;$B$21:$B$44,0),MATCH(BJ$1,$D$16:$M$16,0))+VLOOKUP($BE1648,战斗属性模型!$K$22:$O$24,BJ$2,FALSE)*INDEX($BW$3:$CF$578,MATCH($BD1648&amp;$BF1648&amp;$BG1648,$BT$3:$BT$578&amp;$BU$3:$BU$578&amp;$BV$3:$BV$578,0),MATCH(BJ$1,$BW$1:$CF$1,0))</f>
        <v>1459.2</v>
      </c>
      <c r="BK1648" s="3">
        <f t="array" ref="BK1648">INDEX($D$21:$M$44,MATCH($BD1648&amp;$BF1648,$C$21:$C$44&amp;$B$21:$B$44,0),MATCH(BK$1,$D$16:$M$16,0))+VLOOKUP($BE1648,战斗属性模型!$K$22:$O$24,BK$2,FALSE)*INDEX($BW$3:$CF$578,MATCH($BD1648&amp;$BF1648&amp;$BG1648,$BT$3:$BT$578&amp;$BU$3:$BU$578&amp;$BV$3:$BV$578,0),MATCH(BK$1,$BW$1:$CF$1,0))</f>
        <v>0</v>
      </c>
      <c r="BL1648" s="3"/>
      <c r="BM1648" s="3"/>
      <c r="BN1648" s="3"/>
      <c r="BO1648" s="3"/>
      <c r="BP1648" s="3"/>
      <c r="BQ1648" s="3"/>
    </row>
    <row r="1649" spans="56:69" x14ac:dyDescent="0.2">
      <c r="BD1649" t="str">
        <f t="shared" si="1183"/>
        <v>手臂</v>
      </c>
      <c r="BE1649">
        <f t="shared" si="1184"/>
        <v>3</v>
      </c>
      <c r="BF1649">
        <f t="shared" ref="BF1649:BG1649" si="1221">BF1073</f>
        <v>6</v>
      </c>
      <c r="BG1649">
        <f t="shared" si="1221"/>
        <v>15</v>
      </c>
      <c r="BH1649" s="3">
        <f t="array" ref="BH1649">INDEX($D$21:$M$44,MATCH($BD1649&amp;$BF1649,$C$21:$C$44&amp;$B$21:$B$44,0),MATCH(BH$1,$D$16:$M$16,0))+VLOOKUP($BE1649,战斗属性模型!$K$22:$O$24,BH$2,FALSE)*INDEX($BW$3:$CF$578,MATCH($BD1649&amp;$BF1649&amp;$BG1649,$BT$3:$BT$578&amp;$BU$3:$BU$578&amp;$BV$3:$BV$578,0),MATCH(BH$1,$BW$1:$CF$1,0))</f>
        <v>984.00000000000011</v>
      </c>
      <c r="BI1649" s="3">
        <f t="array" ref="BI1649">INDEX($D$21:$M$44,MATCH($BD1649&amp;$BF1649,$C$21:$C$44&amp;$B$21:$B$44,0),MATCH(BI$1,$D$16:$M$16,0))+VLOOKUP($BE1649,战斗属性模型!$K$22:$O$24,BI$2,FALSE)*INDEX($BW$3:$CF$578,MATCH($BD1649&amp;$BF1649&amp;$BG1649,$BT$3:$BT$578&amp;$BU$3:$BU$578&amp;$BV$3:$BV$578,0),MATCH(BI$1,$BW$1:$CF$1,0))</f>
        <v>0</v>
      </c>
      <c r="BJ1649" s="3">
        <f t="array" ref="BJ1649">INDEX($D$21:$M$44,MATCH($BD1649&amp;$BF1649,$C$21:$C$44&amp;$B$21:$B$44,0),MATCH(BJ$1,$D$16:$M$16,0))+VLOOKUP($BE1649,战斗属性模型!$K$22:$O$24,BJ$2,FALSE)*INDEX($BW$3:$CF$578,MATCH($BD1649&amp;$BF1649&amp;$BG1649,$BT$3:$BT$578&amp;$BU$3:$BU$578&amp;$BV$3:$BV$578,0),MATCH(BJ$1,$BW$1:$CF$1,0))</f>
        <v>1536</v>
      </c>
      <c r="BK1649" s="3">
        <f t="array" ref="BK1649">INDEX($D$21:$M$44,MATCH($BD1649&amp;$BF1649,$C$21:$C$44&amp;$B$21:$B$44,0),MATCH(BK$1,$D$16:$M$16,0))+VLOOKUP($BE1649,战斗属性模型!$K$22:$O$24,BK$2,FALSE)*INDEX($BW$3:$CF$578,MATCH($BD1649&amp;$BF1649&amp;$BG1649,$BT$3:$BT$578&amp;$BU$3:$BU$578&amp;$BV$3:$BV$578,0),MATCH(BK$1,$BW$1:$CF$1,0))</f>
        <v>0</v>
      </c>
      <c r="BL1649" s="3"/>
      <c r="BM1649" s="3"/>
      <c r="BN1649" s="3"/>
      <c r="BO1649" s="3"/>
      <c r="BP1649" s="3"/>
      <c r="BQ1649" s="3"/>
    </row>
    <row r="1650" spans="56:69" x14ac:dyDescent="0.2">
      <c r="BD1650" t="str">
        <f t="shared" si="1183"/>
        <v>手臂</v>
      </c>
      <c r="BE1650">
        <f t="shared" si="1184"/>
        <v>3</v>
      </c>
      <c r="BF1650">
        <f t="shared" ref="BF1650:BG1650" si="1222">BF1074</f>
        <v>6</v>
      </c>
      <c r="BG1650">
        <f t="shared" si="1222"/>
        <v>16</v>
      </c>
      <c r="BH1650" s="3">
        <f t="array" ref="BH1650">INDEX($D$21:$M$44,MATCH($BD1650&amp;$BF1650,$C$21:$C$44&amp;$B$21:$B$44,0),MATCH(BH$1,$D$16:$M$16,0))+VLOOKUP($BE1650,战斗属性模型!$K$22:$O$24,BH$2,FALSE)*INDEX($BW$3:$CF$578,MATCH($BD1650&amp;$BF1650&amp;$BG1650,$BT$3:$BT$578&amp;$BU$3:$BU$578&amp;$BV$3:$BV$578,0),MATCH(BH$1,$BW$1:$CF$1,0))</f>
        <v>1036.8000000000002</v>
      </c>
      <c r="BI1650" s="3">
        <f t="array" ref="BI1650">INDEX($D$21:$M$44,MATCH($BD1650&amp;$BF1650,$C$21:$C$44&amp;$B$21:$B$44,0),MATCH(BI$1,$D$16:$M$16,0))+VLOOKUP($BE1650,战斗属性模型!$K$22:$O$24,BI$2,FALSE)*INDEX($BW$3:$CF$578,MATCH($BD1650&amp;$BF1650&amp;$BG1650,$BT$3:$BT$578&amp;$BU$3:$BU$578&amp;$BV$3:$BV$578,0),MATCH(BI$1,$BW$1:$CF$1,0))</f>
        <v>0</v>
      </c>
      <c r="BJ1650" s="3">
        <f t="array" ref="BJ1650">INDEX($D$21:$M$44,MATCH($BD1650&amp;$BF1650,$C$21:$C$44&amp;$B$21:$B$44,0),MATCH(BJ$1,$D$16:$M$16,0))+VLOOKUP($BE1650,战斗属性模型!$K$22:$O$24,BJ$2,FALSE)*INDEX($BW$3:$CF$578,MATCH($BD1650&amp;$BF1650&amp;$BG1650,$BT$3:$BT$578&amp;$BU$3:$BU$578&amp;$BV$3:$BV$578,0),MATCH(BJ$1,$BW$1:$CF$1,0))</f>
        <v>1612.8000000000002</v>
      </c>
      <c r="BK1650" s="3">
        <f t="array" ref="BK1650">INDEX($D$21:$M$44,MATCH($BD1650&amp;$BF1650,$C$21:$C$44&amp;$B$21:$B$44,0),MATCH(BK$1,$D$16:$M$16,0))+VLOOKUP($BE1650,战斗属性模型!$K$22:$O$24,BK$2,FALSE)*INDEX($BW$3:$CF$578,MATCH($BD1650&amp;$BF1650&amp;$BG1650,$BT$3:$BT$578&amp;$BU$3:$BU$578&amp;$BV$3:$BV$578,0),MATCH(BK$1,$BW$1:$CF$1,0))</f>
        <v>0</v>
      </c>
      <c r="BL1650" s="3"/>
      <c r="BM1650" s="3"/>
      <c r="BN1650" s="3"/>
      <c r="BO1650" s="3"/>
      <c r="BP1650" s="3"/>
      <c r="BQ1650" s="3"/>
    </row>
    <row r="1651" spans="56:69" x14ac:dyDescent="0.2">
      <c r="BD1651" t="str">
        <f t="shared" si="1183"/>
        <v>手臂</v>
      </c>
      <c r="BE1651">
        <f t="shared" si="1184"/>
        <v>3</v>
      </c>
      <c r="BF1651">
        <f t="shared" ref="BF1651:BG1651" si="1223">BF1075</f>
        <v>6</v>
      </c>
      <c r="BG1651">
        <f t="shared" si="1223"/>
        <v>17</v>
      </c>
      <c r="BH1651" s="3">
        <f t="array" ref="BH1651">INDEX($D$21:$M$44,MATCH($BD1651&amp;$BF1651,$C$21:$C$44&amp;$B$21:$B$44,0),MATCH(BH$1,$D$16:$M$16,0))+VLOOKUP($BE1651,战斗属性模型!$K$22:$O$24,BH$2,FALSE)*INDEX($BW$3:$CF$578,MATCH($BD1651&amp;$BF1651&amp;$BG1651,$BT$3:$BT$578&amp;$BU$3:$BU$578&amp;$BV$3:$BV$578,0),MATCH(BH$1,$BW$1:$CF$1,0))</f>
        <v>1089.5999999999999</v>
      </c>
      <c r="BI1651" s="3">
        <f t="array" ref="BI1651">INDEX($D$21:$M$44,MATCH($BD1651&amp;$BF1651,$C$21:$C$44&amp;$B$21:$B$44,0),MATCH(BI$1,$D$16:$M$16,0))+VLOOKUP($BE1651,战斗属性模型!$K$22:$O$24,BI$2,FALSE)*INDEX($BW$3:$CF$578,MATCH($BD1651&amp;$BF1651&amp;$BG1651,$BT$3:$BT$578&amp;$BU$3:$BU$578&amp;$BV$3:$BV$578,0),MATCH(BI$1,$BW$1:$CF$1,0))</f>
        <v>0</v>
      </c>
      <c r="BJ1651" s="3">
        <f t="array" ref="BJ1651">INDEX($D$21:$M$44,MATCH($BD1651&amp;$BF1651,$C$21:$C$44&amp;$B$21:$B$44,0),MATCH(BJ$1,$D$16:$M$16,0))+VLOOKUP($BE1651,战斗属性模型!$K$22:$O$24,BJ$2,FALSE)*INDEX($BW$3:$CF$578,MATCH($BD1651&amp;$BF1651&amp;$BG1651,$BT$3:$BT$578&amp;$BU$3:$BU$578&amp;$BV$3:$BV$578,0),MATCH(BJ$1,$BW$1:$CF$1,0))</f>
        <v>1689.6000000000001</v>
      </c>
      <c r="BK1651" s="3">
        <f t="array" ref="BK1651">INDEX($D$21:$M$44,MATCH($BD1651&amp;$BF1651,$C$21:$C$44&amp;$B$21:$B$44,0),MATCH(BK$1,$D$16:$M$16,0))+VLOOKUP($BE1651,战斗属性模型!$K$22:$O$24,BK$2,FALSE)*INDEX($BW$3:$CF$578,MATCH($BD1651&amp;$BF1651&amp;$BG1651,$BT$3:$BT$578&amp;$BU$3:$BU$578&amp;$BV$3:$BV$578,0),MATCH(BK$1,$BW$1:$CF$1,0))</f>
        <v>0</v>
      </c>
      <c r="BL1651" s="3"/>
      <c r="BM1651" s="3"/>
      <c r="BN1651" s="3"/>
      <c r="BO1651" s="3"/>
      <c r="BP1651" s="3"/>
      <c r="BQ1651" s="3"/>
    </row>
    <row r="1652" spans="56:69" x14ac:dyDescent="0.2">
      <c r="BD1652" t="str">
        <f t="shared" si="1183"/>
        <v>手臂</v>
      </c>
      <c r="BE1652">
        <f t="shared" si="1184"/>
        <v>3</v>
      </c>
      <c r="BF1652">
        <f t="shared" ref="BF1652:BG1652" si="1224">BF1076</f>
        <v>6</v>
      </c>
      <c r="BG1652">
        <f t="shared" si="1224"/>
        <v>18</v>
      </c>
      <c r="BH1652" s="3">
        <f t="array" ref="BH1652">INDEX($D$21:$M$44,MATCH($BD1652&amp;$BF1652,$C$21:$C$44&amp;$B$21:$B$44,0),MATCH(BH$1,$D$16:$M$16,0))+VLOOKUP($BE1652,战斗属性模型!$K$22:$O$24,BH$2,FALSE)*INDEX($BW$3:$CF$578,MATCH($BD1652&amp;$BF1652&amp;$BG1652,$BT$3:$BT$578&amp;$BU$3:$BU$578&amp;$BV$3:$BV$578,0),MATCH(BH$1,$BW$1:$CF$1,0))</f>
        <v>1142.4000000000001</v>
      </c>
      <c r="BI1652" s="3">
        <f t="array" ref="BI1652">INDEX($D$21:$M$44,MATCH($BD1652&amp;$BF1652,$C$21:$C$44&amp;$B$21:$B$44,0),MATCH(BI$1,$D$16:$M$16,0))+VLOOKUP($BE1652,战斗属性模型!$K$22:$O$24,BI$2,FALSE)*INDEX($BW$3:$CF$578,MATCH($BD1652&amp;$BF1652&amp;$BG1652,$BT$3:$BT$578&amp;$BU$3:$BU$578&amp;$BV$3:$BV$578,0),MATCH(BI$1,$BW$1:$CF$1,0))</f>
        <v>0</v>
      </c>
      <c r="BJ1652" s="3">
        <f t="array" ref="BJ1652">INDEX($D$21:$M$44,MATCH($BD1652&amp;$BF1652,$C$21:$C$44&amp;$B$21:$B$44,0),MATCH(BJ$1,$D$16:$M$16,0))+VLOOKUP($BE1652,战斗属性模型!$K$22:$O$24,BJ$2,FALSE)*INDEX($BW$3:$CF$578,MATCH($BD1652&amp;$BF1652&amp;$BG1652,$BT$3:$BT$578&amp;$BU$3:$BU$578&amp;$BV$3:$BV$578,0),MATCH(BJ$1,$BW$1:$CF$1,0))</f>
        <v>1766.4</v>
      </c>
      <c r="BK1652" s="3">
        <f t="array" ref="BK1652">INDEX($D$21:$M$44,MATCH($BD1652&amp;$BF1652,$C$21:$C$44&amp;$B$21:$B$44,0),MATCH(BK$1,$D$16:$M$16,0))+VLOOKUP($BE1652,战斗属性模型!$K$22:$O$24,BK$2,FALSE)*INDEX($BW$3:$CF$578,MATCH($BD1652&amp;$BF1652&amp;$BG1652,$BT$3:$BT$578&amp;$BU$3:$BU$578&amp;$BV$3:$BV$578,0),MATCH(BK$1,$BW$1:$CF$1,0))</f>
        <v>0</v>
      </c>
      <c r="BL1652" s="3"/>
      <c r="BM1652" s="3"/>
      <c r="BN1652" s="3"/>
      <c r="BO1652" s="3"/>
      <c r="BP1652" s="3"/>
      <c r="BQ1652" s="3"/>
    </row>
    <row r="1653" spans="56:69" x14ac:dyDescent="0.2">
      <c r="BD1653" t="str">
        <f t="shared" si="1183"/>
        <v>手臂</v>
      </c>
      <c r="BE1653">
        <f t="shared" si="1184"/>
        <v>3</v>
      </c>
      <c r="BF1653">
        <f t="shared" ref="BF1653:BG1653" si="1225">BF1077</f>
        <v>6</v>
      </c>
      <c r="BG1653">
        <f t="shared" si="1225"/>
        <v>19</v>
      </c>
      <c r="BH1653" s="3">
        <f t="array" ref="BH1653">INDEX($D$21:$M$44,MATCH($BD1653&amp;$BF1653,$C$21:$C$44&amp;$B$21:$B$44,0),MATCH(BH$1,$D$16:$M$16,0))+VLOOKUP($BE1653,战斗属性模型!$K$22:$O$24,BH$2,FALSE)*INDEX($BW$3:$CF$578,MATCH($BD1653&amp;$BF1653&amp;$BG1653,$BT$3:$BT$578&amp;$BU$3:$BU$578&amp;$BV$3:$BV$578,0),MATCH(BH$1,$BW$1:$CF$1,0))</f>
        <v>1195.2</v>
      </c>
      <c r="BI1653" s="3">
        <f t="array" ref="BI1653">INDEX($D$21:$M$44,MATCH($BD1653&amp;$BF1653,$C$21:$C$44&amp;$B$21:$B$44,0),MATCH(BI$1,$D$16:$M$16,0))+VLOOKUP($BE1653,战斗属性模型!$K$22:$O$24,BI$2,FALSE)*INDEX($BW$3:$CF$578,MATCH($BD1653&amp;$BF1653&amp;$BG1653,$BT$3:$BT$578&amp;$BU$3:$BU$578&amp;$BV$3:$BV$578,0),MATCH(BI$1,$BW$1:$CF$1,0))</f>
        <v>0</v>
      </c>
      <c r="BJ1653" s="3">
        <f t="array" ref="BJ1653">INDEX($D$21:$M$44,MATCH($BD1653&amp;$BF1653,$C$21:$C$44&amp;$B$21:$B$44,0),MATCH(BJ$1,$D$16:$M$16,0))+VLOOKUP($BE1653,战斗属性模型!$K$22:$O$24,BJ$2,FALSE)*INDEX($BW$3:$CF$578,MATCH($BD1653&amp;$BF1653&amp;$BG1653,$BT$3:$BT$578&amp;$BU$3:$BU$578&amp;$BV$3:$BV$578,0),MATCH(BJ$1,$BW$1:$CF$1,0))</f>
        <v>1843.2</v>
      </c>
      <c r="BK1653" s="3">
        <f t="array" ref="BK1653">INDEX($D$21:$M$44,MATCH($BD1653&amp;$BF1653,$C$21:$C$44&amp;$B$21:$B$44,0),MATCH(BK$1,$D$16:$M$16,0))+VLOOKUP($BE1653,战斗属性模型!$K$22:$O$24,BK$2,FALSE)*INDEX($BW$3:$CF$578,MATCH($BD1653&amp;$BF1653&amp;$BG1653,$BT$3:$BT$578&amp;$BU$3:$BU$578&amp;$BV$3:$BV$578,0),MATCH(BK$1,$BW$1:$CF$1,0))</f>
        <v>0</v>
      </c>
      <c r="BL1653" s="3"/>
      <c r="BM1653" s="3"/>
      <c r="BN1653" s="3"/>
      <c r="BO1653" s="3"/>
      <c r="BP1653" s="3"/>
      <c r="BQ1653" s="3"/>
    </row>
    <row r="1654" spans="56:69" x14ac:dyDescent="0.2">
      <c r="BD1654" t="str">
        <f t="shared" si="1183"/>
        <v>手臂</v>
      </c>
      <c r="BE1654">
        <f t="shared" si="1184"/>
        <v>3</v>
      </c>
      <c r="BF1654">
        <f t="shared" ref="BF1654:BG1654" si="1226">BF1078</f>
        <v>6</v>
      </c>
      <c r="BG1654">
        <f t="shared" si="1226"/>
        <v>20</v>
      </c>
      <c r="BH1654" s="3">
        <f t="array" ref="BH1654">INDEX($D$21:$M$44,MATCH($BD1654&amp;$BF1654,$C$21:$C$44&amp;$B$21:$B$44,0),MATCH(BH$1,$D$16:$M$16,0))+VLOOKUP($BE1654,战斗属性模型!$K$22:$O$24,BH$2,FALSE)*INDEX($BW$3:$CF$578,MATCH($BD1654&amp;$BF1654&amp;$BG1654,$BT$3:$BT$578&amp;$BU$3:$BU$578&amp;$BV$3:$BV$578,0),MATCH(BH$1,$BW$1:$CF$1,0))</f>
        <v>1248</v>
      </c>
      <c r="BI1654" s="3">
        <f t="array" ref="BI1654">INDEX($D$21:$M$44,MATCH($BD1654&amp;$BF1654,$C$21:$C$44&amp;$B$21:$B$44,0),MATCH(BI$1,$D$16:$M$16,0))+VLOOKUP($BE1654,战斗属性模型!$K$22:$O$24,BI$2,FALSE)*INDEX($BW$3:$CF$578,MATCH($BD1654&amp;$BF1654&amp;$BG1654,$BT$3:$BT$578&amp;$BU$3:$BU$578&amp;$BV$3:$BV$578,0),MATCH(BI$1,$BW$1:$CF$1,0))</f>
        <v>0</v>
      </c>
      <c r="BJ1654" s="3">
        <f t="array" ref="BJ1654">INDEX($D$21:$M$44,MATCH($BD1654&amp;$BF1654,$C$21:$C$44&amp;$B$21:$B$44,0),MATCH(BJ$1,$D$16:$M$16,0))+VLOOKUP($BE1654,战斗属性模型!$K$22:$O$24,BJ$2,FALSE)*INDEX($BW$3:$CF$578,MATCH($BD1654&amp;$BF1654&amp;$BG1654,$BT$3:$BT$578&amp;$BU$3:$BU$578&amp;$BV$3:$BV$578,0),MATCH(BJ$1,$BW$1:$CF$1,0))</f>
        <v>1920</v>
      </c>
      <c r="BK1654" s="3">
        <f t="array" ref="BK1654">INDEX($D$21:$M$44,MATCH($BD1654&amp;$BF1654,$C$21:$C$44&amp;$B$21:$B$44,0),MATCH(BK$1,$D$16:$M$16,0))+VLOOKUP($BE1654,战斗属性模型!$K$22:$O$24,BK$2,FALSE)*INDEX($BW$3:$CF$578,MATCH($BD1654&amp;$BF1654&amp;$BG1654,$BT$3:$BT$578&amp;$BU$3:$BU$578&amp;$BV$3:$BV$578,0),MATCH(BK$1,$BW$1:$CF$1,0))</f>
        <v>0</v>
      </c>
      <c r="BL1654" s="3"/>
      <c r="BM1654" s="3"/>
      <c r="BN1654" s="3"/>
      <c r="BO1654" s="3"/>
      <c r="BP1654" s="3"/>
      <c r="BQ1654" s="3"/>
    </row>
    <row r="1655" spans="56:69" x14ac:dyDescent="0.2">
      <c r="BD1655" t="str">
        <f t="shared" si="1183"/>
        <v>手臂</v>
      </c>
      <c r="BE1655">
        <f t="shared" si="1184"/>
        <v>3</v>
      </c>
      <c r="BF1655">
        <f t="shared" ref="BF1655:BG1655" si="1227">BF1079</f>
        <v>6</v>
      </c>
      <c r="BG1655">
        <f t="shared" si="1227"/>
        <v>21</v>
      </c>
      <c r="BH1655" s="3">
        <f t="array" ref="BH1655">INDEX($D$21:$M$44,MATCH($BD1655&amp;$BF1655,$C$21:$C$44&amp;$B$21:$B$44,0),MATCH(BH$1,$D$16:$M$16,0))+VLOOKUP($BE1655,战斗属性模型!$K$22:$O$24,BH$2,FALSE)*INDEX($BW$3:$CF$578,MATCH($BD1655&amp;$BF1655&amp;$BG1655,$BT$3:$BT$578&amp;$BU$3:$BU$578&amp;$BV$3:$BV$578,0),MATCH(BH$1,$BW$1:$CF$1,0))</f>
        <v>1300.8000000000002</v>
      </c>
      <c r="BI1655" s="3">
        <f t="array" ref="BI1655">INDEX($D$21:$M$44,MATCH($BD1655&amp;$BF1655,$C$21:$C$44&amp;$B$21:$B$44,0),MATCH(BI$1,$D$16:$M$16,0))+VLOOKUP($BE1655,战斗属性模型!$K$22:$O$24,BI$2,FALSE)*INDEX($BW$3:$CF$578,MATCH($BD1655&amp;$BF1655&amp;$BG1655,$BT$3:$BT$578&amp;$BU$3:$BU$578&amp;$BV$3:$BV$578,0),MATCH(BI$1,$BW$1:$CF$1,0))</f>
        <v>0</v>
      </c>
      <c r="BJ1655" s="3">
        <f t="array" ref="BJ1655">INDEX($D$21:$M$44,MATCH($BD1655&amp;$BF1655,$C$21:$C$44&amp;$B$21:$B$44,0),MATCH(BJ$1,$D$16:$M$16,0))+VLOOKUP($BE1655,战斗属性模型!$K$22:$O$24,BJ$2,FALSE)*INDEX($BW$3:$CF$578,MATCH($BD1655&amp;$BF1655&amp;$BG1655,$BT$3:$BT$578&amp;$BU$3:$BU$578&amp;$BV$3:$BV$578,0),MATCH(BJ$1,$BW$1:$CF$1,0))</f>
        <v>1996.8000000000002</v>
      </c>
      <c r="BK1655" s="3">
        <f t="array" ref="BK1655">INDEX($D$21:$M$44,MATCH($BD1655&amp;$BF1655,$C$21:$C$44&amp;$B$21:$B$44,0),MATCH(BK$1,$D$16:$M$16,0))+VLOOKUP($BE1655,战斗属性模型!$K$22:$O$24,BK$2,FALSE)*INDEX($BW$3:$CF$578,MATCH($BD1655&amp;$BF1655&amp;$BG1655,$BT$3:$BT$578&amp;$BU$3:$BU$578&amp;$BV$3:$BV$578,0),MATCH(BK$1,$BW$1:$CF$1,0))</f>
        <v>0</v>
      </c>
      <c r="BL1655" s="3"/>
      <c r="BM1655" s="3"/>
      <c r="BN1655" s="3"/>
      <c r="BO1655" s="3"/>
      <c r="BP1655" s="3"/>
      <c r="BQ1655" s="3"/>
    </row>
    <row r="1656" spans="56:69" x14ac:dyDescent="0.2">
      <c r="BD1656" t="str">
        <f t="shared" si="1183"/>
        <v>手臂</v>
      </c>
      <c r="BE1656">
        <f t="shared" si="1184"/>
        <v>3</v>
      </c>
      <c r="BF1656">
        <f t="shared" ref="BF1656:BG1656" si="1228">BF1080</f>
        <v>6</v>
      </c>
      <c r="BG1656">
        <f t="shared" si="1228"/>
        <v>22</v>
      </c>
      <c r="BH1656" s="3">
        <f t="array" ref="BH1656">INDEX($D$21:$M$44,MATCH($BD1656&amp;$BF1656,$C$21:$C$44&amp;$B$21:$B$44,0),MATCH(BH$1,$D$16:$M$16,0))+VLOOKUP($BE1656,战斗属性模型!$K$22:$O$24,BH$2,FALSE)*INDEX($BW$3:$CF$578,MATCH($BD1656&amp;$BF1656&amp;$BG1656,$BT$3:$BT$578&amp;$BU$3:$BU$578&amp;$BV$3:$BV$578,0),MATCH(BH$1,$BW$1:$CF$1,0))</f>
        <v>1353.6000000000001</v>
      </c>
      <c r="BI1656" s="3">
        <f t="array" ref="BI1656">INDEX($D$21:$M$44,MATCH($BD1656&amp;$BF1656,$C$21:$C$44&amp;$B$21:$B$44,0),MATCH(BI$1,$D$16:$M$16,0))+VLOOKUP($BE1656,战斗属性模型!$K$22:$O$24,BI$2,FALSE)*INDEX($BW$3:$CF$578,MATCH($BD1656&amp;$BF1656&amp;$BG1656,$BT$3:$BT$578&amp;$BU$3:$BU$578&amp;$BV$3:$BV$578,0),MATCH(BI$1,$BW$1:$CF$1,0))</f>
        <v>0</v>
      </c>
      <c r="BJ1656" s="3">
        <f t="array" ref="BJ1656">INDEX($D$21:$M$44,MATCH($BD1656&amp;$BF1656,$C$21:$C$44&amp;$B$21:$B$44,0),MATCH(BJ$1,$D$16:$M$16,0))+VLOOKUP($BE1656,战斗属性模型!$K$22:$O$24,BJ$2,FALSE)*INDEX($BW$3:$CF$578,MATCH($BD1656&amp;$BF1656&amp;$BG1656,$BT$3:$BT$578&amp;$BU$3:$BU$578&amp;$BV$3:$BV$578,0),MATCH(BJ$1,$BW$1:$CF$1,0))</f>
        <v>2073.6000000000004</v>
      </c>
      <c r="BK1656" s="3">
        <f t="array" ref="BK1656">INDEX($D$21:$M$44,MATCH($BD1656&amp;$BF1656,$C$21:$C$44&amp;$B$21:$B$44,0),MATCH(BK$1,$D$16:$M$16,0))+VLOOKUP($BE1656,战斗属性模型!$K$22:$O$24,BK$2,FALSE)*INDEX($BW$3:$CF$578,MATCH($BD1656&amp;$BF1656&amp;$BG1656,$BT$3:$BT$578&amp;$BU$3:$BU$578&amp;$BV$3:$BV$578,0),MATCH(BK$1,$BW$1:$CF$1,0))</f>
        <v>0</v>
      </c>
      <c r="BL1656" s="3"/>
      <c r="BM1656" s="3"/>
      <c r="BN1656" s="3"/>
      <c r="BO1656" s="3"/>
      <c r="BP1656" s="3"/>
      <c r="BQ1656" s="3"/>
    </row>
    <row r="1657" spans="56:69" x14ac:dyDescent="0.2">
      <c r="BD1657" t="str">
        <f t="shared" si="1183"/>
        <v>手臂</v>
      </c>
      <c r="BE1657">
        <f t="shared" si="1184"/>
        <v>3</v>
      </c>
      <c r="BF1657">
        <f t="shared" ref="BF1657:BG1657" si="1229">BF1081</f>
        <v>6</v>
      </c>
      <c r="BG1657">
        <f t="shared" si="1229"/>
        <v>23</v>
      </c>
      <c r="BH1657" s="3">
        <f t="array" ref="BH1657">INDEX($D$21:$M$44,MATCH($BD1657&amp;$BF1657,$C$21:$C$44&amp;$B$21:$B$44,0),MATCH(BH$1,$D$16:$M$16,0))+VLOOKUP($BE1657,战斗属性模型!$K$22:$O$24,BH$2,FALSE)*INDEX($BW$3:$CF$578,MATCH($BD1657&amp;$BF1657&amp;$BG1657,$BT$3:$BT$578&amp;$BU$3:$BU$578&amp;$BV$3:$BV$578,0),MATCH(BH$1,$BW$1:$CF$1,0))</f>
        <v>1406.4</v>
      </c>
      <c r="BI1657" s="3">
        <f t="array" ref="BI1657">INDEX($D$21:$M$44,MATCH($BD1657&amp;$BF1657,$C$21:$C$44&amp;$B$21:$B$44,0),MATCH(BI$1,$D$16:$M$16,0))+VLOOKUP($BE1657,战斗属性模型!$K$22:$O$24,BI$2,FALSE)*INDEX($BW$3:$CF$578,MATCH($BD1657&amp;$BF1657&amp;$BG1657,$BT$3:$BT$578&amp;$BU$3:$BU$578&amp;$BV$3:$BV$578,0),MATCH(BI$1,$BW$1:$CF$1,0))</f>
        <v>0</v>
      </c>
      <c r="BJ1657" s="3">
        <f t="array" ref="BJ1657">INDEX($D$21:$M$44,MATCH($BD1657&amp;$BF1657,$C$21:$C$44&amp;$B$21:$B$44,0),MATCH(BJ$1,$D$16:$M$16,0))+VLOOKUP($BE1657,战斗属性模型!$K$22:$O$24,BJ$2,FALSE)*INDEX($BW$3:$CF$578,MATCH($BD1657&amp;$BF1657&amp;$BG1657,$BT$3:$BT$578&amp;$BU$3:$BU$578&amp;$BV$3:$BV$578,0),MATCH(BJ$1,$BW$1:$CF$1,0))</f>
        <v>2150.4</v>
      </c>
      <c r="BK1657" s="3">
        <f t="array" ref="BK1657">INDEX($D$21:$M$44,MATCH($BD1657&amp;$BF1657,$C$21:$C$44&amp;$B$21:$B$44,0),MATCH(BK$1,$D$16:$M$16,0))+VLOOKUP($BE1657,战斗属性模型!$K$22:$O$24,BK$2,FALSE)*INDEX($BW$3:$CF$578,MATCH($BD1657&amp;$BF1657&amp;$BG1657,$BT$3:$BT$578&amp;$BU$3:$BU$578&amp;$BV$3:$BV$578,0),MATCH(BK$1,$BW$1:$CF$1,0))</f>
        <v>0</v>
      </c>
      <c r="BL1657" s="3"/>
      <c r="BM1657" s="3"/>
      <c r="BN1657" s="3"/>
      <c r="BO1657" s="3"/>
      <c r="BP1657" s="3"/>
      <c r="BQ1657" s="3"/>
    </row>
    <row r="1658" spans="56:69" x14ac:dyDescent="0.2">
      <c r="BD1658" t="str">
        <f t="shared" si="1183"/>
        <v>手臂</v>
      </c>
      <c r="BE1658">
        <f t="shared" si="1184"/>
        <v>3</v>
      </c>
      <c r="BF1658">
        <f t="shared" ref="BF1658:BG1658" si="1230">BF1082</f>
        <v>6</v>
      </c>
      <c r="BG1658">
        <f t="shared" si="1230"/>
        <v>24</v>
      </c>
      <c r="BH1658" s="3">
        <f t="array" ref="BH1658">INDEX($D$21:$M$44,MATCH($BD1658&amp;$BF1658,$C$21:$C$44&amp;$B$21:$B$44,0),MATCH(BH$1,$D$16:$M$16,0))+VLOOKUP($BE1658,战斗属性模型!$K$22:$O$24,BH$2,FALSE)*INDEX($BW$3:$CF$578,MATCH($BD1658&amp;$BF1658&amp;$BG1658,$BT$3:$BT$578&amp;$BU$3:$BU$578&amp;$BV$3:$BV$578,0),MATCH(BH$1,$BW$1:$CF$1,0))</f>
        <v>1459.2</v>
      </c>
      <c r="BI1658" s="3">
        <f t="array" ref="BI1658">INDEX($D$21:$M$44,MATCH($BD1658&amp;$BF1658,$C$21:$C$44&amp;$B$21:$B$44,0),MATCH(BI$1,$D$16:$M$16,0))+VLOOKUP($BE1658,战斗属性模型!$K$22:$O$24,BI$2,FALSE)*INDEX($BW$3:$CF$578,MATCH($BD1658&amp;$BF1658&amp;$BG1658,$BT$3:$BT$578&amp;$BU$3:$BU$578&amp;$BV$3:$BV$578,0),MATCH(BI$1,$BW$1:$CF$1,0))</f>
        <v>0</v>
      </c>
      <c r="BJ1658" s="3">
        <f t="array" ref="BJ1658">INDEX($D$21:$M$44,MATCH($BD1658&amp;$BF1658,$C$21:$C$44&amp;$B$21:$B$44,0),MATCH(BJ$1,$D$16:$M$16,0))+VLOOKUP($BE1658,战斗属性模型!$K$22:$O$24,BJ$2,FALSE)*INDEX($BW$3:$CF$578,MATCH($BD1658&amp;$BF1658&amp;$BG1658,$BT$3:$BT$578&amp;$BU$3:$BU$578&amp;$BV$3:$BV$578,0),MATCH(BJ$1,$BW$1:$CF$1,0))</f>
        <v>2227.1999999999998</v>
      </c>
      <c r="BK1658" s="3">
        <f t="array" ref="BK1658">INDEX($D$21:$M$44,MATCH($BD1658&amp;$BF1658,$C$21:$C$44&amp;$B$21:$B$44,0),MATCH(BK$1,$D$16:$M$16,0))+VLOOKUP($BE1658,战斗属性模型!$K$22:$O$24,BK$2,FALSE)*INDEX($BW$3:$CF$578,MATCH($BD1658&amp;$BF1658&amp;$BG1658,$BT$3:$BT$578&amp;$BU$3:$BU$578&amp;$BV$3:$BV$578,0),MATCH(BK$1,$BW$1:$CF$1,0))</f>
        <v>0</v>
      </c>
      <c r="BL1658" s="3"/>
      <c r="BM1658" s="3"/>
      <c r="BN1658" s="3"/>
      <c r="BO1658" s="3"/>
      <c r="BP1658" s="3"/>
      <c r="BQ1658" s="3"/>
    </row>
    <row r="1659" spans="56:69" x14ac:dyDescent="0.2">
      <c r="BD1659" t="str">
        <f t="shared" si="1183"/>
        <v>鞋子</v>
      </c>
      <c r="BE1659">
        <f t="shared" si="1184"/>
        <v>3</v>
      </c>
      <c r="BF1659">
        <f t="shared" ref="BF1659:BG1659" si="1231">BF1083</f>
        <v>1</v>
      </c>
      <c r="BG1659">
        <f t="shared" si="1231"/>
        <v>1</v>
      </c>
      <c r="BH1659" s="3">
        <f t="array" ref="BH1659">INDEX($D$21:$M$44,MATCH($BD1659&amp;$BF1659,$C$21:$C$44&amp;$B$21:$B$44,0),MATCH(BH$1,$D$16:$M$16,0))+VLOOKUP($BE1659,战斗属性模型!$K$22:$O$24,BH$2,FALSE)*INDEX($BW$3:$CF$578,MATCH($BD1659&amp;$BF1659&amp;$BG1659,$BT$3:$BT$578&amp;$BU$3:$BU$578&amp;$BV$3:$BV$578,0),MATCH(BH$1,$BW$1:$CF$1,0))</f>
        <v>40.799999999999997</v>
      </c>
      <c r="BI1659" s="3">
        <f t="array" ref="BI1659">INDEX($D$21:$M$44,MATCH($BD1659&amp;$BF1659,$C$21:$C$44&amp;$B$21:$B$44,0),MATCH(BI$1,$D$16:$M$16,0))+VLOOKUP($BE1659,战斗属性模型!$K$22:$O$24,BI$2,FALSE)*INDEX($BW$3:$CF$578,MATCH($BD1659&amp;$BF1659&amp;$BG1659,$BT$3:$BT$578&amp;$BU$3:$BU$578&amp;$BV$3:$BV$578,0),MATCH(BI$1,$BW$1:$CF$1,0))</f>
        <v>0</v>
      </c>
      <c r="BJ1659" s="3">
        <f t="array" ref="BJ1659">INDEX($D$21:$M$44,MATCH($BD1659&amp;$BF1659,$C$21:$C$44&amp;$B$21:$B$44,0),MATCH(BJ$1,$D$16:$M$16,0))+VLOOKUP($BE1659,战斗属性模型!$K$22:$O$24,BJ$2,FALSE)*INDEX($BW$3:$CF$578,MATCH($BD1659&amp;$BF1659&amp;$BG1659,$BT$3:$BT$578&amp;$BU$3:$BU$578&amp;$BV$3:$BV$578,0),MATCH(BJ$1,$BW$1:$CF$1,0))</f>
        <v>0</v>
      </c>
      <c r="BK1659" s="3">
        <f t="array" ref="BK1659">INDEX($D$21:$M$44,MATCH($BD1659&amp;$BF1659,$C$21:$C$44&amp;$B$21:$B$44,0),MATCH(BK$1,$D$16:$M$16,0))+VLOOKUP($BE1659,战斗属性模型!$K$22:$O$24,BK$2,FALSE)*INDEX($BW$3:$CF$578,MATCH($BD1659&amp;$BF1659&amp;$BG1659,$BT$3:$BT$578&amp;$BU$3:$BU$578&amp;$BV$3:$BV$578,0),MATCH(BK$1,$BW$1:$CF$1,0))</f>
        <v>83.2</v>
      </c>
      <c r="BL1659" s="3"/>
      <c r="BM1659" s="3"/>
      <c r="BN1659" s="3"/>
      <c r="BO1659" s="3"/>
      <c r="BP1659" s="3"/>
      <c r="BQ1659" s="3"/>
    </row>
    <row r="1660" spans="56:69" x14ac:dyDescent="0.2">
      <c r="BD1660" t="str">
        <f t="shared" si="1183"/>
        <v>鞋子</v>
      </c>
      <c r="BE1660">
        <f t="shared" si="1184"/>
        <v>3</v>
      </c>
      <c r="BF1660">
        <f t="shared" ref="BF1660:BG1660" si="1232">BF1084</f>
        <v>1</v>
      </c>
      <c r="BG1660">
        <f t="shared" si="1232"/>
        <v>2</v>
      </c>
      <c r="BH1660" s="3">
        <f t="array" ref="BH1660">INDEX($D$21:$M$44,MATCH($BD1660&amp;$BF1660,$C$21:$C$44&amp;$B$21:$B$44,0),MATCH(BH$1,$D$16:$M$16,0))+VLOOKUP($BE1660,战斗属性模型!$K$22:$O$24,BH$2,FALSE)*INDEX($BW$3:$CF$578,MATCH($BD1660&amp;$BF1660&amp;$BG1660,$BT$3:$BT$578&amp;$BU$3:$BU$578&amp;$BV$3:$BV$578,0),MATCH(BH$1,$BW$1:$CF$1,0))</f>
        <v>49.6</v>
      </c>
      <c r="BI1660" s="3">
        <f t="array" ref="BI1660">INDEX($D$21:$M$44,MATCH($BD1660&amp;$BF1660,$C$21:$C$44&amp;$B$21:$B$44,0),MATCH(BI$1,$D$16:$M$16,0))+VLOOKUP($BE1660,战斗属性模型!$K$22:$O$24,BI$2,FALSE)*INDEX($BW$3:$CF$578,MATCH($BD1660&amp;$BF1660&amp;$BG1660,$BT$3:$BT$578&amp;$BU$3:$BU$578&amp;$BV$3:$BV$578,0),MATCH(BI$1,$BW$1:$CF$1,0))</f>
        <v>0</v>
      </c>
      <c r="BJ1660" s="3">
        <f t="array" ref="BJ1660">INDEX($D$21:$M$44,MATCH($BD1660&amp;$BF1660,$C$21:$C$44&amp;$B$21:$B$44,0),MATCH(BJ$1,$D$16:$M$16,0))+VLOOKUP($BE1660,战斗属性模型!$K$22:$O$24,BJ$2,FALSE)*INDEX($BW$3:$CF$578,MATCH($BD1660&amp;$BF1660&amp;$BG1660,$BT$3:$BT$578&amp;$BU$3:$BU$578&amp;$BV$3:$BV$578,0),MATCH(BJ$1,$BW$1:$CF$1,0))</f>
        <v>0</v>
      </c>
      <c r="BK1660" s="3">
        <f t="array" ref="BK1660">INDEX($D$21:$M$44,MATCH($BD1660&amp;$BF1660,$C$21:$C$44&amp;$B$21:$B$44,0),MATCH(BK$1,$D$16:$M$16,0))+VLOOKUP($BE1660,战斗属性模型!$K$22:$O$24,BK$2,FALSE)*INDEX($BW$3:$CF$578,MATCH($BD1660&amp;$BF1660&amp;$BG1660,$BT$3:$BT$578&amp;$BU$3:$BU$578&amp;$BV$3:$BV$578,0),MATCH(BK$1,$BW$1:$CF$1,0))</f>
        <v>102.4</v>
      </c>
      <c r="BL1660" s="3"/>
      <c r="BM1660" s="3"/>
      <c r="BN1660" s="3"/>
      <c r="BO1660" s="3"/>
      <c r="BP1660" s="3"/>
      <c r="BQ1660" s="3"/>
    </row>
    <row r="1661" spans="56:69" x14ac:dyDescent="0.2">
      <c r="BD1661" t="str">
        <f t="shared" si="1183"/>
        <v>鞋子</v>
      </c>
      <c r="BE1661">
        <f t="shared" si="1184"/>
        <v>3</v>
      </c>
      <c r="BF1661">
        <f t="shared" ref="BF1661:BG1661" si="1233">BF1085</f>
        <v>1</v>
      </c>
      <c r="BG1661">
        <f t="shared" si="1233"/>
        <v>3</v>
      </c>
      <c r="BH1661" s="3">
        <f t="array" ref="BH1661">INDEX($D$21:$M$44,MATCH($BD1661&amp;$BF1661,$C$21:$C$44&amp;$B$21:$B$44,0),MATCH(BH$1,$D$16:$M$16,0))+VLOOKUP($BE1661,战斗属性模型!$K$22:$O$24,BH$2,FALSE)*INDEX($BW$3:$CF$578,MATCH($BD1661&amp;$BF1661&amp;$BG1661,$BT$3:$BT$578&amp;$BU$3:$BU$578&amp;$BV$3:$BV$578,0),MATCH(BH$1,$BW$1:$CF$1,0))</f>
        <v>58.400000000000006</v>
      </c>
      <c r="BI1661" s="3">
        <f t="array" ref="BI1661">INDEX($D$21:$M$44,MATCH($BD1661&amp;$BF1661,$C$21:$C$44&amp;$B$21:$B$44,0),MATCH(BI$1,$D$16:$M$16,0))+VLOOKUP($BE1661,战斗属性模型!$K$22:$O$24,BI$2,FALSE)*INDEX($BW$3:$CF$578,MATCH($BD1661&amp;$BF1661&amp;$BG1661,$BT$3:$BT$578&amp;$BU$3:$BU$578&amp;$BV$3:$BV$578,0),MATCH(BI$1,$BW$1:$CF$1,0))</f>
        <v>0</v>
      </c>
      <c r="BJ1661" s="3">
        <f t="array" ref="BJ1661">INDEX($D$21:$M$44,MATCH($BD1661&amp;$BF1661,$C$21:$C$44&amp;$B$21:$B$44,0),MATCH(BJ$1,$D$16:$M$16,0))+VLOOKUP($BE1661,战斗属性模型!$K$22:$O$24,BJ$2,FALSE)*INDEX($BW$3:$CF$578,MATCH($BD1661&amp;$BF1661&amp;$BG1661,$BT$3:$BT$578&amp;$BU$3:$BU$578&amp;$BV$3:$BV$578,0),MATCH(BJ$1,$BW$1:$CF$1,0))</f>
        <v>0</v>
      </c>
      <c r="BK1661" s="3">
        <f t="array" ref="BK1661">INDEX($D$21:$M$44,MATCH($BD1661&amp;$BF1661,$C$21:$C$44&amp;$B$21:$B$44,0),MATCH(BK$1,$D$16:$M$16,0))+VLOOKUP($BE1661,战斗属性模型!$K$22:$O$24,BK$2,FALSE)*INDEX($BW$3:$CF$578,MATCH($BD1661&amp;$BF1661&amp;$BG1661,$BT$3:$BT$578&amp;$BU$3:$BU$578&amp;$BV$3:$BV$578,0),MATCH(BK$1,$BW$1:$CF$1,0))</f>
        <v>121.6</v>
      </c>
      <c r="BL1661" s="3"/>
      <c r="BM1661" s="3"/>
      <c r="BN1661" s="3"/>
      <c r="BO1661" s="3"/>
      <c r="BP1661" s="3"/>
      <c r="BQ1661" s="3"/>
    </row>
    <row r="1662" spans="56:69" x14ac:dyDescent="0.2">
      <c r="BD1662" t="str">
        <f t="shared" si="1183"/>
        <v>鞋子</v>
      </c>
      <c r="BE1662">
        <f t="shared" si="1184"/>
        <v>3</v>
      </c>
      <c r="BF1662">
        <f t="shared" ref="BF1662:BG1662" si="1234">BF1086</f>
        <v>1</v>
      </c>
      <c r="BG1662">
        <f t="shared" si="1234"/>
        <v>4</v>
      </c>
      <c r="BH1662" s="3">
        <f t="array" ref="BH1662">INDEX($D$21:$M$44,MATCH($BD1662&amp;$BF1662,$C$21:$C$44&amp;$B$21:$B$44,0),MATCH(BH$1,$D$16:$M$16,0))+VLOOKUP($BE1662,战斗属性模型!$K$22:$O$24,BH$2,FALSE)*INDEX($BW$3:$CF$578,MATCH($BD1662&amp;$BF1662&amp;$BG1662,$BT$3:$BT$578&amp;$BU$3:$BU$578&amp;$BV$3:$BV$578,0),MATCH(BH$1,$BW$1:$CF$1,0))</f>
        <v>67.2</v>
      </c>
      <c r="BI1662" s="3">
        <f t="array" ref="BI1662">INDEX($D$21:$M$44,MATCH($BD1662&amp;$BF1662,$C$21:$C$44&amp;$B$21:$B$44,0),MATCH(BI$1,$D$16:$M$16,0))+VLOOKUP($BE1662,战斗属性模型!$K$22:$O$24,BI$2,FALSE)*INDEX($BW$3:$CF$578,MATCH($BD1662&amp;$BF1662&amp;$BG1662,$BT$3:$BT$578&amp;$BU$3:$BU$578&amp;$BV$3:$BV$578,0),MATCH(BI$1,$BW$1:$CF$1,0))</f>
        <v>0</v>
      </c>
      <c r="BJ1662" s="3">
        <f t="array" ref="BJ1662">INDEX($D$21:$M$44,MATCH($BD1662&amp;$BF1662,$C$21:$C$44&amp;$B$21:$B$44,0),MATCH(BJ$1,$D$16:$M$16,0))+VLOOKUP($BE1662,战斗属性模型!$K$22:$O$24,BJ$2,FALSE)*INDEX($BW$3:$CF$578,MATCH($BD1662&amp;$BF1662&amp;$BG1662,$BT$3:$BT$578&amp;$BU$3:$BU$578&amp;$BV$3:$BV$578,0),MATCH(BJ$1,$BW$1:$CF$1,0))</f>
        <v>0</v>
      </c>
      <c r="BK1662" s="3">
        <f t="array" ref="BK1662">INDEX($D$21:$M$44,MATCH($BD1662&amp;$BF1662,$C$21:$C$44&amp;$B$21:$B$44,0),MATCH(BK$1,$D$16:$M$16,0))+VLOOKUP($BE1662,战斗属性模型!$K$22:$O$24,BK$2,FALSE)*INDEX($BW$3:$CF$578,MATCH($BD1662&amp;$BF1662&amp;$BG1662,$BT$3:$BT$578&amp;$BU$3:$BU$578&amp;$BV$3:$BV$578,0),MATCH(BK$1,$BW$1:$CF$1,0))</f>
        <v>140.80000000000001</v>
      </c>
      <c r="BL1662" s="3"/>
      <c r="BM1662" s="3"/>
      <c r="BN1662" s="3"/>
      <c r="BO1662" s="3"/>
      <c r="BP1662" s="3"/>
      <c r="BQ1662" s="3"/>
    </row>
    <row r="1663" spans="56:69" x14ac:dyDescent="0.2">
      <c r="BD1663" t="str">
        <f t="shared" si="1183"/>
        <v>鞋子</v>
      </c>
      <c r="BE1663">
        <f t="shared" si="1184"/>
        <v>3</v>
      </c>
      <c r="BF1663">
        <f t="shared" ref="BF1663:BG1663" si="1235">BF1087</f>
        <v>1</v>
      </c>
      <c r="BG1663">
        <f t="shared" si="1235"/>
        <v>5</v>
      </c>
      <c r="BH1663" s="3">
        <f t="array" ref="BH1663">INDEX($D$21:$M$44,MATCH($BD1663&amp;$BF1663,$C$21:$C$44&amp;$B$21:$B$44,0),MATCH(BH$1,$D$16:$M$16,0))+VLOOKUP($BE1663,战斗属性模型!$K$22:$O$24,BH$2,FALSE)*INDEX($BW$3:$CF$578,MATCH($BD1663&amp;$BF1663&amp;$BG1663,$BT$3:$BT$578&amp;$BU$3:$BU$578&amp;$BV$3:$BV$578,0),MATCH(BH$1,$BW$1:$CF$1,0))</f>
        <v>76</v>
      </c>
      <c r="BI1663" s="3">
        <f t="array" ref="BI1663">INDEX($D$21:$M$44,MATCH($BD1663&amp;$BF1663,$C$21:$C$44&amp;$B$21:$B$44,0),MATCH(BI$1,$D$16:$M$16,0))+VLOOKUP($BE1663,战斗属性模型!$K$22:$O$24,BI$2,FALSE)*INDEX($BW$3:$CF$578,MATCH($BD1663&amp;$BF1663&amp;$BG1663,$BT$3:$BT$578&amp;$BU$3:$BU$578&amp;$BV$3:$BV$578,0),MATCH(BI$1,$BW$1:$CF$1,0))</f>
        <v>0</v>
      </c>
      <c r="BJ1663" s="3">
        <f t="array" ref="BJ1663">INDEX($D$21:$M$44,MATCH($BD1663&amp;$BF1663,$C$21:$C$44&amp;$B$21:$B$44,0),MATCH(BJ$1,$D$16:$M$16,0))+VLOOKUP($BE1663,战斗属性模型!$K$22:$O$24,BJ$2,FALSE)*INDEX($BW$3:$CF$578,MATCH($BD1663&amp;$BF1663&amp;$BG1663,$BT$3:$BT$578&amp;$BU$3:$BU$578&amp;$BV$3:$BV$578,0),MATCH(BJ$1,$BW$1:$CF$1,0))</f>
        <v>0</v>
      </c>
      <c r="BK1663" s="3">
        <f t="array" ref="BK1663">INDEX($D$21:$M$44,MATCH($BD1663&amp;$BF1663,$C$21:$C$44&amp;$B$21:$B$44,0),MATCH(BK$1,$D$16:$M$16,0))+VLOOKUP($BE1663,战斗属性模型!$K$22:$O$24,BK$2,FALSE)*INDEX($BW$3:$CF$578,MATCH($BD1663&amp;$BF1663&amp;$BG1663,$BT$3:$BT$578&amp;$BU$3:$BU$578&amp;$BV$3:$BV$578,0),MATCH(BK$1,$BW$1:$CF$1,0))</f>
        <v>160</v>
      </c>
      <c r="BL1663" s="3"/>
      <c r="BM1663" s="3"/>
      <c r="BN1663" s="3"/>
      <c r="BO1663" s="3"/>
      <c r="BP1663" s="3"/>
      <c r="BQ1663" s="3"/>
    </row>
    <row r="1664" spans="56:69" x14ac:dyDescent="0.2">
      <c r="BD1664" t="str">
        <f t="shared" si="1183"/>
        <v>鞋子</v>
      </c>
      <c r="BE1664">
        <f t="shared" si="1184"/>
        <v>3</v>
      </c>
      <c r="BF1664">
        <f t="shared" ref="BF1664:BG1664" si="1236">BF1088</f>
        <v>1</v>
      </c>
      <c r="BG1664">
        <f t="shared" si="1236"/>
        <v>6</v>
      </c>
      <c r="BH1664" s="3">
        <f t="array" ref="BH1664">INDEX($D$21:$M$44,MATCH($BD1664&amp;$BF1664,$C$21:$C$44&amp;$B$21:$B$44,0),MATCH(BH$1,$D$16:$M$16,0))+VLOOKUP($BE1664,战斗属性模型!$K$22:$O$24,BH$2,FALSE)*INDEX($BW$3:$CF$578,MATCH($BD1664&amp;$BF1664&amp;$BG1664,$BT$3:$BT$578&amp;$BU$3:$BU$578&amp;$BV$3:$BV$578,0),MATCH(BH$1,$BW$1:$CF$1,0))</f>
        <v>84.800000000000011</v>
      </c>
      <c r="BI1664" s="3">
        <f t="array" ref="BI1664">INDEX($D$21:$M$44,MATCH($BD1664&amp;$BF1664,$C$21:$C$44&amp;$B$21:$B$44,0),MATCH(BI$1,$D$16:$M$16,0))+VLOOKUP($BE1664,战斗属性模型!$K$22:$O$24,BI$2,FALSE)*INDEX($BW$3:$CF$578,MATCH($BD1664&amp;$BF1664&amp;$BG1664,$BT$3:$BT$578&amp;$BU$3:$BU$578&amp;$BV$3:$BV$578,0),MATCH(BI$1,$BW$1:$CF$1,0))</f>
        <v>0</v>
      </c>
      <c r="BJ1664" s="3">
        <f t="array" ref="BJ1664">INDEX($D$21:$M$44,MATCH($BD1664&amp;$BF1664,$C$21:$C$44&amp;$B$21:$B$44,0),MATCH(BJ$1,$D$16:$M$16,0))+VLOOKUP($BE1664,战斗属性模型!$K$22:$O$24,BJ$2,FALSE)*INDEX($BW$3:$CF$578,MATCH($BD1664&amp;$BF1664&amp;$BG1664,$BT$3:$BT$578&amp;$BU$3:$BU$578&amp;$BV$3:$BV$578,0),MATCH(BJ$1,$BW$1:$CF$1,0))</f>
        <v>0</v>
      </c>
      <c r="BK1664" s="3">
        <f t="array" ref="BK1664">INDEX($D$21:$M$44,MATCH($BD1664&amp;$BF1664,$C$21:$C$44&amp;$B$21:$B$44,0),MATCH(BK$1,$D$16:$M$16,0))+VLOOKUP($BE1664,战斗属性模型!$K$22:$O$24,BK$2,FALSE)*INDEX($BW$3:$CF$578,MATCH($BD1664&amp;$BF1664&amp;$BG1664,$BT$3:$BT$578&amp;$BU$3:$BU$578&amp;$BV$3:$BV$578,0),MATCH(BK$1,$BW$1:$CF$1,0))</f>
        <v>179.2</v>
      </c>
      <c r="BL1664" s="3"/>
      <c r="BM1664" s="3"/>
      <c r="BN1664" s="3"/>
      <c r="BO1664" s="3"/>
      <c r="BP1664" s="3"/>
      <c r="BQ1664" s="3"/>
    </row>
    <row r="1665" spans="56:69" x14ac:dyDescent="0.2">
      <c r="BD1665" t="str">
        <f t="shared" si="1183"/>
        <v>鞋子</v>
      </c>
      <c r="BE1665">
        <f t="shared" si="1184"/>
        <v>3</v>
      </c>
      <c r="BF1665">
        <f t="shared" ref="BF1665:BG1665" si="1237">BF1089</f>
        <v>1</v>
      </c>
      <c r="BG1665">
        <f t="shared" si="1237"/>
        <v>7</v>
      </c>
      <c r="BH1665" s="3">
        <f t="array" ref="BH1665">INDEX($D$21:$M$44,MATCH($BD1665&amp;$BF1665,$C$21:$C$44&amp;$B$21:$B$44,0),MATCH(BH$1,$D$16:$M$16,0))+VLOOKUP($BE1665,战斗属性模型!$K$22:$O$24,BH$2,FALSE)*INDEX($BW$3:$CF$578,MATCH($BD1665&amp;$BF1665&amp;$BG1665,$BT$3:$BT$578&amp;$BU$3:$BU$578&amp;$BV$3:$BV$578,0),MATCH(BH$1,$BW$1:$CF$1,0))</f>
        <v>93.600000000000009</v>
      </c>
      <c r="BI1665" s="3">
        <f t="array" ref="BI1665">INDEX($D$21:$M$44,MATCH($BD1665&amp;$BF1665,$C$21:$C$44&amp;$B$21:$B$44,0),MATCH(BI$1,$D$16:$M$16,0))+VLOOKUP($BE1665,战斗属性模型!$K$22:$O$24,BI$2,FALSE)*INDEX($BW$3:$CF$578,MATCH($BD1665&amp;$BF1665&amp;$BG1665,$BT$3:$BT$578&amp;$BU$3:$BU$578&amp;$BV$3:$BV$578,0),MATCH(BI$1,$BW$1:$CF$1,0))</f>
        <v>0</v>
      </c>
      <c r="BJ1665" s="3">
        <f t="array" ref="BJ1665">INDEX($D$21:$M$44,MATCH($BD1665&amp;$BF1665,$C$21:$C$44&amp;$B$21:$B$44,0),MATCH(BJ$1,$D$16:$M$16,0))+VLOOKUP($BE1665,战斗属性模型!$K$22:$O$24,BJ$2,FALSE)*INDEX($BW$3:$CF$578,MATCH($BD1665&amp;$BF1665&amp;$BG1665,$BT$3:$BT$578&amp;$BU$3:$BU$578&amp;$BV$3:$BV$578,0),MATCH(BJ$1,$BW$1:$CF$1,0))</f>
        <v>0</v>
      </c>
      <c r="BK1665" s="3">
        <f t="array" ref="BK1665">INDEX($D$21:$M$44,MATCH($BD1665&amp;$BF1665,$C$21:$C$44&amp;$B$21:$B$44,0),MATCH(BK$1,$D$16:$M$16,0))+VLOOKUP($BE1665,战斗属性模型!$K$22:$O$24,BK$2,FALSE)*INDEX($BW$3:$CF$578,MATCH($BD1665&amp;$BF1665&amp;$BG1665,$BT$3:$BT$578&amp;$BU$3:$BU$578&amp;$BV$3:$BV$578,0),MATCH(BK$1,$BW$1:$CF$1,0))</f>
        <v>198.4</v>
      </c>
      <c r="BL1665" s="3"/>
      <c r="BM1665" s="3"/>
      <c r="BN1665" s="3"/>
      <c r="BO1665" s="3"/>
      <c r="BP1665" s="3"/>
      <c r="BQ1665" s="3"/>
    </row>
    <row r="1666" spans="56:69" x14ac:dyDescent="0.2">
      <c r="BD1666" t="str">
        <f t="shared" si="1183"/>
        <v>鞋子</v>
      </c>
      <c r="BE1666">
        <f t="shared" si="1184"/>
        <v>3</v>
      </c>
      <c r="BF1666">
        <f t="shared" ref="BF1666:BG1666" si="1238">BF1090</f>
        <v>1</v>
      </c>
      <c r="BG1666">
        <f t="shared" si="1238"/>
        <v>8</v>
      </c>
      <c r="BH1666" s="3">
        <f t="array" ref="BH1666">INDEX($D$21:$M$44,MATCH($BD1666&amp;$BF1666,$C$21:$C$44&amp;$B$21:$B$44,0),MATCH(BH$1,$D$16:$M$16,0))+VLOOKUP($BE1666,战斗属性模型!$K$22:$O$24,BH$2,FALSE)*INDEX($BW$3:$CF$578,MATCH($BD1666&amp;$BF1666&amp;$BG1666,$BT$3:$BT$578&amp;$BU$3:$BU$578&amp;$BV$3:$BV$578,0),MATCH(BH$1,$BW$1:$CF$1,0))</f>
        <v>102.4</v>
      </c>
      <c r="BI1666" s="3">
        <f t="array" ref="BI1666">INDEX($D$21:$M$44,MATCH($BD1666&amp;$BF1666,$C$21:$C$44&amp;$B$21:$B$44,0),MATCH(BI$1,$D$16:$M$16,0))+VLOOKUP($BE1666,战斗属性模型!$K$22:$O$24,BI$2,FALSE)*INDEX($BW$3:$CF$578,MATCH($BD1666&amp;$BF1666&amp;$BG1666,$BT$3:$BT$578&amp;$BU$3:$BU$578&amp;$BV$3:$BV$578,0),MATCH(BI$1,$BW$1:$CF$1,0))</f>
        <v>0</v>
      </c>
      <c r="BJ1666" s="3">
        <f t="array" ref="BJ1666">INDEX($D$21:$M$44,MATCH($BD1666&amp;$BF1666,$C$21:$C$44&amp;$B$21:$B$44,0),MATCH(BJ$1,$D$16:$M$16,0))+VLOOKUP($BE1666,战斗属性模型!$K$22:$O$24,BJ$2,FALSE)*INDEX($BW$3:$CF$578,MATCH($BD1666&amp;$BF1666&amp;$BG1666,$BT$3:$BT$578&amp;$BU$3:$BU$578&amp;$BV$3:$BV$578,0),MATCH(BJ$1,$BW$1:$CF$1,0))</f>
        <v>0</v>
      </c>
      <c r="BK1666" s="3">
        <f t="array" ref="BK1666">INDEX($D$21:$M$44,MATCH($BD1666&amp;$BF1666,$C$21:$C$44&amp;$B$21:$B$44,0),MATCH(BK$1,$D$16:$M$16,0))+VLOOKUP($BE1666,战斗属性模型!$K$22:$O$24,BK$2,FALSE)*INDEX($BW$3:$CF$578,MATCH($BD1666&amp;$BF1666&amp;$BG1666,$BT$3:$BT$578&amp;$BU$3:$BU$578&amp;$BV$3:$BV$578,0),MATCH(BK$1,$BW$1:$CF$1,0))</f>
        <v>217.6</v>
      </c>
      <c r="BL1666" s="3"/>
      <c r="BM1666" s="3"/>
      <c r="BN1666" s="3"/>
      <c r="BO1666" s="3"/>
      <c r="BP1666" s="3"/>
      <c r="BQ1666" s="3"/>
    </row>
    <row r="1667" spans="56:69" x14ac:dyDescent="0.2">
      <c r="BD1667" t="str">
        <f t="shared" si="1183"/>
        <v>鞋子</v>
      </c>
      <c r="BE1667">
        <f t="shared" si="1184"/>
        <v>3</v>
      </c>
      <c r="BF1667">
        <f t="shared" ref="BF1667:BG1667" si="1239">BF1091</f>
        <v>1</v>
      </c>
      <c r="BG1667">
        <f t="shared" si="1239"/>
        <v>9</v>
      </c>
      <c r="BH1667" s="3">
        <f t="array" ref="BH1667">INDEX($D$21:$M$44,MATCH($BD1667&amp;$BF1667,$C$21:$C$44&amp;$B$21:$B$44,0),MATCH(BH$1,$D$16:$M$16,0))+VLOOKUP($BE1667,战斗属性模型!$K$22:$O$24,BH$2,FALSE)*INDEX($BW$3:$CF$578,MATCH($BD1667&amp;$BF1667&amp;$BG1667,$BT$3:$BT$578&amp;$BU$3:$BU$578&amp;$BV$3:$BV$578,0),MATCH(BH$1,$BW$1:$CF$1,0))</f>
        <v>111.2</v>
      </c>
      <c r="BI1667" s="3">
        <f t="array" ref="BI1667">INDEX($D$21:$M$44,MATCH($BD1667&amp;$BF1667,$C$21:$C$44&amp;$B$21:$B$44,0),MATCH(BI$1,$D$16:$M$16,0))+VLOOKUP($BE1667,战斗属性模型!$K$22:$O$24,BI$2,FALSE)*INDEX($BW$3:$CF$578,MATCH($BD1667&amp;$BF1667&amp;$BG1667,$BT$3:$BT$578&amp;$BU$3:$BU$578&amp;$BV$3:$BV$578,0),MATCH(BI$1,$BW$1:$CF$1,0))</f>
        <v>0</v>
      </c>
      <c r="BJ1667" s="3">
        <f t="array" ref="BJ1667">INDEX($D$21:$M$44,MATCH($BD1667&amp;$BF1667,$C$21:$C$44&amp;$B$21:$B$44,0),MATCH(BJ$1,$D$16:$M$16,0))+VLOOKUP($BE1667,战斗属性模型!$K$22:$O$24,BJ$2,FALSE)*INDEX($BW$3:$CF$578,MATCH($BD1667&amp;$BF1667&amp;$BG1667,$BT$3:$BT$578&amp;$BU$3:$BU$578&amp;$BV$3:$BV$578,0),MATCH(BJ$1,$BW$1:$CF$1,0))</f>
        <v>0</v>
      </c>
      <c r="BK1667" s="3">
        <f t="array" ref="BK1667">INDEX($D$21:$M$44,MATCH($BD1667&amp;$BF1667,$C$21:$C$44&amp;$B$21:$B$44,0),MATCH(BK$1,$D$16:$M$16,0))+VLOOKUP($BE1667,战斗属性模型!$K$22:$O$24,BK$2,FALSE)*INDEX($BW$3:$CF$578,MATCH($BD1667&amp;$BF1667&amp;$BG1667,$BT$3:$BT$578&amp;$BU$3:$BU$578&amp;$BV$3:$BV$578,0),MATCH(BK$1,$BW$1:$CF$1,0))</f>
        <v>236.79999999999998</v>
      </c>
      <c r="BL1667" s="3"/>
      <c r="BM1667" s="3"/>
      <c r="BN1667" s="3"/>
      <c r="BO1667" s="3"/>
      <c r="BP1667" s="3"/>
      <c r="BQ1667" s="3"/>
    </row>
    <row r="1668" spans="56:69" x14ac:dyDescent="0.2">
      <c r="BD1668" t="str">
        <f t="shared" si="1183"/>
        <v>鞋子</v>
      </c>
      <c r="BE1668">
        <f t="shared" si="1184"/>
        <v>3</v>
      </c>
      <c r="BF1668">
        <f t="shared" ref="BF1668:BG1668" si="1240">BF1092</f>
        <v>1</v>
      </c>
      <c r="BG1668">
        <f t="shared" si="1240"/>
        <v>10</v>
      </c>
      <c r="BH1668" s="3">
        <f t="array" ref="BH1668">INDEX($D$21:$M$44,MATCH($BD1668&amp;$BF1668,$C$21:$C$44&amp;$B$21:$B$44,0),MATCH(BH$1,$D$16:$M$16,0))+VLOOKUP($BE1668,战斗属性模型!$K$22:$O$24,BH$2,FALSE)*INDEX($BW$3:$CF$578,MATCH($BD1668&amp;$BF1668&amp;$BG1668,$BT$3:$BT$578&amp;$BU$3:$BU$578&amp;$BV$3:$BV$578,0),MATCH(BH$1,$BW$1:$CF$1,0))</f>
        <v>120</v>
      </c>
      <c r="BI1668" s="3">
        <f t="array" ref="BI1668">INDEX($D$21:$M$44,MATCH($BD1668&amp;$BF1668,$C$21:$C$44&amp;$B$21:$B$44,0),MATCH(BI$1,$D$16:$M$16,0))+VLOOKUP($BE1668,战斗属性模型!$K$22:$O$24,BI$2,FALSE)*INDEX($BW$3:$CF$578,MATCH($BD1668&amp;$BF1668&amp;$BG1668,$BT$3:$BT$578&amp;$BU$3:$BU$578&amp;$BV$3:$BV$578,0),MATCH(BI$1,$BW$1:$CF$1,0))</f>
        <v>0</v>
      </c>
      <c r="BJ1668" s="3">
        <f t="array" ref="BJ1668">INDEX($D$21:$M$44,MATCH($BD1668&amp;$BF1668,$C$21:$C$44&amp;$B$21:$B$44,0),MATCH(BJ$1,$D$16:$M$16,0))+VLOOKUP($BE1668,战斗属性模型!$K$22:$O$24,BJ$2,FALSE)*INDEX($BW$3:$CF$578,MATCH($BD1668&amp;$BF1668&amp;$BG1668,$BT$3:$BT$578&amp;$BU$3:$BU$578&amp;$BV$3:$BV$578,0),MATCH(BJ$1,$BW$1:$CF$1,0))</f>
        <v>0</v>
      </c>
      <c r="BK1668" s="3">
        <f t="array" ref="BK1668">INDEX($D$21:$M$44,MATCH($BD1668&amp;$BF1668,$C$21:$C$44&amp;$B$21:$B$44,0),MATCH(BK$1,$D$16:$M$16,0))+VLOOKUP($BE1668,战斗属性模型!$K$22:$O$24,BK$2,FALSE)*INDEX($BW$3:$CF$578,MATCH($BD1668&amp;$BF1668&amp;$BG1668,$BT$3:$BT$578&amp;$BU$3:$BU$578&amp;$BV$3:$BV$578,0),MATCH(BK$1,$BW$1:$CF$1,0))</f>
        <v>256</v>
      </c>
      <c r="BL1668" s="3"/>
      <c r="BM1668" s="3"/>
      <c r="BN1668" s="3"/>
      <c r="BO1668" s="3"/>
      <c r="BP1668" s="3"/>
      <c r="BQ1668" s="3"/>
    </row>
    <row r="1669" spans="56:69" x14ac:dyDescent="0.2">
      <c r="BD1669" t="str">
        <f t="shared" si="1183"/>
        <v>鞋子</v>
      </c>
      <c r="BE1669">
        <f t="shared" si="1184"/>
        <v>3</v>
      </c>
      <c r="BF1669">
        <f t="shared" ref="BF1669:BG1669" si="1241">BF1093</f>
        <v>1</v>
      </c>
      <c r="BG1669">
        <f t="shared" si="1241"/>
        <v>11</v>
      </c>
      <c r="BH1669" s="3">
        <f t="array" ref="BH1669">INDEX($D$21:$M$44,MATCH($BD1669&amp;$BF1669,$C$21:$C$44&amp;$B$21:$B$44,0),MATCH(BH$1,$D$16:$M$16,0))+VLOOKUP($BE1669,战斗属性模型!$K$22:$O$24,BH$2,FALSE)*INDEX($BW$3:$CF$578,MATCH($BD1669&amp;$BF1669&amp;$BG1669,$BT$3:$BT$578&amp;$BU$3:$BU$578&amp;$BV$3:$BV$578,0),MATCH(BH$1,$BW$1:$CF$1,0))</f>
        <v>128.80000000000001</v>
      </c>
      <c r="BI1669" s="3">
        <f t="array" ref="BI1669">INDEX($D$21:$M$44,MATCH($BD1669&amp;$BF1669,$C$21:$C$44&amp;$B$21:$B$44,0),MATCH(BI$1,$D$16:$M$16,0))+VLOOKUP($BE1669,战斗属性模型!$K$22:$O$24,BI$2,FALSE)*INDEX($BW$3:$CF$578,MATCH($BD1669&amp;$BF1669&amp;$BG1669,$BT$3:$BT$578&amp;$BU$3:$BU$578&amp;$BV$3:$BV$578,0),MATCH(BI$1,$BW$1:$CF$1,0))</f>
        <v>0</v>
      </c>
      <c r="BJ1669" s="3">
        <f t="array" ref="BJ1669">INDEX($D$21:$M$44,MATCH($BD1669&amp;$BF1669,$C$21:$C$44&amp;$B$21:$B$44,0),MATCH(BJ$1,$D$16:$M$16,0))+VLOOKUP($BE1669,战斗属性模型!$K$22:$O$24,BJ$2,FALSE)*INDEX($BW$3:$CF$578,MATCH($BD1669&amp;$BF1669&amp;$BG1669,$BT$3:$BT$578&amp;$BU$3:$BU$578&amp;$BV$3:$BV$578,0),MATCH(BJ$1,$BW$1:$CF$1,0))</f>
        <v>0</v>
      </c>
      <c r="BK1669" s="3">
        <f t="array" ref="BK1669">INDEX($D$21:$M$44,MATCH($BD1669&amp;$BF1669,$C$21:$C$44&amp;$B$21:$B$44,0),MATCH(BK$1,$D$16:$M$16,0))+VLOOKUP($BE1669,战斗属性模型!$K$22:$O$24,BK$2,FALSE)*INDEX($BW$3:$CF$578,MATCH($BD1669&amp;$BF1669&amp;$BG1669,$BT$3:$BT$578&amp;$BU$3:$BU$578&amp;$BV$3:$BV$578,0),MATCH(BK$1,$BW$1:$CF$1,0))</f>
        <v>275.2</v>
      </c>
      <c r="BL1669" s="3"/>
      <c r="BM1669" s="3"/>
      <c r="BN1669" s="3"/>
      <c r="BO1669" s="3"/>
      <c r="BP1669" s="3"/>
      <c r="BQ1669" s="3"/>
    </row>
    <row r="1670" spans="56:69" x14ac:dyDescent="0.2">
      <c r="BD1670" t="str">
        <f t="shared" si="1183"/>
        <v>鞋子</v>
      </c>
      <c r="BE1670">
        <f t="shared" si="1184"/>
        <v>3</v>
      </c>
      <c r="BF1670">
        <f t="shared" ref="BF1670:BG1670" si="1242">BF1094</f>
        <v>1</v>
      </c>
      <c r="BG1670">
        <f t="shared" si="1242"/>
        <v>12</v>
      </c>
      <c r="BH1670" s="3">
        <f t="array" ref="BH1670">INDEX($D$21:$M$44,MATCH($BD1670&amp;$BF1670,$C$21:$C$44&amp;$B$21:$B$44,0),MATCH(BH$1,$D$16:$M$16,0))+VLOOKUP($BE1670,战斗属性模型!$K$22:$O$24,BH$2,FALSE)*INDEX($BW$3:$CF$578,MATCH($BD1670&amp;$BF1670&amp;$BG1670,$BT$3:$BT$578&amp;$BU$3:$BU$578&amp;$BV$3:$BV$578,0),MATCH(BH$1,$BW$1:$CF$1,0))</f>
        <v>137.60000000000002</v>
      </c>
      <c r="BI1670" s="3">
        <f t="array" ref="BI1670">INDEX($D$21:$M$44,MATCH($BD1670&amp;$BF1670,$C$21:$C$44&amp;$B$21:$B$44,0),MATCH(BI$1,$D$16:$M$16,0))+VLOOKUP($BE1670,战斗属性模型!$K$22:$O$24,BI$2,FALSE)*INDEX($BW$3:$CF$578,MATCH($BD1670&amp;$BF1670&amp;$BG1670,$BT$3:$BT$578&amp;$BU$3:$BU$578&amp;$BV$3:$BV$578,0),MATCH(BI$1,$BW$1:$CF$1,0))</f>
        <v>0</v>
      </c>
      <c r="BJ1670" s="3">
        <f t="array" ref="BJ1670">INDEX($D$21:$M$44,MATCH($BD1670&amp;$BF1670,$C$21:$C$44&amp;$B$21:$B$44,0),MATCH(BJ$1,$D$16:$M$16,0))+VLOOKUP($BE1670,战斗属性模型!$K$22:$O$24,BJ$2,FALSE)*INDEX($BW$3:$CF$578,MATCH($BD1670&amp;$BF1670&amp;$BG1670,$BT$3:$BT$578&amp;$BU$3:$BU$578&amp;$BV$3:$BV$578,0),MATCH(BJ$1,$BW$1:$CF$1,0))</f>
        <v>0</v>
      </c>
      <c r="BK1670" s="3">
        <f t="array" ref="BK1670">INDEX($D$21:$M$44,MATCH($BD1670&amp;$BF1670,$C$21:$C$44&amp;$B$21:$B$44,0),MATCH(BK$1,$D$16:$M$16,0))+VLOOKUP($BE1670,战斗属性模型!$K$22:$O$24,BK$2,FALSE)*INDEX($BW$3:$CF$578,MATCH($BD1670&amp;$BF1670&amp;$BG1670,$BT$3:$BT$578&amp;$BU$3:$BU$578&amp;$BV$3:$BV$578,0),MATCH(BK$1,$BW$1:$CF$1,0))</f>
        <v>294.39999999999998</v>
      </c>
      <c r="BL1670" s="3"/>
      <c r="BM1670" s="3"/>
      <c r="BN1670" s="3"/>
      <c r="BO1670" s="3"/>
      <c r="BP1670" s="3"/>
      <c r="BQ1670" s="3"/>
    </row>
    <row r="1671" spans="56:69" x14ac:dyDescent="0.2">
      <c r="BD1671" t="str">
        <f t="shared" si="1183"/>
        <v>鞋子</v>
      </c>
      <c r="BE1671">
        <f t="shared" si="1184"/>
        <v>3</v>
      </c>
      <c r="BF1671">
        <f t="shared" ref="BF1671:BG1671" si="1243">BF1095</f>
        <v>1</v>
      </c>
      <c r="BG1671">
        <f t="shared" si="1243"/>
        <v>13</v>
      </c>
      <c r="BH1671" s="3">
        <f t="array" ref="BH1671">INDEX($D$21:$M$44,MATCH($BD1671&amp;$BF1671,$C$21:$C$44&amp;$B$21:$B$44,0),MATCH(BH$1,$D$16:$M$16,0))+VLOOKUP($BE1671,战斗属性模型!$K$22:$O$24,BH$2,FALSE)*INDEX($BW$3:$CF$578,MATCH($BD1671&amp;$BF1671&amp;$BG1671,$BT$3:$BT$578&amp;$BU$3:$BU$578&amp;$BV$3:$BV$578,0),MATCH(BH$1,$BW$1:$CF$1,0))</f>
        <v>146.4</v>
      </c>
      <c r="BI1671" s="3">
        <f t="array" ref="BI1671">INDEX($D$21:$M$44,MATCH($BD1671&amp;$BF1671,$C$21:$C$44&amp;$B$21:$B$44,0),MATCH(BI$1,$D$16:$M$16,0))+VLOOKUP($BE1671,战斗属性模型!$K$22:$O$24,BI$2,FALSE)*INDEX($BW$3:$CF$578,MATCH($BD1671&amp;$BF1671&amp;$BG1671,$BT$3:$BT$578&amp;$BU$3:$BU$578&amp;$BV$3:$BV$578,0),MATCH(BI$1,$BW$1:$CF$1,0))</f>
        <v>0</v>
      </c>
      <c r="BJ1671" s="3">
        <f t="array" ref="BJ1671">INDEX($D$21:$M$44,MATCH($BD1671&amp;$BF1671,$C$21:$C$44&amp;$B$21:$B$44,0),MATCH(BJ$1,$D$16:$M$16,0))+VLOOKUP($BE1671,战斗属性模型!$K$22:$O$24,BJ$2,FALSE)*INDEX($BW$3:$CF$578,MATCH($BD1671&amp;$BF1671&amp;$BG1671,$BT$3:$BT$578&amp;$BU$3:$BU$578&amp;$BV$3:$BV$578,0),MATCH(BJ$1,$BW$1:$CF$1,0))</f>
        <v>0</v>
      </c>
      <c r="BK1671" s="3">
        <f t="array" ref="BK1671">INDEX($D$21:$M$44,MATCH($BD1671&amp;$BF1671,$C$21:$C$44&amp;$B$21:$B$44,0),MATCH(BK$1,$D$16:$M$16,0))+VLOOKUP($BE1671,战斗属性模型!$K$22:$O$24,BK$2,FALSE)*INDEX($BW$3:$CF$578,MATCH($BD1671&amp;$BF1671&amp;$BG1671,$BT$3:$BT$578&amp;$BU$3:$BU$578&amp;$BV$3:$BV$578,0),MATCH(BK$1,$BW$1:$CF$1,0))</f>
        <v>313.60000000000002</v>
      </c>
      <c r="BL1671" s="3"/>
      <c r="BM1671" s="3"/>
      <c r="BN1671" s="3"/>
      <c r="BO1671" s="3"/>
      <c r="BP1671" s="3"/>
      <c r="BQ1671" s="3"/>
    </row>
    <row r="1672" spans="56:69" x14ac:dyDescent="0.2">
      <c r="BD1672" t="str">
        <f t="shared" si="1183"/>
        <v>鞋子</v>
      </c>
      <c r="BE1672">
        <f t="shared" si="1184"/>
        <v>3</v>
      </c>
      <c r="BF1672">
        <f t="shared" ref="BF1672:BG1672" si="1244">BF1096</f>
        <v>1</v>
      </c>
      <c r="BG1672">
        <f t="shared" si="1244"/>
        <v>14</v>
      </c>
      <c r="BH1672" s="3">
        <f t="array" ref="BH1672">INDEX($D$21:$M$44,MATCH($BD1672&amp;$BF1672,$C$21:$C$44&amp;$B$21:$B$44,0),MATCH(BH$1,$D$16:$M$16,0))+VLOOKUP($BE1672,战斗属性模型!$K$22:$O$24,BH$2,FALSE)*INDEX($BW$3:$CF$578,MATCH($BD1672&amp;$BF1672&amp;$BG1672,$BT$3:$BT$578&amp;$BU$3:$BU$578&amp;$BV$3:$BV$578,0),MATCH(BH$1,$BW$1:$CF$1,0))</f>
        <v>155.20000000000002</v>
      </c>
      <c r="BI1672" s="3">
        <f t="array" ref="BI1672">INDEX($D$21:$M$44,MATCH($BD1672&amp;$BF1672,$C$21:$C$44&amp;$B$21:$B$44,0),MATCH(BI$1,$D$16:$M$16,0))+VLOOKUP($BE1672,战斗属性模型!$K$22:$O$24,BI$2,FALSE)*INDEX($BW$3:$CF$578,MATCH($BD1672&amp;$BF1672&amp;$BG1672,$BT$3:$BT$578&amp;$BU$3:$BU$578&amp;$BV$3:$BV$578,0),MATCH(BI$1,$BW$1:$CF$1,0))</f>
        <v>0</v>
      </c>
      <c r="BJ1672" s="3">
        <f t="array" ref="BJ1672">INDEX($D$21:$M$44,MATCH($BD1672&amp;$BF1672,$C$21:$C$44&amp;$B$21:$B$44,0),MATCH(BJ$1,$D$16:$M$16,0))+VLOOKUP($BE1672,战斗属性模型!$K$22:$O$24,BJ$2,FALSE)*INDEX($BW$3:$CF$578,MATCH($BD1672&amp;$BF1672&amp;$BG1672,$BT$3:$BT$578&amp;$BU$3:$BU$578&amp;$BV$3:$BV$578,0),MATCH(BJ$1,$BW$1:$CF$1,0))</f>
        <v>0</v>
      </c>
      <c r="BK1672" s="3">
        <f t="array" ref="BK1672">INDEX($D$21:$M$44,MATCH($BD1672&amp;$BF1672,$C$21:$C$44&amp;$B$21:$B$44,0),MATCH(BK$1,$D$16:$M$16,0))+VLOOKUP($BE1672,战斗属性模型!$K$22:$O$24,BK$2,FALSE)*INDEX($BW$3:$CF$578,MATCH($BD1672&amp;$BF1672&amp;$BG1672,$BT$3:$BT$578&amp;$BU$3:$BU$578&amp;$BV$3:$BV$578,0),MATCH(BK$1,$BW$1:$CF$1,0))</f>
        <v>332.8</v>
      </c>
      <c r="BL1672" s="3"/>
      <c r="BM1672" s="3"/>
      <c r="BN1672" s="3"/>
      <c r="BO1672" s="3"/>
      <c r="BP1672" s="3"/>
      <c r="BQ1672" s="3"/>
    </row>
    <row r="1673" spans="56:69" x14ac:dyDescent="0.2">
      <c r="BD1673" t="str">
        <f t="shared" si="1183"/>
        <v>鞋子</v>
      </c>
      <c r="BE1673">
        <f t="shared" si="1184"/>
        <v>3</v>
      </c>
      <c r="BF1673">
        <f t="shared" ref="BF1673:BG1673" si="1245">BF1097</f>
        <v>1</v>
      </c>
      <c r="BG1673">
        <f t="shared" si="1245"/>
        <v>15</v>
      </c>
      <c r="BH1673" s="3">
        <f t="array" ref="BH1673">INDEX($D$21:$M$44,MATCH($BD1673&amp;$BF1673,$C$21:$C$44&amp;$B$21:$B$44,0),MATCH(BH$1,$D$16:$M$16,0))+VLOOKUP($BE1673,战斗属性模型!$K$22:$O$24,BH$2,FALSE)*INDEX($BW$3:$CF$578,MATCH($BD1673&amp;$BF1673&amp;$BG1673,$BT$3:$BT$578&amp;$BU$3:$BU$578&amp;$BV$3:$BV$578,0),MATCH(BH$1,$BW$1:$CF$1,0))</f>
        <v>164</v>
      </c>
      <c r="BI1673" s="3">
        <f t="array" ref="BI1673">INDEX($D$21:$M$44,MATCH($BD1673&amp;$BF1673,$C$21:$C$44&amp;$B$21:$B$44,0),MATCH(BI$1,$D$16:$M$16,0))+VLOOKUP($BE1673,战斗属性模型!$K$22:$O$24,BI$2,FALSE)*INDEX($BW$3:$CF$578,MATCH($BD1673&amp;$BF1673&amp;$BG1673,$BT$3:$BT$578&amp;$BU$3:$BU$578&amp;$BV$3:$BV$578,0),MATCH(BI$1,$BW$1:$CF$1,0))</f>
        <v>0</v>
      </c>
      <c r="BJ1673" s="3">
        <f t="array" ref="BJ1673">INDEX($D$21:$M$44,MATCH($BD1673&amp;$BF1673,$C$21:$C$44&amp;$B$21:$B$44,0),MATCH(BJ$1,$D$16:$M$16,0))+VLOOKUP($BE1673,战斗属性模型!$K$22:$O$24,BJ$2,FALSE)*INDEX($BW$3:$CF$578,MATCH($BD1673&amp;$BF1673&amp;$BG1673,$BT$3:$BT$578&amp;$BU$3:$BU$578&amp;$BV$3:$BV$578,0),MATCH(BJ$1,$BW$1:$CF$1,0))</f>
        <v>0</v>
      </c>
      <c r="BK1673" s="3">
        <f t="array" ref="BK1673">INDEX($D$21:$M$44,MATCH($BD1673&amp;$BF1673,$C$21:$C$44&amp;$B$21:$B$44,0),MATCH(BK$1,$D$16:$M$16,0))+VLOOKUP($BE1673,战斗属性模型!$K$22:$O$24,BK$2,FALSE)*INDEX($BW$3:$CF$578,MATCH($BD1673&amp;$BF1673&amp;$BG1673,$BT$3:$BT$578&amp;$BU$3:$BU$578&amp;$BV$3:$BV$578,0),MATCH(BK$1,$BW$1:$CF$1,0))</f>
        <v>352</v>
      </c>
      <c r="BL1673" s="3"/>
      <c r="BM1673" s="3"/>
      <c r="BN1673" s="3"/>
      <c r="BO1673" s="3"/>
      <c r="BP1673" s="3"/>
      <c r="BQ1673" s="3"/>
    </row>
    <row r="1674" spans="56:69" x14ac:dyDescent="0.2">
      <c r="BD1674" t="str">
        <f t="shared" si="1183"/>
        <v>鞋子</v>
      </c>
      <c r="BE1674">
        <f t="shared" si="1184"/>
        <v>3</v>
      </c>
      <c r="BF1674">
        <f t="shared" ref="BF1674:BG1674" si="1246">BF1098</f>
        <v>1</v>
      </c>
      <c r="BG1674">
        <f t="shared" si="1246"/>
        <v>16</v>
      </c>
      <c r="BH1674" s="3">
        <f t="array" ref="BH1674">INDEX($D$21:$M$44,MATCH($BD1674&amp;$BF1674,$C$21:$C$44&amp;$B$21:$B$44,0),MATCH(BH$1,$D$16:$M$16,0))+VLOOKUP($BE1674,战斗属性模型!$K$22:$O$24,BH$2,FALSE)*INDEX($BW$3:$CF$578,MATCH($BD1674&amp;$BF1674&amp;$BG1674,$BT$3:$BT$578&amp;$BU$3:$BU$578&amp;$BV$3:$BV$578,0),MATCH(BH$1,$BW$1:$CF$1,0))</f>
        <v>172.8</v>
      </c>
      <c r="BI1674" s="3">
        <f t="array" ref="BI1674">INDEX($D$21:$M$44,MATCH($BD1674&amp;$BF1674,$C$21:$C$44&amp;$B$21:$B$44,0),MATCH(BI$1,$D$16:$M$16,0))+VLOOKUP($BE1674,战斗属性模型!$K$22:$O$24,BI$2,FALSE)*INDEX($BW$3:$CF$578,MATCH($BD1674&amp;$BF1674&amp;$BG1674,$BT$3:$BT$578&amp;$BU$3:$BU$578&amp;$BV$3:$BV$578,0),MATCH(BI$1,$BW$1:$CF$1,0))</f>
        <v>0</v>
      </c>
      <c r="BJ1674" s="3">
        <f t="array" ref="BJ1674">INDEX($D$21:$M$44,MATCH($BD1674&amp;$BF1674,$C$21:$C$44&amp;$B$21:$B$44,0),MATCH(BJ$1,$D$16:$M$16,0))+VLOOKUP($BE1674,战斗属性模型!$K$22:$O$24,BJ$2,FALSE)*INDEX($BW$3:$CF$578,MATCH($BD1674&amp;$BF1674&amp;$BG1674,$BT$3:$BT$578&amp;$BU$3:$BU$578&amp;$BV$3:$BV$578,0),MATCH(BJ$1,$BW$1:$CF$1,0))</f>
        <v>0</v>
      </c>
      <c r="BK1674" s="3">
        <f t="array" ref="BK1674">INDEX($D$21:$M$44,MATCH($BD1674&amp;$BF1674,$C$21:$C$44&amp;$B$21:$B$44,0),MATCH(BK$1,$D$16:$M$16,0))+VLOOKUP($BE1674,战斗属性模型!$K$22:$O$24,BK$2,FALSE)*INDEX($BW$3:$CF$578,MATCH($BD1674&amp;$BF1674&amp;$BG1674,$BT$3:$BT$578&amp;$BU$3:$BU$578&amp;$BV$3:$BV$578,0),MATCH(BK$1,$BW$1:$CF$1,0))</f>
        <v>371.2</v>
      </c>
      <c r="BL1674" s="3"/>
      <c r="BM1674" s="3"/>
      <c r="BN1674" s="3"/>
      <c r="BO1674" s="3"/>
      <c r="BP1674" s="3"/>
      <c r="BQ1674" s="3"/>
    </row>
    <row r="1675" spans="56:69" x14ac:dyDescent="0.2">
      <c r="BD1675" t="str">
        <f t="shared" si="1183"/>
        <v>鞋子</v>
      </c>
      <c r="BE1675">
        <f t="shared" si="1184"/>
        <v>3</v>
      </c>
      <c r="BF1675">
        <f t="shared" ref="BF1675:BG1675" si="1247">BF1099</f>
        <v>1</v>
      </c>
      <c r="BG1675">
        <f t="shared" si="1247"/>
        <v>17</v>
      </c>
      <c r="BH1675" s="3">
        <f t="array" ref="BH1675">INDEX($D$21:$M$44,MATCH($BD1675&amp;$BF1675,$C$21:$C$44&amp;$B$21:$B$44,0),MATCH(BH$1,$D$16:$M$16,0))+VLOOKUP($BE1675,战斗属性模型!$K$22:$O$24,BH$2,FALSE)*INDEX($BW$3:$CF$578,MATCH($BD1675&amp;$BF1675&amp;$BG1675,$BT$3:$BT$578&amp;$BU$3:$BU$578&amp;$BV$3:$BV$578,0),MATCH(BH$1,$BW$1:$CF$1,0))</f>
        <v>181.60000000000002</v>
      </c>
      <c r="BI1675" s="3">
        <f t="array" ref="BI1675">INDEX($D$21:$M$44,MATCH($BD1675&amp;$BF1675,$C$21:$C$44&amp;$B$21:$B$44,0),MATCH(BI$1,$D$16:$M$16,0))+VLOOKUP($BE1675,战斗属性模型!$K$22:$O$24,BI$2,FALSE)*INDEX($BW$3:$CF$578,MATCH($BD1675&amp;$BF1675&amp;$BG1675,$BT$3:$BT$578&amp;$BU$3:$BU$578&amp;$BV$3:$BV$578,0),MATCH(BI$1,$BW$1:$CF$1,0))</f>
        <v>0</v>
      </c>
      <c r="BJ1675" s="3">
        <f t="array" ref="BJ1675">INDEX($D$21:$M$44,MATCH($BD1675&amp;$BF1675,$C$21:$C$44&amp;$B$21:$B$44,0),MATCH(BJ$1,$D$16:$M$16,0))+VLOOKUP($BE1675,战斗属性模型!$K$22:$O$24,BJ$2,FALSE)*INDEX($BW$3:$CF$578,MATCH($BD1675&amp;$BF1675&amp;$BG1675,$BT$3:$BT$578&amp;$BU$3:$BU$578&amp;$BV$3:$BV$578,0),MATCH(BJ$1,$BW$1:$CF$1,0))</f>
        <v>0</v>
      </c>
      <c r="BK1675" s="3">
        <f t="array" ref="BK1675">INDEX($D$21:$M$44,MATCH($BD1675&amp;$BF1675,$C$21:$C$44&amp;$B$21:$B$44,0),MATCH(BK$1,$D$16:$M$16,0))+VLOOKUP($BE1675,战斗属性模型!$K$22:$O$24,BK$2,FALSE)*INDEX($BW$3:$CF$578,MATCH($BD1675&amp;$BF1675&amp;$BG1675,$BT$3:$BT$578&amp;$BU$3:$BU$578&amp;$BV$3:$BV$578,0),MATCH(BK$1,$BW$1:$CF$1,0))</f>
        <v>390.4</v>
      </c>
      <c r="BL1675" s="3"/>
      <c r="BM1675" s="3"/>
      <c r="BN1675" s="3"/>
      <c r="BO1675" s="3"/>
      <c r="BP1675" s="3"/>
      <c r="BQ1675" s="3"/>
    </row>
    <row r="1676" spans="56:69" x14ac:dyDescent="0.2">
      <c r="BD1676" t="str">
        <f t="shared" si="1183"/>
        <v>鞋子</v>
      </c>
      <c r="BE1676">
        <f t="shared" si="1184"/>
        <v>3</v>
      </c>
      <c r="BF1676">
        <f t="shared" ref="BF1676:BG1676" si="1248">BF1100</f>
        <v>1</v>
      </c>
      <c r="BG1676">
        <f t="shared" si="1248"/>
        <v>18</v>
      </c>
      <c r="BH1676" s="3">
        <f t="array" ref="BH1676">INDEX($D$21:$M$44,MATCH($BD1676&amp;$BF1676,$C$21:$C$44&amp;$B$21:$B$44,0),MATCH(BH$1,$D$16:$M$16,0))+VLOOKUP($BE1676,战斗属性模型!$K$22:$O$24,BH$2,FALSE)*INDEX($BW$3:$CF$578,MATCH($BD1676&amp;$BF1676&amp;$BG1676,$BT$3:$BT$578&amp;$BU$3:$BU$578&amp;$BV$3:$BV$578,0),MATCH(BH$1,$BW$1:$CF$1,0))</f>
        <v>190.4</v>
      </c>
      <c r="BI1676" s="3">
        <f t="array" ref="BI1676">INDEX($D$21:$M$44,MATCH($BD1676&amp;$BF1676,$C$21:$C$44&amp;$B$21:$B$44,0),MATCH(BI$1,$D$16:$M$16,0))+VLOOKUP($BE1676,战斗属性模型!$K$22:$O$24,BI$2,FALSE)*INDEX($BW$3:$CF$578,MATCH($BD1676&amp;$BF1676&amp;$BG1676,$BT$3:$BT$578&amp;$BU$3:$BU$578&amp;$BV$3:$BV$578,0),MATCH(BI$1,$BW$1:$CF$1,0))</f>
        <v>0</v>
      </c>
      <c r="BJ1676" s="3">
        <f t="array" ref="BJ1676">INDEX($D$21:$M$44,MATCH($BD1676&amp;$BF1676,$C$21:$C$44&amp;$B$21:$B$44,0),MATCH(BJ$1,$D$16:$M$16,0))+VLOOKUP($BE1676,战斗属性模型!$K$22:$O$24,BJ$2,FALSE)*INDEX($BW$3:$CF$578,MATCH($BD1676&amp;$BF1676&amp;$BG1676,$BT$3:$BT$578&amp;$BU$3:$BU$578&amp;$BV$3:$BV$578,0),MATCH(BJ$1,$BW$1:$CF$1,0))</f>
        <v>0</v>
      </c>
      <c r="BK1676" s="3">
        <f t="array" ref="BK1676">INDEX($D$21:$M$44,MATCH($BD1676&amp;$BF1676,$C$21:$C$44&amp;$B$21:$B$44,0),MATCH(BK$1,$D$16:$M$16,0))+VLOOKUP($BE1676,战斗属性模型!$K$22:$O$24,BK$2,FALSE)*INDEX($BW$3:$CF$578,MATCH($BD1676&amp;$BF1676&amp;$BG1676,$BT$3:$BT$578&amp;$BU$3:$BU$578&amp;$BV$3:$BV$578,0),MATCH(BK$1,$BW$1:$CF$1,0))</f>
        <v>409.59999999999997</v>
      </c>
      <c r="BL1676" s="3"/>
      <c r="BM1676" s="3"/>
      <c r="BN1676" s="3"/>
      <c r="BO1676" s="3"/>
      <c r="BP1676" s="3"/>
      <c r="BQ1676" s="3"/>
    </row>
    <row r="1677" spans="56:69" x14ac:dyDescent="0.2">
      <c r="BD1677" t="str">
        <f t="shared" ref="BD1677:BD1740" si="1249">BD1101</f>
        <v>鞋子</v>
      </c>
      <c r="BE1677">
        <f t="shared" ref="BE1677:BE1740" si="1250">BE1101+1</f>
        <v>3</v>
      </c>
      <c r="BF1677">
        <f t="shared" ref="BF1677:BG1677" si="1251">BF1101</f>
        <v>1</v>
      </c>
      <c r="BG1677">
        <f t="shared" si="1251"/>
        <v>19</v>
      </c>
      <c r="BH1677" s="3">
        <f t="array" ref="BH1677">INDEX($D$21:$M$44,MATCH($BD1677&amp;$BF1677,$C$21:$C$44&amp;$B$21:$B$44,0),MATCH(BH$1,$D$16:$M$16,0))+VLOOKUP($BE1677,战斗属性模型!$K$22:$O$24,BH$2,FALSE)*INDEX($BW$3:$CF$578,MATCH($BD1677&amp;$BF1677&amp;$BG1677,$BT$3:$BT$578&amp;$BU$3:$BU$578&amp;$BV$3:$BV$578,0),MATCH(BH$1,$BW$1:$CF$1,0))</f>
        <v>199.20000000000002</v>
      </c>
      <c r="BI1677" s="3">
        <f t="array" ref="BI1677">INDEX($D$21:$M$44,MATCH($BD1677&amp;$BF1677,$C$21:$C$44&amp;$B$21:$B$44,0),MATCH(BI$1,$D$16:$M$16,0))+VLOOKUP($BE1677,战斗属性模型!$K$22:$O$24,BI$2,FALSE)*INDEX($BW$3:$CF$578,MATCH($BD1677&amp;$BF1677&amp;$BG1677,$BT$3:$BT$578&amp;$BU$3:$BU$578&amp;$BV$3:$BV$578,0),MATCH(BI$1,$BW$1:$CF$1,0))</f>
        <v>0</v>
      </c>
      <c r="BJ1677" s="3">
        <f t="array" ref="BJ1677">INDEX($D$21:$M$44,MATCH($BD1677&amp;$BF1677,$C$21:$C$44&amp;$B$21:$B$44,0),MATCH(BJ$1,$D$16:$M$16,0))+VLOOKUP($BE1677,战斗属性模型!$K$22:$O$24,BJ$2,FALSE)*INDEX($BW$3:$CF$578,MATCH($BD1677&amp;$BF1677&amp;$BG1677,$BT$3:$BT$578&amp;$BU$3:$BU$578&amp;$BV$3:$BV$578,0),MATCH(BJ$1,$BW$1:$CF$1,0))</f>
        <v>0</v>
      </c>
      <c r="BK1677" s="3">
        <f t="array" ref="BK1677">INDEX($D$21:$M$44,MATCH($BD1677&amp;$BF1677,$C$21:$C$44&amp;$B$21:$B$44,0),MATCH(BK$1,$D$16:$M$16,0))+VLOOKUP($BE1677,战斗属性模型!$K$22:$O$24,BK$2,FALSE)*INDEX($BW$3:$CF$578,MATCH($BD1677&amp;$BF1677&amp;$BG1677,$BT$3:$BT$578&amp;$BU$3:$BU$578&amp;$BV$3:$BV$578,0),MATCH(BK$1,$BW$1:$CF$1,0))</f>
        <v>428.8</v>
      </c>
      <c r="BL1677" s="3"/>
      <c r="BM1677" s="3"/>
      <c r="BN1677" s="3"/>
      <c r="BO1677" s="3"/>
      <c r="BP1677" s="3"/>
      <c r="BQ1677" s="3"/>
    </row>
    <row r="1678" spans="56:69" x14ac:dyDescent="0.2">
      <c r="BD1678" t="str">
        <f t="shared" si="1249"/>
        <v>鞋子</v>
      </c>
      <c r="BE1678">
        <f t="shared" si="1250"/>
        <v>3</v>
      </c>
      <c r="BF1678">
        <f t="shared" ref="BF1678:BG1678" si="1252">BF1102</f>
        <v>1</v>
      </c>
      <c r="BG1678">
        <f t="shared" si="1252"/>
        <v>20</v>
      </c>
      <c r="BH1678" s="3">
        <f t="array" ref="BH1678">INDEX($D$21:$M$44,MATCH($BD1678&amp;$BF1678,$C$21:$C$44&amp;$B$21:$B$44,0),MATCH(BH$1,$D$16:$M$16,0))+VLOOKUP($BE1678,战斗属性模型!$K$22:$O$24,BH$2,FALSE)*INDEX($BW$3:$CF$578,MATCH($BD1678&amp;$BF1678&amp;$BG1678,$BT$3:$BT$578&amp;$BU$3:$BU$578&amp;$BV$3:$BV$578,0),MATCH(BH$1,$BW$1:$CF$1,0))</f>
        <v>208</v>
      </c>
      <c r="BI1678" s="3">
        <f t="array" ref="BI1678">INDEX($D$21:$M$44,MATCH($BD1678&amp;$BF1678,$C$21:$C$44&amp;$B$21:$B$44,0),MATCH(BI$1,$D$16:$M$16,0))+VLOOKUP($BE1678,战斗属性模型!$K$22:$O$24,BI$2,FALSE)*INDEX($BW$3:$CF$578,MATCH($BD1678&amp;$BF1678&amp;$BG1678,$BT$3:$BT$578&amp;$BU$3:$BU$578&amp;$BV$3:$BV$578,0),MATCH(BI$1,$BW$1:$CF$1,0))</f>
        <v>0</v>
      </c>
      <c r="BJ1678" s="3">
        <f t="array" ref="BJ1678">INDEX($D$21:$M$44,MATCH($BD1678&amp;$BF1678,$C$21:$C$44&amp;$B$21:$B$44,0),MATCH(BJ$1,$D$16:$M$16,0))+VLOOKUP($BE1678,战斗属性模型!$K$22:$O$24,BJ$2,FALSE)*INDEX($BW$3:$CF$578,MATCH($BD1678&amp;$BF1678&amp;$BG1678,$BT$3:$BT$578&amp;$BU$3:$BU$578&amp;$BV$3:$BV$578,0),MATCH(BJ$1,$BW$1:$CF$1,0))</f>
        <v>0</v>
      </c>
      <c r="BK1678" s="3">
        <f t="array" ref="BK1678">INDEX($D$21:$M$44,MATCH($BD1678&amp;$BF1678,$C$21:$C$44&amp;$B$21:$B$44,0),MATCH(BK$1,$D$16:$M$16,0))+VLOOKUP($BE1678,战斗属性模型!$K$22:$O$24,BK$2,FALSE)*INDEX($BW$3:$CF$578,MATCH($BD1678&amp;$BF1678&amp;$BG1678,$BT$3:$BT$578&amp;$BU$3:$BU$578&amp;$BV$3:$BV$578,0),MATCH(BK$1,$BW$1:$CF$1,0))</f>
        <v>448</v>
      </c>
      <c r="BL1678" s="3"/>
      <c r="BM1678" s="3"/>
      <c r="BN1678" s="3"/>
      <c r="BO1678" s="3"/>
      <c r="BP1678" s="3"/>
      <c r="BQ1678" s="3"/>
    </row>
    <row r="1679" spans="56:69" x14ac:dyDescent="0.2">
      <c r="BD1679" t="str">
        <f t="shared" si="1249"/>
        <v>鞋子</v>
      </c>
      <c r="BE1679">
        <f t="shared" si="1250"/>
        <v>3</v>
      </c>
      <c r="BF1679">
        <f t="shared" ref="BF1679:BG1679" si="1253">BF1103</f>
        <v>1</v>
      </c>
      <c r="BG1679">
        <f t="shared" si="1253"/>
        <v>21</v>
      </c>
      <c r="BH1679" s="3">
        <f t="array" ref="BH1679">INDEX($D$21:$M$44,MATCH($BD1679&amp;$BF1679,$C$21:$C$44&amp;$B$21:$B$44,0),MATCH(BH$1,$D$16:$M$16,0))+VLOOKUP($BE1679,战斗属性模型!$K$22:$O$24,BH$2,FALSE)*INDEX($BW$3:$CF$578,MATCH($BD1679&amp;$BF1679&amp;$BG1679,$BT$3:$BT$578&amp;$BU$3:$BU$578&amp;$BV$3:$BV$578,0),MATCH(BH$1,$BW$1:$CF$1,0))</f>
        <v>216.8</v>
      </c>
      <c r="BI1679" s="3">
        <f t="array" ref="BI1679">INDEX($D$21:$M$44,MATCH($BD1679&amp;$BF1679,$C$21:$C$44&amp;$B$21:$B$44,0),MATCH(BI$1,$D$16:$M$16,0))+VLOOKUP($BE1679,战斗属性模型!$K$22:$O$24,BI$2,FALSE)*INDEX($BW$3:$CF$578,MATCH($BD1679&amp;$BF1679&amp;$BG1679,$BT$3:$BT$578&amp;$BU$3:$BU$578&amp;$BV$3:$BV$578,0),MATCH(BI$1,$BW$1:$CF$1,0))</f>
        <v>0</v>
      </c>
      <c r="BJ1679" s="3">
        <f t="array" ref="BJ1679">INDEX($D$21:$M$44,MATCH($BD1679&amp;$BF1679,$C$21:$C$44&amp;$B$21:$B$44,0),MATCH(BJ$1,$D$16:$M$16,0))+VLOOKUP($BE1679,战斗属性模型!$K$22:$O$24,BJ$2,FALSE)*INDEX($BW$3:$CF$578,MATCH($BD1679&amp;$BF1679&amp;$BG1679,$BT$3:$BT$578&amp;$BU$3:$BU$578&amp;$BV$3:$BV$578,0),MATCH(BJ$1,$BW$1:$CF$1,0))</f>
        <v>0</v>
      </c>
      <c r="BK1679" s="3">
        <f t="array" ref="BK1679">INDEX($D$21:$M$44,MATCH($BD1679&amp;$BF1679,$C$21:$C$44&amp;$B$21:$B$44,0),MATCH(BK$1,$D$16:$M$16,0))+VLOOKUP($BE1679,战斗属性模型!$K$22:$O$24,BK$2,FALSE)*INDEX($BW$3:$CF$578,MATCH($BD1679&amp;$BF1679&amp;$BG1679,$BT$3:$BT$578&amp;$BU$3:$BU$578&amp;$BV$3:$BV$578,0),MATCH(BK$1,$BW$1:$CF$1,0))</f>
        <v>467.2</v>
      </c>
      <c r="BL1679" s="3"/>
      <c r="BM1679" s="3"/>
      <c r="BN1679" s="3"/>
      <c r="BO1679" s="3"/>
      <c r="BP1679" s="3"/>
      <c r="BQ1679" s="3"/>
    </row>
    <row r="1680" spans="56:69" x14ac:dyDescent="0.2">
      <c r="BD1680" t="str">
        <f t="shared" si="1249"/>
        <v>鞋子</v>
      </c>
      <c r="BE1680">
        <f t="shared" si="1250"/>
        <v>3</v>
      </c>
      <c r="BF1680">
        <f t="shared" ref="BF1680:BG1680" si="1254">BF1104</f>
        <v>1</v>
      </c>
      <c r="BG1680">
        <f t="shared" si="1254"/>
        <v>22</v>
      </c>
      <c r="BH1680" s="3">
        <f t="array" ref="BH1680">INDEX($D$21:$M$44,MATCH($BD1680&amp;$BF1680,$C$21:$C$44&amp;$B$21:$B$44,0),MATCH(BH$1,$D$16:$M$16,0))+VLOOKUP($BE1680,战斗属性模型!$K$22:$O$24,BH$2,FALSE)*INDEX($BW$3:$CF$578,MATCH($BD1680&amp;$BF1680&amp;$BG1680,$BT$3:$BT$578&amp;$BU$3:$BU$578&amp;$BV$3:$BV$578,0),MATCH(BH$1,$BW$1:$CF$1,0))</f>
        <v>225.60000000000002</v>
      </c>
      <c r="BI1680" s="3">
        <f t="array" ref="BI1680">INDEX($D$21:$M$44,MATCH($BD1680&amp;$BF1680,$C$21:$C$44&amp;$B$21:$B$44,0),MATCH(BI$1,$D$16:$M$16,0))+VLOOKUP($BE1680,战斗属性模型!$K$22:$O$24,BI$2,FALSE)*INDEX($BW$3:$CF$578,MATCH($BD1680&amp;$BF1680&amp;$BG1680,$BT$3:$BT$578&amp;$BU$3:$BU$578&amp;$BV$3:$BV$578,0),MATCH(BI$1,$BW$1:$CF$1,0))</f>
        <v>0</v>
      </c>
      <c r="BJ1680" s="3">
        <f t="array" ref="BJ1680">INDEX($D$21:$M$44,MATCH($BD1680&amp;$BF1680,$C$21:$C$44&amp;$B$21:$B$44,0),MATCH(BJ$1,$D$16:$M$16,0))+VLOOKUP($BE1680,战斗属性模型!$K$22:$O$24,BJ$2,FALSE)*INDEX($BW$3:$CF$578,MATCH($BD1680&amp;$BF1680&amp;$BG1680,$BT$3:$BT$578&amp;$BU$3:$BU$578&amp;$BV$3:$BV$578,0),MATCH(BJ$1,$BW$1:$CF$1,0))</f>
        <v>0</v>
      </c>
      <c r="BK1680" s="3">
        <f t="array" ref="BK1680">INDEX($D$21:$M$44,MATCH($BD1680&amp;$BF1680,$C$21:$C$44&amp;$B$21:$B$44,0),MATCH(BK$1,$D$16:$M$16,0))+VLOOKUP($BE1680,战斗属性模型!$K$22:$O$24,BK$2,FALSE)*INDEX($BW$3:$CF$578,MATCH($BD1680&amp;$BF1680&amp;$BG1680,$BT$3:$BT$578&amp;$BU$3:$BU$578&amp;$BV$3:$BV$578,0),MATCH(BK$1,$BW$1:$CF$1,0))</f>
        <v>486.4</v>
      </c>
      <c r="BL1680" s="3"/>
      <c r="BM1680" s="3"/>
      <c r="BN1680" s="3"/>
      <c r="BO1680" s="3"/>
      <c r="BP1680" s="3"/>
      <c r="BQ1680" s="3"/>
    </row>
    <row r="1681" spans="56:69" x14ac:dyDescent="0.2">
      <c r="BD1681" t="str">
        <f t="shared" si="1249"/>
        <v>鞋子</v>
      </c>
      <c r="BE1681">
        <f t="shared" si="1250"/>
        <v>3</v>
      </c>
      <c r="BF1681">
        <f t="shared" ref="BF1681:BG1681" si="1255">BF1105</f>
        <v>1</v>
      </c>
      <c r="BG1681">
        <f t="shared" si="1255"/>
        <v>23</v>
      </c>
      <c r="BH1681" s="3">
        <f t="array" ref="BH1681">INDEX($D$21:$M$44,MATCH($BD1681&amp;$BF1681,$C$21:$C$44&amp;$B$21:$B$44,0),MATCH(BH$1,$D$16:$M$16,0))+VLOOKUP($BE1681,战斗属性模型!$K$22:$O$24,BH$2,FALSE)*INDEX($BW$3:$CF$578,MATCH($BD1681&amp;$BF1681&amp;$BG1681,$BT$3:$BT$578&amp;$BU$3:$BU$578&amp;$BV$3:$BV$578,0),MATCH(BH$1,$BW$1:$CF$1,0))</f>
        <v>234.4</v>
      </c>
      <c r="BI1681" s="3">
        <f t="array" ref="BI1681">INDEX($D$21:$M$44,MATCH($BD1681&amp;$BF1681,$C$21:$C$44&amp;$B$21:$B$44,0),MATCH(BI$1,$D$16:$M$16,0))+VLOOKUP($BE1681,战斗属性模型!$K$22:$O$24,BI$2,FALSE)*INDEX($BW$3:$CF$578,MATCH($BD1681&amp;$BF1681&amp;$BG1681,$BT$3:$BT$578&amp;$BU$3:$BU$578&amp;$BV$3:$BV$578,0),MATCH(BI$1,$BW$1:$CF$1,0))</f>
        <v>0</v>
      </c>
      <c r="BJ1681" s="3">
        <f t="array" ref="BJ1681">INDEX($D$21:$M$44,MATCH($BD1681&amp;$BF1681,$C$21:$C$44&amp;$B$21:$B$44,0),MATCH(BJ$1,$D$16:$M$16,0))+VLOOKUP($BE1681,战斗属性模型!$K$22:$O$24,BJ$2,FALSE)*INDEX($BW$3:$CF$578,MATCH($BD1681&amp;$BF1681&amp;$BG1681,$BT$3:$BT$578&amp;$BU$3:$BU$578&amp;$BV$3:$BV$578,0),MATCH(BJ$1,$BW$1:$CF$1,0))</f>
        <v>0</v>
      </c>
      <c r="BK1681" s="3">
        <f t="array" ref="BK1681">INDEX($D$21:$M$44,MATCH($BD1681&amp;$BF1681,$C$21:$C$44&amp;$B$21:$B$44,0),MATCH(BK$1,$D$16:$M$16,0))+VLOOKUP($BE1681,战斗属性模型!$K$22:$O$24,BK$2,FALSE)*INDEX($BW$3:$CF$578,MATCH($BD1681&amp;$BF1681&amp;$BG1681,$BT$3:$BT$578&amp;$BU$3:$BU$578&amp;$BV$3:$BV$578,0),MATCH(BK$1,$BW$1:$CF$1,0))</f>
        <v>505.59999999999997</v>
      </c>
      <c r="BL1681" s="3"/>
      <c r="BM1681" s="3"/>
      <c r="BN1681" s="3"/>
      <c r="BO1681" s="3"/>
      <c r="BP1681" s="3"/>
      <c r="BQ1681" s="3"/>
    </row>
    <row r="1682" spans="56:69" x14ac:dyDescent="0.2">
      <c r="BD1682" t="str">
        <f t="shared" si="1249"/>
        <v>鞋子</v>
      </c>
      <c r="BE1682">
        <f t="shared" si="1250"/>
        <v>3</v>
      </c>
      <c r="BF1682">
        <f t="shared" ref="BF1682:BG1682" si="1256">BF1106</f>
        <v>1</v>
      </c>
      <c r="BG1682">
        <f t="shared" si="1256"/>
        <v>24</v>
      </c>
      <c r="BH1682" s="3">
        <f t="array" ref="BH1682">INDEX($D$21:$M$44,MATCH($BD1682&amp;$BF1682,$C$21:$C$44&amp;$B$21:$B$44,0),MATCH(BH$1,$D$16:$M$16,0))+VLOOKUP($BE1682,战斗属性模型!$K$22:$O$24,BH$2,FALSE)*INDEX($BW$3:$CF$578,MATCH($BD1682&amp;$BF1682&amp;$BG1682,$BT$3:$BT$578&amp;$BU$3:$BU$578&amp;$BV$3:$BV$578,0),MATCH(BH$1,$BW$1:$CF$1,0))</f>
        <v>243.20000000000002</v>
      </c>
      <c r="BI1682" s="3">
        <f t="array" ref="BI1682">INDEX($D$21:$M$44,MATCH($BD1682&amp;$BF1682,$C$21:$C$44&amp;$B$21:$B$44,0),MATCH(BI$1,$D$16:$M$16,0))+VLOOKUP($BE1682,战斗属性模型!$K$22:$O$24,BI$2,FALSE)*INDEX($BW$3:$CF$578,MATCH($BD1682&amp;$BF1682&amp;$BG1682,$BT$3:$BT$578&amp;$BU$3:$BU$578&amp;$BV$3:$BV$578,0),MATCH(BI$1,$BW$1:$CF$1,0))</f>
        <v>0</v>
      </c>
      <c r="BJ1682" s="3">
        <f t="array" ref="BJ1682">INDEX($D$21:$M$44,MATCH($BD1682&amp;$BF1682,$C$21:$C$44&amp;$B$21:$B$44,0),MATCH(BJ$1,$D$16:$M$16,0))+VLOOKUP($BE1682,战斗属性模型!$K$22:$O$24,BJ$2,FALSE)*INDEX($BW$3:$CF$578,MATCH($BD1682&amp;$BF1682&amp;$BG1682,$BT$3:$BT$578&amp;$BU$3:$BU$578&amp;$BV$3:$BV$578,0),MATCH(BJ$1,$BW$1:$CF$1,0))</f>
        <v>0</v>
      </c>
      <c r="BK1682" s="3">
        <f t="array" ref="BK1682">INDEX($D$21:$M$44,MATCH($BD1682&amp;$BF1682,$C$21:$C$44&amp;$B$21:$B$44,0),MATCH(BK$1,$D$16:$M$16,0))+VLOOKUP($BE1682,战斗属性模型!$K$22:$O$24,BK$2,FALSE)*INDEX($BW$3:$CF$578,MATCH($BD1682&amp;$BF1682&amp;$BG1682,$BT$3:$BT$578&amp;$BU$3:$BU$578&amp;$BV$3:$BV$578,0),MATCH(BK$1,$BW$1:$CF$1,0))</f>
        <v>524.79999999999995</v>
      </c>
      <c r="BL1682" s="3"/>
      <c r="BM1682" s="3"/>
      <c r="BN1682" s="3"/>
      <c r="BO1682" s="3"/>
      <c r="BP1682" s="3"/>
      <c r="BQ1682" s="3"/>
    </row>
    <row r="1683" spans="56:69" x14ac:dyDescent="0.2">
      <c r="BD1683" t="str">
        <f t="shared" si="1249"/>
        <v>鞋子</v>
      </c>
      <c r="BE1683">
        <f t="shared" si="1250"/>
        <v>3</v>
      </c>
      <c r="BF1683">
        <f t="shared" ref="BF1683:BG1683" si="1257">BF1107</f>
        <v>2</v>
      </c>
      <c r="BG1683">
        <f t="shared" si="1257"/>
        <v>1</v>
      </c>
      <c r="BH1683" s="3">
        <f t="array" ref="BH1683">INDEX($D$21:$M$44,MATCH($BD1683&amp;$BF1683,$C$21:$C$44&amp;$B$21:$B$44,0),MATCH(BH$1,$D$16:$M$16,0))+VLOOKUP($BE1683,战斗属性模型!$K$22:$O$24,BH$2,FALSE)*INDEX($BW$3:$CF$578,MATCH($BD1683&amp;$BF1683&amp;$BG1683,$BT$3:$BT$578&amp;$BU$3:$BU$578&amp;$BV$3:$BV$578,0),MATCH(BH$1,$BW$1:$CF$1,0))</f>
        <v>61.2</v>
      </c>
      <c r="BI1683" s="3">
        <f t="array" ref="BI1683">INDEX($D$21:$M$44,MATCH($BD1683&amp;$BF1683,$C$21:$C$44&amp;$B$21:$B$44,0),MATCH(BI$1,$D$16:$M$16,0))+VLOOKUP($BE1683,战斗属性模型!$K$22:$O$24,BI$2,FALSE)*INDEX($BW$3:$CF$578,MATCH($BD1683&amp;$BF1683&amp;$BG1683,$BT$3:$BT$578&amp;$BU$3:$BU$578&amp;$BV$3:$BV$578,0),MATCH(BI$1,$BW$1:$CF$1,0))</f>
        <v>0</v>
      </c>
      <c r="BJ1683" s="3">
        <f t="array" ref="BJ1683">INDEX($D$21:$M$44,MATCH($BD1683&amp;$BF1683,$C$21:$C$44&amp;$B$21:$B$44,0),MATCH(BJ$1,$D$16:$M$16,0))+VLOOKUP($BE1683,战斗属性模型!$K$22:$O$24,BJ$2,FALSE)*INDEX($BW$3:$CF$578,MATCH($BD1683&amp;$BF1683&amp;$BG1683,$BT$3:$BT$578&amp;$BU$3:$BU$578&amp;$BV$3:$BV$578,0),MATCH(BJ$1,$BW$1:$CF$1,0))</f>
        <v>0</v>
      </c>
      <c r="BK1683" s="3">
        <f t="array" ref="BK1683">INDEX($D$21:$M$44,MATCH($BD1683&amp;$BF1683,$C$21:$C$44&amp;$B$21:$B$44,0),MATCH(BK$1,$D$16:$M$16,0))+VLOOKUP($BE1683,战斗属性模型!$K$22:$O$24,BK$2,FALSE)*INDEX($BW$3:$CF$578,MATCH($BD1683&amp;$BF1683&amp;$BG1683,$BT$3:$BT$578&amp;$BU$3:$BU$578&amp;$BV$3:$BV$578,0),MATCH(BK$1,$BW$1:$CF$1,0))</f>
        <v>124.8</v>
      </c>
      <c r="BL1683" s="3"/>
      <c r="BM1683" s="3"/>
      <c r="BN1683" s="3"/>
      <c r="BO1683" s="3"/>
      <c r="BP1683" s="3"/>
      <c r="BQ1683" s="3"/>
    </row>
    <row r="1684" spans="56:69" x14ac:dyDescent="0.2">
      <c r="BD1684" t="str">
        <f t="shared" si="1249"/>
        <v>鞋子</v>
      </c>
      <c r="BE1684">
        <f t="shared" si="1250"/>
        <v>3</v>
      </c>
      <c r="BF1684">
        <f t="shared" ref="BF1684:BG1684" si="1258">BF1108</f>
        <v>2</v>
      </c>
      <c r="BG1684">
        <f t="shared" si="1258"/>
        <v>2</v>
      </c>
      <c r="BH1684" s="3">
        <f t="array" ref="BH1684">INDEX($D$21:$M$44,MATCH($BD1684&amp;$BF1684,$C$21:$C$44&amp;$B$21:$B$44,0),MATCH(BH$1,$D$16:$M$16,0))+VLOOKUP($BE1684,战斗属性模型!$K$22:$O$24,BH$2,FALSE)*INDEX($BW$3:$CF$578,MATCH($BD1684&amp;$BF1684&amp;$BG1684,$BT$3:$BT$578&amp;$BU$3:$BU$578&amp;$BV$3:$BV$578,0),MATCH(BH$1,$BW$1:$CF$1,0))</f>
        <v>74.400000000000006</v>
      </c>
      <c r="BI1684" s="3">
        <f t="array" ref="BI1684">INDEX($D$21:$M$44,MATCH($BD1684&amp;$BF1684,$C$21:$C$44&amp;$B$21:$B$44,0),MATCH(BI$1,$D$16:$M$16,0))+VLOOKUP($BE1684,战斗属性模型!$K$22:$O$24,BI$2,FALSE)*INDEX($BW$3:$CF$578,MATCH($BD1684&amp;$BF1684&amp;$BG1684,$BT$3:$BT$578&amp;$BU$3:$BU$578&amp;$BV$3:$BV$578,0),MATCH(BI$1,$BW$1:$CF$1,0))</f>
        <v>0</v>
      </c>
      <c r="BJ1684" s="3">
        <f t="array" ref="BJ1684">INDEX($D$21:$M$44,MATCH($BD1684&amp;$BF1684,$C$21:$C$44&amp;$B$21:$B$44,0),MATCH(BJ$1,$D$16:$M$16,0))+VLOOKUP($BE1684,战斗属性模型!$K$22:$O$24,BJ$2,FALSE)*INDEX($BW$3:$CF$578,MATCH($BD1684&amp;$BF1684&amp;$BG1684,$BT$3:$BT$578&amp;$BU$3:$BU$578&amp;$BV$3:$BV$578,0),MATCH(BJ$1,$BW$1:$CF$1,0))</f>
        <v>0</v>
      </c>
      <c r="BK1684" s="3">
        <f t="array" ref="BK1684">INDEX($D$21:$M$44,MATCH($BD1684&amp;$BF1684,$C$21:$C$44&amp;$B$21:$B$44,0),MATCH(BK$1,$D$16:$M$16,0))+VLOOKUP($BE1684,战斗属性模型!$K$22:$O$24,BK$2,FALSE)*INDEX($BW$3:$CF$578,MATCH($BD1684&amp;$BF1684&amp;$BG1684,$BT$3:$BT$578&amp;$BU$3:$BU$578&amp;$BV$3:$BV$578,0),MATCH(BK$1,$BW$1:$CF$1,0))</f>
        <v>153.6</v>
      </c>
      <c r="BL1684" s="3"/>
      <c r="BM1684" s="3"/>
      <c r="BN1684" s="3"/>
      <c r="BO1684" s="3"/>
      <c r="BP1684" s="3"/>
      <c r="BQ1684" s="3"/>
    </row>
    <row r="1685" spans="56:69" x14ac:dyDescent="0.2">
      <c r="BD1685" t="str">
        <f t="shared" si="1249"/>
        <v>鞋子</v>
      </c>
      <c r="BE1685">
        <f t="shared" si="1250"/>
        <v>3</v>
      </c>
      <c r="BF1685">
        <f t="shared" ref="BF1685:BG1685" si="1259">BF1109</f>
        <v>2</v>
      </c>
      <c r="BG1685">
        <f t="shared" si="1259"/>
        <v>3</v>
      </c>
      <c r="BH1685" s="3">
        <f t="array" ref="BH1685">INDEX($D$21:$M$44,MATCH($BD1685&amp;$BF1685,$C$21:$C$44&amp;$B$21:$B$44,0),MATCH(BH$1,$D$16:$M$16,0))+VLOOKUP($BE1685,战斗属性模型!$K$22:$O$24,BH$2,FALSE)*INDEX($BW$3:$CF$578,MATCH($BD1685&amp;$BF1685&amp;$BG1685,$BT$3:$BT$578&amp;$BU$3:$BU$578&amp;$BV$3:$BV$578,0),MATCH(BH$1,$BW$1:$CF$1,0))</f>
        <v>87.6</v>
      </c>
      <c r="BI1685" s="3">
        <f t="array" ref="BI1685">INDEX($D$21:$M$44,MATCH($BD1685&amp;$BF1685,$C$21:$C$44&amp;$B$21:$B$44,0),MATCH(BI$1,$D$16:$M$16,0))+VLOOKUP($BE1685,战斗属性模型!$K$22:$O$24,BI$2,FALSE)*INDEX($BW$3:$CF$578,MATCH($BD1685&amp;$BF1685&amp;$BG1685,$BT$3:$BT$578&amp;$BU$3:$BU$578&amp;$BV$3:$BV$578,0),MATCH(BI$1,$BW$1:$CF$1,0))</f>
        <v>0</v>
      </c>
      <c r="BJ1685" s="3">
        <f t="array" ref="BJ1685">INDEX($D$21:$M$44,MATCH($BD1685&amp;$BF1685,$C$21:$C$44&amp;$B$21:$B$44,0),MATCH(BJ$1,$D$16:$M$16,0))+VLOOKUP($BE1685,战斗属性模型!$K$22:$O$24,BJ$2,FALSE)*INDEX($BW$3:$CF$578,MATCH($BD1685&amp;$BF1685&amp;$BG1685,$BT$3:$BT$578&amp;$BU$3:$BU$578&amp;$BV$3:$BV$578,0),MATCH(BJ$1,$BW$1:$CF$1,0))</f>
        <v>0</v>
      </c>
      <c r="BK1685" s="3">
        <f t="array" ref="BK1685">INDEX($D$21:$M$44,MATCH($BD1685&amp;$BF1685,$C$21:$C$44&amp;$B$21:$B$44,0),MATCH(BK$1,$D$16:$M$16,0))+VLOOKUP($BE1685,战斗属性模型!$K$22:$O$24,BK$2,FALSE)*INDEX($BW$3:$CF$578,MATCH($BD1685&amp;$BF1685&amp;$BG1685,$BT$3:$BT$578&amp;$BU$3:$BU$578&amp;$BV$3:$BV$578,0),MATCH(BK$1,$BW$1:$CF$1,0))</f>
        <v>182.39999999999998</v>
      </c>
      <c r="BL1685" s="3"/>
      <c r="BM1685" s="3"/>
      <c r="BN1685" s="3"/>
      <c r="BO1685" s="3"/>
      <c r="BP1685" s="3"/>
      <c r="BQ1685" s="3"/>
    </row>
    <row r="1686" spans="56:69" x14ac:dyDescent="0.2">
      <c r="BD1686" t="str">
        <f t="shared" si="1249"/>
        <v>鞋子</v>
      </c>
      <c r="BE1686">
        <f t="shared" si="1250"/>
        <v>3</v>
      </c>
      <c r="BF1686">
        <f t="shared" ref="BF1686:BG1686" si="1260">BF1110</f>
        <v>2</v>
      </c>
      <c r="BG1686">
        <f t="shared" si="1260"/>
        <v>4</v>
      </c>
      <c r="BH1686" s="3">
        <f t="array" ref="BH1686">INDEX($D$21:$M$44,MATCH($BD1686&amp;$BF1686,$C$21:$C$44&amp;$B$21:$B$44,0),MATCH(BH$1,$D$16:$M$16,0))+VLOOKUP($BE1686,战斗属性模型!$K$22:$O$24,BH$2,FALSE)*INDEX($BW$3:$CF$578,MATCH($BD1686&amp;$BF1686&amp;$BG1686,$BT$3:$BT$578&amp;$BU$3:$BU$578&amp;$BV$3:$BV$578,0),MATCH(BH$1,$BW$1:$CF$1,0))</f>
        <v>100.80000000000001</v>
      </c>
      <c r="BI1686" s="3">
        <f t="array" ref="BI1686">INDEX($D$21:$M$44,MATCH($BD1686&amp;$BF1686,$C$21:$C$44&amp;$B$21:$B$44,0),MATCH(BI$1,$D$16:$M$16,0))+VLOOKUP($BE1686,战斗属性模型!$K$22:$O$24,BI$2,FALSE)*INDEX($BW$3:$CF$578,MATCH($BD1686&amp;$BF1686&amp;$BG1686,$BT$3:$BT$578&amp;$BU$3:$BU$578&amp;$BV$3:$BV$578,0),MATCH(BI$1,$BW$1:$CF$1,0))</f>
        <v>0</v>
      </c>
      <c r="BJ1686" s="3">
        <f t="array" ref="BJ1686">INDEX($D$21:$M$44,MATCH($BD1686&amp;$BF1686,$C$21:$C$44&amp;$B$21:$B$44,0),MATCH(BJ$1,$D$16:$M$16,0))+VLOOKUP($BE1686,战斗属性模型!$K$22:$O$24,BJ$2,FALSE)*INDEX($BW$3:$CF$578,MATCH($BD1686&amp;$BF1686&amp;$BG1686,$BT$3:$BT$578&amp;$BU$3:$BU$578&amp;$BV$3:$BV$578,0),MATCH(BJ$1,$BW$1:$CF$1,0))</f>
        <v>0</v>
      </c>
      <c r="BK1686" s="3">
        <f t="array" ref="BK1686">INDEX($D$21:$M$44,MATCH($BD1686&amp;$BF1686,$C$21:$C$44&amp;$B$21:$B$44,0),MATCH(BK$1,$D$16:$M$16,0))+VLOOKUP($BE1686,战斗属性模型!$K$22:$O$24,BK$2,FALSE)*INDEX($BW$3:$CF$578,MATCH($BD1686&amp;$BF1686&amp;$BG1686,$BT$3:$BT$578&amp;$BU$3:$BU$578&amp;$BV$3:$BV$578,0),MATCH(BK$1,$BW$1:$CF$1,0))</f>
        <v>211.2</v>
      </c>
      <c r="BL1686" s="3"/>
      <c r="BM1686" s="3"/>
      <c r="BN1686" s="3"/>
      <c r="BO1686" s="3"/>
      <c r="BP1686" s="3"/>
      <c r="BQ1686" s="3"/>
    </row>
    <row r="1687" spans="56:69" x14ac:dyDescent="0.2">
      <c r="BD1687" t="str">
        <f t="shared" si="1249"/>
        <v>鞋子</v>
      </c>
      <c r="BE1687">
        <f t="shared" si="1250"/>
        <v>3</v>
      </c>
      <c r="BF1687">
        <f t="shared" ref="BF1687:BG1687" si="1261">BF1111</f>
        <v>2</v>
      </c>
      <c r="BG1687">
        <f t="shared" si="1261"/>
        <v>5</v>
      </c>
      <c r="BH1687" s="3">
        <f t="array" ref="BH1687">INDEX($D$21:$M$44,MATCH($BD1687&amp;$BF1687,$C$21:$C$44&amp;$B$21:$B$44,0),MATCH(BH$1,$D$16:$M$16,0))+VLOOKUP($BE1687,战斗属性模型!$K$22:$O$24,BH$2,FALSE)*INDEX($BW$3:$CF$578,MATCH($BD1687&amp;$BF1687&amp;$BG1687,$BT$3:$BT$578&amp;$BU$3:$BU$578&amp;$BV$3:$BV$578,0),MATCH(BH$1,$BW$1:$CF$1,0))</f>
        <v>114</v>
      </c>
      <c r="BI1687" s="3">
        <f t="array" ref="BI1687">INDEX($D$21:$M$44,MATCH($BD1687&amp;$BF1687,$C$21:$C$44&amp;$B$21:$B$44,0),MATCH(BI$1,$D$16:$M$16,0))+VLOOKUP($BE1687,战斗属性模型!$K$22:$O$24,BI$2,FALSE)*INDEX($BW$3:$CF$578,MATCH($BD1687&amp;$BF1687&amp;$BG1687,$BT$3:$BT$578&amp;$BU$3:$BU$578&amp;$BV$3:$BV$578,0),MATCH(BI$1,$BW$1:$CF$1,0))</f>
        <v>0</v>
      </c>
      <c r="BJ1687" s="3">
        <f t="array" ref="BJ1687">INDEX($D$21:$M$44,MATCH($BD1687&amp;$BF1687,$C$21:$C$44&amp;$B$21:$B$44,0),MATCH(BJ$1,$D$16:$M$16,0))+VLOOKUP($BE1687,战斗属性模型!$K$22:$O$24,BJ$2,FALSE)*INDEX($BW$3:$CF$578,MATCH($BD1687&amp;$BF1687&amp;$BG1687,$BT$3:$BT$578&amp;$BU$3:$BU$578&amp;$BV$3:$BV$578,0),MATCH(BJ$1,$BW$1:$CF$1,0))</f>
        <v>0</v>
      </c>
      <c r="BK1687" s="3">
        <f t="array" ref="BK1687">INDEX($D$21:$M$44,MATCH($BD1687&amp;$BF1687,$C$21:$C$44&amp;$B$21:$B$44,0),MATCH(BK$1,$D$16:$M$16,0))+VLOOKUP($BE1687,战斗属性模型!$K$22:$O$24,BK$2,FALSE)*INDEX($BW$3:$CF$578,MATCH($BD1687&amp;$BF1687&amp;$BG1687,$BT$3:$BT$578&amp;$BU$3:$BU$578&amp;$BV$3:$BV$578,0),MATCH(BK$1,$BW$1:$CF$1,0))</f>
        <v>240</v>
      </c>
      <c r="BL1687" s="3"/>
      <c r="BM1687" s="3"/>
      <c r="BN1687" s="3"/>
      <c r="BO1687" s="3"/>
      <c r="BP1687" s="3"/>
      <c r="BQ1687" s="3"/>
    </row>
    <row r="1688" spans="56:69" x14ac:dyDescent="0.2">
      <c r="BD1688" t="str">
        <f t="shared" si="1249"/>
        <v>鞋子</v>
      </c>
      <c r="BE1688">
        <f t="shared" si="1250"/>
        <v>3</v>
      </c>
      <c r="BF1688">
        <f t="shared" ref="BF1688:BG1688" si="1262">BF1112</f>
        <v>2</v>
      </c>
      <c r="BG1688">
        <f t="shared" si="1262"/>
        <v>6</v>
      </c>
      <c r="BH1688" s="3">
        <f t="array" ref="BH1688">INDEX($D$21:$M$44,MATCH($BD1688&amp;$BF1688,$C$21:$C$44&amp;$B$21:$B$44,0),MATCH(BH$1,$D$16:$M$16,0))+VLOOKUP($BE1688,战斗属性模型!$K$22:$O$24,BH$2,FALSE)*INDEX($BW$3:$CF$578,MATCH($BD1688&amp;$BF1688&amp;$BG1688,$BT$3:$BT$578&amp;$BU$3:$BU$578&amp;$BV$3:$BV$578,0),MATCH(BH$1,$BW$1:$CF$1,0))</f>
        <v>127.2</v>
      </c>
      <c r="BI1688" s="3">
        <f t="array" ref="BI1688">INDEX($D$21:$M$44,MATCH($BD1688&amp;$BF1688,$C$21:$C$44&amp;$B$21:$B$44,0),MATCH(BI$1,$D$16:$M$16,0))+VLOOKUP($BE1688,战斗属性模型!$K$22:$O$24,BI$2,FALSE)*INDEX($BW$3:$CF$578,MATCH($BD1688&amp;$BF1688&amp;$BG1688,$BT$3:$BT$578&amp;$BU$3:$BU$578&amp;$BV$3:$BV$578,0),MATCH(BI$1,$BW$1:$CF$1,0))</f>
        <v>0</v>
      </c>
      <c r="BJ1688" s="3">
        <f t="array" ref="BJ1688">INDEX($D$21:$M$44,MATCH($BD1688&amp;$BF1688,$C$21:$C$44&amp;$B$21:$B$44,0),MATCH(BJ$1,$D$16:$M$16,0))+VLOOKUP($BE1688,战斗属性模型!$K$22:$O$24,BJ$2,FALSE)*INDEX($BW$3:$CF$578,MATCH($BD1688&amp;$BF1688&amp;$BG1688,$BT$3:$BT$578&amp;$BU$3:$BU$578&amp;$BV$3:$BV$578,0),MATCH(BJ$1,$BW$1:$CF$1,0))</f>
        <v>0</v>
      </c>
      <c r="BK1688" s="3">
        <f t="array" ref="BK1688">INDEX($D$21:$M$44,MATCH($BD1688&amp;$BF1688,$C$21:$C$44&amp;$B$21:$B$44,0),MATCH(BK$1,$D$16:$M$16,0))+VLOOKUP($BE1688,战斗属性模型!$K$22:$O$24,BK$2,FALSE)*INDEX($BW$3:$CF$578,MATCH($BD1688&amp;$BF1688&amp;$BG1688,$BT$3:$BT$578&amp;$BU$3:$BU$578&amp;$BV$3:$BV$578,0),MATCH(BK$1,$BW$1:$CF$1,0))</f>
        <v>268.79999999999995</v>
      </c>
      <c r="BL1688" s="3"/>
      <c r="BM1688" s="3"/>
      <c r="BN1688" s="3"/>
      <c r="BO1688" s="3"/>
      <c r="BP1688" s="3"/>
      <c r="BQ1688" s="3"/>
    </row>
    <row r="1689" spans="56:69" x14ac:dyDescent="0.2">
      <c r="BD1689" t="str">
        <f t="shared" si="1249"/>
        <v>鞋子</v>
      </c>
      <c r="BE1689">
        <f t="shared" si="1250"/>
        <v>3</v>
      </c>
      <c r="BF1689">
        <f t="shared" ref="BF1689:BG1689" si="1263">BF1113</f>
        <v>2</v>
      </c>
      <c r="BG1689">
        <f t="shared" si="1263"/>
        <v>7</v>
      </c>
      <c r="BH1689" s="3">
        <f t="array" ref="BH1689">INDEX($D$21:$M$44,MATCH($BD1689&amp;$BF1689,$C$21:$C$44&amp;$B$21:$B$44,0),MATCH(BH$1,$D$16:$M$16,0))+VLOOKUP($BE1689,战斗属性模型!$K$22:$O$24,BH$2,FALSE)*INDEX($BW$3:$CF$578,MATCH($BD1689&amp;$BF1689&amp;$BG1689,$BT$3:$BT$578&amp;$BU$3:$BU$578&amp;$BV$3:$BV$578,0),MATCH(BH$1,$BW$1:$CF$1,0))</f>
        <v>140.4</v>
      </c>
      <c r="BI1689" s="3">
        <f t="array" ref="BI1689">INDEX($D$21:$M$44,MATCH($BD1689&amp;$BF1689,$C$21:$C$44&amp;$B$21:$B$44,0),MATCH(BI$1,$D$16:$M$16,0))+VLOOKUP($BE1689,战斗属性模型!$K$22:$O$24,BI$2,FALSE)*INDEX($BW$3:$CF$578,MATCH($BD1689&amp;$BF1689&amp;$BG1689,$BT$3:$BT$578&amp;$BU$3:$BU$578&amp;$BV$3:$BV$578,0),MATCH(BI$1,$BW$1:$CF$1,0))</f>
        <v>0</v>
      </c>
      <c r="BJ1689" s="3">
        <f t="array" ref="BJ1689">INDEX($D$21:$M$44,MATCH($BD1689&amp;$BF1689,$C$21:$C$44&amp;$B$21:$B$44,0),MATCH(BJ$1,$D$16:$M$16,0))+VLOOKUP($BE1689,战斗属性模型!$K$22:$O$24,BJ$2,FALSE)*INDEX($BW$3:$CF$578,MATCH($BD1689&amp;$BF1689&amp;$BG1689,$BT$3:$BT$578&amp;$BU$3:$BU$578&amp;$BV$3:$BV$578,0),MATCH(BJ$1,$BW$1:$CF$1,0))</f>
        <v>0</v>
      </c>
      <c r="BK1689" s="3">
        <f t="array" ref="BK1689">INDEX($D$21:$M$44,MATCH($BD1689&amp;$BF1689,$C$21:$C$44&amp;$B$21:$B$44,0),MATCH(BK$1,$D$16:$M$16,0))+VLOOKUP($BE1689,战斗属性模型!$K$22:$O$24,BK$2,FALSE)*INDEX($BW$3:$CF$578,MATCH($BD1689&amp;$BF1689&amp;$BG1689,$BT$3:$BT$578&amp;$BU$3:$BU$578&amp;$BV$3:$BV$578,0),MATCH(BK$1,$BW$1:$CF$1,0))</f>
        <v>297.60000000000002</v>
      </c>
      <c r="BL1689" s="3"/>
      <c r="BM1689" s="3"/>
      <c r="BN1689" s="3"/>
      <c r="BO1689" s="3"/>
      <c r="BP1689" s="3"/>
      <c r="BQ1689" s="3"/>
    </row>
    <row r="1690" spans="56:69" x14ac:dyDescent="0.2">
      <c r="BD1690" t="str">
        <f t="shared" si="1249"/>
        <v>鞋子</v>
      </c>
      <c r="BE1690">
        <f t="shared" si="1250"/>
        <v>3</v>
      </c>
      <c r="BF1690">
        <f t="shared" ref="BF1690:BG1690" si="1264">BF1114</f>
        <v>2</v>
      </c>
      <c r="BG1690">
        <f t="shared" si="1264"/>
        <v>8</v>
      </c>
      <c r="BH1690" s="3">
        <f t="array" ref="BH1690">INDEX($D$21:$M$44,MATCH($BD1690&amp;$BF1690,$C$21:$C$44&amp;$B$21:$B$44,0),MATCH(BH$1,$D$16:$M$16,0))+VLOOKUP($BE1690,战斗属性模型!$K$22:$O$24,BH$2,FALSE)*INDEX($BW$3:$CF$578,MATCH($BD1690&amp;$BF1690&amp;$BG1690,$BT$3:$BT$578&amp;$BU$3:$BU$578&amp;$BV$3:$BV$578,0),MATCH(BH$1,$BW$1:$CF$1,0))</f>
        <v>153.60000000000002</v>
      </c>
      <c r="BI1690" s="3">
        <f t="array" ref="BI1690">INDEX($D$21:$M$44,MATCH($BD1690&amp;$BF1690,$C$21:$C$44&amp;$B$21:$B$44,0),MATCH(BI$1,$D$16:$M$16,0))+VLOOKUP($BE1690,战斗属性模型!$K$22:$O$24,BI$2,FALSE)*INDEX($BW$3:$CF$578,MATCH($BD1690&amp;$BF1690&amp;$BG1690,$BT$3:$BT$578&amp;$BU$3:$BU$578&amp;$BV$3:$BV$578,0),MATCH(BI$1,$BW$1:$CF$1,0))</f>
        <v>0</v>
      </c>
      <c r="BJ1690" s="3">
        <f t="array" ref="BJ1690">INDEX($D$21:$M$44,MATCH($BD1690&amp;$BF1690,$C$21:$C$44&amp;$B$21:$B$44,0),MATCH(BJ$1,$D$16:$M$16,0))+VLOOKUP($BE1690,战斗属性模型!$K$22:$O$24,BJ$2,FALSE)*INDEX($BW$3:$CF$578,MATCH($BD1690&amp;$BF1690&amp;$BG1690,$BT$3:$BT$578&amp;$BU$3:$BU$578&amp;$BV$3:$BV$578,0),MATCH(BJ$1,$BW$1:$CF$1,0))</f>
        <v>0</v>
      </c>
      <c r="BK1690" s="3">
        <f t="array" ref="BK1690">INDEX($D$21:$M$44,MATCH($BD1690&amp;$BF1690,$C$21:$C$44&amp;$B$21:$B$44,0),MATCH(BK$1,$D$16:$M$16,0))+VLOOKUP($BE1690,战斗属性模型!$K$22:$O$24,BK$2,FALSE)*INDEX($BW$3:$CF$578,MATCH($BD1690&amp;$BF1690&amp;$BG1690,$BT$3:$BT$578&amp;$BU$3:$BU$578&amp;$BV$3:$BV$578,0),MATCH(BK$1,$BW$1:$CF$1,0))</f>
        <v>326.39999999999998</v>
      </c>
      <c r="BL1690" s="3"/>
      <c r="BM1690" s="3"/>
      <c r="BN1690" s="3"/>
      <c r="BO1690" s="3"/>
      <c r="BP1690" s="3"/>
      <c r="BQ1690" s="3"/>
    </row>
    <row r="1691" spans="56:69" x14ac:dyDescent="0.2">
      <c r="BD1691" t="str">
        <f t="shared" si="1249"/>
        <v>鞋子</v>
      </c>
      <c r="BE1691">
        <f t="shared" si="1250"/>
        <v>3</v>
      </c>
      <c r="BF1691">
        <f t="shared" ref="BF1691:BG1691" si="1265">BF1115</f>
        <v>2</v>
      </c>
      <c r="BG1691">
        <f t="shared" si="1265"/>
        <v>9</v>
      </c>
      <c r="BH1691" s="3">
        <f t="array" ref="BH1691">INDEX($D$21:$M$44,MATCH($BD1691&amp;$BF1691,$C$21:$C$44&amp;$B$21:$B$44,0),MATCH(BH$1,$D$16:$M$16,0))+VLOOKUP($BE1691,战斗属性模型!$K$22:$O$24,BH$2,FALSE)*INDEX($BW$3:$CF$578,MATCH($BD1691&amp;$BF1691&amp;$BG1691,$BT$3:$BT$578&amp;$BU$3:$BU$578&amp;$BV$3:$BV$578,0),MATCH(BH$1,$BW$1:$CF$1,0))</f>
        <v>166.8</v>
      </c>
      <c r="BI1691" s="3">
        <f t="array" ref="BI1691">INDEX($D$21:$M$44,MATCH($BD1691&amp;$BF1691,$C$21:$C$44&amp;$B$21:$B$44,0),MATCH(BI$1,$D$16:$M$16,0))+VLOOKUP($BE1691,战斗属性模型!$K$22:$O$24,BI$2,FALSE)*INDEX($BW$3:$CF$578,MATCH($BD1691&amp;$BF1691&amp;$BG1691,$BT$3:$BT$578&amp;$BU$3:$BU$578&amp;$BV$3:$BV$578,0),MATCH(BI$1,$BW$1:$CF$1,0))</f>
        <v>0</v>
      </c>
      <c r="BJ1691" s="3">
        <f t="array" ref="BJ1691">INDEX($D$21:$M$44,MATCH($BD1691&amp;$BF1691,$C$21:$C$44&amp;$B$21:$B$44,0),MATCH(BJ$1,$D$16:$M$16,0))+VLOOKUP($BE1691,战斗属性模型!$K$22:$O$24,BJ$2,FALSE)*INDEX($BW$3:$CF$578,MATCH($BD1691&amp;$BF1691&amp;$BG1691,$BT$3:$BT$578&amp;$BU$3:$BU$578&amp;$BV$3:$BV$578,0),MATCH(BJ$1,$BW$1:$CF$1,0))</f>
        <v>0</v>
      </c>
      <c r="BK1691" s="3">
        <f t="array" ref="BK1691">INDEX($D$21:$M$44,MATCH($BD1691&amp;$BF1691,$C$21:$C$44&amp;$B$21:$B$44,0),MATCH(BK$1,$D$16:$M$16,0))+VLOOKUP($BE1691,战斗属性模型!$K$22:$O$24,BK$2,FALSE)*INDEX($BW$3:$CF$578,MATCH($BD1691&amp;$BF1691&amp;$BG1691,$BT$3:$BT$578&amp;$BU$3:$BU$578&amp;$BV$3:$BV$578,0),MATCH(BK$1,$BW$1:$CF$1,0))</f>
        <v>355.2</v>
      </c>
      <c r="BL1691" s="3"/>
      <c r="BM1691" s="3"/>
      <c r="BN1691" s="3"/>
      <c r="BO1691" s="3"/>
      <c r="BP1691" s="3"/>
      <c r="BQ1691" s="3"/>
    </row>
    <row r="1692" spans="56:69" x14ac:dyDescent="0.2">
      <c r="BD1692" t="str">
        <f t="shared" si="1249"/>
        <v>鞋子</v>
      </c>
      <c r="BE1692">
        <f t="shared" si="1250"/>
        <v>3</v>
      </c>
      <c r="BF1692">
        <f t="shared" ref="BF1692:BG1692" si="1266">BF1116</f>
        <v>2</v>
      </c>
      <c r="BG1692">
        <f t="shared" si="1266"/>
        <v>10</v>
      </c>
      <c r="BH1692" s="3">
        <f t="array" ref="BH1692">INDEX($D$21:$M$44,MATCH($BD1692&amp;$BF1692,$C$21:$C$44&amp;$B$21:$B$44,0),MATCH(BH$1,$D$16:$M$16,0))+VLOOKUP($BE1692,战斗属性模型!$K$22:$O$24,BH$2,FALSE)*INDEX($BW$3:$CF$578,MATCH($BD1692&amp;$BF1692&amp;$BG1692,$BT$3:$BT$578&amp;$BU$3:$BU$578&amp;$BV$3:$BV$578,0),MATCH(BH$1,$BW$1:$CF$1,0))</f>
        <v>180</v>
      </c>
      <c r="BI1692" s="3">
        <f t="array" ref="BI1692">INDEX($D$21:$M$44,MATCH($BD1692&amp;$BF1692,$C$21:$C$44&amp;$B$21:$B$44,0),MATCH(BI$1,$D$16:$M$16,0))+VLOOKUP($BE1692,战斗属性模型!$K$22:$O$24,BI$2,FALSE)*INDEX($BW$3:$CF$578,MATCH($BD1692&amp;$BF1692&amp;$BG1692,$BT$3:$BT$578&amp;$BU$3:$BU$578&amp;$BV$3:$BV$578,0),MATCH(BI$1,$BW$1:$CF$1,0))</f>
        <v>0</v>
      </c>
      <c r="BJ1692" s="3">
        <f t="array" ref="BJ1692">INDEX($D$21:$M$44,MATCH($BD1692&amp;$BF1692,$C$21:$C$44&amp;$B$21:$B$44,0),MATCH(BJ$1,$D$16:$M$16,0))+VLOOKUP($BE1692,战斗属性模型!$K$22:$O$24,BJ$2,FALSE)*INDEX($BW$3:$CF$578,MATCH($BD1692&amp;$BF1692&amp;$BG1692,$BT$3:$BT$578&amp;$BU$3:$BU$578&amp;$BV$3:$BV$578,0),MATCH(BJ$1,$BW$1:$CF$1,0))</f>
        <v>0</v>
      </c>
      <c r="BK1692" s="3">
        <f t="array" ref="BK1692">INDEX($D$21:$M$44,MATCH($BD1692&amp;$BF1692,$C$21:$C$44&amp;$B$21:$B$44,0),MATCH(BK$1,$D$16:$M$16,0))+VLOOKUP($BE1692,战斗属性模型!$K$22:$O$24,BK$2,FALSE)*INDEX($BW$3:$CF$578,MATCH($BD1692&amp;$BF1692&amp;$BG1692,$BT$3:$BT$578&amp;$BU$3:$BU$578&amp;$BV$3:$BV$578,0),MATCH(BK$1,$BW$1:$CF$1,0))</f>
        <v>384</v>
      </c>
      <c r="BL1692" s="3"/>
      <c r="BM1692" s="3"/>
      <c r="BN1692" s="3"/>
      <c r="BO1692" s="3"/>
      <c r="BP1692" s="3"/>
      <c r="BQ1692" s="3"/>
    </row>
    <row r="1693" spans="56:69" x14ac:dyDescent="0.2">
      <c r="BD1693" t="str">
        <f t="shared" si="1249"/>
        <v>鞋子</v>
      </c>
      <c r="BE1693">
        <f t="shared" si="1250"/>
        <v>3</v>
      </c>
      <c r="BF1693">
        <f t="shared" ref="BF1693:BG1693" si="1267">BF1117</f>
        <v>2</v>
      </c>
      <c r="BG1693">
        <f t="shared" si="1267"/>
        <v>11</v>
      </c>
      <c r="BH1693" s="3">
        <f t="array" ref="BH1693">INDEX($D$21:$M$44,MATCH($BD1693&amp;$BF1693,$C$21:$C$44&amp;$B$21:$B$44,0),MATCH(BH$1,$D$16:$M$16,0))+VLOOKUP($BE1693,战斗属性模型!$K$22:$O$24,BH$2,FALSE)*INDEX($BW$3:$CF$578,MATCH($BD1693&amp;$BF1693&amp;$BG1693,$BT$3:$BT$578&amp;$BU$3:$BU$578&amp;$BV$3:$BV$578,0),MATCH(BH$1,$BW$1:$CF$1,0))</f>
        <v>193.20000000000002</v>
      </c>
      <c r="BI1693" s="3">
        <f t="array" ref="BI1693">INDEX($D$21:$M$44,MATCH($BD1693&amp;$BF1693,$C$21:$C$44&amp;$B$21:$B$44,0),MATCH(BI$1,$D$16:$M$16,0))+VLOOKUP($BE1693,战斗属性模型!$K$22:$O$24,BI$2,FALSE)*INDEX($BW$3:$CF$578,MATCH($BD1693&amp;$BF1693&amp;$BG1693,$BT$3:$BT$578&amp;$BU$3:$BU$578&amp;$BV$3:$BV$578,0),MATCH(BI$1,$BW$1:$CF$1,0))</f>
        <v>0</v>
      </c>
      <c r="BJ1693" s="3">
        <f t="array" ref="BJ1693">INDEX($D$21:$M$44,MATCH($BD1693&amp;$BF1693,$C$21:$C$44&amp;$B$21:$B$44,0),MATCH(BJ$1,$D$16:$M$16,0))+VLOOKUP($BE1693,战斗属性模型!$K$22:$O$24,BJ$2,FALSE)*INDEX($BW$3:$CF$578,MATCH($BD1693&amp;$BF1693&amp;$BG1693,$BT$3:$BT$578&amp;$BU$3:$BU$578&amp;$BV$3:$BV$578,0),MATCH(BJ$1,$BW$1:$CF$1,0))</f>
        <v>0</v>
      </c>
      <c r="BK1693" s="3">
        <f t="array" ref="BK1693">INDEX($D$21:$M$44,MATCH($BD1693&amp;$BF1693,$C$21:$C$44&amp;$B$21:$B$44,0),MATCH(BK$1,$D$16:$M$16,0))+VLOOKUP($BE1693,战斗属性模型!$K$22:$O$24,BK$2,FALSE)*INDEX($BW$3:$CF$578,MATCH($BD1693&amp;$BF1693&amp;$BG1693,$BT$3:$BT$578&amp;$BU$3:$BU$578&amp;$BV$3:$BV$578,0),MATCH(BK$1,$BW$1:$CF$1,0))</f>
        <v>412.8</v>
      </c>
      <c r="BL1693" s="3"/>
      <c r="BM1693" s="3"/>
      <c r="BN1693" s="3"/>
      <c r="BO1693" s="3"/>
      <c r="BP1693" s="3"/>
      <c r="BQ1693" s="3"/>
    </row>
    <row r="1694" spans="56:69" x14ac:dyDescent="0.2">
      <c r="BD1694" t="str">
        <f t="shared" si="1249"/>
        <v>鞋子</v>
      </c>
      <c r="BE1694">
        <f t="shared" si="1250"/>
        <v>3</v>
      </c>
      <c r="BF1694">
        <f t="shared" ref="BF1694:BG1694" si="1268">BF1118</f>
        <v>2</v>
      </c>
      <c r="BG1694">
        <f t="shared" si="1268"/>
        <v>12</v>
      </c>
      <c r="BH1694" s="3">
        <f t="array" ref="BH1694">INDEX($D$21:$M$44,MATCH($BD1694&amp;$BF1694,$C$21:$C$44&amp;$B$21:$B$44,0),MATCH(BH$1,$D$16:$M$16,0))+VLOOKUP($BE1694,战斗属性模型!$K$22:$O$24,BH$2,FALSE)*INDEX($BW$3:$CF$578,MATCH($BD1694&amp;$BF1694&amp;$BG1694,$BT$3:$BT$578&amp;$BU$3:$BU$578&amp;$BV$3:$BV$578,0),MATCH(BH$1,$BW$1:$CF$1,0))</f>
        <v>206.4</v>
      </c>
      <c r="BI1694" s="3">
        <f t="array" ref="BI1694">INDEX($D$21:$M$44,MATCH($BD1694&amp;$BF1694,$C$21:$C$44&amp;$B$21:$B$44,0),MATCH(BI$1,$D$16:$M$16,0))+VLOOKUP($BE1694,战斗属性模型!$K$22:$O$24,BI$2,FALSE)*INDEX($BW$3:$CF$578,MATCH($BD1694&amp;$BF1694&amp;$BG1694,$BT$3:$BT$578&amp;$BU$3:$BU$578&amp;$BV$3:$BV$578,0),MATCH(BI$1,$BW$1:$CF$1,0))</f>
        <v>0</v>
      </c>
      <c r="BJ1694" s="3">
        <f t="array" ref="BJ1694">INDEX($D$21:$M$44,MATCH($BD1694&amp;$BF1694,$C$21:$C$44&amp;$B$21:$B$44,0),MATCH(BJ$1,$D$16:$M$16,0))+VLOOKUP($BE1694,战斗属性模型!$K$22:$O$24,BJ$2,FALSE)*INDEX($BW$3:$CF$578,MATCH($BD1694&amp;$BF1694&amp;$BG1694,$BT$3:$BT$578&amp;$BU$3:$BU$578&amp;$BV$3:$BV$578,0),MATCH(BJ$1,$BW$1:$CF$1,0))</f>
        <v>0</v>
      </c>
      <c r="BK1694" s="3">
        <f t="array" ref="BK1694">INDEX($D$21:$M$44,MATCH($BD1694&amp;$BF1694,$C$21:$C$44&amp;$B$21:$B$44,0),MATCH(BK$1,$D$16:$M$16,0))+VLOOKUP($BE1694,战斗属性模型!$K$22:$O$24,BK$2,FALSE)*INDEX($BW$3:$CF$578,MATCH($BD1694&amp;$BF1694&amp;$BG1694,$BT$3:$BT$578&amp;$BU$3:$BU$578&amp;$BV$3:$BV$578,0),MATCH(BK$1,$BW$1:$CF$1,0))</f>
        <v>441.59999999999997</v>
      </c>
      <c r="BL1694" s="3"/>
      <c r="BM1694" s="3"/>
      <c r="BN1694" s="3"/>
      <c r="BO1694" s="3"/>
      <c r="BP1694" s="3"/>
      <c r="BQ1694" s="3"/>
    </row>
    <row r="1695" spans="56:69" x14ac:dyDescent="0.2">
      <c r="BD1695" t="str">
        <f t="shared" si="1249"/>
        <v>鞋子</v>
      </c>
      <c r="BE1695">
        <f t="shared" si="1250"/>
        <v>3</v>
      </c>
      <c r="BF1695">
        <f t="shared" ref="BF1695:BG1695" si="1269">BF1119</f>
        <v>2</v>
      </c>
      <c r="BG1695">
        <f t="shared" si="1269"/>
        <v>13</v>
      </c>
      <c r="BH1695" s="3">
        <f t="array" ref="BH1695">INDEX($D$21:$M$44,MATCH($BD1695&amp;$BF1695,$C$21:$C$44&amp;$B$21:$B$44,0),MATCH(BH$1,$D$16:$M$16,0))+VLOOKUP($BE1695,战斗属性模型!$K$22:$O$24,BH$2,FALSE)*INDEX($BW$3:$CF$578,MATCH($BD1695&amp;$BF1695&amp;$BG1695,$BT$3:$BT$578&amp;$BU$3:$BU$578&amp;$BV$3:$BV$578,0),MATCH(BH$1,$BW$1:$CF$1,0))</f>
        <v>219.60000000000002</v>
      </c>
      <c r="BI1695" s="3">
        <f t="array" ref="BI1695">INDEX($D$21:$M$44,MATCH($BD1695&amp;$BF1695,$C$21:$C$44&amp;$B$21:$B$44,0),MATCH(BI$1,$D$16:$M$16,0))+VLOOKUP($BE1695,战斗属性模型!$K$22:$O$24,BI$2,FALSE)*INDEX($BW$3:$CF$578,MATCH($BD1695&amp;$BF1695&amp;$BG1695,$BT$3:$BT$578&amp;$BU$3:$BU$578&amp;$BV$3:$BV$578,0),MATCH(BI$1,$BW$1:$CF$1,0))</f>
        <v>0</v>
      </c>
      <c r="BJ1695" s="3">
        <f t="array" ref="BJ1695">INDEX($D$21:$M$44,MATCH($BD1695&amp;$BF1695,$C$21:$C$44&amp;$B$21:$B$44,0),MATCH(BJ$1,$D$16:$M$16,0))+VLOOKUP($BE1695,战斗属性模型!$K$22:$O$24,BJ$2,FALSE)*INDEX($BW$3:$CF$578,MATCH($BD1695&amp;$BF1695&amp;$BG1695,$BT$3:$BT$578&amp;$BU$3:$BU$578&amp;$BV$3:$BV$578,0),MATCH(BJ$1,$BW$1:$CF$1,0))</f>
        <v>0</v>
      </c>
      <c r="BK1695" s="3">
        <f t="array" ref="BK1695">INDEX($D$21:$M$44,MATCH($BD1695&amp;$BF1695,$C$21:$C$44&amp;$B$21:$B$44,0),MATCH(BK$1,$D$16:$M$16,0))+VLOOKUP($BE1695,战斗属性模型!$K$22:$O$24,BK$2,FALSE)*INDEX($BW$3:$CF$578,MATCH($BD1695&amp;$BF1695&amp;$BG1695,$BT$3:$BT$578&amp;$BU$3:$BU$578&amp;$BV$3:$BV$578,0),MATCH(BK$1,$BW$1:$CF$1,0))</f>
        <v>470.4</v>
      </c>
      <c r="BL1695" s="3"/>
      <c r="BM1695" s="3"/>
      <c r="BN1695" s="3"/>
      <c r="BO1695" s="3"/>
      <c r="BP1695" s="3"/>
      <c r="BQ1695" s="3"/>
    </row>
    <row r="1696" spans="56:69" x14ac:dyDescent="0.2">
      <c r="BD1696" t="str">
        <f t="shared" si="1249"/>
        <v>鞋子</v>
      </c>
      <c r="BE1696">
        <f t="shared" si="1250"/>
        <v>3</v>
      </c>
      <c r="BF1696">
        <f t="shared" ref="BF1696:BG1696" si="1270">BF1120</f>
        <v>2</v>
      </c>
      <c r="BG1696">
        <f t="shared" si="1270"/>
        <v>14</v>
      </c>
      <c r="BH1696" s="3">
        <f t="array" ref="BH1696">INDEX($D$21:$M$44,MATCH($BD1696&amp;$BF1696,$C$21:$C$44&amp;$B$21:$B$44,0),MATCH(BH$1,$D$16:$M$16,0))+VLOOKUP($BE1696,战斗属性模型!$K$22:$O$24,BH$2,FALSE)*INDEX($BW$3:$CF$578,MATCH($BD1696&amp;$BF1696&amp;$BG1696,$BT$3:$BT$578&amp;$BU$3:$BU$578&amp;$BV$3:$BV$578,0),MATCH(BH$1,$BW$1:$CF$1,0))</f>
        <v>232.8</v>
      </c>
      <c r="BI1696" s="3">
        <f t="array" ref="BI1696">INDEX($D$21:$M$44,MATCH($BD1696&amp;$BF1696,$C$21:$C$44&amp;$B$21:$B$44,0),MATCH(BI$1,$D$16:$M$16,0))+VLOOKUP($BE1696,战斗属性模型!$K$22:$O$24,BI$2,FALSE)*INDEX($BW$3:$CF$578,MATCH($BD1696&amp;$BF1696&amp;$BG1696,$BT$3:$BT$578&amp;$BU$3:$BU$578&amp;$BV$3:$BV$578,0),MATCH(BI$1,$BW$1:$CF$1,0))</f>
        <v>0</v>
      </c>
      <c r="BJ1696" s="3">
        <f t="array" ref="BJ1696">INDEX($D$21:$M$44,MATCH($BD1696&amp;$BF1696,$C$21:$C$44&amp;$B$21:$B$44,0),MATCH(BJ$1,$D$16:$M$16,0))+VLOOKUP($BE1696,战斗属性模型!$K$22:$O$24,BJ$2,FALSE)*INDEX($BW$3:$CF$578,MATCH($BD1696&amp;$BF1696&amp;$BG1696,$BT$3:$BT$578&amp;$BU$3:$BU$578&amp;$BV$3:$BV$578,0),MATCH(BJ$1,$BW$1:$CF$1,0))</f>
        <v>0</v>
      </c>
      <c r="BK1696" s="3">
        <f t="array" ref="BK1696">INDEX($D$21:$M$44,MATCH($BD1696&amp;$BF1696,$C$21:$C$44&amp;$B$21:$B$44,0),MATCH(BK$1,$D$16:$M$16,0))+VLOOKUP($BE1696,战斗属性模型!$K$22:$O$24,BK$2,FALSE)*INDEX($BW$3:$CF$578,MATCH($BD1696&amp;$BF1696&amp;$BG1696,$BT$3:$BT$578&amp;$BU$3:$BU$578&amp;$BV$3:$BV$578,0),MATCH(BK$1,$BW$1:$CF$1,0))</f>
        <v>499.2</v>
      </c>
      <c r="BL1696" s="3"/>
      <c r="BM1696" s="3"/>
      <c r="BN1696" s="3"/>
      <c r="BO1696" s="3"/>
      <c r="BP1696" s="3"/>
      <c r="BQ1696" s="3"/>
    </row>
    <row r="1697" spans="56:69" x14ac:dyDescent="0.2">
      <c r="BD1697" t="str">
        <f t="shared" si="1249"/>
        <v>鞋子</v>
      </c>
      <c r="BE1697">
        <f t="shared" si="1250"/>
        <v>3</v>
      </c>
      <c r="BF1697">
        <f t="shared" ref="BF1697:BG1697" si="1271">BF1121</f>
        <v>2</v>
      </c>
      <c r="BG1697">
        <f t="shared" si="1271"/>
        <v>15</v>
      </c>
      <c r="BH1697" s="3">
        <f t="array" ref="BH1697">INDEX($D$21:$M$44,MATCH($BD1697&amp;$BF1697,$C$21:$C$44&amp;$B$21:$B$44,0),MATCH(BH$1,$D$16:$M$16,0))+VLOOKUP($BE1697,战斗属性模型!$K$22:$O$24,BH$2,FALSE)*INDEX($BW$3:$CF$578,MATCH($BD1697&amp;$BF1697&amp;$BG1697,$BT$3:$BT$578&amp;$BU$3:$BU$578&amp;$BV$3:$BV$578,0),MATCH(BH$1,$BW$1:$CF$1,0))</f>
        <v>246.00000000000003</v>
      </c>
      <c r="BI1697" s="3">
        <f t="array" ref="BI1697">INDEX($D$21:$M$44,MATCH($BD1697&amp;$BF1697,$C$21:$C$44&amp;$B$21:$B$44,0),MATCH(BI$1,$D$16:$M$16,0))+VLOOKUP($BE1697,战斗属性模型!$K$22:$O$24,BI$2,FALSE)*INDEX($BW$3:$CF$578,MATCH($BD1697&amp;$BF1697&amp;$BG1697,$BT$3:$BT$578&amp;$BU$3:$BU$578&amp;$BV$3:$BV$578,0),MATCH(BI$1,$BW$1:$CF$1,0))</f>
        <v>0</v>
      </c>
      <c r="BJ1697" s="3">
        <f t="array" ref="BJ1697">INDEX($D$21:$M$44,MATCH($BD1697&amp;$BF1697,$C$21:$C$44&amp;$B$21:$B$44,0),MATCH(BJ$1,$D$16:$M$16,0))+VLOOKUP($BE1697,战斗属性模型!$K$22:$O$24,BJ$2,FALSE)*INDEX($BW$3:$CF$578,MATCH($BD1697&amp;$BF1697&amp;$BG1697,$BT$3:$BT$578&amp;$BU$3:$BU$578&amp;$BV$3:$BV$578,0),MATCH(BJ$1,$BW$1:$CF$1,0))</f>
        <v>0</v>
      </c>
      <c r="BK1697" s="3">
        <f t="array" ref="BK1697">INDEX($D$21:$M$44,MATCH($BD1697&amp;$BF1697,$C$21:$C$44&amp;$B$21:$B$44,0),MATCH(BK$1,$D$16:$M$16,0))+VLOOKUP($BE1697,战斗属性模型!$K$22:$O$24,BK$2,FALSE)*INDEX($BW$3:$CF$578,MATCH($BD1697&amp;$BF1697&amp;$BG1697,$BT$3:$BT$578&amp;$BU$3:$BU$578&amp;$BV$3:$BV$578,0),MATCH(BK$1,$BW$1:$CF$1,0))</f>
        <v>528</v>
      </c>
      <c r="BL1697" s="3"/>
      <c r="BM1697" s="3"/>
      <c r="BN1697" s="3"/>
      <c r="BO1697" s="3"/>
      <c r="BP1697" s="3"/>
      <c r="BQ1697" s="3"/>
    </row>
    <row r="1698" spans="56:69" x14ac:dyDescent="0.2">
      <c r="BD1698" t="str">
        <f t="shared" si="1249"/>
        <v>鞋子</v>
      </c>
      <c r="BE1698">
        <f t="shared" si="1250"/>
        <v>3</v>
      </c>
      <c r="BF1698">
        <f t="shared" ref="BF1698:BG1698" si="1272">BF1122</f>
        <v>2</v>
      </c>
      <c r="BG1698">
        <f t="shared" si="1272"/>
        <v>16</v>
      </c>
      <c r="BH1698" s="3">
        <f t="array" ref="BH1698">INDEX($D$21:$M$44,MATCH($BD1698&amp;$BF1698,$C$21:$C$44&amp;$B$21:$B$44,0),MATCH(BH$1,$D$16:$M$16,0))+VLOOKUP($BE1698,战斗属性模型!$K$22:$O$24,BH$2,FALSE)*INDEX($BW$3:$CF$578,MATCH($BD1698&amp;$BF1698&amp;$BG1698,$BT$3:$BT$578&amp;$BU$3:$BU$578&amp;$BV$3:$BV$578,0),MATCH(BH$1,$BW$1:$CF$1,0))</f>
        <v>259.20000000000005</v>
      </c>
      <c r="BI1698" s="3">
        <f t="array" ref="BI1698">INDEX($D$21:$M$44,MATCH($BD1698&amp;$BF1698,$C$21:$C$44&amp;$B$21:$B$44,0),MATCH(BI$1,$D$16:$M$16,0))+VLOOKUP($BE1698,战斗属性模型!$K$22:$O$24,BI$2,FALSE)*INDEX($BW$3:$CF$578,MATCH($BD1698&amp;$BF1698&amp;$BG1698,$BT$3:$BT$578&amp;$BU$3:$BU$578&amp;$BV$3:$BV$578,0),MATCH(BI$1,$BW$1:$CF$1,0))</f>
        <v>0</v>
      </c>
      <c r="BJ1698" s="3">
        <f t="array" ref="BJ1698">INDEX($D$21:$M$44,MATCH($BD1698&amp;$BF1698,$C$21:$C$44&amp;$B$21:$B$44,0),MATCH(BJ$1,$D$16:$M$16,0))+VLOOKUP($BE1698,战斗属性模型!$K$22:$O$24,BJ$2,FALSE)*INDEX($BW$3:$CF$578,MATCH($BD1698&amp;$BF1698&amp;$BG1698,$BT$3:$BT$578&amp;$BU$3:$BU$578&amp;$BV$3:$BV$578,0),MATCH(BJ$1,$BW$1:$CF$1,0))</f>
        <v>0</v>
      </c>
      <c r="BK1698" s="3">
        <f t="array" ref="BK1698">INDEX($D$21:$M$44,MATCH($BD1698&amp;$BF1698,$C$21:$C$44&amp;$B$21:$B$44,0),MATCH(BK$1,$D$16:$M$16,0))+VLOOKUP($BE1698,战斗属性模型!$K$22:$O$24,BK$2,FALSE)*INDEX($BW$3:$CF$578,MATCH($BD1698&amp;$BF1698&amp;$BG1698,$BT$3:$BT$578&amp;$BU$3:$BU$578&amp;$BV$3:$BV$578,0),MATCH(BK$1,$BW$1:$CF$1,0))</f>
        <v>556.79999999999995</v>
      </c>
      <c r="BL1698" s="3"/>
      <c r="BM1698" s="3"/>
      <c r="BN1698" s="3"/>
      <c r="BO1698" s="3"/>
      <c r="BP1698" s="3"/>
      <c r="BQ1698" s="3"/>
    </row>
    <row r="1699" spans="56:69" x14ac:dyDescent="0.2">
      <c r="BD1699" t="str">
        <f t="shared" si="1249"/>
        <v>鞋子</v>
      </c>
      <c r="BE1699">
        <f t="shared" si="1250"/>
        <v>3</v>
      </c>
      <c r="BF1699">
        <f t="shared" ref="BF1699:BG1699" si="1273">BF1123</f>
        <v>2</v>
      </c>
      <c r="BG1699">
        <f t="shared" si="1273"/>
        <v>17</v>
      </c>
      <c r="BH1699" s="3">
        <f t="array" ref="BH1699">INDEX($D$21:$M$44,MATCH($BD1699&amp;$BF1699,$C$21:$C$44&amp;$B$21:$B$44,0),MATCH(BH$1,$D$16:$M$16,0))+VLOOKUP($BE1699,战斗属性模型!$K$22:$O$24,BH$2,FALSE)*INDEX($BW$3:$CF$578,MATCH($BD1699&amp;$BF1699&amp;$BG1699,$BT$3:$BT$578&amp;$BU$3:$BU$578&amp;$BV$3:$BV$578,0),MATCH(BH$1,$BW$1:$CF$1,0))</f>
        <v>272.39999999999998</v>
      </c>
      <c r="BI1699" s="3">
        <f t="array" ref="BI1699">INDEX($D$21:$M$44,MATCH($BD1699&amp;$BF1699,$C$21:$C$44&amp;$B$21:$B$44,0),MATCH(BI$1,$D$16:$M$16,0))+VLOOKUP($BE1699,战斗属性模型!$K$22:$O$24,BI$2,FALSE)*INDEX($BW$3:$CF$578,MATCH($BD1699&amp;$BF1699&amp;$BG1699,$BT$3:$BT$578&amp;$BU$3:$BU$578&amp;$BV$3:$BV$578,0),MATCH(BI$1,$BW$1:$CF$1,0))</f>
        <v>0</v>
      </c>
      <c r="BJ1699" s="3">
        <f t="array" ref="BJ1699">INDEX($D$21:$M$44,MATCH($BD1699&amp;$BF1699,$C$21:$C$44&amp;$B$21:$B$44,0),MATCH(BJ$1,$D$16:$M$16,0))+VLOOKUP($BE1699,战斗属性模型!$K$22:$O$24,BJ$2,FALSE)*INDEX($BW$3:$CF$578,MATCH($BD1699&amp;$BF1699&amp;$BG1699,$BT$3:$BT$578&amp;$BU$3:$BU$578&amp;$BV$3:$BV$578,0),MATCH(BJ$1,$BW$1:$CF$1,0))</f>
        <v>0</v>
      </c>
      <c r="BK1699" s="3">
        <f t="array" ref="BK1699">INDEX($D$21:$M$44,MATCH($BD1699&amp;$BF1699,$C$21:$C$44&amp;$B$21:$B$44,0),MATCH(BK$1,$D$16:$M$16,0))+VLOOKUP($BE1699,战斗属性模型!$K$22:$O$24,BK$2,FALSE)*INDEX($BW$3:$CF$578,MATCH($BD1699&amp;$BF1699&amp;$BG1699,$BT$3:$BT$578&amp;$BU$3:$BU$578&amp;$BV$3:$BV$578,0),MATCH(BK$1,$BW$1:$CF$1,0))</f>
        <v>585.59999999999991</v>
      </c>
      <c r="BL1699" s="3"/>
      <c r="BM1699" s="3"/>
      <c r="BN1699" s="3"/>
      <c r="BO1699" s="3"/>
      <c r="BP1699" s="3"/>
      <c r="BQ1699" s="3"/>
    </row>
    <row r="1700" spans="56:69" x14ac:dyDescent="0.2">
      <c r="BD1700" t="str">
        <f t="shared" si="1249"/>
        <v>鞋子</v>
      </c>
      <c r="BE1700">
        <f t="shared" si="1250"/>
        <v>3</v>
      </c>
      <c r="BF1700">
        <f t="shared" ref="BF1700:BG1700" si="1274">BF1124</f>
        <v>2</v>
      </c>
      <c r="BG1700">
        <f t="shared" si="1274"/>
        <v>18</v>
      </c>
      <c r="BH1700" s="3">
        <f t="array" ref="BH1700">INDEX($D$21:$M$44,MATCH($BD1700&amp;$BF1700,$C$21:$C$44&amp;$B$21:$B$44,0),MATCH(BH$1,$D$16:$M$16,0))+VLOOKUP($BE1700,战斗属性模型!$K$22:$O$24,BH$2,FALSE)*INDEX($BW$3:$CF$578,MATCH($BD1700&amp;$BF1700&amp;$BG1700,$BT$3:$BT$578&amp;$BU$3:$BU$578&amp;$BV$3:$BV$578,0),MATCH(BH$1,$BW$1:$CF$1,0))</f>
        <v>285.60000000000002</v>
      </c>
      <c r="BI1700" s="3">
        <f t="array" ref="BI1700">INDEX($D$21:$M$44,MATCH($BD1700&amp;$BF1700,$C$21:$C$44&amp;$B$21:$B$44,0),MATCH(BI$1,$D$16:$M$16,0))+VLOOKUP($BE1700,战斗属性模型!$K$22:$O$24,BI$2,FALSE)*INDEX($BW$3:$CF$578,MATCH($BD1700&amp;$BF1700&amp;$BG1700,$BT$3:$BT$578&amp;$BU$3:$BU$578&amp;$BV$3:$BV$578,0),MATCH(BI$1,$BW$1:$CF$1,0))</f>
        <v>0</v>
      </c>
      <c r="BJ1700" s="3">
        <f t="array" ref="BJ1700">INDEX($D$21:$M$44,MATCH($BD1700&amp;$BF1700,$C$21:$C$44&amp;$B$21:$B$44,0),MATCH(BJ$1,$D$16:$M$16,0))+VLOOKUP($BE1700,战斗属性模型!$K$22:$O$24,BJ$2,FALSE)*INDEX($BW$3:$CF$578,MATCH($BD1700&amp;$BF1700&amp;$BG1700,$BT$3:$BT$578&amp;$BU$3:$BU$578&amp;$BV$3:$BV$578,0),MATCH(BJ$1,$BW$1:$CF$1,0))</f>
        <v>0</v>
      </c>
      <c r="BK1700" s="3">
        <f t="array" ref="BK1700">INDEX($D$21:$M$44,MATCH($BD1700&amp;$BF1700,$C$21:$C$44&amp;$B$21:$B$44,0),MATCH(BK$1,$D$16:$M$16,0))+VLOOKUP($BE1700,战斗属性模型!$K$22:$O$24,BK$2,FALSE)*INDEX($BW$3:$CF$578,MATCH($BD1700&amp;$BF1700&amp;$BG1700,$BT$3:$BT$578&amp;$BU$3:$BU$578&amp;$BV$3:$BV$578,0),MATCH(BK$1,$BW$1:$CF$1,0))</f>
        <v>614.4</v>
      </c>
      <c r="BL1700" s="3"/>
      <c r="BM1700" s="3"/>
      <c r="BN1700" s="3"/>
      <c r="BO1700" s="3"/>
      <c r="BP1700" s="3"/>
      <c r="BQ1700" s="3"/>
    </row>
    <row r="1701" spans="56:69" x14ac:dyDescent="0.2">
      <c r="BD1701" t="str">
        <f t="shared" si="1249"/>
        <v>鞋子</v>
      </c>
      <c r="BE1701">
        <f t="shared" si="1250"/>
        <v>3</v>
      </c>
      <c r="BF1701">
        <f t="shared" ref="BF1701:BG1701" si="1275">BF1125</f>
        <v>2</v>
      </c>
      <c r="BG1701">
        <f t="shared" si="1275"/>
        <v>19</v>
      </c>
      <c r="BH1701" s="3">
        <f t="array" ref="BH1701">INDEX($D$21:$M$44,MATCH($BD1701&amp;$BF1701,$C$21:$C$44&amp;$B$21:$B$44,0),MATCH(BH$1,$D$16:$M$16,0))+VLOOKUP($BE1701,战斗属性模型!$K$22:$O$24,BH$2,FALSE)*INDEX($BW$3:$CF$578,MATCH($BD1701&amp;$BF1701&amp;$BG1701,$BT$3:$BT$578&amp;$BU$3:$BU$578&amp;$BV$3:$BV$578,0),MATCH(BH$1,$BW$1:$CF$1,0))</f>
        <v>298.8</v>
      </c>
      <c r="BI1701" s="3">
        <f t="array" ref="BI1701">INDEX($D$21:$M$44,MATCH($BD1701&amp;$BF1701,$C$21:$C$44&amp;$B$21:$B$44,0),MATCH(BI$1,$D$16:$M$16,0))+VLOOKUP($BE1701,战斗属性模型!$K$22:$O$24,BI$2,FALSE)*INDEX($BW$3:$CF$578,MATCH($BD1701&amp;$BF1701&amp;$BG1701,$BT$3:$BT$578&amp;$BU$3:$BU$578&amp;$BV$3:$BV$578,0),MATCH(BI$1,$BW$1:$CF$1,0))</f>
        <v>0</v>
      </c>
      <c r="BJ1701" s="3">
        <f t="array" ref="BJ1701">INDEX($D$21:$M$44,MATCH($BD1701&amp;$BF1701,$C$21:$C$44&amp;$B$21:$B$44,0),MATCH(BJ$1,$D$16:$M$16,0))+VLOOKUP($BE1701,战斗属性模型!$K$22:$O$24,BJ$2,FALSE)*INDEX($BW$3:$CF$578,MATCH($BD1701&amp;$BF1701&amp;$BG1701,$BT$3:$BT$578&amp;$BU$3:$BU$578&amp;$BV$3:$BV$578,0),MATCH(BJ$1,$BW$1:$CF$1,0))</f>
        <v>0</v>
      </c>
      <c r="BK1701" s="3">
        <f t="array" ref="BK1701">INDEX($D$21:$M$44,MATCH($BD1701&amp;$BF1701,$C$21:$C$44&amp;$B$21:$B$44,0),MATCH(BK$1,$D$16:$M$16,0))+VLOOKUP($BE1701,战斗属性模型!$K$22:$O$24,BK$2,FALSE)*INDEX($BW$3:$CF$578,MATCH($BD1701&amp;$BF1701&amp;$BG1701,$BT$3:$BT$578&amp;$BU$3:$BU$578&amp;$BV$3:$BV$578,0),MATCH(BK$1,$BW$1:$CF$1,0))</f>
        <v>643.19999999999993</v>
      </c>
      <c r="BL1701" s="3"/>
      <c r="BM1701" s="3"/>
      <c r="BN1701" s="3"/>
      <c r="BO1701" s="3"/>
      <c r="BP1701" s="3"/>
      <c r="BQ1701" s="3"/>
    </row>
    <row r="1702" spans="56:69" x14ac:dyDescent="0.2">
      <c r="BD1702" t="str">
        <f t="shared" si="1249"/>
        <v>鞋子</v>
      </c>
      <c r="BE1702">
        <f t="shared" si="1250"/>
        <v>3</v>
      </c>
      <c r="BF1702">
        <f t="shared" ref="BF1702:BG1702" si="1276">BF1126</f>
        <v>2</v>
      </c>
      <c r="BG1702">
        <f t="shared" si="1276"/>
        <v>20</v>
      </c>
      <c r="BH1702" s="3">
        <f t="array" ref="BH1702">INDEX($D$21:$M$44,MATCH($BD1702&amp;$BF1702,$C$21:$C$44&amp;$B$21:$B$44,0),MATCH(BH$1,$D$16:$M$16,0))+VLOOKUP($BE1702,战斗属性模型!$K$22:$O$24,BH$2,FALSE)*INDEX($BW$3:$CF$578,MATCH($BD1702&amp;$BF1702&amp;$BG1702,$BT$3:$BT$578&amp;$BU$3:$BU$578&amp;$BV$3:$BV$578,0),MATCH(BH$1,$BW$1:$CF$1,0))</f>
        <v>312</v>
      </c>
      <c r="BI1702" s="3">
        <f t="array" ref="BI1702">INDEX($D$21:$M$44,MATCH($BD1702&amp;$BF1702,$C$21:$C$44&amp;$B$21:$B$44,0),MATCH(BI$1,$D$16:$M$16,0))+VLOOKUP($BE1702,战斗属性模型!$K$22:$O$24,BI$2,FALSE)*INDEX($BW$3:$CF$578,MATCH($BD1702&amp;$BF1702&amp;$BG1702,$BT$3:$BT$578&amp;$BU$3:$BU$578&amp;$BV$3:$BV$578,0),MATCH(BI$1,$BW$1:$CF$1,0))</f>
        <v>0</v>
      </c>
      <c r="BJ1702" s="3">
        <f t="array" ref="BJ1702">INDEX($D$21:$M$44,MATCH($BD1702&amp;$BF1702,$C$21:$C$44&amp;$B$21:$B$44,0),MATCH(BJ$1,$D$16:$M$16,0))+VLOOKUP($BE1702,战斗属性模型!$K$22:$O$24,BJ$2,FALSE)*INDEX($BW$3:$CF$578,MATCH($BD1702&amp;$BF1702&amp;$BG1702,$BT$3:$BT$578&amp;$BU$3:$BU$578&amp;$BV$3:$BV$578,0),MATCH(BJ$1,$BW$1:$CF$1,0))</f>
        <v>0</v>
      </c>
      <c r="BK1702" s="3">
        <f t="array" ref="BK1702">INDEX($D$21:$M$44,MATCH($BD1702&amp;$BF1702,$C$21:$C$44&amp;$B$21:$B$44,0),MATCH(BK$1,$D$16:$M$16,0))+VLOOKUP($BE1702,战斗属性模型!$K$22:$O$24,BK$2,FALSE)*INDEX($BW$3:$CF$578,MATCH($BD1702&amp;$BF1702&amp;$BG1702,$BT$3:$BT$578&amp;$BU$3:$BU$578&amp;$BV$3:$BV$578,0),MATCH(BK$1,$BW$1:$CF$1,0))</f>
        <v>672</v>
      </c>
      <c r="BL1702" s="3"/>
      <c r="BM1702" s="3"/>
      <c r="BN1702" s="3"/>
      <c r="BO1702" s="3"/>
      <c r="BP1702" s="3"/>
      <c r="BQ1702" s="3"/>
    </row>
    <row r="1703" spans="56:69" x14ac:dyDescent="0.2">
      <c r="BD1703" t="str">
        <f t="shared" si="1249"/>
        <v>鞋子</v>
      </c>
      <c r="BE1703">
        <f t="shared" si="1250"/>
        <v>3</v>
      </c>
      <c r="BF1703">
        <f t="shared" ref="BF1703:BG1703" si="1277">BF1127</f>
        <v>2</v>
      </c>
      <c r="BG1703">
        <f t="shared" si="1277"/>
        <v>21</v>
      </c>
      <c r="BH1703" s="3">
        <f t="array" ref="BH1703">INDEX($D$21:$M$44,MATCH($BD1703&amp;$BF1703,$C$21:$C$44&amp;$B$21:$B$44,0),MATCH(BH$1,$D$16:$M$16,0))+VLOOKUP($BE1703,战斗属性模型!$K$22:$O$24,BH$2,FALSE)*INDEX($BW$3:$CF$578,MATCH($BD1703&amp;$BF1703&amp;$BG1703,$BT$3:$BT$578&amp;$BU$3:$BU$578&amp;$BV$3:$BV$578,0),MATCH(BH$1,$BW$1:$CF$1,0))</f>
        <v>325.20000000000005</v>
      </c>
      <c r="BI1703" s="3">
        <f t="array" ref="BI1703">INDEX($D$21:$M$44,MATCH($BD1703&amp;$BF1703,$C$21:$C$44&amp;$B$21:$B$44,0),MATCH(BI$1,$D$16:$M$16,0))+VLOOKUP($BE1703,战斗属性模型!$K$22:$O$24,BI$2,FALSE)*INDEX($BW$3:$CF$578,MATCH($BD1703&amp;$BF1703&amp;$BG1703,$BT$3:$BT$578&amp;$BU$3:$BU$578&amp;$BV$3:$BV$578,0),MATCH(BI$1,$BW$1:$CF$1,0))</f>
        <v>0</v>
      </c>
      <c r="BJ1703" s="3">
        <f t="array" ref="BJ1703">INDEX($D$21:$M$44,MATCH($BD1703&amp;$BF1703,$C$21:$C$44&amp;$B$21:$B$44,0),MATCH(BJ$1,$D$16:$M$16,0))+VLOOKUP($BE1703,战斗属性模型!$K$22:$O$24,BJ$2,FALSE)*INDEX($BW$3:$CF$578,MATCH($BD1703&amp;$BF1703&amp;$BG1703,$BT$3:$BT$578&amp;$BU$3:$BU$578&amp;$BV$3:$BV$578,0),MATCH(BJ$1,$BW$1:$CF$1,0))</f>
        <v>0</v>
      </c>
      <c r="BK1703" s="3">
        <f t="array" ref="BK1703">INDEX($D$21:$M$44,MATCH($BD1703&amp;$BF1703,$C$21:$C$44&amp;$B$21:$B$44,0),MATCH(BK$1,$D$16:$M$16,0))+VLOOKUP($BE1703,战斗属性模型!$K$22:$O$24,BK$2,FALSE)*INDEX($BW$3:$CF$578,MATCH($BD1703&amp;$BF1703&amp;$BG1703,$BT$3:$BT$578&amp;$BU$3:$BU$578&amp;$BV$3:$BV$578,0),MATCH(BK$1,$BW$1:$CF$1,0))</f>
        <v>700.8</v>
      </c>
      <c r="BL1703" s="3"/>
      <c r="BM1703" s="3"/>
      <c r="BN1703" s="3"/>
      <c r="BO1703" s="3"/>
      <c r="BP1703" s="3"/>
      <c r="BQ1703" s="3"/>
    </row>
    <row r="1704" spans="56:69" x14ac:dyDescent="0.2">
      <c r="BD1704" t="str">
        <f t="shared" si="1249"/>
        <v>鞋子</v>
      </c>
      <c r="BE1704">
        <f t="shared" si="1250"/>
        <v>3</v>
      </c>
      <c r="BF1704">
        <f t="shared" ref="BF1704:BG1704" si="1278">BF1128</f>
        <v>2</v>
      </c>
      <c r="BG1704">
        <f t="shared" si="1278"/>
        <v>22</v>
      </c>
      <c r="BH1704" s="3">
        <f t="array" ref="BH1704">INDEX($D$21:$M$44,MATCH($BD1704&amp;$BF1704,$C$21:$C$44&amp;$B$21:$B$44,0),MATCH(BH$1,$D$16:$M$16,0))+VLOOKUP($BE1704,战斗属性模型!$K$22:$O$24,BH$2,FALSE)*INDEX($BW$3:$CF$578,MATCH($BD1704&amp;$BF1704&amp;$BG1704,$BT$3:$BT$578&amp;$BU$3:$BU$578&amp;$BV$3:$BV$578,0),MATCH(BH$1,$BW$1:$CF$1,0))</f>
        <v>338.40000000000003</v>
      </c>
      <c r="BI1704" s="3">
        <f t="array" ref="BI1704">INDEX($D$21:$M$44,MATCH($BD1704&amp;$BF1704,$C$21:$C$44&amp;$B$21:$B$44,0),MATCH(BI$1,$D$16:$M$16,0))+VLOOKUP($BE1704,战斗属性模型!$K$22:$O$24,BI$2,FALSE)*INDEX($BW$3:$CF$578,MATCH($BD1704&amp;$BF1704&amp;$BG1704,$BT$3:$BT$578&amp;$BU$3:$BU$578&amp;$BV$3:$BV$578,0),MATCH(BI$1,$BW$1:$CF$1,0))</f>
        <v>0</v>
      </c>
      <c r="BJ1704" s="3">
        <f t="array" ref="BJ1704">INDEX($D$21:$M$44,MATCH($BD1704&amp;$BF1704,$C$21:$C$44&amp;$B$21:$B$44,0),MATCH(BJ$1,$D$16:$M$16,0))+VLOOKUP($BE1704,战斗属性模型!$K$22:$O$24,BJ$2,FALSE)*INDEX($BW$3:$CF$578,MATCH($BD1704&amp;$BF1704&amp;$BG1704,$BT$3:$BT$578&amp;$BU$3:$BU$578&amp;$BV$3:$BV$578,0),MATCH(BJ$1,$BW$1:$CF$1,0))</f>
        <v>0</v>
      </c>
      <c r="BK1704" s="3">
        <f t="array" ref="BK1704">INDEX($D$21:$M$44,MATCH($BD1704&amp;$BF1704,$C$21:$C$44&amp;$B$21:$B$44,0),MATCH(BK$1,$D$16:$M$16,0))+VLOOKUP($BE1704,战斗属性模型!$K$22:$O$24,BK$2,FALSE)*INDEX($BW$3:$CF$578,MATCH($BD1704&amp;$BF1704&amp;$BG1704,$BT$3:$BT$578&amp;$BU$3:$BU$578&amp;$BV$3:$BV$578,0),MATCH(BK$1,$BW$1:$CF$1,0))</f>
        <v>729.6</v>
      </c>
      <c r="BL1704" s="3"/>
      <c r="BM1704" s="3"/>
      <c r="BN1704" s="3"/>
      <c r="BO1704" s="3"/>
      <c r="BP1704" s="3"/>
      <c r="BQ1704" s="3"/>
    </row>
    <row r="1705" spans="56:69" x14ac:dyDescent="0.2">
      <c r="BD1705" t="str">
        <f t="shared" si="1249"/>
        <v>鞋子</v>
      </c>
      <c r="BE1705">
        <f t="shared" si="1250"/>
        <v>3</v>
      </c>
      <c r="BF1705">
        <f t="shared" ref="BF1705:BG1705" si="1279">BF1129</f>
        <v>2</v>
      </c>
      <c r="BG1705">
        <f t="shared" si="1279"/>
        <v>23</v>
      </c>
      <c r="BH1705" s="3">
        <f t="array" ref="BH1705">INDEX($D$21:$M$44,MATCH($BD1705&amp;$BF1705,$C$21:$C$44&amp;$B$21:$B$44,0),MATCH(BH$1,$D$16:$M$16,0))+VLOOKUP($BE1705,战斗属性模型!$K$22:$O$24,BH$2,FALSE)*INDEX($BW$3:$CF$578,MATCH($BD1705&amp;$BF1705&amp;$BG1705,$BT$3:$BT$578&amp;$BU$3:$BU$578&amp;$BV$3:$BV$578,0),MATCH(BH$1,$BW$1:$CF$1,0))</f>
        <v>351.6</v>
      </c>
      <c r="BI1705" s="3">
        <f t="array" ref="BI1705">INDEX($D$21:$M$44,MATCH($BD1705&amp;$BF1705,$C$21:$C$44&amp;$B$21:$B$44,0),MATCH(BI$1,$D$16:$M$16,0))+VLOOKUP($BE1705,战斗属性模型!$K$22:$O$24,BI$2,FALSE)*INDEX($BW$3:$CF$578,MATCH($BD1705&amp;$BF1705&amp;$BG1705,$BT$3:$BT$578&amp;$BU$3:$BU$578&amp;$BV$3:$BV$578,0),MATCH(BI$1,$BW$1:$CF$1,0))</f>
        <v>0</v>
      </c>
      <c r="BJ1705" s="3">
        <f t="array" ref="BJ1705">INDEX($D$21:$M$44,MATCH($BD1705&amp;$BF1705,$C$21:$C$44&amp;$B$21:$B$44,0),MATCH(BJ$1,$D$16:$M$16,0))+VLOOKUP($BE1705,战斗属性模型!$K$22:$O$24,BJ$2,FALSE)*INDEX($BW$3:$CF$578,MATCH($BD1705&amp;$BF1705&amp;$BG1705,$BT$3:$BT$578&amp;$BU$3:$BU$578&amp;$BV$3:$BV$578,0),MATCH(BJ$1,$BW$1:$CF$1,0))</f>
        <v>0</v>
      </c>
      <c r="BK1705" s="3">
        <f t="array" ref="BK1705">INDEX($D$21:$M$44,MATCH($BD1705&amp;$BF1705,$C$21:$C$44&amp;$B$21:$B$44,0),MATCH(BK$1,$D$16:$M$16,0))+VLOOKUP($BE1705,战斗属性模型!$K$22:$O$24,BK$2,FALSE)*INDEX($BW$3:$CF$578,MATCH($BD1705&amp;$BF1705&amp;$BG1705,$BT$3:$BT$578&amp;$BU$3:$BU$578&amp;$BV$3:$BV$578,0),MATCH(BK$1,$BW$1:$CF$1,0))</f>
        <v>758.4</v>
      </c>
      <c r="BL1705" s="3"/>
      <c r="BM1705" s="3"/>
      <c r="BN1705" s="3"/>
      <c r="BO1705" s="3"/>
      <c r="BP1705" s="3"/>
      <c r="BQ1705" s="3"/>
    </row>
    <row r="1706" spans="56:69" x14ac:dyDescent="0.2">
      <c r="BD1706" t="str">
        <f t="shared" si="1249"/>
        <v>鞋子</v>
      </c>
      <c r="BE1706">
        <f t="shared" si="1250"/>
        <v>3</v>
      </c>
      <c r="BF1706">
        <f t="shared" ref="BF1706:BG1706" si="1280">BF1130</f>
        <v>2</v>
      </c>
      <c r="BG1706">
        <f t="shared" si="1280"/>
        <v>24</v>
      </c>
      <c r="BH1706" s="3">
        <f t="array" ref="BH1706">INDEX($D$21:$M$44,MATCH($BD1706&amp;$BF1706,$C$21:$C$44&amp;$B$21:$B$44,0),MATCH(BH$1,$D$16:$M$16,0))+VLOOKUP($BE1706,战斗属性模型!$K$22:$O$24,BH$2,FALSE)*INDEX($BW$3:$CF$578,MATCH($BD1706&amp;$BF1706&amp;$BG1706,$BT$3:$BT$578&amp;$BU$3:$BU$578&amp;$BV$3:$BV$578,0),MATCH(BH$1,$BW$1:$CF$1,0))</f>
        <v>364.8</v>
      </c>
      <c r="BI1706" s="3">
        <f t="array" ref="BI1706">INDEX($D$21:$M$44,MATCH($BD1706&amp;$BF1706,$C$21:$C$44&amp;$B$21:$B$44,0),MATCH(BI$1,$D$16:$M$16,0))+VLOOKUP($BE1706,战斗属性模型!$K$22:$O$24,BI$2,FALSE)*INDEX($BW$3:$CF$578,MATCH($BD1706&amp;$BF1706&amp;$BG1706,$BT$3:$BT$578&amp;$BU$3:$BU$578&amp;$BV$3:$BV$578,0),MATCH(BI$1,$BW$1:$CF$1,0))</f>
        <v>0</v>
      </c>
      <c r="BJ1706" s="3">
        <f t="array" ref="BJ1706">INDEX($D$21:$M$44,MATCH($BD1706&amp;$BF1706,$C$21:$C$44&amp;$B$21:$B$44,0),MATCH(BJ$1,$D$16:$M$16,0))+VLOOKUP($BE1706,战斗属性模型!$K$22:$O$24,BJ$2,FALSE)*INDEX($BW$3:$CF$578,MATCH($BD1706&amp;$BF1706&amp;$BG1706,$BT$3:$BT$578&amp;$BU$3:$BU$578&amp;$BV$3:$BV$578,0),MATCH(BJ$1,$BW$1:$CF$1,0))</f>
        <v>0</v>
      </c>
      <c r="BK1706" s="3">
        <f t="array" ref="BK1706">INDEX($D$21:$M$44,MATCH($BD1706&amp;$BF1706,$C$21:$C$44&amp;$B$21:$B$44,0),MATCH(BK$1,$D$16:$M$16,0))+VLOOKUP($BE1706,战斗属性模型!$K$22:$O$24,BK$2,FALSE)*INDEX($BW$3:$CF$578,MATCH($BD1706&amp;$BF1706&amp;$BG1706,$BT$3:$BT$578&amp;$BU$3:$BU$578&amp;$BV$3:$BV$578,0),MATCH(BK$1,$BW$1:$CF$1,0))</f>
        <v>787.19999999999993</v>
      </c>
      <c r="BL1706" s="3"/>
      <c r="BM1706" s="3"/>
      <c r="BN1706" s="3"/>
      <c r="BO1706" s="3"/>
      <c r="BP1706" s="3"/>
      <c r="BQ1706" s="3"/>
    </row>
    <row r="1707" spans="56:69" x14ac:dyDescent="0.2">
      <c r="BD1707" t="str">
        <f t="shared" si="1249"/>
        <v>鞋子</v>
      </c>
      <c r="BE1707">
        <f t="shared" si="1250"/>
        <v>3</v>
      </c>
      <c r="BF1707">
        <f t="shared" ref="BF1707:BG1707" si="1281">BF1131</f>
        <v>3</v>
      </c>
      <c r="BG1707">
        <f t="shared" si="1281"/>
        <v>1</v>
      </c>
      <c r="BH1707" s="3">
        <f t="array" ref="BH1707">INDEX($D$21:$M$44,MATCH($BD1707&amp;$BF1707,$C$21:$C$44&amp;$B$21:$B$44,0),MATCH(BH$1,$D$16:$M$16,0))+VLOOKUP($BE1707,战斗属性模型!$K$22:$O$24,BH$2,FALSE)*INDEX($BW$3:$CF$578,MATCH($BD1707&amp;$BF1707&amp;$BG1707,$BT$3:$BT$578&amp;$BU$3:$BU$578&amp;$BV$3:$BV$578,0),MATCH(BH$1,$BW$1:$CF$1,0))</f>
        <v>81.599999999999994</v>
      </c>
      <c r="BI1707" s="3">
        <f t="array" ref="BI1707">INDEX($D$21:$M$44,MATCH($BD1707&amp;$BF1707,$C$21:$C$44&amp;$B$21:$B$44,0),MATCH(BI$1,$D$16:$M$16,0))+VLOOKUP($BE1707,战斗属性模型!$K$22:$O$24,BI$2,FALSE)*INDEX($BW$3:$CF$578,MATCH($BD1707&amp;$BF1707&amp;$BG1707,$BT$3:$BT$578&amp;$BU$3:$BU$578&amp;$BV$3:$BV$578,0),MATCH(BI$1,$BW$1:$CF$1,0))</f>
        <v>0</v>
      </c>
      <c r="BJ1707" s="3">
        <f t="array" ref="BJ1707">INDEX($D$21:$M$44,MATCH($BD1707&amp;$BF1707,$C$21:$C$44&amp;$B$21:$B$44,0),MATCH(BJ$1,$D$16:$M$16,0))+VLOOKUP($BE1707,战斗属性模型!$K$22:$O$24,BJ$2,FALSE)*INDEX($BW$3:$CF$578,MATCH($BD1707&amp;$BF1707&amp;$BG1707,$BT$3:$BT$578&amp;$BU$3:$BU$578&amp;$BV$3:$BV$578,0),MATCH(BJ$1,$BW$1:$CF$1,0))</f>
        <v>0</v>
      </c>
      <c r="BK1707" s="3">
        <f t="array" ref="BK1707">INDEX($D$21:$M$44,MATCH($BD1707&amp;$BF1707,$C$21:$C$44&amp;$B$21:$B$44,0),MATCH(BK$1,$D$16:$M$16,0))+VLOOKUP($BE1707,战斗属性模型!$K$22:$O$24,BK$2,FALSE)*INDEX($BW$3:$CF$578,MATCH($BD1707&amp;$BF1707&amp;$BG1707,$BT$3:$BT$578&amp;$BU$3:$BU$578&amp;$BV$3:$BV$578,0),MATCH(BK$1,$BW$1:$CF$1,0))</f>
        <v>166.4</v>
      </c>
      <c r="BL1707" s="3"/>
      <c r="BM1707" s="3"/>
      <c r="BN1707" s="3"/>
      <c r="BO1707" s="3"/>
      <c r="BP1707" s="3"/>
      <c r="BQ1707" s="3"/>
    </row>
    <row r="1708" spans="56:69" x14ac:dyDescent="0.2">
      <c r="BD1708" t="str">
        <f t="shared" si="1249"/>
        <v>鞋子</v>
      </c>
      <c r="BE1708">
        <f t="shared" si="1250"/>
        <v>3</v>
      </c>
      <c r="BF1708">
        <f t="shared" ref="BF1708:BG1708" si="1282">BF1132</f>
        <v>3</v>
      </c>
      <c r="BG1708">
        <f t="shared" si="1282"/>
        <v>2</v>
      </c>
      <c r="BH1708" s="3">
        <f t="array" ref="BH1708">INDEX($D$21:$M$44,MATCH($BD1708&amp;$BF1708,$C$21:$C$44&amp;$B$21:$B$44,0),MATCH(BH$1,$D$16:$M$16,0))+VLOOKUP($BE1708,战斗属性模型!$K$22:$O$24,BH$2,FALSE)*INDEX($BW$3:$CF$578,MATCH($BD1708&amp;$BF1708&amp;$BG1708,$BT$3:$BT$578&amp;$BU$3:$BU$578&amp;$BV$3:$BV$578,0),MATCH(BH$1,$BW$1:$CF$1,0))</f>
        <v>99.2</v>
      </c>
      <c r="BI1708" s="3">
        <f t="array" ref="BI1708">INDEX($D$21:$M$44,MATCH($BD1708&amp;$BF1708,$C$21:$C$44&amp;$B$21:$B$44,0),MATCH(BI$1,$D$16:$M$16,0))+VLOOKUP($BE1708,战斗属性模型!$K$22:$O$24,BI$2,FALSE)*INDEX($BW$3:$CF$578,MATCH($BD1708&amp;$BF1708&amp;$BG1708,$BT$3:$BT$578&amp;$BU$3:$BU$578&amp;$BV$3:$BV$578,0),MATCH(BI$1,$BW$1:$CF$1,0))</f>
        <v>0</v>
      </c>
      <c r="BJ1708" s="3">
        <f t="array" ref="BJ1708">INDEX($D$21:$M$44,MATCH($BD1708&amp;$BF1708,$C$21:$C$44&amp;$B$21:$B$44,0),MATCH(BJ$1,$D$16:$M$16,0))+VLOOKUP($BE1708,战斗属性模型!$K$22:$O$24,BJ$2,FALSE)*INDEX($BW$3:$CF$578,MATCH($BD1708&amp;$BF1708&amp;$BG1708,$BT$3:$BT$578&amp;$BU$3:$BU$578&amp;$BV$3:$BV$578,0),MATCH(BJ$1,$BW$1:$CF$1,0))</f>
        <v>0</v>
      </c>
      <c r="BK1708" s="3">
        <f t="array" ref="BK1708">INDEX($D$21:$M$44,MATCH($BD1708&amp;$BF1708,$C$21:$C$44&amp;$B$21:$B$44,0),MATCH(BK$1,$D$16:$M$16,0))+VLOOKUP($BE1708,战斗属性模型!$K$22:$O$24,BK$2,FALSE)*INDEX($BW$3:$CF$578,MATCH($BD1708&amp;$BF1708&amp;$BG1708,$BT$3:$BT$578&amp;$BU$3:$BU$578&amp;$BV$3:$BV$578,0),MATCH(BK$1,$BW$1:$CF$1,0))</f>
        <v>204.8</v>
      </c>
      <c r="BL1708" s="3"/>
      <c r="BM1708" s="3"/>
      <c r="BN1708" s="3"/>
      <c r="BO1708" s="3"/>
      <c r="BP1708" s="3"/>
      <c r="BQ1708" s="3"/>
    </row>
    <row r="1709" spans="56:69" x14ac:dyDescent="0.2">
      <c r="BD1709" t="str">
        <f t="shared" si="1249"/>
        <v>鞋子</v>
      </c>
      <c r="BE1709">
        <f t="shared" si="1250"/>
        <v>3</v>
      </c>
      <c r="BF1709">
        <f t="shared" ref="BF1709:BG1709" si="1283">BF1133</f>
        <v>3</v>
      </c>
      <c r="BG1709">
        <f t="shared" si="1283"/>
        <v>3</v>
      </c>
      <c r="BH1709" s="3">
        <f t="array" ref="BH1709">INDEX($D$21:$M$44,MATCH($BD1709&amp;$BF1709,$C$21:$C$44&amp;$B$21:$B$44,0),MATCH(BH$1,$D$16:$M$16,0))+VLOOKUP($BE1709,战斗属性模型!$K$22:$O$24,BH$2,FALSE)*INDEX($BW$3:$CF$578,MATCH($BD1709&amp;$BF1709&amp;$BG1709,$BT$3:$BT$578&amp;$BU$3:$BU$578&amp;$BV$3:$BV$578,0),MATCH(BH$1,$BW$1:$CF$1,0))</f>
        <v>116.80000000000001</v>
      </c>
      <c r="BI1709" s="3">
        <f t="array" ref="BI1709">INDEX($D$21:$M$44,MATCH($BD1709&amp;$BF1709,$C$21:$C$44&amp;$B$21:$B$44,0),MATCH(BI$1,$D$16:$M$16,0))+VLOOKUP($BE1709,战斗属性模型!$K$22:$O$24,BI$2,FALSE)*INDEX($BW$3:$CF$578,MATCH($BD1709&amp;$BF1709&amp;$BG1709,$BT$3:$BT$578&amp;$BU$3:$BU$578&amp;$BV$3:$BV$578,0),MATCH(BI$1,$BW$1:$CF$1,0))</f>
        <v>0</v>
      </c>
      <c r="BJ1709" s="3">
        <f t="array" ref="BJ1709">INDEX($D$21:$M$44,MATCH($BD1709&amp;$BF1709,$C$21:$C$44&amp;$B$21:$B$44,0),MATCH(BJ$1,$D$16:$M$16,0))+VLOOKUP($BE1709,战斗属性模型!$K$22:$O$24,BJ$2,FALSE)*INDEX($BW$3:$CF$578,MATCH($BD1709&amp;$BF1709&amp;$BG1709,$BT$3:$BT$578&amp;$BU$3:$BU$578&amp;$BV$3:$BV$578,0),MATCH(BJ$1,$BW$1:$CF$1,0))</f>
        <v>0</v>
      </c>
      <c r="BK1709" s="3">
        <f t="array" ref="BK1709">INDEX($D$21:$M$44,MATCH($BD1709&amp;$BF1709,$C$21:$C$44&amp;$B$21:$B$44,0),MATCH(BK$1,$D$16:$M$16,0))+VLOOKUP($BE1709,战斗属性模型!$K$22:$O$24,BK$2,FALSE)*INDEX($BW$3:$CF$578,MATCH($BD1709&amp;$BF1709&amp;$BG1709,$BT$3:$BT$578&amp;$BU$3:$BU$578&amp;$BV$3:$BV$578,0),MATCH(BK$1,$BW$1:$CF$1,0))</f>
        <v>243.2</v>
      </c>
      <c r="BL1709" s="3"/>
      <c r="BM1709" s="3"/>
      <c r="BN1709" s="3"/>
      <c r="BO1709" s="3"/>
      <c r="BP1709" s="3"/>
      <c r="BQ1709" s="3"/>
    </row>
    <row r="1710" spans="56:69" x14ac:dyDescent="0.2">
      <c r="BD1710" t="str">
        <f t="shared" si="1249"/>
        <v>鞋子</v>
      </c>
      <c r="BE1710">
        <f t="shared" si="1250"/>
        <v>3</v>
      </c>
      <c r="BF1710">
        <f t="shared" ref="BF1710:BG1710" si="1284">BF1134</f>
        <v>3</v>
      </c>
      <c r="BG1710">
        <f t="shared" si="1284"/>
        <v>4</v>
      </c>
      <c r="BH1710" s="3">
        <f t="array" ref="BH1710">INDEX($D$21:$M$44,MATCH($BD1710&amp;$BF1710,$C$21:$C$44&amp;$B$21:$B$44,0),MATCH(BH$1,$D$16:$M$16,0))+VLOOKUP($BE1710,战斗属性模型!$K$22:$O$24,BH$2,FALSE)*INDEX($BW$3:$CF$578,MATCH($BD1710&amp;$BF1710&amp;$BG1710,$BT$3:$BT$578&amp;$BU$3:$BU$578&amp;$BV$3:$BV$578,0),MATCH(BH$1,$BW$1:$CF$1,0))</f>
        <v>134.4</v>
      </c>
      <c r="BI1710" s="3">
        <f t="array" ref="BI1710">INDEX($D$21:$M$44,MATCH($BD1710&amp;$BF1710,$C$21:$C$44&amp;$B$21:$B$44,0),MATCH(BI$1,$D$16:$M$16,0))+VLOOKUP($BE1710,战斗属性模型!$K$22:$O$24,BI$2,FALSE)*INDEX($BW$3:$CF$578,MATCH($BD1710&amp;$BF1710&amp;$BG1710,$BT$3:$BT$578&amp;$BU$3:$BU$578&amp;$BV$3:$BV$578,0),MATCH(BI$1,$BW$1:$CF$1,0))</f>
        <v>0</v>
      </c>
      <c r="BJ1710" s="3">
        <f t="array" ref="BJ1710">INDEX($D$21:$M$44,MATCH($BD1710&amp;$BF1710,$C$21:$C$44&amp;$B$21:$B$44,0),MATCH(BJ$1,$D$16:$M$16,0))+VLOOKUP($BE1710,战斗属性模型!$K$22:$O$24,BJ$2,FALSE)*INDEX($BW$3:$CF$578,MATCH($BD1710&amp;$BF1710&amp;$BG1710,$BT$3:$BT$578&amp;$BU$3:$BU$578&amp;$BV$3:$BV$578,0),MATCH(BJ$1,$BW$1:$CF$1,0))</f>
        <v>0</v>
      </c>
      <c r="BK1710" s="3">
        <f t="array" ref="BK1710">INDEX($D$21:$M$44,MATCH($BD1710&amp;$BF1710,$C$21:$C$44&amp;$B$21:$B$44,0),MATCH(BK$1,$D$16:$M$16,0))+VLOOKUP($BE1710,战斗属性模型!$K$22:$O$24,BK$2,FALSE)*INDEX($BW$3:$CF$578,MATCH($BD1710&amp;$BF1710&amp;$BG1710,$BT$3:$BT$578&amp;$BU$3:$BU$578&amp;$BV$3:$BV$578,0),MATCH(BK$1,$BW$1:$CF$1,0))</f>
        <v>281.60000000000002</v>
      </c>
      <c r="BL1710" s="3"/>
      <c r="BM1710" s="3"/>
      <c r="BN1710" s="3"/>
      <c r="BO1710" s="3"/>
      <c r="BP1710" s="3"/>
      <c r="BQ1710" s="3"/>
    </row>
    <row r="1711" spans="56:69" x14ac:dyDescent="0.2">
      <c r="BD1711" t="str">
        <f t="shared" si="1249"/>
        <v>鞋子</v>
      </c>
      <c r="BE1711">
        <f t="shared" si="1250"/>
        <v>3</v>
      </c>
      <c r="BF1711">
        <f t="shared" ref="BF1711:BG1711" si="1285">BF1135</f>
        <v>3</v>
      </c>
      <c r="BG1711">
        <f t="shared" si="1285"/>
        <v>5</v>
      </c>
      <c r="BH1711" s="3">
        <f t="array" ref="BH1711">INDEX($D$21:$M$44,MATCH($BD1711&amp;$BF1711,$C$21:$C$44&amp;$B$21:$B$44,0),MATCH(BH$1,$D$16:$M$16,0))+VLOOKUP($BE1711,战斗属性模型!$K$22:$O$24,BH$2,FALSE)*INDEX($BW$3:$CF$578,MATCH($BD1711&amp;$BF1711&amp;$BG1711,$BT$3:$BT$578&amp;$BU$3:$BU$578&amp;$BV$3:$BV$578,0),MATCH(BH$1,$BW$1:$CF$1,0))</f>
        <v>152</v>
      </c>
      <c r="BI1711" s="3">
        <f t="array" ref="BI1711">INDEX($D$21:$M$44,MATCH($BD1711&amp;$BF1711,$C$21:$C$44&amp;$B$21:$B$44,0),MATCH(BI$1,$D$16:$M$16,0))+VLOOKUP($BE1711,战斗属性模型!$K$22:$O$24,BI$2,FALSE)*INDEX($BW$3:$CF$578,MATCH($BD1711&amp;$BF1711&amp;$BG1711,$BT$3:$BT$578&amp;$BU$3:$BU$578&amp;$BV$3:$BV$578,0),MATCH(BI$1,$BW$1:$CF$1,0))</f>
        <v>0</v>
      </c>
      <c r="BJ1711" s="3">
        <f t="array" ref="BJ1711">INDEX($D$21:$M$44,MATCH($BD1711&amp;$BF1711,$C$21:$C$44&amp;$B$21:$B$44,0),MATCH(BJ$1,$D$16:$M$16,0))+VLOOKUP($BE1711,战斗属性模型!$K$22:$O$24,BJ$2,FALSE)*INDEX($BW$3:$CF$578,MATCH($BD1711&amp;$BF1711&amp;$BG1711,$BT$3:$BT$578&amp;$BU$3:$BU$578&amp;$BV$3:$BV$578,0),MATCH(BJ$1,$BW$1:$CF$1,0))</f>
        <v>0</v>
      </c>
      <c r="BK1711" s="3">
        <f t="array" ref="BK1711">INDEX($D$21:$M$44,MATCH($BD1711&amp;$BF1711,$C$21:$C$44&amp;$B$21:$B$44,0),MATCH(BK$1,$D$16:$M$16,0))+VLOOKUP($BE1711,战斗属性模型!$K$22:$O$24,BK$2,FALSE)*INDEX($BW$3:$CF$578,MATCH($BD1711&amp;$BF1711&amp;$BG1711,$BT$3:$BT$578&amp;$BU$3:$BU$578&amp;$BV$3:$BV$578,0),MATCH(BK$1,$BW$1:$CF$1,0))</f>
        <v>320</v>
      </c>
      <c r="BL1711" s="3"/>
      <c r="BM1711" s="3"/>
      <c r="BN1711" s="3"/>
      <c r="BO1711" s="3"/>
      <c r="BP1711" s="3"/>
      <c r="BQ1711" s="3"/>
    </row>
    <row r="1712" spans="56:69" x14ac:dyDescent="0.2">
      <c r="BD1712" t="str">
        <f t="shared" si="1249"/>
        <v>鞋子</v>
      </c>
      <c r="BE1712">
        <f t="shared" si="1250"/>
        <v>3</v>
      </c>
      <c r="BF1712">
        <f t="shared" ref="BF1712:BG1712" si="1286">BF1136</f>
        <v>3</v>
      </c>
      <c r="BG1712">
        <f t="shared" si="1286"/>
        <v>6</v>
      </c>
      <c r="BH1712" s="3">
        <f t="array" ref="BH1712">INDEX($D$21:$M$44,MATCH($BD1712&amp;$BF1712,$C$21:$C$44&amp;$B$21:$B$44,0),MATCH(BH$1,$D$16:$M$16,0))+VLOOKUP($BE1712,战斗属性模型!$K$22:$O$24,BH$2,FALSE)*INDEX($BW$3:$CF$578,MATCH($BD1712&amp;$BF1712&amp;$BG1712,$BT$3:$BT$578&amp;$BU$3:$BU$578&amp;$BV$3:$BV$578,0),MATCH(BH$1,$BW$1:$CF$1,0))</f>
        <v>169.60000000000002</v>
      </c>
      <c r="BI1712" s="3">
        <f t="array" ref="BI1712">INDEX($D$21:$M$44,MATCH($BD1712&amp;$BF1712,$C$21:$C$44&amp;$B$21:$B$44,0),MATCH(BI$1,$D$16:$M$16,0))+VLOOKUP($BE1712,战斗属性模型!$K$22:$O$24,BI$2,FALSE)*INDEX($BW$3:$CF$578,MATCH($BD1712&amp;$BF1712&amp;$BG1712,$BT$3:$BT$578&amp;$BU$3:$BU$578&amp;$BV$3:$BV$578,0),MATCH(BI$1,$BW$1:$CF$1,0))</f>
        <v>0</v>
      </c>
      <c r="BJ1712" s="3">
        <f t="array" ref="BJ1712">INDEX($D$21:$M$44,MATCH($BD1712&amp;$BF1712,$C$21:$C$44&amp;$B$21:$B$44,0),MATCH(BJ$1,$D$16:$M$16,0))+VLOOKUP($BE1712,战斗属性模型!$K$22:$O$24,BJ$2,FALSE)*INDEX($BW$3:$CF$578,MATCH($BD1712&amp;$BF1712&amp;$BG1712,$BT$3:$BT$578&amp;$BU$3:$BU$578&amp;$BV$3:$BV$578,0),MATCH(BJ$1,$BW$1:$CF$1,0))</f>
        <v>0</v>
      </c>
      <c r="BK1712" s="3">
        <f t="array" ref="BK1712">INDEX($D$21:$M$44,MATCH($BD1712&amp;$BF1712,$C$21:$C$44&amp;$B$21:$B$44,0),MATCH(BK$1,$D$16:$M$16,0))+VLOOKUP($BE1712,战斗属性模型!$K$22:$O$24,BK$2,FALSE)*INDEX($BW$3:$CF$578,MATCH($BD1712&amp;$BF1712&amp;$BG1712,$BT$3:$BT$578&amp;$BU$3:$BU$578&amp;$BV$3:$BV$578,0),MATCH(BK$1,$BW$1:$CF$1,0))</f>
        <v>358.4</v>
      </c>
      <c r="BL1712" s="3"/>
      <c r="BM1712" s="3"/>
      <c r="BN1712" s="3"/>
      <c r="BO1712" s="3"/>
      <c r="BP1712" s="3"/>
      <c r="BQ1712" s="3"/>
    </row>
    <row r="1713" spans="56:69" x14ac:dyDescent="0.2">
      <c r="BD1713" t="str">
        <f t="shared" si="1249"/>
        <v>鞋子</v>
      </c>
      <c r="BE1713">
        <f t="shared" si="1250"/>
        <v>3</v>
      </c>
      <c r="BF1713">
        <f t="shared" ref="BF1713:BG1713" si="1287">BF1137</f>
        <v>3</v>
      </c>
      <c r="BG1713">
        <f t="shared" si="1287"/>
        <v>7</v>
      </c>
      <c r="BH1713" s="3">
        <f t="array" ref="BH1713">INDEX($D$21:$M$44,MATCH($BD1713&amp;$BF1713,$C$21:$C$44&amp;$B$21:$B$44,0),MATCH(BH$1,$D$16:$M$16,0))+VLOOKUP($BE1713,战斗属性模型!$K$22:$O$24,BH$2,FALSE)*INDEX($BW$3:$CF$578,MATCH($BD1713&amp;$BF1713&amp;$BG1713,$BT$3:$BT$578&amp;$BU$3:$BU$578&amp;$BV$3:$BV$578,0),MATCH(BH$1,$BW$1:$CF$1,0))</f>
        <v>187.20000000000002</v>
      </c>
      <c r="BI1713" s="3">
        <f t="array" ref="BI1713">INDEX($D$21:$M$44,MATCH($BD1713&amp;$BF1713,$C$21:$C$44&amp;$B$21:$B$44,0),MATCH(BI$1,$D$16:$M$16,0))+VLOOKUP($BE1713,战斗属性模型!$K$22:$O$24,BI$2,FALSE)*INDEX($BW$3:$CF$578,MATCH($BD1713&amp;$BF1713&amp;$BG1713,$BT$3:$BT$578&amp;$BU$3:$BU$578&amp;$BV$3:$BV$578,0),MATCH(BI$1,$BW$1:$CF$1,0))</f>
        <v>0</v>
      </c>
      <c r="BJ1713" s="3">
        <f t="array" ref="BJ1713">INDEX($D$21:$M$44,MATCH($BD1713&amp;$BF1713,$C$21:$C$44&amp;$B$21:$B$44,0),MATCH(BJ$1,$D$16:$M$16,0))+VLOOKUP($BE1713,战斗属性模型!$K$22:$O$24,BJ$2,FALSE)*INDEX($BW$3:$CF$578,MATCH($BD1713&amp;$BF1713&amp;$BG1713,$BT$3:$BT$578&amp;$BU$3:$BU$578&amp;$BV$3:$BV$578,0),MATCH(BJ$1,$BW$1:$CF$1,0))</f>
        <v>0</v>
      </c>
      <c r="BK1713" s="3">
        <f t="array" ref="BK1713">INDEX($D$21:$M$44,MATCH($BD1713&amp;$BF1713,$C$21:$C$44&amp;$B$21:$B$44,0),MATCH(BK$1,$D$16:$M$16,0))+VLOOKUP($BE1713,战斗属性模型!$K$22:$O$24,BK$2,FALSE)*INDEX($BW$3:$CF$578,MATCH($BD1713&amp;$BF1713&amp;$BG1713,$BT$3:$BT$578&amp;$BU$3:$BU$578&amp;$BV$3:$BV$578,0),MATCH(BK$1,$BW$1:$CF$1,0))</f>
        <v>396.8</v>
      </c>
      <c r="BL1713" s="3"/>
      <c r="BM1713" s="3"/>
      <c r="BN1713" s="3"/>
      <c r="BO1713" s="3"/>
      <c r="BP1713" s="3"/>
      <c r="BQ1713" s="3"/>
    </row>
    <row r="1714" spans="56:69" x14ac:dyDescent="0.2">
      <c r="BD1714" t="str">
        <f t="shared" si="1249"/>
        <v>鞋子</v>
      </c>
      <c r="BE1714">
        <f t="shared" si="1250"/>
        <v>3</v>
      </c>
      <c r="BF1714">
        <f t="shared" ref="BF1714:BG1714" si="1288">BF1138</f>
        <v>3</v>
      </c>
      <c r="BG1714">
        <f t="shared" si="1288"/>
        <v>8</v>
      </c>
      <c r="BH1714" s="3">
        <f t="array" ref="BH1714">INDEX($D$21:$M$44,MATCH($BD1714&amp;$BF1714,$C$21:$C$44&amp;$B$21:$B$44,0),MATCH(BH$1,$D$16:$M$16,0))+VLOOKUP($BE1714,战斗属性模型!$K$22:$O$24,BH$2,FALSE)*INDEX($BW$3:$CF$578,MATCH($BD1714&amp;$BF1714&amp;$BG1714,$BT$3:$BT$578&amp;$BU$3:$BU$578&amp;$BV$3:$BV$578,0),MATCH(BH$1,$BW$1:$CF$1,0))</f>
        <v>204.8</v>
      </c>
      <c r="BI1714" s="3">
        <f t="array" ref="BI1714">INDEX($D$21:$M$44,MATCH($BD1714&amp;$BF1714,$C$21:$C$44&amp;$B$21:$B$44,0),MATCH(BI$1,$D$16:$M$16,0))+VLOOKUP($BE1714,战斗属性模型!$K$22:$O$24,BI$2,FALSE)*INDEX($BW$3:$CF$578,MATCH($BD1714&amp;$BF1714&amp;$BG1714,$BT$3:$BT$578&amp;$BU$3:$BU$578&amp;$BV$3:$BV$578,0),MATCH(BI$1,$BW$1:$CF$1,0))</f>
        <v>0</v>
      </c>
      <c r="BJ1714" s="3">
        <f t="array" ref="BJ1714">INDEX($D$21:$M$44,MATCH($BD1714&amp;$BF1714,$C$21:$C$44&amp;$B$21:$B$44,0),MATCH(BJ$1,$D$16:$M$16,0))+VLOOKUP($BE1714,战斗属性模型!$K$22:$O$24,BJ$2,FALSE)*INDEX($BW$3:$CF$578,MATCH($BD1714&amp;$BF1714&amp;$BG1714,$BT$3:$BT$578&amp;$BU$3:$BU$578&amp;$BV$3:$BV$578,0),MATCH(BJ$1,$BW$1:$CF$1,0))</f>
        <v>0</v>
      </c>
      <c r="BK1714" s="3">
        <f t="array" ref="BK1714">INDEX($D$21:$M$44,MATCH($BD1714&amp;$BF1714,$C$21:$C$44&amp;$B$21:$B$44,0),MATCH(BK$1,$D$16:$M$16,0))+VLOOKUP($BE1714,战斗属性模型!$K$22:$O$24,BK$2,FALSE)*INDEX($BW$3:$CF$578,MATCH($BD1714&amp;$BF1714&amp;$BG1714,$BT$3:$BT$578&amp;$BU$3:$BU$578&amp;$BV$3:$BV$578,0),MATCH(BK$1,$BW$1:$CF$1,0))</f>
        <v>435.2</v>
      </c>
      <c r="BL1714" s="3"/>
      <c r="BM1714" s="3"/>
      <c r="BN1714" s="3"/>
      <c r="BO1714" s="3"/>
      <c r="BP1714" s="3"/>
      <c r="BQ1714" s="3"/>
    </row>
    <row r="1715" spans="56:69" x14ac:dyDescent="0.2">
      <c r="BD1715" t="str">
        <f t="shared" si="1249"/>
        <v>鞋子</v>
      </c>
      <c r="BE1715">
        <f t="shared" si="1250"/>
        <v>3</v>
      </c>
      <c r="BF1715">
        <f t="shared" ref="BF1715:BG1715" si="1289">BF1139</f>
        <v>3</v>
      </c>
      <c r="BG1715">
        <f t="shared" si="1289"/>
        <v>9</v>
      </c>
      <c r="BH1715" s="3">
        <f t="array" ref="BH1715">INDEX($D$21:$M$44,MATCH($BD1715&amp;$BF1715,$C$21:$C$44&amp;$B$21:$B$44,0),MATCH(BH$1,$D$16:$M$16,0))+VLOOKUP($BE1715,战斗属性模型!$K$22:$O$24,BH$2,FALSE)*INDEX($BW$3:$CF$578,MATCH($BD1715&amp;$BF1715&amp;$BG1715,$BT$3:$BT$578&amp;$BU$3:$BU$578&amp;$BV$3:$BV$578,0),MATCH(BH$1,$BW$1:$CF$1,0))</f>
        <v>222.4</v>
      </c>
      <c r="BI1715" s="3">
        <f t="array" ref="BI1715">INDEX($D$21:$M$44,MATCH($BD1715&amp;$BF1715,$C$21:$C$44&amp;$B$21:$B$44,0),MATCH(BI$1,$D$16:$M$16,0))+VLOOKUP($BE1715,战斗属性模型!$K$22:$O$24,BI$2,FALSE)*INDEX($BW$3:$CF$578,MATCH($BD1715&amp;$BF1715&amp;$BG1715,$BT$3:$BT$578&amp;$BU$3:$BU$578&amp;$BV$3:$BV$578,0),MATCH(BI$1,$BW$1:$CF$1,0))</f>
        <v>0</v>
      </c>
      <c r="BJ1715" s="3">
        <f t="array" ref="BJ1715">INDEX($D$21:$M$44,MATCH($BD1715&amp;$BF1715,$C$21:$C$44&amp;$B$21:$B$44,0),MATCH(BJ$1,$D$16:$M$16,0))+VLOOKUP($BE1715,战斗属性模型!$K$22:$O$24,BJ$2,FALSE)*INDEX($BW$3:$CF$578,MATCH($BD1715&amp;$BF1715&amp;$BG1715,$BT$3:$BT$578&amp;$BU$3:$BU$578&amp;$BV$3:$BV$578,0),MATCH(BJ$1,$BW$1:$CF$1,0))</f>
        <v>0</v>
      </c>
      <c r="BK1715" s="3">
        <f t="array" ref="BK1715">INDEX($D$21:$M$44,MATCH($BD1715&amp;$BF1715,$C$21:$C$44&amp;$B$21:$B$44,0),MATCH(BK$1,$D$16:$M$16,0))+VLOOKUP($BE1715,战斗属性模型!$K$22:$O$24,BK$2,FALSE)*INDEX($BW$3:$CF$578,MATCH($BD1715&amp;$BF1715&amp;$BG1715,$BT$3:$BT$578&amp;$BU$3:$BU$578&amp;$BV$3:$BV$578,0),MATCH(BK$1,$BW$1:$CF$1,0))</f>
        <v>473.59999999999997</v>
      </c>
      <c r="BL1715" s="3"/>
      <c r="BM1715" s="3"/>
      <c r="BN1715" s="3"/>
      <c r="BO1715" s="3"/>
      <c r="BP1715" s="3"/>
      <c r="BQ1715" s="3"/>
    </row>
    <row r="1716" spans="56:69" x14ac:dyDescent="0.2">
      <c r="BD1716" t="str">
        <f t="shared" si="1249"/>
        <v>鞋子</v>
      </c>
      <c r="BE1716">
        <f t="shared" si="1250"/>
        <v>3</v>
      </c>
      <c r="BF1716">
        <f t="shared" ref="BF1716:BG1716" si="1290">BF1140</f>
        <v>3</v>
      </c>
      <c r="BG1716">
        <f t="shared" si="1290"/>
        <v>10</v>
      </c>
      <c r="BH1716" s="3">
        <f t="array" ref="BH1716">INDEX($D$21:$M$44,MATCH($BD1716&amp;$BF1716,$C$21:$C$44&amp;$B$21:$B$44,0),MATCH(BH$1,$D$16:$M$16,0))+VLOOKUP($BE1716,战斗属性模型!$K$22:$O$24,BH$2,FALSE)*INDEX($BW$3:$CF$578,MATCH($BD1716&amp;$BF1716&amp;$BG1716,$BT$3:$BT$578&amp;$BU$3:$BU$578&amp;$BV$3:$BV$578,0),MATCH(BH$1,$BW$1:$CF$1,0))</f>
        <v>240</v>
      </c>
      <c r="BI1716" s="3">
        <f t="array" ref="BI1716">INDEX($D$21:$M$44,MATCH($BD1716&amp;$BF1716,$C$21:$C$44&amp;$B$21:$B$44,0),MATCH(BI$1,$D$16:$M$16,0))+VLOOKUP($BE1716,战斗属性模型!$K$22:$O$24,BI$2,FALSE)*INDEX($BW$3:$CF$578,MATCH($BD1716&amp;$BF1716&amp;$BG1716,$BT$3:$BT$578&amp;$BU$3:$BU$578&amp;$BV$3:$BV$578,0),MATCH(BI$1,$BW$1:$CF$1,0))</f>
        <v>0</v>
      </c>
      <c r="BJ1716" s="3">
        <f t="array" ref="BJ1716">INDEX($D$21:$M$44,MATCH($BD1716&amp;$BF1716,$C$21:$C$44&amp;$B$21:$B$44,0),MATCH(BJ$1,$D$16:$M$16,0))+VLOOKUP($BE1716,战斗属性模型!$K$22:$O$24,BJ$2,FALSE)*INDEX($BW$3:$CF$578,MATCH($BD1716&amp;$BF1716&amp;$BG1716,$BT$3:$BT$578&amp;$BU$3:$BU$578&amp;$BV$3:$BV$578,0),MATCH(BJ$1,$BW$1:$CF$1,0))</f>
        <v>0</v>
      </c>
      <c r="BK1716" s="3">
        <f t="array" ref="BK1716">INDEX($D$21:$M$44,MATCH($BD1716&amp;$BF1716,$C$21:$C$44&amp;$B$21:$B$44,0),MATCH(BK$1,$D$16:$M$16,0))+VLOOKUP($BE1716,战斗属性模型!$K$22:$O$24,BK$2,FALSE)*INDEX($BW$3:$CF$578,MATCH($BD1716&amp;$BF1716&amp;$BG1716,$BT$3:$BT$578&amp;$BU$3:$BU$578&amp;$BV$3:$BV$578,0),MATCH(BK$1,$BW$1:$CF$1,0))</f>
        <v>512</v>
      </c>
      <c r="BL1716" s="3"/>
      <c r="BM1716" s="3"/>
      <c r="BN1716" s="3"/>
      <c r="BO1716" s="3"/>
      <c r="BP1716" s="3"/>
      <c r="BQ1716" s="3"/>
    </row>
    <row r="1717" spans="56:69" x14ac:dyDescent="0.2">
      <c r="BD1717" t="str">
        <f t="shared" si="1249"/>
        <v>鞋子</v>
      </c>
      <c r="BE1717">
        <f t="shared" si="1250"/>
        <v>3</v>
      </c>
      <c r="BF1717">
        <f t="shared" ref="BF1717:BG1717" si="1291">BF1141</f>
        <v>3</v>
      </c>
      <c r="BG1717">
        <f t="shared" si="1291"/>
        <v>11</v>
      </c>
      <c r="BH1717" s="3">
        <f t="array" ref="BH1717">INDEX($D$21:$M$44,MATCH($BD1717&amp;$BF1717,$C$21:$C$44&amp;$B$21:$B$44,0),MATCH(BH$1,$D$16:$M$16,0))+VLOOKUP($BE1717,战斗属性模型!$K$22:$O$24,BH$2,FALSE)*INDEX($BW$3:$CF$578,MATCH($BD1717&amp;$BF1717&amp;$BG1717,$BT$3:$BT$578&amp;$BU$3:$BU$578&amp;$BV$3:$BV$578,0),MATCH(BH$1,$BW$1:$CF$1,0))</f>
        <v>257.60000000000002</v>
      </c>
      <c r="BI1717" s="3">
        <f t="array" ref="BI1717">INDEX($D$21:$M$44,MATCH($BD1717&amp;$BF1717,$C$21:$C$44&amp;$B$21:$B$44,0),MATCH(BI$1,$D$16:$M$16,0))+VLOOKUP($BE1717,战斗属性模型!$K$22:$O$24,BI$2,FALSE)*INDEX($BW$3:$CF$578,MATCH($BD1717&amp;$BF1717&amp;$BG1717,$BT$3:$BT$578&amp;$BU$3:$BU$578&amp;$BV$3:$BV$578,0),MATCH(BI$1,$BW$1:$CF$1,0))</f>
        <v>0</v>
      </c>
      <c r="BJ1717" s="3">
        <f t="array" ref="BJ1717">INDEX($D$21:$M$44,MATCH($BD1717&amp;$BF1717,$C$21:$C$44&amp;$B$21:$B$44,0),MATCH(BJ$1,$D$16:$M$16,0))+VLOOKUP($BE1717,战斗属性模型!$K$22:$O$24,BJ$2,FALSE)*INDEX($BW$3:$CF$578,MATCH($BD1717&amp;$BF1717&amp;$BG1717,$BT$3:$BT$578&amp;$BU$3:$BU$578&amp;$BV$3:$BV$578,0),MATCH(BJ$1,$BW$1:$CF$1,0))</f>
        <v>0</v>
      </c>
      <c r="BK1717" s="3">
        <f t="array" ref="BK1717">INDEX($D$21:$M$44,MATCH($BD1717&amp;$BF1717,$C$21:$C$44&amp;$B$21:$B$44,0),MATCH(BK$1,$D$16:$M$16,0))+VLOOKUP($BE1717,战斗属性模型!$K$22:$O$24,BK$2,FALSE)*INDEX($BW$3:$CF$578,MATCH($BD1717&amp;$BF1717&amp;$BG1717,$BT$3:$BT$578&amp;$BU$3:$BU$578&amp;$BV$3:$BV$578,0),MATCH(BK$1,$BW$1:$CF$1,0))</f>
        <v>550.4</v>
      </c>
      <c r="BL1717" s="3"/>
      <c r="BM1717" s="3"/>
      <c r="BN1717" s="3"/>
      <c r="BO1717" s="3"/>
      <c r="BP1717" s="3"/>
      <c r="BQ1717" s="3"/>
    </row>
    <row r="1718" spans="56:69" x14ac:dyDescent="0.2">
      <c r="BD1718" t="str">
        <f t="shared" si="1249"/>
        <v>鞋子</v>
      </c>
      <c r="BE1718">
        <f t="shared" si="1250"/>
        <v>3</v>
      </c>
      <c r="BF1718">
        <f t="shared" ref="BF1718:BG1718" si="1292">BF1142</f>
        <v>3</v>
      </c>
      <c r="BG1718">
        <f t="shared" si="1292"/>
        <v>12</v>
      </c>
      <c r="BH1718" s="3">
        <f t="array" ref="BH1718">INDEX($D$21:$M$44,MATCH($BD1718&amp;$BF1718,$C$21:$C$44&amp;$B$21:$B$44,0),MATCH(BH$1,$D$16:$M$16,0))+VLOOKUP($BE1718,战斗属性模型!$K$22:$O$24,BH$2,FALSE)*INDEX($BW$3:$CF$578,MATCH($BD1718&amp;$BF1718&amp;$BG1718,$BT$3:$BT$578&amp;$BU$3:$BU$578&amp;$BV$3:$BV$578,0),MATCH(BH$1,$BW$1:$CF$1,0))</f>
        <v>275.20000000000005</v>
      </c>
      <c r="BI1718" s="3">
        <f t="array" ref="BI1718">INDEX($D$21:$M$44,MATCH($BD1718&amp;$BF1718,$C$21:$C$44&amp;$B$21:$B$44,0),MATCH(BI$1,$D$16:$M$16,0))+VLOOKUP($BE1718,战斗属性模型!$K$22:$O$24,BI$2,FALSE)*INDEX($BW$3:$CF$578,MATCH($BD1718&amp;$BF1718&amp;$BG1718,$BT$3:$BT$578&amp;$BU$3:$BU$578&amp;$BV$3:$BV$578,0),MATCH(BI$1,$BW$1:$CF$1,0))</f>
        <v>0</v>
      </c>
      <c r="BJ1718" s="3">
        <f t="array" ref="BJ1718">INDEX($D$21:$M$44,MATCH($BD1718&amp;$BF1718,$C$21:$C$44&amp;$B$21:$B$44,0),MATCH(BJ$1,$D$16:$M$16,0))+VLOOKUP($BE1718,战斗属性模型!$K$22:$O$24,BJ$2,FALSE)*INDEX($BW$3:$CF$578,MATCH($BD1718&amp;$BF1718&amp;$BG1718,$BT$3:$BT$578&amp;$BU$3:$BU$578&amp;$BV$3:$BV$578,0),MATCH(BJ$1,$BW$1:$CF$1,0))</f>
        <v>0</v>
      </c>
      <c r="BK1718" s="3">
        <f t="array" ref="BK1718">INDEX($D$21:$M$44,MATCH($BD1718&amp;$BF1718,$C$21:$C$44&amp;$B$21:$B$44,0),MATCH(BK$1,$D$16:$M$16,0))+VLOOKUP($BE1718,战斗属性模型!$K$22:$O$24,BK$2,FALSE)*INDEX($BW$3:$CF$578,MATCH($BD1718&amp;$BF1718&amp;$BG1718,$BT$3:$BT$578&amp;$BU$3:$BU$578&amp;$BV$3:$BV$578,0),MATCH(BK$1,$BW$1:$CF$1,0))</f>
        <v>588.79999999999995</v>
      </c>
      <c r="BL1718" s="3"/>
      <c r="BM1718" s="3"/>
      <c r="BN1718" s="3"/>
      <c r="BO1718" s="3"/>
      <c r="BP1718" s="3"/>
      <c r="BQ1718" s="3"/>
    </row>
    <row r="1719" spans="56:69" x14ac:dyDescent="0.2">
      <c r="BD1719" t="str">
        <f t="shared" si="1249"/>
        <v>鞋子</v>
      </c>
      <c r="BE1719">
        <f t="shared" si="1250"/>
        <v>3</v>
      </c>
      <c r="BF1719">
        <f t="shared" ref="BF1719:BG1719" si="1293">BF1143</f>
        <v>3</v>
      </c>
      <c r="BG1719">
        <f t="shared" si="1293"/>
        <v>13</v>
      </c>
      <c r="BH1719" s="3">
        <f t="array" ref="BH1719">INDEX($D$21:$M$44,MATCH($BD1719&amp;$BF1719,$C$21:$C$44&amp;$B$21:$B$44,0),MATCH(BH$1,$D$16:$M$16,0))+VLOOKUP($BE1719,战斗属性模型!$K$22:$O$24,BH$2,FALSE)*INDEX($BW$3:$CF$578,MATCH($BD1719&amp;$BF1719&amp;$BG1719,$BT$3:$BT$578&amp;$BU$3:$BU$578&amp;$BV$3:$BV$578,0),MATCH(BH$1,$BW$1:$CF$1,0))</f>
        <v>292.8</v>
      </c>
      <c r="BI1719" s="3">
        <f t="array" ref="BI1719">INDEX($D$21:$M$44,MATCH($BD1719&amp;$BF1719,$C$21:$C$44&amp;$B$21:$B$44,0),MATCH(BI$1,$D$16:$M$16,0))+VLOOKUP($BE1719,战斗属性模型!$K$22:$O$24,BI$2,FALSE)*INDEX($BW$3:$CF$578,MATCH($BD1719&amp;$BF1719&amp;$BG1719,$BT$3:$BT$578&amp;$BU$3:$BU$578&amp;$BV$3:$BV$578,0),MATCH(BI$1,$BW$1:$CF$1,0))</f>
        <v>0</v>
      </c>
      <c r="BJ1719" s="3">
        <f t="array" ref="BJ1719">INDEX($D$21:$M$44,MATCH($BD1719&amp;$BF1719,$C$21:$C$44&amp;$B$21:$B$44,0),MATCH(BJ$1,$D$16:$M$16,0))+VLOOKUP($BE1719,战斗属性模型!$K$22:$O$24,BJ$2,FALSE)*INDEX($BW$3:$CF$578,MATCH($BD1719&amp;$BF1719&amp;$BG1719,$BT$3:$BT$578&amp;$BU$3:$BU$578&amp;$BV$3:$BV$578,0),MATCH(BJ$1,$BW$1:$CF$1,0))</f>
        <v>0</v>
      </c>
      <c r="BK1719" s="3">
        <f t="array" ref="BK1719">INDEX($D$21:$M$44,MATCH($BD1719&amp;$BF1719,$C$21:$C$44&amp;$B$21:$B$44,0),MATCH(BK$1,$D$16:$M$16,0))+VLOOKUP($BE1719,战斗属性模型!$K$22:$O$24,BK$2,FALSE)*INDEX($BW$3:$CF$578,MATCH($BD1719&amp;$BF1719&amp;$BG1719,$BT$3:$BT$578&amp;$BU$3:$BU$578&amp;$BV$3:$BV$578,0),MATCH(BK$1,$BW$1:$CF$1,0))</f>
        <v>627.20000000000005</v>
      </c>
      <c r="BL1719" s="3"/>
      <c r="BM1719" s="3"/>
      <c r="BN1719" s="3"/>
      <c r="BO1719" s="3"/>
      <c r="BP1719" s="3"/>
      <c r="BQ1719" s="3"/>
    </row>
    <row r="1720" spans="56:69" x14ac:dyDescent="0.2">
      <c r="BD1720" t="str">
        <f t="shared" si="1249"/>
        <v>鞋子</v>
      </c>
      <c r="BE1720">
        <f t="shared" si="1250"/>
        <v>3</v>
      </c>
      <c r="BF1720">
        <f t="shared" ref="BF1720:BG1720" si="1294">BF1144</f>
        <v>3</v>
      </c>
      <c r="BG1720">
        <f t="shared" si="1294"/>
        <v>14</v>
      </c>
      <c r="BH1720" s="3">
        <f t="array" ref="BH1720">INDEX($D$21:$M$44,MATCH($BD1720&amp;$BF1720,$C$21:$C$44&amp;$B$21:$B$44,0),MATCH(BH$1,$D$16:$M$16,0))+VLOOKUP($BE1720,战斗属性模型!$K$22:$O$24,BH$2,FALSE)*INDEX($BW$3:$CF$578,MATCH($BD1720&amp;$BF1720&amp;$BG1720,$BT$3:$BT$578&amp;$BU$3:$BU$578&amp;$BV$3:$BV$578,0),MATCH(BH$1,$BW$1:$CF$1,0))</f>
        <v>310.40000000000003</v>
      </c>
      <c r="BI1720" s="3">
        <f t="array" ref="BI1720">INDEX($D$21:$M$44,MATCH($BD1720&amp;$BF1720,$C$21:$C$44&amp;$B$21:$B$44,0),MATCH(BI$1,$D$16:$M$16,0))+VLOOKUP($BE1720,战斗属性模型!$K$22:$O$24,BI$2,FALSE)*INDEX($BW$3:$CF$578,MATCH($BD1720&amp;$BF1720&amp;$BG1720,$BT$3:$BT$578&amp;$BU$3:$BU$578&amp;$BV$3:$BV$578,0),MATCH(BI$1,$BW$1:$CF$1,0))</f>
        <v>0</v>
      </c>
      <c r="BJ1720" s="3">
        <f t="array" ref="BJ1720">INDEX($D$21:$M$44,MATCH($BD1720&amp;$BF1720,$C$21:$C$44&amp;$B$21:$B$44,0),MATCH(BJ$1,$D$16:$M$16,0))+VLOOKUP($BE1720,战斗属性模型!$K$22:$O$24,BJ$2,FALSE)*INDEX($BW$3:$CF$578,MATCH($BD1720&amp;$BF1720&amp;$BG1720,$BT$3:$BT$578&amp;$BU$3:$BU$578&amp;$BV$3:$BV$578,0),MATCH(BJ$1,$BW$1:$CF$1,0))</f>
        <v>0</v>
      </c>
      <c r="BK1720" s="3">
        <f t="array" ref="BK1720">INDEX($D$21:$M$44,MATCH($BD1720&amp;$BF1720,$C$21:$C$44&amp;$B$21:$B$44,0),MATCH(BK$1,$D$16:$M$16,0))+VLOOKUP($BE1720,战斗属性模型!$K$22:$O$24,BK$2,FALSE)*INDEX($BW$3:$CF$578,MATCH($BD1720&amp;$BF1720&amp;$BG1720,$BT$3:$BT$578&amp;$BU$3:$BU$578&amp;$BV$3:$BV$578,0),MATCH(BK$1,$BW$1:$CF$1,0))</f>
        <v>665.6</v>
      </c>
      <c r="BL1720" s="3"/>
      <c r="BM1720" s="3"/>
      <c r="BN1720" s="3"/>
      <c r="BO1720" s="3"/>
      <c r="BP1720" s="3"/>
      <c r="BQ1720" s="3"/>
    </row>
    <row r="1721" spans="56:69" x14ac:dyDescent="0.2">
      <c r="BD1721" t="str">
        <f t="shared" si="1249"/>
        <v>鞋子</v>
      </c>
      <c r="BE1721">
        <f t="shared" si="1250"/>
        <v>3</v>
      </c>
      <c r="BF1721">
        <f t="shared" ref="BF1721:BG1721" si="1295">BF1145</f>
        <v>3</v>
      </c>
      <c r="BG1721">
        <f t="shared" si="1295"/>
        <v>15</v>
      </c>
      <c r="BH1721" s="3">
        <f t="array" ref="BH1721">INDEX($D$21:$M$44,MATCH($BD1721&amp;$BF1721,$C$21:$C$44&amp;$B$21:$B$44,0),MATCH(BH$1,$D$16:$M$16,0))+VLOOKUP($BE1721,战斗属性模型!$K$22:$O$24,BH$2,FALSE)*INDEX($BW$3:$CF$578,MATCH($BD1721&amp;$BF1721&amp;$BG1721,$BT$3:$BT$578&amp;$BU$3:$BU$578&amp;$BV$3:$BV$578,0),MATCH(BH$1,$BW$1:$CF$1,0))</f>
        <v>328</v>
      </c>
      <c r="BI1721" s="3">
        <f t="array" ref="BI1721">INDEX($D$21:$M$44,MATCH($BD1721&amp;$BF1721,$C$21:$C$44&amp;$B$21:$B$44,0),MATCH(BI$1,$D$16:$M$16,0))+VLOOKUP($BE1721,战斗属性模型!$K$22:$O$24,BI$2,FALSE)*INDEX($BW$3:$CF$578,MATCH($BD1721&amp;$BF1721&amp;$BG1721,$BT$3:$BT$578&amp;$BU$3:$BU$578&amp;$BV$3:$BV$578,0),MATCH(BI$1,$BW$1:$CF$1,0))</f>
        <v>0</v>
      </c>
      <c r="BJ1721" s="3">
        <f t="array" ref="BJ1721">INDEX($D$21:$M$44,MATCH($BD1721&amp;$BF1721,$C$21:$C$44&amp;$B$21:$B$44,0),MATCH(BJ$1,$D$16:$M$16,0))+VLOOKUP($BE1721,战斗属性模型!$K$22:$O$24,BJ$2,FALSE)*INDEX($BW$3:$CF$578,MATCH($BD1721&amp;$BF1721&amp;$BG1721,$BT$3:$BT$578&amp;$BU$3:$BU$578&amp;$BV$3:$BV$578,0),MATCH(BJ$1,$BW$1:$CF$1,0))</f>
        <v>0</v>
      </c>
      <c r="BK1721" s="3">
        <f t="array" ref="BK1721">INDEX($D$21:$M$44,MATCH($BD1721&amp;$BF1721,$C$21:$C$44&amp;$B$21:$B$44,0),MATCH(BK$1,$D$16:$M$16,0))+VLOOKUP($BE1721,战斗属性模型!$K$22:$O$24,BK$2,FALSE)*INDEX($BW$3:$CF$578,MATCH($BD1721&amp;$BF1721&amp;$BG1721,$BT$3:$BT$578&amp;$BU$3:$BU$578&amp;$BV$3:$BV$578,0),MATCH(BK$1,$BW$1:$CF$1,0))</f>
        <v>704</v>
      </c>
      <c r="BL1721" s="3"/>
      <c r="BM1721" s="3"/>
      <c r="BN1721" s="3"/>
      <c r="BO1721" s="3"/>
      <c r="BP1721" s="3"/>
      <c r="BQ1721" s="3"/>
    </row>
    <row r="1722" spans="56:69" x14ac:dyDescent="0.2">
      <c r="BD1722" t="str">
        <f t="shared" si="1249"/>
        <v>鞋子</v>
      </c>
      <c r="BE1722">
        <f t="shared" si="1250"/>
        <v>3</v>
      </c>
      <c r="BF1722">
        <f t="shared" ref="BF1722:BG1722" si="1296">BF1146</f>
        <v>3</v>
      </c>
      <c r="BG1722">
        <f t="shared" si="1296"/>
        <v>16</v>
      </c>
      <c r="BH1722" s="3">
        <f t="array" ref="BH1722">INDEX($D$21:$M$44,MATCH($BD1722&amp;$BF1722,$C$21:$C$44&amp;$B$21:$B$44,0),MATCH(BH$1,$D$16:$M$16,0))+VLOOKUP($BE1722,战斗属性模型!$K$22:$O$24,BH$2,FALSE)*INDEX($BW$3:$CF$578,MATCH($BD1722&amp;$BF1722&amp;$BG1722,$BT$3:$BT$578&amp;$BU$3:$BU$578&amp;$BV$3:$BV$578,0),MATCH(BH$1,$BW$1:$CF$1,0))</f>
        <v>345.6</v>
      </c>
      <c r="BI1722" s="3">
        <f t="array" ref="BI1722">INDEX($D$21:$M$44,MATCH($BD1722&amp;$BF1722,$C$21:$C$44&amp;$B$21:$B$44,0),MATCH(BI$1,$D$16:$M$16,0))+VLOOKUP($BE1722,战斗属性模型!$K$22:$O$24,BI$2,FALSE)*INDEX($BW$3:$CF$578,MATCH($BD1722&amp;$BF1722&amp;$BG1722,$BT$3:$BT$578&amp;$BU$3:$BU$578&amp;$BV$3:$BV$578,0),MATCH(BI$1,$BW$1:$CF$1,0))</f>
        <v>0</v>
      </c>
      <c r="BJ1722" s="3">
        <f t="array" ref="BJ1722">INDEX($D$21:$M$44,MATCH($BD1722&amp;$BF1722,$C$21:$C$44&amp;$B$21:$B$44,0),MATCH(BJ$1,$D$16:$M$16,0))+VLOOKUP($BE1722,战斗属性模型!$K$22:$O$24,BJ$2,FALSE)*INDEX($BW$3:$CF$578,MATCH($BD1722&amp;$BF1722&amp;$BG1722,$BT$3:$BT$578&amp;$BU$3:$BU$578&amp;$BV$3:$BV$578,0),MATCH(BJ$1,$BW$1:$CF$1,0))</f>
        <v>0</v>
      </c>
      <c r="BK1722" s="3">
        <f t="array" ref="BK1722">INDEX($D$21:$M$44,MATCH($BD1722&amp;$BF1722,$C$21:$C$44&amp;$B$21:$B$44,0),MATCH(BK$1,$D$16:$M$16,0))+VLOOKUP($BE1722,战斗属性模型!$K$22:$O$24,BK$2,FALSE)*INDEX($BW$3:$CF$578,MATCH($BD1722&amp;$BF1722&amp;$BG1722,$BT$3:$BT$578&amp;$BU$3:$BU$578&amp;$BV$3:$BV$578,0),MATCH(BK$1,$BW$1:$CF$1,0))</f>
        <v>742.4</v>
      </c>
      <c r="BL1722" s="3"/>
      <c r="BM1722" s="3"/>
      <c r="BN1722" s="3"/>
      <c r="BO1722" s="3"/>
      <c r="BP1722" s="3"/>
      <c r="BQ1722" s="3"/>
    </row>
    <row r="1723" spans="56:69" x14ac:dyDescent="0.2">
      <c r="BD1723" t="str">
        <f t="shared" si="1249"/>
        <v>鞋子</v>
      </c>
      <c r="BE1723">
        <f t="shared" si="1250"/>
        <v>3</v>
      </c>
      <c r="BF1723">
        <f t="shared" ref="BF1723:BG1723" si="1297">BF1147</f>
        <v>3</v>
      </c>
      <c r="BG1723">
        <f t="shared" si="1297"/>
        <v>17</v>
      </c>
      <c r="BH1723" s="3">
        <f t="array" ref="BH1723">INDEX($D$21:$M$44,MATCH($BD1723&amp;$BF1723,$C$21:$C$44&amp;$B$21:$B$44,0),MATCH(BH$1,$D$16:$M$16,0))+VLOOKUP($BE1723,战斗属性模型!$K$22:$O$24,BH$2,FALSE)*INDEX($BW$3:$CF$578,MATCH($BD1723&amp;$BF1723&amp;$BG1723,$BT$3:$BT$578&amp;$BU$3:$BU$578&amp;$BV$3:$BV$578,0),MATCH(BH$1,$BW$1:$CF$1,0))</f>
        <v>363.20000000000005</v>
      </c>
      <c r="BI1723" s="3">
        <f t="array" ref="BI1723">INDEX($D$21:$M$44,MATCH($BD1723&amp;$BF1723,$C$21:$C$44&amp;$B$21:$B$44,0),MATCH(BI$1,$D$16:$M$16,0))+VLOOKUP($BE1723,战斗属性模型!$K$22:$O$24,BI$2,FALSE)*INDEX($BW$3:$CF$578,MATCH($BD1723&amp;$BF1723&amp;$BG1723,$BT$3:$BT$578&amp;$BU$3:$BU$578&amp;$BV$3:$BV$578,0),MATCH(BI$1,$BW$1:$CF$1,0))</f>
        <v>0</v>
      </c>
      <c r="BJ1723" s="3">
        <f t="array" ref="BJ1723">INDEX($D$21:$M$44,MATCH($BD1723&amp;$BF1723,$C$21:$C$44&amp;$B$21:$B$44,0),MATCH(BJ$1,$D$16:$M$16,0))+VLOOKUP($BE1723,战斗属性模型!$K$22:$O$24,BJ$2,FALSE)*INDEX($BW$3:$CF$578,MATCH($BD1723&amp;$BF1723&amp;$BG1723,$BT$3:$BT$578&amp;$BU$3:$BU$578&amp;$BV$3:$BV$578,0),MATCH(BJ$1,$BW$1:$CF$1,0))</f>
        <v>0</v>
      </c>
      <c r="BK1723" s="3">
        <f t="array" ref="BK1723">INDEX($D$21:$M$44,MATCH($BD1723&amp;$BF1723,$C$21:$C$44&amp;$B$21:$B$44,0),MATCH(BK$1,$D$16:$M$16,0))+VLOOKUP($BE1723,战斗属性模型!$K$22:$O$24,BK$2,FALSE)*INDEX($BW$3:$CF$578,MATCH($BD1723&amp;$BF1723&amp;$BG1723,$BT$3:$BT$578&amp;$BU$3:$BU$578&amp;$BV$3:$BV$578,0),MATCH(BK$1,$BW$1:$CF$1,0))</f>
        <v>780.8</v>
      </c>
      <c r="BL1723" s="3"/>
      <c r="BM1723" s="3"/>
      <c r="BN1723" s="3"/>
      <c r="BO1723" s="3"/>
      <c r="BP1723" s="3"/>
      <c r="BQ1723" s="3"/>
    </row>
    <row r="1724" spans="56:69" x14ac:dyDescent="0.2">
      <c r="BD1724" t="str">
        <f t="shared" si="1249"/>
        <v>鞋子</v>
      </c>
      <c r="BE1724">
        <f t="shared" si="1250"/>
        <v>3</v>
      </c>
      <c r="BF1724">
        <f t="shared" ref="BF1724:BG1724" si="1298">BF1148</f>
        <v>3</v>
      </c>
      <c r="BG1724">
        <f t="shared" si="1298"/>
        <v>18</v>
      </c>
      <c r="BH1724" s="3">
        <f t="array" ref="BH1724">INDEX($D$21:$M$44,MATCH($BD1724&amp;$BF1724,$C$21:$C$44&amp;$B$21:$B$44,0),MATCH(BH$1,$D$16:$M$16,0))+VLOOKUP($BE1724,战斗属性模型!$K$22:$O$24,BH$2,FALSE)*INDEX($BW$3:$CF$578,MATCH($BD1724&amp;$BF1724&amp;$BG1724,$BT$3:$BT$578&amp;$BU$3:$BU$578&amp;$BV$3:$BV$578,0),MATCH(BH$1,$BW$1:$CF$1,0))</f>
        <v>380.8</v>
      </c>
      <c r="BI1724" s="3">
        <f t="array" ref="BI1724">INDEX($D$21:$M$44,MATCH($BD1724&amp;$BF1724,$C$21:$C$44&amp;$B$21:$B$44,0),MATCH(BI$1,$D$16:$M$16,0))+VLOOKUP($BE1724,战斗属性模型!$K$22:$O$24,BI$2,FALSE)*INDEX($BW$3:$CF$578,MATCH($BD1724&amp;$BF1724&amp;$BG1724,$BT$3:$BT$578&amp;$BU$3:$BU$578&amp;$BV$3:$BV$578,0),MATCH(BI$1,$BW$1:$CF$1,0))</f>
        <v>0</v>
      </c>
      <c r="BJ1724" s="3">
        <f t="array" ref="BJ1724">INDEX($D$21:$M$44,MATCH($BD1724&amp;$BF1724,$C$21:$C$44&amp;$B$21:$B$44,0),MATCH(BJ$1,$D$16:$M$16,0))+VLOOKUP($BE1724,战斗属性模型!$K$22:$O$24,BJ$2,FALSE)*INDEX($BW$3:$CF$578,MATCH($BD1724&amp;$BF1724&amp;$BG1724,$BT$3:$BT$578&amp;$BU$3:$BU$578&amp;$BV$3:$BV$578,0),MATCH(BJ$1,$BW$1:$CF$1,0))</f>
        <v>0</v>
      </c>
      <c r="BK1724" s="3">
        <f t="array" ref="BK1724">INDEX($D$21:$M$44,MATCH($BD1724&amp;$BF1724,$C$21:$C$44&amp;$B$21:$B$44,0),MATCH(BK$1,$D$16:$M$16,0))+VLOOKUP($BE1724,战斗属性模型!$K$22:$O$24,BK$2,FALSE)*INDEX($BW$3:$CF$578,MATCH($BD1724&amp;$BF1724&amp;$BG1724,$BT$3:$BT$578&amp;$BU$3:$BU$578&amp;$BV$3:$BV$578,0),MATCH(BK$1,$BW$1:$CF$1,0))</f>
        <v>819.19999999999993</v>
      </c>
      <c r="BL1724" s="3"/>
      <c r="BM1724" s="3"/>
      <c r="BN1724" s="3"/>
      <c r="BO1724" s="3"/>
      <c r="BP1724" s="3"/>
      <c r="BQ1724" s="3"/>
    </row>
    <row r="1725" spans="56:69" x14ac:dyDescent="0.2">
      <c r="BD1725" t="str">
        <f t="shared" si="1249"/>
        <v>鞋子</v>
      </c>
      <c r="BE1725">
        <f t="shared" si="1250"/>
        <v>3</v>
      </c>
      <c r="BF1725">
        <f t="shared" ref="BF1725:BG1725" si="1299">BF1149</f>
        <v>3</v>
      </c>
      <c r="BG1725">
        <f t="shared" si="1299"/>
        <v>19</v>
      </c>
      <c r="BH1725" s="3">
        <f t="array" ref="BH1725">INDEX($D$21:$M$44,MATCH($BD1725&amp;$BF1725,$C$21:$C$44&amp;$B$21:$B$44,0),MATCH(BH$1,$D$16:$M$16,0))+VLOOKUP($BE1725,战斗属性模型!$K$22:$O$24,BH$2,FALSE)*INDEX($BW$3:$CF$578,MATCH($BD1725&amp;$BF1725&amp;$BG1725,$BT$3:$BT$578&amp;$BU$3:$BU$578&amp;$BV$3:$BV$578,0),MATCH(BH$1,$BW$1:$CF$1,0))</f>
        <v>398.40000000000003</v>
      </c>
      <c r="BI1725" s="3">
        <f t="array" ref="BI1725">INDEX($D$21:$M$44,MATCH($BD1725&amp;$BF1725,$C$21:$C$44&amp;$B$21:$B$44,0),MATCH(BI$1,$D$16:$M$16,0))+VLOOKUP($BE1725,战斗属性模型!$K$22:$O$24,BI$2,FALSE)*INDEX($BW$3:$CF$578,MATCH($BD1725&amp;$BF1725&amp;$BG1725,$BT$3:$BT$578&amp;$BU$3:$BU$578&amp;$BV$3:$BV$578,0),MATCH(BI$1,$BW$1:$CF$1,0))</f>
        <v>0</v>
      </c>
      <c r="BJ1725" s="3">
        <f t="array" ref="BJ1725">INDEX($D$21:$M$44,MATCH($BD1725&amp;$BF1725,$C$21:$C$44&amp;$B$21:$B$44,0),MATCH(BJ$1,$D$16:$M$16,0))+VLOOKUP($BE1725,战斗属性模型!$K$22:$O$24,BJ$2,FALSE)*INDEX($BW$3:$CF$578,MATCH($BD1725&amp;$BF1725&amp;$BG1725,$BT$3:$BT$578&amp;$BU$3:$BU$578&amp;$BV$3:$BV$578,0),MATCH(BJ$1,$BW$1:$CF$1,0))</f>
        <v>0</v>
      </c>
      <c r="BK1725" s="3">
        <f t="array" ref="BK1725">INDEX($D$21:$M$44,MATCH($BD1725&amp;$BF1725,$C$21:$C$44&amp;$B$21:$B$44,0),MATCH(BK$1,$D$16:$M$16,0))+VLOOKUP($BE1725,战斗属性模型!$K$22:$O$24,BK$2,FALSE)*INDEX($BW$3:$CF$578,MATCH($BD1725&amp;$BF1725&amp;$BG1725,$BT$3:$BT$578&amp;$BU$3:$BU$578&amp;$BV$3:$BV$578,0),MATCH(BK$1,$BW$1:$CF$1,0))</f>
        <v>857.6</v>
      </c>
      <c r="BL1725" s="3"/>
      <c r="BM1725" s="3"/>
      <c r="BN1725" s="3"/>
      <c r="BO1725" s="3"/>
      <c r="BP1725" s="3"/>
      <c r="BQ1725" s="3"/>
    </row>
    <row r="1726" spans="56:69" x14ac:dyDescent="0.2">
      <c r="BD1726" t="str">
        <f t="shared" si="1249"/>
        <v>鞋子</v>
      </c>
      <c r="BE1726">
        <f t="shared" si="1250"/>
        <v>3</v>
      </c>
      <c r="BF1726">
        <f t="shared" ref="BF1726:BG1726" si="1300">BF1150</f>
        <v>3</v>
      </c>
      <c r="BG1726">
        <f t="shared" si="1300"/>
        <v>20</v>
      </c>
      <c r="BH1726" s="3">
        <f t="array" ref="BH1726">INDEX($D$21:$M$44,MATCH($BD1726&amp;$BF1726,$C$21:$C$44&amp;$B$21:$B$44,0),MATCH(BH$1,$D$16:$M$16,0))+VLOOKUP($BE1726,战斗属性模型!$K$22:$O$24,BH$2,FALSE)*INDEX($BW$3:$CF$578,MATCH($BD1726&amp;$BF1726&amp;$BG1726,$BT$3:$BT$578&amp;$BU$3:$BU$578&amp;$BV$3:$BV$578,0),MATCH(BH$1,$BW$1:$CF$1,0))</f>
        <v>416</v>
      </c>
      <c r="BI1726" s="3">
        <f t="array" ref="BI1726">INDEX($D$21:$M$44,MATCH($BD1726&amp;$BF1726,$C$21:$C$44&amp;$B$21:$B$44,0),MATCH(BI$1,$D$16:$M$16,0))+VLOOKUP($BE1726,战斗属性模型!$K$22:$O$24,BI$2,FALSE)*INDEX($BW$3:$CF$578,MATCH($BD1726&amp;$BF1726&amp;$BG1726,$BT$3:$BT$578&amp;$BU$3:$BU$578&amp;$BV$3:$BV$578,0),MATCH(BI$1,$BW$1:$CF$1,0))</f>
        <v>0</v>
      </c>
      <c r="BJ1726" s="3">
        <f t="array" ref="BJ1726">INDEX($D$21:$M$44,MATCH($BD1726&amp;$BF1726,$C$21:$C$44&amp;$B$21:$B$44,0),MATCH(BJ$1,$D$16:$M$16,0))+VLOOKUP($BE1726,战斗属性模型!$K$22:$O$24,BJ$2,FALSE)*INDEX($BW$3:$CF$578,MATCH($BD1726&amp;$BF1726&amp;$BG1726,$BT$3:$BT$578&amp;$BU$3:$BU$578&amp;$BV$3:$BV$578,0),MATCH(BJ$1,$BW$1:$CF$1,0))</f>
        <v>0</v>
      </c>
      <c r="BK1726" s="3">
        <f t="array" ref="BK1726">INDEX($D$21:$M$44,MATCH($BD1726&amp;$BF1726,$C$21:$C$44&amp;$B$21:$B$44,0),MATCH(BK$1,$D$16:$M$16,0))+VLOOKUP($BE1726,战斗属性模型!$K$22:$O$24,BK$2,FALSE)*INDEX($BW$3:$CF$578,MATCH($BD1726&amp;$BF1726&amp;$BG1726,$BT$3:$BT$578&amp;$BU$3:$BU$578&amp;$BV$3:$BV$578,0),MATCH(BK$1,$BW$1:$CF$1,0))</f>
        <v>896</v>
      </c>
      <c r="BL1726" s="3"/>
      <c r="BM1726" s="3"/>
      <c r="BN1726" s="3"/>
      <c r="BO1726" s="3"/>
      <c r="BP1726" s="3"/>
      <c r="BQ1726" s="3"/>
    </row>
    <row r="1727" spans="56:69" x14ac:dyDescent="0.2">
      <c r="BD1727" t="str">
        <f t="shared" si="1249"/>
        <v>鞋子</v>
      </c>
      <c r="BE1727">
        <f t="shared" si="1250"/>
        <v>3</v>
      </c>
      <c r="BF1727">
        <f t="shared" ref="BF1727:BG1727" si="1301">BF1151</f>
        <v>3</v>
      </c>
      <c r="BG1727">
        <f t="shared" si="1301"/>
        <v>21</v>
      </c>
      <c r="BH1727" s="3">
        <f t="array" ref="BH1727">INDEX($D$21:$M$44,MATCH($BD1727&amp;$BF1727,$C$21:$C$44&amp;$B$21:$B$44,0),MATCH(BH$1,$D$16:$M$16,0))+VLOOKUP($BE1727,战斗属性模型!$K$22:$O$24,BH$2,FALSE)*INDEX($BW$3:$CF$578,MATCH($BD1727&amp;$BF1727&amp;$BG1727,$BT$3:$BT$578&amp;$BU$3:$BU$578&amp;$BV$3:$BV$578,0),MATCH(BH$1,$BW$1:$CF$1,0))</f>
        <v>433.6</v>
      </c>
      <c r="BI1727" s="3">
        <f t="array" ref="BI1727">INDEX($D$21:$M$44,MATCH($BD1727&amp;$BF1727,$C$21:$C$44&amp;$B$21:$B$44,0),MATCH(BI$1,$D$16:$M$16,0))+VLOOKUP($BE1727,战斗属性模型!$K$22:$O$24,BI$2,FALSE)*INDEX($BW$3:$CF$578,MATCH($BD1727&amp;$BF1727&amp;$BG1727,$BT$3:$BT$578&amp;$BU$3:$BU$578&amp;$BV$3:$BV$578,0),MATCH(BI$1,$BW$1:$CF$1,0))</f>
        <v>0</v>
      </c>
      <c r="BJ1727" s="3">
        <f t="array" ref="BJ1727">INDEX($D$21:$M$44,MATCH($BD1727&amp;$BF1727,$C$21:$C$44&amp;$B$21:$B$44,0),MATCH(BJ$1,$D$16:$M$16,0))+VLOOKUP($BE1727,战斗属性模型!$K$22:$O$24,BJ$2,FALSE)*INDEX($BW$3:$CF$578,MATCH($BD1727&amp;$BF1727&amp;$BG1727,$BT$3:$BT$578&amp;$BU$3:$BU$578&amp;$BV$3:$BV$578,0),MATCH(BJ$1,$BW$1:$CF$1,0))</f>
        <v>0</v>
      </c>
      <c r="BK1727" s="3">
        <f t="array" ref="BK1727">INDEX($D$21:$M$44,MATCH($BD1727&amp;$BF1727,$C$21:$C$44&amp;$B$21:$B$44,0),MATCH(BK$1,$D$16:$M$16,0))+VLOOKUP($BE1727,战斗属性模型!$K$22:$O$24,BK$2,FALSE)*INDEX($BW$3:$CF$578,MATCH($BD1727&amp;$BF1727&amp;$BG1727,$BT$3:$BT$578&amp;$BU$3:$BU$578&amp;$BV$3:$BV$578,0),MATCH(BK$1,$BW$1:$CF$1,0))</f>
        <v>934.4</v>
      </c>
      <c r="BL1727" s="3"/>
      <c r="BM1727" s="3"/>
      <c r="BN1727" s="3"/>
      <c r="BO1727" s="3"/>
      <c r="BP1727" s="3"/>
      <c r="BQ1727" s="3"/>
    </row>
    <row r="1728" spans="56:69" x14ac:dyDescent="0.2">
      <c r="BD1728" t="str">
        <f t="shared" si="1249"/>
        <v>鞋子</v>
      </c>
      <c r="BE1728">
        <f t="shared" si="1250"/>
        <v>3</v>
      </c>
      <c r="BF1728">
        <f t="shared" ref="BF1728:BG1728" si="1302">BF1152</f>
        <v>3</v>
      </c>
      <c r="BG1728">
        <f t="shared" si="1302"/>
        <v>22</v>
      </c>
      <c r="BH1728" s="3">
        <f t="array" ref="BH1728">INDEX($D$21:$M$44,MATCH($BD1728&amp;$BF1728,$C$21:$C$44&amp;$B$21:$B$44,0),MATCH(BH$1,$D$16:$M$16,0))+VLOOKUP($BE1728,战斗属性模型!$K$22:$O$24,BH$2,FALSE)*INDEX($BW$3:$CF$578,MATCH($BD1728&amp;$BF1728&amp;$BG1728,$BT$3:$BT$578&amp;$BU$3:$BU$578&amp;$BV$3:$BV$578,0),MATCH(BH$1,$BW$1:$CF$1,0))</f>
        <v>451.20000000000005</v>
      </c>
      <c r="BI1728" s="3">
        <f t="array" ref="BI1728">INDEX($D$21:$M$44,MATCH($BD1728&amp;$BF1728,$C$21:$C$44&amp;$B$21:$B$44,0),MATCH(BI$1,$D$16:$M$16,0))+VLOOKUP($BE1728,战斗属性模型!$K$22:$O$24,BI$2,FALSE)*INDEX($BW$3:$CF$578,MATCH($BD1728&amp;$BF1728&amp;$BG1728,$BT$3:$BT$578&amp;$BU$3:$BU$578&amp;$BV$3:$BV$578,0),MATCH(BI$1,$BW$1:$CF$1,0))</f>
        <v>0</v>
      </c>
      <c r="BJ1728" s="3">
        <f t="array" ref="BJ1728">INDEX($D$21:$M$44,MATCH($BD1728&amp;$BF1728,$C$21:$C$44&amp;$B$21:$B$44,0),MATCH(BJ$1,$D$16:$M$16,0))+VLOOKUP($BE1728,战斗属性模型!$K$22:$O$24,BJ$2,FALSE)*INDEX($BW$3:$CF$578,MATCH($BD1728&amp;$BF1728&amp;$BG1728,$BT$3:$BT$578&amp;$BU$3:$BU$578&amp;$BV$3:$BV$578,0),MATCH(BJ$1,$BW$1:$CF$1,0))</f>
        <v>0</v>
      </c>
      <c r="BK1728" s="3">
        <f t="array" ref="BK1728">INDEX($D$21:$M$44,MATCH($BD1728&amp;$BF1728,$C$21:$C$44&amp;$B$21:$B$44,0),MATCH(BK$1,$D$16:$M$16,0))+VLOOKUP($BE1728,战斗属性模型!$K$22:$O$24,BK$2,FALSE)*INDEX($BW$3:$CF$578,MATCH($BD1728&amp;$BF1728&amp;$BG1728,$BT$3:$BT$578&amp;$BU$3:$BU$578&amp;$BV$3:$BV$578,0),MATCH(BK$1,$BW$1:$CF$1,0))</f>
        <v>972.8</v>
      </c>
      <c r="BL1728" s="3"/>
      <c r="BM1728" s="3"/>
      <c r="BN1728" s="3"/>
      <c r="BO1728" s="3"/>
      <c r="BP1728" s="3"/>
      <c r="BQ1728" s="3"/>
    </row>
    <row r="1729" spans="56:70" x14ac:dyDescent="0.2">
      <c r="BD1729" t="str">
        <f t="shared" si="1249"/>
        <v>鞋子</v>
      </c>
      <c r="BE1729">
        <f t="shared" si="1250"/>
        <v>3</v>
      </c>
      <c r="BF1729">
        <f t="shared" ref="BF1729:BG1729" si="1303">BF1153</f>
        <v>3</v>
      </c>
      <c r="BG1729">
        <f t="shared" si="1303"/>
        <v>23</v>
      </c>
      <c r="BH1729" s="3">
        <f t="array" ref="BH1729">INDEX($D$21:$M$44,MATCH($BD1729&amp;$BF1729,$C$21:$C$44&amp;$B$21:$B$44,0),MATCH(BH$1,$D$16:$M$16,0))+VLOOKUP($BE1729,战斗属性模型!$K$22:$O$24,BH$2,FALSE)*INDEX($BW$3:$CF$578,MATCH($BD1729&amp;$BF1729&amp;$BG1729,$BT$3:$BT$578&amp;$BU$3:$BU$578&amp;$BV$3:$BV$578,0),MATCH(BH$1,$BW$1:$CF$1,0))</f>
        <v>468.8</v>
      </c>
      <c r="BI1729" s="3">
        <f t="array" ref="BI1729">INDEX($D$21:$M$44,MATCH($BD1729&amp;$BF1729,$C$21:$C$44&amp;$B$21:$B$44,0),MATCH(BI$1,$D$16:$M$16,0))+VLOOKUP($BE1729,战斗属性模型!$K$22:$O$24,BI$2,FALSE)*INDEX($BW$3:$CF$578,MATCH($BD1729&amp;$BF1729&amp;$BG1729,$BT$3:$BT$578&amp;$BU$3:$BU$578&amp;$BV$3:$BV$578,0),MATCH(BI$1,$BW$1:$CF$1,0))</f>
        <v>0</v>
      </c>
      <c r="BJ1729" s="3">
        <f t="array" ref="BJ1729">INDEX($D$21:$M$44,MATCH($BD1729&amp;$BF1729,$C$21:$C$44&amp;$B$21:$B$44,0),MATCH(BJ$1,$D$16:$M$16,0))+VLOOKUP($BE1729,战斗属性模型!$K$22:$O$24,BJ$2,FALSE)*INDEX($BW$3:$CF$578,MATCH($BD1729&amp;$BF1729&amp;$BG1729,$BT$3:$BT$578&amp;$BU$3:$BU$578&amp;$BV$3:$BV$578,0),MATCH(BJ$1,$BW$1:$CF$1,0))</f>
        <v>0</v>
      </c>
      <c r="BK1729" s="3">
        <f t="array" ref="BK1729">INDEX($D$21:$M$44,MATCH($BD1729&amp;$BF1729,$C$21:$C$44&amp;$B$21:$B$44,0),MATCH(BK$1,$D$16:$M$16,0))+VLOOKUP($BE1729,战斗属性模型!$K$22:$O$24,BK$2,FALSE)*INDEX($BW$3:$CF$578,MATCH($BD1729&amp;$BF1729&amp;$BG1729,$BT$3:$BT$578&amp;$BU$3:$BU$578&amp;$BV$3:$BV$578,0),MATCH(BK$1,$BW$1:$CF$1,0))</f>
        <v>1011.1999999999999</v>
      </c>
      <c r="BL1729" s="3"/>
      <c r="BM1729" s="3"/>
      <c r="BN1729" s="3"/>
      <c r="BO1729" s="3"/>
      <c r="BP1729" s="3"/>
      <c r="BQ1729" s="3"/>
    </row>
    <row r="1730" spans="56:70" x14ac:dyDescent="0.2">
      <c r="BD1730" t="str">
        <f t="shared" si="1249"/>
        <v>鞋子</v>
      </c>
      <c r="BE1730">
        <f t="shared" si="1250"/>
        <v>3</v>
      </c>
      <c r="BF1730">
        <f t="shared" ref="BF1730:BG1730" si="1304">BF1154</f>
        <v>3</v>
      </c>
      <c r="BG1730">
        <f t="shared" si="1304"/>
        <v>24</v>
      </c>
      <c r="BH1730" s="3">
        <f t="array" ref="BH1730">INDEX($D$21:$M$44,MATCH($BD1730&amp;$BF1730,$C$21:$C$44&amp;$B$21:$B$44,0),MATCH(BH$1,$D$16:$M$16,0))+VLOOKUP($BE1730,战斗属性模型!$K$22:$O$24,BH$2,FALSE)*INDEX($BW$3:$CF$578,MATCH($BD1730&amp;$BF1730&amp;$BG1730,$BT$3:$BT$578&amp;$BU$3:$BU$578&amp;$BV$3:$BV$578,0),MATCH(BH$1,$BW$1:$CF$1,0))</f>
        <v>486.40000000000003</v>
      </c>
      <c r="BI1730" s="3">
        <f t="array" ref="BI1730">INDEX($D$21:$M$44,MATCH($BD1730&amp;$BF1730,$C$21:$C$44&amp;$B$21:$B$44,0),MATCH(BI$1,$D$16:$M$16,0))+VLOOKUP($BE1730,战斗属性模型!$K$22:$O$24,BI$2,FALSE)*INDEX($BW$3:$CF$578,MATCH($BD1730&amp;$BF1730&amp;$BG1730,$BT$3:$BT$578&amp;$BU$3:$BU$578&amp;$BV$3:$BV$578,0),MATCH(BI$1,$BW$1:$CF$1,0))</f>
        <v>0</v>
      </c>
      <c r="BJ1730" s="3">
        <f t="array" ref="BJ1730">INDEX($D$21:$M$44,MATCH($BD1730&amp;$BF1730,$C$21:$C$44&amp;$B$21:$B$44,0),MATCH(BJ$1,$D$16:$M$16,0))+VLOOKUP($BE1730,战斗属性模型!$K$22:$O$24,BJ$2,FALSE)*INDEX($BW$3:$CF$578,MATCH($BD1730&amp;$BF1730&amp;$BG1730,$BT$3:$BT$578&amp;$BU$3:$BU$578&amp;$BV$3:$BV$578,0),MATCH(BJ$1,$BW$1:$CF$1,0))</f>
        <v>0</v>
      </c>
      <c r="BK1730" s="3">
        <f t="array" ref="BK1730">INDEX($D$21:$M$44,MATCH($BD1730&amp;$BF1730,$C$21:$C$44&amp;$B$21:$B$44,0),MATCH(BK$1,$D$16:$M$16,0))+VLOOKUP($BE1730,战斗属性模型!$K$22:$O$24,BK$2,FALSE)*INDEX($BW$3:$CF$578,MATCH($BD1730&amp;$BF1730&amp;$BG1730,$BT$3:$BT$578&amp;$BU$3:$BU$578&amp;$BV$3:$BV$578,0),MATCH(BK$1,$BW$1:$CF$1,0))</f>
        <v>1049.5999999999999</v>
      </c>
      <c r="BL1730" s="3"/>
      <c r="BM1730" s="3"/>
      <c r="BN1730" s="3"/>
      <c r="BO1730" s="3"/>
      <c r="BP1730" s="3"/>
      <c r="BQ1730" s="3"/>
    </row>
    <row r="1731" spans="56:70" x14ac:dyDescent="0.2">
      <c r="BD1731" t="str">
        <f t="shared" si="1249"/>
        <v>鞋子</v>
      </c>
      <c r="BE1731">
        <f t="shared" si="1250"/>
        <v>3</v>
      </c>
      <c r="BF1731">
        <f t="shared" ref="BF1731:BG1731" si="1305">BF1155</f>
        <v>4</v>
      </c>
      <c r="BG1731">
        <f t="shared" si="1305"/>
        <v>1</v>
      </c>
      <c r="BH1731" s="3">
        <f t="array" ref="BH1731">INDEX($D$21:$M$44,MATCH($BD1731&amp;$BF1731,$C$21:$C$44&amp;$B$21:$B$44,0),MATCH(BH$1,$D$16:$M$16,0))+VLOOKUP($BE1731,战斗属性模型!$K$22:$O$24,BH$2,FALSE)*INDEX($BW$3:$CF$578,MATCH($BD1731&amp;$BF1731&amp;$BG1731,$BT$3:$BT$578&amp;$BU$3:$BU$578&amp;$BV$3:$BV$578,0),MATCH(BH$1,$BW$1:$CF$1,0))</f>
        <v>102</v>
      </c>
      <c r="BI1731" s="3">
        <f t="array" ref="BI1731">INDEX($D$21:$M$44,MATCH($BD1731&amp;$BF1731,$C$21:$C$44&amp;$B$21:$B$44,0),MATCH(BI$1,$D$16:$M$16,0))+VLOOKUP($BE1731,战斗属性模型!$K$22:$O$24,BI$2,FALSE)*INDEX($BW$3:$CF$578,MATCH($BD1731&amp;$BF1731&amp;$BG1731,$BT$3:$BT$578&amp;$BU$3:$BU$578&amp;$BV$3:$BV$578,0),MATCH(BI$1,$BW$1:$CF$1,0))</f>
        <v>0</v>
      </c>
      <c r="BJ1731" s="3">
        <f t="array" ref="BJ1731">INDEX($D$21:$M$44,MATCH($BD1731&amp;$BF1731,$C$21:$C$44&amp;$B$21:$B$44,0),MATCH(BJ$1,$D$16:$M$16,0))+VLOOKUP($BE1731,战斗属性模型!$K$22:$O$24,BJ$2,FALSE)*INDEX($BW$3:$CF$578,MATCH($BD1731&amp;$BF1731&amp;$BG1731,$BT$3:$BT$578&amp;$BU$3:$BU$578&amp;$BV$3:$BV$578,0),MATCH(BJ$1,$BW$1:$CF$1,0))</f>
        <v>0</v>
      </c>
      <c r="BK1731" s="3">
        <f t="array" ref="BK1731">INDEX($D$21:$M$44,MATCH($BD1731&amp;$BF1731,$C$21:$C$44&amp;$B$21:$B$44,0),MATCH(BK$1,$D$16:$M$16,0))+VLOOKUP($BE1731,战斗属性模型!$K$22:$O$24,BK$2,FALSE)*INDEX($BW$3:$CF$578,MATCH($BD1731&amp;$BF1731&amp;$BG1731,$BT$3:$BT$578&amp;$BU$3:$BU$578&amp;$BV$3:$BV$578,0),MATCH(BK$1,$BW$1:$CF$1,0))</f>
        <v>208</v>
      </c>
      <c r="BL1731" s="3"/>
      <c r="BM1731" s="3"/>
      <c r="BN1731" s="3"/>
      <c r="BO1731" s="3"/>
      <c r="BP1731" s="3"/>
      <c r="BQ1731" s="3"/>
      <c r="BR1731" s="3"/>
    </row>
    <row r="1732" spans="56:70" x14ac:dyDescent="0.2">
      <c r="BD1732" t="str">
        <f t="shared" si="1249"/>
        <v>鞋子</v>
      </c>
      <c r="BE1732">
        <f t="shared" si="1250"/>
        <v>3</v>
      </c>
      <c r="BF1732">
        <f t="shared" ref="BF1732:BG1732" si="1306">BF1156</f>
        <v>4</v>
      </c>
      <c r="BG1732">
        <f t="shared" si="1306"/>
        <v>2</v>
      </c>
      <c r="BH1732" s="3">
        <f t="array" ref="BH1732">INDEX($D$21:$M$44,MATCH($BD1732&amp;$BF1732,$C$21:$C$44&amp;$B$21:$B$44,0),MATCH(BH$1,$D$16:$M$16,0))+VLOOKUP($BE1732,战斗属性模型!$K$22:$O$24,BH$2,FALSE)*INDEX($BW$3:$CF$578,MATCH($BD1732&amp;$BF1732&amp;$BG1732,$BT$3:$BT$578&amp;$BU$3:$BU$578&amp;$BV$3:$BV$578,0),MATCH(BH$1,$BW$1:$CF$1,0))</f>
        <v>124</v>
      </c>
      <c r="BI1732" s="3">
        <f t="array" ref="BI1732">INDEX($D$21:$M$44,MATCH($BD1732&amp;$BF1732,$C$21:$C$44&amp;$B$21:$B$44,0),MATCH(BI$1,$D$16:$M$16,0))+VLOOKUP($BE1732,战斗属性模型!$K$22:$O$24,BI$2,FALSE)*INDEX($BW$3:$CF$578,MATCH($BD1732&amp;$BF1732&amp;$BG1732,$BT$3:$BT$578&amp;$BU$3:$BU$578&amp;$BV$3:$BV$578,0),MATCH(BI$1,$BW$1:$CF$1,0))</f>
        <v>0</v>
      </c>
      <c r="BJ1732" s="3">
        <f t="array" ref="BJ1732">INDEX($D$21:$M$44,MATCH($BD1732&amp;$BF1732,$C$21:$C$44&amp;$B$21:$B$44,0),MATCH(BJ$1,$D$16:$M$16,0))+VLOOKUP($BE1732,战斗属性模型!$K$22:$O$24,BJ$2,FALSE)*INDEX($BW$3:$CF$578,MATCH($BD1732&amp;$BF1732&amp;$BG1732,$BT$3:$BT$578&amp;$BU$3:$BU$578&amp;$BV$3:$BV$578,0),MATCH(BJ$1,$BW$1:$CF$1,0))</f>
        <v>0</v>
      </c>
      <c r="BK1732" s="3">
        <f t="array" ref="BK1732">INDEX($D$21:$M$44,MATCH($BD1732&amp;$BF1732,$C$21:$C$44&amp;$B$21:$B$44,0),MATCH(BK$1,$D$16:$M$16,0))+VLOOKUP($BE1732,战斗属性模型!$K$22:$O$24,BK$2,FALSE)*INDEX($BW$3:$CF$578,MATCH($BD1732&amp;$BF1732&amp;$BG1732,$BT$3:$BT$578&amp;$BU$3:$BU$578&amp;$BV$3:$BV$578,0),MATCH(BK$1,$BW$1:$CF$1,0))</f>
        <v>256</v>
      </c>
      <c r="BL1732" s="3"/>
      <c r="BM1732" s="3"/>
      <c r="BN1732" s="3"/>
      <c r="BO1732" s="3"/>
      <c r="BP1732" s="3"/>
      <c r="BQ1732" s="3"/>
    </row>
    <row r="1733" spans="56:70" x14ac:dyDescent="0.2">
      <c r="BD1733" t="str">
        <f t="shared" si="1249"/>
        <v>鞋子</v>
      </c>
      <c r="BE1733">
        <f t="shared" si="1250"/>
        <v>3</v>
      </c>
      <c r="BF1733">
        <f t="shared" ref="BF1733:BG1733" si="1307">BF1157</f>
        <v>4</v>
      </c>
      <c r="BG1733">
        <f t="shared" si="1307"/>
        <v>3</v>
      </c>
      <c r="BH1733" s="3">
        <f t="array" ref="BH1733">INDEX($D$21:$M$44,MATCH($BD1733&amp;$BF1733,$C$21:$C$44&amp;$B$21:$B$44,0),MATCH(BH$1,$D$16:$M$16,0))+VLOOKUP($BE1733,战斗属性模型!$K$22:$O$24,BH$2,FALSE)*INDEX($BW$3:$CF$578,MATCH($BD1733&amp;$BF1733&amp;$BG1733,$BT$3:$BT$578&amp;$BU$3:$BU$578&amp;$BV$3:$BV$578,0),MATCH(BH$1,$BW$1:$CF$1,0))</f>
        <v>146</v>
      </c>
      <c r="BI1733" s="3">
        <f t="array" ref="BI1733">INDEX($D$21:$M$44,MATCH($BD1733&amp;$BF1733,$C$21:$C$44&amp;$B$21:$B$44,0),MATCH(BI$1,$D$16:$M$16,0))+VLOOKUP($BE1733,战斗属性模型!$K$22:$O$24,BI$2,FALSE)*INDEX($BW$3:$CF$578,MATCH($BD1733&amp;$BF1733&amp;$BG1733,$BT$3:$BT$578&amp;$BU$3:$BU$578&amp;$BV$3:$BV$578,0),MATCH(BI$1,$BW$1:$CF$1,0))</f>
        <v>0</v>
      </c>
      <c r="BJ1733" s="3">
        <f t="array" ref="BJ1733">INDEX($D$21:$M$44,MATCH($BD1733&amp;$BF1733,$C$21:$C$44&amp;$B$21:$B$44,0),MATCH(BJ$1,$D$16:$M$16,0))+VLOOKUP($BE1733,战斗属性模型!$K$22:$O$24,BJ$2,FALSE)*INDEX($BW$3:$CF$578,MATCH($BD1733&amp;$BF1733&amp;$BG1733,$BT$3:$BT$578&amp;$BU$3:$BU$578&amp;$BV$3:$BV$578,0),MATCH(BJ$1,$BW$1:$CF$1,0))</f>
        <v>0</v>
      </c>
      <c r="BK1733" s="3">
        <f t="array" ref="BK1733">INDEX($D$21:$M$44,MATCH($BD1733&amp;$BF1733,$C$21:$C$44&amp;$B$21:$B$44,0),MATCH(BK$1,$D$16:$M$16,0))+VLOOKUP($BE1733,战斗属性模型!$K$22:$O$24,BK$2,FALSE)*INDEX($BW$3:$CF$578,MATCH($BD1733&amp;$BF1733&amp;$BG1733,$BT$3:$BT$578&amp;$BU$3:$BU$578&amp;$BV$3:$BV$578,0),MATCH(BK$1,$BW$1:$CF$1,0))</f>
        <v>304</v>
      </c>
      <c r="BL1733" s="3"/>
      <c r="BM1733" s="3"/>
      <c r="BN1733" s="3"/>
      <c r="BO1733" s="3"/>
      <c r="BP1733" s="3"/>
      <c r="BQ1733" s="3"/>
    </row>
    <row r="1734" spans="56:70" x14ac:dyDescent="0.2">
      <c r="BD1734" t="str">
        <f t="shared" si="1249"/>
        <v>鞋子</v>
      </c>
      <c r="BE1734">
        <f t="shared" si="1250"/>
        <v>3</v>
      </c>
      <c r="BF1734">
        <f t="shared" ref="BF1734:BG1734" si="1308">BF1158</f>
        <v>4</v>
      </c>
      <c r="BG1734">
        <f t="shared" si="1308"/>
        <v>4</v>
      </c>
      <c r="BH1734" s="3">
        <f t="array" ref="BH1734">INDEX($D$21:$M$44,MATCH($BD1734&amp;$BF1734,$C$21:$C$44&amp;$B$21:$B$44,0),MATCH(BH$1,$D$16:$M$16,0))+VLOOKUP($BE1734,战斗属性模型!$K$22:$O$24,BH$2,FALSE)*INDEX($BW$3:$CF$578,MATCH($BD1734&amp;$BF1734&amp;$BG1734,$BT$3:$BT$578&amp;$BU$3:$BU$578&amp;$BV$3:$BV$578,0),MATCH(BH$1,$BW$1:$CF$1,0))</f>
        <v>168</v>
      </c>
      <c r="BI1734" s="3">
        <f t="array" ref="BI1734">INDEX($D$21:$M$44,MATCH($BD1734&amp;$BF1734,$C$21:$C$44&amp;$B$21:$B$44,0),MATCH(BI$1,$D$16:$M$16,0))+VLOOKUP($BE1734,战斗属性模型!$K$22:$O$24,BI$2,FALSE)*INDEX($BW$3:$CF$578,MATCH($BD1734&amp;$BF1734&amp;$BG1734,$BT$3:$BT$578&amp;$BU$3:$BU$578&amp;$BV$3:$BV$578,0),MATCH(BI$1,$BW$1:$CF$1,0))</f>
        <v>0</v>
      </c>
      <c r="BJ1734" s="3">
        <f t="array" ref="BJ1734">INDEX($D$21:$M$44,MATCH($BD1734&amp;$BF1734,$C$21:$C$44&amp;$B$21:$B$44,0),MATCH(BJ$1,$D$16:$M$16,0))+VLOOKUP($BE1734,战斗属性模型!$K$22:$O$24,BJ$2,FALSE)*INDEX($BW$3:$CF$578,MATCH($BD1734&amp;$BF1734&amp;$BG1734,$BT$3:$BT$578&amp;$BU$3:$BU$578&amp;$BV$3:$BV$578,0),MATCH(BJ$1,$BW$1:$CF$1,0))</f>
        <v>0</v>
      </c>
      <c r="BK1734" s="3">
        <f t="array" ref="BK1734">INDEX($D$21:$M$44,MATCH($BD1734&amp;$BF1734,$C$21:$C$44&amp;$B$21:$B$44,0),MATCH(BK$1,$D$16:$M$16,0))+VLOOKUP($BE1734,战斗属性模型!$K$22:$O$24,BK$2,FALSE)*INDEX($BW$3:$CF$578,MATCH($BD1734&amp;$BF1734&amp;$BG1734,$BT$3:$BT$578&amp;$BU$3:$BU$578&amp;$BV$3:$BV$578,0),MATCH(BK$1,$BW$1:$CF$1,0))</f>
        <v>352</v>
      </c>
      <c r="BL1734" s="3"/>
      <c r="BM1734" s="3"/>
      <c r="BN1734" s="3"/>
      <c r="BO1734" s="3"/>
      <c r="BP1734" s="3"/>
      <c r="BQ1734" s="3"/>
    </row>
    <row r="1735" spans="56:70" x14ac:dyDescent="0.2">
      <c r="BD1735" t="str">
        <f t="shared" si="1249"/>
        <v>鞋子</v>
      </c>
      <c r="BE1735">
        <f t="shared" si="1250"/>
        <v>3</v>
      </c>
      <c r="BF1735">
        <f t="shared" ref="BF1735:BG1735" si="1309">BF1159</f>
        <v>4</v>
      </c>
      <c r="BG1735">
        <f t="shared" si="1309"/>
        <v>5</v>
      </c>
      <c r="BH1735" s="3">
        <f t="array" ref="BH1735">INDEX($D$21:$M$44,MATCH($BD1735&amp;$BF1735,$C$21:$C$44&amp;$B$21:$B$44,0),MATCH(BH$1,$D$16:$M$16,0))+VLOOKUP($BE1735,战斗属性模型!$K$22:$O$24,BH$2,FALSE)*INDEX($BW$3:$CF$578,MATCH($BD1735&amp;$BF1735&amp;$BG1735,$BT$3:$BT$578&amp;$BU$3:$BU$578&amp;$BV$3:$BV$578,0),MATCH(BH$1,$BW$1:$CF$1,0))</f>
        <v>190</v>
      </c>
      <c r="BI1735" s="3">
        <f t="array" ref="BI1735">INDEX($D$21:$M$44,MATCH($BD1735&amp;$BF1735,$C$21:$C$44&amp;$B$21:$B$44,0),MATCH(BI$1,$D$16:$M$16,0))+VLOOKUP($BE1735,战斗属性模型!$K$22:$O$24,BI$2,FALSE)*INDEX($BW$3:$CF$578,MATCH($BD1735&amp;$BF1735&amp;$BG1735,$BT$3:$BT$578&amp;$BU$3:$BU$578&amp;$BV$3:$BV$578,0),MATCH(BI$1,$BW$1:$CF$1,0))</f>
        <v>0</v>
      </c>
      <c r="BJ1735" s="3">
        <f t="array" ref="BJ1735">INDEX($D$21:$M$44,MATCH($BD1735&amp;$BF1735,$C$21:$C$44&amp;$B$21:$B$44,0),MATCH(BJ$1,$D$16:$M$16,0))+VLOOKUP($BE1735,战斗属性模型!$K$22:$O$24,BJ$2,FALSE)*INDEX($BW$3:$CF$578,MATCH($BD1735&amp;$BF1735&amp;$BG1735,$BT$3:$BT$578&amp;$BU$3:$BU$578&amp;$BV$3:$BV$578,0),MATCH(BJ$1,$BW$1:$CF$1,0))</f>
        <v>0</v>
      </c>
      <c r="BK1735" s="3">
        <f t="array" ref="BK1735">INDEX($D$21:$M$44,MATCH($BD1735&amp;$BF1735,$C$21:$C$44&amp;$B$21:$B$44,0),MATCH(BK$1,$D$16:$M$16,0))+VLOOKUP($BE1735,战斗属性模型!$K$22:$O$24,BK$2,FALSE)*INDEX($BW$3:$CF$578,MATCH($BD1735&amp;$BF1735&amp;$BG1735,$BT$3:$BT$578&amp;$BU$3:$BU$578&amp;$BV$3:$BV$578,0),MATCH(BK$1,$BW$1:$CF$1,0))</f>
        <v>400</v>
      </c>
      <c r="BL1735" s="3"/>
      <c r="BM1735" s="3"/>
      <c r="BN1735" s="3"/>
      <c r="BO1735" s="3"/>
      <c r="BP1735" s="3"/>
      <c r="BQ1735" s="3"/>
    </row>
    <row r="1736" spans="56:70" x14ac:dyDescent="0.2">
      <c r="BD1736" t="str">
        <f t="shared" si="1249"/>
        <v>鞋子</v>
      </c>
      <c r="BE1736">
        <f t="shared" si="1250"/>
        <v>3</v>
      </c>
      <c r="BF1736">
        <f t="shared" ref="BF1736:BG1736" si="1310">BF1160</f>
        <v>4</v>
      </c>
      <c r="BG1736">
        <f t="shared" si="1310"/>
        <v>6</v>
      </c>
      <c r="BH1736" s="3">
        <f t="array" ref="BH1736">INDEX($D$21:$M$44,MATCH($BD1736&amp;$BF1736,$C$21:$C$44&amp;$B$21:$B$44,0),MATCH(BH$1,$D$16:$M$16,0))+VLOOKUP($BE1736,战斗属性模型!$K$22:$O$24,BH$2,FALSE)*INDEX($BW$3:$CF$578,MATCH($BD1736&amp;$BF1736&amp;$BG1736,$BT$3:$BT$578&amp;$BU$3:$BU$578&amp;$BV$3:$BV$578,0),MATCH(BH$1,$BW$1:$CF$1,0))</f>
        <v>212</v>
      </c>
      <c r="BI1736" s="3">
        <f t="array" ref="BI1736">INDEX($D$21:$M$44,MATCH($BD1736&amp;$BF1736,$C$21:$C$44&amp;$B$21:$B$44,0),MATCH(BI$1,$D$16:$M$16,0))+VLOOKUP($BE1736,战斗属性模型!$K$22:$O$24,BI$2,FALSE)*INDEX($BW$3:$CF$578,MATCH($BD1736&amp;$BF1736&amp;$BG1736,$BT$3:$BT$578&amp;$BU$3:$BU$578&amp;$BV$3:$BV$578,0),MATCH(BI$1,$BW$1:$CF$1,0))</f>
        <v>0</v>
      </c>
      <c r="BJ1736" s="3">
        <f t="array" ref="BJ1736">INDEX($D$21:$M$44,MATCH($BD1736&amp;$BF1736,$C$21:$C$44&amp;$B$21:$B$44,0),MATCH(BJ$1,$D$16:$M$16,0))+VLOOKUP($BE1736,战斗属性模型!$K$22:$O$24,BJ$2,FALSE)*INDEX($BW$3:$CF$578,MATCH($BD1736&amp;$BF1736&amp;$BG1736,$BT$3:$BT$578&amp;$BU$3:$BU$578&amp;$BV$3:$BV$578,0),MATCH(BJ$1,$BW$1:$CF$1,0))</f>
        <v>0</v>
      </c>
      <c r="BK1736" s="3">
        <f t="array" ref="BK1736">INDEX($D$21:$M$44,MATCH($BD1736&amp;$BF1736,$C$21:$C$44&amp;$B$21:$B$44,0),MATCH(BK$1,$D$16:$M$16,0))+VLOOKUP($BE1736,战斗属性模型!$K$22:$O$24,BK$2,FALSE)*INDEX($BW$3:$CF$578,MATCH($BD1736&amp;$BF1736&amp;$BG1736,$BT$3:$BT$578&amp;$BU$3:$BU$578&amp;$BV$3:$BV$578,0),MATCH(BK$1,$BW$1:$CF$1,0))</f>
        <v>448</v>
      </c>
      <c r="BL1736" s="3"/>
      <c r="BM1736" s="3"/>
      <c r="BN1736" s="3"/>
      <c r="BO1736" s="3"/>
      <c r="BP1736" s="3"/>
      <c r="BQ1736" s="3"/>
    </row>
    <row r="1737" spans="56:70" x14ac:dyDescent="0.2">
      <c r="BD1737" t="str">
        <f t="shared" si="1249"/>
        <v>鞋子</v>
      </c>
      <c r="BE1737">
        <f t="shared" si="1250"/>
        <v>3</v>
      </c>
      <c r="BF1737">
        <f t="shared" ref="BF1737:BG1737" si="1311">BF1161</f>
        <v>4</v>
      </c>
      <c r="BG1737">
        <f t="shared" si="1311"/>
        <v>7</v>
      </c>
      <c r="BH1737" s="3">
        <f t="array" ref="BH1737">INDEX($D$21:$M$44,MATCH($BD1737&amp;$BF1737,$C$21:$C$44&amp;$B$21:$B$44,0),MATCH(BH$1,$D$16:$M$16,0))+VLOOKUP($BE1737,战斗属性模型!$K$22:$O$24,BH$2,FALSE)*INDEX($BW$3:$CF$578,MATCH($BD1737&amp;$BF1737&amp;$BG1737,$BT$3:$BT$578&amp;$BU$3:$BU$578&amp;$BV$3:$BV$578,0),MATCH(BH$1,$BW$1:$CF$1,0))</f>
        <v>234</v>
      </c>
      <c r="BI1737" s="3">
        <f t="array" ref="BI1737">INDEX($D$21:$M$44,MATCH($BD1737&amp;$BF1737,$C$21:$C$44&amp;$B$21:$B$44,0),MATCH(BI$1,$D$16:$M$16,0))+VLOOKUP($BE1737,战斗属性模型!$K$22:$O$24,BI$2,FALSE)*INDEX($BW$3:$CF$578,MATCH($BD1737&amp;$BF1737&amp;$BG1737,$BT$3:$BT$578&amp;$BU$3:$BU$578&amp;$BV$3:$BV$578,0),MATCH(BI$1,$BW$1:$CF$1,0))</f>
        <v>0</v>
      </c>
      <c r="BJ1737" s="3">
        <f t="array" ref="BJ1737">INDEX($D$21:$M$44,MATCH($BD1737&amp;$BF1737,$C$21:$C$44&amp;$B$21:$B$44,0),MATCH(BJ$1,$D$16:$M$16,0))+VLOOKUP($BE1737,战斗属性模型!$K$22:$O$24,BJ$2,FALSE)*INDEX($BW$3:$CF$578,MATCH($BD1737&amp;$BF1737&amp;$BG1737,$BT$3:$BT$578&amp;$BU$3:$BU$578&amp;$BV$3:$BV$578,0),MATCH(BJ$1,$BW$1:$CF$1,0))</f>
        <v>0</v>
      </c>
      <c r="BK1737" s="3">
        <f t="array" ref="BK1737">INDEX($D$21:$M$44,MATCH($BD1737&amp;$BF1737,$C$21:$C$44&amp;$B$21:$B$44,0),MATCH(BK$1,$D$16:$M$16,0))+VLOOKUP($BE1737,战斗属性模型!$K$22:$O$24,BK$2,FALSE)*INDEX($BW$3:$CF$578,MATCH($BD1737&amp;$BF1737&amp;$BG1737,$BT$3:$BT$578&amp;$BU$3:$BU$578&amp;$BV$3:$BV$578,0),MATCH(BK$1,$BW$1:$CF$1,0))</f>
        <v>496</v>
      </c>
      <c r="BL1737" s="3"/>
      <c r="BM1737" s="3"/>
      <c r="BN1737" s="3"/>
      <c r="BO1737" s="3"/>
      <c r="BP1737" s="3"/>
      <c r="BQ1737" s="3"/>
    </row>
    <row r="1738" spans="56:70" x14ac:dyDescent="0.2">
      <c r="BD1738" t="str">
        <f t="shared" si="1249"/>
        <v>鞋子</v>
      </c>
      <c r="BE1738">
        <f t="shared" si="1250"/>
        <v>3</v>
      </c>
      <c r="BF1738">
        <f t="shared" ref="BF1738:BG1738" si="1312">BF1162</f>
        <v>4</v>
      </c>
      <c r="BG1738">
        <f t="shared" si="1312"/>
        <v>8</v>
      </c>
      <c r="BH1738" s="3">
        <f t="array" ref="BH1738">INDEX($D$21:$M$44,MATCH($BD1738&amp;$BF1738,$C$21:$C$44&amp;$B$21:$B$44,0),MATCH(BH$1,$D$16:$M$16,0))+VLOOKUP($BE1738,战斗属性模型!$K$22:$O$24,BH$2,FALSE)*INDEX($BW$3:$CF$578,MATCH($BD1738&amp;$BF1738&amp;$BG1738,$BT$3:$BT$578&amp;$BU$3:$BU$578&amp;$BV$3:$BV$578,0),MATCH(BH$1,$BW$1:$CF$1,0))</f>
        <v>256</v>
      </c>
      <c r="BI1738" s="3">
        <f t="array" ref="BI1738">INDEX($D$21:$M$44,MATCH($BD1738&amp;$BF1738,$C$21:$C$44&amp;$B$21:$B$44,0),MATCH(BI$1,$D$16:$M$16,0))+VLOOKUP($BE1738,战斗属性模型!$K$22:$O$24,BI$2,FALSE)*INDEX($BW$3:$CF$578,MATCH($BD1738&amp;$BF1738&amp;$BG1738,$BT$3:$BT$578&amp;$BU$3:$BU$578&amp;$BV$3:$BV$578,0),MATCH(BI$1,$BW$1:$CF$1,0))</f>
        <v>0</v>
      </c>
      <c r="BJ1738" s="3">
        <f t="array" ref="BJ1738">INDEX($D$21:$M$44,MATCH($BD1738&amp;$BF1738,$C$21:$C$44&amp;$B$21:$B$44,0),MATCH(BJ$1,$D$16:$M$16,0))+VLOOKUP($BE1738,战斗属性模型!$K$22:$O$24,BJ$2,FALSE)*INDEX($BW$3:$CF$578,MATCH($BD1738&amp;$BF1738&amp;$BG1738,$BT$3:$BT$578&amp;$BU$3:$BU$578&amp;$BV$3:$BV$578,0),MATCH(BJ$1,$BW$1:$CF$1,0))</f>
        <v>0</v>
      </c>
      <c r="BK1738" s="3">
        <f t="array" ref="BK1738">INDEX($D$21:$M$44,MATCH($BD1738&amp;$BF1738,$C$21:$C$44&amp;$B$21:$B$44,0),MATCH(BK$1,$D$16:$M$16,0))+VLOOKUP($BE1738,战斗属性模型!$K$22:$O$24,BK$2,FALSE)*INDEX($BW$3:$CF$578,MATCH($BD1738&amp;$BF1738&amp;$BG1738,$BT$3:$BT$578&amp;$BU$3:$BU$578&amp;$BV$3:$BV$578,0),MATCH(BK$1,$BW$1:$CF$1,0))</f>
        <v>544</v>
      </c>
      <c r="BL1738" s="3"/>
      <c r="BM1738" s="3"/>
      <c r="BN1738" s="3"/>
      <c r="BO1738" s="3"/>
      <c r="BP1738" s="3"/>
      <c r="BQ1738" s="3"/>
    </row>
    <row r="1739" spans="56:70" x14ac:dyDescent="0.2">
      <c r="BD1739" t="str">
        <f t="shared" si="1249"/>
        <v>鞋子</v>
      </c>
      <c r="BE1739">
        <f t="shared" si="1250"/>
        <v>3</v>
      </c>
      <c r="BF1739">
        <f t="shared" ref="BF1739:BG1739" si="1313">BF1163</f>
        <v>4</v>
      </c>
      <c r="BG1739">
        <f t="shared" si="1313"/>
        <v>9</v>
      </c>
      <c r="BH1739" s="3">
        <f t="array" ref="BH1739">INDEX($D$21:$M$44,MATCH($BD1739&amp;$BF1739,$C$21:$C$44&amp;$B$21:$B$44,0),MATCH(BH$1,$D$16:$M$16,0))+VLOOKUP($BE1739,战斗属性模型!$K$22:$O$24,BH$2,FALSE)*INDEX($BW$3:$CF$578,MATCH($BD1739&amp;$BF1739&amp;$BG1739,$BT$3:$BT$578&amp;$BU$3:$BU$578&amp;$BV$3:$BV$578,0),MATCH(BH$1,$BW$1:$CF$1,0))</f>
        <v>278</v>
      </c>
      <c r="BI1739" s="3">
        <f t="array" ref="BI1739">INDEX($D$21:$M$44,MATCH($BD1739&amp;$BF1739,$C$21:$C$44&amp;$B$21:$B$44,0),MATCH(BI$1,$D$16:$M$16,0))+VLOOKUP($BE1739,战斗属性模型!$K$22:$O$24,BI$2,FALSE)*INDEX($BW$3:$CF$578,MATCH($BD1739&amp;$BF1739&amp;$BG1739,$BT$3:$BT$578&amp;$BU$3:$BU$578&amp;$BV$3:$BV$578,0),MATCH(BI$1,$BW$1:$CF$1,0))</f>
        <v>0</v>
      </c>
      <c r="BJ1739" s="3">
        <f t="array" ref="BJ1739">INDEX($D$21:$M$44,MATCH($BD1739&amp;$BF1739,$C$21:$C$44&amp;$B$21:$B$44,0),MATCH(BJ$1,$D$16:$M$16,0))+VLOOKUP($BE1739,战斗属性模型!$K$22:$O$24,BJ$2,FALSE)*INDEX($BW$3:$CF$578,MATCH($BD1739&amp;$BF1739&amp;$BG1739,$BT$3:$BT$578&amp;$BU$3:$BU$578&amp;$BV$3:$BV$578,0),MATCH(BJ$1,$BW$1:$CF$1,0))</f>
        <v>0</v>
      </c>
      <c r="BK1739" s="3">
        <f t="array" ref="BK1739">INDEX($D$21:$M$44,MATCH($BD1739&amp;$BF1739,$C$21:$C$44&amp;$B$21:$B$44,0),MATCH(BK$1,$D$16:$M$16,0))+VLOOKUP($BE1739,战斗属性模型!$K$22:$O$24,BK$2,FALSE)*INDEX($BW$3:$CF$578,MATCH($BD1739&amp;$BF1739&amp;$BG1739,$BT$3:$BT$578&amp;$BU$3:$BU$578&amp;$BV$3:$BV$578,0),MATCH(BK$1,$BW$1:$CF$1,0))</f>
        <v>592</v>
      </c>
      <c r="BL1739" s="3"/>
      <c r="BM1739" s="3"/>
      <c r="BN1739" s="3"/>
      <c r="BO1739" s="3"/>
      <c r="BP1739" s="3"/>
      <c r="BQ1739" s="3"/>
    </row>
    <row r="1740" spans="56:70" x14ac:dyDescent="0.2">
      <c r="BD1740" t="str">
        <f t="shared" si="1249"/>
        <v>鞋子</v>
      </c>
      <c r="BE1740">
        <f t="shared" si="1250"/>
        <v>3</v>
      </c>
      <c r="BF1740">
        <f t="shared" ref="BF1740:BG1740" si="1314">BF1164</f>
        <v>4</v>
      </c>
      <c r="BG1740">
        <f t="shared" si="1314"/>
        <v>10</v>
      </c>
      <c r="BH1740" s="3">
        <f t="array" ref="BH1740">INDEX($D$21:$M$44,MATCH($BD1740&amp;$BF1740,$C$21:$C$44&amp;$B$21:$B$44,0),MATCH(BH$1,$D$16:$M$16,0))+VLOOKUP($BE1740,战斗属性模型!$K$22:$O$24,BH$2,FALSE)*INDEX($BW$3:$CF$578,MATCH($BD1740&amp;$BF1740&amp;$BG1740,$BT$3:$BT$578&amp;$BU$3:$BU$578&amp;$BV$3:$BV$578,0),MATCH(BH$1,$BW$1:$CF$1,0))</f>
        <v>300</v>
      </c>
      <c r="BI1740" s="3">
        <f t="array" ref="BI1740">INDEX($D$21:$M$44,MATCH($BD1740&amp;$BF1740,$C$21:$C$44&amp;$B$21:$B$44,0),MATCH(BI$1,$D$16:$M$16,0))+VLOOKUP($BE1740,战斗属性模型!$K$22:$O$24,BI$2,FALSE)*INDEX($BW$3:$CF$578,MATCH($BD1740&amp;$BF1740&amp;$BG1740,$BT$3:$BT$578&amp;$BU$3:$BU$578&amp;$BV$3:$BV$578,0),MATCH(BI$1,$BW$1:$CF$1,0))</f>
        <v>0</v>
      </c>
      <c r="BJ1740" s="3">
        <f t="array" ref="BJ1740">INDEX($D$21:$M$44,MATCH($BD1740&amp;$BF1740,$C$21:$C$44&amp;$B$21:$B$44,0),MATCH(BJ$1,$D$16:$M$16,0))+VLOOKUP($BE1740,战斗属性模型!$K$22:$O$24,BJ$2,FALSE)*INDEX($BW$3:$CF$578,MATCH($BD1740&amp;$BF1740&amp;$BG1740,$BT$3:$BT$578&amp;$BU$3:$BU$578&amp;$BV$3:$BV$578,0),MATCH(BJ$1,$BW$1:$CF$1,0))</f>
        <v>0</v>
      </c>
      <c r="BK1740" s="3">
        <f t="array" ref="BK1740">INDEX($D$21:$M$44,MATCH($BD1740&amp;$BF1740,$C$21:$C$44&amp;$B$21:$B$44,0),MATCH(BK$1,$D$16:$M$16,0))+VLOOKUP($BE1740,战斗属性模型!$K$22:$O$24,BK$2,FALSE)*INDEX($BW$3:$CF$578,MATCH($BD1740&amp;$BF1740&amp;$BG1740,$BT$3:$BT$578&amp;$BU$3:$BU$578&amp;$BV$3:$BV$578,0),MATCH(BK$1,$BW$1:$CF$1,0))</f>
        <v>640</v>
      </c>
      <c r="BL1740" s="3"/>
      <c r="BM1740" s="3"/>
      <c r="BN1740" s="3"/>
      <c r="BO1740" s="3"/>
      <c r="BP1740" s="3"/>
      <c r="BQ1740" s="3"/>
    </row>
    <row r="1741" spans="56:70" x14ac:dyDescent="0.2">
      <c r="BD1741" t="str">
        <f t="shared" ref="BD1741:BD1802" si="1315">BD1165</f>
        <v>鞋子</v>
      </c>
      <c r="BE1741">
        <f t="shared" ref="BE1741:BE1802" si="1316">BE1165+1</f>
        <v>3</v>
      </c>
      <c r="BF1741">
        <f t="shared" ref="BF1741:BG1741" si="1317">BF1165</f>
        <v>4</v>
      </c>
      <c r="BG1741">
        <f t="shared" si="1317"/>
        <v>11</v>
      </c>
      <c r="BH1741" s="3">
        <f t="array" ref="BH1741">INDEX($D$21:$M$44,MATCH($BD1741&amp;$BF1741,$C$21:$C$44&amp;$B$21:$B$44,0),MATCH(BH$1,$D$16:$M$16,0))+VLOOKUP($BE1741,战斗属性模型!$K$22:$O$24,BH$2,FALSE)*INDEX($BW$3:$CF$578,MATCH($BD1741&amp;$BF1741&amp;$BG1741,$BT$3:$BT$578&amp;$BU$3:$BU$578&amp;$BV$3:$BV$578,0),MATCH(BH$1,$BW$1:$CF$1,0))</f>
        <v>322</v>
      </c>
      <c r="BI1741" s="3">
        <f t="array" ref="BI1741">INDEX($D$21:$M$44,MATCH($BD1741&amp;$BF1741,$C$21:$C$44&amp;$B$21:$B$44,0),MATCH(BI$1,$D$16:$M$16,0))+VLOOKUP($BE1741,战斗属性模型!$K$22:$O$24,BI$2,FALSE)*INDEX($BW$3:$CF$578,MATCH($BD1741&amp;$BF1741&amp;$BG1741,$BT$3:$BT$578&amp;$BU$3:$BU$578&amp;$BV$3:$BV$578,0),MATCH(BI$1,$BW$1:$CF$1,0))</f>
        <v>0</v>
      </c>
      <c r="BJ1741" s="3">
        <f t="array" ref="BJ1741">INDEX($D$21:$M$44,MATCH($BD1741&amp;$BF1741,$C$21:$C$44&amp;$B$21:$B$44,0),MATCH(BJ$1,$D$16:$M$16,0))+VLOOKUP($BE1741,战斗属性模型!$K$22:$O$24,BJ$2,FALSE)*INDEX($BW$3:$CF$578,MATCH($BD1741&amp;$BF1741&amp;$BG1741,$BT$3:$BT$578&amp;$BU$3:$BU$578&amp;$BV$3:$BV$578,0),MATCH(BJ$1,$BW$1:$CF$1,0))</f>
        <v>0</v>
      </c>
      <c r="BK1741" s="3">
        <f t="array" ref="BK1741">INDEX($D$21:$M$44,MATCH($BD1741&amp;$BF1741,$C$21:$C$44&amp;$B$21:$B$44,0),MATCH(BK$1,$D$16:$M$16,0))+VLOOKUP($BE1741,战斗属性模型!$K$22:$O$24,BK$2,FALSE)*INDEX($BW$3:$CF$578,MATCH($BD1741&amp;$BF1741&amp;$BG1741,$BT$3:$BT$578&amp;$BU$3:$BU$578&amp;$BV$3:$BV$578,0),MATCH(BK$1,$BW$1:$CF$1,0))</f>
        <v>688</v>
      </c>
      <c r="BL1741" s="3"/>
      <c r="BM1741" s="3"/>
      <c r="BN1741" s="3"/>
      <c r="BO1741" s="3"/>
      <c r="BP1741" s="3"/>
      <c r="BQ1741" s="3"/>
    </row>
    <row r="1742" spans="56:70" x14ac:dyDescent="0.2">
      <c r="BD1742" t="str">
        <f t="shared" si="1315"/>
        <v>鞋子</v>
      </c>
      <c r="BE1742">
        <f t="shared" si="1316"/>
        <v>3</v>
      </c>
      <c r="BF1742">
        <f t="shared" ref="BF1742:BG1742" si="1318">BF1166</f>
        <v>4</v>
      </c>
      <c r="BG1742">
        <f t="shared" si="1318"/>
        <v>12</v>
      </c>
      <c r="BH1742" s="3">
        <f t="array" ref="BH1742">INDEX($D$21:$M$44,MATCH($BD1742&amp;$BF1742,$C$21:$C$44&amp;$B$21:$B$44,0),MATCH(BH$1,$D$16:$M$16,0))+VLOOKUP($BE1742,战斗属性模型!$K$22:$O$24,BH$2,FALSE)*INDEX($BW$3:$CF$578,MATCH($BD1742&amp;$BF1742&amp;$BG1742,$BT$3:$BT$578&amp;$BU$3:$BU$578&amp;$BV$3:$BV$578,0),MATCH(BH$1,$BW$1:$CF$1,0))</f>
        <v>344</v>
      </c>
      <c r="BI1742" s="3">
        <f t="array" ref="BI1742">INDEX($D$21:$M$44,MATCH($BD1742&amp;$BF1742,$C$21:$C$44&amp;$B$21:$B$44,0),MATCH(BI$1,$D$16:$M$16,0))+VLOOKUP($BE1742,战斗属性模型!$K$22:$O$24,BI$2,FALSE)*INDEX($BW$3:$CF$578,MATCH($BD1742&amp;$BF1742&amp;$BG1742,$BT$3:$BT$578&amp;$BU$3:$BU$578&amp;$BV$3:$BV$578,0),MATCH(BI$1,$BW$1:$CF$1,0))</f>
        <v>0</v>
      </c>
      <c r="BJ1742" s="3">
        <f t="array" ref="BJ1742">INDEX($D$21:$M$44,MATCH($BD1742&amp;$BF1742,$C$21:$C$44&amp;$B$21:$B$44,0),MATCH(BJ$1,$D$16:$M$16,0))+VLOOKUP($BE1742,战斗属性模型!$K$22:$O$24,BJ$2,FALSE)*INDEX($BW$3:$CF$578,MATCH($BD1742&amp;$BF1742&amp;$BG1742,$BT$3:$BT$578&amp;$BU$3:$BU$578&amp;$BV$3:$BV$578,0),MATCH(BJ$1,$BW$1:$CF$1,0))</f>
        <v>0</v>
      </c>
      <c r="BK1742" s="3">
        <f t="array" ref="BK1742">INDEX($D$21:$M$44,MATCH($BD1742&amp;$BF1742,$C$21:$C$44&amp;$B$21:$B$44,0),MATCH(BK$1,$D$16:$M$16,0))+VLOOKUP($BE1742,战斗属性模型!$K$22:$O$24,BK$2,FALSE)*INDEX($BW$3:$CF$578,MATCH($BD1742&amp;$BF1742&amp;$BG1742,$BT$3:$BT$578&amp;$BU$3:$BU$578&amp;$BV$3:$BV$578,0),MATCH(BK$1,$BW$1:$CF$1,0))</f>
        <v>736</v>
      </c>
      <c r="BL1742" s="3"/>
      <c r="BM1742" s="3"/>
      <c r="BN1742" s="3"/>
      <c r="BO1742" s="3"/>
      <c r="BP1742" s="3"/>
      <c r="BQ1742" s="3"/>
    </row>
    <row r="1743" spans="56:70" x14ac:dyDescent="0.2">
      <c r="BD1743" t="str">
        <f t="shared" si="1315"/>
        <v>鞋子</v>
      </c>
      <c r="BE1743">
        <f t="shared" si="1316"/>
        <v>3</v>
      </c>
      <c r="BF1743">
        <f t="shared" ref="BF1743:BG1743" si="1319">BF1167</f>
        <v>4</v>
      </c>
      <c r="BG1743">
        <f t="shared" si="1319"/>
        <v>13</v>
      </c>
      <c r="BH1743" s="3">
        <f t="array" ref="BH1743">INDEX($D$21:$M$44,MATCH($BD1743&amp;$BF1743,$C$21:$C$44&amp;$B$21:$B$44,0),MATCH(BH$1,$D$16:$M$16,0))+VLOOKUP($BE1743,战斗属性模型!$K$22:$O$24,BH$2,FALSE)*INDEX($BW$3:$CF$578,MATCH($BD1743&amp;$BF1743&amp;$BG1743,$BT$3:$BT$578&amp;$BU$3:$BU$578&amp;$BV$3:$BV$578,0),MATCH(BH$1,$BW$1:$CF$1,0))</f>
        <v>366</v>
      </c>
      <c r="BI1743" s="3">
        <f t="array" ref="BI1743">INDEX($D$21:$M$44,MATCH($BD1743&amp;$BF1743,$C$21:$C$44&amp;$B$21:$B$44,0),MATCH(BI$1,$D$16:$M$16,0))+VLOOKUP($BE1743,战斗属性模型!$K$22:$O$24,BI$2,FALSE)*INDEX($BW$3:$CF$578,MATCH($BD1743&amp;$BF1743&amp;$BG1743,$BT$3:$BT$578&amp;$BU$3:$BU$578&amp;$BV$3:$BV$578,0),MATCH(BI$1,$BW$1:$CF$1,0))</f>
        <v>0</v>
      </c>
      <c r="BJ1743" s="3">
        <f t="array" ref="BJ1743">INDEX($D$21:$M$44,MATCH($BD1743&amp;$BF1743,$C$21:$C$44&amp;$B$21:$B$44,0),MATCH(BJ$1,$D$16:$M$16,0))+VLOOKUP($BE1743,战斗属性模型!$K$22:$O$24,BJ$2,FALSE)*INDEX($BW$3:$CF$578,MATCH($BD1743&amp;$BF1743&amp;$BG1743,$BT$3:$BT$578&amp;$BU$3:$BU$578&amp;$BV$3:$BV$578,0),MATCH(BJ$1,$BW$1:$CF$1,0))</f>
        <v>0</v>
      </c>
      <c r="BK1743" s="3">
        <f t="array" ref="BK1743">INDEX($D$21:$M$44,MATCH($BD1743&amp;$BF1743,$C$21:$C$44&amp;$B$21:$B$44,0),MATCH(BK$1,$D$16:$M$16,0))+VLOOKUP($BE1743,战斗属性模型!$K$22:$O$24,BK$2,FALSE)*INDEX($BW$3:$CF$578,MATCH($BD1743&amp;$BF1743&amp;$BG1743,$BT$3:$BT$578&amp;$BU$3:$BU$578&amp;$BV$3:$BV$578,0),MATCH(BK$1,$BW$1:$CF$1,0))</f>
        <v>784</v>
      </c>
      <c r="BL1743" s="3"/>
      <c r="BM1743" s="3"/>
      <c r="BN1743" s="3"/>
      <c r="BO1743" s="3"/>
      <c r="BP1743" s="3"/>
      <c r="BQ1743" s="3"/>
    </row>
    <row r="1744" spans="56:70" x14ac:dyDescent="0.2">
      <c r="BD1744" t="str">
        <f t="shared" si="1315"/>
        <v>鞋子</v>
      </c>
      <c r="BE1744">
        <f t="shared" si="1316"/>
        <v>3</v>
      </c>
      <c r="BF1744">
        <f t="shared" ref="BF1744:BG1744" si="1320">BF1168</f>
        <v>4</v>
      </c>
      <c r="BG1744">
        <f t="shared" si="1320"/>
        <v>14</v>
      </c>
      <c r="BH1744" s="3">
        <f t="array" ref="BH1744">INDEX($D$21:$M$44,MATCH($BD1744&amp;$BF1744,$C$21:$C$44&amp;$B$21:$B$44,0),MATCH(BH$1,$D$16:$M$16,0))+VLOOKUP($BE1744,战斗属性模型!$K$22:$O$24,BH$2,FALSE)*INDEX($BW$3:$CF$578,MATCH($BD1744&amp;$BF1744&amp;$BG1744,$BT$3:$BT$578&amp;$BU$3:$BU$578&amp;$BV$3:$BV$578,0),MATCH(BH$1,$BW$1:$CF$1,0))</f>
        <v>388</v>
      </c>
      <c r="BI1744" s="3">
        <f t="array" ref="BI1744">INDEX($D$21:$M$44,MATCH($BD1744&amp;$BF1744,$C$21:$C$44&amp;$B$21:$B$44,0),MATCH(BI$1,$D$16:$M$16,0))+VLOOKUP($BE1744,战斗属性模型!$K$22:$O$24,BI$2,FALSE)*INDEX($BW$3:$CF$578,MATCH($BD1744&amp;$BF1744&amp;$BG1744,$BT$3:$BT$578&amp;$BU$3:$BU$578&amp;$BV$3:$BV$578,0),MATCH(BI$1,$BW$1:$CF$1,0))</f>
        <v>0</v>
      </c>
      <c r="BJ1744" s="3">
        <f t="array" ref="BJ1744">INDEX($D$21:$M$44,MATCH($BD1744&amp;$BF1744,$C$21:$C$44&amp;$B$21:$B$44,0),MATCH(BJ$1,$D$16:$M$16,0))+VLOOKUP($BE1744,战斗属性模型!$K$22:$O$24,BJ$2,FALSE)*INDEX($BW$3:$CF$578,MATCH($BD1744&amp;$BF1744&amp;$BG1744,$BT$3:$BT$578&amp;$BU$3:$BU$578&amp;$BV$3:$BV$578,0),MATCH(BJ$1,$BW$1:$CF$1,0))</f>
        <v>0</v>
      </c>
      <c r="BK1744" s="3">
        <f t="array" ref="BK1744">INDEX($D$21:$M$44,MATCH($BD1744&amp;$BF1744,$C$21:$C$44&amp;$B$21:$B$44,0),MATCH(BK$1,$D$16:$M$16,0))+VLOOKUP($BE1744,战斗属性模型!$K$22:$O$24,BK$2,FALSE)*INDEX($BW$3:$CF$578,MATCH($BD1744&amp;$BF1744&amp;$BG1744,$BT$3:$BT$578&amp;$BU$3:$BU$578&amp;$BV$3:$BV$578,0),MATCH(BK$1,$BW$1:$CF$1,0))</f>
        <v>832</v>
      </c>
      <c r="BL1744" s="3"/>
      <c r="BM1744" s="3"/>
      <c r="BN1744" s="3"/>
      <c r="BO1744" s="3"/>
      <c r="BP1744" s="3"/>
      <c r="BQ1744" s="3"/>
    </row>
    <row r="1745" spans="56:69" x14ac:dyDescent="0.2">
      <c r="BD1745" t="str">
        <f t="shared" si="1315"/>
        <v>鞋子</v>
      </c>
      <c r="BE1745">
        <f t="shared" si="1316"/>
        <v>3</v>
      </c>
      <c r="BF1745">
        <f t="shared" ref="BF1745:BG1745" si="1321">BF1169</f>
        <v>4</v>
      </c>
      <c r="BG1745">
        <f t="shared" si="1321"/>
        <v>15</v>
      </c>
      <c r="BH1745" s="3">
        <f t="array" ref="BH1745">INDEX($D$21:$M$44,MATCH($BD1745&amp;$BF1745,$C$21:$C$44&amp;$B$21:$B$44,0),MATCH(BH$1,$D$16:$M$16,0))+VLOOKUP($BE1745,战斗属性模型!$K$22:$O$24,BH$2,FALSE)*INDEX($BW$3:$CF$578,MATCH($BD1745&amp;$BF1745&amp;$BG1745,$BT$3:$BT$578&amp;$BU$3:$BU$578&amp;$BV$3:$BV$578,0),MATCH(BH$1,$BW$1:$CF$1,0))</f>
        <v>410</v>
      </c>
      <c r="BI1745" s="3">
        <f t="array" ref="BI1745">INDEX($D$21:$M$44,MATCH($BD1745&amp;$BF1745,$C$21:$C$44&amp;$B$21:$B$44,0),MATCH(BI$1,$D$16:$M$16,0))+VLOOKUP($BE1745,战斗属性模型!$K$22:$O$24,BI$2,FALSE)*INDEX($BW$3:$CF$578,MATCH($BD1745&amp;$BF1745&amp;$BG1745,$BT$3:$BT$578&amp;$BU$3:$BU$578&amp;$BV$3:$BV$578,0),MATCH(BI$1,$BW$1:$CF$1,0))</f>
        <v>0</v>
      </c>
      <c r="BJ1745" s="3">
        <f t="array" ref="BJ1745">INDEX($D$21:$M$44,MATCH($BD1745&amp;$BF1745,$C$21:$C$44&amp;$B$21:$B$44,0),MATCH(BJ$1,$D$16:$M$16,0))+VLOOKUP($BE1745,战斗属性模型!$K$22:$O$24,BJ$2,FALSE)*INDEX($BW$3:$CF$578,MATCH($BD1745&amp;$BF1745&amp;$BG1745,$BT$3:$BT$578&amp;$BU$3:$BU$578&amp;$BV$3:$BV$578,0),MATCH(BJ$1,$BW$1:$CF$1,0))</f>
        <v>0</v>
      </c>
      <c r="BK1745" s="3">
        <f t="array" ref="BK1745">INDEX($D$21:$M$44,MATCH($BD1745&amp;$BF1745,$C$21:$C$44&amp;$B$21:$B$44,0),MATCH(BK$1,$D$16:$M$16,0))+VLOOKUP($BE1745,战斗属性模型!$K$22:$O$24,BK$2,FALSE)*INDEX($BW$3:$CF$578,MATCH($BD1745&amp;$BF1745&amp;$BG1745,$BT$3:$BT$578&amp;$BU$3:$BU$578&amp;$BV$3:$BV$578,0),MATCH(BK$1,$BW$1:$CF$1,0))</f>
        <v>880</v>
      </c>
      <c r="BL1745" s="3"/>
      <c r="BM1745" s="3"/>
      <c r="BN1745" s="3"/>
      <c r="BO1745" s="3"/>
      <c r="BP1745" s="3"/>
      <c r="BQ1745" s="3"/>
    </row>
    <row r="1746" spans="56:69" x14ac:dyDescent="0.2">
      <c r="BD1746" t="str">
        <f t="shared" si="1315"/>
        <v>鞋子</v>
      </c>
      <c r="BE1746">
        <f t="shared" si="1316"/>
        <v>3</v>
      </c>
      <c r="BF1746">
        <f t="shared" ref="BF1746:BG1746" si="1322">BF1170</f>
        <v>4</v>
      </c>
      <c r="BG1746">
        <f t="shared" si="1322"/>
        <v>16</v>
      </c>
      <c r="BH1746" s="3">
        <f t="array" ref="BH1746">INDEX($D$21:$M$44,MATCH($BD1746&amp;$BF1746,$C$21:$C$44&amp;$B$21:$B$44,0),MATCH(BH$1,$D$16:$M$16,0))+VLOOKUP($BE1746,战斗属性模型!$K$22:$O$24,BH$2,FALSE)*INDEX($BW$3:$CF$578,MATCH($BD1746&amp;$BF1746&amp;$BG1746,$BT$3:$BT$578&amp;$BU$3:$BU$578&amp;$BV$3:$BV$578,0),MATCH(BH$1,$BW$1:$CF$1,0))</f>
        <v>432</v>
      </c>
      <c r="BI1746" s="3">
        <f t="array" ref="BI1746">INDEX($D$21:$M$44,MATCH($BD1746&amp;$BF1746,$C$21:$C$44&amp;$B$21:$B$44,0),MATCH(BI$1,$D$16:$M$16,0))+VLOOKUP($BE1746,战斗属性模型!$K$22:$O$24,BI$2,FALSE)*INDEX($BW$3:$CF$578,MATCH($BD1746&amp;$BF1746&amp;$BG1746,$BT$3:$BT$578&amp;$BU$3:$BU$578&amp;$BV$3:$BV$578,0),MATCH(BI$1,$BW$1:$CF$1,0))</f>
        <v>0</v>
      </c>
      <c r="BJ1746" s="3">
        <f t="array" ref="BJ1746">INDEX($D$21:$M$44,MATCH($BD1746&amp;$BF1746,$C$21:$C$44&amp;$B$21:$B$44,0),MATCH(BJ$1,$D$16:$M$16,0))+VLOOKUP($BE1746,战斗属性模型!$K$22:$O$24,BJ$2,FALSE)*INDEX($BW$3:$CF$578,MATCH($BD1746&amp;$BF1746&amp;$BG1746,$BT$3:$BT$578&amp;$BU$3:$BU$578&amp;$BV$3:$BV$578,0),MATCH(BJ$1,$BW$1:$CF$1,0))</f>
        <v>0</v>
      </c>
      <c r="BK1746" s="3">
        <f t="array" ref="BK1746">INDEX($D$21:$M$44,MATCH($BD1746&amp;$BF1746,$C$21:$C$44&amp;$B$21:$B$44,0),MATCH(BK$1,$D$16:$M$16,0))+VLOOKUP($BE1746,战斗属性模型!$K$22:$O$24,BK$2,FALSE)*INDEX($BW$3:$CF$578,MATCH($BD1746&amp;$BF1746&amp;$BG1746,$BT$3:$BT$578&amp;$BU$3:$BU$578&amp;$BV$3:$BV$578,0),MATCH(BK$1,$BW$1:$CF$1,0))</f>
        <v>928</v>
      </c>
      <c r="BL1746" s="3"/>
      <c r="BM1746" s="3"/>
      <c r="BN1746" s="3"/>
      <c r="BO1746" s="3"/>
      <c r="BP1746" s="3"/>
      <c r="BQ1746" s="3"/>
    </row>
    <row r="1747" spans="56:69" x14ac:dyDescent="0.2">
      <c r="BD1747" t="str">
        <f t="shared" si="1315"/>
        <v>鞋子</v>
      </c>
      <c r="BE1747">
        <f t="shared" si="1316"/>
        <v>3</v>
      </c>
      <c r="BF1747">
        <f t="shared" ref="BF1747:BG1747" si="1323">BF1171</f>
        <v>4</v>
      </c>
      <c r="BG1747">
        <f t="shared" si="1323"/>
        <v>17</v>
      </c>
      <c r="BH1747" s="3">
        <f t="array" ref="BH1747">INDEX($D$21:$M$44,MATCH($BD1747&amp;$BF1747,$C$21:$C$44&amp;$B$21:$B$44,0),MATCH(BH$1,$D$16:$M$16,0))+VLOOKUP($BE1747,战斗属性模型!$K$22:$O$24,BH$2,FALSE)*INDEX($BW$3:$CF$578,MATCH($BD1747&amp;$BF1747&amp;$BG1747,$BT$3:$BT$578&amp;$BU$3:$BU$578&amp;$BV$3:$BV$578,0),MATCH(BH$1,$BW$1:$CF$1,0))</f>
        <v>454.00000000000006</v>
      </c>
      <c r="BI1747" s="3">
        <f t="array" ref="BI1747">INDEX($D$21:$M$44,MATCH($BD1747&amp;$BF1747,$C$21:$C$44&amp;$B$21:$B$44,0),MATCH(BI$1,$D$16:$M$16,0))+VLOOKUP($BE1747,战斗属性模型!$K$22:$O$24,BI$2,FALSE)*INDEX($BW$3:$CF$578,MATCH($BD1747&amp;$BF1747&amp;$BG1747,$BT$3:$BT$578&amp;$BU$3:$BU$578&amp;$BV$3:$BV$578,0),MATCH(BI$1,$BW$1:$CF$1,0))</f>
        <v>0</v>
      </c>
      <c r="BJ1747" s="3">
        <f t="array" ref="BJ1747">INDEX($D$21:$M$44,MATCH($BD1747&amp;$BF1747,$C$21:$C$44&amp;$B$21:$B$44,0),MATCH(BJ$1,$D$16:$M$16,0))+VLOOKUP($BE1747,战斗属性模型!$K$22:$O$24,BJ$2,FALSE)*INDEX($BW$3:$CF$578,MATCH($BD1747&amp;$BF1747&amp;$BG1747,$BT$3:$BT$578&amp;$BU$3:$BU$578&amp;$BV$3:$BV$578,0),MATCH(BJ$1,$BW$1:$CF$1,0))</f>
        <v>0</v>
      </c>
      <c r="BK1747" s="3">
        <f t="array" ref="BK1747">INDEX($D$21:$M$44,MATCH($BD1747&amp;$BF1747,$C$21:$C$44&amp;$B$21:$B$44,0),MATCH(BK$1,$D$16:$M$16,0))+VLOOKUP($BE1747,战斗属性模型!$K$22:$O$24,BK$2,FALSE)*INDEX($BW$3:$CF$578,MATCH($BD1747&amp;$BF1747&amp;$BG1747,$BT$3:$BT$578&amp;$BU$3:$BU$578&amp;$BV$3:$BV$578,0),MATCH(BK$1,$BW$1:$CF$1,0))</f>
        <v>976</v>
      </c>
      <c r="BL1747" s="3"/>
      <c r="BM1747" s="3"/>
      <c r="BN1747" s="3"/>
      <c r="BO1747" s="3"/>
      <c r="BP1747" s="3"/>
      <c r="BQ1747" s="3"/>
    </row>
    <row r="1748" spans="56:69" x14ac:dyDescent="0.2">
      <c r="BD1748" t="str">
        <f t="shared" si="1315"/>
        <v>鞋子</v>
      </c>
      <c r="BE1748">
        <f t="shared" si="1316"/>
        <v>3</v>
      </c>
      <c r="BF1748">
        <f t="shared" ref="BF1748:BG1748" si="1324">BF1172</f>
        <v>4</v>
      </c>
      <c r="BG1748">
        <f t="shared" si="1324"/>
        <v>18</v>
      </c>
      <c r="BH1748" s="3">
        <f t="array" ref="BH1748">INDEX($D$21:$M$44,MATCH($BD1748&amp;$BF1748,$C$21:$C$44&amp;$B$21:$B$44,0),MATCH(BH$1,$D$16:$M$16,0))+VLOOKUP($BE1748,战斗属性模型!$K$22:$O$24,BH$2,FALSE)*INDEX($BW$3:$CF$578,MATCH($BD1748&amp;$BF1748&amp;$BG1748,$BT$3:$BT$578&amp;$BU$3:$BU$578&amp;$BV$3:$BV$578,0),MATCH(BH$1,$BW$1:$CF$1,0))</f>
        <v>476.00000000000006</v>
      </c>
      <c r="BI1748" s="3">
        <f t="array" ref="BI1748">INDEX($D$21:$M$44,MATCH($BD1748&amp;$BF1748,$C$21:$C$44&amp;$B$21:$B$44,0),MATCH(BI$1,$D$16:$M$16,0))+VLOOKUP($BE1748,战斗属性模型!$K$22:$O$24,BI$2,FALSE)*INDEX($BW$3:$CF$578,MATCH($BD1748&amp;$BF1748&amp;$BG1748,$BT$3:$BT$578&amp;$BU$3:$BU$578&amp;$BV$3:$BV$578,0),MATCH(BI$1,$BW$1:$CF$1,0))</f>
        <v>0</v>
      </c>
      <c r="BJ1748" s="3">
        <f t="array" ref="BJ1748">INDEX($D$21:$M$44,MATCH($BD1748&amp;$BF1748,$C$21:$C$44&amp;$B$21:$B$44,0),MATCH(BJ$1,$D$16:$M$16,0))+VLOOKUP($BE1748,战斗属性模型!$K$22:$O$24,BJ$2,FALSE)*INDEX($BW$3:$CF$578,MATCH($BD1748&amp;$BF1748&amp;$BG1748,$BT$3:$BT$578&amp;$BU$3:$BU$578&amp;$BV$3:$BV$578,0),MATCH(BJ$1,$BW$1:$CF$1,0))</f>
        <v>0</v>
      </c>
      <c r="BK1748" s="3">
        <f t="array" ref="BK1748">INDEX($D$21:$M$44,MATCH($BD1748&amp;$BF1748,$C$21:$C$44&amp;$B$21:$B$44,0),MATCH(BK$1,$D$16:$M$16,0))+VLOOKUP($BE1748,战斗属性模型!$K$22:$O$24,BK$2,FALSE)*INDEX($BW$3:$CF$578,MATCH($BD1748&amp;$BF1748&amp;$BG1748,$BT$3:$BT$578&amp;$BU$3:$BU$578&amp;$BV$3:$BV$578,0),MATCH(BK$1,$BW$1:$CF$1,0))</f>
        <v>1024</v>
      </c>
      <c r="BL1748" s="3"/>
      <c r="BM1748" s="3"/>
      <c r="BN1748" s="3"/>
      <c r="BO1748" s="3"/>
      <c r="BP1748" s="3"/>
      <c r="BQ1748" s="3"/>
    </row>
    <row r="1749" spans="56:69" x14ac:dyDescent="0.2">
      <c r="BD1749" t="str">
        <f t="shared" si="1315"/>
        <v>鞋子</v>
      </c>
      <c r="BE1749">
        <f t="shared" si="1316"/>
        <v>3</v>
      </c>
      <c r="BF1749">
        <f t="shared" ref="BF1749:BG1749" si="1325">BF1173</f>
        <v>4</v>
      </c>
      <c r="BG1749">
        <f t="shared" si="1325"/>
        <v>19</v>
      </c>
      <c r="BH1749" s="3">
        <f t="array" ref="BH1749">INDEX($D$21:$M$44,MATCH($BD1749&amp;$BF1749,$C$21:$C$44&amp;$B$21:$B$44,0),MATCH(BH$1,$D$16:$M$16,0))+VLOOKUP($BE1749,战斗属性模型!$K$22:$O$24,BH$2,FALSE)*INDEX($BW$3:$CF$578,MATCH($BD1749&amp;$BF1749&amp;$BG1749,$BT$3:$BT$578&amp;$BU$3:$BU$578&amp;$BV$3:$BV$578,0),MATCH(BH$1,$BW$1:$CF$1,0))</f>
        <v>498.00000000000006</v>
      </c>
      <c r="BI1749" s="3">
        <f t="array" ref="BI1749">INDEX($D$21:$M$44,MATCH($BD1749&amp;$BF1749,$C$21:$C$44&amp;$B$21:$B$44,0),MATCH(BI$1,$D$16:$M$16,0))+VLOOKUP($BE1749,战斗属性模型!$K$22:$O$24,BI$2,FALSE)*INDEX($BW$3:$CF$578,MATCH($BD1749&amp;$BF1749&amp;$BG1749,$BT$3:$BT$578&amp;$BU$3:$BU$578&amp;$BV$3:$BV$578,0),MATCH(BI$1,$BW$1:$CF$1,0))</f>
        <v>0</v>
      </c>
      <c r="BJ1749" s="3">
        <f t="array" ref="BJ1749">INDEX($D$21:$M$44,MATCH($BD1749&amp;$BF1749,$C$21:$C$44&amp;$B$21:$B$44,0),MATCH(BJ$1,$D$16:$M$16,0))+VLOOKUP($BE1749,战斗属性模型!$K$22:$O$24,BJ$2,FALSE)*INDEX($BW$3:$CF$578,MATCH($BD1749&amp;$BF1749&amp;$BG1749,$BT$3:$BT$578&amp;$BU$3:$BU$578&amp;$BV$3:$BV$578,0),MATCH(BJ$1,$BW$1:$CF$1,0))</f>
        <v>0</v>
      </c>
      <c r="BK1749" s="3">
        <f t="array" ref="BK1749">INDEX($D$21:$M$44,MATCH($BD1749&amp;$BF1749,$C$21:$C$44&amp;$B$21:$B$44,0),MATCH(BK$1,$D$16:$M$16,0))+VLOOKUP($BE1749,战斗属性模型!$K$22:$O$24,BK$2,FALSE)*INDEX($BW$3:$CF$578,MATCH($BD1749&amp;$BF1749&amp;$BG1749,$BT$3:$BT$578&amp;$BU$3:$BU$578&amp;$BV$3:$BV$578,0),MATCH(BK$1,$BW$1:$CF$1,0))</f>
        <v>1072</v>
      </c>
      <c r="BL1749" s="3"/>
      <c r="BM1749" s="3"/>
      <c r="BN1749" s="3"/>
      <c r="BO1749" s="3"/>
      <c r="BP1749" s="3"/>
      <c r="BQ1749" s="3"/>
    </row>
    <row r="1750" spans="56:69" x14ac:dyDescent="0.2">
      <c r="BD1750" t="str">
        <f t="shared" si="1315"/>
        <v>鞋子</v>
      </c>
      <c r="BE1750">
        <f t="shared" si="1316"/>
        <v>3</v>
      </c>
      <c r="BF1750">
        <f t="shared" ref="BF1750:BG1750" si="1326">BF1174</f>
        <v>4</v>
      </c>
      <c r="BG1750">
        <f t="shared" si="1326"/>
        <v>20</v>
      </c>
      <c r="BH1750" s="3">
        <f t="array" ref="BH1750">INDEX($D$21:$M$44,MATCH($BD1750&amp;$BF1750,$C$21:$C$44&amp;$B$21:$B$44,0),MATCH(BH$1,$D$16:$M$16,0))+VLOOKUP($BE1750,战斗属性模型!$K$22:$O$24,BH$2,FALSE)*INDEX($BW$3:$CF$578,MATCH($BD1750&amp;$BF1750&amp;$BG1750,$BT$3:$BT$578&amp;$BU$3:$BU$578&amp;$BV$3:$BV$578,0),MATCH(BH$1,$BW$1:$CF$1,0))</f>
        <v>520</v>
      </c>
      <c r="BI1750" s="3">
        <f t="array" ref="BI1750">INDEX($D$21:$M$44,MATCH($BD1750&amp;$BF1750,$C$21:$C$44&amp;$B$21:$B$44,0),MATCH(BI$1,$D$16:$M$16,0))+VLOOKUP($BE1750,战斗属性模型!$K$22:$O$24,BI$2,FALSE)*INDEX($BW$3:$CF$578,MATCH($BD1750&amp;$BF1750&amp;$BG1750,$BT$3:$BT$578&amp;$BU$3:$BU$578&amp;$BV$3:$BV$578,0),MATCH(BI$1,$BW$1:$CF$1,0))</f>
        <v>0</v>
      </c>
      <c r="BJ1750" s="3">
        <f t="array" ref="BJ1750">INDEX($D$21:$M$44,MATCH($BD1750&amp;$BF1750,$C$21:$C$44&amp;$B$21:$B$44,0),MATCH(BJ$1,$D$16:$M$16,0))+VLOOKUP($BE1750,战斗属性模型!$K$22:$O$24,BJ$2,FALSE)*INDEX($BW$3:$CF$578,MATCH($BD1750&amp;$BF1750&amp;$BG1750,$BT$3:$BT$578&amp;$BU$3:$BU$578&amp;$BV$3:$BV$578,0),MATCH(BJ$1,$BW$1:$CF$1,0))</f>
        <v>0</v>
      </c>
      <c r="BK1750" s="3">
        <f t="array" ref="BK1750">INDEX($D$21:$M$44,MATCH($BD1750&amp;$BF1750,$C$21:$C$44&amp;$B$21:$B$44,0),MATCH(BK$1,$D$16:$M$16,0))+VLOOKUP($BE1750,战斗属性模型!$K$22:$O$24,BK$2,FALSE)*INDEX($BW$3:$CF$578,MATCH($BD1750&amp;$BF1750&amp;$BG1750,$BT$3:$BT$578&amp;$BU$3:$BU$578&amp;$BV$3:$BV$578,0),MATCH(BK$1,$BW$1:$CF$1,0))</f>
        <v>1120</v>
      </c>
      <c r="BL1750" s="3"/>
      <c r="BM1750" s="3"/>
      <c r="BN1750" s="3"/>
      <c r="BO1750" s="3"/>
      <c r="BP1750" s="3"/>
      <c r="BQ1750" s="3"/>
    </row>
    <row r="1751" spans="56:69" x14ac:dyDescent="0.2">
      <c r="BD1751" t="str">
        <f t="shared" si="1315"/>
        <v>鞋子</v>
      </c>
      <c r="BE1751">
        <f t="shared" si="1316"/>
        <v>3</v>
      </c>
      <c r="BF1751">
        <f t="shared" ref="BF1751:BG1751" si="1327">BF1175</f>
        <v>4</v>
      </c>
      <c r="BG1751">
        <f t="shared" si="1327"/>
        <v>21</v>
      </c>
      <c r="BH1751" s="3">
        <f t="array" ref="BH1751">INDEX($D$21:$M$44,MATCH($BD1751&amp;$BF1751,$C$21:$C$44&amp;$B$21:$B$44,0),MATCH(BH$1,$D$16:$M$16,0))+VLOOKUP($BE1751,战斗属性模型!$K$22:$O$24,BH$2,FALSE)*INDEX($BW$3:$CF$578,MATCH($BD1751&amp;$BF1751&amp;$BG1751,$BT$3:$BT$578&amp;$BU$3:$BU$578&amp;$BV$3:$BV$578,0),MATCH(BH$1,$BW$1:$CF$1,0))</f>
        <v>542</v>
      </c>
      <c r="BI1751" s="3">
        <f t="array" ref="BI1751">INDEX($D$21:$M$44,MATCH($BD1751&amp;$BF1751,$C$21:$C$44&amp;$B$21:$B$44,0),MATCH(BI$1,$D$16:$M$16,0))+VLOOKUP($BE1751,战斗属性模型!$K$22:$O$24,BI$2,FALSE)*INDEX($BW$3:$CF$578,MATCH($BD1751&amp;$BF1751&amp;$BG1751,$BT$3:$BT$578&amp;$BU$3:$BU$578&amp;$BV$3:$BV$578,0),MATCH(BI$1,$BW$1:$CF$1,0))</f>
        <v>0</v>
      </c>
      <c r="BJ1751" s="3">
        <f t="array" ref="BJ1751">INDEX($D$21:$M$44,MATCH($BD1751&amp;$BF1751,$C$21:$C$44&amp;$B$21:$B$44,0),MATCH(BJ$1,$D$16:$M$16,0))+VLOOKUP($BE1751,战斗属性模型!$K$22:$O$24,BJ$2,FALSE)*INDEX($BW$3:$CF$578,MATCH($BD1751&amp;$BF1751&amp;$BG1751,$BT$3:$BT$578&amp;$BU$3:$BU$578&amp;$BV$3:$BV$578,0),MATCH(BJ$1,$BW$1:$CF$1,0))</f>
        <v>0</v>
      </c>
      <c r="BK1751" s="3">
        <f t="array" ref="BK1751">INDEX($D$21:$M$44,MATCH($BD1751&amp;$BF1751,$C$21:$C$44&amp;$B$21:$B$44,0),MATCH(BK$1,$D$16:$M$16,0))+VLOOKUP($BE1751,战斗属性模型!$K$22:$O$24,BK$2,FALSE)*INDEX($BW$3:$CF$578,MATCH($BD1751&amp;$BF1751&amp;$BG1751,$BT$3:$BT$578&amp;$BU$3:$BU$578&amp;$BV$3:$BV$578,0),MATCH(BK$1,$BW$1:$CF$1,0))</f>
        <v>1168</v>
      </c>
      <c r="BL1751" s="3"/>
      <c r="BM1751" s="3"/>
      <c r="BN1751" s="3"/>
      <c r="BO1751" s="3"/>
      <c r="BP1751" s="3"/>
      <c r="BQ1751" s="3"/>
    </row>
    <row r="1752" spans="56:69" x14ac:dyDescent="0.2">
      <c r="BD1752" t="str">
        <f t="shared" si="1315"/>
        <v>鞋子</v>
      </c>
      <c r="BE1752">
        <f t="shared" si="1316"/>
        <v>3</v>
      </c>
      <c r="BF1752">
        <f t="shared" ref="BF1752:BG1752" si="1328">BF1176</f>
        <v>4</v>
      </c>
      <c r="BG1752">
        <f t="shared" si="1328"/>
        <v>22</v>
      </c>
      <c r="BH1752" s="3">
        <f t="array" ref="BH1752">INDEX($D$21:$M$44,MATCH($BD1752&amp;$BF1752,$C$21:$C$44&amp;$B$21:$B$44,0),MATCH(BH$1,$D$16:$M$16,0))+VLOOKUP($BE1752,战斗属性模型!$K$22:$O$24,BH$2,FALSE)*INDEX($BW$3:$CF$578,MATCH($BD1752&amp;$BF1752&amp;$BG1752,$BT$3:$BT$578&amp;$BU$3:$BU$578&amp;$BV$3:$BV$578,0),MATCH(BH$1,$BW$1:$CF$1,0))</f>
        <v>564</v>
      </c>
      <c r="BI1752" s="3">
        <f t="array" ref="BI1752">INDEX($D$21:$M$44,MATCH($BD1752&amp;$BF1752,$C$21:$C$44&amp;$B$21:$B$44,0),MATCH(BI$1,$D$16:$M$16,0))+VLOOKUP($BE1752,战斗属性模型!$K$22:$O$24,BI$2,FALSE)*INDEX($BW$3:$CF$578,MATCH($BD1752&amp;$BF1752&amp;$BG1752,$BT$3:$BT$578&amp;$BU$3:$BU$578&amp;$BV$3:$BV$578,0),MATCH(BI$1,$BW$1:$CF$1,0))</f>
        <v>0</v>
      </c>
      <c r="BJ1752" s="3">
        <f t="array" ref="BJ1752">INDEX($D$21:$M$44,MATCH($BD1752&amp;$BF1752,$C$21:$C$44&amp;$B$21:$B$44,0),MATCH(BJ$1,$D$16:$M$16,0))+VLOOKUP($BE1752,战斗属性模型!$K$22:$O$24,BJ$2,FALSE)*INDEX($BW$3:$CF$578,MATCH($BD1752&amp;$BF1752&amp;$BG1752,$BT$3:$BT$578&amp;$BU$3:$BU$578&amp;$BV$3:$BV$578,0),MATCH(BJ$1,$BW$1:$CF$1,0))</f>
        <v>0</v>
      </c>
      <c r="BK1752" s="3">
        <f t="array" ref="BK1752">INDEX($D$21:$M$44,MATCH($BD1752&amp;$BF1752,$C$21:$C$44&amp;$B$21:$B$44,0),MATCH(BK$1,$D$16:$M$16,0))+VLOOKUP($BE1752,战斗属性模型!$K$22:$O$24,BK$2,FALSE)*INDEX($BW$3:$CF$578,MATCH($BD1752&amp;$BF1752&amp;$BG1752,$BT$3:$BT$578&amp;$BU$3:$BU$578&amp;$BV$3:$BV$578,0),MATCH(BK$1,$BW$1:$CF$1,0))</f>
        <v>1216</v>
      </c>
      <c r="BL1752" s="3"/>
      <c r="BM1752" s="3"/>
      <c r="BN1752" s="3"/>
      <c r="BO1752" s="3"/>
      <c r="BP1752" s="3"/>
      <c r="BQ1752" s="3"/>
    </row>
    <row r="1753" spans="56:69" x14ac:dyDescent="0.2">
      <c r="BD1753" t="str">
        <f t="shared" si="1315"/>
        <v>鞋子</v>
      </c>
      <c r="BE1753">
        <f t="shared" si="1316"/>
        <v>3</v>
      </c>
      <c r="BF1753">
        <f t="shared" ref="BF1753:BG1753" si="1329">BF1177</f>
        <v>4</v>
      </c>
      <c r="BG1753">
        <f t="shared" si="1329"/>
        <v>23</v>
      </c>
      <c r="BH1753" s="3">
        <f t="array" ref="BH1753">INDEX($D$21:$M$44,MATCH($BD1753&amp;$BF1753,$C$21:$C$44&amp;$B$21:$B$44,0),MATCH(BH$1,$D$16:$M$16,0))+VLOOKUP($BE1753,战斗属性模型!$K$22:$O$24,BH$2,FALSE)*INDEX($BW$3:$CF$578,MATCH($BD1753&amp;$BF1753&amp;$BG1753,$BT$3:$BT$578&amp;$BU$3:$BU$578&amp;$BV$3:$BV$578,0),MATCH(BH$1,$BW$1:$CF$1,0))</f>
        <v>586</v>
      </c>
      <c r="BI1753" s="3">
        <f t="array" ref="BI1753">INDEX($D$21:$M$44,MATCH($BD1753&amp;$BF1753,$C$21:$C$44&amp;$B$21:$B$44,0),MATCH(BI$1,$D$16:$M$16,0))+VLOOKUP($BE1753,战斗属性模型!$K$22:$O$24,BI$2,FALSE)*INDEX($BW$3:$CF$578,MATCH($BD1753&amp;$BF1753&amp;$BG1753,$BT$3:$BT$578&amp;$BU$3:$BU$578&amp;$BV$3:$BV$578,0),MATCH(BI$1,$BW$1:$CF$1,0))</f>
        <v>0</v>
      </c>
      <c r="BJ1753" s="3">
        <f t="array" ref="BJ1753">INDEX($D$21:$M$44,MATCH($BD1753&amp;$BF1753,$C$21:$C$44&amp;$B$21:$B$44,0),MATCH(BJ$1,$D$16:$M$16,0))+VLOOKUP($BE1753,战斗属性模型!$K$22:$O$24,BJ$2,FALSE)*INDEX($BW$3:$CF$578,MATCH($BD1753&amp;$BF1753&amp;$BG1753,$BT$3:$BT$578&amp;$BU$3:$BU$578&amp;$BV$3:$BV$578,0),MATCH(BJ$1,$BW$1:$CF$1,0))</f>
        <v>0</v>
      </c>
      <c r="BK1753" s="3">
        <f t="array" ref="BK1753">INDEX($D$21:$M$44,MATCH($BD1753&amp;$BF1753,$C$21:$C$44&amp;$B$21:$B$44,0),MATCH(BK$1,$D$16:$M$16,0))+VLOOKUP($BE1753,战斗属性模型!$K$22:$O$24,BK$2,FALSE)*INDEX($BW$3:$CF$578,MATCH($BD1753&amp;$BF1753&amp;$BG1753,$BT$3:$BT$578&amp;$BU$3:$BU$578&amp;$BV$3:$BV$578,0),MATCH(BK$1,$BW$1:$CF$1,0))</f>
        <v>1264</v>
      </c>
      <c r="BL1753" s="3"/>
      <c r="BM1753" s="3"/>
      <c r="BN1753" s="3"/>
      <c r="BO1753" s="3"/>
      <c r="BP1753" s="3"/>
      <c r="BQ1753" s="3"/>
    </row>
    <row r="1754" spans="56:69" x14ac:dyDescent="0.2">
      <c r="BD1754" t="str">
        <f t="shared" si="1315"/>
        <v>鞋子</v>
      </c>
      <c r="BE1754">
        <f t="shared" si="1316"/>
        <v>3</v>
      </c>
      <c r="BF1754">
        <f t="shared" ref="BF1754:BG1754" si="1330">BF1178</f>
        <v>4</v>
      </c>
      <c r="BG1754">
        <f t="shared" si="1330"/>
        <v>24</v>
      </c>
      <c r="BH1754" s="3">
        <f t="array" ref="BH1754">INDEX($D$21:$M$44,MATCH($BD1754&amp;$BF1754,$C$21:$C$44&amp;$B$21:$B$44,0),MATCH(BH$1,$D$16:$M$16,0))+VLOOKUP($BE1754,战斗属性模型!$K$22:$O$24,BH$2,FALSE)*INDEX($BW$3:$CF$578,MATCH($BD1754&amp;$BF1754&amp;$BG1754,$BT$3:$BT$578&amp;$BU$3:$BU$578&amp;$BV$3:$BV$578,0),MATCH(BH$1,$BW$1:$CF$1,0))</f>
        <v>608</v>
      </c>
      <c r="BI1754" s="3">
        <f t="array" ref="BI1754">INDEX($D$21:$M$44,MATCH($BD1754&amp;$BF1754,$C$21:$C$44&amp;$B$21:$B$44,0),MATCH(BI$1,$D$16:$M$16,0))+VLOOKUP($BE1754,战斗属性模型!$K$22:$O$24,BI$2,FALSE)*INDEX($BW$3:$CF$578,MATCH($BD1754&amp;$BF1754&amp;$BG1754,$BT$3:$BT$578&amp;$BU$3:$BU$578&amp;$BV$3:$BV$578,0),MATCH(BI$1,$BW$1:$CF$1,0))</f>
        <v>0</v>
      </c>
      <c r="BJ1754" s="3">
        <f t="array" ref="BJ1754">INDEX($D$21:$M$44,MATCH($BD1754&amp;$BF1754,$C$21:$C$44&amp;$B$21:$B$44,0),MATCH(BJ$1,$D$16:$M$16,0))+VLOOKUP($BE1754,战斗属性模型!$K$22:$O$24,BJ$2,FALSE)*INDEX($BW$3:$CF$578,MATCH($BD1754&amp;$BF1754&amp;$BG1754,$BT$3:$BT$578&amp;$BU$3:$BU$578&amp;$BV$3:$BV$578,0),MATCH(BJ$1,$BW$1:$CF$1,0))</f>
        <v>0</v>
      </c>
      <c r="BK1754" s="3">
        <f t="array" ref="BK1754">INDEX($D$21:$M$44,MATCH($BD1754&amp;$BF1754,$C$21:$C$44&amp;$B$21:$B$44,0),MATCH(BK$1,$D$16:$M$16,0))+VLOOKUP($BE1754,战斗属性模型!$K$22:$O$24,BK$2,FALSE)*INDEX($BW$3:$CF$578,MATCH($BD1754&amp;$BF1754&amp;$BG1754,$BT$3:$BT$578&amp;$BU$3:$BU$578&amp;$BV$3:$BV$578,0),MATCH(BK$1,$BW$1:$CF$1,0))</f>
        <v>1312</v>
      </c>
      <c r="BL1754" s="3"/>
      <c r="BM1754" s="3"/>
      <c r="BN1754" s="3"/>
      <c r="BO1754" s="3"/>
      <c r="BP1754" s="3"/>
      <c r="BQ1754" s="3"/>
    </row>
    <row r="1755" spans="56:69" x14ac:dyDescent="0.2">
      <c r="BD1755" t="str">
        <f t="shared" si="1315"/>
        <v>鞋子</v>
      </c>
      <c r="BE1755">
        <f t="shared" si="1316"/>
        <v>3</v>
      </c>
      <c r="BF1755">
        <f t="shared" ref="BF1755:BG1755" si="1331">BF1179</f>
        <v>5</v>
      </c>
      <c r="BG1755">
        <f t="shared" si="1331"/>
        <v>1</v>
      </c>
      <c r="BH1755" s="3">
        <f t="array" ref="BH1755">INDEX($D$21:$M$44,MATCH($BD1755&amp;$BF1755,$C$21:$C$44&amp;$B$21:$B$44,0),MATCH(BH$1,$D$16:$M$16,0))+VLOOKUP($BE1755,战斗属性模型!$K$22:$O$24,BH$2,FALSE)*INDEX($BW$3:$CF$578,MATCH($BD1755&amp;$BF1755&amp;$BG1755,$BT$3:$BT$578&amp;$BU$3:$BU$578&amp;$BV$3:$BV$578,0),MATCH(BH$1,$BW$1:$CF$1,0))</f>
        <v>163.19999999999999</v>
      </c>
      <c r="BI1755" s="3">
        <f t="array" ref="BI1755">INDEX($D$21:$M$44,MATCH($BD1755&amp;$BF1755,$C$21:$C$44&amp;$B$21:$B$44,0),MATCH(BI$1,$D$16:$M$16,0))+VLOOKUP($BE1755,战斗属性模型!$K$22:$O$24,BI$2,FALSE)*INDEX($BW$3:$CF$578,MATCH($BD1755&amp;$BF1755&amp;$BG1755,$BT$3:$BT$578&amp;$BU$3:$BU$578&amp;$BV$3:$BV$578,0),MATCH(BI$1,$BW$1:$CF$1,0))</f>
        <v>0</v>
      </c>
      <c r="BJ1755" s="3">
        <f t="array" ref="BJ1755">INDEX($D$21:$M$44,MATCH($BD1755&amp;$BF1755,$C$21:$C$44&amp;$B$21:$B$44,0),MATCH(BJ$1,$D$16:$M$16,0))+VLOOKUP($BE1755,战斗属性模型!$K$22:$O$24,BJ$2,FALSE)*INDEX($BW$3:$CF$578,MATCH($BD1755&amp;$BF1755&amp;$BG1755,$BT$3:$BT$578&amp;$BU$3:$BU$578&amp;$BV$3:$BV$578,0),MATCH(BJ$1,$BW$1:$CF$1,0))</f>
        <v>0</v>
      </c>
      <c r="BK1755" s="3">
        <f t="array" ref="BK1755">INDEX($D$21:$M$44,MATCH($BD1755&amp;$BF1755,$C$21:$C$44&amp;$B$21:$B$44,0),MATCH(BK$1,$D$16:$M$16,0))+VLOOKUP($BE1755,战斗属性模型!$K$22:$O$24,BK$2,FALSE)*INDEX($BW$3:$CF$578,MATCH($BD1755&amp;$BF1755&amp;$BG1755,$BT$3:$BT$578&amp;$BU$3:$BU$578&amp;$BV$3:$BV$578,0),MATCH(BK$1,$BW$1:$CF$1,0))</f>
        <v>332.8</v>
      </c>
      <c r="BL1755" s="3"/>
      <c r="BM1755" s="3"/>
      <c r="BN1755" s="3"/>
      <c r="BO1755" s="3"/>
      <c r="BP1755" s="3"/>
      <c r="BQ1755" s="3"/>
    </row>
    <row r="1756" spans="56:69" x14ac:dyDescent="0.2">
      <c r="BD1756" t="str">
        <f t="shared" si="1315"/>
        <v>鞋子</v>
      </c>
      <c r="BE1756">
        <f t="shared" si="1316"/>
        <v>3</v>
      </c>
      <c r="BF1756">
        <f t="shared" ref="BF1756:BG1756" si="1332">BF1180</f>
        <v>5</v>
      </c>
      <c r="BG1756">
        <f t="shared" si="1332"/>
        <v>2</v>
      </c>
      <c r="BH1756" s="3">
        <f t="array" ref="BH1756">INDEX($D$21:$M$44,MATCH($BD1756&amp;$BF1756,$C$21:$C$44&amp;$B$21:$B$44,0),MATCH(BH$1,$D$16:$M$16,0))+VLOOKUP($BE1756,战斗属性模型!$K$22:$O$24,BH$2,FALSE)*INDEX($BW$3:$CF$578,MATCH($BD1756&amp;$BF1756&amp;$BG1756,$BT$3:$BT$578&amp;$BU$3:$BU$578&amp;$BV$3:$BV$578,0),MATCH(BH$1,$BW$1:$CF$1,0))</f>
        <v>198.4</v>
      </c>
      <c r="BI1756" s="3">
        <f t="array" ref="BI1756">INDEX($D$21:$M$44,MATCH($BD1756&amp;$BF1756,$C$21:$C$44&amp;$B$21:$B$44,0),MATCH(BI$1,$D$16:$M$16,0))+VLOOKUP($BE1756,战斗属性模型!$K$22:$O$24,BI$2,FALSE)*INDEX($BW$3:$CF$578,MATCH($BD1756&amp;$BF1756&amp;$BG1756,$BT$3:$BT$578&amp;$BU$3:$BU$578&amp;$BV$3:$BV$578,0),MATCH(BI$1,$BW$1:$CF$1,0))</f>
        <v>0</v>
      </c>
      <c r="BJ1756" s="3">
        <f t="array" ref="BJ1756">INDEX($D$21:$M$44,MATCH($BD1756&amp;$BF1756,$C$21:$C$44&amp;$B$21:$B$44,0),MATCH(BJ$1,$D$16:$M$16,0))+VLOOKUP($BE1756,战斗属性模型!$K$22:$O$24,BJ$2,FALSE)*INDEX($BW$3:$CF$578,MATCH($BD1756&amp;$BF1756&amp;$BG1756,$BT$3:$BT$578&amp;$BU$3:$BU$578&amp;$BV$3:$BV$578,0),MATCH(BJ$1,$BW$1:$CF$1,0))</f>
        <v>0</v>
      </c>
      <c r="BK1756" s="3">
        <f t="array" ref="BK1756">INDEX($D$21:$M$44,MATCH($BD1756&amp;$BF1756,$C$21:$C$44&amp;$B$21:$B$44,0),MATCH(BK$1,$D$16:$M$16,0))+VLOOKUP($BE1756,战斗属性模型!$K$22:$O$24,BK$2,FALSE)*INDEX($BW$3:$CF$578,MATCH($BD1756&amp;$BF1756&amp;$BG1756,$BT$3:$BT$578&amp;$BU$3:$BU$578&amp;$BV$3:$BV$578,0),MATCH(BK$1,$BW$1:$CF$1,0))</f>
        <v>409.6</v>
      </c>
      <c r="BL1756" s="3"/>
      <c r="BM1756" s="3"/>
      <c r="BN1756" s="3"/>
      <c r="BO1756" s="3"/>
      <c r="BP1756" s="3"/>
      <c r="BQ1756" s="3"/>
    </row>
    <row r="1757" spans="56:69" x14ac:dyDescent="0.2">
      <c r="BD1757" t="str">
        <f t="shared" si="1315"/>
        <v>鞋子</v>
      </c>
      <c r="BE1757">
        <f t="shared" si="1316"/>
        <v>3</v>
      </c>
      <c r="BF1757">
        <f t="shared" ref="BF1757:BG1757" si="1333">BF1181</f>
        <v>5</v>
      </c>
      <c r="BG1757">
        <f t="shared" si="1333"/>
        <v>3</v>
      </c>
      <c r="BH1757" s="3">
        <f t="array" ref="BH1757">INDEX($D$21:$M$44,MATCH($BD1757&amp;$BF1757,$C$21:$C$44&amp;$B$21:$B$44,0),MATCH(BH$1,$D$16:$M$16,0))+VLOOKUP($BE1757,战斗属性模型!$K$22:$O$24,BH$2,FALSE)*INDEX($BW$3:$CF$578,MATCH($BD1757&amp;$BF1757&amp;$BG1757,$BT$3:$BT$578&amp;$BU$3:$BU$578&amp;$BV$3:$BV$578,0),MATCH(BH$1,$BW$1:$CF$1,0))</f>
        <v>233.60000000000002</v>
      </c>
      <c r="BI1757" s="3">
        <f t="array" ref="BI1757">INDEX($D$21:$M$44,MATCH($BD1757&amp;$BF1757,$C$21:$C$44&amp;$B$21:$B$44,0),MATCH(BI$1,$D$16:$M$16,0))+VLOOKUP($BE1757,战斗属性模型!$K$22:$O$24,BI$2,FALSE)*INDEX($BW$3:$CF$578,MATCH($BD1757&amp;$BF1757&amp;$BG1757,$BT$3:$BT$578&amp;$BU$3:$BU$578&amp;$BV$3:$BV$578,0),MATCH(BI$1,$BW$1:$CF$1,0))</f>
        <v>0</v>
      </c>
      <c r="BJ1757" s="3">
        <f t="array" ref="BJ1757">INDEX($D$21:$M$44,MATCH($BD1757&amp;$BF1757,$C$21:$C$44&amp;$B$21:$B$44,0),MATCH(BJ$1,$D$16:$M$16,0))+VLOOKUP($BE1757,战斗属性模型!$K$22:$O$24,BJ$2,FALSE)*INDEX($BW$3:$CF$578,MATCH($BD1757&amp;$BF1757&amp;$BG1757,$BT$3:$BT$578&amp;$BU$3:$BU$578&amp;$BV$3:$BV$578,0),MATCH(BJ$1,$BW$1:$CF$1,0))</f>
        <v>0</v>
      </c>
      <c r="BK1757" s="3">
        <f t="array" ref="BK1757">INDEX($D$21:$M$44,MATCH($BD1757&amp;$BF1757,$C$21:$C$44&amp;$B$21:$B$44,0),MATCH(BK$1,$D$16:$M$16,0))+VLOOKUP($BE1757,战斗属性模型!$K$22:$O$24,BK$2,FALSE)*INDEX($BW$3:$CF$578,MATCH($BD1757&amp;$BF1757&amp;$BG1757,$BT$3:$BT$578&amp;$BU$3:$BU$578&amp;$BV$3:$BV$578,0),MATCH(BK$1,$BW$1:$CF$1,0))</f>
        <v>486.4</v>
      </c>
      <c r="BL1757" s="3"/>
      <c r="BM1757" s="3"/>
      <c r="BN1757" s="3"/>
      <c r="BO1757" s="3"/>
      <c r="BP1757" s="3"/>
      <c r="BQ1757" s="3"/>
    </row>
    <row r="1758" spans="56:69" x14ac:dyDescent="0.2">
      <c r="BD1758" t="str">
        <f t="shared" si="1315"/>
        <v>鞋子</v>
      </c>
      <c r="BE1758">
        <f t="shared" si="1316"/>
        <v>3</v>
      </c>
      <c r="BF1758">
        <f t="shared" ref="BF1758:BG1758" si="1334">BF1182</f>
        <v>5</v>
      </c>
      <c r="BG1758">
        <f t="shared" si="1334"/>
        <v>4</v>
      </c>
      <c r="BH1758" s="3">
        <f t="array" ref="BH1758">INDEX($D$21:$M$44,MATCH($BD1758&amp;$BF1758,$C$21:$C$44&amp;$B$21:$B$44,0),MATCH(BH$1,$D$16:$M$16,0))+VLOOKUP($BE1758,战斗属性模型!$K$22:$O$24,BH$2,FALSE)*INDEX($BW$3:$CF$578,MATCH($BD1758&amp;$BF1758&amp;$BG1758,$BT$3:$BT$578&amp;$BU$3:$BU$578&amp;$BV$3:$BV$578,0),MATCH(BH$1,$BW$1:$CF$1,0))</f>
        <v>268.8</v>
      </c>
      <c r="BI1758" s="3">
        <f t="array" ref="BI1758">INDEX($D$21:$M$44,MATCH($BD1758&amp;$BF1758,$C$21:$C$44&amp;$B$21:$B$44,0),MATCH(BI$1,$D$16:$M$16,0))+VLOOKUP($BE1758,战斗属性模型!$K$22:$O$24,BI$2,FALSE)*INDEX($BW$3:$CF$578,MATCH($BD1758&amp;$BF1758&amp;$BG1758,$BT$3:$BT$578&amp;$BU$3:$BU$578&amp;$BV$3:$BV$578,0),MATCH(BI$1,$BW$1:$CF$1,0))</f>
        <v>0</v>
      </c>
      <c r="BJ1758" s="3">
        <f t="array" ref="BJ1758">INDEX($D$21:$M$44,MATCH($BD1758&amp;$BF1758,$C$21:$C$44&amp;$B$21:$B$44,0),MATCH(BJ$1,$D$16:$M$16,0))+VLOOKUP($BE1758,战斗属性模型!$K$22:$O$24,BJ$2,FALSE)*INDEX($BW$3:$CF$578,MATCH($BD1758&amp;$BF1758&amp;$BG1758,$BT$3:$BT$578&amp;$BU$3:$BU$578&amp;$BV$3:$BV$578,0),MATCH(BJ$1,$BW$1:$CF$1,0))</f>
        <v>0</v>
      </c>
      <c r="BK1758" s="3">
        <f t="array" ref="BK1758">INDEX($D$21:$M$44,MATCH($BD1758&amp;$BF1758,$C$21:$C$44&amp;$B$21:$B$44,0),MATCH(BK$1,$D$16:$M$16,0))+VLOOKUP($BE1758,战斗属性模型!$K$22:$O$24,BK$2,FALSE)*INDEX($BW$3:$CF$578,MATCH($BD1758&amp;$BF1758&amp;$BG1758,$BT$3:$BT$578&amp;$BU$3:$BU$578&amp;$BV$3:$BV$578,0),MATCH(BK$1,$BW$1:$CF$1,0))</f>
        <v>563.20000000000005</v>
      </c>
      <c r="BL1758" s="3"/>
      <c r="BM1758" s="3"/>
      <c r="BN1758" s="3"/>
      <c r="BO1758" s="3"/>
      <c r="BP1758" s="3"/>
      <c r="BQ1758" s="3"/>
    </row>
    <row r="1759" spans="56:69" x14ac:dyDescent="0.2">
      <c r="BD1759" t="str">
        <f t="shared" si="1315"/>
        <v>鞋子</v>
      </c>
      <c r="BE1759">
        <f t="shared" si="1316"/>
        <v>3</v>
      </c>
      <c r="BF1759">
        <f t="shared" ref="BF1759:BG1759" si="1335">BF1183</f>
        <v>5</v>
      </c>
      <c r="BG1759">
        <f t="shared" si="1335"/>
        <v>5</v>
      </c>
      <c r="BH1759" s="3">
        <f t="array" ref="BH1759">INDEX($D$21:$M$44,MATCH($BD1759&amp;$BF1759,$C$21:$C$44&amp;$B$21:$B$44,0),MATCH(BH$1,$D$16:$M$16,0))+VLOOKUP($BE1759,战斗属性模型!$K$22:$O$24,BH$2,FALSE)*INDEX($BW$3:$CF$578,MATCH($BD1759&amp;$BF1759&amp;$BG1759,$BT$3:$BT$578&amp;$BU$3:$BU$578&amp;$BV$3:$BV$578,0),MATCH(BH$1,$BW$1:$CF$1,0))</f>
        <v>304</v>
      </c>
      <c r="BI1759" s="3">
        <f t="array" ref="BI1759">INDEX($D$21:$M$44,MATCH($BD1759&amp;$BF1759,$C$21:$C$44&amp;$B$21:$B$44,0),MATCH(BI$1,$D$16:$M$16,0))+VLOOKUP($BE1759,战斗属性模型!$K$22:$O$24,BI$2,FALSE)*INDEX($BW$3:$CF$578,MATCH($BD1759&amp;$BF1759&amp;$BG1759,$BT$3:$BT$578&amp;$BU$3:$BU$578&amp;$BV$3:$BV$578,0),MATCH(BI$1,$BW$1:$CF$1,0))</f>
        <v>0</v>
      </c>
      <c r="BJ1759" s="3">
        <f t="array" ref="BJ1759">INDEX($D$21:$M$44,MATCH($BD1759&amp;$BF1759,$C$21:$C$44&amp;$B$21:$B$44,0),MATCH(BJ$1,$D$16:$M$16,0))+VLOOKUP($BE1759,战斗属性模型!$K$22:$O$24,BJ$2,FALSE)*INDEX($BW$3:$CF$578,MATCH($BD1759&amp;$BF1759&amp;$BG1759,$BT$3:$BT$578&amp;$BU$3:$BU$578&amp;$BV$3:$BV$578,0),MATCH(BJ$1,$BW$1:$CF$1,0))</f>
        <v>0</v>
      </c>
      <c r="BK1759" s="3">
        <f t="array" ref="BK1759">INDEX($D$21:$M$44,MATCH($BD1759&amp;$BF1759,$C$21:$C$44&amp;$B$21:$B$44,0),MATCH(BK$1,$D$16:$M$16,0))+VLOOKUP($BE1759,战斗属性模型!$K$22:$O$24,BK$2,FALSE)*INDEX($BW$3:$CF$578,MATCH($BD1759&amp;$BF1759&amp;$BG1759,$BT$3:$BT$578&amp;$BU$3:$BU$578&amp;$BV$3:$BV$578,0),MATCH(BK$1,$BW$1:$CF$1,0))</f>
        <v>640</v>
      </c>
      <c r="BL1759" s="3"/>
      <c r="BM1759" s="3"/>
      <c r="BN1759" s="3"/>
      <c r="BO1759" s="3"/>
      <c r="BP1759" s="3"/>
      <c r="BQ1759" s="3"/>
    </row>
    <row r="1760" spans="56:69" x14ac:dyDescent="0.2">
      <c r="BD1760" t="str">
        <f t="shared" si="1315"/>
        <v>鞋子</v>
      </c>
      <c r="BE1760">
        <f t="shared" si="1316"/>
        <v>3</v>
      </c>
      <c r="BF1760">
        <f t="shared" ref="BF1760:BG1760" si="1336">BF1184</f>
        <v>5</v>
      </c>
      <c r="BG1760">
        <f t="shared" si="1336"/>
        <v>6</v>
      </c>
      <c r="BH1760" s="3">
        <f t="array" ref="BH1760">INDEX($D$21:$M$44,MATCH($BD1760&amp;$BF1760,$C$21:$C$44&amp;$B$21:$B$44,0),MATCH(BH$1,$D$16:$M$16,0))+VLOOKUP($BE1760,战斗属性模型!$K$22:$O$24,BH$2,FALSE)*INDEX($BW$3:$CF$578,MATCH($BD1760&amp;$BF1760&amp;$BG1760,$BT$3:$BT$578&amp;$BU$3:$BU$578&amp;$BV$3:$BV$578,0),MATCH(BH$1,$BW$1:$CF$1,0))</f>
        <v>339.20000000000005</v>
      </c>
      <c r="BI1760" s="3">
        <f t="array" ref="BI1760">INDEX($D$21:$M$44,MATCH($BD1760&amp;$BF1760,$C$21:$C$44&amp;$B$21:$B$44,0),MATCH(BI$1,$D$16:$M$16,0))+VLOOKUP($BE1760,战斗属性模型!$K$22:$O$24,BI$2,FALSE)*INDEX($BW$3:$CF$578,MATCH($BD1760&amp;$BF1760&amp;$BG1760,$BT$3:$BT$578&amp;$BU$3:$BU$578&amp;$BV$3:$BV$578,0),MATCH(BI$1,$BW$1:$CF$1,0))</f>
        <v>0</v>
      </c>
      <c r="BJ1760" s="3">
        <f t="array" ref="BJ1760">INDEX($D$21:$M$44,MATCH($BD1760&amp;$BF1760,$C$21:$C$44&amp;$B$21:$B$44,0),MATCH(BJ$1,$D$16:$M$16,0))+VLOOKUP($BE1760,战斗属性模型!$K$22:$O$24,BJ$2,FALSE)*INDEX($BW$3:$CF$578,MATCH($BD1760&amp;$BF1760&amp;$BG1760,$BT$3:$BT$578&amp;$BU$3:$BU$578&amp;$BV$3:$BV$578,0),MATCH(BJ$1,$BW$1:$CF$1,0))</f>
        <v>0</v>
      </c>
      <c r="BK1760" s="3">
        <f t="array" ref="BK1760">INDEX($D$21:$M$44,MATCH($BD1760&amp;$BF1760,$C$21:$C$44&amp;$B$21:$B$44,0),MATCH(BK$1,$D$16:$M$16,0))+VLOOKUP($BE1760,战斗属性模型!$K$22:$O$24,BK$2,FALSE)*INDEX($BW$3:$CF$578,MATCH($BD1760&amp;$BF1760&amp;$BG1760,$BT$3:$BT$578&amp;$BU$3:$BU$578&amp;$BV$3:$BV$578,0),MATCH(BK$1,$BW$1:$CF$1,0))</f>
        <v>716.8</v>
      </c>
      <c r="BL1760" s="3"/>
      <c r="BM1760" s="3"/>
      <c r="BN1760" s="3"/>
      <c r="BO1760" s="3"/>
      <c r="BP1760" s="3"/>
      <c r="BQ1760" s="3"/>
    </row>
    <row r="1761" spans="56:69" x14ac:dyDescent="0.2">
      <c r="BD1761" t="str">
        <f t="shared" si="1315"/>
        <v>鞋子</v>
      </c>
      <c r="BE1761">
        <f t="shared" si="1316"/>
        <v>3</v>
      </c>
      <c r="BF1761">
        <f t="shared" ref="BF1761:BG1761" si="1337">BF1185</f>
        <v>5</v>
      </c>
      <c r="BG1761">
        <f t="shared" si="1337"/>
        <v>7</v>
      </c>
      <c r="BH1761" s="3">
        <f t="array" ref="BH1761">INDEX($D$21:$M$44,MATCH($BD1761&amp;$BF1761,$C$21:$C$44&amp;$B$21:$B$44,0),MATCH(BH$1,$D$16:$M$16,0))+VLOOKUP($BE1761,战斗属性模型!$K$22:$O$24,BH$2,FALSE)*INDEX($BW$3:$CF$578,MATCH($BD1761&amp;$BF1761&amp;$BG1761,$BT$3:$BT$578&amp;$BU$3:$BU$578&amp;$BV$3:$BV$578,0),MATCH(BH$1,$BW$1:$CF$1,0))</f>
        <v>374.40000000000003</v>
      </c>
      <c r="BI1761" s="3">
        <f t="array" ref="BI1761">INDEX($D$21:$M$44,MATCH($BD1761&amp;$BF1761,$C$21:$C$44&amp;$B$21:$B$44,0),MATCH(BI$1,$D$16:$M$16,0))+VLOOKUP($BE1761,战斗属性模型!$K$22:$O$24,BI$2,FALSE)*INDEX($BW$3:$CF$578,MATCH($BD1761&amp;$BF1761&amp;$BG1761,$BT$3:$BT$578&amp;$BU$3:$BU$578&amp;$BV$3:$BV$578,0),MATCH(BI$1,$BW$1:$CF$1,0))</f>
        <v>0</v>
      </c>
      <c r="BJ1761" s="3">
        <f t="array" ref="BJ1761">INDEX($D$21:$M$44,MATCH($BD1761&amp;$BF1761,$C$21:$C$44&amp;$B$21:$B$44,0),MATCH(BJ$1,$D$16:$M$16,0))+VLOOKUP($BE1761,战斗属性模型!$K$22:$O$24,BJ$2,FALSE)*INDEX($BW$3:$CF$578,MATCH($BD1761&amp;$BF1761&amp;$BG1761,$BT$3:$BT$578&amp;$BU$3:$BU$578&amp;$BV$3:$BV$578,0),MATCH(BJ$1,$BW$1:$CF$1,0))</f>
        <v>0</v>
      </c>
      <c r="BK1761" s="3">
        <f t="array" ref="BK1761">INDEX($D$21:$M$44,MATCH($BD1761&amp;$BF1761,$C$21:$C$44&amp;$B$21:$B$44,0),MATCH(BK$1,$D$16:$M$16,0))+VLOOKUP($BE1761,战斗属性模型!$K$22:$O$24,BK$2,FALSE)*INDEX($BW$3:$CF$578,MATCH($BD1761&amp;$BF1761&amp;$BG1761,$BT$3:$BT$578&amp;$BU$3:$BU$578&amp;$BV$3:$BV$578,0),MATCH(BK$1,$BW$1:$CF$1,0))</f>
        <v>793.6</v>
      </c>
      <c r="BL1761" s="3"/>
      <c r="BM1761" s="3"/>
      <c r="BN1761" s="3"/>
      <c r="BO1761" s="3"/>
      <c r="BP1761" s="3"/>
      <c r="BQ1761" s="3"/>
    </row>
    <row r="1762" spans="56:69" x14ac:dyDescent="0.2">
      <c r="BD1762" t="str">
        <f t="shared" si="1315"/>
        <v>鞋子</v>
      </c>
      <c r="BE1762">
        <f t="shared" si="1316"/>
        <v>3</v>
      </c>
      <c r="BF1762">
        <f t="shared" ref="BF1762:BG1762" si="1338">BF1186</f>
        <v>5</v>
      </c>
      <c r="BG1762">
        <f t="shared" si="1338"/>
        <v>8</v>
      </c>
      <c r="BH1762" s="3">
        <f t="array" ref="BH1762">INDEX($D$21:$M$44,MATCH($BD1762&amp;$BF1762,$C$21:$C$44&amp;$B$21:$B$44,0),MATCH(BH$1,$D$16:$M$16,0))+VLOOKUP($BE1762,战斗属性模型!$K$22:$O$24,BH$2,FALSE)*INDEX($BW$3:$CF$578,MATCH($BD1762&amp;$BF1762&amp;$BG1762,$BT$3:$BT$578&amp;$BU$3:$BU$578&amp;$BV$3:$BV$578,0),MATCH(BH$1,$BW$1:$CF$1,0))</f>
        <v>409.6</v>
      </c>
      <c r="BI1762" s="3">
        <f t="array" ref="BI1762">INDEX($D$21:$M$44,MATCH($BD1762&amp;$BF1762,$C$21:$C$44&amp;$B$21:$B$44,0),MATCH(BI$1,$D$16:$M$16,0))+VLOOKUP($BE1762,战斗属性模型!$K$22:$O$24,BI$2,FALSE)*INDEX($BW$3:$CF$578,MATCH($BD1762&amp;$BF1762&amp;$BG1762,$BT$3:$BT$578&amp;$BU$3:$BU$578&amp;$BV$3:$BV$578,0),MATCH(BI$1,$BW$1:$CF$1,0))</f>
        <v>0</v>
      </c>
      <c r="BJ1762" s="3">
        <f t="array" ref="BJ1762">INDEX($D$21:$M$44,MATCH($BD1762&amp;$BF1762,$C$21:$C$44&amp;$B$21:$B$44,0),MATCH(BJ$1,$D$16:$M$16,0))+VLOOKUP($BE1762,战斗属性模型!$K$22:$O$24,BJ$2,FALSE)*INDEX($BW$3:$CF$578,MATCH($BD1762&amp;$BF1762&amp;$BG1762,$BT$3:$BT$578&amp;$BU$3:$BU$578&amp;$BV$3:$BV$578,0),MATCH(BJ$1,$BW$1:$CF$1,0))</f>
        <v>0</v>
      </c>
      <c r="BK1762" s="3">
        <f t="array" ref="BK1762">INDEX($D$21:$M$44,MATCH($BD1762&amp;$BF1762,$C$21:$C$44&amp;$B$21:$B$44,0),MATCH(BK$1,$D$16:$M$16,0))+VLOOKUP($BE1762,战斗属性模型!$K$22:$O$24,BK$2,FALSE)*INDEX($BW$3:$CF$578,MATCH($BD1762&amp;$BF1762&amp;$BG1762,$BT$3:$BT$578&amp;$BU$3:$BU$578&amp;$BV$3:$BV$578,0),MATCH(BK$1,$BW$1:$CF$1,0))</f>
        <v>870.4</v>
      </c>
      <c r="BL1762" s="3"/>
      <c r="BM1762" s="3"/>
      <c r="BN1762" s="3"/>
      <c r="BO1762" s="3"/>
      <c r="BP1762" s="3"/>
      <c r="BQ1762" s="3"/>
    </row>
    <row r="1763" spans="56:69" x14ac:dyDescent="0.2">
      <c r="BD1763" t="str">
        <f t="shared" si="1315"/>
        <v>鞋子</v>
      </c>
      <c r="BE1763">
        <f t="shared" si="1316"/>
        <v>3</v>
      </c>
      <c r="BF1763">
        <f t="shared" ref="BF1763:BG1763" si="1339">BF1187</f>
        <v>5</v>
      </c>
      <c r="BG1763">
        <f t="shared" si="1339"/>
        <v>9</v>
      </c>
      <c r="BH1763" s="3">
        <f t="array" ref="BH1763">INDEX($D$21:$M$44,MATCH($BD1763&amp;$BF1763,$C$21:$C$44&amp;$B$21:$B$44,0),MATCH(BH$1,$D$16:$M$16,0))+VLOOKUP($BE1763,战斗属性模型!$K$22:$O$24,BH$2,FALSE)*INDEX($BW$3:$CF$578,MATCH($BD1763&amp;$BF1763&amp;$BG1763,$BT$3:$BT$578&amp;$BU$3:$BU$578&amp;$BV$3:$BV$578,0),MATCH(BH$1,$BW$1:$CF$1,0))</f>
        <v>444.8</v>
      </c>
      <c r="BI1763" s="3">
        <f t="array" ref="BI1763">INDEX($D$21:$M$44,MATCH($BD1763&amp;$BF1763,$C$21:$C$44&amp;$B$21:$B$44,0),MATCH(BI$1,$D$16:$M$16,0))+VLOOKUP($BE1763,战斗属性模型!$K$22:$O$24,BI$2,FALSE)*INDEX($BW$3:$CF$578,MATCH($BD1763&amp;$BF1763&amp;$BG1763,$BT$3:$BT$578&amp;$BU$3:$BU$578&amp;$BV$3:$BV$578,0),MATCH(BI$1,$BW$1:$CF$1,0))</f>
        <v>0</v>
      </c>
      <c r="BJ1763" s="3">
        <f t="array" ref="BJ1763">INDEX($D$21:$M$44,MATCH($BD1763&amp;$BF1763,$C$21:$C$44&amp;$B$21:$B$44,0),MATCH(BJ$1,$D$16:$M$16,0))+VLOOKUP($BE1763,战斗属性模型!$K$22:$O$24,BJ$2,FALSE)*INDEX($BW$3:$CF$578,MATCH($BD1763&amp;$BF1763&amp;$BG1763,$BT$3:$BT$578&amp;$BU$3:$BU$578&amp;$BV$3:$BV$578,0),MATCH(BJ$1,$BW$1:$CF$1,0))</f>
        <v>0</v>
      </c>
      <c r="BK1763" s="3">
        <f t="array" ref="BK1763">INDEX($D$21:$M$44,MATCH($BD1763&amp;$BF1763,$C$21:$C$44&amp;$B$21:$B$44,0),MATCH(BK$1,$D$16:$M$16,0))+VLOOKUP($BE1763,战斗属性模型!$K$22:$O$24,BK$2,FALSE)*INDEX($BW$3:$CF$578,MATCH($BD1763&amp;$BF1763&amp;$BG1763,$BT$3:$BT$578&amp;$BU$3:$BU$578&amp;$BV$3:$BV$578,0),MATCH(BK$1,$BW$1:$CF$1,0))</f>
        <v>947.19999999999993</v>
      </c>
      <c r="BL1763" s="3"/>
      <c r="BM1763" s="3"/>
      <c r="BN1763" s="3"/>
      <c r="BO1763" s="3"/>
      <c r="BP1763" s="3"/>
      <c r="BQ1763" s="3"/>
    </row>
    <row r="1764" spans="56:69" x14ac:dyDescent="0.2">
      <c r="BD1764" t="str">
        <f t="shared" si="1315"/>
        <v>鞋子</v>
      </c>
      <c r="BE1764">
        <f t="shared" si="1316"/>
        <v>3</v>
      </c>
      <c r="BF1764">
        <f t="shared" ref="BF1764:BG1764" si="1340">BF1188</f>
        <v>5</v>
      </c>
      <c r="BG1764">
        <f t="shared" si="1340"/>
        <v>10</v>
      </c>
      <c r="BH1764" s="3">
        <f t="array" ref="BH1764">INDEX($D$21:$M$44,MATCH($BD1764&amp;$BF1764,$C$21:$C$44&amp;$B$21:$B$44,0),MATCH(BH$1,$D$16:$M$16,0))+VLOOKUP($BE1764,战斗属性模型!$K$22:$O$24,BH$2,FALSE)*INDEX($BW$3:$CF$578,MATCH($BD1764&amp;$BF1764&amp;$BG1764,$BT$3:$BT$578&amp;$BU$3:$BU$578&amp;$BV$3:$BV$578,0),MATCH(BH$1,$BW$1:$CF$1,0))</f>
        <v>480</v>
      </c>
      <c r="BI1764" s="3">
        <f t="array" ref="BI1764">INDEX($D$21:$M$44,MATCH($BD1764&amp;$BF1764,$C$21:$C$44&amp;$B$21:$B$44,0),MATCH(BI$1,$D$16:$M$16,0))+VLOOKUP($BE1764,战斗属性模型!$K$22:$O$24,BI$2,FALSE)*INDEX($BW$3:$CF$578,MATCH($BD1764&amp;$BF1764&amp;$BG1764,$BT$3:$BT$578&amp;$BU$3:$BU$578&amp;$BV$3:$BV$578,0),MATCH(BI$1,$BW$1:$CF$1,0))</f>
        <v>0</v>
      </c>
      <c r="BJ1764" s="3">
        <f t="array" ref="BJ1764">INDEX($D$21:$M$44,MATCH($BD1764&amp;$BF1764,$C$21:$C$44&amp;$B$21:$B$44,0),MATCH(BJ$1,$D$16:$M$16,0))+VLOOKUP($BE1764,战斗属性模型!$K$22:$O$24,BJ$2,FALSE)*INDEX($BW$3:$CF$578,MATCH($BD1764&amp;$BF1764&amp;$BG1764,$BT$3:$BT$578&amp;$BU$3:$BU$578&amp;$BV$3:$BV$578,0),MATCH(BJ$1,$BW$1:$CF$1,0))</f>
        <v>0</v>
      </c>
      <c r="BK1764" s="3">
        <f t="array" ref="BK1764">INDEX($D$21:$M$44,MATCH($BD1764&amp;$BF1764,$C$21:$C$44&amp;$B$21:$B$44,0),MATCH(BK$1,$D$16:$M$16,0))+VLOOKUP($BE1764,战斗属性模型!$K$22:$O$24,BK$2,FALSE)*INDEX($BW$3:$CF$578,MATCH($BD1764&amp;$BF1764&amp;$BG1764,$BT$3:$BT$578&amp;$BU$3:$BU$578&amp;$BV$3:$BV$578,0),MATCH(BK$1,$BW$1:$CF$1,0))</f>
        <v>1024</v>
      </c>
      <c r="BL1764" s="3"/>
      <c r="BM1764" s="3"/>
      <c r="BN1764" s="3"/>
      <c r="BO1764" s="3"/>
      <c r="BP1764" s="3"/>
      <c r="BQ1764" s="3"/>
    </row>
    <row r="1765" spans="56:69" x14ac:dyDescent="0.2">
      <c r="BD1765" t="str">
        <f t="shared" si="1315"/>
        <v>鞋子</v>
      </c>
      <c r="BE1765">
        <f t="shared" si="1316"/>
        <v>3</v>
      </c>
      <c r="BF1765">
        <f t="shared" ref="BF1765:BG1765" si="1341">BF1189</f>
        <v>5</v>
      </c>
      <c r="BG1765">
        <f t="shared" si="1341"/>
        <v>11</v>
      </c>
      <c r="BH1765" s="3">
        <f t="array" ref="BH1765">INDEX($D$21:$M$44,MATCH($BD1765&amp;$BF1765,$C$21:$C$44&amp;$B$21:$B$44,0),MATCH(BH$1,$D$16:$M$16,0))+VLOOKUP($BE1765,战斗属性模型!$K$22:$O$24,BH$2,FALSE)*INDEX($BW$3:$CF$578,MATCH($BD1765&amp;$BF1765&amp;$BG1765,$BT$3:$BT$578&amp;$BU$3:$BU$578&amp;$BV$3:$BV$578,0),MATCH(BH$1,$BW$1:$CF$1,0))</f>
        <v>515.20000000000005</v>
      </c>
      <c r="BI1765" s="3">
        <f t="array" ref="BI1765">INDEX($D$21:$M$44,MATCH($BD1765&amp;$BF1765,$C$21:$C$44&amp;$B$21:$B$44,0),MATCH(BI$1,$D$16:$M$16,0))+VLOOKUP($BE1765,战斗属性模型!$K$22:$O$24,BI$2,FALSE)*INDEX($BW$3:$CF$578,MATCH($BD1765&amp;$BF1765&amp;$BG1765,$BT$3:$BT$578&amp;$BU$3:$BU$578&amp;$BV$3:$BV$578,0),MATCH(BI$1,$BW$1:$CF$1,0))</f>
        <v>0</v>
      </c>
      <c r="BJ1765" s="3">
        <f t="array" ref="BJ1765">INDEX($D$21:$M$44,MATCH($BD1765&amp;$BF1765,$C$21:$C$44&amp;$B$21:$B$44,0),MATCH(BJ$1,$D$16:$M$16,0))+VLOOKUP($BE1765,战斗属性模型!$K$22:$O$24,BJ$2,FALSE)*INDEX($BW$3:$CF$578,MATCH($BD1765&amp;$BF1765&amp;$BG1765,$BT$3:$BT$578&amp;$BU$3:$BU$578&amp;$BV$3:$BV$578,0),MATCH(BJ$1,$BW$1:$CF$1,0))</f>
        <v>0</v>
      </c>
      <c r="BK1765" s="3">
        <f t="array" ref="BK1765">INDEX($D$21:$M$44,MATCH($BD1765&amp;$BF1765,$C$21:$C$44&amp;$B$21:$B$44,0),MATCH(BK$1,$D$16:$M$16,0))+VLOOKUP($BE1765,战斗属性模型!$K$22:$O$24,BK$2,FALSE)*INDEX($BW$3:$CF$578,MATCH($BD1765&amp;$BF1765&amp;$BG1765,$BT$3:$BT$578&amp;$BU$3:$BU$578&amp;$BV$3:$BV$578,0),MATCH(BK$1,$BW$1:$CF$1,0))</f>
        <v>1100.8</v>
      </c>
      <c r="BL1765" s="3"/>
      <c r="BM1765" s="3"/>
      <c r="BN1765" s="3"/>
      <c r="BO1765" s="3"/>
      <c r="BP1765" s="3"/>
      <c r="BQ1765" s="3"/>
    </row>
    <row r="1766" spans="56:69" x14ac:dyDescent="0.2">
      <c r="BD1766" t="str">
        <f t="shared" si="1315"/>
        <v>鞋子</v>
      </c>
      <c r="BE1766">
        <f t="shared" si="1316"/>
        <v>3</v>
      </c>
      <c r="BF1766">
        <f t="shared" ref="BF1766:BG1766" si="1342">BF1190</f>
        <v>5</v>
      </c>
      <c r="BG1766">
        <f t="shared" si="1342"/>
        <v>12</v>
      </c>
      <c r="BH1766" s="3">
        <f t="array" ref="BH1766">INDEX($D$21:$M$44,MATCH($BD1766&amp;$BF1766,$C$21:$C$44&amp;$B$21:$B$44,0),MATCH(BH$1,$D$16:$M$16,0))+VLOOKUP($BE1766,战斗属性模型!$K$22:$O$24,BH$2,FALSE)*INDEX($BW$3:$CF$578,MATCH($BD1766&amp;$BF1766&amp;$BG1766,$BT$3:$BT$578&amp;$BU$3:$BU$578&amp;$BV$3:$BV$578,0),MATCH(BH$1,$BW$1:$CF$1,0))</f>
        <v>550.40000000000009</v>
      </c>
      <c r="BI1766" s="3">
        <f t="array" ref="BI1766">INDEX($D$21:$M$44,MATCH($BD1766&amp;$BF1766,$C$21:$C$44&amp;$B$21:$B$44,0),MATCH(BI$1,$D$16:$M$16,0))+VLOOKUP($BE1766,战斗属性模型!$K$22:$O$24,BI$2,FALSE)*INDEX($BW$3:$CF$578,MATCH($BD1766&amp;$BF1766&amp;$BG1766,$BT$3:$BT$578&amp;$BU$3:$BU$578&amp;$BV$3:$BV$578,0),MATCH(BI$1,$BW$1:$CF$1,0))</f>
        <v>0</v>
      </c>
      <c r="BJ1766" s="3">
        <f t="array" ref="BJ1766">INDEX($D$21:$M$44,MATCH($BD1766&amp;$BF1766,$C$21:$C$44&amp;$B$21:$B$44,0),MATCH(BJ$1,$D$16:$M$16,0))+VLOOKUP($BE1766,战斗属性模型!$K$22:$O$24,BJ$2,FALSE)*INDEX($BW$3:$CF$578,MATCH($BD1766&amp;$BF1766&amp;$BG1766,$BT$3:$BT$578&amp;$BU$3:$BU$578&amp;$BV$3:$BV$578,0),MATCH(BJ$1,$BW$1:$CF$1,0))</f>
        <v>0</v>
      </c>
      <c r="BK1766" s="3">
        <f t="array" ref="BK1766">INDEX($D$21:$M$44,MATCH($BD1766&amp;$BF1766,$C$21:$C$44&amp;$B$21:$B$44,0),MATCH(BK$1,$D$16:$M$16,0))+VLOOKUP($BE1766,战斗属性模型!$K$22:$O$24,BK$2,FALSE)*INDEX($BW$3:$CF$578,MATCH($BD1766&amp;$BF1766&amp;$BG1766,$BT$3:$BT$578&amp;$BU$3:$BU$578&amp;$BV$3:$BV$578,0),MATCH(BK$1,$BW$1:$CF$1,0))</f>
        <v>1177.5999999999999</v>
      </c>
      <c r="BL1766" s="3"/>
      <c r="BM1766" s="3"/>
      <c r="BN1766" s="3"/>
      <c r="BO1766" s="3"/>
      <c r="BP1766" s="3"/>
      <c r="BQ1766" s="3"/>
    </row>
    <row r="1767" spans="56:69" x14ac:dyDescent="0.2">
      <c r="BD1767" t="str">
        <f t="shared" si="1315"/>
        <v>鞋子</v>
      </c>
      <c r="BE1767">
        <f t="shared" si="1316"/>
        <v>3</v>
      </c>
      <c r="BF1767">
        <f t="shared" ref="BF1767:BG1767" si="1343">BF1191</f>
        <v>5</v>
      </c>
      <c r="BG1767">
        <f t="shared" si="1343"/>
        <v>13</v>
      </c>
      <c r="BH1767" s="3">
        <f t="array" ref="BH1767">INDEX($D$21:$M$44,MATCH($BD1767&amp;$BF1767,$C$21:$C$44&amp;$B$21:$B$44,0),MATCH(BH$1,$D$16:$M$16,0))+VLOOKUP($BE1767,战斗属性模型!$K$22:$O$24,BH$2,FALSE)*INDEX($BW$3:$CF$578,MATCH($BD1767&amp;$BF1767&amp;$BG1767,$BT$3:$BT$578&amp;$BU$3:$BU$578&amp;$BV$3:$BV$578,0),MATCH(BH$1,$BW$1:$CF$1,0))</f>
        <v>585.6</v>
      </c>
      <c r="BI1767" s="3">
        <f t="array" ref="BI1767">INDEX($D$21:$M$44,MATCH($BD1767&amp;$BF1767,$C$21:$C$44&amp;$B$21:$B$44,0),MATCH(BI$1,$D$16:$M$16,0))+VLOOKUP($BE1767,战斗属性模型!$K$22:$O$24,BI$2,FALSE)*INDEX($BW$3:$CF$578,MATCH($BD1767&amp;$BF1767&amp;$BG1767,$BT$3:$BT$578&amp;$BU$3:$BU$578&amp;$BV$3:$BV$578,0),MATCH(BI$1,$BW$1:$CF$1,0))</f>
        <v>0</v>
      </c>
      <c r="BJ1767" s="3">
        <f t="array" ref="BJ1767">INDEX($D$21:$M$44,MATCH($BD1767&amp;$BF1767,$C$21:$C$44&amp;$B$21:$B$44,0),MATCH(BJ$1,$D$16:$M$16,0))+VLOOKUP($BE1767,战斗属性模型!$K$22:$O$24,BJ$2,FALSE)*INDEX($BW$3:$CF$578,MATCH($BD1767&amp;$BF1767&amp;$BG1767,$BT$3:$BT$578&amp;$BU$3:$BU$578&amp;$BV$3:$BV$578,0),MATCH(BJ$1,$BW$1:$CF$1,0))</f>
        <v>0</v>
      </c>
      <c r="BK1767" s="3">
        <f t="array" ref="BK1767">INDEX($D$21:$M$44,MATCH($BD1767&amp;$BF1767,$C$21:$C$44&amp;$B$21:$B$44,0),MATCH(BK$1,$D$16:$M$16,0))+VLOOKUP($BE1767,战斗属性模型!$K$22:$O$24,BK$2,FALSE)*INDEX($BW$3:$CF$578,MATCH($BD1767&amp;$BF1767&amp;$BG1767,$BT$3:$BT$578&amp;$BU$3:$BU$578&amp;$BV$3:$BV$578,0),MATCH(BK$1,$BW$1:$CF$1,0))</f>
        <v>1254.4000000000001</v>
      </c>
      <c r="BL1767" s="3"/>
      <c r="BM1767" s="3"/>
      <c r="BN1767" s="3"/>
      <c r="BO1767" s="3"/>
      <c r="BP1767" s="3"/>
      <c r="BQ1767" s="3"/>
    </row>
    <row r="1768" spans="56:69" x14ac:dyDescent="0.2">
      <c r="BD1768" t="str">
        <f t="shared" si="1315"/>
        <v>鞋子</v>
      </c>
      <c r="BE1768">
        <f t="shared" si="1316"/>
        <v>3</v>
      </c>
      <c r="BF1768">
        <f t="shared" ref="BF1768:BG1768" si="1344">BF1192</f>
        <v>5</v>
      </c>
      <c r="BG1768">
        <f t="shared" si="1344"/>
        <v>14</v>
      </c>
      <c r="BH1768" s="3">
        <f t="array" ref="BH1768">INDEX($D$21:$M$44,MATCH($BD1768&amp;$BF1768,$C$21:$C$44&amp;$B$21:$B$44,0),MATCH(BH$1,$D$16:$M$16,0))+VLOOKUP($BE1768,战斗属性模型!$K$22:$O$24,BH$2,FALSE)*INDEX($BW$3:$CF$578,MATCH($BD1768&amp;$BF1768&amp;$BG1768,$BT$3:$BT$578&amp;$BU$3:$BU$578&amp;$BV$3:$BV$578,0),MATCH(BH$1,$BW$1:$CF$1,0))</f>
        <v>620.80000000000007</v>
      </c>
      <c r="BI1768" s="3">
        <f t="array" ref="BI1768">INDEX($D$21:$M$44,MATCH($BD1768&amp;$BF1768,$C$21:$C$44&amp;$B$21:$B$44,0),MATCH(BI$1,$D$16:$M$16,0))+VLOOKUP($BE1768,战斗属性模型!$K$22:$O$24,BI$2,FALSE)*INDEX($BW$3:$CF$578,MATCH($BD1768&amp;$BF1768&amp;$BG1768,$BT$3:$BT$578&amp;$BU$3:$BU$578&amp;$BV$3:$BV$578,0),MATCH(BI$1,$BW$1:$CF$1,0))</f>
        <v>0</v>
      </c>
      <c r="BJ1768" s="3">
        <f t="array" ref="BJ1768">INDEX($D$21:$M$44,MATCH($BD1768&amp;$BF1768,$C$21:$C$44&amp;$B$21:$B$44,0),MATCH(BJ$1,$D$16:$M$16,0))+VLOOKUP($BE1768,战斗属性模型!$K$22:$O$24,BJ$2,FALSE)*INDEX($BW$3:$CF$578,MATCH($BD1768&amp;$BF1768&amp;$BG1768,$BT$3:$BT$578&amp;$BU$3:$BU$578&amp;$BV$3:$BV$578,0),MATCH(BJ$1,$BW$1:$CF$1,0))</f>
        <v>0</v>
      </c>
      <c r="BK1768" s="3">
        <f t="array" ref="BK1768">INDEX($D$21:$M$44,MATCH($BD1768&amp;$BF1768,$C$21:$C$44&amp;$B$21:$B$44,0),MATCH(BK$1,$D$16:$M$16,0))+VLOOKUP($BE1768,战斗属性模型!$K$22:$O$24,BK$2,FALSE)*INDEX($BW$3:$CF$578,MATCH($BD1768&amp;$BF1768&amp;$BG1768,$BT$3:$BT$578&amp;$BU$3:$BU$578&amp;$BV$3:$BV$578,0),MATCH(BK$1,$BW$1:$CF$1,0))</f>
        <v>1331.2</v>
      </c>
      <c r="BL1768" s="3"/>
      <c r="BM1768" s="3"/>
      <c r="BN1768" s="3"/>
      <c r="BO1768" s="3"/>
      <c r="BP1768" s="3"/>
      <c r="BQ1768" s="3"/>
    </row>
    <row r="1769" spans="56:69" x14ac:dyDescent="0.2">
      <c r="BD1769" t="str">
        <f t="shared" si="1315"/>
        <v>鞋子</v>
      </c>
      <c r="BE1769">
        <f t="shared" si="1316"/>
        <v>3</v>
      </c>
      <c r="BF1769">
        <f t="shared" ref="BF1769:BG1769" si="1345">BF1193</f>
        <v>5</v>
      </c>
      <c r="BG1769">
        <f t="shared" si="1345"/>
        <v>15</v>
      </c>
      <c r="BH1769" s="3">
        <f t="array" ref="BH1769">INDEX($D$21:$M$44,MATCH($BD1769&amp;$BF1769,$C$21:$C$44&amp;$B$21:$B$44,0),MATCH(BH$1,$D$16:$M$16,0))+VLOOKUP($BE1769,战斗属性模型!$K$22:$O$24,BH$2,FALSE)*INDEX($BW$3:$CF$578,MATCH($BD1769&amp;$BF1769&amp;$BG1769,$BT$3:$BT$578&amp;$BU$3:$BU$578&amp;$BV$3:$BV$578,0),MATCH(BH$1,$BW$1:$CF$1,0))</f>
        <v>656</v>
      </c>
      <c r="BI1769" s="3">
        <f t="array" ref="BI1769">INDEX($D$21:$M$44,MATCH($BD1769&amp;$BF1769,$C$21:$C$44&amp;$B$21:$B$44,0),MATCH(BI$1,$D$16:$M$16,0))+VLOOKUP($BE1769,战斗属性模型!$K$22:$O$24,BI$2,FALSE)*INDEX($BW$3:$CF$578,MATCH($BD1769&amp;$BF1769&amp;$BG1769,$BT$3:$BT$578&amp;$BU$3:$BU$578&amp;$BV$3:$BV$578,0),MATCH(BI$1,$BW$1:$CF$1,0))</f>
        <v>0</v>
      </c>
      <c r="BJ1769" s="3">
        <f t="array" ref="BJ1769">INDEX($D$21:$M$44,MATCH($BD1769&amp;$BF1769,$C$21:$C$44&amp;$B$21:$B$44,0),MATCH(BJ$1,$D$16:$M$16,0))+VLOOKUP($BE1769,战斗属性模型!$K$22:$O$24,BJ$2,FALSE)*INDEX($BW$3:$CF$578,MATCH($BD1769&amp;$BF1769&amp;$BG1769,$BT$3:$BT$578&amp;$BU$3:$BU$578&amp;$BV$3:$BV$578,0),MATCH(BJ$1,$BW$1:$CF$1,0))</f>
        <v>0</v>
      </c>
      <c r="BK1769" s="3">
        <f t="array" ref="BK1769">INDEX($D$21:$M$44,MATCH($BD1769&amp;$BF1769,$C$21:$C$44&amp;$B$21:$B$44,0),MATCH(BK$1,$D$16:$M$16,0))+VLOOKUP($BE1769,战斗属性模型!$K$22:$O$24,BK$2,FALSE)*INDEX($BW$3:$CF$578,MATCH($BD1769&amp;$BF1769&amp;$BG1769,$BT$3:$BT$578&amp;$BU$3:$BU$578&amp;$BV$3:$BV$578,0),MATCH(BK$1,$BW$1:$CF$1,0))</f>
        <v>1408</v>
      </c>
      <c r="BL1769" s="3"/>
      <c r="BM1769" s="3"/>
      <c r="BN1769" s="3"/>
      <c r="BO1769" s="3"/>
      <c r="BP1769" s="3"/>
      <c r="BQ1769" s="3"/>
    </row>
    <row r="1770" spans="56:69" x14ac:dyDescent="0.2">
      <c r="BD1770" t="str">
        <f t="shared" si="1315"/>
        <v>鞋子</v>
      </c>
      <c r="BE1770">
        <f t="shared" si="1316"/>
        <v>3</v>
      </c>
      <c r="BF1770">
        <f t="shared" ref="BF1770:BG1770" si="1346">BF1194</f>
        <v>5</v>
      </c>
      <c r="BG1770">
        <f t="shared" si="1346"/>
        <v>16</v>
      </c>
      <c r="BH1770" s="3">
        <f t="array" ref="BH1770">INDEX($D$21:$M$44,MATCH($BD1770&amp;$BF1770,$C$21:$C$44&amp;$B$21:$B$44,0),MATCH(BH$1,$D$16:$M$16,0))+VLOOKUP($BE1770,战斗属性模型!$K$22:$O$24,BH$2,FALSE)*INDEX($BW$3:$CF$578,MATCH($BD1770&amp;$BF1770&amp;$BG1770,$BT$3:$BT$578&amp;$BU$3:$BU$578&amp;$BV$3:$BV$578,0),MATCH(BH$1,$BW$1:$CF$1,0))</f>
        <v>691.2</v>
      </c>
      <c r="BI1770" s="3">
        <f t="array" ref="BI1770">INDEX($D$21:$M$44,MATCH($BD1770&amp;$BF1770,$C$21:$C$44&amp;$B$21:$B$44,0),MATCH(BI$1,$D$16:$M$16,0))+VLOOKUP($BE1770,战斗属性模型!$K$22:$O$24,BI$2,FALSE)*INDEX($BW$3:$CF$578,MATCH($BD1770&amp;$BF1770&amp;$BG1770,$BT$3:$BT$578&amp;$BU$3:$BU$578&amp;$BV$3:$BV$578,0),MATCH(BI$1,$BW$1:$CF$1,0))</f>
        <v>0</v>
      </c>
      <c r="BJ1770" s="3">
        <f t="array" ref="BJ1770">INDEX($D$21:$M$44,MATCH($BD1770&amp;$BF1770,$C$21:$C$44&amp;$B$21:$B$44,0),MATCH(BJ$1,$D$16:$M$16,0))+VLOOKUP($BE1770,战斗属性模型!$K$22:$O$24,BJ$2,FALSE)*INDEX($BW$3:$CF$578,MATCH($BD1770&amp;$BF1770&amp;$BG1770,$BT$3:$BT$578&amp;$BU$3:$BU$578&amp;$BV$3:$BV$578,0),MATCH(BJ$1,$BW$1:$CF$1,0))</f>
        <v>0</v>
      </c>
      <c r="BK1770" s="3">
        <f t="array" ref="BK1770">INDEX($D$21:$M$44,MATCH($BD1770&amp;$BF1770,$C$21:$C$44&amp;$B$21:$B$44,0),MATCH(BK$1,$D$16:$M$16,0))+VLOOKUP($BE1770,战斗属性模型!$K$22:$O$24,BK$2,FALSE)*INDEX($BW$3:$CF$578,MATCH($BD1770&amp;$BF1770&amp;$BG1770,$BT$3:$BT$578&amp;$BU$3:$BU$578&amp;$BV$3:$BV$578,0),MATCH(BK$1,$BW$1:$CF$1,0))</f>
        <v>1484.8</v>
      </c>
      <c r="BL1770" s="3"/>
      <c r="BM1770" s="3"/>
      <c r="BN1770" s="3"/>
      <c r="BO1770" s="3"/>
      <c r="BP1770" s="3"/>
      <c r="BQ1770" s="3"/>
    </row>
    <row r="1771" spans="56:69" x14ac:dyDescent="0.2">
      <c r="BD1771" t="str">
        <f t="shared" si="1315"/>
        <v>鞋子</v>
      </c>
      <c r="BE1771">
        <f t="shared" si="1316"/>
        <v>3</v>
      </c>
      <c r="BF1771">
        <f t="shared" ref="BF1771:BG1771" si="1347">BF1195</f>
        <v>5</v>
      </c>
      <c r="BG1771">
        <f t="shared" si="1347"/>
        <v>17</v>
      </c>
      <c r="BH1771" s="3">
        <f t="array" ref="BH1771">INDEX($D$21:$M$44,MATCH($BD1771&amp;$BF1771,$C$21:$C$44&amp;$B$21:$B$44,0),MATCH(BH$1,$D$16:$M$16,0))+VLOOKUP($BE1771,战斗属性模型!$K$22:$O$24,BH$2,FALSE)*INDEX($BW$3:$CF$578,MATCH($BD1771&amp;$BF1771&amp;$BG1771,$BT$3:$BT$578&amp;$BU$3:$BU$578&amp;$BV$3:$BV$578,0),MATCH(BH$1,$BW$1:$CF$1,0))</f>
        <v>726.40000000000009</v>
      </c>
      <c r="BI1771" s="3">
        <f t="array" ref="BI1771">INDEX($D$21:$M$44,MATCH($BD1771&amp;$BF1771,$C$21:$C$44&amp;$B$21:$B$44,0),MATCH(BI$1,$D$16:$M$16,0))+VLOOKUP($BE1771,战斗属性模型!$K$22:$O$24,BI$2,FALSE)*INDEX($BW$3:$CF$578,MATCH($BD1771&amp;$BF1771&amp;$BG1771,$BT$3:$BT$578&amp;$BU$3:$BU$578&amp;$BV$3:$BV$578,0),MATCH(BI$1,$BW$1:$CF$1,0))</f>
        <v>0</v>
      </c>
      <c r="BJ1771" s="3">
        <f t="array" ref="BJ1771">INDEX($D$21:$M$44,MATCH($BD1771&amp;$BF1771,$C$21:$C$44&amp;$B$21:$B$44,0),MATCH(BJ$1,$D$16:$M$16,0))+VLOOKUP($BE1771,战斗属性模型!$K$22:$O$24,BJ$2,FALSE)*INDEX($BW$3:$CF$578,MATCH($BD1771&amp;$BF1771&amp;$BG1771,$BT$3:$BT$578&amp;$BU$3:$BU$578&amp;$BV$3:$BV$578,0),MATCH(BJ$1,$BW$1:$CF$1,0))</f>
        <v>0</v>
      </c>
      <c r="BK1771" s="3">
        <f t="array" ref="BK1771">INDEX($D$21:$M$44,MATCH($BD1771&amp;$BF1771,$C$21:$C$44&amp;$B$21:$B$44,0),MATCH(BK$1,$D$16:$M$16,0))+VLOOKUP($BE1771,战斗属性模型!$K$22:$O$24,BK$2,FALSE)*INDEX($BW$3:$CF$578,MATCH($BD1771&amp;$BF1771&amp;$BG1771,$BT$3:$BT$578&amp;$BU$3:$BU$578&amp;$BV$3:$BV$578,0),MATCH(BK$1,$BW$1:$CF$1,0))</f>
        <v>1561.6</v>
      </c>
      <c r="BL1771" s="3"/>
      <c r="BM1771" s="3"/>
      <c r="BN1771" s="3"/>
      <c r="BO1771" s="3"/>
      <c r="BP1771" s="3"/>
      <c r="BQ1771" s="3"/>
    </row>
    <row r="1772" spans="56:69" x14ac:dyDescent="0.2">
      <c r="BD1772" t="str">
        <f t="shared" si="1315"/>
        <v>鞋子</v>
      </c>
      <c r="BE1772">
        <f t="shared" si="1316"/>
        <v>3</v>
      </c>
      <c r="BF1772">
        <f t="shared" ref="BF1772:BG1772" si="1348">BF1196</f>
        <v>5</v>
      </c>
      <c r="BG1772">
        <f t="shared" si="1348"/>
        <v>18</v>
      </c>
      <c r="BH1772" s="3">
        <f t="array" ref="BH1772">INDEX($D$21:$M$44,MATCH($BD1772&amp;$BF1772,$C$21:$C$44&amp;$B$21:$B$44,0),MATCH(BH$1,$D$16:$M$16,0))+VLOOKUP($BE1772,战斗属性模型!$K$22:$O$24,BH$2,FALSE)*INDEX($BW$3:$CF$578,MATCH($BD1772&amp;$BF1772&amp;$BG1772,$BT$3:$BT$578&amp;$BU$3:$BU$578&amp;$BV$3:$BV$578,0),MATCH(BH$1,$BW$1:$CF$1,0))</f>
        <v>761.6</v>
      </c>
      <c r="BI1772" s="3">
        <f t="array" ref="BI1772">INDEX($D$21:$M$44,MATCH($BD1772&amp;$BF1772,$C$21:$C$44&amp;$B$21:$B$44,0),MATCH(BI$1,$D$16:$M$16,0))+VLOOKUP($BE1772,战斗属性模型!$K$22:$O$24,BI$2,FALSE)*INDEX($BW$3:$CF$578,MATCH($BD1772&amp;$BF1772&amp;$BG1772,$BT$3:$BT$578&amp;$BU$3:$BU$578&amp;$BV$3:$BV$578,0),MATCH(BI$1,$BW$1:$CF$1,0))</f>
        <v>0</v>
      </c>
      <c r="BJ1772" s="3">
        <f t="array" ref="BJ1772">INDEX($D$21:$M$44,MATCH($BD1772&amp;$BF1772,$C$21:$C$44&amp;$B$21:$B$44,0),MATCH(BJ$1,$D$16:$M$16,0))+VLOOKUP($BE1772,战斗属性模型!$K$22:$O$24,BJ$2,FALSE)*INDEX($BW$3:$CF$578,MATCH($BD1772&amp;$BF1772&amp;$BG1772,$BT$3:$BT$578&amp;$BU$3:$BU$578&amp;$BV$3:$BV$578,0),MATCH(BJ$1,$BW$1:$CF$1,0))</f>
        <v>0</v>
      </c>
      <c r="BK1772" s="3">
        <f t="array" ref="BK1772">INDEX($D$21:$M$44,MATCH($BD1772&amp;$BF1772,$C$21:$C$44&amp;$B$21:$B$44,0),MATCH(BK$1,$D$16:$M$16,0))+VLOOKUP($BE1772,战斗属性模型!$K$22:$O$24,BK$2,FALSE)*INDEX($BW$3:$CF$578,MATCH($BD1772&amp;$BF1772&amp;$BG1772,$BT$3:$BT$578&amp;$BU$3:$BU$578&amp;$BV$3:$BV$578,0),MATCH(BK$1,$BW$1:$CF$1,0))</f>
        <v>1638.3999999999999</v>
      </c>
      <c r="BL1772" s="3"/>
      <c r="BM1772" s="3"/>
      <c r="BN1772" s="3"/>
      <c r="BO1772" s="3"/>
      <c r="BP1772" s="3"/>
      <c r="BQ1772" s="3"/>
    </row>
    <row r="1773" spans="56:69" x14ac:dyDescent="0.2">
      <c r="BD1773" t="str">
        <f t="shared" si="1315"/>
        <v>鞋子</v>
      </c>
      <c r="BE1773">
        <f t="shared" si="1316"/>
        <v>3</v>
      </c>
      <c r="BF1773">
        <f t="shared" ref="BF1773:BG1773" si="1349">BF1197</f>
        <v>5</v>
      </c>
      <c r="BG1773">
        <f t="shared" si="1349"/>
        <v>19</v>
      </c>
      <c r="BH1773" s="3">
        <f t="array" ref="BH1773">INDEX($D$21:$M$44,MATCH($BD1773&amp;$BF1773,$C$21:$C$44&amp;$B$21:$B$44,0),MATCH(BH$1,$D$16:$M$16,0))+VLOOKUP($BE1773,战斗属性模型!$K$22:$O$24,BH$2,FALSE)*INDEX($BW$3:$CF$578,MATCH($BD1773&amp;$BF1773&amp;$BG1773,$BT$3:$BT$578&amp;$BU$3:$BU$578&amp;$BV$3:$BV$578,0),MATCH(BH$1,$BW$1:$CF$1,0))</f>
        <v>796.80000000000007</v>
      </c>
      <c r="BI1773" s="3">
        <f t="array" ref="BI1773">INDEX($D$21:$M$44,MATCH($BD1773&amp;$BF1773,$C$21:$C$44&amp;$B$21:$B$44,0),MATCH(BI$1,$D$16:$M$16,0))+VLOOKUP($BE1773,战斗属性模型!$K$22:$O$24,BI$2,FALSE)*INDEX($BW$3:$CF$578,MATCH($BD1773&amp;$BF1773&amp;$BG1773,$BT$3:$BT$578&amp;$BU$3:$BU$578&amp;$BV$3:$BV$578,0),MATCH(BI$1,$BW$1:$CF$1,0))</f>
        <v>0</v>
      </c>
      <c r="BJ1773" s="3">
        <f t="array" ref="BJ1773">INDEX($D$21:$M$44,MATCH($BD1773&amp;$BF1773,$C$21:$C$44&amp;$B$21:$B$44,0),MATCH(BJ$1,$D$16:$M$16,0))+VLOOKUP($BE1773,战斗属性模型!$K$22:$O$24,BJ$2,FALSE)*INDEX($BW$3:$CF$578,MATCH($BD1773&amp;$BF1773&amp;$BG1773,$BT$3:$BT$578&amp;$BU$3:$BU$578&amp;$BV$3:$BV$578,0),MATCH(BJ$1,$BW$1:$CF$1,0))</f>
        <v>0</v>
      </c>
      <c r="BK1773" s="3">
        <f t="array" ref="BK1773">INDEX($D$21:$M$44,MATCH($BD1773&amp;$BF1773,$C$21:$C$44&amp;$B$21:$B$44,0),MATCH(BK$1,$D$16:$M$16,0))+VLOOKUP($BE1773,战斗属性模型!$K$22:$O$24,BK$2,FALSE)*INDEX($BW$3:$CF$578,MATCH($BD1773&amp;$BF1773&amp;$BG1773,$BT$3:$BT$578&amp;$BU$3:$BU$578&amp;$BV$3:$BV$578,0),MATCH(BK$1,$BW$1:$CF$1,0))</f>
        <v>1715.2</v>
      </c>
      <c r="BL1773" s="3"/>
      <c r="BM1773" s="3"/>
      <c r="BN1773" s="3"/>
      <c r="BO1773" s="3"/>
      <c r="BP1773" s="3"/>
      <c r="BQ1773" s="3"/>
    </row>
    <row r="1774" spans="56:69" x14ac:dyDescent="0.2">
      <c r="BD1774" t="str">
        <f t="shared" si="1315"/>
        <v>鞋子</v>
      </c>
      <c r="BE1774">
        <f t="shared" si="1316"/>
        <v>3</v>
      </c>
      <c r="BF1774">
        <f t="shared" ref="BF1774:BG1774" si="1350">BF1198</f>
        <v>5</v>
      </c>
      <c r="BG1774">
        <f t="shared" si="1350"/>
        <v>20</v>
      </c>
      <c r="BH1774" s="3">
        <f t="array" ref="BH1774">INDEX($D$21:$M$44,MATCH($BD1774&amp;$BF1774,$C$21:$C$44&amp;$B$21:$B$44,0),MATCH(BH$1,$D$16:$M$16,0))+VLOOKUP($BE1774,战斗属性模型!$K$22:$O$24,BH$2,FALSE)*INDEX($BW$3:$CF$578,MATCH($BD1774&amp;$BF1774&amp;$BG1774,$BT$3:$BT$578&amp;$BU$3:$BU$578&amp;$BV$3:$BV$578,0),MATCH(BH$1,$BW$1:$CF$1,0))</f>
        <v>832</v>
      </c>
      <c r="BI1774" s="3">
        <f t="array" ref="BI1774">INDEX($D$21:$M$44,MATCH($BD1774&amp;$BF1774,$C$21:$C$44&amp;$B$21:$B$44,0),MATCH(BI$1,$D$16:$M$16,0))+VLOOKUP($BE1774,战斗属性模型!$K$22:$O$24,BI$2,FALSE)*INDEX($BW$3:$CF$578,MATCH($BD1774&amp;$BF1774&amp;$BG1774,$BT$3:$BT$578&amp;$BU$3:$BU$578&amp;$BV$3:$BV$578,0),MATCH(BI$1,$BW$1:$CF$1,0))</f>
        <v>0</v>
      </c>
      <c r="BJ1774" s="3">
        <f t="array" ref="BJ1774">INDEX($D$21:$M$44,MATCH($BD1774&amp;$BF1774,$C$21:$C$44&amp;$B$21:$B$44,0),MATCH(BJ$1,$D$16:$M$16,0))+VLOOKUP($BE1774,战斗属性模型!$K$22:$O$24,BJ$2,FALSE)*INDEX($BW$3:$CF$578,MATCH($BD1774&amp;$BF1774&amp;$BG1774,$BT$3:$BT$578&amp;$BU$3:$BU$578&amp;$BV$3:$BV$578,0),MATCH(BJ$1,$BW$1:$CF$1,0))</f>
        <v>0</v>
      </c>
      <c r="BK1774" s="3">
        <f t="array" ref="BK1774">INDEX($D$21:$M$44,MATCH($BD1774&amp;$BF1774,$C$21:$C$44&amp;$B$21:$B$44,0),MATCH(BK$1,$D$16:$M$16,0))+VLOOKUP($BE1774,战斗属性模型!$K$22:$O$24,BK$2,FALSE)*INDEX($BW$3:$CF$578,MATCH($BD1774&amp;$BF1774&amp;$BG1774,$BT$3:$BT$578&amp;$BU$3:$BU$578&amp;$BV$3:$BV$578,0),MATCH(BK$1,$BW$1:$CF$1,0))</f>
        <v>1792</v>
      </c>
      <c r="BL1774" s="3"/>
      <c r="BM1774" s="3"/>
      <c r="BN1774" s="3"/>
      <c r="BO1774" s="3"/>
      <c r="BP1774" s="3"/>
      <c r="BQ1774" s="3"/>
    </row>
    <row r="1775" spans="56:69" x14ac:dyDescent="0.2">
      <c r="BD1775" t="str">
        <f t="shared" si="1315"/>
        <v>鞋子</v>
      </c>
      <c r="BE1775">
        <f t="shared" si="1316"/>
        <v>3</v>
      </c>
      <c r="BF1775">
        <f t="shared" ref="BF1775:BG1775" si="1351">BF1199</f>
        <v>5</v>
      </c>
      <c r="BG1775">
        <f t="shared" si="1351"/>
        <v>21</v>
      </c>
      <c r="BH1775" s="3">
        <f t="array" ref="BH1775">INDEX($D$21:$M$44,MATCH($BD1775&amp;$BF1775,$C$21:$C$44&amp;$B$21:$B$44,0),MATCH(BH$1,$D$16:$M$16,0))+VLOOKUP($BE1775,战斗属性模型!$K$22:$O$24,BH$2,FALSE)*INDEX($BW$3:$CF$578,MATCH($BD1775&amp;$BF1775&amp;$BG1775,$BT$3:$BT$578&amp;$BU$3:$BU$578&amp;$BV$3:$BV$578,0),MATCH(BH$1,$BW$1:$CF$1,0))</f>
        <v>867.2</v>
      </c>
      <c r="BI1775" s="3">
        <f t="array" ref="BI1775">INDEX($D$21:$M$44,MATCH($BD1775&amp;$BF1775,$C$21:$C$44&amp;$B$21:$B$44,0),MATCH(BI$1,$D$16:$M$16,0))+VLOOKUP($BE1775,战斗属性模型!$K$22:$O$24,BI$2,FALSE)*INDEX($BW$3:$CF$578,MATCH($BD1775&amp;$BF1775&amp;$BG1775,$BT$3:$BT$578&amp;$BU$3:$BU$578&amp;$BV$3:$BV$578,0),MATCH(BI$1,$BW$1:$CF$1,0))</f>
        <v>0</v>
      </c>
      <c r="BJ1775" s="3">
        <f t="array" ref="BJ1775">INDEX($D$21:$M$44,MATCH($BD1775&amp;$BF1775,$C$21:$C$44&amp;$B$21:$B$44,0),MATCH(BJ$1,$D$16:$M$16,0))+VLOOKUP($BE1775,战斗属性模型!$K$22:$O$24,BJ$2,FALSE)*INDEX($BW$3:$CF$578,MATCH($BD1775&amp;$BF1775&amp;$BG1775,$BT$3:$BT$578&amp;$BU$3:$BU$578&amp;$BV$3:$BV$578,0),MATCH(BJ$1,$BW$1:$CF$1,0))</f>
        <v>0</v>
      </c>
      <c r="BK1775" s="3">
        <f t="array" ref="BK1775">INDEX($D$21:$M$44,MATCH($BD1775&amp;$BF1775,$C$21:$C$44&amp;$B$21:$B$44,0),MATCH(BK$1,$D$16:$M$16,0))+VLOOKUP($BE1775,战斗属性模型!$K$22:$O$24,BK$2,FALSE)*INDEX($BW$3:$CF$578,MATCH($BD1775&amp;$BF1775&amp;$BG1775,$BT$3:$BT$578&amp;$BU$3:$BU$578&amp;$BV$3:$BV$578,0),MATCH(BK$1,$BW$1:$CF$1,0))</f>
        <v>1868.8</v>
      </c>
      <c r="BL1775" s="3"/>
      <c r="BM1775" s="3"/>
      <c r="BN1775" s="3"/>
      <c r="BO1775" s="3"/>
      <c r="BP1775" s="3"/>
      <c r="BQ1775" s="3"/>
    </row>
    <row r="1776" spans="56:69" x14ac:dyDescent="0.2">
      <c r="BD1776" t="str">
        <f t="shared" si="1315"/>
        <v>鞋子</v>
      </c>
      <c r="BE1776">
        <f t="shared" si="1316"/>
        <v>3</v>
      </c>
      <c r="BF1776">
        <f t="shared" ref="BF1776:BG1776" si="1352">BF1200</f>
        <v>5</v>
      </c>
      <c r="BG1776">
        <f t="shared" si="1352"/>
        <v>22</v>
      </c>
      <c r="BH1776" s="3">
        <f t="array" ref="BH1776">INDEX($D$21:$M$44,MATCH($BD1776&amp;$BF1776,$C$21:$C$44&amp;$B$21:$B$44,0),MATCH(BH$1,$D$16:$M$16,0))+VLOOKUP($BE1776,战斗属性模型!$K$22:$O$24,BH$2,FALSE)*INDEX($BW$3:$CF$578,MATCH($BD1776&amp;$BF1776&amp;$BG1776,$BT$3:$BT$578&amp;$BU$3:$BU$578&amp;$BV$3:$BV$578,0),MATCH(BH$1,$BW$1:$CF$1,0))</f>
        <v>902.40000000000009</v>
      </c>
      <c r="BI1776" s="3">
        <f t="array" ref="BI1776">INDEX($D$21:$M$44,MATCH($BD1776&amp;$BF1776,$C$21:$C$44&amp;$B$21:$B$44,0),MATCH(BI$1,$D$16:$M$16,0))+VLOOKUP($BE1776,战斗属性模型!$K$22:$O$24,BI$2,FALSE)*INDEX($BW$3:$CF$578,MATCH($BD1776&amp;$BF1776&amp;$BG1776,$BT$3:$BT$578&amp;$BU$3:$BU$578&amp;$BV$3:$BV$578,0),MATCH(BI$1,$BW$1:$CF$1,0))</f>
        <v>0</v>
      </c>
      <c r="BJ1776" s="3">
        <f t="array" ref="BJ1776">INDEX($D$21:$M$44,MATCH($BD1776&amp;$BF1776,$C$21:$C$44&amp;$B$21:$B$44,0),MATCH(BJ$1,$D$16:$M$16,0))+VLOOKUP($BE1776,战斗属性模型!$K$22:$O$24,BJ$2,FALSE)*INDEX($BW$3:$CF$578,MATCH($BD1776&amp;$BF1776&amp;$BG1776,$BT$3:$BT$578&amp;$BU$3:$BU$578&amp;$BV$3:$BV$578,0),MATCH(BJ$1,$BW$1:$CF$1,0))</f>
        <v>0</v>
      </c>
      <c r="BK1776" s="3">
        <f t="array" ref="BK1776">INDEX($D$21:$M$44,MATCH($BD1776&amp;$BF1776,$C$21:$C$44&amp;$B$21:$B$44,0),MATCH(BK$1,$D$16:$M$16,0))+VLOOKUP($BE1776,战斗属性模型!$K$22:$O$24,BK$2,FALSE)*INDEX($BW$3:$CF$578,MATCH($BD1776&amp;$BF1776&amp;$BG1776,$BT$3:$BT$578&amp;$BU$3:$BU$578&amp;$BV$3:$BV$578,0),MATCH(BK$1,$BW$1:$CF$1,0))</f>
        <v>1945.6</v>
      </c>
      <c r="BL1776" s="3"/>
      <c r="BM1776" s="3"/>
      <c r="BN1776" s="3"/>
      <c r="BO1776" s="3"/>
      <c r="BP1776" s="3"/>
      <c r="BQ1776" s="3"/>
    </row>
    <row r="1777" spans="56:69" x14ac:dyDescent="0.2">
      <c r="BD1777" t="str">
        <f t="shared" si="1315"/>
        <v>鞋子</v>
      </c>
      <c r="BE1777">
        <f t="shared" si="1316"/>
        <v>3</v>
      </c>
      <c r="BF1777">
        <f t="shared" ref="BF1777:BG1777" si="1353">BF1201</f>
        <v>5</v>
      </c>
      <c r="BG1777">
        <f t="shared" si="1353"/>
        <v>23</v>
      </c>
      <c r="BH1777" s="3">
        <f t="array" ref="BH1777">INDEX($D$21:$M$44,MATCH($BD1777&amp;$BF1777,$C$21:$C$44&amp;$B$21:$B$44,0),MATCH(BH$1,$D$16:$M$16,0))+VLOOKUP($BE1777,战斗属性模型!$K$22:$O$24,BH$2,FALSE)*INDEX($BW$3:$CF$578,MATCH($BD1777&amp;$BF1777&amp;$BG1777,$BT$3:$BT$578&amp;$BU$3:$BU$578&amp;$BV$3:$BV$578,0),MATCH(BH$1,$BW$1:$CF$1,0))</f>
        <v>937.6</v>
      </c>
      <c r="BI1777" s="3">
        <f t="array" ref="BI1777">INDEX($D$21:$M$44,MATCH($BD1777&amp;$BF1777,$C$21:$C$44&amp;$B$21:$B$44,0),MATCH(BI$1,$D$16:$M$16,0))+VLOOKUP($BE1777,战斗属性模型!$K$22:$O$24,BI$2,FALSE)*INDEX($BW$3:$CF$578,MATCH($BD1777&amp;$BF1777&amp;$BG1777,$BT$3:$BT$578&amp;$BU$3:$BU$578&amp;$BV$3:$BV$578,0),MATCH(BI$1,$BW$1:$CF$1,0))</f>
        <v>0</v>
      </c>
      <c r="BJ1777" s="3">
        <f t="array" ref="BJ1777">INDEX($D$21:$M$44,MATCH($BD1777&amp;$BF1777,$C$21:$C$44&amp;$B$21:$B$44,0),MATCH(BJ$1,$D$16:$M$16,0))+VLOOKUP($BE1777,战斗属性模型!$K$22:$O$24,BJ$2,FALSE)*INDEX($BW$3:$CF$578,MATCH($BD1777&amp;$BF1777&amp;$BG1777,$BT$3:$BT$578&amp;$BU$3:$BU$578&amp;$BV$3:$BV$578,0),MATCH(BJ$1,$BW$1:$CF$1,0))</f>
        <v>0</v>
      </c>
      <c r="BK1777" s="3">
        <f t="array" ref="BK1777">INDEX($D$21:$M$44,MATCH($BD1777&amp;$BF1777,$C$21:$C$44&amp;$B$21:$B$44,0),MATCH(BK$1,$D$16:$M$16,0))+VLOOKUP($BE1777,战斗属性模型!$K$22:$O$24,BK$2,FALSE)*INDEX($BW$3:$CF$578,MATCH($BD1777&amp;$BF1777&amp;$BG1777,$BT$3:$BT$578&amp;$BU$3:$BU$578&amp;$BV$3:$BV$578,0),MATCH(BK$1,$BW$1:$CF$1,0))</f>
        <v>2022.3999999999999</v>
      </c>
      <c r="BL1777" s="3"/>
      <c r="BM1777" s="3"/>
      <c r="BN1777" s="3"/>
      <c r="BO1777" s="3"/>
      <c r="BP1777" s="3"/>
      <c r="BQ1777" s="3"/>
    </row>
    <row r="1778" spans="56:69" x14ac:dyDescent="0.2">
      <c r="BD1778" t="str">
        <f t="shared" si="1315"/>
        <v>鞋子</v>
      </c>
      <c r="BE1778">
        <f t="shared" si="1316"/>
        <v>3</v>
      </c>
      <c r="BF1778">
        <f t="shared" ref="BF1778:BG1778" si="1354">BF1202</f>
        <v>5</v>
      </c>
      <c r="BG1778">
        <f t="shared" si="1354"/>
        <v>24</v>
      </c>
      <c r="BH1778" s="3">
        <f t="array" ref="BH1778">INDEX($D$21:$M$44,MATCH($BD1778&amp;$BF1778,$C$21:$C$44&amp;$B$21:$B$44,0),MATCH(BH$1,$D$16:$M$16,0))+VLOOKUP($BE1778,战斗属性模型!$K$22:$O$24,BH$2,FALSE)*INDEX($BW$3:$CF$578,MATCH($BD1778&amp;$BF1778&amp;$BG1778,$BT$3:$BT$578&amp;$BU$3:$BU$578&amp;$BV$3:$BV$578,0),MATCH(BH$1,$BW$1:$CF$1,0))</f>
        <v>972.80000000000007</v>
      </c>
      <c r="BI1778" s="3">
        <f t="array" ref="BI1778">INDEX($D$21:$M$44,MATCH($BD1778&amp;$BF1778,$C$21:$C$44&amp;$B$21:$B$44,0),MATCH(BI$1,$D$16:$M$16,0))+VLOOKUP($BE1778,战斗属性模型!$K$22:$O$24,BI$2,FALSE)*INDEX($BW$3:$CF$578,MATCH($BD1778&amp;$BF1778&amp;$BG1778,$BT$3:$BT$578&amp;$BU$3:$BU$578&amp;$BV$3:$BV$578,0),MATCH(BI$1,$BW$1:$CF$1,0))</f>
        <v>0</v>
      </c>
      <c r="BJ1778" s="3">
        <f t="array" ref="BJ1778">INDEX($D$21:$M$44,MATCH($BD1778&amp;$BF1778,$C$21:$C$44&amp;$B$21:$B$44,0),MATCH(BJ$1,$D$16:$M$16,0))+VLOOKUP($BE1778,战斗属性模型!$K$22:$O$24,BJ$2,FALSE)*INDEX($BW$3:$CF$578,MATCH($BD1778&amp;$BF1778&amp;$BG1778,$BT$3:$BT$578&amp;$BU$3:$BU$578&amp;$BV$3:$BV$578,0),MATCH(BJ$1,$BW$1:$CF$1,0))</f>
        <v>0</v>
      </c>
      <c r="BK1778" s="3">
        <f t="array" ref="BK1778">INDEX($D$21:$M$44,MATCH($BD1778&amp;$BF1778,$C$21:$C$44&amp;$B$21:$B$44,0),MATCH(BK$1,$D$16:$M$16,0))+VLOOKUP($BE1778,战斗属性模型!$K$22:$O$24,BK$2,FALSE)*INDEX($BW$3:$CF$578,MATCH($BD1778&amp;$BF1778&amp;$BG1778,$BT$3:$BT$578&amp;$BU$3:$BU$578&amp;$BV$3:$BV$578,0),MATCH(BK$1,$BW$1:$CF$1,0))</f>
        <v>2099.1999999999998</v>
      </c>
      <c r="BL1778" s="3"/>
      <c r="BM1778" s="3"/>
      <c r="BN1778" s="3"/>
      <c r="BO1778" s="3"/>
      <c r="BP1778" s="3"/>
      <c r="BQ1778" s="3"/>
    </row>
    <row r="1779" spans="56:69" x14ac:dyDescent="0.2">
      <c r="BD1779" t="str">
        <f t="shared" si="1315"/>
        <v>鞋子</v>
      </c>
      <c r="BE1779">
        <f t="shared" si="1316"/>
        <v>3</v>
      </c>
      <c r="BF1779">
        <f t="shared" ref="BF1779:BG1779" si="1355">BF1203</f>
        <v>6</v>
      </c>
      <c r="BG1779">
        <f t="shared" si="1355"/>
        <v>1</v>
      </c>
      <c r="BH1779" s="3">
        <f t="array" ref="BH1779">INDEX($D$21:$M$44,MATCH($BD1779&amp;$BF1779,$C$21:$C$44&amp;$B$21:$B$44,0),MATCH(BH$1,$D$16:$M$16,0))+VLOOKUP($BE1779,战斗属性模型!$K$22:$O$24,BH$2,FALSE)*INDEX($BW$3:$CF$578,MATCH($BD1779&amp;$BF1779&amp;$BG1779,$BT$3:$BT$578&amp;$BU$3:$BU$578&amp;$BV$3:$BV$578,0),MATCH(BH$1,$BW$1:$CF$1,0))</f>
        <v>244.8</v>
      </c>
      <c r="BI1779" s="3">
        <f t="array" ref="BI1779">INDEX($D$21:$M$44,MATCH($BD1779&amp;$BF1779,$C$21:$C$44&amp;$B$21:$B$44,0),MATCH(BI$1,$D$16:$M$16,0))+VLOOKUP($BE1779,战斗属性模型!$K$22:$O$24,BI$2,FALSE)*INDEX($BW$3:$CF$578,MATCH($BD1779&amp;$BF1779&amp;$BG1779,$BT$3:$BT$578&amp;$BU$3:$BU$578&amp;$BV$3:$BV$578,0),MATCH(BI$1,$BW$1:$CF$1,0))</f>
        <v>0</v>
      </c>
      <c r="BJ1779" s="3">
        <f t="array" ref="BJ1779">INDEX($D$21:$M$44,MATCH($BD1779&amp;$BF1779,$C$21:$C$44&amp;$B$21:$B$44,0),MATCH(BJ$1,$D$16:$M$16,0))+VLOOKUP($BE1779,战斗属性模型!$K$22:$O$24,BJ$2,FALSE)*INDEX($BW$3:$CF$578,MATCH($BD1779&amp;$BF1779&amp;$BG1779,$BT$3:$BT$578&amp;$BU$3:$BU$578&amp;$BV$3:$BV$578,0),MATCH(BJ$1,$BW$1:$CF$1,0))</f>
        <v>0</v>
      </c>
      <c r="BK1779" s="3">
        <f t="array" ref="BK1779">INDEX($D$21:$M$44,MATCH($BD1779&amp;$BF1779,$C$21:$C$44&amp;$B$21:$B$44,0),MATCH(BK$1,$D$16:$M$16,0))+VLOOKUP($BE1779,战斗属性模型!$K$22:$O$24,BK$2,FALSE)*INDEX($BW$3:$CF$578,MATCH($BD1779&amp;$BF1779&amp;$BG1779,$BT$3:$BT$578&amp;$BU$3:$BU$578&amp;$BV$3:$BV$578,0),MATCH(BK$1,$BW$1:$CF$1,0))</f>
        <v>499.2</v>
      </c>
      <c r="BL1779" s="3"/>
      <c r="BM1779" s="3"/>
      <c r="BN1779" s="3"/>
      <c r="BO1779" s="3"/>
      <c r="BP1779" s="3"/>
      <c r="BQ1779" s="3"/>
    </row>
    <row r="1780" spans="56:69" x14ac:dyDescent="0.2">
      <c r="BD1780" t="str">
        <f t="shared" si="1315"/>
        <v>鞋子</v>
      </c>
      <c r="BE1780">
        <f t="shared" si="1316"/>
        <v>3</v>
      </c>
      <c r="BF1780">
        <f t="shared" ref="BF1780:BG1780" si="1356">BF1204</f>
        <v>6</v>
      </c>
      <c r="BG1780">
        <f t="shared" si="1356"/>
        <v>2</v>
      </c>
      <c r="BH1780" s="3">
        <f t="array" ref="BH1780">INDEX($D$21:$M$44,MATCH($BD1780&amp;$BF1780,$C$21:$C$44&amp;$B$21:$B$44,0),MATCH(BH$1,$D$16:$M$16,0))+VLOOKUP($BE1780,战斗属性模型!$K$22:$O$24,BH$2,FALSE)*INDEX($BW$3:$CF$578,MATCH($BD1780&amp;$BF1780&amp;$BG1780,$BT$3:$BT$578&amp;$BU$3:$BU$578&amp;$BV$3:$BV$578,0),MATCH(BH$1,$BW$1:$CF$1,0))</f>
        <v>297.60000000000002</v>
      </c>
      <c r="BI1780" s="3">
        <f t="array" ref="BI1780">INDEX($D$21:$M$44,MATCH($BD1780&amp;$BF1780,$C$21:$C$44&amp;$B$21:$B$44,0),MATCH(BI$1,$D$16:$M$16,0))+VLOOKUP($BE1780,战斗属性模型!$K$22:$O$24,BI$2,FALSE)*INDEX($BW$3:$CF$578,MATCH($BD1780&amp;$BF1780&amp;$BG1780,$BT$3:$BT$578&amp;$BU$3:$BU$578&amp;$BV$3:$BV$578,0),MATCH(BI$1,$BW$1:$CF$1,0))</f>
        <v>0</v>
      </c>
      <c r="BJ1780" s="3">
        <f t="array" ref="BJ1780">INDEX($D$21:$M$44,MATCH($BD1780&amp;$BF1780,$C$21:$C$44&amp;$B$21:$B$44,0),MATCH(BJ$1,$D$16:$M$16,0))+VLOOKUP($BE1780,战斗属性模型!$K$22:$O$24,BJ$2,FALSE)*INDEX($BW$3:$CF$578,MATCH($BD1780&amp;$BF1780&amp;$BG1780,$BT$3:$BT$578&amp;$BU$3:$BU$578&amp;$BV$3:$BV$578,0),MATCH(BJ$1,$BW$1:$CF$1,0))</f>
        <v>0</v>
      </c>
      <c r="BK1780" s="3">
        <f t="array" ref="BK1780">INDEX($D$21:$M$44,MATCH($BD1780&amp;$BF1780,$C$21:$C$44&amp;$B$21:$B$44,0),MATCH(BK$1,$D$16:$M$16,0))+VLOOKUP($BE1780,战斗属性模型!$K$22:$O$24,BK$2,FALSE)*INDEX($BW$3:$CF$578,MATCH($BD1780&amp;$BF1780&amp;$BG1780,$BT$3:$BT$578&amp;$BU$3:$BU$578&amp;$BV$3:$BV$578,0),MATCH(BK$1,$BW$1:$CF$1,0))</f>
        <v>614.4</v>
      </c>
      <c r="BL1780" s="3"/>
      <c r="BM1780" s="3"/>
      <c r="BN1780" s="3"/>
      <c r="BO1780" s="3"/>
      <c r="BP1780" s="3"/>
      <c r="BQ1780" s="3"/>
    </row>
    <row r="1781" spans="56:69" x14ac:dyDescent="0.2">
      <c r="BD1781" t="str">
        <f t="shared" si="1315"/>
        <v>鞋子</v>
      </c>
      <c r="BE1781">
        <f t="shared" si="1316"/>
        <v>3</v>
      </c>
      <c r="BF1781">
        <f t="shared" ref="BF1781:BG1781" si="1357">BF1205</f>
        <v>6</v>
      </c>
      <c r="BG1781">
        <f t="shared" si="1357"/>
        <v>3</v>
      </c>
      <c r="BH1781" s="3">
        <f t="array" ref="BH1781">INDEX($D$21:$M$44,MATCH($BD1781&amp;$BF1781,$C$21:$C$44&amp;$B$21:$B$44,0),MATCH(BH$1,$D$16:$M$16,0))+VLOOKUP($BE1781,战斗属性模型!$K$22:$O$24,BH$2,FALSE)*INDEX($BW$3:$CF$578,MATCH($BD1781&amp;$BF1781&amp;$BG1781,$BT$3:$BT$578&amp;$BU$3:$BU$578&amp;$BV$3:$BV$578,0),MATCH(BH$1,$BW$1:$CF$1,0))</f>
        <v>350.4</v>
      </c>
      <c r="BI1781" s="3">
        <f t="array" ref="BI1781">INDEX($D$21:$M$44,MATCH($BD1781&amp;$BF1781,$C$21:$C$44&amp;$B$21:$B$44,0),MATCH(BI$1,$D$16:$M$16,0))+VLOOKUP($BE1781,战斗属性模型!$K$22:$O$24,BI$2,FALSE)*INDEX($BW$3:$CF$578,MATCH($BD1781&amp;$BF1781&amp;$BG1781,$BT$3:$BT$578&amp;$BU$3:$BU$578&amp;$BV$3:$BV$578,0),MATCH(BI$1,$BW$1:$CF$1,0))</f>
        <v>0</v>
      </c>
      <c r="BJ1781" s="3">
        <f t="array" ref="BJ1781">INDEX($D$21:$M$44,MATCH($BD1781&amp;$BF1781,$C$21:$C$44&amp;$B$21:$B$44,0),MATCH(BJ$1,$D$16:$M$16,0))+VLOOKUP($BE1781,战斗属性模型!$K$22:$O$24,BJ$2,FALSE)*INDEX($BW$3:$CF$578,MATCH($BD1781&amp;$BF1781&amp;$BG1781,$BT$3:$BT$578&amp;$BU$3:$BU$578&amp;$BV$3:$BV$578,0),MATCH(BJ$1,$BW$1:$CF$1,0))</f>
        <v>0</v>
      </c>
      <c r="BK1781" s="3">
        <f t="array" ref="BK1781">INDEX($D$21:$M$44,MATCH($BD1781&amp;$BF1781,$C$21:$C$44&amp;$B$21:$B$44,0),MATCH(BK$1,$D$16:$M$16,0))+VLOOKUP($BE1781,战斗属性模型!$K$22:$O$24,BK$2,FALSE)*INDEX($BW$3:$CF$578,MATCH($BD1781&amp;$BF1781&amp;$BG1781,$BT$3:$BT$578&amp;$BU$3:$BU$578&amp;$BV$3:$BV$578,0),MATCH(BK$1,$BW$1:$CF$1,0))</f>
        <v>729.59999999999991</v>
      </c>
      <c r="BL1781" s="3"/>
      <c r="BM1781" s="3"/>
      <c r="BN1781" s="3"/>
      <c r="BO1781" s="3"/>
      <c r="BP1781" s="3"/>
      <c r="BQ1781" s="3"/>
    </row>
    <row r="1782" spans="56:69" x14ac:dyDescent="0.2">
      <c r="BD1782" t="str">
        <f t="shared" si="1315"/>
        <v>鞋子</v>
      </c>
      <c r="BE1782">
        <f t="shared" si="1316"/>
        <v>3</v>
      </c>
      <c r="BF1782">
        <f t="shared" ref="BF1782:BG1782" si="1358">BF1206</f>
        <v>6</v>
      </c>
      <c r="BG1782">
        <f t="shared" si="1358"/>
        <v>4</v>
      </c>
      <c r="BH1782" s="3">
        <f t="array" ref="BH1782">INDEX($D$21:$M$44,MATCH($BD1782&amp;$BF1782,$C$21:$C$44&amp;$B$21:$B$44,0),MATCH(BH$1,$D$16:$M$16,0))+VLOOKUP($BE1782,战斗属性模型!$K$22:$O$24,BH$2,FALSE)*INDEX($BW$3:$CF$578,MATCH($BD1782&amp;$BF1782&amp;$BG1782,$BT$3:$BT$578&amp;$BU$3:$BU$578&amp;$BV$3:$BV$578,0),MATCH(BH$1,$BW$1:$CF$1,0))</f>
        <v>403.20000000000005</v>
      </c>
      <c r="BI1782" s="3">
        <f t="array" ref="BI1782">INDEX($D$21:$M$44,MATCH($BD1782&amp;$BF1782,$C$21:$C$44&amp;$B$21:$B$44,0),MATCH(BI$1,$D$16:$M$16,0))+VLOOKUP($BE1782,战斗属性模型!$K$22:$O$24,BI$2,FALSE)*INDEX($BW$3:$CF$578,MATCH($BD1782&amp;$BF1782&amp;$BG1782,$BT$3:$BT$578&amp;$BU$3:$BU$578&amp;$BV$3:$BV$578,0),MATCH(BI$1,$BW$1:$CF$1,0))</f>
        <v>0</v>
      </c>
      <c r="BJ1782" s="3">
        <f t="array" ref="BJ1782">INDEX($D$21:$M$44,MATCH($BD1782&amp;$BF1782,$C$21:$C$44&amp;$B$21:$B$44,0),MATCH(BJ$1,$D$16:$M$16,0))+VLOOKUP($BE1782,战斗属性模型!$K$22:$O$24,BJ$2,FALSE)*INDEX($BW$3:$CF$578,MATCH($BD1782&amp;$BF1782&amp;$BG1782,$BT$3:$BT$578&amp;$BU$3:$BU$578&amp;$BV$3:$BV$578,0),MATCH(BJ$1,$BW$1:$CF$1,0))</f>
        <v>0</v>
      </c>
      <c r="BK1782" s="3">
        <f t="array" ref="BK1782">INDEX($D$21:$M$44,MATCH($BD1782&amp;$BF1782,$C$21:$C$44&amp;$B$21:$B$44,0),MATCH(BK$1,$D$16:$M$16,0))+VLOOKUP($BE1782,战斗属性模型!$K$22:$O$24,BK$2,FALSE)*INDEX($BW$3:$CF$578,MATCH($BD1782&amp;$BF1782&amp;$BG1782,$BT$3:$BT$578&amp;$BU$3:$BU$578&amp;$BV$3:$BV$578,0),MATCH(BK$1,$BW$1:$CF$1,0))</f>
        <v>844.8</v>
      </c>
      <c r="BL1782" s="3"/>
      <c r="BM1782" s="3"/>
      <c r="BN1782" s="3"/>
      <c r="BO1782" s="3"/>
      <c r="BP1782" s="3"/>
      <c r="BQ1782" s="3"/>
    </row>
    <row r="1783" spans="56:69" x14ac:dyDescent="0.2">
      <c r="BD1783" t="str">
        <f t="shared" si="1315"/>
        <v>鞋子</v>
      </c>
      <c r="BE1783">
        <f t="shared" si="1316"/>
        <v>3</v>
      </c>
      <c r="BF1783">
        <f t="shared" ref="BF1783:BG1783" si="1359">BF1207</f>
        <v>6</v>
      </c>
      <c r="BG1783">
        <f t="shared" si="1359"/>
        <v>5</v>
      </c>
      <c r="BH1783" s="3">
        <f t="array" ref="BH1783">INDEX($D$21:$M$44,MATCH($BD1783&amp;$BF1783,$C$21:$C$44&amp;$B$21:$B$44,0),MATCH(BH$1,$D$16:$M$16,0))+VLOOKUP($BE1783,战斗属性模型!$K$22:$O$24,BH$2,FALSE)*INDEX($BW$3:$CF$578,MATCH($BD1783&amp;$BF1783&amp;$BG1783,$BT$3:$BT$578&amp;$BU$3:$BU$578&amp;$BV$3:$BV$578,0),MATCH(BH$1,$BW$1:$CF$1,0))</f>
        <v>456</v>
      </c>
      <c r="BI1783" s="3">
        <f t="array" ref="BI1783">INDEX($D$21:$M$44,MATCH($BD1783&amp;$BF1783,$C$21:$C$44&amp;$B$21:$B$44,0),MATCH(BI$1,$D$16:$M$16,0))+VLOOKUP($BE1783,战斗属性模型!$K$22:$O$24,BI$2,FALSE)*INDEX($BW$3:$CF$578,MATCH($BD1783&amp;$BF1783&amp;$BG1783,$BT$3:$BT$578&amp;$BU$3:$BU$578&amp;$BV$3:$BV$578,0),MATCH(BI$1,$BW$1:$CF$1,0))</f>
        <v>0</v>
      </c>
      <c r="BJ1783" s="3">
        <f t="array" ref="BJ1783">INDEX($D$21:$M$44,MATCH($BD1783&amp;$BF1783,$C$21:$C$44&amp;$B$21:$B$44,0),MATCH(BJ$1,$D$16:$M$16,0))+VLOOKUP($BE1783,战斗属性模型!$K$22:$O$24,BJ$2,FALSE)*INDEX($BW$3:$CF$578,MATCH($BD1783&amp;$BF1783&amp;$BG1783,$BT$3:$BT$578&amp;$BU$3:$BU$578&amp;$BV$3:$BV$578,0),MATCH(BJ$1,$BW$1:$CF$1,0))</f>
        <v>0</v>
      </c>
      <c r="BK1783" s="3">
        <f t="array" ref="BK1783">INDEX($D$21:$M$44,MATCH($BD1783&amp;$BF1783,$C$21:$C$44&amp;$B$21:$B$44,0),MATCH(BK$1,$D$16:$M$16,0))+VLOOKUP($BE1783,战斗属性模型!$K$22:$O$24,BK$2,FALSE)*INDEX($BW$3:$CF$578,MATCH($BD1783&amp;$BF1783&amp;$BG1783,$BT$3:$BT$578&amp;$BU$3:$BU$578&amp;$BV$3:$BV$578,0),MATCH(BK$1,$BW$1:$CF$1,0))</f>
        <v>960</v>
      </c>
      <c r="BL1783" s="3"/>
      <c r="BM1783" s="3"/>
      <c r="BN1783" s="3"/>
      <c r="BO1783" s="3"/>
      <c r="BP1783" s="3"/>
      <c r="BQ1783" s="3"/>
    </row>
    <row r="1784" spans="56:69" x14ac:dyDescent="0.2">
      <c r="BD1784" t="str">
        <f t="shared" si="1315"/>
        <v>鞋子</v>
      </c>
      <c r="BE1784">
        <f t="shared" si="1316"/>
        <v>3</v>
      </c>
      <c r="BF1784">
        <f t="shared" ref="BF1784:BG1784" si="1360">BF1208</f>
        <v>6</v>
      </c>
      <c r="BG1784">
        <f t="shared" si="1360"/>
        <v>6</v>
      </c>
      <c r="BH1784" s="3">
        <f t="array" ref="BH1784">INDEX($D$21:$M$44,MATCH($BD1784&amp;$BF1784,$C$21:$C$44&amp;$B$21:$B$44,0),MATCH(BH$1,$D$16:$M$16,0))+VLOOKUP($BE1784,战斗属性模型!$K$22:$O$24,BH$2,FALSE)*INDEX($BW$3:$CF$578,MATCH($BD1784&amp;$BF1784&amp;$BG1784,$BT$3:$BT$578&amp;$BU$3:$BU$578&amp;$BV$3:$BV$578,0),MATCH(BH$1,$BW$1:$CF$1,0))</f>
        <v>508.8</v>
      </c>
      <c r="BI1784" s="3">
        <f t="array" ref="BI1784">INDEX($D$21:$M$44,MATCH($BD1784&amp;$BF1784,$C$21:$C$44&amp;$B$21:$B$44,0),MATCH(BI$1,$D$16:$M$16,0))+VLOOKUP($BE1784,战斗属性模型!$K$22:$O$24,BI$2,FALSE)*INDEX($BW$3:$CF$578,MATCH($BD1784&amp;$BF1784&amp;$BG1784,$BT$3:$BT$578&amp;$BU$3:$BU$578&amp;$BV$3:$BV$578,0),MATCH(BI$1,$BW$1:$CF$1,0))</f>
        <v>0</v>
      </c>
      <c r="BJ1784" s="3">
        <f t="array" ref="BJ1784">INDEX($D$21:$M$44,MATCH($BD1784&amp;$BF1784,$C$21:$C$44&amp;$B$21:$B$44,0),MATCH(BJ$1,$D$16:$M$16,0))+VLOOKUP($BE1784,战斗属性模型!$K$22:$O$24,BJ$2,FALSE)*INDEX($BW$3:$CF$578,MATCH($BD1784&amp;$BF1784&amp;$BG1784,$BT$3:$BT$578&amp;$BU$3:$BU$578&amp;$BV$3:$BV$578,0),MATCH(BJ$1,$BW$1:$CF$1,0))</f>
        <v>0</v>
      </c>
      <c r="BK1784" s="3">
        <f t="array" ref="BK1784">INDEX($D$21:$M$44,MATCH($BD1784&amp;$BF1784,$C$21:$C$44&amp;$B$21:$B$44,0),MATCH(BK$1,$D$16:$M$16,0))+VLOOKUP($BE1784,战斗属性模型!$K$22:$O$24,BK$2,FALSE)*INDEX($BW$3:$CF$578,MATCH($BD1784&amp;$BF1784&amp;$BG1784,$BT$3:$BT$578&amp;$BU$3:$BU$578&amp;$BV$3:$BV$578,0),MATCH(BK$1,$BW$1:$CF$1,0))</f>
        <v>1075.1999999999998</v>
      </c>
      <c r="BL1784" s="3"/>
      <c r="BM1784" s="3"/>
      <c r="BN1784" s="3"/>
      <c r="BO1784" s="3"/>
      <c r="BP1784" s="3"/>
      <c r="BQ1784" s="3"/>
    </row>
    <row r="1785" spans="56:69" x14ac:dyDescent="0.2">
      <c r="BD1785" t="str">
        <f t="shared" si="1315"/>
        <v>鞋子</v>
      </c>
      <c r="BE1785">
        <f t="shared" si="1316"/>
        <v>3</v>
      </c>
      <c r="BF1785">
        <f t="shared" ref="BF1785:BG1785" si="1361">BF1209</f>
        <v>6</v>
      </c>
      <c r="BG1785">
        <f t="shared" si="1361"/>
        <v>7</v>
      </c>
      <c r="BH1785" s="3">
        <f t="array" ref="BH1785">INDEX($D$21:$M$44,MATCH($BD1785&amp;$BF1785,$C$21:$C$44&amp;$B$21:$B$44,0),MATCH(BH$1,$D$16:$M$16,0))+VLOOKUP($BE1785,战斗属性模型!$K$22:$O$24,BH$2,FALSE)*INDEX($BW$3:$CF$578,MATCH($BD1785&amp;$BF1785&amp;$BG1785,$BT$3:$BT$578&amp;$BU$3:$BU$578&amp;$BV$3:$BV$578,0),MATCH(BH$1,$BW$1:$CF$1,0))</f>
        <v>561.6</v>
      </c>
      <c r="BI1785" s="3">
        <f t="array" ref="BI1785">INDEX($D$21:$M$44,MATCH($BD1785&amp;$BF1785,$C$21:$C$44&amp;$B$21:$B$44,0),MATCH(BI$1,$D$16:$M$16,0))+VLOOKUP($BE1785,战斗属性模型!$K$22:$O$24,BI$2,FALSE)*INDEX($BW$3:$CF$578,MATCH($BD1785&amp;$BF1785&amp;$BG1785,$BT$3:$BT$578&amp;$BU$3:$BU$578&amp;$BV$3:$BV$578,0),MATCH(BI$1,$BW$1:$CF$1,0))</f>
        <v>0</v>
      </c>
      <c r="BJ1785" s="3">
        <f t="array" ref="BJ1785">INDEX($D$21:$M$44,MATCH($BD1785&amp;$BF1785,$C$21:$C$44&amp;$B$21:$B$44,0),MATCH(BJ$1,$D$16:$M$16,0))+VLOOKUP($BE1785,战斗属性模型!$K$22:$O$24,BJ$2,FALSE)*INDEX($BW$3:$CF$578,MATCH($BD1785&amp;$BF1785&amp;$BG1785,$BT$3:$BT$578&amp;$BU$3:$BU$578&amp;$BV$3:$BV$578,0),MATCH(BJ$1,$BW$1:$CF$1,0))</f>
        <v>0</v>
      </c>
      <c r="BK1785" s="3">
        <f t="array" ref="BK1785">INDEX($D$21:$M$44,MATCH($BD1785&amp;$BF1785,$C$21:$C$44&amp;$B$21:$B$44,0),MATCH(BK$1,$D$16:$M$16,0))+VLOOKUP($BE1785,战斗属性模型!$K$22:$O$24,BK$2,FALSE)*INDEX($BW$3:$CF$578,MATCH($BD1785&amp;$BF1785&amp;$BG1785,$BT$3:$BT$578&amp;$BU$3:$BU$578&amp;$BV$3:$BV$578,0),MATCH(BK$1,$BW$1:$CF$1,0))</f>
        <v>1190.4000000000001</v>
      </c>
      <c r="BL1785" s="3"/>
      <c r="BM1785" s="3"/>
      <c r="BN1785" s="3"/>
      <c r="BO1785" s="3"/>
      <c r="BP1785" s="3"/>
      <c r="BQ1785" s="3"/>
    </row>
    <row r="1786" spans="56:69" x14ac:dyDescent="0.2">
      <c r="BD1786" t="str">
        <f t="shared" si="1315"/>
        <v>鞋子</v>
      </c>
      <c r="BE1786">
        <f t="shared" si="1316"/>
        <v>3</v>
      </c>
      <c r="BF1786">
        <f t="shared" ref="BF1786:BG1786" si="1362">BF1210</f>
        <v>6</v>
      </c>
      <c r="BG1786">
        <f t="shared" si="1362"/>
        <v>8</v>
      </c>
      <c r="BH1786" s="3">
        <f t="array" ref="BH1786">INDEX($D$21:$M$44,MATCH($BD1786&amp;$BF1786,$C$21:$C$44&amp;$B$21:$B$44,0),MATCH(BH$1,$D$16:$M$16,0))+VLOOKUP($BE1786,战斗属性模型!$K$22:$O$24,BH$2,FALSE)*INDEX($BW$3:$CF$578,MATCH($BD1786&amp;$BF1786&amp;$BG1786,$BT$3:$BT$578&amp;$BU$3:$BU$578&amp;$BV$3:$BV$578,0),MATCH(BH$1,$BW$1:$CF$1,0))</f>
        <v>614.40000000000009</v>
      </c>
      <c r="BI1786" s="3">
        <f t="array" ref="BI1786">INDEX($D$21:$M$44,MATCH($BD1786&amp;$BF1786,$C$21:$C$44&amp;$B$21:$B$44,0),MATCH(BI$1,$D$16:$M$16,0))+VLOOKUP($BE1786,战斗属性模型!$K$22:$O$24,BI$2,FALSE)*INDEX($BW$3:$CF$578,MATCH($BD1786&amp;$BF1786&amp;$BG1786,$BT$3:$BT$578&amp;$BU$3:$BU$578&amp;$BV$3:$BV$578,0),MATCH(BI$1,$BW$1:$CF$1,0))</f>
        <v>0</v>
      </c>
      <c r="BJ1786" s="3">
        <f t="array" ref="BJ1786">INDEX($D$21:$M$44,MATCH($BD1786&amp;$BF1786,$C$21:$C$44&amp;$B$21:$B$44,0),MATCH(BJ$1,$D$16:$M$16,0))+VLOOKUP($BE1786,战斗属性模型!$K$22:$O$24,BJ$2,FALSE)*INDEX($BW$3:$CF$578,MATCH($BD1786&amp;$BF1786&amp;$BG1786,$BT$3:$BT$578&amp;$BU$3:$BU$578&amp;$BV$3:$BV$578,0),MATCH(BJ$1,$BW$1:$CF$1,0))</f>
        <v>0</v>
      </c>
      <c r="BK1786" s="3">
        <f t="array" ref="BK1786">INDEX($D$21:$M$44,MATCH($BD1786&amp;$BF1786,$C$21:$C$44&amp;$B$21:$B$44,0),MATCH(BK$1,$D$16:$M$16,0))+VLOOKUP($BE1786,战斗属性模型!$K$22:$O$24,BK$2,FALSE)*INDEX($BW$3:$CF$578,MATCH($BD1786&amp;$BF1786&amp;$BG1786,$BT$3:$BT$578&amp;$BU$3:$BU$578&amp;$BV$3:$BV$578,0),MATCH(BK$1,$BW$1:$CF$1,0))</f>
        <v>1305.5999999999999</v>
      </c>
      <c r="BL1786" s="3"/>
      <c r="BM1786" s="3"/>
      <c r="BN1786" s="3"/>
      <c r="BO1786" s="3"/>
      <c r="BP1786" s="3"/>
      <c r="BQ1786" s="3"/>
    </row>
    <row r="1787" spans="56:69" x14ac:dyDescent="0.2">
      <c r="BD1787" t="str">
        <f t="shared" si="1315"/>
        <v>鞋子</v>
      </c>
      <c r="BE1787">
        <f t="shared" si="1316"/>
        <v>3</v>
      </c>
      <c r="BF1787">
        <f t="shared" ref="BF1787:BG1787" si="1363">BF1211</f>
        <v>6</v>
      </c>
      <c r="BG1787">
        <f t="shared" si="1363"/>
        <v>9</v>
      </c>
      <c r="BH1787" s="3">
        <f t="array" ref="BH1787">INDEX($D$21:$M$44,MATCH($BD1787&amp;$BF1787,$C$21:$C$44&amp;$B$21:$B$44,0),MATCH(BH$1,$D$16:$M$16,0))+VLOOKUP($BE1787,战斗属性模型!$K$22:$O$24,BH$2,FALSE)*INDEX($BW$3:$CF$578,MATCH($BD1787&amp;$BF1787&amp;$BG1787,$BT$3:$BT$578&amp;$BU$3:$BU$578&amp;$BV$3:$BV$578,0),MATCH(BH$1,$BW$1:$CF$1,0))</f>
        <v>667.2</v>
      </c>
      <c r="BI1787" s="3">
        <f t="array" ref="BI1787">INDEX($D$21:$M$44,MATCH($BD1787&amp;$BF1787,$C$21:$C$44&amp;$B$21:$B$44,0),MATCH(BI$1,$D$16:$M$16,0))+VLOOKUP($BE1787,战斗属性模型!$K$22:$O$24,BI$2,FALSE)*INDEX($BW$3:$CF$578,MATCH($BD1787&amp;$BF1787&amp;$BG1787,$BT$3:$BT$578&amp;$BU$3:$BU$578&amp;$BV$3:$BV$578,0),MATCH(BI$1,$BW$1:$CF$1,0))</f>
        <v>0</v>
      </c>
      <c r="BJ1787" s="3">
        <f t="array" ref="BJ1787">INDEX($D$21:$M$44,MATCH($BD1787&amp;$BF1787,$C$21:$C$44&amp;$B$21:$B$44,0),MATCH(BJ$1,$D$16:$M$16,0))+VLOOKUP($BE1787,战斗属性模型!$K$22:$O$24,BJ$2,FALSE)*INDEX($BW$3:$CF$578,MATCH($BD1787&amp;$BF1787&amp;$BG1787,$BT$3:$BT$578&amp;$BU$3:$BU$578&amp;$BV$3:$BV$578,0),MATCH(BJ$1,$BW$1:$CF$1,0))</f>
        <v>0</v>
      </c>
      <c r="BK1787" s="3">
        <f t="array" ref="BK1787">INDEX($D$21:$M$44,MATCH($BD1787&amp;$BF1787,$C$21:$C$44&amp;$B$21:$B$44,0),MATCH(BK$1,$D$16:$M$16,0))+VLOOKUP($BE1787,战斗属性模型!$K$22:$O$24,BK$2,FALSE)*INDEX($BW$3:$CF$578,MATCH($BD1787&amp;$BF1787&amp;$BG1787,$BT$3:$BT$578&amp;$BU$3:$BU$578&amp;$BV$3:$BV$578,0),MATCH(BK$1,$BW$1:$CF$1,0))</f>
        <v>1420.8</v>
      </c>
      <c r="BL1787" s="3"/>
      <c r="BM1787" s="3"/>
      <c r="BN1787" s="3"/>
      <c r="BO1787" s="3"/>
      <c r="BP1787" s="3"/>
      <c r="BQ1787" s="3"/>
    </row>
    <row r="1788" spans="56:69" x14ac:dyDescent="0.2">
      <c r="BD1788" t="str">
        <f t="shared" si="1315"/>
        <v>鞋子</v>
      </c>
      <c r="BE1788">
        <f t="shared" si="1316"/>
        <v>3</v>
      </c>
      <c r="BF1788">
        <f t="shared" ref="BF1788:BG1788" si="1364">BF1212</f>
        <v>6</v>
      </c>
      <c r="BG1788">
        <f t="shared" si="1364"/>
        <v>10</v>
      </c>
      <c r="BH1788" s="3">
        <f t="array" ref="BH1788">INDEX($D$21:$M$44,MATCH($BD1788&amp;$BF1788,$C$21:$C$44&amp;$B$21:$B$44,0),MATCH(BH$1,$D$16:$M$16,0))+VLOOKUP($BE1788,战斗属性模型!$K$22:$O$24,BH$2,FALSE)*INDEX($BW$3:$CF$578,MATCH($BD1788&amp;$BF1788&amp;$BG1788,$BT$3:$BT$578&amp;$BU$3:$BU$578&amp;$BV$3:$BV$578,0),MATCH(BH$1,$BW$1:$CF$1,0))</f>
        <v>720</v>
      </c>
      <c r="BI1788" s="3">
        <f t="array" ref="BI1788">INDEX($D$21:$M$44,MATCH($BD1788&amp;$BF1788,$C$21:$C$44&amp;$B$21:$B$44,0),MATCH(BI$1,$D$16:$M$16,0))+VLOOKUP($BE1788,战斗属性模型!$K$22:$O$24,BI$2,FALSE)*INDEX($BW$3:$CF$578,MATCH($BD1788&amp;$BF1788&amp;$BG1788,$BT$3:$BT$578&amp;$BU$3:$BU$578&amp;$BV$3:$BV$578,0),MATCH(BI$1,$BW$1:$CF$1,0))</f>
        <v>0</v>
      </c>
      <c r="BJ1788" s="3">
        <f t="array" ref="BJ1788">INDEX($D$21:$M$44,MATCH($BD1788&amp;$BF1788,$C$21:$C$44&amp;$B$21:$B$44,0),MATCH(BJ$1,$D$16:$M$16,0))+VLOOKUP($BE1788,战斗属性模型!$K$22:$O$24,BJ$2,FALSE)*INDEX($BW$3:$CF$578,MATCH($BD1788&amp;$BF1788&amp;$BG1788,$BT$3:$BT$578&amp;$BU$3:$BU$578&amp;$BV$3:$BV$578,0),MATCH(BJ$1,$BW$1:$CF$1,0))</f>
        <v>0</v>
      </c>
      <c r="BK1788" s="3">
        <f t="array" ref="BK1788">INDEX($D$21:$M$44,MATCH($BD1788&amp;$BF1788,$C$21:$C$44&amp;$B$21:$B$44,0),MATCH(BK$1,$D$16:$M$16,0))+VLOOKUP($BE1788,战斗属性模型!$K$22:$O$24,BK$2,FALSE)*INDEX($BW$3:$CF$578,MATCH($BD1788&amp;$BF1788&amp;$BG1788,$BT$3:$BT$578&amp;$BU$3:$BU$578&amp;$BV$3:$BV$578,0),MATCH(BK$1,$BW$1:$CF$1,0))</f>
        <v>1536</v>
      </c>
      <c r="BL1788" s="3"/>
      <c r="BM1788" s="3"/>
      <c r="BN1788" s="3"/>
      <c r="BO1788" s="3"/>
      <c r="BP1788" s="3"/>
      <c r="BQ1788" s="3"/>
    </row>
    <row r="1789" spans="56:69" x14ac:dyDescent="0.2">
      <c r="BD1789" t="str">
        <f t="shared" si="1315"/>
        <v>鞋子</v>
      </c>
      <c r="BE1789">
        <f t="shared" si="1316"/>
        <v>3</v>
      </c>
      <c r="BF1789">
        <f t="shared" ref="BF1789:BG1789" si="1365">BF1213</f>
        <v>6</v>
      </c>
      <c r="BG1789">
        <f t="shared" si="1365"/>
        <v>11</v>
      </c>
      <c r="BH1789" s="3">
        <f t="array" ref="BH1789">INDEX($D$21:$M$44,MATCH($BD1789&amp;$BF1789,$C$21:$C$44&amp;$B$21:$B$44,0),MATCH(BH$1,$D$16:$M$16,0))+VLOOKUP($BE1789,战斗属性模型!$K$22:$O$24,BH$2,FALSE)*INDEX($BW$3:$CF$578,MATCH($BD1789&amp;$BF1789&amp;$BG1789,$BT$3:$BT$578&amp;$BU$3:$BU$578&amp;$BV$3:$BV$578,0),MATCH(BH$1,$BW$1:$CF$1,0))</f>
        <v>772.80000000000007</v>
      </c>
      <c r="BI1789" s="3">
        <f t="array" ref="BI1789">INDEX($D$21:$M$44,MATCH($BD1789&amp;$BF1789,$C$21:$C$44&amp;$B$21:$B$44,0),MATCH(BI$1,$D$16:$M$16,0))+VLOOKUP($BE1789,战斗属性模型!$K$22:$O$24,BI$2,FALSE)*INDEX($BW$3:$CF$578,MATCH($BD1789&amp;$BF1789&amp;$BG1789,$BT$3:$BT$578&amp;$BU$3:$BU$578&amp;$BV$3:$BV$578,0),MATCH(BI$1,$BW$1:$CF$1,0))</f>
        <v>0</v>
      </c>
      <c r="BJ1789" s="3">
        <f t="array" ref="BJ1789">INDEX($D$21:$M$44,MATCH($BD1789&amp;$BF1789,$C$21:$C$44&amp;$B$21:$B$44,0),MATCH(BJ$1,$D$16:$M$16,0))+VLOOKUP($BE1789,战斗属性模型!$K$22:$O$24,BJ$2,FALSE)*INDEX($BW$3:$CF$578,MATCH($BD1789&amp;$BF1789&amp;$BG1789,$BT$3:$BT$578&amp;$BU$3:$BU$578&amp;$BV$3:$BV$578,0),MATCH(BJ$1,$BW$1:$CF$1,0))</f>
        <v>0</v>
      </c>
      <c r="BK1789" s="3">
        <f t="array" ref="BK1789">INDEX($D$21:$M$44,MATCH($BD1789&amp;$BF1789,$C$21:$C$44&amp;$B$21:$B$44,0),MATCH(BK$1,$D$16:$M$16,0))+VLOOKUP($BE1789,战斗属性模型!$K$22:$O$24,BK$2,FALSE)*INDEX($BW$3:$CF$578,MATCH($BD1789&amp;$BF1789&amp;$BG1789,$BT$3:$BT$578&amp;$BU$3:$BU$578&amp;$BV$3:$BV$578,0),MATCH(BK$1,$BW$1:$CF$1,0))</f>
        <v>1651.2</v>
      </c>
      <c r="BL1789" s="3"/>
      <c r="BM1789" s="3"/>
      <c r="BN1789" s="3"/>
      <c r="BO1789" s="3"/>
      <c r="BP1789" s="3"/>
      <c r="BQ1789" s="3"/>
    </row>
    <row r="1790" spans="56:69" x14ac:dyDescent="0.2">
      <c r="BD1790" t="str">
        <f t="shared" si="1315"/>
        <v>鞋子</v>
      </c>
      <c r="BE1790">
        <f t="shared" si="1316"/>
        <v>3</v>
      </c>
      <c r="BF1790">
        <f t="shared" ref="BF1790:BG1790" si="1366">BF1214</f>
        <v>6</v>
      </c>
      <c r="BG1790">
        <f t="shared" si="1366"/>
        <v>12</v>
      </c>
      <c r="BH1790" s="3">
        <f t="array" ref="BH1790">INDEX($D$21:$M$44,MATCH($BD1790&amp;$BF1790,$C$21:$C$44&amp;$B$21:$B$44,0),MATCH(BH$1,$D$16:$M$16,0))+VLOOKUP($BE1790,战斗属性模型!$K$22:$O$24,BH$2,FALSE)*INDEX($BW$3:$CF$578,MATCH($BD1790&amp;$BF1790&amp;$BG1790,$BT$3:$BT$578&amp;$BU$3:$BU$578&amp;$BV$3:$BV$578,0),MATCH(BH$1,$BW$1:$CF$1,0))</f>
        <v>825.6</v>
      </c>
      <c r="BI1790" s="3">
        <f t="array" ref="BI1790">INDEX($D$21:$M$44,MATCH($BD1790&amp;$BF1790,$C$21:$C$44&amp;$B$21:$B$44,0),MATCH(BI$1,$D$16:$M$16,0))+VLOOKUP($BE1790,战斗属性模型!$K$22:$O$24,BI$2,FALSE)*INDEX($BW$3:$CF$578,MATCH($BD1790&amp;$BF1790&amp;$BG1790,$BT$3:$BT$578&amp;$BU$3:$BU$578&amp;$BV$3:$BV$578,0),MATCH(BI$1,$BW$1:$CF$1,0))</f>
        <v>0</v>
      </c>
      <c r="BJ1790" s="3">
        <f t="array" ref="BJ1790">INDEX($D$21:$M$44,MATCH($BD1790&amp;$BF1790,$C$21:$C$44&amp;$B$21:$B$44,0),MATCH(BJ$1,$D$16:$M$16,0))+VLOOKUP($BE1790,战斗属性模型!$K$22:$O$24,BJ$2,FALSE)*INDEX($BW$3:$CF$578,MATCH($BD1790&amp;$BF1790&amp;$BG1790,$BT$3:$BT$578&amp;$BU$3:$BU$578&amp;$BV$3:$BV$578,0),MATCH(BJ$1,$BW$1:$CF$1,0))</f>
        <v>0</v>
      </c>
      <c r="BK1790" s="3">
        <f t="array" ref="BK1790">INDEX($D$21:$M$44,MATCH($BD1790&amp;$BF1790,$C$21:$C$44&amp;$B$21:$B$44,0),MATCH(BK$1,$D$16:$M$16,0))+VLOOKUP($BE1790,战斗属性模型!$K$22:$O$24,BK$2,FALSE)*INDEX($BW$3:$CF$578,MATCH($BD1790&amp;$BF1790&amp;$BG1790,$BT$3:$BT$578&amp;$BU$3:$BU$578&amp;$BV$3:$BV$578,0),MATCH(BK$1,$BW$1:$CF$1,0))</f>
        <v>1766.3999999999999</v>
      </c>
      <c r="BL1790" s="3"/>
      <c r="BM1790" s="3"/>
      <c r="BN1790" s="3"/>
      <c r="BO1790" s="3"/>
      <c r="BP1790" s="3"/>
      <c r="BQ1790" s="3"/>
    </row>
    <row r="1791" spans="56:69" x14ac:dyDescent="0.2">
      <c r="BD1791" t="str">
        <f t="shared" si="1315"/>
        <v>鞋子</v>
      </c>
      <c r="BE1791">
        <f t="shared" si="1316"/>
        <v>3</v>
      </c>
      <c r="BF1791">
        <f t="shared" ref="BF1791:BG1791" si="1367">BF1215</f>
        <v>6</v>
      </c>
      <c r="BG1791">
        <f t="shared" si="1367"/>
        <v>13</v>
      </c>
      <c r="BH1791" s="3">
        <f t="array" ref="BH1791">INDEX($D$21:$M$44,MATCH($BD1791&amp;$BF1791,$C$21:$C$44&amp;$B$21:$B$44,0),MATCH(BH$1,$D$16:$M$16,0))+VLOOKUP($BE1791,战斗属性模型!$K$22:$O$24,BH$2,FALSE)*INDEX($BW$3:$CF$578,MATCH($BD1791&amp;$BF1791&amp;$BG1791,$BT$3:$BT$578&amp;$BU$3:$BU$578&amp;$BV$3:$BV$578,0),MATCH(BH$1,$BW$1:$CF$1,0))</f>
        <v>878.40000000000009</v>
      </c>
      <c r="BI1791" s="3">
        <f t="array" ref="BI1791">INDEX($D$21:$M$44,MATCH($BD1791&amp;$BF1791,$C$21:$C$44&amp;$B$21:$B$44,0),MATCH(BI$1,$D$16:$M$16,0))+VLOOKUP($BE1791,战斗属性模型!$K$22:$O$24,BI$2,FALSE)*INDEX($BW$3:$CF$578,MATCH($BD1791&amp;$BF1791&amp;$BG1791,$BT$3:$BT$578&amp;$BU$3:$BU$578&amp;$BV$3:$BV$578,0),MATCH(BI$1,$BW$1:$CF$1,0))</f>
        <v>0</v>
      </c>
      <c r="BJ1791" s="3">
        <f t="array" ref="BJ1791">INDEX($D$21:$M$44,MATCH($BD1791&amp;$BF1791,$C$21:$C$44&amp;$B$21:$B$44,0),MATCH(BJ$1,$D$16:$M$16,0))+VLOOKUP($BE1791,战斗属性模型!$K$22:$O$24,BJ$2,FALSE)*INDEX($BW$3:$CF$578,MATCH($BD1791&amp;$BF1791&amp;$BG1791,$BT$3:$BT$578&amp;$BU$3:$BU$578&amp;$BV$3:$BV$578,0),MATCH(BJ$1,$BW$1:$CF$1,0))</f>
        <v>0</v>
      </c>
      <c r="BK1791" s="3">
        <f t="array" ref="BK1791">INDEX($D$21:$M$44,MATCH($BD1791&amp;$BF1791,$C$21:$C$44&amp;$B$21:$B$44,0),MATCH(BK$1,$D$16:$M$16,0))+VLOOKUP($BE1791,战斗属性模型!$K$22:$O$24,BK$2,FALSE)*INDEX($BW$3:$CF$578,MATCH($BD1791&amp;$BF1791&amp;$BG1791,$BT$3:$BT$578&amp;$BU$3:$BU$578&amp;$BV$3:$BV$578,0),MATCH(BK$1,$BW$1:$CF$1,0))</f>
        <v>1881.6</v>
      </c>
      <c r="BL1791" s="3"/>
      <c r="BM1791" s="3"/>
      <c r="BN1791" s="3"/>
      <c r="BO1791" s="3"/>
      <c r="BP1791" s="3"/>
      <c r="BQ1791" s="3"/>
    </row>
    <row r="1792" spans="56:69" x14ac:dyDescent="0.2">
      <c r="BD1792" t="str">
        <f t="shared" si="1315"/>
        <v>鞋子</v>
      </c>
      <c r="BE1792">
        <f t="shared" si="1316"/>
        <v>3</v>
      </c>
      <c r="BF1792">
        <f t="shared" ref="BF1792:BG1792" si="1368">BF1216</f>
        <v>6</v>
      </c>
      <c r="BG1792">
        <f t="shared" si="1368"/>
        <v>14</v>
      </c>
      <c r="BH1792" s="3">
        <f t="array" ref="BH1792">INDEX($D$21:$M$44,MATCH($BD1792&amp;$BF1792,$C$21:$C$44&amp;$B$21:$B$44,0),MATCH(BH$1,$D$16:$M$16,0))+VLOOKUP($BE1792,战斗属性模型!$K$22:$O$24,BH$2,FALSE)*INDEX($BW$3:$CF$578,MATCH($BD1792&amp;$BF1792&amp;$BG1792,$BT$3:$BT$578&amp;$BU$3:$BU$578&amp;$BV$3:$BV$578,0),MATCH(BH$1,$BW$1:$CF$1,0))</f>
        <v>931.2</v>
      </c>
      <c r="BI1792" s="3">
        <f t="array" ref="BI1792">INDEX($D$21:$M$44,MATCH($BD1792&amp;$BF1792,$C$21:$C$44&amp;$B$21:$B$44,0),MATCH(BI$1,$D$16:$M$16,0))+VLOOKUP($BE1792,战斗属性模型!$K$22:$O$24,BI$2,FALSE)*INDEX($BW$3:$CF$578,MATCH($BD1792&amp;$BF1792&amp;$BG1792,$BT$3:$BT$578&amp;$BU$3:$BU$578&amp;$BV$3:$BV$578,0),MATCH(BI$1,$BW$1:$CF$1,0))</f>
        <v>0</v>
      </c>
      <c r="BJ1792" s="3">
        <f t="array" ref="BJ1792">INDEX($D$21:$M$44,MATCH($BD1792&amp;$BF1792,$C$21:$C$44&amp;$B$21:$B$44,0),MATCH(BJ$1,$D$16:$M$16,0))+VLOOKUP($BE1792,战斗属性模型!$K$22:$O$24,BJ$2,FALSE)*INDEX($BW$3:$CF$578,MATCH($BD1792&amp;$BF1792&amp;$BG1792,$BT$3:$BT$578&amp;$BU$3:$BU$578&amp;$BV$3:$BV$578,0),MATCH(BJ$1,$BW$1:$CF$1,0))</f>
        <v>0</v>
      </c>
      <c r="BK1792" s="3">
        <f t="array" ref="BK1792">INDEX($D$21:$M$44,MATCH($BD1792&amp;$BF1792,$C$21:$C$44&amp;$B$21:$B$44,0),MATCH(BK$1,$D$16:$M$16,0))+VLOOKUP($BE1792,战斗属性模型!$K$22:$O$24,BK$2,FALSE)*INDEX($BW$3:$CF$578,MATCH($BD1792&amp;$BF1792&amp;$BG1792,$BT$3:$BT$578&amp;$BU$3:$BU$578&amp;$BV$3:$BV$578,0),MATCH(BK$1,$BW$1:$CF$1,0))</f>
        <v>1996.8</v>
      </c>
      <c r="BL1792" s="3"/>
      <c r="BM1792" s="3"/>
      <c r="BN1792" s="3"/>
      <c r="BO1792" s="3"/>
      <c r="BP1792" s="3"/>
      <c r="BQ1792" s="3"/>
    </row>
    <row r="1793" spans="56:69" x14ac:dyDescent="0.2">
      <c r="BD1793" t="str">
        <f t="shared" si="1315"/>
        <v>鞋子</v>
      </c>
      <c r="BE1793">
        <f t="shared" si="1316"/>
        <v>3</v>
      </c>
      <c r="BF1793">
        <f t="shared" ref="BF1793:BG1793" si="1369">BF1217</f>
        <v>6</v>
      </c>
      <c r="BG1793">
        <f t="shared" si="1369"/>
        <v>15</v>
      </c>
      <c r="BH1793" s="3">
        <f t="array" ref="BH1793">INDEX($D$21:$M$44,MATCH($BD1793&amp;$BF1793,$C$21:$C$44&amp;$B$21:$B$44,0),MATCH(BH$1,$D$16:$M$16,0))+VLOOKUP($BE1793,战斗属性模型!$K$22:$O$24,BH$2,FALSE)*INDEX($BW$3:$CF$578,MATCH($BD1793&amp;$BF1793&amp;$BG1793,$BT$3:$BT$578&amp;$BU$3:$BU$578&amp;$BV$3:$BV$578,0),MATCH(BH$1,$BW$1:$CF$1,0))</f>
        <v>984.00000000000011</v>
      </c>
      <c r="BI1793" s="3">
        <f t="array" ref="BI1793">INDEX($D$21:$M$44,MATCH($BD1793&amp;$BF1793,$C$21:$C$44&amp;$B$21:$B$44,0),MATCH(BI$1,$D$16:$M$16,0))+VLOOKUP($BE1793,战斗属性模型!$K$22:$O$24,BI$2,FALSE)*INDEX($BW$3:$CF$578,MATCH($BD1793&amp;$BF1793&amp;$BG1793,$BT$3:$BT$578&amp;$BU$3:$BU$578&amp;$BV$3:$BV$578,0),MATCH(BI$1,$BW$1:$CF$1,0))</f>
        <v>0</v>
      </c>
      <c r="BJ1793" s="3">
        <f t="array" ref="BJ1793">INDEX($D$21:$M$44,MATCH($BD1793&amp;$BF1793,$C$21:$C$44&amp;$B$21:$B$44,0),MATCH(BJ$1,$D$16:$M$16,0))+VLOOKUP($BE1793,战斗属性模型!$K$22:$O$24,BJ$2,FALSE)*INDEX($BW$3:$CF$578,MATCH($BD1793&amp;$BF1793&amp;$BG1793,$BT$3:$BT$578&amp;$BU$3:$BU$578&amp;$BV$3:$BV$578,0),MATCH(BJ$1,$BW$1:$CF$1,0))</f>
        <v>0</v>
      </c>
      <c r="BK1793" s="3">
        <f t="array" ref="BK1793">INDEX($D$21:$M$44,MATCH($BD1793&amp;$BF1793,$C$21:$C$44&amp;$B$21:$B$44,0),MATCH(BK$1,$D$16:$M$16,0))+VLOOKUP($BE1793,战斗属性模型!$K$22:$O$24,BK$2,FALSE)*INDEX($BW$3:$CF$578,MATCH($BD1793&amp;$BF1793&amp;$BG1793,$BT$3:$BT$578&amp;$BU$3:$BU$578&amp;$BV$3:$BV$578,0),MATCH(BK$1,$BW$1:$CF$1,0))</f>
        <v>2112</v>
      </c>
      <c r="BL1793" s="3"/>
      <c r="BM1793" s="3"/>
      <c r="BN1793" s="3"/>
      <c r="BO1793" s="3"/>
      <c r="BP1793" s="3"/>
      <c r="BQ1793" s="3"/>
    </row>
    <row r="1794" spans="56:69" x14ac:dyDescent="0.2">
      <c r="BD1794" t="str">
        <f t="shared" si="1315"/>
        <v>鞋子</v>
      </c>
      <c r="BE1794">
        <f t="shared" si="1316"/>
        <v>3</v>
      </c>
      <c r="BF1794">
        <f t="shared" ref="BF1794:BG1794" si="1370">BF1218</f>
        <v>6</v>
      </c>
      <c r="BG1794">
        <f t="shared" si="1370"/>
        <v>16</v>
      </c>
      <c r="BH1794" s="3">
        <f t="array" ref="BH1794">INDEX($D$21:$M$44,MATCH($BD1794&amp;$BF1794,$C$21:$C$44&amp;$B$21:$B$44,0),MATCH(BH$1,$D$16:$M$16,0))+VLOOKUP($BE1794,战斗属性模型!$K$22:$O$24,BH$2,FALSE)*INDEX($BW$3:$CF$578,MATCH($BD1794&amp;$BF1794&amp;$BG1794,$BT$3:$BT$578&amp;$BU$3:$BU$578&amp;$BV$3:$BV$578,0),MATCH(BH$1,$BW$1:$CF$1,0))</f>
        <v>1036.8000000000002</v>
      </c>
      <c r="BI1794" s="3">
        <f t="array" ref="BI1794">INDEX($D$21:$M$44,MATCH($BD1794&amp;$BF1794,$C$21:$C$44&amp;$B$21:$B$44,0),MATCH(BI$1,$D$16:$M$16,0))+VLOOKUP($BE1794,战斗属性模型!$K$22:$O$24,BI$2,FALSE)*INDEX($BW$3:$CF$578,MATCH($BD1794&amp;$BF1794&amp;$BG1794,$BT$3:$BT$578&amp;$BU$3:$BU$578&amp;$BV$3:$BV$578,0),MATCH(BI$1,$BW$1:$CF$1,0))</f>
        <v>0</v>
      </c>
      <c r="BJ1794" s="3">
        <f t="array" ref="BJ1794">INDEX($D$21:$M$44,MATCH($BD1794&amp;$BF1794,$C$21:$C$44&amp;$B$21:$B$44,0),MATCH(BJ$1,$D$16:$M$16,0))+VLOOKUP($BE1794,战斗属性模型!$K$22:$O$24,BJ$2,FALSE)*INDEX($BW$3:$CF$578,MATCH($BD1794&amp;$BF1794&amp;$BG1794,$BT$3:$BT$578&amp;$BU$3:$BU$578&amp;$BV$3:$BV$578,0),MATCH(BJ$1,$BW$1:$CF$1,0))</f>
        <v>0</v>
      </c>
      <c r="BK1794" s="3">
        <f t="array" ref="BK1794">INDEX($D$21:$M$44,MATCH($BD1794&amp;$BF1794,$C$21:$C$44&amp;$B$21:$B$44,0),MATCH(BK$1,$D$16:$M$16,0))+VLOOKUP($BE1794,战斗属性模型!$K$22:$O$24,BK$2,FALSE)*INDEX($BW$3:$CF$578,MATCH($BD1794&amp;$BF1794&amp;$BG1794,$BT$3:$BT$578&amp;$BU$3:$BU$578&amp;$BV$3:$BV$578,0),MATCH(BK$1,$BW$1:$CF$1,0))</f>
        <v>2227.1999999999998</v>
      </c>
      <c r="BL1794" s="3"/>
      <c r="BM1794" s="3"/>
      <c r="BN1794" s="3"/>
      <c r="BO1794" s="3"/>
      <c r="BP1794" s="3"/>
      <c r="BQ1794" s="3"/>
    </row>
    <row r="1795" spans="56:69" x14ac:dyDescent="0.2">
      <c r="BD1795" t="str">
        <f t="shared" si="1315"/>
        <v>鞋子</v>
      </c>
      <c r="BE1795">
        <f t="shared" si="1316"/>
        <v>3</v>
      </c>
      <c r="BF1795">
        <f t="shared" ref="BF1795:BG1795" si="1371">BF1219</f>
        <v>6</v>
      </c>
      <c r="BG1795">
        <f t="shared" si="1371"/>
        <v>17</v>
      </c>
      <c r="BH1795" s="3">
        <f t="array" ref="BH1795">INDEX($D$21:$M$44,MATCH($BD1795&amp;$BF1795,$C$21:$C$44&amp;$B$21:$B$44,0),MATCH(BH$1,$D$16:$M$16,0))+VLOOKUP($BE1795,战斗属性模型!$K$22:$O$24,BH$2,FALSE)*INDEX($BW$3:$CF$578,MATCH($BD1795&amp;$BF1795&amp;$BG1795,$BT$3:$BT$578&amp;$BU$3:$BU$578&amp;$BV$3:$BV$578,0),MATCH(BH$1,$BW$1:$CF$1,0))</f>
        <v>1089.5999999999999</v>
      </c>
      <c r="BI1795" s="3">
        <f t="array" ref="BI1795">INDEX($D$21:$M$44,MATCH($BD1795&amp;$BF1795,$C$21:$C$44&amp;$B$21:$B$44,0),MATCH(BI$1,$D$16:$M$16,0))+VLOOKUP($BE1795,战斗属性模型!$K$22:$O$24,BI$2,FALSE)*INDEX($BW$3:$CF$578,MATCH($BD1795&amp;$BF1795&amp;$BG1795,$BT$3:$BT$578&amp;$BU$3:$BU$578&amp;$BV$3:$BV$578,0),MATCH(BI$1,$BW$1:$CF$1,0))</f>
        <v>0</v>
      </c>
      <c r="BJ1795" s="3">
        <f t="array" ref="BJ1795">INDEX($D$21:$M$44,MATCH($BD1795&amp;$BF1795,$C$21:$C$44&amp;$B$21:$B$44,0),MATCH(BJ$1,$D$16:$M$16,0))+VLOOKUP($BE1795,战斗属性模型!$K$22:$O$24,BJ$2,FALSE)*INDEX($BW$3:$CF$578,MATCH($BD1795&amp;$BF1795&amp;$BG1795,$BT$3:$BT$578&amp;$BU$3:$BU$578&amp;$BV$3:$BV$578,0),MATCH(BJ$1,$BW$1:$CF$1,0))</f>
        <v>0</v>
      </c>
      <c r="BK1795" s="3">
        <f t="array" ref="BK1795">INDEX($D$21:$M$44,MATCH($BD1795&amp;$BF1795,$C$21:$C$44&amp;$B$21:$B$44,0),MATCH(BK$1,$D$16:$M$16,0))+VLOOKUP($BE1795,战斗属性模型!$K$22:$O$24,BK$2,FALSE)*INDEX($BW$3:$CF$578,MATCH($BD1795&amp;$BF1795&amp;$BG1795,$BT$3:$BT$578&amp;$BU$3:$BU$578&amp;$BV$3:$BV$578,0),MATCH(BK$1,$BW$1:$CF$1,0))</f>
        <v>2342.3999999999996</v>
      </c>
      <c r="BL1795" s="3"/>
      <c r="BM1795" s="3"/>
      <c r="BN1795" s="3"/>
      <c r="BO1795" s="3"/>
      <c r="BP1795" s="3"/>
      <c r="BQ1795" s="3"/>
    </row>
    <row r="1796" spans="56:69" x14ac:dyDescent="0.2">
      <c r="BD1796" t="str">
        <f t="shared" si="1315"/>
        <v>鞋子</v>
      </c>
      <c r="BE1796">
        <f t="shared" si="1316"/>
        <v>3</v>
      </c>
      <c r="BF1796">
        <f t="shared" ref="BF1796:BG1796" si="1372">BF1220</f>
        <v>6</v>
      </c>
      <c r="BG1796">
        <f t="shared" si="1372"/>
        <v>18</v>
      </c>
      <c r="BH1796" s="3">
        <f t="array" ref="BH1796">INDEX($D$21:$M$44,MATCH($BD1796&amp;$BF1796,$C$21:$C$44&amp;$B$21:$B$44,0),MATCH(BH$1,$D$16:$M$16,0))+VLOOKUP($BE1796,战斗属性模型!$K$22:$O$24,BH$2,FALSE)*INDEX($BW$3:$CF$578,MATCH($BD1796&amp;$BF1796&amp;$BG1796,$BT$3:$BT$578&amp;$BU$3:$BU$578&amp;$BV$3:$BV$578,0),MATCH(BH$1,$BW$1:$CF$1,0))</f>
        <v>1142.4000000000001</v>
      </c>
      <c r="BI1796" s="3">
        <f t="array" ref="BI1796">INDEX($D$21:$M$44,MATCH($BD1796&amp;$BF1796,$C$21:$C$44&amp;$B$21:$B$44,0),MATCH(BI$1,$D$16:$M$16,0))+VLOOKUP($BE1796,战斗属性模型!$K$22:$O$24,BI$2,FALSE)*INDEX($BW$3:$CF$578,MATCH($BD1796&amp;$BF1796&amp;$BG1796,$BT$3:$BT$578&amp;$BU$3:$BU$578&amp;$BV$3:$BV$578,0),MATCH(BI$1,$BW$1:$CF$1,0))</f>
        <v>0</v>
      </c>
      <c r="BJ1796" s="3">
        <f t="array" ref="BJ1796">INDEX($D$21:$M$44,MATCH($BD1796&amp;$BF1796,$C$21:$C$44&amp;$B$21:$B$44,0),MATCH(BJ$1,$D$16:$M$16,0))+VLOOKUP($BE1796,战斗属性模型!$K$22:$O$24,BJ$2,FALSE)*INDEX($BW$3:$CF$578,MATCH($BD1796&amp;$BF1796&amp;$BG1796,$BT$3:$BT$578&amp;$BU$3:$BU$578&amp;$BV$3:$BV$578,0),MATCH(BJ$1,$BW$1:$CF$1,0))</f>
        <v>0</v>
      </c>
      <c r="BK1796" s="3">
        <f t="array" ref="BK1796">INDEX($D$21:$M$44,MATCH($BD1796&amp;$BF1796,$C$21:$C$44&amp;$B$21:$B$44,0),MATCH(BK$1,$D$16:$M$16,0))+VLOOKUP($BE1796,战斗属性模型!$K$22:$O$24,BK$2,FALSE)*INDEX($BW$3:$CF$578,MATCH($BD1796&amp;$BF1796&amp;$BG1796,$BT$3:$BT$578&amp;$BU$3:$BU$578&amp;$BV$3:$BV$578,0),MATCH(BK$1,$BW$1:$CF$1,0))</f>
        <v>2457.6</v>
      </c>
      <c r="BL1796" s="3"/>
      <c r="BM1796" s="3"/>
      <c r="BN1796" s="3"/>
      <c r="BO1796" s="3"/>
      <c r="BP1796" s="3"/>
      <c r="BQ1796" s="3"/>
    </row>
    <row r="1797" spans="56:69" x14ac:dyDescent="0.2">
      <c r="BD1797" t="str">
        <f t="shared" si="1315"/>
        <v>鞋子</v>
      </c>
      <c r="BE1797">
        <f t="shared" si="1316"/>
        <v>3</v>
      </c>
      <c r="BF1797">
        <f t="shared" ref="BF1797:BG1797" si="1373">BF1221</f>
        <v>6</v>
      </c>
      <c r="BG1797">
        <f t="shared" si="1373"/>
        <v>19</v>
      </c>
      <c r="BH1797" s="3">
        <f t="array" ref="BH1797">INDEX($D$21:$M$44,MATCH($BD1797&amp;$BF1797,$C$21:$C$44&amp;$B$21:$B$44,0),MATCH(BH$1,$D$16:$M$16,0))+VLOOKUP($BE1797,战斗属性模型!$K$22:$O$24,BH$2,FALSE)*INDEX($BW$3:$CF$578,MATCH($BD1797&amp;$BF1797&amp;$BG1797,$BT$3:$BT$578&amp;$BU$3:$BU$578&amp;$BV$3:$BV$578,0),MATCH(BH$1,$BW$1:$CF$1,0))</f>
        <v>1195.2</v>
      </c>
      <c r="BI1797" s="3">
        <f t="array" ref="BI1797">INDEX($D$21:$M$44,MATCH($BD1797&amp;$BF1797,$C$21:$C$44&amp;$B$21:$B$44,0),MATCH(BI$1,$D$16:$M$16,0))+VLOOKUP($BE1797,战斗属性模型!$K$22:$O$24,BI$2,FALSE)*INDEX($BW$3:$CF$578,MATCH($BD1797&amp;$BF1797&amp;$BG1797,$BT$3:$BT$578&amp;$BU$3:$BU$578&amp;$BV$3:$BV$578,0),MATCH(BI$1,$BW$1:$CF$1,0))</f>
        <v>0</v>
      </c>
      <c r="BJ1797" s="3">
        <f t="array" ref="BJ1797">INDEX($D$21:$M$44,MATCH($BD1797&amp;$BF1797,$C$21:$C$44&amp;$B$21:$B$44,0),MATCH(BJ$1,$D$16:$M$16,0))+VLOOKUP($BE1797,战斗属性模型!$K$22:$O$24,BJ$2,FALSE)*INDEX($BW$3:$CF$578,MATCH($BD1797&amp;$BF1797&amp;$BG1797,$BT$3:$BT$578&amp;$BU$3:$BU$578&amp;$BV$3:$BV$578,0),MATCH(BJ$1,$BW$1:$CF$1,0))</f>
        <v>0</v>
      </c>
      <c r="BK1797" s="3">
        <f t="array" ref="BK1797">INDEX($D$21:$M$44,MATCH($BD1797&amp;$BF1797,$C$21:$C$44&amp;$B$21:$B$44,0),MATCH(BK$1,$D$16:$M$16,0))+VLOOKUP($BE1797,战斗属性模型!$K$22:$O$24,BK$2,FALSE)*INDEX($BW$3:$CF$578,MATCH($BD1797&amp;$BF1797&amp;$BG1797,$BT$3:$BT$578&amp;$BU$3:$BU$578&amp;$BV$3:$BV$578,0),MATCH(BK$1,$BW$1:$CF$1,0))</f>
        <v>2572.7999999999997</v>
      </c>
      <c r="BL1797" s="3"/>
      <c r="BM1797" s="3"/>
      <c r="BN1797" s="3"/>
      <c r="BO1797" s="3"/>
      <c r="BP1797" s="3"/>
      <c r="BQ1797" s="3"/>
    </row>
    <row r="1798" spans="56:69" x14ac:dyDescent="0.2">
      <c r="BD1798" t="str">
        <f t="shared" si="1315"/>
        <v>鞋子</v>
      </c>
      <c r="BE1798">
        <f t="shared" si="1316"/>
        <v>3</v>
      </c>
      <c r="BF1798">
        <f t="shared" ref="BF1798:BG1798" si="1374">BF1222</f>
        <v>6</v>
      </c>
      <c r="BG1798">
        <f t="shared" si="1374"/>
        <v>20</v>
      </c>
      <c r="BH1798" s="3">
        <f t="array" ref="BH1798">INDEX($D$21:$M$44,MATCH($BD1798&amp;$BF1798,$C$21:$C$44&amp;$B$21:$B$44,0),MATCH(BH$1,$D$16:$M$16,0))+VLOOKUP($BE1798,战斗属性模型!$K$22:$O$24,BH$2,FALSE)*INDEX($BW$3:$CF$578,MATCH($BD1798&amp;$BF1798&amp;$BG1798,$BT$3:$BT$578&amp;$BU$3:$BU$578&amp;$BV$3:$BV$578,0),MATCH(BH$1,$BW$1:$CF$1,0))</f>
        <v>1248</v>
      </c>
      <c r="BI1798" s="3">
        <f t="array" ref="BI1798">INDEX($D$21:$M$44,MATCH($BD1798&amp;$BF1798,$C$21:$C$44&amp;$B$21:$B$44,0),MATCH(BI$1,$D$16:$M$16,0))+VLOOKUP($BE1798,战斗属性模型!$K$22:$O$24,BI$2,FALSE)*INDEX($BW$3:$CF$578,MATCH($BD1798&amp;$BF1798&amp;$BG1798,$BT$3:$BT$578&amp;$BU$3:$BU$578&amp;$BV$3:$BV$578,0),MATCH(BI$1,$BW$1:$CF$1,0))</f>
        <v>0</v>
      </c>
      <c r="BJ1798" s="3">
        <f t="array" ref="BJ1798">INDEX($D$21:$M$44,MATCH($BD1798&amp;$BF1798,$C$21:$C$44&amp;$B$21:$B$44,0),MATCH(BJ$1,$D$16:$M$16,0))+VLOOKUP($BE1798,战斗属性模型!$K$22:$O$24,BJ$2,FALSE)*INDEX($BW$3:$CF$578,MATCH($BD1798&amp;$BF1798&amp;$BG1798,$BT$3:$BT$578&amp;$BU$3:$BU$578&amp;$BV$3:$BV$578,0),MATCH(BJ$1,$BW$1:$CF$1,0))</f>
        <v>0</v>
      </c>
      <c r="BK1798" s="3">
        <f t="array" ref="BK1798">INDEX($D$21:$M$44,MATCH($BD1798&amp;$BF1798,$C$21:$C$44&amp;$B$21:$B$44,0),MATCH(BK$1,$D$16:$M$16,0))+VLOOKUP($BE1798,战斗属性模型!$K$22:$O$24,BK$2,FALSE)*INDEX($BW$3:$CF$578,MATCH($BD1798&amp;$BF1798&amp;$BG1798,$BT$3:$BT$578&amp;$BU$3:$BU$578&amp;$BV$3:$BV$578,0),MATCH(BK$1,$BW$1:$CF$1,0))</f>
        <v>2688</v>
      </c>
      <c r="BL1798" s="3"/>
      <c r="BM1798" s="3"/>
      <c r="BN1798" s="3"/>
      <c r="BO1798" s="3"/>
      <c r="BP1798" s="3"/>
      <c r="BQ1798" s="3"/>
    </row>
    <row r="1799" spans="56:69" x14ac:dyDescent="0.2">
      <c r="BD1799" t="str">
        <f t="shared" si="1315"/>
        <v>鞋子</v>
      </c>
      <c r="BE1799">
        <f t="shared" si="1316"/>
        <v>3</v>
      </c>
      <c r="BF1799">
        <f t="shared" ref="BF1799:BG1799" si="1375">BF1223</f>
        <v>6</v>
      </c>
      <c r="BG1799">
        <f t="shared" si="1375"/>
        <v>21</v>
      </c>
      <c r="BH1799" s="3">
        <f t="array" ref="BH1799">INDEX($D$21:$M$44,MATCH($BD1799&amp;$BF1799,$C$21:$C$44&amp;$B$21:$B$44,0),MATCH(BH$1,$D$16:$M$16,0))+VLOOKUP($BE1799,战斗属性模型!$K$22:$O$24,BH$2,FALSE)*INDEX($BW$3:$CF$578,MATCH($BD1799&amp;$BF1799&amp;$BG1799,$BT$3:$BT$578&amp;$BU$3:$BU$578&amp;$BV$3:$BV$578,0),MATCH(BH$1,$BW$1:$CF$1,0))</f>
        <v>1300.8000000000002</v>
      </c>
      <c r="BI1799" s="3">
        <f t="array" ref="BI1799">INDEX($D$21:$M$44,MATCH($BD1799&amp;$BF1799,$C$21:$C$44&amp;$B$21:$B$44,0),MATCH(BI$1,$D$16:$M$16,0))+VLOOKUP($BE1799,战斗属性模型!$K$22:$O$24,BI$2,FALSE)*INDEX($BW$3:$CF$578,MATCH($BD1799&amp;$BF1799&amp;$BG1799,$BT$3:$BT$578&amp;$BU$3:$BU$578&amp;$BV$3:$BV$578,0),MATCH(BI$1,$BW$1:$CF$1,0))</f>
        <v>0</v>
      </c>
      <c r="BJ1799" s="3">
        <f t="array" ref="BJ1799">INDEX($D$21:$M$44,MATCH($BD1799&amp;$BF1799,$C$21:$C$44&amp;$B$21:$B$44,0),MATCH(BJ$1,$D$16:$M$16,0))+VLOOKUP($BE1799,战斗属性模型!$K$22:$O$24,BJ$2,FALSE)*INDEX($BW$3:$CF$578,MATCH($BD1799&amp;$BF1799&amp;$BG1799,$BT$3:$BT$578&amp;$BU$3:$BU$578&amp;$BV$3:$BV$578,0),MATCH(BJ$1,$BW$1:$CF$1,0))</f>
        <v>0</v>
      </c>
      <c r="BK1799" s="3">
        <f t="array" ref="BK1799">INDEX($D$21:$M$44,MATCH($BD1799&amp;$BF1799,$C$21:$C$44&amp;$B$21:$B$44,0),MATCH(BK$1,$D$16:$M$16,0))+VLOOKUP($BE1799,战斗属性模型!$K$22:$O$24,BK$2,FALSE)*INDEX($BW$3:$CF$578,MATCH($BD1799&amp;$BF1799&amp;$BG1799,$BT$3:$BT$578&amp;$BU$3:$BU$578&amp;$BV$3:$BV$578,0),MATCH(BK$1,$BW$1:$CF$1,0))</f>
        <v>2803.2</v>
      </c>
      <c r="BL1799" s="3"/>
      <c r="BM1799" s="3"/>
      <c r="BN1799" s="3"/>
      <c r="BO1799" s="3"/>
      <c r="BP1799" s="3"/>
      <c r="BQ1799" s="3"/>
    </row>
    <row r="1800" spans="56:69" x14ac:dyDescent="0.2">
      <c r="BD1800" t="str">
        <f t="shared" si="1315"/>
        <v>鞋子</v>
      </c>
      <c r="BE1800">
        <f t="shared" si="1316"/>
        <v>3</v>
      </c>
      <c r="BF1800">
        <f t="shared" ref="BF1800:BG1800" si="1376">BF1224</f>
        <v>6</v>
      </c>
      <c r="BG1800">
        <f t="shared" si="1376"/>
        <v>22</v>
      </c>
      <c r="BH1800" s="3">
        <f t="array" ref="BH1800">INDEX($D$21:$M$44,MATCH($BD1800&amp;$BF1800,$C$21:$C$44&amp;$B$21:$B$44,0),MATCH(BH$1,$D$16:$M$16,0))+VLOOKUP($BE1800,战斗属性模型!$K$22:$O$24,BH$2,FALSE)*INDEX($BW$3:$CF$578,MATCH($BD1800&amp;$BF1800&amp;$BG1800,$BT$3:$BT$578&amp;$BU$3:$BU$578&amp;$BV$3:$BV$578,0),MATCH(BH$1,$BW$1:$CF$1,0))</f>
        <v>1353.6000000000001</v>
      </c>
      <c r="BI1800" s="3">
        <f t="array" ref="BI1800">INDEX($D$21:$M$44,MATCH($BD1800&amp;$BF1800,$C$21:$C$44&amp;$B$21:$B$44,0),MATCH(BI$1,$D$16:$M$16,0))+VLOOKUP($BE1800,战斗属性模型!$K$22:$O$24,BI$2,FALSE)*INDEX($BW$3:$CF$578,MATCH($BD1800&amp;$BF1800&amp;$BG1800,$BT$3:$BT$578&amp;$BU$3:$BU$578&amp;$BV$3:$BV$578,0),MATCH(BI$1,$BW$1:$CF$1,0))</f>
        <v>0</v>
      </c>
      <c r="BJ1800" s="3">
        <f t="array" ref="BJ1800">INDEX($D$21:$M$44,MATCH($BD1800&amp;$BF1800,$C$21:$C$44&amp;$B$21:$B$44,0),MATCH(BJ$1,$D$16:$M$16,0))+VLOOKUP($BE1800,战斗属性模型!$K$22:$O$24,BJ$2,FALSE)*INDEX($BW$3:$CF$578,MATCH($BD1800&amp;$BF1800&amp;$BG1800,$BT$3:$BT$578&amp;$BU$3:$BU$578&amp;$BV$3:$BV$578,0),MATCH(BJ$1,$BW$1:$CF$1,0))</f>
        <v>0</v>
      </c>
      <c r="BK1800" s="3">
        <f t="array" ref="BK1800">INDEX($D$21:$M$44,MATCH($BD1800&amp;$BF1800,$C$21:$C$44&amp;$B$21:$B$44,0),MATCH(BK$1,$D$16:$M$16,0))+VLOOKUP($BE1800,战斗属性模型!$K$22:$O$24,BK$2,FALSE)*INDEX($BW$3:$CF$578,MATCH($BD1800&amp;$BF1800&amp;$BG1800,$BT$3:$BT$578&amp;$BU$3:$BU$578&amp;$BV$3:$BV$578,0),MATCH(BK$1,$BW$1:$CF$1,0))</f>
        <v>2918.4</v>
      </c>
      <c r="BL1800" s="3"/>
      <c r="BM1800" s="3"/>
      <c r="BN1800" s="3"/>
      <c r="BO1800" s="3"/>
      <c r="BP1800" s="3"/>
      <c r="BQ1800" s="3"/>
    </row>
    <row r="1801" spans="56:69" x14ac:dyDescent="0.2">
      <c r="BD1801" t="str">
        <f t="shared" si="1315"/>
        <v>鞋子</v>
      </c>
      <c r="BE1801">
        <f t="shared" si="1316"/>
        <v>3</v>
      </c>
      <c r="BF1801">
        <f t="shared" ref="BF1801:BG1801" si="1377">BF1225</f>
        <v>6</v>
      </c>
      <c r="BG1801">
        <f t="shared" si="1377"/>
        <v>23</v>
      </c>
      <c r="BH1801" s="3">
        <f t="array" ref="BH1801">INDEX($D$21:$M$44,MATCH($BD1801&amp;$BF1801,$C$21:$C$44&amp;$B$21:$B$44,0),MATCH(BH$1,$D$16:$M$16,0))+VLOOKUP($BE1801,战斗属性模型!$K$22:$O$24,BH$2,FALSE)*INDEX($BW$3:$CF$578,MATCH($BD1801&amp;$BF1801&amp;$BG1801,$BT$3:$BT$578&amp;$BU$3:$BU$578&amp;$BV$3:$BV$578,0),MATCH(BH$1,$BW$1:$CF$1,0))</f>
        <v>1406.4</v>
      </c>
      <c r="BI1801" s="3">
        <f t="array" ref="BI1801">INDEX($D$21:$M$44,MATCH($BD1801&amp;$BF1801,$C$21:$C$44&amp;$B$21:$B$44,0),MATCH(BI$1,$D$16:$M$16,0))+VLOOKUP($BE1801,战斗属性模型!$K$22:$O$24,BI$2,FALSE)*INDEX($BW$3:$CF$578,MATCH($BD1801&amp;$BF1801&amp;$BG1801,$BT$3:$BT$578&amp;$BU$3:$BU$578&amp;$BV$3:$BV$578,0),MATCH(BI$1,$BW$1:$CF$1,0))</f>
        <v>0</v>
      </c>
      <c r="BJ1801" s="3">
        <f t="array" ref="BJ1801">INDEX($D$21:$M$44,MATCH($BD1801&amp;$BF1801,$C$21:$C$44&amp;$B$21:$B$44,0),MATCH(BJ$1,$D$16:$M$16,0))+VLOOKUP($BE1801,战斗属性模型!$K$22:$O$24,BJ$2,FALSE)*INDEX($BW$3:$CF$578,MATCH($BD1801&amp;$BF1801&amp;$BG1801,$BT$3:$BT$578&amp;$BU$3:$BU$578&amp;$BV$3:$BV$578,0),MATCH(BJ$1,$BW$1:$CF$1,0))</f>
        <v>0</v>
      </c>
      <c r="BK1801" s="3">
        <f t="array" ref="BK1801">INDEX($D$21:$M$44,MATCH($BD1801&amp;$BF1801,$C$21:$C$44&amp;$B$21:$B$44,0),MATCH(BK$1,$D$16:$M$16,0))+VLOOKUP($BE1801,战斗属性模型!$K$22:$O$24,BK$2,FALSE)*INDEX($BW$3:$CF$578,MATCH($BD1801&amp;$BF1801&amp;$BG1801,$BT$3:$BT$578&amp;$BU$3:$BU$578&amp;$BV$3:$BV$578,0),MATCH(BK$1,$BW$1:$CF$1,0))</f>
        <v>3033.6</v>
      </c>
      <c r="BL1801" s="3"/>
      <c r="BM1801" s="3"/>
      <c r="BN1801" s="3"/>
      <c r="BO1801" s="3"/>
      <c r="BP1801" s="3"/>
      <c r="BQ1801" s="3"/>
    </row>
    <row r="1802" spans="56:69" x14ac:dyDescent="0.2">
      <c r="BD1802" t="str">
        <f t="shared" si="1315"/>
        <v>鞋子</v>
      </c>
      <c r="BE1802">
        <f t="shared" si="1316"/>
        <v>3</v>
      </c>
      <c r="BF1802">
        <f t="shared" ref="BF1802:BG1802" si="1378">BF1226</f>
        <v>6</v>
      </c>
      <c r="BG1802">
        <f t="shared" si="1378"/>
        <v>24</v>
      </c>
      <c r="BH1802" s="3">
        <f t="array" ref="BH1802">INDEX($D$21:$M$44,MATCH($BD1802&amp;$BF1802,$C$21:$C$44&amp;$B$21:$B$44,0),MATCH(BH$1,$D$16:$M$16,0))+VLOOKUP($BE1802,战斗属性模型!$K$22:$O$24,BH$2,FALSE)*INDEX($BW$3:$CF$578,MATCH($BD1802&amp;$BF1802&amp;$BG1802,$BT$3:$BT$578&amp;$BU$3:$BU$578&amp;$BV$3:$BV$578,0),MATCH(BH$1,$BW$1:$CF$1,0))</f>
        <v>1459.2</v>
      </c>
      <c r="BI1802" s="3">
        <f t="array" ref="BI1802">INDEX($D$21:$M$44,MATCH($BD1802&amp;$BF1802,$C$21:$C$44&amp;$B$21:$B$44,0),MATCH(BI$1,$D$16:$M$16,0))+VLOOKUP($BE1802,战斗属性模型!$K$22:$O$24,BI$2,FALSE)*INDEX($BW$3:$CF$578,MATCH($BD1802&amp;$BF1802&amp;$BG1802,$BT$3:$BT$578&amp;$BU$3:$BU$578&amp;$BV$3:$BV$578,0),MATCH(BI$1,$BW$1:$CF$1,0))</f>
        <v>0</v>
      </c>
      <c r="BJ1802" s="3">
        <f t="array" ref="BJ1802">INDEX($D$21:$M$44,MATCH($BD1802&amp;$BF1802,$C$21:$C$44&amp;$B$21:$B$44,0),MATCH(BJ$1,$D$16:$M$16,0))+VLOOKUP($BE1802,战斗属性模型!$K$22:$O$24,BJ$2,FALSE)*INDEX($BW$3:$CF$578,MATCH($BD1802&amp;$BF1802&amp;$BG1802,$BT$3:$BT$578&amp;$BU$3:$BU$578&amp;$BV$3:$BV$578,0),MATCH(BJ$1,$BW$1:$CF$1,0))</f>
        <v>0</v>
      </c>
      <c r="BK1802" s="3">
        <f t="array" ref="BK1802">INDEX($D$21:$M$44,MATCH($BD1802&amp;$BF1802,$C$21:$C$44&amp;$B$21:$B$44,0),MATCH(BK$1,$D$16:$M$16,0))+VLOOKUP($BE1802,战斗属性模型!$K$22:$O$24,BK$2,FALSE)*INDEX($BW$3:$CF$578,MATCH($BD1802&amp;$BF1802&amp;$BG1802,$BT$3:$BT$578&amp;$BU$3:$BU$578&amp;$BV$3:$BV$578,0),MATCH(BK$1,$BW$1:$CF$1,0))</f>
        <v>3148.7999999999997</v>
      </c>
      <c r="BL1802" s="3"/>
      <c r="BM1802" s="3"/>
      <c r="BN1802" s="3"/>
      <c r="BO1802" s="3"/>
      <c r="BP1802" s="3"/>
      <c r="BQ1802" s="3"/>
    </row>
    <row r="1875" spans="60:69" x14ac:dyDescent="0.2"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</row>
    <row r="1876" spans="60:69" x14ac:dyDescent="0.2"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</row>
    <row r="1877" spans="60:69" x14ac:dyDescent="0.2"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</row>
    <row r="1878" spans="60:69" x14ac:dyDescent="0.2"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</row>
    <row r="1879" spans="60:69" x14ac:dyDescent="0.2"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</row>
    <row r="1880" spans="60:69" x14ac:dyDescent="0.2"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</row>
    <row r="1881" spans="60:69" x14ac:dyDescent="0.2"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</row>
    <row r="1882" spans="60:69" x14ac:dyDescent="0.2"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</row>
    <row r="1883" spans="60:69" x14ac:dyDescent="0.2"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</row>
    <row r="1884" spans="60:69" x14ac:dyDescent="0.2"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</row>
    <row r="1885" spans="60:69" x14ac:dyDescent="0.2"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</row>
  </sheetData>
  <phoneticPr fontId="12" type="noConversion"/>
  <pageMargins left="0.7" right="0.7" top="0.75" bottom="0.75" header="0.3" footer="0.3"/>
  <pageSetup paperSize="9" orientation="portrait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102"/>
  <sheetViews>
    <sheetView workbookViewId="0">
      <selection activeCell="M18" sqref="M18"/>
    </sheetView>
  </sheetViews>
  <sheetFormatPr defaultColWidth="9" defaultRowHeight="14.25" x14ac:dyDescent="0.2"/>
  <cols>
    <col min="23" max="23" width="13" customWidth="1"/>
  </cols>
  <sheetData>
    <row r="1" spans="1:24" x14ac:dyDescent="0.2">
      <c r="A1" t="str">
        <f>装备强化24!AH1</f>
        <v>玩家等级</v>
      </c>
      <c r="B1" t="str">
        <f>装备强化24!AI1</f>
        <v>装备品质</v>
      </c>
      <c r="C1" t="str">
        <f>装备强化24!AJ1</f>
        <v>强化等级</v>
      </c>
      <c r="D1" t="s">
        <v>478</v>
      </c>
      <c r="E1" t="s">
        <v>479</v>
      </c>
      <c r="F1" t="s">
        <v>480</v>
      </c>
      <c r="G1" t="s">
        <v>266</v>
      </c>
      <c r="H1" t="s">
        <v>481</v>
      </c>
      <c r="I1" t="s">
        <v>266</v>
      </c>
      <c r="J1" t="s">
        <v>482</v>
      </c>
      <c r="K1" t="s">
        <v>266</v>
      </c>
      <c r="L1" t="s">
        <v>481</v>
      </c>
      <c r="M1" t="s">
        <v>266</v>
      </c>
    </row>
    <row r="3" spans="1:24" x14ac:dyDescent="0.2">
      <c r="A3">
        <f>装备强化24!AH3</f>
        <v>1</v>
      </c>
      <c r="B3">
        <f>装备强化24!AI3</f>
        <v>1</v>
      </c>
      <c r="C3">
        <f>装备强化24!AJ3</f>
        <v>4</v>
      </c>
      <c r="E3">
        <f>IFERROR(INDEX(主线!$A$3:$A$88,MATCH(A3,主线!$C$3:$C$88,0)),E2)</f>
        <v>1</v>
      </c>
      <c r="G3">
        <f>SUM($F$3:F3)</f>
        <v>0</v>
      </c>
      <c r="H3">
        <f>VLOOKUP(E3,主线!A:AU,47,FALSE)*VLOOKUP(A3,总表!A:D,3,FALSE)*参数!$C$12/10</f>
        <v>0</v>
      </c>
      <c r="I3">
        <f>H3</f>
        <v>0</v>
      </c>
    </row>
    <row r="4" spans="1:24" x14ac:dyDescent="0.2">
      <c r="A4">
        <f>装备强化24!AH4</f>
        <v>2</v>
      </c>
      <c r="B4">
        <f>装备强化24!AI4</f>
        <v>1</v>
      </c>
      <c r="C4">
        <f>装备强化24!AJ4</f>
        <v>4</v>
      </c>
      <c r="E4">
        <f>IFERROR(INDEX(主线!$A$3:$A$88,MATCH(A4,主线!$C$3:$C$88,0)),E3)</f>
        <v>1</v>
      </c>
      <c r="G4">
        <f>SUM($F$3:F4)</f>
        <v>0</v>
      </c>
      <c r="H4">
        <f>VLOOKUP(E4,主线!A:AU,47,FALSE)*VLOOKUP(A4,总表!A:D,3,FALSE)*参数!$C$12/10</f>
        <v>0</v>
      </c>
      <c r="I4">
        <f>I3+H4</f>
        <v>0</v>
      </c>
    </row>
    <row r="5" spans="1:24" x14ac:dyDescent="0.2">
      <c r="A5">
        <f>装备强化24!AH5</f>
        <v>3</v>
      </c>
      <c r="B5">
        <f>装备强化24!AI5</f>
        <v>1</v>
      </c>
      <c r="C5">
        <f>装备强化24!AJ5</f>
        <v>4</v>
      </c>
      <c r="E5">
        <f>IFERROR(INDEX(主线!$A$3:$A$88,MATCH(A5,主线!$C$3:$C$88,0)),E4)</f>
        <v>1</v>
      </c>
      <c r="G5">
        <f>SUM($F$3:F5)</f>
        <v>0</v>
      </c>
      <c r="H5">
        <f>VLOOKUP(E5,主线!A:AU,47,FALSE)*VLOOKUP(A5,总表!A:D,3,FALSE)*参数!$C$12/10</f>
        <v>0</v>
      </c>
      <c r="I5">
        <f t="shared" ref="I5:I68" si="0">I4+H5</f>
        <v>0</v>
      </c>
    </row>
    <row r="6" spans="1:24" x14ac:dyDescent="0.2">
      <c r="A6">
        <f>装备强化24!AH6</f>
        <v>4</v>
      </c>
      <c r="B6">
        <f>装备强化24!AI6</f>
        <v>1</v>
      </c>
      <c r="C6">
        <f>装备强化24!AJ6</f>
        <v>4</v>
      </c>
      <c r="E6">
        <f>IFERROR(INDEX(主线!$A$3:$A$88,MATCH(A6,主线!$C$3:$C$88,0)),E5)</f>
        <v>1</v>
      </c>
      <c r="G6">
        <f>SUM($F$3:F6)</f>
        <v>0</v>
      </c>
      <c r="H6">
        <f>VLOOKUP(E6,主线!A:AU,47,FALSE)*VLOOKUP(A6,总表!A:D,3,FALSE)*参数!$C$12/10</f>
        <v>0</v>
      </c>
      <c r="I6">
        <f t="shared" si="0"/>
        <v>0</v>
      </c>
    </row>
    <row r="7" spans="1:24" x14ac:dyDescent="0.2">
      <c r="A7">
        <f>装备强化24!AH7</f>
        <v>5</v>
      </c>
      <c r="B7">
        <f>装备强化24!AI7</f>
        <v>2</v>
      </c>
      <c r="C7">
        <f>装备强化24!AJ7</f>
        <v>4</v>
      </c>
      <c r="E7">
        <f>IFERROR(INDEX(主线!$A$3:$A$88,MATCH(A7,主线!$C$3:$C$88,0)),E6)</f>
        <v>2</v>
      </c>
      <c r="G7">
        <f>SUM($F$3:F7)</f>
        <v>0</v>
      </c>
      <c r="H7">
        <f>VLOOKUP(E7,主线!A:AU,47,FALSE)*VLOOKUP(A7,总表!A:D,3,FALSE)*参数!$C$12/10</f>
        <v>0</v>
      </c>
      <c r="I7">
        <f t="shared" si="0"/>
        <v>0</v>
      </c>
      <c r="P7" t="s">
        <v>375</v>
      </c>
      <c r="Q7" t="s">
        <v>478</v>
      </c>
      <c r="R7" t="s">
        <v>480</v>
      </c>
      <c r="T7" t="s">
        <v>482</v>
      </c>
      <c r="W7" t="s">
        <v>483</v>
      </c>
    </row>
    <row r="8" spans="1:24" x14ac:dyDescent="0.2">
      <c r="A8">
        <f>装备强化24!AH8</f>
        <v>6</v>
      </c>
      <c r="B8">
        <f>装备强化24!AI8</f>
        <v>2</v>
      </c>
      <c r="C8">
        <f>装备强化24!AJ8</f>
        <v>4</v>
      </c>
      <c r="E8">
        <f>IFERROR(INDEX(主线!$A$3:$A$88,MATCH(A8,主线!$C$3:$C$88,0)),E7)</f>
        <v>2</v>
      </c>
      <c r="G8">
        <f>SUM($F$3:F8)</f>
        <v>0</v>
      </c>
      <c r="H8">
        <f>VLOOKUP(E8,主线!A:AU,47,FALSE)*VLOOKUP(A8,总表!A:D,3,FALSE)*参数!$C$12/10</f>
        <v>0</v>
      </c>
      <c r="I8">
        <f t="shared" si="0"/>
        <v>0</v>
      </c>
      <c r="P8">
        <v>1</v>
      </c>
      <c r="Q8">
        <v>1</v>
      </c>
      <c r="R8">
        <v>20</v>
      </c>
      <c r="S8">
        <f>R8/装备强化24!I3</f>
        <v>25</v>
      </c>
      <c r="T8">
        <v>4</v>
      </c>
      <c r="U8">
        <f>T8/装备强化24!I3</f>
        <v>5</v>
      </c>
      <c r="W8">
        <v>1</v>
      </c>
      <c r="X8">
        <v>1</v>
      </c>
    </row>
    <row r="9" spans="1:24" x14ac:dyDescent="0.2">
      <c r="A9">
        <f>装备强化24!AH9</f>
        <v>7</v>
      </c>
      <c r="B9">
        <f>装备强化24!AI9</f>
        <v>2</v>
      </c>
      <c r="C9">
        <f>装备强化24!AJ9</f>
        <v>4</v>
      </c>
      <c r="E9">
        <f>IFERROR(INDEX(主线!$A$3:$A$88,MATCH(A9,主线!$C$3:$C$88,0)),E8)</f>
        <v>2</v>
      </c>
      <c r="G9">
        <f>SUM($F$3:F9)</f>
        <v>0</v>
      </c>
      <c r="H9">
        <f>VLOOKUP(E9,主线!A:AU,47,FALSE)*VLOOKUP(A9,总表!A:D,3,FALSE)*参数!$C$12/10</f>
        <v>0</v>
      </c>
      <c r="I9">
        <f t="shared" si="0"/>
        <v>0</v>
      </c>
      <c r="P9">
        <v>1</v>
      </c>
      <c r="Q9">
        <v>2</v>
      </c>
      <c r="R9">
        <f>$R$8*Q9</f>
        <v>40</v>
      </c>
      <c r="S9">
        <f>R9/装备强化24!I4</f>
        <v>80</v>
      </c>
      <c r="T9">
        <f>$T$8*Q9</f>
        <v>8</v>
      </c>
      <c r="U9">
        <f>T9/装备强化24!I4</f>
        <v>16</v>
      </c>
      <c r="W9">
        <v>2</v>
      </c>
      <c r="X9">
        <v>2</v>
      </c>
    </row>
    <row r="10" spans="1:24" x14ac:dyDescent="0.2">
      <c r="A10">
        <f>装备强化24!AH10</f>
        <v>8</v>
      </c>
      <c r="B10">
        <f>装备强化24!AI10</f>
        <v>2</v>
      </c>
      <c r="C10">
        <f>装备强化24!AJ10</f>
        <v>4</v>
      </c>
      <c r="E10">
        <f>IFERROR(INDEX(主线!$A$3:$A$88,MATCH(A10,主线!$C$3:$C$88,0)),E9)</f>
        <v>2</v>
      </c>
      <c r="G10">
        <f>SUM($F$3:F10)</f>
        <v>0</v>
      </c>
      <c r="H10">
        <f>VLOOKUP(E10,主线!A:AU,47,FALSE)*VLOOKUP(A10,总表!A:D,3,FALSE)*参数!$C$12/10</f>
        <v>0</v>
      </c>
      <c r="I10">
        <f t="shared" si="0"/>
        <v>0</v>
      </c>
      <c r="P10">
        <v>1</v>
      </c>
      <c r="Q10">
        <v>3</v>
      </c>
      <c r="R10">
        <f>$R$8*Q10</f>
        <v>60</v>
      </c>
      <c r="S10">
        <f>R10/装备强化24!I5</f>
        <v>300</v>
      </c>
      <c r="T10">
        <f>$T$8*Q10</f>
        <v>12</v>
      </c>
      <c r="U10">
        <f>T10/装备强化24!I5</f>
        <v>60</v>
      </c>
      <c r="W10">
        <v>3</v>
      </c>
      <c r="X10">
        <v>4</v>
      </c>
    </row>
    <row r="11" spans="1:24" x14ac:dyDescent="0.2">
      <c r="A11">
        <f>装备强化24!AH11</f>
        <v>9</v>
      </c>
      <c r="B11">
        <f>装备强化24!AI11</f>
        <v>2</v>
      </c>
      <c r="C11">
        <f>装备强化24!AJ11</f>
        <v>4</v>
      </c>
      <c r="E11">
        <f>IFERROR(INDEX(主线!$A$3:$A$88,MATCH(A11,主线!$C$3:$C$88,0)),E10)</f>
        <v>2</v>
      </c>
      <c r="G11">
        <f>SUM($F$3:F11)</f>
        <v>0</v>
      </c>
      <c r="H11">
        <f>VLOOKUP(E11,主线!A:AU,47,FALSE)*VLOOKUP(A11,总表!A:D,3,FALSE)*参数!$C$12/10</f>
        <v>0</v>
      </c>
      <c r="I11">
        <f t="shared" si="0"/>
        <v>0</v>
      </c>
      <c r="P11">
        <v>1</v>
      </c>
      <c r="Q11">
        <v>4</v>
      </c>
      <c r="R11">
        <f>$R$8*Q11</f>
        <v>80</v>
      </c>
      <c r="S11">
        <f>R11/装备强化24!I6</f>
        <v>800</v>
      </c>
      <c r="T11">
        <f>$T$8*Q11</f>
        <v>16</v>
      </c>
      <c r="U11">
        <f>T11/装备强化24!I6</f>
        <v>160</v>
      </c>
      <c r="W11">
        <v>4</v>
      </c>
      <c r="X11">
        <v>8</v>
      </c>
    </row>
    <row r="12" spans="1:24" x14ac:dyDescent="0.2">
      <c r="A12">
        <f>装备强化24!AH12</f>
        <v>10</v>
      </c>
      <c r="B12">
        <f>装备强化24!AI12</f>
        <v>3</v>
      </c>
      <c r="C12">
        <f>装备强化24!AJ12</f>
        <v>4</v>
      </c>
      <c r="D12">
        <v>1</v>
      </c>
      <c r="E12">
        <f>IFERROR(INDEX(主线!$A$3:$A$88,MATCH(A12,主线!$C$3:$C$88,0)),E11)</f>
        <v>3</v>
      </c>
      <c r="F12">
        <f t="array" ref="F12">INDEX($S$8:$S$37,MATCH($B12&amp;$D12,$P$8:$P$37&amp;$Q$8:$Q$37,0))</f>
        <v>100</v>
      </c>
      <c r="G12">
        <f>SUM($F$3:F12)</f>
        <v>100</v>
      </c>
      <c r="H12">
        <f>VLOOKUP(E12,主线!A:AU,47,FALSE)*VLOOKUP(A12,总表!A:D,3,FALSE)*参数!$C$12/10</f>
        <v>135200</v>
      </c>
      <c r="I12">
        <f t="shared" si="0"/>
        <v>135200</v>
      </c>
      <c r="P12">
        <v>1</v>
      </c>
      <c r="Q12">
        <v>5</v>
      </c>
      <c r="R12">
        <f>$R$8*Q12</f>
        <v>100</v>
      </c>
      <c r="S12">
        <f>R12/装备强化24!I7</f>
        <v>2000</v>
      </c>
      <c r="T12">
        <f>$T$8*Q12</f>
        <v>20</v>
      </c>
      <c r="U12">
        <f>T12/装备强化24!I7</f>
        <v>400</v>
      </c>
      <c r="W12">
        <v>5</v>
      </c>
      <c r="X12">
        <v>16</v>
      </c>
    </row>
    <row r="13" spans="1:24" x14ac:dyDescent="0.2">
      <c r="A13">
        <f>装备强化24!AH13</f>
        <v>11</v>
      </c>
      <c r="B13">
        <f>装备强化24!AI13</f>
        <v>3</v>
      </c>
      <c r="C13">
        <f>装备强化24!AJ13</f>
        <v>4</v>
      </c>
      <c r="D13">
        <v>1</v>
      </c>
      <c r="E13">
        <f>IFERROR(INDEX(主线!$A$3:$A$88,MATCH(A13,主线!$C$3:$C$88,0)),E12)</f>
        <v>3</v>
      </c>
      <c r="G13">
        <f>SUM($F$3:F13)</f>
        <v>100</v>
      </c>
      <c r="H13">
        <f>VLOOKUP(E13,主线!A:AU,47,FALSE)*VLOOKUP(A13,总表!A:D,3,FALSE)*参数!$C$12/10</f>
        <v>197600</v>
      </c>
      <c r="I13">
        <f t="shared" si="0"/>
        <v>332800</v>
      </c>
      <c r="P13">
        <f>P8+1</f>
        <v>2</v>
      </c>
      <c r="Q13">
        <f>Q8</f>
        <v>1</v>
      </c>
      <c r="R13">
        <f>R8*VLOOKUP(P$13,$W$8:$X$13,2,FALSE)</f>
        <v>40</v>
      </c>
      <c r="S13">
        <f>R13/装备强化24!I3</f>
        <v>50</v>
      </c>
      <c r="T13">
        <f>T8*VLOOKUP(P$13,$W$8:$X$13,2,FALSE)</f>
        <v>8</v>
      </c>
      <c r="U13">
        <f>T13/装备强化24!I3</f>
        <v>10</v>
      </c>
      <c r="W13">
        <v>6</v>
      </c>
      <c r="X13">
        <v>32</v>
      </c>
    </row>
    <row r="14" spans="1:24" x14ac:dyDescent="0.2">
      <c r="A14">
        <f>装备强化24!AH14</f>
        <v>12</v>
      </c>
      <c r="B14">
        <f>装备强化24!AI14</f>
        <v>3</v>
      </c>
      <c r="C14">
        <f>装备强化24!AJ14</f>
        <v>4</v>
      </c>
      <c r="D14">
        <v>1</v>
      </c>
      <c r="E14">
        <f>IFERROR(INDEX(主线!$A$3:$A$88,MATCH(A14,主线!$C$3:$C$88,0)),E13)</f>
        <v>3</v>
      </c>
      <c r="G14">
        <f>SUM($F$3:F14)</f>
        <v>100</v>
      </c>
      <c r="H14">
        <f>VLOOKUP(E14,主线!A:AU,47,FALSE)*VLOOKUP(A14,总表!A:D,3,FALSE)*参数!$C$12/10</f>
        <v>200720</v>
      </c>
      <c r="I14">
        <f t="shared" si="0"/>
        <v>533520</v>
      </c>
      <c r="P14">
        <f t="shared" ref="P14:P37" si="1">P9+1</f>
        <v>2</v>
      </c>
      <c r="Q14">
        <f t="shared" ref="Q14" si="2">Q9</f>
        <v>2</v>
      </c>
      <c r="R14">
        <f t="shared" ref="R14:R37" si="3">R9*VLOOKUP(P$13,$W$8:$X$13,2,FALSE)</f>
        <v>80</v>
      </c>
      <c r="S14">
        <f>R14/装备强化24!I4</f>
        <v>160</v>
      </c>
      <c r="T14">
        <f t="shared" ref="T14:T37" si="4">T9*VLOOKUP(P$13,$W$8:$X$13,2,FALSE)</f>
        <v>16</v>
      </c>
      <c r="U14">
        <f>T14/装备强化24!I4</f>
        <v>32</v>
      </c>
    </row>
    <row r="15" spans="1:24" x14ac:dyDescent="0.2">
      <c r="A15">
        <f>装备强化24!AH15</f>
        <v>13</v>
      </c>
      <c r="B15">
        <f>装备强化24!AI15</f>
        <v>3</v>
      </c>
      <c r="C15">
        <f>装备强化24!AJ15</f>
        <v>4</v>
      </c>
      <c r="D15">
        <v>1</v>
      </c>
      <c r="E15">
        <f>IFERROR(INDEX(主线!$A$3:$A$88,MATCH(A15,主线!$C$3:$C$88,0)),E14)</f>
        <v>3</v>
      </c>
      <c r="G15">
        <f>SUM($F$3:F15)</f>
        <v>100</v>
      </c>
      <c r="H15">
        <f>VLOOKUP(E15,主线!A:AU,47,FALSE)*VLOOKUP(A15,总表!A:D,3,FALSE)*参数!$C$12/10</f>
        <v>206960</v>
      </c>
      <c r="I15">
        <f t="shared" si="0"/>
        <v>740480</v>
      </c>
      <c r="P15">
        <f t="shared" si="1"/>
        <v>2</v>
      </c>
      <c r="Q15">
        <f t="shared" ref="Q15" si="5">Q10</f>
        <v>3</v>
      </c>
      <c r="R15">
        <f t="shared" si="3"/>
        <v>120</v>
      </c>
      <c r="S15">
        <f>R15/装备强化24!I5</f>
        <v>600</v>
      </c>
      <c r="T15">
        <f t="shared" si="4"/>
        <v>24</v>
      </c>
      <c r="U15">
        <f>T15/装备强化24!I5</f>
        <v>120</v>
      </c>
    </row>
    <row r="16" spans="1:24" x14ac:dyDescent="0.2">
      <c r="A16">
        <f>装备强化24!AH16</f>
        <v>14</v>
      </c>
      <c r="B16">
        <f>装备强化24!AI16</f>
        <v>3</v>
      </c>
      <c r="C16">
        <f>装备强化24!AJ16</f>
        <v>4</v>
      </c>
      <c r="D16">
        <v>1</v>
      </c>
      <c r="E16">
        <f>IFERROR(INDEX(主线!$A$3:$A$88,MATCH(A16,主线!$C$3:$C$88,0)),E15)</f>
        <v>3</v>
      </c>
      <c r="G16">
        <f>SUM($F$3:F16)</f>
        <v>100</v>
      </c>
      <c r="H16">
        <f>VLOOKUP(E16,主线!A:AU,47,FALSE)*VLOOKUP(A16,总表!A:D,3,FALSE)*参数!$C$12/10</f>
        <v>216320</v>
      </c>
      <c r="I16">
        <f t="shared" si="0"/>
        <v>956800</v>
      </c>
      <c r="P16">
        <f t="shared" si="1"/>
        <v>2</v>
      </c>
      <c r="Q16">
        <f t="shared" ref="Q16" si="6">Q11</f>
        <v>4</v>
      </c>
      <c r="R16">
        <f t="shared" si="3"/>
        <v>160</v>
      </c>
      <c r="S16">
        <f>R16/装备强化24!I6</f>
        <v>1600</v>
      </c>
      <c r="T16">
        <f t="shared" si="4"/>
        <v>32</v>
      </c>
      <c r="U16">
        <f>T16/装备强化24!I6</f>
        <v>320</v>
      </c>
    </row>
    <row r="17" spans="1:21" x14ac:dyDescent="0.2">
      <c r="A17">
        <f>装备强化24!AH17</f>
        <v>15</v>
      </c>
      <c r="B17">
        <f>装备强化24!AI17</f>
        <v>3</v>
      </c>
      <c r="C17">
        <f>装备强化24!AJ17</f>
        <v>4</v>
      </c>
      <c r="D17">
        <v>1</v>
      </c>
      <c r="E17">
        <f>IFERROR(INDEX(主线!$A$3:$A$88,MATCH(A17,主线!$C$3:$C$88,0)),E16)</f>
        <v>3</v>
      </c>
      <c r="G17">
        <f>SUM($F$3:F17)</f>
        <v>100</v>
      </c>
      <c r="H17">
        <f>VLOOKUP(E17,主线!A:AU,47,FALSE)*VLOOKUP(A17,总表!A:D,3,FALSE)*参数!$C$12/10</f>
        <v>228800</v>
      </c>
      <c r="I17">
        <f t="shared" si="0"/>
        <v>1185600</v>
      </c>
      <c r="P17">
        <f t="shared" si="1"/>
        <v>2</v>
      </c>
      <c r="Q17">
        <f t="shared" ref="Q17" si="7">Q12</f>
        <v>5</v>
      </c>
      <c r="R17">
        <f t="shared" si="3"/>
        <v>200</v>
      </c>
      <c r="S17">
        <f>R17/装备强化24!I7</f>
        <v>4000</v>
      </c>
      <c r="T17">
        <f t="shared" si="4"/>
        <v>40</v>
      </c>
      <c r="U17">
        <f>T17/装备强化24!I7</f>
        <v>800</v>
      </c>
    </row>
    <row r="18" spans="1:21" x14ac:dyDescent="0.2">
      <c r="A18">
        <f>装备强化24!AH18</f>
        <v>16</v>
      </c>
      <c r="B18">
        <f>装备强化24!AI18</f>
        <v>3</v>
      </c>
      <c r="C18">
        <f>装备强化24!AJ18</f>
        <v>4</v>
      </c>
      <c r="D18">
        <v>1</v>
      </c>
      <c r="E18">
        <f>IFERROR(INDEX(主线!$A$3:$A$88,MATCH(A18,主线!$C$3:$C$88,0)),E17)</f>
        <v>3</v>
      </c>
      <c r="G18">
        <f>SUM($F$3:F18)</f>
        <v>100</v>
      </c>
      <c r="H18">
        <f>VLOOKUP(E18,主线!A:AU,47,FALSE)*VLOOKUP(A18,总表!A:D,3,FALSE)*参数!$C$12/10</f>
        <v>244400</v>
      </c>
      <c r="I18">
        <f t="shared" si="0"/>
        <v>1430000</v>
      </c>
      <c r="P18">
        <f t="shared" si="1"/>
        <v>3</v>
      </c>
      <c r="Q18">
        <f t="shared" ref="Q18" si="8">Q13</f>
        <v>1</v>
      </c>
      <c r="R18">
        <f t="shared" si="3"/>
        <v>80</v>
      </c>
      <c r="S18">
        <f>R18/装备强化24!I3</f>
        <v>100</v>
      </c>
      <c r="T18">
        <f t="shared" si="4"/>
        <v>16</v>
      </c>
      <c r="U18">
        <f>T18/装备强化24!I3</f>
        <v>20</v>
      </c>
    </row>
    <row r="19" spans="1:21" x14ac:dyDescent="0.2">
      <c r="A19">
        <f>装备强化24!AH19</f>
        <v>17</v>
      </c>
      <c r="B19">
        <f>装备强化24!AI19</f>
        <v>4</v>
      </c>
      <c r="C19">
        <f>装备强化24!AJ19</f>
        <v>8</v>
      </c>
      <c r="D19">
        <f>C19/4</f>
        <v>2</v>
      </c>
      <c r="E19">
        <f>IFERROR(INDEX(主线!$A$3:$A$88,MATCH(A19,主线!$C$3:$C$88,0)),E18)</f>
        <v>4</v>
      </c>
      <c r="F19">
        <f t="array" ref="F19">INDEX($S$8:$S$37,MATCH($B19&amp;$D19,$P$8:$P$37&amp;$Q$8:$Q$37,0))</f>
        <v>640</v>
      </c>
      <c r="G19">
        <f>SUM($F$3:F19)</f>
        <v>740</v>
      </c>
      <c r="H19">
        <f>VLOOKUP(E19,主线!A:AU,47,FALSE)*VLOOKUP(A19,总表!A:D,3,FALSE)*参数!$C$12/10</f>
        <v>263120</v>
      </c>
      <c r="I19">
        <f t="shared" si="0"/>
        <v>1693120</v>
      </c>
      <c r="P19">
        <f t="shared" si="1"/>
        <v>3</v>
      </c>
      <c r="Q19">
        <f t="shared" ref="Q19" si="9">Q14</f>
        <v>2</v>
      </c>
      <c r="R19">
        <f t="shared" si="3"/>
        <v>160</v>
      </c>
      <c r="S19">
        <f>R19/装备强化24!I4</f>
        <v>320</v>
      </c>
      <c r="T19">
        <f t="shared" si="4"/>
        <v>32</v>
      </c>
      <c r="U19">
        <f>T19/装备强化24!I4</f>
        <v>64</v>
      </c>
    </row>
    <row r="20" spans="1:21" x14ac:dyDescent="0.2">
      <c r="A20">
        <f>装备强化24!AH20</f>
        <v>18</v>
      </c>
      <c r="B20">
        <f>装备强化24!AI20</f>
        <v>4</v>
      </c>
      <c r="C20">
        <f>装备强化24!AJ20</f>
        <v>8</v>
      </c>
      <c r="D20">
        <f t="shared" ref="D20:D83" si="10">C20/4</f>
        <v>2</v>
      </c>
      <c r="E20">
        <f>IFERROR(INDEX(主线!$A$3:$A$88,MATCH(A20,主线!$C$3:$C$88,0)),E19)</f>
        <v>4</v>
      </c>
      <c r="G20">
        <f>SUM($F$3:F20)</f>
        <v>740</v>
      </c>
      <c r="H20">
        <f>VLOOKUP(E20,主线!A:AU,47,FALSE)*VLOOKUP(A20,总表!A:D,3,FALSE)*参数!$C$12/10</f>
        <v>284960</v>
      </c>
      <c r="I20">
        <f t="shared" si="0"/>
        <v>1978080</v>
      </c>
      <c r="P20">
        <f t="shared" si="1"/>
        <v>3</v>
      </c>
      <c r="Q20">
        <f t="shared" ref="Q20" si="11">Q15</f>
        <v>3</v>
      </c>
      <c r="R20">
        <f t="shared" si="3"/>
        <v>240</v>
      </c>
      <c r="S20">
        <f>R20/装备强化24!I5</f>
        <v>1200</v>
      </c>
      <c r="T20">
        <f t="shared" si="4"/>
        <v>48</v>
      </c>
      <c r="U20">
        <f>T20/装备强化24!I5</f>
        <v>240</v>
      </c>
    </row>
    <row r="21" spans="1:21" x14ac:dyDescent="0.2">
      <c r="A21">
        <f>装备强化24!AH21</f>
        <v>19</v>
      </c>
      <c r="B21">
        <f>装备强化24!AI21</f>
        <v>4</v>
      </c>
      <c r="C21">
        <f>装备强化24!AJ21</f>
        <v>8</v>
      </c>
      <c r="D21">
        <f t="shared" si="10"/>
        <v>2</v>
      </c>
      <c r="E21">
        <f>IFERROR(INDEX(主线!$A$3:$A$88,MATCH(A21,主线!$C$3:$C$88,0)),E20)</f>
        <v>4</v>
      </c>
      <c r="G21">
        <f>SUM($F$3:F21)</f>
        <v>740</v>
      </c>
      <c r="H21">
        <f>VLOOKUP(E21,主线!A:AU,47,FALSE)*VLOOKUP(A21,总表!A:D,3,FALSE)*参数!$C$12/10</f>
        <v>309920</v>
      </c>
      <c r="I21">
        <f t="shared" si="0"/>
        <v>2288000</v>
      </c>
      <c r="P21">
        <f t="shared" si="1"/>
        <v>3</v>
      </c>
      <c r="Q21">
        <f t="shared" ref="Q21" si="12">Q16</f>
        <v>4</v>
      </c>
      <c r="R21">
        <f t="shared" si="3"/>
        <v>320</v>
      </c>
      <c r="S21">
        <f>R21/装备强化24!I6</f>
        <v>3200</v>
      </c>
      <c r="T21">
        <f t="shared" si="4"/>
        <v>64</v>
      </c>
      <c r="U21">
        <f>T21/装备强化24!I6</f>
        <v>640</v>
      </c>
    </row>
    <row r="22" spans="1:21" x14ac:dyDescent="0.2">
      <c r="A22">
        <f>装备强化24!AH22</f>
        <v>20</v>
      </c>
      <c r="B22">
        <f>装备强化24!AI22</f>
        <v>4</v>
      </c>
      <c r="C22">
        <f>装备强化24!AJ22</f>
        <v>8</v>
      </c>
      <c r="D22">
        <f t="shared" si="10"/>
        <v>2</v>
      </c>
      <c r="E22">
        <f>IFERROR(INDEX(主线!$A$3:$A$88,MATCH(A22,主线!$C$3:$C$88,0)),E21)</f>
        <v>4</v>
      </c>
      <c r="G22">
        <f>SUM($F$3:F22)</f>
        <v>740</v>
      </c>
      <c r="H22">
        <f>VLOOKUP(E22,主线!A:AU,47,FALSE)*VLOOKUP(A22,总表!A:D,3,FALSE)*参数!$C$12/10</f>
        <v>338000</v>
      </c>
      <c r="I22">
        <f t="shared" si="0"/>
        <v>2626000</v>
      </c>
      <c r="P22">
        <f t="shared" si="1"/>
        <v>3</v>
      </c>
      <c r="Q22">
        <f t="shared" ref="Q22" si="13">Q17</f>
        <v>5</v>
      </c>
      <c r="R22">
        <f t="shared" si="3"/>
        <v>400</v>
      </c>
      <c r="S22">
        <f>R22/装备强化24!I7</f>
        <v>8000</v>
      </c>
      <c r="T22">
        <f t="shared" si="4"/>
        <v>80</v>
      </c>
      <c r="U22">
        <f>T22/装备强化24!I7</f>
        <v>1600</v>
      </c>
    </row>
    <row r="23" spans="1:21" x14ac:dyDescent="0.2">
      <c r="A23">
        <f>装备强化24!AH23</f>
        <v>21</v>
      </c>
      <c r="B23">
        <f>装备强化24!AI23</f>
        <v>4</v>
      </c>
      <c r="C23">
        <f>装备强化24!AJ23</f>
        <v>8</v>
      </c>
      <c r="D23">
        <f t="shared" si="10"/>
        <v>2</v>
      </c>
      <c r="E23">
        <f>IFERROR(INDEX(主线!$A$3:$A$88,MATCH(A23,主线!$C$3:$C$88,0)),E22)</f>
        <v>4</v>
      </c>
      <c r="G23">
        <f>SUM($F$3:F23)</f>
        <v>740</v>
      </c>
      <c r="H23">
        <f>VLOOKUP(E23,主线!A:AU,47,FALSE)*VLOOKUP(A23,总表!A:D,3,FALSE)*参数!$C$12/10</f>
        <v>421200</v>
      </c>
      <c r="I23">
        <f t="shared" si="0"/>
        <v>3047200</v>
      </c>
      <c r="P23">
        <f t="shared" si="1"/>
        <v>4</v>
      </c>
      <c r="Q23">
        <f t="shared" ref="Q23" si="14">Q18</f>
        <v>1</v>
      </c>
      <c r="R23">
        <f t="shared" si="3"/>
        <v>160</v>
      </c>
      <c r="S23">
        <f>R23/装备强化24!I3</f>
        <v>200</v>
      </c>
      <c r="T23">
        <f t="shared" si="4"/>
        <v>32</v>
      </c>
      <c r="U23">
        <f>T23/装备强化24!I3</f>
        <v>40</v>
      </c>
    </row>
    <row r="24" spans="1:21" x14ac:dyDescent="0.2">
      <c r="A24">
        <f>装备强化24!AH24</f>
        <v>22</v>
      </c>
      <c r="B24">
        <f>装备强化24!AI24</f>
        <v>4</v>
      </c>
      <c r="C24">
        <f>装备强化24!AJ24</f>
        <v>8</v>
      </c>
      <c r="D24">
        <f t="shared" si="10"/>
        <v>2</v>
      </c>
      <c r="E24">
        <f>IFERROR(INDEX(主线!$A$3:$A$88,MATCH(A24,主线!$C$3:$C$88,0)),E23)</f>
        <v>4</v>
      </c>
      <c r="G24">
        <f>SUM($F$3:F24)</f>
        <v>740</v>
      </c>
      <c r="H24">
        <f>VLOOKUP(E24,主线!A:AU,47,FALSE)*VLOOKUP(A24,总表!A:D,3,FALSE)*参数!$C$12/10</f>
        <v>425360</v>
      </c>
      <c r="I24">
        <f t="shared" si="0"/>
        <v>3472560</v>
      </c>
      <c r="P24">
        <f t="shared" si="1"/>
        <v>4</v>
      </c>
      <c r="Q24">
        <f t="shared" ref="Q24" si="15">Q19</f>
        <v>2</v>
      </c>
      <c r="R24">
        <f t="shared" si="3"/>
        <v>320</v>
      </c>
      <c r="S24">
        <f>R24/装备强化24!I4</f>
        <v>640</v>
      </c>
      <c r="T24">
        <f t="shared" si="4"/>
        <v>64</v>
      </c>
      <c r="U24">
        <f>T24/装备强化24!I4</f>
        <v>128</v>
      </c>
    </row>
    <row r="25" spans="1:21" x14ac:dyDescent="0.2">
      <c r="A25">
        <f>装备强化24!AH25</f>
        <v>23</v>
      </c>
      <c r="B25">
        <f>装备强化24!AI25</f>
        <v>4</v>
      </c>
      <c r="C25">
        <f>装备强化24!AJ25</f>
        <v>8</v>
      </c>
      <c r="D25">
        <f t="shared" si="10"/>
        <v>2</v>
      </c>
      <c r="E25">
        <f>IFERROR(INDEX(主线!$A$3:$A$88,MATCH(A25,主线!$C$3:$C$88,0)),E24)</f>
        <v>4</v>
      </c>
      <c r="G25">
        <f>SUM($F$3:F25)</f>
        <v>740</v>
      </c>
      <c r="H25">
        <f>VLOOKUP(E25,主线!A:AU,47,FALSE)*VLOOKUP(A25,总表!A:D,3,FALSE)*参数!$C$12/10</f>
        <v>433680</v>
      </c>
      <c r="I25">
        <f t="shared" si="0"/>
        <v>3906240</v>
      </c>
      <c r="P25">
        <f t="shared" si="1"/>
        <v>4</v>
      </c>
      <c r="Q25">
        <f t="shared" ref="Q25" si="16">Q20</f>
        <v>3</v>
      </c>
      <c r="R25">
        <f t="shared" si="3"/>
        <v>480</v>
      </c>
      <c r="S25">
        <f>R25/装备强化24!I5</f>
        <v>2400</v>
      </c>
      <c r="T25">
        <f t="shared" si="4"/>
        <v>96</v>
      </c>
      <c r="U25">
        <f>T25/装备强化24!I5</f>
        <v>480</v>
      </c>
    </row>
    <row r="26" spans="1:21" x14ac:dyDescent="0.2">
      <c r="A26">
        <f>装备强化24!AH26</f>
        <v>24</v>
      </c>
      <c r="B26">
        <f>装备强化24!AI26</f>
        <v>4</v>
      </c>
      <c r="C26">
        <f>装备强化24!AJ26</f>
        <v>12</v>
      </c>
      <c r="D26">
        <f t="shared" si="10"/>
        <v>3</v>
      </c>
      <c r="E26">
        <f>IFERROR(INDEX(主线!$A$3:$A$88,MATCH(A26,主线!$C$3:$C$88,0)),E25)</f>
        <v>5</v>
      </c>
      <c r="F26">
        <f t="array" ref="F26">INDEX($S$8:$S$37,MATCH($B26&amp;$D26,$P$8:$P$37&amp;$Q$8:$Q$37,0))</f>
        <v>2400</v>
      </c>
      <c r="G26">
        <f>SUM($F$3:F26)</f>
        <v>3140</v>
      </c>
      <c r="H26">
        <f>VLOOKUP(E26,主线!A:AU,47,FALSE)*VLOOKUP(A26,总表!A:D,3,FALSE)*参数!$C$12/10</f>
        <v>446160</v>
      </c>
      <c r="I26">
        <f t="shared" si="0"/>
        <v>4352400</v>
      </c>
      <c r="P26">
        <f t="shared" si="1"/>
        <v>4</v>
      </c>
      <c r="Q26">
        <f t="shared" ref="Q26" si="17">Q21</f>
        <v>4</v>
      </c>
      <c r="R26">
        <f t="shared" si="3"/>
        <v>640</v>
      </c>
      <c r="S26">
        <f>R26/装备强化24!I6</f>
        <v>6400</v>
      </c>
      <c r="T26">
        <f t="shared" si="4"/>
        <v>128</v>
      </c>
      <c r="U26">
        <f>T26/装备强化24!I6</f>
        <v>1280</v>
      </c>
    </row>
    <row r="27" spans="1:21" x14ac:dyDescent="0.2">
      <c r="A27">
        <f>装备强化24!AH27</f>
        <v>25</v>
      </c>
      <c r="B27">
        <f>装备强化24!AI27</f>
        <v>4</v>
      </c>
      <c r="C27">
        <f>装备强化24!AJ27</f>
        <v>12</v>
      </c>
      <c r="D27">
        <f t="shared" si="10"/>
        <v>3</v>
      </c>
      <c r="E27">
        <f>IFERROR(INDEX(主线!$A$3:$A$88,MATCH(A27,主线!$C$3:$C$88,0)),E26)</f>
        <v>5</v>
      </c>
      <c r="G27">
        <f>SUM($F$3:F27)</f>
        <v>3140</v>
      </c>
      <c r="H27">
        <f>VLOOKUP(E27,主线!A:AU,47,FALSE)*VLOOKUP(A27,总表!A:D,3,FALSE)*参数!$C$12/10</f>
        <v>462800</v>
      </c>
      <c r="I27">
        <f t="shared" si="0"/>
        <v>4815200</v>
      </c>
      <c r="P27">
        <f t="shared" si="1"/>
        <v>4</v>
      </c>
      <c r="Q27">
        <f t="shared" ref="Q27" si="18">Q22</f>
        <v>5</v>
      </c>
      <c r="R27">
        <f t="shared" si="3"/>
        <v>800</v>
      </c>
      <c r="S27">
        <f>R27/装备强化24!I7</f>
        <v>16000</v>
      </c>
      <c r="T27">
        <f t="shared" si="4"/>
        <v>160</v>
      </c>
      <c r="U27">
        <f>T27/装备强化24!I7</f>
        <v>3200</v>
      </c>
    </row>
    <row r="28" spans="1:21" x14ac:dyDescent="0.2">
      <c r="A28">
        <f>装备强化24!AH28</f>
        <v>26</v>
      </c>
      <c r="B28">
        <f>装备强化24!AI28</f>
        <v>4</v>
      </c>
      <c r="C28">
        <f>装备强化24!AJ28</f>
        <v>12</v>
      </c>
      <c r="D28">
        <f t="shared" si="10"/>
        <v>3</v>
      </c>
      <c r="E28">
        <f>IFERROR(INDEX(主线!$A$3:$A$88,MATCH(A28,主线!$C$3:$C$88,0)),E27)</f>
        <v>5</v>
      </c>
      <c r="G28">
        <f>SUM($F$3:F28)</f>
        <v>3140</v>
      </c>
      <c r="H28">
        <f>VLOOKUP(E28,主线!A:AU,47,FALSE)*VLOOKUP(A28,总表!A:D,3,FALSE)*参数!$C$12/10</f>
        <v>483600</v>
      </c>
      <c r="I28">
        <f t="shared" si="0"/>
        <v>5298800</v>
      </c>
      <c r="P28">
        <f t="shared" si="1"/>
        <v>5</v>
      </c>
      <c r="Q28">
        <f t="shared" ref="Q28" si="19">Q23</f>
        <v>1</v>
      </c>
      <c r="R28">
        <f t="shared" si="3"/>
        <v>320</v>
      </c>
      <c r="S28">
        <f>R28/装备强化24!I3</f>
        <v>400</v>
      </c>
      <c r="T28">
        <f t="shared" si="4"/>
        <v>64</v>
      </c>
      <c r="U28">
        <f>T28/装备强化24!I3</f>
        <v>80</v>
      </c>
    </row>
    <row r="29" spans="1:21" x14ac:dyDescent="0.2">
      <c r="A29">
        <f>装备强化24!AH29</f>
        <v>27</v>
      </c>
      <c r="B29">
        <f>装备强化24!AI29</f>
        <v>4</v>
      </c>
      <c r="C29">
        <f>装备强化24!AJ29</f>
        <v>12</v>
      </c>
      <c r="D29">
        <f t="shared" si="10"/>
        <v>3</v>
      </c>
      <c r="E29">
        <f>IFERROR(INDEX(主线!$A$3:$A$88,MATCH(A29,主线!$C$3:$C$88,0)),E28)</f>
        <v>5</v>
      </c>
      <c r="G29">
        <f>SUM($F$3:F29)</f>
        <v>3140</v>
      </c>
      <c r="H29">
        <f>VLOOKUP(E29,主线!A:AU,47,FALSE)*VLOOKUP(A29,总表!A:D,3,FALSE)*参数!$C$12/10</f>
        <v>508560</v>
      </c>
      <c r="I29">
        <f t="shared" si="0"/>
        <v>5807360</v>
      </c>
      <c r="P29">
        <f t="shared" si="1"/>
        <v>5</v>
      </c>
      <c r="Q29">
        <f t="shared" ref="Q29" si="20">Q24</f>
        <v>2</v>
      </c>
      <c r="R29">
        <f t="shared" si="3"/>
        <v>640</v>
      </c>
      <c r="S29">
        <f>R29/装备强化24!I4</f>
        <v>1280</v>
      </c>
      <c r="T29">
        <f t="shared" si="4"/>
        <v>128</v>
      </c>
      <c r="U29">
        <f>T29/装备强化24!I4</f>
        <v>256</v>
      </c>
    </row>
    <row r="30" spans="1:21" x14ac:dyDescent="0.2">
      <c r="A30">
        <f>装备强化24!AH30</f>
        <v>28</v>
      </c>
      <c r="B30">
        <f>装备强化24!AI30</f>
        <v>4</v>
      </c>
      <c r="C30">
        <f>装备强化24!AJ30</f>
        <v>12</v>
      </c>
      <c r="D30">
        <f t="shared" si="10"/>
        <v>3</v>
      </c>
      <c r="E30">
        <f>IFERROR(INDEX(主线!$A$3:$A$88,MATCH(A30,主线!$C$3:$C$88,0)),E29)</f>
        <v>5</v>
      </c>
      <c r="G30">
        <f>SUM($F$3:F30)</f>
        <v>3140</v>
      </c>
      <c r="H30">
        <f>VLOOKUP(E30,主线!A:AU,47,FALSE)*VLOOKUP(A30,总表!A:D,3,FALSE)*参数!$C$12/10</f>
        <v>537680</v>
      </c>
      <c r="I30">
        <f t="shared" si="0"/>
        <v>6345040</v>
      </c>
      <c r="P30">
        <f t="shared" si="1"/>
        <v>5</v>
      </c>
      <c r="Q30">
        <f t="shared" ref="Q30" si="21">Q25</f>
        <v>3</v>
      </c>
      <c r="R30">
        <f t="shared" si="3"/>
        <v>960</v>
      </c>
      <c r="S30">
        <f>R30/装备强化24!I5</f>
        <v>4800</v>
      </c>
      <c r="T30">
        <f t="shared" si="4"/>
        <v>192</v>
      </c>
      <c r="U30">
        <f>T30/装备强化24!I5</f>
        <v>960</v>
      </c>
    </row>
    <row r="31" spans="1:21" x14ac:dyDescent="0.2">
      <c r="A31">
        <f>装备强化24!AH31</f>
        <v>29</v>
      </c>
      <c r="B31">
        <f>装备强化24!AI31</f>
        <v>4</v>
      </c>
      <c r="C31">
        <f>装备强化24!AJ31</f>
        <v>12</v>
      </c>
      <c r="D31">
        <f t="shared" si="10"/>
        <v>3</v>
      </c>
      <c r="E31">
        <f>IFERROR(INDEX(主线!$A$3:$A$88,MATCH(A31,主线!$C$3:$C$88,0)),E30)</f>
        <v>5</v>
      </c>
      <c r="G31">
        <f>SUM($F$3:F31)</f>
        <v>3140</v>
      </c>
      <c r="H31">
        <f>VLOOKUP(E31,主线!A:AU,47,FALSE)*VLOOKUP(A31,总表!A:D,3,FALSE)*参数!$C$12/10</f>
        <v>570960</v>
      </c>
      <c r="I31">
        <f t="shared" si="0"/>
        <v>6916000</v>
      </c>
      <c r="P31">
        <f t="shared" si="1"/>
        <v>5</v>
      </c>
      <c r="Q31">
        <f>Q26</f>
        <v>4</v>
      </c>
      <c r="R31">
        <f t="shared" si="3"/>
        <v>1280</v>
      </c>
      <c r="S31">
        <f>R31/装备强化24!I6</f>
        <v>12800</v>
      </c>
      <c r="T31">
        <f t="shared" si="4"/>
        <v>256</v>
      </c>
      <c r="U31">
        <f>T31/装备强化24!I6</f>
        <v>2560</v>
      </c>
    </row>
    <row r="32" spans="1:21" x14ac:dyDescent="0.2">
      <c r="A32">
        <f>装备强化24!AH32</f>
        <v>30</v>
      </c>
      <c r="B32">
        <f>装备强化24!AI32</f>
        <v>4</v>
      </c>
      <c r="C32">
        <f>装备强化24!AJ32</f>
        <v>12</v>
      </c>
      <c r="D32">
        <f t="shared" si="10"/>
        <v>3</v>
      </c>
      <c r="E32">
        <f>IFERROR(INDEX(主线!$A$3:$A$88,MATCH(A32,主线!$C$3:$C$88,0)),E31)</f>
        <v>5</v>
      </c>
      <c r="G32">
        <f>SUM($F$3:F32)</f>
        <v>3140</v>
      </c>
      <c r="H32">
        <f>VLOOKUP(E32,主线!A:AU,47,FALSE)*VLOOKUP(A32,总表!A:D,3,FALSE)*参数!$C$12/10</f>
        <v>608400</v>
      </c>
      <c r="I32">
        <f t="shared" si="0"/>
        <v>7524400</v>
      </c>
      <c r="P32">
        <f t="shared" si="1"/>
        <v>5</v>
      </c>
      <c r="Q32">
        <f t="shared" ref="Q32" si="22">Q27</f>
        <v>5</v>
      </c>
      <c r="R32">
        <f t="shared" si="3"/>
        <v>1600</v>
      </c>
      <c r="S32">
        <f>R32/装备强化24!I7</f>
        <v>32000</v>
      </c>
      <c r="T32">
        <f t="shared" si="4"/>
        <v>320</v>
      </c>
      <c r="U32">
        <f>T32/装备强化24!I7</f>
        <v>6400</v>
      </c>
    </row>
    <row r="33" spans="1:21" x14ac:dyDescent="0.2">
      <c r="A33">
        <f>装备强化24!AH33</f>
        <v>31</v>
      </c>
      <c r="B33">
        <f>装备强化24!AI33</f>
        <v>4</v>
      </c>
      <c r="C33">
        <f>装备强化24!AJ33</f>
        <v>12</v>
      </c>
      <c r="D33">
        <f t="shared" si="10"/>
        <v>3</v>
      </c>
      <c r="E33">
        <f>IFERROR(INDEX(主线!$A$3:$A$88,MATCH(A33,主线!$C$3:$C$88,0)),E32)</f>
        <v>6</v>
      </c>
      <c r="G33">
        <f>SUM($F$3:F33)</f>
        <v>3140</v>
      </c>
      <c r="H33">
        <f>VLOOKUP(E33,主线!A:AU,47,FALSE)*VLOOKUP(A33,总表!A:D,3,FALSE)*参数!$C$12/10</f>
        <v>712400</v>
      </c>
      <c r="I33">
        <f t="shared" si="0"/>
        <v>8236800</v>
      </c>
      <c r="P33">
        <f t="shared" si="1"/>
        <v>6</v>
      </c>
      <c r="Q33">
        <f t="shared" ref="Q33" si="23">Q28</f>
        <v>1</v>
      </c>
      <c r="R33">
        <f t="shared" si="3"/>
        <v>640</v>
      </c>
      <c r="S33">
        <f>R33/装备强化24!I3</f>
        <v>800</v>
      </c>
      <c r="T33">
        <f t="shared" si="4"/>
        <v>128</v>
      </c>
      <c r="U33">
        <f>T33/装备强化24!I3</f>
        <v>160</v>
      </c>
    </row>
    <row r="34" spans="1:21" x14ac:dyDescent="0.2">
      <c r="A34">
        <f>装备强化24!AH34</f>
        <v>32</v>
      </c>
      <c r="B34">
        <f>装备强化24!AI34</f>
        <v>4</v>
      </c>
      <c r="C34">
        <f>装备强化24!AJ34</f>
        <v>12</v>
      </c>
      <c r="D34">
        <f t="shared" si="10"/>
        <v>3</v>
      </c>
      <c r="E34">
        <f>IFERROR(INDEX(主线!$A$3:$A$88,MATCH(A34,主线!$C$3:$C$88,0)),E33)</f>
        <v>6</v>
      </c>
      <c r="G34">
        <f>SUM($F$3:F34)</f>
        <v>3140</v>
      </c>
      <c r="H34">
        <f>VLOOKUP(E34,主线!A:AU,47,FALSE)*VLOOKUP(A34,总表!A:D,3,FALSE)*参数!$C$12/10</f>
        <v>717600</v>
      </c>
      <c r="I34">
        <f t="shared" si="0"/>
        <v>8954400</v>
      </c>
      <c r="P34">
        <f t="shared" si="1"/>
        <v>6</v>
      </c>
      <c r="Q34">
        <f t="shared" ref="Q34" si="24">Q29</f>
        <v>2</v>
      </c>
      <c r="R34">
        <f t="shared" si="3"/>
        <v>1280</v>
      </c>
      <c r="S34">
        <f>R34/装备强化24!I4</f>
        <v>2560</v>
      </c>
      <c r="T34">
        <f t="shared" si="4"/>
        <v>256</v>
      </c>
      <c r="U34">
        <f>T34/装备强化24!I4</f>
        <v>512</v>
      </c>
    </row>
    <row r="35" spans="1:21" x14ac:dyDescent="0.2">
      <c r="A35">
        <f>装备强化24!AH35</f>
        <v>33</v>
      </c>
      <c r="B35">
        <f>装备强化24!AI35</f>
        <v>4</v>
      </c>
      <c r="C35">
        <f>装备强化24!AJ35</f>
        <v>12</v>
      </c>
      <c r="D35">
        <f t="shared" si="10"/>
        <v>3</v>
      </c>
      <c r="E35">
        <f>IFERROR(INDEX(主线!$A$3:$A$88,MATCH(A35,主线!$C$3:$C$88,0)),E34)</f>
        <v>6</v>
      </c>
      <c r="G35">
        <f>SUM($F$3:F35)</f>
        <v>3140</v>
      </c>
      <c r="H35">
        <f>VLOOKUP(E35,主线!A:AU,47,FALSE)*VLOOKUP(A35,总表!A:D,3,FALSE)*参数!$C$12/10</f>
        <v>728000</v>
      </c>
      <c r="I35">
        <f t="shared" si="0"/>
        <v>9682400</v>
      </c>
      <c r="P35">
        <f t="shared" si="1"/>
        <v>6</v>
      </c>
      <c r="Q35">
        <f t="shared" ref="Q35" si="25">Q30</f>
        <v>3</v>
      </c>
      <c r="R35">
        <f t="shared" si="3"/>
        <v>1920</v>
      </c>
      <c r="S35">
        <f>R35/装备强化24!I5</f>
        <v>9600</v>
      </c>
      <c r="T35">
        <f t="shared" si="4"/>
        <v>384</v>
      </c>
      <c r="U35">
        <f>T35/装备强化24!I5</f>
        <v>1920</v>
      </c>
    </row>
    <row r="36" spans="1:21" x14ac:dyDescent="0.2">
      <c r="A36">
        <f>装备强化24!AH36</f>
        <v>34</v>
      </c>
      <c r="B36">
        <f>装备强化24!AI36</f>
        <v>4</v>
      </c>
      <c r="C36">
        <f>装备强化24!AJ36</f>
        <v>12</v>
      </c>
      <c r="D36">
        <f t="shared" si="10"/>
        <v>3</v>
      </c>
      <c r="E36">
        <f>IFERROR(INDEX(主线!$A$3:$A$88,MATCH(A36,主线!$C$3:$C$88,0)),E35)</f>
        <v>6</v>
      </c>
      <c r="G36">
        <f>SUM($F$3:F36)</f>
        <v>3140</v>
      </c>
      <c r="H36">
        <f>VLOOKUP(E36,主线!A:AU,47,FALSE)*VLOOKUP(A36,总表!A:D,3,FALSE)*参数!$C$12/10</f>
        <v>743600</v>
      </c>
      <c r="I36">
        <f t="shared" si="0"/>
        <v>10426000</v>
      </c>
      <c r="P36">
        <f t="shared" si="1"/>
        <v>6</v>
      </c>
      <c r="Q36">
        <f t="shared" ref="Q36" si="26">Q31</f>
        <v>4</v>
      </c>
      <c r="R36">
        <f t="shared" si="3"/>
        <v>2560</v>
      </c>
      <c r="S36">
        <f>R36/装备强化24!I6</f>
        <v>25600</v>
      </c>
      <c r="T36">
        <f t="shared" si="4"/>
        <v>512</v>
      </c>
      <c r="U36">
        <f>T36/装备强化24!I6</f>
        <v>5120</v>
      </c>
    </row>
    <row r="37" spans="1:21" x14ac:dyDescent="0.2">
      <c r="A37">
        <f>装备强化24!AH37</f>
        <v>35</v>
      </c>
      <c r="B37">
        <f>装备强化24!AI37</f>
        <v>4</v>
      </c>
      <c r="C37">
        <f>装备强化24!AJ37</f>
        <v>12</v>
      </c>
      <c r="D37">
        <f t="shared" si="10"/>
        <v>3</v>
      </c>
      <c r="E37">
        <f>IFERROR(INDEX(主线!$A$3:$A$88,MATCH(A37,主线!$C$3:$C$88,0)),E36)</f>
        <v>6</v>
      </c>
      <c r="G37">
        <f>SUM($F$3:F37)</f>
        <v>3140</v>
      </c>
      <c r="H37">
        <f>VLOOKUP(E37,主线!A:AU,47,FALSE)*VLOOKUP(A37,总表!A:D,3,FALSE)*参数!$C$12/10</f>
        <v>764400</v>
      </c>
      <c r="I37">
        <f t="shared" si="0"/>
        <v>11190400</v>
      </c>
      <c r="P37">
        <f t="shared" si="1"/>
        <v>6</v>
      </c>
      <c r="Q37">
        <f t="shared" ref="Q37" si="27">Q32</f>
        <v>5</v>
      </c>
      <c r="R37">
        <f t="shared" si="3"/>
        <v>3200</v>
      </c>
      <c r="S37">
        <f>R37/装备强化24!I7</f>
        <v>64000</v>
      </c>
      <c r="T37">
        <f t="shared" si="4"/>
        <v>640</v>
      </c>
      <c r="U37">
        <f>T37/装备强化24!I7</f>
        <v>12800</v>
      </c>
    </row>
    <row r="38" spans="1:21" x14ac:dyDescent="0.2">
      <c r="A38">
        <f>装备强化24!AH38</f>
        <v>36</v>
      </c>
      <c r="B38">
        <f>装备强化24!AI38</f>
        <v>4</v>
      </c>
      <c r="C38">
        <f>装备强化24!AJ38</f>
        <v>12</v>
      </c>
      <c r="D38">
        <f t="shared" si="10"/>
        <v>3</v>
      </c>
      <c r="E38">
        <f>IFERROR(INDEX(主线!$A$3:$A$88,MATCH(A38,主线!$C$3:$C$88,0)),E37)</f>
        <v>6</v>
      </c>
      <c r="G38">
        <f>SUM($F$3:F38)</f>
        <v>3140</v>
      </c>
      <c r="H38">
        <f>VLOOKUP(E38,主线!A:AU,47,FALSE)*VLOOKUP(A38,总表!A:D,3,FALSE)*参数!$C$12/10</f>
        <v>790400</v>
      </c>
      <c r="I38">
        <f t="shared" si="0"/>
        <v>11980800</v>
      </c>
    </row>
    <row r="39" spans="1:21" x14ac:dyDescent="0.2">
      <c r="A39">
        <f>装备强化24!AH39</f>
        <v>37</v>
      </c>
      <c r="B39">
        <f>装备强化24!AI39</f>
        <v>4</v>
      </c>
      <c r="C39">
        <f>装备强化24!AJ39</f>
        <v>12</v>
      </c>
      <c r="D39">
        <f t="shared" si="10"/>
        <v>3</v>
      </c>
      <c r="E39">
        <f>IFERROR(INDEX(主线!$A$3:$A$88,MATCH(A39,主线!$C$3:$C$88,0)),E38)</f>
        <v>6</v>
      </c>
      <c r="G39">
        <f>SUM($F$3:F39)</f>
        <v>3140</v>
      </c>
      <c r="H39">
        <f>VLOOKUP(E39,主线!A:AU,47,FALSE)*VLOOKUP(A39,总表!A:D,3,FALSE)*参数!$C$12/10</f>
        <v>821600</v>
      </c>
      <c r="I39">
        <f t="shared" si="0"/>
        <v>12802400</v>
      </c>
    </row>
    <row r="40" spans="1:21" x14ac:dyDescent="0.2">
      <c r="A40">
        <f>装备强化24!AH40</f>
        <v>38</v>
      </c>
      <c r="B40">
        <f>装备强化24!AI40</f>
        <v>5</v>
      </c>
      <c r="C40">
        <f>装备强化24!AJ40</f>
        <v>16</v>
      </c>
      <c r="D40">
        <f t="shared" si="10"/>
        <v>4</v>
      </c>
      <c r="E40">
        <f>IFERROR(INDEX(主线!$A$3:$A$88,MATCH(A40,主线!$C$3:$C$88,0)),E39)</f>
        <v>7</v>
      </c>
      <c r="F40">
        <f t="array" ref="F40">INDEX($S$8:$S$37,MATCH($B40&amp;$D40,$P$8:$P$37&amp;$Q$8:$Q$37,0))</f>
        <v>12800</v>
      </c>
      <c r="G40">
        <f>SUM($F$3:F40)</f>
        <v>15940</v>
      </c>
      <c r="H40">
        <f>VLOOKUP(E40,主线!A:AU,47,FALSE)*VLOOKUP(A40,总表!A:D,3,FALSE)*参数!$C$12/10</f>
        <v>858000</v>
      </c>
      <c r="I40">
        <f t="shared" si="0"/>
        <v>13660400</v>
      </c>
    </row>
    <row r="41" spans="1:21" x14ac:dyDescent="0.2">
      <c r="A41">
        <f>装备强化24!AH41</f>
        <v>39</v>
      </c>
      <c r="B41">
        <f>装备强化24!AI41</f>
        <v>5</v>
      </c>
      <c r="C41">
        <f>装备强化24!AJ41</f>
        <v>16</v>
      </c>
      <c r="D41">
        <f t="shared" si="10"/>
        <v>4</v>
      </c>
      <c r="E41">
        <f>IFERROR(INDEX(主线!$A$3:$A$88,MATCH(A41,主线!$C$3:$C$88,0)),E40)</f>
        <v>7</v>
      </c>
      <c r="G41">
        <f>SUM($F$3:F41)</f>
        <v>15940</v>
      </c>
      <c r="H41">
        <f>VLOOKUP(E41,主线!A:AU,47,FALSE)*VLOOKUP(A41,总表!A:D,3,FALSE)*参数!$C$12/10</f>
        <v>899600</v>
      </c>
      <c r="I41">
        <f t="shared" si="0"/>
        <v>14560000</v>
      </c>
      <c r="K41">
        <f>SUM($F$3:J41)</f>
        <v>181536060</v>
      </c>
      <c r="L41" t="e">
        <f>VLOOKUP(I41,主线!E:AY,47,FALSE)*VLOOKUP(E41,总表!F:H,3,FALSE)*参数!$C$12/10</f>
        <v>#N/A</v>
      </c>
      <c r="M41" t="e">
        <f t="shared" ref="M41:M68" si="28">M40+L41</f>
        <v>#N/A</v>
      </c>
    </row>
    <row r="42" spans="1:21" x14ac:dyDescent="0.2">
      <c r="A42">
        <f>装备强化24!AH42</f>
        <v>40</v>
      </c>
      <c r="B42">
        <f>装备强化24!AI42</f>
        <v>5</v>
      </c>
      <c r="C42">
        <f>装备强化24!AJ42</f>
        <v>16</v>
      </c>
      <c r="D42">
        <f t="shared" si="10"/>
        <v>4</v>
      </c>
      <c r="E42">
        <f>IFERROR(INDEX(主线!$A$3:$A$88,MATCH(A42,主线!$C$3:$C$88,0)),E41)</f>
        <v>7</v>
      </c>
      <c r="G42">
        <f>SUM($F$3:F42)</f>
        <v>15940</v>
      </c>
      <c r="H42">
        <f>VLOOKUP(E42,主线!A:AU,47,FALSE)*VLOOKUP(A42,总表!A:D,3,FALSE)*参数!$C$12/10</f>
        <v>946400</v>
      </c>
      <c r="I42">
        <f t="shared" si="0"/>
        <v>15506400</v>
      </c>
      <c r="K42">
        <f>SUM($F$3:J42)</f>
        <v>198004800</v>
      </c>
      <c r="L42" t="e">
        <f>VLOOKUP(I42,主线!E:AY,47,FALSE)*VLOOKUP(E42,总表!F:H,3,FALSE)*参数!$C$12/10</f>
        <v>#N/A</v>
      </c>
      <c r="M42" t="e">
        <f t="shared" si="28"/>
        <v>#N/A</v>
      </c>
    </row>
    <row r="43" spans="1:21" x14ac:dyDescent="0.2">
      <c r="A43">
        <f>装备强化24!AH43</f>
        <v>41</v>
      </c>
      <c r="B43">
        <f>装备强化24!AI43</f>
        <v>5</v>
      </c>
      <c r="C43">
        <f>装备强化24!AJ43</f>
        <v>16</v>
      </c>
      <c r="D43">
        <f t="shared" si="10"/>
        <v>4</v>
      </c>
      <c r="E43">
        <f>IFERROR(INDEX(主线!$A$3:$A$88,MATCH(A43,主线!$C$3:$C$88,0)),E42)</f>
        <v>7</v>
      </c>
      <c r="G43">
        <f>SUM($F$3:F43)</f>
        <v>15940</v>
      </c>
      <c r="H43">
        <f>VLOOKUP(E43,主线!A:AU,47,FALSE)*VLOOKUP(A43,总表!A:D,3,FALSE)*参数!$C$12/10</f>
        <v>1071200</v>
      </c>
      <c r="I43">
        <f t="shared" si="0"/>
        <v>16577600</v>
      </c>
      <c r="K43">
        <f>SUM($F$3:J43)</f>
        <v>215669540</v>
      </c>
      <c r="L43" t="e">
        <f>VLOOKUP(I43,主线!E:AY,47,FALSE)*VLOOKUP(E43,总表!F:H,3,FALSE)*参数!$C$12/10</f>
        <v>#N/A</v>
      </c>
      <c r="M43" t="e">
        <f t="shared" si="28"/>
        <v>#N/A</v>
      </c>
    </row>
    <row r="44" spans="1:21" x14ac:dyDescent="0.2">
      <c r="A44">
        <f>装备强化24!AH44</f>
        <v>42</v>
      </c>
      <c r="B44">
        <f>装备强化24!AI44</f>
        <v>5</v>
      </c>
      <c r="C44">
        <f>装备强化24!AJ44</f>
        <v>16</v>
      </c>
      <c r="D44">
        <f t="shared" si="10"/>
        <v>4</v>
      </c>
      <c r="E44">
        <f>IFERROR(INDEX(主线!$A$3:$A$88,MATCH(A44,主线!$C$3:$C$88,0)),E43)</f>
        <v>7</v>
      </c>
      <c r="G44">
        <f>SUM($F$3:F44)</f>
        <v>15940</v>
      </c>
      <c r="H44">
        <f>VLOOKUP(E44,主线!A:AU,47,FALSE)*VLOOKUP(A44,总表!A:D,3,FALSE)*参数!$C$12/10</f>
        <v>1077440</v>
      </c>
      <c r="I44">
        <f t="shared" si="0"/>
        <v>17655040</v>
      </c>
      <c r="K44">
        <f>SUM($F$3:J44)</f>
        <v>234417960</v>
      </c>
      <c r="L44" t="e">
        <f>VLOOKUP(I44,主线!E:AY,47,FALSE)*VLOOKUP(E44,总表!F:H,3,FALSE)*参数!$C$12/10</f>
        <v>#N/A</v>
      </c>
      <c r="M44" t="e">
        <f t="shared" si="28"/>
        <v>#N/A</v>
      </c>
    </row>
    <row r="45" spans="1:21" x14ac:dyDescent="0.2">
      <c r="A45">
        <f>装备强化24!AH45</f>
        <v>43</v>
      </c>
      <c r="B45">
        <f>装备强化24!AI45</f>
        <v>5</v>
      </c>
      <c r="C45">
        <f>装备强化24!AJ45</f>
        <v>16</v>
      </c>
      <c r="D45">
        <f t="shared" si="10"/>
        <v>4</v>
      </c>
      <c r="E45">
        <f>IFERROR(INDEX(主线!$A$3:$A$88,MATCH(A45,主线!$C$3:$C$88,0)),E44)</f>
        <v>7</v>
      </c>
      <c r="G45">
        <f>SUM($F$3:F45)</f>
        <v>15940</v>
      </c>
      <c r="H45">
        <f>VLOOKUP(E45,主线!A:AU,47,FALSE)*VLOOKUP(A45,总表!A:D,3,FALSE)*参数!$C$12/10</f>
        <v>1089920</v>
      </c>
      <c r="I45">
        <f t="shared" si="0"/>
        <v>18744960</v>
      </c>
      <c r="K45">
        <f>SUM($F$3:J45)</f>
        <v>254268780</v>
      </c>
      <c r="L45" t="e">
        <f>VLOOKUP(I45,主线!E:AY,47,FALSE)*VLOOKUP(E45,总表!F:H,3,FALSE)*参数!$C$12/10</f>
        <v>#N/A</v>
      </c>
      <c r="M45" t="e">
        <f t="shared" si="28"/>
        <v>#N/A</v>
      </c>
    </row>
    <row r="46" spans="1:21" x14ac:dyDescent="0.2">
      <c r="A46">
        <f>装备强化24!AH46</f>
        <v>44</v>
      </c>
      <c r="B46">
        <f>装备强化24!AI46</f>
        <v>5</v>
      </c>
      <c r="C46">
        <f>装备强化24!AJ46</f>
        <v>16</v>
      </c>
      <c r="D46">
        <f t="shared" si="10"/>
        <v>4</v>
      </c>
      <c r="E46">
        <f>IFERROR(INDEX(主线!$A$3:$A$88,MATCH(A46,主线!$C$3:$C$88,0)),E45)</f>
        <v>7</v>
      </c>
      <c r="G46">
        <f>SUM($F$3:F46)</f>
        <v>15940</v>
      </c>
      <c r="H46">
        <f>VLOOKUP(E46,主线!A:AU,47,FALSE)*VLOOKUP(A46,总表!A:D,3,FALSE)*参数!$C$12/10</f>
        <v>1108640</v>
      </c>
      <c r="I46">
        <f t="shared" si="0"/>
        <v>19853600</v>
      </c>
      <c r="K46">
        <f>SUM($F$3:J46)</f>
        <v>275246960</v>
      </c>
      <c r="L46" t="e">
        <f>VLOOKUP(I46,主线!E:AY,47,FALSE)*VLOOKUP(E46,总表!F:H,3,FALSE)*参数!$C$12/10</f>
        <v>#N/A</v>
      </c>
      <c r="M46" t="e">
        <f t="shared" si="28"/>
        <v>#N/A</v>
      </c>
    </row>
    <row r="47" spans="1:21" x14ac:dyDescent="0.2">
      <c r="A47">
        <f>装备强化24!AH47</f>
        <v>45</v>
      </c>
      <c r="B47">
        <f>装备强化24!AI47</f>
        <v>5</v>
      </c>
      <c r="C47">
        <f>装备强化24!AJ47</f>
        <v>16</v>
      </c>
      <c r="D47">
        <f t="shared" si="10"/>
        <v>4</v>
      </c>
      <c r="E47">
        <f>IFERROR(INDEX(主线!$A$3:$A$88,MATCH(A47,主线!$C$3:$C$88,0)),E46)</f>
        <v>8</v>
      </c>
      <c r="G47">
        <f>SUM($F$3:F47)</f>
        <v>15940</v>
      </c>
      <c r="H47">
        <f>VLOOKUP(E47,主线!A:AU,47,FALSE)*VLOOKUP(A47,总表!A:D,3,FALSE)*参数!$C$12/10</f>
        <v>1133600</v>
      </c>
      <c r="I47">
        <f t="shared" si="0"/>
        <v>20987200</v>
      </c>
      <c r="K47">
        <f>SUM($F$3:J47)</f>
        <v>297383700</v>
      </c>
      <c r="L47" t="e">
        <f>VLOOKUP(I47,主线!E:AY,47,FALSE)*VLOOKUP(E47,总表!F:H,3,FALSE)*参数!$C$12/10</f>
        <v>#N/A</v>
      </c>
      <c r="M47" t="e">
        <f t="shared" si="28"/>
        <v>#N/A</v>
      </c>
    </row>
    <row r="48" spans="1:21" x14ac:dyDescent="0.2">
      <c r="A48">
        <f>装备强化24!AH48</f>
        <v>46</v>
      </c>
      <c r="B48">
        <f>装备强化24!AI48</f>
        <v>5</v>
      </c>
      <c r="C48">
        <f>装备强化24!AJ48</f>
        <v>16</v>
      </c>
      <c r="D48">
        <f t="shared" si="10"/>
        <v>4</v>
      </c>
      <c r="E48">
        <f>IFERROR(INDEX(主线!$A$3:$A$88,MATCH(A48,主线!$C$3:$C$88,0)),E47)</f>
        <v>8</v>
      </c>
      <c r="G48">
        <f>SUM($F$3:F48)</f>
        <v>15940</v>
      </c>
      <c r="H48">
        <f>VLOOKUP(E48,主线!A:AU,47,FALSE)*VLOOKUP(A48,总表!A:D,3,FALSE)*参数!$C$12/10</f>
        <v>1164800</v>
      </c>
      <c r="I48">
        <f t="shared" si="0"/>
        <v>22152000</v>
      </c>
      <c r="K48">
        <f>SUM($F$3:J48)</f>
        <v>320716440</v>
      </c>
      <c r="L48" t="e">
        <f>VLOOKUP(I48,主线!E:AY,47,FALSE)*VLOOKUP(E48,总表!F:H,3,FALSE)*参数!$C$12/10</f>
        <v>#N/A</v>
      </c>
      <c r="M48" t="e">
        <f t="shared" si="28"/>
        <v>#N/A</v>
      </c>
    </row>
    <row r="49" spans="1:13" x14ac:dyDescent="0.2">
      <c r="A49">
        <f>装备强化24!AH49</f>
        <v>47</v>
      </c>
      <c r="B49">
        <f>装备强化24!AI49</f>
        <v>5</v>
      </c>
      <c r="C49">
        <f>装备强化24!AJ49</f>
        <v>16</v>
      </c>
      <c r="D49">
        <f t="shared" si="10"/>
        <v>4</v>
      </c>
      <c r="E49">
        <f>IFERROR(INDEX(主线!$A$3:$A$88,MATCH(A49,主线!$C$3:$C$88,0)),E48)</f>
        <v>8</v>
      </c>
      <c r="G49">
        <f>SUM($F$3:F49)</f>
        <v>15940</v>
      </c>
      <c r="H49">
        <f>VLOOKUP(E49,主线!A:AU,47,FALSE)*VLOOKUP(A49,总表!A:D,3,FALSE)*参数!$C$12/10</f>
        <v>1202240</v>
      </c>
      <c r="I49">
        <f t="shared" si="0"/>
        <v>23354240</v>
      </c>
      <c r="K49">
        <f>SUM($F$3:J49)</f>
        <v>345288860</v>
      </c>
      <c r="L49" t="e">
        <f>VLOOKUP(I49,主线!E:AY,47,FALSE)*VLOOKUP(E49,总表!F:H,3,FALSE)*参数!$C$12/10</f>
        <v>#N/A</v>
      </c>
      <c r="M49" t="e">
        <f t="shared" si="28"/>
        <v>#N/A</v>
      </c>
    </row>
    <row r="50" spans="1:13" x14ac:dyDescent="0.2">
      <c r="A50">
        <f>装备强化24!AH50</f>
        <v>48</v>
      </c>
      <c r="B50">
        <f>装备强化24!AI50</f>
        <v>5</v>
      </c>
      <c r="C50">
        <f>装备强化24!AJ50</f>
        <v>16</v>
      </c>
      <c r="D50">
        <f t="shared" si="10"/>
        <v>4</v>
      </c>
      <c r="E50">
        <f>IFERROR(INDEX(主线!$A$3:$A$88,MATCH(A50,主线!$C$3:$C$88,0)),E49)</f>
        <v>8</v>
      </c>
      <c r="G50">
        <f>SUM($F$3:F50)</f>
        <v>15940</v>
      </c>
      <c r="H50">
        <f>VLOOKUP(E50,主线!A:AU,47,FALSE)*VLOOKUP(A50,总表!A:D,3,FALSE)*参数!$C$12/10</f>
        <v>1245920</v>
      </c>
      <c r="I50">
        <f t="shared" si="0"/>
        <v>24600160</v>
      </c>
      <c r="K50">
        <f>SUM($F$3:J50)</f>
        <v>371150880</v>
      </c>
      <c r="L50" t="e">
        <f>VLOOKUP(I50,主线!E:AY,47,FALSE)*VLOOKUP(E50,总表!F:H,3,FALSE)*参数!$C$12/10</f>
        <v>#N/A</v>
      </c>
      <c r="M50" t="e">
        <f t="shared" si="28"/>
        <v>#N/A</v>
      </c>
    </row>
    <row r="51" spans="1:13" x14ac:dyDescent="0.2">
      <c r="A51">
        <f>装备强化24!AH51</f>
        <v>49</v>
      </c>
      <c r="B51">
        <f>装备强化24!AI51</f>
        <v>5</v>
      </c>
      <c r="C51">
        <f>装备强化24!AJ51</f>
        <v>16</v>
      </c>
      <c r="D51">
        <f t="shared" si="10"/>
        <v>4</v>
      </c>
      <c r="E51">
        <f>IFERROR(INDEX(主线!$A$3:$A$88,MATCH(A51,主线!$C$3:$C$88,0)),E50)</f>
        <v>8</v>
      </c>
      <c r="G51">
        <f>SUM($F$3:F51)</f>
        <v>15940</v>
      </c>
      <c r="H51">
        <f>VLOOKUP(E51,主线!A:AU,47,FALSE)*VLOOKUP(A51,总表!A:D,3,FALSE)*参数!$C$12/10</f>
        <v>1295840</v>
      </c>
      <c r="I51">
        <f t="shared" si="0"/>
        <v>25896000</v>
      </c>
      <c r="K51">
        <f>SUM($F$3:J51)</f>
        <v>398358660</v>
      </c>
      <c r="L51" t="e">
        <f>VLOOKUP(I51,主线!E:AY,47,FALSE)*VLOOKUP(E51,总表!F:H,3,FALSE)*参数!$C$12/10</f>
        <v>#N/A</v>
      </c>
      <c r="M51" t="e">
        <f t="shared" si="28"/>
        <v>#N/A</v>
      </c>
    </row>
    <row r="52" spans="1:13" x14ac:dyDescent="0.2">
      <c r="A52">
        <f>装备强化24!AH52</f>
        <v>50</v>
      </c>
      <c r="B52">
        <f>装备强化24!AI52</f>
        <v>5</v>
      </c>
      <c r="C52">
        <f>装备强化24!AJ52</f>
        <v>16</v>
      </c>
      <c r="D52">
        <f t="shared" si="10"/>
        <v>4</v>
      </c>
      <c r="E52">
        <f>IFERROR(INDEX(主线!$A$3:$A$88,MATCH(A52,主线!$C$3:$C$88,0)),E51)</f>
        <v>8</v>
      </c>
      <c r="G52">
        <f>SUM($F$3:F52)</f>
        <v>15940</v>
      </c>
      <c r="H52">
        <f>VLOOKUP(E52,主线!A:AU,47,FALSE)*VLOOKUP(A52,总表!A:D,3,FALSE)*参数!$C$12/10</f>
        <v>1352000</v>
      </c>
      <c r="I52">
        <f t="shared" si="0"/>
        <v>27248000</v>
      </c>
      <c r="K52">
        <f>SUM($F$3:J52)</f>
        <v>426974600</v>
      </c>
      <c r="L52" t="e">
        <f>VLOOKUP(I52,主线!E:AY,47,FALSE)*VLOOKUP(E52,总表!F:H,3,FALSE)*参数!$C$12/10</f>
        <v>#N/A</v>
      </c>
      <c r="M52" t="e">
        <f t="shared" si="28"/>
        <v>#N/A</v>
      </c>
    </row>
    <row r="53" spans="1:13" x14ac:dyDescent="0.2">
      <c r="A53">
        <f>装备强化24!AH53</f>
        <v>51</v>
      </c>
      <c r="B53">
        <f>装备强化24!AI53</f>
        <v>5</v>
      </c>
      <c r="C53">
        <f>装备强化24!AJ53</f>
        <v>16</v>
      </c>
      <c r="D53">
        <f t="shared" si="10"/>
        <v>4</v>
      </c>
      <c r="E53">
        <f>IFERROR(INDEX(主线!$A$3:$A$88,MATCH(A53,主线!$C$3:$C$88,0)),E52)</f>
        <v>8</v>
      </c>
      <c r="G53">
        <f>SUM($F$3:F53)</f>
        <v>15940</v>
      </c>
      <c r="H53">
        <f>VLOOKUP(E53,主线!A:AU,47,FALSE)*VLOOKUP(A53,总表!A:D,3,FALSE)*参数!$C$12/10</f>
        <v>1497600</v>
      </c>
      <c r="I53">
        <f t="shared" si="0"/>
        <v>28745600</v>
      </c>
      <c r="K53">
        <f>SUM($F$3:J53)</f>
        <v>457233740</v>
      </c>
      <c r="L53" t="e">
        <f>VLOOKUP(I53,主线!E:AY,47,FALSE)*VLOOKUP(E53,总表!F:H,3,FALSE)*参数!$C$12/10</f>
        <v>#N/A</v>
      </c>
      <c r="M53" t="e">
        <f t="shared" si="28"/>
        <v>#N/A</v>
      </c>
    </row>
    <row r="54" spans="1:13" x14ac:dyDescent="0.2">
      <c r="A54">
        <f>装备强化24!AH54</f>
        <v>52</v>
      </c>
      <c r="B54">
        <f>装备强化24!AI54</f>
        <v>5</v>
      </c>
      <c r="C54">
        <f>装备强化24!AJ54</f>
        <v>16</v>
      </c>
      <c r="D54">
        <f t="shared" si="10"/>
        <v>4</v>
      </c>
      <c r="E54">
        <f>IFERROR(INDEX(主线!$A$3:$A$88,MATCH(A54,主线!$C$3:$C$88,0)),E53)</f>
        <v>9</v>
      </c>
      <c r="G54">
        <f>SUM($F$3:F54)</f>
        <v>15940</v>
      </c>
      <c r="H54">
        <f>VLOOKUP(E54,主线!A:AU,47,FALSE)*VLOOKUP(A54,总表!A:D,3,FALSE)*参数!$C$12/10</f>
        <v>1504880</v>
      </c>
      <c r="I54">
        <f t="shared" si="0"/>
        <v>30250480</v>
      </c>
      <c r="K54">
        <f>SUM($F$3:J54)</f>
        <v>489005040</v>
      </c>
      <c r="L54" t="e">
        <f>VLOOKUP(I54,主线!E:AY,47,FALSE)*VLOOKUP(E54,总表!F:H,3,FALSE)*参数!$C$12/10</f>
        <v>#N/A</v>
      </c>
      <c r="M54" t="e">
        <f t="shared" si="28"/>
        <v>#N/A</v>
      </c>
    </row>
    <row r="55" spans="1:13" x14ac:dyDescent="0.2">
      <c r="A55">
        <f>装备强化24!AH55</f>
        <v>53</v>
      </c>
      <c r="B55">
        <f>装备强化24!AI55</f>
        <v>5</v>
      </c>
      <c r="C55">
        <f>装备强化24!AJ55</f>
        <v>16</v>
      </c>
      <c r="D55">
        <f t="shared" si="10"/>
        <v>4</v>
      </c>
      <c r="E55">
        <f>IFERROR(INDEX(主线!$A$3:$A$88,MATCH(A55,主线!$C$3:$C$88,0)),E54)</f>
        <v>9</v>
      </c>
      <c r="G55">
        <f>SUM($F$3:F55)</f>
        <v>15940</v>
      </c>
      <c r="H55">
        <f>VLOOKUP(E55,主线!A:AU,47,FALSE)*VLOOKUP(A55,总表!A:D,3,FALSE)*参数!$C$12/10</f>
        <v>1519440</v>
      </c>
      <c r="I55">
        <f t="shared" si="0"/>
        <v>31769920</v>
      </c>
      <c r="K55">
        <f>SUM($F$3:J55)</f>
        <v>522310340</v>
      </c>
      <c r="L55" t="e">
        <f>VLOOKUP(I55,主线!E:AY,47,FALSE)*VLOOKUP(E55,总表!F:H,3,FALSE)*参数!$C$12/10</f>
        <v>#N/A</v>
      </c>
      <c r="M55" t="e">
        <f t="shared" si="28"/>
        <v>#N/A</v>
      </c>
    </row>
    <row r="56" spans="1:13" x14ac:dyDescent="0.2">
      <c r="A56">
        <f>装备强化24!AH56</f>
        <v>54</v>
      </c>
      <c r="B56">
        <f>装备强化24!AI56</f>
        <v>5</v>
      </c>
      <c r="C56">
        <f>装备强化24!AJ56</f>
        <v>16</v>
      </c>
      <c r="D56">
        <f t="shared" si="10"/>
        <v>4</v>
      </c>
      <c r="E56">
        <f>IFERROR(INDEX(主线!$A$3:$A$88,MATCH(A56,主线!$C$3:$C$88,0)),E55)</f>
        <v>9</v>
      </c>
      <c r="G56">
        <f>SUM($F$3:F56)</f>
        <v>15940</v>
      </c>
      <c r="H56">
        <f>VLOOKUP(E56,主线!A:AU,47,FALSE)*VLOOKUP(A56,总表!A:D,3,FALSE)*参数!$C$12/10</f>
        <v>1541280</v>
      </c>
      <c r="I56">
        <f t="shared" si="0"/>
        <v>33311200</v>
      </c>
      <c r="K56">
        <f>SUM($F$3:J56)</f>
        <v>557178760</v>
      </c>
      <c r="L56" t="e">
        <f>VLOOKUP(I56,主线!E:AY,47,FALSE)*VLOOKUP(E56,总表!F:H,3,FALSE)*参数!$C$12/10</f>
        <v>#N/A</v>
      </c>
      <c r="M56" t="e">
        <f t="shared" si="28"/>
        <v>#N/A</v>
      </c>
    </row>
    <row r="57" spans="1:13" x14ac:dyDescent="0.2">
      <c r="A57">
        <f>装备强化24!AH57</f>
        <v>55</v>
      </c>
      <c r="B57">
        <f>装备强化24!AI57</f>
        <v>5</v>
      </c>
      <c r="C57">
        <f>装备强化24!AJ57</f>
        <v>16</v>
      </c>
      <c r="D57">
        <f t="shared" si="10"/>
        <v>4</v>
      </c>
      <c r="E57">
        <f>IFERROR(INDEX(主线!$A$3:$A$88,MATCH(A57,主线!$C$3:$C$88,0)),E56)</f>
        <v>9</v>
      </c>
      <c r="G57">
        <f>SUM($F$3:F57)</f>
        <v>15940</v>
      </c>
      <c r="H57">
        <f>VLOOKUP(E57,主线!A:AU,47,FALSE)*VLOOKUP(A57,总表!A:D,3,FALSE)*参数!$C$12/10</f>
        <v>1570400</v>
      </c>
      <c r="I57">
        <f t="shared" si="0"/>
        <v>34881600</v>
      </c>
      <c r="K57">
        <f>SUM($F$3:J57)</f>
        <v>593646700</v>
      </c>
      <c r="L57" t="e">
        <f>VLOOKUP(I57,主线!E:AY,47,FALSE)*VLOOKUP(E57,总表!F:H,3,FALSE)*参数!$C$12/10</f>
        <v>#N/A</v>
      </c>
      <c r="M57" t="e">
        <f t="shared" si="28"/>
        <v>#N/A</v>
      </c>
    </row>
    <row r="58" spans="1:13" x14ac:dyDescent="0.2">
      <c r="A58">
        <f>装备强化24!AH58</f>
        <v>56</v>
      </c>
      <c r="B58">
        <f>装备强化24!AI58</f>
        <v>5</v>
      </c>
      <c r="C58">
        <f>装备强化24!AJ58</f>
        <v>16</v>
      </c>
      <c r="D58">
        <f t="shared" si="10"/>
        <v>4</v>
      </c>
      <c r="E58">
        <f>IFERROR(INDEX(主线!$A$3:$A$88,MATCH(A58,主线!$C$3:$C$88,0)),E57)</f>
        <v>9</v>
      </c>
      <c r="G58">
        <f>SUM($F$3:F58)</f>
        <v>15940</v>
      </c>
      <c r="H58">
        <f>VLOOKUP(E58,主线!A:AU,47,FALSE)*VLOOKUP(A58,总表!A:D,3,FALSE)*参数!$C$12/10</f>
        <v>1606800</v>
      </c>
      <c r="I58">
        <f t="shared" si="0"/>
        <v>36488400</v>
      </c>
      <c r="K58">
        <f>SUM($F$3:J58)</f>
        <v>631757840</v>
      </c>
      <c r="L58" t="e">
        <f>VLOOKUP(I58,主线!E:AY,47,FALSE)*VLOOKUP(E58,总表!F:H,3,FALSE)*参数!$C$12/10</f>
        <v>#N/A</v>
      </c>
      <c r="M58" t="e">
        <f t="shared" si="28"/>
        <v>#N/A</v>
      </c>
    </row>
    <row r="59" spans="1:13" x14ac:dyDescent="0.2">
      <c r="A59">
        <f>装备强化24!AH59</f>
        <v>57</v>
      </c>
      <c r="B59">
        <f>装备强化24!AI59</f>
        <v>5</v>
      </c>
      <c r="C59">
        <f>装备强化24!AJ59</f>
        <v>16</v>
      </c>
      <c r="D59">
        <f t="shared" si="10"/>
        <v>4</v>
      </c>
      <c r="E59">
        <f>IFERROR(INDEX(主线!$A$3:$A$88,MATCH(A59,主线!$C$3:$C$88,0)),E58)</f>
        <v>9</v>
      </c>
      <c r="G59">
        <f>SUM($F$3:F59)</f>
        <v>15940</v>
      </c>
      <c r="H59">
        <f>VLOOKUP(E59,主线!A:AU,47,FALSE)*VLOOKUP(A59,总表!A:D,3,FALSE)*参数!$C$12/10</f>
        <v>1650480</v>
      </c>
      <c r="I59">
        <f t="shared" si="0"/>
        <v>38138880</v>
      </c>
      <c r="K59">
        <f>SUM($F$3:J59)</f>
        <v>671563140</v>
      </c>
      <c r="L59" t="e">
        <f>VLOOKUP(I59,主线!E:AY,47,FALSE)*VLOOKUP(E59,总表!F:H,3,FALSE)*参数!$C$12/10</f>
        <v>#N/A</v>
      </c>
      <c r="M59" t="e">
        <f t="shared" si="28"/>
        <v>#N/A</v>
      </c>
    </row>
    <row r="60" spans="1:13" x14ac:dyDescent="0.2">
      <c r="A60">
        <f>装备强化24!AH60</f>
        <v>58</v>
      </c>
      <c r="B60">
        <f>装备强化24!AI60</f>
        <v>5</v>
      </c>
      <c r="C60">
        <f>装备强化24!AJ60</f>
        <v>16</v>
      </c>
      <c r="D60">
        <f t="shared" si="10"/>
        <v>4</v>
      </c>
      <c r="E60">
        <f>IFERROR(INDEX(主线!$A$3:$A$88,MATCH(A60,主线!$C$3:$C$88,0)),E59)</f>
        <v>9</v>
      </c>
      <c r="G60">
        <f>SUM($F$3:F60)</f>
        <v>15940</v>
      </c>
      <c r="H60">
        <f>VLOOKUP(E60,主线!A:AU,47,FALSE)*VLOOKUP(A60,总表!A:D,3,FALSE)*参数!$C$12/10</f>
        <v>1701440</v>
      </c>
      <c r="I60">
        <f t="shared" si="0"/>
        <v>39840320</v>
      </c>
      <c r="K60">
        <f>SUM($F$3:J60)</f>
        <v>713120840</v>
      </c>
      <c r="L60" t="e">
        <f>VLOOKUP(I60,主线!E:AY,47,FALSE)*VLOOKUP(E60,总表!F:H,3,FALSE)*参数!$C$12/10</f>
        <v>#N/A</v>
      </c>
      <c r="M60" t="e">
        <f t="shared" si="28"/>
        <v>#N/A</v>
      </c>
    </row>
    <row r="61" spans="1:13" x14ac:dyDescent="0.2">
      <c r="A61">
        <f>装备强化24!AH61</f>
        <v>59</v>
      </c>
      <c r="B61">
        <f>装备强化24!AI61</f>
        <v>5</v>
      </c>
      <c r="C61">
        <f>装备强化24!AJ61</f>
        <v>16</v>
      </c>
      <c r="D61">
        <f t="shared" si="10"/>
        <v>4</v>
      </c>
      <c r="E61">
        <f>IFERROR(INDEX(主线!$A$3:$A$88,MATCH(A61,主线!$C$3:$C$88,0)),E60)</f>
        <v>9</v>
      </c>
      <c r="G61">
        <f>SUM($F$3:F61)</f>
        <v>15940</v>
      </c>
      <c r="H61">
        <f>VLOOKUP(E61,主线!A:AU,47,FALSE)*VLOOKUP(A61,总表!A:D,3,FALSE)*参数!$C$12/10</f>
        <v>1759680</v>
      </c>
      <c r="I61">
        <f t="shared" si="0"/>
        <v>41600000</v>
      </c>
      <c r="K61">
        <f>SUM($F$3:J61)</f>
        <v>756496460</v>
      </c>
      <c r="L61" t="e">
        <f>VLOOKUP(I61,主线!E:AY,47,FALSE)*VLOOKUP(E61,总表!F:H,3,FALSE)*参数!$C$12/10</f>
        <v>#N/A</v>
      </c>
      <c r="M61" t="e">
        <f t="shared" si="28"/>
        <v>#N/A</v>
      </c>
    </row>
    <row r="62" spans="1:13" x14ac:dyDescent="0.2">
      <c r="A62">
        <f>装备强化24!AH62</f>
        <v>60</v>
      </c>
      <c r="B62">
        <f>装备强化24!AI62</f>
        <v>5</v>
      </c>
      <c r="C62">
        <f>装备强化24!AJ62</f>
        <v>20</v>
      </c>
      <c r="D62">
        <f t="shared" si="10"/>
        <v>5</v>
      </c>
      <c r="E62">
        <f>IFERROR(INDEX(主线!$A$3:$A$88,MATCH(A62,主线!$C$3:$C$88,0)),E61)</f>
        <v>9</v>
      </c>
      <c r="F62">
        <f t="array" ref="F62">INDEX($S$8:$S$37,MATCH($B62&amp;$D62,$P$8:$P$37&amp;$Q$8:$Q$37,0))</f>
        <v>32000</v>
      </c>
      <c r="G62">
        <f>SUM($F$3:F62)</f>
        <v>47940</v>
      </c>
      <c r="H62">
        <f>VLOOKUP(E62,主线!A:AU,47,FALSE)*VLOOKUP(A62,总表!A:D,3,FALSE)*参数!$C$12/10</f>
        <v>1825200</v>
      </c>
      <c r="I62">
        <f t="shared" si="0"/>
        <v>43425200</v>
      </c>
      <c r="J62">
        <f t="array" ref="J62">INDEX($S$8:$S$37,MATCH($B62&amp;$D62,$P$8:$P$37&amp;$Q$8:$Q$37,0))</f>
        <v>32000</v>
      </c>
      <c r="K62">
        <f>SUM($F$3:J62)</f>
        <v>801858800</v>
      </c>
      <c r="L62" t="e">
        <f>VLOOKUP(I62,主线!E:AY,47,FALSE)*VLOOKUP(E62,总表!F:H,3,FALSE)*参数!$C$12/10</f>
        <v>#N/A</v>
      </c>
      <c r="M62" t="e">
        <f t="shared" si="28"/>
        <v>#N/A</v>
      </c>
    </row>
    <row r="63" spans="1:13" x14ac:dyDescent="0.2">
      <c r="A63">
        <f>装备强化24!AH63</f>
        <v>61</v>
      </c>
      <c r="B63">
        <f>装备强化24!AI63</f>
        <v>5</v>
      </c>
      <c r="C63">
        <f>装备强化24!AJ63</f>
        <v>20</v>
      </c>
      <c r="D63">
        <f t="shared" si="10"/>
        <v>5</v>
      </c>
      <c r="E63">
        <f>IFERROR(INDEX(主线!$A$3:$A$88,MATCH(A63,主线!$C$3:$C$88,0)),E62)</f>
        <v>9</v>
      </c>
      <c r="G63">
        <f>SUM($F$3:F63)</f>
        <v>47940</v>
      </c>
      <c r="H63">
        <f>VLOOKUP(E63,主线!A:AU,47,FALSE)*VLOOKUP(A63,总表!A:D,3,FALSE)*参数!$C$12/10</f>
        <v>1991600</v>
      </c>
      <c r="I63">
        <f t="shared" si="0"/>
        <v>45416800</v>
      </c>
      <c r="K63">
        <f>SUM($F$3:J63)</f>
        <v>849315140</v>
      </c>
      <c r="L63" t="e">
        <f>VLOOKUP(I63,主线!E:AY,47,FALSE)*VLOOKUP(E63,总表!F:H,3,FALSE)*参数!$C$12/10</f>
        <v>#N/A</v>
      </c>
      <c r="M63" t="e">
        <f t="shared" si="28"/>
        <v>#N/A</v>
      </c>
    </row>
    <row r="64" spans="1:13" x14ac:dyDescent="0.2">
      <c r="A64">
        <f>装备强化24!AH64</f>
        <v>62</v>
      </c>
      <c r="B64">
        <f>装备强化24!AI64</f>
        <v>5</v>
      </c>
      <c r="C64">
        <f>装备强化24!AJ64</f>
        <v>20</v>
      </c>
      <c r="D64">
        <f t="shared" si="10"/>
        <v>5</v>
      </c>
      <c r="E64">
        <f>IFERROR(INDEX(主线!$A$3:$A$88,MATCH(A64,主线!$C$3:$C$88,0)),E63)</f>
        <v>9</v>
      </c>
      <c r="G64">
        <f>SUM($F$3:F64)</f>
        <v>47940</v>
      </c>
      <c r="H64">
        <f>VLOOKUP(E64,主线!A:AU,47,FALSE)*VLOOKUP(A64,总表!A:D,3,FALSE)*参数!$C$12/10</f>
        <v>1999920</v>
      </c>
      <c r="I64">
        <f t="shared" si="0"/>
        <v>47416720</v>
      </c>
      <c r="K64">
        <f>SUM($F$3:J64)</f>
        <v>898779720</v>
      </c>
      <c r="L64" t="e">
        <f>VLOOKUP(I64,主线!E:AY,47,FALSE)*VLOOKUP(E64,总表!F:H,3,FALSE)*参数!$C$12/10</f>
        <v>#N/A</v>
      </c>
      <c r="M64" t="e">
        <f t="shared" si="28"/>
        <v>#N/A</v>
      </c>
    </row>
    <row r="65" spans="1:13" x14ac:dyDescent="0.2">
      <c r="A65">
        <f>装备强化24!AH65</f>
        <v>63</v>
      </c>
      <c r="B65">
        <f>装备强化24!AI65</f>
        <v>5</v>
      </c>
      <c r="C65">
        <f>装备强化24!AJ65</f>
        <v>20</v>
      </c>
      <c r="D65">
        <f t="shared" si="10"/>
        <v>5</v>
      </c>
      <c r="E65">
        <f>IFERROR(INDEX(主线!$A$3:$A$88,MATCH(A65,主线!$C$3:$C$88,0)),E64)</f>
        <v>9</v>
      </c>
      <c r="G65">
        <f>SUM($F$3:F65)</f>
        <v>47940</v>
      </c>
      <c r="H65">
        <f>VLOOKUP(E65,主线!A:AU,47,FALSE)*VLOOKUP(A65,总表!A:D,3,FALSE)*参数!$C$12/10</f>
        <v>2016560</v>
      </c>
      <c r="I65">
        <f t="shared" si="0"/>
        <v>49433280</v>
      </c>
      <c r="K65">
        <f>SUM($F$3:J65)</f>
        <v>950277500</v>
      </c>
      <c r="L65" t="e">
        <f>VLOOKUP(I65,主线!E:AY,47,FALSE)*VLOOKUP(E65,总表!F:H,3,FALSE)*参数!$C$12/10</f>
        <v>#N/A</v>
      </c>
      <c r="M65" t="e">
        <f t="shared" si="28"/>
        <v>#N/A</v>
      </c>
    </row>
    <row r="66" spans="1:13" x14ac:dyDescent="0.2">
      <c r="A66">
        <f>装备强化24!AH66</f>
        <v>64</v>
      </c>
      <c r="B66">
        <f>装备强化24!AI66</f>
        <v>5</v>
      </c>
      <c r="C66">
        <f>装备强化24!AJ66</f>
        <v>20</v>
      </c>
      <c r="D66">
        <f t="shared" si="10"/>
        <v>5</v>
      </c>
      <c r="E66">
        <f>IFERROR(INDEX(主线!$A$3:$A$88,MATCH(A66,主线!$C$3:$C$88,0)),E65)</f>
        <v>9</v>
      </c>
      <c r="G66">
        <f>SUM($F$3:F66)</f>
        <v>47940</v>
      </c>
      <c r="H66">
        <f>VLOOKUP(E66,主线!A:AU,47,FALSE)*VLOOKUP(A66,总表!A:D,3,FALSE)*参数!$C$12/10</f>
        <v>2041520</v>
      </c>
      <c r="I66">
        <f t="shared" si="0"/>
        <v>51474800</v>
      </c>
      <c r="K66">
        <f>SUM($F$3:J66)</f>
        <v>1003841760</v>
      </c>
      <c r="L66" t="e">
        <f>VLOOKUP(I66,主线!E:AY,47,FALSE)*VLOOKUP(E66,总表!F:H,3,FALSE)*参数!$C$12/10</f>
        <v>#N/A</v>
      </c>
      <c r="M66" t="e">
        <f t="shared" si="28"/>
        <v>#N/A</v>
      </c>
    </row>
    <row r="67" spans="1:13" x14ac:dyDescent="0.2">
      <c r="A67">
        <f>装备强化24!AH67</f>
        <v>65</v>
      </c>
      <c r="B67">
        <f>装备强化24!AI67</f>
        <v>5</v>
      </c>
      <c r="C67">
        <f>装备强化24!AJ67</f>
        <v>20</v>
      </c>
      <c r="D67">
        <f t="shared" si="10"/>
        <v>5</v>
      </c>
      <c r="E67">
        <f>IFERROR(INDEX(主线!$A$3:$A$88,MATCH(A67,主线!$C$3:$C$88,0)),E66)</f>
        <v>9</v>
      </c>
      <c r="G67">
        <f>SUM($F$3:F67)</f>
        <v>47940</v>
      </c>
      <c r="H67">
        <f>VLOOKUP(E67,主线!A:AU,47,FALSE)*VLOOKUP(A67,总表!A:D,3,FALSE)*参数!$C$12/10</f>
        <v>2074800</v>
      </c>
      <c r="I67">
        <f t="shared" si="0"/>
        <v>53549600</v>
      </c>
      <c r="K67">
        <f>SUM($F$3:J67)</f>
        <v>1059514100</v>
      </c>
      <c r="L67" t="e">
        <f>VLOOKUP(I67,主线!E:AY,47,FALSE)*VLOOKUP(E67,总表!F:H,3,FALSE)*参数!$C$12/10</f>
        <v>#N/A</v>
      </c>
      <c r="M67" t="e">
        <f t="shared" si="28"/>
        <v>#N/A</v>
      </c>
    </row>
    <row r="68" spans="1:13" x14ac:dyDescent="0.2">
      <c r="A68">
        <f>装备强化24!AH68</f>
        <v>66</v>
      </c>
      <c r="B68">
        <f>装备强化24!AI68</f>
        <v>5</v>
      </c>
      <c r="C68">
        <f>装备强化24!AJ68</f>
        <v>20</v>
      </c>
      <c r="D68">
        <f t="shared" si="10"/>
        <v>5</v>
      </c>
      <c r="E68">
        <f>IFERROR(INDEX(主线!$A$3:$A$88,MATCH(A68,主线!$C$3:$C$88,0)),E67)</f>
        <v>9</v>
      </c>
      <c r="G68">
        <f>SUM($F$3:F68)</f>
        <v>47940</v>
      </c>
      <c r="H68">
        <f>VLOOKUP(E68,主线!A:AU,47,FALSE)*VLOOKUP(A68,总表!A:D,3,FALSE)*参数!$C$12/10</f>
        <v>2116400</v>
      </c>
      <c r="I68">
        <f t="shared" si="0"/>
        <v>55666000</v>
      </c>
      <c r="K68">
        <f>SUM($F$3:J68)</f>
        <v>1117344440</v>
      </c>
      <c r="L68" t="e">
        <f>VLOOKUP(I68,主线!E:AY,47,FALSE)*VLOOKUP(E68,总表!F:H,3,FALSE)*参数!$C$12/10</f>
        <v>#N/A</v>
      </c>
      <c r="M68" t="e">
        <f t="shared" si="28"/>
        <v>#N/A</v>
      </c>
    </row>
    <row r="69" spans="1:13" x14ac:dyDescent="0.2">
      <c r="A69">
        <f>装备强化24!AH69</f>
        <v>67</v>
      </c>
      <c r="B69">
        <f>装备强化24!AI69</f>
        <v>5</v>
      </c>
      <c r="C69">
        <f>装备强化24!AJ69</f>
        <v>20</v>
      </c>
      <c r="D69">
        <f t="shared" si="10"/>
        <v>5</v>
      </c>
      <c r="E69">
        <f>IFERROR(INDEX(主线!$A$3:$A$88,MATCH(A69,主线!$C$3:$C$88,0)),E68)</f>
        <v>9</v>
      </c>
      <c r="G69">
        <f>SUM($F$3:F69)</f>
        <v>47940</v>
      </c>
      <c r="H69">
        <f>VLOOKUP(E69,主线!A:AU,47,FALSE)*VLOOKUP(A69,总表!A:D,3,FALSE)*参数!$C$12/10</f>
        <v>2166320</v>
      </c>
      <c r="I69">
        <f t="shared" ref="I69:I102" si="29">I68+H69</f>
        <v>57832320</v>
      </c>
      <c r="K69">
        <f>SUM($F$3:J69)</f>
        <v>1177391020</v>
      </c>
      <c r="L69" t="e">
        <f>VLOOKUP(I69,主线!E:AY,47,FALSE)*VLOOKUP(E69,总表!F:H,3,FALSE)*参数!$C$12/10</f>
        <v>#N/A</v>
      </c>
      <c r="M69" t="e">
        <f t="shared" ref="M69:M102" si="30">M68+L69</f>
        <v>#N/A</v>
      </c>
    </row>
    <row r="70" spans="1:13" x14ac:dyDescent="0.2">
      <c r="A70">
        <f>装备强化24!AH70</f>
        <v>68</v>
      </c>
      <c r="B70">
        <f>装备强化24!AI70</f>
        <v>5</v>
      </c>
      <c r="C70">
        <f>装备强化24!AJ70</f>
        <v>20</v>
      </c>
      <c r="D70">
        <f t="shared" si="10"/>
        <v>5</v>
      </c>
      <c r="E70">
        <f>IFERROR(INDEX(主线!$A$3:$A$88,MATCH(A70,主线!$C$3:$C$88,0)),E69)</f>
        <v>9</v>
      </c>
      <c r="G70">
        <f>SUM($F$3:F70)</f>
        <v>47940</v>
      </c>
      <c r="H70">
        <f>VLOOKUP(E70,主线!A:AU,47,FALSE)*VLOOKUP(A70,总表!A:D,3,FALSE)*参数!$C$12/10</f>
        <v>2224560</v>
      </c>
      <c r="I70">
        <f t="shared" si="29"/>
        <v>60056880</v>
      </c>
      <c r="K70">
        <f>SUM($F$3:J70)</f>
        <v>1239720400</v>
      </c>
      <c r="L70" t="e">
        <f>VLOOKUP(I70,主线!E:AY,47,FALSE)*VLOOKUP(E70,总表!F:H,3,FALSE)*参数!$C$12/10</f>
        <v>#N/A</v>
      </c>
      <c r="M70" t="e">
        <f t="shared" si="30"/>
        <v>#N/A</v>
      </c>
    </row>
    <row r="71" spans="1:13" x14ac:dyDescent="0.2">
      <c r="A71">
        <f>装备强化24!AH71</f>
        <v>69</v>
      </c>
      <c r="B71">
        <f>装备强化24!AI71</f>
        <v>5</v>
      </c>
      <c r="C71">
        <f>装备强化24!AJ71</f>
        <v>20</v>
      </c>
      <c r="D71">
        <f t="shared" si="10"/>
        <v>5</v>
      </c>
      <c r="E71">
        <f>IFERROR(INDEX(主线!$A$3:$A$88,MATCH(A71,主线!$C$3:$C$88,0)),E70)</f>
        <v>9</v>
      </c>
      <c r="G71">
        <f>SUM($F$3:F71)</f>
        <v>47940</v>
      </c>
      <c r="H71">
        <f>VLOOKUP(E71,主线!A:AU,47,FALSE)*VLOOKUP(A71,总表!A:D,3,FALSE)*参数!$C$12/10</f>
        <v>2291120</v>
      </c>
      <c r="I71">
        <f t="shared" si="29"/>
        <v>62348000</v>
      </c>
      <c r="K71">
        <f>SUM($F$3:J71)</f>
        <v>1304407460</v>
      </c>
      <c r="L71" t="e">
        <f>VLOOKUP(I71,主线!E:AY,47,FALSE)*VLOOKUP(E71,总表!F:H,3,FALSE)*参数!$C$12/10</f>
        <v>#N/A</v>
      </c>
      <c r="M71" t="e">
        <f t="shared" si="30"/>
        <v>#N/A</v>
      </c>
    </row>
    <row r="72" spans="1:13" x14ac:dyDescent="0.2">
      <c r="A72">
        <f>装备强化24!AH72</f>
        <v>70</v>
      </c>
      <c r="B72">
        <f>装备强化24!AI72</f>
        <v>5</v>
      </c>
      <c r="C72">
        <f>装备强化24!AJ72</f>
        <v>20</v>
      </c>
      <c r="D72">
        <f t="shared" si="10"/>
        <v>5</v>
      </c>
      <c r="E72">
        <f>IFERROR(INDEX(主线!$A$3:$A$88,MATCH(A72,主线!$C$3:$C$88,0)),E71)</f>
        <v>9</v>
      </c>
      <c r="G72">
        <f>SUM($F$3:F72)</f>
        <v>47940</v>
      </c>
      <c r="H72">
        <f>VLOOKUP(E72,主线!A:AU,47,FALSE)*VLOOKUP(A72,总表!A:D,3,FALSE)*参数!$C$12/10</f>
        <v>2366000</v>
      </c>
      <c r="I72">
        <f t="shared" si="29"/>
        <v>64714000</v>
      </c>
      <c r="K72">
        <f>SUM($F$3:J72)</f>
        <v>1371535400</v>
      </c>
      <c r="L72" t="e">
        <f>VLOOKUP(I72,主线!E:AY,47,FALSE)*VLOOKUP(E72,总表!F:H,3,FALSE)*参数!$C$12/10</f>
        <v>#N/A</v>
      </c>
      <c r="M72" t="e">
        <f t="shared" si="30"/>
        <v>#N/A</v>
      </c>
    </row>
    <row r="73" spans="1:13" x14ac:dyDescent="0.2">
      <c r="A73">
        <f>装备强化24!AH73</f>
        <v>71</v>
      </c>
      <c r="B73">
        <f>装备强化24!AI73</f>
        <v>5</v>
      </c>
      <c r="C73">
        <f>装备强化24!AJ73</f>
        <v>20</v>
      </c>
      <c r="D73">
        <f t="shared" si="10"/>
        <v>5</v>
      </c>
      <c r="E73">
        <f>IFERROR(INDEX(主线!$A$3:$A$88,MATCH(A73,主线!$C$3:$C$88,0)),E72)</f>
        <v>9</v>
      </c>
      <c r="G73">
        <f>SUM($F$3:F73)</f>
        <v>47940</v>
      </c>
      <c r="H73">
        <f>VLOOKUP(E73,主线!A:AU,47,FALSE)*VLOOKUP(A73,总表!A:D,3,FALSE)*参数!$C$12/10</f>
        <v>2553200</v>
      </c>
      <c r="I73">
        <f t="shared" si="29"/>
        <v>67267200</v>
      </c>
      <c r="K73">
        <f>SUM($F$3:J73)</f>
        <v>1441403740</v>
      </c>
      <c r="L73" t="e">
        <f>VLOOKUP(I73,主线!E:AY,47,FALSE)*VLOOKUP(E73,总表!F:H,3,FALSE)*参数!$C$12/10</f>
        <v>#N/A</v>
      </c>
      <c r="M73" t="e">
        <f t="shared" si="30"/>
        <v>#N/A</v>
      </c>
    </row>
    <row r="74" spans="1:13" x14ac:dyDescent="0.2">
      <c r="A74">
        <f>装备强化24!AH74</f>
        <v>72</v>
      </c>
      <c r="B74">
        <f>装备强化24!AI74</f>
        <v>5</v>
      </c>
      <c r="C74">
        <f>装备强化24!AJ74</f>
        <v>20</v>
      </c>
      <c r="D74">
        <f t="shared" si="10"/>
        <v>5</v>
      </c>
      <c r="E74">
        <f>IFERROR(INDEX(主线!$A$3:$A$88,MATCH(A74,主线!$C$3:$C$88,0)),E73)</f>
        <v>9</v>
      </c>
      <c r="G74">
        <f>SUM($F$3:F74)</f>
        <v>47940</v>
      </c>
      <c r="H74">
        <f>VLOOKUP(E74,主线!A:AU,47,FALSE)*VLOOKUP(A74,总表!A:D,3,FALSE)*参数!$C$12/10</f>
        <v>2562560</v>
      </c>
      <c r="I74">
        <f t="shared" si="29"/>
        <v>69829760</v>
      </c>
      <c r="K74">
        <f>SUM($F$3:J74)</f>
        <v>1513844000</v>
      </c>
      <c r="L74" t="e">
        <f>VLOOKUP(I74,主线!E:AY,47,FALSE)*VLOOKUP(E74,总表!F:H,3,FALSE)*参数!$C$12/10</f>
        <v>#N/A</v>
      </c>
      <c r="M74" t="e">
        <f t="shared" si="30"/>
        <v>#N/A</v>
      </c>
    </row>
    <row r="75" spans="1:13" x14ac:dyDescent="0.2">
      <c r="A75">
        <f>装备强化24!AH75</f>
        <v>73</v>
      </c>
      <c r="B75">
        <f>装备强化24!AI75</f>
        <v>5</v>
      </c>
      <c r="C75">
        <f>装备强化24!AJ75</f>
        <v>20</v>
      </c>
      <c r="D75">
        <f t="shared" si="10"/>
        <v>5</v>
      </c>
      <c r="E75">
        <f>IFERROR(INDEX(主线!$A$3:$A$88,MATCH(A75,主线!$C$3:$C$88,0)),E74)</f>
        <v>9</v>
      </c>
      <c r="G75">
        <f>SUM($F$3:F75)</f>
        <v>47940</v>
      </c>
      <c r="H75">
        <f>VLOOKUP(E75,主线!A:AU,47,FALSE)*VLOOKUP(A75,总表!A:D,3,FALSE)*参数!$C$12/10</f>
        <v>2581280</v>
      </c>
      <c r="I75">
        <f t="shared" si="29"/>
        <v>72411040</v>
      </c>
      <c r="K75">
        <f>SUM($F$3:J75)</f>
        <v>1588884260</v>
      </c>
      <c r="L75" t="e">
        <f>VLOOKUP(I75,主线!E:AY,47,FALSE)*VLOOKUP(E75,总表!F:H,3,FALSE)*参数!$C$12/10</f>
        <v>#N/A</v>
      </c>
      <c r="M75" t="e">
        <f t="shared" si="30"/>
        <v>#N/A</v>
      </c>
    </row>
    <row r="76" spans="1:13" x14ac:dyDescent="0.2">
      <c r="A76">
        <f>装备强化24!AH76</f>
        <v>74</v>
      </c>
      <c r="B76">
        <f>装备强化24!AI76</f>
        <v>5</v>
      </c>
      <c r="C76">
        <f>装备强化24!AJ76</f>
        <v>20</v>
      </c>
      <c r="D76">
        <f t="shared" si="10"/>
        <v>5</v>
      </c>
      <c r="E76">
        <f>IFERROR(INDEX(主线!$A$3:$A$88,MATCH(A76,主线!$C$3:$C$88,0)),E75)</f>
        <v>9</v>
      </c>
      <c r="G76">
        <f>SUM($F$3:F76)</f>
        <v>47940</v>
      </c>
      <c r="H76">
        <f>VLOOKUP(E76,主线!A:AU,47,FALSE)*VLOOKUP(A76,总表!A:D,3,FALSE)*参数!$C$12/10</f>
        <v>2609360</v>
      </c>
      <c r="I76">
        <f t="shared" si="29"/>
        <v>75020400</v>
      </c>
      <c r="K76">
        <f>SUM($F$3:J76)</f>
        <v>1666561960</v>
      </c>
      <c r="L76" t="e">
        <f>VLOOKUP(I76,主线!E:AY,47,FALSE)*VLOOKUP(E76,总表!F:H,3,FALSE)*参数!$C$12/10</f>
        <v>#N/A</v>
      </c>
      <c r="M76" t="e">
        <f t="shared" si="30"/>
        <v>#N/A</v>
      </c>
    </row>
    <row r="77" spans="1:13" x14ac:dyDescent="0.2">
      <c r="A77">
        <f>装备强化24!AH77</f>
        <v>75</v>
      </c>
      <c r="B77">
        <f>装备强化24!AI77</f>
        <v>5</v>
      </c>
      <c r="C77">
        <f>装备强化24!AJ77</f>
        <v>20</v>
      </c>
      <c r="D77">
        <f t="shared" si="10"/>
        <v>5</v>
      </c>
      <c r="E77">
        <f>IFERROR(INDEX(主线!$A$3:$A$88,MATCH(A77,主线!$C$3:$C$88,0)),E76)</f>
        <v>9</v>
      </c>
      <c r="G77">
        <f>SUM($F$3:F77)</f>
        <v>47940</v>
      </c>
      <c r="H77">
        <f>VLOOKUP(E77,主线!A:AU,47,FALSE)*VLOOKUP(A77,总表!A:D,3,FALSE)*参数!$C$12/10</f>
        <v>2646800</v>
      </c>
      <c r="I77">
        <f t="shared" si="29"/>
        <v>77667200</v>
      </c>
      <c r="K77">
        <f>SUM($F$3:J77)</f>
        <v>1746923900</v>
      </c>
      <c r="L77" t="e">
        <f>VLOOKUP(I77,主线!E:AY,47,FALSE)*VLOOKUP(E77,总表!F:H,3,FALSE)*参数!$C$12/10</f>
        <v>#N/A</v>
      </c>
      <c r="M77" t="e">
        <f t="shared" si="30"/>
        <v>#N/A</v>
      </c>
    </row>
    <row r="78" spans="1:13" x14ac:dyDescent="0.2">
      <c r="A78">
        <f>装备强化24!AH78</f>
        <v>76</v>
      </c>
      <c r="B78">
        <f>装备强化24!AI78</f>
        <v>5</v>
      </c>
      <c r="C78">
        <f>装备强化24!AJ78</f>
        <v>20</v>
      </c>
      <c r="D78">
        <f t="shared" si="10"/>
        <v>5</v>
      </c>
      <c r="E78">
        <f>IFERROR(INDEX(主线!$A$3:$A$88,MATCH(A78,主线!$C$3:$C$88,0)),E77)</f>
        <v>9</v>
      </c>
      <c r="G78">
        <f>SUM($F$3:F78)</f>
        <v>47940</v>
      </c>
      <c r="H78">
        <f>VLOOKUP(E78,主线!A:AU,47,FALSE)*VLOOKUP(A78,总表!A:D,3,FALSE)*参数!$C$12/10</f>
        <v>2693600</v>
      </c>
      <c r="I78">
        <f t="shared" si="29"/>
        <v>80360800</v>
      </c>
      <c r="K78">
        <f>SUM($F$3:J78)</f>
        <v>1830026240</v>
      </c>
      <c r="L78" t="e">
        <f>VLOOKUP(I78,主线!E:AY,47,FALSE)*VLOOKUP(E78,总表!F:H,3,FALSE)*参数!$C$12/10</f>
        <v>#N/A</v>
      </c>
      <c r="M78" t="e">
        <f t="shared" si="30"/>
        <v>#N/A</v>
      </c>
    </row>
    <row r="79" spans="1:13" x14ac:dyDescent="0.2">
      <c r="A79">
        <f>装备强化24!AH79</f>
        <v>77</v>
      </c>
      <c r="B79">
        <f>装备强化24!AI79</f>
        <v>5</v>
      </c>
      <c r="C79">
        <f>装备强化24!AJ79</f>
        <v>20</v>
      </c>
      <c r="D79">
        <f t="shared" si="10"/>
        <v>5</v>
      </c>
      <c r="E79">
        <f>IFERROR(INDEX(主线!$A$3:$A$88,MATCH(A79,主线!$C$3:$C$88,0)),E78)</f>
        <v>9</v>
      </c>
      <c r="G79">
        <f>SUM($F$3:F79)</f>
        <v>47940</v>
      </c>
      <c r="H79">
        <f>VLOOKUP(E79,主线!A:AU,47,FALSE)*VLOOKUP(A79,总表!A:D,3,FALSE)*参数!$C$12/10</f>
        <v>2749760</v>
      </c>
      <c r="I79">
        <f t="shared" si="29"/>
        <v>83110560</v>
      </c>
      <c r="K79">
        <f>SUM($F$3:J79)</f>
        <v>1915934500</v>
      </c>
      <c r="L79" t="e">
        <f>VLOOKUP(I79,主线!E:AY,47,FALSE)*VLOOKUP(E79,总表!F:H,3,FALSE)*参数!$C$12/10</f>
        <v>#N/A</v>
      </c>
      <c r="M79" t="e">
        <f t="shared" si="30"/>
        <v>#N/A</v>
      </c>
    </row>
    <row r="80" spans="1:13" x14ac:dyDescent="0.2">
      <c r="A80">
        <f>装备强化24!AH80</f>
        <v>78</v>
      </c>
      <c r="B80">
        <f>装备强化24!AI80</f>
        <v>5</v>
      </c>
      <c r="C80">
        <f>装备强化24!AJ80</f>
        <v>20</v>
      </c>
      <c r="D80">
        <f t="shared" si="10"/>
        <v>5</v>
      </c>
      <c r="E80">
        <f>IFERROR(INDEX(主线!$A$3:$A$88,MATCH(A80,主线!$C$3:$C$88,0)),E79)</f>
        <v>9</v>
      </c>
      <c r="G80">
        <f>SUM($F$3:F80)</f>
        <v>47940</v>
      </c>
      <c r="H80">
        <f>VLOOKUP(E80,主线!A:AU,47,FALSE)*VLOOKUP(A80,总表!A:D,3,FALSE)*参数!$C$12/10</f>
        <v>2815280</v>
      </c>
      <c r="I80">
        <f t="shared" si="29"/>
        <v>85925840</v>
      </c>
      <c r="K80">
        <f>SUM($F$3:J80)</f>
        <v>2004723560</v>
      </c>
      <c r="L80" t="e">
        <f>VLOOKUP(I80,主线!E:AY,47,FALSE)*VLOOKUP(E80,总表!F:H,3,FALSE)*参数!$C$12/10</f>
        <v>#N/A</v>
      </c>
      <c r="M80" t="e">
        <f t="shared" si="30"/>
        <v>#N/A</v>
      </c>
    </row>
    <row r="81" spans="1:13" x14ac:dyDescent="0.2">
      <c r="A81">
        <f>装备强化24!AH81</f>
        <v>79</v>
      </c>
      <c r="B81">
        <f>装备强化24!AI81</f>
        <v>5</v>
      </c>
      <c r="C81">
        <f>装备强化24!AJ81</f>
        <v>20</v>
      </c>
      <c r="D81">
        <f t="shared" si="10"/>
        <v>5</v>
      </c>
      <c r="E81">
        <f>IFERROR(INDEX(主线!$A$3:$A$88,MATCH(A81,主线!$C$3:$C$88,0)),E80)</f>
        <v>9</v>
      </c>
      <c r="G81">
        <f>SUM($F$3:F81)</f>
        <v>47940</v>
      </c>
      <c r="H81">
        <f>VLOOKUP(E81,主线!A:AU,47,FALSE)*VLOOKUP(A81,总表!A:D,3,FALSE)*参数!$C$12/10</f>
        <v>2890160</v>
      </c>
      <c r="I81">
        <f t="shared" si="29"/>
        <v>88816000</v>
      </c>
      <c r="K81">
        <f>SUM($F$3:J81)</f>
        <v>2096477660</v>
      </c>
      <c r="L81" t="e">
        <f>VLOOKUP(I81,主线!E:AY,47,FALSE)*VLOOKUP(E81,总表!F:H,3,FALSE)*参数!$C$12/10</f>
        <v>#N/A</v>
      </c>
      <c r="M81" t="e">
        <f t="shared" si="30"/>
        <v>#N/A</v>
      </c>
    </row>
    <row r="82" spans="1:13" x14ac:dyDescent="0.2">
      <c r="A82">
        <f>装备强化24!AH82</f>
        <v>80</v>
      </c>
      <c r="B82">
        <f>装备强化24!AI82</f>
        <v>5</v>
      </c>
      <c r="C82">
        <f>装备强化24!AJ82</f>
        <v>20</v>
      </c>
      <c r="D82">
        <f t="shared" si="10"/>
        <v>5</v>
      </c>
      <c r="E82">
        <f>IFERROR(INDEX(主线!$A$3:$A$88,MATCH(A82,主线!$C$3:$C$88,0)),E81)</f>
        <v>9</v>
      </c>
      <c r="G82">
        <f>SUM($F$3:F82)</f>
        <v>47940</v>
      </c>
      <c r="H82">
        <f>VLOOKUP(E82,主线!A:AU,47,FALSE)*VLOOKUP(A82,总表!A:D,3,FALSE)*参数!$C$12/10</f>
        <v>2974400</v>
      </c>
      <c r="I82">
        <f t="shared" si="29"/>
        <v>91790400</v>
      </c>
      <c r="K82">
        <f>SUM($F$3:J82)</f>
        <v>2191290400</v>
      </c>
      <c r="L82" t="e">
        <f>VLOOKUP(I82,主线!E:AY,47,FALSE)*VLOOKUP(E82,总表!F:H,3,FALSE)*参数!$C$12/10</f>
        <v>#N/A</v>
      </c>
      <c r="M82" t="e">
        <f t="shared" si="30"/>
        <v>#N/A</v>
      </c>
    </row>
    <row r="83" spans="1:13" x14ac:dyDescent="0.2">
      <c r="A83">
        <f>装备强化24!AH83</f>
        <v>81</v>
      </c>
      <c r="B83">
        <f>装备强化24!AI83</f>
        <v>5</v>
      </c>
      <c r="C83">
        <f>装备强化24!AJ83</f>
        <v>20</v>
      </c>
      <c r="D83">
        <f t="shared" si="10"/>
        <v>5</v>
      </c>
      <c r="E83">
        <f>IFERROR(INDEX(主线!$A$3:$A$88,MATCH(A83,主线!$C$3:$C$88,0)),E82)</f>
        <v>9</v>
      </c>
      <c r="G83">
        <f>SUM($F$3:F83)</f>
        <v>47940</v>
      </c>
      <c r="H83">
        <f>VLOOKUP(E83,主线!A:AU,47,FALSE)*VLOOKUP(A83,总表!A:D,3,FALSE)*参数!$C$12/10</f>
        <v>3182400</v>
      </c>
      <c r="I83">
        <f t="shared" si="29"/>
        <v>94972800</v>
      </c>
      <c r="K83">
        <f>SUM($F$3:J83)</f>
        <v>2289493540</v>
      </c>
      <c r="L83" t="e">
        <f>VLOOKUP(I83,主线!E:AY,47,FALSE)*VLOOKUP(E83,总表!F:H,3,FALSE)*参数!$C$12/10</f>
        <v>#N/A</v>
      </c>
      <c r="M83" t="e">
        <f t="shared" si="30"/>
        <v>#N/A</v>
      </c>
    </row>
    <row r="84" spans="1:13" x14ac:dyDescent="0.2">
      <c r="A84">
        <f>装备强化24!AH84</f>
        <v>82</v>
      </c>
      <c r="B84">
        <f>装备强化24!AI84</f>
        <v>5</v>
      </c>
      <c r="C84">
        <f>装备强化24!AJ84</f>
        <v>20</v>
      </c>
      <c r="D84">
        <f t="shared" ref="D84:D102" si="31">C84/4</f>
        <v>5</v>
      </c>
      <c r="E84">
        <f>IFERROR(INDEX(主线!$A$3:$A$88,MATCH(A84,主线!$C$3:$C$88,0)),E83)</f>
        <v>9</v>
      </c>
      <c r="G84">
        <f>SUM($F$3:F84)</f>
        <v>47940</v>
      </c>
      <c r="H84">
        <f>VLOOKUP(E84,主线!A:AU,47,FALSE)*VLOOKUP(A84,总表!A:D,3,FALSE)*参数!$C$12/10</f>
        <v>3192800</v>
      </c>
      <c r="I84">
        <f t="shared" si="29"/>
        <v>98165600</v>
      </c>
      <c r="K84">
        <f>SUM($F$3:J84)</f>
        <v>2390899880</v>
      </c>
      <c r="L84" t="e">
        <f>VLOOKUP(I84,主线!E:AY,47,FALSE)*VLOOKUP(E84,总表!F:H,3,FALSE)*参数!$C$12/10</f>
        <v>#N/A</v>
      </c>
      <c r="M84" t="e">
        <f t="shared" si="30"/>
        <v>#N/A</v>
      </c>
    </row>
    <row r="85" spans="1:13" x14ac:dyDescent="0.2">
      <c r="A85">
        <f>装备强化24!AH85</f>
        <v>83</v>
      </c>
      <c r="B85">
        <f>装备强化24!AI85</f>
        <v>5</v>
      </c>
      <c r="C85">
        <f>装备强化24!AJ85</f>
        <v>20</v>
      </c>
      <c r="D85">
        <f t="shared" si="31"/>
        <v>5</v>
      </c>
      <c r="E85">
        <f>IFERROR(INDEX(主线!$A$3:$A$88,MATCH(A85,主线!$C$3:$C$88,0)),E84)</f>
        <v>9</v>
      </c>
      <c r="G85">
        <f>SUM($F$3:F85)</f>
        <v>47940</v>
      </c>
      <c r="H85">
        <f>VLOOKUP(E85,主线!A:AU,47,FALSE)*VLOOKUP(A85,总表!A:D,3,FALSE)*参数!$C$12/10</f>
        <v>3213600</v>
      </c>
      <c r="I85">
        <f t="shared" si="29"/>
        <v>101379200</v>
      </c>
      <c r="K85">
        <f>SUM($F$3:J85)</f>
        <v>2495540620</v>
      </c>
      <c r="L85" t="e">
        <f>VLOOKUP(I85,主线!E:AY,47,FALSE)*VLOOKUP(E85,总表!F:H,3,FALSE)*参数!$C$12/10</f>
        <v>#N/A</v>
      </c>
      <c r="M85" t="e">
        <f t="shared" si="30"/>
        <v>#N/A</v>
      </c>
    </row>
    <row r="86" spans="1:13" x14ac:dyDescent="0.2">
      <c r="A86">
        <f>装备强化24!AH86</f>
        <v>84</v>
      </c>
      <c r="B86">
        <f>装备强化24!AI86</f>
        <v>5</v>
      </c>
      <c r="C86">
        <f>装备强化24!AJ86</f>
        <v>20</v>
      </c>
      <c r="D86">
        <f t="shared" si="31"/>
        <v>5</v>
      </c>
      <c r="E86">
        <f>IFERROR(INDEX(主线!$A$3:$A$88,MATCH(A86,主线!$C$3:$C$88,0)),E85)</f>
        <v>9</v>
      </c>
      <c r="G86">
        <f>SUM($F$3:F86)</f>
        <v>47940</v>
      </c>
      <c r="H86">
        <f>VLOOKUP(E86,主线!A:AU,47,FALSE)*VLOOKUP(A86,总表!A:D,3,FALSE)*参数!$C$12/10</f>
        <v>3244800</v>
      </c>
      <c r="I86">
        <f t="shared" si="29"/>
        <v>104624000</v>
      </c>
      <c r="K86">
        <f>SUM($F$3:J86)</f>
        <v>2603457360</v>
      </c>
      <c r="L86" t="e">
        <f>VLOOKUP(I86,主线!E:AY,47,FALSE)*VLOOKUP(E86,总表!F:H,3,FALSE)*参数!$C$12/10</f>
        <v>#N/A</v>
      </c>
      <c r="M86" t="e">
        <f t="shared" si="30"/>
        <v>#N/A</v>
      </c>
    </row>
    <row r="87" spans="1:13" x14ac:dyDescent="0.2">
      <c r="A87">
        <f>装备强化24!AH87</f>
        <v>85</v>
      </c>
      <c r="B87">
        <f>装备强化24!AI87</f>
        <v>5</v>
      </c>
      <c r="C87">
        <f>装备强化24!AJ87</f>
        <v>20</v>
      </c>
      <c r="D87">
        <f t="shared" si="31"/>
        <v>5</v>
      </c>
      <c r="E87">
        <f>IFERROR(INDEX(主线!$A$3:$A$88,MATCH(A87,主线!$C$3:$C$88,0)),E86)</f>
        <v>9</v>
      </c>
      <c r="G87">
        <f>SUM($F$3:F87)</f>
        <v>47940</v>
      </c>
      <c r="H87">
        <f>VLOOKUP(E87,主线!A:AU,47,FALSE)*VLOOKUP(A87,总表!A:D,3,FALSE)*参数!$C$12/10</f>
        <v>3286400</v>
      </c>
      <c r="I87">
        <f t="shared" si="29"/>
        <v>107910400</v>
      </c>
      <c r="K87">
        <f>SUM($F$3:J87)</f>
        <v>2714702100</v>
      </c>
      <c r="L87" t="e">
        <f>VLOOKUP(I87,主线!E:AY,47,FALSE)*VLOOKUP(E87,总表!F:H,3,FALSE)*参数!$C$12/10</f>
        <v>#N/A</v>
      </c>
      <c r="M87" t="e">
        <f t="shared" si="30"/>
        <v>#N/A</v>
      </c>
    </row>
    <row r="88" spans="1:13" x14ac:dyDescent="0.2">
      <c r="A88">
        <f>装备强化24!AH88</f>
        <v>86</v>
      </c>
      <c r="B88">
        <f>装备强化24!AI88</f>
        <v>5</v>
      </c>
      <c r="C88">
        <f>装备强化24!AJ88</f>
        <v>20</v>
      </c>
      <c r="D88">
        <f t="shared" si="31"/>
        <v>5</v>
      </c>
      <c r="E88">
        <f>IFERROR(INDEX(主线!$A$3:$A$88,MATCH(A88,主线!$C$3:$C$88,0)),E87)</f>
        <v>9</v>
      </c>
      <c r="G88">
        <f>SUM($F$3:F88)</f>
        <v>47940</v>
      </c>
      <c r="H88">
        <f>VLOOKUP(E88,主线!A:AU,47,FALSE)*VLOOKUP(A88,总表!A:D,3,FALSE)*参数!$C$12/10</f>
        <v>3338400</v>
      </c>
      <c r="I88">
        <f t="shared" si="29"/>
        <v>111248800</v>
      </c>
      <c r="K88">
        <f>SUM($F$3:J88)</f>
        <v>2829337240</v>
      </c>
      <c r="L88" t="e">
        <f>VLOOKUP(I88,主线!E:AY,47,FALSE)*VLOOKUP(E88,总表!F:H,3,FALSE)*参数!$C$12/10</f>
        <v>#N/A</v>
      </c>
      <c r="M88" t="e">
        <f t="shared" si="30"/>
        <v>#N/A</v>
      </c>
    </row>
    <row r="89" spans="1:13" x14ac:dyDescent="0.2">
      <c r="A89">
        <f>装备强化24!AH89</f>
        <v>87</v>
      </c>
      <c r="B89">
        <f>装备强化24!AI89</f>
        <v>5</v>
      </c>
      <c r="C89">
        <f>装备强化24!AJ89</f>
        <v>20</v>
      </c>
      <c r="D89">
        <f t="shared" si="31"/>
        <v>5</v>
      </c>
      <c r="E89">
        <f>IFERROR(INDEX(主线!$A$3:$A$88,MATCH(A89,主线!$C$3:$C$88,0)),E88)</f>
        <v>9</v>
      </c>
      <c r="G89">
        <f>SUM($F$3:F89)</f>
        <v>47940</v>
      </c>
      <c r="H89">
        <f>VLOOKUP(E89,主线!A:AU,47,FALSE)*VLOOKUP(A89,总表!A:D,3,FALSE)*参数!$C$12/10</f>
        <v>3400800</v>
      </c>
      <c r="I89">
        <f t="shared" si="29"/>
        <v>114649600</v>
      </c>
      <c r="K89">
        <f>SUM($F$3:J89)</f>
        <v>2947435580</v>
      </c>
      <c r="L89" t="e">
        <f>VLOOKUP(I89,主线!E:AY,47,FALSE)*VLOOKUP(E89,总表!F:H,3,FALSE)*参数!$C$12/10</f>
        <v>#N/A</v>
      </c>
      <c r="M89" t="e">
        <f t="shared" si="30"/>
        <v>#N/A</v>
      </c>
    </row>
    <row r="90" spans="1:13" x14ac:dyDescent="0.2">
      <c r="A90">
        <f>装备强化24!AH90</f>
        <v>88</v>
      </c>
      <c r="B90">
        <f>装备强化24!AI90</f>
        <v>5</v>
      </c>
      <c r="C90">
        <f>装备强化24!AJ90</f>
        <v>20</v>
      </c>
      <c r="D90">
        <f t="shared" si="31"/>
        <v>5</v>
      </c>
      <c r="E90">
        <f>IFERROR(INDEX(主线!$A$3:$A$88,MATCH(A90,主线!$C$3:$C$88,0)),E89)</f>
        <v>9</v>
      </c>
      <c r="G90">
        <f>SUM($F$3:F90)</f>
        <v>47940</v>
      </c>
      <c r="H90">
        <f>VLOOKUP(E90,主线!A:AU,47,FALSE)*VLOOKUP(A90,总表!A:D,3,FALSE)*参数!$C$12/10</f>
        <v>3473600</v>
      </c>
      <c r="I90">
        <f t="shared" si="29"/>
        <v>118123200</v>
      </c>
      <c r="K90">
        <f>SUM($F$3:J90)</f>
        <v>3069080320</v>
      </c>
      <c r="L90" t="e">
        <f>VLOOKUP(I90,主线!E:AY,47,FALSE)*VLOOKUP(E90,总表!F:H,3,FALSE)*参数!$C$12/10</f>
        <v>#N/A</v>
      </c>
      <c r="M90" t="e">
        <f t="shared" si="30"/>
        <v>#N/A</v>
      </c>
    </row>
    <row r="91" spans="1:13" x14ac:dyDescent="0.2">
      <c r="A91">
        <f>装备强化24!AH91</f>
        <v>89</v>
      </c>
      <c r="B91">
        <f>装备强化24!AI91</f>
        <v>5</v>
      </c>
      <c r="C91">
        <f>装备强化24!AJ91</f>
        <v>20</v>
      </c>
      <c r="D91">
        <f t="shared" si="31"/>
        <v>5</v>
      </c>
      <c r="E91">
        <f>IFERROR(INDEX(主线!$A$3:$A$88,MATCH(A91,主线!$C$3:$C$88,0)),E90)</f>
        <v>9</v>
      </c>
      <c r="G91">
        <f>SUM($F$3:F91)</f>
        <v>47940</v>
      </c>
      <c r="H91">
        <f>VLOOKUP(E91,主线!A:AU,47,FALSE)*VLOOKUP(A91,总表!A:D,3,FALSE)*参数!$C$12/10</f>
        <v>3556800</v>
      </c>
      <c r="I91">
        <f t="shared" si="29"/>
        <v>121680000</v>
      </c>
      <c r="K91">
        <f>SUM($F$3:J91)</f>
        <v>3194365060</v>
      </c>
      <c r="L91" t="e">
        <f>VLOOKUP(I91,主线!E:AY,47,FALSE)*VLOOKUP(E91,总表!F:H,3,FALSE)*参数!$C$12/10</f>
        <v>#N/A</v>
      </c>
      <c r="M91" t="e">
        <f t="shared" si="30"/>
        <v>#N/A</v>
      </c>
    </row>
    <row r="92" spans="1:13" x14ac:dyDescent="0.2">
      <c r="A92">
        <f>装备强化24!AH92</f>
        <v>90</v>
      </c>
      <c r="B92">
        <f>装备强化24!AI92</f>
        <v>5</v>
      </c>
      <c r="C92">
        <f>装备强化24!AJ92</f>
        <v>20</v>
      </c>
      <c r="D92">
        <f t="shared" si="31"/>
        <v>5</v>
      </c>
      <c r="E92">
        <f>IFERROR(INDEX(主线!$A$3:$A$88,MATCH(A92,主线!$C$3:$C$88,0)),E91)</f>
        <v>9</v>
      </c>
      <c r="G92">
        <f>SUM($F$3:F92)</f>
        <v>47940</v>
      </c>
      <c r="H92">
        <f>VLOOKUP(E92,主线!A:AU,47,FALSE)*VLOOKUP(A92,总表!A:D,3,FALSE)*参数!$C$12/10</f>
        <v>3650400</v>
      </c>
      <c r="I92">
        <f t="shared" si="29"/>
        <v>125330400</v>
      </c>
      <c r="K92">
        <f>SUM($F$3:J92)</f>
        <v>3323393800</v>
      </c>
      <c r="L92" t="e">
        <f>VLOOKUP(I92,主线!E:AY,47,FALSE)*VLOOKUP(E92,总表!F:H,3,FALSE)*参数!$C$12/10</f>
        <v>#N/A</v>
      </c>
      <c r="M92" t="e">
        <f t="shared" si="30"/>
        <v>#N/A</v>
      </c>
    </row>
    <row r="93" spans="1:13" x14ac:dyDescent="0.2">
      <c r="A93">
        <f>装备强化24!AH93</f>
        <v>91</v>
      </c>
      <c r="B93">
        <f>装备强化24!AI93</f>
        <v>5</v>
      </c>
      <c r="C93">
        <f>装备强化24!AJ93</f>
        <v>20</v>
      </c>
      <c r="D93">
        <f t="shared" si="31"/>
        <v>5</v>
      </c>
      <c r="E93">
        <f>IFERROR(INDEX(主线!$A$3:$A$88,MATCH(A93,主线!$C$3:$C$88,0)),E92)</f>
        <v>9</v>
      </c>
      <c r="G93">
        <f>SUM($F$3:F93)</f>
        <v>47940</v>
      </c>
      <c r="H93">
        <f>VLOOKUP(E93,主线!A:AU,47,FALSE)*VLOOKUP(A93,总表!A:D,3,FALSE)*参数!$C$12/10</f>
        <v>3879200</v>
      </c>
      <c r="I93">
        <f t="shared" si="29"/>
        <v>129209600</v>
      </c>
      <c r="K93">
        <f>SUM($F$3:J93)</f>
        <v>3456530540</v>
      </c>
      <c r="L93" t="e">
        <f>VLOOKUP(I93,主线!E:AY,47,FALSE)*VLOOKUP(E93,总表!F:H,3,FALSE)*参数!$C$12/10</f>
        <v>#N/A</v>
      </c>
      <c r="M93" t="e">
        <f t="shared" si="30"/>
        <v>#N/A</v>
      </c>
    </row>
    <row r="94" spans="1:13" x14ac:dyDescent="0.2">
      <c r="A94">
        <f>装备强化24!AH94</f>
        <v>92</v>
      </c>
      <c r="B94">
        <f>装备强化24!AI94</f>
        <v>5</v>
      </c>
      <c r="C94">
        <f>装备强化24!AJ94</f>
        <v>20</v>
      </c>
      <c r="D94">
        <f t="shared" si="31"/>
        <v>5</v>
      </c>
      <c r="E94">
        <f>IFERROR(INDEX(主线!$A$3:$A$88,MATCH(A94,主线!$C$3:$C$88,0)),E93)</f>
        <v>9</v>
      </c>
      <c r="G94">
        <f>SUM($F$3:F94)</f>
        <v>47940</v>
      </c>
      <c r="H94">
        <f>VLOOKUP(E94,主线!A:AU,47,FALSE)*VLOOKUP(A94,总表!A:D,3,FALSE)*参数!$C$12/10</f>
        <v>3890640</v>
      </c>
      <c r="I94">
        <f t="shared" si="29"/>
        <v>133100240</v>
      </c>
      <c r="K94">
        <f>SUM($F$3:J94)</f>
        <v>3593569360</v>
      </c>
      <c r="L94" t="e">
        <f>VLOOKUP(I94,主线!E:AY,47,FALSE)*VLOOKUP(E94,总表!F:H,3,FALSE)*参数!$C$12/10</f>
        <v>#N/A</v>
      </c>
      <c r="M94" t="e">
        <f t="shared" si="30"/>
        <v>#N/A</v>
      </c>
    </row>
    <row r="95" spans="1:13" x14ac:dyDescent="0.2">
      <c r="A95">
        <f>装备强化24!AH95</f>
        <v>93</v>
      </c>
      <c r="B95">
        <f>装备强化24!AI95</f>
        <v>5</v>
      </c>
      <c r="C95">
        <f>装备强化24!AJ95</f>
        <v>20</v>
      </c>
      <c r="D95">
        <f t="shared" si="31"/>
        <v>5</v>
      </c>
      <c r="E95">
        <f>IFERROR(INDEX(主线!$A$3:$A$88,MATCH(A95,主线!$C$3:$C$88,0)),E94)</f>
        <v>9</v>
      </c>
      <c r="G95">
        <f>SUM($F$3:F95)</f>
        <v>47940</v>
      </c>
      <c r="H95">
        <f>VLOOKUP(E95,主线!A:AU,47,FALSE)*VLOOKUP(A95,总表!A:D,3,FALSE)*参数!$C$12/10</f>
        <v>3913520</v>
      </c>
      <c r="I95">
        <f t="shared" si="29"/>
        <v>137013760</v>
      </c>
      <c r="K95">
        <f>SUM($F$3:J95)</f>
        <v>3734544580</v>
      </c>
      <c r="L95" t="e">
        <f>VLOOKUP(I95,主线!E:AY,47,FALSE)*VLOOKUP(E95,总表!F:H,3,FALSE)*参数!$C$12/10</f>
        <v>#N/A</v>
      </c>
      <c r="M95" t="e">
        <f t="shared" si="30"/>
        <v>#N/A</v>
      </c>
    </row>
    <row r="96" spans="1:13" x14ac:dyDescent="0.2">
      <c r="A96">
        <f>装备强化24!AH96</f>
        <v>94</v>
      </c>
      <c r="B96">
        <f>装备强化24!AI96</f>
        <v>5</v>
      </c>
      <c r="C96">
        <f>装备强化24!AJ96</f>
        <v>20</v>
      </c>
      <c r="D96">
        <f t="shared" si="31"/>
        <v>5</v>
      </c>
      <c r="E96">
        <f>IFERROR(INDEX(主线!$A$3:$A$88,MATCH(A96,主线!$C$3:$C$88,0)),E95)</f>
        <v>9</v>
      </c>
      <c r="G96">
        <f>SUM($F$3:F96)</f>
        <v>47940</v>
      </c>
      <c r="H96">
        <f>VLOOKUP(E96,主线!A:AU,47,FALSE)*VLOOKUP(A96,总表!A:D,3,FALSE)*参数!$C$12/10</f>
        <v>3947840</v>
      </c>
      <c r="I96">
        <f t="shared" si="29"/>
        <v>140961600</v>
      </c>
      <c r="K96">
        <f>SUM($F$3:J96)</f>
        <v>3879501960</v>
      </c>
      <c r="L96" t="e">
        <f>VLOOKUP(I96,主线!E:AY,47,FALSE)*VLOOKUP(E96,总表!F:H,3,FALSE)*参数!$C$12/10</f>
        <v>#N/A</v>
      </c>
      <c r="M96" t="e">
        <f t="shared" si="30"/>
        <v>#N/A</v>
      </c>
    </row>
    <row r="97" spans="1:13" x14ac:dyDescent="0.2">
      <c r="A97">
        <f>装备强化24!AH97</f>
        <v>95</v>
      </c>
      <c r="B97">
        <f>装备强化24!AI97</f>
        <v>5</v>
      </c>
      <c r="C97">
        <f>装备强化24!AJ97</f>
        <v>20</v>
      </c>
      <c r="D97">
        <f t="shared" si="31"/>
        <v>5</v>
      </c>
      <c r="E97">
        <f>IFERROR(INDEX(主线!$A$3:$A$88,MATCH(A97,主线!$C$3:$C$88,0)),E96)</f>
        <v>9</v>
      </c>
      <c r="G97">
        <f>SUM($F$3:F97)</f>
        <v>47940</v>
      </c>
      <c r="H97">
        <f>VLOOKUP(E97,主线!A:AU,47,FALSE)*VLOOKUP(A97,总表!A:D,3,FALSE)*参数!$C$12/10</f>
        <v>3993600</v>
      </c>
      <c r="I97">
        <f t="shared" si="29"/>
        <v>144955200</v>
      </c>
      <c r="K97">
        <f>SUM($F$3:J97)</f>
        <v>4028498700</v>
      </c>
      <c r="L97" t="e">
        <f>VLOOKUP(I97,主线!E:AY,47,FALSE)*VLOOKUP(E97,总表!F:H,3,FALSE)*参数!$C$12/10</f>
        <v>#N/A</v>
      </c>
      <c r="M97" t="e">
        <f t="shared" si="30"/>
        <v>#N/A</v>
      </c>
    </row>
    <row r="98" spans="1:13" x14ac:dyDescent="0.2">
      <c r="A98">
        <f>装备强化24!AH98</f>
        <v>96</v>
      </c>
      <c r="B98">
        <f>装备强化24!AI98</f>
        <v>5</v>
      </c>
      <c r="C98">
        <f>装备强化24!AJ98</f>
        <v>20</v>
      </c>
      <c r="D98">
        <f t="shared" si="31"/>
        <v>5</v>
      </c>
      <c r="E98">
        <f>IFERROR(INDEX(主线!$A$3:$A$88,MATCH(A98,主线!$C$3:$C$88,0)),E97)</f>
        <v>9</v>
      </c>
      <c r="G98">
        <f>SUM($F$3:F98)</f>
        <v>47940</v>
      </c>
      <c r="H98">
        <f>VLOOKUP(E98,主线!A:AU,47,FALSE)*VLOOKUP(A98,总表!A:D,3,FALSE)*参数!$C$12/10</f>
        <v>4050800</v>
      </c>
      <c r="I98">
        <f t="shared" si="29"/>
        <v>149006000</v>
      </c>
      <c r="K98">
        <f>SUM($F$3:J98)</f>
        <v>4181603440</v>
      </c>
      <c r="L98" t="e">
        <f>VLOOKUP(I98,主线!E:AY,47,FALSE)*VLOOKUP(E98,总表!F:H,3,FALSE)*参数!$C$12/10</f>
        <v>#N/A</v>
      </c>
      <c r="M98" t="e">
        <f t="shared" si="30"/>
        <v>#N/A</v>
      </c>
    </row>
    <row r="99" spans="1:13" x14ac:dyDescent="0.2">
      <c r="A99">
        <f>装备强化24!AH99</f>
        <v>97</v>
      </c>
      <c r="B99">
        <f>装备强化24!AI99</f>
        <v>5</v>
      </c>
      <c r="C99">
        <f>装备强化24!AJ99</f>
        <v>20</v>
      </c>
      <c r="D99">
        <f t="shared" si="31"/>
        <v>5</v>
      </c>
      <c r="E99">
        <f>IFERROR(INDEX(主线!$A$3:$A$88,MATCH(A99,主线!$C$3:$C$88,0)),E98)</f>
        <v>9</v>
      </c>
      <c r="G99">
        <f>SUM($F$3:F99)</f>
        <v>47940</v>
      </c>
      <c r="H99">
        <f>VLOOKUP(E99,主线!A:AU,47,FALSE)*VLOOKUP(A99,总表!A:D,3,FALSE)*参数!$C$12/10</f>
        <v>4119440</v>
      </c>
      <c r="I99">
        <f t="shared" si="29"/>
        <v>153125440</v>
      </c>
      <c r="K99">
        <f>SUM($F$3:J99)</f>
        <v>4338896260</v>
      </c>
      <c r="L99" t="e">
        <f>VLOOKUP(I99,主线!E:AY,47,FALSE)*VLOOKUP(E99,总表!F:H,3,FALSE)*参数!$C$12/10</f>
        <v>#N/A</v>
      </c>
      <c r="M99" t="e">
        <f t="shared" si="30"/>
        <v>#N/A</v>
      </c>
    </row>
    <row r="100" spans="1:13" x14ac:dyDescent="0.2">
      <c r="A100">
        <f>装备强化24!AH100</f>
        <v>98</v>
      </c>
      <c r="B100">
        <f>装备强化24!AI100</f>
        <v>5</v>
      </c>
      <c r="C100">
        <f>装备强化24!AJ100</f>
        <v>20</v>
      </c>
      <c r="D100">
        <f t="shared" si="31"/>
        <v>5</v>
      </c>
      <c r="E100">
        <f>IFERROR(INDEX(主线!$A$3:$A$88,MATCH(A100,主线!$C$3:$C$88,0)),E99)</f>
        <v>9</v>
      </c>
      <c r="G100">
        <f>SUM($F$3:F100)</f>
        <v>47940</v>
      </c>
      <c r="H100">
        <f>VLOOKUP(E100,主线!A:AU,47,FALSE)*VLOOKUP(A100,总表!A:D,3,FALSE)*参数!$C$12/10</f>
        <v>4199520</v>
      </c>
      <c r="I100">
        <f t="shared" si="29"/>
        <v>157324960</v>
      </c>
      <c r="K100">
        <f>SUM($F$3:J100)</f>
        <v>4500468680</v>
      </c>
      <c r="L100" t="e">
        <f>VLOOKUP(I100,主线!E:AY,47,FALSE)*VLOOKUP(E100,总表!F:H,3,FALSE)*参数!$C$12/10</f>
        <v>#N/A</v>
      </c>
      <c r="M100" t="e">
        <f t="shared" si="30"/>
        <v>#N/A</v>
      </c>
    </row>
    <row r="101" spans="1:13" x14ac:dyDescent="0.2">
      <c r="A101">
        <f>装备强化24!AH101</f>
        <v>99</v>
      </c>
      <c r="B101">
        <f>装备强化24!AI101</f>
        <v>5</v>
      </c>
      <c r="C101">
        <f>装备强化24!AJ101</f>
        <v>20</v>
      </c>
      <c r="D101">
        <f t="shared" si="31"/>
        <v>5</v>
      </c>
      <c r="E101">
        <f>IFERROR(INDEX(主线!$A$3:$A$88,MATCH(A101,主线!$C$3:$C$88,0)),E100)</f>
        <v>9</v>
      </c>
      <c r="G101">
        <f>SUM($F$3:F101)</f>
        <v>47940</v>
      </c>
      <c r="H101">
        <f>VLOOKUP(E101,主线!A:AU,47,FALSE)*VLOOKUP(A101,总表!A:D,3,FALSE)*参数!$C$12/10</f>
        <v>4291040</v>
      </c>
      <c r="I101">
        <f t="shared" si="29"/>
        <v>161616000</v>
      </c>
      <c r="K101">
        <f>SUM($F$3:J101)</f>
        <v>4666423660</v>
      </c>
      <c r="L101" t="e">
        <f>VLOOKUP(I101,主线!E:AY,47,FALSE)*VLOOKUP(E101,总表!F:H,3,FALSE)*参数!$C$12/10</f>
        <v>#N/A</v>
      </c>
      <c r="M101" t="e">
        <f t="shared" si="30"/>
        <v>#N/A</v>
      </c>
    </row>
    <row r="102" spans="1:13" x14ac:dyDescent="0.2">
      <c r="A102">
        <f>装备强化24!AH102</f>
        <v>100</v>
      </c>
      <c r="B102">
        <f>装备强化24!AI102</f>
        <v>5</v>
      </c>
      <c r="C102">
        <f>装备强化24!AJ102</f>
        <v>20</v>
      </c>
      <c r="D102">
        <f t="shared" si="31"/>
        <v>5</v>
      </c>
      <c r="E102">
        <f>IFERROR(INDEX(主线!$A$3:$A$88,MATCH(A102,主线!$C$3:$C$88,0)),E101)</f>
        <v>9</v>
      </c>
      <c r="G102">
        <f>SUM($F$3:F102)</f>
        <v>47940</v>
      </c>
      <c r="H102">
        <f>VLOOKUP(E102,主线!A:AU,47,FALSE)*VLOOKUP(A102,总表!A:D,3,FALSE)*参数!$C$12/10</f>
        <v>4394000</v>
      </c>
      <c r="I102">
        <f t="shared" si="29"/>
        <v>166010000</v>
      </c>
      <c r="K102">
        <f>SUM($F$3:J102)</f>
        <v>4836875600</v>
      </c>
      <c r="L102" t="e">
        <f>VLOOKUP(I102,主线!E:AY,47,FALSE)*VLOOKUP(E102,总表!F:H,3,FALSE)*参数!$C$12/10</f>
        <v>#N/A</v>
      </c>
      <c r="M102" t="e">
        <f t="shared" si="30"/>
        <v>#N/A</v>
      </c>
    </row>
  </sheetData>
  <phoneticPr fontId="1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7">
    <tabColor theme="2" tint="-0.249977111117893"/>
  </sheetPr>
  <dimension ref="A1:CM1442"/>
  <sheetViews>
    <sheetView workbookViewId="0">
      <selection activeCell="S33" sqref="S33"/>
    </sheetView>
  </sheetViews>
  <sheetFormatPr defaultColWidth="9" defaultRowHeight="14.25" x14ac:dyDescent="0.2"/>
  <cols>
    <col min="14" max="14" width="4.375" customWidth="1"/>
    <col min="15" max="15" width="4.125" style="29" customWidth="1"/>
    <col min="16" max="16" width="4.875" customWidth="1"/>
    <col min="17" max="18" width="6.125" customWidth="1"/>
    <col min="19" max="31" width="4.875" customWidth="1"/>
    <col min="32" max="91" width="6" customWidth="1"/>
  </cols>
  <sheetData>
    <row r="1" spans="1:91" ht="28.5" x14ac:dyDescent="0.2">
      <c r="Q1" s="2" t="s">
        <v>450</v>
      </c>
      <c r="R1" s="2" t="s">
        <v>375</v>
      </c>
      <c r="S1" s="4" t="s">
        <v>444</v>
      </c>
      <c r="T1" s="4" t="s">
        <v>161</v>
      </c>
      <c r="U1" s="4" t="s">
        <v>162</v>
      </c>
      <c r="V1" s="4" t="s">
        <v>165</v>
      </c>
      <c r="W1" s="4" t="s">
        <v>166</v>
      </c>
      <c r="X1" s="4" t="s">
        <v>163</v>
      </c>
      <c r="Y1" s="4" t="s">
        <v>164</v>
      </c>
      <c r="Z1" s="4" t="s">
        <v>167</v>
      </c>
      <c r="AA1" s="4" t="s">
        <v>168</v>
      </c>
      <c r="AB1" s="4" t="s">
        <v>484</v>
      </c>
      <c r="AC1" s="4" t="s">
        <v>171</v>
      </c>
      <c r="AE1" s="38" t="s">
        <v>444</v>
      </c>
      <c r="AF1" s="38" t="s">
        <v>161</v>
      </c>
      <c r="AG1" s="38" t="s">
        <v>162</v>
      </c>
      <c r="AH1" s="38" t="s">
        <v>165</v>
      </c>
      <c r="AI1" s="38" t="s">
        <v>166</v>
      </c>
      <c r="AJ1" s="38" t="s">
        <v>163</v>
      </c>
      <c r="AK1" s="38" t="s">
        <v>164</v>
      </c>
      <c r="AL1" s="38" t="s">
        <v>167</v>
      </c>
      <c r="AM1" s="38" t="s">
        <v>168</v>
      </c>
      <c r="AN1" s="38" t="s">
        <v>484</v>
      </c>
      <c r="AO1" s="38" t="s">
        <v>171</v>
      </c>
      <c r="AP1" s="38" t="s">
        <v>161</v>
      </c>
      <c r="AQ1" s="38" t="s">
        <v>162</v>
      </c>
      <c r="AR1" s="38" t="s">
        <v>165</v>
      </c>
      <c r="AS1" s="38" t="s">
        <v>166</v>
      </c>
      <c r="AT1" s="38" t="s">
        <v>163</v>
      </c>
      <c r="AU1" s="38" t="s">
        <v>164</v>
      </c>
      <c r="AV1" s="38" t="s">
        <v>167</v>
      </c>
      <c r="AW1" s="38" t="s">
        <v>168</v>
      </c>
      <c r="AX1" s="38" t="s">
        <v>484</v>
      </c>
      <c r="AY1" s="38" t="s">
        <v>171</v>
      </c>
      <c r="AZ1" s="38" t="s">
        <v>161</v>
      </c>
      <c r="BA1" s="38" t="s">
        <v>162</v>
      </c>
      <c r="BB1" s="38" t="s">
        <v>165</v>
      </c>
      <c r="BC1" s="38" t="s">
        <v>166</v>
      </c>
      <c r="BD1" s="38" t="s">
        <v>163</v>
      </c>
      <c r="BE1" s="38" t="s">
        <v>164</v>
      </c>
      <c r="BF1" s="38" t="s">
        <v>167</v>
      </c>
      <c r="BG1" s="38" t="s">
        <v>168</v>
      </c>
      <c r="BH1" s="38" t="s">
        <v>484</v>
      </c>
      <c r="BI1" s="38" t="s">
        <v>171</v>
      </c>
      <c r="BJ1" s="38" t="s">
        <v>161</v>
      </c>
      <c r="BK1" s="38" t="s">
        <v>162</v>
      </c>
      <c r="BL1" s="38" t="s">
        <v>165</v>
      </c>
      <c r="BM1" s="38" t="s">
        <v>166</v>
      </c>
      <c r="BN1" s="38" t="s">
        <v>163</v>
      </c>
      <c r="BO1" s="38" t="s">
        <v>164</v>
      </c>
      <c r="BP1" s="38" t="s">
        <v>167</v>
      </c>
      <c r="BQ1" s="38" t="s">
        <v>168</v>
      </c>
      <c r="BR1" s="38" t="s">
        <v>484</v>
      </c>
      <c r="BS1" s="38" t="s">
        <v>171</v>
      </c>
      <c r="BT1" s="38" t="s">
        <v>161</v>
      </c>
      <c r="BU1" s="38" t="s">
        <v>162</v>
      </c>
      <c r="BV1" s="38" t="s">
        <v>165</v>
      </c>
      <c r="BW1" s="38" t="s">
        <v>166</v>
      </c>
      <c r="BX1" s="38" t="s">
        <v>163</v>
      </c>
      <c r="BY1" s="38" t="s">
        <v>164</v>
      </c>
      <c r="BZ1" s="38" t="s">
        <v>167</v>
      </c>
      <c r="CA1" s="38" t="s">
        <v>168</v>
      </c>
      <c r="CB1" s="38" t="s">
        <v>484</v>
      </c>
      <c r="CC1" s="38" t="s">
        <v>171</v>
      </c>
      <c r="CD1" s="38" t="s">
        <v>161</v>
      </c>
      <c r="CE1" s="38" t="s">
        <v>162</v>
      </c>
      <c r="CF1" s="38" t="s">
        <v>165</v>
      </c>
      <c r="CG1" s="38" t="s">
        <v>166</v>
      </c>
      <c r="CH1" s="38" t="s">
        <v>163</v>
      </c>
      <c r="CI1" s="38" t="s">
        <v>164</v>
      </c>
      <c r="CJ1" s="38" t="s">
        <v>167</v>
      </c>
      <c r="CK1" s="38" t="s">
        <v>168</v>
      </c>
      <c r="CL1" s="38" t="s">
        <v>484</v>
      </c>
      <c r="CM1" s="45" t="s">
        <v>171</v>
      </c>
    </row>
    <row r="2" spans="1:91" x14ac:dyDescent="0.2">
      <c r="B2" t="s">
        <v>375</v>
      </c>
      <c r="C2" t="s">
        <v>452</v>
      </c>
      <c r="D2" t="s">
        <v>453</v>
      </c>
      <c r="E2" t="s">
        <v>454</v>
      </c>
      <c r="H2" t="s">
        <v>456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E2">
        <v>0</v>
      </c>
      <c r="AF2" s="39">
        <v>1</v>
      </c>
      <c r="AG2" s="39">
        <v>1</v>
      </c>
      <c r="AH2" s="39">
        <v>1</v>
      </c>
      <c r="AI2" s="39">
        <v>1</v>
      </c>
      <c r="AJ2" s="39">
        <v>1</v>
      </c>
      <c r="AK2" s="39">
        <v>1</v>
      </c>
      <c r="AL2" s="39">
        <v>1</v>
      </c>
      <c r="AM2" s="39">
        <v>1</v>
      </c>
      <c r="AN2" s="39">
        <v>1</v>
      </c>
      <c r="AO2" s="39">
        <v>1</v>
      </c>
      <c r="AP2" s="40">
        <f t="shared" ref="AP2:AX2" si="0">AF2+1</f>
        <v>2</v>
      </c>
      <c r="AQ2" s="40">
        <f t="shared" si="0"/>
        <v>2</v>
      </c>
      <c r="AR2" s="40">
        <f t="shared" si="0"/>
        <v>2</v>
      </c>
      <c r="AS2" s="40">
        <f t="shared" si="0"/>
        <v>2</v>
      </c>
      <c r="AT2" s="40">
        <f t="shared" si="0"/>
        <v>2</v>
      </c>
      <c r="AU2" s="40">
        <f t="shared" si="0"/>
        <v>2</v>
      </c>
      <c r="AV2" s="40">
        <f t="shared" si="0"/>
        <v>2</v>
      </c>
      <c r="AW2" s="40">
        <f t="shared" si="0"/>
        <v>2</v>
      </c>
      <c r="AX2" s="40">
        <f t="shared" si="0"/>
        <v>2</v>
      </c>
      <c r="AY2" s="40">
        <v>2</v>
      </c>
      <c r="AZ2" s="41">
        <f t="shared" ref="AZ2:BH2" si="1">AP2+1</f>
        <v>3</v>
      </c>
      <c r="BA2" s="41">
        <f t="shared" si="1"/>
        <v>3</v>
      </c>
      <c r="BB2" s="41">
        <f t="shared" si="1"/>
        <v>3</v>
      </c>
      <c r="BC2" s="41">
        <f t="shared" si="1"/>
        <v>3</v>
      </c>
      <c r="BD2" s="41">
        <f t="shared" si="1"/>
        <v>3</v>
      </c>
      <c r="BE2" s="41">
        <f t="shared" si="1"/>
        <v>3</v>
      </c>
      <c r="BF2" s="41">
        <f t="shared" si="1"/>
        <v>3</v>
      </c>
      <c r="BG2" s="41">
        <f t="shared" si="1"/>
        <v>3</v>
      </c>
      <c r="BH2" s="41">
        <f t="shared" si="1"/>
        <v>3</v>
      </c>
      <c r="BI2" s="41">
        <v>3</v>
      </c>
      <c r="BJ2" s="42">
        <f t="shared" ref="BJ2:BR2" si="2">AZ2+1</f>
        <v>4</v>
      </c>
      <c r="BK2" s="42">
        <f t="shared" si="2"/>
        <v>4</v>
      </c>
      <c r="BL2" s="42">
        <f t="shared" si="2"/>
        <v>4</v>
      </c>
      <c r="BM2" s="42">
        <f t="shared" si="2"/>
        <v>4</v>
      </c>
      <c r="BN2" s="42">
        <f t="shared" si="2"/>
        <v>4</v>
      </c>
      <c r="BO2" s="42">
        <f t="shared" si="2"/>
        <v>4</v>
      </c>
      <c r="BP2" s="42">
        <f t="shared" si="2"/>
        <v>4</v>
      </c>
      <c r="BQ2" s="42">
        <f t="shared" si="2"/>
        <v>4</v>
      </c>
      <c r="BR2" s="42">
        <f t="shared" si="2"/>
        <v>4</v>
      </c>
      <c r="BS2" s="42">
        <v>4</v>
      </c>
      <c r="BT2" s="43">
        <f t="shared" ref="BT2:CB2" si="3">BJ2+1</f>
        <v>5</v>
      </c>
      <c r="BU2" s="43">
        <f t="shared" si="3"/>
        <v>5</v>
      </c>
      <c r="BV2" s="43">
        <f t="shared" si="3"/>
        <v>5</v>
      </c>
      <c r="BW2" s="43">
        <f t="shared" si="3"/>
        <v>5</v>
      </c>
      <c r="BX2" s="43">
        <f t="shared" si="3"/>
        <v>5</v>
      </c>
      <c r="BY2" s="43">
        <f t="shared" si="3"/>
        <v>5</v>
      </c>
      <c r="BZ2" s="43">
        <f t="shared" si="3"/>
        <v>5</v>
      </c>
      <c r="CA2" s="43">
        <f t="shared" si="3"/>
        <v>5</v>
      </c>
      <c r="CB2" s="43">
        <f t="shared" si="3"/>
        <v>5</v>
      </c>
      <c r="CC2" s="43">
        <v>5</v>
      </c>
      <c r="CD2" s="44">
        <f>BT2+1</f>
        <v>6</v>
      </c>
      <c r="CE2" s="44">
        <f t="shared" ref="CE2:CL2" si="4">BU2+1</f>
        <v>6</v>
      </c>
      <c r="CF2" s="44">
        <f t="shared" si="4"/>
        <v>6</v>
      </c>
      <c r="CG2" s="44">
        <f t="shared" si="4"/>
        <v>6</v>
      </c>
      <c r="CH2" s="44">
        <f t="shared" si="4"/>
        <v>6</v>
      </c>
      <c r="CI2" s="44">
        <f t="shared" si="4"/>
        <v>6</v>
      </c>
      <c r="CJ2" s="44">
        <f t="shared" si="4"/>
        <v>6</v>
      </c>
      <c r="CK2" s="44">
        <f t="shared" si="4"/>
        <v>6</v>
      </c>
      <c r="CL2" s="44">
        <f t="shared" si="4"/>
        <v>6</v>
      </c>
      <c r="CM2" s="44">
        <v>6</v>
      </c>
    </row>
    <row r="3" spans="1:91" x14ac:dyDescent="0.2">
      <c r="B3" s="1">
        <v>1</v>
      </c>
      <c r="C3" s="1" t="s">
        <v>413</v>
      </c>
      <c r="D3">
        <v>1</v>
      </c>
      <c r="E3">
        <v>1</v>
      </c>
      <c r="H3" t="s">
        <v>457</v>
      </c>
      <c r="I3">
        <v>60</v>
      </c>
      <c r="Q3" t="s">
        <v>415</v>
      </c>
      <c r="R3">
        <v>1</v>
      </c>
      <c r="S3" s="3">
        <v>1</v>
      </c>
      <c r="T3" s="3">
        <f t="array" ref="T3">INDEX($AF$3:$CM$62,MATCH($S3,$AE$3:$AE$62,0),MATCH(T$1&amp;$R3,$AF$1:$CM$1&amp;$AF$2:$CM$2,0))*VLOOKUP($Q3,$C$17:$M$20,COUNTBLANK($D$15:D$15)+1,FALSE)</f>
        <v>2</v>
      </c>
      <c r="U3" s="3">
        <f t="array" ref="U3">INDEX($AF$3:$CM$62,MATCH($S3,$AE$3:$AE$62,0),MATCH(U$1&amp;$R3,$AF$1:$CM$1&amp;$AF$2:$CM$2,0))*VLOOKUP($Q3,$C$17:$M$20,COUNTBLANK($D$15:E$15)+1,FALSE)</f>
        <v>100</v>
      </c>
      <c r="V3" s="3">
        <f t="array" ref="V3">INDEX($AF$3:$CM$62,MATCH($S3,$AE$3:$AE$62,0),MATCH(V$1&amp;$R3,$AF$1:$CM$1&amp;$AF$2:$CM$2,0))*VLOOKUP($Q3,$C$17:$M$20,COUNTBLANK($D$15:F$15)+1,FALSE)</f>
        <v>0</v>
      </c>
      <c r="W3" s="3">
        <f t="array" ref="W3">INDEX($AF$3:$CM$62,MATCH($S3,$AE$3:$AE$62,0),MATCH(W$1&amp;$R3,$AF$1:$CM$1&amp;$AF$2:$CM$2,0))*VLOOKUP($Q3,$C$17:$M$20,COUNTBLANK($D$15:G$15)+1,FALSE)</f>
        <v>0</v>
      </c>
      <c r="X3" s="3">
        <f t="array" ref="X3">INDEX($AF$3:$CM$62,MATCH($S3,$AE$3:$AE$62,0),MATCH(X$1&amp;$R3,$AF$1:$CM$1&amp;$AF$2:$CM$2,0))*VLOOKUP($Q3,$C$17:$M$20,COUNTBLANK($D$15:H$15)+1,FALSE)</f>
        <v>0</v>
      </c>
      <c r="Y3" s="3">
        <f t="array" ref="Y3">INDEX($AF$3:$CM$62,MATCH($S3,$AE$3:$AE$62,0),MATCH(Y$1&amp;$R3,$AF$1:$CM$1&amp;$AF$2:$CM$2,0))*VLOOKUP($Q3,$C$17:$M$20,COUNTBLANK($D$15:I$15)+1,FALSE)</f>
        <v>0</v>
      </c>
      <c r="Z3" s="3">
        <f t="array" ref="Z3">INDEX($AF$3:$CM$62,MATCH($S3,$AE$3:$AE$62,0),MATCH(Z$1&amp;$R3,$AF$1:$CM$1&amp;$AF$2:$CM$2,0))*VLOOKUP($Q3,$C$17:$M$20,COUNTBLANK($D$15:J$15)+1,FALSE)</f>
        <v>0</v>
      </c>
      <c r="AA3" s="3">
        <f t="array" ref="AA3">INDEX($AF$3:$CM$62,MATCH($S3,$AE$3:$AE$62,0),MATCH(AA$1&amp;$R3,$AF$1:$CM$1&amp;$AF$2:$CM$2,0))*VLOOKUP($Q3,$C$17:$M$20,COUNTBLANK($D$15:K$15)+1,FALSE)</f>
        <v>0</v>
      </c>
      <c r="AB3" s="3">
        <f t="array" ref="AB3">INDEX($AF$3:$CM$62,MATCH($S3,$AE$3:$AE$62,0),MATCH(AB$1&amp;$R3,$AF$1:$CM$1&amp;$AF$2:$CM$2,0))*VLOOKUP($Q3,$C$17:$M$20,COUNTBLANK($D$15:L$15)+1,FALSE)</f>
        <v>0</v>
      </c>
      <c r="AC3" s="3">
        <f t="array" ref="AC3">INDEX($AF$3:$CM$62,MATCH($S3,$AE$3:$AE$62,0),MATCH(AC$1&amp;$R3,$AF$1:$CM$1&amp;$AF$2:$CM$2,0))*VLOOKUP($Q3,$C$17:$M$20,COUNTBLANK($D$15:M$15)+1,FALSE)</f>
        <v>0</v>
      </c>
      <c r="AE3" s="3">
        <v>1</v>
      </c>
      <c r="AF3" s="3">
        <v>8</v>
      </c>
      <c r="AG3" s="3">
        <f>AF3*25</f>
        <v>200</v>
      </c>
      <c r="AH3" s="3">
        <f>AF3/2</f>
        <v>4</v>
      </c>
      <c r="AI3" s="3">
        <f>AF3/2</f>
        <v>4</v>
      </c>
      <c r="AJ3" s="3"/>
      <c r="AK3" s="3"/>
      <c r="AL3" s="3"/>
      <c r="AM3" s="3"/>
      <c r="AN3" s="3"/>
      <c r="AO3" s="3"/>
      <c r="AP3" s="3">
        <f t="shared" ref="AP3:AP34" si="5">AF3*VLOOKUP(AP$2,$B$2:$E$8,3,FALSE)/VLOOKUP(AF$2,$B$2:$E$8,3,FALSE)</f>
        <v>12</v>
      </c>
      <c r="AQ3" s="3">
        <f t="shared" ref="AQ3:AQ34" si="6">AG3*VLOOKUP(AQ$2,$B$2:$E$8,3,FALSE)/VLOOKUP(AG$2,$B$2:$E$8,3,FALSE)</f>
        <v>300</v>
      </c>
      <c r="AR3" s="3">
        <f t="shared" ref="AR3:AR34" si="7">AH3*VLOOKUP(AR$2,$B$2:$E$8,3,FALSE)/VLOOKUP(AH$2,$B$2:$E$8,3,FALSE)</f>
        <v>6</v>
      </c>
      <c r="AS3" s="3">
        <f t="shared" ref="AS3:AS34" si="8">AI3*VLOOKUP(AS$2,$B$2:$E$8,3,FALSE)/VLOOKUP(AI$2,$B$2:$E$8,3,FALSE)</f>
        <v>6</v>
      </c>
      <c r="AT3" s="3"/>
      <c r="AU3" s="3"/>
      <c r="AV3" s="3"/>
      <c r="AW3" s="3"/>
      <c r="AX3" s="3"/>
      <c r="AY3" s="3"/>
      <c r="AZ3" s="3">
        <f t="shared" ref="AZ3:AZ34" si="9">AP3*VLOOKUP(AZ$2,$B$2:$E$8,3,FALSE)/VLOOKUP(AP$2,$B$2:$E$8,3,FALSE)</f>
        <v>16</v>
      </c>
      <c r="BA3" s="3">
        <f t="shared" ref="BA3:BA34" si="10">AQ3*VLOOKUP(BA$2,$B$2:$E$8,3,FALSE)/VLOOKUP(AQ$2,$B$2:$E$8,3,FALSE)</f>
        <v>400</v>
      </c>
      <c r="BB3" s="3">
        <f t="shared" ref="BB3:BB34" si="11">AR3*VLOOKUP(BB$2,$B$2:$E$8,3,FALSE)/VLOOKUP(AR$2,$B$2:$E$8,3,FALSE)</f>
        <v>8</v>
      </c>
      <c r="BC3" s="3">
        <f t="shared" ref="BC3:BC34" si="12">AS3*VLOOKUP(BC$2,$B$2:$E$8,3,FALSE)/VLOOKUP(AS$2,$B$2:$E$8,3,FALSE)</f>
        <v>8</v>
      </c>
      <c r="BD3" s="3"/>
      <c r="BE3" s="3"/>
      <c r="BF3" s="3"/>
      <c r="BG3" s="3"/>
      <c r="BH3" s="3"/>
      <c r="BI3" s="3"/>
      <c r="BJ3" s="3">
        <f t="shared" ref="BJ3:BJ34" si="13">AZ3*VLOOKUP(BJ$2,$B$2:$E$8,3,FALSE)/VLOOKUP(AZ$2,$B$2:$E$8,3,FALSE)</f>
        <v>20</v>
      </c>
      <c r="BK3" s="3">
        <f t="shared" ref="BK3:BK34" si="14">BA3*VLOOKUP(BK$2,$B$2:$E$8,3,FALSE)/VLOOKUP(BA$2,$B$2:$E$8,3,FALSE)</f>
        <v>500</v>
      </c>
      <c r="BL3" s="3">
        <f t="shared" ref="BL3:BL34" si="15">BB3*VLOOKUP(BL$2,$B$2:$E$8,3,FALSE)/VLOOKUP(BB$2,$B$2:$E$8,3,FALSE)</f>
        <v>10</v>
      </c>
      <c r="BM3" s="3">
        <f t="shared" ref="BM3:BM34" si="16">BC3*VLOOKUP(BM$2,$B$2:$E$8,3,FALSE)/VLOOKUP(BC$2,$B$2:$E$8,3,FALSE)</f>
        <v>10</v>
      </c>
      <c r="BN3" s="3"/>
      <c r="BO3" s="3"/>
      <c r="BP3" s="3"/>
      <c r="BQ3" s="3"/>
      <c r="BR3" s="3"/>
      <c r="BS3" s="3"/>
      <c r="BT3" s="3">
        <f t="shared" ref="BT3:BT34" si="17">BJ3*VLOOKUP(BT$2,$B$2:$E$8,3,FALSE)/VLOOKUP(BJ$2,$B$2:$E$8,3,FALSE)</f>
        <v>32</v>
      </c>
      <c r="BU3" s="3">
        <f t="shared" ref="BU3:BU34" si="18">BK3*VLOOKUP(BU$2,$B$2:$E$8,3,FALSE)/VLOOKUP(BK$2,$B$2:$E$8,3,FALSE)</f>
        <v>800</v>
      </c>
      <c r="BV3" s="3">
        <f t="shared" ref="BV3:BV34" si="19">BL3*VLOOKUP(BV$2,$B$2:$E$8,3,FALSE)/VLOOKUP(BL$2,$B$2:$E$8,3,FALSE)</f>
        <v>16</v>
      </c>
      <c r="BW3" s="3">
        <f t="shared" ref="BW3:BW34" si="20">BM3*VLOOKUP(BW$2,$B$2:$E$8,3,FALSE)/VLOOKUP(BM$2,$B$2:$E$8,3,FALSE)</f>
        <v>16</v>
      </c>
      <c r="BX3" s="3"/>
      <c r="BY3" s="3"/>
      <c r="BZ3" s="3"/>
      <c r="CA3" s="3"/>
      <c r="CB3" s="3"/>
      <c r="CC3" s="3"/>
      <c r="CD3" s="3">
        <f t="shared" ref="CD3:CD34" si="21">BT3*VLOOKUP(CD$2,$B$2:$E$8,3,FALSE)/VLOOKUP(BT$2,$B$2:$E$8,3,FALSE)</f>
        <v>48</v>
      </c>
      <c r="CE3" s="3">
        <f t="shared" ref="CE3:CE34" si="22">BU3*VLOOKUP(CE$2,$B$2:$E$8,3,FALSE)/VLOOKUP(BU$2,$B$2:$E$8,3,FALSE)</f>
        <v>1200</v>
      </c>
      <c r="CF3" s="3">
        <f t="shared" ref="CF3:CF34" si="23">BV3*VLOOKUP(CF$2,$B$2:$E$8,3,FALSE)/VLOOKUP(BV$2,$B$2:$E$8,3,FALSE)</f>
        <v>24</v>
      </c>
      <c r="CG3" s="3">
        <f t="shared" ref="CG3:CG34" si="24">BW3*VLOOKUP(CG$2,$B$2:$E$8,3,FALSE)/VLOOKUP(BW$2,$B$2:$E$8,3,FALSE)</f>
        <v>24</v>
      </c>
      <c r="CH3" s="3"/>
      <c r="CI3" s="3"/>
      <c r="CJ3" s="3"/>
      <c r="CK3" s="3"/>
      <c r="CL3" s="3"/>
      <c r="CM3" s="3"/>
    </row>
    <row r="4" spans="1:91" x14ac:dyDescent="0.2">
      <c r="B4" s="1">
        <v>2</v>
      </c>
      <c r="C4" s="1" t="s">
        <v>416</v>
      </c>
      <c r="D4">
        <v>1.5</v>
      </c>
      <c r="E4">
        <v>1.5</v>
      </c>
      <c r="Q4" t="s">
        <v>415</v>
      </c>
      <c r="R4">
        <v>1</v>
      </c>
      <c r="S4" s="3">
        <v>2</v>
      </c>
      <c r="T4" s="3">
        <f t="array" ref="T4">INDEX($AF$3:$CM$62,MATCH($S4,$AE$3:$AE$62,0),MATCH(T$1&amp;$R4,$AF$1:$CM$1&amp;$AF$2:$CM$2,0))*VLOOKUP($Q4,$C$17:$M$20,COUNTBLANK($D$15:D$15)+1,FALSE)</f>
        <v>4</v>
      </c>
      <c r="U4" s="3">
        <f t="array" ref="U4">INDEX($AF$3:$CM$62,MATCH($S4,$AE$3:$AE$62,0),MATCH(U$1&amp;$R4,$AF$1:$CM$1&amp;$AF$2:$CM$2,0))*VLOOKUP($Q4,$C$17:$M$20,COUNTBLANK($D$15:E$15)+1,FALSE)</f>
        <v>200</v>
      </c>
      <c r="V4" s="3">
        <f t="array" ref="V4">INDEX($AF$3:$CM$62,MATCH($S4,$AE$3:$AE$62,0),MATCH(V$1&amp;$R4,$AF$1:$CM$1&amp;$AF$2:$CM$2,0))*VLOOKUP($Q4,$C$17:$M$20,COUNTBLANK($D$15:F$15)+1,FALSE)</f>
        <v>0</v>
      </c>
      <c r="W4" s="3">
        <f t="array" ref="W4">INDEX($AF$3:$CM$62,MATCH($S4,$AE$3:$AE$62,0),MATCH(W$1&amp;$R4,$AF$1:$CM$1&amp;$AF$2:$CM$2,0))*VLOOKUP($Q4,$C$17:$M$20,COUNTBLANK($D$15:G$15)+1,FALSE)</f>
        <v>0</v>
      </c>
      <c r="X4" s="3">
        <f t="array" ref="X4">INDEX($AF$3:$CM$62,MATCH($S4,$AE$3:$AE$62,0),MATCH(X$1&amp;$R4,$AF$1:$CM$1&amp;$AF$2:$CM$2,0))*VLOOKUP($Q4,$C$17:$M$20,COUNTBLANK($D$15:H$15)+1,FALSE)</f>
        <v>0</v>
      </c>
      <c r="Y4" s="3">
        <f t="array" ref="Y4">INDEX($AF$3:$CM$62,MATCH($S4,$AE$3:$AE$62,0),MATCH(Y$1&amp;$R4,$AF$1:$CM$1&amp;$AF$2:$CM$2,0))*VLOOKUP($Q4,$C$17:$M$20,COUNTBLANK($D$15:I$15)+1,FALSE)</f>
        <v>0</v>
      </c>
      <c r="Z4" s="3">
        <f t="array" ref="Z4">INDEX($AF$3:$CM$62,MATCH($S4,$AE$3:$AE$62,0),MATCH(Z$1&amp;$R4,$AF$1:$CM$1&amp;$AF$2:$CM$2,0))*VLOOKUP($Q4,$C$17:$M$20,COUNTBLANK($D$15:J$15)+1,FALSE)</f>
        <v>0</v>
      </c>
      <c r="AA4" s="3">
        <f t="array" ref="AA4">INDEX($AF$3:$CM$62,MATCH($S4,$AE$3:$AE$62,0),MATCH(AA$1&amp;$R4,$AF$1:$CM$1&amp;$AF$2:$CM$2,0))*VLOOKUP($Q4,$C$17:$M$20,COUNTBLANK($D$15:K$15)+1,FALSE)</f>
        <v>0</v>
      </c>
      <c r="AB4" s="3">
        <f t="array" ref="AB4">INDEX($AF$3:$CM$62,MATCH($S4,$AE$3:$AE$62,0),MATCH(AB$1&amp;$R4,$AF$1:$CM$1&amp;$AF$2:$CM$2,0))*VLOOKUP($Q4,$C$17:$M$20,COUNTBLANK($D$15:L$15)+1,FALSE)</f>
        <v>0</v>
      </c>
      <c r="AC4" s="3">
        <f t="array" ref="AC4">INDEX($AF$3:$CM$62,MATCH($S4,$AE$3:$AE$62,0),MATCH(AC$1&amp;$R4,$AF$1:$CM$1&amp;$AF$2:$CM$2,0))*VLOOKUP($Q4,$C$17:$M$20,COUNTBLANK($D$15:M$15)+1,FALSE)</f>
        <v>0</v>
      </c>
      <c r="AE4" s="3">
        <v>2</v>
      </c>
      <c r="AF4" s="3">
        <f t="shared" ref="AF4:AF35" si="25">$AF$3*AE4</f>
        <v>16</v>
      </c>
      <c r="AG4" s="3">
        <f t="shared" ref="AG4:AG35" si="26">$AG$3*AE4</f>
        <v>400</v>
      </c>
      <c r="AH4" s="3">
        <f t="shared" ref="AH4:AH35" si="27">$AH$3*AE4</f>
        <v>8</v>
      </c>
      <c r="AI4" s="3">
        <f t="shared" ref="AI4:AI35" si="28">$AI$3*AE4</f>
        <v>8</v>
      </c>
      <c r="AJ4" s="3"/>
      <c r="AK4" s="3"/>
      <c r="AL4" s="3"/>
      <c r="AM4" s="3"/>
      <c r="AN4" s="3"/>
      <c r="AO4" s="3"/>
      <c r="AP4" s="3">
        <f t="shared" si="5"/>
        <v>24</v>
      </c>
      <c r="AQ4" s="3">
        <f t="shared" si="6"/>
        <v>600</v>
      </c>
      <c r="AR4" s="3">
        <f t="shared" si="7"/>
        <v>12</v>
      </c>
      <c r="AS4" s="3">
        <f t="shared" si="8"/>
        <v>12</v>
      </c>
      <c r="AT4" s="3"/>
      <c r="AU4" s="3"/>
      <c r="AV4" s="3"/>
      <c r="AW4" s="3"/>
      <c r="AX4" s="3"/>
      <c r="AY4" s="3"/>
      <c r="AZ4" s="3">
        <f t="shared" si="9"/>
        <v>32</v>
      </c>
      <c r="BA4" s="3">
        <f t="shared" si="10"/>
        <v>800</v>
      </c>
      <c r="BB4" s="3">
        <f t="shared" si="11"/>
        <v>16</v>
      </c>
      <c r="BC4" s="3">
        <f t="shared" si="12"/>
        <v>16</v>
      </c>
      <c r="BD4" s="3"/>
      <c r="BE4" s="3"/>
      <c r="BF4" s="3"/>
      <c r="BG4" s="3"/>
      <c r="BH4" s="3"/>
      <c r="BI4" s="3"/>
      <c r="BJ4" s="3">
        <f t="shared" si="13"/>
        <v>40</v>
      </c>
      <c r="BK4" s="3">
        <f t="shared" si="14"/>
        <v>1000</v>
      </c>
      <c r="BL4" s="3">
        <f t="shared" si="15"/>
        <v>20</v>
      </c>
      <c r="BM4" s="3">
        <f t="shared" si="16"/>
        <v>20</v>
      </c>
      <c r="BN4" s="3"/>
      <c r="BO4" s="3"/>
      <c r="BP4" s="3"/>
      <c r="BQ4" s="3"/>
      <c r="BR4" s="3"/>
      <c r="BS4" s="3"/>
      <c r="BT4" s="3">
        <f t="shared" si="17"/>
        <v>64</v>
      </c>
      <c r="BU4" s="3">
        <f t="shared" si="18"/>
        <v>1600</v>
      </c>
      <c r="BV4" s="3">
        <f t="shared" si="19"/>
        <v>32</v>
      </c>
      <c r="BW4" s="3">
        <f t="shared" si="20"/>
        <v>32</v>
      </c>
      <c r="BX4" s="3"/>
      <c r="BY4" s="3"/>
      <c r="BZ4" s="3"/>
      <c r="CA4" s="3"/>
      <c r="CB4" s="3"/>
      <c r="CC4" s="3"/>
      <c r="CD4" s="3">
        <f t="shared" si="21"/>
        <v>96</v>
      </c>
      <c r="CE4" s="3">
        <f t="shared" si="22"/>
        <v>2400</v>
      </c>
      <c r="CF4" s="3">
        <f t="shared" si="23"/>
        <v>48</v>
      </c>
      <c r="CG4" s="3">
        <f t="shared" si="24"/>
        <v>48</v>
      </c>
      <c r="CH4" s="3"/>
      <c r="CI4" s="3"/>
      <c r="CJ4" s="3"/>
      <c r="CK4" s="3"/>
      <c r="CL4" s="3"/>
      <c r="CM4" s="3"/>
    </row>
    <row r="5" spans="1:91" x14ac:dyDescent="0.2">
      <c r="B5" s="1">
        <v>3</v>
      </c>
      <c r="C5" s="1" t="s">
        <v>419</v>
      </c>
      <c r="D5">
        <v>2</v>
      </c>
      <c r="E5">
        <v>2</v>
      </c>
      <c r="H5" t="s">
        <v>455</v>
      </c>
      <c r="Q5" t="s">
        <v>415</v>
      </c>
      <c r="R5">
        <v>1</v>
      </c>
      <c r="S5" s="3">
        <v>3</v>
      </c>
      <c r="T5" s="3">
        <f t="array" ref="T5">INDEX($AF$3:$CM$62,MATCH($S5,$AE$3:$AE$62,0),MATCH(T$1&amp;$R5,$AF$1:$CM$1&amp;$AF$2:$CM$2,0))*VLOOKUP($Q5,$C$17:$M$20,COUNTBLANK($D$15:D$15)+1,FALSE)</f>
        <v>6</v>
      </c>
      <c r="U5" s="3">
        <f t="array" ref="U5">INDEX($AF$3:$CM$62,MATCH($S5,$AE$3:$AE$62,0),MATCH(U$1&amp;$R5,$AF$1:$CM$1&amp;$AF$2:$CM$2,0))*VLOOKUP($Q5,$C$17:$M$20,COUNTBLANK($D$15:E$15)+1,FALSE)</f>
        <v>300</v>
      </c>
      <c r="V5" s="3">
        <f t="array" ref="V5">INDEX($AF$3:$CM$62,MATCH($S5,$AE$3:$AE$62,0),MATCH(V$1&amp;$R5,$AF$1:$CM$1&amp;$AF$2:$CM$2,0))*VLOOKUP($Q5,$C$17:$M$20,COUNTBLANK($D$15:F$15)+1,FALSE)</f>
        <v>0</v>
      </c>
      <c r="W5" s="3">
        <f t="array" ref="W5">INDEX($AF$3:$CM$62,MATCH($S5,$AE$3:$AE$62,0),MATCH(W$1&amp;$R5,$AF$1:$CM$1&amp;$AF$2:$CM$2,0))*VLOOKUP($Q5,$C$17:$M$20,COUNTBLANK($D$15:G$15)+1,FALSE)</f>
        <v>0</v>
      </c>
      <c r="X5" s="3">
        <f t="array" ref="X5">INDEX($AF$3:$CM$62,MATCH($S5,$AE$3:$AE$62,0),MATCH(X$1&amp;$R5,$AF$1:$CM$1&amp;$AF$2:$CM$2,0))*VLOOKUP($Q5,$C$17:$M$20,COUNTBLANK($D$15:H$15)+1,FALSE)</f>
        <v>0</v>
      </c>
      <c r="Y5" s="3">
        <f t="array" ref="Y5">INDEX($AF$3:$CM$62,MATCH($S5,$AE$3:$AE$62,0),MATCH(Y$1&amp;$R5,$AF$1:$CM$1&amp;$AF$2:$CM$2,0))*VLOOKUP($Q5,$C$17:$M$20,COUNTBLANK($D$15:I$15)+1,FALSE)</f>
        <v>0</v>
      </c>
      <c r="Z5" s="3">
        <f t="array" ref="Z5">INDEX($AF$3:$CM$62,MATCH($S5,$AE$3:$AE$62,0),MATCH(Z$1&amp;$R5,$AF$1:$CM$1&amp;$AF$2:$CM$2,0))*VLOOKUP($Q5,$C$17:$M$20,COUNTBLANK($D$15:J$15)+1,FALSE)</f>
        <v>0</v>
      </c>
      <c r="AA5" s="3">
        <f t="array" ref="AA5">INDEX($AF$3:$CM$62,MATCH($S5,$AE$3:$AE$62,0),MATCH(AA$1&amp;$R5,$AF$1:$CM$1&amp;$AF$2:$CM$2,0))*VLOOKUP($Q5,$C$17:$M$20,COUNTBLANK($D$15:K$15)+1,FALSE)</f>
        <v>0</v>
      </c>
      <c r="AB5" s="3">
        <f t="array" ref="AB5">INDEX($AF$3:$CM$62,MATCH($S5,$AE$3:$AE$62,0),MATCH(AB$1&amp;$R5,$AF$1:$CM$1&amp;$AF$2:$CM$2,0))*VLOOKUP($Q5,$C$17:$M$20,COUNTBLANK($D$15:L$15)+1,FALSE)</f>
        <v>0</v>
      </c>
      <c r="AC5" s="3">
        <f t="array" ref="AC5">INDEX($AF$3:$CM$62,MATCH($S5,$AE$3:$AE$62,0),MATCH(AC$1&amp;$R5,$AF$1:$CM$1&amp;$AF$2:$CM$2,0))*VLOOKUP($Q5,$C$17:$M$20,COUNTBLANK($D$15:M$15)+1,FALSE)</f>
        <v>0</v>
      </c>
      <c r="AE5" s="3">
        <v>3</v>
      </c>
      <c r="AF5" s="3">
        <f t="shared" si="25"/>
        <v>24</v>
      </c>
      <c r="AG5" s="3">
        <f t="shared" si="26"/>
        <v>600</v>
      </c>
      <c r="AH5" s="3">
        <f t="shared" si="27"/>
        <v>12</v>
      </c>
      <c r="AI5" s="3">
        <f t="shared" si="28"/>
        <v>12</v>
      </c>
      <c r="AJ5" s="3"/>
      <c r="AK5" s="3"/>
      <c r="AL5" s="3"/>
      <c r="AM5" s="3"/>
      <c r="AN5" s="3"/>
      <c r="AO5" s="3"/>
      <c r="AP5" s="3">
        <f t="shared" si="5"/>
        <v>36</v>
      </c>
      <c r="AQ5" s="3">
        <f t="shared" si="6"/>
        <v>900</v>
      </c>
      <c r="AR5" s="3">
        <f t="shared" si="7"/>
        <v>18</v>
      </c>
      <c r="AS5" s="3">
        <f t="shared" si="8"/>
        <v>18</v>
      </c>
      <c r="AT5" s="3"/>
      <c r="AU5" s="3"/>
      <c r="AV5" s="3"/>
      <c r="AW5" s="3"/>
      <c r="AX5" s="3"/>
      <c r="AY5" s="3"/>
      <c r="AZ5" s="3">
        <f t="shared" si="9"/>
        <v>48</v>
      </c>
      <c r="BA5" s="3">
        <f t="shared" si="10"/>
        <v>1200</v>
      </c>
      <c r="BB5" s="3">
        <f t="shared" si="11"/>
        <v>24</v>
      </c>
      <c r="BC5" s="3">
        <f t="shared" si="12"/>
        <v>24</v>
      </c>
      <c r="BD5" s="3"/>
      <c r="BE5" s="3"/>
      <c r="BF5" s="3"/>
      <c r="BG5" s="3"/>
      <c r="BH5" s="3"/>
      <c r="BI5" s="3"/>
      <c r="BJ5" s="3">
        <f t="shared" si="13"/>
        <v>60</v>
      </c>
      <c r="BK5" s="3">
        <f t="shared" si="14"/>
        <v>1500</v>
      </c>
      <c r="BL5" s="3">
        <f t="shared" si="15"/>
        <v>30</v>
      </c>
      <c r="BM5" s="3">
        <f t="shared" si="16"/>
        <v>30</v>
      </c>
      <c r="BN5" s="3"/>
      <c r="BO5" s="3"/>
      <c r="BP5" s="3"/>
      <c r="BQ5" s="3"/>
      <c r="BR5" s="3"/>
      <c r="BS5" s="3"/>
      <c r="BT5" s="3">
        <f t="shared" si="17"/>
        <v>96</v>
      </c>
      <c r="BU5" s="3">
        <f t="shared" si="18"/>
        <v>2400</v>
      </c>
      <c r="BV5" s="3">
        <f t="shared" si="19"/>
        <v>48</v>
      </c>
      <c r="BW5" s="3">
        <f t="shared" si="20"/>
        <v>48</v>
      </c>
      <c r="BX5" s="3"/>
      <c r="BY5" s="3"/>
      <c r="BZ5" s="3"/>
      <c r="CA5" s="3"/>
      <c r="CB5" s="3"/>
      <c r="CC5" s="3"/>
      <c r="CD5" s="3">
        <f t="shared" si="21"/>
        <v>144</v>
      </c>
      <c r="CE5" s="3">
        <f t="shared" si="22"/>
        <v>3600</v>
      </c>
      <c r="CF5" s="3">
        <f t="shared" si="23"/>
        <v>72</v>
      </c>
      <c r="CG5" s="3">
        <f t="shared" si="24"/>
        <v>72</v>
      </c>
      <c r="CH5" s="3"/>
      <c r="CI5" s="3"/>
      <c r="CJ5" s="3"/>
      <c r="CK5" s="3"/>
      <c r="CL5" s="3"/>
      <c r="CM5" s="3"/>
    </row>
    <row r="6" spans="1:91" x14ac:dyDescent="0.2">
      <c r="B6" s="1">
        <v>4</v>
      </c>
      <c r="C6" s="1" t="s">
        <v>423</v>
      </c>
      <c r="D6">
        <v>2.5</v>
      </c>
      <c r="E6">
        <v>2.5</v>
      </c>
      <c r="H6">
        <v>10</v>
      </c>
      <c r="I6" s="30">
        <v>0.8</v>
      </c>
      <c r="Q6" t="s">
        <v>415</v>
      </c>
      <c r="R6">
        <v>1</v>
      </c>
      <c r="S6" s="3">
        <v>4</v>
      </c>
      <c r="T6" s="3">
        <f t="array" ref="T6">INDEX($AF$3:$CM$62,MATCH($S6,$AE$3:$AE$62,0),MATCH(T$1&amp;$R6,$AF$1:$CM$1&amp;$AF$2:$CM$2,0))*VLOOKUP($Q6,$C$17:$M$20,COUNTBLANK($D$15:D$15)+1,FALSE)</f>
        <v>8</v>
      </c>
      <c r="U6" s="3">
        <f t="array" ref="U6">INDEX($AF$3:$CM$62,MATCH($S6,$AE$3:$AE$62,0),MATCH(U$1&amp;$R6,$AF$1:$CM$1&amp;$AF$2:$CM$2,0))*VLOOKUP($Q6,$C$17:$M$20,COUNTBLANK($D$15:E$15)+1,FALSE)</f>
        <v>400</v>
      </c>
      <c r="V6" s="3">
        <f t="array" ref="V6">INDEX($AF$3:$CM$62,MATCH($S6,$AE$3:$AE$62,0),MATCH(V$1&amp;$R6,$AF$1:$CM$1&amp;$AF$2:$CM$2,0))*VLOOKUP($Q6,$C$17:$M$20,COUNTBLANK($D$15:F$15)+1,FALSE)</f>
        <v>0</v>
      </c>
      <c r="W6" s="3">
        <f t="array" ref="W6">INDEX($AF$3:$CM$62,MATCH($S6,$AE$3:$AE$62,0),MATCH(W$1&amp;$R6,$AF$1:$CM$1&amp;$AF$2:$CM$2,0))*VLOOKUP($Q6,$C$17:$M$20,COUNTBLANK($D$15:G$15)+1,FALSE)</f>
        <v>0</v>
      </c>
      <c r="X6" s="3">
        <f t="array" ref="X6">INDEX($AF$3:$CM$62,MATCH($S6,$AE$3:$AE$62,0),MATCH(X$1&amp;$R6,$AF$1:$CM$1&amp;$AF$2:$CM$2,0))*VLOOKUP($Q6,$C$17:$M$20,COUNTBLANK($D$15:H$15)+1,FALSE)</f>
        <v>0</v>
      </c>
      <c r="Y6" s="3">
        <f t="array" ref="Y6">INDEX($AF$3:$CM$62,MATCH($S6,$AE$3:$AE$62,0),MATCH(Y$1&amp;$R6,$AF$1:$CM$1&amp;$AF$2:$CM$2,0))*VLOOKUP($Q6,$C$17:$M$20,COUNTBLANK($D$15:I$15)+1,FALSE)</f>
        <v>0</v>
      </c>
      <c r="Z6" s="3">
        <f t="array" ref="Z6">INDEX($AF$3:$CM$62,MATCH($S6,$AE$3:$AE$62,0),MATCH(Z$1&amp;$R6,$AF$1:$CM$1&amp;$AF$2:$CM$2,0))*VLOOKUP($Q6,$C$17:$M$20,COUNTBLANK($D$15:J$15)+1,FALSE)</f>
        <v>0</v>
      </c>
      <c r="AA6" s="3">
        <f t="array" ref="AA6">INDEX($AF$3:$CM$62,MATCH($S6,$AE$3:$AE$62,0),MATCH(AA$1&amp;$R6,$AF$1:$CM$1&amp;$AF$2:$CM$2,0))*VLOOKUP($Q6,$C$17:$M$20,COUNTBLANK($D$15:K$15)+1,FALSE)</f>
        <v>0</v>
      </c>
      <c r="AB6" s="3">
        <f t="array" ref="AB6">INDEX($AF$3:$CM$62,MATCH($S6,$AE$3:$AE$62,0),MATCH(AB$1&amp;$R6,$AF$1:$CM$1&amp;$AF$2:$CM$2,0))*VLOOKUP($Q6,$C$17:$M$20,COUNTBLANK($D$15:L$15)+1,FALSE)</f>
        <v>0</v>
      </c>
      <c r="AC6" s="3">
        <f t="array" ref="AC6">INDEX($AF$3:$CM$62,MATCH($S6,$AE$3:$AE$62,0),MATCH(AC$1&amp;$R6,$AF$1:$CM$1&amp;$AF$2:$CM$2,0))*VLOOKUP($Q6,$C$17:$M$20,COUNTBLANK($D$15:M$15)+1,FALSE)</f>
        <v>0</v>
      </c>
      <c r="AE6" s="3">
        <v>4</v>
      </c>
      <c r="AF6" s="3">
        <f t="shared" si="25"/>
        <v>32</v>
      </c>
      <c r="AG6" s="3">
        <f t="shared" si="26"/>
        <v>800</v>
      </c>
      <c r="AH6" s="3">
        <f t="shared" si="27"/>
        <v>16</v>
      </c>
      <c r="AI6" s="3">
        <f t="shared" si="28"/>
        <v>16</v>
      </c>
      <c r="AJ6" s="3"/>
      <c r="AK6" s="3"/>
      <c r="AL6" s="3"/>
      <c r="AM6" s="3"/>
      <c r="AN6" s="3"/>
      <c r="AO6" s="3"/>
      <c r="AP6" s="3">
        <f t="shared" si="5"/>
        <v>48</v>
      </c>
      <c r="AQ6" s="3">
        <f t="shared" si="6"/>
        <v>1200</v>
      </c>
      <c r="AR6" s="3">
        <f t="shared" si="7"/>
        <v>24</v>
      </c>
      <c r="AS6" s="3">
        <f t="shared" si="8"/>
        <v>24</v>
      </c>
      <c r="AT6" s="3"/>
      <c r="AU6" s="3"/>
      <c r="AV6" s="3"/>
      <c r="AW6" s="3"/>
      <c r="AX6" s="3"/>
      <c r="AY6" s="3"/>
      <c r="AZ6" s="3">
        <f t="shared" si="9"/>
        <v>64</v>
      </c>
      <c r="BA6" s="3">
        <f t="shared" si="10"/>
        <v>1600</v>
      </c>
      <c r="BB6" s="3">
        <f t="shared" si="11"/>
        <v>32</v>
      </c>
      <c r="BC6" s="3">
        <f t="shared" si="12"/>
        <v>32</v>
      </c>
      <c r="BD6" s="3"/>
      <c r="BE6" s="3"/>
      <c r="BF6" s="3"/>
      <c r="BG6" s="3"/>
      <c r="BH6" s="3"/>
      <c r="BI6" s="3"/>
      <c r="BJ6" s="3">
        <f t="shared" si="13"/>
        <v>80</v>
      </c>
      <c r="BK6" s="3">
        <f t="shared" si="14"/>
        <v>2000</v>
      </c>
      <c r="BL6" s="3">
        <f t="shared" si="15"/>
        <v>40</v>
      </c>
      <c r="BM6" s="3">
        <f t="shared" si="16"/>
        <v>40</v>
      </c>
      <c r="BN6" s="3"/>
      <c r="BO6" s="3"/>
      <c r="BP6" s="3"/>
      <c r="BQ6" s="3"/>
      <c r="BR6" s="3"/>
      <c r="BS6" s="3"/>
      <c r="BT6" s="3">
        <f t="shared" si="17"/>
        <v>128</v>
      </c>
      <c r="BU6" s="3">
        <f t="shared" si="18"/>
        <v>3200</v>
      </c>
      <c r="BV6" s="3">
        <f t="shared" si="19"/>
        <v>64</v>
      </c>
      <c r="BW6" s="3">
        <f t="shared" si="20"/>
        <v>64</v>
      </c>
      <c r="BX6" s="3"/>
      <c r="BY6" s="3"/>
      <c r="BZ6" s="3"/>
      <c r="CA6" s="3"/>
      <c r="CB6" s="3"/>
      <c r="CC6" s="3"/>
      <c r="CD6" s="3">
        <f t="shared" si="21"/>
        <v>192</v>
      </c>
      <c r="CE6" s="3">
        <f t="shared" si="22"/>
        <v>4800</v>
      </c>
      <c r="CF6" s="3">
        <f t="shared" si="23"/>
        <v>96</v>
      </c>
      <c r="CG6" s="3">
        <f t="shared" si="24"/>
        <v>96</v>
      </c>
      <c r="CH6" s="3"/>
      <c r="CI6" s="3"/>
      <c r="CJ6" s="3"/>
      <c r="CK6" s="3"/>
      <c r="CL6" s="3"/>
      <c r="CM6" s="3"/>
    </row>
    <row r="7" spans="1:91" x14ac:dyDescent="0.2">
      <c r="B7" s="1">
        <v>5</v>
      </c>
      <c r="C7" s="1" t="s">
        <v>425</v>
      </c>
      <c r="D7">
        <v>4</v>
      </c>
      <c r="E7">
        <v>4</v>
      </c>
      <c r="H7">
        <v>20</v>
      </c>
      <c r="I7" s="30">
        <v>0.6</v>
      </c>
      <c r="Q7" t="s">
        <v>415</v>
      </c>
      <c r="R7">
        <v>1</v>
      </c>
      <c r="S7" s="3">
        <v>5</v>
      </c>
      <c r="T7" s="3">
        <f t="array" ref="T7">INDEX($AF$3:$CM$62,MATCH($S7,$AE$3:$AE$62,0),MATCH(T$1&amp;$R7,$AF$1:$CM$1&amp;$AF$2:$CM$2,0))*VLOOKUP($Q7,$C$17:$M$20,COUNTBLANK($D$15:D$15)+1,FALSE)</f>
        <v>10</v>
      </c>
      <c r="U7" s="3">
        <f t="array" ref="U7">INDEX($AF$3:$CM$62,MATCH($S7,$AE$3:$AE$62,0),MATCH(U$1&amp;$R7,$AF$1:$CM$1&amp;$AF$2:$CM$2,0))*VLOOKUP($Q7,$C$17:$M$20,COUNTBLANK($D$15:E$15)+1,FALSE)</f>
        <v>500</v>
      </c>
      <c r="V7" s="3">
        <f t="array" ref="V7">INDEX($AF$3:$CM$62,MATCH($S7,$AE$3:$AE$62,0),MATCH(V$1&amp;$R7,$AF$1:$CM$1&amp;$AF$2:$CM$2,0))*VLOOKUP($Q7,$C$17:$M$20,COUNTBLANK($D$15:F$15)+1,FALSE)</f>
        <v>0</v>
      </c>
      <c r="W7" s="3">
        <f t="array" ref="W7">INDEX($AF$3:$CM$62,MATCH($S7,$AE$3:$AE$62,0),MATCH(W$1&amp;$R7,$AF$1:$CM$1&amp;$AF$2:$CM$2,0))*VLOOKUP($Q7,$C$17:$M$20,COUNTBLANK($D$15:G$15)+1,FALSE)</f>
        <v>0</v>
      </c>
      <c r="X7" s="3">
        <f t="array" ref="X7">INDEX($AF$3:$CM$62,MATCH($S7,$AE$3:$AE$62,0),MATCH(X$1&amp;$R7,$AF$1:$CM$1&amp;$AF$2:$CM$2,0))*VLOOKUP($Q7,$C$17:$M$20,COUNTBLANK($D$15:H$15)+1,FALSE)</f>
        <v>0</v>
      </c>
      <c r="Y7" s="3">
        <f t="array" ref="Y7">INDEX($AF$3:$CM$62,MATCH($S7,$AE$3:$AE$62,0),MATCH(Y$1&amp;$R7,$AF$1:$CM$1&amp;$AF$2:$CM$2,0))*VLOOKUP($Q7,$C$17:$M$20,COUNTBLANK($D$15:I$15)+1,FALSE)</f>
        <v>0</v>
      </c>
      <c r="Z7" s="3">
        <f t="array" ref="Z7">INDEX($AF$3:$CM$62,MATCH($S7,$AE$3:$AE$62,0),MATCH(Z$1&amp;$R7,$AF$1:$CM$1&amp;$AF$2:$CM$2,0))*VLOOKUP($Q7,$C$17:$M$20,COUNTBLANK($D$15:J$15)+1,FALSE)</f>
        <v>0</v>
      </c>
      <c r="AA7" s="3">
        <f t="array" ref="AA7">INDEX($AF$3:$CM$62,MATCH($S7,$AE$3:$AE$62,0),MATCH(AA$1&amp;$R7,$AF$1:$CM$1&amp;$AF$2:$CM$2,0))*VLOOKUP($Q7,$C$17:$M$20,COUNTBLANK($D$15:K$15)+1,FALSE)</f>
        <v>0</v>
      </c>
      <c r="AB7" s="3">
        <f t="array" ref="AB7">INDEX($AF$3:$CM$62,MATCH($S7,$AE$3:$AE$62,0),MATCH(AB$1&amp;$R7,$AF$1:$CM$1&amp;$AF$2:$CM$2,0))*VLOOKUP($Q7,$C$17:$M$20,COUNTBLANK($D$15:L$15)+1,FALSE)</f>
        <v>0</v>
      </c>
      <c r="AC7" s="3">
        <f t="array" ref="AC7">INDEX($AF$3:$CM$62,MATCH($S7,$AE$3:$AE$62,0),MATCH(AC$1&amp;$R7,$AF$1:$CM$1&amp;$AF$2:$CM$2,0))*VLOOKUP($Q7,$C$17:$M$20,COUNTBLANK($D$15:M$15)+1,FALSE)</f>
        <v>0</v>
      </c>
      <c r="AE7" s="3">
        <v>5</v>
      </c>
      <c r="AF7" s="3">
        <f t="shared" si="25"/>
        <v>40</v>
      </c>
      <c r="AG7" s="3">
        <f t="shared" si="26"/>
        <v>1000</v>
      </c>
      <c r="AH7" s="3">
        <f t="shared" si="27"/>
        <v>20</v>
      </c>
      <c r="AI7" s="3">
        <f t="shared" si="28"/>
        <v>20</v>
      </c>
      <c r="AJ7" s="3"/>
      <c r="AK7" s="3"/>
      <c r="AL7" s="3"/>
      <c r="AM7" s="3"/>
      <c r="AN7" s="3"/>
      <c r="AO7" s="3"/>
      <c r="AP7" s="3">
        <f t="shared" si="5"/>
        <v>60</v>
      </c>
      <c r="AQ7" s="3">
        <f t="shared" si="6"/>
        <v>1500</v>
      </c>
      <c r="AR7" s="3">
        <f t="shared" si="7"/>
        <v>30</v>
      </c>
      <c r="AS7" s="3">
        <f t="shared" si="8"/>
        <v>30</v>
      </c>
      <c r="AT7" s="3"/>
      <c r="AU7" s="3"/>
      <c r="AV7" s="3"/>
      <c r="AW7" s="3"/>
      <c r="AX7" s="3"/>
      <c r="AY7" s="3"/>
      <c r="AZ7" s="3">
        <f t="shared" si="9"/>
        <v>80</v>
      </c>
      <c r="BA7" s="3">
        <f t="shared" si="10"/>
        <v>2000</v>
      </c>
      <c r="BB7" s="3">
        <f t="shared" si="11"/>
        <v>40</v>
      </c>
      <c r="BC7" s="3">
        <f t="shared" si="12"/>
        <v>40</v>
      </c>
      <c r="BD7" s="3"/>
      <c r="BE7" s="3"/>
      <c r="BF7" s="3"/>
      <c r="BG7" s="3"/>
      <c r="BH7" s="3"/>
      <c r="BI7" s="3"/>
      <c r="BJ7" s="3">
        <f t="shared" si="13"/>
        <v>100</v>
      </c>
      <c r="BK7" s="3">
        <f t="shared" si="14"/>
        <v>2500</v>
      </c>
      <c r="BL7" s="3">
        <f t="shared" si="15"/>
        <v>50</v>
      </c>
      <c r="BM7" s="3">
        <f t="shared" si="16"/>
        <v>50</v>
      </c>
      <c r="BN7" s="3"/>
      <c r="BO7" s="3"/>
      <c r="BP7" s="3"/>
      <c r="BQ7" s="3"/>
      <c r="BR7" s="3"/>
      <c r="BS7" s="3"/>
      <c r="BT7" s="3">
        <f t="shared" si="17"/>
        <v>160</v>
      </c>
      <c r="BU7" s="3">
        <f t="shared" si="18"/>
        <v>4000</v>
      </c>
      <c r="BV7" s="3">
        <f t="shared" si="19"/>
        <v>80</v>
      </c>
      <c r="BW7" s="3">
        <f t="shared" si="20"/>
        <v>80</v>
      </c>
      <c r="BX7" s="3"/>
      <c r="BY7" s="3"/>
      <c r="BZ7" s="3"/>
      <c r="CA7" s="3"/>
      <c r="CB7" s="3"/>
      <c r="CC7" s="3"/>
      <c r="CD7" s="3">
        <f t="shared" si="21"/>
        <v>240</v>
      </c>
      <c r="CE7" s="3">
        <f t="shared" si="22"/>
        <v>6000</v>
      </c>
      <c r="CF7" s="3">
        <f t="shared" si="23"/>
        <v>120</v>
      </c>
      <c r="CG7" s="3">
        <f t="shared" si="24"/>
        <v>120</v>
      </c>
      <c r="CH7" s="3"/>
      <c r="CI7" s="3"/>
      <c r="CJ7" s="3"/>
      <c r="CK7" s="3"/>
      <c r="CL7" s="3"/>
      <c r="CM7" s="3"/>
    </row>
    <row r="8" spans="1:91" x14ac:dyDescent="0.2">
      <c r="B8">
        <v>6</v>
      </c>
      <c r="C8" t="s">
        <v>426</v>
      </c>
      <c r="D8">
        <v>6</v>
      </c>
      <c r="E8">
        <v>6</v>
      </c>
      <c r="H8">
        <v>30</v>
      </c>
      <c r="I8" s="30">
        <v>0.4</v>
      </c>
      <c r="Q8" t="s">
        <v>415</v>
      </c>
      <c r="R8">
        <v>1</v>
      </c>
      <c r="S8" s="3">
        <v>6</v>
      </c>
      <c r="T8" s="3">
        <f t="array" ref="T8">INDEX($AF$3:$CM$62,MATCH($S8,$AE$3:$AE$62,0),MATCH(T$1&amp;$R8,$AF$1:$CM$1&amp;$AF$2:$CM$2,0))*VLOOKUP($Q8,$C$17:$M$20,COUNTBLANK($D$15:D$15)+1,FALSE)</f>
        <v>12</v>
      </c>
      <c r="U8" s="3">
        <f t="array" ref="U8">INDEX($AF$3:$CM$62,MATCH($S8,$AE$3:$AE$62,0),MATCH(U$1&amp;$R8,$AF$1:$CM$1&amp;$AF$2:$CM$2,0))*VLOOKUP($Q8,$C$17:$M$20,COUNTBLANK($D$15:E$15)+1,FALSE)</f>
        <v>600</v>
      </c>
      <c r="V8" s="3">
        <f t="array" ref="V8">INDEX($AF$3:$CM$62,MATCH($S8,$AE$3:$AE$62,0),MATCH(V$1&amp;$R8,$AF$1:$CM$1&amp;$AF$2:$CM$2,0))*VLOOKUP($Q8,$C$17:$M$20,COUNTBLANK($D$15:F$15)+1,FALSE)</f>
        <v>0</v>
      </c>
      <c r="W8" s="3">
        <f t="array" ref="W8">INDEX($AF$3:$CM$62,MATCH($S8,$AE$3:$AE$62,0),MATCH(W$1&amp;$R8,$AF$1:$CM$1&amp;$AF$2:$CM$2,0))*VLOOKUP($Q8,$C$17:$M$20,COUNTBLANK($D$15:G$15)+1,FALSE)</f>
        <v>0</v>
      </c>
      <c r="X8" s="3">
        <f t="array" ref="X8">INDEX($AF$3:$CM$62,MATCH($S8,$AE$3:$AE$62,0),MATCH(X$1&amp;$R8,$AF$1:$CM$1&amp;$AF$2:$CM$2,0))*VLOOKUP($Q8,$C$17:$M$20,COUNTBLANK($D$15:H$15)+1,FALSE)</f>
        <v>0</v>
      </c>
      <c r="Y8" s="3">
        <f t="array" ref="Y8">INDEX($AF$3:$CM$62,MATCH($S8,$AE$3:$AE$62,0),MATCH(Y$1&amp;$R8,$AF$1:$CM$1&amp;$AF$2:$CM$2,0))*VLOOKUP($Q8,$C$17:$M$20,COUNTBLANK($D$15:I$15)+1,FALSE)</f>
        <v>0</v>
      </c>
      <c r="Z8" s="3">
        <f t="array" ref="Z8">INDEX($AF$3:$CM$62,MATCH($S8,$AE$3:$AE$62,0),MATCH(Z$1&amp;$R8,$AF$1:$CM$1&amp;$AF$2:$CM$2,0))*VLOOKUP($Q8,$C$17:$M$20,COUNTBLANK($D$15:J$15)+1,FALSE)</f>
        <v>0</v>
      </c>
      <c r="AA8" s="3">
        <f t="array" ref="AA8">INDEX($AF$3:$CM$62,MATCH($S8,$AE$3:$AE$62,0),MATCH(AA$1&amp;$R8,$AF$1:$CM$1&amp;$AF$2:$CM$2,0))*VLOOKUP($Q8,$C$17:$M$20,COUNTBLANK($D$15:K$15)+1,FALSE)</f>
        <v>0</v>
      </c>
      <c r="AB8" s="3">
        <f t="array" ref="AB8">INDEX($AF$3:$CM$62,MATCH($S8,$AE$3:$AE$62,0),MATCH(AB$1&amp;$R8,$AF$1:$CM$1&amp;$AF$2:$CM$2,0))*VLOOKUP($Q8,$C$17:$M$20,COUNTBLANK($D$15:L$15)+1,FALSE)</f>
        <v>0</v>
      </c>
      <c r="AC8" s="3">
        <f t="array" ref="AC8">INDEX($AF$3:$CM$62,MATCH($S8,$AE$3:$AE$62,0),MATCH(AC$1&amp;$R8,$AF$1:$CM$1&amp;$AF$2:$CM$2,0))*VLOOKUP($Q8,$C$17:$M$20,COUNTBLANK($D$15:M$15)+1,FALSE)</f>
        <v>0</v>
      </c>
      <c r="AE8" s="3">
        <v>6</v>
      </c>
      <c r="AF8" s="3">
        <f t="shared" si="25"/>
        <v>48</v>
      </c>
      <c r="AG8" s="3">
        <f t="shared" si="26"/>
        <v>1200</v>
      </c>
      <c r="AH8" s="3">
        <f t="shared" si="27"/>
        <v>24</v>
      </c>
      <c r="AI8" s="3">
        <f t="shared" si="28"/>
        <v>24</v>
      </c>
      <c r="AJ8" s="3"/>
      <c r="AK8" s="3"/>
      <c r="AL8" s="3"/>
      <c r="AM8" s="3"/>
      <c r="AN8" s="3"/>
      <c r="AO8" s="3"/>
      <c r="AP8" s="3">
        <f t="shared" si="5"/>
        <v>72</v>
      </c>
      <c r="AQ8" s="3">
        <f t="shared" si="6"/>
        <v>1800</v>
      </c>
      <c r="AR8" s="3">
        <f t="shared" si="7"/>
        <v>36</v>
      </c>
      <c r="AS8" s="3">
        <f t="shared" si="8"/>
        <v>36</v>
      </c>
      <c r="AT8" s="3"/>
      <c r="AU8" s="3"/>
      <c r="AV8" s="3"/>
      <c r="AW8" s="3"/>
      <c r="AX8" s="3"/>
      <c r="AY8" s="3"/>
      <c r="AZ8" s="3">
        <f t="shared" si="9"/>
        <v>96</v>
      </c>
      <c r="BA8" s="3">
        <f t="shared" si="10"/>
        <v>2400</v>
      </c>
      <c r="BB8" s="3">
        <f t="shared" si="11"/>
        <v>48</v>
      </c>
      <c r="BC8" s="3">
        <f t="shared" si="12"/>
        <v>48</v>
      </c>
      <c r="BD8" s="3"/>
      <c r="BE8" s="3"/>
      <c r="BF8" s="3"/>
      <c r="BG8" s="3"/>
      <c r="BH8" s="3"/>
      <c r="BI8" s="3"/>
      <c r="BJ8" s="3">
        <f t="shared" si="13"/>
        <v>120</v>
      </c>
      <c r="BK8" s="3">
        <f t="shared" si="14"/>
        <v>3000</v>
      </c>
      <c r="BL8" s="3">
        <f t="shared" si="15"/>
        <v>60</v>
      </c>
      <c r="BM8" s="3">
        <f t="shared" si="16"/>
        <v>60</v>
      </c>
      <c r="BN8" s="3"/>
      <c r="BO8" s="3"/>
      <c r="BP8" s="3"/>
      <c r="BQ8" s="3"/>
      <c r="BR8" s="3"/>
      <c r="BS8" s="3"/>
      <c r="BT8" s="3">
        <f t="shared" si="17"/>
        <v>192</v>
      </c>
      <c r="BU8" s="3">
        <f t="shared" si="18"/>
        <v>4800</v>
      </c>
      <c r="BV8" s="3">
        <f t="shared" si="19"/>
        <v>96</v>
      </c>
      <c r="BW8" s="3">
        <f t="shared" si="20"/>
        <v>96</v>
      </c>
      <c r="BX8" s="3"/>
      <c r="BY8" s="3"/>
      <c r="BZ8" s="3"/>
      <c r="CA8" s="3"/>
      <c r="CB8" s="3"/>
      <c r="CC8" s="3"/>
      <c r="CD8" s="3">
        <f t="shared" si="21"/>
        <v>288</v>
      </c>
      <c r="CE8" s="3">
        <f t="shared" si="22"/>
        <v>7200</v>
      </c>
      <c r="CF8" s="3">
        <f t="shared" si="23"/>
        <v>144</v>
      </c>
      <c r="CG8" s="3">
        <f t="shared" si="24"/>
        <v>144</v>
      </c>
      <c r="CH8" s="3"/>
      <c r="CI8" s="3"/>
      <c r="CJ8" s="3"/>
      <c r="CK8" s="3"/>
      <c r="CL8" s="3"/>
      <c r="CM8" s="3"/>
    </row>
    <row r="9" spans="1:91" x14ac:dyDescent="0.2">
      <c r="H9">
        <v>40</v>
      </c>
      <c r="I9" s="30">
        <v>0.2</v>
      </c>
      <c r="Q9" t="s">
        <v>415</v>
      </c>
      <c r="R9">
        <v>1</v>
      </c>
      <c r="S9" s="3">
        <v>7</v>
      </c>
      <c r="T9" s="3">
        <f t="array" ref="T9">INDEX($AF$3:$CM$62,MATCH($S9,$AE$3:$AE$62,0),MATCH(T$1&amp;$R9,$AF$1:$CM$1&amp;$AF$2:$CM$2,0))*VLOOKUP($Q9,$C$17:$M$20,COUNTBLANK($D$15:D$15)+1,FALSE)</f>
        <v>14</v>
      </c>
      <c r="U9" s="3">
        <f t="array" ref="U9">INDEX($AF$3:$CM$62,MATCH($S9,$AE$3:$AE$62,0),MATCH(U$1&amp;$R9,$AF$1:$CM$1&amp;$AF$2:$CM$2,0))*VLOOKUP($Q9,$C$17:$M$20,COUNTBLANK($D$15:E$15)+1,FALSE)</f>
        <v>700</v>
      </c>
      <c r="V9" s="3">
        <f t="array" ref="V9">INDEX($AF$3:$CM$62,MATCH($S9,$AE$3:$AE$62,0),MATCH(V$1&amp;$R9,$AF$1:$CM$1&amp;$AF$2:$CM$2,0))*VLOOKUP($Q9,$C$17:$M$20,COUNTBLANK($D$15:F$15)+1,FALSE)</f>
        <v>0</v>
      </c>
      <c r="W9" s="3">
        <f t="array" ref="W9">INDEX($AF$3:$CM$62,MATCH($S9,$AE$3:$AE$62,0),MATCH(W$1&amp;$R9,$AF$1:$CM$1&amp;$AF$2:$CM$2,0))*VLOOKUP($Q9,$C$17:$M$20,COUNTBLANK($D$15:G$15)+1,FALSE)</f>
        <v>0</v>
      </c>
      <c r="X9" s="3">
        <f t="array" ref="X9">INDEX($AF$3:$CM$62,MATCH($S9,$AE$3:$AE$62,0),MATCH(X$1&amp;$R9,$AF$1:$CM$1&amp;$AF$2:$CM$2,0))*VLOOKUP($Q9,$C$17:$M$20,COUNTBLANK($D$15:H$15)+1,FALSE)</f>
        <v>0</v>
      </c>
      <c r="Y9" s="3">
        <f t="array" ref="Y9">INDEX($AF$3:$CM$62,MATCH($S9,$AE$3:$AE$62,0),MATCH(Y$1&amp;$R9,$AF$1:$CM$1&amp;$AF$2:$CM$2,0))*VLOOKUP($Q9,$C$17:$M$20,COUNTBLANK($D$15:I$15)+1,FALSE)</f>
        <v>0</v>
      </c>
      <c r="Z9" s="3">
        <f t="array" ref="Z9">INDEX($AF$3:$CM$62,MATCH($S9,$AE$3:$AE$62,0),MATCH(Z$1&amp;$R9,$AF$1:$CM$1&amp;$AF$2:$CM$2,0))*VLOOKUP($Q9,$C$17:$M$20,COUNTBLANK($D$15:J$15)+1,FALSE)</f>
        <v>0</v>
      </c>
      <c r="AA9" s="3">
        <f t="array" ref="AA9">INDEX($AF$3:$CM$62,MATCH($S9,$AE$3:$AE$62,0),MATCH(AA$1&amp;$R9,$AF$1:$CM$1&amp;$AF$2:$CM$2,0))*VLOOKUP($Q9,$C$17:$M$20,COUNTBLANK($D$15:K$15)+1,FALSE)</f>
        <v>0</v>
      </c>
      <c r="AB9" s="3">
        <f t="array" ref="AB9">INDEX($AF$3:$CM$62,MATCH($S9,$AE$3:$AE$62,0),MATCH(AB$1&amp;$R9,$AF$1:$CM$1&amp;$AF$2:$CM$2,0))*VLOOKUP($Q9,$C$17:$M$20,COUNTBLANK($D$15:L$15)+1,FALSE)</f>
        <v>0</v>
      </c>
      <c r="AC9" s="3">
        <f t="array" ref="AC9">INDEX($AF$3:$CM$62,MATCH($S9,$AE$3:$AE$62,0),MATCH(AC$1&amp;$R9,$AF$1:$CM$1&amp;$AF$2:$CM$2,0))*VLOOKUP($Q9,$C$17:$M$20,COUNTBLANK($D$15:M$15)+1,FALSE)</f>
        <v>0</v>
      </c>
      <c r="AE9" s="3">
        <v>7</v>
      </c>
      <c r="AF9" s="3">
        <f t="shared" si="25"/>
        <v>56</v>
      </c>
      <c r="AG9" s="3">
        <f t="shared" si="26"/>
        <v>1400</v>
      </c>
      <c r="AH9" s="3">
        <f t="shared" si="27"/>
        <v>28</v>
      </c>
      <c r="AI9" s="3">
        <f t="shared" si="28"/>
        <v>28</v>
      </c>
      <c r="AJ9" s="3"/>
      <c r="AK9" s="3"/>
      <c r="AL9" s="3"/>
      <c r="AM9" s="3"/>
      <c r="AN9" s="3"/>
      <c r="AO9" s="3"/>
      <c r="AP9" s="3">
        <f t="shared" si="5"/>
        <v>84</v>
      </c>
      <c r="AQ9" s="3">
        <f t="shared" si="6"/>
        <v>2100</v>
      </c>
      <c r="AR9" s="3">
        <f t="shared" si="7"/>
        <v>42</v>
      </c>
      <c r="AS9" s="3">
        <f t="shared" si="8"/>
        <v>42</v>
      </c>
      <c r="AT9" s="3"/>
      <c r="AU9" s="3"/>
      <c r="AV9" s="3"/>
      <c r="AW9" s="3"/>
      <c r="AX9" s="3"/>
      <c r="AY9" s="3"/>
      <c r="AZ9" s="3">
        <f t="shared" si="9"/>
        <v>112</v>
      </c>
      <c r="BA9" s="3">
        <f t="shared" si="10"/>
        <v>2800</v>
      </c>
      <c r="BB9" s="3">
        <f t="shared" si="11"/>
        <v>56</v>
      </c>
      <c r="BC9" s="3">
        <f t="shared" si="12"/>
        <v>56</v>
      </c>
      <c r="BD9" s="3"/>
      <c r="BE9" s="3"/>
      <c r="BF9" s="3"/>
      <c r="BG9" s="3"/>
      <c r="BH9" s="3"/>
      <c r="BI9" s="3"/>
      <c r="BJ9" s="3">
        <f t="shared" si="13"/>
        <v>140</v>
      </c>
      <c r="BK9" s="3">
        <f t="shared" si="14"/>
        <v>3500</v>
      </c>
      <c r="BL9" s="3">
        <f t="shared" si="15"/>
        <v>70</v>
      </c>
      <c r="BM9" s="3">
        <f t="shared" si="16"/>
        <v>70</v>
      </c>
      <c r="BN9" s="3"/>
      <c r="BO9" s="3"/>
      <c r="BP9" s="3"/>
      <c r="BQ9" s="3"/>
      <c r="BR9" s="3"/>
      <c r="BS9" s="3"/>
      <c r="BT9" s="3">
        <f t="shared" si="17"/>
        <v>224</v>
      </c>
      <c r="BU9" s="3">
        <f t="shared" si="18"/>
        <v>5600</v>
      </c>
      <c r="BV9" s="3">
        <f t="shared" si="19"/>
        <v>112</v>
      </c>
      <c r="BW9" s="3">
        <f t="shared" si="20"/>
        <v>112</v>
      </c>
      <c r="BX9" s="3"/>
      <c r="BY9" s="3"/>
      <c r="BZ9" s="3"/>
      <c r="CA9" s="3"/>
      <c r="CB9" s="3"/>
      <c r="CC9" s="3"/>
      <c r="CD9" s="3">
        <f t="shared" si="21"/>
        <v>336</v>
      </c>
      <c r="CE9" s="3">
        <f t="shared" si="22"/>
        <v>8400</v>
      </c>
      <c r="CF9" s="3">
        <f t="shared" si="23"/>
        <v>168</v>
      </c>
      <c r="CG9" s="3">
        <f t="shared" si="24"/>
        <v>168</v>
      </c>
      <c r="CH9" s="3"/>
      <c r="CI9" s="3"/>
      <c r="CJ9" s="3"/>
      <c r="CK9" s="3"/>
      <c r="CL9" s="3"/>
      <c r="CM9" s="3"/>
    </row>
    <row r="10" spans="1:91" x14ac:dyDescent="0.2">
      <c r="H10">
        <v>50</v>
      </c>
      <c r="I10" s="30">
        <v>0.1</v>
      </c>
      <c r="Q10" t="s">
        <v>415</v>
      </c>
      <c r="R10">
        <v>1</v>
      </c>
      <c r="S10" s="3">
        <v>8</v>
      </c>
      <c r="T10" s="3">
        <f t="array" ref="T10">INDEX($AF$3:$CM$62,MATCH($S10,$AE$3:$AE$62,0),MATCH(T$1&amp;$R10,$AF$1:$CM$1&amp;$AF$2:$CM$2,0))*VLOOKUP($Q10,$C$17:$M$20,COUNTBLANK($D$15:D$15)+1,FALSE)</f>
        <v>16</v>
      </c>
      <c r="U10" s="3">
        <f t="array" ref="U10">INDEX($AF$3:$CM$62,MATCH($S10,$AE$3:$AE$62,0),MATCH(U$1&amp;$R10,$AF$1:$CM$1&amp;$AF$2:$CM$2,0))*VLOOKUP($Q10,$C$17:$M$20,COUNTBLANK($D$15:E$15)+1,FALSE)</f>
        <v>800</v>
      </c>
      <c r="V10" s="3">
        <f t="array" ref="V10">INDEX($AF$3:$CM$62,MATCH($S10,$AE$3:$AE$62,0),MATCH(V$1&amp;$R10,$AF$1:$CM$1&amp;$AF$2:$CM$2,0))*VLOOKUP($Q10,$C$17:$M$20,COUNTBLANK($D$15:F$15)+1,FALSE)</f>
        <v>0</v>
      </c>
      <c r="W10" s="3">
        <f t="array" ref="W10">INDEX($AF$3:$CM$62,MATCH($S10,$AE$3:$AE$62,0),MATCH(W$1&amp;$R10,$AF$1:$CM$1&amp;$AF$2:$CM$2,0))*VLOOKUP($Q10,$C$17:$M$20,COUNTBLANK($D$15:G$15)+1,FALSE)</f>
        <v>0</v>
      </c>
      <c r="X10" s="3">
        <f t="array" ref="X10">INDEX($AF$3:$CM$62,MATCH($S10,$AE$3:$AE$62,0),MATCH(X$1&amp;$R10,$AF$1:$CM$1&amp;$AF$2:$CM$2,0))*VLOOKUP($Q10,$C$17:$M$20,COUNTBLANK($D$15:H$15)+1,FALSE)</f>
        <v>0</v>
      </c>
      <c r="Y10" s="3">
        <f t="array" ref="Y10">INDEX($AF$3:$CM$62,MATCH($S10,$AE$3:$AE$62,0),MATCH(Y$1&amp;$R10,$AF$1:$CM$1&amp;$AF$2:$CM$2,0))*VLOOKUP($Q10,$C$17:$M$20,COUNTBLANK($D$15:I$15)+1,FALSE)</f>
        <v>0</v>
      </c>
      <c r="Z10" s="3">
        <f t="array" ref="Z10">INDEX($AF$3:$CM$62,MATCH($S10,$AE$3:$AE$62,0),MATCH(Z$1&amp;$R10,$AF$1:$CM$1&amp;$AF$2:$CM$2,0))*VLOOKUP($Q10,$C$17:$M$20,COUNTBLANK($D$15:J$15)+1,FALSE)</f>
        <v>0</v>
      </c>
      <c r="AA10" s="3">
        <f t="array" ref="AA10">INDEX($AF$3:$CM$62,MATCH($S10,$AE$3:$AE$62,0),MATCH(AA$1&amp;$R10,$AF$1:$CM$1&amp;$AF$2:$CM$2,0))*VLOOKUP($Q10,$C$17:$M$20,COUNTBLANK($D$15:K$15)+1,FALSE)</f>
        <v>0</v>
      </c>
      <c r="AB10" s="3">
        <f t="array" ref="AB10">INDEX($AF$3:$CM$62,MATCH($S10,$AE$3:$AE$62,0),MATCH(AB$1&amp;$R10,$AF$1:$CM$1&amp;$AF$2:$CM$2,0))*VLOOKUP($Q10,$C$17:$M$20,COUNTBLANK($D$15:L$15)+1,FALSE)</f>
        <v>0</v>
      </c>
      <c r="AC10" s="3">
        <f t="array" ref="AC10">INDEX($AF$3:$CM$62,MATCH($S10,$AE$3:$AE$62,0),MATCH(AC$1&amp;$R10,$AF$1:$CM$1&amp;$AF$2:$CM$2,0))*VLOOKUP($Q10,$C$17:$M$20,COUNTBLANK($D$15:M$15)+1,FALSE)</f>
        <v>0</v>
      </c>
      <c r="AE10" s="3">
        <v>8</v>
      </c>
      <c r="AF10" s="3">
        <f t="shared" si="25"/>
        <v>64</v>
      </c>
      <c r="AG10" s="3">
        <f t="shared" si="26"/>
        <v>1600</v>
      </c>
      <c r="AH10" s="3">
        <f t="shared" si="27"/>
        <v>32</v>
      </c>
      <c r="AI10" s="3">
        <f t="shared" si="28"/>
        <v>32</v>
      </c>
      <c r="AJ10" s="3"/>
      <c r="AK10" s="3"/>
      <c r="AL10" s="3"/>
      <c r="AM10" s="3"/>
      <c r="AN10" s="3"/>
      <c r="AO10" s="3"/>
      <c r="AP10" s="3">
        <f t="shared" si="5"/>
        <v>96</v>
      </c>
      <c r="AQ10" s="3">
        <f t="shared" si="6"/>
        <v>2400</v>
      </c>
      <c r="AR10" s="3">
        <f t="shared" si="7"/>
        <v>48</v>
      </c>
      <c r="AS10" s="3">
        <f t="shared" si="8"/>
        <v>48</v>
      </c>
      <c r="AT10" s="3"/>
      <c r="AU10" s="3"/>
      <c r="AV10" s="3"/>
      <c r="AW10" s="3"/>
      <c r="AX10" s="3"/>
      <c r="AY10" s="3"/>
      <c r="AZ10" s="3">
        <f t="shared" si="9"/>
        <v>128</v>
      </c>
      <c r="BA10" s="3">
        <f t="shared" si="10"/>
        <v>3200</v>
      </c>
      <c r="BB10" s="3">
        <f t="shared" si="11"/>
        <v>64</v>
      </c>
      <c r="BC10" s="3">
        <f t="shared" si="12"/>
        <v>64</v>
      </c>
      <c r="BD10" s="3"/>
      <c r="BE10" s="3"/>
      <c r="BF10" s="3"/>
      <c r="BG10" s="3"/>
      <c r="BH10" s="3"/>
      <c r="BI10" s="3"/>
      <c r="BJ10" s="3">
        <f t="shared" si="13"/>
        <v>160</v>
      </c>
      <c r="BK10" s="3">
        <f t="shared" si="14"/>
        <v>4000</v>
      </c>
      <c r="BL10" s="3">
        <f t="shared" si="15"/>
        <v>80</v>
      </c>
      <c r="BM10" s="3">
        <f t="shared" si="16"/>
        <v>80</v>
      </c>
      <c r="BN10" s="3"/>
      <c r="BO10" s="3"/>
      <c r="BP10" s="3"/>
      <c r="BQ10" s="3"/>
      <c r="BR10" s="3"/>
      <c r="BS10" s="3"/>
      <c r="BT10" s="3">
        <f t="shared" si="17"/>
        <v>256</v>
      </c>
      <c r="BU10" s="3">
        <f t="shared" si="18"/>
        <v>6400</v>
      </c>
      <c r="BV10" s="3">
        <f t="shared" si="19"/>
        <v>128</v>
      </c>
      <c r="BW10" s="3">
        <f t="shared" si="20"/>
        <v>128</v>
      </c>
      <c r="BX10" s="3"/>
      <c r="BY10" s="3"/>
      <c r="BZ10" s="3"/>
      <c r="CA10" s="3"/>
      <c r="CB10" s="3"/>
      <c r="CC10" s="3"/>
      <c r="CD10" s="3">
        <f t="shared" si="21"/>
        <v>384</v>
      </c>
      <c r="CE10" s="3">
        <f t="shared" si="22"/>
        <v>9600</v>
      </c>
      <c r="CF10" s="3">
        <f t="shared" si="23"/>
        <v>192</v>
      </c>
      <c r="CG10" s="3">
        <f t="shared" si="24"/>
        <v>192</v>
      </c>
      <c r="CH10" s="3"/>
      <c r="CI10" s="3"/>
      <c r="CJ10" s="3"/>
      <c r="CK10" s="3"/>
      <c r="CL10" s="3"/>
      <c r="CM10" s="3"/>
    </row>
    <row r="11" spans="1:91" x14ac:dyDescent="0.2">
      <c r="H11">
        <v>60</v>
      </c>
      <c r="I11" s="30">
        <v>0.05</v>
      </c>
      <c r="Q11" t="s">
        <v>415</v>
      </c>
      <c r="R11">
        <v>1</v>
      </c>
      <c r="S11" s="3">
        <v>9</v>
      </c>
      <c r="T11" s="3">
        <f t="array" ref="T11">INDEX($AF$3:$CM$62,MATCH($S11,$AE$3:$AE$62,0),MATCH(T$1&amp;$R11,$AF$1:$CM$1&amp;$AF$2:$CM$2,0))*VLOOKUP($Q11,$C$17:$M$20,COUNTBLANK($D$15:D$15)+1,FALSE)</f>
        <v>18</v>
      </c>
      <c r="U11" s="3">
        <f t="array" ref="U11">INDEX($AF$3:$CM$62,MATCH($S11,$AE$3:$AE$62,0),MATCH(U$1&amp;$R11,$AF$1:$CM$1&amp;$AF$2:$CM$2,0))*VLOOKUP($Q11,$C$17:$M$20,COUNTBLANK($D$15:E$15)+1,FALSE)</f>
        <v>900</v>
      </c>
      <c r="V11" s="3">
        <f t="array" ref="V11">INDEX($AF$3:$CM$62,MATCH($S11,$AE$3:$AE$62,0),MATCH(V$1&amp;$R11,$AF$1:$CM$1&amp;$AF$2:$CM$2,0))*VLOOKUP($Q11,$C$17:$M$20,COUNTBLANK($D$15:F$15)+1,FALSE)</f>
        <v>0</v>
      </c>
      <c r="W11" s="3">
        <f t="array" ref="W11">INDEX($AF$3:$CM$62,MATCH($S11,$AE$3:$AE$62,0),MATCH(W$1&amp;$R11,$AF$1:$CM$1&amp;$AF$2:$CM$2,0))*VLOOKUP($Q11,$C$17:$M$20,COUNTBLANK($D$15:G$15)+1,FALSE)</f>
        <v>0</v>
      </c>
      <c r="X11" s="3">
        <f t="array" ref="X11">INDEX($AF$3:$CM$62,MATCH($S11,$AE$3:$AE$62,0),MATCH(X$1&amp;$R11,$AF$1:$CM$1&amp;$AF$2:$CM$2,0))*VLOOKUP($Q11,$C$17:$M$20,COUNTBLANK($D$15:H$15)+1,FALSE)</f>
        <v>0</v>
      </c>
      <c r="Y11" s="3">
        <f t="array" ref="Y11">INDEX($AF$3:$CM$62,MATCH($S11,$AE$3:$AE$62,0),MATCH(Y$1&amp;$R11,$AF$1:$CM$1&amp;$AF$2:$CM$2,0))*VLOOKUP($Q11,$C$17:$M$20,COUNTBLANK($D$15:I$15)+1,FALSE)</f>
        <v>0</v>
      </c>
      <c r="Z11" s="3">
        <f t="array" ref="Z11">INDEX($AF$3:$CM$62,MATCH($S11,$AE$3:$AE$62,0),MATCH(Z$1&amp;$R11,$AF$1:$CM$1&amp;$AF$2:$CM$2,0))*VLOOKUP($Q11,$C$17:$M$20,COUNTBLANK($D$15:J$15)+1,FALSE)</f>
        <v>0</v>
      </c>
      <c r="AA11" s="3">
        <f t="array" ref="AA11">INDEX($AF$3:$CM$62,MATCH($S11,$AE$3:$AE$62,0),MATCH(AA$1&amp;$R11,$AF$1:$CM$1&amp;$AF$2:$CM$2,0))*VLOOKUP($Q11,$C$17:$M$20,COUNTBLANK($D$15:K$15)+1,FALSE)</f>
        <v>0</v>
      </c>
      <c r="AB11" s="3">
        <f t="array" ref="AB11">INDEX($AF$3:$CM$62,MATCH($S11,$AE$3:$AE$62,0),MATCH(AB$1&amp;$R11,$AF$1:$CM$1&amp;$AF$2:$CM$2,0))*VLOOKUP($Q11,$C$17:$M$20,COUNTBLANK($D$15:L$15)+1,FALSE)</f>
        <v>0</v>
      </c>
      <c r="AC11" s="3">
        <f t="array" ref="AC11">INDEX($AF$3:$CM$62,MATCH($S11,$AE$3:$AE$62,0),MATCH(AC$1&amp;$R11,$AF$1:$CM$1&amp;$AF$2:$CM$2,0))*VLOOKUP($Q11,$C$17:$M$20,COUNTBLANK($D$15:M$15)+1,FALSE)</f>
        <v>0</v>
      </c>
      <c r="AE11" s="3">
        <v>9</v>
      </c>
      <c r="AF11" s="3">
        <f t="shared" si="25"/>
        <v>72</v>
      </c>
      <c r="AG11" s="3">
        <f t="shared" si="26"/>
        <v>1800</v>
      </c>
      <c r="AH11" s="3">
        <f t="shared" si="27"/>
        <v>36</v>
      </c>
      <c r="AI11" s="3">
        <f t="shared" si="28"/>
        <v>36</v>
      </c>
      <c r="AJ11" s="3"/>
      <c r="AK11" s="3"/>
      <c r="AL11" s="3"/>
      <c r="AM11" s="3"/>
      <c r="AN11" s="3"/>
      <c r="AO11" s="3"/>
      <c r="AP11" s="3">
        <f t="shared" si="5"/>
        <v>108</v>
      </c>
      <c r="AQ11" s="3">
        <f t="shared" si="6"/>
        <v>2700</v>
      </c>
      <c r="AR11" s="3">
        <f t="shared" si="7"/>
        <v>54</v>
      </c>
      <c r="AS11" s="3">
        <f t="shared" si="8"/>
        <v>54</v>
      </c>
      <c r="AT11" s="3"/>
      <c r="AU11" s="3"/>
      <c r="AV11" s="3"/>
      <c r="AW11" s="3"/>
      <c r="AX11" s="3"/>
      <c r="AY11" s="3"/>
      <c r="AZ11" s="3">
        <f t="shared" si="9"/>
        <v>144</v>
      </c>
      <c r="BA11" s="3">
        <f t="shared" si="10"/>
        <v>3600</v>
      </c>
      <c r="BB11" s="3">
        <f t="shared" si="11"/>
        <v>72</v>
      </c>
      <c r="BC11" s="3">
        <f t="shared" si="12"/>
        <v>72</v>
      </c>
      <c r="BD11" s="3"/>
      <c r="BE11" s="3"/>
      <c r="BF11" s="3"/>
      <c r="BG11" s="3"/>
      <c r="BH11" s="3"/>
      <c r="BI11" s="3"/>
      <c r="BJ11" s="3">
        <f t="shared" si="13"/>
        <v>180</v>
      </c>
      <c r="BK11" s="3">
        <f t="shared" si="14"/>
        <v>4500</v>
      </c>
      <c r="BL11" s="3">
        <f t="shared" si="15"/>
        <v>90</v>
      </c>
      <c r="BM11" s="3">
        <f t="shared" si="16"/>
        <v>90</v>
      </c>
      <c r="BN11" s="3"/>
      <c r="BO11" s="3"/>
      <c r="BP11" s="3"/>
      <c r="BQ11" s="3"/>
      <c r="BR11" s="3"/>
      <c r="BS11" s="3"/>
      <c r="BT11" s="3">
        <f t="shared" si="17"/>
        <v>288</v>
      </c>
      <c r="BU11" s="3">
        <f t="shared" si="18"/>
        <v>7200</v>
      </c>
      <c r="BV11" s="3">
        <f t="shared" si="19"/>
        <v>144</v>
      </c>
      <c r="BW11" s="3">
        <f t="shared" si="20"/>
        <v>144</v>
      </c>
      <c r="BX11" s="3"/>
      <c r="BY11" s="3"/>
      <c r="BZ11" s="3"/>
      <c r="CA11" s="3"/>
      <c r="CB11" s="3"/>
      <c r="CC11" s="3"/>
      <c r="CD11" s="3">
        <f t="shared" si="21"/>
        <v>432</v>
      </c>
      <c r="CE11" s="3">
        <f t="shared" si="22"/>
        <v>10800</v>
      </c>
      <c r="CF11" s="3">
        <f t="shared" si="23"/>
        <v>216</v>
      </c>
      <c r="CG11" s="3">
        <f t="shared" si="24"/>
        <v>216</v>
      </c>
      <c r="CH11" s="3"/>
      <c r="CI11" s="3"/>
      <c r="CJ11" s="3"/>
      <c r="CK11" s="3"/>
      <c r="CL11" s="3"/>
      <c r="CM11" s="3"/>
    </row>
    <row r="12" spans="1:91" x14ac:dyDescent="0.2">
      <c r="Q12" t="s">
        <v>415</v>
      </c>
      <c r="R12">
        <v>1</v>
      </c>
      <c r="S12" s="37">
        <v>10</v>
      </c>
      <c r="T12" s="3">
        <f t="array" ref="T12">INDEX($AF$3:$CM$62,MATCH($S12,$AE$3:$AE$62,0),MATCH(T$1&amp;$R12,$AF$1:$CM$1&amp;$AF$2:$CM$2,0))*VLOOKUP($Q12,$C$17:$M$20,COUNTBLANK($D$15:D$15)+1,FALSE)</f>
        <v>20</v>
      </c>
      <c r="U12" s="3">
        <f t="array" ref="U12">INDEX($AF$3:$CM$62,MATCH($S12,$AE$3:$AE$62,0),MATCH(U$1&amp;$R12,$AF$1:$CM$1&amp;$AF$2:$CM$2,0))*VLOOKUP($Q12,$C$17:$M$20,COUNTBLANK($D$15:E$15)+1,FALSE)</f>
        <v>1000</v>
      </c>
      <c r="V12" s="3">
        <f t="array" ref="V12">INDEX($AF$3:$CM$62,MATCH($S12,$AE$3:$AE$62,0),MATCH(V$1&amp;$R12,$AF$1:$CM$1&amp;$AF$2:$CM$2,0))*VLOOKUP($Q12,$C$17:$M$20,COUNTBLANK($D$15:F$15)+1,FALSE)</f>
        <v>0</v>
      </c>
      <c r="W12" s="3">
        <f t="array" ref="W12">INDEX($AF$3:$CM$62,MATCH($S12,$AE$3:$AE$62,0),MATCH(W$1&amp;$R12,$AF$1:$CM$1&amp;$AF$2:$CM$2,0))*VLOOKUP($Q12,$C$17:$M$20,COUNTBLANK($D$15:G$15)+1,FALSE)</f>
        <v>0</v>
      </c>
      <c r="X12" s="3">
        <f t="array" ref="X12">INDEX($AF$3:$CM$62,MATCH($S12,$AE$3:$AE$62,0),MATCH(X$1&amp;$R12,$AF$1:$CM$1&amp;$AF$2:$CM$2,0))*VLOOKUP($Q12,$C$17:$M$20,COUNTBLANK($D$15:H$15)+1,FALSE)</f>
        <v>0.02</v>
      </c>
      <c r="Y12" s="3">
        <f t="array" ref="Y12">INDEX($AF$3:$CM$62,MATCH($S12,$AE$3:$AE$62,0),MATCH(Y$1&amp;$R12,$AF$1:$CM$1&amp;$AF$2:$CM$2,0))*VLOOKUP($Q12,$C$17:$M$20,COUNTBLANK($D$15:I$15)+1,FALSE)</f>
        <v>0</v>
      </c>
      <c r="Z12" s="3">
        <f t="array" ref="Z12">INDEX($AF$3:$CM$62,MATCH($S12,$AE$3:$AE$62,0),MATCH(Z$1&amp;$R12,$AF$1:$CM$1&amp;$AF$2:$CM$2,0))*VLOOKUP($Q12,$C$17:$M$20,COUNTBLANK($D$15:J$15)+1,FALSE)</f>
        <v>0</v>
      </c>
      <c r="AA12" s="3">
        <f t="array" ref="AA12">INDEX($AF$3:$CM$62,MATCH($S12,$AE$3:$AE$62,0),MATCH(AA$1&amp;$R12,$AF$1:$CM$1&amp;$AF$2:$CM$2,0))*VLOOKUP($Q12,$C$17:$M$20,COUNTBLANK($D$15:K$15)+1,FALSE)</f>
        <v>0</v>
      </c>
      <c r="AB12" s="3">
        <f t="array" ref="AB12">INDEX($AF$3:$CM$62,MATCH($S12,$AE$3:$AE$62,0),MATCH(AB$1&amp;$R12,$AF$1:$CM$1&amp;$AF$2:$CM$2,0))*VLOOKUP($Q12,$C$17:$M$20,COUNTBLANK($D$15:L$15)+1,FALSE)</f>
        <v>0</v>
      </c>
      <c r="AC12" s="3">
        <f t="array" ref="AC12">INDEX($AF$3:$CM$62,MATCH($S12,$AE$3:$AE$62,0),MATCH(AC$1&amp;$R12,$AF$1:$CM$1&amp;$AF$2:$CM$2,0))*VLOOKUP($Q12,$C$17:$M$20,COUNTBLANK($D$15:M$15)+1,FALSE)</f>
        <v>0</v>
      </c>
      <c r="AE12" s="37">
        <v>10</v>
      </c>
      <c r="AF12" s="3">
        <f t="shared" si="25"/>
        <v>80</v>
      </c>
      <c r="AG12" s="3">
        <f t="shared" si="26"/>
        <v>2000</v>
      </c>
      <c r="AH12" s="3">
        <f t="shared" si="27"/>
        <v>40</v>
      </c>
      <c r="AI12" s="3">
        <f t="shared" si="28"/>
        <v>40</v>
      </c>
      <c r="AJ12" s="3">
        <v>0.02</v>
      </c>
      <c r="AK12" s="3">
        <v>0.02</v>
      </c>
      <c r="AL12" s="3">
        <v>0.02</v>
      </c>
      <c r="AM12" s="3">
        <v>0.02</v>
      </c>
      <c r="AN12" s="3">
        <v>5.0000000000000001E-3</v>
      </c>
      <c r="AO12" s="3"/>
      <c r="AP12" s="3">
        <f t="shared" si="5"/>
        <v>120</v>
      </c>
      <c r="AQ12" s="3">
        <f t="shared" si="6"/>
        <v>3000</v>
      </c>
      <c r="AR12" s="3">
        <f t="shared" si="7"/>
        <v>60</v>
      </c>
      <c r="AS12" s="3">
        <f t="shared" si="8"/>
        <v>60</v>
      </c>
      <c r="AT12" s="3">
        <f t="shared" ref="AT12:AT43" si="29">AJ12*VLOOKUP(AT$2,$B$2:$E$8,4,FALSE)/VLOOKUP(AJ$2,$B$2:$E$8,4,FALSE)</f>
        <v>0.03</v>
      </c>
      <c r="AU12" s="3">
        <f t="shared" ref="AU12:AU43" si="30">AK12*VLOOKUP(AU$2,$B$2:$E$8,4,FALSE)/VLOOKUP(AK$2,$B$2:$E$8,4,FALSE)</f>
        <v>0.03</v>
      </c>
      <c r="AV12" s="3">
        <f t="shared" ref="AV12:AV43" si="31">AL12*VLOOKUP(AV$2,$B$2:$E$8,4,FALSE)/VLOOKUP(AL$2,$B$2:$E$8,4,FALSE)</f>
        <v>0.03</v>
      </c>
      <c r="AW12" s="3">
        <f t="shared" ref="AW12:AW43" si="32">AM12*VLOOKUP(AW$2,$B$2:$E$8,4,FALSE)/VLOOKUP(AM$2,$B$2:$E$8,4,FALSE)</f>
        <v>0.03</v>
      </c>
      <c r="AX12" s="3">
        <f t="shared" ref="AX12:AX43" si="33">AN12*VLOOKUP(AX$2,$B$2:$E$8,4,FALSE)/VLOOKUP(AN$2,$B$2:$E$8,4,FALSE)</f>
        <v>7.4999999999999997E-3</v>
      </c>
      <c r="AY12" s="3"/>
      <c r="AZ12" s="3">
        <f t="shared" si="9"/>
        <v>160</v>
      </c>
      <c r="BA12" s="3">
        <f t="shared" si="10"/>
        <v>4000</v>
      </c>
      <c r="BB12" s="3">
        <f t="shared" si="11"/>
        <v>80</v>
      </c>
      <c r="BC12" s="3">
        <f t="shared" si="12"/>
        <v>80</v>
      </c>
      <c r="BD12" s="3">
        <f t="shared" ref="BD12:BD43" si="34">AT12*VLOOKUP(BD$2,$B$2:$E$8,4,FALSE)/VLOOKUP(AT$2,$B$2:$E$8,4,FALSE)</f>
        <v>0.04</v>
      </c>
      <c r="BE12" s="3">
        <f t="shared" ref="BE12:BE43" si="35">AU12*VLOOKUP(BE$2,$B$2:$E$8,4,FALSE)/VLOOKUP(AU$2,$B$2:$E$8,4,FALSE)</f>
        <v>0.04</v>
      </c>
      <c r="BF12" s="3">
        <f t="shared" ref="BF12:BF43" si="36">AV12*VLOOKUP(BF$2,$B$2:$E$8,4,FALSE)/VLOOKUP(AV$2,$B$2:$E$8,4,FALSE)</f>
        <v>0.04</v>
      </c>
      <c r="BG12" s="3">
        <f t="shared" ref="BG12:BG43" si="37">AW12*VLOOKUP(BG$2,$B$2:$E$8,4,FALSE)/VLOOKUP(AW$2,$B$2:$E$8,4,FALSE)</f>
        <v>0.04</v>
      </c>
      <c r="BH12" s="3">
        <f t="shared" ref="BH12:BH43" si="38">AX12*VLOOKUP(BH$2,$B$2:$E$8,4,FALSE)/VLOOKUP(AX$2,$B$2:$E$8,4,FALSE)</f>
        <v>0.01</v>
      </c>
      <c r="BI12" s="3"/>
      <c r="BJ12" s="3">
        <f t="shared" si="13"/>
        <v>200</v>
      </c>
      <c r="BK12" s="3">
        <f t="shared" si="14"/>
        <v>5000</v>
      </c>
      <c r="BL12" s="3">
        <f t="shared" si="15"/>
        <v>100</v>
      </c>
      <c r="BM12" s="3">
        <f t="shared" si="16"/>
        <v>100</v>
      </c>
      <c r="BN12" s="3">
        <f t="shared" ref="BN12:BN43" si="39">BD12*VLOOKUP(BN$2,$B$2:$E$8,4,FALSE)/VLOOKUP(BD$2,$B$2:$E$8,4,FALSE)</f>
        <v>0.05</v>
      </c>
      <c r="BO12" s="3">
        <f t="shared" ref="BO12:BO43" si="40">BE12*VLOOKUP(BO$2,$B$2:$E$8,4,FALSE)/VLOOKUP(BE$2,$B$2:$E$8,4,FALSE)</f>
        <v>0.05</v>
      </c>
      <c r="BP12" s="3">
        <f t="shared" ref="BP12:BP43" si="41">BF12*VLOOKUP(BP$2,$B$2:$E$8,4,FALSE)/VLOOKUP(BF$2,$B$2:$E$8,4,FALSE)</f>
        <v>0.05</v>
      </c>
      <c r="BQ12" s="3">
        <f t="shared" ref="BQ12:BQ43" si="42">BG12*VLOOKUP(BQ$2,$B$2:$E$8,4,FALSE)/VLOOKUP(BG$2,$B$2:$E$8,4,FALSE)</f>
        <v>0.05</v>
      </c>
      <c r="BR12" s="3">
        <f t="shared" ref="BR12:BR43" si="43">BH12*VLOOKUP(BR$2,$B$2:$E$8,4,FALSE)/VLOOKUP(BH$2,$B$2:$E$8,4,FALSE)</f>
        <v>1.2500000000000001E-2</v>
      </c>
      <c r="BS12" s="3"/>
      <c r="BT12" s="3">
        <f t="shared" si="17"/>
        <v>320</v>
      </c>
      <c r="BU12" s="3">
        <f t="shared" si="18"/>
        <v>8000</v>
      </c>
      <c r="BV12" s="3">
        <f t="shared" si="19"/>
        <v>160</v>
      </c>
      <c r="BW12" s="3">
        <f t="shared" si="20"/>
        <v>160</v>
      </c>
      <c r="BX12" s="3">
        <f t="shared" ref="BX12:BX43" si="44">BN12*VLOOKUP(BX$2,$B$2:$E$8,4,FALSE)/VLOOKUP(BN$2,$B$2:$E$8,4,FALSE)</f>
        <v>0.08</v>
      </c>
      <c r="BY12" s="3">
        <f t="shared" ref="BY12:BY43" si="45">BO12*VLOOKUP(BY$2,$B$2:$E$8,4,FALSE)/VLOOKUP(BO$2,$B$2:$E$8,4,FALSE)</f>
        <v>0.08</v>
      </c>
      <c r="BZ12" s="3">
        <f t="shared" ref="BZ12:BZ43" si="46">BP12*VLOOKUP(BZ$2,$B$2:$E$8,4,FALSE)/VLOOKUP(BP$2,$B$2:$E$8,4,FALSE)</f>
        <v>0.08</v>
      </c>
      <c r="CA12" s="3">
        <f t="shared" ref="CA12:CA43" si="47">BQ12*VLOOKUP(CA$2,$B$2:$E$8,4,FALSE)/VLOOKUP(BQ$2,$B$2:$E$8,4,FALSE)</f>
        <v>0.08</v>
      </c>
      <c r="CB12" s="3">
        <f t="shared" ref="CB12:CB43" si="48">BR12*VLOOKUP(CB$2,$B$2:$E$8,4,FALSE)/VLOOKUP(BR$2,$B$2:$E$8,4,FALSE)</f>
        <v>0.02</v>
      </c>
      <c r="CC12" s="3"/>
      <c r="CD12" s="3">
        <f t="shared" si="21"/>
        <v>480</v>
      </c>
      <c r="CE12" s="3">
        <f t="shared" si="22"/>
        <v>12000</v>
      </c>
      <c r="CF12" s="3">
        <f t="shared" si="23"/>
        <v>240</v>
      </c>
      <c r="CG12" s="3">
        <f t="shared" si="24"/>
        <v>240</v>
      </c>
      <c r="CH12" s="3">
        <f t="shared" ref="CH12:CH43" si="49">BX12*VLOOKUP(CH$2,$B$2:$E$8,4,FALSE)/VLOOKUP(BX$2,$B$2:$E$8,4,FALSE)</f>
        <v>0.12</v>
      </c>
      <c r="CI12" s="3">
        <f t="shared" ref="CI12:CI43" si="50">BY12*VLOOKUP(CI$2,$B$2:$E$8,4,FALSE)/VLOOKUP(BY$2,$B$2:$E$8,4,FALSE)</f>
        <v>0.12</v>
      </c>
      <c r="CJ12" s="3">
        <f t="shared" ref="CJ12:CJ43" si="51">BZ12*VLOOKUP(CJ$2,$B$2:$E$8,4,FALSE)/VLOOKUP(BZ$2,$B$2:$E$8,4,FALSE)</f>
        <v>0.12</v>
      </c>
      <c r="CK12" s="3">
        <f t="shared" ref="CK12:CK43" si="52">CA12*VLOOKUP(CK$2,$B$2:$E$8,4,FALSE)/VLOOKUP(CA$2,$B$2:$E$8,4,FALSE)</f>
        <v>0.12</v>
      </c>
      <c r="CL12" s="3">
        <f t="shared" ref="CL12:CL43" si="53">CB12*VLOOKUP(CL$2,$B$2:$E$8,4,FALSE)/VLOOKUP(CB$2,$B$2:$E$8,4,FALSE)</f>
        <v>0.03</v>
      </c>
      <c r="CM12" s="3"/>
    </row>
    <row r="13" spans="1:91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16"/>
      <c r="P13" s="1"/>
      <c r="Q13" t="s">
        <v>415</v>
      </c>
      <c r="R13">
        <v>1</v>
      </c>
      <c r="S13" s="3">
        <v>11</v>
      </c>
      <c r="T13" s="3">
        <f t="array" ref="T13">INDEX($AF$3:$CM$62,MATCH($S13,$AE$3:$AE$62,0),MATCH(T$1&amp;$R13,$AF$1:$CM$1&amp;$AF$2:$CM$2,0))*VLOOKUP($Q13,$C$17:$M$20,COUNTBLANK($D$15:D$15)+1,FALSE)</f>
        <v>22</v>
      </c>
      <c r="U13" s="3">
        <f t="array" ref="U13">INDEX($AF$3:$CM$62,MATCH($S13,$AE$3:$AE$62,0),MATCH(U$1&amp;$R13,$AF$1:$CM$1&amp;$AF$2:$CM$2,0))*VLOOKUP($Q13,$C$17:$M$20,COUNTBLANK($D$15:E$15)+1,FALSE)</f>
        <v>1100</v>
      </c>
      <c r="V13" s="3">
        <f t="array" ref="V13">INDEX($AF$3:$CM$62,MATCH($S13,$AE$3:$AE$62,0),MATCH(V$1&amp;$R13,$AF$1:$CM$1&amp;$AF$2:$CM$2,0))*VLOOKUP($Q13,$C$17:$M$20,COUNTBLANK($D$15:F$15)+1,FALSE)</f>
        <v>0</v>
      </c>
      <c r="W13" s="3">
        <f t="array" ref="W13">INDEX($AF$3:$CM$62,MATCH($S13,$AE$3:$AE$62,0),MATCH(W$1&amp;$R13,$AF$1:$CM$1&amp;$AF$2:$CM$2,0))*VLOOKUP($Q13,$C$17:$M$20,COUNTBLANK($D$15:G$15)+1,FALSE)</f>
        <v>0</v>
      </c>
      <c r="X13" s="3">
        <f t="array" ref="X13">INDEX($AF$3:$CM$62,MATCH($S13,$AE$3:$AE$62,0),MATCH(X$1&amp;$R13,$AF$1:$CM$1&amp;$AF$2:$CM$2,0))*VLOOKUP($Q13,$C$17:$M$20,COUNTBLANK($D$15:H$15)+1,FALSE)</f>
        <v>0.02</v>
      </c>
      <c r="Y13" s="3">
        <f t="array" ref="Y13">INDEX($AF$3:$CM$62,MATCH($S13,$AE$3:$AE$62,0),MATCH(Y$1&amp;$R13,$AF$1:$CM$1&amp;$AF$2:$CM$2,0))*VLOOKUP($Q13,$C$17:$M$20,COUNTBLANK($D$15:I$15)+1,FALSE)</f>
        <v>0</v>
      </c>
      <c r="Z13" s="3">
        <f t="array" ref="Z13">INDEX($AF$3:$CM$62,MATCH($S13,$AE$3:$AE$62,0),MATCH(Z$1&amp;$R13,$AF$1:$CM$1&amp;$AF$2:$CM$2,0))*VLOOKUP($Q13,$C$17:$M$20,COUNTBLANK($D$15:J$15)+1,FALSE)</f>
        <v>0</v>
      </c>
      <c r="AA13" s="3">
        <f t="array" ref="AA13">INDEX($AF$3:$CM$62,MATCH($S13,$AE$3:$AE$62,0),MATCH(AA$1&amp;$R13,$AF$1:$CM$1&amp;$AF$2:$CM$2,0))*VLOOKUP($Q13,$C$17:$M$20,COUNTBLANK($D$15:K$15)+1,FALSE)</f>
        <v>0</v>
      </c>
      <c r="AB13" s="3">
        <f t="array" ref="AB13">INDEX($AF$3:$CM$62,MATCH($S13,$AE$3:$AE$62,0),MATCH(AB$1&amp;$R13,$AF$1:$CM$1&amp;$AF$2:$CM$2,0))*VLOOKUP($Q13,$C$17:$M$20,COUNTBLANK($D$15:L$15)+1,FALSE)</f>
        <v>0</v>
      </c>
      <c r="AC13" s="3">
        <f t="array" ref="AC13">INDEX($AF$3:$CM$62,MATCH($S13,$AE$3:$AE$62,0),MATCH(AC$1&amp;$R13,$AF$1:$CM$1&amp;$AF$2:$CM$2,0))*VLOOKUP($Q13,$C$17:$M$20,COUNTBLANK($D$15:M$15)+1,FALSE)</f>
        <v>0</v>
      </c>
      <c r="AD13" s="1"/>
      <c r="AE13" s="3">
        <v>11</v>
      </c>
      <c r="AF13" s="3">
        <f t="shared" si="25"/>
        <v>88</v>
      </c>
      <c r="AG13" s="3">
        <f t="shared" si="26"/>
        <v>2200</v>
      </c>
      <c r="AH13" s="3">
        <f t="shared" si="27"/>
        <v>44</v>
      </c>
      <c r="AI13" s="3">
        <f t="shared" si="28"/>
        <v>44</v>
      </c>
      <c r="AJ13" s="3">
        <f>AJ12</f>
        <v>0.02</v>
      </c>
      <c r="AK13" s="3">
        <f t="shared" ref="AK13:AK21" si="54">AK12</f>
        <v>0.02</v>
      </c>
      <c r="AL13" s="3">
        <f t="shared" ref="AL13:AL21" si="55">AL12</f>
        <v>0.02</v>
      </c>
      <c r="AM13" s="3">
        <f t="shared" ref="AM13:AM21" si="56">AM12</f>
        <v>0.02</v>
      </c>
      <c r="AN13" s="3">
        <v>5.0000000000000001E-3</v>
      </c>
      <c r="AO13" s="3"/>
      <c r="AP13" s="3">
        <f t="shared" si="5"/>
        <v>132</v>
      </c>
      <c r="AQ13" s="3">
        <f t="shared" si="6"/>
        <v>3300</v>
      </c>
      <c r="AR13" s="3">
        <f t="shared" si="7"/>
        <v>66</v>
      </c>
      <c r="AS13" s="3">
        <f t="shared" si="8"/>
        <v>66</v>
      </c>
      <c r="AT13" s="3">
        <f t="shared" si="29"/>
        <v>0.03</v>
      </c>
      <c r="AU13" s="3">
        <f t="shared" si="30"/>
        <v>0.03</v>
      </c>
      <c r="AV13" s="3">
        <f t="shared" si="31"/>
        <v>0.03</v>
      </c>
      <c r="AW13" s="3">
        <f t="shared" si="32"/>
        <v>0.03</v>
      </c>
      <c r="AX13" s="3">
        <f t="shared" si="33"/>
        <v>7.4999999999999997E-3</v>
      </c>
      <c r="AY13" s="3"/>
      <c r="AZ13" s="3">
        <f t="shared" si="9"/>
        <v>176</v>
      </c>
      <c r="BA13" s="3">
        <f t="shared" si="10"/>
        <v>4400</v>
      </c>
      <c r="BB13" s="3">
        <f t="shared" si="11"/>
        <v>88</v>
      </c>
      <c r="BC13" s="3">
        <f t="shared" si="12"/>
        <v>88</v>
      </c>
      <c r="BD13" s="3">
        <f t="shared" si="34"/>
        <v>0.04</v>
      </c>
      <c r="BE13" s="3">
        <f t="shared" si="35"/>
        <v>0.04</v>
      </c>
      <c r="BF13" s="3">
        <f t="shared" si="36"/>
        <v>0.04</v>
      </c>
      <c r="BG13" s="3">
        <f t="shared" si="37"/>
        <v>0.04</v>
      </c>
      <c r="BH13" s="3">
        <f t="shared" si="38"/>
        <v>0.01</v>
      </c>
      <c r="BI13" s="3"/>
      <c r="BJ13" s="3">
        <f t="shared" si="13"/>
        <v>220</v>
      </c>
      <c r="BK13" s="3">
        <f t="shared" si="14"/>
        <v>5500</v>
      </c>
      <c r="BL13" s="3">
        <f t="shared" si="15"/>
        <v>110</v>
      </c>
      <c r="BM13" s="3">
        <f t="shared" si="16"/>
        <v>110</v>
      </c>
      <c r="BN13" s="3">
        <f t="shared" si="39"/>
        <v>0.05</v>
      </c>
      <c r="BO13" s="3">
        <f t="shared" si="40"/>
        <v>0.05</v>
      </c>
      <c r="BP13" s="3">
        <f t="shared" si="41"/>
        <v>0.05</v>
      </c>
      <c r="BQ13" s="3">
        <f t="shared" si="42"/>
        <v>0.05</v>
      </c>
      <c r="BR13" s="3">
        <f t="shared" si="43"/>
        <v>1.2500000000000001E-2</v>
      </c>
      <c r="BS13" s="3"/>
      <c r="BT13" s="3">
        <f t="shared" si="17"/>
        <v>352</v>
      </c>
      <c r="BU13" s="3">
        <f t="shared" si="18"/>
        <v>8800</v>
      </c>
      <c r="BV13" s="3">
        <f t="shared" si="19"/>
        <v>176</v>
      </c>
      <c r="BW13" s="3">
        <f t="shared" si="20"/>
        <v>176</v>
      </c>
      <c r="BX13" s="3">
        <f t="shared" si="44"/>
        <v>0.08</v>
      </c>
      <c r="BY13" s="3">
        <f t="shared" si="45"/>
        <v>0.08</v>
      </c>
      <c r="BZ13" s="3">
        <f t="shared" si="46"/>
        <v>0.08</v>
      </c>
      <c r="CA13" s="3">
        <f t="shared" si="47"/>
        <v>0.08</v>
      </c>
      <c r="CB13" s="3">
        <f t="shared" si="48"/>
        <v>0.02</v>
      </c>
      <c r="CC13" s="3"/>
      <c r="CD13" s="3">
        <f t="shared" si="21"/>
        <v>528</v>
      </c>
      <c r="CE13" s="3">
        <f t="shared" si="22"/>
        <v>13200</v>
      </c>
      <c r="CF13" s="3">
        <f t="shared" si="23"/>
        <v>264</v>
      </c>
      <c r="CG13" s="3">
        <f t="shared" si="24"/>
        <v>264</v>
      </c>
      <c r="CH13" s="3">
        <f t="shared" si="49"/>
        <v>0.12</v>
      </c>
      <c r="CI13" s="3">
        <f t="shared" si="50"/>
        <v>0.12</v>
      </c>
      <c r="CJ13" s="3">
        <f t="shared" si="51"/>
        <v>0.12</v>
      </c>
      <c r="CK13" s="3">
        <f t="shared" si="52"/>
        <v>0.12</v>
      </c>
      <c r="CL13" s="3">
        <f t="shared" si="53"/>
        <v>0.03</v>
      </c>
      <c r="CM13" s="3"/>
    </row>
    <row r="14" spans="1:91" x14ac:dyDescent="0.2">
      <c r="Q14" t="s">
        <v>415</v>
      </c>
      <c r="R14">
        <v>1</v>
      </c>
      <c r="S14" s="3">
        <v>12</v>
      </c>
      <c r="T14" s="3">
        <f t="array" ref="T14">INDEX($AF$3:$CM$62,MATCH($S14,$AE$3:$AE$62,0),MATCH(T$1&amp;$R14,$AF$1:$CM$1&amp;$AF$2:$CM$2,0))*VLOOKUP($Q14,$C$17:$M$20,COUNTBLANK($D$15:D$15)+1,FALSE)</f>
        <v>24</v>
      </c>
      <c r="U14" s="3">
        <f t="array" ref="U14">INDEX($AF$3:$CM$62,MATCH($S14,$AE$3:$AE$62,0),MATCH(U$1&amp;$R14,$AF$1:$CM$1&amp;$AF$2:$CM$2,0))*VLOOKUP($Q14,$C$17:$M$20,COUNTBLANK($D$15:E$15)+1,FALSE)</f>
        <v>1200</v>
      </c>
      <c r="V14" s="3">
        <f t="array" ref="V14">INDEX($AF$3:$CM$62,MATCH($S14,$AE$3:$AE$62,0),MATCH(V$1&amp;$R14,$AF$1:$CM$1&amp;$AF$2:$CM$2,0))*VLOOKUP($Q14,$C$17:$M$20,COUNTBLANK($D$15:F$15)+1,FALSE)</f>
        <v>0</v>
      </c>
      <c r="W14" s="3">
        <f t="array" ref="W14">INDEX($AF$3:$CM$62,MATCH($S14,$AE$3:$AE$62,0),MATCH(W$1&amp;$R14,$AF$1:$CM$1&amp;$AF$2:$CM$2,0))*VLOOKUP($Q14,$C$17:$M$20,COUNTBLANK($D$15:G$15)+1,FALSE)</f>
        <v>0</v>
      </c>
      <c r="X14" s="3">
        <f t="array" ref="X14">INDEX($AF$3:$CM$62,MATCH($S14,$AE$3:$AE$62,0),MATCH(X$1&amp;$R14,$AF$1:$CM$1&amp;$AF$2:$CM$2,0))*VLOOKUP($Q14,$C$17:$M$20,COUNTBLANK($D$15:H$15)+1,FALSE)</f>
        <v>0.02</v>
      </c>
      <c r="Y14" s="3">
        <f t="array" ref="Y14">INDEX($AF$3:$CM$62,MATCH($S14,$AE$3:$AE$62,0),MATCH(Y$1&amp;$R14,$AF$1:$CM$1&amp;$AF$2:$CM$2,0))*VLOOKUP($Q14,$C$17:$M$20,COUNTBLANK($D$15:I$15)+1,FALSE)</f>
        <v>0</v>
      </c>
      <c r="Z14" s="3">
        <f t="array" ref="Z14">INDEX($AF$3:$CM$62,MATCH($S14,$AE$3:$AE$62,0),MATCH(Z$1&amp;$R14,$AF$1:$CM$1&amp;$AF$2:$CM$2,0))*VLOOKUP($Q14,$C$17:$M$20,COUNTBLANK($D$15:J$15)+1,FALSE)</f>
        <v>0</v>
      </c>
      <c r="AA14" s="3">
        <f t="array" ref="AA14">INDEX($AF$3:$CM$62,MATCH($S14,$AE$3:$AE$62,0),MATCH(AA$1&amp;$R14,$AF$1:$CM$1&amp;$AF$2:$CM$2,0))*VLOOKUP($Q14,$C$17:$M$20,COUNTBLANK($D$15:K$15)+1,FALSE)</f>
        <v>0</v>
      </c>
      <c r="AB14" s="3">
        <f t="array" ref="AB14">INDEX($AF$3:$CM$62,MATCH($S14,$AE$3:$AE$62,0),MATCH(AB$1&amp;$R14,$AF$1:$CM$1&amp;$AF$2:$CM$2,0))*VLOOKUP($Q14,$C$17:$M$20,COUNTBLANK($D$15:L$15)+1,FALSE)</f>
        <v>0</v>
      </c>
      <c r="AC14" s="3">
        <f t="array" ref="AC14">INDEX($AF$3:$CM$62,MATCH($S14,$AE$3:$AE$62,0),MATCH(AC$1&amp;$R14,$AF$1:$CM$1&amp;$AF$2:$CM$2,0))*VLOOKUP($Q14,$C$17:$M$20,COUNTBLANK($D$15:M$15)+1,FALSE)</f>
        <v>0</v>
      </c>
      <c r="AE14" s="3">
        <v>12</v>
      </c>
      <c r="AF14" s="3">
        <f t="shared" si="25"/>
        <v>96</v>
      </c>
      <c r="AG14" s="3">
        <f t="shared" si="26"/>
        <v>2400</v>
      </c>
      <c r="AH14" s="3">
        <f t="shared" si="27"/>
        <v>48</v>
      </c>
      <c r="AI14" s="3">
        <f t="shared" si="28"/>
        <v>48</v>
      </c>
      <c r="AJ14" s="3">
        <f t="shared" ref="AJ14:AJ21" si="57">AJ13</f>
        <v>0.02</v>
      </c>
      <c r="AK14" s="3">
        <f t="shared" si="54"/>
        <v>0.02</v>
      </c>
      <c r="AL14" s="3">
        <f t="shared" si="55"/>
        <v>0.02</v>
      </c>
      <c r="AM14" s="3">
        <f t="shared" si="56"/>
        <v>0.02</v>
      </c>
      <c r="AN14" s="3">
        <v>5.0000000000000001E-3</v>
      </c>
      <c r="AO14" s="3"/>
      <c r="AP14" s="3">
        <f t="shared" si="5"/>
        <v>144</v>
      </c>
      <c r="AQ14" s="3">
        <f t="shared" si="6"/>
        <v>3600</v>
      </c>
      <c r="AR14" s="3">
        <f t="shared" si="7"/>
        <v>72</v>
      </c>
      <c r="AS14" s="3">
        <f t="shared" si="8"/>
        <v>72</v>
      </c>
      <c r="AT14" s="3">
        <f t="shared" si="29"/>
        <v>0.03</v>
      </c>
      <c r="AU14" s="3">
        <f t="shared" si="30"/>
        <v>0.03</v>
      </c>
      <c r="AV14" s="3">
        <f t="shared" si="31"/>
        <v>0.03</v>
      </c>
      <c r="AW14" s="3">
        <f t="shared" si="32"/>
        <v>0.03</v>
      </c>
      <c r="AX14" s="3">
        <f t="shared" si="33"/>
        <v>7.4999999999999997E-3</v>
      </c>
      <c r="AY14" s="3"/>
      <c r="AZ14" s="3">
        <f t="shared" si="9"/>
        <v>192</v>
      </c>
      <c r="BA14" s="3">
        <f t="shared" si="10"/>
        <v>4800</v>
      </c>
      <c r="BB14" s="3">
        <f t="shared" si="11"/>
        <v>96</v>
      </c>
      <c r="BC14" s="3">
        <f t="shared" si="12"/>
        <v>96</v>
      </c>
      <c r="BD14" s="3">
        <f t="shared" si="34"/>
        <v>0.04</v>
      </c>
      <c r="BE14" s="3">
        <f t="shared" si="35"/>
        <v>0.04</v>
      </c>
      <c r="BF14" s="3">
        <f t="shared" si="36"/>
        <v>0.04</v>
      </c>
      <c r="BG14" s="3">
        <f t="shared" si="37"/>
        <v>0.04</v>
      </c>
      <c r="BH14" s="3">
        <f t="shared" si="38"/>
        <v>0.01</v>
      </c>
      <c r="BI14" s="3"/>
      <c r="BJ14" s="3">
        <f t="shared" si="13"/>
        <v>240</v>
      </c>
      <c r="BK14" s="3">
        <f t="shared" si="14"/>
        <v>6000</v>
      </c>
      <c r="BL14" s="3">
        <f t="shared" si="15"/>
        <v>120</v>
      </c>
      <c r="BM14" s="3">
        <f t="shared" si="16"/>
        <v>120</v>
      </c>
      <c r="BN14" s="3">
        <f t="shared" si="39"/>
        <v>0.05</v>
      </c>
      <c r="BO14" s="3">
        <f t="shared" si="40"/>
        <v>0.05</v>
      </c>
      <c r="BP14" s="3">
        <f t="shared" si="41"/>
        <v>0.05</v>
      </c>
      <c r="BQ14" s="3">
        <f t="shared" si="42"/>
        <v>0.05</v>
      </c>
      <c r="BR14" s="3">
        <f t="shared" si="43"/>
        <v>1.2500000000000001E-2</v>
      </c>
      <c r="BS14" s="3"/>
      <c r="BT14" s="3">
        <f t="shared" si="17"/>
        <v>384</v>
      </c>
      <c r="BU14" s="3">
        <f t="shared" si="18"/>
        <v>9600</v>
      </c>
      <c r="BV14" s="3">
        <f t="shared" si="19"/>
        <v>192</v>
      </c>
      <c r="BW14" s="3">
        <f t="shared" si="20"/>
        <v>192</v>
      </c>
      <c r="BX14" s="3">
        <f t="shared" si="44"/>
        <v>0.08</v>
      </c>
      <c r="BY14" s="3">
        <f t="shared" si="45"/>
        <v>0.08</v>
      </c>
      <c r="BZ14" s="3">
        <f t="shared" si="46"/>
        <v>0.08</v>
      </c>
      <c r="CA14" s="3">
        <f t="shared" si="47"/>
        <v>0.08</v>
      </c>
      <c r="CB14" s="3">
        <f t="shared" si="48"/>
        <v>0.02</v>
      </c>
      <c r="CC14" s="3"/>
      <c r="CD14" s="3">
        <f t="shared" si="21"/>
        <v>576</v>
      </c>
      <c r="CE14" s="3">
        <f t="shared" si="22"/>
        <v>14400</v>
      </c>
      <c r="CF14" s="3">
        <f t="shared" si="23"/>
        <v>288</v>
      </c>
      <c r="CG14" s="3">
        <f t="shared" si="24"/>
        <v>288</v>
      </c>
      <c r="CH14" s="3">
        <f t="shared" si="49"/>
        <v>0.12</v>
      </c>
      <c r="CI14" s="3">
        <f t="shared" si="50"/>
        <v>0.12</v>
      </c>
      <c r="CJ14" s="3">
        <f t="shared" si="51"/>
        <v>0.12</v>
      </c>
      <c r="CK14" s="3">
        <f t="shared" si="52"/>
        <v>0.12</v>
      </c>
      <c r="CL14" s="3">
        <f t="shared" si="53"/>
        <v>0.03</v>
      </c>
      <c r="CM14" s="3"/>
    </row>
    <row r="15" spans="1:91" x14ac:dyDescent="0.2">
      <c r="B15" t="s">
        <v>470</v>
      </c>
      <c r="Q15" t="s">
        <v>415</v>
      </c>
      <c r="R15">
        <v>1</v>
      </c>
      <c r="S15" s="3">
        <v>13</v>
      </c>
      <c r="T15" s="3">
        <f t="array" ref="T15">INDEX($AF$3:$CM$62,MATCH($S15,$AE$3:$AE$62,0),MATCH(T$1&amp;$R15,$AF$1:$CM$1&amp;$AF$2:$CM$2,0))*VLOOKUP($Q15,$C$17:$M$20,COUNTBLANK($D$15:D$15)+1,FALSE)</f>
        <v>26</v>
      </c>
      <c r="U15" s="3">
        <f t="array" ref="U15">INDEX($AF$3:$CM$62,MATCH($S15,$AE$3:$AE$62,0),MATCH(U$1&amp;$R15,$AF$1:$CM$1&amp;$AF$2:$CM$2,0))*VLOOKUP($Q15,$C$17:$M$20,COUNTBLANK($D$15:E$15)+1,FALSE)</f>
        <v>1300</v>
      </c>
      <c r="V15" s="3">
        <f t="array" ref="V15">INDEX($AF$3:$CM$62,MATCH($S15,$AE$3:$AE$62,0),MATCH(V$1&amp;$R15,$AF$1:$CM$1&amp;$AF$2:$CM$2,0))*VLOOKUP($Q15,$C$17:$M$20,COUNTBLANK($D$15:F$15)+1,FALSE)</f>
        <v>0</v>
      </c>
      <c r="W15" s="3">
        <f t="array" ref="W15">INDEX($AF$3:$CM$62,MATCH($S15,$AE$3:$AE$62,0),MATCH(W$1&amp;$R15,$AF$1:$CM$1&amp;$AF$2:$CM$2,0))*VLOOKUP($Q15,$C$17:$M$20,COUNTBLANK($D$15:G$15)+1,FALSE)</f>
        <v>0</v>
      </c>
      <c r="X15" s="3">
        <f t="array" ref="X15">INDEX($AF$3:$CM$62,MATCH($S15,$AE$3:$AE$62,0),MATCH(X$1&amp;$R15,$AF$1:$CM$1&amp;$AF$2:$CM$2,0))*VLOOKUP($Q15,$C$17:$M$20,COUNTBLANK($D$15:H$15)+1,FALSE)</f>
        <v>0.02</v>
      </c>
      <c r="Y15" s="3">
        <f t="array" ref="Y15">INDEX($AF$3:$CM$62,MATCH($S15,$AE$3:$AE$62,0),MATCH(Y$1&amp;$R15,$AF$1:$CM$1&amp;$AF$2:$CM$2,0))*VLOOKUP($Q15,$C$17:$M$20,COUNTBLANK($D$15:I$15)+1,FALSE)</f>
        <v>0</v>
      </c>
      <c r="Z15" s="3">
        <f t="array" ref="Z15">INDEX($AF$3:$CM$62,MATCH($S15,$AE$3:$AE$62,0),MATCH(Z$1&amp;$R15,$AF$1:$CM$1&amp;$AF$2:$CM$2,0))*VLOOKUP($Q15,$C$17:$M$20,COUNTBLANK($D$15:J$15)+1,FALSE)</f>
        <v>0</v>
      </c>
      <c r="AA15" s="3">
        <f t="array" ref="AA15">INDEX($AF$3:$CM$62,MATCH($S15,$AE$3:$AE$62,0),MATCH(AA$1&amp;$R15,$AF$1:$CM$1&amp;$AF$2:$CM$2,0))*VLOOKUP($Q15,$C$17:$M$20,COUNTBLANK($D$15:K$15)+1,FALSE)</f>
        <v>0</v>
      </c>
      <c r="AB15" s="3">
        <f t="array" ref="AB15">INDEX($AF$3:$CM$62,MATCH($S15,$AE$3:$AE$62,0),MATCH(AB$1&amp;$R15,$AF$1:$CM$1&amp;$AF$2:$CM$2,0))*VLOOKUP($Q15,$C$17:$M$20,COUNTBLANK($D$15:L$15)+1,FALSE)</f>
        <v>0</v>
      </c>
      <c r="AC15" s="3">
        <f t="array" ref="AC15">INDEX($AF$3:$CM$62,MATCH($S15,$AE$3:$AE$62,0),MATCH(AC$1&amp;$R15,$AF$1:$CM$1&amp;$AF$2:$CM$2,0))*VLOOKUP($Q15,$C$17:$M$20,COUNTBLANK($D$15:M$15)+1,FALSE)</f>
        <v>0</v>
      </c>
      <c r="AE15" s="3">
        <v>13</v>
      </c>
      <c r="AF15" s="3">
        <f t="shared" si="25"/>
        <v>104</v>
      </c>
      <c r="AG15" s="3">
        <f t="shared" si="26"/>
        <v>2600</v>
      </c>
      <c r="AH15" s="3">
        <f t="shared" si="27"/>
        <v>52</v>
      </c>
      <c r="AI15" s="3">
        <f t="shared" si="28"/>
        <v>52</v>
      </c>
      <c r="AJ15" s="3">
        <f t="shared" si="57"/>
        <v>0.02</v>
      </c>
      <c r="AK15" s="3">
        <f t="shared" si="54"/>
        <v>0.02</v>
      </c>
      <c r="AL15" s="3">
        <f t="shared" si="55"/>
        <v>0.02</v>
      </c>
      <c r="AM15" s="3">
        <f t="shared" si="56"/>
        <v>0.02</v>
      </c>
      <c r="AN15" s="3">
        <v>5.0000000000000001E-3</v>
      </c>
      <c r="AO15" s="3"/>
      <c r="AP15" s="3">
        <f t="shared" si="5"/>
        <v>156</v>
      </c>
      <c r="AQ15" s="3">
        <f t="shared" si="6"/>
        <v>3900</v>
      </c>
      <c r="AR15" s="3">
        <f t="shared" si="7"/>
        <v>78</v>
      </c>
      <c r="AS15" s="3">
        <f t="shared" si="8"/>
        <v>78</v>
      </c>
      <c r="AT15" s="3">
        <f t="shared" si="29"/>
        <v>0.03</v>
      </c>
      <c r="AU15" s="3">
        <f t="shared" si="30"/>
        <v>0.03</v>
      </c>
      <c r="AV15" s="3">
        <f t="shared" si="31"/>
        <v>0.03</v>
      </c>
      <c r="AW15" s="3">
        <f t="shared" si="32"/>
        <v>0.03</v>
      </c>
      <c r="AX15" s="3">
        <f t="shared" si="33"/>
        <v>7.4999999999999997E-3</v>
      </c>
      <c r="AY15" s="3"/>
      <c r="AZ15" s="3">
        <f t="shared" si="9"/>
        <v>208</v>
      </c>
      <c r="BA15" s="3">
        <f t="shared" si="10"/>
        <v>5200</v>
      </c>
      <c r="BB15" s="3">
        <f t="shared" si="11"/>
        <v>104</v>
      </c>
      <c r="BC15" s="3">
        <f t="shared" si="12"/>
        <v>104</v>
      </c>
      <c r="BD15" s="3">
        <f t="shared" si="34"/>
        <v>0.04</v>
      </c>
      <c r="BE15" s="3">
        <f t="shared" si="35"/>
        <v>0.04</v>
      </c>
      <c r="BF15" s="3">
        <f t="shared" si="36"/>
        <v>0.04</v>
      </c>
      <c r="BG15" s="3">
        <f t="shared" si="37"/>
        <v>0.04</v>
      </c>
      <c r="BH15" s="3">
        <f t="shared" si="38"/>
        <v>0.01</v>
      </c>
      <c r="BI15" s="3"/>
      <c r="BJ15" s="3">
        <f t="shared" si="13"/>
        <v>260</v>
      </c>
      <c r="BK15" s="3">
        <f t="shared" si="14"/>
        <v>6500</v>
      </c>
      <c r="BL15" s="3">
        <f t="shared" si="15"/>
        <v>130</v>
      </c>
      <c r="BM15" s="3">
        <f t="shared" si="16"/>
        <v>130</v>
      </c>
      <c r="BN15" s="3">
        <f t="shared" si="39"/>
        <v>0.05</v>
      </c>
      <c r="BO15" s="3">
        <f t="shared" si="40"/>
        <v>0.05</v>
      </c>
      <c r="BP15" s="3">
        <f t="shared" si="41"/>
        <v>0.05</v>
      </c>
      <c r="BQ15" s="3">
        <f t="shared" si="42"/>
        <v>0.05</v>
      </c>
      <c r="BR15" s="3">
        <f t="shared" si="43"/>
        <v>1.2500000000000001E-2</v>
      </c>
      <c r="BS15" s="3"/>
      <c r="BT15" s="3">
        <f t="shared" si="17"/>
        <v>416</v>
      </c>
      <c r="BU15" s="3">
        <f t="shared" si="18"/>
        <v>10400</v>
      </c>
      <c r="BV15" s="3">
        <f t="shared" si="19"/>
        <v>208</v>
      </c>
      <c r="BW15" s="3">
        <f t="shared" si="20"/>
        <v>208</v>
      </c>
      <c r="BX15" s="3">
        <f t="shared" si="44"/>
        <v>0.08</v>
      </c>
      <c r="BY15" s="3">
        <f t="shared" si="45"/>
        <v>0.08</v>
      </c>
      <c r="BZ15" s="3">
        <f t="shared" si="46"/>
        <v>0.08</v>
      </c>
      <c r="CA15" s="3">
        <f t="shared" si="47"/>
        <v>0.08</v>
      </c>
      <c r="CB15" s="3">
        <f t="shared" si="48"/>
        <v>0.02</v>
      </c>
      <c r="CC15" s="3"/>
      <c r="CD15" s="3">
        <f t="shared" si="21"/>
        <v>624</v>
      </c>
      <c r="CE15" s="3">
        <f t="shared" si="22"/>
        <v>15600</v>
      </c>
      <c r="CF15" s="3">
        <f t="shared" si="23"/>
        <v>312</v>
      </c>
      <c r="CG15" s="3">
        <f t="shared" si="24"/>
        <v>312</v>
      </c>
      <c r="CH15" s="3">
        <f t="shared" si="49"/>
        <v>0.12</v>
      </c>
      <c r="CI15" s="3">
        <f t="shared" si="50"/>
        <v>0.12</v>
      </c>
      <c r="CJ15" s="3">
        <f t="shared" si="51"/>
        <v>0.12</v>
      </c>
      <c r="CK15" s="3">
        <f t="shared" si="52"/>
        <v>0.12</v>
      </c>
      <c r="CL15" s="3">
        <f t="shared" si="53"/>
        <v>0.03</v>
      </c>
      <c r="CM15" s="3"/>
    </row>
    <row r="16" spans="1:91" x14ac:dyDescent="0.2">
      <c r="B16" t="s">
        <v>375</v>
      </c>
      <c r="C16" t="s">
        <v>450</v>
      </c>
      <c r="D16" t="s">
        <v>161</v>
      </c>
      <c r="E16" t="s">
        <v>162</v>
      </c>
      <c r="F16" t="s">
        <v>165</v>
      </c>
      <c r="G16" t="s">
        <v>166</v>
      </c>
      <c r="H16" s="1" t="s">
        <v>163</v>
      </c>
      <c r="I16" s="1" t="s">
        <v>164</v>
      </c>
      <c r="J16" s="1" t="s">
        <v>167</v>
      </c>
      <c r="K16" s="1" t="s">
        <v>168</v>
      </c>
      <c r="L16" s="1" t="s">
        <v>484</v>
      </c>
      <c r="M16" s="1" t="s">
        <v>171</v>
      </c>
      <c r="N16" s="1"/>
      <c r="Q16" t="s">
        <v>415</v>
      </c>
      <c r="R16">
        <v>1</v>
      </c>
      <c r="S16" s="3">
        <v>14</v>
      </c>
      <c r="T16" s="3">
        <f t="array" ref="T16">INDEX($AF$3:$CM$62,MATCH($S16,$AE$3:$AE$62,0),MATCH(T$1&amp;$R16,$AF$1:$CM$1&amp;$AF$2:$CM$2,0))*VLOOKUP($Q16,$C$17:$M$20,COUNTBLANK($D$15:D$15)+1,FALSE)</f>
        <v>28</v>
      </c>
      <c r="U16" s="3">
        <f t="array" ref="U16">INDEX($AF$3:$CM$62,MATCH($S16,$AE$3:$AE$62,0),MATCH(U$1&amp;$R16,$AF$1:$CM$1&amp;$AF$2:$CM$2,0))*VLOOKUP($Q16,$C$17:$M$20,COUNTBLANK($D$15:E$15)+1,FALSE)</f>
        <v>1400</v>
      </c>
      <c r="V16" s="3">
        <f t="array" ref="V16">INDEX($AF$3:$CM$62,MATCH($S16,$AE$3:$AE$62,0),MATCH(V$1&amp;$R16,$AF$1:$CM$1&amp;$AF$2:$CM$2,0))*VLOOKUP($Q16,$C$17:$M$20,COUNTBLANK($D$15:F$15)+1,FALSE)</f>
        <v>0</v>
      </c>
      <c r="W16" s="3">
        <f t="array" ref="W16">INDEX($AF$3:$CM$62,MATCH($S16,$AE$3:$AE$62,0),MATCH(W$1&amp;$R16,$AF$1:$CM$1&amp;$AF$2:$CM$2,0))*VLOOKUP($Q16,$C$17:$M$20,COUNTBLANK($D$15:G$15)+1,FALSE)</f>
        <v>0</v>
      </c>
      <c r="X16" s="3">
        <f t="array" ref="X16">INDEX($AF$3:$CM$62,MATCH($S16,$AE$3:$AE$62,0),MATCH(X$1&amp;$R16,$AF$1:$CM$1&amp;$AF$2:$CM$2,0))*VLOOKUP($Q16,$C$17:$M$20,COUNTBLANK($D$15:H$15)+1,FALSE)</f>
        <v>0.02</v>
      </c>
      <c r="Y16" s="3">
        <f t="array" ref="Y16">INDEX($AF$3:$CM$62,MATCH($S16,$AE$3:$AE$62,0),MATCH(Y$1&amp;$R16,$AF$1:$CM$1&amp;$AF$2:$CM$2,0))*VLOOKUP($Q16,$C$17:$M$20,COUNTBLANK($D$15:I$15)+1,FALSE)</f>
        <v>0</v>
      </c>
      <c r="Z16" s="3">
        <f t="array" ref="Z16">INDEX($AF$3:$CM$62,MATCH($S16,$AE$3:$AE$62,0),MATCH(Z$1&amp;$R16,$AF$1:$CM$1&amp;$AF$2:$CM$2,0))*VLOOKUP($Q16,$C$17:$M$20,COUNTBLANK($D$15:J$15)+1,FALSE)</f>
        <v>0</v>
      </c>
      <c r="AA16" s="3">
        <f t="array" ref="AA16">INDEX($AF$3:$CM$62,MATCH($S16,$AE$3:$AE$62,0),MATCH(AA$1&amp;$R16,$AF$1:$CM$1&amp;$AF$2:$CM$2,0))*VLOOKUP($Q16,$C$17:$M$20,COUNTBLANK($D$15:K$15)+1,FALSE)</f>
        <v>0</v>
      </c>
      <c r="AB16" s="3">
        <f t="array" ref="AB16">INDEX($AF$3:$CM$62,MATCH($S16,$AE$3:$AE$62,0),MATCH(AB$1&amp;$R16,$AF$1:$CM$1&amp;$AF$2:$CM$2,0))*VLOOKUP($Q16,$C$17:$M$20,COUNTBLANK($D$15:L$15)+1,FALSE)</f>
        <v>0</v>
      </c>
      <c r="AC16" s="3">
        <f t="array" ref="AC16">INDEX($AF$3:$CM$62,MATCH($S16,$AE$3:$AE$62,0),MATCH(AC$1&amp;$R16,$AF$1:$CM$1&amp;$AF$2:$CM$2,0))*VLOOKUP($Q16,$C$17:$M$20,COUNTBLANK($D$15:M$15)+1,FALSE)</f>
        <v>0</v>
      </c>
      <c r="AE16" s="3">
        <v>14</v>
      </c>
      <c r="AF16" s="3">
        <f t="shared" si="25"/>
        <v>112</v>
      </c>
      <c r="AG16" s="3">
        <f t="shared" si="26"/>
        <v>2800</v>
      </c>
      <c r="AH16" s="3">
        <f t="shared" si="27"/>
        <v>56</v>
      </c>
      <c r="AI16" s="3">
        <f t="shared" si="28"/>
        <v>56</v>
      </c>
      <c r="AJ16" s="3">
        <f t="shared" si="57"/>
        <v>0.02</v>
      </c>
      <c r="AK16" s="3">
        <f t="shared" si="54"/>
        <v>0.02</v>
      </c>
      <c r="AL16" s="3">
        <f t="shared" si="55"/>
        <v>0.02</v>
      </c>
      <c r="AM16" s="3">
        <f t="shared" si="56"/>
        <v>0.02</v>
      </c>
      <c r="AN16" s="3">
        <v>5.0000000000000001E-3</v>
      </c>
      <c r="AO16" s="3"/>
      <c r="AP16" s="3">
        <f t="shared" si="5"/>
        <v>168</v>
      </c>
      <c r="AQ16" s="3">
        <f t="shared" si="6"/>
        <v>4200</v>
      </c>
      <c r="AR16" s="3">
        <f t="shared" si="7"/>
        <v>84</v>
      </c>
      <c r="AS16" s="3">
        <f t="shared" si="8"/>
        <v>84</v>
      </c>
      <c r="AT16" s="3">
        <f t="shared" si="29"/>
        <v>0.03</v>
      </c>
      <c r="AU16" s="3">
        <f t="shared" si="30"/>
        <v>0.03</v>
      </c>
      <c r="AV16" s="3">
        <f t="shared" si="31"/>
        <v>0.03</v>
      </c>
      <c r="AW16" s="3">
        <f t="shared" si="32"/>
        <v>0.03</v>
      </c>
      <c r="AX16" s="3">
        <f t="shared" si="33"/>
        <v>7.4999999999999997E-3</v>
      </c>
      <c r="AY16" s="3"/>
      <c r="AZ16" s="3">
        <f t="shared" si="9"/>
        <v>224</v>
      </c>
      <c r="BA16" s="3">
        <f t="shared" si="10"/>
        <v>5600</v>
      </c>
      <c r="BB16" s="3">
        <f t="shared" si="11"/>
        <v>112</v>
      </c>
      <c r="BC16" s="3">
        <f t="shared" si="12"/>
        <v>112</v>
      </c>
      <c r="BD16" s="3">
        <f t="shared" si="34"/>
        <v>0.04</v>
      </c>
      <c r="BE16" s="3">
        <f t="shared" si="35"/>
        <v>0.04</v>
      </c>
      <c r="BF16" s="3">
        <f t="shared" si="36"/>
        <v>0.04</v>
      </c>
      <c r="BG16" s="3">
        <f t="shared" si="37"/>
        <v>0.04</v>
      </c>
      <c r="BH16" s="3">
        <f t="shared" si="38"/>
        <v>0.01</v>
      </c>
      <c r="BI16" s="3"/>
      <c r="BJ16" s="3">
        <f t="shared" si="13"/>
        <v>280</v>
      </c>
      <c r="BK16" s="3">
        <f t="shared" si="14"/>
        <v>7000</v>
      </c>
      <c r="BL16" s="3">
        <f t="shared" si="15"/>
        <v>140</v>
      </c>
      <c r="BM16" s="3">
        <f t="shared" si="16"/>
        <v>140</v>
      </c>
      <c r="BN16" s="3">
        <f t="shared" si="39"/>
        <v>0.05</v>
      </c>
      <c r="BO16" s="3">
        <f t="shared" si="40"/>
        <v>0.05</v>
      </c>
      <c r="BP16" s="3">
        <f t="shared" si="41"/>
        <v>0.05</v>
      </c>
      <c r="BQ16" s="3">
        <f t="shared" si="42"/>
        <v>0.05</v>
      </c>
      <c r="BR16" s="3">
        <f t="shared" si="43"/>
        <v>1.2500000000000001E-2</v>
      </c>
      <c r="BS16" s="3"/>
      <c r="BT16" s="3">
        <f t="shared" si="17"/>
        <v>448</v>
      </c>
      <c r="BU16" s="3">
        <f t="shared" si="18"/>
        <v>11200</v>
      </c>
      <c r="BV16" s="3">
        <f t="shared" si="19"/>
        <v>224</v>
      </c>
      <c r="BW16" s="3">
        <f t="shared" si="20"/>
        <v>224</v>
      </c>
      <c r="BX16" s="3">
        <f t="shared" si="44"/>
        <v>0.08</v>
      </c>
      <c r="BY16" s="3">
        <f t="shared" si="45"/>
        <v>0.08</v>
      </c>
      <c r="BZ16" s="3">
        <f t="shared" si="46"/>
        <v>0.08</v>
      </c>
      <c r="CA16" s="3">
        <f t="shared" si="47"/>
        <v>0.08</v>
      </c>
      <c r="CB16" s="3">
        <f t="shared" si="48"/>
        <v>0.02</v>
      </c>
      <c r="CC16" s="3"/>
      <c r="CD16" s="3">
        <f t="shared" si="21"/>
        <v>672</v>
      </c>
      <c r="CE16" s="3">
        <f t="shared" si="22"/>
        <v>16800</v>
      </c>
      <c r="CF16" s="3">
        <f t="shared" si="23"/>
        <v>336</v>
      </c>
      <c r="CG16" s="3">
        <f t="shared" si="24"/>
        <v>336</v>
      </c>
      <c r="CH16" s="3">
        <f t="shared" si="49"/>
        <v>0.12</v>
      </c>
      <c r="CI16" s="3">
        <f t="shared" si="50"/>
        <v>0.12</v>
      </c>
      <c r="CJ16" s="3">
        <f t="shared" si="51"/>
        <v>0.12</v>
      </c>
      <c r="CK16" s="3">
        <f t="shared" si="52"/>
        <v>0.12</v>
      </c>
      <c r="CL16" s="3">
        <f t="shared" si="53"/>
        <v>0.03</v>
      </c>
      <c r="CM16" s="3"/>
    </row>
    <row r="17" spans="1:91" x14ac:dyDescent="0.2">
      <c r="A17" t="s">
        <v>471</v>
      </c>
      <c r="B17" t="s">
        <v>472</v>
      </c>
      <c r="C17" t="s">
        <v>415</v>
      </c>
      <c r="D17">
        <v>0.25</v>
      </c>
      <c r="E17">
        <v>0.5</v>
      </c>
      <c r="H17" s="1">
        <v>1</v>
      </c>
      <c r="I17" s="1"/>
      <c r="J17" s="1"/>
      <c r="K17" s="1"/>
      <c r="L17" s="1"/>
      <c r="M17" s="1"/>
      <c r="O17" s="16"/>
      <c r="P17" s="1"/>
      <c r="Q17" t="s">
        <v>415</v>
      </c>
      <c r="R17">
        <v>1</v>
      </c>
      <c r="S17" s="3">
        <v>15</v>
      </c>
      <c r="T17" s="3">
        <f t="array" ref="T17">INDEX($AF$3:$CM$62,MATCH($S17,$AE$3:$AE$62,0),MATCH(T$1&amp;$R17,$AF$1:$CM$1&amp;$AF$2:$CM$2,0))*VLOOKUP($Q17,$C$17:$M$20,COUNTBLANK($D$15:D$15)+1,FALSE)</f>
        <v>30</v>
      </c>
      <c r="U17" s="3">
        <f t="array" ref="U17">INDEX($AF$3:$CM$62,MATCH($S17,$AE$3:$AE$62,0),MATCH(U$1&amp;$R17,$AF$1:$CM$1&amp;$AF$2:$CM$2,0))*VLOOKUP($Q17,$C$17:$M$20,COUNTBLANK($D$15:E$15)+1,FALSE)</f>
        <v>1500</v>
      </c>
      <c r="V17" s="3">
        <f t="array" ref="V17">INDEX($AF$3:$CM$62,MATCH($S17,$AE$3:$AE$62,0),MATCH(V$1&amp;$R17,$AF$1:$CM$1&amp;$AF$2:$CM$2,0))*VLOOKUP($Q17,$C$17:$M$20,COUNTBLANK($D$15:F$15)+1,FALSE)</f>
        <v>0</v>
      </c>
      <c r="W17" s="3">
        <f t="array" ref="W17">INDEX($AF$3:$CM$62,MATCH($S17,$AE$3:$AE$62,0),MATCH(W$1&amp;$R17,$AF$1:$CM$1&amp;$AF$2:$CM$2,0))*VLOOKUP($Q17,$C$17:$M$20,COUNTBLANK($D$15:G$15)+1,FALSE)</f>
        <v>0</v>
      </c>
      <c r="X17" s="3">
        <f t="array" ref="X17">INDEX($AF$3:$CM$62,MATCH($S17,$AE$3:$AE$62,0),MATCH(X$1&amp;$R17,$AF$1:$CM$1&amp;$AF$2:$CM$2,0))*VLOOKUP($Q17,$C$17:$M$20,COUNTBLANK($D$15:H$15)+1,FALSE)</f>
        <v>0.02</v>
      </c>
      <c r="Y17" s="3">
        <f t="array" ref="Y17">INDEX($AF$3:$CM$62,MATCH($S17,$AE$3:$AE$62,0),MATCH(Y$1&amp;$R17,$AF$1:$CM$1&amp;$AF$2:$CM$2,0))*VLOOKUP($Q17,$C$17:$M$20,COUNTBLANK($D$15:I$15)+1,FALSE)</f>
        <v>0</v>
      </c>
      <c r="Z17" s="3">
        <f t="array" ref="Z17">INDEX($AF$3:$CM$62,MATCH($S17,$AE$3:$AE$62,0),MATCH(Z$1&amp;$R17,$AF$1:$CM$1&amp;$AF$2:$CM$2,0))*VLOOKUP($Q17,$C$17:$M$20,COUNTBLANK($D$15:J$15)+1,FALSE)</f>
        <v>0</v>
      </c>
      <c r="AA17" s="3">
        <f t="array" ref="AA17">INDEX($AF$3:$CM$62,MATCH($S17,$AE$3:$AE$62,0),MATCH(AA$1&amp;$R17,$AF$1:$CM$1&amp;$AF$2:$CM$2,0))*VLOOKUP($Q17,$C$17:$M$20,COUNTBLANK($D$15:K$15)+1,FALSE)</f>
        <v>0</v>
      </c>
      <c r="AB17" s="3">
        <f t="array" ref="AB17">INDEX($AF$3:$CM$62,MATCH($S17,$AE$3:$AE$62,0),MATCH(AB$1&amp;$R17,$AF$1:$CM$1&amp;$AF$2:$CM$2,0))*VLOOKUP($Q17,$C$17:$M$20,COUNTBLANK($D$15:L$15)+1,FALSE)</f>
        <v>0</v>
      </c>
      <c r="AC17" s="3">
        <f t="array" ref="AC17">INDEX($AF$3:$CM$62,MATCH($S17,$AE$3:$AE$62,0),MATCH(AC$1&amp;$R17,$AF$1:$CM$1&amp;$AF$2:$CM$2,0))*VLOOKUP($Q17,$C$17:$M$20,COUNTBLANK($D$15:M$15)+1,FALSE)</f>
        <v>0</v>
      </c>
      <c r="AD17" s="1"/>
      <c r="AE17" s="3">
        <v>15</v>
      </c>
      <c r="AF17" s="3">
        <f t="shared" si="25"/>
        <v>120</v>
      </c>
      <c r="AG17" s="3">
        <f t="shared" si="26"/>
        <v>3000</v>
      </c>
      <c r="AH17" s="3">
        <f t="shared" si="27"/>
        <v>60</v>
      </c>
      <c r="AI17" s="3">
        <f t="shared" si="28"/>
        <v>60</v>
      </c>
      <c r="AJ17" s="3">
        <f t="shared" si="57"/>
        <v>0.02</v>
      </c>
      <c r="AK17" s="3">
        <f t="shared" si="54"/>
        <v>0.02</v>
      </c>
      <c r="AL17" s="3">
        <f t="shared" si="55"/>
        <v>0.02</v>
      </c>
      <c r="AM17" s="3">
        <f t="shared" si="56"/>
        <v>0.02</v>
      </c>
      <c r="AN17" s="3">
        <v>5.0000000000000001E-3</v>
      </c>
      <c r="AO17" s="3"/>
      <c r="AP17" s="3">
        <f t="shared" si="5"/>
        <v>180</v>
      </c>
      <c r="AQ17" s="3">
        <f t="shared" si="6"/>
        <v>4500</v>
      </c>
      <c r="AR17" s="3">
        <f t="shared" si="7"/>
        <v>90</v>
      </c>
      <c r="AS17" s="3">
        <f t="shared" si="8"/>
        <v>90</v>
      </c>
      <c r="AT17" s="3">
        <f t="shared" si="29"/>
        <v>0.03</v>
      </c>
      <c r="AU17" s="3">
        <f t="shared" si="30"/>
        <v>0.03</v>
      </c>
      <c r="AV17" s="3">
        <f t="shared" si="31"/>
        <v>0.03</v>
      </c>
      <c r="AW17" s="3">
        <f t="shared" si="32"/>
        <v>0.03</v>
      </c>
      <c r="AX17" s="3">
        <f t="shared" si="33"/>
        <v>7.4999999999999997E-3</v>
      </c>
      <c r="AY17" s="3"/>
      <c r="AZ17" s="3">
        <f t="shared" si="9"/>
        <v>240</v>
      </c>
      <c r="BA17" s="3">
        <f t="shared" si="10"/>
        <v>6000</v>
      </c>
      <c r="BB17" s="3">
        <f t="shared" si="11"/>
        <v>120</v>
      </c>
      <c r="BC17" s="3">
        <f t="shared" si="12"/>
        <v>120</v>
      </c>
      <c r="BD17" s="3">
        <f t="shared" si="34"/>
        <v>0.04</v>
      </c>
      <c r="BE17" s="3">
        <f t="shared" si="35"/>
        <v>0.04</v>
      </c>
      <c r="BF17" s="3">
        <f t="shared" si="36"/>
        <v>0.04</v>
      </c>
      <c r="BG17" s="3">
        <f t="shared" si="37"/>
        <v>0.04</v>
      </c>
      <c r="BH17" s="3">
        <f t="shared" si="38"/>
        <v>0.01</v>
      </c>
      <c r="BI17" s="3"/>
      <c r="BJ17" s="3">
        <f t="shared" si="13"/>
        <v>300</v>
      </c>
      <c r="BK17" s="3">
        <f t="shared" si="14"/>
        <v>7500</v>
      </c>
      <c r="BL17" s="3">
        <f t="shared" si="15"/>
        <v>150</v>
      </c>
      <c r="BM17" s="3">
        <f t="shared" si="16"/>
        <v>150</v>
      </c>
      <c r="BN17" s="3">
        <f t="shared" si="39"/>
        <v>0.05</v>
      </c>
      <c r="BO17" s="3">
        <f t="shared" si="40"/>
        <v>0.05</v>
      </c>
      <c r="BP17" s="3">
        <f t="shared" si="41"/>
        <v>0.05</v>
      </c>
      <c r="BQ17" s="3">
        <f t="shared" si="42"/>
        <v>0.05</v>
      </c>
      <c r="BR17" s="3">
        <f t="shared" si="43"/>
        <v>1.2500000000000001E-2</v>
      </c>
      <c r="BS17" s="3"/>
      <c r="BT17" s="3">
        <f t="shared" si="17"/>
        <v>480</v>
      </c>
      <c r="BU17" s="3">
        <f t="shared" si="18"/>
        <v>12000</v>
      </c>
      <c r="BV17" s="3">
        <f t="shared" si="19"/>
        <v>240</v>
      </c>
      <c r="BW17" s="3">
        <f t="shared" si="20"/>
        <v>240</v>
      </c>
      <c r="BX17" s="3">
        <f t="shared" si="44"/>
        <v>0.08</v>
      </c>
      <c r="BY17" s="3">
        <f t="shared" si="45"/>
        <v>0.08</v>
      </c>
      <c r="BZ17" s="3">
        <f t="shared" si="46"/>
        <v>0.08</v>
      </c>
      <c r="CA17" s="3">
        <f t="shared" si="47"/>
        <v>0.08</v>
      </c>
      <c r="CB17" s="3">
        <f t="shared" si="48"/>
        <v>0.02</v>
      </c>
      <c r="CC17" s="3"/>
      <c r="CD17" s="3">
        <f t="shared" si="21"/>
        <v>720</v>
      </c>
      <c r="CE17" s="3">
        <f t="shared" si="22"/>
        <v>18000</v>
      </c>
      <c r="CF17" s="3">
        <f t="shared" si="23"/>
        <v>360</v>
      </c>
      <c r="CG17" s="3">
        <f t="shared" si="24"/>
        <v>360</v>
      </c>
      <c r="CH17" s="3">
        <f t="shared" si="49"/>
        <v>0.12</v>
      </c>
      <c r="CI17" s="3">
        <f t="shared" si="50"/>
        <v>0.12</v>
      </c>
      <c r="CJ17" s="3">
        <f t="shared" si="51"/>
        <v>0.12</v>
      </c>
      <c r="CK17" s="3">
        <f t="shared" si="52"/>
        <v>0.12</v>
      </c>
      <c r="CL17" s="3">
        <f t="shared" si="53"/>
        <v>0.03</v>
      </c>
      <c r="CM17" s="3"/>
    </row>
    <row r="18" spans="1:91" x14ac:dyDescent="0.2">
      <c r="B18" t="s">
        <v>472</v>
      </c>
      <c r="C18" t="s">
        <v>418</v>
      </c>
      <c r="D18">
        <v>0.25</v>
      </c>
      <c r="E18">
        <v>0.5</v>
      </c>
      <c r="H18" s="1"/>
      <c r="I18" s="1">
        <v>1</v>
      </c>
      <c r="J18" s="1"/>
      <c r="K18" s="1"/>
      <c r="L18" s="1"/>
      <c r="M18" s="1"/>
      <c r="Q18" t="s">
        <v>415</v>
      </c>
      <c r="R18">
        <v>1</v>
      </c>
      <c r="S18" s="3">
        <v>16</v>
      </c>
      <c r="T18" s="3">
        <f t="array" ref="T18">INDEX($AF$3:$CM$62,MATCH($S18,$AE$3:$AE$62,0),MATCH(T$1&amp;$R18,$AF$1:$CM$1&amp;$AF$2:$CM$2,0))*VLOOKUP($Q18,$C$17:$M$20,COUNTBLANK($D$15:D$15)+1,FALSE)</f>
        <v>32</v>
      </c>
      <c r="U18" s="3">
        <f t="array" ref="U18">INDEX($AF$3:$CM$62,MATCH($S18,$AE$3:$AE$62,0),MATCH(U$1&amp;$R18,$AF$1:$CM$1&amp;$AF$2:$CM$2,0))*VLOOKUP($Q18,$C$17:$M$20,COUNTBLANK($D$15:E$15)+1,FALSE)</f>
        <v>1600</v>
      </c>
      <c r="V18" s="3">
        <f t="array" ref="V18">INDEX($AF$3:$CM$62,MATCH($S18,$AE$3:$AE$62,0),MATCH(V$1&amp;$R18,$AF$1:$CM$1&amp;$AF$2:$CM$2,0))*VLOOKUP($Q18,$C$17:$M$20,COUNTBLANK($D$15:F$15)+1,FALSE)</f>
        <v>0</v>
      </c>
      <c r="W18" s="3">
        <f t="array" ref="W18">INDEX($AF$3:$CM$62,MATCH($S18,$AE$3:$AE$62,0),MATCH(W$1&amp;$R18,$AF$1:$CM$1&amp;$AF$2:$CM$2,0))*VLOOKUP($Q18,$C$17:$M$20,COUNTBLANK($D$15:G$15)+1,FALSE)</f>
        <v>0</v>
      </c>
      <c r="X18" s="3">
        <f t="array" ref="X18">INDEX($AF$3:$CM$62,MATCH($S18,$AE$3:$AE$62,0),MATCH(X$1&amp;$R18,$AF$1:$CM$1&amp;$AF$2:$CM$2,0))*VLOOKUP($Q18,$C$17:$M$20,COUNTBLANK($D$15:H$15)+1,FALSE)</f>
        <v>0.02</v>
      </c>
      <c r="Y18" s="3">
        <f t="array" ref="Y18">INDEX($AF$3:$CM$62,MATCH($S18,$AE$3:$AE$62,0),MATCH(Y$1&amp;$R18,$AF$1:$CM$1&amp;$AF$2:$CM$2,0))*VLOOKUP($Q18,$C$17:$M$20,COUNTBLANK($D$15:I$15)+1,FALSE)</f>
        <v>0</v>
      </c>
      <c r="Z18" s="3">
        <f t="array" ref="Z18">INDEX($AF$3:$CM$62,MATCH($S18,$AE$3:$AE$62,0),MATCH(Z$1&amp;$R18,$AF$1:$CM$1&amp;$AF$2:$CM$2,0))*VLOOKUP($Q18,$C$17:$M$20,COUNTBLANK($D$15:J$15)+1,FALSE)</f>
        <v>0</v>
      </c>
      <c r="AA18" s="3">
        <f t="array" ref="AA18">INDEX($AF$3:$CM$62,MATCH($S18,$AE$3:$AE$62,0),MATCH(AA$1&amp;$R18,$AF$1:$CM$1&amp;$AF$2:$CM$2,0))*VLOOKUP($Q18,$C$17:$M$20,COUNTBLANK($D$15:K$15)+1,FALSE)</f>
        <v>0</v>
      </c>
      <c r="AB18" s="3">
        <f t="array" ref="AB18">INDEX($AF$3:$CM$62,MATCH($S18,$AE$3:$AE$62,0),MATCH(AB$1&amp;$R18,$AF$1:$CM$1&amp;$AF$2:$CM$2,0))*VLOOKUP($Q18,$C$17:$M$20,COUNTBLANK($D$15:L$15)+1,FALSE)</f>
        <v>0</v>
      </c>
      <c r="AC18" s="3">
        <f t="array" ref="AC18">INDEX($AF$3:$CM$62,MATCH($S18,$AE$3:$AE$62,0),MATCH(AC$1&amp;$R18,$AF$1:$CM$1&amp;$AF$2:$CM$2,0))*VLOOKUP($Q18,$C$17:$M$20,COUNTBLANK($D$15:M$15)+1,FALSE)</f>
        <v>0</v>
      </c>
      <c r="AE18" s="3">
        <v>16</v>
      </c>
      <c r="AF18" s="3">
        <f t="shared" si="25"/>
        <v>128</v>
      </c>
      <c r="AG18" s="3">
        <f t="shared" si="26"/>
        <v>3200</v>
      </c>
      <c r="AH18" s="3">
        <f t="shared" si="27"/>
        <v>64</v>
      </c>
      <c r="AI18" s="3">
        <f t="shared" si="28"/>
        <v>64</v>
      </c>
      <c r="AJ18" s="3">
        <f t="shared" si="57"/>
        <v>0.02</v>
      </c>
      <c r="AK18" s="3">
        <f t="shared" si="54"/>
        <v>0.02</v>
      </c>
      <c r="AL18" s="3">
        <f t="shared" si="55"/>
        <v>0.02</v>
      </c>
      <c r="AM18" s="3">
        <f t="shared" si="56"/>
        <v>0.02</v>
      </c>
      <c r="AN18" s="3">
        <v>5.0000000000000001E-3</v>
      </c>
      <c r="AO18" s="3"/>
      <c r="AP18" s="3">
        <f t="shared" si="5"/>
        <v>192</v>
      </c>
      <c r="AQ18" s="3">
        <f t="shared" si="6"/>
        <v>4800</v>
      </c>
      <c r="AR18" s="3">
        <f t="shared" si="7"/>
        <v>96</v>
      </c>
      <c r="AS18" s="3">
        <f t="shared" si="8"/>
        <v>96</v>
      </c>
      <c r="AT18" s="3">
        <f t="shared" si="29"/>
        <v>0.03</v>
      </c>
      <c r="AU18" s="3">
        <f t="shared" si="30"/>
        <v>0.03</v>
      </c>
      <c r="AV18" s="3">
        <f t="shared" si="31"/>
        <v>0.03</v>
      </c>
      <c r="AW18" s="3">
        <f t="shared" si="32"/>
        <v>0.03</v>
      </c>
      <c r="AX18" s="3">
        <f t="shared" si="33"/>
        <v>7.4999999999999997E-3</v>
      </c>
      <c r="AY18" s="3"/>
      <c r="AZ18" s="3">
        <f t="shared" si="9"/>
        <v>256</v>
      </c>
      <c r="BA18" s="3">
        <f t="shared" si="10"/>
        <v>6400</v>
      </c>
      <c r="BB18" s="3">
        <f t="shared" si="11"/>
        <v>128</v>
      </c>
      <c r="BC18" s="3">
        <f t="shared" si="12"/>
        <v>128</v>
      </c>
      <c r="BD18" s="3">
        <f t="shared" si="34"/>
        <v>0.04</v>
      </c>
      <c r="BE18" s="3">
        <f t="shared" si="35"/>
        <v>0.04</v>
      </c>
      <c r="BF18" s="3">
        <f t="shared" si="36"/>
        <v>0.04</v>
      </c>
      <c r="BG18" s="3">
        <f t="shared" si="37"/>
        <v>0.04</v>
      </c>
      <c r="BH18" s="3">
        <f t="shared" si="38"/>
        <v>0.01</v>
      </c>
      <c r="BI18" s="3"/>
      <c r="BJ18" s="3">
        <f t="shared" si="13"/>
        <v>320</v>
      </c>
      <c r="BK18" s="3">
        <f t="shared" si="14"/>
        <v>8000</v>
      </c>
      <c r="BL18" s="3">
        <f t="shared" si="15"/>
        <v>160</v>
      </c>
      <c r="BM18" s="3">
        <f t="shared" si="16"/>
        <v>160</v>
      </c>
      <c r="BN18" s="3">
        <f t="shared" si="39"/>
        <v>0.05</v>
      </c>
      <c r="BO18" s="3">
        <f t="shared" si="40"/>
        <v>0.05</v>
      </c>
      <c r="BP18" s="3">
        <f t="shared" si="41"/>
        <v>0.05</v>
      </c>
      <c r="BQ18" s="3">
        <f t="shared" si="42"/>
        <v>0.05</v>
      </c>
      <c r="BR18" s="3">
        <f t="shared" si="43"/>
        <v>1.2500000000000001E-2</v>
      </c>
      <c r="BS18" s="3"/>
      <c r="BT18" s="3">
        <f t="shared" si="17"/>
        <v>512</v>
      </c>
      <c r="BU18" s="3">
        <f t="shared" si="18"/>
        <v>12800</v>
      </c>
      <c r="BV18" s="3">
        <f t="shared" si="19"/>
        <v>256</v>
      </c>
      <c r="BW18" s="3">
        <f t="shared" si="20"/>
        <v>256</v>
      </c>
      <c r="BX18" s="3">
        <f t="shared" si="44"/>
        <v>0.08</v>
      </c>
      <c r="BY18" s="3">
        <f t="shared" si="45"/>
        <v>0.08</v>
      </c>
      <c r="BZ18" s="3">
        <f t="shared" si="46"/>
        <v>0.08</v>
      </c>
      <c r="CA18" s="3">
        <f t="shared" si="47"/>
        <v>0.08</v>
      </c>
      <c r="CB18" s="3">
        <f t="shared" si="48"/>
        <v>0.02</v>
      </c>
      <c r="CC18" s="3"/>
      <c r="CD18" s="3">
        <f t="shared" si="21"/>
        <v>768</v>
      </c>
      <c r="CE18" s="3">
        <f t="shared" si="22"/>
        <v>19200</v>
      </c>
      <c r="CF18" s="3">
        <f t="shared" si="23"/>
        <v>384</v>
      </c>
      <c r="CG18" s="3">
        <f t="shared" si="24"/>
        <v>384</v>
      </c>
      <c r="CH18" s="3">
        <f t="shared" si="49"/>
        <v>0.12</v>
      </c>
      <c r="CI18" s="3">
        <f t="shared" si="50"/>
        <v>0.12</v>
      </c>
      <c r="CJ18" s="3">
        <f t="shared" si="51"/>
        <v>0.12</v>
      </c>
      <c r="CK18" s="3">
        <f t="shared" si="52"/>
        <v>0.12</v>
      </c>
      <c r="CL18" s="3">
        <f t="shared" si="53"/>
        <v>0.03</v>
      </c>
      <c r="CM18" s="3"/>
    </row>
    <row r="19" spans="1:91" x14ac:dyDescent="0.2">
      <c r="B19" t="s">
        <v>472</v>
      </c>
      <c r="C19" t="s">
        <v>421</v>
      </c>
      <c r="D19">
        <v>0.25</v>
      </c>
      <c r="F19">
        <v>1</v>
      </c>
      <c r="H19" s="1"/>
      <c r="I19" s="1"/>
      <c r="J19" s="1">
        <v>1</v>
      </c>
      <c r="K19" s="1">
        <v>1</v>
      </c>
      <c r="L19" s="1"/>
      <c r="M19" s="1"/>
      <c r="Q19" t="s">
        <v>415</v>
      </c>
      <c r="R19">
        <v>1</v>
      </c>
      <c r="S19" s="3">
        <v>17</v>
      </c>
      <c r="T19" s="3">
        <f t="array" ref="T19">INDEX($AF$3:$CM$62,MATCH($S19,$AE$3:$AE$62,0),MATCH(T$1&amp;$R19,$AF$1:$CM$1&amp;$AF$2:$CM$2,0))*VLOOKUP($Q19,$C$17:$M$20,COUNTBLANK($D$15:D$15)+1,FALSE)</f>
        <v>34</v>
      </c>
      <c r="U19" s="3">
        <f t="array" ref="U19">INDEX($AF$3:$CM$62,MATCH($S19,$AE$3:$AE$62,0),MATCH(U$1&amp;$R19,$AF$1:$CM$1&amp;$AF$2:$CM$2,0))*VLOOKUP($Q19,$C$17:$M$20,COUNTBLANK($D$15:E$15)+1,FALSE)</f>
        <v>1700</v>
      </c>
      <c r="V19" s="3">
        <f t="array" ref="V19">INDEX($AF$3:$CM$62,MATCH($S19,$AE$3:$AE$62,0),MATCH(V$1&amp;$R19,$AF$1:$CM$1&amp;$AF$2:$CM$2,0))*VLOOKUP($Q19,$C$17:$M$20,COUNTBLANK($D$15:F$15)+1,FALSE)</f>
        <v>0</v>
      </c>
      <c r="W19" s="3">
        <f t="array" ref="W19">INDEX($AF$3:$CM$62,MATCH($S19,$AE$3:$AE$62,0),MATCH(W$1&amp;$R19,$AF$1:$CM$1&amp;$AF$2:$CM$2,0))*VLOOKUP($Q19,$C$17:$M$20,COUNTBLANK($D$15:G$15)+1,FALSE)</f>
        <v>0</v>
      </c>
      <c r="X19" s="3">
        <f t="array" ref="X19">INDEX($AF$3:$CM$62,MATCH($S19,$AE$3:$AE$62,0),MATCH(X$1&amp;$R19,$AF$1:$CM$1&amp;$AF$2:$CM$2,0))*VLOOKUP($Q19,$C$17:$M$20,COUNTBLANK($D$15:H$15)+1,FALSE)</f>
        <v>0.02</v>
      </c>
      <c r="Y19" s="3">
        <f t="array" ref="Y19">INDEX($AF$3:$CM$62,MATCH($S19,$AE$3:$AE$62,0),MATCH(Y$1&amp;$R19,$AF$1:$CM$1&amp;$AF$2:$CM$2,0))*VLOOKUP($Q19,$C$17:$M$20,COUNTBLANK($D$15:I$15)+1,FALSE)</f>
        <v>0</v>
      </c>
      <c r="Z19" s="3">
        <f t="array" ref="Z19">INDEX($AF$3:$CM$62,MATCH($S19,$AE$3:$AE$62,0),MATCH(Z$1&amp;$R19,$AF$1:$CM$1&amp;$AF$2:$CM$2,0))*VLOOKUP($Q19,$C$17:$M$20,COUNTBLANK($D$15:J$15)+1,FALSE)</f>
        <v>0</v>
      </c>
      <c r="AA19" s="3">
        <f t="array" ref="AA19">INDEX($AF$3:$CM$62,MATCH($S19,$AE$3:$AE$62,0),MATCH(AA$1&amp;$R19,$AF$1:$CM$1&amp;$AF$2:$CM$2,0))*VLOOKUP($Q19,$C$17:$M$20,COUNTBLANK($D$15:K$15)+1,FALSE)</f>
        <v>0</v>
      </c>
      <c r="AB19" s="3">
        <f t="array" ref="AB19">INDEX($AF$3:$CM$62,MATCH($S19,$AE$3:$AE$62,0),MATCH(AB$1&amp;$R19,$AF$1:$CM$1&amp;$AF$2:$CM$2,0))*VLOOKUP($Q19,$C$17:$M$20,COUNTBLANK($D$15:L$15)+1,FALSE)</f>
        <v>0</v>
      </c>
      <c r="AC19" s="3">
        <f t="array" ref="AC19">INDEX($AF$3:$CM$62,MATCH($S19,$AE$3:$AE$62,0),MATCH(AC$1&amp;$R19,$AF$1:$CM$1&amp;$AF$2:$CM$2,0))*VLOOKUP($Q19,$C$17:$M$20,COUNTBLANK($D$15:M$15)+1,FALSE)</f>
        <v>0</v>
      </c>
      <c r="AE19" s="3">
        <v>17</v>
      </c>
      <c r="AF19" s="3">
        <f t="shared" si="25"/>
        <v>136</v>
      </c>
      <c r="AG19" s="3">
        <f t="shared" si="26"/>
        <v>3400</v>
      </c>
      <c r="AH19" s="3">
        <f t="shared" si="27"/>
        <v>68</v>
      </c>
      <c r="AI19" s="3">
        <f t="shared" si="28"/>
        <v>68</v>
      </c>
      <c r="AJ19" s="3">
        <f t="shared" si="57"/>
        <v>0.02</v>
      </c>
      <c r="AK19" s="3">
        <f t="shared" si="54"/>
        <v>0.02</v>
      </c>
      <c r="AL19" s="3">
        <f t="shared" si="55"/>
        <v>0.02</v>
      </c>
      <c r="AM19" s="3">
        <f t="shared" si="56"/>
        <v>0.02</v>
      </c>
      <c r="AN19" s="3">
        <v>5.0000000000000001E-3</v>
      </c>
      <c r="AO19" s="3"/>
      <c r="AP19" s="3">
        <f t="shared" si="5"/>
        <v>204</v>
      </c>
      <c r="AQ19" s="3">
        <f t="shared" si="6"/>
        <v>5100</v>
      </c>
      <c r="AR19" s="3">
        <f t="shared" si="7"/>
        <v>102</v>
      </c>
      <c r="AS19" s="3">
        <f t="shared" si="8"/>
        <v>102</v>
      </c>
      <c r="AT19" s="3">
        <f t="shared" si="29"/>
        <v>0.03</v>
      </c>
      <c r="AU19" s="3">
        <f t="shared" si="30"/>
        <v>0.03</v>
      </c>
      <c r="AV19" s="3">
        <f t="shared" si="31"/>
        <v>0.03</v>
      </c>
      <c r="AW19" s="3">
        <f t="shared" si="32"/>
        <v>0.03</v>
      </c>
      <c r="AX19" s="3">
        <f t="shared" si="33"/>
        <v>7.4999999999999997E-3</v>
      </c>
      <c r="AY19" s="3"/>
      <c r="AZ19" s="3">
        <f t="shared" si="9"/>
        <v>272</v>
      </c>
      <c r="BA19" s="3">
        <f t="shared" si="10"/>
        <v>6800</v>
      </c>
      <c r="BB19" s="3">
        <f t="shared" si="11"/>
        <v>136</v>
      </c>
      <c r="BC19" s="3">
        <f t="shared" si="12"/>
        <v>136</v>
      </c>
      <c r="BD19" s="3">
        <f t="shared" si="34"/>
        <v>0.04</v>
      </c>
      <c r="BE19" s="3">
        <f t="shared" si="35"/>
        <v>0.04</v>
      </c>
      <c r="BF19" s="3">
        <f t="shared" si="36"/>
        <v>0.04</v>
      </c>
      <c r="BG19" s="3">
        <f t="shared" si="37"/>
        <v>0.04</v>
      </c>
      <c r="BH19" s="3">
        <f t="shared" si="38"/>
        <v>0.01</v>
      </c>
      <c r="BI19" s="3"/>
      <c r="BJ19" s="3">
        <f t="shared" si="13"/>
        <v>340</v>
      </c>
      <c r="BK19" s="3">
        <f t="shared" si="14"/>
        <v>8500</v>
      </c>
      <c r="BL19" s="3">
        <f t="shared" si="15"/>
        <v>170</v>
      </c>
      <c r="BM19" s="3">
        <f t="shared" si="16"/>
        <v>170</v>
      </c>
      <c r="BN19" s="3">
        <f t="shared" si="39"/>
        <v>0.05</v>
      </c>
      <c r="BO19" s="3">
        <f t="shared" si="40"/>
        <v>0.05</v>
      </c>
      <c r="BP19" s="3">
        <f t="shared" si="41"/>
        <v>0.05</v>
      </c>
      <c r="BQ19" s="3">
        <f t="shared" si="42"/>
        <v>0.05</v>
      </c>
      <c r="BR19" s="3">
        <f t="shared" si="43"/>
        <v>1.2500000000000001E-2</v>
      </c>
      <c r="BS19" s="3"/>
      <c r="BT19" s="3">
        <f t="shared" si="17"/>
        <v>544</v>
      </c>
      <c r="BU19" s="3">
        <f t="shared" si="18"/>
        <v>13600</v>
      </c>
      <c r="BV19" s="3">
        <f t="shared" si="19"/>
        <v>272</v>
      </c>
      <c r="BW19" s="3">
        <f t="shared" si="20"/>
        <v>272</v>
      </c>
      <c r="BX19" s="3">
        <f t="shared" si="44"/>
        <v>0.08</v>
      </c>
      <c r="BY19" s="3">
        <f t="shared" si="45"/>
        <v>0.08</v>
      </c>
      <c r="BZ19" s="3">
        <f t="shared" si="46"/>
        <v>0.08</v>
      </c>
      <c r="CA19" s="3">
        <f t="shared" si="47"/>
        <v>0.08</v>
      </c>
      <c r="CB19" s="3">
        <f t="shared" si="48"/>
        <v>0.02</v>
      </c>
      <c r="CC19" s="3"/>
      <c r="CD19" s="3">
        <f t="shared" si="21"/>
        <v>816</v>
      </c>
      <c r="CE19" s="3">
        <f t="shared" si="22"/>
        <v>20400</v>
      </c>
      <c r="CF19" s="3">
        <f t="shared" si="23"/>
        <v>408</v>
      </c>
      <c r="CG19" s="3">
        <f t="shared" si="24"/>
        <v>408</v>
      </c>
      <c r="CH19" s="3">
        <f t="shared" si="49"/>
        <v>0.12</v>
      </c>
      <c r="CI19" s="3">
        <f t="shared" si="50"/>
        <v>0.12</v>
      </c>
      <c r="CJ19" s="3">
        <f t="shared" si="51"/>
        <v>0.12</v>
      </c>
      <c r="CK19" s="3">
        <f t="shared" si="52"/>
        <v>0.12</v>
      </c>
      <c r="CL19" s="3">
        <f t="shared" si="53"/>
        <v>0.03</v>
      </c>
      <c r="CM19" s="3"/>
    </row>
    <row r="20" spans="1:91" x14ac:dyDescent="0.2">
      <c r="B20" t="s">
        <v>472</v>
      </c>
      <c r="C20" t="s">
        <v>422</v>
      </c>
      <c r="D20">
        <v>0.25</v>
      </c>
      <c r="G20">
        <v>1</v>
      </c>
      <c r="H20" s="1"/>
      <c r="I20" s="1"/>
      <c r="J20" s="1"/>
      <c r="K20" s="1"/>
      <c r="L20" s="1">
        <v>1</v>
      </c>
      <c r="M20" s="1">
        <v>1</v>
      </c>
      <c r="N20" s="1"/>
      <c r="Q20" t="s">
        <v>415</v>
      </c>
      <c r="R20">
        <v>1</v>
      </c>
      <c r="S20" s="3">
        <v>18</v>
      </c>
      <c r="T20" s="3">
        <f t="array" ref="T20">INDEX($AF$3:$CM$62,MATCH($S20,$AE$3:$AE$62,0),MATCH(T$1&amp;$R20,$AF$1:$CM$1&amp;$AF$2:$CM$2,0))*VLOOKUP($Q20,$C$17:$M$20,COUNTBLANK($D$15:D$15)+1,FALSE)</f>
        <v>36</v>
      </c>
      <c r="U20" s="3">
        <f t="array" ref="U20">INDEX($AF$3:$CM$62,MATCH($S20,$AE$3:$AE$62,0),MATCH(U$1&amp;$R20,$AF$1:$CM$1&amp;$AF$2:$CM$2,0))*VLOOKUP($Q20,$C$17:$M$20,COUNTBLANK($D$15:E$15)+1,FALSE)</f>
        <v>1800</v>
      </c>
      <c r="V20" s="3">
        <f t="array" ref="V20">INDEX($AF$3:$CM$62,MATCH($S20,$AE$3:$AE$62,0),MATCH(V$1&amp;$R20,$AF$1:$CM$1&amp;$AF$2:$CM$2,0))*VLOOKUP($Q20,$C$17:$M$20,COUNTBLANK($D$15:F$15)+1,FALSE)</f>
        <v>0</v>
      </c>
      <c r="W20" s="3">
        <f t="array" ref="W20">INDEX($AF$3:$CM$62,MATCH($S20,$AE$3:$AE$62,0),MATCH(W$1&amp;$R20,$AF$1:$CM$1&amp;$AF$2:$CM$2,0))*VLOOKUP($Q20,$C$17:$M$20,COUNTBLANK($D$15:G$15)+1,FALSE)</f>
        <v>0</v>
      </c>
      <c r="X20" s="3">
        <f t="array" ref="X20">INDEX($AF$3:$CM$62,MATCH($S20,$AE$3:$AE$62,0),MATCH(X$1&amp;$R20,$AF$1:$CM$1&amp;$AF$2:$CM$2,0))*VLOOKUP($Q20,$C$17:$M$20,COUNTBLANK($D$15:H$15)+1,FALSE)</f>
        <v>0.02</v>
      </c>
      <c r="Y20" s="3">
        <f t="array" ref="Y20">INDEX($AF$3:$CM$62,MATCH($S20,$AE$3:$AE$62,0),MATCH(Y$1&amp;$R20,$AF$1:$CM$1&amp;$AF$2:$CM$2,0))*VLOOKUP($Q20,$C$17:$M$20,COUNTBLANK($D$15:I$15)+1,FALSE)</f>
        <v>0</v>
      </c>
      <c r="Z20" s="3">
        <f t="array" ref="Z20">INDEX($AF$3:$CM$62,MATCH($S20,$AE$3:$AE$62,0),MATCH(Z$1&amp;$R20,$AF$1:$CM$1&amp;$AF$2:$CM$2,0))*VLOOKUP($Q20,$C$17:$M$20,COUNTBLANK($D$15:J$15)+1,FALSE)</f>
        <v>0</v>
      </c>
      <c r="AA20" s="3">
        <f t="array" ref="AA20">INDEX($AF$3:$CM$62,MATCH($S20,$AE$3:$AE$62,0),MATCH(AA$1&amp;$R20,$AF$1:$CM$1&amp;$AF$2:$CM$2,0))*VLOOKUP($Q20,$C$17:$M$20,COUNTBLANK($D$15:K$15)+1,FALSE)</f>
        <v>0</v>
      </c>
      <c r="AB20" s="3">
        <f t="array" ref="AB20">INDEX($AF$3:$CM$62,MATCH($S20,$AE$3:$AE$62,0),MATCH(AB$1&amp;$R20,$AF$1:$CM$1&amp;$AF$2:$CM$2,0))*VLOOKUP($Q20,$C$17:$M$20,COUNTBLANK($D$15:L$15)+1,FALSE)</f>
        <v>0</v>
      </c>
      <c r="AC20" s="3">
        <f t="array" ref="AC20">INDEX($AF$3:$CM$62,MATCH($S20,$AE$3:$AE$62,0),MATCH(AC$1&amp;$R20,$AF$1:$CM$1&amp;$AF$2:$CM$2,0))*VLOOKUP($Q20,$C$17:$M$20,COUNTBLANK($D$15:M$15)+1,FALSE)</f>
        <v>0</v>
      </c>
      <c r="AE20" s="3">
        <v>18</v>
      </c>
      <c r="AF20" s="3">
        <f t="shared" si="25"/>
        <v>144</v>
      </c>
      <c r="AG20" s="3">
        <f t="shared" si="26"/>
        <v>3600</v>
      </c>
      <c r="AH20" s="3">
        <f t="shared" si="27"/>
        <v>72</v>
      </c>
      <c r="AI20" s="3">
        <f t="shared" si="28"/>
        <v>72</v>
      </c>
      <c r="AJ20" s="3">
        <f t="shared" si="57"/>
        <v>0.02</v>
      </c>
      <c r="AK20" s="3">
        <f t="shared" si="54"/>
        <v>0.02</v>
      </c>
      <c r="AL20" s="3">
        <f t="shared" si="55"/>
        <v>0.02</v>
      </c>
      <c r="AM20" s="3">
        <f t="shared" si="56"/>
        <v>0.02</v>
      </c>
      <c r="AN20" s="3">
        <v>5.0000000000000001E-3</v>
      </c>
      <c r="AO20" s="3"/>
      <c r="AP20" s="3">
        <f t="shared" si="5"/>
        <v>216</v>
      </c>
      <c r="AQ20" s="3">
        <f t="shared" si="6"/>
        <v>5400</v>
      </c>
      <c r="AR20" s="3">
        <f t="shared" si="7"/>
        <v>108</v>
      </c>
      <c r="AS20" s="3">
        <f t="shared" si="8"/>
        <v>108</v>
      </c>
      <c r="AT20" s="3">
        <f t="shared" si="29"/>
        <v>0.03</v>
      </c>
      <c r="AU20" s="3">
        <f t="shared" si="30"/>
        <v>0.03</v>
      </c>
      <c r="AV20" s="3">
        <f t="shared" si="31"/>
        <v>0.03</v>
      </c>
      <c r="AW20" s="3">
        <f t="shared" si="32"/>
        <v>0.03</v>
      </c>
      <c r="AX20" s="3">
        <f t="shared" si="33"/>
        <v>7.4999999999999997E-3</v>
      </c>
      <c r="AY20" s="3"/>
      <c r="AZ20" s="3">
        <f t="shared" si="9"/>
        <v>288</v>
      </c>
      <c r="BA20" s="3">
        <f t="shared" si="10"/>
        <v>7200</v>
      </c>
      <c r="BB20" s="3">
        <f t="shared" si="11"/>
        <v>144</v>
      </c>
      <c r="BC20" s="3">
        <f t="shared" si="12"/>
        <v>144</v>
      </c>
      <c r="BD20" s="3">
        <f t="shared" si="34"/>
        <v>0.04</v>
      </c>
      <c r="BE20" s="3">
        <f t="shared" si="35"/>
        <v>0.04</v>
      </c>
      <c r="BF20" s="3">
        <f t="shared" si="36"/>
        <v>0.04</v>
      </c>
      <c r="BG20" s="3">
        <f t="shared" si="37"/>
        <v>0.04</v>
      </c>
      <c r="BH20" s="3">
        <f t="shared" si="38"/>
        <v>0.01</v>
      </c>
      <c r="BI20" s="3"/>
      <c r="BJ20" s="3">
        <f t="shared" si="13"/>
        <v>360</v>
      </c>
      <c r="BK20" s="3">
        <f t="shared" si="14"/>
        <v>9000</v>
      </c>
      <c r="BL20" s="3">
        <f t="shared" si="15"/>
        <v>180</v>
      </c>
      <c r="BM20" s="3">
        <f t="shared" si="16"/>
        <v>180</v>
      </c>
      <c r="BN20" s="3">
        <f t="shared" si="39"/>
        <v>0.05</v>
      </c>
      <c r="BO20" s="3">
        <f t="shared" si="40"/>
        <v>0.05</v>
      </c>
      <c r="BP20" s="3">
        <f t="shared" si="41"/>
        <v>0.05</v>
      </c>
      <c r="BQ20" s="3">
        <f t="shared" si="42"/>
        <v>0.05</v>
      </c>
      <c r="BR20" s="3">
        <f t="shared" si="43"/>
        <v>1.2500000000000001E-2</v>
      </c>
      <c r="BS20" s="3"/>
      <c r="BT20" s="3">
        <f t="shared" si="17"/>
        <v>576</v>
      </c>
      <c r="BU20" s="3">
        <f t="shared" si="18"/>
        <v>14400</v>
      </c>
      <c r="BV20" s="3">
        <f t="shared" si="19"/>
        <v>288</v>
      </c>
      <c r="BW20" s="3">
        <f t="shared" si="20"/>
        <v>288</v>
      </c>
      <c r="BX20" s="3">
        <f t="shared" si="44"/>
        <v>0.08</v>
      </c>
      <c r="BY20" s="3">
        <f t="shared" si="45"/>
        <v>0.08</v>
      </c>
      <c r="BZ20" s="3">
        <f t="shared" si="46"/>
        <v>0.08</v>
      </c>
      <c r="CA20" s="3">
        <f t="shared" si="47"/>
        <v>0.08</v>
      </c>
      <c r="CB20" s="3">
        <f t="shared" si="48"/>
        <v>0.02</v>
      </c>
      <c r="CC20" s="3"/>
      <c r="CD20" s="3">
        <f t="shared" si="21"/>
        <v>864</v>
      </c>
      <c r="CE20" s="3">
        <f t="shared" si="22"/>
        <v>21600</v>
      </c>
      <c r="CF20" s="3">
        <f t="shared" si="23"/>
        <v>432</v>
      </c>
      <c r="CG20" s="3">
        <f t="shared" si="24"/>
        <v>432</v>
      </c>
      <c r="CH20" s="3">
        <f t="shared" si="49"/>
        <v>0.12</v>
      </c>
      <c r="CI20" s="3">
        <f t="shared" si="50"/>
        <v>0.12</v>
      </c>
      <c r="CJ20" s="3">
        <f t="shared" si="51"/>
        <v>0.12</v>
      </c>
      <c r="CK20" s="3">
        <f t="shared" si="52"/>
        <v>0.12</v>
      </c>
      <c r="CL20" s="3">
        <f t="shared" si="53"/>
        <v>0.03</v>
      </c>
      <c r="CM20" s="3"/>
    </row>
    <row r="21" spans="1:91" x14ac:dyDescent="0.2">
      <c r="A21" t="s">
        <v>473</v>
      </c>
      <c r="B21">
        <v>1</v>
      </c>
      <c r="C21" t="s">
        <v>415</v>
      </c>
      <c r="D21">
        <f>D45/6</f>
        <v>20</v>
      </c>
      <c r="E21">
        <f>E45/6</f>
        <v>1000</v>
      </c>
      <c r="F21">
        <f>F45/6</f>
        <v>0</v>
      </c>
      <c r="G21">
        <f>G45/6</f>
        <v>0</v>
      </c>
      <c r="Q21" t="s">
        <v>415</v>
      </c>
      <c r="R21">
        <v>1</v>
      </c>
      <c r="S21" s="3">
        <v>19</v>
      </c>
      <c r="T21" s="3">
        <f t="array" ref="T21">INDEX($AF$3:$CM$62,MATCH($S21,$AE$3:$AE$62,0),MATCH(T$1&amp;$R21,$AF$1:$CM$1&amp;$AF$2:$CM$2,0))*VLOOKUP($Q21,$C$17:$M$20,COUNTBLANK($D$15:D$15)+1,FALSE)</f>
        <v>38</v>
      </c>
      <c r="U21" s="3">
        <f t="array" ref="U21">INDEX($AF$3:$CM$62,MATCH($S21,$AE$3:$AE$62,0),MATCH(U$1&amp;$R21,$AF$1:$CM$1&amp;$AF$2:$CM$2,0))*VLOOKUP($Q21,$C$17:$M$20,COUNTBLANK($D$15:E$15)+1,FALSE)</f>
        <v>1900</v>
      </c>
      <c r="V21" s="3">
        <f t="array" ref="V21">INDEX($AF$3:$CM$62,MATCH($S21,$AE$3:$AE$62,0),MATCH(V$1&amp;$R21,$AF$1:$CM$1&amp;$AF$2:$CM$2,0))*VLOOKUP($Q21,$C$17:$M$20,COUNTBLANK($D$15:F$15)+1,FALSE)</f>
        <v>0</v>
      </c>
      <c r="W21" s="3">
        <f t="array" ref="W21">INDEX($AF$3:$CM$62,MATCH($S21,$AE$3:$AE$62,0),MATCH(W$1&amp;$R21,$AF$1:$CM$1&amp;$AF$2:$CM$2,0))*VLOOKUP($Q21,$C$17:$M$20,COUNTBLANK($D$15:G$15)+1,FALSE)</f>
        <v>0</v>
      </c>
      <c r="X21" s="3">
        <f t="array" ref="X21">INDEX($AF$3:$CM$62,MATCH($S21,$AE$3:$AE$62,0),MATCH(X$1&amp;$R21,$AF$1:$CM$1&amp;$AF$2:$CM$2,0))*VLOOKUP($Q21,$C$17:$M$20,COUNTBLANK($D$15:H$15)+1,FALSE)</f>
        <v>0.02</v>
      </c>
      <c r="Y21" s="3">
        <f t="array" ref="Y21">INDEX($AF$3:$CM$62,MATCH($S21,$AE$3:$AE$62,0),MATCH(Y$1&amp;$R21,$AF$1:$CM$1&amp;$AF$2:$CM$2,0))*VLOOKUP($Q21,$C$17:$M$20,COUNTBLANK($D$15:I$15)+1,FALSE)</f>
        <v>0</v>
      </c>
      <c r="Z21" s="3">
        <f t="array" ref="Z21">INDEX($AF$3:$CM$62,MATCH($S21,$AE$3:$AE$62,0),MATCH(Z$1&amp;$R21,$AF$1:$CM$1&amp;$AF$2:$CM$2,0))*VLOOKUP($Q21,$C$17:$M$20,COUNTBLANK($D$15:J$15)+1,FALSE)</f>
        <v>0</v>
      </c>
      <c r="AA21" s="3">
        <f t="array" ref="AA21">INDEX($AF$3:$CM$62,MATCH($S21,$AE$3:$AE$62,0),MATCH(AA$1&amp;$R21,$AF$1:$CM$1&amp;$AF$2:$CM$2,0))*VLOOKUP($Q21,$C$17:$M$20,COUNTBLANK($D$15:K$15)+1,FALSE)</f>
        <v>0</v>
      </c>
      <c r="AB21" s="3">
        <f t="array" ref="AB21">INDEX($AF$3:$CM$62,MATCH($S21,$AE$3:$AE$62,0),MATCH(AB$1&amp;$R21,$AF$1:$CM$1&amp;$AF$2:$CM$2,0))*VLOOKUP($Q21,$C$17:$M$20,COUNTBLANK($D$15:L$15)+1,FALSE)</f>
        <v>0</v>
      </c>
      <c r="AC21" s="3">
        <f t="array" ref="AC21">INDEX($AF$3:$CM$62,MATCH($S21,$AE$3:$AE$62,0),MATCH(AC$1&amp;$R21,$AF$1:$CM$1&amp;$AF$2:$CM$2,0))*VLOOKUP($Q21,$C$17:$M$20,COUNTBLANK($D$15:M$15)+1,FALSE)</f>
        <v>0</v>
      </c>
      <c r="AE21" s="3">
        <v>19</v>
      </c>
      <c r="AF21" s="3">
        <f t="shared" si="25"/>
        <v>152</v>
      </c>
      <c r="AG21" s="3">
        <f t="shared" si="26"/>
        <v>3800</v>
      </c>
      <c r="AH21" s="3">
        <f t="shared" si="27"/>
        <v>76</v>
      </c>
      <c r="AI21" s="3">
        <f t="shared" si="28"/>
        <v>76</v>
      </c>
      <c r="AJ21" s="3">
        <f t="shared" si="57"/>
        <v>0.02</v>
      </c>
      <c r="AK21" s="3">
        <f t="shared" si="54"/>
        <v>0.02</v>
      </c>
      <c r="AL21" s="3">
        <f t="shared" si="55"/>
        <v>0.02</v>
      </c>
      <c r="AM21" s="3">
        <f t="shared" si="56"/>
        <v>0.02</v>
      </c>
      <c r="AN21" s="3">
        <v>5.0000000000000001E-3</v>
      </c>
      <c r="AO21" s="3"/>
      <c r="AP21" s="3">
        <f t="shared" si="5"/>
        <v>228</v>
      </c>
      <c r="AQ21" s="3">
        <f t="shared" si="6"/>
        <v>5700</v>
      </c>
      <c r="AR21" s="3">
        <f t="shared" si="7"/>
        <v>114</v>
      </c>
      <c r="AS21" s="3">
        <f t="shared" si="8"/>
        <v>114</v>
      </c>
      <c r="AT21" s="3">
        <f t="shared" si="29"/>
        <v>0.03</v>
      </c>
      <c r="AU21" s="3">
        <f t="shared" si="30"/>
        <v>0.03</v>
      </c>
      <c r="AV21" s="3">
        <f t="shared" si="31"/>
        <v>0.03</v>
      </c>
      <c r="AW21" s="3">
        <f t="shared" si="32"/>
        <v>0.03</v>
      </c>
      <c r="AX21" s="3">
        <f t="shared" si="33"/>
        <v>7.4999999999999997E-3</v>
      </c>
      <c r="AY21" s="3"/>
      <c r="AZ21" s="3">
        <f t="shared" si="9"/>
        <v>304</v>
      </c>
      <c r="BA21" s="3">
        <f t="shared" si="10"/>
        <v>7600</v>
      </c>
      <c r="BB21" s="3">
        <f t="shared" si="11"/>
        <v>152</v>
      </c>
      <c r="BC21" s="3">
        <f t="shared" si="12"/>
        <v>152</v>
      </c>
      <c r="BD21" s="3">
        <f t="shared" si="34"/>
        <v>0.04</v>
      </c>
      <c r="BE21" s="3">
        <f t="shared" si="35"/>
        <v>0.04</v>
      </c>
      <c r="BF21" s="3">
        <f t="shared" si="36"/>
        <v>0.04</v>
      </c>
      <c r="BG21" s="3">
        <f t="shared" si="37"/>
        <v>0.04</v>
      </c>
      <c r="BH21" s="3">
        <f t="shared" si="38"/>
        <v>0.01</v>
      </c>
      <c r="BI21" s="3"/>
      <c r="BJ21" s="3">
        <f t="shared" si="13"/>
        <v>380</v>
      </c>
      <c r="BK21" s="3">
        <f t="shared" si="14"/>
        <v>9500</v>
      </c>
      <c r="BL21" s="3">
        <f t="shared" si="15"/>
        <v>190</v>
      </c>
      <c r="BM21" s="3">
        <f t="shared" si="16"/>
        <v>190</v>
      </c>
      <c r="BN21" s="3">
        <f t="shared" si="39"/>
        <v>0.05</v>
      </c>
      <c r="BO21" s="3">
        <f t="shared" si="40"/>
        <v>0.05</v>
      </c>
      <c r="BP21" s="3">
        <f t="shared" si="41"/>
        <v>0.05</v>
      </c>
      <c r="BQ21" s="3">
        <f t="shared" si="42"/>
        <v>0.05</v>
      </c>
      <c r="BR21" s="3">
        <f t="shared" si="43"/>
        <v>1.2500000000000001E-2</v>
      </c>
      <c r="BS21" s="3"/>
      <c r="BT21" s="3">
        <f t="shared" si="17"/>
        <v>608</v>
      </c>
      <c r="BU21" s="3">
        <f t="shared" si="18"/>
        <v>15200</v>
      </c>
      <c r="BV21" s="3">
        <f t="shared" si="19"/>
        <v>304</v>
      </c>
      <c r="BW21" s="3">
        <f t="shared" si="20"/>
        <v>304</v>
      </c>
      <c r="BX21" s="3">
        <f t="shared" si="44"/>
        <v>0.08</v>
      </c>
      <c r="BY21" s="3">
        <f t="shared" si="45"/>
        <v>0.08</v>
      </c>
      <c r="BZ21" s="3">
        <f t="shared" si="46"/>
        <v>0.08</v>
      </c>
      <c r="CA21" s="3">
        <f t="shared" si="47"/>
        <v>0.08</v>
      </c>
      <c r="CB21" s="3">
        <f t="shared" si="48"/>
        <v>0.02</v>
      </c>
      <c r="CC21" s="3"/>
      <c r="CD21" s="3">
        <f t="shared" si="21"/>
        <v>912</v>
      </c>
      <c r="CE21" s="3">
        <f t="shared" si="22"/>
        <v>22800</v>
      </c>
      <c r="CF21" s="3">
        <f t="shared" si="23"/>
        <v>456</v>
      </c>
      <c r="CG21" s="3">
        <f t="shared" si="24"/>
        <v>456</v>
      </c>
      <c r="CH21" s="3">
        <f t="shared" si="49"/>
        <v>0.12</v>
      </c>
      <c r="CI21" s="3">
        <f t="shared" si="50"/>
        <v>0.12</v>
      </c>
      <c r="CJ21" s="3">
        <f t="shared" si="51"/>
        <v>0.12</v>
      </c>
      <c r="CK21" s="3">
        <f t="shared" si="52"/>
        <v>0.12</v>
      </c>
      <c r="CL21" s="3">
        <f t="shared" si="53"/>
        <v>0.03</v>
      </c>
      <c r="CM21" s="3"/>
    </row>
    <row r="22" spans="1:91" x14ac:dyDescent="0.2">
      <c r="B22">
        <v>1</v>
      </c>
      <c r="C22" t="s">
        <v>418</v>
      </c>
      <c r="D22">
        <f t="shared" ref="D22:G44" si="58">D46/6</f>
        <v>20</v>
      </c>
      <c r="E22">
        <f t="shared" si="58"/>
        <v>1000</v>
      </c>
      <c r="F22">
        <f t="shared" si="58"/>
        <v>0</v>
      </c>
      <c r="G22">
        <f t="shared" si="58"/>
        <v>0</v>
      </c>
      <c r="Q22" t="s">
        <v>415</v>
      </c>
      <c r="R22">
        <v>1</v>
      </c>
      <c r="S22" s="37">
        <v>20</v>
      </c>
      <c r="T22" s="3">
        <f t="array" ref="T22">INDEX($AF$3:$CM$62,MATCH($S22,$AE$3:$AE$62,0),MATCH(T$1&amp;$R22,$AF$1:$CM$1&amp;$AF$2:$CM$2,0))*VLOOKUP($Q22,$C$17:$M$20,COUNTBLANK($D$15:D$15)+1,FALSE)</f>
        <v>40</v>
      </c>
      <c r="U22" s="3">
        <f t="array" ref="U22">INDEX($AF$3:$CM$62,MATCH($S22,$AE$3:$AE$62,0),MATCH(U$1&amp;$R22,$AF$1:$CM$1&amp;$AF$2:$CM$2,0))*VLOOKUP($Q22,$C$17:$M$20,COUNTBLANK($D$15:E$15)+1,FALSE)</f>
        <v>2000</v>
      </c>
      <c r="V22" s="3">
        <f t="array" ref="V22">INDEX($AF$3:$CM$62,MATCH($S22,$AE$3:$AE$62,0),MATCH(V$1&amp;$R22,$AF$1:$CM$1&amp;$AF$2:$CM$2,0))*VLOOKUP($Q22,$C$17:$M$20,COUNTBLANK($D$15:F$15)+1,FALSE)</f>
        <v>0</v>
      </c>
      <c r="W22" s="3">
        <f t="array" ref="W22">INDEX($AF$3:$CM$62,MATCH($S22,$AE$3:$AE$62,0),MATCH(W$1&amp;$R22,$AF$1:$CM$1&amp;$AF$2:$CM$2,0))*VLOOKUP($Q22,$C$17:$M$20,COUNTBLANK($D$15:G$15)+1,FALSE)</f>
        <v>0</v>
      </c>
      <c r="X22" s="3">
        <f t="array" ref="X22">INDEX($AF$3:$CM$62,MATCH($S22,$AE$3:$AE$62,0),MATCH(X$1&amp;$R22,$AF$1:$CM$1&amp;$AF$2:$CM$2,0))*VLOOKUP($Q22,$C$17:$M$20,COUNTBLANK($D$15:H$15)+1,FALSE)</f>
        <v>0.04</v>
      </c>
      <c r="Y22" s="3">
        <f t="array" ref="Y22">INDEX($AF$3:$CM$62,MATCH($S22,$AE$3:$AE$62,0),MATCH(Y$1&amp;$R22,$AF$1:$CM$1&amp;$AF$2:$CM$2,0))*VLOOKUP($Q22,$C$17:$M$20,COUNTBLANK($D$15:I$15)+1,FALSE)</f>
        <v>0</v>
      </c>
      <c r="Z22" s="3">
        <f t="array" ref="Z22">INDEX($AF$3:$CM$62,MATCH($S22,$AE$3:$AE$62,0),MATCH(Z$1&amp;$R22,$AF$1:$CM$1&amp;$AF$2:$CM$2,0))*VLOOKUP($Q22,$C$17:$M$20,COUNTBLANK($D$15:J$15)+1,FALSE)</f>
        <v>0</v>
      </c>
      <c r="AA22" s="3">
        <f t="array" ref="AA22">INDEX($AF$3:$CM$62,MATCH($S22,$AE$3:$AE$62,0),MATCH(AA$1&amp;$R22,$AF$1:$CM$1&amp;$AF$2:$CM$2,0))*VLOOKUP($Q22,$C$17:$M$20,COUNTBLANK($D$15:K$15)+1,FALSE)</f>
        <v>0</v>
      </c>
      <c r="AB22" s="3">
        <f t="array" ref="AB22">INDEX($AF$3:$CM$62,MATCH($S22,$AE$3:$AE$62,0),MATCH(AB$1&amp;$R22,$AF$1:$CM$1&amp;$AF$2:$CM$2,0))*VLOOKUP($Q22,$C$17:$M$20,COUNTBLANK($D$15:L$15)+1,FALSE)</f>
        <v>0</v>
      </c>
      <c r="AC22" s="3">
        <f t="array" ref="AC22">INDEX($AF$3:$CM$62,MATCH($S22,$AE$3:$AE$62,0),MATCH(AC$1&amp;$R22,$AF$1:$CM$1&amp;$AF$2:$CM$2,0))*VLOOKUP($Q22,$C$17:$M$20,COUNTBLANK($D$15:M$15)+1,FALSE)</f>
        <v>0</v>
      </c>
      <c r="AE22" s="37">
        <v>20</v>
      </c>
      <c r="AF22" s="3">
        <f t="shared" si="25"/>
        <v>160</v>
      </c>
      <c r="AG22" s="3">
        <f t="shared" si="26"/>
        <v>4000</v>
      </c>
      <c r="AH22" s="3">
        <f t="shared" si="27"/>
        <v>80</v>
      </c>
      <c r="AI22" s="3">
        <f t="shared" si="28"/>
        <v>80</v>
      </c>
      <c r="AJ22" s="3">
        <f t="shared" ref="AJ22:AM41" si="59">AJ12*INT($AE22/10)/INT($AE12/10)</f>
        <v>0.04</v>
      </c>
      <c r="AK22" s="3">
        <f t="shared" si="59"/>
        <v>0.04</v>
      </c>
      <c r="AL22" s="3">
        <f t="shared" si="59"/>
        <v>0.04</v>
      </c>
      <c r="AM22" s="3">
        <f t="shared" si="59"/>
        <v>0.04</v>
      </c>
      <c r="AN22" s="3">
        <v>5.0000000000000001E-3</v>
      </c>
      <c r="AO22" s="3">
        <f>AN12*2</f>
        <v>0.01</v>
      </c>
      <c r="AP22" s="3">
        <f t="shared" si="5"/>
        <v>240</v>
      </c>
      <c r="AQ22" s="3">
        <f t="shared" si="6"/>
        <v>6000</v>
      </c>
      <c r="AR22" s="3">
        <f t="shared" si="7"/>
        <v>120</v>
      </c>
      <c r="AS22" s="3">
        <f t="shared" si="8"/>
        <v>120</v>
      </c>
      <c r="AT22" s="3">
        <f t="shared" si="29"/>
        <v>0.06</v>
      </c>
      <c r="AU22" s="3">
        <f t="shared" si="30"/>
        <v>0.06</v>
      </c>
      <c r="AV22" s="3">
        <f t="shared" si="31"/>
        <v>0.06</v>
      </c>
      <c r="AW22" s="3">
        <f t="shared" si="32"/>
        <v>0.06</v>
      </c>
      <c r="AX22" s="3">
        <f t="shared" si="33"/>
        <v>7.4999999999999997E-3</v>
      </c>
      <c r="AY22" s="3">
        <f t="shared" ref="AY22:AY62" si="60">AO22*VLOOKUP(AY$2,$B$2:$E$8,4,FALSE)/VLOOKUP(AO$2,$B$2:$E$8,4,FALSE)</f>
        <v>1.4999999999999999E-2</v>
      </c>
      <c r="AZ22" s="3">
        <f t="shared" si="9"/>
        <v>320</v>
      </c>
      <c r="BA22" s="3">
        <f t="shared" si="10"/>
        <v>8000</v>
      </c>
      <c r="BB22" s="3">
        <f t="shared" si="11"/>
        <v>160</v>
      </c>
      <c r="BC22" s="3">
        <f t="shared" si="12"/>
        <v>160</v>
      </c>
      <c r="BD22" s="3">
        <f t="shared" si="34"/>
        <v>0.08</v>
      </c>
      <c r="BE22" s="3">
        <f t="shared" si="35"/>
        <v>0.08</v>
      </c>
      <c r="BF22" s="3">
        <f t="shared" si="36"/>
        <v>0.08</v>
      </c>
      <c r="BG22" s="3">
        <f t="shared" si="37"/>
        <v>0.08</v>
      </c>
      <c r="BH22" s="3">
        <f t="shared" si="38"/>
        <v>0.01</v>
      </c>
      <c r="BI22" s="3">
        <f t="shared" ref="BI22:BI62" si="61">AY22*VLOOKUP(BI$2,$B$2:$E$8,4,FALSE)/VLOOKUP(AY$2,$B$2:$E$8,4,FALSE)</f>
        <v>0.02</v>
      </c>
      <c r="BJ22" s="3">
        <f t="shared" si="13"/>
        <v>400</v>
      </c>
      <c r="BK22" s="3">
        <f t="shared" si="14"/>
        <v>10000</v>
      </c>
      <c r="BL22" s="3">
        <f t="shared" si="15"/>
        <v>200</v>
      </c>
      <c r="BM22" s="3">
        <f t="shared" si="16"/>
        <v>200</v>
      </c>
      <c r="BN22" s="3">
        <f t="shared" si="39"/>
        <v>0.1</v>
      </c>
      <c r="BO22" s="3">
        <f t="shared" si="40"/>
        <v>0.1</v>
      </c>
      <c r="BP22" s="3">
        <f t="shared" si="41"/>
        <v>0.1</v>
      </c>
      <c r="BQ22" s="3">
        <f t="shared" si="42"/>
        <v>0.1</v>
      </c>
      <c r="BR22" s="3">
        <f t="shared" si="43"/>
        <v>1.2500000000000001E-2</v>
      </c>
      <c r="BS22" s="3">
        <f t="shared" ref="BS22:BS62" si="62">BI22*VLOOKUP(BS$2,$B$2:$E$8,4,FALSE)/VLOOKUP(BI$2,$B$2:$E$8,4,FALSE)</f>
        <v>2.5000000000000001E-2</v>
      </c>
      <c r="BT22" s="3">
        <f t="shared" si="17"/>
        <v>640</v>
      </c>
      <c r="BU22" s="3">
        <f t="shared" si="18"/>
        <v>16000</v>
      </c>
      <c r="BV22" s="3">
        <f t="shared" si="19"/>
        <v>320</v>
      </c>
      <c r="BW22" s="3">
        <f t="shared" si="20"/>
        <v>320</v>
      </c>
      <c r="BX22" s="3">
        <f t="shared" si="44"/>
        <v>0.16</v>
      </c>
      <c r="BY22" s="3">
        <f t="shared" si="45"/>
        <v>0.16</v>
      </c>
      <c r="BZ22" s="3">
        <f t="shared" si="46"/>
        <v>0.16</v>
      </c>
      <c r="CA22" s="3">
        <f t="shared" si="47"/>
        <v>0.16</v>
      </c>
      <c r="CB22" s="3">
        <f t="shared" si="48"/>
        <v>0.02</v>
      </c>
      <c r="CC22" s="3">
        <f t="shared" ref="CC22:CC62" si="63">BS22*VLOOKUP(CC$2,$B$2:$E$8,4,FALSE)/VLOOKUP(BS$2,$B$2:$E$8,4,FALSE)</f>
        <v>0.04</v>
      </c>
      <c r="CD22" s="3">
        <f t="shared" si="21"/>
        <v>960</v>
      </c>
      <c r="CE22" s="3">
        <f t="shared" si="22"/>
        <v>24000</v>
      </c>
      <c r="CF22" s="3">
        <f t="shared" si="23"/>
        <v>480</v>
      </c>
      <c r="CG22" s="3">
        <f t="shared" si="24"/>
        <v>480</v>
      </c>
      <c r="CH22" s="3">
        <f t="shared" si="49"/>
        <v>0.24</v>
      </c>
      <c r="CI22" s="3">
        <f t="shared" si="50"/>
        <v>0.24</v>
      </c>
      <c r="CJ22" s="3">
        <f t="shared" si="51"/>
        <v>0.24</v>
      </c>
      <c r="CK22" s="3">
        <f t="shared" si="52"/>
        <v>0.24</v>
      </c>
      <c r="CL22" s="3">
        <f t="shared" si="53"/>
        <v>0.03</v>
      </c>
      <c r="CM22" s="3">
        <f t="shared" ref="CM22:CM62" si="64">CC22*VLOOKUP(CM$2,$B$2:$E$8,4,FALSE)/VLOOKUP(CC$2,$B$2:$E$8,4,FALSE)</f>
        <v>0.06</v>
      </c>
    </row>
    <row r="23" spans="1:91" x14ac:dyDescent="0.2">
      <c r="B23">
        <v>1</v>
      </c>
      <c r="C23" t="s">
        <v>421</v>
      </c>
      <c r="D23">
        <f t="shared" si="58"/>
        <v>20</v>
      </c>
      <c r="E23">
        <f t="shared" si="58"/>
        <v>0</v>
      </c>
      <c r="F23">
        <f t="shared" si="58"/>
        <v>40</v>
      </c>
      <c r="G23">
        <f t="shared" si="58"/>
        <v>0</v>
      </c>
      <c r="Q23" t="s">
        <v>415</v>
      </c>
      <c r="R23">
        <v>1</v>
      </c>
      <c r="S23" s="3">
        <v>21</v>
      </c>
      <c r="T23" s="3">
        <f t="array" ref="T23">INDEX($AF$3:$CM$62,MATCH($S23,$AE$3:$AE$62,0),MATCH(T$1&amp;$R23,$AF$1:$CM$1&amp;$AF$2:$CM$2,0))*VLOOKUP($Q23,$C$17:$M$20,COUNTBLANK($D$15:D$15)+1,FALSE)</f>
        <v>42</v>
      </c>
      <c r="U23" s="3">
        <f t="array" ref="U23">INDEX($AF$3:$CM$62,MATCH($S23,$AE$3:$AE$62,0),MATCH(U$1&amp;$R23,$AF$1:$CM$1&amp;$AF$2:$CM$2,0))*VLOOKUP($Q23,$C$17:$M$20,COUNTBLANK($D$15:E$15)+1,FALSE)</f>
        <v>2100</v>
      </c>
      <c r="V23" s="3">
        <f t="array" ref="V23">INDEX($AF$3:$CM$62,MATCH($S23,$AE$3:$AE$62,0),MATCH(V$1&amp;$R23,$AF$1:$CM$1&amp;$AF$2:$CM$2,0))*VLOOKUP($Q23,$C$17:$M$20,COUNTBLANK($D$15:F$15)+1,FALSE)</f>
        <v>0</v>
      </c>
      <c r="W23" s="3">
        <f t="array" ref="W23">INDEX($AF$3:$CM$62,MATCH($S23,$AE$3:$AE$62,0),MATCH(W$1&amp;$R23,$AF$1:$CM$1&amp;$AF$2:$CM$2,0))*VLOOKUP($Q23,$C$17:$M$20,COUNTBLANK($D$15:G$15)+1,FALSE)</f>
        <v>0</v>
      </c>
      <c r="X23" s="3">
        <f t="array" ref="X23">INDEX($AF$3:$CM$62,MATCH($S23,$AE$3:$AE$62,0),MATCH(X$1&amp;$R23,$AF$1:$CM$1&amp;$AF$2:$CM$2,0))*VLOOKUP($Q23,$C$17:$M$20,COUNTBLANK($D$15:H$15)+1,FALSE)</f>
        <v>0.04</v>
      </c>
      <c r="Y23" s="3">
        <f t="array" ref="Y23">INDEX($AF$3:$CM$62,MATCH($S23,$AE$3:$AE$62,0),MATCH(Y$1&amp;$R23,$AF$1:$CM$1&amp;$AF$2:$CM$2,0))*VLOOKUP($Q23,$C$17:$M$20,COUNTBLANK($D$15:I$15)+1,FALSE)</f>
        <v>0</v>
      </c>
      <c r="Z23" s="3">
        <f t="array" ref="Z23">INDEX($AF$3:$CM$62,MATCH($S23,$AE$3:$AE$62,0),MATCH(Z$1&amp;$R23,$AF$1:$CM$1&amp;$AF$2:$CM$2,0))*VLOOKUP($Q23,$C$17:$M$20,COUNTBLANK($D$15:J$15)+1,FALSE)</f>
        <v>0</v>
      </c>
      <c r="AA23" s="3">
        <f t="array" ref="AA23">INDEX($AF$3:$CM$62,MATCH($S23,$AE$3:$AE$62,0),MATCH(AA$1&amp;$R23,$AF$1:$CM$1&amp;$AF$2:$CM$2,0))*VLOOKUP($Q23,$C$17:$M$20,COUNTBLANK($D$15:K$15)+1,FALSE)</f>
        <v>0</v>
      </c>
      <c r="AB23" s="3">
        <f t="array" ref="AB23">INDEX($AF$3:$CM$62,MATCH($S23,$AE$3:$AE$62,0),MATCH(AB$1&amp;$R23,$AF$1:$CM$1&amp;$AF$2:$CM$2,0))*VLOOKUP($Q23,$C$17:$M$20,COUNTBLANK($D$15:L$15)+1,FALSE)</f>
        <v>0</v>
      </c>
      <c r="AC23" s="3">
        <f t="array" ref="AC23">INDEX($AF$3:$CM$62,MATCH($S23,$AE$3:$AE$62,0),MATCH(AC$1&amp;$R23,$AF$1:$CM$1&amp;$AF$2:$CM$2,0))*VLOOKUP($Q23,$C$17:$M$20,COUNTBLANK($D$15:M$15)+1,FALSE)</f>
        <v>0</v>
      </c>
      <c r="AE23" s="3">
        <v>21</v>
      </c>
      <c r="AF23" s="3">
        <f t="shared" si="25"/>
        <v>168</v>
      </c>
      <c r="AG23" s="3">
        <f t="shared" si="26"/>
        <v>4200</v>
      </c>
      <c r="AH23" s="3">
        <f t="shared" si="27"/>
        <v>84</v>
      </c>
      <c r="AI23" s="3">
        <f t="shared" si="28"/>
        <v>84</v>
      </c>
      <c r="AJ23" s="3">
        <f t="shared" si="59"/>
        <v>0.04</v>
      </c>
      <c r="AK23" s="3">
        <f t="shared" si="59"/>
        <v>0.04</v>
      </c>
      <c r="AL23" s="3">
        <f t="shared" si="59"/>
        <v>0.04</v>
      </c>
      <c r="AM23" s="3">
        <f t="shared" si="59"/>
        <v>0.04</v>
      </c>
      <c r="AN23" s="3">
        <v>5.0000000000000001E-3</v>
      </c>
      <c r="AO23" s="3">
        <f t="shared" ref="AO23:AO41" si="65">AN13*2</f>
        <v>0.01</v>
      </c>
      <c r="AP23" s="3">
        <f t="shared" si="5"/>
        <v>252</v>
      </c>
      <c r="AQ23" s="3">
        <f t="shared" si="6"/>
        <v>6300</v>
      </c>
      <c r="AR23" s="3">
        <f t="shared" si="7"/>
        <v>126</v>
      </c>
      <c r="AS23" s="3">
        <f t="shared" si="8"/>
        <v>126</v>
      </c>
      <c r="AT23" s="3">
        <f t="shared" si="29"/>
        <v>0.06</v>
      </c>
      <c r="AU23" s="3">
        <f t="shared" si="30"/>
        <v>0.06</v>
      </c>
      <c r="AV23" s="3">
        <f t="shared" si="31"/>
        <v>0.06</v>
      </c>
      <c r="AW23" s="3">
        <f t="shared" si="32"/>
        <v>0.06</v>
      </c>
      <c r="AX23" s="3">
        <f t="shared" si="33"/>
        <v>7.4999999999999997E-3</v>
      </c>
      <c r="AY23" s="3">
        <f t="shared" si="60"/>
        <v>1.4999999999999999E-2</v>
      </c>
      <c r="AZ23" s="3">
        <f t="shared" si="9"/>
        <v>336</v>
      </c>
      <c r="BA23" s="3">
        <f t="shared" si="10"/>
        <v>8400</v>
      </c>
      <c r="BB23" s="3">
        <f t="shared" si="11"/>
        <v>168</v>
      </c>
      <c r="BC23" s="3">
        <f t="shared" si="12"/>
        <v>168</v>
      </c>
      <c r="BD23" s="3">
        <f t="shared" si="34"/>
        <v>0.08</v>
      </c>
      <c r="BE23" s="3">
        <f t="shared" si="35"/>
        <v>0.08</v>
      </c>
      <c r="BF23" s="3">
        <f t="shared" si="36"/>
        <v>0.08</v>
      </c>
      <c r="BG23" s="3">
        <f t="shared" si="37"/>
        <v>0.08</v>
      </c>
      <c r="BH23" s="3">
        <f t="shared" si="38"/>
        <v>0.01</v>
      </c>
      <c r="BI23" s="3">
        <f t="shared" si="61"/>
        <v>0.02</v>
      </c>
      <c r="BJ23" s="3">
        <f t="shared" si="13"/>
        <v>420</v>
      </c>
      <c r="BK23" s="3">
        <f t="shared" si="14"/>
        <v>10500</v>
      </c>
      <c r="BL23" s="3">
        <f t="shared" si="15"/>
        <v>210</v>
      </c>
      <c r="BM23" s="3">
        <f t="shared" si="16"/>
        <v>210</v>
      </c>
      <c r="BN23" s="3">
        <f t="shared" si="39"/>
        <v>0.1</v>
      </c>
      <c r="BO23" s="3">
        <f t="shared" si="40"/>
        <v>0.1</v>
      </c>
      <c r="BP23" s="3">
        <f t="shared" si="41"/>
        <v>0.1</v>
      </c>
      <c r="BQ23" s="3">
        <f t="shared" si="42"/>
        <v>0.1</v>
      </c>
      <c r="BR23" s="3">
        <f t="shared" si="43"/>
        <v>1.2500000000000001E-2</v>
      </c>
      <c r="BS23" s="3">
        <f t="shared" si="62"/>
        <v>2.5000000000000001E-2</v>
      </c>
      <c r="BT23" s="3">
        <f t="shared" si="17"/>
        <v>672</v>
      </c>
      <c r="BU23" s="3">
        <f t="shared" si="18"/>
        <v>16800</v>
      </c>
      <c r="BV23" s="3">
        <f t="shared" si="19"/>
        <v>336</v>
      </c>
      <c r="BW23" s="3">
        <f t="shared" si="20"/>
        <v>336</v>
      </c>
      <c r="BX23" s="3">
        <f t="shared" si="44"/>
        <v>0.16</v>
      </c>
      <c r="BY23" s="3">
        <f t="shared" si="45"/>
        <v>0.16</v>
      </c>
      <c r="BZ23" s="3">
        <f t="shared" si="46"/>
        <v>0.16</v>
      </c>
      <c r="CA23" s="3">
        <f t="shared" si="47"/>
        <v>0.16</v>
      </c>
      <c r="CB23" s="3">
        <f t="shared" si="48"/>
        <v>0.02</v>
      </c>
      <c r="CC23" s="3">
        <f t="shared" si="63"/>
        <v>0.04</v>
      </c>
      <c r="CD23" s="3">
        <f t="shared" si="21"/>
        <v>1008</v>
      </c>
      <c r="CE23" s="3">
        <f t="shared" si="22"/>
        <v>25200</v>
      </c>
      <c r="CF23" s="3">
        <f t="shared" si="23"/>
        <v>504</v>
      </c>
      <c r="CG23" s="3">
        <f t="shared" si="24"/>
        <v>504</v>
      </c>
      <c r="CH23" s="3">
        <f t="shared" si="49"/>
        <v>0.24</v>
      </c>
      <c r="CI23" s="3">
        <f t="shared" si="50"/>
        <v>0.24</v>
      </c>
      <c r="CJ23" s="3">
        <f t="shared" si="51"/>
        <v>0.24</v>
      </c>
      <c r="CK23" s="3">
        <f t="shared" si="52"/>
        <v>0.24</v>
      </c>
      <c r="CL23" s="3">
        <f t="shared" si="53"/>
        <v>0.03</v>
      </c>
      <c r="CM23" s="3">
        <f t="shared" si="64"/>
        <v>0.06</v>
      </c>
    </row>
    <row r="24" spans="1:91" x14ac:dyDescent="0.2">
      <c r="B24">
        <v>1</v>
      </c>
      <c r="C24" t="s">
        <v>422</v>
      </c>
      <c r="D24">
        <f t="shared" si="58"/>
        <v>20</v>
      </c>
      <c r="E24">
        <f t="shared" si="58"/>
        <v>0</v>
      </c>
      <c r="F24">
        <f t="shared" si="58"/>
        <v>0</v>
      </c>
      <c r="G24">
        <f t="shared" si="58"/>
        <v>40</v>
      </c>
      <c r="Q24" t="s">
        <v>415</v>
      </c>
      <c r="R24">
        <v>1</v>
      </c>
      <c r="S24" s="3">
        <v>22</v>
      </c>
      <c r="T24" s="3">
        <f t="array" ref="T24">INDEX($AF$3:$CM$62,MATCH($S24,$AE$3:$AE$62,0),MATCH(T$1&amp;$R24,$AF$1:$CM$1&amp;$AF$2:$CM$2,0))*VLOOKUP($Q24,$C$17:$M$20,COUNTBLANK($D$15:D$15)+1,FALSE)</f>
        <v>44</v>
      </c>
      <c r="U24" s="3">
        <f t="array" ref="U24">INDEX($AF$3:$CM$62,MATCH($S24,$AE$3:$AE$62,0),MATCH(U$1&amp;$R24,$AF$1:$CM$1&amp;$AF$2:$CM$2,0))*VLOOKUP($Q24,$C$17:$M$20,COUNTBLANK($D$15:E$15)+1,FALSE)</f>
        <v>2200</v>
      </c>
      <c r="V24" s="3">
        <f t="array" ref="V24">INDEX($AF$3:$CM$62,MATCH($S24,$AE$3:$AE$62,0),MATCH(V$1&amp;$R24,$AF$1:$CM$1&amp;$AF$2:$CM$2,0))*VLOOKUP($Q24,$C$17:$M$20,COUNTBLANK($D$15:F$15)+1,FALSE)</f>
        <v>0</v>
      </c>
      <c r="W24" s="3">
        <f t="array" ref="W24">INDEX($AF$3:$CM$62,MATCH($S24,$AE$3:$AE$62,0),MATCH(W$1&amp;$R24,$AF$1:$CM$1&amp;$AF$2:$CM$2,0))*VLOOKUP($Q24,$C$17:$M$20,COUNTBLANK($D$15:G$15)+1,FALSE)</f>
        <v>0</v>
      </c>
      <c r="X24" s="3">
        <f t="array" ref="X24">INDEX($AF$3:$CM$62,MATCH($S24,$AE$3:$AE$62,0),MATCH(X$1&amp;$R24,$AF$1:$CM$1&amp;$AF$2:$CM$2,0))*VLOOKUP($Q24,$C$17:$M$20,COUNTBLANK($D$15:H$15)+1,FALSE)</f>
        <v>0.04</v>
      </c>
      <c r="Y24" s="3">
        <f t="array" ref="Y24">INDEX($AF$3:$CM$62,MATCH($S24,$AE$3:$AE$62,0),MATCH(Y$1&amp;$R24,$AF$1:$CM$1&amp;$AF$2:$CM$2,0))*VLOOKUP($Q24,$C$17:$M$20,COUNTBLANK($D$15:I$15)+1,FALSE)</f>
        <v>0</v>
      </c>
      <c r="Z24" s="3">
        <f t="array" ref="Z24">INDEX($AF$3:$CM$62,MATCH($S24,$AE$3:$AE$62,0),MATCH(Z$1&amp;$R24,$AF$1:$CM$1&amp;$AF$2:$CM$2,0))*VLOOKUP($Q24,$C$17:$M$20,COUNTBLANK($D$15:J$15)+1,FALSE)</f>
        <v>0</v>
      </c>
      <c r="AA24" s="3">
        <f t="array" ref="AA24">INDEX($AF$3:$CM$62,MATCH($S24,$AE$3:$AE$62,0),MATCH(AA$1&amp;$R24,$AF$1:$CM$1&amp;$AF$2:$CM$2,0))*VLOOKUP($Q24,$C$17:$M$20,COUNTBLANK($D$15:K$15)+1,FALSE)</f>
        <v>0</v>
      </c>
      <c r="AB24" s="3">
        <f t="array" ref="AB24">INDEX($AF$3:$CM$62,MATCH($S24,$AE$3:$AE$62,0),MATCH(AB$1&amp;$R24,$AF$1:$CM$1&amp;$AF$2:$CM$2,0))*VLOOKUP($Q24,$C$17:$M$20,COUNTBLANK($D$15:L$15)+1,FALSE)</f>
        <v>0</v>
      </c>
      <c r="AC24" s="3">
        <f t="array" ref="AC24">INDEX($AF$3:$CM$62,MATCH($S24,$AE$3:$AE$62,0),MATCH(AC$1&amp;$R24,$AF$1:$CM$1&amp;$AF$2:$CM$2,0))*VLOOKUP($Q24,$C$17:$M$20,COUNTBLANK($D$15:M$15)+1,FALSE)</f>
        <v>0</v>
      </c>
      <c r="AE24" s="3">
        <v>22</v>
      </c>
      <c r="AF24" s="3">
        <f t="shared" si="25"/>
        <v>176</v>
      </c>
      <c r="AG24" s="3">
        <f t="shared" si="26"/>
        <v>4400</v>
      </c>
      <c r="AH24" s="3">
        <f t="shared" si="27"/>
        <v>88</v>
      </c>
      <c r="AI24" s="3">
        <f t="shared" si="28"/>
        <v>88</v>
      </c>
      <c r="AJ24" s="3">
        <f t="shared" si="59"/>
        <v>0.04</v>
      </c>
      <c r="AK24" s="3">
        <f t="shared" si="59"/>
        <v>0.04</v>
      </c>
      <c r="AL24" s="3">
        <f t="shared" si="59"/>
        <v>0.04</v>
      </c>
      <c r="AM24" s="3">
        <f t="shared" si="59"/>
        <v>0.04</v>
      </c>
      <c r="AN24" s="3">
        <v>5.0000000000000001E-3</v>
      </c>
      <c r="AO24" s="3">
        <f t="shared" si="65"/>
        <v>0.01</v>
      </c>
      <c r="AP24" s="3">
        <f t="shared" si="5"/>
        <v>264</v>
      </c>
      <c r="AQ24" s="3">
        <f t="shared" si="6"/>
        <v>6600</v>
      </c>
      <c r="AR24" s="3">
        <f t="shared" si="7"/>
        <v>132</v>
      </c>
      <c r="AS24" s="3">
        <f t="shared" si="8"/>
        <v>132</v>
      </c>
      <c r="AT24" s="3">
        <f t="shared" si="29"/>
        <v>0.06</v>
      </c>
      <c r="AU24" s="3">
        <f t="shared" si="30"/>
        <v>0.06</v>
      </c>
      <c r="AV24" s="3">
        <f t="shared" si="31"/>
        <v>0.06</v>
      </c>
      <c r="AW24" s="3">
        <f t="shared" si="32"/>
        <v>0.06</v>
      </c>
      <c r="AX24" s="3">
        <f t="shared" si="33"/>
        <v>7.4999999999999997E-3</v>
      </c>
      <c r="AY24" s="3">
        <f t="shared" si="60"/>
        <v>1.4999999999999999E-2</v>
      </c>
      <c r="AZ24" s="3">
        <f t="shared" si="9"/>
        <v>352</v>
      </c>
      <c r="BA24" s="3">
        <f t="shared" si="10"/>
        <v>8800</v>
      </c>
      <c r="BB24" s="3">
        <f t="shared" si="11"/>
        <v>176</v>
      </c>
      <c r="BC24" s="3">
        <f t="shared" si="12"/>
        <v>176</v>
      </c>
      <c r="BD24" s="3">
        <f t="shared" si="34"/>
        <v>0.08</v>
      </c>
      <c r="BE24" s="3">
        <f t="shared" si="35"/>
        <v>0.08</v>
      </c>
      <c r="BF24" s="3">
        <f t="shared" si="36"/>
        <v>0.08</v>
      </c>
      <c r="BG24" s="3">
        <f t="shared" si="37"/>
        <v>0.08</v>
      </c>
      <c r="BH24" s="3">
        <f t="shared" si="38"/>
        <v>0.01</v>
      </c>
      <c r="BI24" s="3">
        <f t="shared" si="61"/>
        <v>0.02</v>
      </c>
      <c r="BJ24" s="3">
        <f t="shared" si="13"/>
        <v>440</v>
      </c>
      <c r="BK24" s="3">
        <f t="shared" si="14"/>
        <v>11000</v>
      </c>
      <c r="BL24" s="3">
        <f t="shared" si="15"/>
        <v>220</v>
      </c>
      <c r="BM24" s="3">
        <f t="shared" si="16"/>
        <v>220</v>
      </c>
      <c r="BN24" s="3">
        <f t="shared" si="39"/>
        <v>0.1</v>
      </c>
      <c r="BO24" s="3">
        <f t="shared" si="40"/>
        <v>0.1</v>
      </c>
      <c r="BP24" s="3">
        <f t="shared" si="41"/>
        <v>0.1</v>
      </c>
      <c r="BQ24" s="3">
        <f t="shared" si="42"/>
        <v>0.1</v>
      </c>
      <c r="BR24" s="3">
        <f t="shared" si="43"/>
        <v>1.2500000000000001E-2</v>
      </c>
      <c r="BS24" s="3">
        <f t="shared" si="62"/>
        <v>2.5000000000000001E-2</v>
      </c>
      <c r="BT24" s="3">
        <f t="shared" si="17"/>
        <v>704</v>
      </c>
      <c r="BU24" s="3">
        <f t="shared" si="18"/>
        <v>17600</v>
      </c>
      <c r="BV24" s="3">
        <f t="shared" si="19"/>
        <v>352</v>
      </c>
      <c r="BW24" s="3">
        <f t="shared" si="20"/>
        <v>352</v>
      </c>
      <c r="BX24" s="3">
        <f t="shared" si="44"/>
        <v>0.16</v>
      </c>
      <c r="BY24" s="3">
        <f t="shared" si="45"/>
        <v>0.16</v>
      </c>
      <c r="BZ24" s="3">
        <f t="shared" si="46"/>
        <v>0.16</v>
      </c>
      <c r="CA24" s="3">
        <f t="shared" si="47"/>
        <v>0.16</v>
      </c>
      <c r="CB24" s="3">
        <f t="shared" si="48"/>
        <v>0.02</v>
      </c>
      <c r="CC24" s="3">
        <f t="shared" si="63"/>
        <v>0.04</v>
      </c>
      <c r="CD24" s="3">
        <f t="shared" si="21"/>
        <v>1056</v>
      </c>
      <c r="CE24" s="3">
        <f t="shared" si="22"/>
        <v>26400</v>
      </c>
      <c r="CF24" s="3">
        <f t="shared" si="23"/>
        <v>528</v>
      </c>
      <c r="CG24" s="3">
        <f t="shared" si="24"/>
        <v>528</v>
      </c>
      <c r="CH24" s="3">
        <f t="shared" si="49"/>
        <v>0.24</v>
      </c>
      <c r="CI24" s="3">
        <f t="shared" si="50"/>
        <v>0.24</v>
      </c>
      <c r="CJ24" s="3">
        <f t="shared" si="51"/>
        <v>0.24</v>
      </c>
      <c r="CK24" s="3">
        <f t="shared" si="52"/>
        <v>0.24</v>
      </c>
      <c r="CL24" s="3">
        <f t="shared" si="53"/>
        <v>0.03</v>
      </c>
      <c r="CM24" s="3">
        <f t="shared" si="64"/>
        <v>0.06</v>
      </c>
    </row>
    <row r="25" spans="1:91" x14ac:dyDescent="0.2">
      <c r="B25">
        <f>B21+1</f>
        <v>2</v>
      </c>
      <c r="C25" t="str">
        <f>C21</f>
        <v>头饰</v>
      </c>
      <c r="D25">
        <f t="shared" si="58"/>
        <v>30</v>
      </c>
      <c r="E25">
        <f t="shared" si="58"/>
        <v>1500</v>
      </c>
      <c r="F25">
        <f t="shared" si="58"/>
        <v>0</v>
      </c>
      <c r="G25">
        <f t="shared" si="58"/>
        <v>0</v>
      </c>
      <c r="Q25" t="s">
        <v>415</v>
      </c>
      <c r="R25">
        <v>1</v>
      </c>
      <c r="S25" s="3">
        <v>23</v>
      </c>
      <c r="T25" s="3">
        <f t="array" ref="T25">INDEX($AF$3:$CM$62,MATCH($S25,$AE$3:$AE$62,0),MATCH(T$1&amp;$R25,$AF$1:$CM$1&amp;$AF$2:$CM$2,0))*VLOOKUP($Q25,$C$17:$M$20,COUNTBLANK($D$15:D$15)+1,FALSE)</f>
        <v>46</v>
      </c>
      <c r="U25" s="3">
        <f t="array" ref="U25">INDEX($AF$3:$CM$62,MATCH($S25,$AE$3:$AE$62,0),MATCH(U$1&amp;$R25,$AF$1:$CM$1&amp;$AF$2:$CM$2,0))*VLOOKUP($Q25,$C$17:$M$20,COUNTBLANK($D$15:E$15)+1,FALSE)</f>
        <v>2300</v>
      </c>
      <c r="V25" s="3">
        <f t="array" ref="V25">INDEX($AF$3:$CM$62,MATCH($S25,$AE$3:$AE$62,0),MATCH(V$1&amp;$R25,$AF$1:$CM$1&amp;$AF$2:$CM$2,0))*VLOOKUP($Q25,$C$17:$M$20,COUNTBLANK($D$15:F$15)+1,FALSE)</f>
        <v>0</v>
      </c>
      <c r="W25" s="3">
        <f t="array" ref="W25">INDEX($AF$3:$CM$62,MATCH($S25,$AE$3:$AE$62,0),MATCH(W$1&amp;$R25,$AF$1:$CM$1&amp;$AF$2:$CM$2,0))*VLOOKUP($Q25,$C$17:$M$20,COUNTBLANK($D$15:G$15)+1,FALSE)</f>
        <v>0</v>
      </c>
      <c r="X25" s="3">
        <f t="array" ref="X25">INDEX($AF$3:$CM$62,MATCH($S25,$AE$3:$AE$62,0),MATCH(X$1&amp;$R25,$AF$1:$CM$1&amp;$AF$2:$CM$2,0))*VLOOKUP($Q25,$C$17:$M$20,COUNTBLANK($D$15:H$15)+1,FALSE)</f>
        <v>0.04</v>
      </c>
      <c r="Y25" s="3">
        <f t="array" ref="Y25">INDEX($AF$3:$CM$62,MATCH($S25,$AE$3:$AE$62,0),MATCH(Y$1&amp;$R25,$AF$1:$CM$1&amp;$AF$2:$CM$2,0))*VLOOKUP($Q25,$C$17:$M$20,COUNTBLANK($D$15:I$15)+1,FALSE)</f>
        <v>0</v>
      </c>
      <c r="Z25" s="3">
        <f t="array" ref="Z25">INDEX($AF$3:$CM$62,MATCH($S25,$AE$3:$AE$62,0),MATCH(Z$1&amp;$R25,$AF$1:$CM$1&amp;$AF$2:$CM$2,0))*VLOOKUP($Q25,$C$17:$M$20,COUNTBLANK($D$15:J$15)+1,FALSE)</f>
        <v>0</v>
      </c>
      <c r="AA25" s="3">
        <f t="array" ref="AA25">INDEX($AF$3:$CM$62,MATCH($S25,$AE$3:$AE$62,0),MATCH(AA$1&amp;$R25,$AF$1:$CM$1&amp;$AF$2:$CM$2,0))*VLOOKUP($Q25,$C$17:$M$20,COUNTBLANK($D$15:K$15)+1,FALSE)</f>
        <v>0</v>
      </c>
      <c r="AB25" s="3">
        <f t="array" ref="AB25">INDEX($AF$3:$CM$62,MATCH($S25,$AE$3:$AE$62,0),MATCH(AB$1&amp;$R25,$AF$1:$CM$1&amp;$AF$2:$CM$2,0))*VLOOKUP($Q25,$C$17:$M$20,COUNTBLANK($D$15:L$15)+1,FALSE)</f>
        <v>0</v>
      </c>
      <c r="AC25" s="3">
        <f t="array" ref="AC25">INDEX($AF$3:$CM$62,MATCH($S25,$AE$3:$AE$62,0),MATCH(AC$1&amp;$R25,$AF$1:$CM$1&amp;$AF$2:$CM$2,0))*VLOOKUP($Q25,$C$17:$M$20,COUNTBLANK($D$15:M$15)+1,FALSE)</f>
        <v>0</v>
      </c>
      <c r="AE25" s="3">
        <v>23</v>
      </c>
      <c r="AF25" s="3">
        <f t="shared" si="25"/>
        <v>184</v>
      </c>
      <c r="AG25" s="3">
        <f t="shared" si="26"/>
        <v>4600</v>
      </c>
      <c r="AH25" s="3">
        <f t="shared" si="27"/>
        <v>92</v>
      </c>
      <c r="AI25" s="3">
        <f t="shared" si="28"/>
        <v>92</v>
      </c>
      <c r="AJ25" s="3">
        <f t="shared" si="59"/>
        <v>0.04</v>
      </c>
      <c r="AK25" s="3">
        <f t="shared" si="59"/>
        <v>0.04</v>
      </c>
      <c r="AL25" s="3">
        <f t="shared" si="59"/>
        <v>0.04</v>
      </c>
      <c r="AM25" s="3">
        <f t="shared" si="59"/>
        <v>0.04</v>
      </c>
      <c r="AN25" s="3">
        <v>5.0000000000000001E-3</v>
      </c>
      <c r="AO25" s="3">
        <f t="shared" si="65"/>
        <v>0.01</v>
      </c>
      <c r="AP25" s="3">
        <f t="shared" si="5"/>
        <v>276</v>
      </c>
      <c r="AQ25" s="3">
        <f t="shared" si="6"/>
        <v>6900</v>
      </c>
      <c r="AR25" s="3">
        <f t="shared" si="7"/>
        <v>138</v>
      </c>
      <c r="AS25" s="3">
        <f t="shared" si="8"/>
        <v>138</v>
      </c>
      <c r="AT25" s="3">
        <f t="shared" si="29"/>
        <v>0.06</v>
      </c>
      <c r="AU25" s="3">
        <f t="shared" si="30"/>
        <v>0.06</v>
      </c>
      <c r="AV25" s="3">
        <f t="shared" si="31"/>
        <v>0.06</v>
      </c>
      <c r="AW25" s="3">
        <f t="shared" si="32"/>
        <v>0.06</v>
      </c>
      <c r="AX25" s="3">
        <f t="shared" si="33"/>
        <v>7.4999999999999997E-3</v>
      </c>
      <c r="AY25" s="3">
        <f t="shared" si="60"/>
        <v>1.4999999999999999E-2</v>
      </c>
      <c r="AZ25" s="3">
        <f t="shared" si="9"/>
        <v>368</v>
      </c>
      <c r="BA25" s="3">
        <f t="shared" si="10"/>
        <v>9200</v>
      </c>
      <c r="BB25" s="3">
        <f t="shared" si="11"/>
        <v>184</v>
      </c>
      <c r="BC25" s="3">
        <f t="shared" si="12"/>
        <v>184</v>
      </c>
      <c r="BD25" s="3">
        <f t="shared" si="34"/>
        <v>0.08</v>
      </c>
      <c r="BE25" s="3">
        <f t="shared" si="35"/>
        <v>0.08</v>
      </c>
      <c r="BF25" s="3">
        <f t="shared" si="36"/>
        <v>0.08</v>
      </c>
      <c r="BG25" s="3">
        <f t="shared" si="37"/>
        <v>0.08</v>
      </c>
      <c r="BH25" s="3">
        <f t="shared" si="38"/>
        <v>0.01</v>
      </c>
      <c r="BI25" s="3">
        <f t="shared" si="61"/>
        <v>0.02</v>
      </c>
      <c r="BJ25" s="3">
        <f t="shared" si="13"/>
        <v>460</v>
      </c>
      <c r="BK25" s="3">
        <f t="shared" si="14"/>
        <v>11500</v>
      </c>
      <c r="BL25" s="3">
        <f t="shared" si="15"/>
        <v>230</v>
      </c>
      <c r="BM25" s="3">
        <f t="shared" si="16"/>
        <v>230</v>
      </c>
      <c r="BN25" s="3">
        <f t="shared" si="39"/>
        <v>0.1</v>
      </c>
      <c r="BO25" s="3">
        <f t="shared" si="40"/>
        <v>0.1</v>
      </c>
      <c r="BP25" s="3">
        <f t="shared" si="41"/>
        <v>0.1</v>
      </c>
      <c r="BQ25" s="3">
        <f t="shared" si="42"/>
        <v>0.1</v>
      </c>
      <c r="BR25" s="3">
        <f t="shared" si="43"/>
        <v>1.2500000000000001E-2</v>
      </c>
      <c r="BS25" s="3">
        <f t="shared" si="62"/>
        <v>2.5000000000000001E-2</v>
      </c>
      <c r="BT25" s="3">
        <f t="shared" si="17"/>
        <v>736</v>
      </c>
      <c r="BU25" s="3">
        <f t="shared" si="18"/>
        <v>18400</v>
      </c>
      <c r="BV25" s="3">
        <f t="shared" si="19"/>
        <v>368</v>
      </c>
      <c r="BW25" s="3">
        <f t="shared" si="20"/>
        <v>368</v>
      </c>
      <c r="BX25" s="3">
        <f t="shared" si="44"/>
        <v>0.16</v>
      </c>
      <c r="BY25" s="3">
        <f t="shared" si="45"/>
        <v>0.16</v>
      </c>
      <c r="BZ25" s="3">
        <f t="shared" si="46"/>
        <v>0.16</v>
      </c>
      <c r="CA25" s="3">
        <f t="shared" si="47"/>
        <v>0.16</v>
      </c>
      <c r="CB25" s="3">
        <f t="shared" si="48"/>
        <v>0.02</v>
      </c>
      <c r="CC25" s="3">
        <f t="shared" si="63"/>
        <v>0.04</v>
      </c>
      <c r="CD25" s="3">
        <f t="shared" si="21"/>
        <v>1104</v>
      </c>
      <c r="CE25" s="3">
        <f t="shared" si="22"/>
        <v>27600</v>
      </c>
      <c r="CF25" s="3">
        <f t="shared" si="23"/>
        <v>552</v>
      </c>
      <c r="CG25" s="3">
        <f t="shared" si="24"/>
        <v>552</v>
      </c>
      <c r="CH25" s="3">
        <f t="shared" si="49"/>
        <v>0.24</v>
      </c>
      <c r="CI25" s="3">
        <f t="shared" si="50"/>
        <v>0.24</v>
      </c>
      <c r="CJ25" s="3">
        <f t="shared" si="51"/>
        <v>0.24</v>
      </c>
      <c r="CK25" s="3">
        <f t="shared" si="52"/>
        <v>0.24</v>
      </c>
      <c r="CL25" s="3">
        <f t="shared" si="53"/>
        <v>0.03</v>
      </c>
      <c r="CM25" s="3">
        <f t="shared" si="64"/>
        <v>0.06</v>
      </c>
    </row>
    <row r="26" spans="1:91" x14ac:dyDescent="0.2">
      <c r="B26">
        <f t="shared" ref="B26:B44" si="66">B22+1</f>
        <v>2</v>
      </c>
      <c r="C26" t="str">
        <f t="shared" ref="C26:C44" si="67">C22</f>
        <v>护甲</v>
      </c>
      <c r="D26">
        <f t="shared" si="58"/>
        <v>30</v>
      </c>
      <c r="E26">
        <f t="shared" si="58"/>
        <v>1500</v>
      </c>
      <c r="F26">
        <f t="shared" si="58"/>
        <v>0</v>
      </c>
      <c r="G26">
        <f t="shared" si="58"/>
        <v>0</v>
      </c>
      <c r="Q26" t="s">
        <v>415</v>
      </c>
      <c r="R26">
        <v>1</v>
      </c>
      <c r="S26" s="3">
        <v>24</v>
      </c>
      <c r="T26" s="3">
        <f t="array" ref="T26">INDEX($AF$3:$CM$62,MATCH($S26,$AE$3:$AE$62,0),MATCH(T$1&amp;$R26,$AF$1:$CM$1&amp;$AF$2:$CM$2,0))*VLOOKUP($Q26,$C$17:$M$20,COUNTBLANK($D$15:D$15)+1,FALSE)</f>
        <v>48</v>
      </c>
      <c r="U26" s="3">
        <f t="array" ref="U26">INDEX($AF$3:$CM$62,MATCH($S26,$AE$3:$AE$62,0),MATCH(U$1&amp;$R26,$AF$1:$CM$1&amp;$AF$2:$CM$2,0))*VLOOKUP($Q26,$C$17:$M$20,COUNTBLANK($D$15:E$15)+1,FALSE)</f>
        <v>2400</v>
      </c>
      <c r="V26" s="3">
        <f t="array" ref="V26">INDEX($AF$3:$CM$62,MATCH($S26,$AE$3:$AE$62,0),MATCH(V$1&amp;$R26,$AF$1:$CM$1&amp;$AF$2:$CM$2,0))*VLOOKUP($Q26,$C$17:$M$20,COUNTBLANK($D$15:F$15)+1,FALSE)</f>
        <v>0</v>
      </c>
      <c r="W26" s="3">
        <f t="array" ref="W26">INDEX($AF$3:$CM$62,MATCH($S26,$AE$3:$AE$62,0),MATCH(W$1&amp;$R26,$AF$1:$CM$1&amp;$AF$2:$CM$2,0))*VLOOKUP($Q26,$C$17:$M$20,COUNTBLANK($D$15:G$15)+1,FALSE)</f>
        <v>0</v>
      </c>
      <c r="X26" s="3">
        <f t="array" ref="X26">INDEX($AF$3:$CM$62,MATCH($S26,$AE$3:$AE$62,0),MATCH(X$1&amp;$R26,$AF$1:$CM$1&amp;$AF$2:$CM$2,0))*VLOOKUP($Q26,$C$17:$M$20,COUNTBLANK($D$15:H$15)+1,FALSE)</f>
        <v>0.04</v>
      </c>
      <c r="Y26" s="3">
        <f t="array" ref="Y26">INDEX($AF$3:$CM$62,MATCH($S26,$AE$3:$AE$62,0),MATCH(Y$1&amp;$R26,$AF$1:$CM$1&amp;$AF$2:$CM$2,0))*VLOOKUP($Q26,$C$17:$M$20,COUNTBLANK($D$15:I$15)+1,FALSE)</f>
        <v>0</v>
      </c>
      <c r="Z26" s="3">
        <f t="array" ref="Z26">INDEX($AF$3:$CM$62,MATCH($S26,$AE$3:$AE$62,0),MATCH(Z$1&amp;$R26,$AF$1:$CM$1&amp;$AF$2:$CM$2,0))*VLOOKUP($Q26,$C$17:$M$20,COUNTBLANK($D$15:J$15)+1,FALSE)</f>
        <v>0</v>
      </c>
      <c r="AA26" s="3">
        <f t="array" ref="AA26">INDEX($AF$3:$CM$62,MATCH($S26,$AE$3:$AE$62,0),MATCH(AA$1&amp;$R26,$AF$1:$CM$1&amp;$AF$2:$CM$2,0))*VLOOKUP($Q26,$C$17:$M$20,COUNTBLANK($D$15:K$15)+1,FALSE)</f>
        <v>0</v>
      </c>
      <c r="AB26" s="3">
        <f t="array" ref="AB26">INDEX($AF$3:$CM$62,MATCH($S26,$AE$3:$AE$62,0),MATCH(AB$1&amp;$R26,$AF$1:$CM$1&amp;$AF$2:$CM$2,0))*VLOOKUP($Q26,$C$17:$M$20,COUNTBLANK($D$15:L$15)+1,FALSE)</f>
        <v>0</v>
      </c>
      <c r="AC26" s="3">
        <f t="array" ref="AC26">INDEX($AF$3:$CM$62,MATCH($S26,$AE$3:$AE$62,0),MATCH(AC$1&amp;$R26,$AF$1:$CM$1&amp;$AF$2:$CM$2,0))*VLOOKUP($Q26,$C$17:$M$20,COUNTBLANK($D$15:M$15)+1,FALSE)</f>
        <v>0</v>
      </c>
      <c r="AE26" s="3">
        <v>24</v>
      </c>
      <c r="AF26" s="3">
        <f t="shared" si="25"/>
        <v>192</v>
      </c>
      <c r="AG26" s="3">
        <f t="shared" si="26"/>
        <v>4800</v>
      </c>
      <c r="AH26" s="3">
        <f t="shared" si="27"/>
        <v>96</v>
      </c>
      <c r="AI26" s="3">
        <f t="shared" si="28"/>
        <v>96</v>
      </c>
      <c r="AJ26" s="3">
        <f t="shared" si="59"/>
        <v>0.04</v>
      </c>
      <c r="AK26" s="3">
        <f t="shared" si="59"/>
        <v>0.04</v>
      </c>
      <c r="AL26" s="3">
        <f t="shared" si="59"/>
        <v>0.04</v>
      </c>
      <c r="AM26" s="3">
        <f t="shared" si="59"/>
        <v>0.04</v>
      </c>
      <c r="AN26" s="3">
        <v>5.0000000000000001E-3</v>
      </c>
      <c r="AO26" s="3">
        <f t="shared" si="65"/>
        <v>0.01</v>
      </c>
      <c r="AP26" s="3">
        <f t="shared" si="5"/>
        <v>288</v>
      </c>
      <c r="AQ26" s="3">
        <f t="shared" si="6"/>
        <v>7200</v>
      </c>
      <c r="AR26" s="3">
        <f t="shared" si="7"/>
        <v>144</v>
      </c>
      <c r="AS26" s="3">
        <f t="shared" si="8"/>
        <v>144</v>
      </c>
      <c r="AT26" s="3">
        <f t="shared" si="29"/>
        <v>0.06</v>
      </c>
      <c r="AU26" s="3">
        <f t="shared" si="30"/>
        <v>0.06</v>
      </c>
      <c r="AV26" s="3">
        <f t="shared" si="31"/>
        <v>0.06</v>
      </c>
      <c r="AW26" s="3">
        <f t="shared" si="32"/>
        <v>0.06</v>
      </c>
      <c r="AX26" s="3">
        <f t="shared" si="33"/>
        <v>7.4999999999999997E-3</v>
      </c>
      <c r="AY26" s="3">
        <f t="shared" si="60"/>
        <v>1.4999999999999999E-2</v>
      </c>
      <c r="AZ26" s="3">
        <f t="shared" si="9"/>
        <v>384</v>
      </c>
      <c r="BA26" s="3">
        <f t="shared" si="10"/>
        <v>9600</v>
      </c>
      <c r="BB26" s="3">
        <f t="shared" si="11"/>
        <v>192</v>
      </c>
      <c r="BC26" s="3">
        <f t="shared" si="12"/>
        <v>192</v>
      </c>
      <c r="BD26" s="3">
        <f t="shared" si="34"/>
        <v>0.08</v>
      </c>
      <c r="BE26" s="3">
        <f t="shared" si="35"/>
        <v>0.08</v>
      </c>
      <c r="BF26" s="3">
        <f t="shared" si="36"/>
        <v>0.08</v>
      </c>
      <c r="BG26" s="3">
        <f t="shared" si="37"/>
        <v>0.08</v>
      </c>
      <c r="BH26" s="3">
        <f t="shared" si="38"/>
        <v>0.01</v>
      </c>
      <c r="BI26" s="3">
        <f t="shared" si="61"/>
        <v>0.02</v>
      </c>
      <c r="BJ26" s="3">
        <f t="shared" si="13"/>
        <v>480</v>
      </c>
      <c r="BK26" s="3">
        <f t="shared" si="14"/>
        <v>12000</v>
      </c>
      <c r="BL26" s="3">
        <f t="shared" si="15"/>
        <v>240</v>
      </c>
      <c r="BM26" s="3">
        <f t="shared" si="16"/>
        <v>240</v>
      </c>
      <c r="BN26" s="3">
        <f t="shared" si="39"/>
        <v>0.1</v>
      </c>
      <c r="BO26" s="3">
        <f t="shared" si="40"/>
        <v>0.1</v>
      </c>
      <c r="BP26" s="3">
        <f t="shared" si="41"/>
        <v>0.1</v>
      </c>
      <c r="BQ26" s="3">
        <f t="shared" si="42"/>
        <v>0.1</v>
      </c>
      <c r="BR26" s="3">
        <f t="shared" si="43"/>
        <v>1.2500000000000001E-2</v>
      </c>
      <c r="BS26" s="3">
        <f t="shared" si="62"/>
        <v>2.5000000000000001E-2</v>
      </c>
      <c r="BT26" s="3">
        <f t="shared" si="17"/>
        <v>768</v>
      </c>
      <c r="BU26" s="3">
        <f t="shared" si="18"/>
        <v>19200</v>
      </c>
      <c r="BV26" s="3">
        <f t="shared" si="19"/>
        <v>384</v>
      </c>
      <c r="BW26" s="3">
        <f t="shared" si="20"/>
        <v>384</v>
      </c>
      <c r="BX26" s="3">
        <f t="shared" si="44"/>
        <v>0.16</v>
      </c>
      <c r="BY26" s="3">
        <f t="shared" si="45"/>
        <v>0.16</v>
      </c>
      <c r="BZ26" s="3">
        <f t="shared" si="46"/>
        <v>0.16</v>
      </c>
      <c r="CA26" s="3">
        <f t="shared" si="47"/>
        <v>0.16</v>
      </c>
      <c r="CB26" s="3">
        <f t="shared" si="48"/>
        <v>0.02</v>
      </c>
      <c r="CC26" s="3">
        <f t="shared" si="63"/>
        <v>0.04</v>
      </c>
      <c r="CD26" s="3">
        <f t="shared" si="21"/>
        <v>1152</v>
      </c>
      <c r="CE26" s="3">
        <f t="shared" si="22"/>
        <v>28800</v>
      </c>
      <c r="CF26" s="3">
        <f t="shared" si="23"/>
        <v>576</v>
      </c>
      <c r="CG26" s="3">
        <f t="shared" si="24"/>
        <v>576</v>
      </c>
      <c r="CH26" s="3">
        <f t="shared" si="49"/>
        <v>0.24</v>
      </c>
      <c r="CI26" s="3">
        <f t="shared" si="50"/>
        <v>0.24</v>
      </c>
      <c r="CJ26" s="3">
        <f t="shared" si="51"/>
        <v>0.24</v>
      </c>
      <c r="CK26" s="3">
        <f t="shared" si="52"/>
        <v>0.24</v>
      </c>
      <c r="CL26" s="3">
        <f t="shared" si="53"/>
        <v>0.03</v>
      </c>
      <c r="CM26" s="3">
        <f t="shared" si="64"/>
        <v>0.06</v>
      </c>
    </row>
    <row r="27" spans="1:91" x14ac:dyDescent="0.2">
      <c r="B27">
        <f t="shared" si="66"/>
        <v>2</v>
      </c>
      <c r="C27" t="str">
        <f t="shared" si="67"/>
        <v>手臂</v>
      </c>
      <c r="D27">
        <f t="shared" si="58"/>
        <v>30</v>
      </c>
      <c r="E27">
        <f t="shared" si="58"/>
        <v>0</v>
      </c>
      <c r="F27">
        <f t="shared" si="58"/>
        <v>60</v>
      </c>
      <c r="G27">
        <f t="shared" si="58"/>
        <v>0</v>
      </c>
      <c r="Q27" t="s">
        <v>415</v>
      </c>
      <c r="R27">
        <v>1</v>
      </c>
      <c r="S27" s="3">
        <v>25</v>
      </c>
      <c r="T27" s="3">
        <f t="array" ref="T27">INDEX($AF$3:$CM$62,MATCH($S27,$AE$3:$AE$62,0),MATCH(T$1&amp;$R27,$AF$1:$CM$1&amp;$AF$2:$CM$2,0))*VLOOKUP($Q27,$C$17:$M$20,COUNTBLANK($D$15:D$15)+1,FALSE)</f>
        <v>50</v>
      </c>
      <c r="U27" s="3">
        <f t="array" ref="U27">INDEX($AF$3:$CM$62,MATCH($S27,$AE$3:$AE$62,0),MATCH(U$1&amp;$R27,$AF$1:$CM$1&amp;$AF$2:$CM$2,0))*VLOOKUP($Q27,$C$17:$M$20,COUNTBLANK($D$15:E$15)+1,FALSE)</f>
        <v>2500</v>
      </c>
      <c r="V27" s="3">
        <f t="array" ref="V27">INDEX($AF$3:$CM$62,MATCH($S27,$AE$3:$AE$62,0),MATCH(V$1&amp;$R27,$AF$1:$CM$1&amp;$AF$2:$CM$2,0))*VLOOKUP($Q27,$C$17:$M$20,COUNTBLANK($D$15:F$15)+1,FALSE)</f>
        <v>0</v>
      </c>
      <c r="W27" s="3">
        <f t="array" ref="W27">INDEX($AF$3:$CM$62,MATCH($S27,$AE$3:$AE$62,0),MATCH(W$1&amp;$R27,$AF$1:$CM$1&amp;$AF$2:$CM$2,0))*VLOOKUP($Q27,$C$17:$M$20,COUNTBLANK($D$15:G$15)+1,FALSE)</f>
        <v>0</v>
      </c>
      <c r="X27" s="3">
        <f t="array" ref="X27">INDEX($AF$3:$CM$62,MATCH($S27,$AE$3:$AE$62,0),MATCH(X$1&amp;$R27,$AF$1:$CM$1&amp;$AF$2:$CM$2,0))*VLOOKUP($Q27,$C$17:$M$20,COUNTBLANK($D$15:H$15)+1,FALSE)</f>
        <v>0.04</v>
      </c>
      <c r="Y27" s="3">
        <f t="array" ref="Y27">INDEX($AF$3:$CM$62,MATCH($S27,$AE$3:$AE$62,0),MATCH(Y$1&amp;$R27,$AF$1:$CM$1&amp;$AF$2:$CM$2,0))*VLOOKUP($Q27,$C$17:$M$20,COUNTBLANK($D$15:I$15)+1,FALSE)</f>
        <v>0</v>
      </c>
      <c r="Z27" s="3">
        <f t="array" ref="Z27">INDEX($AF$3:$CM$62,MATCH($S27,$AE$3:$AE$62,0),MATCH(Z$1&amp;$R27,$AF$1:$CM$1&amp;$AF$2:$CM$2,0))*VLOOKUP($Q27,$C$17:$M$20,COUNTBLANK($D$15:J$15)+1,FALSE)</f>
        <v>0</v>
      </c>
      <c r="AA27" s="3">
        <f t="array" ref="AA27">INDEX($AF$3:$CM$62,MATCH($S27,$AE$3:$AE$62,0),MATCH(AA$1&amp;$R27,$AF$1:$CM$1&amp;$AF$2:$CM$2,0))*VLOOKUP($Q27,$C$17:$M$20,COUNTBLANK($D$15:K$15)+1,FALSE)</f>
        <v>0</v>
      </c>
      <c r="AB27" s="3">
        <f t="array" ref="AB27">INDEX($AF$3:$CM$62,MATCH($S27,$AE$3:$AE$62,0),MATCH(AB$1&amp;$R27,$AF$1:$CM$1&amp;$AF$2:$CM$2,0))*VLOOKUP($Q27,$C$17:$M$20,COUNTBLANK($D$15:L$15)+1,FALSE)</f>
        <v>0</v>
      </c>
      <c r="AC27" s="3">
        <f t="array" ref="AC27">INDEX($AF$3:$CM$62,MATCH($S27,$AE$3:$AE$62,0),MATCH(AC$1&amp;$R27,$AF$1:$CM$1&amp;$AF$2:$CM$2,0))*VLOOKUP($Q27,$C$17:$M$20,COUNTBLANK($D$15:M$15)+1,FALSE)</f>
        <v>0</v>
      </c>
      <c r="AE27" s="3">
        <v>25</v>
      </c>
      <c r="AF27" s="3">
        <f t="shared" si="25"/>
        <v>200</v>
      </c>
      <c r="AG27" s="3">
        <f t="shared" si="26"/>
        <v>5000</v>
      </c>
      <c r="AH27" s="3">
        <f t="shared" si="27"/>
        <v>100</v>
      </c>
      <c r="AI27" s="3">
        <f t="shared" si="28"/>
        <v>100</v>
      </c>
      <c r="AJ27" s="3">
        <f t="shared" si="59"/>
        <v>0.04</v>
      </c>
      <c r="AK27" s="3">
        <f t="shared" si="59"/>
        <v>0.04</v>
      </c>
      <c r="AL27" s="3">
        <f t="shared" si="59"/>
        <v>0.04</v>
      </c>
      <c r="AM27" s="3">
        <f t="shared" si="59"/>
        <v>0.04</v>
      </c>
      <c r="AN27" s="3">
        <v>5.0000000000000001E-3</v>
      </c>
      <c r="AO27" s="3">
        <f t="shared" si="65"/>
        <v>0.01</v>
      </c>
      <c r="AP27" s="3">
        <f t="shared" si="5"/>
        <v>300</v>
      </c>
      <c r="AQ27" s="3">
        <f t="shared" si="6"/>
        <v>7500</v>
      </c>
      <c r="AR27" s="3">
        <f t="shared" si="7"/>
        <v>150</v>
      </c>
      <c r="AS27" s="3">
        <f t="shared" si="8"/>
        <v>150</v>
      </c>
      <c r="AT27" s="3">
        <f t="shared" si="29"/>
        <v>0.06</v>
      </c>
      <c r="AU27" s="3">
        <f t="shared" si="30"/>
        <v>0.06</v>
      </c>
      <c r="AV27" s="3">
        <f t="shared" si="31"/>
        <v>0.06</v>
      </c>
      <c r="AW27" s="3">
        <f t="shared" si="32"/>
        <v>0.06</v>
      </c>
      <c r="AX27" s="3">
        <f t="shared" si="33"/>
        <v>7.4999999999999997E-3</v>
      </c>
      <c r="AY27" s="3">
        <f t="shared" si="60"/>
        <v>1.4999999999999999E-2</v>
      </c>
      <c r="AZ27" s="3">
        <f t="shared" si="9"/>
        <v>400</v>
      </c>
      <c r="BA27" s="3">
        <f t="shared" si="10"/>
        <v>10000</v>
      </c>
      <c r="BB27" s="3">
        <f t="shared" si="11"/>
        <v>200</v>
      </c>
      <c r="BC27" s="3">
        <f t="shared" si="12"/>
        <v>200</v>
      </c>
      <c r="BD27" s="3">
        <f t="shared" si="34"/>
        <v>0.08</v>
      </c>
      <c r="BE27" s="3">
        <f t="shared" si="35"/>
        <v>0.08</v>
      </c>
      <c r="BF27" s="3">
        <f t="shared" si="36"/>
        <v>0.08</v>
      </c>
      <c r="BG27" s="3">
        <f t="shared" si="37"/>
        <v>0.08</v>
      </c>
      <c r="BH27" s="3">
        <f t="shared" si="38"/>
        <v>0.01</v>
      </c>
      <c r="BI27" s="3">
        <f t="shared" si="61"/>
        <v>0.02</v>
      </c>
      <c r="BJ27" s="3">
        <f t="shared" si="13"/>
        <v>500</v>
      </c>
      <c r="BK27" s="3">
        <f t="shared" si="14"/>
        <v>12500</v>
      </c>
      <c r="BL27" s="3">
        <f t="shared" si="15"/>
        <v>250</v>
      </c>
      <c r="BM27" s="3">
        <f t="shared" si="16"/>
        <v>250</v>
      </c>
      <c r="BN27" s="3">
        <f t="shared" si="39"/>
        <v>0.1</v>
      </c>
      <c r="BO27" s="3">
        <f t="shared" si="40"/>
        <v>0.1</v>
      </c>
      <c r="BP27" s="3">
        <f t="shared" si="41"/>
        <v>0.1</v>
      </c>
      <c r="BQ27" s="3">
        <f t="shared" si="42"/>
        <v>0.1</v>
      </c>
      <c r="BR27" s="3">
        <f t="shared" si="43"/>
        <v>1.2500000000000001E-2</v>
      </c>
      <c r="BS27" s="3">
        <f t="shared" si="62"/>
        <v>2.5000000000000001E-2</v>
      </c>
      <c r="BT27" s="3">
        <f t="shared" si="17"/>
        <v>800</v>
      </c>
      <c r="BU27" s="3">
        <f t="shared" si="18"/>
        <v>20000</v>
      </c>
      <c r="BV27" s="3">
        <f t="shared" si="19"/>
        <v>400</v>
      </c>
      <c r="BW27" s="3">
        <f t="shared" si="20"/>
        <v>400</v>
      </c>
      <c r="BX27" s="3">
        <f t="shared" si="44"/>
        <v>0.16</v>
      </c>
      <c r="BY27" s="3">
        <f t="shared" si="45"/>
        <v>0.16</v>
      </c>
      <c r="BZ27" s="3">
        <f t="shared" si="46"/>
        <v>0.16</v>
      </c>
      <c r="CA27" s="3">
        <f t="shared" si="47"/>
        <v>0.16</v>
      </c>
      <c r="CB27" s="3">
        <f t="shared" si="48"/>
        <v>0.02</v>
      </c>
      <c r="CC27" s="3">
        <f t="shared" si="63"/>
        <v>0.04</v>
      </c>
      <c r="CD27" s="3">
        <f t="shared" si="21"/>
        <v>1200</v>
      </c>
      <c r="CE27" s="3">
        <f t="shared" si="22"/>
        <v>30000</v>
      </c>
      <c r="CF27" s="3">
        <f t="shared" si="23"/>
        <v>600</v>
      </c>
      <c r="CG27" s="3">
        <f t="shared" si="24"/>
        <v>600</v>
      </c>
      <c r="CH27" s="3">
        <f t="shared" si="49"/>
        <v>0.24</v>
      </c>
      <c r="CI27" s="3">
        <f t="shared" si="50"/>
        <v>0.24</v>
      </c>
      <c r="CJ27" s="3">
        <f t="shared" si="51"/>
        <v>0.24</v>
      </c>
      <c r="CK27" s="3">
        <f t="shared" si="52"/>
        <v>0.24</v>
      </c>
      <c r="CL27" s="3">
        <f t="shared" si="53"/>
        <v>0.03</v>
      </c>
      <c r="CM27" s="3">
        <f t="shared" si="64"/>
        <v>0.06</v>
      </c>
    </row>
    <row r="28" spans="1:91" x14ac:dyDescent="0.2">
      <c r="B28">
        <f t="shared" si="66"/>
        <v>2</v>
      </c>
      <c r="C28" t="str">
        <f t="shared" si="67"/>
        <v>鞋子</v>
      </c>
      <c r="D28">
        <f t="shared" si="58"/>
        <v>30</v>
      </c>
      <c r="E28">
        <f t="shared" si="58"/>
        <v>0</v>
      </c>
      <c r="F28">
        <f t="shared" si="58"/>
        <v>0</v>
      </c>
      <c r="G28">
        <f t="shared" si="58"/>
        <v>60</v>
      </c>
      <c r="Q28" t="s">
        <v>415</v>
      </c>
      <c r="R28">
        <v>1</v>
      </c>
      <c r="S28" s="3">
        <v>26</v>
      </c>
      <c r="T28" s="3">
        <f t="array" ref="T28">INDEX($AF$3:$CM$62,MATCH($S28,$AE$3:$AE$62,0),MATCH(T$1&amp;$R28,$AF$1:$CM$1&amp;$AF$2:$CM$2,0))*VLOOKUP($Q28,$C$17:$M$20,COUNTBLANK($D$15:D$15)+1,FALSE)</f>
        <v>52</v>
      </c>
      <c r="U28" s="3">
        <f t="array" ref="U28">INDEX($AF$3:$CM$62,MATCH($S28,$AE$3:$AE$62,0),MATCH(U$1&amp;$R28,$AF$1:$CM$1&amp;$AF$2:$CM$2,0))*VLOOKUP($Q28,$C$17:$M$20,COUNTBLANK($D$15:E$15)+1,FALSE)</f>
        <v>2600</v>
      </c>
      <c r="V28" s="3">
        <f t="array" ref="V28">INDEX($AF$3:$CM$62,MATCH($S28,$AE$3:$AE$62,0),MATCH(V$1&amp;$R28,$AF$1:$CM$1&amp;$AF$2:$CM$2,0))*VLOOKUP($Q28,$C$17:$M$20,COUNTBLANK($D$15:F$15)+1,FALSE)</f>
        <v>0</v>
      </c>
      <c r="W28" s="3">
        <f t="array" ref="W28">INDEX($AF$3:$CM$62,MATCH($S28,$AE$3:$AE$62,0),MATCH(W$1&amp;$R28,$AF$1:$CM$1&amp;$AF$2:$CM$2,0))*VLOOKUP($Q28,$C$17:$M$20,COUNTBLANK($D$15:G$15)+1,FALSE)</f>
        <v>0</v>
      </c>
      <c r="X28" s="3">
        <f t="array" ref="X28">INDEX($AF$3:$CM$62,MATCH($S28,$AE$3:$AE$62,0),MATCH(X$1&amp;$R28,$AF$1:$CM$1&amp;$AF$2:$CM$2,0))*VLOOKUP($Q28,$C$17:$M$20,COUNTBLANK($D$15:H$15)+1,FALSE)</f>
        <v>0.04</v>
      </c>
      <c r="Y28" s="3">
        <f t="array" ref="Y28">INDEX($AF$3:$CM$62,MATCH($S28,$AE$3:$AE$62,0),MATCH(Y$1&amp;$R28,$AF$1:$CM$1&amp;$AF$2:$CM$2,0))*VLOOKUP($Q28,$C$17:$M$20,COUNTBLANK($D$15:I$15)+1,FALSE)</f>
        <v>0</v>
      </c>
      <c r="Z28" s="3">
        <f t="array" ref="Z28">INDEX($AF$3:$CM$62,MATCH($S28,$AE$3:$AE$62,0),MATCH(Z$1&amp;$R28,$AF$1:$CM$1&amp;$AF$2:$CM$2,0))*VLOOKUP($Q28,$C$17:$M$20,COUNTBLANK($D$15:J$15)+1,FALSE)</f>
        <v>0</v>
      </c>
      <c r="AA28" s="3">
        <f t="array" ref="AA28">INDEX($AF$3:$CM$62,MATCH($S28,$AE$3:$AE$62,0),MATCH(AA$1&amp;$R28,$AF$1:$CM$1&amp;$AF$2:$CM$2,0))*VLOOKUP($Q28,$C$17:$M$20,COUNTBLANK($D$15:K$15)+1,FALSE)</f>
        <v>0</v>
      </c>
      <c r="AB28" s="3">
        <f t="array" ref="AB28">INDEX($AF$3:$CM$62,MATCH($S28,$AE$3:$AE$62,0),MATCH(AB$1&amp;$R28,$AF$1:$CM$1&amp;$AF$2:$CM$2,0))*VLOOKUP($Q28,$C$17:$M$20,COUNTBLANK($D$15:L$15)+1,FALSE)</f>
        <v>0</v>
      </c>
      <c r="AC28" s="3">
        <f t="array" ref="AC28">INDEX($AF$3:$CM$62,MATCH($S28,$AE$3:$AE$62,0),MATCH(AC$1&amp;$R28,$AF$1:$CM$1&amp;$AF$2:$CM$2,0))*VLOOKUP($Q28,$C$17:$M$20,COUNTBLANK($D$15:M$15)+1,FALSE)</f>
        <v>0</v>
      </c>
      <c r="AE28" s="3">
        <v>26</v>
      </c>
      <c r="AF28" s="3">
        <f t="shared" si="25"/>
        <v>208</v>
      </c>
      <c r="AG28" s="3">
        <f t="shared" si="26"/>
        <v>5200</v>
      </c>
      <c r="AH28" s="3">
        <f t="shared" si="27"/>
        <v>104</v>
      </c>
      <c r="AI28" s="3">
        <f t="shared" si="28"/>
        <v>104</v>
      </c>
      <c r="AJ28" s="3">
        <f t="shared" si="59"/>
        <v>0.04</v>
      </c>
      <c r="AK28" s="3">
        <f t="shared" si="59"/>
        <v>0.04</v>
      </c>
      <c r="AL28" s="3">
        <f t="shared" si="59"/>
        <v>0.04</v>
      </c>
      <c r="AM28" s="3">
        <f t="shared" si="59"/>
        <v>0.04</v>
      </c>
      <c r="AN28" s="3">
        <v>5.0000000000000001E-3</v>
      </c>
      <c r="AO28" s="3">
        <f t="shared" si="65"/>
        <v>0.01</v>
      </c>
      <c r="AP28" s="3">
        <f t="shared" si="5"/>
        <v>312</v>
      </c>
      <c r="AQ28" s="3">
        <f t="shared" si="6"/>
        <v>7800</v>
      </c>
      <c r="AR28" s="3">
        <f t="shared" si="7"/>
        <v>156</v>
      </c>
      <c r="AS28" s="3">
        <f t="shared" si="8"/>
        <v>156</v>
      </c>
      <c r="AT28" s="3">
        <f t="shared" si="29"/>
        <v>0.06</v>
      </c>
      <c r="AU28" s="3">
        <f t="shared" si="30"/>
        <v>0.06</v>
      </c>
      <c r="AV28" s="3">
        <f t="shared" si="31"/>
        <v>0.06</v>
      </c>
      <c r="AW28" s="3">
        <f t="shared" si="32"/>
        <v>0.06</v>
      </c>
      <c r="AX28" s="3">
        <f t="shared" si="33"/>
        <v>7.4999999999999997E-3</v>
      </c>
      <c r="AY28" s="3">
        <f t="shared" si="60"/>
        <v>1.4999999999999999E-2</v>
      </c>
      <c r="AZ28" s="3">
        <f t="shared" si="9"/>
        <v>416</v>
      </c>
      <c r="BA28" s="3">
        <f t="shared" si="10"/>
        <v>10400</v>
      </c>
      <c r="BB28" s="3">
        <f t="shared" si="11"/>
        <v>208</v>
      </c>
      <c r="BC28" s="3">
        <f t="shared" si="12"/>
        <v>208</v>
      </c>
      <c r="BD28" s="3">
        <f t="shared" si="34"/>
        <v>0.08</v>
      </c>
      <c r="BE28" s="3">
        <f t="shared" si="35"/>
        <v>0.08</v>
      </c>
      <c r="BF28" s="3">
        <f t="shared" si="36"/>
        <v>0.08</v>
      </c>
      <c r="BG28" s="3">
        <f t="shared" si="37"/>
        <v>0.08</v>
      </c>
      <c r="BH28" s="3">
        <f t="shared" si="38"/>
        <v>0.01</v>
      </c>
      <c r="BI28" s="3">
        <f t="shared" si="61"/>
        <v>0.02</v>
      </c>
      <c r="BJ28" s="3">
        <f t="shared" si="13"/>
        <v>520</v>
      </c>
      <c r="BK28" s="3">
        <f t="shared" si="14"/>
        <v>13000</v>
      </c>
      <c r="BL28" s="3">
        <f t="shared" si="15"/>
        <v>260</v>
      </c>
      <c r="BM28" s="3">
        <f t="shared" si="16"/>
        <v>260</v>
      </c>
      <c r="BN28" s="3">
        <f t="shared" si="39"/>
        <v>0.1</v>
      </c>
      <c r="BO28" s="3">
        <f t="shared" si="40"/>
        <v>0.1</v>
      </c>
      <c r="BP28" s="3">
        <f t="shared" si="41"/>
        <v>0.1</v>
      </c>
      <c r="BQ28" s="3">
        <f t="shared" si="42"/>
        <v>0.1</v>
      </c>
      <c r="BR28" s="3">
        <f t="shared" si="43"/>
        <v>1.2500000000000001E-2</v>
      </c>
      <c r="BS28" s="3">
        <f t="shared" si="62"/>
        <v>2.5000000000000001E-2</v>
      </c>
      <c r="BT28" s="3">
        <f t="shared" si="17"/>
        <v>832</v>
      </c>
      <c r="BU28" s="3">
        <f t="shared" si="18"/>
        <v>20800</v>
      </c>
      <c r="BV28" s="3">
        <f t="shared" si="19"/>
        <v>416</v>
      </c>
      <c r="BW28" s="3">
        <f t="shared" si="20"/>
        <v>416</v>
      </c>
      <c r="BX28" s="3">
        <f t="shared" si="44"/>
        <v>0.16</v>
      </c>
      <c r="BY28" s="3">
        <f t="shared" si="45"/>
        <v>0.16</v>
      </c>
      <c r="BZ28" s="3">
        <f t="shared" si="46"/>
        <v>0.16</v>
      </c>
      <c r="CA28" s="3">
        <f t="shared" si="47"/>
        <v>0.16</v>
      </c>
      <c r="CB28" s="3">
        <f t="shared" si="48"/>
        <v>0.02</v>
      </c>
      <c r="CC28" s="3">
        <f t="shared" si="63"/>
        <v>0.04</v>
      </c>
      <c r="CD28" s="3">
        <f t="shared" si="21"/>
        <v>1248</v>
      </c>
      <c r="CE28" s="3">
        <f t="shared" si="22"/>
        <v>31200</v>
      </c>
      <c r="CF28" s="3">
        <f t="shared" si="23"/>
        <v>624</v>
      </c>
      <c r="CG28" s="3">
        <f t="shared" si="24"/>
        <v>624</v>
      </c>
      <c r="CH28" s="3">
        <f t="shared" si="49"/>
        <v>0.24</v>
      </c>
      <c r="CI28" s="3">
        <f t="shared" si="50"/>
        <v>0.24</v>
      </c>
      <c r="CJ28" s="3">
        <f t="shared" si="51"/>
        <v>0.24</v>
      </c>
      <c r="CK28" s="3">
        <f t="shared" si="52"/>
        <v>0.24</v>
      </c>
      <c r="CL28" s="3">
        <f t="shared" si="53"/>
        <v>0.03</v>
      </c>
      <c r="CM28" s="3">
        <f t="shared" si="64"/>
        <v>0.06</v>
      </c>
    </row>
    <row r="29" spans="1:91" x14ac:dyDescent="0.2">
      <c r="B29">
        <f t="shared" si="66"/>
        <v>3</v>
      </c>
      <c r="C29" t="str">
        <f t="shared" si="67"/>
        <v>头饰</v>
      </c>
      <c r="D29">
        <f t="shared" si="58"/>
        <v>40</v>
      </c>
      <c r="E29">
        <f t="shared" si="58"/>
        <v>2000</v>
      </c>
      <c r="F29">
        <f t="shared" si="58"/>
        <v>0</v>
      </c>
      <c r="G29">
        <f t="shared" si="58"/>
        <v>0</v>
      </c>
      <c r="Q29" t="s">
        <v>415</v>
      </c>
      <c r="R29">
        <v>1</v>
      </c>
      <c r="S29" s="3">
        <v>27</v>
      </c>
      <c r="T29" s="3">
        <f t="array" ref="T29">INDEX($AF$3:$CM$62,MATCH($S29,$AE$3:$AE$62,0),MATCH(T$1&amp;$R29,$AF$1:$CM$1&amp;$AF$2:$CM$2,0))*VLOOKUP($Q29,$C$17:$M$20,COUNTBLANK($D$15:D$15)+1,FALSE)</f>
        <v>54</v>
      </c>
      <c r="U29" s="3">
        <f t="array" ref="U29">INDEX($AF$3:$CM$62,MATCH($S29,$AE$3:$AE$62,0),MATCH(U$1&amp;$R29,$AF$1:$CM$1&amp;$AF$2:$CM$2,0))*VLOOKUP($Q29,$C$17:$M$20,COUNTBLANK($D$15:E$15)+1,FALSE)</f>
        <v>2700</v>
      </c>
      <c r="V29" s="3">
        <f t="array" ref="V29">INDEX($AF$3:$CM$62,MATCH($S29,$AE$3:$AE$62,0),MATCH(V$1&amp;$R29,$AF$1:$CM$1&amp;$AF$2:$CM$2,0))*VLOOKUP($Q29,$C$17:$M$20,COUNTBLANK($D$15:F$15)+1,FALSE)</f>
        <v>0</v>
      </c>
      <c r="W29" s="3">
        <f t="array" ref="W29">INDEX($AF$3:$CM$62,MATCH($S29,$AE$3:$AE$62,0),MATCH(W$1&amp;$R29,$AF$1:$CM$1&amp;$AF$2:$CM$2,0))*VLOOKUP($Q29,$C$17:$M$20,COUNTBLANK($D$15:G$15)+1,FALSE)</f>
        <v>0</v>
      </c>
      <c r="X29" s="3">
        <f t="array" ref="X29">INDEX($AF$3:$CM$62,MATCH($S29,$AE$3:$AE$62,0),MATCH(X$1&amp;$R29,$AF$1:$CM$1&amp;$AF$2:$CM$2,0))*VLOOKUP($Q29,$C$17:$M$20,COUNTBLANK($D$15:H$15)+1,FALSE)</f>
        <v>0.04</v>
      </c>
      <c r="Y29" s="3">
        <f t="array" ref="Y29">INDEX($AF$3:$CM$62,MATCH($S29,$AE$3:$AE$62,0),MATCH(Y$1&amp;$R29,$AF$1:$CM$1&amp;$AF$2:$CM$2,0))*VLOOKUP($Q29,$C$17:$M$20,COUNTBLANK($D$15:I$15)+1,FALSE)</f>
        <v>0</v>
      </c>
      <c r="Z29" s="3">
        <f t="array" ref="Z29">INDEX($AF$3:$CM$62,MATCH($S29,$AE$3:$AE$62,0),MATCH(Z$1&amp;$R29,$AF$1:$CM$1&amp;$AF$2:$CM$2,0))*VLOOKUP($Q29,$C$17:$M$20,COUNTBLANK($D$15:J$15)+1,FALSE)</f>
        <v>0</v>
      </c>
      <c r="AA29" s="3">
        <f t="array" ref="AA29">INDEX($AF$3:$CM$62,MATCH($S29,$AE$3:$AE$62,0),MATCH(AA$1&amp;$R29,$AF$1:$CM$1&amp;$AF$2:$CM$2,0))*VLOOKUP($Q29,$C$17:$M$20,COUNTBLANK($D$15:K$15)+1,FALSE)</f>
        <v>0</v>
      </c>
      <c r="AB29" s="3">
        <f t="array" ref="AB29">INDEX($AF$3:$CM$62,MATCH($S29,$AE$3:$AE$62,0),MATCH(AB$1&amp;$R29,$AF$1:$CM$1&amp;$AF$2:$CM$2,0))*VLOOKUP($Q29,$C$17:$M$20,COUNTBLANK($D$15:L$15)+1,FALSE)</f>
        <v>0</v>
      </c>
      <c r="AC29" s="3">
        <f t="array" ref="AC29">INDEX($AF$3:$CM$62,MATCH($S29,$AE$3:$AE$62,0),MATCH(AC$1&amp;$R29,$AF$1:$CM$1&amp;$AF$2:$CM$2,0))*VLOOKUP($Q29,$C$17:$M$20,COUNTBLANK($D$15:M$15)+1,FALSE)</f>
        <v>0</v>
      </c>
      <c r="AE29" s="3">
        <v>27</v>
      </c>
      <c r="AF29" s="3">
        <f t="shared" si="25"/>
        <v>216</v>
      </c>
      <c r="AG29" s="3">
        <f t="shared" si="26"/>
        <v>5400</v>
      </c>
      <c r="AH29" s="3">
        <f t="shared" si="27"/>
        <v>108</v>
      </c>
      <c r="AI29" s="3">
        <f t="shared" si="28"/>
        <v>108</v>
      </c>
      <c r="AJ29" s="3">
        <f t="shared" si="59"/>
        <v>0.04</v>
      </c>
      <c r="AK29" s="3">
        <f t="shared" si="59"/>
        <v>0.04</v>
      </c>
      <c r="AL29" s="3">
        <f t="shared" si="59"/>
        <v>0.04</v>
      </c>
      <c r="AM29" s="3">
        <f t="shared" si="59"/>
        <v>0.04</v>
      </c>
      <c r="AN29" s="3">
        <v>5.0000000000000001E-3</v>
      </c>
      <c r="AO29" s="3">
        <f t="shared" si="65"/>
        <v>0.01</v>
      </c>
      <c r="AP29" s="3">
        <f t="shared" si="5"/>
        <v>324</v>
      </c>
      <c r="AQ29" s="3">
        <f t="shared" si="6"/>
        <v>8100</v>
      </c>
      <c r="AR29" s="3">
        <f t="shared" si="7"/>
        <v>162</v>
      </c>
      <c r="AS29" s="3">
        <f t="shared" si="8"/>
        <v>162</v>
      </c>
      <c r="AT29" s="3">
        <f t="shared" si="29"/>
        <v>0.06</v>
      </c>
      <c r="AU29" s="3">
        <f t="shared" si="30"/>
        <v>0.06</v>
      </c>
      <c r="AV29" s="3">
        <f t="shared" si="31"/>
        <v>0.06</v>
      </c>
      <c r="AW29" s="3">
        <f t="shared" si="32"/>
        <v>0.06</v>
      </c>
      <c r="AX29" s="3">
        <f t="shared" si="33"/>
        <v>7.4999999999999997E-3</v>
      </c>
      <c r="AY29" s="3">
        <f t="shared" si="60"/>
        <v>1.4999999999999999E-2</v>
      </c>
      <c r="AZ29" s="3">
        <f t="shared" si="9"/>
        <v>432</v>
      </c>
      <c r="BA29" s="3">
        <f t="shared" si="10"/>
        <v>10800</v>
      </c>
      <c r="BB29" s="3">
        <f t="shared" si="11"/>
        <v>216</v>
      </c>
      <c r="BC29" s="3">
        <f t="shared" si="12"/>
        <v>216</v>
      </c>
      <c r="BD29" s="3">
        <f t="shared" si="34"/>
        <v>0.08</v>
      </c>
      <c r="BE29" s="3">
        <f t="shared" si="35"/>
        <v>0.08</v>
      </c>
      <c r="BF29" s="3">
        <f t="shared" si="36"/>
        <v>0.08</v>
      </c>
      <c r="BG29" s="3">
        <f t="shared" si="37"/>
        <v>0.08</v>
      </c>
      <c r="BH29" s="3">
        <f t="shared" si="38"/>
        <v>0.01</v>
      </c>
      <c r="BI29" s="3">
        <f t="shared" si="61"/>
        <v>0.02</v>
      </c>
      <c r="BJ29" s="3">
        <f t="shared" si="13"/>
        <v>540</v>
      </c>
      <c r="BK29" s="3">
        <f t="shared" si="14"/>
        <v>13500</v>
      </c>
      <c r="BL29" s="3">
        <f t="shared" si="15"/>
        <v>270</v>
      </c>
      <c r="BM29" s="3">
        <f t="shared" si="16"/>
        <v>270</v>
      </c>
      <c r="BN29" s="3">
        <f t="shared" si="39"/>
        <v>0.1</v>
      </c>
      <c r="BO29" s="3">
        <f t="shared" si="40"/>
        <v>0.1</v>
      </c>
      <c r="BP29" s="3">
        <f t="shared" si="41"/>
        <v>0.1</v>
      </c>
      <c r="BQ29" s="3">
        <f t="shared" si="42"/>
        <v>0.1</v>
      </c>
      <c r="BR29" s="3">
        <f t="shared" si="43"/>
        <v>1.2500000000000001E-2</v>
      </c>
      <c r="BS29" s="3">
        <f t="shared" si="62"/>
        <v>2.5000000000000001E-2</v>
      </c>
      <c r="BT29" s="3">
        <f t="shared" si="17"/>
        <v>864</v>
      </c>
      <c r="BU29" s="3">
        <f t="shared" si="18"/>
        <v>21600</v>
      </c>
      <c r="BV29" s="3">
        <f t="shared" si="19"/>
        <v>432</v>
      </c>
      <c r="BW29" s="3">
        <f t="shared" si="20"/>
        <v>432</v>
      </c>
      <c r="BX29" s="3">
        <f t="shared" si="44"/>
        <v>0.16</v>
      </c>
      <c r="BY29" s="3">
        <f t="shared" si="45"/>
        <v>0.16</v>
      </c>
      <c r="BZ29" s="3">
        <f t="shared" si="46"/>
        <v>0.16</v>
      </c>
      <c r="CA29" s="3">
        <f t="shared" si="47"/>
        <v>0.16</v>
      </c>
      <c r="CB29" s="3">
        <f t="shared" si="48"/>
        <v>0.02</v>
      </c>
      <c r="CC29" s="3">
        <f t="shared" si="63"/>
        <v>0.04</v>
      </c>
      <c r="CD29" s="3">
        <f t="shared" si="21"/>
        <v>1296</v>
      </c>
      <c r="CE29" s="3">
        <f t="shared" si="22"/>
        <v>32400</v>
      </c>
      <c r="CF29" s="3">
        <f t="shared" si="23"/>
        <v>648</v>
      </c>
      <c r="CG29" s="3">
        <f t="shared" si="24"/>
        <v>648</v>
      </c>
      <c r="CH29" s="3">
        <f t="shared" si="49"/>
        <v>0.24</v>
      </c>
      <c r="CI29" s="3">
        <f t="shared" si="50"/>
        <v>0.24</v>
      </c>
      <c r="CJ29" s="3">
        <f t="shared" si="51"/>
        <v>0.24</v>
      </c>
      <c r="CK29" s="3">
        <f t="shared" si="52"/>
        <v>0.24</v>
      </c>
      <c r="CL29" s="3">
        <f t="shared" si="53"/>
        <v>0.03</v>
      </c>
      <c r="CM29" s="3">
        <f t="shared" si="64"/>
        <v>0.06</v>
      </c>
    </row>
    <row r="30" spans="1:91" x14ac:dyDescent="0.2">
      <c r="B30">
        <f t="shared" si="66"/>
        <v>3</v>
      </c>
      <c r="C30" t="str">
        <f t="shared" si="67"/>
        <v>护甲</v>
      </c>
      <c r="D30">
        <f t="shared" si="58"/>
        <v>40</v>
      </c>
      <c r="E30">
        <f t="shared" si="58"/>
        <v>2000</v>
      </c>
      <c r="F30">
        <f t="shared" si="58"/>
        <v>0</v>
      </c>
      <c r="G30">
        <f t="shared" si="58"/>
        <v>0</v>
      </c>
      <c r="Q30" t="s">
        <v>415</v>
      </c>
      <c r="R30">
        <v>1</v>
      </c>
      <c r="S30" s="3">
        <v>28</v>
      </c>
      <c r="T30" s="3">
        <f t="array" ref="T30">INDEX($AF$3:$CM$62,MATCH($S30,$AE$3:$AE$62,0),MATCH(T$1&amp;$R30,$AF$1:$CM$1&amp;$AF$2:$CM$2,0))*VLOOKUP($Q30,$C$17:$M$20,COUNTBLANK($D$15:D$15)+1,FALSE)</f>
        <v>56</v>
      </c>
      <c r="U30" s="3">
        <f t="array" ref="U30">INDEX($AF$3:$CM$62,MATCH($S30,$AE$3:$AE$62,0),MATCH(U$1&amp;$R30,$AF$1:$CM$1&amp;$AF$2:$CM$2,0))*VLOOKUP($Q30,$C$17:$M$20,COUNTBLANK($D$15:E$15)+1,FALSE)</f>
        <v>2800</v>
      </c>
      <c r="V30" s="3">
        <f t="array" ref="V30">INDEX($AF$3:$CM$62,MATCH($S30,$AE$3:$AE$62,0),MATCH(V$1&amp;$R30,$AF$1:$CM$1&amp;$AF$2:$CM$2,0))*VLOOKUP($Q30,$C$17:$M$20,COUNTBLANK($D$15:F$15)+1,FALSE)</f>
        <v>0</v>
      </c>
      <c r="W30" s="3">
        <f t="array" ref="W30">INDEX($AF$3:$CM$62,MATCH($S30,$AE$3:$AE$62,0),MATCH(W$1&amp;$R30,$AF$1:$CM$1&amp;$AF$2:$CM$2,0))*VLOOKUP($Q30,$C$17:$M$20,COUNTBLANK($D$15:G$15)+1,FALSE)</f>
        <v>0</v>
      </c>
      <c r="X30" s="3">
        <f t="array" ref="X30">INDEX($AF$3:$CM$62,MATCH($S30,$AE$3:$AE$62,0),MATCH(X$1&amp;$R30,$AF$1:$CM$1&amp;$AF$2:$CM$2,0))*VLOOKUP($Q30,$C$17:$M$20,COUNTBLANK($D$15:H$15)+1,FALSE)</f>
        <v>0.04</v>
      </c>
      <c r="Y30" s="3">
        <f t="array" ref="Y30">INDEX($AF$3:$CM$62,MATCH($S30,$AE$3:$AE$62,0),MATCH(Y$1&amp;$R30,$AF$1:$CM$1&amp;$AF$2:$CM$2,0))*VLOOKUP($Q30,$C$17:$M$20,COUNTBLANK($D$15:I$15)+1,FALSE)</f>
        <v>0</v>
      </c>
      <c r="Z30" s="3">
        <f t="array" ref="Z30">INDEX($AF$3:$CM$62,MATCH($S30,$AE$3:$AE$62,0),MATCH(Z$1&amp;$R30,$AF$1:$CM$1&amp;$AF$2:$CM$2,0))*VLOOKUP($Q30,$C$17:$M$20,COUNTBLANK($D$15:J$15)+1,FALSE)</f>
        <v>0</v>
      </c>
      <c r="AA30" s="3">
        <f t="array" ref="AA30">INDEX($AF$3:$CM$62,MATCH($S30,$AE$3:$AE$62,0),MATCH(AA$1&amp;$R30,$AF$1:$CM$1&amp;$AF$2:$CM$2,0))*VLOOKUP($Q30,$C$17:$M$20,COUNTBLANK($D$15:K$15)+1,FALSE)</f>
        <v>0</v>
      </c>
      <c r="AB30" s="3">
        <f t="array" ref="AB30">INDEX($AF$3:$CM$62,MATCH($S30,$AE$3:$AE$62,0),MATCH(AB$1&amp;$R30,$AF$1:$CM$1&amp;$AF$2:$CM$2,0))*VLOOKUP($Q30,$C$17:$M$20,COUNTBLANK($D$15:L$15)+1,FALSE)</f>
        <v>0</v>
      </c>
      <c r="AC30" s="3">
        <f t="array" ref="AC30">INDEX($AF$3:$CM$62,MATCH($S30,$AE$3:$AE$62,0),MATCH(AC$1&amp;$R30,$AF$1:$CM$1&amp;$AF$2:$CM$2,0))*VLOOKUP($Q30,$C$17:$M$20,COUNTBLANK($D$15:M$15)+1,FALSE)</f>
        <v>0</v>
      </c>
      <c r="AE30" s="3">
        <v>28</v>
      </c>
      <c r="AF30" s="3">
        <f t="shared" si="25"/>
        <v>224</v>
      </c>
      <c r="AG30" s="3">
        <f t="shared" si="26"/>
        <v>5600</v>
      </c>
      <c r="AH30" s="3">
        <f t="shared" si="27"/>
        <v>112</v>
      </c>
      <c r="AI30" s="3">
        <f t="shared" si="28"/>
        <v>112</v>
      </c>
      <c r="AJ30" s="3">
        <f t="shared" si="59"/>
        <v>0.04</v>
      </c>
      <c r="AK30" s="3">
        <f t="shared" si="59"/>
        <v>0.04</v>
      </c>
      <c r="AL30" s="3">
        <f t="shared" si="59"/>
        <v>0.04</v>
      </c>
      <c r="AM30" s="3">
        <f t="shared" si="59"/>
        <v>0.04</v>
      </c>
      <c r="AN30" s="3">
        <v>5.0000000000000001E-3</v>
      </c>
      <c r="AO30" s="3">
        <f t="shared" si="65"/>
        <v>0.01</v>
      </c>
      <c r="AP30" s="3">
        <f t="shared" si="5"/>
        <v>336</v>
      </c>
      <c r="AQ30" s="3">
        <f t="shared" si="6"/>
        <v>8400</v>
      </c>
      <c r="AR30" s="3">
        <f t="shared" si="7"/>
        <v>168</v>
      </c>
      <c r="AS30" s="3">
        <f t="shared" si="8"/>
        <v>168</v>
      </c>
      <c r="AT30" s="3">
        <f t="shared" si="29"/>
        <v>0.06</v>
      </c>
      <c r="AU30" s="3">
        <f t="shared" si="30"/>
        <v>0.06</v>
      </c>
      <c r="AV30" s="3">
        <f t="shared" si="31"/>
        <v>0.06</v>
      </c>
      <c r="AW30" s="3">
        <f t="shared" si="32"/>
        <v>0.06</v>
      </c>
      <c r="AX30" s="3">
        <f t="shared" si="33"/>
        <v>7.4999999999999997E-3</v>
      </c>
      <c r="AY30" s="3">
        <f t="shared" si="60"/>
        <v>1.4999999999999999E-2</v>
      </c>
      <c r="AZ30" s="3">
        <f t="shared" si="9"/>
        <v>448</v>
      </c>
      <c r="BA30" s="3">
        <f t="shared" si="10"/>
        <v>11200</v>
      </c>
      <c r="BB30" s="3">
        <f t="shared" si="11"/>
        <v>224</v>
      </c>
      <c r="BC30" s="3">
        <f t="shared" si="12"/>
        <v>224</v>
      </c>
      <c r="BD30" s="3">
        <f t="shared" si="34"/>
        <v>0.08</v>
      </c>
      <c r="BE30" s="3">
        <f t="shared" si="35"/>
        <v>0.08</v>
      </c>
      <c r="BF30" s="3">
        <f t="shared" si="36"/>
        <v>0.08</v>
      </c>
      <c r="BG30" s="3">
        <f t="shared" si="37"/>
        <v>0.08</v>
      </c>
      <c r="BH30" s="3">
        <f t="shared" si="38"/>
        <v>0.01</v>
      </c>
      <c r="BI30" s="3">
        <f t="shared" si="61"/>
        <v>0.02</v>
      </c>
      <c r="BJ30" s="3">
        <f t="shared" si="13"/>
        <v>560</v>
      </c>
      <c r="BK30" s="3">
        <f t="shared" si="14"/>
        <v>14000</v>
      </c>
      <c r="BL30" s="3">
        <f t="shared" si="15"/>
        <v>280</v>
      </c>
      <c r="BM30" s="3">
        <f t="shared" si="16"/>
        <v>280</v>
      </c>
      <c r="BN30" s="3">
        <f t="shared" si="39"/>
        <v>0.1</v>
      </c>
      <c r="BO30" s="3">
        <f t="shared" si="40"/>
        <v>0.1</v>
      </c>
      <c r="BP30" s="3">
        <f t="shared" si="41"/>
        <v>0.1</v>
      </c>
      <c r="BQ30" s="3">
        <f t="shared" si="42"/>
        <v>0.1</v>
      </c>
      <c r="BR30" s="3">
        <f t="shared" si="43"/>
        <v>1.2500000000000001E-2</v>
      </c>
      <c r="BS30" s="3">
        <f t="shared" si="62"/>
        <v>2.5000000000000001E-2</v>
      </c>
      <c r="BT30" s="3">
        <f t="shared" si="17"/>
        <v>896</v>
      </c>
      <c r="BU30" s="3">
        <f t="shared" si="18"/>
        <v>22400</v>
      </c>
      <c r="BV30" s="3">
        <f t="shared" si="19"/>
        <v>448</v>
      </c>
      <c r="BW30" s="3">
        <f t="shared" si="20"/>
        <v>448</v>
      </c>
      <c r="BX30" s="3">
        <f t="shared" si="44"/>
        <v>0.16</v>
      </c>
      <c r="BY30" s="3">
        <f t="shared" si="45"/>
        <v>0.16</v>
      </c>
      <c r="BZ30" s="3">
        <f t="shared" si="46"/>
        <v>0.16</v>
      </c>
      <c r="CA30" s="3">
        <f t="shared" si="47"/>
        <v>0.16</v>
      </c>
      <c r="CB30" s="3">
        <f t="shared" si="48"/>
        <v>0.02</v>
      </c>
      <c r="CC30" s="3">
        <f t="shared" si="63"/>
        <v>0.04</v>
      </c>
      <c r="CD30" s="3">
        <f t="shared" si="21"/>
        <v>1344</v>
      </c>
      <c r="CE30" s="3">
        <f t="shared" si="22"/>
        <v>33600</v>
      </c>
      <c r="CF30" s="3">
        <f t="shared" si="23"/>
        <v>672</v>
      </c>
      <c r="CG30" s="3">
        <f t="shared" si="24"/>
        <v>672</v>
      </c>
      <c r="CH30" s="3">
        <f t="shared" si="49"/>
        <v>0.24</v>
      </c>
      <c r="CI30" s="3">
        <f t="shared" si="50"/>
        <v>0.24</v>
      </c>
      <c r="CJ30" s="3">
        <f t="shared" si="51"/>
        <v>0.24</v>
      </c>
      <c r="CK30" s="3">
        <f t="shared" si="52"/>
        <v>0.24</v>
      </c>
      <c r="CL30" s="3">
        <f t="shared" si="53"/>
        <v>0.03</v>
      </c>
      <c r="CM30" s="3">
        <f t="shared" si="64"/>
        <v>0.06</v>
      </c>
    </row>
    <row r="31" spans="1:91" x14ac:dyDescent="0.2">
      <c r="B31">
        <f t="shared" si="66"/>
        <v>3</v>
      </c>
      <c r="C31" t="str">
        <f t="shared" si="67"/>
        <v>手臂</v>
      </c>
      <c r="D31">
        <f t="shared" si="58"/>
        <v>40</v>
      </c>
      <c r="E31">
        <f t="shared" si="58"/>
        <v>0</v>
      </c>
      <c r="F31">
        <f t="shared" si="58"/>
        <v>80</v>
      </c>
      <c r="G31">
        <f t="shared" si="58"/>
        <v>0</v>
      </c>
      <c r="Q31" t="s">
        <v>415</v>
      </c>
      <c r="R31">
        <v>1</v>
      </c>
      <c r="S31" s="3">
        <v>29</v>
      </c>
      <c r="T31" s="3">
        <f t="array" ref="T31">INDEX($AF$3:$CM$62,MATCH($S31,$AE$3:$AE$62,0),MATCH(T$1&amp;$R31,$AF$1:$CM$1&amp;$AF$2:$CM$2,0))*VLOOKUP($Q31,$C$17:$M$20,COUNTBLANK($D$15:D$15)+1,FALSE)</f>
        <v>58</v>
      </c>
      <c r="U31" s="3">
        <f t="array" ref="U31">INDEX($AF$3:$CM$62,MATCH($S31,$AE$3:$AE$62,0),MATCH(U$1&amp;$R31,$AF$1:$CM$1&amp;$AF$2:$CM$2,0))*VLOOKUP($Q31,$C$17:$M$20,COUNTBLANK($D$15:E$15)+1,FALSE)</f>
        <v>2900</v>
      </c>
      <c r="V31" s="3">
        <f t="array" ref="V31">INDEX($AF$3:$CM$62,MATCH($S31,$AE$3:$AE$62,0),MATCH(V$1&amp;$R31,$AF$1:$CM$1&amp;$AF$2:$CM$2,0))*VLOOKUP($Q31,$C$17:$M$20,COUNTBLANK($D$15:F$15)+1,FALSE)</f>
        <v>0</v>
      </c>
      <c r="W31" s="3">
        <f t="array" ref="W31">INDEX($AF$3:$CM$62,MATCH($S31,$AE$3:$AE$62,0),MATCH(W$1&amp;$R31,$AF$1:$CM$1&amp;$AF$2:$CM$2,0))*VLOOKUP($Q31,$C$17:$M$20,COUNTBLANK($D$15:G$15)+1,FALSE)</f>
        <v>0</v>
      </c>
      <c r="X31" s="3">
        <f t="array" ref="X31">INDEX($AF$3:$CM$62,MATCH($S31,$AE$3:$AE$62,0),MATCH(X$1&amp;$R31,$AF$1:$CM$1&amp;$AF$2:$CM$2,0))*VLOOKUP($Q31,$C$17:$M$20,COUNTBLANK($D$15:H$15)+1,FALSE)</f>
        <v>0.04</v>
      </c>
      <c r="Y31" s="3">
        <f t="array" ref="Y31">INDEX($AF$3:$CM$62,MATCH($S31,$AE$3:$AE$62,0),MATCH(Y$1&amp;$R31,$AF$1:$CM$1&amp;$AF$2:$CM$2,0))*VLOOKUP($Q31,$C$17:$M$20,COUNTBLANK($D$15:I$15)+1,FALSE)</f>
        <v>0</v>
      </c>
      <c r="Z31" s="3">
        <f t="array" ref="Z31">INDEX($AF$3:$CM$62,MATCH($S31,$AE$3:$AE$62,0),MATCH(Z$1&amp;$R31,$AF$1:$CM$1&amp;$AF$2:$CM$2,0))*VLOOKUP($Q31,$C$17:$M$20,COUNTBLANK($D$15:J$15)+1,FALSE)</f>
        <v>0</v>
      </c>
      <c r="AA31" s="3">
        <f t="array" ref="AA31">INDEX($AF$3:$CM$62,MATCH($S31,$AE$3:$AE$62,0),MATCH(AA$1&amp;$R31,$AF$1:$CM$1&amp;$AF$2:$CM$2,0))*VLOOKUP($Q31,$C$17:$M$20,COUNTBLANK($D$15:K$15)+1,FALSE)</f>
        <v>0</v>
      </c>
      <c r="AB31" s="3">
        <f t="array" ref="AB31">INDEX($AF$3:$CM$62,MATCH($S31,$AE$3:$AE$62,0),MATCH(AB$1&amp;$R31,$AF$1:$CM$1&amp;$AF$2:$CM$2,0))*VLOOKUP($Q31,$C$17:$M$20,COUNTBLANK($D$15:L$15)+1,FALSE)</f>
        <v>0</v>
      </c>
      <c r="AC31" s="3">
        <f t="array" ref="AC31">INDEX($AF$3:$CM$62,MATCH($S31,$AE$3:$AE$62,0),MATCH(AC$1&amp;$R31,$AF$1:$CM$1&amp;$AF$2:$CM$2,0))*VLOOKUP($Q31,$C$17:$M$20,COUNTBLANK($D$15:M$15)+1,FALSE)</f>
        <v>0</v>
      </c>
      <c r="AE31" s="3">
        <v>29</v>
      </c>
      <c r="AF31" s="3">
        <f t="shared" si="25"/>
        <v>232</v>
      </c>
      <c r="AG31" s="3">
        <f t="shared" si="26"/>
        <v>5800</v>
      </c>
      <c r="AH31" s="3">
        <f t="shared" si="27"/>
        <v>116</v>
      </c>
      <c r="AI31" s="3">
        <f t="shared" si="28"/>
        <v>116</v>
      </c>
      <c r="AJ31" s="3">
        <f t="shared" si="59"/>
        <v>0.04</v>
      </c>
      <c r="AK31" s="3">
        <f t="shared" si="59"/>
        <v>0.04</v>
      </c>
      <c r="AL31" s="3">
        <f t="shared" si="59"/>
        <v>0.04</v>
      </c>
      <c r="AM31" s="3">
        <f t="shared" si="59"/>
        <v>0.04</v>
      </c>
      <c r="AN31" s="3">
        <v>5.0000000000000001E-3</v>
      </c>
      <c r="AO31" s="3">
        <f t="shared" si="65"/>
        <v>0.01</v>
      </c>
      <c r="AP31" s="3">
        <f t="shared" si="5"/>
        <v>348</v>
      </c>
      <c r="AQ31" s="3">
        <f t="shared" si="6"/>
        <v>8700</v>
      </c>
      <c r="AR31" s="3">
        <f t="shared" si="7"/>
        <v>174</v>
      </c>
      <c r="AS31" s="3">
        <f t="shared" si="8"/>
        <v>174</v>
      </c>
      <c r="AT31" s="3">
        <f t="shared" si="29"/>
        <v>0.06</v>
      </c>
      <c r="AU31" s="3">
        <f t="shared" si="30"/>
        <v>0.06</v>
      </c>
      <c r="AV31" s="3">
        <f t="shared" si="31"/>
        <v>0.06</v>
      </c>
      <c r="AW31" s="3">
        <f t="shared" si="32"/>
        <v>0.06</v>
      </c>
      <c r="AX31" s="3">
        <f t="shared" si="33"/>
        <v>7.4999999999999997E-3</v>
      </c>
      <c r="AY31" s="3">
        <f t="shared" si="60"/>
        <v>1.4999999999999999E-2</v>
      </c>
      <c r="AZ31" s="3">
        <f t="shared" si="9"/>
        <v>464</v>
      </c>
      <c r="BA31" s="3">
        <f t="shared" si="10"/>
        <v>11600</v>
      </c>
      <c r="BB31" s="3">
        <f t="shared" si="11"/>
        <v>232</v>
      </c>
      <c r="BC31" s="3">
        <f t="shared" si="12"/>
        <v>232</v>
      </c>
      <c r="BD31" s="3">
        <f t="shared" si="34"/>
        <v>0.08</v>
      </c>
      <c r="BE31" s="3">
        <f t="shared" si="35"/>
        <v>0.08</v>
      </c>
      <c r="BF31" s="3">
        <f t="shared" si="36"/>
        <v>0.08</v>
      </c>
      <c r="BG31" s="3">
        <f t="shared" si="37"/>
        <v>0.08</v>
      </c>
      <c r="BH31" s="3">
        <f t="shared" si="38"/>
        <v>0.01</v>
      </c>
      <c r="BI31" s="3">
        <f t="shared" si="61"/>
        <v>0.02</v>
      </c>
      <c r="BJ31" s="3">
        <f t="shared" si="13"/>
        <v>580</v>
      </c>
      <c r="BK31" s="3">
        <f t="shared" si="14"/>
        <v>14500</v>
      </c>
      <c r="BL31" s="3">
        <f t="shared" si="15"/>
        <v>290</v>
      </c>
      <c r="BM31" s="3">
        <f t="shared" si="16"/>
        <v>290</v>
      </c>
      <c r="BN31" s="3">
        <f t="shared" si="39"/>
        <v>0.1</v>
      </c>
      <c r="BO31" s="3">
        <f t="shared" si="40"/>
        <v>0.1</v>
      </c>
      <c r="BP31" s="3">
        <f t="shared" si="41"/>
        <v>0.1</v>
      </c>
      <c r="BQ31" s="3">
        <f t="shared" si="42"/>
        <v>0.1</v>
      </c>
      <c r="BR31" s="3">
        <f t="shared" si="43"/>
        <v>1.2500000000000001E-2</v>
      </c>
      <c r="BS31" s="3">
        <f t="shared" si="62"/>
        <v>2.5000000000000001E-2</v>
      </c>
      <c r="BT31" s="3">
        <f t="shared" si="17"/>
        <v>928</v>
      </c>
      <c r="BU31" s="3">
        <f t="shared" si="18"/>
        <v>23200</v>
      </c>
      <c r="BV31" s="3">
        <f t="shared" si="19"/>
        <v>464</v>
      </c>
      <c r="BW31" s="3">
        <f t="shared" si="20"/>
        <v>464</v>
      </c>
      <c r="BX31" s="3">
        <f t="shared" si="44"/>
        <v>0.16</v>
      </c>
      <c r="BY31" s="3">
        <f t="shared" si="45"/>
        <v>0.16</v>
      </c>
      <c r="BZ31" s="3">
        <f t="shared" si="46"/>
        <v>0.16</v>
      </c>
      <c r="CA31" s="3">
        <f t="shared" si="47"/>
        <v>0.16</v>
      </c>
      <c r="CB31" s="3">
        <f t="shared" si="48"/>
        <v>0.02</v>
      </c>
      <c r="CC31" s="3">
        <f t="shared" si="63"/>
        <v>0.04</v>
      </c>
      <c r="CD31" s="3">
        <f t="shared" si="21"/>
        <v>1392</v>
      </c>
      <c r="CE31" s="3">
        <f t="shared" si="22"/>
        <v>34800</v>
      </c>
      <c r="CF31" s="3">
        <f t="shared" si="23"/>
        <v>696</v>
      </c>
      <c r="CG31" s="3">
        <f t="shared" si="24"/>
        <v>696</v>
      </c>
      <c r="CH31" s="3">
        <f t="shared" si="49"/>
        <v>0.24</v>
      </c>
      <c r="CI31" s="3">
        <f t="shared" si="50"/>
        <v>0.24</v>
      </c>
      <c r="CJ31" s="3">
        <f t="shared" si="51"/>
        <v>0.24</v>
      </c>
      <c r="CK31" s="3">
        <f t="shared" si="52"/>
        <v>0.24</v>
      </c>
      <c r="CL31" s="3">
        <f t="shared" si="53"/>
        <v>0.03</v>
      </c>
      <c r="CM31" s="3">
        <f t="shared" si="64"/>
        <v>0.06</v>
      </c>
    </row>
    <row r="32" spans="1:91" x14ac:dyDescent="0.2">
      <c r="B32">
        <f t="shared" si="66"/>
        <v>3</v>
      </c>
      <c r="C32" t="str">
        <f t="shared" si="67"/>
        <v>鞋子</v>
      </c>
      <c r="D32">
        <f t="shared" si="58"/>
        <v>40</v>
      </c>
      <c r="E32">
        <f t="shared" si="58"/>
        <v>0</v>
      </c>
      <c r="F32">
        <f t="shared" si="58"/>
        <v>0</v>
      </c>
      <c r="G32">
        <f t="shared" si="58"/>
        <v>80</v>
      </c>
      <c r="Q32" t="s">
        <v>415</v>
      </c>
      <c r="R32">
        <v>1</v>
      </c>
      <c r="S32" s="37">
        <v>30</v>
      </c>
      <c r="T32" s="3">
        <f t="array" ref="T32">INDEX($AF$3:$CM$62,MATCH($S32,$AE$3:$AE$62,0),MATCH(T$1&amp;$R32,$AF$1:$CM$1&amp;$AF$2:$CM$2,0))*VLOOKUP($Q32,$C$17:$M$20,COUNTBLANK($D$15:D$15)+1,FALSE)</f>
        <v>60</v>
      </c>
      <c r="U32" s="3">
        <f t="array" ref="U32">INDEX($AF$3:$CM$62,MATCH($S32,$AE$3:$AE$62,0),MATCH(U$1&amp;$R32,$AF$1:$CM$1&amp;$AF$2:$CM$2,0))*VLOOKUP($Q32,$C$17:$M$20,COUNTBLANK($D$15:E$15)+1,FALSE)</f>
        <v>3000</v>
      </c>
      <c r="V32" s="3">
        <f t="array" ref="V32">INDEX($AF$3:$CM$62,MATCH($S32,$AE$3:$AE$62,0),MATCH(V$1&amp;$R32,$AF$1:$CM$1&amp;$AF$2:$CM$2,0))*VLOOKUP($Q32,$C$17:$M$20,COUNTBLANK($D$15:F$15)+1,FALSE)</f>
        <v>0</v>
      </c>
      <c r="W32" s="3">
        <f t="array" ref="W32">INDEX($AF$3:$CM$62,MATCH($S32,$AE$3:$AE$62,0),MATCH(W$1&amp;$R32,$AF$1:$CM$1&amp;$AF$2:$CM$2,0))*VLOOKUP($Q32,$C$17:$M$20,COUNTBLANK($D$15:G$15)+1,FALSE)</f>
        <v>0</v>
      </c>
      <c r="X32" s="3">
        <f t="array" ref="X32">INDEX($AF$3:$CM$62,MATCH($S32,$AE$3:$AE$62,0),MATCH(X$1&amp;$R32,$AF$1:$CM$1&amp;$AF$2:$CM$2,0))*VLOOKUP($Q32,$C$17:$M$20,COUNTBLANK($D$15:H$15)+1,FALSE)</f>
        <v>0.06</v>
      </c>
      <c r="Y32" s="3">
        <f t="array" ref="Y32">INDEX($AF$3:$CM$62,MATCH($S32,$AE$3:$AE$62,0),MATCH(Y$1&amp;$R32,$AF$1:$CM$1&amp;$AF$2:$CM$2,0))*VLOOKUP($Q32,$C$17:$M$20,COUNTBLANK($D$15:I$15)+1,FALSE)</f>
        <v>0</v>
      </c>
      <c r="Z32" s="3">
        <f t="array" ref="Z32">INDEX($AF$3:$CM$62,MATCH($S32,$AE$3:$AE$62,0),MATCH(Z$1&amp;$R32,$AF$1:$CM$1&amp;$AF$2:$CM$2,0))*VLOOKUP($Q32,$C$17:$M$20,COUNTBLANK($D$15:J$15)+1,FALSE)</f>
        <v>0</v>
      </c>
      <c r="AA32" s="3">
        <f t="array" ref="AA32">INDEX($AF$3:$CM$62,MATCH($S32,$AE$3:$AE$62,0),MATCH(AA$1&amp;$R32,$AF$1:$CM$1&amp;$AF$2:$CM$2,0))*VLOOKUP($Q32,$C$17:$M$20,COUNTBLANK($D$15:K$15)+1,FALSE)</f>
        <v>0</v>
      </c>
      <c r="AB32" s="3">
        <f t="array" ref="AB32">INDEX($AF$3:$CM$62,MATCH($S32,$AE$3:$AE$62,0),MATCH(AB$1&amp;$R32,$AF$1:$CM$1&amp;$AF$2:$CM$2,0))*VLOOKUP($Q32,$C$17:$M$20,COUNTBLANK($D$15:L$15)+1,FALSE)</f>
        <v>0</v>
      </c>
      <c r="AC32" s="3">
        <f t="array" ref="AC32">INDEX($AF$3:$CM$62,MATCH($S32,$AE$3:$AE$62,0),MATCH(AC$1&amp;$R32,$AF$1:$CM$1&amp;$AF$2:$CM$2,0))*VLOOKUP($Q32,$C$17:$M$20,COUNTBLANK($D$15:M$15)+1,FALSE)</f>
        <v>0</v>
      </c>
      <c r="AE32" s="37">
        <v>30</v>
      </c>
      <c r="AF32" s="3">
        <f t="shared" si="25"/>
        <v>240</v>
      </c>
      <c r="AG32" s="3">
        <f t="shared" si="26"/>
        <v>6000</v>
      </c>
      <c r="AH32" s="3">
        <f t="shared" si="27"/>
        <v>120</v>
      </c>
      <c r="AI32" s="3">
        <f t="shared" si="28"/>
        <v>120</v>
      </c>
      <c r="AJ32" s="3">
        <f t="shared" si="59"/>
        <v>0.06</v>
      </c>
      <c r="AK32" s="3">
        <f t="shared" si="59"/>
        <v>0.06</v>
      </c>
      <c r="AL32" s="3">
        <f t="shared" si="59"/>
        <v>0.06</v>
      </c>
      <c r="AM32" s="3">
        <f t="shared" si="59"/>
        <v>0.06</v>
      </c>
      <c r="AN32" s="3">
        <f t="shared" ref="AN32:AN62" si="68">AN12*ROUNDUP(INT($AE32/10)/2,0)/ROUNDUP(INT($AE12/10)/2,0)</f>
        <v>0.01</v>
      </c>
      <c r="AO32" s="3">
        <f t="shared" si="65"/>
        <v>0.01</v>
      </c>
      <c r="AP32" s="3">
        <f t="shared" si="5"/>
        <v>360</v>
      </c>
      <c r="AQ32" s="3">
        <f t="shared" si="6"/>
        <v>9000</v>
      </c>
      <c r="AR32" s="3">
        <f t="shared" si="7"/>
        <v>180</v>
      </c>
      <c r="AS32" s="3">
        <f t="shared" si="8"/>
        <v>180</v>
      </c>
      <c r="AT32" s="3">
        <f t="shared" si="29"/>
        <v>0.09</v>
      </c>
      <c r="AU32" s="3">
        <f t="shared" si="30"/>
        <v>0.09</v>
      </c>
      <c r="AV32" s="3">
        <f t="shared" si="31"/>
        <v>0.09</v>
      </c>
      <c r="AW32" s="3">
        <f t="shared" si="32"/>
        <v>0.09</v>
      </c>
      <c r="AX32" s="3">
        <f t="shared" si="33"/>
        <v>1.4999999999999999E-2</v>
      </c>
      <c r="AY32" s="3">
        <f t="shared" si="60"/>
        <v>1.4999999999999999E-2</v>
      </c>
      <c r="AZ32" s="3">
        <f t="shared" si="9"/>
        <v>480</v>
      </c>
      <c r="BA32" s="3">
        <f t="shared" si="10"/>
        <v>12000</v>
      </c>
      <c r="BB32" s="3">
        <f t="shared" si="11"/>
        <v>240</v>
      </c>
      <c r="BC32" s="3">
        <f t="shared" si="12"/>
        <v>240</v>
      </c>
      <c r="BD32" s="3">
        <f t="shared" si="34"/>
        <v>0.12</v>
      </c>
      <c r="BE32" s="3">
        <f t="shared" si="35"/>
        <v>0.12</v>
      </c>
      <c r="BF32" s="3">
        <f t="shared" si="36"/>
        <v>0.12</v>
      </c>
      <c r="BG32" s="3">
        <f t="shared" si="37"/>
        <v>0.12</v>
      </c>
      <c r="BH32" s="3">
        <f t="shared" si="38"/>
        <v>0.02</v>
      </c>
      <c r="BI32" s="3">
        <f t="shared" si="61"/>
        <v>0.02</v>
      </c>
      <c r="BJ32" s="3">
        <f t="shared" si="13"/>
        <v>600</v>
      </c>
      <c r="BK32" s="3">
        <f t="shared" si="14"/>
        <v>15000</v>
      </c>
      <c r="BL32" s="3">
        <f t="shared" si="15"/>
        <v>300</v>
      </c>
      <c r="BM32" s="3">
        <f t="shared" si="16"/>
        <v>300</v>
      </c>
      <c r="BN32" s="3">
        <f t="shared" si="39"/>
        <v>0.15</v>
      </c>
      <c r="BO32" s="3">
        <f t="shared" si="40"/>
        <v>0.15</v>
      </c>
      <c r="BP32" s="3">
        <f t="shared" si="41"/>
        <v>0.15</v>
      </c>
      <c r="BQ32" s="3">
        <f t="shared" si="42"/>
        <v>0.15</v>
      </c>
      <c r="BR32" s="3">
        <f t="shared" si="43"/>
        <v>2.5000000000000001E-2</v>
      </c>
      <c r="BS32" s="3">
        <f t="shared" si="62"/>
        <v>2.5000000000000001E-2</v>
      </c>
      <c r="BT32" s="3">
        <f t="shared" si="17"/>
        <v>960</v>
      </c>
      <c r="BU32" s="3">
        <f t="shared" si="18"/>
        <v>24000</v>
      </c>
      <c r="BV32" s="3">
        <f t="shared" si="19"/>
        <v>480</v>
      </c>
      <c r="BW32" s="3">
        <f t="shared" si="20"/>
        <v>480</v>
      </c>
      <c r="BX32" s="3">
        <f t="shared" si="44"/>
        <v>0.24</v>
      </c>
      <c r="BY32" s="3">
        <f t="shared" si="45"/>
        <v>0.24</v>
      </c>
      <c r="BZ32" s="3">
        <f t="shared" si="46"/>
        <v>0.24</v>
      </c>
      <c r="CA32" s="3">
        <f t="shared" si="47"/>
        <v>0.24</v>
      </c>
      <c r="CB32" s="3">
        <f t="shared" si="48"/>
        <v>0.04</v>
      </c>
      <c r="CC32" s="3">
        <f t="shared" si="63"/>
        <v>0.04</v>
      </c>
      <c r="CD32" s="3">
        <f t="shared" si="21"/>
        <v>1440</v>
      </c>
      <c r="CE32" s="3">
        <f t="shared" si="22"/>
        <v>36000</v>
      </c>
      <c r="CF32" s="3">
        <f t="shared" si="23"/>
        <v>720</v>
      </c>
      <c r="CG32" s="3">
        <f t="shared" si="24"/>
        <v>720</v>
      </c>
      <c r="CH32" s="3">
        <f t="shared" si="49"/>
        <v>0.36</v>
      </c>
      <c r="CI32" s="3">
        <f t="shared" si="50"/>
        <v>0.36</v>
      </c>
      <c r="CJ32" s="3">
        <f t="shared" si="51"/>
        <v>0.36</v>
      </c>
      <c r="CK32" s="3">
        <f t="shared" si="52"/>
        <v>0.36</v>
      </c>
      <c r="CL32" s="3">
        <f t="shared" si="53"/>
        <v>0.06</v>
      </c>
      <c r="CM32" s="3">
        <f t="shared" si="64"/>
        <v>0.06</v>
      </c>
    </row>
    <row r="33" spans="1:91" x14ac:dyDescent="0.2">
      <c r="B33">
        <f t="shared" si="66"/>
        <v>4</v>
      </c>
      <c r="C33" t="str">
        <f t="shared" si="67"/>
        <v>头饰</v>
      </c>
      <c r="D33">
        <f t="shared" si="58"/>
        <v>50</v>
      </c>
      <c r="E33">
        <f t="shared" si="58"/>
        <v>2500</v>
      </c>
      <c r="F33">
        <f t="shared" si="58"/>
        <v>0</v>
      </c>
      <c r="G33">
        <f t="shared" si="58"/>
        <v>0</v>
      </c>
      <c r="Q33" t="s">
        <v>415</v>
      </c>
      <c r="R33">
        <v>1</v>
      </c>
      <c r="S33" s="3">
        <v>31</v>
      </c>
      <c r="T33" s="3">
        <f t="array" ref="T33">INDEX($AF$3:$CM$62,MATCH($S33,$AE$3:$AE$62,0),MATCH(T$1&amp;$R33,$AF$1:$CM$1&amp;$AF$2:$CM$2,0))*VLOOKUP($Q33,$C$17:$M$20,COUNTBLANK($D$15:D$15)+1,FALSE)</f>
        <v>62</v>
      </c>
      <c r="U33" s="3">
        <f t="array" ref="U33">INDEX($AF$3:$CM$62,MATCH($S33,$AE$3:$AE$62,0),MATCH(U$1&amp;$R33,$AF$1:$CM$1&amp;$AF$2:$CM$2,0))*VLOOKUP($Q33,$C$17:$M$20,COUNTBLANK($D$15:E$15)+1,FALSE)</f>
        <v>3100</v>
      </c>
      <c r="V33" s="3">
        <f t="array" ref="V33">INDEX($AF$3:$CM$62,MATCH($S33,$AE$3:$AE$62,0),MATCH(V$1&amp;$R33,$AF$1:$CM$1&amp;$AF$2:$CM$2,0))*VLOOKUP($Q33,$C$17:$M$20,COUNTBLANK($D$15:F$15)+1,FALSE)</f>
        <v>0</v>
      </c>
      <c r="W33" s="3">
        <f t="array" ref="W33">INDEX($AF$3:$CM$62,MATCH($S33,$AE$3:$AE$62,0),MATCH(W$1&amp;$R33,$AF$1:$CM$1&amp;$AF$2:$CM$2,0))*VLOOKUP($Q33,$C$17:$M$20,COUNTBLANK($D$15:G$15)+1,FALSE)</f>
        <v>0</v>
      </c>
      <c r="X33" s="3">
        <f t="array" ref="X33">INDEX($AF$3:$CM$62,MATCH($S33,$AE$3:$AE$62,0),MATCH(X$1&amp;$R33,$AF$1:$CM$1&amp;$AF$2:$CM$2,0))*VLOOKUP($Q33,$C$17:$M$20,COUNTBLANK($D$15:H$15)+1,FALSE)</f>
        <v>0.06</v>
      </c>
      <c r="Y33" s="3">
        <f t="array" ref="Y33">INDEX($AF$3:$CM$62,MATCH($S33,$AE$3:$AE$62,0),MATCH(Y$1&amp;$R33,$AF$1:$CM$1&amp;$AF$2:$CM$2,0))*VLOOKUP($Q33,$C$17:$M$20,COUNTBLANK($D$15:I$15)+1,FALSE)</f>
        <v>0</v>
      </c>
      <c r="Z33" s="3">
        <f t="array" ref="Z33">INDEX($AF$3:$CM$62,MATCH($S33,$AE$3:$AE$62,0),MATCH(Z$1&amp;$R33,$AF$1:$CM$1&amp;$AF$2:$CM$2,0))*VLOOKUP($Q33,$C$17:$M$20,COUNTBLANK($D$15:J$15)+1,FALSE)</f>
        <v>0</v>
      </c>
      <c r="AA33" s="3">
        <f t="array" ref="AA33">INDEX($AF$3:$CM$62,MATCH($S33,$AE$3:$AE$62,0),MATCH(AA$1&amp;$R33,$AF$1:$CM$1&amp;$AF$2:$CM$2,0))*VLOOKUP($Q33,$C$17:$M$20,COUNTBLANK($D$15:K$15)+1,FALSE)</f>
        <v>0</v>
      </c>
      <c r="AB33" s="3">
        <f t="array" ref="AB33">INDEX($AF$3:$CM$62,MATCH($S33,$AE$3:$AE$62,0),MATCH(AB$1&amp;$R33,$AF$1:$CM$1&amp;$AF$2:$CM$2,0))*VLOOKUP($Q33,$C$17:$M$20,COUNTBLANK($D$15:L$15)+1,FALSE)</f>
        <v>0</v>
      </c>
      <c r="AC33" s="3">
        <f t="array" ref="AC33">INDEX($AF$3:$CM$62,MATCH($S33,$AE$3:$AE$62,0),MATCH(AC$1&amp;$R33,$AF$1:$CM$1&amp;$AF$2:$CM$2,0))*VLOOKUP($Q33,$C$17:$M$20,COUNTBLANK($D$15:M$15)+1,FALSE)</f>
        <v>0</v>
      </c>
      <c r="AE33" s="3">
        <v>31</v>
      </c>
      <c r="AF33" s="3">
        <f t="shared" si="25"/>
        <v>248</v>
      </c>
      <c r="AG33" s="3">
        <f t="shared" si="26"/>
        <v>6200</v>
      </c>
      <c r="AH33" s="3">
        <f t="shared" si="27"/>
        <v>124</v>
      </c>
      <c r="AI33" s="3">
        <f t="shared" si="28"/>
        <v>124</v>
      </c>
      <c r="AJ33" s="3">
        <f t="shared" si="59"/>
        <v>0.06</v>
      </c>
      <c r="AK33" s="3">
        <f t="shared" si="59"/>
        <v>0.06</v>
      </c>
      <c r="AL33" s="3">
        <f t="shared" si="59"/>
        <v>0.06</v>
      </c>
      <c r="AM33" s="3">
        <f t="shared" si="59"/>
        <v>0.06</v>
      </c>
      <c r="AN33" s="3">
        <f t="shared" si="68"/>
        <v>0.01</v>
      </c>
      <c r="AO33" s="3">
        <f t="shared" si="65"/>
        <v>0.01</v>
      </c>
      <c r="AP33" s="3">
        <f t="shared" si="5"/>
        <v>372</v>
      </c>
      <c r="AQ33" s="3">
        <f t="shared" si="6"/>
        <v>9300</v>
      </c>
      <c r="AR33" s="3">
        <f t="shared" si="7"/>
        <v>186</v>
      </c>
      <c r="AS33" s="3">
        <f t="shared" si="8"/>
        <v>186</v>
      </c>
      <c r="AT33" s="3">
        <f t="shared" si="29"/>
        <v>0.09</v>
      </c>
      <c r="AU33" s="3">
        <f t="shared" si="30"/>
        <v>0.09</v>
      </c>
      <c r="AV33" s="3">
        <f t="shared" si="31"/>
        <v>0.09</v>
      </c>
      <c r="AW33" s="3">
        <f t="shared" si="32"/>
        <v>0.09</v>
      </c>
      <c r="AX33" s="3">
        <f t="shared" si="33"/>
        <v>1.4999999999999999E-2</v>
      </c>
      <c r="AY33" s="3">
        <f t="shared" si="60"/>
        <v>1.4999999999999999E-2</v>
      </c>
      <c r="AZ33" s="3">
        <f t="shared" si="9"/>
        <v>496</v>
      </c>
      <c r="BA33" s="3">
        <f t="shared" si="10"/>
        <v>12400</v>
      </c>
      <c r="BB33" s="3">
        <f t="shared" si="11"/>
        <v>248</v>
      </c>
      <c r="BC33" s="3">
        <f t="shared" si="12"/>
        <v>248</v>
      </c>
      <c r="BD33" s="3">
        <f t="shared" si="34"/>
        <v>0.12</v>
      </c>
      <c r="BE33" s="3">
        <f t="shared" si="35"/>
        <v>0.12</v>
      </c>
      <c r="BF33" s="3">
        <f t="shared" si="36"/>
        <v>0.12</v>
      </c>
      <c r="BG33" s="3">
        <f t="shared" si="37"/>
        <v>0.12</v>
      </c>
      <c r="BH33" s="3">
        <f t="shared" si="38"/>
        <v>0.02</v>
      </c>
      <c r="BI33" s="3">
        <f t="shared" si="61"/>
        <v>0.02</v>
      </c>
      <c r="BJ33" s="3">
        <f t="shared" si="13"/>
        <v>620</v>
      </c>
      <c r="BK33" s="3">
        <f t="shared" si="14"/>
        <v>15500</v>
      </c>
      <c r="BL33" s="3">
        <f t="shared" si="15"/>
        <v>310</v>
      </c>
      <c r="BM33" s="3">
        <f t="shared" si="16"/>
        <v>310</v>
      </c>
      <c r="BN33" s="3">
        <f t="shared" si="39"/>
        <v>0.15</v>
      </c>
      <c r="BO33" s="3">
        <f t="shared" si="40"/>
        <v>0.15</v>
      </c>
      <c r="BP33" s="3">
        <f t="shared" si="41"/>
        <v>0.15</v>
      </c>
      <c r="BQ33" s="3">
        <f t="shared" si="42"/>
        <v>0.15</v>
      </c>
      <c r="BR33" s="3">
        <f t="shared" si="43"/>
        <v>2.5000000000000001E-2</v>
      </c>
      <c r="BS33" s="3">
        <f t="shared" si="62"/>
        <v>2.5000000000000001E-2</v>
      </c>
      <c r="BT33" s="3">
        <f t="shared" si="17"/>
        <v>992</v>
      </c>
      <c r="BU33" s="3">
        <f t="shared" si="18"/>
        <v>24800</v>
      </c>
      <c r="BV33" s="3">
        <f t="shared" si="19"/>
        <v>496</v>
      </c>
      <c r="BW33" s="3">
        <f t="shared" si="20"/>
        <v>496</v>
      </c>
      <c r="BX33" s="3">
        <f t="shared" si="44"/>
        <v>0.24</v>
      </c>
      <c r="BY33" s="3">
        <f t="shared" si="45"/>
        <v>0.24</v>
      </c>
      <c r="BZ33" s="3">
        <f t="shared" si="46"/>
        <v>0.24</v>
      </c>
      <c r="CA33" s="3">
        <f t="shared" si="47"/>
        <v>0.24</v>
      </c>
      <c r="CB33" s="3">
        <f t="shared" si="48"/>
        <v>0.04</v>
      </c>
      <c r="CC33" s="3">
        <f t="shared" si="63"/>
        <v>0.04</v>
      </c>
      <c r="CD33" s="3">
        <f t="shared" si="21"/>
        <v>1488</v>
      </c>
      <c r="CE33" s="3">
        <f t="shared" si="22"/>
        <v>37200</v>
      </c>
      <c r="CF33" s="3">
        <f t="shared" si="23"/>
        <v>744</v>
      </c>
      <c r="CG33" s="3">
        <f t="shared" si="24"/>
        <v>744</v>
      </c>
      <c r="CH33" s="3">
        <f t="shared" si="49"/>
        <v>0.36</v>
      </c>
      <c r="CI33" s="3">
        <f t="shared" si="50"/>
        <v>0.36</v>
      </c>
      <c r="CJ33" s="3">
        <f t="shared" si="51"/>
        <v>0.36</v>
      </c>
      <c r="CK33" s="3">
        <f t="shared" si="52"/>
        <v>0.36</v>
      </c>
      <c r="CL33" s="3">
        <f t="shared" si="53"/>
        <v>0.06</v>
      </c>
      <c r="CM33" s="3">
        <f t="shared" si="64"/>
        <v>0.06</v>
      </c>
    </row>
    <row r="34" spans="1:91" x14ac:dyDescent="0.2">
      <c r="B34">
        <f t="shared" si="66"/>
        <v>4</v>
      </c>
      <c r="C34" t="str">
        <f t="shared" si="67"/>
        <v>护甲</v>
      </c>
      <c r="D34">
        <f t="shared" si="58"/>
        <v>50</v>
      </c>
      <c r="E34">
        <f t="shared" si="58"/>
        <v>2500</v>
      </c>
      <c r="F34">
        <f t="shared" si="58"/>
        <v>0</v>
      </c>
      <c r="G34">
        <f t="shared" si="58"/>
        <v>0</v>
      </c>
      <c r="Q34" t="s">
        <v>415</v>
      </c>
      <c r="R34">
        <v>1</v>
      </c>
      <c r="S34" s="3">
        <v>32</v>
      </c>
      <c r="T34" s="3">
        <f t="array" ref="T34">INDEX($AF$3:$CM$62,MATCH($S34,$AE$3:$AE$62,0),MATCH(T$1&amp;$R34,$AF$1:$CM$1&amp;$AF$2:$CM$2,0))*VLOOKUP($Q34,$C$17:$M$20,COUNTBLANK($D$15:D$15)+1,FALSE)</f>
        <v>64</v>
      </c>
      <c r="U34" s="3">
        <f t="array" ref="U34">INDEX($AF$3:$CM$62,MATCH($S34,$AE$3:$AE$62,0),MATCH(U$1&amp;$R34,$AF$1:$CM$1&amp;$AF$2:$CM$2,0))*VLOOKUP($Q34,$C$17:$M$20,COUNTBLANK($D$15:E$15)+1,FALSE)</f>
        <v>3200</v>
      </c>
      <c r="V34" s="3">
        <f t="array" ref="V34">INDEX($AF$3:$CM$62,MATCH($S34,$AE$3:$AE$62,0),MATCH(V$1&amp;$R34,$AF$1:$CM$1&amp;$AF$2:$CM$2,0))*VLOOKUP($Q34,$C$17:$M$20,COUNTBLANK($D$15:F$15)+1,FALSE)</f>
        <v>0</v>
      </c>
      <c r="W34" s="3">
        <f t="array" ref="W34">INDEX($AF$3:$CM$62,MATCH($S34,$AE$3:$AE$62,0),MATCH(W$1&amp;$R34,$AF$1:$CM$1&amp;$AF$2:$CM$2,0))*VLOOKUP($Q34,$C$17:$M$20,COUNTBLANK($D$15:G$15)+1,FALSE)</f>
        <v>0</v>
      </c>
      <c r="X34" s="3">
        <f t="array" ref="X34">INDEX($AF$3:$CM$62,MATCH($S34,$AE$3:$AE$62,0),MATCH(X$1&amp;$R34,$AF$1:$CM$1&amp;$AF$2:$CM$2,0))*VLOOKUP($Q34,$C$17:$M$20,COUNTBLANK($D$15:H$15)+1,FALSE)</f>
        <v>0.06</v>
      </c>
      <c r="Y34" s="3">
        <f t="array" ref="Y34">INDEX($AF$3:$CM$62,MATCH($S34,$AE$3:$AE$62,0),MATCH(Y$1&amp;$R34,$AF$1:$CM$1&amp;$AF$2:$CM$2,0))*VLOOKUP($Q34,$C$17:$M$20,COUNTBLANK($D$15:I$15)+1,FALSE)</f>
        <v>0</v>
      </c>
      <c r="Z34" s="3">
        <f t="array" ref="Z34">INDEX($AF$3:$CM$62,MATCH($S34,$AE$3:$AE$62,0),MATCH(Z$1&amp;$R34,$AF$1:$CM$1&amp;$AF$2:$CM$2,0))*VLOOKUP($Q34,$C$17:$M$20,COUNTBLANK($D$15:J$15)+1,FALSE)</f>
        <v>0</v>
      </c>
      <c r="AA34" s="3">
        <f t="array" ref="AA34">INDEX($AF$3:$CM$62,MATCH($S34,$AE$3:$AE$62,0),MATCH(AA$1&amp;$R34,$AF$1:$CM$1&amp;$AF$2:$CM$2,0))*VLOOKUP($Q34,$C$17:$M$20,COUNTBLANK($D$15:K$15)+1,FALSE)</f>
        <v>0</v>
      </c>
      <c r="AB34" s="3">
        <f t="array" ref="AB34">INDEX($AF$3:$CM$62,MATCH($S34,$AE$3:$AE$62,0),MATCH(AB$1&amp;$R34,$AF$1:$CM$1&amp;$AF$2:$CM$2,0))*VLOOKUP($Q34,$C$17:$M$20,COUNTBLANK($D$15:L$15)+1,FALSE)</f>
        <v>0</v>
      </c>
      <c r="AC34" s="3">
        <f t="array" ref="AC34">INDEX($AF$3:$CM$62,MATCH($S34,$AE$3:$AE$62,0),MATCH(AC$1&amp;$R34,$AF$1:$CM$1&amp;$AF$2:$CM$2,0))*VLOOKUP($Q34,$C$17:$M$20,COUNTBLANK($D$15:M$15)+1,FALSE)</f>
        <v>0</v>
      </c>
      <c r="AE34" s="3">
        <v>32</v>
      </c>
      <c r="AF34" s="3">
        <f t="shared" si="25"/>
        <v>256</v>
      </c>
      <c r="AG34" s="3">
        <f t="shared" si="26"/>
        <v>6400</v>
      </c>
      <c r="AH34" s="3">
        <f t="shared" si="27"/>
        <v>128</v>
      </c>
      <c r="AI34" s="3">
        <f t="shared" si="28"/>
        <v>128</v>
      </c>
      <c r="AJ34" s="3">
        <f t="shared" si="59"/>
        <v>0.06</v>
      </c>
      <c r="AK34" s="3">
        <f t="shared" si="59"/>
        <v>0.06</v>
      </c>
      <c r="AL34" s="3">
        <f t="shared" si="59"/>
        <v>0.06</v>
      </c>
      <c r="AM34" s="3">
        <f t="shared" si="59"/>
        <v>0.06</v>
      </c>
      <c r="AN34" s="3">
        <f t="shared" si="68"/>
        <v>0.01</v>
      </c>
      <c r="AO34" s="3">
        <f t="shared" si="65"/>
        <v>0.01</v>
      </c>
      <c r="AP34" s="3">
        <f t="shared" si="5"/>
        <v>384</v>
      </c>
      <c r="AQ34" s="3">
        <f t="shared" si="6"/>
        <v>9600</v>
      </c>
      <c r="AR34" s="3">
        <f t="shared" si="7"/>
        <v>192</v>
      </c>
      <c r="AS34" s="3">
        <f t="shared" si="8"/>
        <v>192</v>
      </c>
      <c r="AT34" s="3">
        <f t="shared" si="29"/>
        <v>0.09</v>
      </c>
      <c r="AU34" s="3">
        <f t="shared" si="30"/>
        <v>0.09</v>
      </c>
      <c r="AV34" s="3">
        <f t="shared" si="31"/>
        <v>0.09</v>
      </c>
      <c r="AW34" s="3">
        <f t="shared" si="32"/>
        <v>0.09</v>
      </c>
      <c r="AX34" s="3">
        <f t="shared" si="33"/>
        <v>1.4999999999999999E-2</v>
      </c>
      <c r="AY34" s="3">
        <f t="shared" si="60"/>
        <v>1.4999999999999999E-2</v>
      </c>
      <c r="AZ34" s="3">
        <f t="shared" si="9"/>
        <v>512</v>
      </c>
      <c r="BA34" s="3">
        <f t="shared" si="10"/>
        <v>12800</v>
      </c>
      <c r="BB34" s="3">
        <f t="shared" si="11"/>
        <v>256</v>
      </c>
      <c r="BC34" s="3">
        <f t="shared" si="12"/>
        <v>256</v>
      </c>
      <c r="BD34" s="3">
        <f t="shared" si="34"/>
        <v>0.12</v>
      </c>
      <c r="BE34" s="3">
        <f t="shared" si="35"/>
        <v>0.12</v>
      </c>
      <c r="BF34" s="3">
        <f t="shared" si="36"/>
        <v>0.12</v>
      </c>
      <c r="BG34" s="3">
        <f t="shared" si="37"/>
        <v>0.12</v>
      </c>
      <c r="BH34" s="3">
        <f t="shared" si="38"/>
        <v>0.02</v>
      </c>
      <c r="BI34" s="3">
        <f t="shared" si="61"/>
        <v>0.02</v>
      </c>
      <c r="BJ34" s="3">
        <f t="shared" si="13"/>
        <v>640</v>
      </c>
      <c r="BK34" s="3">
        <f t="shared" si="14"/>
        <v>16000</v>
      </c>
      <c r="BL34" s="3">
        <f t="shared" si="15"/>
        <v>320</v>
      </c>
      <c r="BM34" s="3">
        <f t="shared" si="16"/>
        <v>320</v>
      </c>
      <c r="BN34" s="3">
        <f t="shared" si="39"/>
        <v>0.15</v>
      </c>
      <c r="BO34" s="3">
        <f t="shared" si="40"/>
        <v>0.15</v>
      </c>
      <c r="BP34" s="3">
        <f t="shared" si="41"/>
        <v>0.15</v>
      </c>
      <c r="BQ34" s="3">
        <f t="shared" si="42"/>
        <v>0.15</v>
      </c>
      <c r="BR34" s="3">
        <f t="shared" si="43"/>
        <v>2.5000000000000001E-2</v>
      </c>
      <c r="BS34" s="3">
        <f t="shared" si="62"/>
        <v>2.5000000000000001E-2</v>
      </c>
      <c r="BT34" s="3">
        <f t="shared" si="17"/>
        <v>1024</v>
      </c>
      <c r="BU34" s="3">
        <f t="shared" si="18"/>
        <v>25600</v>
      </c>
      <c r="BV34" s="3">
        <f t="shared" si="19"/>
        <v>512</v>
      </c>
      <c r="BW34" s="3">
        <f t="shared" si="20"/>
        <v>512</v>
      </c>
      <c r="BX34" s="3">
        <f t="shared" si="44"/>
        <v>0.24</v>
      </c>
      <c r="BY34" s="3">
        <f t="shared" si="45"/>
        <v>0.24</v>
      </c>
      <c r="BZ34" s="3">
        <f t="shared" si="46"/>
        <v>0.24</v>
      </c>
      <c r="CA34" s="3">
        <f t="shared" si="47"/>
        <v>0.24</v>
      </c>
      <c r="CB34" s="3">
        <f t="shared" si="48"/>
        <v>0.04</v>
      </c>
      <c r="CC34" s="3">
        <f t="shared" si="63"/>
        <v>0.04</v>
      </c>
      <c r="CD34" s="3">
        <f t="shared" si="21"/>
        <v>1536</v>
      </c>
      <c r="CE34" s="3">
        <f t="shared" si="22"/>
        <v>38400</v>
      </c>
      <c r="CF34" s="3">
        <f t="shared" si="23"/>
        <v>768</v>
      </c>
      <c r="CG34" s="3">
        <f t="shared" si="24"/>
        <v>768</v>
      </c>
      <c r="CH34" s="3">
        <f t="shared" si="49"/>
        <v>0.36</v>
      </c>
      <c r="CI34" s="3">
        <f t="shared" si="50"/>
        <v>0.36</v>
      </c>
      <c r="CJ34" s="3">
        <f t="shared" si="51"/>
        <v>0.36</v>
      </c>
      <c r="CK34" s="3">
        <f t="shared" si="52"/>
        <v>0.36</v>
      </c>
      <c r="CL34" s="3">
        <f t="shared" si="53"/>
        <v>0.06</v>
      </c>
      <c r="CM34" s="3">
        <f t="shared" si="64"/>
        <v>0.06</v>
      </c>
    </row>
    <row r="35" spans="1:91" x14ac:dyDescent="0.2">
      <c r="B35">
        <f t="shared" si="66"/>
        <v>4</v>
      </c>
      <c r="C35" t="str">
        <f t="shared" si="67"/>
        <v>手臂</v>
      </c>
      <c r="D35">
        <f t="shared" si="58"/>
        <v>50</v>
      </c>
      <c r="E35">
        <f t="shared" si="58"/>
        <v>0</v>
      </c>
      <c r="F35">
        <f t="shared" si="58"/>
        <v>100</v>
      </c>
      <c r="G35">
        <f t="shared" si="58"/>
        <v>0</v>
      </c>
      <c r="Q35" t="s">
        <v>415</v>
      </c>
      <c r="R35">
        <v>1</v>
      </c>
      <c r="S35" s="3">
        <v>33</v>
      </c>
      <c r="T35" s="3">
        <f t="array" ref="T35">INDEX($AF$3:$CM$62,MATCH($S35,$AE$3:$AE$62,0),MATCH(T$1&amp;$R35,$AF$1:$CM$1&amp;$AF$2:$CM$2,0))*VLOOKUP($Q35,$C$17:$M$20,COUNTBLANK($D$15:D$15)+1,FALSE)</f>
        <v>66</v>
      </c>
      <c r="U35" s="3">
        <f t="array" ref="U35">INDEX($AF$3:$CM$62,MATCH($S35,$AE$3:$AE$62,0),MATCH(U$1&amp;$R35,$AF$1:$CM$1&amp;$AF$2:$CM$2,0))*VLOOKUP($Q35,$C$17:$M$20,COUNTBLANK($D$15:E$15)+1,FALSE)</f>
        <v>3300</v>
      </c>
      <c r="V35" s="3">
        <f t="array" ref="V35">INDEX($AF$3:$CM$62,MATCH($S35,$AE$3:$AE$62,0),MATCH(V$1&amp;$R35,$AF$1:$CM$1&amp;$AF$2:$CM$2,0))*VLOOKUP($Q35,$C$17:$M$20,COUNTBLANK($D$15:F$15)+1,FALSE)</f>
        <v>0</v>
      </c>
      <c r="W35" s="3">
        <f t="array" ref="W35">INDEX($AF$3:$CM$62,MATCH($S35,$AE$3:$AE$62,0),MATCH(W$1&amp;$R35,$AF$1:$CM$1&amp;$AF$2:$CM$2,0))*VLOOKUP($Q35,$C$17:$M$20,COUNTBLANK($D$15:G$15)+1,FALSE)</f>
        <v>0</v>
      </c>
      <c r="X35" s="3">
        <f t="array" ref="X35">INDEX($AF$3:$CM$62,MATCH($S35,$AE$3:$AE$62,0),MATCH(X$1&amp;$R35,$AF$1:$CM$1&amp;$AF$2:$CM$2,0))*VLOOKUP($Q35,$C$17:$M$20,COUNTBLANK($D$15:H$15)+1,FALSE)</f>
        <v>0.06</v>
      </c>
      <c r="Y35" s="3">
        <f t="array" ref="Y35">INDEX($AF$3:$CM$62,MATCH($S35,$AE$3:$AE$62,0),MATCH(Y$1&amp;$R35,$AF$1:$CM$1&amp;$AF$2:$CM$2,0))*VLOOKUP($Q35,$C$17:$M$20,COUNTBLANK($D$15:I$15)+1,FALSE)</f>
        <v>0</v>
      </c>
      <c r="Z35" s="3">
        <f t="array" ref="Z35">INDEX($AF$3:$CM$62,MATCH($S35,$AE$3:$AE$62,0),MATCH(Z$1&amp;$R35,$AF$1:$CM$1&amp;$AF$2:$CM$2,0))*VLOOKUP($Q35,$C$17:$M$20,COUNTBLANK($D$15:J$15)+1,FALSE)</f>
        <v>0</v>
      </c>
      <c r="AA35" s="3">
        <f t="array" ref="AA35">INDEX($AF$3:$CM$62,MATCH($S35,$AE$3:$AE$62,0),MATCH(AA$1&amp;$R35,$AF$1:$CM$1&amp;$AF$2:$CM$2,0))*VLOOKUP($Q35,$C$17:$M$20,COUNTBLANK($D$15:K$15)+1,FALSE)</f>
        <v>0</v>
      </c>
      <c r="AB35" s="3">
        <f t="array" ref="AB35">INDEX($AF$3:$CM$62,MATCH($S35,$AE$3:$AE$62,0),MATCH(AB$1&amp;$R35,$AF$1:$CM$1&amp;$AF$2:$CM$2,0))*VLOOKUP($Q35,$C$17:$M$20,COUNTBLANK($D$15:L$15)+1,FALSE)</f>
        <v>0</v>
      </c>
      <c r="AC35" s="3">
        <f t="array" ref="AC35">INDEX($AF$3:$CM$62,MATCH($S35,$AE$3:$AE$62,0),MATCH(AC$1&amp;$R35,$AF$1:$CM$1&amp;$AF$2:$CM$2,0))*VLOOKUP($Q35,$C$17:$M$20,COUNTBLANK($D$15:M$15)+1,FALSE)</f>
        <v>0</v>
      </c>
      <c r="AE35" s="3">
        <v>33</v>
      </c>
      <c r="AF35" s="3">
        <f t="shared" si="25"/>
        <v>264</v>
      </c>
      <c r="AG35" s="3">
        <f t="shared" si="26"/>
        <v>6600</v>
      </c>
      <c r="AH35" s="3">
        <f t="shared" si="27"/>
        <v>132</v>
      </c>
      <c r="AI35" s="3">
        <f t="shared" si="28"/>
        <v>132</v>
      </c>
      <c r="AJ35" s="3">
        <f t="shared" si="59"/>
        <v>0.06</v>
      </c>
      <c r="AK35" s="3">
        <f t="shared" si="59"/>
        <v>0.06</v>
      </c>
      <c r="AL35" s="3">
        <f t="shared" si="59"/>
        <v>0.06</v>
      </c>
      <c r="AM35" s="3">
        <f t="shared" si="59"/>
        <v>0.06</v>
      </c>
      <c r="AN35" s="3">
        <f t="shared" si="68"/>
        <v>0.01</v>
      </c>
      <c r="AO35" s="3">
        <f t="shared" si="65"/>
        <v>0.01</v>
      </c>
      <c r="AP35" s="3">
        <f t="shared" ref="AP35:AP62" si="69">AF35*VLOOKUP(AP$2,$B$2:$E$8,3,FALSE)/VLOOKUP(AF$2,$B$2:$E$8,3,FALSE)</f>
        <v>396</v>
      </c>
      <c r="AQ35" s="3">
        <f t="shared" ref="AQ35:AQ62" si="70">AG35*VLOOKUP(AQ$2,$B$2:$E$8,3,FALSE)/VLOOKUP(AG$2,$B$2:$E$8,3,FALSE)</f>
        <v>9900</v>
      </c>
      <c r="AR35" s="3">
        <f t="shared" ref="AR35:AR62" si="71">AH35*VLOOKUP(AR$2,$B$2:$E$8,3,FALSE)/VLOOKUP(AH$2,$B$2:$E$8,3,FALSE)</f>
        <v>198</v>
      </c>
      <c r="AS35" s="3">
        <f t="shared" ref="AS35:AS62" si="72">AI35*VLOOKUP(AS$2,$B$2:$E$8,3,FALSE)/VLOOKUP(AI$2,$B$2:$E$8,3,FALSE)</f>
        <v>198</v>
      </c>
      <c r="AT35" s="3">
        <f t="shared" si="29"/>
        <v>0.09</v>
      </c>
      <c r="AU35" s="3">
        <f t="shared" si="30"/>
        <v>0.09</v>
      </c>
      <c r="AV35" s="3">
        <f t="shared" si="31"/>
        <v>0.09</v>
      </c>
      <c r="AW35" s="3">
        <f t="shared" si="32"/>
        <v>0.09</v>
      </c>
      <c r="AX35" s="3">
        <f t="shared" si="33"/>
        <v>1.4999999999999999E-2</v>
      </c>
      <c r="AY35" s="3">
        <f t="shared" si="60"/>
        <v>1.4999999999999999E-2</v>
      </c>
      <c r="AZ35" s="3">
        <f t="shared" ref="AZ35:AZ62" si="73">AP35*VLOOKUP(AZ$2,$B$2:$E$8,3,FALSE)/VLOOKUP(AP$2,$B$2:$E$8,3,FALSE)</f>
        <v>528</v>
      </c>
      <c r="BA35" s="3">
        <f t="shared" ref="BA35:BA62" si="74">AQ35*VLOOKUP(BA$2,$B$2:$E$8,3,FALSE)/VLOOKUP(AQ$2,$B$2:$E$8,3,FALSE)</f>
        <v>13200</v>
      </c>
      <c r="BB35" s="3">
        <f t="shared" ref="BB35:BB62" si="75">AR35*VLOOKUP(BB$2,$B$2:$E$8,3,FALSE)/VLOOKUP(AR$2,$B$2:$E$8,3,FALSE)</f>
        <v>264</v>
      </c>
      <c r="BC35" s="3">
        <f t="shared" ref="BC35:BC62" si="76">AS35*VLOOKUP(BC$2,$B$2:$E$8,3,FALSE)/VLOOKUP(AS$2,$B$2:$E$8,3,FALSE)</f>
        <v>264</v>
      </c>
      <c r="BD35" s="3">
        <f t="shared" si="34"/>
        <v>0.12</v>
      </c>
      <c r="BE35" s="3">
        <f t="shared" si="35"/>
        <v>0.12</v>
      </c>
      <c r="BF35" s="3">
        <f t="shared" si="36"/>
        <v>0.12</v>
      </c>
      <c r="BG35" s="3">
        <f t="shared" si="37"/>
        <v>0.12</v>
      </c>
      <c r="BH35" s="3">
        <f t="shared" si="38"/>
        <v>0.02</v>
      </c>
      <c r="BI35" s="3">
        <f t="shared" si="61"/>
        <v>0.02</v>
      </c>
      <c r="BJ35" s="3">
        <f t="shared" ref="BJ35:BJ62" si="77">AZ35*VLOOKUP(BJ$2,$B$2:$E$8,3,FALSE)/VLOOKUP(AZ$2,$B$2:$E$8,3,FALSE)</f>
        <v>660</v>
      </c>
      <c r="BK35" s="3">
        <f t="shared" ref="BK35:BK62" si="78">BA35*VLOOKUP(BK$2,$B$2:$E$8,3,FALSE)/VLOOKUP(BA$2,$B$2:$E$8,3,FALSE)</f>
        <v>16500</v>
      </c>
      <c r="BL35" s="3">
        <f t="shared" ref="BL35:BL62" si="79">BB35*VLOOKUP(BL$2,$B$2:$E$8,3,FALSE)/VLOOKUP(BB$2,$B$2:$E$8,3,FALSE)</f>
        <v>330</v>
      </c>
      <c r="BM35" s="3">
        <f t="shared" ref="BM35:BM62" si="80">BC35*VLOOKUP(BM$2,$B$2:$E$8,3,FALSE)/VLOOKUP(BC$2,$B$2:$E$8,3,FALSE)</f>
        <v>330</v>
      </c>
      <c r="BN35" s="3">
        <f t="shared" si="39"/>
        <v>0.15</v>
      </c>
      <c r="BO35" s="3">
        <f t="shared" si="40"/>
        <v>0.15</v>
      </c>
      <c r="BP35" s="3">
        <f t="shared" si="41"/>
        <v>0.15</v>
      </c>
      <c r="BQ35" s="3">
        <f t="shared" si="42"/>
        <v>0.15</v>
      </c>
      <c r="BR35" s="3">
        <f t="shared" si="43"/>
        <v>2.5000000000000001E-2</v>
      </c>
      <c r="BS35" s="3">
        <f t="shared" si="62"/>
        <v>2.5000000000000001E-2</v>
      </c>
      <c r="BT35" s="3">
        <f t="shared" ref="BT35:BT62" si="81">BJ35*VLOOKUP(BT$2,$B$2:$E$8,3,FALSE)/VLOOKUP(BJ$2,$B$2:$E$8,3,FALSE)</f>
        <v>1056</v>
      </c>
      <c r="BU35" s="3">
        <f t="shared" ref="BU35:BU62" si="82">BK35*VLOOKUP(BU$2,$B$2:$E$8,3,FALSE)/VLOOKUP(BK$2,$B$2:$E$8,3,FALSE)</f>
        <v>26400</v>
      </c>
      <c r="BV35" s="3">
        <f t="shared" ref="BV35:BV62" si="83">BL35*VLOOKUP(BV$2,$B$2:$E$8,3,FALSE)/VLOOKUP(BL$2,$B$2:$E$8,3,FALSE)</f>
        <v>528</v>
      </c>
      <c r="BW35" s="3">
        <f t="shared" ref="BW35:BW62" si="84">BM35*VLOOKUP(BW$2,$B$2:$E$8,3,FALSE)/VLOOKUP(BM$2,$B$2:$E$8,3,FALSE)</f>
        <v>528</v>
      </c>
      <c r="BX35" s="3">
        <f t="shared" si="44"/>
        <v>0.24</v>
      </c>
      <c r="BY35" s="3">
        <f t="shared" si="45"/>
        <v>0.24</v>
      </c>
      <c r="BZ35" s="3">
        <f t="shared" si="46"/>
        <v>0.24</v>
      </c>
      <c r="CA35" s="3">
        <f t="shared" si="47"/>
        <v>0.24</v>
      </c>
      <c r="CB35" s="3">
        <f t="shared" si="48"/>
        <v>0.04</v>
      </c>
      <c r="CC35" s="3">
        <f t="shared" si="63"/>
        <v>0.04</v>
      </c>
      <c r="CD35" s="3">
        <f t="shared" ref="CD35:CD62" si="85">BT35*VLOOKUP(CD$2,$B$2:$E$8,3,FALSE)/VLOOKUP(BT$2,$B$2:$E$8,3,FALSE)</f>
        <v>1584</v>
      </c>
      <c r="CE35" s="3">
        <f t="shared" ref="CE35:CE62" si="86">BU35*VLOOKUP(CE$2,$B$2:$E$8,3,FALSE)/VLOOKUP(BU$2,$B$2:$E$8,3,FALSE)</f>
        <v>39600</v>
      </c>
      <c r="CF35" s="3">
        <f t="shared" ref="CF35:CF62" si="87">BV35*VLOOKUP(CF$2,$B$2:$E$8,3,FALSE)/VLOOKUP(BV$2,$B$2:$E$8,3,FALSE)</f>
        <v>792</v>
      </c>
      <c r="CG35" s="3">
        <f t="shared" ref="CG35:CG62" si="88">BW35*VLOOKUP(CG$2,$B$2:$E$8,3,FALSE)/VLOOKUP(BW$2,$B$2:$E$8,3,FALSE)</f>
        <v>792</v>
      </c>
      <c r="CH35" s="3">
        <f t="shared" si="49"/>
        <v>0.36</v>
      </c>
      <c r="CI35" s="3">
        <f t="shared" si="50"/>
        <v>0.36</v>
      </c>
      <c r="CJ35" s="3">
        <f t="shared" si="51"/>
        <v>0.36</v>
      </c>
      <c r="CK35" s="3">
        <f t="shared" si="52"/>
        <v>0.36</v>
      </c>
      <c r="CL35" s="3">
        <f t="shared" si="53"/>
        <v>0.06</v>
      </c>
      <c r="CM35" s="3">
        <f t="shared" si="64"/>
        <v>0.06</v>
      </c>
    </row>
    <row r="36" spans="1:91" x14ac:dyDescent="0.2">
      <c r="B36">
        <f t="shared" si="66"/>
        <v>4</v>
      </c>
      <c r="C36" t="str">
        <f t="shared" si="67"/>
        <v>鞋子</v>
      </c>
      <c r="D36">
        <f t="shared" si="58"/>
        <v>50</v>
      </c>
      <c r="E36">
        <f t="shared" si="58"/>
        <v>0</v>
      </c>
      <c r="F36">
        <f t="shared" si="58"/>
        <v>0</v>
      </c>
      <c r="G36">
        <f t="shared" si="58"/>
        <v>100</v>
      </c>
      <c r="Q36" t="s">
        <v>415</v>
      </c>
      <c r="R36">
        <v>1</v>
      </c>
      <c r="S36" s="3">
        <v>34</v>
      </c>
      <c r="T36" s="3">
        <f t="array" ref="T36">INDEX($AF$3:$CM$62,MATCH($S36,$AE$3:$AE$62,0),MATCH(T$1&amp;$R36,$AF$1:$CM$1&amp;$AF$2:$CM$2,0))*VLOOKUP($Q36,$C$17:$M$20,COUNTBLANK($D$15:D$15)+1,FALSE)</f>
        <v>68</v>
      </c>
      <c r="U36" s="3">
        <f t="array" ref="U36">INDEX($AF$3:$CM$62,MATCH($S36,$AE$3:$AE$62,0),MATCH(U$1&amp;$R36,$AF$1:$CM$1&amp;$AF$2:$CM$2,0))*VLOOKUP($Q36,$C$17:$M$20,COUNTBLANK($D$15:E$15)+1,FALSE)</f>
        <v>3400</v>
      </c>
      <c r="V36" s="3">
        <f t="array" ref="V36">INDEX($AF$3:$CM$62,MATCH($S36,$AE$3:$AE$62,0),MATCH(V$1&amp;$R36,$AF$1:$CM$1&amp;$AF$2:$CM$2,0))*VLOOKUP($Q36,$C$17:$M$20,COUNTBLANK($D$15:F$15)+1,FALSE)</f>
        <v>0</v>
      </c>
      <c r="W36" s="3">
        <f t="array" ref="W36">INDEX($AF$3:$CM$62,MATCH($S36,$AE$3:$AE$62,0),MATCH(W$1&amp;$R36,$AF$1:$CM$1&amp;$AF$2:$CM$2,0))*VLOOKUP($Q36,$C$17:$M$20,COUNTBLANK($D$15:G$15)+1,FALSE)</f>
        <v>0</v>
      </c>
      <c r="X36" s="3">
        <f t="array" ref="X36">INDEX($AF$3:$CM$62,MATCH($S36,$AE$3:$AE$62,0),MATCH(X$1&amp;$R36,$AF$1:$CM$1&amp;$AF$2:$CM$2,0))*VLOOKUP($Q36,$C$17:$M$20,COUNTBLANK($D$15:H$15)+1,FALSE)</f>
        <v>0.06</v>
      </c>
      <c r="Y36" s="3">
        <f t="array" ref="Y36">INDEX($AF$3:$CM$62,MATCH($S36,$AE$3:$AE$62,0),MATCH(Y$1&amp;$R36,$AF$1:$CM$1&amp;$AF$2:$CM$2,0))*VLOOKUP($Q36,$C$17:$M$20,COUNTBLANK($D$15:I$15)+1,FALSE)</f>
        <v>0</v>
      </c>
      <c r="Z36" s="3">
        <f t="array" ref="Z36">INDEX($AF$3:$CM$62,MATCH($S36,$AE$3:$AE$62,0),MATCH(Z$1&amp;$R36,$AF$1:$CM$1&amp;$AF$2:$CM$2,0))*VLOOKUP($Q36,$C$17:$M$20,COUNTBLANK($D$15:J$15)+1,FALSE)</f>
        <v>0</v>
      </c>
      <c r="AA36" s="3">
        <f t="array" ref="AA36">INDEX($AF$3:$CM$62,MATCH($S36,$AE$3:$AE$62,0),MATCH(AA$1&amp;$R36,$AF$1:$CM$1&amp;$AF$2:$CM$2,0))*VLOOKUP($Q36,$C$17:$M$20,COUNTBLANK($D$15:K$15)+1,FALSE)</f>
        <v>0</v>
      </c>
      <c r="AB36" s="3">
        <f t="array" ref="AB36">INDEX($AF$3:$CM$62,MATCH($S36,$AE$3:$AE$62,0),MATCH(AB$1&amp;$R36,$AF$1:$CM$1&amp;$AF$2:$CM$2,0))*VLOOKUP($Q36,$C$17:$M$20,COUNTBLANK($D$15:L$15)+1,FALSE)</f>
        <v>0</v>
      </c>
      <c r="AC36" s="3">
        <f t="array" ref="AC36">INDEX($AF$3:$CM$62,MATCH($S36,$AE$3:$AE$62,0),MATCH(AC$1&amp;$R36,$AF$1:$CM$1&amp;$AF$2:$CM$2,0))*VLOOKUP($Q36,$C$17:$M$20,COUNTBLANK($D$15:M$15)+1,FALSE)</f>
        <v>0</v>
      </c>
      <c r="AE36" s="3">
        <v>34</v>
      </c>
      <c r="AF36" s="3">
        <f t="shared" ref="AF36:AF62" si="89">$AF$3*AE36</f>
        <v>272</v>
      </c>
      <c r="AG36" s="3">
        <f t="shared" ref="AG36:AG62" si="90">$AG$3*AE36</f>
        <v>6800</v>
      </c>
      <c r="AH36" s="3">
        <f t="shared" ref="AH36:AH62" si="91">$AH$3*AE36</f>
        <v>136</v>
      </c>
      <c r="AI36" s="3">
        <f t="shared" ref="AI36:AI62" si="92">$AI$3*AE36</f>
        <v>136</v>
      </c>
      <c r="AJ36" s="3">
        <f t="shared" si="59"/>
        <v>0.06</v>
      </c>
      <c r="AK36" s="3">
        <f t="shared" si="59"/>
        <v>0.06</v>
      </c>
      <c r="AL36" s="3">
        <f t="shared" si="59"/>
        <v>0.06</v>
      </c>
      <c r="AM36" s="3">
        <f t="shared" si="59"/>
        <v>0.06</v>
      </c>
      <c r="AN36" s="3">
        <f t="shared" si="68"/>
        <v>0.01</v>
      </c>
      <c r="AO36" s="3">
        <f t="shared" si="65"/>
        <v>0.01</v>
      </c>
      <c r="AP36" s="3">
        <f t="shared" si="69"/>
        <v>408</v>
      </c>
      <c r="AQ36" s="3">
        <f t="shared" si="70"/>
        <v>10200</v>
      </c>
      <c r="AR36" s="3">
        <f t="shared" si="71"/>
        <v>204</v>
      </c>
      <c r="AS36" s="3">
        <f t="shared" si="72"/>
        <v>204</v>
      </c>
      <c r="AT36" s="3">
        <f t="shared" si="29"/>
        <v>0.09</v>
      </c>
      <c r="AU36" s="3">
        <f t="shared" si="30"/>
        <v>0.09</v>
      </c>
      <c r="AV36" s="3">
        <f t="shared" si="31"/>
        <v>0.09</v>
      </c>
      <c r="AW36" s="3">
        <f t="shared" si="32"/>
        <v>0.09</v>
      </c>
      <c r="AX36" s="3">
        <f t="shared" si="33"/>
        <v>1.4999999999999999E-2</v>
      </c>
      <c r="AY36" s="3">
        <f t="shared" si="60"/>
        <v>1.4999999999999999E-2</v>
      </c>
      <c r="AZ36" s="3">
        <f t="shared" si="73"/>
        <v>544</v>
      </c>
      <c r="BA36" s="3">
        <f t="shared" si="74"/>
        <v>13600</v>
      </c>
      <c r="BB36" s="3">
        <f t="shared" si="75"/>
        <v>272</v>
      </c>
      <c r="BC36" s="3">
        <f t="shared" si="76"/>
        <v>272</v>
      </c>
      <c r="BD36" s="3">
        <f t="shared" si="34"/>
        <v>0.12</v>
      </c>
      <c r="BE36" s="3">
        <f t="shared" si="35"/>
        <v>0.12</v>
      </c>
      <c r="BF36" s="3">
        <f t="shared" si="36"/>
        <v>0.12</v>
      </c>
      <c r="BG36" s="3">
        <f t="shared" si="37"/>
        <v>0.12</v>
      </c>
      <c r="BH36" s="3">
        <f t="shared" si="38"/>
        <v>0.02</v>
      </c>
      <c r="BI36" s="3">
        <f t="shared" si="61"/>
        <v>0.02</v>
      </c>
      <c r="BJ36" s="3">
        <f t="shared" si="77"/>
        <v>680</v>
      </c>
      <c r="BK36" s="3">
        <f t="shared" si="78"/>
        <v>17000</v>
      </c>
      <c r="BL36" s="3">
        <f t="shared" si="79"/>
        <v>340</v>
      </c>
      <c r="BM36" s="3">
        <f t="shared" si="80"/>
        <v>340</v>
      </c>
      <c r="BN36" s="3">
        <f t="shared" si="39"/>
        <v>0.15</v>
      </c>
      <c r="BO36" s="3">
        <f t="shared" si="40"/>
        <v>0.15</v>
      </c>
      <c r="BP36" s="3">
        <f t="shared" si="41"/>
        <v>0.15</v>
      </c>
      <c r="BQ36" s="3">
        <f t="shared" si="42"/>
        <v>0.15</v>
      </c>
      <c r="BR36" s="3">
        <f t="shared" si="43"/>
        <v>2.5000000000000001E-2</v>
      </c>
      <c r="BS36" s="3">
        <f t="shared" si="62"/>
        <v>2.5000000000000001E-2</v>
      </c>
      <c r="BT36" s="3">
        <f t="shared" si="81"/>
        <v>1088</v>
      </c>
      <c r="BU36" s="3">
        <f t="shared" si="82"/>
        <v>27200</v>
      </c>
      <c r="BV36" s="3">
        <f t="shared" si="83"/>
        <v>544</v>
      </c>
      <c r="BW36" s="3">
        <f t="shared" si="84"/>
        <v>544</v>
      </c>
      <c r="BX36" s="3">
        <f t="shared" si="44"/>
        <v>0.24</v>
      </c>
      <c r="BY36" s="3">
        <f t="shared" si="45"/>
        <v>0.24</v>
      </c>
      <c r="BZ36" s="3">
        <f t="shared" si="46"/>
        <v>0.24</v>
      </c>
      <c r="CA36" s="3">
        <f t="shared" si="47"/>
        <v>0.24</v>
      </c>
      <c r="CB36" s="3">
        <f t="shared" si="48"/>
        <v>0.04</v>
      </c>
      <c r="CC36" s="3">
        <f t="shared" si="63"/>
        <v>0.04</v>
      </c>
      <c r="CD36" s="3">
        <f t="shared" si="85"/>
        <v>1632</v>
      </c>
      <c r="CE36" s="3">
        <f t="shared" si="86"/>
        <v>40800</v>
      </c>
      <c r="CF36" s="3">
        <f t="shared" si="87"/>
        <v>816</v>
      </c>
      <c r="CG36" s="3">
        <f t="shared" si="88"/>
        <v>816</v>
      </c>
      <c r="CH36" s="3">
        <f t="shared" si="49"/>
        <v>0.36</v>
      </c>
      <c r="CI36" s="3">
        <f t="shared" si="50"/>
        <v>0.36</v>
      </c>
      <c r="CJ36" s="3">
        <f t="shared" si="51"/>
        <v>0.36</v>
      </c>
      <c r="CK36" s="3">
        <f t="shared" si="52"/>
        <v>0.36</v>
      </c>
      <c r="CL36" s="3">
        <f t="shared" si="53"/>
        <v>0.06</v>
      </c>
      <c r="CM36" s="3">
        <f t="shared" si="64"/>
        <v>0.06</v>
      </c>
    </row>
    <row r="37" spans="1:91" x14ac:dyDescent="0.2">
      <c r="B37">
        <f t="shared" si="66"/>
        <v>5</v>
      </c>
      <c r="C37" t="str">
        <f t="shared" si="67"/>
        <v>头饰</v>
      </c>
      <c r="D37">
        <f t="shared" si="58"/>
        <v>80</v>
      </c>
      <c r="E37">
        <f t="shared" si="58"/>
        <v>4000</v>
      </c>
      <c r="F37">
        <f t="shared" si="58"/>
        <v>0</v>
      </c>
      <c r="G37">
        <f t="shared" si="58"/>
        <v>0</v>
      </c>
      <c r="Q37" t="s">
        <v>415</v>
      </c>
      <c r="R37">
        <v>1</v>
      </c>
      <c r="S37" s="3">
        <v>35</v>
      </c>
      <c r="T37" s="3">
        <f t="array" ref="T37">INDEX($AF$3:$CM$62,MATCH($S37,$AE$3:$AE$62,0),MATCH(T$1&amp;$R37,$AF$1:$CM$1&amp;$AF$2:$CM$2,0))*VLOOKUP($Q37,$C$17:$M$20,COUNTBLANK($D$15:D$15)+1,FALSE)</f>
        <v>70</v>
      </c>
      <c r="U37" s="3">
        <f t="array" ref="U37">INDEX($AF$3:$CM$62,MATCH($S37,$AE$3:$AE$62,0),MATCH(U$1&amp;$R37,$AF$1:$CM$1&amp;$AF$2:$CM$2,0))*VLOOKUP($Q37,$C$17:$M$20,COUNTBLANK($D$15:E$15)+1,FALSE)</f>
        <v>3500</v>
      </c>
      <c r="V37" s="3">
        <f t="array" ref="V37">INDEX($AF$3:$CM$62,MATCH($S37,$AE$3:$AE$62,0),MATCH(V$1&amp;$R37,$AF$1:$CM$1&amp;$AF$2:$CM$2,0))*VLOOKUP($Q37,$C$17:$M$20,COUNTBLANK($D$15:F$15)+1,FALSE)</f>
        <v>0</v>
      </c>
      <c r="W37" s="3">
        <f t="array" ref="W37">INDEX($AF$3:$CM$62,MATCH($S37,$AE$3:$AE$62,0),MATCH(W$1&amp;$R37,$AF$1:$CM$1&amp;$AF$2:$CM$2,0))*VLOOKUP($Q37,$C$17:$M$20,COUNTBLANK($D$15:G$15)+1,FALSE)</f>
        <v>0</v>
      </c>
      <c r="X37" s="3">
        <f t="array" ref="X37">INDEX($AF$3:$CM$62,MATCH($S37,$AE$3:$AE$62,0),MATCH(X$1&amp;$R37,$AF$1:$CM$1&amp;$AF$2:$CM$2,0))*VLOOKUP($Q37,$C$17:$M$20,COUNTBLANK($D$15:H$15)+1,FALSE)</f>
        <v>0.06</v>
      </c>
      <c r="Y37" s="3">
        <f t="array" ref="Y37">INDEX($AF$3:$CM$62,MATCH($S37,$AE$3:$AE$62,0),MATCH(Y$1&amp;$R37,$AF$1:$CM$1&amp;$AF$2:$CM$2,0))*VLOOKUP($Q37,$C$17:$M$20,COUNTBLANK($D$15:I$15)+1,FALSE)</f>
        <v>0</v>
      </c>
      <c r="Z37" s="3">
        <f t="array" ref="Z37">INDEX($AF$3:$CM$62,MATCH($S37,$AE$3:$AE$62,0),MATCH(Z$1&amp;$R37,$AF$1:$CM$1&amp;$AF$2:$CM$2,0))*VLOOKUP($Q37,$C$17:$M$20,COUNTBLANK($D$15:J$15)+1,FALSE)</f>
        <v>0</v>
      </c>
      <c r="AA37" s="3">
        <f t="array" ref="AA37">INDEX($AF$3:$CM$62,MATCH($S37,$AE$3:$AE$62,0),MATCH(AA$1&amp;$R37,$AF$1:$CM$1&amp;$AF$2:$CM$2,0))*VLOOKUP($Q37,$C$17:$M$20,COUNTBLANK($D$15:K$15)+1,FALSE)</f>
        <v>0</v>
      </c>
      <c r="AB37" s="3">
        <f t="array" ref="AB37">INDEX($AF$3:$CM$62,MATCH($S37,$AE$3:$AE$62,0),MATCH(AB$1&amp;$R37,$AF$1:$CM$1&amp;$AF$2:$CM$2,0))*VLOOKUP($Q37,$C$17:$M$20,COUNTBLANK($D$15:L$15)+1,FALSE)</f>
        <v>0</v>
      </c>
      <c r="AC37" s="3">
        <f t="array" ref="AC37">INDEX($AF$3:$CM$62,MATCH($S37,$AE$3:$AE$62,0),MATCH(AC$1&amp;$R37,$AF$1:$CM$1&amp;$AF$2:$CM$2,0))*VLOOKUP($Q37,$C$17:$M$20,COUNTBLANK($D$15:M$15)+1,FALSE)</f>
        <v>0</v>
      </c>
      <c r="AE37" s="3">
        <v>35</v>
      </c>
      <c r="AF37" s="3">
        <f t="shared" si="89"/>
        <v>280</v>
      </c>
      <c r="AG37" s="3">
        <f t="shared" si="90"/>
        <v>7000</v>
      </c>
      <c r="AH37" s="3">
        <f t="shared" si="91"/>
        <v>140</v>
      </c>
      <c r="AI37" s="3">
        <f t="shared" si="92"/>
        <v>140</v>
      </c>
      <c r="AJ37" s="3">
        <f t="shared" si="59"/>
        <v>0.06</v>
      </c>
      <c r="AK37" s="3">
        <f t="shared" si="59"/>
        <v>0.06</v>
      </c>
      <c r="AL37" s="3">
        <f t="shared" si="59"/>
        <v>0.06</v>
      </c>
      <c r="AM37" s="3">
        <f t="shared" si="59"/>
        <v>0.06</v>
      </c>
      <c r="AN37" s="3">
        <f t="shared" si="68"/>
        <v>0.01</v>
      </c>
      <c r="AO37" s="3">
        <f t="shared" si="65"/>
        <v>0.01</v>
      </c>
      <c r="AP37" s="3">
        <f t="shared" si="69"/>
        <v>420</v>
      </c>
      <c r="AQ37" s="3">
        <f t="shared" si="70"/>
        <v>10500</v>
      </c>
      <c r="AR37" s="3">
        <f t="shared" si="71"/>
        <v>210</v>
      </c>
      <c r="AS37" s="3">
        <f t="shared" si="72"/>
        <v>210</v>
      </c>
      <c r="AT37" s="3">
        <f t="shared" si="29"/>
        <v>0.09</v>
      </c>
      <c r="AU37" s="3">
        <f t="shared" si="30"/>
        <v>0.09</v>
      </c>
      <c r="AV37" s="3">
        <f t="shared" si="31"/>
        <v>0.09</v>
      </c>
      <c r="AW37" s="3">
        <f t="shared" si="32"/>
        <v>0.09</v>
      </c>
      <c r="AX37" s="3">
        <f t="shared" si="33"/>
        <v>1.4999999999999999E-2</v>
      </c>
      <c r="AY37" s="3">
        <f t="shared" si="60"/>
        <v>1.4999999999999999E-2</v>
      </c>
      <c r="AZ37" s="3">
        <f t="shared" si="73"/>
        <v>560</v>
      </c>
      <c r="BA37" s="3">
        <f t="shared" si="74"/>
        <v>14000</v>
      </c>
      <c r="BB37" s="3">
        <f t="shared" si="75"/>
        <v>280</v>
      </c>
      <c r="BC37" s="3">
        <f t="shared" si="76"/>
        <v>280</v>
      </c>
      <c r="BD37" s="3">
        <f t="shared" si="34"/>
        <v>0.12</v>
      </c>
      <c r="BE37" s="3">
        <f t="shared" si="35"/>
        <v>0.12</v>
      </c>
      <c r="BF37" s="3">
        <f t="shared" si="36"/>
        <v>0.12</v>
      </c>
      <c r="BG37" s="3">
        <f t="shared" si="37"/>
        <v>0.12</v>
      </c>
      <c r="BH37" s="3">
        <f t="shared" si="38"/>
        <v>0.02</v>
      </c>
      <c r="BI37" s="3">
        <f t="shared" si="61"/>
        <v>0.02</v>
      </c>
      <c r="BJ37" s="3">
        <f t="shared" si="77"/>
        <v>700</v>
      </c>
      <c r="BK37" s="3">
        <f t="shared" si="78"/>
        <v>17500</v>
      </c>
      <c r="BL37" s="3">
        <f t="shared" si="79"/>
        <v>350</v>
      </c>
      <c r="BM37" s="3">
        <f t="shared" si="80"/>
        <v>350</v>
      </c>
      <c r="BN37" s="3">
        <f t="shared" si="39"/>
        <v>0.15</v>
      </c>
      <c r="BO37" s="3">
        <f t="shared" si="40"/>
        <v>0.15</v>
      </c>
      <c r="BP37" s="3">
        <f t="shared" si="41"/>
        <v>0.15</v>
      </c>
      <c r="BQ37" s="3">
        <f t="shared" si="42"/>
        <v>0.15</v>
      </c>
      <c r="BR37" s="3">
        <f t="shared" si="43"/>
        <v>2.5000000000000001E-2</v>
      </c>
      <c r="BS37" s="3">
        <f t="shared" si="62"/>
        <v>2.5000000000000001E-2</v>
      </c>
      <c r="BT37" s="3">
        <f t="shared" si="81"/>
        <v>1120</v>
      </c>
      <c r="BU37" s="3">
        <f t="shared" si="82"/>
        <v>28000</v>
      </c>
      <c r="BV37" s="3">
        <f t="shared" si="83"/>
        <v>560</v>
      </c>
      <c r="BW37" s="3">
        <f t="shared" si="84"/>
        <v>560</v>
      </c>
      <c r="BX37" s="3">
        <f t="shared" si="44"/>
        <v>0.24</v>
      </c>
      <c r="BY37" s="3">
        <f t="shared" si="45"/>
        <v>0.24</v>
      </c>
      <c r="BZ37" s="3">
        <f t="shared" si="46"/>
        <v>0.24</v>
      </c>
      <c r="CA37" s="3">
        <f t="shared" si="47"/>
        <v>0.24</v>
      </c>
      <c r="CB37" s="3">
        <f t="shared" si="48"/>
        <v>0.04</v>
      </c>
      <c r="CC37" s="3">
        <f t="shared" si="63"/>
        <v>0.04</v>
      </c>
      <c r="CD37" s="3">
        <f t="shared" si="85"/>
        <v>1680</v>
      </c>
      <c r="CE37" s="3">
        <f t="shared" si="86"/>
        <v>42000</v>
      </c>
      <c r="CF37" s="3">
        <f t="shared" si="87"/>
        <v>840</v>
      </c>
      <c r="CG37" s="3">
        <f t="shared" si="88"/>
        <v>840</v>
      </c>
      <c r="CH37" s="3">
        <f t="shared" si="49"/>
        <v>0.36</v>
      </c>
      <c r="CI37" s="3">
        <f t="shared" si="50"/>
        <v>0.36</v>
      </c>
      <c r="CJ37" s="3">
        <f t="shared" si="51"/>
        <v>0.36</v>
      </c>
      <c r="CK37" s="3">
        <f t="shared" si="52"/>
        <v>0.36</v>
      </c>
      <c r="CL37" s="3">
        <f t="shared" si="53"/>
        <v>0.06</v>
      </c>
      <c r="CM37" s="3">
        <f t="shared" si="64"/>
        <v>0.06</v>
      </c>
    </row>
    <row r="38" spans="1:91" x14ac:dyDescent="0.2">
      <c r="B38">
        <f t="shared" si="66"/>
        <v>5</v>
      </c>
      <c r="C38" t="str">
        <f t="shared" si="67"/>
        <v>护甲</v>
      </c>
      <c r="D38">
        <f t="shared" si="58"/>
        <v>80</v>
      </c>
      <c r="E38">
        <f t="shared" si="58"/>
        <v>4000</v>
      </c>
      <c r="F38">
        <f t="shared" si="58"/>
        <v>0</v>
      </c>
      <c r="G38">
        <f t="shared" si="58"/>
        <v>0</v>
      </c>
      <c r="Q38" t="s">
        <v>415</v>
      </c>
      <c r="R38">
        <v>1</v>
      </c>
      <c r="S38" s="3">
        <v>36</v>
      </c>
      <c r="T38" s="3">
        <f t="array" ref="T38">INDEX($AF$3:$CM$62,MATCH($S38,$AE$3:$AE$62,0),MATCH(T$1&amp;$R38,$AF$1:$CM$1&amp;$AF$2:$CM$2,0))*VLOOKUP($Q38,$C$17:$M$20,COUNTBLANK($D$15:D$15)+1,FALSE)</f>
        <v>72</v>
      </c>
      <c r="U38" s="3">
        <f t="array" ref="U38">INDEX($AF$3:$CM$62,MATCH($S38,$AE$3:$AE$62,0),MATCH(U$1&amp;$R38,$AF$1:$CM$1&amp;$AF$2:$CM$2,0))*VLOOKUP($Q38,$C$17:$M$20,COUNTBLANK($D$15:E$15)+1,FALSE)</f>
        <v>3600</v>
      </c>
      <c r="V38" s="3">
        <f t="array" ref="V38">INDEX($AF$3:$CM$62,MATCH($S38,$AE$3:$AE$62,0),MATCH(V$1&amp;$R38,$AF$1:$CM$1&amp;$AF$2:$CM$2,0))*VLOOKUP($Q38,$C$17:$M$20,COUNTBLANK($D$15:F$15)+1,FALSE)</f>
        <v>0</v>
      </c>
      <c r="W38" s="3">
        <f t="array" ref="W38">INDEX($AF$3:$CM$62,MATCH($S38,$AE$3:$AE$62,0),MATCH(W$1&amp;$R38,$AF$1:$CM$1&amp;$AF$2:$CM$2,0))*VLOOKUP($Q38,$C$17:$M$20,COUNTBLANK($D$15:G$15)+1,FALSE)</f>
        <v>0</v>
      </c>
      <c r="X38" s="3">
        <f t="array" ref="X38">INDEX($AF$3:$CM$62,MATCH($S38,$AE$3:$AE$62,0),MATCH(X$1&amp;$R38,$AF$1:$CM$1&amp;$AF$2:$CM$2,0))*VLOOKUP($Q38,$C$17:$M$20,COUNTBLANK($D$15:H$15)+1,FALSE)</f>
        <v>0.06</v>
      </c>
      <c r="Y38" s="3">
        <f t="array" ref="Y38">INDEX($AF$3:$CM$62,MATCH($S38,$AE$3:$AE$62,0),MATCH(Y$1&amp;$R38,$AF$1:$CM$1&amp;$AF$2:$CM$2,0))*VLOOKUP($Q38,$C$17:$M$20,COUNTBLANK($D$15:I$15)+1,FALSE)</f>
        <v>0</v>
      </c>
      <c r="Z38" s="3">
        <f t="array" ref="Z38">INDEX($AF$3:$CM$62,MATCH($S38,$AE$3:$AE$62,0),MATCH(Z$1&amp;$R38,$AF$1:$CM$1&amp;$AF$2:$CM$2,0))*VLOOKUP($Q38,$C$17:$M$20,COUNTBLANK($D$15:J$15)+1,FALSE)</f>
        <v>0</v>
      </c>
      <c r="AA38" s="3">
        <f t="array" ref="AA38">INDEX($AF$3:$CM$62,MATCH($S38,$AE$3:$AE$62,0),MATCH(AA$1&amp;$R38,$AF$1:$CM$1&amp;$AF$2:$CM$2,0))*VLOOKUP($Q38,$C$17:$M$20,COUNTBLANK($D$15:K$15)+1,FALSE)</f>
        <v>0</v>
      </c>
      <c r="AB38" s="3">
        <f t="array" ref="AB38">INDEX($AF$3:$CM$62,MATCH($S38,$AE$3:$AE$62,0),MATCH(AB$1&amp;$R38,$AF$1:$CM$1&amp;$AF$2:$CM$2,0))*VLOOKUP($Q38,$C$17:$M$20,COUNTBLANK($D$15:L$15)+1,FALSE)</f>
        <v>0</v>
      </c>
      <c r="AC38" s="3">
        <f t="array" ref="AC38">INDEX($AF$3:$CM$62,MATCH($S38,$AE$3:$AE$62,0),MATCH(AC$1&amp;$R38,$AF$1:$CM$1&amp;$AF$2:$CM$2,0))*VLOOKUP($Q38,$C$17:$M$20,COUNTBLANK($D$15:M$15)+1,FALSE)</f>
        <v>0</v>
      </c>
      <c r="AE38" s="3">
        <v>36</v>
      </c>
      <c r="AF38" s="3">
        <f t="shared" si="89"/>
        <v>288</v>
      </c>
      <c r="AG38" s="3">
        <f t="shared" si="90"/>
        <v>7200</v>
      </c>
      <c r="AH38" s="3">
        <f t="shared" si="91"/>
        <v>144</v>
      </c>
      <c r="AI38" s="3">
        <f t="shared" si="92"/>
        <v>144</v>
      </c>
      <c r="AJ38" s="3">
        <f t="shared" si="59"/>
        <v>0.06</v>
      </c>
      <c r="AK38" s="3">
        <f t="shared" si="59"/>
        <v>0.06</v>
      </c>
      <c r="AL38" s="3">
        <f t="shared" si="59"/>
        <v>0.06</v>
      </c>
      <c r="AM38" s="3">
        <f t="shared" si="59"/>
        <v>0.06</v>
      </c>
      <c r="AN38" s="3">
        <f t="shared" si="68"/>
        <v>0.01</v>
      </c>
      <c r="AO38" s="3">
        <f t="shared" si="65"/>
        <v>0.01</v>
      </c>
      <c r="AP38" s="3">
        <f t="shared" si="69"/>
        <v>432</v>
      </c>
      <c r="AQ38" s="3">
        <f t="shared" si="70"/>
        <v>10800</v>
      </c>
      <c r="AR38" s="3">
        <f t="shared" si="71"/>
        <v>216</v>
      </c>
      <c r="AS38" s="3">
        <f t="shared" si="72"/>
        <v>216</v>
      </c>
      <c r="AT38" s="3">
        <f t="shared" si="29"/>
        <v>0.09</v>
      </c>
      <c r="AU38" s="3">
        <f t="shared" si="30"/>
        <v>0.09</v>
      </c>
      <c r="AV38" s="3">
        <f t="shared" si="31"/>
        <v>0.09</v>
      </c>
      <c r="AW38" s="3">
        <f t="shared" si="32"/>
        <v>0.09</v>
      </c>
      <c r="AX38" s="3">
        <f t="shared" si="33"/>
        <v>1.4999999999999999E-2</v>
      </c>
      <c r="AY38" s="3">
        <f t="shared" si="60"/>
        <v>1.4999999999999999E-2</v>
      </c>
      <c r="AZ38" s="3">
        <f t="shared" si="73"/>
        <v>576</v>
      </c>
      <c r="BA38" s="3">
        <f t="shared" si="74"/>
        <v>14400</v>
      </c>
      <c r="BB38" s="3">
        <f t="shared" si="75"/>
        <v>288</v>
      </c>
      <c r="BC38" s="3">
        <f t="shared" si="76"/>
        <v>288</v>
      </c>
      <c r="BD38" s="3">
        <f t="shared" si="34"/>
        <v>0.12</v>
      </c>
      <c r="BE38" s="3">
        <f t="shared" si="35"/>
        <v>0.12</v>
      </c>
      <c r="BF38" s="3">
        <f t="shared" si="36"/>
        <v>0.12</v>
      </c>
      <c r="BG38" s="3">
        <f t="shared" si="37"/>
        <v>0.12</v>
      </c>
      <c r="BH38" s="3">
        <f t="shared" si="38"/>
        <v>0.02</v>
      </c>
      <c r="BI38" s="3">
        <f t="shared" si="61"/>
        <v>0.02</v>
      </c>
      <c r="BJ38" s="3">
        <f t="shared" si="77"/>
        <v>720</v>
      </c>
      <c r="BK38" s="3">
        <f t="shared" si="78"/>
        <v>18000</v>
      </c>
      <c r="BL38" s="3">
        <f t="shared" si="79"/>
        <v>360</v>
      </c>
      <c r="BM38" s="3">
        <f t="shared" si="80"/>
        <v>360</v>
      </c>
      <c r="BN38" s="3">
        <f t="shared" si="39"/>
        <v>0.15</v>
      </c>
      <c r="BO38" s="3">
        <f t="shared" si="40"/>
        <v>0.15</v>
      </c>
      <c r="BP38" s="3">
        <f t="shared" si="41"/>
        <v>0.15</v>
      </c>
      <c r="BQ38" s="3">
        <f t="shared" si="42"/>
        <v>0.15</v>
      </c>
      <c r="BR38" s="3">
        <f t="shared" si="43"/>
        <v>2.5000000000000001E-2</v>
      </c>
      <c r="BS38" s="3">
        <f t="shared" si="62"/>
        <v>2.5000000000000001E-2</v>
      </c>
      <c r="BT38" s="3">
        <f t="shared" si="81"/>
        <v>1152</v>
      </c>
      <c r="BU38" s="3">
        <f t="shared" si="82"/>
        <v>28800</v>
      </c>
      <c r="BV38" s="3">
        <f t="shared" si="83"/>
        <v>576</v>
      </c>
      <c r="BW38" s="3">
        <f t="shared" si="84"/>
        <v>576</v>
      </c>
      <c r="BX38" s="3">
        <f t="shared" si="44"/>
        <v>0.24</v>
      </c>
      <c r="BY38" s="3">
        <f t="shared" si="45"/>
        <v>0.24</v>
      </c>
      <c r="BZ38" s="3">
        <f t="shared" si="46"/>
        <v>0.24</v>
      </c>
      <c r="CA38" s="3">
        <f t="shared" si="47"/>
        <v>0.24</v>
      </c>
      <c r="CB38" s="3">
        <f t="shared" si="48"/>
        <v>0.04</v>
      </c>
      <c r="CC38" s="3">
        <f t="shared" si="63"/>
        <v>0.04</v>
      </c>
      <c r="CD38" s="3">
        <f t="shared" si="85"/>
        <v>1728</v>
      </c>
      <c r="CE38" s="3">
        <f t="shared" si="86"/>
        <v>43200</v>
      </c>
      <c r="CF38" s="3">
        <f t="shared" si="87"/>
        <v>864</v>
      </c>
      <c r="CG38" s="3">
        <f t="shared" si="88"/>
        <v>864</v>
      </c>
      <c r="CH38" s="3">
        <f t="shared" si="49"/>
        <v>0.36</v>
      </c>
      <c r="CI38" s="3">
        <f t="shared" si="50"/>
        <v>0.36</v>
      </c>
      <c r="CJ38" s="3">
        <f t="shared" si="51"/>
        <v>0.36</v>
      </c>
      <c r="CK38" s="3">
        <f t="shared" si="52"/>
        <v>0.36</v>
      </c>
      <c r="CL38" s="3">
        <f t="shared" si="53"/>
        <v>0.06</v>
      </c>
      <c r="CM38" s="3">
        <f t="shared" si="64"/>
        <v>0.06</v>
      </c>
    </row>
    <row r="39" spans="1:91" x14ac:dyDescent="0.2">
      <c r="B39">
        <f t="shared" si="66"/>
        <v>5</v>
      </c>
      <c r="C39" t="str">
        <f t="shared" si="67"/>
        <v>手臂</v>
      </c>
      <c r="D39">
        <f t="shared" si="58"/>
        <v>80</v>
      </c>
      <c r="E39">
        <f t="shared" si="58"/>
        <v>0</v>
      </c>
      <c r="F39">
        <f t="shared" si="58"/>
        <v>160</v>
      </c>
      <c r="G39">
        <f t="shared" si="58"/>
        <v>0</v>
      </c>
      <c r="Q39" t="s">
        <v>415</v>
      </c>
      <c r="R39">
        <v>1</v>
      </c>
      <c r="S39" s="3">
        <v>37</v>
      </c>
      <c r="T39" s="3">
        <f t="array" ref="T39">INDEX($AF$3:$CM$62,MATCH($S39,$AE$3:$AE$62,0),MATCH(T$1&amp;$R39,$AF$1:$CM$1&amp;$AF$2:$CM$2,0))*VLOOKUP($Q39,$C$17:$M$20,COUNTBLANK($D$15:D$15)+1,FALSE)</f>
        <v>74</v>
      </c>
      <c r="U39" s="3">
        <f t="array" ref="U39">INDEX($AF$3:$CM$62,MATCH($S39,$AE$3:$AE$62,0),MATCH(U$1&amp;$R39,$AF$1:$CM$1&amp;$AF$2:$CM$2,0))*VLOOKUP($Q39,$C$17:$M$20,COUNTBLANK($D$15:E$15)+1,FALSE)</f>
        <v>3700</v>
      </c>
      <c r="V39" s="3">
        <f t="array" ref="V39">INDEX($AF$3:$CM$62,MATCH($S39,$AE$3:$AE$62,0),MATCH(V$1&amp;$R39,$AF$1:$CM$1&amp;$AF$2:$CM$2,0))*VLOOKUP($Q39,$C$17:$M$20,COUNTBLANK($D$15:F$15)+1,FALSE)</f>
        <v>0</v>
      </c>
      <c r="W39" s="3">
        <f t="array" ref="W39">INDEX($AF$3:$CM$62,MATCH($S39,$AE$3:$AE$62,0),MATCH(W$1&amp;$R39,$AF$1:$CM$1&amp;$AF$2:$CM$2,0))*VLOOKUP($Q39,$C$17:$M$20,COUNTBLANK($D$15:G$15)+1,FALSE)</f>
        <v>0</v>
      </c>
      <c r="X39" s="3">
        <f t="array" ref="X39">INDEX($AF$3:$CM$62,MATCH($S39,$AE$3:$AE$62,0),MATCH(X$1&amp;$R39,$AF$1:$CM$1&amp;$AF$2:$CM$2,0))*VLOOKUP($Q39,$C$17:$M$20,COUNTBLANK($D$15:H$15)+1,FALSE)</f>
        <v>0.06</v>
      </c>
      <c r="Y39" s="3">
        <f t="array" ref="Y39">INDEX($AF$3:$CM$62,MATCH($S39,$AE$3:$AE$62,0),MATCH(Y$1&amp;$R39,$AF$1:$CM$1&amp;$AF$2:$CM$2,0))*VLOOKUP($Q39,$C$17:$M$20,COUNTBLANK($D$15:I$15)+1,FALSE)</f>
        <v>0</v>
      </c>
      <c r="Z39" s="3">
        <f t="array" ref="Z39">INDEX($AF$3:$CM$62,MATCH($S39,$AE$3:$AE$62,0),MATCH(Z$1&amp;$R39,$AF$1:$CM$1&amp;$AF$2:$CM$2,0))*VLOOKUP($Q39,$C$17:$M$20,COUNTBLANK($D$15:J$15)+1,FALSE)</f>
        <v>0</v>
      </c>
      <c r="AA39" s="3">
        <f t="array" ref="AA39">INDEX($AF$3:$CM$62,MATCH($S39,$AE$3:$AE$62,0),MATCH(AA$1&amp;$R39,$AF$1:$CM$1&amp;$AF$2:$CM$2,0))*VLOOKUP($Q39,$C$17:$M$20,COUNTBLANK($D$15:K$15)+1,FALSE)</f>
        <v>0</v>
      </c>
      <c r="AB39" s="3">
        <f t="array" ref="AB39">INDEX($AF$3:$CM$62,MATCH($S39,$AE$3:$AE$62,0),MATCH(AB$1&amp;$R39,$AF$1:$CM$1&amp;$AF$2:$CM$2,0))*VLOOKUP($Q39,$C$17:$M$20,COUNTBLANK($D$15:L$15)+1,FALSE)</f>
        <v>0</v>
      </c>
      <c r="AC39" s="3">
        <f t="array" ref="AC39">INDEX($AF$3:$CM$62,MATCH($S39,$AE$3:$AE$62,0),MATCH(AC$1&amp;$R39,$AF$1:$CM$1&amp;$AF$2:$CM$2,0))*VLOOKUP($Q39,$C$17:$M$20,COUNTBLANK($D$15:M$15)+1,FALSE)</f>
        <v>0</v>
      </c>
      <c r="AE39" s="3">
        <v>37</v>
      </c>
      <c r="AF39" s="3">
        <f t="shared" si="89"/>
        <v>296</v>
      </c>
      <c r="AG39" s="3">
        <f t="shared" si="90"/>
        <v>7400</v>
      </c>
      <c r="AH39" s="3">
        <f t="shared" si="91"/>
        <v>148</v>
      </c>
      <c r="AI39" s="3">
        <f t="shared" si="92"/>
        <v>148</v>
      </c>
      <c r="AJ39" s="3">
        <f t="shared" si="59"/>
        <v>0.06</v>
      </c>
      <c r="AK39" s="3">
        <f t="shared" si="59"/>
        <v>0.06</v>
      </c>
      <c r="AL39" s="3">
        <f t="shared" si="59"/>
        <v>0.06</v>
      </c>
      <c r="AM39" s="3">
        <f t="shared" si="59"/>
        <v>0.06</v>
      </c>
      <c r="AN39" s="3">
        <f t="shared" si="68"/>
        <v>0.01</v>
      </c>
      <c r="AO39" s="3">
        <f t="shared" si="65"/>
        <v>0.01</v>
      </c>
      <c r="AP39" s="3">
        <f t="shared" si="69"/>
        <v>444</v>
      </c>
      <c r="AQ39" s="3">
        <f t="shared" si="70"/>
        <v>11100</v>
      </c>
      <c r="AR39" s="3">
        <f t="shared" si="71"/>
        <v>222</v>
      </c>
      <c r="AS39" s="3">
        <f t="shared" si="72"/>
        <v>222</v>
      </c>
      <c r="AT39" s="3">
        <f t="shared" si="29"/>
        <v>0.09</v>
      </c>
      <c r="AU39" s="3">
        <f t="shared" si="30"/>
        <v>0.09</v>
      </c>
      <c r="AV39" s="3">
        <f t="shared" si="31"/>
        <v>0.09</v>
      </c>
      <c r="AW39" s="3">
        <f t="shared" si="32"/>
        <v>0.09</v>
      </c>
      <c r="AX39" s="3">
        <f t="shared" si="33"/>
        <v>1.4999999999999999E-2</v>
      </c>
      <c r="AY39" s="3">
        <f t="shared" si="60"/>
        <v>1.4999999999999999E-2</v>
      </c>
      <c r="AZ39" s="3">
        <f t="shared" si="73"/>
        <v>592</v>
      </c>
      <c r="BA39" s="3">
        <f t="shared" si="74"/>
        <v>14800</v>
      </c>
      <c r="BB39" s="3">
        <f t="shared" si="75"/>
        <v>296</v>
      </c>
      <c r="BC39" s="3">
        <f t="shared" si="76"/>
        <v>296</v>
      </c>
      <c r="BD39" s="3">
        <f t="shared" si="34"/>
        <v>0.12</v>
      </c>
      <c r="BE39" s="3">
        <f t="shared" si="35"/>
        <v>0.12</v>
      </c>
      <c r="BF39" s="3">
        <f t="shared" si="36"/>
        <v>0.12</v>
      </c>
      <c r="BG39" s="3">
        <f t="shared" si="37"/>
        <v>0.12</v>
      </c>
      <c r="BH39" s="3">
        <f t="shared" si="38"/>
        <v>0.02</v>
      </c>
      <c r="BI39" s="3">
        <f t="shared" si="61"/>
        <v>0.02</v>
      </c>
      <c r="BJ39" s="3">
        <f t="shared" si="77"/>
        <v>740</v>
      </c>
      <c r="BK39" s="3">
        <f t="shared" si="78"/>
        <v>18500</v>
      </c>
      <c r="BL39" s="3">
        <f t="shared" si="79"/>
        <v>370</v>
      </c>
      <c r="BM39" s="3">
        <f t="shared" si="80"/>
        <v>370</v>
      </c>
      <c r="BN39" s="3">
        <f t="shared" si="39"/>
        <v>0.15</v>
      </c>
      <c r="BO39" s="3">
        <f t="shared" si="40"/>
        <v>0.15</v>
      </c>
      <c r="BP39" s="3">
        <f t="shared" si="41"/>
        <v>0.15</v>
      </c>
      <c r="BQ39" s="3">
        <f t="shared" si="42"/>
        <v>0.15</v>
      </c>
      <c r="BR39" s="3">
        <f t="shared" si="43"/>
        <v>2.5000000000000001E-2</v>
      </c>
      <c r="BS39" s="3">
        <f t="shared" si="62"/>
        <v>2.5000000000000001E-2</v>
      </c>
      <c r="BT39" s="3">
        <f t="shared" si="81"/>
        <v>1184</v>
      </c>
      <c r="BU39" s="3">
        <f t="shared" si="82"/>
        <v>29600</v>
      </c>
      <c r="BV39" s="3">
        <f t="shared" si="83"/>
        <v>592</v>
      </c>
      <c r="BW39" s="3">
        <f t="shared" si="84"/>
        <v>592</v>
      </c>
      <c r="BX39" s="3">
        <f t="shared" si="44"/>
        <v>0.24</v>
      </c>
      <c r="BY39" s="3">
        <f t="shared" si="45"/>
        <v>0.24</v>
      </c>
      <c r="BZ39" s="3">
        <f t="shared" si="46"/>
        <v>0.24</v>
      </c>
      <c r="CA39" s="3">
        <f t="shared" si="47"/>
        <v>0.24</v>
      </c>
      <c r="CB39" s="3">
        <f t="shared" si="48"/>
        <v>0.04</v>
      </c>
      <c r="CC39" s="3">
        <f t="shared" si="63"/>
        <v>0.04</v>
      </c>
      <c r="CD39" s="3">
        <f t="shared" si="85"/>
        <v>1776</v>
      </c>
      <c r="CE39" s="3">
        <f t="shared" si="86"/>
        <v>44400</v>
      </c>
      <c r="CF39" s="3">
        <f t="shared" si="87"/>
        <v>888</v>
      </c>
      <c r="CG39" s="3">
        <f t="shared" si="88"/>
        <v>888</v>
      </c>
      <c r="CH39" s="3">
        <f t="shared" si="49"/>
        <v>0.36</v>
      </c>
      <c r="CI39" s="3">
        <f t="shared" si="50"/>
        <v>0.36</v>
      </c>
      <c r="CJ39" s="3">
        <f t="shared" si="51"/>
        <v>0.36</v>
      </c>
      <c r="CK39" s="3">
        <f t="shared" si="52"/>
        <v>0.36</v>
      </c>
      <c r="CL39" s="3">
        <f t="shared" si="53"/>
        <v>0.06</v>
      </c>
      <c r="CM39" s="3">
        <f t="shared" si="64"/>
        <v>0.06</v>
      </c>
    </row>
    <row r="40" spans="1:91" x14ac:dyDescent="0.2">
      <c r="B40">
        <f t="shared" si="66"/>
        <v>5</v>
      </c>
      <c r="C40" t="str">
        <f t="shared" si="67"/>
        <v>鞋子</v>
      </c>
      <c r="D40">
        <f t="shared" si="58"/>
        <v>80</v>
      </c>
      <c r="E40">
        <f t="shared" si="58"/>
        <v>0</v>
      </c>
      <c r="F40">
        <f t="shared" si="58"/>
        <v>0</v>
      </c>
      <c r="G40">
        <f t="shared" si="58"/>
        <v>160</v>
      </c>
      <c r="Q40" t="s">
        <v>415</v>
      </c>
      <c r="R40">
        <v>1</v>
      </c>
      <c r="S40" s="3">
        <v>38</v>
      </c>
      <c r="T40" s="3">
        <f t="array" ref="T40">INDEX($AF$3:$CM$62,MATCH($S40,$AE$3:$AE$62,0),MATCH(T$1&amp;$R40,$AF$1:$CM$1&amp;$AF$2:$CM$2,0))*VLOOKUP($Q40,$C$17:$M$20,COUNTBLANK($D$15:D$15)+1,FALSE)</f>
        <v>76</v>
      </c>
      <c r="U40" s="3">
        <f t="array" ref="U40">INDEX($AF$3:$CM$62,MATCH($S40,$AE$3:$AE$62,0),MATCH(U$1&amp;$R40,$AF$1:$CM$1&amp;$AF$2:$CM$2,0))*VLOOKUP($Q40,$C$17:$M$20,COUNTBLANK($D$15:E$15)+1,FALSE)</f>
        <v>3800</v>
      </c>
      <c r="V40" s="3">
        <f t="array" ref="V40">INDEX($AF$3:$CM$62,MATCH($S40,$AE$3:$AE$62,0),MATCH(V$1&amp;$R40,$AF$1:$CM$1&amp;$AF$2:$CM$2,0))*VLOOKUP($Q40,$C$17:$M$20,COUNTBLANK($D$15:F$15)+1,FALSE)</f>
        <v>0</v>
      </c>
      <c r="W40" s="3">
        <f t="array" ref="W40">INDEX($AF$3:$CM$62,MATCH($S40,$AE$3:$AE$62,0),MATCH(W$1&amp;$R40,$AF$1:$CM$1&amp;$AF$2:$CM$2,0))*VLOOKUP($Q40,$C$17:$M$20,COUNTBLANK($D$15:G$15)+1,FALSE)</f>
        <v>0</v>
      </c>
      <c r="X40" s="3">
        <f t="array" ref="X40">INDEX($AF$3:$CM$62,MATCH($S40,$AE$3:$AE$62,0),MATCH(X$1&amp;$R40,$AF$1:$CM$1&amp;$AF$2:$CM$2,0))*VLOOKUP($Q40,$C$17:$M$20,COUNTBLANK($D$15:H$15)+1,FALSE)</f>
        <v>0.06</v>
      </c>
      <c r="Y40" s="3">
        <f t="array" ref="Y40">INDEX($AF$3:$CM$62,MATCH($S40,$AE$3:$AE$62,0),MATCH(Y$1&amp;$R40,$AF$1:$CM$1&amp;$AF$2:$CM$2,0))*VLOOKUP($Q40,$C$17:$M$20,COUNTBLANK($D$15:I$15)+1,FALSE)</f>
        <v>0</v>
      </c>
      <c r="Z40" s="3">
        <f t="array" ref="Z40">INDEX($AF$3:$CM$62,MATCH($S40,$AE$3:$AE$62,0),MATCH(Z$1&amp;$R40,$AF$1:$CM$1&amp;$AF$2:$CM$2,0))*VLOOKUP($Q40,$C$17:$M$20,COUNTBLANK($D$15:J$15)+1,FALSE)</f>
        <v>0</v>
      </c>
      <c r="AA40" s="3">
        <f t="array" ref="AA40">INDEX($AF$3:$CM$62,MATCH($S40,$AE$3:$AE$62,0),MATCH(AA$1&amp;$R40,$AF$1:$CM$1&amp;$AF$2:$CM$2,0))*VLOOKUP($Q40,$C$17:$M$20,COUNTBLANK($D$15:K$15)+1,FALSE)</f>
        <v>0</v>
      </c>
      <c r="AB40" s="3">
        <f t="array" ref="AB40">INDEX($AF$3:$CM$62,MATCH($S40,$AE$3:$AE$62,0),MATCH(AB$1&amp;$R40,$AF$1:$CM$1&amp;$AF$2:$CM$2,0))*VLOOKUP($Q40,$C$17:$M$20,COUNTBLANK($D$15:L$15)+1,FALSE)</f>
        <v>0</v>
      </c>
      <c r="AC40" s="3">
        <f t="array" ref="AC40">INDEX($AF$3:$CM$62,MATCH($S40,$AE$3:$AE$62,0),MATCH(AC$1&amp;$R40,$AF$1:$CM$1&amp;$AF$2:$CM$2,0))*VLOOKUP($Q40,$C$17:$M$20,COUNTBLANK($D$15:M$15)+1,FALSE)</f>
        <v>0</v>
      </c>
      <c r="AE40" s="3">
        <v>38</v>
      </c>
      <c r="AF40" s="3">
        <f t="shared" si="89"/>
        <v>304</v>
      </c>
      <c r="AG40" s="3">
        <f t="shared" si="90"/>
        <v>7600</v>
      </c>
      <c r="AH40" s="3">
        <f t="shared" si="91"/>
        <v>152</v>
      </c>
      <c r="AI40" s="3">
        <f t="shared" si="92"/>
        <v>152</v>
      </c>
      <c r="AJ40" s="3">
        <f t="shared" si="59"/>
        <v>0.06</v>
      </c>
      <c r="AK40" s="3">
        <f t="shared" si="59"/>
        <v>0.06</v>
      </c>
      <c r="AL40" s="3">
        <f t="shared" si="59"/>
        <v>0.06</v>
      </c>
      <c r="AM40" s="3">
        <f t="shared" si="59"/>
        <v>0.06</v>
      </c>
      <c r="AN40" s="3">
        <f t="shared" si="68"/>
        <v>0.01</v>
      </c>
      <c r="AO40" s="3">
        <f t="shared" si="65"/>
        <v>0.01</v>
      </c>
      <c r="AP40" s="3">
        <f t="shared" si="69"/>
        <v>456</v>
      </c>
      <c r="AQ40" s="3">
        <f t="shared" si="70"/>
        <v>11400</v>
      </c>
      <c r="AR40" s="3">
        <f t="shared" si="71"/>
        <v>228</v>
      </c>
      <c r="AS40" s="3">
        <f t="shared" si="72"/>
        <v>228</v>
      </c>
      <c r="AT40" s="3">
        <f t="shared" si="29"/>
        <v>0.09</v>
      </c>
      <c r="AU40" s="3">
        <f t="shared" si="30"/>
        <v>0.09</v>
      </c>
      <c r="AV40" s="3">
        <f t="shared" si="31"/>
        <v>0.09</v>
      </c>
      <c r="AW40" s="3">
        <f t="shared" si="32"/>
        <v>0.09</v>
      </c>
      <c r="AX40" s="3">
        <f t="shared" si="33"/>
        <v>1.4999999999999999E-2</v>
      </c>
      <c r="AY40" s="3">
        <f t="shared" si="60"/>
        <v>1.4999999999999999E-2</v>
      </c>
      <c r="AZ40" s="3">
        <f t="shared" si="73"/>
        <v>608</v>
      </c>
      <c r="BA40" s="3">
        <f t="shared" si="74"/>
        <v>15200</v>
      </c>
      <c r="BB40" s="3">
        <f t="shared" si="75"/>
        <v>304</v>
      </c>
      <c r="BC40" s="3">
        <f t="shared" si="76"/>
        <v>304</v>
      </c>
      <c r="BD40" s="3">
        <f t="shared" si="34"/>
        <v>0.12</v>
      </c>
      <c r="BE40" s="3">
        <f t="shared" si="35"/>
        <v>0.12</v>
      </c>
      <c r="BF40" s="3">
        <f t="shared" si="36"/>
        <v>0.12</v>
      </c>
      <c r="BG40" s="3">
        <f t="shared" si="37"/>
        <v>0.12</v>
      </c>
      <c r="BH40" s="3">
        <f t="shared" si="38"/>
        <v>0.02</v>
      </c>
      <c r="BI40" s="3">
        <f t="shared" si="61"/>
        <v>0.02</v>
      </c>
      <c r="BJ40" s="3">
        <f t="shared" si="77"/>
        <v>760</v>
      </c>
      <c r="BK40" s="3">
        <f t="shared" si="78"/>
        <v>19000</v>
      </c>
      <c r="BL40" s="3">
        <f t="shared" si="79"/>
        <v>380</v>
      </c>
      <c r="BM40" s="3">
        <f t="shared" si="80"/>
        <v>380</v>
      </c>
      <c r="BN40" s="3">
        <f t="shared" si="39"/>
        <v>0.15</v>
      </c>
      <c r="BO40" s="3">
        <f t="shared" si="40"/>
        <v>0.15</v>
      </c>
      <c r="BP40" s="3">
        <f t="shared" si="41"/>
        <v>0.15</v>
      </c>
      <c r="BQ40" s="3">
        <f t="shared" si="42"/>
        <v>0.15</v>
      </c>
      <c r="BR40" s="3">
        <f t="shared" si="43"/>
        <v>2.5000000000000001E-2</v>
      </c>
      <c r="BS40" s="3">
        <f t="shared" si="62"/>
        <v>2.5000000000000001E-2</v>
      </c>
      <c r="BT40" s="3">
        <f t="shared" si="81"/>
        <v>1216</v>
      </c>
      <c r="BU40" s="3">
        <f t="shared" si="82"/>
        <v>30400</v>
      </c>
      <c r="BV40" s="3">
        <f t="shared" si="83"/>
        <v>608</v>
      </c>
      <c r="BW40" s="3">
        <f t="shared" si="84"/>
        <v>608</v>
      </c>
      <c r="BX40" s="3">
        <f t="shared" si="44"/>
        <v>0.24</v>
      </c>
      <c r="BY40" s="3">
        <f t="shared" si="45"/>
        <v>0.24</v>
      </c>
      <c r="BZ40" s="3">
        <f t="shared" si="46"/>
        <v>0.24</v>
      </c>
      <c r="CA40" s="3">
        <f t="shared" si="47"/>
        <v>0.24</v>
      </c>
      <c r="CB40" s="3">
        <f t="shared" si="48"/>
        <v>0.04</v>
      </c>
      <c r="CC40" s="3">
        <f t="shared" si="63"/>
        <v>0.04</v>
      </c>
      <c r="CD40" s="3">
        <f t="shared" si="85"/>
        <v>1824</v>
      </c>
      <c r="CE40" s="3">
        <f t="shared" si="86"/>
        <v>45600</v>
      </c>
      <c r="CF40" s="3">
        <f t="shared" si="87"/>
        <v>912</v>
      </c>
      <c r="CG40" s="3">
        <f t="shared" si="88"/>
        <v>912</v>
      </c>
      <c r="CH40" s="3">
        <f t="shared" si="49"/>
        <v>0.36</v>
      </c>
      <c r="CI40" s="3">
        <f t="shared" si="50"/>
        <v>0.36</v>
      </c>
      <c r="CJ40" s="3">
        <f t="shared" si="51"/>
        <v>0.36</v>
      </c>
      <c r="CK40" s="3">
        <f t="shared" si="52"/>
        <v>0.36</v>
      </c>
      <c r="CL40" s="3">
        <f t="shared" si="53"/>
        <v>0.06</v>
      </c>
      <c r="CM40" s="3">
        <f t="shared" si="64"/>
        <v>0.06</v>
      </c>
    </row>
    <row r="41" spans="1:91" x14ac:dyDescent="0.2">
      <c r="B41">
        <f t="shared" si="66"/>
        <v>6</v>
      </c>
      <c r="C41" t="str">
        <f t="shared" si="67"/>
        <v>头饰</v>
      </c>
      <c r="D41">
        <f t="shared" si="58"/>
        <v>120</v>
      </c>
      <c r="E41">
        <f t="shared" si="58"/>
        <v>6000</v>
      </c>
      <c r="F41">
        <f t="shared" si="58"/>
        <v>0</v>
      </c>
      <c r="G41">
        <f t="shared" si="58"/>
        <v>0</v>
      </c>
      <c r="Q41" t="s">
        <v>415</v>
      </c>
      <c r="R41">
        <v>1</v>
      </c>
      <c r="S41" s="3">
        <v>39</v>
      </c>
      <c r="T41" s="3">
        <f t="array" ref="T41">INDEX($AF$3:$CM$62,MATCH($S41,$AE$3:$AE$62,0),MATCH(T$1&amp;$R41,$AF$1:$CM$1&amp;$AF$2:$CM$2,0))*VLOOKUP($Q41,$C$17:$M$20,COUNTBLANK($D$15:D$15)+1,FALSE)</f>
        <v>78</v>
      </c>
      <c r="U41" s="3">
        <f t="array" ref="U41">INDEX($AF$3:$CM$62,MATCH($S41,$AE$3:$AE$62,0),MATCH(U$1&amp;$R41,$AF$1:$CM$1&amp;$AF$2:$CM$2,0))*VLOOKUP($Q41,$C$17:$M$20,COUNTBLANK($D$15:E$15)+1,FALSE)</f>
        <v>3900</v>
      </c>
      <c r="V41" s="3">
        <f t="array" ref="V41">INDEX($AF$3:$CM$62,MATCH($S41,$AE$3:$AE$62,0),MATCH(V$1&amp;$R41,$AF$1:$CM$1&amp;$AF$2:$CM$2,0))*VLOOKUP($Q41,$C$17:$M$20,COUNTBLANK($D$15:F$15)+1,FALSE)</f>
        <v>0</v>
      </c>
      <c r="W41" s="3">
        <f t="array" ref="W41">INDEX($AF$3:$CM$62,MATCH($S41,$AE$3:$AE$62,0),MATCH(W$1&amp;$R41,$AF$1:$CM$1&amp;$AF$2:$CM$2,0))*VLOOKUP($Q41,$C$17:$M$20,COUNTBLANK($D$15:G$15)+1,FALSE)</f>
        <v>0</v>
      </c>
      <c r="X41" s="3">
        <f t="array" ref="X41">INDEX($AF$3:$CM$62,MATCH($S41,$AE$3:$AE$62,0),MATCH(X$1&amp;$R41,$AF$1:$CM$1&amp;$AF$2:$CM$2,0))*VLOOKUP($Q41,$C$17:$M$20,COUNTBLANK($D$15:H$15)+1,FALSE)</f>
        <v>0.06</v>
      </c>
      <c r="Y41" s="3">
        <f t="array" ref="Y41">INDEX($AF$3:$CM$62,MATCH($S41,$AE$3:$AE$62,0),MATCH(Y$1&amp;$R41,$AF$1:$CM$1&amp;$AF$2:$CM$2,0))*VLOOKUP($Q41,$C$17:$M$20,COUNTBLANK($D$15:I$15)+1,FALSE)</f>
        <v>0</v>
      </c>
      <c r="Z41" s="3">
        <f t="array" ref="Z41">INDEX($AF$3:$CM$62,MATCH($S41,$AE$3:$AE$62,0),MATCH(Z$1&amp;$R41,$AF$1:$CM$1&amp;$AF$2:$CM$2,0))*VLOOKUP($Q41,$C$17:$M$20,COUNTBLANK($D$15:J$15)+1,FALSE)</f>
        <v>0</v>
      </c>
      <c r="AA41" s="3">
        <f t="array" ref="AA41">INDEX($AF$3:$CM$62,MATCH($S41,$AE$3:$AE$62,0),MATCH(AA$1&amp;$R41,$AF$1:$CM$1&amp;$AF$2:$CM$2,0))*VLOOKUP($Q41,$C$17:$M$20,COUNTBLANK($D$15:K$15)+1,FALSE)</f>
        <v>0</v>
      </c>
      <c r="AB41" s="3">
        <f t="array" ref="AB41">INDEX($AF$3:$CM$62,MATCH($S41,$AE$3:$AE$62,0),MATCH(AB$1&amp;$R41,$AF$1:$CM$1&amp;$AF$2:$CM$2,0))*VLOOKUP($Q41,$C$17:$M$20,COUNTBLANK($D$15:L$15)+1,FALSE)</f>
        <v>0</v>
      </c>
      <c r="AC41" s="3">
        <f t="array" ref="AC41">INDEX($AF$3:$CM$62,MATCH($S41,$AE$3:$AE$62,0),MATCH(AC$1&amp;$R41,$AF$1:$CM$1&amp;$AF$2:$CM$2,0))*VLOOKUP($Q41,$C$17:$M$20,COUNTBLANK($D$15:M$15)+1,FALSE)</f>
        <v>0</v>
      </c>
      <c r="AE41" s="3">
        <v>39</v>
      </c>
      <c r="AF41" s="3">
        <f t="shared" si="89"/>
        <v>312</v>
      </c>
      <c r="AG41" s="3">
        <f t="shared" si="90"/>
        <v>7800</v>
      </c>
      <c r="AH41" s="3">
        <f t="shared" si="91"/>
        <v>156</v>
      </c>
      <c r="AI41" s="3">
        <f t="shared" si="92"/>
        <v>156</v>
      </c>
      <c r="AJ41" s="3">
        <f t="shared" si="59"/>
        <v>0.06</v>
      </c>
      <c r="AK41" s="3">
        <f t="shared" si="59"/>
        <v>0.06</v>
      </c>
      <c r="AL41" s="3">
        <f t="shared" si="59"/>
        <v>0.06</v>
      </c>
      <c r="AM41" s="3">
        <f t="shared" si="59"/>
        <v>0.06</v>
      </c>
      <c r="AN41" s="3">
        <f t="shared" si="68"/>
        <v>0.01</v>
      </c>
      <c r="AO41" s="3">
        <f t="shared" si="65"/>
        <v>0.01</v>
      </c>
      <c r="AP41" s="3">
        <f t="shared" si="69"/>
        <v>468</v>
      </c>
      <c r="AQ41" s="3">
        <f t="shared" si="70"/>
        <v>11700</v>
      </c>
      <c r="AR41" s="3">
        <f t="shared" si="71"/>
        <v>234</v>
      </c>
      <c r="AS41" s="3">
        <f t="shared" si="72"/>
        <v>234</v>
      </c>
      <c r="AT41" s="3">
        <f t="shared" si="29"/>
        <v>0.09</v>
      </c>
      <c r="AU41" s="3">
        <f t="shared" si="30"/>
        <v>0.09</v>
      </c>
      <c r="AV41" s="3">
        <f t="shared" si="31"/>
        <v>0.09</v>
      </c>
      <c r="AW41" s="3">
        <f t="shared" si="32"/>
        <v>0.09</v>
      </c>
      <c r="AX41" s="3">
        <f t="shared" si="33"/>
        <v>1.4999999999999999E-2</v>
      </c>
      <c r="AY41" s="3">
        <f t="shared" si="60"/>
        <v>1.4999999999999999E-2</v>
      </c>
      <c r="AZ41" s="3">
        <f t="shared" si="73"/>
        <v>624</v>
      </c>
      <c r="BA41" s="3">
        <f t="shared" si="74"/>
        <v>15600</v>
      </c>
      <c r="BB41" s="3">
        <f t="shared" si="75"/>
        <v>312</v>
      </c>
      <c r="BC41" s="3">
        <f t="shared" si="76"/>
        <v>312</v>
      </c>
      <c r="BD41" s="3">
        <f t="shared" si="34"/>
        <v>0.12</v>
      </c>
      <c r="BE41" s="3">
        <f t="shared" si="35"/>
        <v>0.12</v>
      </c>
      <c r="BF41" s="3">
        <f t="shared" si="36"/>
        <v>0.12</v>
      </c>
      <c r="BG41" s="3">
        <f t="shared" si="37"/>
        <v>0.12</v>
      </c>
      <c r="BH41" s="3">
        <f t="shared" si="38"/>
        <v>0.02</v>
      </c>
      <c r="BI41" s="3">
        <f t="shared" si="61"/>
        <v>0.02</v>
      </c>
      <c r="BJ41" s="3">
        <f t="shared" si="77"/>
        <v>780</v>
      </c>
      <c r="BK41" s="3">
        <f t="shared" si="78"/>
        <v>19500</v>
      </c>
      <c r="BL41" s="3">
        <f t="shared" si="79"/>
        <v>390</v>
      </c>
      <c r="BM41" s="3">
        <f t="shared" si="80"/>
        <v>390</v>
      </c>
      <c r="BN41" s="3">
        <f t="shared" si="39"/>
        <v>0.15</v>
      </c>
      <c r="BO41" s="3">
        <f t="shared" si="40"/>
        <v>0.15</v>
      </c>
      <c r="BP41" s="3">
        <f t="shared" si="41"/>
        <v>0.15</v>
      </c>
      <c r="BQ41" s="3">
        <f t="shared" si="42"/>
        <v>0.15</v>
      </c>
      <c r="BR41" s="3">
        <f t="shared" si="43"/>
        <v>2.5000000000000001E-2</v>
      </c>
      <c r="BS41" s="3">
        <f t="shared" si="62"/>
        <v>2.5000000000000001E-2</v>
      </c>
      <c r="BT41" s="3">
        <f t="shared" si="81"/>
        <v>1248</v>
      </c>
      <c r="BU41" s="3">
        <f t="shared" si="82"/>
        <v>31200</v>
      </c>
      <c r="BV41" s="3">
        <f t="shared" si="83"/>
        <v>624</v>
      </c>
      <c r="BW41" s="3">
        <f t="shared" si="84"/>
        <v>624</v>
      </c>
      <c r="BX41" s="3">
        <f t="shared" si="44"/>
        <v>0.24</v>
      </c>
      <c r="BY41" s="3">
        <f t="shared" si="45"/>
        <v>0.24</v>
      </c>
      <c r="BZ41" s="3">
        <f t="shared" si="46"/>
        <v>0.24</v>
      </c>
      <c r="CA41" s="3">
        <f t="shared" si="47"/>
        <v>0.24</v>
      </c>
      <c r="CB41" s="3">
        <f t="shared" si="48"/>
        <v>0.04</v>
      </c>
      <c r="CC41" s="3">
        <f t="shared" si="63"/>
        <v>0.04</v>
      </c>
      <c r="CD41" s="3">
        <f t="shared" si="85"/>
        <v>1872</v>
      </c>
      <c r="CE41" s="3">
        <f t="shared" si="86"/>
        <v>46800</v>
      </c>
      <c r="CF41" s="3">
        <f t="shared" si="87"/>
        <v>936</v>
      </c>
      <c r="CG41" s="3">
        <f t="shared" si="88"/>
        <v>936</v>
      </c>
      <c r="CH41" s="3">
        <f t="shared" si="49"/>
        <v>0.36</v>
      </c>
      <c r="CI41" s="3">
        <f t="shared" si="50"/>
        <v>0.36</v>
      </c>
      <c r="CJ41" s="3">
        <f t="shared" si="51"/>
        <v>0.36</v>
      </c>
      <c r="CK41" s="3">
        <f t="shared" si="52"/>
        <v>0.36</v>
      </c>
      <c r="CL41" s="3">
        <f t="shared" si="53"/>
        <v>0.06</v>
      </c>
      <c r="CM41" s="3">
        <f t="shared" si="64"/>
        <v>0.06</v>
      </c>
    </row>
    <row r="42" spans="1:91" x14ac:dyDescent="0.2">
      <c r="B42">
        <f t="shared" si="66"/>
        <v>6</v>
      </c>
      <c r="C42" t="str">
        <f t="shared" si="67"/>
        <v>护甲</v>
      </c>
      <c r="D42">
        <f t="shared" si="58"/>
        <v>120</v>
      </c>
      <c r="E42">
        <f t="shared" si="58"/>
        <v>6000</v>
      </c>
      <c r="F42">
        <f t="shared" si="58"/>
        <v>0</v>
      </c>
      <c r="G42">
        <f t="shared" si="58"/>
        <v>0</v>
      </c>
      <c r="Q42" t="s">
        <v>415</v>
      </c>
      <c r="R42">
        <v>1</v>
      </c>
      <c r="S42" s="37">
        <v>40</v>
      </c>
      <c r="T42" s="3">
        <f t="array" ref="T42">INDEX($AF$3:$CM$62,MATCH($S42,$AE$3:$AE$62,0),MATCH(T$1&amp;$R42,$AF$1:$CM$1&amp;$AF$2:$CM$2,0))*VLOOKUP($Q42,$C$17:$M$20,COUNTBLANK($D$15:D$15)+1,FALSE)</f>
        <v>80</v>
      </c>
      <c r="U42" s="3">
        <f t="array" ref="U42">INDEX($AF$3:$CM$62,MATCH($S42,$AE$3:$AE$62,0),MATCH(U$1&amp;$R42,$AF$1:$CM$1&amp;$AF$2:$CM$2,0))*VLOOKUP($Q42,$C$17:$M$20,COUNTBLANK($D$15:E$15)+1,FALSE)</f>
        <v>4000</v>
      </c>
      <c r="V42" s="3">
        <f t="array" ref="V42">INDEX($AF$3:$CM$62,MATCH($S42,$AE$3:$AE$62,0),MATCH(V$1&amp;$R42,$AF$1:$CM$1&amp;$AF$2:$CM$2,0))*VLOOKUP($Q42,$C$17:$M$20,COUNTBLANK($D$15:F$15)+1,FALSE)</f>
        <v>0</v>
      </c>
      <c r="W42" s="3">
        <f t="array" ref="W42">INDEX($AF$3:$CM$62,MATCH($S42,$AE$3:$AE$62,0),MATCH(W$1&amp;$R42,$AF$1:$CM$1&amp;$AF$2:$CM$2,0))*VLOOKUP($Q42,$C$17:$M$20,COUNTBLANK($D$15:G$15)+1,FALSE)</f>
        <v>0</v>
      </c>
      <c r="X42" s="3">
        <f t="array" ref="X42">INDEX($AF$3:$CM$62,MATCH($S42,$AE$3:$AE$62,0),MATCH(X$1&amp;$R42,$AF$1:$CM$1&amp;$AF$2:$CM$2,0))*VLOOKUP($Q42,$C$17:$M$20,COUNTBLANK($D$15:H$15)+1,FALSE)</f>
        <v>0.08</v>
      </c>
      <c r="Y42" s="3">
        <f t="array" ref="Y42">INDEX($AF$3:$CM$62,MATCH($S42,$AE$3:$AE$62,0),MATCH(Y$1&amp;$R42,$AF$1:$CM$1&amp;$AF$2:$CM$2,0))*VLOOKUP($Q42,$C$17:$M$20,COUNTBLANK($D$15:I$15)+1,FALSE)</f>
        <v>0</v>
      </c>
      <c r="Z42" s="3">
        <f t="array" ref="Z42">INDEX($AF$3:$CM$62,MATCH($S42,$AE$3:$AE$62,0),MATCH(Z$1&amp;$R42,$AF$1:$CM$1&amp;$AF$2:$CM$2,0))*VLOOKUP($Q42,$C$17:$M$20,COUNTBLANK($D$15:J$15)+1,FALSE)</f>
        <v>0</v>
      </c>
      <c r="AA42" s="3">
        <f t="array" ref="AA42">INDEX($AF$3:$CM$62,MATCH($S42,$AE$3:$AE$62,0),MATCH(AA$1&amp;$R42,$AF$1:$CM$1&amp;$AF$2:$CM$2,0))*VLOOKUP($Q42,$C$17:$M$20,COUNTBLANK($D$15:K$15)+1,FALSE)</f>
        <v>0</v>
      </c>
      <c r="AB42" s="3">
        <f t="array" ref="AB42">INDEX($AF$3:$CM$62,MATCH($S42,$AE$3:$AE$62,0),MATCH(AB$1&amp;$R42,$AF$1:$CM$1&amp;$AF$2:$CM$2,0))*VLOOKUP($Q42,$C$17:$M$20,COUNTBLANK($D$15:L$15)+1,FALSE)</f>
        <v>0</v>
      </c>
      <c r="AC42" s="3">
        <f t="array" ref="AC42">INDEX($AF$3:$CM$62,MATCH($S42,$AE$3:$AE$62,0),MATCH(AC$1&amp;$R42,$AF$1:$CM$1&amp;$AF$2:$CM$2,0))*VLOOKUP($Q42,$C$17:$M$20,COUNTBLANK($D$15:M$15)+1,FALSE)</f>
        <v>0</v>
      </c>
      <c r="AE42" s="37">
        <v>40</v>
      </c>
      <c r="AF42" s="3">
        <f t="shared" si="89"/>
        <v>320</v>
      </c>
      <c r="AG42" s="3">
        <f t="shared" si="90"/>
        <v>8000</v>
      </c>
      <c r="AH42" s="3">
        <f t="shared" si="91"/>
        <v>160</v>
      </c>
      <c r="AI42" s="3">
        <f t="shared" si="92"/>
        <v>160</v>
      </c>
      <c r="AJ42" s="3">
        <f t="shared" ref="AJ42:AM61" si="93">AJ32*INT($AE42/10)/INT($AE32/10)</f>
        <v>0.08</v>
      </c>
      <c r="AK42" s="3">
        <f t="shared" si="93"/>
        <v>0.08</v>
      </c>
      <c r="AL42" s="3">
        <f t="shared" si="93"/>
        <v>0.08</v>
      </c>
      <c r="AM42" s="3">
        <f t="shared" si="93"/>
        <v>0.08</v>
      </c>
      <c r="AN42" s="3">
        <f t="shared" si="68"/>
        <v>0.01</v>
      </c>
      <c r="AO42" s="3">
        <f t="shared" ref="AO42:AO62" si="94">AO22*ROUNDUP(INT(($AE42-10)/10)/2,0)/ROUNDUP(INT(($AE22-10)/10)/2,0)</f>
        <v>0.02</v>
      </c>
      <c r="AP42" s="3">
        <f t="shared" si="69"/>
        <v>480</v>
      </c>
      <c r="AQ42" s="3">
        <f t="shared" si="70"/>
        <v>12000</v>
      </c>
      <c r="AR42" s="3">
        <f t="shared" si="71"/>
        <v>240</v>
      </c>
      <c r="AS42" s="3">
        <f t="shared" si="72"/>
        <v>240</v>
      </c>
      <c r="AT42" s="3">
        <f t="shared" si="29"/>
        <v>0.12</v>
      </c>
      <c r="AU42" s="3">
        <f t="shared" si="30"/>
        <v>0.12</v>
      </c>
      <c r="AV42" s="3">
        <f t="shared" si="31"/>
        <v>0.12</v>
      </c>
      <c r="AW42" s="3">
        <f t="shared" si="32"/>
        <v>0.12</v>
      </c>
      <c r="AX42" s="3">
        <f t="shared" si="33"/>
        <v>1.4999999999999999E-2</v>
      </c>
      <c r="AY42" s="3">
        <f t="shared" si="60"/>
        <v>0.03</v>
      </c>
      <c r="AZ42" s="3">
        <f t="shared" si="73"/>
        <v>640</v>
      </c>
      <c r="BA42" s="3">
        <f t="shared" si="74"/>
        <v>16000</v>
      </c>
      <c r="BB42" s="3">
        <f t="shared" si="75"/>
        <v>320</v>
      </c>
      <c r="BC42" s="3">
        <f t="shared" si="76"/>
        <v>320</v>
      </c>
      <c r="BD42" s="3">
        <f t="shared" si="34"/>
        <v>0.16</v>
      </c>
      <c r="BE42" s="3">
        <f t="shared" si="35"/>
        <v>0.16</v>
      </c>
      <c r="BF42" s="3">
        <f t="shared" si="36"/>
        <v>0.16</v>
      </c>
      <c r="BG42" s="3">
        <f t="shared" si="37"/>
        <v>0.16</v>
      </c>
      <c r="BH42" s="3">
        <f t="shared" si="38"/>
        <v>0.02</v>
      </c>
      <c r="BI42" s="3">
        <f t="shared" si="61"/>
        <v>0.04</v>
      </c>
      <c r="BJ42" s="3">
        <f t="shared" si="77"/>
        <v>800</v>
      </c>
      <c r="BK42" s="3">
        <f t="shared" si="78"/>
        <v>20000</v>
      </c>
      <c r="BL42" s="3">
        <f t="shared" si="79"/>
        <v>400</v>
      </c>
      <c r="BM42" s="3">
        <f t="shared" si="80"/>
        <v>400</v>
      </c>
      <c r="BN42" s="3">
        <f t="shared" si="39"/>
        <v>0.2</v>
      </c>
      <c r="BO42" s="3">
        <f t="shared" si="40"/>
        <v>0.2</v>
      </c>
      <c r="BP42" s="3">
        <f t="shared" si="41"/>
        <v>0.2</v>
      </c>
      <c r="BQ42" s="3">
        <f t="shared" si="42"/>
        <v>0.2</v>
      </c>
      <c r="BR42" s="3">
        <f t="shared" si="43"/>
        <v>2.5000000000000001E-2</v>
      </c>
      <c r="BS42" s="3">
        <f t="shared" si="62"/>
        <v>0.05</v>
      </c>
      <c r="BT42" s="3">
        <f t="shared" si="81"/>
        <v>1280</v>
      </c>
      <c r="BU42" s="3">
        <f t="shared" si="82"/>
        <v>32000</v>
      </c>
      <c r="BV42" s="3">
        <f t="shared" si="83"/>
        <v>640</v>
      </c>
      <c r="BW42" s="3">
        <f t="shared" si="84"/>
        <v>640</v>
      </c>
      <c r="BX42" s="3">
        <f t="shared" si="44"/>
        <v>0.32</v>
      </c>
      <c r="BY42" s="3">
        <f t="shared" si="45"/>
        <v>0.32</v>
      </c>
      <c r="BZ42" s="3">
        <f t="shared" si="46"/>
        <v>0.32</v>
      </c>
      <c r="CA42" s="3">
        <f t="shared" si="47"/>
        <v>0.32</v>
      </c>
      <c r="CB42" s="3">
        <f t="shared" si="48"/>
        <v>0.04</v>
      </c>
      <c r="CC42" s="3">
        <f t="shared" si="63"/>
        <v>0.08</v>
      </c>
      <c r="CD42" s="3">
        <f t="shared" si="85"/>
        <v>1920</v>
      </c>
      <c r="CE42" s="3">
        <f t="shared" si="86"/>
        <v>48000</v>
      </c>
      <c r="CF42" s="3">
        <f t="shared" si="87"/>
        <v>960</v>
      </c>
      <c r="CG42" s="3">
        <f t="shared" si="88"/>
        <v>960</v>
      </c>
      <c r="CH42" s="3">
        <f t="shared" si="49"/>
        <v>0.48</v>
      </c>
      <c r="CI42" s="3">
        <f t="shared" si="50"/>
        <v>0.48</v>
      </c>
      <c r="CJ42" s="3">
        <f t="shared" si="51"/>
        <v>0.48</v>
      </c>
      <c r="CK42" s="3">
        <f t="shared" si="52"/>
        <v>0.48</v>
      </c>
      <c r="CL42" s="3">
        <f t="shared" si="53"/>
        <v>0.06</v>
      </c>
      <c r="CM42" s="3">
        <f t="shared" si="64"/>
        <v>0.12</v>
      </c>
    </row>
    <row r="43" spans="1:91" x14ac:dyDescent="0.2">
      <c r="B43">
        <f t="shared" si="66"/>
        <v>6</v>
      </c>
      <c r="C43" t="str">
        <f t="shared" si="67"/>
        <v>手臂</v>
      </c>
      <c r="D43">
        <f t="shared" si="58"/>
        <v>120</v>
      </c>
      <c r="E43">
        <f t="shared" si="58"/>
        <v>0</v>
      </c>
      <c r="F43">
        <f t="shared" si="58"/>
        <v>240</v>
      </c>
      <c r="G43">
        <f t="shared" si="58"/>
        <v>0</v>
      </c>
      <c r="Q43" t="s">
        <v>415</v>
      </c>
      <c r="R43">
        <v>1</v>
      </c>
      <c r="S43" s="3">
        <v>41</v>
      </c>
      <c r="T43" s="3">
        <f t="array" ref="T43">INDEX($AF$3:$CM$62,MATCH($S43,$AE$3:$AE$62,0),MATCH(T$1&amp;$R43,$AF$1:$CM$1&amp;$AF$2:$CM$2,0))*VLOOKUP($Q43,$C$17:$M$20,COUNTBLANK($D$15:D$15)+1,FALSE)</f>
        <v>82</v>
      </c>
      <c r="U43" s="3">
        <f t="array" ref="U43">INDEX($AF$3:$CM$62,MATCH($S43,$AE$3:$AE$62,0),MATCH(U$1&amp;$R43,$AF$1:$CM$1&amp;$AF$2:$CM$2,0))*VLOOKUP($Q43,$C$17:$M$20,COUNTBLANK($D$15:E$15)+1,FALSE)</f>
        <v>4100</v>
      </c>
      <c r="V43" s="3">
        <f t="array" ref="V43">INDEX($AF$3:$CM$62,MATCH($S43,$AE$3:$AE$62,0),MATCH(V$1&amp;$R43,$AF$1:$CM$1&amp;$AF$2:$CM$2,0))*VLOOKUP($Q43,$C$17:$M$20,COUNTBLANK($D$15:F$15)+1,FALSE)</f>
        <v>0</v>
      </c>
      <c r="W43" s="3">
        <f t="array" ref="W43">INDEX($AF$3:$CM$62,MATCH($S43,$AE$3:$AE$62,0),MATCH(W$1&amp;$R43,$AF$1:$CM$1&amp;$AF$2:$CM$2,0))*VLOOKUP($Q43,$C$17:$M$20,COUNTBLANK($D$15:G$15)+1,FALSE)</f>
        <v>0</v>
      </c>
      <c r="X43" s="3">
        <f t="array" ref="X43">INDEX($AF$3:$CM$62,MATCH($S43,$AE$3:$AE$62,0),MATCH(X$1&amp;$R43,$AF$1:$CM$1&amp;$AF$2:$CM$2,0))*VLOOKUP($Q43,$C$17:$M$20,COUNTBLANK($D$15:H$15)+1,FALSE)</f>
        <v>0.08</v>
      </c>
      <c r="Y43" s="3">
        <f t="array" ref="Y43">INDEX($AF$3:$CM$62,MATCH($S43,$AE$3:$AE$62,0),MATCH(Y$1&amp;$R43,$AF$1:$CM$1&amp;$AF$2:$CM$2,0))*VLOOKUP($Q43,$C$17:$M$20,COUNTBLANK($D$15:I$15)+1,FALSE)</f>
        <v>0</v>
      </c>
      <c r="Z43" s="3">
        <f t="array" ref="Z43">INDEX($AF$3:$CM$62,MATCH($S43,$AE$3:$AE$62,0),MATCH(Z$1&amp;$R43,$AF$1:$CM$1&amp;$AF$2:$CM$2,0))*VLOOKUP($Q43,$C$17:$M$20,COUNTBLANK($D$15:J$15)+1,FALSE)</f>
        <v>0</v>
      </c>
      <c r="AA43" s="3">
        <f t="array" ref="AA43">INDEX($AF$3:$CM$62,MATCH($S43,$AE$3:$AE$62,0),MATCH(AA$1&amp;$R43,$AF$1:$CM$1&amp;$AF$2:$CM$2,0))*VLOOKUP($Q43,$C$17:$M$20,COUNTBLANK($D$15:K$15)+1,FALSE)</f>
        <v>0</v>
      </c>
      <c r="AB43" s="3">
        <f t="array" ref="AB43">INDEX($AF$3:$CM$62,MATCH($S43,$AE$3:$AE$62,0),MATCH(AB$1&amp;$R43,$AF$1:$CM$1&amp;$AF$2:$CM$2,0))*VLOOKUP($Q43,$C$17:$M$20,COUNTBLANK($D$15:L$15)+1,FALSE)</f>
        <v>0</v>
      </c>
      <c r="AC43" s="3">
        <f t="array" ref="AC43">INDEX($AF$3:$CM$62,MATCH($S43,$AE$3:$AE$62,0),MATCH(AC$1&amp;$R43,$AF$1:$CM$1&amp;$AF$2:$CM$2,0))*VLOOKUP($Q43,$C$17:$M$20,COUNTBLANK($D$15:M$15)+1,FALSE)</f>
        <v>0</v>
      </c>
      <c r="AE43" s="3">
        <v>41</v>
      </c>
      <c r="AF43" s="3">
        <f t="shared" si="89"/>
        <v>328</v>
      </c>
      <c r="AG43" s="3">
        <f t="shared" si="90"/>
        <v>8200</v>
      </c>
      <c r="AH43" s="3">
        <f t="shared" si="91"/>
        <v>164</v>
      </c>
      <c r="AI43" s="3">
        <f t="shared" si="92"/>
        <v>164</v>
      </c>
      <c r="AJ43" s="3">
        <f t="shared" si="93"/>
        <v>0.08</v>
      </c>
      <c r="AK43" s="3">
        <f t="shared" si="93"/>
        <v>0.08</v>
      </c>
      <c r="AL43" s="3">
        <f t="shared" si="93"/>
        <v>0.08</v>
      </c>
      <c r="AM43" s="3">
        <f t="shared" si="93"/>
        <v>0.08</v>
      </c>
      <c r="AN43" s="3">
        <f t="shared" si="68"/>
        <v>0.01</v>
      </c>
      <c r="AO43" s="3">
        <f t="shared" si="94"/>
        <v>0.02</v>
      </c>
      <c r="AP43" s="3">
        <f t="shared" si="69"/>
        <v>492</v>
      </c>
      <c r="AQ43" s="3">
        <f t="shared" si="70"/>
        <v>12300</v>
      </c>
      <c r="AR43" s="3">
        <f t="shared" si="71"/>
        <v>246</v>
      </c>
      <c r="AS43" s="3">
        <f t="shared" si="72"/>
        <v>246</v>
      </c>
      <c r="AT43" s="3">
        <f t="shared" si="29"/>
        <v>0.12</v>
      </c>
      <c r="AU43" s="3">
        <f t="shared" si="30"/>
        <v>0.12</v>
      </c>
      <c r="AV43" s="3">
        <f t="shared" si="31"/>
        <v>0.12</v>
      </c>
      <c r="AW43" s="3">
        <f t="shared" si="32"/>
        <v>0.12</v>
      </c>
      <c r="AX43" s="3">
        <f t="shared" si="33"/>
        <v>1.4999999999999999E-2</v>
      </c>
      <c r="AY43" s="3">
        <f t="shared" si="60"/>
        <v>0.03</v>
      </c>
      <c r="AZ43" s="3">
        <f t="shared" si="73"/>
        <v>656</v>
      </c>
      <c r="BA43" s="3">
        <f t="shared" si="74"/>
        <v>16400</v>
      </c>
      <c r="BB43" s="3">
        <f t="shared" si="75"/>
        <v>328</v>
      </c>
      <c r="BC43" s="3">
        <f t="shared" si="76"/>
        <v>328</v>
      </c>
      <c r="BD43" s="3">
        <f t="shared" si="34"/>
        <v>0.16</v>
      </c>
      <c r="BE43" s="3">
        <f t="shared" si="35"/>
        <v>0.16</v>
      </c>
      <c r="BF43" s="3">
        <f t="shared" si="36"/>
        <v>0.16</v>
      </c>
      <c r="BG43" s="3">
        <f t="shared" si="37"/>
        <v>0.16</v>
      </c>
      <c r="BH43" s="3">
        <f t="shared" si="38"/>
        <v>0.02</v>
      </c>
      <c r="BI43" s="3">
        <f t="shared" si="61"/>
        <v>0.04</v>
      </c>
      <c r="BJ43" s="3">
        <f t="shared" si="77"/>
        <v>820</v>
      </c>
      <c r="BK43" s="3">
        <f t="shared" si="78"/>
        <v>20500</v>
      </c>
      <c r="BL43" s="3">
        <f t="shared" si="79"/>
        <v>410</v>
      </c>
      <c r="BM43" s="3">
        <f t="shared" si="80"/>
        <v>410</v>
      </c>
      <c r="BN43" s="3">
        <f t="shared" si="39"/>
        <v>0.2</v>
      </c>
      <c r="BO43" s="3">
        <f t="shared" si="40"/>
        <v>0.2</v>
      </c>
      <c r="BP43" s="3">
        <f t="shared" si="41"/>
        <v>0.2</v>
      </c>
      <c r="BQ43" s="3">
        <f t="shared" si="42"/>
        <v>0.2</v>
      </c>
      <c r="BR43" s="3">
        <f t="shared" si="43"/>
        <v>2.5000000000000001E-2</v>
      </c>
      <c r="BS43" s="3">
        <f t="shared" si="62"/>
        <v>0.05</v>
      </c>
      <c r="BT43" s="3">
        <f t="shared" si="81"/>
        <v>1312</v>
      </c>
      <c r="BU43" s="3">
        <f t="shared" si="82"/>
        <v>32800</v>
      </c>
      <c r="BV43" s="3">
        <f t="shared" si="83"/>
        <v>656</v>
      </c>
      <c r="BW43" s="3">
        <f t="shared" si="84"/>
        <v>656</v>
      </c>
      <c r="BX43" s="3">
        <f t="shared" si="44"/>
        <v>0.32</v>
      </c>
      <c r="BY43" s="3">
        <f t="shared" si="45"/>
        <v>0.32</v>
      </c>
      <c r="BZ43" s="3">
        <f t="shared" si="46"/>
        <v>0.32</v>
      </c>
      <c r="CA43" s="3">
        <f t="shared" si="47"/>
        <v>0.32</v>
      </c>
      <c r="CB43" s="3">
        <f t="shared" si="48"/>
        <v>0.04</v>
      </c>
      <c r="CC43" s="3">
        <f t="shared" si="63"/>
        <v>0.08</v>
      </c>
      <c r="CD43" s="3">
        <f t="shared" si="85"/>
        <v>1968</v>
      </c>
      <c r="CE43" s="3">
        <f t="shared" si="86"/>
        <v>49200</v>
      </c>
      <c r="CF43" s="3">
        <f t="shared" si="87"/>
        <v>984</v>
      </c>
      <c r="CG43" s="3">
        <f t="shared" si="88"/>
        <v>984</v>
      </c>
      <c r="CH43" s="3">
        <f t="shared" si="49"/>
        <v>0.48</v>
      </c>
      <c r="CI43" s="3">
        <f t="shared" si="50"/>
        <v>0.48</v>
      </c>
      <c r="CJ43" s="3">
        <f t="shared" si="51"/>
        <v>0.48</v>
      </c>
      <c r="CK43" s="3">
        <f t="shared" si="52"/>
        <v>0.48</v>
      </c>
      <c r="CL43" s="3">
        <f t="shared" si="53"/>
        <v>0.06</v>
      </c>
      <c r="CM43" s="3">
        <f t="shared" si="64"/>
        <v>0.12</v>
      </c>
    </row>
    <row r="44" spans="1:91" x14ac:dyDescent="0.2">
      <c r="B44">
        <f t="shared" si="66"/>
        <v>6</v>
      </c>
      <c r="C44" t="str">
        <f t="shared" si="67"/>
        <v>鞋子</v>
      </c>
      <c r="D44">
        <f t="shared" si="58"/>
        <v>120</v>
      </c>
      <c r="E44">
        <f t="shared" si="58"/>
        <v>0</v>
      </c>
      <c r="F44">
        <f t="shared" si="58"/>
        <v>0</v>
      </c>
      <c r="G44">
        <f t="shared" si="58"/>
        <v>240</v>
      </c>
      <c r="Q44" t="s">
        <v>415</v>
      </c>
      <c r="R44">
        <v>1</v>
      </c>
      <c r="S44" s="3">
        <v>42</v>
      </c>
      <c r="T44" s="3">
        <f t="array" ref="T44">INDEX($AF$3:$CM$62,MATCH($S44,$AE$3:$AE$62,0),MATCH(T$1&amp;$R44,$AF$1:$CM$1&amp;$AF$2:$CM$2,0))*VLOOKUP($Q44,$C$17:$M$20,COUNTBLANK($D$15:D$15)+1,FALSE)</f>
        <v>84</v>
      </c>
      <c r="U44" s="3">
        <f t="array" ref="U44">INDEX($AF$3:$CM$62,MATCH($S44,$AE$3:$AE$62,0),MATCH(U$1&amp;$R44,$AF$1:$CM$1&amp;$AF$2:$CM$2,0))*VLOOKUP($Q44,$C$17:$M$20,COUNTBLANK($D$15:E$15)+1,FALSE)</f>
        <v>4200</v>
      </c>
      <c r="V44" s="3">
        <f t="array" ref="V44">INDEX($AF$3:$CM$62,MATCH($S44,$AE$3:$AE$62,0),MATCH(V$1&amp;$R44,$AF$1:$CM$1&amp;$AF$2:$CM$2,0))*VLOOKUP($Q44,$C$17:$M$20,COUNTBLANK($D$15:F$15)+1,FALSE)</f>
        <v>0</v>
      </c>
      <c r="W44" s="3">
        <f t="array" ref="W44">INDEX($AF$3:$CM$62,MATCH($S44,$AE$3:$AE$62,0),MATCH(W$1&amp;$R44,$AF$1:$CM$1&amp;$AF$2:$CM$2,0))*VLOOKUP($Q44,$C$17:$M$20,COUNTBLANK($D$15:G$15)+1,FALSE)</f>
        <v>0</v>
      </c>
      <c r="X44" s="3">
        <f t="array" ref="X44">INDEX($AF$3:$CM$62,MATCH($S44,$AE$3:$AE$62,0),MATCH(X$1&amp;$R44,$AF$1:$CM$1&amp;$AF$2:$CM$2,0))*VLOOKUP($Q44,$C$17:$M$20,COUNTBLANK($D$15:H$15)+1,FALSE)</f>
        <v>0.08</v>
      </c>
      <c r="Y44" s="3">
        <f t="array" ref="Y44">INDEX($AF$3:$CM$62,MATCH($S44,$AE$3:$AE$62,0),MATCH(Y$1&amp;$R44,$AF$1:$CM$1&amp;$AF$2:$CM$2,0))*VLOOKUP($Q44,$C$17:$M$20,COUNTBLANK($D$15:I$15)+1,FALSE)</f>
        <v>0</v>
      </c>
      <c r="Z44" s="3">
        <f t="array" ref="Z44">INDEX($AF$3:$CM$62,MATCH($S44,$AE$3:$AE$62,0),MATCH(Z$1&amp;$R44,$AF$1:$CM$1&amp;$AF$2:$CM$2,0))*VLOOKUP($Q44,$C$17:$M$20,COUNTBLANK($D$15:J$15)+1,FALSE)</f>
        <v>0</v>
      </c>
      <c r="AA44" s="3">
        <f t="array" ref="AA44">INDEX($AF$3:$CM$62,MATCH($S44,$AE$3:$AE$62,0),MATCH(AA$1&amp;$R44,$AF$1:$CM$1&amp;$AF$2:$CM$2,0))*VLOOKUP($Q44,$C$17:$M$20,COUNTBLANK($D$15:K$15)+1,FALSE)</f>
        <v>0</v>
      </c>
      <c r="AB44" s="3">
        <f t="array" ref="AB44">INDEX($AF$3:$CM$62,MATCH($S44,$AE$3:$AE$62,0),MATCH(AB$1&amp;$R44,$AF$1:$CM$1&amp;$AF$2:$CM$2,0))*VLOOKUP($Q44,$C$17:$M$20,COUNTBLANK($D$15:L$15)+1,FALSE)</f>
        <v>0</v>
      </c>
      <c r="AC44" s="3">
        <f t="array" ref="AC44">INDEX($AF$3:$CM$62,MATCH($S44,$AE$3:$AE$62,0),MATCH(AC$1&amp;$R44,$AF$1:$CM$1&amp;$AF$2:$CM$2,0))*VLOOKUP($Q44,$C$17:$M$20,COUNTBLANK($D$15:M$15)+1,FALSE)</f>
        <v>0</v>
      </c>
      <c r="AE44" s="3">
        <v>42</v>
      </c>
      <c r="AF44" s="3">
        <f t="shared" si="89"/>
        <v>336</v>
      </c>
      <c r="AG44" s="3">
        <f t="shared" si="90"/>
        <v>8400</v>
      </c>
      <c r="AH44" s="3">
        <f t="shared" si="91"/>
        <v>168</v>
      </c>
      <c r="AI44" s="3">
        <f t="shared" si="92"/>
        <v>168</v>
      </c>
      <c r="AJ44" s="3">
        <f t="shared" si="93"/>
        <v>0.08</v>
      </c>
      <c r="AK44" s="3">
        <f t="shared" si="93"/>
        <v>0.08</v>
      </c>
      <c r="AL44" s="3">
        <f t="shared" si="93"/>
        <v>0.08</v>
      </c>
      <c r="AM44" s="3">
        <f t="shared" si="93"/>
        <v>0.08</v>
      </c>
      <c r="AN44" s="3">
        <f t="shared" si="68"/>
        <v>0.01</v>
      </c>
      <c r="AO44" s="3">
        <f t="shared" si="94"/>
        <v>0.02</v>
      </c>
      <c r="AP44" s="3">
        <f t="shared" si="69"/>
        <v>504</v>
      </c>
      <c r="AQ44" s="3">
        <f t="shared" si="70"/>
        <v>12600</v>
      </c>
      <c r="AR44" s="3">
        <f t="shared" si="71"/>
        <v>252</v>
      </c>
      <c r="AS44" s="3">
        <f t="shared" si="72"/>
        <v>252</v>
      </c>
      <c r="AT44" s="3">
        <f t="shared" ref="AT44:AT62" si="95">AJ44*VLOOKUP(AT$2,$B$2:$E$8,4,FALSE)/VLOOKUP(AJ$2,$B$2:$E$8,4,FALSE)</f>
        <v>0.12</v>
      </c>
      <c r="AU44" s="3">
        <f t="shared" ref="AU44:AU62" si="96">AK44*VLOOKUP(AU$2,$B$2:$E$8,4,FALSE)/VLOOKUP(AK$2,$B$2:$E$8,4,FALSE)</f>
        <v>0.12</v>
      </c>
      <c r="AV44" s="3">
        <f t="shared" ref="AV44:AV62" si="97">AL44*VLOOKUP(AV$2,$B$2:$E$8,4,FALSE)/VLOOKUP(AL$2,$B$2:$E$8,4,FALSE)</f>
        <v>0.12</v>
      </c>
      <c r="AW44" s="3">
        <f t="shared" ref="AW44:AW62" si="98">AM44*VLOOKUP(AW$2,$B$2:$E$8,4,FALSE)/VLOOKUP(AM$2,$B$2:$E$8,4,FALSE)</f>
        <v>0.12</v>
      </c>
      <c r="AX44" s="3">
        <f t="shared" ref="AX44:AX62" si="99">AN44*VLOOKUP(AX$2,$B$2:$E$8,4,FALSE)/VLOOKUP(AN$2,$B$2:$E$8,4,FALSE)</f>
        <v>1.4999999999999999E-2</v>
      </c>
      <c r="AY44" s="3">
        <f t="shared" si="60"/>
        <v>0.03</v>
      </c>
      <c r="AZ44" s="3">
        <f t="shared" si="73"/>
        <v>672</v>
      </c>
      <c r="BA44" s="3">
        <f t="shared" si="74"/>
        <v>16800</v>
      </c>
      <c r="BB44" s="3">
        <f t="shared" si="75"/>
        <v>336</v>
      </c>
      <c r="BC44" s="3">
        <f t="shared" si="76"/>
        <v>336</v>
      </c>
      <c r="BD44" s="3">
        <f t="shared" ref="BD44:BD62" si="100">AT44*VLOOKUP(BD$2,$B$2:$E$8,4,FALSE)/VLOOKUP(AT$2,$B$2:$E$8,4,FALSE)</f>
        <v>0.16</v>
      </c>
      <c r="BE44" s="3">
        <f t="shared" ref="BE44:BE62" si="101">AU44*VLOOKUP(BE$2,$B$2:$E$8,4,FALSE)/VLOOKUP(AU$2,$B$2:$E$8,4,FALSE)</f>
        <v>0.16</v>
      </c>
      <c r="BF44" s="3">
        <f t="shared" ref="BF44:BF62" si="102">AV44*VLOOKUP(BF$2,$B$2:$E$8,4,FALSE)/VLOOKUP(AV$2,$B$2:$E$8,4,FALSE)</f>
        <v>0.16</v>
      </c>
      <c r="BG44" s="3">
        <f t="shared" ref="BG44:BG62" si="103">AW44*VLOOKUP(BG$2,$B$2:$E$8,4,FALSE)/VLOOKUP(AW$2,$B$2:$E$8,4,FALSE)</f>
        <v>0.16</v>
      </c>
      <c r="BH44" s="3">
        <f t="shared" ref="BH44:BH62" si="104">AX44*VLOOKUP(BH$2,$B$2:$E$8,4,FALSE)/VLOOKUP(AX$2,$B$2:$E$8,4,FALSE)</f>
        <v>0.02</v>
      </c>
      <c r="BI44" s="3">
        <f t="shared" si="61"/>
        <v>0.04</v>
      </c>
      <c r="BJ44" s="3">
        <f t="shared" si="77"/>
        <v>840</v>
      </c>
      <c r="BK44" s="3">
        <f t="shared" si="78"/>
        <v>21000</v>
      </c>
      <c r="BL44" s="3">
        <f t="shared" si="79"/>
        <v>420</v>
      </c>
      <c r="BM44" s="3">
        <f t="shared" si="80"/>
        <v>420</v>
      </c>
      <c r="BN44" s="3">
        <f t="shared" ref="BN44:BN62" si="105">BD44*VLOOKUP(BN$2,$B$2:$E$8,4,FALSE)/VLOOKUP(BD$2,$B$2:$E$8,4,FALSE)</f>
        <v>0.2</v>
      </c>
      <c r="BO44" s="3">
        <f t="shared" ref="BO44:BO62" si="106">BE44*VLOOKUP(BO$2,$B$2:$E$8,4,FALSE)/VLOOKUP(BE$2,$B$2:$E$8,4,FALSE)</f>
        <v>0.2</v>
      </c>
      <c r="BP44" s="3">
        <f t="shared" ref="BP44:BP62" si="107">BF44*VLOOKUP(BP$2,$B$2:$E$8,4,FALSE)/VLOOKUP(BF$2,$B$2:$E$8,4,FALSE)</f>
        <v>0.2</v>
      </c>
      <c r="BQ44" s="3">
        <f t="shared" ref="BQ44:BQ62" si="108">BG44*VLOOKUP(BQ$2,$B$2:$E$8,4,FALSE)/VLOOKUP(BG$2,$B$2:$E$8,4,FALSE)</f>
        <v>0.2</v>
      </c>
      <c r="BR44" s="3">
        <f t="shared" ref="BR44:BR62" si="109">BH44*VLOOKUP(BR$2,$B$2:$E$8,4,FALSE)/VLOOKUP(BH$2,$B$2:$E$8,4,FALSE)</f>
        <v>2.5000000000000001E-2</v>
      </c>
      <c r="BS44" s="3">
        <f t="shared" si="62"/>
        <v>0.05</v>
      </c>
      <c r="BT44" s="3">
        <f t="shared" si="81"/>
        <v>1344</v>
      </c>
      <c r="BU44" s="3">
        <f t="shared" si="82"/>
        <v>33600</v>
      </c>
      <c r="BV44" s="3">
        <f t="shared" si="83"/>
        <v>672</v>
      </c>
      <c r="BW44" s="3">
        <f t="shared" si="84"/>
        <v>672</v>
      </c>
      <c r="BX44" s="3">
        <f t="shared" ref="BX44:BX62" si="110">BN44*VLOOKUP(BX$2,$B$2:$E$8,4,FALSE)/VLOOKUP(BN$2,$B$2:$E$8,4,FALSE)</f>
        <v>0.32</v>
      </c>
      <c r="BY44" s="3">
        <f t="shared" ref="BY44:BY62" si="111">BO44*VLOOKUP(BY$2,$B$2:$E$8,4,FALSE)/VLOOKUP(BO$2,$B$2:$E$8,4,FALSE)</f>
        <v>0.32</v>
      </c>
      <c r="BZ44" s="3">
        <f t="shared" ref="BZ44:BZ62" si="112">BP44*VLOOKUP(BZ$2,$B$2:$E$8,4,FALSE)/VLOOKUP(BP$2,$B$2:$E$8,4,FALSE)</f>
        <v>0.32</v>
      </c>
      <c r="CA44" s="3">
        <f t="shared" ref="CA44:CA62" si="113">BQ44*VLOOKUP(CA$2,$B$2:$E$8,4,FALSE)/VLOOKUP(BQ$2,$B$2:$E$8,4,FALSE)</f>
        <v>0.32</v>
      </c>
      <c r="CB44" s="3">
        <f t="shared" ref="CB44:CB62" si="114">BR44*VLOOKUP(CB$2,$B$2:$E$8,4,FALSE)/VLOOKUP(BR$2,$B$2:$E$8,4,FALSE)</f>
        <v>0.04</v>
      </c>
      <c r="CC44" s="3">
        <f t="shared" si="63"/>
        <v>0.08</v>
      </c>
      <c r="CD44" s="3">
        <f t="shared" si="85"/>
        <v>2016</v>
      </c>
      <c r="CE44" s="3">
        <f t="shared" si="86"/>
        <v>50400</v>
      </c>
      <c r="CF44" s="3">
        <f t="shared" si="87"/>
        <v>1008</v>
      </c>
      <c r="CG44" s="3">
        <f t="shared" si="88"/>
        <v>1008</v>
      </c>
      <c r="CH44" s="3">
        <f t="shared" ref="CH44:CH62" si="115">BX44*VLOOKUP(CH$2,$B$2:$E$8,4,FALSE)/VLOOKUP(BX$2,$B$2:$E$8,4,FALSE)</f>
        <v>0.48</v>
      </c>
      <c r="CI44" s="3">
        <f t="shared" ref="CI44:CI62" si="116">BY44*VLOOKUP(CI$2,$B$2:$E$8,4,FALSE)/VLOOKUP(BY$2,$B$2:$E$8,4,FALSE)</f>
        <v>0.48</v>
      </c>
      <c r="CJ44" s="3">
        <f t="shared" ref="CJ44:CJ62" si="117">BZ44*VLOOKUP(CJ$2,$B$2:$E$8,4,FALSE)/VLOOKUP(BZ$2,$B$2:$E$8,4,FALSE)</f>
        <v>0.48</v>
      </c>
      <c r="CK44" s="3">
        <f t="shared" ref="CK44:CK62" si="118">CA44*VLOOKUP(CK$2,$B$2:$E$8,4,FALSE)/VLOOKUP(CA$2,$B$2:$E$8,4,FALSE)</f>
        <v>0.48</v>
      </c>
      <c r="CL44" s="3">
        <f t="shared" ref="CL44:CL62" si="119">CB44*VLOOKUP(CL$2,$B$2:$E$8,4,FALSE)/VLOOKUP(CB$2,$B$2:$E$8,4,FALSE)</f>
        <v>0.06</v>
      </c>
      <c r="CM44" s="3">
        <f t="shared" si="64"/>
        <v>0.12</v>
      </c>
    </row>
    <row r="45" spans="1:91" x14ac:dyDescent="0.2">
      <c r="A45" t="s">
        <v>477</v>
      </c>
      <c r="B45">
        <v>1</v>
      </c>
      <c r="C45" t="str">
        <f>C17</f>
        <v>头饰</v>
      </c>
      <c r="D45">
        <f t="array" ref="D45">INDEX($AF$3:$CM$62,MATCH($I$3,$AE$3:$AE$62,0),MATCH($B45&amp;D$16,$AF$2:$CM$2&amp;$AF$1:$CM$1,0))*VLOOKUP($C45,$C$17:$M$20,COUNTBLANK($D$15:D$15)+1,FALSE)</f>
        <v>120</v>
      </c>
      <c r="E45">
        <f t="array" ref="E45">INDEX($AF$3:$CM$62,MATCH($I$3,$AE$3:$AE$62,0),MATCH($B45&amp;E$16,$AF$2:$CM$2&amp;$AF$1:$CM$1,0))*VLOOKUP($C45,$C$17:$M$20,COUNTBLANK($D$15:E$15)+1,FALSE)</f>
        <v>6000</v>
      </c>
      <c r="F45">
        <f t="array" ref="F45">INDEX($AF$3:$CM$62,MATCH($I$3,$AE$3:$AE$62,0),MATCH($B45&amp;F$16,$AF$2:$CM$2&amp;$AF$1:$CM$1,0))*VLOOKUP($C45,$C$17:$M$20,COUNTBLANK($D$15:F$15)+1,FALSE)</f>
        <v>0</v>
      </c>
      <c r="G45">
        <f t="array" ref="G45">INDEX($AF$3:$CM$62,MATCH($I$3,$AE$3:$AE$62,0),MATCH($B45&amp;G$16,$AF$2:$CM$2&amp;$AF$1:$CM$1,0))*VLOOKUP($C45,$C$17:$M$20,COUNTBLANK($D$15:G$15)+1,FALSE)</f>
        <v>0</v>
      </c>
      <c r="H45">
        <f t="array" ref="H45">INDEX($AF$3:$CM$62,MATCH($I$3,$AE$3:$AE$62,0),MATCH($B45&amp;H$16,$AF$2:$CM$2&amp;$AF$1:$CM$1,0))*VLOOKUP($C45,$C$17:$M$20,COUNTBLANK($D$15:H$15)+1,FALSE)</f>
        <v>0.12000000000000002</v>
      </c>
      <c r="I45">
        <f t="array" ref="I45">INDEX($AF$3:$CM$62,MATCH($I$3,$AE$3:$AE$62,0),MATCH($B45&amp;I$16,$AF$2:$CM$2&amp;$AF$1:$CM$1,0))*VLOOKUP($C45,$C$17:$M$20,COUNTBLANK($D$15:I$15)+1,FALSE)</f>
        <v>0</v>
      </c>
      <c r="J45">
        <f t="array" ref="J45">INDEX($AF$3:$CM$62,MATCH($I$3,$AE$3:$AE$62,0),MATCH($B45&amp;J$16,$AF$2:$CM$2&amp;$AF$1:$CM$1,0))*VLOOKUP($C45,$C$17:$M$20,COUNTBLANK($D$15:J$15)+1,FALSE)</f>
        <v>0</v>
      </c>
      <c r="K45">
        <f t="array" ref="K45">INDEX($AF$3:$CM$62,MATCH($I$3,$AE$3:$AE$62,0),MATCH($B45&amp;K$16,$AF$2:$CM$2&amp;$AF$1:$CM$1,0))*VLOOKUP($C45,$C$17:$M$20,COUNTBLANK($D$15:K$15)+1,FALSE)</f>
        <v>0</v>
      </c>
      <c r="L45">
        <f t="array" ref="L45">INDEX($AF$3:$CM$62,MATCH($I$3,$AE$3:$AE$62,0),MATCH($B45&amp;L$16,$AF$2:$CM$2&amp;$AF$1:$CM$1,0))*VLOOKUP($C45,$C$17:$M$20,COUNTBLANK($D$15:L$15)+1,FALSE)</f>
        <v>0</v>
      </c>
      <c r="M45">
        <f t="array" ref="M45">INDEX($AF$3:$CM$62,MATCH($I$3,$AE$3:$AE$62,0),MATCH($B45&amp;M$16,$AF$2:$CM$2&amp;$AF$1:$CM$1,0))*VLOOKUP($C45,$C$17:$M$20,COUNTBLANK($D$15:M$15)+1,FALSE)</f>
        <v>0</v>
      </c>
      <c r="Q45" t="s">
        <v>415</v>
      </c>
      <c r="R45">
        <v>1</v>
      </c>
      <c r="S45" s="3">
        <v>43</v>
      </c>
      <c r="T45" s="3">
        <f t="array" ref="T45">INDEX($AF$3:$CM$62,MATCH($S45,$AE$3:$AE$62,0),MATCH(T$1&amp;$R45,$AF$1:$CM$1&amp;$AF$2:$CM$2,0))*VLOOKUP($Q45,$C$17:$M$20,COUNTBLANK($D$15:D$15)+1,FALSE)</f>
        <v>86</v>
      </c>
      <c r="U45" s="3">
        <f t="array" ref="U45">INDEX($AF$3:$CM$62,MATCH($S45,$AE$3:$AE$62,0),MATCH(U$1&amp;$R45,$AF$1:$CM$1&amp;$AF$2:$CM$2,0))*VLOOKUP($Q45,$C$17:$M$20,COUNTBLANK($D$15:E$15)+1,FALSE)</f>
        <v>4300</v>
      </c>
      <c r="V45" s="3">
        <f t="array" ref="V45">INDEX($AF$3:$CM$62,MATCH($S45,$AE$3:$AE$62,0),MATCH(V$1&amp;$R45,$AF$1:$CM$1&amp;$AF$2:$CM$2,0))*VLOOKUP($Q45,$C$17:$M$20,COUNTBLANK($D$15:F$15)+1,FALSE)</f>
        <v>0</v>
      </c>
      <c r="W45" s="3">
        <f t="array" ref="W45">INDEX($AF$3:$CM$62,MATCH($S45,$AE$3:$AE$62,0),MATCH(W$1&amp;$R45,$AF$1:$CM$1&amp;$AF$2:$CM$2,0))*VLOOKUP($Q45,$C$17:$M$20,COUNTBLANK($D$15:G$15)+1,FALSE)</f>
        <v>0</v>
      </c>
      <c r="X45" s="3">
        <f t="array" ref="X45">INDEX($AF$3:$CM$62,MATCH($S45,$AE$3:$AE$62,0),MATCH(X$1&amp;$R45,$AF$1:$CM$1&amp;$AF$2:$CM$2,0))*VLOOKUP($Q45,$C$17:$M$20,COUNTBLANK($D$15:H$15)+1,FALSE)</f>
        <v>0.08</v>
      </c>
      <c r="Y45" s="3">
        <f t="array" ref="Y45">INDEX($AF$3:$CM$62,MATCH($S45,$AE$3:$AE$62,0),MATCH(Y$1&amp;$R45,$AF$1:$CM$1&amp;$AF$2:$CM$2,0))*VLOOKUP($Q45,$C$17:$M$20,COUNTBLANK($D$15:I$15)+1,FALSE)</f>
        <v>0</v>
      </c>
      <c r="Z45" s="3">
        <f t="array" ref="Z45">INDEX($AF$3:$CM$62,MATCH($S45,$AE$3:$AE$62,0),MATCH(Z$1&amp;$R45,$AF$1:$CM$1&amp;$AF$2:$CM$2,0))*VLOOKUP($Q45,$C$17:$M$20,COUNTBLANK($D$15:J$15)+1,FALSE)</f>
        <v>0</v>
      </c>
      <c r="AA45" s="3">
        <f t="array" ref="AA45">INDEX($AF$3:$CM$62,MATCH($S45,$AE$3:$AE$62,0),MATCH(AA$1&amp;$R45,$AF$1:$CM$1&amp;$AF$2:$CM$2,0))*VLOOKUP($Q45,$C$17:$M$20,COUNTBLANK($D$15:K$15)+1,FALSE)</f>
        <v>0</v>
      </c>
      <c r="AB45" s="3">
        <f t="array" ref="AB45">INDEX($AF$3:$CM$62,MATCH($S45,$AE$3:$AE$62,0),MATCH(AB$1&amp;$R45,$AF$1:$CM$1&amp;$AF$2:$CM$2,0))*VLOOKUP($Q45,$C$17:$M$20,COUNTBLANK($D$15:L$15)+1,FALSE)</f>
        <v>0</v>
      </c>
      <c r="AC45" s="3">
        <f t="array" ref="AC45">INDEX($AF$3:$CM$62,MATCH($S45,$AE$3:$AE$62,0),MATCH(AC$1&amp;$R45,$AF$1:$CM$1&amp;$AF$2:$CM$2,0))*VLOOKUP($Q45,$C$17:$M$20,COUNTBLANK($D$15:M$15)+1,FALSE)</f>
        <v>0</v>
      </c>
      <c r="AE45" s="3">
        <v>43</v>
      </c>
      <c r="AF45" s="3">
        <f t="shared" si="89"/>
        <v>344</v>
      </c>
      <c r="AG45" s="3">
        <f t="shared" si="90"/>
        <v>8600</v>
      </c>
      <c r="AH45" s="3">
        <f t="shared" si="91"/>
        <v>172</v>
      </c>
      <c r="AI45" s="3">
        <f t="shared" si="92"/>
        <v>172</v>
      </c>
      <c r="AJ45" s="3">
        <f t="shared" si="93"/>
        <v>0.08</v>
      </c>
      <c r="AK45" s="3">
        <f t="shared" si="93"/>
        <v>0.08</v>
      </c>
      <c r="AL45" s="3">
        <f t="shared" si="93"/>
        <v>0.08</v>
      </c>
      <c r="AM45" s="3">
        <f t="shared" si="93"/>
        <v>0.08</v>
      </c>
      <c r="AN45" s="3">
        <f t="shared" si="68"/>
        <v>0.01</v>
      </c>
      <c r="AO45" s="3">
        <f t="shared" si="94"/>
        <v>0.02</v>
      </c>
      <c r="AP45" s="3">
        <f t="shared" si="69"/>
        <v>516</v>
      </c>
      <c r="AQ45" s="3">
        <f t="shared" si="70"/>
        <v>12900</v>
      </c>
      <c r="AR45" s="3">
        <f t="shared" si="71"/>
        <v>258</v>
      </c>
      <c r="AS45" s="3">
        <f t="shared" si="72"/>
        <v>258</v>
      </c>
      <c r="AT45" s="3">
        <f t="shared" si="95"/>
        <v>0.12</v>
      </c>
      <c r="AU45" s="3">
        <f t="shared" si="96"/>
        <v>0.12</v>
      </c>
      <c r="AV45" s="3">
        <f t="shared" si="97"/>
        <v>0.12</v>
      </c>
      <c r="AW45" s="3">
        <f t="shared" si="98"/>
        <v>0.12</v>
      </c>
      <c r="AX45" s="3">
        <f t="shared" si="99"/>
        <v>1.4999999999999999E-2</v>
      </c>
      <c r="AY45" s="3">
        <f t="shared" si="60"/>
        <v>0.03</v>
      </c>
      <c r="AZ45" s="3">
        <f t="shared" si="73"/>
        <v>688</v>
      </c>
      <c r="BA45" s="3">
        <f t="shared" si="74"/>
        <v>17200</v>
      </c>
      <c r="BB45" s="3">
        <f t="shared" si="75"/>
        <v>344</v>
      </c>
      <c r="BC45" s="3">
        <f t="shared" si="76"/>
        <v>344</v>
      </c>
      <c r="BD45" s="3">
        <f t="shared" si="100"/>
        <v>0.16</v>
      </c>
      <c r="BE45" s="3">
        <f t="shared" si="101"/>
        <v>0.16</v>
      </c>
      <c r="BF45" s="3">
        <f t="shared" si="102"/>
        <v>0.16</v>
      </c>
      <c r="BG45" s="3">
        <f t="shared" si="103"/>
        <v>0.16</v>
      </c>
      <c r="BH45" s="3">
        <f t="shared" si="104"/>
        <v>0.02</v>
      </c>
      <c r="BI45" s="3">
        <f t="shared" si="61"/>
        <v>0.04</v>
      </c>
      <c r="BJ45" s="3">
        <f t="shared" si="77"/>
        <v>860</v>
      </c>
      <c r="BK45" s="3">
        <f t="shared" si="78"/>
        <v>21500</v>
      </c>
      <c r="BL45" s="3">
        <f t="shared" si="79"/>
        <v>430</v>
      </c>
      <c r="BM45" s="3">
        <f t="shared" si="80"/>
        <v>430</v>
      </c>
      <c r="BN45" s="3">
        <f t="shared" si="105"/>
        <v>0.2</v>
      </c>
      <c r="BO45" s="3">
        <f t="shared" si="106"/>
        <v>0.2</v>
      </c>
      <c r="BP45" s="3">
        <f t="shared" si="107"/>
        <v>0.2</v>
      </c>
      <c r="BQ45" s="3">
        <f t="shared" si="108"/>
        <v>0.2</v>
      </c>
      <c r="BR45" s="3">
        <f t="shared" si="109"/>
        <v>2.5000000000000001E-2</v>
      </c>
      <c r="BS45" s="3">
        <f t="shared" si="62"/>
        <v>0.05</v>
      </c>
      <c r="BT45" s="3">
        <f t="shared" si="81"/>
        <v>1376</v>
      </c>
      <c r="BU45" s="3">
        <f t="shared" si="82"/>
        <v>34400</v>
      </c>
      <c r="BV45" s="3">
        <f t="shared" si="83"/>
        <v>688</v>
      </c>
      <c r="BW45" s="3">
        <f t="shared" si="84"/>
        <v>688</v>
      </c>
      <c r="BX45" s="3">
        <f t="shared" si="110"/>
        <v>0.32</v>
      </c>
      <c r="BY45" s="3">
        <f t="shared" si="111"/>
        <v>0.32</v>
      </c>
      <c r="BZ45" s="3">
        <f t="shared" si="112"/>
        <v>0.32</v>
      </c>
      <c r="CA45" s="3">
        <f t="shared" si="113"/>
        <v>0.32</v>
      </c>
      <c r="CB45" s="3">
        <f t="shared" si="114"/>
        <v>0.04</v>
      </c>
      <c r="CC45" s="3">
        <f t="shared" si="63"/>
        <v>0.08</v>
      </c>
      <c r="CD45" s="3">
        <f t="shared" si="85"/>
        <v>2064</v>
      </c>
      <c r="CE45" s="3">
        <f t="shared" si="86"/>
        <v>51600</v>
      </c>
      <c r="CF45" s="3">
        <f t="shared" si="87"/>
        <v>1032</v>
      </c>
      <c r="CG45" s="3">
        <f t="shared" si="88"/>
        <v>1032</v>
      </c>
      <c r="CH45" s="3">
        <f t="shared" si="115"/>
        <v>0.48</v>
      </c>
      <c r="CI45" s="3">
        <f t="shared" si="116"/>
        <v>0.48</v>
      </c>
      <c r="CJ45" s="3">
        <f t="shared" si="117"/>
        <v>0.48</v>
      </c>
      <c r="CK45" s="3">
        <f t="shared" si="118"/>
        <v>0.48</v>
      </c>
      <c r="CL45" s="3">
        <f t="shared" si="119"/>
        <v>0.06</v>
      </c>
      <c r="CM45" s="3">
        <f t="shared" si="64"/>
        <v>0.12</v>
      </c>
    </row>
    <row r="46" spans="1:91" x14ac:dyDescent="0.2">
      <c r="B46">
        <v>1</v>
      </c>
      <c r="C46" t="str">
        <f>C18</f>
        <v>护甲</v>
      </c>
      <c r="D46">
        <f t="array" ref="D46">INDEX($AF$3:$CM$62,MATCH($I$3,$AE$3:$AE$62,0),MATCH($B46&amp;D$16,$AF$2:$CM$2&amp;$AF$1:$CM$1,0))*VLOOKUP($C46,$C$17:$M$20,COUNTBLANK($D$15:D$15)+1,FALSE)</f>
        <v>120</v>
      </c>
      <c r="E46">
        <f t="array" ref="E46">INDEX($AF$3:$CM$62,MATCH($I$3,$AE$3:$AE$62,0),MATCH($B46&amp;E$16,$AF$2:$CM$2&amp;$AF$1:$CM$1,0))*VLOOKUP($C46,$C$17:$M$20,COUNTBLANK($D$15:E$15)+1,FALSE)</f>
        <v>6000</v>
      </c>
      <c r="F46">
        <f t="array" ref="F46">INDEX($AF$3:$CM$62,MATCH($I$3,$AE$3:$AE$62,0),MATCH($B46&amp;F$16,$AF$2:$CM$2&amp;$AF$1:$CM$1,0))*VLOOKUP($C46,$C$17:$M$20,COUNTBLANK($D$15:F$15)+1,FALSE)</f>
        <v>0</v>
      </c>
      <c r="G46">
        <f t="array" ref="G46">INDEX($AF$3:$CM$62,MATCH($I$3,$AE$3:$AE$62,0),MATCH($B46&amp;G$16,$AF$2:$CM$2&amp;$AF$1:$CM$1,0))*VLOOKUP($C46,$C$17:$M$20,COUNTBLANK($D$15:G$15)+1,FALSE)</f>
        <v>0</v>
      </c>
      <c r="H46">
        <f t="array" ref="H46">INDEX($AF$3:$CM$62,MATCH($I$3,$AE$3:$AE$62,0),MATCH($B46&amp;H$16,$AF$2:$CM$2&amp;$AF$1:$CM$1,0))*VLOOKUP($C46,$C$17:$M$20,COUNTBLANK($D$15:H$15)+1,FALSE)</f>
        <v>0</v>
      </c>
      <c r="I46">
        <f t="array" ref="I46">INDEX($AF$3:$CM$62,MATCH($I$3,$AE$3:$AE$62,0),MATCH($B46&amp;I$16,$AF$2:$CM$2&amp;$AF$1:$CM$1,0))*VLOOKUP($C46,$C$17:$M$20,COUNTBLANK($D$15:I$15)+1,FALSE)</f>
        <v>0.12000000000000002</v>
      </c>
      <c r="J46">
        <f t="array" ref="J46">INDEX($AF$3:$CM$62,MATCH($I$3,$AE$3:$AE$62,0),MATCH($B46&amp;J$16,$AF$2:$CM$2&amp;$AF$1:$CM$1,0))*VLOOKUP($C46,$C$17:$M$20,COUNTBLANK($D$15:J$15)+1,FALSE)</f>
        <v>0</v>
      </c>
      <c r="K46">
        <f t="array" ref="K46">INDEX($AF$3:$CM$62,MATCH($I$3,$AE$3:$AE$62,0),MATCH($B46&amp;K$16,$AF$2:$CM$2&amp;$AF$1:$CM$1,0))*VLOOKUP($C46,$C$17:$M$20,COUNTBLANK($D$15:K$15)+1,FALSE)</f>
        <v>0</v>
      </c>
      <c r="L46">
        <f t="array" ref="L46">INDEX($AF$3:$CM$62,MATCH($I$3,$AE$3:$AE$62,0),MATCH($B46&amp;L$16,$AF$2:$CM$2&amp;$AF$1:$CM$1,0))*VLOOKUP($C46,$C$17:$M$20,COUNTBLANK($D$15:L$15)+1,FALSE)</f>
        <v>0</v>
      </c>
      <c r="M46">
        <f t="array" ref="M46">INDEX($AF$3:$CM$62,MATCH($I$3,$AE$3:$AE$62,0),MATCH($B46&amp;M$16,$AF$2:$CM$2&amp;$AF$1:$CM$1,0))*VLOOKUP($C46,$C$17:$M$20,COUNTBLANK($D$15:M$15)+1,FALSE)</f>
        <v>0</v>
      </c>
      <c r="Q46" t="s">
        <v>415</v>
      </c>
      <c r="R46">
        <v>1</v>
      </c>
      <c r="S46" s="3">
        <v>44</v>
      </c>
      <c r="T46" s="3">
        <f t="array" ref="T46">INDEX($AF$3:$CM$62,MATCH($S46,$AE$3:$AE$62,0),MATCH(T$1&amp;$R46,$AF$1:$CM$1&amp;$AF$2:$CM$2,0))*VLOOKUP($Q46,$C$17:$M$20,COUNTBLANK($D$15:D$15)+1,FALSE)</f>
        <v>88</v>
      </c>
      <c r="U46" s="3">
        <f t="array" ref="U46">INDEX($AF$3:$CM$62,MATCH($S46,$AE$3:$AE$62,0),MATCH(U$1&amp;$R46,$AF$1:$CM$1&amp;$AF$2:$CM$2,0))*VLOOKUP($Q46,$C$17:$M$20,COUNTBLANK($D$15:E$15)+1,FALSE)</f>
        <v>4400</v>
      </c>
      <c r="V46" s="3">
        <f t="array" ref="V46">INDEX($AF$3:$CM$62,MATCH($S46,$AE$3:$AE$62,0),MATCH(V$1&amp;$R46,$AF$1:$CM$1&amp;$AF$2:$CM$2,0))*VLOOKUP($Q46,$C$17:$M$20,COUNTBLANK($D$15:F$15)+1,FALSE)</f>
        <v>0</v>
      </c>
      <c r="W46" s="3">
        <f t="array" ref="W46">INDEX($AF$3:$CM$62,MATCH($S46,$AE$3:$AE$62,0),MATCH(W$1&amp;$R46,$AF$1:$CM$1&amp;$AF$2:$CM$2,0))*VLOOKUP($Q46,$C$17:$M$20,COUNTBLANK($D$15:G$15)+1,FALSE)</f>
        <v>0</v>
      </c>
      <c r="X46" s="3">
        <f t="array" ref="X46">INDEX($AF$3:$CM$62,MATCH($S46,$AE$3:$AE$62,0),MATCH(X$1&amp;$R46,$AF$1:$CM$1&amp;$AF$2:$CM$2,0))*VLOOKUP($Q46,$C$17:$M$20,COUNTBLANK($D$15:H$15)+1,FALSE)</f>
        <v>0.08</v>
      </c>
      <c r="Y46" s="3">
        <f t="array" ref="Y46">INDEX($AF$3:$CM$62,MATCH($S46,$AE$3:$AE$62,0),MATCH(Y$1&amp;$R46,$AF$1:$CM$1&amp;$AF$2:$CM$2,0))*VLOOKUP($Q46,$C$17:$M$20,COUNTBLANK($D$15:I$15)+1,FALSE)</f>
        <v>0</v>
      </c>
      <c r="Z46" s="3">
        <f t="array" ref="Z46">INDEX($AF$3:$CM$62,MATCH($S46,$AE$3:$AE$62,0),MATCH(Z$1&amp;$R46,$AF$1:$CM$1&amp;$AF$2:$CM$2,0))*VLOOKUP($Q46,$C$17:$M$20,COUNTBLANK($D$15:J$15)+1,FALSE)</f>
        <v>0</v>
      </c>
      <c r="AA46" s="3">
        <f t="array" ref="AA46">INDEX($AF$3:$CM$62,MATCH($S46,$AE$3:$AE$62,0),MATCH(AA$1&amp;$R46,$AF$1:$CM$1&amp;$AF$2:$CM$2,0))*VLOOKUP($Q46,$C$17:$M$20,COUNTBLANK($D$15:K$15)+1,FALSE)</f>
        <v>0</v>
      </c>
      <c r="AB46" s="3">
        <f t="array" ref="AB46">INDEX($AF$3:$CM$62,MATCH($S46,$AE$3:$AE$62,0),MATCH(AB$1&amp;$R46,$AF$1:$CM$1&amp;$AF$2:$CM$2,0))*VLOOKUP($Q46,$C$17:$M$20,COUNTBLANK($D$15:L$15)+1,FALSE)</f>
        <v>0</v>
      </c>
      <c r="AC46" s="3">
        <f t="array" ref="AC46">INDEX($AF$3:$CM$62,MATCH($S46,$AE$3:$AE$62,0),MATCH(AC$1&amp;$R46,$AF$1:$CM$1&amp;$AF$2:$CM$2,0))*VLOOKUP($Q46,$C$17:$M$20,COUNTBLANK($D$15:M$15)+1,FALSE)</f>
        <v>0</v>
      </c>
      <c r="AE46" s="3">
        <v>44</v>
      </c>
      <c r="AF46" s="3">
        <f t="shared" si="89"/>
        <v>352</v>
      </c>
      <c r="AG46" s="3">
        <f t="shared" si="90"/>
        <v>8800</v>
      </c>
      <c r="AH46" s="3">
        <f t="shared" si="91"/>
        <v>176</v>
      </c>
      <c r="AI46" s="3">
        <f t="shared" si="92"/>
        <v>176</v>
      </c>
      <c r="AJ46" s="3">
        <f t="shared" si="93"/>
        <v>0.08</v>
      </c>
      <c r="AK46" s="3">
        <f t="shared" si="93"/>
        <v>0.08</v>
      </c>
      <c r="AL46" s="3">
        <f t="shared" si="93"/>
        <v>0.08</v>
      </c>
      <c r="AM46" s="3">
        <f t="shared" si="93"/>
        <v>0.08</v>
      </c>
      <c r="AN46" s="3">
        <f t="shared" si="68"/>
        <v>0.01</v>
      </c>
      <c r="AO46" s="3">
        <f t="shared" si="94"/>
        <v>0.02</v>
      </c>
      <c r="AP46" s="3">
        <f t="shared" si="69"/>
        <v>528</v>
      </c>
      <c r="AQ46" s="3">
        <f t="shared" si="70"/>
        <v>13200</v>
      </c>
      <c r="AR46" s="3">
        <f t="shared" si="71"/>
        <v>264</v>
      </c>
      <c r="AS46" s="3">
        <f t="shared" si="72"/>
        <v>264</v>
      </c>
      <c r="AT46" s="3">
        <f t="shared" si="95"/>
        <v>0.12</v>
      </c>
      <c r="AU46" s="3">
        <f t="shared" si="96"/>
        <v>0.12</v>
      </c>
      <c r="AV46" s="3">
        <f t="shared" si="97"/>
        <v>0.12</v>
      </c>
      <c r="AW46" s="3">
        <f t="shared" si="98"/>
        <v>0.12</v>
      </c>
      <c r="AX46" s="3">
        <f t="shared" si="99"/>
        <v>1.4999999999999999E-2</v>
      </c>
      <c r="AY46" s="3">
        <f t="shared" si="60"/>
        <v>0.03</v>
      </c>
      <c r="AZ46" s="3">
        <f t="shared" si="73"/>
        <v>704</v>
      </c>
      <c r="BA46" s="3">
        <f t="shared" si="74"/>
        <v>17600</v>
      </c>
      <c r="BB46" s="3">
        <f t="shared" si="75"/>
        <v>352</v>
      </c>
      <c r="BC46" s="3">
        <f t="shared" si="76"/>
        <v>352</v>
      </c>
      <c r="BD46" s="3">
        <f t="shared" si="100"/>
        <v>0.16</v>
      </c>
      <c r="BE46" s="3">
        <f t="shared" si="101"/>
        <v>0.16</v>
      </c>
      <c r="BF46" s="3">
        <f t="shared" si="102"/>
        <v>0.16</v>
      </c>
      <c r="BG46" s="3">
        <f t="shared" si="103"/>
        <v>0.16</v>
      </c>
      <c r="BH46" s="3">
        <f t="shared" si="104"/>
        <v>0.02</v>
      </c>
      <c r="BI46" s="3">
        <f t="shared" si="61"/>
        <v>0.04</v>
      </c>
      <c r="BJ46" s="3">
        <f t="shared" si="77"/>
        <v>880</v>
      </c>
      <c r="BK46" s="3">
        <f t="shared" si="78"/>
        <v>22000</v>
      </c>
      <c r="BL46" s="3">
        <f t="shared" si="79"/>
        <v>440</v>
      </c>
      <c r="BM46" s="3">
        <f t="shared" si="80"/>
        <v>440</v>
      </c>
      <c r="BN46" s="3">
        <f t="shared" si="105"/>
        <v>0.2</v>
      </c>
      <c r="BO46" s="3">
        <f t="shared" si="106"/>
        <v>0.2</v>
      </c>
      <c r="BP46" s="3">
        <f t="shared" si="107"/>
        <v>0.2</v>
      </c>
      <c r="BQ46" s="3">
        <f t="shared" si="108"/>
        <v>0.2</v>
      </c>
      <c r="BR46" s="3">
        <f t="shared" si="109"/>
        <v>2.5000000000000001E-2</v>
      </c>
      <c r="BS46" s="3">
        <f t="shared" si="62"/>
        <v>0.05</v>
      </c>
      <c r="BT46" s="3">
        <f t="shared" si="81"/>
        <v>1408</v>
      </c>
      <c r="BU46" s="3">
        <f t="shared" si="82"/>
        <v>35200</v>
      </c>
      <c r="BV46" s="3">
        <f t="shared" si="83"/>
        <v>704</v>
      </c>
      <c r="BW46" s="3">
        <f t="shared" si="84"/>
        <v>704</v>
      </c>
      <c r="BX46" s="3">
        <f t="shared" si="110"/>
        <v>0.32</v>
      </c>
      <c r="BY46" s="3">
        <f t="shared" si="111"/>
        <v>0.32</v>
      </c>
      <c r="BZ46" s="3">
        <f t="shared" si="112"/>
        <v>0.32</v>
      </c>
      <c r="CA46" s="3">
        <f t="shared" si="113"/>
        <v>0.32</v>
      </c>
      <c r="CB46" s="3">
        <f t="shared" si="114"/>
        <v>0.04</v>
      </c>
      <c r="CC46" s="3">
        <f t="shared" si="63"/>
        <v>0.08</v>
      </c>
      <c r="CD46" s="3">
        <f t="shared" si="85"/>
        <v>2112</v>
      </c>
      <c r="CE46" s="3">
        <f t="shared" si="86"/>
        <v>52800</v>
      </c>
      <c r="CF46" s="3">
        <f t="shared" si="87"/>
        <v>1056</v>
      </c>
      <c r="CG46" s="3">
        <f t="shared" si="88"/>
        <v>1056</v>
      </c>
      <c r="CH46" s="3">
        <f t="shared" si="115"/>
        <v>0.48</v>
      </c>
      <c r="CI46" s="3">
        <f t="shared" si="116"/>
        <v>0.48</v>
      </c>
      <c r="CJ46" s="3">
        <f t="shared" si="117"/>
        <v>0.48</v>
      </c>
      <c r="CK46" s="3">
        <f t="shared" si="118"/>
        <v>0.48</v>
      </c>
      <c r="CL46" s="3">
        <f t="shared" si="119"/>
        <v>0.06</v>
      </c>
      <c r="CM46" s="3">
        <f t="shared" si="64"/>
        <v>0.12</v>
      </c>
    </row>
    <row r="47" spans="1:91" x14ac:dyDescent="0.2">
      <c r="B47">
        <v>1</v>
      </c>
      <c r="C47" t="str">
        <f>C19</f>
        <v>手臂</v>
      </c>
      <c r="D47">
        <f t="array" ref="D47">INDEX($AF$3:$CM$62,MATCH($I$3,$AE$3:$AE$62,0),MATCH($B47&amp;D$16,$AF$2:$CM$2&amp;$AF$1:$CM$1,0))*VLOOKUP($C47,$C$17:$M$20,COUNTBLANK($D$15:D$15)+1,FALSE)</f>
        <v>120</v>
      </c>
      <c r="E47">
        <f t="array" ref="E47">INDEX($AF$3:$CM$62,MATCH($I$3,$AE$3:$AE$62,0),MATCH($B47&amp;E$16,$AF$2:$CM$2&amp;$AF$1:$CM$1,0))*VLOOKUP($C47,$C$17:$M$20,COUNTBLANK($D$15:E$15)+1,FALSE)</f>
        <v>0</v>
      </c>
      <c r="F47">
        <f t="array" ref="F47">INDEX($AF$3:$CM$62,MATCH($I$3,$AE$3:$AE$62,0),MATCH($B47&amp;F$16,$AF$2:$CM$2&amp;$AF$1:$CM$1,0))*VLOOKUP($C47,$C$17:$M$20,COUNTBLANK($D$15:F$15)+1,FALSE)</f>
        <v>240</v>
      </c>
      <c r="G47">
        <f t="array" ref="G47">INDEX($AF$3:$CM$62,MATCH($I$3,$AE$3:$AE$62,0),MATCH($B47&amp;G$16,$AF$2:$CM$2&amp;$AF$1:$CM$1,0))*VLOOKUP($C47,$C$17:$M$20,COUNTBLANK($D$15:G$15)+1,FALSE)</f>
        <v>0</v>
      </c>
      <c r="H47">
        <f t="array" ref="H47">INDEX($AF$3:$CM$62,MATCH($I$3,$AE$3:$AE$62,0),MATCH($B47&amp;H$16,$AF$2:$CM$2&amp;$AF$1:$CM$1,0))*VLOOKUP($C47,$C$17:$M$20,COUNTBLANK($D$15:H$15)+1,FALSE)</f>
        <v>0</v>
      </c>
      <c r="I47">
        <f t="array" ref="I47">INDEX($AF$3:$CM$62,MATCH($I$3,$AE$3:$AE$62,0),MATCH($B47&amp;I$16,$AF$2:$CM$2&amp;$AF$1:$CM$1,0))*VLOOKUP($C47,$C$17:$M$20,COUNTBLANK($D$15:I$15)+1,FALSE)</f>
        <v>0</v>
      </c>
      <c r="J47">
        <f t="array" ref="J47">INDEX($AF$3:$CM$62,MATCH($I$3,$AE$3:$AE$62,0),MATCH($B47&amp;J$16,$AF$2:$CM$2&amp;$AF$1:$CM$1,0))*VLOOKUP($C47,$C$17:$M$20,COUNTBLANK($D$15:J$15)+1,FALSE)</f>
        <v>0.12000000000000002</v>
      </c>
      <c r="K47">
        <f t="array" ref="K47">INDEX($AF$3:$CM$62,MATCH($I$3,$AE$3:$AE$62,0),MATCH($B47&amp;K$16,$AF$2:$CM$2&amp;$AF$1:$CM$1,0))*VLOOKUP($C47,$C$17:$M$20,COUNTBLANK($D$15:K$15)+1,FALSE)</f>
        <v>0.12000000000000002</v>
      </c>
      <c r="L47">
        <f t="array" ref="L47">INDEX($AF$3:$CM$62,MATCH($I$3,$AE$3:$AE$62,0),MATCH($B47&amp;L$16,$AF$2:$CM$2&amp;$AF$1:$CM$1,0))*VLOOKUP($C47,$C$17:$M$20,COUNTBLANK($D$15:L$15)+1,FALSE)</f>
        <v>0</v>
      </c>
      <c r="M47">
        <f t="array" ref="M47">INDEX($AF$3:$CM$62,MATCH($I$3,$AE$3:$AE$62,0),MATCH($B47&amp;M$16,$AF$2:$CM$2&amp;$AF$1:$CM$1,0))*VLOOKUP($C47,$C$17:$M$20,COUNTBLANK($D$15:M$15)+1,FALSE)</f>
        <v>0</v>
      </c>
      <c r="Q47" t="s">
        <v>415</v>
      </c>
      <c r="R47">
        <v>1</v>
      </c>
      <c r="S47" s="3">
        <v>45</v>
      </c>
      <c r="T47" s="3">
        <f t="array" ref="T47">INDEX($AF$3:$CM$62,MATCH($S47,$AE$3:$AE$62,0),MATCH(T$1&amp;$R47,$AF$1:$CM$1&amp;$AF$2:$CM$2,0))*VLOOKUP($Q47,$C$17:$M$20,COUNTBLANK($D$15:D$15)+1,FALSE)</f>
        <v>90</v>
      </c>
      <c r="U47" s="3">
        <f t="array" ref="U47">INDEX($AF$3:$CM$62,MATCH($S47,$AE$3:$AE$62,0),MATCH(U$1&amp;$R47,$AF$1:$CM$1&amp;$AF$2:$CM$2,0))*VLOOKUP($Q47,$C$17:$M$20,COUNTBLANK($D$15:E$15)+1,FALSE)</f>
        <v>4500</v>
      </c>
      <c r="V47" s="3">
        <f t="array" ref="V47">INDEX($AF$3:$CM$62,MATCH($S47,$AE$3:$AE$62,0),MATCH(V$1&amp;$R47,$AF$1:$CM$1&amp;$AF$2:$CM$2,0))*VLOOKUP($Q47,$C$17:$M$20,COUNTBLANK($D$15:F$15)+1,FALSE)</f>
        <v>0</v>
      </c>
      <c r="W47" s="3">
        <f t="array" ref="W47">INDEX($AF$3:$CM$62,MATCH($S47,$AE$3:$AE$62,0),MATCH(W$1&amp;$R47,$AF$1:$CM$1&amp;$AF$2:$CM$2,0))*VLOOKUP($Q47,$C$17:$M$20,COUNTBLANK($D$15:G$15)+1,FALSE)</f>
        <v>0</v>
      </c>
      <c r="X47" s="3">
        <f t="array" ref="X47">INDEX($AF$3:$CM$62,MATCH($S47,$AE$3:$AE$62,0),MATCH(X$1&amp;$R47,$AF$1:$CM$1&amp;$AF$2:$CM$2,0))*VLOOKUP($Q47,$C$17:$M$20,COUNTBLANK($D$15:H$15)+1,FALSE)</f>
        <v>0.08</v>
      </c>
      <c r="Y47" s="3">
        <f t="array" ref="Y47">INDEX($AF$3:$CM$62,MATCH($S47,$AE$3:$AE$62,0),MATCH(Y$1&amp;$R47,$AF$1:$CM$1&amp;$AF$2:$CM$2,0))*VLOOKUP($Q47,$C$17:$M$20,COUNTBLANK($D$15:I$15)+1,FALSE)</f>
        <v>0</v>
      </c>
      <c r="Z47" s="3">
        <f t="array" ref="Z47">INDEX($AF$3:$CM$62,MATCH($S47,$AE$3:$AE$62,0),MATCH(Z$1&amp;$R47,$AF$1:$CM$1&amp;$AF$2:$CM$2,0))*VLOOKUP($Q47,$C$17:$M$20,COUNTBLANK($D$15:J$15)+1,FALSE)</f>
        <v>0</v>
      </c>
      <c r="AA47" s="3">
        <f t="array" ref="AA47">INDEX($AF$3:$CM$62,MATCH($S47,$AE$3:$AE$62,0),MATCH(AA$1&amp;$R47,$AF$1:$CM$1&amp;$AF$2:$CM$2,0))*VLOOKUP($Q47,$C$17:$M$20,COUNTBLANK($D$15:K$15)+1,FALSE)</f>
        <v>0</v>
      </c>
      <c r="AB47" s="3">
        <f t="array" ref="AB47">INDEX($AF$3:$CM$62,MATCH($S47,$AE$3:$AE$62,0),MATCH(AB$1&amp;$R47,$AF$1:$CM$1&amp;$AF$2:$CM$2,0))*VLOOKUP($Q47,$C$17:$M$20,COUNTBLANK($D$15:L$15)+1,FALSE)</f>
        <v>0</v>
      </c>
      <c r="AC47" s="3">
        <f t="array" ref="AC47">INDEX($AF$3:$CM$62,MATCH($S47,$AE$3:$AE$62,0),MATCH(AC$1&amp;$R47,$AF$1:$CM$1&amp;$AF$2:$CM$2,0))*VLOOKUP($Q47,$C$17:$M$20,COUNTBLANK($D$15:M$15)+1,FALSE)</f>
        <v>0</v>
      </c>
      <c r="AE47" s="3">
        <v>45</v>
      </c>
      <c r="AF47" s="3">
        <f t="shared" si="89"/>
        <v>360</v>
      </c>
      <c r="AG47" s="3">
        <f t="shared" si="90"/>
        <v>9000</v>
      </c>
      <c r="AH47" s="3">
        <f t="shared" si="91"/>
        <v>180</v>
      </c>
      <c r="AI47" s="3">
        <f t="shared" si="92"/>
        <v>180</v>
      </c>
      <c r="AJ47" s="3">
        <f t="shared" si="93"/>
        <v>0.08</v>
      </c>
      <c r="AK47" s="3">
        <f t="shared" si="93"/>
        <v>0.08</v>
      </c>
      <c r="AL47" s="3">
        <f t="shared" si="93"/>
        <v>0.08</v>
      </c>
      <c r="AM47" s="3">
        <f t="shared" si="93"/>
        <v>0.08</v>
      </c>
      <c r="AN47" s="3">
        <f t="shared" si="68"/>
        <v>0.01</v>
      </c>
      <c r="AO47" s="3">
        <f t="shared" si="94"/>
        <v>0.02</v>
      </c>
      <c r="AP47" s="3">
        <f t="shared" si="69"/>
        <v>540</v>
      </c>
      <c r="AQ47" s="3">
        <f t="shared" si="70"/>
        <v>13500</v>
      </c>
      <c r="AR47" s="3">
        <f t="shared" si="71"/>
        <v>270</v>
      </c>
      <c r="AS47" s="3">
        <f t="shared" si="72"/>
        <v>270</v>
      </c>
      <c r="AT47" s="3">
        <f t="shared" si="95"/>
        <v>0.12</v>
      </c>
      <c r="AU47" s="3">
        <f t="shared" si="96"/>
        <v>0.12</v>
      </c>
      <c r="AV47" s="3">
        <f t="shared" si="97"/>
        <v>0.12</v>
      </c>
      <c r="AW47" s="3">
        <f t="shared" si="98"/>
        <v>0.12</v>
      </c>
      <c r="AX47" s="3">
        <f t="shared" si="99"/>
        <v>1.4999999999999999E-2</v>
      </c>
      <c r="AY47" s="3">
        <f t="shared" si="60"/>
        <v>0.03</v>
      </c>
      <c r="AZ47" s="3">
        <f t="shared" si="73"/>
        <v>720</v>
      </c>
      <c r="BA47" s="3">
        <f t="shared" si="74"/>
        <v>18000</v>
      </c>
      <c r="BB47" s="3">
        <f t="shared" si="75"/>
        <v>360</v>
      </c>
      <c r="BC47" s="3">
        <f t="shared" si="76"/>
        <v>360</v>
      </c>
      <c r="BD47" s="3">
        <f t="shared" si="100"/>
        <v>0.16</v>
      </c>
      <c r="BE47" s="3">
        <f t="shared" si="101"/>
        <v>0.16</v>
      </c>
      <c r="BF47" s="3">
        <f t="shared" si="102"/>
        <v>0.16</v>
      </c>
      <c r="BG47" s="3">
        <f t="shared" si="103"/>
        <v>0.16</v>
      </c>
      <c r="BH47" s="3">
        <f t="shared" si="104"/>
        <v>0.02</v>
      </c>
      <c r="BI47" s="3">
        <f t="shared" si="61"/>
        <v>0.04</v>
      </c>
      <c r="BJ47" s="3">
        <f t="shared" si="77"/>
        <v>900</v>
      </c>
      <c r="BK47" s="3">
        <f t="shared" si="78"/>
        <v>22500</v>
      </c>
      <c r="BL47" s="3">
        <f t="shared" si="79"/>
        <v>450</v>
      </c>
      <c r="BM47" s="3">
        <f t="shared" si="80"/>
        <v>450</v>
      </c>
      <c r="BN47" s="3">
        <f t="shared" si="105"/>
        <v>0.2</v>
      </c>
      <c r="BO47" s="3">
        <f t="shared" si="106"/>
        <v>0.2</v>
      </c>
      <c r="BP47" s="3">
        <f t="shared" si="107"/>
        <v>0.2</v>
      </c>
      <c r="BQ47" s="3">
        <f t="shared" si="108"/>
        <v>0.2</v>
      </c>
      <c r="BR47" s="3">
        <f t="shared" si="109"/>
        <v>2.5000000000000001E-2</v>
      </c>
      <c r="BS47" s="3">
        <f t="shared" si="62"/>
        <v>0.05</v>
      </c>
      <c r="BT47" s="3">
        <f t="shared" si="81"/>
        <v>1440</v>
      </c>
      <c r="BU47" s="3">
        <f t="shared" si="82"/>
        <v>36000</v>
      </c>
      <c r="BV47" s="3">
        <f t="shared" si="83"/>
        <v>720</v>
      </c>
      <c r="BW47" s="3">
        <f t="shared" si="84"/>
        <v>720</v>
      </c>
      <c r="BX47" s="3">
        <f t="shared" si="110"/>
        <v>0.32</v>
      </c>
      <c r="BY47" s="3">
        <f t="shared" si="111"/>
        <v>0.32</v>
      </c>
      <c r="BZ47" s="3">
        <f t="shared" si="112"/>
        <v>0.32</v>
      </c>
      <c r="CA47" s="3">
        <f t="shared" si="113"/>
        <v>0.32</v>
      </c>
      <c r="CB47" s="3">
        <f t="shared" si="114"/>
        <v>0.04</v>
      </c>
      <c r="CC47" s="3">
        <f t="shared" si="63"/>
        <v>0.08</v>
      </c>
      <c r="CD47" s="3">
        <f t="shared" si="85"/>
        <v>2160</v>
      </c>
      <c r="CE47" s="3">
        <f t="shared" si="86"/>
        <v>54000</v>
      </c>
      <c r="CF47" s="3">
        <f t="shared" si="87"/>
        <v>1080</v>
      </c>
      <c r="CG47" s="3">
        <f t="shared" si="88"/>
        <v>1080</v>
      </c>
      <c r="CH47" s="3">
        <f t="shared" si="115"/>
        <v>0.48</v>
      </c>
      <c r="CI47" s="3">
        <f t="shared" si="116"/>
        <v>0.48</v>
      </c>
      <c r="CJ47" s="3">
        <f t="shared" si="117"/>
        <v>0.48</v>
      </c>
      <c r="CK47" s="3">
        <f t="shared" si="118"/>
        <v>0.48</v>
      </c>
      <c r="CL47" s="3">
        <f t="shared" si="119"/>
        <v>0.06</v>
      </c>
      <c r="CM47" s="3">
        <f t="shared" si="64"/>
        <v>0.12</v>
      </c>
    </row>
    <row r="48" spans="1:91" x14ac:dyDescent="0.2">
      <c r="B48">
        <v>1</v>
      </c>
      <c r="C48" t="str">
        <f>C20</f>
        <v>鞋子</v>
      </c>
      <c r="D48">
        <f t="array" ref="D48">INDEX($AF$3:$CM$62,MATCH($I$3,$AE$3:$AE$62,0),MATCH($B48&amp;D$16,$AF$2:$CM$2&amp;$AF$1:$CM$1,0))*VLOOKUP($C48,$C$17:$M$20,COUNTBLANK($D$15:D$15)+1,FALSE)</f>
        <v>120</v>
      </c>
      <c r="E48">
        <f t="array" ref="E48">INDEX($AF$3:$CM$62,MATCH($I$3,$AE$3:$AE$62,0),MATCH($B48&amp;E$16,$AF$2:$CM$2&amp;$AF$1:$CM$1,0))*VLOOKUP($C48,$C$17:$M$20,COUNTBLANK($D$15:E$15)+1,FALSE)</f>
        <v>0</v>
      </c>
      <c r="F48">
        <f t="array" ref="F48">INDEX($AF$3:$CM$62,MATCH($I$3,$AE$3:$AE$62,0),MATCH($B48&amp;F$16,$AF$2:$CM$2&amp;$AF$1:$CM$1,0))*VLOOKUP($C48,$C$17:$M$20,COUNTBLANK($D$15:F$15)+1,FALSE)</f>
        <v>0</v>
      </c>
      <c r="G48">
        <f t="array" ref="G48">INDEX($AF$3:$CM$62,MATCH($I$3,$AE$3:$AE$62,0),MATCH($B48&amp;G$16,$AF$2:$CM$2&amp;$AF$1:$CM$1,0))*VLOOKUP($C48,$C$17:$M$20,COUNTBLANK($D$15:G$15)+1,FALSE)</f>
        <v>240</v>
      </c>
      <c r="H48">
        <f t="array" ref="H48">INDEX($AF$3:$CM$62,MATCH($I$3,$AE$3:$AE$62,0),MATCH($B48&amp;H$16,$AF$2:$CM$2&amp;$AF$1:$CM$1,0))*VLOOKUP($C48,$C$17:$M$20,COUNTBLANK($D$15:H$15)+1,FALSE)</f>
        <v>0</v>
      </c>
      <c r="I48">
        <f t="array" ref="I48">INDEX($AF$3:$CM$62,MATCH($I$3,$AE$3:$AE$62,0),MATCH($B48&amp;I$16,$AF$2:$CM$2&amp;$AF$1:$CM$1,0))*VLOOKUP($C48,$C$17:$M$20,COUNTBLANK($D$15:I$15)+1,FALSE)</f>
        <v>0</v>
      </c>
      <c r="J48">
        <f t="array" ref="J48">INDEX($AF$3:$CM$62,MATCH($I$3,$AE$3:$AE$62,0),MATCH($B48&amp;J$16,$AF$2:$CM$2&amp;$AF$1:$CM$1,0))*VLOOKUP($C48,$C$17:$M$20,COUNTBLANK($D$15:J$15)+1,FALSE)</f>
        <v>0</v>
      </c>
      <c r="K48">
        <f t="array" ref="K48">INDEX($AF$3:$CM$62,MATCH($I$3,$AE$3:$AE$62,0),MATCH($B48&amp;K$16,$AF$2:$CM$2&amp;$AF$1:$CM$1,0))*VLOOKUP($C48,$C$17:$M$20,COUNTBLANK($D$15:K$15)+1,FALSE)</f>
        <v>0</v>
      </c>
      <c r="L48">
        <f t="array" ref="L48">INDEX($AF$3:$CM$62,MATCH($I$3,$AE$3:$AE$62,0),MATCH($B48&amp;L$16,$AF$2:$CM$2&amp;$AF$1:$CM$1,0))*VLOOKUP($C48,$C$17:$M$20,COUNTBLANK($D$15:L$15)+1,FALSE)</f>
        <v>1.4999999999999999E-2</v>
      </c>
      <c r="M48">
        <f t="array" ref="M48">INDEX($AF$3:$CM$62,MATCH($I$3,$AE$3:$AE$62,0),MATCH($B48&amp;M$16,$AF$2:$CM$2&amp;$AF$1:$CM$1,0))*VLOOKUP($C48,$C$17:$M$20,COUNTBLANK($D$15:M$15)+1,FALSE)</f>
        <v>0.03</v>
      </c>
      <c r="Q48" t="s">
        <v>415</v>
      </c>
      <c r="R48">
        <v>1</v>
      </c>
      <c r="S48" s="3">
        <v>46</v>
      </c>
      <c r="T48" s="3">
        <f t="array" ref="T48">INDEX($AF$3:$CM$62,MATCH($S48,$AE$3:$AE$62,0),MATCH(T$1&amp;$R48,$AF$1:$CM$1&amp;$AF$2:$CM$2,0))*VLOOKUP($Q48,$C$17:$M$20,COUNTBLANK($D$15:D$15)+1,FALSE)</f>
        <v>92</v>
      </c>
      <c r="U48" s="3">
        <f t="array" ref="U48">INDEX($AF$3:$CM$62,MATCH($S48,$AE$3:$AE$62,0),MATCH(U$1&amp;$R48,$AF$1:$CM$1&amp;$AF$2:$CM$2,0))*VLOOKUP($Q48,$C$17:$M$20,COUNTBLANK($D$15:E$15)+1,FALSE)</f>
        <v>4600</v>
      </c>
      <c r="V48" s="3">
        <f t="array" ref="V48">INDEX($AF$3:$CM$62,MATCH($S48,$AE$3:$AE$62,0),MATCH(V$1&amp;$R48,$AF$1:$CM$1&amp;$AF$2:$CM$2,0))*VLOOKUP($Q48,$C$17:$M$20,COUNTBLANK($D$15:F$15)+1,FALSE)</f>
        <v>0</v>
      </c>
      <c r="W48" s="3">
        <f t="array" ref="W48">INDEX($AF$3:$CM$62,MATCH($S48,$AE$3:$AE$62,0),MATCH(W$1&amp;$R48,$AF$1:$CM$1&amp;$AF$2:$CM$2,0))*VLOOKUP($Q48,$C$17:$M$20,COUNTBLANK($D$15:G$15)+1,FALSE)</f>
        <v>0</v>
      </c>
      <c r="X48" s="3">
        <f t="array" ref="X48">INDEX($AF$3:$CM$62,MATCH($S48,$AE$3:$AE$62,0),MATCH(X$1&amp;$R48,$AF$1:$CM$1&amp;$AF$2:$CM$2,0))*VLOOKUP($Q48,$C$17:$M$20,COUNTBLANK($D$15:H$15)+1,FALSE)</f>
        <v>0.08</v>
      </c>
      <c r="Y48" s="3">
        <f t="array" ref="Y48">INDEX($AF$3:$CM$62,MATCH($S48,$AE$3:$AE$62,0),MATCH(Y$1&amp;$R48,$AF$1:$CM$1&amp;$AF$2:$CM$2,0))*VLOOKUP($Q48,$C$17:$M$20,COUNTBLANK($D$15:I$15)+1,FALSE)</f>
        <v>0</v>
      </c>
      <c r="Z48" s="3">
        <f t="array" ref="Z48">INDEX($AF$3:$CM$62,MATCH($S48,$AE$3:$AE$62,0),MATCH(Z$1&amp;$R48,$AF$1:$CM$1&amp;$AF$2:$CM$2,0))*VLOOKUP($Q48,$C$17:$M$20,COUNTBLANK($D$15:J$15)+1,FALSE)</f>
        <v>0</v>
      </c>
      <c r="AA48" s="3">
        <f t="array" ref="AA48">INDEX($AF$3:$CM$62,MATCH($S48,$AE$3:$AE$62,0),MATCH(AA$1&amp;$R48,$AF$1:$CM$1&amp;$AF$2:$CM$2,0))*VLOOKUP($Q48,$C$17:$M$20,COUNTBLANK($D$15:K$15)+1,FALSE)</f>
        <v>0</v>
      </c>
      <c r="AB48" s="3">
        <f t="array" ref="AB48">INDEX($AF$3:$CM$62,MATCH($S48,$AE$3:$AE$62,0),MATCH(AB$1&amp;$R48,$AF$1:$CM$1&amp;$AF$2:$CM$2,0))*VLOOKUP($Q48,$C$17:$M$20,COUNTBLANK($D$15:L$15)+1,FALSE)</f>
        <v>0</v>
      </c>
      <c r="AC48" s="3">
        <f t="array" ref="AC48">INDEX($AF$3:$CM$62,MATCH($S48,$AE$3:$AE$62,0),MATCH(AC$1&amp;$R48,$AF$1:$CM$1&amp;$AF$2:$CM$2,0))*VLOOKUP($Q48,$C$17:$M$20,COUNTBLANK($D$15:M$15)+1,FALSE)</f>
        <v>0</v>
      </c>
      <c r="AE48" s="3">
        <v>46</v>
      </c>
      <c r="AF48" s="3">
        <f t="shared" si="89"/>
        <v>368</v>
      </c>
      <c r="AG48" s="3">
        <f t="shared" si="90"/>
        <v>9200</v>
      </c>
      <c r="AH48" s="3">
        <f t="shared" si="91"/>
        <v>184</v>
      </c>
      <c r="AI48" s="3">
        <f t="shared" si="92"/>
        <v>184</v>
      </c>
      <c r="AJ48" s="3">
        <f t="shared" si="93"/>
        <v>0.08</v>
      </c>
      <c r="AK48" s="3">
        <f t="shared" si="93"/>
        <v>0.08</v>
      </c>
      <c r="AL48" s="3">
        <f t="shared" si="93"/>
        <v>0.08</v>
      </c>
      <c r="AM48" s="3">
        <f t="shared" si="93"/>
        <v>0.08</v>
      </c>
      <c r="AN48" s="3">
        <f t="shared" si="68"/>
        <v>0.01</v>
      </c>
      <c r="AO48" s="3">
        <f t="shared" si="94"/>
        <v>0.02</v>
      </c>
      <c r="AP48" s="3">
        <f t="shared" si="69"/>
        <v>552</v>
      </c>
      <c r="AQ48" s="3">
        <f t="shared" si="70"/>
        <v>13800</v>
      </c>
      <c r="AR48" s="3">
        <f t="shared" si="71"/>
        <v>276</v>
      </c>
      <c r="AS48" s="3">
        <f t="shared" si="72"/>
        <v>276</v>
      </c>
      <c r="AT48" s="3">
        <f t="shared" si="95"/>
        <v>0.12</v>
      </c>
      <c r="AU48" s="3">
        <f t="shared" si="96"/>
        <v>0.12</v>
      </c>
      <c r="AV48" s="3">
        <f t="shared" si="97"/>
        <v>0.12</v>
      </c>
      <c r="AW48" s="3">
        <f t="shared" si="98"/>
        <v>0.12</v>
      </c>
      <c r="AX48" s="3">
        <f t="shared" si="99"/>
        <v>1.4999999999999999E-2</v>
      </c>
      <c r="AY48" s="3">
        <f t="shared" si="60"/>
        <v>0.03</v>
      </c>
      <c r="AZ48" s="3">
        <f t="shared" si="73"/>
        <v>736</v>
      </c>
      <c r="BA48" s="3">
        <f t="shared" si="74"/>
        <v>18400</v>
      </c>
      <c r="BB48" s="3">
        <f t="shared" si="75"/>
        <v>368</v>
      </c>
      <c r="BC48" s="3">
        <f t="shared" si="76"/>
        <v>368</v>
      </c>
      <c r="BD48" s="3">
        <f t="shared" si="100"/>
        <v>0.16</v>
      </c>
      <c r="BE48" s="3">
        <f t="shared" si="101"/>
        <v>0.16</v>
      </c>
      <c r="BF48" s="3">
        <f t="shared" si="102"/>
        <v>0.16</v>
      </c>
      <c r="BG48" s="3">
        <f t="shared" si="103"/>
        <v>0.16</v>
      </c>
      <c r="BH48" s="3">
        <f t="shared" si="104"/>
        <v>0.02</v>
      </c>
      <c r="BI48" s="3">
        <f t="shared" si="61"/>
        <v>0.04</v>
      </c>
      <c r="BJ48" s="3">
        <f t="shared" si="77"/>
        <v>920</v>
      </c>
      <c r="BK48" s="3">
        <f t="shared" si="78"/>
        <v>23000</v>
      </c>
      <c r="BL48" s="3">
        <f t="shared" si="79"/>
        <v>460</v>
      </c>
      <c r="BM48" s="3">
        <f t="shared" si="80"/>
        <v>460</v>
      </c>
      <c r="BN48" s="3">
        <f t="shared" si="105"/>
        <v>0.2</v>
      </c>
      <c r="BO48" s="3">
        <f t="shared" si="106"/>
        <v>0.2</v>
      </c>
      <c r="BP48" s="3">
        <f t="shared" si="107"/>
        <v>0.2</v>
      </c>
      <c r="BQ48" s="3">
        <f t="shared" si="108"/>
        <v>0.2</v>
      </c>
      <c r="BR48" s="3">
        <f t="shared" si="109"/>
        <v>2.5000000000000001E-2</v>
      </c>
      <c r="BS48" s="3">
        <f t="shared" si="62"/>
        <v>0.05</v>
      </c>
      <c r="BT48" s="3">
        <f t="shared" si="81"/>
        <v>1472</v>
      </c>
      <c r="BU48" s="3">
        <f t="shared" si="82"/>
        <v>36800</v>
      </c>
      <c r="BV48" s="3">
        <f t="shared" si="83"/>
        <v>736</v>
      </c>
      <c r="BW48" s="3">
        <f t="shared" si="84"/>
        <v>736</v>
      </c>
      <c r="BX48" s="3">
        <f t="shared" si="110"/>
        <v>0.32</v>
      </c>
      <c r="BY48" s="3">
        <f t="shared" si="111"/>
        <v>0.32</v>
      </c>
      <c r="BZ48" s="3">
        <f t="shared" si="112"/>
        <v>0.32</v>
      </c>
      <c r="CA48" s="3">
        <f t="shared" si="113"/>
        <v>0.32</v>
      </c>
      <c r="CB48" s="3">
        <f t="shared" si="114"/>
        <v>0.04</v>
      </c>
      <c r="CC48" s="3">
        <f t="shared" si="63"/>
        <v>0.08</v>
      </c>
      <c r="CD48" s="3">
        <f t="shared" si="85"/>
        <v>2208</v>
      </c>
      <c r="CE48" s="3">
        <f t="shared" si="86"/>
        <v>55200</v>
      </c>
      <c r="CF48" s="3">
        <f t="shared" si="87"/>
        <v>1104</v>
      </c>
      <c r="CG48" s="3">
        <f t="shared" si="88"/>
        <v>1104</v>
      </c>
      <c r="CH48" s="3">
        <f t="shared" si="115"/>
        <v>0.48</v>
      </c>
      <c r="CI48" s="3">
        <f t="shared" si="116"/>
        <v>0.48</v>
      </c>
      <c r="CJ48" s="3">
        <f t="shared" si="117"/>
        <v>0.48</v>
      </c>
      <c r="CK48" s="3">
        <f t="shared" si="118"/>
        <v>0.48</v>
      </c>
      <c r="CL48" s="3">
        <f t="shared" si="119"/>
        <v>0.06</v>
      </c>
      <c r="CM48" s="3">
        <f t="shared" si="64"/>
        <v>0.12</v>
      </c>
    </row>
    <row r="49" spans="2:91" x14ac:dyDescent="0.2">
      <c r="B49">
        <f>B45+1</f>
        <v>2</v>
      </c>
      <c r="C49" t="str">
        <f t="shared" ref="C49:C68" si="120">C45</f>
        <v>头饰</v>
      </c>
      <c r="D49">
        <f t="array" ref="D49">INDEX($AF$3:$CM$62,MATCH($I$3,$AE$3:$AE$62,0),MATCH($B49&amp;D$16,$AF$2:$CM$2&amp;$AF$1:$CM$1,0))*VLOOKUP($C49,$C$17:$M$20,COUNTBLANK($D$15:D$15)+1,FALSE)</f>
        <v>180</v>
      </c>
      <c r="E49">
        <f t="array" ref="E49">INDEX($AF$3:$CM$62,MATCH($I$3,$AE$3:$AE$62,0),MATCH($B49&amp;E$16,$AF$2:$CM$2&amp;$AF$1:$CM$1,0))*VLOOKUP($C49,$C$17:$M$20,COUNTBLANK($D$15:E$15)+1,FALSE)</f>
        <v>9000</v>
      </c>
      <c r="F49">
        <f t="array" ref="F49">INDEX($AF$3:$CM$62,MATCH($I$3,$AE$3:$AE$62,0),MATCH($B49&amp;F$16,$AF$2:$CM$2&amp;$AF$1:$CM$1,0))*VLOOKUP($C49,$C$17:$M$20,COUNTBLANK($D$15:F$15)+1,FALSE)</f>
        <v>0</v>
      </c>
      <c r="G49">
        <f t="array" ref="G49">INDEX($AF$3:$CM$62,MATCH($I$3,$AE$3:$AE$62,0),MATCH($B49&amp;G$16,$AF$2:$CM$2&amp;$AF$1:$CM$1,0))*VLOOKUP($C49,$C$17:$M$20,COUNTBLANK($D$15:G$15)+1,FALSE)</f>
        <v>0</v>
      </c>
      <c r="H49">
        <f t="array" ref="H49">INDEX($AF$3:$CM$62,MATCH($I$3,$AE$3:$AE$62,0),MATCH($B49&amp;H$16,$AF$2:$CM$2&amp;$AF$1:$CM$1,0))*VLOOKUP($C49,$C$17:$M$20,COUNTBLANK($D$15:H$15)+1,FALSE)</f>
        <v>0.18000000000000005</v>
      </c>
      <c r="I49">
        <f t="array" ref="I49">INDEX($AF$3:$CM$62,MATCH($I$3,$AE$3:$AE$62,0),MATCH($B49&amp;I$16,$AF$2:$CM$2&amp;$AF$1:$CM$1,0))*VLOOKUP($C49,$C$17:$M$20,COUNTBLANK($D$15:I$15)+1,FALSE)</f>
        <v>0</v>
      </c>
      <c r="J49">
        <f t="array" ref="J49">INDEX($AF$3:$CM$62,MATCH($I$3,$AE$3:$AE$62,0),MATCH($B49&amp;J$16,$AF$2:$CM$2&amp;$AF$1:$CM$1,0))*VLOOKUP($C49,$C$17:$M$20,COUNTBLANK($D$15:J$15)+1,FALSE)</f>
        <v>0</v>
      </c>
      <c r="K49">
        <f t="array" ref="K49">INDEX($AF$3:$CM$62,MATCH($I$3,$AE$3:$AE$62,0),MATCH($B49&amp;K$16,$AF$2:$CM$2&amp;$AF$1:$CM$1,0))*VLOOKUP($C49,$C$17:$M$20,COUNTBLANK($D$15:K$15)+1,FALSE)</f>
        <v>0</v>
      </c>
      <c r="L49">
        <f t="array" ref="L49">INDEX($AF$3:$CM$62,MATCH($I$3,$AE$3:$AE$62,0),MATCH($B49&amp;L$16,$AF$2:$CM$2&amp;$AF$1:$CM$1,0))*VLOOKUP($C49,$C$17:$M$20,COUNTBLANK($D$15:L$15)+1,FALSE)</f>
        <v>0</v>
      </c>
      <c r="M49">
        <f t="array" ref="M49">INDEX($AF$3:$CM$62,MATCH($I$3,$AE$3:$AE$62,0),MATCH($B49&amp;M$16,$AF$2:$CM$2&amp;$AF$1:$CM$1,0))*VLOOKUP($C49,$C$17:$M$20,COUNTBLANK($D$15:M$15)+1,FALSE)</f>
        <v>0</v>
      </c>
      <c r="Q49" t="s">
        <v>415</v>
      </c>
      <c r="R49">
        <v>1</v>
      </c>
      <c r="S49" s="3">
        <v>47</v>
      </c>
      <c r="T49" s="3">
        <f t="array" ref="T49">INDEX($AF$3:$CM$62,MATCH($S49,$AE$3:$AE$62,0),MATCH(T$1&amp;$R49,$AF$1:$CM$1&amp;$AF$2:$CM$2,0))*VLOOKUP($Q49,$C$17:$M$20,COUNTBLANK($D$15:D$15)+1,FALSE)</f>
        <v>94</v>
      </c>
      <c r="U49" s="3">
        <f t="array" ref="U49">INDEX($AF$3:$CM$62,MATCH($S49,$AE$3:$AE$62,0),MATCH(U$1&amp;$R49,$AF$1:$CM$1&amp;$AF$2:$CM$2,0))*VLOOKUP($Q49,$C$17:$M$20,COUNTBLANK($D$15:E$15)+1,FALSE)</f>
        <v>4700</v>
      </c>
      <c r="V49" s="3">
        <f t="array" ref="V49">INDEX($AF$3:$CM$62,MATCH($S49,$AE$3:$AE$62,0),MATCH(V$1&amp;$R49,$AF$1:$CM$1&amp;$AF$2:$CM$2,0))*VLOOKUP($Q49,$C$17:$M$20,COUNTBLANK($D$15:F$15)+1,FALSE)</f>
        <v>0</v>
      </c>
      <c r="W49" s="3">
        <f t="array" ref="W49">INDEX($AF$3:$CM$62,MATCH($S49,$AE$3:$AE$62,0),MATCH(W$1&amp;$R49,$AF$1:$CM$1&amp;$AF$2:$CM$2,0))*VLOOKUP($Q49,$C$17:$M$20,COUNTBLANK($D$15:G$15)+1,FALSE)</f>
        <v>0</v>
      </c>
      <c r="X49" s="3">
        <f t="array" ref="X49">INDEX($AF$3:$CM$62,MATCH($S49,$AE$3:$AE$62,0),MATCH(X$1&amp;$R49,$AF$1:$CM$1&amp;$AF$2:$CM$2,0))*VLOOKUP($Q49,$C$17:$M$20,COUNTBLANK($D$15:H$15)+1,FALSE)</f>
        <v>0.08</v>
      </c>
      <c r="Y49" s="3">
        <f t="array" ref="Y49">INDEX($AF$3:$CM$62,MATCH($S49,$AE$3:$AE$62,0),MATCH(Y$1&amp;$R49,$AF$1:$CM$1&amp;$AF$2:$CM$2,0))*VLOOKUP($Q49,$C$17:$M$20,COUNTBLANK($D$15:I$15)+1,FALSE)</f>
        <v>0</v>
      </c>
      <c r="Z49" s="3">
        <f t="array" ref="Z49">INDEX($AF$3:$CM$62,MATCH($S49,$AE$3:$AE$62,0),MATCH(Z$1&amp;$R49,$AF$1:$CM$1&amp;$AF$2:$CM$2,0))*VLOOKUP($Q49,$C$17:$M$20,COUNTBLANK($D$15:J$15)+1,FALSE)</f>
        <v>0</v>
      </c>
      <c r="AA49" s="3">
        <f t="array" ref="AA49">INDEX($AF$3:$CM$62,MATCH($S49,$AE$3:$AE$62,0),MATCH(AA$1&amp;$R49,$AF$1:$CM$1&amp;$AF$2:$CM$2,0))*VLOOKUP($Q49,$C$17:$M$20,COUNTBLANK($D$15:K$15)+1,FALSE)</f>
        <v>0</v>
      </c>
      <c r="AB49" s="3">
        <f t="array" ref="AB49">INDEX($AF$3:$CM$62,MATCH($S49,$AE$3:$AE$62,0),MATCH(AB$1&amp;$R49,$AF$1:$CM$1&amp;$AF$2:$CM$2,0))*VLOOKUP($Q49,$C$17:$M$20,COUNTBLANK($D$15:L$15)+1,FALSE)</f>
        <v>0</v>
      </c>
      <c r="AC49" s="3">
        <f t="array" ref="AC49">INDEX($AF$3:$CM$62,MATCH($S49,$AE$3:$AE$62,0),MATCH(AC$1&amp;$R49,$AF$1:$CM$1&amp;$AF$2:$CM$2,0))*VLOOKUP($Q49,$C$17:$M$20,COUNTBLANK($D$15:M$15)+1,FALSE)</f>
        <v>0</v>
      </c>
      <c r="AE49" s="3">
        <v>47</v>
      </c>
      <c r="AF49" s="3">
        <f t="shared" si="89"/>
        <v>376</v>
      </c>
      <c r="AG49" s="3">
        <f t="shared" si="90"/>
        <v>9400</v>
      </c>
      <c r="AH49" s="3">
        <f t="shared" si="91"/>
        <v>188</v>
      </c>
      <c r="AI49" s="3">
        <f t="shared" si="92"/>
        <v>188</v>
      </c>
      <c r="AJ49" s="3">
        <f t="shared" si="93"/>
        <v>0.08</v>
      </c>
      <c r="AK49" s="3">
        <f t="shared" si="93"/>
        <v>0.08</v>
      </c>
      <c r="AL49" s="3">
        <f t="shared" si="93"/>
        <v>0.08</v>
      </c>
      <c r="AM49" s="3">
        <f t="shared" si="93"/>
        <v>0.08</v>
      </c>
      <c r="AN49" s="3">
        <f t="shared" si="68"/>
        <v>0.01</v>
      </c>
      <c r="AO49" s="3">
        <f t="shared" si="94"/>
        <v>0.02</v>
      </c>
      <c r="AP49" s="3">
        <f t="shared" si="69"/>
        <v>564</v>
      </c>
      <c r="AQ49" s="3">
        <f t="shared" si="70"/>
        <v>14100</v>
      </c>
      <c r="AR49" s="3">
        <f t="shared" si="71"/>
        <v>282</v>
      </c>
      <c r="AS49" s="3">
        <f t="shared" si="72"/>
        <v>282</v>
      </c>
      <c r="AT49" s="3">
        <f t="shared" si="95"/>
        <v>0.12</v>
      </c>
      <c r="AU49" s="3">
        <f t="shared" si="96"/>
        <v>0.12</v>
      </c>
      <c r="AV49" s="3">
        <f t="shared" si="97"/>
        <v>0.12</v>
      </c>
      <c r="AW49" s="3">
        <f t="shared" si="98"/>
        <v>0.12</v>
      </c>
      <c r="AX49" s="3">
        <f t="shared" si="99"/>
        <v>1.4999999999999999E-2</v>
      </c>
      <c r="AY49" s="3">
        <f t="shared" si="60"/>
        <v>0.03</v>
      </c>
      <c r="AZ49" s="3">
        <f t="shared" si="73"/>
        <v>752</v>
      </c>
      <c r="BA49" s="3">
        <f t="shared" si="74"/>
        <v>18800</v>
      </c>
      <c r="BB49" s="3">
        <f t="shared" si="75"/>
        <v>376</v>
      </c>
      <c r="BC49" s="3">
        <f t="shared" si="76"/>
        <v>376</v>
      </c>
      <c r="BD49" s="3">
        <f t="shared" si="100"/>
        <v>0.16</v>
      </c>
      <c r="BE49" s="3">
        <f t="shared" si="101"/>
        <v>0.16</v>
      </c>
      <c r="BF49" s="3">
        <f t="shared" si="102"/>
        <v>0.16</v>
      </c>
      <c r="BG49" s="3">
        <f t="shared" si="103"/>
        <v>0.16</v>
      </c>
      <c r="BH49" s="3">
        <f t="shared" si="104"/>
        <v>0.02</v>
      </c>
      <c r="BI49" s="3">
        <f t="shared" si="61"/>
        <v>0.04</v>
      </c>
      <c r="BJ49" s="3">
        <f t="shared" si="77"/>
        <v>940</v>
      </c>
      <c r="BK49" s="3">
        <f t="shared" si="78"/>
        <v>23500</v>
      </c>
      <c r="BL49" s="3">
        <f t="shared" si="79"/>
        <v>470</v>
      </c>
      <c r="BM49" s="3">
        <f t="shared" si="80"/>
        <v>470</v>
      </c>
      <c r="BN49" s="3">
        <f t="shared" si="105"/>
        <v>0.2</v>
      </c>
      <c r="BO49" s="3">
        <f t="shared" si="106"/>
        <v>0.2</v>
      </c>
      <c r="BP49" s="3">
        <f t="shared" si="107"/>
        <v>0.2</v>
      </c>
      <c r="BQ49" s="3">
        <f t="shared" si="108"/>
        <v>0.2</v>
      </c>
      <c r="BR49" s="3">
        <f t="shared" si="109"/>
        <v>2.5000000000000001E-2</v>
      </c>
      <c r="BS49" s="3">
        <f t="shared" si="62"/>
        <v>0.05</v>
      </c>
      <c r="BT49" s="3">
        <f t="shared" si="81"/>
        <v>1504</v>
      </c>
      <c r="BU49" s="3">
        <f t="shared" si="82"/>
        <v>37600</v>
      </c>
      <c r="BV49" s="3">
        <f t="shared" si="83"/>
        <v>752</v>
      </c>
      <c r="BW49" s="3">
        <f t="shared" si="84"/>
        <v>752</v>
      </c>
      <c r="BX49" s="3">
        <f t="shared" si="110"/>
        <v>0.32</v>
      </c>
      <c r="BY49" s="3">
        <f t="shared" si="111"/>
        <v>0.32</v>
      </c>
      <c r="BZ49" s="3">
        <f t="shared" si="112"/>
        <v>0.32</v>
      </c>
      <c r="CA49" s="3">
        <f t="shared" si="113"/>
        <v>0.32</v>
      </c>
      <c r="CB49" s="3">
        <f t="shared" si="114"/>
        <v>0.04</v>
      </c>
      <c r="CC49" s="3">
        <f t="shared" si="63"/>
        <v>0.08</v>
      </c>
      <c r="CD49" s="3">
        <f t="shared" si="85"/>
        <v>2256</v>
      </c>
      <c r="CE49" s="3">
        <f t="shared" si="86"/>
        <v>56400</v>
      </c>
      <c r="CF49" s="3">
        <f t="shared" si="87"/>
        <v>1128</v>
      </c>
      <c r="CG49" s="3">
        <f t="shared" si="88"/>
        <v>1128</v>
      </c>
      <c r="CH49" s="3">
        <f t="shared" si="115"/>
        <v>0.48</v>
      </c>
      <c r="CI49" s="3">
        <f t="shared" si="116"/>
        <v>0.48</v>
      </c>
      <c r="CJ49" s="3">
        <f t="shared" si="117"/>
        <v>0.48</v>
      </c>
      <c r="CK49" s="3">
        <f t="shared" si="118"/>
        <v>0.48</v>
      </c>
      <c r="CL49" s="3">
        <f t="shared" si="119"/>
        <v>0.06</v>
      </c>
      <c r="CM49" s="3">
        <f t="shared" si="64"/>
        <v>0.12</v>
      </c>
    </row>
    <row r="50" spans="2:91" x14ac:dyDescent="0.2">
      <c r="B50">
        <f t="shared" ref="B50:B68" si="121">B46+1</f>
        <v>2</v>
      </c>
      <c r="C50" t="str">
        <f t="shared" si="120"/>
        <v>护甲</v>
      </c>
      <c r="D50">
        <f t="array" ref="D50">INDEX($AF$3:$CM$62,MATCH($I$3,$AE$3:$AE$62,0),MATCH($B50&amp;D$16,$AF$2:$CM$2&amp;$AF$1:$CM$1,0))*VLOOKUP($C50,$C$17:$M$20,COUNTBLANK($D$15:D$15)+1,FALSE)</f>
        <v>180</v>
      </c>
      <c r="E50">
        <f t="array" ref="E50">INDEX($AF$3:$CM$62,MATCH($I$3,$AE$3:$AE$62,0),MATCH($B50&amp;E$16,$AF$2:$CM$2&amp;$AF$1:$CM$1,0))*VLOOKUP($C50,$C$17:$M$20,COUNTBLANK($D$15:E$15)+1,FALSE)</f>
        <v>9000</v>
      </c>
      <c r="F50">
        <f t="array" ref="F50">INDEX($AF$3:$CM$62,MATCH($I$3,$AE$3:$AE$62,0),MATCH($B50&amp;F$16,$AF$2:$CM$2&amp;$AF$1:$CM$1,0))*VLOOKUP($C50,$C$17:$M$20,COUNTBLANK($D$15:F$15)+1,FALSE)</f>
        <v>0</v>
      </c>
      <c r="G50">
        <f t="array" ref="G50">INDEX($AF$3:$CM$62,MATCH($I$3,$AE$3:$AE$62,0),MATCH($B50&amp;G$16,$AF$2:$CM$2&amp;$AF$1:$CM$1,0))*VLOOKUP($C50,$C$17:$M$20,COUNTBLANK($D$15:G$15)+1,FALSE)</f>
        <v>0</v>
      </c>
      <c r="H50">
        <f t="array" ref="H50">INDEX($AF$3:$CM$62,MATCH($I$3,$AE$3:$AE$62,0),MATCH($B50&amp;H$16,$AF$2:$CM$2&amp;$AF$1:$CM$1,0))*VLOOKUP($C50,$C$17:$M$20,COUNTBLANK($D$15:H$15)+1,FALSE)</f>
        <v>0</v>
      </c>
      <c r="I50">
        <f t="array" ref="I50">INDEX($AF$3:$CM$62,MATCH($I$3,$AE$3:$AE$62,0),MATCH($B50&amp;I$16,$AF$2:$CM$2&amp;$AF$1:$CM$1,0))*VLOOKUP($C50,$C$17:$M$20,COUNTBLANK($D$15:I$15)+1,FALSE)</f>
        <v>0.18000000000000005</v>
      </c>
      <c r="J50">
        <f t="array" ref="J50">INDEX($AF$3:$CM$62,MATCH($I$3,$AE$3:$AE$62,0),MATCH($B50&amp;J$16,$AF$2:$CM$2&amp;$AF$1:$CM$1,0))*VLOOKUP($C50,$C$17:$M$20,COUNTBLANK($D$15:J$15)+1,FALSE)</f>
        <v>0</v>
      </c>
      <c r="K50">
        <f t="array" ref="K50">INDEX($AF$3:$CM$62,MATCH($I$3,$AE$3:$AE$62,0),MATCH($B50&amp;K$16,$AF$2:$CM$2&amp;$AF$1:$CM$1,0))*VLOOKUP($C50,$C$17:$M$20,COUNTBLANK($D$15:K$15)+1,FALSE)</f>
        <v>0</v>
      </c>
      <c r="L50">
        <f t="array" ref="L50">INDEX($AF$3:$CM$62,MATCH($I$3,$AE$3:$AE$62,0),MATCH($B50&amp;L$16,$AF$2:$CM$2&amp;$AF$1:$CM$1,0))*VLOOKUP($C50,$C$17:$M$20,COUNTBLANK($D$15:L$15)+1,FALSE)</f>
        <v>0</v>
      </c>
      <c r="M50">
        <f t="array" ref="M50">INDEX($AF$3:$CM$62,MATCH($I$3,$AE$3:$AE$62,0),MATCH($B50&amp;M$16,$AF$2:$CM$2&amp;$AF$1:$CM$1,0))*VLOOKUP($C50,$C$17:$M$20,COUNTBLANK($D$15:M$15)+1,FALSE)</f>
        <v>0</v>
      </c>
      <c r="Q50" t="s">
        <v>415</v>
      </c>
      <c r="R50">
        <v>1</v>
      </c>
      <c r="S50" s="3">
        <v>48</v>
      </c>
      <c r="T50" s="3">
        <f t="array" ref="T50">INDEX($AF$3:$CM$62,MATCH($S50,$AE$3:$AE$62,0),MATCH(T$1&amp;$R50,$AF$1:$CM$1&amp;$AF$2:$CM$2,0))*VLOOKUP($Q50,$C$17:$M$20,COUNTBLANK($D$15:D$15)+1,FALSE)</f>
        <v>96</v>
      </c>
      <c r="U50" s="3">
        <f t="array" ref="U50">INDEX($AF$3:$CM$62,MATCH($S50,$AE$3:$AE$62,0),MATCH(U$1&amp;$R50,$AF$1:$CM$1&amp;$AF$2:$CM$2,0))*VLOOKUP($Q50,$C$17:$M$20,COUNTBLANK($D$15:E$15)+1,FALSE)</f>
        <v>4800</v>
      </c>
      <c r="V50" s="3">
        <f t="array" ref="V50">INDEX($AF$3:$CM$62,MATCH($S50,$AE$3:$AE$62,0),MATCH(V$1&amp;$R50,$AF$1:$CM$1&amp;$AF$2:$CM$2,0))*VLOOKUP($Q50,$C$17:$M$20,COUNTBLANK($D$15:F$15)+1,FALSE)</f>
        <v>0</v>
      </c>
      <c r="W50" s="3">
        <f t="array" ref="W50">INDEX($AF$3:$CM$62,MATCH($S50,$AE$3:$AE$62,0),MATCH(W$1&amp;$R50,$AF$1:$CM$1&amp;$AF$2:$CM$2,0))*VLOOKUP($Q50,$C$17:$M$20,COUNTBLANK($D$15:G$15)+1,FALSE)</f>
        <v>0</v>
      </c>
      <c r="X50" s="3">
        <f t="array" ref="X50">INDEX($AF$3:$CM$62,MATCH($S50,$AE$3:$AE$62,0),MATCH(X$1&amp;$R50,$AF$1:$CM$1&amp;$AF$2:$CM$2,0))*VLOOKUP($Q50,$C$17:$M$20,COUNTBLANK($D$15:H$15)+1,FALSE)</f>
        <v>0.08</v>
      </c>
      <c r="Y50" s="3">
        <f t="array" ref="Y50">INDEX($AF$3:$CM$62,MATCH($S50,$AE$3:$AE$62,0),MATCH(Y$1&amp;$R50,$AF$1:$CM$1&amp;$AF$2:$CM$2,0))*VLOOKUP($Q50,$C$17:$M$20,COUNTBLANK($D$15:I$15)+1,FALSE)</f>
        <v>0</v>
      </c>
      <c r="Z50" s="3">
        <f t="array" ref="Z50">INDEX($AF$3:$CM$62,MATCH($S50,$AE$3:$AE$62,0),MATCH(Z$1&amp;$R50,$AF$1:$CM$1&amp;$AF$2:$CM$2,0))*VLOOKUP($Q50,$C$17:$M$20,COUNTBLANK($D$15:J$15)+1,FALSE)</f>
        <v>0</v>
      </c>
      <c r="AA50" s="3">
        <f t="array" ref="AA50">INDEX($AF$3:$CM$62,MATCH($S50,$AE$3:$AE$62,0),MATCH(AA$1&amp;$R50,$AF$1:$CM$1&amp;$AF$2:$CM$2,0))*VLOOKUP($Q50,$C$17:$M$20,COUNTBLANK($D$15:K$15)+1,FALSE)</f>
        <v>0</v>
      </c>
      <c r="AB50" s="3">
        <f t="array" ref="AB50">INDEX($AF$3:$CM$62,MATCH($S50,$AE$3:$AE$62,0),MATCH(AB$1&amp;$R50,$AF$1:$CM$1&amp;$AF$2:$CM$2,0))*VLOOKUP($Q50,$C$17:$M$20,COUNTBLANK($D$15:L$15)+1,FALSE)</f>
        <v>0</v>
      </c>
      <c r="AC50" s="3">
        <f t="array" ref="AC50">INDEX($AF$3:$CM$62,MATCH($S50,$AE$3:$AE$62,0),MATCH(AC$1&amp;$R50,$AF$1:$CM$1&amp;$AF$2:$CM$2,0))*VLOOKUP($Q50,$C$17:$M$20,COUNTBLANK($D$15:M$15)+1,FALSE)</f>
        <v>0</v>
      </c>
      <c r="AE50" s="3">
        <v>48</v>
      </c>
      <c r="AF50" s="3">
        <f t="shared" si="89"/>
        <v>384</v>
      </c>
      <c r="AG50" s="3">
        <f t="shared" si="90"/>
        <v>9600</v>
      </c>
      <c r="AH50" s="3">
        <f t="shared" si="91"/>
        <v>192</v>
      </c>
      <c r="AI50" s="3">
        <f t="shared" si="92"/>
        <v>192</v>
      </c>
      <c r="AJ50" s="3">
        <f t="shared" si="93"/>
        <v>0.08</v>
      </c>
      <c r="AK50" s="3">
        <f t="shared" si="93"/>
        <v>0.08</v>
      </c>
      <c r="AL50" s="3">
        <f t="shared" si="93"/>
        <v>0.08</v>
      </c>
      <c r="AM50" s="3">
        <f t="shared" si="93"/>
        <v>0.08</v>
      </c>
      <c r="AN50" s="3">
        <f t="shared" si="68"/>
        <v>0.01</v>
      </c>
      <c r="AO50" s="3">
        <f t="shared" si="94"/>
        <v>0.02</v>
      </c>
      <c r="AP50" s="3">
        <f t="shared" si="69"/>
        <v>576</v>
      </c>
      <c r="AQ50" s="3">
        <f t="shared" si="70"/>
        <v>14400</v>
      </c>
      <c r="AR50" s="3">
        <f t="shared" si="71"/>
        <v>288</v>
      </c>
      <c r="AS50" s="3">
        <f t="shared" si="72"/>
        <v>288</v>
      </c>
      <c r="AT50" s="3">
        <f t="shared" si="95"/>
        <v>0.12</v>
      </c>
      <c r="AU50" s="3">
        <f t="shared" si="96"/>
        <v>0.12</v>
      </c>
      <c r="AV50" s="3">
        <f t="shared" si="97"/>
        <v>0.12</v>
      </c>
      <c r="AW50" s="3">
        <f t="shared" si="98"/>
        <v>0.12</v>
      </c>
      <c r="AX50" s="3">
        <f t="shared" si="99"/>
        <v>1.4999999999999999E-2</v>
      </c>
      <c r="AY50" s="3">
        <f t="shared" si="60"/>
        <v>0.03</v>
      </c>
      <c r="AZ50" s="3">
        <f t="shared" si="73"/>
        <v>768</v>
      </c>
      <c r="BA50" s="3">
        <f t="shared" si="74"/>
        <v>19200</v>
      </c>
      <c r="BB50" s="3">
        <f t="shared" si="75"/>
        <v>384</v>
      </c>
      <c r="BC50" s="3">
        <f t="shared" si="76"/>
        <v>384</v>
      </c>
      <c r="BD50" s="3">
        <f t="shared" si="100"/>
        <v>0.16</v>
      </c>
      <c r="BE50" s="3">
        <f t="shared" si="101"/>
        <v>0.16</v>
      </c>
      <c r="BF50" s="3">
        <f t="shared" si="102"/>
        <v>0.16</v>
      </c>
      <c r="BG50" s="3">
        <f t="shared" si="103"/>
        <v>0.16</v>
      </c>
      <c r="BH50" s="3">
        <f t="shared" si="104"/>
        <v>0.02</v>
      </c>
      <c r="BI50" s="3">
        <f t="shared" si="61"/>
        <v>0.04</v>
      </c>
      <c r="BJ50" s="3">
        <f t="shared" si="77"/>
        <v>960</v>
      </c>
      <c r="BK50" s="3">
        <f t="shared" si="78"/>
        <v>24000</v>
      </c>
      <c r="BL50" s="3">
        <f t="shared" si="79"/>
        <v>480</v>
      </c>
      <c r="BM50" s="3">
        <f t="shared" si="80"/>
        <v>480</v>
      </c>
      <c r="BN50" s="3">
        <f t="shared" si="105"/>
        <v>0.2</v>
      </c>
      <c r="BO50" s="3">
        <f t="shared" si="106"/>
        <v>0.2</v>
      </c>
      <c r="BP50" s="3">
        <f t="shared" si="107"/>
        <v>0.2</v>
      </c>
      <c r="BQ50" s="3">
        <f t="shared" si="108"/>
        <v>0.2</v>
      </c>
      <c r="BR50" s="3">
        <f t="shared" si="109"/>
        <v>2.5000000000000001E-2</v>
      </c>
      <c r="BS50" s="3">
        <f t="shared" si="62"/>
        <v>0.05</v>
      </c>
      <c r="BT50" s="3">
        <f t="shared" si="81"/>
        <v>1536</v>
      </c>
      <c r="BU50" s="3">
        <f t="shared" si="82"/>
        <v>38400</v>
      </c>
      <c r="BV50" s="3">
        <f t="shared" si="83"/>
        <v>768</v>
      </c>
      <c r="BW50" s="3">
        <f t="shared" si="84"/>
        <v>768</v>
      </c>
      <c r="BX50" s="3">
        <f t="shared" si="110"/>
        <v>0.32</v>
      </c>
      <c r="BY50" s="3">
        <f t="shared" si="111"/>
        <v>0.32</v>
      </c>
      <c r="BZ50" s="3">
        <f t="shared" si="112"/>
        <v>0.32</v>
      </c>
      <c r="CA50" s="3">
        <f t="shared" si="113"/>
        <v>0.32</v>
      </c>
      <c r="CB50" s="3">
        <f t="shared" si="114"/>
        <v>0.04</v>
      </c>
      <c r="CC50" s="3">
        <f t="shared" si="63"/>
        <v>0.08</v>
      </c>
      <c r="CD50" s="3">
        <f t="shared" si="85"/>
        <v>2304</v>
      </c>
      <c r="CE50" s="3">
        <f t="shared" si="86"/>
        <v>57600</v>
      </c>
      <c r="CF50" s="3">
        <f t="shared" si="87"/>
        <v>1152</v>
      </c>
      <c r="CG50" s="3">
        <f t="shared" si="88"/>
        <v>1152</v>
      </c>
      <c r="CH50" s="3">
        <f t="shared" si="115"/>
        <v>0.48</v>
      </c>
      <c r="CI50" s="3">
        <f t="shared" si="116"/>
        <v>0.48</v>
      </c>
      <c r="CJ50" s="3">
        <f t="shared" si="117"/>
        <v>0.48</v>
      </c>
      <c r="CK50" s="3">
        <f t="shared" si="118"/>
        <v>0.48</v>
      </c>
      <c r="CL50" s="3">
        <f t="shared" si="119"/>
        <v>0.06</v>
      </c>
      <c r="CM50" s="3">
        <f t="shared" si="64"/>
        <v>0.12</v>
      </c>
    </row>
    <row r="51" spans="2:91" x14ac:dyDescent="0.2">
      <c r="B51">
        <f t="shared" si="121"/>
        <v>2</v>
      </c>
      <c r="C51" t="str">
        <f t="shared" si="120"/>
        <v>手臂</v>
      </c>
      <c r="D51">
        <f t="array" ref="D51">INDEX($AF$3:$CM$62,MATCH($I$3,$AE$3:$AE$62,0),MATCH($B51&amp;D$16,$AF$2:$CM$2&amp;$AF$1:$CM$1,0))*VLOOKUP($C51,$C$17:$M$20,COUNTBLANK($D$15:D$15)+1,FALSE)</f>
        <v>180</v>
      </c>
      <c r="E51">
        <f t="array" ref="E51">INDEX($AF$3:$CM$62,MATCH($I$3,$AE$3:$AE$62,0),MATCH($B51&amp;E$16,$AF$2:$CM$2&amp;$AF$1:$CM$1,0))*VLOOKUP($C51,$C$17:$M$20,COUNTBLANK($D$15:E$15)+1,FALSE)</f>
        <v>0</v>
      </c>
      <c r="F51">
        <f t="array" ref="F51">INDEX($AF$3:$CM$62,MATCH($I$3,$AE$3:$AE$62,0),MATCH($B51&amp;F$16,$AF$2:$CM$2&amp;$AF$1:$CM$1,0))*VLOOKUP($C51,$C$17:$M$20,COUNTBLANK($D$15:F$15)+1,FALSE)</f>
        <v>360</v>
      </c>
      <c r="G51">
        <f t="array" ref="G51">INDEX($AF$3:$CM$62,MATCH($I$3,$AE$3:$AE$62,0),MATCH($B51&amp;G$16,$AF$2:$CM$2&amp;$AF$1:$CM$1,0))*VLOOKUP($C51,$C$17:$M$20,COUNTBLANK($D$15:G$15)+1,FALSE)</f>
        <v>0</v>
      </c>
      <c r="H51">
        <f t="array" ref="H51">INDEX($AF$3:$CM$62,MATCH($I$3,$AE$3:$AE$62,0),MATCH($B51&amp;H$16,$AF$2:$CM$2&amp;$AF$1:$CM$1,0))*VLOOKUP($C51,$C$17:$M$20,COUNTBLANK($D$15:H$15)+1,FALSE)</f>
        <v>0</v>
      </c>
      <c r="I51">
        <f t="array" ref="I51">INDEX($AF$3:$CM$62,MATCH($I$3,$AE$3:$AE$62,0),MATCH($B51&amp;I$16,$AF$2:$CM$2&amp;$AF$1:$CM$1,0))*VLOOKUP($C51,$C$17:$M$20,COUNTBLANK($D$15:I$15)+1,FALSE)</f>
        <v>0</v>
      </c>
      <c r="J51">
        <f t="array" ref="J51">INDEX($AF$3:$CM$62,MATCH($I$3,$AE$3:$AE$62,0),MATCH($B51&amp;J$16,$AF$2:$CM$2&amp;$AF$1:$CM$1,0))*VLOOKUP($C51,$C$17:$M$20,COUNTBLANK($D$15:J$15)+1,FALSE)</f>
        <v>0.18000000000000005</v>
      </c>
      <c r="K51">
        <f t="array" ref="K51">INDEX($AF$3:$CM$62,MATCH($I$3,$AE$3:$AE$62,0),MATCH($B51&amp;K$16,$AF$2:$CM$2&amp;$AF$1:$CM$1,0))*VLOOKUP($C51,$C$17:$M$20,COUNTBLANK($D$15:K$15)+1,FALSE)</f>
        <v>0.18000000000000005</v>
      </c>
      <c r="L51">
        <f t="array" ref="L51">INDEX($AF$3:$CM$62,MATCH($I$3,$AE$3:$AE$62,0),MATCH($B51&amp;L$16,$AF$2:$CM$2&amp;$AF$1:$CM$1,0))*VLOOKUP($C51,$C$17:$M$20,COUNTBLANK($D$15:L$15)+1,FALSE)</f>
        <v>0</v>
      </c>
      <c r="M51">
        <f t="array" ref="M51">INDEX($AF$3:$CM$62,MATCH($I$3,$AE$3:$AE$62,0),MATCH($B51&amp;M$16,$AF$2:$CM$2&amp;$AF$1:$CM$1,0))*VLOOKUP($C51,$C$17:$M$20,COUNTBLANK($D$15:M$15)+1,FALSE)</f>
        <v>0</v>
      </c>
      <c r="Q51" t="s">
        <v>415</v>
      </c>
      <c r="R51">
        <v>1</v>
      </c>
      <c r="S51" s="3">
        <v>49</v>
      </c>
      <c r="T51" s="3">
        <f t="array" ref="T51">INDEX($AF$3:$CM$62,MATCH($S51,$AE$3:$AE$62,0),MATCH(T$1&amp;$R51,$AF$1:$CM$1&amp;$AF$2:$CM$2,0))*VLOOKUP($Q51,$C$17:$M$20,COUNTBLANK($D$15:D$15)+1,FALSE)</f>
        <v>98</v>
      </c>
      <c r="U51" s="3">
        <f t="array" ref="U51">INDEX($AF$3:$CM$62,MATCH($S51,$AE$3:$AE$62,0),MATCH(U$1&amp;$R51,$AF$1:$CM$1&amp;$AF$2:$CM$2,0))*VLOOKUP($Q51,$C$17:$M$20,COUNTBLANK($D$15:E$15)+1,FALSE)</f>
        <v>4900</v>
      </c>
      <c r="V51" s="3">
        <f t="array" ref="V51">INDEX($AF$3:$CM$62,MATCH($S51,$AE$3:$AE$62,0),MATCH(V$1&amp;$R51,$AF$1:$CM$1&amp;$AF$2:$CM$2,0))*VLOOKUP($Q51,$C$17:$M$20,COUNTBLANK($D$15:F$15)+1,FALSE)</f>
        <v>0</v>
      </c>
      <c r="W51" s="3">
        <f t="array" ref="W51">INDEX($AF$3:$CM$62,MATCH($S51,$AE$3:$AE$62,0),MATCH(W$1&amp;$R51,$AF$1:$CM$1&amp;$AF$2:$CM$2,0))*VLOOKUP($Q51,$C$17:$M$20,COUNTBLANK($D$15:G$15)+1,FALSE)</f>
        <v>0</v>
      </c>
      <c r="X51" s="3">
        <f t="array" ref="X51">INDEX($AF$3:$CM$62,MATCH($S51,$AE$3:$AE$62,0),MATCH(X$1&amp;$R51,$AF$1:$CM$1&amp;$AF$2:$CM$2,0))*VLOOKUP($Q51,$C$17:$M$20,COUNTBLANK($D$15:H$15)+1,FALSE)</f>
        <v>0.08</v>
      </c>
      <c r="Y51" s="3">
        <f t="array" ref="Y51">INDEX($AF$3:$CM$62,MATCH($S51,$AE$3:$AE$62,0),MATCH(Y$1&amp;$R51,$AF$1:$CM$1&amp;$AF$2:$CM$2,0))*VLOOKUP($Q51,$C$17:$M$20,COUNTBLANK($D$15:I$15)+1,FALSE)</f>
        <v>0</v>
      </c>
      <c r="Z51" s="3">
        <f t="array" ref="Z51">INDEX($AF$3:$CM$62,MATCH($S51,$AE$3:$AE$62,0),MATCH(Z$1&amp;$R51,$AF$1:$CM$1&amp;$AF$2:$CM$2,0))*VLOOKUP($Q51,$C$17:$M$20,COUNTBLANK($D$15:J$15)+1,FALSE)</f>
        <v>0</v>
      </c>
      <c r="AA51" s="3">
        <f t="array" ref="AA51">INDEX($AF$3:$CM$62,MATCH($S51,$AE$3:$AE$62,0),MATCH(AA$1&amp;$R51,$AF$1:$CM$1&amp;$AF$2:$CM$2,0))*VLOOKUP($Q51,$C$17:$M$20,COUNTBLANK($D$15:K$15)+1,FALSE)</f>
        <v>0</v>
      </c>
      <c r="AB51" s="3">
        <f t="array" ref="AB51">INDEX($AF$3:$CM$62,MATCH($S51,$AE$3:$AE$62,0),MATCH(AB$1&amp;$R51,$AF$1:$CM$1&amp;$AF$2:$CM$2,0))*VLOOKUP($Q51,$C$17:$M$20,COUNTBLANK($D$15:L$15)+1,FALSE)</f>
        <v>0</v>
      </c>
      <c r="AC51" s="3">
        <f t="array" ref="AC51">INDEX($AF$3:$CM$62,MATCH($S51,$AE$3:$AE$62,0),MATCH(AC$1&amp;$R51,$AF$1:$CM$1&amp;$AF$2:$CM$2,0))*VLOOKUP($Q51,$C$17:$M$20,COUNTBLANK($D$15:M$15)+1,FALSE)</f>
        <v>0</v>
      </c>
      <c r="AE51" s="3">
        <v>49</v>
      </c>
      <c r="AF51" s="3">
        <f t="shared" si="89"/>
        <v>392</v>
      </c>
      <c r="AG51" s="3">
        <f t="shared" si="90"/>
        <v>9800</v>
      </c>
      <c r="AH51" s="3">
        <f t="shared" si="91"/>
        <v>196</v>
      </c>
      <c r="AI51" s="3">
        <f t="shared" si="92"/>
        <v>196</v>
      </c>
      <c r="AJ51" s="3">
        <f t="shared" si="93"/>
        <v>0.08</v>
      </c>
      <c r="AK51" s="3">
        <f t="shared" si="93"/>
        <v>0.08</v>
      </c>
      <c r="AL51" s="3">
        <f t="shared" si="93"/>
        <v>0.08</v>
      </c>
      <c r="AM51" s="3">
        <f t="shared" si="93"/>
        <v>0.08</v>
      </c>
      <c r="AN51" s="3">
        <f t="shared" si="68"/>
        <v>0.01</v>
      </c>
      <c r="AO51" s="3">
        <f t="shared" si="94"/>
        <v>0.02</v>
      </c>
      <c r="AP51" s="3">
        <f t="shared" si="69"/>
        <v>588</v>
      </c>
      <c r="AQ51" s="3">
        <f t="shared" si="70"/>
        <v>14700</v>
      </c>
      <c r="AR51" s="3">
        <f t="shared" si="71"/>
        <v>294</v>
      </c>
      <c r="AS51" s="3">
        <f t="shared" si="72"/>
        <v>294</v>
      </c>
      <c r="AT51" s="3">
        <f t="shared" si="95"/>
        <v>0.12</v>
      </c>
      <c r="AU51" s="3">
        <f t="shared" si="96"/>
        <v>0.12</v>
      </c>
      <c r="AV51" s="3">
        <f t="shared" si="97"/>
        <v>0.12</v>
      </c>
      <c r="AW51" s="3">
        <f t="shared" si="98"/>
        <v>0.12</v>
      </c>
      <c r="AX51" s="3">
        <f t="shared" si="99"/>
        <v>1.4999999999999999E-2</v>
      </c>
      <c r="AY51" s="3">
        <f t="shared" si="60"/>
        <v>0.03</v>
      </c>
      <c r="AZ51" s="3">
        <f t="shared" si="73"/>
        <v>784</v>
      </c>
      <c r="BA51" s="3">
        <f t="shared" si="74"/>
        <v>19600</v>
      </c>
      <c r="BB51" s="3">
        <f t="shared" si="75"/>
        <v>392</v>
      </c>
      <c r="BC51" s="3">
        <f t="shared" si="76"/>
        <v>392</v>
      </c>
      <c r="BD51" s="3">
        <f t="shared" si="100"/>
        <v>0.16</v>
      </c>
      <c r="BE51" s="3">
        <f t="shared" si="101"/>
        <v>0.16</v>
      </c>
      <c r="BF51" s="3">
        <f t="shared" si="102"/>
        <v>0.16</v>
      </c>
      <c r="BG51" s="3">
        <f t="shared" si="103"/>
        <v>0.16</v>
      </c>
      <c r="BH51" s="3">
        <f t="shared" si="104"/>
        <v>0.02</v>
      </c>
      <c r="BI51" s="3">
        <f t="shared" si="61"/>
        <v>0.04</v>
      </c>
      <c r="BJ51" s="3">
        <f t="shared" si="77"/>
        <v>980</v>
      </c>
      <c r="BK51" s="3">
        <f t="shared" si="78"/>
        <v>24500</v>
      </c>
      <c r="BL51" s="3">
        <f t="shared" si="79"/>
        <v>490</v>
      </c>
      <c r="BM51" s="3">
        <f t="shared" si="80"/>
        <v>490</v>
      </c>
      <c r="BN51" s="3">
        <f t="shared" si="105"/>
        <v>0.2</v>
      </c>
      <c r="BO51" s="3">
        <f t="shared" si="106"/>
        <v>0.2</v>
      </c>
      <c r="BP51" s="3">
        <f t="shared" si="107"/>
        <v>0.2</v>
      </c>
      <c r="BQ51" s="3">
        <f t="shared" si="108"/>
        <v>0.2</v>
      </c>
      <c r="BR51" s="3">
        <f t="shared" si="109"/>
        <v>2.5000000000000001E-2</v>
      </c>
      <c r="BS51" s="3">
        <f t="shared" si="62"/>
        <v>0.05</v>
      </c>
      <c r="BT51" s="3">
        <f t="shared" si="81"/>
        <v>1568</v>
      </c>
      <c r="BU51" s="3">
        <f t="shared" si="82"/>
        <v>39200</v>
      </c>
      <c r="BV51" s="3">
        <f t="shared" si="83"/>
        <v>784</v>
      </c>
      <c r="BW51" s="3">
        <f t="shared" si="84"/>
        <v>784</v>
      </c>
      <c r="BX51" s="3">
        <f t="shared" si="110"/>
        <v>0.32</v>
      </c>
      <c r="BY51" s="3">
        <f t="shared" si="111"/>
        <v>0.32</v>
      </c>
      <c r="BZ51" s="3">
        <f t="shared" si="112"/>
        <v>0.32</v>
      </c>
      <c r="CA51" s="3">
        <f t="shared" si="113"/>
        <v>0.32</v>
      </c>
      <c r="CB51" s="3">
        <f t="shared" si="114"/>
        <v>0.04</v>
      </c>
      <c r="CC51" s="3">
        <f t="shared" si="63"/>
        <v>0.08</v>
      </c>
      <c r="CD51" s="3">
        <f t="shared" si="85"/>
        <v>2352</v>
      </c>
      <c r="CE51" s="3">
        <f t="shared" si="86"/>
        <v>58800</v>
      </c>
      <c r="CF51" s="3">
        <f t="shared" si="87"/>
        <v>1176</v>
      </c>
      <c r="CG51" s="3">
        <f t="shared" si="88"/>
        <v>1176</v>
      </c>
      <c r="CH51" s="3">
        <f t="shared" si="115"/>
        <v>0.48</v>
      </c>
      <c r="CI51" s="3">
        <f t="shared" si="116"/>
        <v>0.48</v>
      </c>
      <c r="CJ51" s="3">
        <f t="shared" si="117"/>
        <v>0.48</v>
      </c>
      <c r="CK51" s="3">
        <f t="shared" si="118"/>
        <v>0.48</v>
      </c>
      <c r="CL51" s="3">
        <f t="shared" si="119"/>
        <v>0.06</v>
      </c>
      <c r="CM51" s="3">
        <f t="shared" si="64"/>
        <v>0.12</v>
      </c>
    </row>
    <row r="52" spans="2:91" x14ac:dyDescent="0.2">
      <c r="B52">
        <f t="shared" si="121"/>
        <v>2</v>
      </c>
      <c r="C52" t="str">
        <f t="shared" si="120"/>
        <v>鞋子</v>
      </c>
      <c r="D52">
        <f t="array" ref="D52">INDEX($AF$3:$CM$62,MATCH($I$3,$AE$3:$AE$62,0),MATCH($B52&amp;D$16,$AF$2:$CM$2&amp;$AF$1:$CM$1,0))*VLOOKUP($C52,$C$17:$M$20,COUNTBLANK($D$15:D$15)+1,FALSE)</f>
        <v>180</v>
      </c>
      <c r="E52">
        <f t="array" ref="E52">INDEX($AF$3:$CM$62,MATCH($I$3,$AE$3:$AE$62,0),MATCH($B52&amp;E$16,$AF$2:$CM$2&amp;$AF$1:$CM$1,0))*VLOOKUP($C52,$C$17:$M$20,COUNTBLANK($D$15:E$15)+1,FALSE)</f>
        <v>0</v>
      </c>
      <c r="F52">
        <f t="array" ref="F52">INDEX($AF$3:$CM$62,MATCH($I$3,$AE$3:$AE$62,0),MATCH($B52&amp;F$16,$AF$2:$CM$2&amp;$AF$1:$CM$1,0))*VLOOKUP($C52,$C$17:$M$20,COUNTBLANK($D$15:F$15)+1,FALSE)</f>
        <v>0</v>
      </c>
      <c r="G52">
        <f t="array" ref="G52">INDEX($AF$3:$CM$62,MATCH($I$3,$AE$3:$AE$62,0),MATCH($B52&amp;G$16,$AF$2:$CM$2&amp;$AF$1:$CM$1,0))*VLOOKUP($C52,$C$17:$M$20,COUNTBLANK($D$15:G$15)+1,FALSE)</f>
        <v>360</v>
      </c>
      <c r="H52">
        <f t="array" ref="H52">INDEX($AF$3:$CM$62,MATCH($I$3,$AE$3:$AE$62,0),MATCH($B52&amp;H$16,$AF$2:$CM$2&amp;$AF$1:$CM$1,0))*VLOOKUP($C52,$C$17:$M$20,COUNTBLANK($D$15:H$15)+1,FALSE)</f>
        <v>0</v>
      </c>
      <c r="I52">
        <f t="array" ref="I52">INDEX($AF$3:$CM$62,MATCH($I$3,$AE$3:$AE$62,0),MATCH($B52&amp;I$16,$AF$2:$CM$2&amp;$AF$1:$CM$1,0))*VLOOKUP($C52,$C$17:$M$20,COUNTBLANK($D$15:I$15)+1,FALSE)</f>
        <v>0</v>
      </c>
      <c r="J52">
        <f t="array" ref="J52">INDEX($AF$3:$CM$62,MATCH($I$3,$AE$3:$AE$62,0),MATCH($B52&amp;J$16,$AF$2:$CM$2&amp;$AF$1:$CM$1,0))*VLOOKUP($C52,$C$17:$M$20,COUNTBLANK($D$15:J$15)+1,FALSE)</f>
        <v>0</v>
      </c>
      <c r="K52">
        <f t="array" ref="K52">INDEX($AF$3:$CM$62,MATCH($I$3,$AE$3:$AE$62,0),MATCH($B52&amp;K$16,$AF$2:$CM$2&amp;$AF$1:$CM$1,0))*VLOOKUP($C52,$C$17:$M$20,COUNTBLANK($D$15:K$15)+1,FALSE)</f>
        <v>0</v>
      </c>
      <c r="L52">
        <f t="array" ref="L52">INDEX($AF$3:$CM$62,MATCH($I$3,$AE$3:$AE$62,0),MATCH($B52&amp;L$16,$AF$2:$CM$2&amp;$AF$1:$CM$1,0))*VLOOKUP($C52,$C$17:$M$20,COUNTBLANK($D$15:L$15)+1,FALSE)</f>
        <v>2.2499999999999999E-2</v>
      </c>
      <c r="M52">
        <f t="array" ref="M52">INDEX($AF$3:$CM$62,MATCH($I$3,$AE$3:$AE$62,0),MATCH($B52&amp;M$16,$AF$2:$CM$2&amp;$AF$1:$CM$1,0))*VLOOKUP($C52,$C$17:$M$20,COUNTBLANK($D$15:M$15)+1,FALSE)</f>
        <v>4.4999999999999998E-2</v>
      </c>
      <c r="Q52" t="s">
        <v>415</v>
      </c>
      <c r="R52">
        <v>1</v>
      </c>
      <c r="S52" s="37">
        <v>50</v>
      </c>
      <c r="T52" s="3">
        <f t="array" ref="T52">INDEX($AF$3:$CM$62,MATCH($S52,$AE$3:$AE$62,0),MATCH(T$1&amp;$R52,$AF$1:$CM$1&amp;$AF$2:$CM$2,0))*VLOOKUP($Q52,$C$17:$M$20,COUNTBLANK($D$15:D$15)+1,FALSE)</f>
        <v>100</v>
      </c>
      <c r="U52" s="3">
        <f t="array" ref="U52">INDEX($AF$3:$CM$62,MATCH($S52,$AE$3:$AE$62,0),MATCH(U$1&amp;$R52,$AF$1:$CM$1&amp;$AF$2:$CM$2,0))*VLOOKUP($Q52,$C$17:$M$20,COUNTBLANK($D$15:E$15)+1,FALSE)</f>
        <v>5000</v>
      </c>
      <c r="V52" s="3">
        <f t="array" ref="V52">INDEX($AF$3:$CM$62,MATCH($S52,$AE$3:$AE$62,0),MATCH(V$1&amp;$R52,$AF$1:$CM$1&amp;$AF$2:$CM$2,0))*VLOOKUP($Q52,$C$17:$M$20,COUNTBLANK($D$15:F$15)+1,FALSE)</f>
        <v>0</v>
      </c>
      <c r="W52" s="3">
        <f t="array" ref="W52">INDEX($AF$3:$CM$62,MATCH($S52,$AE$3:$AE$62,0),MATCH(W$1&amp;$R52,$AF$1:$CM$1&amp;$AF$2:$CM$2,0))*VLOOKUP($Q52,$C$17:$M$20,COUNTBLANK($D$15:G$15)+1,FALSE)</f>
        <v>0</v>
      </c>
      <c r="X52" s="3">
        <f t="array" ref="X52">INDEX($AF$3:$CM$62,MATCH($S52,$AE$3:$AE$62,0),MATCH(X$1&amp;$R52,$AF$1:$CM$1&amp;$AF$2:$CM$2,0))*VLOOKUP($Q52,$C$17:$M$20,COUNTBLANK($D$15:H$15)+1,FALSE)</f>
        <v>0.1</v>
      </c>
      <c r="Y52" s="3">
        <f t="array" ref="Y52">INDEX($AF$3:$CM$62,MATCH($S52,$AE$3:$AE$62,0),MATCH(Y$1&amp;$R52,$AF$1:$CM$1&amp;$AF$2:$CM$2,0))*VLOOKUP($Q52,$C$17:$M$20,COUNTBLANK($D$15:I$15)+1,FALSE)</f>
        <v>0</v>
      </c>
      <c r="Z52" s="3">
        <f t="array" ref="Z52">INDEX($AF$3:$CM$62,MATCH($S52,$AE$3:$AE$62,0),MATCH(Z$1&amp;$R52,$AF$1:$CM$1&amp;$AF$2:$CM$2,0))*VLOOKUP($Q52,$C$17:$M$20,COUNTBLANK($D$15:J$15)+1,FALSE)</f>
        <v>0</v>
      </c>
      <c r="AA52" s="3">
        <f t="array" ref="AA52">INDEX($AF$3:$CM$62,MATCH($S52,$AE$3:$AE$62,0),MATCH(AA$1&amp;$R52,$AF$1:$CM$1&amp;$AF$2:$CM$2,0))*VLOOKUP($Q52,$C$17:$M$20,COUNTBLANK($D$15:K$15)+1,FALSE)</f>
        <v>0</v>
      </c>
      <c r="AB52" s="3">
        <f t="array" ref="AB52">INDEX($AF$3:$CM$62,MATCH($S52,$AE$3:$AE$62,0),MATCH(AB$1&amp;$R52,$AF$1:$CM$1&amp;$AF$2:$CM$2,0))*VLOOKUP($Q52,$C$17:$M$20,COUNTBLANK($D$15:L$15)+1,FALSE)</f>
        <v>0</v>
      </c>
      <c r="AC52" s="3">
        <f t="array" ref="AC52">INDEX($AF$3:$CM$62,MATCH($S52,$AE$3:$AE$62,0),MATCH(AC$1&amp;$R52,$AF$1:$CM$1&amp;$AF$2:$CM$2,0))*VLOOKUP($Q52,$C$17:$M$20,COUNTBLANK($D$15:M$15)+1,FALSE)</f>
        <v>0</v>
      </c>
      <c r="AE52" s="37">
        <v>50</v>
      </c>
      <c r="AF52" s="3">
        <f t="shared" si="89"/>
        <v>400</v>
      </c>
      <c r="AG52" s="3">
        <f t="shared" si="90"/>
        <v>10000</v>
      </c>
      <c r="AH52" s="3">
        <f t="shared" si="91"/>
        <v>200</v>
      </c>
      <c r="AI52" s="3">
        <f t="shared" si="92"/>
        <v>200</v>
      </c>
      <c r="AJ52" s="3">
        <f t="shared" si="93"/>
        <v>0.1</v>
      </c>
      <c r="AK52" s="3">
        <f t="shared" si="93"/>
        <v>0.1</v>
      </c>
      <c r="AL52" s="3">
        <f t="shared" si="93"/>
        <v>0.1</v>
      </c>
      <c r="AM52" s="3">
        <f t="shared" si="93"/>
        <v>0.1</v>
      </c>
      <c r="AN52" s="3">
        <f t="shared" si="68"/>
        <v>1.4999999999999999E-2</v>
      </c>
      <c r="AO52" s="3">
        <f t="shared" si="94"/>
        <v>0.02</v>
      </c>
      <c r="AP52" s="3">
        <f t="shared" si="69"/>
        <v>600</v>
      </c>
      <c r="AQ52" s="3">
        <f t="shared" si="70"/>
        <v>15000</v>
      </c>
      <c r="AR52" s="3">
        <f t="shared" si="71"/>
        <v>300</v>
      </c>
      <c r="AS52" s="3">
        <f t="shared" si="72"/>
        <v>300</v>
      </c>
      <c r="AT52" s="3">
        <f t="shared" si="95"/>
        <v>0.15000000000000002</v>
      </c>
      <c r="AU52" s="3">
        <f t="shared" si="96"/>
        <v>0.15000000000000002</v>
      </c>
      <c r="AV52" s="3">
        <f t="shared" si="97"/>
        <v>0.15000000000000002</v>
      </c>
      <c r="AW52" s="3">
        <f t="shared" si="98"/>
        <v>0.15000000000000002</v>
      </c>
      <c r="AX52" s="3">
        <f t="shared" si="99"/>
        <v>2.2499999999999999E-2</v>
      </c>
      <c r="AY52" s="3">
        <f t="shared" si="60"/>
        <v>0.03</v>
      </c>
      <c r="AZ52" s="3">
        <f t="shared" si="73"/>
        <v>800</v>
      </c>
      <c r="BA52" s="3">
        <f t="shared" si="74"/>
        <v>20000</v>
      </c>
      <c r="BB52" s="3">
        <f t="shared" si="75"/>
        <v>400</v>
      </c>
      <c r="BC52" s="3">
        <f t="shared" si="76"/>
        <v>400</v>
      </c>
      <c r="BD52" s="3">
        <f t="shared" si="100"/>
        <v>0.20000000000000004</v>
      </c>
      <c r="BE52" s="3">
        <f t="shared" si="101"/>
        <v>0.20000000000000004</v>
      </c>
      <c r="BF52" s="3">
        <f t="shared" si="102"/>
        <v>0.20000000000000004</v>
      </c>
      <c r="BG52" s="3">
        <f t="shared" si="103"/>
        <v>0.20000000000000004</v>
      </c>
      <c r="BH52" s="3">
        <f t="shared" si="104"/>
        <v>0.03</v>
      </c>
      <c r="BI52" s="3">
        <f t="shared" si="61"/>
        <v>0.04</v>
      </c>
      <c r="BJ52" s="3">
        <f t="shared" si="77"/>
        <v>1000</v>
      </c>
      <c r="BK52" s="3">
        <f t="shared" si="78"/>
        <v>25000</v>
      </c>
      <c r="BL52" s="3">
        <f t="shared" si="79"/>
        <v>500</v>
      </c>
      <c r="BM52" s="3">
        <f t="shared" si="80"/>
        <v>500</v>
      </c>
      <c r="BN52" s="3">
        <f t="shared" si="105"/>
        <v>0.25000000000000006</v>
      </c>
      <c r="BO52" s="3">
        <f t="shared" si="106"/>
        <v>0.25000000000000006</v>
      </c>
      <c r="BP52" s="3">
        <f t="shared" si="107"/>
        <v>0.25000000000000006</v>
      </c>
      <c r="BQ52" s="3">
        <f t="shared" si="108"/>
        <v>0.25000000000000006</v>
      </c>
      <c r="BR52" s="3">
        <f t="shared" si="109"/>
        <v>3.7499999999999999E-2</v>
      </c>
      <c r="BS52" s="3">
        <f t="shared" si="62"/>
        <v>0.05</v>
      </c>
      <c r="BT52" s="3">
        <f t="shared" si="81"/>
        <v>1600</v>
      </c>
      <c r="BU52" s="3">
        <f t="shared" si="82"/>
        <v>40000</v>
      </c>
      <c r="BV52" s="3">
        <f t="shared" si="83"/>
        <v>800</v>
      </c>
      <c r="BW52" s="3">
        <f t="shared" si="84"/>
        <v>800</v>
      </c>
      <c r="BX52" s="3">
        <f t="shared" si="110"/>
        <v>0.40000000000000008</v>
      </c>
      <c r="BY52" s="3">
        <f t="shared" si="111"/>
        <v>0.40000000000000008</v>
      </c>
      <c r="BZ52" s="3">
        <f t="shared" si="112"/>
        <v>0.40000000000000008</v>
      </c>
      <c r="CA52" s="3">
        <f t="shared" si="113"/>
        <v>0.40000000000000008</v>
      </c>
      <c r="CB52" s="3">
        <f t="shared" si="114"/>
        <v>0.06</v>
      </c>
      <c r="CC52" s="3">
        <f t="shared" si="63"/>
        <v>0.08</v>
      </c>
      <c r="CD52" s="3">
        <f t="shared" si="85"/>
        <v>2400</v>
      </c>
      <c r="CE52" s="3">
        <f t="shared" si="86"/>
        <v>60000</v>
      </c>
      <c r="CF52" s="3">
        <f t="shared" si="87"/>
        <v>1200</v>
      </c>
      <c r="CG52" s="3">
        <f t="shared" si="88"/>
        <v>1200</v>
      </c>
      <c r="CH52" s="3">
        <f t="shared" si="115"/>
        <v>0.60000000000000009</v>
      </c>
      <c r="CI52" s="3">
        <f t="shared" si="116"/>
        <v>0.60000000000000009</v>
      </c>
      <c r="CJ52" s="3">
        <f t="shared" si="117"/>
        <v>0.60000000000000009</v>
      </c>
      <c r="CK52" s="3">
        <f t="shared" si="118"/>
        <v>0.60000000000000009</v>
      </c>
      <c r="CL52" s="3">
        <f t="shared" si="119"/>
        <v>0.09</v>
      </c>
      <c r="CM52" s="3">
        <f t="shared" si="64"/>
        <v>0.12</v>
      </c>
    </row>
    <row r="53" spans="2:91" x14ac:dyDescent="0.2">
      <c r="B53">
        <f t="shared" si="121"/>
        <v>3</v>
      </c>
      <c r="C53" t="str">
        <f t="shared" si="120"/>
        <v>头饰</v>
      </c>
      <c r="D53">
        <f t="array" ref="D53">INDEX($AF$3:$CM$62,MATCH($I$3,$AE$3:$AE$62,0),MATCH($B53&amp;D$16,$AF$2:$CM$2&amp;$AF$1:$CM$1,0))*VLOOKUP($C53,$C$17:$M$20,COUNTBLANK($D$15:D$15)+1,FALSE)</f>
        <v>240</v>
      </c>
      <c r="E53">
        <f t="array" ref="E53">INDEX($AF$3:$CM$62,MATCH($I$3,$AE$3:$AE$62,0),MATCH($B53&amp;E$16,$AF$2:$CM$2&amp;$AF$1:$CM$1,0))*VLOOKUP($C53,$C$17:$M$20,COUNTBLANK($D$15:E$15)+1,FALSE)</f>
        <v>12000</v>
      </c>
      <c r="F53">
        <f t="array" ref="F53">INDEX($AF$3:$CM$62,MATCH($I$3,$AE$3:$AE$62,0),MATCH($B53&amp;F$16,$AF$2:$CM$2&amp;$AF$1:$CM$1,0))*VLOOKUP($C53,$C$17:$M$20,COUNTBLANK($D$15:F$15)+1,FALSE)</f>
        <v>0</v>
      </c>
      <c r="G53">
        <f t="array" ref="G53">INDEX($AF$3:$CM$62,MATCH($I$3,$AE$3:$AE$62,0),MATCH($B53&amp;G$16,$AF$2:$CM$2&amp;$AF$1:$CM$1,0))*VLOOKUP($C53,$C$17:$M$20,COUNTBLANK($D$15:G$15)+1,FALSE)</f>
        <v>0</v>
      </c>
      <c r="H53">
        <f t="array" ref="H53">INDEX($AF$3:$CM$62,MATCH($I$3,$AE$3:$AE$62,0),MATCH($B53&amp;H$16,$AF$2:$CM$2&amp;$AF$1:$CM$1,0))*VLOOKUP($C53,$C$17:$M$20,COUNTBLANK($D$15:H$15)+1,FALSE)</f>
        <v>0.24000000000000007</v>
      </c>
      <c r="I53">
        <f t="array" ref="I53">INDEX($AF$3:$CM$62,MATCH($I$3,$AE$3:$AE$62,0),MATCH($B53&amp;I$16,$AF$2:$CM$2&amp;$AF$1:$CM$1,0))*VLOOKUP($C53,$C$17:$M$20,COUNTBLANK($D$15:I$15)+1,FALSE)</f>
        <v>0</v>
      </c>
      <c r="J53">
        <f t="array" ref="J53">INDEX($AF$3:$CM$62,MATCH($I$3,$AE$3:$AE$62,0),MATCH($B53&amp;J$16,$AF$2:$CM$2&amp;$AF$1:$CM$1,0))*VLOOKUP($C53,$C$17:$M$20,COUNTBLANK($D$15:J$15)+1,FALSE)</f>
        <v>0</v>
      </c>
      <c r="K53">
        <f t="array" ref="K53">INDEX($AF$3:$CM$62,MATCH($I$3,$AE$3:$AE$62,0),MATCH($B53&amp;K$16,$AF$2:$CM$2&amp;$AF$1:$CM$1,0))*VLOOKUP($C53,$C$17:$M$20,COUNTBLANK($D$15:K$15)+1,FALSE)</f>
        <v>0</v>
      </c>
      <c r="L53">
        <f t="array" ref="L53">INDEX($AF$3:$CM$62,MATCH($I$3,$AE$3:$AE$62,0),MATCH($B53&amp;L$16,$AF$2:$CM$2&amp;$AF$1:$CM$1,0))*VLOOKUP($C53,$C$17:$M$20,COUNTBLANK($D$15:L$15)+1,FALSE)</f>
        <v>0</v>
      </c>
      <c r="M53">
        <f t="array" ref="M53">INDEX($AF$3:$CM$62,MATCH($I$3,$AE$3:$AE$62,0),MATCH($B53&amp;M$16,$AF$2:$CM$2&amp;$AF$1:$CM$1,0))*VLOOKUP($C53,$C$17:$M$20,COUNTBLANK($D$15:M$15)+1,FALSE)</f>
        <v>0</v>
      </c>
      <c r="Q53" t="s">
        <v>415</v>
      </c>
      <c r="R53">
        <v>1</v>
      </c>
      <c r="S53" s="3">
        <v>51</v>
      </c>
      <c r="T53" s="3">
        <f t="array" ref="T53">INDEX($AF$3:$CM$62,MATCH($S53,$AE$3:$AE$62,0),MATCH(T$1&amp;$R53,$AF$1:$CM$1&amp;$AF$2:$CM$2,0))*VLOOKUP($Q53,$C$17:$M$20,COUNTBLANK($D$15:D$15)+1,FALSE)</f>
        <v>102</v>
      </c>
      <c r="U53" s="3">
        <f t="array" ref="U53">INDEX($AF$3:$CM$62,MATCH($S53,$AE$3:$AE$62,0),MATCH(U$1&amp;$R53,$AF$1:$CM$1&amp;$AF$2:$CM$2,0))*VLOOKUP($Q53,$C$17:$M$20,COUNTBLANK($D$15:E$15)+1,FALSE)</f>
        <v>5100</v>
      </c>
      <c r="V53" s="3">
        <f t="array" ref="V53">INDEX($AF$3:$CM$62,MATCH($S53,$AE$3:$AE$62,0),MATCH(V$1&amp;$R53,$AF$1:$CM$1&amp;$AF$2:$CM$2,0))*VLOOKUP($Q53,$C$17:$M$20,COUNTBLANK($D$15:F$15)+1,FALSE)</f>
        <v>0</v>
      </c>
      <c r="W53" s="3">
        <f t="array" ref="W53">INDEX($AF$3:$CM$62,MATCH($S53,$AE$3:$AE$62,0),MATCH(W$1&amp;$R53,$AF$1:$CM$1&amp;$AF$2:$CM$2,0))*VLOOKUP($Q53,$C$17:$M$20,COUNTBLANK($D$15:G$15)+1,FALSE)</f>
        <v>0</v>
      </c>
      <c r="X53" s="3">
        <f t="array" ref="X53">INDEX($AF$3:$CM$62,MATCH($S53,$AE$3:$AE$62,0),MATCH(X$1&amp;$R53,$AF$1:$CM$1&amp;$AF$2:$CM$2,0))*VLOOKUP($Q53,$C$17:$M$20,COUNTBLANK($D$15:H$15)+1,FALSE)</f>
        <v>0.1</v>
      </c>
      <c r="Y53" s="3">
        <f t="array" ref="Y53">INDEX($AF$3:$CM$62,MATCH($S53,$AE$3:$AE$62,0),MATCH(Y$1&amp;$R53,$AF$1:$CM$1&amp;$AF$2:$CM$2,0))*VLOOKUP($Q53,$C$17:$M$20,COUNTBLANK($D$15:I$15)+1,FALSE)</f>
        <v>0</v>
      </c>
      <c r="Z53" s="3">
        <f t="array" ref="Z53">INDEX($AF$3:$CM$62,MATCH($S53,$AE$3:$AE$62,0),MATCH(Z$1&amp;$R53,$AF$1:$CM$1&amp;$AF$2:$CM$2,0))*VLOOKUP($Q53,$C$17:$M$20,COUNTBLANK($D$15:J$15)+1,FALSE)</f>
        <v>0</v>
      </c>
      <c r="AA53" s="3">
        <f t="array" ref="AA53">INDEX($AF$3:$CM$62,MATCH($S53,$AE$3:$AE$62,0),MATCH(AA$1&amp;$R53,$AF$1:$CM$1&amp;$AF$2:$CM$2,0))*VLOOKUP($Q53,$C$17:$M$20,COUNTBLANK($D$15:K$15)+1,FALSE)</f>
        <v>0</v>
      </c>
      <c r="AB53" s="3">
        <f t="array" ref="AB53">INDEX($AF$3:$CM$62,MATCH($S53,$AE$3:$AE$62,0),MATCH(AB$1&amp;$R53,$AF$1:$CM$1&amp;$AF$2:$CM$2,0))*VLOOKUP($Q53,$C$17:$M$20,COUNTBLANK($D$15:L$15)+1,FALSE)</f>
        <v>0</v>
      </c>
      <c r="AC53" s="3">
        <f t="array" ref="AC53">INDEX($AF$3:$CM$62,MATCH($S53,$AE$3:$AE$62,0),MATCH(AC$1&amp;$R53,$AF$1:$CM$1&amp;$AF$2:$CM$2,0))*VLOOKUP($Q53,$C$17:$M$20,COUNTBLANK($D$15:M$15)+1,FALSE)</f>
        <v>0</v>
      </c>
      <c r="AE53" s="3">
        <v>51</v>
      </c>
      <c r="AF53" s="3">
        <f t="shared" si="89"/>
        <v>408</v>
      </c>
      <c r="AG53" s="3">
        <f t="shared" si="90"/>
        <v>10200</v>
      </c>
      <c r="AH53" s="3">
        <f t="shared" si="91"/>
        <v>204</v>
      </c>
      <c r="AI53" s="3">
        <f t="shared" si="92"/>
        <v>204</v>
      </c>
      <c r="AJ53" s="3">
        <f t="shared" si="93"/>
        <v>0.1</v>
      </c>
      <c r="AK53" s="3">
        <f t="shared" si="93"/>
        <v>0.1</v>
      </c>
      <c r="AL53" s="3">
        <f t="shared" si="93"/>
        <v>0.1</v>
      </c>
      <c r="AM53" s="3">
        <f t="shared" si="93"/>
        <v>0.1</v>
      </c>
      <c r="AN53" s="3">
        <f t="shared" si="68"/>
        <v>1.4999999999999999E-2</v>
      </c>
      <c r="AO53" s="3">
        <f t="shared" si="94"/>
        <v>0.02</v>
      </c>
      <c r="AP53" s="3">
        <f t="shared" si="69"/>
        <v>612</v>
      </c>
      <c r="AQ53" s="3">
        <f t="shared" si="70"/>
        <v>15300</v>
      </c>
      <c r="AR53" s="3">
        <f t="shared" si="71"/>
        <v>306</v>
      </c>
      <c r="AS53" s="3">
        <f t="shared" si="72"/>
        <v>306</v>
      </c>
      <c r="AT53" s="3">
        <f t="shared" si="95"/>
        <v>0.15000000000000002</v>
      </c>
      <c r="AU53" s="3">
        <f t="shared" si="96"/>
        <v>0.15000000000000002</v>
      </c>
      <c r="AV53" s="3">
        <f t="shared" si="97"/>
        <v>0.15000000000000002</v>
      </c>
      <c r="AW53" s="3">
        <f t="shared" si="98"/>
        <v>0.15000000000000002</v>
      </c>
      <c r="AX53" s="3">
        <f t="shared" si="99"/>
        <v>2.2499999999999999E-2</v>
      </c>
      <c r="AY53" s="3">
        <f t="shared" si="60"/>
        <v>0.03</v>
      </c>
      <c r="AZ53" s="3">
        <f t="shared" si="73"/>
        <v>816</v>
      </c>
      <c r="BA53" s="3">
        <f t="shared" si="74"/>
        <v>20400</v>
      </c>
      <c r="BB53" s="3">
        <f t="shared" si="75"/>
        <v>408</v>
      </c>
      <c r="BC53" s="3">
        <f t="shared" si="76"/>
        <v>408</v>
      </c>
      <c r="BD53" s="3">
        <f t="shared" si="100"/>
        <v>0.20000000000000004</v>
      </c>
      <c r="BE53" s="3">
        <f t="shared" si="101"/>
        <v>0.20000000000000004</v>
      </c>
      <c r="BF53" s="3">
        <f t="shared" si="102"/>
        <v>0.20000000000000004</v>
      </c>
      <c r="BG53" s="3">
        <f t="shared" si="103"/>
        <v>0.20000000000000004</v>
      </c>
      <c r="BH53" s="3">
        <f t="shared" si="104"/>
        <v>0.03</v>
      </c>
      <c r="BI53" s="3">
        <f t="shared" si="61"/>
        <v>0.04</v>
      </c>
      <c r="BJ53" s="3">
        <f t="shared" si="77"/>
        <v>1020</v>
      </c>
      <c r="BK53" s="3">
        <f t="shared" si="78"/>
        <v>25500</v>
      </c>
      <c r="BL53" s="3">
        <f t="shared" si="79"/>
        <v>510</v>
      </c>
      <c r="BM53" s="3">
        <f t="shared" si="80"/>
        <v>510</v>
      </c>
      <c r="BN53" s="3">
        <f t="shared" si="105"/>
        <v>0.25000000000000006</v>
      </c>
      <c r="BO53" s="3">
        <f t="shared" si="106"/>
        <v>0.25000000000000006</v>
      </c>
      <c r="BP53" s="3">
        <f t="shared" si="107"/>
        <v>0.25000000000000006</v>
      </c>
      <c r="BQ53" s="3">
        <f t="shared" si="108"/>
        <v>0.25000000000000006</v>
      </c>
      <c r="BR53" s="3">
        <f t="shared" si="109"/>
        <v>3.7499999999999999E-2</v>
      </c>
      <c r="BS53" s="3">
        <f t="shared" si="62"/>
        <v>0.05</v>
      </c>
      <c r="BT53" s="3">
        <f t="shared" si="81"/>
        <v>1632</v>
      </c>
      <c r="BU53" s="3">
        <f t="shared" si="82"/>
        <v>40800</v>
      </c>
      <c r="BV53" s="3">
        <f t="shared" si="83"/>
        <v>816</v>
      </c>
      <c r="BW53" s="3">
        <f t="shared" si="84"/>
        <v>816</v>
      </c>
      <c r="BX53" s="3">
        <f t="shared" si="110"/>
        <v>0.40000000000000008</v>
      </c>
      <c r="BY53" s="3">
        <f t="shared" si="111"/>
        <v>0.40000000000000008</v>
      </c>
      <c r="BZ53" s="3">
        <f t="shared" si="112"/>
        <v>0.40000000000000008</v>
      </c>
      <c r="CA53" s="3">
        <f t="shared" si="113"/>
        <v>0.40000000000000008</v>
      </c>
      <c r="CB53" s="3">
        <f t="shared" si="114"/>
        <v>0.06</v>
      </c>
      <c r="CC53" s="3">
        <f t="shared" si="63"/>
        <v>0.08</v>
      </c>
      <c r="CD53" s="3">
        <f t="shared" si="85"/>
        <v>2448</v>
      </c>
      <c r="CE53" s="3">
        <f t="shared" si="86"/>
        <v>61200</v>
      </c>
      <c r="CF53" s="3">
        <f t="shared" si="87"/>
        <v>1224</v>
      </c>
      <c r="CG53" s="3">
        <f t="shared" si="88"/>
        <v>1224</v>
      </c>
      <c r="CH53" s="3">
        <f t="shared" si="115"/>
        <v>0.60000000000000009</v>
      </c>
      <c r="CI53" s="3">
        <f t="shared" si="116"/>
        <v>0.60000000000000009</v>
      </c>
      <c r="CJ53" s="3">
        <f t="shared" si="117"/>
        <v>0.60000000000000009</v>
      </c>
      <c r="CK53" s="3">
        <f t="shared" si="118"/>
        <v>0.60000000000000009</v>
      </c>
      <c r="CL53" s="3">
        <f t="shared" si="119"/>
        <v>0.09</v>
      </c>
      <c r="CM53" s="3">
        <f t="shared" si="64"/>
        <v>0.12</v>
      </c>
    </row>
    <row r="54" spans="2:91" x14ac:dyDescent="0.2">
      <c r="B54">
        <f t="shared" si="121"/>
        <v>3</v>
      </c>
      <c r="C54" t="str">
        <f t="shared" si="120"/>
        <v>护甲</v>
      </c>
      <c r="D54">
        <f t="array" ref="D54">INDEX($AF$3:$CM$62,MATCH($I$3,$AE$3:$AE$62,0),MATCH($B54&amp;D$16,$AF$2:$CM$2&amp;$AF$1:$CM$1,0))*VLOOKUP($C54,$C$17:$M$20,COUNTBLANK($D$15:D$15)+1,FALSE)</f>
        <v>240</v>
      </c>
      <c r="E54">
        <f t="array" ref="E54">INDEX($AF$3:$CM$62,MATCH($I$3,$AE$3:$AE$62,0),MATCH($B54&amp;E$16,$AF$2:$CM$2&amp;$AF$1:$CM$1,0))*VLOOKUP($C54,$C$17:$M$20,COUNTBLANK($D$15:E$15)+1,FALSE)</f>
        <v>12000</v>
      </c>
      <c r="F54">
        <f t="array" ref="F54">INDEX($AF$3:$CM$62,MATCH($I$3,$AE$3:$AE$62,0),MATCH($B54&amp;F$16,$AF$2:$CM$2&amp;$AF$1:$CM$1,0))*VLOOKUP($C54,$C$17:$M$20,COUNTBLANK($D$15:F$15)+1,FALSE)</f>
        <v>0</v>
      </c>
      <c r="G54">
        <f t="array" ref="G54">INDEX($AF$3:$CM$62,MATCH($I$3,$AE$3:$AE$62,0),MATCH($B54&amp;G$16,$AF$2:$CM$2&amp;$AF$1:$CM$1,0))*VLOOKUP($C54,$C$17:$M$20,COUNTBLANK($D$15:G$15)+1,FALSE)</f>
        <v>0</v>
      </c>
      <c r="H54">
        <f t="array" ref="H54">INDEX($AF$3:$CM$62,MATCH($I$3,$AE$3:$AE$62,0),MATCH($B54&amp;H$16,$AF$2:$CM$2&amp;$AF$1:$CM$1,0))*VLOOKUP($C54,$C$17:$M$20,COUNTBLANK($D$15:H$15)+1,FALSE)</f>
        <v>0</v>
      </c>
      <c r="I54">
        <f t="array" ref="I54">INDEX($AF$3:$CM$62,MATCH($I$3,$AE$3:$AE$62,0),MATCH($B54&amp;I$16,$AF$2:$CM$2&amp;$AF$1:$CM$1,0))*VLOOKUP($C54,$C$17:$M$20,COUNTBLANK($D$15:I$15)+1,FALSE)</f>
        <v>0.24000000000000007</v>
      </c>
      <c r="J54">
        <f t="array" ref="J54">INDEX($AF$3:$CM$62,MATCH($I$3,$AE$3:$AE$62,0),MATCH($B54&amp;J$16,$AF$2:$CM$2&amp;$AF$1:$CM$1,0))*VLOOKUP($C54,$C$17:$M$20,COUNTBLANK($D$15:J$15)+1,FALSE)</f>
        <v>0</v>
      </c>
      <c r="K54">
        <f t="array" ref="K54">INDEX($AF$3:$CM$62,MATCH($I$3,$AE$3:$AE$62,0),MATCH($B54&amp;K$16,$AF$2:$CM$2&amp;$AF$1:$CM$1,0))*VLOOKUP($C54,$C$17:$M$20,COUNTBLANK($D$15:K$15)+1,FALSE)</f>
        <v>0</v>
      </c>
      <c r="L54">
        <f t="array" ref="L54">INDEX($AF$3:$CM$62,MATCH($I$3,$AE$3:$AE$62,0),MATCH($B54&amp;L$16,$AF$2:$CM$2&amp;$AF$1:$CM$1,0))*VLOOKUP($C54,$C$17:$M$20,COUNTBLANK($D$15:L$15)+1,FALSE)</f>
        <v>0</v>
      </c>
      <c r="M54">
        <f t="array" ref="M54">INDEX($AF$3:$CM$62,MATCH($I$3,$AE$3:$AE$62,0),MATCH($B54&amp;M$16,$AF$2:$CM$2&amp;$AF$1:$CM$1,0))*VLOOKUP($C54,$C$17:$M$20,COUNTBLANK($D$15:M$15)+1,FALSE)</f>
        <v>0</v>
      </c>
      <c r="Q54" t="s">
        <v>415</v>
      </c>
      <c r="R54">
        <v>1</v>
      </c>
      <c r="S54" s="3">
        <v>52</v>
      </c>
      <c r="T54" s="3">
        <f t="array" ref="T54">INDEX($AF$3:$CM$62,MATCH($S54,$AE$3:$AE$62,0),MATCH(T$1&amp;$R54,$AF$1:$CM$1&amp;$AF$2:$CM$2,0))*VLOOKUP($Q54,$C$17:$M$20,COUNTBLANK($D$15:D$15)+1,FALSE)</f>
        <v>104</v>
      </c>
      <c r="U54" s="3">
        <f t="array" ref="U54">INDEX($AF$3:$CM$62,MATCH($S54,$AE$3:$AE$62,0),MATCH(U$1&amp;$R54,$AF$1:$CM$1&amp;$AF$2:$CM$2,0))*VLOOKUP($Q54,$C$17:$M$20,COUNTBLANK($D$15:E$15)+1,FALSE)</f>
        <v>5200</v>
      </c>
      <c r="V54" s="3">
        <f t="array" ref="V54">INDEX($AF$3:$CM$62,MATCH($S54,$AE$3:$AE$62,0),MATCH(V$1&amp;$R54,$AF$1:$CM$1&amp;$AF$2:$CM$2,0))*VLOOKUP($Q54,$C$17:$M$20,COUNTBLANK($D$15:F$15)+1,FALSE)</f>
        <v>0</v>
      </c>
      <c r="W54" s="3">
        <f t="array" ref="W54">INDEX($AF$3:$CM$62,MATCH($S54,$AE$3:$AE$62,0),MATCH(W$1&amp;$R54,$AF$1:$CM$1&amp;$AF$2:$CM$2,0))*VLOOKUP($Q54,$C$17:$M$20,COUNTBLANK($D$15:G$15)+1,FALSE)</f>
        <v>0</v>
      </c>
      <c r="X54" s="3">
        <f t="array" ref="X54">INDEX($AF$3:$CM$62,MATCH($S54,$AE$3:$AE$62,0),MATCH(X$1&amp;$R54,$AF$1:$CM$1&amp;$AF$2:$CM$2,0))*VLOOKUP($Q54,$C$17:$M$20,COUNTBLANK($D$15:H$15)+1,FALSE)</f>
        <v>0.1</v>
      </c>
      <c r="Y54" s="3">
        <f t="array" ref="Y54">INDEX($AF$3:$CM$62,MATCH($S54,$AE$3:$AE$62,0),MATCH(Y$1&amp;$R54,$AF$1:$CM$1&amp;$AF$2:$CM$2,0))*VLOOKUP($Q54,$C$17:$M$20,COUNTBLANK($D$15:I$15)+1,FALSE)</f>
        <v>0</v>
      </c>
      <c r="Z54" s="3">
        <f t="array" ref="Z54">INDEX($AF$3:$CM$62,MATCH($S54,$AE$3:$AE$62,0),MATCH(Z$1&amp;$R54,$AF$1:$CM$1&amp;$AF$2:$CM$2,0))*VLOOKUP($Q54,$C$17:$M$20,COUNTBLANK($D$15:J$15)+1,FALSE)</f>
        <v>0</v>
      </c>
      <c r="AA54" s="3">
        <f t="array" ref="AA54">INDEX($AF$3:$CM$62,MATCH($S54,$AE$3:$AE$62,0),MATCH(AA$1&amp;$R54,$AF$1:$CM$1&amp;$AF$2:$CM$2,0))*VLOOKUP($Q54,$C$17:$M$20,COUNTBLANK($D$15:K$15)+1,FALSE)</f>
        <v>0</v>
      </c>
      <c r="AB54" s="3">
        <f t="array" ref="AB54">INDEX($AF$3:$CM$62,MATCH($S54,$AE$3:$AE$62,0),MATCH(AB$1&amp;$R54,$AF$1:$CM$1&amp;$AF$2:$CM$2,0))*VLOOKUP($Q54,$C$17:$M$20,COUNTBLANK($D$15:L$15)+1,FALSE)</f>
        <v>0</v>
      </c>
      <c r="AC54" s="3">
        <f t="array" ref="AC54">INDEX($AF$3:$CM$62,MATCH($S54,$AE$3:$AE$62,0),MATCH(AC$1&amp;$R54,$AF$1:$CM$1&amp;$AF$2:$CM$2,0))*VLOOKUP($Q54,$C$17:$M$20,COUNTBLANK($D$15:M$15)+1,FALSE)</f>
        <v>0</v>
      </c>
      <c r="AE54" s="3">
        <v>52</v>
      </c>
      <c r="AF54" s="3">
        <f t="shared" si="89"/>
        <v>416</v>
      </c>
      <c r="AG54" s="3">
        <f t="shared" si="90"/>
        <v>10400</v>
      </c>
      <c r="AH54" s="3">
        <f t="shared" si="91"/>
        <v>208</v>
      </c>
      <c r="AI54" s="3">
        <f t="shared" si="92"/>
        <v>208</v>
      </c>
      <c r="AJ54" s="3">
        <f t="shared" si="93"/>
        <v>0.1</v>
      </c>
      <c r="AK54" s="3">
        <f t="shared" si="93"/>
        <v>0.1</v>
      </c>
      <c r="AL54" s="3">
        <f t="shared" si="93"/>
        <v>0.1</v>
      </c>
      <c r="AM54" s="3">
        <f t="shared" si="93"/>
        <v>0.1</v>
      </c>
      <c r="AN54" s="3">
        <f t="shared" si="68"/>
        <v>1.4999999999999999E-2</v>
      </c>
      <c r="AO54" s="3">
        <f t="shared" si="94"/>
        <v>0.02</v>
      </c>
      <c r="AP54" s="3">
        <f t="shared" si="69"/>
        <v>624</v>
      </c>
      <c r="AQ54" s="3">
        <f t="shared" si="70"/>
        <v>15600</v>
      </c>
      <c r="AR54" s="3">
        <f t="shared" si="71"/>
        <v>312</v>
      </c>
      <c r="AS54" s="3">
        <f t="shared" si="72"/>
        <v>312</v>
      </c>
      <c r="AT54" s="3">
        <f t="shared" si="95"/>
        <v>0.15000000000000002</v>
      </c>
      <c r="AU54" s="3">
        <f t="shared" si="96"/>
        <v>0.15000000000000002</v>
      </c>
      <c r="AV54" s="3">
        <f t="shared" si="97"/>
        <v>0.15000000000000002</v>
      </c>
      <c r="AW54" s="3">
        <f t="shared" si="98"/>
        <v>0.15000000000000002</v>
      </c>
      <c r="AX54" s="3">
        <f t="shared" si="99"/>
        <v>2.2499999999999999E-2</v>
      </c>
      <c r="AY54" s="3">
        <f t="shared" si="60"/>
        <v>0.03</v>
      </c>
      <c r="AZ54" s="3">
        <f t="shared" si="73"/>
        <v>832</v>
      </c>
      <c r="BA54" s="3">
        <f t="shared" si="74"/>
        <v>20800</v>
      </c>
      <c r="BB54" s="3">
        <f t="shared" si="75"/>
        <v>416</v>
      </c>
      <c r="BC54" s="3">
        <f t="shared" si="76"/>
        <v>416</v>
      </c>
      <c r="BD54" s="3">
        <f t="shared" si="100"/>
        <v>0.20000000000000004</v>
      </c>
      <c r="BE54" s="3">
        <f t="shared" si="101"/>
        <v>0.20000000000000004</v>
      </c>
      <c r="BF54" s="3">
        <f t="shared" si="102"/>
        <v>0.20000000000000004</v>
      </c>
      <c r="BG54" s="3">
        <f t="shared" si="103"/>
        <v>0.20000000000000004</v>
      </c>
      <c r="BH54" s="3">
        <f t="shared" si="104"/>
        <v>0.03</v>
      </c>
      <c r="BI54" s="3">
        <f t="shared" si="61"/>
        <v>0.04</v>
      </c>
      <c r="BJ54" s="3">
        <f t="shared" si="77"/>
        <v>1040</v>
      </c>
      <c r="BK54" s="3">
        <f t="shared" si="78"/>
        <v>26000</v>
      </c>
      <c r="BL54" s="3">
        <f t="shared" si="79"/>
        <v>520</v>
      </c>
      <c r="BM54" s="3">
        <f t="shared" si="80"/>
        <v>520</v>
      </c>
      <c r="BN54" s="3">
        <f t="shared" si="105"/>
        <v>0.25000000000000006</v>
      </c>
      <c r="BO54" s="3">
        <f t="shared" si="106"/>
        <v>0.25000000000000006</v>
      </c>
      <c r="BP54" s="3">
        <f t="shared" si="107"/>
        <v>0.25000000000000006</v>
      </c>
      <c r="BQ54" s="3">
        <f t="shared" si="108"/>
        <v>0.25000000000000006</v>
      </c>
      <c r="BR54" s="3">
        <f t="shared" si="109"/>
        <v>3.7499999999999999E-2</v>
      </c>
      <c r="BS54" s="3">
        <f t="shared" si="62"/>
        <v>0.05</v>
      </c>
      <c r="BT54" s="3">
        <f t="shared" si="81"/>
        <v>1664</v>
      </c>
      <c r="BU54" s="3">
        <f t="shared" si="82"/>
        <v>41600</v>
      </c>
      <c r="BV54" s="3">
        <f t="shared" si="83"/>
        <v>832</v>
      </c>
      <c r="BW54" s="3">
        <f t="shared" si="84"/>
        <v>832</v>
      </c>
      <c r="BX54" s="3">
        <f t="shared" si="110"/>
        <v>0.40000000000000008</v>
      </c>
      <c r="BY54" s="3">
        <f t="shared" si="111"/>
        <v>0.40000000000000008</v>
      </c>
      <c r="BZ54" s="3">
        <f t="shared" si="112"/>
        <v>0.40000000000000008</v>
      </c>
      <c r="CA54" s="3">
        <f t="shared" si="113"/>
        <v>0.40000000000000008</v>
      </c>
      <c r="CB54" s="3">
        <f t="shared" si="114"/>
        <v>0.06</v>
      </c>
      <c r="CC54" s="3">
        <f t="shared" si="63"/>
        <v>0.08</v>
      </c>
      <c r="CD54" s="3">
        <f t="shared" si="85"/>
        <v>2496</v>
      </c>
      <c r="CE54" s="3">
        <f t="shared" si="86"/>
        <v>62400</v>
      </c>
      <c r="CF54" s="3">
        <f t="shared" si="87"/>
        <v>1248</v>
      </c>
      <c r="CG54" s="3">
        <f t="shared" si="88"/>
        <v>1248</v>
      </c>
      <c r="CH54" s="3">
        <f t="shared" si="115"/>
        <v>0.60000000000000009</v>
      </c>
      <c r="CI54" s="3">
        <f t="shared" si="116"/>
        <v>0.60000000000000009</v>
      </c>
      <c r="CJ54" s="3">
        <f t="shared" si="117"/>
        <v>0.60000000000000009</v>
      </c>
      <c r="CK54" s="3">
        <f t="shared" si="118"/>
        <v>0.60000000000000009</v>
      </c>
      <c r="CL54" s="3">
        <f t="shared" si="119"/>
        <v>0.09</v>
      </c>
      <c r="CM54" s="3">
        <f t="shared" si="64"/>
        <v>0.12</v>
      </c>
    </row>
    <row r="55" spans="2:91" x14ac:dyDescent="0.2">
      <c r="B55">
        <f t="shared" si="121"/>
        <v>3</v>
      </c>
      <c r="C55" t="str">
        <f t="shared" si="120"/>
        <v>手臂</v>
      </c>
      <c r="D55">
        <f t="array" ref="D55">INDEX($AF$3:$CM$62,MATCH($I$3,$AE$3:$AE$62,0),MATCH($B55&amp;D$16,$AF$2:$CM$2&amp;$AF$1:$CM$1,0))*VLOOKUP($C55,$C$17:$M$20,COUNTBLANK($D$15:D$15)+1,FALSE)</f>
        <v>240</v>
      </c>
      <c r="E55">
        <f t="array" ref="E55">INDEX($AF$3:$CM$62,MATCH($I$3,$AE$3:$AE$62,0),MATCH($B55&amp;E$16,$AF$2:$CM$2&amp;$AF$1:$CM$1,0))*VLOOKUP($C55,$C$17:$M$20,COUNTBLANK($D$15:E$15)+1,FALSE)</f>
        <v>0</v>
      </c>
      <c r="F55">
        <f t="array" ref="F55">INDEX($AF$3:$CM$62,MATCH($I$3,$AE$3:$AE$62,0),MATCH($B55&amp;F$16,$AF$2:$CM$2&amp;$AF$1:$CM$1,0))*VLOOKUP($C55,$C$17:$M$20,COUNTBLANK($D$15:F$15)+1,FALSE)</f>
        <v>480</v>
      </c>
      <c r="G55">
        <f t="array" ref="G55">INDEX($AF$3:$CM$62,MATCH($I$3,$AE$3:$AE$62,0),MATCH($B55&amp;G$16,$AF$2:$CM$2&amp;$AF$1:$CM$1,0))*VLOOKUP($C55,$C$17:$M$20,COUNTBLANK($D$15:G$15)+1,FALSE)</f>
        <v>0</v>
      </c>
      <c r="H55">
        <f t="array" ref="H55">INDEX($AF$3:$CM$62,MATCH($I$3,$AE$3:$AE$62,0),MATCH($B55&amp;H$16,$AF$2:$CM$2&amp;$AF$1:$CM$1,0))*VLOOKUP($C55,$C$17:$M$20,COUNTBLANK($D$15:H$15)+1,FALSE)</f>
        <v>0</v>
      </c>
      <c r="I55">
        <f t="array" ref="I55">INDEX($AF$3:$CM$62,MATCH($I$3,$AE$3:$AE$62,0),MATCH($B55&amp;I$16,$AF$2:$CM$2&amp;$AF$1:$CM$1,0))*VLOOKUP($C55,$C$17:$M$20,COUNTBLANK($D$15:I$15)+1,FALSE)</f>
        <v>0</v>
      </c>
      <c r="J55">
        <f t="array" ref="J55">INDEX($AF$3:$CM$62,MATCH($I$3,$AE$3:$AE$62,0),MATCH($B55&amp;J$16,$AF$2:$CM$2&amp;$AF$1:$CM$1,0))*VLOOKUP($C55,$C$17:$M$20,COUNTBLANK($D$15:J$15)+1,FALSE)</f>
        <v>0.24000000000000007</v>
      </c>
      <c r="K55">
        <f t="array" ref="K55">INDEX($AF$3:$CM$62,MATCH($I$3,$AE$3:$AE$62,0),MATCH($B55&amp;K$16,$AF$2:$CM$2&amp;$AF$1:$CM$1,0))*VLOOKUP($C55,$C$17:$M$20,COUNTBLANK($D$15:K$15)+1,FALSE)</f>
        <v>0.24000000000000007</v>
      </c>
      <c r="L55">
        <f t="array" ref="L55">INDEX($AF$3:$CM$62,MATCH($I$3,$AE$3:$AE$62,0),MATCH($B55&amp;L$16,$AF$2:$CM$2&amp;$AF$1:$CM$1,0))*VLOOKUP($C55,$C$17:$M$20,COUNTBLANK($D$15:L$15)+1,FALSE)</f>
        <v>0</v>
      </c>
      <c r="M55">
        <f t="array" ref="M55">INDEX($AF$3:$CM$62,MATCH($I$3,$AE$3:$AE$62,0),MATCH($B55&amp;M$16,$AF$2:$CM$2&amp;$AF$1:$CM$1,0))*VLOOKUP($C55,$C$17:$M$20,COUNTBLANK($D$15:M$15)+1,FALSE)</f>
        <v>0</v>
      </c>
      <c r="Q55" t="s">
        <v>415</v>
      </c>
      <c r="R55">
        <v>1</v>
      </c>
      <c r="S55" s="3">
        <v>53</v>
      </c>
      <c r="T55" s="3">
        <f t="array" ref="T55">INDEX($AF$3:$CM$62,MATCH($S55,$AE$3:$AE$62,0),MATCH(T$1&amp;$R55,$AF$1:$CM$1&amp;$AF$2:$CM$2,0))*VLOOKUP($Q55,$C$17:$M$20,COUNTBLANK($D$15:D$15)+1,FALSE)</f>
        <v>106</v>
      </c>
      <c r="U55" s="3">
        <f t="array" ref="U55">INDEX($AF$3:$CM$62,MATCH($S55,$AE$3:$AE$62,0),MATCH(U$1&amp;$R55,$AF$1:$CM$1&amp;$AF$2:$CM$2,0))*VLOOKUP($Q55,$C$17:$M$20,COUNTBLANK($D$15:E$15)+1,FALSE)</f>
        <v>5300</v>
      </c>
      <c r="V55" s="3">
        <f t="array" ref="V55">INDEX($AF$3:$CM$62,MATCH($S55,$AE$3:$AE$62,0),MATCH(V$1&amp;$R55,$AF$1:$CM$1&amp;$AF$2:$CM$2,0))*VLOOKUP($Q55,$C$17:$M$20,COUNTBLANK($D$15:F$15)+1,FALSE)</f>
        <v>0</v>
      </c>
      <c r="W55" s="3">
        <f t="array" ref="W55">INDEX($AF$3:$CM$62,MATCH($S55,$AE$3:$AE$62,0),MATCH(W$1&amp;$R55,$AF$1:$CM$1&amp;$AF$2:$CM$2,0))*VLOOKUP($Q55,$C$17:$M$20,COUNTBLANK($D$15:G$15)+1,FALSE)</f>
        <v>0</v>
      </c>
      <c r="X55" s="3">
        <f t="array" ref="X55">INDEX($AF$3:$CM$62,MATCH($S55,$AE$3:$AE$62,0),MATCH(X$1&amp;$R55,$AF$1:$CM$1&amp;$AF$2:$CM$2,0))*VLOOKUP($Q55,$C$17:$M$20,COUNTBLANK($D$15:H$15)+1,FALSE)</f>
        <v>0.1</v>
      </c>
      <c r="Y55" s="3">
        <f t="array" ref="Y55">INDEX($AF$3:$CM$62,MATCH($S55,$AE$3:$AE$62,0),MATCH(Y$1&amp;$R55,$AF$1:$CM$1&amp;$AF$2:$CM$2,0))*VLOOKUP($Q55,$C$17:$M$20,COUNTBLANK($D$15:I$15)+1,FALSE)</f>
        <v>0</v>
      </c>
      <c r="Z55" s="3">
        <f t="array" ref="Z55">INDEX($AF$3:$CM$62,MATCH($S55,$AE$3:$AE$62,0),MATCH(Z$1&amp;$R55,$AF$1:$CM$1&amp;$AF$2:$CM$2,0))*VLOOKUP($Q55,$C$17:$M$20,COUNTBLANK($D$15:J$15)+1,FALSE)</f>
        <v>0</v>
      </c>
      <c r="AA55" s="3">
        <f t="array" ref="AA55">INDEX($AF$3:$CM$62,MATCH($S55,$AE$3:$AE$62,0),MATCH(AA$1&amp;$R55,$AF$1:$CM$1&amp;$AF$2:$CM$2,0))*VLOOKUP($Q55,$C$17:$M$20,COUNTBLANK($D$15:K$15)+1,FALSE)</f>
        <v>0</v>
      </c>
      <c r="AB55" s="3">
        <f t="array" ref="AB55">INDEX($AF$3:$CM$62,MATCH($S55,$AE$3:$AE$62,0),MATCH(AB$1&amp;$R55,$AF$1:$CM$1&amp;$AF$2:$CM$2,0))*VLOOKUP($Q55,$C$17:$M$20,COUNTBLANK($D$15:L$15)+1,FALSE)</f>
        <v>0</v>
      </c>
      <c r="AC55" s="3">
        <f t="array" ref="AC55">INDEX($AF$3:$CM$62,MATCH($S55,$AE$3:$AE$62,0),MATCH(AC$1&amp;$R55,$AF$1:$CM$1&amp;$AF$2:$CM$2,0))*VLOOKUP($Q55,$C$17:$M$20,COUNTBLANK($D$15:M$15)+1,FALSE)</f>
        <v>0</v>
      </c>
      <c r="AE55" s="3">
        <v>53</v>
      </c>
      <c r="AF55" s="3">
        <f t="shared" si="89"/>
        <v>424</v>
      </c>
      <c r="AG55" s="3">
        <f t="shared" si="90"/>
        <v>10600</v>
      </c>
      <c r="AH55" s="3">
        <f t="shared" si="91"/>
        <v>212</v>
      </c>
      <c r="AI55" s="3">
        <f t="shared" si="92"/>
        <v>212</v>
      </c>
      <c r="AJ55" s="3">
        <f t="shared" si="93"/>
        <v>0.1</v>
      </c>
      <c r="AK55" s="3">
        <f t="shared" si="93"/>
        <v>0.1</v>
      </c>
      <c r="AL55" s="3">
        <f t="shared" si="93"/>
        <v>0.1</v>
      </c>
      <c r="AM55" s="3">
        <f t="shared" si="93"/>
        <v>0.1</v>
      </c>
      <c r="AN55" s="3">
        <f t="shared" si="68"/>
        <v>1.4999999999999999E-2</v>
      </c>
      <c r="AO55" s="3">
        <f t="shared" si="94"/>
        <v>0.02</v>
      </c>
      <c r="AP55" s="3">
        <f t="shared" si="69"/>
        <v>636</v>
      </c>
      <c r="AQ55" s="3">
        <f t="shared" si="70"/>
        <v>15900</v>
      </c>
      <c r="AR55" s="3">
        <f t="shared" si="71"/>
        <v>318</v>
      </c>
      <c r="AS55" s="3">
        <f t="shared" si="72"/>
        <v>318</v>
      </c>
      <c r="AT55" s="3">
        <f t="shared" si="95"/>
        <v>0.15000000000000002</v>
      </c>
      <c r="AU55" s="3">
        <f t="shared" si="96"/>
        <v>0.15000000000000002</v>
      </c>
      <c r="AV55" s="3">
        <f t="shared" si="97"/>
        <v>0.15000000000000002</v>
      </c>
      <c r="AW55" s="3">
        <f t="shared" si="98"/>
        <v>0.15000000000000002</v>
      </c>
      <c r="AX55" s="3">
        <f t="shared" si="99"/>
        <v>2.2499999999999999E-2</v>
      </c>
      <c r="AY55" s="3">
        <f t="shared" si="60"/>
        <v>0.03</v>
      </c>
      <c r="AZ55" s="3">
        <f t="shared" si="73"/>
        <v>848</v>
      </c>
      <c r="BA55" s="3">
        <f t="shared" si="74"/>
        <v>21200</v>
      </c>
      <c r="BB55" s="3">
        <f t="shared" si="75"/>
        <v>424</v>
      </c>
      <c r="BC55" s="3">
        <f t="shared" si="76"/>
        <v>424</v>
      </c>
      <c r="BD55" s="3">
        <f t="shared" si="100"/>
        <v>0.20000000000000004</v>
      </c>
      <c r="BE55" s="3">
        <f t="shared" si="101"/>
        <v>0.20000000000000004</v>
      </c>
      <c r="BF55" s="3">
        <f t="shared" si="102"/>
        <v>0.20000000000000004</v>
      </c>
      <c r="BG55" s="3">
        <f t="shared" si="103"/>
        <v>0.20000000000000004</v>
      </c>
      <c r="BH55" s="3">
        <f t="shared" si="104"/>
        <v>0.03</v>
      </c>
      <c r="BI55" s="3">
        <f t="shared" si="61"/>
        <v>0.04</v>
      </c>
      <c r="BJ55" s="3">
        <f t="shared" si="77"/>
        <v>1060</v>
      </c>
      <c r="BK55" s="3">
        <f t="shared" si="78"/>
        <v>26500</v>
      </c>
      <c r="BL55" s="3">
        <f t="shared" si="79"/>
        <v>530</v>
      </c>
      <c r="BM55" s="3">
        <f t="shared" si="80"/>
        <v>530</v>
      </c>
      <c r="BN55" s="3">
        <f t="shared" si="105"/>
        <v>0.25000000000000006</v>
      </c>
      <c r="BO55" s="3">
        <f t="shared" si="106"/>
        <v>0.25000000000000006</v>
      </c>
      <c r="BP55" s="3">
        <f t="shared" si="107"/>
        <v>0.25000000000000006</v>
      </c>
      <c r="BQ55" s="3">
        <f t="shared" si="108"/>
        <v>0.25000000000000006</v>
      </c>
      <c r="BR55" s="3">
        <f t="shared" si="109"/>
        <v>3.7499999999999999E-2</v>
      </c>
      <c r="BS55" s="3">
        <f t="shared" si="62"/>
        <v>0.05</v>
      </c>
      <c r="BT55" s="3">
        <f t="shared" si="81"/>
        <v>1696</v>
      </c>
      <c r="BU55" s="3">
        <f t="shared" si="82"/>
        <v>42400</v>
      </c>
      <c r="BV55" s="3">
        <f t="shared" si="83"/>
        <v>848</v>
      </c>
      <c r="BW55" s="3">
        <f t="shared" si="84"/>
        <v>848</v>
      </c>
      <c r="BX55" s="3">
        <f t="shared" si="110"/>
        <v>0.40000000000000008</v>
      </c>
      <c r="BY55" s="3">
        <f t="shared" si="111"/>
        <v>0.40000000000000008</v>
      </c>
      <c r="BZ55" s="3">
        <f t="shared" si="112"/>
        <v>0.40000000000000008</v>
      </c>
      <c r="CA55" s="3">
        <f t="shared" si="113"/>
        <v>0.40000000000000008</v>
      </c>
      <c r="CB55" s="3">
        <f t="shared" si="114"/>
        <v>0.06</v>
      </c>
      <c r="CC55" s="3">
        <f t="shared" si="63"/>
        <v>0.08</v>
      </c>
      <c r="CD55" s="3">
        <f t="shared" si="85"/>
        <v>2544</v>
      </c>
      <c r="CE55" s="3">
        <f t="shared" si="86"/>
        <v>63600</v>
      </c>
      <c r="CF55" s="3">
        <f t="shared" si="87"/>
        <v>1272</v>
      </c>
      <c r="CG55" s="3">
        <f t="shared" si="88"/>
        <v>1272</v>
      </c>
      <c r="CH55" s="3">
        <f t="shared" si="115"/>
        <v>0.60000000000000009</v>
      </c>
      <c r="CI55" s="3">
        <f t="shared" si="116"/>
        <v>0.60000000000000009</v>
      </c>
      <c r="CJ55" s="3">
        <f t="shared" si="117"/>
        <v>0.60000000000000009</v>
      </c>
      <c r="CK55" s="3">
        <f t="shared" si="118"/>
        <v>0.60000000000000009</v>
      </c>
      <c r="CL55" s="3">
        <f t="shared" si="119"/>
        <v>0.09</v>
      </c>
      <c r="CM55" s="3">
        <f t="shared" si="64"/>
        <v>0.12</v>
      </c>
    </row>
    <row r="56" spans="2:91" x14ac:dyDescent="0.2">
      <c r="B56">
        <f t="shared" si="121"/>
        <v>3</v>
      </c>
      <c r="C56" t="str">
        <f t="shared" si="120"/>
        <v>鞋子</v>
      </c>
      <c r="D56">
        <f t="array" ref="D56">INDEX($AF$3:$CM$62,MATCH($I$3,$AE$3:$AE$62,0),MATCH($B56&amp;D$16,$AF$2:$CM$2&amp;$AF$1:$CM$1,0))*VLOOKUP($C56,$C$17:$M$20,COUNTBLANK($D$15:D$15)+1,FALSE)</f>
        <v>240</v>
      </c>
      <c r="E56">
        <f t="array" ref="E56">INDEX($AF$3:$CM$62,MATCH($I$3,$AE$3:$AE$62,0),MATCH($B56&amp;E$16,$AF$2:$CM$2&amp;$AF$1:$CM$1,0))*VLOOKUP($C56,$C$17:$M$20,COUNTBLANK($D$15:E$15)+1,FALSE)</f>
        <v>0</v>
      </c>
      <c r="F56">
        <f t="array" ref="F56">INDEX($AF$3:$CM$62,MATCH($I$3,$AE$3:$AE$62,0),MATCH($B56&amp;F$16,$AF$2:$CM$2&amp;$AF$1:$CM$1,0))*VLOOKUP($C56,$C$17:$M$20,COUNTBLANK($D$15:F$15)+1,FALSE)</f>
        <v>0</v>
      </c>
      <c r="G56">
        <f t="array" ref="G56">INDEX($AF$3:$CM$62,MATCH($I$3,$AE$3:$AE$62,0),MATCH($B56&amp;G$16,$AF$2:$CM$2&amp;$AF$1:$CM$1,0))*VLOOKUP($C56,$C$17:$M$20,COUNTBLANK($D$15:G$15)+1,FALSE)</f>
        <v>480</v>
      </c>
      <c r="H56">
        <f t="array" ref="H56">INDEX($AF$3:$CM$62,MATCH($I$3,$AE$3:$AE$62,0),MATCH($B56&amp;H$16,$AF$2:$CM$2&amp;$AF$1:$CM$1,0))*VLOOKUP($C56,$C$17:$M$20,COUNTBLANK($D$15:H$15)+1,FALSE)</f>
        <v>0</v>
      </c>
      <c r="I56">
        <f t="array" ref="I56">INDEX($AF$3:$CM$62,MATCH($I$3,$AE$3:$AE$62,0),MATCH($B56&amp;I$16,$AF$2:$CM$2&amp;$AF$1:$CM$1,0))*VLOOKUP($C56,$C$17:$M$20,COUNTBLANK($D$15:I$15)+1,FALSE)</f>
        <v>0</v>
      </c>
      <c r="J56">
        <f t="array" ref="J56">INDEX($AF$3:$CM$62,MATCH($I$3,$AE$3:$AE$62,0),MATCH($B56&amp;J$16,$AF$2:$CM$2&amp;$AF$1:$CM$1,0))*VLOOKUP($C56,$C$17:$M$20,COUNTBLANK($D$15:J$15)+1,FALSE)</f>
        <v>0</v>
      </c>
      <c r="K56">
        <f t="array" ref="K56">INDEX($AF$3:$CM$62,MATCH($I$3,$AE$3:$AE$62,0),MATCH($B56&amp;K$16,$AF$2:$CM$2&amp;$AF$1:$CM$1,0))*VLOOKUP($C56,$C$17:$M$20,COUNTBLANK($D$15:K$15)+1,FALSE)</f>
        <v>0</v>
      </c>
      <c r="L56">
        <f t="array" ref="L56">INDEX($AF$3:$CM$62,MATCH($I$3,$AE$3:$AE$62,0),MATCH($B56&amp;L$16,$AF$2:$CM$2&amp;$AF$1:$CM$1,0))*VLOOKUP($C56,$C$17:$M$20,COUNTBLANK($D$15:L$15)+1,FALSE)</f>
        <v>0.03</v>
      </c>
      <c r="M56">
        <f t="array" ref="M56">INDEX($AF$3:$CM$62,MATCH($I$3,$AE$3:$AE$62,0),MATCH($B56&amp;M$16,$AF$2:$CM$2&amp;$AF$1:$CM$1,0))*VLOOKUP($C56,$C$17:$M$20,COUNTBLANK($D$15:M$15)+1,FALSE)</f>
        <v>0.06</v>
      </c>
      <c r="Q56" t="s">
        <v>415</v>
      </c>
      <c r="R56">
        <v>1</v>
      </c>
      <c r="S56" s="3">
        <v>54</v>
      </c>
      <c r="T56" s="3">
        <f t="array" ref="T56">INDEX($AF$3:$CM$62,MATCH($S56,$AE$3:$AE$62,0),MATCH(T$1&amp;$R56,$AF$1:$CM$1&amp;$AF$2:$CM$2,0))*VLOOKUP($Q56,$C$17:$M$20,COUNTBLANK($D$15:D$15)+1,FALSE)</f>
        <v>108</v>
      </c>
      <c r="U56" s="3">
        <f t="array" ref="U56">INDEX($AF$3:$CM$62,MATCH($S56,$AE$3:$AE$62,0),MATCH(U$1&amp;$R56,$AF$1:$CM$1&amp;$AF$2:$CM$2,0))*VLOOKUP($Q56,$C$17:$M$20,COUNTBLANK($D$15:E$15)+1,FALSE)</f>
        <v>5400</v>
      </c>
      <c r="V56" s="3">
        <f t="array" ref="V56">INDEX($AF$3:$CM$62,MATCH($S56,$AE$3:$AE$62,0),MATCH(V$1&amp;$R56,$AF$1:$CM$1&amp;$AF$2:$CM$2,0))*VLOOKUP($Q56,$C$17:$M$20,COUNTBLANK($D$15:F$15)+1,FALSE)</f>
        <v>0</v>
      </c>
      <c r="W56" s="3">
        <f t="array" ref="W56">INDEX($AF$3:$CM$62,MATCH($S56,$AE$3:$AE$62,0),MATCH(W$1&amp;$R56,$AF$1:$CM$1&amp;$AF$2:$CM$2,0))*VLOOKUP($Q56,$C$17:$M$20,COUNTBLANK($D$15:G$15)+1,FALSE)</f>
        <v>0</v>
      </c>
      <c r="X56" s="3">
        <f t="array" ref="X56">INDEX($AF$3:$CM$62,MATCH($S56,$AE$3:$AE$62,0),MATCH(X$1&amp;$R56,$AF$1:$CM$1&amp;$AF$2:$CM$2,0))*VLOOKUP($Q56,$C$17:$M$20,COUNTBLANK($D$15:H$15)+1,FALSE)</f>
        <v>0.1</v>
      </c>
      <c r="Y56" s="3">
        <f t="array" ref="Y56">INDEX($AF$3:$CM$62,MATCH($S56,$AE$3:$AE$62,0),MATCH(Y$1&amp;$R56,$AF$1:$CM$1&amp;$AF$2:$CM$2,0))*VLOOKUP($Q56,$C$17:$M$20,COUNTBLANK($D$15:I$15)+1,FALSE)</f>
        <v>0</v>
      </c>
      <c r="Z56" s="3">
        <f t="array" ref="Z56">INDEX($AF$3:$CM$62,MATCH($S56,$AE$3:$AE$62,0),MATCH(Z$1&amp;$R56,$AF$1:$CM$1&amp;$AF$2:$CM$2,0))*VLOOKUP($Q56,$C$17:$M$20,COUNTBLANK($D$15:J$15)+1,FALSE)</f>
        <v>0</v>
      </c>
      <c r="AA56" s="3">
        <f t="array" ref="AA56">INDEX($AF$3:$CM$62,MATCH($S56,$AE$3:$AE$62,0),MATCH(AA$1&amp;$R56,$AF$1:$CM$1&amp;$AF$2:$CM$2,0))*VLOOKUP($Q56,$C$17:$M$20,COUNTBLANK($D$15:K$15)+1,FALSE)</f>
        <v>0</v>
      </c>
      <c r="AB56" s="3">
        <f t="array" ref="AB56">INDEX($AF$3:$CM$62,MATCH($S56,$AE$3:$AE$62,0),MATCH(AB$1&amp;$R56,$AF$1:$CM$1&amp;$AF$2:$CM$2,0))*VLOOKUP($Q56,$C$17:$M$20,COUNTBLANK($D$15:L$15)+1,FALSE)</f>
        <v>0</v>
      </c>
      <c r="AC56" s="3">
        <f t="array" ref="AC56">INDEX($AF$3:$CM$62,MATCH($S56,$AE$3:$AE$62,0),MATCH(AC$1&amp;$R56,$AF$1:$CM$1&amp;$AF$2:$CM$2,0))*VLOOKUP($Q56,$C$17:$M$20,COUNTBLANK($D$15:M$15)+1,FALSE)</f>
        <v>0</v>
      </c>
      <c r="AE56" s="3">
        <v>54</v>
      </c>
      <c r="AF56" s="3">
        <f t="shared" si="89"/>
        <v>432</v>
      </c>
      <c r="AG56" s="3">
        <f t="shared" si="90"/>
        <v>10800</v>
      </c>
      <c r="AH56" s="3">
        <f t="shared" si="91"/>
        <v>216</v>
      </c>
      <c r="AI56" s="3">
        <f t="shared" si="92"/>
        <v>216</v>
      </c>
      <c r="AJ56" s="3">
        <f t="shared" si="93"/>
        <v>0.1</v>
      </c>
      <c r="AK56" s="3">
        <f t="shared" si="93"/>
        <v>0.1</v>
      </c>
      <c r="AL56" s="3">
        <f t="shared" si="93"/>
        <v>0.1</v>
      </c>
      <c r="AM56" s="3">
        <f t="shared" si="93"/>
        <v>0.1</v>
      </c>
      <c r="AN56" s="3">
        <f t="shared" si="68"/>
        <v>1.4999999999999999E-2</v>
      </c>
      <c r="AO56" s="3">
        <f t="shared" si="94"/>
        <v>0.02</v>
      </c>
      <c r="AP56" s="3">
        <f t="shared" si="69"/>
        <v>648</v>
      </c>
      <c r="AQ56" s="3">
        <f t="shared" si="70"/>
        <v>16200</v>
      </c>
      <c r="AR56" s="3">
        <f t="shared" si="71"/>
        <v>324</v>
      </c>
      <c r="AS56" s="3">
        <f t="shared" si="72"/>
        <v>324</v>
      </c>
      <c r="AT56" s="3">
        <f t="shared" si="95"/>
        <v>0.15000000000000002</v>
      </c>
      <c r="AU56" s="3">
        <f t="shared" si="96"/>
        <v>0.15000000000000002</v>
      </c>
      <c r="AV56" s="3">
        <f t="shared" si="97"/>
        <v>0.15000000000000002</v>
      </c>
      <c r="AW56" s="3">
        <f t="shared" si="98"/>
        <v>0.15000000000000002</v>
      </c>
      <c r="AX56" s="3">
        <f t="shared" si="99"/>
        <v>2.2499999999999999E-2</v>
      </c>
      <c r="AY56" s="3">
        <f t="shared" si="60"/>
        <v>0.03</v>
      </c>
      <c r="AZ56" s="3">
        <f t="shared" si="73"/>
        <v>864</v>
      </c>
      <c r="BA56" s="3">
        <f t="shared" si="74"/>
        <v>21600</v>
      </c>
      <c r="BB56" s="3">
        <f t="shared" si="75"/>
        <v>432</v>
      </c>
      <c r="BC56" s="3">
        <f t="shared" si="76"/>
        <v>432</v>
      </c>
      <c r="BD56" s="3">
        <f t="shared" si="100"/>
        <v>0.20000000000000004</v>
      </c>
      <c r="BE56" s="3">
        <f t="shared" si="101"/>
        <v>0.20000000000000004</v>
      </c>
      <c r="BF56" s="3">
        <f t="shared" si="102"/>
        <v>0.20000000000000004</v>
      </c>
      <c r="BG56" s="3">
        <f t="shared" si="103"/>
        <v>0.20000000000000004</v>
      </c>
      <c r="BH56" s="3">
        <f t="shared" si="104"/>
        <v>0.03</v>
      </c>
      <c r="BI56" s="3">
        <f t="shared" si="61"/>
        <v>0.04</v>
      </c>
      <c r="BJ56" s="3">
        <f t="shared" si="77"/>
        <v>1080</v>
      </c>
      <c r="BK56" s="3">
        <f t="shared" si="78"/>
        <v>27000</v>
      </c>
      <c r="BL56" s="3">
        <f t="shared" si="79"/>
        <v>540</v>
      </c>
      <c r="BM56" s="3">
        <f t="shared" si="80"/>
        <v>540</v>
      </c>
      <c r="BN56" s="3">
        <f t="shared" si="105"/>
        <v>0.25000000000000006</v>
      </c>
      <c r="BO56" s="3">
        <f t="shared" si="106"/>
        <v>0.25000000000000006</v>
      </c>
      <c r="BP56" s="3">
        <f t="shared" si="107"/>
        <v>0.25000000000000006</v>
      </c>
      <c r="BQ56" s="3">
        <f t="shared" si="108"/>
        <v>0.25000000000000006</v>
      </c>
      <c r="BR56" s="3">
        <f t="shared" si="109"/>
        <v>3.7499999999999999E-2</v>
      </c>
      <c r="BS56" s="3">
        <f t="shared" si="62"/>
        <v>0.05</v>
      </c>
      <c r="BT56" s="3">
        <f t="shared" si="81"/>
        <v>1728</v>
      </c>
      <c r="BU56" s="3">
        <f t="shared" si="82"/>
        <v>43200</v>
      </c>
      <c r="BV56" s="3">
        <f t="shared" si="83"/>
        <v>864</v>
      </c>
      <c r="BW56" s="3">
        <f t="shared" si="84"/>
        <v>864</v>
      </c>
      <c r="BX56" s="3">
        <f t="shared" si="110"/>
        <v>0.40000000000000008</v>
      </c>
      <c r="BY56" s="3">
        <f t="shared" si="111"/>
        <v>0.40000000000000008</v>
      </c>
      <c r="BZ56" s="3">
        <f t="shared" si="112"/>
        <v>0.40000000000000008</v>
      </c>
      <c r="CA56" s="3">
        <f t="shared" si="113"/>
        <v>0.40000000000000008</v>
      </c>
      <c r="CB56" s="3">
        <f t="shared" si="114"/>
        <v>0.06</v>
      </c>
      <c r="CC56" s="3">
        <f t="shared" si="63"/>
        <v>0.08</v>
      </c>
      <c r="CD56" s="3">
        <f t="shared" si="85"/>
        <v>2592</v>
      </c>
      <c r="CE56" s="3">
        <f t="shared" si="86"/>
        <v>64800</v>
      </c>
      <c r="CF56" s="3">
        <f t="shared" si="87"/>
        <v>1296</v>
      </c>
      <c r="CG56" s="3">
        <f t="shared" si="88"/>
        <v>1296</v>
      </c>
      <c r="CH56" s="3">
        <f t="shared" si="115"/>
        <v>0.60000000000000009</v>
      </c>
      <c r="CI56" s="3">
        <f t="shared" si="116"/>
        <v>0.60000000000000009</v>
      </c>
      <c r="CJ56" s="3">
        <f t="shared" si="117"/>
        <v>0.60000000000000009</v>
      </c>
      <c r="CK56" s="3">
        <f t="shared" si="118"/>
        <v>0.60000000000000009</v>
      </c>
      <c r="CL56" s="3">
        <f t="shared" si="119"/>
        <v>0.09</v>
      </c>
      <c r="CM56" s="3">
        <f t="shared" si="64"/>
        <v>0.12</v>
      </c>
    </row>
    <row r="57" spans="2:91" x14ac:dyDescent="0.2">
      <c r="B57">
        <f t="shared" si="121"/>
        <v>4</v>
      </c>
      <c r="C57" t="str">
        <f t="shared" si="120"/>
        <v>头饰</v>
      </c>
      <c r="D57">
        <f t="array" ref="D57">INDEX($AF$3:$CM$62,MATCH($I$3,$AE$3:$AE$62,0),MATCH($B57&amp;D$16,$AF$2:$CM$2&amp;$AF$1:$CM$1,0))*VLOOKUP($C57,$C$17:$M$20,COUNTBLANK($D$15:D$15)+1,FALSE)</f>
        <v>300</v>
      </c>
      <c r="E57">
        <f t="array" ref="E57">INDEX($AF$3:$CM$62,MATCH($I$3,$AE$3:$AE$62,0),MATCH($B57&amp;E$16,$AF$2:$CM$2&amp;$AF$1:$CM$1,0))*VLOOKUP($C57,$C$17:$M$20,COUNTBLANK($D$15:E$15)+1,FALSE)</f>
        <v>15000</v>
      </c>
      <c r="F57">
        <f t="array" ref="F57">INDEX($AF$3:$CM$62,MATCH($I$3,$AE$3:$AE$62,0),MATCH($B57&amp;F$16,$AF$2:$CM$2&amp;$AF$1:$CM$1,0))*VLOOKUP($C57,$C$17:$M$20,COUNTBLANK($D$15:F$15)+1,FALSE)</f>
        <v>0</v>
      </c>
      <c r="G57">
        <f t="array" ref="G57">INDEX($AF$3:$CM$62,MATCH($I$3,$AE$3:$AE$62,0),MATCH($B57&amp;G$16,$AF$2:$CM$2&amp;$AF$1:$CM$1,0))*VLOOKUP($C57,$C$17:$M$20,COUNTBLANK($D$15:G$15)+1,FALSE)</f>
        <v>0</v>
      </c>
      <c r="H57">
        <f t="array" ref="H57">INDEX($AF$3:$CM$62,MATCH($I$3,$AE$3:$AE$62,0),MATCH($B57&amp;H$16,$AF$2:$CM$2&amp;$AF$1:$CM$1,0))*VLOOKUP($C57,$C$17:$M$20,COUNTBLANK($D$15:H$15)+1,FALSE)</f>
        <v>0.3000000000000001</v>
      </c>
      <c r="I57">
        <f t="array" ref="I57">INDEX($AF$3:$CM$62,MATCH($I$3,$AE$3:$AE$62,0),MATCH($B57&amp;I$16,$AF$2:$CM$2&amp;$AF$1:$CM$1,0))*VLOOKUP($C57,$C$17:$M$20,COUNTBLANK($D$15:I$15)+1,FALSE)</f>
        <v>0</v>
      </c>
      <c r="J57">
        <f t="array" ref="J57">INDEX($AF$3:$CM$62,MATCH($I$3,$AE$3:$AE$62,0),MATCH($B57&amp;J$16,$AF$2:$CM$2&amp;$AF$1:$CM$1,0))*VLOOKUP($C57,$C$17:$M$20,COUNTBLANK($D$15:J$15)+1,FALSE)</f>
        <v>0</v>
      </c>
      <c r="K57">
        <f t="array" ref="K57">INDEX($AF$3:$CM$62,MATCH($I$3,$AE$3:$AE$62,0),MATCH($B57&amp;K$16,$AF$2:$CM$2&amp;$AF$1:$CM$1,0))*VLOOKUP($C57,$C$17:$M$20,COUNTBLANK($D$15:K$15)+1,FALSE)</f>
        <v>0</v>
      </c>
      <c r="L57">
        <f t="array" ref="L57">INDEX($AF$3:$CM$62,MATCH($I$3,$AE$3:$AE$62,0),MATCH($B57&amp;L$16,$AF$2:$CM$2&amp;$AF$1:$CM$1,0))*VLOOKUP($C57,$C$17:$M$20,COUNTBLANK($D$15:L$15)+1,FALSE)</f>
        <v>0</v>
      </c>
      <c r="M57">
        <f t="array" ref="M57">INDEX($AF$3:$CM$62,MATCH($I$3,$AE$3:$AE$62,0),MATCH($B57&amp;M$16,$AF$2:$CM$2&amp;$AF$1:$CM$1,0))*VLOOKUP($C57,$C$17:$M$20,COUNTBLANK($D$15:M$15)+1,FALSE)</f>
        <v>0</v>
      </c>
      <c r="Q57" t="s">
        <v>415</v>
      </c>
      <c r="R57">
        <v>1</v>
      </c>
      <c r="S57" s="3">
        <v>55</v>
      </c>
      <c r="T57" s="3">
        <f t="array" ref="T57">INDEX($AF$3:$CM$62,MATCH($S57,$AE$3:$AE$62,0),MATCH(T$1&amp;$R57,$AF$1:$CM$1&amp;$AF$2:$CM$2,0))*VLOOKUP($Q57,$C$17:$M$20,COUNTBLANK($D$15:D$15)+1,FALSE)</f>
        <v>110</v>
      </c>
      <c r="U57" s="3">
        <f t="array" ref="U57">INDEX($AF$3:$CM$62,MATCH($S57,$AE$3:$AE$62,0),MATCH(U$1&amp;$R57,$AF$1:$CM$1&amp;$AF$2:$CM$2,0))*VLOOKUP($Q57,$C$17:$M$20,COUNTBLANK($D$15:E$15)+1,FALSE)</f>
        <v>5500</v>
      </c>
      <c r="V57" s="3">
        <f t="array" ref="V57">INDEX($AF$3:$CM$62,MATCH($S57,$AE$3:$AE$62,0),MATCH(V$1&amp;$R57,$AF$1:$CM$1&amp;$AF$2:$CM$2,0))*VLOOKUP($Q57,$C$17:$M$20,COUNTBLANK($D$15:F$15)+1,FALSE)</f>
        <v>0</v>
      </c>
      <c r="W57" s="3">
        <f t="array" ref="W57">INDEX($AF$3:$CM$62,MATCH($S57,$AE$3:$AE$62,0),MATCH(W$1&amp;$R57,$AF$1:$CM$1&amp;$AF$2:$CM$2,0))*VLOOKUP($Q57,$C$17:$M$20,COUNTBLANK($D$15:G$15)+1,FALSE)</f>
        <v>0</v>
      </c>
      <c r="X57" s="3">
        <f t="array" ref="X57">INDEX($AF$3:$CM$62,MATCH($S57,$AE$3:$AE$62,0),MATCH(X$1&amp;$R57,$AF$1:$CM$1&amp;$AF$2:$CM$2,0))*VLOOKUP($Q57,$C$17:$M$20,COUNTBLANK($D$15:H$15)+1,FALSE)</f>
        <v>0.1</v>
      </c>
      <c r="Y57" s="3">
        <f t="array" ref="Y57">INDEX($AF$3:$CM$62,MATCH($S57,$AE$3:$AE$62,0),MATCH(Y$1&amp;$R57,$AF$1:$CM$1&amp;$AF$2:$CM$2,0))*VLOOKUP($Q57,$C$17:$M$20,COUNTBLANK($D$15:I$15)+1,FALSE)</f>
        <v>0</v>
      </c>
      <c r="Z57" s="3">
        <f t="array" ref="Z57">INDEX($AF$3:$CM$62,MATCH($S57,$AE$3:$AE$62,0),MATCH(Z$1&amp;$R57,$AF$1:$CM$1&amp;$AF$2:$CM$2,0))*VLOOKUP($Q57,$C$17:$M$20,COUNTBLANK($D$15:J$15)+1,FALSE)</f>
        <v>0</v>
      </c>
      <c r="AA57" s="3">
        <f t="array" ref="AA57">INDEX($AF$3:$CM$62,MATCH($S57,$AE$3:$AE$62,0),MATCH(AA$1&amp;$R57,$AF$1:$CM$1&amp;$AF$2:$CM$2,0))*VLOOKUP($Q57,$C$17:$M$20,COUNTBLANK($D$15:K$15)+1,FALSE)</f>
        <v>0</v>
      </c>
      <c r="AB57" s="3">
        <f t="array" ref="AB57">INDEX($AF$3:$CM$62,MATCH($S57,$AE$3:$AE$62,0),MATCH(AB$1&amp;$R57,$AF$1:$CM$1&amp;$AF$2:$CM$2,0))*VLOOKUP($Q57,$C$17:$M$20,COUNTBLANK($D$15:L$15)+1,FALSE)</f>
        <v>0</v>
      </c>
      <c r="AC57" s="3">
        <f t="array" ref="AC57">INDEX($AF$3:$CM$62,MATCH($S57,$AE$3:$AE$62,0),MATCH(AC$1&amp;$R57,$AF$1:$CM$1&amp;$AF$2:$CM$2,0))*VLOOKUP($Q57,$C$17:$M$20,COUNTBLANK($D$15:M$15)+1,FALSE)</f>
        <v>0</v>
      </c>
      <c r="AE57" s="3">
        <v>55</v>
      </c>
      <c r="AF57" s="3">
        <f t="shared" si="89"/>
        <v>440</v>
      </c>
      <c r="AG57" s="3">
        <f t="shared" si="90"/>
        <v>11000</v>
      </c>
      <c r="AH57" s="3">
        <f t="shared" si="91"/>
        <v>220</v>
      </c>
      <c r="AI57" s="3">
        <f t="shared" si="92"/>
        <v>220</v>
      </c>
      <c r="AJ57" s="3">
        <f t="shared" si="93"/>
        <v>0.1</v>
      </c>
      <c r="AK57" s="3">
        <f t="shared" si="93"/>
        <v>0.1</v>
      </c>
      <c r="AL57" s="3">
        <f t="shared" si="93"/>
        <v>0.1</v>
      </c>
      <c r="AM57" s="3">
        <f t="shared" si="93"/>
        <v>0.1</v>
      </c>
      <c r="AN57" s="3">
        <f t="shared" si="68"/>
        <v>1.4999999999999999E-2</v>
      </c>
      <c r="AO57" s="3">
        <f t="shared" si="94"/>
        <v>0.02</v>
      </c>
      <c r="AP57" s="3">
        <f t="shared" si="69"/>
        <v>660</v>
      </c>
      <c r="AQ57" s="3">
        <f t="shared" si="70"/>
        <v>16500</v>
      </c>
      <c r="AR57" s="3">
        <f t="shared" si="71"/>
        <v>330</v>
      </c>
      <c r="AS57" s="3">
        <f t="shared" si="72"/>
        <v>330</v>
      </c>
      <c r="AT57" s="3">
        <f t="shared" si="95"/>
        <v>0.15000000000000002</v>
      </c>
      <c r="AU57" s="3">
        <f t="shared" si="96"/>
        <v>0.15000000000000002</v>
      </c>
      <c r="AV57" s="3">
        <f t="shared" si="97"/>
        <v>0.15000000000000002</v>
      </c>
      <c r="AW57" s="3">
        <f t="shared" si="98"/>
        <v>0.15000000000000002</v>
      </c>
      <c r="AX57" s="3">
        <f t="shared" si="99"/>
        <v>2.2499999999999999E-2</v>
      </c>
      <c r="AY57" s="3">
        <f t="shared" si="60"/>
        <v>0.03</v>
      </c>
      <c r="AZ57" s="3">
        <f t="shared" si="73"/>
        <v>880</v>
      </c>
      <c r="BA57" s="3">
        <f t="shared" si="74"/>
        <v>22000</v>
      </c>
      <c r="BB57" s="3">
        <f t="shared" si="75"/>
        <v>440</v>
      </c>
      <c r="BC57" s="3">
        <f t="shared" si="76"/>
        <v>440</v>
      </c>
      <c r="BD57" s="3">
        <f t="shared" si="100"/>
        <v>0.20000000000000004</v>
      </c>
      <c r="BE57" s="3">
        <f t="shared" si="101"/>
        <v>0.20000000000000004</v>
      </c>
      <c r="BF57" s="3">
        <f t="shared" si="102"/>
        <v>0.20000000000000004</v>
      </c>
      <c r="BG57" s="3">
        <f t="shared" si="103"/>
        <v>0.20000000000000004</v>
      </c>
      <c r="BH57" s="3">
        <f t="shared" si="104"/>
        <v>0.03</v>
      </c>
      <c r="BI57" s="3">
        <f t="shared" si="61"/>
        <v>0.04</v>
      </c>
      <c r="BJ57" s="3">
        <f t="shared" si="77"/>
        <v>1100</v>
      </c>
      <c r="BK57" s="3">
        <f t="shared" si="78"/>
        <v>27500</v>
      </c>
      <c r="BL57" s="3">
        <f t="shared" si="79"/>
        <v>550</v>
      </c>
      <c r="BM57" s="3">
        <f t="shared" si="80"/>
        <v>550</v>
      </c>
      <c r="BN57" s="3">
        <f t="shared" si="105"/>
        <v>0.25000000000000006</v>
      </c>
      <c r="BO57" s="3">
        <f t="shared" si="106"/>
        <v>0.25000000000000006</v>
      </c>
      <c r="BP57" s="3">
        <f t="shared" si="107"/>
        <v>0.25000000000000006</v>
      </c>
      <c r="BQ57" s="3">
        <f t="shared" si="108"/>
        <v>0.25000000000000006</v>
      </c>
      <c r="BR57" s="3">
        <f t="shared" si="109"/>
        <v>3.7499999999999999E-2</v>
      </c>
      <c r="BS57" s="3">
        <f t="shared" si="62"/>
        <v>0.05</v>
      </c>
      <c r="BT57" s="3">
        <f t="shared" si="81"/>
        <v>1760</v>
      </c>
      <c r="BU57" s="3">
        <f t="shared" si="82"/>
        <v>44000</v>
      </c>
      <c r="BV57" s="3">
        <f t="shared" si="83"/>
        <v>880</v>
      </c>
      <c r="BW57" s="3">
        <f t="shared" si="84"/>
        <v>880</v>
      </c>
      <c r="BX57" s="3">
        <f t="shared" si="110"/>
        <v>0.40000000000000008</v>
      </c>
      <c r="BY57" s="3">
        <f t="shared" si="111"/>
        <v>0.40000000000000008</v>
      </c>
      <c r="BZ57" s="3">
        <f t="shared" si="112"/>
        <v>0.40000000000000008</v>
      </c>
      <c r="CA57" s="3">
        <f t="shared" si="113"/>
        <v>0.40000000000000008</v>
      </c>
      <c r="CB57" s="3">
        <f t="shared" si="114"/>
        <v>0.06</v>
      </c>
      <c r="CC57" s="3">
        <f t="shared" si="63"/>
        <v>0.08</v>
      </c>
      <c r="CD57" s="3">
        <f t="shared" si="85"/>
        <v>2640</v>
      </c>
      <c r="CE57" s="3">
        <f t="shared" si="86"/>
        <v>66000</v>
      </c>
      <c r="CF57" s="3">
        <f t="shared" si="87"/>
        <v>1320</v>
      </c>
      <c r="CG57" s="3">
        <f t="shared" si="88"/>
        <v>1320</v>
      </c>
      <c r="CH57" s="3">
        <f t="shared" si="115"/>
        <v>0.60000000000000009</v>
      </c>
      <c r="CI57" s="3">
        <f t="shared" si="116"/>
        <v>0.60000000000000009</v>
      </c>
      <c r="CJ57" s="3">
        <f t="shared" si="117"/>
        <v>0.60000000000000009</v>
      </c>
      <c r="CK57" s="3">
        <f t="shared" si="118"/>
        <v>0.60000000000000009</v>
      </c>
      <c r="CL57" s="3">
        <f t="shared" si="119"/>
        <v>0.09</v>
      </c>
      <c r="CM57" s="3">
        <f t="shared" si="64"/>
        <v>0.12</v>
      </c>
    </row>
    <row r="58" spans="2:91" x14ac:dyDescent="0.2">
      <c r="B58">
        <f t="shared" si="121"/>
        <v>4</v>
      </c>
      <c r="C58" t="str">
        <f t="shared" si="120"/>
        <v>护甲</v>
      </c>
      <c r="D58">
        <f t="array" ref="D58">INDEX($AF$3:$CM$62,MATCH($I$3,$AE$3:$AE$62,0),MATCH($B58&amp;D$16,$AF$2:$CM$2&amp;$AF$1:$CM$1,0))*VLOOKUP($C58,$C$17:$M$20,COUNTBLANK($D$15:D$15)+1,FALSE)</f>
        <v>300</v>
      </c>
      <c r="E58">
        <f t="array" ref="E58">INDEX($AF$3:$CM$62,MATCH($I$3,$AE$3:$AE$62,0),MATCH($B58&amp;E$16,$AF$2:$CM$2&amp;$AF$1:$CM$1,0))*VLOOKUP($C58,$C$17:$M$20,COUNTBLANK($D$15:E$15)+1,FALSE)</f>
        <v>15000</v>
      </c>
      <c r="F58">
        <f t="array" ref="F58">INDEX($AF$3:$CM$62,MATCH($I$3,$AE$3:$AE$62,0),MATCH($B58&amp;F$16,$AF$2:$CM$2&amp;$AF$1:$CM$1,0))*VLOOKUP($C58,$C$17:$M$20,COUNTBLANK($D$15:F$15)+1,FALSE)</f>
        <v>0</v>
      </c>
      <c r="G58">
        <f t="array" ref="G58">INDEX($AF$3:$CM$62,MATCH($I$3,$AE$3:$AE$62,0),MATCH($B58&amp;G$16,$AF$2:$CM$2&amp;$AF$1:$CM$1,0))*VLOOKUP($C58,$C$17:$M$20,COUNTBLANK($D$15:G$15)+1,FALSE)</f>
        <v>0</v>
      </c>
      <c r="H58">
        <f t="array" ref="H58">INDEX($AF$3:$CM$62,MATCH($I$3,$AE$3:$AE$62,0),MATCH($B58&amp;H$16,$AF$2:$CM$2&amp;$AF$1:$CM$1,0))*VLOOKUP($C58,$C$17:$M$20,COUNTBLANK($D$15:H$15)+1,FALSE)</f>
        <v>0</v>
      </c>
      <c r="I58">
        <f t="array" ref="I58">INDEX($AF$3:$CM$62,MATCH($I$3,$AE$3:$AE$62,0),MATCH($B58&amp;I$16,$AF$2:$CM$2&amp;$AF$1:$CM$1,0))*VLOOKUP($C58,$C$17:$M$20,COUNTBLANK($D$15:I$15)+1,FALSE)</f>
        <v>0.3000000000000001</v>
      </c>
      <c r="J58">
        <f t="array" ref="J58">INDEX($AF$3:$CM$62,MATCH($I$3,$AE$3:$AE$62,0),MATCH($B58&amp;J$16,$AF$2:$CM$2&amp;$AF$1:$CM$1,0))*VLOOKUP($C58,$C$17:$M$20,COUNTBLANK($D$15:J$15)+1,FALSE)</f>
        <v>0</v>
      </c>
      <c r="K58">
        <f t="array" ref="K58">INDEX($AF$3:$CM$62,MATCH($I$3,$AE$3:$AE$62,0),MATCH($B58&amp;K$16,$AF$2:$CM$2&amp;$AF$1:$CM$1,0))*VLOOKUP($C58,$C$17:$M$20,COUNTBLANK($D$15:K$15)+1,FALSE)</f>
        <v>0</v>
      </c>
      <c r="L58">
        <f t="array" ref="L58">INDEX($AF$3:$CM$62,MATCH($I$3,$AE$3:$AE$62,0),MATCH($B58&amp;L$16,$AF$2:$CM$2&amp;$AF$1:$CM$1,0))*VLOOKUP($C58,$C$17:$M$20,COUNTBLANK($D$15:L$15)+1,FALSE)</f>
        <v>0</v>
      </c>
      <c r="M58">
        <f t="array" ref="M58">INDEX($AF$3:$CM$62,MATCH($I$3,$AE$3:$AE$62,0),MATCH($B58&amp;M$16,$AF$2:$CM$2&amp;$AF$1:$CM$1,0))*VLOOKUP($C58,$C$17:$M$20,COUNTBLANK($D$15:M$15)+1,FALSE)</f>
        <v>0</v>
      </c>
      <c r="Q58" t="s">
        <v>415</v>
      </c>
      <c r="R58">
        <v>1</v>
      </c>
      <c r="S58" s="3">
        <v>56</v>
      </c>
      <c r="T58" s="3">
        <f t="array" ref="T58">INDEX($AF$3:$CM$62,MATCH($S58,$AE$3:$AE$62,0),MATCH(T$1&amp;$R58,$AF$1:$CM$1&amp;$AF$2:$CM$2,0))*VLOOKUP($Q58,$C$17:$M$20,COUNTBLANK($D$15:D$15)+1,FALSE)</f>
        <v>112</v>
      </c>
      <c r="U58" s="3">
        <f t="array" ref="U58">INDEX($AF$3:$CM$62,MATCH($S58,$AE$3:$AE$62,0),MATCH(U$1&amp;$R58,$AF$1:$CM$1&amp;$AF$2:$CM$2,0))*VLOOKUP($Q58,$C$17:$M$20,COUNTBLANK($D$15:E$15)+1,FALSE)</f>
        <v>5600</v>
      </c>
      <c r="V58" s="3">
        <f t="array" ref="V58">INDEX($AF$3:$CM$62,MATCH($S58,$AE$3:$AE$62,0),MATCH(V$1&amp;$R58,$AF$1:$CM$1&amp;$AF$2:$CM$2,0))*VLOOKUP($Q58,$C$17:$M$20,COUNTBLANK($D$15:F$15)+1,FALSE)</f>
        <v>0</v>
      </c>
      <c r="W58" s="3">
        <f t="array" ref="W58">INDEX($AF$3:$CM$62,MATCH($S58,$AE$3:$AE$62,0),MATCH(W$1&amp;$R58,$AF$1:$CM$1&amp;$AF$2:$CM$2,0))*VLOOKUP($Q58,$C$17:$M$20,COUNTBLANK($D$15:G$15)+1,FALSE)</f>
        <v>0</v>
      </c>
      <c r="X58" s="3">
        <f t="array" ref="X58">INDEX($AF$3:$CM$62,MATCH($S58,$AE$3:$AE$62,0),MATCH(X$1&amp;$R58,$AF$1:$CM$1&amp;$AF$2:$CM$2,0))*VLOOKUP($Q58,$C$17:$M$20,COUNTBLANK($D$15:H$15)+1,FALSE)</f>
        <v>0.1</v>
      </c>
      <c r="Y58" s="3">
        <f t="array" ref="Y58">INDEX($AF$3:$CM$62,MATCH($S58,$AE$3:$AE$62,0),MATCH(Y$1&amp;$R58,$AF$1:$CM$1&amp;$AF$2:$CM$2,0))*VLOOKUP($Q58,$C$17:$M$20,COUNTBLANK($D$15:I$15)+1,FALSE)</f>
        <v>0</v>
      </c>
      <c r="Z58" s="3">
        <f t="array" ref="Z58">INDEX($AF$3:$CM$62,MATCH($S58,$AE$3:$AE$62,0),MATCH(Z$1&amp;$R58,$AF$1:$CM$1&amp;$AF$2:$CM$2,0))*VLOOKUP($Q58,$C$17:$M$20,COUNTBLANK($D$15:J$15)+1,FALSE)</f>
        <v>0</v>
      </c>
      <c r="AA58" s="3">
        <f t="array" ref="AA58">INDEX($AF$3:$CM$62,MATCH($S58,$AE$3:$AE$62,0),MATCH(AA$1&amp;$R58,$AF$1:$CM$1&amp;$AF$2:$CM$2,0))*VLOOKUP($Q58,$C$17:$M$20,COUNTBLANK($D$15:K$15)+1,FALSE)</f>
        <v>0</v>
      </c>
      <c r="AB58" s="3">
        <f t="array" ref="AB58">INDEX($AF$3:$CM$62,MATCH($S58,$AE$3:$AE$62,0),MATCH(AB$1&amp;$R58,$AF$1:$CM$1&amp;$AF$2:$CM$2,0))*VLOOKUP($Q58,$C$17:$M$20,COUNTBLANK($D$15:L$15)+1,FALSE)</f>
        <v>0</v>
      </c>
      <c r="AC58" s="3">
        <f t="array" ref="AC58">INDEX($AF$3:$CM$62,MATCH($S58,$AE$3:$AE$62,0),MATCH(AC$1&amp;$R58,$AF$1:$CM$1&amp;$AF$2:$CM$2,0))*VLOOKUP($Q58,$C$17:$M$20,COUNTBLANK($D$15:M$15)+1,FALSE)</f>
        <v>0</v>
      </c>
      <c r="AE58" s="3">
        <v>56</v>
      </c>
      <c r="AF58" s="3">
        <f t="shared" si="89"/>
        <v>448</v>
      </c>
      <c r="AG58" s="3">
        <f t="shared" si="90"/>
        <v>11200</v>
      </c>
      <c r="AH58" s="3">
        <f t="shared" si="91"/>
        <v>224</v>
      </c>
      <c r="AI58" s="3">
        <f t="shared" si="92"/>
        <v>224</v>
      </c>
      <c r="AJ58" s="3">
        <f t="shared" si="93"/>
        <v>0.1</v>
      </c>
      <c r="AK58" s="3">
        <f t="shared" si="93"/>
        <v>0.1</v>
      </c>
      <c r="AL58" s="3">
        <f t="shared" si="93"/>
        <v>0.1</v>
      </c>
      <c r="AM58" s="3">
        <f t="shared" si="93"/>
        <v>0.1</v>
      </c>
      <c r="AN58" s="3">
        <f t="shared" si="68"/>
        <v>1.4999999999999999E-2</v>
      </c>
      <c r="AO58" s="3">
        <f t="shared" si="94"/>
        <v>0.02</v>
      </c>
      <c r="AP58" s="3">
        <f t="shared" si="69"/>
        <v>672</v>
      </c>
      <c r="AQ58" s="3">
        <f t="shared" si="70"/>
        <v>16800</v>
      </c>
      <c r="AR58" s="3">
        <f t="shared" si="71"/>
        <v>336</v>
      </c>
      <c r="AS58" s="3">
        <f t="shared" si="72"/>
        <v>336</v>
      </c>
      <c r="AT58" s="3">
        <f t="shared" si="95"/>
        <v>0.15000000000000002</v>
      </c>
      <c r="AU58" s="3">
        <f t="shared" si="96"/>
        <v>0.15000000000000002</v>
      </c>
      <c r="AV58" s="3">
        <f t="shared" si="97"/>
        <v>0.15000000000000002</v>
      </c>
      <c r="AW58" s="3">
        <f t="shared" si="98"/>
        <v>0.15000000000000002</v>
      </c>
      <c r="AX58" s="3">
        <f t="shared" si="99"/>
        <v>2.2499999999999999E-2</v>
      </c>
      <c r="AY58" s="3">
        <f t="shared" si="60"/>
        <v>0.03</v>
      </c>
      <c r="AZ58" s="3">
        <f t="shared" si="73"/>
        <v>896</v>
      </c>
      <c r="BA58" s="3">
        <f t="shared" si="74"/>
        <v>22400</v>
      </c>
      <c r="BB58" s="3">
        <f t="shared" si="75"/>
        <v>448</v>
      </c>
      <c r="BC58" s="3">
        <f t="shared" si="76"/>
        <v>448</v>
      </c>
      <c r="BD58" s="3">
        <f t="shared" si="100"/>
        <v>0.20000000000000004</v>
      </c>
      <c r="BE58" s="3">
        <f t="shared" si="101"/>
        <v>0.20000000000000004</v>
      </c>
      <c r="BF58" s="3">
        <f t="shared" si="102"/>
        <v>0.20000000000000004</v>
      </c>
      <c r="BG58" s="3">
        <f t="shared" si="103"/>
        <v>0.20000000000000004</v>
      </c>
      <c r="BH58" s="3">
        <f t="shared" si="104"/>
        <v>0.03</v>
      </c>
      <c r="BI58" s="3">
        <f t="shared" si="61"/>
        <v>0.04</v>
      </c>
      <c r="BJ58" s="3">
        <f t="shared" si="77"/>
        <v>1120</v>
      </c>
      <c r="BK58" s="3">
        <f t="shared" si="78"/>
        <v>28000</v>
      </c>
      <c r="BL58" s="3">
        <f t="shared" si="79"/>
        <v>560</v>
      </c>
      <c r="BM58" s="3">
        <f t="shared" si="80"/>
        <v>560</v>
      </c>
      <c r="BN58" s="3">
        <f t="shared" si="105"/>
        <v>0.25000000000000006</v>
      </c>
      <c r="BO58" s="3">
        <f t="shared" si="106"/>
        <v>0.25000000000000006</v>
      </c>
      <c r="BP58" s="3">
        <f t="shared" si="107"/>
        <v>0.25000000000000006</v>
      </c>
      <c r="BQ58" s="3">
        <f t="shared" si="108"/>
        <v>0.25000000000000006</v>
      </c>
      <c r="BR58" s="3">
        <f t="shared" si="109"/>
        <v>3.7499999999999999E-2</v>
      </c>
      <c r="BS58" s="3">
        <f t="shared" si="62"/>
        <v>0.05</v>
      </c>
      <c r="BT58" s="3">
        <f t="shared" si="81"/>
        <v>1792</v>
      </c>
      <c r="BU58" s="3">
        <f t="shared" si="82"/>
        <v>44800</v>
      </c>
      <c r="BV58" s="3">
        <f t="shared" si="83"/>
        <v>896</v>
      </c>
      <c r="BW58" s="3">
        <f t="shared" si="84"/>
        <v>896</v>
      </c>
      <c r="BX58" s="3">
        <f t="shared" si="110"/>
        <v>0.40000000000000008</v>
      </c>
      <c r="BY58" s="3">
        <f t="shared" si="111"/>
        <v>0.40000000000000008</v>
      </c>
      <c r="BZ58" s="3">
        <f t="shared" si="112"/>
        <v>0.40000000000000008</v>
      </c>
      <c r="CA58" s="3">
        <f t="shared" si="113"/>
        <v>0.40000000000000008</v>
      </c>
      <c r="CB58" s="3">
        <f t="shared" si="114"/>
        <v>0.06</v>
      </c>
      <c r="CC58" s="3">
        <f t="shared" si="63"/>
        <v>0.08</v>
      </c>
      <c r="CD58" s="3">
        <f t="shared" si="85"/>
        <v>2688</v>
      </c>
      <c r="CE58" s="3">
        <f t="shared" si="86"/>
        <v>67200</v>
      </c>
      <c r="CF58" s="3">
        <f t="shared" si="87"/>
        <v>1344</v>
      </c>
      <c r="CG58" s="3">
        <f t="shared" si="88"/>
        <v>1344</v>
      </c>
      <c r="CH58" s="3">
        <f t="shared" si="115"/>
        <v>0.60000000000000009</v>
      </c>
      <c r="CI58" s="3">
        <f t="shared" si="116"/>
        <v>0.60000000000000009</v>
      </c>
      <c r="CJ58" s="3">
        <f t="shared" si="117"/>
        <v>0.60000000000000009</v>
      </c>
      <c r="CK58" s="3">
        <f t="shared" si="118"/>
        <v>0.60000000000000009</v>
      </c>
      <c r="CL58" s="3">
        <f t="shared" si="119"/>
        <v>0.09</v>
      </c>
      <c r="CM58" s="3">
        <f t="shared" si="64"/>
        <v>0.12</v>
      </c>
    </row>
    <row r="59" spans="2:91" x14ac:dyDescent="0.2">
      <c r="B59">
        <f t="shared" si="121"/>
        <v>4</v>
      </c>
      <c r="C59" t="str">
        <f t="shared" si="120"/>
        <v>手臂</v>
      </c>
      <c r="D59">
        <f t="array" ref="D59">INDEX($AF$3:$CM$62,MATCH($I$3,$AE$3:$AE$62,0),MATCH($B59&amp;D$16,$AF$2:$CM$2&amp;$AF$1:$CM$1,0))*VLOOKUP($C59,$C$17:$M$20,COUNTBLANK($D$15:D$15)+1,FALSE)</f>
        <v>300</v>
      </c>
      <c r="E59">
        <f t="array" ref="E59">INDEX($AF$3:$CM$62,MATCH($I$3,$AE$3:$AE$62,0),MATCH($B59&amp;E$16,$AF$2:$CM$2&amp;$AF$1:$CM$1,0))*VLOOKUP($C59,$C$17:$M$20,COUNTBLANK($D$15:E$15)+1,FALSE)</f>
        <v>0</v>
      </c>
      <c r="F59">
        <f t="array" ref="F59">INDEX($AF$3:$CM$62,MATCH($I$3,$AE$3:$AE$62,0),MATCH($B59&amp;F$16,$AF$2:$CM$2&amp;$AF$1:$CM$1,0))*VLOOKUP($C59,$C$17:$M$20,COUNTBLANK($D$15:F$15)+1,FALSE)</f>
        <v>600</v>
      </c>
      <c r="G59">
        <f t="array" ref="G59">INDEX($AF$3:$CM$62,MATCH($I$3,$AE$3:$AE$62,0),MATCH($B59&amp;G$16,$AF$2:$CM$2&amp;$AF$1:$CM$1,0))*VLOOKUP($C59,$C$17:$M$20,COUNTBLANK($D$15:G$15)+1,FALSE)</f>
        <v>0</v>
      </c>
      <c r="H59">
        <f t="array" ref="H59">INDEX($AF$3:$CM$62,MATCH($I$3,$AE$3:$AE$62,0),MATCH($B59&amp;H$16,$AF$2:$CM$2&amp;$AF$1:$CM$1,0))*VLOOKUP($C59,$C$17:$M$20,COUNTBLANK($D$15:H$15)+1,FALSE)</f>
        <v>0</v>
      </c>
      <c r="I59">
        <f t="array" ref="I59">INDEX($AF$3:$CM$62,MATCH($I$3,$AE$3:$AE$62,0),MATCH($B59&amp;I$16,$AF$2:$CM$2&amp;$AF$1:$CM$1,0))*VLOOKUP($C59,$C$17:$M$20,COUNTBLANK($D$15:I$15)+1,FALSE)</f>
        <v>0</v>
      </c>
      <c r="J59">
        <f t="array" ref="J59">INDEX($AF$3:$CM$62,MATCH($I$3,$AE$3:$AE$62,0),MATCH($B59&amp;J$16,$AF$2:$CM$2&amp;$AF$1:$CM$1,0))*VLOOKUP($C59,$C$17:$M$20,COUNTBLANK($D$15:J$15)+1,FALSE)</f>
        <v>0.3000000000000001</v>
      </c>
      <c r="K59">
        <f t="array" ref="K59">INDEX($AF$3:$CM$62,MATCH($I$3,$AE$3:$AE$62,0),MATCH($B59&amp;K$16,$AF$2:$CM$2&amp;$AF$1:$CM$1,0))*VLOOKUP($C59,$C$17:$M$20,COUNTBLANK($D$15:K$15)+1,FALSE)</f>
        <v>0.3000000000000001</v>
      </c>
      <c r="L59">
        <f t="array" ref="L59">INDEX($AF$3:$CM$62,MATCH($I$3,$AE$3:$AE$62,0),MATCH($B59&amp;L$16,$AF$2:$CM$2&amp;$AF$1:$CM$1,0))*VLOOKUP($C59,$C$17:$M$20,COUNTBLANK($D$15:L$15)+1,FALSE)</f>
        <v>0</v>
      </c>
      <c r="M59">
        <f t="array" ref="M59">INDEX($AF$3:$CM$62,MATCH($I$3,$AE$3:$AE$62,0),MATCH($B59&amp;M$16,$AF$2:$CM$2&amp;$AF$1:$CM$1,0))*VLOOKUP($C59,$C$17:$M$20,COUNTBLANK($D$15:M$15)+1,FALSE)</f>
        <v>0</v>
      </c>
      <c r="Q59" t="s">
        <v>415</v>
      </c>
      <c r="R59">
        <v>1</v>
      </c>
      <c r="S59" s="3">
        <v>57</v>
      </c>
      <c r="T59" s="3">
        <f t="array" ref="T59">INDEX($AF$3:$CM$62,MATCH($S59,$AE$3:$AE$62,0),MATCH(T$1&amp;$R59,$AF$1:$CM$1&amp;$AF$2:$CM$2,0))*VLOOKUP($Q59,$C$17:$M$20,COUNTBLANK($D$15:D$15)+1,FALSE)</f>
        <v>114</v>
      </c>
      <c r="U59" s="3">
        <f t="array" ref="U59">INDEX($AF$3:$CM$62,MATCH($S59,$AE$3:$AE$62,0),MATCH(U$1&amp;$R59,$AF$1:$CM$1&amp;$AF$2:$CM$2,0))*VLOOKUP($Q59,$C$17:$M$20,COUNTBLANK($D$15:E$15)+1,FALSE)</f>
        <v>5700</v>
      </c>
      <c r="V59" s="3">
        <f t="array" ref="V59">INDEX($AF$3:$CM$62,MATCH($S59,$AE$3:$AE$62,0),MATCH(V$1&amp;$R59,$AF$1:$CM$1&amp;$AF$2:$CM$2,0))*VLOOKUP($Q59,$C$17:$M$20,COUNTBLANK($D$15:F$15)+1,FALSE)</f>
        <v>0</v>
      </c>
      <c r="W59" s="3">
        <f t="array" ref="W59">INDEX($AF$3:$CM$62,MATCH($S59,$AE$3:$AE$62,0),MATCH(W$1&amp;$R59,$AF$1:$CM$1&amp;$AF$2:$CM$2,0))*VLOOKUP($Q59,$C$17:$M$20,COUNTBLANK($D$15:G$15)+1,FALSE)</f>
        <v>0</v>
      </c>
      <c r="X59" s="3">
        <f t="array" ref="X59">INDEX($AF$3:$CM$62,MATCH($S59,$AE$3:$AE$62,0),MATCH(X$1&amp;$R59,$AF$1:$CM$1&amp;$AF$2:$CM$2,0))*VLOOKUP($Q59,$C$17:$M$20,COUNTBLANK($D$15:H$15)+1,FALSE)</f>
        <v>0.1</v>
      </c>
      <c r="Y59" s="3">
        <f t="array" ref="Y59">INDEX($AF$3:$CM$62,MATCH($S59,$AE$3:$AE$62,0),MATCH(Y$1&amp;$R59,$AF$1:$CM$1&amp;$AF$2:$CM$2,0))*VLOOKUP($Q59,$C$17:$M$20,COUNTBLANK($D$15:I$15)+1,FALSE)</f>
        <v>0</v>
      </c>
      <c r="Z59" s="3">
        <f t="array" ref="Z59">INDEX($AF$3:$CM$62,MATCH($S59,$AE$3:$AE$62,0),MATCH(Z$1&amp;$R59,$AF$1:$CM$1&amp;$AF$2:$CM$2,0))*VLOOKUP($Q59,$C$17:$M$20,COUNTBLANK($D$15:J$15)+1,FALSE)</f>
        <v>0</v>
      </c>
      <c r="AA59" s="3">
        <f t="array" ref="AA59">INDEX($AF$3:$CM$62,MATCH($S59,$AE$3:$AE$62,0),MATCH(AA$1&amp;$R59,$AF$1:$CM$1&amp;$AF$2:$CM$2,0))*VLOOKUP($Q59,$C$17:$M$20,COUNTBLANK($D$15:K$15)+1,FALSE)</f>
        <v>0</v>
      </c>
      <c r="AB59" s="3">
        <f t="array" ref="AB59">INDEX($AF$3:$CM$62,MATCH($S59,$AE$3:$AE$62,0),MATCH(AB$1&amp;$R59,$AF$1:$CM$1&amp;$AF$2:$CM$2,0))*VLOOKUP($Q59,$C$17:$M$20,COUNTBLANK($D$15:L$15)+1,FALSE)</f>
        <v>0</v>
      </c>
      <c r="AC59" s="3">
        <f t="array" ref="AC59">INDEX($AF$3:$CM$62,MATCH($S59,$AE$3:$AE$62,0),MATCH(AC$1&amp;$R59,$AF$1:$CM$1&amp;$AF$2:$CM$2,0))*VLOOKUP($Q59,$C$17:$M$20,COUNTBLANK($D$15:M$15)+1,FALSE)</f>
        <v>0</v>
      </c>
      <c r="AE59" s="3">
        <v>57</v>
      </c>
      <c r="AF59" s="3">
        <f t="shared" si="89"/>
        <v>456</v>
      </c>
      <c r="AG59" s="3">
        <f t="shared" si="90"/>
        <v>11400</v>
      </c>
      <c r="AH59" s="3">
        <f t="shared" si="91"/>
        <v>228</v>
      </c>
      <c r="AI59" s="3">
        <f t="shared" si="92"/>
        <v>228</v>
      </c>
      <c r="AJ59" s="3">
        <f t="shared" si="93"/>
        <v>0.1</v>
      </c>
      <c r="AK59" s="3">
        <f t="shared" si="93"/>
        <v>0.1</v>
      </c>
      <c r="AL59" s="3">
        <f t="shared" si="93"/>
        <v>0.1</v>
      </c>
      <c r="AM59" s="3">
        <f t="shared" si="93"/>
        <v>0.1</v>
      </c>
      <c r="AN59" s="3">
        <f t="shared" si="68"/>
        <v>1.4999999999999999E-2</v>
      </c>
      <c r="AO59" s="3">
        <f t="shared" si="94"/>
        <v>0.02</v>
      </c>
      <c r="AP59" s="3">
        <f t="shared" si="69"/>
        <v>684</v>
      </c>
      <c r="AQ59" s="3">
        <f t="shared" si="70"/>
        <v>17100</v>
      </c>
      <c r="AR59" s="3">
        <f t="shared" si="71"/>
        <v>342</v>
      </c>
      <c r="AS59" s="3">
        <f t="shared" si="72"/>
        <v>342</v>
      </c>
      <c r="AT59" s="3">
        <f t="shared" si="95"/>
        <v>0.15000000000000002</v>
      </c>
      <c r="AU59" s="3">
        <f t="shared" si="96"/>
        <v>0.15000000000000002</v>
      </c>
      <c r="AV59" s="3">
        <f t="shared" si="97"/>
        <v>0.15000000000000002</v>
      </c>
      <c r="AW59" s="3">
        <f t="shared" si="98"/>
        <v>0.15000000000000002</v>
      </c>
      <c r="AX59" s="3">
        <f t="shared" si="99"/>
        <v>2.2499999999999999E-2</v>
      </c>
      <c r="AY59" s="3">
        <f t="shared" si="60"/>
        <v>0.03</v>
      </c>
      <c r="AZ59" s="3">
        <f t="shared" si="73"/>
        <v>912</v>
      </c>
      <c r="BA59" s="3">
        <f t="shared" si="74"/>
        <v>22800</v>
      </c>
      <c r="BB59" s="3">
        <f t="shared" si="75"/>
        <v>456</v>
      </c>
      <c r="BC59" s="3">
        <f t="shared" si="76"/>
        <v>456</v>
      </c>
      <c r="BD59" s="3">
        <f t="shared" si="100"/>
        <v>0.20000000000000004</v>
      </c>
      <c r="BE59" s="3">
        <f t="shared" si="101"/>
        <v>0.20000000000000004</v>
      </c>
      <c r="BF59" s="3">
        <f t="shared" si="102"/>
        <v>0.20000000000000004</v>
      </c>
      <c r="BG59" s="3">
        <f t="shared" si="103"/>
        <v>0.20000000000000004</v>
      </c>
      <c r="BH59" s="3">
        <f t="shared" si="104"/>
        <v>0.03</v>
      </c>
      <c r="BI59" s="3">
        <f t="shared" si="61"/>
        <v>0.04</v>
      </c>
      <c r="BJ59" s="3">
        <f t="shared" si="77"/>
        <v>1140</v>
      </c>
      <c r="BK59" s="3">
        <f t="shared" si="78"/>
        <v>28500</v>
      </c>
      <c r="BL59" s="3">
        <f t="shared" si="79"/>
        <v>570</v>
      </c>
      <c r="BM59" s="3">
        <f t="shared" si="80"/>
        <v>570</v>
      </c>
      <c r="BN59" s="3">
        <f t="shared" si="105"/>
        <v>0.25000000000000006</v>
      </c>
      <c r="BO59" s="3">
        <f t="shared" si="106"/>
        <v>0.25000000000000006</v>
      </c>
      <c r="BP59" s="3">
        <f t="shared" si="107"/>
        <v>0.25000000000000006</v>
      </c>
      <c r="BQ59" s="3">
        <f t="shared" si="108"/>
        <v>0.25000000000000006</v>
      </c>
      <c r="BR59" s="3">
        <f t="shared" si="109"/>
        <v>3.7499999999999999E-2</v>
      </c>
      <c r="BS59" s="3">
        <f t="shared" si="62"/>
        <v>0.05</v>
      </c>
      <c r="BT59" s="3">
        <f t="shared" si="81"/>
        <v>1824</v>
      </c>
      <c r="BU59" s="3">
        <f t="shared" si="82"/>
        <v>45600</v>
      </c>
      <c r="BV59" s="3">
        <f t="shared" si="83"/>
        <v>912</v>
      </c>
      <c r="BW59" s="3">
        <f t="shared" si="84"/>
        <v>912</v>
      </c>
      <c r="BX59" s="3">
        <f t="shared" si="110"/>
        <v>0.40000000000000008</v>
      </c>
      <c r="BY59" s="3">
        <f t="shared" si="111"/>
        <v>0.40000000000000008</v>
      </c>
      <c r="BZ59" s="3">
        <f t="shared" si="112"/>
        <v>0.40000000000000008</v>
      </c>
      <c r="CA59" s="3">
        <f t="shared" si="113"/>
        <v>0.40000000000000008</v>
      </c>
      <c r="CB59" s="3">
        <f t="shared" si="114"/>
        <v>0.06</v>
      </c>
      <c r="CC59" s="3">
        <f t="shared" si="63"/>
        <v>0.08</v>
      </c>
      <c r="CD59" s="3">
        <f t="shared" si="85"/>
        <v>2736</v>
      </c>
      <c r="CE59" s="3">
        <f t="shared" si="86"/>
        <v>68400</v>
      </c>
      <c r="CF59" s="3">
        <f t="shared" si="87"/>
        <v>1368</v>
      </c>
      <c r="CG59" s="3">
        <f t="shared" si="88"/>
        <v>1368</v>
      </c>
      <c r="CH59" s="3">
        <f t="shared" si="115"/>
        <v>0.60000000000000009</v>
      </c>
      <c r="CI59" s="3">
        <f t="shared" si="116"/>
        <v>0.60000000000000009</v>
      </c>
      <c r="CJ59" s="3">
        <f t="shared" si="117"/>
        <v>0.60000000000000009</v>
      </c>
      <c r="CK59" s="3">
        <f t="shared" si="118"/>
        <v>0.60000000000000009</v>
      </c>
      <c r="CL59" s="3">
        <f t="shared" si="119"/>
        <v>0.09</v>
      </c>
      <c r="CM59" s="3">
        <f t="shared" si="64"/>
        <v>0.12</v>
      </c>
    </row>
    <row r="60" spans="2:91" x14ac:dyDescent="0.2">
      <c r="B60">
        <f t="shared" si="121"/>
        <v>4</v>
      </c>
      <c r="C60" t="str">
        <f t="shared" si="120"/>
        <v>鞋子</v>
      </c>
      <c r="D60">
        <f t="array" ref="D60">INDEX($AF$3:$CM$62,MATCH($I$3,$AE$3:$AE$62,0),MATCH($B60&amp;D$16,$AF$2:$CM$2&amp;$AF$1:$CM$1,0))*VLOOKUP($C60,$C$17:$M$20,COUNTBLANK($D$15:D$15)+1,FALSE)</f>
        <v>300</v>
      </c>
      <c r="E60">
        <f t="array" ref="E60">INDEX($AF$3:$CM$62,MATCH($I$3,$AE$3:$AE$62,0),MATCH($B60&amp;E$16,$AF$2:$CM$2&amp;$AF$1:$CM$1,0))*VLOOKUP($C60,$C$17:$M$20,COUNTBLANK($D$15:E$15)+1,FALSE)</f>
        <v>0</v>
      </c>
      <c r="F60">
        <f t="array" ref="F60">INDEX($AF$3:$CM$62,MATCH($I$3,$AE$3:$AE$62,0),MATCH($B60&amp;F$16,$AF$2:$CM$2&amp;$AF$1:$CM$1,0))*VLOOKUP($C60,$C$17:$M$20,COUNTBLANK($D$15:F$15)+1,FALSE)</f>
        <v>0</v>
      </c>
      <c r="G60">
        <f t="array" ref="G60">INDEX($AF$3:$CM$62,MATCH($I$3,$AE$3:$AE$62,0),MATCH($B60&amp;G$16,$AF$2:$CM$2&amp;$AF$1:$CM$1,0))*VLOOKUP($C60,$C$17:$M$20,COUNTBLANK($D$15:G$15)+1,FALSE)</f>
        <v>600</v>
      </c>
      <c r="H60">
        <f t="array" ref="H60">INDEX($AF$3:$CM$62,MATCH($I$3,$AE$3:$AE$62,0),MATCH($B60&amp;H$16,$AF$2:$CM$2&amp;$AF$1:$CM$1,0))*VLOOKUP($C60,$C$17:$M$20,COUNTBLANK($D$15:H$15)+1,FALSE)</f>
        <v>0</v>
      </c>
      <c r="I60">
        <f t="array" ref="I60">INDEX($AF$3:$CM$62,MATCH($I$3,$AE$3:$AE$62,0),MATCH($B60&amp;I$16,$AF$2:$CM$2&amp;$AF$1:$CM$1,0))*VLOOKUP($C60,$C$17:$M$20,COUNTBLANK($D$15:I$15)+1,FALSE)</f>
        <v>0</v>
      </c>
      <c r="J60">
        <f t="array" ref="J60">INDEX($AF$3:$CM$62,MATCH($I$3,$AE$3:$AE$62,0),MATCH($B60&amp;J$16,$AF$2:$CM$2&amp;$AF$1:$CM$1,0))*VLOOKUP($C60,$C$17:$M$20,COUNTBLANK($D$15:J$15)+1,FALSE)</f>
        <v>0</v>
      </c>
      <c r="K60">
        <f t="array" ref="K60">INDEX($AF$3:$CM$62,MATCH($I$3,$AE$3:$AE$62,0),MATCH($B60&amp;K$16,$AF$2:$CM$2&amp;$AF$1:$CM$1,0))*VLOOKUP($C60,$C$17:$M$20,COUNTBLANK($D$15:K$15)+1,FALSE)</f>
        <v>0</v>
      </c>
      <c r="L60">
        <f t="array" ref="L60">INDEX($AF$3:$CM$62,MATCH($I$3,$AE$3:$AE$62,0),MATCH($B60&amp;L$16,$AF$2:$CM$2&amp;$AF$1:$CM$1,0))*VLOOKUP($C60,$C$17:$M$20,COUNTBLANK($D$15:L$15)+1,FALSE)</f>
        <v>3.7499999999999999E-2</v>
      </c>
      <c r="M60">
        <f t="array" ref="M60">INDEX($AF$3:$CM$62,MATCH($I$3,$AE$3:$AE$62,0),MATCH($B60&amp;M$16,$AF$2:$CM$2&amp;$AF$1:$CM$1,0))*VLOOKUP($C60,$C$17:$M$20,COUNTBLANK($D$15:M$15)+1,FALSE)</f>
        <v>7.4999999999999997E-2</v>
      </c>
      <c r="Q60" t="s">
        <v>415</v>
      </c>
      <c r="R60">
        <v>1</v>
      </c>
      <c r="S60" s="3">
        <v>58</v>
      </c>
      <c r="T60" s="3">
        <f t="array" ref="T60">INDEX($AF$3:$CM$62,MATCH($S60,$AE$3:$AE$62,0),MATCH(T$1&amp;$R60,$AF$1:$CM$1&amp;$AF$2:$CM$2,0))*VLOOKUP($Q60,$C$17:$M$20,COUNTBLANK($D$15:D$15)+1,FALSE)</f>
        <v>116</v>
      </c>
      <c r="U60" s="3">
        <f t="array" ref="U60">INDEX($AF$3:$CM$62,MATCH($S60,$AE$3:$AE$62,0),MATCH(U$1&amp;$R60,$AF$1:$CM$1&amp;$AF$2:$CM$2,0))*VLOOKUP($Q60,$C$17:$M$20,COUNTBLANK($D$15:E$15)+1,FALSE)</f>
        <v>5800</v>
      </c>
      <c r="V60" s="3">
        <f t="array" ref="V60">INDEX($AF$3:$CM$62,MATCH($S60,$AE$3:$AE$62,0),MATCH(V$1&amp;$R60,$AF$1:$CM$1&amp;$AF$2:$CM$2,0))*VLOOKUP($Q60,$C$17:$M$20,COUNTBLANK($D$15:F$15)+1,FALSE)</f>
        <v>0</v>
      </c>
      <c r="W60" s="3">
        <f t="array" ref="W60">INDEX($AF$3:$CM$62,MATCH($S60,$AE$3:$AE$62,0),MATCH(W$1&amp;$R60,$AF$1:$CM$1&amp;$AF$2:$CM$2,0))*VLOOKUP($Q60,$C$17:$M$20,COUNTBLANK($D$15:G$15)+1,FALSE)</f>
        <v>0</v>
      </c>
      <c r="X60" s="3">
        <f t="array" ref="X60">INDEX($AF$3:$CM$62,MATCH($S60,$AE$3:$AE$62,0),MATCH(X$1&amp;$R60,$AF$1:$CM$1&amp;$AF$2:$CM$2,0))*VLOOKUP($Q60,$C$17:$M$20,COUNTBLANK($D$15:H$15)+1,FALSE)</f>
        <v>0.1</v>
      </c>
      <c r="Y60" s="3">
        <f t="array" ref="Y60">INDEX($AF$3:$CM$62,MATCH($S60,$AE$3:$AE$62,0),MATCH(Y$1&amp;$R60,$AF$1:$CM$1&amp;$AF$2:$CM$2,0))*VLOOKUP($Q60,$C$17:$M$20,COUNTBLANK($D$15:I$15)+1,FALSE)</f>
        <v>0</v>
      </c>
      <c r="Z60" s="3">
        <f t="array" ref="Z60">INDEX($AF$3:$CM$62,MATCH($S60,$AE$3:$AE$62,0),MATCH(Z$1&amp;$R60,$AF$1:$CM$1&amp;$AF$2:$CM$2,0))*VLOOKUP($Q60,$C$17:$M$20,COUNTBLANK($D$15:J$15)+1,FALSE)</f>
        <v>0</v>
      </c>
      <c r="AA60" s="3">
        <f t="array" ref="AA60">INDEX($AF$3:$CM$62,MATCH($S60,$AE$3:$AE$62,0),MATCH(AA$1&amp;$R60,$AF$1:$CM$1&amp;$AF$2:$CM$2,0))*VLOOKUP($Q60,$C$17:$M$20,COUNTBLANK($D$15:K$15)+1,FALSE)</f>
        <v>0</v>
      </c>
      <c r="AB60" s="3">
        <f t="array" ref="AB60">INDEX($AF$3:$CM$62,MATCH($S60,$AE$3:$AE$62,0),MATCH(AB$1&amp;$R60,$AF$1:$CM$1&amp;$AF$2:$CM$2,0))*VLOOKUP($Q60,$C$17:$M$20,COUNTBLANK($D$15:L$15)+1,FALSE)</f>
        <v>0</v>
      </c>
      <c r="AC60" s="3">
        <f t="array" ref="AC60">INDEX($AF$3:$CM$62,MATCH($S60,$AE$3:$AE$62,0),MATCH(AC$1&amp;$R60,$AF$1:$CM$1&amp;$AF$2:$CM$2,0))*VLOOKUP($Q60,$C$17:$M$20,COUNTBLANK($D$15:M$15)+1,FALSE)</f>
        <v>0</v>
      </c>
      <c r="AE60" s="3">
        <v>58</v>
      </c>
      <c r="AF60" s="3">
        <f t="shared" si="89"/>
        <v>464</v>
      </c>
      <c r="AG60" s="3">
        <f t="shared" si="90"/>
        <v>11600</v>
      </c>
      <c r="AH60" s="3">
        <f t="shared" si="91"/>
        <v>232</v>
      </c>
      <c r="AI60" s="3">
        <f t="shared" si="92"/>
        <v>232</v>
      </c>
      <c r="AJ60" s="3">
        <f t="shared" si="93"/>
        <v>0.1</v>
      </c>
      <c r="AK60" s="3">
        <f t="shared" si="93"/>
        <v>0.1</v>
      </c>
      <c r="AL60" s="3">
        <f t="shared" si="93"/>
        <v>0.1</v>
      </c>
      <c r="AM60" s="3">
        <f t="shared" si="93"/>
        <v>0.1</v>
      </c>
      <c r="AN60" s="3">
        <f t="shared" si="68"/>
        <v>1.4999999999999999E-2</v>
      </c>
      <c r="AO60" s="3">
        <f t="shared" si="94"/>
        <v>0.02</v>
      </c>
      <c r="AP60" s="3">
        <f t="shared" si="69"/>
        <v>696</v>
      </c>
      <c r="AQ60" s="3">
        <f t="shared" si="70"/>
        <v>17400</v>
      </c>
      <c r="AR60" s="3">
        <f t="shared" si="71"/>
        <v>348</v>
      </c>
      <c r="AS60" s="3">
        <f t="shared" si="72"/>
        <v>348</v>
      </c>
      <c r="AT60" s="3">
        <f t="shared" si="95"/>
        <v>0.15000000000000002</v>
      </c>
      <c r="AU60" s="3">
        <f t="shared" si="96"/>
        <v>0.15000000000000002</v>
      </c>
      <c r="AV60" s="3">
        <f t="shared" si="97"/>
        <v>0.15000000000000002</v>
      </c>
      <c r="AW60" s="3">
        <f t="shared" si="98"/>
        <v>0.15000000000000002</v>
      </c>
      <c r="AX60" s="3">
        <f t="shared" si="99"/>
        <v>2.2499999999999999E-2</v>
      </c>
      <c r="AY60" s="3">
        <f t="shared" si="60"/>
        <v>0.03</v>
      </c>
      <c r="AZ60" s="3">
        <f t="shared" si="73"/>
        <v>928</v>
      </c>
      <c r="BA60" s="3">
        <f t="shared" si="74"/>
        <v>23200</v>
      </c>
      <c r="BB60" s="3">
        <f t="shared" si="75"/>
        <v>464</v>
      </c>
      <c r="BC60" s="3">
        <f t="shared" si="76"/>
        <v>464</v>
      </c>
      <c r="BD60" s="3">
        <f t="shared" si="100"/>
        <v>0.20000000000000004</v>
      </c>
      <c r="BE60" s="3">
        <f t="shared" si="101"/>
        <v>0.20000000000000004</v>
      </c>
      <c r="BF60" s="3">
        <f t="shared" si="102"/>
        <v>0.20000000000000004</v>
      </c>
      <c r="BG60" s="3">
        <f t="shared" si="103"/>
        <v>0.20000000000000004</v>
      </c>
      <c r="BH60" s="3">
        <f t="shared" si="104"/>
        <v>0.03</v>
      </c>
      <c r="BI60" s="3">
        <f t="shared" si="61"/>
        <v>0.04</v>
      </c>
      <c r="BJ60" s="3">
        <f t="shared" si="77"/>
        <v>1160</v>
      </c>
      <c r="BK60" s="3">
        <f t="shared" si="78"/>
        <v>29000</v>
      </c>
      <c r="BL60" s="3">
        <f t="shared" si="79"/>
        <v>580</v>
      </c>
      <c r="BM60" s="3">
        <f t="shared" si="80"/>
        <v>580</v>
      </c>
      <c r="BN60" s="3">
        <f t="shared" si="105"/>
        <v>0.25000000000000006</v>
      </c>
      <c r="BO60" s="3">
        <f t="shared" si="106"/>
        <v>0.25000000000000006</v>
      </c>
      <c r="BP60" s="3">
        <f t="shared" si="107"/>
        <v>0.25000000000000006</v>
      </c>
      <c r="BQ60" s="3">
        <f t="shared" si="108"/>
        <v>0.25000000000000006</v>
      </c>
      <c r="BR60" s="3">
        <f t="shared" si="109"/>
        <v>3.7499999999999999E-2</v>
      </c>
      <c r="BS60" s="3">
        <f t="shared" si="62"/>
        <v>0.05</v>
      </c>
      <c r="BT60" s="3">
        <f t="shared" si="81"/>
        <v>1856</v>
      </c>
      <c r="BU60" s="3">
        <f t="shared" si="82"/>
        <v>46400</v>
      </c>
      <c r="BV60" s="3">
        <f t="shared" si="83"/>
        <v>928</v>
      </c>
      <c r="BW60" s="3">
        <f t="shared" si="84"/>
        <v>928</v>
      </c>
      <c r="BX60" s="3">
        <f t="shared" si="110"/>
        <v>0.40000000000000008</v>
      </c>
      <c r="BY60" s="3">
        <f t="shared" si="111"/>
        <v>0.40000000000000008</v>
      </c>
      <c r="BZ60" s="3">
        <f t="shared" si="112"/>
        <v>0.40000000000000008</v>
      </c>
      <c r="CA60" s="3">
        <f t="shared" si="113"/>
        <v>0.40000000000000008</v>
      </c>
      <c r="CB60" s="3">
        <f t="shared" si="114"/>
        <v>0.06</v>
      </c>
      <c r="CC60" s="3">
        <f t="shared" si="63"/>
        <v>0.08</v>
      </c>
      <c r="CD60" s="3">
        <f t="shared" si="85"/>
        <v>2784</v>
      </c>
      <c r="CE60" s="3">
        <f t="shared" si="86"/>
        <v>69600</v>
      </c>
      <c r="CF60" s="3">
        <f t="shared" si="87"/>
        <v>1392</v>
      </c>
      <c r="CG60" s="3">
        <f t="shared" si="88"/>
        <v>1392</v>
      </c>
      <c r="CH60" s="3">
        <f t="shared" si="115"/>
        <v>0.60000000000000009</v>
      </c>
      <c r="CI60" s="3">
        <f t="shared" si="116"/>
        <v>0.60000000000000009</v>
      </c>
      <c r="CJ60" s="3">
        <f t="shared" si="117"/>
        <v>0.60000000000000009</v>
      </c>
      <c r="CK60" s="3">
        <f t="shared" si="118"/>
        <v>0.60000000000000009</v>
      </c>
      <c r="CL60" s="3">
        <f t="shared" si="119"/>
        <v>0.09</v>
      </c>
      <c r="CM60" s="3">
        <f t="shared" si="64"/>
        <v>0.12</v>
      </c>
    </row>
    <row r="61" spans="2:91" x14ac:dyDescent="0.2">
      <c r="B61">
        <f t="shared" si="121"/>
        <v>5</v>
      </c>
      <c r="C61" t="str">
        <f t="shared" si="120"/>
        <v>头饰</v>
      </c>
      <c r="D61">
        <f t="array" ref="D61">INDEX($AF$3:$CM$62,MATCH($I$3,$AE$3:$AE$62,0),MATCH($B61&amp;D$16,$AF$2:$CM$2&amp;$AF$1:$CM$1,0))*VLOOKUP($C61,$C$17:$M$20,COUNTBLANK($D$15:D$15)+1,FALSE)</f>
        <v>480</v>
      </c>
      <c r="E61">
        <f t="array" ref="E61">INDEX($AF$3:$CM$62,MATCH($I$3,$AE$3:$AE$62,0),MATCH($B61&amp;E$16,$AF$2:$CM$2&amp;$AF$1:$CM$1,0))*VLOOKUP($C61,$C$17:$M$20,COUNTBLANK($D$15:E$15)+1,FALSE)</f>
        <v>24000</v>
      </c>
      <c r="F61">
        <f t="array" ref="F61">INDEX($AF$3:$CM$62,MATCH($I$3,$AE$3:$AE$62,0),MATCH($B61&amp;F$16,$AF$2:$CM$2&amp;$AF$1:$CM$1,0))*VLOOKUP($C61,$C$17:$M$20,COUNTBLANK($D$15:F$15)+1,FALSE)</f>
        <v>0</v>
      </c>
      <c r="G61">
        <f t="array" ref="G61">INDEX($AF$3:$CM$62,MATCH($I$3,$AE$3:$AE$62,0),MATCH($B61&amp;G$16,$AF$2:$CM$2&amp;$AF$1:$CM$1,0))*VLOOKUP($C61,$C$17:$M$20,COUNTBLANK($D$15:G$15)+1,FALSE)</f>
        <v>0</v>
      </c>
      <c r="H61">
        <f t="array" ref="H61">INDEX($AF$3:$CM$62,MATCH($I$3,$AE$3:$AE$62,0),MATCH($B61&amp;H$16,$AF$2:$CM$2&amp;$AF$1:$CM$1,0))*VLOOKUP($C61,$C$17:$M$20,COUNTBLANK($D$15:H$15)+1,FALSE)</f>
        <v>0.48000000000000015</v>
      </c>
      <c r="I61">
        <f t="array" ref="I61">INDEX($AF$3:$CM$62,MATCH($I$3,$AE$3:$AE$62,0),MATCH($B61&amp;I$16,$AF$2:$CM$2&amp;$AF$1:$CM$1,0))*VLOOKUP($C61,$C$17:$M$20,COUNTBLANK($D$15:I$15)+1,FALSE)</f>
        <v>0</v>
      </c>
      <c r="J61">
        <f t="array" ref="J61">INDEX($AF$3:$CM$62,MATCH($I$3,$AE$3:$AE$62,0),MATCH($B61&amp;J$16,$AF$2:$CM$2&amp;$AF$1:$CM$1,0))*VLOOKUP($C61,$C$17:$M$20,COUNTBLANK($D$15:J$15)+1,FALSE)</f>
        <v>0</v>
      </c>
      <c r="K61">
        <f t="array" ref="K61">INDEX($AF$3:$CM$62,MATCH($I$3,$AE$3:$AE$62,0),MATCH($B61&amp;K$16,$AF$2:$CM$2&amp;$AF$1:$CM$1,0))*VLOOKUP($C61,$C$17:$M$20,COUNTBLANK($D$15:K$15)+1,FALSE)</f>
        <v>0</v>
      </c>
      <c r="L61">
        <f t="array" ref="L61">INDEX($AF$3:$CM$62,MATCH($I$3,$AE$3:$AE$62,0),MATCH($B61&amp;L$16,$AF$2:$CM$2&amp;$AF$1:$CM$1,0))*VLOOKUP($C61,$C$17:$M$20,COUNTBLANK($D$15:L$15)+1,FALSE)</f>
        <v>0</v>
      </c>
      <c r="M61">
        <f t="array" ref="M61">INDEX($AF$3:$CM$62,MATCH($I$3,$AE$3:$AE$62,0),MATCH($B61&amp;M$16,$AF$2:$CM$2&amp;$AF$1:$CM$1,0))*VLOOKUP($C61,$C$17:$M$20,COUNTBLANK($D$15:M$15)+1,FALSE)</f>
        <v>0</v>
      </c>
      <c r="Q61" t="s">
        <v>415</v>
      </c>
      <c r="R61">
        <v>1</v>
      </c>
      <c r="S61" s="3">
        <v>59</v>
      </c>
      <c r="T61" s="3">
        <f t="array" ref="T61">INDEX($AF$3:$CM$62,MATCH($S61,$AE$3:$AE$62,0),MATCH(T$1&amp;$R61,$AF$1:$CM$1&amp;$AF$2:$CM$2,0))*VLOOKUP($Q61,$C$17:$M$20,COUNTBLANK($D$15:D$15)+1,FALSE)</f>
        <v>118</v>
      </c>
      <c r="U61" s="3">
        <f t="array" ref="U61">INDEX($AF$3:$CM$62,MATCH($S61,$AE$3:$AE$62,0),MATCH(U$1&amp;$R61,$AF$1:$CM$1&amp;$AF$2:$CM$2,0))*VLOOKUP($Q61,$C$17:$M$20,COUNTBLANK($D$15:E$15)+1,FALSE)</f>
        <v>5900</v>
      </c>
      <c r="V61" s="3">
        <f t="array" ref="V61">INDEX($AF$3:$CM$62,MATCH($S61,$AE$3:$AE$62,0),MATCH(V$1&amp;$R61,$AF$1:$CM$1&amp;$AF$2:$CM$2,0))*VLOOKUP($Q61,$C$17:$M$20,COUNTBLANK($D$15:F$15)+1,FALSE)</f>
        <v>0</v>
      </c>
      <c r="W61" s="3">
        <f t="array" ref="W61">INDEX($AF$3:$CM$62,MATCH($S61,$AE$3:$AE$62,0),MATCH(W$1&amp;$R61,$AF$1:$CM$1&amp;$AF$2:$CM$2,0))*VLOOKUP($Q61,$C$17:$M$20,COUNTBLANK($D$15:G$15)+1,FALSE)</f>
        <v>0</v>
      </c>
      <c r="X61" s="3">
        <f t="array" ref="X61">INDEX($AF$3:$CM$62,MATCH($S61,$AE$3:$AE$62,0),MATCH(X$1&amp;$R61,$AF$1:$CM$1&amp;$AF$2:$CM$2,0))*VLOOKUP($Q61,$C$17:$M$20,COUNTBLANK($D$15:H$15)+1,FALSE)</f>
        <v>0.1</v>
      </c>
      <c r="Y61" s="3">
        <f t="array" ref="Y61">INDEX($AF$3:$CM$62,MATCH($S61,$AE$3:$AE$62,0),MATCH(Y$1&amp;$R61,$AF$1:$CM$1&amp;$AF$2:$CM$2,0))*VLOOKUP($Q61,$C$17:$M$20,COUNTBLANK($D$15:I$15)+1,FALSE)</f>
        <v>0</v>
      </c>
      <c r="Z61" s="3">
        <f t="array" ref="Z61">INDEX($AF$3:$CM$62,MATCH($S61,$AE$3:$AE$62,0),MATCH(Z$1&amp;$R61,$AF$1:$CM$1&amp;$AF$2:$CM$2,0))*VLOOKUP($Q61,$C$17:$M$20,COUNTBLANK($D$15:J$15)+1,FALSE)</f>
        <v>0</v>
      </c>
      <c r="AA61" s="3">
        <f t="array" ref="AA61">INDEX($AF$3:$CM$62,MATCH($S61,$AE$3:$AE$62,0),MATCH(AA$1&amp;$R61,$AF$1:$CM$1&amp;$AF$2:$CM$2,0))*VLOOKUP($Q61,$C$17:$M$20,COUNTBLANK($D$15:K$15)+1,FALSE)</f>
        <v>0</v>
      </c>
      <c r="AB61" s="3">
        <f t="array" ref="AB61">INDEX($AF$3:$CM$62,MATCH($S61,$AE$3:$AE$62,0),MATCH(AB$1&amp;$R61,$AF$1:$CM$1&amp;$AF$2:$CM$2,0))*VLOOKUP($Q61,$C$17:$M$20,COUNTBLANK($D$15:L$15)+1,FALSE)</f>
        <v>0</v>
      </c>
      <c r="AC61" s="3">
        <f t="array" ref="AC61">INDEX($AF$3:$CM$62,MATCH($S61,$AE$3:$AE$62,0),MATCH(AC$1&amp;$R61,$AF$1:$CM$1&amp;$AF$2:$CM$2,0))*VLOOKUP($Q61,$C$17:$M$20,COUNTBLANK($D$15:M$15)+1,FALSE)</f>
        <v>0</v>
      </c>
      <c r="AE61" s="3">
        <v>59</v>
      </c>
      <c r="AF61" s="3">
        <f t="shared" si="89"/>
        <v>472</v>
      </c>
      <c r="AG61" s="3">
        <f t="shared" si="90"/>
        <v>11800</v>
      </c>
      <c r="AH61" s="3">
        <f t="shared" si="91"/>
        <v>236</v>
      </c>
      <c r="AI61" s="3">
        <f t="shared" si="92"/>
        <v>236</v>
      </c>
      <c r="AJ61" s="3">
        <f t="shared" si="93"/>
        <v>0.1</v>
      </c>
      <c r="AK61" s="3">
        <f t="shared" si="93"/>
        <v>0.1</v>
      </c>
      <c r="AL61" s="3">
        <f t="shared" si="93"/>
        <v>0.1</v>
      </c>
      <c r="AM61" s="3">
        <f t="shared" si="93"/>
        <v>0.1</v>
      </c>
      <c r="AN61" s="3">
        <f t="shared" si="68"/>
        <v>1.4999999999999999E-2</v>
      </c>
      <c r="AO61" s="3">
        <f t="shared" si="94"/>
        <v>0.02</v>
      </c>
      <c r="AP61" s="3">
        <f t="shared" si="69"/>
        <v>708</v>
      </c>
      <c r="AQ61" s="3">
        <f t="shared" si="70"/>
        <v>17700</v>
      </c>
      <c r="AR61" s="3">
        <f t="shared" si="71"/>
        <v>354</v>
      </c>
      <c r="AS61" s="3">
        <f t="shared" si="72"/>
        <v>354</v>
      </c>
      <c r="AT61" s="3">
        <f t="shared" si="95"/>
        <v>0.15000000000000002</v>
      </c>
      <c r="AU61" s="3">
        <f t="shared" si="96"/>
        <v>0.15000000000000002</v>
      </c>
      <c r="AV61" s="3">
        <f t="shared" si="97"/>
        <v>0.15000000000000002</v>
      </c>
      <c r="AW61" s="3">
        <f t="shared" si="98"/>
        <v>0.15000000000000002</v>
      </c>
      <c r="AX61" s="3">
        <f t="shared" si="99"/>
        <v>2.2499999999999999E-2</v>
      </c>
      <c r="AY61" s="3">
        <f t="shared" si="60"/>
        <v>0.03</v>
      </c>
      <c r="AZ61" s="3">
        <f t="shared" si="73"/>
        <v>944</v>
      </c>
      <c r="BA61" s="3">
        <f t="shared" si="74"/>
        <v>23600</v>
      </c>
      <c r="BB61" s="3">
        <f t="shared" si="75"/>
        <v>472</v>
      </c>
      <c r="BC61" s="3">
        <f t="shared" si="76"/>
        <v>472</v>
      </c>
      <c r="BD61" s="3">
        <f t="shared" si="100"/>
        <v>0.20000000000000004</v>
      </c>
      <c r="BE61" s="3">
        <f t="shared" si="101"/>
        <v>0.20000000000000004</v>
      </c>
      <c r="BF61" s="3">
        <f t="shared" si="102"/>
        <v>0.20000000000000004</v>
      </c>
      <c r="BG61" s="3">
        <f t="shared" si="103"/>
        <v>0.20000000000000004</v>
      </c>
      <c r="BH61" s="3">
        <f t="shared" si="104"/>
        <v>0.03</v>
      </c>
      <c r="BI61" s="3">
        <f t="shared" si="61"/>
        <v>0.04</v>
      </c>
      <c r="BJ61" s="3">
        <f t="shared" si="77"/>
        <v>1180</v>
      </c>
      <c r="BK61" s="3">
        <f t="shared" si="78"/>
        <v>29500</v>
      </c>
      <c r="BL61" s="3">
        <f t="shared" si="79"/>
        <v>590</v>
      </c>
      <c r="BM61" s="3">
        <f t="shared" si="80"/>
        <v>590</v>
      </c>
      <c r="BN61" s="3">
        <f t="shared" si="105"/>
        <v>0.25000000000000006</v>
      </c>
      <c r="BO61" s="3">
        <f t="shared" si="106"/>
        <v>0.25000000000000006</v>
      </c>
      <c r="BP61" s="3">
        <f t="shared" si="107"/>
        <v>0.25000000000000006</v>
      </c>
      <c r="BQ61" s="3">
        <f t="shared" si="108"/>
        <v>0.25000000000000006</v>
      </c>
      <c r="BR61" s="3">
        <f t="shared" si="109"/>
        <v>3.7499999999999999E-2</v>
      </c>
      <c r="BS61" s="3">
        <f t="shared" si="62"/>
        <v>0.05</v>
      </c>
      <c r="BT61" s="3">
        <f t="shared" si="81"/>
        <v>1888</v>
      </c>
      <c r="BU61" s="3">
        <f t="shared" si="82"/>
        <v>47200</v>
      </c>
      <c r="BV61" s="3">
        <f t="shared" si="83"/>
        <v>944</v>
      </c>
      <c r="BW61" s="3">
        <f t="shared" si="84"/>
        <v>944</v>
      </c>
      <c r="BX61" s="3">
        <f t="shared" si="110"/>
        <v>0.40000000000000008</v>
      </c>
      <c r="BY61" s="3">
        <f t="shared" si="111"/>
        <v>0.40000000000000008</v>
      </c>
      <c r="BZ61" s="3">
        <f t="shared" si="112"/>
        <v>0.40000000000000008</v>
      </c>
      <c r="CA61" s="3">
        <f t="shared" si="113"/>
        <v>0.40000000000000008</v>
      </c>
      <c r="CB61" s="3">
        <f t="shared" si="114"/>
        <v>0.06</v>
      </c>
      <c r="CC61" s="3">
        <f t="shared" si="63"/>
        <v>0.08</v>
      </c>
      <c r="CD61" s="3">
        <f t="shared" si="85"/>
        <v>2832</v>
      </c>
      <c r="CE61" s="3">
        <f t="shared" si="86"/>
        <v>70800</v>
      </c>
      <c r="CF61" s="3">
        <f t="shared" si="87"/>
        <v>1416</v>
      </c>
      <c r="CG61" s="3">
        <f t="shared" si="88"/>
        <v>1416</v>
      </c>
      <c r="CH61" s="3">
        <f t="shared" si="115"/>
        <v>0.60000000000000009</v>
      </c>
      <c r="CI61" s="3">
        <f t="shared" si="116"/>
        <v>0.60000000000000009</v>
      </c>
      <c r="CJ61" s="3">
        <f t="shared" si="117"/>
        <v>0.60000000000000009</v>
      </c>
      <c r="CK61" s="3">
        <f t="shared" si="118"/>
        <v>0.60000000000000009</v>
      </c>
      <c r="CL61" s="3">
        <f t="shared" si="119"/>
        <v>0.09</v>
      </c>
      <c r="CM61" s="3">
        <f t="shared" si="64"/>
        <v>0.12</v>
      </c>
    </row>
    <row r="62" spans="2:91" x14ac:dyDescent="0.2">
      <c r="B62">
        <f t="shared" si="121"/>
        <v>5</v>
      </c>
      <c r="C62" t="str">
        <f t="shared" si="120"/>
        <v>护甲</v>
      </c>
      <c r="D62">
        <f t="array" ref="D62">INDEX($AF$3:$CM$62,MATCH($I$3,$AE$3:$AE$62,0),MATCH($B62&amp;D$16,$AF$2:$CM$2&amp;$AF$1:$CM$1,0))*VLOOKUP($C62,$C$17:$M$20,COUNTBLANK($D$15:D$15)+1,FALSE)</f>
        <v>480</v>
      </c>
      <c r="E62">
        <f t="array" ref="E62">INDEX($AF$3:$CM$62,MATCH($I$3,$AE$3:$AE$62,0),MATCH($B62&amp;E$16,$AF$2:$CM$2&amp;$AF$1:$CM$1,0))*VLOOKUP($C62,$C$17:$M$20,COUNTBLANK($D$15:E$15)+1,FALSE)</f>
        <v>24000</v>
      </c>
      <c r="F62">
        <f t="array" ref="F62">INDEX($AF$3:$CM$62,MATCH($I$3,$AE$3:$AE$62,0),MATCH($B62&amp;F$16,$AF$2:$CM$2&amp;$AF$1:$CM$1,0))*VLOOKUP($C62,$C$17:$M$20,COUNTBLANK($D$15:F$15)+1,FALSE)</f>
        <v>0</v>
      </c>
      <c r="G62">
        <f t="array" ref="G62">INDEX($AF$3:$CM$62,MATCH($I$3,$AE$3:$AE$62,0),MATCH($B62&amp;G$16,$AF$2:$CM$2&amp;$AF$1:$CM$1,0))*VLOOKUP($C62,$C$17:$M$20,COUNTBLANK($D$15:G$15)+1,FALSE)</f>
        <v>0</v>
      </c>
      <c r="H62">
        <f t="array" ref="H62">INDEX($AF$3:$CM$62,MATCH($I$3,$AE$3:$AE$62,0),MATCH($B62&amp;H$16,$AF$2:$CM$2&amp;$AF$1:$CM$1,0))*VLOOKUP($C62,$C$17:$M$20,COUNTBLANK($D$15:H$15)+1,FALSE)</f>
        <v>0</v>
      </c>
      <c r="I62">
        <f t="array" ref="I62">INDEX($AF$3:$CM$62,MATCH($I$3,$AE$3:$AE$62,0),MATCH($B62&amp;I$16,$AF$2:$CM$2&amp;$AF$1:$CM$1,0))*VLOOKUP($C62,$C$17:$M$20,COUNTBLANK($D$15:I$15)+1,FALSE)</f>
        <v>0.48000000000000015</v>
      </c>
      <c r="J62">
        <f t="array" ref="J62">INDEX($AF$3:$CM$62,MATCH($I$3,$AE$3:$AE$62,0),MATCH($B62&amp;J$16,$AF$2:$CM$2&amp;$AF$1:$CM$1,0))*VLOOKUP($C62,$C$17:$M$20,COUNTBLANK($D$15:J$15)+1,FALSE)</f>
        <v>0</v>
      </c>
      <c r="K62">
        <f t="array" ref="K62">INDEX($AF$3:$CM$62,MATCH($I$3,$AE$3:$AE$62,0),MATCH($B62&amp;K$16,$AF$2:$CM$2&amp;$AF$1:$CM$1,0))*VLOOKUP($C62,$C$17:$M$20,COUNTBLANK($D$15:K$15)+1,FALSE)</f>
        <v>0</v>
      </c>
      <c r="L62">
        <f t="array" ref="L62">INDEX($AF$3:$CM$62,MATCH($I$3,$AE$3:$AE$62,0),MATCH($B62&amp;L$16,$AF$2:$CM$2&amp;$AF$1:$CM$1,0))*VLOOKUP($C62,$C$17:$M$20,COUNTBLANK($D$15:L$15)+1,FALSE)</f>
        <v>0</v>
      </c>
      <c r="M62">
        <f t="array" ref="M62">INDEX($AF$3:$CM$62,MATCH($I$3,$AE$3:$AE$62,0),MATCH($B62&amp;M$16,$AF$2:$CM$2&amp;$AF$1:$CM$1,0))*VLOOKUP($C62,$C$17:$M$20,COUNTBLANK($D$15:M$15)+1,FALSE)</f>
        <v>0</v>
      </c>
      <c r="Q62" t="s">
        <v>415</v>
      </c>
      <c r="R62">
        <v>1</v>
      </c>
      <c r="S62" s="37">
        <v>60</v>
      </c>
      <c r="T62" s="3">
        <f t="array" ref="T62">INDEX($AF$3:$CM$62,MATCH($S62,$AE$3:$AE$62,0),MATCH(T$1&amp;$R62,$AF$1:$CM$1&amp;$AF$2:$CM$2,0))*VLOOKUP($Q62,$C$17:$M$20,COUNTBLANK($D$15:D$15)+1,FALSE)</f>
        <v>120</v>
      </c>
      <c r="U62" s="3">
        <f t="array" ref="U62">INDEX($AF$3:$CM$62,MATCH($S62,$AE$3:$AE$62,0),MATCH(U$1&amp;$R62,$AF$1:$CM$1&amp;$AF$2:$CM$2,0))*VLOOKUP($Q62,$C$17:$M$20,COUNTBLANK($D$15:E$15)+1,FALSE)</f>
        <v>6000</v>
      </c>
      <c r="V62" s="3">
        <f t="array" ref="V62">INDEX($AF$3:$CM$62,MATCH($S62,$AE$3:$AE$62,0),MATCH(V$1&amp;$R62,$AF$1:$CM$1&amp;$AF$2:$CM$2,0))*VLOOKUP($Q62,$C$17:$M$20,COUNTBLANK($D$15:F$15)+1,FALSE)</f>
        <v>0</v>
      </c>
      <c r="W62" s="3">
        <f t="array" ref="W62">INDEX($AF$3:$CM$62,MATCH($S62,$AE$3:$AE$62,0),MATCH(W$1&amp;$R62,$AF$1:$CM$1&amp;$AF$2:$CM$2,0))*VLOOKUP($Q62,$C$17:$M$20,COUNTBLANK($D$15:G$15)+1,FALSE)</f>
        <v>0</v>
      </c>
      <c r="X62" s="3">
        <f t="array" ref="X62">INDEX($AF$3:$CM$62,MATCH($S62,$AE$3:$AE$62,0),MATCH(X$1&amp;$R62,$AF$1:$CM$1&amp;$AF$2:$CM$2,0))*VLOOKUP($Q62,$C$17:$M$20,COUNTBLANK($D$15:H$15)+1,FALSE)</f>
        <v>0.12000000000000002</v>
      </c>
      <c r="Y62" s="3">
        <f t="array" ref="Y62">INDEX($AF$3:$CM$62,MATCH($S62,$AE$3:$AE$62,0),MATCH(Y$1&amp;$R62,$AF$1:$CM$1&amp;$AF$2:$CM$2,0))*VLOOKUP($Q62,$C$17:$M$20,COUNTBLANK($D$15:I$15)+1,FALSE)</f>
        <v>0</v>
      </c>
      <c r="Z62" s="3">
        <f t="array" ref="Z62">INDEX($AF$3:$CM$62,MATCH($S62,$AE$3:$AE$62,0),MATCH(Z$1&amp;$R62,$AF$1:$CM$1&amp;$AF$2:$CM$2,0))*VLOOKUP($Q62,$C$17:$M$20,COUNTBLANK($D$15:J$15)+1,FALSE)</f>
        <v>0</v>
      </c>
      <c r="AA62" s="3">
        <f t="array" ref="AA62">INDEX($AF$3:$CM$62,MATCH($S62,$AE$3:$AE$62,0),MATCH(AA$1&amp;$R62,$AF$1:$CM$1&amp;$AF$2:$CM$2,0))*VLOOKUP($Q62,$C$17:$M$20,COUNTBLANK($D$15:K$15)+1,FALSE)</f>
        <v>0</v>
      </c>
      <c r="AB62" s="3">
        <f t="array" ref="AB62">INDEX($AF$3:$CM$62,MATCH($S62,$AE$3:$AE$62,0),MATCH(AB$1&amp;$R62,$AF$1:$CM$1&amp;$AF$2:$CM$2,0))*VLOOKUP($Q62,$C$17:$M$20,COUNTBLANK($D$15:L$15)+1,FALSE)</f>
        <v>0</v>
      </c>
      <c r="AC62" s="3">
        <f t="array" ref="AC62">INDEX($AF$3:$CM$62,MATCH($S62,$AE$3:$AE$62,0),MATCH(AC$1&amp;$R62,$AF$1:$CM$1&amp;$AF$2:$CM$2,0))*VLOOKUP($Q62,$C$17:$M$20,COUNTBLANK($D$15:M$15)+1,FALSE)</f>
        <v>0</v>
      </c>
      <c r="AE62" s="37">
        <v>60</v>
      </c>
      <c r="AF62" s="3">
        <f t="shared" si="89"/>
        <v>480</v>
      </c>
      <c r="AG62" s="3">
        <f t="shared" si="90"/>
        <v>12000</v>
      </c>
      <c r="AH62" s="3">
        <f t="shared" si="91"/>
        <v>240</v>
      </c>
      <c r="AI62" s="3">
        <f t="shared" si="92"/>
        <v>240</v>
      </c>
      <c r="AJ62" s="3">
        <f>AJ52*INT($AE62/10)/INT($AE52/10)</f>
        <v>0.12000000000000002</v>
      </c>
      <c r="AK62" s="3">
        <f>AK52*INT($AE62/10)/INT($AE52/10)</f>
        <v>0.12000000000000002</v>
      </c>
      <c r="AL62" s="3">
        <f>AL52*INT($AE62/10)/INT($AE52/10)</f>
        <v>0.12000000000000002</v>
      </c>
      <c r="AM62" s="3">
        <f>AM52*INT($AE62/10)/INT($AE52/10)</f>
        <v>0.12000000000000002</v>
      </c>
      <c r="AN62" s="3">
        <f t="shared" si="68"/>
        <v>1.4999999999999999E-2</v>
      </c>
      <c r="AO62" s="3">
        <f t="shared" si="94"/>
        <v>0.03</v>
      </c>
      <c r="AP62" s="3">
        <f t="shared" si="69"/>
        <v>720</v>
      </c>
      <c r="AQ62" s="3">
        <f t="shared" si="70"/>
        <v>18000</v>
      </c>
      <c r="AR62" s="3">
        <f t="shared" si="71"/>
        <v>360</v>
      </c>
      <c r="AS62" s="3">
        <f t="shared" si="72"/>
        <v>360</v>
      </c>
      <c r="AT62" s="3">
        <f t="shared" si="95"/>
        <v>0.18000000000000005</v>
      </c>
      <c r="AU62" s="3">
        <f t="shared" si="96"/>
        <v>0.18000000000000005</v>
      </c>
      <c r="AV62" s="3">
        <f t="shared" si="97"/>
        <v>0.18000000000000005</v>
      </c>
      <c r="AW62" s="3">
        <f t="shared" si="98"/>
        <v>0.18000000000000005</v>
      </c>
      <c r="AX62" s="3">
        <f t="shared" si="99"/>
        <v>2.2499999999999999E-2</v>
      </c>
      <c r="AY62" s="3">
        <f t="shared" si="60"/>
        <v>4.4999999999999998E-2</v>
      </c>
      <c r="AZ62" s="3">
        <f t="shared" si="73"/>
        <v>960</v>
      </c>
      <c r="BA62" s="3">
        <f t="shared" si="74"/>
        <v>24000</v>
      </c>
      <c r="BB62" s="3">
        <f t="shared" si="75"/>
        <v>480</v>
      </c>
      <c r="BC62" s="3">
        <f t="shared" si="76"/>
        <v>480</v>
      </c>
      <c r="BD62" s="3">
        <f t="shared" si="100"/>
        <v>0.24000000000000007</v>
      </c>
      <c r="BE62" s="3">
        <f t="shared" si="101"/>
        <v>0.24000000000000007</v>
      </c>
      <c r="BF62" s="3">
        <f t="shared" si="102"/>
        <v>0.24000000000000007</v>
      </c>
      <c r="BG62" s="3">
        <f t="shared" si="103"/>
        <v>0.24000000000000007</v>
      </c>
      <c r="BH62" s="3">
        <f t="shared" si="104"/>
        <v>0.03</v>
      </c>
      <c r="BI62" s="3">
        <f t="shared" si="61"/>
        <v>0.06</v>
      </c>
      <c r="BJ62" s="3">
        <f t="shared" si="77"/>
        <v>1200</v>
      </c>
      <c r="BK62" s="3">
        <f t="shared" si="78"/>
        <v>30000</v>
      </c>
      <c r="BL62" s="3">
        <f t="shared" si="79"/>
        <v>600</v>
      </c>
      <c r="BM62" s="3">
        <f t="shared" si="80"/>
        <v>600</v>
      </c>
      <c r="BN62" s="3">
        <f t="shared" si="105"/>
        <v>0.3000000000000001</v>
      </c>
      <c r="BO62" s="3">
        <f t="shared" si="106"/>
        <v>0.3000000000000001</v>
      </c>
      <c r="BP62" s="3">
        <f t="shared" si="107"/>
        <v>0.3000000000000001</v>
      </c>
      <c r="BQ62" s="3">
        <f t="shared" si="108"/>
        <v>0.3000000000000001</v>
      </c>
      <c r="BR62" s="3">
        <f t="shared" si="109"/>
        <v>3.7499999999999999E-2</v>
      </c>
      <c r="BS62" s="3">
        <f t="shared" si="62"/>
        <v>7.4999999999999997E-2</v>
      </c>
      <c r="BT62" s="3">
        <f t="shared" si="81"/>
        <v>1920</v>
      </c>
      <c r="BU62" s="3">
        <f t="shared" si="82"/>
        <v>48000</v>
      </c>
      <c r="BV62" s="3">
        <f t="shared" si="83"/>
        <v>960</v>
      </c>
      <c r="BW62" s="3">
        <f t="shared" si="84"/>
        <v>960</v>
      </c>
      <c r="BX62" s="3">
        <f t="shared" si="110"/>
        <v>0.48000000000000015</v>
      </c>
      <c r="BY62" s="3">
        <f t="shared" si="111"/>
        <v>0.48000000000000015</v>
      </c>
      <c r="BZ62" s="3">
        <f t="shared" si="112"/>
        <v>0.48000000000000015</v>
      </c>
      <c r="CA62" s="3">
        <f t="shared" si="113"/>
        <v>0.48000000000000015</v>
      </c>
      <c r="CB62" s="3">
        <f t="shared" si="114"/>
        <v>0.06</v>
      </c>
      <c r="CC62" s="3">
        <f t="shared" si="63"/>
        <v>0.12</v>
      </c>
      <c r="CD62" s="3">
        <f t="shared" si="85"/>
        <v>2880</v>
      </c>
      <c r="CE62" s="3">
        <f t="shared" si="86"/>
        <v>72000</v>
      </c>
      <c r="CF62" s="3">
        <f t="shared" si="87"/>
        <v>1440</v>
      </c>
      <c r="CG62" s="3">
        <f t="shared" si="88"/>
        <v>1440</v>
      </c>
      <c r="CH62" s="3">
        <f t="shared" si="115"/>
        <v>0.7200000000000002</v>
      </c>
      <c r="CI62" s="3">
        <f t="shared" si="116"/>
        <v>0.7200000000000002</v>
      </c>
      <c r="CJ62" s="3">
        <f t="shared" si="117"/>
        <v>0.7200000000000002</v>
      </c>
      <c r="CK62" s="3">
        <f t="shared" si="118"/>
        <v>0.7200000000000002</v>
      </c>
      <c r="CL62" s="3">
        <f t="shared" si="119"/>
        <v>0.09</v>
      </c>
      <c r="CM62" s="3">
        <f t="shared" si="64"/>
        <v>0.18</v>
      </c>
    </row>
    <row r="63" spans="2:91" x14ac:dyDescent="0.2">
      <c r="B63">
        <f t="shared" si="121"/>
        <v>5</v>
      </c>
      <c r="C63" t="str">
        <f t="shared" si="120"/>
        <v>手臂</v>
      </c>
      <c r="D63">
        <f t="array" ref="D63">INDEX($AF$3:$CM$62,MATCH($I$3,$AE$3:$AE$62,0),MATCH($B63&amp;D$16,$AF$2:$CM$2&amp;$AF$1:$CM$1,0))*VLOOKUP($C63,$C$17:$M$20,COUNTBLANK($D$15:D$15)+1,FALSE)</f>
        <v>480</v>
      </c>
      <c r="E63">
        <f t="array" ref="E63">INDEX($AF$3:$CM$62,MATCH($I$3,$AE$3:$AE$62,0),MATCH($B63&amp;E$16,$AF$2:$CM$2&amp;$AF$1:$CM$1,0))*VLOOKUP($C63,$C$17:$M$20,COUNTBLANK($D$15:E$15)+1,FALSE)</f>
        <v>0</v>
      </c>
      <c r="F63">
        <f t="array" ref="F63">INDEX($AF$3:$CM$62,MATCH($I$3,$AE$3:$AE$62,0),MATCH($B63&amp;F$16,$AF$2:$CM$2&amp;$AF$1:$CM$1,0))*VLOOKUP($C63,$C$17:$M$20,COUNTBLANK($D$15:F$15)+1,FALSE)</f>
        <v>960</v>
      </c>
      <c r="G63">
        <f t="array" ref="G63">INDEX($AF$3:$CM$62,MATCH($I$3,$AE$3:$AE$62,0),MATCH($B63&amp;G$16,$AF$2:$CM$2&amp;$AF$1:$CM$1,0))*VLOOKUP($C63,$C$17:$M$20,COUNTBLANK($D$15:G$15)+1,FALSE)</f>
        <v>0</v>
      </c>
      <c r="H63">
        <f t="array" ref="H63">INDEX($AF$3:$CM$62,MATCH($I$3,$AE$3:$AE$62,0),MATCH($B63&amp;H$16,$AF$2:$CM$2&amp;$AF$1:$CM$1,0))*VLOOKUP($C63,$C$17:$M$20,COUNTBLANK($D$15:H$15)+1,FALSE)</f>
        <v>0</v>
      </c>
      <c r="I63">
        <f t="array" ref="I63">INDEX($AF$3:$CM$62,MATCH($I$3,$AE$3:$AE$62,0),MATCH($B63&amp;I$16,$AF$2:$CM$2&amp;$AF$1:$CM$1,0))*VLOOKUP($C63,$C$17:$M$20,COUNTBLANK($D$15:I$15)+1,FALSE)</f>
        <v>0</v>
      </c>
      <c r="J63">
        <f t="array" ref="J63">INDEX($AF$3:$CM$62,MATCH($I$3,$AE$3:$AE$62,0),MATCH($B63&amp;J$16,$AF$2:$CM$2&amp;$AF$1:$CM$1,0))*VLOOKUP($C63,$C$17:$M$20,COUNTBLANK($D$15:J$15)+1,FALSE)</f>
        <v>0.48000000000000015</v>
      </c>
      <c r="K63">
        <f t="array" ref="K63">INDEX($AF$3:$CM$62,MATCH($I$3,$AE$3:$AE$62,0),MATCH($B63&amp;K$16,$AF$2:$CM$2&amp;$AF$1:$CM$1,0))*VLOOKUP($C63,$C$17:$M$20,COUNTBLANK($D$15:K$15)+1,FALSE)</f>
        <v>0.48000000000000015</v>
      </c>
      <c r="L63">
        <f t="array" ref="L63">INDEX($AF$3:$CM$62,MATCH($I$3,$AE$3:$AE$62,0),MATCH($B63&amp;L$16,$AF$2:$CM$2&amp;$AF$1:$CM$1,0))*VLOOKUP($C63,$C$17:$M$20,COUNTBLANK($D$15:L$15)+1,FALSE)</f>
        <v>0</v>
      </c>
      <c r="M63">
        <f t="array" ref="M63">INDEX($AF$3:$CM$62,MATCH($I$3,$AE$3:$AE$62,0),MATCH($B63&amp;M$16,$AF$2:$CM$2&amp;$AF$1:$CM$1,0))*VLOOKUP($C63,$C$17:$M$20,COUNTBLANK($D$15:M$15)+1,FALSE)</f>
        <v>0</v>
      </c>
      <c r="Q63" t="str">
        <f>Q3</f>
        <v>头饰</v>
      </c>
      <c r="R63">
        <f>R3+1</f>
        <v>2</v>
      </c>
      <c r="S63">
        <f>S3</f>
        <v>1</v>
      </c>
      <c r="T63" s="3">
        <f t="array" ref="T63">INDEX($AF$3:$CM$62,MATCH($S63,$AE$3:$AE$62,0),MATCH(T$1&amp;$R63,$AF$1:$CM$1&amp;$AF$2:$CM$2,0))*VLOOKUP($Q63,$C$17:$M$20,COUNTBLANK($D$15:D$15)+1,FALSE)</f>
        <v>3</v>
      </c>
      <c r="U63" s="3">
        <f t="array" ref="U63">INDEX($AF$3:$CM$62,MATCH($S63,$AE$3:$AE$62,0),MATCH(U$1&amp;$R63,$AF$1:$CM$1&amp;$AF$2:$CM$2,0))*VLOOKUP($Q63,$C$17:$M$20,COUNTBLANK($D$15:E$15)+1,FALSE)</f>
        <v>150</v>
      </c>
      <c r="V63" s="3">
        <f t="array" ref="V63">INDEX($AF$3:$CM$62,MATCH($S63,$AE$3:$AE$62,0),MATCH(V$1&amp;$R63,$AF$1:$CM$1&amp;$AF$2:$CM$2,0))*VLOOKUP($Q63,$C$17:$M$20,COUNTBLANK($D$15:F$15)+1,FALSE)</f>
        <v>0</v>
      </c>
      <c r="W63" s="3">
        <f t="array" ref="W63">INDEX($AF$3:$CM$62,MATCH($S63,$AE$3:$AE$62,0),MATCH(W$1&amp;$R63,$AF$1:$CM$1&amp;$AF$2:$CM$2,0))*VLOOKUP($Q63,$C$17:$M$20,COUNTBLANK($D$15:G$15)+1,FALSE)</f>
        <v>0</v>
      </c>
      <c r="X63" s="3">
        <f t="array" ref="X63">INDEX($AF$3:$CM$62,MATCH($S63,$AE$3:$AE$62,0),MATCH(X$1&amp;$R63,$AF$1:$CM$1&amp;$AF$2:$CM$2,0))*VLOOKUP($Q63,$C$17:$M$20,COUNTBLANK($D$15:H$15)+1,FALSE)</f>
        <v>0</v>
      </c>
      <c r="Y63" s="3">
        <f t="array" ref="Y63">INDEX($AF$3:$CM$62,MATCH($S63,$AE$3:$AE$62,0),MATCH(Y$1&amp;$R63,$AF$1:$CM$1&amp;$AF$2:$CM$2,0))*VLOOKUP($Q63,$C$17:$M$20,COUNTBLANK($D$15:I$15)+1,FALSE)</f>
        <v>0</v>
      </c>
      <c r="Z63" s="3">
        <f t="array" ref="Z63">INDEX($AF$3:$CM$62,MATCH($S63,$AE$3:$AE$62,0),MATCH(Z$1&amp;$R63,$AF$1:$CM$1&amp;$AF$2:$CM$2,0))*VLOOKUP($Q63,$C$17:$M$20,COUNTBLANK($D$15:J$15)+1,FALSE)</f>
        <v>0</v>
      </c>
      <c r="AA63" s="3">
        <f t="array" ref="AA63">INDEX($AF$3:$CM$62,MATCH($S63,$AE$3:$AE$62,0),MATCH(AA$1&amp;$R63,$AF$1:$CM$1&amp;$AF$2:$CM$2,0))*VLOOKUP($Q63,$C$17:$M$20,COUNTBLANK($D$15:K$15)+1,FALSE)</f>
        <v>0</v>
      </c>
      <c r="AB63" s="3">
        <f t="array" ref="AB63">INDEX($AF$3:$CM$62,MATCH($S63,$AE$3:$AE$62,0),MATCH(AB$1&amp;$R63,$AF$1:$CM$1&amp;$AF$2:$CM$2,0))*VLOOKUP($Q63,$C$17:$M$20,COUNTBLANK($D$15:L$15)+1,FALSE)</f>
        <v>0</v>
      </c>
      <c r="AC63" s="3">
        <f t="array" ref="AC63">INDEX($AF$3:$CM$62,MATCH($S63,$AE$3:$AE$62,0),MATCH(AC$1&amp;$R63,$AF$1:$CM$1&amp;$AF$2:$CM$2,0))*VLOOKUP($Q63,$C$17:$M$20,COUNTBLANK($D$15:M$15)+1,FALSE)</f>
        <v>0</v>
      </c>
    </row>
    <row r="64" spans="2:91" x14ac:dyDescent="0.2">
      <c r="B64">
        <f t="shared" si="121"/>
        <v>5</v>
      </c>
      <c r="C64" t="str">
        <f t="shared" si="120"/>
        <v>鞋子</v>
      </c>
      <c r="D64">
        <f t="array" ref="D64">INDEX($AF$3:$CM$62,MATCH($I$3,$AE$3:$AE$62,0),MATCH($B64&amp;D$16,$AF$2:$CM$2&amp;$AF$1:$CM$1,0))*VLOOKUP($C64,$C$17:$M$20,COUNTBLANK($D$15:D$15)+1,FALSE)</f>
        <v>480</v>
      </c>
      <c r="E64">
        <f t="array" ref="E64">INDEX($AF$3:$CM$62,MATCH($I$3,$AE$3:$AE$62,0),MATCH($B64&amp;E$16,$AF$2:$CM$2&amp;$AF$1:$CM$1,0))*VLOOKUP($C64,$C$17:$M$20,COUNTBLANK($D$15:E$15)+1,FALSE)</f>
        <v>0</v>
      </c>
      <c r="F64">
        <f t="array" ref="F64">INDEX($AF$3:$CM$62,MATCH($I$3,$AE$3:$AE$62,0),MATCH($B64&amp;F$16,$AF$2:$CM$2&amp;$AF$1:$CM$1,0))*VLOOKUP($C64,$C$17:$M$20,COUNTBLANK($D$15:F$15)+1,FALSE)</f>
        <v>0</v>
      </c>
      <c r="G64">
        <f t="array" ref="G64">INDEX($AF$3:$CM$62,MATCH($I$3,$AE$3:$AE$62,0),MATCH($B64&amp;G$16,$AF$2:$CM$2&amp;$AF$1:$CM$1,0))*VLOOKUP($C64,$C$17:$M$20,COUNTBLANK($D$15:G$15)+1,FALSE)</f>
        <v>960</v>
      </c>
      <c r="H64">
        <f t="array" ref="H64">INDEX($AF$3:$CM$62,MATCH($I$3,$AE$3:$AE$62,0),MATCH($B64&amp;H$16,$AF$2:$CM$2&amp;$AF$1:$CM$1,0))*VLOOKUP($C64,$C$17:$M$20,COUNTBLANK($D$15:H$15)+1,FALSE)</f>
        <v>0</v>
      </c>
      <c r="I64">
        <f t="array" ref="I64">INDEX($AF$3:$CM$62,MATCH($I$3,$AE$3:$AE$62,0),MATCH($B64&amp;I$16,$AF$2:$CM$2&amp;$AF$1:$CM$1,0))*VLOOKUP($C64,$C$17:$M$20,COUNTBLANK($D$15:I$15)+1,FALSE)</f>
        <v>0</v>
      </c>
      <c r="J64">
        <f t="array" ref="J64">INDEX($AF$3:$CM$62,MATCH($I$3,$AE$3:$AE$62,0),MATCH($B64&amp;J$16,$AF$2:$CM$2&amp;$AF$1:$CM$1,0))*VLOOKUP($C64,$C$17:$M$20,COUNTBLANK($D$15:J$15)+1,FALSE)</f>
        <v>0</v>
      </c>
      <c r="K64">
        <f t="array" ref="K64">INDEX($AF$3:$CM$62,MATCH($I$3,$AE$3:$AE$62,0),MATCH($B64&amp;K$16,$AF$2:$CM$2&amp;$AF$1:$CM$1,0))*VLOOKUP($C64,$C$17:$M$20,COUNTBLANK($D$15:K$15)+1,FALSE)</f>
        <v>0</v>
      </c>
      <c r="L64">
        <f t="array" ref="L64">INDEX($AF$3:$CM$62,MATCH($I$3,$AE$3:$AE$62,0),MATCH($B64&amp;L$16,$AF$2:$CM$2&amp;$AF$1:$CM$1,0))*VLOOKUP($C64,$C$17:$M$20,COUNTBLANK($D$15:L$15)+1,FALSE)</f>
        <v>0.06</v>
      </c>
      <c r="M64">
        <f t="array" ref="M64">INDEX($AF$3:$CM$62,MATCH($I$3,$AE$3:$AE$62,0),MATCH($B64&amp;M$16,$AF$2:$CM$2&amp;$AF$1:$CM$1,0))*VLOOKUP($C64,$C$17:$M$20,COUNTBLANK($D$15:M$15)+1,FALSE)</f>
        <v>0.12</v>
      </c>
      <c r="Q64" t="str">
        <f t="shared" ref="Q64:Q127" si="122">Q4</f>
        <v>头饰</v>
      </c>
      <c r="R64">
        <f t="shared" ref="R64:R127" si="123">R4+1</f>
        <v>2</v>
      </c>
      <c r="S64">
        <f t="shared" ref="S64:S127" si="124">S4</f>
        <v>2</v>
      </c>
      <c r="T64" s="3">
        <f t="array" ref="T64">INDEX($AF$3:$CM$62,MATCH($S64,$AE$3:$AE$62,0),MATCH(T$1&amp;$R64,$AF$1:$CM$1&amp;$AF$2:$CM$2,0))*VLOOKUP($Q64,$C$17:$M$20,COUNTBLANK($D$15:D$15)+1,FALSE)</f>
        <v>6</v>
      </c>
      <c r="U64" s="3">
        <f t="array" ref="U64">INDEX($AF$3:$CM$62,MATCH($S64,$AE$3:$AE$62,0),MATCH(U$1&amp;$R64,$AF$1:$CM$1&amp;$AF$2:$CM$2,0))*VLOOKUP($Q64,$C$17:$M$20,COUNTBLANK($D$15:E$15)+1,FALSE)</f>
        <v>300</v>
      </c>
      <c r="V64" s="3">
        <f t="array" ref="V64">INDEX($AF$3:$CM$62,MATCH($S64,$AE$3:$AE$62,0),MATCH(V$1&amp;$R64,$AF$1:$CM$1&amp;$AF$2:$CM$2,0))*VLOOKUP($Q64,$C$17:$M$20,COUNTBLANK($D$15:F$15)+1,FALSE)</f>
        <v>0</v>
      </c>
      <c r="W64" s="3">
        <f t="array" ref="W64">INDEX($AF$3:$CM$62,MATCH($S64,$AE$3:$AE$62,0),MATCH(W$1&amp;$R64,$AF$1:$CM$1&amp;$AF$2:$CM$2,0))*VLOOKUP($Q64,$C$17:$M$20,COUNTBLANK($D$15:G$15)+1,FALSE)</f>
        <v>0</v>
      </c>
      <c r="X64" s="3">
        <f t="array" ref="X64">INDEX($AF$3:$CM$62,MATCH($S64,$AE$3:$AE$62,0),MATCH(X$1&amp;$R64,$AF$1:$CM$1&amp;$AF$2:$CM$2,0))*VLOOKUP($Q64,$C$17:$M$20,COUNTBLANK($D$15:H$15)+1,FALSE)</f>
        <v>0</v>
      </c>
      <c r="Y64" s="3">
        <f t="array" ref="Y64">INDEX($AF$3:$CM$62,MATCH($S64,$AE$3:$AE$62,0),MATCH(Y$1&amp;$R64,$AF$1:$CM$1&amp;$AF$2:$CM$2,0))*VLOOKUP($Q64,$C$17:$M$20,COUNTBLANK($D$15:I$15)+1,FALSE)</f>
        <v>0</v>
      </c>
      <c r="Z64" s="3">
        <f t="array" ref="Z64">INDEX($AF$3:$CM$62,MATCH($S64,$AE$3:$AE$62,0),MATCH(Z$1&amp;$R64,$AF$1:$CM$1&amp;$AF$2:$CM$2,0))*VLOOKUP($Q64,$C$17:$M$20,COUNTBLANK($D$15:J$15)+1,FALSE)</f>
        <v>0</v>
      </c>
      <c r="AA64" s="3">
        <f t="array" ref="AA64">INDEX($AF$3:$CM$62,MATCH($S64,$AE$3:$AE$62,0),MATCH(AA$1&amp;$R64,$AF$1:$CM$1&amp;$AF$2:$CM$2,0))*VLOOKUP($Q64,$C$17:$M$20,COUNTBLANK($D$15:K$15)+1,FALSE)</f>
        <v>0</v>
      </c>
      <c r="AB64" s="3">
        <f t="array" ref="AB64">INDEX($AF$3:$CM$62,MATCH($S64,$AE$3:$AE$62,0),MATCH(AB$1&amp;$R64,$AF$1:$CM$1&amp;$AF$2:$CM$2,0))*VLOOKUP($Q64,$C$17:$M$20,COUNTBLANK($D$15:L$15)+1,FALSE)</f>
        <v>0</v>
      </c>
      <c r="AC64" s="3">
        <f t="array" ref="AC64">INDEX($AF$3:$CM$62,MATCH($S64,$AE$3:$AE$62,0),MATCH(AC$1&amp;$R64,$AF$1:$CM$1&amp;$AF$2:$CM$2,0))*VLOOKUP($Q64,$C$17:$M$20,COUNTBLANK($D$15:M$15)+1,FALSE)</f>
        <v>0</v>
      </c>
    </row>
    <row r="65" spans="2:29" x14ac:dyDescent="0.2">
      <c r="B65">
        <f t="shared" si="121"/>
        <v>6</v>
      </c>
      <c r="C65" t="str">
        <f t="shared" si="120"/>
        <v>头饰</v>
      </c>
      <c r="D65">
        <f t="array" ref="D65">INDEX($AF$3:$CM$62,MATCH($I$3,$AE$3:$AE$62,0),MATCH($B65&amp;D$16,$AF$2:$CM$2&amp;$AF$1:$CM$1,0))*VLOOKUP($C65,$C$17:$M$20,COUNTBLANK($D$15:D$15)+1,FALSE)</f>
        <v>720</v>
      </c>
      <c r="E65">
        <f t="array" ref="E65">INDEX($AF$3:$CM$62,MATCH($I$3,$AE$3:$AE$62,0),MATCH($B65&amp;E$16,$AF$2:$CM$2&amp;$AF$1:$CM$1,0))*VLOOKUP($C65,$C$17:$M$20,COUNTBLANK($D$15:E$15)+1,FALSE)</f>
        <v>36000</v>
      </c>
      <c r="F65">
        <f t="array" ref="F65">INDEX($AF$3:$CM$62,MATCH($I$3,$AE$3:$AE$62,0),MATCH($B65&amp;F$16,$AF$2:$CM$2&amp;$AF$1:$CM$1,0))*VLOOKUP($C65,$C$17:$M$20,COUNTBLANK($D$15:F$15)+1,FALSE)</f>
        <v>0</v>
      </c>
      <c r="G65">
        <f t="array" ref="G65">INDEX($AF$3:$CM$62,MATCH($I$3,$AE$3:$AE$62,0),MATCH($B65&amp;G$16,$AF$2:$CM$2&amp;$AF$1:$CM$1,0))*VLOOKUP($C65,$C$17:$M$20,COUNTBLANK($D$15:G$15)+1,FALSE)</f>
        <v>0</v>
      </c>
      <c r="H65">
        <f t="array" ref="H65">INDEX($AF$3:$CM$62,MATCH($I$3,$AE$3:$AE$62,0),MATCH($B65&amp;H$16,$AF$2:$CM$2&amp;$AF$1:$CM$1,0))*VLOOKUP($C65,$C$17:$M$20,COUNTBLANK($D$15:H$15)+1,FALSE)</f>
        <v>0.7200000000000002</v>
      </c>
      <c r="I65">
        <f t="array" ref="I65">INDEX($AF$3:$CM$62,MATCH($I$3,$AE$3:$AE$62,0),MATCH($B65&amp;I$16,$AF$2:$CM$2&amp;$AF$1:$CM$1,0))*VLOOKUP($C65,$C$17:$M$20,COUNTBLANK($D$15:I$15)+1,FALSE)</f>
        <v>0</v>
      </c>
      <c r="J65">
        <f t="array" ref="J65">INDEX($AF$3:$CM$62,MATCH($I$3,$AE$3:$AE$62,0),MATCH($B65&amp;J$16,$AF$2:$CM$2&amp;$AF$1:$CM$1,0))*VLOOKUP($C65,$C$17:$M$20,COUNTBLANK($D$15:J$15)+1,FALSE)</f>
        <v>0</v>
      </c>
      <c r="K65">
        <f t="array" ref="K65">INDEX($AF$3:$CM$62,MATCH($I$3,$AE$3:$AE$62,0),MATCH($B65&amp;K$16,$AF$2:$CM$2&amp;$AF$1:$CM$1,0))*VLOOKUP($C65,$C$17:$M$20,COUNTBLANK($D$15:K$15)+1,FALSE)</f>
        <v>0</v>
      </c>
      <c r="L65">
        <f t="array" ref="L65">INDEX($AF$3:$CM$62,MATCH($I$3,$AE$3:$AE$62,0),MATCH($B65&amp;L$16,$AF$2:$CM$2&amp;$AF$1:$CM$1,0))*VLOOKUP($C65,$C$17:$M$20,COUNTBLANK($D$15:L$15)+1,FALSE)</f>
        <v>0</v>
      </c>
      <c r="M65">
        <f t="array" ref="M65">INDEX($AF$3:$CM$62,MATCH($I$3,$AE$3:$AE$62,0),MATCH($B65&amp;M$16,$AF$2:$CM$2&amp;$AF$1:$CM$1,0))*VLOOKUP($C65,$C$17:$M$20,COUNTBLANK($D$15:M$15)+1,FALSE)</f>
        <v>0</v>
      </c>
      <c r="Q65" t="str">
        <f t="shared" si="122"/>
        <v>头饰</v>
      </c>
      <c r="R65">
        <f t="shared" si="123"/>
        <v>2</v>
      </c>
      <c r="S65">
        <f t="shared" si="124"/>
        <v>3</v>
      </c>
      <c r="T65" s="3">
        <f t="array" ref="T65">INDEX($AF$3:$CM$62,MATCH($S65,$AE$3:$AE$62,0),MATCH(T$1&amp;$R65,$AF$1:$CM$1&amp;$AF$2:$CM$2,0))*VLOOKUP($Q65,$C$17:$M$20,COUNTBLANK($D$15:D$15)+1,FALSE)</f>
        <v>9</v>
      </c>
      <c r="U65" s="3">
        <f t="array" ref="U65">INDEX($AF$3:$CM$62,MATCH($S65,$AE$3:$AE$62,0),MATCH(U$1&amp;$R65,$AF$1:$CM$1&amp;$AF$2:$CM$2,0))*VLOOKUP($Q65,$C$17:$M$20,COUNTBLANK($D$15:E$15)+1,FALSE)</f>
        <v>450</v>
      </c>
      <c r="V65" s="3">
        <f t="array" ref="V65">INDEX($AF$3:$CM$62,MATCH($S65,$AE$3:$AE$62,0),MATCH(V$1&amp;$R65,$AF$1:$CM$1&amp;$AF$2:$CM$2,0))*VLOOKUP($Q65,$C$17:$M$20,COUNTBLANK($D$15:F$15)+1,FALSE)</f>
        <v>0</v>
      </c>
      <c r="W65" s="3">
        <f t="array" ref="W65">INDEX($AF$3:$CM$62,MATCH($S65,$AE$3:$AE$62,0),MATCH(W$1&amp;$R65,$AF$1:$CM$1&amp;$AF$2:$CM$2,0))*VLOOKUP($Q65,$C$17:$M$20,COUNTBLANK($D$15:G$15)+1,FALSE)</f>
        <v>0</v>
      </c>
      <c r="X65" s="3">
        <f t="array" ref="X65">INDEX($AF$3:$CM$62,MATCH($S65,$AE$3:$AE$62,0),MATCH(X$1&amp;$R65,$AF$1:$CM$1&amp;$AF$2:$CM$2,0))*VLOOKUP($Q65,$C$17:$M$20,COUNTBLANK($D$15:H$15)+1,FALSE)</f>
        <v>0</v>
      </c>
      <c r="Y65" s="3">
        <f t="array" ref="Y65">INDEX($AF$3:$CM$62,MATCH($S65,$AE$3:$AE$62,0),MATCH(Y$1&amp;$R65,$AF$1:$CM$1&amp;$AF$2:$CM$2,0))*VLOOKUP($Q65,$C$17:$M$20,COUNTBLANK($D$15:I$15)+1,FALSE)</f>
        <v>0</v>
      </c>
      <c r="Z65" s="3">
        <f t="array" ref="Z65">INDEX($AF$3:$CM$62,MATCH($S65,$AE$3:$AE$62,0),MATCH(Z$1&amp;$R65,$AF$1:$CM$1&amp;$AF$2:$CM$2,0))*VLOOKUP($Q65,$C$17:$M$20,COUNTBLANK($D$15:J$15)+1,FALSE)</f>
        <v>0</v>
      </c>
      <c r="AA65" s="3">
        <f t="array" ref="AA65">INDEX($AF$3:$CM$62,MATCH($S65,$AE$3:$AE$62,0),MATCH(AA$1&amp;$R65,$AF$1:$CM$1&amp;$AF$2:$CM$2,0))*VLOOKUP($Q65,$C$17:$M$20,COUNTBLANK($D$15:K$15)+1,FALSE)</f>
        <v>0</v>
      </c>
      <c r="AB65" s="3">
        <f t="array" ref="AB65">INDEX($AF$3:$CM$62,MATCH($S65,$AE$3:$AE$62,0),MATCH(AB$1&amp;$R65,$AF$1:$CM$1&amp;$AF$2:$CM$2,0))*VLOOKUP($Q65,$C$17:$M$20,COUNTBLANK($D$15:L$15)+1,FALSE)</f>
        <v>0</v>
      </c>
      <c r="AC65" s="3">
        <f t="array" ref="AC65">INDEX($AF$3:$CM$62,MATCH($S65,$AE$3:$AE$62,0),MATCH(AC$1&amp;$R65,$AF$1:$CM$1&amp;$AF$2:$CM$2,0))*VLOOKUP($Q65,$C$17:$M$20,COUNTBLANK($D$15:M$15)+1,FALSE)</f>
        <v>0</v>
      </c>
    </row>
    <row r="66" spans="2:29" x14ac:dyDescent="0.2">
      <c r="B66">
        <f t="shared" si="121"/>
        <v>6</v>
      </c>
      <c r="C66" t="str">
        <f t="shared" si="120"/>
        <v>护甲</v>
      </c>
      <c r="D66">
        <f t="array" ref="D66">INDEX($AF$3:$CM$62,MATCH($I$3,$AE$3:$AE$62,0),MATCH($B66&amp;D$16,$AF$2:$CM$2&amp;$AF$1:$CM$1,0))*VLOOKUP($C66,$C$17:$M$20,COUNTBLANK($D$15:D$15)+1,FALSE)</f>
        <v>720</v>
      </c>
      <c r="E66">
        <f t="array" ref="E66">INDEX($AF$3:$CM$62,MATCH($I$3,$AE$3:$AE$62,0),MATCH($B66&amp;E$16,$AF$2:$CM$2&amp;$AF$1:$CM$1,0))*VLOOKUP($C66,$C$17:$M$20,COUNTBLANK($D$15:E$15)+1,FALSE)</f>
        <v>36000</v>
      </c>
      <c r="F66">
        <f t="array" ref="F66">INDEX($AF$3:$CM$62,MATCH($I$3,$AE$3:$AE$62,0),MATCH($B66&amp;F$16,$AF$2:$CM$2&amp;$AF$1:$CM$1,0))*VLOOKUP($C66,$C$17:$M$20,COUNTBLANK($D$15:F$15)+1,FALSE)</f>
        <v>0</v>
      </c>
      <c r="G66">
        <f t="array" ref="G66">INDEX($AF$3:$CM$62,MATCH($I$3,$AE$3:$AE$62,0),MATCH($B66&amp;G$16,$AF$2:$CM$2&amp;$AF$1:$CM$1,0))*VLOOKUP($C66,$C$17:$M$20,COUNTBLANK($D$15:G$15)+1,FALSE)</f>
        <v>0</v>
      </c>
      <c r="H66">
        <f t="array" ref="H66">INDEX($AF$3:$CM$62,MATCH($I$3,$AE$3:$AE$62,0),MATCH($B66&amp;H$16,$AF$2:$CM$2&amp;$AF$1:$CM$1,0))*VLOOKUP($C66,$C$17:$M$20,COUNTBLANK($D$15:H$15)+1,FALSE)</f>
        <v>0</v>
      </c>
      <c r="I66">
        <f t="array" ref="I66">INDEX($AF$3:$CM$62,MATCH($I$3,$AE$3:$AE$62,0),MATCH($B66&amp;I$16,$AF$2:$CM$2&amp;$AF$1:$CM$1,0))*VLOOKUP($C66,$C$17:$M$20,COUNTBLANK($D$15:I$15)+1,FALSE)</f>
        <v>0.7200000000000002</v>
      </c>
      <c r="J66">
        <f t="array" ref="J66">INDEX($AF$3:$CM$62,MATCH($I$3,$AE$3:$AE$62,0),MATCH($B66&amp;J$16,$AF$2:$CM$2&amp;$AF$1:$CM$1,0))*VLOOKUP($C66,$C$17:$M$20,COUNTBLANK($D$15:J$15)+1,FALSE)</f>
        <v>0</v>
      </c>
      <c r="K66">
        <f t="array" ref="K66">INDEX($AF$3:$CM$62,MATCH($I$3,$AE$3:$AE$62,0),MATCH($B66&amp;K$16,$AF$2:$CM$2&amp;$AF$1:$CM$1,0))*VLOOKUP($C66,$C$17:$M$20,COUNTBLANK($D$15:K$15)+1,FALSE)</f>
        <v>0</v>
      </c>
      <c r="L66">
        <f t="array" ref="L66">INDEX($AF$3:$CM$62,MATCH($I$3,$AE$3:$AE$62,0),MATCH($B66&amp;L$16,$AF$2:$CM$2&amp;$AF$1:$CM$1,0))*VLOOKUP($C66,$C$17:$M$20,COUNTBLANK($D$15:L$15)+1,FALSE)</f>
        <v>0</v>
      </c>
      <c r="M66">
        <f t="array" ref="M66">INDEX($AF$3:$CM$62,MATCH($I$3,$AE$3:$AE$62,0),MATCH($B66&amp;M$16,$AF$2:$CM$2&amp;$AF$1:$CM$1,0))*VLOOKUP($C66,$C$17:$M$20,COUNTBLANK($D$15:M$15)+1,FALSE)</f>
        <v>0</v>
      </c>
      <c r="Q66" t="str">
        <f t="shared" si="122"/>
        <v>头饰</v>
      </c>
      <c r="R66">
        <f t="shared" si="123"/>
        <v>2</v>
      </c>
      <c r="S66">
        <f t="shared" si="124"/>
        <v>4</v>
      </c>
      <c r="T66" s="3">
        <f t="array" ref="T66">INDEX($AF$3:$CM$62,MATCH($S66,$AE$3:$AE$62,0),MATCH(T$1&amp;$R66,$AF$1:$CM$1&amp;$AF$2:$CM$2,0))*VLOOKUP($Q66,$C$17:$M$20,COUNTBLANK($D$15:D$15)+1,FALSE)</f>
        <v>12</v>
      </c>
      <c r="U66" s="3">
        <f t="array" ref="U66">INDEX($AF$3:$CM$62,MATCH($S66,$AE$3:$AE$62,0),MATCH(U$1&amp;$R66,$AF$1:$CM$1&amp;$AF$2:$CM$2,0))*VLOOKUP($Q66,$C$17:$M$20,COUNTBLANK($D$15:E$15)+1,FALSE)</f>
        <v>600</v>
      </c>
      <c r="V66" s="3">
        <f t="array" ref="V66">INDEX($AF$3:$CM$62,MATCH($S66,$AE$3:$AE$62,0),MATCH(V$1&amp;$R66,$AF$1:$CM$1&amp;$AF$2:$CM$2,0))*VLOOKUP($Q66,$C$17:$M$20,COUNTBLANK($D$15:F$15)+1,FALSE)</f>
        <v>0</v>
      </c>
      <c r="W66" s="3">
        <f t="array" ref="W66">INDEX($AF$3:$CM$62,MATCH($S66,$AE$3:$AE$62,0),MATCH(W$1&amp;$R66,$AF$1:$CM$1&amp;$AF$2:$CM$2,0))*VLOOKUP($Q66,$C$17:$M$20,COUNTBLANK($D$15:G$15)+1,FALSE)</f>
        <v>0</v>
      </c>
      <c r="X66" s="3">
        <f t="array" ref="X66">INDEX($AF$3:$CM$62,MATCH($S66,$AE$3:$AE$62,0),MATCH(X$1&amp;$R66,$AF$1:$CM$1&amp;$AF$2:$CM$2,0))*VLOOKUP($Q66,$C$17:$M$20,COUNTBLANK($D$15:H$15)+1,FALSE)</f>
        <v>0</v>
      </c>
      <c r="Y66" s="3">
        <f t="array" ref="Y66">INDEX($AF$3:$CM$62,MATCH($S66,$AE$3:$AE$62,0),MATCH(Y$1&amp;$R66,$AF$1:$CM$1&amp;$AF$2:$CM$2,0))*VLOOKUP($Q66,$C$17:$M$20,COUNTBLANK($D$15:I$15)+1,FALSE)</f>
        <v>0</v>
      </c>
      <c r="Z66" s="3">
        <f t="array" ref="Z66">INDEX($AF$3:$CM$62,MATCH($S66,$AE$3:$AE$62,0),MATCH(Z$1&amp;$R66,$AF$1:$CM$1&amp;$AF$2:$CM$2,0))*VLOOKUP($Q66,$C$17:$M$20,COUNTBLANK($D$15:J$15)+1,FALSE)</f>
        <v>0</v>
      </c>
      <c r="AA66" s="3">
        <f t="array" ref="AA66">INDEX($AF$3:$CM$62,MATCH($S66,$AE$3:$AE$62,0),MATCH(AA$1&amp;$R66,$AF$1:$CM$1&amp;$AF$2:$CM$2,0))*VLOOKUP($Q66,$C$17:$M$20,COUNTBLANK($D$15:K$15)+1,FALSE)</f>
        <v>0</v>
      </c>
      <c r="AB66" s="3">
        <f t="array" ref="AB66">INDEX($AF$3:$CM$62,MATCH($S66,$AE$3:$AE$62,0),MATCH(AB$1&amp;$R66,$AF$1:$CM$1&amp;$AF$2:$CM$2,0))*VLOOKUP($Q66,$C$17:$M$20,COUNTBLANK($D$15:L$15)+1,FALSE)</f>
        <v>0</v>
      </c>
      <c r="AC66" s="3">
        <f t="array" ref="AC66">INDEX($AF$3:$CM$62,MATCH($S66,$AE$3:$AE$62,0),MATCH(AC$1&amp;$R66,$AF$1:$CM$1&amp;$AF$2:$CM$2,0))*VLOOKUP($Q66,$C$17:$M$20,COUNTBLANK($D$15:M$15)+1,FALSE)</f>
        <v>0</v>
      </c>
    </row>
    <row r="67" spans="2:29" x14ac:dyDescent="0.2">
      <c r="B67">
        <f t="shared" si="121"/>
        <v>6</v>
      </c>
      <c r="C67" t="str">
        <f t="shared" si="120"/>
        <v>手臂</v>
      </c>
      <c r="D67">
        <f t="array" ref="D67">INDEX($AF$3:$CM$62,MATCH($I$3,$AE$3:$AE$62,0),MATCH($B67&amp;D$16,$AF$2:$CM$2&amp;$AF$1:$CM$1,0))*VLOOKUP($C67,$C$17:$M$20,COUNTBLANK($D$15:D$15)+1,FALSE)</f>
        <v>720</v>
      </c>
      <c r="E67">
        <f t="array" ref="E67">INDEX($AF$3:$CM$62,MATCH($I$3,$AE$3:$AE$62,0),MATCH($B67&amp;E$16,$AF$2:$CM$2&amp;$AF$1:$CM$1,0))*VLOOKUP($C67,$C$17:$M$20,COUNTBLANK($D$15:E$15)+1,FALSE)</f>
        <v>0</v>
      </c>
      <c r="F67">
        <f t="array" ref="F67">INDEX($AF$3:$CM$62,MATCH($I$3,$AE$3:$AE$62,0),MATCH($B67&amp;F$16,$AF$2:$CM$2&amp;$AF$1:$CM$1,0))*VLOOKUP($C67,$C$17:$M$20,COUNTBLANK($D$15:F$15)+1,FALSE)</f>
        <v>1440</v>
      </c>
      <c r="G67">
        <f t="array" ref="G67">INDEX($AF$3:$CM$62,MATCH($I$3,$AE$3:$AE$62,0),MATCH($B67&amp;G$16,$AF$2:$CM$2&amp;$AF$1:$CM$1,0))*VLOOKUP($C67,$C$17:$M$20,COUNTBLANK($D$15:G$15)+1,FALSE)</f>
        <v>0</v>
      </c>
      <c r="H67">
        <f t="array" ref="H67">INDEX($AF$3:$CM$62,MATCH($I$3,$AE$3:$AE$62,0),MATCH($B67&amp;H$16,$AF$2:$CM$2&amp;$AF$1:$CM$1,0))*VLOOKUP($C67,$C$17:$M$20,COUNTBLANK($D$15:H$15)+1,FALSE)</f>
        <v>0</v>
      </c>
      <c r="I67">
        <f t="array" ref="I67">INDEX($AF$3:$CM$62,MATCH($I$3,$AE$3:$AE$62,0),MATCH($B67&amp;I$16,$AF$2:$CM$2&amp;$AF$1:$CM$1,0))*VLOOKUP($C67,$C$17:$M$20,COUNTBLANK($D$15:I$15)+1,FALSE)</f>
        <v>0</v>
      </c>
      <c r="J67">
        <f t="array" ref="J67">INDEX($AF$3:$CM$62,MATCH($I$3,$AE$3:$AE$62,0),MATCH($B67&amp;J$16,$AF$2:$CM$2&amp;$AF$1:$CM$1,0))*VLOOKUP($C67,$C$17:$M$20,COUNTBLANK($D$15:J$15)+1,FALSE)</f>
        <v>0.7200000000000002</v>
      </c>
      <c r="K67">
        <f t="array" ref="K67">INDEX($AF$3:$CM$62,MATCH($I$3,$AE$3:$AE$62,0),MATCH($B67&amp;K$16,$AF$2:$CM$2&amp;$AF$1:$CM$1,0))*VLOOKUP($C67,$C$17:$M$20,COUNTBLANK($D$15:K$15)+1,FALSE)</f>
        <v>0.7200000000000002</v>
      </c>
      <c r="L67">
        <f t="array" ref="L67">INDEX($AF$3:$CM$62,MATCH($I$3,$AE$3:$AE$62,0),MATCH($B67&amp;L$16,$AF$2:$CM$2&amp;$AF$1:$CM$1,0))*VLOOKUP($C67,$C$17:$M$20,COUNTBLANK($D$15:L$15)+1,FALSE)</f>
        <v>0</v>
      </c>
      <c r="M67">
        <f t="array" ref="M67">INDEX($AF$3:$CM$62,MATCH($I$3,$AE$3:$AE$62,0),MATCH($B67&amp;M$16,$AF$2:$CM$2&amp;$AF$1:$CM$1,0))*VLOOKUP($C67,$C$17:$M$20,COUNTBLANK($D$15:M$15)+1,FALSE)</f>
        <v>0</v>
      </c>
      <c r="Q67" t="str">
        <f t="shared" si="122"/>
        <v>头饰</v>
      </c>
      <c r="R67">
        <f t="shared" si="123"/>
        <v>2</v>
      </c>
      <c r="S67">
        <f t="shared" si="124"/>
        <v>5</v>
      </c>
      <c r="T67" s="3">
        <f t="array" ref="T67">INDEX($AF$3:$CM$62,MATCH($S67,$AE$3:$AE$62,0),MATCH(T$1&amp;$R67,$AF$1:$CM$1&amp;$AF$2:$CM$2,0))*VLOOKUP($Q67,$C$17:$M$20,COUNTBLANK($D$15:D$15)+1,FALSE)</f>
        <v>15</v>
      </c>
      <c r="U67" s="3">
        <f t="array" ref="U67">INDEX($AF$3:$CM$62,MATCH($S67,$AE$3:$AE$62,0),MATCH(U$1&amp;$R67,$AF$1:$CM$1&amp;$AF$2:$CM$2,0))*VLOOKUP($Q67,$C$17:$M$20,COUNTBLANK($D$15:E$15)+1,FALSE)</f>
        <v>750</v>
      </c>
      <c r="V67" s="3">
        <f t="array" ref="V67">INDEX($AF$3:$CM$62,MATCH($S67,$AE$3:$AE$62,0),MATCH(V$1&amp;$R67,$AF$1:$CM$1&amp;$AF$2:$CM$2,0))*VLOOKUP($Q67,$C$17:$M$20,COUNTBLANK($D$15:F$15)+1,FALSE)</f>
        <v>0</v>
      </c>
      <c r="W67" s="3">
        <f t="array" ref="W67">INDEX($AF$3:$CM$62,MATCH($S67,$AE$3:$AE$62,0),MATCH(W$1&amp;$R67,$AF$1:$CM$1&amp;$AF$2:$CM$2,0))*VLOOKUP($Q67,$C$17:$M$20,COUNTBLANK($D$15:G$15)+1,FALSE)</f>
        <v>0</v>
      </c>
      <c r="X67" s="3">
        <f t="array" ref="X67">INDEX($AF$3:$CM$62,MATCH($S67,$AE$3:$AE$62,0),MATCH(X$1&amp;$R67,$AF$1:$CM$1&amp;$AF$2:$CM$2,0))*VLOOKUP($Q67,$C$17:$M$20,COUNTBLANK($D$15:H$15)+1,FALSE)</f>
        <v>0</v>
      </c>
      <c r="Y67" s="3">
        <f t="array" ref="Y67">INDEX($AF$3:$CM$62,MATCH($S67,$AE$3:$AE$62,0),MATCH(Y$1&amp;$R67,$AF$1:$CM$1&amp;$AF$2:$CM$2,0))*VLOOKUP($Q67,$C$17:$M$20,COUNTBLANK($D$15:I$15)+1,FALSE)</f>
        <v>0</v>
      </c>
      <c r="Z67" s="3">
        <f t="array" ref="Z67">INDEX($AF$3:$CM$62,MATCH($S67,$AE$3:$AE$62,0),MATCH(Z$1&amp;$R67,$AF$1:$CM$1&amp;$AF$2:$CM$2,0))*VLOOKUP($Q67,$C$17:$M$20,COUNTBLANK($D$15:J$15)+1,FALSE)</f>
        <v>0</v>
      </c>
      <c r="AA67" s="3">
        <f t="array" ref="AA67">INDEX($AF$3:$CM$62,MATCH($S67,$AE$3:$AE$62,0),MATCH(AA$1&amp;$R67,$AF$1:$CM$1&amp;$AF$2:$CM$2,0))*VLOOKUP($Q67,$C$17:$M$20,COUNTBLANK($D$15:K$15)+1,FALSE)</f>
        <v>0</v>
      </c>
      <c r="AB67" s="3">
        <f t="array" ref="AB67">INDEX($AF$3:$CM$62,MATCH($S67,$AE$3:$AE$62,0),MATCH(AB$1&amp;$R67,$AF$1:$CM$1&amp;$AF$2:$CM$2,0))*VLOOKUP($Q67,$C$17:$M$20,COUNTBLANK($D$15:L$15)+1,FALSE)</f>
        <v>0</v>
      </c>
      <c r="AC67" s="3">
        <f t="array" ref="AC67">INDEX($AF$3:$CM$62,MATCH($S67,$AE$3:$AE$62,0),MATCH(AC$1&amp;$R67,$AF$1:$CM$1&amp;$AF$2:$CM$2,0))*VLOOKUP($Q67,$C$17:$M$20,COUNTBLANK($D$15:M$15)+1,FALSE)</f>
        <v>0</v>
      </c>
    </row>
    <row r="68" spans="2:29" x14ac:dyDescent="0.2">
      <c r="B68">
        <f t="shared" si="121"/>
        <v>6</v>
      </c>
      <c r="C68" t="str">
        <f t="shared" si="120"/>
        <v>鞋子</v>
      </c>
      <c r="D68">
        <f t="array" ref="D68">INDEX($AF$3:$CM$62,MATCH($I$3,$AE$3:$AE$62,0),MATCH($B68&amp;D$16,$AF$2:$CM$2&amp;$AF$1:$CM$1,0))*VLOOKUP($C68,$C$17:$M$20,COUNTBLANK($D$15:D$15)+1,FALSE)</f>
        <v>720</v>
      </c>
      <c r="E68">
        <f t="array" ref="E68">INDEX($AF$3:$CM$62,MATCH($I$3,$AE$3:$AE$62,0),MATCH($B68&amp;E$16,$AF$2:$CM$2&amp;$AF$1:$CM$1,0))*VLOOKUP($C68,$C$17:$M$20,COUNTBLANK($D$15:E$15)+1,FALSE)</f>
        <v>0</v>
      </c>
      <c r="F68">
        <f t="array" ref="F68">INDEX($AF$3:$CM$62,MATCH($I$3,$AE$3:$AE$62,0),MATCH($B68&amp;F$16,$AF$2:$CM$2&amp;$AF$1:$CM$1,0))*VLOOKUP($C68,$C$17:$M$20,COUNTBLANK($D$15:F$15)+1,FALSE)</f>
        <v>0</v>
      </c>
      <c r="G68">
        <f t="array" ref="G68">INDEX($AF$3:$CM$62,MATCH($I$3,$AE$3:$AE$62,0),MATCH($B68&amp;G$16,$AF$2:$CM$2&amp;$AF$1:$CM$1,0))*VLOOKUP($C68,$C$17:$M$20,COUNTBLANK($D$15:G$15)+1,FALSE)</f>
        <v>1440</v>
      </c>
      <c r="H68">
        <f t="array" ref="H68">INDEX($AF$3:$CM$62,MATCH($I$3,$AE$3:$AE$62,0),MATCH($B68&amp;H$16,$AF$2:$CM$2&amp;$AF$1:$CM$1,0))*VLOOKUP($C68,$C$17:$M$20,COUNTBLANK($D$15:H$15)+1,FALSE)</f>
        <v>0</v>
      </c>
      <c r="I68">
        <f t="array" ref="I68">INDEX($AF$3:$CM$62,MATCH($I$3,$AE$3:$AE$62,0),MATCH($B68&amp;I$16,$AF$2:$CM$2&amp;$AF$1:$CM$1,0))*VLOOKUP($C68,$C$17:$M$20,COUNTBLANK($D$15:I$15)+1,FALSE)</f>
        <v>0</v>
      </c>
      <c r="J68">
        <f t="array" ref="J68">INDEX($AF$3:$CM$62,MATCH($I$3,$AE$3:$AE$62,0),MATCH($B68&amp;J$16,$AF$2:$CM$2&amp;$AF$1:$CM$1,0))*VLOOKUP($C68,$C$17:$M$20,COUNTBLANK($D$15:J$15)+1,FALSE)</f>
        <v>0</v>
      </c>
      <c r="K68">
        <f t="array" ref="K68">INDEX($AF$3:$CM$62,MATCH($I$3,$AE$3:$AE$62,0),MATCH($B68&amp;K$16,$AF$2:$CM$2&amp;$AF$1:$CM$1,0))*VLOOKUP($C68,$C$17:$M$20,COUNTBLANK($D$15:K$15)+1,FALSE)</f>
        <v>0</v>
      </c>
      <c r="L68">
        <f t="array" ref="L68">INDEX($AF$3:$CM$62,MATCH($I$3,$AE$3:$AE$62,0),MATCH($B68&amp;L$16,$AF$2:$CM$2&amp;$AF$1:$CM$1,0))*VLOOKUP($C68,$C$17:$M$20,COUNTBLANK($D$15:L$15)+1,FALSE)</f>
        <v>0.09</v>
      </c>
      <c r="M68">
        <f t="array" ref="M68">INDEX($AF$3:$CM$62,MATCH($I$3,$AE$3:$AE$62,0),MATCH($B68&amp;M$16,$AF$2:$CM$2&amp;$AF$1:$CM$1,0))*VLOOKUP($C68,$C$17:$M$20,COUNTBLANK($D$15:M$15)+1,FALSE)</f>
        <v>0.18</v>
      </c>
      <c r="Q68" t="str">
        <f t="shared" si="122"/>
        <v>头饰</v>
      </c>
      <c r="R68">
        <f t="shared" si="123"/>
        <v>2</v>
      </c>
      <c r="S68">
        <f t="shared" si="124"/>
        <v>6</v>
      </c>
      <c r="T68" s="3">
        <f t="array" ref="T68">INDEX($AF$3:$CM$62,MATCH($S68,$AE$3:$AE$62,0),MATCH(T$1&amp;$R68,$AF$1:$CM$1&amp;$AF$2:$CM$2,0))*VLOOKUP($Q68,$C$17:$M$20,COUNTBLANK($D$15:D$15)+1,FALSE)</f>
        <v>18</v>
      </c>
      <c r="U68" s="3">
        <f t="array" ref="U68">INDEX($AF$3:$CM$62,MATCH($S68,$AE$3:$AE$62,0),MATCH(U$1&amp;$R68,$AF$1:$CM$1&amp;$AF$2:$CM$2,0))*VLOOKUP($Q68,$C$17:$M$20,COUNTBLANK($D$15:E$15)+1,FALSE)</f>
        <v>900</v>
      </c>
      <c r="V68" s="3">
        <f t="array" ref="V68">INDEX($AF$3:$CM$62,MATCH($S68,$AE$3:$AE$62,0),MATCH(V$1&amp;$R68,$AF$1:$CM$1&amp;$AF$2:$CM$2,0))*VLOOKUP($Q68,$C$17:$M$20,COUNTBLANK($D$15:F$15)+1,FALSE)</f>
        <v>0</v>
      </c>
      <c r="W68" s="3">
        <f t="array" ref="W68">INDEX($AF$3:$CM$62,MATCH($S68,$AE$3:$AE$62,0),MATCH(W$1&amp;$R68,$AF$1:$CM$1&amp;$AF$2:$CM$2,0))*VLOOKUP($Q68,$C$17:$M$20,COUNTBLANK($D$15:G$15)+1,FALSE)</f>
        <v>0</v>
      </c>
      <c r="X68" s="3">
        <f t="array" ref="X68">INDEX($AF$3:$CM$62,MATCH($S68,$AE$3:$AE$62,0),MATCH(X$1&amp;$R68,$AF$1:$CM$1&amp;$AF$2:$CM$2,0))*VLOOKUP($Q68,$C$17:$M$20,COUNTBLANK($D$15:H$15)+1,FALSE)</f>
        <v>0</v>
      </c>
      <c r="Y68" s="3">
        <f t="array" ref="Y68">INDEX($AF$3:$CM$62,MATCH($S68,$AE$3:$AE$62,0),MATCH(Y$1&amp;$R68,$AF$1:$CM$1&amp;$AF$2:$CM$2,0))*VLOOKUP($Q68,$C$17:$M$20,COUNTBLANK($D$15:I$15)+1,FALSE)</f>
        <v>0</v>
      </c>
      <c r="Z68" s="3">
        <f t="array" ref="Z68">INDEX($AF$3:$CM$62,MATCH($S68,$AE$3:$AE$62,0),MATCH(Z$1&amp;$R68,$AF$1:$CM$1&amp;$AF$2:$CM$2,0))*VLOOKUP($Q68,$C$17:$M$20,COUNTBLANK($D$15:J$15)+1,FALSE)</f>
        <v>0</v>
      </c>
      <c r="AA68" s="3">
        <f t="array" ref="AA68">INDEX($AF$3:$CM$62,MATCH($S68,$AE$3:$AE$62,0),MATCH(AA$1&amp;$R68,$AF$1:$CM$1&amp;$AF$2:$CM$2,0))*VLOOKUP($Q68,$C$17:$M$20,COUNTBLANK($D$15:K$15)+1,FALSE)</f>
        <v>0</v>
      </c>
      <c r="AB68" s="3">
        <f t="array" ref="AB68">INDEX($AF$3:$CM$62,MATCH($S68,$AE$3:$AE$62,0),MATCH(AB$1&amp;$R68,$AF$1:$CM$1&amp;$AF$2:$CM$2,0))*VLOOKUP($Q68,$C$17:$M$20,COUNTBLANK($D$15:L$15)+1,FALSE)</f>
        <v>0</v>
      </c>
      <c r="AC68" s="3">
        <f t="array" ref="AC68">INDEX($AF$3:$CM$62,MATCH($S68,$AE$3:$AE$62,0),MATCH(AC$1&amp;$R68,$AF$1:$CM$1&amp;$AF$2:$CM$2,0))*VLOOKUP($Q68,$C$17:$M$20,COUNTBLANK($D$15:M$15)+1,FALSE)</f>
        <v>0</v>
      </c>
    </row>
    <row r="69" spans="2:29" x14ac:dyDescent="0.2">
      <c r="Q69" t="str">
        <f t="shared" si="122"/>
        <v>头饰</v>
      </c>
      <c r="R69">
        <f t="shared" si="123"/>
        <v>2</v>
      </c>
      <c r="S69">
        <f t="shared" si="124"/>
        <v>7</v>
      </c>
      <c r="T69" s="3">
        <f t="array" ref="T69">INDEX($AF$3:$CM$62,MATCH($S69,$AE$3:$AE$62,0),MATCH(T$1&amp;$R69,$AF$1:$CM$1&amp;$AF$2:$CM$2,0))*VLOOKUP($Q69,$C$17:$M$20,COUNTBLANK($D$15:D$15)+1,FALSE)</f>
        <v>21</v>
      </c>
      <c r="U69" s="3">
        <f t="array" ref="U69">INDEX($AF$3:$CM$62,MATCH($S69,$AE$3:$AE$62,0),MATCH(U$1&amp;$R69,$AF$1:$CM$1&amp;$AF$2:$CM$2,0))*VLOOKUP($Q69,$C$17:$M$20,COUNTBLANK($D$15:E$15)+1,FALSE)</f>
        <v>1050</v>
      </c>
      <c r="V69" s="3">
        <f t="array" ref="V69">INDEX($AF$3:$CM$62,MATCH($S69,$AE$3:$AE$62,0),MATCH(V$1&amp;$R69,$AF$1:$CM$1&amp;$AF$2:$CM$2,0))*VLOOKUP($Q69,$C$17:$M$20,COUNTBLANK($D$15:F$15)+1,FALSE)</f>
        <v>0</v>
      </c>
      <c r="W69" s="3">
        <f t="array" ref="W69">INDEX($AF$3:$CM$62,MATCH($S69,$AE$3:$AE$62,0),MATCH(W$1&amp;$R69,$AF$1:$CM$1&amp;$AF$2:$CM$2,0))*VLOOKUP($Q69,$C$17:$M$20,COUNTBLANK($D$15:G$15)+1,FALSE)</f>
        <v>0</v>
      </c>
      <c r="X69" s="3">
        <f t="array" ref="X69">INDEX($AF$3:$CM$62,MATCH($S69,$AE$3:$AE$62,0),MATCH(X$1&amp;$R69,$AF$1:$CM$1&amp;$AF$2:$CM$2,0))*VLOOKUP($Q69,$C$17:$M$20,COUNTBLANK($D$15:H$15)+1,FALSE)</f>
        <v>0</v>
      </c>
      <c r="Y69" s="3">
        <f t="array" ref="Y69">INDEX($AF$3:$CM$62,MATCH($S69,$AE$3:$AE$62,0),MATCH(Y$1&amp;$R69,$AF$1:$CM$1&amp;$AF$2:$CM$2,0))*VLOOKUP($Q69,$C$17:$M$20,COUNTBLANK($D$15:I$15)+1,FALSE)</f>
        <v>0</v>
      </c>
      <c r="Z69" s="3">
        <f t="array" ref="Z69">INDEX($AF$3:$CM$62,MATCH($S69,$AE$3:$AE$62,0),MATCH(Z$1&amp;$R69,$AF$1:$CM$1&amp;$AF$2:$CM$2,0))*VLOOKUP($Q69,$C$17:$M$20,COUNTBLANK($D$15:J$15)+1,FALSE)</f>
        <v>0</v>
      </c>
      <c r="AA69" s="3">
        <f t="array" ref="AA69">INDEX($AF$3:$CM$62,MATCH($S69,$AE$3:$AE$62,0),MATCH(AA$1&amp;$R69,$AF$1:$CM$1&amp;$AF$2:$CM$2,0))*VLOOKUP($Q69,$C$17:$M$20,COUNTBLANK($D$15:K$15)+1,FALSE)</f>
        <v>0</v>
      </c>
      <c r="AB69" s="3">
        <f t="array" ref="AB69">INDEX($AF$3:$CM$62,MATCH($S69,$AE$3:$AE$62,0),MATCH(AB$1&amp;$R69,$AF$1:$CM$1&amp;$AF$2:$CM$2,0))*VLOOKUP($Q69,$C$17:$M$20,COUNTBLANK($D$15:L$15)+1,FALSE)</f>
        <v>0</v>
      </c>
      <c r="AC69" s="3">
        <f t="array" ref="AC69">INDEX($AF$3:$CM$62,MATCH($S69,$AE$3:$AE$62,0),MATCH(AC$1&amp;$R69,$AF$1:$CM$1&amp;$AF$2:$CM$2,0))*VLOOKUP($Q69,$C$17:$M$20,COUNTBLANK($D$15:M$15)+1,FALSE)</f>
        <v>0</v>
      </c>
    </row>
    <row r="70" spans="2:29" x14ac:dyDescent="0.2">
      <c r="Q70" t="str">
        <f t="shared" si="122"/>
        <v>头饰</v>
      </c>
      <c r="R70">
        <f t="shared" si="123"/>
        <v>2</v>
      </c>
      <c r="S70">
        <f t="shared" si="124"/>
        <v>8</v>
      </c>
      <c r="T70" s="3">
        <f t="array" ref="T70">INDEX($AF$3:$CM$62,MATCH($S70,$AE$3:$AE$62,0),MATCH(T$1&amp;$R70,$AF$1:$CM$1&amp;$AF$2:$CM$2,0))*VLOOKUP($Q70,$C$17:$M$20,COUNTBLANK($D$15:D$15)+1,FALSE)</f>
        <v>24</v>
      </c>
      <c r="U70" s="3">
        <f t="array" ref="U70">INDEX($AF$3:$CM$62,MATCH($S70,$AE$3:$AE$62,0),MATCH(U$1&amp;$R70,$AF$1:$CM$1&amp;$AF$2:$CM$2,0))*VLOOKUP($Q70,$C$17:$M$20,COUNTBLANK($D$15:E$15)+1,FALSE)</f>
        <v>1200</v>
      </c>
      <c r="V70" s="3">
        <f t="array" ref="V70">INDEX($AF$3:$CM$62,MATCH($S70,$AE$3:$AE$62,0),MATCH(V$1&amp;$R70,$AF$1:$CM$1&amp;$AF$2:$CM$2,0))*VLOOKUP($Q70,$C$17:$M$20,COUNTBLANK($D$15:F$15)+1,FALSE)</f>
        <v>0</v>
      </c>
      <c r="W70" s="3">
        <f t="array" ref="W70">INDEX($AF$3:$CM$62,MATCH($S70,$AE$3:$AE$62,0),MATCH(W$1&amp;$R70,$AF$1:$CM$1&amp;$AF$2:$CM$2,0))*VLOOKUP($Q70,$C$17:$M$20,COUNTBLANK($D$15:G$15)+1,FALSE)</f>
        <v>0</v>
      </c>
      <c r="X70" s="3">
        <f t="array" ref="X70">INDEX($AF$3:$CM$62,MATCH($S70,$AE$3:$AE$62,0),MATCH(X$1&amp;$R70,$AF$1:$CM$1&amp;$AF$2:$CM$2,0))*VLOOKUP($Q70,$C$17:$M$20,COUNTBLANK($D$15:H$15)+1,FALSE)</f>
        <v>0</v>
      </c>
      <c r="Y70" s="3">
        <f t="array" ref="Y70">INDEX($AF$3:$CM$62,MATCH($S70,$AE$3:$AE$62,0),MATCH(Y$1&amp;$R70,$AF$1:$CM$1&amp;$AF$2:$CM$2,0))*VLOOKUP($Q70,$C$17:$M$20,COUNTBLANK($D$15:I$15)+1,FALSE)</f>
        <v>0</v>
      </c>
      <c r="Z70" s="3">
        <f t="array" ref="Z70">INDEX($AF$3:$CM$62,MATCH($S70,$AE$3:$AE$62,0),MATCH(Z$1&amp;$R70,$AF$1:$CM$1&amp;$AF$2:$CM$2,0))*VLOOKUP($Q70,$C$17:$M$20,COUNTBLANK($D$15:J$15)+1,FALSE)</f>
        <v>0</v>
      </c>
      <c r="AA70" s="3">
        <f t="array" ref="AA70">INDEX($AF$3:$CM$62,MATCH($S70,$AE$3:$AE$62,0),MATCH(AA$1&amp;$R70,$AF$1:$CM$1&amp;$AF$2:$CM$2,0))*VLOOKUP($Q70,$C$17:$M$20,COUNTBLANK($D$15:K$15)+1,FALSE)</f>
        <v>0</v>
      </c>
      <c r="AB70" s="3">
        <f t="array" ref="AB70">INDEX($AF$3:$CM$62,MATCH($S70,$AE$3:$AE$62,0),MATCH(AB$1&amp;$R70,$AF$1:$CM$1&amp;$AF$2:$CM$2,0))*VLOOKUP($Q70,$C$17:$M$20,COUNTBLANK($D$15:L$15)+1,FALSE)</f>
        <v>0</v>
      </c>
      <c r="AC70" s="3">
        <f t="array" ref="AC70">INDEX($AF$3:$CM$62,MATCH($S70,$AE$3:$AE$62,0),MATCH(AC$1&amp;$R70,$AF$1:$CM$1&amp;$AF$2:$CM$2,0))*VLOOKUP($Q70,$C$17:$M$20,COUNTBLANK($D$15:M$15)+1,FALSE)</f>
        <v>0</v>
      </c>
    </row>
    <row r="71" spans="2:29" x14ac:dyDescent="0.2">
      <c r="Q71" t="str">
        <f t="shared" si="122"/>
        <v>头饰</v>
      </c>
      <c r="R71">
        <f t="shared" si="123"/>
        <v>2</v>
      </c>
      <c r="S71">
        <f t="shared" si="124"/>
        <v>9</v>
      </c>
      <c r="T71" s="3">
        <f t="array" ref="T71">INDEX($AF$3:$CM$62,MATCH($S71,$AE$3:$AE$62,0),MATCH(T$1&amp;$R71,$AF$1:$CM$1&amp;$AF$2:$CM$2,0))*VLOOKUP($Q71,$C$17:$M$20,COUNTBLANK($D$15:D$15)+1,FALSE)</f>
        <v>27</v>
      </c>
      <c r="U71" s="3">
        <f t="array" ref="U71">INDEX($AF$3:$CM$62,MATCH($S71,$AE$3:$AE$62,0),MATCH(U$1&amp;$R71,$AF$1:$CM$1&amp;$AF$2:$CM$2,0))*VLOOKUP($Q71,$C$17:$M$20,COUNTBLANK($D$15:E$15)+1,FALSE)</f>
        <v>1350</v>
      </c>
      <c r="V71" s="3">
        <f t="array" ref="V71">INDEX($AF$3:$CM$62,MATCH($S71,$AE$3:$AE$62,0),MATCH(V$1&amp;$R71,$AF$1:$CM$1&amp;$AF$2:$CM$2,0))*VLOOKUP($Q71,$C$17:$M$20,COUNTBLANK($D$15:F$15)+1,FALSE)</f>
        <v>0</v>
      </c>
      <c r="W71" s="3">
        <f t="array" ref="W71">INDEX($AF$3:$CM$62,MATCH($S71,$AE$3:$AE$62,0),MATCH(W$1&amp;$R71,$AF$1:$CM$1&amp;$AF$2:$CM$2,0))*VLOOKUP($Q71,$C$17:$M$20,COUNTBLANK($D$15:G$15)+1,FALSE)</f>
        <v>0</v>
      </c>
      <c r="X71" s="3">
        <f t="array" ref="X71">INDEX($AF$3:$CM$62,MATCH($S71,$AE$3:$AE$62,0),MATCH(X$1&amp;$R71,$AF$1:$CM$1&amp;$AF$2:$CM$2,0))*VLOOKUP($Q71,$C$17:$M$20,COUNTBLANK($D$15:H$15)+1,FALSE)</f>
        <v>0</v>
      </c>
      <c r="Y71" s="3">
        <f t="array" ref="Y71">INDEX($AF$3:$CM$62,MATCH($S71,$AE$3:$AE$62,0),MATCH(Y$1&amp;$R71,$AF$1:$CM$1&amp;$AF$2:$CM$2,0))*VLOOKUP($Q71,$C$17:$M$20,COUNTBLANK($D$15:I$15)+1,FALSE)</f>
        <v>0</v>
      </c>
      <c r="Z71" s="3">
        <f t="array" ref="Z71">INDEX($AF$3:$CM$62,MATCH($S71,$AE$3:$AE$62,0),MATCH(Z$1&amp;$R71,$AF$1:$CM$1&amp;$AF$2:$CM$2,0))*VLOOKUP($Q71,$C$17:$M$20,COUNTBLANK($D$15:J$15)+1,FALSE)</f>
        <v>0</v>
      </c>
      <c r="AA71" s="3">
        <f t="array" ref="AA71">INDEX($AF$3:$CM$62,MATCH($S71,$AE$3:$AE$62,0),MATCH(AA$1&amp;$R71,$AF$1:$CM$1&amp;$AF$2:$CM$2,0))*VLOOKUP($Q71,$C$17:$M$20,COUNTBLANK($D$15:K$15)+1,FALSE)</f>
        <v>0</v>
      </c>
      <c r="AB71" s="3">
        <f t="array" ref="AB71">INDEX($AF$3:$CM$62,MATCH($S71,$AE$3:$AE$62,0),MATCH(AB$1&amp;$R71,$AF$1:$CM$1&amp;$AF$2:$CM$2,0))*VLOOKUP($Q71,$C$17:$M$20,COUNTBLANK($D$15:L$15)+1,FALSE)</f>
        <v>0</v>
      </c>
      <c r="AC71" s="3">
        <f t="array" ref="AC71">INDEX($AF$3:$CM$62,MATCH($S71,$AE$3:$AE$62,0),MATCH(AC$1&amp;$R71,$AF$1:$CM$1&amp;$AF$2:$CM$2,0))*VLOOKUP($Q71,$C$17:$M$20,COUNTBLANK($D$15:M$15)+1,FALSE)</f>
        <v>0</v>
      </c>
    </row>
    <row r="72" spans="2:29" x14ac:dyDescent="0.2">
      <c r="Q72" t="str">
        <f t="shared" si="122"/>
        <v>头饰</v>
      </c>
      <c r="R72">
        <f t="shared" si="123"/>
        <v>2</v>
      </c>
      <c r="S72">
        <f t="shared" si="124"/>
        <v>10</v>
      </c>
      <c r="T72" s="3">
        <f t="array" ref="T72">INDEX($AF$3:$CM$62,MATCH($S72,$AE$3:$AE$62,0),MATCH(T$1&amp;$R72,$AF$1:$CM$1&amp;$AF$2:$CM$2,0))*VLOOKUP($Q72,$C$17:$M$20,COUNTBLANK($D$15:D$15)+1,FALSE)</f>
        <v>30</v>
      </c>
      <c r="U72" s="3">
        <f t="array" ref="U72">INDEX($AF$3:$CM$62,MATCH($S72,$AE$3:$AE$62,0),MATCH(U$1&amp;$R72,$AF$1:$CM$1&amp;$AF$2:$CM$2,0))*VLOOKUP($Q72,$C$17:$M$20,COUNTBLANK($D$15:E$15)+1,FALSE)</f>
        <v>1500</v>
      </c>
      <c r="V72" s="3">
        <f t="array" ref="V72">INDEX($AF$3:$CM$62,MATCH($S72,$AE$3:$AE$62,0),MATCH(V$1&amp;$R72,$AF$1:$CM$1&amp;$AF$2:$CM$2,0))*VLOOKUP($Q72,$C$17:$M$20,COUNTBLANK($D$15:F$15)+1,FALSE)</f>
        <v>0</v>
      </c>
      <c r="W72" s="3">
        <f t="array" ref="W72">INDEX($AF$3:$CM$62,MATCH($S72,$AE$3:$AE$62,0),MATCH(W$1&amp;$R72,$AF$1:$CM$1&amp;$AF$2:$CM$2,0))*VLOOKUP($Q72,$C$17:$M$20,COUNTBLANK($D$15:G$15)+1,FALSE)</f>
        <v>0</v>
      </c>
      <c r="X72" s="3">
        <f t="array" ref="X72">INDEX($AF$3:$CM$62,MATCH($S72,$AE$3:$AE$62,0),MATCH(X$1&amp;$R72,$AF$1:$CM$1&amp;$AF$2:$CM$2,0))*VLOOKUP($Q72,$C$17:$M$20,COUNTBLANK($D$15:H$15)+1,FALSE)</f>
        <v>0.03</v>
      </c>
      <c r="Y72" s="3">
        <f t="array" ref="Y72">INDEX($AF$3:$CM$62,MATCH($S72,$AE$3:$AE$62,0),MATCH(Y$1&amp;$R72,$AF$1:$CM$1&amp;$AF$2:$CM$2,0))*VLOOKUP($Q72,$C$17:$M$20,COUNTBLANK($D$15:I$15)+1,FALSE)</f>
        <v>0</v>
      </c>
      <c r="Z72" s="3">
        <f t="array" ref="Z72">INDEX($AF$3:$CM$62,MATCH($S72,$AE$3:$AE$62,0),MATCH(Z$1&amp;$R72,$AF$1:$CM$1&amp;$AF$2:$CM$2,0))*VLOOKUP($Q72,$C$17:$M$20,COUNTBLANK($D$15:J$15)+1,FALSE)</f>
        <v>0</v>
      </c>
      <c r="AA72" s="3">
        <f t="array" ref="AA72">INDEX($AF$3:$CM$62,MATCH($S72,$AE$3:$AE$62,0),MATCH(AA$1&amp;$R72,$AF$1:$CM$1&amp;$AF$2:$CM$2,0))*VLOOKUP($Q72,$C$17:$M$20,COUNTBLANK($D$15:K$15)+1,FALSE)</f>
        <v>0</v>
      </c>
      <c r="AB72" s="3">
        <f t="array" ref="AB72">INDEX($AF$3:$CM$62,MATCH($S72,$AE$3:$AE$62,0),MATCH(AB$1&amp;$R72,$AF$1:$CM$1&amp;$AF$2:$CM$2,0))*VLOOKUP($Q72,$C$17:$M$20,COUNTBLANK($D$15:L$15)+1,FALSE)</f>
        <v>0</v>
      </c>
      <c r="AC72" s="3">
        <f t="array" ref="AC72">INDEX($AF$3:$CM$62,MATCH($S72,$AE$3:$AE$62,0),MATCH(AC$1&amp;$R72,$AF$1:$CM$1&amp;$AF$2:$CM$2,0))*VLOOKUP($Q72,$C$17:$M$20,COUNTBLANK($D$15:M$15)+1,FALSE)</f>
        <v>0</v>
      </c>
    </row>
    <row r="73" spans="2:29" x14ac:dyDescent="0.2">
      <c r="Q73" t="str">
        <f t="shared" si="122"/>
        <v>头饰</v>
      </c>
      <c r="R73">
        <f t="shared" si="123"/>
        <v>2</v>
      </c>
      <c r="S73">
        <f t="shared" si="124"/>
        <v>11</v>
      </c>
      <c r="T73" s="3">
        <f t="array" ref="T73">INDEX($AF$3:$CM$62,MATCH($S73,$AE$3:$AE$62,0),MATCH(T$1&amp;$R73,$AF$1:$CM$1&amp;$AF$2:$CM$2,0))*VLOOKUP($Q73,$C$17:$M$20,COUNTBLANK($D$15:D$15)+1,FALSE)</f>
        <v>33</v>
      </c>
      <c r="U73" s="3">
        <f t="array" ref="U73">INDEX($AF$3:$CM$62,MATCH($S73,$AE$3:$AE$62,0),MATCH(U$1&amp;$R73,$AF$1:$CM$1&amp;$AF$2:$CM$2,0))*VLOOKUP($Q73,$C$17:$M$20,COUNTBLANK($D$15:E$15)+1,FALSE)</f>
        <v>1650</v>
      </c>
      <c r="V73" s="3">
        <f t="array" ref="V73">INDEX($AF$3:$CM$62,MATCH($S73,$AE$3:$AE$62,0),MATCH(V$1&amp;$R73,$AF$1:$CM$1&amp;$AF$2:$CM$2,0))*VLOOKUP($Q73,$C$17:$M$20,COUNTBLANK($D$15:F$15)+1,FALSE)</f>
        <v>0</v>
      </c>
      <c r="W73" s="3">
        <f t="array" ref="W73">INDEX($AF$3:$CM$62,MATCH($S73,$AE$3:$AE$62,0),MATCH(W$1&amp;$R73,$AF$1:$CM$1&amp;$AF$2:$CM$2,0))*VLOOKUP($Q73,$C$17:$M$20,COUNTBLANK($D$15:G$15)+1,FALSE)</f>
        <v>0</v>
      </c>
      <c r="X73" s="3">
        <f t="array" ref="X73">INDEX($AF$3:$CM$62,MATCH($S73,$AE$3:$AE$62,0),MATCH(X$1&amp;$R73,$AF$1:$CM$1&amp;$AF$2:$CM$2,0))*VLOOKUP($Q73,$C$17:$M$20,COUNTBLANK($D$15:H$15)+1,FALSE)</f>
        <v>0.03</v>
      </c>
      <c r="Y73" s="3">
        <f t="array" ref="Y73">INDEX($AF$3:$CM$62,MATCH($S73,$AE$3:$AE$62,0),MATCH(Y$1&amp;$R73,$AF$1:$CM$1&amp;$AF$2:$CM$2,0))*VLOOKUP($Q73,$C$17:$M$20,COUNTBLANK($D$15:I$15)+1,FALSE)</f>
        <v>0</v>
      </c>
      <c r="Z73" s="3">
        <f t="array" ref="Z73">INDEX($AF$3:$CM$62,MATCH($S73,$AE$3:$AE$62,0),MATCH(Z$1&amp;$R73,$AF$1:$CM$1&amp;$AF$2:$CM$2,0))*VLOOKUP($Q73,$C$17:$M$20,COUNTBLANK($D$15:J$15)+1,FALSE)</f>
        <v>0</v>
      </c>
      <c r="AA73" s="3">
        <f t="array" ref="AA73">INDEX($AF$3:$CM$62,MATCH($S73,$AE$3:$AE$62,0),MATCH(AA$1&amp;$R73,$AF$1:$CM$1&amp;$AF$2:$CM$2,0))*VLOOKUP($Q73,$C$17:$M$20,COUNTBLANK($D$15:K$15)+1,FALSE)</f>
        <v>0</v>
      </c>
      <c r="AB73" s="3">
        <f t="array" ref="AB73">INDEX($AF$3:$CM$62,MATCH($S73,$AE$3:$AE$62,0),MATCH(AB$1&amp;$R73,$AF$1:$CM$1&amp;$AF$2:$CM$2,0))*VLOOKUP($Q73,$C$17:$M$20,COUNTBLANK($D$15:L$15)+1,FALSE)</f>
        <v>0</v>
      </c>
      <c r="AC73" s="3">
        <f t="array" ref="AC73">INDEX($AF$3:$CM$62,MATCH($S73,$AE$3:$AE$62,0),MATCH(AC$1&amp;$R73,$AF$1:$CM$1&amp;$AF$2:$CM$2,0))*VLOOKUP($Q73,$C$17:$M$20,COUNTBLANK($D$15:M$15)+1,FALSE)</f>
        <v>0</v>
      </c>
    </row>
    <row r="74" spans="2:29" x14ac:dyDescent="0.2">
      <c r="Q74" t="str">
        <f t="shared" si="122"/>
        <v>头饰</v>
      </c>
      <c r="R74">
        <f t="shared" si="123"/>
        <v>2</v>
      </c>
      <c r="S74">
        <f t="shared" si="124"/>
        <v>12</v>
      </c>
      <c r="T74" s="3">
        <f t="array" ref="T74">INDEX($AF$3:$CM$62,MATCH($S74,$AE$3:$AE$62,0),MATCH(T$1&amp;$R74,$AF$1:$CM$1&amp;$AF$2:$CM$2,0))*VLOOKUP($Q74,$C$17:$M$20,COUNTBLANK($D$15:D$15)+1,FALSE)</f>
        <v>36</v>
      </c>
      <c r="U74" s="3">
        <f t="array" ref="U74">INDEX($AF$3:$CM$62,MATCH($S74,$AE$3:$AE$62,0),MATCH(U$1&amp;$R74,$AF$1:$CM$1&amp;$AF$2:$CM$2,0))*VLOOKUP($Q74,$C$17:$M$20,COUNTBLANK($D$15:E$15)+1,FALSE)</f>
        <v>1800</v>
      </c>
      <c r="V74" s="3">
        <f t="array" ref="V74">INDEX($AF$3:$CM$62,MATCH($S74,$AE$3:$AE$62,0),MATCH(V$1&amp;$R74,$AF$1:$CM$1&amp;$AF$2:$CM$2,0))*VLOOKUP($Q74,$C$17:$M$20,COUNTBLANK($D$15:F$15)+1,FALSE)</f>
        <v>0</v>
      </c>
      <c r="W74" s="3">
        <f t="array" ref="W74">INDEX($AF$3:$CM$62,MATCH($S74,$AE$3:$AE$62,0),MATCH(W$1&amp;$R74,$AF$1:$CM$1&amp;$AF$2:$CM$2,0))*VLOOKUP($Q74,$C$17:$M$20,COUNTBLANK($D$15:G$15)+1,FALSE)</f>
        <v>0</v>
      </c>
      <c r="X74" s="3">
        <f t="array" ref="X74">INDEX($AF$3:$CM$62,MATCH($S74,$AE$3:$AE$62,0),MATCH(X$1&amp;$R74,$AF$1:$CM$1&amp;$AF$2:$CM$2,0))*VLOOKUP($Q74,$C$17:$M$20,COUNTBLANK($D$15:H$15)+1,FALSE)</f>
        <v>0.03</v>
      </c>
      <c r="Y74" s="3">
        <f t="array" ref="Y74">INDEX($AF$3:$CM$62,MATCH($S74,$AE$3:$AE$62,0),MATCH(Y$1&amp;$R74,$AF$1:$CM$1&amp;$AF$2:$CM$2,0))*VLOOKUP($Q74,$C$17:$M$20,COUNTBLANK($D$15:I$15)+1,FALSE)</f>
        <v>0</v>
      </c>
      <c r="Z74" s="3">
        <f t="array" ref="Z74">INDEX($AF$3:$CM$62,MATCH($S74,$AE$3:$AE$62,0),MATCH(Z$1&amp;$R74,$AF$1:$CM$1&amp;$AF$2:$CM$2,0))*VLOOKUP($Q74,$C$17:$M$20,COUNTBLANK($D$15:J$15)+1,FALSE)</f>
        <v>0</v>
      </c>
      <c r="AA74" s="3">
        <f t="array" ref="AA74">INDEX($AF$3:$CM$62,MATCH($S74,$AE$3:$AE$62,0),MATCH(AA$1&amp;$R74,$AF$1:$CM$1&amp;$AF$2:$CM$2,0))*VLOOKUP($Q74,$C$17:$M$20,COUNTBLANK($D$15:K$15)+1,FALSE)</f>
        <v>0</v>
      </c>
      <c r="AB74" s="3">
        <f t="array" ref="AB74">INDEX($AF$3:$CM$62,MATCH($S74,$AE$3:$AE$62,0),MATCH(AB$1&amp;$R74,$AF$1:$CM$1&amp;$AF$2:$CM$2,0))*VLOOKUP($Q74,$C$17:$M$20,COUNTBLANK($D$15:L$15)+1,FALSE)</f>
        <v>0</v>
      </c>
      <c r="AC74" s="3">
        <f t="array" ref="AC74">INDEX($AF$3:$CM$62,MATCH($S74,$AE$3:$AE$62,0),MATCH(AC$1&amp;$R74,$AF$1:$CM$1&amp;$AF$2:$CM$2,0))*VLOOKUP($Q74,$C$17:$M$20,COUNTBLANK($D$15:M$15)+1,FALSE)</f>
        <v>0</v>
      </c>
    </row>
    <row r="75" spans="2:29" x14ac:dyDescent="0.2">
      <c r="Q75" t="str">
        <f t="shared" si="122"/>
        <v>头饰</v>
      </c>
      <c r="R75">
        <f t="shared" si="123"/>
        <v>2</v>
      </c>
      <c r="S75">
        <f t="shared" si="124"/>
        <v>13</v>
      </c>
      <c r="T75" s="3">
        <f t="array" ref="T75">INDEX($AF$3:$CM$62,MATCH($S75,$AE$3:$AE$62,0),MATCH(T$1&amp;$R75,$AF$1:$CM$1&amp;$AF$2:$CM$2,0))*VLOOKUP($Q75,$C$17:$M$20,COUNTBLANK($D$15:D$15)+1,FALSE)</f>
        <v>39</v>
      </c>
      <c r="U75" s="3">
        <f t="array" ref="U75">INDEX($AF$3:$CM$62,MATCH($S75,$AE$3:$AE$62,0),MATCH(U$1&amp;$R75,$AF$1:$CM$1&amp;$AF$2:$CM$2,0))*VLOOKUP($Q75,$C$17:$M$20,COUNTBLANK($D$15:E$15)+1,FALSE)</f>
        <v>1950</v>
      </c>
      <c r="V75" s="3">
        <f t="array" ref="V75">INDEX($AF$3:$CM$62,MATCH($S75,$AE$3:$AE$62,0),MATCH(V$1&amp;$R75,$AF$1:$CM$1&amp;$AF$2:$CM$2,0))*VLOOKUP($Q75,$C$17:$M$20,COUNTBLANK($D$15:F$15)+1,FALSE)</f>
        <v>0</v>
      </c>
      <c r="W75" s="3">
        <f t="array" ref="W75">INDEX($AF$3:$CM$62,MATCH($S75,$AE$3:$AE$62,0),MATCH(W$1&amp;$R75,$AF$1:$CM$1&amp;$AF$2:$CM$2,0))*VLOOKUP($Q75,$C$17:$M$20,COUNTBLANK($D$15:G$15)+1,FALSE)</f>
        <v>0</v>
      </c>
      <c r="X75" s="3">
        <f t="array" ref="X75">INDEX($AF$3:$CM$62,MATCH($S75,$AE$3:$AE$62,0),MATCH(X$1&amp;$R75,$AF$1:$CM$1&amp;$AF$2:$CM$2,0))*VLOOKUP($Q75,$C$17:$M$20,COUNTBLANK($D$15:H$15)+1,FALSE)</f>
        <v>0.03</v>
      </c>
      <c r="Y75" s="3">
        <f t="array" ref="Y75">INDEX($AF$3:$CM$62,MATCH($S75,$AE$3:$AE$62,0),MATCH(Y$1&amp;$R75,$AF$1:$CM$1&amp;$AF$2:$CM$2,0))*VLOOKUP($Q75,$C$17:$M$20,COUNTBLANK($D$15:I$15)+1,FALSE)</f>
        <v>0</v>
      </c>
      <c r="Z75" s="3">
        <f t="array" ref="Z75">INDEX($AF$3:$CM$62,MATCH($S75,$AE$3:$AE$62,0),MATCH(Z$1&amp;$R75,$AF$1:$CM$1&amp;$AF$2:$CM$2,0))*VLOOKUP($Q75,$C$17:$M$20,COUNTBLANK($D$15:J$15)+1,FALSE)</f>
        <v>0</v>
      </c>
      <c r="AA75" s="3">
        <f t="array" ref="AA75">INDEX($AF$3:$CM$62,MATCH($S75,$AE$3:$AE$62,0),MATCH(AA$1&amp;$R75,$AF$1:$CM$1&amp;$AF$2:$CM$2,0))*VLOOKUP($Q75,$C$17:$M$20,COUNTBLANK($D$15:K$15)+1,FALSE)</f>
        <v>0</v>
      </c>
      <c r="AB75" s="3">
        <f t="array" ref="AB75">INDEX($AF$3:$CM$62,MATCH($S75,$AE$3:$AE$62,0),MATCH(AB$1&amp;$R75,$AF$1:$CM$1&amp;$AF$2:$CM$2,0))*VLOOKUP($Q75,$C$17:$M$20,COUNTBLANK($D$15:L$15)+1,FALSE)</f>
        <v>0</v>
      </c>
      <c r="AC75" s="3">
        <f t="array" ref="AC75">INDEX($AF$3:$CM$62,MATCH($S75,$AE$3:$AE$62,0),MATCH(AC$1&amp;$R75,$AF$1:$CM$1&amp;$AF$2:$CM$2,0))*VLOOKUP($Q75,$C$17:$M$20,COUNTBLANK($D$15:M$15)+1,FALSE)</f>
        <v>0</v>
      </c>
    </row>
    <row r="76" spans="2:29" x14ac:dyDescent="0.2">
      <c r="Q76" t="str">
        <f t="shared" si="122"/>
        <v>头饰</v>
      </c>
      <c r="R76">
        <f t="shared" si="123"/>
        <v>2</v>
      </c>
      <c r="S76">
        <f t="shared" si="124"/>
        <v>14</v>
      </c>
      <c r="T76" s="3">
        <f t="array" ref="T76">INDEX($AF$3:$CM$62,MATCH($S76,$AE$3:$AE$62,0),MATCH(T$1&amp;$R76,$AF$1:$CM$1&amp;$AF$2:$CM$2,0))*VLOOKUP($Q76,$C$17:$M$20,COUNTBLANK($D$15:D$15)+1,FALSE)</f>
        <v>42</v>
      </c>
      <c r="U76" s="3">
        <f t="array" ref="U76">INDEX($AF$3:$CM$62,MATCH($S76,$AE$3:$AE$62,0),MATCH(U$1&amp;$R76,$AF$1:$CM$1&amp;$AF$2:$CM$2,0))*VLOOKUP($Q76,$C$17:$M$20,COUNTBLANK($D$15:E$15)+1,FALSE)</f>
        <v>2100</v>
      </c>
      <c r="V76" s="3">
        <f t="array" ref="V76">INDEX($AF$3:$CM$62,MATCH($S76,$AE$3:$AE$62,0),MATCH(V$1&amp;$R76,$AF$1:$CM$1&amp;$AF$2:$CM$2,0))*VLOOKUP($Q76,$C$17:$M$20,COUNTBLANK($D$15:F$15)+1,FALSE)</f>
        <v>0</v>
      </c>
      <c r="W76" s="3">
        <f t="array" ref="W76">INDEX($AF$3:$CM$62,MATCH($S76,$AE$3:$AE$62,0),MATCH(W$1&amp;$R76,$AF$1:$CM$1&amp;$AF$2:$CM$2,0))*VLOOKUP($Q76,$C$17:$M$20,COUNTBLANK($D$15:G$15)+1,FALSE)</f>
        <v>0</v>
      </c>
      <c r="X76" s="3">
        <f t="array" ref="X76">INDEX($AF$3:$CM$62,MATCH($S76,$AE$3:$AE$62,0),MATCH(X$1&amp;$R76,$AF$1:$CM$1&amp;$AF$2:$CM$2,0))*VLOOKUP($Q76,$C$17:$M$20,COUNTBLANK($D$15:H$15)+1,FALSE)</f>
        <v>0.03</v>
      </c>
      <c r="Y76" s="3">
        <f t="array" ref="Y76">INDEX($AF$3:$CM$62,MATCH($S76,$AE$3:$AE$62,0),MATCH(Y$1&amp;$R76,$AF$1:$CM$1&amp;$AF$2:$CM$2,0))*VLOOKUP($Q76,$C$17:$M$20,COUNTBLANK($D$15:I$15)+1,FALSE)</f>
        <v>0</v>
      </c>
      <c r="Z76" s="3">
        <f t="array" ref="Z76">INDEX($AF$3:$CM$62,MATCH($S76,$AE$3:$AE$62,0),MATCH(Z$1&amp;$R76,$AF$1:$CM$1&amp;$AF$2:$CM$2,0))*VLOOKUP($Q76,$C$17:$M$20,COUNTBLANK($D$15:J$15)+1,FALSE)</f>
        <v>0</v>
      </c>
      <c r="AA76" s="3">
        <f t="array" ref="AA76">INDEX($AF$3:$CM$62,MATCH($S76,$AE$3:$AE$62,0),MATCH(AA$1&amp;$R76,$AF$1:$CM$1&amp;$AF$2:$CM$2,0))*VLOOKUP($Q76,$C$17:$M$20,COUNTBLANK($D$15:K$15)+1,FALSE)</f>
        <v>0</v>
      </c>
      <c r="AB76" s="3">
        <f t="array" ref="AB76">INDEX($AF$3:$CM$62,MATCH($S76,$AE$3:$AE$62,0),MATCH(AB$1&amp;$R76,$AF$1:$CM$1&amp;$AF$2:$CM$2,0))*VLOOKUP($Q76,$C$17:$M$20,COUNTBLANK($D$15:L$15)+1,FALSE)</f>
        <v>0</v>
      </c>
      <c r="AC76" s="3">
        <f t="array" ref="AC76">INDEX($AF$3:$CM$62,MATCH($S76,$AE$3:$AE$62,0),MATCH(AC$1&amp;$R76,$AF$1:$CM$1&amp;$AF$2:$CM$2,0))*VLOOKUP($Q76,$C$17:$M$20,COUNTBLANK($D$15:M$15)+1,FALSE)</f>
        <v>0</v>
      </c>
    </row>
    <row r="77" spans="2:29" x14ac:dyDescent="0.2">
      <c r="Q77" t="str">
        <f t="shared" si="122"/>
        <v>头饰</v>
      </c>
      <c r="R77">
        <f t="shared" si="123"/>
        <v>2</v>
      </c>
      <c r="S77">
        <f t="shared" si="124"/>
        <v>15</v>
      </c>
      <c r="T77" s="3">
        <f t="array" ref="T77">INDEX($AF$3:$CM$62,MATCH($S77,$AE$3:$AE$62,0),MATCH(T$1&amp;$R77,$AF$1:$CM$1&amp;$AF$2:$CM$2,0))*VLOOKUP($Q77,$C$17:$M$20,COUNTBLANK($D$15:D$15)+1,FALSE)</f>
        <v>45</v>
      </c>
      <c r="U77" s="3">
        <f t="array" ref="U77">INDEX($AF$3:$CM$62,MATCH($S77,$AE$3:$AE$62,0),MATCH(U$1&amp;$R77,$AF$1:$CM$1&amp;$AF$2:$CM$2,0))*VLOOKUP($Q77,$C$17:$M$20,COUNTBLANK($D$15:E$15)+1,FALSE)</f>
        <v>2250</v>
      </c>
      <c r="V77" s="3">
        <f t="array" ref="V77">INDEX($AF$3:$CM$62,MATCH($S77,$AE$3:$AE$62,0),MATCH(V$1&amp;$R77,$AF$1:$CM$1&amp;$AF$2:$CM$2,0))*VLOOKUP($Q77,$C$17:$M$20,COUNTBLANK($D$15:F$15)+1,FALSE)</f>
        <v>0</v>
      </c>
      <c r="W77" s="3">
        <f t="array" ref="W77">INDEX($AF$3:$CM$62,MATCH($S77,$AE$3:$AE$62,0),MATCH(W$1&amp;$R77,$AF$1:$CM$1&amp;$AF$2:$CM$2,0))*VLOOKUP($Q77,$C$17:$M$20,COUNTBLANK($D$15:G$15)+1,FALSE)</f>
        <v>0</v>
      </c>
      <c r="X77" s="3">
        <f t="array" ref="X77">INDEX($AF$3:$CM$62,MATCH($S77,$AE$3:$AE$62,0),MATCH(X$1&amp;$R77,$AF$1:$CM$1&amp;$AF$2:$CM$2,0))*VLOOKUP($Q77,$C$17:$M$20,COUNTBLANK($D$15:H$15)+1,FALSE)</f>
        <v>0.03</v>
      </c>
      <c r="Y77" s="3">
        <f t="array" ref="Y77">INDEX($AF$3:$CM$62,MATCH($S77,$AE$3:$AE$62,0),MATCH(Y$1&amp;$R77,$AF$1:$CM$1&amp;$AF$2:$CM$2,0))*VLOOKUP($Q77,$C$17:$M$20,COUNTBLANK($D$15:I$15)+1,FALSE)</f>
        <v>0</v>
      </c>
      <c r="Z77" s="3">
        <f t="array" ref="Z77">INDEX($AF$3:$CM$62,MATCH($S77,$AE$3:$AE$62,0),MATCH(Z$1&amp;$R77,$AF$1:$CM$1&amp;$AF$2:$CM$2,0))*VLOOKUP($Q77,$C$17:$M$20,COUNTBLANK($D$15:J$15)+1,FALSE)</f>
        <v>0</v>
      </c>
      <c r="AA77" s="3">
        <f t="array" ref="AA77">INDEX($AF$3:$CM$62,MATCH($S77,$AE$3:$AE$62,0),MATCH(AA$1&amp;$R77,$AF$1:$CM$1&amp;$AF$2:$CM$2,0))*VLOOKUP($Q77,$C$17:$M$20,COUNTBLANK($D$15:K$15)+1,FALSE)</f>
        <v>0</v>
      </c>
      <c r="AB77" s="3">
        <f t="array" ref="AB77">INDEX($AF$3:$CM$62,MATCH($S77,$AE$3:$AE$62,0),MATCH(AB$1&amp;$R77,$AF$1:$CM$1&amp;$AF$2:$CM$2,0))*VLOOKUP($Q77,$C$17:$M$20,COUNTBLANK($D$15:L$15)+1,FALSE)</f>
        <v>0</v>
      </c>
      <c r="AC77" s="3">
        <f t="array" ref="AC77">INDEX($AF$3:$CM$62,MATCH($S77,$AE$3:$AE$62,0),MATCH(AC$1&amp;$R77,$AF$1:$CM$1&amp;$AF$2:$CM$2,0))*VLOOKUP($Q77,$C$17:$M$20,COUNTBLANK($D$15:M$15)+1,FALSE)</f>
        <v>0</v>
      </c>
    </row>
    <row r="78" spans="2:29" x14ac:dyDescent="0.2">
      <c r="Q78" t="str">
        <f t="shared" si="122"/>
        <v>头饰</v>
      </c>
      <c r="R78">
        <f t="shared" si="123"/>
        <v>2</v>
      </c>
      <c r="S78">
        <f t="shared" si="124"/>
        <v>16</v>
      </c>
      <c r="T78" s="3">
        <f t="array" ref="T78">INDEX($AF$3:$CM$62,MATCH($S78,$AE$3:$AE$62,0),MATCH(T$1&amp;$R78,$AF$1:$CM$1&amp;$AF$2:$CM$2,0))*VLOOKUP($Q78,$C$17:$M$20,COUNTBLANK($D$15:D$15)+1,FALSE)</f>
        <v>48</v>
      </c>
      <c r="U78" s="3">
        <f t="array" ref="U78">INDEX($AF$3:$CM$62,MATCH($S78,$AE$3:$AE$62,0),MATCH(U$1&amp;$R78,$AF$1:$CM$1&amp;$AF$2:$CM$2,0))*VLOOKUP($Q78,$C$17:$M$20,COUNTBLANK($D$15:E$15)+1,FALSE)</f>
        <v>2400</v>
      </c>
      <c r="V78" s="3">
        <f t="array" ref="V78">INDEX($AF$3:$CM$62,MATCH($S78,$AE$3:$AE$62,0),MATCH(V$1&amp;$R78,$AF$1:$CM$1&amp;$AF$2:$CM$2,0))*VLOOKUP($Q78,$C$17:$M$20,COUNTBLANK($D$15:F$15)+1,FALSE)</f>
        <v>0</v>
      </c>
      <c r="W78" s="3">
        <f t="array" ref="W78">INDEX($AF$3:$CM$62,MATCH($S78,$AE$3:$AE$62,0),MATCH(W$1&amp;$R78,$AF$1:$CM$1&amp;$AF$2:$CM$2,0))*VLOOKUP($Q78,$C$17:$M$20,COUNTBLANK($D$15:G$15)+1,FALSE)</f>
        <v>0</v>
      </c>
      <c r="X78" s="3">
        <f t="array" ref="X78">INDEX($AF$3:$CM$62,MATCH($S78,$AE$3:$AE$62,0),MATCH(X$1&amp;$R78,$AF$1:$CM$1&amp;$AF$2:$CM$2,0))*VLOOKUP($Q78,$C$17:$M$20,COUNTBLANK($D$15:H$15)+1,FALSE)</f>
        <v>0.03</v>
      </c>
      <c r="Y78" s="3">
        <f t="array" ref="Y78">INDEX($AF$3:$CM$62,MATCH($S78,$AE$3:$AE$62,0),MATCH(Y$1&amp;$R78,$AF$1:$CM$1&amp;$AF$2:$CM$2,0))*VLOOKUP($Q78,$C$17:$M$20,COUNTBLANK($D$15:I$15)+1,FALSE)</f>
        <v>0</v>
      </c>
      <c r="Z78" s="3">
        <f t="array" ref="Z78">INDEX($AF$3:$CM$62,MATCH($S78,$AE$3:$AE$62,0),MATCH(Z$1&amp;$R78,$AF$1:$CM$1&amp;$AF$2:$CM$2,0))*VLOOKUP($Q78,$C$17:$M$20,COUNTBLANK($D$15:J$15)+1,FALSE)</f>
        <v>0</v>
      </c>
      <c r="AA78" s="3">
        <f t="array" ref="AA78">INDEX($AF$3:$CM$62,MATCH($S78,$AE$3:$AE$62,0),MATCH(AA$1&amp;$R78,$AF$1:$CM$1&amp;$AF$2:$CM$2,0))*VLOOKUP($Q78,$C$17:$M$20,COUNTBLANK($D$15:K$15)+1,FALSE)</f>
        <v>0</v>
      </c>
      <c r="AB78" s="3">
        <f t="array" ref="AB78">INDEX($AF$3:$CM$62,MATCH($S78,$AE$3:$AE$62,0),MATCH(AB$1&amp;$R78,$AF$1:$CM$1&amp;$AF$2:$CM$2,0))*VLOOKUP($Q78,$C$17:$M$20,COUNTBLANK($D$15:L$15)+1,FALSE)</f>
        <v>0</v>
      </c>
      <c r="AC78" s="3">
        <f t="array" ref="AC78">INDEX($AF$3:$CM$62,MATCH($S78,$AE$3:$AE$62,0),MATCH(AC$1&amp;$R78,$AF$1:$CM$1&amp;$AF$2:$CM$2,0))*VLOOKUP($Q78,$C$17:$M$20,COUNTBLANK($D$15:M$15)+1,FALSE)</f>
        <v>0</v>
      </c>
    </row>
    <row r="79" spans="2:29" x14ac:dyDescent="0.2">
      <c r="Q79" t="str">
        <f t="shared" si="122"/>
        <v>头饰</v>
      </c>
      <c r="R79">
        <f t="shared" si="123"/>
        <v>2</v>
      </c>
      <c r="S79">
        <f t="shared" si="124"/>
        <v>17</v>
      </c>
      <c r="T79" s="3">
        <f t="array" ref="T79">INDEX($AF$3:$CM$62,MATCH($S79,$AE$3:$AE$62,0),MATCH(T$1&amp;$R79,$AF$1:$CM$1&amp;$AF$2:$CM$2,0))*VLOOKUP($Q79,$C$17:$M$20,COUNTBLANK($D$15:D$15)+1,FALSE)</f>
        <v>51</v>
      </c>
      <c r="U79" s="3">
        <f t="array" ref="U79">INDEX($AF$3:$CM$62,MATCH($S79,$AE$3:$AE$62,0),MATCH(U$1&amp;$R79,$AF$1:$CM$1&amp;$AF$2:$CM$2,0))*VLOOKUP($Q79,$C$17:$M$20,COUNTBLANK($D$15:E$15)+1,FALSE)</f>
        <v>2550</v>
      </c>
      <c r="V79" s="3">
        <f t="array" ref="V79">INDEX($AF$3:$CM$62,MATCH($S79,$AE$3:$AE$62,0),MATCH(V$1&amp;$R79,$AF$1:$CM$1&amp;$AF$2:$CM$2,0))*VLOOKUP($Q79,$C$17:$M$20,COUNTBLANK($D$15:F$15)+1,FALSE)</f>
        <v>0</v>
      </c>
      <c r="W79" s="3">
        <f t="array" ref="W79">INDEX($AF$3:$CM$62,MATCH($S79,$AE$3:$AE$62,0),MATCH(W$1&amp;$R79,$AF$1:$CM$1&amp;$AF$2:$CM$2,0))*VLOOKUP($Q79,$C$17:$M$20,COUNTBLANK($D$15:G$15)+1,FALSE)</f>
        <v>0</v>
      </c>
      <c r="X79" s="3">
        <f t="array" ref="X79">INDEX($AF$3:$CM$62,MATCH($S79,$AE$3:$AE$62,0),MATCH(X$1&amp;$R79,$AF$1:$CM$1&amp;$AF$2:$CM$2,0))*VLOOKUP($Q79,$C$17:$M$20,COUNTBLANK($D$15:H$15)+1,FALSE)</f>
        <v>0.03</v>
      </c>
      <c r="Y79" s="3">
        <f t="array" ref="Y79">INDEX($AF$3:$CM$62,MATCH($S79,$AE$3:$AE$62,0),MATCH(Y$1&amp;$R79,$AF$1:$CM$1&amp;$AF$2:$CM$2,0))*VLOOKUP($Q79,$C$17:$M$20,COUNTBLANK($D$15:I$15)+1,FALSE)</f>
        <v>0</v>
      </c>
      <c r="Z79" s="3">
        <f t="array" ref="Z79">INDEX($AF$3:$CM$62,MATCH($S79,$AE$3:$AE$62,0),MATCH(Z$1&amp;$R79,$AF$1:$CM$1&amp;$AF$2:$CM$2,0))*VLOOKUP($Q79,$C$17:$M$20,COUNTBLANK($D$15:J$15)+1,FALSE)</f>
        <v>0</v>
      </c>
      <c r="AA79" s="3">
        <f t="array" ref="AA79">INDEX($AF$3:$CM$62,MATCH($S79,$AE$3:$AE$62,0),MATCH(AA$1&amp;$R79,$AF$1:$CM$1&amp;$AF$2:$CM$2,0))*VLOOKUP($Q79,$C$17:$M$20,COUNTBLANK($D$15:K$15)+1,FALSE)</f>
        <v>0</v>
      </c>
      <c r="AB79" s="3">
        <f t="array" ref="AB79">INDEX($AF$3:$CM$62,MATCH($S79,$AE$3:$AE$62,0),MATCH(AB$1&amp;$R79,$AF$1:$CM$1&amp;$AF$2:$CM$2,0))*VLOOKUP($Q79,$C$17:$M$20,COUNTBLANK($D$15:L$15)+1,FALSE)</f>
        <v>0</v>
      </c>
      <c r="AC79" s="3">
        <f t="array" ref="AC79">INDEX($AF$3:$CM$62,MATCH($S79,$AE$3:$AE$62,0),MATCH(AC$1&amp;$R79,$AF$1:$CM$1&amp;$AF$2:$CM$2,0))*VLOOKUP($Q79,$C$17:$M$20,COUNTBLANK($D$15:M$15)+1,FALSE)</f>
        <v>0</v>
      </c>
    </row>
    <row r="80" spans="2:29" x14ac:dyDescent="0.2">
      <c r="L80" s="46"/>
      <c r="Q80" t="str">
        <f t="shared" si="122"/>
        <v>头饰</v>
      </c>
      <c r="R80">
        <f t="shared" si="123"/>
        <v>2</v>
      </c>
      <c r="S80">
        <f t="shared" si="124"/>
        <v>18</v>
      </c>
      <c r="T80" s="3">
        <f t="array" ref="T80">INDEX($AF$3:$CM$62,MATCH($S80,$AE$3:$AE$62,0),MATCH(T$1&amp;$R80,$AF$1:$CM$1&amp;$AF$2:$CM$2,0))*VLOOKUP($Q80,$C$17:$M$20,COUNTBLANK($D$15:D$15)+1,FALSE)</f>
        <v>54</v>
      </c>
      <c r="U80" s="3">
        <f t="array" ref="U80">INDEX($AF$3:$CM$62,MATCH($S80,$AE$3:$AE$62,0),MATCH(U$1&amp;$R80,$AF$1:$CM$1&amp;$AF$2:$CM$2,0))*VLOOKUP($Q80,$C$17:$M$20,COUNTBLANK($D$15:E$15)+1,FALSE)</f>
        <v>2700</v>
      </c>
      <c r="V80" s="3">
        <f t="array" ref="V80">INDEX($AF$3:$CM$62,MATCH($S80,$AE$3:$AE$62,0),MATCH(V$1&amp;$R80,$AF$1:$CM$1&amp;$AF$2:$CM$2,0))*VLOOKUP($Q80,$C$17:$M$20,COUNTBLANK($D$15:F$15)+1,FALSE)</f>
        <v>0</v>
      </c>
      <c r="W80" s="3">
        <f t="array" ref="W80">INDEX($AF$3:$CM$62,MATCH($S80,$AE$3:$AE$62,0),MATCH(W$1&amp;$R80,$AF$1:$CM$1&amp;$AF$2:$CM$2,0))*VLOOKUP($Q80,$C$17:$M$20,COUNTBLANK($D$15:G$15)+1,FALSE)</f>
        <v>0</v>
      </c>
      <c r="X80" s="3">
        <f t="array" ref="X80">INDEX($AF$3:$CM$62,MATCH($S80,$AE$3:$AE$62,0),MATCH(X$1&amp;$R80,$AF$1:$CM$1&amp;$AF$2:$CM$2,0))*VLOOKUP($Q80,$C$17:$M$20,COUNTBLANK($D$15:H$15)+1,FALSE)</f>
        <v>0.03</v>
      </c>
      <c r="Y80" s="3">
        <f t="array" ref="Y80">INDEX($AF$3:$CM$62,MATCH($S80,$AE$3:$AE$62,0),MATCH(Y$1&amp;$R80,$AF$1:$CM$1&amp;$AF$2:$CM$2,0))*VLOOKUP($Q80,$C$17:$M$20,COUNTBLANK($D$15:I$15)+1,FALSE)</f>
        <v>0</v>
      </c>
      <c r="Z80" s="3">
        <f t="array" ref="Z80">INDEX($AF$3:$CM$62,MATCH($S80,$AE$3:$AE$62,0),MATCH(Z$1&amp;$R80,$AF$1:$CM$1&amp;$AF$2:$CM$2,0))*VLOOKUP($Q80,$C$17:$M$20,COUNTBLANK($D$15:J$15)+1,FALSE)</f>
        <v>0</v>
      </c>
      <c r="AA80" s="3">
        <f t="array" ref="AA80">INDEX($AF$3:$CM$62,MATCH($S80,$AE$3:$AE$62,0),MATCH(AA$1&amp;$R80,$AF$1:$CM$1&amp;$AF$2:$CM$2,0))*VLOOKUP($Q80,$C$17:$M$20,COUNTBLANK($D$15:K$15)+1,FALSE)</f>
        <v>0</v>
      </c>
      <c r="AB80" s="3">
        <f t="array" ref="AB80">INDEX($AF$3:$CM$62,MATCH($S80,$AE$3:$AE$62,0),MATCH(AB$1&amp;$R80,$AF$1:$CM$1&amp;$AF$2:$CM$2,0))*VLOOKUP($Q80,$C$17:$M$20,COUNTBLANK($D$15:L$15)+1,FALSE)</f>
        <v>0</v>
      </c>
      <c r="AC80" s="3">
        <f t="array" ref="AC80">INDEX($AF$3:$CM$62,MATCH($S80,$AE$3:$AE$62,0),MATCH(AC$1&amp;$R80,$AF$1:$CM$1&amp;$AF$2:$CM$2,0))*VLOOKUP($Q80,$C$17:$M$20,COUNTBLANK($D$15:M$15)+1,FALSE)</f>
        <v>0</v>
      </c>
    </row>
    <row r="81" spans="17:29" x14ac:dyDescent="0.2">
      <c r="Q81" t="str">
        <f t="shared" si="122"/>
        <v>头饰</v>
      </c>
      <c r="R81">
        <f t="shared" si="123"/>
        <v>2</v>
      </c>
      <c r="S81">
        <f t="shared" si="124"/>
        <v>19</v>
      </c>
      <c r="T81" s="3">
        <f t="array" ref="T81">INDEX($AF$3:$CM$62,MATCH($S81,$AE$3:$AE$62,0),MATCH(T$1&amp;$R81,$AF$1:$CM$1&amp;$AF$2:$CM$2,0))*VLOOKUP($Q81,$C$17:$M$20,COUNTBLANK($D$15:D$15)+1,FALSE)</f>
        <v>57</v>
      </c>
      <c r="U81" s="3">
        <f t="array" ref="U81">INDEX($AF$3:$CM$62,MATCH($S81,$AE$3:$AE$62,0),MATCH(U$1&amp;$R81,$AF$1:$CM$1&amp;$AF$2:$CM$2,0))*VLOOKUP($Q81,$C$17:$M$20,COUNTBLANK($D$15:E$15)+1,FALSE)</f>
        <v>2850</v>
      </c>
      <c r="V81" s="3">
        <f t="array" ref="V81">INDEX($AF$3:$CM$62,MATCH($S81,$AE$3:$AE$62,0),MATCH(V$1&amp;$R81,$AF$1:$CM$1&amp;$AF$2:$CM$2,0))*VLOOKUP($Q81,$C$17:$M$20,COUNTBLANK($D$15:F$15)+1,FALSE)</f>
        <v>0</v>
      </c>
      <c r="W81" s="3">
        <f t="array" ref="W81">INDEX($AF$3:$CM$62,MATCH($S81,$AE$3:$AE$62,0),MATCH(W$1&amp;$R81,$AF$1:$CM$1&amp;$AF$2:$CM$2,0))*VLOOKUP($Q81,$C$17:$M$20,COUNTBLANK($D$15:G$15)+1,FALSE)</f>
        <v>0</v>
      </c>
      <c r="X81" s="3">
        <f t="array" ref="X81">INDEX($AF$3:$CM$62,MATCH($S81,$AE$3:$AE$62,0),MATCH(X$1&amp;$R81,$AF$1:$CM$1&amp;$AF$2:$CM$2,0))*VLOOKUP($Q81,$C$17:$M$20,COUNTBLANK($D$15:H$15)+1,FALSE)</f>
        <v>0.03</v>
      </c>
      <c r="Y81" s="3">
        <f t="array" ref="Y81">INDEX($AF$3:$CM$62,MATCH($S81,$AE$3:$AE$62,0),MATCH(Y$1&amp;$R81,$AF$1:$CM$1&amp;$AF$2:$CM$2,0))*VLOOKUP($Q81,$C$17:$M$20,COUNTBLANK($D$15:I$15)+1,FALSE)</f>
        <v>0</v>
      </c>
      <c r="Z81" s="3">
        <f t="array" ref="Z81">INDEX($AF$3:$CM$62,MATCH($S81,$AE$3:$AE$62,0),MATCH(Z$1&amp;$R81,$AF$1:$CM$1&amp;$AF$2:$CM$2,0))*VLOOKUP($Q81,$C$17:$M$20,COUNTBLANK($D$15:J$15)+1,FALSE)</f>
        <v>0</v>
      </c>
      <c r="AA81" s="3">
        <f t="array" ref="AA81">INDEX($AF$3:$CM$62,MATCH($S81,$AE$3:$AE$62,0),MATCH(AA$1&amp;$R81,$AF$1:$CM$1&amp;$AF$2:$CM$2,0))*VLOOKUP($Q81,$C$17:$M$20,COUNTBLANK($D$15:K$15)+1,FALSE)</f>
        <v>0</v>
      </c>
      <c r="AB81" s="3">
        <f t="array" ref="AB81">INDEX($AF$3:$CM$62,MATCH($S81,$AE$3:$AE$62,0),MATCH(AB$1&amp;$R81,$AF$1:$CM$1&amp;$AF$2:$CM$2,0))*VLOOKUP($Q81,$C$17:$M$20,COUNTBLANK($D$15:L$15)+1,FALSE)</f>
        <v>0</v>
      </c>
      <c r="AC81" s="3">
        <f t="array" ref="AC81">INDEX($AF$3:$CM$62,MATCH($S81,$AE$3:$AE$62,0),MATCH(AC$1&amp;$R81,$AF$1:$CM$1&amp;$AF$2:$CM$2,0))*VLOOKUP($Q81,$C$17:$M$20,COUNTBLANK($D$15:M$15)+1,FALSE)</f>
        <v>0</v>
      </c>
    </row>
    <row r="82" spans="17:29" x14ac:dyDescent="0.2">
      <c r="Q82" t="str">
        <f t="shared" si="122"/>
        <v>头饰</v>
      </c>
      <c r="R82">
        <f t="shared" si="123"/>
        <v>2</v>
      </c>
      <c r="S82">
        <f t="shared" si="124"/>
        <v>20</v>
      </c>
      <c r="T82" s="3">
        <f t="array" ref="T82">INDEX($AF$3:$CM$62,MATCH($S82,$AE$3:$AE$62,0),MATCH(T$1&amp;$R82,$AF$1:$CM$1&amp;$AF$2:$CM$2,0))*VLOOKUP($Q82,$C$17:$M$20,COUNTBLANK($D$15:D$15)+1,FALSE)</f>
        <v>60</v>
      </c>
      <c r="U82" s="3">
        <f t="array" ref="U82">INDEX($AF$3:$CM$62,MATCH($S82,$AE$3:$AE$62,0),MATCH(U$1&amp;$R82,$AF$1:$CM$1&amp;$AF$2:$CM$2,0))*VLOOKUP($Q82,$C$17:$M$20,COUNTBLANK($D$15:E$15)+1,FALSE)</f>
        <v>3000</v>
      </c>
      <c r="V82" s="3">
        <f t="array" ref="V82">INDEX($AF$3:$CM$62,MATCH($S82,$AE$3:$AE$62,0),MATCH(V$1&amp;$R82,$AF$1:$CM$1&amp;$AF$2:$CM$2,0))*VLOOKUP($Q82,$C$17:$M$20,COUNTBLANK($D$15:F$15)+1,FALSE)</f>
        <v>0</v>
      </c>
      <c r="W82" s="3">
        <f t="array" ref="W82">INDEX($AF$3:$CM$62,MATCH($S82,$AE$3:$AE$62,0),MATCH(W$1&amp;$R82,$AF$1:$CM$1&amp;$AF$2:$CM$2,0))*VLOOKUP($Q82,$C$17:$M$20,COUNTBLANK($D$15:G$15)+1,FALSE)</f>
        <v>0</v>
      </c>
      <c r="X82" s="3">
        <f t="array" ref="X82">INDEX($AF$3:$CM$62,MATCH($S82,$AE$3:$AE$62,0),MATCH(X$1&amp;$R82,$AF$1:$CM$1&amp;$AF$2:$CM$2,0))*VLOOKUP($Q82,$C$17:$M$20,COUNTBLANK($D$15:H$15)+1,FALSE)</f>
        <v>0.06</v>
      </c>
      <c r="Y82" s="3">
        <f t="array" ref="Y82">INDEX($AF$3:$CM$62,MATCH($S82,$AE$3:$AE$62,0),MATCH(Y$1&amp;$R82,$AF$1:$CM$1&amp;$AF$2:$CM$2,0))*VLOOKUP($Q82,$C$17:$M$20,COUNTBLANK($D$15:I$15)+1,FALSE)</f>
        <v>0</v>
      </c>
      <c r="Z82" s="3">
        <f t="array" ref="Z82">INDEX($AF$3:$CM$62,MATCH($S82,$AE$3:$AE$62,0),MATCH(Z$1&amp;$R82,$AF$1:$CM$1&amp;$AF$2:$CM$2,0))*VLOOKUP($Q82,$C$17:$M$20,COUNTBLANK($D$15:J$15)+1,FALSE)</f>
        <v>0</v>
      </c>
      <c r="AA82" s="3">
        <f t="array" ref="AA82">INDEX($AF$3:$CM$62,MATCH($S82,$AE$3:$AE$62,0),MATCH(AA$1&amp;$R82,$AF$1:$CM$1&amp;$AF$2:$CM$2,0))*VLOOKUP($Q82,$C$17:$M$20,COUNTBLANK($D$15:K$15)+1,FALSE)</f>
        <v>0</v>
      </c>
      <c r="AB82" s="3">
        <f t="array" ref="AB82">INDEX($AF$3:$CM$62,MATCH($S82,$AE$3:$AE$62,0),MATCH(AB$1&amp;$R82,$AF$1:$CM$1&amp;$AF$2:$CM$2,0))*VLOOKUP($Q82,$C$17:$M$20,COUNTBLANK($D$15:L$15)+1,FALSE)</f>
        <v>0</v>
      </c>
      <c r="AC82" s="3">
        <f t="array" ref="AC82">INDEX($AF$3:$CM$62,MATCH($S82,$AE$3:$AE$62,0),MATCH(AC$1&amp;$R82,$AF$1:$CM$1&amp;$AF$2:$CM$2,0))*VLOOKUP($Q82,$C$17:$M$20,COUNTBLANK($D$15:M$15)+1,FALSE)</f>
        <v>0</v>
      </c>
    </row>
    <row r="83" spans="17:29" x14ac:dyDescent="0.2">
      <c r="Q83" t="str">
        <f t="shared" si="122"/>
        <v>头饰</v>
      </c>
      <c r="R83">
        <f t="shared" si="123"/>
        <v>2</v>
      </c>
      <c r="S83">
        <f t="shared" si="124"/>
        <v>21</v>
      </c>
      <c r="T83" s="3">
        <f t="array" ref="T83">INDEX($AF$3:$CM$62,MATCH($S83,$AE$3:$AE$62,0),MATCH(T$1&amp;$R83,$AF$1:$CM$1&amp;$AF$2:$CM$2,0))*VLOOKUP($Q83,$C$17:$M$20,COUNTBLANK($D$15:D$15)+1,FALSE)</f>
        <v>63</v>
      </c>
      <c r="U83" s="3">
        <f t="array" ref="U83">INDEX($AF$3:$CM$62,MATCH($S83,$AE$3:$AE$62,0),MATCH(U$1&amp;$R83,$AF$1:$CM$1&amp;$AF$2:$CM$2,0))*VLOOKUP($Q83,$C$17:$M$20,COUNTBLANK($D$15:E$15)+1,FALSE)</f>
        <v>3150</v>
      </c>
      <c r="V83" s="3">
        <f t="array" ref="V83">INDEX($AF$3:$CM$62,MATCH($S83,$AE$3:$AE$62,0),MATCH(V$1&amp;$R83,$AF$1:$CM$1&amp;$AF$2:$CM$2,0))*VLOOKUP($Q83,$C$17:$M$20,COUNTBLANK($D$15:F$15)+1,FALSE)</f>
        <v>0</v>
      </c>
      <c r="W83" s="3">
        <f t="array" ref="W83">INDEX($AF$3:$CM$62,MATCH($S83,$AE$3:$AE$62,0),MATCH(W$1&amp;$R83,$AF$1:$CM$1&amp;$AF$2:$CM$2,0))*VLOOKUP($Q83,$C$17:$M$20,COUNTBLANK($D$15:G$15)+1,FALSE)</f>
        <v>0</v>
      </c>
      <c r="X83" s="3">
        <f t="array" ref="X83">INDEX($AF$3:$CM$62,MATCH($S83,$AE$3:$AE$62,0),MATCH(X$1&amp;$R83,$AF$1:$CM$1&amp;$AF$2:$CM$2,0))*VLOOKUP($Q83,$C$17:$M$20,COUNTBLANK($D$15:H$15)+1,FALSE)</f>
        <v>0.06</v>
      </c>
      <c r="Y83" s="3">
        <f t="array" ref="Y83">INDEX($AF$3:$CM$62,MATCH($S83,$AE$3:$AE$62,0),MATCH(Y$1&amp;$R83,$AF$1:$CM$1&amp;$AF$2:$CM$2,0))*VLOOKUP($Q83,$C$17:$M$20,COUNTBLANK($D$15:I$15)+1,FALSE)</f>
        <v>0</v>
      </c>
      <c r="Z83" s="3">
        <f t="array" ref="Z83">INDEX($AF$3:$CM$62,MATCH($S83,$AE$3:$AE$62,0),MATCH(Z$1&amp;$R83,$AF$1:$CM$1&amp;$AF$2:$CM$2,0))*VLOOKUP($Q83,$C$17:$M$20,COUNTBLANK($D$15:J$15)+1,FALSE)</f>
        <v>0</v>
      </c>
      <c r="AA83" s="3">
        <f t="array" ref="AA83">INDEX($AF$3:$CM$62,MATCH($S83,$AE$3:$AE$62,0),MATCH(AA$1&amp;$R83,$AF$1:$CM$1&amp;$AF$2:$CM$2,0))*VLOOKUP($Q83,$C$17:$M$20,COUNTBLANK($D$15:K$15)+1,FALSE)</f>
        <v>0</v>
      </c>
      <c r="AB83" s="3">
        <f t="array" ref="AB83">INDEX($AF$3:$CM$62,MATCH($S83,$AE$3:$AE$62,0),MATCH(AB$1&amp;$R83,$AF$1:$CM$1&amp;$AF$2:$CM$2,0))*VLOOKUP($Q83,$C$17:$M$20,COUNTBLANK($D$15:L$15)+1,FALSE)</f>
        <v>0</v>
      </c>
      <c r="AC83" s="3">
        <f t="array" ref="AC83">INDEX($AF$3:$CM$62,MATCH($S83,$AE$3:$AE$62,0),MATCH(AC$1&amp;$R83,$AF$1:$CM$1&amp;$AF$2:$CM$2,0))*VLOOKUP($Q83,$C$17:$M$20,COUNTBLANK($D$15:M$15)+1,FALSE)</f>
        <v>0</v>
      </c>
    </row>
    <row r="84" spans="17:29" x14ac:dyDescent="0.2">
      <c r="Q84" t="str">
        <f t="shared" si="122"/>
        <v>头饰</v>
      </c>
      <c r="R84">
        <f t="shared" si="123"/>
        <v>2</v>
      </c>
      <c r="S84">
        <f t="shared" si="124"/>
        <v>22</v>
      </c>
      <c r="T84" s="3">
        <f t="array" ref="T84">INDEX($AF$3:$CM$62,MATCH($S84,$AE$3:$AE$62,0),MATCH(T$1&amp;$R84,$AF$1:$CM$1&amp;$AF$2:$CM$2,0))*VLOOKUP($Q84,$C$17:$M$20,COUNTBLANK($D$15:D$15)+1,FALSE)</f>
        <v>66</v>
      </c>
      <c r="U84" s="3">
        <f t="array" ref="U84">INDEX($AF$3:$CM$62,MATCH($S84,$AE$3:$AE$62,0),MATCH(U$1&amp;$R84,$AF$1:$CM$1&amp;$AF$2:$CM$2,0))*VLOOKUP($Q84,$C$17:$M$20,COUNTBLANK($D$15:E$15)+1,FALSE)</f>
        <v>3300</v>
      </c>
      <c r="V84" s="3">
        <f t="array" ref="V84">INDEX($AF$3:$CM$62,MATCH($S84,$AE$3:$AE$62,0),MATCH(V$1&amp;$R84,$AF$1:$CM$1&amp;$AF$2:$CM$2,0))*VLOOKUP($Q84,$C$17:$M$20,COUNTBLANK($D$15:F$15)+1,FALSE)</f>
        <v>0</v>
      </c>
      <c r="W84" s="3">
        <f t="array" ref="W84">INDEX($AF$3:$CM$62,MATCH($S84,$AE$3:$AE$62,0),MATCH(W$1&amp;$R84,$AF$1:$CM$1&amp;$AF$2:$CM$2,0))*VLOOKUP($Q84,$C$17:$M$20,COUNTBLANK($D$15:G$15)+1,FALSE)</f>
        <v>0</v>
      </c>
      <c r="X84" s="3">
        <f t="array" ref="X84">INDEX($AF$3:$CM$62,MATCH($S84,$AE$3:$AE$62,0),MATCH(X$1&amp;$R84,$AF$1:$CM$1&amp;$AF$2:$CM$2,0))*VLOOKUP($Q84,$C$17:$M$20,COUNTBLANK($D$15:H$15)+1,FALSE)</f>
        <v>0.06</v>
      </c>
      <c r="Y84" s="3">
        <f t="array" ref="Y84">INDEX($AF$3:$CM$62,MATCH($S84,$AE$3:$AE$62,0),MATCH(Y$1&amp;$R84,$AF$1:$CM$1&amp;$AF$2:$CM$2,0))*VLOOKUP($Q84,$C$17:$M$20,COUNTBLANK($D$15:I$15)+1,FALSE)</f>
        <v>0</v>
      </c>
      <c r="Z84" s="3">
        <f t="array" ref="Z84">INDEX($AF$3:$CM$62,MATCH($S84,$AE$3:$AE$62,0),MATCH(Z$1&amp;$R84,$AF$1:$CM$1&amp;$AF$2:$CM$2,0))*VLOOKUP($Q84,$C$17:$M$20,COUNTBLANK($D$15:J$15)+1,FALSE)</f>
        <v>0</v>
      </c>
      <c r="AA84" s="3">
        <f t="array" ref="AA84">INDEX($AF$3:$CM$62,MATCH($S84,$AE$3:$AE$62,0),MATCH(AA$1&amp;$R84,$AF$1:$CM$1&amp;$AF$2:$CM$2,0))*VLOOKUP($Q84,$C$17:$M$20,COUNTBLANK($D$15:K$15)+1,FALSE)</f>
        <v>0</v>
      </c>
      <c r="AB84" s="3">
        <f t="array" ref="AB84">INDEX($AF$3:$CM$62,MATCH($S84,$AE$3:$AE$62,0),MATCH(AB$1&amp;$R84,$AF$1:$CM$1&amp;$AF$2:$CM$2,0))*VLOOKUP($Q84,$C$17:$M$20,COUNTBLANK($D$15:L$15)+1,FALSE)</f>
        <v>0</v>
      </c>
      <c r="AC84" s="3">
        <f t="array" ref="AC84">INDEX($AF$3:$CM$62,MATCH($S84,$AE$3:$AE$62,0),MATCH(AC$1&amp;$R84,$AF$1:$CM$1&amp;$AF$2:$CM$2,0))*VLOOKUP($Q84,$C$17:$M$20,COUNTBLANK($D$15:M$15)+1,FALSE)</f>
        <v>0</v>
      </c>
    </row>
    <row r="85" spans="17:29" x14ac:dyDescent="0.2">
      <c r="Q85" t="str">
        <f t="shared" si="122"/>
        <v>头饰</v>
      </c>
      <c r="R85">
        <f t="shared" si="123"/>
        <v>2</v>
      </c>
      <c r="S85">
        <f t="shared" si="124"/>
        <v>23</v>
      </c>
      <c r="T85" s="3">
        <f t="array" ref="T85">INDEX($AF$3:$CM$62,MATCH($S85,$AE$3:$AE$62,0),MATCH(T$1&amp;$R85,$AF$1:$CM$1&amp;$AF$2:$CM$2,0))*VLOOKUP($Q85,$C$17:$M$20,COUNTBLANK($D$15:D$15)+1,FALSE)</f>
        <v>69</v>
      </c>
      <c r="U85" s="3">
        <f t="array" ref="U85">INDEX($AF$3:$CM$62,MATCH($S85,$AE$3:$AE$62,0),MATCH(U$1&amp;$R85,$AF$1:$CM$1&amp;$AF$2:$CM$2,0))*VLOOKUP($Q85,$C$17:$M$20,COUNTBLANK($D$15:E$15)+1,FALSE)</f>
        <v>3450</v>
      </c>
      <c r="V85" s="3">
        <f t="array" ref="V85">INDEX($AF$3:$CM$62,MATCH($S85,$AE$3:$AE$62,0),MATCH(V$1&amp;$R85,$AF$1:$CM$1&amp;$AF$2:$CM$2,0))*VLOOKUP($Q85,$C$17:$M$20,COUNTBLANK($D$15:F$15)+1,FALSE)</f>
        <v>0</v>
      </c>
      <c r="W85" s="3">
        <f t="array" ref="W85">INDEX($AF$3:$CM$62,MATCH($S85,$AE$3:$AE$62,0),MATCH(W$1&amp;$R85,$AF$1:$CM$1&amp;$AF$2:$CM$2,0))*VLOOKUP($Q85,$C$17:$M$20,COUNTBLANK($D$15:G$15)+1,FALSE)</f>
        <v>0</v>
      </c>
      <c r="X85" s="3">
        <f t="array" ref="X85">INDEX($AF$3:$CM$62,MATCH($S85,$AE$3:$AE$62,0),MATCH(X$1&amp;$R85,$AF$1:$CM$1&amp;$AF$2:$CM$2,0))*VLOOKUP($Q85,$C$17:$M$20,COUNTBLANK($D$15:H$15)+1,FALSE)</f>
        <v>0.06</v>
      </c>
      <c r="Y85" s="3">
        <f t="array" ref="Y85">INDEX($AF$3:$CM$62,MATCH($S85,$AE$3:$AE$62,0),MATCH(Y$1&amp;$R85,$AF$1:$CM$1&amp;$AF$2:$CM$2,0))*VLOOKUP($Q85,$C$17:$M$20,COUNTBLANK($D$15:I$15)+1,FALSE)</f>
        <v>0</v>
      </c>
      <c r="Z85" s="3">
        <f t="array" ref="Z85">INDEX($AF$3:$CM$62,MATCH($S85,$AE$3:$AE$62,0),MATCH(Z$1&amp;$R85,$AF$1:$CM$1&amp;$AF$2:$CM$2,0))*VLOOKUP($Q85,$C$17:$M$20,COUNTBLANK($D$15:J$15)+1,FALSE)</f>
        <v>0</v>
      </c>
      <c r="AA85" s="3">
        <f t="array" ref="AA85">INDEX($AF$3:$CM$62,MATCH($S85,$AE$3:$AE$62,0),MATCH(AA$1&amp;$R85,$AF$1:$CM$1&amp;$AF$2:$CM$2,0))*VLOOKUP($Q85,$C$17:$M$20,COUNTBLANK($D$15:K$15)+1,FALSE)</f>
        <v>0</v>
      </c>
      <c r="AB85" s="3">
        <f t="array" ref="AB85">INDEX($AF$3:$CM$62,MATCH($S85,$AE$3:$AE$62,0),MATCH(AB$1&amp;$R85,$AF$1:$CM$1&amp;$AF$2:$CM$2,0))*VLOOKUP($Q85,$C$17:$M$20,COUNTBLANK($D$15:L$15)+1,FALSE)</f>
        <v>0</v>
      </c>
      <c r="AC85" s="3">
        <f t="array" ref="AC85">INDEX($AF$3:$CM$62,MATCH($S85,$AE$3:$AE$62,0),MATCH(AC$1&amp;$R85,$AF$1:$CM$1&amp;$AF$2:$CM$2,0))*VLOOKUP($Q85,$C$17:$M$20,COUNTBLANK($D$15:M$15)+1,FALSE)</f>
        <v>0</v>
      </c>
    </row>
    <row r="86" spans="17:29" x14ac:dyDescent="0.2">
      <c r="Q86" t="str">
        <f t="shared" si="122"/>
        <v>头饰</v>
      </c>
      <c r="R86">
        <f t="shared" si="123"/>
        <v>2</v>
      </c>
      <c r="S86">
        <f t="shared" si="124"/>
        <v>24</v>
      </c>
      <c r="T86" s="3">
        <f t="array" ref="T86">INDEX($AF$3:$CM$62,MATCH($S86,$AE$3:$AE$62,0),MATCH(T$1&amp;$R86,$AF$1:$CM$1&amp;$AF$2:$CM$2,0))*VLOOKUP($Q86,$C$17:$M$20,COUNTBLANK($D$15:D$15)+1,FALSE)</f>
        <v>72</v>
      </c>
      <c r="U86" s="3">
        <f t="array" ref="U86">INDEX($AF$3:$CM$62,MATCH($S86,$AE$3:$AE$62,0),MATCH(U$1&amp;$R86,$AF$1:$CM$1&amp;$AF$2:$CM$2,0))*VLOOKUP($Q86,$C$17:$M$20,COUNTBLANK($D$15:E$15)+1,FALSE)</f>
        <v>3600</v>
      </c>
      <c r="V86" s="3">
        <f t="array" ref="V86">INDEX($AF$3:$CM$62,MATCH($S86,$AE$3:$AE$62,0),MATCH(V$1&amp;$R86,$AF$1:$CM$1&amp;$AF$2:$CM$2,0))*VLOOKUP($Q86,$C$17:$M$20,COUNTBLANK($D$15:F$15)+1,FALSE)</f>
        <v>0</v>
      </c>
      <c r="W86" s="3">
        <f t="array" ref="W86">INDEX($AF$3:$CM$62,MATCH($S86,$AE$3:$AE$62,0),MATCH(W$1&amp;$R86,$AF$1:$CM$1&amp;$AF$2:$CM$2,0))*VLOOKUP($Q86,$C$17:$M$20,COUNTBLANK($D$15:G$15)+1,FALSE)</f>
        <v>0</v>
      </c>
      <c r="X86" s="3">
        <f t="array" ref="X86">INDEX($AF$3:$CM$62,MATCH($S86,$AE$3:$AE$62,0),MATCH(X$1&amp;$R86,$AF$1:$CM$1&amp;$AF$2:$CM$2,0))*VLOOKUP($Q86,$C$17:$M$20,COUNTBLANK($D$15:H$15)+1,FALSE)</f>
        <v>0.06</v>
      </c>
      <c r="Y86" s="3">
        <f t="array" ref="Y86">INDEX($AF$3:$CM$62,MATCH($S86,$AE$3:$AE$62,0),MATCH(Y$1&amp;$R86,$AF$1:$CM$1&amp;$AF$2:$CM$2,0))*VLOOKUP($Q86,$C$17:$M$20,COUNTBLANK($D$15:I$15)+1,FALSE)</f>
        <v>0</v>
      </c>
      <c r="Z86" s="3">
        <f t="array" ref="Z86">INDEX($AF$3:$CM$62,MATCH($S86,$AE$3:$AE$62,0),MATCH(Z$1&amp;$R86,$AF$1:$CM$1&amp;$AF$2:$CM$2,0))*VLOOKUP($Q86,$C$17:$M$20,COUNTBLANK($D$15:J$15)+1,FALSE)</f>
        <v>0</v>
      </c>
      <c r="AA86" s="3">
        <f t="array" ref="AA86">INDEX($AF$3:$CM$62,MATCH($S86,$AE$3:$AE$62,0),MATCH(AA$1&amp;$R86,$AF$1:$CM$1&amp;$AF$2:$CM$2,0))*VLOOKUP($Q86,$C$17:$M$20,COUNTBLANK($D$15:K$15)+1,FALSE)</f>
        <v>0</v>
      </c>
      <c r="AB86" s="3">
        <f t="array" ref="AB86">INDEX($AF$3:$CM$62,MATCH($S86,$AE$3:$AE$62,0),MATCH(AB$1&amp;$R86,$AF$1:$CM$1&amp;$AF$2:$CM$2,0))*VLOOKUP($Q86,$C$17:$M$20,COUNTBLANK($D$15:L$15)+1,FALSE)</f>
        <v>0</v>
      </c>
      <c r="AC86" s="3">
        <f t="array" ref="AC86">INDEX($AF$3:$CM$62,MATCH($S86,$AE$3:$AE$62,0),MATCH(AC$1&amp;$R86,$AF$1:$CM$1&amp;$AF$2:$CM$2,0))*VLOOKUP($Q86,$C$17:$M$20,COUNTBLANK($D$15:M$15)+1,FALSE)</f>
        <v>0</v>
      </c>
    </row>
    <row r="87" spans="17:29" x14ac:dyDescent="0.2">
      <c r="Q87" t="str">
        <f t="shared" si="122"/>
        <v>头饰</v>
      </c>
      <c r="R87">
        <f t="shared" si="123"/>
        <v>2</v>
      </c>
      <c r="S87">
        <f t="shared" si="124"/>
        <v>25</v>
      </c>
      <c r="T87" s="3">
        <f t="array" ref="T87">INDEX($AF$3:$CM$62,MATCH($S87,$AE$3:$AE$62,0),MATCH(T$1&amp;$R87,$AF$1:$CM$1&amp;$AF$2:$CM$2,0))*VLOOKUP($Q87,$C$17:$M$20,COUNTBLANK($D$15:D$15)+1,FALSE)</f>
        <v>75</v>
      </c>
      <c r="U87" s="3">
        <f t="array" ref="U87">INDEX($AF$3:$CM$62,MATCH($S87,$AE$3:$AE$62,0),MATCH(U$1&amp;$R87,$AF$1:$CM$1&amp;$AF$2:$CM$2,0))*VLOOKUP($Q87,$C$17:$M$20,COUNTBLANK($D$15:E$15)+1,FALSE)</f>
        <v>3750</v>
      </c>
      <c r="V87" s="3">
        <f t="array" ref="V87">INDEX($AF$3:$CM$62,MATCH($S87,$AE$3:$AE$62,0),MATCH(V$1&amp;$R87,$AF$1:$CM$1&amp;$AF$2:$CM$2,0))*VLOOKUP($Q87,$C$17:$M$20,COUNTBLANK($D$15:F$15)+1,FALSE)</f>
        <v>0</v>
      </c>
      <c r="W87" s="3">
        <f t="array" ref="W87">INDEX($AF$3:$CM$62,MATCH($S87,$AE$3:$AE$62,0),MATCH(W$1&amp;$R87,$AF$1:$CM$1&amp;$AF$2:$CM$2,0))*VLOOKUP($Q87,$C$17:$M$20,COUNTBLANK($D$15:G$15)+1,FALSE)</f>
        <v>0</v>
      </c>
      <c r="X87" s="3">
        <f t="array" ref="X87">INDEX($AF$3:$CM$62,MATCH($S87,$AE$3:$AE$62,0),MATCH(X$1&amp;$R87,$AF$1:$CM$1&amp;$AF$2:$CM$2,0))*VLOOKUP($Q87,$C$17:$M$20,COUNTBLANK($D$15:H$15)+1,FALSE)</f>
        <v>0.06</v>
      </c>
      <c r="Y87" s="3">
        <f t="array" ref="Y87">INDEX($AF$3:$CM$62,MATCH($S87,$AE$3:$AE$62,0),MATCH(Y$1&amp;$R87,$AF$1:$CM$1&amp;$AF$2:$CM$2,0))*VLOOKUP($Q87,$C$17:$M$20,COUNTBLANK($D$15:I$15)+1,FALSE)</f>
        <v>0</v>
      </c>
      <c r="Z87" s="3">
        <f t="array" ref="Z87">INDEX($AF$3:$CM$62,MATCH($S87,$AE$3:$AE$62,0),MATCH(Z$1&amp;$R87,$AF$1:$CM$1&amp;$AF$2:$CM$2,0))*VLOOKUP($Q87,$C$17:$M$20,COUNTBLANK($D$15:J$15)+1,FALSE)</f>
        <v>0</v>
      </c>
      <c r="AA87" s="3">
        <f t="array" ref="AA87">INDEX($AF$3:$CM$62,MATCH($S87,$AE$3:$AE$62,0),MATCH(AA$1&amp;$R87,$AF$1:$CM$1&amp;$AF$2:$CM$2,0))*VLOOKUP($Q87,$C$17:$M$20,COUNTBLANK($D$15:K$15)+1,FALSE)</f>
        <v>0</v>
      </c>
      <c r="AB87" s="3">
        <f t="array" ref="AB87">INDEX($AF$3:$CM$62,MATCH($S87,$AE$3:$AE$62,0),MATCH(AB$1&amp;$R87,$AF$1:$CM$1&amp;$AF$2:$CM$2,0))*VLOOKUP($Q87,$C$17:$M$20,COUNTBLANK($D$15:L$15)+1,FALSE)</f>
        <v>0</v>
      </c>
      <c r="AC87" s="3">
        <f t="array" ref="AC87">INDEX($AF$3:$CM$62,MATCH($S87,$AE$3:$AE$62,0),MATCH(AC$1&amp;$R87,$AF$1:$CM$1&amp;$AF$2:$CM$2,0))*VLOOKUP($Q87,$C$17:$M$20,COUNTBLANK($D$15:M$15)+1,FALSE)</f>
        <v>0</v>
      </c>
    </row>
    <row r="88" spans="17:29" x14ac:dyDescent="0.2">
      <c r="Q88" t="str">
        <f t="shared" si="122"/>
        <v>头饰</v>
      </c>
      <c r="R88">
        <f t="shared" si="123"/>
        <v>2</v>
      </c>
      <c r="S88">
        <f t="shared" si="124"/>
        <v>26</v>
      </c>
      <c r="T88" s="3">
        <f t="array" ref="T88">INDEX($AF$3:$CM$62,MATCH($S88,$AE$3:$AE$62,0),MATCH(T$1&amp;$R88,$AF$1:$CM$1&amp;$AF$2:$CM$2,0))*VLOOKUP($Q88,$C$17:$M$20,COUNTBLANK($D$15:D$15)+1,FALSE)</f>
        <v>78</v>
      </c>
      <c r="U88" s="3">
        <f t="array" ref="U88">INDEX($AF$3:$CM$62,MATCH($S88,$AE$3:$AE$62,0),MATCH(U$1&amp;$R88,$AF$1:$CM$1&amp;$AF$2:$CM$2,0))*VLOOKUP($Q88,$C$17:$M$20,COUNTBLANK($D$15:E$15)+1,FALSE)</f>
        <v>3900</v>
      </c>
      <c r="V88" s="3">
        <f t="array" ref="V88">INDEX($AF$3:$CM$62,MATCH($S88,$AE$3:$AE$62,0),MATCH(V$1&amp;$R88,$AF$1:$CM$1&amp;$AF$2:$CM$2,0))*VLOOKUP($Q88,$C$17:$M$20,COUNTBLANK($D$15:F$15)+1,FALSE)</f>
        <v>0</v>
      </c>
      <c r="W88" s="3">
        <f t="array" ref="W88">INDEX($AF$3:$CM$62,MATCH($S88,$AE$3:$AE$62,0),MATCH(W$1&amp;$R88,$AF$1:$CM$1&amp;$AF$2:$CM$2,0))*VLOOKUP($Q88,$C$17:$M$20,COUNTBLANK($D$15:G$15)+1,FALSE)</f>
        <v>0</v>
      </c>
      <c r="X88" s="3">
        <f t="array" ref="X88">INDEX($AF$3:$CM$62,MATCH($S88,$AE$3:$AE$62,0),MATCH(X$1&amp;$R88,$AF$1:$CM$1&amp;$AF$2:$CM$2,0))*VLOOKUP($Q88,$C$17:$M$20,COUNTBLANK($D$15:H$15)+1,FALSE)</f>
        <v>0.06</v>
      </c>
      <c r="Y88" s="3">
        <f t="array" ref="Y88">INDEX($AF$3:$CM$62,MATCH($S88,$AE$3:$AE$62,0),MATCH(Y$1&amp;$R88,$AF$1:$CM$1&amp;$AF$2:$CM$2,0))*VLOOKUP($Q88,$C$17:$M$20,COUNTBLANK($D$15:I$15)+1,FALSE)</f>
        <v>0</v>
      </c>
      <c r="Z88" s="3">
        <f t="array" ref="Z88">INDEX($AF$3:$CM$62,MATCH($S88,$AE$3:$AE$62,0),MATCH(Z$1&amp;$R88,$AF$1:$CM$1&amp;$AF$2:$CM$2,0))*VLOOKUP($Q88,$C$17:$M$20,COUNTBLANK($D$15:J$15)+1,FALSE)</f>
        <v>0</v>
      </c>
      <c r="AA88" s="3">
        <f t="array" ref="AA88">INDEX($AF$3:$CM$62,MATCH($S88,$AE$3:$AE$62,0),MATCH(AA$1&amp;$R88,$AF$1:$CM$1&amp;$AF$2:$CM$2,0))*VLOOKUP($Q88,$C$17:$M$20,COUNTBLANK($D$15:K$15)+1,FALSE)</f>
        <v>0</v>
      </c>
      <c r="AB88" s="3">
        <f t="array" ref="AB88">INDEX($AF$3:$CM$62,MATCH($S88,$AE$3:$AE$62,0),MATCH(AB$1&amp;$R88,$AF$1:$CM$1&amp;$AF$2:$CM$2,0))*VLOOKUP($Q88,$C$17:$M$20,COUNTBLANK($D$15:L$15)+1,FALSE)</f>
        <v>0</v>
      </c>
      <c r="AC88" s="3">
        <f t="array" ref="AC88">INDEX($AF$3:$CM$62,MATCH($S88,$AE$3:$AE$62,0),MATCH(AC$1&amp;$R88,$AF$1:$CM$1&amp;$AF$2:$CM$2,0))*VLOOKUP($Q88,$C$17:$M$20,COUNTBLANK($D$15:M$15)+1,FALSE)</f>
        <v>0</v>
      </c>
    </row>
    <row r="89" spans="17:29" x14ac:dyDescent="0.2">
      <c r="Q89" t="str">
        <f t="shared" si="122"/>
        <v>头饰</v>
      </c>
      <c r="R89">
        <f t="shared" si="123"/>
        <v>2</v>
      </c>
      <c r="S89">
        <f t="shared" si="124"/>
        <v>27</v>
      </c>
      <c r="T89" s="3">
        <f t="array" ref="T89">INDEX($AF$3:$CM$62,MATCH($S89,$AE$3:$AE$62,0),MATCH(T$1&amp;$R89,$AF$1:$CM$1&amp;$AF$2:$CM$2,0))*VLOOKUP($Q89,$C$17:$M$20,COUNTBLANK($D$15:D$15)+1,FALSE)</f>
        <v>81</v>
      </c>
      <c r="U89" s="3">
        <f t="array" ref="U89">INDEX($AF$3:$CM$62,MATCH($S89,$AE$3:$AE$62,0),MATCH(U$1&amp;$R89,$AF$1:$CM$1&amp;$AF$2:$CM$2,0))*VLOOKUP($Q89,$C$17:$M$20,COUNTBLANK($D$15:E$15)+1,FALSE)</f>
        <v>4050</v>
      </c>
      <c r="V89" s="3">
        <f t="array" ref="V89">INDEX($AF$3:$CM$62,MATCH($S89,$AE$3:$AE$62,0),MATCH(V$1&amp;$R89,$AF$1:$CM$1&amp;$AF$2:$CM$2,0))*VLOOKUP($Q89,$C$17:$M$20,COUNTBLANK($D$15:F$15)+1,FALSE)</f>
        <v>0</v>
      </c>
      <c r="W89" s="3">
        <f t="array" ref="W89">INDEX($AF$3:$CM$62,MATCH($S89,$AE$3:$AE$62,0),MATCH(W$1&amp;$R89,$AF$1:$CM$1&amp;$AF$2:$CM$2,0))*VLOOKUP($Q89,$C$17:$M$20,COUNTBLANK($D$15:G$15)+1,FALSE)</f>
        <v>0</v>
      </c>
      <c r="X89" s="3">
        <f t="array" ref="X89">INDEX($AF$3:$CM$62,MATCH($S89,$AE$3:$AE$62,0),MATCH(X$1&amp;$R89,$AF$1:$CM$1&amp;$AF$2:$CM$2,0))*VLOOKUP($Q89,$C$17:$M$20,COUNTBLANK($D$15:H$15)+1,FALSE)</f>
        <v>0.06</v>
      </c>
      <c r="Y89" s="3">
        <f t="array" ref="Y89">INDEX($AF$3:$CM$62,MATCH($S89,$AE$3:$AE$62,0),MATCH(Y$1&amp;$R89,$AF$1:$CM$1&amp;$AF$2:$CM$2,0))*VLOOKUP($Q89,$C$17:$M$20,COUNTBLANK($D$15:I$15)+1,FALSE)</f>
        <v>0</v>
      </c>
      <c r="Z89" s="3">
        <f t="array" ref="Z89">INDEX($AF$3:$CM$62,MATCH($S89,$AE$3:$AE$62,0),MATCH(Z$1&amp;$R89,$AF$1:$CM$1&amp;$AF$2:$CM$2,0))*VLOOKUP($Q89,$C$17:$M$20,COUNTBLANK($D$15:J$15)+1,FALSE)</f>
        <v>0</v>
      </c>
      <c r="AA89" s="3">
        <f t="array" ref="AA89">INDEX($AF$3:$CM$62,MATCH($S89,$AE$3:$AE$62,0),MATCH(AA$1&amp;$R89,$AF$1:$CM$1&amp;$AF$2:$CM$2,0))*VLOOKUP($Q89,$C$17:$M$20,COUNTBLANK($D$15:K$15)+1,FALSE)</f>
        <v>0</v>
      </c>
      <c r="AB89" s="3">
        <f t="array" ref="AB89">INDEX($AF$3:$CM$62,MATCH($S89,$AE$3:$AE$62,0),MATCH(AB$1&amp;$R89,$AF$1:$CM$1&amp;$AF$2:$CM$2,0))*VLOOKUP($Q89,$C$17:$M$20,COUNTBLANK($D$15:L$15)+1,FALSE)</f>
        <v>0</v>
      </c>
      <c r="AC89" s="3">
        <f t="array" ref="AC89">INDEX($AF$3:$CM$62,MATCH($S89,$AE$3:$AE$62,0),MATCH(AC$1&amp;$R89,$AF$1:$CM$1&amp;$AF$2:$CM$2,0))*VLOOKUP($Q89,$C$17:$M$20,COUNTBLANK($D$15:M$15)+1,FALSE)</f>
        <v>0</v>
      </c>
    </row>
    <row r="90" spans="17:29" x14ac:dyDescent="0.2">
      <c r="Q90" t="str">
        <f t="shared" si="122"/>
        <v>头饰</v>
      </c>
      <c r="R90">
        <f t="shared" si="123"/>
        <v>2</v>
      </c>
      <c r="S90">
        <f t="shared" si="124"/>
        <v>28</v>
      </c>
      <c r="T90" s="3">
        <f t="array" ref="T90">INDEX($AF$3:$CM$62,MATCH($S90,$AE$3:$AE$62,0),MATCH(T$1&amp;$R90,$AF$1:$CM$1&amp;$AF$2:$CM$2,0))*VLOOKUP($Q90,$C$17:$M$20,COUNTBLANK($D$15:D$15)+1,FALSE)</f>
        <v>84</v>
      </c>
      <c r="U90" s="3">
        <f t="array" ref="U90">INDEX($AF$3:$CM$62,MATCH($S90,$AE$3:$AE$62,0),MATCH(U$1&amp;$R90,$AF$1:$CM$1&amp;$AF$2:$CM$2,0))*VLOOKUP($Q90,$C$17:$M$20,COUNTBLANK($D$15:E$15)+1,FALSE)</f>
        <v>4200</v>
      </c>
      <c r="V90" s="3">
        <f t="array" ref="V90">INDEX($AF$3:$CM$62,MATCH($S90,$AE$3:$AE$62,0),MATCH(V$1&amp;$R90,$AF$1:$CM$1&amp;$AF$2:$CM$2,0))*VLOOKUP($Q90,$C$17:$M$20,COUNTBLANK($D$15:F$15)+1,FALSE)</f>
        <v>0</v>
      </c>
      <c r="W90" s="3">
        <f t="array" ref="W90">INDEX($AF$3:$CM$62,MATCH($S90,$AE$3:$AE$62,0),MATCH(W$1&amp;$R90,$AF$1:$CM$1&amp;$AF$2:$CM$2,0))*VLOOKUP($Q90,$C$17:$M$20,COUNTBLANK($D$15:G$15)+1,FALSE)</f>
        <v>0</v>
      </c>
      <c r="X90" s="3">
        <f t="array" ref="X90">INDEX($AF$3:$CM$62,MATCH($S90,$AE$3:$AE$62,0),MATCH(X$1&amp;$R90,$AF$1:$CM$1&amp;$AF$2:$CM$2,0))*VLOOKUP($Q90,$C$17:$M$20,COUNTBLANK($D$15:H$15)+1,FALSE)</f>
        <v>0.06</v>
      </c>
      <c r="Y90" s="3">
        <f t="array" ref="Y90">INDEX($AF$3:$CM$62,MATCH($S90,$AE$3:$AE$62,0),MATCH(Y$1&amp;$R90,$AF$1:$CM$1&amp;$AF$2:$CM$2,0))*VLOOKUP($Q90,$C$17:$M$20,COUNTBLANK($D$15:I$15)+1,FALSE)</f>
        <v>0</v>
      </c>
      <c r="Z90" s="3">
        <f t="array" ref="Z90">INDEX($AF$3:$CM$62,MATCH($S90,$AE$3:$AE$62,0),MATCH(Z$1&amp;$R90,$AF$1:$CM$1&amp;$AF$2:$CM$2,0))*VLOOKUP($Q90,$C$17:$M$20,COUNTBLANK($D$15:J$15)+1,FALSE)</f>
        <v>0</v>
      </c>
      <c r="AA90" s="3">
        <f t="array" ref="AA90">INDEX($AF$3:$CM$62,MATCH($S90,$AE$3:$AE$62,0),MATCH(AA$1&amp;$R90,$AF$1:$CM$1&amp;$AF$2:$CM$2,0))*VLOOKUP($Q90,$C$17:$M$20,COUNTBLANK($D$15:K$15)+1,FALSE)</f>
        <v>0</v>
      </c>
      <c r="AB90" s="3">
        <f t="array" ref="AB90">INDEX($AF$3:$CM$62,MATCH($S90,$AE$3:$AE$62,0),MATCH(AB$1&amp;$R90,$AF$1:$CM$1&amp;$AF$2:$CM$2,0))*VLOOKUP($Q90,$C$17:$M$20,COUNTBLANK($D$15:L$15)+1,FALSE)</f>
        <v>0</v>
      </c>
      <c r="AC90" s="3">
        <f t="array" ref="AC90">INDEX($AF$3:$CM$62,MATCH($S90,$AE$3:$AE$62,0),MATCH(AC$1&amp;$R90,$AF$1:$CM$1&amp;$AF$2:$CM$2,0))*VLOOKUP($Q90,$C$17:$M$20,COUNTBLANK($D$15:M$15)+1,FALSE)</f>
        <v>0</v>
      </c>
    </row>
    <row r="91" spans="17:29" x14ac:dyDescent="0.2">
      <c r="Q91" t="str">
        <f t="shared" si="122"/>
        <v>头饰</v>
      </c>
      <c r="R91">
        <f t="shared" si="123"/>
        <v>2</v>
      </c>
      <c r="S91">
        <f t="shared" si="124"/>
        <v>29</v>
      </c>
      <c r="T91" s="3">
        <f t="array" ref="T91">INDEX($AF$3:$CM$62,MATCH($S91,$AE$3:$AE$62,0),MATCH(T$1&amp;$R91,$AF$1:$CM$1&amp;$AF$2:$CM$2,0))*VLOOKUP($Q91,$C$17:$M$20,COUNTBLANK($D$15:D$15)+1,FALSE)</f>
        <v>87</v>
      </c>
      <c r="U91" s="3">
        <f t="array" ref="U91">INDEX($AF$3:$CM$62,MATCH($S91,$AE$3:$AE$62,0),MATCH(U$1&amp;$R91,$AF$1:$CM$1&amp;$AF$2:$CM$2,0))*VLOOKUP($Q91,$C$17:$M$20,COUNTBLANK($D$15:E$15)+1,FALSE)</f>
        <v>4350</v>
      </c>
      <c r="V91" s="3">
        <f t="array" ref="V91">INDEX($AF$3:$CM$62,MATCH($S91,$AE$3:$AE$62,0),MATCH(V$1&amp;$R91,$AF$1:$CM$1&amp;$AF$2:$CM$2,0))*VLOOKUP($Q91,$C$17:$M$20,COUNTBLANK($D$15:F$15)+1,FALSE)</f>
        <v>0</v>
      </c>
      <c r="W91" s="3">
        <f t="array" ref="W91">INDEX($AF$3:$CM$62,MATCH($S91,$AE$3:$AE$62,0),MATCH(W$1&amp;$R91,$AF$1:$CM$1&amp;$AF$2:$CM$2,0))*VLOOKUP($Q91,$C$17:$M$20,COUNTBLANK($D$15:G$15)+1,FALSE)</f>
        <v>0</v>
      </c>
      <c r="X91" s="3">
        <f t="array" ref="X91">INDEX($AF$3:$CM$62,MATCH($S91,$AE$3:$AE$62,0),MATCH(X$1&amp;$R91,$AF$1:$CM$1&amp;$AF$2:$CM$2,0))*VLOOKUP($Q91,$C$17:$M$20,COUNTBLANK($D$15:H$15)+1,FALSE)</f>
        <v>0.06</v>
      </c>
      <c r="Y91" s="3">
        <f t="array" ref="Y91">INDEX($AF$3:$CM$62,MATCH($S91,$AE$3:$AE$62,0),MATCH(Y$1&amp;$R91,$AF$1:$CM$1&amp;$AF$2:$CM$2,0))*VLOOKUP($Q91,$C$17:$M$20,COUNTBLANK($D$15:I$15)+1,FALSE)</f>
        <v>0</v>
      </c>
      <c r="Z91" s="3">
        <f t="array" ref="Z91">INDEX($AF$3:$CM$62,MATCH($S91,$AE$3:$AE$62,0),MATCH(Z$1&amp;$R91,$AF$1:$CM$1&amp;$AF$2:$CM$2,0))*VLOOKUP($Q91,$C$17:$M$20,COUNTBLANK($D$15:J$15)+1,FALSE)</f>
        <v>0</v>
      </c>
      <c r="AA91" s="3">
        <f t="array" ref="AA91">INDEX($AF$3:$CM$62,MATCH($S91,$AE$3:$AE$62,0),MATCH(AA$1&amp;$R91,$AF$1:$CM$1&amp;$AF$2:$CM$2,0))*VLOOKUP($Q91,$C$17:$M$20,COUNTBLANK($D$15:K$15)+1,FALSE)</f>
        <v>0</v>
      </c>
      <c r="AB91" s="3">
        <f t="array" ref="AB91">INDEX($AF$3:$CM$62,MATCH($S91,$AE$3:$AE$62,0),MATCH(AB$1&amp;$R91,$AF$1:$CM$1&amp;$AF$2:$CM$2,0))*VLOOKUP($Q91,$C$17:$M$20,COUNTBLANK($D$15:L$15)+1,FALSE)</f>
        <v>0</v>
      </c>
      <c r="AC91" s="3">
        <f t="array" ref="AC91">INDEX($AF$3:$CM$62,MATCH($S91,$AE$3:$AE$62,0),MATCH(AC$1&amp;$R91,$AF$1:$CM$1&amp;$AF$2:$CM$2,0))*VLOOKUP($Q91,$C$17:$M$20,COUNTBLANK($D$15:M$15)+1,FALSE)</f>
        <v>0</v>
      </c>
    </row>
    <row r="92" spans="17:29" x14ac:dyDescent="0.2">
      <c r="Q92" t="str">
        <f t="shared" si="122"/>
        <v>头饰</v>
      </c>
      <c r="R92">
        <f t="shared" si="123"/>
        <v>2</v>
      </c>
      <c r="S92">
        <f t="shared" si="124"/>
        <v>30</v>
      </c>
      <c r="T92" s="3">
        <f t="array" ref="T92">INDEX($AF$3:$CM$62,MATCH($S92,$AE$3:$AE$62,0),MATCH(T$1&amp;$R92,$AF$1:$CM$1&amp;$AF$2:$CM$2,0))*VLOOKUP($Q92,$C$17:$M$20,COUNTBLANK($D$15:D$15)+1,FALSE)</f>
        <v>90</v>
      </c>
      <c r="U92" s="3">
        <f t="array" ref="U92">INDEX($AF$3:$CM$62,MATCH($S92,$AE$3:$AE$62,0),MATCH(U$1&amp;$R92,$AF$1:$CM$1&amp;$AF$2:$CM$2,0))*VLOOKUP($Q92,$C$17:$M$20,COUNTBLANK($D$15:E$15)+1,FALSE)</f>
        <v>4500</v>
      </c>
      <c r="V92" s="3">
        <f t="array" ref="V92">INDEX($AF$3:$CM$62,MATCH($S92,$AE$3:$AE$62,0),MATCH(V$1&amp;$R92,$AF$1:$CM$1&amp;$AF$2:$CM$2,0))*VLOOKUP($Q92,$C$17:$M$20,COUNTBLANK($D$15:F$15)+1,FALSE)</f>
        <v>0</v>
      </c>
      <c r="W92" s="3">
        <f t="array" ref="W92">INDEX($AF$3:$CM$62,MATCH($S92,$AE$3:$AE$62,0),MATCH(W$1&amp;$R92,$AF$1:$CM$1&amp;$AF$2:$CM$2,0))*VLOOKUP($Q92,$C$17:$M$20,COUNTBLANK($D$15:G$15)+1,FALSE)</f>
        <v>0</v>
      </c>
      <c r="X92" s="3">
        <f t="array" ref="X92">INDEX($AF$3:$CM$62,MATCH($S92,$AE$3:$AE$62,0),MATCH(X$1&amp;$R92,$AF$1:$CM$1&amp;$AF$2:$CM$2,0))*VLOOKUP($Q92,$C$17:$M$20,COUNTBLANK($D$15:H$15)+1,FALSE)</f>
        <v>0.09</v>
      </c>
      <c r="Y92" s="3">
        <f t="array" ref="Y92">INDEX($AF$3:$CM$62,MATCH($S92,$AE$3:$AE$62,0),MATCH(Y$1&amp;$R92,$AF$1:$CM$1&amp;$AF$2:$CM$2,0))*VLOOKUP($Q92,$C$17:$M$20,COUNTBLANK($D$15:I$15)+1,FALSE)</f>
        <v>0</v>
      </c>
      <c r="Z92" s="3">
        <f t="array" ref="Z92">INDEX($AF$3:$CM$62,MATCH($S92,$AE$3:$AE$62,0),MATCH(Z$1&amp;$R92,$AF$1:$CM$1&amp;$AF$2:$CM$2,0))*VLOOKUP($Q92,$C$17:$M$20,COUNTBLANK($D$15:J$15)+1,FALSE)</f>
        <v>0</v>
      </c>
      <c r="AA92" s="3">
        <f t="array" ref="AA92">INDEX($AF$3:$CM$62,MATCH($S92,$AE$3:$AE$62,0),MATCH(AA$1&amp;$R92,$AF$1:$CM$1&amp;$AF$2:$CM$2,0))*VLOOKUP($Q92,$C$17:$M$20,COUNTBLANK($D$15:K$15)+1,FALSE)</f>
        <v>0</v>
      </c>
      <c r="AB92" s="3">
        <f t="array" ref="AB92">INDEX($AF$3:$CM$62,MATCH($S92,$AE$3:$AE$62,0),MATCH(AB$1&amp;$R92,$AF$1:$CM$1&amp;$AF$2:$CM$2,0))*VLOOKUP($Q92,$C$17:$M$20,COUNTBLANK($D$15:L$15)+1,FALSE)</f>
        <v>0</v>
      </c>
      <c r="AC92" s="3">
        <f t="array" ref="AC92">INDEX($AF$3:$CM$62,MATCH($S92,$AE$3:$AE$62,0),MATCH(AC$1&amp;$R92,$AF$1:$CM$1&amp;$AF$2:$CM$2,0))*VLOOKUP($Q92,$C$17:$M$20,COUNTBLANK($D$15:M$15)+1,FALSE)</f>
        <v>0</v>
      </c>
    </row>
    <row r="93" spans="17:29" x14ac:dyDescent="0.2">
      <c r="Q93" t="str">
        <f t="shared" si="122"/>
        <v>头饰</v>
      </c>
      <c r="R93">
        <f t="shared" si="123"/>
        <v>2</v>
      </c>
      <c r="S93">
        <f t="shared" si="124"/>
        <v>31</v>
      </c>
      <c r="T93" s="3">
        <f t="array" ref="T93">INDEX($AF$3:$CM$62,MATCH($S93,$AE$3:$AE$62,0),MATCH(T$1&amp;$R93,$AF$1:$CM$1&amp;$AF$2:$CM$2,0))*VLOOKUP($Q93,$C$17:$M$20,COUNTBLANK($D$15:D$15)+1,FALSE)</f>
        <v>93</v>
      </c>
      <c r="U93" s="3">
        <f t="array" ref="U93">INDEX($AF$3:$CM$62,MATCH($S93,$AE$3:$AE$62,0),MATCH(U$1&amp;$R93,$AF$1:$CM$1&amp;$AF$2:$CM$2,0))*VLOOKUP($Q93,$C$17:$M$20,COUNTBLANK($D$15:E$15)+1,FALSE)</f>
        <v>4650</v>
      </c>
      <c r="V93" s="3">
        <f t="array" ref="V93">INDEX($AF$3:$CM$62,MATCH($S93,$AE$3:$AE$62,0),MATCH(V$1&amp;$R93,$AF$1:$CM$1&amp;$AF$2:$CM$2,0))*VLOOKUP($Q93,$C$17:$M$20,COUNTBLANK($D$15:F$15)+1,FALSE)</f>
        <v>0</v>
      </c>
      <c r="W93" s="3">
        <f t="array" ref="W93">INDEX($AF$3:$CM$62,MATCH($S93,$AE$3:$AE$62,0),MATCH(W$1&amp;$R93,$AF$1:$CM$1&amp;$AF$2:$CM$2,0))*VLOOKUP($Q93,$C$17:$M$20,COUNTBLANK($D$15:G$15)+1,FALSE)</f>
        <v>0</v>
      </c>
      <c r="X93" s="3">
        <f t="array" ref="X93">INDEX($AF$3:$CM$62,MATCH($S93,$AE$3:$AE$62,0),MATCH(X$1&amp;$R93,$AF$1:$CM$1&amp;$AF$2:$CM$2,0))*VLOOKUP($Q93,$C$17:$M$20,COUNTBLANK($D$15:H$15)+1,FALSE)</f>
        <v>0.09</v>
      </c>
      <c r="Y93" s="3">
        <f t="array" ref="Y93">INDEX($AF$3:$CM$62,MATCH($S93,$AE$3:$AE$62,0),MATCH(Y$1&amp;$R93,$AF$1:$CM$1&amp;$AF$2:$CM$2,0))*VLOOKUP($Q93,$C$17:$M$20,COUNTBLANK($D$15:I$15)+1,FALSE)</f>
        <v>0</v>
      </c>
      <c r="Z93" s="3">
        <f t="array" ref="Z93">INDEX($AF$3:$CM$62,MATCH($S93,$AE$3:$AE$62,0),MATCH(Z$1&amp;$R93,$AF$1:$CM$1&amp;$AF$2:$CM$2,0))*VLOOKUP($Q93,$C$17:$M$20,COUNTBLANK($D$15:J$15)+1,FALSE)</f>
        <v>0</v>
      </c>
      <c r="AA93" s="3">
        <f t="array" ref="AA93">INDEX($AF$3:$CM$62,MATCH($S93,$AE$3:$AE$62,0),MATCH(AA$1&amp;$R93,$AF$1:$CM$1&amp;$AF$2:$CM$2,0))*VLOOKUP($Q93,$C$17:$M$20,COUNTBLANK($D$15:K$15)+1,FALSE)</f>
        <v>0</v>
      </c>
      <c r="AB93" s="3">
        <f t="array" ref="AB93">INDEX($AF$3:$CM$62,MATCH($S93,$AE$3:$AE$62,0),MATCH(AB$1&amp;$R93,$AF$1:$CM$1&amp;$AF$2:$CM$2,0))*VLOOKUP($Q93,$C$17:$M$20,COUNTBLANK($D$15:L$15)+1,FALSE)</f>
        <v>0</v>
      </c>
      <c r="AC93" s="3">
        <f t="array" ref="AC93">INDEX($AF$3:$CM$62,MATCH($S93,$AE$3:$AE$62,0),MATCH(AC$1&amp;$R93,$AF$1:$CM$1&amp;$AF$2:$CM$2,0))*VLOOKUP($Q93,$C$17:$M$20,COUNTBLANK($D$15:M$15)+1,FALSE)</f>
        <v>0</v>
      </c>
    </row>
    <row r="94" spans="17:29" x14ac:dyDescent="0.2">
      <c r="Q94" t="str">
        <f t="shared" si="122"/>
        <v>头饰</v>
      </c>
      <c r="R94">
        <f t="shared" si="123"/>
        <v>2</v>
      </c>
      <c r="S94">
        <f t="shared" si="124"/>
        <v>32</v>
      </c>
      <c r="T94" s="3">
        <f t="array" ref="T94">INDEX($AF$3:$CM$62,MATCH($S94,$AE$3:$AE$62,0),MATCH(T$1&amp;$R94,$AF$1:$CM$1&amp;$AF$2:$CM$2,0))*VLOOKUP($Q94,$C$17:$M$20,COUNTBLANK($D$15:D$15)+1,FALSE)</f>
        <v>96</v>
      </c>
      <c r="U94" s="3">
        <f t="array" ref="U94">INDEX($AF$3:$CM$62,MATCH($S94,$AE$3:$AE$62,0),MATCH(U$1&amp;$R94,$AF$1:$CM$1&amp;$AF$2:$CM$2,0))*VLOOKUP($Q94,$C$17:$M$20,COUNTBLANK($D$15:E$15)+1,FALSE)</f>
        <v>4800</v>
      </c>
      <c r="V94" s="3">
        <f t="array" ref="V94">INDEX($AF$3:$CM$62,MATCH($S94,$AE$3:$AE$62,0),MATCH(V$1&amp;$R94,$AF$1:$CM$1&amp;$AF$2:$CM$2,0))*VLOOKUP($Q94,$C$17:$M$20,COUNTBLANK($D$15:F$15)+1,FALSE)</f>
        <v>0</v>
      </c>
      <c r="W94" s="3">
        <f t="array" ref="W94">INDEX($AF$3:$CM$62,MATCH($S94,$AE$3:$AE$62,0),MATCH(W$1&amp;$R94,$AF$1:$CM$1&amp;$AF$2:$CM$2,0))*VLOOKUP($Q94,$C$17:$M$20,COUNTBLANK($D$15:G$15)+1,FALSE)</f>
        <v>0</v>
      </c>
      <c r="X94" s="3">
        <f t="array" ref="X94">INDEX($AF$3:$CM$62,MATCH($S94,$AE$3:$AE$62,0),MATCH(X$1&amp;$R94,$AF$1:$CM$1&amp;$AF$2:$CM$2,0))*VLOOKUP($Q94,$C$17:$M$20,COUNTBLANK($D$15:H$15)+1,FALSE)</f>
        <v>0.09</v>
      </c>
      <c r="Y94" s="3">
        <f t="array" ref="Y94">INDEX($AF$3:$CM$62,MATCH($S94,$AE$3:$AE$62,0),MATCH(Y$1&amp;$R94,$AF$1:$CM$1&amp;$AF$2:$CM$2,0))*VLOOKUP($Q94,$C$17:$M$20,COUNTBLANK($D$15:I$15)+1,FALSE)</f>
        <v>0</v>
      </c>
      <c r="Z94" s="3">
        <f t="array" ref="Z94">INDEX($AF$3:$CM$62,MATCH($S94,$AE$3:$AE$62,0),MATCH(Z$1&amp;$R94,$AF$1:$CM$1&amp;$AF$2:$CM$2,0))*VLOOKUP($Q94,$C$17:$M$20,COUNTBLANK($D$15:J$15)+1,FALSE)</f>
        <v>0</v>
      </c>
      <c r="AA94" s="3">
        <f t="array" ref="AA94">INDEX($AF$3:$CM$62,MATCH($S94,$AE$3:$AE$62,0),MATCH(AA$1&amp;$R94,$AF$1:$CM$1&amp;$AF$2:$CM$2,0))*VLOOKUP($Q94,$C$17:$M$20,COUNTBLANK($D$15:K$15)+1,FALSE)</f>
        <v>0</v>
      </c>
      <c r="AB94" s="3">
        <f t="array" ref="AB94">INDEX($AF$3:$CM$62,MATCH($S94,$AE$3:$AE$62,0),MATCH(AB$1&amp;$R94,$AF$1:$CM$1&amp;$AF$2:$CM$2,0))*VLOOKUP($Q94,$C$17:$M$20,COUNTBLANK($D$15:L$15)+1,FALSE)</f>
        <v>0</v>
      </c>
      <c r="AC94" s="3">
        <f t="array" ref="AC94">INDEX($AF$3:$CM$62,MATCH($S94,$AE$3:$AE$62,0),MATCH(AC$1&amp;$R94,$AF$1:$CM$1&amp;$AF$2:$CM$2,0))*VLOOKUP($Q94,$C$17:$M$20,COUNTBLANK($D$15:M$15)+1,FALSE)</f>
        <v>0</v>
      </c>
    </row>
    <row r="95" spans="17:29" x14ac:dyDescent="0.2">
      <c r="Q95" t="str">
        <f t="shared" si="122"/>
        <v>头饰</v>
      </c>
      <c r="R95">
        <f t="shared" si="123"/>
        <v>2</v>
      </c>
      <c r="S95">
        <f t="shared" si="124"/>
        <v>33</v>
      </c>
      <c r="T95" s="3">
        <f t="array" ref="T95">INDEX($AF$3:$CM$62,MATCH($S95,$AE$3:$AE$62,0),MATCH(T$1&amp;$R95,$AF$1:$CM$1&amp;$AF$2:$CM$2,0))*VLOOKUP($Q95,$C$17:$M$20,COUNTBLANK($D$15:D$15)+1,FALSE)</f>
        <v>99</v>
      </c>
      <c r="U95" s="3">
        <f t="array" ref="U95">INDEX($AF$3:$CM$62,MATCH($S95,$AE$3:$AE$62,0),MATCH(U$1&amp;$R95,$AF$1:$CM$1&amp;$AF$2:$CM$2,0))*VLOOKUP($Q95,$C$17:$M$20,COUNTBLANK($D$15:E$15)+1,FALSE)</f>
        <v>4950</v>
      </c>
      <c r="V95" s="3">
        <f t="array" ref="V95">INDEX($AF$3:$CM$62,MATCH($S95,$AE$3:$AE$62,0),MATCH(V$1&amp;$R95,$AF$1:$CM$1&amp;$AF$2:$CM$2,0))*VLOOKUP($Q95,$C$17:$M$20,COUNTBLANK($D$15:F$15)+1,FALSE)</f>
        <v>0</v>
      </c>
      <c r="W95" s="3">
        <f t="array" ref="W95">INDEX($AF$3:$CM$62,MATCH($S95,$AE$3:$AE$62,0),MATCH(W$1&amp;$R95,$AF$1:$CM$1&amp;$AF$2:$CM$2,0))*VLOOKUP($Q95,$C$17:$M$20,COUNTBLANK($D$15:G$15)+1,FALSE)</f>
        <v>0</v>
      </c>
      <c r="X95" s="3">
        <f t="array" ref="X95">INDEX($AF$3:$CM$62,MATCH($S95,$AE$3:$AE$62,0),MATCH(X$1&amp;$R95,$AF$1:$CM$1&amp;$AF$2:$CM$2,0))*VLOOKUP($Q95,$C$17:$M$20,COUNTBLANK($D$15:H$15)+1,FALSE)</f>
        <v>0.09</v>
      </c>
      <c r="Y95" s="3">
        <f t="array" ref="Y95">INDEX($AF$3:$CM$62,MATCH($S95,$AE$3:$AE$62,0),MATCH(Y$1&amp;$R95,$AF$1:$CM$1&amp;$AF$2:$CM$2,0))*VLOOKUP($Q95,$C$17:$M$20,COUNTBLANK($D$15:I$15)+1,FALSE)</f>
        <v>0</v>
      </c>
      <c r="Z95" s="3">
        <f t="array" ref="Z95">INDEX($AF$3:$CM$62,MATCH($S95,$AE$3:$AE$62,0),MATCH(Z$1&amp;$R95,$AF$1:$CM$1&amp;$AF$2:$CM$2,0))*VLOOKUP($Q95,$C$17:$M$20,COUNTBLANK($D$15:J$15)+1,FALSE)</f>
        <v>0</v>
      </c>
      <c r="AA95" s="3">
        <f t="array" ref="AA95">INDEX($AF$3:$CM$62,MATCH($S95,$AE$3:$AE$62,0),MATCH(AA$1&amp;$R95,$AF$1:$CM$1&amp;$AF$2:$CM$2,0))*VLOOKUP($Q95,$C$17:$M$20,COUNTBLANK($D$15:K$15)+1,FALSE)</f>
        <v>0</v>
      </c>
      <c r="AB95" s="3">
        <f t="array" ref="AB95">INDEX($AF$3:$CM$62,MATCH($S95,$AE$3:$AE$62,0),MATCH(AB$1&amp;$R95,$AF$1:$CM$1&amp;$AF$2:$CM$2,0))*VLOOKUP($Q95,$C$17:$M$20,COUNTBLANK($D$15:L$15)+1,FALSE)</f>
        <v>0</v>
      </c>
      <c r="AC95" s="3">
        <f t="array" ref="AC95">INDEX($AF$3:$CM$62,MATCH($S95,$AE$3:$AE$62,0),MATCH(AC$1&amp;$R95,$AF$1:$CM$1&amp;$AF$2:$CM$2,0))*VLOOKUP($Q95,$C$17:$M$20,COUNTBLANK($D$15:M$15)+1,FALSE)</f>
        <v>0</v>
      </c>
    </row>
    <row r="96" spans="17:29" x14ac:dyDescent="0.2">
      <c r="Q96" t="str">
        <f t="shared" si="122"/>
        <v>头饰</v>
      </c>
      <c r="R96">
        <f t="shared" si="123"/>
        <v>2</v>
      </c>
      <c r="S96">
        <f t="shared" si="124"/>
        <v>34</v>
      </c>
      <c r="T96" s="3">
        <f t="array" ref="T96">INDEX($AF$3:$CM$62,MATCH($S96,$AE$3:$AE$62,0),MATCH(T$1&amp;$R96,$AF$1:$CM$1&amp;$AF$2:$CM$2,0))*VLOOKUP($Q96,$C$17:$M$20,COUNTBLANK($D$15:D$15)+1,FALSE)</f>
        <v>102</v>
      </c>
      <c r="U96" s="3">
        <f t="array" ref="U96">INDEX($AF$3:$CM$62,MATCH($S96,$AE$3:$AE$62,0),MATCH(U$1&amp;$R96,$AF$1:$CM$1&amp;$AF$2:$CM$2,0))*VLOOKUP($Q96,$C$17:$M$20,COUNTBLANK($D$15:E$15)+1,FALSE)</f>
        <v>5100</v>
      </c>
      <c r="V96" s="3">
        <f t="array" ref="V96">INDEX($AF$3:$CM$62,MATCH($S96,$AE$3:$AE$62,0),MATCH(V$1&amp;$R96,$AF$1:$CM$1&amp;$AF$2:$CM$2,0))*VLOOKUP($Q96,$C$17:$M$20,COUNTBLANK($D$15:F$15)+1,FALSE)</f>
        <v>0</v>
      </c>
      <c r="W96" s="3">
        <f t="array" ref="W96">INDEX($AF$3:$CM$62,MATCH($S96,$AE$3:$AE$62,0),MATCH(W$1&amp;$R96,$AF$1:$CM$1&amp;$AF$2:$CM$2,0))*VLOOKUP($Q96,$C$17:$M$20,COUNTBLANK($D$15:G$15)+1,FALSE)</f>
        <v>0</v>
      </c>
      <c r="X96" s="3">
        <f t="array" ref="X96">INDEX($AF$3:$CM$62,MATCH($S96,$AE$3:$AE$62,0),MATCH(X$1&amp;$R96,$AF$1:$CM$1&amp;$AF$2:$CM$2,0))*VLOOKUP($Q96,$C$17:$M$20,COUNTBLANK($D$15:H$15)+1,FALSE)</f>
        <v>0.09</v>
      </c>
      <c r="Y96" s="3">
        <f t="array" ref="Y96">INDEX($AF$3:$CM$62,MATCH($S96,$AE$3:$AE$62,0),MATCH(Y$1&amp;$R96,$AF$1:$CM$1&amp;$AF$2:$CM$2,0))*VLOOKUP($Q96,$C$17:$M$20,COUNTBLANK($D$15:I$15)+1,FALSE)</f>
        <v>0</v>
      </c>
      <c r="Z96" s="3">
        <f t="array" ref="Z96">INDEX($AF$3:$CM$62,MATCH($S96,$AE$3:$AE$62,0),MATCH(Z$1&amp;$R96,$AF$1:$CM$1&amp;$AF$2:$CM$2,0))*VLOOKUP($Q96,$C$17:$M$20,COUNTBLANK($D$15:J$15)+1,FALSE)</f>
        <v>0</v>
      </c>
      <c r="AA96" s="3">
        <f t="array" ref="AA96">INDEX($AF$3:$CM$62,MATCH($S96,$AE$3:$AE$62,0),MATCH(AA$1&amp;$R96,$AF$1:$CM$1&amp;$AF$2:$CM$2,0))*VLOOKUP($Q96,$C$17:$M$20,COUNTBLANK($D$15:K$15)+1,FALSE)</f>
        <v>0</v>
      </c>
      <c r="AB96" s="3">
        <f t="array" ref="AB96">INDEX($AF$3:$CM$62,MATCH($S96,$AE$3:$AE$62,0),MATCH(AB$1&amp;$R96,$AF$1:$CM$1&amp;$AF$2:$CM$2,0))*VLOOKUP($Q96,$C$17:$M$20,COUNTBLANK($D$15:L$15)+1,FALSE)</f>
        <v>0</v>
      </c>
      <c r="AC96" s="3">
        <f t="array" ref="AC96">INDEX($AF$3:$CM$62,MATCH($S96,$AE$3:$AE$62,0),MATCH(AC$1&amp;$R96,$AF$1:$CM$1&amp;$AF$2:$CM$2,0))*VLOOKUP($Q96,$C$17:$M$20,COUNTBLANK($D$15:M$15)+1,FALSE)</f>
        <v>0</v>
      </c>
    </row>
    <row r="97" spans="17:29" x14ac:dyDescent="0.2">
      <c r="Q97" t="str">
        <f t="shared" si="122"/>
        <v>头饰</v>
      </c>
      <c r="R97">
        <f t="shared" si="123"/>
        <v>2</v>
      </c>
      <c r="S97">
        <f t="shared" si="124"/>
        <v>35</v>
      </c>
      <c r="T97" s="3">
        <f t="array" ref="T97">INDEX($AF$3:$CM$62,MATCH($S97,$AE$3:$AE$62,0),MATCH(T$1&amp;$R97,$AF$1:$CM$1&amp;$AF$2:$CM$2,0))*VLOOKUP($Q97,$C$17:$M$20,COUNTBLANK($D$15:D$15)+1,FALSE)</f>
        <v>105</v>
      </c>
      <c r="U97" s="3">
        <f t="array" ref="U97">INDEX($AF$3:$CM$62,MATCH($S97,$AE$3:$AE$62,0),MATCH(U$1&amp;$R97,$AF$1:$CM$1&amp;$AF$2:$CM$2,0))*VLOOKUP($Q97,$C$17:$M$20,COUNTBLANK($D$15:E$15)+1,FALSE)</f>
        <v>5250</v>
      </c>
      <c r="V97" s="3">
        <f t="array" ref="V97">INDEX($AF$3:$CM$62,MATCH($S97,$AE$3:$AE$62,0),MATCH(V$1&amp;$R97,$AF$1:$CM$1&amp;$AF$2:$CM$2,0))*VLOOKUP($Q97,$C$17:$M$20,COUNTBLANK($D$15:F$15)+1,FALSE)</f>
        <v>0</v>
      </c>
      <c r="W97" s="3">
        <f t="array" ref="W97">INDEX($AF$3:$CM$62,MATCH($S97,$AE$3:$AE$62,0),MATCH(W$1&amp;$R97,$AF$1:$CM$1&amp;$AF$2:$CM$2,0))*VLOOKUP($Q97,$C$17:$M$20,COUNTBLANK($D$15:G$15)+1,FALSE)</f>
        <v>0</v>
      </c>
      <c r="X97" s="3">
        <f t="array" ref="X97">INDEX($AF$3:$CM$62,MATCH($S97,$AE$3:$AE$62,0),MATCH(X$1&amp;$R97,$AF$1:$CM$1&amp;$AF$2:$CM$2,0))*VLOOKUP($Q97,$C$17:$M$20,COUNTBLANK($D$15:H$15)+1,FALSE)</f>
        <v>0.09</v>
      </c>
      <c r="Y97" s="3">
        <f t="array" ref="Y97">INDEX($AF$3:$CM$62,MATCH($S97,$AE$3:$AE$62,0),MATCH(Y$1&amp;$R97,$AF$1:$CM$1&amp;$AF$2:$CM$2,0))*VLOOKUP($Q97,$C$17:$M$20,COUNTBLANK($D$15:I$15)+1,FALSE)</f>
        <v>0</v>
      </c>
      <c r="Z97" s="3">
        <f t="array" ref="Z97">INDEX($AF$3:$CM$62,MATCH($S97,$AE$3:$AE$62,0),MATCH(Z$1&amp;$R97,$AF$1:$CM$1&amp;$AF$2:$CM$2,0))*VLOOKUP($Q97,$C$17:$M$20,COUNTBLANK($D$15:J$15)+1,FALSE)</f>
        <v>0</v>
      </c>
      <c r="AA97" s="3">
        <f t="array" ref="AA97">INDEX($AF$3:$CM$62,MATCH($S97,$AE$3:$AE$62,0),MATCH(AA$1&amp;$R97,$AF$1:$CM$1&amp;$AF$2:$CM$2,0))*VLOOKUP($Q97,$C$17:$M$20,COUNTBLANK($D$15:K$15)+1,FALSE)</f>
        <v>0</v>
      </c>
      <c r="AB97" s="3">
        <f t="array" ref="AB97">INDEX($AF$3:$CM$62,MATCH($S97,$AE$3:$AE$62,0),MATCH(AB$1&amp;$R97,$AF$1:$CM$1&amp;$AF$2:$CM$2,0))*VLOOKUP($Q97,$C$17:$M$20,COUNTBLANK($D$15:L$15)+1,FALSE)</f>
        <v>0</v>
      </c>
      <c r="AC97" s="3">
        <f t="array" ref="AC97">INDEX($AF$3:$CM$62,MATCH($S97,$AE$3:$AE$62,0),MATCH(AC$1&amp;$R97,$AF$1:$CM$1&amp;$AF$2:$CM$2,0))*VLOOKUP($Q97,$C$17:$M$20,COUNTBLANK($D$15:M$15)+1,FALSE)</f>
        <v>0</v>
      </c>
    </row>
    <row r="98" spans="17:29" x14ac:dyDescent="0.2">
      <c r="Q98" t="str">
        <f t="shared" si="122"/>
        <v>头饰</v>
      </c>
      <c r="R98">
        <f t="shared" si="123"/>
        <v>2</v>
      </c>
      <c r="S98">
        <f t="shared" si="124"/>
        <v>36</v>
      </c>
      <c r="T98" s="3">
        <f t="array" ref="T98">INDEX($AF$3:$CM$62,MATCH($S98,$AE$3:$AE$62,0),MATCH(T$1&amp;$R98,$AF$1:$CM$1&amp;$AF$2:$CM$2,0))*VLOOKUP($Q98,$C$17:$M$20,COUNTBLANK($D$15:D$15)+1,FALSE)</f>
        <v>108</v>
      </c>
      <c r="U98" s="3">
        <f t="array" ref="U98">INDEX($AF$3:$CM$62,MATCH($S98,$AE$3:$AE$62,0),MATCH(U$1&amp;$R98,$AF$1:$CM$1&amp;$AF$2:$CM$2,0))*VLOOKUP($Q98,$C$17:$M$20,COUNTBLANK($D$15:E$15)+1,FALSE)</f>
        <v>5400</v>
      </c>
      <c r="V98" s="3">
        <f t="array" ref="V98">INDEX($AF$3:$CM$62,MATCH($S98,$AE$3:$AE$62,0),MATCH(V$1&amp;$R98,$AF$1:$CM$1&amp;$AF$2:$CM$2,0))*VLOOKUP($Q98,$C$17:$M$20,COUNTBLANK($D$15:F$15)+1,FALSE)</f>
        <v>0</v>
      </c>
      <c r="W98" s="3">
        <f t="array" ref="W98">INDEX($AF$3:$CM$62,MATCH($S98,$AE$3:$AE$62,0),MATCH(W$1&amp;$R98,$AF$1:$CM$1&amp;$AF$2:$CM$2,0))*VLOOKUP($Q98,$C$17:$M$20,COUNTBLANK($D$15:G$15)+1,FALSE)</f>
        <v>0</v>
      </c>
      <c r="X98" s="3">
        <f t="array" ref="X98">INDEX($AF$3:$CM$62,MATCH($S98,$AE$3:$AE$62,0),MATCH(X$1&amp;$R98,$AF$1:$CM$1&amp;$AF$2:$CM$2,0))*VLOOKUP($Q98,$C$17:$M$20,COUNTBLANK($D$15:H$15)+1,FALSE)</f>
        <v>0.09</v>
      </c>
      <c r="Y98" s="3">
        <f t="array" ref="Y98">INDEX($AF$3:$CM$62,MATCH($S98,$AE$3:$AE$62,0),MATCH(Y$1&amp;$R98,$AF$1:$CM$1&amp;$AF$2:$CM$2,0))*VLOOKUP($Q98,$C$17:$M$20,COUNTBLANK($D$15:I$15)+1,FALSE)</f>
        <v>0</v>
      </c>
      <c r="Z98" s="3">
        <f t="array" ref="Z98">INDEX($AF$3:$CM$62,MATCH($S98,$AE$3:$AE$62,0),MATCH(Z$1&amp;$R98,$AF$1:$CM$1&amp;$AF$2:$CM$2,0))*VLOOKUP($Q98,$C$17:$M$20,COUNTBLANK($D$15:J$15)+1,FALSE)</f>
        <v>0</v>
      </c>
      <c r="AA98" s="3">
        <f t="array" ref="AA98">INDEX($AF$3:$CM$62,MATCH($S98,$AE$3:$AE$62,0),MATCH(AA$1&amp;$R98,$AF$1:$CM$1&amp;$AF$2:$CM$2,0))*VLOOKUP($Q98,$C$17:$M$20,COUNTBLANK($D$15:K$15)+1,FALSE)</f>
        <v>0</v>
      </c>
      <c r="AB98" s="3">
        <f t="array" ref="AB98">INDEX($AF$3:$CM$62,MATCH($S98,$AE$3:$AE$62,0),MATCH(AB$1&amp;$R98,$AF$1:$CM$1&amp;$AF$2:$CM$2,0))*VLOOKUP($Q98,$C$17:$M$20,COUNTBLANK($D$15:L$15)+1,FALSE)</f>
        <v>0</v>
      </c>
      <c r="AC98" s="3">
        <f t="array" ref="AC98">INDEX($AF$3:$CM$62,MATCH($S98,$AE$3:$AE$62,0),MATCH(AC$1&amp;$R98,$AF$1:$CM$1&amp;$AF$2:$CM$2,0))*VLOOKUP($Q98,$C$17:$M$20,COUNTBLANK($D$15:M$15)+1,FALSE)</f>
        <v>0</v>
      </c>
    </row>
    <row r="99" spans="17:29" x14ac:dyDescent="0.2">
      <c r="Q99" t="str">
        <f t="shared" si="122"/>
        <v>头饰</v>
      </c>
      <c r="R99">
        <f t="shared" si="123"/>
        <v>2</v>
      </c>
      <c r="S99">
        <f t="shared" si="124"/>
        <v>37</v>
      </c>
      <c r="T99" s="3">
        <f t="array" ref="T99">INDEX($AF$3:$CM$62,MATCH($S99,$AE$3:$AE$62,0),MATCH(T$1&amp;$R99,$AF$1:$CM$1&amp;$AF$2:$CM$2,0))*VLOOKUP($Q99,$C$17:$M$20,COUNTBLANK($D$15:D$15)+1,FALSE)</f>
        <v>111</v>
      </c>
      <c r="U99" s="3">
        <f t="array" ref="U99">INDEX($AF$3:$CM$62,MATCH($S99,$AE$3:$AE$62,0),MATCH(U$1&amp;$R99,$AF$1:$CM$1&amp;$AF$2:$CM$2,0))*VLOOKUP($Q99,$C$17:$M$20,COUNTBLANK($D$15:E$15)+1,FALSE)</f>
        <v>5550</v>
      </c>
      <c r="V99" s="3">
        <f t="array" ref="V99">INDEX($AF$3:$CM$62,MATCH($S99,$AE$3:$AE$62,0),MATCH(V$1&amp;$R99,$AF$1:$CM$1&amp;$AF$2:$CM$2,0))*VLOOKUP($Q99,$C$17:$M$20,COUNTBLANK($D$15:F$15)+1,FALSE)</f>
        <v>0</v>
      </c>
      <c r="W99" s="3">
        <f t="array" ref="W99">INDEX($AF$3:$CM$62,MATCH($S99,$AE$3:$AE$62,0),MATCH(W$1&amp;$R99,$AF$1:$CM$1&amp;$AF$2:$CM$2,0))*VLOOKUP($Q99,$C$17:$M$20,COUNTBLANK($D$15:G$15)+1,FALSE)</f>
        <v>0</v>
      </c>
      <c r="X99" s="3">
        <f t="array" ref="X99">INDEX($AF$3:$CM$62,MATCH($S99,$AE$3:$AE$62,0),MATCH(X$1&amp;$R99,$AF$1:$CM$1&amp;$AF$2:$CM$2,0))*VLOOKUP($Q99,$C$17:$M$20,COUNTBLANK($D$15:H$15)+1,FALSE)</f>
        <v>0.09</v>
      </c>
      <c r="Y99" s="3">
        <f t="array" ref="Y99">INDEX($AF$3:$CM$62,MATCH($S99,$AE$3:$AE$62,0),MATCH(Y$1&amp;$R99,$AF$1:$CM$1&amp;$AF$2:$CM$2,0))*VLOOKUP($Q99,$C$17:$M$20,COUNTBLANK($D$15:I$15)+1,FALSE)</f>
        <v>0</v>
      </c>
      <c r="Z99" s="3">
        <f t="array" ref="Z99">INDEX($AF$3:$CM$62,MATCH($S99,$AE$3:$AE$62,0),MATCH(Z$1&amp;$R99,$AF$1:$CM$1&amp;$AF$2:$CM$2,0))*VLOOKUP($Q99,$C$17:$M$20,COUNTBLANK($D$15:J$15)+1,FALSE)</f>
        <v>0</v>
      </c>
      <c r="AA99" s="3">
        <f t="array" ref="AA99">INDEX($AF$3:$CM$62,MATCH($S99,$AE$3:$AE$62,0),MATCH(AA$1&amp;$R99,$AF$1:$CM$1&amp;$AF$2:$CM$2,0))*VLOOKUP($Q99,$C$17:$M$20,COUNTBLANK($D$15:K$15)+1,FALSE)</f>
        <v>0</v>
      </c>
      <c r="AB99" s="3">
        <f t="array" ref="AB99">INDEX($AF$3:$CM$62,MATCH($S99,$AE$3:$AE$62,0),MATCH(AB$1&amp;$R99,$AF$1:$CM$1&amp;$AF$2:$CM$2,0))*VLOOKUP($Q99,$C$17:$M$20,COUNTBLANK($D$15:L$15)+1,FALSE)</f>
        <v>0</v>
      </c>
      <c r="AC99" s="3">
        <f t="array" ref="AC99">INDEX($AF$3:$CM$62,MATCH($S99,$AE$3:$AE$62,0),MATCH(AC$1&amp;$R99,$AF$1:$CM$1&amp;$AF$2:$CM$2,0))*VLOOKUP($Q99,$C$17:$M$20,COUNTBLANK($D$15:M$15)+1,FALSE)</f>
        <v>0</v>
      </c>
    </row>
    <row r="100" spans="17:29" x14ac:dyDescent="0.2">
      <c r="Q100" t="str">
        <f t="shared" si="122"/>
        <v>头饰</v>
      </c>
      <c r="R100">
        <f t="shared" si="123"/>
        <v>2</v>
      </c>
      <c r="S100">
        <f t="shared" si="124"/>
        <v>38</v>
      </c>
      <c r="T100" s="3">
        <f t="array" ref="T100">INDEX($AF$3:$CM$62,MATCH($S100,$AE$3:$AE$62,0),MATCH(T$1&amp;$R100,$AF$1:$CM$1&amp;$AF$2:$CM$2,0))*VLOOKUP($Q100,$C$17:$M$20,COUNTBLANK($D$15:D$15)+1,FALSE)</f>
        <v>114</v>
      </c>
      <c r="U100" s="3">
        <f t="array" ref="U100">INDEX($AF$3:$CM$62,MATCH($S100,$AE$3:$AE$62,0),MATCH(U$1&amp;$R100,$AF$1:$CM$1&amp;$AF$2:$CM$2,0))*VLOOKUP($Q100,$C$17:$M$20,COUNTBLANK($D$15:E$15)+1,FALSE)</f>
        <v>5700</v>
      </c>
      <c r="V100" s="3">
        <f t="array" ref="V100">INDEX($AF$3:$CM$62,MATCH($S100,$AE$3:$AE$62,0),MATCH(V$1&amp;$R100,$AF$1:$CM$1&amp;$AF$2:$CM$2,0))*VLOOKUP($Q100,$C$17:$M$20,COUNTBLANK($D$15:F$15)+1,FALSE)</f>
        <v>0</v>
      </c>
      <c r="W100" s="3">
        <f t="array" ref="W100">INDEX($AF$3:$CM$62,MATCH($S100,$AE$3:$AE$62,0),MATCH(W$1&amp;$R100,$AF$1:$CM$1&amp;$AF$2:$CM$2,0))*VLOOKUP($Q100,$C$17:$M$20,COUNTBLANK($D$15:G$15)+1,FALSE)</f>
        <v>0</v>
      </c>
      <c r="X100" s="3">
        <f t="array" ref="X100">INDEX($AF$3:$CM$62,MATCH($S100,$AE$3:$AE$62,0),MATCH(X$1&amp;$R100,$AF$1:$CM$1&amp;$AF$2:$CM$2,0))*VLOOKUP($Q100,$C$17:$M$20,COUNTBLANK($D$15:H$15)+1,FALSE)</f>
        <v>0.09</v>
      </c>
      <c r="Y100" s="3">
        <f t="array" ref="Y100">INDEX($AF$3:$CM$62,MATCH($S100,$AE$3:$AE$62,0),MATCH(Y$1&amp;$R100,$AF$1:$CM$1&amp;$AF$2:$CM$2,0))*VLOOKUP($Q100,$C$17:$M$20,COUNTBLANK($D$15:I$15)+1,FALSE)</f>
        <v>0</v>
      </c>
      <c r="Z100" s="3">
        <f t="array" ref="Z100">INDEX($AF$3:$CM$62,MATCH($S100,$AE$3:$AE$62,0),MATCH(Z$1&amp;$R100,$AF$1:$CM$1&amp;$AF$2:$CM$2,0))*VLOOKUP($Q100,$C$17:$M$20,COUNTBLANK($D$15:J$15)+1,FALSE)</f>
        <v>0</v>
      </c>
      <c r="AA100" s="3">
        <f t="array" ref="AA100">INDEX($AF$3:$CM$62,MATCH($S100,$AE$3:$AE$62,0),MATCH(AA$1&amp;$R100,$AF$1:$CM$1&amp;$AF$2:$CM$2,0))*VLOOKUP($Q100,$C$17:$M$20,COUNTBLANK($D$15:K$15)+1,FALSE)</f>
        <v>0</v>
      </c>
      <c r="AB100" s="3">
        <f t="array" ref="AB100">INDEX($AF$3:$CM$62,MATCH($S100,$AE$3:$AE$62,0),MATCH(AB$1&amp;$R100,$AF$1:$CM$1&amp;$AF$2:$CM$2,0))*VLOOKUP($Q100,$C$17:$M$20,COUNTBLANK($D$15:L$15)+1,FALSE)</f>
        <v>0</v>
      </c>
      <c r="AC100" s="3">
        <f t="array" ref="AC100">INDEX($AF$3:$CM$62,MATCH($S100,$AE$3:$AE$62,0),MATCH(AC$1&amp;$R100,$AF$1:$CM$1&amp;$AF$2:$CM$2,0))*VLOOKUP($Q100,$C$17:$M$20,COUNTBLANK($D$15:M$15)+1,FALSE)</f>
        <v>0</v>
      </c>
    </row>
    <row r="101" spans="17:29" x14ac:dyDescent="0.2">
      <c r="Q101" t="str">
        <f t="shared" si="122"/>
        <v>头饰</v>
      </c>
      <c r="R101">
        <f t="shared" si="123"/>
        <v>2</v>
      </c>
      <c r="S101">
        <f t="shared" si="124"/>
        <v>39</v>
      </c>
      <c r="T101" s="3">
        <f t="array" ref="T101">INDEX($AF$3:$CM$62,MATCH($S101,$AE$3:$AE$62,0),MATCH(T$1&amp;$R101,$AF$1:$CM$1&amp;$AF$2:$CM$2,0))*VLOOKUP($Q101,$C$17:$M$20,COUNTBLANK($D$15:D$15)+1,FALSE)</f>
        <v>117</v>
      </c>
      <c r="U101" s="3">
        <f t="array" ref="U101">INDEX($AF$3:$CM$62,MATCH($S101,$AE$3:$AE$62,0),MATCH(U$1&amp;$R101,$AF$1:$CM$1&amp;$AF$2:$CM$2,0))*VLOOKUP($Q101,$C$17:$M$20,COUNTBLANK($D$15:E$15)+1,FALSE)</f>
        <v>5850</v>
      </c>
      <c r="V101" s="3">
        <f t="array" ref="V101">INDEX($AF$3:$CM$62,MATCH($S101,$AE$3:$AE$62,0),MATCH(V$1&amp;$R101,$AF$1:$CM$1&amp;$AF$2:$CM$2,0))*VLOOKUP($Q101,$C$17:$M$20,COUNTBLANK($D$15:F$15)+1,FALSE)</f>
        <v>0</v>
      </c>
      <c r="W101" s="3">
        <f t="array" ref="W101">INDEX($AF$3:$CM$62,MATCH($S101,$AE$3:$AE$62,0),MATCH(W$1&amp;$R101,$AF$1:$CM$1&amp;$AF$2:$CM$2,0))*VLOOKUP($Q101,$C$17:$M$20,COUNTBLANK($D$15:G$15)+1,FALSE)</f>
        <v>0</v>
      </c>
      <c r="X101" s="3">
        <f t="array" ref="X101">INDEX($AF$3:$CM$62,MATCH($S101,$AE$3:$AE$62,0),MATCH(X$1&amp;$R101,$AF$1:$CM$1&amp;$AF$2:$CM$2,0))*VLOOKUP($Q101,$C$17:$M$20,COUNTBLANK($D$15:H$15)+1,FALSE)</f>
        <v>0.09</v>
      </c>
      <c r="Y101" s="3">
        <f t="array" ref="Y101">INDEX($AF$3:$CM$62,MATCH($S101,$AE$3:$AE$62,0),MATCH(Y$1&amp;$R101,$AF$1:$CM$1&amp;$AF$2:$CM$2,0))*VLOOKUP($Q101,$C$17:$M$20,COUNTBLANK($D$15:I$15)+1,FALSE)</f>
        <v>0</v>
      </c>
      <c r="Z101" s="3">
        <f t="array" ref="Z101">INDEX($AF$3:$CM$62,MATCH($S101,$AE$3:$AE$62,0),MATCH(Z$1&amp;$R101,$AF$1:$CM$1&amp;$AF$2:$CM$2,0))*VLOOKUP($Q101,$C$17:$M$20,COUNTBLANK($D$15:J$15)+1,FALSE)</f>
        <v>0</v>
      </c>
      <c r="AA101" s="3">
        <f t="array" ref="AA101">INDEX($AF$3:$CM$62,MATCH($S101,$AE$3:$AE$62,0),MATCH(AA$1&amp;$R101,$AF$1:$CM$1&amp;$AF$2:$CM$2,0))*VLOOKUP($Q101,$C$17:$M$20,COUNTBLANK($D$15:K$15)+1,FALSE)</f>
        <v>0</v>
      </c>
      <c r="AB101" s="3">
        <f t="array" ref="AB101">INDEX($AF$3:$CM$62,MATCH($S101,$AE$3:$AE$62,0),MATCH(AB$1&amp;$R101,$AF$1:$CM$1&amp;$AF$2:$CM$2,0))*VLOOKUP($Q101,$C$17:$M$20,COUNTBLANK($D$15:L$15)+1,FALSE)</f>
        <v>0</v>
      </c>
      <c r="AC101" s="3">
        <f t="array" ref="AC101">INDEX($AF$3:$CM$62,MATCH($S101,$AE$3:$AE$62,0),MATCH(AC$1&amp;$R101,$AF$1:$CM$1&amp;$AF$2:$CM$2,0))*VLOOKUP($Q101,$C$17:$M$20,COUNTBLANK($D$15:M$15)+1,FALSE)</f>
        <v>0</v>
      </c>
    </row>
    <row r="102" spans="17:29" x14ac:dyDescent="0.2">
      <c r="Q102" t="str">
        <f t="shared" si="122"/>
        <v>头饰</v>
      </c>
      <c r="R102">
        <f t="shared" si="123"/>
        <v>2</v>
      </c>
      <c r="S102">
        <f t="shared" si="124"/>
        <v>40</v>
      </c>
      <c r="T102" s="3">
        <f t="array" ref="T102">INDEX($AF$3:$CM$62,MATCH($S102,$AE$3:$AE$62,0),MATCH(T$1&amp;$R102,$AF$1:$CM$1&amp;$AF$2:$CM$2,0))*VLOOKUP($Q102,$C$17:$M$20,COUNTBLANK($D$15:D$15)+1,FALSE)</f>
        <v>120</v>
      </c>
      <c r="U102" s="3">
        <f t="array" ref="U102">INDEX($AF$3:$CM$62,MATCH($S102,$AE$3:$AE$62,0),MATCH(U$1&amp;$R102,$AF$1:$CM$1&amp;$AF$2:$CM$2,0))*VLOOKUP($Q102,$C$17:$M$20,COUNTBLANK($D$15:E$15)+1,FALSE)</f>
        <v>6000</v>
      </c>
      <c r="V102" s="3">
        <f t="array" ref="V102">INDEX($AF$3:$CM$62,MATCH($S102,$AE$3:$AE$62,0),MATCH(V$1&amp;$R102,$AF$1:$CM$1&amp;$AF$2:$CM$2,0))*VLOOKUP($Q102,$C$17:$M$20,COUNTBLANK($D$15:F$15)+1,FALSE)</f>
        <v>0</v>
      </c>
      <c r="W102" s="3">
        <f t="array" ref="W102">INDEX($AF$3:$CM$62,MATCH($S102,$AE$3:$AE$62,0),MATCH(W$1&amp;$R102,$AF$1:$CM$1&amp;$AF$2:$CM$2,0))*VLOOKUP($Q102,$C$17:$M$20,COUNTBLANK($D$15:G$15)+1,FALSE)</f>
        <v>0</v>
      </c>
      <c r="X102" s="3">
        <f t="array" ref="X102">INDEX($AF$3:$CM$62,MATCH($S102,$AE$3:$AE$62,0),MATCH(X$1&amp;$R102,$AF$1:$CM$1&amp;$AF$2:$CM$2,0))*VLOOKUP($Q102,$C$17:$M$20,COUNTBLANK($D$15:H$15)+1,FALSE)</f>
        <v>0.12</v>
      </c>
      <c r="Y102" s="3">
        <f t="array" ref="Y102">INDEX($AF$3:$CM$62,MATCH($S102,$AE$3:$AE$62,0),MATCH(Y$1&amp;$R102,$AF$1:$CM$1&amp;$AF$2:$CM$2,0))*VLOOKUP($Q102,$C$17:$M$20,COUNTBLANK($D$15:I$15)+1,FALSE)</f>
        <v>0</v>
      </c>
      <c r="Z102" s="3">
        <f t="array" ref="Z102">INDEX($AF$3:$CM$62,MATCH($S102,$AE$3:$AE$62,0),MATCH(Z$1&amp;$R102,$AF$1:$CM$1&amp;$AF$2:$CM$2,0))*VLOOKUP($Q102,$C$17:$M$20,COUNTBLANK($D$15:J$15)+1,FALSE)</f>
        <v>0</v>
      </c>
      <c r="AA102" s="3">
        <f t="array" ref="AA102">INDEX($AF$3:$CM$62,MATCH($S102,$AE$3:$AE$62,0),MATCH(AA$1&amp;$R102,$AF$1:$CM$1&amp;$AF$2:$CM$2,0))*VLOOKUP($Q102,$C$17:$M$20,COUNTBLANK($D$15:K$15)+1,FALSE)</f>
        <v>0</v>
      </c>
      <c r="AB102" s="3">
        <f t="array" ref="AB102">INDEX($AF$3:$CM$62,MATCH($S102,$AE$3:$AE$62,0),MATCH(AB$1&amp;$R102,$AF$1:$CM$1&amp;$AF$2:$CM$2,0))*VLOOKUP($Q102,$C$17:$M$20,COUNTBLANK($D$15:L$15)+1,FALSE)</f>
        <v>0</v>
      </c>
      <c r="AC102" s="3">
        <f t="array" ref="AC102">INDEX($AF$3:$CM$62,MATCH($S102,$AE$3:$AE$62,0),MATCH(AC$1&amp;$R102,$AF$1:$CM$1&amp;$AF$2:$CM$2,0))*VLOOKUP($Q102,$C$17:$M$20,COUNTBLANK($D$15:M$15)+1,FALSE)</f>
        <v>0</v>
      </c>
    </row>
    <row r="103" spans="17:29" x14ac:dyDescent="0.2">
      <c r="Q103" t="str">
        <f t="shared" si="122"/>
        <v>头饰</v>
      </c>
      <c r="R103">
        <f t="shared" si="123"/>
        <v>2</v>
      </c>
      <c r="S103">
        <f t="shared" si="124"/>
        <v>41</v>
      </c>
      <c r="T103" s="3">
        <f t="array" ref="T103">INDEX($AF$3:$CM$62,MATCH($S103,$AE$3:$AE$62,0),MATCH(T$1&amp;$R103,$AF$1:$CM$1&amp;$AF$2:$CM$2,0))*VLOOKUP($Q103,$C$17:$M$20,COUNTBLANK($D$15:D$15)+1,FALSE)</f>
        <v>123</v>
      </c>
      <c r="U103" s="3">
        <f t="array" ref="U103">INDEX($AF$3:$CM$62,MATCH($S103,$AE$3:$AE$62,0),MATCH(U$1&amp;$R103,$AF$1:$CM$1&amp;$AF$2:$CM$2,0))*VLOOKUP($Q103,$C$17:$M$20,COUNTBLANK($D$15:E$15)+1,FALSE)</f>
        <v>6150</v>
      </c>
      <c r="V103" s="3">
        <f t="array" ref="V103">INDEX($AF$3:$CM$62,MATCH($S103,$AE$3:$AE$62,0),MATCH(V$1&amp;$R103,$AF$1:$CM$1&amp;$AF$2:$CM$2,0))*VLOOKUP($Q103,$C$17:$M$20,COUNTBLANK($D$15:F$15)+1,FALSE)</f>
        <v>0</v>
      </c>
      <c r="W103" s="3">
        <f t="array" ref="W103">INDEX($AF$3:$CM$62,MATCH($S103,$AE$3:$AE$62,0),MATCH(W$1&amp;$R103,$AF$1:$CM$1&amp;$AF$2:$CM$2,0))*VLOOKUP($Q103,$C$17:$M$20,COUNTBLANK($D$15:G$15)+1,FALSE)</f>
        <v>0</v>
      </c>
      <c r="X103" s="3">
        <f t="array" ref="X103">INDEX($AF$3:$CM$62,MATCH($S103,$AE$3:$AE$62,0),MATCH(X$1&amp;$R103,$AF$1:$CM$1&amp;$AF$2:$CM$2,0))*VLOOKUP($Q103,$C$17:$M$20,COUNTBLANK($D$15:H$15)+1,FALSE)</f>
        <v>0.12</v>
      </c>
      <c r="Y103" s="3">
        <f t="array" ref="Y103">INDEX($AF$3:$CM$62,MATCH($S103,$AE$3:$AE$62,0),MATCH(Y$1&amp;$R103,$AF$1:$CM$1&amp;$AF$2:$CM$2,0))*VLOOKUP($Q103,$C$17:$M$20,COUNTBLANK($D$15:I$15)+1,FALSE)</f>
        <v>0</v>
      </c>
      <c r="Z103" s="3">
        <f t="array" ref="Z103">INDEX($AF$3:$CM$62,MATCH($S103,$AE$3:$AE$62,0),MATCH(Z$1&amp;$R103,$AF$1:$CM$1&amp;$AF$2:$CM$2,0))*VLOOKUP($Q103,$C$17:$M$20,COUNTBLANK($D$15:J$15)+1,FALSE)</f>
        <v>0</v>
      </c>
      <c r="AA103" s="3">
        <f t="array" ref="AA103">INDEX($AF$3:$CM$62,MATCH($S103,$AE$3:$AE$62,0),MATCH(AA$1&amp;$R103,$AF$1:$CM$1&amp;$AF$2:$CM$2,0))*VLOOKUP($Q103,$C$17:$M$20,COUNTBLANK($D$15:K$15)+1,FALSE)</f>
        <v>0</v>
      </c>
      <c r="AB103" s="3">
        <f t="array" ref="AB103">INDEX($AF$3:$CM$62,MATCH($S103,$AE$3:$AE$62,0),MATCH(AB$1&amp;$R103,$AF$1:$CM$1&amp;$AF$2:$CM$2,0))*VLOOKUP($Q103,$C$17:$M$20,COUNTBLANK($D$15:L$15)+1,FALSE)</f>
        <v>0</v>
      </c>
      <c r="AC103" s="3">
        <f t="array" ref="AC103">INDEX($AF$3:$CM$62,MATCH($S103,$AE$3:$AE$62,0),MATCH(AC$1&amp;$R103,$AF$1:$CM$1&amp;$AF$2:$CM$2,0))*VLOOKUP($Q103,$C$17:$M$20,COUNTBLANK($D$15:M$15)+1,FALSE)</f>
        <v>0</v>
      </c>
    </row>
    <row r="104" spans="17:29" x14ac:dyDescent="0.2">
      <c r="Q104" t="str">
        <f t="shared" si="122"/>
        <v>头饰</v>
      </c>
      <c r="R104">
        <f t="shared" si="123"/>
        <v>2</v>
      </c>
      <c r="S104">
        <f t="shared" si="124"/>
        <v>42</v>
      </c>
      <c r="T104" s="3">
        <f t="array" ref="T104">INDEX($AF$3:$CM$62,MATCH($S104,$AE$3:$AE$62,0),MATCH(T$1&amp;$R104,$AF$1:$CM$1&amp;$AF$2:$CM$2,0))*VLOOKUP($Q104,$C$17:$M$20,COUNTBLANK($D$15:D$15)+1,FALSE)</f>
        <v>126</v>
      </c>
      <c r="U104" s="3">
        <f t="array" ref="U104">INDEX($AF$3:$CM$62,MATCH($S104,$AE$3:$AE$62,0),MATCH(U$1&amp;$R104,$AF$1:$CM$1&amp;$AF$2:$CM$2,0))*VLOOKUP($Q104,$C$17:$M$20,COUNTBLANK($D$15:E$15)+1,FALSE)</f>
        <v>6300</v>
      </c>
      <c r="V104" s="3">
        <f t="array" ref="V104">INDEX($AF$3:$CM$62,MATCH($S104,$AE$3:$AE$62,0),MATCH(V$1&amp;$R104,$AF$1:$CM$1&amp;$AF$2:$CM$2,0))*VLOOKUP($Q104,$C$17:$M$20,COUNTBLANK($D$15:F$15)+1,FALSE)</f>
        <v>0</v>
      </c>
      <c r="W104" s="3">
        <f t="array" ref="W104">INDEX($AF$3:$CM$62,MATCH($S104,$AE$3:$AE$62,0),MATCH(W$1&amp;$R104,$AF$1:$CM$1&amp;$AF$2:$CM$2,0))*VLOOKUP($Q104,$C$17:$M$20,COUNTBLANK($D$15:G$15)+1,FALSE)</f>
        <v>0</v>
      </c>
      <c r="X104" s="3">
        <f t="array" ref="X104">INDEX($AF$3:$CM$62,MATCH($S104,$AE$3:$AE$62,0),MATCH(X$1&amp;$R104,$AF$1:$CM$1&amp;$AF$2:$CM$2,0))*VLOOKUP($Q104,$C$17:$M$20,COUNTBLANK($D$15:H$15)+1,FALSE)</f>
        <v>0.12</v>
      </c>
      <c r="Y104" s="3">
        <f t="array" ref="Y104">INDEX($AF$3:$CM$62,MATCH($S104,$AE$3:$AE$62,0),MATCH(Y$1&amp;$R104,$AF$1:$CM$1&amp;$AF$2:$CM$2,0))*VLOOKUP($Q104,$C$17:$M$20,COUNTBLANK($D$15:I$15)+1,FALSE)</f>
        <v>0</v>
      </c>
      <c r="Z104" s="3">
        <f t="array" ref="Z104">INDEX($AF$3:$CM$62,MATCH($S104,$AE$3:$AE$62,0),MATCH(Z$1&amp;$R104,$AF$1:$CM$1&amp;$AF$2:$CM$2,0))*VLOOKUP($Q104,$C$17:$M$20,COUNTBLANK($D$15:J$15)+1,FALSE)</f>
        <v>0</v>
      </c>
      <c r="AA104" s="3">
        <f t="array" ref="AA104">INDEX($AF$3:$CM$62,MATCH($S104,$AE$3:$AE$62,0),MATCH(AA$1&amp;$R104,$AF$1:$CM$1&amp;$AF$2:$CM$2,0))*VLOOKUP($Q104,$C$17:$M$20,COUNTBLANK($D$15:K$15)+1,FALSE)</f>
        <v>0</v>
      </c>
      <c r="AB104" s="3">
        <f t="array" ref="AB104">INDEX($AF$3:$CM$62,MATCH($S104,$AE$3:$AE$62,0),MATCH(AB$1&amp;$R104,$AF$1:$CM$1&amp;$AF$2:$CM$2,0))*VLOOKUP($Q104,$C$17:$M$20,COUNTBLANK($D$15:L$15)+1,FALSE)</f>
        <v>0</v>
      </c>
      <c r="AC104" s="3">
        <f t="array" ref="AC104">INDEX($AF$3:$CM$62,MATCH($S104,$AE$3:$AE$62,0),MATCH(AC$1&amp;$R104,$AF$1:$CM$1&amp;$AF$2:$CM$2,0))*VLOOKUP($Q104,$C$17:$M$20,COUNTBLANK($D$15:M$15)+1,FALSE)</f>
        <v>0</v>
      </c>
    </row>
    <row r="105" spans="17:29" x14ac:dyDescent="0.2">
      <c r="Q105" t="str">
        <f t="shared" si="122"/>
        <v>头饰</v>
      </c>
      <c r="R105">
        <f t="shared" si="123"/>
        <v>2</v>
      </c>
      <c r="S105">
        <f t="shared" si="124"/>
        <v>43</v>
      </c>
      <c r="T105" s="3">
        <f t="array" ref="T105">INDEX($AF$3:$CM$62,MATCH($S105,$AE$3:$AE$62,0),MATCH(T$1&amp;$R105,$AF$1:$CM$1&amp;$AF$2:$CM$2,0))*VLOOKUP($Q105,$C$17:$M$20,COUNTBLANK($D$15:D$15)+1,FALSE)</f>
        <v>129</v>
      </c>
      <c r="U105" s="3">
        <f t="array" ref="U105">INDEX($AF$3:$CM$62,MATCH($S105,$AE$3:$AE$62,0),MATCH(U$1&amp;$R105,$AF$1:$CM$1&amp;$AF$2:$CM$2,0))*VLOOKUP($Q105,$C$17:$M$20,COUNTBLANK($D$15:E$15)+1,FALSE)</f>
        <v>6450</v>
      </c>
      <c r="V105" s="3">
        <f t="array" ref="V105">INDEX($AF$3:$CM$62,MATCH($S105,$AE$3:$AE$62,0),MATCH(V$1&amp;$R105,$AF$1:$CM$1&amp;$AF$2:$CM$2,0))*VLOOKUP($Q105,$C$17:$M$20,COUNTBLANK($D$15:F$15)+1,FALSE)</f>
        <v>0</v>
      </c>
      <c r="W105" s="3">
        <f t="array" ref="W105">INDEX($AF$3:$CM$62,MATCH($S105,$AE$3:$AE$62,0),MATCH(W$1&amp;$R105,$AF$1:$CM$1&amp;$AF$2:$CM$2,0))*VLOOKUP($Q105,$C$17:$M$20,COUNTBLANK($D$15:G$15)+1,FALSE)</f>
        <v>0</v>
      </c>
      <c r="X105" s="3">
        <f t="array" ref="X105">INDEX($AF$3:$CM$62,MATCH($S105,$AE$3:$AE$62,0),MATCH(X$1&amp;$R105,$AF$1:$CM$1&amp;$AF$2:$CM$2,0))*VLOOKUP($Q105,$C$17:$M$20,COUNTBLANK($D$15:H$15)+1,FALSE)</f>
        <v>0.12</v>
      </c>
      <c r="Y105" s="3">
        <f t="array" ref="Y105">INDEX($AF$3:$CM$62,MATCH($S105,$AE$3:$AE$62,0),MATCH(Y$1&amp;$R105,$AF$1:$CM$1&amp;$AF$2:$CM$2,0))*VLOOKUP($Q105,$C$17:$M$20,COUNTBLANK($D$15:I$15)+1,FALSE)</f>
        <v>0</v>
      </c>
      <c r="Z105" s="3">
        <f t="array" ref="Z105">INDEX($AF$3:$CM$62,MATCH($S105,$AE$3:$AE$62,0),MATCH(Z$1&amp;$R105,$AF$1:$CM$1&amp;$AF$2:$CM$2,0))*VLOOKUP($Q105,$C$17:$M$20,COUNTBLANK($D$15:J$15)+1,FALSE)</f>
        <v>0</v>
      </c>
      <c r="AA105" s="3">
        <f t="array" ref="AA105">INDEX($AF$3:$CM$62,MATCH($S105,$AE$3:$AE$62,0),MATCH(AA$1&amp;$R105,$AF$1:$CM$1&amp;$AF$2:$CM$2,0))*VLOOKUP($Q105,$C$17:$M$20,COUNTBLANK($D$15:K$15)+1,FALSE)</f>
        <v>0</v>
      </c>
      <c r="AB105" s="3">
        <f t="array" ref="AB105">INDEX($AF$3:$CM$62,MATCH($S105,$AE$3:$AE$62,0),MATCH(AB$1&amp;$R105,$AF$1:$CM$1&amp;$AF$2:$CM$2,0))*VLOOKUP($Q105,$C$17:$M$20,COUNTBLANK($D$15:L$15)+1,FALSE)</f>
        <v>0</v>
      </c>
      <c r="AC105" s="3">
        <f t="array" ref="AC105">INDEX($AF$3:$CM$62,MATCH($S105,$AE$3:$AE$62,0),MATCH(AC$1&amp;$R105,$AF$1:$CM$1&amp;$AF$2:$CM$2,0))*VLOOKUP($Q105,$C$17:$M$20,COUNTBLANK($D$15:M$15)+1,FALSE)</f>
        <v>0</v>
      </c>
    </row>
    <row r="106" spans="17:29" x14ac:dyDescent="0.2">
      <c r="Q106" t="str">
        <f t="shared" si="122"/>
        <v>头饰</v>
      </c>
      <c r="R106">
        <f t="shared" si="123"/>
        <v>2</v>
      </c>
      <c r="S106">
        <f t="shared" si="124"/>
        <v>44</v>
      </c>
      <c r="T106" s="3">
        <f t="array" ref="T106">INDEX($AF$3:$CM$62,MATCH($S106,$AE$3:$AE$62,0),MATCH(T$1&amp;$R106,$AF$1:$CM$1&amp;$AF$2:$CM$2,0))*VLOOKUP($Q106,$C$17:$M$20,COUNTBLANK($D$15:D$15)+1,FALSE)</f>
        <v>132</v>
      </c>
      <c r="U106" s="3">
        <f t="array" ref="U106">INDEX($AF$3:$CM$62,MATCH($S106,$AE$3:$AE$62,0),MATCH(U$1&amp;$R106,$AF$1:$CM$1&amp;$AF$2:$CM$2,0))*VLOOKUP($Q106,$C$17:$M$20,COUNTBLANK($D$15:E$15)+1,FALSE)</f>
        <v>6600</v>
      </c>
      <c r="V106" s="3">
        <f t="array" ref="V106">INDEX($AF$3:$CM$62,MATCH($S106,$AE$3:$AE$62,0),MATCH(V$1&amp;$R106,$AF$1:$CM$1&amp;$AF$2:$CM$2,0))*VLOOKUP($Q106,$C$17:$M$20,COUNTBLANK($D$15:F$15)+1,FALSE)</f>
        <v>0</v>
      </c>
      <c r="W106" s="3">
        <f t="array" ref="W106">INDEX($AF$3:$CM$62,MATCH($S106,$AE$3:$AE$62,0),MATCH(W$1&amp;$R106,$AF$1:$CM$1&amp;$AF$2:$CM$2,0))*VLOOKUP($Q106,$C$17:$M$20,COUNTBLANK($D$15:G$15)+1,FALSE)</f>
        <v>0</v>
      </c>
      <c r="X106" s="3">
        <f t="array" ref="X106">INDEX($AF$3:$CM$62,MATCH($S106,$AE$3:$AE$62,0),MATCH(X$1&amp;$R106,$AF$1:$CM$1&amp;$AF$2:$CM$2,0))*VLOOKUP($Q106,$C$17:$M$20,COUNTBLANK($D$15:H$15)+1,FALSE)</f>
        <v>0.12</v>
      </c>
      <c r="Y106" s="3">
        <f t="array" ref="Y106">INDEX($AF$3:$CM$62,MATCH($S106,$AE$3:$AE$62,0),MATCH(Y$1&amp;$R106,$AF$1:$CM$1&amp;$AF$2:$CM$2,0))*VLOOKUP($Q106,$C$17:$M$20,COUNTBLANK($D$15:I$15)+1,FALSE)</f>
        <v>0</v>
      </c>
      <c r="Z106" s="3">
        <f t="array" ref="Z106">INDEX($AF$3:$CM$62,MATCH($S106,$AE$3:$AE$62,0),MATCH(Z$1&amp;$R106,$AF$1:$CM$1&amp;$AF$2:$CM$2,0))*VLOOKUP($Q106,$C$17:$M$20,COUNTBLANK($D$15:J$15)+1,FALSE)</f>
        <v>0</v>
      </c>
      <c r="AA106" s="3">
        <f t="array" ref="AA106">INDEX($AF$3:$CM$62,MATCH($S106,$AE$3:$AE$62,0),MATCH(AA$1&amp;$R106,$AF$1:$CM$1&amp;$AF$2:$CM$2,0))*VLOOKUP($Q106,$C$17:$M$20,COUNTBLANK($D$15:K$15)+1,FALSE)</f>
        <v>0</v>
      </c>
      <c r="AB106" s="3">
        <f t="array" ref="AB106">INDEX($AF$3:$CM$62,MATCH($S106,$AE$3:$AE$62,0),MATCH(AB$1&amp;$R106,$AF$1:$CM$1&amp;$AF$2:$CM$2,0))*VLOOKUP($Q106,$C$17:$M$20,COUNTBLANK($D$15:L$15)+1,FALSE)</f>
        <v>0</v>
      </c>
      <c r="AC106" s="3">
        <f t="array" ref="AC106">INDEX($AF$3:$CM$62,MATCH($S106,$AE$3:$AE$62,0),MATCH(AC$1&amp;$R106,$AF$1:$CM$1&amp;$AF$2:$CM$2,0))*VLOOKUP($Q106,$C$17:$M$20,COUNTBLANK($D$15:M$15)+1,FALSE)</f>
        <v>0</v>
      </c>
    </row>
    <row r="107" spans="17:29" x14ac:dyDescent="0.2">
      <c r="Q107" t="str">
        <f t="shared" si="122"/>
        <v>头饰</v>
      </c>
      <c r="R107">
        <f t="shared" si="123"/>
        <v>2</v>
      </c>
      <c r="S107">
        <f t="shared" si="124"/>
        <v>45</v>
      </c>
      <c r="T107" s="3">
        <f t="array" ref="T107">INDEX($AF$3:$CM$62,MATCH($S107,$AE$3:$AE$62,0),MATCH(T$1&amp;$R107,$AF$1:$CM$1&amp;$AF$2:$CM$2,0))*VLOOKUP($Q107,$C$17:$M$20,COUNTBLANK($D$15:D$15)+1,FALSE)</f>
        <v>135</v>
      </c>
      <c r="U107" s="3">
        <f t="array" ref="U107">INDEX($AF$3:$CM$62,MATCH($S107,$AE$3:$AE$62,0),MATCH(U$1&amp;$R107,$AF$1:$CM$1&amp;$AF$2:$CM$2,0))*VLOOKUP($Q107,$C$17:$M$20,COUNTBLANK($D$15:E$15)+1,FALSE)</f>
        <v>6750</v>
      </c>
      <c r="V107" s="3">
        <f t="array" ref="V107">INDEX($AF$3:$CM$62,MATCH($S107,$AE$3:$AE$62,0),MATCH(V$1&amp;$R107,$AF$1:$CM$1&amp;$AF$2:$CM$2,0))*VLOOKUP($Q107,$C$17:$M$20,COUNTBLANK($D$15:F$15)+1,FALSE)</f>
        <v>0</v>
      </c>
      <c r="W107" s="3">
        <f t="array" ref="W107">INDEX($AF$3:$CM$62,MATCH($S107,$AE$3:$AE$62,0),MATCH(W$1&amp;$R107,$AF$1:$CM$1&amp;$AF$2:$CM$2,0))*VLOOKUP($Q107,$C$17:$M$20,COUNTBLANK($D$15:G$15)+1,FALSE)</f>
        <v>0</v>
      </c>
      <c r="X107" s="3">
        <f t="array" ref="X107">INDEX($AF$3:$CM$62,MATCH($S107,$AE$3:$AE$62,0),MATCH(X$1&amp;$R107,$AF$1:$CM$1&amp;$AF$2:$CM$2,0))*VLOOKUP($Q107,$C$17:$M$20,COUNTBLANK($D$15:H$15)+1,FALSE)</f>
        <v>0.12</v>
      </c>
      <c r="Y107" s="3">
        <f t="array" ref="Y107">INDEX($AF$3:$CM$62,MATCH($S107,$AE$3:$AE$62,0),MATCH(Y$1&amp;$R107,$AF$1:$CM$1&amp;$AF$2:$CM$2,0))*VLOOKUP($Q107,$C$17:$M$20,COUNTBLANK($D$15:I$15)+1,FALSE)</f>
        <v>0</v>
      </c>
      <c r="Z107" s="3">
        <f t="array" ref="Z107">INDEX($AF$3:$CM$62,MATCH($S107,$AE$3:$AE$62,0),MATCH(Z$1&amp;$R107,$AF$1:$CM$1&amp;$AF$2:$CM$2,0))*VLOOKUP($Q107,$C$17:$M$20,COUNTBLANK($D$15:J$15)+1,FALSE)</f>
        <v>0</v>
      </c>
      <c r="AA107" s="3">
        <f t="array" ref="AA107">INDEX($AF$3:$CM$62,MATCH($S107,$AE$3:$AE$62,0),MATCH(AA$1&amp;$R107,$AF$1:$CM$1&amp;$AF$2:$CM$2,0))*VLOOKUP($Q107,$C$17:$M$20,COUNTBLANK($D$15:K$15)+1,FALSE)</f>
        <v>0</v>
      </c>
      <c r="AB107" s="3">
        <f t="array" ref="AB107">INDEX($AF$3:$CM$62,MATCH($S107,$AE$3:$AE$62,0),MATCH(AB$1&amp;$R107,$AF$1:$CM$1&amp;$AF$2:$CM$2,0))*VLOOKUP($Q107,$C$17:$M$20,COUNTBLANK($D$15:L$15)+1,FALSE)</f>
        <v>0</v>
      </c>
      <c r="AC107" s="3">
        <f t="array" ref="AC107">INDEX($AF$3:$CM$62,MATCH($S107,$AE$3:$AE$62,0),MATCH(AC$1&amp;$R107,$AF$1:$CM$1&amp;$AF$2:$CM$2,0))*VLOOKUP($Q107,$C$17:$M$20,COUNTBLANK($D$15:M$15)+1,FALSE)</f>
        <v>0</v>
      </c>
    </row>
    <row r="108" spans="17:29" x14ac:dyDescent="0.2">
      <c r="Q108" t="str">
        <f t="shared" si="122"/>
        <v>头饰</v>
      </c>
      <c r="R108">
        <f t="shared" si="123"/>
        <v>2</v>
      </c>
      <c r="S108">
        <f t="shared" si="124"/>
        <v>46</v>
      </c>
      <c r="T108" s="3">
        <f t="array" ref="T108">INDEX($AF$3:$CM$62,MATCH($S108,$AE$3:$AE$62,0),MATCH(T$1&amp;$R108,$AF$1:$CM$1&amp;$AF$2:$CM$2,0))*VLOOKUP($Q108,$C$17:$M$20,COUNTBLANK($D$15:D$15)+1,FALSE)</f>
        <v>138</v>
      </c>
      <c r="U108" s="3">
        <f t="array" ref="U108">INDEX($AF$3:$CM$62,MATCH($S108,$AE$3:$AE$62,0),MATCH(U$1&amp;$R108,$AF$1:$CM$1&amp;$AF$2:$CM$2,0))*VLOOKUP($Q108,$C$17:$M$20,COUNTBLANK($D$15:E$15)+1,FALSE)</f>
        <v>6900</v>
      </c>
      <c r="V108" s="3">
        <f t="array" ref="V108">INDEX($AF$3:$CM$62,MATCH($S108,$AE$3:$AE$62,0),MATCH(V$1&amp;$R108,$AF$1:$CM$1&amp;$AF$2:$CM$2,0))*VLOOKUP($Q108,$C$17:$M$20,COUNTBLANK($D$15:F$15)+1,FALSE)</f>
        <v>0</v>
      </c>
      <c r="W108" s="3">
        <f t="array" ref="W108">INDEX($AF$3:$CM$62,MATCH($S108,$AE$3:$AE$62,0),MATCH(W$1&amp;$R108,$AF$1:$CM$1&amp;$AF$2:$CM$2,0))*VLOOKUP($Q108,$C$17:$M$20,COUNTBLANK($D$15:G$15)+1,FALSE)</f>
        <v>0</v>
      </c>
      <c r="X108" s="3">
        <f t="array" ref="X108">INDEX($AF$3:$CM$62,MATCH($S108,$AE$3:$AE$62,0),MATCH(X$1&amp;$R108,$AF$1:$CM$1&amp;$AF$2:$CM$2,0))*VLOOKUP($Q108,$C$17:$M$20,COUNTBLANK($D$15:H$15)+1,FALSE)</f>
        <v>0.12</v>
      </c>
      <c r="Y108" s="3">
        <f t="array" ref="Y108">INDEX($AF$3:$CM$62,MATCH($S108,$AE$3:$AE$62,0),MATCH(Y$1&amp;$R108,$AF$1:$CM$1&amp;$AF$2:$CM$2,0))*VLOOKUP($Q108,$C$17:$M$20,COUNTBLANK($D$15:I$15)+1,FALSE)</f>
        <v>0</v>
      </c>
      <c r="Z108" s="3">
        <f t="array" ref="Z108">INDEX($AF$3:$CM$62,MATCH($S108,$AE$3:$AE$62,0),MATCH(Z$1&amp;$R108,$AF$1:$CM$1&amp;$AF$2:$CM$2,0))*VLOOKUP($Q108,$C$17:$M$20,COUNTBLANK($D$15:J$15)+1,FALSE)</f>
        <v>0</v>
      </c>
      <c r="AA108" s="3">
        <f t="array" ref="AA108">INDEX($AF$3:$CM$62,MATCH($S108,$AE$3:$AE$62,0),MATCH(AA$1&amp;$R108,$AF$1:$CM$1&amp;$AF$2:$CM$2,0))*VLOOKUP($Q108,$C$17:$M$20,COUNTBLANK($D$15:K$15)+1,FALSE)</f>
        <v>0</v>
      </c>
      <c r="AB108" s="3">
        <f t="array" ref="AB108">INDEX($AF$3:$CM$62,MATCH($S108,$AE$3:$AE$62,0),MATCH(AB$1&amp;$R108,$AF$1:$CM$1&amp;$AF$2:$CM$2,0))*VLOOKUP($Q108,$C$17:$M$20,COUNTBLANK($D$15:L$15)+1,FALSE)</f>
        <v>0</v>
      </c>
      <c r="AC108" s="3">
        <f t="array" ref="AC108">INDEX($AF$3:$CM$62,MATCH($S108,$AE$3:$AE$62,0),MATCH(AC$1&amp;$R108,$AF$1:$CM$1&amp;$AF$2:$CM$2,0))*VLOOKUP($Q108,$C$17:$M$20,COUNTBLANK($D$15:M$15)+1,FALSE)</f>
        <v>0</v>
      </c>
    </row>
    <row r="109" spans="17:29" x14ac:dyDescent="0.2">
      <c r="Q109" t="str">
        <f t="shared" si="122"/>
        <v>头饰</v>
      </c>
      <c r="R109">
        <f t="shared" si="123"/>
        <v>2</v>
      </c>
      <c r="S109">
        <f t="shared" si="124"/>
        <v>47</v>
      </c>
      <c r="T109" s="3">
        <f t="array" ref="T109">INDEX($AF$3:$CM$62,MATCH($S109,$AE$3:$AE$62,0),MATCH(T$1&amp;$R109,$AF$1:$CM$1&amp;$AF$2:$CM$2,0))*VLOOKUP($Q109,$C$17:$M$20,COUNTBLANK($D$15:D$15)+1,FALSE)</f>
        <v>141</v>
      </c>
      <c r="U109" s="3">
        <f t="array" ref="U109">INDEX($AF$3:$CM$62,MATCH($S109,$AE$3:$AE$62,0),MATCH(U$1&amp;$R109,$AF$1:$CM$1&amp;$AF$2:$CM$2,0))*VLOOKUP($Q109,$C$17:$M$20,COUNTBLANK($D$15:E$15)+1,FALSE)</f>
        <v>7050</v>
      </c>
      <c r="V109" s="3">
        <f t="array" ref="V109">INDEX($AF$3:$CM$62,MATCH($S109,$AE$3:$AE$62,0),MATCH(V$1&amp;$R109,$AF$1:$CM$1&amp;$AF$2:$CM$2,0))*VLOOKUP($Q109,$C$17:$M$20,COUNTBLANK($D$15:F$15)+1,FALSE)</f>
        <v>0</v>
      </c>
      <c r="W109" s="3">
        <f t="array" ref="W109">INDEX($AF$3:$CM$62,MATCH($S109,$AE$3:$AE$62,0),MATCH(W$1&amp;$R109,$AF$1:$CM$1&amp;$AF$2:$CM$2,0))*VLOOKUP($Q109,$C$17:$M$20,COUNTBLANK($D$15:G$15)+1,FALSE)</f>
        <v>0</v>
      </c>
      <c r="X109" s="3">
        <f t="array" ref="X109">INDEX($AF$3:$CM$62,MATCH($S109,$AE$3:$AE$62,0),MATCH(X$1&amp;$R109,$AF$1:$CM$1&amp;$AF$2:$CM$2,0))*VLOOKUP($Q109,$C$17:$M$20,COUNTBLANK($D$15:H$15)+1,FALSE)</f>
        <v>0.12</v>
      </c>
      <c r="Y109" s="3">
        <f t="array" ref="Y109">INDEX($AF$3:$CM$62,MATCH($S109,$AE$3:$AE$62,0),MATCH(Y$1&amp;$R109,$AF$1:$CM$1&amp;$AF$2:$CM$2,0))*VLOOKUP($Q109,$C$17:$M$20,COUNTBLANK($D$15:I$15)+1,FALSE)</f>
        <v>0</v>
      </c>
      <c r="Z109" s="3">
        <f t="array" ref="Z109">INDEX($AF$3:$CM$62,MATCH($S109,$AE$3:$AE$62,0),MATCH(Z$1&amp;$R109,$AF$1:$CM$1&amp;$AF$2:$CM$2,0))*VLOOKUP($Q109,$C$17:$M$20,COUNTBLANK($D$15:J$15)+1,FALSE)</f>
        <v>0</v>
      </c>
      <c r="AA109" s="3">
        <f t="array" ref="AA109">INDEX($AF$3:$CM$62,MATCH($S109,$AE$3:$AE$62,0),MATCH(AA$1&amp;$R109,$AF$1:$CM$1&amp;$AF$2:$CM$2,0))*VLOOKUP($Q109,$C$17:$M$20,COUNTBLANK($D$15:K$15)+1,FALSE)</f>
        <v>0</v>
      </c>
      <c r="AB109" s="3">
        <f t="array" ref="AB109">INDEX($AF$3:$CM$62,MATCH($S109,$AE$3:$AE$62,0),MATCH(AB$1&amp;$R109,$AF$1:$CM$1&amp;$AF$2:$CM$2,0))*VLOOKUP($Q109,$C$17:$M$20,COUNTBLANK($D$15:L$15)+1,FALSE)</f>
        <v>0</v>
      </c>
      <c r="AC109" s="3">
        <f t="array" ref="AC109">INDEX($AF$3:$CM$62,MATCH($S109,$AE$3:$AE$62,0),MATCH(AC$1&amp;$R109,$AF$1:$CM$1&amp;$AF$2:$CM$2,0))*VLOOKUP($Q109,$C$17:$M$20,COUNTBLANK($D$15:M$15)+1,FALSE)</f>
        <v>0</v>
      </c>
    </row>
    <row r="110" spans="17:29" x14ac:dyDescent="0.2">
      <c r="Q110" t="str">
        <f t="shared" si="122"/>
        <v>头饰</v>
      </c>
      <c r="R110">
        <f t="shared" si="123"/>
        <v>2</v>
      </c>
      <c r="S110">
        <f t="shared" si="124"/>
        <v>48</v>
      </c>
      <c r="T110" s="3">
        <f t="array" ref="T110">INDEX($AF$3:$CM$62,MATCH($S110,$AE$3:$AE$62,0),MATCH(T$1&amp;$R110,$AF$1:$CM$1&amp;$AF$2:$CM$2,0))*VLOOKUP($Q110,$C$17:$M$20,COUNTBLANK($D$15:D$15)+1,FALSE)</f>
        <v>144</v>
      </c>
      <c r="U110" s="3">
        <f t="array" ref="U110">INDEX($AF$3:$CM$62,MATCH($S110,$AE$3:$AE$62,0),MATCH(U$1&amp;$R110,$AF$1:$CM$1&amp;$AF$2:$CM$2,0))*VLOOKUP($Q110,$C$17:$M$20,COUNTBLANK($D$15:E$15)+1,FALSE)</f>
        <v>7200</v>
      </c>
      <c r="V110" s="3">
        <f t="array" ref="V110">INDEX($AF$3:$CM$62,MATCH($S110,$AE$3:$AE$62,0),MATCH(V$1&amp;$R110,$AF$1:$CM$1&amp;$AF$2:$CM$2,0))*VLOOKUP($Q110,$C$17:$M$20,COUNTBLANK($D$15:F$15)+1,FALSE)</f>
        <v>0</v>
      </c>
      <c r="W110" s="3">
        <f t="array" ref="W110">INDEX($AF$3:$CM$62,MATCH($S110,$AE$3:$AE$62,0),MATCH(W$1&amp;$R110,$AF$1:$CM$1&amp;$AF$2:$CM$2,0))*VLOOKUP($Q110,$C$17:$M$20,COUNTBLANK($D$15:G$15)+1,FALSE)</f>
        <v>0</v>
      </c>
      <c r="X110" s="3">
        <f t="array" ref="X110">INDEX($AF$3:$CM$62,MATCH($S110,$AE$3:$AE$62,0),MATCH(X$1&amp;$R110,$AF$1:$CM$1&amp;$AF$2:$CM$2,0))*VLOOKUP($Q110,$C$17:$M$20,COUNTBLANK($D$15:H$15)+1,FALSE)</f>
        <v>0.12</v>
      </c>
      <c r="Y110" s="3">
        <f t="array" ref="Y110">INDEX($AF$3:$CM$62,MATCH($S110,$AE$3:$AE$62,0),MATCH(Y$1&amp;$R110,$AF$1:$CM$1&amp;$AF$2:$CM$2,0))*VLOOKUP($Q110,$C$17:$M$20,COUNTBLANK($D$15:I$15)+1,FALSE)</f>
        <v>0</v>
      </c>
      <c r="Z110" s="3">
        <f t="array" ref="Z110">INDEX($AF$3:$CM$62,MATCH($S110,$AE$3:$AE$62,0),MATCH(Z$1&amp;$R110,$AF$1:$CM$1&amp;$AF$2:$CM$2,0))*VLOOKUP($Q110,$C$17:$M$20,COUNTBLANK($D$15:J$15)+1,FALSE)</f>
        <v>0</v>
      </c>
      <c r="AA110" s="3">
        <f t="array" ref="AA110">INDEX($AF$3:$CM$62,MATCH($S110,$AE$3:$AE$62,0),MATCH(AA$1&amp;$R110,$AF$1:$CM$1&amp;$AF$2:$CM$2,0))*VLOOKUP($Q110,$C$17:$M$20,COUNTBLANK($D$15:K$15)+1,FALSE)</f>
        <v>0</v>
      </c>
      <c r="AB110" s="3">
        <f t="array" ref="AB110">INDEX($AF$3:$CM$62,MATCH($S110,$AE$3:$AE$62,0),MATCH(AB$1&amp;$R110,$AF$1:$CM$1&amp;$AF$2:$CM$2,0))*VLOOKUP($Q110,$C$17:$M$20,COUNTBLANK($D$15:L$15)+1,FALSE)</f>
        <v>0</v>
      </c>
      <c r="AC110" s="3">
        <f t="array" ref="AC110">INDEX($AF$3:$CM$62,MATCH($S110,$AE$3:$AE$62,0),MATCH(AC$1&amp;$R110,$AF$1:$CM$1&amp;$AF$2:$CM$2,0))*VLOOKUP($Q110,$C$17:$M$20,COUNTBLANK($D$15:M$15)+1,FALSE)</f>
        <v>0</v>
      </c>
    </row>
    <row r="111" spans="17:29" x14ac:dyDescent="0.2">
      <c r="Q111" t="str">
        <f t="shared" si="122"/>
        <v>头饰</v>
      </c>
      <c r="R111">
        <f t="shared" si="123"/>
        <v>2</v>
      </c>
      <c r="S111">
        <f t="shared" si="124"/>
        <v>49</v>
      </c>
      <c r="T111" s="3">
        <f t="array" ref="T111">INDEX($AF$3:$CM$62,MATCH($S111,$AE$3:$AE$62,0),MATCH(T$1&amp;$R111,$AF$1:$CM$1&amp;$AF$2:$CM$2,0))*VLOOKUP($Q111,$C$17:$M$20,COUNTBLANK($D$15:D$15)+1,FALSE)</f>
        <v>147</v>
      </c>
      <c r="U111" s="3">
        <f t="array" ref="U111">INDEX($AF$3:$CM$62,MATCH($S111,$AE$3:$AE$62,0),MATCH(U$1&amp;$R111,$AF$1:$CM$1&amp;$AF$2:$CM$2,0))*VLOOKUP($Q111,$C$17:$M$20,COUNTBLANK($D$15:E$15)+1,FALSE)</f>
        <v>7350</v>
      </c>
      <c r="V111" s="3">
        <f t="array" ref="V111">INDEX($AF$3:$CM$62,MATCH($S111,$AE$3:$AE$62,0),MATCH(V$1&amp;$R111,$AF$1:$CM$1&amp;$AF$2:$CM$2,0))*VLOOKUP($Q111,$C$17:$M$20,COUNTBLANK($D$15:F$15)+1,FALSE)</f>
        <v>0</v>
      </c>
      <c r="W111" s="3">
        <f t="array" ref="W111">INDEX($AF$3:$CM$62,MATCH($S111,$AE$3:$AE$62,0),MATCH(W$1&amp;$R111,$AF$1:$CM$1&amp;$AF$2:$CM$2,0))*VLOOKUP($Q111,$C$17:$M$20,COUNTBLANK($D$15:G$15)+1,FALSE)</f>
        <v>0</v>
      </c>
      <c r="X111" s="3">
        <f t="array" ref="X111">INDEX($AF$3:$CM$62,MATCH($S111,$AE$3:$AE$62,0),MATCH(X$1&amp;$R111,$AF$1:$CM$1&amp;$AF$2:$CM$2,0))*VLOOKUP($Q111,$C$17:$M$20,COUNTBLANK($D$15:H$15)+1,FALSE)</f>
        <v>0.12</v>
      </c>
      <c r="Y111" s="3">
        <f t="array" ref="Y111">INDEX($AF$3:$CM$62,MATCH($S111,$AE$3:$AE$62,0),MATCH(Y$1&amp;$R111,$AF$1:$CM$1&amp;$AF$2:$CM$2,0))*VLOOKUP($Q111,$C$17:$M$20,COUNTBLANK($D$15:I$15)+1,FALSE)</f>
        <v>0</v>
      </c>
      <c r="Z111" s="3">
        <f t="array" ref="Z111">INDEX($AF$3:$CM$62,MATCH($S111,$AE$3:$AE$62,0),MATCH(Z$1&amp;$R111,$AF$1:$CM$1&amp;$AF$2:$CM$2,0))*VLOOKUP($Q111,$C$17:$M$20,COUNTBLANK($D$15:J$15)+1,FALSE)</f>
        <v>0</v>
      </c>
      <c r="AA111" s="3">
        <f t="array" ref="AA111">INDEX($AF$3:$CM$62,MATCH($S111,$AE$3:$AE$62,0),MATCH(AA$1&amp;$R111,$AF$1:$CM$1&amp;$AF$2:$CM$2,0))*VLOOKUP($Q111,$C$17:$M$20,COUNTBLANK($D$15:K$15)+1,FALSE)</f>
        <v>0</v>
      </c>
      <c r="AB111" s="3">
        <f t="array" ref="AB111">INDEX($AF$3:$CM$62,MATCH($S111,$AE$3:$AE$62,0),MATCH(AB$1&amp;$R111,$AF$1:$CM$1&amp;$AF$2:$CM$2,0))*VLOOKUP($Q111,$C$17:$M$20,COUNTBLANK($D$15:L$15)+1,FALSE)</f>
        <v>0</v>
      </c>
      <c r="AC111" s="3">
        <f t="array" ref="AC111">INDEX($AF$3:$CM$62,MATCH($S111,$AE$3:$AE$62,0),MATCH(AC$1&amp;$R111,$AF$1:$CM$1&amp;$AF$2:$CM$2,0))*VLOOKUP($Q111,$C$17:$M$20,COUNTBLANK($D$15:M$15)+1,FALSE)</f>
        <v>0</v>
      </c>
    </row>
    <row r="112" spans="17:29" x14ac:dyDescent="0.2">
      <c r="Q112" t="str">
        <f t="shared" si="122"/>
        <v>头饰</v>
      </c>
      <c r="R112">
        <f t="shared" si="123"/>
        <v>2</v>
      </c>
      <c r="S112">
        <f t="shared" si="124"/>
        <v>50</v>
      </c>
      <c r="T112" s="3">
        <f t="array" ref="T112">INDEX($AF$3:$CM$62,MATCH($S112,$AE$3:$AE$62,0),MATCH(T$1&amp;$R112,$AF$1:$CM$1&amp;$AF$2:$CM$2,0))*VLOOKUP($Q112,$C$17:$M$20,COUNTBLANK($D$15:D$15)+1,FALSE)</f>
        <v>150</v>
      </c>
      <c r="U112" s="3">
        <f t="array" ref="U112">INDEX($AF$3:$CM$62,MATCH($S112,$AE$3:$AE$62,0),MATCH(U$1&amp;$R112,$AF$1:$CM$1&amp;$AF$2:$CM$2,0))*VLOOKUP($Q112,$C$17:$M$20,COUNTBLANK($D$15:E$15)+1,FALSE)</f>
        <v>7500</v>
      </c>
      <c r="V112" s="3">
        <f t="array" ref="V112">INDEX($AF$3:$CM$62,MATCH($S112,$AE$3:$AE$62,0),MATCH(V$1&amp;$R112,$AF$1:$CM$1&amp;$AF$2:$CM$2,0))*VLOOKUP($Q112,$C$17:$M$20,COUNTBLANK($D$15:F$15)+1,FALSE)</f>
        <v>0</v>
      </c>
      <c r="W112" s="3">
        <f t="array" ref="W112">INDEX($AF$3:$CM$62,MATCH($S112,$AE$3:$AE$62,0),MATCH(W$1&amp;$R112,$AF$1:$CM$1&amp;$AF$2:$CM$2,0))*VLOOKUP($Q112,$C$17:$M$20,COUNTBLANK($D$15:G$15)+1,FALSE)</f>
        <v>0</v>
      </c>
      <c r="X112" s="3">
        <f t="array" ref="X112">INDEX($AF$3:$CM$62,MATCH($S112,$AE$3:$AE$62,0),MATCH(X$1&amp;$R112,$AF$1:$CM$1&amp;$AF$2:$CM$2,0))*VLOOKUP($Q112,$C$17:$M$20,COUNTBLANK($D$15:H$15)+1,FALSE)</f>
        <v>0.15000000000000002</v>
      </c>
      <c r="Y112" s="3">
        <f t="array" ref="Y112">INDEX($AF$3:$CM$62,MATCH($S112,$AE$3:$AE$62,0),MATCH(Y$1&amp;$R112,$AF$1:$CM$1&amp;$AF$2:$CM$2,0))*VLOOKUP($Q112,$C$17:$M$20,COUNTBLANK($D$15:I$15)+1,FALSE)</f>
        <v>0</v>
      </c>
      <c r="Z112" s="3">
        <f t="array" ref="Z112">INDEX($AF$3:$CM$62,MATCH($S112,$AE$3:$AE$62,0),MATCH(Z$1&amp;$R112,$AF$1:$CM$1&amp;$AF$2:$CM$2,0))*VLOOKUP($Q112,$C$17:$M$20,COUNTBLANK($D$15:J$15)+1,FALSE)</f>
        <v>0</v>
      </c>
      <c r="AA112" s="3">
        <f t="array" ref="AA112">INDEX($AF$3:$CM$62,MATCH($S112,$AE$3:$AE$62,0),MATCH(AA$1&amp;$R112,$AF$1:$CM$1&amp;$AF$2:$CM$2,0))*VLOOKUP($Q112,$C$17:$M$20,COUNTBLANK($D$15:K$15)+1,FALSE)</f>
        <v>0</v>
      </c>
      <c r="AB112" s="3">
        <f t="array" ref="AB112">INDEX($AF$3:$CM$62,MATCH($S112,$AE$3:$AE$62,0),MATCH(AB$1&amp;$R112,$AF$1:$CM$1&amp;$AF$2:$CM$2,0))*VLOOKUP($Q112,$C$17:$M$20,COUNTBLANK($D$15:L$15)+1,FALSE)</f>
        <v>0</v>
      </c>
      <c r="AC112" s="3">
        <f t="array" ref="AC112">INDEX($AF$3:$CM$62,MATCH($S112,$AE$3:$AE$62,0),MATCH(AC$1&amp;$R112,$AF$1:$CM$1&amp;$AF$2:$CM$2,0))*VLOOKUP($Q112,$C$17:$M$20,COUNTBLANK($D$15:M$15)+1,FALSE)</f>
        <v>0</v>
      </c>
    </row>
    <row r="113" spans="17:29" x14ac:dyDescent="0.2">
      <c r="Q113" t="str">
        <f t="shared" si="122"/>
        <v>头饰</v>
      </c>
      <c r="R113">
        <f t="shared" si="123"/>
        <v>2</v>
      </c>
      <c r="S113">
        <f t="shared" si="124"/>
        <v>51</v>
      </c>
      <c r="T113" s="3">
        <f t="array" ref="T113">INDEX($AF$3:$CM$62,MATCH($S113,$AE$3:$AE$62,0),MATCH(T$1&amp;$R113,$AF$1:$CM$1&amp;$AF$2:$CM$2,0))*VLOOKUP($Q113,$C$17:$M$20,COUNTBLANK($D$15:D$15)+1,FALSE)</f>
        <v>153</v>
      </c>
      <c r="U113" s="3">
        <f t="array" ref="U113">INDEX($AF$3:$CM$62,MATCH($S113,$AE$3:$AE$62,0),MATCH(U$1&amp;$R113,$AF$1:$CM$1&amp;$AF$2:$CM$2,0))*VLOOKUP($Q113,$C$17:$M$20,COUNTBLANK($D$15:E$15)+1,FALSE)</f>
        <v>7650</v>
      </c>
      <c r="V113" s="3">
        <f t="array" ref="V113">INDEX($AF$3:$CM$62,MATCH($S113,$AE$3:$AE$62,0),MATCH(V$1&amp;$R113,$AF$1:$CM$1&amp;$AF$2:$CM$2,0))*VLOOKUP($Q113,$C$17:$M$20,COUNTBLANK($D$15:F$15)+1,FALSE)</f>
        <v>0</v>
      </c>
      <c r="W113" s="3">
        <f t="array" ref="W113">INDEX($AF$3:$CM$62,MATCH($S113,$AE$3:$AE$62,0),MATCH(W$1&amp;$R113,$AF$1:$CM$1&amp;$AF$2:$CM$2,0))*VLOOKUP($Q113,$C$17:$M$20,COUNTBLANK($D$15:G$15)+1,FALSE)</f>
        <v>0</v>
      </c>
      <c r="X113" s="3">
        <f t="array" ref="X113">INDEX($AF$3:$CM$62,MATCH($S113,$AE$3:$AE$62,0),MATCH(X$1&amp;$R113,$AF$1:$CM$1&amp;$AF$2:$CM$2,0))*VLOOKUP($Q113,$C$17:$M$20,COUNTBLANK($D$15:H$15)+1,FALSE)</f>
        <v>0.15000000000000002</v>
      </c>
      <c r="Y113" s="3">
        <f t="array" ref="Y113">INDEX($AF$3:$CM$62,MATCH($S113,$AE$3:$AE$62,0),MATCH(Y$1&amp;$R113,$AF$1:$CM$1&amp;$AF$2:$CM$2,0))*VLOOKUP($Q113,$C$17:$M$20,COUNTBLANK($D$15:I$15)+1,FALSE)</f>
        <v>0</v>
      </c>
      <c r="Z113" s="3">
        <f t="array" ref="Z113">INDEX($AF$3:$CM$62,MATCH($S113,$AE$3:$AE$62,0),MATCH(Z$1&amp;$R113,$AF$1:$CM$1&amp;$AF$2:$CM$2,0))*VLOOKUP($Q113,$C$17:$M$20,COUNTBLANK($D$15:J$15)+1,FALSE)</f>
        <v>0</v>
      </c>
      <c r="AA113" s="3">
        <f t="array" ref="AA113">INDEX($AF$3:$CM$62,MATCH($S113,$AE$3:$AE$62,0),MATCH(AA$1&amp;$R113,$AF$1:$CM$1&amp;$AF$2:$CM$2,0))*VLOOKUP($Q113,$C$17:$M$20,COUNTBLANK($D$15:K$15)+1,FALSE)</f>
        <v>0</v>
      </c>
      <c r="AB113" s="3">
        <f t="array" ref="AB113">INDEX($AF$3:$CM$62,MATCH($S113,$AE$3:$AE$62,0),MATCH(AB$1&amp;$R113,$AF$1:$CM$1&amp;$AF$2:$CM$2,0))*VLOOKUP($Q113,$C$17:$M$20,COUNTBLANK($D$15:L$15)+1,FALSE)</f>
        <v>0</v>
      </c>
      <c r="AC113" s="3">
        <f t="array" ref="AC113">INDEX($AF$3:$CM$62,MATCH($S113,$AE$3:$AE$62,0),MATCH(AC$1&amp;$R113,$AF$1:$CM$1&amp;$AF$2:$CM$2,0))*VLOOKUP($Q113,$C$17:$M$20,COUNTBLANK($D$15:M$15)+1,FALSE)</f>
        <v>0</v>
      </c>
    </row>
    <row r="114" spans="17:29" x14ac:dyDescent="0.2">
      <c r="Q114" t="str">
        <f t="shared" si="122"/>
        <v>头饰</v>
      </c>
      <c r="R114">
        <f t="shared" si="123"/>
        <v>2</v>
      </c>
      <c r="S114">
        <f t="shared" si="124"/>
        <v>52</v>
      </c>
      <c r="T114" s="3">
        <f t="array" ref="T114">INDEX($AF$3:$CM$62,MATCH($S114,$AE$3:$AE$62,0),MATCH(T$1&amp;$R114,$AF$1:$CM$1&amp;$AF$2:$CM$2,0))*VLOOKUP($Q114,$C$17:$M$20,COUNTBLANK($D$15:D$15)+1,FALSE)</f>
        <v>156</v>
      </c>
      <c r="U114" s="3">
        <f t="array" ref="U114">INDEX($AF$3:$CM$62,MATCH($S114,$AE$3:$AE$62,0),MATCH(U$1&amp;$R114,$AF$1:$CM$1&amp;$AF$2:$CM$2,0))*VLOOKUP($Q114,$C$17:$M$20,COUNTBLANK($D$15:E$15)+1,FALSE)</f>
        <v>7800</v>
      </c>
      <c r="V114" s="3">
        <f t="array" ref="V114">INDEX($AF$3:$CM$62,MATCH($S114,$AE$3:$AE$62,0),MATCH(V$1&amp;$R114,$AF$1:$CM$1&amp;$AF$2:$CM$2,0))*VLOOKUP($Q114,$C$17:$M$20,COUNTBLANK($D$15:F$15)+1,FALSE)</f>
        <v>0</v>
      </c>
      <c r="W114" s="3">
        <f t="array" ref="W114">INDEX($AF$3:$CM$62,MATCH($S114,$AE$3:$AE$62,0),MATCH(W$1&amp;$R114,$AF$1:$CM$1&amp;$AF$2:$CM$2,0))*VLOOKUP($Q114,$C$17:$M$20,COUNTBLANK($D$15:G$15)+1,FALSE)</f>
        <v>0</v>
      </c>
      <c r="X114" s="3">
        <f t="array" ref="X114">INDEX($AF$3:$CM$62,MATCH($S114,$AE$3:$AE$62,0),MATCH(X$1&amp;$R114,$AF$1:$CM$1&amp;$AF$2:$CM$2,0))*VLOOKUP($Q114,$C$17:$M$20,COUNTBLANK($D$15:H$15)+1,FALSE)</f>
        <v>0.15000000000000002</v>
      </c>
      <c r="Y114" s="3">
        <f t="array" ref="Y114">INDEX($AF$3:$CM$62,MATCH($S114,$AE$3:$AE$62,0),MATCH(Y$1&amp;$R114,$AF$1:$CM$1&amp;$AF$2:$CM$2,0))*VLOOKUP($Q114,$C$17:$M$20,COUNTBLANK($D$15:I$15)+1,FALSE)</f>
        <v>0</v>
      </c>
      <c r="Z114" s="3">
        <f t="array" ref="Z114">INDEX($AF$3:$CM$62,MATCH($S114,$AE$3:$AE$62,0),MATCH(Z$1&amp;$R114,$AF$1:$CM$1&amp;$AF$2:$CM$2,0))*VLOOKUP($Q114,$C$17:$M$20,COUNTBLANK($D$15:J$15)+1,FALSE)</f>
        <v>0</v>
      </c>
      <c r="AA114" s="3">
        <f t="array" ref="AA114">INDEX($AF$3:$CM$62,MATCH($S114,$AE$3:$AE$62,0),MATCH(AA$1&amp;$R114,$AF$1:$CM$1&amp;$AF$2:$CM$2,0))*VLOOKUP($Q114,$C$17:$M$20,COUNTBLANK($D$15:K$15)+1,FALSE)</f>
        <v>0</v>
      </c>
      <c r="AB114" s="3">
        <f t="array" ref="AB114">INDEX($AF$3:$CM$62,MATCH($S114,$AE$3:$AE$62,0),MATCH(AB$1&amp;$R114,$AF$1:$CM$1&amp;$AF$2:$CM$2,0))*VLOOKUP($Q114,$C$17:$M$20,COUNTBLANK($D$15:L$15)+1,FALSE)</f>
        <v>0</v>
      </c>
      <c r="AC114" s="3">
        <f t="array" ref="AC114">INDEX($AF$3:$CM$62,MATCH($S114,$AE$3:$AE$62,0),MATCH(AC$1&amp;$R114,$AF$1:$CM$1&amp;$AF$2:$CM$2,0))*VLOOKUP($Q114,$C$17:$M$20,COUNTBLANK($D$15:M$15)+1,FALSE)</f>
        <v>0</v>
      </c>
    </row>
    <row r="115" spans="17:29" x14ac:dyDescent="0.2">
      <c r="Q115" t="str">
        <f t="shared" si="122"/>
        <v>头饰</v>
      </c>
      <c r="R115">
        <f t="shared" si="123"/>
        <v>2</v>
      </c>
      <c r="S115">
        <f t="shared" si="124"/>
        <v>53</v>
      </c>
      <c r="T115" s="3">
        <f t="array" ref="T115">INDEX($AF$3:$CM$62,MATCH($S115,$AE$3:$AE$62,0),MATCH(T$1&amp;$R115,$AF$1:$CM$1&amp;$AF$2:$CM$2,0))*VLOOKUP($Q115,$C$17:$M$20,COUNTBLANK($D$15:D$15)+1,FALSE)</f>
        <v>159</v>
      </c>
      <c r="U115" s="3">
        <f t="array" ref="U115">INDEX($AF$3:$CM$62,MATCH($S115,$AE$3:$AE$62,0),MATCH(U$1&amp;$R115,$AF$1:$CM$1&amp;$AF$2:$CM$2,0))*VLOOKUP($Q115,$C$17:$M$20,COUNTBLANK($D$15:E$15)+1,FALSE)</f>
        <v>7950</v>
      </c>
      <c r="V115" s="3">
        <f t="array" ref="V115">INDEX($AF$3:$CM$62,MATCH($S115,$AE$3:$AE$62,0),MATCH(V$1&amp;$R115,$AF$1:$CM$1&amp;$AF$2:$CM$2,0))*VLOOKUP($Q115,$C$17:$M$20,COUNTBLANK($D$15:F$15)+1,FALSE)</f>
        <v>0</v>
      </c>
      <c r="W115" s="3">
        <f t="array" ref="W115">INDEX($AF$3:$CM$62,MATCH($S115,$AE$3:$AE$62,0),MATCH(W$1&amp;$R115,$AF$1:$CM$1&amp;$AF$2:$CM$2,0))*VLOOKUP($Q115,$C$17:$M$20,COUNTBLANK($D$15:G$15)+1,FALSE)</f>
        <v>0</v>
      </c>
      <c r="X115" s="3">
        <f t="array" ref="X115">INDEX($AF$3:$CM$62,MATCH($S115,$AE$3:$AE$62,0),MATCH(X$1&amp;$R115,$AF$1:$CM$1&amp;$AF$2:$CM$2,0))*VLOOKUP($Q115,$C$17:$M$20,COUNTBLANK($D$15:H$15)+1,FALSE)</f>
        <v>0.15000000000000002</v>
      </c>
      <c r="Y115" s="3">
        <f t="array" ref="Y115">INDEX($AF$3:$CM$62,MATCH($S115,$AE$3:$AE$62,0),MATCH(Y$1&amp;$R115,$AF$1:$CM$1&amp;$AF$2:$CM$2,0))*VLOOKUP($Q115,$C$17:$M$20,COUNTBLANK($D$15:I$15)+1,FALSE)</f>
        <v>0</v>
      </c>
      <c r="Z115" s="3">
        <f t="array" ref="Z115">INDEX($AF$3:$CM$62,MATCH($S115,$AE$3:$AE$62,0),MATCH(Z$1&amp;$R115,$AF$1:$CM$1&amp;$AF$2:$CM$2,0))*VLOOKUP($Q115,$C$17:$M$20,COUNTBLANK($D$15:J$15)+1,FALSE)</f>
        <v>0</v>
      </c>
      <c r="AA115" s="3">
        <f t="array" ref="AA115">INDEX($AF$3:$CM$62,MATCH($S115,$AE$3:$AE$62,0),MATCH(AA$1&amp;$R115,$AF$1:$CM$1&amp;$AF$2:$CM$2,0))*VLOOKUP($Q115,$C$17:$M$20,COUNTBLANK($D$15:K$15)+1,FALSE)</f>
        <v>0</v>
      </c>
      <c r="AB115" s="3">
        <f t="array" ref="AB115">INDEX($AF$3:$CM$62,MATCH($S115,$AE$3:$AE$62,0),MATCH(AB$1&amp;$R115,$AF$1:$CM$1&amp;$AF$2:$CM$2,0))*VLOOKUP($Q115,$C$17:$M$20,COUNTBLANK($D$15:L$15)+1,FALSE)</f>
        <v>0</v>
      </c>
      <c r="AC115" s="3">
        <f t="array" ref="AC115">INDEX($AF$3:$CM$62,MATCH($S115,$AE$3:$AE$62,0),MATCH(AC$1&amp;$R115,$AF$1:$CM$1&amp;$AF$2:$CM$2,0))*VLOOKUP($Q115,$C$17:$M$20,COUNTBLANK($D$15:M$15)+1,FALSE)</f>
        <v>0</v>
      </c>
    </row>
    <row r="116" spans="17:29" x14ac:dyDescent="0.2">
      <c r="Q116" t="str">
        <f t="shared" si="122"/>
        <v>头饰</v>
      </c>
      <c r="R116">
        <f t="shared" si="123"/>
        <v>2</v>
      </c>
      <c r="S116">
        <f t="shared" si="124"/>
        <v>54</v>
      </c>
      <c r="T116" s="3">
        <f t="array" ref="T116">INDEX($AF$3:$CM$62,MATCH($S116,$AE$3:$AE$62,0),MATCH(T$1&amp;$R116,$AF$1:$CM$1&amp;$AF$2:$CM$2,0))*VLOOKUP($Q116,$C$17:$M$20,COUNTBLANK($D$15:D$15)+1,FALSE)</f>
        <v>162</v>
      </c>
      <c r="U116" s="3">
        <f t="array" ref="U116">INDEX($AF$3:$CM$62,MATCH($S116,$AE$3:$AE$62,0),MATCH(U$1&amp;$R116,$AF$1:$CM$1&amp;$AF$2:$CM$2,0))*VLOOKUP($Q116,$C$17:$M$20,COUNTBLANK($D$15:E$15)+1,FALSE)</f>
        <v>8100</v>
      </c>
      <c r="V116" s="3">
        <f t="array" ref="V116">INDEX($AF$3:$CM$62,MATCH($S116,$AE$3:$AE$62,0),MATCH(V$1&amp;$R116,$AF$1:$CM$1&amp;$AF$2:$CM$2,0))*VLOOKUP($Q116,$C$17:$M$20,COUNTBLANK($D$15:F$15)+1,FALSE)</f>
        <v>0</v>
      </c>
      <c r="W116" s="3">
        <f t="array" ref="W116">INDEX($AF$3:$CM$62,MATCH($S116,$AE$3:$AE$62,0),MATCH(W$1&amp;$R116,$AF$1:$CM$1&amp;$AF$2:$CM$2,0))*VLOOKUP($Q116,$C$17:$M$20,COUNTBLANK($D$15:G$15)+1,FALSE)</f>
        <v>0</v>
      </c>
      <c r="X116" s="3">
        <f t="array" ref="X116">INDEX($AF$3:$CM$62,MATCH($S116,$AE$3:$AE$62,0),MATCH(X$1&amp;$R116,$AF$1:$CM$1&amp;$AF$2:$CM$2,0))*VLOOKUP($Q116,$C$17:$M$20,COUNTBLANK($D$15:H$15)+1,FALSE)</f>
        <v>0.15000000000000002</v>
      </c>
      <c r="Y116" s="3">
        <f t="array" ref="Y116">INDEX($AF$3:$CM$62,MATCH($S116,$AE$3:$AE$62,0),MATCH(Y$1&amp;$R116,$AF$1:$CM$1&amp;$AF$2:$CM$2,0))*VLOOKUP($Q116,$C$17:$M$20,COUNTBLANK($D$15:I$15)+1,FALSE)</f>
        <v>0</v>
      </c>
      <c r="Z116" s="3">
        <f t="array" ref="Z116">INDEX($AF$3:$CM$62,MATCH($S116,$AE$3:$AE$62,0),MATCH(Z$1&amp;$R116,$AF$1:$CM$1&amp;$AF$2:$CM$2,0))*VLOOKUP($Q116,$C$17:$M$20,COUNTBLANK($D$15:J$15)+1,FALSE)</f>
        <v>0</v>
      </c>
      <c r="AA116" s="3">
        <f t="array" ref="AA116">INDEX($AF$3:$CM$62,MATCH($S116,$AE$3:$AE$62,0),MATCH(AA$1&amp;$R116,$AF$1:$CM$1&amp;$AF$2:$CM$2,0))*VLOOKUP($Q116,$C$17:$M$20,COUNTBLANK($D$15:K$15)+1,FALSE)</f>
        <v>0</v>
      </c>
      <c r="AB116" s="3">
        <f t="array" ref="AB116">INDEX($AF$3:$CM$62,MATCH($S116,$AE$3:$AE$62,0),MATCH(AB$1&amp;$R116,$AF$1:$CM$1&amp;$AF$2:$CM$2,0))*VLOOKUP($Q116,$C$17:$M$20,COUNTBLANK($D$15:L$15)+1,FALSE)</f>
        <v>0</v>
      </c>
      <c r="AC116" s="3">
        <f t="array" ref="AC116">INDEX($AF$3:$CM$62,MATCH($S116,$AE$3:$AE$62,0),MATCH(AC$1&amp;$R116,$AF$1:$CM$1&amp;$AF$2:$CM$2,0))*VLOOKUP($Q116,$C$17:$M$20,COUNTBLANK($D$15:M$15)+1,FALSE)</f>
        <v>0</v>
      </c>
    </row>
    <row r="117" spans="17:29" x14ac:dyDescent="0.2">
      <c r="Q117" t="str">
        <f t="shared" si="122"/>
        <v>头饰</v>
      </c>
      <c r="R117">
        <f t="shared" si="123"/>
        <v>2</v>
      </c>
      <c r="S117">
        <f t="shared" si="124"/>
        <v>55</v>
      </c>
      <c r="T117" s="3">
        <f t="array" ref="T117">INDEX($AF$3:$CM$62,MATCH($S117,$AE$3:$AE$62,0),MATCH(T$1&amp;$R117,$AF$1:$CM$1&amp;$AF$2:$CM$2,0))*VLOOKUP($Q117,$C$17:$M$20,COUNTBLANK($D$15:D$15)+1,FALSE)</f>
        <v>165</v>
      </c>
      <c r="U117" s="3">
        <f t="array" ref="U117">INDEX($AF$3:$CM$62,MATCH($S117,$AE$3:$AE$62,0),MATCH(U$1&amp;$R117,$AF$1:$CM$1&amp;$AF$2:$CM$2,0))*VLOOKUP($Q117,$C$17:$M$20,COUNTBLANK($D$15:E$15)+1,FALSE)</f>
        <v>8250</v>
      </c>
      <c r="V117" s="3">
        <f t="array" ref="V117">INDEX($AF$3:$CM$62,MATCH($S117,$AE$3:$AE$62,0),MATCH(V$1&amp;$R117,$AF$1:$CM$1&amp;$AF$2:$CM$2,0))*VLOOKUP($Q117,$C$17:$M$20,COUNTBLANK($D$15:F$15)+1,FALSE)</f>
        <v>0</v>
      </c>
      <c r="W117" s="3">
        <f t="array" ref="W117">INDEX($AF$3:$CM$62,MATCH($S117,$AE$3:$AE$62,0),MATCH(W$1&amp;$R117,$AF$1:$CM$1&amp;$AF$2:$CM$2,0))*VLOOKUP($Q117,$C$17:$M$20,COUNTBLANK($D$15:G$15)+1,FALSE)</f>
        <v>0</v>
      </c>
      <c r="X117" s="3">
        <f t="array" ref="X117">INDEX($AF$3:$CM$62,MATCH($S117,$AE$3:$AE$62,0),MATCH(X$1&amp;$R117,$AF$1:$CM$1&amp;$AF$2:$CM$2,0))*VLOOKUP($Q117,$C$17:$M$20,COUNTBLANK($D$15:H$15)+1,FALSE)</f>
        <v>0.15000000000000002</v>
      </c>
      <c r="Y117" s="3">
        <f t="array" ref="Y117">INDEX($AF$3:$CM$62,MATCH($S117,$AE$3:$AE$62,0),MATCH(Y$1&amp;$R117,$AF$1:$CM$1&amp;$AF$2:$CM$2,0))*VLOOKUP($Q117,$C$17:$M$20,COUNTBLANK($D$15:I$15)+1,FALSE)</f>
        <v>0</v>
      </c>
      <c r="Z117" s="3">
        <f t="array" ref="Z117">INDEX($AF$3:$CM$62,MATCH($S117,$AE$3:$AE$62,0),MATCH(Z$1&amp;$R117,$AF$1:$CM$1&amp;$AF$2:$CM$2,0))*VLOOKUP($Q117,$C$17:$M$20,COUNTBLANK($D$15:J$15)+1,FALSE)</f>
        <v>0</v>
      </c>
      <c r="AA117" s="3">
        <f t="array" ref="AA117">INDEX($AF$3:$CM$62,MATCH($S117,$AE$3:$AE$62,0),MATCH(AA$1&amp;$R117,$AF$1:$CM$1&amp;$AF$2:$CM$2,0))*VLOOKUP($Q117,$C$17:$M$20,COUNTBLANK($D$15:K$15)+1,FALSE)</f>
        <v>0</v>
      </c>
      <c r="AB117" s="3">
        <f t="array" ref="AB117">INDEX($AF$3:$CM$62,MATCH($S117,$AE$3:$AE$62,0),MATCH(AB$1&amp;$R117,$AF$1:$CM$1&amp;$AF$2:$CM$2,0))*VLOOKUP($Q117,$C$17:$M$20,COUNTBLANK($D$15:L$15)+1,FALSE)</f>
        <v>0</v>
      </c>
      <c r="AC117" s="3">
        <f t="array" ref="AC117">INDEX($AF$3:$CM$62,MATCH($S117,$AE$3:$AE$62,0),MATCH(AC$1&amp;$R117,$AF$1:$CM$1&amp;$AF$2:$CM$2,0))*VLOOKUP($Q117,$C$17:$M$20,COUNTBLANK($D$15:M$15)+1,FALSE)</f>
        <v>0</v>
      </c>
    </row>
    <row r="118" spans="17:29" x14ac:dyDescent="0.2">
      <c r="Q118" t="str">
        <f t="shared" si="122"/>
        <v>头饰</v>
      </c>
      <c r="R118">
        <f t="shared" si="123"/>
        <v>2</v>
      </c>
      <c r="S118">
        <f t="shared" si="124"/>
        <v>56</v>
      </c>
      <c r="T118" s="3">
        <f t="array" ref="T118">INDEX($AF$3:$CM$62,MATCH($S118,$AE$3:$AE$62,0),MATCH(T$1&amp;$R118,$AF$1:$CM$1&amp;$AF$2:$CM$2,0))*VLOOKUP($Q118,$C$17:$M$20,COUNTBLANK($D$15:D$15)+1,FALSE)</f>
        <v>168</v>
      </c>
      <c r="U118" s="3">
        <f t="array" ref="U118">INDEX($AF$3:$CM$62,MATCH($S118,$AE$3:$AE$62,0),MATCH(U$1&amp;$R118,$AF$1:$CM$1&amp;$AF$2:$CM$2,0))*VLOOKUP($Q118,$C$17:$M$20,COUNTBLANK($D$15:E$15)+1,FALSE)</f>
        <v>8400</v>
      </c>
      <c r="V118" s="3">
        <f t="array" ref="V118">INDEX($AF$3:$CM$62,MATCH($S118,$AE$3:$AE$62,0),MATCH(V$1&amp;$R118,$AF$1:$CM$1&amp;$AF$2:$CM$2,0))*VLOOKUP($Q118,$C$17:$M$20,COUNTBLANK($D$15:F$15)+1,FALSE)</f>
        <v>0</v>
      </c>
      <c r="W118" s="3">
        <f t="array" ref="W118">INDEX($AF$3:$CM$62,MATCH($S118,$AE$3:$AE$62,0),MATCH(W$1&amp;$R118,$AF$1:$CM$1&amp;$AF$2:$CM$2,0))*VLOOKUP($Q118,$C$17:$M$20,COUNTBLANK($D$15:G$15)+1,FALSE)</f>
        <v>0</v>
      </c>
      <c r="X118" s="3">
        <f t="array" ref="X118">INDEX($AF$3:$CM$62,MATCH($S118,$AE$3:$AE$62,0),MATCH(X$1&amp;$R118,$AF$1:$CM$1&amp;$AF$2:$CM$2,0))*VLOOKUP($Q118,$C$17:$M$20,COUNTBLANK($D$15:H$15)+1,FALSE)</f>
        <v>0.15000000000000002</v>
      </c>
      <c r="Y118" s="3">
        <f t="array" ref="Y118">INDEX($AF$3:$CM$62,MATCH($S118,$AE$3:$AE$62,0),MATCH(Y$1&amp;$R118,$AF$1:$CM$1&amp;$AF$2:$CM$2,0))*VLOOKUP($Q118,$C$17:$M$20,COUNTBLANK($D$15:I$15)+1,FALSE)</f>
        <v>0</v>
      </c>
      <c r="Z118" s="3">
        <f t="array" ref="Z118">INDEX($AF$3:$CM$62,MATCH($S118,$AE$3:$AE$62,0),MATCH(Z$1&amp;$R118,$AF$1:$CM$1&amp;$AF$2:$CM$2,0))*VLOOKUP($Q118,$C$17:$M$20,COUNTBLANK($D$15:J$15)+1,FALSE)</f>
        <v>0</v>
      </c>
      <c r="AA118" s="3">
        <f t="array" ref="AA118">INDEX($AF$3:$CM$62,MATCH($S118,$AE$3:$AE$62,0),MATCH(AA$1&amp;$R118,$AF$1:$CM$1&amp;$AF$2:$CM$2,0))*VLOOKUP($Q118,$C$17:$M$20,COUNTBLANK($D$15:K$15)+1,FALSE)</f>
        <v>0</v>
      </c>
      <c r="AB118" s="3">
        <f t="array" ref="AB118">INDEX($AF$3:$CM$62,MATCH($S118,$AE$3:$AE$62,0),MATCH(AB$1&amp;$R118,$AF$1:$CM$1&amp;$AF$2:$CM$2,0))*VLOOKUP($Q118,$C$17:$M$20,COUNTBLANK($D$15:L$15)+1,FALSE)</f>
        <v>0</v>
      </c>
      <c r="AC118" s="3">
        <f t="array" ref="AC118">INDEX($AF$3:$CM$62,MATCH($S118,$AE$3:$AE$62,0),MATCH(AC$1&amp;$R118,$AF$1:$CM$1&amp;$AF$2:$CM$2,0))*VLOOKUP($Q118,$C$17:$M$20,COUNTBLANK($D$15:M$15)+1,FALSE)</f>
        <v>0</v>
      </c>
    </row>
    <row r="119" spans="17:29" x14ac:dyDescent="0.2">
      <c r="Q119" t="str">
        <f t="shared" si="122"/>
        <v>头饰</v>
      </c>
      <c r="R119">
        <f t="shared" si="123"/>
        <v>2</v>
      </c>
      <c r="S119">
        <f t="shared" si="124"/>
        <v>57</v>
      </c>
      <c r="T119" s="3">
        <f t="array" ref="T119">INDEX($AF$3:$CM$62,MATCH($S119,$AE$3:$AE$62,0),MATCH(T$1&amp;$R119,$AF$1:$CM$1&amp;$AF$2:$CM$2,0))*VLOOKUP($Q119,$C$17:$M$20,COUNTBLANK($D$15:D$15)+1,FALSE)</f>
        <v>171</v>
      </c>
      <c r="U119" s="3">
        <f t="array" ref="U119">INDEX($AF$3:$CM$62,MATCH($S119,$AE$3:$AE$62,0),MATCH(U$1&amp;$R119,$AF$1:$CM$1&amp;$AF$2:$CM$2,0))*VLOOKUP($Q119,$C$17:$M$20,COUNTBLANK($D$15:E$15)+1,FALSE)</f>
        <v>8550</v>
      </c>
      <c r="V119" s="3">
        <f t="array" ref="V119">INDEX($AF$3:$CM$62,MATCH($S119,$AE$3:$AE$62,0),MATCH(V$1&amp;$R119,$AF$1:$CM$1&amp;$AF$2:$CM$2,0))*VLOOKUP($Q119,$C$17:$M$20,COUNTBLANK($D$15:F$15)+1,FALSE)</f>
        <v>0</v>
      </c>
      <c r="W119" s="3">
        <f t="array" ref="W119">INDEX($AF$3:$CM$62,MATCH($S119,$AE$3:$AE$62,0),MATCH(W$1&amp;$R119,$AF$1:$CM$1&amp;$AF$2:$CM$2,0))*VLOOKUP($Q119,$C$17:$M$20,COUNTBLANK($D$15:G$15)+1,FALSE)</f>
        <v>0</v>
      </c>
      <c r="X119" s="3">
        <f t="array" ref="X119">INDEX($AF$3:$CM$62,MATCH($S119,$AE$3:$AE$62,0),MATCH(X$1&amp;$R119,$AF$1:$CM$1&amp;$AF$2:$CM$2,0))*VLOOKUP($Q119,$C$17:$M$20,COUNTBLANK($D$15:H$15)+1,FALSE)</f>
        <v>0.15000000000000002</v>
      </c>
      <c r="Y119" s="3">
        <f t="array" ref="Y119">INDEX($AF$3:$CM$62,MATCH($S119,$AE$3:$AE$62,0),MATCH(Y$1&amp;$R119,$AF$1:$CM$1&amp;$AF$2:$CM$2,0))*VLOOKUP($Q119,$C$17:$M$20,COUNTBLANK($D$15:I$15)+1,FALSE)</f>
        <v>0</v>
      </c>
      <c r="Z119" s="3">
        <f t="array" ref="Z119">INDEX($AF$3:$CM$62,MATCH($S119,$AE$3:$AE$62,0),MATCH(Z$1&amp;$R119,$AF$1:$CM$1&amp;$AF$2:$CM$2,0))*VLOOKUP($Q119,$C$17:$M$20,COUNTBLANK($D$15:J$15)+1,FALSE)</f>
        <v>0</v>
      </c>
      <c r="AA119" s="3">
        <f t="array" ref="AA119">INDEX($AF$3:$CM$62,MATCH($S119,$AE$3:$AE$62,0),MATCH(AA$1&amp;$R119,$AF$1:$CM$1&amp;$AF$2:$CM$2,0))*VLOOKUP($Q119,$C$17:$M$20,COUNTBLANK($D$15:K$15)+1,FALSE)</f>
        <v>0</v>
      </c>
      <c r="AB119" s="3">
        <f t="array" ref="AB119">INDEX($AF$3:$CM$62,MATCH($S119,$AE$3:$AE$62,0),MATCH(AB$1&amp;$R119,$AF$1:$CM$1&amp;$AF$2:$CM$2,0))*VLOOKUP($Q119,$C$17:$M$20,COUNTBLANK($D$15:L$15)+1,FALSE)</f>
        <v>0</v>
      </c>
      <c r="AC119" s="3">
        <f t="array" ref="AC119">INDEX($AF$3:$CM$62,MATCH($S119,$AE$3:$AE$62,0),MATCH(AC$1&amp;$R119,$AF$1:$CM$1&amp;$AF$2:$CM$2,0))*VLOOKUP($Q119,$C$17:$M$20,COUNTBLANK($D$15:M$15)+1,FALSE)</f>
        <v>0</v>
      </c>
    </row>
    <row r="120" spans="17:29" x14ac:dyDescent="0.2">
      <c r="Q120" t="str">
        <f t="shared" si="122"/>
        <v>头饰</v>
      </c>
      <c r="R120">
        <f t="shared" si="123"/>
        <v>2</v>
      </c>
      <c r="S120">
        <f t="shared" si="124"/>
        <v>58</v>
      </c>
      <c r="T120" s="3">
        <f t="array" ref="T120">INDEX($AF$3:$CM$62,MATCH($S120,$AE$3:$AE$62,0),MATCH(T$1&amp;$R120,$AF$1:$CM$1&amp;$AF$2:$CM$2,0))*VLOOKUP($Q120,$C$17:$M$20,COUNTBLANK($D$15:D$15)+1,FALSE)</f>
        <v>174</v>
      </c>
      <c r="U120" s="3">
        <f t="array" ref="U120">INDEX($AF$3:$CM$62,MATCH($S120,$AE$3:$AE$62,0),MATCH(U$1&amp;$R120,$AF$1:$CM$1&amp;$AF$2:$CM$2,0))*VLOOKUP($Q120,$C$17:$M$20,COUNTBLANK($D$15:E$15)+1,FALSE)</f>
        <v>8700</v>
      </c>
      <c r="V120" s="3">
        <f t="array" ref="V120">INDEX($AF$3:$CM$62,MATCH($S120,$AE$3:$AE$62,0),MATCH(V$1&amp;$R120,$AF$1:$CM$1&amp;$AF$2:$CM$2,0))*VLOOKUP($Q120,$C$17:$M$20,COUNTBLANK($D$15:F$15)+1,FALSE)</f>
        <v>0</v>
      </c>
      <c r="W120" s="3">
        <f t="array" ref="W120">INDEX($AF$3:$CM$62,MATCH($S120,$AE$3:$AE$62,0),MATCH(W$1&amp;$R120,$AF$1:$CM$1&amp;$AF$2:$CM$2,0))*VLOOKUP($Q120,$C$17:$M$20,COUNTBLANK($D$15:G$15)+1,FALSE)</f>
        <v>0</v>
      </c>
      <c r="X120" s="3">
        <f t="array" ref="X120">INDEX($AF$3:$CM$62,MATCH($S120,$AE$3:$AE$62,0),MATCH(X$1&amp;$R120,$AF$1:$CM$1&amp;$AF$2:$CM$2,0))*VLOOKUP($Q120,$C$17:$M$20,COUNTBLANK($D$15:H$15)+1,FALSE)</f>
        <v>0.15000000000000002</v>
      </c>
      <c r="Y120" s="3">
        <f t="array" ref="Y120">INDEX($AF$3:$CM$62,MATCH($S120,$AE$3:$AE$62,0),MATCH(Y$1&amp;$R120,$AF$1:$CM$1&amp;$AF$2:$CM$2,0))*VLOOKUP($Q120,$C$17:$M$20,COUNTBLANK($D$15:I$15)+1,FALSE)</f>
        <v>0</v>
      </c>
      <c r="Z120" s="3">
        <f t="array" ref="Z120">INDEX($AF$3:$CM$62,MATCH($S120,$AE$3:$AE$62,0),MATCH(Z$1&amp;$R120,$AF$1:$CM$1&amp;$AF$2:$CM$2,0))*VLOOKUP($Q120,$C$17:$M$20,COUNTBLANK($D$15:J$15)+1,FALSE)</f>
        <v>0</v>
      </c>
      <c r="AA120" s="3">
        <f t="array" ref="AA120">INDEX($AF$3:$CM$62,MATCH($S120,$AE$3:$AE$62,0),MATCH(AA$1&amp;$R120,$AF$1:$CM$1&amp;$AF$2:$CM$2,0))*VLOOKUP($Q120,$C$17:$M$20,COUNTBLANK($D$15:K$15)+1,FALSE)</f>
        <v>0</v>
      </c>
      <c r="AB120" s="3">
        <f t="array" ref="AB120">INDEX($AF$3:$CM$62,MATCH($S120,$AE$3:$AE$62,0),MATCH(AB$1&amp;$R120,$AF$1:$CM$1&amp;$AF$2:$CM$2,0))*VLOOKUP($Q120,$C$17:$M$20,COUNTBLANK($D$15:L$15)+1,FALSE)</f>
        <v>0</v>
      </c>
      <c r="AC120" s="3">
        <f t="array" ref="AC120">INDEX($AF$3:$CM$62,MATCH($S120,$AE$3:$AE$62,0),MATCH(AC$1&amp;$R120,$AF$1:$CM$1&amp;$AF$2:$CM$2,0))*VLOOKUP($Q120,$C$17:$M$20,COUNTBLANK($D$15:M$15)+1,FALSE)</f>
        <v>0</v>
      </c>
    </row>
    <row r="121" spans="17:29" x14ac:dyDescent="0.2">
      <c r="Q121" t="str">
        <f t="shared" si="122"/>
        <v>头饰</v>
      </c>
      <c r="R121">
        <f t="shared" si="123"/>
        <v>2</v>
      </c>
      <c r="S121">
        <f t="shared" si="124"/>
        <v>59</v>
      </c>
      <c r="T121" s="3">
        <f t="array" ref="T121">INDEX($AF$3:$CM$62,MATCH($S121,$AE$3:$AE$62,0),MATCH(T$1&amp;$R121,$AF$1:$CM$1&amp;$AF$2:$CM$2,0))*VLOOKUP($Q121,$C$17:$M$20,COUNTBLANK($D$15:D$15)+1,FALSE)</f>
        <v>177</v>
      </c>
      <c r="U121" s="3">
        <f t="array" ref="U121">INDEX($AF$3:$CM$62,MATCH($S121,$AE$3:$AE$62,0),MATCH(U$1&amp;$R121,$AF$1:$CM$1&amp;$AF$2:$CM$2,0))*VLOOKUP($Q121,$C$17:$M$20,COUNTBLANK($D$15:E$15)+1,FALSE)</f>
        <v>8850</v>
      </c>
      <c r="V121" s="3">
        <f t="array" ref="V121">INDEX($AF$3:$CM$62,MATCH($S121,$AE$3:$AE$62,0),MATCH(V$1&amp;$R121,$AF$1:$CM$1&amp;$AF$2:$CM$2,0))*VLOOKUP($Q121,$C$17:$M$20,COUNTBLANK($D$15:F$15)+1,FALSE)</f>
        <v>0</v>
      </c>
      <c r="W121" s="3">
        <f t="array" ref="W121">INDEX($AF$3:$CM$62,MATCH($S121,$AE$3:$AE$62,0),MATCH(W$1&amp;$R121,$AF$1:$CM$1&amp;$AF$2:$CM$2,0))*VLOOKUP($Q121,$C$17:$M$20,COUNTBLANK($D$15:G$15)+1,FALSE)</f>
        <v>0</v>
      </c>
      <c r="X121" s="3">
        <f t="array" ref="X121">INDEX($AF$3:$CM$62,MATCH($S121,$AE$3:$AE$62,0),MATCH(X$1&amp;$R121,$AF$1:$CM$1&amp;$AF$2:$CM$2,0))*VLOOKUP($Q121,$C$17:$M$20,COUNTBLANK($D$15:H$15)+1,FALSE)</f>
        <v>0.15000000000000002</v>
      </c>
      <c r="Y121" s="3">
        <f t="array" ref="Y121">INDEX($AF$3:$CM$62,MATCH($S121,$AE$3:$AE$62,0),MATCH(Y$1&amp;$R121,$AF$1:$CM$1&amp;$AF$2:$CM$2,0))*VLOOKUP($Q121,$C$17:$M$20,COUNTBLANK($D$15:I$15)+1,FALSE)</f>
        <v>0</v>
      </c>
      <c r="Z121" s="3">
        <f t="array" ref="Z121">INDEX($AF$3:$CM$62,MATCH($S121,$AE$3:$AE$62,0),MATCH(Z$1&amp;$R121,$AF$1:$CM$1&amp;$AF$2:$CM$2,0))*VLOOKUP($Q121,$C$17:$M$20,COUNTBLANK($D$15:J$15)+1,FALSE)</f>
        <v>0</v>
      </c>
      <c r="AA121" s="3">
        <f t="array" ref="AA121">INDEX($AF$3:$CM$62,MATCH($S121,$AE$3:$AE$62,0),MATCH(AA$1&amp;$R121,$AF$1:$CM$1&amp;$AF$2:$CM$2,0))*VLOOKUP($Q121,$C$17:$M$20,COUNTBLANK($D$15:K$15)+1,FALSE)</f>
        <v>0</v>
      </c>
      <c r="AB121" s="3">
        <f t="array" ref="AB121">INDEX($AF$3:$CM$62,MATCH($S121,$AE$3:$AE$62,0),MATCH(AB$1&amp;$R121,$AF$1:$CM$1&amp;$AF$2:$CM$2,0))*VLOOKUP($Q121,$C$17:$M$20,COUNTBLANK($D$15:L$15)+1,FALSE)</f>
        <v>0</v>
      </c>
      <c r="AC121" s="3">
        <f t="array" ref="AC121">INDEX($AF$3:$CM$62,MATCH($S121,$AE$3:$AE$62,0),MATCH(AC$1&amp;$R121,$AF$1:$CM$1&amp;$AF$2:$CM$2,0))*VLOOKUP($Q121,$C$17:$M$20,COUNTBLANK($D$15:M$15)+1,FALSE)</f>
        <v>0</v>
      </c>
    </row>
    <row r="122" spans="17:29" x14ac:dyDescent="0.2">
      <c r="Q122" t="str">
        <f t="shared" si="122"/>
        <v>头饰</v>
      </c>
      <c r="R122">
        <f t="shared" si="123"/>
        <v>2</v>
      </c>
      <c r="S122">
        <f t="shared" si="124"/>
        <v>60</v>
      </c>
      <c r="T122" s="3">
        <f t="array" ref="T122">INDEX($AF$3:$CM$62,MATCH($S122,$AE$3:$AE$62,0),MATCH(T$1&amp;$R122,$AF$1:$CM$1&amp;$AF$2:$CM$2,0))*VLOOKUP($Q122,$C$17:$M$20,COUNTBLANK($D$15:D$15)+1,FALSE)</f>
        <v>180</v>
      </c>
      <c r="U122" s="3">
        <f t="array" ref="U122">INDEX($AF$3:$CM$62,MATCH($S122,$AE$3:$AE$62,0),MATCH(U$1&amp;$R122,$AF$1:$CM$1&amp;$AF$2:$CM$2,0))*VLOOKUP($Q122,$C$17:$M$20,COUNTBLANK($D$15:E$15)+1,FALSE)</f>
        <v>9000</v>
      </c>
      <c r="V122" s="3">
        <f t="array" ref="V122">INDEX($AF$3:$CM$62,MATCH($S122,$AE$3:$AE$62,0),MATCH(V$1&amp;$R122,$AF$1:$CM$1&amp;$AF$2:$CM$2,0))*VLOOKUP($Q122,$C$17:$M$20,COUNTBLANK($D$15:F$15)+1,FALSE)</f>
        <v>0</v>
      </c>
      <c r="W122" s="3">
        <f t="array" ref="W122">INDEX($AF$3:$CM$62,MATCH($S122,$AE$3:$AE$62,0),MATCH(W$1&amp;$R122,$AF$1:$CM$1&amp;$AF$2:$CM$2,0))*VLOOKUP($Q122,$C$17:$M$20,COUNTBLANK($D$15:G$15)+1,FALSE)</f>
        <v>0</v>
      </c>
      <c r="X122" s="3">
        <f t="array" ref="X122">INDEX($AF$3:$CM$62,MATCH($S122,$AE$3:$AE$62,0),MATCH(X$1&amp;$R122,$AF$1:$CM$1&amp;$AF$2:$CM$2,0))*VLOOKUP($Q122,$C$17:$M$20,COUNTBLANK($D$15:H$15)+1,FALSE)</f>
        <v>0.18000000000000005</v>
      </c>
      <c r="Y122" s="3">
        <f t="array" ref="Y122">INDEX($AF$3:$CM$62,MATCH($S122,$AE$3:$AE$62,0),MATCH(Y$1&amp;$R122,$AF$1:$CM$1&amp;$AF$2:$CM$2,0))*VLOOKUP($Q122,$C$17:$M$20,COUNTBLANK($D$15:I$15)+1,FALSE)</f>
        <v>0</v>
      </c>
      <c r="Z122" s="3">
        <f t="array" ref="Z122">INDEX($AF$3:$CM$62,MATCH($S122,$AE$3:$AE$62,0),MATCH(Z$1&amp;$R122,$AF$1:$CM$1&amp;$AF$2:$CM$2,0))*VLOOKUP($Q122,$C$17:$M$20,COUNTBLANK($D$15:J$15)+1,FALSE)</f>
        <v>0</v>
      </c>
      <c r="AA122" s="3">
        <f t="array" ref="AA122">INDEX($AF$3:$CM$62,MATCH($S122,$AE$3:$AE$62,0),MATCH(AA$1&amp;$R122,$AF$1:$CM$1&amp;$AF$2:$CM$2,0))*VLOOKUP($Q122,$C$17:$M$20,COUNTBLANK($D$15:K$15)+1,FALSE)</f>
        <v>0</v>
      </c>
      <c r="AB122" s="3">
        <f t="array" ref="AB122">INDEX($AF$3:$CM$62,MATCH($S122,$AE$3:$AE$62,0),MATCH(AB$1&amp;$R122,$AF$1:$CM$1&amp;$AF$2:$CM$2,0))*VLOOKUP($Q122,$C$17:$M$20,COUNTBLANK($D$15:L$15)+1,FALSE)</f>
        <v>0</v>
      </c>
      <c r="AC122" s="3">
        <f t="array" ref="AC122">INDEX($AF$3:$CM$62,MATCH($S122,$AE$3:$AE$62,0),MATCH(AC$1&amp;$R122,$AF$1:$CM$1&amp;$AF$2:$CM$2,0))*VLOOKUP($Q122,$C$17:$M$20,COUNTBLANK($D$15:M$15)+1,FALSE)</f>
        <v>0</v>
      </c>
    </row>
    <row r="123" spans="17:29" x14ac:dyDescent="0.2">
      <c r="Q123" t="str">
        <f t="shared" si="122"/>
        <v>头饰</v>
      </c>
      <c r="R123">
        <f t="shared" si="123"/>
        <v>3</v>
      </c>
      <c r="S123">
        <f t="shared" si="124"/>
        <v>1</v>
      </c>
      <c r="T123" s="3">
        <f t="array" ref="T123">INDEX($AF$3:$CM$62,MATCH($S123,$AE$3:$AE$62,0),MATCH(T$1&amp;$R123,$AF$1:$CM$1&amp;$AF$2:$CM$2,0))*VLOOKUP($Q123,$C$17:$M$20,COUNTBLANK($D$15:D$15)+1,FALSE)</f>
        <v>4</v>
      </c>
      <c r="U123" s="3">
        <f t="array" ref="U123">INDEX($AF$3:$CM$62,MATCH($S123,$AE$3:$AE$62,0),MATCH(U$1&amp;$R123,$AF$1:$CM$1&amp;$AF$2:$CM$2,0))*VLOOKUP($Q123,$C$17:$M$20,COUNTBLANK($D$15:E$15)+1,FALSE)</f>
        <v>200</v>
      </c>
      <c r="V123" s="3">
        <f t="array" ref="V123">INDEX($AF$3:$CM$62,MATCH($S123,$AE$3:$AE$62,0),MATCH(V$1&amp;$R123,$AF$1:$CM$1&amp;$AF$2:$CM$2,0))*VLOOKUP($Q123,$C$17:$M$20,COUNTBLANK($D$15:F$15)+1,FALSE)</f>
        <v>0</v>
      </c>
      <c r="W123" s="3">
        <f t="array" ref="W123">INDEX($AF$3:$CM$62,MATCH($S123,$AE$3:$AE$62,0),MATCH(W$1&amp;$R123,$AF$1:$CM$1&amp;$AF$2:$CM$2,0))*VLOOKUP($Q123,$C$17:$M$20,COUNTBLANK($D$15:G$15)+1,FALSE)</f>
        <v>0</v>
      </c>
      <c r="X123" s="3">
        <f t="array" ref="X123">INDEX($AF$3:$CM$62,MATCH($S123,$AE$3:$AE$62,0),MATCH(X$1&amp;$R123,$AF$1:$CM$1&amp;$AF$2:$CM$2,0))*VLOOKUP($Q123,$C$17:$M$20,COUNTBLANK($D$15:H$15)+1,FALSE)</f>
        <v>0</v>
      </c>
      <c r="Y123" s="3">
        <f t="array" ref="Y123">INDEX($AF$3:$CM$62,MATCH($S123,$AE$3:$AE$62,0),MATCH(Y$1&amp;$R123,$AF$1:$CM$1&amp;$AF$2:$CM$2,0))*VLOOKUP($Q123,$C$17:$M$20,COUNTBLANK($D$15:I$15)+1,FALSE)</f>
        <v>0</v>
      </c>
      <c r="Z123" s="3">
        <f t="array" ref="Z123">INDEX($AF$3:$CM$62,MATCH($S123,$AE$3:$AE$62,0),MATCH(Z$1&amp;$R123,$AF$1:$CM$1&amp;$AF$2:$CM$2,0))*VLOOKUP($Q123,$C$17:$M$20,COUNTBLANK($D$15:J$15)+1,FALSE)</f>
        <v>0</v>
      </c>
      <c r="AA123" s="3">
        <f t="array" ref="AA123">INDEX($AF$3:$CM$62,MATCH($S123,$AE$3:$AE$62,0),MATCH(AA$1&amp;$R123,$AF$1:$CM$1&amp;$AF$2:$CM$2,0))*VLOOKUP($Q123,$C$17:$M$20,COUNTBLANK($D$15:K$15)+1,FALSE)</f>
        <v>0</v>
      </c>
      <c r="AB123" s="3">
        <f t="array" ref="AB123">INDEX($AF$3:$CM$62,MATCH($S123,$AE$3:$AE$62,0),MATCH(AB$1&amp;$R123,$AF$1:$CM$1&amp;$AF$2:$CM$2,0))*VLOOKUP($Q123,$C$17:$M$20,COUNTBLANK($D$15:L$15)+1,FALSE)</f>
        <v>0</v>
      </c>
      <c r="AC123" s="3">
        <f t="array" ref="AC123">INDEX($AF$3:$CM$62,MATCH($S123,$AE$3:$AE$62,0),MATCH(AC$1&amp;$R123,$AF$1:$CM$1&amp;$AF$2:$CM$2,0))*VLOOKUP($Q123,$C$17:$M$20,COUNTBLANK($D$15:M$15)+1,FALSE)</f>
        <v>0</v>
      </c>
    </row>
    <row r="124" spans="17:29" x14ac:dyDescent="0.2">
      <c r="Q124" t="str">
        <f t="shared" si="122"/>
        <v>头饰</v>
      </c>
      <c r="R124">
        <f t="shared" si="123"/>
        <v>3</v>
      </c>
      <c r="S124">
        <f t="shared" si="124"/>
        <v>2</v>
      </c>
      <c r="T124" s="3">
        <f t="array" ref="T124">INDEX($AF$3:$CM$62,MATCH($S124,$AE$3:$AE$62,0),MATCH(T$1&amp;$R124,$AF$1:$CM$1&amp;$AF$2:$CM$2,0))*VLOOKUP($Q124,$C$17:$M$20,COUNTBLANK($D$15:D$15)+1,FALSE)</f>
        <v>8</v>
      </c>
      <c r="U124" s="3">
        <f t="array" ref="U124">INDEX($AF$3:$CM$62,MATCH($S124,$AE$3:$AE$62,0),MATCH(U$1&amp;$R124,$AF$1:$CM$1&amp;$AF$2:$CM$2,0))*VLOOKUP($Q124,$C$17:$M$20,COUNTBLANK($D$15:E$15)+1,FALSE)</f>
        <v>400</v>
      </c>
      <c r="V124" s="3">
        <f t="array" ref="V124">INDEX($AF$3:$CM$62,MATCH($S124,$AE$3:$AE$62,0),MATCH(V$1&amp;$R124,$AF$1:$CM$1&amp;$AF$2:$CM$2,0))*VLOOKUP($Q124,$C$17:$M$20,COUNTBLANK($D$15:F$15)+1,FALSE)</f>
        <v>0</v>
      </c>
      <c r="W124" s="3">
        <f t="array" ref="W124">INDEX($AF$3:$CM$62,MATCH($S124,$AE$3:$AE$62,0),MATCH(W$1&amp;$R124,$AF$1:$CM$1&amp;$AF$2:$CM$2,0))*VLOOKUP($Q124,$C$17:$M$20,COUNTBLANK($D$15:G$15)+1,FALSE)</f>
        <v>0</v>
      </c>
      <c r="X124" s="3">
        <f t="array" ref="X124">INDEX($AF$3:$CM$62,MATCH($S124,$AE$3:$AE$62,0),MATCH(X$1&amp;$R124,$AF$1:$CM$1&amp;$AF$2:$CM$2,0))*VLOOKUP($Q124,$C$17:$M$20,COUNTBLANK($D$15:H$15)+1,FALSE)</f>
        <v>0</v>
      </c>
      <c r="Y124" s="3">
        <f t="array" ref="Y124">INDEX($AF$3:$CM$62,MATCH($S124,$AE$3:$AE$62,0),MATCH(Y$1&amp;$R124,$AF$1:$CM$1&amp;$AF$2:$CM$2,0))*VLOOKUP($Q124,$C$17:$M$20,COUNTBLANK($D$15:I$15)+1,FALSE)</f>
        <v>0</v>
      </c>
      <c r="Z124" s="3">
        <f t="array" ref="Z124">INDEX($AF$3:$CM$62,MATCH($S124,$AE$3:$AE$62,0),MATCH(Z$1&amp;$R124,$AF$1:$CM$1&amp;$AF$2:$CM$2,0))*VLOOKUP($Q124,$C$17:$M$20,COUNTBLANK($D$15:J$15)+1,FALSE)</f>
        <v>0</v>
      </c>
      <c r="AA124" s="3">
        <f t="array" ref="AA124">INDEX($AF$3:$CM$62,MATCH($S124,$AE$3:$AE$62,0),MATCH(AA$1&amp;$R124,$AF$1:$CM$1&amp;$AF$2:$CM$2,0))*VLOOKUP($Q124,$C$17:$M$20,COUNTBLANK($D$15:K$15)+1,FALSE)</f>
        <v>0</v>
      </c>
      <c r="AB124" s="3">
        <f t="array" ref="AB124">INDEX($AF$3:$CM$62,MATCH($S124,$AE$3:$AE$62,0),MATCH(AB$1&amp;$R124,$AF$1:$CM$1&amp;$AF$2:$CM$2,0))*VLOOKUP($Q124,$C$17:$M$20,COUNTBLANK($D$15:L$15)+1,FALSE)</f>
        <v>0</v>
      </c>
      <c r="AC124" s="3">
        <f t="array" ref="AC124">INDEX($AF$3:$CM$62,MATCH($S124,$AE$3:$AE$62,0),MATCH(AC$1&amp;$R124,$AF$1:$CM$1&amp;$AF$2:$CM$2,0))*VLOOKUP($Q124,$C$17:$M$20,COUNTBLANK($D$15:M$15)+1,FALSE)</f>
        <v>0</v>
      </c>
    </row>
    <row r="125" spans="17:29" x14ac:dyDescent="0.2">
      <c r="Q125" t="str">
        <f t="shared" si="122"/>
        <v>头饰</v>
      </c>
      <c r="R125">
        <f t="shared" si="123"/>
        <v>3</v>
      </c>
      <c r="S125">
        <f t="shared" si="124"/>
        <v>3</v>
      </c>
      <c r="T125" s="3">
        <f t="array" ref="T125">INDEX($AF$3:$CM$62,MATCH($S125,$AE$3:$AE$62,0),MATCH(T$1&amp;$R125,$AF$1:$CM$1&amp;$AF$2:$CM$2,0))*VLOOKUP($Q125,$C$17:$M$20,COUNTBLANK($D$15:D$15)+1,FALSE)</f>
        <v>12</v>
      </c>
      <c r="U125" s="3">
        <f t="array" ref="U125">INDEX($AF$3:$CM$62,MATCH($S125,$AE$3:$AE$62,0),MATCH(U$1&amp;$R125,$AF$1:$CM$1&amp;$AF$2:$CM$2,0))*VLOOKUP($Q125,$C$17:$M$20,COUNTBLANK($D$15:E$15)+1,FALSE)</f>
        <v>600</v>
      </c>
      <c r="V125" s="3">
        <f t="array" ref="V125">INDEX($AF$3:$CM$62,MATCH($S125,$AE$3:$AE$62,0),MATCH(V$1&amp;$R125,$AF$1:$CM$1&amp;$AF$2:$CM$2,0))*VLOOKUP($Q125,$C$17:$M$20,COUNTBLANK($D$15:F$15)+1,FALSE)</f>
        <v>0</v>
      </c>
      <c r="W125" s="3">
        <f t="array" ref="W125">INDEX($AF$3:$CM$62,MATCH($S125,$AE$3:$AE$62,0),MATCH(W$1&amp;$R125,$AF$1:$CM$1&amp;$AF$2:$CM$2,0))*VLOOKUP($Q125,$C$17:$M$20,COUNTBLANK($D$15:G$15)+1,FALSE)</f>
        <v>0</v>
      </c>
      <c r="X125" s="3">
        <f t="array" ref="X125">INDEX($AF$3:$CM$62,MATCH($S125,$AE$3:$AE$62,0),MATCH(X$1&amp;$R125,$AF$1:$CM$1&amp;$AF$2:$CM$2,0))*VLOOKUP($Q125,$C$17:$M$20,COUNTBLANK($D$15:H$15)+1,FALSE)</f>
        <v>0</v>
      </c>
      <c r="Y125" s="3">
        <f t="array" ref="Y125">INDEX($AF$3:$CM$62,MATCH($S125,$AE$3:$AE$62,0),MATCH(Y$1&amp;$R125,$AF$1:$CM$1&amp;$AF$2:$CM$2,0))*VLOOKUP($Q125,$C$17:$M$20,COUNTBLANK($D$15:I$15)+1,FALSE)</f>
        <v>0</v>
      </c>
      <c r="Z125" s="3">
        <f t="array" ref="Z125">INDEX($AF$3:$CM$62,MATCH($S125,$AE$3:$AE$62,0),MATCH(Z$1&amp;$R125,$AF$1:$CM$1&amp;$AF$2:$CM$2,0))*VLOOKUP($Q125,$C$17:$M$20,COUNTBLANK($D$15:J$15)+1,FALSE)</f>
        <v>0</v>
      </c>
      <c r="AA125" s="3">
        <f t="array" ref="AA125">INDEX($AF$3:$CM$62,MATCH($S125,$AE$3:$AE$62,0),MATCH(AA$1&amp;$R125,$AF$1:$CM$1&amp;$AF$2:$CM$2,0))*VLOOKUP($Q125,$C$17:$M$20,COUNTBLANK($D$15:K$15)+1,FALSE)</f>
        <v>0</v>
      </c>
      <c r="AB125" s="3">
        <f t="array" ref="AB125">INDEX($AF$3:$CM$62,MATCH($S125,$AE$3:$AE$62,0),MATCH(AB$1&amp;$R125,$AF$1:$CM$1&amp;$AF$2:$CM$2,0))*VLOOKUP($Q125,$C$17:$M$20,COUNTBLANK($D$15:L$15)+1,FALSE)</f>
        <v>0</v>
      </c>
      <c r="AC125" s="3">
        <f t="array" ref="AC125">INDEX($AF$3:$CM$62,MATCH($S125,$AE$3:$AE$62,0),MATCH(AC$1&amp;$R125,$AF$1:$CM$1&amp;$AF$2:$CM$2,0))*VLOOKUP($Q125,$C$17:$M$20,COUNTBLANK($D$15:M$15)+1,FALSE)</f>
        <v>0</v>
      </c>
    </row>
    <row r="126" spans="17:29" x14ac:dyDescent="0.2">
      <c r="Q126" t="str">
        <f t="shared" si="122"/>
        <v>头饰</v>
      </c>
      <c r="R126">
        <f t="shared" si="123"/>
        <v>3</v>
      </c>
      <c r="S126">
        <f t="shared" si="124"/>
        <v>4</v>
      </c>
      <c r="T126" s="3">
        <f t="array" ref="T126">INDEX($AF$3:$CM$62,MATCH($S126,$AE$3:$AE$62,0),MATCH(T$1&amp;$R126,$AF$1:$CM$1&amp;$AF$2:$CM$2,0))*VLOOKUP($Q126,$C$17:$M$20,COUNTBLANK($D$15:D$15)+1,FALSE)</f>
        <v>16</v>
      </c>
      <c r="U126" s="3">
        <f t="array" ref="U126">INDEX($AF$3:$CM$62,MATCH($S126,$AE$3:$AE$62,0),MATCH(U$1&amp;$R126,$AF$1:$CM$1&amp;$AF$2:$CM$2,0))*VLOOKUP($Q126,$C$17:$M$20,COUNTBLANK($D$15:E$15)+1,FALSE)</f>
        <v>800</v>
      </c>
      <c r="V126" s="3">
        <f t="array" ref="V126">INDEX($AF$3:$CM$62,MATCH($S126,$AE$3:$AE$62,0),MATCH(V$1&amp;$R126,$AF$1:$CM$1&amp;$AF$2:$CM$2,0))*VLOOKUP($Q126,$C$17:$M$20,COUNTBLANK($D$15:F$15)+1,FALSE)</f>
        <v>0</v>
      </c>
      <c r="W126" s="3">
        <f t="array" ref="W126">INDEX($AF$3:$CM$62,MATCH($S126,$AE$3:$AE$62,0),MATCH(W$1&amp;$R126,$AF$1:$CM$1&amp;$AF$2:$CM$2,0))*VLOOKUP($Q126,$C$17:$M$20,COUNTBLANK($D$15:G$15)+1,FALSE)</f>
        <v>0</v>
      </c>
      <c r="X126" s="3">
        <f t="array" ref="X126">INDEX($AF$3:$CM$62,MATCH($S126,$AE$3:$AE$62,0),MATCH(X$1&amp;$R126,$AF$1:$CM$1&amp;$AF$2:$CM$2,0))*VLOOKUP($Q126,$C$17:$M$20,COUNTBLANK($D$15:H$15)+1,FALSE)</f>
        <v>0</v>
      </c>
      <c r="Y126" s="3">
        <f t="array" ref="Y126">INDEX($AF$3:$CM$62,MATCH($S126,$AE$3:$AE$62,0),MATCH(Y$1&amp;$R126,$AF$1:$CM$1&amp;$AF$2:$CM$2,0))*VLOOKUP($Q126,$C$17:$M$20,COUNTBLANK($D$15:I$15)+1,FALSE)</f>
        <v>0</v>
      </c>
      <c r="Z126" s="3">
        <f t="array" ref="Z126">INDEX($AF$3:$CM$62,MATCH($S126,$AE$3:$AE$62,0),MATCH(Z$1&amp;$R126,$AF$1:$CM$1&amp;$AF$2:$CM$2,0))*VLOOKUP($Q126,$C$17:$M$20,COUNTBLANK($D$15:J$15)+1,FALSE)</f>
        <v>0</v>
      </c>
      <c r="AA126" s="3">
        <f t="array" ref="AA126">INDEX($AF$3:$CM$62,MATCH($S126,$AE$3:$AE$62,0),MATCH(AA$1&amp;$R126,$AF$1:$CM$1&amp;$AF$2:$CM$2,0))*VLOOKUP($Q126,$C$17:$M$20,COUNTBLANK($D$15:K$15)+1,FALSE)</f>
        <v>0</v>
      </c>
      <c r="AB126" s="3">
        <f t="array" ref="AB126">INDEX($AF$3:$CM$62,MATCH($S126,$AE$3:$AE$62,0),MATCH(AB$1&amp;$R126,$AF$1:$CM$1&amp;$AF$2:$CM$2,0))*VLOOKUP($Q126,$C$17:$M$20,COUNTBLANK($D$15:L$15)+1,FALSE)</f>
        <v>0</v>
      </c>
      <c r="AC126" s="3">
        <f t="array" ref="AC126">INDEX($AF$3:$CM$62,MATCH($S126,$AE$3:$AE$62,0),MATCH(AC$1&amp;$R126,$AF$1:$CM$1&amp;$AF$2:$CM$2,0))*VLOOKUP($Q126,$C$17:$M$20,COUNTBLANK($D$15:M$15)+1,FALSE)</f>
        <v>0</v>
      </c>
    </row>
    <row r="127" spans="17:29" x14ac:dyDescent="0.2">
      <c r="Q127" t="str">
        <f t="shared" si="122"/>
        <v>头饰</v>
      </c>
      <c r="R127">
        <f t="shared" si="123"/>
        <v>3</v>
      </c>
      <c r="S127">
        <f t="shared" si="124"/>
        <v>5</v>
      </c>
      <c r="T127" s="3">
        <f t="array" ref="T127">INDEX($AF$3:$CM$62,MATCH($S127,$AE$3:$AE$62,0),MATCH(T$1&amp;$R127,$AF$1:$CM$1&amp;$AF$2:$CM$2,0))*VLOOKUP($Q127,$C$17:$M$20,COUNTBLANK($D$15:D$15)+1,FALSE)</f>
        <v>20</v>
      </c>
      <c r="U127" s="3">
        <f t="array" ref="U127">INDEX($AF$3:$CM$62,MATCH($S127,$AE$3:$AE$62,0),MATCH(U$1&amp;$R127,$AF$1:$CM$1&amp;$AF$2:$CM$2,0))*VLOOKUP($Q127,$C$17:$M$20,COUNTBLANK($D$15:E$15)+1,FALSE)</f>
        <v>1000</v>
      </c>
      <c r="V127" s="3">
        <f t="array" ref="V127">INDEX($AF$3:$CM$62,MATCH($S127,$AE$3:$AE$62,0),MATCH(V$1&amp;$R127,$AF$1:$CM$1&amp;$AF$2:$CM$2,0))*VLOOKUP($Q127,$C$17:$M$20,COUNTBLANK($D$15:F$15)+1,FALSE)</f>
        <v>0</v>
      </c>
      <c r="W127" s="3">
        <f t="array" ref="W127">INDEX($AF$3:$CM$62,MATCH($S127,$AE$3:$AE$62,0),MATCH(W$1&amp;$R127,$AF$1:$CM$1&amp;$AF$2:$CM$2,0))*VLOOKUP($Q127,$C$17:$M$20,COUNTBLANK($D$15:G$15)+1,FALSE)</f>
        <v>0</v>
      </c>
      <c r="X127" s="3">
        <f t="array" ref="X127">INDEX($AF$3:$CM$62,MATCH($S127,$AE$3:$AE$62,0),MATCH(X$1&amp;$R127,$AF$1:$CM$1&amp;$AF$2:$CM$2,0))*VLOOKUP($Q127,$C$17:$M$20,COUNTBLANK($D$15:H$15)+1,FALSE)</f>
        <v>0</v>
      </c>
      <c r="Y127" s="3">
        <f t="array" ref="Y127">INDEX($AF$3:$CM$62,MATCH($S127,$AE$3:$AE$62,0),MATCH(Y$1&amp;$R127,$AF$1:$CM$1&amp;$AF$2:$CM$2,0))*VLOOKUP($Q127,$C$17:$M$20,COUNTBLANK($D$15:I$15)+1,FALSE)</f>
        <v>0</v>
      </c>
      <c r="Z127" s="3">
        <f t="array" ref="Z127">INDEX($AF$3:$CM$62,MATCH($S127,$AE$3:$AE$62,0),MATCH(Z$1&amp;$R127,$AF$1:$CM$1&amp;$AF$2:$CM$2,0))*VLOOKUP($Q127,$C$17:$M$20,COUNTBLANK($D$15:J$15)+1,FALSE)</f>
        <v>0</v>
      </c>
      <c r="AA127" s="3">
        <f t="array" ref="AA127">INDEX($AF$3:$CM$62,MATCH($S127,$AE$3:$AE$62,0),MATCH(AA$1&amp;$R127,$AF$1:$CM$1&amp;$AF$2:$CM$2,0))*VLOOKUP($Q127,$C$17:$M$20,COUNTBLANK($D$15:K$15)+1,FALSE)</f>
        <v>0</v>
      </c>
      <c r="AB127" s="3">
        <f t="array" ref="AB127">INDEX($AF$3:$CM$62,MATCH($S127,$AE$3:$AE$62,0),MATCH(AB$1&amp;$R127,$AF$1:$CM$1&amp;$AF$2:$CM$2,0))*VLOOKUP($Q127,$C$17:$M$20,COUNTBLANK($D$15:L$15)+1,FALSE)</f>
        <v>0</v>
      </c>
      <c r="AC127" s="3">
        <f t="array" ref="AC127">INDEX($AF$3:$CM$62,MATCH($S127,$AE$3:$AE$62,0),MATCH(AC$1&amp;$R127,$AF$1:$CM$1&amp;$AF$2:$CM$2,0))*VLOOKUP($Q127,$C$17:$M$20,COUNTBLANK($D$15:M$15)+1,FALSE)</f>
        <v>0</v>
      </c>
    </row>
    <row r="128" spans="17:29" x14ac:dyDescent="0.2">
      <c r="Q128" t="str">
        <f t="shared" ref="Q128:Q191" si="125">Q68</f>
        <v>头饰</v>
      </c>
      <c r="R128">
        <f t="shared" ref="R128:R191" si="126">R68+1</f>
        <v>3</v>
      </c>
      <c r="S128">
        <f t="shared" ref="S128:S191" si="127">S68</f>
        <v>6</v>
      </c>
      <c r="T128" s="3">
        <f t="array" ref="T128">INDEX($AF$3:$CM$62,MATCH($S128,$AE$3:$AE$62,0),MATCH(T$1&amp;$R128,$AF$1:$CM$1&amp;$AF$2:$CM$2,0))*VLOOKUP($Q128,$C$17:$M$20,COUNTBLANK($D$15:D$15)+1,FALSE)</f>
        <v>24</v>
      </c>
      <c r="U128" s="3">
        <f t="array" ref="U128">INDEX($AF$3:$CM$62,MATCH($S128,$AE$3:$AE$62,0),MATCH(U$1&amp;$R128,$AF$1:$CM$1&amp;$AF$2:$CM$2,0))*VLOOKUP($Q128,$C$17:$M$20,COUNTBLANK($D$15:E$15)+1,FALSE)</f>
        <v>1200</v>
      </c>
      <c r="V128" s="3">
        <f t="array" ref="V128">INDEX($AF$3:$CM$62,MATCH($S128,$AE$3:$AE$62,0),MATCH(V$1&amp;$R128,$AF$1:$CM$1&amp;$AF$2:$CM$2,0))*VLOOKUP($Q128,$C$17:$M$20,COUNTBLANK($D$15:F$15)+1,FALSE)</f>
        <v>0</v>
      </c>
      <c r="W128" s="3">
        <f t="array" ref="W128">INDEX($AF$3:$CM$62,MATCH($S128,$AE$3:$AE$62,0),MATCH(W$1&amp;$R128,$AF$1:$CM$1&amp;$AF$2:$CM$2,0))*VLOOKUP($Q128,$C$17:$M$20,COUNTBLANK($D$15:G$15)+1,FALSE)</f>
        <v>0</v>
      </c>
      <c r="X128" s="3">
        <f t="array" ref="X128">INDEX($AF$3:$CM$62,MATCH($S128,$AE$3:$AE$62,0),MATCH(X$1&amp;$R128,$AF$1:$CM$1&amp;$AF$2:$CM$2,0))*VLOOKUP($Q128,$C$17:$M$20,COUNTBLANK($D$15:H$15)+1,FALSE)</f>
        <v>0</v>
      </c>
      <c r="Y128" s="3">
        <f t="array" ref="Y128">INDEX($AF$3:$CM$62,MATCH($S128,$AE$3:$AE$62,0),MATCH(Y$1&amp;$R128,$AF$1:$CM$1&amp;$AF$2:$CM$2,0))*VLOOKUP($Q128,$C$17:$M$20,COUNTBLANK($D$15:I$15)+1,FALSE)</f>
        <v>0</v>
      </c>
      <c r="Z128" s="3">
        <f t="array" ref="Z128">INDEX($AF$3:$CM$62,MATCH($S128,$AE$3:$AE$62,0),MATCH(Z$1&amp;$R128,$AF$1:$CM$1&amp;$AF$2:$CM$2,0))*VLOOKUP($Q128,$C$17:$M$20,COUNTBLANK($D$15:J$15)+1,FALSE)</f>
        <v>0</v>
      </c>
      <c r="AA128" s="3">
        <f t="array" ref="AA128">INDEX($AF$3:$CM$62,MATCH($S128,$AE$3:$AE$62,0),MATCH(AA$1&amp;$R128,$AF$1:$CM$1&amp;$AF$2:$CM$2,0))*VLOOKUP($Q128,$C$17:$M$20,COUNTBLANK($D$15:K$15)+1,FALSE)</f>
        <v>0</v>
      </c>
      <c r="AB128" s="3">
        <f t="array" ref="AB128">INDEX($AF$3:$CM$62,MATCH($S128,$AE$3:$AE$62,0),MATCH(AB$1&amp;$R128,$AF$1:$CM$1&amp;$AF$2:$CM$2,0))*VLOOKUP($Q128,$C$17:$M$20,COUNTBLANK($D$15:L$15)+1,FALSE)</f>
        <v>0</v>
      </c>
      <c r="AC128" s="3">
        <f t="array" ref="AC128">INDEX($AF$3:$CM$62,MATCH($S128,$AE$3:$AE$62,0),MATCH(AC$1&amp;$R128,$AF$1:$CM$1&amp;$AF$2:$CM$2,0))*VLOOKUP($Q128,$C$17:$M$20,COUNTBLANK($D$15:M$15)+1,FALSE)</f>
        <v>0</v>
      </c>
    </row>
    <row r="129" spans="17:29" x14ac:dyDescent="0.2">
      <c r="Q129" t="str">
        <f t="shared" si="125"/>
        <v>头饰</v>
      </c>
      <c r="R129">
        <f t="shared" si="126"/>
        <v>3</v>
      </c>
      <c r="S129">
        <f t="shared" si="127"/>
        <v>7</v>
      </c>
      <c r="T129" s="3">
        <f t="array" ref="T129">INDEX($AF$3:$CM$62,MATCH($S129,$AE$3:$AE$62,0),MATCH(T$1&amp;$R129,$AF$1:$CM$1&amp;$AF$2:$CM$2,0))*VLOOKUP($Q129,$C$17:$M$20,COUNTBLANK($D$15:D$15)+1,FALSE)</f>
        <v>28</v>
      </c>
      <c r="U129" s="3">
        <f t="array" ref="U129">INDEX($AF$3:$CM$62,MATCH($S129,$AE$3:$AE$62,0),MATCH(U$1&amp;$R129,$AF$1:$CM$1&amp;$AF$2:$CM$2,0))*VLOOKUP($Q129,$C$17:$M$20,COUNTBLANK($D$15:E$15)+1,FALSE)</f>
        <v>1400</v>
      </c>
      <c r="V129" s="3">
        <f t="array" ref="V129">INDEX($AF$3:$CM$62,MATCH($S129,$AE$3:$AE$62,0),MATCH(V$1&amp;$R129,$AF$1:$CM$1&amp;$AF$2:$CM$2,0))*VLOOKUP($Q129,$C$17:$M$20,COUNTBLANK($D$15:F$15)+1,FALSE)</f>
        <v>0</v>
      </c>
      <c r="W129" s="3">
        <f t="array" ref="W129">INDEX($AF$3:$CM$62,MATCH($S129,$AE$3:$AE$62,0),MATCH(W$1&amp;$R129,$AF$1:$CM$1&amp;$AF$2:$CM$2,0))*VLOOKUP($Q129,$C$17:$M$20,COUNTBLANK($D$15:G$15)+1,FALSE)</f>
        <v>0</v>
      </c>
      <c r="X129" s="3">
        <f t="array" ref="X129">INDEX($AF$3:$CM$62,MATCH($S129,$AE$3:$AE$62,0),MATCH(X$1&amp;$R129,$AF$1:$CM$1&amp;$AF$2:$CM$2,0))*VLOOKUP($Q129,$C$17:$M$20,COUNTBLANK($D$15:H$15)+1,FALSE)</f>
        <v>0</v>
      </c>
      <c r="Y129" s="3">
        <f t="array" ref="Y129">INDEX($AF$3:$CM$62,MATCH($S129,$AE$3:$AE$62,0),MATCH(Y$1&amp;$R129,$AF$1:$CM$1&amp;$AF$2:$CM$2,0))*VLOOKUP($Q129,$C$17:$M$20,COUNTBLANK($D$15:I$15)+1,FALSE)</f>
        <v>0</v>
      </c>
      <c r="Z129" s="3">
        <f t="array" ref="Z129">INDEX($AF$3:$CM$62,MATCH($S129,$AE$3:$AE$62,0),MATCH(Z$1&amp;$R129,$AF$1:$CM$1&amp;$AF$2:$CM$2,0))*VLOOKUP($Q129,$C$17:$M$20,COUNTBLANK($D$15:J$15)+1,FALSE)</f>
        <v>0</v>
      </c>
      <c r="AA129" s="3">
        <f t="array" ref="AA129">INDEX($AF$3:$CM$62,MATCH($S129,$AE$3:$AE$62,0),MATCH(AA$1&amp;$R129,$AF$1:$CM$1&amp;$AF$2:$CM$2,0))*VLOOKUP($Q129,$C$17:$M$20,COUNTBLANK($D$15:K$15)+1,FALSE)</f>
        <v>0</v>
      </c>
      <c r="AB129" s="3">
        <f t="array" ref="AB129">INDEX($AF$3:$CM$62,MATCH($S129,$AE$3:$AE$62,0),MATCH(AB$1&amp;$R129,$AF$1:$CM$1&amp;$AF$2:$CM$2,0))*VLOOKUP($Q129,$C$17:$M$20,COUNTBLANK($D$15:L$15)+1,FALSE)</f>
        <v>0</v>
      </c>
      <c r="AC129" s="3">
        <f t="array" ref="AC129">INDEX($AF$3:$CM$62,MATCH($S129,$AE$3:$AE$62,0),MATCH(AC$1&amp;$R129,$AF$1:$CM$1&amp;$AF$2:$CM$2,0))*VLOOKUP($Q129,$C$17:$M$20,COUNTBLANK($D$15:M$15)+1,FALSE)</f>
        <v>0</v>
      </c>
    </row>
    <row r="130" spans="17:29" x14ac:dyDescent="0.2">
      <c r="Q130" t="str">
        <f t="shared" si="125"/>
        <v>头饰</v>
      </c>
      <c r="R130">
        <f t="shared" si="126"/>
        <v>3</v>
      </c>
      <c r="S130">
        <f t="shared" si="127"/>
        <v>8</v>
      </c>
      <c r="T130" s="3">
        <f t="array" ref="T130">INDEX($AF$3:$CM$62,MATCH($S130,$AE$3:$AE$62,0),MATCH(T$1&amp;$R130,$AF$1:$CM$1&amp;$AF$2:$CM$2,0))*VLOOKUP($Q130,$C$17:$M$20,COUNTBLANK($D$15:D$15)+1,FALSE)</f>
        <v>32</v>
      </c>
      <c r="U130" s="3">
        <f t="array" ref="U130">INDEX($AF$3:$CM$62,MATCH($S130,$AE$3:$AE$62,0),MATCH(U$1&amp;$R130,$AF$1:$CM$1&amp;$AF$2:$CM$2,0))*VLOOKUP($Q130,$C$17:$M$20,COUNTBLANK($D$15:E$15)+1,FALSE)</f>
        <v>1600</v>
      </c>
      <c r="V130" s="3">
        <f t="array" ref="V130">INDEX($AF$3:$CM$62,MATCH($S130,$AE$3:$AE$62,0),MATCH(V$1&amp;$R130,$AF$1:$CM$1&amp;$AF$2:$CM$2,0))*VLOOKUP($Q130,$C$17:$M$20,COUNTBLANK($D$15:F$15)+1,FALSE)</f>
        <v>0</v>
      </c>
      <c r="W130" s="3">
        <f t="array" ref="W130">INDEX($AF$3:$CM$62,MATCH($S130,$AE$3:$AE$62,0),MATCH(W$1&amp;$R130,$AF$1:$CM$1&amp;$AF$2:$CM$2,0))*VLOOKUP($Q130,$C$17:$M$20,COUNTBLANK($D$15:G$15)+1,FALSE)</f>
        <v>0</v>
      </c>
      <c r="X130" s="3">
        <f t="array" ref="X130">INDEX($AF$3:$CM$62,MATCH($S130,$AE$3:$AE$62,0),MATCH(X$1&amp;$R130,$AF$1:$CM$1&amp;$AF$2:$CM$2,0))*VLOOKUP($Q130,$C$17:$M$20,COUNTBLANK($D$15:H$15)+1,FALSE)</f>
        <v>0</v>
      </c>
      <c r="Y130" s="3">
        <f t="array" ref="Y130">INDEX($AF$3:$CM$62,MATCH($S130,$AE$3:$AE$62,0),MATCH(Y$1&amp;$R130,$AF$1:$CM$1&amp;$AF$2:$CM$2,0))*VLOOKUP($Q130,$C$17:$M$20,COUNTBLANK($D$15:I$15)+1,FALSE)</f>
        <v>0</v>
      </c>
      <c r="Z130" s="3">
        <f t="array" ref="Z130">INDEX($AF$3:$CM$62,MATCH($S130,$AE$3:$AE$62,0),MATCH(Z$1&amp;$R130,$AF$1:$CM$1&amp;$AF$2:$CM$2,0))*VLOOKUP($Q130,$C$17:$M$20,COUNTBLANK($D$15:J$15)+1,FALSE)</f>
        <v>0</v>
      </c>
      <c r="AA130" s="3">
        <f t="array" ref="AA130">INDEX($AF$3:$CM$62,MATCH($S130,$AE$3:$AE$62,0),MATCH(AA$1&amp;$R130,$AF$1:$CM$1&amp;$AF$2:$CM$2,0))*VLOOKUP($Q130,$C$17:$M$20,COUNTBLANK($D$15:K$15)+1,FALSE)</f>
        <v>0</v>
      </c>
      <c r="AB130" s="3">
        <f t="array" ref="AB130">INDEX($AF$3:$CM$62,MATCH($S130,$AE$3:$AE$62,0),MATCH(AB$1&amp;$R130,$AF$1:$CM$1&amp;$AF$2:$CM$2,0))*VLOOKUP($Q130,$C$17:$M$20,COUNTBLANK($D$15:L$15)+1,FALSE)</f>
        <v>0</v>
      </c>
      <c r="AC130" s="3">
        <f t="array" ref="AC130">INDEX($AF$3:$CM$62,MATCH($S130,$AE$3:$AE$62,0),MATCH(AC$1&amp;$R130,$AF$1:$CM$1&amp;$AF$2:$CM$2,0))*VLOOKUP($Q130,$C$17:$M$20,COUNTBLANK($D$15:M$15)+1,FALSE)</f>
        <v>0</v>
      </c>
    </row>
    <row r="131" spans="17:29" x14ac:dyDescent="0.2">
      <c r="Q131" t="str">
        <f t="shared" si="125"/>
        <v>头饰</v>
      </c>
      <c r="R131">
        <f t="shared" si="126"/>
        <v>3</v>
      </c>
      <c r="S131">
        <f t="shared" si="127"/>
        <v>9</v>
      </c>
      <c r="T131" s="3">
        <f t="array" ref="T131">INDEX($AF$3:$CM$62,MATCH($S131,$AE$3:$AE$62,0),MATCH(T$1&amp;$R131,$AF$1:$CM$1&amp;$AF$2:$CM$2,0))*VLOOKUP($Q131,$C$17:$M$20,COUNTBLANK($D$15:D$15)+1,FALSE)</f>
        <v>36</v>
      </c>
      <c r="U131" s="3">
        <f t="array" ref="U131">INDEX($AF$3:$CM$62,MATCH($S131,$AE$3:$AE$62,0),MATCH(U$1&amp;$R131,$AF$1:$CM$1&amp;$AF$2:$CM$2,0))*VLOOKUP($Q131,$C$17:$M$20,COUNTBLANK($D$15:E$15)+1,FALSE)</f>
        <v>1800</v>
      </c>
      <c r="V131" s="3">
        <f t="array" ref="V131">INDEX($AF$3:$CM$62,MATCH($S131,$AE$3:$AE$62,0),MATCH(V$1&amp;$R131,$AF$1:$CM$1&amp;$AF$2:$CM$2,0))*VLOOKUP($Q131,$C$17:$M$20,COUNTBLANK($D$15:F$15)+1,FALSE)</f>
        <v>0</v>
      </c>
      <c r="W131" s="3">
        <f t="array" ref="W131">INDEX($AF$3:$CM$62,MATCH($S131,$AE$3:$AE$62,0),MATCH(W$1&amp;$R131,$AF$1:$CM$1&amp;$AF$2:$CM$2,0))*VLOOKUP($Q131,$C$17:$M$20,COUNTBLANK($D$15:G$15)+1,FALSE)</f>
        <v>0</v>
      </c>
      <c r="X131" s="3">
        <f t="array" ref="X131">INDEX($AF$3:$CM$62,MATCH($S131,$AE$3:$AE$62,0),MATCH(X$1&amp;$R131,$AF$1:$CM$1&amp;$AF$2:$CM$2,0))*VLOOKUP($Q131,$C$17:$M$20,COUNTBLANK($D$15:H$15)+1,FALSE)</f>
        <v>0</v>
      </c>
      <c r="Y131" s="3">
        <f t="array" ref="Y131">INDEX($AF$3:$CM$62,MATCH($S131,$AE$3:$AE$62,0),MATCH(Y$1&amp;$R131,$AF$1:$CM$1&amp;$AF$2:$CM$2,0))*VLOOKUP($Q131,$C$17:$M$20,COUNTBLANK($D$15:I$15)+1,FALSE)</f>
        <v>0</v>
      </c>
      <c r="Z131" s="3">
        <f t="array" ref="Z131">INDEX($AF$3:$CM$62,MATCH($S131,$AE$3:$AE$62,0),MATCH(Z$1&amp;$R131,$AF$1:$CM$1&amp;$AF$2:$CM$2,0))*VLOOKUP($Q131,$C$17:$M$20,COUNTBLANK($D$15:J$15)+1,FALSE)</f>
        <v>0</v>
      </c>
      <c r="AA131" s="3">
        <f t="array" ref="AA131">INDEX($AF$3:$CM$62,MATCH($S131,$AE$3:$AE$62,0),MATCH(AA$1&amp;$R131,$AF$1:$CM$1&amp;$AF$2:$CM$2,0))*VLOOKUP($Q131,$C$17:$M$20,COUNTBLANK($D$15:K$15)+1,FALSE)</f>
        <v>0</v>
      </c>
      <c r="AB131" s="3">
        <f t="array" ref="AB131">INDEX($AF$3:$CM$62,MATCH($S131,$AE$3:$AE$62,0),MATCH(AB$1&amp;$R131,$AF$1:$CM$1&amp;$AF$2:$CM$2,0))*VLOOKUP($Q131,$C$17:$M$20,COUNTBLANK($D$15:L$15)+1,FALSE)</f>
        <v>0</v>
      </c>
      <c r="AC131" s="3">
        <f t="array" ref="AC131">INDEX($AF$3:$CM$62,MATCH($S131,$AE$3:$AE$62,0),MATCH(AC$1&amp;$R131,$AF$1:$CM$1&amp;$AF$2:$CM$2,0))*VLOOKUP($Q131,$C$17:$M$20,COUNTBLANK($D$15:M$15)+1,FALSE)</f>
        <v>0</v>
      </c>
    </row>
    <row r="132" spans="17:29" x14ac:dyDescent="0.2">
      <c r="Q132" t="str">
        <f t="shared" si="125"/>
        <v>头饰</v>
      </c>
      <c r="R132">
        <f t="shared" si="126"/>
        <v>3</v>
      </c>
      <c r="S132">
        <f t="shared" si="127"/>
        <v>10</v>
      </c>
      <c r="T132" s="3">
        <f t="array" ref="T132">INDEX($AF$3:$CM$62,MATCH($S132,$AE$3:$AE$62,0),MATCH(T$1&amp;$R132,$AF$1:$CM$1&amp;$AF$2:$CM$2,0))*VLOOKUP($Q132,$C$17:$M$20,COUNTBLANK($D$15:D$15)+1,FALSE)</f>
        <v>40</v>
      </c>
      <c r="U132" s="3">
        <f t="array" ref="U132">INDEX($AF$3:$CM$62,MATCH($S132,$AE$3:$AE$62,0),MATCH(U$1&amp;$R132,$AF$1:$CM$1&amp;$AF$2:$CM$2,0))*VLOOKUP($Q132,$C$17:$M$20,COUNTBLANK($D$15:E$15)+1,FALSE)</f>
        <v>2000</v>
      </c>
      <c r="V132" s="3">
        <f t="array" ref="V132">INDEX($AF$3:$CM$62,MATCH($S132,$AE$3:$AE$62,0),MATCH(V$1&amp;$R132,$AF$1:$CM$1&amp;$AF$2:$CM$2,0))*VLOOKUP($Q132,$C$17:$M$20,COUNTBLANK($D$15:F$15)+1,FALSE)</f>
        <v>0</v>
      </c>
      <c r="W132" s="3">
        <f t="array" ref="W132">INDEX($AF$3:$CM$62,MATCH($S132,$AE$3:$AE$62,0),MATCH(W$1&amp;$R132,$AF$1:$CM$1&amp;$AF$2:$CM$2,0))*VLOOKUP($Q132,$C$17:$M$20,COUNTBLANK($D$15:G$15)+1,FALSE)</f>
        <v>0</v>
      </c>
      <c r="X132" s="3">
        <f t="array" ref="X132">INDEX($AF$3:$CM$62,MATCH($S132,$AE$3:$AE$62,0),MATCH(X$1&amp;$R132,$AF$1:$CM$1&amp;$AF$2:$CM$2,0))*VLOOKUP($Q132,$C$17:$M$20,COUNTBLANK($D$15:H$15)+1,FALSE)</f>
        <v>0.04</v>
      </c>
      <c r="Y132" s="3">
        <f t="array" ref="Y132">INDEX($AF$3:$CM$62,MATCH($S132,$AE$3:$AE$62,0),MATCH(Y$1&amp;$R132,$AF$1:$CM$1&amp;$AF$2:$CM$2,0))*VLOOKUP($Q132,$C$17:$M$20,COUNTBLANK($D$15:I$15)+1,FALSE)</f>
        <v>0</v>
      </c>
      <c r="Z132" s="3">
        <f t="array" ref="Z132">INDEX($AF$3:$CM$62,MATCH($S132,$AE$3:$AE$62,0),MATCH(Z$1&amp;$R132,$AF$1:$CM$1&amp;$AF$2:$CM$2,0))*VLOOKUP($Q132,$C$17:$M$20,COUNTBLANK($D$15:J$15)+1,FALSE)</f>
        <v>0</v>
      </c>
      <c r="AA132" s="3">
        <f t="array" ref="AA132">INDEX($AF$3:$CM$62,MATCH($S132,$AE$3:$AE$62,0),MATCH(AA$1&amp;$R132,$AF$1:$CM$1&amp;$AF$2:$CM$2,0))*VLOOKUP($Q132,$C$17:$M$20,COUNTBLANK($D$15:K$15)+1,FALSE)</f>
        <v>0</v>
      </c>
      <c r="AB132" s="3">
        <f t="array" ref="AB132">INDEX($AF$3:$CM$62,MATCH($S132,$AE$3:$AE$62,0),MATCH(AB$1&amp;$R132,$AF$1:$CM$1&amp;$AF$2:$CM$2,0))*VLOOKUP($Q132,$C$17:$M$20,COUNTBLANK($D$15:L$15)+1,FALSE)</f>
        <v>0</v>
      </c>
      <c r="AC132" s="3">
        <f t="array" ref="AC132">INDEX($AF$3:$CM$62,MATCH($S132,$AE$3:$AE$62,0),MATCH(AC$1&amp;$R132,$AF$1:$CM$1&amp;$AF$2:$CM$2,0))*VLOOKUP($Q132,$C$17:$M$20,COUNTBLANK($D$15:M$15)+1,FALSE)</f>
        <v>0</v>
      </c>
    </row>
    <row r="133" spans="17:29" x14ac:dyDescent="0.2">
      <c r="Q133" t="str">
        <f t="shared" si="125"/>
        <v>头饰</v>
      </c>
      <c r="R133">
        <f t="shared" si="126"/>
        <v>3</v>
      </c>
      <c r="S133">
        <f t="shared" si="127"/>
        <v>11</v>
      </c>
      <c r="T133" s="3">
        <f t="array" ref="T133">INDEX($AF$3:$CM$62,MATCH($S133,$AE$3:$AE$62,0),MATCH(T$1&amp;$R133,$AF$1:$CM$1&amp;$AF$2:$CM$2,0))*VLOOKUP($Q133,$C$17:$M$20,COUNTBLANK($D$15:D$15)+1,FALSE)</f>
        <v>44</v>
      </c>
      <c r="U133" s="3">
        <f t="array" ref="U133">INDEX($AF$3:$CM$62,MATCH($S133,$AE$3:$AE$62,0),MATCH(U$1&amp;$R133,$AF$1:$CM$1&amp;$AF$2:$CM$2,0))*VLOOKUP($Q133,$C$17:$M$20,COUNTBLANK($D$15:E$15)+1,FALSE)</f>
        <v>2200</v>
      </c>
      <c r="V133" s="3">
        <f t="array" ref="V133">INDEX($AF$3:$CM$62,MATCH($S133,$AE$3:$AE$62,0),MATCH(V$1&amp;$R133,$AF$1:$CM$1&amp;$AF$2:$CM$2,0))*VLOOKUP($Q133,$C$17:$M$20,COUNTBLANK($D$15:F$15)+1,FALSE)</f>
        <v>0</v>
      </c>
      <c r="W133" s="3">
        <f t="array" ref="W133">INDEX($AF$3:$CM$62,MATCH($S133,$AE$3:$AE$62,0),MATCH(W$1&amp;$R133,$AF$1:$CM$1&amp;$AF$2:$CM$2,0))*VLOOKUP($Q133,$C$17:$M$20,COUNTBLANK($D$15:G$15)+1,FALSE)</f>
        <v>0</v>
      </c>
      <c r="X133" s="3">
        <f t="array" ref="X133">INDEX($AF$3:$CM$62,MATCH($S133,$AE$3:$AE$62,0),MATCH(X$1&amp;$R133,$AF$1:$CM$1&amp;$AF$2:$CM$2,0))*VLOOKUP($Q133,$C$17:$M$20,COUNTBLANK($D$15:H$15)+1,FALSE)</f>
        <v>0.04</v>
      </c>
      <c r="Y133" s="3">
        <f t="array" ref="Y133">INDEX($AF$3:$CM$62,MATCH($S133,$AE$3:$AE$62,0),MATCH(Y$1&amp;$R133,$AF$1:$CM$1&amp;$AF$2:$CM$2,0))*VLOOKUP($Q133,$C$17:$M$20,COUNTBLANK($D$15:I$15)+1,FALSE)</f>
        <v>0</v>
      </c>
      <c r="Z133" s="3">
        <f t="array" ref="Z133">INDEX($AF$3:$CM$62,MATCH($S133,$AE$3:$AE$62,0),MATCH(Z$1&amp;$R133,$AF$1:$CM$1&amp;$AF$2:$CM$2,0))*VLOOKUP($Q133,$C$17:$M$20,COUNTBLANK($D$15:J$15)+1,FALSE)</f>
        <v>0</v>
      </c>
      <c r="AA133" s="3">
        <f t="array" ref="AA133">INDEX($AF$3:$CM$62,MATCH($S133,$AE$3:$AE$62,0),MATCH(AA$1&amp;$R133,$AF$1:$CM$1&amp;$AF$2:$CM$2,0))*VLOOKUP($Q133,$C$17:$M$20,COUNTBLANK($D$15:K$15)+1,FALSE)</f>
        <v>0</v>
      </c>
      <c r="AB133" s="3">
        <f t="array" ref="AB133">INDEX($AF$3:$CM$62,MATCH($S133,$AE$3:$AE$62,0),MATCH(AB$1&amp;$R133,$AF$1:$CM$1&amp;$AF$2:$CM$2,0))*VLOOKUP($Q133,$C$17:$M$20,COUNTBLANK($D$15:L$15)+1,FALSE)</f>
        <v>0</v>
      </c>
      <c r="AC133" s="3">
        <f t="array" ref="AC133">INDEX($AF$3:$CM$62,MATCH($S133,$AE$3:$AE$62,0),MATCH(AC$1&amp;$R133,$AF$1:$CM$1&amp;$AF$2:$CM$2,0))*VLOOKUP($Q133,$C$17:$M$20,COUNTBLANK($D$15:M$15)+1,FALSE)</f>
        <v>0</v>
      </c>
    </row>
    <row r="134" spans="17:29" x14ac:dyDescent="0.2">
      <c r="Q134" t="str">
        <f t="shared" si="125"/>
        <v>头饰</v>
      </c>
      <c r="R134">
        <f t="shared" si="126"/>
        <v>3</v>
      </c>
      <c r="S134">
        <f t="shared" si="127"/>
        <v>12</v>
      </c>
      <c r="T134" s="3">
        <f t="array" ref="T134">INDEX($AF$3:$CM$62,MATCH($S134,$AE$3:$AE$62,0),MATCH(T$1&amp;$R134,$AF$1:$CM$1&amp;$AF$2:$CM$2,0))*VLOOKUP($Q134,$C$17:$M$20,COUNTBLANK($D$15:D$15)+1,FALSE)</f>
        <v>48</v>
      </c>
      <c r="U134" s="3">
        <f t="array" ref="U134">INDEX($AF$3:$CM$62,MATCH($S134,$AE$3:$AE$62,0),MATCH(U$1&amp;$R134,$AF$1:$CM$1&amp;$AF$2:$CM$2,0))*VLOOKUP($Q134,$C$17:$M$20,COUNTBLANK($D$15:E$15)+1,FALSE)</f>
        <v>2400</v>
      </c>
      <c r="V134" s="3">
        <f t="array" ref="V134">INDEX($AF$3:$CM$62,MATCH($S134,$AE$3:$AE$62,0),MATCH(V$1&amp;$R134,$AF$1:$CM$1&amp;$AF$2:$CM$2,0))*VLOOKUP($Q134,$C$17:$M$20,COUNTBLANK($D$15:F$15)+1,FALSE)</f>
        <v>0</v>
      </c>
      <c r="W134" s="3">
        <f t="array" ref="W134">INDEX($AF$3:$CM$62,MATCH($S134,$AE$3:$AE$62,0),MATCH(W$1&amp;$R134,$AF$1:$CM$1&amp;$AF$2:$CM$2,0))*VLOOKUP($Q134,$C$17:$M$20,COUNTBLANK($D$15:G$15)+1,FALSE)</f>
        <v>0</v>
      </c>
      <c r="X134" s="3">
        <f t="array" ref="X134">INDEX($AF$3:$CM$62,MATCH($S134,$AE$3:$AE$62,0),MATCH(X$1&amp;$R134,$AF$1:$CM$1&amp;$AF$2:$CM$2,0))*VLOOKUP($Q134,$C$17:$M$20,COUNTBLANK($D$15:H$15)+1,FALSE)</f>
        <v>0.04</v>
      </c>
      <c r="Y134" s="3">
        <f t="array" ref="Y134">INDEX($AF$3:$CM$62,MATCH($S134,$AE$3:$AE$62,0),MATCH(Y$1&amp;$R134,$AF$1:$CM$1&amp;$AF$2:$CM$2,0))*VLOOKUP($Q134,$C$17:$M$20,COUNTBLANK($D$15:I$15)+1,FALSE)</f>
        <v>0</v>
      </c>
      <c r="Z134" s="3">
        <f t="array" ref="Z134">INDEX($AF$3:$CM$62,MATCH($S134,$AE$3:$AE$62,0),MATCH(Z$1&amp;$R134,$AF$1:$CM$1&amp;$AF$2:$CM$2,0))*VLOOKUP($Q134,$C$17:$M$20,COUNTBLANK($D$15:J$15)+1,FALSE)</f>
        <v>0</v>
      </c>
      <c r="AA134" s="3">
        <f t="array" ref="AA134">INDEX($AF$3:$CM$62,MATCH($S134,$AE$3:$AE$62,0),MATCH(AA$1&amp;$R134,$AF$1:$CM$1&amp;$AF$2:$CM$2,0))*VLOOKUP($Q134,$C$17:$M$20,COUNTBLANK($D$15:K$15)+1,FALSE)</f>
        <v>0</v>
      </c>
      <c r="AB134" s="3">
        <f t="array" ref="AB134">INDEX($AF$3:$CM$62,MATCH($S134,$AE$3:$AE$62,0),MATCH(AB$1&amp;$R134,$AF$1:$CM$1&amp;$AF$2:$CM$2,0))*VLOOKUP($Q134,$C$17:$M$20,COUNTBLANK($D$15:L$15)+1,FALSE)</f>
        <v>0</v>
      </c>
      <c r="AC134" s="3">
        <f t="array" ref="AC134">INDEX($AF$3:$CM$62,MATCH($S134,$AE$3:$AE$62,0),MATCH(AC$1&amp;$R134,$AF$1:$CM$1&amp;$AF$2:$CM$2,0))*VLOOKUP($Q134,$C$17:$M$20,COUNTBLANK($D$15:M$15)+1,FALSE)</f>
        <v>0</v>
      </c>
    </row>
    <row r="135" spans="17:29" x14ac:dyDescent="0.2">
      <c r="Q135" t="str">
        <f t="shared" si="125"/>
        <v>头饰</v>
      </c>
      <c r="R135">
        <f t="shared" si="126"/>
        <v>3</v>
      </c>
      <c r="S135">
        <f t="shared" si="127"/>
        <v>13</v>
      </c>
      <c r="T135" s="3">
        <f t="array" ref="T135">INDEX($AF$3:$CM$62,MATCH($S135,$AE$3:$AE$62,0),MATCH(T$1&amp;$R135,$AF$1:$CM$1&amp;$AF$2:$CM$2,0))*VLOOKUP($Q135,$C$17:$M$20,COUNTBLANK($D$15:D$15)+1,FALSE)</f>
        <v>52</v>
      </c>
      <c r="U135" s="3">
        <f t="array" ref="U135">INDEX($AF$3:$CM$62,MATCH($S135,$AE$3:$AE$62,0),MATCH(U$1&amp;$R135,$AF$1:$CM$1&amp;$AF$2:$CM$2,0))*VLOOKUP($Q135,$C$17:$M$20,COUNTBLANK($D$15:E$15)+1,FALSE)</f>
        <v>2600</v>
      </c>
      <c r="V135" s="3">
        <f t="array" ref="V135">INDEX($AF$3:$CM$62,MATCH($S135,$AE$3:$AE$62,0),MATCH(V$1&amp;$R135,$AF$1:$CM$1&amp;$AF$2:$CM$2,0))*VLOOKUP($Q135,$C$17:$M$20,COUNTBLANK($D$15:F$15)+1,FALSE)</f>
        <v>0</v>
      </c>
      <c r="W135" s="3">
        <f t="array" ref="W135">INDEX($AF$3:$CM$62,MATCH($S135,$AE$3:$AE$62,0),MATCH(W$1&amp;$R135,$AF$1:$CM$1&amp;$AF$2:$CM$2,0))*VLOOKUP($Q135,$C$17:$M$20,COUNTBLANK($D$15:G$15)+1,FALSE)</f>
        <v>0</v>
      </c>
      <c r="X135" s="3">
        <f t="array" ref="X135">INDEX($AF$3:$CM$62,MATCH($S135,$AE$3:$AE$62,0),MATCH(X$1&amp;$R135,$AF$1:$CM$1&amp;$AF$2:$CM$2,0))*VLOOKUP($Q135,$C$17:$M$20,COUNTBLANK($D$15:H$15)+1,FALSE)</f>
        <v>0.04</v>
      </c>
      <c r="Y135" s="3">
        <f t="array" ref="Y135">INDEX($AF$3:$CM$62,MATCH($S135,$AE$3:$AE$62,0),MATCH(Y$1&amp;$R135,$AF$1:$CM$1&amp;$AF$2:$CM$2,0))*VLOOKUP($Q135,$C$17:$M$20,COUNTBLANK($D$15:I$15)+1,FALSE)</f>
        <v>0</v>
      </c>
      <c r="Z135" s="3">
        <f t="array" ref="Z135">INDEX($AF$3:$CM$62,MATCH($S135,$AE$3:$AE$62,0),MATCH(Z$1&amp;$R135,$AF$1:$CM$1&amp;$AF$2:$CM$2,0))*VLOOKUP($Q135,$C$17:$M$20,COUNTBLANK($D$15:J$15)+1,FALSE)</f>
        <v>0</v>
      </c>
      <c r="AA135" s="3">
        <f t="array" ref="AA135">INDEX($AF$3:$CM$62,MATCH($S135,$AE$3:$AE$62,0),MATCH(AA$1&amp;$R135,$AF$1:$CM$1&amp;$AF$2:$CM$2,0))*VLOOKUP($Q135,$C$17:$M$20,COUNTBLANK($D$15:K$15)+1,FALSE)</f>
        <v>0</v>
      </c>
      <c r="AB135" s="3">
        <f t="array" ref="AB135">INDEX($AF$3:$CM$62,MATCH($S135,$AE$3:$AE$62,0),MATCH(AB$1&amp;$R135,$AF$1:$CM$1&amp;$AF$2:$CM$2,0))*VLOOKUP($Q135,$C$17:$M$20,COUNTBLANK($D$15:L$15)+1,FALSE)</f>
        <v>0</v>
      </c>
      <c r="AC135" s="3">
        <f t="array" ref="AC135">INDEX($AF$3:$CM$62,MATCH($S135,$AE$3:$AE$62,0),MATCH(AC$1&amp;$R135,$AF$1:$CM$1&amp;$AF$2:$CM$2,0))*VLOOKUP($Q135,$C$17:$M$20,COUNTBLANK($D$15:M$15)+1,FALSE)</f>
        <v>0</v>
      </c>
    </row>
    <row r="136" spans="17:29" x14ac:dyDescent="0.2">
      <c r="Q136" t="str">
        <f t="shared" si="125"/>
        <v>头饰</v>
      </c>
      <c r="R136">
        <f t="shared" si="126"/>
        <v>3</v>
      </c>
      <c r="S136">
        <f t="shared" si="127"/>
        <v>14</v>
      </c>
      <c r="T136" s="3">
        <f t="array" ref="T136">INDEX($AF$3:$CM$62,MATCH($S136,$AE$3:$AE$62,0),MATCH(T$1&amp;$R136,$AF$1:$CM$1&amp;$AF$2:$CM$2,0))*VLOOKUP($Q136,$C$17:$M$20,COUNTBLANK($D$15:D$15)+1,FALSE)</f>
        <v>56</v>
      </c>
      <c r="U136" s="3">
        <f t="array" ref="U136">INDEX($AF$3:$CM$62,MATCH($S136,$AE$3:$AE$62,0),MATCH(U$1&amp;$R136,$AF$1:$CM$1&amp;$AF$2:$CM$2,0))*VLOOKUP($Q136,$C$17:$M$20,COUNTBLANK($D$15:E$15)+1,FALSE)</f>
        <v>2800</v>
      </c>
      <c r="V136" s="3">
        <f t="array" ref="V136">INDEX($AF$3:$CM$62,MATCH($S136,$AE$3:$AE$62,0),MATCH(V$1&amp;$R136,$AF$1:$CM$1&amp;$AF$2:$CM$2,0))*VLOOKUP($Q136,$C$17:$M$20,COUNTBLANK($D$15:F$15)+1,FALSE)</f>
        <v>0</v>
      </c>
      <c r="W136" s="3">
        <f t="array" ref="W136">INDEX($AF$3:$CM$62,MATCH($S136,$AE$3:$AE$62,0),MATCH(W$1&amp;$R136,$AF$1:$CM$1&amp;$AF$2:$CM$2,0))*VLOOKUP($Q136,$C$17:$M$20,COUNTBLANK($D$15:G$15)+1,FALSE)</f>
        <v>0</v>
      </c>
      <c r="X136" s="3">
        <f t="array" ref="X136">INDEX($AF$3:$CM$62,MATCH($S136,$AE$3:$AE$62,0),MATCH(X$1&amp;$R136,$AF$1:$CM$1&amp;$AF$2:$CM$2,0))*VLOOKUP($Q136,$C$17:$M$20,COUNTBLANK($D$15:H$15)+1,FALSE)</f>
        <v>0.04</v>
      </c>
      <c r="Y136" s="3">
        <f t="array" ref="Y136">INDEX($AF$3:$CM$62,MATCH($S136,$AE$3:$AE$62,0),MATCH(Y$1&amp;$R136,$AF$1:$CM$1&amp;$AF$2:$CM$2,0))*VLOOKUP($Q136,$C$17:$M$20,COUNTBLANK($D$15:I$15)+1,FALSE)</f>
        <v>0</v>
      </c>
      <c r="Z136" s="3">
        <f t="array" ref="Z136">INDEX($AF$3:$CM$62,MATCH($S136,$AE$3:$AE$62,0),MATCH(Z$1&amp;$R136,$AF$1:$CM$1&amp;$AF$2:$CM$2,0))*VLOOKUP($Q136,$C$17:$M$20,COUNTBLANK($D$15:J$15)+1,FALSE)</f>
        <v>0</v>
      </c>
      <c r="AA136" s="3">
        <f t="array" ref="AA136">INDEX($AF$3:$CM$62,MATCH($S136,$AE$3:$AE$62,0),MATCH(AA$1&amp;$R136,$AF$1:$CM$1&amp;$AF$2:$CM$2,0))*VLOOKUP($Q136,$C$17:$M$20,COUNTBLANK($D$15:K$15)+1,FALSE)</f>
        <v>0</v>
      </c>
      <c r="AB136" s="3">
        <f t="array" ref="AB136">INDEX($AF$3:$CM$62,MATCH($S136,$AE$3:$AE$62,0),MATCH(AB$1&amp;$R136,$AF$1:$CM$1&amp;$AF$2:$CM$2,0))*VLOOKUP($Q136,$C$17:$M$20,COUNTBLANK($D$15:L$15)+1,FALSE)</f>
        <v>0</v>
      </c>
      <c r="AC136" s="3">
        <f t="array" ref="AC136">INDEX($AF$3:$CM$62,MATCH($S136,$AE$3:$AE$62,0),MATCH(AC$1&amp;$R136,$AF$1:$CM$1&amp;$AF$2:$CM$2,0))*VLOOKUP($Q136,$C$17:$M$20,COUNTBLANK($D$15:M$15)+1,FALSE)</f>
        <v>0</v>
      </c>
    </row>
    <row r="137" spans="17:29" x14ac:dyDescent="0.2">
      <c r="Q137" t="str">
        <f t="shared" si="125"/>
        <v>头饰</v>
      </c>
      <c r="R137">
        <f t="shared" si="126"/>
        <v>3</v>
      </c>
      <c r="S137">
        <f t="shared" si="127"/>
        <v>15</v>
      </c>
      <c r="T137" s="3">
        <f t="array" ref="T137">INDEX($AF$3:$CM$62,MATCH($S137,$AE$3:$AE$62,0),MATCH(T$1&amp;$R137,$AF$1:$CM$1&amp;$AF$2:$CM$2,0))*VLOOKUP($Q137,$C$17:$M$20,COUNTBLANK($D$15:D$15)+1,FALSE)</f>
        <v>60</v>
      </c>
      <c r="U137" s="3">
        <f t="array" ref="U137">INDEX($AF$3:$CM$62,MATCH($S137,$AE$3:$AE$62,0),MATCH(U$1&amp;$R137,$AF$1:$CM$1&amp;$AF$2:$CM$2,0))*VLOOKUP($Q137,$C$17:$M$20,COUNTBLANK($D$15:E$15)+1,FALSE)</f>
        <v>3000</v>
      </c>
      <c r="V137" s="3">
        <f t="array" ref="V137">INDEX($AF$3:$CM$62,MATCH($S137,$AE$3:$AE$62,0),MATCH(V$1&amp;$R137,$AF$1:$CM$1&amp;$AF$2:$CM$2,0))*VLOOKUP($Q137,$C$17:$M$20,COUNTBLANK($D$15:F$15)+1,FALSE)</f>
        <v>0</v>
      </c>
      <c r="W137" s="3">
        <f t="array" ref="W137">INDEX($AF$3:$CM$62,MATCH($S137,$AE$3:$AE$62,0),MATCH(W$1&amp;$R137,$AF$1:$CM$1&amp;$AF$2:$CM$2,0))*VLOOKUP($Q137,$C$17:$M$20,COUNTBLANK($D$15:G$15)+1,FALSE)</f>
        <v>0</v>
      </c>
      <c r="X137" s="3">
        <f t="array" ref="X137">INDEX($AF$3:$CM$62,MATCH($S137,$AE$3:$AE$62,0),MATCH(X$1&amp;$R137,$AF$1:$CM$1&amp;$AF$2:$CM$2,0))*VLOOKUP($Q137,$C$17:$M$20,COUNTBLANK($D$15:H$15)+1,FALSE)</f>
        <v>0.04</v>
      </c>
      <c r="Y137" s="3">
        <f t="array" ref="Y137">INDEX($AF$3:$CM$62,MATCH($S137,$AE$3:$AE$62,0),MATCH(Y$1&amp;$R137,$AF$1:$CM$1&amp;$AF$2:$CM$2,0))*VLOOKUP($Q137,$C$17:$M$20,COUNTBLANK($D$15:I$15)+1,FALSE)</f>
        <v>0</v>
      </c>
      <c r="Z137" s="3">
        <f t="array" ref="Z137">INDEX($AF$3:$CM$62,MATCH($S137,$AE$3:$AE$62,0),MATCH(Z$1&amp;$R137,$AF$1:$CM$1&amp;$AF$2:$CM$2,0))*VLOOKUP($Q137,$C$17:$M$20,COUNTBLANK($D$15:J$15)+1,FALSE)</f>
        <v>0</v>
      </c>
      <c r="AA137" s="3">
        <f t="array" ref="AA137">INDEX($AF$3:$CM$62,MATCH($S137,$AE$3:$AE$62,0),MATCH(AA$1&amp;$R137,$AF$1:$CM$1&amp;$AF$2:$CM$2,0))*VLOOKUP($Q137,$C$17:$M$20,COUNTBLANK($D$15:K$15)+1,FALSE)</f>
        <v>0</v>
      </c>
      <c r="AB137" s="3">
        <f t="array" ref="AB137">INDEX($AF$3:$CM$62,MATCH($S137,$AE$3:$AE$62,0),MATCH(AB$1&amp;$R137,$AF$1:$CM$1&amp;$AF$2:$CM$2,0))*VLOOKUP($Q137,$C$17:$M$20,COUNTBLANK($D$15:L$15)+1,FALSE)</f>
        <v>0</v>
      </c>
      <c r="AC137" s="3">
        <f t="array" ref="AC137">INDEX($AF$3:$CM$62,MATCH($S137,$AE$3:$AE$62,0),MATCH(AC$1&amp;$R137,$AF$1:$CM$1&amp;$AF$2:$CM$2,0))*VLOOKUP($Q137,$C$17:$M$20,COUNTBLANK($D$15:M$15)+1,FALSE)</f>
        <v>0</v>
      </c>
    </row>
    <row r="138" spans="17:29" x14ac:dyDescent="0.2">
      <c r="Q138" t="str">
        <f t="shared" si="125"/>
        <v>头饰</v>
      </c>
      <c r="R138">
        <f t="shared" si="126"/>
        <v>3</v>
      </c>
      <c r="S138">
        <f t="shared" si="127"/>
        <v>16</v>
      </c>
      <c r="T138" s="3">
        <f t="array" ref="T138">INDEX($AF$3:$CM$62,MATCH($S138,$AE$3:$AE$62,0),MATCH(T$1&amp;$R138,$AF$1:$CM$1&amp;$AF$2:$CM$2,0))*VLOOKUP($Q138,$C$17:$M$20,COUNTBLANK($D$15:D$15)+1,FALSE)</f>
        <v>64</v>
      </c>
      <c r="U138" s="3">
        <f t="array" ref="U138">INDEX($AF$3:$CM$62,MATCH($S138,$AE$3:$AE$62,0),MATCH(U$1&amp;$R138,$AF$1:$CM$1&amp;$AF$2:$CM$2,0))*VLOOKUP($Q138,$C$17:$M$20,COUNTBLANK($D$15:E$15)+1,FALSE)</f>
        <v>3200</v>
      </c>
      <c r="V138" s="3">
        <f t="array" ref="V138">INDEX($AF$3:$CM$62,MATCH($S138,$AE$3:$AE$62,0),MATCH(V$1&amp;$R138,$AF$1:$CM$1&amp;$AF$2:$CM$2,0))*VLOOKUP($Q138,$C$17:$M$20,COUNTBLANK($D$15:F$15)+1,FALSE)</f>
        <v>0</v>
      </c>
      <c r="W138" s="3">
        <f t="array" ref="W138">INDEX($AF$3:$CM$62,MATCH($S138,$AE$3:$AE$62,0),MATCH(W$1&amp;$R138,$AF$1:$CM$1&amp;$AF$2:$CM$2,0))*VLOOKUP($Q138,$C$17:$M$20,COUNTBLANK($D$15:G$15)+1,FALSE)</f>
        <v>0</v>
      </c>
      <c r="X138" s="3">
        <f t="array" ref="X138">INDEX($AF$3:$CM$62,MATCH($S138,$AE$3:$AE$62,0),MATCH(X$1&amp;$R138,$AF$1:$CM$1&amp;$AF$2:$CM$2,0))*VLOOKUP($Q138,$C$17:$M$20,COUNTBLANK($D$15:H$15)+1,FALSE)</f>
        <v>0.04</v>
      </c>
      <c r="Y138" s="3">
        <f t="array" ref="Y138">INDEX($AF$3:$CM$62,MATCH($S138,$AE$3:$AE$62,0),MATCH(Y$1&amp;$R138,$AF$1:$CM$1&amp;$AF$2:$CM$2,0))*VLOOKUP($Q138,$C$17:$M$20,COUNTBLANK($D$15:I$15)+1,FALSE)</f>
        <v>0</v>
      </c>
      <c r="Z138" s="3">
        <f t="array" ref="Z138">INDEX($AF$3:$CM$62,MATCH($S138,$AE$3:$AE$62,0),MATCH(Z$1&amp;$R138,$AF$1:$CM$1&amp;$AF$2:$CM$2,0))*VLOOKUP($Q138,$C$17:$M$20,COUNTBLANK($D$15:J$15)+1,FALSE)</f>
        <v>0</v>
      </c>
      <c r="AA138" s="3">
        <f t="array" ref="AA138">INDEX($AF$3:$CM$62,MATCH($S138,$AE$3:$AE$62,0),MATCH(AA$1&amp;$R138,$AF$1:$CM$1&amp;$AF$2:$CM$2,0))*VLOOKUP($Q138,$C$17:$M$20,COUNTBLANK($D$15:K$15)+1,FALSE)</f>
        <v>0</v>
      </c>
      <c r="AB138" s="3">
        <f t="array" ref="AB138">INDEX($AF$3:$CM$62,MATCH($S138,$AE$3:$AE$62,0),MATCH(AB$1&amp;$R138,$AF$1:$CM$1&amp;$AF$2:$CM$2,0))*VLOOKUP($Q138,$C$17:$M$20,COUNTBLANK($D$15:L$15)+1,FALSE)</f>
        <v>0</v>
      </c>
      <c r="AC138" s="3">
        <f t="array" ref="AC138">INDEX($AF$3:$CM$62,MATCH($S138,$AE$3:$AE$62,0),MATCH(AC$1&amp;$R138,$AF$1:$CM$1&amp;$AF$2:$CM$2,0))*VLOOKUP($Q138,$C$17:$M$20,COUNTBLANK($D$15:M$15)+1,FALSE)</f>
        <v>0</v>
      </c>
    </row>
    <row r="139" spans="17:29" x14ac:dyDescent="0.2">
      <c r="Q139" t="str">
        <f t="shared" si="125"/>
        <v>头饰</v>
      </c>
      <c r="R139">
        <f t="shared" si="126"/>
        <v>3</v>
      </c>
      <c r="S139">
        <f t="shared" si="127"/>
        <v>17</v>
      </c>
      <c r="T139" s="3">
        <f t="array" ref="T139">INDEX($AF$3:$CM$62,MATCH($S139,$AE$3:$AE$62,0),MATCH(T$1&amp;$R139,$AF$1:$CM$1&amp;$AF$2:$CM$2,0))*VLOOKUP($Q139,$C$17:$M$20,COUNTBLANK($D$15:D$15)+1,FALSE)</f>
        <v>68</v>
      </c>
      <c r="U139" s="3">
        <f t="array" ref="U139">INDEX($AF$3:$CM$62,MATCH($S139,$AE$3:$AE$62,0),MATCH(U$1&amp;$R139,$AF$1:$CM$1&amp;$AF$2:$CM$2,0))*VLOOKUP($Q139,$C$17:$M$20,COUNTBLANK($D$15:E$15)+1,FALSE)</f>
        <v>3400</v>
      </c>
      <c r="V139" s="3">
        <f t="array" ref="V139">INDEX($AF$3:$CM$62,MATCH($S139,$AE$3:$AE$62,0),MATCH(V$1&amp;$R139,$AF$1:$CM$1&amp;$AF$2:$CM$2,0))*VLOOKUP($Q139,$C$17:$M$20,COUNTBLANK($D$15:F$15)+1,FALSE)</f>
        <v>0</v>
      </c>
      <c r="W139" s="3">
        <f t="array" ref="W139">INDEX($AF$3:$CM$62,MATCH($S139,$AE$3:$AE$62,0),MATCH(W$1&amp;$R139,$AF$1:$CM$1&amp;$AF$2:$CM$2,0))*VLOOKUP($Q139,$C$17:$M$20,COUNTBLANK($D$15:G$15)+1,FALSE)</f>
        <v>0</v>
      </c>
      <c r="X139" s="3">
        <f t="array" ref="X139">INDEX($AF$3:$CM$62,MATCH($S139,$AE$3:$AE$62,0),MATCH(X$1&amp;$R139,$AF$1:$CM$1&amp;$AF$2:$CM$2,0))*VLOOKUP($Q139,$C$17:$M$20,COUNTBLANK($D$15:H$15)+1,FALSE)</f>
        <v>0.04</v>
      </c>
      <c r="Y139" s="3">
        <f t="array" ref="Y139">INDEX($AF$3:$CM$62,MATCH($S139,$AE$3:$AE$62,0),MATCH(Y$1&amp;$R139,$AF$1:$CM$1&amp;$AF$2:$CM$2,0))*VLOOKUP($Q139,$C$17:$M$20,COUNTBLANK($D$15:I$15)+1,FALSE)</f>
        <v>0</v>
      </c>
      <c r="Z139" s="3">
        <f t="array" ref="Z139">INDEX($AF$3:$CM$62,MATCH($S139,$AE$3:$AE$62,0),MATCH(Z$1&amp;$R139,$AF$1:$CM$1&amp;$AF$2:$CM$2,0))*VLOOKUP($Q139,$C$17:$M$20,COUNTBLANK($D$15:J$15)+1,FALSE)</f>
        <v>0</v>
      </c>
      <c r="AA139" s="3">
        <f t="array" ref="AA139">INDEX($AF$3:$CM$62,MATCH($S139,$AE$3:$AE$62,0),MATCH(AA$1&amp;$R139,$AF$1:$CM$1&amp;$AF$2:$CM$2,0))*VLOOKUP($Q139,$C$17:$M$20,COUNTBLANK($D$15:K$15)+1,FALSE)</f>
        <v>0</v>
      </c>
      <c r="AB139" s="3">
        <f t="array" ref="AB139">INDEX($AF$3:$CM$62,MATCH($S139,$AE$3:$AE$62,0),MATCH(AB$1&amp;$R139,$AF$1:$CM$1&amp;$AF$2:$CM$2,0))*VLOOKUP($Q139,$C$17:$M$20,COUNTBLANK($D$15:L$15)+1,FALSE)</f>
        <v>0</v>
      </c>
      <c r="AC139" s="3">
        <f t="array" ref="AC139">INDEX($AF$3:$CM$62,MATCH($S139,$AE$3:$AE$62,0),MATCH(AC$1&amp;$R139,$AF$1:$CM$1&amp;$AF$2:$CM$2,0))*VLOOKUP($Q139,$C$17:$M$20,COUNTBLANK($D$15:M$15)+1,FALSE)</f>
        <v>0</v>
      </c>
    </row>
    <row r="140" spans="17:29" x14ac:dyDescent="0.2">
      <c r="Q140" t="str">
        <f t="shared" si="125"/>
        <v>头饰</v>
      </c>
      <c r="R140">
        <f t="shared" si="126"/>
        <v>3</v>
      </c>
      <c r="S140">
        <f t="shared" si="127"/>
        <v>18</v>
      </c>
      <c r="T140" s="3">
        <f t="array" ref="T140">INDEX($AF$3:$CM$62,MATCH($S140,$AE$3:$AE$62,0),MATCH(T$1&amp;$R140,$AF$1:$CM$1&amp;$AF$2:$CM$2,0))*VLOOKUP($Q140,$C$17:$M$20,COUNTBLANK($D$15:D$15)+1,FALSE)</f>
        <v>72</v>
      </c>
      <c r="U140" s="3">
        <f t="array" ref="U140">INDEX($AF$3:$CM$62,MATCH($S140,$AE$3:$AE$62,0),MATCH(U$1&amp;$R140,$AF$1:$CM$1&amp;$AF$2:$CM$2,0))*VLOOKUP($Q140,$C$17:$M$20,COUNTBLANK($D$15:E$15)+1,FALSE)</f>
        <v>3600</v>
      </c>
      <c r="V140" s="3">
        <f t="array" ref="V140">INDEX($AF$3:$CM$62,MATCH($S140,$AE$3:$AE$62,0),MATCH(V$1&amp;$R140,$AF$1:$CM$1&amp;$AF$2:$CM$2,0))*VLOOKUP($Q140,$C$17:$M$20,COUNTBLANK($D$15:F$15)+1,FALSE)</f>
        <v>0</v>
      </c>
      <c r="W140" s="3">
        <f t="array" ref="W140">INDEX($AF$3:$CM$62,MATCH($S140,$AE$3:$AE$62,0),MATCH(W$1&amp;$R140,$AF$1:$CM$1&amp;$AF$2:$CM$2,0))*VLOOKUP($Q140,$C$17:$M$20,COUNTBLANK($D$15:G$15)+1,FALSE)</f>
        <v>0</v>
      </c>
      <c r="X140" s="3">
        <f t="array" ref="X140">INDEX($AF$3:$CM$62,MATCH($S140,$AE$3:$AE$62,0),MATCH(X$1&amp;$R140,$AF$1:$CM$1&amp;$AF$2:$CM$2,0))*VLOOKUP($Q140,$C$17:$M$20,COUNTBLANK($D$15:H$15)+1,FALSE)</f>
        <v>0.04</v>
      </c>
      <c r="Y140" s="3">
        <f t="array" ref="Y140">INDEX($AF$3:$CM$62,MATCH($S140,$AE$3:$AE$62,0),MATCH(Y$1&amp;$R140,$AF$1:$CM$1&amp;$AF$2:$CM$2,0))*VLOOKUP($Q140,$C$17:$M$20,COUNTBLANK($D$15:I$15)+1,FALSE)</f>
        <v>0</v>
      </c>
      <c r="Z140" s="3">
        <f t="array" ref="Z140">INDEX($AF$3:$CM$62,MATCH($S140,$AE$3:$AE$62,0),MATCH(Z$1&amp;$R140,$AF$1:$CM$1&amp;$AF$2:$CM$2,0))*VLOOKUP($Q140,$C$17:$M$20,COUNTBLANK($D$15:J$15)+1,FALSE)</f>
        <v>0</v>
      </c>
      <c r="AA140" s="3">
        <f t="array" ref="AA140">INDEX($AF$3:$CM$62,MATCH($S140,$AE$3:$AE$62,0),MATCH(AA$1&amp;$R140,$AF$1:$CM$1&amp;$AF$2:$CM$2,0))*VLOOKUP($Q140,$C$17:$M$20,COUNTBLANK($D$15:K$15)+1,FALSE)</f>
        <v>0</v>
      </c>
      <c r="AB140" s="3">
        <f t="array" ref="AB140">INDEX($AF$3:$CM$62,MATCH($S140,$AE$3:$AE$62,0),MATCH(AB$1&amp;$R140,$AF$1:$CM$1&amp;$AF$2:$CM$2,0))*VLOOKUP($Q140,$C$17:$M$20,COUNTBLANK($D$15:L$15)+1,FALSE)</f>
        <v>0</v>
      </c>
      <c r="AC140" s="3">
        <f t="array" ref="AC140">INDEX($AF$3:$CM$62,MATCH($S140,$AE$3:$AE$62,0),MATCH(AC$1&amp;$R140,$AF$1:$CM$1&amp;$AF$2:$CM$2,0))*VLOOKUP($Q140,$C$17:$M$20,COUNTBLANK($D$15:M$15)+1,FALSE)</f>
        <v>0</v>
      </c>
    </row>
    <row r="141" spans="17:29" x14ac:dyDescent="0.2">
      <c r="Q141" t="str">
        <f t="shared" si="125"/>
        <v>头饰</v>
      </c>
      <c r="R141">
        <f t="shared" si="126"/>
        <v>3</v>
      </c>
      <c r="S141">
        <f t="shared" si="127"/>
        <v>19</v>
      </c>
      <c r="T141" s="3">
        <f t="array" ref="T141">INDEX($AF$3:$CM$62,MATCH($S141,$AE$3:$AE$62,0),MATCH(T$1&amp;$R141,$AF$1:$CM$1&amp;$AF$2:$CM$2,0))*VLOOKUP($Q141,$C$17:$M$20,COUNTBLANK($D$15:D$15)+1,FALSE)</f>
        <v>76</v>
      </c>
      <c r="U141" s="3">
        <f t="array" ref="U141">INDEX($AF$3:$CM$62,MATCH($S141,$AE$3:$AE$62,0),MATCH(U$1&amp;$R141,$AF$1:$CM$1&amp;$AF$2:$CM$2,0))*VLOOKUP($Q141,$C$17:$M$20,COUNTBLANK($D$15:E$15)+1,FALSE)</f>
        <v>3800</v>
      </c>
      <c r="V141" s="3">
        <f t="array" ref="V141">INDEX($AF$3:$CM$62,MATCH($S141,$AE$3:$AE$62,0),MATCH(V$1&amp;$R141,$AF$1:$CM$1&amp;$AF$2:$CM$2,0))*VLOOKUP($Q141,$C$17:$M$20,COUNTBLANK($D$15:F$15)+1,FALSE)</f>
        <v>0</v>
      </c>
      <c r="W141" s="3">
        <f t="array" ref="W141">INDEX($AF$3:$CM$62,MATCH($S141,$AE$3:$AE$62,0),MATCH(W$1&amp;$R141,$AF$1:$CM$1&amp;$AF$2:$CM$2,0))*VLOOKUP($Q141,$C$17:$M$20,COUNTBLANK($D$15:G$15)+1,FALSE)</f>
        <v>0</v>
      </c>
      <c r="X141" s="3">
        <f t="array" ref="X141">INDEX($AF$3:$CM$62,MATCH($S141,$AE$3:$AE$62,0),MATCH(X$1&amp;$R141,$AF$1:$CM$1&amp;$AF$2:$CM$2,0))*VLOOKUP($Q141,$C$17:$M$20,COUNTBLANK($D$15:H$15)+1,FALSE)</f>
        <v>0.04</v>
      </c>
      <c r="Y141" s="3">
        <f t="array" ref="Y141">INDEX($AF$3:$CM$62,MATCH($S141,$AE$3:$AE$62,0),MATCH(Y$1&amp;$R141,$AF$1:$CM$1&amp;$AF$2:$CM$2,0))*VLOOKUP($Q141,$C$17:$M$20,COUNTBLANK($D$15:I$15)+1,FALSE)</f>
        <v>0</v>
      </c>
      <c r="Z141" s="3">
        <f t="array" ref="Z141">INDEX($AF$3:$CM$62,MATCH($S141,$AE$3:$AE$62,0),MATCH(Z$1&amp;$R141,$AF$1:$CM$1&amp;$AF$2:$CM$2,0))*VLOOKUP($Q141,$C$17:$M$20,COUNTBLANK($D$15:J$15)+1,FALSE)</f>
        <v>0</v>
      </c>
      <c r="AA141" s="3">
        <f t="array" ref="AA141">INDEX($AF$3:$CM$62,MATCH($S141,$AE$3:$AE$62,0),MATCH(AA$1&amp;$R141,$AF$1:$CM$1&amp;$AF$2:$CM$2,0))*VLOOKUP($Q141,$C$17:$M$20,COUNTBLANK($D$15:K$15)+1,FALSE)</f>
        <v>0</v>
      </c>
      <c r="AB141" s="3">
        <f t="array" ref="AB141">INDEX($AF$3:$CM$62,MATCH($S141,$AE$3:$AE$62,0),MATCH(AB$1&amp;$R141,$AF$1:$CM$1&amp;$AF$2:$CM$2,0))*VLOOKUP($Q141,$C$17:$M$20,COUNTBLANK($D$15:L$15)+1,FALSE)</f>
        <v>0</v>
      </c>
      <c r="AC141" s="3">
        <f t="array" ref="AC141">INDEX($AF$3:$CM$62,MATCH($S141,$AE$3:$AE$62,0),MATCH(AC$1&amp;$R141,$AF$1:$CM$1&amp;$AF$2:$CM$2,0))*VLOOKUP($Q141,$C$17:$M$20,COUNTBLANK($D$15:M$15)+1,FALSE)</f>
        <v>0</v>
      </c>
    </row>
    <row r="142" spans="17:29" x14ac:dyDescent="0.2">
      <c r="Q142" t="str">
        <f t="shared" si="125"/>
        <v>头饰</v>
      </c>
      <c r="R142">
        <f t="shared" si="126"/>
        <v>3</v>
      </c>
      <c r="S142">
        <f t="shared" si="127"/>
        <v>20</v>
      </c>
      <c r="T142" s="3">
        <f t="array" ref="T142">INDEX($AF$3:$CM$62,MATCH($S142,$AE$3:$AE$62,0),MATCH(T$1&amp;$R142,$AF$1:$CM$1&amp;$AF$2:$CM$2,0))*VLOOKUP($Q142,$C$17:$M$20,COUNTBLANK($D$15:D$15)+1,FALSE)</f>
        <v>80</v>
      </c>
      <c r="U142" s="3">
        <f t="array" ref="U142">INDEX($AF$3:$CM$62,MATCH($S142,$AE$3:$AE$62,0),MATCH(U$1&amp;$R142,$AF$1:$CM$1&amp;$AF$2:$CM$2,0))*VLOOKUP($Q142,$C$17:$M$20,COUNTBLANK($D$15:E$15)+1,FALSE)</f>
        <v>4000</v>
      </c>
      <c r="V142" s="3">
        <f t="array" ref="V142">INDEX($AF$3:$CM$62,MATCH($S142,$AE$3:$AE$62,0),MATCH(V$1&amp;$R142,$AF$1:$CM$1&amp;$AF$2:$CM$2,0))*VLOOKUP($Q142,$C$17:$M$20,COUNTBLANK($D$15:F$15)+1,FALSE)</f>
        <v>0</v>
      </c>
      <c r="W142" s="3">
        <f t="array" ref="W142">INDEX($AF$3:$CM$62,MATCH($S142,$AE$3:$AE$62,0),MATCH(W$1&amp;$R142,$AF$1:$CM$1&amp;$AF$2:$CM$2,0))*VLOOKUP($Q142,$C$17:$M$20,COUNTBLANK($D$15:G$15)+1,FALSE)</f>
        <v>0</v>
      </c>
      <c r="X142" s="3">
        <f t="array" ref="X142">INDEX($AF$3:$CM$62,MATCH($S142,$AE$3:$AE$62,0),MATCH(X$1&amp;$R142,$AF$1:$CM$1&amp;$AF$2:$CM$2,0))*VLOOKUP($Q142,$C$17:$M$20,COUNTBLANK($D$15:H$15)+1,FALSE)</f>
        <v>0.08</v>
      </c>
      <c r="Y142" s="3">
        <f t="array" ref="Y142">INDEX($AF$3:$CM$62,MATCH($S142,$AE$3:$AE$62,0),MATCH(Y$1&amp;$R142,$AF$1:$CM$1&amp;$AF$2:$CM$2,0))*VLOOKUP($Q142,$C$17:$M$20,COUNTBLANK($D$15:I$15)+1,FALSE)</f>
        <v>0</v>
      </c>
      <c r="Z142" s="3">
        <f t="array" ref="Z142">INDEX($AF$3:$CM$62,MATCH($S142,$AE$3:$AE$62,0),MATCH(Z$1&amp;$R142,$AF$1:$CM$1&amp;$AF$2:$CM$2,0))*VLOOKUP($Q142,$C$17:$M$20,COUNTBLANK($D$15:J$15)+1,FALSE)</f>
        <v>0</v>
      </c>
      <c r="AA142" s="3">
        <f t="array" ref="AA142">INDEX($AF$3:$CM$62,MATCH($S142,$AE$3:$AE$62,0),MATCH(AA$1&amp;$R142,$AF$1:$CM$1&amp;$AF$2:$CM$2,0))*VLOOKUP($Q142,$C$17:$M$20,COUNTBLANK($D$15:K$15)+1,FALSE)</f>
        <v>0</v>
      </c>
      <c r="AB142" s="3">
        <f t="array" ref="AB142">INDEX($AF$3:$CM$62,MATCH($S142,$AE$3:$AE$62,0),MATCH(AB$1&amp;$R142,$AF$1:$CM$1&amp;$AF$2:$CM$2,0))*VLOOKUP($Q142,$C$17:$M$20,COUNTBLANK($D$15:L$15)+1,FALSE)</f>
        <v>0</v>
      </c>
      <c r="AC142" s="3">
        <f t="array" ref="AC142">INDEX($AF$3:$CM$62,MATCH($S142,$AE$3:$AE$62,0),MATCH(AC$1&amp;$R142,$AF$1:$CM$1&amp;$AF$2:$CM$2,0))*VLOOKUP($Q142,$C$17:$M$20,COUNTBLANK($D$15:M$15)+1,FALSE)</f>
        <v>0</v>
      </c>
    </row>
    <row r="143" spans="17:29" x14ac:dyDescent="0.2">
      <c r="Q143" t="str">
        <f t="shared" si="125"/>
        <v>头饰</v>
      </c>
      <c r="R143">
        <f t="shared" si="126"/>
        <v>3</v>
      </c>
      <c r="S143">
        <f t="shared" si="127"/>
        <v>21</v>
      </c>
      <c r="T143" s="3">
        <f t="array" ref="T143">INDEX($AF$3:$CM$62,MATCH($S143,$AE$3:$AE$62,0),MATCH(T$1&amp;$R143,$AF$1:$CM$1&amp;$AF$2:$CM$2,0))*VLOOKUP($Q143,$C$17:$M$20,COUNTBLANK($D$15:D$15)+1,FALSE)</f>
        <v>84</v>
      </c>
      <c r="U143" s="3">
        <f t="array" ref="U143">INDEX($AF$3:$CM$62,MATCH($S143,$AE$3:$AE$62,0),MATCH(U$1&amp;$R143,$AF$1:$CM$1&amp;$AF$2:$CM$2,0))*VLOOKUP($Q143,$C$17:$M$20,COUNTBLANK($D$15:E$15)+1,FALSE)</f>
        <v>4200</v>
      </c>
      <c r="V143" s="3">
        <f t="array" ref="V143">INDEX($AF$3:$CM$62,MATCH($S143,$AE$3:$AE$62,0),MATCH(V$1&amp;$R143,$AF$1:$CM$1&amp;$AF$2:$CM$2,0))*VLOOKUP($Q143,$C$17:$M$20,COUNTBLANK($D$15:F$15)+1,FALSE)</f>
        <v>0</v>
      </c>
      <c r="W143" s="3">
        <f t="array" ref="W143">INDEX($AF$3:$CM$62,MATCH($S143,$AE$3:$AE$62,0),MATCH(W$1&amp;$R143,$AF$1:$CM$1&amp;$AF$2:$CM$2,0))*VLOOKUP($Q143,$C$17:$M$20,COUNTBLANK($D$15:G$15)+1,FALSE)</f>
        <v>0</v>
      </c>
      <c r="X143" s="3">
        <f t="array" ref="X143">INDEX($AF$3:$CM$62,MATCH($S143,$AE$3:$AE$62,0),MATCH(X$1&amp;$R143,$AF$1:$CM$1&amp;$AF$2:$CM$2,0))*VLOOKUP($Q143,$C$17:$M$20,COUNTBLANK($D$15:H$15)+1,FALSE)</f>
        <v>0.08</v>
      </c>
      <c r="Y143" s="3">
        <f t="array" ref="Y143">INDEX($AF$3:$CM$62,MATCH($S143,$AE$3:$AE$62,0),MATCH(Y$1&amp;$R143,$AF$1:$CM$1&amp;$AF$2:$CM$2,0))*VLOOKUP($Q143,$C$17:$M$20,COUNTBLANK($D$15:I$15)+1,FALSE)</f>
        <v>0</v>
      </c>
      <c r="Z143" s="3">
        <f t="array" ref="Z143">INDEX($AF$3:$CM$62,MATCH($S143,$AE$3:$AE$62,0),MATCH(Z$1&amp;$R143,$AF$1:$CM$1&amp;$AF$2:$CM$2,0))*VLOOKUP($Q143,$C$17:$M$20,COUNTBLANK($D$15:J$15)+1,FALSE)</f>
        <v>0</v>
      </c>
      <c r="AA143" s="3">
        <f t="array" ref="AA143">INDEX($AF$3:$CM$62,MATCH($S143,$AE$3:$AE$62,0),MATCH(AA$1&amp;$R143,$AF$1:$CM$1&amp;$AF$2:$CM$2,0))*VLOOKUP($Q143,$C$17:$M$20,COUNTBLANK($D$15:K$15)+1,FALSE)</f>
        <v>0</v>
      </c>
      <c r="AB143" s="3">
        <f t="array" ref="AB143">INDEX($AF$3:$CM$62,MATCH($S143,$AE$3:$AE$62,0),MATCH(AB$1&amp;$R143,$AF$1:$CM$1&amp;$AF$2:$CM$2,0))*VLOOKUP($Q143,$C$17:$M$20,COUNTBLANK($D$15:L$15)+1,FALSE)</f>
        <v>0</v>
      </c>
      <c r="AC143" s="3">
        <f t="array" ref="AC143">INDEX($AF$3:$CM$62,MATCH($S143,$AE$3:$AE$62,0),MATCH(AC$1&amp;$R143,$AF$1:$CM$1&amp;$AF$2:$CM$2,0))*VLOOKUP($Q143,$C$17:$M$20,COUNTBLANK($D$15:M$15)+1,FALSE)</f>
        <v>0</v>
      </c>
    </row>
    <row r="144" spans="17:29" x14ac:dyDescent="0.2">
      <c r="Q144" t="str">
        <f t="shared" si="125"/>
        <v>头饰</v>
      </c>
      <c r="R144">
        <f t="shared" si="126"/>
        <v>3</v>
      </c>
      <c r="S144">
        <f t="shared" si="127"/>
        <v>22</v>
      </c>
      <c r="T144" s="3">
        <f t="array" ref="T144">INDEX($AF$3:$CM$62,MATCH($S144,$AE$3:$AE$62,0),MATCH(T$1&amp;$R144,$AF$1:$CM$1&amp;$AF$2:$CM$2,0))*VLOOKUP($Q144,$C$17:$M$20,COUNTBLANK($D$15:D$15)+1,FALSE)</f>
        <v>88</v>
      </c>
      <c r="U144" s="3">
        <f t="array" ref="U144">INDEX($AF$3:$CM$62,MATCH($S144,$AE$3:$AE$62,0),MATCH(U$1&amp;$R144,$AF$1:$CM$1&amp;$AF$2:$CM$2,0))*VLOOKUP($Q144,$C$17:$M$20,COUNTBLANK($D$15:E$15)+1,FALSE)</f>
        <v>4400</v>
      </c>
      <c r="V144" s="3">
        <f t="array" ref="V144">INDEX($AF$3:$CM$62,MATCH($S144,$AE$3:$AE$62,0),MATCH(V$1&amp;$R144,$AF$1:$CM$1&amp;$AF$2:$CM$2,0))*VLOOKUP($Q144,$C$17:$M$20,COUNTBLANK($D$15:F$15)+1,FALSE)</f>
        <v>0</v>
      </c>
      <c r="W144" s="3">
        <f t="array" ref="W144">INDEX($AF$3:$CM$62,MATCH($S144,$AE$3:$AE$62,0),MATCH(W$1&amp;$R144,$AF$1:$CM$1&amp;$AF$2:$CM$2,0))*VLOOKUP($Q144,$C$17:$M$20,COUNTBLANK($D$15:G$15)+1,FALSE)</f>
        <v>0</v>
      </c>
      <c r="X144" s="3">
        <f t="array" ref="X144">INDEX($AF$3:$CM$62,MATCH($S144,$AE$3:$AE$62,0),MATCH(X$1&amp;$R144,$AF$1:$CM$1&amp;$AF$2:$CM$2,0))*VLOOKUP($Q144,$C$17:$M$20,COUNTBLANK($D$15:H$15)+1,FALSE)</f>
        <v>0.08</v>
      </c>
      <c r="Y144" s="3">
        <f t="array" ref="Y144">INDEX($AF$3:$CM$62,MATCH($S144,$AE$3:$AE$62,0),MATCH(Y$1&amp;$R144,$AF$1:$CM$1&amp;$AF$2:$CM$2,0))*VLOOKUP($Q144,$C$17:$M$20,COUNTBLANK($D$15:I$15)+1,FALSE)</f>
        <v>0</v>
      </c>
      <c r="Z144" s="3">
        <f t="array" ref="Z144">INDEX($AF$3:$CM$62,MATCH($S144,$AE$3:$AE$62,0),MATCH(Z$1&amp;$R144,$AF$1:$CM$1&amp;$AF$2:$CM$2,0))*VLOOKUP($Q144,$C$17:$M$20,COUNTBLANK($D$15:J$15)+1,FALSE)</f>
        <v>0</v>
      </c>
      <c r="AA144" s="3">
        <f t="array" ref="AA144">INDEX($AF$3:$CM$62,MATCH($S144,$AE$3:$AE$62,0),MATCH(AA$1&amp;$R144,$AF$1:$CM$1&amp;$AF$2:$CM$2,0))*VLOOKUP($Q144,$C$17:$M$20,COUNTBLANK($D$15:K$15)+1,FALSE)</f>
        <v>0</v>
      </c>
      <c r="AB144" s="3">
        <f t="array" ref="AB144">INDEX($AF$3:$CM$62,MATCH($S144,$AE$3:$AE$62,0),MATCH(AB$1&amp;$R144,$AF$1:$CM$1&amp;$AF$2:$CM$2,0))*VLOOKUP($Q144,$C$17:$M$20,COUNTBLANK($D$15:L$15)+1,FALSE)</f>
        <v>0</v>
      </c>
      <c r="AC144" s="3">
        <f t="array" ref="AC144">INDEX($AF$3:$CM$62,MATCH($S144,$AE$3:$AE$62,0),MATCH(AC$1&amp;$R144,$AF$1:$CM$1&amp;$AF$2:$CM$2,0))*VLOOKUP($Q144,$C$17:$M$20,COUNTBLANK($D$15:M$15)+1,FALSE)</f>
        <v>0</v>
      </c>
    </row>
    <row r="145" spans="17:29" x14ac:dyDescent="0.2">
      <c r="Q145" t="str">
        <f t="shared" si="125"/>
        <v>头饰</v>
      </c>
      <c r="R145">
        <f t="shared" si="126"/>
        <v>3</v>
      </c>
      <c r="S145">
        <f t="shared" si="127"/>
        <v>23</v>
      </c>
      <c r="T145" s="3">
        <f t="array" ref="T145">INDEX($AF$3:$CM$62,MATCH($S145,$AE$3:$AE$62,0),MATCH(T$1&amp;$R145,$AF$1:$CM$1&amp;$AF$2:$CM$2,0))*VLOOKUP($Q145,$C$17:$M$20,COUNTBLANK($D$15:D$15)+1,FALSE)</f>
        <v>92</v>
      </c>
      <c r="U145" s="3">
        <f t="array" ref="U145">INDEX($AF$3:$CM$62,MATCH($S145,$AE$3:$AE$62,0),MATCH(U$1&amp;$R145,$AF$1:$CM$1&amp;$AF$2:$CM$2,0))*VLOOKUP($Q145,$C$17:$M$20,COUNTBLANK($D$15:E$15)+1,FALSE)</f>
        <v>4600</v>
      </c>
      <c r="V145" s="3">
        <f t="array" ref="V145">INDEX($AF$3:$CM$62,MATCH($S145,$AE$3:$AE$62,0),MATCH(V$1&amp;$R145,$AF$1:$CM$1&amp;$AF$2:$CM$2,0))*VLOOKUP($Q145,$C$17:$M$20,COUNTBLANK($D$15:F$15)+1,FALSE)</f>
        <v>0</v>
      </c>
      <c r="W145" s="3">
        <f t="array" ref="W145">INDEX($AF$3:$CM$62,MATCH($S145,$AE$3:$AE$62,0),MATCH(W$1&amp;$R145,$AF$1:$CM$1&amp;$AF$2:$CM$2,0))*VLOOKUP($Q145,$C$17:$M$20,COUNTBLANK($D$15:G$15)+1,FALSE)</f>
        <v>0</v>
      </c>
      <c r="X145" s="3">
        <f t="array" ref="X145">INDEX($AF$3:$CM$62,MATCH($S145,$AE$3:$AE$62,0),MATCH(X$1&amp;$R145,$AF$1:$CM$1&amp;$AF$2:$CM$2,0))*VLOOKUP($Q145,$C$17:$M$20,COUNTBLANK($D$15:H$15)+1,FALSE)</f>
        <v>0.08</v>
      </c>
      <c r="Y145" s="3">
        <f t="array" ref="Y145">INDEX($AF$3:$CM$62,MATCH($S145,$AE$3:$AE$62,0),MATCH(Y$1&amp;$R145,$AF$1:$CM$1&amp;$AF$2:$CM$2,0))*VLOOKUP($Q145,$C$17:$M$20,COUNTBLANK($D$15:I$15)+1,FALSE)</f>
        <v>0</v>
      </c>
      <c r="Z145" s="3">
        <f t="array" ref="Z145">INDEX($AF$3:$CM$62,MATCH($S145,$AE$3:$AE$62,0),MATCH(Z$1&amp;$R145,$AF$1:$CM$1&amp;$AF$2:$CM$2,0))*VLOOKUP($Q145,$C$17:$M$20,COUNTBLANK($D$15:J$15)+1,FALSE)</f>
        <v>0</v>
      </c>
      <c r="AA145" s="3">
        <f t="array" ref="AA145">INDEX($AF$3:$CM$62,MATCH($S145,$AE$3:$AE$62,0),MATCH(AA$1&amp;$R145,$AF$1:$CM$1&amp;$AF$2:$CM$2,0))*VLOOKUP($Q145,$C$17:$M$20,COUNTBLANK($D$15:K$15)+1,FALSE)</f>
        <v>0</v>
      </c>
      <c r="AB145" s="3">
        <f t="array" ref="AB145">INDEX($AF$3:$CM$62,MATCH($S145,$AE$3:$AE$62,0),MATCH(AB$1&amp;$R145,$AF$1:$CM$1&amp;$AF$2:$CM$2,0))*VLOOKUP($Q145,$C$17:$M$20,COUNTBLANK($D$15:L$15)+1,FALSE)</f>
        <v>0</v>
      </c>
      <c r="AC145" s="3">
        <f t="array" ref="AC145">INDEX($AF$3:$CM$62,MATCH($S145,$AE$3:$AE$62,0),MATCH(AC$1&amp;$R145,$AF$1:$CM$1&amp;$AF$2:$CM$2,0))*VLOOKUP($Q145,$C$17:$M$20,COUNTBLANK($D$15:M$15)+1,FALSE)</f>
        <v>0</v>
      </c>
    </row>
    <row r="146" spans="17:29" x14ac:dyDescent="0.2">
      <c r="Q146" t="str">
        <f t="shared" si="125"/>
        <v>头饰</v>
      </c>
      <c r="R146">
        <f t="shared" si="126"/>
        <v>3</v>
      </c>
      <c r="S146">
        <f t="shared" si="127"/>
        <v>24</v>
      </c>
      <c r="T146" s="3">
        <f t="array" ref="T146">INDEX($AF$3:$CM$62,MATCH($S146,$AE$3:$AE$62,0),MATCH(T$1&amp;$R146,$AF$1:$CM$1&amp;$AF$2:$CM$2,0))*VLOOKUP($Q146,$C$17:$M$20,COUNTBLANK($D$15:D$15)+1,FALSE)</f>
        <v>96</v>
      </c>
      <c r="U146" s="3">
        <f t="array" ref="U146">INDEX($AF$3:$CM$62,MATCH($S146,$AE$3:$AE$62,0),MATCH(U$1&amp;$R146,$AF$1:$CM$1&amp;$AF$2:$CM$2,0))*VLOOKUP($Q146,$C$17:$M$20,COUNTBLANK($D$15:E$15)+1,FALSE)</f>
        <v>4800</v>
      </c>
      <c r="V146" s="3">
        <f t="array" ref="V146">INDEX($AF$3:$CM$62,MATCH($S146,$AE$3:$AE$62,0),MATCH(V$1&amp;$R146,$AF$1:$CM$1&amp;$AF$2:$CM$2,0))*VLOOKUP($Q146,$C$17:$M$20,COUNTBLANK($D$15:F$15)+1,FALSE)</f>
        <v>0</v>
      </c>
      <c r="W146" s="3">
        <f t="array" ref="W146">INDEX($AF$3:$CM$62,MATCH($S146,$AE$3:$AE$62,0),MATCH(W$1&amp;$R146,$AF$1:$CM$1&amp;$AF$2:$CM$2,0))*VLOOKUP($Q146,$C$17:$M$20,COUNTBLANK($D$15:G$15)+1,FALSE)</f>
        <v>0</v>
      </c>
      <c r="X146" s="3">
        <f t="array" ref="X146">INDEX($AF$3:$CM$62,MATCH($S146,$AE$3:$AE$62,0),MATCH(X$1&amp;$R146,$AF$1:$CM$1&amp;$AF$2:$CM$2,0))*VLOOKUP($Q146,$C$17:$M$20,COUNTBLANK($D$15:H$15)+1,FALSE)</f>
        <v>0.08</v>
      </c>
      <c r="Y146" s="3">
        <f t="array" ref="Y146">INDEX($AF$3:$CM$62,MATCH($S146,$AE$3:$AE$62,0),MATCH(Y$1&amp;$R146,$AF$1:$CM$1&amp;$AF$2:$CM$2,0))*VLOOKUP($Q146,$C$17:$M$20,COUNTBLANK($D$15:I$15)+1,FALSE)</f>
        <v>0</v>
      </c>
      <c r="Z146" s="3">
        <f t="array" ref="Z146">INDEX($AF$3:$CM$62,MATCH($S146,$AE$3:$AE$62,0),MATCH(Z$1&amp;$R146,$AF$1:$CM$1&amp;$AF$2:$CM$2,0))*VLOOKUP($Q146,$C$17:$M$20,COUNTBLANK($D$15:J$15)+1,FALSE)</f>
        <v>0</v>
      </c>
      <c r="AA146" s="3">
        <f t="array" ref="AA146">INDEX($AF$3:$CM$62,MATCH($S146,$AE$3:$AE$62,0),MATCH(AA$1&amp;$R146,$AF$1:$CM$1&amp;$AF$2:$CM$2,0))*VLOOKUP($Q146,$C$17:$M$20,COUNTBLANK($D$15:K$15)+1,FALSE)</f>
        <v>0</v>
      </c>
      <c r="AB146" s="3">
        <f t="array" ref="AB146">INDEX($AF$3:$CM$62,MATCH($S146,$AE$3:$AE$62,0),MATCH(AB$1&amp;$R146,$AF$1:$CM$1&amp;$AF$2:$CM$2,0))*VLOOKUP($Q146,$C$17:$M$20,COUNTBLANK($D$15:L$15)+1,FALSE)</f>
        <v>0</v>
      </c>
      <c r="AC146" s="3">
        <f t="array" ref="AC146">INDEX($AF$3:$CM$62,MATCH($S146,$AE$3:$AE$62,0),MATCH(AC$1&amp;$R146,$AF$1:$CM$1&amp;$AF$2:$CM$2,0))*VLOOKUP($Q146,$C$17:$M$20,COUNTBLANK($D$15:M$15)+1,FALSE)</f>
        <v>0</v>
      </c>
    </row>
    <row r="147" spans="17:29" x14ac:dyDescent="0.2">
      <c r="Q147" t="str">
        <f t="shared" si="125"/>
        <v>头饰</v>
      </c>
      <c r="R147">
        <f t="shared" si="126"/>
        <v>3</v>
      </c>
      <c r="S147">
        <f t="shared" si="127"/>
        <v>25</v>
      </c>
      <c r="T147" s="3">
        <f t="array" ref="T147">INDEX($AF$3:$CM$62,MATCH($S147,$AE$3:$AE$62,0),MATCH(T$1&amp;$R147,$AF$1:$CM$1&amp;$AF$2:$CM$2,0))*VLOOKUP($Q147,$C$17:$M$20,COUNTBLANK($D$15:D$15)+1,FALSE)</f>
        <v>100</v>
      </c>
      <c r="U147" s="3">
        <f t="array" ref="U147">INDEX($AF$3:$CM$62,MATCH($S147,$AE$3:$AE$62,0),MATCH(U$1&amp;$R147,$AF$1:$CM$1&amp;$AF$2:$CM$2,0))*VLOOKUP($Q147,$C$17:$M$20,COUNTBLANK($D$15:E$15)+1,FALSE)</f>
        <v>5000</v>
      </c>
      <c r="V147" s="3">
        <f t="array" ref="V147">INDEX($AF$3:$CM$62,MATCH($S147,$AE$3:$AE$62,0),MATCH(V$1&amp;$R147,$AF$1:$CM$1&amp;$AF$2:$CM$2,0))*VLOOKUP($Q147,$C$17:$M$20,COUNTBLANK($D$15:F$15)+1,FALSE)</f>
        <v>0</v>
      </c>
      <c r="W147" s="3">
        <f t="array" ref="W147">INDEX($AF$3:$CM$62,MATCH($S147,$AE$3:$AE$62,0),MATCH(W$1&amp;$R147,$AF$1:$CM$1&amp;$AF$2:$CM$2,0))*VLOOKUP($Q147,$C$17:$M$20,COUNTBLANK($D$15:G$15)+1,FALSE)</f>
        <v>0</v>
      </c>
      <c r="X147" s="3">
        <f t="array" ref="X147">INDEX($AF$3:$CM$62,MATCH($S147,$AE$3:$AE$62,0),MATCH(X$1&amp;$R147,$AF$1:$CM$1&amp;$AF$2:$CM$2,0))*VLOOKUP($Q147,$C$17:$M$20,COUNTBLANK($D$15:H$15)+1,FALSE)</f>
        <v>0.08</v>
      </c>
      <c r="Y147" s="3">
        <f t="array" ref="Y147">INDEX($AF$3:$CM$62,MATCH($S147,$AE$3:$AE$62,0),MATCH(Y$1&amp;$R147,$AF$1:$CM$1&amp;$AF$2:$CM$2,0))*VLOOKUP($Q147,$C$17:$M$20,COUNTBLANK($D$15:I$15)+1,FALSE)</f>
        <v>0</v>
      </c>
      <c r="Z147" s="3">
        <f t="array" ref="Z147">INDEX($AF$3:$CM$62,MATCH($S147,$AE$3:$AE$62,0),MATCH(Z$1&amp;$R147,$AF$1:$CM$1&amp;$AF$2:$CM$2,0))*VLOOKUP($Q147,$C$17:$M$20,COUNTBLANK($D$15:J$15)+1,FALSE)</f>
        <v>0</v>
      </c>
      <c r="AA147" s="3">
        <f t="array" ref="AA147">INDEX($AF$3:$CM$62,MATCH($S147,$AE$3:$AE$62,0),MATCH(AA$1&amp;$R147,$AF$1:$CM$1&amp;$AF$2:$CM$2,0))*VLOOKUP($Q147,$C$17:$M$20,COUNTBLANK($D$15:K$15)+1,FALSE)</f>
        <v>0</v>
      </c>
      <c r="AB147" s="3">
        <f t="array" ref="AB147">INDEX($AF$3:$CM$62,MATCH($S147,$AE$3:$AE$62,0),MATCH(AB$1&amp;$R147,$AF$1:$CM$1&amp;$AF$2:$CM$2,0))*VLOOKUP($Q147,$C$17:$M$20,COUNTBLANK($D$15:L$15)+1,FALSE)</f>
        <v>0</v>
      </c>
      <c r="AC147" s="3">
        <f t="array" ref="AC147">INDEX($AF$3:$CM$62,MATCH($S147,$AE$3:$AE$62,0),MATCH(AC$1&amp;$R147,$AF$1:$CM$1&amp;$AF$2:$CM$2,0))*VLOOKUP($Q147,$C$17:$M$20,COUNTBLANK($D$15:M$15)+1,FALSE)</f>
        <v>0</v>
      </c>
    </row>
    <row r="148" spans="17:29" x14ac:dyDescent="0.2">
      <c r="Q148" t="str">
        <f t="shared" si="125"/>
        <v>头饰</v>
      </c>
      <c r="R148">
        <f t="shared" si="126"/>
        <v>3</v>
      </c>
      <c r="S148">
        <f t="shared" si="127"/>
        <v>26</v>
      </c>
      <c r="T148" s="3">
        <f t="array" ref="T148">INDEX($AF$3:$CM$62,MATCH($S148,$AE$3:$AE$62,0),MATCH(T$1&amp;$R148,$AF$1:$CM$1&amp;$AF$2:$CM$2,0))*VLOOKUP($Q148,$C$17:$M$20,COUNTBLANK($D$15:D$15)+1,FALSE)</f>
        <v>104</v>
      </c>
      <c r="U148" s="3">
        <f t="array" ref="U148">INDEX($AF$3:$CM$62,MATCH($S148,$AE$3:$AE$62,0),MATCH(U$1&amp;$R148,$AF$1:$CM$1&amp;$AF$2:$CM$2,0))*VLOOKUP($Q148,$C$17:$M$20,COUNTBLANK($D$15:E$15)+1,FALSE)</f>
        <v>5200</v>
      </c>
      <c r="V148" s="3">
        <f t="array" ref="V148">INDEX($AF$3:$CM$62,MATCH($S148,$AE$3:$AE$62,0),MATCH(V$1&amp;$R148,$AF$1:$CM$1&amp;$AF$2:$CM$2,0))*VLOOKUP($Q148,$C$17:$M$20,COUNTBLANK($D$15:F$15)+1,FALSE)</f>
        <v>0</v>
      </c>
      <c r="W148" s="3">
        <f t="array" ref="W148">INDEX($AF$3:$CM$62,MATCH($S148,$AE$3:$AE$62,0),MATCH(W$1&amp;$R148,$AF$1:$CM$1&amp;$AF$2:$CM$2,0))*VLOOKUP($Q148,$C$17:$M$20,COUNTBLANK($D$15:G$15)+1,FALSE)</f>
        <v>0</v>
      </c>
      <c r="X148" s="3">
        <f t="array" ref="X148">INDEX($AF$3:$CM$62,MATCH($S148,$AE$3:$AE$62,0),MATCH(X$1&amp;$R148,$AF$1:$CM$1&amp;$AF$2:$CM$2,0))*VLOOKUP($Q148,$C$17:$M$20,COUNTBLANK($D$15:H$15)+1,FALSE)</f>
        <v>0.08</v>
      </c>
      <c r="Y148" s="3">
        <f t="array" ref="Y148">INDEX($AF$3:$CM$62,MATCH($S148,$AE$3:$AE$62,0),MATCH(Y$1&amp;$R148,$AF$1:$CM$1&amp;$AF$2:$CM$2,0))*VLOOKUP($Q148,$C$17:$M$20,COUNTBLANK($D$15:I$15)+1,FALSE)</f>
        <v>0</v>
      </c>
      <c r="Z148" s="3">
        <f t="array" ref="Z148">INDEX($AF$3:$CM$62,MATCH($S148,$AE$3:$AE$62,0),MATCH(Z$1&amp;$R148,$AF$1:$CM$1&amp;$AF$2:$CM$2,0))*VLOOKUP($Q148,$C$17:$M$20,COUNTBLANK($D$15:J$15)+1,FALSE)</f>
        <v>0</v>
      </c>
      <c r="AA148" s="3">
        <f t="array" ref="AA148">INDEX($AF$3:$CM$62,MATCH($S148,$AE$3:$AE$62,0),MATCH(AA$1&amp;$R148,$AF$1:$CM$1&amp;$AF$2:$CM$2,0))*VLOOKUP($Q148,$C$17:$M$20,COUNTBLANK($D$15:K$15)+1,FALSE)</f>
        <v>0</v>
      </c>
      <c r="AB148" s="3">
        <f t="array" ref="AB148">INDEX($AF$3:$CM$62,MATCH($S148,$AE$3:$AE$62,0),MATCH(AB$1&amp;$R148,$AF$1:$CM$1&amp;$AF$2:$CM$2,0))*VLOOKUP($Q148,$C$17:$M$20,COUNTBLANK($D$15:L$15)+1,FALSE)</f>
        <v>0</v>
      </c>
      <c r="AC148" s="3">
        <f t="array" ref="AC148">INDEX($AF$3:$CM$62,MATCH($S148,$AE$3:$AE$62,0),MATCH(AC$1&amp;$R148,$AF$1:$CM$1&amp;$AF$2:$CM$2,0))*VLOOKUP($Q148,$C$17:$M$20,COUNTBLANK($D$15:M$15)+1,FALSE)</f>
        <v>0</v>
      </c>
    </row>
    <row r="149" spans="17:29" x14ac:dyDescent="0.2">
      <c r="Q149" t="str">
        <f t="shared" si="125"/>
        <v>头饰</v>
      </c>
      <c r="R149">
        <f t="shared" si="126"/>
        <v>3</v>
      </c>
      <c r="S149">
        <f t="shared" si="127"/>
        <v>27</v>
      </c>
      <c r="T149" s="3">
        <f t="array" ref="T149">INDEX($AF$3:$CM$62,MATCH($S149,$AE$3:$AE$62,0),MATCH(T$1&amp;$R149,$AF$1:$CM$1&amp;$AF$2:$CM$2,0))*VLOOKUP($Q149,$C$17:$M$20,COUNTBLANK($D$15:D$15)+1,FALSE)</f>
        <v>108</v>
      </c>
      <c r="U149" s="3">
        <f t="array" ref="U149">INDEX($AF$3:$CM$62,MATCH($S149,$AE$3:$AE$62,0),MATCH(U$1&amp;$R149,$AF$1:$CM$1&amp;$AF$2:$CM$2,0))*VLOOKUP($Q149,$C$17:$M$20,COUNTBLANK($D$15:E$15)+1,FALSE)</f>
        <v>5400</v>
      </c>
      <c r="V149" s="3">
        <f t="array" ref="V149">INDEX($AF$3:$CM$62,MATCH($S149,$AE$3:$AE$62,0),MATCH(V$1&amp;$R149,$AF$1:$CM$1&amp;$AF$2:$CM$2,0))*VLOOKUP($Q149,$C$17:$M$20,COUNTBLANK($D$15:F$15)+1,FALSE)</f>
        <v>0</v>
      </c>
      <c r="W149" s="3">
        <f t="array" ref="W149">INDEX($AF$3:$CM$62,MATCH($S149,$AE$3:$AE$62,0),MATCH(W$1&amp;$R149,$AF$1:$CM$1&amp;$AF$2:$CM$2,0))*VLOOKUP($Q149,$C$17:$M$20,COUNTBLANK($D$15:G$15)+1,FALSE)</f>
        <v>0</v>
      </c>
      <c r="X149" s="3">
        <f t="array" ref="X149">INDEX($AF$3:$CM$62,MATCH($S149,$AE$3:$AE$62,0),MATCH(X$1&amp;$R149,$AF$1:$CM$1&amp;$AF$2:$CM$2,0))*VLOOKUP($Q149,$C$17:$M$20,COUNTBLANK($D$15:H$15)+1,FALSE)</f>
        <v>0.08</v>
      </c>
      <c r="Y149" s="3">
        <f t="array" ref="Y149">INDEX($AF$3:$CM$62,MATCH($S149,$AE$3:$AE$62,0),MATCH(Y$1&amp;$R149,$AF$1:$CM$1&amp;$AF$2:$CM$2,0))*VLOOKUP($Q149,$C$17:$M$20,COUNTBLANK($D$15:I$15)+1,FALSE)</f>
        <v>0</v>
      </c>
      <c r="Z149" s="3">
        <f t="array" ref="Z149">INDEX($AF$3:$CM$62,MATCH($S149,$AE$3:$AE$62,0),MATCH(Z$1&amp;$R149,$AF$1:$CM$1&amp;$AF$2:$CM$2,0))*VLOOKUP($Q149,$C$17:$M$20,COUNTBLANK($D$15:J$15)+1,FALSE)</f>
        <v>0</v>
      </c>
      <c r="AA149" s="3">
        <f t="array" ref="AA149">INDEX($AF$3:$CM$62,MATCH($S149,$AE$3:$AE$62,0),MATCH(AA$1&amp;$R149,$AF$1:$CM$1&amp;$AF$2:$CM$2,0))*VLOOKUP($Q149,$C$17:$M$20,COUNTBLANK($D$15:K$15)+1,FALSE)</f>
        <v>0</v>
      </c>
      <c r="AB149" s="3">
        <f t="array" ref="AB149">INDEX($AF$3:$CM$62,MATCH($S149,$AE$3:$AE$62,0),MATCH(AB$1&amp;$R149,$AF$1:$CM$1&amp;$AF$2:$CM$2,0))*VLOOKUP($Q149,$C$17:$M$20,COUNTBLANK($D$15:L$15)+1,FALSE)</f>
        <v>0</v>
      </c>
      <c r="AC149" s="3">
        <f t="array" ref="AC149">INDEX($AF$3:$CM$62,MATCH($S149,$AE$3:$AE$62,0),MATCH(AC$1&amp;$R149,$AF$1:$CM$1&amp;$AF$2:$CM$2,0))*VLOOKUP($Q149,$C$17:$M$20,COUNTBLANK($D$15:M$15)+1,FALSE)</f>
        <v>0</v>
      </c>
    </row>
    <row r="150" spans="17:29" x14ac:dyDescent="0.2">
      <c r="Q150" t="str">
        <f t="shared" si="125"/>
        <v>头饰</v>
      </c>
      <c r="R150">
        <f t="shared" si="126"/>
        <v>3</v>
      </c>
      <c r="S150">
        <f t="shared" si="127"/>
        <v>28</v>
      </c>
      <c r="T150" s="3">
        <f t="array" ref="T150">INDEX($AF$3:$CM$62,MATCH($S150,$AE$3:$AE$62,0),MATCH(T$1&amp;$R150,$AF$1:$CM$1&amp;$AF$2:$CM$2,0))*VLOOKUP($Q150,$C$17:$M$20,COUNTBLANK($D$15:D$15)+1,FALSE)</f>
        <v>112</v>
      </c>
      <c r="U150" s="3">
        <f t="array" ref="U150">INDEX($AF$3:$CM$62,MATCH($S150,$AE$3:$AE$62,0),MATCH(U$1&amp;$R150,$AF$1:$CM$1&amp;$AF$2:$CM$2,0))*VLOOKUP($Q150,$C$17:$M$20,COUNTBLANK($D$15:E$15)+1,FALSE)</f>
        <v>5600</v>
      </c>
      <c r="V150" s="3">
        <f t="array" ref="V150">INDEX($AF$3:$CM$62,MATCH($S150,$AE$3:$AE$62,0),MATCH(V$1&amp;$R150,$AF$1:$CM$1&amp;$AF$2:$CM$2,0))*VLOOKUP($Q150,$C$17:$M$20,COUNTBLANK($D$15:F$15)+1,FALSE)</f>
        <v>0</v>
      </c>
      <c r="W150" s="3">
        <f t="array" ref="W150">INDEX($AF$3:$CM$62,MATCH($S150,$AE$3:$AE$62,0),MATCH(W$1&amp;$R150,$AF$1:$CM$1&amp;$AF$2:$CM$2,0))*VLOOKUP($Q150,$C$17:$M$20,COUNTBLANK($D$15:G$15)+1,FALSE)</f>
        <v>0</v>
      </c>
      <c r="X150" s="3">
        <f t="array" ref="X150">INDEX($AF$3:$CM$62,MATCH($S150,$AE$3:$AE$62,0),MATCH(X$1&amp;$R150,$AF$1:$CM$1&amp;$AF$2:$CM$2,0))*VLOOKUP($Q150,$C$17:$M$20,COUNTBLANK($D$15:H$15)+1,FALSE)</f>
        <v>0.08</v>
      </c>
      <c r="Y150" s="3">
        <f t="array" ref="Y150">INDEX($AF$3:$CM$62,MATCH($S150,$AE$3:$AE$62,0),MATCH(Y$1&amp;$R150,$AF$1:$CM$1&amp;$AF$2:$CM$2,0))*VLOOKUP($Q150,$C$17:$M$20,COUNTBLANK($D$15:I$15)+1,FALSE)</f>
        <v>0</v>
      </c>
      <c r="Z150" s="3">
        <f t="array" ref="Z150">INDEX($AF$3:$CM$62,MATCH($S150,$AE$3:$AE$62,0),MATCH(Z$1&amp;$R150,$AF$1:$CM$1&amp;$AF$2:$CM$2,0))*VLOOKUP($Q150,$C$17:$M$20,COUNTBLANK($D$15:J$15)+1,FALSE)</f>
        <v>0</v>
      </c>
      <c r="AA150" s="3">
        <f t="array" ref="AA150">INDEX($AF$3:$CM$62,MATCH($S150,$AE$3:$AE$62,0),MATCH(AA$1&amp;$R150,$AF$1:$CM$1&amp;$AF$2:$CM$2,0))*VLOOKUP($Q150,$C$17:$M$20,COUNTBLANK($D$15:K$15)+1,FALSE)</f>
        <v>0</v>
      </c>
      <c r="AB150" s="3">
        <f t="array" ref="AB150">INDEX($AF$3:$CM$62,MATCH($S150,$AE$3:$AE$62,0),MATCH(AB$1&amp;$R150,$AF$1:$CM$1&amp;$AF$2:$CM$2,0))*VLOOKUP($Q150,$C$17:$M$20,COUNTBLANK($D$15:L$15)+1,FALSE)</f>
        <v>0</v>
      </c>
      <c r="AC150" s="3">
        <f t="array" ref="AC150">INDEX($AF$3:$CM$62,MATCH($S150,$AE$3:$AE$62,0),MATCH(AC$1&amp;$R150,$AF$1:$CM$1&amp;$AF$2:$CM$2,0))*VLOOKUP($Q150,$C$17:$M$20,COUNTBLANK($D$15:M$15)+1,FALSE)</f>
        <v>0</v>
      </c>
    </row>
    <row r="151" spans="17:29" x14ac:dyDescent="0.2">
      <c r="Q151" t="str">
        <f t="shared" si="125"/>
        <v>头饰</v>
      </c>
      <c r="R151">
        <f t="shared" si="126"/>
        <v>3</v>
      </c>
      <c r="S151">
        <f t="shared" si="127"/>
        <v>29</v>
      </c>
      <c r="T151" s="3">
        <f t="array" ref="T151">INDEX($AF$3:$CM$62,MATCH($S151,$AE$3:$AE$62,0),MATCH(T$1&amp;$R151,$AF$1:$CM$1&amp;$AF$2:$CM$2,0))*VLOOKUP($Q151,$C$17:$M$20,COUNTBLANK($D$15:D$15)+1,FALSE)</f>
        <v>116</v>
      </c>
      <c r="U151" s="3">
        <f t="array" ref="U151">INDEX($AF$3:$CM$62,MATCH($S151,$AE$3:$AE$62,0),MATCH(U$1&amp;$R151,$AF$1:$CM$1&amp;$AF$2:$CM$2,0))*VLOOKUP($Q151,$C$17:$M$20,COUNTBLANK($D$15:E$15)+1,FALSE)</f>
        <v>5800</v>
      </c>
      <c r="V151" s="3">
        <f t="array" ref="V151">INDEX($AF$3:$CM$62,MATCH($S151,$AE$3:$AE$62,0),MATCH(V$1&amp;$R151,$AF$1:$CM$1&amp;$AF$2:$CM$2,0))*VLOOKUP($Q151,$C$17:$M$20,COUNTBLANK($D$15:F$15)+1,FALSE)</f>
        <v>0</v>
      </c>
      <c r="W151" s="3">
        <f t="array" ref="W151">INDEX($AF$3:$CM$62,MATCH($S151,$AE$3:$AE$62,0),MATCH(W$1&amp;$R151,$AF$1:$CM$1&amp;$AF$2:$CM$2,0))*VLOOKUP($Q151,$C$17:$M$20,COUNTBLANK($D$15:G$15)+1,FALSE)</f>
        <v>0</v>
      </c>
      <c r="X151" s="3">
        <f t="array" ref="X151">INDEX($AF$3:$CM$62,MATCH($S151,$AE$3:$AE$62,0),MATCH(X$1&amp;$R151,$AF$1:$CM$1&amp;$AF$2:$CM$2,0))*VLOOKUP($Q151,$C$17:$M$20,COUNTBLANK($D$15:H$15)+1,FALSE)</f>
        <v>0.08</v>
      </c>
      <c r="Y151" s="3">
        <f t="array" ref="Y151">INDEX($AF$3:$CM$62,MATCH($S151,$AE$3:$AE$62,0),MATCH(Y$1&amp;$R151,$AF$1:$CM$1&amp;$AF$2:$CM$2,0))*VLOOKUP($Q151,$C$17:$M$20,COUNTBLANK($D$15:I$15)+1,FALSE)</f>
        <v>0</v>
      </c>
      <c r="Z151" s="3">
        <f t="array" ref="Z151">INDEX($AF$3:$CM$62,MATCH($S151,$AE$3:$AE$62,0),MATCH(Z$1&amp;$R151,$AF$1:$CM$1&amp;$AF$2:$CM$2,0))*VLOOKUP($Q151,$C$17:$M$20,COUNTBLANK($D$15:J$15)+1,FALSE)</f>
        <v>0</v>
      </c>
      <c r="AA151" s="3">
        <f t="array" ref="AA151">INDEX($AF$3:$CM$62,MATCH($S151,$AE$3:$AE$62,0),MATCH(AA$1&amp;$R151,$AF$1:$CM$1&amp;$AF$2:$CM$2,0))*VLOOKUP($Q151,$C$17:$M$20,COUNTBLANK($D$15:K$15)+1,FALSE)</f>
        <v>0</v>
      </c>
      <c r="AB151" s="3">
        <f t="array" ref="AB151">INDEX($AF$3:$CM$62,MATCH($S151,$AE$3:$AE$62,0),MATCH(AB$1&amp;$R151,$AF$1:$CM$1&amp;$AF$2:$CM$2,0))*VLOOKUP($Q151,$C$17:$M$20,COUNTBLANK($D$15:L$15)+1,FALSE)</f>
        <v>0</v>
      </c>
      <c r="AC151" s="3">
        <f t="array" ref="AC151">INDEX($AF$3:$CM$62,MATCH($S151,$AE$3:$AE$62,0),MATCH(AC$1&amp;$R151,$AF$1:$CM$1&amp;$AF$2:$CM$2,0))*VLOOKUP($Q151,$C$17:$M$20,COUNTBLANK($D$15:M$15)+1,FALSE)</f>
        <v>0</v>
      </c>
    </row>
    <row r="152" spans="17:29" x14ac:dyDescent="0.2">
      <c r="Q152" t="str">
        <f t="shared" si="125"/>
        <v>头饰</v>
      </c>
      <c r="R152">
        <f t="shared" si="126"/>
        <v>3</v>
      </c>
      <c r="S152">
        <f t="shared" si="127"/>
        <v>30</v>
      </c>
      <c r="T152" s="3">
        <f t="array" ref="T152">INDEX($AF$3:$CM$62,MATCH($S152,$AE$3:$AE$62,0),MATCH(T$1&amp;$R152,$AF$1:$CM$1&amp;$AF$2:$CM$2,0))*VLOOKUP($Q152,$C$17:$M$20,COUNTBLANK($D$15:D$15)+1,FALSE)</f>
        <v>120</v>
      </c>
      <c r="U152" s="3">
        <f t="array" ref="U152">INDEX($AF$3:$CM$62,MATCH($S152,$AE$3:$AE$62,0),MATCH(U$1&amp;$R152,$AF$1:$CM$1&amp;$AF$2:$CM$2,0))*VLOOKUP($Q152,$C$17:$M$20,COUNTBLANK($D$15:E$15)+1,FALSE)</f>
        <v>6000</v>
      </c>
      <c r="V152" s="3">
        <f t="array" ref="V152">INDEX($AF$3:$CM$62,MATCH($S152,$AE$3:$AE$62,0),MATCH(V$1&amp;$R152,$AF$1:$CM$1&amp;$AF$2:$CM$2,0))*VLOOKUP($Q152,$C$17:$M$20,COUNTBLANK($D$15:F$15)+1,FALSE)</f>
        <v>0</v>
      </c>
      <c r="W152" s="3">
        <f t="array" ref="W152">INDEX($AF$3:$CM$62,MATCH($S152,$AE$3:$AE$62,0),MATCH(W$1&amp;$R152,$AF$1:$CM$1&amp;$AF$2:$CM$2,0))*VLOOKUP($Q152,$C$17:$M$20,COUNTBLANK($D$15:G$15)+1,FALSE)</f>
        <v>0</v>
      </c>
      <c r="X152" s="3">
        <f t="array" ref="X152">INDEX($AF$3:$CM$62,MATCH($S152,$AE$3:$AE$62,0),MATCH(X$1&amp;$R152,$AF$1:$CM$1&amp;$AF$2:$CM$2,0))*VLOOKUP($Q152,$C$17:$M$20,COUNTBLANK($D$15:H$15)+1,FALSE)</f>
        <v>0.12</v>
      </c>
      <c r="Y152" s="3">
        <f t="array" ref="Y152">INDEX($AF$3:$CM$62,MATCH($S152,$AE$3:$AE$62,0),MATCH(Y$1&amp;$R152,$AF$1:$CM$1&amp;$AF$2:$CM$2,0))*VLOOKUP($Q152,$C$17:$M$20,COUNTBLANK($D$15:I$15)+1,FALSE)</f>
        <v>0</v>
      </c>
      <c r="Z152" s="3">
        <f t="array" ref="Z152">INDEX($AF$3:$CM$62,MATCH($S152,$AE$3:$AE$62,0),MATCH(Z$1&amp;$R152,$AF$1:$CM$1&amp;$AF$2:$CM$2,0))*VLOOKUP($Q152,$C$17:$M$20,COUNTBLANK($D$15:J$15)+1,FALSE)</f>
        <v>0</v>
      </c>
      <c r="AA152" s="3">
        <f t="array" ref="AA152">INDEX($AF$3:$CM$62,MATCH($S152,$AE$3:$AE$62,0),MATCH(AA$1&amp;$R152,$AF$1:$CM$1&amp;$AF$2:$CM$2,0))*VLOOKUP($Q152,$C$17:$M$20,COUNTBLANK($D$15:K$15)+1,FALSE)</f>
        <v>0</v>
      </c>
      <c r="AB152" s="3">
        <f t="array" ref="AB152">INDEX($AF$3:$CM$62,MATCH($S152,$AE$3:$AE$62,0),MATCH(AB$1&amp;$R152,$AF$1:$CM$1&amp;$AF$2:$CM$2,0))*VLOOKUP($Q152,$C$17:$M$20,COUNTBLANK($D$15:L$15)+1,FALSE)</f>
        <v>0</v>
      </c>
      <c r="AC152" s="3">
        <f t="array" ref="AC152">INDEX($AF$3:$CM$62,MATCH($S152,$AE$3:$AE$62,0),MATCH(AC$1&amp;$R152,$AF$1:$CM$1&amp;$AF$2:$CM$2,0))*VLOOKUP($Q152,$C$17:$M$20,COUNTBLANK($D$15:M$15)+1,FALSE)</f>
        <v>0</v>
      </c>
    </row>
    <row r="153" spans="17:29" x14ac:dyDescent="0.2">
      <c r="Q153" t="str">
        <f t="shared" si="125"/>
        <v>头饰</v>
      </c>
      <c r="R153">
        <f t="shared" si="126"/>
        <v>3</v>
      </c>
      <c r="S153">
        <f t="shared" si="127"/>
        <v>31</v>
      </c>
      <c r="T153" s="3">
        <f t="array" ref="T153">INDEX($AF$3:$CM$62,MATCH($S153,$AE$3:$AE$62,0),MATCH(T$1&amp;$R153,$AF$1:$CM$1&amp;$AF$2:$CM$2,0))*VLOOKUP($Q153,$C$17:$M$20,COUNTBLANK($D$15:D$15)+1,FALSE)</f>
        <v>124</v>
      </c>
      <c r="U153" s="3">
        <f t="array" ref="U153">INDEX($AF$3:$CM$62,MATCH($S153,$AE$3:$AE$62,0),MATCH(U$1&amp;$R153,$AF$1:$CM$1&amp;$AF$2:$CM$2,0))*VLOOKUP($Q153,$C$17:$M$20,COUNTBLANK($D$15:E$15)+1,FALSE)</f>
        <v>6200</v>
      </c>
      <c r="V153" s="3">
        <f t="array" ref="V153">INDEX($AF$3:$CM$62,MATCH($S153,$AE$3:$AE$62,0),MATCH(V$1&amp;$R153,$AF$1:$CM$1&amp;$AF$2:$CM$2,0))*VLOOKUP($Q153,$C$17:$M$20,COUNTBLANK($D$15:F$15)+1,FALSE)</f>
        <v>0</v>
      </c>
      <c r="W153" s="3">
        <f t="array" ref="W153">INDEX($AF$3:$CM$62,MATCH($S153,$AE$3:$AE$62,0),MATCH(W$1&amp;$R153,$AF$1:$CM$1&amp;$AF$2:$CM$2,0))*VLOOKUP($Q153,$C$17:$M$20,COUNTBLANK($D$15:G$15)+1,FALSE)</f>
        <v>0</v>
      </c>
      <c r="X153" s="3">
        <f t="array" ref="X153">INDEX($AF$3:$CM$62,MATCH($S153,$AE$3:$AE$62,0),MATCH(X$1&amp;$R153,$AF$1:$CM$1&amp;$AF$2:$CM$2,0))*VLOOKUP($Q153,$C$17:$M$20,COUNTBLANK($D$15:H$15)+1,FALSE)</f>
        <v>0.12</v>
      </c>
      <c r="Y153" s="3">
        <f t="array" ref="Y153">INDEX($AF$3:$CM$62,MATCH($S153,$AE$3:$AE$62,0),MATCH(Y$1&amp;$R153,$AF$1:$CM$1&amp;$AF$2:$CM$2,0))*VLOOKUP($Q153,$C$17:$M$20,COUNTBLANK($D$15:I$15)+1,FALSE)</f>
        <v>0</v>
      </c>
      <c r="Z153" s="3">
        <f t="array" ref="Z153">INDEX($AF$3:$CM$62,MATCH($S153,$AE$3:$AE$62,0),MATCH(Z$1&amp;$R153,$AF$1:$CM$1&amp;$AF$2:$CM$2,0))*VLOOKUP($Q153,$C$17:$M$20,COUNTBLANK($D$15:J$15)+1,FALSE)</f>
        <v>0</v>
      </c>
      <c r="AA153" s="3">
        <f t="array" ref="AA153">INDEX($AF$3:$CM$62,MATCH($S153,$AE$3:$AE$62,0),MATCH(AA$1&amp;$R153,$AF$1:$CM$1&amp;$AF$2:$CM$2,0))*VLOOKUP($Q153,$C$17:$M$20,COUNTBLANK($D$15:K$15)+1,FALSE)</f>
        <v>0</v>
      </c>
      <c r="AB153" s="3">
        <f t="array" ref="AB153">INDEX($AF$3:$CM$62,MATCH($S153,$AE$3:$AE$62,0),MATCH(AB$1&amp;$R153,$AF$1:$CM$1&amp;$AF$2:$CM$2,0))*VLOOKUP($Q153,$C$17:$M$20,COUNTBLANK($D$15:L$15)+1,FALSE)</f>
        <v>0</v>
      </c>
      <c r="AC153" s="3">
        <f t="array" ref="AC153">INDEX($AF$3:$CM$62,MATCH($S153,$AE$3:$AE$62,0),MATCH(AC$1&amp;$R153,$AF$1:$CM$1&amp;$AF$2:$CM$2,0))*VLOOKUP($Q153,$C$17:$M$20,COUNTBLANK($D$15:M$15)+1,FALSE)</f>
        <v>0</v>
      </c>
    </row>
    <row r="154" spans="17:29" x14ac:dyDescent="0.2">
      <c r="Q154" t="str">
        <f t="shared" si="125"/>
        <v>头饰</v>
      </c>
      <c r="R154">
        <f t="shared" si="126"/>
        <v>3</v>
      </c>
      <c r="S154">
        <f t="shared" si="127"/>
        <v>32</v>
      </c>
      <c r="T154" s="3">
        <f t="array" ref="T154">INDEX($AF$3:$CM$62,MATCH($S154,$AE$3:$AE$62,0),MATCH(T$1&amp;$R154,$AF$1:$CM$1&amp;$AF$2:$CM$2,0))*VLOOKUP($Q154,$C$17:$M$20,COUNTBLANK($D$15:D$15)+1,FALSE)</f>
        <v>128</v>
      </c>
      <c r="U154" s="3">
        <f t="array" ref="U154">INDEX($AF$3:$CM$62,MATCH($S154,$AE$3:$AE$62,0),MATCH(U$1&amp;$R154,$AF$1:$CM$1&amp;$AF$2:$CM$2,0))*VLOOKUP($Q154,$C$17:$M$20,COUNTBLANK($D$15:E$15)+1,FALSE)</f>
        <v>6400</v>
      </c>
      <c r="V154" s="3">
        <f t="array" ref="V154">INDEX($AF$3:$CM$62,MATCH($S154,$AE$3:$AE$62,0),MATCH(V$1&amp;$R154,$AF$1:$CM$1&amp;$AF$2:$CM$2,0))*VLOOKUP($Q154,$C$17:$M$20,COUNTBLANK($D$15:F$15)+1,FALSE)</f>
        <v>0</v>
      </c>
      <c r="W154" s="3">
        <f t="array" ref="W154">INDEX($AF$3:$CM$62,MATCH($S154,$AE$3:$AE$62,0),MATCH(W$1&amp;$R154,$AF$1:$CM$1&amp;$AF$2:$CM$2,0))*VLOOKUP($Q154,$C$17:$M$20,COUNTBLANK($D$15:G$15)+1,FALSE)</f>
        <v>0</v>
      </c>
      <c r="X154" s="3">
        <f t="array" ref="X154">INDEX($AF$3:$CM$62,MATCH($S154,$AE$3:$AE$62,0),MATCH(X$1&amp;$R154,$AF$1:$CM$1&amp;$AF$2:$CM$2,0))*VLOOKUP($Q154,$C$17:$M$20,COUNTBLANK($D$15:H$15)+1,FALSE)</f>
        <v>0.12</v>
      </c>
      <c r="Y154" s="3">
        <f t="array" ref="Y154">INDEX($AF$3:$CM$62,MATCH($S154,$AE$3:$AE$62,0),MATCH(Y$1&amp;$R154,$AF$1:$CM$1&amp;$AF$2:$CM$2,0))*VLOOKUP($Q154,$C$17:$M$20,COUNTBLANK($D$15:I$15)+1,FALSE)</f>
        <v>0</v>
      </c>
      <c r="Z154" s="3">
        <f t="array" ref="Z154">INDEX($AF$3:$CM$62,MATCH($S154,$AE$3:$AE$62,0),MATCH(Z$1&amp;$R154,$AF$1:$CM$1&amp;$AF$2:$CM$2,0))*VLOOKUP($Q154,$C$17:$M$20,COUNTBLANK($D$15:J$15)+1,FALSE)</f>
        <v>0</v>
      </c>
      <c r="AA154" s="3">
        <f t="array" ref="AA154">INDEX($AF$3:$CM$62,MATCH($S154,$AE$3:$AE$62,0),MATCH(AA$1&amp;$R154,$AF$1:$CM$1&amp;$AF$2:$CM$2,0))*VLOOKUP($Q154,$C$17:$M$20,COUNTBLANK($D$15:K$15)+1,FALSE)</f>
        <v>0</v>
      </c>
      <c r="AB154" s="3">
        <f t="array" ref="AB154">INDEX($AF$3:$CM$62,MATCH($S154,$AE$3:$AE$62,0),MATCH(AB$1&amp;$R154,$AF$1:$CM$1&amp;$AF$2:$CM$2,0))*VLOOKUP($Q154,$C$17:$M$20,COUNTBLANK($D$15:L$15)+1,FALSE)</f>
        <v>0</v>
      </c>
      <c r="AC154" s="3">
        <f t="array" ref="AC154">INDEX($AF$3:$CM$62,MATCH($S154,$AE$3:$AE$62,0),MATCH(AC$1&amp;$R154,$AF$1:$CM$1&amp;$AF$2:$CM$2,0))*VLOOKUP($Q154,$C$17:$M$20,COUNTBLANK($D$15:M$15)+1,FALSE)</f>
        <v>0</v>
      </c>
    </row>
    <row r="155" spans="17:29" x14ac:dyDescent="0.2">
      <c r="Q155" t="str">
        <f t="shared" si="125"/>
        <v>头饰</v>
      </c>
      <c r="R155">
        <f t="shared" si="126"/>
        <v>3</v>
      </c>
      <c r="S155">
        <f t="shared" si="127"/>
        <v>33</v>
      </c>
      <c r="T155" s="3">
        <f t="array" ref="T155">INDEX($AF$3:$CM$62,MATCH($S155,$AE$3:$AE$62,0),MATCH(T$1&amp;$R155,$AF$1:$CM$1&amp;$AF$2:$CM$2,0))*VLOOKUP($Q155,$C$17:$M$20,COUNTBLANK($D$15:D$15)+1,FALSE)</f>
        <v>132</v>
      </c>
      <c r="U155" s="3">
        <f t="array" ref="U155">INDEX($AF$3:$CM$62,MATCH($S155,$AE$3:$AE$62,0),MATCH(U$1&amp;$R155,$AF$1:$CM$1&amp;$AF$2:$CM$2,0))*VLOOKUP($Q155,$C$17:$M$20,COUNTBLANK($D$15:E$15)+1,FALSE)</f>
        <v>6600</v>
      </c>
      <c r="V155" s="3">
        <f t="array" ref="V155">INDEX($AF$3:$CM$62,MATCH($S155,$AE$3:$AE$62,0),MATCH(V$1&amp;$R155,$AF$1:$CM$1&amp;$AF$2:$CM$2,0))*VLOOKUP($Q155,$C$17:$M$20,COUNTBLANK($D$15:F$15)+1,FALSE)</f>
        <v>0</v>
      </c>
      <c r="W155" s="3">
        <f t="array" ref="W155">INDEX($AF$3:$CM$62,MATCH($S155,$AE$3:$AE$62,0),MATCH(W$1&amp;$R155,$AF$1:$CM$1&amp;$AF$2:$CM$2,0))*VLOOKUP($Q155,$C$17:$M$20,COUNTBLANK($D$15:G$15)+1,FALSE)</f>
        <v>0</v>
      </c>
      <c r="X155" s="3">
        <f t="array" ref="X155">INDEX($AF$3:$CM$62,MATCH($S155,$AE$3:$AE$62,0),MATCH(X$1&amp;$R155,$AF$1:$CM$1&amp;$AF$2:$CM$2,0))*VLOOKUP($Q155,$C$17:$M$20,COUNTBLANK($D$15:H$15)+1,FALSE)</f>
        <v>0.12</v>
      </c>
      <c r="Y155" s="3">
        <f t="array" ref="Y155">INDEX($AF$3:$CM$62,MATCH($S155,$AE$3:$AE$62,0),MATCH(Y$1&amp;$R155,$AF$1:$CM$1&amp;$AF$2:$CM$2,0))*VLOOKUP($Q155,$C$17:$M$20,COUNTBLANK($D$15:I$15)+1,FALSE)</f>
        <v>0</v>
      </c>
      <c r="Z155" s="3">
        <f t="array" ref="Z155">INDEX($AF$3:$CM$62,MATCH($S155,$AE$3:$AE$62,0),MATCH(Z$1&amp;$R155,$AF$1:$CM$1&amp;$AF$2:$CM$2,0))*VLOOKUP($Q155,$C$17:$M$20,COUNTBLANK($D$15:J$15)+1,FALSE)</f>
        <v>0</v>
      </c>
      <c r="AA155" s="3">
        <f t="array" ref="AA155">INDEX($AF$3:$CM$62,MATCH($S155,$AE$3:$AE$62,0),MATCH(AA$1&amp;$R155,$AF$1:$CM$1&amp;$AF$2:$CM$2,0))*VLOOKUP($Q155,$C$17:$M$20,COUNTBLANK($D$15:K$15)+1,FALSE)</f>
        <v>0</v>
      </c>
      <c r="AB155" s="3">
        <f t="array" ref="AB155">INDEX($AF$3:$CM$62,MATCH($S155,$AE$3:$AE$62,0),MATCH(AB$1&amp;$R155,$AF$1:$CM$1&amp;$AF$2:$CM$2,0))*VLOOKUP($Q155,$C$17:$M$20,COUNTBLANK($D$15:L$15)+1,FALSE)</f>
        <v>0</v>
      </c>
      <c r="AC155" s="3">
        <f t="array" ref="AC155">INDEX($AF$3:$CM$62,MATCH($S155,$AE$3:$AE$62,0),MATCH(AC$1&amp;$R155,$AF$1:$CM$1&amp;$AF$2:$CM$2,0))*VLOOKUP($Q155,$C$17:$M$20,COUNTBLANK($D$15:M$15)+1,FALSE)</f>
        <v>0</v>
      </c>
    </row>
    <row r="156" spans="17:29" x14ac:dyDescent="0.2">
      <c r="Q156" t="str">
        <f t="shared" si="125"/>
        <v>头饰</v>
      </c>
      <c r="R156">
        <f t="shared" si="126"/>
        <v>3</v>
      </c>
      <c r="S156">
        <f t="shared" si="127"/>
        <v>34</v>
      </c>
      <c r="T156" s="3">
        <f t="array" ref="T156">INDEX($AF$3:$CM$62,MATCH($S156,$AE$3:$AE$62,0),MATCH(T$1&amp;$R156,$AF$1:$CM$1&amp;$AF$2:$CM$2,0))*VLOOKUP($Q156,$C$17:$M$20,COUNTBLANK($D$15:D$15)+1,FALSE)</f>
        <v>136</v>
      </c>
      <c r="U156" s="3">
        <f t="array" ref="U156">INDEX($AF$3:$CM$62,MATCH($S156,$AE$3:$AE$62,0),MATCH(U$1&amp;$R156,$AF$1:$CM$1&amp;$AF$2:$CM$2,0))*VLOOKUP($Q156,$C$17:$M$20,COUNTBLANK($D$15:E$15)+1,FALSE)</f>
        <v>6800</v>
      </c>
      <c r="V156" s="3">
        <f t="array" ref="V156">INDEX($AF$3:$CM$62,MATCH($S156,$AE$3:$AE$62,0),MATCH(V$1&amp;$R156,$AF$1:$CM$1&amp;$AF$2:$CM$2,0))*VLOOKUP($Q156,$C$17:$M$20,COUNTBLANK($D$15:F$15)+1,FALSE)</f>
        <v>0</v>
      </c>
      <c r="W156" s="3">
        <f t="array" ref="W156">INDEX($AF$3:$CM$62,MATCH($S156,$AE$3:$AE$62,0),MATCH(W$1&amp;$R156,$AF$1:$CM$1&amp;$AF$2:$CM$2,0))*VLOOKUP($Q156,$C$17:$M$20,COUNTBLANK($D$15:G$15)+1,FALSE)</f>
        <v>0</v>
      </c>
      <c r="X156" s="3">
        <f t="array" ref="X156">INDEX($AF$3:$CM$62,MATCH($S156,$AE$3:$AE$62,0),MATCH(X$1&amp;$R156,$AF$1:$CM$1&amp;$AF$2:$CM$2,0))*VLOOKUP($Q156,$C$17:$M$20,COUNTBLANK($D$15:H$15)+1,FALSE)</f>
        <v>0.12</v>
      </c>
      <c r="Y156" s="3">
        <f t="array" ref="Y156">INDEX($AF$3:$CM$62,MATCH($S156,$AE$3:$AE$62,0),MATCH(Y$1&amp;$R156,$AF$1:$CM$1&amp;$AF$2:$CM$2,0))*VLOOKUP($Q156,$C$17:$M$20,COUNTBLANK($D$15:I$15)+1,FALSE)</f>
        <v>0</v>
      </c>
      <c r="Z156" s="3">
        <f t="array" ref="Z156">INDEX($AF$3:$CM$62,MATCH($S156,$AE$3:$AE$62,0),MATCH(Z$1&amp;$R156,$AF$1:$CM$1&amp;$AF$2:$CM$2,0))*VLOOKUP($Q156,$C$17:$M$20,COUNTBLANK($D$15:J$15)+1,FALSE)</f>
        <v>0</v>
      </c>
      <c r="AA156" s="3">
        <f t="array" ref="AA156">INDEX($AF$3:$CM$62,MATCH($S156,$AE$3:$AE$62,0),MATCH(AA$1&amp;$R156,$AF$1:$CM$1&amp;$AF$2:$CM$2,0))*VLOOKUP($Q156,$C$17:$M$20,COUNTBLANK($D$15:K$15)+1,FALSE)</f>
        <v>0</v>
      </c>
      <c r="AB156" s="3">
        <f t="array" ref="AB156">INDEX($AF$3:$CM$62,MATCH($S156,$AE$3:$AE$62,0),MATCH(AB$1&amp;$R156,$AF$1:$CM$1&amp;$AF$2:$CM$2,0))*VLOOKUP($Q156,$C$17:$M$20,COUNTBLANK($D$15:L$15)+1,FALSE)</f>
        <v>0</v>
      </c>
      <c r="AC156" s="3">
        <f t="array" ref="AC156">INDEX($AF$3:$CM$62,MATCH($S156,$AE$3:$AE$62,0),MATCH(AC$1&amp;$R156,$AF$1:$CM$1&amp;$AF$2:$CM$2,0))*VLOOKUP($Q156,$C$17:$M$20,COUNTBLANK($D$15:M$15)+1,FALSE)</f>
        <v>0</v>
      </c>
    </row>
    <row r="157" spans="17:29" x14ac:dyDescent="0.2">
      <c r="Q157" t="str">
        <f t="shared" si="125"/>
        <v>头饰</v>
      </c>
      <c r="R157">
        <f t="shared" si="126"/>
        <v>3</v>
      </c>
      <c r="S157">
        <f t="shared" si="127"/>
        <v>35</v>
      </c>
      <c r="T157" s="3">
        <f t="array" ref="T157">INDEX($AF$3:$CM$62,MATCH($S157,$AE$3:$AE$62,0),MATCH(T$1&amp;$R157,$AF$1:$CM$1&amp;$AF$2:$CM$2,0))*VLOOKUP($Q157,$C$17:$M$20,COUNTBLANK($D$15:D$15)+1,FALSE)</f>
        <v>140</v>
      </c>
      <c r="U157" s="3">
        <f t="array" ref="U157">INDEX($AF$3:$CM$62,MATCH($S157,$AE$3:$AE$62,0),MATCH(U$1&amp;$R157,$AF$1:$CM$1&amp;$AF$2:$CM$2,0))*VLOOKUP($Q157,$C$17:$M$20,COUNTBLANK($D$15:E$15)+1,FALSE)</f>
        <v>7000</v>
      </c>
      <c r="V157" s="3">
        <f t="array" ref="V157">INDEX($AF$3:$CM$62,MATCH($S157,$AE$3:$AE$62,0),MATCH(V$1&amp;$R157,$AF$1:$CM$1&amp;$AF$2:$CM$2,0))*VLOOKUP($Q157,$C$17:$M$20,COUNTBLANK($D$15:F$15)+1,FALSE)</f>
        <v>0</v>
      </c>
      <c r="W157" s="3">
        <f t="array" ref="W157">INDEX($AF$3:$CM$62,MATCH($S157,$AE$3:$AE$62,0),MATCH(W$1&amp;$R157,$AF$1:$CM$1&amp;$AF$2:$CM$2,0))*VLOOKUP($Q157,$C$17:$M$20,COUNTBLANK($D$15:G$15)+1,FALSE)</f>
        <v>0</v>
      </c>
      <c r="X157" s="3">
        <f t="array" ref="X157">INDEX($AF$3:$CM$62,MATCH($S157,$AE$3:$AE$62,0),MATCH(X$1&amp;$R157,$AF$1:$CM$1&amp;$AF$2:$CM$2,0))*VLOOKUP($Q157,$C$17:$M$20,COUNTBLANK($D$15:H$15)+1,FALSE)</f>
        <v>0.12</v>
      </c>
      <c r="Y157" s="3">
        <f t="array" ref="Y157">INDEX($AF$3:$CM$62,MATCH($S157,$AE$3:$AE$62,0),MATCH(Y$1&amp;$R157,$AF$1:$CM$1&amp;$AF$2:$CM$2,0))*VLOOKUP($Q157,$C$17:$M$20,COUNTBLANK($D$15:I$15)+1,FALSE)</f>
        <v>0</v>
      </c>
      <c r="Z157" s="3">
        <f t="array" ref="Z157">INDEX($AF$3:$CM$62,MATCH($S157,$AE$3:$AE$62,0),MATCH(Z$1&amp;$R157,$AF$1:$CM$1&amp;$AF$2:$CM$2,0))*VLOOKUP($Q157,$C$17:$M$20,COUNTBLANK($D$15:J$15)+1,FALSE)</f>
        <v>0</v>
      </c>
      <c r="AA157" s="3">
        <f t="array" ref="AA157">INDEX($AF$3:$CM$62,MATCH($S157,$AE$3:$AE$62,0),MATCH(AA$1&amp;$R157,$AF$1:$CM$1&amp;$AF$2:$CM$2,0))*VLOOKUP($Q157,$C$17:$M$20,COUNTBLANK($D$15:K$15)+1,FALSE)</f>
        <v>0</v>
      </c>
      <c r="AB157" s="3">
        <f t="array" ref="AB157">INDEX($AF$3:$CM$62,MATCH($S157,$AE$3:$AE$62,0),MATCH(AB$1&amp;$R157,$AF$1:$CM$1&amp;$AF$2:$CM$2,0))*VLOOKUP($Q157,$C$17:$M$20,COUNTBLANK($D$15:L$15)+1,FALSE)</f>
        <v>0</v>
      </c>
      <c r="AC157" s="3">
        <f t="array" ref="AC157">INDEX($AF$3:$CM$62,MATCH($S157,$AE$3:$AE$62,0),MATCH(AC$1&amp;$R157,$AF$1:$CM$1&amp;$AF$2:$CM$2,0))*VLOOKUP($Q157,$C$17:$M$20,COUNTBLANK($D$15:M$15)+1,FALSE)</f>
        <v>0</v>
      </c>
    </row>
    <row r="158" spans="17:29" x14ac:dyDescent="0.2">
      <c r="Q158" t="str">
        <f t="shared" si="125"/>
        <v>头饰</v>
      </c>
      <c r="R158">
        <f t="shared" si="126"/>
        <v>3</v>
      </c>
      <c r="S158">
        <f t="shared" si="127"/>
        <v>36</v>
      </c>
      <c r="T158" s="3">
        <f t="array" ref="T158">INDEX($AF$3:$CM$62,MATCH($S158,$AE$3:$AE$62,0),MATCH(T$1&amp;$R158,$AF$1:$CM$1&amp;$AF$2:$CM$2,0))*VLOOKUP($Q158,$C$17:$M$20,COUNTBLANK($D$15:D$15)+1,FALSE)</f>
        <v>144</v>
      </c>
      <c r="U158" s="3">
        <f t="array" ref="U158">INDEX($AF$3:$CM$62,MATCH($S158,$AE$3:$AE$62,0),MATCH(U$1&amp;$R158,$AF$1:$CM$1&amp;$AF$2:$CM$2,0))*VLOOKUP($Q158,$C$17:$M$20,COUNTBLANK($D$15:E$15)+1,FALSE)</f>
        <v>7200</v>
      </c>
      <c r="V158" s="3">
        <f t="array" ref="V158">INDEX($AF$3:$CM$62,MATCH($S158,$AE$3:$AE$62,0),MATCH(V$1&amp;$R158,$AF$1:$CM$1&amp;$AF$2:$CM$2,0))*VLOOKUP($Q158,$C$17:$M$20,COUNTBLANK($D$15:F$15)+1,FALSE)</f>
        <v>0</v>
      </c>
      <c r="W158" s="3">
        <f t="array" ref="W158">INDEX($AF$3:$CM$62,MATCH($S158,$AE$3:$AE$62,0),MATCH(W$1&amp;$R158,$AF$1:$CM$1&amp;$AF$2:$CM$2,0))*VLOOKUP($Q158,$C$17:$M$20,COUNTBLANK($D$15:G$15)+1,FALSE)</f>
        <v>0</v>
      </c>
      <c r="X158" s="3">
        <f t="array" ref="X158">INDEX($AF$3:$CM$62,MATCH($S158,$AE$3:$AE$62,0),MATCH(X$1&amp;$R158,$AF$1:$CM$1&amp;$AF$2:$CM$2,0))*VLOOKUP($Q158,$C$17:$M$20,COUNTBLANK($D$15:H$15)+1,FALSE)</f>
        <v>0.12</v>
      </c>
      <c r="Y158" s="3">
        <f t="array" ref="Y158">INDEX($AF$3:$CM$62,MATCH($S158,$AE$3:$AE$62,0),MATCH(Y$1&amp;$R158,$AF$1:$CM$1&amp;$AF$2:$CM$2,0))*VLOOKUP($Q158,$C$17:$M$20,COUNTBLANK($D$15:I$15)+1,FALSE)</f>
        <v>0</v>
      </c>
      <c r="Z158" s="3">
        <f t="array" ref="Z158">INDEX($AF$3:$CM$62,MATCH($S158,$AE$3:$AE$62,0),MATCH(Z$1&amp;$R158,$AF$1:$CM$1&amp;$AF$2:$CM$2,0))*VLOOKUP($Q158,$C$17:$M$20,COUNTBLANK($D$15:J$15)+1,FALSE)</f>
        <v>0</v>
      </c>
      <c r="AA158" s="3">
        <f t="array" ref="AA158">INDEX($AF$3:$CM$62,MATCH($S158,$AE$3:$AE$62,0),MATCH(AA$1&amp;$R158,$AF$1:$CM$1&amp;$AF$2:$CM$2,0))*VLOOKUP($Q158,$C$17:$M$20,COUNTBLANK($D$15:K$15)+1,FALSE)</f>
        <v>0</v>
      </c>
      <c r="AB158" s="3">
        <f t="array" ref="AB158">INDEX($AF$3:$CM$62,MATCH($S158,$AE$3:$AE$62,0),MATCH(AB$1&amp;$R158,$AF$1:$CM$1&amp;$AF$2:$CM$2,0))*VLOOKUP($Q158,$C$17:$M$20,COUNTBLANK($D$15:L$15)+1,FALSE)</f>
        <v>0</v>
      </c>
      <c r="AC158" s="3">
        <f t="array" ref="AC158">INDEX($AF$3:$CM$62,MATCH($S158,$AE$3:$AE$62,0),MATCH(AC$1&amp;$R158,$AF$1:$CM$1&amp;$AF$2:$CM$2,0))*VLOOKUP($Q158,$C$17:$M$20,COUNTBLANK($D$15:M$15)+1,FALSE)</f>
        <v>0</v>
      </c>
    </row>
    <row r="159" spans="17:29" x14ac:dyDescent="0.2">
      <c r="Q159" t="str">
        <f t="shared" si="125"/>
        <v>头饰</v>
      </c>
      <c r="R159">
        <f t="shared" si="126"/>
        <v>3</v>
      </c>
      <c r="S159">
        <f t="shared" si="127"/>
        <v>37</v>
      </c>
      <c r="T159" s="3">
        <f t="array" ref="T159">INDEX($AF$3:$CM$62,MATCH($S159,$AE$3:$AE$62,0),MATCH(T$1&amp;$R159,$AF$1:$CM$1&amp;$AF$2:$CM$2,0))*VLOOKUP($Q159,$C$17:$M$20,COUNTBLANK($D$15:D$15)+1,FALSE)</f>
        <v>148</v>
      </c>
      <c r="U159" s="3">
        <f t="array" ref="U159">INDEX($AF$3:$CM$62,MATCH($S159,$AE$3:$AE$62,0),MATCH(U$1&amp;$R159,$AF$1:$CM$1&amp;$AF$2:$CM$2,0))*VLOOKUP($Q159,$C$17:$M$20,COUNTBLANK($D$15:E$15)+1,FALSE)</f>
        <v>7400</v>
      </c>
      <c r="V159" s="3">
        <f t="array" ref="V159">INDEX($AF$3:$CM$62,MATCH($S159,$AE$3:$AE$62,0),MATCH(V$1&amp;$R159,$AF$1:$CM$1&amp;$AF$2:$CM$2,0))*VLOOKUP($Q159,$C$17:$M$20,COUNTBLANK($D$15:F$15)+1,FALSE)</f>
        <v>0</v>
      </c>
      <c r="W159" s="3">
        <f t="array" ref="W159">INDEX($AF$3:$CM$62,MATCH($S159,$AE$3:$AE$62,0),MATCH(W$1&amp;$R159,$AF$1:$CM$1&amp;$AF$2:$CM$2,0))*VLOOKUP($Q159,$C$17:$M$20,COUNTBLANK($D$15:G$15)+1,FALSE)</f>
        <v>0</v>
      </c>
      <c r="X159" s="3">
        <f t="array" ref="X159">INDEX($AF$3:$CM$62,MATCH($S159,$AE$3:$AE$62,0),MATCH(X$1&amp;$R159,$AF$1:$CM$1&amp;$AF$2:$CM$2,0))*VLOOKUP($Q159,$C$17:$M$20,COUNTBLANK($D$15:H$15)+1,FALSE)</f>
        <v>0.12</v>
      </c>
      <c r="Y159" s="3">
        <f t="array" ref="Y159">INDEX($AF$3:$CM$62,MATCH($S159,$AE$3:$AE$62,0),MATCH(Y$1&amp;$R159,$AF$1:$CM$1&amp;$AF$2:$CM$2,0))*VLOOKUP($Q159,$C$17:$M$20,COUNTBLANK($D$15:I$15)+1,FALSE)</f>
        <v>0</v>
      </c>
      <c r="Z159" s="3">
        <f t="array" ref="Z159">INDEX($AF$3:$CM$62,MATCH($S159,$AE$3:$AE$62,0),MATCH(Z$1&amp;$R159,$AF$1:$CM$1&amp;$AF$2:$CM$2,0))*VLOOKUP($Q159,$C$17:$M$20,COUNTBLANK($D$15:J$15)+1,FALSE)</f>
        <v>0</v>
      </c>
      <c r="AA159" s="3">
        <f t="array" ref="AA159">INDEX($AF$3:$CM$62,MATCH($S159,$AE$3:$AE$62,0),MATCH(AA$1&amp;$R159,$AF$1:$CM$1&amp;$AF$2:$CM$2,0))*VLOOKUP($Q159,$C$17:$M$20,COUNTBLANK($D$15:K$15)+1,FALSE)</f>
        <v>0</v>
      </c>
      <c r="AB159" s="3">
        <f t="array" ref="AB159">INDEX($AF$3:$CM$62,MATCH($S159,$AE$3:$AE$62,0),MATCH(AB$1&amp;$R159,$AF$1:$CM$1&amp;$AF$2:$CM$2,0))*VLOOKUP($Q159,$C$17:$M$20,COUNTBLANK($D$15:L$15)+1,FALSE)</f>
        <v>0</v>
      </c>
      <c r="AC159" s="3">
        <f t="array" ref="AC159">INDEX($AF$3:$CM$62,MATCH($S159,$AE$3:$AE$62,0),MATCH(AC$1&amp;$R159,$AF$1:$CM$1&amp;$AF$2:$CM$2,0))*VLOOKUP($Q159,$C$17:$M$20,COUNTBLANK($D$15:M$15)+1,FALSE)</f>
        <v>0</v>
      </c>
    </row>
    <row r="160" spans="17:29" x14ac:dyDescent="0.2">
      <c r="Q160" t="str">
        <f t="shared" si="125"/>
        <v>头饰</v>
      </c>
      <c r="R160">
        <f t="shared" si="126"/>
        <v>3</v>
      </c>
      <c r="S160">
        <f t="shared" si="127"/>
        <v>38</v>
      </c>
      <c r="T160" s="3">
        <f t="array" ref="T160">INDEX($AF$3:$CM$62,MATCH($S160,$AE$3:$AE$62,0),MATCH(T$1&amp;$R160,$AF$1:$CM$1&amp;$AF$2:$CM$2,0))*VLOOKUP($Q160,$C$17:$M$20,COUNTBLANK($D$15:D$15)+1,FALSE)</f>
        <v>152</v>
      </c>
      <c r="U160" s="3">
        <f t="array" ref="U160">INDEX($AF$3:$CM$62,MATCH($S160,$AE$3:$AE$62,0),MATCH(U$1&amp;$R160,$AF$1:$CM$1&amp;$AF$2:$CM$2,0))*VLOOKUP($Q160,$C$17:$M$20,COUNTBLANK($D$15:E$15)+1,FALSE)</f>
        <v>7600</v>
      </c>
      <c r="V160" s="3">
        <f t="array" ref="V160">INDEX($AF$3:$CM$62,MATCH($S160,$AE$3:$AE$62,0),MATCH(V$1&amp;$R160,$AF$1:$CM$1&amp;$AF$2:$CM$2,0))*VLOOKUP($Q160,$C$17:$M$20,COUNTBLANK($D$15:F$15)+1,FALSE)</f>
        <v>0</v>
      </c>
      <c r="W160" s="3">
        <f t="array" ref="W160">INDEX($AF$3:$CM$62,MATCH($S160,$AE$3:$AE$62,0),MATCH(W$1&amp;$R160,$AF$1:$CM$1&amp;$AF$2:$CM$2,0))*VLOOKUP($Q160,$C$17:$M$20,COUNTBLANK($D$15:G$15)+1,FALSE)</f>
        <v>0</v>
      </c>
      <c r="X160" s="3">
        <f t="array" ref="X160">INDEX($AF$3:$CM$62,MATCH($S160,$AE$3:$AE$62,0),MATCH(X$1&amp;$R160,$AF$1:$CM$1&amp;$AF$2:$CM$2,0))*VLOOKUP($Q160,$C$17:$M$20,COUNTBLANK($D$15:H$15)+1,FALSE)</f>
        <v>0.12</v>
      </c>
      <c r="Y160" s="3">
        <f t="array" ref="Y160">INDEX($AF$3:$CM$62,MATCH($S160,$AE$3:$AE$62,0),MATCH(Y$1&amp;$R160,$AF$1:$CM$1&amp;$AF$2:$CM$2,0))*VLOOKUP($Q160,$C$17:$M$20,COUNTBLANK($D$15:I$15)+1,FALSE)</f>
        <v>0</v>
      </c>
      <c r="Z160" s="3">
        <f t="array" ref="Z160">INDEX($AF$3:$CM$62,MATCH($S160,$AE$3:$AE$62,0),MATCH(Z$1&amp;$R160,$AF$1:$CM$1&amp;$AF$2:$CM$2,0))*VLOOKUP($Q160,$C$17:$M$20,COUNTBLANK($D$15:J$15)+1,FALSE)</f>
        <v>0</v>
      </c>
      <c r="AA160" s="3">
        <f t="array" ref="AA160">INDEX($AF$3:$CM$62,MATCH($S160,$AE$3:$AE$62,0),MATCH(AA$1&amp;$R160,$AF$1:$CM$1&amp;$AF$2:$CM$2,0))*VLOOKUP($Q160,$C$17:$M$20,COUNTBLANK($D$15:K$15)+1,FALSE)</f>
        <v>0</v>
      </c>
      <c r="AB160" s="3">
        <f t="array" ref="AB160">INDEX($AF$3:$CM$62,MATCH($S160,$AE$3:$AE$62,0),MATCH(AB$1&amp;$R160,$AF$1:$CM$1&amp;$AF$2:$CM$2,0))*VLOOKUP($Q160,$C$17:$M$20,COUNTBLANK($D$15:L$15)+1,FALSE)</f>
        <v>0</v>
      </c>
      <c r="AC160" s="3">
        <f t="array" ref="AC160">INDEX($AF$3:$CM$62,MATCH($S160,$AE$3:$AE$62,0),MATCH(AC$1&amp;$R160,$AF$1:$CM$1&amp;$AF$2:$CM$2,0))*VLOOKUP($Q160,$C$17:$M$20,COUNTBLANK($D$15:M$15)+1,FALSE)</f>
        <v>0</v>
      </c>
    </row>
    <row r="161" spans="17:29" x14ac:dyDescent="0.2">
      <c r="Q161" t="str">
        <f t="shared" si="125"/>
        <v>头饰</v>
      </c>
      <c r="R161">
        <f t="shared" si="126"/>
        <v>3</v>
      </c>
      <c r="S161">
        <f t="shared" si="127"/>
        <v>39</v>
      </c>
      <c r="T161" s="3">
        <f t="array" ref="T161">INDEX($AF$3:$CM$62,MATCH($S161,$AE$3:$AE$62,0),MATCH(T$1&amp;$R161,$AF$1:$CM$1&amp;$AF$2:$CM$2,0))*VLOOKUP($Q161,$C$17:$M$20,COUNTBLANK($D$15:D$15)+1,FALSE)</f>
        <v>156</v>
      </c>
      <c r="U161" s="3">
        <f t="array" ref="U161">INDEX($AF$3:$CM$62,MATCH($S161,$AE$3:$AE$62,0),MATCH(U$1&amp;$R161,$AF$1:$CM$1&amp;$AF$2:$CM$2,0))*VLOOKUP($Q161,$C$17:$M$20,COUNTBLANK($D$15:E$15)+1,FALSE)</f>
        <v>7800</v>
      </c>
      <c r="V161" s="3">
        <f t="array" ref="V161">INDEX($AF$3:$CM$62,MATCH($S161,$AE$3:$AE$62,0),MATCH(V$1&amp;$R161,$AF$1:$CM$1&amp;$AF$2:$CM$2,0))*VLOOKUP($Q161,$C$17:$M$20,COUNTBLANK($D$15:F$15)+1,FALSE)</f>
        <v>0</v>
      </c>
      <c r="W161" s="3">
        <f t="array" ref="W161">INDEX($AF$3:$CM$62,MATCH($S161,$AE$3:$AE$62,0),MATCH(W$1&amp;$R161,$AF$1:$CM$1&amp;$AF$2:$CM$2,0))*VLOOKUP($Q161,$C$17:$M$20,COUNTBLANK($D$15:G$15)+1,FALSE)</f>
        <v>0</v>
      </c>
      <c r="X161" s="3">
        <f t="array" ref="X161">INDEX($AF$3:$CM$62,MATCH($S161,$AE$3:$AE$62,0),MATCH(X$1&amp;$R161,$AF$1:$CM$1&amp;$AF$2:$CM$2,0))*VLOOKUP($Q161,$C$17:$M$20,COUNTBLANK($D$15:H$15)+1,FALSE)</f>
        <v>0.12</v>
      </c>
      <c r="Y161" s="3">
        <f t="array" ref="Y161">INDEX($AF$3:$CM$62,MATCH($S161,$AE$3:$AE$62,0),MATCH(Y$1&amp;$R161,$AF$1:$CM$1&amp;$AF$2:$CM$2,0))*VLOOKUP($Q161,$C$17:$M$20,COUNTBLANK($D$15:I$15)+1,FALSE)</f>
        <v>0</v>
      </c>
      <c r="Z161" s="3">
        <f t="array" ref="Z161">INDEX($AF$3:$CM$62,MATCH($S161,$AE$3:$AE$62,0),MATCH(Z$1&amp;$R161,$AF$1:$CM$1&amp;$AF$2:$CM$2,0))*VLOOKUP($Q161,$C$17:$M$20,COUNTBLANK($D$15:J$15)+1,FALSE)</f>
        <v>0</v>
      </c>
      <c r="AA161" s="3">
        <f t="array" ref="AA161">INDEX($AF$3:$CM$62,MATCH($S161,$AE$3:$AE$62,0),MATCH(AA$1&amp;$R161,$AF$1:$CM$1&amp;$AF$2:$CM$2,0))*VLOOKUP($Q161,$C$17:$M$20,COUNTBLANK($D$15:K$15)+1,FALSE)</f>
        <v>0</v>
      </c>
      <c r="AB161" s="3">
        <f t="array" ref="AB161">INDEX($AF$3:$CM$62,MATCH($S161,$AE$3:$AE$62,0),MATCH(AB$1&amp;$R161,$AF$1:$CM$1&amp;$AF$2:$CM$2,0))*VLOOKUP($Q161,$C$17:$M$20,COUNTBLANK($D$15:L$15)+1,FALSE)</f>
        <v>0</v>
      </c>
      <c r="AC161" s="3">
        <f t="array" ref="AC161">INDEX($AF$3:$CM$62,MATCH($S161,$AE$3:$AE$62,0),MATCH(AC$1&amp;$R161,$AF$1:$CM$1&amp;$AF$2:$CM$2,0))*VLOOKUP($Q161,$C$17:$M$20,COUNTBLANK($D$15:M$15)+1,FALSE)</f>
        <v>0</v>
      </c>
    </row>
    <row r="162" spans="17:29" x14ac:dyDescent="0.2">
      <c r="Q162" t="str">
        <f t="shared" si="125"/>
        <v>头饰</v>
      </c>
      <c r="R162">
        <f t="shared" si="126"/>
        <v>3</v>
      </c>
      <c r="S162">
        <f t="shared" si="127"/>
        <v>40</v>
      </c>
      <c r="T162" s="3">
        <f t="array" ref="T162">INDEX($AF$3:$CM$62,MATCH($S162,$AE$3:$AE$62,0),MATCH(T$1&amp;$R162,$AF$1:$CM$1&amp;$AF$2:$CM$2,0))*VLOOKUP($Q162,$C$17:$M$20,COUNTBLANK($D$15:D$15)+1,FALSE)</f>
        <v>160</v>
      </c>
      <c r="U162" s="3">
        <f t="array" ref="U162">INDEX($AF$3:$CM$62,MATCH($S162,$AE$3:$AE$62,0),MATCH(U$1&amp;$R162,$AF$1:$CM$1&amp;$AF$2:$CM$2,0))*VLOOKUP($Q162,$C$17:$M$20,COUNTBLANK($D$15:E$15)+1,FALSE)</f>
        <v>8000</v>
      </c>
      <c r="V162" s="3">
        <f t="array" ref="V162">INDEX($AF$3:$CM$62,MATCH($S162,$AE$3:$AE$62,0),MATCH(V$1&amp;$R162,$AF$1:$CM$1&amp;$AF$2:$CM$2,0))*VLOOKUP($Q162,$C$17:$M$20,COUNTBLANK($D$15:F$15)+1,FALSE)</f>
        <v>0</v>
      </c>
      <c r="W162" s="3">
        <f t="array" ref="W162">INDEX($AF$3:$CM$62,MATCH($S162,$AE$3:$AE$62,0),MATCH(W$1&amp;$R162,$AF$1:$CM$1&amp;$AF$2:$CM$2,0))*VLOOKUP($Q162,$C$17:$M$20,COUNTBLANK($D$15:G$15)+1,FALSE)</f>
        <v>0</v>
      </c>
      <c r="X162" s="3">
        <f t="array" ref="X162">INDEX($AF$3:$CM$62,MATCH($S162,$AE$3:$AE$62,0),MATCH(X$1&amp;$R162,$AF$1:$CM$1&amp;$AF$2:$CM$2,0))*VLOOKUP($Q162,$C$17:$M$20,COUNTBLANK($D$15:H$15)+1,FALSE)</f>
        <v>0.16</v>
      </c>
      <c r="Y162" s="3">
        <f t="array" ref="Y162">INDEX($AF$3:$CM$62,MATCH($S162,$AE$3:$AE$62,0),MATCH(Y$1&amp;$R162,$AF$1:$CM$1&amp;$AF$2:$CM$2,0))*VLOOKUP($Q162,$C$17:$M$20,COUNTBLANK($D$15:I$15)+1,FALSE)</f>
        <v>0</v>
      </c>
      <c r="Z162" s="3">
        <f t="array" ref="Z162">INDEX($AF$3:$CM$62,MATCH($S162,$AE$3:$AE$62,0),MATCH(Z$1&amp;$R162,$AF$1:$CM$1&amp;$AF$2:$CM$2,0))*VLOOKUP($Q162,$C$17:$M$20,COUNTBLANK($D$15:J$15)+1,FALSE)</f>
        <v>0</v>
      </c>
      <c r="AA162" s="3">
        <f t="array" ref="AA162">INDEX($AF$3:$CM$62,MATCH($S162,$AE$3:$AE$62,0),MATCH(AA$1&amp;$R162,$AF$1:$CM$1&amp;$AF$2:$CM$2,0))*VLOOKUP($Q162,$C$17:$M$20,COUNTBLANK($D$15:K$15)+1,FALSE)</f>
        <v>0</v>
      </c>
      <c r="AB162" s="3">
        <f t="array" ref="AB162">INDEX($AF$3:$CM$62,MATCH($S162,$AE$3:$AE$62,0),MATCH(AB$1&amp;$R162,$AF$1:$CM$1&amp;$AF$2:$CM$2,0))*VLOOKUP($Q162,$C$17:$M$20,COUNTBLANK($D$15:L$15)+1,FALSE)</f>
        <v>0</v>
      </c>
      <c r="AC162" s="3">
        <f t="array" ref="AC162">INDEX($AF$3:$CM$62,MATCH($S162,$AE$3:$AE$62,0),MATCH(AC$1&amp;$R162,$AF$1:$CM$1&amp;$AF$2:$CM$2,0))*VLOOKUP($Q162,$C$17:$M$20,COUNTBLANK($D$15:M$15)+1,FALSE)</f>
        <v>0</v>
      </c>
    </row>
    <row r="163" spans="17:29" x14ac:dyDescent="0.2">
      <c r="Q163" t="str">
        <f t="shared" si="125"/>
        <v>头饰</v>
      </c>
      <c r="R163">
        <f t="shared" si="126"/>
        <v>3</v>
      </c>
      <c r="S163">
        <f t="shared" si="127"/>
        <v>41</v>
      </c>
      <c r="T163" s="3">
        <f t="array" ref="T163">INDEX($AF$3:$CM$62,MATCH($S163,$AE$3:$AE$62,0),MATCH(T$1&amp;$R163,$AF$1:$CM$1&amp;$AF$2:$CM$2,0))*VLOOKUP($Q163,$C$17:$M$20,COUNTBLANK($D$15:D$15)+1,FALSE)</f>
        <v>164</v>
      </c>
      <c r="U163" s="3">
        <f t="array" ref="U163">INDEX($AF$3:$CM$62,MATCH($S163,$AE$3:$AE$62,0),MATCH(U$1&amp;$R163,$AF$1:$CM$1&amp;$AF$2:$CM$2,0))*VLOOKUP($Q163,$C$17:$M$20,COUNTBLANK($D$15:E$15)+1,FALSE)</f>
        <v>8200</v>
      </c>
      <c r="V163" s="3">
        <f t="array" ref="V163">INDEX($AF$3:$CM$62,MATCH($S163,$AE$3:$AE$62,0),MATCH(V$1&amp;$R163,$AF$1:$CM$1&amp;$AF$2:$CM$2,0))*VLOOKUP($Q163,$C$17:$M$20,COUNTBLANK($D$15:F$15)+1,FALSE)</f>
        <v>0</v>
      </c>
      <c r="W163" s="3">
        <f t="array" ref="W163">INDEX($AF$3:$CM$62,MATCH($S163,$AE$3:$AE$62,0),MATCH(W$1&amp;$R163,$AF$1:$CM$1&amp;$AF$2:$CM$2,0))*VLOOKUP($Q163,$C$17:$M$20,COUNTBLANK($D$15:G$15)+1,FALSE)</f>
        <v>0</v>
      </c>
      <c r="X163" s="3">
        <f t="array" ref="X163">INDEX($AF$3:$CM$62,MATCH($S163,$AE$3:$AE$62,0),MATCH(X$1&amp;$R163,$AF$1:$CM$1&amp;$AF$2:$CM$2,0))*VLOOKUP($Q163,$C$17:$M$20,COUNTBLANK($D$15:H$15)+1,FALSE)</f>
        <v>0.16</v>
      </c>
      <c r="Y163" s="3">
        <f t="array" ref="Y163">INDEX($AF$3:$CM$62,MATCH($S163,$AE$3:$AE$62,0),MATCH(Y$1&amp;$R163,$AF$1:$CM$1&amp;$AF$2:$CM$2,0))*VLOOKUP($Q163,$C$17:$M$20,COUNTBLANK($D$15:I$15)+1,FALSE)</f>
        <v>0</v>
      </c>
      <c r="Z163" s="3">
        <f t="array" ref="Z163">INDEX($AF$3:$CM$62,MATCH($S163,$AE$3:$AE$62,0),MATCH(Z$1&amp;$R163,$AF$1:$CM$1&amp;$AF$2:$CM$2,0))*VLOOKUP($Q163,$C$17:$M$20,COUNTBLANK($D$15:J$15)+1,FALSE)</f>
        <v>0</v>
      </c>
      <c r="AA163" s="3">
        <f t="array" ref="AA163">INDEX($AF$3:$CM$62,MATCH($S163,$AE$3:$AE$62,0),MATCH(AA$1&amp;$R163,$AF$1:$CM$1&amp;$AF$2:$CM$2,0))*VLOOKUP($Q163,$C$17:$M$20,COUNTBLANK($D$15:K$15)+1,FALSE)</f>
        <v>0</v>
      </c>
      <c r="AB163" s="3">
        <f t="array" ref="AB163">INDEX($AF$3:$CM$62,MATCH($S163,$AE$3:$AE$62,0),MATCH(AB$1&amp;$R163,$AF$1:$CM$1&amp;$AF$2:$CM$2,0))*VLOOKUP($Q163,$C$17:$M$20,COUNTBLANK($D$15:L$15)+1,FALSE)</f>
        <v>0</v>
      </c>
      <c r="AC163" s="3">
        <f t="array" ref="AC163">INDEX($AF$3:$CM$62,MATCH($S163,$AE$3:$AE$62,0),MATCH(AC$1&amp;$R163,$AF$1:$CM$1&amp;$AF$2:$CM$2,0))*VLOOKUP($Q163,$C$17:$M$20,COUNTBLANK($D$15:M$15)+1,FALSE)</f>
        <v>0</v>
      </c>
    </row>
    <row r="164" spans="17:29" x14ac:dyDescent="0.2">
      <c r="Q164" t="str">
        <f t="shared" si="125"/>
        <v>头饰</v>
      </c>
      <c r="R164">
        <f t="shared" si="126"/>
        <v>3</v>
      </c>
      <c r="S164">
        <f t="shared" si="127"/>
        <v>42</v>
      </c>
      <c r="T164" s="3">
        <f t="array" ref="T164">INDEX($AF$3:$CM$62,MATCH($S164,$AE$3:$AE$62,0),MATCH(T$1&amp;$R164,$AF$1:$CM$1&amp;$AF$2:$CM$2,0))*VLOOKUP($Q164,$C$17:$M$20,COUNTBLANK($D$15:D$15)+1,FALSE)</f>
        <v>168</v>
      </c>
      <c r="U164" s="3">
        <f t="array" ref="U164">INDEX($AF$3:$CM$62,MATCH($S164,$AE$3:$AE$62,0),MATCH(U$1&amp;$R164,$AF$1:$CM$1&amp;$AF$2:$CM$2,0))*VLOOKUP($Q164,$C$17:$M$20,COUNTBLANK($D$15:E$15)+1,FALSE)</f>
        <v>8400</v>
      </c>
      <c r="V164" s="3">
        <f t="array" ref="V164">INDEX($AF$3:$CM$62,MATCH($S164,$AE$3:$AE$62,0),MATCH(V$1&amp;$R164,$AF$1:$CM$1&amp;$AF$2:$CM$2,0))*VLOOKUP($Q164,$C$17:$M$20,COUNTBLANK($D$15:F$15)+1,FALSE)</f>
        <v>0</v>
      </c>
      <c r="W164" s="3">
        <f t="array" ref="W164">INDEX($AF$3:$CM$62,MATCH($S164,$AE$3:$AE$62,0),MATCH(W$1&amp;$R164,$AF$1:$CM$1&amp;$AF$2:$CM$2,0))*VLOOKUP($Q164,$C$17:$M$20,COUNTBLANK($D$15:G$15)+1,FALSE)</f>
        <v>0</v>
      </c>
      <c r="X164" s="3">
        <f t="array" ref="X164">INDEX($AF$3:$CM$62,MATCH($S164,$AE$3:$AE$62,0),MATCH(X$1&amp;$R164,$AF$1:$CM$1&amp;$AF$2:$CM$2,0))*VLOOKUP($Q164,$C$17:$M$20,COUNTBLANK($D$15:H$15)+1,FALSE)</f>
        <v>0.16</v>
      </c>
      <c r="Y164" s="3">
        <f t="array" ref="Y164">INDEX($AF$3:$CM$62,MATCH($S164,$AE$3:$AE$62,0),MATCH(Y$1&amp;$R164,$AF$1:$CM$1&amp;$AF$2:$CM$2,0))*VLOOKUP($Q164,$C$17:$M$20,COUNTBLANK($D$15:I$15)+1,FALSE)</f>
        <v>0</v>
      </c>
      <c r="Z164" s="3">
        <f t="array" ref="Z164">INDEX($AF$3:$CM$62,MATCH($S164,$AE$3:$AE$62,0),MATCH(Z$1&amp;$R164,$AF$1:$CM$1&amp;$AF$2:$CM$2,0))*VLOOKUP($Q164,$C$17:$M$20,COUNTBLANK($D$15:J$15)+1,FALSE)</f>
        <v>0</v>
      </c>
      <c r="AA164" s="3">
        <f t="array" ref="AA164">INDEX($AF$3:$CM$62,MATCH($S164,$AE$3:$AE$62,0),MATCH(AA$1&amp;$R164,$AF$1:$CM$1&amp;$AF$2:$CM$2,0))*VLOOKUP($Q164,$C$17:$M$20,COUNTBLANK($D$15:K$15)+1,FALSE)</f>
        <v>0</v>
      </c>
      <c r="AB164" s="3">
        <f t="array" ref="AB164">INDEX($AF$3:$CM$62,MATCH($S164,$AE$3:$AE$62,0),MATCH(AB$1&amp;$R164,$AF$1:$CM$1&amp;$AF$2:$CM$2,0))*VLOOKUP($Q164,$C$17:$M$20,COUNTBLANK($D$15:L$15)+1,FALSE)</f>
        <v>0</v>
      </c>
      <c r="AC164" s="3">
        <f t="array" ref="AC164">INDEX($AF$3:$CM$62,MATCH($S164,$AE$3:$AE$62,0),MATCH(AC$1&amp;$R164,$AF$1:$CM$1&amp;$AF$2:$CM$2,0))*VLOOKUP($Q164,$C$17:$M$20,COUNTBLANK($D$15:M$15)+1,FALSE)</f>
        <v>0</v>
      </c>
    </row>
    <row r="165" spans="17:29" x14ac:dyDescent="0.2">
      <c r="Q165" t="str">
        <f t="shared" si="125"/>
        <v>头饰</v>
      </c>
      <c r="R165">
        <f t="shared" si="126"/>
        <v>3</v>
      </c>
      <c r="S165">
        <f t="shared" si="127"/>
        <v>43</v>
      </c>
      <c r="T165" s="3">
        <f t="array" ref="T165">INDEX($AF$3:$CM$62,MATCH($S165,$AE$3:$AE$62,0),MATCH(T$1&amp;$R165,$AF$1:$CM$1&amp;$AF$2:$CM$2,0))*VLOOKUP($Q165,$C$17:$M$20,COUNTBLANK($D$15:D$15)+1,FALSE)</f>
        <v>172</v>
      </c>
      <c r="U165" s="3">
        <f t="array" ref="U165">INDEX($AF$3:$CM$62,MATCH($S165,$AE$3:$AE$62,0),MATCH(U$1&amp;$R165,$AF$1:$CM$1&amp;$AF$2:$CM$2,0))*VLOOKUP($Q165,$C$17:$M$20,COUNTBLANK($D$15:E$15)+1,FALSE)</f>
        <v>8600</v>
      </c>
      <c r="V165" s="3">
        <f t="array" ref="V165">INDEX($AF$3:$CM$62,MATCH($S165,$AE$3:$AE$62,0),MATCH(V$1&amp;$R165,$AF$1:$CM$1&amp;$AF$2:$CM$2,0))*VLOOKUP($Q165,$C$17:$M$20,COUNTBLANK($D$15:F$15)+1,FALSE)</f>
        <v>0</v>
      </c>
      <c r="W165" s="3">
        <f t="array" ref="W165">INDEX($AF$3:$CM$62,MATCH($S165,$AE$3:$AE$62,0),MATCH(W$1&amp;$R165,$AF$1:$CM$1&amp;$AF$2:$CM$2,0))*VLOOKUP($Q165,$C$17:$M$20,COUNTBLANK($D$15:G$15)+1,FALSE)</f>
        <v>0</v>
      </c>
      <c r="X165" s="3">
        <f t="array" ref="X165">INDEX($AF$3:$CM$62,MATCH($S165,$AE$3:$AE$62,0),MATCH(X$1&amp;$R165,$AF$1:$CM$1&amp;$AF$2:$CM$2,0))*VLOOKUP($Q165,$C$17:$M$20,COUNTBLANK($D$15:H$15)+1,FALSE)</f>
        <v>0.16</v>
      </c>
      <c r="Y165" s="3">
        <f t="array" ref="Y165">INDEX($AF$3:$CM$62,MATCH($S165,$AE$3:$AE$62,0),MATCH(Y$1&amp;$R165,$AF$1:$CM$1&amp;$AF$2:$CM$2,0))*VLOOKUP($Q165,$C$17:$M$20,COUNTBLANK($D$15:I$15)+1,FALSE)</f>
        <v>0</v>
      </c>
      <c r="Z165" s="3">
        <f t="array" ref="Z165">INDEX($AF$3:$CM$62,MATCH($S165,$AE$3:$AE$62,0),MATCH(Z$1&amp;$R165,$AF$1:$CM$1&amp;$AF$2:$CM$2,0))*VLOOKUP($Q165,$C$17:$M$20,COUNTBLANK($D$15:J$15)+1,FALSE)</f>
        <v>0</v>
      </c>
      <c r="AA165" s="3">
        <f t="array" ref="AA165">INDEX($AF$3:$CM$62,MATCH($S165,$AE$3:$AE$62,0),MATCH(AA$1&amp;$R165,$AF$1:$CM$1&amp;$AF$2:$CM$2,0))*VLOOKUP($Q165,$C$17:$M$20,COUNTBLANK($D$15:K$15)+1,FALSE)</f>
        <v>0</v>
      </c>
      <c r="AB165" s="3">
        <f t="array" ref="AB165">INDEX($AF$3:$CM$62,MATCH($S165,$AE$3:$AE$62,0),MATCH(AB$1&amp;$R165,$AF$1:$CM$1&amp;$AF$2:$CM$2,0))*VLOOKUP($Q165,$C$17:$M$20,COUNTBLANK($D$15:L$15)+1,FALSE)</f>
        <v>0</v>
      </c>
      <c r="AC165" s="3">
        <f t="array" ref="AC165">INDEX($AF$3:$CM$62,MATCH($S165,$AE$3:$AE$62,0),MATCH(AC$1&amp;$R165,$AF$1:$CM$1&amp;$AF$2:$CM$2,0))*VLOOKUP($Q165,$C$17:$M$20,COUNTBLANK($D$15:M$15)+1,FALSE)</f>
        <v>0</v>
      </c>
    </row>
    <row r="166" spans="17:29" x14ac:dyDescent="0.2">
      <c r="Q166" t="str">
        <f t="shared" si="125"/>
        <v>头饰</v>
      </c>
      <c r="R166">
        <f t="shared" si="126"/>
        <v>3</v>
      </c>
      <c r="S166">
        <f t="shared" si="127"/>
        <v>44</v>
      </c>
      <c r="T166" s="3">
        <f t="array" ref="T166">INDEX($AF$3:$CM$62,MATCH($S166,$AE$3:$AE$62,0),MATCH(T$1&amp;$R166,$AF$1:$CM$1&amp;$AF$2:$CM$2,0))*VLOOKUP($Q166,$C$17:$M$20,COUNTBLANK($D$15:D$15)+1,FALSE)</f>
        <v>176</v>
      </c>
      <c r="U166" s="3">
        <f t="array" ref="U166">INDEX($AF$3:$CM$62,MATCH($S166,$AE$3:$AE$62,0),MATCH(U$1&amp;$R166,$AF$1:$CM$1&amp;$AF$2:$CM$2,0))*VLOOKUP($Q166,$C$17:$M$20,COUNTBLANK($D$15:E$15)+1,FALSE)</f>
        <v>8800</v>
      </c>
      <c r="V166" s="3">
        <f t="array" ref="V166">INDEX($AF$3:$CM$62,MATCH($S166,$AE$3:$AE$62,0),MATCH(V$1&amp;$R166,$AF$1:$CM$1&amp;$AF$2:$CM$2,0))*VLOOKUP($Q166,$C$17:$M$20,COUNTBLANK($D$15:F$15)+1,FALSE)</f>
        <v>0</v>
      </c>
      <c r="W166" s="3">
        <f t="array" ref="W166">INDEX($AF$3:$CM$62,MATCH($S166,$AE$3:$AE$62,0),MATCH(W$1&amp;$R166,$AF$1:$CM$1&amp;$AF$2:$CM$2,0))*VLOOKUP($Q166,$C$17:$M$20,COUNTBLANK($D$15:G$15)+1,FALSE)</f>
        <v>0</v>
      </c>
      <c r="X166" s="3">
        <f t="array" ref="X166">INDEX($AF$3:$CM$62,MATCH($S166,$AE$3:$AE$62,0),MATCH(X$1&amp;$R166,$AF$1:$CM$1&amp;$AF$2:$CM$2,0))*VLOOKUP($Q166,$C$17:$M$20,COUNTBLANK($D$15:H$15)+1,FALSE)</f>
        <v>0.16</v>
      </c>
      <c r="Y166" s="3">
        <f t="array" ref="Y166">INDEX($AF$3:$CM$62,MATCH($S166,$AE$3:$AE$62,0),MATCH(Y$1&amp;$R166,$AF$1:$CM$1&amp;$AF$2:$CM$2,0))*VLOOKUP($Q166,$C$17:$M$20,COUNTBLANK($D$15:I$15)+1,FALSE)</f>
        <v>0</v>
      </c>
      <c r="Z166" s="3">
        <f t="array" ref="Z166">INDEX($AF$3:$CM$62,MATCH($S166,$AE$3:$AE$62,0),MATCH(Z$1&amp;$R166,$AF$1:$CM$1&amp;$AF$2:$CM$2,0))*VLOOKUP($Q166,$C$17:$M$20,COUNTBLANK($D$15:J$15)+1,FALSE)</f>
        <v>0</v>
      </c>
      <c r="AA166" s="3">
        <f t="array" ref="AA166">INDEX($AF$3:$CM$62,MATCH($S166,$AE$3:$AE$62,0),MATCH(AA$1&amp;$R166,$AF$1:$CM$1&amp;$AF$2:$CM$2,0))*VLOOKUP($Q166,$C$17:$M$20,COUNTBLANK($D$15:K$15)+1,FALSE)</f>
        <v>0</v>
      </c>
      <c r="AB166" s="3">
        <f t="array" ref="AB166">INDEX($AF$3:$CM$62,MATCH($S166,$AE$3:$AE$62,0),MATCH(AB$1&amp;$R166,$AF$1:$CM$1&amp;$AF$2:$CM$2,0))*VLOOKUP($Q166,$C$17:$M$20,COUNTBLANK($D$15:L$15)+1,FALSE)</f>
        <v>0</v>
      </c>
      <c r="AC166" s="3">
        <f t="array" ref="AC166">INDEX($AF$3:$CM$62,MATCH($S166,$AE$3:$AE$62,0),MATCH(AC$1&amp;$R166,$AF$1:$CM$1&amp;$AF$2:$CM$2,0))*VLOOKUP($Q166,$C$17:$M$20,COUNTBLANK($D$15:M$15)+1,FALSE)</f>
        <v>0</v>
      </c>
    </row>
    <row r="167" spans="17:29" x14ac:dyDescent="0.2">
      <c r="Q167" t="str">
        <f t="shared" si="125"/>
        <v>头饰</v>
      </c>
      <c r="R167">
        <f t="shared" si="126"/>
        <v>3</v>
      </c>
      <c r="S167">
        <f t="shared" si="127"/>
        <v>45</v>
      </c>
      <c r="T167" s="3">
        <f t="array" ref="T167">INDEX($AF$3:$CM$62,MATCH($S167,$AE$3:$AE$62,0),MATCH(T$1&amp;$R167,$AF$1:$CM$1&amp;$AF$2:$CM$2,0))*VLOOKUP($Q167,$C$17:$M$20,COUNTBLANK($D$15:D$15)+1,FALSE)</f>
        <v>180</v>
      </c>
      <c r="U167" s="3">
        <f t="array" ref="U167">INDEX($AF$3:$CM$62,MATCH($S167,$AE$3:$AE$62,0),MATCH(U$1&amp;$R167,$AF$1:$CM$1&amp;$AF$2:$CM$2,0))*VLOOKUP($Q167,$C$17:$M$20,COUNTBLANK($D$15:E$15)+1,FALSE)</f>
        <v>9000</v>
      </c>
      <c r="V167" s="3">
        <f t="array" ref="V167">INDEX($AF$3:$CM$62,MATCH($S167,$AE$3:$AE$62,0),MATCH(V$1&amp;$R167,$AF$1:$CM$1&amp;$AF$2:$CM$2,0))*VLOOKUP($Q167,$C$17:$M$20,COUNTBLANK($D$15:F$15)+1,FALSE)</f>
        <v>0</v>
      </c>
      <c r="W167" s="3">
        <f t="array" ref="W167">INDEX($AF$3:$CM$62,MATCH($S167,$AE$3:$AE$62,0),MATCH(W$1&amp;$R167,$AF$1:$CM$1&amp;$AF$2:$CM$2,0))*VLOOKUP($Q167,$C$17:$M$20,COUNTBLANK($D$15:G$15)+1,FALSE)</f>
        <v>0</v>
      </c>
      <c r="X167" s="3">
        <f t="array" ref="X167">INDEX($AF$3:$CM$62,MATCH($S167,$AE$3:$AE$62,0),MATCH(X$1&amp;$R167,$AF$1:$CM$1&amp;$AF$2:$CM$2,0))*VLOOKUP($Q167,$C$17:$M$20,COUNTBLANK($D$15:H$15)+1,FALSE)</f>
        <v>0.16</v>
      </c>
      <c r="Y167" s="3">
        <f t="array" ref="Y167">INDEX($AF$3:$CM$62,MATCH($S167,$AE$3:$AE$62,0),MATCH(Y$1&amp;$R167,$AF$1:$CM$1&amp;$AF$2:$CM$2,0))*VLOOKUP($Q167,$C$17:$M$20,COUNTBLANK($D$15:I$15)+1,FALSE)</f>
        <v>0</v>
      </c>
      <c r="Z167" s="3">
        <f t="array" ref="Z167">INDEX($AF$3:$CM$62,MATCH($S167,$AE$3:$AE$62,0),MATCH(Z$1&amp;$R167,$AF$1:$CM$1&amp;$AF$2:$CM$2,0))*VLOOKUP($Q167,$C$17:$M$20,COUNTBLANK($D$15:J$15)+1,FALSE)</f>
        <v>0</v>
      </c>
      <c r="AA167" s="3">
        <f t="array" ref="AA167">INDEX($AF$3:$CM$62,MATCH($S167,$AE$3:$AE$62,0),MATCH(AA$1&amp;$R167,$AF$1:$CM$1&amp;$AF$2:$CM$2,0))*VLOOKUP($Q167,$C$17:$M$20,COUNTBLANK($D$15:K$15)+1,FALSE)</f>
        <v>0</v>
      </c>
      <c r="AB167" s="3">
        <f t="array" ref="AB167">INDEX($AF$3:$CM$62,MATCH($S167,$AE$3:$AE$62,0),MATCH(AB$1&amp;$R167,$AF$1:$CM$1&amp;$AF$2:$CM$2,0))*VLOOKUP($Q167,$C$17:$M$20,COUNTBLANK($D$15:L$15)+1,FALSE)</f>
        <v>0</v>
      </c>
      <c r="AC167" s="3">
        <f t="array" ref="AC167">INDEX($AF$3:$CM$62,MATCH($S167,$AE$3:$AE$62,0),MATCH(AC$1&amp;$R167,$AF$1:$CM$1&amp;$AF$2:$CM$2,0))*VLOOKUP($Q167,$C$17:$M$20,COUNTBLANK($D$15:M$15)+1,FALSE)</f>
        <v>0</v>
      </c>
    </row>
    <row r="168" spans="17:29" x14ac:dyDescent="0.2">
      <c r="Q168" t="str">
        <f t="shared" si="125"/>
        <v>头饰</v>
      </c>
      <c r="R168">
        <f t="shared" si="126"/>
        <v>3</v>
      </c>
      <c r="S168">
        <f t="shared" si="127"/>
        <v>46</v>
      </c>
      <c r="T168" s="3">
        <f t="array" ref="T168">INDEX($AF$3:$CM$62,MATCH($S168,$AE$3:$AE$62,0),MATCH(T$1&amp;$R168,$AF$1:$CM$1&amp;$AF$2:$CM$2,0))*VLOOKUP($Q168,$C$17:$M$20,COUNTBLANK($D$15:D$15)+1,FALSE)</f>
        <v>184</v>
      </c>
      <c r="U168" s="3">
        <f t="array" ref="U168">INDEX($AF$3:$CM$62,MATCH($S168,$AE$3:$AE$62,0),MATCH(U$1&amp;$R168,$AF$1:$CM$1&amp;$AF$2:$CM$2,0))*VLOOKUP($Q168,$C$17:$M$20,COUNTBLANK($D$15:E$15)+1,FALSE)</f>
        <v>9200</v>
      </c>
      <c r="V168" s="3">
        <f t="array" ref="V168">INDEX($AF$3:$CM$62,MATCH($S168,$AE$3:$AE$62,0),MATCH(V$1&amp;$R168,$AF$1:$CM$1&amp;$AF$2:$CM$2,0))*VLOOKUP($Q168,$C$17:$M$20,COUNTBLANK($D$15:F$15)+1,FALSE)</f>
        <v>0</v>
      </c>
      <c r="W168" s="3">
        <f t="array" ref="W168">INDEX($AF$3:$CM$62,MATCH($S168,$AE$3:$AE$62,0),MATCH(W$1&amp;$R168,$AF$1:$CM$1&amp;$AF$2:$CM$2,0))*VLOOKUP($Q168,$C$17:$M$20,COUNTBLANK($D$15:G$15)+1,FALSE)</f>
        <v>0</v>
      </c>
      <c r="X168" s="3">
        <f t="array" ref="X168">INDEX($AF$3:$CM$62,MATCH($S168,$AE$3:$AE$62,0),MATCH(X$1&amp;$R168,$AF$1:$CM$1&amp;$AF$2:$CM$2,0))*VLOOKUP($Q168,$C$17:$M$20,COUNTBLANK($D$15:H$15)+1,FALSE)</f>
        <v>0.16</v>
      </c>
      <c r="Y168" s="3">
        <f t="array" ref="Y168">INDEX($AF$3:$CM$62,MATCH($S168,$AE$3:$AE$62,0),MATCH(Y$1&amp;$R168,$AF$1:$CM$1&amp;$AF$2:$CM$2,0))*VLOOKUP($Q168,$C$17:$M$20,COUNTBLANK($D$15:I$15)+1,FALSE)</f>
        <v>0</v>
      </c>
      <c r="Z168" s="3">
        <f t="array" ref="Z168">INDEX($AF$3:$CM$62,MATCH($S168,$AE$3:$AE$62,0),MATCH(Z$1&amp;$R168,$AF$1:$CM$1&amp;$AF$2:$CM$2,0))*VLOOKUP($Q168,$C$17:$M$20,COUNTBLANK($D$15:J$15)+1,FALSE)</f>
        <v>0</v>
      </c>
      <c r="AA168" s="3">
        <f t="array" ref="AA168">INDEX($AF$3:$CM$62,MATCH($S168,$AE$3:$AE$62,0),MATCH(AA$1&amp;$R168,$AF$1:$CM$1&amp;$AF$2:$CM$2,0))*VLOOKUP($Q168,$C$17:$M$20,COUNTBLANK($D$15:K$15)+1,FALSE)</f>
        <v>0</v>
      </c>
      <c r="AB168" s="3">
        <f t="array" ref="AB168">INDEX($AF$3:$CM$62,MATCH($S168,$AE$3:$AE$62,0),MATCH(AB$1&amp;$R168,$AF$1:$CM$1&amp;$AF$2:$CM$2,0))*VLOOKUP($Q168,$C$17:$M$20,COUNTBLANK($D$15:L$15)+1,FALSE)</f>
        <v>0</v>
      </c>
      <c r="AC168" s="3">
        <f t="array" ref="AC168">INDEX($AF$3:$CM$62,MATCH($S168,$AE$3:$AE$62,0),MATCH(AC$1&amp;$R168,$AF$1:$CM$1&amp;$AF$2:$CM$2,0))*VLOOKUP($Q168,$C$17:$M$20,COUNTBLANK($D$15:M$15)+1,FALSE)</f>
        <v>0</v>
      </c>
    </row>
    <row r="169" spans="17:29" x14ac:dyDescent="0.2">
      <c r="Q169" t="str">
        <f t="shared" si="125"/>
        <v>头饰</v>
      </c>
      <c r="R169">
        <f t="shared" si="126"/>
        <v>3</v>
      </c>
      <c r="S169">
        <f t="shared" si="127"/>
        <v>47</v>
      </c>
      <c r="T169" s="3">
        <f t="array" ref="T169">INDEX($AF$3:$CM$62,MATCH($S169,$AE$3:$AE$62,0),MATCH(T$1&amp;$R169,$AF$1:$CM$1&amp;$AF$2:$CM$2,0))*VLOOKUP($Q169,$C$17:$M$20,COUNTBLANK($D$15:D$15)+1,FALSE)</f>
        <v>188</v>
      </c>
      <c r="U169" s="3">
        <f t="array" ref="U169">INDEX($AF$3:$CM$62,MATCH($S169,$AE$3:$AE$62,0),MATCH(U$1&amp;$R169,$AF$1:$CM$1&amp;$AF$2:$CM$2,0))*VLOOKUP($Q169,$C$17:$M$20,COUNTBLANK($D$15:E$15)+1,FALSE)</f>
        <v>9400</v>
      </c>
      <c r="V169" s="3">
        <f t="array" ref="V169">INDEX($AF$3:$CM$62,MATCH($S169,$AE$3:$AE$62,0),MATCH(V$1&amp;$R169,$AF$1:$CM$1&amp;$AF$2:$CM$2,0))*VLOOKUP($Q169,$C$17:$M$20,COUNTBLANK($D$15:F$15)+1,FALSE)</f>
        <v>0</v>
      </c>
      <c r="W169" s="3">
        <f t="array" ref="W169">INDEX($AF$3:$CM$62,MATCH($S169,$AE$3:$AE$62,0),MATCH(W$1&amp;$R169,$AF$1:$CM$1&amp;$AF$2:$CM$2,0))*VLOOKUP($Q169,$C$17:$M$20,COUNTBLANK($D$15:G$15)+1,FALSE)</f>
        <v>0</v>
      </c>
      <c r="X169" s="3">
        <f t="array" ref="X169">INDEX($AF$3:$CM$62,MATCH($S169,$AE$3:$AE$62,0),MATCH(X$1&amp;$R169,$AF$1:$CM$1&amp;$AF$2:$CM$2,0))*VLOOKUP($Q169,$C$17:$M$20,COUNTBLANK($D$15:H$15)+1,FALSE)</f>
        <v>0.16</v>
      </c>
      <c r="Y169" s="3">
        <f t="array" ref="Y169">INDEX($AF$3:$CM$62,MATCH($S169,$AE$3:$AE$62,0),MATCH(Y$1&amp;$R169,$AF$1:$CM$1&amp;$AF$2:$CM$2,0))*VLOOKUP($Q169,$C$17:$M$20,COUNTBLANK($D$15:I$15)+1,FALSE)</f>
        <v>0</v>
      </c>
      <c r="Z169" s="3">
        <f t="array" ref="Z169">INDEX($AF$3:$CM$62,MATCH($S169,$AE$3:$AE$62,0),MATCH(Z$1&amp;$R169,$AF$1:$CM$1&amp;$AF$2:$CM$2,0))*VLOOKUP($Q169,$C$17:$M$20,COUNTBLANK($D$15:J$15)+1,FALSE)</f>
        <v>0</v>
      </c>
      <c r="AA169" s="3">
        <f t="array" ref="AA169">INDEX($AF$3:$CM$62,MATCH($S169,$AE$3:$AE$62,0),MATCH(AA$1&amp;$R169,$AF$1:$CM$1&amp;$AF$2:$CM$2,0))*VLOOKUP($Q169,$C$17:$M$20,COUNTBLANK($D$15:K$15)+1,FALSE)</f>
        <v>0</v>
      </c>
      <c r="AB169" s="3">
        <f t="array" ref="AB169">INDEX($AF$3:$CM$62,MATCH($S169,$AE$3:$AE$62,0),MATCH(AB$1&amp;$R169,$AF$1:$CM$1&amp;$AF$2:$CM$2,0))*VLOOKUP($Q169,$C$17:$M$20,COUNTBLANK($D$15:L$15)+1,FALSE)</f>
        <v>0</v>
      </c>
      <c r="AC169" s="3">
        <f t="array" ref="AC169">INDEX($AF$3:$CM$62,MATCH($S169,$AE$3:$AE$62,0),MATCH(AC$1&amp;$R169,$AF$1:$CM$1&amp;$AF$2:$CM$2,0))*VLOOKUP($Q169,$C$17:$M$20,COUNTBLANK($D$15:M$15)+1,FALSE)</f>
        <v>0</v>
      </c>
    </row>
    <row r="170" spans="17:29" x14ac:dyDescent="0.2">
      <c r="Q170" t="str">
        <f t="shared" si="125"/>
        <v>头饰</v>
      </c>
      <c r="R170">
        <f t="shared" si="126"/>
        <v>3</v>
      </c>
      <c r="S170">
        <f t="shared" si="127"/>
        <v>48</v>
      </c>
      <c r="T170" s="3">
        <f t="array" ref="T170">INDEX($AF$3:$CM$62,MATCH($S170,$AE$3:$AE$62,0),MATCH(T$1&amp;$R170,$AF$1:$CM$1&amp;$AF$2:$CM$2,0))*VLOOKUP($Q170,$C$17:$M$20,COUNTBLANK($D$15:D$15)+1,FALSE)</f>
        <v>192</v>
      </c>
      <c r="U170" s="3">
        <f t="array" ref="U170">INDEX($AF$3:$CM$62,MATCH($S170,$AE$3:$AE$62,0),MATCH(U$1&amp;$R170,$AF$1:$CM$1&amp;$AF$2:$CM$2,0))*VLOOKUP($Q170,$C$17:$M$20,COUNTBLANK($D$15:E$15)+1,FALSE)</f>
        <v>9600</v>
      </c>
      <c r="V170" s="3">
        <f t="array" ref="V170">INDEX($AF$3:$CM$62,MATCH($S170,$AE$3:$AE$62,0),MATCH(V$1&amp;$R170,$AF$1:$CM$1&amp;$AF$2:$CM$2,0))*VLOOKUP($Q170,$C$17:$M$20,COUNTBLANK($D$15:F$15)+1,FALSE)</f>
        <v>0</v>
      </c>
      <c r="W170" s="3">
        <f t="array" ref="W170">INDEX($AF$3:$CM$62,MATCH($S170,$AE$3:$AE$62,0),MATCH(W$1&amp;$R170,$AF$1:$CM$1&amp;$AF$2:$CM$2,0))*VLOOKUP($Q170,$C$17:$M$20,COUNTBLANK($D$15:G$15)+1,FALSE)</f>
        <v>0</v>
      </c>
      <c r="X170" s="3">
        <f t="array" ref="X170">INDEX($AF$3:$CM$62,MATCH($S170,$AE$3:$AE$62,0),MATCH(X$1&amp;$R170,$AF$1:$CM$1&amp;$AF$2:$CM$2,0))*VLOOKUP($Q170,$C$17:$M$20,COUNTBLANK($D$15:H$15)+1,FALSE)</f>
        <v>0.16</v>
      </c>
      <c r="Y170" s="3">
        <f t="array" ref="Y170">INDEX($AF$3:$CM$62,MATCH($S170,$AE$3:$AE$62,0),MATCH(Y$1&amp;$R170,$AF$1:$CM$1&amp;$AF$2:$CM$2,0))*VLOOKUP($Q170,$C$17:$M$20,COUNTBLANK($D$15:I$15)+1,FALSE)</f>
        <v>0</v>
      </c>
      <c r="Z170" s="3">
        <f t="array" ref="Z170">INDEX($AF$3:$CM$62,MATCH($S170,$AE$3:$AE$62,0),MATCH(Z$1&amp;$R170,$AF$1:$CM$1&amp;$AF$2:$CM$2,0))*VLOOKUP($Q170,$C$17:$M$20,COUNTBLANK($D$15:J$15)+1,FALSE)</f>
        <v>0</v>
      </c>
      <c r="AA170" s="3">
        <f t="array" ref="AA170">INDEX($AF$3:$CM$62,MATCH($S170,$AE$3:$AE$62,0),MATCH(AA$1&amp;$R170,$AF$1:$CM$1&amp;$AF$2:$CM$2,0))*VLOOKUP($Q170,$C$17:$M$20,COUNTBLANK($D$15:K$15)+1,FALSE)</f>
        <v>0</v>
      </c>
      <c r="AB170" s="3">
        <f t="array" ref="AB170">INDEX($AF$3:$CM$62,MATCH($S170,$AE$3:$AE$62,0),MATCH(AB$1&amp;$R170,$AF$1:$CM$1&amp;$AF$2:$CM$2,0))*VLOOKUP($Q170,$C$17:$M$20,COUNTBLANK($D$15:L$15)+1,FALSE)</f>
        <v>0</v>
      </c>
      <c r="AC170" s="3">
        <f t="array" ref="AC170">INDEX($AF$3:$CM$62,MATCH($S170,$AE$3:$AE$62,0),MATCH(AC$1&amp;$R170,$AF$1:$CM$1&amp;$AF$2:$CM$2,0))*VLOOKUP($Q170,$C$17:$M$20,COUNTBLANK($D$15:M$15)+1,FALSE)</f>
        <v>0</v>
      </c>
    </row>
    <row r="171" spans="17:29" x14ac:dyDescent="0.2">
      <c r="Q171" t="str">
        <f t="shared" si="125"/>
        <v>头饰</v>
      </c>
      <c r="R171">
        <f t="shared" si="126"/>
        <v>3</v>
      </c>
      <c r="S171">
        <f t="shared" si="127"/>
        <v>49</v>
      </c>
      <c r="T171" s="3">
        <f t="array" ref="T171">INDEX($AF$3:$CM$62,MATCH($S171,$AE$3:$AE$62,0),MATCH(T$1&amp;$R171,$AF$1:$CM$1&amp;$AF$2:$CM$2,0))*VLOOKUP($Q171,$C$17:$M$20,COUNTBLANK($D$15:D$15)+1,FALSE)</f>
        <v>196</v>
      </c>
      <c r="U171" s="3">
        <f t="array" ref="U171">INDEX($AF$3:$CM$62,MATCH($S171,$AE$3:$AE$62,0),MATCH(U$1&amp;$R171,$AF$1:$CM$1&amp;$AF$2:$CM$2,0))*VLOOKUP($Q171,$C$17:$M$20,COUNTBLANK($D$15:E$15)+1,FALSE)</f>
        <v>9800</v>
      </c>
      <c r="V171" s="3">
        <f t="array" ref="V171">INDEX($AF$3:$CM$62,MATCH($S171,$AE$3:$AE$62,0),MATCH(V$1&amp;$R171,$AF$1:$CM$1&amp;$AF$2:$CM$2,0))*VLOOKUP($Q171,$C$17:$M$20,COUNTBLANK($D$15:F$15)+1,FALSE)</f>
        <v>0</v>
      </c>
      <c r="W171" s="3">
        <f t="array" ref="W171">INDEX($AF$3:$CM$62,MATCH($S171,$AE$3:$AE$62,0),MATCH(W$1&amp;$R171,$AF$1:$CM$1&amp;$AF$2:$CM$2,0))*VLOOKUP($Q171,$C$17:$M$20,COUNTBLANK($D$15:G$15)+1,FALSE)</f>
        <v>0</v>
      </c>
      <c r="X171" s="3">
        <f t="array" ref="X171">INDEX($AF$3:$CM$62,MATCH($S171,$AE$3:$AE$62,0),MATCH(X$1&amp;$R171,$AF$1:$CM$1&amp;$AF$2:$CM$2,0))*VLOOKUP($Q171,$C$17:$M$20,COUNTBLANK($D$15:H$15)+1,FALSE)</f>
        <v>0.16</v>
      </c>
      <c r="Y171" s="3">
        <f t="array" ref="Y171">INDEX($AF$3:$CM$62,MATCH($S171,$AE$3:$AE$62,0),MATCH(Y$1&amp;$R171,$AF$1:$CM$1&amp;$AF$2:$CM$2,0))*VLOOKUP($Q171,$C$17:$M$20,COUNTBLANK($D$15:I$15)+1,FALSE)</f>
        <v>0</v>
      </c>
      <c r="Z171" s="3">
        <f t="array" ref="Z171">INDEX($AF$3:$CM$62,MATCH($S171,$AE$3:$AE$62,0),MATCH(Z$1&amp;$R171,$AF$1:$CM$1&amp;$AF$2:$CM$2,0))*VLOOKUP($Q171,$C$17:$M$20,COUNTBLANK($D$15:J$15)+1,FALSE)</f>
        <v>0</v>
      </c>
      <c r="AA171" s="3">
        <f t="array" ref="AA171">INDEX($AF$3:$CM$62,MATCH($S171,$AE$3:$AE$62,0),MATCH(AA$1&amp;$R171,$AF$1:$CM$1&amp;$AF$2:$CM$2,0))*VLOOKUP($Q171,$C$17:$M$20,COUNTBLANK($D$15:K$15)+1,FALSE)</f>
        <v>0</v>
      </c>
      <c r="AB171" s="3">
        <f t="array" ref="AB171">INDEX($AF$3:$CM$62,MATCH($S171,$AE$3:$AE$62,0),MATCH(AB$1&amp;$R171,$AF$1:$CM$1&amp;$AF$2:$CM$2,0))*VLOOKUP($Q171,$C$17:$M$20,COUNTBLANK($D$15:L$15)+1,FALSE)</f>
        <v>0</v>
      </c>
      <c r="AC171" s="3">
        <f t="array" ref="AC171">INDEX($AF$3:$CM$62,MATCH($S171,$AE$3:$AE$62,0),MATCH(AC$1&amp;$R171,$AF$1:$CM$1&amp;$AF$2:$CM$2,0))*VLOOKUP($Q171,$C$17:$M$20,COUNTBLANK($D$15:M$15)+1,FALSE)</f>
        <v>0</v>
      </c>
    </row>
    <row r="172" spans="17:29" x14ac:dyDescent="0.2">
      <c r="Q172" t="str">
        <f t="shared" si="125"/>
        <v>头饰</v>
      </c>
      <c r="R172">
        <f t="shared" si="126"/>
        <v>3</v>
      </c>
      <c r="S172">
        <f t="shared" si="127"/>
        <v>50</v>
      </c>
      <c r="T172" s="3">
        <f t="array" ref="T172">INDEX($AF$3:$CM$62,MATCH($S172,$AE$3:$AE$62,0),MATCH(T$1&amp;$R172,$AF$1:$CM$1&amp;$AF$2:$CM$2,0))*VLOOKUP($Q172,$C$17:$M$20,COUNTBLANK($D$15:D$15)+1,FALSE)</f>
        <v>200</v>
      </c>
      <c r="U172" s="3">
        <f t="array" ref="U172">INDEX($AF$3:$CM$62,MATCH($S172,$AE$3:$AE$62,0),MATCH(U$1&amp;$R172,$AF$1:$CM$1&amp;$AF$2:$CM$2,0))*VLOOKUP($Q172,$C$17:$M$20,COUNTBLANK($D$15:E$15)+1,FALSE)</f>
        <v>10000</v>
      </c>
      <c r="V172" s="3">
        <f t="array" ref="V172">INDEX($AF$3:$CM$62,MATCH($S172,$AE$3:$AE$62,0),MATCH(V$1&amp;$R172,$AF$1:$CM$1&amp;$AF$2:$CM$2,0))*VLOOKUP($Q172,$C$17:$M$20,COUNTBLANK($D$15:F$15)+1,FALSE)</f>
        <v>0</v>
      </c>
      <c r="W172" s="3">
        <f t="array" ref="W172">INDEX($AF$3:$CM$62,MATCH($S172,$AE$3:$AE$62,0),MATCH(W$1&amp;$R172,$AF$1:$CM$1&amp;$AF$2:$CM$2,0))*VLOOKUP($Q172,$C$17:$M$20,COUNTBLANK($D$15:G$15)+1,FALSE)</f>
        <v>0</v>
      </c>
      <c r="X172" s="3">
        <f t="array" ref="X172">INDEX($AF$3:$CM$62,MATCH($S172,$AE$3:$AE$62,0),MATCH(X$1&amp;$R172,$AF$1:$CM$1&amp;$AF$2:$CM$2,0))*VLOOKUP($Q172,$C$17:$M$20,COUNTBLANK($D$15:H$15)+1,FALSE)</f>
        <v>0.20000000000000004</v>
      </c>
      <c r="Y172" s="3">
        <f t="array" ref="Y172">INDEX($AF$3:$CM$62,MATCH($S172,$AE$3:$AE$62,0),MATCH(Y$1&amp;$R172,$AF$1:$CM$1&amp;$AF$2:$CM$2,0))*VLOOKUP($Q172,$C$17:$M$20,COUNTBLANK($D$15:I$15)+1,FALSE)</f>
        <v>0</v>
      </c>
      <c r="Z172" s="3">
        <f t="array" ref="Z172">INDEX($AF$3:$CM$62,MATCH($S172,$AE$3:$AE$62,0),MATCH(Z$1&amp;$R172,$AF$1:$CM$1&amp;$AF$2:$CM$2,0))*VLOOKUP($Q172,$C$17:$M$20,COUNTBLANK($D$15:J$15)+1,FALSE)</f>
        <v>0</v>
      </c>
      <c r="AA172" s="3">
        <f t="array" ref="AA172">INDEX($AF$3:$CM$62,MATCH($S172,$AE$3:$AE$62,0),MATCH(AA$1&amp;$R172,$AF$1:$CM$1&amp;$AF$2:$CM$2,0))*VLOOKUP($Q172,$C$17:$M$20,COUNTBLANK($D$15:K$15)+1,FALSE)</f>
        <v>0</v>
      </c>
      <c r="AB172" s="3">
        <f t="array" ref="AB172">INDEX($AF$3:$CM$62,MATCH($S172,$AE$3:$AE$62,0),MATCH(AB$1&amp;$R172,$AF$1:$CM$1&amp;$AF$2:$CM$2,0))*VLOOKUP($Q172,$C$17:$M$20,COUNTBLANK($D$15:L$15)+1,FALSE)</f>
        <v>0</v>
      </c>
      <c r="AC172" s="3">
        <f t="array" ref="AC172">INDEX($AF$3:$CM$62,MATCH($S172,$AE$3:$AE$62,0),MATCH(AC$1&amp;$R172,$AF$1:$CM$1&amp;$AF$2:$CM$2,0))*VLOOKUP($Q172,$C$17:$M$20,COUNTBLANK($D$15:M$15)+1,FALSE)</f>
        <v>0</v>
      </c>
    </row>
    <row r="173" spans="17:29" x14ac:dyDescent="0.2">
      <c r="Q173" t="str">
        <f t="shared" si="125"/>
        <v>头饰</v>
      </c>
      <c r="R173">
        <f t="shared" si="126"/>
        <v>3</v>
      </c>
      <c r="S173">
        <f t="shared" si="127"/>
        <v>51</v>
      </c>
      <c r="T173" s="3">
        <f t="array" ref="T173">INDEX($AF$3:$CM$62,MATCH($S173,$AE$3:$AE$62,0),MATCH(T$1&amp;$R173,$AF$1:$CM$1&amp;$AF$2:$CM$2,0))*VLOOKUP($Q173,$C$17:$M$20,COUNTBLANK($D$15:D$15)+1,FALSE)</f>
        <v>204</v>
      </c>
      <c r="U173" s="3">
        <f t="array" ref="U173">INDEX($AF$3:$CM$62,MATCH($S173,$AE$3:$AE$62,0),MATCH(U$1&amp;$R173,$AF$1:$CM$1&amp;$AF$2:$CM$2,0))*VLOOKUP($Q173,$C$17:$M$20,COUNTBLANK($D$15:E$15)+1,FALSE)</f>
        <v>10200</v>
      </c>
      <c r="V173" s="3">
        <f t="array" ref="V173">INDEX($AF$3:$CM$62,MATCH($S173,$AE$3:$AE$62,0),MATCH(V$1&amp;$R173,$AF$1:$CM$1&amp;$AF$2:$CM$2,0))*VLOOKUP($Q173,$C$17:$M$20,COUNTBLANK($D$15:F$15)+1,FALSE)</f>
        <v>0</v>
      </c>
      <c r="W173" s="3">
        <f t="array" ref="W173">INDEX($AF$3:$CM$62,MATCH($S173,$AE$3:$AE$62,0),MATCH(W$1&amp;$R173,$AF$1:$CM$1&amp;$AF$2:$CM$2,0))*VLOOKUP($Q173,$C$17:$M$20,COUNTBLANK($D$15:G$15)+1,FALSE)</f>
        <v>0</v>
      </c>
      <c r="X173" s="3">
        <f t="array" ref="X173">INDEX($AF$3:$CM$62,MATCH($S173,$AE$3:$AE$62,0),MATCH(X$1&amp;$R173,$AF$1:$CM$1&amp;$AF$2:$CM$2,0))*VLOOKUP($Q173,$C$17:$M$20,COUNTBLANK($D$15:H$15)+1,FALSE)</f>
        <v>0.20000000000000004</v>
      </c>
      <c r="Y173" s="3">
        <f t="array" ref="Y173">INDEX($AF$3:$CM$62,MATCH($S173,$AE$3:$AE$62,0),MATCH(Y$1&amp;$R173,$AF$1:$CM$1&amp;$AF$2:$CM$2,0))*VLOOKUP($Q173,$C$17:$M$20,COUNTBLANK($D$15:I$15)+1,FALSE)</f>
        <v>0</v>
      </c>
      <c r="Z173" s="3">
        <f t="array" ref="Z173">INDEX($AF$3:$CM$62,MATCH($S173,$AE$3:$AE$62,0),MATCH(Z$1&amp;$R173,$AF$1:$CM$1&amp;$AF$2:$CM$2,0))*VLOOKUP($Q173,$C$17:$M$20,COUNTBLANK($D$15:J$15)+1,FALSE)</f>
        <v>0</v>
      </c>
      <c r="AA173" s="3">
        <f t="array" ref="AA173">INDEX($AF$3:$CM$62,MATCH($S173,$AE$3:$AE$62,0),MATCH(AA$1&amp;$R173,$AF$1:$CM$1&amp;$AF$2:$CM$2,0))*VLOOKUP($Q173,$C$17:$M$20,COUNTBLANK($D$15:K$15)+1,FALSE)</f>
        <v>0</v>
      </c>
      <c r="AB173" s="3">
        <f t="array" ref="AB173">INDEX($AF$3:$CM$62,MATCH($S173,$AE$3:$AE$62,0),MATCH(AB$1&amp;$R173,$AF$1:$CM$1&amp;$AF$2:$CM$2,0))*VLOOKUP($Q173,$C$17:$M$20,COUNTBLANK($D$15:L$15)+1,FALSE)</f>
        <v>0</v>
      </c>
      <c r="AC173" s="3">
        <f t="array" ref="AC173">INDEX($AF$3:$CM$62,MATCH($S173,$AE$3:$AE$62,0),MATCH(AC$1&amp;$R173,$AF$1:$CM$1&amp;$AF$2:$CM$2,0))*VLOOKUP($Q173,$C$17:$M$20,COUNTBLANK($D$15:M$15)+1,FALSE)</f>
        <v>0</v>
      </c>
    </row>
    <row r="174" spans="17:29" x14ac:dyDescent="0.2">
      <c r="Q174" t="str">
        <f t="shared" si="125"/>
        <v>头饰</v>
      </c>
      <c r="R174">
        <f t="shared" si="126"/>
        <v>3</v>
      </c>
      <c r="S174">
        <f t="shared" si="127"/>
        <v>52</v>
      </c>
      <c r="T174" s="3">
        <f t="array" ref="T174">INDEX($AF$3:$CM$62,MATCH($S174,$AE$3:$AE$62,0),MATCH(T$1&amp;$R174,$AF$1:$CM$1&amp;$AF$2:$CM$2,0))*VLOOKUP($Q174,$C$17:$M$20,COUNTBLANK($D$15:D$15)+1,FALSE)</f>
        <v>208</v>
      </c>
      <c r="U174" s="3">
        <f t="array" ref="U174">INDEX($AF$3:$CM$62,MATCH($S174,$AE$3:$AE$62,0),MATCH(U$1&amp;$R174,$AF$1:$CM$1&amp;$AF$2:$CM$2,0))*VLOOKUP($Q174,$C$17:$M$20,COUNTBLANK($D$15:E$15)+1,FALSE)</f>
        <v>10400</v>
      </c>
      <c r="V174" s="3">
        <f t="array" ref="V174">INDEX($AF$3:$CM$62,MATCH($S174,$AE$3:$AE$62,0),MATCH(V$1&amp;$R174,$AF$1:$CM$1&amp;$AF$2:$CM$2,0))*VLOOKUP($Q174,$C$17:$M$20,COUNTBLANK($D$15:F$15)+1,FALSE)</f>
        <v>0</v>
      </c>
      <c r="W174" s="3">
        <f t="array" ref="W174">INDEX($AF$3:$CM$62,MATCH($S174,$AE$3:$AE$62,0),MATCH(W$1&amp;$R174,$AF$1:$CM$1&amp;$AF$2:$CM$2,0))*VLOOKUP($Q174,$C$17:$M$20,COUNTBLANK($D$15:G$15)+1,FALSE)</f>
        <v>0</v>
      </c>
      <c r="X174" s="3">
        <f t="array" ref="X174">INDEX($AF$3:$CM$62,MATCH($S174,$AE$3:$AE$62,0),MATCH(X$1&amp;$R174,$AF$1:$CM$1&amp;$AF$2:$CM$2,0))*VLOOKUP($Q174,$C$17:$M$20,COUNTBLANK($D$15:H$15)+1,FALSE)</f>
        <v>0.20000000000000004</v>
      </c>
      <c r="Y174" s="3">
        <f t="array" ref="Y174">INDEX($AF$3:$CM$62,MATCH($S174,$AE$3:$AE$62,0),MATCH(Y$1&amp;$R174,$AF$1:$CM$1&amp;$AF$2:$CM$2,0))*VLOOKUP($Q174,$C$17:$M$20,COUNTBLANK($D$15:I$15)+1,FALSE)</f>
        <v>0</v>
      </c>
      <c r="Z174" s="3">
        <f t="array" ref="Z174">INDEX($AF$3:$CM$62,MATCH($S174,$AE$3:$AE$62,0),MATCH(Z$1&amp;$R174,$AF$1:$CM$1&amp;$AF$2:$CM$2,0))*VLOOKUP($Q174,$C$17:$M$20,COUNTBLANK($D$15:J$15)+1,FALSE)</f>
        <v>0</v>
      </c>
      <c r="AA174" s="3">
        <f t="array" ref="AA174">INDEX($AF$3:$CM$62,MATCH($S174,$AE$3:$AE$62,0),MATCH(AA$1&amp;$R174,$AF$1:$CM$1&amp;$AF$2:$CM$2,0))*VLOOKUP($Q174,$C$17:$M$20,COUNTBLANK($D$15:K$15)+1,FALSE)</f>
        <v>0</v>
      </c>
      <c r="AB174" s="3">
        <f t="array" ref="AB174">INDEX($AF$3:$CM$62,MATCH($S174,$AE$3:$AE$62,0),MATCH(AB$1&amp;$R174,$AF$1:$CM$1&amp;$AF$2:$CM$2,0))*VLOOKUP($Q174,$C$17:$M$20,COUNTBLANK($D$15:L$15)+1,FALSE)</f>
        <v>0</v>
      </c>
      <c r="AC174" s="3">
        <f t="array" ref="AC174">INDEX($AF$3:$CM$62,MATCH($S174,$AE$3:$AE$62,0),MATCH(AC$1&amp;$R174,$AF$1:$CM$1&amp;$AF$2:$CM$2,0))*VLOOKUP($Q174,$C$17:$M$20,COUNTBLANK($D$15:M$15)+1,FALSE)</f>
        <v>0</v>
      </c>
    </row>
    <row r="175" spans="17:29" x14ac:dyDescent="0.2">
      <c r="Q175" t="str">
        <f t="shared" si="125"/>
        <v>头饰</v>
      </c>
      <c r="R175">
        <f t="shared" si="126"/>
        <v>3</v>
      </c>
      <c r="S175">
        <f t="shared" si="127"/>
        <v>53</v>
      </c>
      <c r="T175" s="3">
        <f t="array" ref="T175">INDEX($AF$3:$CM$62,MATCH($S175,$AE$3:$AE$62,0),MATCH(T$1&amp;$R175,$AF$1:$CM$1&amp;$AF$2:$CM$2,0))*VLOOKUP($Q175,$C$17:$M$20,COUNTBLANK($D$15:D$15)+1,FALSE)</f>
        <v>212</v>
      </c>
      <c r="U175" s="3">
        <f t="array" ref="U175">INDEX($AF$3:$CM$62,MATCH($S175,$AE$3:$AE$62,0),MATCH(U$1&amp;$R175,$AF$1:$CM$1&amp;$AF$2:$CM$2,0))*VLOOKUP($Q175,$C$17:$M$20,COUNTBLANK($D$15:E$15)+1,FALSE)</f>
        <v>10600</v>
      </c>
      <c r="V175" s="3">
        <f t="array" ref="V175">INDEX($AF$3:$CM$62,MATCH($S175,$AE$3:$AE$62,0),MATCH(V$1&amp;$R175,$AF$1:$CM$1&amp;$AF$2:$CM$2,0))*VLOOKUP($Q175,$C$17:$M$20,COUNTBLANK($D$15:F$15)+1,FALSE)</f>
        <v>0</v>
      </c>
      <c r="W175" s="3">
        <f t="array" ref="W175">INDEX($AF$3:$CM$62,MATCH($S175,$AE$3:$AE$62,0),MATCH(W$1&amp;$R175,$AF$1:$CM$1&amp;$AF$2:$CM$2,0))*VLOOKUP($Q175,$C$17:$M$20,COUNTBLANK($D$15:G$15)+1,FALSE)</f>
        <v>0</v>
      </c>
      <c r="X175" s="3">
        <f t="array" ref="X175">INDEX($AF$3:$CM$62,MATCH($S175,$AE$3:$AE$62,0),MATCH(X$1&amp;$R175,$AF$1:$CM$1&amp;$AF$2:$CM$2,0))*VLOOKUP($Q175,$C$17:$M$20,COUNTBLANK($D$15:H$15)+1,FALSE)</f>
        <v>0.20000000000000004</v>
      </c>
      <c r="Y175" s="3">
        <f t="array" ref="Y175">INDEX($AF$3:$CM$62,MATCH($S175,$AE$3:$AE$62,0),MATCH(Y$1&amp;$R175,$AF$1:$CM$1&amp;$AF$2:$CM$2,0))*VLOOKUP($Q175,$C$17:$M$20,COUNTBLANK($D$15:I$15)+1,FALSE)</f>
        <v>0</v>
      </c>
      <c r="Z175" s="3">
        <f t="array" ref="Z175">INDEX($AF$3:$CM$62,MATCH($S175,$AE$3:$AE$62,0),MATCH(Z$1&amp;$R175,$AF$1:$CM$1&amp;$AF$2:$CM$2,0))*VLOOKUP($Q175,$C$17:$M$20,COUNTBLANK($D$15:J$15)+1,FALSE)</f>
        <v>0</v>
      </c>
      <c r="AA175" s="3">
        <f t="array" ref="AA175">INDEX($AF$3:$CM$62,MATCH($S175,$AE$3:$AE$62,0),MATCH(AA$1&amp;$R175,$AF$1:$CM$1&amp;$AF$2:$CM$2,0))*VLOOKUP($Q175,$C$17:$M$20,COUNTBLANK($D$15:K$15)+1,FALSE)</f>
        <v>0</v>
      </c>
      <c r="AB175" s="3">
        <f t="array" ref="AB175">INDEX($AF$3:$CM$62,MATCH($S175,$AE$3:$AE$62,0),MATCH(AB$1&amp;$R175,$AF$1:$CM$1&amp;$AF$2:$CM$2,0))*VLOOKUP($Q175,$C$17:$M$20,COUNTBLANK($D$15:L$15)+1,FALSE)</f>
        <v>0</v>
      </c>
      <c r="AC175" s="3">
        <f t="array" ref="AC175">INDEX($AF$3:$CM$62,MATCH($S175,$AE$3:$AE$62,0),MATCH(AC$1&amp;$R175,$AF$1:$CM$1&amp;$AF$2:$CM$2,0))*VLOOKUP($Q175,$C$17:$M$20,COUNTBLANK($D$15:M$15)+1,FALSE)</f>
        <v>0</v>
      </c>
    </row>
    <row r="176" spans="17:29" x14ac:dyDescent="0.2">
      <c r="Q176" t="str">
        <f t="shared" si="125"/>
        <v>头饰</v>
      </c>
      <c r="R176">
        <f t="shared" si="126"/>
        <v>3</v>
      </c>
      <c r="S176">
        <f t="shared" si="127"/>
        <v>54</v>
      </c>
      <c r="T176" s="3">
        <f t="array" ref="T176">INDEX($AF$3:$CM$62,MATCH($S176,$AE$3:$AE$62,0),MATCH(T$1&amp;$R176,$AF$1:$CM$1&amp;$AF$2:$CM$2,0))*VLOOKUP($Q176,$C$17:$M$20,COUNTBLANK($D$15:D$15)+1,FALSE)</f>
        <v>216</v>
      </c>
      <c r="U176" s="3">
        <f t="array" ref="U176">INDEX($AF$3:$CM$62,MATCH($S176,$AE$3:$AE$62,0),MATCH(U$1&amp;$R176,$AF$1:$CM$1&amp;$AF$2:$CM$2,0))*VLOOKUP($Q176,$C$17:$M$20,COUNTBLANK($D$15:E$15)+1,FALSE)</f>
        <v>10800</v>
      </c>
      <c r="V176" s="3">
        <f t="array" ref="V176">INDEX($AF$3:$CM$62,MATCH($S176,$AE$3:$AE$62,0),MATCH(V$1&amp;$R176,$AF$1:$CM$1&amp;$AF$2:$CM$2,0))*VLOOKUP($Q176,$C$17:$M$20,COUNTBLANK($D$15:F$15)+1,FALSE)</f>
        <v>0</v>
      </c>
      <c r="W176" s="3">
        <f t="array" ref="W176">INDEX($AF$3:$CM$62,MATCH($S176,$AE$3:$AE$62,0),MATCH(W$1&amp;$R176,$AF$1:$CM$1&amp;$AF$2:$CM$2,0))*VLOOKUP($Q176,$C$17:$M$20,COUNTBLANK($D$15:G$15)+1,FALSE)</f>
        <v>0</v>
      </c>
      <c r="X176" s="3">
        <f t="array" ref="X176">INDEX($AF$3:$CM$62,MATCH($S176,$AE$3:$AE$62,0),MATCH(X$1&amp;$R176,$AF$1:$CM$1&amp;$AF$2:$CM$2,0))*VLOOKUP($Q176,$C$17:$M$20,COUNTBLANK($D$15:H$15)+1,FALSE)</f>
        <v>0.20000000000000004</v>
      </c>
      <c r="Y176" s="3">
        <f t="array" ref="Y176">INDEX($AF$3:$CM$62,MATCH($S176,$AE$3:$AE$62,0),MATCH(Y$1&amp;$R176,$AF$1:$CM$1&amp;$AF$2:$CM$2,0))*VLOOKUP($Q176,$C$17:$M$20,COUNTBLANK($D$15:I$15)+1,FALSE)</f>
        <v>0</v>
      </c>
      <c r="Z176" s="3">
        <f t="array" ref="Z176">INDEX($AF$3:$CM$62,MATCH($S176,$AE$3:$AE$62,0),MATCH(Z$1&amp;$R176,$AF$1:$CM$1&amp;$AF$2:$CM$2,0))*VLOOKUP($Q176,$C$17:$M$20,COUNTBLANK($D$15:J$15)+1,FALSE)</f>
        <v>0</v>
      </c>
      <c r="AA176" s="3">
        <f t="array" ref="AA176">INDEX($AF$3:$CM$62,MATCH($S176,$AE$3:$AE$62,0),MATCH(AA$1&amp;$R176,$AF$1:$CM$1&amp;$AF$2:$CM$2,0))*VLOOKUP($Q176,$C$17:$M$20,COUNTBLANK($D$15:K$15)+1,FALSE)</f>
        <v>0</v>
      </c>
      <c r="AB176" s="3">
        <f t="array" ref="AB176">INDEX($AF$3:$CM$62,MATCH($S176,$AE$3:$AE$62,0),MATCH(AB$1&amp;$R176,$AF$1:$CM$1&amp;$AF$2:$CM$2,0))*VLOOKUP($Q176,$C$17:$M$20,COUNTBLANK($D$15:L$15)+1,FALSE)</f>
        <v>0</v>
      </c>
      <c r="AC176" s="3">
        <f t="array" ref="AC176">INDEX($AF$3:$CM$62,MATCH($S176,$AE$3:$AE$62,0),MATCH(AC$1&amp;$R176,$AF$1:$CM$1&amp;$AF$2:$CM$2,0))*VLOOKUP($Q176,$C$17:$M$20,COUNTBLANK($D$15:M$15)+1,FALSE)</f>
        <v>0</v>
      </c>
    </row>
    <row r="177" spans="17:29" x14ac:dyDescent="0.2">
      <c r="Q177" t="str">
        <f t="shared" si="125"/>
        <v>头饰</v>
      </c>
      <c r="R177">
        <f t="shared" si="126"/>
        <v>3</v>
      </c>
      <c r="S177">
        <f t="shared" si="127"/>
        <v>55</v>
      </c>
      <c r="T177" s="3">
        <f t="array" ref="T177">INDEX($AF$3:$CM$62,MATCH($S177,$AE$3:$AE$62,0),MATCH(T$1&amp;$R177,$AF$1:$CM$1&amp;$AF$2:$CM$2,0))*VLOOKUP($Q177,$C$17:$M$20,COUNTBLANK($D$15:D$15)+1,FALSE)</f>
        <v>220</v>
      </c>
      <c r="U177" s="3">
        <f t="array" ref="U177">INDEX($AF$3:$CM$62,MATCH($S177,$AE$3:$AE$62,0),MATCH(U$1&amp;$R177,$AF$1:$CM$1&amp;$AF$2:$CM$2,0))*VLOOKUP($Q177,$C$17:$M$20,COUNTBLANK($D$15:E$15)+1,FALSE)</f>
        <v>11000</v>
      </c>
      <c r="V177" s="3">
        <f t="array" ref="V177">INDEX($AF$3:$CM$62,MATCH($S177,$AE$3:$AE$62,0),MATCH(V$1&amp;$R177,$AF$1:$CM$1&amp;$AF$2:$CM$2,0))*VLOOKUP($Q177,$C$17:$M$20,COUNTBLANK($D$15:F$15)+1,FALSE)</f>
        <v>0</v>
      </c>
      <c r="W177" s="3">
        <f t="array" ref="W177">INDEX($AF$3:$CM$62,MATCH($S177,$AE$3:$AE$62,0),MATCH(W$1&amp;$R177,$AF$1:$CM$1&amp;$AF$2:$CM$2,0))*VLOOKUP($Q177,$C$17:$M$20,COUNTBLANK($D$15:G$15)+1,FALSE)</f>
        <v>0</v>
      </c>
      <c r="X177" s="3">
        <f t="array" ref="X177">INDEX($AF$3:$CM$62,MATCH($S177,$AE$3:$AE$62,0),MATCH(X$1&amp;$R177,$AF$1:$CM$1&amp;$AF$2:$CM$2,0))*VLOOKUP($Q177,$C$17:$M$20,COUNTBLANK($D$15:H$15)+1,FALSE)</f>
        <v>0.20000000000000004</v>
      </c>
      <c r="Y177" s="3">
        <f t="array" ref="Y177">INDEX($AF$3:$CM$62,MATCH($S177,$AE$3:$AE$62,0),MATCH(Y$1&amp;$R177,$AF$1:$CM$1&amp;$AF$2:$CM$2,0))*VLOOKUP($Q177,$C$17:$M$20,COUNTBLANK($D$15:I$15)+1,FALSE)</f>
        <v>0</v>
      </c>
      <c r="Z177" s="3">
        <f t="array" ref="Z177">INDEX($AF$3:$CM$62,MATCH($S177,$AE$3:$AE$62,0),MATCH(Z$1&amp;$R177,$AF$1:$CM$1&amp;$AF$2:$CM$2,0))*VLOOKUP($Q177,$C$17:$M$20,COUNTBLANK($D$15:J$15)+1,FALSE)</f>
        <v>0</v>
      </c>
      <c r="AA177" s="3">
        <f t="array" ref="AA177">INDEX($AF$3:$CM$62,MATCH($S177,$AE$3:$AE$62,0),MATCH(AA$1&amp;$R177,$AF$1:$CM$1&amp;$AF$2:$CM$2,0))*VLOOKUP($Q177,$C$17:$M$20,COUNTBLANK($D$15:K$15)+1,FALSE)</f>
        <v>0</v>
      </c>
      <c r="AB177" s="3">
        <f t="array" ref="AB177">INDEX($AF$3:$CM$62,MATCH($S177,$AE$3:$AE$62,0),MATCH(AB$1&amp;$R177,$AF$1:$CM$1&amp;$AF$2:$CM$2,0))*VLOOKUP($Q177,$C$17:$M$20,COUNTBLANK($D$15:L$15)+1,FALSE)</f>
        <v>0</v>
      </c>
      <c r="AC177" s="3">
        <f t="array" ref="AC177">INDEX($AF$3:$CM$62,MATCH($S177,$AE$3:$AE$62,0),MATCH(AC$1&amp;$R177,$AF$1:$CM$1&amp;$AF$2:$CM$2,0))*VLOOKUP($Q177,$C$17:$M$20,COUNTBLANK($D$15:M$15)+1,FALSE)</f>
        <v>0</v>
      </c>
    </row>
    <row r="178" spans="17:29" x14ac:dyDescent="0.2">
      <c r="Q178" t="str">
        <f t="shared" si="125"/>
        <v>头饰</v>
      </c>
      <c r="R178">
        <f t="shared" si="126"/>
        <v>3</v>
      </c>
      <c r="S178">
        <f t="shared" si="127"/>
        <v>56</v>
      </c>
      <c r="T178" s="3">
        <f t="array" ref="T178">INDEX($AF$3:$CM$62,MATCH($S178,$AE$3:$AE$62,0),MATCH(T$1&amp;$R178,$AF$1:$CM$1&amp;$AF$2:$CM$2,0))*VLOOKUP($Q178,$C$17:$M$20,COUNTBLANK($D$15:D$15)+1,FALSE)</f>
        <v>224</v>
      </c>
      <c r="U178" s="3">
        <f t="array" ref="U178">INDEX($AF$3:$CM$62,MATCH($S178,$AE$3:$AE$62,0),MATCH(U$1&amp;$R178,$AF$1:$CM$1&amp;$AF$2:$CM$2,0))*VLOOKUP($Q178,$C$17:$M$20,COUNTBLANK($D$15:E$15)+1,FALSE)</f>
        <v>11200</v>
      </c>
      <c r="V178" s="3">
        <f t="array" ref="V178">INDEX($AF$3:$CM$62,MATCH($S178,$AE$3:$AE$62,0),MATCH(V$1&amp;$R178,$AF$1:$CM$1&amp;$AF$2:$CM$2,0))*VLOOKUP($Q178,$C$17:$M$20,COUNTBLANK($D$15:F$15)+1,FALSE)</f>
        <v>0</v>
      </c>
      <c r="W178" s="3">
        <f t="array" ref="W178">INDEX($AF$3:$CM$62,MATCH($S178,$AE$3:$AE$62,0),MATCH(W$1&amp;$R178,$AF$1:$CM$1&amp;$AF$2:$CM$2,0))*VLOOKUP($Q178,$C$17:$M$20,COUNTBLANK($D$15:G$15)+1,FALSE)</f>
        <v>0</v>
      </c>
      <c r="X178" s="3">
        <f t="array" ref="X178">INDEX($AF$3:$CM$62,MATCH($S178,$AE$3:$AE$62,0),MATCH(X$1&amp;$R178,$AF$1:$CM$1&amp;$AF$2:$CM$2,0))*VLOOKUP($Q178,$C$17:$M$20,COUNTBLANK($D$15:H$15)+1,FALSE)</f>
        <v>0.20000000000000004</v>
      </c>
      <c r="Y178" s="3">
        <f t="array" ref="Y178">INDEX($AF$3:$CM$62,MATCH($S178,$AE$3:$AE$62,0),MATCH(Y$1&amp;$R178,$AF$1:$CM$1&amp;$AF$2:$CM$2,0))*VLOOKUP($Q178,$C$17:$M$20,COUNTBLANK($D$15:I$15)+1,FALSE)</f>
        <v>0</v>
      </c>
      <c r="Z178" s="3">
        <f t="array" ref="Z178">INDEX($AF$3:$CM$62,MATCH($S178,$AE$3:$AE$62,0),MATCH(Z$1&amp;$R178,$AF$1:$CM$1&amp;$AF$2:$CM$2,0))*VLOOKUP($Q178,$C$17:$M$20,COUNTBLANK($D$15:J$15)+1,FALSE)</f>
        <v>0</v>
      </c>
      <c r="AA178" s="3">
        <f t="array" ref="AA178">INDEX($AF$3:$CM$62,MATCH($S178,$AE$3:$AE$62,0),MATCH(AA$1&amp;$R178,$AF$1:$CM$1&amp;$AF$2:$CM$2,0))*VLOOKUP($Q178,$C$17:$M$20,COUNTBLANK($D$15:K$15)+1,FALSE)</f>
        <v>0</v>
      </c>
      <c r="AB178" s="3">
        <f t="array" ref="AB178">INDEX($AF$3:$CM$62,MATCH($S178,$AE$3:$AE$62,0),MATCH(AB$1&amp;$R178,$AF$1:$CM$1&amp;$AF$2:$CM$2,0))*VLOOKUP($Q178,$C$17:$M$20,COUNTBLANK($D$15:L$15)+1,FALSE)</f>
        <v>0</v>
      </c>
      <c r="AC178" s="3">
        <f t="array" ref="AC178">INDEX($AF$3:$CM$62,MATCH($S178,$AE$3:$AE$62,0),MATCH(AC$1&amp;$R178,$AF$1:$CM$1&amp;$AF$2:$CM$2,0))*VLOOKUP($Q178,$C$17:$M$20,COUNTBLANK($D$15:M$15)+1,FALSE)</f>
        <v>0</v>
      </c>
    </row>
    <row r="179" spans="17:29" x14ac:dyDescent="0.2">
      <c r="Q179" t="str">
        <f t="shared" si="125"/>
        <v>头饰</v>
      </c>
      <c r="R179">
        <f t="shared" si="126"/>
        <v>3</v>
      </c>
      <c r="S179">
        <f t="shared" si="127"/>
        <v>57</v>
      </c>
      <c r="T179" s="3">
        <f t="array" ref="T179">INDEX($AF$3:$CM$62,MATCH($S179,$AE$3:$AE$62,0),MATCH(T$1&amp;$R179,$AF$1:$CM$1&amp;$AF$2:$CM$2,0))*VLOOKUP($Q179,$C$17:$M$20,COUNTBLANK($D$15:D$15)+1,FALSE)</f>
        <v>228</v>
      </c>
      <c r="U179" s="3">
        <f t="array" ref="U179">INDEX($AF$3:$CM$62,MATCH($S179,$AE$3:$AE$62,0),MATCH(U$1&amp;$R179,$AF$1:$CM$1&amp;$AF$2:$CM$2,0))*VLOOKUP($Q179,$C$17:$M$20,COUNTBLANK($D$15:E$15)+1,FALSE)</f>
        <v>11400</v>
      </c>
      <c r="V179" s="3">
        <f t="array" ref="V179">INDEX($AF$3:$CM$62,MATCH($S179,$AE$3:$AE$62,0),MATCH(V$1&amp;$R179,$AF$1:$CM$1&amp;$AF$2:$CM$2,0))*VLOOKUP($Q179,$C$17:$M$20,COUNTBLANK($D$15:F$15)+1,FALSE)</f>
        <v>0</v>
      </c>
      <c r="W179" s="3">
        <f t="array" ref="W179">INDEX($AF$3:$CM$62,MATCH($S179,$AE$3:$AE$62,0),MATCH(W$1&amp;$R179,$AF$1:$CM$1&amp;$AF$2:$CM$2,0))*VLOOKUP($Q179,$C$17:$M$20,COUNTBLANK($D$15:G$15)+1,FALSE)</f>
        <v>0</v>
      </c>
      <c r="X179" s="3">
        <f t="array" ref="X179">INDEX($AF$3:$CM$62,MATCH($S179,$AE$3:$AE$62,0),MATCH(X$1&amp;$R179,$AF$1:$CM$1&amp;$AF$2:$CM$2,0))*VLOOKUP($Q179,$C$17:$M$20,COUNTBLANK($D$15:H$15)+1,FALSE)</f>
        <v>0.20000000000000004</v>
      </c>
      <c r="Y179" s="3">
        <f t="array" ref="Y179">INDEX($AF$3:$CM$62,MATCH($S179,$AE$3:$AE$62,0),MATCH(Y$1&amp;$R179,$AF$1:$CM$1&amp;$AF$2:$CM$2,0))*VLOOKUP($Q179,$C$17:$M$20,COUNTBLANK($D$15:I$15)+1,FALSE)</f>
        <v>0</v>
      </c>
      <c r="Z179" s="3">
        <f t="array" ref="Z179">INDEX($AF$3:$CM$62,MATCH($S179,$AE$3:$AE$62,0),MATCH(Z$1&amp;$R179,$AF$1:$CM$1&amp;$AF$2:$CM$2,0))*VLOOKUP($Q179,$C$17:$M$20,COUNTBLANK($D$15:J$15)+1,FALSE)</f>
        <v>0</v>
      </c>
      <c r="AA179" s="3">
        <f t="array" ref="AA179">INDEX($AF$3:$CM$62,MATCH($S179,$AE$3:$AE$62,0),MATCH(AA$1&amp;$R179,$AF$1:$CM$1&amp;$AF$2:$CM$2,0))*VLOOKUP($Q179,$C$17:$M$20,COUNTBLANK($D$15:K$15)+1,FALSE)</f>
        <v>0</v>
      </c>
      <c r="AB179" s="3">
        <f t="array" ref="AB179">INDEX($AF$3:$CM$62,MATCH($S179,$AE$3:$AE$62,0),MATCH(AB$1&amp;$R179,$AF$1:$CM$1&amp;$AF$2:$CM$2,0))*VLOOKUP($Q179,$C$17:$M$20,COUNTBLANK($D$15:L$15)+1,FALSE)</f>
        <v>0</v>
      </c>
      <c r="AC179" s="3">
        <f t="array" ref="AC179">INDEX($AF$3:$CM$62,MATCH($S179,$AE$3:$AE$62,0),MATCH(AC$1&amp;$R179,$AF$1:$CM$1&amp;$AF$2:$CM$2,0))*VLOOKUP($Q179,$C$17:$M$20,COUNTBLANK($D$15:M$15)+1,FALSE)</f>
        <v>0</v>
      </c>
    </row>
    <row r="180" spans="17:29" x14ac:dyDescent="0.2">
      <c r="Q180" t="str">
        <f t="shared" si="125"/>
        <v>头饰</v>
      </c>
      <c r="R180">
        <f t="shared" si="126"/>
        <v>3</v>
      </c>
      <c r="S180">
        <f t="shared" si="127"/>
        <v>58</v>
      </c>
      <c r="T180" s="3">
        <f t="array" ref="T180">INDEX($AF$3:$CM$62,MATCH($S180,$AE$3:$AE$62,0),MATCH(T$1&amp;$R180,$AF$1:$CM$1&amp;$AF$2:$CM$2,0))*VLOOKUP($Q180,$C$17:$M$20,COUNTBLANK($D$15:D$15)+1,FALSE)</f>
        <v>232</v>
      </c>
      <c r="U180" s="3">
        <f t="array" ref="U180">INDEX($AF$3:$CM$62,MATCH($S180,$AE$3:$AE$62,0),MATCH(U$1&amp;$R180,$AF$1:$CM$1&amp;$AF$2:$CM$2,0))*VLOOKUP($Q180,$C$17:$M$20,COUNTBLANK($D$15:E$15)+1,FALSE)</f>
        <v>11600</v>
      </c>
      <c r="V180" s="3">
        <f t="array" ref="V180">INDEX($AF$3:$CM$62,MATCH($S180,$AE$3:$AE$62,0),MATCH(V$1&amp;$R180,$AF$1:$CM$1&amp;$AF$2:$CM$2,0))*VLOOKUP($Q180,$C$17:$M$20,COUNTBLANK($D$15:F$15)+1,FALSE)</f>
        <v>0</v>
      </c>
      <c r="W180" s="3">
        <f t="array" ref="W180">INDEX($AF$3:$CM$62,MATCH($S180,$AE$3:$AE$62,0),MATCH(W$1&amp;$R180,$AF$1:$CM$1&amp;$AF$2:$CM$2,0))*VLOOKUP($Q180,$C$17:$M$20,COUNTBLANK($D$15:G$15)+1,FALSE)</f>
        <v>0</v>
      </c>
      <c r="X180" s="3">
        <f t="array" ref="X180">INDEX($AF$3:$CM$62,MATCH($S180,$AE$3:$AE$62,0),MATCH(X$1&amp;$R180,$AF$1:$CM$1&amp;$AF$2:$CM$2,0))*VLOOKUP($Q180,$C$17:$M$20,COUNTBLANK($D$15:H$15)+1,FALSE)</f>
        <v>0.20000000000000004</v>
      </c>
      <c r="Y180" s="3">
        <f t="array" ref="Y180">INDEX($AF$3:$CM$62,MATCH($S180,$AE$3:$AE$62,0),MATCH(Y$1&amp;$R180,$AF$1:$CM$1&amp;$AF$2:$CM$2,0))*VLOOKUP($Q180,$C$17:$M$20,COUNTBLANK($D$15:I$15)+1,FALSE)</f>
        <v>0</v>
      </c>
      <c r="Z180" s="3">
        <f t="array" ref="Z180">INDEX($AF$3:$CM$62,MATCH($S180,$AE$3:$AE$62,0),MATCH(Z$1&amp;$R180,$AF$1:$CM$1&amp;$AF$2:$CM$2,0))*VLOOKUP($Q180,$C$17:$M$20,COUNTBLANK($D$15:J$15)+1,FALSE)</f>
        <v>0</v>
      </c>
      <c r="AA180" s="3">
        <f t="array" ref="AA180">INDEX($AF$3:$CM$62,MATCH($S180,$AE$3:$AE$62,0),MATCH(AA$1&amp;$R180,$AF$1:$CM$1&amp;$AF$2:$CM$2,0))*VLOOKUP($Q180,$C$17:$M$20,COUNTBLANK($D$15:K$15)+1,FALSE)</f>
        <v>0</v>
      </c>
      <c r="AB180" s="3">
        <f t="array" ref="AB180">INDEX($AF$3:$CM$62,MATCH($S180,$AE$3:$AE$62,0),MATCH(AB$1&amp;$R180,$AF$1:$CM$1&amp;$AF$2:$CM$2,0))*VLOOKUP($Q180,$C$17:$M$20,COUNTBLANK($D$15:L$15)+1,FALSE)</f>
        <v>0</v>
      </c>
      <c r="AC180" s="3">
        <f t="array" ref="AC180">INDEX($AF$3:$CM$62,MATCH($S180,$AE$3:$AE$62,0),MATCH(AC$1&amp;$R180,$AF$1:$CM$1&amp;$AF$2:$CM$2,0))*VLOOKUP($Q180,$C$17:$M$20,COUNTBLANK($D$15:M$15)+1,FALSE)</f>
        <v>0</v>
      </c>
    </row>
    <row r="181" spans="17:29" x14ac:dyDescent="0.2">
      <c r="Q181" t="str">
        <f t="shared" si="125"/>
        <v>头饰</v>
      </c>
      <c r="R181">
        <f t="shared" si="126"/>
        <v>3</v>
      </c>
      <c r="S181">
        <f t="shared" si="127"/>
        <v>59</v>
      </c>
      <c r="T181" s="3">
        <f t="array" ref="T181">INDEX($AF$3:$CM$62,MATCH($S181,$AE$3:$AE$62,0),MATCH(T$1&amp;$R181,$AF$1:$CM$1&amp;$AF$2:$CM$2,0))*VLOOKUP($Q181,$C$17:$M$20,COUNTBLANK($D$15:D$15)+1,FALSE)</f>
        <v>236</v>
      </c>
      <c r="U181" s="3">
        <f t="array" ref="U181">INDEX($AF$3:$CM$62,MATCH($S181,$AE$3:$AE$62,0),MATCH(U$1&amp;$R181,$AF$1:$CM$1&amp;$AF$2:$CM$2,0))*VLOOKUP($Q181,$C$17:$M$20,COUNTBLANK($D$15:E$15)+1,FALSE)</f>
        <v>11800</v>
      </c>
      <c r="V181" s="3">
        <f t="array" ref="V181">INDEX($AF$3:$CM$62,MATCH($S181,$AE$3:$AE$62,0),MATCH(V$1&amp;$R181,$AF$1:$CM$1&amp;$AF$2:$CM$2,0))*VLOOKUP($Q181,$C$17:$M$20,COUNTBLANK($D$15:F$15)+1,FALSE)</f>
        <v>0</v>
      </c>
      <c r="W181" s="3">
        <f t="array" ref="W181">INDEX($AF$3:$CM$62,MATCH($S181,$AE$3:$AE$62,0),MATCH(W$1&amp;$R181,$AF$1:$CM$1&amp;$AF$2:$CM$2,0))*VLOOKUP($Q181,$C$17:$M$20,COUNTBLANK($D$15:G$15)+1,FALSE)</f>
        <v>0</v>
      </c>
      <c r="X181" s="3">
        <f t="array" ref="X181">INDEX($AF$3:$CM$62,MATCH($S181,$AE$3:$AE$62,0),MATCH(X$1&amp;$R181,$AF$1:$CM$1&amp;$AF$2:$CM$2,0))*VLOOKUP($Q181,$C$17:$M$20,COUNTBLANK($D$15:H$15)+1,FALSE)</f>
        <v>0.20000000000000004</v>
      </c>
      <c r="Y181" s="3">
        <f t="array" ref="Y181">INDEX($AF$3:$CM$62,MATCH($S181,$AE$3:$AE$62,0),MATCH(Y$1&amp;$R181,$AF$1:$CM$1&amp;$AF$2:$CM$2,0))*VLOOKUP($Q181,$C$17:$M$20,COUNTBLANK($D$15:I$15)+1,FALSE)</f>
        <v>0</v>
      </c>
      <c r="Z181" s="3">
        <f t="array" ref="Z181">INDEX($AF$3:$CM$62,MATCH($S181,$AE$3:$AE$62,0),MATCH(Z$1&amp;$R181,$AF$1:$CM$1&amp;$AF$2:$CM$2,0))*VLOOKUP($Q181,$C$17:$M$20,COUNTBLANK($D$15:J$15)+1,FALSE)</f>
        <v>0</v>
      </c>
      <c r="AA181" s="3">
        <f t="array" ref="AA181">INDEX($AF$3:$CM$62,MATCH($S181,$AE$3:$AE$62,0),MATCH(AA$1&amp;$R181,$AF$1:$CM$1&amp;$AF$2:$CM$2,0))*VLOOKUP($Q181,$C$17:$M$20,COUNTBLANK($D$15:K$15)+1,FALSE)</f>
        <v>0</v>
      </c>
      <c r="AB181" s="3">
        <f t="array" ref="AB181">INDEX($AF$3:$CM$62,MATCH($S181,$AE$3:$AE$62,0),MATCH(AB$1&amp;$R181,$AF$1:$CM$1&amp;$AF$2:$CM$2,0))*VLOOKUP($Q181,$C$17:$M$20,COUNTBLANK($D$15:L$15)+1,FALSE)</f>
        <v>0</v>
      </c>
      <c r="AC181" s="3">
        <f t="array" ref="AC181">INDEX($AF$3:$CM$62,MATCH($S181,$AE$3:$AE$62,0),MATCH(AC$1&amp;$R181,$AF$1:$CM$1&amp;$AF$2:$CM$2,0))*VLOOKUP($Q181,$C$17:$M$20,COUNTBLANK($D$15:M$15)+1,FALSE)</f>
        <v>0</v>
      </c>
    </row>
    <row r="182" spans="17:29" x14ac:dyDescent="0.2">
      <c r="Q182" t="str">
        <f t="shared" si="125"/>
        <v>头饰</v>
      </c>
      <c r="R182">
        <f t="shared" si="126"/>
        <v>3</v>
      </c>
      <c r="S182">
        <f t="shared" si="127"/>
        <v>60</v>
      </c>
      <c r="T182" s="3">
        <f t="array" ref="T182">INDEX($AF$3:$CM$62,MATCH($S182,$AE$3:$AE$62,0),MATCH(T$1&amp;$R182,$AF$1:$CM$1&amp;$AF$2:$CM$2,0))*VLOOKUP($Q182,$C$17:$M$20,COUNTBLANK($D$15:D$15)+1,FALSE)</f>
        <v>240</v>
      </c>
      <c r="U182" s="3">
        <f t="array" ref="U182">INDEX($AF$3:$CM$62,MATCH($S182,$AE$3:$AE$62,0),MATCH(U$1&amp;$R182,$AF$1:$CM$1&amp;$AF$2:$CM$2,0))*VLOOKUP($Q182,$C$17:$M$20,COUNTBLANK($D$15:E$15)+1,FALSE)</f>
        <v>12000</v>
      </c>
      <c r="V182" s="3">
        <f t="array" ref="V182">INDEX($AF$3:$CM$62,MATCH($S182,$AE$3:$AE$62,0),MATCH(V$1&amp;$R182,$AF$1:$CM$1&amp;$AF$2:$CM$2,0))*VLOOKUP($Q182,$C$17:$M$20,COUNTBLANK($D$15:F$15)+1,FALSE)</f>
        <v>0</v>
      </c>
      <c r="W182" s="3">
        <f t="array" ref="W182">INDEX($AF$3:$CM$62,MATCH($S182,$AE$3:$AE$62,0),MATCH(W$1&amp;$R182,$AF$1:$CM$1&amp;$AF$2:$CM$2,0))*VLOOKUP($Q182,$C$17:$M$20,COUNTBLANK($D$15:G$15)+1,FALSE)</f>
        <v>0</v>
      </c>
      <c r="X182" s="3">
        <f t="array" ref="X182">INDEX($AF$3:$CM$62,MATCH($S182,$AE$3:$AE$62,0),MATCH(X$1&amp;$R182,$AF$1:$CM$1&amp;$AF$2:$CM$2,0))*VLOOKUP($Q182,$C$17:$M$20,COUNTBLANK($D$15:H$15)+1,FALSE)</f>
        <v>0.24000000000000007</v>
      </c>
      <c r="Y182" s="3">
        <f t="array" ref="Y182">INDEX($AF$3:$CM$62,MATCH($S182,$AE$3:$AE$62,0),MATCH(Y$1&amp;$R182,$AF$1:$CM$1&amp;$AF$2:$CM$2,0))*VLOOKUP($Q182,$C$17:$M$20,COUNTBLANK($D$15:I$15)+1,FALSE)</f>
        <v>0</v>
      </c>
      <c r="Z182" s="3">
        <f t="array" ref="Z182">INDEX($AF$3:$CM$62,MATCH($S182,$AE$3:$AE$62,0),MATCH(Z$1&amp;$R182,$AF$1:$CM$1&amp;$AF$2:$CM$2,0))*VLOOKUP($Q182,$C$17:$M$20,COUNTBLANK($D$15:J$15)+1,FALSE)</f>
        <v>0</v>
      </c>
      <c r="AA182" s="3">
        <f t="array" ref="AA182">INDEX($AF$3:$CM$62,MATCH($S182,$AE$3:$AE$62,0),MATCH(AA$1&amp;$R182,$AF$1:$CM$1&amp;$AF$2:$CM$2,0))*VLOOKUP($Q182,$C$17:$M$20,COUNTBLANK($D$15:K$15)+1,FALSE)</f>
        <v>0</v>
      </c>
      <c r="AB182" s="3">
        <f t="array" ref="AB182">INDEX($AF$3:$CM$62,MATCH($S182,$AE$3:$AE$62,0),MATCH(AB$1&amp;$R182,$AF$1:$CM$1&amp;$AF$2:$CM$2,0))*VLOOKUP($Q182,$C$17:$M$20,COUNTBLANK($D$15:L$15)+1,FALSE)</f>
        <v>0</v>
      </c>
      <c r="AC182" s="3">
        <f t="array" ref="AC182">INDEX($AF$3:$CM$62,MATCH($S182,$AE$3:$AE$62,0),MATCH(AC$1&amp;$R182,$AF$1:$CM$1&amp;$AF$2:$CM$2,0))*VLOOKUP($Q182,$C$17:$M$20,COUNTBLANK($D$15:M$15)+1,FALSE)</f>
        <v>0</v>
      </c>
    </row>
    <row r="183" spans="17:29" x14ac:dyDescent="0.2">
      <c r="Q183" t="str">
        <f t="shared" si="125"/>
        <v>头饰</v>
      </c>
      <c r="R183">
        <f t="shared" si="126"/>
        <v>4</v>
      </c>
      <c r="S183">
        <f t="shared" si="127"/>
        <v>1</v>
      </c>
      <c r="T183" s="3">
        <f t="array" ref="T183">INDEX($AF$3:$CM$62,MATCH($S183,$AE$3:$AE$62,0),MATCH(T$1&amp;$R183,$AF$1:$CM$1&amp;$AF$2:$CM$2,0))*VLOOKUP($Q183,$C$17:$M$20,COUNTBLANK($D$15:D$15)+1,FALSE)</f>
        <v>5</v>
      </c>
      <c r="U183" s="3">
        <f t="array" ref="U183">INDEX($AF$3:$CM$62,MATCH($S183,$AE$3:$AE$62,0),MATCH(U$1&amp;$R183,$AF$1:$CM$1&amp;$AF$2:$CM$2,0))*VLOOKUP($Q183,$C$17:$M$20,COUNTBLANK($D$15:E$15)+1,FALSE)</f>
        <v>250</v>
      </c>
      <c r="V183" s="3">
        <f t="array" ref="V183">INDEX($AF$3:$CM$62,MATCH($S183,$AE$3:$AE$62,0),MATCH(V$1&amp;$R183,$AF$1:$CM$1&amp;$AF$2:$CM$2,0))*VLOOKUP($Q183,$C$17:$M$20,COUNTBLANK($D$15:F$15)+1,FALSE)</f>
        <v>0</v>
      </c>
      <c r="W183" s="3">
        <f t="array" ref="W183">INDEX($AF$3:$CM$62,MATCH($S183,$AE$3:$AE$62,0),MATCH(W$1&amp;$R183,$AF$1:$CM$1&amp;$AF$2:$CM$2,0))*VLOOKUP($Q183,$C$17:$M$20,COUNTBLANK($D$15:G$15)+1,FALSE)</f>
        <v>0</v>
      </c>
      <c r="X183" s="3">
        <f t="array" ref="X183">INDEX($AF$3:$CM$62,MATCH($S183,$AE$3:$AE$62,0),MATCH(X$1&amp;$R183,$AF$1:$CM$1&amp;$AF$2:$CM$2,0))*VLOOKUP($Q183,$C$17:$M$20,COUNTBLANK($D$15:H$15)+1,FALSE)</f>
        <v>0</v>
      </c>
      <c r="Y183" s="3">
        <f t="array" ref="Y183">INDEX($AF$3:$CM$62,MATCH($S183,$AE$3:$AE$62,0),MATCH(Y$1&amp;$R183,$AF$1:$CM$1&amp;$AF$2:$CM$2,0))*VLOOKUP($Q183,$C$17:$M$20,COUNTBLANK($D$15:I$15)+1,FALSE)</f>
        <v>0</v>
      </c>
      <c r="Z183" s="3">
        <f t="array" ref="Z183">INDEX($AF$3:$CM$62,MATCH($S183,$AE$3:$AE$62,0),MATCH(Z$1&amp;$R183,$AF$1:$CM$1&amp;$AF$2:$CM$2,0))*VLOOKUP($Q183,$C$17:$M$20,COUNTBLANK($D$15:J$15)+1,FALSE)</f>
        <v>0</v>
      </c>
      <c r="AA183" s="3">
        <f t="array" ref="AA183">INDEX($AF$3:$CM$62,MATCH($S183,$AE$3:$AE$62,0),MATCH(AA$1&amp;$R183,$AF$1:$CM$1&amp;$AF$2:$CM$2,0))*VLOOKUP($Q183,$C$17:$M$20,COUNTBLANK($D$15:K$15)+1,FALSE)</f>
        <v>0</v>
      </c>
      <c r="AB183" s="3">
        <f t="array" ref="AB183">INDEX($AF$3:$CM$62,MATCH($S183,$AE$3:$AE$62,0),MATCH(AB$1&amp;$R183,$AF$1:$CM$1&amp;$AF$2:$CM$2,0))*VLOOKUP($Q183,$C$17:$M$20,COUNTBLANK($D$15:L$15)+1,FALSE)</f>
        <v>0</v>
      </c>
      <c r="AC183" s="3">
        <f t="array" ref="AC183">INDEX($AF$3:$CM$62,MATCH($S183,$AE$3:$AE$62,0),MATCH(AC$1&amp;$R183,$AF$1:$CM$1&amp;$AF$2:$CM$2,0))*VLOOKUP($Q183,$C$17:$M$20,COUNTBLANK($D$15:M$15)+1,FALSE)</f>
        <v>0</v>
      </c>
    </row>
    <row r="184" spans="17:29" x14ac:dyDescent="0.2">
      <c r="Q184" t="str">
        <f t="shared" si="125"/>
        <v>头饰</v>
      </c>
      <c r="R184">
        <f t="shared" si="126"/>
        <v>4</v>
      </c>
      <c r="S184">
        <f t="shared" si="127"/>
        <v>2</v>
      </c>
      <c r="T184" s="3">
        <f t="array" ref="T184">INDEX($AF$3:$CM$62,MATCH($S184,$AE$3:$AE$62,0),MATCH(T$1&amp;$R184,$AF$1:$CM$1&amp;$AF$2:$CM$2,0))*VLOOKUP($Q184,$C$17:$M$20,COUNTBLANK($D$15:D$15)+1,FALSE)</f>
        <v>10</v>
      </c>
      <c r="U184" s="3">
        <f t="array" ref="U184">INDEX($AF$3:$CM$62,MATCH($S184,$AE$3:$AE$62,0),MATCH(U$1&amp;$R184,$AF$1:$CM$1&amp;$AF$2:$CM$2,0))*VLOOKUP($Q184,$C$17:$M$20,COUNTBLANK($D$15:E$15)+1,FALSE)</f>
        <v>500</v>
      </c>
      <c r="V184" s="3">
        <f t="array" ref="V184">INDEX($AF$3:$CM$62,MATCH($S184,$AE$3:$AE$62,0),MATCH(V$1&amp;$R184,$AF$1:$CM$1&amp;$AF$2:$CM$2,0))*VLOOKUP($Q184,$C$17:$M$20,COUNTBLANK($D$15:F$15)+1,FALSE)</f>
        <v>0</v>
      </c>
      <c r="W184" s="3">
        <f t="array" ref="W184">INDEX($AF$3:$CM$62,MATCH($S184,$AE$3:$AE$62,0),MATCH(W$1&amp;$R184,$AF$1:$CM$1&amp;$AF$2:$CM$2,0))*VLOOKUP($Q184,$C$17:$M$20,COUNTBLANK($D$15:G$15)+1,FALSE)</f>
        <v>0</v>
      </c>
      <c r="X184" s="3">
        <f t="array" ref="X184">INDEX($AF$3:$CM$62,MATCH($S184,$AE$3:$AE$62,0),MATCH(X$1&amp;$R184,$AF$1:$CM$1&amp;$AF$2:$CM$2,0))*VLOOKUP($Q184,$C$17:$M$20,COUNTBLANK($D$15:H$15)+1,FALSE)</f>
        <v>0</v>
      </c>
      <c r="Y184" s="3">
        <f t="array" ref="Y184">INDEX($AF$3:$CM$62,MATCH($S184,$AE$3:$AE$62,0),MATCH(Y$1&amp;$R184,$AF$1:$CM$1&amp;$AF$2:$CM$2,0))*VLOOKUP($Q184,$C$17:$M$20,COUNTBLANK($D$15:I$15)+1,FALSE)</f>
        <v>0</v>
      </c>
      <c r="Z184" s="3">
        <f t="array" ref="Z184">INDEX($AF$3:$CM$62,MATCH($S184,$AE$3:$AE$62,0),MATCH(Z$1&amp;$R184,$AF$1:$CM$1&amp;$AF$2:$CM$2,0))*VLOOKUP($Q184,$C$17:$M$20,COUNTBLANK($D$15:J$15)+1,FALSE)</f>
        <v>0</v>
      </c>
      <c r="AA184" s="3">
        <f t="array" ref="AA184">INDEX($AF$3:$CM$62,MATCH($S184,$AE$3:$AE$62,0),MATCH(AA$1&amp;$R184,$AF$1:$CM$1&amp;$AF$2:$CM$2,0))*VLOOKUP($Q184,$C$17:$M$20,COUNTBLANK($D$15:K$15)+1,FALSE)</f>
        <v>0</v>
      </c>
      <c r="AB184" s="3">
        <f t="array" ref="AB184">INDEX($AF$3:$CM$62,MATCH($S184,$AE$3:$AE$62,0),MATCH(AB$1&amp;$R184,$AF$1:$CM$1&amp;$AF$2:$CM$2,0))*VLOOKUP($Q184,$C$17:$M$20,COUNTBLANK($D$15:L$15)+1,FALSE)</f>
        <v>0</v>
      </c>
      <c r="AC184" s="3">
        <f t="array" ref="AC184">INDEX($AF$3:$CM$62,MATCH($S184,$AE$3:$AE$62,0),MATCH(AC$1&amp;$R184,$AF$1:$CM$1&amp;$AF$2:$CM$2,0))*VLOOKUP($Q184,$C$17:$M$20,COUNTBLANK($D$15:M$15)+1,FALSE)</f>
        <v>0</v>
      </c>
    </row>
    <row r="185" spans="17:29" x14ac:dyDescent="0.2">
      <c r="Q185" t="str">
        <f t="shared" si="125"/>
        <v>头饰</v>
      </c>
      <c r="R185">
        <f t="shared" si="126"/>
        <v>4</v>
      </c>
      <c r="S185">
        <f t="shared" si="127"/>
        <v>3</v>
      </c>
      <c r="T185" s="3">
        <f t="array" ref="T185">INDEX($AF$3:$CM$62,MATCH($S185,$AE$3:$AE$62,0),MATCH(T$1&amp;$R185,$AF$1:$CM$1&amp;$AF$2:$CM$2,0))*VLOOKUP($Q185,$C$17:$M$20,COUNTBLANK($D$15:D$15)+1,FALSE)</f>
        <v>15</v>
      </c>
      <c r="U185" s="3">
        <f t="array" ref="U185">INDEX($AF$3:$CM$62,MATCH($S185,$AE$3:$AE$62,0),MATCH(U$1&amp;$R185,$AF$1:$CM$1&amp;$AF$2:$CM$2,0))*VLOOKUP($Q185,$C$17:$M$20,COUNTBLANK($D$15:E$15)+1,FALSE)</f>
        <v>750</v>
      </c>
      <c r="V185" s="3">
        <f t="array" ref="V185">INDEX($AF$3:$CM$62,MATCH($S185,$AE$3:$AE$62,0),MATCH(V$1&amp;$R185,$AF$1:$CM$1&amp;$AF$2:$CM$2,0))*VLOOKUP($Q185,$C$17:$M$20,COUNTBLANK($D$15:F$15)+1,FALSE)</f>
        <v>0</v>
      </c>
      <c r="W185" s="3">
        <f t="array" ref="W185">INDEX($AF$3:$CM$62,MATCH($S185,$AE$3:$AE$62,0),MATCH(W$1&amp;$R185,$AF$1:$CM$1&amp;$AF$2:$CM$2,0))*VLOOKUP($Q185,$C$17:$M$20,COUNTBLANK($D$15:G$15)+1,FALSE)</f>
        <v>0</v>
      </c>
      <c r="X185" s="3">
        <f t="array" ref="X185">INDEX($AF$3:$CM$62,MATCH($S185,$AE$3:$AE$62,0),MATCH(X$1&amp;$R185,$AF$1:$CM$1&amp;$AF$2:$CM$2,0))*VLOOKUP($Q185,$C$17:$M$20,COUNTBLANK($D$15:H$15)+1,FALSE)</f>
        <v>0</v>
      </c>
      <c r="Y185" s="3">
        <f t="array" ref="Y185">INDEX($AF$3:$CM$62,MATCH($S185,$AE$3:$AE$62,0),MATCH(Y$1&amp;$R185,$AF$1:$CM$1&amp;$AF$2:$CM$2,0))*VLOOKUP($Q185,$C$17:$M$20,COUNTBLANK($D$15:I$15)+1,FALSE)</f>
        <v>0</v>
      </c>
      <c r="Z185" s="3">
        <f t="array" ref="Z185">INDEX($AF$3:$CM$62,MATCH($S185,$AE$3:$AE$62,0),MATCH(Z$1&amp;$R185,$AF$1:$CM$1&amp;$AF$2:$CM$2,0))*VLOOKUP($Q185,$C$17:$M$20,COUNTBLANK($D$15:J$15)+1,FALSE)</f>
        <v>0</v>
      </c>
      <c r="AA185" s="3">
        <f t="array" ref="AA185">INDEX($AF$3:$CM$62,MATCH($S185,$AE$3:$AE$62,0),MATCH(AA$1&amp;$R185,$AF$1:$CM$1&amp;$AF$2:$CM$2,0))*VLOOKUP($Q185,$C$17:$M$20,COUNTBLANK($D$15:K$15)+1,FALSE)</f>
        <v>0</v>
      </c>
      <c r="AB185" s="3">
        <f t="array" ref="AB185">INDEX($AF$3:$CM$62,MATCH($S185,$AE$3:$AE$62,0),MATCH(AB$1&amp;$R185,$AF$1:$CM$1&amp;$AF$2:$CM$2,0))*VLOOKUP($Q185,$C$17:$M$20,COUNTBLANK($D$15:L$15)+1,FALSE)</f>
        <v>0</v>
      </c>
      <c r="AC185" s="3">
        <f t="array" ref="AC185">INDEX($AF$3:$CM$62,MATCH($S185,$AE$3:$AE$62,0),MATCH(AC$1&amp;$R185,$AF$1:$CM$1&amp;$AF$2:$CM$2,0))*VLOOKUP($Q185,$C$17:$M$20,COUNTBLANK($D$15:M$15)+1,FALSE)</f>
        <v>0</v>
      </c>
    </row>
    <row r="186" spans="17:29" x14ac:dyDescent="0.2">
      <c r="Q186" t="str">
        <f t="shared" si="125"/>
        <v>头饰</v>
      </c>
      <c r="R186">
        <f t="shared" si="126"/>
        <v>4</v>
      </c>
      <c r="S186">
        <f t="shared" si="127"/>
        <v>4</v>
      </c>
      <c r="T186" s="3">
        <f t="array" ref="T186">INDEX($AF$3:$CM$62,MATCH($S186,$AE$3:$AE$62,0),MATCH(T$1&amp;$R186,$AF$1:$CM$1&amp;$AF$2:$CM$2,0))*VLOOKUP($Q186,$C$17:$M$20,COUNTBLANK($D$15:D$15)+1,FALSE)</f>
        <v>20</v>
      </c>
      <c r="U186" s="3">
        <f t="array" ref="U186">INDEX($AF$3:$CM$62,MATCH($S186,$AE$3:$AE$62,0),MATCH(U$1&amp;$R186,$AF$1:$CM$1&amp;$AF$2:$CM$2,0))*VLOOKUP($Q186,$C$17:$M$20,COUNTBLANK($D$15:E$15)+1,FALSE)</f>
        <v>1000</v>
      </c>
      <c r="V186" s="3">
        <f t="array" ref="V186">INDEX($AF$3:$CM$62,MATCH($S186,$AE$3:$AE$62,0),MATCH(V$1&amp;$R186,$AF$1:$CM$1&amp;$AF$2:$CM$2,0))*VLOOKUP($Q186,$C$17:$M$20,COUNTBLANK($D$15:F$15)+1,FALSE)</f>
        <v>0</v>
      </c>
      <c r="W186" s="3">
        <f t="array" ref="W186">INDEX($AF$3:$CM$62,MATCH($S186,$AE$3:$AE$62,0),MATCH(W$1&amp;$R186,$AF$1:$CM$1&amp;$AF$2:$CM$2,0))*VLOOKUP($Q186,$C$17:$M$20,COUNTBLANK($D$15:G$15)+1,FALSE)</f>
        <v>0</v>
      </c>
      <c r="X186" s="3">
        <f t="array" ref="X186">INDEX($AF$3:$CM$62,MATCH($S186,$AE$3:$AE$62,0),MATCH(X$1&amp;$R186,$AF$1:$CM$1&amp;$AF$2:$CM$2,0))*VLOOKUP($Q186,$C$17:$M$20,COUNTBLANK($D$15:H$15)+1,FALSE)</f>
        <v>0</v>
      </c>
      <c r="Y186" s="3">
        <f t="array" ref="Y186">INDEX($AF$3:$CM$62,MATCH($S186,$AE$3:$AE$62,0),MATCH(Y$1&amp;$R186,$AF$1:$CM$1&amp;$AF$2:$CM$2,0))*VLOOKUP($Q186,$C$17:$M$20,COUNTBLANK($D$15:I$15)+1,FALSE)</f>
        <v>0</v>
      </c>
      <c r="Z186" s="3">
        <f t="array" ref="Z186">INDEX($AF$3:$CM$62,MATCH($S186,$AE$3:$AE$62,0),MATCH(Z$1&amp;$R186,$AF$1:$CM$1&amp;$AF$2:$CM$2,0))*VLOOKUP($Q186,$C$17:$M$20,COUNTBLANK($D$15:J$15)+1,FALSE)</f>
        <v>0</v>
      </c>
      <c r="AA186" s="3">
        <f t="array" ref="AA186">INDEX($AF$3:$CM$62,MATCH($S186,$AE$3:$AE$62,0),MATCH(AA$1&amp;$R186,$AF$1:$CM$1&amp;$AF$2:$CM$2,0))*VLOOKUP($Q186,$C$17:$M$20,COUNTBLANK($D$15:K$15)+1,FALSE)</f>
        <v>0</v>
      </c>
      <c r="AB186" s="3">
        <f t="array" ref="AB186">INDEX($AF$3:$CM$62,MATCH($S186,$AE$3:$AE$62,0),MATCH(AB$1&amp;$R186,$AF$1:$CM$1&amp;$AF$2:$CM$2,0))*VLOOKUP($Q186,$C$17:$M$20,COUNTBLANK($D$15:L$15)+1,FALSE)</f>
        <v>0</v>
      </c>
      <c r="AC186" s="3">
        <f t="array" ref="AC186">INDEX($AF$3:$CM$62,MATCH($S186,$AE$3:$AE$62,0),MATCH(AC$1&amp;$R186,$AF$1:$CM$1&amp;$AF$2:$CM$2,0))*VLOOKUP($Q186,$C$17:$M$20,COUNTBLANK($D$15:M$15)+1,FALSE)</f>
        <v>0</v>
      </c>
    </row>
    <row r="187" spans="17:29" x14ac:dyDescent="0.2">
      <c r="Q187" t="str">
        <f t="shared" si="125"/>
        <v>头饰</v>
      </c>
      <c r="R187">
        <f t="shared" si="126"/>
        <v>4</v>
      </c>
      <c r="S187">
        <f t="shared" si="127"/>
        <v>5</v>
      </c>
      <c r="T187" s="3">
        <f t="array" ref="T187">INDEX($AF$3:$CM$62,MATCH($S187,$AE$3:$AE$62,0),MATCH(T$1&amp;$R187,$AF$1:$CM$1&amp;$AF$2:$CM$2,0))*VLOOKUP($Q187,$C$17:$M$20,COUNTBLANK($D$15:D$15)+1,FALSE)</f>
        <v>25</v>
      </c>
      <c r="U187" s="3">
        <f t="array" ref="U187">INDEX($AF$3:$CM$62,MATCH($S187,$AE$3:$AE$62,0),MATCH(U$1&amp;$R187,$AF$1:$CM$1&amp;$AF$2:$CM$2,0))*VLOOKUP($Q187,$C$17:$M$20,COUNTBLANK($D$15:E$15)+1,FALSE)</f>
        <v>1250</v>
      </c>
      <c r="V187" s="3">
        <f t="array" ref="V187">INDEX($AF$3:$CM$62,MATCH($S187,$AE$3:$AE$62,0),MATCH(V$1&amp;$R187,$AF$1:$CM$1&amp;$AF$2:$CM$2,0))*VLOOKUP($Q187,$C$17:$M$20,COUNTBLANK($D$15:F$15)+1,FALSE)</f>
        <v>0</v>
      </c>
      <c r="W187" s="3">
        <f t="array" ref="W187">INDEX($AF$3:$CM$62,MATCH($S187,$AE$3:$AE$62,0),MATCH(W$1&amp;$R187,$AF$1:$CM$1&amp;$AF$2:$CM$2,0))*VLOOKUP($Q187,$C$17:$M$20,COUNTBLANK($D$15:G$15)+1,FALSE)</f>
        <v>0</v>
      </c>
      <c r="X187" s="3">
        <f t="array" ref="X187">INDEX($AF$3:$CM$62,MATCH($S187,$AE$3:$AE$62,0),MATCH(X$1&amp;$R187,$AF$1:$CM$1&amp;$AF$2:$CM$2,0))*VLOOKUP($Q187,$C$17:$M$20,COUNTBLANK($D$15:H$15)+1,FALSE)</f>
        <v>0</v>
      </c>
      <c r="Y187" s="3">
        <f t="array" ref="Y187">INDEX($AF$3:$CM$62,MATCH($S187,$AE$3:$AE$62,0),MATCH(Y$1&amp;$R187,$AF$1:$CM$1&amp;$AF$2:$CM$2,0))*VLOOKUP($Q187,$C$17:$M$20,COUNTBLANK($D$15:I$15)+1,FALSE)</f>
        <v>0</v>
      </c>
      <c r="Z187" s="3">
        <f t="array" ref="Z187">INDEX($AF$3:$CM$62,MATCH($S187,$AE$3:$AE$62,0),MATCH(Z$1&amp;$R187,$AF$1:$CM$1&amp;$AF$2:$CM$2,0))*VLOOKUP($Q187,$C$17:$M$20,COUNTBLANK($D$15:J$15)+1,FALSE)</f>
        <v>0</v>
      </c>
      <c r="AA187" s="3">
        <f t="array" ref="AA187">INDEX($AF$3:$CM$62,MATCH($S187,$AE$3:$AE$62,0),MATCH(AA$1&amp;$R187,$AF$1:$CM$1&amp;$AF$2:$CM$2,0))*VLOOKUP($Q187,$C$17:$M$20,COUNTBLANK($D$15:K$15)+1,FALSE)</f>
        <v>0</v>
      </c>
      <c r="AB187" s="3">
        <f t="array" ref="AB187">INDEX($AF$3:$CM$62,MATCH($S187,$AE$3:$AE$62,0),MATCH(AB$1&amp;$R187,$AF$1:$CM$1&amp;$AF$2:$CM$2,0))*VLOOKUP($Q187,$C$17:$M$20,COUNTBLANK($D$15:L$15)+1,FALSE)</f>
        <v>0</v>
      </c>
      <c r="AC187" s="3">
        <f t="array" ref="AC187">INDEX($AF$3:$CM$62,MATCH($S187,$AE$3:$AE$62,0),MATCH(AC$1&amp;$R187,$AF$1:$CM$1&amp;$AF$2:$CM$2,0))*VLOOKUP($Q187,$C$17:$M$20,COUNTBLANK($D$15:M$15)+1,FALSE)</f>
        <v>0</v>
      </c>
    </row>
    <row r="188" spans="17:29" x14ac:dyDescent="0.2">
      <c r="Q188" t="str">
        <f t="shared" si="125"/>
        <v>头饰</v>
      </c>
      <c r="R188">
        <f t="shared" si="126"/>
        <v>4</v>
      </c>
      <c r="S188">
        <f t="shared" si="127"/>
        <v>6</v>
      </c>
      <c r="T188" s="3">
        <f t="array" ref="T188">INDEX($AF$3:$CM$62,MATCH($S188,$AE$3:$AE$62,0),MATCH(T$1&amp;$R188,$AF$1:$CM$1&amp;$AF$2:$CM$2,0))*VLOOKUP($Q188,$C$17:$M$20,COUNTBLANK($D$15:D$15)+1,FALSE)</f>
        <v>30</v>
      </c>
      <c r="U188" s="3">
        <f t="array" ref="U188">INDEX($AF$3:$CM$62,MATCH($S188,$AE$3:$AE$62,0),MATCH(U$1&amp;$R188,$AF$1:$CM$1&amp;$AF$2:$CM$2,0))*VLOOKUP($Q188,$C$17:$M$20,COUNTBLANK($D$15:E$15)+1,FALSE)</f>
        <v>1500</v>
      </c>
      <c r="V188" s="3">
        <f t="array" ref="V188">INDEX($AF$3:$CM$62,MATCH($S188,$AE$3:$AE$62,0),MATCH(V$1&amp;$R188,$AF$1:$CM$1&amp;$AF$2:$CM$2,0))*VLOOKUP($Q188,$C$17:$M$20,COUNTBLANK($D$15:F$15)+1,FALSE)</f>
        <v>0</v>
      </c>
      <c r="W188" s="3">
        <f t="array" ref="W188">INDEX($AF$3:$CM$62,MATCH($S188,$AE$3:$AE$62,0),MATCH(W$1&amp;$R188,$AF$1:$CM$1&amp;$AF$2:$CM$2,0))*VLOOKUP($Q188,$C$17:$M$20,COUNTBLANK($D$15:G$15)+1,FALSE)</f>
        <v>0</v>
      </c>
      <c r="X188" s="3">
        <f t="array" ref="X188">INDEX($AF$3:$CM$62,MATCH($S188,$AE$3:$AE$62,0),MATCH(X$1&amp;$R188,$AF$1:$CM$1&amp;$AF$2:$CM$2,0))*VLOOKUP($Q188,$C$17:$M$20,COUNTBLANK($D$15:H$15)+1,FALSE)</f>
        <v>0</v>
      </c>
      <c r="Y188" s="3">
        <f t="array" ref="Y188">INDEX($AF$3:$CM$62,MATCH($S188,$AE$3:$AE$62,0),MATCH(Y$1&amp;$R188,$AF$1:$CM$1&amp;$AF$2:$CM$2,0))*VLOOKUP($Q188,$C$17:$M$20,COUNTBLANK($D$15:I$15)+1,FALSE)</f>
        <v>0</v>
      </c>
      <c r="Z188" s="3">
        <f t="array" ref="Z188">INDEX($AF$3:$CM$62,MATCH($S188,$AE$3:$AE$62,0),MATCH(Z$1&amp;$R188,$AF$1:$CM$1&amp;$AF$2:$CM$2,0))*VLOOKUP($Q188,$C$17:$M$20,COUNTBLANK($D$15:J$15)+1,FALSE)</f>
        <v>0</v>
      </c>
      <c r="AA188" s="3">
        <f t="array" ref="AA188">INDEX($AF$3:$CM$62,MATCH($S188,$AE$3:$AE$62,0),MATCH(AA$1&amp;$R188,$AF$1:$CM$1&amp;$AF$2:$CM$2,0))*VLOOKUP($Q188,$C$17:$M$20,COUNTBLANK($D$15:K$15)+1,FALSE)</f>
        <v>0</v>
      </c>
      <c r="AB188" s="3">
        <f t="array" ref="AB188">INDEX($AF$3:$CM$62,MATCH($S188,$AE$3:$AE$62,0),MATCH(AB$1&amp;$R188,$AF$1:$CM$1&amp;$AF$2:$CM$2,0))*VLOOKUP($Q188,$C$17:$M$20,COUNTBLANK($D$15:L$15)+1,FALSE)</f>
        <v>0</v>
      </c>
      <c r="AC188" s="3">
        <f t="array" ref="AC188">INDEX($AF$3:$CM$62,MATCH($S188,$AE$3:$AE$62,0),MATCH(AC$1&amp;$R188,$AF$1:$CM$1&amp;$AF$2:$CM$2,0))*VLOOKUP($Q188,$C$17:$M$20,COUNTBLANK($D$15:M$15)+1,FALSE)</f>
        <v>0</v>
      </c>
    </row>
    <row r="189" spans="17:29" x14ac:dyDescent="0.2">
      <c r="Q189" t="str">
        <f t="shared" si="125"/>
        <v>头饰</v>
      </c>
      <c r="R189">
        <f t="shared" si="126"/>
        <v>4</v>
      </c>
      <c r="S189">
        <f t="shared" si="127"/>
        <v>7</v>
      </c>
      <c r="T189" s="3">
        <f t="array" ref="T189">INDEX($AF$3:$CM$62,MATCH($S189,$AE$3:$AE$62,0),MATCH(T$1&amp;$R189,$AF$1:$CM$1&amp;$AF$2:$CM$2,0))*VLOOKUP($Q189,$C$17:$M$20,COUNTBLANK($D$15:D$15)+1,FALSE)</f>
        <v>35</v>
      </c>
      <c r="U189" s="3">
        <f t="array" ref="U189">INDEX($AF$3:$CM$62,MATCH($S189,$AE$3:$AE$62,0),MATCH(U$1&amp;$R189,$AF$1:$CM$1&amp;$AF$2:$CM$2,0))*VLOOKUP($Q189,$C$17:$M$20,COUNTBLANK($D$15:E$15)+1,FALSE)</f>
        <v>1750</v>
      </c>
      <c r="V189" s="3">
        <f t="array" ref="V189">INDEX($AF$3:$CM$62,MATCH($S189,$AE$3:$AE$62,0),MATCH(V$1&amp;$R189,$AF$1:$CM$1&amp;$AF$2:$CM$2,0))*VLOOKUP($Q189,$C$17:$M$20,COUNTBLANK($D$15:F$15)+1,FALSE)</f>
        <v>0</v>
      </c>
      <c r="W189" s="3">
        <f t="array" ref="W189">INDEX($AF$3:$CM$62,MATCH($S189,$AE$3:$AE$62,0),MATCH(W$1&amp;$R189,$AF$1:$CM$1&amp;$AF$2:$CM$2,0))*VLOOKUP($Q189,$C$17:$M$20,COUNTBLANK($D$15:G$15)+1,FALSE)</f>
        <v>0</v>
      </c>
      <c r="X189" s="3">
        <f t="array" ref="X189">INDEX($AF$3:$CM$62,MATCH($S189,$AE$3:$AE$62,0),MATCH(X$1&amp;$R189,$AF$1:$CM$1&amp;$AF$2:$CM$2,0))*VLOOKUP($Q189,$C$17:$M$20,COUNTBLANK($D$15:H$15)+1,FALSE)</f>
        <v>0</v>
      </c>
      <c r="Y189" s="3">
        <f t="array" ref="Y189">INDEX($AF$3:$CM$62,MATCH($S189,$AE$3:$AE$62,0),MATCH(Y$1&amp;$R189,$AF$1:$CM$1&amp;$AF$2:$CM$2,0))*VLOOKUP($Q189,$C$17:$M$20,COUNTBLANK($D$15:I$15)+1,FALSE)</f>
        <v>0</v>
      </c>
      <c r="Z189" s="3">
        <f t="array" ref="Z189">INDEX($AF$3:$CM$62,MATCH($S189,$AE$3:$AE$62,0),MATCH(Z$1&amp;$R189,$AF$1:$CM$1&amp;$AF$2:$CM$2,0))*VLOOKUP($Q189,$C$17:$M$20,COUNTBLANK($D$15:J$15)+1,FALSE)</f>
        <v>0</v>
      </c>
      <c r="AA189" s="3">
        <f t="array" ref="AA189">INDEX($AF$3:$CM$62,MATCH($S189,$AE$3:$AE$62,0),MATCH(AA$1&amp;$R189,$AF$1:$CM$1&amp;$AF$2:$CM$2,0))*VLOOKUP($Q189,$C$17:$M$20,COUNTBLANK($D$15:K$15)+1,FALSE)</f>
        <v>0</v>
      </c>
      <c r="AB189" s="3">
        <f t="array" ref="AB189">INDEX($AF$3:$CM$62,MATCH($S189,$AE$3:$AE$62,0),MATCH(AB$1&amp;$R189,$AF$1:$CM$1&amp;$AF$2:$CM$2,0))*VLOOKUP($Q189,$C$17:$M$20,COUNTBLANK($D$15:L$15)+1,FALSE)</f>
        <v>0</v>
      </c>
      <c r="AC189" s="3">
        <f t="array" ref="AC189">INDEX($AF$3:$CM$62,MATCH($S189,$AE$3:$AE$62,0),MATCH(AC$1&amp;$R189,$AF$1:$CM$1&amp;$AF$2:$CM$2,0))*VLOOKUP($Q189,$C$17:$M$20,COUNTBLANK($D$15:M$15)+1,FALSE)</f>
        <v>0</v>
      </c>
    </row>
    <row r="190" spans="17:29" x14ac:dyDescent="0.2">
      <c r="Q190" t="str">
        <f t="shared" si="125"/>
        <v>头饰</v>
      </c>
      <c r="R190">
        <f t="shared" si="126"/>
        <v>4</v>
      </c>
      <c r="S190">
        <f t="shared" si="127"/>
        <v>8</v>
      </c>
      <c r="T190" s="3">
        <f t="array" ref="T190">INDEX($AF$3:$CM$62,MATCH($S190,$AE$3:$AE$62,0),MATCH(T$1&amp;$R190,$AF$1:$CM$1&amp;$AF$2:$CM$2,0))*VLOOKUP($Q190,$C$17:$M$20,COUNTBLANK($D$15:D$15)+1,FALSE)</f>
        <v>40</v>
      </c>
      <c r="U190" s="3">
        <f t="array" ref="U190">INDEX($AF$3:$CM$62,MATCH($S190,$AE$3:$AE$62,0),MATCH(U$1&amp;$R190,$AF$1:$CM$1&amp;$AF$2:$CM$2,0))*VLOOKUP($Q190,$C$17:$M$20,COUNTBLANK($D$15:E$15)+1,FALSE)</f>
        <v>2000</v>
      </c>
      <c r="V190" s="3">
        <f t="array" ref="V190">INDEX($AF$3:$CM$62,MATCH($S190,$AE$3:$AE$62,0),MATCH(V$1&amp;$R190,$AF$1:$CM$1&amp;$AF$2:$CM$2,0))*VLOOKUP($Q190,$C$17:$M$20,COUNTBLANK($D$15:F$15)+1,FALSE)</f>
        <v>0</v>
      </c>
      <c r="W190" s="3">
        <f t="array" ref="W190">INDEX($AF$3:$CM$62,MATCH($S190,$AE$3:$AE$62,0),MATCH(W$1&amp;$R190,$AF$1:$CM$1&amp;$AF$2:$CM$2,0))*VLOOKUP($Q190,$C$17:$M$20,COUNTBLANK($D$15:G$15)+1,FALSE)</f>
        <v>0</v>
      </c>
      <c r="X190" s="3">
        <f t="array" ref="X190">INDEX($AF$3:$CM$62,MATCH($S190,$AE$3:$AE$62,0),MATCH(X$1&amp;$R190,$AF$1:$CM$1&amp;$AF$2:$CM$2,0))*VLOOKUP($Q190,$C$17:$M$20,COUNTBLANK($D$15:H$15)+1,FALSE)</f>
        <v>0</v>
      </c>
      <c r="Y190" s="3">
        <f t="array" ref="Y190">INDEX($AF$3:$CM$62,MATCH($S190,$AE$3:$AE$62,0),MATCH(Y$1&amp;$R190,$AF$1:$CM$1&amp;$AF$2:$CM$2,0))*VLOOKUP($Q190,$C$17:$M$20,COUNTBLANK($D$15:I$15)+1,FALSE)</f>
        <v>0</v>
      </c>
      <c r="Z190" s="3">
        <f t="array" ref="Z190">INDEX($AF$3:$CM$62,MATCH($S190,$AE$3:$AE$62,0),MATCH(Z$1&amp;$R190,$AF$1:$CM$1&amp;$AF$2:$CM$2,0))*VLOOKUP($Q190,$C$17:$M$20,COUNTBLANK($D$15:J$15)+1,FALSE)</f>
        <v>0</v>
      </c>
      <c r="AA190" s="3">
        <f t="array" ref="AA190">INDEX($AF$3:$CM$62,MATCH($S190,$AE$3:$AE$62,0),MATCH(AA$1&amp;$R190,$AF$1:$CM$1&amp;$AF$2:$CM$2,0))*VLOOKUP($Q190,$C$17:$M$20,COUNTBLANK($D$15:K$15)+1,FALSE)</f>
        <v>0</v>
      </c>
      <c r="AB190" s="3">
        <f t="array" ref="AB190">INDEX($AF$3:$CM$62,MATCH($S190,$AE$3:$AE$62,0),MATCH(AB$1&amp;$R190,$AF$1:$CM$1&amp;$AF$2:$CM$2,0))*VLOOKUP($Q190,$C$17:$M$20,COUNTBLANK($D$15:L$15)+1,FALSE)</f>
        <v>0</v>
      </c>
      <c r="AC190" s="3">
        <f t="array" ref="AC190">INDEX($AF$3:$CM$62,MATCH($S190,$AE$3:$AE$62,0),MATCH(AC$1&amp;$R190,$AF$1:$CM$1&amp;$AF$2:$CM$2,0))*VLOOKUP($Q190,$C$17:$M$20,COUNTBLANK($D$15:M$15)+1,FALSE)</f>
        <v>0</v>
      </c>
    </row>
    <row r="191" spans="17:29" x14ac:dyDescent="0.2">
      <c r="Q191" t="str">
        <f t="shared" si="125"/>
        <v>头饰</v>
      </c>
      <c r="R191">
        <f t="shared" si="126"/>
        <v>4</v>
      </c>
      <c r="S191">
        <f t="shared" si="127"/>
        <v>9</v>
      </c>
      <c r="T191" s="3">
        <f t="array" ref="T191">INDEX($AF$3:$CM$62,MATCH($S191,$AE$3:$AE$62,0),MATCH(T$1&amp;$R191,$AF$1:$CM$1&amp;$AF$2:$CM$2,0))*VLOOKUP($Q191,$C$17:$M$20,COUNTBLANK($D$15:D$15)+1,FALSE)</f>
        <v>45</v>
      </c>
      <c r="U191" s="3">
        <f t="array" ref="U191">INDEX($AF$3:$CM$62,MATCH($S191,$AE$3:$AE$62,0),MATCH(U$1&amp;$R191,$AF$1:$CM$1&amp;$AF$2:$CM$2,0))*VLOOKUP($Q191,$C$17:$M$20,COUNTBLANK($D$15:E$15)+1,FALSE)</f>
        <v>2250</v>
      </c>
      <c r="V191" s="3">
        <f t="array" ref="V191">INDEX($AF$3:$CM$62,MATCH($S191,$AE$3:$AE$62,0),MATCH(V$1&amp;$R191,$AF$1:$CM$1&amp;$AF$2:$CM$2,0))*VLOOKUP($Q191,$C$17:$M$20,COUNTBLANK($D$15:F$15)+1,FALSE)</f>
        <v>0</v>
      </c>
      <c r="W191" s="3">
        <f t="array" ref="W191">INDEX($AF$3:$CM$62,MATCH($S191,$AE$3:$AE$62,0),MATCH(W$1&amp;$R191,$AF$1:$CM$1&amp;$AF$2:$CM$2,0))*VLOOKUP($Q191,$C$17:$M$20,COUNTBLANK($D$15:G$15)+1,FALSE)</f>
        <v>0</v>
      </c>
      <c r="X191" s="3">
        <f t="array" ref="X191">INDEX($AF$3:$CM$62,MATCH($S191,$AE$3:$AE$62,0),MATCH(X$1&amp;$R191,$AF$1:$CM$1&amp;$AF$2:$CM$2,0))*VLOOKUP($Q191,$C$17:$M$20,COUNTBLANK($D$15:H$15)+1,FALSE)</f>
        <v>0</v>
      </c>
      <c r="Y191" s="3">
        <f t="array" ref="Y191">INDEX($AF$3:$CM$62,MATCH($S191,$AE$3:$AE$62,0),MATCH(Y$1&amp;$R191,$AF$1:$CM$1&amp;$AF$2:$CM$2,0))*VLOOKUP($Q191,$C$17:$M$20,COUNTBLANK($D$15:I$15)+1,FALSE)</f>
        <v>0</v>
      </c>
      <c r="Z191" s="3">
        <f t="array" ref="Z191">INDEX($AF$3:$CM$62,MATCH($S191,$AE$3:$AE$62,0),MATCH(Z$1&amp;$R191,$AF$1:$CM$1&amp;$AF$2:$CM$2,0))*VLOOKUP($Q191,$C$17:$M$20,COUNTBLANK($D$15:J$15)+1,FALSE)</f>
        <v>0</v>
      </c>
      <c r="AA191" s="3">
        <f t="array" ref="AA191">INDEX($AF$3:$CM$62,MATCH($S191,$AE$3:$AE$62,0),MATCH(AA$1&amp;$R191,$AF$1:$CM$1&amp;$AF$2:$CM$2,0))*VLOOKUP($Q191,$C$17:$M$20,COUNTBLANK($D$15:K$15)+1,FALSE)</f>
        <v>0</v>
      </c>
      <c r="AB191" s="3">
        <f t="array" ref="AB191">INDEX($AF$3:$CM$62,MATCH($S191,$AE$3:$AE$62,0),MATCH(AB$1&amp;$R191,$AF$1:$CM$1&amp;$AF$2:$CM$2,0))*VLOOKUP($Q191,$C$17:$M$20,COUNTBLANK($D$15:L$15)+1,FALSE)</f>
        <v>0</v>
      </c>
      <c r="AC191" s="3">
        <f t="array" ref="AC191">INDEX($AF$3:$CM$62,MATCH($S191,$AE$3:$AE$62,0),MATCH(AC$1&amp;$R191,$AF$1:$CM$1&amp;$AF$2:$CM$2,0))*VLOOKUP($Q191,$C$17:$M$20,COUNTBLANK($D$15:M$15)+1,FALSE)</f>
        <v>0</v>
      </c>
    </row>
    <row r="192" spans="17:29" x14ac:dyDescent="0.2">
      <c r="Q192" t="str">
        <f t="shared" ref="Q192:Q255" si="128">Q132</f>
        <v>头饰</v>
      </c>
      <c r="R192">
        <f t="shared" ref="R192:R255" si="129">R132+1</f>
        <v>4</v>
      </c>
      <c r="S192">
        <f t="shared" ref="S192:S255" si="130">S132</f>
        <v>10</v>
      </c>
      <c r="T192" s="3">
        <f t="array" ref="T192">INDEX($AF$3:$CM$62,MATCH($S192,$AE$3:$AE$62,0),MATCH(T$1&amp;$R192,$AF$1:$CM$1&amp;$AF$2:$CM$2,0))*VLOOKUP($Q192,$C$17:$M$20,COUNTBLANK($D$15:D$15)+1,FALSE)</f>
        <v>50</v>
      </c>
      <c r="U192" s="3">
        <f t="array" ref="U192">INDEX($AF$3:$CM$62,MATCH($S192,$AE$3:$AE$62,0),MATCH(U$1&amp;$R192,$AF$1:$CM$1&amp;$AF$2:$CM$2,0))*VLOOKUP($Q192,$C$17:$M$20,COUNTBLANK($D$15:E$15)+1,FALSE)</f>
        <v>2500</v>
      </c>
      <c r="V192" s="3">
        <f t="array" ref="V192">INDEX($AF$3:$CM$62,MATCH($S192,$AE$3:$AE$62,0),MATCH(V$1&amp;$R192,$AF$1:$CM$1&amp;$AF$2:$CM$2,0))*VLOOKUP($Q192,$C$17:$M$20,COUNTBLANK($D$15:F$15)+1,FALSE)</f>
        <v>0</v>
      </c>
      <c r="W192" s="3">
        <f t="array" ref="W192">INDEX($AF$3:$CM$62,MATCH($S192,$AE$3:$AE$62,0),MATCH(W$1&amp;$R192,$AF$1:$CM$1&amp;$AF$2:$CM$2,0))*VLOOKUP($Q192,$C$17:$M$20,COUNTBLANK($D$15:G$15)+1,FALSE)</f>
        <v>0</v>
      </c>
      <c r="X192" s="3">
        <f t="array" ref="X192">INDEX($AF$3:$CM$62,MATCH($S192,$AE$3:$AE$62,0),MATCH(X$1&amp;$R192,$AF$1:$CM$1&amp;$AF$2:$CM$2,0))*VLOOKUP($Q192,$C$17:$M$20,COUNTBLANK($D$15:H$15)+1,FALSE)</f>
        <v>0.05</v>
      </c>
      <c r="Y192" s="3">
        <f t="array" ref="Y192">INDEX($AF$3:$CM$62,MATCH($S192,$AE$3:$AE$62,0),MATCH(Y$1&amp;$R192,$AF$1:$CM$1&amp;$AF$2:$CM$2,0))*VLOOKUP($Q192,$C$17:$M$20,COUNTBLANK($D$15:I$15)+1,FALSE)</f>
        <v>0</v>
      </c>
      <c r="Z192" s="3">
        <f t="array" ref="Z192">INDEX($AF$3:$CM$62,MATCH($S192,$AE$3:$AE$62,0),MATCH(Z$1&amp;$R192,$AF$1:$CM$1&amp;$AF$2:$CM$2,0))*VLOOKUP($Q192,$C$17:$M$20,COUNTBLANK($D$15:J$15)+1,FALSE)</f>
        <v>0</v>
      </c>
      <c r="AA192" s="3">
        <f t="array" ref="AA192">INDEX($AF$3:$CM$62,MATCH($S192,$AE$3:$AE$62,0),MATCH(AA$1&amp;$R192,$AF$1:$CM$1&amp;$AF$2:$CM$2,0))*VLOOKUP($Q192,$C$17:$M$20,COUNTBLANK($D$15:K$15)+1,FALSE)</f>
        <v>0</v>
      </c>
      <c r="AB192" s="3">
        <f t="array" ref="AB192">INDEX($AF$3:$CM$62,MATCH($S192,$AE$3:$AE$62,0),MATCH(AB$1&amp;$R192,$AF$1:$CM$1&amp;$AF$2:$CM$2,0))*VLOOKUP($Q192,$C$17:$M$20,COUNTBLANK($D$15:L$15)+1,FALSE)</f>
        <v>0</v>
      </c>
      <c r="AC192" s="3">
        <f t="array" ref="AC192">INDEX($AF$3:$CM$62,MATCH($S192,$AE$3:$AE$62,0),MATCH(AC$1&amp;$R192,$AF$1:$CM$1&amp;$AF$2:$CM$2,0))*VLOOKUP($Q192,$C$17:$M$20,COUNTBLANK($D$15:M$15)+1,FALSE)</f>
        <v>0</v>
      </c>
    </row>
    <row r="193" spans="17:29" x14ac:dyDescent="0.2">
      <c r="Q193" t="str">
        <f t="shared" si="128"/>
        <v>头饰</v>
      </c>
      <c r="R193">
        <f t="shared" si="129"/>
        <v>4</v>
      </c>
      <c r="S193">
        <f t="shared" si="130"/>
        <v>11</v>
      </c>
      <c r="T193" s="3">
        <f t="array" ref="T193">INDEX($AF$3:$CM$62,MATCH($S193,$AE$3:$AE$62,0),MATCH(T$1&amp;$R193,$AF$1:$CM$1&amp;$AF$2:$CM$2,0))*VLOOKUP($Q193,$C$17:$M$20,COUNTBLANK($D$15:D$15)+1,FALSE)</f>
        <v>55</v>
      </c>
      <c r="U193" s="3">
        <f t="array" ref="U193">INDEX($AF$3:$CM$62,MATCH($S193,$AE$3:$AE$62,0),MATCH(U$1&amp;$R193,$AF$1:$CM$1&amp;$AF$2:$CM$2,0))*VLOOKUP($Q193,$C$17:$M$20,COUNTBLANK($D$15:E$15)+1,FALSE)</f>
        <v>2750</v>
      </c>
      <c r="V193" s="3">
        <f t="array" ref="V193">INDEX($AF$3:$CM$62,MATCH($S193,$AE$3:$AE$62,0),MATCH(V$1&amp;$R193,$AF$1:$CM$1&amp;$AF$2:$CM$2,0))*VLOOKUP($Q193,$C$17:$M$20,COUNTBLANK($D$15:F$15)+1,FALSE)</f>
        <v>0</v>
      </c>
      <c r="W193" s="3">
        <f t="array" ref="W193">INDEX($AF$3:$CM$62,MATCH($S193,$AE$3:$AE$62,0),MATCH(W$1&amp;$R193,$AF$1:$CM$1&amp;$AF$2:$CM$2,0))*VLOOKUP($Q193,$C$17:$M$20,COUNTBLANK($D$15:G$15)+1,FALSE)</f>
        <v>0</v>
      </c>
      <c r="X193" s="3">
        <f t="array" ref="X193">INDEX($AF$3:$CM$62,MATCH($S193,$AE$3:$AE$62,0),MATCH(X$1&amp;$R193,$AF$1:$CM$1&amp;$AF$2:$CM$2,0))*VLOOKUP($Q193,$C$17:$M$20,COUNTBLANK($D$15:H$15)+1,FALSE)</f>
        <v>0.05</v>
      </c>
      <c r="Y193" s="3">
        <f t="array" ref="Y193">INDEX($AF$3:$CM$62,MATCH($S193,$AE$3:$AE$62,0),MATCH(Y$1&amp;$R193,$AF$1:$CM$1&amp;$AF$2:$CM$2,0))*VLOOKUP($Q193,$C$17:$M$20,COUNTBLANK($D$15:I$15)+1,FALSE)</f>
        <v>0</v>
      </c>
      <c r="Z193" s="3">
        <f t="array" ref="Z193">INDEX($AF$3:$CM$62,MATCH($S193,$AE$3:$AE$62,0),MATCH(Z$1&amp;$R193,$AF$1:$CM$1&amp;$AF$2:$CM$2,0))*VLOOKUP($Q193,$C$17:$M$20,COUNTBLANK($D$15:J$15)+1,FALSE)</f>
        <v>0</v>
      </c>
      <c r="AA193" s="3">
        <f t="array" ref="AA193">INDEX($AF$3:$CM$62,MATCH($S193,$AE$3:$AE$62,0),MATCH(AA$1&amp;$R193,$AF$1:$CM$1&amp;$AF$2:$CM$2,0))*VLOOKUP($Q193,$C$17:$M$20,COUNTBLANK($D$15:K$15)+1,FALSE)</f>
        <v>0</v>
      </c>
      <c r="AB193" s="3">
        <f t="array" ref="AB193">INDEX($AF$3:$CM$62,MATCH($S193,$AE$3:$AE$62,0),MATCH(AB$1&amp;$R193,$AF$1:$CM$1&amp;$AF$2:$CM$2,0))*VLOOKUP($Q193,$C$17:$M$20,COUNTBLANK($D$15:L$15)+1,FALSE)</f>
        <v>0</v>
      </c>
      <c r="AC193" s="3">
        <f t="array" ref="AC193">INDEX($AF$3:$CM$62,MATCH($S193,$AE$3:$AE$62,0),MATCH(AC$1&amp;$R193,$AF$1:$CM$1&amp;$AF$2:$CM$2,0))*VLOOKUP($Q193,$C$17:$M$20,COUNTBLANK($D$15:M$15)+1,FALSE)</f>
        <v>0</v>
      </c>
    </row>
    <row r="194" spans="17:29" x14ac:dyDescent="0.2">
      <c r="Q194" t="str">
        <f t="shared" si="128"/>
        <v>头饰</v>
      </c>
      <c r="R194">
        <f t="shared" si="129"/>
        <v>4</v>
      </c>
      <c r="S194">
        <f t="shared" si="130"/>
        <v>12</v>
      </c>
      <c r="T194" s="3">
        <f t="array" ref="T194">INDEX($AF$3:$CM$62,MATCH($S194,$AE$3:$AE$62,0),MATCH(T$1&amp;$R194,$AF$1:$CM$1&amp;$AF$2:$CM$2,0))*VLOOKUP($Q194,$C$17:$M$20,COUNTBLANK($D$15:D$15)+1,FALSE)</f>
        <v>60</v>
      </c>
      <c r="U194" s="3">
        <f t="array" ref="U194">INDEX($AF$3:$CM$62,MATCH($S194,$AE$3:$AE$62,0),MATCH(U$1&amp;$R194,$AF$1:$CM$1&amp;$AF$2:$CM$2,0))*VLOOKUP($Q194,$C$17:$M$20,COUNTBLANK($D$15:E$15)+1,FALSE)</f>
        <v>3000</v>
      </c>
      <c r="V194" s="3">
        <f t="array" ref="V194">INDEX($AF$3:$CM$62,MATCH($S194,$AE$3:$AE$62,0),MATCH(V$1&amp;$R194,$AF$1:$CM$1&amp;$AF$2:$CM$2,0))*VLOOKUP($Q194,$C$17:$M$20,COUNTBLANK($D$15:F$15)+1,FALSE)</f>
        <v>0</v>
      </c>
      <c r="W194" s="3">
        <f t="array" ref="W194">INDEX($AF$3:$CM$62,MATCH($S194,$AE$3:$AE$62,0),MATCH(W$1&amp;$R194,$AF$1:$CM$1&amp;$AF$2:$CM$2,0))*VLOOKUP($Q194,$C$17:$M$20,COUNTBLANK($D$15:G$15)+1,FALSE)</f>
        <v>0</v>
      </c>
      <c r="X194" s="3">
        <f t="array" ref="X194">INDEX($AF$3:$CM$62,MATCH($S194,$AE$3:$AE$62,0),MATCH(X$1&amp;$R194,$AF$1:$CM$1&amp;$AF$2:$CM$2,0))*VLOOKUP($Q194,$C$17:$M$20,COUNTBLANK($D$15:H$15)+1,FALSE)</f>
        <v>0.05</v>
      </c>
      <c r="Y194" s="3">
        <f t="array" ref="Y194">INDEX($AF$3:$CM$62,MATCH($S194,$AE$3:$AE$62,0),MATCH(Y$1&amp;$R194,$AF$1:$CM$1&amp;$AF$2:$CM$2,0))*VLOOKUP($Q194,$C$17:$M$20,COUNTBLANK($D$15:I$15)+1,FALSE)</f>
        <v>0</v>
      </c>
      <c r="Z194" s="3">
        <f t="array" ref="Z194">INDEX($AF$3:$CM$62,MATCH($S194,$AE$3:$AE$62,0),MATCH(Z$1&amp;$R194,$AF$1:$CM$1&amp;$AF$2:$CM$2,0))*VLOOKUP($Q194,$C$17:$M$20,COUNTBLANK($D$15:J$15)+1,FALSE)</f>
        <v>0</v>
      </c>
      <c r="AA194" s="3">
        <f t="array" ref="AA194">INDEX($AF$3:$CM$62,MATCH($S194,$AE$3:$AE$62,0),MATCH(AA$1&amp;$R194,$AF$1:$CM$1&amp;$AF$2:$CM$2,0))*VLOOKUP($Q194,$C$17:$M$20,COUNTBLANK($D$15:K$15)+1,FALSE)</f>
        <v>0</v>
      </c>
      <c r="AB194" s="3">
        <f t="array" ref="AB194">INDEX($AF$3:$CM$62,MATCH($S194,$AE$3:$AE$62,0),MATCH(AB$1&amp;$R194,$AF$1:$CM$1&amp;$AF$2:$CM$2,0))*VLOOKUP($Q194,$C$17:$M$20,COUNTBLANK($D$15:L$15)+1,FALSE)</f>
        <v>0</v>
      </c>
      <c r="AC194" s="3">
        <f t="array" ref="AC194">INDEX($AF$3:$CM$62,MATCH($S194,$AE$3:$AE$62,0),MATCH(AC$1&amp;$R194,$AF$1:$CM$1&amp;$AF$2:$CM$2,0))*VLOOKUP($Q194,$C$17:$M$20,COUNTBLANK($D$15:M$15)+1,FALSE)</f>
        <v>0</v>
      </c>
    </row>
    <row r="195" spans="17:29" x14ac:dyDescent="0.2">
      <c r="Q195" t="str">
        <f t="shared" si="128"/>
        <v>头饰</v>
      </c>
      <c r="R195">
        <f t="shared" si="129"/>
        <v>4</v>
      </c>
      <c r="S195">
        <f t="shared" si="130"/>
        <v>13</v>
      </c>
      <c r="T195" s="3">
        <f t="array" ref="T195">INDEX($AF$3:$CM$62,MATCH($S195,$AE$3:$AE$62,0),MATCH(T$1&amp;$R195,$AF$1:$CM$1&amp;$AF$2:$CM$2,0))*VLOOKUP($Q195,$C$17:$M$20,COUNTBLANK($D$15:D$15)+1,FALSE)</f>
        <v>65</v>
      </c>
      <c r="U195" s="3">
        <f t="array" ref="U195">INDEX($AF$3:$CM$62,MATCH($S195,$AE$3:$AE$62,0),MATCH(U$1&amp;$R195,$AF$1:$CM$1&amp;$AF$2:$CM$2,0))*VLOOKUP($Q195,$C$17:$M$20,COUNTBLANK($D$15:E$15)+1,FALSE)</f>
        <v>3250</v>
      </c>
      <c r="V195" s="3">
        <f t="array" ref="V195">INDEX($AF$3:$CM$62,MATCH($S195,$AE$3:$AE$62,0),MATCH(V$1&amp;$R195,$AF$1:$CM$1&amp;$AF$2:$CM$2,0))*VLOOKUP($Q195,$C$17:$M$20,COUNTBLANK($D$15:F$15)+1,FALSE)</f>
        <v>0</v>
      </c>
      <c r="W195" s="3">
        <f t="array" ref="W195">INDEX($AF$3:$CM$62,MATCH($S195,$AE$3:$AE$62,0),MATCH(W$1&amp;$R195,$AF$1:$CM$1&amp;$AF$2:$CM$2,0))*VLOOKUP($Q195,$C$17:$M$20,COUNTBLANK($D$15:G$15)+1,FALSE)</f>
        <v>0</v>
      </c>
      <c r="X195" s="3">
        <f t="array" ref="X195">INDEX($AF$3:$CM$62,MATCH($S195,$AE$3:$AE$62,0),MATCH(X$1&amp;$R195,$AF$1:$CM$1&amp;$AF$2:$CM$2,0))*VLOOKUP($Q195,$C$17:$M$20,COUNTBLANK($D$15:H$15)+1,FALSE)</f>
        <v>0.05</v>
      </c>
      <c r="Y195" s="3">
        <f t="array" ref="Y195">INDEX($AF$3:$CM$62,MATCH($S195,$AE$3:$AE$62,0),MATCH(Y$1&amp;$R195,$AF$1:$CM$1&amp;$AF$2:$CM$2,0))*VLOOKUP($Q195,$C$17:$M$20,COUNTBLANK($D$15:I$15)+1,FALSE)</f>
        <v>0</v>
      </c>
      <c r="Z195" s="3">
        <f t="array" ref="Z195">INDEX($AF$3:$CM$62,MATCH($S195,$AE$3:$AE$62,0),MATCH(Z$1&amp;$R195,$AF$1:$CM$1&amp;$AF$2:$CM$2,0))*VLOOKUP($Q195,$C$17:$M$20,COUNTBLANK($D$15:J$15)+1,FALSE)</f>
        <v>0</v>
      </c>
      <c r="AA195" s="3">
        <f t="array" ref="AA195">INDEX($AF$3:$CM$62,MATCH($S195,$AE$3:$AE$62,0),MATCH(AA$1&amp;$R195,$AF$1:$CM$1&amp;$AF$2:$CM$2,0))*VLOOKUP($Q195,$C$17:$M$20,COUNTBLANK($D$15:K$15)+1,FALSE)</f>
        <v>0</v>
      </c>
      <c r="AB195" s="3">
        <f t="array" ref="AB195">INDEX($AF$3:$CM$62,MATCH($S195,$AE$3:$AE$62,0),MATCH(AB$1&amp;$R195,$AF$1:$CM$1&amp;$AF$2:$CM$2,0))*VLOOKUP($Q195,$C$17:$M$20,COUNTBLANK($D$15:L$15)+1,FALSE)</f>
        <v>0</v>
      </c>
      <c r="AC195" s="3">
        <f t="array" ref="AC195">INDEX($AF$3:$CM$62,MATCH($S195,$AE$3:$AE$62,0),MATCH(AC$1&amp;$R195,$AF$1:$CM$1&amp;$AF$2:$CM$2,0))*VLOOKUP($Q195,$C$17:$M$20,COUNTBLANK($D$15:M$15)+1,FALSE)</f>
        <v>0</v>
      </c>
    </row>
    <row r="196" spans="17:29" x14ac:dyDescent="0.2">
      <c r="Q196" t="str">
        <f t="shared" si="128"/>
        <v>头饰</v>
      </c>
      <c r="R196">
        <f t="shared" si="129"/>
        <v>4</v>
      </c>
      <c r="S196">
        <f t="shared" si="130"/>
        <v>14</v>
      </c>
      <c r="T196" s="3">
        <f t="array" ref="T196">INDEX($AF$3:$CM$62,MATCH($S196,$AE$3:$AE$62,0),MATCH(T$1&amp;$R196,$AF$1:$CM$1&amp;$AF$2:$CM$2,0))*VLOOKUP($Q196,$C$17:$M$20,COUNTBLANK($D$15:D$15)+1,FALSE)</f>
        <v>70</v>
      </c>
      <c r="U196" s="3">
        <f t="array" ref="U196">INDEX($AF$3:$CM$62,MATCH($S196,$AE$3:$AE$62,0),MATCH(U$1&amp;$R196,$AF$1:$CM$1&amp;$AF$2:$CM$2,0))*VLOOKUP($Q196,$C$17:$M$20,COUNTBLANK($D$15:E$15)+1,FALSE)</f>
        <v>3500</v>
      </c>
      <c r="V196" s="3">
        <f t="array" ref="V196">INDEX($AF$3:$CM$62,MATCH($S196,$AE$3:$AE$62,0),MATCH(V$1&amp;$R196,$AF$1:$CM$1&amp;$AF$2:$CM$2,0))*VLOOKUP($Q196,$C$17:$M$20,COUNTBLANK($D$15:F$15)+1,FALSE)</f>
        <v>0</v>
      </c>
      <c r="W196" s="3">
        <f t="array" ref="W196">INDEX($AF$3:$CM$62,MATCH($S196,$AE$3:$AE$62,0),MATCH(W$1&amp;$R196,$AF$1:$CM$1&amp;$AF$2:$CM$2,0))*VLOOKUP($Q196,$C$17:$M$20,COUNTBLANK($D$15:G$15)+1,FALSE)</f>
        <v>0</v>
      </c>
      <c r="X196" s="3">
        <f t="array" ref="X196">INDEX($AF$3:$CM$62,MATCH($S196,$AE$3:$AE$62,0),MATCH(X$1&amp;$R196,$AF$1:$CM$1&amp;$AF$2:$CM$2,0))*VLOOKUP($Q196,$C$17:$M$20,COUNTBLANK($D$15:H$15)+1,FALSE)</f>
        <v>0.05</v>
      </c>
      <c r="Y196" s="3">
        <f t="array" ref="Y196">INDEX($AF$3:$CM$62,MATCH($S196,$AE$3:$AE$62,0),MATCH(Y$1&amp;$R196,$AF$1:$CM$1&amp;$AF$2:$CM$2,0))*VLOOKUP($Q196,$C$17:$M$20,COUNTBLANK($D$15:I$15)+1,FALSE)</f>
        <v>0</v>
      </c>
      <c r="Z196" s="3">
        <f t="array" ref="Z196">INDEX($AF$3:$CM$62,MATCH($S196,$AE$3:$AE$62,0),MATCH(Z$1&amp;$R196,$AF$1:$CM$1&amp;$AF$2:$CM$2,0))*VLOOKUP($Q196,$C$17:$M$20,COUNTBLANK($D$15:J$15)+1,FALSE)</f>
        <v>0</v>
      </c>
      <c r="AA196" s="3">
        <f t="array" ref="AA196">INDEX($AF$3:$CM$62,MATCH($S196,$AE$3:$AE$62,0),MATCH(AA$1&amp;$R196,$AF$1:$CM$1&amp;$AF$2:$CM$2,0))*VLOOKUP($Q196,$C$17:$M$20,COUNTBLANK($D$15:K$15)+1,FALSE)</f>
        <v>0</v>
      </c>
      <c r="AB196" s="3">
        <f t="array" ref="AB196">INDEX($AF$3:$CM$62,MATCH($S196,$AE$3:$AE$62,0),MATCH(AB$1&amp;$R196,$AF$1:$CM$1&amp;$AF$2:$CM$2,0))*VLOOKUP($Q196,$C$17:$M$20,COUNTBLANK($D$15:L$15)+1,FALSE)</f>
        <v>0</v>
      </c>
      <c r="AC196" s="3">
        <f t="array" ref="AC196">INDEX($AF$3:$CM$62,MATCH($S196,$AE$3:$AE$62,0),MATCH(AC$1&amp;$R196,$AF$1:$CM$1&amp;$AF$2:$CM$2,0))*VLOOKUP($Q196,$C$17:$M$20,COUNTBLANK($D$15:M$15)+1,FALSE)</f>
        <v>0</v>
      </c>
    </row>
    <row r="197" spans="17:29" x14ac:dyDescent="0.2">
      <c r="Q197" t="str">
        <f t="shared" si="128"/>
        <v>头饰</v>
      </c>
      <c r="R197">
        <f t="shared" si="129"/>
        <v>4</v>
      </c>
      <c r="S197">
        <f t="shared" si="130"/>
        <v>15</v>
      </c>
      <c r="T197" s="3">
        <f t="array" ref="T197">INDEX($AF$3:$CM$62,MATCH($S197,$AE$3:$AE$62,0),MATCH(T$1&amp;$R197,$AF$1:$CM$1&amp;$AF$2:$CM$2,0))*VLOOKUP($Q197,$C$17:$M$20,COUNTBLANK($D$15:D$15)+1,FALSE)</f>
        <v>75</v>
      </c>
      <c r="U197" s="3">
        <f t="array" ref="U197">INDEX($AF$3:$CM$62,MATCH($S197,$AE$3:$AE$62,0),MATCH(U$1&amp;$R197,$AF$1:$CM$1&amp;$AF$2:$CM$2,0))*VLOOKUP($Q197,$C$17:$M$20,COUNTBLANK($D$15:E$15)+1,FALSE)</f>
        <v>3750</v>
      </c>
      <c r="V197" s="3">
        <f t="array" ref="V197">INDEX($AF$3:$CM$62,MATCH($S197,$AE$3:$AE$62,0),MATCH(V$1&amp;$R197,$AF$1:$CM$1&amp;$AF$2:$CM$2,0))*VLOOKUP($Q197,$C$17:$M$20,COUNTBLANK($D$15:F$15)+1,FALSE)</f>
        <v>0</v>
      </c>
      <c r="W197" s="3">
        <f t="array" ref="W197">INDEX($AF$3:$CM$62,MATCH($S197,$AE$3:$AE$62,0),MATCH(W$1&amp;$R197,$AF$1:$CM$1&amp;$AF$2:$CM$2,0))*VLOOKUP($Q197,$C$17:$M$20,COUNTBLANK($D$15:G$15)+1,FALSE)</f>
        <v>0</v>
      </c>
      <c r="X197" s="3">
        <f t="array" ref="X197">INDEX($AF$3:$CM$62,MATCH($S197,$AE$3:$AE$62,0),MATCH(X$1&amp;$R197,$AF$1:$CM$1&amp;$AF$2:$CM$2,0))*VLOOKUP($Q197,$C$17:$M$20,COUNTBLANK($D$15:H$15)+1,FALSE)</f>
        <v>0.05</v>
      </c>
      <c r="Y197" s="3">
        <f t="array" ref="Y197">INDEX($AF$3:$CM$62,MATCH($S197,$AE$3:$AE$62,0),MATCH(Y$1&amp;$R197,$AF$1:$CM$1&amp;$AF$2:$CM$2,0))*VLOOKUP($Q197,$C$17:$M$20,COUNTBLANK($D$15:I$15)+1,FALSE)</f>
        <v>0</v>
      </c>
      <c r="Z197" s="3">
        <f t="array" ref="Z197">INDEX($AF$3:$CM$62,MATCH($S197,$AE$3:$AE$62,0),MATCH(Z$1&amp;$R197,$AF$1:$CM$1&amp;$AF$2:$CM$2,0))*VLOOKUP($Q197,$C$17:$M$20,COUNTBLANK($D$15:J$15)+1,FALSE)</f>
        <v>0</v>
      </c>
      <c r="AA197" s="3">
        <f t="array" ref="AA197">INDEX($AF$3:$CM$62,MATCH($S197,$AE$3:$AE$62,0),MATCH(AA$1&amp;$R197,$AF$1:$CM$1&amp;$AF$2:$CM$2,0))*VLOOKUP($Q197,$C$17:$M$20,COUNTBLANK($D$15:K$15)+1,FALSE)</f>
        <v>0</v>
      </c>
      <c r="AB197" s="3">
        <f t="array" ref="AB197">INDEX($AF$3:$CM$62,MATCH($S197,$AE$3:$AE$62,0),MATCH(AB$1&amp;$R197,$AF$1:$CM$1&amp;$AF$2:$CM$2,0))*VLOOKUP($Q197,$C$17:$M$20,COUNTBLANK($D$15:L$15)+1,FALSE)</f>
        <v>0</v>
      </c>
      <c r="AC197" s="3">
        <f t="array" ref="AC197">INDEX($AF$3:$CM$62,MATCH($S197,$AE$3:$AE$62,0),MATCH(AC$1&amp;$R197,$AF$1:$CM$1&amp;$AF$2:$CM$2,0))*VLOOKUP($Q197,$C$17:$M$20,COUNTBLANK($D$15:M$15)+1,FALSE)</f>
        <v>0</v>
      </c>
    </row>
    <row r="198" spans="17:29" x14ac:dyDescent="0.2">
      <c r="Q198" t="str">
        <f t="shared" si="128"/>
        <v>头饰</v>
      </c>
      <c r="R198">
        <f t="shared" si="129"/>
        <v>4</v>
      </c>
      <c r="S198">
        <f t="shared" si="130"/>
        <v>16</v>
      </c>
      <c r="T198" s="3">
        <f t="array" ref="T198">INDEX($AF$3:$CM$62,MATCH($S198,$AE$3:$AE$62,0),MATCH(T$1&amp;$R198,$AF$1:$CM$1&amp;$AF$2:$CM$2,0))*VLOOKUP($Q198,$C$17:$M$20,COUNTBLANK($D$15:D$15)+1,FALSE)</f>
        <v>80</v>
      </c>
      <c r="U198" s="3">
        <f t="array" ref="U198">INDEX($AF$3:$CM$62,MATCH($S198,$AE$3:$AE$62,0),MATCH(U$1&amp;$R198,$AF$1:$CM$1&amp;$AF$2:$CM$2,0))*VLOOKUP($Q198,$C$17:$M$20,COUNTBLANK($D$15:E$15)+1,FALSE)</f>
        <v>4000</v>
      </c>
      <c r="V198" s="3">
        <f t="array" ref="V198">INDEX($AF$3:$CM$62,MATCH($S198,$AE$3:$AE$62,0),MATCH(V$1&amp;$R198,$AF$1:$CM$1&amp;$AF$2:$CM$2,0))*VLOOKUP($Q198,$C$17:$M$20,COUNTBLANK($D$15:F$15)+1,FALSE)</f>
        <v>0</v>
      </c>
      <c r="W198" s="3">
        <f t="array" ref="W198">INDEX($AF$3:$CM$62,MATCH($S198,$AE$3:$AE$62,0),MATCH(W$1&amp;$R198,$AF$1:$CM$1&amp;$AF$2:$CM$2,0))*VLOOKUP($Q198,$C$17:$M$20,COUNTBLANK($D$15:G$15)+1,FALSE)</f>
        <v>0</v>
      </c>
      <c r="X198" s="3">
        <f t="array" ref="X198">INDEX($AF$3:$CM$62,MATCH($S198,$AE$3:$AE$62,0),MATCH(X$1&amp;$R198,$AF$1:$CM$1&amp;$AF$2:$CM$2,0))*VLOOKUP($Q198,$C$17:$M$20,COUNTBLANK($D$15:H$15)+1,FALSE)</f>
        <v>0.05</v>
      </c>
      <c r="Y198" s="3">
        <f t="array" ref="Y198">INDEX($AF$3:$CM$62,MATCH($S198,$AE$3:$AE$62,0),MATCH(Y$1&amp;$R198,$AF$1:$CM$1&amp;$AF$2:$CM$2,0))*VLOOKUP($Q198,$C$17:$M$20,COUNTBLANK($D$15:I$15)+1,FALSE)</f>
        <v>0</v>
      </c>
      <c r="Z198" s="3">
        <f t="array" ref="Z198">INDEX($AF$3:$CM$62,MATCH($S198,$AE$3:$AE$62,0),MATCH(Z$1&amp;$R198,$AF$1:$CM$1&amp;$AF$2:$CM$2,0))*VLOOKUP($Q198,$C$17:$M$20,COUNTBLANK($D$15:J$15)+1,FALSE)</f>
        <v>0</v>
      </c>
      <c r="AA198" s="3">
        <f t="array" ref="AA198">INDEX($AF$3:$CM$62,MATCH($S198,$AE$3:$AE$62,0),MATCH(AA$1&amp;$R198,$AF$1:$CM$1&amp;$AF$2:$CM$2,0))*VLOOKUP($Q198,$C$17:$M$20,COUNTBLANK($D$15:K$15)+1,FALSE)</f>
        <v>0</v>
      </c>
      <c r="AB198" s="3">
        <f t="array" ref="AB198">INDEX($AF$3:$CM$62,MATCH($S198,$AE$3:$AE$62,0),MATCH(AB$1&amp;$R198,$AF$1:$CM$1&amp;$AF$2:$CM$2,0))*VLOOKUP($Q198,$C$17:$M$20,COUNTBLANK($D$15:L$15)+1,FALSE)</f>
        <v>0</v>
      </c>
      <c r="AC198" s="3">
        <f t="array" ref="AC198">INDEX($AF$3:$CM$62,MATCH($S198,$AE$3:$AE$62,0),MATCH(AC$1&amp;$R198,$AF$1:$CM$1&amp;$AF$2:$CM$2,0))*VLOOKUP($Q198,$C$17:$M$20,COUNTBLANK($D$15:M$15)+1,FALSE)</f>
        <v>0</v>
      </c>
    </row>
    <row r="199" spans="17:29" x14ac:dyDescent="0.2">
      <c r="Q199" t="str">
        <f t="shared" si="128"/>
        <v>头饰</v>
      </c>
      <c r="R199">
        <f t="shared" si="129"/>
        <v>4</v>
      </c>
      <c r="S199">
        <f t="shared" si="130"/>
        <v>17</v>
      </c>
      <c r="T199" s="3">
        <f t="array" ref="T199">INDEX($AF$3:$CM$62,MATCH($S199,$AE$3:$AE$62,0),MATCH(T$1&amp;$R199,$AF$1:$CM$1&amp;$AF$2:$CM$2,0))*VLOOKUP($Q199,$C$17:$M$20,COUNTBLANK($D$15:D$15)+1,FALSE)</f>
        <v>85</v>
      </c>
      <c r="U199" s="3">
        <f t="array" ref="U199">INDEX($AF$3:$CM$62,MATCH($S199,$AE$3:$AE$62,0),MATCH(U$1&amp;$R199,$AF$1:$CM$1&amp;$AF$2:$CM$2,0))*VLOOKUP($Q199,$C$17:$M$20,COUNTBLANK($D$15:E$15)+1,FALSE)</f>
        <v>4250</v>
      </c>
      <c r="V199" s="3">
        <f t="array" ref="V199">INDEX($AF$3:$CM$62,MATCH($S199,$AE$3:$AE$62,0),MATCH(V$1&amp;$R199,$AF$1:$CM$1&amp;$AF$2:$CM$2,0))*VLOOKUP($Q199,$C$17:$M$20,COUNTBLANK($D$15:F$15)+1,FALSE)</f>
        <v>0</v>
      </c>
      <c r="W199" s="3">
        <f t="array" ref="W199">INDEX($AF$3:$CM$62,MATCH($S199,$AE$3:$AE$62,0),MATCH(W$1&amp;$R199,$AF$1:$CM$1&amp;$AF$2:$CM$2,0))*VLOOKUP($Q199,$C$17:$M$20,COUNTBLANK($D$15:G$15)+1,FALSE)</f>
        <v>0</v>
      </c>
      <c r="X199" s="3">
        <f t="array" ref="X199">INDEX($AF$3:$CM$62,MATCH($S199,$AE$3:$AE$62,0),MATCH(X$1&amp;$R199,$AF$1:$CM$1&amp;$AF$2:$CM$2,0))*VLOOKUP($Q199,$C$17:$M$20,COUNTBLANK($D$15:H$15)+1,FALSE)</f>
        <v>0.05</v>
      </c>
      <c r="Y199" s="3">
        <f t="array" ref="Y199">INDEX($AF$3:$CM$62,MATCH($S199,$AE$3:$AE$62,0),MATCH(Y$1&amp;$R199,$AF$1:$CM$1&amp;$AF$2:$CM$2,0))*VLOOKUP($Q199,$C$17:$M$20,COUNTBLANK($D$15:I$15)+1,FALSE)</f>
        <v>0</v>
      </c>
      <c r="Z199" s="3">
        <f t="array" ref="Z199">INDEX($AF$3:$CM$62,MATCH($S199,$AE$3:$AE$62,0),MATCH(Z$1&amp;$R199,$AF$1:$CM$1&amp;$AF$2:$CM$2,0))*VLOOKUP($Q199,$C$17:$M$20,COUNTBLANK($D$15:J$15)+1,FALSE)</f>
        <v>0</v>
      </c>
      <c r="AA199" s="3">
        <f t="array" ref="AA199">INDEX($AF$3:$CM$62,MATCH($S199,$AE$3:$AE$62,0),MATCH(AA$1&amp;$R199,$AF$1:$CM$1&amp;$AF$2:$CM$2,0))*VLOOKUP($Q199,$C$17:$M$20,COUNTBLANK($D$15:K$15)+1,FALSE)</f>
        <v>0</v>
      </c>
      <c r="AB199" s="3">
        <f t="array" ref="AB199">INDEX($AF$3:$CM$62,MATCH($S199,$AE$3:$AE$62,0),MATCH(AB$1&amp;$R199,$AF$1:$CM$1&amp;$AF$2:$CM$2,0))*VLOOKUP($Q199,$C$17:$M$20,COUNTBLANK($D$15:L$15)+1,FALSE)</f>
        <v>0</v>
      </c>
      <c r="AC199" s="3">
        <f t="array" ref="AC199">INDEX($AF$3:$CM$62,MATCH($S199,$AE$3:$AE$62,0),MATCH(AC$1&amp;$R199,$AF$1:$CM$1&amp;$AF$2:$CM$2,0))*VLOOKUP($Q199,$C$17:$M$20,COUNTBLANK($D$15:M$15)+1,FALSE)</f>
        <v>0</v>
      </c>
    </row>
    <row r="200" spans="17:29" x14ac:dyDescent="0.2">
      <c r="Q200" t="str">
        <f t="shared" si="128"/>
        <v>头饰</v>
      </c>
      <c r="R200">
        <f t="shared" si="129"/>
        <v>4</v>
      </c>
      <c r="S200">
        <f t="shared" si="130"/>
        <v>18</v>
      </c>
      <c r="T200" s="3">
        <f t="array" ref="T200">INDEX($AF$3:$CM$62,MATCH($S200,$AE$3:$AE$62,0),MATCH(T$1&amp;$R200,$AF$1:$CM$1&amp;$AF$2:$CM$2,0))*VLOOKUP($Q200,$C$17:$M$20,COUNTBLANK($D$15:D$15)+1,FALSE)</f>
        <v>90</v>
      </c>
      <c r="U200" s="3">
        <f t="array" ref="U200">INDEX($AF$3:$CM$62,MATCH($S200,$AE$3:$AE$62,0),MATCH(U$1&amp;$R200,$AF$1:$CM$1&amp;$AF$2:$CM$2,0))*VLOOKUP($Q200,$C$17:$M$20,COUNTBLANK($D$15:E$15)+1,FALSE)</f>
        <v>4500</v>
      </c>
      <c r="V200" s="3">
        <f t="array" ref="V200">INDEX($AF$3:$CM$62,MATCH($S200,$AE$3:$AE$62,0),MATCH(V$1&amp;$R200,$AF$1:$CM$1&amp;$AF$2:$CM$2,0))*VLOOKUP($Q200,$C$17:$M$20,COUNTBLANK($D$15:F$15)+1,FALSE)</f>
        <v>0</v>
      </c>
      <c r="W200" s="3">
        <f t="array" ref="W200">INDEX($AF$3:$CM$62,MATCH($S200,$AE$3:$AE$62,0),MATCH(W$1&amp;$R200,$AF$1:$CM$1&amp;$AF$2:$CM$2,0))*VLOOKUP($Q200,$C$17:$M$20,COUNTBLANK($D$15:G$15)+1,FALSE)</f>
        <v>0</v>
      </c>
      <c r="X200" s="3">
        <f t="array" ref="X200">INDEX($AF$3:$CM$62,MATCH($S200,$AE$3:$AE$62,0),MATCH(X$1&amp;$R200,$AF$1:$CM$1&amp;$AF$2:$CM$2,0))*VLOOKUP($Q200,$C$17:$M$20,COUNTBLANK($D$15:H$15)+1,FALSE)</f>
        <v>0.05</v>
      </c>
      <c r="Y200" s="3">
        <f t="array" ref="Y200">INDEX($AF$3:$CM$62,MATCH($S200,$AE$3:$AE$62,0),MATCH(Y$1&amp;$R200,$AF$1:$CM$1&amp;$AF$2:$CM$2,0))*VLOOKUP($Q200,$C$17:$M$20,COUNTBLANK($D$15:I$15)+1,FALSE)</f>
        <v>0</v>
      </c>
      <c r="Z200" s="3">
        <f t="array" ref="Z200">INDEX($AF$3:$CM$62,MATCH($S200,$AE$3:$AE$62,0),MATCH(Z$1&amp;$R200,$AF$1:$CM$1&amp;$AF$2:$CM$2,0))*VLOOKUP($Q200,$C$17:$M$20,COUNTBLANK($D$15:J$15)+1,FALSE)</f>
        <v>0</v>
      </c>
      <c r="AA200" s="3">
        <f t="array" ref="AA200">INDEX($AF$3:$CM$62,MATCH($S200,$AE$3:$AE$62,0),MATCH(AA$1&amp;$R200,$AF$1:$CM$1&amp;$AF$2:$CM$2,0))*VLOOKUP($Q200,$C$17:$M$20,COUNTBLANK($D$15:K$15)+1,FALSE)</f>
        <v>0</v>
      </c>
      <c r="AB200" s="3">
        <f t="array" ref="AB200">INDEX($AF$3:$CM$62,MATCH($S200,$AE$3:$AE$62,0),MATCH(AB$1&amp;$R200,$AF$1:$CM$1&amp;$AF$2:$CM$2,0))*VLOOKUP($Q200,$C$17:$M$20,COUNTBLANK($D$15:L$15)+1,FALSE)</f>
        <v>0</v>
      </c>
      <c r="AC200" s="3">
        <f t="array" ref="AC200">INDEX($AF$3:$CM$62,MATCH($S200,$AE$3:$AE$62,0),MATCH(AC$1&amp;$R200,$AF$1:$CM$1&amp;$AF$2:$CM$2,0))*VLOOKUP($Q200,$C$17:$M$20,COUNTBLANK($D$15:M$15)+1,FALSE)</f>
        <v>0</v>
      </c>
    </row>
    <row r="201" spans="17:29" x14ac:dyDescent="0.2">
      <c r="Q201" t="str">
        <f t="shared" si="128"/>
        <v>头饰</v>
      </c>
      <c r="R201">
        <f t="shared" si="129"/>
        <v>4</v>
      </c>
      <c r="S201">
        <f t="shared" si="130"/>
        <v>19</v>
      </c>
      <c r="T201" s="3">
        <f t="array" ref="T201">INDEX($AF$3:$CM$62,MATCH($S201,$AE$3:$AE$62,0),MATCH(T$1&amp;$R201,$AF$1:$CM$1&amp;$AF$2:$CM$2,0))*VLOOKUP($Q201,$C$17:$M$20,COUNTBLANK($D$15:D$15)+1,FALSE)</f>
        <v>95</v>
      </c>
      <c r="U201" s="3">
        <f t="array" ref="U201">INDEX($AF$3:$CM$62,MATCH($S201,$AE$3:$AE$62,0),MATCH(U$1&amp;$R201,$AF$1:$CM$1&amp;$AF$2:$CM$2,0))*VLOOKUP($Q201,$C$17:$M$20,COUNTBLANK($D$15:E$15)+1,FALSE)</f>
        <v>4750</v>
      </c>
      <c r="V201" s="3">
        <f t="array" ref="V201">INDEX($AF$3:$CM$62,MATCH($S201,$AE$3:$AE$62,0),MATCH(V$1&amp;$R201,$AF$1:$CM$1&amp;$AF$2:$CM$2,0))*VLOOKUP($Q201,$C$17:$M$20,COUNTBLANK($D$15:F$15)+1,FALSE)</f>
        <v>0</v>
      </c>
      <c r="W201" s="3">
        <f t="array" ref="W201">INDEX($AF$3:$CM$62,MATCH($S201,$AE$3:$AE$62,0),MATCH(W$1&amp;$R201,$AF$1:$CM$1&amp;$AF$2:$CM$2,0))*VLOOKUP($Q201,$C$17:$M$20,COUNTBLANK($D$15:G$15)+1,FALSE)</f>
        <v>0</v>
      </c>
      <c r="X201" s="3">
        <f t="array" ref="X201">INDEX($AF$3:$CM$62,MATCH($S201,$AE$3:$AE$62,0),MATCH(X$1&amp;$R201,$AF$1:$CM$1&amp;$AF$2:$CM$2,0))*VLOOKUP($Q201,$C$17:$M$20,COUNTBLANK($D$15:H$15)+1,FALSE)</f>
        <v>0.05</v>
      </c>
      <c r="Y201" s="3">
        <f t="array" ref="Y201">INDEX($AF$3:$CM$62,MATCH($S201,$AE$3:$AE$62,0),MATCH(Y$1&amp;$R201,$AF$1:$CM$1&amp;$AF$2:$CM$2,0))*VLOOKUP($Q201,$C$17:$M$20,COUNTBLANK($D$15:I$15)+1,FALSE)</f>
        <v>0</v>
      </c>
      <c r="Z201" s="3">
        <f t="array" ref="Z201">INDEX($AF$3:$CM$62,MATCH($S201,$AE$3:$AE$62,0),MATCH(Z$1&amp;$R201,$AF$1:$CM$1&amp;$AF$2:$CM$2,0))*VLOOKUP($Q201,$C$17:$M$20,COUNTBLANK($D$15:J$15)+1,FALSE)</f>
        <v>0</v>
      </c>
      <c r="AA201" s="3">
        <f t="array" ref="AA201">INDEX($AF$3:$CM$62,MATCH($S201,$AE$3:$AE$62,0),MATCH(AA$1&amp;$R201,$AF$1:$CM$1&amp;$AF$2:$CM$2,0))*VLOOKUP($Q201,$C$17:$M$20,COUNTBLANK($D$15:K$15)+1,FALSE)</f>
        <v>0</v>
      </c>
      <c r="AB201" s="3">
        <f t="array" ref="AB201">INDEX($AF$3:$CM$62,MATCH($S201,$AE$3:$AE$62,0),MATCH(AB$1&amp;$R201,$AF$1:$CM$1&amp;$AF$2:$CM$2,0))*VLOOKUP($Q201,$C$17:$M$20,COUNTBLANK($D$15:L$15)+1,FALSE)</f>
        <v>0</v>
      </c>
      <c r="AC201" s="3">
        <f t="array" ref="AC201">INDEX($AF$3:$CM$62,MATCH($S201,$AE$3:$AE$62,0),MATCH(AC$1&amp;$R201,$AF$1:$CM$1&amp;$AF$2:$CM$2,0))*VLOOKUP($Q201,$C$17:$M$20,COUNTBLANK($D$15:M$15)+1,FALSE)</f>
        <v>0</v>
      </c>
    </row>
    <row r="202" spans="17:29" x14ac:dyDescent="0.2">
      <c r="Q202" t="str">
        <f t="shared" si="128"/>
        <v>头饰</v>
      </c>
      <c r="R202">
        <f t="shared" si="129"/>
        <v>4</v>
      </c>
      <c r="S202">
        <f t="shared" si="130"/>
        <v>20</v>
      </c>
      <c r="T202" s="3">
        <f t="array" ref="T202">INDEX($AF$3:$CM$62,MATCH($S202,$AE$3:$AE$62,0),MATCH(T$1&amp;$R202,$AF$1:$CM$1&amp;$AF$2:$CM$2,0))*VLOOKUP($Q202,$C$17:$M$20,COUNTBLANK($D$15:D$15)+1,FALSE)</f>
        <v>100</v>
      </c>
      <c r="U202" s="3">
        <f t="array" ref="U202">INDEX($AF$3:$CM$62,MATCH($S202,$AE$3:$AE$62,0),MATCH(U$1&amp;$R202,$AF$1:$CM$1&amp;$AF$2:$CM$2,0))*VLOOKUP($Q202,$C$17:$M$20,COUNTBLANK($D$15:E$15)+1,FALSE)</f>
        <v>5000</v>
      </c>
      <c r="V202" s="3">
        <f t="array" ref="V202">INDEX($AF$3:$CM$62,MATCH($S202,$AE$3:$AE$62,0),MATCH(V$1&amp;$R202,$AF$1:$CM$1&amp;$AF$2:$CM$2,0))*VLOOKUP($Q202,$C$17:$M$20,COUNTBLANK($D$15:F$15)+1,FALSE)</f>
        <v>0</v>
      </c>
      <c r="W202" s="3">
        <f t="array" ref="W202">INDEX($AF$3:$CM$62,MATCH($S202,$AE$3:$AE$62,0),MATCH(W$1&amp;$R202,$AF$1:$CM$1&amp;$AF$2:$CM$2,0))*VLOOKUP($Q202,$C$17:$M$20,COUNTBLANK($D$15:G$15)+1,FALSE)</f>
        <v>0</v>
      </c>
      <c r="X202" s="3">
        <f t="array" ref="X202">INDEX($AF$3:$CM$62,MATCH($S202,$AE$3:$AE$62,0),MATCH(X$1&amp;$R202,$AF$1:$CM$1&amp;$AF$2:$CM$2,0))*VLOOKUP($Q202,$C$17:$M$20,COUNTBLANK($D$15:H$15)+1,FALSE)</f>
        <v>0.1</v>
      </c>
      <c r="Y202" s="3">
        <f t="array" ref="Y202">INDEX($AF$3:$CM$62,MATCH($S202,$AE$3:$AE$62,0),MATCH(Y$1&amp;$R202,$AF$1:$CM$1&amp;$AF$2:$CM$2,0))*VLOOKUP($Q202,$C$17:$M$20,COUNTBLANK($D$15:I$15)+1,FALSE)</f>
        <v>0</v>
      </c>
      <c r="Z202" s="3">
        <f t="array" ref="Z202">INDEX($AF$3:$CM$62,MATCH($S202,$AE$3:$AE$62,0),MATCH(Z$1&amp;$R202,$AF$1:$CM$1&amp;$AF$2:$CM$2,0))*VLOOKUP($Q202,$C$17:$M$20,COUNTBLANK($D$15:J$15)+1,FALSE)</f>
        <v>0</v>
      </c>
      <c r="AA202" s="3">
        <f t="array" ref="AA202">INDEX($AF$3:$CM$62,MATCH($S202,$AE$3:$AE$62,0),MATCH(AA$1&amp;$R202,$AF$1:$CM$1&amp;$AF$2:$CM$2,0))*VLOOKUP($Q202,$C$17:$M$20,COUNTBLANK($D$15:K$15)+1,FALSE)</f>
        <v>0</v>
      </c>
      <c r="AB202" s="3">
        <f t="array" ref="AB202">INDEX($AF$3:$CM$62,MATCH($S202,$AE$3:$AE$62,0),MATCH(AB$1&amp;$R202,$AF$1:$CM$1&amp;$AF$2:$CM$2,0))*VLOOKUP($Q202,$C$17:$M$20,COUNTBLANK($D$15:L$15)+1,FALSE)</f>
        <v>0</v>
      </c>
      <c r="AC202" s="3">
        <f t="array" ref="AC202">INDEX($AF$3:$CM$62,MATCH($S202,$AE$3:$AE$62,0),MATCH(AC$1&amp;$R202,$AF$1:$CM$1&amp;$AF$2:$CM$2,0))*VLOOKUP($Q202,$C$17:$M$20,COUNTBLANK($D$15:M$15)+1,FALSE)</f>
        <v>0</v>
      </c>
    </row>
    <row r="203" spans="17:29" x14ac:dyDescent="0.2">
      <c r="Q203" t="str">
        <f t="shared" si="128"/>
        <v>头饰</v>
      </c>
      <c r="R203">
        <f t="shared" si="129"/>
        <v>4</v>
      </c>
      <c r="S203">
        <f t="shared" si="130"/>
        <v>21</v>
      </c>
      <c r="T203" s="3">
        <f t="array" ref="T203">INDEX($AF$3:$CM$62,MATCH($S203,$AE$3:$AE$62,0),MATCH(T$1&amp;$R203,$AF$1:$CM$1&amp;$AF$2:$CM$2,0))*VLOOKUP($Q203,$C$17:$M$20,COUNTBLANK($D$15:D$15)+1,FALSE)</f>
        <v>105</v>
      </c>
      <c r="U203" s="3">
        <f t="array" ref="U203">INDEX($AF$3:$CM$62,MATCH($S203,$AE$3:$AE$62,0),MATCH(U$1&amp;$R203,$AF$1:$CM$1&amp;$AF$2:$CM$2,0))*VLOOKUP($Q203,$C$17:$M$20,COUNTBLANK($D$15:E$15)+1,FALSE)</f>
        <v>5250</v>
      </c>
      <c r="V203" s="3">
        <f t="array" ref="V203">INDEX($AF$3:$CM$62,MATCH($S203,$AE$3:$AE$62,0),MATCH(V$1&amp;$R203,$AF$1:$CM$1&amp;$AF$2:$CM$2,0))*VLOOKUP($Q203,$C$17:$M$20,COUNTBLANK($D$15:F$15)+1,FALSE)</f>
        <v>0</v>
      </c>
      <c r="W203" s="3">
        <f t="array" ref="W203">INDEX($AF$3:$CM$62,MATCH($S203,$AE$3:$AE$62,0),MATCH(W$1&amp;$R203,$AF$1:$CM$1&amp;$AF$2:$CM$2,0))*VLOOKUP($Q203,$C$17:$M$20,COUNTBLANK($D$15:G$15)+1,FALSE)</f>
        <v>0</v>
      </c>
      <c r="X203" s="3">
        <f t="array" ref="X203">INDEX($AF$3:$CM$62,MATCH($S203,$AE$3:$AE$62,0),MATCH(X$1&amp;$R203,$AF$1:$CM$1&amp;$AF$2:$CM$2,0))*VLOOKUP($Q203,$C$17:$M$20,COUNTBLANK($D$15:H$15)+1,FALSE)</f>
        <v>0.1</v>
      </c>
      <c r="Y203" s="3">
        <f t="array" ref="Y203">INDEX($AF$3:$CM$62,MATCH($S203,$AE$3:$AE$62,0),MATCH(Y$1&amp;$R203,$AF$1:$CM$1&amp;$AF$2:$CM$2,0))*VLOOKUP($Q203,$C$17:$M$20,COUNTBLANK($D$15:I$15)+1,FALSE)</f>
        <v>0</v>
      </c>
      <c r="Z203" s="3">
        <f t="array" ref="Z203">INDEX($AF$3:$CM$62,MATCH($S203,$AE$3:$AE$62,0),MATCH(Z$1&amp;$R203,$AF$1:$CM$1&amp;$AF$2:$CM$2,0))*VLOOKUP($Q203,$C$17:$M$20,COUNTBLANK($D$15:J$15)+1,FALSE)</f>
        <v>0</v>
      </c>
      <c r="AA203" s="3">
        <f t="array" ref="AA203">INDEX($AF$3:$CM$62,MATCH($S203,$AE$3:$AE$62,0),MATCH(AA$1&amp;$R203,$AF$1:$CM$1&amp;$AF$2:$CM$2,0))*VLOOKUP($Q203,$C$17:$M$20,COUNTBLANK($D$15:K$15)+1,FALSE)</f>
        <v>0</v>
      </c>
      <c r="AB203" s="3">
        <f t="array" ref="AB203">INDEX($AF$3:$CM$62,MATCH($S203,$AE$3:$AE$62,0),MATCH(AB$1&amp;$R203,$AF$1:$CM$1&amp;$AF$2:$CM$2,0))*VLOOKUP($Q203,$C$17:$M$20,COUNTBLANK($D$15:L$15)+1,FALSE)</f>
        <v>0</v>
      </c>
      <c r="AC203" s="3">
        <f t="array" ref="AC203">INDEX($AF$3:$CM$62,MATCH($S203,$AE$3:$AE$62,0),MATCH(AC$1&amp;$R203,$AF$1:$CM$1&amp;$AF$2:$CM$2,0))*VLOOKUP($Q203,$C$17:$M$20,COUNTBLANK($D$15:M$15)+1,FALSE)</f>
        <v>0</v>
      </c>
    </row>
    <row r="204" spans="17:29" x14ac:dyDescent="0.2">
      <c r="Q204" t="str">
        <f t="shared" si="128"/>
        <v>头饰</v>
      </c>
      <c r="R204">
        <f t="shared" si="129"/>
        <v>4</v>
      </c>
      <c r="S204">
        <f t="shared" si="130"/>
        <v>22</v>
      </c>
      <c r="T204" s="3">
        <f t="array" ref="T204">INDEX($AF$3:$CM$62,MATCH($S204,$AE$3:$AE$62,0),MATCH(T$1&amp;$R204,$AF$1:$CM$1&amp;$AF$2:$CM$2,0))*VLOOKUP($Q204,$C$17:$M$20,COUNTBLANK($D$15:D$15)+1,FALSE)</f>
        <v>110</v>
      </c>
      <c r="U204" s="3">
        <f t="array" ref="U204">INDEX($AF$3:$CM$62,MATCH($S204,$AE$3:$AE$62,0),MATCH(U$1&amp;$R204,$AF$1:$CM$1&amp;$AF$2:$CM$2,0))*VLOOKUP($Q204,$C$17:$M$20,COUNTBLANK($D$15:E$15)+1,FALSE)</f>
        <v>5500</v>
      </c>
      <c r="V204" s="3">
        <f t="array" ref="V204">INDEX($AF$3:$CM$62,MATCH($S204,$AE$3:$AE$62,0),MATCH(V$1&amp;$R204,$AF$1:$CM$1&amp;$AF$2:$CM$2,0))*VLOOKUP($Q204,$C$17:$M$20,COUNTBLANK($D$15:F$15)+1,FALSE)</f>
        <v>0</v>
      </c>
      <c r="W204" s="3">
        <f t="array" ref="W204">INDEX($AF$3:$CM$62,MATCH($S204,$AE$3:$AE$62,0),MATCH(W$1&amp;$R204,$AF$1:$CM$1&amp;$AF$2:$CM$2,0))*VLOOKUP($Q204,$C$17:$M$20,COUNTBLANK($D$15:G$15)+1,FALSE)</f>
        <v>0</v>
      </c>
      <c r="X204" s="3">
        <f t="array" ref="X204">INDEX($AF$3:$CM$62,MATCH($S204,$AE$3:$AE$62,0),MATCH(X$1&amp;$R204,$AF$1:$CM$1&amp;$AF$2:$CM$2,0))*VLOOKUP($Q204,$C$17:$M$20,COUNTBLANK($D$15:H$15)+1,FALSE)</f>
        <v>0.1</v>
      </c>
      <c r="Y204" s="3">
        <f t="array" ref="Y204">INDEX($AF$3:$CM$62,MATCH($S204,$AE$3:$AE$62,0),MATCH(Y$1&amp;$R204,$AF$1:$CM$1&amp;$AF$2:$CM$2,0))*VLOOKUP($Q204,$C$17:$M$20,COUNTBLANK($D$15:I$15)+1,FALSE)</f>
        <v>0</v>
      </c>
      <c r="Z204" s="3">
        <f t="array" ref="Z204">INDEX($AF$3:$CM$62,MATCH($S204,$AE$3:$AE$62,0),MATCH(Z$1&amp;$R204,$AF$1:$CM$1&amp;$AF$2:$CM$2,0))*VLOOKUP($Q204,$C$17:$M$20,COUNTBLANK($D$15:J$15)+1,FALSE)</f>
        <v>0</v>
      </c>
      <c r="AA204" s="3">
        <f t="array" ref="AA204">INDEX($AF$3:$CM$62,MATCH($S204,$AE$3:$AE$62,0),MATCH(AA$1&amp;$R204,$AF$1:$CM$1&amp;$AF$2:$CM$2,0))*VLOOKUP($Q204,$C$17:$M$20,COUNTBLANK($D$15:K$15)+1,FALSE)</f>
        <v>0</v>
      </c>
      <c r="AB204" s="3">
        <f t="array" ref="AB204">INDEX($AF$3:$CM$62,MATCH($S204,$AE$3:$AE$62,0),MATCH(AB$1&amp;$R204,$AF$1:$CM$1&amp;$AF$2:$CM$2,0))*VLOOKUP($Q204,$C$17:$M$20,COUNTBLANK($D$15:L$15)+1,FALSE)</f>
        <v>0</v>
      </c>
      <c r="AC204" s="3">
        <f t="array" ref="AC204">INDEX($AF$3:$CM$62,MATCH($S204,$AE$3:$AE$62,0),MATCH(AC$1&amp;$R204,$AF$1:$CM$1&amp;$AF$2:$CM$2,0))*VLOOKUP($Q204,$C$17:$M$20,COUNTBLANK($D$15:M$15)+1,FALSE)</f>
        <v>0</v>
      </c>
    </row>
    <row r="205" spans="17:29" x14ac:dyDescent="0.2">
      <c r="Q205" t="str">
        <f t="shared" si="128"/>
        <v>头饰</v>
      </c>
      <c r="R205">
        <f t="shared" si="129"/>
        <v>4</v>
      </c>
      <c r="S205">
        <f t="shared" si="130"/>
        <v>23</v>
      </c>
      <c r="T205" s="3">
        <f t="array" ref="T205">INDEX($AF$3:$CM$62,MATCH($S205,$AE$3:$AE$62,0),MATCH(T$1&amp;$R205,$AF$1:$CM$1&amp;$AF$2:$CM$2,0))*VLOOKUP($Q205,$C$17:$M$20,COUNTBLANK($D$15:D$15)+1,FALSE)</f>
        <v>115</v>
      </c>
      <c r="U205" s="3">
        <f t="array" ref="U205">INDEX($AF$3:$CM$62,MATCH($S205,$AE$3:$AE$62,0),MATCH(U$1&amp;$R205,$AF$1:$CM$1&amp;$AF$2:$CM$2,0))*VLOOKUP($Q205,$C$17:$M$20,COUNTBLANK($D$15:E$15)+1,FALSE)</f>
        <v>5750</v>
      </c>
      <c r="V205" s="3">
        <f t="array" ref="V205">INDEX($AF$3:$CM$62,MATCH($S205,$AE$3:$AE$62,0),MATCH(V$1&amp;$R205,$AF$1:$CM$1&amp;$AF$2:$CM$2,0))*VLOOKUP($Q205,$C$17:$M$20,COUNTBLANK($D$15:F$15)+1,FALSE)</f>
        <v>0</v>
      </c>
      <c r="W205" s="3">
        <f t="array" ref="W205">INDEX($AF$3:$CM$62,MATCH($S205,$AE$3:$AE$62,0),MATCH(W$1&amp;$R205,$AF$1:$CM$1&amp;$AF$2:$CM$2,0))*VLOOKUP($Q205,$C$17:$M$20,COUNTBLANK($D$15:G$15)+1,FALSE)</f>
        <v>0</v>
      </c>
      <c r="X205" s="3">
        <f t="array" ref="X205">INDEX($AF$3:$CM$62,MATCH($S205,$AE$3:$AE$62,0),MATCH(X$1&amp;$R205,$AF$1:$CM$1&amp;$AF$2:$CM$2,0))*VLOOKUP($Q205,$C$17:$M$20,COUNTBLANK($D$15:H$15)+1,FALSE)</f>
        <v>0.1</v>
      </c>
      <c r="Y205" s="3">
        <f t="array" ref="Y205">INDEX($AF$3:$CM$62,MATCH($S205,$AE$3:$AE$62,0),MATCH(Y$1&amp;$R205,$AF$1:$CM$1&amp;$AF$2:$CM$2,0))*VLOOKUP($Q205,$C$17:$M$20,COUNTBLANK($D$15:I$15)+1,FALSE)</f>
        <v>0</v>
      </c>
      <c r="Z205" s="3">
        <f t="array" ref="Z205">INDEX($AF$3:$CM$62,MATCH($S205,$AE$3:$AE$62,0),MATCH(Z$1&amp;$R205,$AF$1:$CM$1&amp;$AF$2:$CM$2,0))*VLOOKUP($Q205,$C$17:$M$20,COUNTBLANK($D$15:J$15)+1,FALSE)</f>
        <v>0</v>
      </c>
      <c r="AA205" s="3">
        <f t="array" ref="AA205">INDEX($AF$3:$CM$62,MATCH($S205,$AE$3:$AE$62,0),MATCH(AA$1&amp;$R205,$AF$1:$CM$1&amp;$AF$2:$CM$2,0))*VLOOKUP($Q205,$C$17:$M$20,COUNTBLANK($D$15:K$15)+1,FALSE)</f>
        <v>0</v>
      </c>
      <c r="AB205" s="3">
        <f t="array" ref="AB205">INDEX($AF$3:$CM$62,MATCH($S205,$AE$3:$AE$62,0),MATCH(AB$1&amp;$R205,$AF$1:$CM$1&amp;$AF$2:$CM$2,0))*VLOOKUP($Q205,$C$17:$M$20,COUNTBLANK($D$15:L$15)+1,FALSE)</f>
        <v>0</v>
      </c>
      <c r="AC205" s="3">
        <f t="array" ref="AC205">INDEX($AF$3:$CM$62,MATCH($S205,$AE$3:$AE$62,0),MATCH(AC$1&amp;$R205,$AF$1:$CM$1&amp;$AF$2:$CM$2,0))*VLOOKUP($Q205,$C$17:$M$20,COUNTBLANK($D$15:M$15)+1,FALSE)</f>
        <v>0</v>
      </c>
    </row>
    <row r="206" spans="17:29" x14ac:dyDescent="0.2">
      <c r="Q206" t="str">
        <f t="shared" si="128"/>
        <v>头饰</v>
      </c>
      <c r="R206">
        <f t="shared" si="129"/>
        <v>4</v>
      </c>
      <c r="S206">
        <f t="shared" si="130"/>
        <v>24</v>
      </c>
      <c r="T206" s="3">
        <f t="array" ref="T206">INDEX($AF$3:$CM$62,MATCH($S206,$AE$3:$AE$62,0),MATCH(T$1&amp;$R206,$AF$1:$CM$1&amp;$AF$2:$CM$2,0))*VLOOKUP($Q206,$C$17:$M$20,COUNTBLANK($D$15:D$15)+1,FALSE)</f>
        <v>120</v>
      </c>
      <c r="U206" s="3">
        <f t="array" ref="U206">INDEX($AF$3:$CM$62,MATCH($S206,$AE$3:$AE$62,0),MATCH(U$1&amp;$R206,$AF$1:$CM$1&amp;$AF$2:$CM$2,0))*VLOOKUP($Q206,$C$17:$M$20,COUNTBLANK($D$15:E$15)+1,FALSE)</f>
        <v>6000</v>
      </c>
      <c r="V206" s="3">
        <f t="array" ref="V206">INDEX($AF$3:$CM$62,MATCH($S206,$AE$3:$AE$62,0),MATCH(V$1&amp;$R206,$AF$1:$CM$1&amp;$AF$2:$CM$2,0))*VLOOKUP($Q206,$C$17:$M$20,COUNTBLANK($D$15:F$15)+1,FALSE)</f>
        <v>0</v>
      </c>
      <c r="W206" s="3">
        <f t="array" ref="W206">INDEX($AF$3:$CM$62,MATCH($S206,$AE$3:$AE$62,0),MATCH(W$1&amp;$R206,$AF$1:$CM$1&amp;$AF$2:$CM$2,0))*VLOOKUP($Q206,$C$17:$M$20,COUNTBLANK($D$15:G$15)+1,FALSE)</f>
        <v>0</v>
      </c>
      <c r="X206" s="3">
        <f t="array" ref="X206">INDEX($AF$3:$CM$62,MATCH($S206,$AE$3:$AE$62,0),MATCH(X$1&amp;$R206,$AF$1:$CM$1&amp;$AF$2:$CM$2,0))*VLOOKUP($Q206,$C$17:$M$20,COUNTBLANK($D$15:H$15)+1,FALSE)</f>
        <v>0.1</v>
      </c>
      <c r="Y206" s="3">
        <f t="array" ref="Y206">INDEX($AF$3:$CM$62,MATCH($S206,$AE$3:$AE$62,0),MATCH(Y$1&amp;$R206,$AF$1:$CM$1&amp;$AF$2:$CM$2,0))*VLOOKUP($Q206,$C$17:$M$20,COUNTBLANK($D$15:I$15)+1,FALSE)</f>
        <v>0</v>
      </c>
      <c r="Z206" s="3">
        <f t="array" ref="Z206">INDEX($AF$3:$CM$62,MATCH($S206,$AE$3:$AE$62,0),MATCH(Z$1&amp;$R206,$AF$1:$CM$1&amp;$AF$2:$CM$2,0))*VLOOKUP($Q206,$C$17:$M$20,COUNTBLANK($D$15:J$15)+1,FALSE)</f>
        <v>0</v>
      </c>
      <c r="AA206" s="3">
        <f t="array" ref="AA206">INDEX($AF$3:$CM$62,MATCH($S206,$AE$3:$AE$62,0),MATCH(AA$1&amp;$R206,$AF$1:$CM$1&amp;$AF$2:$CM$2,0))*VLOOKUP($Q206,$C$17:$M$20,COUNTBLANK($D$15:K$15)+1,FALSE)</f>
        <v>0</v>
      </c>
      <c r="AB206" s="3">
        <f t="array" ref="AB206">INDEX($AF$3:$CM$62,MATCH($S206,$AE$3:$AE$62,0),MATCH(AB$1&amp;$R206,$AF$1:$CM$1&amp;$AF$2:$CM$2,0))*VLOOKUP($Q206,$C$17:$M$20,COUNTBLANK($D$15:L$15)+1,FALSE)</f>
        <v>0</v>
      </c>
      <c r="AC206" s="3">
        <f t="array" ref="AC206">INDEX($AF$3:$CM$62,MATCH($S206,$AE$3:$AE$62,0),MATCH(AC$1&amp;$R206,$AF$1:$CM$1&amp;$AF$2:$CM$2,0))*VLOOKUP($Q206,$C$17:$M$20,COUNTBLANK($D$15:M$15)+1,FALSE)</f>
        <v>0</v>
      </c>
    </row>
    <row r="207" spans="17:29" x14ac:dyDescent="0.2">
      <c r="Q207" t="str">
        <f t="shared" si="128"/>
        <v>头饰</v>
      </c>
      <c r="R207">
        <f t="shared" si="129"/>
        <v>4</v>
      </c>
      <c r="S207">
        <f t="shared" si="130"/>
        <v>25</v>
      </c>
      <c r="T207" s="3">
        <f t="array" ref="T207">INDEX($AF$3:$CM$62,MATCH($S207,$AE$3:$AE$62,0),MATCH(T$1&amp;$R207,$AF$1:$CM$1&amp;$AF$2:$CM$2,0))*VLOOKUP($Q207,$C$17:$M$20,COUNTBLANK($D$15:D$15)+1,FALSE)</f>
        <v>125</v>
      </c>
      <c r="U207" s="3">
        <f t="array" ref="U207">INDEX($AF$3:$CM$62,MATCH($S207,$AE$3:$AE$62,0),MATCH(U$1&amp;$R207,$AF$1:$CM$1&amp;$AF$2:$CM$2,0))*VLOOKUP($Q207,$C$17:$M$20,COUNTBLANK($D$15:E$15)+1,FALSE)</f>
        <v>6250</v>
      </c>
      <c r="V207" s="3">
        <f t="array" ref="V207">INDEX($AF$3:$CM$62,MATCH($S207,$AE$3:$AE$62,0),MATCH(V$1&amp;$R207,$AF$1:$CM$1&amp;$AF$2:$CM$2,0))*VLOOKUP($Q207,$C$17:$M$20,COUNTBLANK($D$15:F$15)+1,FALSE)</f>
        <v>0</v>
      </c>
      <c r="W207" s="3">
        <f t="array" ref="W207">INDEX($AF$3:$CM$62,MATCH($S207,$AE$3:$AE$62,0),MATCH(W$1&amp;$R207,$AF$1:$CM$1&amp;$AF$2:$CM$2,0))*VLOOKUP($Q207,$C$17:$M$20,COUNTBLANK($D$15:G$15)+1,FALSE)</f>
        <v>0</v>
      </c>
      <c r="X207" s="3">
        <f t="array" ref="X207">INDEX($AF$3:$CM$62,MATCH($S207,$AE$3:$AE$62,0),MATCH(X$1&amp;$R207,$AF$1:$CM$1&amp;$AF$2:$CM$2,0))*VLOOKUP($Q207,$C$17:$M$20,COUNTBLANK($D$15:H$15)+1,FALSE)</f>
        <v>0.1</v>
      </c>
      <c r="Y207" s="3">
        <f t="array" ref="Y207">INDEX($AF$3:$CM$62,MATCH($S207,$AE$3:$AE$62,0),MATCH(Y$1&amp;$R207,$AF$1:$CM$1&amp;$AF$2:$CM$2,0))*VLOOKUP($Q207,$C$17:$M$20,COUNTBLANK($D$15:I$15)+1,FALSE)</f>
        <v>0</v>
      </c>
      <c r="Z207" s="3">
        <f t="array" ref="Z207">INDEX($AF$3:$CM$62,MATCH($S207,$AE$3:$AE$62,0),MATCH(Z$1&amp;$R207,$AF$1:$CM$1&amp;$AF$2:$CM$2,0))*VLOOKUP($Q207,$C$17:$M$20,COUNTBLANK($D$15:J$15)+1,FALSE)</f>
        <v>0</v>
      </c>
      <c r="AA207" s="3">
        <f t="array" ref="AA207">INDEX($AF$3:$CM$62,MATCH($S207,$AE$3:$AE$62,0),MATCH(AA$1&amp;$R207,$AF$1:$CM$1&amp;$AF$2:$CM$2,0))*VLOOKUP($Q207,$C$17:$M$20,COUNTBLANK($D$15:K$15)+1,FALSE)</f>
        <v>0</v>
      </c>
      <c r="AB207" s="3">
        <f t="array" ref="AB207">INDEX($AF$3:$CM$62,MATCH($S207,$AE$3:$AE$62,0),MATCH(AB$1&amp;$R207,$AF$1:$CM$1&amp;$AF$2:$CM$2,0))*VLOOKUP($Q207,$C$17:$M$20,COUNTBLANK($D$15:L$15)+1,FALSE)</f>
        <v>0</v>
      </c>
      <c r="AC207" s="3">
        <f t="array" ref="AC207">INDEX($AF$3:$CM$62,MATCH($S207,$AE$3:$AE$62,0),MATCH(AC$1&amp;$R207,$AF$1:$CM$1&amp;$AF$2:$CM$2,0))*VLOOKUP($Q207,$C$17:$M$20,COUNTBLANK($D$15:M$15)+1,FALSE)</f>
        <v>0</v>
      </c>
    </row>
    <row r="208" spans="17:29" x14ac:dyDescent="0.2">
      <c r="Q208" t="str">
        <f t="shared" si="128"/>
        <v>头饰</v>
      </c>
      <c r="R208">
        <f t="shared" si="129"/>
        <v>4</v>
      </c>
      <c r="S208">
        <f t="shared" si="130"/>
        <v>26</v>
      </c>
      <c r="T208" s="3">
        <f t="array" ref="T208">INDEX($AF$3:$CM$62,MATCH($S208,$AE$3:$AE$62,0),MATCH(T$1&amp;$R208,$AF$1:$CM$1&amp;$AF$2:$CM$2,0))*VLOOKUP($Q208,$C$17:$M$20,COUNTBLANK($D$15:D$15)+1,FALSE)</f>
        <v>130</v>
      </c>
      <c r="U208" s="3">
        <f t="array" ref="U208">INDEX($AF$3:$CM$62,MATCH($S208,$AE$3:$AE$62,0),MATCH(U$1&amp;$R208,$AF$1:$CM$1&amp;$AF$2:$CM$2,0))*VLOOKUP($Q208,$C$17:$M$20,COUNTBLANK($D$15:E$15)+1,FALSE)</f>
        <v>6500</v>
      </c>
      <c r="V208" s="3">
        <f t="array" ref="V208">INDEX($AF$3:$CM$62,MATCH($S208,$AE$3:$AE$62,0),MATCH(V$1&amp;$R208,$AF$1:$CM$1&amp;$AF$2:$CM$2,0))*VLOOKUP($Q208,$C$17:$M$20,COUNTBLANK($D$15:F$15)+1,FALSE)</f>
        <v>0</v>
      </c>
      <c r="W208" s="3">
        <f t="array" ref="W208">INDEX($AF$3:$CM$62,MATCH($S208,$AE$3:$AE$62,0),MATCH(W$1&amp;$R208,$AF$1:$CM$1&amp;$AF$2:$CM$2,0))*VLOOKUP($Q208,$C$17:$M$20,COUNTBLANK($D$15:G$15)+1,FALSE)</f>
        <v>0</v>
      </c>
      <c r="X208" s="3">
        <f t="array" ref="X208">INDEX($AF$3:$CM$62,MATCH($S208,$AE$3:$AE$62,0),MATCH(X$1&amp;$R208,$AF$1:$CM$1&amp;$AF$2:$CM$2,0))*VLOOKUP($Q208,$C$17:$M$20,COUNTBLANK($D$15:H$15)+1,FALSE)</f>
        <v>0.1</v>
      </c>
      <c r="Y208" s="3">
        <f t="array" ref="Y208">INDEX($AF$3:$CM$62,MATCH($S208,$AE$3:$AE$62,0),MATCH(Y$1&amp;$R208,$AF$1:$CM$1&amp;$AF$2:$CM$2,0))*VLOOKUP($Q208,$C$17:$M$20,COUNTBLANK($D$15:I$15)+1,FALSE)</f>
        <v>0</v>
      </c>
      <c r="Z208" s="3">
        <f t="array" ref="Z208">INDEX($AF$3:$CM$62,MATCH($S208,$AE$3:$AE$62,0),MATCH(Z$1&amp;$R208,$AF$1:$CM$1&amp;$AF$2:$CM$2,0))*VLOOKUP($Q208,$C$17:$M$20,COUNTBLANK($D$15:J$15)+1,FALSE)</f>
        <v>0</v>
      </c>
      <c r="AA208" s="3">
        <f t="array" ref="AA208">INDEX($AF$3:$CM$62,MATCH($S208,$AE$3:$AE$62,0),MATCH(AA$1&amp;$R208,$AF$1:$CM$1&amp;$AF$2:$CM$2,0))*VLOOKUP($Q208,$C$17:$M$20,COUNTBLANK($D$15:K$15)+1,FALSE)</f>
        <v>0</v>
      </c>
      <c r="AB208" s="3">
        <f t="array" ref="AB208">INDEX($AF$3:$CM$62,MATCH($S208,$AE$3:$AE$62,0),MATCH(AB$1&amp;$R208,$AF$1:$CM$1&amp;$AF$2:$CM$2,0))*VLOOKUP($Q208,$C$17:$M$20,COUNTBLANK($D$15:L$15)+1,FALSE)</f>
        <v>0</v>
      </c>
      <c r="AC208" s="3">
        <f t="array" ref="AC208">INDEX($AF$3:$CM$62,MATCH($S208,$AE$3:$AE$62,0),MATCH(AC$1&amp;$R208,$AF$1:$CM$1&amp;$AF$2:$CM$2,0))*VLOOKUP($Q208,$C$17:$M$20,COUNTBLANK($D$15:M$15)+1,FALSE)</f>
        <v>0</v>
      </c>
    </row>
    <row r="209" spans="17:29" x14ac:dyDescent="0.2">
      <c r="Q209" t="str">
        <f t="shared" si="128"/>
        <v>头饰</v>
      </c>
      <c r="R209">
        <f t="shared" si="129"/>
        <v>4</v>
      </c>
      <c r="S209">
        <f t="shared" si="130"/>
        <v>27</v>
      </c>
      <c r="T209" s="3">
        <f t="array" ref="T209">INDEX($AF$3:$CM$62,MATCH($S209,$AE$3:$AE$62,0),MATCH(T$1&amp;$R209,$AF$1:$CM$1&amp;$AF$2:$CM$2,0))*VLOOKUP($Q209,$C$17:$M$20,COUNTBLANK($D$15:D$15)+1,FALSE)</f>
        <v>135</v>
      </c>
      <c r="U209" s="3">
        <f t="array" ref="U209">INDEX($AF$3:$CM$62,MATCH($S209,$AE$3:$AE$62,0),MATCH(U$1&amp;$R209,$AF$1:$CM$1&amp;$AF$2:$CM$2,0))*VLOOKUP($Q209,$C$17:$M$20,COUNTBLANK($D$15:E$15)+1,FALSE)</f>
        <v>6750</v>
      </c>
      <c r="V209" s="3">
        <f t="array" ref="V209">INDEX($AF$3:$CM$62,MATCH($S209,$AE$3:$AE$62,0),MATCH(V$1&amp;$R209,$AF$1:$CM$1&amp;$AF$2:$CM$2,0))*VLOOKUP($Q209,$C$17:$M$20,COUNTBLANK($D$15:F$15)+1,FALSE)</f>
        <v>0</v>
      </c>
      <c r="W209" s="3">
        <f t="array" ref="W209">INDEX($AF$3:$CM$62,MATCH($S209,$AE$3:$AE$62,0),MATCH(W$1&amp;$R209,$AF$1:$CM$1&amp;$AF$2:$CM$2,0))*VLOOKUP($Q209,$C$17:$M$20,COUNTBLANK($D$15:G$15)+1,FALSE)</f>
        <v>0</v>
      </c>
      <c r="X209" s="3">
        <f t="array" ref="X209">INDEX($AF$3:$CM$62,MATCH($S209,$AE$3:$AE$62,0),MATCH(X$1&amp;$R209,$AF$1:$CM$1&amp;$AF$2:$CM$2,0))*VLOOKUP($Q209,$C$17:$M$20,COUNTBLANK($D$15:H$15)+1,FALSE)</f>
        <v>0.1</v>
      </c>
      <c r="Y209" s="3">
        <f t="array" ref="Y209">INDEX($AF$3:$CM$62,MATCH($S209,$AE$3:$AE$62,0),MATCH(Y$1&amp;$R209,$AF$1:$CM$1&amp;$AF$2:$CM$2,0))*VLOOKUP($Q209,$C$17:$M$20,COUNTBLANK($D$15:I$15)+1,FALSE)</f>
        <v>0</v>
      </c>
      <c r="Z209" s="3">
        <f t="array" ref="Z209">INDEX($AF$3:$CM$62,MATCH($S209,$AE$3:$AE$62,0),MATCH(Z$1&amp;$R209,$AF$1:$CM$1&amp;$AF$2:$CM$2,0))*VLOOKUP($Q209,$C$17:$M$20,COUNTBLANK($D$15:J$15)+1,FALSE)</f>
        <v>0</v>
      </c>
      <c r="AA209" s="3">
        <f t="array" ref="AA209">INDEX($AF$3:$CM$62,MATCH($S209,$AE$3:$AE$62,0),MATCH(AA$1&amp;$R209,$AF$1:$CM$1&amp;$AF$2:$CM$2,0))*VLOOKUP($Q209,$C$17:$M$20,COUNTBLANK($D$15:K$15)+1,FALSE)</f>
        <v>0</v>
      </c>
      <c r="AB209" s="3">
        <f t="array" ref="AB209">INDEX($AF$3:$CM$62,MATCH($S209,$AE$3:$AE$62,0),MATCH(AB$1&amp;$R209,$AF$1:$CM$1&amp;$AF$2:$CM$2,0))*VLOOKUP($Q209,$C$17:$M$20,COUNTBLANK($D$15:L$15)+1,FALSE)</f>
        <v>0</v>
      </c>
      <c r="AC209" s="3">
        <f t="array" ref="AC209">INDEX($AF$3:$CM$62,MATCH($S209,$AE$3:$AE$62,0),MATCH(AC$1&amp;$R209,$AF$1:$CM$1&amp;$AF$2:$CM$2,0))*VLOOKUP($Q209,$C$17:$M$20,COUNTBLANK($D$15:M$15)+1,FALSE)</f>
        <v>0</v>
      </c>
    </row>
    <row r="210" spans="17:29" x14ac:dyDescent="0.2">
      <c r="Q210" t="str">
        <f t="shared" si="128"/>
        <v>头饰</v>
      </c>
      <c r="R210">
        <f t="shared" si="129"/>
        <v>4</v>
      </c>
      <c r="S210">
        <f t="shared" si="130"/>
        <v>28</v>
      </c>
      <c r="T210" s="3">
        <f t="array" ref="T210">INDEX($AF$3:$CM$62,MATCH($S210,$AE$3:$AE$62,0),MATCH(T$1&amp;$R210,$AF$1:$CM$1&amp;$AF$2:$CM$2,0))*VLOOKUP($Q210,$C$17:$M$20,COUNTBLANK($D$15:D$15)+1,FALSE)</f>
        <v>140</v>
      </c>
      <c r="U210" s="3">
        <f t="array" ref="U210">INDEX($AF$3:$CM$62,MATCH($S210,$AE$3:$AE$62,0),MATCH(U$1&amp;$R210,$AF$1:$CM$1&amp;$AF$2:$CM$2,0))*VLOOKUP($Q210,$C$17:$M$20,COUNTBLANK($D$15:E$15)+1,FALSE)</f>
        <v>7000</v>
      </c>
      <c r="V210" s="3">
        <f t="array" ref="V210">INDEX($AF$3:$CM$62,MATCH($S210,$AE$3:$AE$62,0),MATCH(V$1&amp;$R210,$AF$1:$CM$1&amp;$AF$2:$CM$2,0))*VLOOKUP($Q210,$C$17:$M$20,COUNTBLANK($D$15:F$15)+1,FALSE)</f>
        <v>0</v>
      </c>
      <c r="W210" s="3">
        <f t="array" ref="W210">INDEX($AF$3:$CM$62,MATCH($S210,$AE$3:$AE$62,0),MATCH(W$1&amp;$R210,$AF$1:$CM$1&amp;$AF$2:$CM$2,0))*VLOOKUP($Q210,$C$17:$M$20,COUNTBLANK($D$15:G$15)+1,FALSE)</f>
        <v>0</v>
      </c>
      <c r="X210" s="3">
        <f t="array" ref="X210">INDEX($AF$3:$CM$62,MATCH($S210,$AE$3:$AE$62,0),MATCH(X$1&amp;$R210,$AF$1:$CM$1&amp;$AF$2:$CM$2,0))*VLOOKUP($Q210,$C$17:$M$20,COUNTBLANK($D$15:H$15)+1,FALSE)</f>
        <v>0.1</v>
      </c>
      <c r="Y210" s="3">
        <f t="array" ref="Y210">INDEX($AF$3:$CM$62,MATCH($S210,$AE$3:$AE$62,0),MATCH(Y$1&amp;$R210,$AF$1:$CM$1&amp;$AF$2:$CM$2,0))*VLOOKUP($Q210,$C$17:$M$20,COUNTBLANK($D$15:I$15)+1,FALSE)</f>
        <v>0</v>
      </c>
      <c r="Z210" s="3">
        <f t="array" ref="Z210">INDEX($AF$3:$CM$62,MATCH($S210,$AE$3:$AE$62,0),MATCH(Z$1&amp;$R210,$AF$1:$CM$1&amp;$AF$2:$CM$2,0))*VLOOKUP($Q210,$C$17:$M$20,COUNTBLANK($D$15:J$15)+1,FALSE)</f>
        <v>0</v>
      </c>
      <c r="AA210" s="3">
        <f t="array" ref="AA210">INDEX($AF$3:$CM$62,MATCH($S210,$AE$3:$AE$62,0),MATCH(AA$1&amp;$R210,$AF$1:$CM$1&amp;$AF$2:$CM$2,0))*VLOOKUP($Q210,$C$17:$M$20,COUNTBLANK($D$15:K$15)+1,FALSE)</f>
        <v>0</v>
      </c>
      <c r="AB210" s="3">
        <f t="array" ref="AB210">INDEX($AF$3:$CM$62,MATCH($S210,$AE$3:$AE$62,0),MATCH(AB$1&amp;$R210,$AF$1:$CM$1&amp;$AF$2:$CM$2,0))*VLOOKUP($Q210,$C$17:$M$20,COUNTBLANK($D$15:L$15)+1,FALSE)</f>
        <v>0</v>
      </c>
      <c r="AC210" s="3">
        <f t="array" ref="AC210">INDEX($AF$3:$CM$62,MATCH($S210,$AE$3:$AE$62,0),MATCH(AC$1&amp;$R210,$AF$1:$CM$1&amp;$AF$2:$CM$2,0))*VLOOKUP($Q210,$C$17:$M$20,COUNTBLANK($D$15:M$15)+1,FALSE)</f>
        <v>0</v>
      </c>
    </row>
    <row r="211" spans="17:29" x14ac:dyDescent="0.2">
      <c r="Q211" t="str">
        <f t="shared" si="128"/>
        <v>头饰</v>
      </c>
      <c r="R211">
        <f t="shared" si="129"/>
        <v>4</v>
      </c>
      <c r="S211">
        <f t="shared" si="130"/>
        <v>29</v>
      </c>
      <c r="T211" s="3">
        <f t="array" ref="T211">INDEX($AF$3:$CM$62,MATCH($S211,$AE$3:$AE$62,0),MATCH(T$1&amp;$R211,$AF$1:$CM$1&amp;$AF$2:$CM$2,0))*VLOOKUP($Q211,$C$17:$M$20,COUNTBLANK($D$15:D$15)+1,FALSE)</f>
        <v>145</v>
      </c>
      <c r="U211" s="3">
        <f t="array" ref="U211">INDEX($AF$3:$CM$62,MATCH($S211,$AE$3:$AE$62,0),MATCH(U$1&amp;$R211,$AF$1:$CM$1&amp;$AF$2:$CM$2,0))*VLOOKUP($Q211,$C$17:$M$20,COUNTBLANK($D$15:E$15)+1,FALSE)</f>
        <v>7250</v>
      </c>
      <c r="V211" s="3">
        <f t="array" ref="V211">INDEX($AF$3:$CM$62,MATCH($S211,$AE$3:$AE$62,0),MATCH(V$1&amp;$R211,$AF$1:$CM$1&amp;$AF$2:$CM$2,0))*VLOOKUP($Q211,$C$17:$M$20,COUNTBLANK($D$15:F$15)+1,FALSE)</f>
        <v>0</v>
      </c>
      <c r="W211" s="3">
        <f t="array" ref="W211">INDEX($AF$3:$CM$62,MATCH($S211,$AE$3:$AE$62,0),MATCH(W$1&amp;$R211,$AF$1:$CM$1&amp;$AF$2:$CM$2,0))*VLOOKUP($Q211,$C$17:$M$20,COUNTBLANK($D$15:G$15)+1,FALSE)</f>
        <v>0</v>
      </c>
      <c r="X211" s="3">
        <f t="array" ref="X211">INDEX($AF$3:$CM$62,MATCH($S211,$AE$3:$AE$62,0),MATCH(X$1&amp;$R211,$AF$1:$CM$1&amp;$AF$2:$CM$2,0))*VLOOKUP($Q211,$C$17:$M$20,COUNTBLANK($D$15:H$15)+1,FALSE)</f>
        <v>0.1</v>
      </c>
      <c r="Y211" s="3">
        <f t="array" ref="Y211">INDEX($AF$3:$CM$62,MATCH($S211,$AE$3:$AE$62,0),MATCH(Y$1&amp;$R211,$AF$1:$CM$1&amp;$AF$2:$CM$2,0))*VLOOKUP($Q211,$C$17:$M$20,COUNTBLANK($D$15:I$15)+1,FALSE)</f>
        <v>0</v>
      </c>
      <c r="Z211" s="3">
        <f t="array" ref="Z211">INDEX($AF$3:$CM$62,MATCH($S211,$AE$3:$AE$62,0),MATCH(Z$1&amp;$R211,$AF$1:$CM$1&amp;$AF$2:$CM$2,0))*VLOOKUP($Q211,$C$17:$M$20,COUNTBLANK($D$15:J$15)+1,FALSE)</f>
        <v>0</v>
      </c>
      <c r="AA211" s="3">
        <f t="array" ref="AA211">INDEX($AF$3:$CM$62,MATCH($S211,$AE$3:$AE$62,0),MATCH(AA$1&amp;$R211,$AF$1:$CM$1&amp;$AF$2:$CM$2,0))*VLOOKUP($Q211,$C$17:$M$20,COUNTBLANK($D$15:K$15)+1,FALSE)</f>
        <v>0</v>
      </c>
      <c r="AB211" s="3">
        <f t="array" ref="AB211">INDEX($AF$3:$CM$62,MATCH($S211,$AE$3:$AE$62,0),MATCH(AB$1&amp;$R211,$AF$1:$CM$1&amp;$AF$2:$CM$2,0))*VLOOKUP($Q211,$C$17:$M$20,COUNTBLANK($D$15:L$15)+1,FALSE)</f>
        <v>0</v>
      </c>
      <c r="AC211" s="3">
        <f t="array" ref="AC211">INDEX($AF$3:$CM$62,MATCH($S211,$AE$3:$AE$62,0),MATCH(AC$1&amp;$R211,$AF$1:$CM$1&amp;$AF$2:$CM$2,0))*VLOOKUP($Q211,$C$17:$M$20,COUNTBLANK($D$15:M$15)+1,FALSE)</f>
        <v>0</v>
      </c>
    </row>
    <row r="212" spans="17:29" x14ac:dyDescent="0.2">
      <c r="Q212" t="str">
        <f t="shared" si="128"/>
        <v>头饰</v>
      </c>
      <c r="R212">
        <f t="shared" si="129"/>
        <v>4</v>
      </c>
      <c r="S212">
        <f t="shared" si="130"/>
        <v>30</v>
      </c>
      <c r="T212" s="3">
        <f t="array" ref="T212">INDEX($AF$3:$CM$62,MATCH($S212,$AE$3:$AE$62,0),MATCH(T$1&amp;$R212,$AF$1:$CM$1&amp;$AF$2:$CM$2,0))*VLOOKUP($Q212,$C$17:$M$20,COUNTBLANK($D$15:D$15)+1,FALSE)</f>
        <v>150</v>
      </c>
      <c r="U212" s="3">
        <f t="array" ref="U212">INDEX($AF$3:$CM$62,MATCH($S212,$AE$3:$AE$62,0),MATCH(U$1&amp;$R212,$AF$1:$CM$1&amp;$AF$2:$CM$2,0))*VLOOKUP($Q212,$C$17:$M$20,COUNTBLANK($D$15:E$15)+1,FALSE)</f>
        <v>7500</v>
      </c>
      <c r="V212" s="3">
        <f t="array" ref="V212">INDEX($AF$3:$CM$62,MATCH($S212,$AE$3:$AE$62,0),MATCH(V$1&amp;$R212,$AF$1:$CM$1&amp;$AF$2:$CM$2,0))*VLOOKUP($Q212,$C$17:$M$20,COUNTBLANK($D$15:F$15)+1,FALSE)</f>
        <v>0</v>
      </c>
      <c r="W212" s="3">
        <f t="array" ref="W212">INDEX($AF$3:$CM$62,MATCH($S212,$AE$3:$AE$62,0),MATCH(W$1&amp;$R212,$AF$1:$CM$1&amp;$AF$2:$CM$2,0))*VLOOKUP($Q212,$C$17:$M$20,COUNTBLANK($D$15:G$15)+1,FALSE)</f>
        <v>0</v>
      </c>
      <c r="X212" s="3">
        <f t="array" ref="X212">INDEX($AF$3:$CM$62,MATCH($S212,$AE$3:$AE$62,0),MATCH(X$1&amp;$R212,$AF$1:$CM$1&amp;$AF$2:$CM$2,0))*VLOOKUP($Q212,$C$17:$M$20,COUNTBLANK($D$15:H$15)+1,FALSE)</f>
        <v>0.15</v>
      </c>
      <c r="Y212" s="3">
        <f t="array" ref="Y212">INDEX($AF$3:$CM$62,MATCH($S212,$AE$3:$AE$62,0),MATCH(Y$1&amp;$R212,$AF$1:$CM$1&amp;$AF$2:$CM$2,0))*VLOOKUP($Q212,$C$17:$M$20,COUNTBLANK($D$15:I$15)+1,FALSE)</f>
        <v>0</v>
      </c>
      <c r="Z212" s="3">
        <f t="array" ref="Z212">INDEX($AF$3:$CM$62,MATCH($S212,$AE$3:$AE$62,0),MATCH(Z$1&amp;$R212,$AF$1:$CM$1&amp;$AF$2:$CM$2,0))*VLOOKUP($Q212,$C$17:$M$20,COUNTBLANK($D$15:J$15)+1,FALSE)</f>
        <v>0</v>
      </c>
      <c r="AA212" s="3">
        <f t="array" ref="AA212">INDEX($AF$3:$CM$62,MATCH($S212,$AE$3:$AE$62,0),MATCH(AA$1&amp;$R212,$AF$1:$CM$1&amp;$AF$2:$CM$2,0))*VLOOKUP($Q212,$C$17:$M$20,COUNTBLANK($D$15:K$15)+1,FALSE)</f>
        <v>0</v>
      </c>
      <c r="AB212" s="3">
        <f t="array" ref="AB212">INDEX($AF$3:$CM$62,MATCH($S212,$AE$3:$AE$62,0),MATCH(AB$1&amp;$R212,$AF$1:$CM$1&amp;$AF$2:$CM$2,0))*VLOOKUP($Q212,$C$17:$M$20,COUNTBLANK($D$15:L$15)+1,FALSE)</f>
        <v>0</v>
      </c>
      <c r="AC212" s="3">
        <f t="array" ref="AC212">INDEX($AF$3:$CM$62,MATCH($S212,$AE$3:$AE$62,0),MATCH(AC$1&amp;$R212,$AF$1:$CM$1&amp;$AF$2:$CM$2,0))*VLOOKUP($Q212,$C$17:$M$20,COUNTBLANK($D$15:M$15)+1,FALSE)</f>
        <v>0</v>
      </c>
    </row>
    <row r="213" spans="17:29" x14ac:dyDescent="0.2">
      <c r="Q213" t="str">
        <f t="shared" si="128"/>
        <v>头饰</v>
      </c>
      <c r="R213">
        <f t="shared" si="129"/>
        <v>4</v>
      </c>
      <c r="S213">
        <f t="shared" si="130"/>
        <v>31</v>
      </c>
      <c r="T213" s="3">
        <f t="array" ref="T213">INDEX($AF$3:$CM$62,MATCH($S213,$AE$3:$AE$62,0),MATCH(T$1&amp;$R213,$AF$1:$CM$1&amp;$AF$2:$CM$2,0))*VLOOKUP($Q213,$C$17:$M$20,COUNTBLANK($D$15:D$15)+1,FALSE)</f>
        <v>155</v>
      </c>
      <c r="U213" s="3">
        <f t="array" ref="U213">INDEX($AF$3:$CM$62,MATCH($S213,$AE$3:$AE$62,0),MATCH(U$1&amp;$R213,$AF$1:$CM$1&amp;$AF$2:$CM$2,0))*VLOOKUP($Q213,$C$17:$M$20,COUNTBLANK($D$15:E$15)+1,FALSE)</f>
        <v>7750</v>
      </c>
      <c r="V213" s="3">
        <f t="array" ref="V213">INDEX($AF$3:$CM$62,MATCH($S213,$AE$3:$AE$62,0),MATCH(V$1&amp;$R213,$AF$1:$CM$1&amp;$AF$2:$CM$2,0))*VLOOKUP($Q213,$C$17:$M$20,COUNTBLANK($D$15:F$15)+1,FALSE)</f>
        <v>0</v>
      </c>
      <c r="W213" s="3">
        <f t="array" ref="W213">INDEX($AF$3:$CM$62,MATCH($S213,$AE$3:$AE$62,0),MATCH(W$1&amp;$R213,$AF$1:$CM$1&amp;$AF$2:$CM$2,0))*VLOOKUP($Q213,$C$17:$M$20,COUNTBLANK($D$15:G$15)+1,FALSE)</f>
        <v>0</v>
      </c>
      <c r="X213" s="3">
        <f t="array" ref="X213">INDEX($AF$3:$CM$62,MATCH($S213,$AE$3:$AE$62,0),MATCH(X$1&amp;$R213,$AF$1:$CM$1&amp;$AF$2:$CM$2,0))*VLOOKUP($Q213,$C$17:$M$20,COUNTBLANK($D$15:H$15)+1,FALSE)</f>
        <v>0.15</v>
      </c>
      <c r="Y213" s="3">
        <f t="array" ref="Y213">INDEX($AF$3:$CM$62,MATCH($S213,$AE$3:$AE$62,0),MATCH(Y$1&amp;$R213,$AF$1:$CM$1&amp;$AF$2:$CM$2,0))*VLOOKUP($Q213,$C$17:$M$20,COUNTBLANK($D$15:I$15)+1,FALSE)</f>
        <v>0</v>
      </c>
      <c r="Z213" s="3">
        <f t="array" ref="Z213">INDEX($AF$3:$CM$62,MATCH($S213,$AE$3:$AE$62,0),MATCH(Z$1&amp;$R213,$AF$1:$CM$1&amp;$AF$2:$CM$2,0))*VLOOKUP($Q213,$C$17:$M$20,COUNTBLANK($D$15:J$15)+1,FALSE)</f>
        <v>0</v>
      </c>
      <c r="AA213" s="3">
        <f t="array" ref="AA213">INDEX($AF$3:$CM$62,MATCH($S213,$AE$3:$AE$62,0),MATCH(AA$1&amp;$R213,$AF$1:$CM$1&amp;$AF$2:$CM$2,0))*VLOOKUP($Q213,$C$17:$M$20,COUNTBLANK($D$15:K$15)+1,FALSE)</f>
        <v>0</v>
      </c>
      <c r="AB213" s="3">
        <f t="array" ref="AB213">INDEX($AF$3:$CM$62,MATCH($S213,$AE$3:$AE$62,0),MATCH(AB$1&amp;$R213,$AF$1:$CM$1&amp;$AF$2:$CM$2,0))*VLOOKUP($Q213,$C$17:$M$20,COUNTBLANK($D$15:L$15)+1,FALSE)</f>
        <v>0</v>
      </c>
      <c r="AC213" s="3">
        <f t="array" ref="AC213">INDEX($AF$3:$CM$62,MATCH($S213,$AE$3:$AE$62,0),MATCH(AC$1&amp;$R213,$AF$1:$CM$1&amp;$AF$2:$CM$2,0))*VLOOKUP($Q213,$C$17:$M$20,COUNTBLANK($D$15:M$15)+1,FALSE)</f>
        <v>0</v>
      </c>
    </row>
    <row r="214" spans="17:29" x14ac:dyDescent="0.2">
      <c r="Q214" t="str">
        <f t="shared" si="128"/>
        <v>头饰</v>
      </c>
      <c r="R214">
        <f t="shared" si="129"/>
        <v>4</v>
      </c>
      <c r="S214">
        <f t="shared" si="130"/>
        <v>32</v>
      </c>
      <c r="T214" s="3">
        <f t="array" ref="T214">INDEX($AF$3:$CM$62,MATCH($S214,$AE$3:$AE$62,0),MATCH(T$1&amp;$R214,$AF$1:$CM$1&amp;$AF$2:$CM$2,0))*VLOOKUP($Q214,$C$17:$M$20,COUNTBLANK($D$15:D$15)+1,FALSE)</f>
        <v>160</v>
      </c>
      <c r="U214" s="3">
        <f t="array" ref="U214">INDEX($AF$3:$CM$62,MATCH($S214,$AE$3:$AE$62,0),MATCH(U$1&amp;$R214,$AF$1:$CM$1&amp;$AF$2:$CM$2,0))*VLOOKUP($Q214,$C$17:$M$20,COUNTBLANK($D$15:E$15)+1,FALSE)</f>
        <v>8000</v>
      </c>
      <c r="V214" s="3">
        <f t="array" ref="V214">INDEX($AF$3:$CM$62,MATCH($S214,$AE$3:$AE$62,0),MATCH(V$1&amp;$R214,$AF$1:$CM$1&amp;$AF$2:$CM$2,0))*VLOOKUP($Q214,$C$17:$M$20,COUNTBLANK($D$15:F$15)+1,FALSE)</f>
        <v>0</v>
      </c>
      <c r="W214" s="3">
        <f t="array" ref="W214">INDEX($AF$3:$CM$62,MATCH($S214,$AE$3:$AE$62,0),MATCH(W$1&amp;$R214,$AF$1:$CM$1&amp;$AF$2:$CM$2,0))*VLOOKUP($Q214,$C$17:$M$20,COUNTBLANK($D$15:G$15)+1,FALSE)</f>
        <v>0</v>
      </c>
      <c r="X214" s="3">
        <f t="array" ref="X214">INDEX($AF$3:$CM$62,MATCH($S214,$AE$3:$AE$62,0),MATCH(X$1&amp;$R214,$AF$1:$CM$1&amp;$AF$2:$CM$2,0))*VLOOKUP($Q214,$C$17:$M$20,COUNTBLANK($D$15:H$15)+1,FALSE)</f>
        <v>0.15</v>
      </c>
      <c r="Y214" s="3">
        <f t="array" ref="Y214">INDEX($AF$3:$CM$62,MATCH($S214,$AE$3:$AE$62,0),MATCH(Y$1&amp;$R214,$AF$1:$CM$1&amp;$AF$2:$CM$2,0))*VLOOKUP($Q214,$C$17:$M$20,COUNTBLANK($D$15:I$15)+1,FALSE)</f>
        <v>0</v>
      </c>
      <c r="Z214" s="3">
        <f t="array" ref="Z214">INDEX($AF$3:$CM$62,MATCH($S214,$AE$3:$AE$62,0),MATCH(Z$1&amp;$R214,$AF$1:$CM$1&amp;$AF$2:$CM$2,0))*VLOOKUP($Q214,$C$17:$M$20,COUNTBLANK($D$15:J$15)+1,FALSE)</f>
        <v>0</v>
      </c>
      <c r="AA214" s="3">
        <f t="array" ref="AA214">INDEX($AF$3:$CM$62,MATCH($S214,$AE$3:$AE$62,0),MATCH(AA$1&amp;$R214,$AF$1:$CM$1&amp;$AF$2:$CM$2,0))*VLOOKUP($Q214,$C$17:$M$20,COUNTBLANK($D$15:K$15)+1,FALSE)</f>
        <v>0</v>
      </c>
      <c r="AB214" s="3">
        <f t="array" ref="AB214">INDEX($AF$3:$CM$62,MATCH($S214,$AE$3:$AE$62,0),MATCH(AB$1&amp;$R214,$AF$1:$CM$1&amp;$AF$2:$CM$2,0))*VLOOKUP($Q214,$C$17:$M$20,COUNTBLANK($D$15:L$15)+1,FALSE)</f>
        <v>0</v>
      </c>
      <c r="AC214" s="3">
        <f t="array" ref="AC214">INDEX($AF$3:$CM$62,MATCH($S214,$AE$3:$AE$62,0),MATCH(AC$1&amp;$R214,$AF$1:$CM$1&amp;$AF$2:$CM$2,0))*VLOOKUP($Q214,$C$17:$M$20,COUNTBLANK($D$15:M$15)+1,FALSE)</f>
        <v>0</v>
      </c>
    </row>
    <row r="215" spans="17:29" x14ac:dyDescent="0.2">
      <c r="Q215" t="str">
        <f t="shared" si="128"/>
        <v>头饰</v>
      </c>
      <c r="R215">
        <f t="shared" si="129"/>
        <v>4</v>
      </c>
      <c r="S215">
        <f t="shared" si="130"/>
        <v>33</v>
      </c>
      <c r="T215" s="3">
        <f t="array" ref="T215">INDEX($AF$3:$CM$62,MATCH($S215,$AE$3:$AE$62,0),MATCH(T$1&amp;$R215,$AF$1:$CM$1&amp;$AF$2:$CM$2,0))*VLOOKUP($Q215,$C$17:$M$20,COUNTBLANK($D$15:D$15)+1,FALSE)</f>
        <v>165</v>
      </c>
      <c r="U215" s="3">
        <f t="array" ref="U215">INDEX($AF$3:$CM$62,MATCH($S215,$AE$3:$AE$62,0),MATCH(U$1&amp;$R215,$AF$1:$CM$1&amp;$AF$2:$CM$2,0))*VLOOKUP($Q215,$C$17:$M$20,COUNTBLANK($D$15:E$15)+1,FALSE)</f>
        <v>8250</v>
      </c>
      <c r="V215" s="3">
        <f t="array" ref="V215">INDEX($AF$3:$CM$62,MATCH($S215,$AE$3:$AE$62,0),MATCH(V$1&amp;$R215,$AF$1:$CM$1&amp;$AF$2:$CM$2,0))*VLOOKUP($Q215,$C$17:$M$20,COUNTBLANK($D$15:F$15)+1,FALSE)</f>
        <v>0</v>
      </c>
      <c r="W215" s="3">
        <f t="array" ref="W215">INDEX($AF$3:$CM$62,MATCH($S215,$AE$3:$AE$62,0),MATCH(W$1&amp;$R215,$AF$1:$CM$1&amp;$AF$2:$CM$2,0))*VLOOKUP($Q215,$C$17:$M$20,COUNTBLANK($D$15:G$15)+1,FALSE)</f>
        <v>0</v>
      </c>
      <c r="X215" s="3">
        <f t="array" ref="X215">INDEX($AF$3:$CM$62,MATCH($S215,$AE$3:$AE$62,0),MATCH(X$1&amp;$R215,$AF$1:$CM$1&amp;$AF$2:$CM$2,0))*VLOOKUP($Q215,$C$17:$M$20,COUNTBLANK($D$15:H$15)+1,FALSE)</f>
        <v>0.15</v>
      </c>
      <c r="Y215" s="3">
        <f t="array" ref="Y215">INDEX($AF$3:$CM$62,MATCH($S215,$AE$3:$AE$62,0),MATCH(Y$1&amp;$R215,$AF$1:$CM$1&amp;$AF$2:$CM$2,0))*VLOOKUP($Q215,$C$17:$M$20,COUNTBLANK($D$15:I$15)+1,FALSE)</f>
        <v>0</v>
      </c>
      <c r="Z215" s="3">
        <f t="array" ref="Z215">INDEX($AF$3:$CM$62,MATCH($S215,$AE$3:$AE$62,0),MATCH(Z$1&amp;$R215,$AF$1:$CM$1&amp;$AF$2:$CM$2,0))*VLOOKUP($Q215,$C$17:$M$20,COUNTBLANK($D$15:J$15)+1,FALSE)</f>
        <v>0</v>
      </c>
      <c r="AA215" s="3">
        <f t="array" ref="AA215">INDEX($AF$3:$CM$62,MATCH($S215,$AE$3:$AE$62,0),MATCH(AA$1&amp;$R215,$AF$1:$CM$1&amp;$AF$2:$CM$2,0))*VLOOKUP($Q215,$C$17:$M$20,COUNTBLANK($D$15:K$15)+1,FALSE)</f>
        <v>0</v>
      </c>
      <c r="AB215" s="3">
        <f t="array" ref="AB215">INDEX($AF$3:$CM$62,MATCH($S215,$AE$3:$AE$62,0),MATCH(AB$1&amp;$R215,$AF$1:$CM$1&amp;$AF$2:$CM$2,0))*VLOOKUP($Q215,$C$17:$M$20,COUNTBLANK($D$15:L$15)+1,FALSE)</f>
        <v>0</v>
      </c>
      <c r="AC215" s="3">
        <f t="array" ref="AC215">INDEX($AF$3:$CM$62,MATCH($S215,$AE$3:$AE$62,0),MATCH(AC$1&amp;$R215,$AF$1:$CM$1&amp;$AF$2:$CM$2,0))*VLOOKUP($Q215,$C$17:$M$20,COUNTBLANK($D$15:M$15)+1,FALSE)</f>
        <v>0</v>
      </c>
    </row>
    <row r="216" spans="17:29" x14ac:dyDescent="0.2">
      <c r="Q216" t="str">
        <f t="shared" si="128"/>
        <v>头饰</v>
      </c>
      <c r="R216">
        <f t="shared" si="129"/>
        <v>4</v>
      </c>
      <c r="S216">
        <f t="shared" si="130"/>
        <v>34</v>
      </c>
      <c r="T216" s="3">
        <f t="array" ref="T216">INDEX($AF$3:$CM$62,MATCH($S216,$AE$3:$AE$62,0),MATCH(T$1&amp;$R216,$AF$1:$CM$1&amp;$AF$2:$CM$2,0))*VLOOKUP($Q216,$C$17:$M$20,COUNTBLANK($D$15:D$15)+1,FALSE)</f>
        <v>170</v>
      </c>
      <c r="U216" s="3">
        <f t="array" ref="U216">INDEX($AF$3:$CM$62,MATCH($S216,$AE$3:$AE$62,0),MATCH(U$1&amp;$R216,$AF$1:$CM$1&amp;$AF$2:$CM$2,0))*VLOOKUP($Q216,$C$17:$M$20,COUNTBLANK($D$15:E$15)+1,FALSE)</f>
        <v>8500</v>
      </c>
      <c r="V216" s="3">
        <f t="array" ref="V216">INDEX($AF$3:$CM$62,MATCH($S216,$AE$3:$AE$62,0),MATCH(V$1&amp;$R216,$AF$1:$CM$1&amp;$AF$2:$CM$2,0))*VLOOKUP($Q216,$C$17:$M$20,COUNTBLANK($D$15:F$15)+1,FALSE)</f>
        <v>0</v>
      </c>
      <c r="W216" s="3">
        <f t="array" ref="W216">INDEX($AF$3:$CM$62,MATCH($S216,$AE$3:$AE$62,0),MATCH(W$1&amp;$R216,$AF$1:$CM$1&amp;$AF$2:$CM$2,0))*VLOOKUP($Q216,$C$17:$M$20,COUNTBLANK($D$15:G$15)+1,FALSE)</f>
        <v>0</v>
      </c>
      <c r="X216" s="3">
        <f t="array" ref="X216">INDEX($AF$3:$CM$62,MATCH($S216,$AE$3:$AE$62,0),MATCH(X$1&amp;$R216,$AF$1:$CM$1&amp;$AF$2:$CM$2,0))*VLOOKUP($Q216,$C$17:$M$20,COUNTBLANK($D$15:H$15)+1,FALSE)</f>
        <v>0.15</v>
      </c>
      <c r="Y216" s="3">
        <f t="array" ref="Y216">INDEX($AF$3:$CM$62,MATCH($S216,$AE$3:$AE$62,0),MATCH(Y$1&amp;$R216,$AF$1:$CM$1&amp;$AF$2:$CM$2,0))*VLOOKUP($Q216,$C$17:$M$20,COUNTBLANK($D$15:I$15)+1,FALSE)</f>
        <v>0</v>
      </c>
      <c r="Z216" s="3">
        <f t="array" ref="Z216">INDEX($AF$3:$CM$62,MATCH($S216,$AE$3:$AE$62,0),MATCH(Z$1&amp;$R216,$AF$1:$CM$1&amp;$AF$2:$CM$2,0))*VLOOKUP($Q216,$C$17:$M$20,COUNTBLANK($D$15:J$15)+1,FALSE)</f>
        <v>0</v>
      </c>
      <c r="AA216" s="3">
        <f t="array" ref="AA216">INDEX($AF$3:$CM$62,MATCH($S216,$AE$3:$AE$62,0),MATCH(AA$1&amp;$R216,$AF$1:$CM$1&amp;$AF$2:$CM$2,0))*VLOOKUP($Q216,$C$17:$M$20,COUNTBLANK($D$15:K$15)+1,FALSE)</f>
        <v>0</v>
      </c>
      <c r="AB216" s="3">
        <f t="array" ref="AB216">INDEX($AF$3:$CM$62,MATCH($S216,$AE$3:$AE$62,0),MATCH(AB$1&amp;$R216,$AF$1:$CM$1&amp;$AF$2:$CM$2,0))*VLOOKUP($Q216,$C$17:$M$20,COUNTBLANK($D$15:L$15)+1,FALSE)</f>
        <v>0</v>
      </c>
      <c r="AC216" s="3">
        <f t="array" ref="AC216">INDEX($AF$3:$CM$62,MATCH($S216,$AE$3:$AE$62,0),MATCH(AC$1&amp;$R216,$AF$1:$CM$1&amp;$AF$2:$CM$2,0))*VLOOKUP($Q216,$C$17:$M$20,COUNTBLANK($D$15:M$15)+1,FALSE)</f>
        <v>0</v>
      </c>
    </row>
    <row r="217" spans="17:29" x14ac:dyDescent="0.2">
      <c r="Q217" t="str">
        <f t="shared" si="128"/>
        <v>头饰</v>
      </c>
      <c r="R217">
        <f t="shared" si="129"/>
        <v>4</v>
      </c>
      <c r="S217">
        <f t="shared" si="130"/>
        <v>35</v>
      </c>
      <c r="T217" s="3">
        <f t="array" ref="T217">INDEX($AF$3:$CM$62,MATCH($S217,$AE$3:$AE$62,0),MATCH(T$1&amp;$R217,$AF$1:$CM$1&amp;$AF$2:$CM$2,0))*VLOOKUP($Q217,$C$17:$M$20,COUNTBLANK($D$15:D$15)+1,FALSE)</f>
        <v>175</v>
      </c>
      <c r="U217" s="3">
        <f t="array" ref="U217">INDEX($AF$3:$CM$62,MATCH($S217,$AE$3:$AE$62,0),MATCH(U$1&amp;$R217,$AF$1:$CM$1&amp;$AF$2:$CM$2,0))*VLOOKUP($Q217,$C$17:$M$20,COUNTBLANK($D$15:E$15)+1,FALSE)</f>
        <v>8750</v>
      </c>
      <c r="V217" s="3">
        <f t="array" ref="V217">INDEX($AF$3:$CM$62,MATCH($S217,$AE$3:$AE$62,0),MATCH(V$1&amp;$R217,$AF$1:$CM$1&amp;$AF$2:$CM$2,0))*VLOOKUP($Q217,$C$17:$M$20,COUNTBLANK($D$15:F$15)+1,FALSE)</f>
        <v>0</v>
      </c>
      <c r="W217" s="3">
        <f t="array" ref="W217">INDEX($AF$3:$CM$62,MATCH($S217,$AE$3:$AE$62,0),MATCH(W$1&amp;$R217,$AF$1:$CM$1&amp;$AF$2:$CM$2,0))*VLOOKUP($Q217,$C$17:$M$20,COUNTBLANK($D$15:G$15)+1,FALSE)</f>
        <v>0</v>
      </c>
      <c r="X217" s="3">
        <f t="array" ref="X217">INDEX($AF$3:$CM$62,MATCH($S217,$AE$3:$AE$62,0),MATCH(X$1&amp;$R217,$AF$1:$CM$1&amp;$AF$2:$CM$2,0))*VLOOKUP($Q217,$C$17:$M$20,COUNTBLANK($D$15:H$15)+1,FALSE)</f>
        <v>0.15</v>
      </c>
      <c r="Y217" s="3">
        <f t="array" ref="Y217">INDEX($AF$3:$CM$62,MATCH($S217,$AE$3:$AE$62,0),MATCH(Y$1&amp;$R217,$AF$1:$CM$1&amp;$AF$2:$CM$2,0))*VLOOKUP($Q217,$C$17:$M$20,COUNTBLANK($D$15:I$15)+1,FALSE)</f>
        <v>0</v>
      </c>
      <c r="Z217" s="3">
        <f t="array" ref="Z217">INDEX($AF$3:$CM$62,MATCH($S217,$AE$3:$AE$62,0),MATCH(Z$1&amp;$R217,$AF$1:$CM$1&amp;$AF$2:$CM$2,0))*VLOOKUP($Q217,$C$17:$M$20,COUNTBLANK($D$15:J$15)+1,FALSE)</f>
        <v>0</v>
      </c>
      <c r="AA217" s="3">
        <f t="array" ref="AA217">INDEX($AF$3:$CM$62,MATCH($S217,$AE$3:$AE$62,0),MATCH(AA$1&amp;$R217,$AF$1:$CM$1&amp;$AF$2:$CM$2,0))*VLOOKUP($Q217,$C$17:$M$20,COUNTBLANK($D$15:K$15)+1,FALSE)</f>
        <v>0</v>
      </c>
      <c r="AB217" s="3">
        <f t="array" ref="AB217">INDEX($AF$3:$CM$62,MATCH($S217,$AE$3:$AE$62,0),MATCH(AB$1&amp;$R217,$AF$1:$CM$1&amp;$AF$2:$CM$2,0))*VLOOKUP($Q217,$C$17:$M$20,COUNTBLANK($D$15:L$15)+1,FALSE)</f>
        <v>0</v>
      </c>
      <c r="AC217" s="3">
        <f t="array" ref="AC217">INDEX($AF$3:$CM$62,MATCH($S217,$AE$3:$AE$62,0),MATCH(AC$1&amp;$R217,$AF$1:$CM$1&amp;$AF$2:$CM$2,0))*VLOOKUP($Q217,$C$17:$M$20,COUNTBLANK($D$15:M$15)+1,FALSE)</f>
        <v>0</v>
      </c>
    </row>
    <row r="218" spans="17:29" x14ac:dyDescent="0.2">
      <c r="Q218" t="str">
        <f t="shared" si="128"/>
        <v>头饰</v>
      </c>
      <c r="R218">
        <f t="shared" si="129"/>
        <v>4</v>
      </c>
      <c r="S218">
        <f t="shared" si="130"/>
        <v>36</v>
      </c>
      <c r="T218" s="3">
        <f t="array" ref="T218">INDEX($AF$3:$CM$62,MATCH($S218,$AE$3:$AE$62,0),MATCH(T$1&amp;$R218,$AF$1:$CM$1&amp;$AF$2:$CM$2,0))*VLOOKUP($Q218,$C$17:$M$20,COUNTBLANK($D$15:D$15)+1,FALSE)</f>
        <v>180</v>
      </c>
      <c r="U218" s="3">
        <f t="array" ref="U218">INDEX($AF$3:$CM$62,MATCH($S218,$AE$3:$AE$62,0),MATCH(U$1&amp;$R218,$AF$1:$CM$1&amp;$AF$2:$CM$2,0))*VLOOKUP($Q218,$C$17:$M$20,COUNTBLANK($D$15:E$15)+1,FALSE)</f>
        <v>9000</v>
      </c>
      <c r="V218" s="3">
        <f t="array" ref="V218">INDEX($AF$3:$CM$62,MATCH($S218,$AE$3:$AE$62,0),MATCH(V$1&amp;$R218,$AF$1:$CM$1&amp;$AF$2:$CM$2,0))*VLOOKUP($Q218,$C$17:$M$20,COUNTBLANK($D$15:F$15)+1,FALSE)</f>
        <v>0</v>
      </c>
      <c r="W218" s="3">
        <f t="array" ref="W218">INDEX($AF$3:$CM$62,MATCH($S218,$AE$3:$AE$62,0),MATCH(W$1&amp;$R218,$AF$1:$CM$1&amp;$AF$2:$CM$2,0))*VLOOKUP($Q218,$C$17:$M$20,COUNTBLANK($D$15:G$15)+1,FALSE)</f>
        <v>0</v>
      </c>
      <c r="X218" s="3">
        <f t="array" ref="X218">INDEX($AF$3:$CM$62,MATCH($S218,$AE$3:$AE$62,0),MATCH(X$1&amp;$R218,$AF$1:$CM$1&amp;$AF$2:$CM$2,0))*VLOOKUP($Q218,$C$17:$M$20,COUNTBLANK($D$15:H$15)+1,FALSE)</f>
        <v>0.15</v>
      </c>
      <c r="Y218" s="3">
        <f t="array" ref="Y218">INDEX($AF$3:$CM$62,MATCH($S218,$AE$3:$AE$62,0),MATCH(Y$1&amp;$R218,$AF$1:$CM$1&amp;$AF$2:$CM$2,0))*VLOOKUP($Q218,$C$17:$M$20,COUNTBLANK($D$15:I$15)+1,FALSE)</f>
        <v>0</v>
      </c>
      <c r="Z218" s="3">
        <f t="array" ref="Z218">INDEX($AF$3:$CM$62,MATCH($S218,$AE$3:$AE$62,0),MATCH(Z$1&amp;$R218,$AF$1:$CM$1&amp;$AF$2:$CM$2,0))*VLOOKUP($Q218,$C$17:$M$20,COUNTBLANK($D$15:J$15)+1,FALSE)</f>
        <v>0</v>
      </c>
      <c r="AA218" s="3">
        <f t="array" ref="AA218">INDEX($AF$3:$CM$62,MATCH($S218,$AE$3:$AE$62,0),MATCH(AA$1&amp;$R218,$AF$1:$CM$1&amp;$AF$2:$CM$2,0))*VLOOKUP($Q218,$C$17:$M$20,COUNTBLANK($D$15:K$15)+1,FALSE)</f>
        <v>0</v>
      </c>
      <c r="AB218" s="3">
        <f t="array" ref="AB218">INDEX($AF$3:$CM$62,MATCH($S218,$AE$3:$AE$62,0),MATCH(AB$1&amp;$R218,$AF$1:$CM$1&amp;$AF$2:$CM$2,0))*VLOOKUP($Q218,$C$17:$M$20,COUNTBLANK($D$15:L$15)+1,FALSE)</f>
        <v>0</v>
      </c>
      <c r="AC218" s="3">
        <f t="array" ref="AC218">INDEX($AF$3:$CM$62,MATCH($S218,$AE$3:$AE$62,0),MATCH(AC$1&amp;$R218,$AF$1:$CM$1&amp;$AF$2:$CM$2,0))*VLOOKUP($Q218,$C$17:$M$20,COUNTBLANK($D$15:M$15)+1,FALSE)</f>
        <v>0</v>
      </c>
    </row>
    <row r="219" spans="17:29" x14ac:dyDescent="0.2">
      <c r="Q219" t="str">
        <f t="shared" si="128"/>
        <v>头饰</v>
      </c>
      <c r="R219">
        <f t="shared" si="129"/>
        <v>4</v>
      </c>
      <c r="S219">
        <f t="shared" si="130"/>
        <v>37</v>
      </c>
      <c r="T219" s="3">
        <f t="array" ref="T219">INDEX($AF$3:$CM$62,MATCH($S219,$AE$3:$AE$62,0),MATCH(T$1&amp;$R219,$AF$1:$CM$1&amp;$AF$2:$CM$2,0))*VLOOKUP($Q219,$C$17:$M$20,COUNTBLANK($D$15:D$15)+1,FALSE)</f>
        <v>185</v>
      </c>
      <c r="U219" s="3">
        <f t="array" ref="U219">INDEX($AF$3:$CM$62,MATCH($S219,$AE$3:$AE$62,0),MATCH(U$1&amp;$R219,$AF$1:$CM$1&amp;$AF$2:$CM$2,0))*VLOOKUP($Q219,$C$17:$M$20,COUNTBLANK($D$15:E$15)+1,FALSE)</f>
        <v>9250</v>
      </c>
      <c r="V219" s="3">
        <f t="array" ref="V219">INDEX($AF$3:$CM$62,MATCH($S219,$AE$3:$AE$62,0),MATCH(V$1&amp;$R219,$AF$1:$CM$1&amp;$AF$2:$CM$2,0))*VLOOKUP($Q219,$C$17:$M$20,COUNTBLANK($D$15:F$15)+1,FALSE)</f>
        <v>0</v>
      </c>
      <c r="W219" s="3">
        <f t="array" ref="W219">INDEX($AF$3:$CM$62,MATCH($S219,$AE$3:$AE$62,0),MATCH(W$1&amp;$R219,$AF$1:$CM$1&amp;$AF$2:$CM$2,0))*VLOOKUP($Q219,$C$17:$M$20,COUNTBLANK($D$15:G$15)+1,FALSE)</f>
        <v>0</v>
      </c>
      <c r="X219" s="3">
        <f t="array" ref="X219">INDEX($AF$3:$CM$62,MATCH($S219,$AE$3:$AE$62,0),MATCH(X$1&amp;$R219,$AF$1:$CM$1&amp;$AF$2:$CM$2,0))*VLOOKUP($Q219,$C$17:$M$20,COUNTBLANK($D$15:H$15)+1,FALSE)</f>
        <v>0.15</v>
      </c>
      <c r="Y219" s="3">
        <f t="array" ref="Y219">INDEX($AF$3:$CM$62,MATCH($S219,$AE$3:$AE$62,0),MATCH(Y$1&amp;$R219,$AF$1:$CM$1&amp;$AF$2:$CM$2,0))*VLOOKUP($Q219,$C$17:$M$20,COUNTBLANK($D$15:I$15)+1,FALSE)</f>
        <v>0</v>
      </c>
      <c r="Z219" s="3">
        <f t="array" ref="Z219">INDEX($AF$3:$CM$62,MATCH($S219,$AE$3:$AE$62,0),MATCH(Z$1&amp;$R219,$AF$1:$CM$1&amp;$AF$2:$CM$2,0))*VLOOKUP($Q219,$C$17:$M$20,COUNTBLANK($D$15:J$15)+1,FALSE)</f>
        <v>0</v>
      </c>
      <c r="AA219" s="3">
        <f t="array" ref="AA219">INDEX($AF$3:$CM$62,MATCH($S219,$AE$3:$AE$62,0),MATCH(AA$1&amp;$R219,$AF$1:$CM$1&amp;$AF$2:$CM$2,0))*VLOOKUP($Q219,$C$17:$M$20,COUNTBLANK($D$15:K$15)+1,FALSE)</f>
        <v>0</v>
      </c>
      <c r="AB219" s="3">
        <f t="array" ref="AB219">INDEX($AF$3:$CM$62,MATCH($S219,$AE$3:$AE$62,0),MATCH(AB$1&amp;$R219,$AF$1:$CM$1&amp;$AF$2:$CM$2,0))*VLOOKUP($Q219,$C$17:$M$20,COUNTBLANK($D$15:L$15)+1,FALSE)</f>
        <v>0</v>
      </c>
      <c r="AC219" s="3">
        <f t="array" ref="AC219">INDEX($AF$3:$CM$62,MATCH($S219,$AE$3:$AE$62,0),MATCH(AC$1&amp;$R219,$AF$1:$CM$1&amp;$AF$2:$CM$2,0))*VLOOKUP($Q219,$C$17:$M$20,COUNTBLANK($D$15:M$15)+1,FALSE)</f>
        <v>0</v>
      </c>
    </row>
    <row r="220" spans="17:29" x14ac:dyDescent="0.2">
      <c r="Q220" t="str">
        <f t="shared" si="128"/>
        <v>头饰</v>
      </c>
      <c r="R220">
        <f t="shared" si="129"/>
        <v>4</v>
      </c>
      <c r="S220">
        <f t="shared" si="130"/>
        <v>38</v>
      </c>
      <c r="T220" s="3">
        <f t="array" ref="T220">INDEX($AF$3:$CM$62,MATCH($S220,$AE$3:$AE$62,0),MATCH(T$1&amp;$R220,$AF$1:$CM$1&amp;$AF$2:$CM$2,0))*VLOOKUP($Q220,$C$17:$M$20,COUNTBLANK($D$15:D$15)+1,FALSE)</f>
        <v>190</v>
      </c>
      <c r="U220" s="3">
        <f t="array" ref="U220">INDEX($AF$3:$CM$62,MATCH($S220,$AE$3:$AE$62,0),MATCH(U$1&amp;$R220,$AF$1:$CM$1&amp;$AF$2:$CM$2,0))*VLOOKUP($Q220,$C$17:$M$20,COUNTBLANK($D$15:E$15)+1,FALSE)</f>
        <v>9500</v>
      </c>
      <c r="V220" s="3">
        <f t="array" ref="V220">INDEX($AF$3:$CM$62,MATCH($S220,$AE$3:$AE$62,0),MATCH(V$1&amp;$R220,$AF$1:$CM$1&amp;$AF$2:$CM$2,0))*VLOOKUP($Q220,$C$17:$M$20,COUNTBLANK($D$15:F$15)+1,FALSE)</f>
        <v>0</v>
      </c>
      <c r="W220" s="3">
        <f t="array" ref="W220">INDEX($AF$3:$CM$62,MATCH($S220,$AE$3:$AE$62,0),MATCH(W$1&amp;$R220,$AF$1:$CM$1&amp;$AF$2:$CM$2,0))*VLOOKUP($Q220,$C$17:$M$20,COUNTBLANK($D$15:G$15)+1,FALSE)</f>
        <v>0</v>
      </c>
      <c r="X220" s="3">
        <f t="array" ref="X220">INDEX($AF$3:$CM$62,MATCH($S220,$AE$3:$AE$62,0),MATCH(X$1&amp;$R220,$AF$1:$CM$1&amp;$AF$2:$CM$2,0))*VLOOKUP($Q220,$C$17:$M$20,COUNTBLANK($D$15:H$15)+1,FALSE)</f>
        <v>0.15</v>
      </c>
      <c r="Y220" s="3">
        <f t="array" ref="Y220">INDEX($AF$3:$CM$62,MATCH($S220,$AE$3:$AE$62,0),MATCH(Y$1&amp;$R220,$AF$1:$CM$1&amp;$AF$2:$CM$2,0))*VLOOKUP($Q220,$C$17:$M$20,COUNTBLANK($D$15:I$15)+1,FALSE)</f>
        <v>0</v>
      </c>
      <c r="Z220" s="3">
        <f t="array" ref="Z220">INDEX($AF$3:$CM$62,MATCH($S220,$AE$3:$AE$62,0),MATCH(Z$1&amp;$R220,$AF$1:$CM$1&amp;$AF$2:$CM$2,0))*VLOOKUP($Q220,$C$17:$M$20,COUNTBLANK($D$15:J$15)+1,FALSE)</f>
        <v>0</v>
      </c>
      <c r="AA220" s="3">
        <f t="array" ref="AA220">INDEX($AF$3:$CM$62,MATCH($S220,$AE$3:$AE$62,0),MATCH(AA$1&amp;$R220,$AF$1:$CM$1&amp;$AF$2:$CM$2,0))*VLOOKUP($Q220,$C$17:$M$20,COUNTBLANK($D$15:K$15)+1,FALSE)</f>
        <v>0</v>
      </c>
      <c r="AB220" s="3">
        <f t="array" ref="AB220">INDEX($AF$3:$CM$62,MATCH($S220,$AE$3:$AE$62,0),MATCH(AB$1&amp;$R220,$AF$1:$CM$1&amp;$AF$2:$CM$2,0))*VLOOKUP($Q220,$C$17:$M$20,COUNTBLANK($D$15:L$15)+1,FALSE)</f>
        <v>0</v>
      </c>
      <c r="AC220" s="3">
        <f t="array" ref="AC220">INDEX($AF$3:$CM$62,MATCH($S220,$AE$3:$AE$62,0),MATCH(AC$1&amp;$R220,$AF$1:$CM$1&amp;$AF$2:$CM$2,0))*VLOOKUP($Q220,$C$17:$M$20,COUNTBLANK($D$15:M$15)+1,FALSE)</f>
        <v>0</v>
      </c>
    </row>
    <row r="221" spans="17:29" x14ac:dyDescent="0.2">
      <c r="Q221" t="str">
        <f t="shared" si="128"/>
        <v>头饰</v>
      </c>
      <c r="R221">
        <f t="shared" si="129"/>
        <v>4</v>
      </c>
      <c r="S221">
        <f t="shared" si="130"/>
        <v>39</v>
      </c>
      <c r="T221" s="3">
        <f t="array" ref="T221">INDEX($AF$3:$CM$62,MATCH($S221,$AE$3:$AE$62,0),MATCH(T$1&amp;$R221,$AF$1:$CM$1&amp;$AF$2:$CM$2,0))*VLOOKUP($Q221,$C$17:$M$20,COUNTBLANK($D$15:D$15)+1,FALSE)</f>
        <v>195</v>
      </c>
      <c r="U221" s="3">
        <f t="array" ref="U221">INDEX($AF$3:$CM$62,MATCH($S221,$AE$3:$AE$62,0),MATCH(U$1&amp;$R221,$AF$1:$CM$1&amp;$AF$2:$CM$2,0))*VLOOKUP($Q221,$C$17:$M$20,COUNTBLANK($D$15:E$15)+1,FALSE)</f>
        <v>9750</v>
      </c>
      <c r="V221" s="3">
        <f t="array" ref="V221">INDEX($AF$3:$CM$62,MATCH($S221,$AE$3:$AE$62,0),MATCH(V$1&amp;$R221,$AF$1:$CM$1&amp;$AF$2:$CM$2,0))*VLOOKUP($Q221,$C$17:$M$20,COUNTBLANK($D$15:F$15)+1,FALSE)</f>
        <v>0</v>
      </c>
      <c r="W221" s="3">
        <f t="array" ref="W221">INDEX($AF$3:$CM$62,MATCH($S221,$AE$3:$AE$62,0),MATCH(W$1&amp;$R221,$AF$1:$CM$1&amp;$AF$2:$CM$2,0))*VLOOKUP($Q221,$C$17:$M$20,COUNTBLANK($D$15:G$15)+1,FALSE)</f>
        <v>0</v>
      </c>
      <c r="X221" s="3">
        <f t="array" ref="X221">INDEX($AF$3:$CM$62,MATCH($S221,$AE$3:$AE$62,0),MATCH(X$1&amp;$R221,$AF$1:$CM$1&amp;$AF$2:$CM$2,0))*VLOOKUP($Q221,$C$17:$M$20,COUNTBLANK($D$15:H$15)+1,FALSE)</f>
        <v>0.15</v>
      </c>
      <c r="Y221" s="3">
        <f t="array" ref="Y221">INDEX($AF$3:$CM$62,MATCH($S221,$AE$3:$AE$62,0),MATCH(Y$1&amp;$R221,$AF$1:$CM$1&amp;$AF$2:$CM$2,0))*VLOOKUP($Q221,$C$17:$M$20,COUNTBLANK($D$15:I$15)+1,FALSE)</f>
        <v>0</v>
      </c>
      <c r="Z221" s="3">
        <f t="array" ref="Z221">INDEX($AF$3:$CM$62,MATCH($S221,$AE$3:$AE$62,0),MATCH(Z$1&amp;$R221,$AF$1:$CM$1&amp;$AF$2:$CM$2,0))*VLOOKUP($Q221,$C$17:$M$20,COUNTBLANK($D$15:J$15)+1,FALSE)</f>
        <v>0</v>
      </c>
      <c r="AA221" s="3">
        <f t="array" ref="AA221">INDEX($AF$3:$CM$62,MATCH($S221,$AE$3:$AE$62,0),MATCH(AA$1&amp;$R221,$AF$1:$CM$1&amp;$AF$2:$CM$2,0))*VLOOKUP($Q221,$C$17:$M$20,COUNTBLANK($D$15:K$15)+1,FALSE)</f>
        <v>0</v>
      </c>
      <c r="AB221" s="3">
        <f t="array" ref="AB221">INDEX($AF$3:$CM$62,MATCH($S221,$AE$3:$AE$62,0),MATCH(AB$1&amp;$R221,$AF$1:$CM$1&amp;$AF$2:$CM$2,0))*VLOOKUP($Q221,$C$17:$M$20,COUNTBLANK($D$15:L$15)+1,FALSE)</f>
        <v>0</v>
      </c>
      <c r="AC221" s="3">
        <f t="array" ref="AC221">INDEX($AF$3:$CM$62,MATCH($S221,$AE$3:$AE$62,0),MATCH(AC$1&amp;$R221,$AF$1:$CM$1&amp;$AF$2:$CM$2,0))*VLOOKUP($Q221,$C$17:$M$20,COUNTBLANK($D$15:M$15)+1,FALSE)</f>
        <v>0</v>
      </c>
    </row>
    <row r="222" spans="17:29" x14ac:dyDescent="0.2">
      <c r="Q222" t="str">
        <f t="shared" si="128"/>
        <v>头饰</v>
      </c>
      <c r="R222">
        <f t="shared" si="129"/>
        <v>4</v>
      </c>
      <c r="S222">
        <f t="shared" si="130"/>
        <v>40</v>
      </c>
      <c r="T222" s="3">
        <f t="array" ref="T222">INDEX($AF$3:$CM$62,MATCH($S222,$AE$3:$AE$62,0),MATCH(T$1&amp;$R222,$AF$1:$CM$1&amp;$AF$2:$CM$2,0))*VLOOKUP($Q222,$C$17:$M$20,COUNTBLANK($D$15:D$15)+1,FALSE)</f>
        <v>200</v>
      </c>
      <c r="U222" s="3">
        <f t="array" ref="U222">INDEX($AF$3:$CM$62,MATCH($S222,$AE$3:$AE$62,0),MATCH(U$1&amp;$R222,$AF$1:$CM$1&amp;$AF$2:$CM$2,0))*VLOOKUP($Q222,$C$17:$M$20,COUNTBLANK($D$15:E$15)+1,FALSE)</f>
        <v>10000</v>
      </c>
      <c r="V222" s="3">
        <f t="array" ref="V222">INDEX($AF$3:$CM$62,MATCH($S222,$AE$3:$AE$62,0),MATCH(V$1&amp;$R222,$AF$1:$CM$1&amp;$AF$2:$CM$2,0))*VLOOKUP($Q222,$C$17:$M$20,COUNTBLANK($D$15:F$15)+1,FALSE)</f>
        <v>0</v>
      </c>
      <c r="W222" s="3">
        <f t="array" ref="W222">INDEX($AF$3:$CM$62,MATCH($S222,$AE$3:$AE$62,0),MATCH(W$1&amp;$R222,$AF$1:$CM$1&amp;$AF$2:$CM$2,0))*VLOOKUP($Q222,$C$17:$M$20,COUNTBLANK($D$15:G$15)+1,FALSE)</f>
        <v>0</v>
      </c>
      <c r="X222" s="3">
        <f t="array" ref="X222">INDEX($AF$3:$CM$62,MATCH($S222,$AE$3:$AE$62,0),MATCH(X$1&amp;$R222,$AF$1:$CM$1&amp;$AF$2:$CM$2,0))*VLOOKUP($Q222,$C$17:$M$20,COUNTBLANK($D$15:H$15)+1,FALSE)</f>
        <v>0.2</v>
      </c>
      <c r="Y222" s="3">
        <f t="array" ref="Y222">INDEX($AF$3:$CM$62,MATCH($S222,$AE$3:$AE$62,0),MATCH(Y$1&amp;$R222,$AF$1:$CM$1&amp;$AF$2:$CM$2,0))*VLOOKUP($Q222,$C$17:$M$20,COUNTBLANK($D$15:I$15)+1,FALSE)</f>
        <v>0</v>
      </c>
      <c r="Z222" s="3">
        <f t="array" ref="Z222">INDEX($AF$3:$CM$62,MATCH($S222,$AE$3:$AE$62,0),MATCH(Z$1&amp;$R222,$AF$1:$CM$1&amp;$AF$2:$CM$2,0))*VLOOKUP($Q222,$C$17:$M$20,COUNTBLANK($D$15:J$15)+1,FALSE)</f>
        <v>0</v>
      </c>
      <c r="AA222" s="3">
        <f t="array" ref="AA222">INDEX($AF$3:$CM$62,MATCH($S222,$AE$3:$AE$62,0),MATCH(AA$1&amp;$R222,$AF$1:$CM$1&amp;$AF$2:$CM$2,0))*VLOOKUP($Q222,$C$17:$M$20,COUNTBLANK($D$15:K$15)+1,FALSE)</f>
        <v>0</v>
      </c>
      <c r="AB222" s="3">
        <f t="array" ref="AB222">INDEX($AF$3:$CM$62,MATCH($S222,$AE$3:$AE$62,0),MATCH(AB$1&amp;$R222,$AF$1:$CM$1&amp;$AF$2:$CM$2,0))*VLOOKUP($Q222,$C$17:$M$20,COUNTBLANK($D$15:L$15)+1,FALSE)</f>
        <v>0</v>
      </c>
      <c r="AC222" s="3">
        <f t="array" ref="AC222">INDEX($AF$3:$CM$62,MATCH($S222,$AE$3:$AE$62,0),MATCH(AC$1&amp;$R222,$AF$1:$CM$1&amp;$AF$2:$CM$2,0))*VLOOKUP($Q222,$C$17:$M$20,COUNTBLANK($D$15:M$15)+1,FALSE)</f>
        <v>0</v>
      </c>
    </row>
    <row r="223" spans="17:29" x14ac:dyDescent="0.2">
      <c r="Q223" t="str">
        <f t="shared" si="128"/>
        <v>头饰</v>
      </c>
      <c r="R223">
        <f t="shared" si="129"/>
        <v>4</v>
      </c>
      <c r="S223">
        <f t="shared" si="130"/>
        <v>41</v>
      </c>
      <c r="T223" s="3">
        <f t="array" ref="T223">INDEX($AF$3:$CM$62,MATCH($S223,$AE$3:$AE$62,0),MATCH(T$1&amp;$R223,$AF$1:$CM$1&amp;$AF$2:$CM$2,0))*VLOOKUP($Q223,$C$17:$M$20,COUNTBLANK($D$15:D$15)+1,FALSE)</f>
        <v>205</v>
      </c>
      <c r="U223" s="3">
        <f t="array" ref="U223">INDEX($AF$3:$CM$62,MATCH($S223,$AE$3:$AE$62,0),MATCH(U$1&amp;$R223,$AF$1:$CM$1&amp;$AF$2:$CM$2,0))*VLOOKUP($Q223,$C$17:$M$20,COUNTBLANK($D$15:E$15)+1,FALSE)</f>
        <v>10250</v>
      </c>
      <c r="V223" s="3">
        <f t="array" ref="V223">INDEX($AF$3:$CM$62,MATCH($S223,$AE$3:$AE$62,0),MATCH(V$1&amp;$R223,$AF$1:$CM$1&amp;$AF$2:$CM$2,0))*VLOOKUP($Q223,$C$17:$M$20,COUNTBLANK($D$15:F$15)+1,FALSE)</f>
        <v>0</v>
      </c>
      <c r="W223" s="3">
        <f t="array" ref="W223">INDEX($AF$3:$CM$62,MATCH($S223,$AE$3:$AE$62,0),MATCH(W$1&amp;$R223,$AF$1:$CM$1&amp;$AF$2:$CM$2,0))*VLOOKUP($Q223,$C$17:$M$20,COUNTBLANK($D$15:G$15)+1,FALSE)</f>
        <v>0</v>
      </c>
      <c r="X223" s="3">
        <f t="array" ref="X223">INDEX($AF$3:$CM$62,MATCH($S223,$AE$3:$AE$62,0),MATCH(X$1&amp;$R223,$AF$1:$CM$1&amp;$AF$2:$CM$2,0))*VLOOKUP($Q223,$C$17:$M$20,COUNTBLANK($D$15:H$15)+1,FALSE)</f>
        <v>0.2</v>
      </c>
      <c r="Y223" s="3">
        <f t="array" ref="Y223">INDEX($AF$3:$CM$62,MATCH($S223,$AE$3:$AE$62,0),MATCH(Y$1&amp;$R223,$AF$1:$CM$1&amp;$AF$2:$CM$2,0))*VLOOKUP($Q223,$C$17:$M$20,COUNTBLANK($D$15:I$15)+1,FALSE)</f>
        <v>0</v>
      </c>
      <c r="Z223" s="3">
        <f t="array" ref="Z223">INDEX($AF$3:$CM$62,MATCH($S223,$AE$3:$AE$62,0),MATCH(Z$1&amp;$R223,$AF$1:$CM$1&amp;$AF$2:$CM$2,0))*VLOOKUP($Q223,$C$17:$M$20,COUNTBLANK($D$15:J$15)+1,FALSE)</f>
        <v>0</v>
      </c>
      <c r="AA223" s="3">
        <f t="array" ref="AA223">INDEX($AF$3:$CM$62,MATCH($S223,$AE$3:$AE$62,0),MATCH(AA$1&amp;$R223,$AF$1:$CM$1&amp;$AF$2:$CM$2,0))*VLOOKUP($Q223,$C$17:$M$20,COUNTBLANK($D$15:K$15)+1,FALSE)</f>
        <v>0</v>
      </c>
      <c r="AB223" s="3">
        <f t="array" ref="AB223">INDEX($AF$3:$CM$62,MATCH($S223,$AE$3:$AE$62,0),MATCH(AB$1&amp;$R223,$AF$1:$CM$1&amp;$AF$2:$CM$2,0))*VLOOKUP($Q223,$C$17:$M$20,COUNTBLANK($D$15:L$15)+1,FALSE)</f>
        <v>0</v>
      </c>
      <c r="AC223" s="3">
        <f t="array" ref="AC223">INDEX($AF$3:$CM$62,MATCH($S223,$AE$3:$AE$62,0),MATCH(AC$1&amp;$R223,$AF$1:$CM$1&amp;$AF$2:$CM$2,0))*VLOOKUP($Q223,$C$17:$M$20,COUNTBLANK($D$15:M$15)+1,FALSE)</f>
        <v>0</v>
      </c>
    </row>
    <row r="224" spans="17:29" x14ac:dyDescent="0.2">
      <c r="Q224" t="str">
        <f t="shared" si="128"/>
        <v>头饰</v>
      </c>
      <c r="R224">
        <f t="shared" si="129"/>
        <v>4</v>
      </c>
      <c r="S224">
        <f t="shared" si="130"/>
        <v>42</v>
      </c>
      <c r="T224" s="3">
        <f t="array" ref="T224">INDEX($AF$3:$CM$62,MATCH($S224,$AE$3:$AE$62,0),MATCH(T$1&amp;$R224,$AF$1:$CM$1&amp;$AF$2:$CM$2,0))*VLOOKUP($Q224,$C$17:$M$20,COUNTBLANK($D$15:D$15)+1,FALSE)</f>
        <v>210</v>
      </c>
      <c r="U224" s="3">
        <f t="array" ref="U224">INDEX($AF$3:$CM$62,MATCH($S224,$AE$3:$AE$62,0),MATCH(U$1&amp;$R224,$AF$1:$CM$1&amp;$AF$2:$CM$2,0))*VLOOKUP($Q224,$C$17:$M$20,COUNTBLANK($D$15:E$15)+1,FALSE)</f>
        <v>10500</v>
      </c>
      <c r="V224" s="3">
        <f t="array" ref="V224">INDEX($AF$3:$CM$62,MATCH($S224,$AE$3:$AE$62,0),MATCH(V$1&amp;$R224,$AF$1:$CM$1&amp;$AF$2:$CM$2,0))*VLOOKUP($Q224,$C$17:$M$20,COUNTBLANK($D$15:F$15)+1,FALSE)</f>
        <v>0</v>
      </c>
      <c r="W224" s="3">
        <f t="array" ref="W224">INDEX($AF$3:$CM$62,MATCH($S224,$AE$3:$AE$62,0),MATCH(W$1&amp;$R224,$AF$1:$CM$1&amp;$AF$2:$CM$2,0))*VLOOKUP($Q224,$C$17:$M$20,COUNTBLANK($D$15:G$15)+1,FALSE)</f>
        <v>0</v>
      </c>
      <c r="X224" s="3">
        <f t="array" ref="X224">INDEX($AF$3:$CM$62,MATCH($S224,$AE$3:$AE$62,0),MATCH(X$1&amp;$R224,$AF$1:$CM$1&amp;$AF$2:$CM$2,0))*VLOOKUP($Q224,$C$17:$M$20,COUNTBLANK($D$15:H$15)+1,FALSE)</f>
        <v>0.2</v>
      </c>
      <c r="Y224" s="3">
        <f t="array" ref="Y224">INDEX($AF$3:$CM$62,MATCH($S224,$AE$3:$AE$62,0),MATCH(Y$1&amp;$R224,$AF$1:$CM$1&amp;$AF$2:$CM$2,0))*VLOOKUP($Q224,$C$17:$M$20,COUNTBLANK($D$15:I$15)+1,FALSE)</f>
        <v>0</v>
      </c>
      <c r="Z224" s="3">
        <f t="array" ref="Z224">INDEX($AF$3:$CM$62,MATCH($S224,$AE$3:$AE$62,0),MATCH(Z$1&amp;$R224,$AF$1:$CM$1&amp;$AF$2:$CM$2,0))*VLOOKUP($Q224,$C$17:$M$20,COUNTBLANK($D$15:J$15)+1,FALSE)</f>
        <v>0</v>
      </c>
      <c r="AA224" s="3">
        <f t="array" ref="AA224">INDEX($AF$3:$CM$62,MATCH($S224,$AE$3:$AE$62,0),MATCH(AA$1&amp;$R224,$AF$1:$CM$1&amp;$AF$2:$CM$2,0))*VLOOKUP($Q224,$C$17:$M$20,COUNTBLANK($D$15:K$15)+1,FALSE)</f>
        <v>0</v>
      </c>
      <c r="AB224" s="3">
        <f t="array" ref="AB224">INDEX($AF$3:$CM$62,MATCH($S224,$AE$3:$AE$62,0),MATCH(AB$1&amp;$R224,$AF$1:$CM$1&amp;$AF$2:$CM$2,0))*VLOOKUP($Q224,$C$17:$M$20,COUNTBLANK($D$15:L$15)+1,FALSE)</f>
        <v>0</v>
      </c>
      <c r="AC224" s="3">
        <f t="array" ref="AC224">INDEX($AF$3:$CM$62,MATCH($S224,$AE$3:$AE$62,0),MATCH(AC$1&amp;$R224,$AF$1:$CM$1&amp;$AF$2:$CM$2,0))*VLOOKUP($Q224,$C$17:$M$20,COUNTBLANK($D$15:M$15)+1,FALSE)</f>
        <v>0</v>
      </c>
    </row>
    <row r="225" spans="17:29" x14ac:dyDescent="0.2">
      <c r="Q225" t="str">
        <f t="shared" si="128"/>
        <v>头饰</v>
      </c>
      <c r="R225">
        <f t="shared" si="129"/>
        <v>4</v>
      </c>
      <c r="S225">
        <f t="shared" si="130"/>
        <v>43</v>
      </c>
      <c r="T225" s="3">
        <f t="array" ref="T225">INDEX($AF$3:$CM$62,MATCH($S225,$AE$3:$AE$62,0),MATCH(T$1&amp;$R225,$AF$1:$CM$1&amp;$AF$2:$CM$2,0))*VLOOKUP($Q225,$C$17:$M$20,COUNTBLANK($D$15:D$15)+1,FALSE)</f>
        <v>215</v>
      </c>
      <c r="U225" s="3">
        <f t="array" ref="U225">INDEX($AF$3:$CM$62,MATCH($S225,$AE$3:$AE$62,0),MATCH(U$1&amp;$R225,$AF$1:$CM$1&amp;$AF$2:$CM$2,0))*VLOOKUP($Q225,$C$17:$M$20,COUNTBLANK($D$15:E$15)+1,FALSE)</f>
        <v>10750</v>
      </c>
      <c r="V225" s="3">
        <f t="array" ref="V225">INDEX($AF$3:$CM$62,MATCH($S225,$AE$3:$AE$62,0),MATCH(V$1&amp;$R225,$AF$1:$CM$1&amp;$AF$2:$CM$2,0))*VLOOKUP($Q225,$C$17:$M$20,COUNTBLANK($D$15:F$15)+1,FALSE)</f>
        <v>0</v>
      </c>
      <c r="W225" s="3">
        <f t="array" ref="W225">INDEX($AF$3:$CM$62,MATCH($S225,$AE$3:$AE$62,0),MATCH(W$1&amp;$R225,$AF$1:$CM$1&amp;$AF$2:$CM$2,0))*VLOOKUP($Q225,$C$17:$M$20,COUNTBLANK($D$15:G$15)+1,FALSE)</f>
        <v>0</v>
      </c>
      <c r="X225" s="3">
        <f t="array" ref="X225">INDEX($AF$3:$CM$62,MATCH($S225,$AE$3:$AE$62,0),MATCH(X$1&amp;$R225,$AF$1:$CM$1&amp;$AF$2:$CM$2,0))*VLOOKUP($Q225,$C$17:$M$20,COUNTBLANK($D$15:H$15)+1,FALSE)</f>
        <v>0.2</v>
      </c>
      <c r="Y225" s="3">
        <f t="array" ref="Y225">INDEX($AF$3:$CM$62,MATCH($S225,$AE$3:$AE$62,0),MATCH(Y$1&amp;$R225,$AF$1:$CM$1&amp;$AF$2:$CM$2,0))*VLOOKUP($Q225,$C$17:$M$20,COUNTBLANK($D$15:I$15)+1,FALSE)</f>
        <v>0</v>
      </c>
      <c r="Z225" s="3">
        <f t="array" ref="Z225">INDEX($AF$3:$CM$62,MATCH($S225,$AE$3:$AE$62,0),MATCH(Z$1&amp;$R225,$AF$1:$CM$1&amp;$AF$2:$CM$2,0))*VLOOKUP($Q225,$C$17:$M$20,COUNTBLANK($D$15:J$15)+1,FALSE)</f>
        <v>0</v>
      </c>
      <c r="AA225" s="3">
        <f t="array" ref="AA225">INDEX($AF$3:$CM$62,MATCH($S225,$AE$3:$AE$62,0),MATCH(AA$1&amp;$R225,$AF$1:$CM$1&amp;$AF$2:$CM$2,0))*VLOOKUP($Q225,$C$17:$M$20,COUNTBLANK($D$15:K$15)+1,FALSE)</f>
        <v>0</v>
      </c>
      <c r="AB225" s="3">
        <f t="array" ref="AB225">INDEX($AF$3:$CM$62,MATCH($S225,$AE$3:$AE$62,0),MATCH(AB$1&amp;$R225,$AF$1:$CM$1&amp;$AF$2:$CM$2,0))*VLOOKUP($Q225,$C$17:$M$20,COUNTBLANK($D$15:L$15)+1,FALSE)</f>
        <v>0</v>
      </c>
      <c r="AC225" s="3">
        <f t="array" ref="AC225">INDEX($AF$3:$CM$62,MATCH($S225,$AE$3:$AE$62,0),MATCH(AC$1&amp;$R225,$AF$1:$CM$1&amp;$AF$2:$CM$2,0))*VLOOKUP($Q225,$C$17:$M$20,COUNTBLANK($D$15:M$15)+1,FALSE)</f>
        <v>0</v>
      </c>
    </row>
    <row r="226" spans="17:29" x14ac:dyDescent="0.2">
      <c r="Q226" t="str">
        <f t="shared" si="128"/>
        <v>头饰</v>
      </c>
      <c r="R226">
        <f t="shared" si="129"/>
        <v>4</v>
      </c>
      <c r="S226">
        <f t="shared" si="130"/>
        <v>44</v>
      </c>
      <c r="T226" s="3">
        <f t="array" ref="T226">INDEX($AF$3:$CM$62,MATCH($S226,$AE$3:$AE$62,0),MATCH(T$1&amp;$R226,$AF$1:$CM$1&amp;$AF$2:$CM$2,0))*VLOOKUP($Q226,$C$17:$M$20,COUNTBLANK($D$15:D$15)+1,FALSE)</f>
        <v>220</v>
      </c>
      <c r="U226" s="3">
        <f t="array" ref="U226">INDEX($AF$3:$CM$62,MATCH($S226,$AE$3:$AE$62,0),MATCH(U$1&amp;$R226,$AF$1:$CM$1&amp;$AF$2:$CM$2,0))*VLOOKUP($Q226,$C$17:$M$20,COUNTBLANK($D$15:E$15)+1,FALSE)</f>
        <v>11000</v>
      </c>
      <c r="V226" s="3">
        <f t="array" ref="V226">INDEX($AF$3:$CM$62,MATCH($S226,$AE$3:$AE$62,0),MATCH(V$1&amp;$R226,$AF$1:$CM$1&amp;$AF$2:$CM$2,0))*VLOOKUP($Q226,$C$17:$M$20,COUNTBLANK($D$15:F$15)+1,FALSE)</f>
        <v>0</v>
      </c>
      <c r="W226" s="3">
        <f t="array" ref="W226">INDEX($AF$3:$CM$62,MATCH($S226,$AE$3:$AE$62,0),MATCH(W$1&amp;$R226,$AF$1:$CM$1&amp;$AF$2:$CM$2,0))*VLOOKUP($Q226,$C$17:$M$20,COUNTBLANK($D$15:G$15)+1,FALSE)</f>
        <v>0</v>
      </c>
      <c r="X226" s="3">
        <f t="array" ref="X226">INDEX($AF$3:$CM$62,MATCH($S226,$AE$3:$AE$62,0),MATCH(X$1&amp;$R226,$AF$1:$CM$1&amp;$AF$2:$CM$2,0))*VLOOKUP($Q226,$C$17:$M$20,COUNTBLANK($D$15:H$15)+1,FALSE)</f>
        <v>0.2</v>
      </c>
      <c r="Y226" s="3">
        <f t="array" ref="Y226">INDEX($AF$3:$CM$62,MATCH($S226,$AE$3:$AE$62,0),MATCH(Y$1&amp;$R226,$AF$1:$CM$1&amp;$AF$2:$CM$2,0))*VLOOKUP($Q226,$C$17:$M$20,COUNTBLANK($D$15:I$15)+1,FALSE)</f>
        <v>0</v>
      </c>
      <c r="Z226" s="3">
        <f t="array" ref="Z226">INDEX($AF$3:$CM$62,MATCH($S226,$AE$3:$AE$62,0),MATCH(Z$1&amp;$R226,$AF$1:$CM$1&amp;$AF$2:$CM$2,0))*VLOOKUP($Q226,$C$17:$M$20,COUNTBLANK($D$15:J$15)+1,FALSE)</f>
        <v>0</v>
      </c>
      <c r="AA226" s="3">
        <f t="array" ref="AA226">INDEX($AF$3:$CM$62,MATCH($S226,$AE$3:$AE$62,0),MATCH(AA$1&amp;$R226,$AF$1:$CM$1&amp;$AF$2:$CM$2,0))*VLOOKUP($Q226,$C$17:$M$20,COUNTBLANK($D$15:K$15)+1,FALSE)</f>
        <v>0</v>
      </c>
      <c r="AB226" s="3">
        <f t="array" ref="AB226">INDEX($AF$3:$CM$62,MATCH($S226,$AE$3:$AE$62,0),MATCH(AB$1&amp;$R226,$AF$1:$CM$1&amp;$AF$2:$CM$2,0))*VLOOKUP($Q226,$C$17:$M$20,COUNTBLANK($D$15:L$15)+1,FALSE)</f>
        <v>0</v>
      </c>
      <c r="AC226" s="3">
        <f t="array" ref="AC226">INDEX($AF$3:$CM$62,MATCH($S226,$AE$3:$AE$62,0),MATCH(AC$1&amp;$R226,$AF$1:$CM$1&amp;$AF$2:$CM$2,0))*VLOOKUP($Q226,$C$17:$M$20,COUNTBLANK($D$15:M$15)+1,FALSE)</f>
        <v>0</v>
      </c>
    </row>
    <row r="227" spans="17:29" x14ac:dyDescent="0.2">
      <c r="Q227" t="str">
        <f t="shared" si="128"/>
        <v>头饰</v>
      </c>
      <c r="R227">
        <f t="shared" si="129"/>
        <v>4</v>
      </c>
      <c r="S227">
        <f t="shared" si="130"/>
        <v>45</v>
      </c>
      <c r="T227" s="3">
        <f t="array" ref="T227">INDEX($AF$3:$CM$62,MATCH($S227,$AE$3:$AE$62,0),MATCH(T$1&amp;$R227,$AF$1:$CM$1&amp;$AF$2:$CM$2,0))*VLOOKUP($Q227,$C$17:$M$20,COUNTBLANK($D$15:D$15)+1,FALSE)</f>
        <v>225</v>
      </c>
      <c r="U227" s="3">
        <f t="array" ref="U227">INDEX($AF$3:$CM$62,MATCH($S227,$AE$3:$AE$62,0),MATCH(U$1&amp;$R227,$AF$1:$CM$1&amp;$AF$2:$CM$2,0))*VLOOKUP($Q227,$C$17:$M$20,COUNTBLANK($D$15:E$15)+1,FALSE)</f>
        <v>11250</v>
      </c>
      <c r="V227" s="3">
        <f t="array" ref="V227">INDEX($AF$3:$CM$62,MATCH($S227,$AE$3:$AE$62,0),MATCH(V$1&amp;$R227,$AF$1:$CM$1&amp;$AF$2:$CM$2,0))*VLOOKUP($Q227,$C$17:$M$20,COUNTBLANK($D$15:F$15)+1,FALSE)</f>
        <v>0</v>
      </c>
      <c r="W227" s="3">
        <f t="array" ref="W227">INDEX($AF$3:$CM$62,MATCH($S227,$AE$3:$AE$62,0),MATCH(W$1&amp;$R227,$AF$1:$CM$1&amp;$AF$2:$CM$2,0))*VLOOKUP($Q227,$C$17:$M$20,COUNTBLANK($D$15:G$15)+1,FALSE)</f>
        <v>0</v>
      </c>
      <c r="X227" s="3">
        <f t="array" ref="X227">INDEX($AF$3:$CM$62,MATCH($S227,$AE$3:$AE$62,0),MATCH(X$1&amp;$R227,$AF$1:$CM$1&amp;$AF$2:$CM$2,0))*VLOOKUP($Q227,$C$17:$M$20,COUNTBLANK($D$15:H$15)+1,FALSE)</f>
        <v>0.2</v>
      </c>
      <c r="Y227" s="3">
        <f t="array" ref="Y227">INDEX($AF$3:$CM$62,MATCH($S227,$AE$3:$AE$62,0),MATCH(Y$1&amp;$R227,$AF$1:$CM$1&amp;$AF$2:$CM$2,0))*VLOOKUP($Q227,$C$17:$M$20,COUNTBLANK($D$15:I$15)+1,FALSE)</f>
        <v>0</v>
      </c>
      <c r="Z227" s="3">
        <f t="array" ref="Z227">INDEX($AF$3:$CM$62,MATCH($S227,$AE$3:$AE$62,0),MATCH(Z$1&amp;$R227,$AF$1:$CM$1&amp;$AF$2:$CM$2,0))*VLOOKUP($Q227,$C$17:$M$20,COUNTBLANK($D$15:J$15)+1,FALSE)</f>
        <v>0</v>
      </c>
      <c r="AA227" s="3">
        <f t="array" ref="AA227">INDEX($AF$3:$CM$62,MATCH($S227,$AE$3:$AE$62,0),MATCH(AA$1&amp;$R227,$AF$1:$CM$1&amp;$AF$2:$CM$2,0))*VLOOKUP($Q227,$C$17:$M$20,COUNTBLANK($D$15:K$15)+1,FALSE)</f>
        <v>0</v>
      </c>
      <c r="AB227" s="3">
        <f t="array" ref="AB227">INDEX($AF$3:$CM$62,MATCH($S227,$AE$3:$AE$62,0),MATCH(AB$1&amp;$R227,$AF$1:$CM$1&amp;$AF$2:$CM$2,0))*VLOOKUP($Q227,$C$17:$M$20,COUNTBLANK($D$15:L$15)+1,FALSE)</f>
        <v>0</v>
      </c>
      <c r="AC227" s="3">
        <f t="array" ref="AC227">INDEX($AF$3:$CM$62,MATCH($S227,$AE$3:$AE$62,0),MATCH(AC$1&amp;$R227,$AF$1:$CM$1&amp;$AF$2:$CM$2,0))*VLOOKUP($Q227,$C$17:$M$20,COUNTBLANK($D$15:M$15)+1,FALSE)</f>
        <v>0</v>
      </c>
    </row>
    <row r="228" spans="17:29" x14ac:dyDescent="0.2">
      <c r="Q228" t="str">
        <f t="shared" si="128"/>
        <v>头饰</v>
      </c>
      <c r="R228">
        <f t="shared" si="129"/>
        <v>4</v>
      </c>
      <c r="S228">
        <f t="shared" si="130"/>
        <v>46</v>
      </c>
      <c r="T228" s="3">
        <f t="array" ref="T228">INDEX($AF$3:$CM$62,MATCH($S228,$AE$3:$AE$62,0),MATCH(T$1&amp;$R228,$AF$1:$CM$1&amp;$AF$2:$CM$2,0))*VLOOKUP($Q228,$C$17:$M$20,COUNTBLANK($D$15:D$15)+1,FALSE)</f>
        <v>230</v>
      </c>
      <c r="U228" s="3">
        <f t="array" ref="U228">INDEX($AF$3:$CM$62,MATCH($S228,$AE$3:$AE$62,0),MATCH(U$1&amp;$R228,$AF$1:$CM$1&amp;$AF$2:$CM$2,0))*VLOOKUP($Q228,$C$17:$M$20,COUNTBLANK($D$15:E$15)+1,FALSE)</f>
        <v>11500</v>
      </c>
      <c r="V228" s="3">
        <f t="array" ref="V228">INDEX($AF$3:$CM$62,MATCH($S228,$AE$3:$AE$62,0),MATCH(V$1&amp;$R228,$AF$1:$CM$1&amp;$AF$2:$CM$2,0))*VLOOKUP($Q228,$C$17:$M$20,COUNTBLANK($D$15:F$15)+1,FALSE)</f>
        <v>0</v>
      </c>
      <c r="W228" s="3">
        <f t="array" ref="W228">INDEX($AF$3:$CM$62,MATCH($S228,$AE$3:$AE$62,0),MATCH(W$1&amp;$R228,$AF$1:$CM$1&amp;$AF$2:$CM$2,0))*VLOOKUP($Q228,$C$17:$M$20,COUNTBLANK($D$15:G$15)+1,FALSE)</f>
        <v>0</v>
      </c>
      <c r="X228" s="3">
        <f t="array" ref="X228">INDEX($AF$3:$CM$62,MATCH($S228,$AE$3:$AE$62,0),MATCH(X$1&amp;$R228,$AF$1:$CM$1&amp;$AF$2:$CM$2,0))*VLOOKUP($Q228,$C$17:$M$20,COUNTBLANK($D$15:H$15)+1,FALSE)</f>
        <v>0.2</v>
      </c>
      <c r="Y228" s="3">
        <f t="array" ref="Y228">INDEX($AF$3:$CM$62,MATCH($S228,$AE$3:$AE$62,0),MATCH(Y$1&amp;$R228,$AF$1:$CM$1&amp;$AF$2:$CM$2,0))*VLOOKUP($Q228,$C$17:$M$20,COUNTBLANK($D$15:I$15)+1,FALSE)</f>
        <v>0</v>
      </c>
      <c r="Z228" s="3">
        <f t="array" ref="Z228">INDEX($AF$3:$CM$62,MATCH($S228,$AE$3:$AE$62,0),MATCH(Z$1&amp;$R228,$AF$1:$CM$1&amp;$AF$2:$CM$2,0))*VLOOKUP($Q228,$C$17:$M$20,COUNTBLANK($D$15:J$15)+1,FALSE)</f>
        <v>0</v>
      </c>
      <c r="AA228" s="3">
        <f t="array" ref="AA228">INDEX($AF$3:$CM$62,MATCH($S228,$AE$3:$AE$62,0),MATCH(AA$1&amp;$R228,$AF$1:$CM$1&amp;$AF$2:$CM$2,0))*VLOOKUP($Q228,$C$17:$M$20,COUNTBLANK($D$15:K$15)+1,FALSE)</f>
        <v>0</v>
      </c>
      <c r="AB228" s="3">
        <f t="array" ref="AB228">INDEX($AF$3:$CM$62,MATCH($S228,$AE$3:$AE$62,0),MATCH(AB$1&amp;$R228,$AF$1:$CM$1&amp;$AF$2:$CM$2,0))*VLOOKUP($Q228,$C$17:$M$20,COUNTBLANK($D$15:L$15)+1,FALSE)</f>
        <v>0</v>
      </c>
      <c r="AC228" s="3">
        <f t="array" ref="AC228">INDEX($AF$3:$CM$62,MATCH($S228,$AE$3:$AE$62,0),MATCH(AC$1&amp;$R228,$AF$1:$CM$1&amp;$AF$2:$CM$2,0))*VLOOKUP($Q228,$C$17:$M$20,COUNTBLANK($D$15:M$15)+1,FALSE)</f>
        <v>0</v>
      </c>
    </row>
    <row r="229" spans="17:29" x14ac:dyDescent="0.2">
      <c r="Q229" t="str">
        <f t="shared" si="128"/>
        <v>头饰</v>
      </c>
      <c r="R229">
        <f t="shared" si="129"/>
        <v>4</v>
      </c>
      <c r="S229">
        <f t="shared" si="130"/>
        <v>47</v>
      </c>
      <c r="T229" s="3">
        <f t="array" ref="T229">INDEX($AF$3:$CM$62,MATCH($S229,$AE$3:$AE$62,0),MATCH(T$1&amp;$R229,$AF$1:$CM$1&amp;$AF$2:$CM$2,0))*VLOOKUP($Q229,$C$17:$M$20,COUNTBLANK($D$15:D$15)+1,FALSE)</f>
        <v>235</v>
      </c>
      <c r="U229" s="3">
        <f t="array" ref="U229">INDEX($AF$3:$CM$62,MATCH($S229,$AE$3:$AE$62,0),MATCH(U$1&amp;$R229,$AF$1:$CM$1&amp;$AF$2:$CM$2,0))*VLOOKUP($Q229,$C$17:$M$20,COUNTBLANK($D$15:E$15)+1,FALSE)</f>
        <v>11750</v>
      </c>
      <c r="V229" s="3">
        <f t="array" ref="V229">INDEX($AF$3:$CM$62,MATCH($S229,$AE$3:$AE$62,0),MATCH(V$1&amp;$R229,$AF$1:$CM$1&amp;$AF$2:$CM$2,0))*VLOOKUP($Q229,$C$17:$M$20,COUNTBLANK($D$15:F$15)+1,FALSE)</f>
        <v>0</v>
      </c>
      <c r="W229" s="3">
        <f t="array" ref="W229">INDEX($AF$3:$CM$62,MATCH($S229,$AE$3:$AE$62,0),MATCH(W$1&amp;$R229,$AF$1:$CM$1&amp;$AF$2:$CM$2,0))*VLOOKUP($Q229,$C$17:$M$20,COUNTBLANK($D$15:G$15)+1,FALSE)</f>
        <v>0</v>
      </c>
      <c r="X229" s="3">
        <f t="array" ref="X229">INDEX($AF$3:$CM$62,MATCH($S229,$AE$3:$AE$62,0),MATCH(X$1&amp;$R229,$AF$1:$CM$1&amp;$AF$2:$CM$2,0))*VLOOKUP($Q229,$C$17:$M$20,COUNTBLANK($D$15:H$15)+1,FALSE)</f>
        <v>0.2</v>
      </c>
      <c r="Y229" s="3">
        <f t="array" ref="Y229">INDEX($AF$3:$CM$62,MATCH($S229,$AE$3:$AE$62,0),MATCH(Y$1&amp;$R229,$AF$1:$CM$1&amp;$AF$2:$CM$2,0))*VLOOKUP($Q229,$C$17:$M$20,COUNTBLANK($D$15:I$15)+1,FALSE)</f>
        <v>0</v>
      </c>
      <c r="Z229" s="3">
        <f t="array" ref="Z229">INDEX($AF$3:$CM$62,MATCH($S229,$AE$3:$AE$62,0),MATCH(Z$1&amp;$R229,$AF$1:$CM$1&amp;$AF$2:$CM$2,0))*VLOOKUP($Q229,$C$17:$M$20,COUNTBLANK($D$15:J$15)+1,FALSE)</f>
        <v>0</v>
      </c>
      <c r="AA229" s="3">
        <f t="array" ref="AA229">INDEX($AF$3:$CM$62,MATCH($S229,$AE$3:$AE$62,0),MATCH(AA$1&amp;$R229,$AF$1:$CM$1&amp;$AF$2:$CM$2,0))*VLOOKUP($Q229,$C$17:$M$20,COUNTBLANK($D$15:K$15)+1,FALSE)</f>
        <v>0</v>
      </c>
      <c r="AB229" s="3">
        <f t="array" ref="AB229">INDEX($AF$3:$CM$62,MATCH($S229,$AE$3:$AE$62,0),MATCH(AB$1&amp;$R229,$AF$1:$CM$1&amp;$AF$2:$CM$2,0))*VLOOKUP($Q229,$C$17:$M$20,COUNTBLANK($D$15:L$15)+1,FALSE)</f>
        <v>0</v>
      </c>
      <c r="AC229" s="3">
        <f t="array" ref="AC229">INDEX($AF$3:$CM$62,MATCH($S229,$AE$3:$AE$62,0),MATCH(AC$1&amp;$R229,$AF$1:$CM$1&amp;$AF$2:$CM$2,0))*VLOOKUP($Q229,$C$17:$M$20,COUNTBLANK($D$15:M$15)+1,FALSE)</f>
        <v>0</v>
      </c>
    </row>
    <row r="230" spans="17:29" x14ac:dyDescent="0.2">
      <c r="Q230" t="str">
        <f t="shared" si="128"/>
        <v>头饰</v>
      </c>
      <c r="R230">
        <f t="shared" si="129"/>
        <v>4</v>
      </c>
      <c r="S230">
        <f t="shared" si="130"/>
        <v>48</v>
      </c>
      <c r="T230" s="3">
        <f t="array" ref="T230">INDEX($AF$3:$CM$62,MATCH($S230,$AE$3:$AE$62,0),MATCH(T$1&amp;$R230,$AF$1:$CM$1&amp;$AF$2:$CM$2,0))*VLOOKUP($Q230,$C$17:$M$20,COUNTBLANK($D$15:D$15)+1,FALSE)</f>
        <v>240</v>
      </c>
      <c r="U230" s="3">
        <f t="array" ref="U230">INDEX($AF$3:$CM$62,MATCH($S230,$AE$3:$AE$62,0),MATCH(U$1&amp;$R230,$AF$1:$CM$1&amp;$AF$2:$CM$2,0))*VLOOKUP($Q230,$C$17:$M$20,COUNTBLANK($D$15:E$15)+1,FALSE)</f>
        <v>12000</v>
      </c>
      <c r="V230" s="3">
        <f t="array" ref="V230">INDEX($AF$3:$CM$62,MATCH($S230,$AE$3:$AE$62,0),MATCH(V$1&amp;$R230,$AF$1:$CM$1&amp;$AF$2:$CM$2,0))*VLOOKUP($Q230,$C$17:$M$20,COUNTBLANK($D$15:F$15)+1,FALSE)</f>
        <v>0</v>
      </c>
      <c r="W230" s="3">
        <f t="array" ref="W230">INDEX($AF$3:$CM$62,MATCH($S230,$AE$3:$AE$62,0),MATCH(W$1&amp;$R230,$AF$1:$CM$1&amp;$AF$2:$CM$2,0))*VLOOKUP($Q230,$C$17:$M$20,COUNTBLANK($D$15:G$15)+1,FALSE)</f>
        <v>0</v>
      </c>
      <c r="X230" s="3">
        <f t="array" ref="X230">INDEX($AF$3:$CM$62,MATCH($S230,$AE$3:$AE$62,0),MATCH(X$1&amp;$R230,$AF$1:$CM$1&amp;$AF$2:$CM$2,0))*VLOOKUP($Q230,$C$17:$M$20,COUNTBLANK($D$15:H$15)+1,FALSE)</f>
        <v>0.2</v>
      </c>
      <c r="Y230" s="3">
        <f t="array" ref="Y230">INDEX($AF$3:$CM$62,MATCH($S230,$AE$3:$AE$62,0),MATCH(Y$1&amp;$R230,$AF$1:$CM$1&amp;$AF$2:$CM$2,0))*VLOOKUP($Q230,$C$17:$M$20,COUNTBLANK($D$15:I$15)+1,FALSE)</f>
        <v>0</v>
      </c>
      <c r="Z230" s="3">
        <f t="array" ref="Z230">INDEX($AF$3:$CM$62,MATCH($S230,$AE$3:$AE$62,0),MATCH(Z$1&amp;$R230,$AF$1:$CM$1&amp;$AF$2:$CM$2,0))*VLOOKUP($Q230,$C$17:$M$20,COUNTBLANK($D$15:J$15)+1,FALSE)</f>
        <v>0</v>
      </c>
      <c r="AA230" s="3">
        <f t="array" ref="AA230">INDEX($AF$3:$CM$62,MATCH($S230,$AE$3:$AE$62,0),MATCH(AA$1&amp;$R230,$AF$1:$CM$1&amp;$AF$2:$CM$2,0))*VLOOKUP($Q230,$C$17:$M$20,COUNTBLANK($D$15:K$15)+1,FALSE)</f>
        <v>0</v>
      </c>
      <c r="AB230" s="3">
        <f t="array" ref="AB230">INDEX($AF$3:$CM$62,MATCH($S230,$AE$3:$AE$62,0),MATCH(AB$1&amp;$R230,$AF$1:$CM$1&amp;$AF$2:$CM$2,0))*VLOOKUP($Q230,$C$17:$M$20,COUNTBLANK($D$15:L$15)+1,FALSE)</f>
        <v>0</v>
      </c>
      <c r="AC230" s="3">
        <f t="array" ref="AC230">INDEX($AF$3:$CM$62,MATCH($S230,$AE$3:$AE$62,0),MATCH(AC$1&amp;$R230,$AF$1:$CM$1&amp;$AF$2:$CM$2,0))*VLOOKUP($Q230,$C$17:$M$20,COUNTBLANK($D$15:M$15)+1,FALSE)</f>
        <v>0</v>
      </c>
    </row>
    <row r="231" spans="17:29" x14ac:dyDescent="0.2">
      <c r="Q231" t="str">
        <f t="shared" si="128"/>
        <v>头饰</v>
      </c>
      <c r="R231">
        <f t="shared" si="129"/>
        <v>4</v>
      </c>
      <c r="S231">
        <f t="shared" si="130"/>
        <v>49</v>
      </c>
      <c r="T231" s="3">
        <f t="array" ref="T231">INDEX($AF$3:$CM$62,MATCH($S231,$AE$3:$AE$62,0),MATCH(T$1&amp;$R231,$AF$1:$CM$1&amp;$AF$2:$CM$2,0))*VLOOKUP($Q231,$C$17:$M$20,COUNTBLANK($D$15:D$15)+1,FALSE)</f>
        <v>245</v>
      </c>
      <c r="U231" s="3">
        <f t="array" ref="U231">INDEX($AF$3:$CM$62,MATCH($S231,$AE$3:$AE$62,0),MATCH(U$1&amp;$R231,$AF$1:$CM$1&amp;$AF$2:$CM$2,0))*VLOOKUP($Q231,$C$17:$M$20,COUNTBLANK($D$15:E$15)+1,FALSE)</f>
        <v>12250</v>
      </c>
      <c r="V231" s="3">
        <f t="array" ref="V231">INDEX($AF$3:$CM$62,MATCH($S231,$AE$3:$AE$62,0),MATCH(V$1&amp;$R231,$AF$1:$CM$1&amp;$AF$2:$CM$2,0))*VLOOKUP($Q231,$C$17:$M$20,COUNTBLANK($D$15:F$15)+1,FALSE)</f>
        <v>0</v>
      </c>
      <c r="W231" s="3">
        <f t="array" ref="W231">INDEX($AF$3:$CM$62,MATCH($S231,$AE$3:$AE$62,0),MATCH(W$1&amp;$R231,$AF$1:$CM$1&amp;$AF$2:$CM$2,0))*VLOOKUP($Q231,$C$17:$M$20,COUNTBLANK($D$15:G$15)+1,FALSE)</f>
        <v>0</v>
      </c>
      <c r="X231" s="3">
        <f t="array" ref="X231">INDEX($AF$3:$CM$62,MATCH($S231,$AE$3:$AE$62,0),MATCH(X$1&amp;$R231,$AF$1:$CM$1&amp;$AF$2:$CM$2,0))*VLOOKUP($Q231,$C$17:$M$20,COUNTBLANK($D$15:H$15)+1,FALSE)</f>
        <v>0.2</v>
      </c>
      <c r="Y231" s="3">
        <f t="array" ref="Y231">INDEX($AF$3:$CM$62,MATCH($S231,$AE$3:$AE$62,0),MATCH(Y$1&amp;$R231,$AF$1:$CM$1&amp;$AF$2:$CM$2,0))*VLOOKUP($Q231,$C$17:$M$20,COUNTBLANK($D$15:I$15)+1,FALSE)</f>
        <v>0</v>
      </c>
      <c r="Z231" s="3">
        <f t="array" ref="Z231">INDEX($AF$3:$CM$62,MATCH($S231,$AE$3:$AE$62,0),MATCH(Z$1&amp;$R231,$AF$1:$CM$1&amp;$AF$2:$CM$2,0))*VLOOKUP($Q231,$C$17:$M$20,COUNTBLANK($D$15:J$15)+1,FALSE)</f>
        <v>0</v>
      </c>
      <c r="AA231" s="3">
        <f t="array" ref="AA231">INDEX($AF$3:$CM$62,MATCH($S231,$AE$3:$AE$62,0),MATCH(AA$1&amp;$R231,$AF$1:$CM$1&amp;$AF$2:$CM$2,0))*VLOOKUP($Q231,$C$17:$M$20,COUNTBLANK($D$15:K$15)+1,FALSE)</f>
        <v>0</v>
      </c>
      <c r="AB231" s="3">
        <f t="array" ref="AB231">INDEX($AF$3:$CM$62,MATCH($S231,$AE$3:$AE$62,0),MATCH(AB$1&amp;$R231,$AF$1:$CM$1&amp;$AF$2:$CM$2,0))*VLOOKUP($Q231,$C$17:$M$20,COUNTBLANK($D$15:L$15)+1,FALSE)</f>
        <v>0</v>
      </c>
      <c r="AC231" s="3">
        <f t="array" ref="AC231">INDEX($AF$3:$CM$62,MATCH($S231,$AE$3:$AE$62,0),MATCH(AC$1&amp;$R231,$AF$1:$CM$1&amp;$AF$2:$CM$2,0))*VLOOKUP($Q231,$C$17:$M$20,COUNTBLANK($D$15:M$15)+1,FALSE)</f>
        <v>0</v>
      </c>
    </row>
    <row r="232" spans="17:29" x14ac:dyDescent="0.2">
      <c r="Q232" t="str">
        <f t="shared" si="128"/>
        <v>头饰</v>
      </c>
      <c r="R232">
        <f t="shared" si="129"/>
        <v>4</v>
      </c>
      <c r="S232">
        <f t="shared" si="130"/>
        <v>50</v>
      </c>
      <c r="T232" s="3">
        <f t="array" ref="T232">INDEX($AF$3:$CM$62,MATCH($S232,$AE$3:$AE$62,0),MATCH(T$1&amp;$R232,$AF$1:$CM$1&amp;$AF$2:$CM$2,0))*VLOOKUP($Q232,$C$17:$M$20,COUNTBLANK($D$15:D$15)+1,FALSE)</f>
        <v>250</v>
      </c>
      <c r="U232" s="3">
        <f t="array" ref="U232">INDEX($AF$3:$CM$62,MATCH($S232,$AE$3:$AE$62,0),MATCH(U$1&amp;$R232,$AF$1:$CM$1&amp;$AF$2:$CM$2,0))*VLOOKUP($Q232,$C$17:$M$20,COUNTBLANK($D$15:E$15)+1,FALSE)</f>
        <v>12500</v>
      </c>
      <c r="V232" s="3">
        <f t="array" ref="V232">INDEX($AF$3:$CM$62,MATCH($S232,$AE$3:$AE$62,0),MATCH(V$1&amp;$R232,$AF$1:$CM$1&amp;$AF$2:$CM$2,0))*VLOOKUP($Q232,$C$17:$M$20,COUNTBLANK($D$15:F$15)+1,FALSE)</f>
        <v>0</v>
      </c>
      <c r="W232" s="3">
        <f t="array" ref="W232">INDEX($AF$3:$CM$62,MATCH($S232,$AE$3:$AE$62,0),MATCH(W$1&amp;$R232,$AF$1:$CM$1&amp;$AF$2:$CM$2,0))*VLOOKUP($Q232,$C$17:$M$20,COUNTBLANK($D$15:G$15)+1,FALSE)</f>
        <v>0</v>
      </c>
      <c r="X232" s="3">
        <f t="array" ref="X232">INDEX($AF$3:$CM$62,MATCH($S232,$AE$3:$AE$62,0),MATCH(X$1&amp;$R232,$AF$1:$CM$1&amp;$AF$2:$CM$2,0))*VLOOKUP($Q232,$C$17:$M$20,COUNTBLANK($D$15:H$15)+1,FALSE)</f>
        <v>0.25000000000000006</v>
      </c>
      <c r="Y232" s="3">
        <f t="array" ref="Y232">INDEX($AF$3:$CM$62,MATCH($S232,$AE$3:$AE$62,0),MATCH(Y$1&amp;$R232,$AF$1:$CM$1&amp;$AF$2:$CM$2,0))*VLOOKUP($Q232,$C$17:$M$20,COUNTBLANK($D$15:I$15)+1,FALSE)</f>
        <v>0</v>
      </c>
      <c r="Z232" s="3">
        <f t="array" ref="Z232">INDEX($AF$3:$CM$62,MATCH($S232,$AE$3:$AE$62,0),MATCH(Z$1&amp;$R232,$AF$1:$CM$1&amp;$AF$2:$CM$2,0))*VLOOKUP($Q232,$C$17:$M$20,COUNTBLANK($D$15:J$15)+1,FALSE)</f>
        <v>0</v>
      </c>
      <c r="AA232" s="3">
        <f t="array" ref="AA232">INDEX($AF$3:$CM$62,MATCH($S232,$AE$3:$AE$62,0),MATCH(AA$1&amp;$R232,$AF$1:$CM$1&amp;$AF$2:$CM$2,0))*VLOOKUP($Q232,$C$17:$M$20,COUNTBLANK($D$15:K$15)+1,FALSE)</f>
        <v>0</v>
      </c>
      <c r="AB232" s="3">
        <f t="array" ref="AB232">INDEX($AF$3:$CM$62,MATCH($S232,$AE$3:$AE$62,0),MATCH(AB$1&amp;$R232,$AF$1:$CM$1&amp;$AF$2:$CM$2,0))*VLOOKUP($Q232,$C$17:$M$20,COUNTBLANK($D$15:L$15)+1,FALSE)</f>
        <v>0</v>
      </c>
      <c r="AC232" s="3">
        <f t="array" ref="AC232">INDEX($AF$3:$CM$62,MATCH($S232,$AE$3:$AE$62,0),MATCH(AC$1&amp;$R232,$AF$1:$CM$1&amp;$AF$2:$CM$2,0))*VLOOKUP($Q232,$C$17:$M$20,COUNTBLANK($D$15:M$15)+1,FALSE)</f>
        <v>0</v>
      </c>
    </row>
    <row r="233" spans="17:29" x14ac:dyDescent="0.2">
      <c r="Q233" t="str">
        <f t="shared" si="128"/>
        <v>头饰</v>
      </c>
      <c r="R233">
        <f t="shared" si="129"/>
        <v>4</v>
      </c>
      <c r="S233">
        <f t="shared" si="130"/>
        <v>51</v>
      </c>
      <c r="T233" s="3">
        <f t="array" ref="T233">INDEX($AF$3:$CM$62,MATCH($S233,$AE$3:$AE$62,0),MATCH(T$1&amp;$R233,$AF$1:$CM$1&amp;$AF$2:$CM$2,0))*VLOOKUP($Q233,$C$17:$M$20,COUNTBLANK($D$15:D$15)+1,FALSE)</f>
        <v>255</v>
      </c>
      <c r="U233" s="3">
        <f t="array" ref="U233">INDEX($AF$3:$CM$62,MATCH($S233,$AE$3:$AE$62,0),MATCH(U$1&amp;$R233,$AF$1:$CM$1&amp;$AF$2:$CM$2,0))*VLOOKUP($Q233,$C$17:$M$20,COUNTBLANK($D$15:E$15)+1,FALSE)</f>
        <v>12750</v>
      </c>
      <c r="V233" s="3">
        <f t="array" ref="V233">INDEX($AF$3:$CM$62,MATCH($S233,$AE$3:$AE$62,0),MATCH(V$1&amp;$R233,$AF$1:$CM$1&amp;$AF$2:$CM$2,0))*VLOOKUP($Q233,$C$17:$M$20,COUNTBLANK($D$15:F$15)+1,FALSE)</f>
        <v>0</v>
      </c>
      <c r="W233" s="3">
        <f t="array" ref="W233">INDEX($AF$3:$CM$62,MATCH($S233,$AE$3:$AE$62,0),MATCH(W$1&amp;$R233,$AF$1:$CM$1&amp;$AF$2:$CM$2,0))*VLOOKUP($Q233,$C$17:$M$20,COUNTBLANK($D$15:G$15)+1,FALSE)</f>
        <v>0</v>
      </c>
      <c r="X233" s="3">
        <f t="array" ref="X233">INDEX($AF$3:$CM$62,MATCH($S233,$AE$3:$AE$62,0),MATCH(X$1&amp;$R233,$AF$1:$CM$1&amp;$AF$2:$CM$2,0))*VLOOKUP($Q233,$C$17:$M$20,COUNTBLANK($D$15:H$15)+1,FALSE)</f>
        <v>0.25000000000000006</v>
      </c>
      <c r="Y233" s="3">
        <f t="array" ref="Y233">INDEX($AF$3:$CM$62,MATCH($S233,$AE$3:$AE$62,0),MATCH(Y$1&amp;$R233,$AF$1:$CM$1&amp;$AF$2:$CM$2,0))*VLOOKUP($Q233,$C$17:$M$20,COUNTBLANK($D$15:I$15)+1,FALSE)</f>
        <v>0</v>
      </c>
      <c r="Z233" s="3">
        <f t="array" ref="Z233">INDEX($AF$3:$CM$62,MATCH($S233,$AE$3:$AE$62,0),MATCH(Z$1&amp;$R233,$AF$1:$CM$1&amp;$AF$2:$CM$2,0))*VLOOKUP($Q233,$C$17:$M$20,COUNTBLANK($D$15:J$15)+1,FALSE)</f>
        <v>0</v>
      </c>
      <c r="AA233" s="3">
        <f t="array" ref="AA233">INDEX($AF$3:$CM$62,MATCH($S233,$AE$3:$AE$62,0),MATCH(AA$1&amp;$R233,$AF$1:$CM$1&amp;$AF$2:$CM$2,0))*VLOOKUP($Q233,$C$17:$M$20,COUNTBLANK($D$15:K$15)+1,FALSE)</f>
        <v>0</v>
      </c>
      <c r="AB233" s="3">
        <f t="array" ref="AB233">INDEX($AF$3:$CM$62,MATCH($S233,$AE$3:$AE$62,0),MATCH(AB$1&amp;$R233,$AF$1:$CM$1&amp;$AF$2:$CM$2,0))*VLOOKUP($Q233,$C$17:$M$20,COUNTBLANK($D$15:L$15)+1,FALSE)</f>
        <v>0</v>
      </c>
      <c r="AC233" s="3">
        <f t="array" ref="AC233">INDEX($AF$3:$CM$62,MATCH($S233,$AE$3:$AE$62,0),MATCH(AC$1&amp;$R233,$AF$1:$CM$1&amp;$AF$2:$CM$2,0))*VLOOKUP($Q233,$C$17:$M$20,COUNTBLANK($D$15:M$15)+1,FALSE)</f>
        <v>0</v>
      </c>
    </row>
    <row r="234" spans="17:29" x14ac:dyDescent="0.2">
      <c r="Q234" t="str">
        <f t="shared" si="128"/>
        <v>头饰</v>
      </c>
      <c r="R234">
        <f t="shared" si="129"/>
        <v>4</v>
      </c>
      <c r="S234">
        <f t="shared" si="130"/>
        <v>52</v>
      </c>
      <c r="T234" s="3">
        <f t="array" ref="T234">INDEX($AF$3:$CM$62,MATCH($S234,$AE$3:$AE$62,0),MATCH(T$1&amp;$R234,$AF$1:$CM$1&amp;$AF$2:$CM$2,0))*VLOOKUP($Q234,$C$17:$M$20,COUNTBLANK($D$15:D$15)+1,FALSE)</f>
        <v>260</v>
      </c>
      <c r="U234" s="3">
        <f t="array" ref="U234">INDEX($AF$3:$CM$62,MATCH($S234,$AE$3:$AE$62,0),MATCH(U$1&amp;$R234,$AF$1:$CM$1&amp;$AF$2:$CM$2,0))*VLOOKUP($Q234,$C$17:$M$20,COUNTBLANK($D$15:E$15)+1,FALSE)</f>
        <v>13000</v>
      </c>
      <c r="V234" s="3">
        <f t="array" ref="V234">INDEX($AF$3:$CM$62,MATCH($S234,$AE$3:$AE$62,0),MATCH(V$1&amp;$R234,$AF$1:$CM$1&amp;$AF$2:$CM$2,0))*VLOOKUP($Q234,$C$17:$M$20,COUNTBLANK($D$15:F$15)+1,FALSE)</f>
        <v>0</v>
      </c>
      <c r="W234" s="3">
        <f t="array" ref="W234">INDEX($AF$3:$CM$62,MATCH($S234,$AE$3:$AE$62,0),MATCH(W$1&amp;$R234,$AF$1:$CM$1&amp;$AF$2:$CM$2,0))*VLOOKUP($Q234,$C$17:$M$20,COUNTBLANK($D$15:G$15)+1,FALSE)</f>
        <v>0</v>
      </c>
      <c r="X234" s="3">
        <f t="array" ref="X234">INDEX($AF$3:$CM$62,MATCH($S234,$AE$3:$AE$62,0),MATCH(X$1&amp;$R234,$AF$1:$CM$1&amp;$AF$2:$CM$2,0))*VLOOKUP($Q234,$C$17:$M$20,COUNTBLANK($D$15:H$15)+1,FALSE)</f>
        <v>0.25000000000000006</v>
      </c>
      <c r="Y234" s="3">
        <f t="array" ref="Y234">INDEX($AF$3:$CM$62,MATCH($S234,$AE$3:$AE$62,0),MATCH(Y$1&amp;$R234,$AF$1:$CM$1&amp;$AF$2:$CM$2,0))*VLOOKUP($Q234,$C$17:$M$20,COUNTBLANK($D$15:I$15)+1,FALSE)</f>
        <v>0</v>
      </c>
      <c r="Z234" s="3">
        <f t="array" ref="Z234">INDEX($AF$3:$CM$62,MATCH($S234,$AE$3:$AE$62,0),MATCH(Z$1&amp;$R234,$AF$1:$CM$1&amp;$AF$2:$CM$2,0))*VLOOKUP($Q234,$C$17:$M$20,COUNTBLANK($D$15:J$15)+1,FALSE)</f>
        <v>0</v>
      </c>
      <c r="AA234" s="3">
        <f t="array" ref="AA234">INDEX($AF$3:$CM$62,MATCH($S234,$AE$3:$AE$62,0),MATCH(AA$1&amp;$R234,$AF$1:$CM$1&amp;$AF$2:$CM$2,0))*VLOOKUP($Q234,$C$17:$M$20,COUNTBLANK($D$15:K$15)+1,FALSE)</f>
        <v>0</v>
      </c>
      <c r="AB234" s="3">
        <f t="array" ref="AB234">INDEX($AF$3:$CM$62,MATCH($S234,$AE$3:$AE$62,0),MATCH(AB$1&amp;$R234,$AF$1:$CM$1&amp;$AF$2:$CM$2,0))*VLOOKUP($Q234,$C$17:$M$20,COUNTBLANK($D$15:L$15)+1,FALSE)</f>
        <v>0</v>
      </c>
      <c r="AC234" s="3">
        <f t="array" ref="AC234">INDEX($AF$3:$CM$62,MATCH($S234,$AE$3:$AE$62,0),MATCH(AC$1&amp;$R234,$AF$1:$CM$1&amp;$AF$2:$CM$2,0))*VLOOKUP($Q234,$C$17:$M$20,COUNTBLANK($D$15:M$15)+1,FALSE)</f>
        <v>0</v>
      </c>
    </row>
    <row r="235" spans="17:29" x14ac:dyDescent="0.2">
      <c r="Q235" t="str">
        <f t="shared" si="128"/>
        <v>头饰</v>
      </c>
      <c r="R235">
        <f t="shared" si="129"/>
        <v>4</v>
      </c>
      <c r="S235">
        <f t="shared" si="130"/>
        <v>53</v>
      </c>
      <c r="T235" s="3">
        <f t="array" ref="T235">INDEX($AF$3:$CM$62,MATCH($S235,$AE$3:$AE$62,0),MATCH(T$1&amp;$R235,$AF$1:$CM$1&amp;$AF$2:$CM$2,0))*VLOOKUP($Q235,$C$17:$M$20,COUNTBLANK($D$15:D$15)+1,FALSE)</f>
        <v>265</v>
      </c>
      <c r="U235" s="3">
        <f t="array" ref="U235">INDEX($AF$3:$CM$62,MATCH($S235,$AE$3:$AE$62,0),MATCH(U$1&amp;$R235,$AF$1:$CM$1&amp;$AF$2:$CM$2,0))*VLOOKUP($Q235,$C$17:$M$20,COUNTBLANK($D$15:E$15)+1,FALSE)</f>
        <v>13250</v>
      </c>
      <c r="V235" s="3">
        <f t="array" ref="V235">INDEX($AF$3:$CM$62,MATCH($S235,$AE$3:$AE$62,0),MATCH(V$1&amp;$R235,$AF$1:$CM$1&amp;$AF$2:$CM$2,0))*VLOOKUP($Q235,$C$17:$M$20,COUNTBLANK($D$15:F$15)+1,FALSE)</f>
        <v>0</v>
      </c>
      <c r="W235" s="3">
        <f t="array" ref="W235">INDEX($AF$3:$CM$62,MATCH($S235,$AE$3:$AE$62,0),MATCH(W$1&amp;$R235,$AF$1:$CM$1&amp;$AF$2:$CM$2,0))*VLOOKUP($Q235,$C$17:$M$20,COUNTBLANK($D$15:G$15)+1,FALSE)</f>
        <v>0</v>
      </c>
      <c r="X235" s="3">
        <f t="array" ref="X235">INDEX($AF$3:$CM$62,MATCH($S235,$AE$3:$AE$62,0),MATCH(X$1&amp;$R235,$AF$1:$CM$1&amp;$AF$2:$CM$2,0))*VLOOKUP($Q235,$C$17:$M$20,COUNTBLANK($D$15:H$15)+1,FALSE)</f>
        <v>0.25000000000000006</v>
      </c>
      <c r="Y235" s="3">
        <f t="array" ref="Y235">INDEX($AF$3:$CM$62,MATCH($S235,$AE$3:$AE$62,0),MATCH(Y$1&amp;$R235,$AF$1:$CM$1&amp;$AF$2:$CM$2,0))*VLOOKUP($Q235,$C$17:$M$20,COUNTBLANK($D$15:I$15)+1,FALSE)</f>
        <v>0</v>
      </c>
      <c r="Z235" s="3">
        <f t="array" ref="Z235">INDEX($AF$3:$CM$62,MATCH($S235,$AE$3:$AE$62,0),MATCH(Z$1&amp;$R235,$AF$1:$CM$1&amp;$AF$2:$CM$2,0))*VLOOKUP($Q235,$C$17:$M$20,COUNTBLANK($D$15:J$15)+1,FALSE)</f>
        <v>0</v>
      </c>
      <c r="AA235" s="3">
        <f t="array" ref="AA235">INDEX($AF$3:$CM$62,MATCH($S235,$AE$3:$AE$62,0),MATCH(AA$1&amp;$R235,$AF$1:$CM$1&amp;$AF$2:$CM$2,0))*VLOOKUP($Q235,$C$17:$M$20,COUNTBLANK($D$15:K$15)+1,FALSE)</f>
        <v>0</v>
      </c>
      <c r="AB235" s="3">
        <f t="array" ref="AB235">INDEX($AF$3:$CM$62,MATCH($S235,$AE$3:$AE$62,0),MATCH(AB$1&amp;$R235,$AF$1:$CM$1&amp;$AF$2:$CM$2,0))*VLOOKUP($Q235,$C$17:$M$20,COUNTBLANK($D$15:L$15)+1,FALSE)</f>
        <v>0</v>
      </c>
      <c r="AC235" s="3">
        <f t="array" ref="AC235">INDEX($AF$3:$CM$62,MATCH($S235,$AE$3:$AE$62,0),MATCH(AC$1&amp;$R235,$AF$1:$CM$1&amp;$AF$2:$CM$2,0))*VLOOKUP($Q235,$C$17:$M$20,COUNTBLANK($D$15:M$15)+1,FALSE)</f>
        <v>0</v>
      </c>
    </row>
    <row r="236" spans="17:29" x14ac:dyDescent="0.2">
      <c r="Q236" t="str">
        <f t="shared" si="128"/>
        <v>头饰</v>
      </c>
      <c r="R236">
        <f t="shared" si="129"/>
        <v>4</v>
      </c>
      <c r="S236">
        <f t="shared" si="130"/>
        <v>54</v>
      </c>
      <c r="T236" s="3">
        <f t="array" ref="T236">INDEX($AF$3:$CM$62,MATCH($S236,$AE$3:$AE$62,0),MATCH(T$1&amp;$R236,$AF$1:$CM$1&amp;$AF$2:$CM$2,0))*VLOOKUP($Q236,$C$17:$M$20,COUNTBLANK($D$15:D$15)+1,FALSE)</f>
        <v>270</v>
      </c>
      <c r="U236" s="3">
        <f t="array" ref="U236">INDEX($AF$3:$CM$62,MATCH($S236,$AE$3:$AE$62,0),MATCH(U$1&amp;$R236,$AF$1:$CM$1&amp;$AF$2:$CM$2,0))*VLOOKUP($Q236,$C$17:$M$20,COUNTBLANK($D$15:E$15)+1,FALSE)</f>
        <v>13500</v>
      </c>
      <c r="V236" s="3">
        <f t="array" ref="V236">INDEX($AF$3:$CM$62,MATCH($S236,$AE$3:$AE$62,0),MATCH(V$1&amp;$R236,$AF$1:$CM$1&amp;$AF$2:$CM$2,0))*VLOOKUP($Q236,$C$17:$M$20,COUNTBLANK($D$15:F$15)+1,FALSE)</f>
        <v>0</v>
      </c>
      <c r="W236" s="3">
        <f t="array" ref="W236">INDEX($AF$3:$CM$62,MATCH($S236,$AE$3:$AE$62,0),MATCH(W$1&amp;$R236,$AF$1:$CM$1&amp;$AF$2:$CM$2,0))*VLOOKUP($Q236,$C$17:$M$20,COUNTBLANK($D$15:G$15)+1,FALSE)</f>
        <v>0</v>
      </c>
      <c r="X236" s="3">
        <f t="array" ref="X236">INDEX($AF$3:$CM$62,MATCH($S236,$AE$3:$AE$62,0),MATCH(X$1&amp;$R236,$AF$1:$CM$1&amp;$AF$2:$CM$2,0))*VLOOKUP($Q236,$C$17:$M$20,COUNTBLANK($D$15:H$15)+1,FALSE)</f>
        <v>0.25000000000000006</v>
      </c>
      <c r="Y236" s="3">
        <f t="array" ref="Y236">INDEX($AF$3:$CM$62,MATCH($S236,$AE$3:$AE$62,0),MATCH(Y$1&amp;$R236,$AF$1:$CM$1&amp;$AF$2:$CM$2,0))*VLOOKUP($Q236,$C$17:$M$20,COUNTBLANK($D$15:I$15)+1,FALSE)</f>
        <v>0</v>
      </c>
      <c r="Z236" s="3">
        <f t="array" ref="Z236">INDEX($AF$3:$CM$62,MATCH($S236,$AE$3:$AE$62,0),MATCH(Z$1&amp;$R236,$AF$1:$CM$1&amp;$AF$2:$CM$2,0))*VLOOKUP($Q236,$C$17:$M$20,COUNTBLANK($D$15:J$15)+1,FALSE)</f>
        <v>0</v>
      </c>
      <c r="AA236" s="3">
        <f t="array" ref="AA236">INDEX($AF$3:$CM$62,MATCH($S236,$AE$3:$AE$62,0),MATCH(AA$1&amp;$R236,$AF$1:$CM$1&amp;$AF$2:$CM$2,0))*VLOOKUP($Q236,$C$17:$M$20,COUNTBLANK($D$15:K$15)+1,FALSE)</f>
        <v>0</v>
      </c>
      <c r="AB236" s="3">
        <f t="array" ref="AB236">INDEX($AF$3:$CM$62,MATCH($S236,$AE$3:$AE$62,0),MATCH(AB$1&amp;$R236,$AF$1:$CM$1&amp;$AF$2:$CM$2,0))*VLOOKUP($Q236,$C$17:$M$20,COUNTBLANK($D$15:L$15)+1,FALSE)</f>
        <v>0</v>
      </c>
      <c r="AC236" s="3">
        <f t="array" ref="AC236">INDEX($AF$3:$CM$62,MATCH($S236,$AE$3:$AE$62,0),MATCH(AC$1&amp;$R236,$AF$1:$CM$1&amp;$AF$2:$CM$2,0))*VLOOKUP($Q236,$C$17:$M$20,COUNTBLANK($D$15:M$15)+1,FALSE)</f>
        <v>0</v>
      </c>
    </row>
    <row r="237" spans="17:29" x14ac:dyDescent="0.2">
      <c r="Q237" t="str">
        <f t="shared" si="128"/>
        <v>头饰</v>
      </c>
      <c r="R237">
        <f t="shared" si="129"/>
        <v>4</v>
      </c>
      <c r="S237">
        <f t="shared" si="130"/>
        <v>55</v>
      </c>
      <c r="T237" s="3">
        <f t="array" ref="T237">INDEX($AF$3:$CM$62,MATCH($S237,$AE$3:$AE$62,0),MATCH(T$1&amp;$R237,$AF$1:$CM$1&amp;$AF$2:$CM$2,0))*VLOOKUP($Q237,$C$17:$M$20,COUNTBLANK($D$15:D$15)+1,FALSE)</f>
        <v>275</v>
      </c>
      <c r="U237" s="3">
        <f t="array" ref="U237">INDEX($AF$3:$CM$62,MATCH($S237,$AE$3:$AE$62,0),MATCH(U$1&amp;$R237,$AF$1:$CM$1&amp;$AF$2:$CM$2,0))*VLOOKUP($Q237,$C$17:$M$20,COUNTBLANK($D$15:E$15)+1,FALSE)</f>
        <v>13750</v>
      </c>
      <c r="V237" s="3">
        <f t="array" ref="V237">INDEX($AF$3:$CM$62,MATCH($S237,$AE$3:$AE$62,0),MATCH(V$1&amp;$R237,$AF$1:$CM$1&amp;$AF$2:$CM$2,0))*VLOOKUP($Q237,$C$17:$M$20,COUNTBLANK($D$15:F$15)+1,FALSE)</f>
        <v>0</v>
      </c>
      <c r="W237" s="3">
        <f t="array" ref="W237">INDEX($AF$3:$CM$62,MATCH($S237,$AE$3:$AE$62,0),MATCH(W$1&amp;$R237,$AF$1:$CM$1&amp;$AF$2:$CM$2,0))*VLOOKUP($Q237,$C$17:$M$20,COUNTBLANK($D$15:G$15)+1,FALSE)</f>
        <v>0</v>
      </c>
      <c r="X237" s="3">
        <f t="array" ref="X237">INDEX($AF$3:$CM$62,MATCH($S237,$AE$3:$AE$62,0),MATCH(X$1&amp;$R237,$AF$1:$CM$1&amp;$AF$2:$CM$2,0))*VLOOKUP($Q237,$C$17:$M$20,COUNTBLANK($D$15:H$15)+1,FALSE)</f>
        <v>0.25000000000000006</v>
      </c>
      <c r="Y237" s="3">
        <f t="array" ref="Y237">INDEX($AF$3:$CM$62,MATCH($S237,$AE$3:$AE$62,0),MATCH(Y$1&amp;$R237,$AF$1:$CM$1&amp;$AF$2:$CM$2,0))*VLOOKUP($Q237,$C$17:$M$20,COUNTBLANK($D$15:I$15)+1,FALSE)</f>
        <v>0</v>
      </c>
      <c r="Z237" s="3">
        <f t="array" ref="Z237">INDEX($AF$3:$CM$62,MATCH($S237,$AE$3:$AE$62,0),MATCH(Z$1&amp;$R237,$AF$1:$CM$1&amp;$AF$2:$CM$2,0))*VLOOKUP($Q237,$C$17:$M$20,COUNTBLANK($D$15:J$15)+1,FALSE)</f>
        <v>0</v>
      </c>
      <c r="AA237" s="3">
        <f t="array" ref="AA237">INDEX($AF$3:$CM$62,MATCH($S237,$AE$3:$AE$62,0),MATCH(AA$1&amp;$R237,$AF$1:$CM$1&amp;$AF$2:$CM$2,0))*VLOOKUP($Q237,$C$17:$M$20,COUNTBLANK($D$15:K$15)+1,FALSE)</f>
        <v>0</v>
      </c>
      <c r="AB237" s="3">
        <f t="array" ref="AB237">INDEX($AF$3:$CM$62,MATCH($S237,$AE$3:$AE$62,0),MATCH(AB$1&amp;$R237,$AF$1:$CM$1&amp;$AF$2:$CM$2,0))*VLOOKUP($Q237,$C$17:$M$20,COUNTBLANK($D$15:L$15)+1,FALSE)</f>
        <v>0</v>
      </c>
      <c r="AC237" s="3">
        <f t="array" ref="AC237">INDEX($AF$3:$CM$62,MATCH($S237,$AE$3:$AE$62,0),MATCH(AC$1&amp;$R237,$AF$1:$CM$1&amp;$AF$2:$CM$2,0))*VLOOKUP($Q237,$C$17:$M$20,COUNTBLANK($D$15:M$15)+1,FALSE)</f>
        <v>0</v>
      </c>
    </row>
    <row r="238" spans="17:29" x14ac:dyDescent="0.2">
      <c r="Q238" t="str">
        <f t="shared" si="128"/>
        <v>头饰</v>
      </c>
      <c r="R238">
        <f t="shared" si="129"/>
        <v>4</v>
      </c>
      <c r="S238">
        <f t="shared" si="130"/>
        <v>56</v>
      </c>
      <c r="T238" s="3">
        <f t="array" ref="T238">INDEX($AF$3:$CM$62,MATCH($S238,$AE$3:$AE$62,0),MATCH(T$1&amp;$R238,$AF$1:$CM$1&amp;$AF$2:$CM$2,0))*VLOOKUP($Q238,$C$17:$M$20,COUNTBLANK($D$15:D$15)+1,FALSE)</f>
        <v>280</v>
      </c>
      <c r="U238" s="3">
        <f t="array" ref="U238">INDEX($AF$3:$CM$62,MATCH($S238,$AE$3:$AE$62,0),MATCH(U$1&amp;$R238,$AF$1:$CM$1&amp;$AF$2:$CM$2,0))*VLOOKUP($Q238,$C$17:$M$20,COUNTBLANK($D$15:E$15)+1,FALSE)</f>
        <v>14000</v>
      </c>
      <c r="V238" s="3">
        <f t="array" ref="V238">INDEX($AF$3:$CM$62,MATCH($S238,$AE$3:$AE$62,0),MATCH(V$1&amp;$R238,$AF$1:$CM$1&amp;$AF$2:$CM$2,0))*VLOOKUP($Q238,$C$17:$M$20,COUNTBLANK($D$15:F$15)+1,FALSE)</f>
        <v>0</v>
      </c>
      <c r="W238" s="3">
        <f t="array" ref="W238">INDEX($AF$3:$CM$62,MATCH($S238,$AE$3:$AE$62,0),MATCH(W$1&amp;$R238,$AF$1:$CM$1&amp;$AF$2:$CM$2,0))*VLOOKUP($Q238,$C$17:$M$20,COUNTBLANK($D$15:G$15)+1,FALSE)</f>
        <v>0</v>
      </c>
      <c r="X238" s="3">
        <f t="array" ref="X238">INDEX($AF$3:$CM$62,MATCH($S238,$AE$3:$AE$62,0),MATCH(X$1&amp;$R238,$AF$1:$CM$1&amp;$AF$2:$CM$2,0))*VLOOKUP($Q238,$C$17:$M$20,COUNTBLANK($D$15:H$15)+1,FALSE)</f>
        <v>0.25000000000000006</v>
      </c>
      <c r="Y238" s="3">
        <f t="array" ref="Y238">INDEX($AF$3:$CM$62,MATCH($S238,$AE$3:$AE$62,0),MATCH(Y$1&amp;$R238,$AF$1:$CM$1&amp;$AF$2:$CM$2,0))*VLOOKUP($Q238,$C$17:$M$20,COUNTBLANK($D$15:I$15)+1,FALSE)</f>
        <v>0</v>
      </c>
      <c r="Z238" s="3">
        <f t="array" ref="Z238">INDEX($AF$3:$CM$62,MATCH($S238,$AE$3:$AE$62,0),MATCH(Z$1&amp;$R238,$AF$1:$CM$1&amp;$AF$2:$CM$2,0))*VLOOKUP($Q238,$C$17:$M$20,COUNTBLANK($D$15:J$15)+1,FALSE)</f>
        <v>0</v>
      </c>
      <c r="AA238" s="3">
        <f t="array" ref="AA238">INDEX($AF$3:$CM$62,MATCH($S238,$AE$3:$AE$62,0),MATCH(AA$1&amp;$R238,$AF$1:$CM$1&amp;$AF$2:$CM$2,0))*VLOOKUP($Q238,$C$17:$M$20,COUNTBLANK($D$15:K$15)+1,FALSE)</f>
        <v>0</v>
      </c>
      <c r="AB238" s="3">
        <f t="array" ref="AB238">INDEX($AF$3:$CM$62,MATCH($S238,$AE$3:$AE$62,0),MATCH(AB$1&amp;$R238,$AF$1:$CM$1&amp;$AF$2:$CM$2,0))*VLOOKUP($Q238,$C$17:$M$20,COUNTBLANK($D$15:L$15)+1,FALSE)</f>
        <v>0</v>
      </c>
      <c r="AC238" s="3">
        <f t="array" ref="AC238">INDEX($AF$3:$CM$62,MATCH($S238,$AE$3:$AE$62,0),MATCH(AC$1&amp;$R238,$AF$1:$CM$1&amp;$AF$2:$CM$2,0))*VLOOKUP($Q238,$C$17:$M$20,COUNTBLANK($D$15:M$15)+1,FALSE)</f>
        <v>0</v>
      </c>
    </row>
    <row r="239" spans="17:29" x14ac:dyDescent="0.2">
      <c r="Q239" t="str">
        <f t="shared" si="128"/>
        <v>头饰</v>
      </c>
      <c r="R239">
        <f t="shared" si="129"/>
        <v>4</v>
      </c>
      <c r="S239">
        <f t="shared" si="130"/>
        <v>57</v>
      </c>
      <c r="T239" s="3">
        <f t="array" ref="T239">INDEX($AF$3:$CM$62,MATCH($S239,$AE$3:$AE$62,0),MATCH(T$1&amp;$R239,$AF$1:$CM$1&amp;$AF$2:$CM$2,0))*VLOOKUP($Q239,$C$17:$M$20,COUNTBLANK($D$15:D$15)+1,FALSE)</f>
        <v>285</v>
      </c>
      <c r="U239" s="3">
        <f t="array" ref="U239">INDEX($AF$3:$CM$62,MATCH($S239,$AE$3:$AE$62,0),MATCH(U$1&amp;$R239,$AF$1:$CM$1&amp;$AF$2:$CM$2,0))*VLOOKUP($Q239,$C$17:$M$20,COUNTBLANK($D$15:E$15)+1,FALSE)</f>
        <v>14250</v>
      </c>
      <c r="V239" s="3">
        <f t="array" ref="V239">INDEX($AF$3:$CM$62,MATCH($S239,$AE$3:$AE$62,0),MATCH(V$1&amp;$R239,$AF$1:$CM$1&amp;$AF$2:$CM$2,0))*VLOOKUP($Q239,$C$17:$M$20,COUNTBLANK($D$15:F$15)+1,FALSE)</f>
        <v>0</v>
      </c>
      <c r="W239" s="3">
        <f t="array" ref="W239">INDEX($AF$3:$CM$62,MATCH($S239,$AE$3:$AE$62,0),MATCH(W$1&amp;$R239,$AF$1:$CM$1&amp;$AF$2:$CM$2,0))*VLOOKUP($Q239,$C$17:$M$20,COUNTBLANK($D$15:G$15)+1,FALSE)</f>
        <v>0</v>
      </c>
      <c r="X239" s="3">
        <f t="array" ref="X239">INDEX($AF$3:$CM$62,MATCH($S239,$AE$3:$AE$62,0),MATCH(X$1&amp;$R239,$AF$1:$CM$1&amp;$AF$2:$CM$2,0))*VLOOKUP($Q239,$C$17:$M$20,COUNTBLANK($D$15:H$15)+1,FALSE)</f>
        <v>0.25000000000000006</v>
      </c>
      <c r="Y239" s="3">
        <f t="array" ref="Y239">INDEX($AF$3:$CM$62,MATCH($S239,$AE$3:$AE$62,0),MATCH(Y$1&amp;$R239,$AF$1:$CM$1&amp;$AF$2:$CM$2,0))*VLOOKUP($Q239,$C$17:$M$20,COUNTBLANK($D$15:I$15)+1,FALSE)</f>
        <v>0</v>
      </c>
      <c r="Z239" s="3">
        <f t="array" ref="Z239">INDEX($AF$3:$CM$62,MATCH($S239,$AE$3:$AE$62,0),MATCH(Z$1&amp;$R239,$AF$1:$CM$1&amp;$AF$2:$CM$2,0))*VLOOKUP($Q239,$C$17:$M$20,COUNTBLANK($D$15:J$15)+1,FALSE)</f>
        <v>0</v>
      </c>
      <c r="AA239" s="3">
        <f t="array" ref="AA239">INDEX($AF$3:$CM$62,MATCH($S239,$AE$3:$AE$62,0),MATCH(AA$1&amp;$R239,$AF$1:$CM$1&amp;$AF$2:$CM$2,0))*VLOOKUP($Q239,$C$17:$M$20,COUNTBLANK($D$15:K$15)+1,FALSE)</f>
        <v>0</v>
      </c>
      <c r="AB239" s="3">
        <f t="array" ref="AB239">INDEX($AF$3:$CM$62,MATCH($S239,$AE$3:$AE$62,0),MATCH(AB$1&amp;$R239,$AF$1:$CM$1&amp;$AF$2:$CM$2,0))*VLOOKUP($Q239,$C$17:$M$20,COUNTBLANK($D$15:L$15)+1,FALSE)</f>
        <v>0</v>
      </c>
      <c r="AC239" s="3">
        <f t="array" ref="AC239">INDEX($AF$3:$CM$62,MATCH($S239,$AE$3:$AE$62,0),MATCH(AC$1&amp;$R239,$AF$1:$CM$1&amp;$AF$2:$CM$2,0))*VLOOKUP($Q239,$C$17:$M$20,COUNTBLANK($D$15:M$15)+1,FALSE)</f>
        <v>0</v>
      </c>
    </row>
    <row r="240" spans="17:29" x14ac:dyDescent="0.2">
      <c r="Q240" t="str">
        <f t="shared" si="128"/>
        <v>头饰</v>
      </c>
      <c r="R240">
        <f t="shared" si="129"/>
        <v>4</v>
      </c>
      <c r="S240">
        <f t="shared" si="130"/>
        <v>58</v>
      </c>
      <c r="T240" s="3">
        <f t="array" ref="T240">INDEX($AF$3:$CM$62,MATCH($S240,$AE$3:$AE$62,0),MATCH(T$1&amp;$R240,$AF$1:$CM$1&amp;$AF$2:$CM$2,0))*VLOOKUP($Q240,$C$17:$M$20,COUNTBLANK($D$15:D$15)+1,FALSE)</f>
        <v>290</v>
      </c>
      <c r="U240" s="3">
        <f t="array" ref="U240">INDEX($AF$3:$CM$62,MATCH($S240,$AE$3:$AE$62,0),MATCH(U$1&amp;$R240,$AF$1:$CM$1&amp;$AF$2:$CM$2,0))*VLOOKUP($Q240,$C$17:$M$20,COUNTBLANK($D$15:E$15)+1,FALSE)</f>
        <v>14500</v>
      </c>
      <c r="V240" s="3">
        <f t="array" ref="V240">INDEX($AF$3:$CM$62,MATCH($S240,$AE$3:$AE$62,0),MATCH(V$1&amp;$R240,$AF$1:$CM$1&amp;$AF$2:$CM$2,0))*VLOOKUP($Q240,$C$17:$M$20,COUNTBLANK($D$15:F$15)+1,FALSE)</f>
        <v>0</v>
      </c>
      <c r="W240" s="3">
        <f t="array" ref="W240">INDEX($AF$3:$CM$62,MATCH($S240,$AE$3:$AE$62,0),MATCH(W$1&amp;$R240,$AF$1:$CM$1&amp;$AF$2:$CM$2,0))*VLOOKUP($Q240,$C$17:$M$20,COUNTBLANK($D$15:G$15)+1,FALSE)</f>
        <v>0</v>
      </c>
      <c r="X240" s="3">
        <f t="array" ref="X240">INDEX($AF$3:$CM$62,MATCH($S240,$AE$3:$AE$62,0),MATCH(X$1&amp;$R240,$AF$1:$CM$1&amp;$AF$2:$CM$2,0))*VLOOKUP($Q240,$C$17:$M$20,COUNTBLANK($D$15:H$15)+1,FALSE)</f>
        <v>0.25000000000000006</v>
      </c>
      <c r="Y240" s="3">
        <f t="array" ref="Y240">INDEX($AF$3:$CM$62,MATCH($S240,$AE$3:$AE$62,0),MATCH(Y$1&amp;$R240,$AF$1:$CM$1&amp;$AF$2:$CM$2,0))*VLOOKUP($Q240,$C$17:$M$20,COUNTBLANK($D$15:I$15)+1,FALSE)</f>
        <v>0</v>
      </c>
      <c r="Z240" s="3">
        <f t="array" ref="Z240">INDEX($AF$3:$CM$62,MATCH($S240,$AE$3:$AE$62,0),MATCH(Z$1&amp;$R240,$AF$1:$CM$1&amp;$AF$2:$CM$2,0))*VLOOKUP($Q240,$C$17:$M$20,COUNTBLANK($D$15:J$15)+1,FALSE)</f>
        <v>0</v>
      </c>
      <c r="AA240" s="3">
        <f t="array" ref="AA240">INDEX($AF$3:$CM$62,MATCH($S240,$AE$3:$AE$62,0),MATCH(AA$1&amp;$R240,$AF$1:$CM$1&amp;$AF$2:$CM$2,0))*VLOOKUP($Q240,$C$17:$M$20,COUNTBLANK($D$15:K$15)+1,FALSE)</f>
        <v>0</v>
      </c>
      <c r="AB240" s="3">
        <f t="array" ref="AB240">INDEX($AF$3:$CM$62,MATCH($S240,$AE$3:$AE$62,0),MATCH(AB$1&amp;$R240,$AF$1:$CM$1&amp;$AF$2:$CM$2,0))*VLOOKUP($Q240,$C$17:$M$20,COUNTBLANK($D$15:L$15)+1,FALSE)</f>
        <v>0</v>
      </c>
      <c r="AC240" s="3">
        <f t="array" ref="AC240">INDEX($AF$3:$CM$62,MATCH($S240,$AE$3:$AE$62,0),MATCH(AC$1&amp;$R240,$AF$1:$CM$1&amp;$AF$2:$CM$2,0))*VLOOKUP($Q240,$C$17:$M$20,COUNTBLANK($D$15:M$15)+1,FALSE)</f>
        <v>0</v>
      </c>
    </row>
    <row r="241" spans="17:29" x14ac:dyDescent="0.2">
      <c r="Q241" t="str">
        <f t="shared" si="128"/>
        <v>头饰</v>
      </c>
      <c r="R241">
        <f t="shared" si="129"/>
        <v>4</v>
      </c>
      <c r="S241">
        <f t="shared" si="130"/>
        <v>59</v>
      </c>
      <c r="T241" s="3">
        <f t="array" ref="T241">INDEX($AF$3:$CM$62,MATCH($S241,$AE$3:$AE$62,0),MATCH(T$1&amp;$R241,$AF$1:$CM$1&amp;$AF$2:$CM$2,0))*VLOOKUP($Q241,$C$17:$M$20,COUNTBLANK($D$15:D$15)+1,FALSE)</f>
        <v>295</v>
      </c>
      <c r="U241" s="3">
        <f t="array" ref="U241">INDEX($AF$3:$CM$62,MATCH($S241,$AE$3:$AE$62,0),MATCH(U$1&amp;$R241,$AF$1:$CM$1&amp;$AF$2:$CM$2,0))*VLOOKUP($Q241,$C$17:$M$20,COUNTBLANK($D$15:E$15)+1,FALSE)</f>
        <v>14750</v>
      </c>
      <c r="V241" s="3">
        <f t="array" ref="V241">INDEX($AF$3:$CM$62,MATCH($S241,$AE$3:$AE$62,0),MATCH(V$1&amp;$R241,$AF$1:$CM$1&amp;$AF$2:$CM$2,0))*VLOOKUP($Q241,$C$17:$M$20,COUNTBLANK($D$15:F$15)+1,FALSE)</f>
        <v>0</v>
      </c>
      <c r="W241" s="3">
        <f t="array" ref="W241">INDEX($AF$3:$CM$62,MATCH($S241,$AE$3:$AE$62,0),MATCH(W$1&amp;$R241,$AF$1:$CM$1&amp;$AF$2:$CM$2,0))*VLOOKUP($Q241,$C$17:$M$20,COUNTBLANK($D$15:G$15)+1,FALSE)</f>
        <v>0</v>
      </c>
      <c r="X241" s="3">
        <f t="array" ref="X241">INDEX($AF$3:$CM$62,MATCH($S241,$AE$3:$AE$62,0),MATCH(X$1&amp;$R241,$AF$1:$CM$1&amp;$AF$2:$CM$2,0))*VLOOKUP($Q241,$C$17:$M$20,COUNTBLANK($D$15:H$15)+1,FALSE)</f>
        <v>0.25000000000000006</v>
      </c>
      <c r="Y241" s="3">
        <f t="array" ref="Y241">INDEX($AF$3:$CM$62,MATCH($S241,$AE$3:$AE$62,0),MATCH(Y$1&amp;$R241,$AF$1:$CM$1&amp;$AF$2:$CM$2,0))*VLOOKUP($Q241,$C$17:$M$20,COUNTBLANK($D$15:I$15)+1,FALSE)</f>
        <v>0</v>
      </c>
      <c r="Z241" s="3">
        <f t="array" ref="Z241">INDEX($AF$3:$CM$62,MATCH($S241,$AE$3:$AE$62,0),MATCH(Z$1&amp;$R241,$AF$1:$CM$1&amp;$AF$2:$CM$2,0))*VLOOKUP($Q241,$C$17:$M$20,COUNTBLANK($D$15:J$15)+1,FALSE)</f>
        <v>0</v>
      </c>
      <c r="AA241" s="3">
        <f t="array" ref="AA241">INDEX($AF$3:$CM$62,MATCH($S241,$AE$3:$AE$62,0),MATCH(AA$1&amp;$R241,$AF$1:$CM$1&amp;$AF$2:$CM$2,0))*VLOOKUP($Q241,$C$17:$M$20,COUNTBLANK($D$15:K$15)+1,FALSE)</f>
        <v>0</v>
      </c>
      <c r="AB241" s="3">
        <f t="array" ref="AB241">INDEX($AF$3:$CM$62,MATCH($S241,$AE$3:$AE$62,0),MATCH(AB$1&amp;$R241,$AF$1:$CM$1&amp;$AF$2:$CM$2,0))*VLOOKUP($Q241,$C$17:$M$20,COUNTBLANK($D$15:L$15)+1,FALSE)</f>
        <v>0</v>
      </c>
      <c r="AC241" s="3">
        <f t="array" ref="AC241">INDEX($AF$3:$CM$62,MATCH($S241,$AE$3:$AE$62,0),MATCH(AC$1&amp;$R241,$AF$1:$CM$1&amp;$AF$2:$CM$2,0))*VLOOKUP($Q241,$C$17:$M$20,COUNTBLANK($D$15:M$15)+1,FALSE)</f>
        <v>0</v>
      </c>
    </row>
    <row r="242" spans="17:29" x14ac:dyDescent="0.2">
      <c r="Q242" t="str">
        <f t="shared" si="128"/>
        <v>头饰</v>
      </c>
      <c r="R242">
        <f t="shared" si="129"/>
        <v>4</v>
      </c>
      <c r="S242">
        <f t="shared" si="130"/>
        <v>60</v>
      </c>
      <c r="T242" s="3">
        <f t="array" ref="T242">INDEX($AF$3:$CM$62,MATCH($S242,$AE$3:$AE$62,0),MATCH(T$1&amp;$R242,$AF$1:$CM$1&amp;$AF$2:$CM$2,0))*VLOOKUP($Q242,$C$17:$M$20,COUNTBLANK($D$15:D$15)+1,FALSE)</f>
        <v>300</v>
      </c>
      <c r="U242" s="3">
        <f t="array" ref="U242">INDEX($AF$3:$CM$62,MATCH($S242,$AE$3:$AE$62,0),MATCH(U$1&amp;$R242,$AF$1:$CM$1&amp;$AF$2:$CM$2,0))*VLOOKUP($Q242,$C$17:$M$20,COUNTBLANK($D$15:E$15)+1,FALSE)</f>
        <v>15000</v>
      </c>
      <c r="V242" s="3">
        <f t="array" ref="V242">INDEX($AF$3:$CM$62,MATCH($S242,$AE$3:$AE$62,0),MATCH(V$1&amp;$R242,$AF$1:$CM$1&amp;$AF$2:$CM$2,0))*VLOOKUP($Q242,$C$17:$M$20,COUNTBLANK($D$15:F$15)+1,FALSE)</f>
        <v>0</v>
      </c>
      <c r="W242" s="3">
        <f t="array" ref="W242">INDEX($AF$3:$CM$62,MATCH($S242,$AE$3:$AE$62,0),MATCH(W$1&amp;$R242,$AF$1:$CM$1&amp;$AF$2:$CM$2,0))*VLOOKUP($Q242,$C$17:$M$20,COUNTBLANK($D$15:G$15)+1,FALSE)</f>
        <v>0</v>
      </c>
      <c r="X242" s="3">
        <f t="array" ref="X242">INDEX($AF$3:$CM$62,MATCH($S242,$AE$3:$AE$62,0),MATCH(X$1&amp;$R242,$AF$1:$CM$1&amp;$AF$2:$CM$2,0))*VLOOKUP($Q242,$C$17:$M$20,COUNTBLANK($D$15:H$15)+1,FALSE)</f>
        <v>0.3000000000000001</v>
      </c>
      <c r="Y242" s="3">
        <f t="array" ref="Y242">INDEX($AF$3:$CM$62,MATCH($S242,$AE$3:$AE$62,0),MATCH(Y$1&amp;$R242,$AF$1:$CM$1&amp;$AF$2:$CM$2,0))*VLOOKUP($Q242,$C$17:$M$20,COUNTBLANK($D$15:I$15)+1,FALSE)</f>
        <v>0</v>
      </c>
      <c r="Z242" s="3">
        <f t="array" ref="Z242">INDEX($AF$3:$CM$62,MATCH($S242,$AE$3:$AE$62,0),MATCH(Z$1&amp;$R242,$AF$1:$CM$1&amp;$AF$2:$CM$2,0))*VLOOKUP($Q242,$C$17:$M$20,COUNTBLANK($D$15:J$15)+1,FALSE)</f>
        <v>0</v>
      </c>
      <c r="AA242" s="3">
        <f t="array" ref="AA242">INDEX($AF$3:$CM$62,MATCH($S242,$AE$3:$AE$62,0),MATCH(AA$1&amp;$R242,$AF$1:$CM$1&amp;$AF$2:$CM$2,0))*VLOOKUP($Q242,$C$17:$M$20,COUNTBLANK($D$15:K$15)+1,FALSE)</f>
        <v>0</v>
      </c>
      <c r="AB242" s="3">
        <f t="array" ref="AB242">INDEX($AF$3:$CM$62,MATCH($S242,$AE$3:$AE$62,0),MATCH(AB$1&amp;$R242,$AF$1:$CM$1&amp;$AF$2:$CM$2,0))*VLOOKUP($Q242,$C$17:$M$20,COUNTBLANK($D$15:L$15)+1,FALSE)</f>
        <v>0</v>
      </c>
      <c r="AC242" s="3">
        <f t="array" ref="AC242">INDEX($AF$3:$CM$62,MATCH($S242,$AE$3:$AE$62,0),MATCH(AC$1&amp;$R242,$AF$1:$CM$1&amp;$AF$2:$CM$2,0))*VLOOKUP($Q242,$C$17:$M$20,COUNTBLANK($D$15:M$15)+1,FALSE)</f>
        <v>0</v>
      </c>
    </row>
    <row r="243" spans="17:29" x14ac:dyDescent="0.2">
      <c r="Q243" t="str">
        <f t="shared" si="128"/>
        <v>头饰</v>
      </c>
      <c r="R243">
        <f t="shared" si="129"/>
        <v>5</v>
      </c>
      <c r="S243">
        <f t="shared" si="130"/>
        <v>1</v>
      </c>
      <c r="T243" s="3">
        <f t="array" ref="T243">INDEX($AF$3:$CM$62,MATCH($S243,$AE$3:$AE$62,0),MATCH(T$1&amp;$R243,$AF$1:$CM$1&amp;$AF$2:$CM$2,0))*VLOOKUP($Q243,$C$17:$M$20,COUNTBLANK($D$15:D$15)+1,FALSE)</f>
        <v>8</v>
      </c>
      <c r="U243" s="3">
        <f t="array" ref="U243">INDEX($AF$3:$CM$62,MATCH($S243,$AE$3:$AE$62,0),MATCH(U$1&amp;$R243,$AF$1:$CM$1&amp;$AF$2:$CM$2,0))*VLOOKUP($Q243,$C$17:$M$20,COUNTBLANK($D$15:E$15)+1,FALSE)</f>
        <v>400</v>
      </c>
      <c r="V243" s="3">
        <f t="array" ref="V243">INDEX($AF$3:$CM$62,MATCH($S243,$AE$3:$AE$62,0),MATCH(V$1&amp;$R243,$AF$1:$CM$1&amp;$AF$2:$CM$2,0))*VLOOKUP($Q243,$C$17:$M$20,COUNTBLANK($D$15:F$15)+1,FALSE)</f>
        <v>0</v>
      </c>
      <c r="W243" s="3">
        <f t="array" ref="W243">INDEX($AF$3:$CM$62,MATCH($S243,$AE$3:$AE$62,0),MATCH(W$1&amp;$R243,$AF$1:$CM$1&amp;$AF$2:$CM$2,0))*VLOOKUP($Q243,$C$17:$M$20,COUNTBLANK($D$15:G$15)+1,FALSE)</f>
        <v>0</v>
      </c>
      <c r="X243" s="3">
        <f t="array" ref="X243">INDEX($AF$3:$CM$62,MATCH($S243,$AE$3:$AE$62,0),MATCH(X$1&amp;$R243,$AF$1:$CM$1&amp;$AF$2:$CM$2,0))*VLOOKUP($Q243,$C$17:$M$20,COUNTBLANK($D$15:H$15)+1,FALSE)</f>
        <v>0</v>
      </c>
      <c r="Y243" s="3">
        <f t="array" ref="Y243">INDEX($AF$3:$CM$62,MATCH($S243,$AE$3:$AE$62,0),MATCH(Y$1&amp;$R243,$AF$1:$CM$1&amp;$AF$2:$CM$2,0))*VLOOKUP($Q243,$C$17:$M$20,COUNTBLANK($D$15:I$15)+1,FALSE)</f>
        <v>0</v>
      </c>
      <c r="Z243" s="3">
        <f t="array" ref="Z243">INDEX($AF$3:$CM$62,MATCH($S243,$AE$3:$AE$62,0),MATCH(Z$1&amp;$R243,$AF$1:$CM$1&amp;$AF$2:$CM$2,0))*VLOOKUP($Q243,$C$17:$M$20,COUNTBLANK($D$15:J$15)+1,FALSE)</f>
        <v>0</v>
      </c>
      <c r="AA243" s="3">
        <f t="array" ref="AA243">INDEX($AF$3:$CM$62,MATCH($S243,$AE$3:$AE$62,0),MATCH(AA$1&amp;$R243,$AF$1:$CM$1&amp;$AF$2:$CM$2,0))*VLOOKUP($Q243,$C$17:$M$20,COUNTBLANK($D$15:K$15)+1,FALSE)</f>
        <v>0</v>
      </c>
      <c r="AB243" s="3">
        <f t="array" ref="AB243">INDEX($AF$3:$CM$62,MATCH($S243,$AE$3:$AE$62,0),MATCH(AB$1&amp;$R243,$AF$1:$CM$1&amp;$AF$2:$CM$2,0))*VLOOKUP($Q243,$C$17:$M$20,COUNTBLANK($D$15:L$15)+1,FALSE)</f>
        <v>0</v>
      </c>
      <c r="AC243" s="3">
        <f t="array" ref="AC243">INDEX($AF$3:$CM$62,MATCH($S243,$AE$3:$AE$62,0),MATCH(AC$1&amp;$R243,$AF$1:$CM$1&amp;$AF$2:$CM$2,0))*VLOOKUP($Q243,$C$17:$M$20,COUNTBLANK($D$15:M$15)+1,FALSE)</f>
        <v>0</v>
      </c>
    </row>
    <row r="244" spans="17:29" x14ac:dyDescent="0.2">
      <c r="Q244" t="str">
        <f t="shared" si="128"/>
        <v>头饰</v>
      </c>
      <c r="R244">
        <f t="shared" si="129"/>
        <v>5</v>
      </c>
      <c r="S244">
        <f t="shared" si="130"/>
        <v>2</v>
      </c>
      <c r="T244" s="3">
        <f t="array" ref="T244">INDEX($AF$3:$CM$62,MATCH($S244,$AE$3:$AE$62,0),MATCH(T$1&amp;$R244,$AF$1:$CM$1&amp;$AF$2:$CM$2,0))*VLOOKUP($Q244,$C$17:$M$20,COUNTBLANK($D$15:D$15)+1,FALSE)</f>
        <v>16</v>
      </c>
      <c r="U244" s="3">
        <f t="array" ref="U244">INDEX($AF$3:$CM$62,MATCH($S244,$AE$3:$AE$62,0),MATCH(U$1&amp;$R244,$AF$1:$CM$1&amp;$AF$2:$CM$2,0))*VLOOKUP($Q244,$C$17:$M$20,COUNTBLANK($D$15:E$15)+1,FALSE)</f>
        <v>800</v>
      </c>
      <c r="V244" s="3">
        <f t="array" ref="V244">INDEX($AF$3:$CM$62,MATCH($S244,$AE$3:$AE$62,0),MATCH(V$1&amp;$R244,$AF$1:$CM$1&amp;$AF$2:$CM$2,0))*VLOOKUP($Q244,$C$17:$M$20,COUNTBLANK($D$15:F$15)+1,FALSE)</f>
        <v>0</v>
      </c>
      <c r="W244" s="3">
        <f t="array" ref="W244">INDEX($AF$3:$CM$62,MATCH($S244,$AE$3:$AE$62,0),MATCH(W$1&amp;$R244,$AF$1:$CM$1&amp;$AF$2:$CM$2,0))*VLOOKUP($Q244,$C$17:$M$20,COUNTBLANK($D$15:G$15)+1,FALSE)</f>
        <v>0</v>
      </c>
      <c r="X244" s="3">
        <f t="array" ref="X244">INDEX($AF$3:$CM$62,MATCH($S244,$AE$3:$AE$62,0),MATCH(X$1&amp;$R244,$AF$1:$CM$1&amp;$AF$2:$CM$2,0))*VLOOKUP($Q244,$C$17:$M$20,COUNTBLANK($D$15:H$15)+1,FALSE)</f>
        <v>0</v>
      </c>
      <c r="Y244" s="3">
        <f t="array" ref="Y244">INDEX($AF$3:$CM$62,MATCH($S244,$AE$3:$AE$62,0),MATCH(Y$1&amp;$R244,$AF$1:$CM$1&amp;$AF$2:$CM$2,0))*VLOOKUP($Q244,$C$17:$M$20,COUNTBLANK($D$15:I$15)+1,FALSE)</f>
        <v>0</v>
      </c>
      <c r="Z244" s="3">
        <f t="array" ref="Z244">INDEX($AF$3:$CM$62,MATCH($S244,$AE$3:$AE$62,0),MATCH(Z$1&amp;$R244,$AF$1:$CM$1&amp;$AF$2:$CM$2,0))*VLOOKUP($Q244,$C$17:$M$20,COUNTBLANK($D$15:J$15)+1,FALSE)</f>
        <v>0</v>
      </c>
      <c r="AA244" s="3">
        <f t="array" ref="AA244">INDEX($AF$3:$CM$62,MATCH($S244,$AE$3:$AE$62,0),MATCH(AA$1&amp;$R244,$AF$1:$CM$1&amp;$AF$2:$CM$2,0))*VLOOKUP($Q244,$C$17:$M$20,COUNTBLANK($D$15:K$15)+1,FALSE)</f>
        <v>0</v>
      </c>
      <c r="AB244" s="3">
        <f t="array" ref="AB244">INDEX($AF$3:$CM$62,MATCH($S244,$AE$3:$AE$62,0),MATCH(AB$1&amp;$R244,$AF$1:$CM$1&amp;$AF$2:$CM$2,0))*VLOOKUP($Q244,$C$17:$M$20,COUNTBLANK($D$15:L$15)+1,FALSE)</f>
        <v>0</v>
      </c>
      <c r="AC244" s="3">
        <f t="array" ref="AC244">INDEX($AF$3:$CM$62,MATCH($S244,$AE$3:$AE$62,0),MATCH(AC$1&amp;$R244,$AF$1:$CM$1&amp;$AF$2:$CM$2,0))*VLOOKUP($Q244,$C$17:$M$20,COUNTBLANK($D$15:M$15)+1,FALSE)</f>
        <v>0</v>
      </c>
    </row>
    <row r="245" spans="17:29" x14ac:dyDescent="0.2">
      <c r="Q245" t="str">
        <f t="shared" si="128"/>
        <v>头饰</v>
      </c>
      <c r="R245">
        <f t="shared" si="129"/>
        <v>5</v>
      </c>
      <c r="S245">
        <f t="shared" si="130"/>
        <v>3</v>
      </c>
      <c r="T245" s="3">
        <f t="array" ref="T245">INDEX($AF$3:$CM$62,MATCH($S245,$AE$3:$AE$62,0),MATCH(T$1&amp;$R245,$AF$1:$CM$1&amp;$AF$2:$CM$2,0))*VLOOKUP($Q245,$C$17:$M$20,COUNTBLANK($D$15:D$15)+1,FALSE)</f>
        <v>24</v>
      </c>
      <c r="U245" s="3">
        <f t="array" ref="U245">INDEX($AF$3:$CM$62,MATCH($S245,$AE$3:$AE$62,0),MATCH(U$1&amp;$R245,$AF$1:$CM$1&amp;$AF$2:$CM$2,0))*VLOOKUP($Q245,$C$17:$M$20,COUNTBLANK($D$15:E$15)+1,FALSE)</f>
        <v>1200</v>
      </c>
      <c r="V245" s="3">
        <f t="array" ref="V245">INDEX($AF$3:$CM$62,MATCH($S245,$AE$3:$AE$62,0),MATCH(V$1&amp;$R245,$AF$1:$CM$1&amp;$AF$2:$CM$2,0))*VLOOKUP($Q245,$C$17:$M$20,COUNTBLANK($D$15:F$15)+1,FALSE)</f>
        <v>0</v>
      </c>
      <c r="W245" s="3">
        <f t="array" ref="W245">INDEX($AF$3:$CM$62,MATCH($S245,$AE$3:$AE$62,0),MATCH(W$1&amp;$R245,$AF$1:$CM$1&amp;$AF$2:$CM$2,0))*VLOOKUP($Q245,$C$17:$M$20,COUNTBLANK($D$15:G$15)+1,FALSE)</f>
        <v>0</v>
      </c>
      <c r="X245" s="3">
        <f t="array" ref="X245">INDEX($AF$3:$CM$62,MATCH($S245,$AE$3:$AE$62,0),MATCH(X$1&amp;$R245,$AF$1:$CM$1&amp;$AF$2:$CM$2,0))*VLOOKUP($Q245,$C$17:$M$20,COUNTBLANK($D$15:H$15)+1,FALSE)</f>
        <v>0</v>
      </c>
      <c r="Y245" s="3">
        <f t="array" ref="Y245">INDEX($AF$3:$CM$62,MATCH($S245,$AE$3:$AE$62,0),MATCH(Y$1&amp;$R245,$AF$1:$CM$1&amp;$AF$2:$CM$2,0))*VLOOKUP($Q245,$C$17:$M$20,COUNTBLANK($D$15:I$15)+1,FALSE)</f>
        <v>0</v>
      </c>
      <c r="Z245" s="3">
        <f t="array" ref="Z245">INDEX($AF$3:$CM$62,MATCH($S245,$AE$3:$AE$62,0),MATCH(Z$1&amp;$R245,$AF$1:$CM$1&amp;$AF$2:$CM$2,0))*VLOOKUP($Q245,$C$17:$M$20,COUNTBLANK($D$15:J$15)+1,FALSE)</f>
        <v>0</v>
      </c>
      <c r="AA245" s="3">
        <f t="array" ref="AA245">INDEX($AF$3:$CM$62,MATCH($S245,$AE$3:$AE$62,0),MATCH(AA$1&amp;$R245,$AF$1:$CM$1&amp;$AF$2:$CM$2,0))*VLOOKUP($Q245,$C$17:$M$20,COUNTBLANK($D$15:K$15)+1,FALSE)</f>
        <v>0</v>
      </c>
      <c r="AB245" s="3">
        <f t="array" ref="AB245">INDEX($AF$3:$CM$62,MATCH($S245,$AE$3:$AE$62,0),MATCH(AB$1&amp;$R245,$AF$1:$CM$1&amp;$AF$2:$CM$2,0))*VLOOKUP($Q245,$C$17:$M$20,COUNTBLANK($D$15:L$15)+1,FALSE)</f>
        <v>0</v>
      </c>
      <c r="AC245" s="3">
        <f t="array" ref="AC245">INDEX($AF$3:$CM$62,MATCH($S245,$AE$3:$AE$62,0),MATCH(AC$1&amp;$R245,$AF$1:$CM$1&amp;$AF$2:$CM$2,0))*VLOOKUP($Q245,$C$17:$M$20,COUNTBLANK($D$15:M$15)+1,FALSE)</f>
        <v>0</v>
      </c>
    </row>
    <row r="246" spans="17:29" x14ac:dyDescent="0.2">
      <c r="Q246" t="str">
        <f t="shared" si="128"/>
        <v>头饰</v>
      </c>
      <c r="R246">
        <f t="shared" si="129"/>
        <v>5</v>
      </c>
      <c r="S246">
        <f t="shared" si="130"/>
        <v>4</v>
      </c>
      <c r="T246" s="3">
        <f t="array" ref="T246">INDEX($AF$3:$CM$62,MATCH($S246,$AE$3:$AE$62,0),MATCH(T$1&amp;$R246,$AF$1:$CM$1&amp;$AF$2:$CM$2,0))*VLOOKUP($Q246,$C$17:$M$20,COUNTBLANK($D$15:D$15)+1,FALSE)</f>
        <v>32</v>
      </c>
      <c r="U246" s="3">
        <f t="array" ref="U246">INDEX($AF$3:$CM$62,MATCH($S246,$AE$3:$AE$62,0),MATCH(U$1&amp;$R246,$AF$1:$CM$1&amp;$AF$2:$CM$2,0))*VLOOKUP($Q246,$C$17:$M$20,COUNTBLANK($D$15:E$15)+1,FALSE)</f>
        <v>1600</v>
      </c>
      <c r="V246" s="3">
        <f t="array" ref="V246">INDEX($AF$3:$CM$62,MATCH($S246,$AE$3:$AE$62,0),MATCH(V$1&amp;$R246,$AF$1:$CM$1&amp;$AF$2:$CM$2,0))*VLOOKUP($Q246,$C$17:$M$20,COUNTBLANK($D$15:F$15)+1,FALSE)</f>
        <v>0</v>
      </c>
      <c r="W246" s="3">
        <f t="array" ref="W246">INDEX($AF$3:$CM$62,MATCH($S246,$AE$3:$AE$62,0),MATCH(W$1&amp;$R246,$AF$1:$CM$1&amp;$AF$2:$CM$2,0))*VLOOKUP($Q246,$C$17:$M$20,COUNTBLANK($D$15:G$15)+1,FALSE)</f>
        <v>0</v>
      </c>
      <c r="X246" s="3">
        <f t="array" ref="X246">INDEX($AF$3:$CM$62,MATCH($S246,$AE$3:$AE$62,0),MATCH(X$1&amp;$R246,$AF$1:$CM$1&amp;$AF$2:$CM$2,0))*VLOOKUP($Q246,$C$17:$M$20,COUNTBLANK($D$15:H$15)+1,FALSE)</f>
        <v>0</v>
      </c>
      <c r="Y246" s="3">
        <f t="array" ref="Y246">INDEX($AF$3:$CM$62,MATCH($S246,$AE$3:$AE$62,0),MATCH(Y$1&amp;$R246,$AF$1:$CM$1&amp;$AF$2:$CM$2,0))*VLOOKUP($Q246,$C$17:$M$20,COUNTBLANK($D$15:I$15)+1,FALSE)</f>
        <v>0</v>
      </c>
      <c r="Z246" s="3">
        <f t="array" ref="Z246">INDEX($AF$3:$CM$62,MATCH($S246,$AE$3:$AE$62,0),MATCH(Z$1&amp;$R246,$AF$1:$CM$1&amp;$AF$2:$CM$2,0))*VLOOKUP($Q246,$C$17:$M$20,COUNTBLANK($D$15:J$15)+1,FALSE)</f>
        <v>0</v>
      </c>
      <c r="AA246" s="3">
        <f t="array" ref="AA246">INDEX($AF$3:$CM$62,MATCH($S246,$AE$3:$AE$62,0),MATCH(AA$1&amp;$R246,$AF$1:$CM$1&amp;$AF$2:$CM$2,0))*VLOOKUP($Q246,$C$17:$M$20,COUNTBLANK($D$15:K$15)+1,FALSE)</f>
        <v>0</v>
      </c>
      <c r="AB246" s="3">
        <f t="array" ref="AB246">INDEX($AF$3:$CM$62,MATCH($S246,$AE$3:$AE$62,0),MATCH(AB$1&amp;$R246,$AF$1:$CM$1&amp;$AF$2:$CM$2,0))*VLOOKUP($Q246,$C$17:$M$20,COUNTBLANK($D$15:L$15)+1,FALSE)</f>
        <v>0</v>
      </c>
      <c r="AC246" s="3">
        <f t="array" ref="AC246">INDEX($AF$3:$CM$62,MATCH($S246,$AE$3:$AE$62,0),MATCH(AC$1&amp;$R246,$AF$1:$CM$1&amp;$AF$2:$CM$2,0))*VLOOKUP($Q246,$C$17:$M$20,COUNTBLANK($D$15:M$15)+1,FALSE)</f>
        <v>0</v>
      </c>
    </row>
    <row r="247" spans="17:29" x14ac:dyDescent="0.2">
      <c r="Q247" t="str">
        <f t="shared" si="128"/>
        <v>头饰</v>
      </c>
      <c r="R247">
        <f t="shared" si="129"/>
        <v>5</v>
      </c>
      <c r="S247">
        <f t="shared" si="130"/>
        <v>5</v>
      </c>
      <c r="T247" s="3">
        <f t="array" ref="T247">INDEX($AF$3:$CM$62,MATCH($S247,$AE$3:$AE$62,0),MATCH(T$1&amp;$R247,$AF$1:$CM$1&amp;$AF$2:$CM$2,0))*VLOOKUP($Q247,$C$17:$M$20,COUNTBLANK($D$15:D$15)+1,FALSE)</f>
        <v>40</v>
      </c>
      <c r="U247" s="3">
        <f t="array" ref="U247">INDEX($AF$3:$CM$62,MATCH($S247,$AE$3:$AE$62,0),MATCH(U$1&amp;$R247,$AF$1:$CM$1&amp;$AF$2:$CM$2,0))*VLOOKUP($Q247,$C$17:$M$20,COUNTBLANK($D$15:E$15)+1,FALSE)</f>
        <v>2000</v>
      </c>
      <c r="V247" s="3">
        <f t="array" ref="V247">INDEX($AF$3:$CM$62,MATCH($S247,$AE$3:$AE$62,0),MATCH(V$1&amp;$R247,$AF$1:$CM$1&amp;$AF$2:$CM$2,0))*VLOOKUP($Q247,$C$17:$M$20,COUNTBLANK($D$15:F$15)+1,FALSE)</f>
        <v>0</v>
      </c>
      <c r="W247" s="3">
        <f t="array" ref="W247">INDEX($AF$3:$CM$62,MATCH($S247,$AE$3:$AE$62,0),MATCH(W$1&amp;$R247,$AF$1:$CM$1&amp;$AF$2:$CM$2,0))*VLOOKUP($Q247,$C$17:$M$20,COUNTBLANK($D$15:G$15)+1,FALSE)</f>
        <v>0</v>
      </c>
      <c r="X247" s="3">
        <f t="array" ref="X247">INDEX($AF$3:$CM$62,MATCH($S247,$AE$3:$AE$62,0),MATCH(X$1&amp;$R247,$AF$1:$CM$1&amp;$AF$2:$CM$2,0))*VLOOKUP($Q247,$C$17:$M$20,COUNTBLANK($D$15:H$15)+1,FALSE)</f>
        <v>0</v>
      </c>
      <c r="Y247" s="3">
        <f t="array" ref="Y247">INDEX($AF$3:$CM$62,MATCH($S247,$AE$3:$AE$62,0),MATCH(Y$1&amp;$R247,$AF$1:$CM$1&amp;$AF$2:$CM$2,0))*VLOOKUP($Q247,$C$17:$M$20,COUNTBLANK($D$15:I$15)+1,FALSE)</f>
        <v>0</v>
      </c>
      <c r="Z247" s="3">
        <f t="array" ref="Z247">INDEX($AF$3:$CM$62,MATCH($S247,$AE$3:$AE$62,0),MATCH(Z$1&amp;$R247,$AF$1:$CM$1&amp;$AF$2:$CM$2,0))*VLOOKUP($Q247,$C$17:$M$20,COUNTBLANK($D$15:J$15)+1,FALSE)</f>
        <v>0</v>
      </c>
      <c r="AA247" s="3">
        <f t="array" ref="AA247">INDEX($AF$3:$CM$62,MATCH($S247,$AE$3:$AE$62,0),MATCH(AA$1&amp;$R247,$AF$1:$CM$1&amp;$AF$2:$CM$2,0))*VLOOKUP($Q247,$C$17:$M$20,COUNTBLANK($D$15:K$15)+1,FALSE)</f>
        <v>0</v>
      </c>
      <c r="AB247" s="3">
        <f t="array" ref="AB247">INDEX($AF$3:$CM$62,MATCH($S247,$AE$3:$AE$62,0),MATCH(AB$1&amp;$R247,$AF$1:$CM$1&amp;$AF$2:$CM$2,0))*VLOOKUP($Q247,$C$17:$M$20,COUNTBLANK($D$15:L$15)+1,FALSE)</f>
        <v>0</v>
      </c>
      <c r="AC247" s="3">
        <f t="array" ref="AC247">INDEX($AF$3:$CM$62,MATCH($S247,$AE$3:$AE$62,0),MATCH(AC$1&amp;$R247,$AF$1:$CM$1&amp;$AF$2:$CM$2,0))*VLOOKUP($Q247,$C$17:$M$20,COUNTBLANK($D$15:M$15)+1,FALSE)</f>
        <v>0</v>
      </c>
    </row>
    <row r="248" spans="17:29" x14ac:dyDescent="0.2">
      <c r="Q248" t="str">
        <f t="shared" si="128"/>
        <v>头饰</v>
      </c>
      <c r="R248">
        <f t="shared" si="129"/>
        <v>5</v>
      </c>
      <c r="S248">
        <f t="shared" si="130"/>
        <v>6</v>
      </c>
      <c r="T248" s="3">
        <f t="array" ref="T248">INDEX($AF$3:$CM$62,MATCH($S248,$AE$3:$AE$62,0),MATCH(T$1&amp;$R248,$AF$1:$CM$1&amp;$AF$2:$CM$2,0))*VLOOKUP($Q248,$C$17:$M$20,COUNTBLANK($D$15:D$15)+1,FALSE)</f>
        <v>48</v>
      </c>
      <c r="U248" s="3">
        <f t="array" ref="U248">INDEX($AF$3:$CM$62,MATCH($S248,$AE$3:$AE$62,0),MATCH(U$1&amp;$R248,$AF$1:$CM$1&amp;$AF$2:$CM$2,0))*VLOOKUP($Q248,$C$17:$M$20,COUNTBLANK($D$15:E$15)+1,FALSE)</f>
        <v>2400</v>
      </c>
      <c r="V248" s="3">
        <f t="array" ref="V248">INDEX($AF$3:$CM$62,MATCH($S248,$AE$3:$AE$62,0),MATCH(V$1&amp;$R248,$AF$1:$CM$1&amp;$AF$2:$CM$2,0))*VLOOKUP($Q248,$C$17:$M$20,COUNTBLANK($D$15:F$15)+1,FALSE)</f>
        <v>0</v>
      </c>
      <c r="W248" s="3">
        <f t="array" ref="W248">INDEX($AF$3:$CM$62,MATCH($S248,$AE$3:$AE$62,0),MATCH(W$1&amp;$R248,$AF$1:$CM$1&amp;$AF$2:$CM$2,0))*VLOOKUP($Q248,$C$17:$M$20,COUNTBLANK($D$15:G$15)+1,FALSE)</f>
        <v>0</v>
      </c>
      <c r="X248" s="3">
        <f t="array" ref="X248">INDEX($AF$3:$CM$62,MATCH($S248,$AE$3:$AE$62,0),MATCH(X$1&amp;$R248,$AF$1:$CM$1&amp;$AF$2:$CM$2,0))*VLOOKUP($Q248,$C$17:$M$20,COUNTBLANK($D$15:H$15)+1,FALSE)</f>
        <v>0</v>
      </c>
      <c r="Y248" s="3">
        <f t="array" ref="Y248">INDEX($AF$3:$CM$62,MATCH($S248,$AE$3:$AE$62,0),MATCH(Y$1&amp;$R248,$AF$1:$CM$1&amp;$AF$2:$CM$2,0))*VLOOKUP($Q248,$C$17:$M$20,COUNTBLANK($D$15:I$15)+1,FALSE)</f>
        <v>0</v>
      </c>
      <c r="Z248" s="3">
        <f t="array" ref="Z248">INDEX($AF$3:$CM$62,MATCH($S248,$AE$3:$AE$62,0),MATCH(Z$1&amp;$R248,$AF$1:$CM$1&amp;$AF$2:$CM$2,0))*VLOOKUP($Q248,$C$17:$M$20,COUNTBLANK($D$15:J$15)+1,FALSE)</f>
        <v>0</v>
      </c>
      <c r="AA248" s="3">
        <f t="array" ref="AA248">INDEX($AF$3:$CM$62,MATCH($S248,$AE$3:$AE$62,0),MATCH(AA$1&amp;$R248,$AF$1:$CM$1&amp;$AF$2:$CM$2,0))*VLOOKUP($Q248,$C$17:$M$20,COUNTBLANK($D$15:K$15)+1,FALSE)</f>
        <v>0</v>
      </c>
      <c r="AB248" s="3">
        <f t="array" ref="AB248">INDEX($AF$3:$CM$62,MATCH($S248,$AE$3:$AE$62,0),MATCH(AB$1&amp;$R248,$AF$1:$CM$1&amp;$AF$2:$CM$2,0))*VLOOKUP($Q248,$C$17:$M$20,COUNTBLANK($D$15:L$15)+1,FALSE)</f>
        <v>0</v>
      </c>
      <c r="AC248" s="3">
        <f t="array" ref="AC248">INDEX($AF$3:$CM$62,MATCH($S248,$AE$3:$AE$62,0),MATCH(AC$1&amp;$R248,$AF$1:$CM$1&amp;$AF$2:$CM$2,0))*VLOOKUP($Q248,$C$17:$M$20,COUNTBLANK($D$15:M$15)+1,FALSE)</f>
        <v>0</v>
      </c>
    </row>
    <row r="249" spans="17:29" x14ac:dyDescent="0.2">
      <c r="Q249" t="str">
        <f t="shared" si="128"/>
        <v>头饰</v>
      </c>
      <c r="R249">
        <f t="shared" si="129"/>
        <v>5</v>
      </c>
      <c r="S249">
        <f t="shared" si="130"/>
        <v>7</v>
      </c>
      <c r="T249" s="3">
        <f t="array" ref="T249">INDEX($AF$3:$CM$62,MATCH($S249,$AE$3:$AE$62,0),MATCH(T$1&amp;$R249,$AF$1:$CM$1&amp;$AF$2:$CM$2,0))*VLOOKUP($Q249,$C$17:$M$20,COUNTBLANK($D$15:D$15)+1,FALSE)</f>
        <v>56</v>
      </c>
      <c r="U249" s="3">
        <f t="array" ref="U249">INDEX($AF$3:$CM$62,MATCH($S249,$AE$3:$AE$62,0),MATCH(U$1&amp;$R249,$AF$1:$CM$1&amp;$AF$2:$CM$2,0))*VLOOKUP($Q249,$C$17:$M$20,COUNTBLANK($D$15:E$15)+1,FALSE)</f>
        <v>2800</v>
      </c>
      <c r="V249" s="3">
        <f t="array" ref="V249">INDEX($AF$3:$CM$62,MATCH($S249,$AE$3:$AE$62,0),MATCH(V$1&amp;$R249,$AF$1:$CM$1&amp;$AF$2:$CM$2,0))*VLOOKUP($Q249,$C$17:$M$20,COUNTBLANK($D$15:F$15)+1,FALSE)</f>
        <v>0</v>
      </c>
      <c r="W249" s="3">
        <f t="array" ref="W249">INDEX($AF$3:$CM$62,MATCH($S249,$AE$3:$AE$62,0),MATCH(W$1&amp;$R249,$AF$1:$CM$1&amp;$AF$2:$CM$2,0))*VLOOKUP($Q249,$C$17:$M$20,COUNTBLANK($D$15:G$15)+1,FALSE)</f>
        <v>0</v>
      </c>
      <c r="X249" s="3">
        <f t="array" ref="X249">INDEX($AF$3:$CM$62,MATCH($S249,$AE$3:$AE$62,0),MATCH(X$1&amp;$R249,$AF$1:$CM$1&amp;$AF$2:$CM$2,0))*VLOOKUP($Q249,$C$17:$M$20,COUNTBLANK($D$15:H$15)+1,FALSE)</f>
        <v>0</v>
      </c>
      <c r="Y249" s="3">
        <f t="array" ref="Y249">INDEX($AF$3:$CM$62,MATCH($S249,$AE$3:$AE$62,0),MATCH(Y$1&amp;$R249,$AF$1:$CM$1&amp;$AF$2:$CM$2,0))*VLOOKUP($Q249,$C$17:$M$20,COUNTBLANK($D$15:I$15)+1,FALSE)</f>
        <v>0</v>
      </c>
      <c r="Z249" s="3">
        <f t="array" ref="Z249">INDEX($AF$3:$CM$62,MATCH($S249,$AE$3:$AE$62,0),MATCH(Z$1&amp;$R249,$AF$1:$CM$1&amp;$AF$2:$CM$2,0))*VLOOKUP($Q249,$C$17:$M$20,COUNTBLANK($D$15:J$15)+1,FALSE)</f>
        <v>0</v>
      </c>
      <c r="AA249" s="3">
        <f t="array" ref="AA249">INDEX($AF$3:$CM$62,MATCH($S249,$AE$3:$AE$62,0),MATCH(AA$1&amp;$R249,$AF$1:$CM$1&amp;$AF$2:$CM$2,0))*VLOOKUP($Q249,$C$17:$M$20,COUNTBLANK($D$15:K$15)+1,FALSE)</f>
        <v>0</v>
      </c>
      <c r="AB249" s="3">
        <f t="array" ref="AB249">INDEX($AF$3:$CM$62,MATCH($S249,$AE$3:$AE$62,0),MATCH(AB$1&amp;$R249,$AF$1:$CM$1&amp;$AF$2:$CM$2,0))*VLOOKUP($Q249,$C$17:$M$20,COUNTBLANK($D$15:L$15)+1,FALSE)</f>
        <v>0</v>
      </c>
      <c r="AC249" s="3">
        <f t="array" ref="AC249">INDEX($AF$3:$CM$62,MATCH($S249,$AE$3:$AE$62,0),MATCH(AC$1&amp;$R249,$AF$1:$CM$1&amp;$AF$2:$CM$2,0))*VLOOKUP($Q249,$C$17:$M$20,COUNTBLANK($D$15:M$15)+1,FALSE)</f>
        <v>0</v>
      </c>
    </row>
    <row r="250" spans="17:29" x14ac:dyDescent="0.2">
      <c r="Q250" t="str">
        <f t="shared" si="128"/>
        <v>头饰</v>
      </c>
      <c r="R250">
        <f t="shared" si="129"/>
        <v>5</v>
      </c>
      <c r="S250">
        <f t="shared" si="130"/>
        <v>8</v>
      </c>
      <c r="T250" s="3">
        <f t="array" ref="T250">INDEX($AF$3:$CM$62,MATCH($S250,$AE$3:$AE$62,0),MATCH(T$1&amp;$R250,$AF$1:$CM$1&amp;$AF$2:$CM$2,0))*VLOOKUP($Q250,$C$17:$M$20,COUNTBLANK($D$15:D$15)+1,FALSE)</f>
        <v>64</v>
      </c>
      <c r="U250" s="3">
        <f t="array" ref="U250">INDEX($AF$3:$CM$62,MATCH($S250,$AE$3:$AE$62,0),MATCH(U$1&amp;$R250,$AF$1:$CM$1&amp;$AF$2:$CM$2,0))*VLOOKUP($Q250,$C$17:$M$20,COUNTBLANK($D$15:E$15)+1,FALSE)</f>
        <v>3200</v>
      </c>
      <c r="V250" s="3">
        <f t="array" ref="V250">INDEX($AF$3:$CM$62,MATCH($S250,$AE$3:$AE$62,0),MATCH(V$1&amp;$R250,$AF$1:$CM$1&amp;$AF$2:$CM$2,0))*VLOOKUP($Q250,$C$17:$M$20,COUNTBLANK($D$15:F$15)+1,FALSE)</f>
        <v>0</v>
      </c>
      <c r="W250" s="3">
        <f t="array" ref="W250">INDEX($AF$3:$CM$62,MATCH($S250,$AE$3:$AE$62,0),MATCH(W$1&amp;$R250,$AF$1:$CM$1&amp;$AF$2:$CM$2,0))*VLOOKUP($Q250,$C$17:$M$20,COUNTBLANK($D$15:G$15)+1,FALSE)</f>
        <v>0</v>
      </c>
      <c r="X250" s="3">
        <f t="array" ref="X250">INDEX($AF$3:$CM$62,MATCH($S250,$AE$3:$AE$62,0),MATCH(X$1&amp;$R250,$AF$1:$CM$1&amp;$AF$2:$CM$2,0))*VLOOKUP($Q250,$C$17:$M$20,COUNTBLANK($D$15:H$15)+1,FALSE)</f>
        <v>0</v>
      </c>
      <c r="Y250" s="3">
        <f t="array" ref="Y250">INDEX($AF$3:$CM$62,MATCH($S250,$AE$3:$AE$62,0),MATCH(Y$1&amp;$R250,$AF$1:$CM$1&amp;$AF$2:$CM$2,0))*VLOOKUP($Q250,$C$17:$M$20,COUNTBLANK($D$15:I$15)+1,FALSE)</f>
        <v>0</v>
      </c>
      <c r="Z250" s="3">
        <f t="array" ref="Z250">INDEX($AF$3:$CM$62,MATCH($S250,$AE$3:$AE$62,0),MATCH(Z$1&amp;$R250,$AF$1:$CM$1&amp;$AF$2:$CM$2,0))*VLOOKUP($Q250,$C$17:$M$20,COUNTBLANK($D$15:J$15)+1,FALSE)</f>
        <v>0</v>
      </c>
      <c r="AA250" s="3">
        <f t="array" ref="AA250">INDEX($AF$3:$CM$62,MATCH($S250,$AE$3:$AE$62,0),MATCH(AA$1&amp;$R250,$AF$1:$CM$1&amp;$AF$2:$CM$2,0))*VLOOKUP($Q250,$C$17:$M$20,COUNTBLANK($D$15:K$15)+1,FALSE)</f>
        <v>0</v>
      </c>
      <c r="AB250" s="3">
        <f t="array" ref="AB250">INDEX($AF$3:$CM$62,MATCH($S250,$AE$3:$AE$62,0),MATCH(AB$1&amp;$R250,$AF$1:$CM$1&amp;$AF$2:$CM$2,0))*VLOOKUP($Q250,$C$17:$M$20,COUNTBLANK($D$15:L$15)+1,FALSE)</f>
        <v>0</v>
      </c>
      <c r="AC250" s="3">
        <f t="array" ref="AC250">INDEX($AF$3:$CM$62,MATCH($S250,$AE$3:$AE$62,0),MATCH(AC$1&amp;$R250,$AF$1:$CM$1&amp;$AF$2:$CM$2,0))*VLOOKUP($Q250,$C$17:$M$20,COUNTBLANK($D$15:M$15)+1,FALSE)</f>
        <v>0</v>
      </c>
    </row>
    <row r="251" spans="17:29" x14ac:dyDescent="0.2">
      <c r="Q251" t="str">
        <f t="shared" si="128"/>
        <v>头饰</v>
      </c>
      <c r="R251">
        <f t="shared" si="129"/>
        <v>5</v>
      </c>
      <c r="S251">
        <f t="shared" si="130"/>
        <v>9</v>
      </c>
      <c r="T251" s="3">
        <f t="array" ref="T251">INDEX($AF$3:$CM$62,MATCH($S251,$AE$3:$AE$62,0),MATCH(T$1&amp;$R251,$AF$1:$CM$1&amp;$AF$2:$CM$2,0))*VLOOKUP($Q251,$C$17:$M$20,COUNTBLANK($D$15:D$15)+1,FALSE)</f>
        <v>72</v>
      </c>
      <c r="U251" s="3">
        <f t="array" ref="U251">INDEX($AF$3:$CM$62,MATCH($S251,$AE$3:$AE$62,0),MATCH(U$1&amp;$R251,$AF$1:$CM$1&amp;$AF$2:$CM$2,0))*VLOOKUP($Q251,$C$17:$M$20,COUNTBLANK($D$15:E$15)+1,FALSE)</f>
        <v>3600</v>
      </c>
      <c r="V251" s="3">
        <f t="array" ref="V251">INDEX($AF$3:$CM$62,MATCH($S251,$AE$3:$AE$62,0),MATCH(V$1&amp;$R251,$AF$1:$CM$1&amp;$AF$2:$CM$2,0))*VLOOKUP($Q251,$C$17:$M$20,COUNTBLANK($D$15:F$15)+1,FALSE)</f>
        <v>0</v>
      </c>
      <c r="W251" s="3">
        <f t="array" ref="W251">INDEX($AF$3:$CM$62,MATCH($S251,$AE$3:$AE$62,0),MATCH(W$1&amp;$R251,$AF$1:$CM$1&amp;$AF$2:$CM$2,0))*VLOOKUP($Q251,$C$17:$M$20,COUNTBLANK($D$15:G$15)+1,FALSE)</f>
        <v>0</v>
      </c>
      <c r="X251" s="3">
        <f t="array" ref="X251">INDEX($AF$3:$CM$62,MATCH($S251,$AE$3:$AE$62,0),MATCH(X$1&amp;$R251,$AF$1:$CM$1&amp;$AF$2:$CM$2,0))*VLOOKUP($Q251,$C$17:$M$20,COUNTBLANK($D$15:H$15)+1,FALSE)</f>
        <v>0</v>
      </c>
      <c r="Y251" s="3">
        <f t="array" ref="Y251">INDEX($AF$3:$CM$62,MATCH($S251,$AE$3:$AE$62,0),MATCH(Y$1&amp;$R251,$AF$1:$CM$1&amp;$AF$2:$CM$2,0))*VLOOKUP($Q251,$C$17:$M$20,COUNTBLANK($D$15:I$15)+1,FALSE)</f>
        <v>0</v>
      </c>
      <c r="Z251" s="3">
        <f t="array" ref="Z251">INDEX($AF$3:$CM$62,MATCH($S251,$AE$3:$AE$62,0),MATCH(Z$1&amp;$R251,$AF$1:$CM$1&amp;$AF$2:$CM$2,0))*VLOOKUP($Q251,$C$17:$M$20,COUNTBLANK($D$15:J$15)+1,FALSE)</f>
        <v>0</v>
      </c>
      <c r="AA251" s="3">
        <f t="array" ref="AA251">INDEX($AF$3:$CM$62,MATCH($S251,$AE$3:$AE$62,0),MATCH(AA$1&amp;$R251,$AF$1:$CM$1&amp;$AF$2:$CM$2,0))*VLOOKUP($Q251,$C$17:$M$20,COUNTBLANK($D$15:K$15)+1,FALSE)</f>
        <v>0</v>
      </c>
      <c r="AB251" s="3">
        <f t="array" ref="AB251">INDEX($AF$3:$CM$62,MATCH($S251,$AE$3:$AE$62,0),MATCH(AB$1&amp;$R251,$AF$1:$CM$1&amp;$AF$2:$CM$2,0))*VLOOKUP($Q251,$C$17:$M$20,COUNTBLANK($D$15:L$15)+1,FALSE)</f>
        <v>0</v>
      </c>
      <c r="AC251" s="3">
        <f t="array" ref="AC251">INDEX($AF$3:$CM$62,MATCH($S251,$AE$3:$AE$62,0),MATCH(AC$1&amp;$R251,$AF$1:$CM$1&amp;$AF$2:$CM$2,0))*VLOOKUP($Q251,$C$17:$M$20,COUNTBLANK($D$15:M$15)+1,FALSE)</f>
        <v>0</v>
      </c>
    </row>
    <row r="252" spans="17:29" x14ac:dyDescent="0.2">
      <c r="Q252" t="str">
        <f t="shared" si="128"/>
        <v>头饰</v>
      </c>
      <c r="R252">
        <f t="shared" si="129"/>
        <v>5</v>
      </c>
      <c r="S252">
        <f t="shared" si="130"/>
        <v>10</v>
      </c>
      <c r="T252" s="3">
        <f t="array" ref="T252">INDEX($AF$3:$CM$62,MATCH($S252,$AE$3:$AE$62,0),MATCH(T$1&amp;$R252,$AF$1:$CM$1&amp;$AF$2:$CM$2,0))*VLOOKUP($Q252,$C$17:$M$20,COUNTBLANK($D$15:D$15)+1,FALSE)</f>
        <v>80</v>
      </c>
      <c r="U252" s="3">
        <f t="array" ref="U252">INDEX($AF$3:$CM$62,MATCH($S252,$AE$3:$AE$62,0),MATCH(U$1&amp;$R252,$AF$1:$CM$1&amp;$AF$2:$CM$2,0))*VLOOKUP($Q252,$C$17:$M$20,COUNTBLANK($D$15:E$15)+1,FALSE)</f>
        <v>4000</v>
      </c>
      <c r="V252" s="3">
        <f t="array" ref="V252">INDEX($AF$3:$CM$62,MATCH($S252,$AE$3:$AE$62,0),MATCH(V$1&amp;$R252,$AF$1:$CM$1&amp;$AF$2:$CM$2,0))*VLOOKUP($Q252,$C$17:$M$20,COUNTBLANK($D$15:F$15)+1,FALSE)</f>
        <v>0</v>
      </c>
      <c r="W252" s="3">
        <f t="array" ref="W252">INDEX($AF$3:$CM$62,MATCH($S252,$AE$3:$AE$62,0),MATCH(W$1&amp;$R252,$AF$1:$CM$1&amp;$AF$2:$CM$2,0))*VLOOKUP($Q252,$C$17:$M$20,COUNTBLANK($D$15:G$15)+1,FALSE)</f>
        <v>0</v>
      </c>
      <c r="X252" s="3">
        <f t="array" ref="X252">INDEX($AF$3:$CM$62,MATCH($S252,$AE$3:$AE$62,0),MATCH(X$1&amp;$R252,$AF$1:$CM$1&amp;$AF$2:$CM$2,0))*VLOOKUP($Q252,$C$17:$M$20,COUNTBLANK($D$15:H$15)+1,FALSE)</f>
        <v>0.08</v>
      </c>
      <c r="Y252" s="3">
        <f t="array" ref="Y252">INDEX($AF$3:$CM$62,MATCH($S252,$AE$3:$AE$62,0),MATCH(Y$1&amp;$R252,$AF$1:$CM$1&amp;$AF$2:$CM$2,0))*VLOOKUP($Q252,$C$17:$M$20,COUNTBLANK($D$15:I$15)+1,FALSE)</f>
        <v>0</v>
      </c>
      <c r="Z252" s="3">
        <f t="array" ref="Z252">INDEX($AF$3:$CM$62,MATCH($S252,$AE$3:$AE$62,0),MATCH(Z$1&amp;$R252,$AF$1:$CM$1&amp;$AF$2:$CM$2,0))*VLOOKUP($Q252,$C$17:$M$20,COUNTBLANK($D$15:J$15)+1,FALSE)</f>
        <v>0</v>
      </c>
      <c r="AA252" s="3">
        <f t="array" ref="AA252">INDEX($AF$3:$CM$62,MATCH($S252,$AE$3:$AE$62,0),MATCH(AA$1&amp;$R252,$AF$1:$CM$1&amp;$AF$2:$CM$2,0))*VLOOKUP($Q252,$C$17:$M$20,COUNTBLANK($D$15:K$15)+1,FALSE)</f>
        <v>0</v>
      </c>
      <c r="AB252" s="3">
        <f t="array" ref="AB252">INDEX($AF$3:$CM$62,MATCH($S252,$AE$3:$AE$62,0),MATCH(AB$1&amp;$R252,$AF$1:$CM$1&amp;$AF$2:$CM$2,0))*VLOOKUP($Q252,$C$17:$M$20,COUNTBLANK($D$15:L$15)+1,FALSE)</f>
        <v>0</v>
      </c>
      <c r="AC252" s="3">
        <f t="array" ref="AC252">INDEX($AF$3:$CM$62,MATCH($S252,$AE$3:$AE$62,0),MATCH(AC$1&amp;$R252,$AF$1:$CM$1&amp;$AF$2:$CM$2,0))*VLOOKUP($Q252,$C$17:$M$20,COUNTBLANK($D$15:M$15)+1,FALSE)</f>
        <v>0</v>
      </c>
    </row>
    <row r="253" spans="17:29" x14ac:dyDescent="0.2">
      <c r="Q253" t="str">
        <f t="shared" si="128"/>
        <v>头饰</v>
      </c>
      <c r="R253">
        <f t="shared" si="129"/>
        <v>5</v>
      </c>
      <c r="S253">
        <f t="shared" si="130"/>
        <v>11</v>
      </c>
      <c r="T253" s="3">
        <f t="array" ref="T253">INDEX($AF$3:$CM$62,MATCH($S253,$AE$3:$AE$62,0),MATCH(T$1&amp;$R253,$AF$1:$CM$1&amp;$AF$2:$CM$2,0))*VLOOKUP($Q253,$C$17:$M$20,COUNTBLANK($D$15:D$15)+1,FALSE)</f>
        <v>88</v>
      </c>
      <c r="U253" s="3">
        <f t="array" ref="U253">INDEX($AF$3:$CM$62,MATCH($S253,$AE$3:$AE$62,0),MATCH(U$1&amp;$R253,$AF$1:$CM$1&amp;$AF$2:$CM$2,0))*VLOOKUP($Q253,$C$17:$M$20,COUNTBLANK($D$15:E$15)+1,FALSE)</f>
        <v>4400</v>
      </c>
      <c r="V253" s="3">
        <f t="array" ref="V253">INDEX($AF$3:$CM$62,MATCH($S253,$AE$3:$AE$62,0),MATCH(V$1&amp;$R253,$AF$1:$CM$1&amp;$AF$2:$CM$2,0))*VLOOKUP($Q253,$C$17:$M$20,COUNTBLANK($D$15:F$15)+1,FALSE)</f>
        <v>0</v>
      </c>
      <c r="W253" s="3">
        <f t="array" ref="W253">INDEX($AF$3:$CM$62,MATCH($S253,$AE$3:$AE$62,0),MATCH(W$1&amp;$R253,$AF$1:$CM$1&amp;$AF$2:$CM$2,0))*VLOOKUP($Q253,$C$17:$M$20,COUNTBLANK($D$15:G$15)+1,FALSE)</f>
        <v>0</v>
      </c>
      <c r="X253" s="3">
        <f t="array" ref="X253">INDEX($AF$3:$CM$62,MATCH($S253,$AE$3:$AE$62,0),MATCH(X$1&amp;$R253,$AF$1:$CM$1&amp;$AF$2:$CM$2,0))*VLOOKUP($Q253,$C$17:$M$20,COUNTBLANK($D$15:H$15)+1,FALSE)</f>
        <v>0.08</v>
      </c>
      <c r="Y253" s="3">
        <f t="array" ref="Y253">INDEX($AF$3:$CM$62,MATCH($S253,$AE$3:$AE$62,0),MATCH(Y$1&amp;$R253,$AF$1:$CM$1&amp;$AF$2:$CM$2,0))*VLOOKUP($Q253,$C$17:$M$20,COUNTBLANK($D$15:I$15)+1,FALSE)</f>
        <v>0</v>
      </c>
      <c r="Z253" s="3">
        <f t="array" ref="Z253">INDEX($AF$3:$CM$62,MATCH($S253,$AE$3:$AE$62,0),MATCH(Z$1&amp;$R253,$AF$1:$CM$1&amp;$AF$2:$CM$2,0))*VLOOKUP($Q253,$C$17:$M$20,COUNTBLANK($D$15:J$15)+1,FALSE)</f>
        <v>0</v>
      </c>
      <c r="AA253" s="3">
        <f t="array" ref="AA253">INDEX($AF$3:$CM$62,MATCH($S253,$AE$3:$AE$62,0),MATCH(AA$1&amp;$R253,$AF$1:$CM$1&amp;$AF$2:$CM$2,0))*VLOOKUP($Q253,$C$17:$M$20,COUNTBLANK($D$15:K$15)+1,FALSE)</f>
        <v>0</v>
      </c>
      <c r="AB253" s="3">
        <f t="array" ref="AB253">INDEX($AF$3:$CM$62,MATCH($S253,$AE$3:$AE$62,0),MATCH(AB$1&amp;$R253,$AF$1:$CM$1&amp;$AF$2:$CM$2,0))*VLOOKUP($Q253,$C$17:$M$20,COUNTBLANK($D$15:L$15)+1,FALSE)</f>
        <v>0</v>
      </c>
      <c r="AC253" s="3">
        <f t="array" ref="AC253">INDEX($AF$3:$CM$62,MATCH($S253,$AE$3:$AE$62,0),MATCH(AC$1&amp;$R253,$AF$1:$CM$1&amp;$AF$2:$CM$2,0))*VLOOKUP($Q253,$C$17:$M$20,COUNTBLANK($D$15:M$15)+1,FALSE)</f>
        <v>0</v>
      </c>
    </row>
    <row r="254" spans="17:29" x14ac:dyDescent="0.2">
      <c r="Q254" t="str">
        <f t="shared" si="128"/>
        <v>头饰</v>
      </c>
      <c r="R254">
        <f t="shared" si="129"/>
        <v>5</v>
      </c>
      <c r="S254">
        <f t="shared" si="130"/>
        <v>12</v>
      </c>
      <c r="T254" s="3">
        <f t="array" ref="T254">INDEX($AF$3:$CM$62,MATCH($S254,$AE$3:$AE$62,0),MATCH(T$1&amp;$R254,$AF$1:$CM$1&amp;$AF$2:$CM$2,0))*VLOOKUP($Q254,$C$17:$M$20,COUNTBLANK($D$15:D$15)+1,FALSE)</f>
        <v>96</v>
      </c>
      <c r="U254" s="3">
        <f t="array" ref="U254">INDEX($AF$3:$CM$62,MATCH($S254,$AE$3:$AE$62,0),MATCH(U$1&amp;$R254,$AF$1:$CM$1&amp;$AF$2:$CM$2,0))*VLOOKUP($Q254,$C$17:$M$20,COUNTBLANK($D$15:E$15)+1,FALSE)</f>
        <v>4800</v>
      </c>
      <c r="V254" s="3">
        <f t="array" ref="V254">INDEX($AF$3:$CM$62,MATCH($S254,$AE$3:$AE$62,0),MATCH(V$1&amp;$R254,$AF$1:$CM$1&amp;$AF$2:$CM$2,0))*VLOOKUP($Q254,$C$17:$M$20,COUNTBLANK($D$15:F$15)+1,FALSE)</f>
        <v>0</v>
      </c>
      <c r="W254" s="3">
        <f t="array" ref="W254">INDEX($AF$3:$CM$62,MATCH($S254,$AE$3:$AE$62,0),MATCH(W$1&amp;$R254,$AF$1:$CM$1&amp;$AF$2:$CM$2,0))*VLOOKUP($Q254,$C$17:$M$20,COUNTBLANK($D$15:G$15)+1,FALSE)</f>
        <v>0</v>
      </c>
      <c r="X254" s="3">
        <f t="array" ref="X254">INDEX($AF$3:$CM$62,MATCH($S254,$AE$3:$AE$62,0),MATCH(X$1&amp;$R254,$AF$1:$CM$1&amp;$AF$2:$CM$2,0))*VLOOKUP($Q254,$C$17:$M$20,COUNTBLANK($D$15:H$15)+1,FALSE)</f>
        <v>0.08</v>
      </c>
      <c r="Y254" s="3">
        <f t="array" ref="Y254">INDEX($AF$3:$CM$62,MATCH($S254,$AE$3:$AE$62,0),MATCH(Y$1&amp;$R254,$AF$1:$CM$1&amp;$AF$2:$CM$2,0))*VLOOKUP($Q254,$C$17:$M$20,COUNTBLANK($D$15:I$15)+1,FALSE)</f>
        <v>0</v>
      </c>
      <c r="Z254" s="3">
        <f t="array" ref="Z254">INDEX($AF$3:$CM$62,MATCH($S254,$AE$3:$AE$62,0),MATCH(Z$1&amp;$R254,$AF$1:$CM$1&amp;$AF$2:$CM$2,0))*VLOOKUP($Q254,$C$17:$M$20,COUNTBLANK($D$15:J$15)+1,FALSE)</f>
        <v>0</v>
      </c>
      <c r="AA254" s="3">
        <f t="array" ref="AA254">INDEX($AF$3:$CM$62,MATCH($S254,$AE$3:$AE$62,0),MATCH(AA$1&amp;$R254,$AF$1:$CM$1&amp;$AF$2:$CM$2,0))*VLOOKUP($Q254,$C$17:$M$20,COUNTBLANK($D$15:K$15)+1,FALSE)</f>
        <v>0</v>
      </c>
      <c r="AB254" s="3">
        <f t="array" ref="AB254">INDEX($AF$3:$CM$62,MATCH($S254,$AE$3:$AE$62,0),MATCH(AB$1&amp;$R254,$AF$1:$CM$1&amp;$AF$2:$CM$2,0))*VLOOKUP($Q254,$C$17:$M$20,COUNTBLANK($D$15:L$15)+1,FALSE)</f>
        <v>0</v>
      </c>
      <c r="AC254" s="3">
        <f t="array" ref="AC254">INDEX($AF$3:$CM$62,MATCH($S254,$AE$3:$AE$62,0),MATCH(AC$1&amp;$R254,$AF$1:$CM$1&amp;$AF$2:$CM$2,0))*VLOOKUP($Q254,$C$17:$M$20,COUNTBLANK($D$15:M$15)+1,FALSE)</f>
        <v>0</v>
      </c>
    </row>
    <row r="255" spans="17:29" x14ac:dyDescent="0.2">
      <c r="Q255" t="str">
        <f t="shared" si="128"/>
        <v>头饰</v>
      </c>
      <c r="R255">
        <f t="shared" si="129"/>
        <v>5</v>
      </c>
      <c r="S255">
        <f t="shared" si="130"/>
        <v>13</v>
      </c>
      <c r="T255" s="3">
        <f t="array" ref="T255">INDEX($AF$3:$CM$62,MATCH($S255,$AE$3:$AE$62,0),MATCH(T$1&amp;$R255,$AF$1:$CM$1&amp;$AF$2:$CM$2,0))*VLOOKUP($Q255,$C$17:$M$20,COUNTBLANK($D$15:D$15)+1,FALSE)</f>
        <v>104</v>
      </c>
      <c r="U255" s="3">
        <f t="array" ref="U255">INDEX($AF$3:$CM$62,MATCH($S255,$AE$3:$AE$62,0),MATCH(U$1&amp;$R255,$AF$1:$CM$1&amp;$AF$2:$CM$2,0))*VLOOKUP($Q255,$C$17:$M$20,COUNTBLANK($D$15:E$15)+1,FALSE)</f>
        <v>5200</v>
      </c>
      <c r="V255" s="3">
        <f t="array" ref="V255">INDEX($AF$3:$CM$62,MATCH($S255,$AE$3:$AE$62,0),MATCH(V$1&amp;$R255,$AF$1:$CM$1&amp;$AF$2:$CM$2,0))*VLOOKUP($Q255,$C$17:$M$20,COUNTBLANK($D$15:F$15)+1,FALSE)</f>
        <v>0</v>
      </c>
      <c r="W255" s="3">
        <f t="array" ref="W255">INDEX($AF$3:$CM$62,MATCH($S255,$AE$3:$AE$62,0),MATCH(W$1&amp;$R255,$AF$1:$CM$1&amp;$AF$2:$CM$2,0))*VLOOKUP($Q255,$C$17:$M$20,COUNTBLANK($D$15:G$15)+1,FALSE)</f>
        <v>0</v>
      </c>
      <c r="X255" s="3">
        <f t="array" ref="X255">INDEX($AF$3:$CM$62,MATCH($S255,$AE$3:$AE$62,0),MATCH(X$1&amp;$R255,$AF$1:$CM$1&amp;$AF$2:$CM$2,0))*VLOOKUP($Q255,$C$17:$M$20,COUNTBLANK($D$15:H$15)+1,FALSE)</f>
        <v>0.08</v>
      </c>
      <c r="Y255" s="3">
        <f t="array" ref="Y255">INDEX($AF$3:$CM$62,MATCH($S255,$AE$3:$AE$62,0),MATCH(Y$1&amp;$R255,$AF$1:$CM$1&amp;$AF$2:$CM$2,0))*VLOOKUP($Q255,$C$17:$M$20,COUNTBLANK($D$15:I$15)+1,FALSE)</f>
        <v>0</v>
      </c>
      <c r="Z255" s="3">
        <f t="array" ref="Z255">INDEX($AF$3:$CM$62,MATCH($S255,$AE$3:$AE$62,0),MATCH(Z$1&amp;$R255,$AF$1:$CM$1&amp;$AF$2:$CM$2,0))*VLOOKUP($Q255,$C$17:$M$20,COUNTBLANK($D$15:J$15)+1,FALSE)</f>
        <v>0</v>
      </c>
      <c r="AA255" s="3">
        <f t="array" ref="AA255">INDEX($AF$3:$CM$62,MATCH($S255,$AE$3:$AE$62,0),MATCH(AA$1&amp;$R255,$AF$1:$CM$1&amp;$AF$2:$CM$2,0))*VLOOKUP($Q255,$C$17:$M$20,COUNTBLANK($D$15:K$15)+1,FALSE)</f>
        <v>0</v>
      </c>
      <c r="AB255" s="3">
        <f t="array" ref="AB255">INDEX($AF$3:$CM$62,MATCH($S255,$AE$3:$AE$62,0),MATCH(AB$1&amp;$R255,$AF$1:$CM$1&amp;$AF$2:$CM$2,0))*VLOOKUP($Q255,$C$17:$M$20,COUNTBLANK($D$15:L$15)+1,FALSE)</f>
        <v>0</v>
      </c>
      <c r="AC255" s="3">
        <f t="array" ref="AC255">INDEX($AF$3:$CM$62,MATCH($S255,$AE$3:$AE$62,0),MATCH(AC$1&amp;$R255,$AF$1:$CM$1&amp;$AF$2:$CM$2,0))*VLOOKUP($Q255,$C$17:$M$20,COUNTBLANK($D$15:M$15)+1,FALSE)</f>
        <v>0</v>
      </c>
    </row>
    <row r="256" spans="17:29" x14ac:dyDescent="0.2">
      <c r="Q256" t="str">
        <f t="shared" ref="Q256:Q319" si="131">Q196</f>
        <v>头饰</v>
      </c>
      <c r="R256">
        <f t="shared" ref="R256:R319" si="132">R196+1</f>
        <v>5</v>
      </c>
      <c r="S256">
        <f t="shared" ref="S256:S319" si="133">S196</f>
        <v>14</v>
      </c>
      <c r="T256" s="3">
        <f t="array" ref="T256">INDEX($AF$3:$CM$62,MATCH($S256,$AE$3:$AE$62,0),MATCH(T$1&amp;$R256,$AF$1:$CM$1&amp;$AF$2:$CM$2,0))*VLOOKUP($Q256,$C$17:$M$20,COUNTBLANK($D$15:D$15)+1,FALSE)</f>
        <v>112</v>
      </c>
      <c r="U256" s="3">
        <f t="array" ref="U256">INDEX($AF$3:$CM$62,MATCH($S256,$AE$3:$AE$62,0),MATCH(U$1&amp;$R256,$AF$1:$CM$1&amp;$AF$2:$CM$2,0))*VLOOKUP($Q256,$C$17:$M$20,COUNTBLANK($D$15:E$15)+1,FALSE)</f>
        <v>5600</v>
      </c>
      <c r="V256" s="3">
        <f t="array" ref="V256">INDEX($AF$3:$CM$62,MATCH($S256,$AE$3:$AE$62,0),MATCH(V$1&amp;$R256,$AF$1:$CM$1&amp;$AF$2:$CM$2,0))*VLOOKUP($Q256,$C$17:$M$20,COUNTBLANK($D$15:F$15)+1,FALSE)</f>
        <v>0</v>
      </c>
      <c r="W256" s="3">
        <f t="array" ref="W256">INDEX($AF$3:$CM$62,MATCH($S256,$AE$3:$AE$62,0),MATCH(W$1&amp;$R256,$AF$1:$CM$1&amp;$AF$2:$CM$2,0))*VLOOKUP($Q256,$C$17:$M$20,COUNTBLANK($D$15:G$15)+1,FALSE)</f>
        <v>0</v>
      </c>
      <c r="X256" s="3">
        <f t="array" ref="X256">INDEX($AF$3:$CM$62,MATCH($S256,$AE$3:$AE$62,0),MATCH(X$1&amp;$R256,$AF$1:$CM$1&amp;$AF$2:$CM$2,0))*VLOOKUP($Q256,$C$17:$M$20,COUNTBLANK($D$15:H$15)+1,FALSE)</f>
        <v>0.08</v>
      </c>
      <c r="Y256" s="3">
        <f t="array" ref="Y256">INDEX($AF$3:$CM$62,MATCH($S256,$AE$3:$AE$62,0),MATCH(Y$1&amp;$R256,$AF$1:$CM$1&amp;$AF$2:$CM$2,0))*VLOOKUP($Q256,$C$17:$M$20,COUNTBLANK($D$15:I$15)+1,FALSE)</f>
        <v>0</v>
      </c>
      <c r="Z256" s="3">
        <f t="array" ref="Z256">INDEX($AF$3:$CM$62,MATCH($S256,$AE$3:$AE$62,0),MATCH(Z$1&amp;$R256,$AF$1:$CM$1&amp;$AF$2:$CM$2,0))*VLOOKUP($Q256,$C$17:$M$20,COUNTBLANK($D$15:J$15)+1,FALSE)</f>
        <v>0</v>
      </c>
      <c r="AA256" s="3">
        <f t="array" ref="AA256">INDEX($AF$3:$CM$62,MATCH($S256,$AE$3:$AE$62,0),MATCH(AA$1&amp;$R256,$AF$1:$CM$1&amp;$AF$2:$CM$2,0))*VLOOKUP($Q256,$C$17:$M$20,COUNTBLANK($D$15:K$15)+1,FALSE)</f>
        <v>0</v>
      </c>
      <c r="AB256" s="3">
        <f t="array" ref="AB256">INDEX($AF$3:$CM$62,MATCH($S256,$AE$3:$AE$62,0),MATCH(AB$1&amp;$R256,$AF$1:$CM$1&amp;$AF$2:$CM$2,0))*VLOOKUP($Q256,$C$17:$M$20,COUNTBLANK($D$15:L$15)+1,FALSE)</f>
        <v>0</v>
      </c>
      <c r="AC256" s="3">
        <f t="array" ref="AC256">INDEX($AF$3:$CM$62,MATCH($S256,$AE$3:$AE$62,0),MATCH(AC$1&amp;$R256,$AF$1:$CM$1&amp;$AF$2:$CM$2,0))*VLOOKUP($Q256,$C$17:$M$20,COUNTBLANK($D$15:M$15)+1,FALSE)</f>
        <v>0</v>
      </c>
    </row>
    <row r="257" spans="17:29" x14ac:dyDescent="0.2">
      <c r="Q257" t="str">
        <f t="shared" si="131"/>
        <v>头饰</v>
      </c>
      <c r="R257">
        <f t="shared" si="132"/>
        <v>5</v>
      </c>
      <c r="S257">
        <f t="shared" si="133"/>
        <v>15</v>
      </c>
      <c r="T257" s="3">
        <f t="array" ref="T257">INDEX($AF$3:$CM$62,MATCH($S257,$AE$3:$AE$62,0),MATCH(T$1&amp;$R257,$AF$1:$CM$1&amp;$AF$2:$CM$2,0))*VLOOKUP($Q257,$C$17:$M$20,COUNTBLANK($D$15:D$15)+1,FALSE)</f>
        <v>120</v>
      </c>
      <c r="U257" s="3">
        <f t="array" ref="U257">INDEX($AF$3:$CM$62,MATCH($S257,$AE$3:$AE$62,0),MATCH(U$1&amp;$R257,$AF$1:$CM$1&amp;$AF$2:$CM$2,0))*VLOOKUP($Q257,$C$17:$M$20,COUNTBLANK($D$15:E$15)+1,FALSE)</f>
        <v>6000</v>
      </c>
      <c r="V257" s="3">
        <f t="array" ref="V257">INDEX($AF$3:$CM$62,MATCH($S257,$AE$3:$AE$62,0),MATCH(V$1&amp;$R257,$AF$1:$CM$1&amp;$AF$2:$CM$2,0))*VLOOKUP($Q257,$C$17:$M$20,COUNTBLANK($D$15:F$15)+1,FALSE)</f>
        <v>0</v>
      </c>
      <c r="W257" s="3">
        <f t="array" ref="W257">INDEX($AF$3:$CM$62,MATCH($S257,$AE$3:$AE$62,0),MATCH(W$1&amp;$R257,$AF$1:$CM$1&amp;$AF$2:$CM$2,0))*VLOOKUP($Q257,$C$17:$M$20,COUNTBLANK($D$15:G$15)+1,FALSE)</f>
        <v>0</v>
      </c>
      <c r="X257" s="3">
        <f t="array" ref="X257">INDEX($AF$3:$CM$62,MATCH($S257,$AE$3:$AE$62,0),MATCH(X$1&amp;$R257,$AF$1:$CM$1&amp;$AF$2:$CM$2,0))*VLOOKUP($Q257,$C$17:$M$20,COUNTBLANK($D$15:H$15)+1,FALSE)</f>
        <v>0.08</v>
      </c>
      <c r="Y257" s="3">
        <f t="array" ref="Y257">INDEX($AF$3:$CM$62,MATCH($S257,$AE$3:$AE$62,0),MATCH(Y$1&amp;$R257,$AF$1:$CM$1&amp;$AF$2:$CM$2,0))*VLOOKUP($Q257,$C$17:$M$20,COUNTBLANK($D$15:I$15)+1,FALSE)</f>
        <v>0</v>
      </c>
      <c r="Z257" s="3">
        <f t="array" ref="Z257">INDEX($AF$3:$CM$62,MATCH($S257,$AE$3:$AE$62,0),MATCH(Z$1&amp;$R257,$AF$1:$CM$1&amp;$AF$2:$CM$2,0))*VLOOKUP($Q257,$C$17:$M$20,COUNTBLANK($D$15:J$15)+1,FALSE)</f>
        <v>0</v>
      </c>
      <c r="AA257" s="3">
        <f t="array" ref="AA257">INDEX($AF$3:$CM$62,MATCH($S257,$AE$3:$AE$62,0),MATCH(AA$1&amp;$R257,$AF$1:$CM$1&amp;$AF$2:$CM$2,0))*VLOOKUP($Q257,$C$17:$M$20,COUNTBLANK($D$15:K$15)+1,FALSE)</f>
        <v>0</v>
      </c>
      <c r="AB257" s="3">
        <f t="array" ref="AB257">INDEX($AF$3:$CM$62,MATCH($S257,$AE$3:$AE$62,0),MATCH(AB$1&amp;$R257,$AF$1:$CM$1&amp;$AF$2:$CM$2,0))*VLOOKUP($Q257,$C$17:$M$20,COUNTBLANK($D$15:L$15)+1,FALSE)</f>
        <v>0</v>
      </c>
      <c r="AC257" s="3">
        <f t="array" ref="AC257">INDEX($AF$3:$CM$62,MATCH($S257,$AE$3:$AE$62,0),MATCH(AC$1&amp;$R257,$AF$1:$CM$1&amp;$AF$2:$CM$2,0))*VLOOKUP($Q257,$C$17:$M$20,COUNTBLANK($D$15:M$15)+1,FALSE)</f>
        <v>0</v>
      </c>
    </row>
    <row r="258" spans="17:29" x14ac:dyDescent="0.2">
      <c r="Q258" t="str">
        <f t="shared" si="131"/>
        <v>头饰</v>
      </c>
      <c r="R258">
        <f t="shared" si="132"/>
        <v>5</v>
      </c>
      <c r="S258">
        <f t="shared" si="133"/>
        <v>16</v>
      </c>
      <c r="T258" s="3">
        <f t="array" ref="T258">INDEX($AF$3:$CM$62,MATCH($S258,$AE$3:$AE$62,0),MATCH(T$1&amp;$R258,$AF$1:$CM$1&amp;$AF$2:$CM$2,0))*VLOOKUP($Q258,$C$17:$M$20,COUNTBLANK($D$15:D$15)+1,FALSE)</f>
        <v>128</v>
      </c>
      <c r="U258" s="3">
        <f t="array" ref="U258">INDEX($AF$3:$CM$62,MATCH($S258,$AE$3:$AE$62,0),MATCH(U$1&amp;$R258,$AF$1:$CM$1&amp;$AF$2:$CM$2,0))*VLOOKUP($Q258,$C$17:$M$20,COUNTBLANK($D$15:E$15)+1,FALSE)</f>
        <v>6400</v>
      </c>
      <c r="V258" s="3">
        <f t="array" ref="V258">INDEX($AF$3:$CM$62,MATCH($S258,$AE$3:$AE$62,0),MATCH(V$1&amp;$R258,$AF$1:$CM$1&amp;$AF$2:$CM$2,0))*VLOOKUP($Q258,$C$17:$M$20,COUNTBLANK($D$15:F$15)+1,FALSE)</f>
        <v>0</v>
      </c>
      <c r="W258" s="3">
        <f t="array" ref="W258">INDEX($AF$3:$CM$62,MATCH($S258,$AE$3:$AE$62,0),MATCH(W$1&amp;$R258,$AF$1:$CM$1&amp;$AF$2:$CM$2,0))*VLOOKUP($Q258,$C$17:$M$20,COUNTBLANK($D$15:G$15)+1,FALSE)</f>
        <v>0</v>
      </c>
      <c r="X258" s="3">
        <f t="array" ref="X258">INDEX($AF$3:$CM$62,MATCH($S258,$AE$3:$AE$62,0),MATCH(X$1&amp;$R258,$AF$1:$CM$1&amp;$AF$2:$CM$2,0))*VLOOKUP($Q258,$C$17:$M$20,COUNTBLANK($D$15:H$15)+1,FALSE)</f>
        <v>0.08</v>
      </c>
      <c r="Y258" s="3">
        <f t="array" ref="Y258">INDEX($AF$3:$CM$62,MATCH($S258,$AE$3:$AE$62,0),MATCH(Y$1&amp;$R258,$AF$1:$CM$1&amp;$AF$2:$CM$2,0))*VLOOKUP($Q258,$C$17:$M$20,COUNTBLANK($D$15:I$15)+1,FALSE)</f>
        <v>0</v>
      </c>
      <c r="Z258" s="3">
        <f t="array" ref="Z258">INDEX($AF$3:$CM$62,MATCH($S258,$AE$3:$AE$62,0),MATCH(Z$1&amp;$R258,$AF$1:$CM$1&amp;$AF$2:$CM$2,0))*VLOOKUP($Q258,$C$17:$M$20,COUNTBLANK($D$15:J$15)+1,FALSE)</f>
        <v>0</v>
      </c>
      <c r="AA258" s="3">
        <f t="array" ref="AA258">INDEX($AF$3:$CM$62,MATCH($S258,$AE$3:$AE$62,0),MATCH(AA$1&amp;$R258,$AF$1:$CM$1&amp;$AF$2:$CM$2,0))*VLOOKUP($Q258,$C$17:$M$20,COUNTBLANK($D$15:K$15)+1,FALSE)</f>
        <v>0</v>
      </c>
      <c r="AB258" s="3">
        <f t="array" ref="AB258">INDEX($AF$3:$CM$62,MATCH($S258,$AE$3:$AE$62,0),MATCH(AB$1&amp;$R258,$AF$1:$CM$1&amp;$AF$2:$CM$2,0))*VLOOKUP($Q258,$C$17:$M$20,COUNTBLANK($D$15:L$15)+1,FALSE)</f>
        <v>0</v>
      </c>
      <c r="AC258" s="3">
        <f t="array" ref="AC258">INDEX($AF$3:$CM$62,MATCH($S258,$AE$3:$AE$62,0),MATCH(AC$1&amp;$R258,$AF$1:$CM$1&amp;$AF$2:$CM$2,0))*VLOOKUP($Q258,$C$17:$M$20,COUNTBLANK($D$15:M$15)+1,FALSE)</f>
        <v>0</v>
      </c>
    </row>
    <row r="259" spans="17:29" x14ac:dyDescent="0.2">
      <c r="Q259" t="str">
        <f t="shared" si="131"/>
        <v>头饰</v>
      </c>
      <c r="R259">
        <f t="shared" si="132"/>
        <v>5</v>
      </c>
      <c r="S259">
        <f t="shared" si="133"/>
        <v>17</v>
      </c>
      <c r="T259" s="3">
        <f t="array" ref="T259">INDEX($AF$3:$CM$62,MATCH($S259,$AE$3:$AE$62,0),MATCH(T$1&amp;$R259,$AF$1:$CM$1&amp;$AF$2:$CM$2,0))*VLOOKUP($Q259,$C$17:$M$20,COUNTBLANK($D$15:D$15)+1,FALSE)</f>
        <v>136</v>
      </c>
      <c r="U259" s="3">
        <f t="array" ref="U259">INDEX($AF$3:$CM$62,MATCH($S259,$AE$3:$AE$62,0),MATCH(U$1&amp;$R259,$AF$1:$CM$1&amp;$AF$2:$CM$2,0))*VLOOKUP($Q259,$C$17:$M$20,COUNTBLANK($D$15:E$15)+1,FALSE)</f>
        <v>6800</v>
      </c>
      <c r="V259" s="3">
        <f t="array" ref="V259">INDEX($AF$3:$CM$62,MATCH($S259,$AE$3:$AE$62,0),MATCH(V$1&amp;$R259,$AF$1:$CM$1&amp;$AF$2:$CM$2,0))*VLOOKUP($Q259,$C$17:$M$20,COUNTBLANK($D$15:F$15)+1,FALSE)</f>
        <v>0</v>
      </c>
      <c r="W259" s="3">
        <f t="array" ref="W259">INDEX($AF$3:$CM$62,MATCH($S259,$AE$3:$AE$62,0),MATCH(W$1&amp;$R259,$AF$1:$CM$1&amp;$AF$2:$CM$2,0))*VLOOKUP($Q259,$C$17:$M$20,COUNTBLANK($D$15:G$15)+1,FALSE)</f>
        <v>0</v>
      </c>
      <c r="X259" s="3">
        <f t="array" ref="X259">INDEX($AF$3:$CM$62,MATCH($S259,$AE$3:$AE$62,0),MATCH(X$1&amp;$R259,$AF$1:$CM$1&amp;$AF$2:$CM$2,0))*VLOOKUP($Q259,$C$17:$M$20,COUNTBLANK($D$15:H$15)+1,FALSE)</f>
        <v>0.08</v>
      </c>
      <c r="Y259" s="3">
        <f t="array" ref="Y259">INDEX($AF$3:$CM$62,MATCH($S259,$AE$3:$AE$62,0),MATCH(Y$1&amp;$R259,$AF$1:$CM$1&amp;$AF$2:$CM$2,0))*VLOOKUP($Q259,$C$17:$M$20,COUNTBLANK($D$15:I$15)+1,FALSE)</f>
        <v>0</v>
      </c>
      <c r="Z259" s="3">
        <f t="array" ref="Z259">INDEX($AF$3:$CM$62,MATCH($S259,$AE$3:$AE$62,0),MATCH(Z$1&amp;$R259,$AF$1:$CM$1&amp;$AF$2:$CM$2,0))*VLOOKUP($Q259,$C$17:$M$20,COUNTBLANK($D$15:J$15)+1,FALSE)</f>
        <v>0</v>
      </c>
      <c r="AA259" s="3">
        <f t="array" ref="AA259">INDEX($AF$3:$CM$62,MATCH($S259,$AE$3:$AE$62,0),MATCH(AA$1&amp;$R259,$AF$1:$CM$1&amp;$AF$2:$CM$2,0))*VLOOKUP($Q259,$C$17:$M$20,COUNTBLANK($D$15:K$15)+1,FALSE)</f>
        <v>0</v>
      </c>
      <c r="AB259" s="3">
        <f t="array" ref="AB259">INDEX($AF$3:$CM$62,MATCH($S259,$AE$3:$AE$62,0),MATCH(AB$1&amp;$R259,$AF$1:$CM$1&amp;$AF$2:$CM$2,0))*VLOOKUP($Q259,$C$17:$M$20,COUNTBLANK($D$15:L$15)+1,FALSE)</f>
        <v>0</v>
      </c>
      <c r="AC259" s="3">
        <f t="array" ref="AC259">INDEX($AF$3:$CM$62,MATCH($S259,$AE$3:$AE$62,0),MATCH(AC$1&amp;$R259,$AF$1:$CM$1&amp;$AF$2:$CM$2,0))*VLOOKUP($Q259,$C$17:$M$20,COUNTBLANK($D$15:M$15)+1,FALSE)</f>
        <v>0</v>
      </c>
    </row>
    <row r="260" spans="17:29" x14ac:dyDescent="0.2">
      <c r="Q260" t="str">
        <f t="shared" si="131"/>
        <v>头饰</v>
      </c>
      <c r="R260">
        <f t="shared" si="132"/>
        <v>5</v>
      </c>
      <c r="S260">
        <f t="shared" si="133"/>
        <v>18</v>
      </c>
      <c r="T260" s="3">
        <f t="array" ref="T260">INDEX($AF$3:$CM$62,MATCH($S260,$AE$3:$AE$62,0),MATCH(T$1&amp;$R260,$AF$1:$CM$1&amp;$AF$2:$CM$2,0))*VLOOKUP($Q260,$C$17:$M$20,COUNTBLANK($D$15:D$15)+1,FALSE)</f>
        <v>144</v>
      </c>
      <c r="U260" s="3">
        <f t="array" ref="U260">INDEX($AF$3:$CM$62,MATCH($S260,$AE$3:$AE$62,0),MATCH(U$1&amp;$R260,$AF$1:$CM$1&amp;$AF$2:$CM$2,0))*VLOOKUP($Q260,$C$17:$M$20,COUNTBLANK($D$15:E$15)+1,FALSE)</f>
        <v>7200</v>
      </c>
      <c r="V260" s="3">
        <f t="array" ref="V260">INDEX($AF$3:$CM$62,MATCH($S260,$AE$3:$AE$62,0),MATCH(V$1&amp;$R260,$AF$1:$CM$1&amp;$AF$2:$CM$2,0))*VLOOKUP($Q260,$C$17:$M$20,COUNTBLANK($D$15:F$15)+1,FALSE)</f>
        <v>0</v>
      </c>
      <c r="W260" s="3">
        <f t="array" ref="W260">INDEX($AF$3:$CM$62,MATCH($S260,$AE$3:$AE$62,0),MATCH(W$1&amp;$R260,$AF$1:$CM$1&amp;$AF$2:$CM$2,0))*VLOOKUP($Q260,$C$17:$M$20,COUNTBLANK($D$15:G$15)+1,FALSE)</f>
        <v>0</v>
      </c>
      <c r="X260" s="3">
        <f t="array" ref="X260">INDEX($AF$3:$CM$62,MATCH($S260,$AE$3:$AE$62,0),MATCH(X$1&amp;$R260,$AF$1:$CM$1&amp;$AF$2:$CM$2,0))*VLOOKUP($Q260,$C$17:$M$20,COUNTBLANK($D$15:H$15)+1,FALSE)</f>
        <v>0.08</v>
      </c>
      <c r="Y260" s="3">
        <f t="array" ref="Y260">INDEX($AF$3:$CM$62,MATCH($S260,$AE$3:$AE$62,0),MATCH(Y$1&amp;$R260,$AF$1:$CM$1&amp;$AF$2:$CM$2,0))*VLOOKUP($Q260,$C$17:$M$20,COUNTBLANK($D$15:I$15)+1,FALSE)</f>
        <v>0</v>
      </c>
      <c r="Z260" s="3">
        <f t="array" ref="Z260">INDEX($AF$3:$CM$62,MATCH($S260,$AE$3:$AE$62,0),MATCH(Z$1&amp;$R260,$AF$1:$CM$1&amp;$AF$2:$CM$2,0))*VLOOKUP($Q260,$C$17:$M$20,COUNTBLANK($D$15:J$15)+1,FALSE)</f>
        <v>0</v>
      </c>
      <c r="AA260" s="3">
        <f t="array" ref="AA260">INDEX($AF$3:$CM$62,MATCH($S260,$AE$3:$AE$62,0),MATCH(AA$1&amp;$R260,$AF$1:$CM$1&amp;$AF$2:$CM$2,0))*VLOOKUP($Q260,$C$17:$M$20,COUNTBLANK($D$15:K$15)+1,FALSE)</f>
        <v>0</v>
      </c>
      <c r="AB260" s="3">
        <f t="array" ref="AB260">INDEX($AF$3:$CM$62,MATCH($S260,$AE$3:$AE$62,0),MATCH(AB$1&amp;$R260,$AF$1:$CM$1&amp;$AF$2:$CM$2,0))*VLOOKUP($Q260,$C$17:$M$20,COUNTBLANK($D$15:L$15)+1,FALSE)</f>
        <v>0</v>
      </c>
      <c r="AC260" s="3">
        <f t="array" ref="AC260">INDEX($AF$3:$CM$62,MATCH($S260,$AE$3:$AE$62,0),MATCH(AC$1&amp;$R260,$AF$1:$CM$1&amp;$AF$2:$CM$2,0))*VLOOKUP($Q260,$C$17:$M$20,COUNTBLANK($D$15:M$15)+1,FALSE)</f>
        <v>0</v>
      </c>
    </row>
    <row r="261" spans="17:29" x14ac:dyDescent="0.2">
      <c r="Q261" t="str">
        <f t="shared" si="131"/>
        <v>头饰</v>
      </c>
      <c r="R261">
        <f t="shared" si="132"/>
        <v>5</v>
      </c>
      <c r="S261">
        <f t="shared" si="133"/>
        <v>19</v>
      </c>
      <c r="T261" s="3">
        <f t="array" ref="T261">INDEX($AF$3:$CM$62,MATCH($S261,$AE$3:$AE$62,0),MATCH(T$1&amp;$R261,$AF$1:$CM$1&amp;$AF$2:$CM$2,0))*VLOOKUP($Q261,$C$17:$M$20,COUNTBLANK($D$15:D$15)+1,FALSE)</f>
        <v>152</v>
      </c>
      <c r="U261" s="3">
        <f t="array" ref="U261">INDEX($AF$3:$CM$62,MATCH($S261,$AE$3:$AE$62,0),MATCH(U$1&amp;$R261,$AF$1:$CM$1&amp;$AF$2:$CM$2,0))*VLOOKUP($Q261,$C$17:$M$20,COUNTBLANK($D$15:E$15)+1,FALSE)</f>
        <v>7600</v>
      </c>
      <c r="V261" s="3">
        <f t="array" ref="V261">INDEX($AF$3:$CM$62,MATCH($S261,$AE$3:$AE$62,0),MATCH(V$1&amp;$R261,$AF$1:$CM$1&amp;$AF$2:$CM$2,0))*VLOOKUP($Q261,$C$17:$M$20,COUNTBLANK($D$15:F$15)+1,FALSE)</f>
        <v>0</v>
      </c>
      <c r="W261" s="3">
        <f t="array" ref="W261">INDEX($AF$3:$CM$62,MATCH($S261,$AE$3:$AE$62,0),MATCH(W$1&amp;$R261,$AF$1:$CM$1&amp;$AF$2:$CM$2,0))*VLOOKUP($Q261,$C$17:$M$20,COUNTBLANK($D$15:G$15)+1,FALSE)</f>
        <v>0</v>
      </c>
      <c r="X261" s="3">
        <f t="array" ref="X261">INDEX($AF$3:$CM$62,MATCH($S261,$AE$3:$AE$62,0),MATCH(X$1&amp;$R261,$AF$1:$CM$1&amp;$AF$2:$CM$2,0))*VLOOKUP($Q261,$C$17:$M$20,COUNTBLANK($D$15:H$15)+1,FALSE)</f>
        <v>0.08</v>
      </c>
      <c r="Y261" s="3">
        <f t="array" ref="Y261">INDEX($AF$3:$CM$62,MATCH($S261,$AE$3:$AE$62,0),MATCH(Y$1&amp;$R261,$AF$1:$CM$1&amp;$AF$2:$CM$2,0))*VLOOKUP($Q261,$C$17:$M$20,COUNTBLANK($D$15:I$15)+1,FALSE)</f>
        <v>0</v>
      </c>
      <c r="Z261" s="3">
        <f t="array" ref="Z261">INDEX($AF$3:$CM$62,MATCH($S261,$AE$3:$AE$62,0),MATCH(Z$1&amp;$R261,$AF$1:$CM$1&amp;$AF$2:$CM$2,0))*VLOOKUP($Q261,$C$17:$M$20,COUNTBLANK($D$15:J$15)+1,FALSE)</f>
        <v>0</v>
      </c>
      <c r="AA261" s="3">
        <f t="array" ref="AA261">INDEX($AF$3:$CM$62,MATCH($S261,$AE$3:$AE$62,0),MATCH(AA$1&amp;$R261,$AF$1:$CM$1&amp;$AF$2:$CM$2,0))*VLOOKUP($Q261,$C$17:$M$20,COUNTBLANK($D$15:K$15)+1,FALSE)</f>
        <v>0</v>
      </c>
      <c r="AB261" s="3">
        <f t="array" ref="AB261">INDEX($AF$3:$CM$62,MATCH($S261,$AE$3:$AE$62,0),MATCH(AB$1&amp;$R261,$AF$1:$CM$1&amp;$AF$2:$CM$2,0))*VLOOKUP($Q261,$C$17:$M$20,COUNTBLANK($D$15:L$15)+1,FALSE)</f>
        <v>0</v>
      </c>
      <c r="AC261" s="3">
        <f t="array" ref="AC261">INDEX($AF$3:$CM$62,MATCH($S261,$AE$3:$AE$62,0),MATCH(AC$1&amp;$R261,$AF$1:$CM$1&amp;$AF$2:$CM$2,0))*VLOOKUP($Q261,$C$17:$M$20,COUNTBLANK($D$15:M$15)+1,FALSE)</f>
        <v>0</v>
      </c>
    </row>
    <row r="262" spans="17:29" x14ac:dyDescent="0.2">
      <c r="Q262" t="str">
        <f t="shared" si="131"/>
        <v>头饰</v>
      </c>
      <c r="R262">
        <f t="shared" si="132"/>
        <v>5</v>
      </c>
      <c r="S262">
        <f t="shared" si="133"/>
        <v>20</v>
      </c>
      <c r="T262" s="3">
        <f t="array" ref="T262">INDEX($AF$3:$CM$62,MATCH($S262,$AE$3:$AE$62,0),MATCH(T$1&amp;$R262,$AF$1:$CM$1&amp;$AF$2:$CM$2,0))*VLOOKUP($Q262,$C$17:$M$20,COUNTBLANK($D$15:D$15)+1,FALSE)</f>
        <v>160</v>
      </c>
      <c r="U262" s="3">
        <f t="array" ref="U262">INDEX($AF$3:$CM$62,MATCH($S262,$AE$3:$AE$62,0),MATCH(U$1&amp;$R262,$AF$1:$CM$1&amp;$AF$2:$CM$2,0))*VLOOKUP($Q262,$C$17:$M$20,COUNTBLANK($D$15:E$15)+1,FALSE)</f>
        <v>8000</v>
      </c>
      <c r="V262" s="3">
        <f t="array" ref="V262">INDEX($AF$3:$CM$62,MATCH($S262,$AE$3:$AE$62,0),MATCH(V$1&amp;$R262,$AF$1:$CM$1&amp;$AF$2:$CM$2,0))*VLOOKUP($Q262,$C$17:$M$20,COUNTBLANK($D$15:F$15)+1,FALSE)</f>
        <v>0</v>
      </c>
      <c r="W262" s="3">
        <f t="array" ref="W262">INDEX($AF$3:$CM$62,MATCH($S262,$AE$3:$AE$62,0),MATCH(W$1&amp;$R262,$AF$1:$CM$1&amp;$AF$2:$CM$2,0))*VLOOKUP($Q262,$C$17:$M$20,COUNTBLANK($D$15:G$15)+1,FALSE)</f>
        <v>0</v>
      </c>
      <c r="X262" s="3">
        <f t="array" ref="X262">INDEX($AF$3:$CM$62,MATCH($S262,$AE$3:$AE$62,0),MATCH(X$1&amp;$R262,$AF$1:$CM$1&amp;$AF$2:$CM$2,0))*VLOOKUP($Q262,$C$17:$M$20,COUNTBLANK($D$15:H$15)+1,FALSE)</f>
        <v>0.16</v>
      </c>
      <c r="Y262" s="3">
        <f t="array" ref="Y262">INDEX($AF$3:$CM$62,MATCH($S262,$AE$3:$AE$62,0),MATCH(Y$1&amp;$R262,$AF$1:$CM$1&amp;$AF$2:$CM$2,0))*VLOOKUP($Q262,$C$17:$M$20,COUNTBLANK($D$15:I$15)+1,FALSE)</f>
        <v>0</v>
      </c>
      <c r="Z262" s="3">
        <f t="array" ref="Z262">INDEX($AF$3:$CM$62,MATCH($S262,$AE$3:$AE$62,0),MATCH(Z$1&amp;$R262,$AF$1:$CM$1&amp;$AF$2:$CM$2,0))*VLOOKUP($Q262,$C$17:$M$20,COUNTBLANK($D$15:J$15)+1,FALSE)</f>
        <v>0</v>
      </c>
      <c r="AA262" s="3">
        <f t="array" ref="AA262">INDEX($AF$3:$CM$62,MATCH($S262,$AE$3:$AE$62,0),MATCH(AA$1&amp;$R262,$AF$1:$CM$1&amp;$AF$2:$CM$2,0))*VLOOKUP($Q262,$C$17:$M$20,COUNTBLANK($D$15:K$15)+1,FALSE)</f>
        <v>0</v>
      </c>
      <c r="AB262" s="3">
        <f t="array" ref="AB262">INDEX($AF$3:$CM$62,MATCH($S262,$AE$3:$AE$62,0),MATCH(AB$1&amp;$R262,$AF$1:$CM$1&amp;$AF$2:$CM$2,0))*VLOOKUP($Q262,$C$17:$M$20,COUNTBLANK($D$15:L$15)+1,FALSE)</f>
        <v>0</v>
      </c>
      <c r="AC262" s="3">
        <f t="array" ref="AC262">INDEX($AF$3:$CM$62,MATCH($S262,$AE$3:$AE$62,0),MATCH(AC$1&amp;$R262,$AF$1:$CM$1&amp;$AF$2:$CM$2,0))*VLOOKUP($Q262,$C$17:$M$20,COUNTBLANK($D$15:M$15)+1,FALSE)</f>
        <v>0</v>
      </c>
    </row>
    <row r="263" spans="17:29" x14ac:dyDescent="0.2">
      <c r="Q263" t="str">
        <f t="shared" si="131"/>
        <v>头饰</v>
      </c>
      <c r="R263">
        <f t="shared" si="132"/>
        <v>5</v>
      </c>
      <c r="S263">
        <f t="shared" si="133"/>
        <v>21</v>
      </c>
      <c r="T263" s="3">
        <f t="array" ref="T263">INDEX($AF$3:$CM$62,MATCH($S263,$AE$3:$AE$62,0),MATCH(T$1&amp;$R263,$AF$1:$CM$1&amp;$AF$2:$CM$2,0))*VLOOKUP($Q263,$C$17:$M$20,COUNTBLANK($D$15:D$15)+1,FALSE)</f>
        <v>168</v>
      </c>
      <c r="U263" s="3">
        <f t="array" ref="U263">INDEX($AF$3:$CM$62,MATCH($S263,$AE$3:$AE$62,0),MATCH(U$1&amp;$R263,$AF$1:$CM$1&amp;$AF$2:$CM$2,0))*VLOOKUP($Q263,$C$17:$M$20,COUNTBLANK($D$15:E$15)+1,FALSE)</f>
        <v>8400</v>
      </c>
      <c r="V263" s="3">
        <f t="array" ref="V263">INDEX($AF$3:$CM$62,MATCH($S263,$AE$3:$AE$62,0),MATCH(V$1&amp;$R263,$AF$1:$CM$1&amp;$AF$2:$CM$2,0))*VLOOKUP($Q263,$C$17:$M$20,COUNTBLANK($D$15:F$15)+1,FALSE)</f>
        <v>0</v>
      </c>
      <c r="W263" s="3">
        <f t="array" ref="W263">INDEX($AF$3:$CM$62,MATCH($S263,$AE$3:$AE$62,0),MATCH(W$1&amp;$R263,$AF$1:$CM$1&amp;$AF$2:$CM$2,0))*VLOOKUP($Q263,$C$17:$M$20,COUNTBLANK($D$15:G$15)+1,FALSE)</f>
        <v>0</v>
      </c>
      <c r="X263" s="3">
        <f t="array" ref="X263">INDEX($AF$3:$CM$62,MATCH($S263,$AE$3:$AE$62,0),MATCH(X$1&amp;$R263,$AF$1:$CM$1&amp;$AF$2:$CM$2,0))*VLOOKUP($Q263,$C$17:$M$20,COUNTBLANK($D$15:H$15)+1,FALSE)</f>
        <v>0.16</v>
      </c>
      <c r="Y263" s="3">
        <f t="array" ref="Y263">INDEX($AF$3:$CM$62,MATCH($S263,$AE$3:$AE$62,0),MATCH(Y$1&amp;$R263,$AF$1:$CM$1&amp;$AF$2:$CM$2,0))*VLOOKUP($Q263,$C$17:$M$20,COUNTBLANK($D$15:I$15)+1,FALSE)</f>
        <v>0</v>
      </c>
      <c r="Z263" s="3">
        <f t="array" ref="Z263">INDEX($AF$3:$CM$62,MATCH($S263,$AE$3:$AE$62,0),MATCH(Z$1&amp;$R263,$AF$1:$CM$1&amp;$AF$2:$CM$2,0))*VLOOKUP($Q263,$C$17:$M$20,COUNTBLANK($D$15:J$15)+1,FALSE)</f>
        <v>0</v>
      </c>
      <c r="AA263" s="3">
        <f t="array" ref="AA263">INDEX($AF$3:$CM$62,MATCH($S263,$AE$3:$AE$62,0),MATCH(AA$1&amp;$R263,$AF$1:$CM$1&amp;$AF$2:$CM$2,0))*VLOOKUP($Q263,$C$17:$M$20,COUNTBLANK($D$15:K$15)+1,FALSE)</f>
        <v>0</v>
      </c>
      <c r="AB263" s="3">
        <f t="array" ref="AB263">INDEX($AF$3:$CM$62,MATCH($S263,$AE$3:$AE$62,0),MATCH(AB$1&amp;$R263,$AF$1:$CM$1&amp;$AF$2:$CM$2,0))*VLOOKUP($Q263,$C$17:$M$20,COUNTBLANK($D$15:L$15)+1,FALSE)</f>
        <v>0</v>
      </c>
      <c r="AC263" s="3">
        <f t="array" ref="AC263">INDEX($AF$3:$CM$62,MATCH($S263,$AE$3:$AE$62,0),MATCH(AC$1&amp;$R263,$AF$1:$CM$1&amp;$AF$2:$CM$2,0))*VLOOKUP($Q263,$C$17:$M$20,COUNTBLANK($D$15:M$15)+1,FALSE)</f>
        <v>0</v>
      </c>
    </row>
    <row r="264" spans="17:29" x14ac:dyDescent="0.2">
      <c r="Q264" t="str">
        <f t="shared" si="131"/>
        <v>头饰</v>
      </c>
      <c r="R264">
        <f t="shared" si="132"/>
        <v>5</v>
      </c>
      <c r="S264">
        <f t="shared" si="133"/>
        <v>22</v>
      </c>
      <c r="T264" s="3">
        <f t="array" ref="T264">INDEX($AF$3:$CM$62,MATCH($S264,$AE$3:$AE$62,0),MATCH(T$1&amp;$R264,$AF$1:$CM$1&amp;$AF$2:$CM$2,0))*VLOOKUP($Q264,$C$17:$M$20,COUNTBLANK($D$15:D$15)+1,FALSE)</f>
        <v>176</v>
      </c>
      <c r="U264" s="3">
        <f t="array" ref="U264">INDEX($AF$3:$CM$62,MATCH($S264,$AE$3:$AE$62,0),MATCH(U$1&amp;$R264,$AF$1:$CM$1&amp;$AF$2:$CM$2,0))*VLOOKUP($Q264,$C$17:$M$20,COUNTBLANK($D$15:E$15)+1,FALSE)</f>
        <v>8800</v>
      </c>
      <c r="V264" s="3">
        <f t="array" ref="V264">INDEX($AF$3:$CM$62,MATCH($S264,$AE$3:$AE$62,0),MATCH(V$1&amp;$R264,$AF$1:$CM$1&amp;$AF$2:$CM$2,0))*VLOOKUP($Q264,$C$17:$M$20,COUNTBLANK($D$15:F$15)+1,FALSE)</f>
        <v>0</v>
      </c>
      <c r="W264" s="3">
        <f t="array" ref="W264">INDEX($AF$3:$CM$62,MATCH($S264,$AE$3:$AE$62,0),MATCH(W$1&amp;$R264,$AF$1:$CM$1&amp;$AF$2:$CM$2,0))*VLOOKUP($Q264,$C$17:$M$20,COUNTBLANK($D$15:G$15)+1,FALSE)</f>
        <v>0</v>
      </c>
      <c r="X264" s="3">
        <f t="array" ref="X264">INDEX($AF$3:$CM$62,MATCH($S264,$AE$3:$AE$62,0),MATCH(X$1&amp;$R264,$AF$1:$CM$1&amp;$AF$2:$CM$2,0))*VLOOKUP($Q264,$C$17:$M$20,COUNTBLANK($D$15:H$15)+1,FALSE)</f>
        <v>0.16</v>
      </c>
      <c r="Y264" s="3">
        <f t="array" ref="Y264">INDEX($AF$3:$CM$62,MATCH($S264,$AE$3:$AE$62,0),MATCH(Y$1&amp;$R264,$AF$1:$CM$1&amp;$AF$2:$CM$2,0))*VLOOKUP($Q264,$C$17:$M$20,COUNTBLANK($D$15:I$15)+1,FALSE)</f>
        <v>0</v>
      </c>
      <c r="Z264" s="3">
        <f t="array" ref="Z264">INDEX($AF$3:$CM$62,MATCH($S264,$AE$3:$AE$62,0),MATCH(Z$1&amp;$R264,$AF$1:$CM$1&amp;$AF$2:$CM$2,0))*VLOOKUP($Q264,$C$17:$M$20,COUNTBLANK($D$15:J$15)+1,FALSE)</f>
        <v>0</v>
      </c>
      <c r="AA264" s="3">
        <f t="array" ref="AA264">INDEX($AF$3:$CM$62,MATCH($S264,$AE$3:$AE$62,0),MATCH(AA$1&amp;$R264,$AF$1:$CM$1&amp;$AF$2:$CM$2,0))*VLOOKUP($Q264,$C$17:$M$20,COUNTBLANK($D$15:K$15)+1,FALSE)</f>
        <v>0</v>
      </c>
      <c r="AB264" s="3">
        <f t="array" ref="AB264">INDEX($AF$3:$CM$62,MATCH($S264,$AE$3:$AE$62,0),MATCH(AB$1&amp;$R264,$AF$1:$CM$1&amp;$AF$2:$CM$2,0))*VLOOKUP($Q264,$C$17:$M$20,COUNTBLANK($D$15:L$15)+1,FALSE)</f>
        <v>0</v>
      </c>
      <c r="AC264" s="3">
        <f t="array" ref="AC264">INDEX($AF$3:$CM$62,MATCH($S264,$AE$3:$AE$62,0),MATCH(AC$1&amp;$R264,$AF$1:$CM$1&amp;$AF$2:$CM$2,0))*VLOOKUP($Q264,$C$17:$M$20,COUNTBLANK($D$15:M$15)+1,FALSE)</f>
        <v>0</v>
      </c>
    </row>
    <row r="265" spans="17:29" x14ac:dyDescent="0.2">
      <c r="Q265" t="str">
        <f t="shared" si="131"/>
        <v>头饰</v>
      </c>
      <c r="R265">
        <f t="shared" si="132"/>
        <v>5</v>
      </c>
      <c r="S265">
        <f t="shared" si="133"/>
        <v>23</v>
      </c>
      <c r="T265" s="3">
        <f t="array" ref="T265">INDEX($AF$3:$CM$62,MATCH($S265,$AE$3:$AE$62,0),MATCH(T$1&amp;$R265,$AF$1:$CM$1&amp;$AF$2:$CM$2,0))*VLOOKUP($Q265,$C$17:$M$20,COUNTBLANK($D$15:D$15)+1,FALSE)</f>
        <v>184</v>
      </c>
      <c r="U265" s="3">
        <f t="array" ref="U265">INDEX($AF$3:$CM$62,MATCH($S265,$AE$3:$AE$62,0),MATCH(U$1&amp;$R265,$AF$1:$CM$1&amp;$AF$2:$CM$2,0))*VLOOKUP($Q265,$C$17:$M$20,COUNTBLANK($D$15:E$15)+1,FALSE)</f>
        <v>9200</v>
      </c>
      <c r="V265" s="3">
        <f t="array" ref="V265">INDEX($AF$3:$CM$62,MATCH($S265,$AE$3:$AE$62,0),MATCH(V$1&amp;$R265,$AF$1:$CM$1&amp;$AF$2:$CM$2,0))*VLOOKUP($Q265,$C$17:$M$20,COUNTBLANK($D$15:F$15)+1,FALSE)</f>
        <v>0</v>
      </c>
      <c r="W265" s="3">
        <f t="array" ref="W265">INDEX($AF$3:$CM$62,MATCH($S265,$AE$3:$AE$62,0),MATCH(W$1&amp;$R265,$AF$1:$CM$1&amp;$AF$2:$CM$2,0))*VLOOKUP($Q265,$C$17:$M$20,COUNTBLANK($D$15:G$15)+1,FALSE)</f>
        <v>0</v>
      </c>
      <c r="X265" s="3">
        <f t="array" ref="X265">INDEX($AF$3:$CM$62,MATCH($S265,$AE$3:$AE$62,0),MATCH(X$1&amp;$R265,$AF$1:$CM$1&amp;$AF$2:$CM$2,0))*VLOOKUP($Q265,$C$17:$M$20,COUNTBLANK($D$15:H$15)+1,FALSE)</f>
        <v>0.16</v>
      </c>
      <c r="Y265" s="3">
        <f t="array" ref="Y265">INDEX($AF$3:$CM$62,MATCH($S265,$AE$3:$AE$62,0),MATCH(Y$1&amp;$R265,$AF$1:$CM$1&amp;$AF$2:$CM$2,0))*VLOOKUP($Q265,$C$17:$M$20,COUNTBLANK($D$15:I$15)+1,FALSE)</f>
        <v>0</v>
      </c>
      <c r="Z265" s="3">
        <f t="array" ref="Z265">INDEX($AF$3:$CM$62,MATCH($S265,$AE$3:$AE$62,0),MATCH(Z$1&amp;$R265,$AF$1:$CM$1&amp;$AF$2:$CM$2,0))*VLOOKUP($Q265,$C$17:$M$20,COUNTBLANK($D$15:J$15)+1,FALSE)</f>
        <v>0</v>
      </c>
      <c r="AA265" s="3">
        <f t="array" ref="AA265">INDEX($AF$3:$CM$62,MATCH($S265,$AE$3:$AE$62,0),MATCH(AA$1&amp;$R265,$AF$1:$CM$1&amp;$AF$2:$CM$2,0))*VLOOKUP($Q265,$C$17:$M$20,COUNTBLANK($D$15:K$15)+1,FALSE)</f>
        <v>0</v>
      </c>
      <c r="AB265" s="3">
        <f t="array" ref="AB265">INDEX($AF$3:$CM$62,MATCH($S265,$AE$3:$AE$62,0),MATCH(AB$1&amp;$R265,$AF$1:$CM$1&amp;$AF$2:$CM$2,0))*VLOOKUP($Q265,$C$17:$M$20,COUNTBLANK($D$15:L$15)+1,FALSE)</f>
        <v>0</v>
      </c>
      <c r="AC265" s="3">
        <f t="array" ref="AC265">INDEX($AF$3:$CM$62,MATCH($S265,$AE$3:$AE$62,0),MATCH(AC$1&amp;$R265,$AF$1:$CM$1&amp;$AF$2:$CM$2,0))*VLOOKUP($Q265,$C$17:$M$20,COUNTBLANK($D$15:M$15)+1,FALSE)</f>
        <v>0</v>
      </c>
    </row>
    <row r="266" spans="17:29" x14ac:dyDescent="0.2">
      <c r="Q266" t="str">
        <f t="shared" si="131"/>
        <v>头饰</v>
      </c>
      <c r="R266">
        <f t="shared" si="132"/>
        <v>5</v>
      </c>
      <c r="S266">
        <f t="shared" si="133"/>
        <v>24</v>
      </c>
      <c r="T266" s="3">
        <f t="array" ref="T266">INDEX($AF$3:$CM$62,MATCH($S266,$AE$3:$AE$62,0),MATCH(T$1&amp;$R266,$AF$1:$CM$1&amp;$AF$2:$CM$2,0))*VLOOKUP($Q266,$C$17:$M$20,COUNTBLANK($D$15:D$15)+1,FALSE)</f>
        <v>192</v>
      </c>
      <c r="U266" s="3">
        <f t="array" ref="U266">INDEX($AF$3:$CM$62,MATCH($S266,$AE$3:$AE$62,0),MATCH(U$1&amp;$R266,$AF$1:$CM$1&amp;$AF$2:$CM$2,0))*VLOOKUP($Q266,$C$17:$M$20,COUNTBLANK($D$15:E$15)+1,FALSE)</f>
        <v>9600</v>
      </c>
      <c r="V266" s="3">
        <f t="array" ref="V266">INDEX($AF$3:$CM$62,MATCH($S266,$AE$3:$AE$62,0),MATCH(V$1&amp;$R266,$AF$1:$CM$1&amp;$AF$2:$CM$2,0))*VLOOKUP($Q266,$C$17:$M$20,COUNTBLANK($D$15:F$15)+1,FALSE)</f>
        <v>0</v>
      </c>
      <c r="W266" s="3">
        <f t="array" ref="W266">INDEX($AF$3:$CM$62,MATCH($S266,$AE$3:$AE$62,0),MATCH(W$1&amp;$R266,$AF$1:$CM$1&amp;$AF$2:$CM$2,0))*VLOOKUP($Q266,$C$17:$M$20,COUNTBLANK($D$15:G$15)+1,FALSE)</f>
        <v>0</v>
      </c>
      <c r="X266" s="3">
        <f t="array" ref="X266">INDEX($AF$3:$CM$62,MATCH($S266,$AE$3:$AE$62,0),MATCH(X$1&amp;$R266,$AF$1:$CM$1&amp;$AF$2:$CM$2,0))*VLOOKUP($Q266,$C$17:$M$20,COUNTBLANK($D$15:H$15)+1,FALSE)</f>
        <v>0.16</v>
      </c>
      <c r="Y266" s="3">
        <f t="array" ref="Y266">INDEX($AF$3:$CM$62,MATCH($S266,$AE$3:$AE$62,0),MATCH(Y$1&amp;$R266,$AF$1:$CM$1&amp;$AF$2:$CM$2,0))*VLOOKUP($Q266,$C$17:$M$20,COUNTBLANK($D$15:I$15)+1,FALSE)</f>
        <v>0</v>
      </c>
      <c r="Z266" s="3">
        <f t="array" ref="Z266">INDEX($AF$3:$CM$62,MATCH($S266,$AE$3:$AE$62,0),MATCH(Z$1&amp;$R266,$AF$1:$CM$1&amp;$AF$2:$CM$2,0))*VLOOKUP($Q266,$C$17:$M$20,COUNTBLANK($D$15:J$15)+1,FALSE)</f>
        <v>0</v>
      </c>
      <c r="AA266" s="3">
        <f t="array" ref="AA266">INDEX($AF$3:$CM$62,MATCH($S266,$AE$3:$AE$62,0),MATCH(AA$1&amp;$R266,$AF$1:$CM$1&amp;$AF$2:$CM$2,0))*VLOOKUP($Q266,$C$17:$M$20,COUNTBLANK($D$15:K$15)+1,FALSE)</f>
        <v>0</v>
      </c>
      <c r="AB266" s="3">
        <f t="array" ref="AB266">INDEX($AF$3:$CM$62,MATCH($S266,$AE$3:$AE$62,0),MATCH(AB$1&amp;$R266,$AF$1:$CM$1&amp;$AF$2:$CM$2,0))*VLOOKUP($Q266,$C$17:$M$20,COUNTBLANK($D$15:L$15)+1,FALSE)</f>
        <v>0</v>
      </c>
      <c r="AC266" s="3">
        <f t="array" ref="AC266">INDEX($AF$3:$CM$62,MATCH($S266,$AE$3:$AE$62,0),MATCH(AC$1&amp;$R266,$AF$1:$CM$1&amp;$AF$2:$CM$2,0))*VLOOKUP($Q266,$C$17:$M$20,COUNTBLANK($D$15:M$15)+1,FALSE)</f>
        <v>0</v>
      </c>
    </row>
    <row r="267" spans="17:29" x14ac:dyDescent="0.2">
      <c r="Q267" t="str">
        <f t="shared" si="131"/>
        <v>头饰</v>
      </c>
      <c r="R267">
        <f t="shared" si="132"/>
        <v>5</v>
      </c>
      <c r="S267">
        <f t="shared" si="133"/>
        <v>25</v>
      </c>
      <c r="T267" s="3">
        <f t="array" ref="T267">INDEX($AF$3:$CM$62,MATCH($S267,$AE$3:$AE$62,0),MATCH(T$1&amp;$R267,$AF$1:$CM$1&amp;$AF$2:$CM$2,0))*VLOOKUP($Q267,$C$17:$M$20,COUNTBLANK($D$15:D$15)+1,FALSE)</f>
        <v>200</v>
      </c>
      <c r="U267" s="3">
        <f t="array" ref="U267">INDEX($AF$3:$CM$62,MATCH($S267,$AE$3:$AE$62,0),MATCH(U$1&amp;$R267,$AF$1:$CM$1&amp;$AF$2:$CM$2,0))*VLOOKUP($Q267,$C$17:$M$20,COUNTBLANK($D$15:E$15)+1,FALSE)</f>
        <v>10000</v>
      </c>
      <c r="V267" s="3">
        <f t="array" ref="V267">INDEX($AF$3:$CM$62,MATCH($S267,$AE$3:$AE$62,0),MATCH(V$1&amp;$R267,$AF$1:$CM$1&amp;$AF$2:$CM$2,0))*VLOOKUP($Q267,$C$17:$M$20,COUNTBLANK($D$15:F$15)+1,FALSE)</f>
        <v>0</v>
      </c>
      <c r="W267" s="3">
        <f t="array" ref="W267">INDEX($AF$3:$CM$62,MATCH($S267,$AE$3:$AE$62,0),MATCH(W$1&amp;$R267,$AF$1:$CM$1&amp;$AF$2:$CM$2,0))*VLOOKUP($Q267,$C$17:$M$20,COUNTBLANK($D$15:G$15)+1,FALSE)</f>
        <v>0</v>
      </c>
      <c r="X267" s="3">
        <f t="array" ref="X267">INDEX($AF$3:$CM$62,MATCH($S267,$AE$3:$AE$62,0),MATCH(X$1&amp;$R267,$AF$1:$CM$1&amp;$AF$2:$CM$2,0))*VLOOKUP($Q267,$C$17:$M$20,COUNTBLANK($D$15:H$15)+1,FALSE)</f>
        <v>0.16</v>
      </c>
      <c r="Y267" s="3">
        <f t="array" ref="Y267">INDEX($AF$3:$CM$62,MATCH($S267,$AE$3:$AE$62,0),MATCH(Y$1&amp;$R267,$AF$1:$CM$1&amp;$AF$2:$CM$2,0))*VLOOKUP($Q267,$C$17:$M$20,COUNTBLANK($D$15:I$15)+1,FALSE)</f>
        <v>0</v>
      </c>
      <c r="Z267" s="3">
        <f t="array" ref="Z267">INDEX($AF$3:$CM$62,MATCH($S267,$AE$3:$AE$62,0),MATCH(Z$1&amp;$R267,$AF$1:$CM$1&amp;$AF$2:$CM$2,0))*VLOOKUP($Q267,$C$17:$M$20,COUNTBLANK($D$15:J$15)+1,FALSE)</f>
        <v>0</v>
      </c>
      <c r="AA267" s="3">
        <f t="array" ref="AA267">INDEX($AF$3:$CM$62,MATCH($S267,$AE$3:$AE$62,0),MATCH(AA$1&amp;$R267,$AF$1:$CM$1&amp;$AF$2:$CM$2,0))*VLOOKUP($Q267,$C$17:$M$20,COUNTBLANK($D$15:K$15)+1,FALSE)</f>
        <v>0</v>
      </c>
      <c r="AB267" s="3">
        <f t="array" ref="AB267">INDEX($AF$3:$CM$62,MATCH($S267,$AE$3:$AE$62,0),MATCH(AB$1&amp;$R267,$AF$1:$CM$1&amp;$AF$2:$CM$2,0))*VLOOKUP($Q267,$C$17:$M$20,COUNTBLANK($D$15:L$15)+1,FALSE)</f>
        <v>0</v>
      </c>
      <c r="AC267" s="3">
        <f t="array" ref="AC267">INDEX($AF$3:$CM$62,MATCH($S267,$AE$3:$AE$62,0),MATCH(AC$1&amp;$R267,$AF$1:$CM$1&amp;$AF$2:$CM$2,0))*VLOOKUP($Q267,$C$17:$M$20,COUNTBLANK($D$15:M$15)+1,FALSE)</f>
        <v>0</v>
      </c>
    </row>
    <row r="268" spans="17:29" x14ac:dyDescent="0.2">
      <c r="Q268" t="str">
        <f t="shared" si="131"/>
        <v>头饰</v>
      </c>
      <c r="R268">
        <f t="shared" si="132"/>
        <v>5</v>
      </c>
      <c r="S268">
        <f t="shared" si="133"/>
        <v>26</v>
      </c>
      <c r="T268" s="3">
        <f t="array" ref="T268">INDEX($AF$3:$CM$62,MATCH($S268,$AE$3:$AE$62,0),MATCH(T$1&amp;$R268,$AF$1:$CM$1&amp;$AF$2:$CM$2,0))*VLOOKUP($Q268,$C$17:$M$20,COUNTBLANK($D$15:D$15)+1,FALSE)</f>
        <v>208</v>
      </c>
      <c r="U268" s="3">
        <f t="array" ref="U268">INDEX($AF$3:$CM$62,MATCH($S268,$AE$3:$AE$62,0),MATCH(U$1&amp;$R268,$AF$1:$CM$1&amp;$AF$2:$CM$2,0))*VLOOKUP($Q268,$C$17:$M$20,COUNTBLANK($D$15:E$15)+1,FALSE)</f>
        <v>10400</v>
      </c>
      <c r="V268" s="3">
        <f t="array" ref="V268">INDEX($AF$3:$CM$62,MATCH($S268,$AE$3:$AE$62,0),MATCH(V$1&amp;$R268,$AF$1:$CM$1&amp;$AF$2:$CM$2,0))*VLOOKUP($Q268,$C$17:$M$20,COUNTBLANK($D$15:F$15)+1,FALSE)</f>
        <v>0</v>
      </c>
      <c r="W268" s="3">
        <f t="array" ref="W268">INDEX($AF$3:$CM$62,MATCH($S268,$AE$3:$AE$62,0),MATCH(W$1&amp;$R268,$AF$1:$CM$1&amp;$AF$2:$CM$2,0))*VLOOKUP($Q268,$C$17:$M$20,COUNTBLANK($D$15:G$15)+1,FALSE)</f>
        <v>0</v>
      </c>
      <c r="X268" s="3">
        <f t="array" ref="X268">INDEX($AF$3:$CM$62,MATCH($S268,$AE$3:$AE$62,0),MATCH(X$1&amp;$R268,$AF$1:$CM$1&amp;$AF$2:$CM$2,0))*VLOOKUP($Q268,$C$17:$M$20,COUNTBLANK($D$15:H$15)+1,FALSE)</f>
        <v>0.16</v>
      </c>
      <c r="Y268" s="3">
        <f t="array" ref="Y268">INDEX($AF$3:$CM$62,MATCH($S268,$AE$3:$AE$62,0),MATCH(Y$1&amp;$R268,$AF$1:$CM$1&amp;$AF$2:$CM$2,0))*VLOOKUP($Q268,$C$17:$M$20,COUNTBLANK($D$15:I$15)+1,FALSE)</f>
        <v>0</v>
      </c>
      <c r="Z268" s="3">
        <f t="array" ref="Z268">INDEX($AF$3:$CM$62,MATCH($S268,$AE$3:$AE$62,0),MATCH(Z$1&amp;$R268,$AF$1:$CM$1&amp;$AF$2:$CM$2,0))*VLOOKUP($Q268,$C$17:$M$20,COUNTBLANK($D$15:J$15)+1,FALSE)</f>
        <v>0</v>
      </c>
      <c r="AA268" s="3">
        <f t="array" ref="AA268">INDEX($AF$3:$CM$62,MATCH($S268,$AE$3:$AE$62,0),MATCH(AA$1&amp;$R268,$AF$1:$CM$1&amp;$AF$2:$CM$2,0))*VLOOKUP($Q268,$C$17:$M$20,COUNTBLANK($D$15:K$15)+1,FALSE)</f>
        <v>0</v>
      </c>
      <c r="AB268" s="3">
        <f t="array" ref="AB268">INDEX($AF$3:$CM$62,MATCH($S268,$AE$3:$AE$62,0),MATCH(AB$1&amp;$R268,$AF$1:$CM$1&amp;$AF$2:$CM$2,0))*VLOOKUP($Q268,$C$17:$M$20,COUNTBLANK($D$15:L$15)+1,FALSE)</f>
        <v>0</v>
      </c>
      <c r="AC268" s="3">
        <f t="array" ref="AC268">INDEX($AF$3:$CM$62,MATCH($S268,$AE$3:$AE$62,0),MATCH(AC$1&amp;$R268,$AF$1:$CM$1&amp;$AF$2:$CM$2,0))*VLOOKUP($Q268,$C$17:$M$20,COUNTBLANK($D$15:M$15)+1,FALSE)</f>
        <v>0</v>
      </c>
    </row>
    <row r="269" spans="17:29" x14ac:dyDescent="0.2">
      <c r="Q269" t="str">
        <f t="shared" si="131"/>
        <v>头饰</v>
      </c>
      <c r="R269">
        <f t="shared" si="132"/>
        <v>5</v>
      </c>
      <c r="S269">
        <f t="shared" si="133"/>
        <v>27</v>
      </c>
      <c r="T269" s="3">
        <f t="array" ref="T269">INDEX($AF$3:$CM$62,MATCH($S269,$AE$3:$AE$62,0),MATCH(T$1&amp;$R269,$AF$1:$CM$1&amp;$AF$2:$CM$2,0))*VLOOKUP($Q269,$C$17:$M$20,COUNTBLANK($D$15:D$15)+1,FALSE)</f>
        <v>216</v>
      </c>
      <c r="U269" s="3">
        <f t="array" ref="U269">INDEX($AF$3:$CM$62,MATCH($S269,$AE$3:$AE$62,0),MATCH(U$1&amp;$R269,$AF$1:$CM$1&amp;$AF$2:$CM$2,0))*VLOOKUP($Q269,$C$17:$M$20,COUNTBLANK($D$15:E$15)+1,FALSE)</f>
        <v>10800</v>
      </c>
      <c r="V269" s="3">
        <f t="array" ref="V269">INDEX($AF$3:$CM$62,MATCH($S269,$AE$3:$AE$62,0),MATCH(V$1&amp;$R269,$AF$1:$CM$1&amp;$AF$2:$CM$2,0))*VLOOKUP($Q269,$C$17:$M$20,COUNTBLANK($D$15:F$15)+1,FALSE)</f>
        <v>0</v>
      </c>
      <c r="W269" s="3">
        <f t="array" ref="W269">INDEX($AF$3:$CM$62,MATCH($S269,$AE$3:$AE$62,0),MATCH(W$1&amp;$R269,$AF$1:$CM$1&amp;$AF$2:$CM$2,0))*VLOOKUP($Q269,$C$17:$M$20,COUNTBLANK($D$15:G$15)+1,FALSE)</f>
        <v>0</v>
      </c>
      <c r="X269" s="3">
        <f t="array" ref="X269">INDEX($AF$3:$CM$62,MATCH($S269,$AE$3:$AE$62,0),MATCH(X$1&amp;$R269,$AF$1:$CM$1&amp;$AF$2:$CM$2,0))*VLOOKUP($Q269,$C$17:$M$20,COUNTBLANK($D$15:H$15)+1,FALSE)</f>
        <v>0.16</v>
      </c>
      <c r="Y269" s="3">
        <f t="array" ref="Y269">INDEX($AF$3:$CM$62,MATCH($S269,$AE$3:$AE$62,0),MATCH(Y$1&amp;$R269,$AF$1:$CM$1&amp;$AF$2:$CM$2,0))*VLOOKUP($Q269,$C$17:$M$20,COUNTBLANK($D$15:I$15)+1,FALSE)</f>
        <v>0</v>
      </c>
      <c r="Z269" s="3">
        <f t="array" ref="Z269">INDEX($AF$3:$CM$62,MATCH($S269,$AE$3:$AE$62,0),MATCH(Z$1&amp;$R269,$AF$1:$CM$1&amp;$AF$2:$CM$2,0))*VLOOKUP($Q269,$C$17:$M$20,COUNTBLANK($D$15:J$15)+1,FALSE)</f>
        <v>0</v>
      </c>
      <c r="AA269" s="3">
        <f t="array" ref="AA269">INDEX($AF$3:$CM$62,MATCH($S269,$AE$3:$AE$62,0),MATCH(AA$1&amp;$R269,$AF$1:$CM$1&amp;$AF$2:$CM$2,0))*VLOOKUP($Q269,$C$17:$M$20,COUNTBLANK($D$15:K$15)+1,FALSE)</f>
        <v>0</v>
      </c>
      <c r="AB269" s="3">
        <f t="array" ref="AB269">INDEX($AF$3:$CM$62,MATCH($S269,$AE$3:$AE$62,0),MATCH(AB$1&amp;$R269,$AF$1:$CM$1&amp;$AF$2:$CM$2,0))*VLOOKUP($Q269,$C$17:$M$20,COUNTBLANK($D$15:L$15)+1,FALSE)</f>
        <v>0</v>
      </c>
      <c r="AC269" s="3">
        <f t="array" ref="AC269">INDEX($AF$3:$CM$62,MATCH($S269,$AE$3:$AE$62,0),MATCH(AC$1&amp;$R269,$AF$1:$CM$1&amp;$AF$2:$CM$2,0))*VLOOKUP($Q269,$C$17:$M$20,COUNTBLANK($D$15:M$15)+1,FALSE)</f>
        <v>0</v>
      </c>
    </row>
    <row r="270" spans="17:29" x14ac:dyDescent="0.2">
      <c r="Q270" t="str">
        <f t="shared" si="131"/>
        <v>头饰</v>
      </c>
      <c r="R270">
        <f t="shared" si="132"/>
        <v>5</v>
      </c>
      <c r="S270">
        <f t="shared" si="133"/>
        <v>28</v>
      </c>
      <c r="T270" s="3">
        <f t="array" ref="T270">INDEX($AF$3:$CM$62,MATCH($S270,$AE$3:$AE$62,0),MATCH(T$1&amp;$R270,$AF$1:$CM$1&amp;$AF$2:$CM$2,0))*VLOOKUP($Q270,$C$17:$M$20,COUNTBLANK($D$15:D$15)+1,FALSE)</f>
        <v>224</v>
      </c>
      <c r="U270" s="3">
        <f t="array" ref="U270">INDEX($AF$3:$CM$62,MATCH($S270,$AE$3:$AE$62,0),MATCH(U$1&amp;$R270,$AF$1:$CM$1&amp;$AF$2:$CM$2,0))*VLOOKUP($Q270,$C$17:$M$20,COUNTBLANK($D$15:E$15)+1,FALSE)</f>
        <v>11200</v>
      </c>
      <c r="V270" s="3">
        <f t="array" ref="V270">INDEX($AF$3:$CM$62,MATCH($S270,$AE$3:$AE$62,0),MATCH(V$1&amp;$R270,$AF$1:$CM$1&amp;$AF$2:$CM$2,0))*VLOOKUP($Q270,$C$17:$M$20,COUNTBLANK($D$15:F$15)+1,FALSE)</f>
        <v>0</v>
      </c>
      <c r="W270" s="3">
        <f t="array" ref="W270">INDEX($AF$3:$CM$62,MATCH($S270,$AE$3:$AE$62,0),MATCH(W$1&amp;$R270,$AF$1:$CM$1&amp;$AF$2:$CM$2,0))*VLOOKUP($Q270,$C$17:$M$20,COUNTBLANK($D$15:G$15)+1,FALSE)</f>
        <v>0</v>
      </c>
      <c r="X270" s="3">
        <f t="array" ref="X270">INDEX($AF$3:$CM$62,MATCH($S270,$AE$3:$AE$62,0),MATCH(X$1&amp;$R270,$AF$1:$CM$1&amp;$AF$2:$CM$2,0))*VLOOKUP($Q270,$C$17:$M$20,COUNTBLANK($D$15:H$15)+1,FALSE)</f>
        <v>0.16</v>
      </c>
      <c r="Y270" s="3">
        <f t="array" ref="Y270">INDEX($AF$3:$CM$62,MATCH($S270,$AE$3:$AE$62,0),MATCH(Y$1&amp;$R270,$AF$1:$CM$1&amp;$AF$2:$CM$2,0))*VLOOKUP($Q270,$C$17:$M$20,COUNTBLANK($D$15:I$15)+1,FALSE)</f>
        <v>0</v>
      </c>
      <c r="Z270" s="3">
        <f t="array" ref="Z270">INDEX($AF$3:$CM$62,MATCH($S270,$AE$3:$AE$62,0),MATCH(Z$1&amp;$R270,$AF$1:$CM$1&amp;$AF$2:$CM$2,0))*VLOOKUP($Q270,$C$17:$M$20,COUNTBLANK($D$15:J$15)+1,FALSE)</f>
        <v>0</v>
      </c>
      <c r="AA270" s="3">
        <f t="array" ref="AA270">INDEX($AF$3:$CM$62,MATCH($S270,$AE$3:$AE$62,0),MATCH(AA$1&amp;$R270,$AF$1:$CM$1&amp;$AF$2:$CM$2,0))*VLOOKUP($Q270,$C$17:$M$20,COUNTBLANK($D$15:K$15)+1,FALSE)</f>
        <v>0</v>
      </c>
      <c r="AB270" s="3">
        <f t="array" ref="AB270">INDEX($AF$3:$CM$62,MATCH($S270,$AE$3:$AE$62,0),MATCH(AB$1&amp;$R270,$AF$1:$CM$1&amp;$AF$2:$CM$2,0))*VLOOKUP($Q270,$C$17:$M$20,COUNTBLANK($D$15:L$15)+1,FALSE)</f>
        <v>0</v>
      </c>
      <c r="AC270" s="3">
        <f t="array" ref="AC270">INDEX($AF$3:$CM$62,MATCH($S270,$AE$3:$AE$62,0),MATCH(AC$1&amp;$R270,$AF$1:$CM$1&amp;$AF$2:$CM$2,0))*VLOOKUP($Q270,$C$17:$M$20,COUNTBLANK($D$15:M$15)+1,FALSE)</f>
        <v>0</v>
      </c>
    </row>
    <row r="271" spans="17:29" x14ac:dyDescent="0.2">
      <c r="Q271" t="str">
        <f t="shared" si="131"/>
        <v>头饰</v>
      </c>
      <c r="R271">
        <f t="shared" si="132"/>
        <v>5</v>
      </c>
      <c r="S271">
        <f t="shared" si="133"/>
        <v>29</v>
      </c>
      <c r="T271" s="3">
        <f t="array" ref="T271">INDEX($AF$3:$CM$62,MATCH($S271,$AE$3:$AE$62,0),MATCH(T$1&amp;$R271,$AF$1:$CM$1&amp;$AF$2:$CM$2,0))*VLOOKUP($Q271,$C$17:$M$20,COUNTBLANK($D$15:D$15)+1,FALSE)</f>
        <v>232</v>
      </c>
      <c r="U271" s="3">
        <f t="array" ref="U271">INDEX($AF$3:$CM$62,MATCH($S271,$AE$3:$AE$62,0),MATCH(U$1&amp;$R271,$AF$1:$CM$1&amp;$AF$2:$CM$2,0))*VLOOKUP($Q271,$C$17:$M$20,COUNTBLANK($D$15:E$15)+1,FALSE)</f>
        <v>11600</v>
      </c>
      <c r="V271" s="3">
        <f t="array" ref="V271">INDEX($AF$3:$CM$62,MATCH($S271,$AE$3:$AE$62,0),MATCH(V$1&amp;$R271,$AF$1:$CM$1&amp;$AF$2:$CM$2,0))*VLOOKUP($Q271,$C$17:$M$20,COUNTBLANK($D$15:F$15)+1,FALSE)</f>
        <v>0</v>
      </c>
      <c r="W271" s="3">
        <f t="array" ref="W271">INDEX($AF$3:$CM$62,MATCH($S271,$AE$3:$AE$62,0),MATCH(W$1&amp;$R271,$AF$1:$CM$1&amp;$AF$2:$CM$2,0))*VLOOKUP($Q271,$C$17:$M$20,COUNTBLANK($D$15:G$15)+1,FALSE)</f>
        <v>0</v>
      </c>
      <c r="X271" s="3">
        <f t="array" ref="X271">INDEX($AF$3:$CM$62,MATCH($S271,$AE$3:$AE$62,0),MATCH(X$1&amp;$R271,$AF$1:$CM$1&amp;$AF$2:$CM$2,0))*VLOOKUP($Q271,$C$17:$M$20,COUNTBLANK($D$15:H$15)+1,FALSE)</f>
        <v>0.16</v>
      </c>
      <c r="Y271" s="3">
        <f t="array" ref="Y271">INDEX($AF$3:$CM$62,MATCH($S271,$AE$3:$AE$62,0),MATCH(Y$1&amp;$R271,$AF$1:$CM$1&amp;$AF$2:$CM$2,0))*VLOOKUP($Q271,$C$17:$M$20,COUNTBLANK($D$15:I$15)+1,FALSE)</f>
        <v>0</v>
      </c>
      <c r="Z271" s="3">
        <f t="array" ref="Z271">INDEX($AF$3:$CM$62,MATCH($S271,$AE$3:$AE$62,0),MATCH(Z$1&amp;$R271,$AF$1:$CM$1&amp;$AF$2:$CM$2,0))*VLOOKUP($Q271,$C$17:$M$20,COUNTBLANK($D$15:J$15)+1,FALSE)</f>
        <v>0</v>
      </c>
      <c r="AA271" s="3">
        <f t="array" ref="AA271">INDEX($AF$3:$CM$62,MATCH($S271,$AE$3:$AE$62,0),MATCH(AA$1&amp;$R271,$AF$1:$CM$1&amp;$AF$2:$CM$2,0))*VLOOKUP($Q271,$C$17:$M$20,COUNTBLANK($D$15:K$15)+1,FALSE)</f>
        <v>0</v>
      </c>
      <c r="AB271" s="3">
        <f t="array" ref="AB271">INDEX($AF$3:$CM$62,MATCH($S271,$AE$3:$AE$62,0),MATCH(AB$1&amp;$R271,$AF$1:$CM$1&amp;$AF$2:$CM$2,0))*VLOOKUP($Q271,$C$17:$M$20,COUNTBLANK($D$15:L$15)+1,FALSE)</f>
        <v>0</v>
      </c>
      <c r="AC271" s="3">
        <f t="array" ref="AC271">INDEX($AF$3:$CM$62,MATCH($S271,$AE$3:$AE$62,0),MATCH(AC$1&amp;$R271,$AF$1:$CM$1&amp;$AF$2:$CM$2,0))*VLOOKUP($Q271,$C$17:$M$20,COUNTBLANK($D$15:M$15)+1,FALSE)</f>
        <v>0</v>
      </c>
    </row>
    <row r="272" spans="17:29" x14ac:dyDescent="0.2">
      <c r="Q272" t="str">
        <f t="shared" si="131"/>
        <v>头饰</v>
      </c>
      <c r="R272">
        <f t="shared" si="132"/>
        <v>5</v>
      </c>
      <c r="S272">
        <f t="shared" si="133"/>
        <v>30</v>
      </c>
      <c r="T272" s="3">
        <f t="array" ref="T272">INDEX($AF$3:$CM$62,MATCH($S272,$AE$3:$AE$62,0),MATCH(T$1&amp;$R272,$AF$1:$CM$1&amp;$AF$2:$CM$2,0))*VLOOKUP($Q272,$C$17:$M$20,COUNTBLANK($D$15:D$15)+1,FALSE)</f>
        <v>240</v>
      </c>
      <c r="U272" s="3">
        <f t="array" ref="U272">INDEX($AF$3:$CM$62,MATCH($S272,$AE$3:$AE$62,0),MATCH(U$1&amp;$R272,$AF$1:$CM$1&amp;$AF$2:$CM$2,0))*VLOOKUP($Q272,$C$17:$M$20,COUNTBLANK($D$15:E$15)+1,FALSE)</f>
        <v>12000</v>
      </c>
      <c r="V272" s="3">
        <f t="array" ref="V272">INDEX($AF$3:$CM$62,MATCH($S272,$AE$3:$AE$62,0),MATCH(V$1&amp;$R272,$AF$1:$CM$1&amp;$AF$2:$CM$2,0))*VLOOKUP($Q272,$C$17:$M$20,COUNTBLANK($D$15:F$15)+1,FALSE)</f>
        <v>0</v>
      </c>
      <c r="W272" s="3">
        <f t="array" ref="W272">INDEX($AF$3:$CM$62,MATCH($S272,$AE$3:$AE$62,0),MATCH(W$1&amp;$R272,$AF$1:$CM$1&amp;$AF$2:$CM$2,0))*VLOOKUP($Q272,$C$17:$M$20,COUNTBLANK($D$15:G$15)+1,FALSE)</f>
        <v>0</v>
      </c>
      <c r="X272" s="3">
        <f t="array" ref="X272">INDEX($AF$3:$CM$62,MATCH($S272,$AE$3:$AE$62,0),MATCH(X$1&amp;$R272,$AF$1:$CM$1&amp;$AF$2:$CM$2,0))*VLOOKUP($Q272,$C$17:$M$20,COUNTBLANK($D$15:H$15)+1,FALSE)</f>
        <v>0.24</v>
      </c>
      <c r="Y272" s="3">
        <f t="array" ref="Y272">INDEX($AF$3:$CM$62,MATCH($S272,$AE$3:$AE$62,0),MATCH(Y$1&amp;$R272,$AF$1:$CM$1&amp;$AF$2:$CM$2,0))*VLOOKUP($Q272,$C$17:$M$20,COUNTBLANK($D$15:I$15)+1,FALSE)</f>
        <v>0</v>
      </c>
      <c r="Z272" s="3">
        <f t="array" ref="Z272">INDEX($AF$3:$CM$62,MATCH($S272,$AE$3:$AE$62,0),MATCH(Z$1&amp;$R272,$AF$1:$CM$1&amp;$AF$2:$CM$2,0))*VLOOKUP($Q272,$C$17:$M$20,COUNTBLANK($D$15:J$15)+1,FALSE)</f>
        <v>0</v>
      </c>
      <c r="AA272" s="3">
        <f t="array" ref="AA272">INDEX($AF$3:$CM$62,MATCH($S272,$AE$3:$AE$62,0),MATCH(AA$1&amp;$R272,$AF$1:$CM$1&amp;$AF$2:$CM$2,0))*VLOOKUP($Q272,$C$17:$M$20,COUNTBLANK($D$15:K$15)+1,FALSE)</f>
        <v>0</v>
      </c>
      <c r="AB272" s="3">
        <f t="array" ref="AB272">INDEX($AF$3:$CM$62,MATCH($S272,$AE$3:$AE$62,0),MATCH(AB$1&amp;$R272,$AF$1:$CM$1&amp;$AF$2:$CM$2,0))*VLOOKUP($Q272,$C$17:$M$20,COUNTBLANK($D$15:L$15)+1,FALSE)</f>
        <v>0</v>
      </c>
      <c r="AC272" s="3">
        <f t="array" ref="AC272">INDEX($AF$3:$CM$62,MATCH($S272,$AE$3:$AE$62,0),MATCH(AC$1&amp;$R272,$AF$1:$CM$1&amp;$AF$2:$CM$2,0))*VLOOKUP($Q272,$C$17:$M$20,COUNTBLANK($D$15:M$15)+1,FALSE)</f>
        <v>0</v>
      </c>
    </row>
    <row r="273" spans="17:29" x14ac:dyDescent="0.2">
      <c r="Q273" t="str">
        <f t="shared" si="131"/>
        <v>头饰</v>
      </c>
      <c r="R273">
        <f t="shared" si="132"/>
        <v>5</v>
      </c>
      <c r="S273">
        <f t="shared" si="133"/>
        <v>31</v>
      </c>
      <c r="T273" s="3">
        <f t="array" ref="T273">INDEX($AF$3:$CM$62,MATCH($S273,$AE$3:$AE$62,0),MATCH(T$1&amp;$R273,$AF$1:$CM$1&amp;$AF$2:$CM$2,0))*VLOOKUP($Q273,$C$17:$M$20,COUNTBLANK($D$15:D$15)+1,FALSE)</f>
        <v>248</v>
      </c>
      <c r="U273" s="3">
        <f t="array" ref="U273">INDEX($AF$3:$CM$62,MATCH($S273,$AE$3:$AE$62,0),MATCH(U$1&amp;$R273,$AF$1:$CM$1&amp;$AF$2:$CM$2,0))*VLOOKUP($Q273,$C$17:$M$20,COUNTBLANK($D$15:E$15)+1,FALSE)</f>
        <v>12400</v>
      </c>
      <c r="V273" s="3">
        <f t="array" ref="V273">INDEX($AF$3:$CM$62,MATCH($S273,$AE$3:$AE$62,0),MATCH(V$1&amp;$R273,$AF$1:$CM$1&amp;$AF$2:$CM$2,0))*VLOOKUP($Q273,$C$17:$M$20,COUNTBLANK($D$15:F$15)+1,FALSE)</f>
        <v>0</v>
      </c>
      <c r="W273" s="3">
        <f t="array" ref="W273">INDEX($AF$3:$CM$62,MATCH($S273,$AE$3:$AE$62,0),MATCH(W$1&amp;$R273,$AF$1:$CM$1&amp;$AF$2:$CM$2,0))*VLOOKUP($Q273,$C$17:$M$20,COUNTBLANK($D$15:G$15)+1,FALSE)</f>
        <v>0</v>
      </c>
      <c r="X273" s="3">
        <f t="array" ref="X273">INDEX($AF$3:$CM$62,MATCH($S273,$AE$3:$AE$62,0),MATCH(X$1&amp;$R273,$AF$1:$CM$1&amp;$AF$2:$CM$2,0))*VLOOKUP($Q273,$C$17:$M$20,COUNTBLANK($D$15:H$15)+1,FALSE)</f>
        <v>0.24</v>
      </c>
      <c r="Y273" s="3">
        <f t="array" ref="Y273">INDEX($AF$3:$CM$62,MATCH($S273,$AE$3:$AE$62,0),MATCH(Y$1&amp;$R273,$AF$1:$CM$1&amp;$AF$2:$CM$2,0))*VLOOKUP($Q273,$C$17:$M$20,COUNTBLANK($D$15:I$15)+1,FALSE)</f>
        <v>0</v>
      </c>
      <c r="Z273" s="3">
        <f t="array" ref="Z273">INDEX($AF$3:$CM$62,MATCH($S273,$AE$3:$AE$62,0),MATCH(Z$1&amp;$R273,$AF$1:$CM$1&amp;$AF$2:$CM$2,0))*VLOOKUP($Q273,$C$17:$M$20,COUNTBLANK($D$15:J$15)+1,FALSE)</f>
        <v>0</v>
      </c>
      <c r="AA273" s="3">
        <f t="array" ref="AA273">INDEX($AF$3:$CM$62,MATCH($S273,$AE$3:$AE$62,0),MATCH(AA$1&amp;$R273,$AF$1:$CM$1&amp;$AF$2:$CM$2,0))*VLOOKUP($Q273,$C$17:$M$20,COUNTBLANK($D$15:K$15)+1,FALSE)</f>
        <v>0</v>
      </c>
      <c r="AB273" s="3">
        <f t="array" ref="AB273">INDEX($AF$3:$CM$62,MATCH($S273,$AE$3:$AE$62,0),MATCH(AB$1&amp;$R273,$AF$1:$CM$1&amp;$AF$2:$CM$2,0))*VLOOKUP($Q273,$C$17:$M$20,COUNTBLANK($D$15:L$15)+1,FALSE)</f>
        <v>0</v>
      </c>
      <c r="AC273" s="3">
        <f t="array" ref="AC273">INDEX($AF$3:$CM$62,MATCH($S273,$AE$3:$AE$62,0),MATCH(AC$1&amp;$R273,$AF$1:$CM$1&amp;$AF$2:$CM$2,0))*VLOOKUP($Q273,$C$17:$M$20,COUNTBLANK($D$15:M$15)+1,FALSE)</f>
        <v>0</v>
      </c>
    </row>
    <row r="274" spans="17:29" x14ac:dyDescent="0.2">
      <c r="Q274" t="str">
        <f t="shared" si="131"/>
        <v>头饰</v>
      </c>
      <c r="R274">
        <f t="shared" si="132"/>
        <v>5</v>
      </c>
      <c r="S274">
        <f t="shared" si="133"/>
        <v>32</v>
      </c>
      <c r="T274" s="3">
        <f t="array" ref="T274">INDEX($AF$3:$CM$62,MATCH($S274,$AE$3:$AE$62,0),MATCH(T$1&amp;$R274,$AF$1:$CM$1&amp;$AF$2:$CM$2,0))*VLOOKUP($Q274,$C$17:$M$20,COUNTBLANK($D$15:D$15)+1,FALSE)</f>
        <v>256</v>
      </c>
      <c r="U274" s="3">
        <f t="array" ref="U274">INDEX($AF$3:$CM$62,MATCH($S274,$AE$3:$AE$62,0),MATCH(U$1&amp;$R274,$AF$1:$CM$1&amp;$AF$2:$CM$2,0))*VLOOKUP($Q274,$C$17:$M$20,COUNTBLANK($D$15:E$15)+1,FALSE)</f>
        <v>12800</v>
      </c>
      <c r="V274" s="3">
        <f t="array" ref="V274">INDEX($AF$3:$CM$62,MATCH($S274,$AE$3:$AE$62,0),MATCH(V$1&amp;$R274,$AF$1:$CM$1&amp;$AF$2:$CM$2,0))*VLOOKUP($Q274,$C$17:$M$20,COUNTBLANK($D$15:F$15)+1,FALSE)</f>
        <v>0</v>
      </c>
      <c r="W274" s="3">
        <f t="array" ref="W274">INDEX($AF$3:$CM$62,MATCH($S274,$AE$3:$AE$62,0),MATCH(W$1&amp;$R274,$AF$1:$CM$1&amp;$AF$2:$CM$2,0))*VLOOKUP($Q274,$C$17:$M$20,COUNTBLANK($D$15:G$15)+1,FALSE)</f>
        <v>0</v>
      </c>
      <c r="X274" s="3">
        <f t="array" ref="X274">INDEX($AF$3:$CM$62,MATCH($S274,$AE$3:$AE$62,0),MATCH(X$1&amp;$R274,$AF$1:$CM$1&amp;$AF$2:$CM$2,0))*VLOOKUP($Q274,$C$17:$M$20,COUNTBLANK($D$15:H$15)+1,FALSE)</f>
        <v>0.24</v>
      </c>
      <c r="Y274" s="3">
        <f t="array" ref="Y274">INDEX($AF$3:$CM$62,MATCH($S274,$AE$3:$AE$62,0),MATCH(Y$1&amp;$R274,$AF$1:$CM$1&amp;$AF$2:$CM$2,0))*VLOOKUP($Q274,$C$17:$M$20,COUNTBLANK($D$15:I$15)+1,FALSE)</f>
        <v>0</v>
      </c>
      <c r="Z274" s="3">
        <f t="array" ref="Z274">INDEX($AF$3:$CM$62,MATCH($S274,$AE$3:$AE$62,0),MATCH(Z$1&amp;$R274,$AF$1:$CM$1&amp;$AF$2:$CM$2,0))*VLOOKUP($Q274,$C$17:$M$20,COUNTBLANK($D$15:J$15)+1,FALSE)</f>
        <v>0</v>
      </c>
      <c r="AA274" s="3">
        <f t="array" ref="AA274">INDEX($AF$3:$CM$62,MATCH($S274,$AE$3:$AE$62,0),MATCH(AA$1&amp;$R274,$AF$1:$CM$1&amp;$AF$2:$CM$2,0))*VLOOKUP($Q274,$C$17:$M$20,COUNTBLANK($D$15:K$15)+1,FALSE)</f>
        <v>0</v>
      </c>
      <c r="AB274" s="3">
        <f t="array" ref="AB274">INDEX($AF$3:$CM$62,MATCH($S274,$AE$3:$AE$62,0),MATCH(AB$1&amp;$R274,$AF$1:$CM$1&amp;$AF$2:$CM$2,0))*VLOOKUP($Q274,$C$17:$M$20,COUNTBLANK($D$15:L$15)+1,FALSE)</f>
        <v>0</v>
      </c>
      <c r="AC274" s="3">
        <f t="array" ref="AC274">INDEX($AF$3:$CM$62,MATCH($S274,$AE$3:$AE$62,0),MATCH(AC$1&amp;$R274,$AF$1:$CM$1&amp;$AF$2:$CM$2,0))*VLOOKUP($Q274,$C$17:$M$20,COUNTBLANK($D$15:M$15)+1,FALSE)</f>
        <v>0</v>
      </c>
    </row>
    <row r="275" spans="17:29" x14ac:dyDescent="0.2">
      <c r="Q275" t="str">
        <f t="shared" si="131"/>
        <v>头饰</v>
      </c>
      <c r="R275">
        <f t="shared" si="132"/>
        <v>5</v>
      </c>
      <c r="S275">
        <f t="shared" si="133"/>
        <v>33</v>
      </c>
      <c r="T275" s="3">
        <f t="array" ref="T275">INDEX($AF$3:$CM$62,MATCH($S275,$AE$3:$AE$62,0),MATCH(T$1&amp;$R275,$AF$1:$CM$1&amp;$AF$2:$CM$2,0))*VLOOKUP($Q275,$C$17:$M$20,COUNTBLANK($D$15:D$15)+1,FALSE)</f>
        <v>264</v>
      </c>
      <c r="U275" s="3">
        <f t="array" ref="U275">INDEX($AF$3:$CM$62,MATCH($S275,$AE$3:$AE$62,0),MATCH(U$1&amp;$R275,$AF$1:$CM$1&amp;$AF$2:$CM$2,0))*VLOOKUP($Q275,$C$17:$M$20,COUNTBLANK($D$15:E$15)+1,FALSE)</f>
        <v>13200</v>
      </c>
      <c r="V275" s="3">
        <f t="array" ref="V275">INDEX($AF$3:$CM$62,MATCH($S275,$AE$3:$AE$62,0),MATCH(V$1&amp;$R275,$AF$1:$CM$1&amp;$AF$2:$CM$2,0))*VLOOKUP($Q275,$C$17:$M$20,COUNTBLANK($D$15:F$15)+1,FALSE)</f>
        <v>0</v>
      </c>
      <c r="W275" s="3">
        <f t="array" ref="W275">INDEX($AF$3:$CM$62,MATCH($S275,$AE$3:$AE$62,0),MATCH(W$1&amp;$R275,$AF$1:$CM$1&amp;$AF$2:$CM$2,0))*VLOOKUP($Q275,$C$17:$M$20,COUNTBLANK($D$15:G$15)+1,FALSE)</f>
        <v>0</v>
      </c>
      <c r="X275" s="3">
        <f t="array" ref="X275">INDEX($AF$3:$CM$62,MATCH($S275,$AE$3:$AE$62,0),MATCH(X$1&amp;$R275,$AF$1:$CM$1&amp;$AF$2:$CM$2,0))*VLOOKUP($Q275,$C$17:$M$20,COUNTBLANK($D$15:H$15)+1,FALSE)</f>
        <v>0.24</v>
      </c>
      <c r="Y275" s="3">
        <f t="array" ref="Y275">INDEX($AF$3:$CM$62,MATCH($S275,$AE$3:$AE$62,0),MATCH(Y$1&amp;$R275,$AF$1:$CM$1&amp;$AF$2:$CM$2,0))*VLOOKUP($Q275,$C$17:$M$20,COUNTBLANK($D$15:I$15)+1,FALSE)</f>
        <v>0</v>
      </c>
      <c r="Z275" s="3">
        <f t="array" ref="Z275">INDEX($AF$3:$CM$62,MATCH($S275,$AE$3:$AE$62,0),MATCH(Z$1&amp;$R275,$AF$1:$CM$1&amp;$AF$2:$CM$2,0))*VLOOKUP($Q275,$C$17:$M$20,COUNTBLANK($D$15:J$15)+1,FALSE)</f>
        <v>0</v>
      </c>
      <c r="AA275" s="3">
        <f t="array" ref="AA275">INDEX($AF$3:$CM$62,MATCH($S275,$AE$3:$AE$62,0),MATCH(AA$1&amp;$R275,$AF$1:$CM$1&amp;$AF$2:$CM$2,0))*VLOOKUP($Q275,$C$17:$M$20,COUNTBLANK($D$15:K$15)+1,FALSE)</f>
        <v>0</v>
      </c>
      <c r="AB275" s="3">
        <f t="array" ref="AB275">INDEX($AF$3:$CM$62,MATCH($S275,$AE$3:$AE$62,0),MATCH(AB$1&amp;$R275,$AF$1:$CM$1&amp;$AF$2:$CM$2,0))*VLOOKUP($Q275,$C$17:$M$20,COUNTBLANK($D$15:L$15)+1,FALSE)</f>
        <v>0</v>
      </c>
      <c r="AC275" s="3">
        <f t="array" ref="AC275">INDEX($AF$3:$CM$62,MATCH($S275,$AE$3:$AE$62,0),MATCH(AC$1&amp;$R275,$AF$1:$CM$1&amp;$AF$2:$CM$2,0))*VLOOKUP($Q275,$C$17:$M$20,COUNTBLANK($D$15:M$15)+1,FALSE)</f>
        <v>0</v>
      </c>
    </row>
    <row r="276" spans="17:29" x14ac:dyDescent="0.2">
      <c r="Q276" t="str">
        <f t="shared" si="131"/>
        <v>头饰</v>
      </c>
      <c r="R276">
        <f t="shared" si="132"/>
        <v>5</v>
      </c>
      <c r="S276">
        <f t="shared" si="133"/>
        <v>34</v>
      </c>
      <c r="T276" s="3">
        <f t="array" ref="T276">INDEX($AF$3:$CM$62,MATCH($S276,$AE$3:$AE$62,0),MATCH(T$1&amp;$R276,$AF$1:$CM$1&amp;$AF$2:$CM$2,0))*VLOOKUP($Q276,$C$17:$M$20,COUNTBLANK($D$15:D$15)+1,FALSE)</f>
        <v>272</v>
      </c>
      <c r="U276" s="3">
        <f t="array" ref="U276">INDEX($AF$3:$CM$62,MATCH($S276,$AE$3:$AE$62,0),MATCH(U$1&amp;$R276,$AF$1:$CM$1&amp;$AF$2:$CM$2,0))*VLOOKUP($Q276,$C$17:$M$20,COUNTBLANK($D$15:E$15)+1,FALSE)</f>
        <v>13600</v>
      </c>
      <c r="V276" s="3">
        <f t="array" ref="V276">INDEX($AF$3:$CM$62,MATCH($S276,$AE$3:$AE$62,0),MATCH(V$1&amp;$R276,$AF$1:$CM$1&amp;$AF$2:$CM$2,0))*VLOOKUP($Q276,$C$17:$M$20,COUNTBLANK($D$15:F$15)+1,FALSE)</f>
        <v>0</v>
      </c>
      <c r="W276" s="3">
        <f t="array" ref="W276">INDEX($AF$3:$CM$62,MATCH($S276,$AE$3:$AE$62,0),MATCH(W$1&amp;$R276,$AF$1:$CM$1&amp;$AF$2:$CM$2,0))*VLOOKUP($Q276,$C$17:$M$20,COUNTBLANK($D$15:G$15)+1,FALSE)</f>
        <v>0</v>
      </c>
      <c r="X276" s="3">
        <f t="array" ref="X276">INDEX($AF$3:$CM$62,MATCH($S276,$AE$3:$AE$62,0),MATCH(X$1&amp;$R276,$AF$1:$CM$1&amp;$AF$2:$CM$2,0))*VLOOKUP($Q276,$C$17:$M$20,COUNTBLANK($D$15:H$15)+1,FALSE)</f>
        <v>0.24</v>
      </c>
      <c r="Y276" s="3">
        <f t="array" ref="Y276">INDEX($AF$3:$CM$62,MATCH($S276,$AE$3:$AE$62,0),MATCH(Y$1&amp;$R276,$AF$1:$CM$1&amp;$AF$2:$CM$2,0))*VLOOKUP($Q276,$C$17:$M$20,COUNTBLANK($D$15:I$15)+1,FALSE)</f>
        <v>0</v>
      </c>
      <c r="Z276" s="3">
        <f t="array" ref="Z276">INDEX($AF$3:$CM$62,MATCH($S276,$AE$3:$AE$62,0),MATCH(Z$1&amp;$R276,$AF$1:$CM$1&amp;$AF$2:$CM$2,0))*VLOOKUP($Q276,$C$17:$M$20,COUNTBLANK($D$15:J$15)+1,FALSE)</f>
        <v>0</v>
      </c>
      <c r="AA276" s="3">
        <f t="array" ref="AA276">INDEX($AF$3:$CM$62,MATCH($S276,$AE$3:$AE$62,0),MATCH(AA$1&amp;$R276,$AF$1:$CM$1&amp;$AF$2:$CM$2,0))*VLOOKUP($Q276,$C$17:$M$20,COUNTBLANK($D$15:K$15)+1,FALSE)</f>
        <v>0</v>
      </c>
      <c r="AB276" s="3">
        <f t="array" ref="AB276">INDEX($AF$3:$CM$62,MATCH($S276,$AE$3:$AE$62,0),MATCH(AB$1&amp;$R276,$AF$1:$CM$1&amp;$AF$2:$CM$2,0))*VLOOKUP($Q276,$C$17:$M$20,COUNTBLANK($D$15:L$15)+1,FALSE)</f>
        <v>0</v>
      </c>
      <c r="AC276" s="3">
        <f t="array" ref="AC276">INDEX($AF$3:$CM$62,MATCH($S276,$AE$3:$AE$62,0),MATCH(AC$1&amp;$R276,$AF$1:$CM$1&amp;$AF$2:$CM$2,0))*VLOOKUP($Q276,$C$17:$M$20,COUNTBLANK($D$15:M$15)+1,FALSE)</f>
        <v>0</v>
      </c>
    </row>
    <row r="277" spans="17:29" x14ac:dyDescent="0.2">
      <c r="Q277" t="str">
        <f t="shared" si="131"/>
        <v>头饰</v>
      </c>
      <c r="R277">
        <f t="shared" si="132"/>
        <v>5</v>
      </c>
      <c r="S277">
        <f t="shared" si="133"/>
        <v>35</v>
      </c>
      <c r="T277" s="3">
        <f t="array" ref="T277">INDEX($AF$3:$CM$62,MATCH($S277,$AE$3:$AE$62,0),MATCH(T$1&amp;$R277,$AF$1:$CM$1&amp;$AF$2:$CM$2,0))*VLOOKUP($Q277,$C$17:$M$20,COUNTBLANK($D$15:D$15)+1,FALSE)</f>
        <v>280</v>
      </c>
      <c r="U277" s="3">
        <f t="array" ref="U277">INDEX($AF$3:$CM$62,MATCH($S277,$AE$3:$AE$62,0),MATCH(U$1&amp;$R277,$AF$1:$CM$1&amp;$AF$2:$CM$2,0))*VLOOKUP($Q277,$C$17:$M$20,COUNTBLANK($D$15:E$15)+1,FALSE)</f>
        <v>14000</v>
      </c>
      <c r="V277" s="3">
        <f t="array" ref="V277">INDEX($AF$3:$CM$62,MATCH($S277,$AE$3:$AE$62,0),MATCH(V$1&amp;$R277,$AF$1:$CM$1&amp;$AF$2:$CM$2,0))*VLOOKUP($Q277,$C$17:$M$20,COUNTBLANK($D$15:F$15)+1,FALSE)</f>
        <v>0</v>
      </c>
      <c r="W277" s="3">
        <f t="array" ref="W277">INDEX($AF$3:$CM$62,MATCH($S277,$AE$3:$AE$62,0),MATCH(W$1&amp;$R277,$AF$1:$CM$1&amp;$AF$2:$CM$2,0))*VLOOKUP($Q277,$C$17:$M$20,COUNTBLANK($D$15:G$15)+1,FALSE)</f>
        <v>0</v>
      </c>
      <c r="X277" s="3">
        <f t="array" ref="X277">INDEX($AF$3:$CM$62,MATCH($S277,$AE$3:$AE$62,0),MATCH(X$1&amp;$R277,$AF$1:$CM$1&amp;$AF$2:$CM$2,0))*VLOOKUP($Q277,$C$17:$M$20,COUNTBLANK($D$15:H$15)+1,FALSE)</f>
        <v>0.24</v>
      </c>
      <c r="Y277" s="3">
        <f t="array" ref="Y277">INDEX($AF$3:$CM$62,MATCH($S277,$AE$3:$AE$62,0),MATCH(Y$1&amp;$R277,$AF$1:$CM$1&amp;$AF$2:$CM$2,0))*VLOOKUP($Q277,$C$17:$M$20,COUNTBLANK($D$15:I$15)+1,FALSE)</f>
        <v>0</v>
      </c>
      <c r="Z277" s="3">
        <f t="array" ref="Z277">INDEX($AF$3:$CM$62,MATCH($S277,$AE$3:$AE$62,0),MATCH(Z$1&amp;$R277,$AF$1:$CM$1&amp;$AF$2:$CM$2,0))*VLOOKUP($Q277,$C$17:$M$20,COUNTBLANK($D$15:J$15)+1,FALSE)</f>
        <v>0</v>
      </c>
      <c r="AA277" s="3">
        <f t="array" ref="AA277">INDEX($AF$3:$CM$62,MATCH($S277,$AE$3:$AE$62,0),MATCH(AA$1&amp;$R277,$AF$1:$CM$1&amp;$AF$2:$CM$2,0))*VLOOKUP($Q277,$C$17:$M$20,COUNTBLANK($D$15:K$15)+1,FALSE)</f>
        <v>0</v>
      </c>
      <c r="AB277" s="3">
        <f t="array" ref="AB277">INDEX($AF$3:$CM$62,MATCH($S277,$AE$3:$AE$62,0),MATCH(AB$1&amp;$R277,$AF$1:$CM$1&amp;$AF$2:$CM$2,0))*VLOOKUP($Q277,$C$17:$M$20,COUNTBLANK($D$15:L$15)+1,FALSE)</f>
        <v>0</v>
      </c>
      <c r="AC277" s="3">
        <f t="array" ref="AC277">INDEX($AF$3:$CM$62,MATCH($S277,$AE$3:$AE$62,0),MATCH(AC$1&amp;$R277,$AF$1:$CM$1&amp;$AF$2:$CM$2,0))*VLOOKUP($Q277,$C$17:$M$20,COUNTBLANK($D$15:M$15)+1,FALSE)</f>
        <v>0</v>
      </c>
    </row>
    <row r="278" spans="17:29" x14ac:dyDescent="0.2">
      <c r="Q278" t="str">
        <f t="shared" si="131"/>
        <v>头饰</v>
      </c>
      <c r="R278">
        <f t="shared" si="132"/>
        <v>5</v>
      </c>
      <c r="S278">
        <f t="shared" si="133"/>
        <v>36</v>
      </c>
      <c r="T278" s="3">
        <f t="array" ref="T278">INDEX($AF$3:$CM$62,MATCH($S278,$AE$3:$AE$62,0),MATCH(T$1&amp;$R278,$AF$1:$CM$1&amp;$AF$2:$CM$2,0))*VLOOKUP($Q278,$C$17:$M$20,COUNTBLANK($D$15:D$15)+1,FALSE)</f>
        <v>288</v>
      </c>
      <c r="U278" s="3">
        <f t="array" ref="U278">INDEX($AF$3:$CM$62,MATCH($S278,$AE$3:$AE$62,0),MATCH(U$1&amp;$R278,$AF$1:$CM$1&amp;$AF$2:$CM$2,0))*VLOOKUP($Q278,$C$17:$M$20,COUNTBLANK($D$15:E$15)+1,FALSE)</f>
        <v>14400</v>
      </c>
      <c r="V278" s="3">
        <f t="array" ref="V278">INDEX($AF$3:$CM$62,MATCH($S278,$AE$3:$AE$62,0),MATCH(V$1&amp;$R278,$AF$1:$CM$1&amp;$AF$2:$CM$2,0))*VLOOKUP($Q278,$C$17:$M$20,COUNTBLANK($D$15:F$15)+1,FALSE)</f>
        <v>0</v>
      </c>
      <c r="W278" s="3">
        <f t="array" ref="W278">INDEX($AF$3:$CM$62,MATCH($S278,$AE$3:$AE$62,0),MATCH(W$1&amp;$R278,$AF$1:$CM$1&amp;$AF$2:$CM$2,0))*VLOOKUP($Q278,$C$17:$M$20,COUNTBLANK($D$15:G$15)+1,FALSE)</f>
        <v>0</v>
      </c>
      <c r="X278" s="3">
        <f t="array" ref="X278">INDEX($AF$3:$CM$62,MATCH($S278,$AE$3:$AE$62,0),MATCH(X$1&amp;$R278,$AF$1:$CM$1&amp;$AF$2:$CM$2,0))*VLOOKUP($Q278,$C$17:$M$20,COUNTBLANK($D$15:H$15)+1,FALSE)</f>
        <v>0.24</v>
      </c>
      <c r="Y278" s="3">
        <f t="array" ref="Y278">INDEX($AF$3:$CM$62,MATCH($S278,$AE$3:$AE$62,0),MATCH(Y$1&amp;$R278,$AF$1:$CM$1&amp;$AF$2:$CM$2,0))*VLOOKUP($Q278,$C$17:$M$20,COUNTBLANK($D$15:I$15)+1,FALSE)</f>
        <v>0</v>
      </c>
      <c r="Z278" s="3">
        <f t="array" ref="Z278">INDEX($AF$3:$CM$62,MATCH($S278,$AE$3:$AE$62,0),MATCH(Z$1&amp;$R278,$AF$1:$CM$1&amp;$AF$2:$CM$2,0))*VLOOKUP($Q278,$C$17:$M$20,COUNTBLANK($D$15:J$15)+1,FALSE)</f>
        <v>0</v>
      </c>
      <c r="AA278" s="3">
        <f t="array" ref="AA278">INDEX($AF$3:$CM$62,MATCH($S278,$AE$3:$AE$62,0),MATCH(AA$1&amp;$R278,$AF$1:$CM$1&amp;$AF$2:$CM$2,0))*VLOOKUP($Q278,$C$17:$M$20,COUNTBLANK($D$15:K$15)+1,FALSE)</f>
        <v>0</v>
      </c>
      <c r="AB278" s="3">
        <f t="array" ref="AB278">INDEX($AF$3:$CM$62,MATCH($S278,$AE$3:$AE$62,0),MATCH(AB$1&amp;$R278,$AF$1:$CM$1&amp;$AF$2:$CM$2,0))*VLOOKUP($Q278,$C$17:$M$20,COUNTBLANK($D$15:L$15)+1,FALSE)</f>
        <v>0</v>
      </c>
      <c r="AC278" s="3">
        <f t="array" ref="AC278">INDEX($AF$3:$CM$62,MATCH($S278,$AE$3:$AE$62,0),MATCH(AC$1&amp;$R278,$AF$1:$CM$1&amp;$AF$2:$CM$2,0))*VLOOKUP($Q278,$C$17:$M$20,COUNTBLANK($D$15:M$15)+1,FALSE)</f>
        <v>0</v>
      </c>
    </row>
    <row r="279" spans="17:29" x14ac:dyDescent="0.2">
      <c r="Q279" t="str">
        <f t="shared" si="131"/>
        <v>头饰</v>
      </c>
      <c r="R279">
        <f t="shared" si="132"/>
        <v>5</v>
      </c>
      <c r="S279">
        <f t="shared" si="133"/>
        <v>37</v>
      </c>
      <c r="T279" s="3">
        <f t="array" ref="T279">INDEX($AF$3:$CM$62,MATCH($S279,$AE$3:$AE$62,0),MATCH(T$1&amp;$R279,$AF$1:$CM$1&amp;$AF$2:$CM$2,0))*VLOOKUP($Q279,$C$17:$M$20,COUNTBLANK($D$15:D$15)+1,FALSE)</f>
        <v>296</v>
      </c>
      <c r="U279" s="3">
        <f t="array" ref="U279">INDEX($AF$3:$CM$62,MATCH($S279,$AE$3:$AE$62,0),MATCH(U$1&amp;$R279,$AF$1:$CM$1&amp;$AF$2:$CM$2,0))*VLOOKUP($Q279,$C$17:$M$20,COUNTBLANK($D$15:E$15)+1,FALSE)</f>
        <v>14800</v>
      </c>
      <c r="V279" s="3">
        <f t="array" ref="V279">INDEX($AF$3:$CM$62,MATCH($S279,$AE$3:$AE$62,0),MATCH(V$1&amp;$R279,$AF$1:$CM$1&amp;$AF$2:$CM$2,0))*VLOOKUP($Q279,$C$17:$M$20,COUNTBLANK($D$15:F$15)+1,FALSE)</f>
        <v>0</v>
      </c>
      <c r="W279" s="3">
        <f t="array" ref="W279">INDEX($AF$3:$CM$62,MATCH($S279,$AE$3:$AE$62,0),MATCH(W$1&amp;$R279,$AF$1:$CM$1&amp;$AF$2:$CM$2,0))*VLOOKUP($Q279,$C$17:$M$20,COUNTBLANK($D$15:G$15)+1,FALSE)</f>
        <v>0</v>
      </c>
      <c r="X279" s="3">
        <f t="array" ref="X279">INDEX($AF$3:$CM$62,MATCH($S279,$AE$3:$AE$62,0),MATCH(X$1&amp;$R279,$AF$1:$CM$1&amp;$AF$2:$CM$2,0))*VLOOKUP($Q279,$C$17:$M$20,COUNTBLANK($D$15:H$15)+1,FALSE)</f>
        <v>0.24</v>
      </c>
      <c r="Y279" s="3">
        <f t="array" ref="Y279">INDEX($AF$3:$CM$62,MATCH($S279,$AE$3:$AE$62,0),MATCH(Y$1&amp;$R279,$AF$1:$CM$1&amp;$AF$2:$CM$2,0))*VLOOKUP($Q279,$C$17:$M$20,COUNTBLANK($D$15:I$15)+1,FALSE)</f>
        <v>0</v>
      </c>
      <c r="Z279" s="3">
        <f t="array" ref="Z279">INDEX($AF$3:$CM$62,MATCH($S279,$AE$3:$AE$62,0),MATCH(Z$1&amp;$R279,$AF$1:$CM$1&amp;$AF$2:$CM$2,0))*VLOOKUP($Q279,$C$17:$M$20,COUNTBLANK($D$15:J$15)+1,FALSE)</f>
        <v>0</v>
      </c>
      <c r="AA279" s="3">
        <f t="array" ref="AA279">INDEX($AF$3:$CM$62,MATCH($S279,$AE$3:$AE$62,0),MATCH(AA$1&amp;$R279,$AF$1:$CM$1&amp;$AF$2:$CM$2,0))*VLOOKUP($Q279,$C$17:$M$20,COUNTBLANK($D$15:K$15)+1,FALSE)</f>
        <v>0</v>
      </c>
      <c r="AB279" s="3">
        <f t="array" ref="AB279">INDEX($AF$3:$CM$62,MATCH($S279,$AE$3:$AE$62,0),MATCH(AB$1&amp;$R279,$AF$1:$CM$1&amp;$AF$2:$CM$2,0))*VLOOKUP($Q279,$C$17:$M$20,COUNTBLANK($D$15:L$15)+1,FALSE)</f>
        <v>0</v>
      </c>
      <c r="AC279" s="3">
        <f t="array" ref="AC279">INDEX($AF$3:$CM$62,MATCH($S279,$AE$3:$AE$62,0),MATCH(AC$1&amp;$R279,$AF$1:$CM$1&amp;$AF$2:$CM$2,0))*VLOOKUP($Q279,$C$17:$M$20,COUNTBLANK($D$15:M$15)+1,FALSE)</f>
        <v>0</v>
      </c>
    </row>
    <row r="280" spans="17:29" x14ac:dyDescent="0.2">
      <c r="Q280" t="str">
        <f t="shared" si="131"/>
        <v>头饰</v>
      </c>
      <c r="R280">
        <f t="shared" si="132"/>
        <v>5</v>
      </c>
      <c r="S280">
        <f t="shared" si="133"/>
        <v>38</v>
      </c>
      <c r="T280" s="3">
        <f t="array" ref="T280">INDEX($AF$3:$CM$62,MATCH($S280,$AE$3:$AE$62,0),MATCH(T$1&amp;$R280,$AF$1:$CM$1&amp;$AF$2:$CM$2,0))*VLOOKUP($Q280,$C$17:$M$20,COUNTBLANK($D$15:D$15)+1,FALSE)</f>
        <v>304</v>
      </c>
      <c r="U280" s="3">
        <f t="array" ref="U280">INDEX($AF$3:$CM$62,MATCH($S280,$AE$3:$AE$62,0),MATCH(U$1&amp;$R280,$AF$1:$CM$1&amp;$AF$2:$CM$2,0))*VLOOKUP($Q280,$C$17:$M$20,COUNTBLANK($D$15:E$15)+1,FALSE)</f>
        <v>15200</v>
      </c>
      <c r="V280" s="3">
        <f t="array" ref="V280">INDEX($AF$3:$CM$62,MATCH($S280,$AE$3:$AE$62,0),MATCH(V$1&amp;$R280,$AF$1:$CM$1&amp;$AF$2:$CM$2,0))*VLOOKUP($Q280,$C$17:$M$20,COUNTBLANK($D$15:F$15)+1,FALSE)</f>
        <v>0</v>
      </c>
      <c r="W280" s="3">
        <f t="array" ref="W280">INDEX($AF$3:$CM$62,MATCH($S280,$AE$3:$AE$62,0),MATCH(W$1&amp;$R280,$AF$1:$CM$1&amp;$AF$2:$CM$2,0))*VLOOKUP($Q280,$C$17:$M$20,COUNTBLANK($D$15:G$15)+1,FALSE)</f>
        <v>0</v>
      </c>
      <c r="X280" s="3">
        <f t="array" ref="X280">INDEX($AF$3:$CM$62,MATCH($S280,$AE$3:$AE$62,0),MATCH(X$1&amp;$R280,$AF$1:$CM$1&amp;$AF$2:$CM$2,0))*VLOOKUP($Q280,$C$17:$M$20,COUNTBLANK($D$15:H$15)+1,FALSE)</f>
        <v>0.24</v>
      </c>
      <c r="Y280" s="3">
        <f t="array" ref="Y280">INDEX($AF$3:$CM$62,MATCH($S280,$AE$3:$AE$62,0),MATCH(Y$1&amp;$R280,$AF$1:$CM$1&amp;$AF$2:$CM$2,0))*VLOOKUP($Q280,$C$17:$M$20,COUNTBLANK($D$15:I$15)+1,FALSE)</f>
        <v>0</v>
      </c>
      <c r="Z280" s="3">
        <f t="array" ref="Z280">INDEX($AF$3:$CM$62,MATCH($S280,$AE$3:$AE$62,0),MATCH(Z$1&amp;$R280,$AF$1:$CM$1&amp;$AF$2:$CM$2,0))*VLOOKUP($Q280,$C$17:$M$20,COUNTBLANK($D$15:J$15)+1,FALSE)</f>
        <v>0</v>
      </c>
      <c r="AA280" s="3">
        <f t="array" ref="AA280">INDEX($AF$3:$CM$62,MATCH($S280,$AE$3:$AE$62,0),MATCH(AA$1&amp;$R280,$AF$1:$CM$1&amp;$AF$2:$CM$2,0))*VLOOKUP($Q280,$C$17:$M$20,COUNTBLANK($D$15:K$15)+1,FALSE)</f>
        <v>0</v>
      </c>
      <c r="AB280" s="3">
        <f t="array" ref="AB280">INDEX($AF$3:$CM$62,MATCH($S280,$AE$3:$AE$62,0),MATCH(AB$1&amp;$R280,$AF$1:$CM$1&amp;$AF$2:$CM$2,0))*VLOOKUP($Q280,$C$17:$M$20,COUNTBLANK($D$15:L$15)+1,FALSE)</f>
        <v>0</v>
      </c>
      <c r="AC280" s="3">
        <f t="array" ref="AC280">INDEX($AF$3:$CM$62,MATCH($S280,$AE$3:$AE$62,0),MATCH(AC$1&amp;$R280,$AF$1:$CM$1&amp;$AF$2:$CM$2,0))*VLOOKUP($Q280,$C$17:$M$20,COUNTBLANK($D$15:M$15)+1,FALSE)</f>
        <v>0</v>
      </c>
    </row>
    <row r="281" spans="17:29" x14ac:dyDescent="0.2">
      <c r="Q281" t="str">
        <f t="shared" si="131"/>
        <v>头饰</v>
      </c>
      <c r="R281">
        <f t="shared" si="132"/>
        <v>5</v>
      </c>
      <c r="S281">
        <f t="shared" si="133"/>
        <v>39</v>
      </c>
      <c r="T281" s="3">
        <f t="array" ref="T281">INDEX($AF$3:$CM$62,MATCH($S281,$AE$3:$AE$62,0),MATCH(T$1&amp;$R281,$AF$1:$CM$1&amp;$AF$2:$CM$2,0))*VLOOKUP($Q281,$C$17:$M$20,COUNTBLANK($D$15:D$15)+1,FALSE)</f>
        <v>312</v>
      </c>
      <c r="U281" s="3">
        <f t="array" ref="U281">INDEX($AF$3:$CM$62,MATCH($S281,$AE$3:$AE$62,0),MATCH(U$1&amp;$R281,$AF$1:$CM$1&amp;$AF$2:$CM$2,0))*VLOOKUP($Q281,$C$17:$M$20,COUNTBLANK($D$15:E$15)+1,FALSE)</f>
        <v>15600</v>
      </c>
      <c r="V281" s="3">
        <f t="array" ref="V281">INDEX($AF$3:$CM$62,MATCH($S281,$AE$3:$AE$62,0),MATCH(V$1&amp;$R281,$AF$1:$CM$1&amp;$AF$2:$CM$2,0))*VLOOKUP($Q281,$C$17:$M$20,COUNTBLANK($D$15:F$15)+1,FALSE)</f>
        <v>0</v>
      </c>
      <c r="W281" s="3">
        <f t="array" ref="W281">INDEX($AF$3:$CM$62,MATCH($S281,$AE$3:$AE$62,0),MATCH(W$1&amp;$R281,$AF$1:$CM$1&amp;$AF$2:$CM$2,0))*VLOOKUP($Q281,$C$17:$M$20,COUNTBLANK($D$15:G$15)+1,FALSE)</f>
        <v>0</v>
      </c>
      <c r="X281" s="3">
        <f t="array" ref="X281">INDEX($AF$3:$CM$62,MATCH($S281,$AE$3:$AE$62,0),MATCH(X$1&amp;$R281,$AF$1:$CM$1&amp;$AF$2:$CM$2,0))*VLOOKUP($Q281,$C$17:$M$20,COUNTBLANK($D$15:H$15)+1,FALSE)</f>
        <v>0.24</v>
      </c>
      <c r="Y281" s="3">
        <f t="array" ref="Y281">INDEX($AF$3:$CM$62,MATCH($S281,$AE$3:$AE$62,0),MATCH(Y$1&amp;$R281,$AF$1:$CM$1&amp;$AF$2:$CM$2,0))*VLOOKUP($Q281,$C$17:$M$20,COUNTBLANK($D$15:I$15)+1,FALSE)</f>
        <v>0</v>
      </c>
      <c r="Z281" s="3">
        <f t="array" ref="Z281">INDEX($AF$3:$CM$62,MATCH($S281,$AE$3:$AE$62,0),MATCH(Z$1&amp;$R281,$AF$1:$CM$1&amp;$AF$2:$CM$2,0))*VLOOKUP($Q281,$C$17:$M$20,COUNTBLANK($D$15:J$15)+1,FALSE)</f>
        <v>0</v>
      </c>
      <c r="AA281" s="3">
        <f t="array" ref="AA281">INDEX($AF$3:$CM$62,MATCH($S281,$AE$3:$AE$62,0),MATCH(AA$1&amp;$R281,$AF$1:$CM$1&amp;$AF$2:$CM$2,0))*VLOOKUP($Q281,$C$17:$M$20,COUNTBLANK($D$15:K$15)+1,FALSE)</f>
        <v>0</v>
      </c>
      <c r="AB281" s="3">
        <f t="array" ref="AB281">INDEX($AF$3:$CM$62,MATCH($S281,$AE$3:$AE$62,0),MATCH(AB$1&amp;$R281,$AF$1:$CM$1&amp;$AF$2:$CM$2,0))*VLOOKUP($Q281,$C$17:$M$20,COUNTBLANK($D$15:L$15)+1,FALSE)</f>
        <v>0</v>
      </c>
      <c r="AC281" s="3">
        <f t="array" ref="AC281">INDEX($AF$3:$CM$62,MATCH($S281,$AE$3:$AE$62,0),MATCH(AC$1&amp;$R281,$AF$1:$CM$1&amp;$AF$2:$CM$2,0))*VLOOKUP($Q281,$C$17:$M$20,COUNTBLANK($D$15:M$15)+1,FALSE)</f>
        <v>0</v>
      </c>
    </row>
    <row r="282" spans="17:29" x14ac:dyDescent="0.2">
      <c r="Q282" t="str">
        <f t="shared" si="131"/>
        <v>头饰</v>
      </c>
      <c r="R282">
        <f t="shared" si="132"/>
        <v>5</v>
      </c>
      <c r="S282">
        <f t="shared" si="133"/>
        <v>40</v>
      </c>
      <c r="T282" s="3">
        <f t="array" ref="T282">INDEX($AF$3:$CM$62,MATCH($S282,$AE$3:$AE$62,0),MATCH(T$1&amp;$R282,$AF$1:$CM$1&amp;$AF$2:$CM$2,0))*VLOOKUP($Q282,$C$17:$M$20,COUNTBLANK($D$15:D$15)+1,FALSE)</f>
        <v>320</v>
      </c>
      <c r="U282" s="3">
        <f t="array" ref="U282">INDEX($AF$3:$CM$62,MATCH($S282,$AE$3:$AE$62,0),MATCH(U$1&amp;$R282,$AF$1:$CM$1&amp;$AF$2:$CM$2,0))*VLOOKUP($Q282,$C$17:$M$20,COUNTBLANK($D$15:E$15)+1,FALSE)</f>
        <v>16000</v>
      </c>
      <c r="V282" s="3">
        <f t="array" ref="V282">INDEX($AF$3:$CM$62,MATCH($S282,$AE$3:$AE$62,0),MATCH(V$1&amp;$R282,$AF$1:$CM$1&amp;$AF$2:$CM$2,0))*VLOOKUP($Q282,$C$17:$M$20,COUNTBLANK($D$15:F$15)+1,FALSE)</f>
        <v>0</v>
      </c>
      <c r="W282" s="3">
        <f t="array" ref="W282">INDEX($AF$3:$CM$62,MATCH($S282,$AE$3:$AE$62,0),MATCH(W$1&amp;$R282,$AF$1:$CM$1&amp;$AF$2:$CM$2,0))*VLOOKUP($Q282,$C$17:$M$20,COUNTBLANK($D$15:G$15)+1,FALSE)</f>
        <v>0</v>
      </c>
      <c r="X282" s="3">
        <f t="array" ref="X282">INDEX($AF$3:$CM$62,MATCH($S282,$AE$3:$AE$62,0),MATCH(X$1&amp;$R282,$AF$1:$CM$1&amp;$AF$2:$CM$2,0))*VLOOKUP($Q282,$C$17:$M$20,COUNTBLANK($D$15:H$15)+1,FALSE)</f>
        <v>0.32</v>
      </c>
      <c r="Y282" s="3">
        <f t="array" ref="Y282">INDEX($AF$3:$CM$62,MATCH($S282,$AE$3:$AE$62,0),MATCH(Y$1&amp;$R282,$AF$1:$CM$1&amp;$AF$2:$CM$2,0))*VLOOKUP($Q282,$C$17:$M$20,COUNTBLANK($D$15:I$15)+1,FALSE)</f>
        <v>0</v>
      </c>
      <c r="Z282" s="3">
        <f t="array" ref="Z282">INDEX($AF$3:$CM$62,MATCH($S282,$AE$3:$AE$62,0),MATCH(Z$1&amp;$R282,$AF$1:$CM$1&amp;$AF$2:$CM$2,0))*VLOOKUP($Q282,$C$17:$M$20,COUNTBLANK($D$15:J$15)+1,FALSE)</f>
        <v>0</v>
      </c>
      <c r="AA282" s="3">
        <f t="array" ref="AA282">INDEX($AF$3:$CM$62,MATCH($S282,$AE$3:$AE$62,0),MATCH(AA$1&amp;$R282,$AF$1:$CM$1&amp;$AF$2:$CM$2,0))*VLOOKUP($Q282,$C$17:$M$20,COUNTBLANK($D$15:K$15)+1,FALSE)</f>
        <v>0</v>
      </c>
      <c r="AB282" s="3">
        <f t="array" ref="AB282">INDEX($AF$3:$CM$62,MATCH($S282,$AE$3:$AE$62,0),MATCH(AB$1&amp;$R282,$AF$1:$CM$1&amp;$AF$2:$CM$2,0))*VLOOKUP($Q282,$C$17:$M$20,COUNTBLANK($D$15:L$15)+1,FALSE)</f>
        <v>0</v>
      </c>
      <c r="AC282" s="3">
        <f t="array" ref="AC282">INDEX($AF$3:$CM$62,MATCH($S282,$AE$3:$AE$62,0),MATCH(AC$1&amp;$R282,$AF$1:$CM$1&amp;$AF$2:$CM$2,0))*VLOOKUP($Q282,$C$17:$M$20,COUNTBLANK($D$15:M$15)+1,FALSE)</f>
        <v>0</v>
      </c>
    </row>
    <row r="283" spans="17:29" x14ac:dyDescent="0.2">
      <c r="Q283" t="str">
        <f t="shared" si="131"/>
        <v>头饰</v>
      </c>
      <c r="R283">
        <f t="shared" si="132"/>
        <v>5</v>
      </c>
      <c r="S283">
        <f t="shared" si="133"/>
        <v>41</v>
      </c>
      <c r="T283" s="3">
        <f t="array" ref="T283">INDEX($AF$3:$CM$62,MATCH($S283,$AE$3:$AE$62,0),MATCH(T$1&amp;$R283,$AF$1:$CM$1&amp;$AF$2:$CM$2,0))*VLOOKUP($Q283,$C$17:$M$20,COUNTBLANK($D$15:D$15)+1,FALSE)</f>
        <v>328</v>
      </c>
      <c r="U283" s="3">
        <f t="array" ref="U283">INDEX($AF$3:$CM$62,MATCH($S283,$AE$3:$AE$62,0),MATCH(U$1&amp;$R283,$AF$1:$CM$1&amp;$AF$2:$CM$2,0))*VLOOKUP($Q283,$C$17:$M$20,COUNTBLANK($D$15:E$15)+1,FALSE)</f>
        <v>16400</v>
      </c>
      <c r="V283" s="3">
        <f t="array" ref="V283">INDEX($AF$3:$CM$62,MATCH($S283,$AE$3:$AE$62,0),MATCH(V$1&amp;$R283,$AF$1:$CM$1&amp;$AF$2:$CM$2,0))*VLOOKUP($Q283,$C$17:$M$20,COUNTBLANK($D$15:F$15)+1,FALSE)</f>
        <v>0</v>
      </c>
      <c r="W283" s="3">
        <f t="array" ref="W283">INDEX($AF$3:$CM$62,MATCH($S283,$AE$3:$AE$62,0),MATCH(W$1&amp;$R283,$AF$1:$CM$1&amp;$AF$2:$CM$2,0))*VLOOKUP($Q283,$C$17:$M$20,COUNTBLANK($D$15:G$15)+1,FALSE)</f>
        <v>0</v>
      </c>
      <c r="X283" s="3">
        <f t="array" ref="X283">INDEX($AF$3:$CM$62,MATCH($S283,$AE$3:$AE$62,0),MATCH(X$1&amp;$R283,$AF$1:$CM$1&amp;$AF$2:$CM$2,0))*VLOOKUP($Q283,$C$17:$M$20,COUNTBLANK($D$15:H$15)+1,FALSE)</f>
        <v>0.32</v>
      </c>
      <c r="Y283" s="3">
        <f t="array" ref="Y283">INDEX($AF$3:$CM$62,MATCH($S283,$AE$3:$AE$62,0),MATCH(Y$1&amp;$R283,$AF$1:$CM$1&amp;$AF$2:$CM$2,0))*VLOOKUP($Q283,$C$17:$M$20,COUNTBLANK($D$15:I$15)+1,FALSE)</f>
        <v>0</v>
      </c>
      <c r="Z283" s="3">
        <f t="array" ref="Z283">INDEX($AF$3:$CM$62,MATCH($S283,$AE$3:$AE$62,0),MATCH(Z$1&amp;$R283,$AF$1:$CM$1&amp;$AF$2:$CM$2,0))*VLOOKUP($Q283,$C$17:$M$20,COUNTBLANK($D$15:J$15)+1,FALSE)</f>
        <v>0</v>
      </c>
      <c r="AA283" s="3">
        <f t="array" ref="AA283">INDEX($AF$3:$CM$62,MATCH($S283,$AE$3:$AE$62,0),MATCH(AA$1&amp;$R283,$AF$1:$CM$1&amp;$AF$2:$CM$2,0))*VLOOKUP($Q283,$C$17:$M$20,COUNTBLANK($D$15:K$15)+1,FALSE)</f>
        <v>0</v>
      </c>
      <c r="AB283" s="3">
        <f t="array" ref="AB283">INDEX($AF$3:$CM$62,MATCH($S283,$AE$3:$AE$62,0),MATCH(AB$1&amp;$R283,$AF$1:$CM$1&amp;$AF$2:$CM$2,0))*VLOOKUP($Q283,$C$17:$M$20,COUNTBLANK($D$15:L$15)+1,FALSE)</f>
        <v>0</v>
      </c>
      <c r="AC283" s="3">
        <f t="array" ref="AC283">INDEX($AF$3:$CM$62,MATCH($S283,$AE$3:$AE$62,0),MATCH(AC$1&amp;$R283,$AF$1:$CM$1&amp;$AF$2:$CM$2,0))*VLOOKUP($Q283,$C$17:$M$20,COUNTBLANK($D$15:M$15)+1,FALSE)</f>
        <v>0</v>
      </c>
    </row>
    <row r="284" spans="17:29" x14ac:dyDescent="0.2">
      <c r="Q284" t="str">
        <f t="shared" si="131"/>
        <v>头饰</v>
      </c>
      <c r="R284">
        <f t="shared" si="132"/>
        <v>5</v>
      </c>
      <c r="S284">
        <f t="shared" si="133"/>
        <v>42</v>
      </c>
      <c r="T284" s="3">
        <f t="array" ref="T284">INDEX($AF$3:$CM$62,MATCH($S284,$AE$3:$AE$62,0),MATCH(T$1&amp;$R284,$AF$1:$CM$1&amp;$AF$2:$CM$2,0))*VLOOKUP($Q284,$C$17:$M$20,COUNTBLANK($D$15:D$15)+1,FALSE)</f>
        <v>336</v>
      </c>
      <c r="U284" s="3">
        <f t="array" ref="U284">INDEX($AF$3:$CM$62,MATCH($S284,$AE$3:$AE$62,0),MATCH(U$1&amp;$R284,$AF$1:$CM$1&amp;$AF$2:$CM$2,0))*VLOOKUP($Q284,$C$17:$M$20,COUNTBLANK($D$15:E$15)+1,FALSE)</f>
        <v>16800</v>
      </c>
      <c r="V284" s="3">
        <f t="array" ref="V284">INDEX($AF$3:$CM$62,MATCH($S284,$AE$3:$AE$62,0),MATCH(V$1&amp;$R284,$AF$1:$CM$1&amp;$AF$2:$CM$2,0))*VLOOKUP($Q284,$C$17:$M$20,COUNTBLANK($D$15:F$15)+1,FALSE)</f>
        <v>0</v>
      </c>
      <c r="W284" s="3">
        <f t="array" ref="W284">INDEX($AF$3:$CM$62,MATCH($S284,$AE$3:$AE$62,0),MATCH(W$1&amp;$R284,$AF$1:$CM$1&amp;$AF$2:$CM$2,0))*VLOOKUP($Q284,$C$17:$M$20,COUNTBLANK($D$15:G$15)+1,FALSE)</f>
        <v>0</v>
      </c>
      <c r="X284" s="3">
        <f t="array" ref="X284">INDEX($AF$3:$CM$62,MATCH($S284,$AE$3:$AE$62,0),MATCH(X$1&amp;$R284,$AF$1:$CM$1&amp;$AF$2:$CM$2,0))*VLOOKUP($Q284,$C$17:$M$20,COUNTBLANK($D$15:H$15)+1,FALSE)</f>
        <v>0.32</v>
      </c>
      <c r="Y284" s="3">
        <f t="array" ref="Y284">INDEX($AF$3:$CM$62,MATCH($S284,$AE$3:$AE$62,0),MATCH(Y$1&amp;$R284,$AF$1:$CM$1&amp;$AF$2:$CM$2,0))*VLOOKUP($Q284,$C$17:$M$20,COUNTBLANK($D$15:I$15)+1,FALSE)</f>
        <v>0</v>
      </c>
      <c r="Z284" s="3">
        <f t="array" ref="Z284">INDEX($AF$3:$CM$62,MATCH($S284,$AE$3:$AE$62,0),MATCH(Z$1&amp;$R284,$AF$1:$CM$1&amp;$AF$2:$CM$2,0))*VLOOKUP($Q284,$C$17:$M$20,COUNTBLANK($D$15:J$15)+1,FALSE)</f>
        <v>0</v>
      </c>
      <c r="AA284" s="3">
        <f t="array" ref="AA284">INDEX($AF$3:$CM$62,MATCH($S284,$AE$3:$AE$62,0),MATCH(AA$1&amp;$R284,$AF$1:$CM$1&amp;$AF$2:$CM$2,0))*VLOOKUP($Q284,$C$17:$M$20,COUNTBLANK($D$15:K$15)+1,FALSE)</f>
        <v>0</v>
      </c>
      <c r="AB284" s="3">
        <f t="array" ref="AB284">INDEX($AF$3:$CM$62,MATCH($S284,$AE$3:$AE$62,0),MATCH(AB$1&amp;$R284,$AF$1:$CM$1&amp;$AF$2:$CM$2,0))*VLOOKUP($Q284,$C$17:$M$20,COUNTBLANK($D$15:L$15)+1,FALSE)</f>
        <v>0</v>
      </c>
      <c r="AC284" s="3">
        <f t="array" ref="AC284">INDEX($AF$3:$CM$62,MATCH($S284,$AE$3:$AE$62,0),MATCH(AC$1&amp;$R284,$AF$1:$CM$1&amp;$AF$2:$CM$2,0))*VLOOKUP($Q284,$C$17:$M$20,COUNTBLANK($D$15:M$15)+1,FALSE)</f>
        <v>0</v>
      </c>
    </row>
    <row r="285" spans="17:29" x14ac:dyDescent="0.2">
      <c r="Q285" t="str">
        <f t="shared" si="131"/>
        <v>头饰</v>
      </c>
      <c r="R285">
        <f t="shared" si="132"/>
        <v>5</v>
      </c>
      <c r="S285">
        <f t="shared" si="133"/>
        <v>43</v>
      </c>
      <c r="T285" s="3">
        <f t="array" ref="T285">INDEX($AF$3:$CM$62,MATCH($S285,$AE$3:$AE$62,0),MATCH(T$1&amp;$R285,$AF$1:$CM$1&amp;$AF$2:$CM$2,0))*VLOOKUP($Q285,$C$17:$M$20,COUNTBLANK($D$15:D$15)+1,FALSE)</f>
        <v>344</v>
      </c>
      <c r="U285" s="3">
        <f t="array" ref="U285">INDEX($AF$3:$CM$62,MATCH($S285,$AE$3:$AE$62,0),MATCH(U$1&amp;$R285,$AF$1:$CM$1&amp;$AF$2:$CM$2,0))*VLOOKUP($Q285,$C$17:$M$20,COUNTBLANK($D$15:E$15)+1,FALSE)</f>
        <v>17200</v>
      </c>
      <c r="V285" s="3">
        <f t="array" ref="V285">INDEX($AF$3:$CM$62,MATCH($S285,$AE$3:$AE$62,0),MATCH(V$1&amp;$R285,$AF$1:$CM$1&amp;$AF$2:$CM$2,0))*VLOOKUP($Q285,$C$17:$M$20,COUNTBLANK($D$15:F$15)+1,FALSE)</f>
        <v>0</v>
      </c>
      <c r="W285" s="3">
        <f t="array" ref="W285">INDEX($AF$3:$CM$62,MATCH($S285,$AE$3:$AE$62,0),MATCH(W$1&amp;$R285,$AF$1:$CM$1&amp;$AF$2:$CM$2,0))*VLOOKUP($Q285,$C$17:$M$20,COUNTBLANK($D$15:G$15)+1,FALSE)</f>
        <v>0</v>
      </c>
      <c r="X285" s="3">
        <f t="array" ref="X285">INDEX($AF$3:$CM$62,MATCH($S285,$AE$3:$AE$62,0),MATCH(X$1&amp;$R285,$AF$1:$CM$1&amp;$AF$2:$CM$2,0))*VLOOKUP($Q285,$C$17:$M$20,COUNTBLANK($D$15:H$15)+1,FALSE)</f>
        <v>0.32</v>
      </c>
      <c r="Y285" s="3">
        <f t="array" ref="Y285">INDEX($AF$3:$CM$62,MATCH($S285,$AE$3:$AE$62,0),MATCH(Y$1&amp;$R285,$AF$1:$CM$1&amp;$AF$2:$CM$2,0))*VLOOKUP($Q285,$C$17:$M$20,COUNTBLANK($D$15:I$15)+1,FALSE)</f>
        <v>0</v>
      </c>
      <c r="Z285" s="3">
        <f t="array" ref="Z285">INDEX($AF$3:$CM$62,MATCH($S285,$AE$3:$AE$62,0),MATCH(Z$1&amp;$R285,$AF$1:$CM$1&amp;$AF$2:$CM$2,0))*VLOOKUP($Q285,$C$17:$M$20,COUNTBLANK($D$15:J$15)+1,FALSE)</f>
        <v>0</v>
      </c>
      <c r="AA285" s="3">
        <f t="array" ref="AA285">INDEX($AF$3:$CM$62,MATCH($S285,$AE$3:$AE$62,0),MATCH(AA$1&amp;$R285,$AF$1:$CM$1&amp;$AF$2:$CM$2,0))*VLOOKUP($Q285,$C$17:$M$20,COUNTBLANK($D$15:K$15)+1,FALSE)</f>
        <v>0</v>
      </c>
      <c r="AB285" s="3">
        <f t="array" ref="AB285">INDEX($AF$3:$CM$62,MATCH($S285,$AE$3:$AE$62,0),MATCH(AB$1&amp;$R285,$AF$1:$CM$1&amp;$AF$2:$CM$2,0))*VLOOKUP($Q285,$C$17:$M$20,COUNTBLANK($D$15:L$15)+1,FALSE)</f>
        <v>0</v>
      </c>
      <c r="AC285" s="3">
        <f t="array" ref="AC285">INDEX($AF$3:$CM$62,MATCH($S285,$AE$3:$AE$62,0),MATCH(AC$1&amp;$R285,$AF$1:$CM$1&amp;$AF$2:$CM$2,0))*VLOOKUP($Q285,$C$17:$M$20,COUNTBLANK($D$15:M$15)+1,FALSE)</f>
        <v>0</v>
      </c>
    </row>
    <row r="286" spans="17:29" x14ac:dyDescent="0.2">
      <c r="Q286" t="str">
        <f t="shared" si="131"/>
        <v>头饰</v>
      </c>
      <c r="R286">
        <f t="shared" si="132"/>
        <v>5</v>
      </c>
      <c r="S286">
        <f t="shared" si="133"/>
        <v>44</v>
      </c>
      <c r="T286" s="3">
        <f t="array" ref="T286">INDEX($AF$3:$CM$62,MATCH($S286,$AE$3:$AE$62,0),MATCH(T$1&amp;$R286,$AF$1:$CM$1&amp;$AF$2:$CM$2,0))*VLOOKUP($Q286,$C$17:$M$20,COUNTBLANK($D$15:D$15)+1,FALSE)</f>
        <v>352</v>
      </c>
      <c r="U286" s="3">
        <f t="array" ref="U286">INDEX($AF$3:$CM$62,MATCH($S286,$AE$3:$AE$62,0),MATCH(U$1&amp;$R286,$AF$1:$CM$1&amp;$AF$2:$CM$2,0))*VLOOKUP($Q286,$C$17:$M$20,COUNTBLANK($D$15:E$15)+1,FALSE)</f>
        <v>17600</v>
      </c>
      <c r="V286" s="3">
        <f t="array" ref="V286">INDEX($AF$3:$CM$62,MATCH($S286,$AE$3:$AE$62,0),MATCH(V$1&amp;$R286,$AF$1:$CM$1&amp;$AF$2:$CM$2,0))*VLOOKUP($Q286,$C$17:$M$20,COUNTBLANK($D$15:F$15)+1,FALSE)</f>
        <v>0</v>
      </c>
      <c r="W286" s="3">
        <f t="array" ref="W286">INDEX($AF$3:$CM$62,MATCH($S286,$AE$3:$AE$62,0),MATCH(W$1&amp;$R286,$AF$1:$CM$1&amp;$AF$2:$CM$2,0))*VLOOKUP($Q286,$C$17:$M$20,COUNTBLANK($D$15:G$15)+1,FALSE)</f>
        <v>0</v>
      </c>
      <c r="X286" s="3">
        <f t="array" ref="X286">INDEX($AF$3:$CM$62,MATCH($S286,$AE$3:$AE$62,0),MATCH(X$1&amp;$R286,$AF$1:$CM$1&amp;$AF$2:$CM$2,0))*VLOOKUP($Q286,$C$17:$M$20,COUNTBLANK($D$15:H$15)+1,FALSE)</f>
        <v>0.32</v>
      </c>
      <c r="Y286" s="3">
        <f t="array" ref="Y286">INDEX($AF$3:$CM$62,MATCH($S286,$AE$3:$AE$62,0),MATCH(Y$1&amp;$R286,$AF$1:$CM$1&amp;$AF$2:$CM$2,0))*VLOOKUP($Q286,$C$17:$M$20,COUNTBLANK($D$15:I$15)+1,FALSE)</f>
        <v>0</v>
      </c>
      <c r="Z286" s="3">
        <f t="array" ref="Z286">INDEX($AF$3:$CM$62,MATCH($S286,$AE$3:$AE$62,0),MATCH(Z$1&amp;$R286,$AF$1:$CM$1&amp;$AF$2:$CM$2,0))*VLOOKUP($Q286,$C$17:$M$20,COUNTBLANK($D$15:J$15)+1,FALSE)</f>
        <v>0</v>
      </c>
      <c r="AA286" s="3">
        <f t="array" ref="AA286">INDEX($AF$3:$CM$62,MATCH($S286,$AE$3:$AE$62,0),MATCH(AA$1&amp;$R286,$AF$1:$CM$1&amp;$AF$2:$CM$2,0))*VLOOKUP($Q286,$C$17:$M$20,COUNTBLANK($D$15:K$15)+1,FALSE)</f>
        <v>0</v>
      </c>
      <c r="AB286" s="3">
        <f t="array" ref="AB286">INDEX($AF$3:$CM$62,MATCH($S286,$AE$3:$AE$62,0),MATCH(AB$1&amp;$R286,$AF$1:$CM$1&amp;$AF$2:$CM$2,0))*VLOOKUP($Q286,$C$17:$M$20,COUNTBLANK($D$15:L$15)+1,FALSE)</f>
        <v>0</v>
      </c>
      <c r="AC286" s="3">
        <f t="array" ref="AC286">INDEX($AF$3:$CM$62,MATCH($S286,$AE$3:$AE$62,0),MATCH(AC$1&amp;$R286,$AF$1:$CM$1&amp;$AF$2:$CM$2,0))*VLOOKUP($Q286,$C$17:$M$20,COUNTBLANK($D$15:M$15)+1,FALSE)</f>
        <v>0</v>
      </c>
    </row>
    <row r="287" spans="17:29" x14ac:dyDescent="0.2">
      <c r="Q287" t="str">
        <f t="shared" si="131"/>
        <v>头饰</v>
      </c>
      <c r="R287">
        <f t="shared" si="132"/>
        <v>5</v>
      </c>
      <c r="S287">
        <f t="shared" si="133"/>
        <v>45</v>
      </c>
      <c r="T287" s="3">
        <f t="array" ref="T287">INDEX($AF$3:$CM$62,MATCH($S287,$AE$3:$AE$62,0),MATCH(T$1&amp;$R287,$AF$1:$CM$1&amp;$AF$2:$CM$2,0))*VLOOKUP($Q287,$C$17:$M$20,COUNTBLANK($D$15:D$15)+1,FALSE)</f>
        <v>360</v>
      </c>
      <c r="U287" s="3">
        <f t="array" ref="U287">INDEX($AF$3:$CM$62,MATCH($S287,$AE$3:$AE$62,0),MATCH(U$1&amp;$R287,$AF$1:$CM$1&amp;$AF$2:$CM$2,0))*VLOOKUP($Q287,$C$17:$M$20,COUNTBLANK($D$15:E$15)+1,FALSE)</f>
        <v>18000</v>
      </c>
      <c r="V287" s="3">
        <f t="array" ref="V287">INDEX($AF$3:$CM$62,MATCH($S287,$AE$3:$AE$62,0),MATCH(V$1&amp;$R287,$AF$1:$CM$1&amp;$AF$2:$CM$2,0))*VLOOKUP($Q287,$C$17:$M$20,COUNTBLANK($D$15:F$15)+1,FALSE)</f>
        <v>0</v>
      </c>
      <c r="W287" s="3">
        <f t="array" ref="W287">INDEX($AF$3:$CM$62,MATCH($S287,$AE$3:$AE$62,0),MATCH(W$1&amp;$R287,$AF$1:$CM$1&amp;$AF$2:$CM$2,0))*VLOOKUP($Q287,$C$17:$M$20,COUNTBLANK($D$15:G$15)+1,FALSE)</f>
        <v>0</v>
      </c>
      <c r="X287" s="3">
        <f t="array" ref="X287">INDEX($AF$3:$CM$62,MATCH($S287,$AE$3:$AE$62,0),MATCH(X$1&amp;$R287,$AF$1:$CM$1&amp;$AF$2:$CM$2,0))*VLOOKUP($Q287,$C$17:$M$20,COUNTBLANK($D$15:H$15)+1,FALSE)</f>
        <v>0.32</v>
      </c>
      <c r="Y287" s="3">
        <f t="array" ref="Y287">INDEX($AF$3:$CM$62,MATCH($S287,$AE$3:$AE$62,0),MATCH(Y$1&amp;$R287,$AF$1:$CM$1&amp;$AF$2:$CM$2,0))*VLOOKUP($Q287,$C$17:$M$20,COUNTBLANK($D$15:I$15)+1,FALSE)</f>
        <v>0</v>
      </c>
      <c r="Z287" s="3">
        <f t="array" ref="Z287">INDEX($AF$3:$CM$62,MATCH($S287,$AE$3:$AE$62,0),MATCH(Z$1&amp;$R287,$AF$1:$CM$1&amp;$AF$2:$CM$2,0))*VLOOKUP($Q287,$C$17:$M$20,COUNTBLANK($D$15:J$15)+1,FALSE)</f>
        <v>0</v>
      </c>
      <c r="AA287" s="3">
        <f t="array" ref="AA287">INDEX($AF$3:$CM$62,MATCH($S287,$AE$3:$AE$62,0),MATCH(AA$1&amp;$R287,$AF$1:$CM$1&amp;$AF$2:$CM$2,0))*VLOOKUP($Q287,$C$17:$M$20,COUNTBLANK($D$15:K$15)+1,FALSE)</f>
        <v>0</v>
      </c>
      <c r="AB287" s="3">
        <f t="array" ref="AB287">INDEX($AF$3:$CM$62,MATCH($S287,$AE$3:$AE$62,0),MATCH(AB$1&amp;$R287,$AF$1:$CM$1&amp;$AF$2:$CM$2,0))*VLOOKUP($Q287,$C$17:$M$20,COUNTBLANK($D$15:L$15)+1,FALSE)</f>
        <v>0</v>
      </c>
      <c r="AC287" s="3">
        <f t="array" ref="AC287">INDEX($AF$3:$CM$62,MATCH($S287,$AE$3:$AE$62,0),MATCH(AC$1&amp;$R287,$AF$1:$CM$1&amp;$AF$2:$CM$2,0))*VLOOKUP($Q287,$C$17:$M$20,COUNTBLANK($D$15:M$15)+1,FALSE)</f>
        <v>0</v>
      </c>
    </row>
    <row r="288" spans="17:29" x14ac:dyDescent="0.2">
      <c r="Q288" t="str">
        <f t="shared" si="131"/>
        <v>头饰</v>
      </c>
      <c r="R288">
        <f t="shared" si="132"/>
        <v>5</v>
      </c>
      <c r="S288">
        <f t="shared" si="133"/>
        <v>46</v>
      </c>
      <c r="T288" s="3">
        <f t="array" ref="T288">INDEX($AF$3:$CM$62,MATCH($S288,$AE$3:$AE$62,0),MATCH(T$1&amp;$R288,$AF$1:$CM$1&amp;$AF$2:$CM$2,0))*VLOOKUP($Q288,$C$17:$M$20,COUNTBLANK($D$15:D$15)+1,FALSE)</f>
        <v>368</v>
      </c>
      <c r="U288" s="3">
        <f t="array" ref="U288">INDEX($AF$3:$CM$62,MATCH($S288,$AE$3:$AE$62,0),MATCH(U$1&amp;$R288,$AF$1:$CM$1&amp;$AF$2:$CM$2,0))*VLOOKUP($Q288,$C$17:$M$20,COUNTBLANK($D$15:E$15)+1,FALSE)</f>
        <v>18400</v>
      </c>
      <c r="V288" s="3">
        <f t="array" ref="V288">INDEX($AF$3:$CM$62,MATCH($S288,$AE$3:$AE$62,0),MATCH(V$1&amp;$R288,$AF$1:$CM$1&amp;$AF$2:$CM$2,0))*VLOOKUP($Q288,$C$17:$M$20,COUNTBLANK($D$15:F$15)+1,FALSE)</f>
        <v>0</v>
      </c>
      <c r="W288" s="3">
        <f t="array" ref="W288">INDEX($AF$3:$CM$62,MATCH($S288,$AE$3:$AE$62,0),MATCH(W$1&amp;$R288,$AF$1:$CM$1&amp;$AF$2:$CM$2,0))*VLOOKUP($Q288,$C$17:$M$20,COUNTBLANK($D$15:G$15)+1,FALSE)</f>
        <v>0</v>
      </c>
      <c r="X288" s="3">
        <f t="array" ref="X288">INDEX($AF$3:$CM$62,MATCH($S288,$AE$3:$AE$62,0),MATCH(X$1&amp;$R288,$AF$1:$CM$1&amp;$AF$2:$CM$2,0))*VLOOKUP($Q288,$C$17:$M$20,COUNTBLANK($D$15:H$15)+1,FALSE)</f>
        <v>0.32</v>
      </c>
      <c r="Y288" s="3">
        <f t="array" ref="Y288">INDEX($AF$3:$CM$62,MATCH($S288,$AE$3:$AE$62,0),MATCH(Y$1&amp;$R288,$AF$1:$CM$1&amp;$AF$2:$CM$2,0))*VLOOKUP($Q288,$C$17:$M$20,COUNTBLANK($D$15:I$15)+1,FALSE)</f>
        <v>0</v>
      </c>
      <c r="Z288" s="3">
        <f t="array" ref="Z288">INDEX($AF$3:$CM$62,MATCH($S288,$AE$3:$AE$62,0),MATCH(Z$1&amp;$R288,$AF$1:$CM$1&amp;$AF$2:$CM$2,0))*VLOOKUP($Q288,$C$17:$M$20,COUNTBLANK($D$15:J$15)+1,FALSE)</f>
        <v>0</v>
      </c>
      <c r="AA288" s="3">
        <f t="array" ref="AA288">INDEX($AF$3:$CM$62,MATCH($S288,$AE$3:$AE$62,0),MATCH(AA$1&amp;$R288,$AF$1:$CM$1&amp;$AF$2:$CM$2,0))*VLOOKUP($Q288,$C$17:$M$20,COUNTBLANK($D$15:K$15)+1,FALSE)</f>
        <v>0</v>
      </c>
      <c r="AB288" s="3">
        <f t="array" ref="AB288">INDEX($AF$3:$CM$62,MATCH($S288,$AE$3:$AE$62,0),MATCH(AB$1&amp;$R288,$AF$1:$CM$1&amp;$AF$2:$CM$2,0))*VLOOKUP($Q288,$C$17:$M$20,COUNTBLANK($D$15:L$15)+1,FALSE)</f>
        <v>0</v>
      </c>
      <c r="AC288" s="3">
        <f t="array" ref="AC288">INDEX($AF$3:$CM$62,MATCH($S288,$AE$3:$AE$62,0),MATCH(AC$1&amp;$R288,$AF$1:$CM$1&amp;$AF$2:$CM$2,0))*VLOOKUP($Q288,$C$17:$M$20,COUNTBLANK($D$15:M$15)+1,FALSE)</f>
        <v>0</v>
      </c>
    </row>
    <row r="289" spans="17:29" x14ac:dyDescent="0.2">
      <c r="Q289" t="str">
        <f t="shared" si="131"/>
        <v>头饰</v>
      </c>
      <c r="R289">
        <f t="shared" si="132"/>
        <v>5</v>
      </c>
      <c r="S289">
        <f t="shared" si="133"/>
        <v>47</v>
      </c>
      <c r="T289" s="3">
        <f t="array" ref="T289">INDEX($AF$3:$CM$62,MATCH($S289,$AE$3:$AE$62,0),MATCH(T$1&amp;$R289,$AF$1:$CM$1&amp;$AF$2:$CM$2,0))*VLOOKUP($Q289,$C$17:$M$20,COUNTBLANK($D$15:D$15)+1,FALSE)</f>
        <v>376</v>
      </c>
      <c r="U289" s="3">
        <f t="array" ref="U289">INDEX($AF$3:$CM$62,MATCH($S289,$AE$3:$AE$62,0),MATCH(U$1&amp;$R289,$AF$1:$CM$1&amp;$AF$2:$CM$2,0))*VLOOKUP($Q289,$C$17:$M$20,COUNTBLANK($D$15:E$15)+1,FALSE)</f>
        <v>18800</v>
      </c>
      <c r="V289" s="3">
        <f t="array" ref="V289">INDEX($AF$3:$CM$62,MATCH($S289,$AE$3:$AE$62,0),MATCH(V$1&amp;$R289,$AF$1:$CM$1&amp;$AF$2:$CM$2,0))*VLOOKUP($Q289,$C$17:$M$20,COUNTBLANK($D$15:F$15)+1,FALSE)</f>
        <v>0</v>
      </c>
      <c r="W289" s="3">
        <f t="array" ref="W289">INDEX($AF$3:$CM$62,MATCH($S289,$AE$3:$AE$62,0),MATCH(W$1&amp;$R289,$AF$1:$CM$1&amp;$AF$2:$CM$2,0))*VLOOKUP($Q289,$C$17:$M$20,COUNTBLANK($D$15:G$15)+1,FALSE)</f>
        <v>0</v>
      </c>
      <c r="X289" s="3">
        <f t="array" ref="X289">INDEX($AF$3:$CM$62,MATCH($S289,$AE$3:$AE$62,0),MATCH(X$1&amp;$R289,$AF$1:$CM$1&amp;$AF$2:$CM$2,0))*VLOOKUP($Q289,$C$17:$M$20,COUNTBLANK($D$15:H$15)+1,FALSE)</f>
        <v>0.32</v>
      </c>
      <c r="Y289" s="3">
        <f t="array" ref="Y289">INDEX($AF$3:$CM$62,MATCH($S289,$AE$3:$AE$62,0),MATCH(Y$1&amp;$R289,$AF$1:$CM$1&amp;$AF$2:$CM$2,0))*VLOOKUP($Q289,$C$17:$M$20,COUNTBLANK($D$15:I$15)+1,FALSE)</f>
        <v>0</v>
      </c>
      <c r="Z289" s="3">
        <f t="array" ref="Z289">INDEX($AF$3:$CM$62,MATCH($S289,$AE$3:$AE$62,0),MATCH(Z$1&amp;$R289,$AF$1:$CM$1&amp;$AF$2:$CM$2,0))*VLOOKUP($Q289,$C$17:$M$20,COUNTBLANK($D$15:J$15)+1,FALSE)</f>
        <v>0</v>
      </c>
      <c r="AA289" s="3">
        <f t="array" ref="AA289">INDEX($AF$3:$CM$62,MATCH($S289,$AE$3:$AE$62,0),MATCH(AA$1&amp;$R289,$AF$1:$CM$1&amp;$AF$2:$CM$2,0))*VLOOKUP($Q289,$C$17:$M$20,COUNTBLANK($D$15:K$15)+1,FALSE)</f>
        <v>0</v>
      </c>
      <c r="AB289" s="3">
        <f t="array" ref="AB289">INDEX($AF$3:$CM$62,MATCH($S289,$AE$3:$AE$62,0),MATCH(AB$1&amp;$R289,$AF$1:$CM$1&amp;$AF$2:$CM$2,0))*VLOOKUP($Q289,$C$17:$M$20,COUNTBLANK($D$15:L$15)+1,FALSE)</f>
        <v>0</v>
      </c>
      <c r="AC289" s="3">
        <f t="array" ref="AC289">INDEX($AF$3:$CM$62,MATCH($S289,$AE$3:$AE$62,0),MATCH(AC$1&amp;$R289,$AF$1:$CM$1&amp;$AF$2:$CM$2,0))*VLOOKUP($Q289,$C$17:$M$20,COUNTBLANK($D$15:M$15)+1,FALSE)</f>
        <v>0</v>
      </c>
    </row>
    <row r="290" spans="17:29" x14ac:dyDescent="0.2">
      <c r="Q290" t="str">
        <f t="shared" si="131"/>
        <v>头饰</v>
      </c>
      <c r="R290">
        <f t="shared" si="132"/>
        <v>5</v>
      </c>
      <c r="S290">
        <f t="shared" si="133"/>
        <v>48</v>
      </c>
      <c r="T290" s="3">
        <f t="array" ref="T290">INDEX($AF$3:$CM$62,MATCH($S290,$AE$3:$AE$62,0),MATCH(T$1&amp;$R290,$AF$1:$CM$1&amp;$AF$2:$CM$2,0))*VLOOKUP($Q290,$C$17:$M$20,COUNTBLANK($D$15:D$15)+1,FALSE)</f>
        <v>384</v>
      </c>
      <c r="U290" s="3">
        <f t="array" ref="U290">INDEX($AF$3:$CM$62,MATCH($S290,$AE$3:$AE$62,0),MATCH(U$1&amp;$R290,$AF$1:$CM$1&amp;$AF$2:$CM$2,0))*VLOOKUP($Q290,$C$17:$M$20,COUNTBLANK($D$15:E$15)+1,FALSE)</f>
        <v>19200</v>
      </c>
      <c r="V290" s="3">
        <f t="array" ref="V290">INDEX($AF$3:$CM$62,MATCH($S290,$AE$3:$AE$62,0),MATCH(V$1&amp;$R290,$AF$1:$CM$1&amp;$AF$2:$CM$2,0))*VLOOKUP($Q290,$C$17:$M$20,COUNTBLANK($D$15:F$15)+1,FALSE)</f>
        <v>0</v>
      </c>
      <c r="W290" s="3">
        <f t="array" ref="W290">INDEX($AF$3:$CM$62,MATCH($S290,$AE$3:$AE$62,0),MATCH(W$1&amp;$R290,$AF$1:$CM$1&amp;$AF$2:$CM$2,0))*VLOOKUP($Q290,$C$17:$M$20,COUNTBLANK($D$15:G$15)+1,FALSE)</f>
        <v>0</v>
      </c>
      <c r="X290" s="3">
        <f t="array" ref="X290">INDEX($AF$3:$CM$62,MATCH($S290,$AE$3:$AE$62,0),MATCH(X$1&amp;$R290,$AF$1:$CM$1&amp;$AF$2:$CM$2,0))*VLOOKUP($Q290,$C$17:$M$20,COUNTBLANK($D$15:H$15)+1,FALSE)</f>
        <v>0.32</v>
      </c>
      <c r="Y290" s="3">
        <f t="array" ref="Y290">INDEX($AF$3:$CM$62,MATCH($S290,$AE$3:$AE$62,0),MATCH(Y$1&amp;$R290,$AF$1:$CM$1&amp;$AF$2:$CM$2,0))*VLOOKUP($Q290,$C$17:$M$20,COUNTBLANK($D$15:I$15)+1,FALSE)</f>
        <v>0</v>
      </c>
      <c r="Z290" s="3">
        <f t="array" ref="Z290">INDEX($AF$3:$CM$62,MATCH($S290,$AE$3:$AE$62,0),MATCH(Z$1&amp;$R290,$AF$1:$CM$1&amp;$AF$2:$CM$2,0))*VLOOKUP($Q290,$C$17:$M$20,COUNTBLANK($D$15:J$15)+1,FALSE)</f>
        <v>0</v>
      </c>
      <c r="AA290" s="3">
        <f t="array" ref="AA290">INDEX($AF$3:$CM$62,MATCH($S290,$AE$3:$AE$62,0),MATCH(AA$1&amp;$R290,$AF$1:$CM$1&amp;$AF$2:$CM$2,0))*VLOOKUP($Q290,$C$17:$M$20,COUNTBLANK($D$15:K$15)+1,FALSE)</f>
        <v>0</v>
      </c>
      <c r="AB290" s="3">
        <f t="array" ref="AB290">INDEX($AF$3:$CM$62,MATCH($S290,$AE$3:$AE$62,0),MATCH(AB$1&amp;$R290,$AF$1:$CM$1&amp;$AF$2:$CM$2,0))*VLOOKUP($Q290,$C$17:$M$20,COUNTBLANK($D$15:L$15)+1,FALSE)</f>
        <v>0</v>
      </c>
      <c r="AC290" s="3">
        <f t="array" ref="AC290">INDEX($AF$3:$CM$62,MATCH($S290,$AE$3:$AE$62,0),MATCH(AC$1&amp;$R290,$AF$1:$CM$1&amp;$AF$2:$CM$2,0))*VLOOKUP($Q290,$C$17:$M$20,COUNTBLANK($D$15:M$15)+1,FALSE)</f>
        <v>0</v>
      </c>
    </row>
    <row r="291" spans="17:29" x14ac:dyDescent="0.2">
      <c r="Q291" t="str">
        <f t="shared" si="131"/>
        <v>头饰</v>
      </c>
      <c r="R291">
        <f t="shared" si="132"/>
        <v>5</v>
      </c>
      <c r="S291">
        <f t="shared" si="133"/>
        <v>49</v>
      </c>
      <c r="T291" s="3">
        <f t="array" ref="T291">INDEX($AF$3:$CM$62,MATCH($S291,$AE$3:$AE$62,0),MATCH(T$1&amp;$R291,$AF$1:$CM$1&amp;$AF$2:$CM$2,0))*VLOOKUP($Q291,$C$17:$M$20,COUNTBLANK($D$15:D$15)+1,FALSE)</f>
        <v>392</v>
      </c>
      <c r="U291" s="3">
        <f t="array" ref="U291">INDEX($AF$3:$CM$62,MATCH($S291,$AE$3:$AE$62,0),MATCH(U$1&amp;$R291,$AF$1:$CM$1&amp;$AF$2:$CM$2,0))*VLOOKUP($Q291,$C$17:$M$20,COUNTBLANK($D$15:E$15)+1,FALSE)</f>
        <v>19600</v>
      </c>
      <c r="V291" s="3">
        <f t="array" ref="V291">INDEX($AF$3:$CM$62,MATCH($S291,$AE$3:$AE$62,0),MATCH(V$1&amp;$R291,$AF$1:$CM$1&amp;$AF$2:$CM$2,0))*VLOOKUP($Q291,$C$17:$M$20,COUNTBLANK($D$15:F$15)+1,FALSE)</f>
        <v>0</v>
      </c>
      <c r="W291" s="3">
        <f t="array" ref="W291">INDEX($AF$3:$CM$62,MATCH($S291,$AE$3:$AE$62,0),MATCH(W$1&amp;$R291,$AF$1:$CM$1&amp;$AF$2:$CM$2,0))*VLOOKUP($Q291,$C$17:$M$20,COUNTBLANK($D$15:G$15)+1,FALSE)</f>
        <v>0</v>
      </c>
      <c r="X291" s="3">
        <f t="array" ref="X291">INDEX($AF$3:$CM$62,MATCH($S291,$AE$3:$AE$62,0),MATCH(X$1&amp;$R291,$AF$1:$CM$1&amp;$AF$2:$CM$2,0))*VLOOKUP($Q291,$C$17:$M$20,COUNTBLANK($D$15:H$15)+1,FALSE)</f>
        <v>0.32</v>
      </c>
      <c r="Y291" s="3">
        <f t="array" ref="Y291">INDEX($AF$3:$CM$62,MATCH($S291,$AE$3:$AE$62,0),MATCH(Y$1&amp;$R291,$AF$1:$CM$1&amp;$AF$2:$CM$2,0))*VLOOKUP($Q291,$C$17:$M$20,COUNTBLANK($D$15:I$15)+1,FALSE)</f>
        <v>0</v>
      </c>
      <c r="Z291" s="3">
        <f t="array" ref="Z291">INDEX($AF$3:$CM$62,MATCH($S291,$AE$3:$AE$62,0),MATCH(Z$1&amp;$R291,$AF$1:$CM$1&amp;$AF$2:$CM$2,0))*VLOOKUP($Q291,$C$17:$M$20,COUNTBLANK($D$15:J$15)+1,FALSE)</f>
        <v>0</v>
      </c>
      <c r="AA291" s="3">
        <f t="array" ref="AA291">INDEX($AF$3:$CM$62,MATCH($S291,$AE$3:$AE$62,0),MATCH(AA$1&amp;$R291,$AF$1:$CM$1&amp;$AF$2:$CM$2,0))*VLOOKUP($Q291,$C$17:$M$20,COUNTBLANK($D$15:K$15)+1,FALSE)</f>
        <v>0</v>
      </c>
      <c r="AB291" s="3">
        <f t="array" ref="AB291">INDEX($AF$3:$CM$62,MATCH($S291,$AE$3:$AE$62,0),MATCH(AB$1&amp;$R291,$AF$1:$CM$1&amp;$AF$2:$CM$2,0))*VLOOKUP($Q291,$C$17:$M$20,COUNTBLANK($D$15:L$15)+1,FALSE)</f>
        <v>0</v>
      </c>
      <c r="AC291" s="3">
        <f t="array" ref="AC291">INDEX($AF$3:$CM$62,MATCH($S291,$AE$3:$AE$62,0),MATCH(AC$1&amp;$R291,$AF$1:$CM$1&amp;$AF$2:$CM$2,0))*VLOOKUP($Q291,$C$17:$M$20,COUNTBLANK($D$15:M$15)+1,FALSE)</f>
        <v>0</v>
      </c>
    </row>
    <row r="292" spans="17:29" x14ac:dyDescent="0.2">
      <c r="Q292" t="str">
        <f t="shared" si="131"/>
        <v>头饰</v>
      </c>
      <c r="R292">
        <f t="shared" si="132"/>
        <v>5</v>
      </c>
      <c r="S292">
        <f t="shared" si="133"/>
        <v>50</v>
      </c>
      <c r="T292" s="3">
        <f t="array" ref="T292">INDEX($AF$3:$CM$62,MATCH($S292,$AE$3:$AE$62,0),MATCH(T$1&amp;$R292,$AF$1:$CM$1&amp;$AF$2:$CM$2,0))*VLOOKUP($Q292,$C$17:$M$20,COUNTBLANK($D$15:D$15)+1,FALSE)</f>
        <v>400</v>
      </c>
      <c r="U292" s="3">
        <f t="array" ref="U292">INDEX($AF$3:$CM$62,MATCH($S292,$AE$3:$AE$62,0),MATCH(U$1&amp;$R292,$AF$1:$CM$1&amp;$AF$2:$CM$2,0))*VLOOKUP($Q292,$C$17:$M$20,COUNTBLANK($D$15:E$15)+1,FALSE)</f>
        <v>20000</v>
      </c>
      <c r="V292" s="3">
        <f t="array" ref="V292">INDEX($AF$3:$CM$62,MATCH($S292,$AE$3:$AE$62,0),MATCH(V$1&amp;$R292,$AF$1:$CM$1&amp;$AF$2:$CM$2,0))*VLOOKUP($Q292,$C$17:$M$20,COUNTBLANK($D$15:F$15)+1,FALSE)</f>
        <v>0</v>
      </c>
      <c r="W292" s="3">
        <f t="array" ref="W292">INDEX($AF$3:$CM$62,MATCH($S292,$AE$3:$AE$62,0),MATCH(W$1&amp;$R292,$AF$1:$CM$1&amp;$AF$2:$CM$2,0))*VLOOKUP($Q292,$C$17:$M$20,COUNTBLANK($D$15:G$15)+1,FALSE)</f>
        <v>0</v>
      </c>
      <c r="X292" s="3">
        <f t="array" ref="X292">INDEX($AF$3:$CM$62,MATCH($S292,$AE$3:$AE$62,0),MATCH(X$1&amp;$R292,$AF$1:$CM$1&amp;$AF$2:$CM$2,0))*VLOOKUP($Q292,$C$17:$M$20,COUNTBLANK($D$15:H$15)+1,FALSE)</f>
        <v>0.40000000000000008</v>
      </c>
      <c r="Y292" s="3">
        <f t="array" ref="Y292">INDEX($AF$3:$CM$62,MATCH($S292,$AE$3:$AE$62,0),MATCH(Y$1&amp;$R292,$AF$1:$CM$1&amp;$AF$2:$CM$2,0))*VLOOKUP($Q292,$C$17:$M$20,COUNTBLANK($D$15:I$15)+1,FALSE)</f>
        <v>0</v>
      </c>
      <c r="Z292" s="3">
        <f t="array" ref="Z292">INDEX($AF$3:$CM$62,MATCH($S292,$AE$3:$AE$62,0),MATCH(Z$1&amp;$R292,$AF$1:$CM$1&amp;$AF$2:$CM$2,0))*VLOOKUP($Q292,$C$17:$M$20,COUNTBLANK($D$15:J$15)+1,FALSE)</f>
        <v>0</v>
      </c>
      <c r="AA292" s="3">
        <f t="array" ref="AA292">INDEX($AF$3:$CM$62,MATCH($S292,$AE$3:$AE$62,0),MATCH(AA$1&amp;$R292,$AF$1:$CM$1&amp;$AF$2:$CM$2,0))*VLOOKUP($Q292,$C$17:$M$20,COUNTBLANK($D$15:K$15)+1,FALSE)</f>
        <v>0</v>
      </c>
      <c r="AB292" s="3">
        <f t="array" ref="AB292">INDEX($AF$3:$CM$62,MATCH($S292,$AE$3:$AE$62,0),MATCH(AB$1&amp;$R292,$AF$1:$CM$1&amp;$AF$2:$CM$2,0))*VLOOKUP($Q292,$C$17:$M$20,COUNTBLANK($D$15:L$15)+1,FALSE)</f>
        <v>0</v>
      </c>
      <c r="AC292" s="3">
        <f t="array" ref="AC292">INDEX($AF$3:$CM$62,MATCH($S292,$AE$3:$AE$62,0),MATCH(AC$1&amp;$R292,$AF$1:$CM$1&amp;$AF$2:$CM$2,0))*VLOOKUP($Q292,$C$17:$M$20,COUNTBLANK($D$15:M$15)+1,FALSE)</f>
        <v>0</v>
      </c>
    </row>
    <row r="293" spans="17:29" x14ac:dyDescent="0.2">
      <c r="Q293" t="str">
        <f t="shared" si="131"/>
        <v>头饰</v>
      </c>
      <c r="R293">
        <f t="shared" si="132"/>
        <v>5</v>
      </c>
      <c r="S293">
        <f t="shared" si="133"/>
        <v>51</v>
      </c>
      <c r="T293" s="3">
        <f t="array" ref="T293">INDEX($AF$3:$CM$62,MATCH($S293,$AE$3:$AE$62,0),MATCH(T$1&amp;$R293,$AF$1:$CM$1&amp;$AF$2:$CM$2,0))*VLOOKUP($Q293,$C$17:$M$20,COUNTBLANK($D$15:D$15)+1,FALSE)</f>
        <v>408</v>
      </c>
      <c r="U293" s="3">
        <f t="array" ref="U293">INDEX($AF$3:$CM$62,MATCH($S293,$AE$3:$AE$62,0),MATCH(U$1&amp;$R293,$AF$1:$CM$1&amp;$AF$2:$CM$2,0))*VLOOKUP($Q293,$C$17:$M$20,COUNTBLANK($D$15:E$15)+1,FALSE)</f>
        <v>20400</v>
      </c>
      <c r="V293" s="3">
        <f t="array" ref="V293">INDEX($AF$3:$CM$62,MATCH($S293,$AE$3:$AE$62,0),MATCH(V$1&amp;$R293,$AF$1:$CM$1&amp;$AF$2:$CM$2,0))*VLOOKUP($Q293,$C$17:$M$20,COUNTBLANK($D$15:F$15)+1,FALSE)</f>
        <v>0</v>
      </c>
      <c r="W293" s="3">
        <f t="array" ref="W293">INDEX($AF$3:$CM$62,MATCH($S293,$AE$3:$AE$62,0),MATCH(W$1&amp;$R293,$AF$1:$CM$1&amp;$AF$2:$CM$2,0))*VLOOKUP($Q293,$C$17:$M$20,COUNTBLANK($D$15:G$15)+1,FALSE)</f>
        <v>0</v>
      </c>
      <c r="X293" s="3">
        <f t="array" ref="X293">INDEX($AF$3:$CM$62,MATCH($S293,$AE$3:$AE$62,0),MATCH(X$1&amp;$R293,$AF$1:$CM$1&amp;$AF$2:$CM$2,0))*VLOOKUP($Q293,$C$17:$M$20,COUNTBLANK($D$15:H$15)+1,FALSE)</f>
        <v>0.40000000000000008</v>
      </c>
      <c r="Y293" s="3">
        <f t="array" ref="Y293">INDEX($AF$3:$CM$62,MATCH($S293,$AE$3:$AE$62,0),MATCH(Y$1&amp;$R293,$AF$1:$CM$1&amp;$AF$2:$CM$2,0))*VLOOKUP($Q293,$C$17:$M$20,COUNTBLANK($D$15:I$15)+1,FALSE)</f>
        <v>0</v>
      </c>
      <c r="Z293" s="3">
        <f t="array" ref="Z293">INDEX($AF$3:$CM$62,MATCH($S293,$AE$3:$AE$62,0),MATCH(Z$1&amp;$R293,$AF$1:$CM$1&amp;$AF$2:$CM$2,0))*VLOOKUP($Q293,$C$17:$M$20,COUNTBLANK($D$15:J$15)+1,FALSE)</f>
        <v>0</v>
      </c>
      <c r="AA293" s="3">
        <f t="array" ref="AA293">INDEX($AF$3:$CM$62,MATCH($S293,$AE$3:$AE$62,0),MATCH(AA$1&amp;$R293,$AF$1:$CM$1&amp;$AF$2:$CM$2,0))*VLOOKUP($Q293,$C$17:$M$20,COUNTBLANK($D$15:K$15)+1,FALSE)</f>
        <v>0</v>
      </c>
      <c r="AB293" s="3">
        <f t="array" ref="AB293">INDEX($AF$3:$CM$62,MATCH($S293,$AE$3:$AE$62,0),MATCH(AB$1&amp;$R293,$AF$1:$CM$1&amp;$AF$2:$CM$2,0))*VLOOKUP($Q293,$C$17:$M$20,COUNTBLANK($D$15:L$15)+1,FALSE)</f>
        <v>0</v>
      </c>
      <c r="AC293" s="3">
        <f t="array" ref="AC293">INDEX($AF$3:$CM$62,MATCH($S293,$AE$3:$AE$62,0),MATCH(AC$1&amp;$R293,$AF$1:$CM$1&amp;$AF$2:$CM$2,0))*VLOOKUP($Q293,$C$17:$M$20,COUNTBLANK($D$15:M$15)+1,FALSE)</f>
        <v>0</v>
      </c>
    </row>
    <row r="294" spans="17:29" x14ac:dyDescent="0.2">
      <c r="Q294" t="str">
        <f t="shared" si="131"/>
        <v>头饰</v>
      </c>
      <c r="R294">
        <f t="shared" si="132"/>
        <v>5</v>
      </c>
      <c r="S294">
        <f t="shared" si="133"/>
        <v>52</v>
      </c>
      <c r="T294" s="3">
        <f t="array" ref="T294">INDEX($AF$3:$CM$62,MATCH($S294,$AE$3:$AE$62,0),MATCH(T$1&amp;$R294,$AF$1:$CM$1&amp;$AF$2:$CM$2,0))*VLOOKUP($Q294,$C$17:$M$20,COUNTBLANK($D$15:D$15)+1,FALSE)</f>
        <v>416</v>
      </c>
      <c r="U294" s="3">
        <f t="array" ref="U294">INDEX($AF$3:$CM$62,MATCH($S294,$AE$3:$AE$62,0),MATCH(U$1&amp;$R294,$AF$1:$CM$1&amp;$AF$2:$CM$2,0))*VLOOKUP($Q294,$C$17:$M$20,COUNTBLANK($D$15:E$15)+1,FALSE)</f>
        <v>20800</v>
      </c>
      <c r="V294" s="3">
        <f t="array" ref="V294">INDEX($AF$3:$CM$62,MATCH($S294,$AE$3:$AE$62,0),MATCH(V$1&amp;$R294,$AF$1:$CM$1&amp;$AF$2:$CM$2,0))*VLOOKUP($Q294,$C$17:$M$20,COUNTBLANK($D$15:F$15)+1,FALSE)</f>
        <v>0</v>
      </c>
      <c r="W294" s="3">
        <f t="array" ref="W294">INDEX($AF$3:$CM$62,MATCH($S294,$AE$3:$AE$62,0),MATCH(W$1&amp;$R294,$AF$1:$CM$1&amp;$AF$2:$CM$2,0))*VLOOKUP($Q294,$C$17:$M$20,COUNTBLANK($D$15:G$15)+1,FALSE)</f>
        <v>0</v>
      </c>
      <c r="X294" s="3">
        <f t="array" ref="X294">INDEX($AF$3:$CM$62,MATCH($S294,$AE$3:$AE$62,0),MATCH(X$1&amp;$R294,$AF$1:$CM$1&amp;$AF$2:$CM$2,0))*VLOOKUP($Q294,$C$17:$M$20,COUNTBLANK($D$15:H$15)+1,FALSE)</f>
        <v>0.40000000000000008</v>
      </c>
      <c r="Y294" s="3">
        <f t="array" ref="Y294">INDEX($AF$3:$CM$62,MATCH($S294,$AE$3:$AE$62,0),MATCH(Y$1&amp;$R294,$AF$1:$CM$1&amp;$AF$2:$CM$2,0))*VLOOKUP($Q294,$C$17:$M$20,COUNTBLANK($D$15:I$15)+1,FALSE)</f>
        <v>0</v>
      </c>
      <c r="Z294" s="3">
        <f t="array" ref="Z294">INDEX($AF$3:$CM$62,MATCH($S294,$AE$3:$AE$62,0),MATCH(Z$1&amp;$R294,$AF$1:$CM$1&amp;$AF$2:$CM$2,0))*VLOOKUP($Q294,$C$17:$M$20,COUNTBLANK($D$15:J$15)+1,FALSE)</f>
        <v>0</v>
      </c>
      <c r="AA294" s="3">
        <f t="array" ref="AA294">INDEX($AF$3:$CM$62,MATCH($S294,$AE$3:$AE$62,0),MATCH(AA$1&amp;$R294,$AF$1:$CM$1&amp;$AF$2:$CM$2,0))*VLOOKUP($Q294,$C$17:$M$20,COUNTBLANK($D$15:K$15)+1,FALSE)</f>
        <v>0</v>
      </c>
      <c r="AB294" s="3">
        <f t="array" ref="AB294">INDEX($AF$3:$CM$62,MATCH($S294,$AE$3:$AE$62,0),MATCH(AB$1&amp;$R294,$AF$1:$CM$1&amp;$AF$2:$CM$2,0))*VLOOKUP($Q294,$C$17:$M$20,COUNTBLANK($D$15:L$15)+1,FALSE)</f>
        <v>0</v>
      </c>
      <c r="AC294" s="3">
        <f t="array" ref="AC294">INDEX($AF$3:$CM$62,MATCH($S294,$AE$3:$AE$62,0),MATCH(AC$1&amp;$R294,$AF$1:$CM$1&amp;$AF$2:$CM$2,0))*VLOOKUP($Q294,$C$17:$M$20,COUNTBLANK($D$15:M$15)+1,FALSE)</f>
        <v>0</v>
      </c>
    </row>
    <row r="295" spans="17:29" x14ac:dyDescent="0.2">
      <c r="Q295" t="str">
        <f t="shared" si="131"/>
        <v>头饰</v>
      </c>
      <c r="R295">
        <f t="shared" si="132"/>
        <v>5</v>
      </c>
      <c r="S295">
        <f t="shared" si="133"/>
        <v>53</v>
      </c>
      <c r="T295" s="3">
        <f t="array" ref="T295">INDEX($AF$3:$CM$62,MATCH($S295,$AE$3:$AE$62,0),MATCH(T$1&amp;$R295,$AF$1:$CM$1&amp;$AF$2:$CM$2,0))*VLOOKUP($Q295,$C$17:$M$20,COUNTBLANK($D$15:D$15)+1,FALSE)</f>
        <v>424</v>
      </c>
      <c r="U295" s="3">
        <f t="array" ref="U295">INDEX($AF$3:$CM$62,MATCH($S295,$AE$3:$AE$62,0),MATCH(U$1&amp;$R295,$AF$1:$CM$1&amp;$AF$2:$CM$2,0))*VLOOKUP($Q295,$C$17:$M$20,COUNTBLANK($D$15:E$15)+1,FALSE)</f>
        <v>21200</v>
      </c>
      <c r="V295" s="3">
        <f t="array" ref="V295">INDEX($AF$3:$CM$62,MATCH($S295,$AE$3:$AE$62,0),MATCH(V$1&amp;$R295,$AF$1:$CM$1&amp;$AF$2:$CM$2,0))*VLOOKUP($Q295,$C$17:$M$20,COUNTBLANK($D$15:F$15)+1,FALSE)</f>
        <v>0</v>
      </c>
      <c r="W295" s="3">
        <f t="array" ref="W295">INDEX($AF$3:$CM$62,MATCH($S295,$AE$3:$AE$62,0),MATCH(W$1&amp;$R295,$AF$1:$CM$1&amp;$AF$2:$CM$2,0))*VLOOKUP($Q295,$C$17:$M$20,COUNTBLANK($D$15:G$15)+1,FALSE)</f>
        <v>0</v>
      </c>
      <c r="X295" s="3">
        <f t="array" ref="X295">INDEX($AF$3:$CM$62,MATCH($S295,$AE$3:$AE$62,0),MATCH(X$1&amp;$R295,$AF$1:$CM$1&amp;$AF$2:$CM$2,0))*VLOOKUP($Q295,$C$17:$M$20,COUNTBLANK($D$15:H$15)+1,FALSE)</f>
        <v>0.40000000000000008</v>
      </c>
      <c r="Y295" s="3">
        <f t="array" ref="Y295">INDEX($AF$3:$CM$62,MATCH($S295,$AE$3:$AE$62,0),MATCH(Y$1&amp;$R295,$AF$1:$CM$1&amp;$AF$2:$CM$2,0))*VLOOKUP($Q295,$C$17:$M$20,COUNTBLANK($D$15:I$15)+1,FALSE)</f>
        <v>0</v>
      </c>
      <c r="Z295" s="3">
        <f t="array" ref="Z295">INDEX($AF$3:$CM$62,MATCH($S295,$AE$3:$AE$62,0),MATCH(Z$1&amp;$R295,$AF$1:$CM$1&amp;$AF$2:$CM$2,0))*VLOOKUP($Q295,$C$17:$M$20,COUNTBLANK($D$15:J$15)+1,FALSE)</f>
        <v>0</v>
      </c>
      <c r="AA295" s="3">
        <f t="array" ref="AA295">INDEX($AF$3:$CM$62,MATCH($S295,$AE$3:$AE$62,0),MATCH(AA$1&amp;$R295,$AF$1:$CM$1&amp;$AF$2:$CM$2,0))*VLOOKUP($Q295,$C$17:$M$20,COUNTBLANK($D$15:K$15)+1,FALSE)</f>
        <v>0</v>
      </c>
      <c r="AB295" s="3">
        <f t="array" ref="AB295">INDEX($AF$3:$CM$62,MATCH($S295,$AE$3:$AE$62,0),MATCH(AB$1&amp;$R295,$AF$1:$CM$1&amp;$AF$2:$CM$2,0))*VLOOKUP($Q295,$C$17:$M$20,COUNTBLANK($D$15:L$15)+1,FALSE)</f>
        <v>0</v>
      </c>
      <c r="AC295" s="3">
        <f t="array" ref="AC295">INDEX($AF$3:$CM$62,MATCH($S295,$AE$3:$AE$62,0),MATCH(AC$1&amp;$R295,$AF$1:$CM$1&amp;$AF$2:$CM$2,0))*VLOOKUP($Q295,$C$17:$M$20,COUNTBLANK($D$15:M$15)+1,FALSE)</f>
        <v>0</v>
      </c>
    </row>
    <row r="296" spans="17:29" x14ac:dyDescent="0.2">
      <c r="Q296" t="str">
        <f t="shared" si="131"/>
        <v>头饰</v>
      </c>
      <c r="R296">
        <f t="shared" si="132"/>
        <v>5</v>
      </c>
      <c r="S296">
        <f t="shared" si="133"/>
        <v>54</v>
      </c>
      <c r="T296" s="3">
        <f t="array" ref="T296">INDEX($AF$3:$CM$62,MATCH($S296,$AE$3:$AE$62,0),MATCH(T$1&amp;$R296,$AF$1:$CM$1&amp;$AF$2:$CM$2,0))*VLOOKUP($Q296,$C$17:$M$20,COUNTBLANK($D$15:D$15)+1,FALSE)</f>
        <v>432</v>
      </c>
      <c r="U296" s="3">
        <f t="array" ref="U296">INDEX($AF$3:$CM$62,MATCH($S296,$AE$3:$AE$62,0),MATCH(U$1&amp;$R296,$AF$1:$CM$1&amp;$AF$2:$CM$2,0))*VLOOKUP($Q296,$C$17:$M$20,COUNTBLANK($D$15:E$15)+1,FALSE)</f>
        <v>21600</v>
      </c>
      <c r="V296" s="3">
        <f t="array" ref="V296">INDEX($AF$3:$CM$62,MATCH($S296,$AE$3:$AE$62,0),MATCH(V$1&amp;$R296,$AF$1:$CM$1&amp;$AF$2:$CM$2,0))*VLOOKUP($Q296,$C$17:$M$20,COUNTBLANK($D$15:F$15)+1,FALSE)</f>
        <v>0</v>
      </c>
      <c r="W296" s="3">
        <f t="array" ref="W296">INDEX($AF$3:$CM$62,MATCH($S296,$AE$3:$AE$62,0),MATCH(W$1&amp;$R296,$AF$1:$CM$1&amp;$AF$2:$CM$2,0))*VLOOKUP($Q296,$C$17:$M$20,COUNTBLANK($D$15:G$15)+1,FALSE)</f>
        <v>0</v>
      </c>
      <c r="X296" s="3">
        <f t="array" ref="X296">INDEX($AF$3:$CM$62,MATCH($S296,$AE$3:$AE$62,0),MATCH(X$1&amp;$R296,$AF$1:$CM$1&amp;$AF$2:$CM$2,0))*VLOOKUP($Q296,$C$17:$M$20,COUNTBLANK($D$15:H$15)+1,FALSE)</f>
        <v>0.40000000000000008</v>
      </c>
      <c r="Y296" s="3">
        <f t="array" ref="Y296">INDEX($AF$3:$CM$62,MATCH($S296,$AE$3:$AE$62,0),MATCH(Y$1&amp;$R296,$AF$1:$CM$1&amp;$AF$2:$CM$2,0))*VLOOKUP($Q296,$C$17:$M$20,COUNTBLANK($D$15:I$15)+1,FALSE)</f>
        <v>0</v>
      </c>
      <c r="Z296" s="3">
        <f t="array" ref="Z296">INDEX($AF$3:$CM$62,MATCH($S296,$AE$3:$AE$62,0),MATCH(Z$1&amp;$R296,$AF$1:$CM$1&amp;$AF$2:$CM$2,0))*VLOOKUP($Q296,$C$17:$M$20,COUNTBLANK($D$15:J$15)+1,FALSE)</f>
        <v>0</v>
      </c>
      <c r="AA296" s="3">
        <f t="array" ref="AA296">INDEX($AF$3:$CM$62,MATCH($S296,$AE$3:$AE$62,0),MATCH(AA$1&amp;$R296,$AF$1:$CM$1&amp;$AF$2:$CM$2,0))*VLOOKUP($Q296,$C$17:$M$20,COUNTBLANK($D$15:K$15)+1,FALSE)</f>
        <v>0</v>
      </c>
      <c r="AB296" s="3">
        <f t="array" ref="AB296">INDEX($AF$3:$CM$62,MATCH($S296,$AE$3:$AE$62,0),MATCH(AB$1&amp;$R296,$AF$1:$CM$1&amp;$AF$2:$CM$2,0))*VLOOKUP($Q296,$C$17:$M$20,COUNTBLANK($D$15:L$15)+1,FALSE)</f>
        <v>0</v>
      </c>
      <c r="AC296" s="3">
        <f t="array" ref="AC296">INDEX($AF$3:$CM$62,MATCH($S296,$AE$3:$AE$62,0),MATCH(AC$1&amp;$R296,$AF$1:$CM$1&amp;$AF$2:$CM$2,0))*VLOOKUP($Q296,$C$17:$M$20,COUNTBLANK($D$15:M$15)+1,FALSE)</f>
        <v>0</v>
      </c>
    </row>
    <row r="297" spans="17:29" x14ac:dyDescent="0.2">
      <c r="Q297" t="str">
        <f t="shared" si="131"/>
        <v>头饰</v>
      </c>
      <c r="R297">
        <f t="shared" si="132"/>
        <v>5</v>
      </c>
      <c r="S297">
        <f t="shared" si="133"/>
        <v>55</v>
      </c>
      <c r="T297" s="3">
        <f t="array" ref="T297">INDEX($AF$3:$CM$62,MATCH($S297,$AE$3:$AE$62,0),MATCH(T$1&amp;$R297,$AF$1:$CM$1&amp;$AF$2:$CM$2,0))*VLOOKUP($Q297,$C$17:$M$20,COUNTBLANK($D$15:D$15)+1,FALSE)</f>
        <v>440</v>
      </c>
      <c r="U297" s="3">
        <f t="array" ref="U297">INDEX($AF$3:$CM$62,MATCH($S297,$AE$3:$AE$62,0),MATCH(U$1&amp;$R297,$AF$1:$CM$1&amp;$AF$2:$CM$2,0))*VLOOKUP($Q297,$C$17:$M$20,COUNTBLANK($D$15:E$15)+1,FALSE)</f>
        <v>22000</v>
      </c>
      <c r="V297" s="3">
        <f t="array" ref="V297">INDEX($AF$3:$CM$62,MATCH($S297,$AE$3:$AE$62,0),MATCH(V$1&amp;$R297,$AF$1:$CM$1&amp;$AF$2:$CM$2,0))*VLOOKUP($Q297,$C$17:$M$20,COUNTBLANK($D$15:F$15)+1,FALSE)</f>
        <v>0</v>
      </c>
      <c r="W297" s="3">
        <f t="array" ref="W297">INDEX($AF$3:$CM$62,MATCH($S297,$AE$3:$AE$62,0),MATCH(W$1&amp;$R297,$AF$1:$CM$1&amp;$AF$2:$CM$2,0))*VLOOKUP($Q297,$C$17:$M$20,COUNTBLANK($D$15:G$15)+1,FALSE)</f>
        <v>0</v>
      </c>
      <c r="X297" s="3">
        <f t="array" ref="X297">INDEX($AF$3:$CM$62,MATCH($S297,$AE$3:$AE$62,0),MATCH(X$1&amp;$R297,$AF$1:$CM$1&amp;$AF$2:$CM$2,0))*VLOOKUP($Q297,$C$17:$M$20,COUNTBLANK($D$15:H$15)+1,FALSE)</f>
        <v>0.40000000000000008</v>
      </c>
      <c r="Y297" s="3">
        <f t="array" ref="Y297">INDEX($AF$3:$CM$62,MATCH($S297,$AE$3:$AE$62,0),MATCH(Y$1&amp;$R297,$AF$1:$CM$1&amp;$AF$2:$CM$2,0))*VLOOKUP($Q297,$C$17:$M$20,COUNTBLANK($D$15:I$15)+1,FALSE)</f>
        <v>0</v>
      </c>
      <c r="Z297" s="3">
        <f t="array" ref="Z297">INDEX($AF$3:$CM$62,MATCH($S297,$AE$3:$AE$62,0),MATCH(Z$1&amp;$R297,$AF$1:$CM$1&amp;$AF$2:$CM$2,0))*VLOOKUP($Q297,$C$17:$M$20,COUNTBLANK($D$15:J$15)+1,FALSE)</f>
        <v>0</v>
      </c>
      <c r="AA297" s="3">
        <f t="array" ref="AA297">INDEX($AF$3:$CM$62,MATCH($S297,$AE$3:$AE$62,0),MATCH(AA$1&amp;$R297,$AF$1:$CM$1&amp;$AF$2:$CM$2,0))*VLOOKUP($Q297,$C$17:$M$20,COUNTBLANK($D$15:K$15)+1,FALSE)</f>
        <v>0</v>
      </c>
      <c r="AB297" s="3">
        <f t="array" ref="AB297">INDEX($AF$3:$CM$62,MATCH($S297,$AE$3:$AE$62,0),MATCH(AB$1&amp;$R297,$AF$1:$CM$1&amp;$AF$2:$CM$2,0))*VLOOKUP($Q297,$C$17:$M$20,COUNTBLANK($D$15:L$15)+1,FALSE)</f>
        <v>0</v>
      </c>
      <c r="AC297" s="3">
        <f t="array" ref="AC297">INDEX($AF$3:$CM$62,MATCH($S297,$AE$3:$AE$62,0),MATCH(AC$1&amp;$R297,$AF$1:$CM$1&amp;$AF$2:$CM$2,0))*VLOOKUP($Q297,$C$17:$M$20,COUNTBLANK($D$15:M$15)+1,FALSE)</f>
        <v>0</v>
      </c>
    </row>
    <row r="298" spans="17:29" x14ac:dyDescent="0.2">
      <c r="Q298" t="str">
        <f t="shared" si="131"/>
        <v>头饰</v>
      </c>
      <c r="R298">
        <f t="shared" si="132"/>
        <v>5</v>
      </c>
      <c r="S298">
        <f t="shared" si="133"/>
        <v>56</v>
      </c>
      <c r="T298" s="3">
        <f t="array" ref="T298">INDEX($AF$3:$CM$62,MATCH($S298,$AE$3:$AE$62,0),MATCH(T$1&amp;$R298,$AF$1:$CM$1&amp;$AF$2:$CM$2,0))*VLOOKUP($Q298,$C$17:$M$20,COUNTBLANK($D$15:D$15)+1,FALSE)</f>
        <v>448</v>
      </c>
      <c r="U298" s="3">
        <f t="array" ref="U298">INDEX($AF$3:$CM$62,MATCH($S298,$AE$3:$AE$62,0),MATCH(U$1&amp;$R298,$AF$1:$CM$1&amp;$AF$2:$CM$2,0))*VLOOKUP($Q298,$C$17:$M$20,COUNTBLANK($D$15:E$15)+1,FALSE)</f>
        <v>22400</v>
      </c>
      <c r="V298" s="3">
        <f t="array" ref="V298">INDEX($AF$3:$CM$62,MATCH($S298,$AE$3:$AE$62,0),MATCH(V$1&amp;$R298,$AF$1:$CM$1&amp;$AF$2:$CM$2,0))*VLOOKUP($Q298,$C$17:$M$20,COUNTBLANK($D$15:F$15)+1,FALSE)</f>
        <v>0</v>
      </c>
      <c r="W298" s="3">
        <f t="array" ref="W298">INDEX($AF$3:$CM$62,MATCH($S298,$AE$3:$AE$62,0),MATCH(W$1&amp;$R298,$AF$1:$CM$1&amp;$AF$2:$CM$2,0))*VLOOKUP($Q298,$C$17:$M$20,COUNTBLANK($D$15:G$15)+1,FALSE)</f>
        <v>0</v>
      </c>
      <c r="X298" s="3">
        <f t="array" ref="X298">INDEX($AF$3:$CM$62,MATCH($S298,$AE$3:$AE$62,0),MATCH(X$1&amp;$R298,$AF$1:$CM$1&amp;$AF$2:$CM$2,0))*VLOOKUP($Q298,$C$17:$M$20,COUNTBLANK($D$15:H$15)+1,FALSE)</f>
        <v>0.40000000000000008</v>
      </c>
      <c r="Y298" s="3">
        <f t="array" ref="Y298">INDEX($AF$3:$CM$62,MATCH($S298,$AE$3:$AE$62,0),MATCH(Y$1&amp;$R298,$AF$1:$CM$1&amp;$AF$2:$CM$2,0))*VLOOKUP($Q298,$C$17:$M$20,COUNTBLANK($D$15:I$15)+1,FALSE)</f>
        <v>0</v>
      </c>
      <c r="Z298" s="3">
        <f t="array" ref="Z298">INDEX($AF$3:$CM$62,MATCH($S298,$AE$3:$AE$62,0),MATCH(Z$1&amp;$R298,$AF$1:$CM$1&amp;$AF$2:$CM$2,0))*VLOOKUP($Q298,$C$17:$M$20,COUNTBLANK($D$15:J$15)+1,FALSE)</f>
        <v>0</v>
      </c>
      <c r="AA298" s="3">
        <f t="array" ref="AA298">INDEX($AF$3:$CM$62,MATCH($S298,$AE$3:$AE$62,0),MATCH(AA$1&amp;$R298,$AF$1:$CM$1&amp;$AF$2:$CM$2,0))*VLOOKUP($Q298,$C$17:$M$20,COUNTBLANK($D$15:K$15)+1,FALSE)</f>
        <v>0</v>
      </c>
      <c r="AB298" s="3">
        <f t="array" ref="AB298">INDEX($AF$3:$CM$62,MATCH($S298,$AE$3:$AE$62,0),MATCH(AB$1&amp;$R298,$AF$1:$CM$1&amp;$AF$2:$CM$2,0))*VLOOKUP($Q298,$C$17:$M$20,COUNTBLANK($D$15:L$15)+1,FALSE)</f>
        <v>0</v>
      </c>
      <c r="AC298" s="3">
        <f t="array" ref="AC298">INDEX($AF$3:$CM$62,MATCH($S298,$AE$3:$AE$62,0),MATCH(AC$1&amp;$R298,$AF$1:$CM$1&amp;$AF$2:$CM$2,0))*VLOOKUP($Q298,$C$17:$M$20,COUNTBLANK($D$15:M$15)+1,FALSE)</f>
        <v>0</v>
      </c>
    </row>
    <row r="299" spans="17:29" x14ac:dyDescent="0.2">
      <c r="Q299" t="str">
        <f t="shared" si="131"/>
        <v>头饰</v>
      </c>
      <c r="R299">
        <f t="shared" si="132"/>
        <v>5</v>
      </c>
      <c r="S299">
        <f t="shared" si="133"/>
        <v>57</v>
      </c>
      <c r="T299" s="3">
        <f t="array" ref="T299">INDEX($AF$3:$CM$62,MATCH($S299,$AE$3:$AE$62,0),MATCH(T$1&amp;$R299,$AF$1:$CM$1&amp;$AF$2:$CM$2,0))*VLOOKUP($Q299,$C$17:$M$20,COUNTBLANK($D$15:D$15)+1,FALSE)</f>
        <v>456</v>
      </c>
      <c r="U299" s="3">
        <f t="array" ref="U299">INDEX($AF$3:$CM$62,MATCH($S299,$AE$3:$AE$62,0),MATCH(U$1&amp;$R299,$AF$1:$CM$1&amp;$AF$2:$CM$2,0))*VLOOKUP($Q299,$C$17:$M$20,COUNTBLANK($D$15:E$15)+1,FALSE)</f>
        <v>22800</v>
      </c>
      <c r="V299" s="3">
        <f t="array" ref="V299">INDEX($AF$3:$CM$62,MATCH($S299,$AE$3:$AE$62,0),MATCH(V$1&amp;$R299,$AF$1:$CM$1&amp;$AF$2:$CM$2,0))*VLOOKUP($Q299,$C$17:$M$20,COUNTBLANK($D$15:F$15)+1,FALSE)</f>
        <v>0</v>
      </c>
      <c r="W299" s="3">
        <f t="array" ref="W299">INDEX($AF$3:$CM$62,MATCH($S299,$AE$3:$AE$62,0),MATCH(W$1&amp;$R299,$AF$1:$CM$1&amp;$AF$2:$CM$2,0))*VLOOKUP($Q299,$C$17:$M$20,COUNTBLANK($D$15:G$15)+1,FALSE)</f>
        <v>0</v>
      </c>
      <c r="X299" s="3">
        <f t="array" ref="X299">INDEX($AF$3:$CM$62,MATCH($S299,$AE$3:$AE$62,0),MATCH(X$1&amp;$R299,$AF$1:$CM$1&amp;$AF$2:$CM$2,0))*VLOOKUP($Q299,$C$17:$M$20,COUNTBLANK($D$15:H$15)+1,FALSE)</f>
        <v>0.40000000000000008</v>
      </c>
      <c r="Y299" s="3">
        <f t="array" ref="Y299">INDEX($AF$3:$CM$62,MATCH($S299,$AE$3:$AE$62,0),MATCH(Y$1&amp;$R299,$AF$1:$CM$1&amp;$AF$2:$CM$2,0))*VLOOKUP($Q299,$C$17:$M$20,COUNTBLANK($D$15:I$15)+1,FALSE)</f>
        <v>0</v>
      </c>
      <c r="Z299" s="3">
        <f t="array" ref="Z299">INDEX($AF$3:$CM$62,MATCH($S299,$AE$3:$AE$62,0),MATCH(Z$1&amp;$R299,$AF$1:$CM$1&amp;$AF$2:$CM$2,0))*VLOOKUP($Q299,$C$17:$M$20,COUNTBLANK($D$15:J$15)+1,FALSE)</f>
        <v>0</v>
      </c>
      <c r="AA299" s="3">
        <f t="array" ref="AA299">INDEX($AF$3:$CM$62,MATCH($S299,$AE$3:$AE$62,0),MATCH(AA$1&amp;$R299,$AF$1:$CM$1&amp;$AF$2:$CM$2,0))*VLOOKUP($Q299,$C$17:$M$20,COUNTBLANK($D$15:K$15)+1,FALSE)</f>
        <v>0</v>
      </c>
      <c r="AB299" s="3">
        <f t="array" ref="AB299">INDEX($AF$3:$CM$62,MATCH($S299,$AE$3:$AE$62,0),MATCH(AB$1&amp;$R299,$AF$1:$CM$1&amp;$AF$2:$CM$2,0))*VLOOKUP($Q299,$C$17:$M$20,COUNTBLANK($D$15:L$15)+1,FALSE)</f>
        <v>0</v>
      </c>
      <c r="AC299" s="3">
        <f t="array" ref="AC299">INDEX($AF$3:$CM$62,MATCH($S299,$AE$3:$AE$62,0),MATCH(AC$1&amp;$R299,$AF$1:$CM$1&amp;$AF$2:$CM$2,0))*VLOOKUP($Q299,$C$17:$M$20,COUNTBLANK($D$15:M$15)+1,FALSE)</f>
        <v>0</v>
      </c>
    </row>
    <row r="300" spans="17:29" x14ac:dyDescent="0.2">
      <c r="Q300" t="str">
        <f t="shared" si="131"/>
        <v>头饰</v>
      </c>
      <c r="R300">
        <f t="shared" si="132"/>
        <v>5</v>
      </c>
      <c r="S300">
        <f t="shared" si="133"/>
        <v>58</v>
      </c>
      <c r="T300" s="3">
        <f t="array" ref="T300">INDEX($AF$3:$CM$62,MATCH($S300,$AE$3:$AE$62,0),MATCH(T$1&amp;$R300,$AF$1:$CM$1&amp;$AF$2:$CM$2,0))*VLOOKUP($Q300,$C$17:$M$20,COUNTBLANK($D$15:D$15)+1,FALSE)</f>
        <v>464</v>
      </c>
      <c r="U300" s="3">
        <f t="array" ref="U300">INDEX($AF$3:$CM$62,MATCH($S300,$AE$3:$AE$62,0),MATCH(U$1&amp;$R300,$AF$1:$CM$1&amp;$AF$2:$CM$2,0))*VLOOKUP($Q300,$C$17:$M$20,COUNTBLANK($D$15:E$15)+1,FALSE)</f>
        <v>23200</v>
      </c>
      <c r="V300" s="3">
        <f t="array" ref="V300">INDEX($AF$3:$CM$62,MATCH($S300,$AE$3:$AE$62,0),MATCH(V$1&amp;$R300,$AF$1:$CM$1&amp;$AF$2:$CM$2,0))*VLOOKUP($Q300,$C$17:$M$20,COUNTBLANK($D$15:F$15)+1,FALSE)</f>
        <v>0</v>
      </c>
      <c r="W300" s="3">
        <f t="array" ref="W300">INDEX($AF$3:$CM$62,MATCH($S300,$AE$3:$AE$62,0),MATCH(W$1&amp;$R300,$AF$1:$CM$1&amp;$AF$2:$CM$2,0))*VLOOKUP($Q300,$C$17:$M$20,COUNTBLANK($D$15:G$15)+1,FALSE)</f>
        <v>0</v>
      </c>
      <c r="X300" s="3">
        <f t="array" ref="X300">INDEX($AF$3:$CM$62,MATCH($S300,$AE$3:$AE$62,0),MATCH(X$1&amp;$R300,$AF$1:$CM$1&amp;$AF$2:$CM$2,0))*VLOOKUP($Q300,$C$17:$M$20,COUNTBLANK($D$15:H$15)+1,FALSE)</f>
        <v>0.40000000000000008</v>
      </c>
      <c r="Y300" s="3">
        <f t="array" ref="Y300">INDEX($AF$3:$CM$62,MATCH($S300,$AE$3:$AE$62,0),MATCH(Y$1&amp;$R300,$AF$1:$CM$1&amp;$AF$2:$CM$2,0))*VLOOKUP($Q300,$C$17:$M$20,COUNTBLANK($D$15:I$15)+1,FALSE)</f>
        <v>0</v>
      </c>
      <c r="Z300" s="3">
        <f t="array" ref="Z300">INDEX($AF$3:$CM$62,MATCH($S300,$AE$3:$AE$62,0),MATCH(Z$1&amp;$R300,$AF$1:$CM$1&amp;$AF$2:$CM$2,0))*VLOOKUP($Q300,$C$17:$M$20,COUNTBLANK($D$15:J$15)+1,FALSE)</f>
        <v>0</v>
      </c>
      <c r="AA300" s="3">
        <f t="array" ref="AA300">INDEX($AF$3:$CM$62,MATCH($S300,$AE$3:$AE$62,0),MATCH(AA$1&amp;$R300,$AF$1:$CM$1&amp;$AF$2:$CM$2,0))*VLOOKUP($Q300,$C$17:$M$20,COUNTBLANK($D$15:K$15)+1,FALSE)</f>
        <v>0</v>
      </c>
      <c r="AB300" s="3">
        <f t="array" ref="AB300">INDEX($AF$3:$CM$62,MATCH($S300,$AE$3:$AE$62,0),MATCH(AB$1&amp;$R300,$AF$1:$CM$1&amp;$AF$2:$CM$2,0))*VLOOKUP($Q300,$C$17:$M$20,COUNTBLANK($D$15:L$15)+1,FALSE)</f>
        <v>0</v>
      </c>
      <c r="AC300" s="3">
        <f t="array" ref="AC300">INDEX($AF$3:$CM$62,MATCH($S300,$AE$3:$AE$62,0),MATCH(AC$1&amp;$R300,$AF$1:$CM$1&amp;$AF$2:$CM$2,0))*VLOOKUP($Q300,$C$17:$M$20,COUNTBLANK($D$15:M$15)+1,FALSE)</f>
        <v>0</v>
      </c>
    </row>
    <row r="301" spans="17:29" x14ac:dyDescent="0.2">
      <c r="Q301" t="str">
        <f t="shared" si="131"/>
        <v>头饰</v>
      </c>
      <c r="R301">
        <f t="shared" si="132"/>
        <v>5</v>
      </c>
      <c r="S301">
        <f t="shared" si="133"/>
        <v>59</v>
      </c>
      <c r="T301" s="3">
        <f t="array" ref="T301">INDEX($AF$3:$CM$62,MATCH($S301,$AE$3:$AE$62,0),MATCH(T$1&amp;$R301,$AF$1:$CM$1&amp;$AF$2:$CM$2,0))*VLOOKUP($Q301,$C$17:$M$20,COUNTBLANK($D$15:D$15)+1,FALSE)</f>
        <v>472</v>
      </c>
      <c r="U301" s="3">
        <f t="array" ref="U301">INDEX($AF$3:$CM$62,MATCH($S301,$AE$3:$AE$62,0),MATCH(U$1&amp;$R301,$AF$1:$CM$1&amp;$AF$2:$CM$2,0))*VLOOKUP($Q301,$C$17:$M$20,COUNTBLANK($D$15:E$15)+1,FALSE)</f>
        <v>23600</v>
      </c>
      <c r="V301" s="3">
        <f t="array" ref="V301">INDEX($AF$3:$CM$62,MATCH($S301,$AE$3:$AE$62,0),MATCH(V$1&amp;$R301,$AF$1:$CM$1&amp;$AF$2:$CM$2,0))*VLOOKUP($Q301,$C$17:$M$20,COUNTBLANK($D$15:F$15)+1,FALSE)</f>
        <v>0</v>
      </c>
      <c r="W301" s="3">
        <f t="array" ref="W301">INDEX($AF$3:$CM$62,MATCH($S301,$AE$3:$AE$62,0),MATCH(W$1&amp;$R301,$AF$1:$CM$1&amp;$AF$2:$CM$2,0))*VLOOKUP($Q301,$C$17:$M$20,COUNTBLANK($D$15:G$15)+1,FALSE)</f>
        <v>0</v>
      </c>
      <c r="X301" s="3">
        <f t="array" ref="X301">INDEX($AF$3:$CM$62,MATCH($S301,$AE$3:$AE$62,0),MATCH(X$1&amp;$R301,$AF$1:$CM$1&amp;$AF$2:$CM$2,0))*VLOOKUP($Q301,$C$17:$M$20,COUNTBLANK($D$15:H$15)+1,FALSE)</f>
        <v>0.40000000000000008</v>
      </c>
      <c r="Y301" s="3">
        <f t="array" ref="Y301">INDEX($AF$3:$CM$62,MATCH($S301,$AE$3:$AE$62,0),MATCH(Y$1&amp;$R301,$AF$1:$CM$1&amp;$AF$2:$CM$2,0))*VLOOKUP($Q301,$C$17:$M$20,COUNTBLANK($D$15:I$15)+1,FALSE)</f>
        <v>0</v>
      </c>
      <c r="Z301" s="3">
        <f t="array" ref="Z301">INDEX($AF$3:$CM$62,MATCH($S301,$AE$3:$AE$62,0),MATCH(Z$1&amp;$R301,$AF$1:$CM$1&amp;$AF$2:$CM$2,0))*VLOOKUP($Q301,$C$17:$M$20,COUNTBLANK($D$15:J$15)+1,FALSE)</f>
        <v>0</v>
      </c>
      <c r="AA301" s="3">
        <f t="array" ref="AA301">INDEX($AF$3:$CM$62,MATCH($S301,$AE$3:$AE$62,0),MATCH(AA$1&amp;$R301,$AF$1:$CM$1&amp;$AF$2:$CM$2,0))*VLOOKUP($Q301,$C$17:$M$20,COUNTBLANK($D$15:K$15)+1,FALSE)</f>
        <v>0</v>
      </c>
      <c r="AB301" s="3">
        <f t="array" ref="AB301">INDEX($AF$3:$CM$62,MATCH($S301,$AE$3:$AE$62,0),MATCH(AB$1&amp;$R301,$AF$1:$CM$1&amp;$AF$2:$CM$2,0))*VLOOKUP($Q301,$C$17:$M$20,COUNTBLANK($D$15:L$15)+1,FALSE)</f>
        <v>0</v>
      </c>
      <c r="AC301" s="3">
        <f t="array" ref="AC301">INDEX($AF$3:$CM$62,MATCH($S301,$AE$3:$AE$62,0),MATCH(AC$1&amp;$R301,$AF$1:$CM$1&amp;$AF$2:$CM$2,0))*VLOOKUP($Q301,$C$17:$M$20,COUNTBLANK($D$15:M$15)+1,FALSE)</f>
        <v>0</v>
      </c>
    </row>
    <row r="302" spans="17:29" x14ac:dyDescent="0.2">
      <c r="Q302" t="str">
        <f t="shared" si="131"/>
        <v>头饰</v>
      </c>
      <c r="R302">
        <f t="shared" si="132"/>
        <v>5</v>
      </c>
      <c r="S302">
        <f t="shared" si="133"/>
        <v>60</v>
      </c>
      <c r="T302" s="3">
        <f t="array" ref="T302">INDEX($AF$3:$CM$62,MATCH($S302,$AE$3:$AE$62,0),MATCH(T$1&amp;$R302,$AF$1:$CM$1&amp;$AF$2:$CM$2,0))*VLOOKUP($Q302,$C$17:$M$20,COUNTBLANK($D$15:D$15)+1,FALSE)</f>
        <v>480</v>
      </c>
      <c r="U302" s="3">
        <f t="array" ref="U302">INDEX($AF$3:$CM$62,MATCH($S302,$AE$3:$AE$62,0),MATCH(U$1&amp;$R302,$AF$1:$CM$1&amp;$AF$2:$CM$2,0))*VLOOKUP($Q302,$C$17:$M$20,COUNTBLANK($D$15:E$15)+1,FALSE)</f>
        <v>24000</v>
      </c>
      <c r="V302" s="3">
        <f t="array" ref="V302">INDEX($AF$3:$CM$62,MATCH($S302,$AE$3:$AE$62,0),MATCH(V$1&amp;$R302,$AF$1:$CM$1&amp;$AF$2:$CM$2,0))*VLOOKUP($Q302,$C$17:$M$20,COUNTBLANK($D$15:F$15)+1,FALSE)</f>
        <v>0</v>
      </c>
      <c r="W302" s="3">
        <f t="array" ref="W302">INDEX($AF$3:$CM$62,MATCH($S302,$AE$3:$AE$62,0),MATCH(W$1&amp;$R302,$AF$1:$CM$1&amp;$AF$2:$CM$2,0))*VLOOKUP($Q302,$C$17:$M$20,COUNTBLANK($D$15:G$15)+1,FALSE)</f>
        <v>0</v>
      </c>
      <c r="X302" s="3">
        <f t="array" ref="X302">INDEX($AF$3:$CM$62,MATCH($S302,$AE$3:$AE$62,0),MATCH(X$1&amp;$R302,$AF$1:$CM$1&amp;$AF$2:$CM$2,0))*VLOOKUP($Q302,$C$17:$M$20,COUNTBLANK($D$15:H$15)+1,FALSE)</f>
        <v>0.48000000000000015</v>
      </c>
      <c r="Y302" s="3">
        <f t="array" ref="Y302">INDEX($AF$3:$CM$62,MATCH($S302,$AE$3:$AE$62,0),MATCH(Y$1&amp;$R302,$AF$1:$CM$1&amp;$AF$2:$CM$2,0))*VLOOKUP($Q302,$C$17:$M$20,COUNTBLANK($D$15:I$15)+1,FALSE)</f>
        <v>0</v>
      </c>
      <c r="Z302" s="3">
        <f t="array" ref="Z302">INDEX($AF$3:$CM$62,MATCH($S302,$AE$3:$AE$62,0),MATCH(Z$1&amp;$R302,$AF$1:$CM$1&amp;$AF$2:$CM$2,0))*VLOOKUP($Q302,$C$17:$M$20,COUNTBLANK($D$15:J$15)+1,FALSE)</f>
        <v>0</v>
      </c>
      <c r="AA302" s="3">
        <f t="array" ref="AA302">INDEX($AF$3:$CM$62,MATCH($S302,$AE$3:$AE$62,0),MATCH(AA$1&amp;$R302,$AF$1:$CM$1&amp;$AF$2:$CM$2,0))*VLOOKUP($Q302,$C$17:$M$20,COUNTBLANK($D$15:K$15)+1,FALSE)</f>
        <v>0</v>
      </c>
      <c r="AB302" s="3">
        <f t="array" ref="AB302">INDEX($AF$3:$CM$62,MATCH($S302,$AE$3:$AE$62,0),MATCH(AB$1&amp;$R302,$AF$1:$CM$1&amp;$AF$2:$CM$2,0))*VLOOKUP($Q302,$C$17:$M$20,COUNTBLANK($D$15:L$15)+1,FALSE)</f>
        <v>0</v>
      </c>
      <c r="AC302" s="3">
        <f t="array" ref="AC302">INDEX($AF$3:$CM$62,MATCH($S302,$AE$3:$AE$62,0),MATCH(AC$1&amp;$R302,$AF$1:$CM$1&amp;$AF$2:$CM$2,0))*VLOOKUP($Q302,$C$17:$M$20,COUNTBLANK($D$15:M$15)+1,FALSE)</f>
        <v>0</v>
      </c>
    </row>
    <row r="303" spans="17:29" x14ac:dyDescent="0.2">
      <c r="Q303" t="str">
        <f t="shared" si="131"/>
        <v>头饰</v>
      </c>
      <c r="R303">
        <f t="shared" si="132"/>
        <v>6</v>
      </c>
      <c r="S303">
        <f t="shared" si="133"/>
        <v>1</v>
      </c>
      <c r="T303" s="3">
        <f t="array" ref="T303">INDEX($AF$3:$CM$62,MATCH($S303,$AE$3:$AE$62,0),MATCH(T$1&amp;$R303,$AF$1:$CM$1&amp;$AF$2:$CM$2,0))*VLOOKUP($Q303,$C$17:$M$20,COUNTBLANK($D$15:D$15)+1,FALSE)</f>
        <v>12</v>
      </c>
      <c r="U303" s="3">
        <f t="array" ref="U303">INDEX($AF$3:$CM$62,MATCH($S303,$AE$3:$AE$62,0),MATCH(U$1&amp;$R303,$AF$1:$CM$1&amp;$AF$2:$CM$2,0))*VLOOKUP($Q303,$C$17:$M$20,COUNTBLANK($D$15:E$15)+1,FALSE)</f>
        <v>600</v>
      </c>
      <c r="V303" s="3">
        <f t="array" ref="V303">INDEX($AF$3:$CM$62,MATCH($S303,$AE$3:$AE$62,0),MATCH(V$1&amp;$R303,$AF$1:$CM$1&amp;$AF$2:$CM$2,0))*VLOOKUP($Q303,$C$17:$M$20,COUNTBLANK($D$15:F$15)+1,FALSE)</f>
        <v>0</v>
      </c>
      <c r="W303" s="3">
        <f t="array" ref="W303">INDEX($AF$3:$CM$62,MATCH($S303,$AE$3:$AE$62,0),MATCH(W$1&amp;$R303,$AF$1:$CM$1&amp;$AF$2:$CM$2,0))*VLOOKUP($Q303,$C$17:$M$20,COUNTBLANK($D$15:G$15)+1,FALSE)</f>
        <v>0</v>
      </c>
      <c r="X303" s="3">
        <f t="array" ref="X303">INDEX($AF$3:$CM$62,MATCH($S303,$AE$3:$AE$62,0),MATCH(X$1&amp;$R303,$AF$1:$CM$1&amp;$AF$2:$CM$2,0))*VLOOKUP($Q303,$C$17:$M$20,COUNTBLANK($D$15:H$15)+1,FALSE)</f>
        <v>0</v>
      </c>
      <c r="Y303" s="3">
        <f t="array" ref="Y303">INDEX($AF$3:$CM$62,MATCH($S303,$AE$3:$AE$62,0),MATCH(Y$1&amp;$R303,$AF$1:$CM$1&amp;$AF$2:$CM$2,0))*VLOOKUP($Q303,$C$17:$M$20,COUNTBLANK($D$15:I$15)+1,FALSE)</f>
        <v>0</v>
      </c>
      <c r="Z303" s="3">
        <f t="array" ref="Z303">INDEX($AF$3:$CM$62,MATCH($S303,$AE$3:$AE$62,0),MATCH(Z$1&amp;$R303,$AF$1:$CM$1&amp;$AF$2:$CM$2,0))*VLOOKUP($Q303,$C$17:$M$20,COUNTBLANK($D$15:J$15)+1,FALSE)</f>
        <v>0</v>
      </c>
      <c r="AA303" s="3">
        <f t="array" ref="AA303">INDEX($AF$3:$CM$62,MATCH($S303,$AE$3:$AE$62,0),MATCH(AA$1&amp;$R303,$AF$1:$CM$1&amp;$AF$2:$CM$2,0))*VLOOKUP($Q303,$C$17:$M$20,COUNTBLANK($D$15:K$15)+1,FALSE)</f>
        <v>0</v>
      </c>
      <c r="AB303" s="3">
        <f t="array" ref="AB303">INDEX($AF$3:$CM$62,MATCH($S303,$AE$3:$AE$62,0),MATCH(AB$1&amp;$R303,$AF$1:$CM$1&amp;$AF$2:$CM$2,0))*VLOOKUP($Q303,$C$17:$M$20,COUNTBLANK($D$15:L$15)+1,FALSE)</f>
        <v>0</v>
      </c>
      <c r="AC303" s="3">
        <f t="array" ref="AC303">INDEX($AF$3:$CM$62,MATCH($S303,$AE$3:$AE$62,0),MATCH(AC$1&amp;$R303,$AF$1:$CM$1&amp;$AF$2:$CM$2,0))*VLOOKUP($Q303,$C$17:$M$20,COUNTBLANK($D$15:M$15)+1,FALSE)</f>
        <v>0</v>
      </c>
    </row>
    <row r="304" spans="17:29" x14ac:dyDescent="0.2">
      <c r="Q304" t="str">
        <f t="shared" si="131"/>
        <v>头饰</v>
      </c>
      <c r="R304">
        <f t="shared" si="132"/>
        <v>6</v>
      </c>
      <c r="S304">
        <f t="shared" si="133"/>
        <v>2</v>
      </c>
      <c r="T304" s="3">
        <f t="array" ref="T304">INDEX($AF$3:$CM$62,MATCH($S304,$AE$3:$AE$62,0),MATCH(T$1&amp;$R304,$AF$1:$CM$1&amp;$AF$2:$CM$2,0))*VLOOKUP($Q304,$C$17:$M$20,COUNTBLANK($D$15:D$15)+1,FALSE)</f>
        <v>24</v>
      </c>
      <c r="U304" s="3">
        <f t="array" ref="U304">INDEX($AF$3:$CM$62,MATCH($S304,$AE$3:$AE$62,0),MATCH(U$1&amp;$R304,$AF$1:$CM$1&amp;$AF$2:$CM$2,0))*VLOOKUP($Q304,$C$17:$M$20,COUNTBLANK($D$15:E$15)+1,FALSE)</f>
        <v>1200</v>
      </c>
      <c r="V304" s="3">
        <f t="array" ref="V304">INDEX($AF$3:$CM$62,MATCH($S304,$AE$3:$AE$62,0),MATCH(V$1&amp;$R304,$AF$1:$CM$1&amp;$AF$2:$CM$2,0))*VLOOKUP($Q304,$C$17:$M$20,COUNTBLANK($D$15:F$15)+1,FALSE)</f>
        <v>0</v>
      </c>
      <c r="W304" s="3">
        <f t="array" ref="W304">INDEX($AF$3:$CM$62,MATCH($S304,$AE$3:$AE$62,0),MATCH(W$1&amp;$R304,$AF$1:$CM$1&amp;$AF$2:$CM$2,0))*VLOOKUP($Q304,$C$17:$M$20,COUNTBLANK($D$15:G$15)+1,FALSE)</f>
        <v>0</v>
      </c>
      <c r="X304" s="3">
        <f t="array" ref="X304">INDEX($AF$3:$CM$62,MATCH($S304,$AE$3:$AE$62,0),MATCH(X$1&amp;$R304,$AF$1:$CM$1&amp;$AF$2:$CM$2,0))*VLOOKUP($Q304,$C$17:$M$20,COUNTBLANK($D$15:H$15)+1,FALSE)</f>
        <v>0</v>
      </c>
      <c r="Y304" s="3">
        <f t="array" ref="Y304">INDEX($AF$3:$CM$62,MATCH($S304,$AE$3:$AE$62,0),MATCH(Y$1&amp;$R304,$AF$1:$CM$1&amp;$AF$2:$CM$2,0))*VLOOKUP($Q304,$C$17:$M$20,COUNTBLANK($D$15:I$15)+1,FALSE)</f>
        <v>0</v>
      </c>
      <c r="Z304" s="3">
        <f t="array" ref="Z304">INDEX($AF$3:$CM$62,MATCH($S304,$AE$3:$AE$62,0),MATCH(Z$1&amp;$R304,$AF$1:$CM$1&amp;$AF$2:$CM$2,0))*VLOOKUP($Q304,$C$17:$M$20,COUNTBLANK($D$15:J$15)+1,FALSE)</f>
        <v>0</v>
      </c>
      <c r="AA304" s="3">
        <f t="array" ref="AA304">INDEX($AF$3:$CM$62,MATCH($S304,$AE$3:$AE$62,0),MATCH(AA$1&amp;$R304,$AF$1:$CM$1&amp;$AF$2:$CM$2,0))*VLOOKUP($Q304,$C$17:$M$20,COUNTBLANK($D$15:K$15)+1,FALSE)</f>
        <v>0</v>
      </c>
      <c r="AB304" s="3">
        <f t="array" ref="AB304">INDEX($AF$3:$CM$62,MATCH($S304,$AE$3:$AE$62,0),MATCH(AB$1&amp;$R304,$AF$1:$CM$1&amp;$AF$2:$CM$2,0))*VLOOKUP($Q304,$C$17:$M$20,COUNTBLANK($D$15:L$15)+1,FALSE)</f>
        <v>0</v>
      </c>
      <c r="AC304" s="3">
        <f t="array" ref="AC304">INDEX($AF$3:$CM$62,MATCH($S304,$AE$3:$AE$62,0),MATCH(AC$1&amp;$R304,$AF$1:$CM$1&amp;$AF$2:$CM$2,0))*VLOOKUP($Q304,$C$17:$M$20,COUNTBLANK($D$15:M$15)+1,FALSE)</f>
        <v>0</v>
      </c>
    </row>
    <row r="305" spans="17:29" x14ac:dyDescent="0.2">
      <c r="Q305" t="str">
        <f t="shared" si="131"/>
        <v>头饰</v>
      </c>
      <c r="R305">
        <f t="shared" si="132"/>
        <v>6</v>
      </c>
      <c r="S305">
        <f t="shared" si="133"/>
        <v>3</v>
      </c>
      <c r="T305" s="3">
        <f t="array" ref="T305">INDEX($AF$3:$CM$62,MATCH($S305,$AE$3:$AE$62,0),MATCH(T$1&amp;$R305,$AF$1:$CM$1&amp;$AF$2:$CM$2,0))*VLOOKUP($Q305,$C$17:$M$20,COUNTBLANK($D$15:D$15)+1,FALSE)</f>
        <v>36</v>
      </c>
      <c r="U305" s="3">
        <f t="array" ref="U305">INDEX($AF$3:$CM$62,MATCH($S305,$AE$3:$AE$62,0),MATCH(U$1&amp;$R305,$AF$1:$CM$1&amp;$AF$2:$CM$2,0))*VLOOKUP($Q305,$C$17:$M$20,COUNTBLANK($D$15:E$15)+1,FALSE)</f>
        <v>1800</v>
      </c>
      <c r="V305" s="3">
        <f t="array" ref="V305">INDEX($AF$3:$CM$62,MATCH($S305,$AE$3:$AE$62,0),MATCH(V$1&amp;$R305,$AF$1:$CM$1&amp;$AF$2:$CM$2,0))*VLOOKUP($Q305,$C$17:$M$20,COUNTBLANK($D$15:F$15)+1,FALSE)</f>
        <v>0</v>
      </c>
      <c r="W305" s="3">
        <f t="array" ref="W305">INDEX($AF$3:$CM$62,MATCH($S305,$AE$3:$AE$62,0),MATCH(W$1&amp;$R305,$AF$1:$CM$1&amp;$AF$2:$CM$2,0))*VLOOKUP($Q305,$C$17:$M$20,COUNTBLANK($D$15:G$15)+1,FALSE)</f>
        <v>0</v>
      </c>
      <c r="X305" s="3">
        <f t="array" ref="X305">INDEX($AF$3:$CM$62,MATCH($S305,$AE$3:$AE$62,0),MATCH(X$1&amp;$R305,$AF$1:$CM$1&amp;$AF$2:$CM$2,0))*VLOOKUP($Q305,$C$17:$M$20,COUNTBLANK($D$15:H$15)+1,FALSE)</f>
        <v>0</v>
      </c>
      <c r="Y305" s="3">
        <f t="array" ref="Y305">INDEX($AF$3:$CM$62,MATCH($S305,$AE$3:$AE$62,0),MATCH(Y$1&amp;$R305,$AF$1:$CM$1&amp;$AF$2:$CM$2,0))*VLOOKUP($Q305,$C$17:$M$20,COUNTBLANK($D$15:I$15)+1,FALSE)</f>
        <v>0</v>
      </c>
      <c r="Z305" s="3">
        <f t="array" ref="Z305">INDEX($AF$3:$CM$62,MATCH($S305,$AE$3:$AE$62,0),MATCH(Z$1&amp;$R305,$AF$1:$CM$1&amp;$AF$2:$CM$2,0))*VLOOKUP($Q305,$C$17:$M$20,COUNTBLANK($D$15:J$15)+1,FALSE)</f>
        <v>0</v>
      </c>
      <c r="AA305" s="3">
        <f t="array" ref="AA305">INDEX($AF$3:$CM$62,MATCH($S305,$AE$3:$AE$62,0),MATCH(AA$1&amp;$R305,$AF$1:$CM$1&amp;$AF$2:$CM$2,0))*VLOOKUP($Q305,$C$17:$M$20,COUNTBLANK($D$15:K$15)+1,FALSE)</f>
        <v>0</v>
      </c>
      <c r="AB305" s="3">
        <f t="array" ref="AB305">INDEX($AF$3:$CM$62,MATCH($S305,$AE$3:$AE$62,0),MATCH(AB$1&amp;$R305,$AF$1:$CM$1&amp;$AF$2:$CM$2,0))*VLOOKUP($Q305,$C$17:$M$20,COUNTBLANK($D$15:L$15)+1,FALSE)</f>
        <v>0</v>
      </c>
      <c r="AC305" s="3">
        <f t="array" ref="AC305">INDEX($AF$3:$CM$62,MATCH($S305,$AE$3:$AE$62,0),MATCH(AC$1&amp;$R305,$AF$1:$CM$1&amp;$AF$2:$CM$2,0))*VLOOKUP($Q305,$C$17:$M$20,COUNTBLANK($D$15:M$15)+1,FALSE)</f>
        <v>0</v>
      </c>
    </row>
    <row r="306" spans="17:29" x14ac:dyDescent="0.2">
      <c r="Q306" t="str">
        <f t="shared" si="131"/>
        <v>头饰</v>
      </c>
      <c r="R306">
        <f t="shared" si="132"/>
        <v>6</v>
      </c>
      <c r="S306">
        <f t="shared" si="133"/>
        <v>4</v>
      </c>
      <c r="T306" s="3">
        <f t="array" ref="T306">INDEX($AF$3:$CM$62,MATCH($S306,$AE$3:$AE$62,0),MATCH(T$1&amp;$R306,$AF$1:$CM$1&amp;$AF$2:$CM$2,0))*VLOOKUP($Q306,$C$17:$M$20,COUNTBLANK($D$15:D$15)+1,FALSE)</f>
        <v>48</v>
      </c>
      <c r="U306" s="3">
        <f t="array" ref="U306">INDEX($AF$3:$CM$62,MATCH($S306,$AE$3:$AE$62,0),MATCH(U$1&amp;$R306,$AF$1:$CM$1&amp;$AF$2:$CM$2,0))*VLOOKUP($Q306,$C$17:$M$20,COUNTBLANK($D$15:E$15)+1,FALSE)</f>
        <v>2400</v>
      </c>
      <c r="V306" s="3">
        <f t="array" ref="V306">INDEX($AF$3:$CM$62,MATCH($S306,$AE$3:$AE$62,0),MATCH(V$1&amp;$R306,$AF$1:$CM$1&amp;$AF$2:$CM$2,0))*VLOOKUP($Q306,$C$17:$M$20,COUNTBLANK($D$15:F$15)+1,FALSE)</f>
        <v>0</v>
      </c>
      <c r="W306" s="3">
        <f t="array" ref="W306">INDEX($AF$3:$CM$62,MATCH($S306,$AE$3:$AE$62,0),MATCH(W$1&amp;$R306,$AF$1:$CM$1&amp;$AF$2:$CM$2,0))*VLOOKUP($Q306,$C$17:$M$20,COUNTBLANK($D$15:G$15)+1,FALSE)</f>
        <v>0</v>
      </c>
      <c r="X306" s="3">
        <f t="array" ref="X306">INDEX($AF$3:$CM$62,MATCH($S306,$AE$3:$AE$62,0),MATCH(X$1&amp;$R306,$AF$1:$CM$1&amp;$AF$2:$CM$2,0))*VLOOKUP($Q306,$C$17:$M$20,COUNTBLANK($D$15:H$15)+1,FALSE)</f>
        <v>0</v>
      </c>
      <c r="Y306" s="3">
        <f t="array" ref="Y306">INDEX($AF$3:$CM$62,MATCH($S306,$AE$3:$AE$62,0),MATCH(Y$1&amp;$R306,$AF$1:$CM$1&amp;$AF$2:$CM$2,0))*VLOOKUP($Q306,$C$17:$M$20,COUNTBLANK($D$15:I$15)+1,FALSE)</f>
        <v>0</v>
      </c>
      <c r="Z306" s="3">
        <f t="array" ref="Z306">INDEX($AF$3:$CM$62,MATCH($S306,$AE$3:$AE$62,0),MATCH(Z$1&amp;$R306,$AF$1:$CM$1&amp;$AF$2:$CM$2,0))*VLOOKUP($Q306,$C$17:$M$20,COUNTBLANK($D$15:J$15)+1,FALSE)</f>
        <v>0</v>
      </c>
      <c r="AA306" s="3">
        <f t="array" ref="AA306">INDEX($AF$3:$CM$62,MATCH($S306,$AE$3:$AE$62,0),MATCH(AA$1&amp;$R306,$AF$1:$CM$1&amp;$AF$2:$CM$2,0))*VLOOKUP($Q306,$C$17:$M$20,COUNTBLANK($D$15:K$15)+1,FALSE)</f>
        <v>0</v>
      </c>
      <c r="AB306" s="3">
        <f t="array" ref="AB306">INDEX($AF$3:$CM$62,MATCH($S306,$AE$3:$AE$62,0),MATCH(AB$1&amp;$R306,$AF$1:$CM$1&amp;$AF$2:$CM$2,0))*VLOOKUP($Q306,$C$17:$M$20,COUNTBLANK($D$15:L$15)+1,FALSE)</f>
        <v>0</v>
      </c>
      <c r="AC306" s="3">
        <f t="array" ref="AC306">INDEX($AF$3:$CM$62,MATCH($S306,$AE$3:$AE$62,0),MATCH(AC$1&amp;$R306,$AF$1:$CM$1&amp;$AF$2:$CM$2,0))*VLOOKUP($Q306,$C$17:$M$20,COUNTBLANK($D$15:M$15)+1,FALSE)</f>
        <v>0</v>
      </c>
    </row>
    <row r="307" spans="17:29" x14ac:dyDescent="0.2">
      <c r="Q307" t="str">
        <f t="shared" si="131"/>
        <v>头饰</v>
      </c>
      <c r="R307">
        <f t="shared" si="132"/>
        <v>6</v>
      </c>
      <c r="S307">
        <f t="shared" si="133"/>
        <v>5</v>
      </c>
      <c r="T307" s="3">
        <f t="array" ref="T307">INDEX($AF$3:$CM$62,MATCH($S307,$AE$3:$AE$62,0),MATCH(T$1&amp;$R307,$AF$1:$CM$1&amp;$AF$2:$CM$2,0))*VLOOKUP($Q307,$C$17:$M$20,COUNTBLANK($D$15:D$15)+1,FALSE)</f>
        <v>60</v>
      </c>
      <c r="U307" s="3">
        <f t="array" ref="U307">INDEX($AF$3:$CM$62,MATCH($S307,$AE$3:$AE$62,0),MATCH(U$1&amp;$R307,$AF$1:$CM$1&amp;$AF$2:$CM$2,0))*VLOOKUP($Q307,$C$17:$M$20,COUNTBLANK($D$15:E$15)+1,FALSE)</f>
        <v>3000</v>
      </c>
      <c r="V307" s="3">
        <f t="array" ref="V307">INDEX($AF$3:$CM$62,MATCH($S307,$AE$3:$AE$62,0),MATCH(V$1&amp;$R307,$AF$1:$CM$1&amp;$AF$2:$CM$2,0))*VLOOKUP($Q307,$C$17:$M$20,COUNTBLANK($D$15:F$15)+1,FALSE)</f>
        <v>0</v>
      </c>
      <c r="W307" s="3">
        <f t="array" ref="W307">INDEX($AF$3:$CM$62,MATCH($S307,$AE$3:$AE$62,0),MATCH(W$1&amp;$R307,$AF$1:$CM$1&amp;$AF$2:$CM$2,0))*VLOOKUP($Q307,$C$17:$M$20,COUNTBLANK($D$15:G$15)+1,FALSE)</f>
        <v>0</v>
      </c>
      <c r="X307" s="3">
        <f t="array" ref="X307">INDEX($AF$3:$CM$62,MATCH($S307,$AE$3:$AE$62,0),MATCH(X$1&amp;$R307,$AF$1:$CM$1&amp;$AF$2:$CM$2,0))*VLOOKUP($Q307,$C$17:$M$20,COUNTBLANK($D$15:H$15)+1,FALSE)</f>
        <v>0</v>
      </c>
      <c r="Y307" s="3">
        <f t="array" ref="Y307">INDEX($AF$3:$CM$62,MATCH($S307,$AE$3:$AE$62,0),MATCH(Y$1&amp;$R307,$AF$1:$CM$1&amp;$AF$2:$CM$2,0))*VLOOKUP($Q307,$C$17:$M$20,COUNTBLANK($D$15:I$15)+1,FALSE)</f>
        <v>0</v>
      </c>
      <c r="Z307" s="3">
        <f t="array" ref="Z307">INDEX($AF$3:$CM$62,MATCH($S307,$AE$3:$AE$62,0),MATCH(Z$1&amp;$R307,$AF$1:$CM$1&amp;$AF$2:$CM$2,0))*VLOOKUP($Q307,$C$17:$M$20,COUNTBLANK($D$15:J$15)+1,FALSE)</f>
        <v>0</v>
      </c>
      <c r="AA307" s="3">
        <f t="array" ref="AA307">INDEX($AF$3:$CM$62,MATCH($S307,$AE$3:$AE$62,0),MATCH(AA$1&amp;$R307,$AF$1:$CM$1&amp;$AF$2:$CM$2,0))*VLOOKUP($Q307,$C$17:$M$20,COUNTBLANK($D$15:K$15)+1,FALSE)</f>
        <v>0</v>
      </c>
      <c r="AB307" s="3">
        <f t="array" ref="AB307">INDEX($AF$3:$CM$62,MATCH($S307,$AE$3:$AE$62,0),MATCH(AB$1&amp;$R307,$AF$1:$CM$1&amp;$AF$2:$CM$2,0))*VLOOKUP($Q307,$C$17:$M$20,COUNTBLANK($D$15:L$15)+1,FALSE)</f>
        <v>0</v>
      </c>
      <c r="AC307" s="3">
        <f t="array" ref="AC307">INDEX($AF$3:$CM$62,MATCH($S307,$AE$3:$AE$62,0),MATCH(AC$1&amp;$R307,$AF$1:$CM$1&amp;$AF$2:$CM$2,0))*VLOOKUP($Q307,$C$17:$M$20,COUNTBLANK($D$15:M$15)+1,FALSE)</f>
        <v>0</v>
      </c>
    </row>
    <row r="308" spans="17:29" x14ac:dyDescent="0.2">
      <c r="Q308" t="str">
        <f t="shared" si="131"/>
        <v>头饰</v>
      </c>
      <c r="R308">
        <f t="shared" si="132"/>
        <v>6</v>
      </c>
      <c r="S308">
        <f t="shared" si="133"/>
        <v>6</v>
      </c>
      <c r="T308" s="3">
        <f t="array" ref="T308">INDEX($AF$3:$CM$62,MATCH($S308,$AE$3:$AE$62,0),MATCH(T$1&amp;$R308,$AF$1:$CM$1&amp;$AF$2:$CM$2,0))*VLOOKUP($Q308,$C$17:$M$20,COUNTBLANK($D$15:D$15)+1,FALSE)</f>
        <v>72</v>
      </c>
      <c r="U308" s="3">
        <f t="array" ref="U308">INDEX($AF$3:$CM$62,MATCH($S308,$AE$3:$AE$62,0),MATCH(U$1&amp;$R308,$AF$1:$CM$1&amp;$AF$2:$CM$2,0))*VLOOKUP($Q308,$C$17:$M$20,COUNTBLANK($D$15:E$15)+1,FALSE)</f>
        <v>3600</v>
      </c>
      <c r="V308" s="3">
        <f t="array" ref="V308">INDEX($AF$3:$CM$62,MATCH($S308,$AE$3:$AE$62,0),MATCH(V$1&amp;$R308,$AF$1:$CM$1&amp;$AF$2:$CM$2,0))*VLOOKUP($Q308,$C$17:$M$20,COUNTBLANK($D$15:F$15)+1,FALSE)</f>
        <v>0</v>
      </c>
      <c r="W308" s="3">
        <f t="array" ref="W308">INDEX($AF$3:$CM$62,MATCH($S308,$AE$3:$AE$62,0),MATCH(W$1&amp;$R308,$AF$1:$CM$1&amp;$AF$2:$CM$2,0))*VLOOKUP($Q308,$C$17:$M$20,COUNTBLANK($D$15:G$15)+1,FALSE)</f>
        <v>0</v>
      </c>
      <c r="X308" s="3">
        <f t="array" ref="X308">INDEX($AF$3:$CM$62,MATCH($S308,$AE$3:$AE$62,0),MATCH(X$1&amp;$R308,$AF$1:$CM$1&amp;$AF$2:$CM$2,0))*VLOOKUP($Q308,$C$17:$M$20,COUNTBLANK($D$15:H$15)+1,FALSE)</f>
        <v>0</v>
      </c>
      <c r="Y308" s="3">
        <f t="array" ref="Y308">INDEX($AF$3:$CM$62,MATCH($S308,$AE$3:$AE$62,0),MATCH(Y$1&amp;$R308,$AF$1:$CM$1&amp;$AF$2:$CM$2,0))*VLOOKUP($Q308,$C$17:$M$20,COUNTBLANK($D$15:I$15)+1,FALSE)</f>
        <v>0</v>
      </c>
      <c r="Z308" s="3">
        <f t="array" ref="Z308">INDEX($AF$3:$CM$62,MATCH($S308,$AE$3:$AE$62,0),MATCH(Z$1&amp;$R308,$AF$1:$CM$1&amp;$AF$2:$CM$2,0))*VLOOKUP($Q308,$C$17:$M$20,COUNTBLANK($D$15:J$15)+1,FALSE)</f>
        <v>0</v>
      </c>
      <c r="AA308" s="3">
        <f t="array" ref="AA308">INDEX($AF$3:$CM$62,MATCH($S308,$AE$3:$AE$62,0),MATCH(AA$1&amp;$R308,$AF$1:$CM$1&amp;$AF$2:$CM$2,0))*VLOOKUP($Q308,$C$17:$M$20,COUNTBLANK($D$15:K$15)+1,FALSE)</f>
        <v>0</v>
      </c>
      <c r="AB308" s="3">
        <f t="array" ref="AB308">INDEX($AF$3:$CM$62,MATCH($S308,$AE$3:$AE$62,0),MATCH(AB$1&amp;$R308,$AF$1:$CM$1&amp;$AF$2:$CM$2,0))*VLOOKUP($Q308,$C$17:$M$20,COUNTBLANK($D$15:L$15)+1,FALSE)</f>
        <v>0</v>
      </c>
      <c r="AC308" s="3">
        <f t="array" ref="AC308">INDEX($AF$3:$CM$62,MATCH($S308,$AE$3:$AE$62,0),MATCH(AC$1&amp;$R308,$AF$1:$CM$1&amp;$AF$2:$CM$2,0))*VLOOKUP($Q308,$C$17:$M$20,COUNTBLANK($D$15:M$15)+1,FALSE)</f>
        <v>0</v>
      </c>
    </row>
    <row r="309" spans="17:29" x14ac:dyDescent="0.2">
      <c r="Q309" t="str">
        <f t="shared" si="131"/>
        <v>头饰</v>
      </c>
      <c r="R309">
        <f t="shared" si="132"/>
        <v>6</v>
      </c>
      <c r="S309">
        <f t="shared" si="133"/>
        <v>7</v>
      </c>
      <c r="T309" s="3">
        <f t="array" ref="T309">INDEX($AF$3:$CM$62,MATCH($S309,$AE$3:$AE$62,0),MATCH(T$1&amp;$R309,$AF$1:$CM$1&amp;$AF$2:$CM$2,0))*VLOOKUP($Q309,$C$17:$M$20,COUNTBLANK($D$15:D$15)+1,FALSE)</f>
        <v>84</v>
      </c>
      <c r="U309" s="3">
        <f t="array" ref="U309">INDEX($AF$3:$CM$62,MATCH($S309,$AE$3:$AE$62,0),MATCH(U$1&amp;$R309,$AF$1:$CM$1&amp;$AF$2:$CM$2,0))*VLOOKUP($Q309,$C$17:$M$20,COUNTBLANK($D$15:E$15)+1,FALSE)</f>
        <v>4200</v>
      </c>
      <c r="V309" s="3">
        <f t="array" ref="V309">INDEX($AF$3:$CM$62,MATCH($S309,$AE$3:$AE$62,0),MATCH(V$1&amp;$R309,$AF$1:$CM$1&amp;$AF$2:$CM$2,0))*VLOOKUP($Q309,$C$17:$M$20,COUNTBLANK($D$15:F$15)+1,FALSE)</f>
        <v>0</v>
      </c>
      <c r="W309" s="3">
        <f t="array" ref="W309">INDEX($AF$3:$CM$62,MATCH($S309,$AE$3:$AE$62,0),MATCH(W$1&amp;$R309,$AF$1:$CM$1&amp;$AF$2:$CM$2,0))*VLOOKUP($Q309,$C$17:$M$20,COUNTBLANK($D$15:G$15)+1,FALSE)</f>
        <v>0</v>
      </c>
      <c r="X309" s="3">
        <f t="array" ref="X309">INDEX($AF$3:$CM$62,MATCH($S309,$AE$3:$AE$62,0),MATCH(X$1&amp;$R309,$AF$1:$CM$1&amp;$AF$2:$CM$2,0))*VLOOKUP($Q309,$C$17:$M$20,COUNTBLANK($D$15:H$15)+1,FALSE)</f>
        <v>0</v>
      </c>
      <c r="Y309" s="3">
        <f t="array" ref="Y309">INDEX($AF$3:$CM$62,MATCH($S309,$AE$3:$AE$62,0),MATCH(Y$1&amp;$R309,$AF$1:$CM$1&amp;$AF$2:$CM$2,0))*VLOOKUP($Q309,$C$17:$M$20,COUNTBLANK($D$15:I$15)+1,FALSE)</f>
        <v>0</v>
      </c>
      <c r="Z309" s="3">
        <f t="array" ref="Z309">INDEX($AF$3:$CM$62,MATCH($S309,$AE$3:$AE$62,0),MATCH(Z$1&amp;$R309,$AF$1:$CM$1&amp;$AF$2:$CM$2,0))*VLOOKUP($Q309,$C$17:$M$20,COUNTBLANK($D$15:J$15)+1,FALSE)</f>
        <v>0</v>
      </c>
      <c r="AA309" s="3">
        <f t="array" ref="AA309">INDEX($AF$3:$CM$62,MATCH($S309,$AE$3:$AE$62,0),MATCH(AA$1&amp;$R309,$AF$1:$CM$1&amp;$AF$2:$CM$2,0))*VLOOKUP($Q309,$C$17:$M$20,COUNTBLANK($D$15:K$15)+1,FALSE)</f>
        <v>0</v>
      </c>
      <c r="AB309" s="3">
        <f t="array" ref="AB309">INDEX($AF$3:$CM$62,MATCH($S309,$AE$3:$AE$62,0),MATCH(AB$1&amp;$R309,$AF$1:$CM$1&amp;$AF$2:$CM$2,0))*VLOOKUP($Q309,$C$17:$M$20,COUNTBLANK($D$15:L$15)+1,FALSE)</f>
        <v>0</v>
      </c>
      <c r="AC309" s="3">
        <f t="array" ref="AC309">INDEX($AF$3:$CM$62,MATCH($S309,$AE$3:$AE$62,0),MATCH(AC$1&amp;$R309,$AF$1:$CM$1&amp;$AF$2:$CM$2,0))*VLOOKUP($Q309,$C$17:$M$20,COUNTBLANK($D$15:M$15)+1,FALSE)</f>
        <v>0</v>
      </c>
    </row>
    <row r="310" spans="17:29" x14ac:dyDescent="0.2">
      <c r="Q310" t="str">
        <f t="shared" si="131"/>
        <v>头饰</v>
      </c>
      <c r="R310">
        <f t="shared" si="132"/>
        <v>6</v>
      </c>
      <c r="S310">
        <f t="shared" si="133"/>
        <v>8</v>
      </c>
      <c r="T310" s="3">
        <f t="array" ref="T310">INDEX($AF$3:$CM$62,MATCH($S310,$AE$3:$AE$62,0),MATCH(T$1&amp;$R310,$AF$1:$CM$1&amp;$AF$2:$CM$2,0))*VLOOKUP($Q310,$C$17:$M$20,COUNTBLANK($D$15:D$15)+1,FALSE)</f>
        <v>96</v>
      </c>
      <c r="U310" s="3">
        <f t="array" ref="U310">INDEX($AF$3:$CM$62,MATCH($S310,$AE$3:$AE$62,0),MATCH(U$1&amp;$R310,$AF$1:$CM$1&amp;$AF$2:$CM$2,0))*VLOOKUP($Q310,$C$17:$M$20,COUNTBLANK($D$15:E$15)+1,FALSE)</f>
        <v>4800</v>
      </c>
      <c r="V310" s="3">
        <f t="array" ref="V310">INDEX($AF$3:$CM$62,MATCH($S310,$AE$3:$AE$62,0),MATCH(V$1&amp;$R310,$AF$1:$CM$1&amp;$AF$2:$CM$2,0))*VLOOKUP($Q310,$C$17:$M$20,COUNTBLANK($D$15:F$15)+1,FALSE)</f>
        <v>0</v>
      </c>
      <c r="W310" s="3">
        <f t="array" ref="W310">INDEX($AF$3:$CM$62,MATCH($S310,$AE$3:$AE$62,0),MATCH(W$1&amp;$R310,$AF$1:$CM$1&amp;$AF$2:$CM$2,0))*VLOOKUP($Q310,$C$17:$M$20,COUNTBLANK($D$15:G$15)+1,FALSE)</f>
        <v>0</v>
      </c>
      <c r="X310" s="3">
        <f t="array" ref="X310">INDEX($AF$3:$CM$62,MATCH($S310,$AE$3:$AE$62,0),MATCH(X$1&amp;$R310,$AF$1:$CM$1&amp;$AF$2:$CM$2,0))*VLOOKUP($Q310,$C$17:$M$20,COUNTBLANK($D$15:H$15)+1,FALSE)</f>
        <v>0</v>
      </c>
      <c r="Y310" s="3">
        <f t="array" ref="Y310">INDEX($AF$3:$CM$62,MATCH($S310,$AE$3:$AE$62,0),MATCH(Y$1&amp;$R310,$AF$1:$CM$1&amp;$AF$2:$CM$2,0))*VLOOKUP($Q310,$C$17:$M$20,COUNTBLANK($D$15:I$15)+1,FALSE)</f>
        <v>0</v>
      </c>
      <c r="Z310" s="3">
        <f t="array" ref="Z310">INDEX($AF$3:$CM$62,MATCH($S310,$AE$3:$AE$62,0),MATCH(Z$1&amp;$R310,$AF$1:$CM$1&amp;$AF$2:$CM$2,0))*VLOOKUP($Q310,$C$17:$M$20,COUNTBLANK($D$15:J$15)+1,FALSE)</f>
        <v>0</v>
      </c>
      <c r="AA310" s="3">
        <f t="array" ref="AA310">INDEX($AF$3:$CM$62,MATCH($S310,$AE$3:$AE$62,0),MATCH(AA$1&amp;$R310,$AF$1:$CM$1&amp;$AF$2:$CM$2,0))*VLOOKUP($Q310,$C$17:$M$20,COUNTBLANK($D$15:K$15)+1,FALSE)</f>
        <v>0</v>
      </c>
      <c r="AB310" s="3">
        <f t="array" ref="AB310">INDEX($AF$3:$CM$62,MATCH($S310,$AE$3:$AE$62,0),MATCH(AB$1&amp;$R310,$AF$1:$CM$1&amp;$AF$2:$CM$2,0))*VLOOKUP($Q310,$C$17:$M$20,COUNTBLANK($D$15:L$15)+1,FALSE)</f>
        <v>0</v>
      </c>
      <c r="AC310" s="3">
        <f t="array" ref="AC310">INDEX($AF$3:$CM$62,MATCH($S310,$AE$3:$AE$62,0),MATCH(AC$1&amp;$R310,$AF$1:$CM$1&amp;$AF$2:$CM$2,0))*VLOOKUP($Q310,$C$17:$M$20,COUNTBLANK($D$15:M$15)+1,FALSE)</f>
        <v>0</v>
      </c>
    </row>
    <row r="311" spans="17:29" x14ac:dyDescent="0.2">
      <c r="Q311" t="str">
        <f t="shared" si="131"/>
        <v>头饰</v>
      </c>
      <c r="R311">
        <f t="shared" si="132"/>
        <v>6</v>
      </c>
      <c r="S311">
        <f t="shared" si="133"/>
        <v>9</v>
      </c>
      <c r="T311" s="3">
        <f t="array" ref="T311">INDEX($AF$3:$CM$62,MATCH($S311,$AE$3:$AE$62,0),MATCH(T$1&amp;$R311,$AF$1:$CM$1&amp;$AF$2:$CM$2,0))*VLOOKUP($Q311,$C$17:$M$20,COUNTBLANK($D$15:D$15)+1,FALSE)</f>
        <v>108</v>
      </c>
      <c r="U311" s="3">
        <f t="array" ref="U311">INDEX($AF$3:$CM$62,MATCH($S311,$AE$3:$AE$62,0),MATCH(U$1&amp;$R311,$AF$1:$CM$1&amp;$AF$2:$CM$2,0))*VLOOKUP($Q311,$C$17:$M$20,COUNTBLANK($D$15:E$15)+1,FALSE)</f>
        <v>5400</v>
      </c>
      <c r="V311" s="3">
        <f t="array" ref="V311">INDEX($AF$3:$CM$62,MATCH($S311,$AE$3:$AE$62,0),MATCH(V$1&amp;$R311,$AF$1:$CM$1&amp;$AF$2:$CM$2,0))*VLOOKUP($Q311,$C$17:$M$20,COUNTBLANK($D$15:F$15)+1,FALSE)</f>
        <v>0</v>
      </c>
      <c r="W311" s="3">
        <f t="array" ref="W311">INDEX($AF$3:$CM$62,MATCH($S311,$AE$3:$AE$62,0),MATCH(W$1&amp;$R311,$AF$1:$CM$1&amp;$AF$2:$CM$2,0))*VLOOKUP($Q311,$C$17:$M$20,COUNTBLANK($D$15:G$15)+1,FALSE)</f>
        <v>0</v>
      </c>
      <c r="X311" s="3">
        <f t="array" ref="X311">INDEX($AF$3:$CM$62,MATCH($S311,$AE$3:$AE$62,0),MATCH(X$1&amp;$R311,$AF$1:$CM$1&amp;$AF$2:$CM$2,0))*VLOOKUP($Q311,$C$17:$M$20,COUNTBLANK($D$15:H$15)+1,FALSE)</f>
        <v>0</v>
      </c>
      <c r="Y311" s="3">
        <f t="array" ref="Y311">INDEX($AF$3:$CM$62,MATCH($S311,$AE$3:$AE$62,0),MATCH(Y$1&amp;$R311,$AF$1:$CM$1&amp;$AF$2:$CM$2,0))*VLOOKUP($Q311,$C$17:$M$20,COUNTBLANK($D$15:I$15)+1,FALSE)</f>
        <v>0</v>
      </c>
      <c r="Z311" s="3">
        <f t="array" ref="Z311">INDEX($AF$3:$CM$62,MATCH($S311,$AE$3:$AE$62,0),MATCH(Z$1&amp;$R311,$AF$1:$CM$1&amp;$AF$2:$CM$2,0))*VLOOKUP($Q311,$C$17:$M$20,COUNTBLANK($D$15:J$15)+1,FALSE)</f>
        <v>0</v>
      </c>
      <c r="AA311" s="3">
        <f t="array" ref="AA311">INDEX($AF$3:$CM$62,MATCH($S311,$AE$3:$AE$62,0),MATCH(AA$1&amp;$R311,$AF$1:$CM$1&amp;$AF$2:$CM$2,0))*VLOOKUP($Q311,$C$17:$M$20,COUNTBLANK($D$15:K$15)+1,FALSE)</f>
        <v>0</v>
      </c>
      <c r="AB311" s="3">
        <f t="array" ref="AB311">INDEX($AF$3:$CM$62,MATCH($S311,$AE$3:$AE$62,0),MATCH(AB$1&amp;$R311,$AF$1:$CM$1&amp;$AF$2:$CM$2,0))*VLOOKUP($Q311,$C$17:$M$20,COUNTBLANK($D$15:L$15)+1,FALSE)</f>
        <v>0</v>
      </c>
      <c r="AC311" s="3">
        <f t="array" ref="AC311">INDEX($AF$3:$CM$62,MATCH($S311,$AE$3:$AE$62,0),MATCH(AC$1&amp;$R311,$AF$1:$CM$1&amp;$AF$2:$CM$2,0))*VLOOKUP($Q311,$C$17:$M$20,COUNTBLANK($D$15:M$15)+1,FALSE)</f>
        <v>0</v>
      </c>
    </row>
    <row r="312" spans="17:29" x14ac:dyDescent="0.2">
      <c r="Q312" t="str">
        <f t="shared" si="131"/>
        <v>头饰</v>
      </c>
      <c r="R312">
        <f t="shared" si="132"/>
        <v>6</v>
      </c>
      <c r="S312">
        <f t="shared" si="133"/>
        <v>10</v>
      </c>
      <c r="T312" s="3">
        <f t="array" ref="T312">INDEX($AF$3:$CM$62,MATCH($S312,$AE$3:$AE$62,0),MATCH(T$1&amp;$R312,$AF$1:$CM$1&amp;$AF$2:$CM$2,0))*VLOOKUP($Q312,$C$17:$M$20,COUNTBLANK($D$15:D$15)+1,FALSE)</f>
        <v>120</v>
      </c>
      <c r="U312" s="3">
        <f t="array" ref="U312">INDEX($AF$3:$CM$62,MATCH($S312,$AE$3:$AE$62,0),MATCH(U$1&amp;$R312,$AF$1:$CM$1&amp;$AF$2:$CM$2,0))*VLOOKUP($Q312,$C$17:$M$20,COUNTBLANK($D$15:E$15)+1,FALSE)</f>
        <v>6000</v>
      </c>
      <c r="V312" s="3">
        <f t="array" ref="V312">INDEX($AF$3:$CM$62,MATCH($S312,$AE$3:$AE$62,0),MATCH(V$1&amp;$R312,$AF$1:$CM$1&amp;$AF$2:$CM$2,0))*VLOOKUP($Q312,$C$17:$M$20,COUNTBLANK($D$15:F$15)+1,FALSE)</f>
        <v>0</v>
      </c>
      <c r="W312" s="3">
        <f t="array" ref="W312">INDEX($AF$3:$CM$62,MATCH($S312,$AE$3:$AE$62,0),MATCH(W$1&amp;$R312,$AF$1:$CM$1&amp;$AF$2:$CM$2,0))*VLOOKUP($Q312,$C$17:$M$20,COUNTBLANK($D$15:G$15)+1,FALSE)</f>
        <v>0</v>
      </c>
      <c r="X312" s="3">
        <f t="array" ref="X312">INDEX($AF$3:$CM$62,MATCH($S312,$AE$3:$AE$62,0),MATCH(X$1&amp;$R312,$AF$1:$CM$1&amp;$AF$2:$CM$2,0))*VLOOKUP($Q312,$C$17:$M$20,COUNTBLANK($D$15:H$15)+1,FALSE)</f>
        <v>0.12</v>
      </c>
      <c r="Y312" s="3">
        <f t="array" ref="Y312">INDEX($AF$3:$CM$62,MATCH($S312,$AE$3:$AE$62,0),MATCH(Y$1&amp;$R312,$AF$1:$CM$1&amp;$AF$2:$CM$2,0))*VLOOKUP($Q312,$C$17:$M$20,COUNTBLANK($D$15:I$15)+1,FALSE)</f>
        <v>0</v>
      </c>
      <c r="Z312" s="3">
        <f t="array" ref="Z312">INDEX($AF$3:$CM$62,MATCH($S312,$AE$3:$AE$62,0),MATCH(Z$1&amp;$R312,$AF$1:$CM$1&amp;$AF$2:$CM$2,0))*VLOOKUP($Q312,$C$17:$M$20,COUNTBLANK($D$15:J$15)+1,FALSE)</f>
        <v>0</v>
      </c>
      <c r="AA312" s="3">
        <f t="array" ref="AA312">INDEX($AF$3:$CM$62,MATCH($S312,$AE$3:$AE$62,0),MATCH(AA$1&amp;$R312,$AF$1:$CM$1&amp;$AF$2:$CM$2,0))*VLOOKUP($Q312,$C$17:$M$20,COUNTBLANK($D$15:K$15)+1,FALSE)</f>
        <v>0</v>
      </c>
      <c r="AB312" s="3">
        <f t="array" ref="AB312">INDEX($AF$3:$CM$62,MATCH($S312,$AE$3:$AE$62,0),MATCH(AB$1&amp;$R312,$AF$1:$CM$1&amp;$AF$2:$CM$2,0))*VLOOKUP($Q312,$C$17:$M$20,COUNTBLANK($D$15:L$15)+1,FALSE)</f>
        <v>0</v>
      </c>
      <c r="AC312" s="3">
        <f t="array" ref="AC312">INDEX($AF$3:$CM$62,MATCH($S312,$AE$3:$AE$62,0),MATCH(AC$1&amp;$R312,$AF$1:$CM$1&amp;$AF$2:$CM$2,0))*VLOOKUP($Q312,$C$17:$M$20,COUNTBLANK($D$15:M$15)+1,FALSE)</f>
        <v>0</v>
      </c>
    </row>
    <row r="313" spans="17:29" x14ac:dyDescent="0.2">
      <c r="Q313" t="str">
        <f t="shared" si="131"/>
        <v>头饰</v>
      </c>
      <c r="R313">
        <f t="shared" si="132"/>
        <v>6</v>
      </c>
      <c r="S313">
        <f t="shared" si="133"/>
        <v>11</v>
      </c>
      <c r="T313" s="3">
        <f t="array" ref="T313">INDEX($AF$3:$CM$62,MATCH($S313,$AE$3:$AE$62,0),MATCH(T$1&amp;$R313,$AF$1:$CM$1&amp;$AF$2:$CM$2,0))*VLOOKUP($Q313,$C$17:$M$20,COUNTBLANK($D$15:D$15)+1,FALSE)</f>
        <v>132</v>
      </c>
      <c r="U313" s="3">
        <f t="array" ref="U313">INDEX($AF$3:$CM$62,MATCH($S313,$AE$3:$AE$62,0),MATCH(U$1&amp;$R313,$AF$1:$CM$1&amp;$AF$2:$CM$2,0))*VLOOKUP($Q313,$C$17:$M$20,COUNTBLANK($D$15:E$15)+1,FALSE)</f>
        <v>6600</v>
      </c>
      <c r="V313" s="3">
        <f t="array" ref="V313">INDEX($AF$3:$CM$62,MATCH($S313,$AE$3:$AE$62,0),MATCH(V$1&amp;$R313,$AF$1:$CM$1&amp;$AF$2:$CM$2,0))*VLOOKUP($Q313,$C$17:$M$20,COUNTBLANK($D$15:F$15)+1,FALSE)</f>
        <v>0</v>
      </c>
      <c r="W313" s="3">
        <f t="array" ref="W313">INDEX($AF$3:$CM$62,MATCH($S313,$AE$3:$AE$62,0),MATCH(W$1&amp;$R313,$AF$1:$CM$1&amp;$AF$2:$CM$2,0))*VLOOKUP($Q313,$C$17:$M$20,COUNTBLANK($D$15:G$15)+1,FALSE)</f>
        <v>0</v>
      </c>
      <c r="X313" s="3">
        <f t="array" ref="X313">INDEX($AF$3:$CM$62,MATCH($S313,$AE$3:$AE$62,0),MATCH(X$1&amp;$R313,$AF$1:$CM$1&amp;$AF$2:$CM$2,0))*VLOOKUP($Q313,$C$17:$M$20,COUNTBLANK($D$15:H$15)+1,FALSE)</f>
        <v>0.12</v>
      </c>
      <c r="Y313" s="3">
        <f t="array" ref="Y313">INDEX($AF$3:$CM$62,MATCH($S313,$AE$3:$AE$62,0),MATCH(Y$1&amp;$R313,$AF$1:$CM$1&amp;$AF$2:$CM$2,0))*VLOOKUP($Q313,$C$17:$M$20,COUNTBLANK($D$15:I$15)+1,FALSE)</f>
        <v>0</v>
      </c>
      <c r="Z313" s="3">
        <f t="array" ref="Z313">INDEX($AF$3:$CM$62,MATCH($S313,$AE$3:$AE$62,0),MATCH(Z$1&amp;$R313,$AF$1:$CM$1&amp;$AF$2:$CM$2,0))*VLOOKUP($Q313,$C$17:$M$20,COUNTBLANK($D$15:J$15)+1,FALSE)</f>
        <v>0</v>
      </c>
      <c r="AA313" s="3">
        <f t="array" ref="AA313">INDEX($AF$3:$CM$62,MATCH($S313,$AE$3:$AE$62,0),MATCH(AA$1&amp;$R313,$AF$1:$CM$1&amp;$AF$2:$CM$2,0))*VLOOKUP($Q313,$C$17:$M$20,COUNTBLANK($D$15:K$15)+1,FALSE)</f>
        <v>0</v>
      </c>
      <c r="AB313" s="3">
        <f t="array" ref="AB313">INDEX($AF$3:$CM$62,MATCH($S313,$AE$3:$AE$62,0),MATCH(AB$1&amp;$R313,$AF$1:$CM$1&amp;$AF$2:$CM$2,0))*VLOOKUP($Q313,$C$17:$M$20,COUNTBLANK($D$15:L$15)+1,FALSE)</f>
        <v>0</v>
      </c>
      <c r="AC313" s="3">
        <f t="array" ref="AC313">INDEX($AF$3:$CM$62,MATCH($S313,$AE$3:$AE$62,0),MATCH(AC$1&amp;$R313,$AF$1:$CM$1&amp;$AF$2:$CM$2,0))*VLOOKUP($Q313,$C$17:$M$20,COUNTBLANK($D$15:M$15)+1,FALSE)</f>
        <v>0</v>
      </c>
    </row>
    <row r="314" spans="17:29" x14ac:dyDescent="0.2">
      <c r="Q314" t="str">
        <f t="shared" si="131"/>
        <v>头饰</v>
      </c>
      <c r="R314">
        <f t="shared" si="132"/>
        <v>6</v>
      </c>
      <c r="S314">
        <f t="shared" si="133"/>
        <v>12</v>
      </c>
      <c r="T314" s="3">
        <f t="array" ref="T314">INDEX($AF$3:$CM$62,MATCH($S314,$AE$3:$AE$62,0),MATCH(T$1&amp;$R314,$AF$1:$CM$1&amp;$AF$2:$CM$2,0))*VLOOKUP($Q314,$C$17:$M$20,COUNTBLANK($D$15:D$15)+1,FALSE)</f>
        <v>144</v>
      </c>
      <c r="U314" s="3">
        <f t="array" ref="U314">INDEX($AF$3:$CM$62,MATCH($S314,$AE$3:$AE$62,0),MATCH(U$1&amp;$R314,$AF$1:$CM$1&amp;$AF$2:$CM$2,0))*VLOOKUP($Q314,$C$17:$M$20,COUNTBLANK($D$15:E$15)+1,FALSE)</f>
        <v>7200</v>
      </c>
      <c r="V314" s="3">
        <f t="array" ref="V314">INDEX($AF$3:$CM$62,MATCH($S314,$AE$3:$AE$62,0),MATCH(V$1&amp;$R314,$AF$1:$CM$1&amp;$AF$2:$CM$2,0))*VLOOKUP($Q314,$C$17:$M$20,COUNTBLANK($D$15:F$15)+1,FALSE)</f>
        <v>0</v>
      </c>
      <c r="W314" s="3">
        <f t="array" ref="W314">INDEX($AF$3:$CM$62,MATCH($S314,$AE$3:$AE$62,0),MATCH(W$1&amp;$R314,$AF$1:$CM$1&amp;$AF$2:$CM$2,0))*VLOOKUP($Q314,$C$17:$M$20,COUNTBLANK($D$15:G$15)+1,FALSE)</f>
        <v>0</v>
      </c>
      <c r="X314" s="3">
        <f t="array" ref="X314">INDEX($AF$3:$CM$62,MATCH($S314,$AE$3:$AE$62,0),MATCH(X$1&amp;$R314,$AF$1:$CM$1&amp;$AF$2:$CM$2,0))*VLOOKUP($Q314,$C$17:$M$20,COUNTBLANK($D$15:H$15)+1,FALSE)</f>
        <v>0.12</v>
      </c>
      <c r="Y314" s="3">
        <f t="array" ref="Y314">INDEX($AF$3:$CM$62,MATCH($S314,$AE$3:$AE$62,0),MATCH(Y$1&amp;$R314,$AF$1:$CM$1&amp;$AF$2:$CM$2,0))*VLOOKUP($Q314,$C$17:$M$20,COUNTBLANK($D$15:I$15)+1,FALSE)</f>
        <v>0</v>
      </c>
      <c r="Z314" s="3">
        <f t="array" ref="Z314">INDEX($AF$3:$CM$62,MATCH($S314,$AE$3:$AE$62,0),MATCH(Z$1&amp;$R314,$AF$1:$CM$1&amp;$AF$2:$CM$2,0))*VLOOKUP($Q314,$C$17:$M$20,COUNTBLANK($D$15:J$15)+1,FALSE)</f>
        <v>0</v>
      </c>
      <c r="AA314" s="3">
        <f t="array" ref="AA314">INDEX($AF$3:$CM$62,MATCH($S314,$AE$3:$AE$62,0),MATCH(AA$1&amp;$R314,$AF$1:$CM$1&amp;$AF$2:$CM$2,0))*VLOOKUP($Q314,$C$17:$M$20,COUNTBLANK($D$15:K$15)+1,FALSE)</f>
        <v>0</v>
      </c>
      <c r="AB314" s="3">
        <f t="array" ref="AB314">INDEX($AF$3:$CM$62,MATCH($S314,$AE$3:$AE$62,0),MATCH(AB$1&amp;$R314,$AF$1:$CM$1&amp;$AF$2:$CM$2,0))*VLOOKUP($Q314,$C$17:$M$20,COUNTBLANK($D$15:L$15)+1,FALSE)</f>
        <v>0</v>
      </c>
      <c r="AC314" s="3">
        <f t="array" ref="AC314">INDEX($AF$3:$CM$62,MATCH($S314,$AE$3:$AE$62,0),MATCH(AC$1&amp;$R314,$AF$1:$CM$1&amp;$AF$2:$CM$2,0))*VLOOKUP($Q314,$C$17:$M$20,COUNTBLANK($D$15:M$15)+1,FALSE)</f>
        <v>0</v>
      </c>
    </row>
    <row r="315" spans="17:29" x14ac:dyDescent="0.2">
      <c r="Q315" t="str">
        <f t="shared" si="131"/>
        <v>头饰</v>
      </c>
      <c r="R315">
        <f t="shared" si="132"/>
        <v>6</v>
      </c>
      <c r="S315">
        <f t="shared" si="133"/>
        <v>13</v>
      </c>
      <c r="T315" s="3">
        <f t="array" ref="T315">INDEX($AF$3:$CM$62,MATCH($S315,$AE$3:$AE$62,0),MATCH(T$1&amp;$R315,$AF$1:$CM$1&amp;$AF$2:$CM$2,0))*VLOOKUP($Q315,$C$17:$M$20,COUNTBLANK($D$15:D$15)+1,FALSE)</f>
        <v>156</v>
      </c>
      <c r="U315" s="3">
        <f t="array" ref="U315">INDEX($AF$3:$CM$62,MATCH($S315,$AE$3:$AE$62,0),MATCH(U$1&amp;$R315,$AF$1:$CM$1&amp;$AF$2:$CM$2,0))*VLOOKUP($Q315,$C$17:$M$20,COUNTBLANK($D$15:E$15)+1,FALSE)</f>
        <v>7800</v>
      </c>
      <c r="V315" s="3">
        <f t="array" ref="V315">INDEX($AF$3:$CM$62,MATCH($S315,$AE$3:$AE$62,0),MATCH(V$1&amp;$R315,$AF$1:$CM$1&amp;$AF$2:$CM$2,0))*VLOOKUP($Q315,$C$17:$M$20,COUNTBLANK($D$15:F$15)+1,FALSE)</f>
        <v>0</v>
      </c>
      <c r="W315" s="3">
        <f t="array" ref="W315">INDEX($AF$3:$CM$62,MATCH($S315,$AE$3:$AE$62,0),MATCH(W$1&amp;$R315,$AF$1:$CM$1&amp;$AF$2:$CM$2,0))*VLOOKUP($Q315,$C$17:$M$20,COUNTBLANK($D$15:G$15)+1,FALSE)</f>
        <v>0</v>
      </c>
      <c r="X315" s="3">
        <f t="array" ref="X315">INDEX($AF$3:$CM$62,MATCH($S315,$AE$3:$AE$62,0),MATCH(X$1&amp;$R315,$AF$1:$CM$1&amp;$AF$2:$CM$2,0))*VLOOKUP($Q315,$C$17:$M$20,COUNTBLANK($D$15:H$15)+1,FALSE)</f>
        <v>0.12</v>
      </c>
      <c r="Y315" s="3">
        <f t="array" ref="Y315">INDEX($AF$3:$CM$62,MATCH($S315,$AE$3:$AE$62,0),MATCH(Y$1&amp;$R315,$AF$1:$CM$1&amp;$AF$2:$CM$2,0))*VLOOKUP($Q315,$C$17:$M$20,COUNTBLANK($D$15:I$15)+1,FALSE)</f>
        <v>0</v>
      </c>
      <c r="Z315" s="3">
        <f t="array" ref="Z315">INDEX($AF$3:$CM$62,MATCH($S315,$AE$3:$AE$62,0),MATCH(Z$1&amp;$R315,$AF$1:$CM$1&amp;$AF$2:$CM$2,0))*VLOOKUP($Q315,$C$17:$M$20,COUNTBLANK($D$15:J$15)+1,FALSE)</f>
        <v>0</v>
      </c>
      <c r="AA315" s="3">
        <f t="array" ref="AA315">INDEX($AF$3:$CM$62,MATCH($S315,$AE$3:$AE$62,0),MATCH(AA$1&amp;$R315,$AF$1:$CM$1&amp;$AF$2:$CM$2,0))*VLOOKUP($Q315,$C$17:$M$20,COUNTBLANK($D$15:K$15)+1,FALSE)</f>
        <v>0</v>
      </c>
      <c r="AB315" s="3">
        <f t="array" ref="AB315">INDEX($AF$3:$CM$62,MATCH($S315,$AE$3:$AE$62,0),MATCH(AB$1&amp;$R315,$AF$1:$CM$1&amp;$AF$2:$CM$2,0))*VLOOKUP($Q315,$C$17:$M$20,COUNTBLANK($D$15:L$15)+1,FALSE)</f>
        <v>0</v>
      </c>
      <c r="AC315" s="3">
        <f t="array" ref="AC315">INDEX($AF$3:$CM$62,MATCH($S315,$AE$3:$AE$62,0),MATCH(AC$1&amp;$R315,$AF$1:$CM$1&amp;$AF$2:$CM$2,0))*VLOOKUP($Q315,$C$17:$M$20,COUNTBLANK($D$15:M$15)+1,FALSE)</f>
        <v>0</v>
      </c>
    </row>
    <row r="316" spans="17:29" x14ac:dyDescent="0.2">
      <c r="Q316" t="str">
        <f t="shared" si="131"/>
        <v>头饰</v>
      </c>
      <c r="R316">
        <f t="shared" si="132"/>
        <v>6</v>
      </c>
      <c r="S316">
        <f t="shared" si="133"/>
        <v>14</v>
      </c>
      <c r="T316" s="3">
        <f t="array" ref="T316">INDEX($AF$3:$CM$62,MATCH($S316,$AE$3:$AE$62,0),MATCH(T$1&amp;$R316,$AF$1:$CM$1&amp;$AF$2:$CM$2,0))*VLOOKUP($Q316,$C$17:$M$20,COUNTBLANK($D$15:D$15)+1,FALSE)</f>
        <v>168</v>
      </c>
      <c r="U316" s="3">
        <f t="array" ref="U316">INDEX($AF$3:$CM$62,MATCH($S316,$AE$3:$AE$62,0),MATCH(U$1&amp;$R316,$AF$1:$CM$1&amp;$AF$2:$CM$2,0))*VLOOKUP($Q316,$C$17:$M$20,COUNTBLANK($D$15:E$15)+1,FALSE)</f>
        <v>8400</v>
      </c>
      <c r="V316" s="3">
        <f t="array" ref="V316">INDEX($AF$3:$CM$62,MATCH($S316,$AE$3:$AE$62,0),MATCH(V$1&amp;$R316,$AF$1:$CM$1&amp;$AF$2:$CM$2,0))*VLOOKUP($Q316,$C$17:$M$20,COUNTBLANK($D$15:F$15)+1,FALSE)</f>
        <v>0</v>
      </c>
      <c r="W316" s="3">
        <f t="array" ref="W316">INDEX($AF$3:$CM$62,MATCH($S316,$AE$3:$AE$62,0),MATCH(W$1&amp;$R316,$AF$1:$CM$1&amp;$AF$2:$CM$2,0))*VLOOKUP($Q316,$C$17:$M$20,COUNTBLANK($D$15:G$15)+1,FALSE)</f>
        <v>0</v>
      </c>
      <c r="X316" s="3">
        <f t="array" ref="X316">INDEX($AF$3:$CM$62,MATCH($S316,$AE$3:$AE$62,0),MATCH(X$1&amp;$R316,$AF$1:$CM$1&amp;$AF$2:$CM$2,0))*VLOOKUP($Q316,$C$17:$M$20,COUNTBLANK($D$15:H$15)+1,FALSE)</f>
        <v>0.12</v>
      </c>
      <c r="Y316" s="3">
        <f t="array" ref="Y316">INDEX($AF$3:$CM$62,MATCH($S316,$AE$3:$AE$62,0),MATCH(Y$1&amp;$R316,$AF$1:$CM$1&amp;$AF$2:$CM$2,0))*VLOOKUP($Q316,$C$17:$M$20,COUNTBLANK($D$15:I$15)+1,FALSE)</f>
        <v>0</v>
      </c>
      <c r="Z316" s="3">
        <f t="array" ref="Z316">INDEX($AF$3:$CM$62,MATCH($S316,$AE$3:$AE$62,0),MATCH(Z$1&amp;$R316,$AF$1:$CM$1&amp;$AF$2:$CM$2,0))*VLOOKUP($Q316,$C$17:$M$20,COUNTBLANK($D$15:J$15)+1,FALSE)</f>
        <v>0</v>
      </c>
      <c r="AA316" s="3">
        <f t="array" ref="AA316">INDEX($AF$3:$CM$62,MATCH($S316,$AE$3:$AE$62,0),MATCH(AA$1&amp;$R316,$AF$1:$CM$1&amp;$AF$2:$CM$2,0))*VLOOKUP($Q316,$C$17:$M$20,COUNTBLANK($D$15:K$15)+1,FALSE)</f>
        <v>0</v>
      </c>
      <c r="AB316" s="3">
        <f t="array" ref="AB316">INDEX($AF$3:$CM$62,MATCH($S316,$AE$3:$AE$62,0),MATCH(AB$1&amp;$R316,$AF$1:$CM$1&amp;$AF$2:$CM$2,0))*VLOOKUP($Q316,$C$17:$M$20,COUNTBLANK($D$15:L$15)+1,FALSE)</f>
        <v>0</v>
      </c>
      <c r="AC316" s="3">
        <f t="array" ref="AC316">INDEX($AF$3:$CM$62,MATCH($S316,$AE$3:$AE$62,0),MATCH(AC$1&amp;$R316,$AF$1:$CM$1&amp;$AF$2:$CM$2,0))*VLOOKUP($Q316,$C$17:$M$20,COUNTBLANK($D$15:M$15)+1,FALSE)</f>
        <v>0</v>
      </c>
    </row>
    <row r="317" spans="17:29" x14ac:dyDescent="0.2">
      <c r="Q317" t="str">
        <f t="shared" si="131"/>
        <v>头饰</v>
      </c>
      <c r="R317">
        <f t="shared" si="132"/>
        <v>6</v>
      </c>
      <c r="S317">
        <f t="shared" si="133"/>
        <v>15</v>
      </c>
      <c r="T317" s="3">
        <f t="array" ref="T317">INDEX($AF$3:$CM$62,MATCH($S317,$AE$3:$AE$62,0),MATCH(T$1&amp;$R317,$AF$1:$CM$1&amp;$AF$2:$CM$2,0))*VLOOKUP($Q317,$C$17:$M$20,COUNTBLANK($D$15:D$15)+1,FALSE)</f>
        <v>180</v>
      </c>
      <c r="U317" s="3">
        <f t="array" ref="U317">INDEX($AF$3:$CM$62,MATCH($S317,$AE$3:$AE$62,0),MATCH(U$1&amp;$R317,$AF$1:$CM$1&amp;$AF$2:$CM$2,0))*VLOOKUP($Q317,$C$17:$M$20,COUNTBLANK($D$15:E$15)+1,FALSE)</f>
        <v>9000</v>
      </c>
      <c r="V317" s="3">
        <f t="array" ref="V317">INDEX($AF$3:$CM$62,MATCH($S317,$AE$3:$AE$62,0),MATCH(V$1&amp;$R317,$AF$1:$CM$1&amp;$AF$2:$CM$2,0))*VLOOKUP($Q317,$C$17:$M$20,COUNTBLANK($D$15:F$15)+1,FALSE)</f>
        <v>0</v>
      </c>
      <c r="W317" s="3">
        <f t="array" ref="W317">INDEX($AF$3:$CM$62,MATCH($S317,$AE$3:$AE$62,0),MATCH(W$1&amp;$R317,$AF$1:$CM$1&amp;$AF$2:$CM$2,0))*VLOOKUP($Q317,$C$17:$M$20,COUNTBLANK($D$15:G$15)+1,FALSE)</f>
        <v>0</v>
      </c>
      <c r="X317" s="3">
        <f t="array" ref="X317">INDEX($AF$3:$CM$62,MATCH($S317,$AE$3:$AE$62,0),MATCH(X$1&amp;$R317,$AF$1:$CM$1&amp;$AF$2:$CM$2,0))*VLOOKUP($Q317,$C$17:$M$20,COUNTBLANK($D$15:H$15)+1,FALSE)</f>
        <v>0.12</v>
      </c>
      <c r="Y317" s="3">
        <f t="array" ref="Y317">INDEX($AF$3:$CM$62,MATCH($S317,$AE$3:$AE$62,0),MATCH(Y$1&amp;$R317,$AF$1:$CM$1&amp;$AF$2:$CM$2,0))*VLOOKUP($Q317,$C$17:$M$20,COUNTBLANK($D$15:I$15)+1,FALSE)</f>
        <v>0</v>
      </c>
      <c r="Z317" s="3">
        <f t="array" ref="Z317">INDEX($AF$3:$CM$62,MATCH($S317,$AE$3:$AE$62,0),MATCH(Z$1&amp;$R317,$AF$1:$CM$1&amp;$AF$2:$CM$2,0))*VLOOKUP($Q317,$C$17:$M$20,COUNTBLANK($D$15:J$15)+1,FALSE)</f>
        <v>0</v>
      </c>
      <c r="AA317" s="3">
        <f t="array" ref="AA317">INDEX($AF$3:$CM$62,MATCH($S317,$AE$3:$AE$62,0),MATCH(AA$1&amp;$R317,$AF$1:$CM$1&amp;$AF$2:$CM$2,0))*VLOOKUP($Q317,$C$17:$M$20,COUNTBLANK($D$15:K$15)+1,FALSE)</f>
        <v>0</v>
      </c>
      <c r="AB317" s="3">
        <f t="array" ref="AB317">INDEX($AF$3:$CM$62,MATCH($S317,$AE$3:$AE$62,0),MATCH(AB$1&amp;$R317,$AF$1:$CM$1&amp;$AF$2:$CM$2,0))*VLOOKUP($Q317,$C$17:$M$20,COUNTBLANK($D$15:L$15)+1,FALSE)</f>
        <v>0</v>
      </c>
      <c r="AC317" s="3">
        <f t="array" ref="AC317">INDEX($AF$3:$CM$62,MATCH($S317,$AE$3:$AE$62,0),MATCH(AC$1&amp;$R317,$AF$1:$CM$1&amp;$AF$2:$CM$2,0))*VLOOKUP($Q317,$C$17:$M$20,COUNTBLANK($D$15:M$15)+1,FALSE)</f>
        <v>0</v>
      </c>
    </row>
    <row r="318" spans="17:29" x14ac:dyDescent="0.2">
      <c r="Q318" t="str">
        <f t="shared" si="131"/>
        <v>头饰</v>
      </c>
      <c r="R318">
        <f t="shared" si="132"/>
        <v>6</v>
      </c>
      <c r="S318">
        <f t="shared" si="133"/>
        <v>16</v>
      </c>
      <c r="T318" s="3">
        <f t="array" ref="T318">INDEX($AF$3:$CM$62,MATCH($S318,$AE$3:$AE$62,0),MATCH(T$1&amp;$R318,$AF$1:$CM$1&amp;$AF$2:$CM$2,0))*VLOOKUP($Q318,$C$17:$M$20,COUNTBLANK($D$15:D$15)+1,FALSE)</f>
        <v>192</v>
      </c>
      <c r="U318" s="3">
        <f t="array" ref="U318">INDEX($AF$3:$CM$62,MATCH($S318,$AE$3:$AE$62,0),MATCH(U$1&amp;$R318,$AF$1:$CM$1&amp;$AF$2:$CM$2,0))*VLOOKUP($Q318,$C$17:$M$20,COUNTBLANK($D$15:E$15)+1,FALSE)</f>
        <v>9600</v>
      </c>
      <c r="V318" s="3">
        <f t="array" ref="V318">INDEX($AF$3:$CM$62,MATCH($S318,$AE$3:$AE$62,0),MATCH(V$1&amp;$R318,$AF$1:$CM$1&amp;$AF$2:$CM$2,0))*VLOOKUP($Q318,$C$17:$M$20,COUNTBLANK($D$15:F$15)+1,FALSE)</f>
        <v>0</v>
      </c>
      <c r="W318" s="3">
        <f t="array" ref="W318">INDEX($AF$3:$CM$62,MATCH($S318,$AE$3:$AE$62,0),MATCH(W$1&amp;$R318,$AF$1:$CM$1&amp;$AF$2:$CM$2,0))*VLOOKUP($Q318,$C$17:$M$20,COUNTBLANK($D$15:G$15)+1,FALSE)</f>
        <v>0</v>
      </c>
      <c r="X318" s="3">
        <f t="array" ref="X318">INDEX($AF$3:$CM$62,MATCH($S318,$AE$3:$AE$62,0),MATCH(X$1&amp;$R318,$AF$1:$CM$1&amp;$AF$2:$CM$2,0))*VLOOKUP($Q318,$C$17:$M$20,COUNTBLANK($D$15:H$15)+1,FALSE)</f>
        <v>0.12</v>
      </c>
      <c r="Y318" s="3">
        <f t="array" ref="Y318">INDEX($AF$3:$CM$62,MATCH($S318,$AE$3:$AE$62,0),MATCH(Y$1&amp;$R318,$AF$1:$CM$1&amp;$AF$2:$CM$2,0))*VLOOKUP($Q318,$C$17:$M$20,COUNTBLANK($D$15:I$15)+1,FALSE)</f>
        <v>0</v>
      </c>
      <c r="Z318" s="3">
        <f t="array" ref="Z318">INDEX($AF$3:$CM$62,MATCH($S318,$AE$3:$AE$62,0),MATCH(Z$1&amp;$R318,$AF$1:$CM$1&amp;$AF$2:$CM$2,0))*VLOOKUP($Q318,$C$17:$M$20,COUNTBLANK($D$15:J$15)+1,FALSE)</f>
        <v>0</v>
      </c>
      <c r="AA318" s="3">
        <f t="array" ref="AA318">INDEX($AF$3:$CM$62,MATCH($S318,$AE$3:$AE$62,0),MATCH(AA$1&amp;$R318,$AF$1:$CM$1&amp;$AF$2:$CM$2,0))*VLOOKUP($Q318,$C$17:$M$20,COUNTBLANK($D$15:K$15)+1,FALSE)</f>
        <v>0</v>
      </c>
      <c r="AB318" s="3">
        <f t="array" ref="AB318">INDEX($AF$3:$CM$62,MATCH($S318,$AE$3:$AE$62,0),MATCH(AB$1&amp;$R318,$AF$1:$CM$1&amp;$AF$2:$CM$2,0))*VLOOKUP($Q318,$C$17:$M$20,COUNTBLANK($D$15:L$15)+1,FALSE)</f>
        <v>0</v>
      </c>
      <c r="AC318" s="3">
        <f t="array" ref="AC318">INDEX($AF$3:$CM$62,MATCH($S318,$AE$3:$AE$62,0),MATCH(AC$1&amp;$R318,$AF$1:$CM$1&amp;$AF$2:$CM$2,0))*VLOOKUP($Q318,$C$17:$M$20,COUNTBLANK($D$15:M$15)+1,FALSE)</f>
        <v>0</v>
      </c>
    </row>
    <row r="319" spans="17:29" x14ac:dyDescent="0.2">
      <c r="Q319" t="str">
        <f t="shared" si="131"/>
        <v>头饰</v>
      </c>
      <c r="R319">
        <f t="shared" si="132"/>
        <v>6</v>
      </c>
      <c r="S319">
        <f t="shared" si="133"/>
        <v>17</v>
      </c>
      <c r="T319" s="3">
        <f t="array" ref="T319">INDEX($AF$3:$CM$62,MATCH($S319,$AE$3:$AE$62,0),MATCH(T$1&amp;$R319,$AF$1:$CM$1&amp;$AF$2:$CM$2,0))*VLOOKUP($Q319,$C$17:$M$20,COUNTBLANK($D$15:D$15)+1,FALSE)</f>
        <v>204</v>
      </c>
      <c r="U319" s="3">
        <f t="array" ref="U319">INDEX($AF$3:$CM$62,MATCH($S319,$AE$3:$AE$62,0),MATCH(U$1&amp;$R319,$AF$1:$CM$1&amp;$AF$2:$CM$2,0))*VLOOKUP($Q319,$C$17:$M$20,COUNTBLANK($D$15:E$15)+1,FALSE)</f>
        <v>10200</v>
      </c>
      <c r="V319" s="3">
        <f t="array" ref="V319">INDEX($AF$3:$CM$62,MATCH($S319,$AE$3:$AE$62,0),MATCH(V$1&amp;$R319,$AF$1:$CM$1&amp;$AF$2:$CM$2,0))*VLOOKUP($Q319,$C$17:$M$20,COUNTBLANK($D$15:F$15)+1,FALSE)</f>
        <v>0</v>
      </c>
      <c r="W319" s="3">
        <f t="array" ref="W319">INDEX($AF$3:$CM$62,MATCH($S319,$AE$3:$AE$62,0),MATCH(W$1&amp;$R319,$AF$1:$CM$1&amp;$AF$2:$CM$2,0))*VLOOKUP($Q319,$C$17:$M$20,COUNTBLANK($D$15:G$15)+1,FALSE)</f>
        <v>0</v>
      </c>
      <c r="X319" s="3">
        <f t="array" ref="X319">INDEX($AF$3:$CM$62,MATCH($S319,$AE$3:$AE$62,0),MATCH(X$1&amp;$R319,$AF$1:$CM$1&amp;$AF$2:$CM$2,0))*VLOOKUP($Q319,$C$17:$M$20,COUNTBLANK($D$15:H$15)+1,FALSE)</f>
        <v>0.12</v>
      </c>
      <c r="Y319" s="3">
        <f t="array" ref="Y319">INDEX($AF$3:$CM$62,MATCH($S319,$AE$3:$AE$62,0),MATCH(Y$1&amp;$R319,$AF$1:$CM$1&amp;$AF$2:$CM$2,0))*VLOOKUP($Q319,$C$17:$M$20,COUNTBLANK($D$15:I$15)+1,FALSE)</f>
        <v>0</v>
      </c>
      <c r="Z319" s="3">
        <f t="array" ref="Z319">INDEX($AF$3:$CM$62,MATCH($S319,$AE$3:$AE$62,0),MATCH(Z$1&amp;$R319,$AF$1:$CM$1&amp;$AF$2:$CM$2,0))*VLOOKUP($Q319,$C$17:$M$20,COUNTBLANK($D$15:J$15)+1,FALSE)</f>
        <v>0</v>
      </c>
      <c r="AA319" s="3">
        <f t="array" ref="AA319">INDEX($AF$3:$CM$62,MATCH($S319,$AE$3:$AE$62,0),MATCH(AA$1&amp;$R319,$AF$1:$CM$1&amp;$AF$2:$CM$2,0))*VLOOKUP($Q319,$C$17:$M$20,COUNTBLANK($D$15:K$15)+1,FALSE)</f>
        <v>0</v>
      </c>
      <c r="AB319" s="3">
        <f t="array" ref="AB319">INDEX($AF$3:$CM$62,MATCH($S319,$AE$3:$AE$62,0),MATCH(AB$1&amp;$R319,$AF$1:$CM$1&amp;$AF$2:$CM$2,0))*VLOOKUP($Q319,$C$17:$M$20,COUNTBLANK($D$15:L$15)+1,FALSE)</f>
        <v>0</v>
      </c>
      <c r="AC319" s="3">
        <f t="array" ref="AC319">INDEX($AF$3:$CM$62,MATCH($S319,$AE$3:$AE$62,0),MATCH(AC$1&amp;$R319,$AF$1:$CM$1&amp;$AF$2:$CM$2,0))*VLOOKUP($Q319,$C$17:$M$20,COUNTBLANK($D$15:M$15)+1,FALSE)</f>
        <v>0</v>
      </c>
    </row>
    <row r="320" spans="17:29" x14ac:dyDescent="0.2">
      <c r="Q320" t="str">
        <f t="shared" ref="Q320:Q362" si="134">Q260</f>
        <v>头饰</v>
      </c>
      <c r="R320">
        <f t="shared" ref="R320:R362" si="135">R260+1</f>
        <v>6</v>
      </c>
      <c r="S320">
        <f t="shared" ref="S320:S383" si="136">S260</f>
        <v>18</v>
      </c>
      <c r="T320" s="3">
        <f t="array" ref="T320">INDEX($AF$3:$CM$62,MATCH($S320,$AE$3:$AE$62,0),MATCH(T$1&amp;$R320,$AF$1:$CM$1&amp;$AF$2:$CM$2,0))*VLOOKUP($Q320,$C$17:$M$20,COUNTBLANK($D$15:D$15)+1,FALSE)</f>
        <v>216</v>
      </c>
      <c r="U320" s="3">
        <f t="array" ref="U320">INDEX($AF$3:$CM$62,MATCH($S320,$AE$3:$AE$62,0),MATCH(U$1&amp;$R320,$AF$1:$CM$1&amp;$AF$2:$CM$2,0))*VLOOKUP($Q320,$C$17:$M$20,COUNTBLANK($D$15:E$15)+1,FALSE)</f>
        <v>10800</v>
      </c>
      <c r="V320" s="3">
        <f t="array" ref="V320">INDEX($AF$3:$CM$62,MATCH($S320,$AE$3:$AE$62,0),MATCH(V$1&amp;$R320,$AF$1:$CM$1&amp;$AF$2:$CM$2,0))*VLOOKUP($Q320,$C$17:$M$20,COUNTBLANK($D$15:F$15)+1,FALSE)</f>
        <v>0</v>
      </c>
      <c r="W320" s="3">
        <f t="array" ref="W320">INDEX($AF$3:$CM$62,MATCH($S320,$AE$3:$AE$62,0),MATCH(W$1&amp;$R320,$AF$1:$CM$1&amp;$AF$2:$CM$2,0))*VLOOKUP($Q320,$C$17:$M$20,COUNTBLANK($D$15:G$15)+1,FALSE)</f>
        <v>0</v>
      </c>
      <c r="X320" s="3">
        <f t="array" ref="X320">INDEX($AF$3:$CM$62,MATCH($S320,$AE$3:$AE$62,0),MATCH(X$1&amp;$R320,$AF$1:$CM$1&amp;$AF$2:$CM$2,0))*VLOOKUP($Q320,$C$17:$M$20,COUNTBLANK($D$15:H$15)+1,FALSE)</f>
        <v>0.12</v>
      </c>
      <c r="Y320" s="3">
        <f t="array" ref="Y320">INDEX($AF$3:$CM$62,MATCH($S320,$AE$3:$AE$62,0),MATCH(Y$1&amp;$R320,$AF$1:$CM$1&amp;$AF$2:$CM$2,0))*VLOOKUP($Q320,$C$17:$M$20,COUNTBLANK($D$15:I$15)+1,FALSE)</f>
        <v>0</v>
      </c>
      <c r="Z320" s="3">
        <f t="array" ref="Z320">INDEX($AF$3:$CM$62,MATCH($S320,$AE$3:$AE$62,0),MATCH(Z$1&amp;$R320,$AF$1:$CM$1&amp;$AF$2:$CM$2,0))*VLOOKUP($Q320,$C$17:$M$20,COUNTBLANK($D$15:J$15)+1,FALSE)</f>
        <v>0</v>
      </c>
      <c r="AA320" s="3">
        <f t="array" ref="AA320">INDEX($AF$3:$CM$62,MATCH($S320,$AE$3:$AE$62,0),MATCH(AA$1&amp;$R320,$AF$1:$CM$1&amp;$AF$2:$CM$2,0))*VLOOKUP($Q320,$C$17:$M$20,COUNTBLANK($D$15:K$15)+1,FALSE)</f>
        <v>0</v>
      </c>
      <c r="AB320" s="3">
        <f t="array" ref="AB320">INDEX($AF$3:$CM$62,MATCH($S320,$AE$3:$AE$62,0),MATCH(AB$1&amp;$R320,$AF$1:$CM$1&amp;$AF$2:$CM$2,0))*VLOOKUP($Q320,$C$17:$M$20,COUNTBLANK($D$15:L$15)+1,FALSE)</f>
        <v>0</v>
      </c>
      <c r="AC320" s="3">
        <f t="array" ref="AC320">INDEX($AF$3:$CM$62,MATCH($S320,$AE$3:$AE$62,0),MATCH(AC$1&amp;$R320,$AF$1:$CM$1&amp;$AF$2:$CM$2,0))*VLOOKUP($Q320,$C$17:$M$20,COUNTBLANK($D$15:M$15)+1,FALSE)</f>
        <v>0</v>
      </c>
    </row>
    <row r="321" spans="17:29" x14ac:dyDescent="0.2">
      <c r="Q321" t="str">
        <f t="shared" si="134"/>
        <v>头饰</v>
      </c>
      <c r="R321">
        <f t="shared" si="135"/>
        <v>6</v>
      </c>
      <c r="S321">
        <f t="shared" si="136"/>
        <v>19</v>
      </c>
      <c r="T321" s="3">
        <f t="array" ref="T321">INDEX($AF$3:$CM$62,MATCH($S321,$AE$3:$AE$62,0),MATCH(T$1&amp;$R321,$AF$1:$CM$1&amp;$AF$2:$CM$2,0))*VLOOKUP($Q321,$C$17:$M$20,COUNTBLANK($D$15:D$15)+1,FALSE)</f>
        <v>228</v>
      </c>
      <c r="U321" s="3">
        <f t="array" ref="U321">INDEX($AF$3:$CM$62,MATCH($S321,$AE$3:$AE$62,0),MATCH(U$1&amp;$R321,$AF$1:$CM$1&amp;$AF$2:$CM$2,0))*VLOOKUP($Q321,$C$17:$M$20,COUNTBLANK($D$15:E$15)+1,FALSE)</f>
        <v>11400</v>
      </c>
      <c r="V321" s="3">
        <f t="array" ref="V321">INDEX($AF$3:$CM$62,MATCH($S321,$AE$3:$AE$62,0),MATCH(V$1&amp;$R321,$AF$1:$CM$1&amp;$AF$2:$CM$2,0))*VLOOKUP($Q321,$C$17:$M$20,COUNTBLANK($D$15:F$15)+1,FALSE)</f>
        <v>0</v>
      </c>
      <c r="W321" s="3">
        <f t="array" ref="W321">INDEX($AF$3:$CM$62,MATCH($S321,$AE$3:$AE$62,0),MATCH(W$1&amp;$R321,$AF$1:$CM$1&amp;$AF$2:$CM$2,0))*VLOOKUP($Q321,$C$17:$M$20,COUNTBLANK($D$15:G$15)+1,FALSE)</f>
        <v>0</v>
      </c>
      <c r="X321" s="3">
        <f t="array" ref="X321">INDEX($AF$3:$CM$62,MATCH($S321,$AE$3:$AE$62,0),MATCH(X$1&amp;$R321,$AF$1:$CM$1&amp;$AF$2:$CM$2,0))*VLOOKUP($Q321,$C$17:$M$20,COUNTBLANK($D$15:H$15)+1,FALSE)</f>
        <v>0.12</v>
      </c>
      <c r="Y321" s="3">
        <f t="array" ref="Y321">INDEX($AF$3:$CM$62,MATCH($S321,$AE$3:$AE$62,0),MATCH(Y$1&amp;$R321,$AF$1:$CM$1&amp;$AF$2:$CM$2,0))*VLOOKUP($Q321,$C$17:$M$20,COUNTBLANK($D$15:I$15)+1,FALSE)</f>
        <v>0</v>
      </c>
      <c r="Z321" s="3">
        <f t="array" ref="Z321">INDEX($AF$3:$CM$62,MATCH($S321,$AE$3:$AE$62,0),MATCH(Z$1&amp;$R321,$AF$1:$CM$1&amp;$AF$2:$CM$2,0))*VLOOKUP($Q321,$C$17:$M$20,COUNTBLANK($D$15:J$15)+1,FALSE)</f>
        <v>0</v>
      </c>
      <c r="AA321" s="3">
        <f t="array" ref="AA321">INDEX($AF$3:$CM$62,MATCH($S321,$AE$3:$AE$62,0),MATCH(AA$1&amp;$R321,$AF$1:$CM$1&amp;$AF$2:$CM$2,0))*VLOOKUP($Q321,$C$17:$M$20,COUNTBLANK($D$15:K$15)+1,FALSE)</f>
        <v>0</v>
      </c>
      <c r="AB321" s="3">
        <f t="array" ref="AB321">INDEX($AF$3:$CM$62,MATCH($S321,$AE$3:$AE$62,0),MATCH(AB$1&amp;$R321,$AF$1:$CM$1&amp;$AF$2:$CM$2,0))*VLOOKUP($Q321,$C$17:$M$20,COUNTBLANK($D$15:L$15)+1,FALSE)</f>
        <v>0</v>
      </c>
      <c r="AC321" s="3">
        <f t="array" ref="AC321">INDEX($AF$3:$CM$62,MATCH($S321,$AE$3:$AE$62,0),MATCH(AC$1&amp;$R321,$AF$1:$CM$1&amp;$AF$2:$CM$2,0))*VLOOKUP($Q321,$C$17:$M$20,COUNTBLANK($D$15:M$15)+1,FALSE)</f>
        <v>0</v>
      </c>
    </row>
    <row r="322" spans="17:29" x14ac:dyDescent="0.2">
      <c r="Q322" t="str">
        <f t="shared" si="134"/>
        <v>头饰</v>
      </c>
      <c r="R322">
        <f t="shared" si="135"/>
        <v>6</v>
      </c>
      <c r="S322">
        <f t="shared" si="136"/>
        <v>20</v>
      </c>
      <c r="T322" s="3">
        <f t="array" ref="T322">INDEX($AF$3:$CM$62,MATCH($S322,$AE$3:$AE$62,0),MATCH(T$1&amp;$R322,$AF$1:$CM$1&amp;$AF$2:$CM$2,0))*VLOOKUP($Q322,$C$17:$M$20,COUNTBLANK($D$15:D$15)+1,FALSE)</f>
        <v>240</v>
      </c>
      <c r="U322" s="3">
        <f t="array" ref="U322">INDEX($AF$3:$CM$62,MATCH($S322,$AE$3:$AE$62,0),MATCH(U$1&amp;$R322,$AF$1:$CM$1&amp;$AF$2:$CM$2,0))*VLOOKUP($Q322,$C$17:$M$20,COUNTBLANK($D$15:E$15)+1,FALSE)</f>
        <v>12000</v>
      </c>
      <c r="V322" s="3">
        <f t="array" ref="V322">INDEX($AF$3:$CM$62,MATCH($S322,$AE$3:$AE$62,0),MATCH(V$1&amp;$R322,$AF$1:$CM$1&amp;$AF$2:$CM$2,0))*VLOOKUP($Q322,$C$17:$M$20,COUNTBLANK($D$15:F$15)+1,FALSE)</f>
        <v>0</v>
      </c>
      <c r="W322" s="3">
        <f t="array" ref="W322">INDEX($AF$3:$CM$62,MATCH($S322,$AE$3:$AE$62,0),MATCH(W$1&amp;$R322,$AF$1:$CM$1&amp;$AF$2:$CM$2,0))*VLOOKUP($Q322,$C$17:$M$20,COUNTBLANK($D$15:G$15)+1,FALSE)</f>
        <v>0</v>
      </c>
      <c r="X322" s="3">
        <f t="array" ref="X322">INDEX($AF$3:$CM$62,MATCH($S322,$AE$3:$AE$62,0),MATCH(X$1&amp;$R322,$AF$1:$CM$1&amp;$AF$2:$CM$2,0))*VLOOKUP($Q322,$C$17:$M$20,COUNTBLANK($D$15:H$15)+1,FALSE)</f>
        <v>0.24</v>
      </c>
      <c r="Y322" s="3">
        <f t="array" ref="Y322">INDEX($AF$3:$CM$62,MATCH($S322,$AE$3:$AE$62,0),MATCH(Y$1&amp;$R322,$AF$1:$CM$1&amp;$AF$2:$CM$2,0))*VLOOKUP($Q322,$C$17:$M$20,COUNTBLANK($D$15:I$15)+1,FALSE)</f>
        <v>0</v>
      </c>
      <c r="Z322" s="3">
        <f t="array" ref="Z322">INDEX($AF$3:$CM$62,MATCH($S322,$AE$3:$AE$62,0),MATCH(Z$1&amp;$R322,$AF$1:$CM$1&amp;$AF$2:$CM$2,0))*VLOOKUP($Q322,$C$17:$M$20,COUNTBLANK($D$15:J$15)+1,FALSE)</f>
        <v>0</v>
      </c>
      <c r="AA322" s="3">
        <f t="array" ref="AA322">INDEX($AF$3:$CM$62,MATCH($S322,$AE$3:$AE$62,0),MATCH(AA$1&amp;$R322,$AF$1:$CM$1&amp;$AF$2:$CM$2,0))*VLOOKUP($Q322,$C$17:$M$20,COUNTBLANK($D$15:K$15)+1,FALSE)</f>
        <v>0</v>
      </c>
      <c r="AB322" s="3">
        <f t="array" ref="AB322">INDEX($AF$3:$CM$62,MATCH($S322,$AE$3:$AE$62,0),MATCH(AB$1&amp;$R322,$AF$1:$CM$1&amp;$AF$2:$CM$2,0))*VLOOKUP($Q322,$C$17:$M$20,COUNTBLANK($D$15:L$15)+1,FALSE)</f>
        <v>0</v>
      </c>
      <c r="AC322" s="3">
        <f t="array" ref="AC322">INDEX($AF$3:$CM$62,MATCH($S322,$AE$3:$AE$62,0),MATCH(AC$1&amp;$R322,$AF$1:$CM$1&amp;$AF$2:$CM$2,0))*VLOOKUP($Q322,$C$17:$M$20,COUNTBLANK($D$15:M$15)+1,FALSE)</f>
        <v>0</v>
      </c>
    </row>
    <row r="323" spans="17:29" x14ac:dyDescent="0.2">
      <c r="Q323" t="str">
        <f t="shared" si="134"/>
        <v>头饰</v>
      </c>
      <c r="R323">
        <f t="shared" si="135"/>
        <v>6</v>
      </c>
      <c r="S323">
        <f t="shared" si="136"/>
        <v>21</v>
      </c>
      <c r="T323" s="3">
        <f t="array" ref="T323">INDEX($AF$3:$CM$62,MATCH($S323,$AE$3:$AE$62,0),MATCH(T$1&amp;$R323,$AF$1:$CM$1&amp;$AF$2:$CM$2,0))*VLOOKUP($Q323,$C$17:$M$20,COUNTBLANK($D$15:D$15)+1,FALSE)</f>
        <v>252</v>
      </c>
      <c r="U323" s="3">
        <f t="array" ref="U323">INDEX($AF$3:$CM$62,MATCH($S323,$AE$3:$AE$62,0),MATCH(U$1&amp;$R323,$AF$1:$CM$1&amp;$AF$2:$CM$2,0))*VLOOKUP($Q323,$C$17:$M$20,COUNTBLANK($D$15:E$15)+1,FALSE)</f>
        <v>12600</v>
      </c>
      <c r="V323" s="3">
        <f t="array" ref="V323">INDEX($AF$3:$CM$62,MATCH($S323,$AE$3:$AE$62,0),MATCH(V$1&amp;$R323,$AF$1:$CM$1&amp;$AF$2:$CM$2,0))*VLOOKUP($Q323,$C$17:$M$20,COUNTBLANK($D$15:F$15)+1,FALSE)</f>
        <v>0</v>
      </c>
      <c r="W323" s="3">
        <f t="array" ref="W323">INDEX($AF$3:$CM$62,MATCH($S323,$AE$3:$AE$62,0),MATCH(W$1&amp;$R323,$AF$1:$CM$1&amp;$AF$2:$CM$2,0))*VLOOKUP($Q323,$C$17:$M$20,COUNTBLANK($D$15:G$15)+1,FALSE)</f>
        <v>0</v>
      </c>
      <c r="X323" s="3">
        <f t="array" ref="X323">INDEX($AF$3:$CM$62,MATCH($S323,$AE$3:$AE$62,0),MATCH(X$1&amp;$R323,$AF$1:$CM$1&amp;$AF$2:$CM$2,0))*VLOOKUP($Q323,$C$17:$M$20,COUNTBLANK($D$15:H$15)+1,FALSE)</f>
        <v>0.24</v>
      </c>
      <c r="Y323" s="3">
        <f t="array" ref="Y323">INDEX($AF$3:$CM$62,MATCH($S323,$AE$3:$AE$62,0),MATCH(Y$1&amp;$R323,$AF$1:$CM$1&amp;$AF$2:$CM$2,0))*VLOOKUP($Q323,$C$17:$M$20,COUNTBLANK($D$15:I$15)+1,FALSE)</f>
        <v>0</v>
      </c>
      <c r="Z323" s="3">
        <f t="array" ref="Z323">INDEX($AF$3:$CM$62,MATCH($S323,$AE$3:$AE$62,0),MATCH(Z$1&amp;$R323,$AF$1:$CM$1&amp;$AF$2:$CM$2,0))*VLOOKUP($Q323,$C$17:$M$20,COUNTBLANK($D$15:J$15)+1,FALSE)</f>
        <v>0</v>
      </c>
      <c r="AA323" s="3">
        <f t="array" ref="AA323">INDEX($AF$3:$CM$62,MATCH($S323,$AE$3:$AE$62,0),MATCH(AA$1&amp;$R323,$AF$1:$CM$1&amp;$AF$2:$CM$2,0))*VLOOKUP($Q323,$C$17:$M$20,COUNTBLANK($D$15:K$15)+1,FALSE)</f>
        <v>0</v>
      </c>
      <c r="AB323" s="3">
        <f t="array" ref="AB323">INDEX($AF$3:$CM$62,MATCH($S323,$AE$3:$AE$62,0),MATCH(AB$1&amp;$R323,$AF$1:$CM$1&amp;$AF$2:$CM$2,0))*VLOOKUP($Q323,$C$17:$M$20,COUNTBLANK($D$15:L$15)+1,FALSE)</f>
        <v>0</v>
      </c>
      <c r="AC323" s="3">
        <f t="array" ref="AC323">INDEX($AF$3:$CM$62,MATCH($S323,$AE$3:$AE$62,0),MATCH(AC$1&amp;$R323,$AF$1:$CM$1&amp;$AF$2:$CM$2,0))*VLOOKUP($Q323,$C$17:$M$20,COUNTBLANK($D$15:M$15)+1,FALSE)</f>
        <v>0</v>
      </c>
    </row>
    <row r="324" spans="17:29" x14ac:dyDescent="0.2">
      <c r="Q324" t="str">
        <f t="shared" si="134"/>
        <v>头饰</v>
      </c>
      <c r="R324">
        <f t="shared" si="135"/>
        <v>6</v>
      </c>
      <c r="S324">
        <f t="shared" si="136"/>
        <v>22</v>
      </c>
      <c r="T324" s="3">
        <f t="array" ref="T324">INDEX($AF$3:$CM$62,MATCH($S324,$AE$3:$AE$62,0),MATCH(T$1&amp;$R324,$AF$1:$CM$1&amp;$AF$2:$CM$2,0))*VLOOKUP($Q324,$C$17:$M$20,COUNTBLANK($D$15:D$15)+1,FALSE)</f>
        <v>264</v>
      </c>
      <c r="U324" s="3">
        <f t="array" ref="U324">INDEX($AF$3:$CM$62,MATCH($S324,$AE$3:$AE$62,0),MATCH(U$1&amp;$R324,$AF$1:$CM$1&amp;$AF$2:$CM$2,0))*VLOOKUP($Q324,$C$17:$M$20,COUNTBLANK($D$15:E$15)+1,FALSE)</f>
        <v>13200</v>
      </c>
      <c r="V324" s="3">
        <f t="array" ref="V324">INDEX($AF$3:$CM$62,MATCH($S324,$AE$3:$AE$62,0),MATCH(V$1&amp;$R324,$AF$1:$CM$1&amp;$AF$2:$CM$2,0))*VLOOKUP($Q324,$C$17:$M$20,COUNTBLANK($D$15:F$15)+1,FALSE)</f>
        <v>0</v>
      </c>
      <c r="W324" s="3">
        <f t="array" ref="W324">INDEX($AF$3:$CM$62,MATCH($S324,$AE$3:$AE$62,0),MATCH(W$1&amp;$R324,$AF$1:$CM$1&amp;$AF$2:$CM$2,0))*VLOOKUP($Q324,$C$17:$M$20,COUNTBLANK($D$15:G$15)+1,FALSE)</f>
        <v>0</v>
      </c>
      <c r="X324" s="3">
        <f t="array" ref="X324">INDEX($AF$3:$CM$62,MATCH($S324,$AE$3:$AE$62,0),MATCH(X$1&amp;$R324,$AF$1:$CM$1&amp;$AF$2:$CM$2,0))*VLOOKUP($Q324,$C$17:$M$20,COUNTBLANK($D$15:H$15)+1,FALSE)</f>
        <v>0.24</v>
      </c>
      <c r="Y324" s="3">
        <f t="array" ref="Y324">INDEX($AF$3:$CM$62,MATCH($S324,$AE$3:$AE$62,0),MATCH(Y$1&amp;$R324,$AF$1:$CM$1&amp;$AF$2:$CM$2,0))*VLOOKUP($Q324,$C$17:$M$20,COUNTBLANK($D$15:I$15)+1,FALSE)</f>
        <v>0</v>
      </c>
      <c r="Z324" s="3">
        <f t="array" ref="Z324">INDEX($AF$3:$CM$62,MATCH($S324,$AE$3:$AE$62,0),MATCH(Z$1&amp;$R324,$AF$1:$CM$1&amp;$AF$2:$CM$2,0))*VLOOKUP($Q324,$C$17:$M$20,COUNTBLANK($D$15:J$15)+1,FALSE)</f>
        <v>0</v>
      </c>
      <c r="AA324" s="3">
        <f t="array" ref="AA324">INDEX($AF$3:$CM$62,MATCH($S324,$AE$3:$AE$62,0),MATCH(AA$1&amp;$R324,$AF$1:$CM$1&amp;$AF$2:$CM$2,0))*VLOOKUP($Q324,$C$17:$M$20,COUNTBLANK($D$15:K$15)+1,FALSE)</f>
        <v>0</v>
      </c>
      <c r="AB324" s="3">
        <f t="array" ref="AB324">INDEX($AF$3:$CM$62,MATCH($S324,$AE$3:$AE$62,0),MATCH(AB$1&amp;$R324,$AF$1:$CM$1&amp;$AF$2:$CM$2,0))*VLOOKUP($Q324,$C$17:$M$20,COUNTBLANK($D$15:L$15)+1,FALSE)</f>
        <v>0</v>
      </c>
      <c r="AC324" s="3">
        <f t="array" ref="AC324">INDEX($AF$3:$CM$62,MATCH($S324,$AE$3:$AE$62,0),MATCH(AC$1&amp;$R324,$AF$1:$CM$1&amp;$AF$2:$CM$2,0))*VLOOKUP($Q324,$C$17:$M$20,COUNTBLANK($D$15:M$15)+1,FALSE)</f>
        <v>0</v>
      </c>
    </row>
    <row r="325" spans="17:29" x14ac:dyDescent="0.2">
      <c r="Q325" t="str">
        <f t="shared" si="134"/>
        <v>头饰</v>
      </c>
      <c r="R325">
        <f t="shared" si="135"/>
        <v>6</v>
      </c>
      <c r="S325">
        <f t="shared" si="136"/>
        <v>23</v>
      </c>
      <c r="T325" s="3">
        <f t="array" ref="T325">INDEX($AF$3:$CM$62,MATCH($S325,$AE$3:$AE$62,0),MATCH(T$1&amp;$R325,$AF$1:$CM$1&amp;$AF$2:$CM$2,0))*VLOOKUP($Q325,$C$17:$M$20,COUNTBLANK($D$15:D$15)+1,FALSE)</f>
        <v>276</v>
      </c>
      <c r="U325" s="3">
        <f t="array" ref="U325">INDEX($AF$3:$CM$62,MATCH($S325,$AE$3:$AE$62,0),MATCH(U$1&amp;$R325,$AF$1:$CM$1&amp;$AF$2:$CM$2,0))*VLOOKUP($Q325,$C$17:$M$20,COUNTBLANK($D$15:E$15)+1,FALSE)</f>
        <v>13800</v>
      </c>
      <c r="V325" s="3">
        <f t="array" ref="V325">INDEX($AF$3:$CM$62,MATCH($S325,$AE$3:$AE$62,0),MATCH(V$1&amp;$R325,$AF$1:$CM$1&amp;$AF$2:$CM$2,0))*VLOOKUP($Q325,$C$17:$M$20,COUNTBLANK($D$15:F$15)+1,FALSE)</f>
        <v>0</v>
      </c>
      <c r="W325" s="3">
        <f t="array" ref="W325">INDEX($AF$3:$CM$62,MATCH($S325,$AE$3:$AE$62,0),MATCH(W$1&amp;$R325,$AF$1:$CM$1&amp;$AF$2:$CM$2,0))*VLOOKUP($Q325,$C$17:$M$20,COUNTBLANK($D$15:G$15)+1,FALSE)</f>
        <v>0</v>
      </c>
      <c r="X325" s="3">
        <f t="array" ref="X325">INDEX($AF$3:$CM$62,MATCH($S325,$AE$3:$AE$62,0),MATCH(X$1&amp;$R325,$AF$1:$CM$1&amp;$AF$2:$CM$2,0))*VLOOKUP($Q325,$C$17:$M$20,COUNTBLANK($D$15:H$15)+1,FALSE)</f>
        <v>0.24</v>
      </c>
      <c r="Y325" s="3">
        <f t="array" ref="Y325">INDEX($AF$3:$CM$62,MATCH($S325,$AE$3:$AE$62,0),MATCH(Y$1&amp;$R325,$AF$1:$CM$1&amp;$AF$2:$CM$2,0))*VLOOKUP($Q325,$C$17:$M$20,COUNTBLANK($D$15:I$15)+1,FALSE)</f>
        <v>0</v>
      </c>
      <c r="Z325" s="3">
        <f t="array" ref="Z325">INDEX($AF$3:$CM$62,MATCH($S325,$AE$3:$AE$62,0),MATCH(Z$1&amp;$R325,$AF$1:$CM$1&amp;$AF$2:$CM$2,0))*VLOOKUP($Q325,$C$17:$M$20,COUNTBLANK($D$15:J$15)+1,FALSE)</f>
        <v>0</v>
      </c>
      <c r="AA325" s="3">
        <f t="array" ref="AA325">INDEX($AF$3:$CM$62,MATCH($S325,$AE$3:$AE$62,0),MATCH(AA$1&amp;$R325,$AF$1:$CM$1&amp;$AF$2:$CM$2,0))*VLOOKUP($Q325,$C$17:$M$20,COUNTBLANK($D$15:K$15)+1,FALSE)</f>
        <v>0</v>
      </c>
      <c r="AB325" s="3">
        <f t="array" ref="AB325">INDEX($AF$3:$CM$62,MATCH($S325,$AE$3:$AE$62,0),MATCH(AB$1&amp;$R325,$AF$1:$CM$1&amp;$AF$2:$CM$2,0))*VLOOKUP($Q325,$C$17:$M$20,COUNTBLANK($D$15:L$15)+1,FALSE)</f>
        <v>0</v>
      </c>
      <c r="AC325" s="3">
        <f t="array" ref="AC325">INDEX($AF$3:$CM$62,MATCH($S325,$AE$3:$AE$62,0),MATCH(AC$1&amp;$R325,$AF$1:$CM$1&amp;$AF$2:$CM$2,0))*VLOOKUP($Q325,$C$17:$M$20,COUNTBLANK($D$15:M$15)+1,FALSE)</f>
        <v>0</v>
      </c>
    </row>
    <row r="326" spans="17:29" x14ac:dyDescent="0.2">
      <c r="Q326" t="str">
        <f t="shared" si="134"/>
        <v>头饰</v>
      </c>
      <c r="R326">
        <f t="shared" si="135"/>
        <v>6</v>
      </c>
      <c r="S326">
        <f t="shared" si="136"/>
        <v>24</v>
      </c>
      <c r="T326" s="3">
        <f t="array" ref="T326">INDEX($AF$3:$CM$62,MATCH($S326,$AE$3:$AE$62,0),MATCH(T$1&amp;$R326,$AF$1:$CM$1&amp;$AF$2:$CM$2,0))*VLOOKUP($Q326,$C$17:$M$20,COUNTBLANK($D$15:D$15)+1,FALSE)</f>
        <v>288</v>
      </c>
      <c r="U326" s="3">
        <f t="array" ref="U326">INDEX($AF$3:$CM$62,MATCH($S326,$AE$3:$AE$62,0),MATCH(U$1&amp;$R326,$AF$1:$CM$1&amp;$AF$2:$CM$2,0))*VLOOKUP($Q326,$C$17:$M$20,COUNTBLANK($D$15:E$15)+1,FALSE)</f>
        <v>14400</v>
      </c>
      <c r="V326" s="3">
        <f t="array" ref="V326">INDEX($AF$3:$CM$62,MATCH($S326,$AE$3:$AE$62,0),MATCH(V$1&amp;$R326,$AF$1:$CM$1&amp;$AF$2:$CM$2,0))*VLOOKUP($Q326,$C$17:$M$20,COUNTBLANK($D$15:F$15)+1,FALSE)</f>
        <v>0</v>
      </c>
      <c r="W326" s="3">
        <f t="array" ref="W326">INDEX($AF$3:$CM$62,MATCH($S326,$AE$3:$AE$62,0),MATCH(W$1&amp;$R326,$AF$1:$CM$1&amp;$AF$2:$CM$2,0))*VLOOKUP($Q326,$C$17:$M$20,COUNTBLANK($D$15:G$15)+1,FALSE)</f>
        <v>0</v>
      </c>
      <c r="X326" s="3">
        <f t="array" ref="X326">INDEX($AF$3:$CM$62,MATCH($S326,$AE$3:$AE$62,0),MATCH(X$1&amp;$R326,$AF$1:$CM$1&amp;$AF$2:$CM$2,0))*VLOOKUP($Q326,$C$17:$M$20,COUNTBLANK($D$15:H$15)+1,FALSE)</f>
        <v>0.24</v>
      </c>
      <c r="Y326" s="3">
        <f t="array" ref="Y326">INDEX($AF$3:$CM$62,MATCH($S326,$AE$3:$AE$62,0),MATCH(Y$1&amp;$R326,$AF$1:$CM$1&amp;$AF$2:$CM$2,0))*VLOOKUP($Q326,$C$17:$M$20,COUNTBLANK($D$15:I$15)+1,FALSE)</f>
        <v>0</v>
      </c>
      <c r="Z326" s="3">
        <f t="array" ref="Z326">INDEX($AF$3:$CM$62,MATCH($S326,$AE$3:$AE$62,0),MATCH(Z$1&amp;$R326,$AF$1:$CM$1&amp;$AF$2:$CM$2,0))*VLOOKUP($Q326,$C$17:$M$20,COUNTBLANK($D$15:J$15)+1,FALSE)</f>
        <v>0</v>
      </c>
      <c r="AA326" s="3">
        <f t="array" ref="AA326">INDEX($AF$3:$CM$62,MATCH($S326,$AE$3:$AE$62,0),MATCH(AA$1&amp;$R326,$AF$1:$CM$1&amp;$AF$2:$CM$2,0))*VLOOKUP($Q326,$C$17:$M$20,COUNTBLANK($D$15:K$15)+1,FALSE)</f>
        <v>0</v>
      </c>
      <c r="AB326" s="3">
        <f t="array" ref="AB326">INDEX($AF$3:$CM$62,MATCH($S326,$AE$3:$AE$62,0),MATCH(AB$1&amp;$R326,$AF$1:$CM$1&amp;$AF$2:$CM$2,0))*VLOOKUP($Q326,$C$17:$M$20,COUNTBLANK($D$15:L$15)+1,FALSE)</f>
        <v>0</v>
      </c>
      <c r="AC326" s="3">
        <f t="array" ref="AC326">INDEX($AF$3:$CM$62,MATCH($S326,$AE$3:$AE$62,0),MATCH(AC$1&amp;$R326,$AF$1:$CM$1&amp;$AF$2:$CM$2,0))*VLOOKUP($Q326,$C$17:$M$20,COUNTBLANK($D$15:M$15)+1,FALSE)</f>
        <v>0</v>
      </c>
    </row>
    <row r="327" spans="17:29" x14ac:dyDescent="0.2">
      <c r="Q327" t="str">
        <f t="shared" si="134"/>
        <v>头饰</v>
      </c>
      <c r="R327">
        <f t="shared" si="135"/>
        <v>6</v>
      </c>
      <c r="S327">
        <f t="shared" si="136"/>
        <v>25</v>
      </c>
      <c r="T327" s="3">
        <f t="array" ref="T327">INDEX($AF$3:$CM$62,MATCH($S327,$AE$3:$AE$62,0),MATCH(T$1&amp;$R327,$AF$1:$CM$1&amp;$AF$2:$CM$2,0))*VLOOKUP($Q327,$C$17:$M$20,COUNTBLANK($D$15:D$15)+1,FALSE)</f>
        <v>300</v>
      </c>
      <c r="U327" s="3">
        <f t="array" ref="U327">INDEX($AF$3:$CM$62,MATCH($S327,$AE$3:$AE$62,0),MATCH(U$1&amp;$R327,$AF$1:$CM$1&amp;$AF$2:$CM$2,0))*VLOOKUP($Q327,$C$17:$M$20,COUNTBLANK($D$15:E$15)+1,FALSE)</f>
        <v>15000</v>
      </c>
      <c r="V327" s="3">
        <f t="array" ref="V327">INDEX($AF$3:$CM$62,MATCH($S327,$AE$3:$AE$62,0),MATCH(V$1&amp;$R327,$AF$1:$CM$1&amp;$AF$2:$CM$2,0))*VLOOKUP($Q327,$C$17:$M$20,COUNTBLANK($D$15:F$15)+1,FALSE)</f>
        <v>0</v>
      </c>
      <c r="W327" s="3">
        <f t="array" ref="W327">INDEX($AF$3:$CM$62,MATCH($S327,$AE$3:$AE$62,0),MATCH(W$1&amp;$R327,$AF$1:$CM$1&amp;$AF$2:$CM$2,0))*VLOOKUP($Q327,$C$17:$M$20,COUNTBLANK($D$15:G$15)+1,FALSE)</f>
        <v>0</v>
      </c>
      <c r="X327" s="3">
        <f t="array" ref="X327">INDEX($AF$3:$CM$62,MATCH($S327,$AE$3:$AE$62,0),MATCH(X$1&amp;$R327,$AF$1:$CM$1&amp;$AF$2:$CM$2,0))*VLOOKUP($Q327,$C$17:$M$20,COUNTBLANK($D$15:H$15)+1,FALSE)</f>
        <v>0.24</v>
      </c>
      <c r="Y327" s="3">
        <f t="array" ref="Y327">INDEX($AF$3:$CM$62,MATCH($S327,$AE$3:$AE$62,0),MATCH(Y$1&amp;$R327,$AF$1:$CM$1&amp;$AF$2:$CM$2,0))*VLOOKUP($Q327,$C$17:$M$20,COUNTBLANK($D$15:I$15)+1,FALSE)</f>
        <v>0</v>
      </c>
      <c r="Z327" s="3">
        <f t="array" ref="Z327">INDEX($AF$3:$CM$62,MATCH($S327,$AE$3:$AE$62,0),MATCH(Z$1&amp;$R327,$AF$1:$CM$1&amp;$AF$2:$CM$2,0))*VLOOKUP($Q327,$C$17:$M$20,COUNTBLANK($D$15:J$15)+1,FALSE)</f>
        <v>0</v>
      </c>
      <c r="AA327" s="3">
        <f t="array" ref="AA327">INDEX($AF$3:$CM$62,MATCH($S327,$AE$3:$AE$62,0),MATCH(AA$1&amp;$R327,$AF$1:$CM$1&amp;$AF$2:$CM$2,0))*VLOOKUP($Q327,$C$17:$M$20,COUNTBLANK($D$15:K$15)+1,FALSE)</f>
        <v>0</v>
      </c>
      <c r="AB327" s="3">
        <f t="array" ref="AB327">INDEX($AF$3:$CM$62,MATCH($S327,$AE$3:$AE$62,0),MATCH(AB$1&amp;$R327,$AF$1:$CM$1&amp;$AF$2:$CM$2,0))*VLOOKUP($Q327,$C$17:$M$20,COUNTBLANK($D$15:L$15)+1,FALSE)</f>
        <v>0</v>
      </c>
      <c r="AC327" s="3">
        <f t="array" ref="AC327">INDEX($AF$3:$CM$62,MATCH($S327,$AE$3:$AE$62,0),MATCH(AC$1&amp;$R327,$AF$1:$CM$1&amp;$AF$2:$CM$2,0))*VLOOKUP($Q327,$C$17:$M$20,COUNTBLANK($D$15:M$15)+1,FALSE)</f>
        <v>0</v>
      </c>
    </row>
    <row r="328" spans="17:29" x14ac:dyDescent="0.2">
      <c r="Q328" t="str">
        <f t="shared" si="134"/>
        <v>头饰</v>
      </c>
      <c r="R328">
        <f t="shared" si="135"/>
        <v>6</v>
      </c>
      <c r="S328">
        <f t="shared" si="136"/>
        <v>26</v>
      </c>
      <c r="T328" s="3">
        <f t="array" ref="T328">INDEX($AF$3:$CM$62,MATCH($S328,$AE$3:$AE$62,0),MATCH(T$1&amp;$R328,$AF$1:$CM$1&amp;$AF$2:$CM$2,0))*VLOOKUP($Q328,$C$17:$M$20,COUNTBLANK($D$15:D$15)+1,FALSE)</f>
        <v>312</v>
      </c>
      <c r="U328" s="3">
        <f t="array" ref="U328">INDEX($AF$3:$CM$62,MATCH($S328,$AE$3:$AE$62,0),MATCH(U$1&amp;$R328,$AF$1:$CM$1&amp;$AF$2:$CM$2,0))*VLOOKUP($Q328,$C$17:$M$20,COUNTBLANK($D$15:E$15)+1,FALSE)</f>
        <v>15600</v>
      </c>
      <c r="V328" s="3">
        <f t="array" ref="V328">INDEX($AF$3:$CM$62,MATCH($S328,$AE$3:$AE$62,0),MATCH(V$1&amp;$R328,$AF$1:$CM$1&amp;$AF$2:$CM$2,0))*VLOOKUP($Q328,$C$17:$M$20,COUNTBLANK($D$15:F$15)+1,FALSE)</f>
        <v>0</v>
      </c>
      <c r="W328" s="3">
        <f t="array" ref="W328">INDEX($AF$3:$CM$62,MATCH($S328,$AE$3:$AE$62,0),MATCH(W$1&amp;$R328,$AF$1:$CM$1&amp;$AF$2:$CM$2,0))*VLOOKUP($Q328,$C$17:$M$20,COUNTBLANK($D$15:G$15)+1,FALSE)</f>
        <v>0</v>
      </c>
      <c r="X328" s="3">
        <f t="array" ref="X328">INDEX($AF$3:$CM$62,MATCH($S328,$AE$3:$AE$62,0),MATCH(X$1&amp;$R328,$AF$1:$CM$1&amp;$AF$2:$CM$2,0))*VLOOKUP($Q328,$C$17:$M$20,COUNTBLANK($D$15:H$15)+1,FALSE)</f>
        <v>0.24</v>
      </c>
      <c r="Y328" s="3">
        <f t="array" ref="Y328">INDEX($AF$3:$CM$62,MATCH($S328,$AE$3:$AE$62,0),MATCH(Y$1&amp;$R328,$AF$1:$CM$1&amp;$AF$2:$CM$2,0))*VLOOKUP($Q328,$C$17:$M$20,COUNTBLANK($D$15:I$15)+1,FALSE)</f>
        <v>0</v>
      </c>
      <c r="Z328" s="3">
        <f t="array" ref="Z328">INDEX($AF$3:$CM$62,MATCH($S328,$AE$3:$AE$62,0),MATCH(Z$1&amp;$R328,$AF$1:$CM$1&amp;$AF$2:$CM$2,0))*VLOOKUP($Q328,$C$17:$M$20,COUNTBLANK($D$15:J$15)+1,FALSE)</f>
        <v>0</v>
      </c>
      <c r="AA328" s="3">
        <f t="array" ref="AA328">INDEX($AF$3:$CM$62,MATCH($S328,$AE$3:$AE$62,0),MATCH(AA$1&amp;$R328,$AF$1:$CM$1&amp;$AF$2:$CM$2,0))*VLOOKUP($Q328,$C$17:$M$20,COUNTBLANK($D$15:K$15)+1,FALSE)</f>
        <v>0</v>
      </c>
      <c r="AB328" s="3">
        <f t="array" ref="AB328">INDEX($AF$3:$CM$62,MATCH($S328,$AE$3:$AE$62,0),MATCH(AB$1&amp;$R328,$AF$1:$CM$1&amp;$AF$2:$CM$2,0))*VLOOKUP($Q328,$C$17:$M$20,COUNTBLANK($D$15:L$15)+1,FALSE)</f>
        <v>0</v>
      </c>
      <c r="AC328" s="3">
        <f t="array" ref="AC328">INDEX($AF$3:$CM$62,MATCH($S328,$AE$3:$AE$62,0),MATCH(AC$1&amp;$R328,$AF$1:$CM$1&amp;$AF$2:$CM$2,0))*VLOOKUP($Q328,$C$17:$M$20,COUNTBLANK($D$15:M$15)+1,FALSE)</f>
        <v>0</v>
      </c>
    </row>
    <row r="329" spans="17:29" x14ac:dyDescent="0.2">
      <c r="Q329" t="str">
        <f t="shared" si="134"/>
        <v>头饰</v>
      </c>
      <c r="R329">
        <f t="shared" si="135"/>
        <v>6</v>
      </c>
      <c r="S329">
        <f t="shared" si="136"/>
        <v>27</v>
      </c>
      <c r="T329" s="3">
        <f t="array" ref="T329">INDEX($AF$3:$CM$62,MATCH($S329,$AE$3:$AE$62,0),MATCH(T$1&amp;$R329,$AF$1:$CM$1&amp;$AF$2:$CM$2,0))*VLOOKUP($Q329,$C$17:$M$20,COUNTBLANK($D$15:D$15)+1,FALSE)</f>
        <v>324</v>
      </c>
      <c r="U329" s="3">
        <f t="array" ref="U329">INDEX($AF$3:$CM$62,MATCH($S329,$AE$3:$AE$62,0),MATCH(U$1&amp;$R329,$AF$1:$CM$1&amp;$AF$2:$CM$2,0))*VLOOKUP($Q329,$C$17:$M$20,COUNTBLANK($D$15:E$15)+1,FALSE)</f>
        <v>16200</v>
      </c>
      <c r="V329" s="3">
        <f t="array" ref="V329">INDEX($AF$3:$CM$62,MATCH($S329,$AE$3:$AE$62,0),MATCH(V$1&amp;$R329,$AF$1:$CM$1&amp;$AF$2:$CM$2,0))*VLOOKUP($Q329,$C$17:$M$20,COUNTBLANK($D$15:F$15)+1,FALSE)</f>
        <v>0</v>
      </c>
      <c r="W329" s="3">
        <f t="array" ref="W329">INDEX($AF$3:$CM$62,MATCH($S329,$AE$3:$AE$62,0),MATCH(W$1&amp;$R329,$AF$1:$CM$1&amp;$AF$2:$CM$2,0))*VLOOKUP($Q329,$C$17:$M$20,COUNTBLANK($D$15:G$15)+1,FALSE)</f>
        <v>0</v>
      </c>
      <c r="X329" s="3">
        <f t="array" ref="X329">INDEX($AF$3:$CM$62,MATCH($S329,$AE$3:$AE$62,0),MATCH(X$1&amp;$R329,$AF$1:$CM$1&amp;$AF$2:$CM$2,0))*VLOOKUP($Q329,$C$17:$M$20,COUNTBLANK($D$15:H$15)+1,FALSE)</f>
        <v>0.24</v>
      </c>
      <c r="Y329" s="3">
        <f t="array" ref="Y329">INDEX($AF$3:$CM$62,MATCH($S329,$AE$3:$AE$62,0),MATCH(Y$1&amp;$R329,$AF$1:$CM$1&amp;$AF$2:$CM$2,0))*VLOOKUP($Q329,$C$17:$M$20,COUNTBLANK($D$15:I$15)+1,FALSE)</f>
        <v>0</v>
      </c>
      <c r="Z329" s="3">
        <f t="array" ref="Z329">INDEX($AF$3:$CM$62,MATCH($S329,$AE$3:$AE$62,0),MATCH(Z$1&amp;$R329,$AF$1:$CM$1&amp;$AF$2:$CM$2,0))*VLOOKUP($Q329,$C$17:$M$20,COUNTBLANK($D$15:J$15)+1,FALSE)</f>
        <v>0</v>
      </c>
      <c r="AA329" s="3">
        <f t="array" ref="AA329">INDEX($AF$3:$CM$62,MATCH($S329,$AE$3:$AE$62,0),MATCH(AA$1&amp;$R329,$AF$1:$CM$1&amp;$AF$2:$CM$2,0))*VLOOKUP($Q329,$C$17:$M$20,COUNTBLANK($D$15:K$15)+1,FALSE)</f>
        <v>0</v>
      </c>
      <c r="AB329" s="3">
        <f t="array" ref="AB329">INDEX($AF$3:$CM$62,MATCH($S329,$AE$3:$AE$62,0),MATCH(AB$1&amp;$R329,$AF$1:$CM$1&amp;$AF$2:$CM$2,0))*VLOOKUP($Q329,$C$17:$M$20,COUNTBLANK($D$15:L$15)+1,FALSE)</f>
        <v>0</v>
      </c>
      <c r="AC329" s="3">
        <f t="array" ref="AC329">INDEX($AF$3:$CM$62,MATCH($S329,$AE$3:$AE$62,0),MATCH(AC$1&amp;$R329,$AF$1:$CM$1&amp;$AF$2:$CM$2,0))*VLOOKUP($Q329,$C$17:$M$20,COUNTBLANK($D$15:M$15)+1,FALSE)</f>
        <v>0</v>
      </c>
    </row>
    <row r="330" spans="17:29" x14ac:dyDescent="0.2">
      <c r="Q330" t="str">
        <f t="shared" si="134"/>
        <v>头饰</v>
      </c>
      <c r="R330">
        <f t="shared" si="135"/>
        <v>6</v>
      </c>
      <c r="S330">
        <f t="shared" si="136"/>
        <v>28</v>
      </c>
      <c r="T330" s="3">
        <f t="array" ref="T330">INDEX($AF$3:$CM$62,MATCH($S330,$AE$3:$AE$62,0),MATCH(T$1&amp;$R330,$AF$1:$CM$1&amp;$AF$2:$CM$2,0))*VLOOKUP($Q330,$C$17:$M$20,COUNTBLANK($D$15:D$15)+1,FALSE)</f>
        <v>336</v>
      </c>
      <c r="U330" s="3">
        <f t="array" ref="U330">INDEX($AF$3:$CM$62,MATCH($S330,$AE$3:$AE$62,0),MATCH(U$1&amp;$R330,$AF$1:$CM$1&amp;$AF$2:$CM$2,0))*VLOOKUP($Q330,$C$17:$M$20,COUNTBLANK($D$15:E$15)+1,FALSE)</f>
        <v>16800</v>
      </c>
      <c r="V330" s="3">
        <f t="array" ref="V330">INDEX($AF$3:$CM$62,MATCH($S330,$AE$3:$AE$62,0),MATCH(V$1&amp;$R330,$AF$1:$CM$1&amp;$AF$2:$CM$2,0))*VLOOKUP($Q330,$C$17:$M$20,COUNTBLANK($D$15:F$15)+1,FALSE)</f>
        <v>0</v>
      </c>
      <c r="W330" s="3">
        <f t="array" ref="W330">INDEX($AF$3:$CM$62,MATCH($S330,$AE$3:$AE$62,0),MATCH(W$1&amp;$R330,$AF$1:$CM$1&amp;$AF$2:$CM$2,0))*VLOOKUP($Q330,$C$17:$M$20,COUNTBLANK($D$15:G$15)+1,FALSE)</f>
        <v>0</v>
      </c>
      <c r="X330" s="3">
        <f t="array" ref="X330">INDEX($AF$3:$CM$62,MATCH($S330,$AE$3:$AE$62,0),MATCH(X$1&amp;$R330,$AF$1:$CM$1&amp;$AF$2:$CM$2,0))*VLOOKUP($Q330,$C$17:$M$20,COUNTBLANK($D$15:H$15)+1,FALSE)</f>
        <v>0.24</v>
      </c>
      <c r="Y330" s="3">
        <f t="array" ref="Y330">INDEX($AF$3:$CM$62,MATCH($S330,$AE$3:$AE$62,0),MATCH(Y$1&amp;$R330,$AF$1:$CM$1&amp;$AF$2:$CM$2,0))*VLOOKUP($Q330,$C$17:$M$20,COUNTBLANK($D$15:I$15)+1,FALSE)</f>
        <v>0</v>
      </c>
      <c r="Z330" s="3">
        <f t="array" ref="Z330">INDEX($AF$3:$CM$62,MATCH($S330,$AE$3:$AE$62,0),MATCH(Z$1&amp;$R330,$AF$1:$CM$1&amp;$AF$2:$CM$2,0))*VLOOKUP($Q330,$C$17:$M$20,COUNTBLANK($D$15:J$15)+1,FALSE)</f>
        <v>0</v>
      </c>
      <c r="AA330" s="3">
        <f t="array" ref="AA330">INDEX($AF$3:$CM$62,MATCH($S330,$AE$3:$AE$62,0),MATCH(AA$1&amp;$R330,$AF$1:$CM$1&amp;$AF$2:$CM$2,0))*VLOOKUP($Q330,$C$17:$M$20,COUNTBLANK($D$15:K$15)+1,FALSE)</f>
        <v>0</v>
      </c>
      <c r="AB330" s="3">
        <f t="array" ref="AB330">INDEX($AF$3:$CM$62,MATCH($S330,$AE$3:$AE$62,0),MATCH(AB$1&amp;$R330,$AF$1:$CM$1&amp;$AF$2:$CM$2,0))*VLOOKUP($Q330,$C$17:$M$20,COUNTBLANK($D$15:L$15)+1,FALSE)</f>
        <v>0</v>
      </c>
      <c r="AC330" s="3">
        <f t="array" ref="AC330">INDEX($AF$3:$CM$62,MATCH($S330,$AE$3:$AE$62,0),MATCH(AC$1&amp;$R330,$AF$1:$CM$1&amp;$AF$2:$CM$2,0))*VLOOKUP($Q330,$C$17:$M$20,COUNTBLANK($D$15:M$15)+1,FALSE)</f>
        <v>0</v>
      </c>
    </row>
    <row r="331" spans="17:29" x14ac:dyDescent="0.2">
      <c r="Q331" t="str">
        <f t="shared" si="134"/>
        <v>头饰</v>
      </c>
      <c r="R331">
        <f t="shared" si="135"/>
        <v>6</v>
      </c>
      <c r="S331">
        <f t="shared" si="136"/>
        <v>29</v>
      </c>
      <c r="T331" s="3">
        <f t="array" ref="T331">INDEX($AF$3:$CM$62,MATCH($S331,$AE$3:$AE$62,0),MATCH(T$1&amp;$R331,$AF$1:$CM$1&amp;$AF$2:$CM$2,0))*VLOOKUP($Q331,$C$17:$M$20,COUNTBLANK($D$15:D$15)+1,FALSE)</f>
        <v>348</v>
      </c>
      <c r="U331" s="3">
        <f t="array" ref="U331">INDEX($AF$3:$CM$62,MATCH($S331,$AE$3:$AE$62,0),MATCH(U$1&amp;$R331,$AF$1:$CM$1&amp;$AF$2:$CM$2,0))*VLOOKUP($Q331,$C$17:$M$20,COUNTBLANK($D$15:E$15)+1,FALSE)</f>
        <v>17400</v>
      </c>
      <c r="V331" s="3">
        <f t="array" ref="V331">INDEX($AF$3:$CM$62,MATCH($S331,$AE$3:$AE$62,0),MATCH(V$1&amp;$R331,$AF$1:$CM$1&amp;$AF$2:$CM$2,0))*VLOOKUP($Q331,$C$17:$M$20,COUNTBLANK($D$15:F$15)+1,FALSE)</f>
        <v>0</v>
      </c>
      <c r="W331" s="3">
        <f t="array" ref="W331">INDEX($AF$3:$CM$62,MATCH($S331,$AE$3:$AE$62,0),MATCH(W$1&amp;$R331,$AF$1:$CM$1&amp;$AF$2:$CM$2,0))*VLOOKUP($Q331,$C$17:$M$20,COUNTBLANK($D$15:G$15)+1,FALSE)</f>
        <v>0</v>
      </c>
      <c r="X331" s="3">
        <f t="array" ref="X331">INDEX($AF$3:$CM$62,MATCH($S331,$AE$3:$AE$62,0),MATCH(X$1&amp;$R331,$AF$1:$CM$1&amp;$AF$2:$CM$2,0))*VLOOKUP($Q331,$C$17:$M$20,COUNTBLANK($D$15:H$15)+1,FALSE)</f>
        <v>0.24</v>
      </c>
      <c r="Y331" s="3">
        <f t="array" ref="Y331">INDEX($AF$3:$CM$62,MATCH($S331,$AE$3:$AE$62,0),MATCH(Y$1&amp;$R331,$AF$1:$CM$1&amp;$AF$2:$CM$2,0))*VLOOKUP($Q331,$C$17:$M$20,COUNTBLANK($D$15:I$15)+1,FALSE)</f>
        <v>0</v>
      </c>
      <c r="Z331" s="3">
        <f t="array" ref="Z331">INDEX($AF$3:$CM$62,MATCH($S331,$AE$3:$AE$62,0),MATCH(Z$1&amp;$R331,$AF$1:$CM$1&amp;$AF$2:$CM$2,0))*VLOOKUP($Q331,$C$17:$M$20,COUNTBLANK($D$15:J$15)+1,FALSE)</f>
        <v>0</v>
      </c>
      <c r="AA331" s="3">
        <f t="array" ref="AA331">INDEX($AF$3:$CM$62,MATCH($S331,$AE$3:$AE$62,0),MATCH(AA$1&amp;$R331,$AF$1:$CM$1&amp;$AF$2:$CM$2,0))*VLOOKUP($Q331,$C$17:$M$20,COUNTBLANK($D$15:K$15)+1,FALSE)</f>
        <v>0</v>
      </c>
      <c r="AB331" s="3">
        <f t="array" ref="AB331">INDEX($AF$3:$CM$62,MATCH($S331,$AE$3:$AE$62,0),MATCH(AB$1&amp;$R331,$AF$1:$CM$1&amp;$AF$2:$CM$2,0))*VLOOKUP($Q331,$C$17:$M$20,COUNTBLANK($D$15:L$15)+1,FALSE)</f>
        <v>0</v>
      </c>
      <c r="AC331" s="3">
        <f t="array" ref="AC331">INDEX($AF$3:$CM$62,MATCH($S331,$AE$3:$AE$62,0),MATCH(AC$1&amp;$R331,$AF$1:$CM$1&amp;$AF$2:$CM$2,0))*VLOOKUP($Q331,$C$17:$M$20,COUNTBLANK($D$15:M$15)+1,FALSE)</f>
        <v>0</v>
      </c>
    </row>
    <row r="332" spans="17:29" x14ac:dyDescent="0.2">
      <c r="Q332" t="str">
        <f t="shared" si="134"/>
        <v>头饰</v>
      </c>
      <c r="R332">
        <f t="shared" si="135"/>
        <v>6</v>
      </c>
      <c r="S332">
        <f t="shared" si="136"/>
        <v>30</v>
      </c>
      <c r="T332" s="3">
        <f t="array" ref="T332">INDEX($AF$3:$CM$62,MATCH($S332,$AE$3:$AE$62,0),MATCH(T$1&amp;$R332,$AF$1:$CM$1&amp;$AF$2:$CM$2,0))*VLOOKUP($Q332,$C$17:$M$20,COUNTBLANK($D$15:D$15)+1,FALSE)</f>
        <v>360</v>
      </c>
      <c r="U332" s="3">
        <f t="array" ref="U332">INDEX($AF$3:$CM$62,MATCH($S332,$AE$3:$AE$62,0),MATCH(U$1&amp;$R332,$AF$1:$CM$1&amp;$AF$2:$CM$2,0))*VLOOKUP($Q332,$C$17:$M$20,COUNTBLANK($D$15:E$15)+1,FALSE)</f>
        <v>18000</v>
      </c>
      <c r="V332" s="3">
        <f t="array" ref="V332">INDEX($AF$3:$CM$62,MATCH($S332,$AE$3:$AE$62,0),MATCH(V$1&amp;$R332,$AF$1:$CM$1&amp;$AF$2:$CM$2,0))*VLOOKUP($Q332,$C$17:$M$20,COUNTBLANK($D$15:F$15)+1,FALSE)</f>
        <v>0</v>
      </c>
      <c r="W332" s="3">
        <f t="array" ref="W332">INDEX($AF$3:$CM$62,MATCH($S332,$AE$3:$AE$62,0),MATCH(W$1&amp;$R332,$AF$1:$CM$1&amp;$AF$2:$CM$2,0))*VLOOKUP($Q332,$C$17:$M$20,COUNTBLANK($D$15:G$15)+1,FALSE)</f>
        <v>0</v>
      </c>
      <c r="X332" s="3">
        <f t="array" ref="X332">INDEX($AF$3:$CM$62,MATCH($S332,$AE$3:$AE$62,0),MATCH(X$1&amp;$R332,$AF$1:$CM$1&amp;$AF$2:$CM$2,0))*VLOOKUP($Q332,$C$17:$M$20,COUNTBLANK($D$15:H$15)+1,FALSE)</f>
        <v>0.36</v>
      </c>
      <c r="Y332" s="3">
        <f t="array" ref="Y332">INDEX($AF$3:$CM$62,MATCH($S332,$AE$3:$AE$62,0),MATCH(Y$1&amp;$R332,$AF$1:$CM$1&amp;$AF$2:$CM$2,0))*VLOOKUP($Q332,$C$17:$M$20,COUNTBLANK($D$15:I$15)+1,FALSE)</f>
        <v>0</v>
      </c>
      <c r="Z332" s="3">
        <f t="array" ref="Z332">INDEX($AF$3:$CM$62,MATCH($S332,$AE$3:$AE$62,0),MATCH(Z$1&amp;$R332,$AF$1:$CM$1&amp;$AF$2:$CM$2,0))*VLOOKUP($Q332,$C$17:$M$20,COUNTBLANK($D$15:J$15)+1,FALSE)</f>
        <v>0</v>
      </c>
      <c r="AA332" s="3">
        <f t="array" ref="AA332">INDEX($AF$3:$CM$62,MATCH($S332,$AE$3:$AE$62,0),MATCH(AA$1&amp;$R332,$AF$1:$CM$1&amp;$AF$2:$CM$2,0))*VLOOKUP($Q332,$C$17:$M$20,COUNTBLANK($D$15:K$15)+1,FALSE)</f>
        <v>0</v>
      </c>
      <c r="AB332" s="3">
        <f t="array" ref="AB332">INDEX($AF$3:$CM$62,MATCH($S332,$AE$3:$AE$62,0),MATCH(AB$1&amp;$R332,$AF$1:$CM$1&amp;$AF$2:$CM$2,0))*VLOOKUP($Q332,$C$17:$M$20,COUNTBLANK($D$15:L$15)+1,FALSE)</f>
        <v>0</v>
      </c>
      <c r="AC332" s="3">
        <f t="array" ref="AC332">INDEX($AF$3:$CM$62,MATCH($S332,$AE$3:$AE$62,0),MATCH(AC$1&amp;$R332,$AF$1:$CM$1&amp;$AF$2:$CM$2,0))*VLOOKUP($Q332,$C$17:$M$20,COUNTBLANK($D$15:M$15)+1,FALSE)</f>
        <v>0</v>
      </c>
    </row>
    <row r="333" spans="17:29" x14ac:dyDescent="0.2">
      <c r="Q333" t="str">
        <f t="shared" si="134"/>
        <v>头饰</v>
      </c>
      <c r="R333">
        <f t="shared" si="135"/>
        <v>6</v>
      </c>
      <c r="S333">
        <f t="shared" si="136"/>
        <v>31</v>
      </c>
      <c r="T333" s="3">
        <f t="array" ref="T333">INDEX($AF$3:$CM$62,MATCH($S333,$AE$3:$AE$62,0),MATCH(T$1&amp;$R333,$AF$1:$CM$1&amp;$AF$2:$CM$2,0))*VLOOKUP($Q333,$C$17:$M$20,COUNTBLANK($D$15:D$15)+1,FALSE)</f>
        <v>372</v>
      </c>
      <c r="U333" s="3">
        <f t="array" ref="U333">INDEX($AF$3:$CM$62,MATCH($S333,$AE$3:$AE$62,0),MATCH(U$1&amp;$R333,$AF$1:$CM$1&amp;$AF$2:$CM$2,0))*VLOOKUP($Q333,$C$17:$M$20,COUNTBLANK($D$15:E$15)+1,FALSE)</f>
        <v>18600</v>
      </c>
      <c r="V333" s="3">
        <f t="array" ref="V333">INDEX($AF$3:$CM$62,MATCH($S333,$AE$3:$AE$62,0),MATCH(V$1&amp;$R333,$AF$1:$CM$1&amp;$AF$2:$CM$2,0))*VLOOKUP($Q333,$C$17:$M$20,COUNTBLANK($D$15:F$15)+1,FALSE)</f>
        <v>0</v>
      </c>
      <c r="W333" s="3">
        <f t="array" ref="W333">INDEX($AF$3:$CM$62,MATCH($S333,$AE$3:$AE$62,0),MATCH(W$1&amp;$R333,$AF$1:$CM$1&amp;$AF$2:$CM$2,0))*VLOOKUP($Q333,$C$17:$M$20,COUNTBLANK($D$15:G$15)+1,FALSE)</f>
        <v>0</v>
      </c>
      <c r="X333" s="3">
        <f t="array" ref="X333">INDEX($AF$3:$CM$62,MATCH($S333,$AE$3:$AE$62,0),MATCH(X$1&amp;$R333,$AF$1:$CM$1&amp;$AF$2:$CM$2,0))*VLOOKUP($Q333,$C$17:$M$20,COUNTBLANK($D$15:H$15)+1,FALSE)</f>
        <v>0.36</v>
      </c>
      <c r="Y333" s="3">
        <f t="array" ref="Y333">INDEX($AF$3:$CM$62,MATCH($S333,$AE$3:$AE$62,0),MATCH(Y$1&amp;$R333,$AF$1:$CM$1&amp;$AF$2:$CM$2,0))*VLOOKUP($Q333,$C$17:$M$20,COUNTBLANK($D$15:I$15)+1,FALSE)</f>
        <v>0</v>
      </c>
      <c r="Z333" s="3">
        <f t="array" ref="Z333">INDEX($AF$3:$CM$62,MATCH($S333,$AE$3:$AE$62,0),MATCH(Z$1&amp;$R333,$AF$1:$CM$1&amp;$AF$2:$CM$2,0))*VLOOKUP($Q333,$C$17:$M$20,COUNTBLANK($D$15:J$15)+1,FALSE)</f>
        <v>0</v>
      </c>
      <c r="AA333" s="3">
        <f t="array" ref="AA333">INDEX($AF$3:$CM$62,MATCH($S333,$AE$3:$AE$62,0),MATCH(AA$1&amp;$R333,$AF$1:$CM$1&amp;$AF$2:$CM$2,0))*VLOOKUP($Q333,$C$17:$M$20,COUNTBLANK($D$15:K$15)+1,FALSE)</f>
        <v>0</v>
      </c>
      <c r="AB333" s="3">
        <f t="array" ref="AB333">INDEX($AF$3:$CM$62,MATCH($S333,$AE$3:$AE$62,0),MATCH(AB$1&amp;$R333,$AF$1:$CM$1&amp;$AF$2:$CM$2,0))*VLOOKUP($Q333,$C$17:$M$20,COUNTBLANK($D$15:L$15)+1,FALSE)</f>
        <v>0</v>
      </c>
      <c r="AC333" s="3">
        <f t="array" ref="AC333">INDEX($AF$3:$CM$62,MATCH($S333,$AE$3:$AE$62,0),MATCH(AC$1&amp;$R333,$AF$1:$CM$1&amp;$AF$2:$CM$2,0))*VLOOKUP($Q333,$C$17:$M$20,COUNTBLANK($D$15:M$15)+1,FALSE)</f>
        <v>0</v>
      </c>
    </row>
    <row r="334" spans="17:29" x14ac:dyDescent="0.2">
      <c r="Q334" t="str">
        <f t="shared" si="134"/>
        <v>头饰</v>
      </c>
      <c r="R334">
        <f t="shared" si="135"/>
        <v>6</v>
      </c>
      <c r="S334">
        <f t="shared" si="136"/>
        <v>32</v>
      </c>
      <c r="T334" s="3">
        <f t="array" ref="T334">INDEX($AF$3:$CM$62,MATCH($S334,$AE$3:$AE$62,0),MATCH(T$1&amp;$R334,$AF$1:$CM$1&amp;$AF$2:$CM$2,0))*VLOOKUP($Q334,$C$17:$M$20,COUNTBLANK($D$15:D$15)+1,FALSE)</f>
        <v>384</v>
      </c>
      <c r="U334" s="3">
        <f t="array" ref="U334">INDEX($AF$3:$CM$62,MATCH($S334,$AE$3:$AE$62,0),MATCH(U$1&amp;$R334,$AF$1:$CM$1&amp;$AF$2:$CM$2,0))*VLOOKUP($Q334,$C$17:$M$20,COUNTBLANK($D$15:E$15)+1,FALSE)</f>
        <v>19200</v>
      </c>
      <c r="V334" s="3">
        <f t="array" ref="V334">INDEX($AF$3:$CM$62,MATCH($S334,$AE$3:$AE$62,0),MATCH(V$1&amp;$R334,$AF$1:$CM$1&amp;$AF$2:$CM$2,0))*VLOOKUP($Q334,$C$17:$M$20,COUNTBLANK($D$15:F$15)+1,FALSE)</f>
        <v>0</v>
      </c>
      <c r="W334" s="3">
        <f t="array" ref="W334">INDEX($AF$3:$CM$62,MATCH($S334,$AE$3:$AE$62,0),MATCH(W$1&amp;$R334,$AF$1:$CM$1&amp;$AF$2:$CM$2,0))*VLOOKUP($Q334,$C$17:$M$20,COUNTBLANK($D$15:G$15)+1,FALSE)</f>
        <v>0</v>
      </c>
      <c r="X334" s="3">
        <f t="array" ref="X334">INDEX($AF$3:$CM$62,MATCH($S334,$AE$3:$AE$62,0),MATCH(X$1&amp;$R334,$AF$1:$CM$1&amp;$AF$2:$CM$2,0))*VLOOKUP($Q334,$C$17:$M$20,COUNTBLANK($D$15:H$15)+1,FALSE)</f>
        <v>0.36</v>
      </c>
      <c r="Y334" s="3">
        <f t="array" ref="Y334">INDEX($AF$3:$CM$62,MATCH($S334,$AE$3:$AE$62,0),MATCH(Y$1&amp;$R334,$AF$1:$CM$1&amp;$AF$2:$CM$2,0))*VLOOKUP($Q334,$C$17:$M$20,COUNTBLANK($D$15:I$15)+1,FALSE)</f>
        <v>0</v>
      </c>
      <c r="Z334" s="3">
        <f t="array" ref="Z334">INDEX($AF$3:$CM$62,MATCH($S334,$AE$3:$AE$62,0),MATCH(Z$1&amp;$R334,$AF$1:$CM$1&amp;$AF$2:$CM$2,0))*VLOOKUP($Q334,$C$17:$M$20,COUNTBLANK($D$15:J$15)+1,FALSE)</f>
        <v>0</v>
      </c>
      <c r="AA334" s="3">
        <f t="array" ref="AA334">INDEX($AF$3:$CM$62,MATCH($S334,$AE$3:$AE$62,0),MATCH(AA$1&amp;$R334,$AF$1:$CM$1&amp;$AF$2:$CM$2,0))*VLOOKUP($Q334,$C$17:$M$20,COUNTBLANK($D$15:K$15)+1,FALSE)</f>
        <v>0</v>
      </c>
      <c r="AB334" s="3">
        <f t="array" ref="AB334">INDEX($AF$3:$CM$62,MATCH($S334,$AE$3:$AE$62,0),MATCH(AB$1&amp;$R334,$AF$1:$CM$1&amp;$AF$2:$CM$2,0))*VLOOKUP($Q334,$C$17:$M$20,COUNTBLANK($D$15:L$15)+1,FALSE)</f>
        <v>0</v>
      </c>
      <c r="AC334" s="3">
        <f t="array" ref="AC334">INDEX($AF$3:$CM$62,MATCH($S334,$AE$3:$AE$62,0),MATCH(AC$1&amp;$R334,$AF$1:$CM$1&amp;$AF$2:$CM$2,0))*VLOOKUP($Q334,$C$17:$M$20,COUNTBLANK($D$15:M$15)+1,FALSE)</f>
        <v>0</v>
      </c>
    </row>
    <row r="335" spans="17:29" x14ac:dyDescent="0.2">
      <c r="Q335" t="str">
        <f t="shared" si="134"/>
        <v>头饰</v>
      </c>
      <c r="R335">
        <f t="shared" si="135"/>
        <v>6</v>
      </c>
      <c r="S335">
        <f t="shared" si="136"/>
        <v>33</v>
      </c>
      <c r="T335" s="3">
        <f t="array" ref="T335">INDEX($AF$3:$CM$62,MATCH($S335,$AE$3:$AE$62,0),MATCH(T$1&amp;$R335,$AF$1:$CM$1&amp;$AF$2:$CM$2,0))*VLOOKUP($Q335,$C$17:$M$20,COUNTBLANK($D$15:D$15)+1,FALSE)</f>
        <v>396</v>
      </c>
      <c r="U335" s="3">
        <f t="array" ref="U335">INDEX($AF$3:$CM$62,MATCH($S335,$AE$3:$AE$62,0),MATCH(U$1&amp;$R335,$AF$1:$CM$1&amp;$AF$2:$CM$2,0))*VLOOKUP($Q335,$C$17:$M$20,COUNTBLANK($D$15:E$15)+1,FALSE)</f>
        <v>19800</v>
      </c>
      <c r="V335" s="3">
        <f t="array" ref="V335">INDEX($AF$3:$CM$62,MATCH($S335,$AE$3:$AE$62,0),MATCH(V$1&amp;$R335,$AF$1:$CM$1&amp;$AF$2:$CM$2,0))*VLOOKUP($Q335,$C$17:$M$20,COUNTBLANK($D$15:F$15)+1,FALSE)</f>
        <v>0</v>
      </c>
      <c r="W335" s="3">
        <f t="array" ref="W335">INDEX($AF$3:$CM$62,MATCH($S335,$AE$3:$AE$62,0),MATCH(W$1&amp;$R335,$AF$1:$CM$1&amp;$AF$2:$CM$2,0))*VLOOKUP($Q335,$C$17:$M$20,COUNTBLANK($D$15:G$15)+1,FALSE)</f>
        <v>0</v>
      </c>
      <c r="X335" s="3">
        <f t="array" ref="X335">INDEX($AF$3:$CM$62,MATCH($S335,$AE$3:$AE$62,0),MATCH(X$1&amp;$R335,$AF$1:$CM$1&amp;$AF$2:$CM$2,0))*VLOOKUP($Q335,$C$17:$M$20,COUNTBLANK($D$15:H$15)+1,FALSE)</f>
        <v>0.36</v>
      </c>
      <c r="Y335" s="3">
        <f t="array" ref="Y335">INDEX($AF$3:$CM$62,MATCH($S335,$AE$3:$AE$62,0),MATCH(Y$1&amp;$R335,$AF$1:$CM$1&amp;$AF$2:$CM$2,0))*VLOOKUP($Q335,$C$17:$M$20,COUNTBLANK($D$15:I$15)+1,FALSE)</f>
        <v>0</v>
      </c>
      <c r="Z335" s="3">
        <f t="array" ref="Z335">INDEX($AF$3:$CM$62,MATCH($S335,$AE$3:$AE$62,0),MATCH(Z$1&amp;$R335,$AF$1:$CM$1&amp;$AF$2:$CM$2,0))*VLOOKUP($Q335,$C$17:$M$20,COUNTBLANK($D$15:J$15)+1,FALSE)</f>
        <v>0</v>
      </c>
      <c r="AA335" s="3">
        <f t="array" ref="AA335">INDEX($AF$3:$CM$62,MATCH($S335,$AE$3:$AE$62,0),MATCH(AA$1&amp;$R335,$AF$1:$CM$1&amp;$AF$2:$CM$2,0))*VLOOKUP($Q335,$C$17:$M$20,COUNTBLANK($D$15:K$15)+1,FALSE)</f>
        <v>0</v>
      </c>
      <c r="AB335" s="3">
        <f t="array" ref="AB335">INDEX($AF$3:$CM$62,MATCH($S335,$AE$3:$AE$62,0),MATCH(AB$1&amp;$R335,$AF$1:$CM$1&amp;$AF$2:$CM$2,0))*VLOOKUP($Q335,$C$17:$M$20,COUNTBLANK($D$15:L$15)+1,FALSE)</f>
        <v>0</v>
      </c>
      <c r="AC335" s="3">
        <f t="array" ref="AC335">INDEX($AF$3:$CM$62,MATCH($S335,$AE$3:$AE$62,0),MATCH(AC$1&amp;$R335,$AF$1:$CM$1&amp;$AF$2:$CM$2,0))*VLOOKUP($Q335,$C$17:$M$20,COUNTBLANK($D$15:M$15)+1,FALSE)</f>
        <v>0</v>
      </c>
    </row>
    <row r="336" spans="17:29" x14ac:dyDescent="0.2">
      <c r="Q336" t="str">
        <f t="shared" si="134"/>
        <v>头饰</v>
      </c>
      <c r="R336">
        <f t="shared" si="135"/>
        <v>6</v>
      </c>
      <c r="S336">
        <f t="shared" si="136"/>
        <v>34</v>
      </c>
      <c r="T336" s="3">
        <f t="array" ref="T336">INDEX($AF$3:$CM$62,MATCH($S336,$AE$3:$AE$62,0),MATCH(T$1&amp;$R336,$AF$1:$CM$1&amp;$AF$2:$CM$2,0))*VLOOKUP($Q336,$C$17:$M$20,COUNTBLANK($D$15:D$15)+1,FALSE)</f>
        <v>408</v>
      </c>
      <c r="U336" s="3">
        <f t="array" ref="U336">INDEX($AF$3:$CM$62,MATCH($S336,$AE$3:$AE$62,0),MATCH(U$1&amp;$R336,$AF$1:$CM$1&amp;$AF$2:$CM$2,0))*VLOOKUP($Q336,$C$17:$M$20,COUNTBLANK($D$15:E$15)+1,FALSE)</f>
        <v>20400</v>
      </c>
      <c r="V336" s="3">
        <f t="array" ref="V336">INDEX($AF$3:$CM$62,MATCH($S336,$AE$3:$AE$62,0),MATCH(V$1&amp;$R336,$AF$1:$CM$1&amp;$AF$2:$CM$2,0))*VLOOKUP($Q336,$C$17:$M$20,COUNTBLANK($D$15:F$15)+1,FALSE)</f>
        <v>0</v>
      </c>
      <c r="W336" s="3">
        <f t="array" ref="W336">INDEX($AF$3:$CM$62,MATCH($S336,$AE$3:$AE$62,0),MATCH(W$1&amp;$R336,$AF$1:$CM$1&amp;$AF$2:$CM$2,0))*VLOOKUP($Q336,$C$17:$M$20,COUNTBLANK($D$15:G$15)+1,FALSE)</f>
        <v>0</v>
      </c>
      <c r="X336" s="3">
        <f t="array" ref="X336">INDEX($AF$3:$CM$62,MATCH($S336,$AE$3:$AE$62,0),MATCH(X$1&amp;$R336,$AF$1:$CM$1&amp;$AF$2:$CM$2,0))*VLOOKUP($Q336,$C$17:$M$20,COUNTBLANK($D$15:H$15)+1,FALSE)</f>
        <v>0.36</v>
      </c>
      <c r="Y336" s="3">
        <f t="array" ref="Y336">INDEX($AF$3:$CM$62,MATCH($S336,$AE$3:$AE$62,0),MATCH(Y$1&amp;$R336,$AF$1:$CM$1&amp;$AF$2:$CM$2,0))*VLOOKUP($Q336,$C$17:$M$20,COUNTBLANK($D$15:I$15)+1,FALSE)</f>
        <v>0</v>
      </c>
      <c r="Z336" s="3">
        <f t="array" ref="Z336">INDEX($AF$3:$CM$62,MATCH($S336,$AE$3:$AE$62,0),MATCH(Z$1&amp;$R336,$AF$1:$CM$1&amp;$AF$2:$CM$2,0))*VLOOKUP($Q336,$C$17:$M$20,COUNTBLANK($D$15:J$15)+1,FALSE)</f>
        <v>0</v>
      </c>
      <c r="AA336" s="3">
        <f t="array" ref="AA336">INDEX($AF$3:$CM$62,MATCH($S336,$AE$3:$AE$62,0),MATCH(AA$1&amp;$R336,$AF$1:$CM$1&amp;$AF$2:$CM$2,0))*VLOOKUP($Q336,$C$17:$M$20,COUNTBLANK($D$15:K$15)+1,FALSE)</f>
        <v>0</v>
      </c>
      <c r="AB336" s="3">
        <f t="array" ref="AB336">INDEX($AF$3:$CM$62,MATCH($S336,$AE$3:$AE$62,0),MATCH(AB$1&amp;$R336,$AF$1:$CM$1&amp;$AF$2:$CM$2,0))*VLOOKUP($Q336,$C$17:$M$20,COUNTBLANK($D$15:L$15)+1,FALSE)</f>
        <v>0</v>
      </c>
      <c r="AC336" s="3">
        <f t="array" ref="AC336">INDEX($AF$3:$CM$62,MATCH($S336,$AE$3:$AE$62,0),MATCH(AC$1&amp;$R336,$AF$1:$CM$1&amp;$AF$2:$CM$2,0))*VLOOKUP($Q336,$C$17:$M$20,COUNTBLANK($D$15:M$15)+1,FALSE)</f>
        <v>0</v>
      </c>
    </row>
    <row r="337" spans="17:29" x14ac:dyDescent="0.2">
      <c r="Q337" t="str">
        <f t="shared" si="134"/>
        <v>头饰</v>
      </c>
      <c r="R337">
        <f t="shared" si="135"/>
        <v>6</v>
      </c>
      <c r="S337">
        <f t="shared" si="136"/>
        <v>35</v>
      </c>
      <c r="T337" s="3">
        <f t="array" ref="T337">INDEX($AF$3:$CM$62,MATCH($S337,$AE$3:$AE$62,0),MATCH(T$1&amp;$R337,$AF$1:$CM$1&amp;$AF$2:$CM$2,0))*VLOOKUP($Q337,$C$17:$M$20,COUNTBLANK($D$15:D$15)+1,FALSE)</f>
        <v>420</v>
      </c>
      <c r="U337" s="3">
        <f t="array" ref="U337">INDEX($AF$3:$CM$62,MATCH($S337,$AE$3:$AE$62,0),MATCH(U$1&amp;$R337,$AF$1:$CM$1&amp;$AF$2:$CM$2,0))*VLOOKUP($Q337,$C$17:$M$20,COUNTBLANK($D$15:E$15)+1,FALSE)</f>
        <v>21000</v>
      </c>
      <c r="V337" s="3">
        <f t="array" ref="V337">INDEX($AF$3:$CM$62,MATCH($S337,$AE$3:$AE$62,0),MATCH(V$1&amp;$R337,$AF$1:$CM$1&amp;$AF$2:$CM$2,0))*VLOOKUP($Q337,$C$17:$M$20,COUNTBLANK($D$15:F$15)+1,FALSE)</f>
        <v>0</v>
      </c>
      <c r="W337" s="3">
        <f t="array" ref="W337">INDEX($AF$3:$CM$62,MATCH($S337,$AE$3:$AE$62,0),MATCH(W$1&amp;$R337,$AF$1:$CM$1&amp;$AF$2:$CM$2,0))*VLOOKUP($Q337,$C$17:$M$20,COUNTBLANK($D$15:G$15)+1,FALSE)</f>
        <v>0</v>
      </c>
      <c r="X337" s="3">
        <f t="array" ref="X337">INDEX($AF$3:$CM$62,MATCH($S337,$AE$3:$AE$62,0),MATCH(X$1&amp;$R337,$AF$1:$CM$1&amp;$AF$2:$CM$2,0))*VLOOKUP($Q337,$C$17:$M$20,COUNTBLANK($D$15:H$15)+1,FALSE)</f>
        <v>0.36</v>
      </c>
      <c r="Y337" s="3">
        <f t="array" ref="Y337">INDEX($AF$3:$CM$62,MATCH($S337,$AE$3:$AE$62,0),MATCH(Y$1&amp;$R337,$AF$1:$CM$1&amp;$AF$2:$CM$2,0))*VLOOKUP($Q337,$C$17:$M$20,COUNTBLANK($D$15:I$15)+1,FALSE)</f>
        <v>0</v>
      </c>
      <c r="Z337" s="3">
        <f t="array" ref="Z337">INDEX($AF$3:$CM$62,MATCH($S337,$AE$3:$AE$62,0),MATCH(Z$1&amp;$R337,$AF$1:$CM$1&amp;$AF$2:$CM$2,0))*VLOOKUP($Q337,$C$17:$M$20,COUNTBLANK($D$15:J$15)+1,FALSE)</f>
        <v>0</v>
      </c>
      <c r="AA337" s="3">
        <f t="array" ref="AA337">INDEX($AF$3:$CM$62,MATCH($S337,$AE$3:$AE$62,0),MATCH(AA$1&amp;$R337,$AF$1:$CM$1&amp;$AF$2:$CM$2,0))*VLOOKUP($Q337,$C$17:$M$20,COUNTBLANK($D$15:K$15)+1,FALSE)</f>
        <v>0</v>
      </c>
      <c r="AB337" s="3">
        <f t="array" ref="AB337">INDEX($AF$3:$CM$62,MATCH($S337,$AE$3:$AE$62,0),MATCH(AB$1&amp;$R337,$AF$1:$CM$1&amp;$AF$2:$CM$2,0))*VLOOKUP($Q337,$C$17:$M$20,COUNTBLANK($D$15:L$15)+1,FALSE)</f>
        <v>0</v>
      </c>
      <c r="AC337" s="3">
        <f t="array" ref="AC337">INDEX($AF$3:$CM$62,MATCH($S337,$AE$3:$AE$62,0),MATCH(AC$1&amp;$R337,$AF$1:$CM$1&amp;$AF$2:$CM$2,0))*VLOOKUP($Q337,$C$17:$M$20,COUNTBLANK($D$15:M$15)+1,FALSE)</f>
        <v>0</v>
      </c>
    </row>
    <row r="338" spans="17:29" x14ac:dyDescent="0.2">
      <c r="Q338" t="str">
        <f t="shared" si="134"/>
        <v>头饰</v>
      </c>
      <c r="R338">
        <f t="shared" si="135"/>
        <v>6</v>
      </c>
      <c r="S338">
        <f t="shared" si="136"/>
        <v>36</v>
      </c>
      <c r="T338" s="3">
        <f t="array" ref="T338">INDEX($AF$3:$CM$62,MATCH($S338,$AE$3:$AE$62,0),MATCH(T$1&amp;$R338,$AF$1:$CM$1&amp;$AF$2:$CM$2,0))*VLOOKUP($Q338,$C$17:$M$20,COUNTBLANK($D$15:D$15)+1,FALSE)</f>
        <v>432</v>
      </c>
      <c r="U338" s="3">
        <f t="array" ref="U338">INDEX($AF$3:$CM$62,MATCH($S338,$AE$3:$AE$62,0),MATCH(U$1&amp;$R338,$AF$1:$CM$1&amp;$AF$2:$CM$2,0))*VLOOKUP($Q338,$C$17:$M$20,COUNTBLANK($D$15:E$15)+1,FALSE)</f>
        <v>21600</v>
      </c>
      <c r="V338" s="3">
        <f t="array" ref="V338">INDEX($AF$3:$CM$62,MATCH($S338,$AE$3:$AE$62,0),MATCH(V$1&amp;$R338,$AF$1:$CM$1&amp;$AF$2:$CM$2,0))*VLOOKUP($Q338,$C$17:$M$20,COUNTBLANK($D$15:F$15)+1,FALSE)</f>
        <v>0</v>
      </c>
      <c r="W338" s="3">
        <f t="array" ref="W338">INDEX($AF$3:$CM$62,MATCH($S338,$AE$3:$AE$62,0),MATCH(W$1&amp;$R338,$AF$1:$CM$1&amp;$AF$2:$CM$2,0))*VLOOKUP($Q338,$C$17:$M$20,COUNTBLANK($D$15:G$15)+1,FALSE)</f>
        <v>0</v>
      </c>
      <c r="X338" s="3">
        <f t="array" ref="X338">INDEX($AF$3:$CM$62,MATCH($S338,$AE$3:$AE$62,0),MATCH(X$1&amp;$R338,$AF$1:$CM$1&amp;$AF$2:$CM$2,0))*VLOOKUP($Q338,$C$17:$M$20,COUNTBLANK($D$15:H$15)+1,FALSE)</f>
        <v>0.36</v>
      </c>
      <c r="Y338" s="3">
        <f t="array" ref="Y338">INDEX($AF$3:$CM$62,MATCH($S338,$AE$3:$AE$62,0),MATCH(Y$1&amp;$R338,$AF$1:$CM$1&amp;$AF$2:$CM$2,0))*VLOOKUP($Q338,$C$17:$M$20,COUNTBLANK($D$15:I$15)+1,FALSE)</f>
        <v>0</v>
      </c>
      <c r="Z338" s="3">
        <f t="array" ref="Z338">INDEX($AF$3:$CM$62,MATCH($S338,$AE$3:$AE$62,0),MATCH(Z$1&amp;$R338,$AF$1:$CM$1&amp;$AF$2:$CM$2,0))*VLOOKUP($Q338,$C$17:$M$20,COUNTBLANK($D$15:J$15)+1,FALSE)</f>
        <v>0</v>
      </c>
      <c r="AA338" s="3">
        <f t="array" ref="AA338">INDEX($AF$3:$CM$62,MATCH($S338,$AE$3:$AE$62,0),MATCH(AA$1&amp;$R338,$AF$1:$CM$1&amp;$AF$2:$CM$2,0))*VLOOKUP($Q338,$C$17:$M$20,COUNTBLANK($D$15:K$15)+1,FALSE)</f>
        <v>0</v>
      </c>
      <c r="AB338" s="3">
        <f t="array" ref="AB338">INDEX($AF$3:$CM$62,MATCH($S338,$AE$3:$AE$62,0),MATCH(AB$1&amp;$R338,$AF$1:$CM$1&amp;$AF$2:$CM$2,0))*VLOOKUP($Q338,$C$17:$M$20,COUNTBLANK($D$15:L$15)+1,FALSE)</f>
        <v>0</v>
      </c>
      <c r="AC338" s="3">
        <f t="array" ref="AC338">INDEX($AF$3:$CM$62,MATCH($S338,$AE$3:$AE$62,0),MATCH(AC$1&amp;$R338,$AF$1:$CM$1&amp;$AF$2:$CM$2,0))*VLOOKUP($Q338,$C$17:$M$20,COUNTBLANK($D$15:M$15)+1,FALSE)</f>
        <v>0</v>
      </c>
    </row>
    <row r="339" spans="17:29" x14ac:dyDescent="0.2">
      <c r="Q339" t="str">
        <f t="shared" si="134"/>
        <v>头饰</v>
      </c>
      <c r="R339">
        <f t="shared" si="135"/>
        <v>6</v>
      </c>
      <c r="S339">
        <f t="shared" si="136"/>
        <v>37</v>
      </c>
      <c r="T339" s="3">
        <f t="array" ref="T339">INDEX($AF$3:$CM$62,MATCH($S339,$AE$3:$AE$62,0),MATCH(T$1&amp;$R339,$AF$1:$CM$1&amp;$AF$2:$CM$2,0))*VLOOKUP($Q339,$C$17:$M$20,COUNTBLANK($D$15:D$15)+1,FALSE)</f>
        <v>444</v>
      </c>
      <c r="U339" s="3">
        <f t="array" ref="U339">INDEX($AF$3:$CM$62,MATCH($S339,$AE$3:$AE$62,0),MATCH(U$1&amp;$R339,$AF$1:$CM$1&amp;$AF$2:$CM$2,0))*VLOOKUP($Q339,$C$17:$M$20,COUNTBLANK($D$15:E$15)+1,FALSE)</f>
        <v>22200</v>
      </c>
      <c r="V339" s="3">
        <f t="array" ref="V339">INDEX($AF$3:$CM$62,MATCH($S339,$AE$3:$AE$62,0),MATCH(V$1&amp;$R339,$AF$1:$CM$1&amp;$AF$2:$CM$2,0))*VLOOKUP($Q339,$C$17:$M$20,COUNTBLANK($D$15:F$15)+1,FALSE)</f>
        <v>0</v>
      </c>
      <c r="W339" s="3">
        <f t="array" ref="W339">INDEX($AF$3:$CM$62,MATCH($S339,$AE$3:$AE$62,0),MATCH(W$1&amp;$R339,$AF$1:$CM$1&amp;$AF$2:$CM$2,0))*VLOOKUP($Q339,$C$17:$M$20,COUNTBLANK($D$15:G$15)+1,FALSE)</f>
        <v>0</v>
      </c>
      <c r="X339" s="3">
        <f t="array" ref="X339">INDEX($AF$3:$CM$62,MATCH($S339,$AE$3:$AE$62,0),MATCH(X$1&amp;$R339,$AF$1:$CM$1&amp;$AF$2:$CM$2,0))*VLOOKUP($Q339,$C$17:$M$20,COUNTBLANK($D$15:H$15)+1,FALSE)</f>
        <v>0.36</v>
      </c>
      <c r="Y339" s="3">
        <f t="array" ref="Y339">INDEX($AF$3:$CM$62,MATCH($S339,$AE$3:$AE$62,0),MATCH(Y$1&amp;$R339,$AF$1:$CM$1&amp;$AF$2:$CM$2,0))*VLOOKUP($Q339,$C$17:$M$20,COUNTBLANK($D$15:I$15)+1,FALSE)</f>
        <v>0</v>
      </c>
      <c r="Z339" s="3">
        <f t="array" ref="Z339">INDEX($AF$3:$CM$62,MATCH($S339,$AE$3:$AE$62,0),MATCH(Z$1&amp;$R339,$AF$1:$CM$1&amp;$AF$2:$CM$2,0))*VLOOKUP($Q339,$C$17:$M$20,COUNTBLANK($D$15:J$15)+1,FALSE)</f>
        <v>0</v>
      </c>
      <c r="AA339" s="3">
        <f t="array" ref="AA339">INDEX($AF$3:$CM$62,MATCH($S339,$AE$3:$AE$62,0),MATCH(AA$1&amp;$R339,$AF$1:$CM$1&amp;$AF$2:$CM$2,0))*VLOOKUP($Q339,$C$17:$M$20,COUNTBLANK($D$15:K$15)+1,FALSE)</f>
        <v>0</v>
      </c>
      <c r="AB339" s="3">
        <f t="array" ref="AB339">INDEX($AF$3:$CM$62,MATCH($S339,$AE$3:$AE$62,0),MATCH(AB$1&amp;$R339,$AF$1:$CM$1&amp;$AF$2:$CM$2,0))*VLOOKUP($Q339,$C$17:$M$20,COUNTBLANK($D$15:L$15)+1,FALSE)</f>
        <v>0</v>
      </c>
      <c r="AC339" s="3">
        <f t="array" ref="AC339">INDEX($AF$3:$CM$62,MATCH($S339,$AE$3:$AE$62,0),MATCH(AC$1&amp;$R339,$AF$1:$CM$1&amp;$AF$2:$CM$2,0))*VLOOKUP($Q339,$C$17:$M$20,COUNTBLANK($D$15:M$15)+1,FALSE)</f>
        <v>0</v>
      </c>
    </row>
    <row r="340" spans="17:29" x14ac:dyDescent="0.2">
      <c r="Q340" t="str">
        <f t="shared" si="134"/>
        <v>头饰</v>
      </c>
      <c r="R340">
        <f t="shared" si="135"/>
        <v>6</v>
      </c>
      <c r="S340">
        <f t="shared" si="136"/>
        <v>38</v>
      </c>
      <c r="T340" s="3">
        <f t="array" ref="T340">INDEX($AF$3:$CM$62,MATCH($S340,$AE$3:$AE$62,0),MATCH(T$1&amp;$R340,$AF$1:$CM$1&amp;$AF$2:$CM$2,0))*VLOOKUP($Q340,$C$17:$M$20,COUNTBLANK($D$15:D$15)+1,FALSE)</f>
        <v>456</v>
      </c>
      <c r="U340" s="3">
        <f t="array" ref="U340">INDEX($AF$3:$CM$62,MATCH($S340,$AE$3:$AE$62,0),MATCH(U$1&amp;$R340,$AF$1:$CM$1&amp;$AF$2:$CM$2,0))*VLOOKUP($Q340,$C$17:$M$20,COUNTBLANK($D$15:E$15)+1,FALSE)</f>
        <v>22800</v>
      </c>
      <c r="V340" s="3">
        <f t="array" ref="V340">INDEX($AF$3:$CM$62,MATCH($S340,$AE$3:$AE$62,0),MATCH(V$1&amp;$R340,$AF$1:$CM$1&amp;$AF$2:$CM$2,0))*VLOOKUP($Q340,$C$17:$M$20,COUNTBLANK($D$15:F$15)+1,FALSE)</f>
        <v>0</v>
      </c>
      <c r="W340" s="3">
        <f t="array" ref="W340">INDEX($AF$3:$CM$62,MATCH($S340,$AE$3:$AE$62,0),MATCH(W$1&amp;$R340,$AF$1:$CM$1&amp;$AF$2:$CM$2,0))*VLOOKUP($Q340,$C$17:$M$20,COUNTBLANK($D$15:G$15)+1,FALSE)</f>
        <v>0</v>
      </c>
      <c r="X340" s="3">
        <f t="array" ref="X340">INDEX($AF$3:$CM$62,MATCH($S340,$AE$3:$AE$62,0),MATCH(X$1&amp;$R340,$AF$1:$CM$1&amp;$AF$2:$CM$2,0))*VLOOKUP($Q340,$C$17:$M$20,COUNTBLANK($D$15:H$15)+1,FALSE)</f>
        <v>0.36</v>
      </c>
      <c r="Y340" s="3">
        <f t="array" ref="Y340">INDEX($AF$3:$CM$62,MATCH($S340,$AE$3:$AE$62,0),MATCH(Y$1&amp;$R340,$AF$1:$CM$1&amp;$AF$2:$CM$2,0))*VLOOKUP($Q340,$C$17:$M$20,COUNTBLANK($D$15:I$15)+1,FALSE)</f>
        <v>0</v>
      </c>
      <c r="Z340" s="3">
        <f t="array" ref="Z340">INDEX($AF$3:$CM$62,MATCH($S340,$AE$3:$AE$62,0),MATCH(Z$1&amp;$R340,$AF$1:$CM$1&amp;$AF$2:$CM$2,0))*VLOOKUP($Q340,$C$17:$M$20,COUNTBLANK($D$15:J$15)+1,FALSE)</f>
        <v>0</v>
      </c>
      <c r="AA340" s="3">
        <f t="array" ref="AA340">INDEX($AF$3:$CM$62,MATCH($S340,$AE$3:$AE$62,0),MATCH(AA$1&amp;$R340,$AF$1:$CM$1&amp;$AF$2:$CM$2,0))*VLOOKUP($Q340,$C$17:$M$20,COUNTBLANK($D$15:K$15)+1,FALSE)</f>
        <v>0</v>
      </c>
      <c r="AB340" s="3">
        <f t="array" ref="AB340">INDEX($AF$3:$CM$62,MATCH($S340,$AE$3:$AE$62,0),MATCH(AB$1&amp;$R340,$AF$1:$CM$1&amp;$AF$2:$CM$2,0))*VLOOKUP($Q340,$C$17:$M$20,COUNTBLANK($D$15:L$15)+1,FALSE)</f>
        <v>0</v>
      </c>
      <c r="AC340" s="3">
        <f t="array" ref="AC340">INDEX($AF$3:$CM$62,MATCH($S340,$AE$3:$AE$62,0),MATCH(AC$1&amp;$R340,$AF$1:$CM$1&amp;$AF$2:$CM$2,0))*VLOOKUP($Q340,$C$17:$M$20,COUNTBLANK($D$15:M$15)+1,FALSE)</f>
        <v>0</v>
      </c>
    </row>
    <row r="341" spans="17:29" x14ac:dyDescent="0.2">
      <c r="Q341" t="str">
        <f t="shared" si="134"/>
        <v>头饰</v>
      </c>
      <c r="R341">
        <f t="shared" si="135"/>
        <v>6</v>
      </c>
      <c r="S341">
        <f t="shared" si="136"/>
        <v>39</v>
      </c>
      <c r="T341" s="3">
        <f t="array" ref="T341">INDEX($AF$3:$CM$62,MATCH($S341,$AE$3:$AE$62,0),MATCH(T$1&amp;$R341,$AF$1:$CM$1&amp;$AF$2:$CM$2,0))*VLOOKUP($Q341,$C$17:$M$20,COUNTBLANK($D$15:D$15)+1,FALSE)</f>
        <v>468</v>
      </c>
      <c r="U341" s="3">
        <f t="array" ref="U341">INDEX($AF$3:$CM$62,MATCH($S341,$AE$3:$AE$62,0),MATCH(U$1&amp;$R341,$AF$1:$CM$1&amp;$AF$2:$CM$2,0))*VLOOKUP($Q341,$C$17:$M$20,COUNTBLANK($D$15:E$15)+1,FALSE)</f>
        <v>23400</v>
      </c>
      <c r="V341" s="3">
        <f t="array" ref="V341">INDEX($AF$3:$CM$62,MATCH($S341,$AE$3:$AE$62,0),MATCH(V$1&amp;$R341,$AF$1:$CM$1&amp;$AF$2:$CM$2,0))*VLOOKUP($Q341,$C$17:$M$20,COUNTBLANK($D$15:F$15)+1,FALSE)</f>
        <v>0</v>
      </c>
      <c r="W341" s="3">
        <f t="array" ref="W341">INDEX($AF$3:$CM$62,MATCH($S341,$AE$3:$AE$62,0),MATCH(W$1&amp;$R341,$AF$1:$CM$1&amp;$AF$2:$CM$2,0))*VLOOKUP($Q341,$C$17:$M$20,COUNTBLANK($D$15:G$15)+1,FALSE)</f>
        <v>0</v>
      </c>
      <c r="X341" s="3">
        <f t="array" ref="X341">INDEX($AF$3:$CM$62,MATCH($S341,$AE$3:$AE$62,0),MATCH(X$1&amp;$R341,$AF$1:$CM$1&amp;$AF$2:$CM$2,0))*VLOOKUP($Q341,$C$17:$M$20,COUNTBLANK($D$15:H$15)+1,FALSE)</f>
        <v>0.36</v>
      </c>
      <c r="Y341" s="3">
        <f t="array" ref="Y341">INDEX($AF$3:$CM$62,MATCH($S341,$AE$3:$AE$62,0),MATCH(Y$1&amp;$R341,$AF$1:$CM$1&amp;$AF$2:$CM$2,0))*VLOOKUP($Q341,$C$17:$M$20,COUNTBLANK($D$15:I$15)+1,FALSE)</f>
        <v>0</v>
      </c>
      <c r="Z341" s="3">
        <f t="array" ref="Z341">INDEX($AF$3:$CM$62,MATCH($S341,$AE$3:$AE$62,0),MATCH(Z$1&amp;$R341,$AF$1:$CM$1&amp;$AF$2:$CM$2,0))*VLOOKUP($Q341,$C$17:$M$20,COUNTBLANK($D$15:J$15)+1,FALSE)</f>
        <v>0</v>
      </c>
      <c r="AA341" s="3">
        <f t="array" ref="AA341">INDEX($AF$3:$CM$62,MATCH($S341,$AE$3:$AE$62,0),MATCH(AA$1&amp;$R341,$AF$1:$CM$1&amp;$AF$2:$CM$2,0))*VLOOKUP($Q341,$C$17:$M$20,COUNTBLANK($D$15:K$15)+1,FALSE)</f>
        <v>0</v>
      </c>
      <c r="AB341" s="3">
        <f t="array" ref="AB341">INDEX($AF$3:$CM$62,MATCH($S341,$AE$3:$AE$62,0),MATCH(AB$1&amp;$R341,$AF$1:$CM$1&amp;$AF$2:$CM$2,0))*VLOOKUP($Q341,$C$17:$M$20,COUNTBLANK($D$15:L$15)+1,FALSE)</f>
        <v>0</v>
      </c>
      <c r="AC341" s="3">
        <f t="array" ref="AC341">INDEX($AF$3:$CM$62,MATCH($S341,$AE$3:$AE$62,0),MATCH(AC$1&amp;$R341,$AF$1:$CM$1&amp;$AF$2:$CM$2,0))*VLOOKUP($Q341,$C$17:$M$20,COUNTBLANK($D$15:M$15)+1,FALSE)</f>
        <v>0</v>
      </c>
    </row>
    <row r="342" spans="17:29" x14ac:dyDescent="0.2">
      <c r="Q342" t="str">
        <f t="shared" si="134"/>
        <v>头饰</v>
      </c>
      <c r="R342">
        <f t="shared" si="135"/>
        <v>6</v>
      </c>
      <c r="S342">
        <f t="shared" si="136"/>
        <v>40</v>
      </c>
      <c r="T342" s="3">
        <f t="array" ref="T342">INDEX($AF$3:$CM$62,MATCH($S342,$AE$3:$AE$62,0),MATCH(T$1&amp;$R342,$AF$1:$CM$1&amp;$AF$2:$CM$2,0))*VLOOKUP($Q342,$C$17:$M$20,COUNTBLANK($D$15:D$15)+1,FALSE)</f>
        <v>480</v>
      </c>
      <c r="U342" s="3">
        <f t="array" ref="U342">INDEX($AF$3:$CM$62,MATCH($S342,$AE$3:$AE$62,0),MATCH(U$1&amp;$R342,$AF$1:$CM$1&amp;$AF$2:$CM$2,0))*VLOOKUP($Q342,$C$17:$M$20,COUNTBLANK($D$15:E$15)+1,FALSE)</f>
        <v>24000</v>
      </c>
      <c r="V342" s="3">
        <f t="array" ref="V342">INDEX($AF$3:$CM$62,MATCH($S342,$AE$3:$AE$62,0),MATCH(V$1&amp;$R342,$AF$1:$CM$1&amp;$AF$2:$CM$2,0))*VLOOKUP($Q342,$C$17:$M$20,COUNTBLANK($D$15:F$15)+1,FALSE)</f>
        <v>0</v>
      </c>
      <c r="W342" s="3">
        <f t="array" ref="W342">INDEX($AF$3:$CM$62,MATCH($S342,$AE$3:$AE$62,0),MATCH(W$1&amp;$R342,$AF$1:$CM$1&amp;$AF$2:$CM$2,0))*VLOOKUP($Q342,$C$17:$M$20,COUNTBLANK($D$15:G$15)+1,FALSE)</f>
        <v>0</v>
      </c>
      <c r="X342" s="3">
        <f t="array" ref="X342">INDEX($AF$3:$CM$62,MATCH($S342,$AE$3:$AE$62,0),MATCH(X$1&amp;$R342,$AF$1:$CM$1&amp;$AF$2:$CM$2,0))*VLOOKUP($Q342,$C$17:$M$20,COUNTBLANK($D$15:H$15)+1,FALSE)</f>
        <v>0.48</v>
      </c>
      <c r="Y342" s="3">
        <f t="array" ref="Y342">INDEX($AF$3:$CM$62,MATCH($S342,$AE$3:$AE$62,0),MATCH(Y$1&amp;$R342,$AF$1:$CM$1&amp;$AF$2:$CM$2,0))*VLOOKUP($Q342,$C$17:$M$20,COUNTBLANK($D$15:I$15)+1,FALSE)</f>
        <v>0</v>
      </c>
      <c r="Z342" s="3">
        <f t="array" ref="Z342">INDEX($AF$3:$CM$62,MATCH($S342,$AE$3:$AE$62,0),MATCH(Z$1&amp;$R342,$AF$1:$CM$1&amp;$AF$2:$CM$2,0))*VLOOKUP($Q342,$C$17:$M$20,COUNTBLANK($D$15:J$15)+1,FALSE)</f>
        <v>0</v>
      </c>
      <c r="AA342" s="3">
        <f t="array" ref="AA342">INDEX($AF$3:$CM$62,MATCH($S342,$AE$3:$AE$62,0),MATCH(AA$1&amp;$R342,$AF$1:$CM$1&amp;$AF$2:$CM$2,0))*VLOOKUP($Q342,$C$17:$M$20,COUNTBLANK($D$15:K$15)+1,FALSE)</f>
        <v>0</v>
      </c>
      <c r="AB342" s="3">
        <f t="array" ref="AB342">INDEX($AF$3:$CM$62,MATCH($S342,$AE$3:$AE$62,0),MATCH(AB$1&amp;$R342,$AF$1:$CM$1&amp;$AF$2:$CM$2,0))*VLOOKUP($Q342,$C$17:$M$20,COUNTBLANK($D$15:L$15)+1,FALSE)</f>
        <v>0</v>
      </c>
      <c r="AC342" s="3">
        <f t="array" ref="AC342">INDEX($AF$3:$CM$62,MATCH($S342,$AE$3:$AE$62,0),MATCH(AC$1&amp;$R342,$AF$1:$CM$1&amp;$AF$2:$CM$2,0))*VLOOKUP($Q342,$C$17:$M$20,COUNTBLANK($D$15:M$15)+1,FALSE)</f>
        <v>0</v>
      </c>
    </row>
    <row r="343" spans="17:29" x14ac:dyDescent="0.2">
      <c r="Q343" t="str">
        <f t="shared" si="134"/>
        <v>头饰</v>
      </c>
      <c r="R343">
        <f t="shared" si="135"/>
        <v>6</v>
      </c>
      <c r="S343">
        <f t="shared" si="136"/>
        <v>41</v>
      </c>
      <c r="T343" s="3">
        <f t="array" ref="T343">INDEX($AF$3:$CM$62,MATCH($S343,$AE$3:$AE$62,0),MATCH(T$1&amp;$R343,$AF$1:$CM$1&amp;$AF$2:$CM$2,0))*VLOOKUP($Q343,$C$17:$M$20,COUNTBLANK($D$15:D$15)+1,FALSE)</f>
        <v>492</v>
      </c>
      <c r="U343" s="3">
        <f t="array" ref="U343">INDEX($AF$3:$CM$62,MATCH($S343,$AE$3:$AE$62,0),MATCH(U$1&amp;$R343,$AF$1:$CM$1&amp;$AF$2:$CM$2,0))*VLOOKUP($Q343,$C$17:$M$20,COUNTBLANK($D$15:E$15)+1,FALSE)</f>
        <v>24600</v>
      </c>
      <c r="V343" s="3">
        <f t="array" ref="V343">INDEX($AF$3:$CM$62,MATCH($S343,$AE$3:$AE$62,0),MATCH(V$1&amp;$R343,$AF$1:$CM$1&amp;$AF$2:$CM$2,0))*VLOOKUP($Q343,$C$17:$M$20,COUNTBLANK($D$15:F$15)+1,FALSE)</f>
        <v>0</v>
      </c>
      <c r="W343" s="3">
        <f t="array" ref="W343">INDEX($AF$3:$CM$62,MATCH($S343,$AE$3:$AE$62,0),MATCH(W$1&amp;$R343,$AF$1:$CM$1&amp;$AF$2:$CM$2,0))*VLOOKUP($Q343,$C$17:$M$20,COUNTBLANK($D$15:G$15)+1,FALSE)</f>
        <v>0</v>
      </c>
      <c r="X343" s="3">
        <f t="array" ref="X343">INDEX($AF$3:$CM$62,MATCH($S343,$AE$3:$AE$62,0),MATCH(X$1&amp;$R343,$AF$1:$CM$1&amp;$AF$2:$CM$2,0))*VLOOKUP($Q343,$C$17:$M$20,COUNTBLANK($D$15:H$15)+1,FALSE)</f>
        <v>0.48</v>
      </c>
      <c r="Y343" s="3">
        <f t="array" ref="Y343">INDEX($AF$3:$CM$62,MATCH($S343,$AE$3:$AE$62,0),MATCH(Y$1&amp;$R343,$AF$1:$CM$1&amp;$AF$2:$CM$2,0))*VLOOKUP($Q343,$C$17:$M$20,COUNTBLANK($D$15:I$15)+1,FALSE)</f>
        <v>0</v>
      </c>
      <c r="Z343" s="3">
        <f t="array" ref="Z343">INDEX($AF$3:$CM$62,MATCH($S343,$AE$3:$AE$62,0),MATCH(Z$1&amp;$R343,$AF$1:$CM$1&amp;$AF$2:$CM$2,0))*VLOOKUP($Q343,$C$17:$M$20,COUNTBLANK($D$15:J$15)+1,FALSE)</f>
        <v>0</v>
      </c>
      <c r="AA343" s="3">
        <f t="array" ref="AA343">INDEX($AF$3:$CM$62,MATCH($S343,$AE$3:$AE$62,0),MATCH(AA$1&amp;$R343,$AF$1:$CM$1&amp;$AF$2:$CM$2,0))*VLOOKUP($Q343,$C$17:$M$20,COUNTBLANK($D$15:K$15)+1,FALSE)</f>
        <v>0</v>
      </c>
      <c r="AB343" s="3">
        <f t="array" ref="AB343">INDEX($AF$3:$CM$62,MATCH($S343,$AE$3:$AE$62,0),MATCH(AB$1&amp;$R343,$AF$1:$CM$1&amp;$AF$2:$CM$2,0))*VLOOKUP($Q343,$C$17:$M$20,COUNTBLANK($D$15:L$15)+1,FALSE)</f>
        <v>0</v>
      </c>
      <c r="AC343" s="3">
        <f t="array" ref="AC343">INDEX($AF$3:$CM$62,MATCH($S343,$AE$3:$AE$62,0),MATCH(AC$1&amp;$R343,$AF$1:$CM$1&amp;$AF$2:$CM$2,0))*VLOOKUP($Q343,$C$17:$M$20,COUNTBLANK($D$15:M$15)+1,FALSE)</f>
        <v>0</v>
      </c>
    </row>
    <row r="344" spans="17:29" x14ac:dyDescent="0.2">
      <c r="Q344" t="str">
        <f t="shared" si="134"/>
        <v>头饰</v>
      </c>
      <c r="R344">
        <f t="shared" si="135"/>
        <v>6</v>
      </c>
      <c r="S344">
        <f t="shared" si="136"/>
        <v>42</v>
      </c>
      <c r="T344" s="3">
        <f t="array" ref="T344">INDEX($AF$3:$CM$62,MATCH($S344,$AE$3:$AE$62,0),MATCH(T$1&amp;$R344,$AF$1:$CM$1&amp;$AF$2:$CM$2,0))*VLOOKUP($Q344,$C$17:$M$20,COUNTBLANK($D$15:D$15)+1,FALSE)</f>
        <v>504</v>
      </c>
      <c r="U344" s="3">
        <f t="array" ref="U344">INDEX($AF$3:$CM$62,MATCH($S344,$AE$3:$AE$62,0),MATCH(U$1&amp;$R344,$AF$1:$CM$1&amp;$AF$2:$CM$2,0))*VLOOKUP($Q344,$C$17:$M$20,COUNTBLANK($D$15:E$15)+1,FALSE)</f>
        <v>25200</v>
      </c>
      <c r="V344" s="3">
        <f t="array" ref="V344">INDEX($AF$3:$CM$62,MATCH($S344,$AE$3:$AE$62,0),MATCH(V$1&amp;$R344,$AF$1:$CM$1&amp;$AF$2:$CM$2,0))*VLOOKUP($Q344,$C$17:$M$20,COUNTBLANK($D$15:F$15)+1,FALSE)</f>
        <v>0</v>
      </c>
      <c r="W344" s="3">
        <f t="array" ref="W344">INDEX($AF$3:$CM$62,MATCH($S344,$AE$3:$AE$62,0),MATCH(W$1&amp;$R344,$AF$1:$CM$1&amp;$AF$2:$CM$2,0))*VLOOKUP($Q344,$C$17:$M$20,COUNTBLANK($D$15:G$15)+1,FALSE)</f>
        <v>0</v>
      </c>
      <c r="X344" s="3">
        <f t="array" ref="X344">INDEX($AF$3:$CM$62,MATCH($S344,$AE$3:$AE$62,0),MATCH(X$1&amp;$R344,$AF$1:$CM$1&amp;$AF$2:$CM$2,0))*VLOOKUP($Q344,$C$17:$M$20,COUNTBLANK($D$15:H$15)+1,FALSE)</f>
        <v>0.48</v>
      </c>
      <c r="Y344" s="3">
        <f t="array" ref="Y344">INDEX($AF$3:$CM$62,MATCH($S344,$AE$3:$AE$62,0),MATCH(Y$1&amp;$R344,$AF$1:$CM$1&amp;$AF$2:$CM$2,0))*VLOOKUP($Q344,$C$17:$M$20,COUNTBLANK($D$15:I$15)+1,FALSE)</f>
        <v>0</v>
      </c>
      <c r="Z344" s="3">
        <f t="array" ref="Z344">INDEX($AF$3:$CM$62,MATCH($S344,$AE$3:$AE$62,0),MATCH(Z$1&amp;$R344,$AF$1:$CM$1&amp;$AF$2:$CM$2,0))*VLOOKUP($Q344,$C$17:$M$20,COUNTBLANK($D$15:J$15)+1,FALSE)</f>
        <v>0</v>
      </c>
      <c r="AA344" s="3">
        <f t="array" ref="AA344">INDEX($AF$3:$CM$62,MATCH($S344,$AE$3:$AE$62,0),MATCH(AA$1&amp;$R344,$AF$1:$CM$1&amp;$AF$2:$CM$2,0))*VLOOKUP($Q344,$C$17:$M$20,COUNTBLANK($D$15:K$15)+1,FALSE)</f>
        <v>0</v>
      </c>
      <c r="AB344" s="3">
        <f t="array" ref="AB344">INDEX($AF$3:$CM$62,MATCH($S344,$AE$3:$AE$62,0),MATCH(AB$1&amp;$R344,$AF$1:$CM$1&amp;$AF$2:$CM$2,0))*VLOOKUP($Q344,$C$17:$M$20,COUNTBLANK($D$15:L$15)+1,FALSE)</f>
        <v>0</v>
      </c>
      <c r="AC344" s="3">
        <f t="array" ref="AC344">INDEX($AF$3:$CM$62,MATCH($S344,$AE$3:$AE$62,0),MATCH(AC$1&amp;$R344,$AF$1:$CM$1&amp;$AF$2:$CM$2,0))*VLOOKUP($Q344,$C$17:$M$20,COUNTBLANK($D$15:M$15)+1,FALSE)</f>
        <v>0</v>
      </c>
    </row>
    <row r="345" spans="17:29" x14ac:dyDescent="0.2">
      <c r="Q345" t="str">
        <f t="shared" si="134"/>
        <v>头饰</v>
      </c>
      <c r="R345">
        <f t="shared" si="135"/>
        <v>6</v>
      </c>
      <c r="S345">
        <f t="shared" si="136"/>
        <v>43</v>
      </c>
      <c r="T345" s="3">
        <f t="array" ref="T345">INDEX($AF$3:$CM$62,MATCH($S345,$AE$3:$AE$62,0),MATCH(T$1&amp;$R345,$AF$1:$CM$1&amp;$AF$2:$CM$2,0))*VLOOKUP($Q345,$C$17:$M$20,COUNTBLANK($D$15:D$15)+1,FALSE)</f>
        <v>516</v>
      </c>
      <c r="U345" s="3">
        <f t="array" ref="U345">INDEX($AF$3:$CM$62,MATCH($S345,$AE$3:$AE$62,0),MATCH(U$1&amp;$R345,$AF$1:$CM$1&amp;$AF$2:$CM$2,0))*VLOOKUP($Q345,$C$17:$M$20,COUNTBLANK($D$15:E$15)+1,FALSE)</f>
        <v>25800</v>
      </c>
      <c r="V345" s="3">
        <f t="array" ref="V345">INDEX($AF$3:$CM$62,MATCH($S345,$AE$3:$AE$62,0),MATCH(V$1&amp;$R345,$AF$1:$CM$1&amp;$AF$2:$CM$2,0))*VLOOKUP($Q345,$C$17:$M$20,COUNTBLANK($D$15:F$15)+1,FALSE)</f>
        <v>0</v>
      </c>
      <c r="W345" s="3">
        <f t="array" ref="W345">INDEX($AF$3:$CM$62,MATCH($S345,$AE$3:$AE$62,0),MATCH(W$1&amp;$R345,$AF$1:$CM$1&amp;$AF$2:$CM$2,0))*VLOOKUP($Q345,$C$17:$M$20,COUNTBLANK($D$15:G$15)+1,FALSE)</f>
        <v>0</v>
      </c>
      <c r="X345" s="3">
        <f t="array" ref="X345">INDEX($AF$3:$CM$62,MATCH($S345,$AE$3:$AE$62,0),MATCH(X$1&amp;$R345,$AF$1:$CM$1&amp;$AF$2:$CM$2,0))*VLOOKUP($Q345,$C$17:$M$20,COUNTBLANK($D$15:H$15)+1,FALSE)</f>
        <v>0.48</v>
      </c>
      <c r="Y345" s="3">
        <f t="array" ref="Y345">INDEX($AF$3:$CM$62,MATCH($S345,$AE$3:$AE$62,0),MATCH(Y$1&amp;$R345,$AF$1:$CM$1&amp;$AF$2:$CM$2,0))*VLOOKUP($Q345,$C$17:$M$20,COUNTBLANK($D$15:I$15)+1,FALSE)</f>
        <v>0</v>
      </c>
      <c r="Z345" s="3">
        <f t="array" ref="Z345">INDEX($AF$3:$CM$62,MATCH($S345,$AE$3:$AE$62,0),MATCH(Z$1&amp;$R345,$AF$1:$CM$1&amp;$AF$2:$CM$2,0))*VLOOKUP($Q345,$C$17:$M$20,COUNTBLANK($D$15:J$15)+1,FALSE)</f>
        <v>0</v>
      </c>
      <c r="AA345" s="3">
        <f t="array" ref="AA345">INDEX($AF$3:$CM$62,MATCH($S345,$AE$3:$AE$62,0),MATCH(AA$1&amp;$R345,$AF$1:$CM$1&amp;$AF$2:$CM$2,0))*VLOOKUP($Q345,$C$17:$M$20,COUNTBLANK($D$15:K$15)+1,FALSE)</f>
        <v>0</v>
      </c>
      <c r="AB345" s="3">
        <f t="array" ref="AB345">INDEX($AF$3:$CM$62,MATCH($S345,$AE$3:$AE$62,0),MATCH(AB$1&amp;$R345,$AF$1:$CM$1&amp;$AF$2:$CM$2,0))*VLOOKUP($Q345,$C$17:$M$20,COUNTBLANK($D$15:L$15)+1,FALSE)</f>
        <v>0</v>
      </c>
      <c r="AC345" s="3">
        <f t="array" ref="AC345">INDEX($AF$3:$CM$62,MATCH($S345,$AE$3:$AE$62,0),MATCH(AC$1&amp;$R345,$AF$1:$CM$1&amp;$AF$2:$CM$2,0))*VLOOKUP($Q345,$C$17:$M$20,COUNTBLANK($D$15:M$15)+1,FALSE)</f>
        <v>0</v>
      </c>
    </row>
    <row r="346" spans="17:29" x14ac:dyDescent="0.2">
      <c r="Q346" t="str">
        <f t="shared" si="134"/>
        <v>头饰</v>
      </c>
      <c r="R346">
        <f t="shared" si="135"/>
        <v>6</v>
      </c>
      <c r="S346">
        <f t="shared" si="136"/>
        <v>44</v>
      </c>
      <c r="T346" s="3">
        <f t="array" ref="T346">INDEX($AF$3:$CM$62,MATCH($S346,$AE$3:$AE$62,0),MATCH(T$1&amp;$R346,$AF$1:$CM$1&amp;$AF$2:$CM$2,0))*VLOOKUP($Q346,$C$17:$M$20,COUNTBLANK($D$15:D$15)+1,FALSE)</f>
        <v>528</v>
      </c>
      <c r="U346" s="3">
        <f t="array" ref="U346">INDEX($AF$3:$CM$62,MATCH($S346,$AE$3:$AE$62,0),MATCH(U$1&amp;$R346,$AF$1:$CM$1&amp;$AF$2:$CM$2,0))*VLOOKUP($Q346,$C$17:$M$20,COUNTBLANK($D$15:E$15)+1,FALSE)</f>
        <v>26400</v>
      </c>
      <c r="V346" s="3">
        <f t="array" ref="V346">INDEX($AF$3:$CM$62,MATCH($S346,$AE$3:$AE$62,0),MATCH(V$1&amp;$R346,$AF$1:$CM$1&amp;$AF$2:$CM$2,0))*VLOOKUP($Q346,$C$17:$M$20,COUNTBLANK($D$15:F$15)+1,FALSE)</f>
        <v>0</v>
      </c>
      <c r="W346" s="3">
        <f t="array" ref="W346">INDEX($AF$3:$CM$62,MATCH($S346,$AE$3:$AE$62,0),MATCH(W$1&amp;$R346,$AF$1:$CM$1&amp;$AF$2:$CM$2,0))*VLOOKUP($Q346,$C$17:$M$20,COUNTBLANK($D$15:G$15)+1,FALSE)</f>
        <v>0</v>
      </c>
      <c r="X346" s="3">
        <f t="array" ref="X346">INDEX($AF$3:$CM$62,MATCH($S346,$AE$3:$AE$62,0),MATCH(X$1&amp;$R346,$AF$1:$CM$1&amp;$AF$2:$CM$2,0))*VLOOKUP($Q346,$C$17:$M$20,COUNTBLANK($D$15:H$15)+1,FALSE)</f>
        <v>0.48</v>
      </c>
      <c r="Y346" s="3">
        <f t="array" ref="Y346">INDEX($AF$3:$CM$62,MATCH($S346,$AE$3:$AE$62,0),MATCH(Y$1&amp;$R346,$AF$1:$CM$1&amp;$AF$2:$CM$2,0))*VLOOKUP($Q346,$C$17:$M$20,COUNTBLANK($D$15:I$15)+1,FALSE)</f>
        <v>0</v>
      </c>
      <c r="Z346" s="3">
        <f t="array" ref="Z346">INDEX($AF$3:$CM$62,MATCH($S346,$AE$3:$AE$62,0),MATCH(Z$1&amp;$R346,$AF$1:$CM$1&amp;$AF$2:$CM$2,0))*VLOOKUP($Q346,$C$17:$M$20,COUNTBLANK($D$15:J$15)+1,FALSE)</f>
        <v>0</v>
      </c>
      <c r="AA346" s="3">
        <f t="array" ref="AA346">INDEX($AF$3:$CM$62,MATCH($S346,$AE$3:$AE$62,0),MATCH(AA$1&amp;$R346,$AF$1:$CM$1&amp;$AF$2:$CM$2,0))*VLOOKUP($Q346,$C$17:$M$20,COUNTBLANK($D$15:K$15)+1,FALSE)</f>
        <v>0</v>
      </c>
      <c r="AB346" s="3">
        <f t="array" ref="AB346">INDEX($AF$3:$CM$62,MATCH($S346,$AE$3:$AE$62,0),MATCH(AB$1&amp;$R346,$AF$1:$CM$1&amp;$AF$2:$CM$2,0))*VLOOKUP($Q346,$C$17:$M$20,COUNTBLANK($D$15:L$15)+1,FALSE)</f>
        <v>0</v>
      </c>
      <c r="AC346" s="3">
        <f t="array" ref="AC346">INDEX($AF$3:$CM$62,MATCH($S346,$AE$3:$AE$62,0),MATCH(AC$1&amp;$R346,$AF$1:$CM$1&amp;$AF$2:$CM$2,0))*VLOOKUP($Q346,$C$17:$M$20,COUNTBLANK($D$15:M$15)+1,FALSE)</f>
        <v>0</v>
      </c>
    </row>
    <row r="347" spans="17:29" x14ac:dyDescent="0.2">
      <c r="Q347" t="str">
        <f t="shared" si="134"/>
        <v>头饰</v>
      </c>
      <c r="R347">
        <f t="shared" si="135"/>
        <v>6</v>
      </c>
      <c r="S347">
        <f t="shared" si="136"/>
        <v>45</v>
      </c>
      <c r="T347" s="3">
        <f t="array" ref="T347">INDEX($AF$3:$CM$62,MATCH($S347,$AE$3:$AE$62,0),MATCH(T$1&amp;$R347,$AF$1:$CM$1&amp;$AF$2:$CM$2,0))*VLOOKUP($Q347,$C$17:$M$20,COUNTBLANK($D$15:D$15)+1,FALSE)</f>
        <v>540</v>
      </c>
      <c r="U347" s="3">
        <f t="array" ref="U347">INDEX($AF$3:$CM$62,MATCH($S347,$AE$3:$AE$62,0),MATCH(U$1&amp;$R347,$AF$1:$CM$1&amp;$AF$2:$CM$2,0))*VLOOKUP($Q347,$C$17:$M$20,COUNTBLANK($D$15:E$15)+1,FALSE)</f>
        <v>27000</v>
      </c>
      <c r="V347" s="3">
        <f t="array" ref="V347">INDEX($AF$3:$CM$62,MATCH($S347,$AE$3:$AE$62,0),MATCH(V$1&amp;$R347,$AF$1:$CM$1&amp;$AF$2:$CM$2,0))*VLOOKUP($Q347,$C$17:$M$20,COUNTBLANK($D$15:F$15)+1,FALSE)</f>
        <v>0</v>
      </c>
      <c r="W347" s="3">
        <f t="array" ref="W347">INDEX($AF$3:$CM$62,MATCH($S347,$AE$3:$AE$62,0),MATCH(W$1&amp;$R347,$AF$1:$CM$1&amp;$AF$2:$CM$2,0))*VLOOKUP($Q347,$C$17:$M$20,COUNTBLANK($D$15:G$15)+1,FALSE)</f>
        <v>0</v>
      </c>
      <c r="X347" s="3">
        <f t="array" ref="X347">INDEX($AF$3:$CM$62,MATCH($S347,$AE$3:$AE$62,0),MATCH(X$1&amp;$R347,$AF$1:$CM$1&amp;$AF$2:$CM$2,0))*VLOOKUP($Q347,$C$17:$M$20,COUNTBLANK($D$15:H$15)+1,FALSE)</f>
        <v>0.48</v>
      </c>
      <c r="Y347" s="3">
        <f t="array" ref="Y347">INDEX($AF$3:$CM$62,MATCH($S347,$AE$3:$AE$62,0),MATCH(Y$1&amp;$R347,$AF$1:$CM$1&amp;$AF$2:$CM$2,0))*VLOOKUP($Q347,$C$17:$M$20,COUNTBLANK($D$15:I$15)+1,FALSE)</f>
        <v>0</v>
      </c>
      <c r="Z347" s="3">
        <f t="array" ref="Z347">INDEX($AF$3:$CM$62,MATCH($S347,$AE$3:$AE$62,0),MATCH(Z$1&amp;$R347,$AF$1:$CM$1&amp;$AF$2:$CM$2,0))*VLOOKUP($Q347,$C$17:$M$20,COUNTBLANK($D$15:J$15)+1,FALSE)</f>
        <v>0</v>
      </c>
      <c r="AA347" s="3">
        <f t="array" ref="AA347">INDEX($AF$3:$CM$62,MATCH($S347,$AE$3:$AE$62,0),MATCH(AA$1&amp;$R347,$AF$1:$CM$1&amp;$AF$2:$CM$2,0))*VLOOKUP($Q347,$C$17:$M$20,COUNTBLANK($D$15:K$15)+1,FALSE)</f>
        <v>0</v>
      </c>
      <c r="AB347" s="3">
        <f t="array" ref="AB347">INDEX($AF$3:$CM$62,MATCH($S347,$AE$3:$AE$62,0),MATCH(AB$1&amp;$R347,$AF$1:$CM$1&amp;$AF$2:$CM$2,0))*VLOOKUP($Q347,$C$17:$M$20,COUNTBLANK($D$15:L$15)+1,FALSE)</f>
        <v>0</v>
      </c>
      <c r="AC347" s="3">
        <f t="array" ref="AC347">INDEX($AF$3:$CM$62,MATCH($S347,$AE$3:$AE$62,0),MATCH(AC$1&amp;$R347,$AF$1:$CM$1&amp;$AF$2:$CM$2,0))*VLOOKUP($Q347,$C$17:$M$20,COUNTBLANK($D$15:M$15)+1,FALSE)</f>
        <v>0</v>
      </c>
    </row>
    <row r="348" spans="17:29" x14ac:dyDescent="0.2">
      <c r="Q348" t="str">
        <f t="shared" si="134"/>
        <v>头饰</v>
      </c>
      <c r="R348">
        <f t="shared" si="135"/>
        <v>6</v>
      </c>
      <c r="S348">
        <f t="shared" si="136"/>
        <v>46</v>
      </c>
      <c r="T348" s="3">
        <f t="array" ref="T348">INDEX($AF$3:$CM$62,MATCH($S348,$AE$3:$AE$62,0),MATCH(T$1&amp;$R348,$AF$1:$CM$1&amp;$AF$2:$CM$2,0))*VLOOKUP($Q348,$C$17:$M$20,COUNTBLANK($D$15:D$15)+1,FALSE)</f>
        <v>552</v>
      </c>
      <c r="U348" s="3">
        <f t="array" ref="U348">INDEX($AF$3:$CM$62,MATCH($S348,$AE$3:$AE$62,0),MATCH(U$1&amp;$R348,$AF$1:$CM$1&amp;$AF$2:$CM$2,0))*VLOOKUP($Q348,$C$17:$M$20,COUNTBLANK($D$15:E$15)+1,FALSE)</f>
        <v>27600</v>
      </c>
      <c r="V348" s="3">
        <f t="array" ref="V348">INDEX($AF$3:$CM$62,MATCH($S348,$AE$3:$AE$62,0),MATCH(V$1&amp;$R348,$AF$1:$CM$1&amp;$AF$2:$CM$2,0))*VLOOKUP($Q348,$C$17:$M$20,COUNTBLANK($D$15:F$15)+1,FALSE)</f>
        <v>0</v>
      </c>
      <c r="W348" s="3">
        <f t="array" ref="W348">INDEX($AF$3:$CM$62,MATCH($S348,$AE$3:$AE$62,0),MATCH(W$1&amp;$R348,$AF$1:$CM$1&amp;$AF$2:$CM$2,0))*VLOOKUP($Q348,$C$17:$M$20,COUNTBLANK($D$15:G$15)+1,FALSE)</f>
        <v>0</v>
      </c>
      <c r="X348" s="3">
        <f t="array" ref="X348">INDEX($AF$3:$CM$62,MATCH($S348,$AE$3:$AE$62,0),MATCH(X$1&amp;$R348,$AF$1:$CM$1&amp;$AF$2:$CM$2,0))*VLOOKUP($Q348,$C$17:$M$20,COUNTBLANK($D$15:H$15)+1,FALSE)</f>
        <v>0.48</v>
      </c>
      <c r="Y348" s="3">
        <f t="array" ref="Y348">INDEX($AF$3:$CM$62,MATCH($S348,$AE$3:$AE$62,0),MATCH(Y$1&amp;$R348,$AF$1:$CM$1&amp;$AF$2:$CM$2,0))*VLOOKUP($Q348,$C$17:$M$20,COUNTBLANK($D$15:I$15)+1,FALSE)</f>
        <v>0</v>
      </c>
      <c r="Z348" s="3">
        <f t="array" ref="Z348">INDEX($AF$3:$CM$62,MATCH($S348,$AE$3:$AE$62,0),MATCH(Z$1&amp;$R348,$AF$1:$CM$1&amp;$AF$2:$CM$2,0))*VLOOKUP($Q348,$C$17:$M$20,COUNTBLANK($D$15:J$15)+1,FALSE)</f>
        <v>0</v>
      </c>
      <c r="AA348" s="3">
        <f t="array" ref="AA348">INDEX($AF$3:$CM$62,MATCH($S348,$AE$3:$AE$62,0),MATCH(AA$1&amp;$R348,$AF$1:$CM$1&amp;$AF$2:$CM$2,0))*VLOOKUP($Q348,$C$17:$M$20,COUNTBLANK($D$15:K$15)+1,FALSE)</f>
        <v>0</v>
      </c>
      <c r="AB348" s="3">
        <f t="array" ref="AB348">INDEX($AF$3:$CM$62,MATCH($S348,$AE$3:$AE$62,0),MATCH(AB$1&amp;$R348,$AF$1:$CM$1&amp;$AF$2:$CM$2,0))*VLOOKUP($Q348,$C$17:$M$20,COUNTBLANK($D$15:L$15)+1,FALSE)</f>
        <v>0</v>
      </c>
      <c r="AC348" s="3">
        <f t="array" ref="AC348">INDEX($AF$3:$CM$62,MATCH($S348,$AE$3:$AE$62,0),MATCH(AC$1&amp;$R348,$AF$1:$CM$1&amp;$AF$2:$CM$2,0))*VLOOKUP($Q348,$C$17:$M$20,COUNTBLANK($D$15:M$15)+1,FALSE)</f>
        <v>0</v>
      </c>
    </row>
    <row r="349" spans="17:29" x14ac:dyDescent="0.2">
      <c r="Q349" t="str">
        <f t="shared" si="134"/>
        <v>头饰</v>
      </c>
      <c r="R349">
        <f t="shared" si="135"/>
        <v>6</v>
      </c>
      <c r="S349">
        <f t="shared" si="136"/>
        <v>47</v>
      </c>
      <c r="T349" s="3">
        <f t="array" ref="T349">INDEX($AF$3:$CM$62,MATCH($S349,$AE$3:$AE$62,0),MATCH(T$1&amp;$R349,$AF$1:$CM$1&amp;$AF$2:$CM$2,0))*VLOOKUP($Q349,$C$17:$M$20,COUNTBLANK($D$15:D$15)+1,FALSE)</f>
        <v>564</v>
      </c>
      <c r="U349" s="3">
        <f t="array" ref="U349">INDEX($AF$3:$CM$62,MATCH($S349,$AE$3:$AE$62,0),MATCH(U$1&amp;$R349,$AF$1:$CM$1&amp;$AF$2:$CM$2,0))*VLOOKUP($Q349,$C$17:$M$20,COUNTBLANK($D$15:E$15)+1,FALSE)</f>
        <v>28200</v>
      </c>
      <c r="V349" s="3">
        <f t="array" ref="V349">INDEX($AF$3:$CM$62,MATCH($S349,$AE$3:$AE$62,0),MATCH(V$1&amp;$R349,$AF$1:$CM$1&amp;$AF$2:$CM$2,0))*VLOOKUP($Q349,$C$17:$M$20,COUNTBLANK($D$15:F$15)+1,FALSE)</f>
        <v>0</v>
      </c>
      <c r="W349" s="3">
        <f t="array" ref="W349">INDEX($AF$3:$CM$62,MATCH($S349,$AE$3:$AE$62,0),MATCH(W$1&amp;$R349,$AF$1:$CM$1&amp;$AF$2:$CM$2,0))*VLOOKUP($Q349,$C$17:$M$20,COUNTBLANK($D$15:G$15)+1,FALSE)</f>
        <v>0</v>
      </c>
      <c r="X349" s="3">
        <f t="array" ref="X349">INDEX($AF$3:$CM$62,MATCH($S349,$AE$3:$AE$62,0),MATCH(X$1&amp;$R349,$AF$1:$CM$1&amp;$AF$2:$CM$2,0))*VLOOKUP($Q349,$C$17:$M$20,COUNTBLANK($D$15:H$15)+1,FALSE)</f>
        <v>0.48</v>
      </c>
      <c r="Y349" s="3">
        <f t="array" ref="Y349">INDEX($AF$3:$CM$62,MATCH($S349,$AE$3:$AE$62,0),MATCH(Y$1&amp;$R349,$AF$1:$CM$1&amp;$AF$2:$CM$2,0))*VLOOKUP($Q349,$C$17:$M$20,COUNTBLANK($D$15:I$15)+1,FALSE)</f>
        <v>0</v>
      </c>
      <c r="Z349" s="3">
        <f t="array" ref="Z349">INDEX($AF$3:$CM$62,MATCH($S349,$AE$3:$AE$62,0),MATCH(Z$1&amp;$R349,$AF$1:$CM$1&amp;$AF$2:$CM$2,0))*VLOOKUP($Q349,$C$17:$M$20,COUNTBLANK($D$15:J$15)+1,FALSE)</f>
        <v>0</v>
      </c>
      <c r="AA349" s="3">
        <f t="array" ref="AA349">INDEX($AF$3:$CM$62,MATCH($S349,$AE$3:$AE$62,0),MATCH(AA$1&amp;$R349,$AF$1:$CM$1&amp;$AF$2:$CM$2,0))*VLOOKUP($Q349,$C$17:$M$20,COUNTBLANK($D$15:K$15)+1,FALSE)</f>
        <v>0</v>
      </c>
      <c r="AB349" s="3">
        <f t="array" ref="AB349">INDEX($AF$3:$CM$62,MATCH($S349,$AE$3:$AE$62,0),MATCH(AB$1&amp;$R349,$AF$1:$CM$1&amp;$AF$2:$CM$2,0))*VLOOKUP($Q349,$C$17:$M$20,COUNTBLANK($D$15:L$15)+1,FALSE)</f>
        <v>0</v>
      </c>
      <c r="AC349" s="3">
        <f t="array" ref="AC349">INDEX($AF$3:$CM$62,MATCH($S349,$AE$3:$AE$62,0),MATCH(AC$1&amp;$R349,$AF$1:$CM$1&amp;$AF$2:$CM$2,0))*VLOOKUP($Q349,$C$17:$M$20,COUNTBLANK($D$15:M$15)+1,FALSE)</f>
        <v>0</v>
      </c>
    </row>
    <row r="350" spans="17:29" x14ac:dyDescent="0.2">
      <c r="Q350" t="str">
        <f t="shared" si="134"/>
        <v>头饰</v>
      </c>
      <c r="R350">
        <f t="shared" si="135"/>
        <v>6</v>
      </c>
      <c r="S350">
        <f t="shared" si="136"/>
        <v>48</v>
      </c>
      <c r="T350" s="3">
        <f t="array" ref="T350">INDEX($AF$3:$CM$62,MATCH($S350,$AE$3:$AE$62,0),MATCH(T$1&amp;$R350,$AF$1:$CM$1&amp;$AF$2:$CM$2,0))*VLOOKUP($Q350,$C$17:$M$20,COUNTBLANK($D$15:D$15)+1,FALSE)</f>
        <v>576</v>
      </c>
      <c r="U350" s="3">
        <f t="array" ref="U350">INDEX($AF$3:$CM$62,MATCH($S350,$AE$3:$AE$62,0),MATCH(U$1&amp;$R350,$AF$1:$CM$1&amp;$AF$2:$CM$2,0))*VLOOKUP($Q350,$C$17:$M$20,COUNTBLANK($D$15:E$15)+1,FALSE)</f>
        <v>28800</v>
      </c>
      <c r="V350" s="3">
        <f t="array" ref="V350">INDEX($AF$3:$CM$62,MATCH($S350,$AE$3:$AE$62,0),MATCH(V$1&amp;$R350,$AF$1:$CM$1&amp;$AF$2:$CM$2,0))*VLOOKUP($Q350,$C$17:$M$20,COUNTBLANK($D$15:F$15)+1,FALSE)</f>
        <v>0</v>
      </c>
      <c r="W350" s="3">
        <f t="array" ref="W350">INDEX($AF$3:$CM$62,MATCH($S350,$AE$3:$AE$62,0),MATCH(W$1&amp;$R350,$AF$1:$CM$1&amp;$AF$2:$CM$2,0))*VLOOKUP($Q350,$C$17:$M$20,COUNTBLANK($D$15:G$15)+1,FALSE)</f>
        <v>0</v>
      </c>
      <c r="X350" s="3">
        <f t="array" ref="X350">INDEX($AF$3:$CM$62,MATCH($S350,$AE$3:$AE$62,0),MATCH(X$1&amp;$R350,$AF$1:$CM$1&amp;$AF$2:$CM$2,0))*VLOOKUP($Q350,$C$17:$M$20,COUNTBLANK($D$15:H$15)+1,FALSE)</f>
        <v>0.48</v>
      </c>
      <c r="Y350" s="3">
        <f t="array" ref="Y350">INDEX($AF$3:$CM$62,MATCH($S350,$AE$3:$AE$62,0),MATCH(Y$1&amp;$R350,$AF$1:$CM$1&amp;$AF$2:$CM$2,0))*VLOOKUP($Q350,$C$17:$M$20,COUNTBLANK($D$15:I$15)+1,FALSE)</f>
        <v>0</v>
      </c>
      <c r="Z350" s="3">
        <f t="array" ref="Z350">INDEX($AF$3:$CM$62,MATCH($S350,$AE$3:$AE$62,0),MATCH(Z$1&amp;$R350,$AF$1:$CM$1&amp;$AF$2:$CM$2,0))*VLOOKUP($Q350,$C$17:$M$20,COUNTBLANK($D$15:J$15)+1,FALSE)</f>
        <v>0</v>
      </c>
      <c r="AA350" s="3">
        <f t="array" ref="AA350">INDEX($AF$3:$CM$62,MATCH($S350,$AE$3:$AE$62,0),MATCH(AA$1&amp;$R350,$AF$1:$CM$1&amp;$AF$2:$CM$2,0))*VLOOKUP($Q350,$C$17:$M$20,COUNTBLANK($D$15:K$15)+1,FALSE)</f>
        <v>0</v>
      </c>
      <c r="AB350" s="3">
        <f t="array" ref="AB350">INDEX($AF$3:$CM$62,MATCH($S350,$AE$3:$AE$62,0),MATCH(AB$1&amp;$R350,$AF$1:$CM$1&amp;$AF$2:$CM$2,0))*VLOOKUP($Q350,$C$17:$M$20,COUNTBLANK($D$15:L$15)+1,FALSE)</f>
        <v>0</v>
      </c>
      <c r="AC350" s="3">
        <f t="array" ref="AC350">INDEX($AF$3:$CM$62,MATCH($S350,$AE$3:$AE$62,0),MATCH(AC$1&amp;$R350,$AF$1:$CM$1&amp;$AF$2:$CM$2,0))*VLOOKUP($Q350,$C$17:$M$20,COUNTBLANK($D$15:M$15)+1,FALSE)</f>
        <v>0</v>
      </c>
    </row>
    <row r="351" spans="17:29" x14ac:dyDescent="0.2">
      <c r="Q351" t="str">
        <f t="shared" si="134"/>
        <v>头饰</v>
      </c>
      <c r="R351">
        <f t="shared" si="135"/>
        <v>6</v>
      </c>
      <c r="S351">
        <f t="shared" si="136"/>
        <v>49</v>
      </c>
      <c r="T351" s="3">
        <f t="array" ref="T351">INDEX($AF$3:$CM$62,MATCH($S351,$AE$3:$AE$62,0),MATCH(T$1&amp;$R351,$AF$1:$CM$1&amp;$AF$2:$CM$2,0))*VLOOKUP($Q351,$C$17:$M$20,COUNTBLANK($D$15:D$15)+1,FALSE)</f>
        <v>588</v>
      </c>
      <c r="U351" s="3">
        <f t="array" ref="U351">INDEX($AF$3:$CM$62,MATCH($S351,$AE$3:$AE$62,0),MATCH(U$1&amp;$R351,$AF$1:$CM$1&amp;$AF$2:$CM$2,0))*VLOOKUP($Q351,$C$17:$M$20,COUNTBLANK($D$15:E$15)+1,FALSE)</f>
        <v>29400</v>
      </c>
      <c r="V351" s="3">
        <f t="array" ref="V351">INDEX($AF$3:$CM$62,MATCH($S351,$AE$3:$AE$62,0),MATCH(V$1&amp;$R351,$AF$1:$CM$1&amp;$AF$2:$CM$2,0))*VLOOKUP($Q351,$C$17:$M$20,COUNTBLANK($D$15:F$15)+1,FALSE)</f>
        <v>0</v>
      </c>
      <c r="W351" s="3">
        <f t="array" ref="W351">INDEX($AF$3:$CM$62,MATCH($S351,$AE$3:$AE$62,0),MATCH(W$1&amp;$R351,$AF$1:$CM$1&amp;$AF$2:$CM$2,0))*VLOOKUP($Q351,$C$17:$M$20,COUNTBLANK($D$15:G$15)+1,FALSE)</f>
        <v>0</v>
      </c>
      <c r="X351" s="3">
        <f t="array" ref="X351">INDEX($AF$3:$CM$62,MATCH($S351,$AE$3:$AE$62,0),MATCH(X$1&amp;$R351,$AF$1:$CM$1&amp;$AF$2:$CM$2,0))*VLOOKUP($Q351,$C$17:$M$20,COUNTBLANK($D$15:H$15)+1,FALSE)</f>
        <v>0.48</v>
      </c>
      <c r="Y351" s="3">
        <f t="array" ref="Y351">INDEX($AF$3:$CM$62,MATCH($S351,$AE$3:$AE$62,0),MATCH(Y$1&amp;$R351,$AF$1:$CM$1&amp;$AF$2:$CM$2,0))*VLOOKUP($Q351,$C$17:$M$20,COUNTBLANK($D$15:I$15)+1,FALSE)</f>
        <v>0</v>
      </c>
      <c r="Z351" s="3">
        <f t="array" ref="Z351">INDEX($AF$3:$CM$62,MATCH($S351,$AE$3:$AE$62,0),MATCH(Z$1&amp;$R351,$AF$1:$CM$1&amp;$AF$2:$CM$2,0))*VLOOKUP($Q351,$C$17:$M$20,COUNTBLANK($D$15:J$15)+1,FALSE)</f>
        <v>0</v>
      </c>
      <c r="AA351" s="3">
        <f t="array" ref="AA351">INDEX($AF$3:$CM$62,MATCH($S351,$AE$3:$AE$62,0),MATCH(AA$1&amp;$R351,$AF$1:$CM$1&amp;$AF$2:$CM$2,0))*VLOOKUP($Q351,$C$17:$M$20,COUNTBLANK($D$15:K$15)+1,FALSE)</f>
        <v>0</v>
      </c>
      <c r="AB351" s="3">
        <f t="array" ref="AB351">INDEX($AF$3:$CM$62,MATCH($S351,$AE$3:$AE$62,0),MATCH(AB$1&amp;$R351,$AF$1:$CM$1&amp;$AF$2:$CM$2,0))*VLOOKUP($Q351,$C$17:$M$20,COUNTBLANK($D$15:L$15)+1,FALSE)</f>
        <v>0</v>
      </c>
      <c r="AC351" s="3">
        <f t="array" ref="AC351">INDEX($AF$3:$CM$62,MATCH($S351,$AE$3:$AE$62,0),MATCH(AC$1&amp;$R351,$AF$1:$CM$1&amp;$AF$2:$CM$2,0))*VLOOKUP($Q351,$C$17:$M$20,COUNTBLANK($D$15:M$15)+1,FALSE)</f>
        <v>0</v>
      </c>
    </row>
    <row r="352" spans="17:29" x14ac:dyDescent="0.2">
      <c r="Q352" t="str">
        <f t="shared" si="134"/>
        <v>头饰</v>
      </c>
      <c r="R352">
        <f t="shared" si="135"/>
        <v>6</v>
      </c>
      <c r="S352">
        <f t="shared" si="136"/>
        <v>50</v>
      </c>
      <c r="T352" s="3">
        <f t="array" ref="T352">INDEX($AF$3:$CM$62,MATCH($S352,$AE$3:$AE$62,0),MATCH(T$1&amp;$R352,$AF$1:$CM$1&amp;$AF$2:$CM$2,0))*VLOOKUP($Q352,$C$17:$M$20,COUNTBLANK($D$15:D$15)+1,FALSE)</f>
        <v>600</v>
      </c>
      <c r="U352" s="3">
        <f t="array" ref="U352">INDEX($AF$3:$CM$62,MATCH($S352,$AE$3:$AE$62,0),MATCH(U$1&amp;$R352,$AF$1:$CM$1&amp;$AF$2:$CM$2,0))*VLOOKUP($Q352,$C$17:$M$20,COUNTBLANK($D$15:E$15)+1,FALSE)</f>
        <v>30000</v>
      </c>
      <c r="V352" s="3">
        <f t="array" ref="V352">INDEX($AF$3:$CM$62,MATCH($S352,$AE$3:$AE$62,0),MATCH(V$1&amp;$R352,$AF$1:$CM$1&amp;$AF$2:$CM$2,0))*VLOOKUP($Q352,$C$17:$M$20,COUNTBLANK($D$15:F$15)+1,FALSE)</f>
        <v>0</v>
      </c>
      <c r="W352" s="3">
        <f t="array" ref="W352">INDEX($AF$3:$CM$62,MATCH($S352,$AE$3:$AE$62,0),MATCH(W$1&amp;$R352,$AF$1:$CM$1&amp;$AF$2:$CM$2,0))*VLOOKUP($Q352,$C$17:$M$20,COUNTBLANK($D$15:G$15)+1,FALSE)</f>
        <v>0</v>
      </c>
      <c r="X352" s="3">
        <f t="array" ref="X352">INDEX($AF$3:$CM$62,MATCH($S352,$AE$3:$AE$62,0),MATCH(X$1&amp;$R352,$AF$1:$CM$1&amp;$AF$2:$CM$2,0))*VLOOKUP($Q352,$C$17:$M$20,COUNTBLANK($D$15:H$15)+1,FALSE)</f>
        <v>0.60000000000000009</v>
      </c>
      <c r="Y352" s="3">
        <f t="array" ref="Y352">INDEX($AF$3:$CM$62,MATCH($S352,$AE$3:$AE$62,0),MATCH(Y$1&amp;$R352,$AF$1:$CM$1&amp;$AF$2:$CM$2,0))*VLOOKUP($Q352,$C$17:$M$20,COUNTBLANK($D$15:I$15)+1,FALSE)</f>
        <v>0</v>
      </c>
      <c r="Z352" s="3">
        <f t="array" ref="Z352">INDEX($AF$3:$CM$62,MATCH($S352,$AE$3:$AE$62,0),MATCH(Z$1&amp;$R352,$AF$1:$CM$1&amp;$AF$2:$CM$2,0))*VLOOKUP($Q352,$C$17:$M$20,COUNTBLANK($D$15:J$15)+1,FALSE)</f>
        <v>0</v>
      </c>
      <c r="AA352" s="3">
        <f t="array" ref="AA352">INDEX($AF$3:$CM$62,MATCH($S352,$AE$3:$AE$62,0),MATCH(AA$1&amp;$R352,$AF$1:$CM$1&amp;$AF$2:$CM$2,0))*VLOOKUP($Q352,$C$17:$M$20,COUNTBLANK($D$15:K$15)+1,FALSE)</f>
        <v>0</v>
      </c>
      <c r="AB352" s="3">
        <f t="array" ref="AB352">INDEX($AF$3:$CM$62,MATCH($S352,$AE$3:$AE$62,0),MATCH(AB$1&amp;$R352,$AF$1:$CM$1&amp;$AF$2:$CM$2,0))*VLOOKUP($Q352,$C$17:$M$20,COUNTBLANK($D$15:L$15)+1,FALSE)</f>
        <v>0</v>
      </c>
      <c r="AC352" s="3">
        <f t="array" ref="AC352">INDEX($AF$3:$CM$62,MATCH($S352,$AE$3:$AE$62,0),MATCH(AC$1&amp;$R352,$AF$1:$CM$1&amp;$AF$2:$CM$2,0))*VLOOKUP($Q352,$C$17:$M$20,COUNTBLANK($D$15:M$15)+1,FALSE)</f>
        <v>0</v>
      </c>
    </row>
    <row r="353" spans="17:29" x14ac:dyDescent="0.2">
      <c r="Q353" t="str">
        <f t="shared" si="134"/>
        <v>头饰</v>
      </c>
      <c r="R353">
        <f t="shared" si="135"/>
        <v>6</v>
      </c>
      <c r="S353">
        <f t="shared" si="136"/>
        <v>51</v>
      </c>
      <c r="T353" s="3">
        <f t="array" ref="T353">INDEX($AF$3:$CM$62,MATCH($S353,$AE$3:$AE$62,0),MATCH(T$1&amp;$R353,$AF$1:$CM$1&amp;$AF$2:$CM$2,0))*VLOOKUP($Q353,$C$17:$M$20,COUNTBLANK($D$15:D$15)+1,FALSE)</f>
        <v>612</v>
      </c>
      <c r="U353" s="3">
        <f t="array" ref="U353">INDEX($AF$3:$CM$62,MATCH($S353,$AE$3:$AE$62,0),MATCH(U$1&amp;$R353,$AF$1:$CM$1&amp;$AF$2:$CM$2,0))*VLOOKUP($Q353,$C$17:$M$20,COUNTBLANK($D$15:E$15)+1,FALSE)</f>
        <v>30600</v>
      </c>
      <c r="V353" s="3">
        <f t="array" ref="V353">INDEX($AF$3:$CM$62,MATCH($S353,$AE$3:$AE$62,0),MATCH(V$1&amp;$R353,$AF$1:$CM$1&amp;$AF$2:$CM$2,0))*VLOOKUP($Q353,$C$17:$M$20,COUNTBLANK($D$15:F$15)+1,FALSE)</f>
        <v>0</v>
      </c>
      <c r="W353" s="3">
        <f t="array" ref="W353">INDEX($AF$3:$CM$62,MATCH($S353,$AE$3:$AE$62,0),MATCH(W$1&amp;$R353,$AF$1:$CM$1&amp;$AF$2:$CM$2,0))*VLOOKUP($Q353,$C$17:$M$20,COUNTBLANK($D$15:G$15)+1,FALSE)</f>
        <v>0</v>
      </c>
      <c r="X353" s="3">
        <f t="array" ref="X353">INDEX($AF$3:$CM$62,MATCH($S353,$AE$3:$AE$62,0),MATCH(X$1&amp;$R353,$AF$1:$CM$1&amp;$AF$2:$CM$2,0))*VLOOKUP($Q353,$C$17:$M$20,COUNTBLANK($D$15:H$15)+1,FALSE)</f>
        <v>0.60000000000000009</v>
      </c>
      <c r="Y353" s="3">
        <f t="array" ref="Y353">INDEX($AF$3:$CM$62,MATCH($S353,$AE$3:$AE$62,0),MATCH(Y$1&amp;$R353,$AF$1:$CM$1&amp;$AF$2:$CM$2,0))*VLOOKUP($Q353,$C$17:$M$20,COUNTBLANK($D$15:I$15)+1,FALSE)</f>
        <v>0</v>
      </c>
      <c r="Z353" s="3">
        <f t="array" ref="Z353">INDEX($AF$3:$CM$62,MATCH($S353,$AE$3:$AE$62,0),MATCH(Z$1&amp;$R353,$AF$1:$CM$1&amp;$AF$2:$CM$2,0))*VLOOKUP($Q353,$C$17:$M$20,COUNTBLANK($D$15:J$15)+1,FALSE)</f>
        <v>0</v>
      </c>
      <c r="AA353" s="3">
        <f t="array" ref="AA353">INDEX($AF$3:$CM$62,MATCH($S353,$AE$3:$AE$62,0),MATCH(AA$1&amp;$R353,$AF$1:$CM$1&amp;$AF$2:$CM$2,0))*VLOOKUP($Q353,$C$17:$M$20,COUNTBLANK($D$15:K$15)+1,FALSE)</f>
        <v>0</v>
      </c>
      <c r="AB353" s="3">
        <f t="array" ref="AB353">INDEX($AF$3:$CM$62,MATCH($S353,$AE$3:$AE$62,0),MATCH(AB$1&amp;$R353,$AF$1:$CM$1&amp;$AF$2:$CM$2,0))*VLOOKUP($Q353,$C$17:$M$20,COUNTBLANK($D$15:L$15)+1,FALSE)</f>
        <v>0</v>
      </c>
      <c r="AC353" s="3">
        <f t="array" ref="AC353">INDEX($AF$3:$CM$62,MATCH($S353,$AE$3:$AE$62,0),MATCH(AC$1&amp;$R353,$AF$1:$CM$1&amp;$AF$2:$CM$2,0))*VLOOKUP($Q353,$C$17:$M$20,COUNTBLANK($D$15:M$15)+1,FALSE)</f>
        <v>0</v>
      </c>
    </row>
    <row r="354" spans="17:29" x14ac:dyDescent="0.2">
      <c r="Q354" t="str">
        <f t="shared" si="134"/>
        <v>头饰</v>
      </c>
      <c r="R354">
        <f t="shared" si="135"/>
        <v>6</v>
      </c>
      <c r="S354">
        <f t="shared" si="136"/>
        <v>52</v>
      </c>
      <c r="T354" s="3">
        <f t="array" ref="T354">INDEX($AF$3:$CM$62,MATCH($S354,$AE$3:$AE$62,0),MATCH(T$1&amp;$R354,$AF$1:$CM$1&amp;$AF$2:$CM$2,0))*VLOOKUP($Q354,$C$17:$M$20,COUNTBLANK($D$15:D$15)+1,FALSE)</f>
        <v>624</v>
      </c>
      <c r="U354" s="3">
        <f t="array" ref="U354">INDEX($AF$3:$CM$62,MATCH($S354,$AE$3:$AE$62,0),MATCH(U$1&amp;$R354,$AF$1:$CM$1&amp;$AF$2:$CM$2,0))*VLOOKUP($Q354,$C$17:$M$20,COUNTBLANK($D$15:E$15)+1,FALSE)</f>
        <v>31200</v>
      </c>
      <c r="V354" s="3">
        <f t="array" ref="V354">INDEX($AF$3:$CM$62,MATCH($S354,$AE$3:$AE$62,0),MATCH(V$1&amp;$R354,$AF$1:$CM$1&amp;$AF$2:$CM$2,0))*VLOOKUP($Q354,$C$17:$M$20,COUNTBLANK($D$15:F$15)+1,FALSE)</f>
        <v>0</v>
      </c>
      <c r="W354" s="3">
        <f t="array" ref="W354">INDEX($AF$3:$CM$62,MATCH($S354,$AE$3:$AE$62,0),MATCH(W$1&amp;$R354,$AF$1:$CM$1&amp;$AF$2:$CM$2,0))*VLOOKUP($Q354,$C$17:$M$20,COUNTBLANK($D$15:G$15)+1,FALSE)</f>
        <v>0</v>
      </c>
      <c r="X354" s="3">
        <f t="array" ref="X354">INDEX($AF$3:$CM$62,MATCH($S354,$AE$3:$AE$62,0),MATCH(X$1&amp;$R354,$AF$1:$CM$1&amp;$AF$2:$CM$2,0))*VLOOKUP($Q354,$C$17:$M$20,COUNTBLANK($D$15:H$15)+1,FALSE)</f>
        <v>0.60000000000000009</v>
      </c>
      <c r="Y354" s="3">
        <f t="array" ref="Y354">INDEX($AF$3:$CM$62,MATCH($S354,$AE$3:$AE$62,0),MATCH(Y$1&amp;$R354,$AF$1:$CM$1&amp;$AF$2:$CM$2,0))*VLOOKUP($Q354,$C$17:$M$20,COUNTBLANK($D$15:I$15)+1,FALSE)</f>
        <v>0</v>
      </c>
      <c r="Z354" s="3">
        <f t="array" ref="Z354">INDEX($AF$3:$CM$62,MATCH($S354,$AE$3:$AE$62,0),MATCH(Z$1&amp;$R354,$AF$1:$CM$1&amp;$AF$2:$CM$2,0))*VLOOKUP($Q354,$C$17:$M$20,COUNTBLANK($D$15:J$15)+1,FALSE)</f>
        <v>0</v>
      </c>
      <c r="AA354" s="3">
        <f t="array" ref="AA354">INDEX($AF$3:$CM$62,MATCH($S354,$AE$3:$AE$62,0),MATCH(AA$1&amp;$R354,$AF$1:$CM$1&amp;$AF$2:$CM$2,0))*VLOOKUP($Q354,$C$17:$M$20,COUNTBLANK($D$15:K$15)+1,FALSE)</f>
        <v>0</v>
      </c>
      <c r="AB354" s="3">
        <f t="array" ref="AB354">INDEX($AF$3:$CM$62,MATCH($S354,$AE$3:$AE$62,0),MATCH(AB$1&amp;$R354,$AF$1:$CM$1&amp;$AF$2:$CM$2,0))*VLOOKUP($Q354,$C$17:$M$20,COUNTBLANK($D$15:L$15)+1,FALSE)</f>
        <v>0</v>
      </c>
      <c r="AC354" s="3">
        <f t="array" ref="AC354">INDEX($AF$3:$CM$62,MATCH($S354,$AE$3:$AE$62,0),MATCH(AC$1&amp;$R354,$AF$1:$CM$1&amp;$AF$2:$CM$2,0))*VLOOKUP($Q354,$C$17:$M$20,COUNTBLANK($D$15:M$15)+1,FALSE)</f>
        <v>0</v>
      </c>
    </row>
    <row r="355" spans="17:29" x14ac:dyDescent="0.2">
      <c r="Q355" t="str">
        <f t="shared" si="134"/>
        <v>头饰</v>
      </c>
      <c r="R355">
        <f t="shared" si="135"/>
        <v>6</v>
      </c>
      <c r="S355">
        <f t="shared" si="136"/>
        <v>53</v>
      </c>
      <c r="T355" s="3">
        <f t="array" ref="T355">INDEX($AF$3:$CM$62,MATCH($S355,$AE$3:$AE$62,0),MATCH(T$1&amp;$R355,$AF$1:$CM$1&amp;$AF$2:$CM$2,0))*VLOOKUP($Q355,$C$17:$M$20,COUNTBLANK($D$15:D$15)+1,FALSE)</f>
        <v>636</v>
      </c>
      <c r="U355" s="3">
        <f t="array" ref="U355">INDEX($AF$3:$CM$62,MATCH($S355,$AE$3:$AE$62,0),MATCH(U$1&amp;$R355,$AF$1:$CM$1&amp;$AF$2:$CM$2,0))*VLOOKUP($Q355,$C$17:$M$20,COUNTBLANK($D$15:E$15)+1,FALSE)</f>
        <v>31800</v>
      </c>
      <c r="V355" s="3">
        <f t="array" ref="V355">INDEX($AF$3:$CM$62,MATCH($S355,$AE$3:$AE$62,0),MATCH(V$1&amp;$R355,$AF$1:$CM$1&amp;$AF$2:$CM$2,0))*VLOOKUP($Q355,$C$17:$M$20,COUNTBLANK($D$15:F$15)+1,FALSE)</f>
        <v>0</v>
      </c>
      <c r="W355" s="3">
        <f t="array" ref="W355">INDEX($AF$3:$CM$62,MATCH($S355,$AE$3:$AE$62,0),MATCH(W$1&amp;$R355,$AF$1:$CM$1&amp;$AF$2:$CM$2,0))*VLOOKUP($Q355,$C$17:$M$20,COUNTBLANK($D$15:G$15)+1,FALSE)</f>
        <v>0</v>
      </c>
      <c r="X355" s="3">
        <f t="array" ref="X355">INDEX($AF$3:$CM$62,MATCH($S355,$AE$3:$AE$62,0),MATCH(X$1&amp;$R355,$AF$1:$CM$1&amp;$AF$2:$CM$2,0))*VLOOKUP($Q355,$C$17:$M$20,COUNTBLANK($D$15:H$15)+1,FALSE)</f>
        <v>0.60000000000000009</v>
      </c>
      <c r="Y355" s="3">
        <f t="array" ref="Y355">INDEX($AF$3:$CM$62,MATCH($S355,$AE$3:$AE$62,0),MATCH(Y$1&amp;$R355,$AF$1:$CM$1&amp;$AF$2:$CM$2,0))*VLOOKUP($Q355,$C$17:$M$20,COUNTBLANK($D$15:I$15)+1,FALSE)</f>
        <v>0</v>
      </c>
      <c r="Z355" s="3">
        <f t="array" ref="Z355">INDEX($AF$3:$CM$62,MATCH($S355,$AE$3:$AE$62,0),MATCH(Z$1&amp;$R355,$AF$1:$CM$1&amp;$AF$2:$CM$2,0))*VLOOKUP($Q355,$C$17:$M$20,COUNTBLANK($D$15:J$15)+1,FALSE)</f>
        <v>0</v>
      </c>
      <c r="AA355" s="3">
        <f t="array" ref="AA355">INDEX($AF$3:$CM$62,MATCH($S355,$AE$3:$AE$62,0),MATCH(AA$1&amp;$R355,$AF$1:$CM$1&amp;$AF$2:$CM$2,0))*VLOOKUP($Q355,$C$17:$M$20,COUNTBLANK($D$15:K$15)+1,FALSE)</f>
        <v>0</v>
      </c>
      <c r="AB355" s="3">
        <f t="array" ref="AB355">INDEX($AF$3:$CM$62,MATCH($S355,$AE$3:$AE$62,0),MATCH(AB$1&amp;$R355,$AF$1:$CM$1&amp;$AF$2:$CM$2,0))*VLOOKUP($Q355,$C$17:$M$20,COUNTBLANK($D$15:L$15)+1,FALSE)</f>
        <v>0</v>
      </c>
      <c r="AC355" s="3">
        <f t="array" ref="AC355">INDEX($AF$3:$CM$62,MATCH($S355,$AE$3:$AE$62,0),MATCH(AC$1&amp;$R355,$AF$1:$CM$1&amp;$AF$2:$CM$2,0))*VLOOKUP($Q355,$C$17:$M$20,COUNTBLANK($D$15:M$15)+1,FALSE)</f>
        <v>0</v>
      </c>
    </row>
    <row r="356" spans="17:29" x14ac:dyDescent="0.2">
      <c r="Q356" t="str">
        <f t="shared" si="134"/>
        <v>头饰</v>
      </c>
      <c r="R356">
        <f t="shared" si="135"/>
        <v>6</v>
      </c>
      <c r="S356">
        <f t="shared" si="136"/>
        <v>54</v>
      </c>
      <c r="T356" s="3">
        <f t="array" ref="T356">INDEX($AF$3:$CM$62,MATCH($S356,$AE$3:$AE$62,0),MATCH(T$1&amp;$R356,$AF$1:$CM$1&amp;$AF$2:$CM$2,0))*VLOOKUP($Q356,$C$17:$M$20,COUNTBLANK($D$15:D$15)+1,FALSE)</f>
        <v>648</v>
      </c>
      <c r="U356" s="3">
        <f t="array" ref="U356">INDEX($AF$3:$CM$62,MATCH($S356,$AE$3:$AE$62,0),MATCH(U$1&amp;$R356,$AF$1:$CM$1&amp;$AF$2:$CM$2,0))*VLOOKUP($Q356,$C$17:$M$20,COUNTBLANK($D$15:E$15)+1,FALSE)</f>
        <v>32400</v>
      </c>
      <c r="V356" s="3">
        <f t="array" ref="V356">INDEX($AF$3:$CM$62,MATCH($S356,$AE$3:$AE$62,0),MATCH(V$1&amp;$R356,$AF$1:$CM$1&amp;$AF$2:$CM$2,0))*VLOOKUP($Q356,$C$17:$M$20,COUNTBLANK($D$15:F$15)+1,FALSE)</f>
        <v>0</v>
      </c>
      <c r="W356" s="3">
        <f t="array" ref="W356">INDEX($AF$3:$CM$62,MATCH($S356,$AE$3:$AE$62,0),MATCH(W$1&amp;$R356,$AF$1:$CM$1&amp;$AF$2:$CM$2,0))*VLOOKUP($Q356,$C$17:$M$20,COUNTBLANK($D$15:G$15)+1,FALSE)</f>
        <v>0</v>
      </c>
      <c r="X356" s="3">
        <f t="array" ref="X356">INDEX($AF$3:$CM$62,MATCH($S356,$AE$3:$AE$62,0),MATCH(X$1&amp;$R356,$AF$1:$CM$1&amp;$AF$2:$CM$2,0))*VLOOKUP($Q356,$C$17:$M$20,COUNTBLANK($D$15:H$15)+1,FALSE)</f>
        <v>0.60000000000000009</v>
      </c>
      <c r="Y356" s="3">
        <f t="array" ref="Y356">INDEX($AF$3:$CM$62,MATCH($S356,$AE$3:$AE$62,0),MATCH(Y$1&amp;$R356,$AF$1:$CM$1&amp;$AF$2:$CM$2,0))*VLOOKUP($Q356,$C$17:$M$20,COUNTBLANK($D$15:I$15)+1,FALSE)</f>
        <v>0</v>
      </c>
      <c r="Z356" s="3">
        <f t="array" ref="Z356">INDEX($AF$3:$CM$62,MATCH($S356,$AE$3:$AE$62,0),MATCH(Z$1&amp;$R356,$AF$1:$CM$1&amp;$AF$2:$CM$2,0))*VLOOKUP($Q356,$C$17:$M$20,COUNTBLANK($D$15:J$15)+1,FALSE)</f>
        <v>0</v>
      </c>
      <c r="AA356" s="3">
        <f t="array" ref="AA356">INDEX($AF$3:$CM$62,MATCH($S356,$AE$3:$AE$62,0),MATCH(AA$1&amp;$R356,$AF$1:$CM$1&amp;$AF$2:$CM$2,0))*VLOOKUP($Q356,$C$17:$M$20,COUNTBLANK($D$15:K$15)+1,FALSE)</f>
        <v>0</v>
      </c>
      <c r="AB356" s="3">
        <f t="array" ref="AB356">INDEX($AF$3:$CM$62,MATCH($S356,$AE$3:$AE$62,0),MATCH(AB$1&amp;$R356,$AF$1:$CM$1&amp;$AF$2:$CM$2,0))*VLOOKUP($Q356,$C$17:$M$20,COUNTBLANK($D$15:L$15)+1,FALSE)</f>
        <v>0</v>
      </c>
      <c r="AC356" s="3">
        <f t="array" ref="AC356">INDEX($AF$3:$CM$62,MATCH($S356,$AE$3:$AE$62,0),MATCH(AC$1&amp;$R356,$AF$1:$CM$1&amp;$AF$2:$CM$2,0))*VLOOKUP($Q356,$C$17:$M$20,COUNTBLANK($D$15:M$15)+1,FALSE)</f>
        <v>0</v>
      </c>
    </row>
    <row r="357" spans="17:29" x14ac:dyDescent="0.2">
      <c r="Q357" t="str">
        <f t="shared" si="134"/>
        <v>头饰</v>
      </c>
      <c r="R357">
        <f t="shared" si="135"/>
        <v>6</v>
      </c>
      <c r="S357">
        <f t="shared" si="136"/>
        <v>55</v>
      </c>
      <c r="T357" s="3">
        <f t="array" ref="T357">INDEX($AF$3:$CM$62,MATCH($S357,$AE$3:$AE$62,0),MATCH(T$1&amp;$R357,$AF$1:$CM$1&amp;$AF$2:$CM$2,0))*VLOOKUP($Q357,$C$17:$M$20,COUNTBLANK($D$15:D$15)+1,FALSE)</f>
        <v>660</v>
      </c>
      <c r="U357" s="3">
        <f t="array" ref="U357">INDEX($AF$3:$CM$62,MATCH($S357,$AE$3:$AE$62,0),MATCH(U$1&amp;$R357,$AF$1:$CM$1&amp;$AF$2:$CM$2,0))*VLOOKUP($Q357,$C$17:$M$20,COUNTBLANK($D$15:E$15)+1,FALSE)</f>
        <v>33000</v>
      </c>
      <c r="V357" s="3">
        <f t="array" ref="V357">INDEX($AF$3:$CM$62,MATCH($S357,$AE$3:$AE$62,0),MATCH(V$1&amp;$R357,$AF$1:$CM$1&amp;$AF$2:$CM$2,0))*VLOOKUP($Q357,$C$17:$M$20,COUNTBLANK($D$15:F$15)+1,FALSE)</f>
        <v>0</v>
      </c>
      <c r="W357" s="3">
        <f t="array" ref="W357">INDEX($AF$3:$CM$62,MATCH($S357,$AE$3:$AE$62,0),MATCH(W$1&amp;$R357,$AF$1:$CM$1&amp;$AF$2:$CM$2,0))*VLOOKUP($Q357,$C$17:$M$20,COUNTBLANK($D$15:G$15)+1,FALSE)</f>
        <v>0</v>
      </c>
      <c r="X357" s="3">
        <f t="array" ref="X357">INDEX($AF$3:$CM$62,MATCH($S357,$AE$3:$AE$62,0),MATCH(X$1&amp;$R357,$AF$1:$CM$1&amp;$AF$2:$CM$2,0))*VLOOKUP($Q357,$C$17:$M$20,COUNTBLANK($D$15:H$15)+1,FALSE)</f>
        <v>0.60000000000000009</v>
      </c>
      <c r="Y357" s="3">
        <f t="array" ref="Y357">INDEX($AF$3:$CM$62,MATCH($S357,$AE$3:$AE$62,0),MATCH(Y$1&amp;$R357,$AF$1:$CM$1&amp;$AF$2:$CM$2,0))*VLOOKUP($Q357,$C$17:$M$20,COUNTBLANK($D$15:I$15)+1,FALSE)</f>
        <v>0</v>
      </c>
      <c r="Z357" s="3">
        <f t="array" ref="Z357">INDEX($AF$3:$CM$62,MATCH($S357,$AE$3:$AE$62,0),MATCH(Z$1&amp;$R357,$AF$1:$CM$1&amp;$AF$2:$CM$2,0))*VLOOKUP($Q357,$C$17:$M$20,COUNTBLANK($D$15:J$15)+1,FALSE)</f>
        <v>0</v>
      </c>
      <c r="AA357" s="3">
        <f t="array" ref="AA357">INDEX($AF$3:$CM$62,MATCH($S357,$AE$3:$AE$62,0),MATCH(AA$1&amp;$R357,$AF$1:$CM$1&amp;$AF$2:$CM$2,0))*VLOOKUP($Q357,$C$17:$M$20,COUNTBLANK($D$15:K$15)+1,FALSE)</f>
        <v>0</v>
      </c>
      <c r="AB357" s="3">
        <f t="array" ref="AB357">INDEX($AF$3:$CM$62,MATCH($S357,$AE$3:$AE$62,0),MATCH(AB$1&amp;$R357,$AF$1:$CM$1&amp;$AF$2:$CM$2,0))*VLOOKUP($Q357,$C$17:$M$20,COUNTBLANK($D$15:L$15)+1,FALSE)</f>
        <v>0</v>
      </c>
      <c r="AC357" s="3">
        <f t="array" ref="AC357">INDEX($AF$3:$CM$62,MATCH($S357,$AE$3:$AE$62,0),MATCH(AC$1&amp;$R357,$AF$1:$CM$1&amp;$AF$2:$CM$2,0))*VLOOKUP($Q357,$C$17:$M$20,COUNTBLANK($D$15:M$15)+1,FALSE)</f>
        <v>0</v>
      </c>
    </row>
    <row r="358" spans="17:29" x14ac:dyDescent="0.2">
      <c r="Q358" t="str">
        <f t="shared" si="134"/>
        <v>头饰</v>
      </c>
      <c r="R358">
        <f t="shared" si="135"/>
        <v>6</v>
      </c>
      <c r="S358">
        <f t="shared" si="136"/>
        <v>56</v>
      </c>
      <c r="T358" s="3">
        <f t="array" ref="T358">INDEX($AF$3:$CM$62,MATCH($S358,$AE$3:$AE$62,0),MATCH(T$1&amp;$R358,$AF$1:$CM$1&amp;$AF$2:$CM$2,0))*VLOOKUP($Q358,$C$17:$M$20,COUNTBLANK($D$15:D$15)+1,FALSE)</f>
        <v>672</v>
      </c>
      <c r="U358" s="3">
        <f t="array" ref="U358">INDEX($AF$3:$CM$62,MATCH($S358,$AE$3:$AE$62,0),MATCH(U$1&amp;$R358,$AF$1:$CM$1&amp;$AF$2:$CM$2,0))*VLOOKUP($Q358,$C$17:$M$20,COUNTBLANK($D$15:E$15)+1,FALSE)</f>
        <v>33600</v>
      </c>
      <c r="V358" s="3">
        <f t="array" ref="V358">INDEX($AF$3:$CM$62,MATCH($S358,$AE$3:$AE$62,0),MATCH(V$1&amp;$R358,$AF$1:$CM$1&amp;$AF$2:$CM$2,0))*VLOOKUP($Q358,$C$17:$M$20,COUNTBLANK($D$15:F$15)+1,FALSE)</f>
        <v>0</v>
      </c>
      <c r="W358" s="3">
        <f t="array" ref="W358">INDEX($AF$3:$CM$62,MATCH($S358,$AE$3:$AE$62,0),MATCH(W$1&amp;$R358,$AF$1:$CM$1&amp;$AF$2:$CM$2,0))*VLOOKUP($Q358,$C$17:$M$20,COUNTBLANK($D$15:G$15)+1,FALSE)</f>
        <v>0</v>
      </c>
      <c r="X358" s="3">
        <f t="array" ref="X358">INDEX($AF$3:$CM$62,MATCH($S358,$AE$3:$AE$62,0),MATCH(X$1&amp;$R358,$AF$1:$CM$1&amp;$AF$2:$CM$2,0))*VLOOKUP($Q358,$C$17:$M$20,COUNTBLANK($D$15:H$15)+1,FALSE)</f>
        <v>0.60000000000000009</v>
      </c>
      <c r="Y358" s="3">
        <f t="array" ref="Y358">INDEX($AF$3:$CM$62,MATCH($S358,$AE$3:$AE$62,0),MATCH(Y$1&amp;$R358,$AF$1:$CM$1&amp;$AF$2:$CM$2,0))*VLOOKUP($Q358,$C$17:$M$20,COUNTBLANK($D$15:I$15)+1,FALSE)</f>
        <v>0</v>
      </c>
      <c r="Z358" s="3">
        <f t="array" ref="Z358">INDEX($AF$3:$CM$62,MATCH($S358,$AE$3:$AE$62,0),MATCH(Z$1&amp;$R358,$AF$1:$CM$1&amp;$AF$2:$CM$2,0))*VLOOKUP($Q358,$C$17:$M$20,COUNTBLANK($D$15:J$15)+1,FALSE)</f>
        <v>0</v>
      </c>
      <c r="AA358" s="3">
        <f t="array" ref="AA358">INDEX($AF$3:$CM$62,MATCH($S358,$AE$3:$AE$62,0),MATCH(AA$1&amp;$R358,$AF$1:$CM$1&amp;$AF$2:$CM$2,0))*VLOOKUP($Q358,$C$17:$M$20,COUNTBLANK($D$15:K$15)+1,FALSE)</f>
        <v>0</v>
      </c>
      <c r="AB358" s="3">
        <f t="array" ref="AB358">INDEX($AF$3:$CM$62,MATCH($S358,$AE$3:$AE$62,0),MATCH(AB$1&amp;$R358,$AF$1:$CM$1&amp;$AF$2:$CM$2,0))*VLOOKUP($Q358,$C$17:$M$20,COUNTBLANK($D$15:L$15)+1,FALSE)</f>
        <v>0</v>
      </c>
      <c r="AC358" s="3">
        <f t="array" ref="AC358">INDEX($AF$3:$CM$62,MATCH($S358,$AE$3:$AE$62,0),MATCH(AC$1&amp;$R358,$AF$1:$CM$1&amp;$AF$2:$CM$2,0))*VLOOKUP($Q358,$C$17:$M$20,COUNTBLANK($D$15:M$15)+1,FALSE)</f>
        <v>0</v>
      </c>
    </row>
    <row r="359" spans="17:29" x14ac:dyDescent="0.2">
      <c r="Q359" t="str">
        <f t="shared" si="134"/>
        <v>头饰</v>
      </c>
      <c r="R359">
        <f t="shared" si="135"/>
        <v>6</v>
      </c>
      <c r="S359">
        <f t="shared" si="136"/>
        <v>57</v>
      </c>
      <c r="T359" s="3">
        <f t="array" ref="T359">INDEX($AF$3:$CM$62,MATCH($S359,$AE$3:$AE$62,0),MATCH(T$1&amp;$R359,$AF$1:$CM$1&amp;$AF$2:$CM$2,0))*VLOOKUP($Q359,$C$17:$M$20,COUNTBLANK($D$15:D$15)+1,FALSE)</f>
        <v>684</v>
      </c>
      <c r="U359" s="3">
        <f t="array" ref="U359">INDEX($AF$3:$CM$62,MATCH($S359,$AE$3:$AE$62,0),MATCH(U$1&amp;$R359,$AF$1:$CM$1&amp;$AF$2:$CM$2,0))*VLOOKUP($Q359,$C$17:$M$20,COUNTBLANK($D$15:E$15)+1,FALSE)</f>
        <v>34200</v>
      </c>
      <c r="V359" s="3">
        <f t="array" ref="V359">INDEX($AF$3:$CM$62,MATCH($S359,$AE$3:$AE$62,0),MATCH(V$1&amp;$R359,$AF$1:$CM$1&amp;$AF$2:$CM$2,0))*VLOOKUP($Q359,$C$17:$M$20,COUNTBLANK($D$15:F$15)+1,FALSE)</f>
        <v>0</v>
      </c>
      <c r="W359" s="3">
        <f t="array" ref="W359">INDEX($AF$3:$CM$62,MATCH($S359,$AE$3:$AE$62,0),MATCH(W$1&amp;$R359,$AF$1:$CM$1&amp;$AF$2:$CM$2,0))*VLOOKUP($Q359,$C$17:$M$20,COUNTBLANK($D$15:G$15)+1,FALSE)</f>
        <v>0</v>
      </c>
      <c r="X359" s="3">
        <f t="array" ref="X359">INDEX($AF$3:$CM$62,MATCH($S359,$AE$3:$AE$62,0),MATCH(X$1&amp;$R359,$AF$1:$CM$1&amp;$AF$2:$CM$2,0))*VLOOKUP($Q359,$C$17:$M$20,COUNTBLANK($D$15:H$15)+1,FALSE)</f>
        <v>0.60000000000000009</v>
      </c>
      <c r="Y359" s="3">
        <f t="array" ref="Y359">INDEX($AF$3:$CM$62,MATCH($S359,$AE$3:$AE$62,0),MATCH(Y$1&amp;$R359,$AF$1:$CM$1&amp;$AF$2:$CM$2,0))*VLOOKUP($Q359,$C$17:$M$20,COUNTBLANK($D$15:I$15)+1,FALSE)</f>
        <v>0</v>
      </c>
      <c r="Z359" s="3">
        <f t="array" ref="Z359">INDEX($AF$3:$CM$62,MATCH($S359,$AE$3:$AE$62,0),MATCH(Z$1&amp;$R359,$AF$1:$CM$1&amp;$AF$2:$CM$2,0))*VLOOKUP($Q359,$C$17:$M$20,COUNTBLANK($D$15:J$15)+1,FALSE)</f>
        <v>0</v>
      </c>
      <c r="AA359" s="3">
        <f t="array" ref="AA359">INDEX($AF$3:$CM$62,MATCH($S359,$AE$3:$AE$62,0),MATCH(AA$1&amp;$R359,$AF$1:$CM$1&amp;$AF$2:$CM$2,0))*VLOOKUP($Q359,$C$17:$M$20,COUNTBLANK($D$15:K$15)+1,FALSE)</f>
        <v>0</v>
      </c>
      <c r="AB359" s="3">
        <f t="array" ref="AB359">INDEX($AF$3:$CM$62,MATCH($S359,$AE$3:$AE$62,0),MATCH(AB$1&amp;$R359,$AF$1:$CM$1&amp;$AF$2:$CM$2,0))*VLOOKUP($Q359,$C$17:$M$20,COUNTBLANK($D$15:L$15)+1,FALSE)</f>
        <v>0</v>
      </c>
      <c r="AC359" s="3">
        <f t="array" ref="AC359">INDEX($AF$3:$CM$62,MATCH($S359,$AE$3:$AE$62,0),MATCH(AC$1&amp;$R359,$AF$1:$CM$1&amp;$AF$2:$CM$2,0))*VLOOKUP($Q359,$C$17:$M$20,COUNTBLANK($D$15:M$15)+1,FALSE)</f>
        <v>0</v>
      </c>
    </row>
    <row r="360" spans="17:29" x14ac:dyDescent="0.2">
      <c r="Q360" t="str">
        <f t="shared" si="134"/>
        <v>头饰</v>
      </c>
      <c r="R360">
        <f t="shared" si="135"/>
        <v>6</v>
      </c>
      <c r="S360">
        <f t="shared" si="136"/>
        <v>58</v>
      </c>
      <c r="T360" s="3">
        <f t="array" ref="T360">INDEX($AF$3:$CM$62,MATCH($S360,$AE$3:$AE$62,0),MATCH(T$1&amp;$R360,$AF$1:$CM$1&amp;$AF$2:$CM$2,0))*VLOOKUP($Q360,$C$17:$M$20,COUNTBLANK($D$15:D$15)+1,FALSE)</f>
        <v>696</v>
      </c>
      <c r="U360" s="3">
        <f t="array" ref="U360">INDEX($AF$3:$CM$62,MATCH($S360,$AE$3:$AE$62,0),MATCH(U$1&amp;$R360,$AF$1:$CM$1&amp;$AF$2:$CM$2,0))*VLOOKUP($Q360,$C$17:$M$20,COUNTBLANK($D$15:E$15)+1,FALSE)</f>
        <v>34800</v>
      </c>
      <c r="V360" s="3">
        <f t="array" ref="V360">INDEX($AF$3:$CM$62,MATCH($S360,$AE$3:$AE$62,0),MATCH(V$1&amp;$R360,$AF$1:$CM$1&amp;$AF$2:$CM$2,0))*VLOOKUP($Q360,$C$17:$M$20,COUNTBLANK($D$15:F$15)+1,FALSE)</f>
        <v>0</v>
      </c>
      <c r="W360" s="3">
        <f t="array" ref="W360">INDEX($AF$3:$CM$62,MATCH($S360,$AE$3:$AE$62,0),MATCH(W$1&amp;$R360,$AF$1:$CM$1&amp;$AF$2:$CM$2,0))*VLOOKUP($Q360,$C$17:$M$20,COUNTBLANK($D$15:G$15)+1,FALSE)</f>
        <v>0</v>
      </c>
      <c r="X360" s="3">
        <f t="array" ref="X360">INDEX($AF$3:$CM$62,MATCH($S360,$AE$3:$AE$62,0),MATCH(X$1&amp;$R360,$AF$1:$CM$1&amp;$AF$2:$CM$2,0))*VLOOKUP($Q360,$C$17:$M$20,COUNTBLANK($D$15:H$15)+1,FALSE)</f>
        <v>0.60000000000000009</v>
      </c>
      <c r="Y360" s="3">
        <f t="array" ref="Y360">INDEX($AF$3:$CM$62,MATCH($S360,$AE$3:$AE$62,0),MATCH(Y$1&amp;$R360,$AF$1:$CM$1&amp;$AF$2:$CM$2,0))*VLOOKUP($Q360,$C$17:$M$20,COUNTBLANK($D$15:I$15)+1,FALSE)</f>
        <v>0</v>
      </c>
      <c r="Z360" s="3">
        <f t="array" ref="Z360">INDEX($AF$3:$CM$62,MATCH($S360,$AE$3:$AE$62,0),MATCH(Z$1&amp;$R360,$AF$1:$CM$1&amp;$AF$2:$CM$2,0))*VLOOKUP($Q360,$C$17:$M$20,COUNTBLANK($D$15:J$15)+1,FALSE)</f>
        <v>0</v>
      </c>
      <c r="AA360" s="3">
        <f t="array" ref="AA360">INDEX($AF$3:$CM$62,MATCH($S360,$AE$3:$AE$62,0),MATCH(AA$1&amp;$R360,$AF$1:$CM$1&amp;$AF$2:$CM$2,0))*VLOOKUP($Q360,$C$17:$M$20,COUNTBLANK($D$15:K$15)+1,FALSE)</f>
        <v>0</v>
      </c>
      <c r="AB360" s="3">
        <f t="array" ref="AB360">INDEX($AF$3:$CM$62,MATCH($S360,$AE$3:$AE$62,0),MATCH(AB$1&amp;$R360,$AF$1:$CM$1&amp;$AF$2:$CM$2,0))*VLOOKUP($Q360,$C$17:$M$20,COUNTBLANK($D$15:L$15)+1,FALSE)</f>
        <v>0</v>
      </c>
      <c r="AC360" s="3">
        <f t="array" ref="AC360">INDEX($AF$3:$CM$62,MATCH($S360,$AE$3:$AE$62,0),MATCH(AC$1&amp;$R360,$AF$1:$CM$1&amp;$AF$2:$CM$2,0))*VLOOKUP($Q360,$C$17:$M$20,COUNTBLANK($D$15:M$15)+1,FALSE)</f>
        <v>0</v>
      </c>
    </row>
    <row r="361" spans="17:29" x14ac:dyDescent="0.2">
      <c r="Q361" t="str">
        <f t="shared" si="134"/>
        <v>头饰</v>
      </c>
      <c r="R361">
        <f t="shared" si="135"/>
        <v>6</v>
      </c>
      <c r="S361">
        <f t="shared" si="136"/>
        <v>59</v>
      </c>
      <c r="T361" s="3">
        <f t="array" ref="T361">INDEX($AF$3:$CM$62,MATCH($S361,$AE$3:$AE$62,0),MATCH(T$1&amp;$R361,$AF$1:$CM$1&amp;$AF$2:$CM$2,0))*VLOOKUP($Q361,$C$17:$M$20,COUNTBLANK($D$15:D$15)+1,FALSE)</f>
        <v>708</v>
      </c>
      <c r="U361" s="3">
        <f t="array" ref="U361">INDEX($AF$3:$CM$62,MATCH($S361,$AE$3:$AE$62,0),MATCH(U$1&amp;$R361,$AF$1:$CM$1&amp;$AF$2:$CM$2,0))*VLOOKUP($Q361,$C$17:$M$20,COUNTBLANK($D$15:E$15)+1,FALSE)</f>
        <v>35400</v>
      </c>
      <c r="V361" s="3">
        <f t="array" ref="V361">INDEX($AF$3:$CM$62,MATCH($S361,$AE$3:$AE$62,0),MATCH(V$1&amp;$R361,$AF$1:$CM$1&amp;$AF$2:$CM$2,0))*VLOOKUP($Q361,$C$17:$M$20,COUNTBLANK($D$15:F$15)+1,FALSE)</f>
        <v>0</v>
      </c>
      <c r="W361" s="3">
        <f t="array" ref="W361">INDEX($AF$3:$CM$62,MATCH($S361,$AE$3:$AE$62,0),MATCH(W$1&amp;$R361,$AF$1:$CM$1&amp;$AF$2:$CM$2,0))*VLOOKUP($Q361,$C$17:$M$20,COUNTBLANK($D$15:G$15)+1,FALSE)</f>
        <v>0</v>
      </c>
      <c r="X361" s="3">
        <f t="array" ref="X361">INDEX($AF$3:$CM$62,MATCH($S361,$AE$3:$AE$62,0),MATCH(X$1&amp;$R361,$AF$1:$CM$1&amp;$AF$2:$CM$2,0))*VLOOKUP($Q361,$C$17:$M$20,COUNTBLANK($D$15:H$15)+1,FALSE)</f>
        <v>0.60000000000000009</v>
      </c>
      <c r="Y361" s="3">
        <f t="array" ref="Y361">INDEX($AF$3:$CM$62,MATCH($S361,$AE$3:$AE$62,0),MATCH(Y$1&amp;$R361,$AF$1:$CM$1&amp;$AF$2:$CM$2,0))*VLOOKUP($Q361,$C$17:$M$20,COUNTBLANK($D$15:I$15)+1,FALSE)</f>
        <v>0</v>
      </c>
      <c r="Z361" s="3">
        <f t="array" ref="Z361">INDEX($AF$3:$CM$62,MATCH($S361,$AE$3:$AE$62,0),MATCH(Z$1&amp;$R361,$AF$1:$CM$1&amp;$AF$2:$CM$2,0))*VLOOKUP($Q361,$C$17:$M$20,COUNTBLANK($D$15:J$15)+1,FALSE)</f>
        <v>0</v>
      </c>
      <c r="AA361" s="3">
        <f t="array" ref="AA361">INDEX($AF$3:$CM$62,MATCH($S361,$AE$3:$AE$62,0),MATCH(AA$1&amp;$R361,$AF$1:$CM$1&amp;$AF$2:$CM$2,0))*VLOOKUP($Q361,$C$17:$M$20,COUNTBLANK($D$15:K$15)+1,FALSE)</f>
        <v>0</v>
      </c>
      <c r="AB361" s="3">
        <f t="array" ref="AB361">INDEX($AF$3:$CM$62,MATCH($S361,$AE$3:$AE$62,0),MATCH(AB$1&amp;$R361,$AF$1:$CM$1&amp;$AF$2:$CM$2,0))*VLOOKUP($Q361,$C$17:$M$20,COUNTBLANK($D$15:L$15)+1,FALSE)</f>
        <v>0</v>
      </c>
      <c r="AC361" s="3">
        <f t="array" ref="AC361">INDEX($AF$3:$CM$62,MATCH($S361,$AE$3:$AE$62,0),MATCH(AC$1&amp;$R361,$AF$1:$CM$1&amp;$AF$2:$CM$2,0))*VLOOKUP($Q361,$C$17:$M$20,COUNTBLANK($D$15:M$15)+1,FALSE)</f>
        <v>0</v>
      </c>
    </row>
    <row r="362" spans="17:29" x14ac:dyDescent="0.2">
      <c r="Q362" t="str">
        <f t="shared" si="134"/>
        <v>头饰</v>
      </c>
      <c r="R362">
        <f t="shared" si="135"/>
        <v>6</v>
      </c>
      <c r="S362">
        <f t="shared" si="136"/>
        <v>60</v>
      </c>
      <c r="T362" s="3">
        <f t="array" ref="T362">INDEX($AF$3:$CM$62,MATCH($S362,$AE$3:$AE$62,0),MATCH(T$1&amp;$R362,$AF$1:$CM$1&amp;$AF$2:$CM$2,0))*VLOOKUP($Q362,$C$17:$M$20,COUNTBLANK($D$15:D$15)+1,FALSE)</f>
        <v>720</v>
      </c>
      <c r="U362" s="3">
        <f t="array" ref="U362">INDEX($AF$3:$CM$62,MATCH($S362,$AE$3:$AE$62,0),MATCH(U$1&amp;$R362,$AF$1:$CM$1&amp;$AF$2:$CM$2,0))*VLOOKUP($Q362,$C$17:$M$20,COUNTBLANK($D$15:E$15)+1,FALSE)</f>
        <v>36000</v>
      </c>
      <c r="V362" s="3">
        <f t="array" ref="V362">INDEX($AF$3:$CM$62,MATCH($S362,$AE$3:$AE$62,0),MATCH(V$1&amp;$R362,$AF$1:$CM$1&amp;$AF$2:$CM$2,0))*VLOOKUP($Q362,$C$17:$M$20,COUNTBLANK($D$15:F$15)+1,FALSE)</f>
        <v>0</v>
      </c>
      <c r="W362" s="3">
        <f t="array" ref="W362">INDEX($AF$3:$CM$62,MATCH($S362,$AE$3:$AE$62,0),MATCH(W$1&amp;$R362,$AF$1:$CM$1&amp;$AF$2:$CM$2,0))*VLOOKUP($Q362,$C$17:$M$20,COUNTBLANK($D$15:G$15)+1,FALSE)</f>
        <v>0</v>
      </c>
      <c r="X362" s="3">
        <f t="array" ref="X362">INDEX($AF$3:$CM$62,MATCH($S362,$AE$3:$AE$62,0),MATCH(X$1&amp;$R362,$AF$1:$CM$1&amp;$AF$2:$CM$2,0))*VLOOKUP($Q362,$C$17:$M$20,COUNTBLANK($D$15:H$15)+1,FALSE)</f>
        <v>0.7200000000000002</v>
      </c>
      <c r="Y362" s="3">
        <f t="array" ref="Y362">INDEX($AF$3:$CM$62,MATCH($S362,$AE$3:$AE$62,0),MATCH(Y$1&amp;$R362,$AF$1:$CM$1&amp;$AF$2:$CM$2,0))*VLOOKUP($Q362,$C$17:$M$20,COUNTBLANK($D$15:I$15)+1,FALSE)</f>
        <v>0</v>
      </c>
      <c r="Z362" s="3">
        <f t="array" ref="Z362">INDEX($AF$3:$CM$62,MATCH($S362,$AE$3:$AE$62,0),MATCH(Z$1&amp;$R362,$AF$1:$CM$1&amp;$AF$2:$CM$2,0))*VLOOKUP($Q362,$C$17:$M$20,COUNTBLANK($D$15:J$15)+1,FALSE)</f>
        <v>0</v>
      </c>
      <c r="AA362" s="3">
        <f t="array" ref="AA362">INDEX($AF$3:$CM$62,MATCH($S362,$AE$3:$AE$62,0),MATCH(AA$1&amp;$R362,$AF$1:$CM$1&amp;$AF$2:$CM$2,0))*VLOOKUP($Q362,$C$17:$M$20,COUNTBLANK($D$15:K$15)+1,FALSE)</f>
        <v>0</v>
      </c>
      <c r="AB362" s="3">
        <f t="array" ref="AB362">INDEX($AF$3:$CM$62,MATCH($S362,$AE$3:$AE$62,0),MATCH(AB$1&amp;$R362,$AF$1:$CM$1&amp;$AF$2:$CM$2,0))*VLOOKUP($Q362,$C$17:$M$20,COUNTBLANK($D$15:L$15)+1,FALSE)</f>
        <v>0</v>
      </c>
      <c r="AC362" s="3">
        <f t="array" ref="AC362">INDEX($AF$3:$CM$62,MATCH($S362,$AE$3:$AE$62,0),MATCH(AC$1&amp;$R362,$AF$1:$CM$1&amp;$AF$2:$CM$2,0))*VLOOKUP($Q362,$C$17:$M$20,COUNTBLANK($D$15:M$15)+1,FALSE)</f>
        <v>0</v>
      </c>
    </row>
    <row r="363" spans="17:29" x14ac:dyDescent="0.2">
      <c r="Q363" t="s">
        <v>418</v>
      </c>
      <c r="R363">
        <f>R3</f>
        <v>1</v>
      </c>
      <c r="S363">
        <f t="shared" si="136"/>
        <v>1</v>
      </c>
      <c r="T363" s="3">
        <f t="array" ref="T363">INDEX($AF$3:$CM$62,MATCH($S363,$AE$3:$AE$62,0),MATCH(T$1&amp;$R363,$AF$1:$CM$1&amp;$AF$2:$CM$2,0))*VLOOKUP($Q363,$C$17:$M$20,COUNTBLANK($D$15:D$15)+1,FALSE)</f>
        <v>2</v>
      </c>
      <c r="U363" s="3">
        <f t="array" ref="U363">INDEX($AF$3:$CM$62,MATCH($S363,$AE$3:$AE$62,0),MATCH(U$1&amp;$R363,$AF$1:$CM$1&amp;$AF$2:$CM$2,0))*VLOOKUP($Q363,$C$17:$M$20,COUNTBLANK($D$15:E$15)+1,FALSE)</f>
        <v>100</v>
      </c>
      <c r="V363" s="3">
        <f t="array" ref="V363">INDEX($AF$3:$CM$62,MATCH($S363,$AE$3:$AE$62,0),MATCH(V$1&amp;$R363,$AF$1:$CM$1&amp;$AF$2:$CM$2,0))*VLOOKUP($Q363,$C$17:$M$20,COUNTBLANK($D$15:F$15)+1,FALSE)</f>
        <v>0</v>
      </c>
      <c r="W363" s="3">
        <f t="array" ref="W363">INDEX($AF$3:$CM$62,MATCH($S363,$AE$3:$AE$62,0),MATCH(W$1&amp;$R363,$AF$1:$CM$1&amp;$AF$2:$CM$2,0))*VLOOKUP($Q363,$C$17:$M$20,COUNTBLANK($D$15:G$15)+1,FALSE)</f>
        <v>0</v>
      </c>
      <c r="X363" s="3">
        <f t="array" ref="X363">INDEX($AF$3:$CM$62,MATCH($S363,$AE$3:$AE$62,0),MATCH(X$1&amp;$R363,$AF$1:$CM$1&amp;$AF$2:$CM$2,0))*VLOOKUP($Q363,$C$17:$M$20,COUNTBLANK($D$15:H$15)+1,FALSE)</f>
        <v>0</v>
      </c>
      <c r="Y363" s="3">
        <f t="array" ref="Y363">INDEX($AF$3:$CM$62,MATCH($S363,$AE$3:$AE$62,0),MATCH(Y$1&amp;$R363,$AF$1:$CM$1&amp;$AF$2:$CM$2,0))*VLOOKUP($Q363,$C$17:$M$20,COUNTBLANK($D$15:I$15)+1,FALSE)</f>
        <v>0</v>
      </c>
      <c r="Z363" s="3">
        <f t="array" ref="Z363">INDEX($AF$3:$CM$62,MATCH($S363,$AE$3:$AE$62,0),MATCH(Z$1&amp;$R363,$AF$1:$CM$1&amp;$AF$2:$CM$2,0))*VLOOKUP($Q363,$C$17:$M$20,COUNTBLANK($D$15:J$15)+1,FALSE)</f>
        <v>0</v>
      </c>
      <c r="AA363" s="3">
        <f t="array" ref="AA363">INDEX($AF$3:$CM$62,MATCH($S363,$AE$3:$AE$62,0),MATCH(AA$1&amp;$R363,$AF$1:$CM$1&amp;$AF$2:$CM$2,0))*VLOOKUP($Q363,$C$17:$M$20,COUNTBLANK($D$15:K$15)+1,FALSE)</f>
        <v>0</v>
      </c>
      <c r="AB363" s="3">
        <f t="array" ref="AB363">INDEX($AF$3:$CM$62,MATCH($S363,$AE$3:$AE$62,0),MATCH(AB$1&amp;$R363,$AF$1:$CM$1&amp;$AF$2:$CM$2,0))*VLOOKUP($Q363,$C$17:$M$20,COUNTBLANK($D$15:L$15)+1,FALSE)</f>
        <v>0</v>
      </c>
      <c r="AC363" s="3">
        <f t="array" ref="AC363">INDEX($AF$3:$CM$62,MATCH($S363,$AE$3:$AE$62,0),MATCH(AC$1&amp;$R363,$AF$1:$CM$1&amp;$AF$2:$CM$2,0))*VLOOKUP($Q363,$C$17:$M$20,COUNTBLANK($D$15:M$15)+1,FALSE)</f>
        <v>0</v>
      </c>
    </row>
    <row r="364" spans="17:29" x14ac:dyDescent="0.2">
      <c r="Q364" t="s">
        <v>418</v>
      </c>
      <c r="R364">
        <f t="shared" ref="R364:R427" si="137">R4</f>
        <v>1</v>
      </c>
      <c r="S364">
        <f t="shared" si="136"/>
        <v>2</v>
      </c>
      <c r="T364" s="3">
        <f t="array" ref="T364">INDEX($AF$3:$CM$62,MATCH($S364,$AE$3:$AE$62,0),MATCH(T$1&amp;$R364,$AF$1:$CM$1&amp;$AF$2:$CM$2,0))*VLOOKUP($Q364,$C$17:$M$20,COUNTBLANK($D$15:D$15)+1,FALSE)</f>
        <v>4</v>
      </c>
      <c r="U364" s="3">
        <f t="array" ref="U364">INDEX($AF$3:$CM$62,MATCH($S364,$AE$3:$AE$62,0),MATCH(U$1&amp;$R364,$AF$1:$CM$1&amp;$AF$2:$CM$2,0))*VLOOKUP($Q364,$C$17:$M$20,COUNTBLANK($D$15:E$15)+1,FALSE)</f>
        <v>200</v>
      </c>
      <c r="V364" s="3">
        <f t="array" ref="V364">INDEX($AF$3:$CM$62,MATCH($S364,$AE$3:$AE$62,0),MATCH(V$1&amp;$R364,$AF$1:$CM$1&amp;$AF$2:$CM$2,0))*VLOOKUP($Q364,$C$17:$M$20,COUNTBLANK($D$15:F$15)+1,FALSE)</f>
        <v>0</v>
      </c>
      <c r="W364" s="3">
        <f t="array" ref="W364">INDEX($AF$3:$CM$62,MATCH($S364,$AE$3:$AE$62,0),MATCH(W$1&amp;$R364,$AF$1:$CM$1&amp;$AF$2:$CM$2,0))*VLOOKUP($Q364,$C$17:$M$20,COUNTBLANK($D$15:G$15)+1,FALSE)</f>
        <v>0</v>
      </c>
      <c r="X364" s="3">
        <f t="array" ref="X364">INDEX($AF$3:$CM$62,MATCH($S364,$AE$3:$AE$62,0),MATCH(X$1&amp;$R364,$AF$1:$CM$1&amp;$AF$2:$CM$2,0))*VLOOKUP($Q364,$C$17:$M$20,COUNTBLANK($D$15:H$15)+1,FALSE)</f>
        <v>0</v>
      </c>
      <c r="Y364" s="3">
        <f t="array" ref="Y364">INDEX($AF$3:$CM$62,MATCH($S364,$AE$3:$AE$62,0),MATCH(Y$1&amp;$R364,$AF$1:$CM$1&amp;$AF$2:$CM$2,0))*VLOOKUP($Q364,$C$17:$M$20,COUNTBLANK($D$15:I$15)+1,FALSE)</f>
        <v>0</v>
      </c>
      <c r="Z364" s="3">
        <f t="array" ref="Z364">INDEX($AF$3:$CM$62,MATCH($S364,$AE$3:$AE$62,0),MATCH(Z$1&amp;$R364,$AF$1:$CM$1&amp;$AF$2:$CM$2,0))*VLOOKUP($Q364,$C$17:$M$20,COUNTBLANK($D$15:J$15)+1,FALSE)</f>
        <v>0</v>
      </c>
      <c r="AA364" s="3">
        <f t="array" ref="AA364">INDEX($AF$3:$CM$62,MATCH($S364,$AE$3:$AE$62,0),MATCH(AA$1&amp;$R364,$AF$1:$CM$1&amp;$AF$2:$CM$2,0))*VLOOKUP($Q364,$C$17:$M$20,COUNTBLANK($D$15:K$15)+1,FALSE)</f>
        <v>0</v>
      </c>
      <c r="AB364" s="3">
        <f t="array" ref="AB364">INDEX($AF$3:$CM$62,MATCH($S364,$AE$3:$AE$62,0),MATCH(AB$1&amp;$R364,$AF$1:$CM$1&amp;$AF$2:$CM$2,0))*VLOOKUP($Q364,$C$17:$M$20,COUNTBLANK($D$15:L$15)+1,FALSE)</f>
        <v>0</v>
      </c>
      <c r="AC364" s="3">
        <f t="array" ref="AC364">INDEX($AF$3:$CM$62,MATCH($S364,$AE$3:$AE$62,0),MATCH(AC$1&amp;$R364,$AF$1:$CM$1&amp;$AF$2:$CM$2,0))*VLOOKUP($Q364,$C$17:$M$20,COUNTBLANK($D$15:M$15)+1,FALSE)</f>
        <v>0</v>
      </c>
    </row>
    <row r="365" spans="17:29" x14ac:dyDescent="0.2">
      <c r="Q365" t="s">
        <v>418</v>
      </c>
      <c r="R365">
        <f t="shared" si="137"/>
        <v>1</v>
      </c>
      <c r="S365">
        <f t="shared" si="136"/>
        <v>3</v>
      </c>
      <c r="T365" s="3">
        <f t="array" ref="T365">INDEX($AF$3:$CM$62,MATCH($S365,$AE$3:$AE$62,0),MATCH(T$1&amp;$R365,$AF$1:$CM$1&amp;$AF$2:$CM$2,0))*VLOOKUP($Q365,$C$17:$M$20,COUNTBLANK($D$15:D$15)+1,FALSE)</f>
        <v>6</v>
      </c>
      <c r="U365" s="3">
        <f t="array" ref="U365">INDEX($AF$3:$CM$62,MATCH($S365,$AE$3:$AE$62,0),MATCH(U$1&amp;$R365,$AF$1:$CM$1&amp;$AF$2:$CM$2,0))*VLOOKUP($Q365,$C$17:$M$20,COUNTBLANK($D$15:E$15)+1,FALSE)</f>
        <v>300</v>
      </c>
      <c r="V365" s="3">
        <f t="array" ref="V365">INDEX($AF$3:$CM$62,MATCH($S365,$AE$3:$AE$62,0),MATCH(V$1&amp;$R365,$AF$1:$CM$1&amp;$AF$2:$CM$2,0))*VLOOKUP($Q365,$C$17:$M$20,COUNTBLANK($D$15:F$15)+1,FALSE)</f>
        <v>0</v>
      </c>
      <c r="W365" s="3">
        <f t="array" ref="W365">INDEX($AF$3:$CM$62,MATCH($S365,$AE$3:$AE$62,0),MATCH(W$1&amp;$R365,$AF$1:$CM$1&amp;$AF$2:$CM$2,0))*VLOOKUP($Q365,$C$17:$M$20,COUNTBLANK($D$15:G$15)+1,FALSE)</f>
        <v>0</v>
      </c>
      <c r="X365" s="3">
        <f t="array" ref="X365">INDEX($AF$3:$CM$62,MATCH($S365,$AE$3:$AE$62,0),MATCH(X$1&amp;$R365,$AF$1:$CM$1&amp;$AF$2:$CM$2,0))*VLOOKUP($Q365,$C$17:$M$20,COUNTBLANK($D$15:H$15)+1,FALSE)</f>
        <v>0</v>
      </c>
      <c r="Y365" s="3">
        <f t="array" ref="Y365">INDEX($AF$3:$CM$62,MATCH($S365,$AE$3:$AE$62,0),MATCH(Y$1&amp;$R365,$AF$1:$CM$1&amp;$AF$2:$CM$2,0))*VLOOKUP($Q365,$C$17:$M$20,COUNTBLANK($D$15:I$15)+1,FALSE)</f>
        <v>0</v>
      </c>
      <c r="Z365" s="3">
        <f t="array" ref="Z365">INDEX($AF$3:$CM$62,MATCH($S365,$AE$3:$AE$62,0),MATCH(Z$1&amp;$R365,$AF$1:$CM$1&amp;$AF$2:$CM$2,0))*VLOOKUP($Q365,$C$17:$M$20,COUNTBLANK($D$15:J$15)+1,FALSE)</f>
        <v>0</v>
      </c>
      <c r="AA365" s="3">
        <f t="array" ref="AA365">INDEX($AF$3:$CM$62,MATCH($S365,$AE$3:$AE$62,0),MATCH(AA$1&amp;$R365,$AF$1:$CM$1&amp;$AF$2:$CM$2,0))*VLOOKUP($Q365,$C$17:$M$20,COUNTBLANK($D$15:K$15)+1,FALSE)</f>
        <v>0</v>
      </c>
      <c r="AB365" s="3">
        <f t="array" ref="AB365">INDEX($AF$3:$CM$62,MATCH($S365,$AE$3:$AE$62,0),MATCH(AB$1&amp;$R365,$AF$1:$CM$1&amp;$AF$2:$CM$2,0))*VLOOKUP($Q365,$C$17:$M$20,COUNTBLANK($D$15:L$15)+1,FALSE)</f>
        <v>0</v>
      </c>
      <c r="AC365" s="3">
        <f t="array" ref="AC365">INDEX($AF$3:$CM$62,MATCH($S365,$AE$3:$AE$62,0),MATCH(AC$1&amp;$R365,$AF$1:$CM$1&amp;$AF$2:$CM$2,0))*VLOOKUP($Q365,$C$17:$M$20,COUNTBLANK($D$15:M$15)+1,FALSE)</f>
        <v>0</v>
      </c>
    </row>
    <row r="366" spans="17:29" x14ac:dyDescent="0.2">
      <c r="Q366" t="s">
        <v>418</v>
      </c>
      <c r="R366">
        <f t="shared" si="137"/>
        <v>1</v>
      </c>
      <c r="S366">
        <f t="shared" si="136"/>
        <v>4</v>
      </c>
      <c r="T366" s="3">
        <f t="array" ref="T366">INDEX($AF$3:$CM$62,MATCH($S366,$AE$3:$AE$62,0),MATCH(T$1&amp;$R366,$AF$1:$CM$1&amp;$AF$2:$CM$2,0))*VLOOKUP($Q366,$C$17:$M$20,COUNTBLANK($D$15:D$15)+1,FALSE)</f>
        <v>8</v>
      </c>
      <c r="U366" s="3">
        <f t="array" ref="U366">INDEX($AF$3:$CM$62,MATCH($S366,$AE$3:$AE$62,0),MATCH(U$1&amp;$R366,$AF$1:$CM$1&amp;$AF$2:$CM$2,0))*VLOOKUP($Q366,$C$17:$M$20,COUNTBLANK($D$15:E$15)+1,FALSE)</f>
        <v>400</v>
      </c>
      <c r="V366" s="3">
        <f t="array" ref="V366">INDEX($AF$3:$CM$62,MATCH($S366,$AE$3:$AE$62,0),MATCH(V$1&amp;$R366,$AF$1:$CM$1&amp;$AF$2:$CM$2,0))*VLOOKUP($Q366,$C$17:$M$20,COUNTBLANK($D$15:F$15)+1,FALSE)</f>
        <v>0</v>
      </c>
      <c r="W366" s="3">
        <f t="array" ref="W366">INDEX($AF$3:$CM$62,MATCH($S366,$AE$3:$AE$62,0),MATCH(W$1&amp;$R366,$AF$1:$CM$1&amp;$AF$2:$CM$2,0))*VLOOKUP($Q366,$C$17:$M$20,COUNTBLANK($D$15:G$15)+1,FALSE)</f>
        <v>0</v>
      </c>
      <c r="X366" s="3">
        <f t="array" ref="X366">INDEX($AF$3:$CM$62,MATCH($S366,$AE$3:$AE$62,0),MATCH(X$1&amp;$R366,$AF$1:$CM$1&amp;$AF$2:$CM$2,0))*VLOOKUP($Q366,$C$17:$M$20,COUNTBLANK($D$15:H$15)+1,FALSE)</f>
        <v>0</v>
      </c>
      <c r="Y366" s="3">
        <f t="array" ref="Y366">INDEX($AF$3:$CM$62,MATCH($S366,$AE$3:$AE$62,0),MATCH(Y$1&amp;$R366,$AF$1:$CM$1&amp;$AF$2:$CM$2,0))*VLOOKUP($Q366,$C$17:$M$20,COUNTBLANK($D$15:I$15)+1,FALSE)</f>
        <v>0</v>
      </c>
      <c r="Z366" s="3">
        <f t="array" ref="Z366">INDEX($AF$3:$CM$62,MATCH($S366,$AE$3:$AE$62,0),MATCH(Z$1&amp;$R366,$AF$1:$CM$1&amp;$AF$2:$CM$2,0))*VLOOKUP($Q366,$C$17:$M$20,COUNTBLANK($D$15:J$15)+1,FALSE)</f>
        <v>0</v>
      </c>
      <c r="AA366" s="3">
        <f t="array" ref="AA366">INDEX($AF$3:$CM$62,MATCH($S366,$AE$3:$AE$62,0),MATCH(AA$1&amp;$R366,$AF$1:$CM$1&amp;$AF$2:$CM$2,0))*VLOOKUP($Q366,$C$17:$M$20,COUNTBLANK($D$15:K$15)+1,FALSE)</f>
        <v>0</v>
      </c>
      <c r="AB366" s="3">
        <f t="array" ref="AB366">INDEX($AF$3:$CM$62,MATCH($S366,$AE$3:$AE$62,0),MATCH(AB$1&amp;$R366,$AF$1:$CM$1&amp;$AF$2:$CM$2,0))*VLOOKUP($Q366,$C$17:$M$20,COUNTBLANK($D$15:L$15)+1,FALSE)</f>
        <v>0</v>
      </c>
      <c r="AC366" s="3">
        <f t="array" ref="AC366">INDEX($AF$3:$CM$62,MATCH($S366,$AE$3:$AE$62,0),MATCH(AC$1&amp;$R366,$AF$1:$CM$1&amp;$AF$2:$CM$2,0))*VLOOKUP($Q366,$C$17:$M$20,COUNTBLANK($D$15:M$15)+1,FALSE)</f>
        <v>0</v>
      </c>
    </row>
    <row r="367" spans="17:29" x14ac:dyDescent="0.2">
      <c r="Q367" t="s">
        <v>418</v>
      </c>
      <c r="R367">
        <f t="shared" si="137"/>
        <v>1</v>
      </c>
      <c r="S367">
        <f t="shared" si="136"/>
        <v>5</v>
      </c>
      <c r="T367" s="3">
        <f t="array" ref="T367">INDEX($AF$3:$CM$62,MATCH($S367,$AE$3:$AE$62,0),MATCH(T$1&amp;$R367,$AF$1:$CM$1&amp;$AF$2:$CM$2,0))*VLOOKUP($Q367,$C$17:$M$20,COUNTBLANK($D$15:D$15)+1,FALSE)</f>
        <v>10</v>
      </c>
      <c r="U367" s="3">
        <f t="array" ref="U367">INDEX($AF$3:$CM$62,MATCH($S367,$AE$3:$AE$62,0),MATCH(U$1&amp;$R367,$AF$1:$CM$1&amp;$AF$2:$CM$2,0))*VLOOKUP($Q367,$C$17:$M$20,COUNTBLANK($D$15:E$15)+1,FALSE)</f>
        <v>500</v>
      </c>
      <c r="V367" s="3">
        <f t="array" ref="V367">INDEX($AF$3:$CM$62,MATCH($S367,$AE$3:$AE$62,0),MATCH(V$1&amp;$R367,$AF$1:$CM$1&amp;$AF$2:$CM$2,0))*VLOOKUP($Q367,$C$17:$M$20,COUNTBLANK($D$15:F$15)+1,FALSE)</f>
        <v>0</v>
      </c>
      <c r="W367" s="3">
        <f t="array" ref="W367">INDEX($AF$3:$CM$62,MATCH($S367,$AE$3:$AE$62,0),MATCH(W$1&amp;$R367,$AF$1:$CM$1&amp;$AF$2:$CM$2,0))*VLOOKUP($Q367,$C$17:$M$20,COUNTBLANK($D$15:G$15)+1,FALSE)</f>
        <v>0</v>
      </c>
      <c r="X367" s="3">
        <f t="array" ref="X367">INDEX($AF$3:$CM$62,MATCH($S367,$AE$3:$AE$62,0),MATCH(X$1&amp;$R367,$AF$1:$CM$1&amp;$AF$2:$CM$2,0))*VLOOKUP($Q367,$C$17:$M$20,COUNTBLANK($D$15:H$15)+1,FALSE)</f>
        <v>0</v>
      </c>
      <c r="Y367" s="3">
        <f t="array" ref="Y367">INDEX($AF$3:$CM$62,MATCH($S367,$AE$3:$AE$62,0),MATCH(Y$1&amp;$R367,$AF$1:$CM$1&amp;$AF$2:$CM$2,0))*VLOOKUP($Q367,$C$17:$M$20,COUNTBLANK($D$15:I$15)+1,FALSE)</f>
        <v>0</v>
      </c>
      <c r="Z367" s="3">
        <f t="array" ref="Z367">INDEX($AF$3:$CM$62,MATCH($S367,$AE$3:$AE$62,0),MATCH(Z$1&amp;$R367,$AF$1:$CM$1&amp;$AF$2:$CM$2,0))*VLOOKUP($Q367,$C$17:$M$20,COUNTBLANK($D$15:J$15)+1,FALSE)</f>
        <v>0</v>
      </c>
      <c r="AA367" s="3">
        <f t="array" ref="AA367">INDEX($AF$3:$CM$62,MATCH($S367,$AE$3:$AE$62,0),MATCH(AA$1&amp;$R367,$AF$1:$CM$1&amp;$AF$2:$CM$2,0))*VLOOKUP($Q367,$C$17:$M$20,COUNTBLANK($D$15:K$15)+1,FALSE)</f>
        <v>0</v>
      </c>
      <c r="AB367" s="3">
        <f t="array" ref="AB367">INDEX($AF$3:$CM$62,MATCH($S367,$AE$3:$AE$62,0),MATCH(AB$1&amp;$R367,$AF$1:$CM$1&amp;$AF$2:$CM$2,0))*VLOOKUP($Q367,$C$17:$M$20,COUNTBLANK($D$15:L$15)+1,FALSE)</f>
        <v>0</v>
      </c>
      <c r="AC367" s="3">
        <f t="array" ref="AC367">INDEX($AF$3:$CM$62,MATCH($S367,$AE$3:$AE$62,0),MATCH(AC$1&amp;$R367,$AF$1:$CM$1&amp;$AF$2:$CM$2,0))*VLOOKUP($Q367,$C$17:$M$20,COUNTBLANK($D$15:M$15)+1,FALSE)</f>
        <v>0</v>
      </c>
    </row>
    <row r="368" spans="17:29" x14ac:dyDescent="0.2">
      <c r="Q368" t="s">
        <v>418</v>
      </c>
      <c r="R368">
        <f t="shared" si="137"/>
        <v>1</v>
      </c>
      <c r="S368">
        <f t="shared" si="136"/>
        <v>6</v>
      </c>
      <c r="T368" s="3">
        <f t="array" ref="T368">INDEX($AF$3:$CM$62,MATCH($S368,$AE$3:$AE$62,0),MATCH(T$1&amp;$R368,$AF$1:$CM$1&amp;$AF$2:$CM$2,0))*VLOOKUP($Q368,$C$17:$M$20,COUNTBLANK($D$15:D$15)+1,FALSE)</f>
        <v>12</v>
      </c>
      <c r="U368" s="3">
        <f t="array" ref="U368">INDEX($AF$3:$CM$62,MATCH($S368,$AE$3:$AE$62,0),MATCH(U$1&amp;$R368,$AF$1:$CM$1&amp;$AF$2:$CM$2,0))*VLOOKUP($Q368,$C$17:$M$20,COUNTBLANK($D$15:E$15)+1,FALSE)</f>
        <v>600</v>
      </c>
      <c r="V368" s="3">
        <f t="array" ref="V368">INDEX($AF$3:$CM$62,MATCH($S368,$AE$3:$AE$62,0),MATCH(V$1&amp;$R368,$AF$1:$CM$1&amp;$AF$2:$CM$2,0))*VLOOKUP($Q368,$C$17:$M$20,COUNTBLANK($D$15:F$15)+1,FALSE)</f>
        <v>0</v>
      </c>
      <c r="W368" s="3">
        <f t="array" ref="W368">INDEX($AF$3:$CM$62,MATCH($S368,$AE$3:$AE$62,0),MATCH(W$1&amp;$R368,$AF$1:$CM$1&amp;$AF$2:$CM$2,0))*VLOOKUP($Q368,$C$17:$M$20,COUNTBLANK($D$15:G$15)+1,FALSE)</f>
        <v>0</v>
      </c>
      <c r="X368" s="3">
        <f t="array" ref="X368">INDEX($AF$3:$CM$62,MATCH($S368,$AE$3:$AE$62,0),MATCH(X$1&amp;$R368,$AF$1:$CM$1&amp;$AF$2:$CM$2,0))*VLOOKUP($Q368,$C$17:$M$20,COUNTBLANK($D$15:H$15)+1,FALSE)</f>
        <v>0</v>
      </c>
      <c r="Y368" s="3">
        <f t="array" ref="Y368">INDEX($AF$3:$CM$62,MATCH($S368,$AE$3:$AE$62,0),MATCH(Y$1&amp;$R368,$AF$1:$CM$1&amp;$AF$2:$CM$2,0))*VLOOKUP($Q368,$C$17:$M$20,COUNTBLANK($D$15:I$15)+1,FALSE)</f>
        <v>0</v>
      </c>
      <c r="Z368" s="3">
        <f t="array" ref="Z368">INDEX($AF$3:$CM$62,MATCH($S368,$AE$3:$AE$62,0),MATCH(Z$1&amp;$R368,$AF$1:$CM$1&amp;$AF$2:$CM$2,0))*VLOOKUP($Q368,$C$17:$M$20,COUNTBLANK($D$15:J$15)+1,FALSE)</f>
        <v>0</v>
      </c>
      <c r="AA368" s="3">
        <f t="array" ref="AA368">INDEX($AF$3:$CM$62,MATCH($S368,$AE$3:$AE$62,0),MATCH(AA$1&amp;$R368,$AF$1:$CM$1&amp;$AF$2:$CM$2,0))*VLOOKUP($Q368,$C$17:$M$20,COUNTBLANK($D$15:K$15)+1,FALSE)</f>
        <v>0</v>
      </c>
      <c r="AB368" s="3">
        <f t="array" ref="AB368">INDEX($AF$3:$CM$62,MATCH($S368,$AE$3:$AE$62,0),MATCH(AB$1&amp;$R368,$AF$1:$CM$1&amp;$AF$2:$CM$2,0))*VLOOKUP($Q368,$C$17:$M$20,COUNTBLANK($D$15:L$15)+1,FALSE)</f>
        <v>0</v>
      </c>
      <c r="AC368" s="3">
        <f t="array" ref="AC368">INDEX($AF$3:$CM$62,MATCH($S368,$AE$3:$AE$62,0),MATCH(AC$1&amp;$R368,$AF$1:$CM$1&amp;$AF$2:$CM$2,0))*VLOOKUP($Q368,$C$17:$M$20,COUNTBLANK($D$15:M$15)+1,FALSE)</f>
        <v>0</v>
      </c>
    </row>
    <row r="369" spans="17:29" x14ac:dyDescent="0.2">
      <c r="Q369" t="s">
        <v>418</v>
      </c>
      <c r="R369">
        <f t="shared" si="137"/>
        <v>1</v>
      </c>
      <c r="S369">
        <f t="shared" si="136"/>
        <v>7</v>
      </c>
      <c r="T369" s="3">
        <f t="array" ref="T369">INDEX($AF$3:$CM$62,MATCH($S369,$AE$3:$AE$62,0),MATCH(T$1&amp;$R369,$AF$1:$CM$1&amp;$AF$2:$CM$2,0))*VLOOKUP($Q369,$C$17:$M$20,COUNTBLANK($D$15:D$15)+1,FALSE)</f>
        <v>14</v>
      </c>
      <c r="U369" s="3">
        <f t="array" ref="U369">INDEX($AF$3:$CM$62,MATCH($S369,$AE$3:$AE$62,0),MATCH(U$1&amp;$R369,$AF$1:$CM$1&amp;$AF$2:$CM$2,0))*VLOOKUP($Q369,$C$17:$M$20,COUNTBLANK($D$15:E$15)+1,FALSE)</f>
        <v>700</v>
      </c>
      <c r="V369" s="3">
        <f t="array" ref="V369">INDEX($AF$3:$CM$62,MATCH($S369,$AE$3:$AE$62,0),MATCH(V$1&amp;$R369,$AF$1:$CM$1&amp;$AF$2:$CM$2,0))*VLOOKUP($Q369,$C$17:$M$20,COUNTBLANK($D$15:F$15)+1,FALSE)</f>
        <v>0</v>
      </c>
      <c r="W369" s="3">
        <f t="array" ref="W369">INDEX($AF$3:$CM$62,MATCH($S369,$AE$3:$AE$62,0),MATCH(W$1&amp;$R369,$AF$1:$CM$1&amp;$AF$2:$CM$2,0))*VLOOKUP($Q369,$C$17:$M$20,COUNTBLANK($D$15:G$15)+1,FALSE)</f>
        <v>0</v>
      </c>
      <c r="X369" s="3">
        <f t="array" ref="X369">INDEX($AF$3:$CM$62,MATCH($S369,$AE$3:$AE$62,0),MATCH(X$1&amp;$R369,$AF$1:$CM$1&amp;$AF$2:$CM$2,0))*VLOOKUP($Q369,$C$17:$M$20,COUNTBLANK($D$15:H$15)+1,FALSE)</f>
        <v>0</v>
      </c>
      <c r="Y369" s="3">
        <f t="array" ref="Y369">INDEX($AF$3:$CM$62,MATCH($S369,$AE$3:$AE$62,0),MATCH(Y$1&amp;$R369,$AF$1:$CM$1&amp;$AF$2:$CM$2,0))*VLOOKUP($Q369,$C$17:$M$20,COUNTBLANK($D$15:I$15)+1,FALSE)</f>
        <v>0</v>
      </c>
      <c r="Z369" s="3">
        <f t="array" ref="Z369">INDEX($AF$3:$CM$62,MATCH($S369,$AE$3:$AE$62,0),MATCH(Z$1&amp;$R369,$AF$1:$CM$1&amp;$AF$2:$CM$2,0))*VLOOKUP($Q369,$C$17:$M$20,COUNTBLANK($D$15:J$15)+1,FALSE)</f>
        <v>0</v>
      </c>
      <c r="AA369" s="3">
        <f t="array" ref="AA369">INDEX($AF$3:$CM$62,MATCH($S369,$AE$3:$AE$62,0),MATCH(AA$1&amp;$R369,$AF$1:$CM$1&amp;$AF$2:$CM$2,0))*VLOOKUP($Q369,$C$17:$M$20,COUNTBLANK($D$15:K$15)+1,FALSE)</f>
        <v>0</v>
      </c>
      <c r="AB369" s="3">
        <f t="array" ref="AB369">INDEX($AF$3:$CM$62,MATCH($S369,$AE$3:$AE$62,0),MATCH(AB$1&amp;$R369,$AF$1:$CM$1&amp;$AF$2:$CM$2,0))*VLOOKUP($Q369,$C$17:$M$20,COUNTBLANK($D$15:L$15)+1,FALSE)</f>
        <v>0</v>
      </c>
      <c r="AC369" s="3">
        <f t="array" ref="AC369">INDEX($AF$3:$CM$62,MATCH($S369,$AE$3:$AE$62,0),MATCH(AC$1&amp;$R369,$AF$1:$CM$1&amp;$AF$2:$CM$2,0))*VLOOKUP($Q369,$C$17:$M$20,COUNTBLANK($D$15:M$15)+1,FALSE)</f>
        <v>0</v>
      </c>
    </row>
    <row r="370" spans="17:29" x14ac:dyDescent="0.2">
      <c r="Q370" t="s">
        <v>418</v>
      </c>
      <c r="R370">
        <f t="shared" si="137"/>
        <v>1</v>
      </c>
      <c r="S370">
        <f t="shared" si="136"/>
        <v>8</v>
      </c>
      <c r="T370" s="3">
        <f t="array" ref="T370">INDEX($AF$3:$CM$62,MATCH($S370,$AE$3:$AE$62,0),MATCH(T$1&amp;$R370,$AF$1:$CM$1&amp;$AF$2:$CM$2,0))*VLOOKUP($Q370,$C$17:$M$20,COUNTBLANK($D$15:D$15)+1,FALSE)</f>
        <v>16</v>
      </c>
      <c r="U370" s="3">
        <f t="array" ref="U370">INDEX($AF$3:$CM$62,MATCH($S370,$AE$3:$AE$62,0),MATCH(U$1&amp;$R370,$AF$1:$CM$1&amp;$AF$2:$CM$2,0))*VLOOKUP($Q370,$C$17:$M$20,COUNTBLANK($D$15:E$15)+1,FALSE)</f>
        <v>800</v>
      </c>
      <c r="V370" s="3">
        <f t="array" ref="V370">INDEX($AF$3:$CM$62,MATCH($S370,$AE$3:$AE$62,0),MATCH(V$1&amp;$R370,$AF$1:$CM$1&amp;$AF$2:$CM$2,0))*VLOOKUP($Q370,$C$17:$M$20,COUNTBLANK($D$15:F$15)+1,FALSE)</f>
        <v>0</v>
      </c>
      <c r="W370" s="3">
        <f t="array" ref="W370">INDEX($AF$3:$CM$62,MATCH($S370,$AE$3:$AE$62,0),MATCH(W$1&amp;$R370,$AF$1:$CM$1&amp;$AF$2:$CM$2,0))*VLOOKUP($Q370,$C$17:$M$20,COUNTBLANK($D$15:G$15)+1,FALSE)</f>
        <v>0</v>
      </c>
      <c r="X370" s="3">
        <f t="array" ref="X370">INDEX($AF$3:$CM$62,MATCH($S370,$AE$3:$AE$62,0),MATCH(X$1&amp;$R370,$AF$1:$CM$1&amp;$AF$2:$CM$2,0))*VLOOKUP($Q370,$C$17:$M$20,COUNTBLANK($D$15:H$15)+1,FALSE)</f>
        <v>0</v>
      </c>
      <c r="Y370" s="3">
        <f t="array" ref="Y370">INDEX($AF$3:$CM$62,MATCH($S370,$AE$3:$AE$62,0),MATCH(Y$1&amp;$R370,$AF$1:$CM$1&amp;$AF$2:$CM$2,0))*VLOOKUP($Q370,$C$17:$M$20,COUNTBLANK($D$15:I$15)+1,FALSE)</f>
        <v>0</v>
      </c>
      <c r="Z370" s="3">
        <f t="array" ref="Z370">INDEX($AF$3:$CM$62,MATCH($S370,$AE$3:$AE$62,0),MATCH(Z$1&amp;$R370,$AF$1:$CM$1&amp;$AF$2:$CM$2,0))*VLOOKUP($Q370,$C$17:$M$20,COUNTBLANK($D$15:J$15)+1,FALSE)</f>
        <v>0</v>
      </c>
      <c r="AA370" s="3">
        <f t="array" ref="AA370">INDEX($AF$3:$CM$62,MATCH($S370,$AE$3:$AE$62,0),MATCH(AA$1&amp;$R370,$AF$1:$CM$1&amp;$AF$2:$CM$2,0))*VLOOKUP($Q370,$C$17:$M$20,COUNTBLANK($D$15:K$15)+1,FALSE)</f>
        <v>0</v>
      </c>
      <c r="AB370" s="3">
        <f t="array" ref="AB370">INDEX($AF$3:$CM$62,MATCH($S370,$AE$3:$AE$62,0),MATCH(AB$1&amp;$R370,$AF$1:$CM$1&amp;$AF$2:$CM$2,0))*VLOOKUP($Q370,$C$17:$M$20,COUNTBLANK($D$15:L$15)+1,FALSE)</f>
        <v>0</v>
      </c>
      <c r="AC370" s="3">
        <f t="array" ref="AC370">INDEX($AF$3:$CM$62,MATCH($S370,$AE$3:$AE$62,0),MATCH(AC$1&amp;$R370,$AF$1:$CM$1&amp;$AF$2:$CM$2,0))*VLOOKUP($Q370,$C$17:$M$20,COUNTBLANK($D$15:M$15)+1,FALSE)</f>
        <v>0</v>
      </c>
    </row>
    <row r="371" spans="17:29" x14ac:dyDescent="0.2">
      <c r="Q371" t="s">
        <v>418</v>
      </c>
      <c r="R371">
        <f t="shared" si="137"/>
        <v>1</v>
      </c>
      <c r="S371">
        <f t="shared" si="136"/>
        <v>9</v>
      </c>
      <c r="T371" s="3">
        <f t="array" ref="T371">INDEX($AF$3:$CM$62,MATCH($S371,$AE$3:$AE$62,0),MATCH(T$1&amp;$R371,$AF$1:$CM$1&amp;$AF$2:$CM$2,0))*VLOOKUP($Q371,$C$17:$M$20,COUNTBLANK($D$15:D$15)+1,FALSE)</f>
        <v>18</v>
      </c>
      <c r="U371" s="3">
        <f t="array" ref="U371">INDEX($AF$3:$CM$62,MATCH($S371,$AE$3:$AE$62,0),MATCH(U$1&amp;$R371,$AF$1:$CM$1&amp;$AF$2:$CM$2,0))*VLOOKUP($Q371,$C$17:$M$20,COUNTBLANK($D$15:E$15)+1,FALSE)</f>
        <v>900</v>
      </c>
      <c r="V371" s="3">
        <f t="array" ref="V371">INDEX($AF$3:$CM$62,MATCH($S371,$AE$3:$AE$62,0),MATCH(V$1&amp;$R371,$AF$1:$CM$1&amp;$AF$2:$CM$2,0))*VLOOKUP($Q371,$C$17:$M$20,COUNTBLANK($D$15:F$15)+1,FALSE)</f>
        <v>0</v>
      </c>
      <c r="W371" s="3">
        <f t="array" ref="W371">INDEX($AF$3:$CM$62,MATCH($S371,$AE$3:$AE$62,0),MATCH(W$1&amp;$R371,$AF$1:$CM$1&amp;$AF$2:$CM$2,0))*VLOOKUP($Q371,$C$17:$M$20,COUNTBLANK($D$15:G$15)+1,FALSE)</f>
        <v>0</v>
      </c>
      <c r="X371" s="3">
        <f t="array" ref="X371">INDEX($AF$3:$CM$62,MATCH($S371,$AE$3:$AE$62,0),MATCH(X$1&amp;$R371,$AF$1:$CM$1&amp;$AF$2:$CM$2,0))*VLOOKUP($Q371,$C$17:$M$20,COUNTBLANK($D$15:H$15)+1,FALSE)</f>
        <v>0</v>
      </c>
      <c r="Y371" s="3">
        <f t="array" ref="Y371">INDEX($AF$3:$CM$62,MATCH($S371,$AE$3:$AE$62,0),MATCH(Y$1&amp;$R371,$AF$1:$CM$1&amp;$AF$2:$CM$2,0))*VLOOKUP($Q371,$C$17:$M$20,COUNTBLANK($D$15:I$15)+1,FALSE)</f>
        <v>0</v>
      </c>
      <c r="Z371" s="3">
        <f t="array" ref="Z371">INDEX($AF$3:$CM$62,MATCH($S371,$AE$3:$AE$62,0),MATCH(Z$1&amp;$R371,$AF$1:$CM$1&amp;$AF$2:$CM$2,0))*VLOOKUP($Q371,$C$17:$M$20,COUNTBLANK($D$15:J$15)+1,FALSE)</f>
        <v>0</v>
      </c>
      <c r="AA371" s="3">
        <f t="array" ref="AA371">INDEX($AF$3:$CM$62,MATCH($S371,$AE$3:$AE$62,0),MATCH(AA$1&amp;$R371,$AF$1:$CM$1&amp;$AF$2:$CM$2,0))*VLOOKUP($Q371,$C$17:$M$20,COUNTBLANK($D$15:K$15)+1,FALSE)</f>
        <v>0</v>
      </c>
      <c r="AB371" s="3">
        <f t="array" ref="AB371">INDEX($AF$3:$CM$62,MATCH($S371,$AE$3:$AE$62,0),MATCH(AB$1&amp;$R371,$AF$1:$CM$1&amp;$AF$2:$CM$2,0))*VLOOKUP($Q371,$C$17:$M$20,COUNTBLANK($D$15:L$15)+1,FALSE)</f>
        <v>0</v>
      </c>
      <c r="AC371" s="3">
        <f t="array" ref="AC371">INDEX($AF$3:$CM$62,MATCH($S371,$AE$3:$AE$62,0),MATCH(AC$1&amp;$R371,$AF$1:$CM$1&amp;$AF$2:$CM$2,0))*VLOOKUP($Q371,$C$17:$M$20,COUNTBLANK($D$15:M$15)+1,FALSE)</f>
        <v>0</v>
      </c>
    </row>
    <row r="372" spans="17:29" x14ac:dyDescent="0.2">
      <c r="Q372" t="s">
        <v>418</v>
      </c>
      <c r="R372">
        <f t="shared" si="137"/>
        <v>1</v>
      </c>
      <c r="S372">
        <f t="shared" si="136"/>
        <v>10</v>
      </c>
      <c r="T372" s="3">
        <f t="array" ref="T372">INDEX($AF$3:$CM$62,MATCH($S372,$AE$3:$AE$62,0),MATCH(T$1&amp;$R372,$AF$1:$CM$1&amp;$AF$2:$CM$2,0))*VLOOKUP($Q372,$C$17:$M$20,COUNTBLANK($D$15:D$15)+1,FALSE)</f>
        <v>20</v>
      </c>
      <c r="U372" s="3">
        <f t="array" ref="U372">INDEX($AF$3:$CM$62,MATCH($S372,$AE$3:$AE$62,0),MATCH(U$1&amp;$R372,$AF$1:$CM$1&amp;$AF$2:$CM$2,0))*VLOOKUP($Q372,$C$17:$M$20,COUNTBLANK($D$15:E$15)+1,FALSE)</f>
        <v>1000</v>
      </c>
      <c r="V372" s="3">
        <f t="array" ref="V372">INDEX($AF$3:$CM$62,MATCH($S372,$AE$3:$AE$62,0),MATCH(V$1&amp;$R372,$AF$1:$CM$1&amp;$AF$2:$CM$2,0))*VLOOKUP($Q372,$C$17:$M$20,COUNTBLANK($D$15:F$15)+1,FALSE)</f>
        <v>0</v>
      </c>
      <c r="W372" s="3">
        <f t="array" ref="W372">INDEX($AF$3:$CM$62,MATCH($S372,$AE$3:$AE$62,0),MATCH(W$1&amp;$R372,$AF$1:$CM$1&amp;$AF$2:$CM$2,0))*VLOOKUP($Q372,$C$17:$M$20,COUNTBLANK($D$15:G$15)+1,FALSE)</f>
        <v>0</v>
      </c>
      <c r="X372" s="3">
        <f t="array" ref="X372">INDEX($AF$3:$CM$62,MATCH($S372,$AE$3:$AE$62,0),MATCH(X$1&amp;$R372,$AF$1:$CM$1&amp;$AF$2:$CM$2,0))*VLOOKUP($Q372,$C$17:$M$20,COUNTBLANK($D$15:H$15)+1,FALSE)</f>
        <v>0</v>
      </c>
      <c r="Y372" s="3">
        <f t="array" ref="Y372">INDEX($AF$3:$CM$62,MATCH($S372,$AE$3:$AE$62,0),MATCH(Y$1&amp;$R372,$AF$1:$CM$1&amp;$AF$2:$CM$2,0))*VLOOKUP($Q372,$C$17:$M$20,COUNTBLANK($D$15:I$15)+1,FALSE)</f>
        <v>0.02</v>
      </c>
      <c r="Z372" s="3">
        <f t="array" ref="Z372">INDEX($AF$3:$CM$62,MATCH($S372,$AE$3:$AE$62,0),MATCH(Z$1&amp;$R372,$AF$1:$CM$1&amp;$AF$2:$CM$2,0))*VLOOKUP($Q372,$C$17:$M$20,COUNTBLANK($D$15:J$15)+1,FALSE)</f>
        <v>0</v>
      </c>
      <c r="AA372" s="3">
        <f t="array" ref="AA372">INDEX($AF$3:$CM$62,MATCH($S372,$AE$3:$AE$62,0),MATCH(AA$1&amp;$R372,$AF$1:$CM$1&amp;$AF$2:$CM$2,0))*VLOOKUP($Q372,$C$17:$M$20,COUNTBLANK($D$15:K$15)+1,FALSE)</f>
        <v>0</v>
      </c>
      <c r="AB372" s="3">
        <f t="array" ref="AB372">INDEX($AF$3:$CM$62,MATCH($S372,$AE$3:$AE$62,0),MATCH(AB$1&amp;$R372,$AF$1:$CM$1&amp;$AF$2:$CM$2,0))*VLOOKUP($Q372,$C$17:$M$20,COUNTBLANK($D$15:L$15)+1,FALSE)</f>
        <v>0</v>
      </c>
      <c r="AC372" s="3">
        <f t="array" ref="AC372">INDEX($AF$3:$CM$62,MATCH($S372,$AE$3:$AE$62,0),MATCH(AC$1&amp;$R372,$AF$1:$CM$1&amp;$AF$2:$CM$2,0))*VLOOKUP($Q372,$C$17:$M$20,COUNTBLANK($D$15:M$15)+1,FALSE)</f>
        <v>0</v>
      </c>
    </row>
    <row r="373" spans="17:29" x14ac:dyDescent="0.2">
      <c r="Q373" t="s">
        <v>418</v>
      </c>
      <c r="R373">
        <f t="shared" si="137"/>
        <v>1</v>
      </c>
      <c r="S373">
        <f t="shared" si="136"/>
        <v>11</v>
      </c>
      <c r="T373" s="3">
        <f t="array" ref="T373">INDEX($AF$3:$CM$62,MATCH($S373,$AE$3:$AE$62,0),MATCH(T$1&amp;$R373,$AF$1:$CM$1&amp;$AF$2:$CM$2,0))*VLOOKUP($Q373,$C$17:$M$20,COUNTBLANK($D$15:D$15)+1,FALSE)</f>
        <v>22</v>
      </c>
      <c r="U373" s="3">
        <f t="array" ref="U373">INDEX($AF$3:$CM$62,MATCH($S373,$AE$3:$AE$62,0),MATCH(U$1&amp;$R373,$AF$1:$CM$1&amp;$AF$2:$CM$2,0))*VLOOKUP($Q373,$C$17:$M$20,COUNTBLANK($D$15:E$15)+1,FALSE)</f>
        <v>1100</v>
      </c>
      <c r="V373" s="3">
        <f t="array" ref="V373">INDEX($AF$3:$CM$62,MATCH($S373,$AE$3:$AE$62,0),MATCH(V$1&amp;$R373,$AF$1:$CM$1&amp;$AF$2:$CM$2,0))*VLOOKUP($Q373,$C$17:$M$20,COUNTBLANK($D$15:F$15)+1,FALSE)</f>
        <v>0</v>
      </c>
      <c r="W373" s="3">
        <f t="array" ref="W373">INDEX($AF$3:$CM$62,MATCH($S373,$AE$3:$AE$62,0),MATCH(W$1&amp;$R373,$AF$1:$CM$1&amp;$AF$2:$CM$2,0))*VLOOKUP($Q373,$C$17:$M$20,COUNTBLANK($D$15:G$15)+1,FALSE)</f>
        <v>0</v>
      </c>
      <c r="X373" s="3">
        <f t="array" ref="X373">INDEX($AF$3:$CM$62,MATCH($S373,$AE$3:$AE$62,0),MATCH(X$1&amp;$R373,$AF$1:$CM$1&amp;$AF$2:$CM$2,0))*VLOOKUP($Q373,$C$17:$M$20,COUNTBLANK($D$15:H$15)+1,FALSE)</f>
        <v>0</v>
      </c>
      <c r="Y373" s="3">
        <f t="array" ref="Y373">INDEX($AF$3:$CM$62,MATCH($S373,$AE$3:$AE$62,0),MATCH(Y$1&amp;$R373,$AF$1:$CM$1&amp;$AF$2:$CM$2,0))*VLOOKUP($Q373,$C$17:$M$20,COUNTBLANK($D$15:I$15)+1,FALSE)</f>
        <v>0.02</v>
      </c>
      <c r="Z373" s="3">
        <f t="array" ref="Z373">INDEX($AF$3:$CM$62,MATCH($S373,$AE$3:$AE$62,0),MATCH(Z$1&amp;$R373,$AF$1:$CM$1&amp;$AF$2:$CM$2,0))*VLOOKUP($Q373,$C$17:$M$20,COUNTBLANK($D$15:J$15)+1,FALSE)</f>
        <v>0</v>
      </c>
      <c r="AA373" s="3">
        <f t="array" ref="AA373">INDEX($AF$3:$CM$62,MATCH($S373,$AE$3:$AE$62,0),MATCH(AA$1&amp;$R373,$AF$1:$CM$1&amp;$AF$2:$CM$2,0))*VLOOKUP($Q373,$C$17:$M$20,COUNTBLANK($D$15:K$15)+1,FALSE)</f>
        <v>0</v>
      </c>
      <c r="AB373" s="3">
        <f t="array" ref="AB373">INDEX($AF$3:$CM$62,MATCH($S373,$AE$3:$AE$62,0),MATCH(AB$1&amp;$R373,$AF$1:$CM$1&amp;$AF$2:$CM$2,0))*VLOOKUP($Q373,$C$17:$M$20,COUNTBLANK($D$15:L$15)+1,FALSE)</f>
        <v>0</v>
      </c>
      <c r="AC373" s="3">
        <f t="array" ref="AC373">INDEX($AF$3:$CM$62,MATCH($S373,$AE$3:$AE$62,0),MATCH(AC$1&amp;$R373,$AF$1:$CM$1&amp;$AF$2:$CM$2,0))*VLOOKUP($Q373,$C$17:$M$20,COUNTBLANK($D$15:M$15)+1,FALSE)</f>
        <v>0</v>
      </c>
    </row>
    <row r="374" spans="17:29" x14ac:dyDescent="0.2">
      <c r="Q374" t="s">
        <v>418</v>
      </c>
      <c r="R374">
        <f t="shared" si="137"/>
        <v>1</v>
      </c>
      <c r="S374">
        <f t="shared" si="136"/>
        <v>12</v>
      </c>
      <c r="T374" s="3">
        <f t="array" ref="T374">INDEX($AF$3:$CM$62,MATCH($S374,$AE$3:$AE$62,0),MATCH(T$1&amp;$R374,$AF$1:$CM$1&amp;$AF$2:$CM$2,0))*VLOOKUP($Q374,$C$17:$M$20,COUNTBLANK($D$15:D$15)+1,FALSE)</f>
        <v>24</v>
      </c>
      <c r="U374" s="3">
        <f t="array" ref="U374">INDEX($AF$3:$CM$62,MATCH($S374,$AE$3:$AE$62,0),MATCH(U$1&amp;$R374,$AF$1:$CM$1&amp;$AF$2:$CM$2,0))*VLOOKUP($Q374,$C$17:$M$20,COUNTBLANK($D$15:E$15)+1,FALSE)</f>
        <v>1200</v>
      </c>
      <c r="V374" s="3">
        <f t="array" ref="V374">INDEX($AF$3:$CM$62,MATCH($S374,$AE$3:$AE$62,0),MATCH(V$1&amp;$R374,$AF$1:$CM$1&amp;$AF$2:$CM$2,0))*VLOOKUP($Q374,$C$17:$M$20,COUNTBLANK($D$15:F$15)+1,FALSE)</f>
        <v>0</v>
      </c>
      <c r="W374" s="3">
        <f t="array" ref="W374">INDEX($AF$3:$CM$62,MATCH($S374,$AE$3:$AE$62,0),MATCH(W$1&amp;$R374,$AF$1:$CM$1&amp;$AF$2:$CM$2,0))*VLOOKUP($Q374,$C$17:$M$20,COUNTBLANK($D$15:G$15)+1,FALSE)</f>
        <v>0</v>
      </c>
      <c r="X374" s="3">
        <f t="array" ref="X374">INDEX($AF$3:$CM$62,MATCH($S374,$AE$3:$AE$62,0),MATCH(X$1&amp;$R374,$AF$1:$CM$1&amp;$AF$2:$CM$2,0))*VLOOKUP($Q374,$C$17:$M$20,COUNTBLANK($D$15:H$15)+1,FALSE)</f>
        <v>0</v>
      </c>
      <c r="Y374" s="3">
        <f t="array" ref="Y374">INDEX($AF$3:$CM$62,MATCH($S374,$AE$3:$AE$62,0),MATCH(Y$1&amp;$R374,$AF$1:$CM$1&amp;$AF$2:$CM$2,0))*VLOOKUP($Q374,$C$17:$M$20,COUNTBLANK($D$15:I$15)+1,FALSE)</f>
        <v>0.02</v>
      </c>
      <c r="Z374" s="3">
        <f t="array" ref="Z374">INDEX($AF$3:$CM$62,MATCH($S374,$AE$3:$AE$62,0),MATCH(Z$1&amp;$R374,$AF$1:$CM$1&amp;$AF$2:$CM$2,0))*VLOOKUP($Q374,$C$17:$M$20,COUNTBLANK($D$15:J$15)+1,FALSE)</f>
        <v>0</v>
      </c>
      <c r="AA374" s="3">
        <f t="array" ref="AA374">INDEX($AF$3:$CM$62,MATCH($S374,$AE$3:$AE$62,0),MATCH(AA$1&amp;$R374,$AF$1:$CM$1&amp;$AF$2:$CM$2,0))*VLOOKUP($Q374,$C$17:$M$20,COUNTBLANK($D$15:K$15)+1,FALSE)</f>
        <v>0</v>
      </c>
      <c r="AB374" s="3">
        <f t="array" ref="AB374">INDEX($AF$3:$CM$62,MATCH($S374,$AE$3:$AE$62,0),MATCH(AB$1&amp;$R374,$AF$1:$CM$1&amp;$AF$2:$CM$2,0))*VLOOKUP($Q374,$C$17:$M$20,COUNTBLANK($D$15:L$15)+1,FALSE)</f>
        <v>0</v>
      </c>
      <c r="AC374" s="3">
        <f t="array" ref="AC374">INDEX($AF$3:$CM$62,MATCH($S374,$AE$3:$AE$62,0),MATCH(AC$1&amp;$R374,$AF$1:$CM$1&amp;$AF$2:$CM$2,0))*VLOOKUP($Q374,$C$17:$M$20,COUNTBLANK($D$15:M$15)+1,FALSE)</f>
        <v>0</v>
      </c>
    </row>
    <row r="375" spans="17:29" x14ac:dyDescent="0.2">
      <c r="Q375" t="s">
        <v>418</v>
      </c>
      <c r="R375">
        <f t="shared" si="137"/>
        <v>1</v>
      </c>
      <c r="S375">
        <f t="shared" si="136"/>
        <v>13</v>
      </c>
      <c r="T375" s="3">
        <f t="array" ref="T375">INDEX($AF$3:$CM$62,MATCH($S375,$AE$3:$AE$62,0),MATCH(T$1&amp;$R375,$AF$1:$CM$1&amp;$AF$2:$CM$2,0))*VLOOKUP($Q375,$C$17:$M$20,COUNTBLANK($D$15:D$15)+1,FALSE)</f>
        <v>26</v>
      </c>
      <c r="U375" s="3">
        <f t="array" ref="U375">INDEX($AF$3:$CM$62,MATCH($S375,$AE$3:$AE$62,0),MATCH(U$1&amp;$R375,$AF$1:$CM$1&amp;$AF$2:$CM$2,0))*VLOOKUP($Q375,$C$17:$M$20,COUNTBLANK($D$15:E$15)+1,FALSE)</f>
        <v>1300</v>
      </c>
      <c r="V375" s="3">
        <f t="array" ref="V375">INDEX($AF$3:$CM$62,MATCH($S375,$AE$3:$AE$62,0),MATCH(V$1&amp;$R375,$AF$1:$CM$1&amp;$AF$2:$CM$2,0))*VLOOKUP($Q375,$C$17:$M$20,COUNTBLANK($D$15:F$15)+1,FALSE)</f>
        <v>0</v>
      </c>
      <c r="W375" s="3">
        <f t="array" ref="W375">INDEX($AF$3:$CM$62,MATCH($S375,$AE$3:$AE$62,0),MATCH(W$1&amp;$R375,$AF$1:$CM$1&amp;$AF$2:$CM$2,0))*VLOOKUP($Q375,$C$17:$M$20,COUNTBLANK($D$15:G$15)+1,FALSE)</f>
        <v>0</v>
      </c>
      <c r="X375" s="3">
        <f t="array" ref="X375">INDEX($AF$3:$CM$62,MATCH($S375,$AE$3:$AE$62,0),MATCH(X$1&amp;$R375,$AF$1:$CM$1&amp;$AF$2:$CM$2,0))*VLOOKUP($Q375,$C$17:$M$20,COUNTBLANK($D$15:H$15)+1,FALSE)</f>
        <v>0</v>
      </c>
      <c r="Y375" s="3">
        <f t="array" ref="Y375">INDEX($AF$3:$CM$62,MATCH($S375,$AE$3:$AE$62,0),MATCH(Y$1&amp;$R375,$AF$1:$CM$1&amp;$AF$2:$CM$2,0))*VLOOKUP($Q375,$C$17:$M$20,COUNTBLANK($D$15:I$15)+1,FALSE)</f>
        <v>0.02</v>
      </c>
      <c r="Z375" s="3">
        <f t="array" ref="Z375">INDEX($AF$3:$CM$62,MATCH($S375,$AE$3:$AE$62,0),MATCH(Z$1&amp;$R375,$AF$1:$CM$1&amp;$AF$2:$CM$2,0))*VLOOKUP($Q375,$C$17:$M$20,COUNTBLANK($D$15:J$15)+1,FALSE)</f>
        <v>0</v>
      </c>
      <c r="AA375" s="3">
        <f t="array" ref="AA375">INDEX($AF$3:$CM$62,MATCH($S375,$AE$3:$AE$62,0),MATCH(AA$1&amp;$R375,$AF$1:$CM$1&amp;$AF$2:$CM$2,0))*VLOOKUP($Q375,$C$17:$M$20,COUNTBLANK($D$15:K$15)+1,FALSE)</f>
        <v>0</v>
      </c>
      <c r="AB375" s="3">
        <f t="array" ref="AB375">INDEX($AF$3:$CM$62,MATCH($S375,$AE$3:$AE$62,0),MATCH(AB$1&amp;$R375,$AF$1:$CM$1&amp;$AF$2:$CM$2,0))*VLOOKUP($Q375,$C$17:$M$20,COUNTBLANK($D$15:L$15)+1,FALSE)</f>
        <v>0</v>
      </c>
      <c r="AC375" s="3">
        <f t="array" ref="AC375">INDEX($AF$3:$CM$62,MATCH($S375,$AE$3:$AE$62,0),MATCH(AC$1&amp;$R375,$AF$1:$CM$1&amp;$AF$2:$CM$2,0))*VLOOKUP($Q375,$C$17:$M$20,COUNTBLANK($D$15:M$15)+1,FALSE)</f>
        <v>0</v>
      </c>
    </row>
    <row r="376" spans="17:29" x14ac:dyDescent="0.2">
      <c r="Q376" t="s">
        <v>418</v>
      </c>
      <c r="R376">
        <f t="shared" si="137"/>
        <v>1</v>
      </c>
      <c r="S376">
        <f t="shared" si="136"/>
        <v>14</v>
      </c>
      <c r="T376" s="3">
        <f t="array" ref="T376">INDEX($AF$3:$CM$62,MATCH($S376,$AE$3:$AE$62,0),MATCH(T$1&amp;$R376,$AF$1:$CM$1&amp;$AF$2:$CM$2,0))*VLOOKUP($Q376,$C$17:$M$20,COUNTBLANK($D$15:D$15)+1,FALSE)</f>
        <v>28</v>
      </c>
      <c r="U376" s="3">
        <f t="array" ref="U376">INDEX($AF$3:$CM$62,MATCH($S376,$AE$3:$AE$62,0),MATCH(U$1&amp;$R376,$AF$1:$CM$1&amp;$AF$2:$CM$2,0))*VLOOKUP($Q376,$C$17:$M$20,COUNTBLANK($D$15:E$15)+1,FALSE)</f>
        <v>1400</v>
      </c>
      <c r="V376" s="3">
        <f t="array" ref="V376">INDEX($AF$3:$CM$62,MATCH($S376,$AE$3:$AE$62,0),MATCH(V$1&amp;$R376,$AF$1:$CM$1&amp;$AF$2:$CM$2,0))*VLOOKUP($Q376,$C$17:$M$20,COUNTBLANK($D$15:F$15)+1,FALSE)</f>
        <v>0</v>
      </c>
      <c r="W376" s="3">
        <f t="array" ref="W376">INDEX($AF$3:$CM$62,MATCH($S376,$AE$3:$AE$62,0),MATCH(W$1&amp;$R376,$AF$1:$CM$1&amp;$AF$2:$CM$2,0))*VLOOKUP($Q376,$C$17:$M$20,COUNTBLANK($D$15:G$15)+1,FALSE)</f>
        <v>0</v>
      </c>
      <c r="X376" s="3">
        <f t="array" ref="X376">INDEX($AF$3:$CM$62,MATCH($S376,$AE$3:$AE$62,0),MATCH(X$1&amp;$R376,$AF$1:$CM$1&amp;$AF$2:$CM$2,0))*VLOOKUP($Q376,$C$17:$M$20,COUNTBLANK($D$15:H$15)+1,FALSE)</f>
        <v>0</v>
      </c>
      <c r="Y376" s="3">
        <f t="array" ref="Y376">INDEX($AF$3:$CM$62,MATCH($S376,$AE$3:$AE$62,0),MATCH(Y$1&amp;$R376,$AF$1:$CM$1&amp;$AF$2:$CM$2,0))*VLOOKUP($Q376,$C$17:$M$20,COUNTBLANK($D$15:I$15)+1,FALSE)</f>
        <v>0.02</v>
      </c>
      <c r="Z376" s="3">
        <f t="array" ref="Z376">INDEX($AF$3:$CM$62,MATCH($S376,$AE$3:$AE$62,0),MATCH(Z$1&amp;$R376,$AF$1:$CM$1&amp;$AF$2:$CM$2,0))*VLOOKUP($Q376,$C$17:$M$20,COUNTBLANK($D$15:J$15)+1,FALSE)</f>
        <v>0</v>
      </c>
      <c r="AA376" s="3">
        <f t="array" ref="AA376">INDEX($AF$3:$CM$62,MATCH($S376,$AE$3:$AE$62,0),MATCH(AA$1&amp;$R376,$AF$1:$CM$1&amp;$AF$2:$CM$2,0))*VLOOKUP($Q376,$C$17:$M$20,COUNTBLANK($D$15:K$15)+1,FALSE)</f>
        <v>0</v>
      </c>
      <c r="AB376" s="3">
        <f t="array" ref="AB376">INDEX($AF$3:$CM$62,MATCH($S376,$AE$3:$AE$62,0),MATCH(AB$1&amp;$R376,$AF$1:$CM$1&amp;$AF$2:$CM$2,0))*VLOOKUP($Q376,$C$17:$M$20,COUNTBLANK($D$15:L$15)+1,FALSE)</f>
        <v>0</v>
      </c>
      <c r="AC376" s="3">
        <f t="array" ref="AC376">INDEX($AF$3:$CM$62,MATCH($S376,$AE$3:$AE$62,0),MATCH(AC$1&amp;$R376,$AF$1:$CM$1&amp;$AF$2:$CM$2,0))*VLOOKUP($Q376,$C$17:$M$20,COUNTBLANK($D$15:M$15)+1,FALSE)</f>
        <v>0</v>
      </c>
    </row>
    <row r="377" spans="17:29" x14ac:dyDescent="0.2">
      <c r="Q377" t="s">
        <v>418</v>
      </c>
      <c r="R377">
        <f t="shared" si="137"/>
        <v>1</v>
      </c>
      <c r="S377">
        <f t="shared" si="136"/>
        <v>15</v>
      </c>
      <c r="T377" s="3">
        <f t="array" ref="T377">INDEX($AF$3:$CM$62,MATCH($S377,$AE$3:$AE$62,0),MATCH(T$1&amp;$R377,$AF$1:$CM$1&amp;$AF$2:$CM$2,0))*VLOOKUP($Q377,$C$17:$M$20,COUNTBLANK($D$15:D$15)+1,FALSE)</f>
        <v>30</v>
      </c>
      <c r="U377" s="3">
        <f t="array" ref="U377">INDEX($AF$3:$CM$62,MATCH($S377,$AE$3:$AE$62,0),MATCH(U$1&amp;$R377,$AF$1:$CM$1&amp;$AF$2:$CM$2,0))*VLOOKUP($Q377,$C$17:$M$20,COUNTBLANK($D$15:E$15)+1,FALSE)</f>
        <v>1500</v>
      </c>
      <c r="V377" s="3">
        <f t="array" ref="V377">INDEX($AF$3:$CM$62,MATCH($S377,$AE$3:$AE$62,0),MATCH(V$1&amp;$R377,$AF$1:$CM$1&amp;$AF$2:$CM$2,0))*VLOOKUP($Q377,$C$17:$M$20,COUNTBLANK($D$15:F$15)+1,FALSE)</f>
        <v>0</v>
      </c>
      <c r="W377" s="3">
        <f t="array" ref="W377">INDEX($AF$3:$CM$62,MATCH($S377,$AE$3:$AE$62,0),MATCH(W$1&amp;$R377,$AF$1:$CM$1&amp;$AF$2:$CM$2,0))*VLOOKUP($Q377,$C$17:$M$20,COUNTBLANK($D$15:G$15)+1,FALSE)</f>
        <v>0</v>
      </c>
      <c r="X377" s="3">
        <f t="array" ref="X377">INDEX($AF$3:$CM$62,MATCH($S377,$AE$3:$AE$62,0),MATCH(X$1&amp;$R377,$AF$1:$CM$1&amp;$AF$2:$CM$2,0))*VLOOKUP($Q377,$C$17:$M$20,COUNTBLANK($D$15:H$15)+1,FALSE)</f>
        <v>0</v>
      </c>
      <c r="Y377" s="3">
        <f t="array" ref="Y377">INDEX($AF$3:$CM$62,MATCH($S377,$AE$3:$AE$62,0),MATCH(Y$1&amp;$R377,$AF$1:$CM$1&amp;$AF$2:$CM$2,0))*VLOOKUP($Q377,$C$17:$M$20,COUNTBLANK($D$15:I$15)+1,FALSE)</f>
        <v>0.02</v>
      </c>
      <c r="Z377" s="3">
        <f t="array" ref="Z377">INDEX($AF$3:$CM$62,MATCH($S377,$AE$3:$AE$62,0),MATCH(Z$1&amp;$R377,$AF$1:$CM$1&amp;$AF$2:$CM$2,0))*VLOOKUP($Q377,$C$17:$M$20,COUNTBLANK($D$15:J$15)+1,FALSE)</f>
        <v>0</v>
      </c>
      <c r="AA377" s="3">
        <f t="array" ref="AA377">INDEX($AF$3:$CM$62,MATCH($S377,$AE$3:$AE$62,0),MATCH(AA$1&amp;$R377,$AF$1:$CM$1&amp;$AF$2:$CM$2,0))*VLOOKUP($Q377,$C$17:$M$20,COUNTBLANK($D$15:K$15)+1,FALSE)</f>
        <v>0</v>
      </c>
      <c r="AB377" s="3">
        <f t="array" ref="AB377">INDEX($AF$3:$CM$62,MATCH($S377,$AE$3:$AE$62,0),MATCH(AB$1&amp;$R377,$AF$1:$CM$1&amp;$AF$2:$CM$2,0))*VLOOKUP($Q377,$C$17:$M$20,COUNTBLANK($D$15:L$15)+1,FALSE)</f>
        <v>0</v>
      </c>
      <c r="AC377" s="3">
        <f t="array" ref="AC377">INDEX($AF$3:$CM$62,MATCH($S377,$AE$3:$AE$62,0),MATCH(AC$1&amp;$R377,$AF$1:$CM$1&amp;$AF$2:$CM$2,0))*VLOOKUP($Q377,$C$17:$M$20,COUNTBLANK($D$15:M$15)+1,FALSE)</f>
        <v>0</v>
      </c>
    </row>
    <row r="378" spans="17:29" x14ac:dyDescent="0.2">
      <c r="Q378" t="s">
        <v>418</v>
      </c>
      <c r="R378">
        <f t="shared" si="137"/>
        <v>1</v>
      </c>
      <c r="S378">
        <f t="shared" si="136"/>
        <v>16</v>
      </c>
      <c r="T378" s="3">
        <f t="array" ref="T378">INDEX($AF$3:$CM$62,MATCH($S378,$AE$3:$AE$62,0),MATCH(T$1&amp;$R378,$AF$1:$CM$1&amp;$AF$2:$CM$2,0))*VLOOKUP($Q378,$C$17:$M$20,COUNTBLANK($D$15:D$15)+1,FALSE)</f>
        <v>32</v>
      </c>
      <c r="U378" s="3">
        <f t="array" ref="U378">INDEX($AF$3:$CM$62,MATCH($S378,$AE$3:$AE$62,0),MATCH(U$1&amp;$R378,$AF$1:$CM$1&amp;$AF$2:$CM$2,0))*VLOOKUP($Q378,$C$17:$M$20,COUNTBLANK($D$15:E$15)+1,FALSE)</f>
        <v>1600</v>
      </c>
      <c r="V378" s="3">
        <f t="array" ref="V378">INDEX($AF$3:$CM$62,MATCH($S378,$AE$3:$AE$62,0),MATCH(V$1&amp;$R378,$AF$1:$CM$1&amp;$AF$2:$CM$2,0))*VLOOKUP($Q378,$C$17:$M$20,COUNTBLANK($D$15:F$15)+1,FALSE)</f>
        <v>0</v>
      </c>
      <c r="W378" s="3">
        <f t="array" ref="W378">INDEX($AF$3:$CM$62,MATCH($S378,$AE$3:$AE$62,0),MATCH(W$1&amp;$R378,$AF$1:$CM$1&amp;$AF$2:$CM$2,0))*VLOOKUP($Q378,$C$17:$M$20,COUNTBLANK($D$15:G$15)+1,FALSE)</f>
        <v>0</v>
      </c>
      <c r="X378" s="3">
        <f t="array" ref="X378">INDEX($AF$3:$CM$62,MATCH($S378,$AE$3:$AE$62,0),MATCH(X$1&amp;$R378,$AF$1:$CM$1&amp;$AF$2:$CM$2,0))*VLOOKUP($Q378,$C$17:$M$20,COUNTBLANK($D$15:H$15)+1,FALSE)</f>
        <v>0</v>
      </c>
      <c r="Y378" s="3">
        <f t="array" ref="Y378">INDEX($AF$3:$CM$62,MATCH($S378,$AE$3:$AE$62,0),MATCH(Y$1&amp;$R378,$AF$1:$CM$1&amp;$AF$2:$CM$2,0))*VLOOKUP($Q378,$C$17:$M$20,COUNTBLANK($D$15:I$15)+1,FALSE)</f>
        <v>0.02</v>
      </c>
      <c r="Z378" s="3">
        <f t="array" ref="Z378">INDEX($AF$3:$CM$62,MATCH($S378,$AE$3:$AE$62,0),MATCH(Z$1&amp;$R378,$AF$1:$CM$1&amp;$AF$2:$CM$2,0))*VLOOKUP($Q378,$C$17:$M$20,COUNTBLANK($D$15:J$15)+1,FALSE)</f>
        <v>0</v>
      </c>
      <c r="AA378" s="3">
        <f t="array" ref="AA378">INDEX($AF$3:$CM$62,MATCH($S378,$AE$3:$AE$62,0),MATCH(AA$1&amp;$R378,$AF$1:$CM$1&amp;$AF$2:$CM$2,0))*VLOOKUP($Q378,$C$17:$M$20,COUNTBLANK($D$15:K$15)+1,FALSE)</f>
        <v>0</v>
      </c>
      <c r="AB378" s="3">
        <f t="array" ref="AB378">INDEX($AF$3:$CM$62,MATCH($S378,$AE$3:$AE$62,0),MATCH(AB$1&amp;$R378,$AF$1:$CM$1&amp;$AF$2:$CM$2,0))*VLOOKUP($Q378,$C$17:$M$20,COUNTBLANK($D$15:L$15)+1,FALSE)</f>
        <v>0</v>
      </c>
      <c r="AC378" s="3">
        <f t="array" ref="AC378">INDEX($AF$3:$CM$62,MATCH($S378,$AE$3:$AE$62,0),MATCH(AC$1&amp;$R378,$AF$1:$CM$1&amp;$AF$2:$CM$2,0))*VLOOKUP($Q378,$C$17:$M$20,COUNTBLANK($D$15:M$15)+1,FALSE)</f>
        <v>0</v>
      </c>
    </row>
    <row r="379" spans="17:29" x14ac:dyDescent="0.2">
      <c r="Q379" t="s">
        <v>418</v>
      </c>
      <c r="R379">
        <f t="shared" si="137"/>
        <v>1</v>
      </c>
      <c r="S379">
        <f t="shared" si="136"/>
        <v>17</v>
      </c>
      <c r="T379" s="3">
        <f t="array" ref="T379">INDEX($AF$3:$CM$62,MATCH($S379,$AE$3:$AE$62,0),MATCH(T$1&amp;$R379,$AF$1:$CM$1&amp;$AF$2:$CM$2,0))*VLOOKUP($Q379,$C$17:$M$20,COUNTBLANK($D$15:D$15)+1,FALSE)</f>
        <v>34</v>
      </c>
      <c r="U379" s="3">
        <f t="array" ref="U379">INDEX($AF$3:$CM$62,MATCH($S379,$AE$3:$AE$62,0),MATCH(U$1&amp;$R379,$AF$1:$CM$1&amp;$AF$2:$CM$2,0))*VLOOKUP($Q379,$C$17:$M$20,COUNTBLANK($D$15:E$15)+1,FALSE)</f>
        <v>1700</v>
      </c>
      <c r="V379" s="3">
        <f t="array" ref="V379">INDEX($AF$3:$CM$62,MATCH($S379,$AE$3:$AE$62,0),MATCH(V$1&amp;$R379,$AF$1:$CM$1&amp;$AF$2:$CM$2,0))*VLOOKUP($Q379,$C$17:$M$20,COUNTBLANK($D$15:F$15)+1,FALSE)</f>
        <v>0</v>
      </c>
      <c r="W379" s="3">
        <f t="array" ref="W379">INDEX($AF$3:$CM$62,MATCH($S379,$AE$3:$AE$62,0),MATCH(W$1&amp;$R379,$AF$1:$CM$1&amp;$AF$2:$CM$2,0))*VLOOKUP($Q379,$C$17:$M$20,COUNTBLANK($D$15:G$15)+1,FALSE)</f>
        <v>0</v>
      </c>
      <c r="X379" s="3">
        <f t="array" ref="X379">INDEX($AF$3:$CM$62,MATCH($S379,$AE$3:$AE$62,0),MATCH(X$1&amp;$R379,$AF$1:$CM$1&amp;$AF$2:$CM$2,0))*VLOOKUP($Q379,$C$17:$M$20,COUNTBLANK($D$15:H$15)+1,FALSE)</f>
        <v>0</v>
      </c>
      <c r="Y379" s="3">
        <f t="array" ref="Y379">INDEX($AF$3:$CM$62,MATCH($S379,$AE$3:$AE$62,0),MATCH(Y$1&amp;$R379,$AF$1:$CM$1&amp;$AF$2:$CM$2,0))*VLOOKUP($Q379,$C$17:$M$20,COUNTBLANK($D$15:I$15)+1,FALSE)</f>
        <v>0.02</v>
      </c>
      <c r="Z379" s="3">
        <f t="array" ref="Z379">INDEX($AF$3:$CM$62,MATCH($S379,$AE$3:$AE$62,0),MATCH(Z$1&amp;$R379,$AF$1:$CM$1&amp;$AF$2:$CM$2,0))*VLOOKUP($Q379,$C$17:$M$20,COUNTBLANK($D$15:J$15)+1,FALSE)</f>
        <v>0</v>
      </c>
      <c r="AA379" s="3">
        <f t="array" ref="AA379">INDEX($AF$3:$CM$62,MATCH($S379,$AE$3:$AE$62,0),MATCH(AA$1&amp;$R379,$AF$1:$CM$1&amp;$AF$2:$CM$2,0))*VLOOKUP($Q379,$C$17:$M$20,COUNTBLANK($D$15:K$15)+1,FALSE)</f>
        <v>0</v>
      </c>
      <c r="AB379" s="3">
        <f t="array" ref="AB379">INDEX($AF$3:$CM$62,MATCH($S379,$AE$3:$AE$62,0),MATCH(AB$1&amp;$R379,$AF$1:$CM$1&amp;$AF$2:$CM$2,0))*VLOOKUP($Q379,$C$17:$M$20,COUNTBLANK($D$15:L$15)+1,FALSE)</f>
        <v>0</v>
      </c>
      <c r="AC379" s="3">
        <f t="array" ref="AC379">INDEX($AF$3:$CM$62,MATCH($S379,$AE$3:$AE$62,0),MATCH(AC$1&amp;$R379,$AF$1:$CM$1&amp;$AF$2:$CM$2,0))*VLOOKUP($Q379,$C$17:$M$20,COUNTBLANK($D$15:M$15)+1,FALSE)</f>
        <v>0</v>
      </c>
    </row>
    <row r="380" spans="17:29" x14ac:dyDescent="0.2">
      <c r="Q380" t="s">
        <v>418</v>
      </c>
      <c r="R380">
        <f t="shared" si="137"/>
        <v>1</v>
      </c>
      <c r="S380">
        <f t="shared" si="136"/>
        <v>18</v>
      </c>
      <c r="T380" s="3">
        <f t="array" ref="T380">INDEX($AF$3:$CM$62,MATCH($S380,$AE$3:$AE$62,0),MATCH(T$1&amp;$R380,$AF$1:$CM$1&amp;$AF$2:$CM$2,0))*VLOOKUP($Q380,$C$17:$M$20,COUNTBLANK($D$15:D$15)+1,FALSE)</f>
        <v>36</v>
      </c>
      <c r="U380" s="3">
        <f t="array" ref="U380">INDEX($AF$3:$CM$62,MATCH($S380,$AE$3:$AE$62,0),MATCH(U$1&amp;$R380,$AF$1:$CM$1&amp;$AF$2:$CM$2,0))*VLOOKUP($Q380,$C$17:$M$20,COUNTBLANK($D$15:E$15)+1,FALSE)</f>
        <v>1800</v>
      </c>
      <c r="V380" s="3">
        <f t="array" ref="V380">INDEX($AF$3:$CM$62,MATCH($S380,$AE$3:$AE$62,0),MATCH(V$1&amp;$R380,$AF$1:$CM$1&amp;$AF$2:$CM$2,0))*VLOOKUP($Q380,$C$17:$M$20,COUNTBLANK($D$15:F$15)+1,FALSE)</f>
        <v>0</v>
      </c>
      <c r="W380" s="3">
        <f t="array" ref="W380">INDEX($AF$3:$CM$62,MATCH($S380,$AE$3:$AE$62,0),MATCH(W$1&amp;$R380,$AF$1:$CM$1&amp;$AF$2:$CM$2,0))*VLOOKUP($Q380,$C$17:$M$20,COUNTBLANK($D$15:G$15)+1,FALSE)</f>
        <v>0</v>
      </c>
      <c r="X380" s="3">
        <f t="array" ref="X380">INDEX($AF$3:$CM$62,MATCH($S380,$AE$3:$AE$62,0),MATCH(X$1&amp;$R380,$AF$1:$CM$1&amp;$AF$2:$CM$2,0))*VLOOKUP($Q380,$C$17:$M$20,COUNTBLANK($D$15:H$15)+1,FALSE)</f>
        <v>0</v>
      </c>
      <c r="Y380" s="3">
        <f t="array" ref="Y380">INDEX($AF$3:$CM$62,MATCH($S380,$AE$3:$AE$62,0),MATCH(Y$1&amp;$R380,$AF$1:$CM$1&amp;$AF$2:$CM$2,0))*VLOOKUP($Q380,$C$17:$M$20,COUNTBLANK($D$15:I$15)+1,FALSE)</f>
        <v>0.02</v>
      </c>
      <c r="Z380" s="3">
        <f t="array" ref="Z380">INDEX($AF$3:$CM$62,MATCH($S380,$AE$3:$AE$62,0),MATCH(Z$1&amp;$R380,$AF$1:$CM$1&amp;$AF$2:$CM$2,0))*VLOOKUP($Q380,$C$17:$M$20,COUNTBLANK($D$15:J$15)+1,FALSE)</f>
        <v>0</v>
      </c>
      <c r="AA380" s="3">
        <f t="array" ref="AA380">INDEX($AF$3:$CM$62,MATCH($S380,$AE$3:$AE$62,0),MATCH(AA$1&amp;$R380,$AF$1:$CM$1&amp;$AF$2:$CM$2,0))*VLOOKUP($Q380,$C$17:$M$20,COUNTBLANK($D$15:K$15)+1,FALSE)</f>
        <v>0</v>
      </c>
      <c r="AB380" s="3">
        <f t="array" ref="AB380">INDEX($AF$3:$CM$62,MATCH($S380,$AE$3:$AE$62,0),MATCH(AB$1&amp;$R380,$AF$1:$CM$1&amp;$AF$2:$CM$2,0))*VLOOKUP($Q380,$C$17:$M$20,COUNTBLANK($D$15:L$15)+1,FALSE)</f>
        <v>0</v>
      </c>
      <c r="AC380" s="3">
        <f t="array" ref="AC380">INDEX($AF$3:$CM$62,MATCH($S380,$AE$3:$AE$62,0),MATCH(AC$1&amp;$R380,$AF$1:$CM$1&amp;$AF$2:$CM$2,0))*VLOOKUP($Q380,$C$17:$M$20,COUNTBLANK($D$15:M$15)+1,FALSE)</f>
        <v>0</v>
      </c>
    </row>
    <row r="381" spans="17:29" x14ac:dyDescent="0.2">
      <c r="Q381" t="s">
        <v>418</v>
      </c>
      <c r="R381">
        <f t="shared" si="137"/>
        <v>1</v>
      </c>
      <c r="S381">
        <f t="shared" si="136"/>
        <v>19</v>
      </c>
      <c r="T381" s="3">
        <f t="array" ref="T381">INDEX($AF$3:$CM$62,MATCH($S381,$AE$3:$AE$62,0),MATCH(T$1&amp;$R381,$AF$1:$CM$1&amp;$AF$2:$CM$2,0))*VLOOKUP($Q381,$C$17:$M$20,COUNTBLANK($D$15:D$15)+1,FALSE)</f>
        <v>38</v>
      </c>
      <c r="U381" s="3">
        <f t="array" ref="U381">INDEX($AF$3:$CM$62,MATCH($S381,$AE$3:$AE$62,0),MATCH(U$1&amp;$R381,$AF$1:$CM$1&amp;$AF$2:$CM$2,0))*VLOOKUP($Q381,$C$17:$M$20,COUNTBLANK($D$15:E$15)+1,FALSE)</f>
        <v>1900</v>
      </c>
      <c r="V381" s="3">
        <f t="array" ref="V381">INDEX($AF$3:$CM$62,MATCH($S381,$AE$3:$AE$62,0),MATCH(V$1&amp;$R381,$AF$1:$CM$1&amp;$AF$2:$CM$2,0))*VLOOKUP($Q381,$C$17:$M$20,COUNTBLANK($D$15:F$15)+1,FALSE)</f>
        <v>0</v>
      </c>
      <c r="W381" s="3">
        <f t="array" ref="W381">INDEX($AF$3:$CM$62,MATCH($S381,$AE$3:$AE$62,0),MATCH(W$1&amp;$R381,$AF$1:$CM$1&amp;$AF$2:$CM$2,0))*VLOOKUP($Q381,$C$17:$M$20,COUNTBLANK($D$15:G$15)+1,FALSE)</f>
        <v>0</v>
      </c>
      <c r="X381" s="3">
        <f t="array" ref="X381">INDEX($AF$3:$CM$62,MATCH($S381,$AE$3:$AE$62,0),MATCH(X$1&amp;$R381,$AF$1:$CM$1&amp;$AF$2:$CM$2,0))*VLOOKUP($Q381,$C$17:$M$20,COUNTBLANK($D$15:H$15)+1,FALSE)</f>
        <v>0</v>
      </c>
      <c r="Y381" s="3">
        <f t="array" ref="Y381">INDEX($AF$3:$CM$62,MATCH($S381,$AE$3:$AE$62,0),MATCH(Y$1&amp;$R381,$AF$1:$CM$1&amp;$AF$2:$CM$2,0))*VLOOKUP($Q381,$C$17:$M$20,COUNTBLANK($D$15:I$15)+1,FALSE)</f>
        <v>0.02</v>
      </c>
      <c r="Z381" s="3">
        <f t="array" ref="Z381">INDEX($AF$3:$CM$62,MATCH($S381,$AE$3:$AE$62,0),MATCH(Z$1&amp;$R381,$AF$1:$CM$1&amp;$AF$2:$CM$2,0))*VLOOKUP($Q381,$C$17:$M$20,COUNTBLANK($D$15:J$15)+1,FALSE)</f>
        <v>0</v>
      </c>
      <c r="AA381" s="3">
        <f t="array" ref="AA381">INDEX($AF$3:$CM$62,MATCH($S381,$AE$3:$AE$62,0),MATCH(AA$1&amp;$R381,$AF$1:$CM$1&amp;$AF$2:$CM$2,0))*VLOOKUP($Q381,$C$17:$M$20,COUNTBLANK($D$15:K$15)+1,FALSE)</f>
        <v>0</v>
      </c>
      <c r="AB381" s="3">
        <f t="array" ref="AB381">INDEX($AF$3:$CM$62,MATCH($S381,$AE$3:$AE$62,0),MATCH(AB$1&amp;$R381,$AF$1:$CM$1&amp;$AF$2:$CM$2,0))*VLOOKUP($Q381,$C$17:$M$20,COUNTBLANK($D$15:L$15)+1,FALSE)</f>
        <v>0</v>
      </c>
      <c r="AC381" s="3">
        <f t="array" ref="AC381">INDEX($AF$3:$CM$62,MATCH($S381,$AE$3:$AE$62,0),MATCH(AC$1&amp;$R381,$AF$1:$CM$1&amp;$AF$2:$CM$2,0))*VLOOKUP($Q381,$C$17:$M$20,COUNTBLANK($D$15:M$15)+1,FALSE)</f>
        <v>0</v>
      </c>
    </row>
    <row r="382" spans="17:29" x14ac:dyDescent="0.2">
      <c r="Q382" t="s">
        <v>418</v>
      </c>
      <c r="R382">
        <f t="shared" si="137"/>
        <v>1</v>
      </c>
      <c r="S382">
        <f t="shared" si="136"/>
        <v>20</v>
      </c>
      <c r="T382" s="3">
        <f t="array" ref="T382">INDEX($AF$3:$CM$62,MATCH($S382,$AE$3:$AE$62,0),MATCH(T$1&amp;$R382,$AF$1:$CM$1&amp;$AF$2:$CM$2,0))*VLOOKUP($Q382,$C$17:$M$20,COUNTBLANK($D$15:D$15)+1,FALSE)</f>
        <v>40</v>
      </c>
      <c r="U382" s="3">
        <f t="array" ref="U382">INDEX($AF$3:$CM$62,MATCH($S382,$AE$3:$AE$62,0),MATCH(U$1&amp;$R382,$AF$1:$CM$1&amp;$AF$2:$CM$2,0))*VLOOKUP($Q382,$C$17:$M$20,COUNTBLANK($D$15:E$15)+1,FALSE)</f>
        <v>2000</v>
      </c>
      <c r="V382" s="3">
        <f t="array" ref="V382">INDEX($AF$3:$CM$62,MATCH($S382,$AE$3:$AE$62,0),MATCH(V$1&amp;$R382,$AF$1:$CM$1&amp;$AF$2:$CM$2,0))*VLOOKUP($Q382,$C$17:$M$20,COUNTBLANK($D$15:F$15)+1,FALSE)</f>
        <v>0</v>
      </c>
      <c r="W382" s="3">
        <f t="array" ref="W382">INDEX($AF$3:$CM$62,MATCH($S382,$AE$3:$AE$62,0),MATCH(W$1&amp;$R382,$AF$1:$CM$1&amp;$AF$2:$CM$2,0))*VLOOKUP($Q382,$C$17:$M$20,COUNTBLANK($D$15:G$15)+1,FALSE)</f>
        <v>0</v>
      </c>
      <c r="X382" s="3">
        <f t="array" ref="X382">INDEX($AF$3:$CM$62,MATCH($S382,$AE$3:$AE$62,0),MATCH(X$1&amp;$R382,$AF$1:$CM$1&amp;$AF$2:$CM$2,0))*VLOOKUP($Q382,$C$17:$M$20,COUNTBLANK($D$15:H$15)+1,FALSE)</f>
        <v>0</v>
      </c>
      <c r="Y382" s="3">
        <f t="array" ref="Y382">INDEX($AF$3:$CM$62,MATCH($S382,$AE$3:$AE$62,0),MATCH(Y$1&amp;$R382,$AF$1:$CM$1&amp;$AF$2:$CM$2,0))*VLOOKUP($Q382,$C$17:$M$20,COUNTBLANK($D$15:I$15)+1,FALSE)</f>
        <v>0.04</v>
      </c>
      <c r="Z382" s="3">
        <f t="array" ref="Z382">INDEX($AF$3:$CM$62,MATCH($S382,$AE$3:$AE$62,0),MATCH(Z$1&amp;$R382,$AF$1:$CM$1&amp;$AF$2:$CM$2,0))*VLOOKUP($Q382,$C$17:$M$20,COUNTBLANK($D$15:J$15)+1,FALSE)</f>
        <v>0</v>
      </c>
      <c r="AA382" s="3">
        <f t="array" ref="AA382">INDEX($AF$3:$CM$62,MATCH($S382,$AE$3:$AE$62,0),MATCH(AA$1&amp;$R382,$AF$1:$CM$1&amp;$AF$2:$CM$2,0))*VLOOKUP($Q382,$C$17:$M$20,COUNTBLANK($D$15:K$15)+1,FALSE)</f>
        <v>0</v>
      </c>
      <c r="AB382" s="3">
        <f t="array" ref="AB382">INDEX($AF$3:$CM$62,MATCH($S382,$AE$3:$AE$62,0),MATCH(AB$1&amp;$R382,$AF$1:$CM$1&amp;$AF$2:$CM$2,0))*VLOOKUP($Q382,$C$17:$M$20,COUNTBLANK($D$15:L$15)+1,FALSE)</f>
        <v>0</v>
      </c>
      <c r="AC382" s="3">
        <f t="array" ref="AC382">INDEX($AF$3:$CM$62,MATCH($S382,$AE$3:$AE$62,0),MATCH(AC$1&amp;$R382,$AF$1:$CM$1&amp;$AF$2:$CM$2,0))*VLOOKUP($Q382,$C$17:$M$20,COUNTBLANK($D$15:M$15)+1,FALSE)</f>
        <v>0</v>
      </c>
    </row>
    <row r="383" spans="17:29" x14ac:dyDescent="0.2">
      <c r="Q383" t="s">
        <v>418</v>
      </c>
      <c r="R383">
        <f t="shared" si="137"/>
        <v>1</v>
      </c>
      <c r="S383">
        <f t="shared" si="136"/>
        <v>21</v>
      </c>
      <c r="T383" s="3">
        <f t="array" ref="T383">INDEX($AF$3:$CM$62,MATCH($S383,$AE$3:$AE$62,0),MATCH(T$1&amp;$R383,$AF$1:$CM$1&amp;$AF$2:$CM$2,0))*VLOOKUP($Q383,$C$17:$M$20,COUNTBLANK($D$15:D$15)+1,FALSE)</f>
        <v>42</v>
      </c>
      <c r="U383" s="3">
        <f t="array" ref="U383">INDEX($AF$3:$CM$62,MATCH($S383,$AE$3:$AE$62,0),MATCH(U$1&amp;$R383,$AF$1:$CM$1&amp;$AF$2:$CM$2,0))*VLOOKUP($Q383,$C$17:$M$20,COUNTBLANK($D$15:E$15)+1,FALSE)</f>
        <v>2100</v>
      </c>
      <c r="V383" s="3">
        <f t="array" ref="V383">INDEX($AF$3:$CM$62,MATCH($S383,$AE$3:$AE$62,0),MATCH(V$1&amp;$R383,$AF$1:$CM$1&amp;$AF$2:$CM$2,0))*VLOOKUP($Q383,$C$17:$M$20,COUNTBLANK($D$15:F$15)+1,FALSE)</f>
        <v>0</v>
      </c>
      <c r="W383" s="3">
        <f t="array" ref="W383">INDEX($AF$3:$CM$62,MATCH($S383,$AE$3:$AE$62,0),MATCH(W$1&amp;$R383,$AF$1:$CM$1&amp;$AF$2:$CM$2,0))*VLOOKUP($Q383,$C$17:$M$20,COUNTBLANK($D$15:G$15)+1,FALSE)</f>
        <v>0</v>
      </c>
      <c r="X383" s="3">
        <f t="array" ref="X383">INDEX($AF$3:$CM$62,MATCH($S383,$AE$3:$AE$62,0),MATCH(X$1&amp;$R383,$AF$1:$CM$1&amp;$AF$2:$CM$2,0))*VLOOKUP($Q383,$C$17:$M$20,COUNTBLANK($D$15:H$15)+1,FALSE)</f>
        <v>0</v>
      </c>
      <c r="Y383" s="3">
        <f t="array" ref="Y383">INDEX($AF$3:$CM$62,MATCH($S383,$AE$3:$AE$62,0),MATCH(Y$1&amp;$R383,$AF$1:$CM$1&amp;$AF$2:$CM$2,0))*VLOOKUP($Q383,$C$17:$M$20,COUNTBLANK($D$15:I$15)+1,FALSE)</f>
        <v>0.04</v>
      </c>
      <c r="Z383" s="3">
        <f t="array" ref="Z383">INDEX($AF$3:$CM$62,MATCH($S383,$AE$3:$AE$62,0),MATCH(Z$1&amp;$R383,$AF$1:$CM$1&amp;$AF$2:$CM$2,0))*VLOOKUP($Q383,$C$17:$M$20,COUNTBLANK($D$15:J$15)+1,FALSE)</f>
        <v>0</v>
      </c>
      <c r="AA383" s="3">
        <f t="array" ref="AA383">INDEX($AF$3:$CM$62,MATCH($S383,$AE$3:$AE$62,0),MATCH(AA$1&amp;$R383,$AF$1:$CM$1&amp;$AF$2:$CM$2,0))*VLOOKUP($Q383,$C$17:$M$20,COUNTBLANK($D$15:K$15)+1,FALSE)</f>
        <v>0</v>
      </c>
      <c r="AB383" s="3">
        <f t="array" ref="AB383">INDEX($AF$3:$CM$62,MATCH($S383,$AE$3:$AE$62,0),MATCH(AB$1&amp;$R383,$AF$1:$CM$1&amp;$AF$2:$CM$2,0))*VLOOKUP($Q383,$C$17:$M$20,COUNTBLANK($D$15:L$15)+1,FALSE)</f>
        <v>0</v>
      </c>
      <c r="AC383" s="3">
        <f t="array" ref="AC383">INDEX($AF$3:$CM$62,MATCH($S383,$AE$3:$AE$62,0),MATCH(AC$1&amp;$R383,$AF$1:$CM$1&amp;$AF$2:$CM$2,0))*VLOOKUP($Q383,$C$17:$M$20,COUNTBLANK($D$15:M$15)+1,FALSE)</f>
        <v>0</v>
      </c>
    </row>
    <row r="384" spans="17:29" x14ac:dyDescent="0.2">
      <c r="Q384" t="s">
        <v>418</v>
      </c>
      <c r="R384">
        <f t="shared" si="137"/>
        <v>1</v>
      </c>
      <c r="S384">
        <f t="shared" ref="S384:S447" si="138">S324</f>
        <v>22</v>
      </c>
      <c r="T384" s="3">
        <f t="array" ref="T384">INDEX($AF$3:$CM$62,MATCH($S384,$AE$3:$AE$62,0),MATCH(T$1&amp;$R384,$AF$1:$CM$1&amp;$AF$2:$CM$2,0))*VLOOKUP($Q384,$C$17:$M$20,COUNTBLANK($D$15:D$15)+1,FALSE)</f>
        <v>44</v>
      </c>
      <c r="U384" s="3">
        <f t="array" ref="U384">INDEX($AF$3:$CM$62,MATCH($S384,$AE$3:$AE$62,0),MATCH(U$1&amp;$R384,$AF$1:$CM$1&amp;$AF$2:$CM$2,0))*VLOOKUP($Q384,$C$17:$M$20,COUNTBLANK($D$15:E$15)+1,FALSE)</f>
        <v>2200</v>
      </c>
      <c r="V384" s="3">
        <f t="array" ref="V384">INDEX($AF$3:$CM$62,MATCH($S384,$AE$3:$AE$62,0),MATCH(V$1&amp;$R384,$AF$1:$CM$1&amp;$AF$2:$CM$2,0))*VLOOKUP($Q384,$C$17:$M$20,COUNTBLANK($D$15:F$15)+1,FALSE)</f>
        <v>0</v>
      </c>
      <c r="W384" s="3">
        <f t="array" ref="W384">INDEX($AF$3:$CM$62,MATCH($S384,$AE$3:$AE$62,0),MATCH(W$1&amp;$R384,$AF$1:$CM$1&amp;$AF$2:$CM$2,0))*VLOOKUP($Q384,$C$17:$M$20,COUNTBLANK($D$15:G$15)+1,FALSE)</f>
        <v>0</v>
      </c>
      <c r="X384" s="3">
        <f t="array" ref="X384">INDEX($AF$3:$CM$62,MATCH($S384,$AE$3:$AE$62,0),MATCH(X$1&amp;$R384,$AF$1:$CM$1&amp;$AF$2:$CM$2,0))*VLOOKUP($Q384,$C$17:$M$20,COUNTBLANK($D$15:H$15)+1,FALSE)</f>
        <v>0</v>
      </c>
      <c r="Y384" s="3">
        <f t="array" ref="Y384">INDEX($AF$3:$CM$62,MATCH($S384,$AE$3:$AE$62,0),MATCH(Y$1&amp;$R384,$AF$1:$CM$1&amp;$AF$2:$CM$2,0))*VLOOKUP($Q384,$C$17:$M$20,COUNTBLANK($D$15:I$15)+1,FALSE)</f>
        <v>0.04</v>
      </c>
      <c r="Z384" s="3">
        <f t="array" ref="Z384">INDEX($AF$3:$CM$62,MATCH($S384,$AE$3:$AE$62,0),MATCH(Z$1&amp;$R384,$AF$1:$CM$1&amp;$AF$2:$CM$2,0))*VLOOKUP($Q384,$C$17:$M$20,COUNTBLANK($D$15:J$15)+1,FALSE)</f>
        <v>0</v>
      </c>
      <c r="AA384" s="3">
        <f t="array" ref="AA384">INDEX($AF$3:$CM$62,MATCH($S384,$AE$3:$AE$62,0),MATCH(AA$1&amp;$R384,$AF$1:$CM$1&amp;$AF$2:$CM$2,0))*VLOOKUP($Q384,$C$17:$M$20,COUNTBLANK($D$15:K$15)+1,FALSE)</f>
        <v>0</v>
      </c>
      <c r="AB384" s="3">
        <f t="array" ref="AB384">INDEX($AF$3:$CM$62,MATCH($S384,$AE$3:$AE$62,0),MATCH(AB$1&amp;$R384,$AF$1:$CM$1&amp;$AF$2:$CM$2,0))*VLOOKUP($Q384,$C$17:$M$20,COUNTBLANK($D$15:L$15)+1,FALSE)</f>
        <v>0</v>
      </c>
      <c r="AC384" s="3">
        <f t="array" ref="AC384">INDEX($AF$3:$CM$62,MATCH($S384,$AE$3:$AE$62,0),MATCH(AC$1&amp;$R384,$AF$1:$CM$1&amp;$AF$2:$CM$2,0))*VLOOKUP($Q384,$C$17:$M$20,COUNTBLANK($D$15:M$15)+1,FALSE)</f>
        <v>0</v>
      </c>
    </row>
    <row r="385" spans="17:29" x14ac:dyDescent="0.2">
      <c r="Q385" t="s">
        <v>418</v>
      </c>
      <c r="R385">
        <f t="shared" si="137"/>
        <v>1</v>
      </c>
      <c r="S385">
        <f t="shared" si="138"/>
        <v>23</v>
      </c>
      <c r="T385" s="3">
        <f t="array" ref="T385">INDEX($AF$3:$CM$62,MATCH($S385,$AE$3:$AE$62,0),MATCH(T$1&amp;$R385,$AF$1:$CM$1&amp;$AF$2:$CM$2,0))*VLOOKUP($Q385,$C$17:$M$20,COUNTBLANK($D$15:D$15)+1,FALSE)</f>
        <v>46</v>
      </c>
      <c r="U385" s="3">
        <f t="array" ref="U385">INDEX($AF$3:$CM$62,MATCH($S385,$AE$3:$AE$62,0),MATCH(U$1&amp;$R385,$AF$1:$CM$1&amp;$AF$2:$CM$2,0))*VLOOKUP($Q385,$C$17:$M$20,COUNTBLANK($D$15:E$15)+1,FALSE)</f>
        <v>2300</v>
      </c>
      <c r="V385" s="3">
        <f t="array" ref="V385">INDEX($AF$3:$CM$62,MATCH($S385,$AE$3:$AE$62,0),MATCH(V$1&amp;$R385,$AF$1:$CM$1&amp;$AF$2:$CM$2,0))*VLOOKUP($Q385,$C$17:$M$20,COUNTBLANK($D$15:F$15)+1,FALSE)</f>
        <v>0</v>
      </c>
      <c r="W385" s="3">
        <f t="array" ref="W385">INDEX($AF$3:$CM$62,MATCH($S385,$AE$3:$AE$62,0),MATCH(W$1&amp;$R385,$AF$1:$CM$1&amp;$AF$2:$CM$2,0))*VLOOKUP($Q385,$C$17:$M$20,COUNTBLANK($D$15:G$15)+1,FALSE)</f>
        <v>0</v>
      </c>
      <c r="X385" s="3">
        <f t="array" ref="X385">INDEX($AF$3:$CM$62,MATCH($S385,$AE$3:$AE$62,0),MATCH(X$1&amp;$R385,$AF$1:$CM$1&amp;$AF$2:$CM$2,0))*VLOOKUP($Q385,$C$17:$M$20,COUNTBLANK($D$15:H$15)+1,FALSE)</f>
        <v>0</v>
      </c>
      <c r="Y385" s="3">
        <f t="array" ref="Y385">INDEX($AF$3:$CM$62,MATCH($S385,$AE$3:$AE$62,0),MATCH(Y$1&amp;$R385,$AF$1:$CM$1&amp;$AF$2:$CM$2,0))*VLOOKUP($Q385,$C$17:$M$20,COUNTBLANK($D$15:I$15)+1,FALSE)</f>
        <v>0.04</v>
      </c>
      <c r="Z385" s="3">
        <f t="array" ref="Z385">INDEX($AF$3:$CM$62,MATCH($S385,$AE$3:$AE$62,0),MATCH(Z$1&amp;$R385,$AF$1:$CM$1&amp;$AF$2:$CM$2,0))*VLOOKUP($Q385,$C$17:$M$20,COUNTBLANK($D$15:J$15)+1,FALSE)</f>
        <v>0</v>
      </c>
      <c r="AA385" s="3">
        <f t="array" ref="AA385">INDEX($AF$3:$CM$62,MATCH($S385,$AE$3:$AE$62,0),MATCH(AA$1&amp;$R385,$AF$1:$CM$1&amp;$AF$2:$CM$2,0))*VLOOKUP($Q385,$C$17:$M$20,COUNTBLANK($D$15:K$15)+1,FALSE)</f>
        <v>0</v>
      </c>
      <c r="AB385" s="3">
        <f t="array" ref="AB385">INDEX($AF$3:$CM$62,MATCH($S385,$AE$3:$AE$62,0),MATCH(AB$1&amp;$R385,$AF$1:$CM$1&amp;$AF$2:$CM$2,0))*VLOOKUP($Q385,$C$17:$M$20,COUNTBLANK($D$15:L$15)+1,FALSE)</f>
        <v>0</v>
      </c>
      <c r="AC385" s="3">
        <f t="array" ref="AC385">INDEX($AF$3:$CM$62,MATCH($S385,$AE$3:$AE$62,0),MATCH(AC$1&amp;$R385,$AF$1:$CM$1&amp;$AF$2:$CM$2,0))*VLOOKUP($Q385,$C$17:$M$20,COUNTBLANK($D$15:M$15)+1,FALSE)</f>
        <v>0</v>
      </c>
    </row>
    <row r="386" spans="17:29" x14ac:dyDescent="0.2">
      <c r="Q386" t="s">
        <v>418</v>
      </c>
      <c r="R386">
        <f t="shared" si="137"/>
        <v>1</v>
      </c>
      <c r="S386">
        <f t="shared" si="138"/>
        <v>24</v>
      </c>
      <c r="T386" s="3">
        <f t="array" ref="T386">INDEX($AF$3:$CM$62,MATCH($S386,$AE$3:$AE$62,0),MATCH(T$1&amp;$R386,$AF$1:$CM$1&amp;$AF$2:$CM$2,0))*VLOOKUP($Q386,$C$17:$M$20,COUNTBLANK($D$15:D$15)+1,FALSE)</f>
        <v>48</v>
      </c>
      <c r="U386" s="3">
        <f t="array" ref="U386">INDEX($AF$3:$CM$62,MATCH($S386,$AE$3:$AE$62,0),MATCH(U$1&amp;$R386,$AF$1:$CM$1&amp;$AF$2:$CM$2,0))*VLOOKUP($Q386,$C$17:$M$20,COUNTBLANK($D$15:E$15)+1,FALSE)</f>
        <v>2400</v>
      </c>
      <c r="V386" s="3">
        <f t="array" ref="V386">INDEX($AF$3:$CM$62,MATCH($S386,$AE$3:$AE$62,0),MATCH(V$1&amp;$R386,$AF$1:$CM$1&amp;$AF$2:$CM$2,0))*VLOOKUP($Q386,$C$17:$M$20,COUNTBLANK($D$15:F$15)+1,FALSE)</f>
        <v>0</v>
      </c>
      <c r="W386" s="3">
        <f t="array" ref="W386">INDEX($AF$3:$CM$62,MATCH($S386,$AE$3:$AE$62,0),MATCH(W$1&amp;$R386,$AF$1:$CM$1&amp;$AF$2:$CM$2,0))*VLOOKUP($Q386,$C$17:$M$20,COUNTBLANK($D$15:G$15)+1,FALSE)</f>
        <v>0</v>
      </c>
      <c r="X386" s="3">
        <f t="array" ref="X386">INDEX($AF$3:$CM$62,MATCH($S386,$AE$3:$AE$62,0),MATCH(X$1&amp;$R386,$AF$1:$CM$1&amp;$AF$2:$CM$2,0))*VLOOKUP($Q386,$C$17:$M$20,COUNTBLANK($D$15:H$15)+1,FALSE)</f>
        <v>0</v>
      </c>
      <c r="Y386" s="3">
        <f t="array" ref="Y386">INDEX($AF$3:$CM$62,MATCH($S386,$AE$3:$AE$62,0),MATCH(Y$1&amp;$R386,$AF$1:$CM$1&amp;$AF$2:$CM$2,0))*VLOOKUP($Q386,$C$17:$M$20,COUNTBLANK($D$15:I$15)+1,FALSE)</f>
        <v>0.04</v>
      </c>
      <c r="Z386" s="3">
        <f t="array" ref="Z386">INDEX($AF$3:$CM$62,MATCH($S386,$AE$3:$AE$62,0),MATCH(Z$1&amp;$R386,$AF$1:$CM$1&amp;$AF$2:$CM$2,0))*VLOOKUP($Q386,$C$17:$M$20,COUNTBLANK($D$15:J$15)+1,FALSE)</f>
        <v>0</v>
      </c>
      <c r="AA386" s="3">
        <f t="array" ref="AA386">INDEX($AF$3:$CM$62,MATCH($S386,$AE$3:$AE$62,0),MATCH(AA$1&amp;$R386,$AF$1:$CM$1&amp;$AF$2:$CM$2,0))*VLOOKUP($Q386,$C$17:$M$20,COUNTBLANK($D$15:K$15)+1,FALSE)</f>
        <v>0</v>
      </c>
      <c r="AB386" s="3">
        <f t="array" ref="AB386">INDEX($AF$3:$CM$62,MATCH($S386,$AE$3:$AE$62,0),MATCH(AB$1&amp;$R386,$AF$1:$CM$1&amp;$AF$2:$CM$2,0))*VLOOKUP($Q386,$C$17:$M$20,COUNTBLANK($D$15:L$15)+1,FALSE)</f>
        <v>0</v>
      </c>
      <c r="AC386" s="3">
        <f t="array" ref="AC386">INDEX($AF$3:$CM$62,MATCH($S386,$AE$3:$AE$62,0),MATCH(AC$1&amp;$R386,$AF$1:$CM$1&amp;$AF$2:$CM$2,0))*VLOOKUP($Q386,$C$17:$M$20,COUNTBLANK($D$15:M$15)+1,FALSE)</f>
        <v>0</v>
      </c>
    </row>
    <row r="387" spans="17:29" x14ac:dyDescent="0.2">
      <c r="Q387" t="s">
        <v>418</v>
      </c>
      <c r="R387">
        <f t="shared" si="137"/>
        <v>1</v>
      </c>
      <c r="S387">
        <f t="shared" si="138"/>
        <v>25</v>
      </c>
      <c r="T387" s="3">
        <f t="array" ref="T387">INDEX($AF$3:$CM$62,MATCH($S387,$AE$3:$AE$62,0),MATCH(T$1&amp;$R387,$AF$1:$CM$1&amp;$AF$2:$CM$2,0))*VLOOKUP($Q387,$C$17:$M$20,COUNTBLANK($D$15:D$15)+1,FALSE)</f>
        <v>50</v>
      </c>
      <c r="U387" s="3">
        <f t="array" ref="U387">INDEX($AF$3:$CM$62,MATCH($S387,$AE$3:$AE$62,0),MATCH(U$1&amp;$R387,$AF$1:$CM$1&amp;$AF$2:$CM$2,0))*VLOOKUP($Q387,$C$17:$M$20,COUNTBLANK($D$15:E$15)+1,FALSE)</f>
        <v>2500</v>
      </c>
      <c r="V387" s="3">
        <f t="array" ref="V387">INDEX($AF$3:$CM$62,MATCH($S387,$AE$3:$AE$62,0),MATCH(V$1&amp;$R387,$AF$1:$CM$1&amp;$AF$2:$CM$2,0))*VLOOKUP($Q387,$C$17:$M$20,COUNTBLANK($D$15:F$15)+1,FALSE)</f>
        <v>0</v>
      </c>
      <c r="W387" s="3">
        <f t="array" ref="W387">INDEX($AF$3:$CM$62,MATCH($S387,$AE$3:$AE$62,0),MATCH(W$1&amp;$R387,$AF$1:$CM$1&amp;$AF$2:$CM$2,0))*VLOOKUP($Q387,$C$17:$M$20,COUNTBLANK($D$15:G$15)+1,FALSE)</f>
        <v>0</v>
      </c>
      <c r="X387" s="3">
        <f t="array" ref="X387">INDEX($AF$3:$CM$62,MATCH($S387,$AE$3:$AE$62,0),MATCH(X$1&amp;$R387,$AF$1:$CM$1&amp;$AF$2:$CM$2,0))*VLOOKUP($Q387,$C$17:$M$20,COUNTBLANK($D$15:H$15)+1,FALSE)</f>
        <v>0</v>
      </c>
      <c r="Y387" s="3">
        <f t="array" ref="Y387">INDEX($AF$3:$CM$62,MATCH($S387,$AE$3:$AE$62,0),MATCH(Y$1&amp;$R387,$AF$1:$CM$1&amp;$AF$2:$CM$2,0))*VLOOKUP($Q387,$C$17:$M$20,COUNTBLANK($D$15:I$15)+1,FALSE)</f>
        <v>0.04</v>
      </c>
      <c r="Z387" s="3">
        <f t="array" ref="Z387">INDEX($AF$3:$CM$62,MATCH($S387,$AE$3:$AE$62,0),MATCH(Z$1&amp;$R387,$AF$1:$CM$1&amp;$AF$2:$CM$2,0))*VLOOKUP($Q387,$C$17:$M$20,COUNTBLANK($D$15:J$15)+1,FALSE)</f>
        <v>0</v>
      </c>
      <c r="AA387" s="3">
        <f t="array" ref="AA387">INDEX($AF$3:$CM$62,MATCH($S387,$AE$3:$AE$62,0),MATCH(AA$1&amp;$R387,$AF$1:$CM$1&amp;$AF$2:$CM$2,0))*VLOOKUP($Q387,$C$17:$M$20,COUNTBLANK($D$15:K$15)+1,FALSE)</f>
        <v>0</v>
      </c>
      <c r="AB387" s="3">
        <f t="array" ref="AB387">INDEX($AF$3:$CM$62,MATCH($S387,$AE$3:$AE$62,0),MATCH(AB$1&amp;$R387,$AF$1:$CM$1&amp;$AF$2:$CM$2,0))*VLOOKUP($Q387,$C$17:$M$20,COUNTBLANK($D$15:L$15)+1,FALSE)</f>
        <v>0</v>
      </c>
      <c r="AC387" s="3">
        <f t="array" ref="AC387">INDEX($AF$3:$CM$62,MATCH($S387,$AE$3:$AE$62,0),MATCH(AC$1&amp;$R387,$AF$1:$CM$1&amp;$AF$2:$CM$2,0))*VLOOKUP($Q387,$C$17:$M$20,COUNTBLANK($D$15:M$15)+1,FALSE)</f>
        <v>0</v>
      </c>
    </row>
    <row r="388" spans="17:29" x14ac:dyDescent="0.2">
      <c r="Q388" t="s">
        <v>418</v>
      </c>
      <c r="R388">
        <f t="shared" si="137"/>
        <v>1</v>
      </c>
      <c r="S388">
        <f t="shared" si="138"/>
        <v>26</v>
      </c>
      <c r="T388" s="3">
        <f t="array" ref="T388">INDEX($AF$3:$CM$62,MATCH($S388,$AE$3:$AE$62,0),MATCH(T$1&amp;$R388,$AF$1:$CM$1&amp;$AF$2:$CM$2,0))*VLOOKUP($Q388,$C$17:$M$20,COUNTBLANK($D$15:D$15)+1,FALSE)</f>
        <v>52</v>
      </c>
      <c r="U388" s="3">
        <f t="array" ref="U388">INDEX($AF$3:$CM$62,MATCH($S388,$AE$3:$AE$62,0),MATCH(U$1&amp;$R388,$AF$1:$CM$1&amp;$AF$2:$CM$2,0))*VLOOKUP($Q388,$C$17:$M$20,COUNTBLANK($D$15:E$15)+1,FALSE)</f>
        <v>2600</v>
      </c>
      <c r="V388" s="3">
        <f t="array" ref="V388">INDEX($AF$3:$CM$62,MATCH($S388,$AE$3:$AE$62,0),MATCH(V$1&amp;$R388,$AF$1:$CM$1&amp;$AF$2:$CM$2,0))*VLOOKUP($Q388,$C$17:$M$20,COUNTBLANK($D$15:F$15)+1,FALSE)</f>
        <v>0</v>
      </c>
      <c r="W388" s="3">
        <f t="array" ref="W388">INDEX($AF$3:$CM$62,MATCH($S388,$AE$3:$AE$62,0),MATCH(W$1&amp;$R388,$AF$1:$CM$1&amp;$AF$2:$CM$2,0))*VLOOKUP($Q388,$C$17:$M$20,COUNTBLANK($D$15:G$15)+1,FALSE)</f>
        <v>0</v>
      </c>
      <c r="X388" s="3">
        <f t="array" ref="X388">INDEX($AF$3:$CM$62,MATCH($S388,$AE$3:$AE$62,0),MATCH(X$1&amp;$R388,$AF$1:$CM$1&amp;$AF$2:$CM$2,0))*VLOOKUP($Q388,$C$17:$M$20,COUNTBLANK($D$15:H$15)+1,FALSE)</f>
        <v>0</v>
      </c>
      <c r="Y388" s="3">
        <f t="array" ref="Y388">INDEX($AF$3:$CM$62,MATCH($S388,$AE$3:$AE$62,0),MATCH(Y$1&amp;$R388,$AF$1:$CM$1&amp;$AF$2:$CM$2,0))*VLOOKUP($Q388,$C$17:$M$20,COUNTBLANK($D$15:I$15)+1,FALSE)</f>
        <v>0.04</v>
      </c>
      <c r="Z388" s="3">
        <f t="array" ref="Z388">INDEX($AF$3:$CM$62,MATCH($S388,$AE$3:$AE$62,0),MATCH(Z$1&amp;$R388,$AF$1:$CM$1&amp;$AF$2:$CM$2,0))*VLOOKUP($Q388,$C$17:$M$20,COUNTBLANK($D$15:J$15)+1,FALSE)</f>
        <v>0</v>
      </c>
      <c r="AA388" s="3">
        <f t="array" ref="AA388">INDEX($AF$3:$CM$62,MATCH($S388,$AE$3:$AE$62,0),MATCH(AA$1&amp;$R388,$AF$1:$CM$1&amp;$AF$2:$CM$2,0))*VLOOKUP($Q388,$C$17:$M$20,COUNTBLANK($D$15:K$15)+1,FALSE)</f>
        <v>0</v>
      </c>
      <c r="AB388" s="3">
        <f t="array" ref="AB388">INDEX($AF$3:$CM$62,MATCH($S388,$AE$3:$AE$62,0),MATCH(AB$1&amp;$R388,$AF$1:$CM$1&amp;$AF$2:$CM$2,0))*VLOOKUP($Q388,$C$17:$M$20,COUNTBLANK($D$15:L$15)+1,FALSE)</f>
        <v>0</v>
      </c>
      <c r="AC388" s="3">
        <f t="array" ref="AC388">INDEX($AF$3:$CM$62,MATCH($S388,$AE$3:$AE$62,0),MATCH(AC$1&amp;$R388,$AF$1:$CM$1&amp;$AF$2:$CM$2,0))*VLOOKUP($Q388,$C$17:$M$20,COUNTBLANK($D$15:M$15)+1,FALSE)</f>
        <v>0</v>
      </c>
    </row>
    <row r="389" spans="17:29" x14ac:dyDescent="0.2">
      <c r="Q389" t="s">
        <v>418</v>
      </c>
      <c r="R389">
        <f t="shared" si="137"/>
        <v>1</v>
      </c>
      <c r="S389">
        <f t="shared" si="138"/>
        <v>27</v>
      </c>
      <c r="T389" s="3">
        <f t="array" ref="T389">INDEX($AF$3:$CM$62,MATCH($S389,$AE$3:$AE$62,0),MATCH(T$1&amp;$R389,$AF$1:$CM$1&amp;$AF$2:$CM$2,0))*VLOOKUP($Q389,$C$17:$M$20,COUNTBLANK($D$15:D$15)+1,FALSE)</f>
        <v>54</v>
      </c>
      <c r="U389" s="3">
        <f t="array" ref="U389">INDEX($AF$3:$CM$62,MATCH($S389,$AE$3:$AE$62,0),MATCH(U$1&amp;$R389,$AF$1:$CM$1&amp;$AF$2:$CM$2,0))*VLOOKUP($Q389,$C$17:$M$20,COUNTBLANK($D$15:E$15)+1,FALSE)</f>
        <v>2700</v>
      </c>
      <c r="V389" s="3">
        <f t="array" ref="V389">INDEX($AF$3:$CM$62,MATCH($S389,$AE$3:$AE$62,0),MATCH(V$1&amp;$R389,$AF$1:$CM$1&amp;$AF$2:$CM$2,0))*VLOOKUP($Q389,$C$17:$M$20,COUNTBLANK($D$15:F$15)+1,FALSE)</f>
        <v>0</v>
      </c>
      <c r="W389" s="3">
        <f t="array" ref="W389">INDEX($AF$3:$CM$62,MATCH($S389,$AE$3:$AE$62,0),MATCH(W$1&amp;$R389,$AF$1:$CM$1&amp;$AF$2:$CM$2,0))*VLOOKUP($Q389,$C$17:$M$20,COUNTBLANK($D$15:G$15)+1,FALSE)</f>
        <v>0</v>
      </c>
      <c r="X389" s="3">
        <f t="array" ref="X389">INDEX($AF$3:$CM$62,MATCH($S389,$AE$3:$AE$62,0),MATCH(X$1&amp;$R389,$AF$1:$CM$1&amp;$AF$2:$CM$2,0))*VLOOKUP($Q389,$C$17:$M$20,COUNTBLANK($D$15:H$15)+1,FALSE)</f>
        <v>0</v>
      </c>
      <c r="Y389" s="3">
        <f t="array" ref="Y389">INDEX($AF$3:$CM$62,MATCH($S389,$AE$3:$AE$62,0),MATCH(Y$1&amp;$R389,$AF$1:$CM$1&amp;$AF$2:$CM$2,0))*VLOOKUP($Q389,$C$17:$M$20,COUNTBLANK($D$15:I$15)+1,FALSE)</f>
        <v>0.04</v>
      </c>
      <c r="Z389" s="3">
        <f t="array" ref="Z389">INDEX($AF$3:$CM$62,MATCH($S389,$AE$3:$AE$62,0),MATCH(Z$1&amp;$R389,$AF$1:$CM$1&amp;$AF$2:$CM$2,0))*VLOOKUP($Q389,$C$17:$M$20,COUNTBLANK($D$15:J$15)+1,FALSE)</f>
        <v>0</v>
      </c>
      <c r="AA389" s="3">
        <f t="array" ref="AA389">INDEX($AF$3:$CM$62,MATCH($S389,$AE$3:$AE$62,0),MATCH(AA$1&amp;$R389,$AF$1:$CM$1&amp;$AF$2:$CM$2,0))*VLOOKUP($Q389,$C$17:$M$20,COUNTBLANK($D$15:K$15)+1,FALSE)</f>
        <v>0</v>
      </c>
      <c r="AB389" s="3">
        <f t="array" ref="AB389">INDEX($AF$3:$CM$62,MATCH($S389,$AE$3:$AE$62,0),MATCH(AB$1&amp;$R389,$AF$1:$CM$1&amp;$AF$2:$CM$2,0))*VLOOKUP($Q389,$C$17:$M$20,COUNTBLANK($D$15:L$15)+1,FALSE)</f>
        <v>0</v>
      </c>
      <c r="AC389" s="3">
        <f t="array" ref="AC389">INDEX($AF$3:$CM$62,MATCH($S389,$AE$3:$AE$62,0),MATCH(AC$1&amp;$R389,$AF$1:$CM$1&amp;$AF$2:$CM$2,0))*VLOOKUP($Q389,$C$17:$M$20,COUNTBLANK($D$15:M$15)+1,FALSE)</f>
        <v>0</v>
      </c>
    </row>
    <row r="390" spans="17:29" x14ac:dyDescent="0.2">
      <c r="Q390" t="s">
        <v>418</v>
      </c>
      <c r="R390">
        <f t="shared" si="137"/>
        <v>1</v>
      </c>
      <c r="S390">
        <f t="shared" si="138"/>
        <v>28</v>
      </c>
      <c r="T390" s="3">
        <f t="array" ref="T390">INDEX($AF$3:$CM$62,MATCH($S390,$AE$3:$AE$62,0),MATCH(T$1&amp;$R390,$AF$1:$CM$1&amp;$AF$2:$CM$2,0))*VLOOKUP($Q390,$C$17:$M$20,COUNTBLANK($D$15:D$15)+1,FALSE)</f>
        <v>56</v>
      </c>
      <c r="U390" s="3">
        <f t="array" ref="U390">INDEX($AF$3:$CM$62,MATCH($S390,$AE$3:$AE$62,0),MATCH(U$1&amp;$R390,$AF$1:$CM$1&amp;$AF$2:$CM$2,0))*VLOOKUP($Q390,$C$17:$M$20,COUNTBLANK($D$15:E$15)+1,FALSE)</f>
        <v>2800</v>
      </c>
      <c r="V390" s="3">
        <f t="array" ref="V390">INDEX($AF$3:$CM$62,MATCH($S390,$AE$3:$AE$62,0),MATCH(V$1&amp;$R390,$AF$1:$CM$1&amp;$AF$2:$CM$2,0))*VLOOKUP($Q390,$C$17:$M$20,COUNTBLANK($D$15:F$15)+1,FALSE)</f>
        <v>0</v>
      </c>
      <c r="W390" s="3">
        <f t="array" ref="W390">INDEX($AF$3:$CM$62,MATCH($S390,$AE$3:$AE$62,0),MATCH(W$1&amp;$R390,$AF$1:$CM$1&amp;$AF$2:$CM$2,0))*VLOOKUP($Q390,$C$17:$M$20,COUNTBLANK($D$15:G$15)+1,FALSE)</f>
        <v>0</v>
      </c>
      <c r="X390" s="3">
        <f t="array" ref="X390">INDEX($AF$3:$CM$62,MATCH($S390,$AE$3:$AE$62,0),MATCH(X$1&amp;$R390,$AF$1:$CM$1&amp;$AF$2:$CM$2,0))*VLOOKUP($Q390,$C$17:$M$20,COUNTBLANK($D$15:H$15)+1,FALSE)</f>
        <v>0</v>
      </c>
      <c r="Y390" s="3">
        <f t="array" ref="Y390">INDEX($AF$3:$CM$62,MATCH($S390,$AE$3:$AE$62,0),MATCH(Y$1&amp;$R390,$AF$1:$CM$1&amp;$AF$2:$CM$2,0))*VLOOKUP($Q390,$C$17:$M$20,COUNTBLANK($D$15:I$15)+1,FALSE)</f>
        <v>0.04</v>
      </c>
      <c r="Z390" s="3">
        <f t="array" ref="Z390">INDEX($AF$3:$CM$62,MATCH($S390,$AE$3:$AE$62,0),MATCH(Z$1&amp;$R390,$AF$1:$CM$1&amp;$AF$2:$CM$2,0))*VLOOKUP($Q390,$C$17:$M$20,COUNTBLANK($D$15:J$15)+1,FALSE)</f>
        <v>0</v>
      </c>
      <c r="AA390" s="3">
        <f t="array" ref="AA390">INDEX($AF$3:$CM$62,MATCH($S390,$AE$3:$AE$62,0),MATCH(AA$1&amp;$R390,$AF$1:$CM$1&amp;$AF$2:$CM$2,0))*VLOOKUP($Q390,$C$17:$M$20,COUNTBLANK($D$15:K$15)+1,FALSE)</f>
        <v>0</v>
      </c>
      <c r="AB390" s="3">
        <f t="array" ref="AB390">INDEX($AF$3:$CM$62,MATCH($S390,$AE$3:$AE$62,0),MATCH(AB$1&amp;$R390,$AF$1:$CM$1&amp;$AF$2:$CM$2,0))*VLOOKUP($Q390,$C$17:$M$20,COUNTBLANK($D$15:L$15)+1,FALSE)</f>
        <v>0</v>
      </c>
      <c r="AC390" s="3">
        <f t="array" ref="AC390">INDEX($AF$3:$CM$62,MATCH($S390,$AE$3:$AE$62,0),MATCH(AC$1&amp;$R390,$AF$1:$CM$1&amp;$AF$2:$CM$2,0))*VLOOKUP($Q390,$C$17:$M$20,COUNTBLANK($D$15:M$15)+1,FALSE)</f>
        <v>0</v>
      </c>
    </row>
    <row r="391" spans="17:29" x14ac:dyDescent="0.2">
      <c r="Q391" t="s">
        <v>418</v>
      </c>
      <c r="R391">
        <f t="shared" si="137"/>
        <v>1</v>
      </c>
      <c r="S391">
        <f t="shared" si="138"/>
        <v>29</v>
      </c>
      <c r="T391" s="3">
        <f t="array" ref="T391">INDEX($AF$3:$CM$62,MATCH($S391,$AE$3:$AE$62,0),MATCH(T$1&amp;$R391,$AF$1:$CM$1&amp;$AF$2:$CM$2,0))*VLOOKUP($Q391,$C$17:$M$20,COUNTBLANK($D$15:D$15)+1,FALSE)</f>
        <v>58</v>
      </c>
      <c r="U391" s="3">
        <f t="array" ref="U391">INDEX($AF$3:$CM$62,MATCH($S391,$AE$3:$AE$62,0),MATCH(U$1&amp;$R391,$AF$1:$CM$1&amp;$AF$2:$CM$2,0))*VLOOKUP($Q391,$C$17:$M$20,COUNTBLANK($D$15:E$15)+1,FALSE)</f>
        <v>2900</v>
      </c>
      <c r="V391" s="3">
        <f t="array" ref="V391">INDEX($AF$3:$CM$62,MATCH($S391,$AE$3:$AE$62,0),MATCH(V$1&amp;$R391,$AF$1:$CM$1&amp;$AF$2:$CM$2,0))*VLOOKUP($Q391,$C$17:$M$20,COUNTBLANK($D$15:F$15)+1,FALSE)</f>
        <v>0</v>
      </c>
      <c r="W391" s="3">
        <f t="array" ref="W391">INDEX($AF$3:$CM$62,MATCH($S391,$AE$3:$AE$62,0),MATCH(W$1&amp;$R391,$AF$1:$CM$1&amp;$AF$2:$CM$2,0))*VLOOKUP($Q391,$C$17:$M$20,COUNTBLANK($D$15:G$15)+1,FALSE)</f>
        <v>0</v>
      </c>
      <c r="X391" s="3">
        <f t="array" ref="X391">INDEX($AF$3:$CM$62,MATCH($S391,$AE$3:$AE$62,0),MATCH(X$1&amp;$R391,$AF$1:$CM$1&amp;$AF$2:$CM$2,0))*VLOOKUP($Q391,$C$17:$M$20,COUNTBLANK($D$15:H$15)+1,FALSE)</f>
        <v>0</v>
      </c>
      <c r="Y391" s="3">
        <f t="array" ref="Y391">INDEX($AF$3:$CM$62,MATCH($S391,$AE$3:$AE$62,0),MATCH(Y$1&amp;$R391,$AF$1:$CM$1&amp;$AF$2:$CM$2,0))*VLOOKUP($Q391,$C$17:$M$20,COUNTBLANK($D$15:I$15)+1,FALSE)</f>
        <v>0.04</v>
      </c>
      <c r="Z391" s="3">
        <f t="array" ref="Z391">INDEX($AF$3:$CM$62,MATCH($S391,$AE$3:$AE$62,0),MATCH(Z$1&amp;$R391,$AF$1:$CM$1&amp;$AF$2:$CM$2,0))*VLOOKUP($Q391,$C$17:$M$20,COUNTBLANK($D$15:J$15)+1,FALSE)</f>
        <v>0</v>
      </c>
      <c r="AA391" s="3">
        <f t="array" ref="AA391">INDEX($AF$3:$CM$62,MATCH($S391,$AE$3:$AE$62,0),MATCH(AA$1&amp;$R391,$AF$1:$CM$1&amp;$AF$2:$CM$2,0))*VLOOKUP($Q391,$C$17:$M$20,COUNTBLANK($D$15:K$15)+1,FALSE)</f>
        <v>0</v>
      </c>
      <c r="AB391" s="3">
        <f t="array" ref="AB391">INDEX($AF$3:$CM$62,MATCH($S391,$AE$3:$AE$62,0),MATCH(AB$1&amp;$R391,$AF$1:$CM$1&amp;$AF$2:$CM$2,0))*VLOOKUP($Q391,$C$17:$M$20,COUNTBLANK($D$15:L$15)+1,FALSE)</f>
        <v>0</v>
      </c>
      <c r="AC391" s="3">
        <f t="array" ref="AC391">INDEX($AF$3:$CM$62,MATCH($S391,$AE$3:$AE$62,0),MATCH(AC$1&amp;$R391,$AF$1:$CM$1&amp;$AF$2:$CM$2,0))*VLOOKUP($Q391,$C$17:$M$20,COUNTBLANK($D$15:M$15)+1,FALSE)</f>
        <v>0</v>
      </c>
    </row>
    <row r="392" spans="17:29" x14ac:dyDescent="0.2">
      <c r="Q392" t="s">
        <v>418</v>
      </c>
      <c r="R392">
        <f t="shared" si="137"/>
        <v>1</v>
      </c>
      <c r="S392">
        <f t="shared" si="138"/>
        <v>30</v>
      </c>
      <c r="T392" s="3">
        <f t="array" ref="T392">INDEX($AF$3:$CM$62,MATCH($S392,$AE$3:$AE$62,0),MATCH(T$1&amp;$R392,$AF$1:$CM$1&amp;$AF$2:$CM$2,0))*VLOOKUP($Q392,$C$17:$M$20,COUNTBLANK($D$15:D$15)+1,FALSE)</f>
        <v>60</v>
      </c>
      <c r="U392" s="3">
        <f t="array" ref="U392">INDEX($AF$3:$CM$62,MATCH($S392,$AE$3:$AE$62,0),MATCH(U$1&amp;$R392,$AF$1:$CM$1&amp;$AF$2:$CM$2,0))*VLOOKUP($Q392,$C$17:$M$20,COUNTBLANK($D$15:E$15)+1,FALSE)</f>
        <v>3000</v>
      </c>
      <c r="V392" s="3">
        <f t="array" ref="V392">INDEX($AF$3:$CM$62,MATCH($S392,$AE$3:$AE$62,0),MATCH(V$1&amp;$R392,$AF$1:$CM$1&amp;$AF$2:$CM$2,0))*VLOOKUP($Q392,$C$17:$M$20,COUNTBLANK($D$15:F$15)+1,FALSE)</f>
        <v>0</v>
      </c>
      <c r="W392" s="3">
        <f t="array" ref="W392">INDEX($AF$3:$CM$62,MATCH($S392,$AE$3:$AE$62,0),MATCH(W$1&amp;$R392,$AF$1:$CM$1&amp;$AF$2:$CM$2,0))*VLOOKUP($Q392,$C$17:$M$20,COUNTBLANK($D$15:G$15)+1,FALSE)</f>
        <v>0</v>
      </c>
      <c r="X392" s="3">
        <f t="array" ref="X392">INDEX($AF$3:$CM$62,MATCH($S392,$AE$3:$AE$62,0),MATCH(X$1&amp;$R392,$AF$1:$CM$1&amp;$AF$2:$CM$2,0))*VLOOKUP($Q392,$C$17:$M$20,COUNTBLANK($D$15:H$15)+1,FALSE)</f>
        <v>0</v>
      </c>
      <c r="Y392" s="3">
        <f t="array" ref="Y392">INDEX($AF$3:$CM$62,MATCH($S392,$AE$3:$AE$62,0),MATCH(Y$1&amp;$R392,$AF$1:$CM$1&amp;$AF$2:$CM$2,0))*VLOOKUP($Q392,$C$17:$M$20,COUNTBLANK($D$15:I$15)+1,FALSE)</f>
        <v>0.06</v>
      </c>
      <c r="Z392" s="3">
        <f t="array" ref="Z392">INDEX($AF$3:$CM$62,MATCH($S392,$AE$3:$AE$62,0),MATCH(Z$1&amp;$R392,$AF$1:$CM$1&amp;$AF$2:$CM$2,0))*VLOOKUP($Q392,$C$17:$M$20,COUNTBLANK($D$15:J$15)+1,FALSE)</f>
        <v>0</v>
      </c>
      <c r="AA392" s="3">
        <f t="array" ref="AA392">INDEX($AF$3:$CM$62,MATCH($S392,$AE$3:$AE$62,0),MATCH(AA$1&amp;$R392,$AF$1:$CM$1&amp;$AF$2:$CM$2,0))*VLOOKUP($Q392,$C$17:$M$20,COUNTBLANK($D$15:K$15)+1,FALSE)</f>
        <v>0</v>
      </c>
      <c r="AB392" s="3">
        <f t="array" ref="AB392">INDEX($AF$3:$CM$62,MATCH($S392,$AE$3:$AE$62,0),MATCH(AB$1&amp;$R392,$AF$1:$CM$1&amp;$AF$2:$CM$2,0))*VLOOKUP($Q392,$C$17:$M$20,COUNTBLANK($D$15:L$15)+1,FALSE)</f>
        <v>0</v>
      </c>
      <c r="AC392" s="3">
        <f t="array" ref="AC392">INDEX($AF$3:$CM$62,MATCH($S392,$AE$3:$AE$62,0),MATCH(AC$1&amp;$R392,$AF$1:$CM$1&amp;$AF$2:$CM$2,0))*VLOOKUP($Q392,$C$17:$M$20,COUNTBLANK($D$15:M$15)+1,FALSE)</f>
        <v>0</v>
      </c>
    </row>
    <row r="393" spans="17:29" x14ac:dyDescent="0.2">
      <c r="Q393" t="s">
        <v>418</v>
      </c>
      <c r="R393">
        <f t="shared" si="137"/>
        <v>1</v>
      </c>
      <c r="S393">
        <f t="shared" si="138"/>
        <v>31</v>
      </c>
      <c r="T393" s="3">
        <f t="array" ref="T393">INDEX($AF$3:$CM$62,MATCH($S393,$AE$3:$AE$62,0),MATCH(T$1&amp;$R393,$AF$1:$CM$1&amp;$AF$2:$CM$2,0))*VLOOKUP($Q393,$C$17:$M$20,COUNTBLANK($D$15:D$15)+1,FALSE)</f>
        <v>62</v>
      </c>
      <c r="U393" s="3">
        <f t="array" ref="U393">INDEX($AF$3:$CM$62,MATCH($S393,$AE$3:$AE$62,0),MATCH(U$1&amp;$R393,$AF$1:$CM$1&amp;$AF$2:$CM$2,0))*VLOOKUP($Q393,$C$17:$M$20,COUNTBLANK($D$15:E$15)+1,FALSE)</f>
        <v>3100</v>
      </c>
      <c r="V393" s="3">
        <f t="array" ref="V393">INDEX($AF$3:$CM$62,MATCH($S393,$AE$3:$AE$62,0),MATCH(V$1&amp;$R393,$AF$1:$CM$1&amp;$AF$2:$CM$2,0))*VLOOKUP($Q393,$C$17:$M$20,COUNTBLANK($D$15:F$15)+1,FALSE)</f>
        <v>0</v>
      </c>
      <c r="W393" s="3">
        <f t="array" ref="W393">INDEX($AF$3:$CM$62,MATCH($S393,$AE$3:$AE$62,0),MATCH(W$1&amp;$R393,$AF$1:$CM$1&amp;$AF$2:$CM$2,0))*VLOOKUP($Q393,$C$17:$M$20,COUNTBLANK($D$15:G$15)+1,FALSE)</f>
        <v>0</v>
      </c>
      <c r="X393" s="3">
        <f t="array" ref="X393">INDEX($AF$3:$CM$62,MATCH($S393,$AE$3:$AE$62,0),MATCH(X$1&amp;$R393,$AF$1:$CM$1&amp;$AF$2:$CM$2,0))*VLOOKUP($Q393,$C$17:$M$20,COUNTBLANK($D$15:H$15)+1,FALSE)</f>
        <v>0</v>
      </c>
      <c r="Y393" s="3">
        <f t="array" ref="Y393">INDEX($AF$3:$CM$62,MATCH($S393,$AE$3:$AE$62,0),MATCH(Y$1&amp;$R393,$AF$1:$CM$1&amp;$AF$2:$CM$2,0))*VLOOKUP($Q393,$C$17:$M$20,COUNTBLANK($D$15:I$15)+1,FALSE)</f>
        <v>0.06</v>
      </c>
      <c r="Z393" s="3">
        <f t="array" ref="Z393">INDEX($AF$3:$CM$62,MATCH($S393,$AE$3:$AE$62,0),MATCH(Z$1&amp;$R393,$AF$1:$CM$1&amp;$AF$2:$CM$2,0))*VLOOKUP($Q393,$C$17:$M$20,COUNTBLANK($D$15:J$15)+1,FALSE)</f>
        <v>0</v>
      </c>
      <c r="AA393" s="3">
        <f t="array" ref="AA393">INDEX($AF$3:$CM$62,MATCH($S393,$AE$3:$AE$62,0),MATCH(AA$1&amp;$R393,$AF$1:$CM$1&amp;$AF$2:$CM$2,0))*VLOOKUP($Q393,$C$17:$M$20,COUNTBLANK($D$15:K$15)+1,FALSE)</f>
        <v>0</v>
      </c>
      <c r="AB393" s="3">
        <f t="array" ref="AB393">INDEX($AF$3:$CM$62,MATCH($S393,$AE$3:$AE$62,0),MATCH(AB$1&amp;$R393,$AF$1:$CM$1&amp;$AF$2:$CM$2,0))*VLOOKUP($Q393,$C$17:$M$20,COUNTBLANK($D$15:L$15)+1,FALSE)</f>
        <v>0</v>
      </c>
      <c r="AC393" s="3">
        <f t="array" ref="AC393">INDEX($AF$3:$CM$62,MATCH($S393,$AE$3:$AE$62,0),MATCH(AC$1&amp;$R393,$AF$1:$CM$1&amp;$AF$2:$CM$2,0))*VLOOKUP($Q393,$C$17:$M$20,COUNTBLANK($D$15:M$15)+1,FALSE)</f>
        <v>0</v>
      </c>
    </row>
    <row r="394" spans="17:29" x14ac:dyDescent="0.2">
      <c r="Q394" t="s">
        <v>418</v>
      </c>
      <c r="R394">
        <f t="shared" si="137"/>
        <v>1</v>
      </c>
      <c r="S394">
        <f t="shared" si="138"/>
        <v>32</v>
      </c>
      <c r="T394" s="3">
        <f t="array" ref="T394">INDEX($AF$3:$CM$62,MATCH($S394,$AE$3:$AE$62,0),MATCH(T$1&amp;$R394,$AF$1:$CM$1&amp;$AF$2:$CM$2,0))*VLOOKUP($Q394,$C$17:$M$20,COUNTBLANK($D$15:D$15)+1,FALSE)</f>
        <v>64</v>
      </c>
      <c r="U394" s="3">
        <f t="array" ref="U394">INDEX($AF$3:$CM$62,MATCH($S394,$AE$3:$AE$62,0),MATCH(U$1&amp;$R394,$AF$1:$CM$1&amp;$AF$2:$CM$2,0))*VLOOKUP($Q394,$C$17:$M$20,COUNTBLANK($D$15:E$15)+1,FALSE)</f>
        <v>3200</v>
      </c>
      <c r="V394" s="3">
        <f t="array" ref="V394">INDEX($AF$3:$CM$62,MATCH($S394,$AE$3:$AE$62,0),MATCH(V$1&amp;$R394,$AF$1:$CM$1&amp;$AF$2:$CM$2,0))*VLOOKUP($Q394,$C$17:$M$20,COUNTBLANK($D$15:F$15)+1,FALSE)</f>
        <v>0</v>
      </c>
      <c r="W394" s="3">
        <f t="array" ref="W394">INDEX($AF$3:$CM$62,MATCH($S394,$AE$3:$AE$62,0),MATCH(W$1&amp;$R394,$AF$1:$CM$1&amp;$AF$2:$CM$2,0))*VLOOKUP($Q394,$C$17:$M$20,COUNTBLANK($D$15:G$15)+1,FALSE)</f>
        <v>0</v>
      </c>
      <c r="X394" s="3">
        <f t="array" ref="X394">INDEX($AF$3:$CM$62,MATCH($S394,$AE$3:$AE$62,0),MATCH(X$1&amp;$R394,$AF$1:$CM$1&amp;$AF$2:$CM$2,0))*VLOOKUP($Q394,$C$17:$M$20,COUNTBLANK($D$15:H$15)+1,FALSE)</f>
        <v>0</v>
      </c>
      <c r="Y394" s="3">
        <f t="array" ref="Y394">INDEX($AF$3:$CM$62,MATCH($S394,$AE$3:$AE$62,0),MATCH(Y$1&amp;$R394,$AF$1:$CM$1&amp;$AF$2:$CM$2,0))*VLOOKUP($Q394,$C$17:$M$20,COUNTBLANK($D$15:I$15)+1,FALSE)</f>
        <v>0.06</v>
      </c>
      <c r="Z394" s="3">
        <f t="array" ref="Z394">INDEX($AF$3:$CM$62,MATCH($S394,$AE$3:$AE$62,0),MATCH(Z$1&amp;$R394,$AF$1:$CM$1&amp;$AF$2:$CM$2,0))*VLOOKUP($Q394,$C$17:$M$20,COUNTBLANK($D$15:J$15)+1,FALSE)</f>
        <v>0</v>
      </c>
      <c r="AA394" s="3">
        <f t="array" ref="AA394">INDEX($AF$3:$CM$62,MATCH($S394,$AE$3:$AE$62,0),MATCH(AA$1&amp;$R394,$AF$1:$CM$1&amp;$AF$2:$CM$2,0))*VLOOKUP($Q394,$C$17:$M$20,COUNTBLANK($D$15:K$15)+1,FALSE)</f>
        <v>0</v>
      </c>
      <c r="AB394" s="3">
        <f t="array" ref="AB394">INDEX($AF$3:$CM$62,MATCH($S394,$AE$3:$AE$62,0),MATCH(AB$1&amp;$R394,$AF$1:$CM$1&amp;$AF$2:$CM$2,0))*VLOOKUP($Q394,$C$17:$M$20,COUNTBLANK($D$15:L$15)+1,FALSE)</f>
        <v>0</v>
      </c>
      <c r="AC394" s="3">
        <f t="array" ref="AC394">INDEX($AF$3:$CM$62,MATCH($S394,$AE$3:$AE$62,0),MATCH(AC$1&amp;$R394,$AF$1:$CM$1&amp;$AF$2:$CM$2,0))*VLOOKUP($Q394,$C$17:$M$20,COUNTBLANK($D$15:M$15)+1,FALSE)</f>
        <v>0</v>
      </c>
    </row>
    <row r="395" spans="17:29" x14ac:dyDescent="0.2">
      <c r="Q395" t="s">
        <v>418</v>
      </c>
      <c r="R395">
        <f t="shared" si="137"/>
        <v>1</v>
      </c>
      <c r="S395">
        <f t="shared" si="138"/>
        <v>33</v>
      </c>
      <c r="T395" s="3">
        <f t="array" ref="T395">INDEX($AF$3:$CM$62,MATCH($S395,$AE$3:$AE$62,0),MATCH(T$1&amp;$R395,$AF$1:$CM$1&amp;$AF$2:$CM$2,0))*VLOOKUP($Q395,$C$17:$M$20,COUNTBLANK($D$15:D$15)+1,FALSE)</f>
        <v>66</v>
      </c>
      <c r="U395" s="3">
        <f t="array" ref="U395">INDEX($AF$3:$CM$62,MATCH($S395,$AE$3:$AE$62,0),MATCH(U$1&amp;$R395,$AF$1:$CM$1&amp;$AF$2:$CM$2,0))*VLOOKUP($Q395,$C$17:$M$20,COUNTBLANK($D$15:E$15)+1,FALSE)</f>
        <v>3300</v>
      </c>
      <c r="V395" s="3">
        <f t="array" ref="V395">INDEX($AF$3:$CM$62,MATCH($S395,$AE$3:$AE$62,0),MATCH(V$1&amp;$R395,$AF$1:$CM$1&amp;$AF$2:$CM$2,0))*VLOOKUP($Q395,$C$17:$M$20,COUNTBLANK($D$15:F$15)+1,FALSE)</f>
        <v>0</v>
      </c>
      <c r="W395" s="3">
        <f t="array" ref="W395">INDEX($AF$3:$CM$62,MATCH($S395,$AE$3:$AE$62,0),MATCH(W$1&amp;$R395,$AF$1:$CM$1&amp;$AF$2:$CM$2,0))*VLOOKUP($Q395,$C$17:$M$20,COUNTBLANK($D$15:G$15)+1,FALSE)</f>
        <v>0</v>
      </c>
      <c r="X395" s="3">
        <f t="array" ref="X395">INDEX($AF$3:$CM$62,MATCH($S395,$AE$3:$AE$62,0),MATCH(X$1&amp;$R395,$AF$1:$CM$1&amp;$AF$2:$CM$2,0))*VLOOKUP($Q395,$C$17:$M$20,COUNTBLANK($D$15:H$15)+1,FALSE)</f>
        <v>0</v>
      </c>
      <c r="Y395" s="3">
        <f t="array" ref="Y395">INDEX($AF$3:$CM$62,MATCH($S395,$AE$3:$AE$62,0),MATCH(Y$1&amp;$R395,$AF$1:$CM$1&amp;$AF$2:$CM$2,0))*VLOOKUP($Q395,$C$17:$M$20,COUNTBLANK($D$15:I$15)+1,FALSE)</f>
        <v>0.06</v>
      </c>
      <c r="Z395" s="3">
        <f t="array" ref="Z395">INDEX($AF$3:$CM$62,MATCH($S395,$AE$3:$AE$62,0),MATCH(Z$1&amp;$R395,$AF$1:$CM$1&amp;$AF$2:$CM$2,0))*VLOOKUP($Q395,$C$17:$M$20,COUNTBLANK($D$15:J$15)+1,FALSE)</f>
        <v>0</v>
      </c>
      <c r="AA395" s="3">
        <f t="array" ref="AA395">INDEX($AF$3:$CM$62,MATCH($S395,$AE$3:$AE$62,0),MATCH(AA$1&amp;$R395,$AF$1:$CM$1&amp;$AF$2:$CM$2,0))*VLOOKUP($Q395,$C$17:$M$20,COUNTBLANK($D$15:K$15)+1,FALSE)</f>
        <v>0</v>
      </c>
      <c r="AB395" s="3">
        <f t="array" ref="AB395">INDEX($AF$3:$CM$62,MATCH($S395,$AE$3:$AE$62,0),MATCH(AB$1&amp;$R395,$AF$1:$CM$1&amp;$AF$2:$CM$2,0))*VLOOKUP($Q395,$C$17:$M$20,COUNTBLANK($D$15:L$15)+1,FALSE)</f>
        <v>0</v>
      </c>
      <c r="AC395" s="3">
        <f t="array" ref="AC395">INDEX($AF$3:$CM$62,MATCH($S395,$AE$3:$AE$62,0),MATCH(AC$1&amp;$R395,$AF$1:$CM$1&amp;$AF$2:$CM$2,0))*VLOOKUP($Q395,$C$17:$M$20,COUNTBLANK($D$15:M$15)+1,FALSE)</f>
        <v>0</v>
      </c>
    </row>
    <row r="396" spans="17:29" x14ac:dyDescent="0.2">
      <c r="Q396" t="s">
        <v>418</v>
      </c>
      <c r="R396">
        <f t="shared" si="137"/>
        <v>1</v>
      </c>
      <c r="S396">
        <f t="shared" si="138"/>
        <v>34</v>
      </c>
      <c r="T396" s="3">
        <f t="array" ref="T396">INDEX($AF$3:$CM$62,MATCH($S396,$AE$3:$AE$62,0),MATCH(T$1&amp;$R396,$AF$1:$CM$1&amp;$AF$2:$CM$2,0))*VLOOKUP($Q396,$C$17:$M$20,COUNTBLANK($D$15:D$15)+1,FALSE)</f>
        <v>68</v>
      </c>
      <c r="U396" s="3">
        <f t="array" ref="U396">INDEX($AF$3:$CM$62,MATCH($S396,$AE$3:$AE$62,0),MATCH(U$1&amp;$R396,$AF$1:$CM$1&amp;$AF$2:$CM$2,0))*VLOOKUP($Q396,$C$17:$M$20,COUNTBLANK($D$15:E$15)+1,FALSE)</f>
        <v>3400</v>
      </c>
      <c r="V396" s="3">
        <f t="array" ref="V396">INDEX($AF$3:$CM$62,MATCH($S396,$AE$3:$AE$62,0),MATCH(V$1&amp;$R396,$AF$1:$CM$1&amp;$AF$2:$CM$2,0))*VLOOKUP($Q396,$C$17:$M$20,COUNTBLANK($D$15:F$15)+1,FALSE)</f>
        <v>0</v>
      </c>
      <c r="W396" s="3">
        <f t="array" ref="W396">INDEX($AF$3:$CM$62,MATCH($S396,$AE$3:$AE$62,0),MATCH(W$1&amp;$R396,$AF$1:$CM$1&amp;$AF$2:$CM$2,0))*VLOOKUP($Q396,$C$17:$M$20,COUNTBLANK($D$15:G$15)+1,FALSE)</f>
        <v>0</v>
      </c>
      <c r="X396" s="3">
        <f t="array" ref="X396">INDEX($AF$3:$CM$62,MATCH($S396,$AE$3:$AE$62,0),MATCH(X$1&amp;$R396,$AF$1:$CM$1&amp;$AF$2:$CM$2,0))*VLOOKUP($Q396,$C$17:$M$20,COUNTBLANK($D$15:H$15)+1,FALSE)</f>
        <v>0</v>
      </c>
      <c r="Y396" s="3">
        <f t="array" ref="Y396">INDEX($AF$3:$CM$62,MATCH($S396,$AE$3:$AE$62,0),MATCH(Y$1&amp;$R396,$AF$1:$CM$1&amp;$AF$2:$CM$2,0))*VLOOKUP($Q396,$C$17:$M$20,COUNTBLANK($D$15:I$15)+1,FALSE)</f>
        <v>0.06</v>
      </c>
      <c r="Z396" s="3">
        <f t="array" ref="Z396">INDEX($AF$3:$CM$62,MATCH($S396,$AE$3:$AE$62,0),MATCH(Z$1&amp;$R396,$AF$1:$CM$1&amp;$AF$2:$CM$2,0))*VLOOKUP($Q396,$C$17:$M$20,COUNTBLANK($D$15:J$15)+1,FALSE)</f>
        <v>0</v>
      </c>
      <c r="AA396" s="3">
        <f t="array" ref="AA396">INDEX($AF$3:$CM$62,MATCH($S396,$AE$3:$AE$62,0),MATCH(AA$1&amp;$R396,$AF$1:$CM$1&amp;$AF$2:$CM$2,0))*VLOOKUP($Q396,$C$17:$M$20,COUNTBLANK($D$15:K$15)+1,FALSE)</f>
        <v>0</v>
      </c>
      <c r="AB396" s="3">
        <f t="array" ref="AB396">INDEX($AF$3:$CM$62,MATCH($S396,$AE$3:$AE$62,0),MATCH(AB$1&amp;$R396,$AF$1:$CM$1&amp;$AF$2:$CM$2,0))*VLOOKUP($Q396,$C$17:$M$20,COUNTBLANK($D$15:L$15)+1,FALSE)</f>
        <v>0</v>
      </c>
      <c r="AC396" s="3">
        <f t="array" ref="AC396">INDEX($AF$3:$CM$62,MATCH($S396,$AE$3:$AE$62,0),MATCH(AC$1&amp;$R396,$AF$1:$CM$1&amp;$AF$2:$CM$2,0))*VLOOKUP($Q396,$C$17:$M$20,COUNTBLANK($D$15:M$15)+1,FALSE)</f>
        <v>0</v>
      </c>
    </row>
    <row r="397" spans="17:29" x14ac:dyDescent="0.2">
      <c r="Q397" t="s">
        <v>418</v>
      </c>
      <c r="R397">
        <f t="shared" si="137"/>
        <v>1</v>
      </c>
      <c r="S397">
        <f t="shared" si="138"/>
        <v>35</v>
      </c>
      <c r="T397" s="3">
        <f t="array" ref="T397">INDEX($AF$3:$CM$62,MATCH($S397,$AE$3:$AE$62,0),MATCH(T$1&amp;$R397,$AF$1:$CM$1&amp;$AF$2:$CM$2,0))*VLOOKUP($Q397,$C$17:$M$20,COUNTBLANK($D$15:D$15)+1,FALSE)</f>
        <v>70</v>
      </c>
      <c r="U397" s="3">
        <f t="array" ref="U397">INDEX($AF$3:$CM$62,MATCH($S397,$AE$3:$AE$62,0),MATCH(U$1&amp;$R397,$AF$1:$CM$1&amp;$AF$2:$CM$2,0))*VLOOKUP($Q397,$C$17:$M$20,COUNTBLANK($D$15:E$15)+1,FALSE)</f>
        <v>3500</v>
      </c>
      <c r="V397" s="3">
        <f t="array" ref="V397">INDEX($AF$3:$CM$62,MATCH($S397,$AE$3:$AE$62,0),MATCH(V$1&amp;$R397,$AF$1:$CM$1&amp;$AF$2:$CM$2,0))*VLOOKUP($Q397,$C$17:$M$20,COUNTBLANK($D$15:F$15)+1,FALSE)</f>
        <v>0</v>
      </c>
      <c r="W397" s="3">
        <f t="array" ref="W397">INDEX($AF$3:$CM$62,MATCH($S397,$AE$3:$AE$62,0),MATCH(W$1&amp;$R397,$AF$1:$CM$1&amp;$AF$2:$CM$2,0))*VLOOKUP($Q397,$C$17:$M$20,COUNTBLANK($D$15:G$15)+1,FALSE)</f>
        <v>0</v>
      </c>
      <c r="X397" s="3">
        <f t="array" ref="X397">INDEX($AF$3:$CM$62,MATCH($S397,$AE$3:$AE$62,0),MATCH(X$1&amp;$R397,$AF$1:$CM$1&amp;$AF$2:$CM$2,0))*VLOOKUP($Q397,$C$17:$M$20,COUNTBLANK($D$15:H$15)+1,FALSE)</f>
        <v>0</v>
      </c>
      <c r="Y397" s="3">
        <f t="array" ref="Y397">INDEX($AF$3:$CM$62,MATCH($S397,$AE$3:$AE$62,0),MATCH(Y$1&amp;$R397,$AF$1:$CM$1&amp;$AF$2:$CM$2,0))*VLOOKUP($Q397,$C$17:$M$20,COUNTBLANK($D$15:I$15)+1,FALSE)</f>
        <v>0.06</v>
      </c>
      <c r="Z397" s="3">
        <f t="array" ref="Z397">INDEX($AF$3:$CM$62,MATCH($S397,$AE$3:$AE$62,0),MATCH(Z$1&amp;$R397,$AF$1:$CM$1&amp;$AF$2:$CM$2,0))*VLOOKUP($Q397,$C$17:$M$20,COUNTBLANK($D$15:J$15)+1,FALSE)</f>
        <v>0</v>
      </c>
      <c r="AA397" s="3">
        <f t="array" ref="AA397">INDEX($AF$3:$CM$62,MATCH($S397,$AE$3:$AE$62,0),MATCH(AA$1&amp;$R397,$AF$1:$CM$1&amp;$AF$2:$CM$2,0))*VLOOKUP($Q397,$C$17:$M$20,COUNTBLANK($D$15:K$15)+1,FALSE)</f>
        <v>0</v>
      </c>
      <c r="AB397" s="3">
        <f t="array" ref="AB397">INDEX($AF$3:$CM$62,MATCH($S397,$AE$3:$AE$62,0),MATCH(AB$1&amp;$R397,$AF$1:$CM$1&amp;$AF$2:$CM$2,0))*VLOOKUP($Q397,$C$17:$M$20,COUNTBLANK($D$15:L$15)+1,FALSE)</f>
        <v>0</v>
      </c>
      <c r="AC397" s="3">
        <f t="array" ref="AC397">INDEX($AF$3:$CM$62,MATCH($S397,$AE$3:$AE$62,0),MATCH(AC$1&amp;$R397,$AF$1:$CM$1&amp;$AF$2:$CM$2,0))*VLOOKUP($Q397,$C$17:$M$20,COUNTBLANK($D$15:M$15)+1,FALSE)</f>
        <v>0</v>
      </c>
    </row>
    <row r="398" spans="17:29" x14ac:dyDescent="0.2">
      <c r="Q398" t="s">
        <v>418</v>
      </c>
      <c r="R398">
        <f t="shared" si="137"/>
        <v>1</v>
      </c>
      <c r="S398">
        <f t="shared" si="138"/>
        <v>36</v>
      </c>
      <c r="T398" s="3">
        <f t="array" ref="T398">INDEX($AF$3:$CM$62,MATCH($S398,$AE$3:$AE$62,0),MATCH(T$1&amp;$R398,$AF$1:$CM$1&amp;$AF$2:$CM$2,0))*VLOOKUP($Q398,$C$17:$M$20,COUNTBLANK($D$15:D$15)+1,FALSE)</f>
        <v>72</v>
      </c>
      <c r="U398" s="3">
        <f t="array" ref="U398">INDEX($AF$3:$CM$62,MATCH($S398,$AE$3:$AE$62,0),MATCH(U$1&amp;$R398,$AF$1:$CM$1&amp;$AF$2:$CM$2,0))*VLOOKUP($Q398,$C$17:$M$20,COUNTBLANK($D$15:E$15)+1,FALSE)</f>
        <v>3600</v>
      </c>
      <c r="V398" s="3">
        <f t="array" ref="V398">INDEX($AF$3:$CM$62,MATCH($S398,$AE$3:$AE$62,0),MATCH(V$1&amp;$R398,$AF$1:$CM$1&amp;$AF$2:$CM$2,0))*VLOOKUP($Q398,$C$17:$M$20,COUNTBLANK($D$15:F$15)+1,FALSE)</f>
        <v>0</v>
      </c>
      <c r="W398" s="3">
        <f t="array" ref="W398">INDEX($AF$3:$CM$62,MATCH($S398,$AE$3:$AE$62,0),MATCH(W$1&amp;$R398,$AF$1:$CM$1&amp;$AF$2:$CM$2,0))*VLOOKUP($Q398,$C$17:$M$20,COUNTBLANK($D$15:G$15)+1,FALSE)</f>
        <v>0</v>
      </c>
      <c r="X398" s="3">
        <f t="array" ref="X398">INDEX($AF$3:$CM$62,MATCH($S398,$AE$3:$AE$62,0),MATCH(X$1&amp;$R398,$AF$1:$CM$1&amp;$AF$2:$CM$2,0))*VLOOKUP($Q398,$C$17:$M$20,COUNTBLANK($D$15:H$15)+1,FALSE)</f>
        <v>0</v>
      </c>
      <c r="Y398" s="3">
        <f t="array" ref="Y398">INDEX($AF$3:$CM$62,MATCH($S398,$AE$3:$AE$62,0),MATCH(Y$1&amp;$R398,$AF$1:$CM$1&amp;$AF$2:$CM$2,0))*VLOOKUP($Q398,$C$17:$M$20,COUNTBLANK($D$15:I$15)+1,FALSE)</f>
        <v>0.06</v>
      </c>
      <c r="Z398" s="3">
        <f t="array" ref="Z398">INDEX($AF$3:$CM$62,MATCH($S398,$AE$3:$AE$62,0),MATCH(Z$1&amp;$R398,$AF$1:$CM$1&amp;$AF$2:$CM$2,0))*VLOOKUP($Q398,$C$17:$M$20,COUNTBLANK($D$15:J$15)+1,FALSE)</f>
        <v>0</v>
      </c>
      <c r="AA398" s="3">
        <f t="array" ref="AA398">INDEX($AF$3:$CM$62,MATCH($S398,$AE$3:$AE$62,0),MATCH(AA$1&amp;$R398,$AF$1:$CM$1&amp;$AF$2:$CM$2,0))*VLOOKUP($Q398,$C$17:$M$20,COUNTBLANK($D$15:K$15)+1,FALSE)</f>
        <v>0</v>
      </c>
      <c r="AB398" s="3">
        <f t="array" ref="AB398">INDEX($AF$3:$CM$62,MATCH($S398,$AE$3:$AE$62,0),MATCH(AB$1&amp;$R398,$AF$1:$CM$1&amp;$AF$2:$CM$2,0))*VLOOKUP($Q398,$C$17:$M$20,COUNTBLANK($D$15:L$15)+1,FALSE)</f>
        <v>0</v>
      </c>
      <c r="AC398" s="3">
        <f t="array" ref="AC398">INDEX($AF$3:$CM$62,MATCH($S398,$AE$3:$AE$62,0),MATCH(AC$1&amp;$R398,$AF$1:$CM$1&amp;$AF$2:$CM$2,0))*VLOOKUP($Q398,$C$17:$M$20,COUNTBLANK($D$15:M$15)+1,FALSE)</f>
        <v>0</v>
      </c>
    </row>
    <row r="399" spans="17:29" x14ac:dyDescent="0.2">
      <c r="Q399" t="s">
        <v>418</v>
      </c>
      <c r="R399">
        <f t="shared" si="137"/>
        <v>1</v>
      </c>
      <c r="S399">
        <f t="shared" si="138"/>
        <v>37</v>
      </c>
      <c r="T399" s="3">
        <f t="array" ref="T399">INDEX($AF$3:$CM$62,MATCH($S399,$AE$3:$AE$62,0),MATCH(T$1&amp;$R399,$AF$1:$CM$1&amp;$AF$2:$CM$2,0))*VLOOKUP($Q399,$C$17:$M$20,COUNTBLANK($D$15:D$15)+1,FALSE)</f>
        <v>74</v>
      </c>
      <c r="U399" s="3">
        <f t="array" ref="U399">INDEX($AF$3:$CM$62,MATCH($S399,$AE$3:$AE$62,0),MATCH(U$1&amp;$R399,$AF$1:$CM$1&amp;$AF$2:$CM$2,0))*VLOOKUP($Q399,$C$17:$M$20,COUNTBLANK($D$15:E$15)+1,FALSE)</f>
        <v>3700</v>
      </c>
      <c r="V399" s="3">
        <f t="array" ref="V399">INDEX($AF$3:$CM$62,MATCH($S399,$AE$3:$AE$62,0),MATCH(V$1&amp;$R399,$AF$1:$CM$1&amp;$AF$2:$CM$2,0))*VLOOKUP($Q399,$C$17:$M$20,COUNTBLANK($D$15:F$15)+1,FALSE)</f>
        <v>0</v>
      </c>
      <c r="W399" s="3">
        <f t="array" ref="W399">INDEX($AF$3:$CM$62,MATCH($S399,$AE$3:$AE$62,0),MATCH(W$1&amp;$R399,$AF$1:$CM$1&amp;$AF$2:$CM$2,0))*VLOOKUP($Q399,$C$17:$M$20,COUNTBLANK($D$15:G$15)+1,FALSE)</f>
        <v>0</v>
      </c>
      <c r="X399" s="3">
        <f t="array" ref="X399">INDEX($AF$3:$CM$62,MATCH($S399,$AE$3:$AE$62,0),MATCH(X$1&amp;$R399,$AF$1:$CM$1&amp;$AF$2:$CM$2,0))*VLOOKUP($Q399,$C$17:$M$20,COUNTBLANK($D$15:H$15)+1,FALSE)</f>
        <v>0</v>
      </c>
      <c r="Y399" s="3">
        <f t="array" ref="Y399">INDEX($AF$3:$CM$62,MATCH($S399,$AE$3:$AE$62,0),MATCH(Y$1&amp;$R399,$AF$1:$CM$1&amp;$AF$2:$CM$2,0))*VLOOKUP($Q399,$C$17:$M$20,COUNTBLANK($D$15:I$15)+1,FALSE)</f>
        <v>0.06</v>
      </c>
      <c r="Z399" s="3">
        <f t="array" ref="Z399">INDEX($AF$3:$CM$62,MATCH($S399,$AE$3:$AE$62,0),MATCH(Z$1&amp;$R399,$AF$1:$CM$1&amp;$AF$2:$CM$2,0))*VLOOKUP($Q399,$C$17:$M$20,COUNTBLANK($D$15:J$15)+1,FALSE)</f>
        <v>0</v>
      </c>
      <c r="AA399" s="3">
        <f t="array" ref="AA399">INDEX($AF$3:$CM$62,MATCH($S399,$AE$3:$AE$62,0),MATCH(AA$1&amp;$R399,$AF$1:$CM$1&amp;$AF$2:$CM$2,0))*VLOOKUP($Q399,$C$17:$M$20,COUNTBLANK($D$15:K$15)+1,FALSE)</f>
        <v>0</v>
      </c>
      <c r="AB399" s="3">
        <f t="array" ref="AB399">INDEX($AF$3:$CM$62,MATCH($S399,$AE$3:$AE$62,0),MATCH(AB$1&amp;$R399,$AF$1:$CM$1&amp;$AF$2:$CM$2,0))*VLOOKUP($Q399,$C$17:$M$20,COUNTBLANK($D$15:L$15)+1,FALSE)</f>
        <v>0</v>
      </c>
      <c r="AC399" s="3">
        <f t="array" ref="AC399">INDEX($AF$3:$CM$62,MATCH($S399,$AE$3:$AE$62,0),MATCH(AC$1&amp;$R399,$AF$1:$CM$1&amp;$AF$2:$CM$2,0))*VLOOKUP($Q399,$C$17:$M$20,COUNTBLANK($D$15:M$15)+1,FALSE)</f>
        <v>0</v>
      </c>
    </row>
    <row r="400" spans="17:29" x14ac:dyDescent="0.2">
      <c r="Q400" t="s">
        <v>418</v>
      </c>
      <c r="R400">
        <f t="shared" si="137"/>
        <v>1</v>
      </c>
      <c r="S400">
        <f t="shared" si="138"/>
        <v>38</v>
      </c>
      <c r="T400" s="3">
        <f t="array" ref="T400">INDEX($AF$3:$CM$62,MATCH($S400,$AE$3:$AE$62,0),MATCH(T$1&amp;$R400,$AF$1:$CM$1&amp;$AF$2:$CM$2,0))*VLOOKUP($Q400,$C$17:$M$20,COUNTBLANK($D$15:D$15)+1,FALSE)</f>
        <v>76</v>
      </c>
      <c r="U400" s="3">
        <f t="array" ref="U400">INDEX($AF$3:$CM$62,MATCH($S400,$AE$3:$AE$62,0),MATCH(U$1&amp;$R400,$AF$1:$CM$1&amp;$AF$2:$CM$2,0))*VLOOKUP($Q400,$C$17:$M$20,COUNTBLANK($D$15:E$15)+1,FALSE)</f>
        <v>3800</v>
      </c>
      <c r="V400" s="3">
        <f t="array" ref="V400">INDEX($AF$3:$CM$62,MATCH($S400,$AE$3:$AE$62,0),MATCH(V$1&amp;$R400,$AF$1:$CM$1&amp;$AF$2:$CM$2,0))*VLOOKUP($Q400,$C$17:$M$20,COUNTBLANK($D$15:F$15)+1,FALSE)</f>
        <v>0</v>
      </c>
      <c r="W400" s="3">
        <f t="array" ref="W400">INDEX($AF$3:$CM$62,MATCH($S400,$AE$3:$AE$62,0),MATCH(W$1&amp;$R400,$AF$1:$CM$1&amp;$AF$2:$CM$2,0))*VLOOKUP($Q400,$C$17:$M$20,COUNTBLANK($D$15:G$15)+1,FALSE)</f>
        <v>0</v>
      </c>
      <c r="X400" s="3">
        <f t="array" ref="X400">INDEX($AF$3:$CM$62,MATCH($S400,$AE$3:$AE$62,0),MATCH(X$1&amp;$R400,$AF$1:$CM$1&amp;$AF$2:$CM$2,0))*VLOOKUP($Q400,$C$17:$M$20,COUNTBLANK($D$15:H$15)+1,FALSE)</f>
        <v>0</v>
      </c>
      <c r="Y400" s="3">
        <f t="array" ref="Y400">INDEX($AF$3:$CM$62,MATCH($S400,$AE$3:$AE$62,0),MATCH(Y$1&amp;$R400,$AF$1:$CM$1&amp;$AF$2:$CM$2,0))*VLOOKUP($Q400,$C$17:$M$20,COUNTBLANK($D$15:I$15)+1,FALSE)</f>
        <v>0.06</v>
      </c>
      <c r="Z400" s="3">
        <f t="array" ref="Z400">INDEX($AF$3:$CM$62,MATCH($S400,$AE$3:$AE$62,0),MATCH(Z$1&amp;$R400,$AF$1:$CM$1&amp;$AF$2:$CM$2,0))*VLOOKUP($Q400,$C$17:$M$20,COUNTBLANK($D$15:J$15)+1,FALSE)</f>
        <v>0</v>
      </c>
      <c r="AA400" s="3">
        <f t="array" ref="AA400">INDEX($AF$3:$CM$62,MATCH($S400,$AE$3:$AE$62,0),MATCH(AA$1&amp;$R400,$AF$1:$CM$1&amp;$AF$2:$CM$2,0))*VLOOKUP($Q400,$C$17:$M$20,COUNTBLANK($D$15:K$15)+1,FALSE)</f>
        <v>0</v>
      </c>
      <c r="AB400" s="3">
        <f t="array" ref="AB400">INDEX($AF$3:$CM$62,MATCH($S400,$AE$3:$AE$62,0),MATCH(AB$1&amp;$R400,$AF$1:$CM$1&amp;$AF$2:$CM$2,0))*VLOOKUP($Q400,$C$17:$M$20,COUNTBLANK($D$15:L$15)+1,FALSE)</f>
        <v>0</v>
      </c>
      <c r="AC400" s="3">
        <f t="array" ref="AC400">INDEX($AF$3:$CM$62,MATCH($S400,$AE$3:$AE$62,0),MATCH(AC$1&amp;$R400,$AF$1:$CM$1&amp;$AF$2:$CM$2,0))*VLOOKUP($Q400,$C$17:$M$20,COUNTBLANK($D$15:M$15)+1,FALSE)</f>
        <v>0</v>
      </c>
    </row>
    <row r="401" spans="17:29" x14ac:dyDescent="0.2">
      <c r="Q401" t="s">
        <v>418</v>
      </c>
      <c r="R401">
        <f t="shared" si="137"/>
        <v>1</v>
      </c>
      <c r="S401">
        <f t="shared" si="138"/>
        <v>39</v>
      </c>
      <c r="T401" s="3">
        <f t="array" ref="T401">INDEX($AF$3:$CM$62,MATCH($S401,$AE$3:$AE$62,0),MATCH(T$1&amp;$R401,$AF$1:$CM$1&amp;$AF$2:$CM$2,0))*VLOOKUP($Q401,$C$17:$M$20,COUNTBLANK($D$15:D$15)+1,FALSE)</f>
        <v>78</v>
      </c>
      <c r="U401" s="3">
        <f t="array" ref="U401">INDEX($AF$3:$CM$62,MATCH($S401,$AE$3:$AE$62,0),MATCH(U$1&amp;$R401,$AF$1:$CM$1&amp;$AF$2:$CM$2,0))*VLOOKUP($Q401,$C$17:$M$20,COUNTBLANK($D$15:E$15)+1,FALSE)</f>
        <v>3900</v>
      </c>
      <c r="V401" s="3">
        <f t="array" ref="V401">INDEX($AF$3:$CM$62,MATCH($S401,$AE$3:$AE$62,0),MATCH(V$1&amp;$R401,$AF$1:$CM$1&amp;$AF$2:$CM$2,0))*VLOOKUP($Q401,$C$17:$M$20,COUNTBLANK($D$15:F$15)+1,FALSE)</f>
        <v>0</v>
      </c>
      <c r="W401" s="3">
        <f t="array" ref="W401">INDEX($AF$3:$CM$62,MATCH($S401,$AE$3:$AE$62,0),MATCH(W$1&amp;$R401,$AF$1:$CM$1&amp;$AF$2:$CM$2,0))*VLOOKUP($Q401,$C$17:$M$20,COUNTBLANK($D$15:G$15)+1,FALSE)</f>
        <v>0</v>
      </c>
      <c r="X401" s="3">
        <f t="array" ref="X401">INDEX($AF$3:$CM$62,MATCH($S401,$AE$3:$AE$62,0),MATCH(X$1&amp;$R401,$AF$1:$CM$1&amp;$AF$2:$CM$2,0))*VLOOKUP($Q401,$C$17:$M$20,COUNTBLANK($D$15:H$15)+1,FALSE)</f>
        <v>0</v>
      </c>
      <c r="Y401" s="3">
        <f t="array" ref="Y401">INDEX($AF$3:$CM$62,MATCH($S401,$AE$3:$AE$62,0),MATCH(Y$1&amp;$R401,$AF$1:$CM$1&amp;$AF$2:$CM$2,0))*VLOOKUP($Q401,$C$17:$M$20,COUNTBLANK($D$15:I$15)+1,FALSE)</f>
        <v>0.06</v>
      </c>
      <c r="Z401" s="3">
        <f t="array" ref="Z401">INDEX($AF$3:$CM$62,MATCH($S401,$AE$3:$AE$62,0),MATCH(Z$1&amp;$R401,$AF$1:$CM$1&amp;$AF$2:$CM$2,0))*VLOOKUP($Q401,$C$17:$M$20,COUNTBLANK($D$15:J$15)+1,FALSE)</f>
        <v>0</v>
      </c>
      <c r="AA401" s="3">
        <f t="array" ref="AA401">INDEX($AF$3:$CM$62,MATCH($S401,$AE$3:$AE$62,0),MATCH(AA$1&amp;$R401,$AF$1:$CM$1&amp;$AF$2:$CM$2,0))*VLOOKUP($Q401,$C$17:$M$20,COUNTBLANK($D$15:K$15)+1,FALSE)</f>
        <v>0</v>
      </c>
      <c r="AB401" s="3">
        <f t="array" ref="AB401">INDEX($AF$3:$CM$62,MATCH($S401,$AE$3:$AE$62,0),MATCH(AB$1&amp;$R401,$AF$1:$CM$1&amp;$AF$2:$CM$2,0))*VLOOKUP($Q401,$C$17:$M$20,COUNTBLANK($D$15:L$15)+1,FALSE)</f>
        <v>0</v>
      </c>
      <c r="AC401" s="3">
        <f t="array" ref="AC401">INDEX($AF$3:$CM$62,MATCH($S401,$AE$3:$AE$62,0),MATCH(AC$1&amp;$R401,$AF$1:$CM$1&amp;$AF$2:$CM$2,0))*VLOOKUP($Q401,$C$17:$M$20,COUNTBLANK($D$15:M$15)+1,FALSE)</f>
        <v>0</v>
      </c>
    </row>
    <row r="402" spans="17:29" x14ac:dyDescent="0.2">
      <c r="Q402" t="s">
        <v>418</v>
      </c>
      <c r="R402">
        <f t="shared" si="137"/>
        <v>1</v>
      </c>
      <c r="S402">
        <f t="shared" si="138"/>
        <v>40</v>
      </c>
      <c r="T402" s="3">
        <f t="array" ref="T402">INDEX($AF$3:$CM$62,MATCH($S402,$AE$3:$AE$62,0),MATCH(T$1&amp;$R402,$AF$1:$CM$1&amp;$AF$2:$CM$2,0))*VLOOKUP($Q402,$C$17:$M$20,COUNTBLANK($D$15:D$15)+1,FALSE)</f>
        <v>80</v>
      </c>
      <c r="U402" s="3">
        <f t="array" ref="U402">INDEX($AF$3:$CM$62,MATCH($S402,$AE$3:$AE$62,0),MATCH(U$1&amp;$R402,$AF$1:$CM$1&amp;$AF$2:$CM$2,0))*VLOOKUP($Q402,$C$17:$M$20,COUNTBLANK($D$15:E$15)+1,FALSE)</f>
        <v>4000</v>
      </c>
      <c r="V402" s="3">
        <f t="array" ref="V402">INDEX($AF$3:$CM$62,MATCH($S402,$AE$3:$AE$62,0),MATCH(V$1&amp;$R402,$AF$1:$CM$1&amp;$AF$2:$CM$2,0))*VLOOKUP($Q402,$C$17:$M$20,COUNTBLANK($D$15:F$15)+1,FALSE)</f>
        <v>0</v>
      </c>
      <c r="W402" s="3">
        <f t="array" ref="W402">INDEX($AF$3:$CM$62,MATCH($S402,$AE$3:$AE$62,0),MATCH(W$1&amp;$R402,$AF$1:$CM$1&amp;$AF$2:$CM$2,0))*VLOOKUP($Q402,$C$17:$M$20,COUNTBLANK($D$15:G$15)+1,FALSE)</f>
        <v>0</v>
      </c>
      <c r="X402" s="3">
        <f t="array" ref="X402">INDEX($AF$3:$CM$62,MATCH($S402,$AE$3:$AE$62,0),MATCH(X$1&amp;$R402,$AF$1:$CM$1&amp;$AF$2:$CM$2,0))*VLOOKUP($Q402,$C$17:$M$20,COUNTBLANK($D$15:H$15)+1,FALSE)</f>
        <v>0</v>
      </c>
      <c r="Y402" s="3">
        <f t="array" ref="Y402">INDEX($AF$3:$CM$62,MATCH($S402,$AE$3:$AE$62,0),MATCH(Y$1&amp;$R402,$AF$1:$CM$1&amp;$AF$2:$CM$2,0))*VLOOKUP($Q402,$C$17:$M$20,COUNTBLANK($D$15:I$15)+1,FALSE)</f>
        <v>0.08</v>
      </c>
      <c r="Z402" s="3">
        <f t="array" ref="Z402">INDEX($AF$3:$CM$62,MATCH($S402,$AE$3:$AE$62,0),MATCH(Z$1&amp;$R402,$AF$1:$CM$1&amp;$AF$2:$CM$2,0))*VLOOKUP($Q402,$C$17:$M$20,COUNTBLANK($D$15:J$15)+1,FALSE)</f>
        <v>0</v>
      </c>
      <c r="AA402" s="3">
        <f t="array" ref="AA402">INDEX($AF$3:$CM$62,MATCH($S402,$AE$3:$AE$62,0),MATCH(AA$1&amp;$R402,$AF$1:$CM$1&amp;$AF$2:$CM$2,0))*VLOOKUP($Q402,$C$17:$M$20,COUNTBLANK($D$15:K$15)+1,FALSE)</f>
        <v>0</v>
      </c>
      <c r="AB402" s="3">
        <f t="array" ref="AB402">INDEX($AF$3:$CM$62,MATCH($S402,$AE$3:$AE$62,0),MATCH(AB$1&amp;$R402,$AF$1:$CM$1&amp;$AF$2:$CM$2,0))*VLOOKUP($Q402,$C$17:$M$20,COUNTBLANK($D$15:L$15)+1,FALSE)</f>
        <v>0</v>
      </c>
      <c r="AC402" s="3">
        <f t="array" ref="AC402">INDEX($AF$3:$CM$62,MATCH($S402,$AE$3:$AE$62,0),MATCH(AC$1&amp;$R402,$AF$1:$CM$1&amp;$AF$2:$CM$2,0))*VLOOKUP($Q402,$C$17:$M$20,COUNTBLANK($D$15:M$15)+1,FALSE)</f>
        <v>0</v>
      </c>
    </row>
    <row r="403" spans="17:29" x14ac:dyDescent="0.2">
      <c r="Q403" t="s">
        <v>418</v>
      </c>
      <c r="R403">
        <f t="shared" si="137"/>
        <v>1</v>
      </c>
      <c r="S403">
        <f t="shared" si="138"/>
        <v>41</v>
      </c>
      <c r="T403" s="3">
        <f t="array" ref="T403">INDEX($AF$3:$CM$62,MATCH($S403,$AE$3:$AE$62,0),MATCH(T$1&amp;$R403,$AF$1:$CM$1&amp;$AF$2:$CM$2,0))*VLOOKUP($Q403,$C$17:$M$20,COUNTBLANK($D$15:D$15)+1,FALSE)</f>
        <v>82</v>
      </c>
      <c r="U403" s="3">
        <f t="array" ref="U403">INDEX($AF$3:$CM$62,MATCH($S403,$AE$3:$AE$62,0),MATCH(U$1&amp;$R403,$AF$1:$CM$1&amp;$AF$2:$CM$2,0))*VLOOKUP($Q403,$C$17:$M$20,COUNTBLANK($D$15:E$15)+1,FALSE)</f>
        <v>4100</v>
      </c>
      <c r="V403" s="3">
        <f t="array" ref="V403">INDEX($AF$3:$CM$62,MATCH($S403,$AE$3:$AE$62,0),MATCH(V$1&amp;$R403,$AF$1:$CM$1&amp;$AF$2:$CM$2,0))*VLOOKUP($Q403,$C$17:$M$20,COUNTBLANK($D$15:F$15)+1,FALSE)</f>
        <v>0</v>
      </c>
      <c r="W403" s="3">
        <f t="array" ref="W403">INDEX($AF$3:$CM$62,MATCH($S403,$AE$3:$AE$62,0),MATCH(W$1&amp;$R403,$AF$1:$CM$1&amp;$AF$2:$CM$2,0))*VLOOKUP($Q403,$C$17:$M$20,COUNTBLANK($D$15:G$15)+1,FALSE)</f>
        <v>0</v>
      </c>
      <c r="X403" s="3">
        <f t="array" ref="X403">INDEX($AF$3:$CM$62,MATCH($S403,$AE$3:$AE$62,0),MATCH(X$1&amp;$R403,$AF$1:$CM$1&amp;$AF$2:$CM$2,0))*VLOOKUP($Q403,$C$17:$M$20,COUNTBLANK($D$15:H$15)+1,FALSE)</f>
        <v>0</v>
      </c>
      <c r="Y403" s="3">
        <f t="array" ref="Y403">INDEX($AF$3:$CM$62,MATCH($S403,$AE$3:$AE$62,0),MATCH(Y$1&amp;$R403,$AF$1:$CM$1&amp;$AF$2:$CM$2,0))*VLOOKUP($Q403,$C$17:$M$20,COUNTBLANK($D$15:I$15)+1,FALSE)</f>
        <v>0.08</v>
      </c>
      <c r="Z403" s="3">
        <f t="array" ref="Z403">INDEX($AF$3:$CM$62,MATCH($S403,$AE$3:$AE$62,0),MATCH(Z$1&amp;$R403,$AF$1:$CM$1&amp;$AF$2:$CM$2,0))*VLOOKUP($Q403,$C$17:$M$20,COUNTBLANK($D$15:J$15)+1,FALSE)</f>
        <v>0</v>
      </c>
      <c r="AA403" s="3">
        <f t="array" ref="AA403">INDEX($AF$3:$CM$62,MATCH($S403,$AE$3:$AE$62,0),MATCH(AA$1&amp;$R403,$AF$1:$CM$1&amp;$AF$2:$CM$2,0))*VLOOKUP($Q403,$C$17:$M$20,COUNTBLANK($D$15:K$15)+1,FALSE)</f>
        <v>0</v>
      </c>
      <c r="AB403" s="3">
        <f t="array" ref="AB403">INDEX($AF$3:$CM$62,MATCH($S403,$AE$3:$AE$62,0),MATCH(AB$1&amp;$R403,$AF$1:$CM$1&amp;$AF$2:$CM$2,0))*VLOOKUP($Q403,$C$17:$M$20,COUNTBLANK($D$15:L$15)+1,FALSE)</f>
        <v>0</v>
      </c>
      <c r="AC403" s="3">
        <f t="array" ref="AC403">INDEX($AF$3:$CM$62,MATCH($S403,$AE$3:$AE$62,0),MATCH(AC$1&amp;$R403,$AF$1:$CM$1&amp;$AF$2:$CM$2,0))*VLOOKUP($Q403,$C$17:$M$20,COUNTBLANK($D$15:M$15)+1,FALSE)</f>
        <v>0</v>
      </c>
    </row>
    <row r="404" spans="17:29" x14ac:dyDescent="0.2">
      <c r="Q404" t="s">
        <v>418</v>
      </c>
      <c r="R404">
        <f t="shared" si="137"/>
        <v>1</v>
      </c>
      <c r="S404">
        <f t="shared" si="138"/>
        <v>42</v>
      </c>
      <c r="T404" s="3">
        <f t="array" ref="T404">INDEX($AF$3:$CM$62,MATCH($S404,$AE$3:$AE$62,0),MATCH(T$1&amp;$R404,$AF$1:$CM$1&amp;$AF$2:$CM$2,0))*VLOOKUP($Q404,$C$17:$M$20,COUNTBLANK($D$15:D$15)+1,FALSE)</f>
        <v>84</v>
      </c>
      <c r="U404" s="3">
        <f t="array" ref="U404">INDEX($AF$3:$CM$62,MATCH($S404,$AE$3:$AE$62,0),MATCH(U$1&amp;$R404,$AF$1:$CM$1&amp;$AF$2:$CM$2,0))*VLOOKUP($Q404,$C$17:$M$20,COUNTBLANK($D$15:E$15)+1,FALSE)</f>
        <v>4200</v>
      </c>
      <c r="V404" s="3">
        <f t="array" ref="V404">INDEX($AF$3:$CM$62,MATCH($S404,$AE$3:$AE$62,0),MATCH(V$1&amp;$R404,$AF$1:$CM$1&amp;$AF$2:$CM$2,0))*VLOOKUP($Q404,$C$17:$M$20,COUNTBLANK($D$15:F$15)+1,FALSE)</f>
        <v>0</v>
      </c>
      <c r="W404" s="3">
        <f t="array" ref="W404">INDEX($AF$3:$CM$62,MATCH($S404,$AE$3:$AE$62,0),MATCH(W$1&amp;$R404,$AF$1:$CM$1&amp;$AF$2:$CM$2,0))*VLOOKUP($Q404,$C$17:$M$20,COUNTBLANK($D$15:G$15)+1,FALSE)</f>
        <v>0</v>
      </c>
      <c r="X404" s="3">
        <f t="array" ref="X404">INDEX($AF$3:$CM$62,MATCH($S404,$AE$3:$AE$62,0),MATCH(X$1&amp;$R404,$AF$1:$CM$1&amp;$AF$2:$CM$2,0))*VLOOKUP($Q404,$C$17:$M$20,COUNTBLANK($D$15:H$15)+1,FALSE)</f>
        <v>0</v>
      </c>
      <c r="Y404" s="3">
        <f t="array" ref="Y404">INDEX($AF$3:$CM$62,MATCH($S404,$AE$3:$AE$62,0),MATCH(Y$1&amp;$R404,$AF$1:$CM$1&amp;$AF$2:$CM$2,0))*VLOOKUP($Q404,$C$17:$M$20,COUNTBLANK($D$15:I$15)+1,FALSE)</f>
        <v>0.08</v>
      </c>
      <c r="Z404" s="3">
        <f t="array" ref="Z404">INDEX($AF$3:$CM$62,MATCH($S404,$AE$3:$AE$62,0),MATCH(Z$1&amp;$R404,$AF$1:$CM$1&amp;$AF$2:$CM$2,0))*VLOOKUP($Q404,$C$17:$M$20,COUNTBLANK($D$15:J$15)+1,FALSE)</f>
        <v>0</v>
      </c>
      <c r="AA404" s="3">
        <f t="array" ref="AA404">INDEX($AF$3:$CM$62,MATCH($S404,$AE$3:$AE$62,0),MATCH(AA$1&amp;$R404,$AF$1:$CM$1&amp;$AF$2:$CM$2,0))*VLOOKUP($Q404,$C$17:$M$20,COUNTBLANK($D$15:K$15)+1,FALSE)</f>
        <v>0</v>
      </c>
      <c r="AB404" s="3">
        <f t="array" ref="AB404">INDEX($AF$3:$CM$62,MATCH($S404,$AE$3:$AE$62,0),MATCH(AB$1&amp;$R404,$AF$1:$CM$1&amp;$AF$2:$CM$2,0))*VLOOKUP($Q404,$C$17:$M$20,COUNTBLANK($D$15:L$15)+1,FALSE)</f>
        <v>0</v>
      </c>
      <c r="AC404" s="3">
        <f t="array" ref="AC404">INDEX($AF$3:$CM$62,MATCH($S404,$AE$3:$AE$62,0),MATCH(AC$1&amp;$R404,$AF$1:$CM$1&amp;$AF$2:$CM$2,0))*VLOOKUP($Q404,$C$17:$M$20,COUNTBLANK($D$15:M$15)+1,FALSE)</f>
        <v>0</v>
      </c>
    </row>
    <row r="405" spans="17:29" x14ac:dyDescent="0.2">
      <c r="Q405" t="s">
        <v>418</v>
      </c>
      <c r="R405">
        <f t="shared" si="137"/>
        <v>1</v>
      </c>
      <c r="S405">
        <f t="shared" si="138"/>
        <v>43</v>
      </c>
      <c r="T405" s="3">
        <f t="array" ref="T405">INDEX($AF$3:$CM$62,MATCH($S405,$AE$3:$AE$62,0),MATCH(T$1&amp;$R405,$AF$1:$CM$1&amp;$AF$2:$CM$2,0))*VLOOKUP($Q405,$C$17:$M$20,COUNTBLANK($D$15:D$15)+1,FALSE)</f>
        <v>86</v>
      </c>
      <c r="U405" s="3">
        <f t="array" ref="U405">INDEX($AF$3:$CM$62,MATCH($S405,$AE$3:$AE$62,0),MATCH(U$1&amp;$R405,$AF$1:$CM$1&amp;$AF$2:$CM$2,0))*VLOOKUP($Q405,$C$17:$M$20,COUNTBLANK($D$15:E$15)+1,FALSE)</f>
        <v>4300</v>
      </c>
      <c r="V405" s="3">
        <f t="array" ref="V405">INDEX($AF$3:$CM$62,MATCH($S405,$AE$3:$AE$62,0),MATCH(V$1&amp;$R405,$AF$1:$CM$1&amp;$AF$2:$CM$2,0))*VLOOKUP($Q405,$C$17:$M$20,COUNTBLANK($D$15:F$15)+1,FALSE)</f>
        <v>0</v>
      </c>
      <c r="W405" s="3">
        <f t="array" ref="W405">INDEX($AF$3:$CM$62,MATCH($S405,$AE$3:$AE$62,0),MATCH(W$1&amp;$R405,$AF$1:$CM$1&amp;$AF$2:$CM$2,0))*VLOOKUP($Q405,$C$17:$M$20,COUNTBLANK($D$15:G$15)+1,FALSE)</f>
        <v>0</v>
      </c>
      <c r="X405" s="3">
        <f t="array" ref="X405">INDEX($AF$3:$CM$62,MATCH($S405,$AE$3:$AE$62,0),MATCH(X$1&amp;$R405,$AF$1:$CM$1&amp;$AF$2:$CM$2,0))*VLOOKUP($Q405,$C$17:$M$20,COUNTBLANK($D$15:H$15)+1,FALSE)</f>
        <v>0</v>
      </c>
      <c r="Y405" s="3">
        <f t="array" ref="Y405">INDEX($AF$3:$CM$62,MATCH($S405,$AE$3:$AE$62,0),MATCH(Y$1&amp;$R405,$AF$1:$CM$1&amp;$AF$2:$CM$2,0))*VLOOKUP($Q405,$C$17:$M$20,COUNTBLANK($D$15:I$15)+1,FALSE)</f>
        <v>0.08</v>
      </c>
      <c r="Z405" s="3">
        <f t="array" ref="Z405">INDEX($AF$3:$CM$62,MATCH($S405,$AE$3:$AE$62,0),MATCH(Z$1&amp;$R405,$AF$1:$CM$1&amp;$AF$2:$CM$2,0))*VLOOKUP($Q405,$C$17:$M$20,COUNTBLANK($D$15:J$15)+1,FALSE)</f>
        <v>0</v>
      </c>
      <c r="AA405" s="3">
        <f t="array" ref="AA405">INDEX($AF$3:$CM$62,MATCH($S405,$AE$3:$AE$62,0),MATCH(AA$1&amp;$R405,$AF$1:$CM$1&amp;$AF$2:$CM$2,0))*VLOOKUP($Q405,$C$17:$M$20,COUNTBLANK($D$15:K$15)+1,FALSE)</f>
        <v>0</v>
      </c>
      <c r="AB405" s="3">
        <f t="array" ref="AB405">INDEX($AF$3:$CM$62,MATCH($S405,$AE$3:$AE$62,0),MATCH(AB$1&amp;$R405,$AF$1:$CM$1&amp;$AF$2:$CM$2,0))*VLOOKUP($Q405,$C$17:$M$20,COUNTBLANK($D$15:L$15)+1,FALSE)</f>
        <v>0</v>
      </c>
      <c r="AC405" s="3">
        <f t="array" ref="AC405">INDEX($AF$3:$CM$62,MATCH($S405,$AE$3:$AE$62,0),MATCH(AC$1&amp;$R405,$AF$1:$CM$1&amp;$AF$2:$CM$2,0))*VLOOKUP($Q405,$C$17:$M$20,COUNTBLANK($D$15:M$15)+1,FALSE)</f>
        <v>0</v>
      </c>
    </row>
    <row r="406" spans="17:29" x14ac:dyDescent="0.2">
      <c r="Q406" t="s">
        <v>418</v>
      </c>
      <c r="R406">
        <f t="shared" si="137"/>
        <v>1</v>
      </c>
      <c r="S406">
        <f t="shared" si="138"/>
        <v>44</v>
      </c>
      <c r="T406" s="3">
        <f t="array" ref="T406">INDEX($AF$3:$CM$62,MATCH($S406,$AE$3:$AE$62,0),MATCH(T$1&amp;$R406,$AF$1:$CM$1&amp;$AF$2:$CM$2,0))*VLOOKUP($Q406,$C$17:$M$20,COUNTBLANK($D$15:D$15)+1,FALSE)</f>
        <v>88</v>
      </c>
      <c r="U406" s="3">
        <f t="array" ref="U406">INDEX($AF$3:$CM$62,MATCH($S406,$AE$3:$AE$62,0),MATCH(U$1&amp;$R406,$AF$1:$CM$1&amp;$AF$2:$CM$2,0))*VLOOKUP($Q406,$C$17:$M$20,COUNTBLANK($D$15:E$15)+1,FALSE)</f>
        <v>4400</v>
      </c>
      <c r="V406" s="3">
        <f t="array" ref="V406">INDEX($AF$3:$CM$62,MATCH($S406,$AE$3:$AE$62,0),MATCH(V$1&amp;$R406,$AF$1:$CM$1&amp;$AF$2:$CM$2,0))*VLOOKUP($Q406,$C$17:$M$20,COUNTBLANK($D$15:F$15)+1,FALSE)</f>
        <v>0</v>
      </c>
      <c r="W406" s="3">
        <f t="array" ref="W406">INDEX($AF$3:$CM$62,MATCH($S406,$AE$3:$AE$62,0),MATCH(W$1&amp;$R406,$AF$1:$CM$1&amp;$AF$2:$CM$2,0))*VLOOKUP($Q406,$C$17:$M$20,COUNTBLANK($D$15:G$15)+1,FALSE)</f>
        <v>0</v>
      </c>
      <c r="X406" s="3">
        <f t="array" ref="X406">INDEX($AF$3:$CM$62,MATCH($S406,$AE$3:$AE$62,0),MATCH(X$1&amp;$R406,$AF$1:$CM$1&amp;$AF$2:$CM$2,0))*VLOOKUP($Q406,$C$17:$M$20,COUNTBLANK($D$15:H$15)+1,FALSE)</f>
        <v>0</v>
      </c>
      <c r="Y406" s="3">
        <f t="array" ref="Y406">INDEX($AF$3:$CM$62,MATCH($S406,$AE$3:$AE$62,0),MATCH(Y$1&amp;$R406,$AF$1:$CM$1&amp;$AF$2:$CM$2,0))*VLOOKUP($Q406,$C$17:$M$20,COUNTBLANK($D$15:I$15)+1,FALSE)</f>
        <v>0.08</v>
      </c>
      <c r="Z406" s="3">
        <f t="array" ref="Z406">INDEX($AF$3:$CM$62,MATCH($S406,$AE$3:$AE$62,0),MATCH(Z$1&amp;$R406,$AF$1:$CM$1&amp;$AF$2:$CM$2,0))*VLOOKUP($Q406,$C$17:$M$20,COUNTBLANK($D$15:J$15)+1,FALSE)</f>
        <v>0</v>
      </c>
      <c r="AA406" s="3">
        <f t="array" ref="AA406">INDEX($AF$3:$CM$62,MATCH($S406,$AE$3:$AE$62,0),MATCH(AA$1&amp;$R406,$AF$1:$CM$1&amp;$AF$2:$CM$2,0))*VLOOKUP($Q406,$C$17:$M$20,COUNTBLANK($D$15:K$15)+1,FALSE)</f>
        <v>0</v>
      </c>
      <c r="AB406" s="3">
        <f t="array" ref="AB406">INDEX($AF$3:$CM$62,MATCH($S406,$AE$3:$AE$62,0),MATCH(AB$1&amp;$R406,$AF$1:$CM$1&amp;$AF$2:$CM$2,0))*VLOOKUP($Q406,$C$17:$M$20,COUNTBLANK($D$15:L$15)+1,FALSE)</f>
        <v>0</v>
      </c>
      <c r="AC406" s="3">
        <f t="array" ref="AC406">INDEX($AF$3:$CM$62,MATCH($S406,$AE$3:$AE$62,0),MATCH(AC$1&amp;$R406,$AF$1:$CM$1&amp;$AF$2:$CM$2,0))*VLOOKUP($Q406,$C$17:$M$20,COUNTBLANK($D$15:M$15)+1,FALSE)</f>
        <v>0</v>
      </c>
    </row>
    <row r="407" spans="17:29" x14ac:dyDescent="0.2">
      <c r="Q407" t="s">
        <v>418</v>
      </c>
      <c r="R407">
        <f t="shared" si="137"/>
        <v>1</v>
      </c>
      <c r="S407">
        <f t="shared" si="138"/>
        <v>45</v>
      </c>
      <c r="T407" s="3">
        <f t="array" ref="T407">INDEX($AF$3:$CM$62,MATCH($S407,$AE$3:$AE$62,0),MATCH(T$1&amp;$R407,$AF$1:$CM$1&amp;$AF$2:$CM$2,0))*VLOOKUP($Q407,$C$17:$M$20,COUNTBLANK($D$15:D$15)+1,FALSE)</f>
        <v>90</v>
      </c>
      <c r="U407" s="3">
        <f t="array" ref="U407">INDEX($AF$3:$CM$62,MATCH($S407,$AE$3:$AE$62,0),MATCH(U$1&amp;$R407,$AF$1:$CM$1&amp;$AF$2:$CM$2,0))*VLOOKUP($Q407,$C$17:$M$20,COUNTBLANK($D$15:E$15)+1,FALSE)</f>
        <v>4500</v>
      </c>
      <c r="V407" s="3">
        <f t="array" ref="V407">INDEX($AF$3:$CM$62,MATCH($S407,$AE$3:$AE$62,0),MATCH(V$1&amp;$R407,$AF$1:$CM$1&amp;$AF$2:$CM$2,0))*VLOOKUP($Q407,$C$17:$M$20,COUNTBLANK($D$15:F$15)+1,FALSE)</f>
        <v>0</v>
      </c>
      <c r="W407" s="3">
        <f t="array" ref="W407">INDEX($AF$3:$CM$62,MATCH($S407,$AE$3:$AE$62,0),MATCH(W$1&amp;$R407,$AF$1:$CM$1&amp;$AF$2:$CM$2,0))*VLOOKUP($Q407,$C$17:$M$20,COUNTBLANK($D$15:G$15)+1,FALSE)</f>
        <v>0</v>
      </c>
      <c r="X407" s="3">
        <f t="array" ref="X407">INDEX($AF$3:$CM$62,MATCH($S407,$AE$3:$AE$62,0),MATCH(X$1&amp;$R407,$AF$1:$CM$1&amp;$AF$2:$CM$2,0))*VLOOKUP($Q407,$C$17:$M$20,COUNTBLANK($D$15:H$15)+1,FALSE)</f>
        <v>0</v>
      </c>
      <c r="Y407" s="3">
        <f t="array" ref="Y407">INDEX($AF$3:$CM$62,MATCH($S407,$AE$3:$AE$62,0),MATCH(Y$1&amp;$R407,$AF$1:$CM$1&amp;$AF$2:$CM$2,0))*VLOOKUP($Q407,$C$17:$M$20,COUNTBLANK($D$15:I$15)+1,FALSE)</f>
        <v>0.08</v>
      </c>
      <c r="Z407" s="3">
        <f t="array" ref="Z407">INDEX($AF$3:$CM$62,MATCH($S407,$AE$3:$AE$62,0),MATCH(Z$1&amp;$R407,$AF$1:$CM$1&amp;$AF$2:$CM$2,0))*VLOOKUP($Q407,$C$17:$M$20,COUNTBLANK($D$15:J$15)+1,FALSE)</f>
        <v>0</v>
      </c>
      <c r="AA407" s="3">
        <f t="array" ref="AA407">INDEX($AF$3:$CM$62,MATCH($S407,$AE$3:$AE$62,0),MATCH(AA$1&amp;$R407,$AF$1:$CM$1&amp;$AF$2:$CM$2,0))*VLOOKUP($Q407,$C$17:$M$20,COUNTBLANK($D$15:K$15)+1,FALSE)</f>
        <v>0</v>
      </c>
      <c r="AB407" s="3">
        <f t="array" ref="AB407">INDEX($AF$3:$CM$62,MATCH($S407,$AE$3:$AE$62,0),MATCH(AB$1&amp;$R407,$AF$1:$CM$1&amp;$AF$2:$CM$2,0))*VLOOKUP($Q407,$C$17:$M$20,COUNTBLANK($D$15:L$15)+1,FALSE)</f>
        <v>0</v>
      </c>
      <c r="AC407" s="3">
        <f t="array" ref="AC407">INDEX($AF$3:$CM$62,MATCH($S407,$AE$3:$AE$62,0),MATCH(AC$1&amp;$R407,$AF$1:$CM$1&amp;$AF$2:$CM$2,0))*VLOOKUP($Q407,$C$17:$M$20,COUNTBLANK($D$15:M$15)+1,FALSE)</f>
        <v>0</v>
      </c>
    </row>
    <row r="408" spans="17:29" x14ac:dyDescent="0.2">
      <c r="Q408" t="s">
        <v>418</v>
      </c>
      <c r="R408">
        <f t="shared" si="137"/>
        <v>1</v>
      </c>
      <c r="S408">
        <f t="shared" si="138"/>
        <v>46</v>
      </c>
      <c r="T408" s="3">
        <f t="array" ref="T408">INDEX($AF$3:$CM$62,MATCH($S408,$AE$3:$AE$62,0),MATCH(T$1&amp;$R408,$AF$1:$CM$1&amp;$AF$2:$CM$2,0))*VLOOKUP($Q408,$C$17:$M$20,COUNTBLANK($D$15:D$15)+1,FALSE)</f>
        <v>92</v>
      </c>
      <c r="U408" s="3">
        <f t="array" ref="U408">INDEX($AF$3:$CM$62,MATCH($S408,$AE$3:$AE$62,0),MATCH(U$1&amp;$R408,$AF$1:$CM$1&amp;$AF$2:$CM$2,0))*VLOOKUP($Q408,$C$17:$M$20,COUNTBLANK($D$15:E$15)+1,FALSE)</f>
        <v>4600</v>
      </c>
      <c r="V408" s="3">
        <f t="array" ref="V408">INDEX($AF$3:$CM$62,MATCH($S408,$AE$3:$AE$62,0),MATCH(V$1&amp;$R408,$AF$1:$CM$1&amp;$AF$2:$CM$2,0))*VLOOKUP($Q408,$C$17:$M$20,COUNTBLANK($D$15:F$15)+1,FALSE)</f>
        <v>0</v>
      </c>
      <c r="W408" s="3">
        <f t="array" ref="W408">INDEX($AF$3:$CM$62,MATCH($S408,$AE$3:$AE$62,0),MATCH(W$1&amp;$R408,$AF$1:$CM$1&amp;$AF$2:$CM$2,0))*VLOOKUP($Q408,$C$17:$M$20,COUNTBLANK($D$15:G$15)+1,FALSE)</f>
        <v>0</v>
      </c>
      <c r="X408" s="3">
        <f t="array" ref="X408">INDEX($AF$3:$CM$62,MATCH($S408,$AE$3:$AE$62,0),MATCH(X$1&amp;$R408,$AF$1:$CM$1&amp;$AF$2:$CM$2,0))*VLOOKUP($Q408,$C$17:$M$20,COUNTBLANK($D$15:H$15)+1,FALSE)</f>
        <v>0</v>
      </c>
      <c r="Y408" s="3">
        <f t="array" ref="Y408">INDEX($AF$3:$CM$62,MATCH($S408,$AE$3:$AE$62,0),MATCH(Y$1&amp;$R408,$AF$1:$CM$1&amp;$AF$2:$CM$2,0))*VLOOKUP($Q408,$C$17:$M$20,COUNTBLANK($D$15:I$15)+1,FALSE)</f>
        <v>0.08</v>
      </c>
      <c r="Z408" s="3">
        <f t="array" ref="Z408">INDEX($AF$3:$CM$62,MATCH($S408,$AE$3:$AE$62,0),MATCH(Z$1&amp;$R408,$AF$1:$CM$1&amp;$AF$2:$CM$2,0))*VLOOKUP($Q408,$C$17:$M$20,COUNTBLANK($D$15:J$15)+1,FALSE)</f>
        <v>0</v>
      </c>
      <c r="AA408" s="3">
        <f t="array" ref="AA408">INDEX($AF$3:$CM$62,MATCH($S408,$AE$3:$AE$62,0),MATCH(AA$1&amp;$R408,$AF$1:$CM$1&amp;$AF$2:$CM$2,0))*VLOOKUP($Q408,$C$17:$M$20,COUNTBLANK($D$15:K$15)+1,FALSE)</f>
        <v>0</v>
      </c>
      <c r="AB408" s="3">
        <f t="array" ref="AB408">INDEX($AF$3:$CM$62,MATCH($S408,$AE$3:$AE$62,0),MATCH(AB$1&amp;$R408,$AF$1:$CM$1&amp;$AF$2:$CM$2,0))*VLOOKUP($Q408,$C$17:$M$20,COUNTBLANK($D$15:L$15)+1,FALSE)</f>
        <v>0</v>
      </c>
      <c r="AC408" s="3">
        <f t="array" ref="AC408">INDEX($AF$3:$CM$62,MATCH($S408,$AE$3:$AE$62,0),MATCH(AC$1&amp;$R408,$AF$1:$CM$1&amp;$AF$2:$CM$2,0))*VLOOKUP($Q408,$C$17:$M$20,COUNTBLANK($D$15:M$15)+1,FALSE)</f>
        <v>0</v>
      </c>
    </row>
    <row r="409" spans="17:29" x14ac:dyDescent="0.2">
      <c r="Q409" t="s">
        <v>418</v>
      </c>
      <c r="R409">
        <f t="shared" si="137"/>
        <v>1</v>
      </c>
      <c r="S409">
        <f t="shared" si="138"/>
        <v>47</v>
      </c>
      <c r="T409" s="3">
        <f t="array" ref="T409">INDEX($AF$3:$CM$62,MATCH($S409,$AE$3:$AE$62,0),MATCH(T$1&amp;$R409,$AF$1:$CM$1&amp;$AF$2:$CM$2,0))*VLOOKUP($Q409,$C$17:$M$20,COUNTBLANK($D$15:D$15)+1,FALSE)</f>
        <v>94</v>
      </c>
      <c r="U409" s="3">
        <f t="array" ref="U409">INDEX($AF$3:$CM$62,MATCH($S409,$AE$3:$AE$62,0),MATCH(U$1&amp;$R409,$AF$1:$CM$1&amp;$AF$2:$CM$2,0))*VLOOKUP($Q409,$C$17:$M$20,COUNTBLANK($D$15:E$15)+1,FALSE)</f>
        <v>4700</v>
      </c>
      <c r="V409" s="3">
        <f t="array" ref="V409">INDEX($AF$3:$CM$62,MATCH($S409,$AE$3:$AE$62,0),MATCH(V$1&amp;$R409,$AF$1:$CM$1&amp;$AF$2:$CM$2,0))*VLOOKUP($Q409,$C$17:$M$20,COUNTBLANK($D$15:F$15)+1,FALSE)</f>
        <v>0</v>
      </c>
      <c r="W409" s="3">
        <f t="array" ref="W409">INDEX($AF$3:$CM$62,MATCH($S409,$AE$3:$AE$62,0),MATCH(W$1&amp;$R409,$AF$1:$CM$1&amp;$AF$2:$CM$2,0))*VLOOKUP($Q409,$C$17:$M$20,COUNTBLANK($D$15:G$15)+1,FALSE)</f>
        <v>0</v>
      </c>
      <c r="X409" s="3">
        <f t="array" ref="X409">INDEX($AF$3:$CM$62,MATCH($S409,$AE$3:$AE$62,0),MATCH(X$1&amp;$R409,$AF$1:$CM$1&amp;$AF$2:$CM$2,0))*VLOOKUP($Q409,$C$17:$M$20,COUNTBLANK($D$15:H$15)+1,FALSE)</f>
        <v>0</v>
      </c>
      <c r="Y409" s="3">
        <f t="array" ref="Y409">INDEX($AF$3:$CM$62,MATCH($S409,$AE$3:$AE$62,0),MATCH(Y$1&amp;$R409,$AF$1:$CM$1&amp;$AF$2:$CM$2,0))*VLOOKUP($Q409,$C$17:$M$20,COUNTBLANK($D$15:I$15)+1,FALSE)</f>
        <v>0.08</v>
      </c>
      <c r="Z409" s="3">
        <f t="array" ref="Z409">INDEX($AF$3:$CM$62,MATCH($S409,$AE$3:$AE$62,0),MATCH(Z$1&amp;$R409,$AF$1:$CM$1&amp;$AF$2:$CM$2,0))*VLOOKUP($Q409,$C$17:$M$20,COUNTBLANK($D$15:J$15)+1,FALSE)</f>
        <v>0</v>
      </c>
      <c r="AA409" s="3">
        <f t="array" ref="AA409">INDEX($AF$3:$CM$62,MATCH($S409,$AE$3:$AE$62,0),MATCH(AA$1&amp;$R409,$AF$1:$CM$1&amp;$AF$2:$CM$2,0))*VLOOKUP($Q409,$C$17:$M$20,COUNTBLANK($D$15:K$15)+1,FALSE)</f>
        <v>0</v>
      </c>
      <c r="AB409" s="3">
        <f t="array" ref="AB409">INDEX($AF$3:$CM$62,MATCH($S409,$AE$3:$AE$62,0),MATCH(AB$1&amp;$R409,$AF$1:$CM$1&amp;$AF$2:$CM$2,0))*VLOOKUP($Q409,$C$17:$M$20,COUNTBLANK($D$15:L$15)+1,FALSE)</f>
        <v>0</v>
      </c>
      <c r="AC409" s="3">
        <f t="array" ref="AC409">INDEX($AF$3:$CM$62,MATCH($S409,$AE$3:$AE$62,0),MATCH(AC$1&amp;$R409,$AF$1:$CM$1&amp;$AF$2:$CM$2,0))*VLOOKUP($Q409,$C$17:$M$20,COUNTBLANK($D$15:M$15)+1,FALSE)</f>
        <v>0</v>
      </c>
    </row>
    <row r="410" spans="17:29" x14ac:dyDescent="0.2">
      <c r="Q410" t="s">
        <v>418</v>
      </c>
      <c r="R410">
        <f t="shared" si="137"/>
        <v>1</v>
      </c>
      <c r="S410">
        <f t="shared" si="138"/>
        <v>48</v>
      </c>
      <c r="T410" s="3">
        <f t="array" ref="T410">INDEX($AF$3:$CM$62,MATCH($S410,$AE$3:$AE$62,0),MATCH(T$1&amp;$R410,$AF$1:$CM$1&amp;$AF$2:$CM$2,0))*VLOOKUP($Q410,$C$17:$M$20,COUNTBLANK($D$15:D$15)+1,FALSE)</f>
        <v>96</v>
      </c>
      <c r="U410" s="3">
        <f t="array" ref="U410">INDEX($AF$3:$CM$62,MATCH($S410,$AE$3:$AE$62,0),MATCH(U$1&amp;$R410,$AF$1:$CM$1&amp;$AF$2:$CM$2,0))*VLOOKUP($Q410,$C$17:$M$20,COUNTBLANK($D$15:E$15)+1,FALSE)</f>
        <v>4800</v>
      </c>
      <c r="V410" s="3">
        <f t="array" ref="V410">INDEX($AF$3:$CM$62,MATCH($S410,$AE$3:$AE$62,0),MATCH(V$1&amp;$R410,$AF$1:$CM$1&amp;$AF$2:$CM$2,0))*VLOOKUP($Q410,$C$17:$M$20,COUNTBLANK($D$15:F$15)+1,FALSE)</f>
        <v>0</v>
      </c>
      <c r="W410" s="3">
        <f t="array" ref="W410">INDEX($AF$3:$CM$62,MATCH($S410,$AE$3:$AE$62,0),MATCH(W$1&amp;$R410,$AF$1:$CM$1&amp;$AF$2:$CM$2,0))*VLOOKUP($Q410,$C$17:$M$20,COUNTBLANK($D$15:G$15)+1,FALSE)</f>
        <v>0</v>
      </c>
      <c r="X410" s="3">
        <f t="array" ref="X410">INDEX($AF$3:$CM$62,MATCH($S410,$AE$3:$AE$62,0),MATCH(X$1&amp;$R410,$AF$1:$CM$1&amp;$AF$2:$CM$2,0))*VLOOKUP($Q410,$C$17:$M$20,COUNTBLANK($D$15:H$15)+1,FALSE)</f>
        <v>0</v>
      </c>
      <c r="Y410" s="3">
        <f t="array" ref="Y410">INDEX($AF$3:$CM$62,MATCH($S410,$AE$3:$AE$62,0),MATCH(Y$1&amp;$R410,$AF$1:$CM$1&amp;$AF$2:$CM$2,0))*VLOOKUP($Q410,$C$17:$M$20,COUNTBLANK($D$15:I$15)+1,FALSE)</f>
        <v>0.08</v>
      </c>
      <c r="Z410" s="3">
        <f t="array" ref="Z410">INDEX($AF$3:$CM$62,MATCH($S410,$AE$3:$AE$62,0),MATCH(Z$1&amp;$R410,$AF$1:$CM$1&amp;$AF$2:$CM$2,0))*VLOOKUP($Q410,$C$17:$M$20,COUNTBLANK($D$15:J$15)+1,FALSE)</f>
        <v>0</v>
      </c>
      <c r="AA410" s="3">
        <f t="array" ref="AA410">INDEX($AF$3:$CM$62,MATCH($S410,$AE$3:$AE$62,0),MATCH(AA$1&amp;$R410,$AF$1:$CM$1&amp;$AF$2:$CM$2,0))*VLOOKUP($Q410,$C$17:$M$20,COUNTBLANK($D$15:K$15)+1,FALSE)</f>
        <v>0</v>
      </c>
      <c r="AB410" s="3">
        <f t="array" ref="AB410">INDEX($AF$3:$CM$62,MATCH($S410,$AE$3:$AE$62,0),MATCH(AB$1&amp;$R410,$AF$1:$CM$1&amp;$AF$2:$CM$2,0))*VLOOKUP($Q410,$C$17:$M$20,COUNTBLANK($D$15:L$15)+1,FALSE)</f>
        <v>0</v>
      </c>
      <c r="AC410" s="3">
        <f t="array" ref="AC410">INDEX($AF$3:$CM$62,MATCH($S410,$AE$3:$AE$62,0),MATCH(AC$1&amp;$R410,$AF$1:$CM$1&amp;$AF$2:$CM$2,0))*VLOOKUP($Q410,$C$17:$M$20,COUNTBLANK($D$15:M$15)+1,FALSE)</f>
        <v>0</v>
      </c>
    </row>
    <row r="411" spans="17:29" x14ac:dyDescent="0.2">
      <c r="Q411" t="s">
        <v>418</v>
      </c>
      <c r="R411">
        <f t="shared" si="137"/>
        <v>1</v>
      </c>
      <c r="S411">
        <f t="shared" si="138"/>
        <v>49</v>
      </c>
      <c r="T411" s="3">
        <f t="array" ref="T411">INDEX($AF$3:$CM$62,MATCH($S411,$AE$3:$AE$62,0),MATCH(T$1&amp;$R411,$AF$1:$CM$1&amp;$AF$2:$CM$2,0))*VLOOKUP($Q411,$C$17:$M$20,COUNTBLANK($D$15:D$15)+1,FALSE)</f>
        <v>98</v>
      </c>
      <c r="U411" s="3">
        <f t="array" ref="U411">INDEX($AF$3:$CM$62,MATCH($S411,$AE$3:$AE$62,0),MATCH(U$1&amp;$R411,$AF$1:$CM$1&amp;$AF$2:$CM$2,0))*VLOOKUP($Q411,$C$17:$M$20,COUNTBLANK($D$15:E$15)+1,FALSE)</f>
        <v>4900</v>
      </c>
      <c r="V411" s="3">
        <f t="array" ref="V411">INDEX($AF$3:$CM$62,MATCH($S411,$AE$3:$AE$62,0),MATCH(V$1&amp;$R411,$AF$1:$CM$1&amp;$AF$2:$CM$2,0))*VLOOKUP($Q411,$C$17:$M$20,COUNTBLANK($D$15:F$15)+1,FALSE)</f>
        <v>0</v>
      </c>
      <c r="W411" s="3">
        <f t="array" ref="W411">INDEX($AF$3:$CM$62,MATCH($S411,$AE$3:$AE$62,0),MATCH(W$1&amp;$R411,$AF$1:$CM$1&amp;$AF$2:$CM$2,0))*VLOOKUP($Q411,$C$17:$M$20,COUNTBLANK($D$15:G$15)+1,FALSE)</f>
        <v>0</v>
      </c>
      <c r="X411" s="3">
        <f t="array" ref="X411">INDEX($AF$3:$CM$62,MATCH($S411,$AE$3:$AE$62,0),MATCH(X$1&amp;$R411,$AF$1:$CM$1&amp;$AF$2:$CM$2,0))*VLOOKUP($Q411,$C$17:$M$20,COUNTBLANK($D$15:H$15)+1,FALSE)</f>
        <v>0</v>
      </c>
      <c r="Y411" s="3">
        <f t="array" ref="Y411">INDEX($AF$3:$CM$62,MATCH($S411,$AE$3:$AE$62,0),MATCH(Y$1&amp;$R411,$AF$1:$CM$1&amp;$AF$2:$CM$2,0))*VLOOKUP($Q411,$C$17:$M$20,COUNTBLANK($D$15:I$15)+1,FALSE)</f>
        <v>0.08</v>
      </c>
      <c r="Z411" s="3">
        <f t="array" ref="Z411">INDEX($AF$3:$CM$62,MATCH($S411,$AE$3:$AE$62,0),MATCH(Z$1&amp;$R411,$AF$1:$CM$1&amp;$AF$2:$CM$2,0))*VLOOKUP($Q411,$C$17:$M$20,COUNTBLANK($D$15:J$15)+1,FALSE)</f>
        <v>0</v>
      </c>
      <c r="AA411" s="3">
        <f t="array" ref="AA411">INDEX($AF$3:$CM$62,MATCH($S411,$AE$3:$AE$62,0),MATCH(AA$1&amp;$R411,$AF$1:$CM$1&amp;$AF$2:$CM$2,0))*VLOOKUP($Q411,$C$17:$M$20,COUNTBLANK($D$15:K$15)+1,FALSE)</f>
        <v>0</v>
      </c>
      <c r="AB411" s="3">
        <f t="array" ref="AB411">INDEX($AF$3:$CM$62,MATCH($S411,$AE$3:$AE$62,0),MATCH(AB$1&amp;$R411,$AF$1:$CM$1&amp;$AF$2:$CM$2,0))*VLOOKUP($Q411,$C$17:$M$20,COUNTBLANK($D$15:L$15)+1,FALSE)</f>
        <v>0</v>
      </c>
      <c r="AC411" s="3">
        <f t="array" ref="AC411">INDEX($AF$3:$CM$62,MATCH($S411,$AE$3:$AE$62,0),MATCH(AC$1&amp;$R411,$AF$1:$CM$1&amp;$AF$2:$CM$2,0))*VLOOKUP($Q411,$C$17:$M$20,COUNTBLANK($D$15:M$15)+1,FALSE)</f>
        <v>0</v>
      </c>
    </row>
    <row r="412" spans="17:29" x14ac:dyDescent="0.2">
      <c r="Q412" t="s">
        <v>418</v>
      </c>
      <c r="R412">
        <f t="shared" si="137"/>
        <v>1</v>
      </c>
      <c r="S412">
        <f t="shared" si="138"/>
        <v>50</v>
      </c>
      <c r="T412" s="3">
        <f t="array" ref="T412">INDEX($AF$3:$CM$62,MATCH($S412,$AE$3:$AE$62,0),MATCH(T$1&amp;$R412,$AF$1:$CM$1&amp;$AF$2:$CM$2,0))*VLOOKUP($Q412,$C$17:$M$20,COUNTBLANK($D$15:D$15)+1,FALSE)</f>
        <v>100</v>
      </c>
      <c r="U412" s="3">
        <f t="array" ref="U412">INDEX($AF$3:$CM$62,MATCH($S412,$AE$3:$AE$62,0),MATCH(U$1&amp;$R412,$AF$1:$CM$1&amp;$AF$2:$CM$2,0))*VLOOKUP($Q412,$C$17:$M$20,COUNTBLANK($D$15:E$15)+1,FALSE)</f>
        <v>5000</v>
      </c>
      <c r="V412" s="3">
        <f t="array" ref="V412">INDEX($AF$3:$CM$62,MATCH($S412,$AE$3:$AE$62,0),MATCH(V$1&amp;$R412,$AF$1:$CM$1&amp;$AF$2:$CM$2,0))*VLOOKUP($Q412,$C$17:$M$20,COUNTBLANK($D$15:F$15)+1,FALSE)</f>
        <v>0</v>
      </c>
      <c r="W412" s="3">
        <f t="array" ref="W412">INDEX($AF$3:$CM$62,MATCH($S412,$AE$3:$AE$62,0),MATCH(W$1&amp;$R412,$AF$1:$CM$1&amp;$AF$2:$CM$2,0))*VLOOKUP($Q412,$C$17:$M$20,COUNTBLANK($D$15:G$15)+1,FALSE)</f>
        <v>0</v>
      </c>
      <c r="X412" s="3">
        <f t="array" ref="X412">INDEX($AF$3:$CM$62,MATCH($S412,$AE$3:$AE$62,0),MATCH(X$1&amp;$R412,$AF$1:$CM$1&amp;$AF$2:$CM$2,0))*VLOOKUP($Q412,$C$17:$M$20,COUNTBLANK($D$15:H$15)+1,FALSE)</f>
        <v>0</v>
      </c>
      <c r="Y412" s="3">
        <f t="array" ref="Y412">INDEX($AF$3:$CM$62,MATCH($S412,$AE$3:$AE$62,0),MATCH(Y$1&amp;$R412,$AF$1:$CM$1&amp;$AF$2:$CM$2,0))*VLOOKUP($Q412,$C$17:$M$20,COUNTBLANK($D$15:I$15)+1,FALSE)</f>
        <v>0.1</v>
      </c>
      <c r="Z412" s="3">
        <f t="array" ref="Z412">INDEX($AF$3:$CM$62,MATCH($S412,$AE$3:$AE$62,0),MATCH(Z$1&amp;$R412,$AF$1:$CM$1&amp;$AF$2:$CM$2,0))*VLOOKUP($Q412,$C$17:$M$20,COUNTBLANK($D$15:J$15)+1,FALSE)</f>
        <v>0</v>
      </c>
      <c r="AA412" s="3">
        <f t="array" ref="AA412">INDEX($AF$3:$CM$62,MATCH($S412,$AE$3:$AE$62,0),MATCH(AA$1&amp;$R412,$AF$1:$CM$1&amp;$AF$2:$CM$2,0))*VLOOKUP($Q412,$C$17:$M$20,COUNTBLANK($D$15:K$15)+1,FALSE)</f>
        <v>0</v>
      </c>
      <c r="AB412" s="3">
        <f t="array" ref="AB412">INDEX($AF$3:$CM$62,MATCH($S412,$AE$3:$AE$62,0),MATCH(AB$1&amp;$R412,$AF$1:$CM$1&amp;$AF$2:$CM$2,0))*VLOOKUP($Q412,$C$17:$M$20,COUNTBLANK($D$15:L$15)+1,FALSE)</f>
        <v>0</v>
      </c>
      <c r="AC412" s="3">
        <f t="array" ref="AC412">INDEX($AF$3:$CM$62,MATCH($S412,$AE$3:$AE$62,0),MATCH(AC$1&amp;$R412,$AF$1:$CM$1&amp;$AF$2:$CM$2,0))*VLOOKUP($Q412,$C$17:$M$20,COUNTBLANK($D$15:M$15)+1,FALSE)</f>
        <v>0</v>
      </c>
    </row>
    <row r="413" spans="17:29" x14ac:dyDescent="0.2">
      <c r="Q413" t="s">
        <v>418</v>
      </c>
      <c r="R413">
        <f t="shared" si="137"/>
        <v>1</v>
      </c>
      <c r="S413">
        <f t="shared" si="138"/>
        <v>51</v>
      </c>
      <c r="T413" s="3">
        <f t="array" ref="T413">INDEX($AF$3:$CM$62,MATCH($S413,$AE$3:$AE$62,0),MATCH(T$1&amp;$R413,$AF$1:$CM$1&amp;$AF$2:$CM$2,0))*VLOOKUP($Q413,$C$17:$M$20,COUNTBLANK($D$15:D$15)+1,FALSE)</f>
        <v>102</v>
      </c>
      <c r="U413" s="3">
        <f t="array" ref="U413">INDEX($AF$3:$CM$62,MATCH($S413,$AE$3:$AE$62,0),MATCH(U$1&amp;$R413,$AF$1:$CM$1&amp;$AF$2:$CM$2,0))*VLOOKUP($Q413,$C$17:$M$20,COUNTBLANK($D$15:E$15)+1,FALSE)</f>
        <v>5100</v>
      </c>
      <c r="V413" s="3">
        <f t="array" ref="V413">INDEX($AF$3:$CM$62,MATCH($S413,$AE$3:$AE$62,0),MATCH(V$1&amp;$R413,$AF$1:$CM$1&amp;$AF$2:$CM$2,0))*VLOOKUP($Q413,$C$17:$M$20,COUNTBLANK($D$15:F$15)+1,FALSE)</f>
        <v>0</v>
      </c>
      <c r="W413" s="3">
        <f t="array" ref="W413">INDEX($AF$3:$CM$62,MATCH($S413,$AE$3:$AE$62,0),MATCH(W$1&amp;$R413,$AF$1:$CM$1&amp;$AF$2:$CM$2,0))*VLOOKUP($Q413,$C$17:$M$20,COUNTBLANK($D$15:G$15)+1,FALSE)</f>
        <v>0</v>
      </c>
      <c r="X413" s="3">
        <f t="array" ref="X413">INDEX($AF$3:$CM$62,MATCH($S413,$AE$3:$AE$62,0),MATCH(X$1&amp;$R413,$AF$1:$CM$1&amp;$AF$2:$CM$2,0))*VLOOKUP($Q413,$C$17:$M$20,COUNTBLANK($D$15:H$15)+1,FALSE)</f>
        <v>0</v>
      </c>
      <c r="Y413" s="3">
        <f t="array" ref="Y413">INDEX($AF$3:$CM$62,MATCH($S413,$AE$3:$AE$62,0),MATCH(Y$1&amp;$R413,$AF$1:$CM$1&amp;$AF$2:$CM$2,0))*VLOOKUP($Q413,$C$17:$M$20,COUNTBLANK($D$15:I$15)+1,FALSE)</f>
        <v>0.1</v>
      </c>
      <c r="Z413" s="3">
        <f t="array" ref="Z413">INDEX($AF$3:$CM$62,MATCH($S413,$AE$3:$AE$62,0),MATCH(Z$1&amp;$R413,$AF$1:$CM$1&amp;$AF$2:$CM$2,0))*VLOOKUP($Q413,$C$17:$M$20,COUNTBLANK($D$15:J$15)+1,FALSE)</f>
        <v>0</v>
      </c>
      <c r="AA413" s="3">
        <f t="array" ref="AA413">INDEX($AF$3:$CM$62,MATCH($S413,$AE$3:$AE$62,0),MATCH(AA$1&amp;$R413,$AF$1:$CM$1&amp;$AF$2:$CM$2,0))*VLOOKUP($Q413,$C$17:$M$20,COUNTBLANK($D$15:K$15)+1,FALSE)</f>
        <v>0</v>
      </c>
      <c r="AB413" s="3">
        <f t="array" ref="AB413">INDEX($AF$3:$CM$62,MATCH($S413,$AE$3:$AE$62,0),MATCH(AB$1&amp;$R413,$AF$1:$CM$1&amp;$AF$2:$CM$2,0))*VLOOKUP($Q413,$C$17:$M$20,COUNTBLANK($D$15:L$15)+1,FALSE)</f>
        <v>0</v>
      </c>
      <c r="AC413" s="3">
        <f t="array" ref="AC413">INDEX($AF$3:$CM$62,MATCH($S413,$AE$3:$AE$62,0),MATCH(AC$1&amp;$R413,$AF$1:$CM$1&amp;$AF$2:$CM$2,0))*VLOOKUP($Q413,$C$17:$M$20,COUNTBLANK($D$15:M$15)+1,FALSE)</f>
        <v>0</v>
      </c>
    </row>
    <row r="414" spans="17:29" x14ac:dyDescent="0.2">
      <c r="Q414" t="s">
        <v>418</v>
      </c>
      <c r="R414">
        <f t="shared" si="137"/>
        <v>1</v>
      </c>
      <c r="S414">
        <f t="shared" si="138"/>
        <v>52</v>
      </c>
      <c r="T414" s="3">
        <f t="array" ref="T414">INDEX($AF$3:$CM$62,MATCH($S414,$AE$3:$AE$62,0),MATCH(T$1&amp;$R414,$AF$1:$CM$1&amp;$AF$2:$CM$2,0))*VLOOKUP($Q414,$C$17:$M$20,COUNTBLANK($D$15:D$15)+1,FALSE)</f>
        <v>104</v>
      </c>
      <c r="U414" s="3">
        <f t="array" ref="U414">INDEX($AF$3:$CM$62,MATCH($S414,$AE$3:$AE$62,0),MATCH(U$1&amp;$R414,$AF$1:$CM$1&amp;$AF$2:$CM$2,0))*VLOOKUP($Q414,$C$17:$M$20,COUNTBLANK($D$15:E$15)+1,FALSE)</f>
        <v>5200</v>
      </c>
      <c r="V414" s="3">
        <f t="array" ref="V414">INDEX($AF$3:$CM$62,MATCH($S414,$AE$3:$AE$62,0),MATCH(V$1&amp;$R414,$AF$1:$CM$1&amp;$AF$2:$CM$2,0))*VLOOKUP($Q414,$C$17:$M$20,COUNTBLANK($D$15:F$15)+1,FALSE)</f>
        <v>0</v>
      </c>
      <c r="W414" s="3">
        <f t="array" ref="W414">INDEX($AF$3:$CM$62,MATCH($S414,$AE$3:$AE$62,0),MATCH(W$1&amp;$R414,$AF$1:$CM$1&amp;$AF$2:$CM$2,0))*VLOOKUP($Q414,$C$17:$M$20,COUNTBLANK($D$15:G$15)+1,FALSE)</f>
        <v>0</v>
      </c>
      <c r="X414" s="3">
        <f t="array" ref="X414">INDEX($AF$3:$CM$62,MATCH($S414,$AE$3:$AE$62,0),MATCH(X$1&amp;$R414,$AF$1:$CM$1&amp;$AF$2:$CM$2,0))*VLOOKUP($Q414,$C$17:$M$20,COUNTBLANK($D$15:H$15)+1,FALSE)</f>
        <v>0</v>
      </c>
      <c r="Y414" s="3">
        <f t="array" ref="Y414">INDEX($AF$3:$CM$62,MATCH($S414,$AE$3:$AE$62,0),MATCH(Y$1&amp;$R414,$AF$1:$CM$1&amp;$AF$2:$CM$2,0))*VLOOKUP($Q414,$C$17:$M$20,COUNTBLANK($D$15:I$15)+1,FALSE)</f>
        <v>0.1</v>
      </c>
      <c r="Z414" s="3">
        <f t="array" ref="Z414">INDEX($AF$3:$CM$62,MATCH($S414,$AE$3:$AE$62,0),MATCH(Z$1&amp;$R414,$AF$1:$CM$1&amp;$AF$2:$CM$2,0))*VLOOKUP($Q414,$C$17:$M$20,COUNTBLANK($D$15:J$15)+1,FALSE)</f>
        <v>0</v>
      </c>
      <c r="AA414" s="3">
        <f t="array" ref="AA414">INDEX($AF$3:$CM$62,MATCH($S414,$AE$3:$AE$62,0),MATCH(AA$1&amp;$R414,$AF$1:$CM$1&amp;$AF$2:$CM$2,0))*VLOOKUP($Q414,$C$17:$M$20,COUNTBLANK($D$15:K$15)+1,FALSE)</f>
        <v>0</v>
      </c>
      <c r="AB414" s="3">
        <f t="array" ref="AB414">INDEX($AF$3:$CM$62,MATCH($S414,$AE$3:$AE$62,0),MATCH(AB$1&amp;$R414,$AF$1:$CM$1&amp;$AF$2:$CM$2,0))*VLOOKUP($Q414,$C$17:$M$20,COUNTBLANK($D$15:L$15)+1,FALSE)</f>
        <v>0</v>
      </c>
      <c r="AC414" s="3">
        <f t="array" ref="AC414">INDEX($AF$3:$CM$62,MATCH($S414,$AE$3:$AE$62,0),MATCH(AC$1&amp;$R414,$AF$1:$CM$1&amp;$AF$2:$CM$2,0))*VLOOKUP($Q414,$C$17:$M$20,COUNTBLANK($D$15:M$15)+1,FALSE)</f>
        <v>0</v>
      </c>
    </row>
    <row r="415" spans="17:29" x14ac:dyDescent="0.2">
      <c r="Q415" t="s">
        <v>418</v>
      </c>
      <c r="R415">
        <f t="shared" si="137"/>
        <v>1</v>
      </c>
      <c r="S415">
        <f t="shared" si="138"/>
        <v>53</v>
      </c>
      <c r="T415" s="3">
        <f t="array" ref="T415">INDEX($AF$3:$CM$62,MATCH($S415,$AE$3:$AE$62,0),MATCH(T$1&amp;$R415,$AF$1:$CM$1&amp;$AF$2:$CM$2,0))*VLOOKUP($Q415,$C$17:$M$20,COUNTBLANK($D$15:D$15)+1,FALSE)</f>
        <v>106</v>
      </c>
      <c r="U415" s="3">
        <f t="array" ref="U415">INDEX($AF$3:$CM$62,MATCH($S415,$AE$3:$AE$62,0),MATCH(U$1&amp;$R415,$AF$1:$CM$1&amp;$AF$2:$CM$2,0))*VLOOKUP($Q415,$C$17:$M$20,COUNTBLANK($D$15:E$15)+1,FALSE)</f>
        <v>5300</v>
      </c>
      <c r="V415" s="3">
        <f t="array" ref="V415">INDEX($AF$3:$CM$62,MATCH($S415,$AE$3:$AE$62,0),MATCH(V$1&amp;$R415,$AF$1:$CM$1&amp;$AF$2:$CM$2,0))*VLOOKUP($Q415,$C$17:$M$20,COUNTBLANK($D$15:F$15)+1,FALSE)</f>
        <v>0</v>
      </c>
      <c r="W415" s="3">
        <f t="array" ref="W415">INDEX($AF$3:$CM$62,MATCH($S415,$AE$3:$AE$62,0),MATCH(W$1&amp;$R415,$AF$1:$CM$1&amp;$AF$2:$CM$2,0))*VLOOKUP($Q415,$C$17:$M$20,COUNTBLANK($D$15:G$15)+1,FALSE)</f>
        <v>0</v>
      </c>
      <c r="X415" s="3">
        <f t="array" ref="X415">INDEX($AF$3:$CM$62,MATCH($S415,$AE$3:$AE$62,0),MATCH(X$1&amp;$R415,$AF$1:$CM$1&amp;$AF$2:$CM$2,0))*VLOOKUP($Q415,$C$17:$M$20,COUNTBLANK($D$15:H$15)+1,FALSE)</f>
        <v>0</v>
      </c>
      <c r="Y415" s="3">
        <f t="array" ref="Y415">INDEX($AF$3:$CM$62,MATCH($S415,$AE$3:$AE$62,0),MATCH(Y$1&amp;$R415,$AF$1:$CM$1&amp;$AF$2:$CM$2,0))*VLOOKUP($Q415,$C$17:$M$20,COUNTBLANK($D$15:I$15)+1,FALSE)</f>
        <v>0.1</v>
      </c>
      <c r="Z415" s="3">
        <f t="array" ref="Z415">INDEX($AF$3:$CM$62,MATCH($S415,$AE$3:$AE$62,0),MATCH(Z$1&amp;$R415,$AF$1:$CM$1&amp;$AF$2:$CM$2,0))*VLOOKUP($Q415,$C$17:$M$20,COUNTBLANK($D$15:J$15)+1,FALSE)</f>
        <v>0</v>
      </c>
      <c r="AA415" s="3">
        <f t="array" ref="AA415">INDEX($AF$3:$CM$62,MATCH($S415,$AE$3:$AE$62,0),MATCH(AA$1&amp;$R415,$AF$1:$CM$1&amp;$AF$2:$CM$2,0))*VLOOKUP($Q415,$C$17:$M$20,COUNTBLANK($D$15:K$15)+1,FALSE)</f>
        <v>0</v>
      </c>
      <c r="AB415" s="3">
        <f t="array" ref="AB415">INDEX($AF$3:$CM$62,MATCH($S415,$AE$3:$AE$62,0),MATCH(AB$1&amp;$R415,$AF$1:$CM$1&amp;$AF$2:$CM$2,0))*VLOOKUP($Q415,$C$17:$M$20,COUNTBLANK($D$15:L$15)+1,FALSE)</f>
        <v>0</v>
      </c>
      <c r="AC415" s="3">
        <f t="array" ref="AC415">INDEX($AF$3:$CM$62,MATCH($S415,$AE$3:$AE$62,0),MATCH(AC$1&amp;$R415,$AF$1:$CM$1&amp;$AF$2:$CM$2,0))*VLOOKUP($Q415,$C$17:$M$20,COUNTBLANK($D$15:M$15)+1,FALSE)</f>
        <v>0</v>
      </c>
    </row>
    <row r="416" spans="17:29" x14ac:dyDescent="0.2">
      <c r="Q416" t="s">
        <v>418</v>
      </c>
      <c r="R416">
        <f t="shared" si="137"/>
        <v>1</v>
      </c>
      <c r="S416">
        <f t="shared" si="138"/>
        <v>54</v>
      </c>
      <c r="T416" s="3">
        <f t="array" ref="T416">INDEX($AF$3:$CM$62,MATCH($S416,$AE$3:$AE$62,0),MATCH(T$1&amp;$R416,$AF$1:$CM$1&amp;$AF$2:$CM$2,0))*VLOOKUP($Q416,$C$17:$M$20,COUNTBLANK($D$15:D$15)+1,FALSE)</f>
        <v>108</v>
      </c>
      <c r="U416" s="3">
        <f t="array" ref="U416">INDEX($AF$3:$CM$62,MATCH($S416,$AE$3:$AE$62,0),MATCH(U$1&amp;$R416,$AF$1:$CM$1&amp;$AF$2:$CM$2,0))*VLOOKUP($Q416,$C$17:$M$20,COUNTBLANK($D$15:E$15)+1,FALSE)</f>
        <v>5400</v>
      </c>
      <c r="V416" s="3">
        <f t="array" ref="V416">INDEX($AF$3:$CM$62,MATCH($S416,$AE$3:$AE$62,0),MATCH(V$1&amp;$R416,$AF$1:$CM$1&amp;$AF$2:$CM$2,0))*VLOOKUP($Q416,$C$17:$M$20,COUNTBLANK($D$15:F$15)+1,FALSE)</f>
        <v>0</v>
      </c>
      <c r="W416" s="3">
        <f t="array" ref="W416">INDEX($AF$3:$CM$62,MATCH($S416,$AE$3:$AE$62,0),MATCH(W$1&amp;$R416,$AF$1:$CM$1&amp;$AF$2:$CM$2,0))*VLOOKUP($Q416,$C$17:$M$20,COUNTBLANK($D$15:G$15)+1,FALSE)</f>
        <v>0</v>
      </c>
      <c r="X416" s="3">
        <f t="array" ref="X416">INDEX($AF$3:$CM$62,MATCH($S416,$AE$3:$AE$62,0),MATCH(X$1&amp;$R416,$AF$1:$CM$1&amp;$AF$2:$CM$2,0))*VLOOKUP($Q416,$C$17:$M$20,COUNTBLANK($D$15:H$15)+1,FALSE)</f>
        <v>0</v>
      </c>
      <c r="Y416" s="3">
        <f t="array" ref="Y416">INDEX($AF$3:$CM$62,MATCH($S416,$AE$3:$AE$62,0),MATCH(Y$1&amp;$R416,$AF$1:$CM$1&amp;$AF$2:$CM$2,0))*VLOOKUP($Q416,$C$17:$M$20,COUNTBLANK($D$15:I$15)+1,FALSE)</f>
        <v>0.1</v>
      </c>
      <c r="Z416" s="3">
        <f t="array" ref="Z416">INDEX($AF$3:$CM$62,MATCH($S416,$AE$3:$AE$62,0),MATCH(Z$1&amp;$R416,$AF$1:$CM$1&amp;$AF$2:$CM$2,0))*VLOOKUP($Q416,$C$17:$M$20,COUNTBLANK($D$15:J$15)+1,FALSE)</f>
        <v>0</v>
      </c>
      <c r="AA416" s="3">
        <f t="array" ref="AA416">INDEX($AF$3:$CM$62,MATCH($S416,$AE$3:$AE$62,0),MATCH(AA$1&amp;$R416,$AF$1:$CM$1&amp;$AF$2:$CM$2,0))*VLOOKUP($Q416,$C$17:$M$20,COUNTBLANK($D$15:K$15)+1,FALSE)</f>
        <v>0</v>
      </c>
      <c r="AB416" s="3">
        <f t="array" ref="AB416">INDEX($AF$3:$CM$62,MATCH($S416,$AE$3:$AE$62,0),MATCH(AB$1&amp;$R416,$AF$1:$CM$1&amp;$AF$2:$CM$2,0))*VLOOKUP($Q416,$C$17:$M$20,COUNTBLANK($D$15:L$15)+1,FALSE)</f>
        <v>0</v>
      </c>
      <c r="AC416" s="3">
        <f t="array" ref="AC416">INDEX($AF$3:$CM$62,MATCH($S416,$AE$3:$AE$62,0),MATCH(AC$1&amp;$R416,$AF$1:$CM$1&amp;$AF$2:$CM$2,0))*VLOOKUP($Q416,$C$17:$M$20,COUNTBLANK($D$15:M$15)+1,FALSE)</f>
        <v>0</v>
      </c>
    </row>
    <row r="417" spans="17:29" x14ac:dyDescent="0.2">
      <c r="Q417" t="s">
        <v>418</v>
      </c>
      <c r="R417">
        <f t="shared" si="137"/>
        <v>1</v>
      </c>
      <c r="S417">
        <f t="shared" si="138"/>
        <v>55</v>
      </c>
      <c r="T417" s="3">
        <f t="array" ref="T417">INDEX($AF$3:$CM$62,MATCH($S417,$AE$3:$AE$62,0),MATCH(T$1&amp;$R417,$AF$1:$CM$1&amp;$AF$2:$CM$2,0))*VLOOKUP($Q417,$C$17:$M$20,COUNTBLANK($D$15:D$15)+1,FALSE)</f>
        <v>110</v>
      </c>
      <c r="U417" s="3">
        <f t="array" ref="U417">INDEX($AF$3:$CM$62,MATCH($S417,$AE$3:$AE$62,0),MATCH(U$1&amp;$R417,$AF$1:$CM$1&amp;$AF$2:$CM$2,0))*VLOOKUP($Q417,$C$17:$M$20,COUNTBLANK($D$15:E$15)+1,FALSE)</f>
        <v>5500</v>
      </c>
      <c r="V417" s="3">
        <f t="array" ref="V417">INDEX($AF$3:$CM$62,MATCH($S417,$AE$3:$AE$62,0),MATCH(V$1&amp;$R417,$AF$1:$CM$1&amp;$AF$2:$CM$2,0))*VLOOKUP($Q417,$C$17:$M$20,COUNTBLANK($D$15:F$15)+1,FALSE)</f>
        <v>0</v>
      </c>
      <c r="W417" s="3">
        <f t="array" ref="W417">INDEX($AF$3:$CM$62,MATCH($S417,$AE$3:$AE$62,0),MATCH(W$1&amp;$R417,$AF$1:$CM$1&amp;$AF$2:$CM$2,0))*VLOOKUP($Q417,$C$17:$M$20,COUNTBLANK($D$15:G$15)+1,FALSE)</f>
        <v>0</v>
      </c>
      <c r="X417" s="3">
        <f t="array" ref="X417">INDEX($AF$3:$CM$62,MATCH($S417,$AE$3:$AE$62,0),MATCH(X$1&amp;$R417,$AF$1:$CM$1&amp;$AF$2:$CM$2,0))*VLOOKUP($Q417,$C$17:$M$20,COUNTBLANK($D$15:H$15)+1,FALSE)</f>
        <v>0</v>
      </c>
      <c r="Y417" s="3">
        <f t="array" ref="Y417">INDEX($AF$3:$CM$62,MATCH($S417,$AE$3:$AE$62,0),MATCH(Y$1&amp;$R417,$AF$1:$CM$1&amp;$AF$2:$CM$2,0))*VLOOKUP($Q417,$C$17:$M$20,COUNTBLANK($D$15:I$15)+1,FALSE)</f>
        <v>0.1</v>
      </c>
      <c r="Z417" s="3">
        <f t="array" ref="Z417">INDEX($AF$3:$CM$62,MATCH($S417,$AE$3:$AE$62,0),MATCH(Z$1&amp;$R417,$AF$1:$CM$1&amp;$AF$2:$CM$2,0))*VLOOKUP($Q417,$C$17:$M$20,COUNTBLANK($D$15:J$15)+1,FALSE)</f>
        <v>0</v>
      </c>
      <c r="AA417" s="3">
        <f t="array" ref="AA417">INDEX($AF$3:$CM$62,MATCH($S417,$AE$3:$AE$62,0),MATCH(AA$1&amp;$R417,$AF$1:$CM$1&amp;$AF$2:$CM$2,0))*VLOOKUP($Q417,$C$17:$M$20,COUNTBLANK($D$15:K$15)+1,FALSE)</f>
        <v>0</v>
      </c>
      <c r="AB417" s="3">
        <f t="array" ref="AB417">INDEX($AF$3:$CM$62,MATCH($S417,$AE$3:$AE$62,0),MATCH(AB$1&amp;$R417,$AF$1:$CM$1&amp;$AF$2:$CM$2,0))*VLOOKUP($Q417,$C$17:$M$20,COUNTBLANK($D$15:L$15)+1,FALSE)</f>
        <v>0</v>
      </c>
      <c r="AC417" s="3">
        <f t="array" ref="AC417">INDEX($AF$3:$CM$62,MATCH($S417,$AE$3:$AE$62,0),MATCH(AC$1&amp;$R417,$AF$1:$CM$1&amp;$AF$2:$CM$2,0))*VLOOKUP($Q417,$C$17:$M$20,COUNTBLANK($D$15:M$15)+1,FALSE)</f>
        <v>0</v>
      </c>
    </row>
    <row r="418" spans="17:29" x14ac:dyDescent="0.2">
      <c r="Q418" t="s">
        <v>418</v>
      </c>
      <c r="R418">
        <f t="shared" si="137"/>
        <v>1</v>
      </c>
      <c r="S418">
        <f t="shared" si="138"/>
        <v>56</v>
      </c>
      <c r="T418" s="3">
        <f t="array" ref="T418">INDEX($AF$3:$CM$62,MATCH($S418,$AE$3:$AE$62,0),MATCH(T$1&amp;$R418,$AF$1:$CM$1&amp;$AF$2:$CM$2,0))*VLOOKUP($Q418,$C$17:$M$20,COUNTBLANK($D$15:D$15)+1,FALSE)</f>
        <v>112</v>
      </c>
      <c r="U418" s="3">
        <f t="array" ref="U418">INDEX($AF$3:$CM$62,MATCH($S418,$AE$3:$AE$62,0),MATCH(U$1&amp;$R418,$AF$1:$CM$1&amp;$AF$2:$CM$2,0))*VLOOKUP($Q418,$C$17:$M$20,COUNTBLANK($D$15:E$15)+1,FALSE)</f>
        <v>5600</v>
      </c>
      <c r="V418" s="3">
        <f t="array" ref="V418">INDEX($AF$3:$CM$62,MATCH($S418,$AE$3:$AE$62,0),MATCH(V$1&amp;$R418,$AF$1:$CM$1&amp;$AF$2:$CM$2,0))*VLOOKUP($Q418,$C$17:$M$20,COUNTBLANK($D$15:F$15)+1,FALSE)</f>
        <v>0</v>
      </c>
      <c r="W418" s="3">
        <f t="array" ref="W418">INDEX($AF$3:$CM$62,MATCH($S418,$AE$3:$AE$62,0),MATCH(W$1&amp;$R418,$AF$1:$CM$1&amp;$AF$2:$CM$2,0))*VLOOKUP($Q418,$C$17:$M$20,COUNTBLANK($D$15:G$15)+1,FALSE)</f>
        <v>0</v>
      </c>
      <c r="X418" s="3">
        <f t="array" ref="X418">INDEX($AF$3:$CM$62,MATCH($S418,$AE$3:$AE$62,0),MATCH(X$1&amp;$R418,$AF$1:$CM$1&amp;$AF$2:$CM$2,0))*VLOOKUP($Q418,$C$17:$M$20,COUNTBLANK($D$15:H$15)+1,FALSE)</f>
        <v>0</v>
      </c>
      <c r="Y418" s="3">
        <f t="array" ref="Y418">INDEX($AF$3:$CM$62,MATCH($S418,$AE$3:$AE$62,0),MATCH(Y$1&amp;$R418,$AF$1:$CM$1&amp;$AF$2:$CM$2,0))*VLOOKUP($Q418,$C$17:$M$20,COUNTBLANK($D$15:I$15)+1,FALSE)</f>
        <v>0.1</v>
      </c>
      <c r="Z418" s="3">
        <f t="array" ref="Z418">INDEX($AF$3:$CM$62,MATCH($S418,$AE$3:$AE$62,0),MATCH(Z$1&amp;$R418,$AF$1:$CM$1&amp;$AF$2:$CM$2,0))*VLOOKUP($Q418,$C$17:$M$20,COUNTBLANK($D$15:J$15)+1,FALSE)</f>
        <v>0</v>
      </c>
      <c r="AA418" s="3">
        <f t="array" ref="AA418">INDEX($AF$3:$CM$62,MATCH($S418,$AE$3:$AE$62,0),MATCH(AA$1&amp;$R418,$AF$1:$CM$1&amp;$AF$2:$CM$2,0))*VLOOKUP($Q418,$C$17:$M$20,COUNTBLANK($D$15:K$15)+1,FALSE)</f>
        <v>0</v>
      </c>
      <c r="AB418" s="3">
        <f t="array" ref="AB418">INDEX($AF$3:$CM$62,MATCH($S418,$AE$3:$AE$62,0),MATCH(AB$1&amp;$R418,$AF$1:$CM$1&amp;$AF$2:$CM$2,0))*VLOOKUP($Q418,$C$17:$M$20,COUNTBLANK($D$15:L$15)+1,FALSE)</f>
        <v>0</v>
      </c>
      <c r="AC418" s="3">
        <f t="array" ref="AC418">INDEX($AF$3:$CM$62,MATCH($S418,$AE$3:$AE$62,0),MATCH(AC$1&amp;$R418,$AF$1:$CM$1&amp;$AF$2:$CM$2,0))*VLOOKUP($Q418,$C$17:$M$20,COUNTBLANK($D$15:M$15)+1,FALSE)</f>
        <v>0</v>
      </c>
    </row>
    <row r="419" spans="17:29" x14ac:dyDescent="0.2">
      <c r="Q419" t="s">
        <v>418</v>
      </c>
      <c r="R419">
        <f t="shared" si="137"/>
        <v>1</v>
      </c>
      <c r="S419">
        <f t="shared" si="138"/>
        <v>57</v>
      </c>
      <c r="T419" s="3">
        <f t="array" ref="T419">INDEX($AF$3:$CM$62,MATCH($S419,$AE$3:$AE$62,0),MATCH(T$1&amp;$R419,$AF$1:$CM$1&amp;$AF$2:$CM$2,0))*VLOOKUP($Q419,$C$17:$M$20,COUNTBLANK($D$15:D$15)+1,FALSE)</f>
        <v>114</v>
      </c>
      <c r="U419" s="3">
        <f t="array" ref="U419">INDEX($AF$3:$CM$62,MATCH($S419,$AE$3:$AE$62,0),MATCH(U$1&amp;$R419,$AF$1:$CM$1&amp;$AF$2:$CM$2,0))*VLOOKUP($Q419,$C$17:$M$20,COUNTBLANK($D$15:E$15)+1,FALSE)</f>
        <v>5700</v>
      </c>
      <c r="V419" s="3">
        <f t="array" ref="V419">INDEX($AF$3:$CM$62,MATCH($S419,$AE$3:$AE$62,0),MATCH(V$1&amp;$R419,$AF$1:$CM$1&amp;$AF$2:$CM$2,0))*VLOOKUP($Q419,$C$17:$M$20,COUNTBLANK($D$15:F$15)+1,FALSE)</f>
        <v>0</v>
      </c>
      <c r="W419" s="3">
        <f t="array" ref="W419">INDEX($AF$3:$CM$62,MATCH($S419,$AE$3:$AE$62,0),MATCH(W$1&amp;$R419,$AF$1:$CM$1&amp;$AF$2:$CM$2,0))*VLOOKUP($Q419,$C$17:$M$20,COUNTBLANK($D$15:G$15)+1,FALSE)</f>
        <v>0</v>
      </c>
      <c r="X419" s="3">
        <f t="array" ref="X419">INDEX($AF$3:$CM$62,MATCH($S419,$AE$3:$AE$62,0),MATCH(X$1&amp;$R419,$AF$1:$CM$1&amp;$AF$2:$CM$2,0))*VLOOKUP($Q419,$C$17:$M$20,COUNTBLANK($D$15:H$15)+1,FALSE)</f>
        <v>0</v>
      </c>
      <c r="Y419" s="3">
        <f t="array" ref="Y419">INDEX($AF$3:$CM$62,MATCH($S419,$AE$3:$AE$62,0),MATCH(Y$1&amp;$R419,$AF$1:$CM$1&amp;$AF$2:$CM$2,0))*VLOOKUP($Q419,$C$17:$M$20,COUNTBLANK($D$15:I$15)+1,FALSE)</f>
        <v>0.1</v>
      </c>
      <c r="Z419" s="3">
        <f t="array" ref="Z419">INDEX($AF$3:$CM$62,MATCH($S419,$AE$3:$AE$62,0),MATCH(Z$1&amp;$R419,$AF$1:$CM$1&amp;$AF$2:$CM$2,0))*VLOOKUP($Q419,$C$17:$M$20,COUNTBLANK($D$15:J$15)+1,FALSE)</f>
        <v>0</v>
      </c>
      <c r="AA419" s="3">
        <f t="array" ref="AA419">INDEX($AF$3:$CM$62,MATCH($S419,$AE$3:$AE$62,0),MATCH(AA$1&amp;$R419,$AF$1:$CM$1&amp;$AF$2:$CM$2,0))*VLOOKUP($Q419,$C$17:$M$20,COUNTBLANK($D$15:K$15)+1,FALSE)</f>
        <v>0</v>
      </c>
      <c r="AB419" s="3">
        <f t="array" ref="AB419">INDEX($AF$3:$CM$62,MATCH($S419,$AE$3:$AE$62,0),MATCH(AB$1&amp;$R419,$AF$1:$CM$1&amp;$AF$2:$CM$2,0))*VLOOKUP($Q419,$C$17:$M$20,COUNTBLANK($D$15:L$15)+1,FALSE)</f>
        <v>0</v>
      </c>
      <c r="AC419" s="3">
        <f t="array" ref="AC419">INDEX($AF$3:$CM$62,MATCH($S419,$AE$3:$AE$62,0),MATCH(AC$1&amp;$R419,$AF$1:$CM$1&amp;$AF$2:$CM$2,0))*VLOOKUP($Q419,$C$17:$M$20,COUNTBLANK($D$15:M$15)+1,FALSE)</f>
        <v>0</v>
      </c>
    </row>
    <row r="420" spans="17:29" x14ac:dyDescent="0.2">
      <c r="Q420" t="s">
        <v>418</v>
      </c>
      <c r="R420">
        <f t="shared" si="137"/>
        <v>1</v>
      </c>
      <c r="S420">
        <f t="shared" si="138"/>
        <v>58</v>
      </c>
      <c r="T420" s="3">
        <f t="array" ref="T420">INDEX($AF$3:$CM$62,MATCH($S420,$AE$3:$AE$62,0),MATCH(T$1&amp;$R420,$AF$1:$CM$1&amp;$AF$2:$CM$2,0))*VLOOKUP($Q420,$C$17:$M$20,COUNTBLANK($D$15:D$15)+1,FALSE)</f>
        <v>116</v>
      </c>
      <c r="U420" s="3">
        <f t="array" ref="U420">INDEX($AF$3:$CM$62,MATCH($S420,$AE$3:$AE$62,0),MATCH(U$1&amp;$R420,$AF$1:$CM$1&amp;$AF$2:$CM$2,0))*VLOOKUP($Q420,$C$17:$M$20,COUNTBLANK($D$15:E$15)+1,FALSE)</f>
        <v>5800</v>
      </c>
      <c r="V420" s="3">
        <f t="array" ref="V420">INDEX($AF$3:$CM$62,MATCH($S420,$AE$3:$AE$62,0),MATCH(V$1&amp;$R420,$AF$1:$CM$1&amp;$AF$2:$CM$2,0))*VLOOKUP($Q420,$C$17:$M$20,COUNTBLANK($D$15:F$15)+1,FALSE)</f>
        <v>0</v>
      </c>
      <c r="W420" s="3">
        <f t="array" ref="W420">INDEX($AF$3:$CM$62,MATCH($S420,$AE$3:$AE$62,0),MATCH(W$1&amp;$R420,$AF$1:$CM$1&amp;$AF$2:$CM$2,0))*VLOOKUP($Q420,$C$17:$M$20,COUNTBLANK($D$15:G$15)+1,FALSE)</f>
        <v>0</v>
      </c>
      <c r="X420" s="3">
        <f t="array" ref="X420">INDEX($AF$3:$CM$62,MATCH($S420,$AE$3:$AE$62,0),MATCH(X$1&amp;$R420,$AF$1:$CM$1&amp;$AF$2:$CM$2,0))*VLOOKUP($Q420,$C$17:$M$20,COUNTBLANK($D$15:H$15)+1,FALSE)</f>
        <v>0</v>
      </c>
      <c r="Y420" s="3">
        <f t="array" ref="Y420">INDEX($AF$3:$CM$62,MATCH($S420,$AE$3:$AE$62,0),MATCH(Y$1&amp;$R420,$AF$1:$CM$1&amp;$AF$2:$CM$2,0))*VLOOKUP($Q420,$C$17:$M$20,COUNTBLANK($D$15:I$15)+1,FALSE)</f>
        <v>0.1</v>
      </c>
      <c r="Z420" s="3">
        <f t="array" ref="Z420">INDEX($AF$3:$CM$62,MATCH($S420,$AE$3:$AE$62,0),MATCH(Z$1&amp;$R420,$AF$1:$CM$1&amp;$AF$2:$CM$2,0))*VLOOKUP($Q420,$C$17:$M$20,COUNTBLANK($D$15:J$15)+1,FALSE)</f>
        <v>0</v>
      </c>
      <c r="AA420" s="3">
        <f t="array" ref="AA420">INDEX($AF$3:$CM$62,MATCH($S420,$AE$3:$AE$62,0),MATCH(AA$1&amp;$R420,$AF$1:$CM$1&amp;$AF$2:$CM$2,0))*VLOOKUP($Q420,$C$17:$M$20,COUNTBLANK($D$15:K$15)+1,FALSE)</f>
        <v>0</v>
      </c>
      <c r="AB420" s="3">
        <f t="array" ref="AB420">INDEX($AF$3:$CM$62,MATCH($S420,$AE$3:$AE$62,0),MATCH(AB$1&amp;$R420,$AF$1:$CM$1&amp;$AF$2:$CM$2,0))*VLOOKUP($Q420,$C$17:$M$20,COUNTBLANK($D$15:L$15)+1,FALSE)</f>
        <v>0</v>
      </c>
      <c r="AC420" s="3">
        <f t="array" ref="AC420">INDEX($AF$3:$CM$62,MATCH($S420,$AE$3:$AE$62,0),MATCH(AC$1&amp;$R420,$AF$1:$CM$1&amp;$AF$2:$CM$2,0))*VLOOKUP($Q420,$C$17:$M$20,COUNTBLANK($D$15:M$15)+1,FALSE)</f>
        <v>0</v>
      </c>
    </row>
    <row r="421" spans="17:29" x14ac:dyDescent="0.2">
      <c r="Q421" t="s">
        <v>418</v>
      </c>
      <c r="R421">
        <f t="shared" si="137"/>
        <v>1</v>
      </c>
      <c r="S421">
        <f t="shared" si="138"/>
        <v>59</v>
      </c>
      <c r="T421" s="3">
        <f t="array" ref="T421">INDEX($AF$3:$CM$62,MATCH($S421,$AE$3:$AE$62,0),MATCH(T$1&amp;$R421,$AF$1:$CM$1&amp;$AF$2:$CM$2,0))*VLOOKUP($Q421,$C$17:$M$20,COUNTBLANK($D$15:D$15)+1,FALSE)</f>
        <v>118</v>
      </c>
      <c r="U421" s="3">
        <f t="array" ref="U421">INDEX($AF$3:$CM$62,MATCH($S421,$AE$3:$AE$62,0),MATCH(U$1&amp;$R421,$AF$1:$CM$1&amp;$AF$2:$CM$2,0))*VLOOKUP($Q421,$C$17:$M$20,COUNTBLANK($D$15:E$15)+1,FALSE)</f>
        <v>5900</v>
      </c>
      <c r="V421" s="3">
        <f t="array" ref="V421">INDEX($AF$3:$CM$62,MATCH($S421,$AE$3:$AE$62,0),MATCH(V$1&amp;$R421,$AF$1:$CM$1&amp;$AF$2:$CM$2,0))*VLOOKUP($Q421,$C$17:$M$20,COUNTBLANK($D$15:F$15)+1,FALSE)</f>
        <v>0</v>
      </c>
      <c r="W421" s="3">
        <f t="array" ref="W421">INDEX($AF$3:$CM$62,MATCH($S421,$AE$3:$AE$62,0),MATCH(W$1&amp;$R421,$AF$1:$CM$1&amp;$AF$2:$CM$2,0))*VLOOKUP($Q421,$C$17:$M$20,COUNTBLANK($D$15:G$15)+1,FALSE)</f>
        <v>0</v>
      </c>
      <c r="X421" s="3">
        <f t="array" ref="X421">INDEX($AF$3:$CM$62,MATCH($S421,$AE$3:$AE$62,0),MATCH(X$1&amp;$R421,$AF$1:$CM$1&amp;$AF$2:$CM$2,0))*VLOOKUP($Q421,$C$17:$M$20,COUNTBLANK($D$15:H$15)+1,FALSE)</f>
        <v>0</v>
      </c>
      <c r="Y421" s="3">
        <f t="array" ref="Y421">INDEX($AF$3:$CM$62,MATCH($S421,$AE$3:$AE$62,0),MATCH(Y$1&amp;$R421,$AF$1:$CM$1&amp;$AF$2:$CM$2,0))*VLOOKUP($Q421,$C$17:$M$20,COUNTBLANK($D$15:I$15)+1,FALSE)</f>
        <v>0.1</v>
      </c>
      <c r="Z421" s="3">
        <f t="array" ref="Z421">INDEX($AF$3:$CM$62,MATCH($S421,$AE$3:$AE$62,0),MATCH(Z$1&amp;$R421,$AF$1:$CM$1&amp;$AF$2:$CM$2,0))*VLOOKUP($Q421,$C$17:$M$20,COUNTBLANK($D$15:J$15)+1,FALSE)</f>
        <v>0</v>
      </c>
      <c r="AA421" s="3">
        <f t="array" ref="AA421">INDEX($AF$3:$CM$62,MATCH($S421,$AE$3:$AE$62,0),MATCH(AA$1&amp;$R421,$AF$1:$CM$1&amp;$AF$2:$CM$2,0))*VLOOKUP($Q421,$C$17:$M$20,COUNTBLANK($D$15:K$15)+1,FALSE)</f>
        <v>0</v>
      </c>
      <c r="AB421" s="3">
        <f t="array" ref="AB421">INDEX($AF$3:$CM$62,MATCH($S421,$AE$3:$AE$62,0),MATCH(AB$1&amp;$R421,$AF$1:$CM$1&amp;$AF$2:$CM$2,0))*VLOOKUP($Q421,$C$17:$M$20,COUNTBLANK($D$15:L$15)+1,FALSE)</f>
        <v>0</v>
      </c>
      <c r="AC421" s="3">
        <f t="array" ref="AC421">INDEX($AF$3:$CM$62,MATCH($S421,$AE$3:$AE$62,0),MATCH(AC$1&amp;$R421,$AF$1:$CM$1&amp;$AF$2:$CM$2,0))*VLOOKUP($Q421,$C$17:$M$20,COUNTBLANK($D$15:M$15)+1,FALSE)</f>
        <v>0</v>
      </c>
    </row>
    <row r="422" spans="17:29" x14ac:dyDescent="0.2">
      <c r="Q422" t="s">
        <v>418</v>
      </c>
      <c r="R422">
        <f t="shared" si="137"/>
        <v>1</v>
      </c>
      <c r="S422">
        <f t="shared" si="138"/>
        <v>60</v>
      </c>
      <c r="T422" s="3">
        <f t="array" ref="T422">INDEX($AF$3:$CM$62,MATCH($S422,$AE$3:$AE$62,0),MATCH(T$1&amp;$R422,$AF$1:$CM$1&amp;$AF$2:$CM$2,0))*VLOOKUP($Q422,$C$17:$M$20,COUNTBLANK($D$15:D$15)+1,FALSE)</f>
        <v>120</v>
      </c>
      <c r="U422" s="3">
        <f t="array" ref="U422">INDEX($AF$3:$CM$62,MATCH($S422,$AE$3:$AE$62,0),MATCH(U$1&amp;$R422,$AF$1:$CM$1&amp;$AF$2:$CM$2,0))*VLOOKUP($Q422,$C$17:$M$20,COUNTBLANK($D$15:E$15)+1,FALSE)</f>
        <v>6000</v>
      </c>
      <c r="V422" s="3">
        <f t="array" ref="V422">INDEX($AF$3:$CM$62,MATCH($S422,$AE$3:$AE$62,0),MATCH(V$1&amp;$R422,$AF$1:$CM$1&amp;$AF$2:$CM$2,0))*VLOOKUP($Q422,$C$17:$M$20,COUNTBLANK($D$15:F$15)+1,FALSE)</f>
        <v>0</v>
      </c>
      <c r="W422" s="3">
        <f t="array" ref="W422">INDEX($AF$3:$CM$62,MATCH($S422,$AE$3:$AE$62,0),MATCH(W$1&amp;$R422,$AF$1:$CM$1&amp;$AF$2:$CM$2,0))*VLOOKUP($Q422,$C$17:$M$20,COUNTBLANK($D$15:G$15)+1,FALSE)</f>
        <v>0</v>
      </c>
      <c r="X422" s="3">
        <f t="array" ref="X422">INDEX($AF$3:$CM$62,MATCH($S422,$AE$3:$AE$62,0),MATCH(X$1&amp;$R422,$AF$1:$CM$1&amp;$AF$2:$CM$2,0))*VLOOKUP($Q422,$C$17:$M$20,COUNTBLANK($D$15:H$15)+1,FALSE)</f>
        <v>0</v>
      </c>
      <c r="Y422" s="3">
        <f t="array" ref="Y422">INDEX($AF$3:$CM$62,MATCH($S422,$AE$3:$AE$62,0),MATCH(Y$1&amp;$R422,$AF$1:$CM$1&amp;$AF$2:$CM$2,0))*VLOOKUP($Q422,$C$17:$M$20,COUNTBLANK($D$15:I$15)+1,FALSE)</f>
        <v>0.12000000000000002</v>
      </c>
      <c r="Z422" s="3">
        <f t="array" ref="Z422">INDEX($AF$3:$CM$62,MATCH($S422,$AE$3:$AE$62,0),MATCH(Z$1&amp;$R422,$AF$1:$CM$1&amp;$AF$2:$CM$2,0))*VLOOKUP($Q422,$C$17:$M$20,COUNTBLANK($D$15:J$15)+1,FALSE)</f>
        <v>0</v>
      </c>
      <c r="AA422" s="3">
        <f t="array" ref="AA422">INDEX($AF$3:$CM$62,MATCH($S422,$AE$3:$AE$62,0),MATCH(AA$1&amp;$R422,$AF$1:$CM$1&amp;$AF$2:$CM$2,0))*VLOOKUP($Q422,$C$17:$M$20,COUNTBLANK($D$15:K$15)+1,FALSE)</f>
        <v>0</v>
      </c>
      <c r="AB422" s="3">
        <f t="array" ref="AB422">INDEX($AF$3:$CM$62,MATCH($S422,$AE$3:$AE$62,0),MATCH(AB$1&amp;$R422,$AF$1:$CM$1&amp;$AF$2:$CM$2,0))*VLOOKUP($Q422,$C$17:$M$20,COUNTBLANK($D$15:L$15)+1,FALSE)</f>
        <v>0</v>
      </c>
      <c r="AC422" s="3">
        <f t="array" ref="AC422">INDEX($AF$3:$CM$62,MATCH($S422,$AE$3:$AE$62,0),MATCH(AC$1&amp;$R422,$AF$1:$CM$1&amp;$AF$2:$CM$2,0))*VLOOKUP($Q422,$C$17:$M$20,COUNTBLANK($D$15:M$15)+1,FALSE)</f>
        <v>0</v>
      </c>
    </row>
    <row r="423" spans="17:29" x14ac:dyDescent="0.2">
      <c r="Q423" t="s">
        <v>418</v>
      </c>
      <c r="R423">
        <f t="shared" si="137"/>
        <v>2</v>
      </c>
      <c r="S423">
        <f t="shared" si="138"/>
        <v>1</v>
      </c>
      <c r="T423" s="3">
        <f t="array" ref="T423">INDEX($AF$3:$CM$62,MATCH($S423,$AE$3:$AE$62,0),MATCH(T$1&amp;$R423,$AF$1:$CM$1&amp;$AF$2:$CM$2,0))*VLOOKUP($Q423,$C$17:$M$20,COUNTBLANK($D$15:D$15)+1,FALSE)</f>
        <v>3</v>
      </c>
      <c r="U423" s="3">
        <f t="array" ref="U423">INDEX($AF$3:$CM$62,MATCH($S423,$AE$3:$AE$62,0),MATCH(U$1&amp;$R423,$AF$1:$CM$1&amp;$AF$2:$CM$2,0))*VLOOKUP($Q423,$C$17:$M$20,COUNTBLANK($D$15:E$15)+1,FALSE)</f>
        <v>150</v>
      </c>
      <c r="V423" s="3">
        <f t="array" ref="V423">INDEX($AF$3:$CM$62,MATCH($S423,$AE$3:$AE$62,0),MATCH(V$1&amp;$R423,$AF$1:$CM$1&amp;$AF$2:$CM$2,0))*VLOOKUP($Q423,$C$17:$M$20,COUNTBLANK($D$15:F$15)+1,FALSE)</f>
        <v>0</v>
      </c>
      <c r="W423" s="3">
        <f t="array" ref="W423">INDEX($AF$3:$CM$62,MATCH($S423,$AE$3:$AE$62,0),MATCH(W$1&amp;$R423,$AF$1:$CM$1&amp;$AF$2:$CM$2,0))*VLOOKUP($Q423,$C$17:$M$20,COUNTBLANK($D$15:G$15)+1,FALSE)</f>
        <v>0</v>
      </c>
      <c r="X423" s="3">
        <f t="array" ref="X423">INDEX($AF$3:$CM$62,MATCH($S423,$AE$3:$AE$62,0),MATCH(X$1&amp;$R423,$AF$1:$CM$1&amp;$AF$2:$CM$2,0))*VLOOKUP($Q423,$C$17:$M$20,COUNTBLANK($D$15:H$15)+1,FALSE)</f>
        <v>0</v>
      </c>
      <c r="Y423" s="3">
        <f t="array" ref="Y423">INDEX($AF$3:$CM$62,MATCH($S423,$AE$3:$AE$62,0),MATCH(Y$1&amp;$R423,$AF$1:$CM$1&amp;$AF$2:$CM$2,0))*VLOOKUP($Q423,$C$17:$M$20,COUNTBLANK($D$15:I$15)+1,FALSE)</f>
        <v>0</v>
      </c>
      <c r="Z423" s="3">
        <f t="array" ref="Z423">INDEX($AF$3:$CM$62,MATCH($S423,$AE$3:$AE$62,0),MATCH(Z$1&amp;$R423,$AF$1:$CM$1&amp;$AF$2:$CM$2,0))*VLOOKUP($Q423,$C$17:$M$20,COUNTBLANK($D$15:J$15)+1,FALSE)</f>
        <v>0</v>
      </c>
      <c r="AA423" s="3">
        <f t="array" ref="AA423">INDEX($AF$3:$CM$62,MATCH($S423,$AE$3:$AE$62,0),MATCH(AA$1&amp;$R423,$AF$1:$CM$1&amp;$AF$2:$CM$2,0))*VLOOKUP($Q423,$C$17:$M$20,COUNTBLANK($D$15:K$15)+1,FALSE)</f>
        <v>0</v>
      </c>
      <c r="AB423" s="3">
        <f t="array" ref="AB423">INDEX($AF$3:$CM$62,MATCH($S423,$AE$3:$AE$62,0),MATCH(AB$1&amp;$R423,$AF$1:$CM$1&amp;$AF$2:$CM$2,0))*VLOOKUP($Q423,$C$17:$M$20,COUNTBLANK($D$15:L$15)+1,FALSE)</f>
        <v>0</v>
      </c>
      <c r="AC423" s="3">
        <f t="array" ref="AC423">INDEX($AF$3:$CM$62,MATCH($S423,$AE$3:$AE$62,0),MATCH(AC$1&amp;$R423,$AF$1:$CM$1&amp;$AF$2:$CM$2,0))*VLOOKUP($Q423,$C$17:$M$20,COUNTBLANK($D$15:M$15)+1,FALSE)</f>
        <v>0</v>
      </c>
    </row>
    <row r="424" spans="17:29" x14ac:dyDescent="0.2">
      <c r="Q424" t="s">
        <v>418</v>
      </c>
      <c r="R424">
        <f t="shared" si="137"/>
        <v>2</v>
      </c>
      <c r="S424">
        <f t="shared" si="138"/>
        <v>2</v>
      </c>
      <c r="T424" s="3">
        <f t="array" ref="T424">INDEX($AF$3:$CM$62,MATCH($S424,$AE$3:$AE$62,0),MATCH(T$1&amp;$R424,$AF$1:$CM$1&amp;$AF$2:$CM$2,0))*VLOOKUP($Q424,$C$17:$M$20,COUNTBLANK($D$15:D$15)+1,FALSE)</f>
        <v>6</v>
      </c>
      <c r="U424" s="3">
        <f t="array" ref="U424">INDEX($AF$3:$CM$62,MATCH($S424,$AE$3:$AE$62,0),MATCH(U$1&amp;$R424,$AF$1:$CM$1&amp;$AF$2:$CM$2,0))*VLOOKUP($Q424,$C$17:$M$20,COUNTBLANK($D$15:E$15)+1,FALSE)</f>
        <v>300</v>
      </c>
      <c r="V424" s="3">
        <f t="array" ref="V424">INDEX($AF$3:$CM$62,MATCH($S424,$AE$3:$AE$62,0),MATCH(V$1&amp;$R424,$AF$1:$CM$1&amp;$AF$2:$CM$2,0))*VLOOKUP($Q424,$C$17:$M$20,COUNTBLANK($D$15:F$15)+1,FALSE)</f>
        <v>0</v>
      </c>
      <c r="W424" s="3">
        <f t="array" ref="W424">INDEX($AF$3:$CM$62,MATCH($S424,$AE$3:$AE$62,0),MATCH(W$1&amp;$R424,$AF$1:$CM$1&amp;$AF$2:$CM$2,0))*VLOOKUP($Q424,$C$17:$M$20,COUNTBLANK($D$15:G$15)+1,FALSE)</f>
        <v>0</v>
      </c>
      <c r="X424" s="3">
        <f t="array" ref="X424">INDEX($AF$3:$CM$62,MATCH($S424,$AE$3:$AE$62,0),MATCH(X$1&amp;$R424,$AF$1:$CM$1&amp;$AF$2:$CM$2,0))*VLOOKUP($Q424,$C$17:$M$20,COUNTBLANK($D$15:H$15)+1,FALSE)</f>
        <v>0</v>
      </c>
      <c r="Y424" s="3">
        <f t="array" ref="Y424">INDEX($AF$3:$CM$62,MATCH($S424,$AE$3:$AE$62,0),MATCH(Y$1&amp;$R424,$AF$1:$CM$1&amp;$AF$2:$CM$2,0))*VLOOKUP($Q424,$C$17:$M$20,COUNTBLANK($D$15:I$15)+1,FALSE)</f>
        <v>0</v>
      </c>
      <c r="Z424" s="3">
        <f t="array" ref="Z424">INDEX($AF$3:$CM$62,MATCH($S424,$AE$3:$AE$62,0),MATCH(Z$1&amp;$R424,$AF$1:$CM$1&amp;$AF$2:$CM$2,0))*VLOOKUP($Q424,$C$17:$M$20,COUNTBLANK($D$15:J$15)+1,FALSE)</f>
        <v>0</v>
      </c>
      <c r="AA424" s="3">
        <f t="array" ref="AA424">INDEX($AF$3:$CM$62,MATCH($S424,$AE$3:$AE$62,0),MATCH(AA$1&amp;$R424,$AF$1:$CM$1&amp;$AF$2:$CM$2,0))*VLOOKUP($Q424,$C$17:$M$20,COUNTBLANK($D$15:K$15)+1,FALSE)</f>
        <v>0</v>
      </c>
      <c r="AB424" s="3">
        <f t="array" ref="AB424">INDEX($AF$3:$CM$62,MATCH($S424,$AE$3:$AE$62,0),MATCH(AB$1&amp;$R424,$AF$1:$CM$1&amp;$AF$2:$CM$2,0))*VLOOKUP($Q424,$C$17:$M$20,COUNTBLANK($D$15:L$15)+1,FALSE)</f>
        <v>0</v>
      </c>
      <c r="AC424" s="3">
        <f t="array" ref="AC424">INDEX($AF$3:$CM$62,MATCH($S424,$AE$3:$AE$62,0),MATCH(AC$1&amp;$R424,$AF$1:$CM$1&amp;$AF$2:$CM$2,0))*VLOOKUP($Q424,$C$17:$M$20,COUNTBLANK($D$15:M$15)+1,FALSE)</f>
        <v>0</v>
      </c>
    </row>
    <row r="425" spans="17:29" x14ac:dyDescent="0.2">
      <c r="Q425" t="s">
        <v>418</v>
      </c>
      <c r="R425">
        <f t="shared" si="137"/>
        <v>2</v>
      </c>
      <c r="S425">
        <f t="shared" si="138"/>
        <v>3</v>
      </c>
      <c r="T425" s="3">
        <f t="array" ref="T425">INDEX($AF$3:$CM$62,MATCH($S425,$AE$3:$AE$62,0),MATCH(T$1&amp;$R425,$AF$1:$CM$1&amp;$AF$2:$CM$2,0))*VLOOKUP($Q425,$C$17:$M$20,COUNTBLANK($D$15:D$15)+1,FALSE)</f>
        <v>9</v>
      </c>
      <c r="U425" s="3">
        <f t="array" ref="U425">INDEX($AF$3:$CM$62,MATCH($S425,$AE$3:$AE$62,0),MATCH(U$1&amp;$R425,$AF$1:$CM$1&amp;$AF$2:$CM$2,0))*VLOOKUP($Q425,$C$17:$M$20,COUNTBLANK($D$15:E$15)+1,FALSE)</f>
        <v>450</v>
      </c>
      <c r="V425" s="3">
        <f t="array" ref="V425">INDEX($AF$3:$CM$62,MATCH($S425,$AE$3:$AE$62,0),MATCH(V$1&amp;$R425,$AF$1:$CM$1&amp;$AF$2:$CM$2,0))*VLOOKUP($Q425,$C$17:$M$20,COUNTBLANK($D$15:F$15)+1,FALSE)</f>
        <v>0</v>
      </c>
      <c r="W425" s="3">
        <f t="array" ref="W425">INDEX($AF$3:$CM$62,MATCH($S425,$AE$3:$AE$62,0),MATCH(W$1&amp;$R425,$AF$1:$CM$1&amp;$AF$2:$CM$2,0))*VLOOKUP($Q425,$C$17:$M$20,COUNTBLANK($D$15:G$15)+1,FALSE)</f>
        <v>0</v>
      </c>
      <c r="X425" s="3">
        <f t="array" ref="X425">INDEX($AF$3:$CM$62,MATCH($S425,$AE$3:$AE$62,0),MATCH(X$1&amp;$R425,$AF$1:$CM$1&amp;$AF$2:$CM$2,0))*VLOOKUP($Q425,$C$17:$M$20,COUNTBLANK($D$15:H$15)+1,FALSE)</f>
        <v>0</v>
      </c>
      <c r="Y425" s="3">
        <f t="array" ref="Y425">INDEX($AF$3:$CM$62,MATCH($S425,$AE$3:$AE$62,0),MATCH(Y$1&amp;$R425,$AF$1:$CM$1&amp;$AF$2:$CM$2,0))*VLOOKUP($Q425,$C$17:$M$20,COUNTBLANK($D$15:I$15)+1,FALSE)</f>
        <v>0</v>
      </c>
      <c r="Z425" s="3">
        <f t="array" ref="Z425">INDEX($AF$3:$CM$62,MATCH($S425,$AE$3:$AE$62,0),MATCH(Z$1&amp;$R425,$AF$1:$CM$1&amp;$AF$2:$CM$2,0))*VLOOKUP($Q425,$C$17:$M$20,COUNTBLANK($D$15:J$15)+1,FALSE)</f>
        <v>0</v>
      </c>
      <c r="AA425" s="3">
        <f t="array" ref="AA425">INDEX($AF$3:$CM$62,MATCH($S425,$AE$3:$AE$62,0),MATCH(AA$1&amp;$R425,$AF$1:$CM$1&amp;$AF$2:$CM$2,0))*VLOOKUP($Q425,$C$17:$M$20,COUNTBLANK($D$15:K$15)+1,FALSE)</f>
        <v>0</v>
      </c>
      <c r="AB425" s="3">
        <f t="array" ref="AB425">INDEX($AF$3:$CM$62,MATCH($S425,$AE$3:$AE$62,0),MATCH(AB$1&amp;$R425,$AF$1:$CM$1&amp;$AF$2:$CM$2,0))*VLOOKUP($Q425,$C$17:$M$20,COUNTBLANK($D$15:L$15)+1,FALSE)</f>
        <v>0</v>
      </c>
      <c r="AC425" s="3">
        <f t="array" ref="AC425">INDEX($AF$3:$CM$62,MATCH($S425,$AE$3:$AE$62,0),MATCH(AC$1&amp;$R425,$AF$1:$CM$1&amp;$AF$2:$CM$2,0))*VLOOKUP($Q425,$C$17:$M$20,COUNTBLANK($D$15:M$15)+1,FALSE)</f>
        <v>0</v>
      </c>
    </row>
    <row r="426" spans="17:29" x14ac:dyDescent="0.2">
      <c r="Q426" t="s">
        <v>418</v>
      </c>
      <c r="R426">
        <f t="shared" si="137"/>
        <v>2</v>
      </c>
      <c r="S426">
        <f t="shared" si="138"/>
        <v>4</v>
      </c>
      <c r="T426" s="3">
        <f t="array" ref="T426">INDEX($AF$3:$CM$62,MATCH($S426,$AE$3:$AE$62,0),MATCH(T$1&amp;$R426,$AF$1:$CM$1&amp;$AF$2:$CM$2,0))*VLOOKUP($Q426,$C$17:$M$20,COUNTBLANK($D$15:D$15)+1,FALSE)</f>
        <v>12</v>
      </c>
      <c r="U426" s="3">
        <f t="array" ref="U426">INDEX($AF$3:$CM$62,MATCH($S426,$AE$3:$AE$62,0),MATCH(U$1&amp;$R426,$AF$1:$CM$1&amp;$AF$2:$CM$2,0))*VLOOKUP($Q426,$C$17:$M$20,COUNTBLANK($D$15:E$15)+1,FALSE)</f>
        <v>600</v>
      </c>
      <c r="V426" s="3">
        <f t="array" ref="V426">INDEX($AF$3:$CM$62,MATCH($S426,$AE$3:$AE$62,0),MATCH(V$1&amp;$R426,$AF$1:$CM$1&amp;$AF$2:$CM$2,0))*VLOOKUP($Q426,$C$17:$M$20,COUNTBLANK($D$15:F$15)+1,FALSE)</f>
        <v>0</v>
      </c>
      <c r="W426" s="3">
        <f t="array" ref="W426">INDEX($AF$3:$CM$62,MATCH($S426,$AE$3:$AE$62,0),MATCH(W$1&amp;$R426,$AF$1:$CM$1&amp;$AF$2:$CM$2,0))*VLOOKUP($Q426,$C$17:$M$20,COUNTBLANK($D$15:G$15)+1,FALSE)</f>
        <v>0</v>
      </c>
      <c r="X426" s="3">
        <f t="array" ref="X426">INDEX($AF$3:$CM$62,MATCH($S426,$AE$3:$AE$62,0),MATCH(X$1&amp;$R426,$AF$1:$CM$1&amp;$AF$2:$CM$2,0))*VLOOKUP($Q426,$C$17:$M$20,COUNTBLANK($D$15:H$15)+1,FALSE)</f>
        <v>0</v>
      </c>
      <c r="Y426" s="3">
        <f t="array" ref="Y426">INDEX($AF$3:$CM$62,MATCH($S426,$AE$3:$AE$62,0),MATCH(Y$1&amp;$R426,$AF$1:$CM$1&amp;$AF$2:$CM$2,0))*VLOOKUP($Q426,$C$17:$M$20,COUNTBLANK($D$15:I$15)+1,FALSE)</f>
        <v>0</v>
      </c>
      <c r="Z426" s="3">
        <f t="array" ref="Z426">INDEX($AF$3:$CM$62,MATCH($S426,$AE$3:$AE$62,0),MATCH(Z$1&amp;$R426,$AF$1:$CM$1&amp;$AF$2:$CM$2,0))*VLOOKUP($Q426,$C$17:$M$20,COUNTBLANK($D$15:J$15)+1,FALSE)</f>
        <v>0</v>
      </c>
      <c r="AA426" s="3">
        <f t="array" ref="AA426">INDEX($AF$3:$CM$62,MATCH($S426,$AE$3:$AE$62,0),MATCH(AA$1&amp;$R426,$AF$1:$CM$1&amp;$AF$2:$CM$2,0))*VLOOKUP($Q426,$C$17:$M$20,COUNTBLANK($D$15:K$15)+1,FALSE)</f>
        <v>0</v>
      </c>
      <c r="AB426" s="3">
        <f t="array" ref="AB426">INDEX($AF$3:$CM$62,MATCH($S426,$AE$3:$AE$62,0),MATCH(AB$1&amp;$R426,$AF$1:$CM$1&amp;$AF$2:$CM$2,0))*VLOOKUP($Q426,$C$17:$M$20,COUNTBLANK($D$15:L$15)+1,FALSE)</f>
        <v>0</v>
      </c>
      <c r="AC426" s="3">
        <f t="array" ref="AC426">INDEX($AF$3:$CM$62,MATCH($S426,$AE$3:$AE$62,0),MATCH(AC$1&amp;$R426,$AF$1:$CM$1&amp;$AF$2:$CM$2,0))*VLOOKUP($Q426,$C$17:$M$20,COUNTBLANK($D$15:M$15)+1,FALSE)</f>
        <v>0</v>
      </c>
    </row>
    <row r="427" spans="17:29" x14ac:dyDescent="0.2">
      <c r="Q427" t="s">
        <v>418</v>
      </c>
      <c r="R427">
        <f t="shared" si="137"/>
        <v>2</v>
      </c>
      <c r="S427">
        <f t="shared" si="138"/>
        <v>5</v>
      </c>
      <c r="T427" s="3">
        <f t="array" ref="T427">INDEX($AF$3:$CM$62,MATCH($S427,$AE$3:$AE$62,0),MATCH(T$1&amp;$R427,$AF$1:$CM$1&amp;$AF$2:$CM$2,0))*VLOOKUP($Q427,$C$17:$M$20,COUNTBLANK($D$15:D$15)+1,FALSE)</f>
        <v>15</v>
      </c>
      <c r="U427" s="3">
        <f t="array" ref="U427">INDEX($AF$3:$CM$62,MATCH($S427,$AE$3:$AE$62,0),MATCH(U$1&amp;$R427,$AF$1:$CM$1&amp;$AF$2:$CM$2,0))*VLOOKUP($Q427,$C$17:$M$20,COUNTBLANK($D$15:E$15)+1,FALSE)</f>
        <v>750</v>
      </c>
      <c r="V427" s="3">
        <f t="array" ref="V427">INDEX($AF$3:$CM$62,MATCH($S427,$AE$3:$AE$62,0),MATCH(V$1&amp;$R427,$AF$1:$CM$1&amp;$AF$2:$CM$2,0))*VLOOKUP($Q427,$C$17:$M$20,COUNTBLANK($D$15:F$15)+1,FALSE)</f>
        <v>0</v>
      </c>
      <c r="W427" s="3">
        <f t="array" ref="W427">INDEX($AF$3:$CM$62,MATCH($S427,$AE$3:$AE$62,0),MATCH(W$1&amp;$R427,$AF$1:$CM$1&amp;$AF$2:$CM$2,0))*VLOOKUP($Q427,$C$17:$M$20,COUNTBLANK($D$15:G$15)+1,FALSE)</f>
        <v>0</v>
      </c>
      <c r="X427" s="3">
        <f t="array" ref="X427">INDEX($AF$3:$CM$62,MATCH($S427,$AE$3:$AE$62,0),MATCH(X$1&amp;$R427,$AF$1:$CM$1&amp;$AF$2:$CM$2,0))*VLOOKUP($Q427,$C$17:$M$20,COUNTBLANK($D$15:H$15)+1,FALSE)</f>
        <v>0</v>
      </c>
      <c r="Y427" s="3">
        <f t="array" ref="Y427">INDEX($AF$3:$CM$62,MATCH($S427,$AE$3:$AE$62,0),MATCH(Y$1&amp;$R427,$AF$1:$CM$1&amp;$AF$2:$CM$2,0))*VLOOKUP($Q427,$C$17:$M$20,COUNTBLANK($D$15:I$15)+1,FALSE)</f>
        <v>0</v>
      </c>
      <c r="Z427" s="3">
        <f t="array" ref="Z427">INDEX($AF$3:$CM$62,MATCH($S427,$AE$3:$AE$62,0),MATCH(Z$1&amp;$R427,$AF$1:$CM$1&amp;$AF$2:$CM$2,0))*VLOOKUP($Q427,$C$17:$M$20,COUNTBLANK($D$15:J$15)+1,FALSE)</f>
        <v>0</v>
      </c>
      <c r="AA427" s="3">
        <f t="array" ref="AA427">INDEX($AF$3:$CM$62,MATCH($S427,$AE$3:$AE$62,0),MATCH(AA$1&amp;$R427,$AF$1:$CM$1&amp;$AF$2:$CM$2,0))*VLOOKUP($Q427,$C$17:$M$20,COUNTBLANK($D$15:K$15)+1,FALSE)</f>
        <v>0</v>
      </c>
      <c r="AB427" s="3">
        <f t="array" ref="AB427">INDEX($AF$3:$CM$62,MATCH($S427,$AE$3:$AE$62,0),MATCH(AB$1&amp;$R427,$AF$1:$CM$1&amp;$AF$2:$CM$2,0))*VLOOKUP($Q427,$C$17:$M$20,COUNTBLANK($D$15:L$15)+1,FALSE)</f>
        <v>0</v>
      </c>
      <c r="AC427" s="3">
        <f t="array" ref="AC427">INDEX($AF$3:$CM$62,MATCH($S427,$AE$3:$AE$62,0),MATCH(AC$1&amp;$R427,$AF$1:$CM$1&amp;$AF$2:$CM$2,0))*VLOOKUP($Q427,$C$17:$M$20,COUNTBLANK($D$15:M$15)+1,FALSE)</f>
        <v>0</v>
      </c>
    </row>
    <row r="428" spans="17:29" x14ac:dyDescent="0.2">
      <c r="Q428" t="s">
        <v>418</v>
      </c>
      <c r="R428">
        <f t="shared" ref="R428:R491" si="139">R68</f>
        <v>2</v>
      </c>
      <c r="S428">
        <f t="shared" si="138"/>
        <v>6</v>
      </c>
      <c r="T428" s="3">
        <f t="array" ref="T428">INDEX($AF$3:$CM$62,MATCH($S428,$AE$3:$AE$62,0),MATCH(T$1&amp;$R428,$AF$1:$CM$1&amp;$AF$2:$CM$2,0))*VLOOKUP($Q428,$C$17:$M$20,COUNTBLANK($D$15:D$15)+1,FALSE)</f>
        <v>18</v>
      </c>
      <c r="U428" s="3">
        <f t="array" ref="U428">INDEX($AF$3:$CM$62,MATCH($S428,$AE$3:$AE$62,0),MATCH(U$1&amp;$R428,$AF$1:$CM$1&amp;$AF$2:$CM$2,0))*VLOOKUP($Q428,$C$17:$M$20,COUNTBLANK($D$15:E$15)+1,FALSE)</f>
        <v>900</v>
      </c>
      <c r="V428" s="3">
        <f t="array" ref="V428">INDEX($AF$3:$CM$62,MATCH($S428,$AE$3:$AE$62,0),MATCH(V$1&amp;$R428,$AF$1:$CM$1&amp;$AF$2:$CM$2,0))*VLOOKUP($Q428,$C$17:$M$20,COUNTBLANK($D$15:F$15)+1,FALSE)</f>
        <v>0</v>
      </c>
      <c r="W428" s="3">
        <f t="array" ref="W428">INDEX($AF$3:$CM$62,MATCH($S428,$AE$3:$AE$62,0),MATCH(W$1&amp;$R428,$AF$1:$CM$1&amp;$AF$2:$CM$2,0))*VLOOKUP($Q428,$C$17:$M$20,COUNTBLANK($D$15:G$15)+1,FALSE)</f>
        <v>0</v>
      </c>
      <c r="X428" s="3">
        <f t="array" ref="X428">INDEX($AF$3:$CM$62,MATCH($S428,$AE$3:$AE$62,0),MATCH(X$1&amp;$R428,$AF$1:$CM$1&amp;$AF$2:$CM$2,0))*VLOOKUP($Q428,$C$17:$M$20,COUNTBLANK($D$15:H$15)+1,FALSE)</f>
        <v>0</v>
      </c>
      <c r="Y428" s="3">
        <f t="array" ref="Y428">INDEX($AF$3:$CM$62,MATCH($S428,$AE$3:$AE$62,0),MATCH(Y$1&amp;$R428,$AF$1:$CM$1&amp;$AF$2:$CM$2,0))*VLOOKUP($Q428,$C$17:$M$20,COUNTBLANK($D$15:I$15)+1,FALSE)</f>
        <v>0</v>
      </c>
      <c r="Z428" s="3">
        <f t="array" ref="Z428">INDEX($AF$3:$CM$62,MATCH($S428,$AE$3:$AE$62,0),MATCH(Z$1&amp;$R428,$AF$1:$CM$1&amp;$AF$2:$CM$2,0))*VLOOKUP($Q428,$C$17:$M$20,COUNTBLANK($D$15:J$15)+1,FALSE)</f>
        <v>0</v>
      </c>
      <c r="AA428" s="3">
        <f t="array" ref="AA428">INDEX($AF$3:$CM$62,MATCH($S428,$AE$3:$AE$62,0),MATCH(AA$1&amp;$R428,$AF$1:$CM$1&amp;$AF$2:$CM$2,0))*VLOOKUP($Q428,$C$17:$M$20,COUNTBLANK($D$15:K$15)+1,FALSE)</f>
        <v>0</v>
      </c>
      <c r="AB428" s="3">
        <f t="array" ref="AB428">INDEX($AF$3:$CM$62,MATCH($S428,$AE$3:$AE$62,0),MATCH(AB$1&amp;$R428,$AF$1:$CM$1&amp;$AF$2:$CM$2,0))*VLOOKUP($Q428,$C$17:$M$20,COUNTBLANK($D$15:L$15)+1,FALSE)</f>
        <v>0</v>
      </c>
      <c r="AC428" s="3">
        <f t="array" ref="AC428">INDEX($AF$3:$CM$62,MATCH($S428,$AE$3:$AE$62,0),MATCH(AC$1&amp;$R428,$AF$1:$CM$1&amp;$AF$2:$CM$2,0))*VLOOKUP($Q428,$C$17:$M$20,COUNTBLANK($D$15:M$15)+1,FALSE)</f>
        <v>0</v>
      </c>
    </row>
    <row r="429" spans="17:29" x14ac:dyDescent="0.2">
      <c r="Q429" t="s">
        <v>418</v>
      </c>
      <c r="R429">
        <f t="shared" si="139"/>
        <v>2</v>
      </c>
      <c r="S429">
        <f t="shared" si="138"/>
        <v>7</v>
      </c>
      <c r="T429" s="3">
        <f t="array" ref="T429">INDEX($AF$3:$CM$62,MATCH($S429,$AE$3:$AE$62,0),MATCH(T$1&amp;$R429,$AF$1:$CM$1&amp;$AF$2:$CM$2,0))*VLOOKUP($Q429,$C$17:$M$20,COUNTBLANK($D$15:D$15)+1,FALSE)</f>
        <v>21</v>
      </c>
      <c r="U429" s="3">
        <f t="array" ref="U429">INDEX($AF$3:$CM$62,MATCH($S429,$AE$3:$AE$62,0),MATCH(U$1&amp;$R429,$AF$1:$CM$1&amp;$AF$2:$CM$2,0))*VLOOKUP($Q429,$C$17:$M$20,COUNTBLANK($D$15:E$15)+1,FALSE)</f>
        <v>1050</v>
      </c>
      <c r="V429" s="3">
        <f t="array" ref="V429">INDEX($AF$3:$CM$62,MATCH($S429,$AE$3:$AE$62,0),MATCH(V$1&amp;$R429,$AF$1:$CM$1&amp;$AF$2:$CM$2,0))*VLOOKUP($Q429,$C$17:$M$20,COUNTBLANK($D$15:F$15)+1,FALSE)</f>
        <v>0</v>
      </c>
      <c r="W429" s="3">
        <f t="array" ref="W429">INDEX($AF$3:$CM$62,MATCH($S429,$AE$3:$AE$62,0),MATCH(W$1&amp;$R429,$AF$1:$CM$1&amp;$AF$2:$CM$2,0))*VLOOKUP($Q429,$C$17:$M$20,COUNTBLANK($D$15:G$15)+1,FALSE)</f>
        <v>0</v>
      </c>
      <c r="X429" s="3">
        <f t="array" ref="X429">INDEX($AF$3:$CM$62,MATCH($S429,$AE$3:$AE$62,0),MATCH(X$1&amp;$R429,$AF$1:$CM$1&amp;$AF$2:$CM$2,0))*VLOOKUP($Q429,$C$17:$M$20,COUNTBLANK($D$15:H$15)+1,FALSE)</f>
        <v>0</v>
      </c>
      <c r="Y429" s="3">
        <f t="array" ref="Y429">INDEX($AF$3:$CM$62,MATCH($S429,$AE$3:$AE$62,0),MATCH(Y$1&amp;$R429,$AF$1:$CM$1&amp;$AF$2:$CM$2,0))*VLOOKUP($Q429,$C$17:$M$20,COUNTBLANK($D$15:I$15)+1,FALSE)</f>
        <v>0</v>
      </c>
      <c r="Z429" s="3">
        <f t="array" ref="Z429">INDEX($AF$3:$CM$62,MATCH($S429,$AE$3:$AE$62,0),MATCH(Z$1&amp;$R429,$AF$1:$CM$1&amp;$AF$2:$CM$2,0))*VLOOKUP($Q429,$C$17:$M$20,COUNTBLANK($D$15:J$15)+1,FALSE)</f>
        <v>0</v>
      </c>
      <c r="AA429" s="3">
        <f t="array" ref="AA429">INDEX($AF$3:$CM$62,MATCH($S429,$AE$3:$AE$62,0),MATCH(AA$1&amp;$R429,$AF$1:$CM$1&amp;$AF$2:$CM$2,0))*VLOOKUP($Q429,$C$17:$M$20,COUNTBLANK($D$15:K$15)+1,FALSE)</f>
        <v>0</v>
      </c>
      <c r="AB429" s="3">
        <f t="array" ref="AB429">INDEX($AF$3:$CM$62,MATCH($S429,$AE$3:$AE$62,0),MATCH(AB$1&amp;$R429,$AF$1:$CM$1&amp;$AF$2:$CM$2,0))*VLOOKUP($Q429,$C$17:$M$20,COUNTBLANK($D$15:L$15)+1,FALSE)</f>
        <v>0</v>
      </c>
      <c r="AC429" s="3">
        <f t="array" ref="AC429">INDEX($AF$3:$CM$62,MATCH($S429,$AE$3:$AE$62,0),MATCH(AC$1&amp;$R429,$AF$1:$CM$1&amp;$AF$2:$CM$2,0))*VLOOKUP($Q429,$C$17:$M$20,COUNTBLANK($D$15:M$15)+1,FALSE)</f>
        <v>0</v>
      </c>
    </row>
    <row r="430" spans="17:29" x14ac:dyDescent="0.2">
      <c r="Q430" t="s">
        <v>418</v>
      </c>
      <c r="R430">
        <f t="shared" si="139"/>
        <v>2</v>
      </c>
      <c r="S430">
        <f t="shared" si="138"/>
        <v>8</v>
      </c>
      <c r="T430" s="3">
        <f t="array" ref="T430">INDEX($AF$3:$CM$62,MATCH($S430,$AE$3:$AE$62,0),MATCH(T$1&amp;$R430,$AF$1:$CM$1&amp;$AF$2:$CM$2,0))*VLOOKUP($Q430,$C$17:$M$20,COUNTBLANK($D$15:D$15)+1,FALSE)</f>
        <v>24</v>
      </c>
      <c r="U430" s="3">
        <f t="array" ref="U430">INDEX($AF$3:$CM$62,MATCH($S430,$AE$3:$AE$62,0),MATCH(U$1&amp;$R430,$AF$1:$CM$1&amp;$AF$2:$CM$2,0))*VLOOKUP($Q430,$C$17:$M$20,COUNTBLANK($D$15:E$15)+1,FALSE)</f>
        <v>1200</v>
      </c>
      <c r="V430" s="3">
        <f t="array" ref="V430">INDEX($AF$3:$CM$62,MATCH($S430,$AE$3:$AE$62,0),MATCH(V$1&amp;$R430,$AF$1:$CM$1&amp;$AF$2:$CM$2,0))*VLOOKUP($Q430,$C$17:$M$20,COUNTBLANK($D$15:F$15)+1,FALSE)</f>
        <v>0</v>
      </c>
      <c r="W430" s="3">
        <f t="array" ref="W430">INDEX($AF$3:$CM$62,MATCH($S430,$AE$3:$AE$62,0),MATCH(W$1&amp;$R430,$AF$1:$CM$1&amp;$AF$2:$CM$2,0))*VLOOKUP($Q430,$C$17:$M$20,COUNTBLANK($D$15:G$15)+1,FALSE)</f>
        <v>0</v>
      </c>
      <c r="X430" s="3">
        <f t="array" ref="X430">INDEX($AF$3:$CM$62,MATCH($S430,$AE$3:$AE$62,0),MATCH(X$1&amp;$R430,$AF$1:$CM$1&amp;$AF$2:$CM$2,0))*VLOOKUP($Q430,$C$17:$M$20,COUNTBLANK($D$15:H$15)+1,FALSE)</f>
        <v>0</v>
      </c>
      <c r="Y430" s="3">
        <f t="array" ref="Y430">INDEX($AF$3:$CM$62,MATCH($S430,$AE$3:$AE$62,0),MATCH(Y$1&amp;$R430,$AF$1:$CM$1&amp;$AF$2:$CM$2,0))*VLOOKUP($Q430,$C$17:$M$20,COUNTBLANK($D$15:I$15)+1,FALSE)</f>
        <v>0</v>
      </c>
      <c r="Z430" s="3">
        <f t="array" ref="Z430">INDEX($AF$3:$CM$62,MATCH($S430,$AE$3:$AE$62,0),MATCH(Z$1&amp;$R430,$AF$1:$CM$1&amp;$AF$2:$CM$2,0))*VLOOKUP($Q430,$C$17:$M$20,COUNTBLANK($D$15:J$15)+1,FALSE)</f>
        <v>0</v>
      </c>
      <c r="AA430" s="3">
        <f t="array" ref="AA430">INDEX($AF$3:$CM$62,MATCH($S430,$AE$3:$AE$62,0),MATCH(AA$1&amp;$R430,$AF$1:$CM$1&amp;$AF$2:$CM$2,0))*VLOOKUP($Q430,$C$17:$M$20,COUNTBLANK($D$15:K$15)+1,FALSE)</f>
        <v>0</v>
      </c>
      <c r="AB430" s="3">
        <f t="array" ref="AB430">INDEX($AF$3:$CM$62,MATCH($S430,$AE$3:$AE$62,0),MATCH(AB$1&amp;$R430,$AF$1:$CM$1&amp;$AF$2:$CM$2,0))*VLOOKUP($Q430,$C$17:$M$20,COUNTBLANK($D$15:L$15)+1,FALSE)</f>
        <v>0</v>
      </c>
      <c r="AC430" s="3">
        <f t="array" ref="AC430">INDEX($AF$3:$CM$62,MATCH($S430,$AE$3:$AE$62,0),MATCH(AC$1&amp;$R430,$AF$1:$CM$1&amp;$AF$2:$CM$2,0))*VLOOKUP($Q430,$C$17:$M$20,COUNTBLANK($D$15:M$15)+1,FALSE)</f>
        <v>0</v>
      </c>
    </row>
    <row r="431" spans="17:29" x14ac:dyDescent="0.2">
      <c r="Q431" t="s">
        <v>418</v>
      </c>
      <c r="R431">
        <f t="shared" si="139"/>
        <v>2</v>
      </c>
      <c r="S431">
        <f t="shared" si="138"/>
        <v>9</v>
      </c>
      <c r="T431" s="3">
        <f t="array" ref="T431">INDEX($AF$3:$CM$62,MATCH($S431,$AE$3:$AE$62,0),MATCH(T$1&amp;$R431,$AF$1:$CM$1&amp;$AF$2:$CM$2,0))*VLOOKUP($Q431,$C$17:$M$20,COUNTBLANK($D$15:D$15)+1,FALSE)</f>
        <v>27</v>
      </c>
      <c r="U431" s="3">
        <f t="array" ref="U431">INDEX($AF$3:$CM$62,MATCH($S431,$AE$3:$AE$62,0),MATCH(U$1&amp;$R431,$AF$1:$CM$1&amp;$AF$2:$CM$2,0))*VLOOKUP($Q431,$C$17:$M$20,COUNTBLANK($D$15:E$15)+1,FALSE)</f>
        <v>1350</v>
      </c>
      <c r="V431" s="3">
        <f t="array" ref="V431">INDEX($AF$3:$CM$62,MATCH($S431,$AE$3:$AE$62,0),MATCH(V$1&amp;$R431,$AF$1:$CM$1&amp;$AF$2:$CM$2,0))*VLOOKUP($Q431,$C$17:$M$20,COUNTBLANK($D$15:F$15)+1,FALSE)</f>
        <v>0</v>
      </c>
      <c r="W431" s="3">
        <f t="array" ref="W431">INDEX($AF$3:$CM$62,MATCH($S431,$AE$3:$AE$62,0),MATCH(W$1&amp;$R431,$AF$1:$CM$1&amp;$AF$2:$CM$2,0))*VLOOKUP($Q431,$C$17:$M$20,COUNTBLANK($D$15:G$15)+1,FALSE)</f>
        <v>0</v>
      </c>
      <c r="X431" s="3">
        <f t="array" ref="X431">INDEX($AF$3:$CM$62,MATCH($S431,$AE$3:$AE$62,0),MATCH(X$1&amp;$R431,$AF$1:$CM$1&amp;$AF$2:$CM$2,0))*VLOOKUP($Q431,$C$17:$M$20,COUNTBLANK($D$15:H$15)+1,FALSE)</f>
        <v>0</v>
      </c>
      <c r="Y431" s="3">
        <f t="array" ref="Y431">INDEX($AF$3:$CM$62,MATCH($S431,$AE$3:$AE$62,0),MATCH(Y$1&amp;$R431,$AF$1:$CM$1&amp;$AF$2:$CM$2,0))*VLOOKUP($Q431,$C$17:$M$20,COUNTBLANK($D$15:I$15)+1,FALSE)</f>
        <v>0</v>
      </c>
      <c r="Z431" s="3">
        <f t="array" ref="Z431">INDEX($AF$3:$CM$62,MATCH($S431,$AE$3:$AE$62,0),MATCH(Z$1&amp;$R431,$AF$1:$CM$1&amp;$AF$2:$CM$2,0))*VLOOKUP($Q431,$C$17:$M$20,COUNTBLANK($D$15:J$15)+1,FALSE)</f>
        <v>0</v>
      </c>
      <c r="AA431" s="3">
        <f t="array" ref="AA431">INDEX($AF$3:$CM$62,MATCH($S431,$AE$3:$AE$62,0),MATCH(AA$1&amp;$R431,$AF$1:$CM$1&amp;$AF$2:$CM$2,0))*VLOOKUP($Q431,$C$17:$M$20,COUNTBLANK($D$15:K$15)+1,FALSE)</f>
        <v>0</v>
      </c>
      <c r="AB431" s="3">
        <f t="array" ref="AB431">INDEX($AF$3:$CM$62,MATCH($S431,$AE$3:$AE$62,0),MATCH(AB$1&amp;$R431,$AF$1:$CM$1&amp;$AF$2:$CM$2,0))*VLOOKUP($Q431,$C$17:$M$20,COUNTBLANK($D$15:L$15)+1,FALSE)</f>
        <v>0</v>
      </c>
      <c r="AC431" s="3">
        <f t="array" ref="AC431">INDEX($AF$3:$CM$62,MATCH($S431,$AE$3:$AE$62,0),MATCH(AC$1&amp;$R431,$AF$1:$CM$1&amp;$AF$2:$CM$2,0))*VLOOKUP($Q431,$C$17:$M$20,COUNTBLANK($D$15:M$15)+1,FALSE)</f>
        <v>0</v>
      </c>
    </row>
    <row r="432" spans="17:29" x14ac:dyDescent="0.2">
      <c r="Q432" t="s">
        <v>418</v>
      </c>
      <c r="R432">
        <f t="shared" si="139"/>
        <v>2</v>
      </c>
      <c r="S432">
        <f t="shared" si="138"/>
        <v>10</v>
      </c>
      <c r="T432" s="3">
        <f t="array" ref="T432">INDEX($AF$3:$CM$62,MATCH($S432,$AE$3:$AE$62,0),MATCH(T$1&amp;$R432,$AF$1:$CM$1&amp;$AF$2:$CM$2,0))*VLOOKUP($Q432,$C$17:$M$20,COUNTBLANK($D$15:D$15)+1,FALSE)</f>
        <v>30</v>
      </c>
      <c r="U432" s="3">
        <f t="array" ref="U432">INDEX($AF$3:$CM$62,MATCH($S432,$AE$3:$AE$62,0),MATCH(U$1&amp;$R432,$AF$1:$CM$1&amp;$AF$2:$CM$2,0))*VLOOKUP($Q432,$C$17:$M$20,COUNTBLANK($D$15:E$15)+1,FALSE)</f>
        <v>1500</v>
      </c>
      <c r="V432" s="3">
        <f t="array" ref="V432">INDEX($AF$3:$CM$62,MATCH($S432,$AE$3:$AE$62,0),MATCH(V$1&amp;$R432,$AF$1:$CM$1&amp;$AF$2:$CM$2,0))*VLOOKUP($Q432,$C$17:$M$20,COUNTBLANK($D$15:F$15)+1,FALSE)</f>
        <v>0</v>
      </c>
      <c r="W432" s="3">
        <f t="array" ref="W432">INDEX($AF$3:$CM$62,MATCH($S432,$AE$3:$AE$62,0),MATCH(W$1&amp;$R432,$AF$1:$CM$1&amp;$AF$2:$CM$2,0))*VLOOKUP($Q432,$C$17:$M$20,COUNTBLANK($D$15:G$15)+1,FALSE)</f>
        <v>0</v>
      </c>
      <c r="X432" s="3">
        <f t="array" ref="X432">INDEX($AF$3:$CM$62,MATCH($S432,$AE$3:$AE$62,0),MATCH(X$1&amp;$R432,$AF$1:$CM$1&amp;$AF$2:$CM$2,0))*VLOOKUP($Q432,$C$17:$M$20,COUNTBLANK($D$15:H$15)+1,FALSE)</f>
        <v>0</v>
      </c>
      <c r="Y432" s="3">
        <f t="array" ref="Y432">INDEX($AF$3:$CM$62,MATCH($S432,$AE$3:$AE$62,0),MATCH(Y$1&amp;$R432,$AF$1:$CM$1&amp;$AF$2:$CM$2,0))*VLOOKUP($Q432,$C$17:$M$20,COUNTBLANK($D$15:I$15)+1,FALSE)</f>
        <v>0.03</v>
      </c>
      <c r="Z432" s="3">
        <f t="array" ref="Z432">INDEX($AF$3:$CM$62,MATCH($S432,$AE$3:$AE$62,0),MATCH(Z$1&amp;$R432,$AF$1:$CM$1&amp;$AF$2:$CM$2,0))*VLOOKUP($Q432,$C$17:$M$20,COUNTBLANK($D$15:J$15)+1,FALSE)</f>
        <v>0</v>
      </c>
      <c r="AA432" s="3">
        <f t="array" ref="AA432">INDEX($AF$3:$CM$62,MATCH($S432,$AE$3:$AE$62,0),MATCH(AA$1&amp;$R432,$AF$1:$CM$1&amp;$AF$2:$CM$2,0))*VLOOKUP($Q432,$C$17:$M$20,COUNTBLANK($D$15:K$15)+1,FALSE)</f>
        <v>0</v>
      </c>
      <c r="AB432" s="3">
        <f t="array" ref="AB432">INDEX($AF$3:$CM$62,MATCH($S432,$AE$3:$AE$62,0),MATCH(AB$1&amp;$R432,$AF$1:$CM$1&amp;$AF$2:$CM$2,0))*VLOOKUP($Q432,$C$17:$M$20,COUNTBLANK($D$15:L$15)+1,FALSE)</f>
        <v>0</v>
      </c>
      <c r="AC432" s="3">
        <f t="array" ref="AC432">INDEX($AF$3:$CM$62,MATCH($S432,$AE$3:$AE$62,0),MATCH(AC$1&amp;$R432,$AF$1:$CM$1&amp;$AF$2:$CM$2,0))*VLOOKUP($Q432,$C$17:$M$20,COUNTBLANK($D$15:M$15)+1,FALSE)</f>
        <v>0</v>
      </c>
    </row>
    <row r="433" spans="17:29" x14ac:dyDescent="0.2">
      <c r="Q433" t="s">
        <v>418</v>
      </c>
      <c r="R433">
        <f t="shared" si="139"/>
        <v>2</v>
      </c>
      <c r="S433">
        <f t="shared" si="138"/>
        <v>11</v>
      </c>
      <c r="T433" s="3">
        <f t="array" ref="T433">INDEX($AF$3:$CM$62,MATCH($S433,$AE$3:$AE$62,0),MATCH(T$1&amp;$R433,$AF$1:$CM$1&amp;$AF$2:$CM$2,0))*VLOOKUP($Q433,$C$17:$M$20,COUNTBLANK($D$15:D$15)+1,FALSE)</f>
        <v>33</v>
      </c>
      <c r="U433" s="3">
        <f t="array" ref="U433">INDEX($AF$3:$CM$62,MATCH($S433,$AE$3:$AE$62,0),MATCH(U$1&amp;$R433,$AF$1:$CM$1&amp;$AF$2:$CM$2,0))*VLOOKUP($Q433,$C$17:$M$20,COUNTBLANK($D$15:E$15)+1,FALSE)</f>
        <v>1650</v>
      </c>
      <c r="V433" s="3">
        <f t="array" ref="V433">INDEX($AF$3:$CM$62,MATCH($S433,$AE$3:$AE$62,0),MATCH(V$1&amp;$R433,$AF$1:$CM$1&amp;$AF$2:$CM$2,0))*VLOOKUP($Q433,$C$17:$M$20,COUNTBLANK($D$15:F$15)+1,FALSE)</f>
        <v>0</v>
      </c>
      <c r="W433" s="3">
        <f t="array" ref="W433">INDEX($AF$3:$CM$62,MATCH($S433,$AE$3:$AE$62,0),MATCH(W$1&amp;$R433,$AF$1:$CM$1&amp;$AF$2:$CM$2,0))*VLOOKUP($Q433,$C$17:$M$20,COUNTBLANK($D$15:G$15)+1,FALSE)</f>
        <v>0</v>
      </c>
      <c r="X433" s="3">
        <f t="array" ref="X433">INDEX($AF$3:$CM$62,MATCH($S433,$AE$3:$AE$62,0),MATCH(X$1&amp;$R433,$AF$1:$CM$1&amp;$AF$2:$CM$2,0))*VLOOKUP($Q433,$C$17:$M$20,COUNTBLANK($D$15:H$15)+1,FALSE)</f>
        <v>0</v>
      </c>
      <c r="Y433" s="3">
        <f t="array" ref="Y433">INDEX($AF$3:$CM$62,MATCH($S433,$AE$3:$AE$62,0),MATCH(Y$1&amp;$R433,$AF$1:$CM$1&amp;$AF$2:$CM$2,0))*VLOOKUP($Q433,$C$17:$M$20,COUNTBLANK($D$15:I$15)+1,FALSE)</f>
        <v>0.03</v>
      </c>
      <c r="Z433" s="3">
        <f t="array" ref="Z433">INDEX($AF$3:$CM$62,MATCH($S433,$AE$3:$AE$62,0),MATCH(Z$1&amp;$R433,$AF$1:$CM$1&amp;$AF$2:$CM$2,0))*VLOOKUP($Q433,$C$17:$M$20,COUNTBLANK($D$15:J$15)+1,FALSE)</f>
        <v>0</v>
      </c>
      <c r="AA433" s="3">
        <f t="array" ref="AA433">INDEX($AF$3:$CM$62,MATCH($S433,$AE$3:$AE$62,0),MATCH(AA$1&amp;$R433,$AF$1:$CM$1&amp;$AF$2:$CM$2,0))*VLOOKUP($Q433,$C$17:$M$20,COUNTBLANK($D$15:K$15)+1,FALSE)</f>
        <v>0</v>
      </c>
      <c r="AB433" s="3">
        <f t="array" ref="AB433">INDEX($AF$3:$CM$62,MATCH($S433,$AE$3:$AE$62,0),MATCH(AB$1&amp;$R433,$AF$1:$CM$1&amp;$AF$2:$CM$2,0))*VLOOKUP($Q433,$C$17:$M$20,COUNTBLANK($D$15:L$15)+1,FALSE)</f>
        <v>0</v>
      </c>
      <c r="AC433" s="3">
        <f t="array" ref="AC433">INDEX($AF$3:$CM$62,MATCH($S433,$AE$3:$AE$62,0),MATCH(AC$1&amp;$R433,$AF$1:$CM$1&amp;$AF$2:$CM$2,0))*VLOOKUP($Q433,$C$17:$M$20,COUNTBLANK($D$15:M$15)+1,FALSE)</f>
        <v>0</v>
      </c>
    </row>
    <row r="434" spans="17:29" x14ac:dyDescent="0.2">
      <c r="Q434" t="s">
        <v>418</v>
      </c>
      <c r="R434">
        <f t="shared" si="139"/>
        <v>2</v>
      </c>
      <c r="S434">
        <f t="shared" si="138"/>
        <v>12</v>
      </c>
      <c r="T434" s="3">
        <f t="array" ref="T434">INDEX($AF$3:$CM$62,MATCH($S434,$AE$3:$AE$62,0),MATCH(T$1&amp;$R434,$AF$1:$CM$1&amp;$AF$2:$CM$2,0))*VLOOKUP($Q434,$C$17:$M$20,COUNTBLANK($D$15:D$15)+1,FALSE)</f>
        <v>36</v>
      </c>
      <c r="U434" s="3">
        <f t="array" ref="U434">INDEX($AF$3:$CM$62,MATCH($S434,$AE$3:$AE$62,0),MATCH(U$1&amp;$R434,$AF$1:$CM$1&amp;$AF$2:$CM$2,0))*VLOOKUP($Q434,$C$17:$M$20,COUNTBLANK($D$15:E$15)+1,FALSE)</f>
        <v>1800</v>
      </c>
      <c r="V434" s="3">
        <f t="array" ref="V434">INDEX($AF$3:$CM$62,MATCH($S434,$AE$3:$AE$62,0),MATCH(V$1&amp;$R434,$AF$1:$CM$1&amp;$AF$2:$CM$2,0))*VLOOKUP($Q434,$C$17:$M$20,COUNTBLANK($D$15:F$15)+1,FALSE)</f>
        <v>0</v>
      </c>
      <c r="W434" s="3">
        <f t="array" ref="W434">INDEX($AF$3:$CM$62,MATCH($S434,$AE$3:$AE$62,0),MATCH(W$1&amp;$R434,$AF$1:$CM$1&amp;$AF$2:$CM$2,0))*VLOOKUP($Q434,$C$17:$M$20,COUNTBLANK($D$15:G$15)+1,FALSE)</f>
        <v>0</v>
      </c>
      <c r="X434" s="3">
        <f t="array" ref="X434">INDEX($AF$3:$CM$62,MATCH($S434,$AE$3:$AE$62,0),MATCH(X$1&amp;$R434,$AF$1:$CM$1&amp;$AF$2:$CM$2,0))*VLOOKUP($Q434,$C$17:$M$20,COUNTBLANK($D$15:H$15)+1,FALSE)</f>
        <v>0</v>
      </c>
      <c r="Y434" s="3">
        <f t="array" ref="Y434">INDEX($AF$3:$CM$62,MATCH($S434,$AE$3:$AE$62,0),MATCH(Y$1&amp;$R434,$AF$1:$CM$1&amp;$AF$2:$CM$2,0))*VLOOKUP($Q434,$C$17:$M$20,COUNTBLANK($D$15:I$15)+1,FALSE)</f>
        <v>0.03</v>
      </c>
      <c r="Z434" s="3">
        <f t="array" ref="Z434">INDEX($AF$3:$CM$62,MATCH($S434,$AE$3:$AE$62,0),MATCH(Z$1&amp;$R434,$AF$1:$CM$1&amp;$AF$2:$CM$2,0))*VLOOKUP($Q434,$C$17:$M$20,COUNTBLANK($D$15:J$15)+1,FALSE)</f>
        <v>0</v>
      </c>
      <c r="AA434" s="3">
        <f t="array" ref="AA434">INDEX($AF$3:$CM$62,MATCH($S434,$AE$3:$AE$62,0),MATCH(AA$1&amp;$R434,$AF$1:$CM$1&amp;$AF$2:$CM$2,0))*VLOOKUP($Q434,$C$17:$M$20,COUNTBLANK($D$15:K$15)+1,FALSE)</f>
        <v>0</v>
      </c>
      <c r="AB434" s="3">
        <f t="array" ref="AB434">INDEX($AF$3:$CM$62,MATCH($S434,$AE$3:$AE$62,0),MATCH(AB$1&amp;$R434,$AF$1:$CM$1&amp;$AF$2:$CM$2,0))*VLOOKUP($Q434,$C$17:$M$20,COUNTBLANK($D$15:L$15)+1,FALSE)</f>
        <v>0</v>
      </c>
      <c r="AC434" s="3">
        <f t="array" ref="AC434">INDEX($AF$3:$CM$62,MATCH($S434,$AE$3:$AE$62,0),MATCH(AC$1&amp;$R434,$AF$1:$CM$1&amp;$AF$2:$CM$2,0))*VLOOKUP($Q434,$C$17:$M$20,COUNTBLANK($D$15:M$15)+1,FALSE)</f>
        <v>0</v>
      </c>
    </row>
    <row r="435" spans="17:29" x14ac:dyDescent="0.2">
      <c r="Q435" t="s">
        <v>418</v>
      </c>
      <c r="R435">
        <f t="shared" si="139"/>
        <v>2</v>
      </c>
      <c r="S435">
        <f t="shared" si="138"/>
        <v>13</v>
      </c>
      <c r="T435" s="3">
        <f t="array" ref="T435">INDEX($AF$3:$CM$62,MATCH($S435,$AE$3:$AE$62,0),MATCH(T$1&amp;$R435,$AF$1:$CM$1&amp;$AF$2:$CM$2,0))*VLOOKUP($Q435,$C$17:$M$20,COUNTBLANK($D$15:D$15)+1,FALSE)</f>
        <v>39</v>
      </c>
      <c r="U435" s="3">
        <f t="array" ref="U435">INDEX($AF$3:$CM$62,MATCH($S435,$AE$3:$AE$62,0),MATCH(U$1&amp;$R435,$AF$1:$CM$1&amp;$AF$2:$CM$2,0))*VLOOKUP($Q435,$C$17:$M$20,COUNTBLANK($D$15:E$15)+1,FALSE)</f>
        <v>1950</v>
      </c>
      <c r="V435" s="3">
        <f t="array" ref="V435">INDEX($AF$3:$CM$62,MATCH($S435,$AE$3:$AE$62,0),MATCH(V$1&amp;$R435,$AF$1:$CM$1&amp;$AF$2:$CM$2,0))*VLOOKUP($Q435,$C$17:$M$20,COUNTBLANK($D$15:F$15)+1,FALSE)</f>
        <v>0</v>
      </c>
      <c r="W435" s="3">
        <f t="array" ref="W435">INDEX($AF$3:$CM$62,MATCH($S435,$AE$3:$AE$62,0),MATCH(W$1&amp;$R435,$AF$1:$CM$1&amp;$AF$2:$CM$2,0))*VLOOKUP($Q435,$C$17:$M$20,COUNTBLANK($D$15:G$15)+1,FALSE)</f>
        <v>0</v>
      </c>
      <c r="X435" s="3">
        <f t="array" ref="X435">INDEX($AF$3:$CM$62,MATCH($S435,$AE$3:$AE$62,0),MATCH(X$1&amp;$R435,$AF$1:$CM$1&amp;$AF$2:$CM$2,0))*VLOOKUP($Q435,$C$17:$M$20,COUNTBLANK($D$15:H$15)+1,FALSE)</f>
        <v>0</v>
      </c>
      <c r="Y435" s="3">
        <f t="array" ref="Y435">INDEX($AF$3:$CM$62,MATCH($S435,$AE$3:$AE$62,0),MATCH(Y$1&amp;$R435,$AF$1:$CM$1&amp;$AF$2:$CM$2,0))*VLOOKUP($Q435,$C$17:$M$20,COUNTBLANK($D$15:I$15)+1,FALSE)</f>
        <v>0.03</v>
      </c>
      <c r="Z435" s="3">
        <f t="array" ref="Z435">INDEX($AF$3:$CM$62,MATCH($S435,$AE$3:$AE$62,0),MATCH(Z$1&amp;$R435,$AF$1:$CM$1&amp;$AF$2:$CM$2,0))*VLOOKUP($Q435,$C$17:$M$20,COUNTBLANK($D$15:J$15)+1,FALSE)</f>
        <v>0</v>
      </c>
      <c r="AA435" s="3">
        <f t="array" ref="AA435">INDEX($AF$3:$CM$62,MATCH($S435,$AE$3:$AE$62,0),MATCH(AA$1&amp;$R435,$AF$1:$CM$1&amp;$AF$2:$CM$2,0))*VLOOKUP($Q435,$C$17:$M$20,COUNTBLANK($D$15:K$15)+1,FALSE)</f>
        <v>0</v>
      </c>
      <c r="AB435" s="3">
        <f t="array" ref="AB435">INDEX($AF$3:$CM$62,MATCH($S435,$AE$3:$AE$62,0),MATCH(AB$1&amp;$R435,$AF$1:$CM$1&amp;$AF$2:$CM$2,0))*VLOOKUP($Q435,$C$17:$M$20,COUNTBLANK($D$15:L$15)+1,FALSE)</f>
        <v>0</v>
      </c>
      <c r="AC435" s="3">
        <f t="array" ref="AC435">INDEX($AF$3:$CM$62,MATCH($S435,$AE$3:$AE$62,0),MATCH(AC$1&amp;$R435,$AF$1:$CM$1&amp;$AF$2:$CM$2,0))*VLOOKUP($Q435,$C$17:$M$20,COUNTBLANK($D$15:M$15)+1,FALSE)</f>
        <v>0</v>
      </c>
    </row>
    <row r="436" spans="17:29" x14ac:dyDescent="0.2">
      <c r="Q436" t="s">
        <v>418</v>
      </c>
      <c r="R436">
        <f t="shared" si="139"/>
        <v>2</v>
      </c>
      <c r="S436">
        <f t="shared" si="138"/>
        <v>14</v>
      </c>
      <c r="T436" s="3">
        <f t="array" ref="T436">INDEX($AF$3:$CM$62,MATCH($S436,$AE$3:$AE$62,0),MATCH(T$1&amp;$R436,$AF$1:$CM$1&amp;$AF$2:$CM$2,0))*VLOOKUP($Q436,$C$17:$M$20,COUNTBLANK($D$15:D$15)+1,FALSE)</f>
        <v>42</v>
      </c>
      <c r="U436" s="3">
        <f t="array" ref="U436">INDEX($AF$3:$CM$62,MATCH($S436,$AE$3:$AE$62,0),MATCH(U$1&amp;$R436,$AF$1:$CM$1&amp;$AF$2:$CM$2,0))*VLOOKUP($Q436,$C$17:$M$20,COUNTBLANK($D$15:E$15)+1,FALSE)</f>
        <v>2100</v>
      </c>
      <c r="V436" s="3">
        <f t="array" ref="V436">INDEX($AF$3:$CM$62,MATCH($S436,$AE$3:$AE$62,0),MATCH(V$1&amp;$R436,$AF$1:$CM$1&amp;$AF$2:$CM$2,0))*VLOOKUP($Q436,$C$17:$M$20,COUNTBLANK($D$15:F$15)+1,FALSE)</f>
        <v>0</v>
      </c>
      <c r="W436" s="3">
        <f t="array" ref="W436">INDEX($AF$3:$CM$62,MATCH($S436,$AE$3:$AE$62,0),MATCH(W$1&amp;$R436,$AF$1:$CM$1&amp;$AF$2:$CM$2,0))*VLOOKUP($Q436,$C$17:$M$20,COUNTBLANK($D$15:G$15)+1,FALSE)</f>
        <v>0</v>
      </c>
      <c r="X436" s="3">
        <f t="array" ref="X436">INDEX($AF$3:$CM$62,MATCH($S436,$AE$3:$AE$62,0),MATCH(X$1&amp;$R436,$AF$1:$CM$1&amp;$AF$2:$CM$2,0))*VLOOKUP($Q436,$C$17:$M$20,COUNTBLANK($D$15:H$15)+1,FALSE)</f>
        <v>0</v>
      </c>
      <c r="Y436" s="3">
        <f t="array" ref="Y436">INDEX($AF$3:$CM$62,MATCH($S436,$AE$3:$AE$62,0),MATCH(Y$1&amp;$R436,$AF$1:$CM$1&amp;$AF$2:$CM$2,0))*VLOOKUP($Q436,$C$17:$M$20,COUNTBLANK($D$15:I$15)+1,FALSE)</f>
        <v>0.03</v>
      </c>
      <c r="Z436" s="3">
        <f t="array" ref="Z436">INDEX($AF$3:$CM$62,MATCH($S436,$AE$3:$AE$62,0),MATCH(Z$1&amp;$R436,$AF$1:$CM$1&amp;$AF$2:$CM$2,0))*VLOOKUP($Q436,$C$17:$M$20,COUNTBLANK($D$15:J$15)+1,FALSE)</f>
        <v>0</v>
      </c>
      <c r="AA436" s="3">
        <f t="array" ref="AA436">INDEX($AF$3:$CM$62,MATCH($S436,$AE$3:$AE$62,0),MATCH(AA$1&amp;$R436,$AF$1:$CM$1&amp;$AF$2:$CM$2,0))*VLOOKUP($Q436,$C$17:$M$20,COUNTBLANK($D$15:K$15)+1,FALSE)</f>
        <v>0</v>
      </c>
      <c r="AB436" s="3">
        <f t="array" ref="AB436">INDEX($AF$3:$CM$62,MATCH($S436,$AE$3:$AE$62,0),MATCH(AB$1&amp;$R436,$AF$1:$CM$1&amp;$AF$2:$CM$2,0))*VLOOKUP($Q436,$C$17:$M$20,COUNTBLANK($D$15:L$15)+1,FALSE)</f>
        <v>0</v>
      </c>
      <c r="AC436" s="3">
        <f t="array" ref="AC436">INDEX($AF$3:$CM$62,MATCH($S436,$AE$3:$AE$62,0),MATCH(AC$1&amp;$R436,$AF$1:$CM$1&amp;$AF$2:$CM$2,0))*VLOOKUP($Q436,$C$17:$M$20,COUNTBLANK($D$15:M$15)+1,FALSE)</f>
        <v>0</v>
      </c>
    </row>
    <row r="437" spans="17:29" x14ac:dyDescent="0.2">
      <c r="Q437" t="s">
        <v>418</v>
      </c>
      <c r="R437">
        <f t="shared" si="139"/>
        <v>2</v>
      </c>
      <c r="S437">
        <f t="shared" si="138"/>
        <v>15</v>
      </c>
      <c r="T437" s="3">
        <f t="array" ref="T437">INDEX($AF$3:$CM$62,MATCH($S437,$AE$3:$AE$62,0),MATCH(T$1&amp;$R437,$AF$1:$CM$1&amp;$AF$2:$CM$2,0))*VLOOKUP($Q437,$C$17:$M$20,COUNTBLANK($D$15:D$15)+1,FALSE)</f>
        <v>45</v>
      </c>
      <c r="U437" s="3">
        <f t="array" ref="U437">INDEX($AF$3:$CM$62,MATCH($S437,$AE$3:$AE$62,0),MATCH(U$1&amp;$R437,$AF$1:$CM$1&amp;$AF$2:$CM$2,0))*VLOOKUP($Q437,$C$17:$M$20,COUNTBLANK($D$15:E$15)+1,FALSE)</f>
        <v>2250</v>
      </c>
      <c r="V437" s="3">
        <f t="array" ref="V437">INDEX($AF$3:$CM$62,MATCH($S437,$AE$3:$AE$62,0),MATCH(V$1&amp;$R437,$AF$1:$CM$1&amp;$AF$2:$CM$2,0))*VLOOKUP($Q437,$C$17:$M$20,COUNTBLANK($D$15:F$15)+1,FALSE)</f>
        <v>0</v>
      </c>
      <c r="W437" s="3">
        <f t="array" ref="W437">INDEX($AF$3:$CM$62,MATCH($S437,$AE$3:$AE$62,0),MATCH(W$1&amp;$R437,$AF$1:$CM$1&amp;$AF$2:$CM$2,0))*VLOOKUP($Q437,$C$17:$M$20,COUNTBLANK($D$15:G$15)+1,FALSE)</f>
        <v>0</v>
      </c>
      <c r="X437" s="3">
        <f t="array" ref="X437">INDEX($AF$3:$CM$62,MATCH($S437,$AE$3:$AE$62,0),MATCH(X$1&amp;$R437,$AF$1:$CM$1&amp;$AF$2:$CM$2,0))*VLOOKUP($Q437,$C$17:$M$20,COUNTBLANK($D$15:H$15)+1,FALSE)</f>
        <v>0</v>
      </c>
      <c r="Y437" s="3">
        <f t="array" ref="Y437">INDEX($AF$3:$CM$62,MATCH($S437,$AE$3:$AE$62,0),MATCH(Y$1&amp;$R437,$AF$1:$CM$1&amp;$AF$2:$CM$2,0))*VLOOKUP($Q437,$C$17:$M$20,COUNTBLANK($D$15:I$15)+1,FALSE)</f>
        <v>0.03</v>
      </c>
      <c r="Z437" s="3">
        <f t="array" ref="Z437">INDEX($AF$3:$CM$62,MATCH($S437,$AE$3:$AE$62,0),MATCH(Z$1&amp;$R437,$AF$1:$CM$1&amp;$AF$2:$CM$2,0))*VLOOKUP($Q437,$C$17:$M$20,COUNTBLANK($D$15:J$15)+1,FALSE)</f>
        <v>0</v>
      </c>
      <c r="AA437" s="3">
        <f t="array" ref="AA437">INDEX($AF$3:$CM$62,MATCH($S437,$AE$3:$AE$62,0),MATCH(AA$1&amp;$R437,$AF$1:$CM$1&amp;$AF$2:$CM$2,0))*VLOOKUP($Q437,$C$17:$M$20,COUNTBLANK($D$15:K$15)+1,FALSE)</f>
        <v>0</v>
      </c>
      <c r="AB437" s="3">
        <f t="array" ref="AB437">INDEX($AF$3:$CM$62,MATCH($S437,$AE$3:$AE$62,0),MATCH(AB$1&amp;$R437,$AF$1:$CM$1&amp;$AF$2:$CM$2,0))*VLOOKUP($Q437,$C$17:$M$20,COUNTBLANK($D$15:L$15)+1,FALSE)</f>
        <v>0</v>
      </c>
      <c r="AC437" s="3">
        <f t="array" ref="AC437">INDEX($AF$3:$CM$62,MATCH($S437,$AE$3:$AE$62,0),MATCH(AC$1&amp;$R437,$AF$1:$CM$1&amp;$AF$2:$CM$2,0))*VLOOKUP($Q437,$C$17:$M$20,COUNTBLANK($D$15:M$15)+1,FALSE)</f>
        <v>0</v>
      </c>
    </row>
    <row r="438" spans="17:29" x14ac:dyDescent="0.2">
      <c r="Q438" t="s">
        <v>418</v>
      </c>
      <c r="R438">
        <f t="shared" si="139"/>
        <v>2</v>
      </c>
      <c r="S438">
        <f t="shared" si="138"/>
        <v>16</v>
      </c>
      <c r="T438" s="3">
        <f t="array" ref="T438">INDEX($AF$3:$CM$62,MATCH($S438,$AE$3:$AE$62,0),MATCH(T$1&amp;$R438,$AF$1:$CM$1&amp;$AF$2:$CM$2,0))*VLOOKUP($Q438,$C$17:$M$20,COUNTBLANK($D$15:D$15)+1,FALSE)</f>
        <v>48</v>
      </c>
      <c r="U438" s="3">
        <f t="array" ref="U438">INDEX($AF$3:$CM$62,MATCH($S438,$AE$3:$AE$62,0),MATCH(U$1&amp;$R438,$AF$1:$CM$1&amp;$AF$2:$CM$2,0))*VLOOKUP($Q438,$C$17:$M$20,COUNTBLANK($D$15:E$15)+1,FALSE)</f>
        <v>2400</v>
      </c>
      <c r="V438" s="3">
        <f t="array" ref="V438">INDEX($AF$3:$CM$62,MATCH($S438,$AE$3:$AE$62,0),MATCH(V$1&amp;$R438,$AF$1:$CM$1&amp;$AF$2:$CM$2,0))*VLOOKUP($Q438,$C$17:$M$20,COUNTBLANK($D$15:F$15)+1,FALSE)</f>
        <v>0</v>
      </c>
      <c r="W438" s="3">
        <f t="array" ref="W438">INDEX($AF$3:$CM$62,MATCH($S438,$AE$3:$AE$62,0),MATCH(W$1&amp;$R438,$AF$1:$CM$1&amp;$AF$2:$CM$2,0))*VLOOKUP($Q438,$C$17:$M$20,COUNTBLANK($D$15:G$15)+1,FALSE)</f>
        <v>0</v>
      </c>
      <c r="X438" s="3">
        <f t="array" ref="X438">INDEX($AF$3:$CM$62,MATCH($S438,$AE$3:$AE$62,0),MATCH(X$1&amp;$R438,$AF$1:$CM$1&amp;$AF$2:$CM$2,0))*VLOOKUP($Q438,$C$17:$M$20,COUNTBLANK($D$15:H$15)+1,FALSE)</f>
        <v>0</v>
      </c>
      <c r="Y438" s="3">
        <f t="array" ref="Y438">INDEX($AF$3:$CM$62,MATCH($S438,$AE$3:$AE$62,0),MATCH(Y$1&amp;$R438,$AF$1:$CM$1&amp;$AF$2:$CM$2,0))*VLOOKUP($Q438,$C$17:$M$20,COUNTBLANK($D$15:I$15)+1,FALSE)</f>
        <v>0.03</v>
      </c>
      <c r="Z438" s="3">
        <f t="array" ref="Z438">INDEX($AF$3:$CM$62,MATCH($S438,$AE$3:$AE$62,0),MATCH(Z$1&amp;$R438,$AF$1:$CM$1&amp;$AF$2:$CM$2,0))*VLOOKUP($Q438,$C$17:$M$20,COUNTBLANK($D$15:J$15)+1,FALSE)</f>
        <v>0</v>
      </c>
      <c r="AA438" s="3">
        <f t="array" ref="AA438">INDEX($AF$3:$CM$62,MATCH($S438,$AE$3:$AE$62,0),MATCH(AA$1&amp;$R438,$AF$1:$CM$1&amp;$AF$2:$CM$2,0))*VLOOKUP($Q438,$C$17:$M$20,COUNTBLANK($D$15:K$15)+1,FALSE)</f>
        <v>0</v>
      </c>
      <c r="AB438" s="3">
        <f t="array" ref="AB438">INDEX($AF$3:$CM$62,MATCH($S438,$AE$3:$AE$62,0),MATCH(AB$1&amp;$R438,$AF$1:$CM$1&amp;$AF$2:$CM$2,0))*VLOOKUP($Q438,$C$17:$M$20,COUNTBLANK($D$15:L$15)+1,FALSE)</f>
        <v>0</v>
      </c>
      <c r="AC438" s="3">
        <f t="array" ref="AC438">INDEX($AF$3:$CM$62,MATCH($S438,$AE$3:$AE$62,0),MATCH(AC$1&amp;$R438,$AF$1:$CM$1&amp;$AF$2:$CM$2,0))*VLOOKUP($Q438,$C$17:$M$20,COUNTBLANK($D$15:M$15)+1,FALSE)</f>
        <v>0</v>
      </c>
    </row>
    <row r="439" spans="17:29" x14ac:dyDescent="0.2">
      <c r="Q439" t="s">
        <v>418</v>
      </c>
      <c r="R439">
        <f t="shared" si="139"/>
        <v>2</v>
      </c>
      <c r="S439">
        <f t="shared" si="138"/>
        <v>17</v>
      </c>
      <c r="T439" s="3">
        <f t="array" ref="T439">INDEX($AF$3:$CM$62,MATCH($S439,$AE$3:$AE$62,0),MATCH(T$1&amp;$R439,$AF$1:$CM$1&amp;$AF$2:$CM$2,0))*VLOOKUP($Q439,$C$17:$M$20,COUNTBLANK($D$15:D$15)+1,FALSE)</f>
        <v>51</v>
      </c>
      <c r="U439" s="3">
        <f t="array" ref="U439">INDEX($AF$3:$CM$62,MATCH($S439,$AE$3:$AE$62,0),MATCH(U$1&amp;$R439,$AF$1:$CM$1&amp;$AF$2:$CM$2,0))*VLOOKUP($Q439,$C$17:$M$20,COUNTBLANK($D$15:E$15)+1,FALSE)</f>
        <v>2550</v>
      </c>
      <c r="V439" s="3">
        <f t="array" ref="V439">INDEX($AF$3:$CM$62,MATCH($S439,$AE$3:$AE$62,0),MATCH(V$1&amp;$R439,$AF$1:$CM$1&amp;$AF$2:$CM$2,0))*VLOOKUP($Q439,$C$17:$M$20,COUNTBLANK($D$15:F$15)+1,FALSE)</f>
        <v>0</v>
      </c>
      <c r="W439" s="3">
        <f t="array" ref="W439">INDEX($AF$3:$CM$62,MATCH($S439,$AE$3:$AE$62,0),MATCH(W$1&amp;$R439,$AF$1:$CM$1&amp;$AF$2:$CM$2,0))*VLOOKUP($Q439,$C$17:$M$20,COUNTBLANK($D$15:G$15)+1,FALSE)</f>
        <v>0</v>
      </c>
      <c r="X439" s="3">
        <f t="array" ref="X439">INDEX($AF$3:$CM$62,MATCH($S439,$AE$3:$AE$62,0),MATCH(X$1&amp;$R439,$AF$1:$CM$1&amp;$AF$2:$CM$2,0))*VLOOKUP($Q439,$C$17:$M$20,COUNTBLANK($D$15:H$15)+1,FALSE)</f>
        <v>0</v>
      </c>
      <c r="Y439" s="3">
        <f t="array" ref="Y439">INDEX($AF$3:$CM$62,MATCH($S439,$AE$3:$AE$62,0),MATCH(Y$1&amp;$R439,$AF$1:$CM$1&amp;$AF$2:$CM$2,0))*VLOOKUP($Q439,$C$17:$M$20,COUNTBLANK($D$15:I$15)+1,FALSE)</f>
        <v>0.03</v>
      </c>
      <c r="Z439" s="3">
        <f t="array" ref="Z439">INDEX($AF$3:$CM$62,MATCH($S439,$AE$3:$AE$62,0),MATCH(Z$1&amp;$R439,$AF$1:$CM$1&amp;$AF$2:$CM$2,0))*VLOOKUP($Q439,$C$17:$M$20,COUNTBLANK($D$15:J$15)+1,FALSE)</f>
        <v>0</v>
      </c>
      <c r="AA439" s="3">
        <f t="array" ref="AA439">INDEX($AF$3:$CM$62,MATCH($S439,$AE$3:$AE$62,0),MATCH(AA$1&amp;$R439,$AF$1:$CM$1&amp;$AF$2:$CM$2,0))*VLOOKUP($Q439,$C$17:$M$20,COUNTBLANK($D$15:K$15)+1,FALSE)</f>
        <v>0</v>
      </c>
      <c r="AB439" s="3">
        <f t="array" ref="AB439">INDEX($AF$3:$CM$62,MATCH($S439,$AE$3:$AE$62,0),MATCH(AB$1&amp;$R439,$AF$1:$CM$1&amp;$AF$2:$CM$2,0))*VLOOKUP($Q439,$C$17:$M$20,COUNTBLANK($D$15:L$15)+1,FALSE)</f>
        <v>0</v>
      </c>
      <c r="AC439" s="3">
        <f t="array" ref="AC439">INDEX($AF$3:$CM$62,MATCH($S439,$AE$3:$AE$62,0),MATCH(AC$1&amp;$R439,$AF$1:$CM$1&amp;$AF$2:$CM$2,0))*VLOOKUP($Q439,$C$17:$M$20,COUNTBLANK($D$15:M$15)+1,FALSE)</f>
        <v>0</v>
      </c>
    </row>
    <row r="440" spans="17:29" x14ac:dyDescent="0.2">
      <c r="Q440" t="s">
        <v>418</v>
      </c>
      <c r="R440">
        <f t="shared" si="139"/>
        <v>2</v>
      </c>
      <c r="S440">
        <f t="shared" si="138"/>
        <v>18</v>
      </c>
      <c r="T440" s="3">
        <f t="array" ref="T440">INDEX($AF$3:$CM$62,MATCH($S440,$AE$3:$AE$62,0),MATCH(T$1&amp;$R440,$AF$1:$CM$1&amp;$AF$2:$CM$2,0))*VLOOKUP($Q440,$C$17:$M$20,COUNTBLANK($D$15:D$15)+1,FALSE)</f>
        <v>54</v>
      </c>
      <c r="U440" s="3">
        <f t="array" ref="U440">INDEX($AF$3:$CM$62,MATCH($S440,$AE$3:$AE$62,0),MATCH(U$1&amp;$R440,$AF$1:$CM$1&amp;$AF$2:$CM$2,0))*VLOOKUP($Q440,$C$17:$M$20,COUNTBLANK($D$15:E$15)+1,FALSE)</f>
        <v>2700</v>
      </c>
      <c r="V440" s="3">
        <f t="array" ref="V440">INDEX($AF$3:$CM$62,MATCH($S440,$AE$3:$AE$62,0),MATCH(V$1&amp;$R440,$AF$1:$CM$1&amp;$AF$2:$CM$2,0))*VLOOKUP($Q440,$C$17:$M$20,COUNTBLANK($D$15:F$15)+1,FALSE)</f>
        <v>0</v>
      </c>
      <c r="W440" s="3">
        <f t="array" ref="W440">INDEX($AF$3:$CM$62,MATCH($S440,$AE$3:$AE$62,0),MATCH(W$1&amp;$R440,$AF$1:$CM$1&amp;$AF$2:$CM$2,0))*VLOOKUP($Q440,$C$17:$M$20,COUNTBLANK($D$15:G$15)+1,FALSE)</f>
        <v>0</v>
      </c>
      <c r="X440" s="3">
        <f t="array" ref="X440">INDEX($AF$3:$CM$62,MATCH($S440,$AE$3:$AE$62,0),MATCH(X$1&amp;$R440,$AF$1:$CM$1&amp;$AF$2:$CM$2,0))*VLOOKUP($Q440,$C$17:$M$20,COUNTBLANK($D$15:H$15)+1,FALSE)</f>
        <v>0</v>
      </c>
      <c r="Y440" s="3">
        <f t="array" ref="Y440">INDEX($AF$3:$CM$62,MATCH($S440,$AE$3:$AE$62,0),MATCH(Y$1&amp;$R440,$AF$1:$CM$1&amp;$AF$2:$CM$2,0))*VLOOKUP($Q440,$C$17:$M$20,COUNTBLANK($D$15:I$15)+1,FALSE)</f>
        <v>0.03</v>
      </c>
      <c r="Z440" s="3">
        <f t="array" ref="Z440">INDEX($AF$3:$CM$62,MATCH($S440,$AE$3:$AE$62,0),MATCH(Z$1&amp;$R440,$AF$1:$CM$1&amp;$AF$2:$CM$2,0))*VLOOKUP($Q440,$C$17:$M$20,COUNTBLANK($D$15:J$15)+1,FALSE)</f>
        <v>0</v>
      </c>
      <c r="AA440" s="3">
        <f t="array" ref="AA440">INDEX($AF$3:$CM$62,MATCH($S440,$AE$3:$AE$62,0),MATCH(AA$1&amp;$R440,$AF$1:$CM$1&amp;$AF$2:$CM$2,0))*VLOOKUP($Q440,$C$17:$M$20,COUNTBLANK($D$15:K$15)+1,FALSE)</f>
        <v>0</v>
      </c>
      <c r="AB440" s="3">
        <f t="array" ref="AB440">INDEX($AF$3:$CM$62,MATCH($S440,$AE$3:$AE$62,0),MATCH(AB$1&amp;$R440,$AF$1:$CM$1&amp;$AF$2:$CM$2,0))*VLOOKUP($Q440,$C$17:$M$20,COUNTBLANK($D$15:L$15)+1,FALSE)</f>
        <v>0</v>
      </c>
      <c r="AC440" s="3">
        <f t="array" ref="AC440">INDEX($AF$3:$CM$62,MATCH($S440,$AE$3:$AE$62,0),MATCH(AC$1&amp;$R440,$AF$1:$CM$1&amp;$AF$2:$CM$2,0))*VLOOKUP($Q440,$C$17:$M$20,COUNTBLANK($D$15:M$15)+1,FALSE)</f>
        <v>0</v>
      </c>
    </row>
    <row r="441" spans="17:29" x14ac:dyDescent="0.2">
      <c r="Q441" t="s">
        <v>418</v>
      </c>
      <c r="R441">
        <f t="shared" si="139"/>
        <v>2</v>
      </c>
      <c r="S441">
        <f t="shared" si="138"/>
        <v>19</v>
      </c>
      <c r="T441" s="3">
        <f t="array" ref="T441">INDEX($AF$3:$CM$62,MATCH($S441,$AE$3:$AE$62,0),MATCH(T$1&amp;$R441,$AF$1:$CM$1&amp;$AF$2:$CM$2,0))*VLOOKUP($Q441,$C$17:$M$20,COUNTBLANK($D$15:D$15)+1,FALSE)</f>
        <v>57</v>
      </c>
      <c r="U441" s="3">
        <f t="array" ref="U441">INDEX($AF$3:$CM$62,MATCH($S441,$AE$3:$AE$62,0),MATCH(U$1&amp;$R441,$AF$1:$CM$1&amp;$AF$2:$CM$2,0))*VLOOKUP($Q441,$C$17:$M$20,COUNTBLANK($D$15:E$15)+1,FALSE)</f>
        <v>2850</v>
      </c>
      <c r="V441" s="3">
        <f t="array" ref="V441">INDEX($AF$3:$CM$62,MATCH($S441,$AE$3:$AE$62,0),MATCH(V$1&amp;$R441,$AF$1:$CM$1&amp;$AF$2:$CM$2,0))*VLOOKUP($Q441,$C$17:$M$20,COUNTBLANK($D$15:F$15)+1,FALSE)</f>
        <v>0</v>
      </c>
      <c r="W441" s="3">
        <f t="array" ref="W441">INDEX($AF$3:$CM$62,MATCH($S441,$AE$3:$AE$62,0),MATCH(W$1&amp;$R441,$AF$1:$CM$1&amp;$AF$2:$CM$2,0))*VLOOKUP($Q441,$C$17:$M$20,COUNTBLANK($D$15:G$15)+1,FALSE)</f>
        <v>0</v>
      </c>
      <c r="X441" s="3">
        <f t="array" ref="X441">INDEX($AF$3:$CM$62,MATCH($S441,$AE$3:$AE$62,0),MATCH(X$1&amp;$R441,$AF$1:$CM$1&amp;$AF$2:$CM$2,0))*VLOOKUP($Q441,$C$17:$M$20,COUNTBLANK($D$15:H$15)+1,FALSE)</f>
        <v>0</v>
      </c>
      <c r="Y441" s="3">
        <f t="array" ref="Y441">INDEX($AF$3:$CM$62,MATCH($S441,$AE$3:$AE$62,0),MATCH(Y$1&amp;$R441,$AF$1:$CM$1&amp;$AF$2:$CM$2,0))*VLOOKUP($Q441,$C$17:$M$20,COUNTBLANK($D$15:I$15)+1,FALSE)</f>
        <v>0.03</v>
      </c>
      <c r="Z441" s="3">
        <f t="array" ref="Z441">INDEX($AF$3:$CM$62,MATCH($S441,$AE$3:$AE$62,0),MATCH(Z$1&amp;$R441,$AF$1:$CM$1&amp;$AF$2:$CM$2,0))*VLOOKUP($Q441,$C$17:$M$20,COUNTBLANK($D$15:J$15)+1,FALSE)</f>
        <v>0</v>
      </c>
      <c r="AA441" s="3">
        <f t="array" ref="AA441">INDEX($AF$3:$CM$62,MATCH($S441,$AE$3:$AE$62,0),MATCH(AA$1&amp;$R441,$AF$1:$CM$1&amp;$AF$2:$CM$2,0))*VLOOKUP($Q441,$C$17:$M$20,COUNTBLANK($D$15:K$15)+1,FALSE)</f>
        <v>0</v>
      </c>
      <c r="AB441" s="3">
        <f t="array" ref="AB441">INDEX($AF$3:$CM$62,MATCH($S441,$AE$3:$AE$62,0),MATCH(AB$1&amp;$R441,$AF$1:$CM$1&amp;$AF$2:$CM$2,0))*VLOOKUP($Q441,$C$17:$M$20,COUNTBLANK($D$15:L$15)+1,FALSE)</f>
        <v>0</v>
      </c>
      <c r="AC441" s="3">
        <f t="array" ref="AC441">INDEX($AF$3:$CM$62,MATCH($S441,$AE$3:$AE$62,0),MATCH(AC$1&amp;$R441,$AF$1:$CM$1&amp;$AF$2:$CM$2,0))*VLOOKUP($Q441,$C$17:$M$20,COUNTBLANK($D$15:M$15)+1,FALSE)</f>
        <v>0</v>
      </c>
    </row>
    <row r="442" spans="17:29" x14ac:dyDescent="0.2">
      <c r="Q442" t="s">
        <v>418</v>
      </c>
      <c r="R442">
        <f t="shared" si="139"/>
        <v>2</v>
      </c>
      <c r="S442">
        <f t="shared" si="138"/>
        <v>20</v>
      </c>
      <c r="T442" s="3">
        <f t="array" ref="T442">INDEX($AF$3:$CM$62,MATCH($S442,$AE$3:$AE$62,0),MATCH(T$1&amp;$R442,$AF$1:$CM$1&amp;$AF$2:$CM$2,0))*VLOOKUP($Q442,$C$17:$M$20,COUNTBLANK($D$15:D$15)+1,FALSE)</f>
        <v>60</v>
      </c>
      <c r="U442" s="3">
        <f t="array" ref="U442">INDEX($AF$3:$CM$62,MATCH($S442,$AE$3:$AE$62,0),MATCH(U$1&amp;$R442,$AF$1:$CM$1&amp;$AF$2:$CM$2,0))*VLOOKUP($Q442,$C$17:$M$20,COUNTBLANK($D$15:E$15)+1,FALSE)</f>
        <v>3000</v>
      </c>
      <c r="V442" s="3">
        <f t="array" ref="V442">INDEX($AF$3:$CM$62,MATCH($S442,$AE$3:$AE$62,0),MATCH(V$1&amp;$R442,$AF$1:$CM$1&amp;$AF$2:$CM$2,0))*VLOOKUP($Q442,$C$17:$M$20,COUNTBLANK($D$15:F$15)+1,FALSE)</f>
        <v>0</v>
      </c>
      <c r="W442" s="3">
        <f t="array" ref="W442">INDEX($AF$3:$CM$62,MATCH($S442,$AE$3:$AE$62,0),MATCH(W$1&amp;$R442,$AF$1:$CM$1&amp;$AF$2:$CM$2,0))*VLOOKUP($Q442,$C$17:$M$20,COUNTBLANK($D$15:G$15)+1,FALSE)</f>
        <v>0</v>
      </c>
      <c r="X442" s="3">
        <f t="array" ref="X442">INDEX($AF$3:$CM$62,MATCH($S442,$AE$3:$AE$62,0),MATCH(X$1&amp;$R442,$AF$1:$CM$1&amp;$AF$2:$CM$2,0))*VLOOKUP($Q442,$C$17:$M$20,COUNTBLANK($D$15:H$15)+1,FALSE)</f>
        <v>0</v>
      </c>
      <c r="Y442" s="3">
        <f t="array" ref="Y442">INDEX($AF$3:$CM$62,MATCH($S442,$AE$3:$AE$62,0),MATCH(Y$1&amp;$R442,$AF$1:$CM$1&amp;$AF$2:$CM$2,0))*VLOOKUP($Q442,$C$17:$M$20,COUNTBLANK($D$15:I$15)+1,FALSE)</f>
        <v>0.06</v>
      </c>
      <c r="Z442" s="3">
        <f t="array" ref="Z442">INDEX($AF$3:$CM$62,MATCH($S442,$AE$3:$AE$62,0),MATCH(Z$1&amp;$R442,$AF$1:$CM$1&amp;$AF$2:$CM$2,0))*VLOOKUP($Q442,$C$17:$M$20,COUNTBLANK($D$15:J$15)+1,FALSE)</f>
        <v>0</v>
      </c>
      <c r="AA442" s="3">
        <f t="array" ref="AA442">INDEX($AF$3:$CM$62,MATCH($S442,$AE$3:$AE$62,0),MATCH(AA$1&amp;$R442,$AF$1:$CM$1&amp;$AF$2:$CM$2,0))*VLOOKUP($Q442,$C$17:$M$20,COUNTBLANK($D$15:K$15)+1,FALSE)</f>
        <v>0</v>
      </c>
      <c r="AB442" s="3">
        <f t="array" ref="AB442">INDEX($AF$3:$CM$62,MATCH($S442,$AE$3:$AE$62,0),MATCH(AB$1&amp;$R442,$AF$1:$CM$1&amp;$AF$2:$CM$2,0))*VLOOKUP($Q442,$C$17:$M$20,COUNTBLANK($D$15:L$15)+1,FALSE)</f>
        <v>0</v>
      </c>
      <c r="AC442" s="3">
        <f t="array" ref="AC442">INDEX($AF$3:$CM$62,MATCH($S442,$AE$3:$AE$62,0),MATCH(AC$1&amp;$R442,$AF$1:$CM$1&amp;$AF$2:$CM$2,0))*VLOOKUP($Q442,$C$17:$M$20,COUNTBLANK($D$15:M$15)+1,FALSE)</f>
        <v>0</v>
      </c>
    </row>
    <row r="443" spans="17:29" x14ac:dyDescent="0.2">
      <c r="Q443" t="s">
        <v>418</v>
      </c>
      <c r="R443">
        <f t="shared" si="139"/>
        <v>2</v>
      </c>
      <c r="S443">
        <f t="shared" si="138"/>
        <v>21</v>
      </c>
      <c r="T443" s="3">
        <f t="array" ref="T443">INDEX($AF$3:$CM$62,MATCH($S443,$AE$3:$AE$62,0),MATCH(T$1&amp;$R443,$AF$1:$CM$1&amp;$AF$2:$CM$2,0))*VLOOKUP($Q443,$C$17:$M$20,COUNTBLANK($D$15:D$15)+1,FALSE)</f>
        <v>63</v>
      </c>
      <c r="U443" s="3">
        <f t="array" ref="U443">INDEX($AF$3:$CM$62,MATCH($S443,$AE$3:$AE$62,0),MATCH(U$1&amp;$R443,$AF$1:$CM$1&amp;$AF$2:$CM$2,0))*VLOOKUP($Q443,$C$17:$M$20,COUNTBLANK($D$15:E$15)+1,FALSE)</f>
        <v>3150</v>
      </c>
      <c r="V443" s="3">
        <f t="array" ref="V443">INDEX($AF$3:$CM$62,MATCH($S443,$AE$3:$AE$62,0),MATCH(V$1&amp;$R443,$AF$1:$CM$1&amp;$AF$2:$CM$2,0))*VLOOKUP($Q443,$C$17:$M$20,COUNTBLANK($D$15:F$15)+1,FALSE)</f>
        <v>0</v>
      </c>
      <c r="W443" s="3">
        <f t="array" ref="W443">INDEX($AF$3:$CM$62,MATCH($S443,$AE$3:$AE$62,0),MATCH(W$1&amp;$R443,$AF$1:$CM$1&amp;$AF$2:$CM$2,0))*VLOOKUP($Q443,$C$17:$M$20,COUNTBLANK($D$15:G$15)+1,FALSE)</f>
        <v>0</v>
      </c>
      <c r="X443" s="3">
        <f t="array" ref="X443">INDEX($AF$3:$CM$62,MATCH($S443,$AE$3:$AE$62,0),MATCH(X$1&amp;$R443,$AF$1:$CM$1&amp;$AF$2:$CM$2,0))*VLOOKUP($Q443,$C$17:$M$20,COUNTBLANK($D$15:H$15)+1,FALSE)</f>
        <v>0</v>
      </c>
      <c r="Y443" s="3">
        <f t="array" ref="Y443">INDEX($AF$3:$CM$62,MATCH($S443,$AE$3:$AE$62,0),MATCH(Y$1&amp;$R443,$AF$1:$CM$1&amp;$AF$2:$CM$2,0))*VLOOKUP($Q443,$C$17:$M$20,COUNTBLANK($D$15:I$15)+1,FALSE)</f>
        <v>0.06</v>
      </c>
      <c r="Z443" s="3">
        <f t="array" ref="Z443">INDEX($AF$3:$CM$62,MATCH($S443,$AE$3:$AE$62,0),MATCH(Z$1&amp;$R443,$AF$1:$CM$1&amp;$AF$2:$CM$2,0))*VLOOKUP($Q443,$C$17:$M$20,COUNTBLANK($D$15:J$15)+1,FALSE)</f>
        <v>0</v>
      </c>
      <c r="AA443" s="3">
        <f t="array" ref="AA443">INDEX($AF$3:$CM$62,MATCH($S443,$AE$3:$AE$62,0),MATCH(AA$1&amp;$R443,$AF$1:$CM$1&amp;$AF$2:$CM$2,0))*VLOOKUP($Q443,$C$17:$M$20,COUNTBLANK($D$15:K$15)+1,FALSE)</f>
        <v>0</v>
      </c>
      <c r="AB443" s="3">
        <f t="array" ref="AB443">INDEX($AF$3:$CM$62,MATCH($S443,$AE$3:$AE$62,0),MATCH(AB$1&amp;$R443,$AF$1:$CM$1&amp;$AF$2:$CM$2,0))*VLOOKUP($Q443,$C$17:$M$20,COUNTBLANK($D$15:L$15)+1,FALSE)</f>
        <v>0</v>
      </c>
      <c r="AC443" s="3">
        <f t="array" ref="AC443">INDEX($AF$3:$CM$62,MATCH($S443,$AE$3:$AE$62,0),MATCH(AC$1&amp;$R443,$AF$1:$CM$1&amp;$AF$2:$CM$2,0))*VLOOKUP($Q443,$C$17:$M$20,COUNTBLANK($D$15:M$15)+1,FALSE)</f>
        <v>0</v>
      </c>
    </row>
    <row r="444" spans="17:29" x14ac:dyDescent="0.2">
      <c r="Q444" t="s">
        <v>418</v>
      </c>
      <c r="R444">
        <f t="shared" si="139"/>
        <v>2</v>
      </c>
      <c r="S444">
        <f t="shared" si="138"/>
        <v>22</v>
      </c>
      <c r="T444" s="3">
        <f t="array" ref="T444">INDEX($AF$3:$CM$62,MATCH($S444,$AE$3:$AE$62,0),MATCH(T$1&amp;$R444,$AF$1:$CM$1&amp;$AF$2:$CM$2,0))*VLOOKUP($Q444,$C$17:$M$20,COUNTBLANK($D$15:D$15)+1,FALSE)</f>
        <v>66</v>
      </c>
      <c r="U444" s="3">
        <f t="array" ref="U444">INDEX($AF$3:$CM$62,MATCH($S444,$AE$3:$AE$62,0),MATCH(U$1&amp;$R444,$AF$1:$CM$1&amp;$AF$2:$CM$2,0))*VLOOKUP($Q444,$C$17:$M$20,COUNTBLANK($D$15:E$15)+1,FALSE)</f>
        <v>3300</v>
      </c>
      <c r="V444" s="3">
        <f t="array" ref="V444">INDEX($AF$3:$CM$62,MATCH($S444,$AE$3:$AE$62,0),MATCH(V$1&amp;$R444,$AF$1:$CM$1&amp;$AF$2:$CM$2,0))*VLOOKUP($Q444,$C$17:$M$20,COUNTBLANK($D$15:F$15)+1,FALSE)</f>
        <v>0</v>
      </c>
      <c r="W444" s="3">
        <f t="array" ref="W444">INDEX($AF$3:$CM$62,MATCH($S444,$AE$3:$AE$62,0),MATCH(W$1&amp;$R444,$AF$1:$CM$1&amp;$AF$2:$CM$2,0))*VLOOKUP($Q444,$C$17:$M$20,COUNTBLANK($D$15:G$15)+1,FALSE)</f>
        <v>0</v>
      </c>
      <c r="X444" s="3">
        <f t="array" ref="X444">INDEX($AF$3:$CM$62,MATCH($S444,$AE$3:$AE$62,0),MATCH(X$1&amp;$R444,$AF$1:$CM$1&amp;$AF$2:$CM$2,0))*VLOOKUP($Q444,$C$17:$M$20,COUNTBLANK($D$15:H$15)+1,FALSE)</f>
        <v>0</v>
      </c>
      <c r="Y444" s="3">
        <f t="array" ref="Y444">INDEX($AF$3:$CM$62,MATCH($S444,$AE$3:$AE$62,0),MATCH(Y$1&amp;$R444,$AF$1:$CM$1&amp;$AF$2:$CM$2,0))*VLOOKUP($Q444,$C$17:$M$20,COUNTBLANK($D$15:I$15)+1,FALSE)</f>
        <v>0.06</v>
      </c>
      <c r="Z444" s="3">
        <f t="array" ref="Z444">INDEX($AF$3:$CM$62,MATCH($S444,$AE$3:$AE$62,0),MATCH(Z$1&amp;$R444,$AF$1:$CM$1&amp;$AF$2:$CM$2,0))*VLOOKUP($Q444,$C$17:$M$20,COUNTBLANK($D$15:J$15)+1,FALSE)</f>
        <v>0</v>
      </c>
      <c r="AA444" s="3">
        <f t="array" ref="AA444">INDEX($AF$3:$CM$62,MATCH($S444,$AE$3:$AE$62,0),MATCH(AA$1&amp;$R444,$AF$1:$CM$1&amp;$AF$2:$CM$2,0))*VLOOKUP($Q444,$C$17:$M$20,COUNTBLANK($D$15:K$15)+1,FALSE)</f>
        <v>0</v>
      </c>
      <c r="AB444" s="3">
        <f t="array" ref="AB444">INDEX($AF$3:$CM$62,MATCH($S444,$AE$3:$AE$62,0),MATCH(AB$1&amp;$R444,$AF$1:$CM$1&amp;$AF$2:$CM$2,0))*VLOOKUP($Q444,$C$17:$M$20,COUNTBLANK($D$15:L$15)+1,FALSE)</f>
        <v>0</v>
      </c>
      <c r="AC444" s="3">
        <f t="array" ref="AC444">INDEX($AF$3:$CM$62,MATCH($S444,$AE$3:$AE$62,0),MATCH(AC$1&amp;$R444,$AF$1:$CM$1&amp;$AF$2:$CM$2,0))*VLOOKUP($Q444,$C$17:$M$20,COUNTBLANK($D$15:M$15)+1,FALSE)</f>
        <v>0</v>
      </c>
    </row>
    <row r="445" spans="17:29" x14ac:dyDescent="0.2">
      <c r="Q445" t="s">
        <v>418</v>
      </c>
      <c r="R445">
        <f t="shared" si="139"/>
        <v>2</v>
      </c>
      <c r="S445">
        <f t="shared" si="138"/>
        <v>23</v>
      </c>
      <c r="T445" s="3">
        <f t="array" ref="T445">INDEX($AF$3:$CM$62,MATCH($S445,$AE$3:$AE$62,0),MATCH(T$1&amp;$R445,$AF$1:$CM$1&amp;$AF$2:$CM$2,0))*VLOOKUP($Q445,$C$17:$M$20,COUNTBLANK($D$15:D$15)+1,FALSE)</f>
        <v>69</v>
      </c>
      <c r="U445" s="3">
        <f t="array" ref="U445">INDEX($AF$3:$CM$62,MATCH($S445,$AE$3:$AE$62,0),MATCH(U$1&amp;$R445,$AF$1:$CM$1&amp;$AF$2:$CM$2,0))*VLOOKUP($Q445,$C$17:$M$20,COUNTBLANK($D$15:E$15)+1,FALSE)</f>
        <v>3450</v>
      </c>
      <c r="V445" s="3">
        <f t="array" ref="V445">INDEX($AF$3:$CM$62,MATCH($S445,$AE$3:$AE$62,0),MATCH(V$1&amp;$R445,$AF$1:$CM$1&amp;$AF$2:$CM$2,0))*VLOOKUP($Q445,$C$17:$M$20,COUNTBLANK($D$15:F$15)+1,FALSE)</f>
        <v>0</v>
      </c>
      <c r="W445" s="3">
        <f t="array" ref="W445">INDEX($AF$3:$CM$62,MATCH($S445,$AE$3:$AE$62,0),MATCH(W$1&amp;$R445,$AF$1:$CM$1&amp;$AF$2:$CM$2,0))*VLOOKUP($Q445,$C$17:$M$20,COUNTBLANK($D$15:G$15)+1,FALSE)</f>
        <v>0</v>
      </c>
      <c r="X445" s="3">
        <f t="array" ref="X445">INDEX($AF$3:$CM$62,MATCH($S445,$AE$3:$AE$62,0),MATCH(X$1&amp;$R445,$AF$1:$CM$1&amp;$AF$2:$CM$2,0))*VLOOKUP($Q445,$C$17:$M$20,COUNTBLANK($D$15:H$15)+1,FALSE)</f>
        <v>0</v>
      </c>
      <c r="Y445" s="3">
        <f t="array" ref="Y445">INDEX($AF$3:$CM$62,MATCH($S445,$AE$3:$AE$62,0),MATCH(Y$1&amp;$R445,$AF$1:$CM$1&amp;$AF$2:$CM$2,0))*VLOOKUP($Q445,$C$17:$M$20,COUNTBLANK($D$15:I$15)+1,FALSE)</f>
        <v>0.06</v>
      </c>
      <c r="Z445" s="3">
        <f t="array" ref="Z445">INDEX($AF$3:$CM$62,MATCH($S445,$AE$3:$AE$62,0),MATCH(Z$1&amp;$R445,$AF$1:$CM$1&amp;$AF$2:$CM$2,0))*VLOOKUP($Q445,$C$17:$M$20,COUNTBLANK($D$15:J$15)+1,FALSE)</f>
        <v>0</v>
      </c>
      <c r="AA445" s="3">
        <f t="array" ref="AA445">INDEX($AF$3:$CM$62,MATCH($S445,$AE$3:$AE$62,0),MATCH(AA$1&amp;$R445,$AF$1:$CM$1&amp;$AF$2:$CM$2,0))*VLOOKUP($Q445,$C$17:$M$20,COUNTBLANK($D$15:K$15)+1,FALSE)</f>
        <v>0</v>
      </c>
      <c r="AB445" s="3">
        <f t="array" ref="AB445">INDEX($AF$3:$CM$62,MATCH($S445,$AE$3:$AE$62,0),MATCH(AB$1&amp;$R445,$AF$1:$CM$1&amp;$AF$2:$CM$2,0))*VLOOKUP($Q445,$C$17:$M$20,COUNTBLANK($D$15:L$15)+1,FALSE)</f>
        <v>0</v>
      </c>
      <c r="AC445" s="3">
        <f t="array" ref="AC445">INDEX($AF$3:$CM$62,MATCH($S445,$AE$3:$AE$62,0),MATCH(AC$1&amp;$R445,$AF$1:$CM$1&amp;$AF$2:$CM$2,0))*VLOOKUP($Q445,$C$17:$M$20,COUNTBLANK($D$15:M$15)+1,FALSE)</f>
        <v>0</v>
      </c>
    </row>
    <row r="446" spans="17:29" x14ac:dyDescent="0.2">
      <c r="Q446" t="s">
        <v>418</v>
      </c>
      <c r="R446">
        <f t="shared" si="139"/>
        <v>2</v>
      </c>
      <c r="S446">
        <f t="shared" si="138"/>
        <v>24</v>
      </c>
      <c r="T446" s="3">
        <f t="array" ref="T446">INDEX($AF$3:$CM$62,MATCH($S446,$AE$3:$AE$62,0),MATCH(T$1&amp;$R446,$AF$1:$CM$1&amp;$AF$2:$CM$2,0))*VLOOKUP($Q446,$C$17:$M$20,COUNTBLANK($D$15:D$15)+1,FALSE)</f>
        <v>72</v>
      </c>
      <c r="U446" s="3">
        <f t="array" ref="U446">INDEX($AF$3:$CM$62,MATCH($S446,$AE$3:$AE$62,0),MATCH(U$1&amp;$R446,$AF$1:$CM$1&amp;$AF$2:$CM$2,0))*VLOOKUP($Q446,$C$17:$M$20,COUNTBLANK($D$15:E$15)+1,FALSE)</f>
        <v>3600</v>
      </c>
      <c r="V446" s="3">
        <f t="array" ref="V446">INDEX($AF$3:$CM$62,MATCH($S446,$AE$3:$AE$62,0),MATCH(V$1&amp;$R446,$AF$1:$CM$1&amp;$AF$2:$CM$2,0))*VLOOKUP($Q446,$C$17:$M$20,COUNTBLANK($D$15:F$15)+1,FALSE)</f>
        <v>0</v>
      </c>
      <c r="W446" s="3">
        <f t="array" ref="W446">INDEX($AF$3:$CM$62,MATCH($S446,$AE$3:$AE$62,0),MATCH(W$1&amp;$R446,$AF$1:$CM$1&amp;$AF$2:$CM$2,0))*VLOOKUP($Q446,$C$17:$M$20,COUNTBLANK($D$15:G$15)+1,FALSE)</f>
        <v>0</v>
      </c>
      <c r="X446" s="3">
        <f t="array" ref="X446">INDEX($AF$3:$CM$62,MATCH($S446,$AE$3:$AE$62,0),MATCH(X$1&amp;$R446,$AF$1:$CM$1&amp;$AF$2:$CM$2,0))*VLOOKUP($Q446,$C$17:$M$20,COUNTBLANK($D$15:H$15)+1,FALSE)</f>
        <v>0</v>
      </c>
      <c r="Y446" s="3">
        <f t="array" ref="Y446">INDEX($AF$3:$CM$62,MATCH($S446,$AE$3:$AE$62,0),MATCH(Y$1&amp;$R446,$AF$1:$CM$1&amp;$AF$2:$CM$2,0))*VLOOKUP($Q446,$C$17:$M$20,COUNTBLANK($D$15:I$15)+1,FALSE)</f>
        <v>0.06</v>
      </c>
      <c r="Z446" s="3">
        <f t="array" ref="Z446">INDEX($AF$3:$CM$62,MATCH($S446,$AE$3:$AE$62,0),MATCH(Z$1&amp;$R446,$AF$1:$CM$1&amp;$AF$2:$CM$2,0))*VLOOKUP($Q446,$C$17:$M$20,COUNTBLANK($D$15:J$15)+1,FALSE)</f>
        <v>0</v>
      </c>
      <c r="AA446" s="3">
        <f t="array" ref="AA446">INDEX($AF$3:$CM$62,MATCH($S446,$AE$3:$AE$62,0),MATCH(AA$1&amp;$R446,$AF$1:$CM$1&amp;$AF$2:$CM$2,0))*VLOOKUP($Q446,$C$17:$M$20,COUNTBLANK($D$15:K$15)+1,FALSE)</f>
        <v>0</v>
      </c>
      <c r="AB446" s="3">
        <f t="array" ref="AB446">INDEX($AF$3:$CM$62,MATCH($S446,$AE$3:$AE$62,0),MATCH(AB$1&amp;$R446,$AF$1:$CM$1&amp;$AF$2:$CM$2,0))*VLOOKUP($Q446,$C$17:$M$20,COUNTBLANK($D$15:L$15)+1,FALSE)</f>
        <v>0</v>
      </c>
      <c r="AC446" s="3">
        <f t="array" ref="AC446">INDEX($AF$3:$CM$62,MATCH($S446,$AE$3:$AE$62,0),MATCH(AC$1&amp;$R446,$AF$1:$CM$1&amp;$AF$2:$CM$2,0))*VLOOKUP($Q446,$C$17:$M$20,COUNTBLANK($D$15:M$15)+1,FALSE)</f>
        <v>0</v>
      </c>
    </row>
    <row r="447" spans="17:29" x14ac:dyDescent="0.2">
      <c r="Q447" t="s">
        <v>418</v>
      </c>
      <c r="R447">
        <f t="shared" si="139"/>
        <v>2</v>
      </c>
      <c r="S447">
        <f t="shared" si="138"/>
        <v>25</v>
      </c>
      <c r="T447" s="3">
        <f t="array" ref="T447">INDEX($AF$3:$CM$62,MATCH($S447,$AE$3:$AE$62,0),MATCH(T$1&amp;$R447,$AF$1:$CM$1&amp;$AF$2:$CM$2,0))*VLOOKUP($Q447,$C$17:$M$20,COUNTBLANK($D$15:D$15)+1,FALSE)</f>
        <v>75</v>
      </c>
      <c r="U447" s="3">
        <f t="array" ref="U447">INDEX($AF$3:$CM$62,MATCH($S447,$AE$3:$AE$62,0),MATCH(U$1&amp;$R447,$AF$1:$CM$1&amp;$AF$2:$CM$2,0))*VLOOKUP($Q447,$C$17:$M$20,COUNTBLANK($D$15:E$15)+1,FALSE)</f>
        <v>3750</v>
      </c>
      <c r="V447" s="3">
        <f t="array" ref="V447">INDEX($AF$3:$CM$62,MATCH($S447,$AE$3:$AE$62,0),MATCH(V$1&amp;$R447,$AF$1:$CM$1&amp;$AF$2:$CM$2,0))*VLOOKUP($Q447,$C$17:$M$20,COUNTBLANK($D$15:F$15)+1,FALSE)</f>
        <v>0</v>
      </c>
      <c r="W447" s="3">
        <f t="array" ref="W447">INDEX($AF$3:$CM$62,MATCH($S447,$AE$3:$AE$62,0),MATCH(W$1&amp;$R447,$AF$1:$CM$1&amp;$AF$2:$CM$2,0))*VLOOKUP($Q447,$C$17:$M$20,COUNTBLANK($D$15:G$15)+1,FALSE)</f>
        <v>0</v>
      </c>
      <c r="X447" s="3">
        <f t="array" ref="X447">INDEX($AF$3:$CM$62,MATCH($S447,$AE$3:$AE$62,0),MATCH(X$1&amp;$R447,$AF$1:$CM$1&amp;$AF$2:$CM$2,0))*VLOOKUP($Q447,$C$17:$M$20,COUNTBLANK($D$15:H$15)+1,FALSE)</f>
        <v>0</v>
      </c>
      <c r="Y447" s="3">
        <f t="array" ref="Y447">INDEX($AF$3:$CM$62,MATCH($S447,$AE$3:$AE$62,0),MATCH(Y$1&amp;$R447,$AF$1:$CM$1&amp;$AF$2:$CM$2,0))*VLOOKUP($Q447,$C$17:$M$20,COUNTBLANK($D$15:I$15)+1,FALSE)</f>
        <v>0.06</v>
      </c>
      <c r="Z447" s="3">
        <f t="array" ref="Z447">INDEX($AF$3:$CM$62,MATCH($S447,$AE$3:$AE$62,0),MATCH(Z$1&amp;$R447,$AF$1:$CM$1&amp;$AF$2:$CM$2,0))*VLOOKUP($Q447,$C$17:$M$20,COUNTBLANK($D$15:J$15)+1,FALSE)</f>
        <v>0</v>
      </c>
      <c r="AA447" s="3">
        <f t="array" ref="AA447">INDEX($AF$3:$CM$62,MATCH($S447,$AE$3:$AE$62,0),MATCH(AA$1&amp;$R447,$AF$1:$CM$1&amp;$AF$2:$CM$2,0))*VLOOKUP($Q447,$C$17:$M$20,COUNTBLANK($D$15:K$15)+1,FALSE)</f>
        <v>0</v>
      </c>
      <c r="AB447" s="3">
        <f t="array" ref="AB447">INDEX($AF$3:$CM$62,MATCH($S447,$AE$3:$AE$62,0),MATCH(AB$1&amp;$R447,$AF$1:$CM$1&amp;$AF$2:$CM$2,0))*VLOOKUP($Q447,$C$17:$M$20,COUNTBLANK($D$15:L$15)+1,FALSE)</f>
        <v>0</v>
      </c>
      <c r="AC447" s="3">
        <f t="array" ref="AC447">INDEX($AF$3:$CM$62,MATCH($S447,$AE$3:$AE$62,0),MATCH(AC$1&amp;$R447,$AF$1:$CM$1&amp;$AF$2:$CM$2,0))*VLOOKUP($Q447,$C$17:$M$20,COUNTBLANK($D$15:M$15)+1,FALSE)</f>
        <v>0</v>
      </c>
    </row>
    <row r="448" spans="17:29" x14ac:dyDescent="0.2">
      <c r="Q448" t="s">
        <v>418</v>
      </c>
      <c r="R448">
        <f t="shared" si="139"/>
        <v>2</v>
      </c>
      <c r="S448">
        <f t="shared" ref="S448:S511" si="140">S388</f>
        <v>26</v>
      </c>
      <c r="T448" s="3">
        <f t="array" ref="T448">INDEX($AF$3:$CM$62,MATCH($S448,$AE$3:$AE$62,0),MATCH(T$1&amp;$R448,$AF$1:$CM$1&amp;$AF$2:$CM$2,0))*VLOOKUP($Q448,$C$17:$M$20,COUNTBLANK($D$15:D$15)+1,FALSE)</f>
        <v>78</v>
      </c>
      <c r="U448" s="3">
        <f t="array" ref="U448">INDEX($AF$3:$CM$62,MATCH($S448,$AE$3:$AE$62,0),MATCH(U$1&amp;$R448,$AF$1:$CM$1&amp;$AF$2:$CM$2,0))*VLOOKUP($Q448,$C$17:$M$20,COUNTBLANK($D$15:E$15)+1,FALSE)</f>
        <v>3900</v>
      </c>
      <c r="V448" s="3">
        <f t="array" ref="V448">INDEX($AF$3:$CM$62,MATCH($S448,$AE$3:$AE$62,0),MATCH(V$1&amp;$R448,$AF$1:$CM$1&amp;$AF$2:$CM$2,0))*VLOOKUP($Q448,$C$17:$M$20,COUNTBLANK($D$15:F$15)+1,FALSE)</f>
        <v>0</v>
      </c>
      <c r="W448" s="3">
        <f t="array" ref="W448">INDEX($AF$3:$CM$62,MATCH($S448,$AE$3:$AE$62,0),MATCH(W$1&amp;$R448,$AF$1:$CM$1&amp;$AF$2:$CM$2,0))*VLOOKUP($Q448,$C$17:$M$20,COUNTBLANK($D$15:G$15)+1,FALSE)</f>
        <v>0</v>
      </c>
      <c r="X448" s="3">
        <f t="array" ref="X448">INDEX($AF$3:$CM$62,MATCH($S448,$AE$3:$AE$62,0),MATCH(X$1&amp;$R448,$AF$1:$CM$1&amp;$AF$2:$CM$2,0))*VLOOKUP($Q448,$C$17:$M$20,COUNTBLANK($D$15:H$15)+1,FALSE)</f>
        <v>0</v>
      </c>
      <c r="Y448" s="3">
        <f t="array" ref="Y448">INDEX($AF$3:$CM$62,MATCH($S448,$AE$3:$AE$62,0),MATCH(Y$1&amp;$R448,$AF$1:$CM$1&amp;$AF$2:$CM$2,0))*VLOOKUP($Q448,$C$17:$M$20,COUNTBLANK($D$15:I$15)+1,FALSE)</f>
        <v>0.06</v>
      </c>
      <c r="Z448" s="3">
        <f t="array" ref="Z448">INDEX($AF$3:$CM$62,MATCH($S448,$AE$3:$AE$62,0),MATCH(Z$1&amp;$R448,$AF$1:$CM$1&amp;$AF$2:$CM$2,0))*VLOOKUP($Q448,$C$17:$M$20,COUNTBLANK($D$15:J$15)+1,FALSE)</f>
        <v>0</v>
      </c>
      <c r="AA448" s="3">
        <f t="array" ref="AA448">INDEX($AF$3:$CM$62,MATCH($S448,$AE$3:$AE$62,0),MATCH(AA$1&amp;$R448,$AF$1:$CM$1&amp;$AF$2:$CM$2,0))*VLOOKUP($Q448,$C$17:$M$20,COUNTBLANK($D$15:K$15)+1,FALSE)</f>
        <v>0</v>
      </c>
      <c r="AB448" s="3">
        <f t="array" ref="AB448">INDEX($AF$3:$CM$62,MATCH($S448,$AE$3:$AE$62,0),MATCH(AB$1&amp;$R448,$AF$1:$CM$1&amp;$AF$2:$CM$2,0))*VLOOKUP($Q448,$C$17:$M$20,COUNTBLANK($D$15:L$15)+1,FALSE)</f>
        <v>0</v>
      </c>
      <c r="AC448" s="3">
        <f t="array" ref="AC448">INDEX($AF$3:$CM$62,MATCH($S448,$AE$3:$AE$62,0),MATCH(AC$1&amp;$R448,$AF$1:$CM$1&amp;$AF$2:$CM$2,0))*VLOOKUP($Q448,$C$17:$M$20,COUNTBLANK($D$15:M$15)+1,FALSE)</f>
        <v>0</v>
      </c>
    </row>
    <row r="449" spans="17:29" x14ac:dyDescent="0.2">
      <c r="Q449" t="s">
        <v>418</v>
      </c>
      <c r="R449">
        <f t="shared" si="139"/>
        <v>2</v>
      </c>
      <c r="S449">
        <f t="shared" si="140"/>
        <v>27</v>
      </c>
      <c r="T449" s="3">
        <f t="array" ref="T449">INDEX($AF$3:$CM$62,MATCH($S449,$AE$3:$AE$62,0),MATCH(T$1&amp;$R449,$AF$1:$CM$1&amp;$AF$2:$CM$2,0))*VLOOKUP($Q449,$C$17:$M$20,COUNTBLANK($D$15:D$15)+1,FALSE)</f>
        <v>81</v>
      </c>
      <c r="U449" s="3">
        <f t="array" ref="U449">INDEX($AF$3:$CM$62,MATCH($S449,$AE$3:$AE$62,0),MATCH(U$1&amp;$R449,$AF$1:$CM$1&amp;$AF$2:$CM$2,0))*VLOOKUP($Q449,$C$17:$M$20,COUNTBLANK($D$15:E$15)+1,FALSE)</f>
        <v>4050</v>
      </c>
      <c r="V449" s="3">
        <f t="array" ref="V449">INDEX($AF$3:$CM$62,MATCH($S449,$AE$3:$AE$62,0),MATCH(V$1&amp;$R449,$AF$1:$CM$1&amp;$AF$2:$CM$2,0))*VLOOKUP($Q449,$C$17:$M$20,COUNTBLANK($D$15:F$15)+1,FALSE)</f>
        <v>0</v>
      </c>
      <c r="W449" s="3">
        <f t="array" ref="W449">INDEX($AF$3:$CM$62,MATCH($S449,$AE$3:$AE$62,0),MATCH(W$1&amp;$R449,$AF$1:$CM$1&amp;$AF$2:$CM$2,0))*VLOOKUP($Q449,$C$17:$M$20,COUNTBLANK($D$15:G$15)+1,FALSE)</f>
        <v>0</v>
      </c>
      <c r="X449" s="3">
        <f t="array" ref="X449">INDEX($AF$3:$CM$62,MATCH($S449,$AE$3:$AE$62,0),MATCH(X$1&amp;$R449,$AF$1:$CM$1&amp;$AF$2:$CM$2,0))*VLOOKUP($Q449,$C$17:$M$20,COUNTBLANK($D$15:H$15)+1,FALSE)</f>
        <v>0</v>
      </c>
      <c r="Y449" s="3">
        <f t="array" ref="Y449">INDEX($AF$3:$CM$62,MATCH($S449,$AE$3:$AE$62,0),MATCH(Y$1&amp;$R449,$AF$1:$CM$1&amp;$AF$2:$CM$2,0))*VLOOKUP($Q449,$C$17:$M$20,COUNTBLANK($D$15:I$15)+1,FALSE)</f>
        <v>0.06</v>
      </c>
      <c r="Z449" s="3">
        <f t="array" ref="Z449">INDEX($AF$3:$CM$62,MATCH($S449,$AE$3:$AE$62,0),MATCH(Z$1&amp;$R449,$AF$1:$CM$1&amp;$AF$2:$CM$2,0))*VLOOKUP($Q449,$C$17:$M$20,COUNTBLANK($D$15:J$15)+1,FALSE)</f>
        <v>0</v>
      </c>
      <c r="AA449" s="3">
        <f t="array" ref="AA449">INDEX($AF$3:$CM$62,MATCH($S449,$AE$3:$AE$62,0),MATCH(AA$1&amp;$R449,$AF$1:$CM$1&amp;$AF$2:$CM$2,0))*VLOOKUP($Q449,$C$17:$M$20,COUNTBLANK($D$15:K$15)+1,FALSE)</f>
        <v>0</v>
      </c>
      <c r="AB449" s="3">
        <f t="array" ref="AB449">INDEX($AF$3:$CM$62,MATCH($S449,$AE$3:$AE$62,0),MATCH(AB$1&amp;$R449,$AF$1:$CM$1&amp;$AF$2:$CM$2,0))*VLOOKUP($Q449,$C$17:$M$20,COUNTBLANK($D$15:L$15)+1,FALSE)</f>
        <v>0</v>
      </c>
      <c r="AC449" s="3">
        <f t="array" ref="AC449">INDEX($AF$3:$CM$62,MATCH($S449,$AE$3:$AE$62,0),MATCH(AC$1&amp;$R449,$AF$1:$CM$1&amp;$AF$2:$CM$2,0))*VLOOKUP($Q449,$C$17:$M$20,COUNTBLANK($D$15:M$15)+1,FALSE)</f>
        <v>0</v>
      </c>
    </row>
    <row r="450" spans="17:29" x14ac:dyDescent="0.2">
      <c r="Q450" t="s">
        <v>418</v>
      </c>
      <c r="R450">
        <f t="shared" si="139"/>
        <v>2</v>
      </c>
      <c r="S450">
        <f t="shared" si="140"/>
        <v>28</v>
      </c>
      <c r="T450" s="3">
        <f t="array" ref="T450">INDEX($AF$3:$CM$62,MATCH($S450,$AE$3:$AE$62,0),MATCH(T$1&amp;$R450,$AF$1:$CM$1&amp;$AF$2:$CM$2,0))*VLOOKUP($Q450,$C$17:$M$20,COUNTBLANK($D$15:D$15)+1,FALSE)</f>
        <v>84</v>
      </c>
      <c r="U450" s="3">
        <f t="array" ref="U450">INDEX($AF$3:$CM$62,MATCH($S450,$AE$3:$AE$62,0),MATCH(U$1&amp;$R450,$AF$1:$CM$1&amp;$AF$2:$CM$2,0))*VLOOKUP($Q450,$C$17:$M$20,COUNTBLANK($D$15:E$15)+1,FALSE)</f>
        <v>4200</v>
      </c>
      <c r="V450" s="3">
        <f t="array" ref="V450">INDEX($AF$3:$CM$62,MATCH($S450,$AE$3:$AE$62,0),MATCH(V$1&amp;$R450,$AF$1:$CM$1&amp;$AF$2:$CM$2,0))*VLOOKUP($Q450,$C$17:$M$20,COUNTBLANK($D$15:F$15)+1,FALSE)</f>
        <v>0</v>
      </c>
      <c r="W450" s="3">
        <f t="array" ref="W450">INDEX($AF$3:$CM$62,MATCH($S450,$AE$3:$AE$62,0),MATCH(W$1&amp;$R450,$AF$1:$CM$1&amp;$AF$2:$CM$2,0))*VLOOKUP($Q450,$C$17:$M$20,COUNTBLANK($D$15:G$15)+1,FALSE)</f>
        <v>0</v>
      </c>
      <c r="X450" s="3">
        <f t="array" ref="X450">INDEX($AF$3:$CM$62,MATCH($S450,$AE$3:$AE$62,0),MATCH(X$1&amp;$R450,$AF$1:$CM$1&amp;$AF$2:$CM$2,0))*VLOOKUP($Q450,$C$17:$M$20,COUNTBLANK($D$15:H$15)+1,FALSE)</f>
        <v>0</v>
      </c>
      <c r="Y450" s="3">
        <f t="array" ref="Y450">INDEX($AF$3:$CM$62,MATCH($S450,$AE$3:$AE$62,0),MATCH(Y$1&amp;$R450,$AF$1:$CM$1&amp;$AF$2:$CM$2,0))*VLOOKUP($Q450,$C$17:$M$20,COUNTBLANK($D$15:I$15)+1,FALSE)</f>
        <v>0.06</v>
      </c>
      <c r="Z450" s="3">
        <f t="array" ref="Z450">INDEX($AF$3:$CM$62,MATCH($S450,$AE$3:$AE$62,0),MATCH(Z$1&amp;$R450,$AF$1:$CM$1&amp;$AF$2:$CM$2,0))*VLOOKUP($Q450,$C$17:$M$20,COUNTBLANK($D$15:J$15)+1,FALSE)</f>
        <v>0</v>
      </c>
      <c r="AA450" s="3">
        <f t="array" ref="AA450">INDEX($AF$3:$CM$62,MATCH($S450,$AE$3:$AE$62,0),MATCH(AA$1&amp;$R450,$AF$1:$CM$1&amp;$AF$2:$CM$2,0))*VLOOKUP($Q450,$C$17:$M$20,COUNTBLANK($D$15:K$15)+1,FALSE)</f>
        <v>0</v>
      </c>
      <c r="AB450" s="3">
        <f t="array" ref="AB450">INDEX($AF$3:$CM$62,MATCH($S450,$AE$3:$AE$62,0),MATCH(AB$1&amp;$R450,$AF$1:$CM$1&amp;$AF$2:$CM$2,0))*VLOOKUP($Q450,$C$17:$M$20,COUNTBLANK($D$15:L$15)+1,FALSE)</f>
        <v>0</v>
      </c>
      <c r="AC450" s="3">
        <f t="array" ref="AC450">INDEX($AF$3:$CM$62,MATCH($S450,$AE$3:$AE$62,0),MATCH(AC$1&amp;$R450,$AF$1:$CM$1&amp;$AF$2:$CM$2,0))*VLOOKUP($Q450,$C$17:$M$20,COUNTBLANK($D$15:M$15)+1,FALSE)</f>
        <v>0</v>
      </c>
    </row>
    <row r="451" spans="17:29" x14ac:dyDescent="0.2">
      <c r="Q451" t="s">
        <v>418</v>
      </c>
      <c r="R451">
        <f t="shared" si="139"/>
        <v>2</v>
      </c>
      <c r="S451">
        <f t="shared" si="140"/>
        <v>29</v>
      </c>
      <c r="T451" s="3">
        <f t="array" ref="T451">INDEX($AF$3:$CM$62,MATCH($S451,$AE$3:$AE$62,0),MATCH(T$1&amp;$R451,$AF$1:$CM$1&amp;$AF$2:$CM$2,0))*VLOOKUP($Q451,$C$17:$M$20,COUNTBLANK($D$15:D$15)+1,FALSE)</f>
        <v>87</v>
      </c>
      <c r="U451" s="3">
        <f t="array" ref="U451">INDEX($AF$3:$CM$62,MATCH($S451,$AE$3:$AE$62,0),MATCH(U$1&amp;$R451,$AF$1:$CM$1&amp;$AF$2:$CM$2,0))*VLOOKUP($Q451,$C$17:$M$20,COUNTBLANK($D$15:E$15)+1,FALSE)</f>
        <v>4350</v>
      </c>
      <c r="V451" s="3">
        <f t="array" ref="V451">INDEX($AF$3:$CM$62,MATCH($S451,$AE$3:$AE$62,0),MATCH(V$1&amp;$R451,$AF$1:$CM$1&amp;$AF$2:$CM$2,0))*VLOOKUP($Q451,$C$17:$M$20,COUNTBLANK($D$15:F$15)+1,FALSE)</f>
        <v>0</v>
      </c>
      <c r="W451" s="3">
        <f t="array" ref="W451">INDEX($AF$3:$CM$62,MATCH($S451,$AE$3:$AE$62,0),MATCH(W$1&amp;$R451,$AF$1:$CM$1&amp;$AF$2:$CM$2,0))*VLOOKUP($Q451,$C$17:$M$20,COUNTBLANK($D$15:G$15)+1,FALSE)</f>
        <v>0</v>
      </c>
      <c r="X451" s="3">
        <f t="array" ref="X451">INDEX($AF$3:$CM$62,MATCH($S451,$AE$3:$AE$62,0),MATCH(X$1&amp;$R451,$AF$1:$CM$1&amp;$AF$2:$CM$2,0))*VLOOKUP($Q451,$C$17:$M$20,COUNTBLANK($D$15:H$15)+1,FALSE)</f>
        <v>0</v>
      </c>
      <c r="Y451" s="3">
        <f t="array" ref="Y451">INDEX($AF$3:$CM$62,MATCH($S451,$AE$3:$AE$62,0),MATCH(Y$1&amp;$R451,$AF$1:$CM$1&amp;$AF$2:$CM$2,0))*VLOOKUP($Q451,$C$17:$M$20,COUNTBLANK($D$15:I$15)+1,FALSE)</f>
        <v>0.06</v>
      </c>
      <c r="Z451" s="3">
        <f t="array" ref="Z451">INDEX($AF$3:$CM$62,MATCH($S451,$AE$3:$AE$62,0),MATCH(Z$1&amp;$R451,$AF$1:$CM$1&amp;$AF$2:$CM$2,0))*VLOOKUP($Q451,$C$17:$M$20,COUNTBLANK($D$15:J$15)+1,FALSE)</f>
        <v>0</v>
      </c>
      <c r="AA451" s="3">
        <f t="array" ref="AA451">INDEX($AF$3:$CM$62,MATCH($S451,$AE$3:$AE$62,0),MATCH(AA$1&amp;$R451,$AF$1:$CM$1&amp;$AF$2:$CM$2,0))*VLOOKUP($Q451,$C$17:$M$20,COUNTBLANK($D$15:K$15)+1,FALSE)</f>
        <v>0</v>
      </c>
      <c r="AB451" s="3">
        <f t="array" ref="AB451">INDEX($AF$3:$CM$62,MATCH($S451,$AE$3:$AE$62,0),MATCH(AB$1&amp;$R451,$AF$1:$CM$1&amp;$AF$2:$CM$2,0))*VLOOKUP($Q451,$C$17:$M$20,COUNTBLANK($D$15:L$15)+1,FALSE)</f>
        <v>0</v>
      </c>
      <c r="AC451" s="3">
        <f t="array" ref="AC451">INDEX($AF$3:$CM$62,MATCH($S451,$AE$3:$AE$62,0),MATCH(AC$1&amp;$R451,$AF$1:$CM$1&amp;$AF$2:$CM$2,0))*VLOOKUP($Q451,$C$17:$M$20,COUNTBLANK($D$15:M$15)+1,FALSE)</f>
        <v>0</v>
      </c>
    </row>
    <row r="452" spans="17:29" x14ac:dyDescent="0.2">
      <c r="Q452" t="s">
        <v>418</v>
      </c>
      <c r="R452">
        <f t="shared" si="139"/>
        <v>2</v>
      </c>
      <c r="S452">
        <f t="shared" si="140"/>
        <v>30</v>
      </c>
      <c r="T452" s="3">
        <f t="array" ref="T452">INDEX($AF$3:$CM$62,MATCH($S452,$AE$3:$AE$62,0),MATCH(T$1&amp;$R452,$AF$1:$CM$1&amp;$AF$2:$CM$2,0))*VLOOKUP($Q452,$C$17:$M$20,COUNTBLANK($D$15:D$15)+1,FALSE)</f>
        <v>90</v>
      </c>
      <c r="U452" s="3">
        <f t="array" ref="U452">INDEX($AF$3:$CM$62,MATCH($S452,$AE$3:$AE$62,0),MATCH(U$1&amp;$R452,$AF$1:$CM$1&amp;$AF$2:$CM$2,0))*VLOOKUP($Q452,$C$17:$M$20,COUNTBLANK($D$15:E$15)+1,FALSE)</f>
        <v>4500</v>
      </c>
      <c r="V452" s="3">
        <f t="array" ref="V452">INDEX($AF$3:$CM$62,MATCH($S452,$AE$3:$AE$62,0),MATCH(V$1&amp;$R452,$AF$1:$CM$1&amp;$AF$2:$CM$2,0))*VLOOKUP($Q452,$C$17:$M$20,COUNTBLANK($D$15:F$15)+1,FALSE)</f>
        <v>0</v>
      </c>
      <c r="W452" s="3">
        <f t="array" ref="W452">INDEX($AF$3:$CM$62,MATCH($S452,$AE$3:$AE$62,0),MATCH(W$1&amp;$R452,$AF$1:$CM$1&amp;$AF$2:$CM$2,0))*VLOOKUP($Q452,$C$17:$M$20,COUNTBLANK($D$15:G$15)+1,FALSE)</f>
        <v>0</v>
      </c>
      <c r="X452" s="3">
        <f t="array" ref="X452">INDEX($AF$3:$CM$62,MATCH($S452,$AE$3:$AE$62,0),MATCH(X$1&amp;$R452,$AF$1:$CM$1&amp;$AF$2:$CM$2,0))*VLOOKUP($Q452,$C$17:$M$20,COUNTBLANK($D$15:H$15)+1,FALSE)</f>
        <v>0</v>
      </c>
      <c r="Y452" s="3">
        <f t="array" ref="Y452">INDEX($AF$3:$CM$62,MATCH($S452,$AE$3:$AE$62,0),MATCH(Y$1&amp;$R452,$AF$1:$CM$1&amp;$AF$2:$CM$2,0))*VLOOKUP($Q452,$C$17:$M$20,COUNTBLANK($D$15:I$15)+1,FALSE)</f>
        <v>0.09</v>
      </c>
      <c r="Z452" s="3">
        <f t="array" ref="Z452">INDEX($AF$3:$CM$62,MATCH($S452,$AE$3:$AE$62,0),MATCH(Z$1&amp;$R452,$AF$1:$CM$1&amp;$AF$2:$CM$2,0))*VLOOKUP($Q452,$C$17:$M$20,COUNTBLANK($D$15:J$15)+1,FALSE)</f>
        <v>0</v>
      </c>
      <c r="AA452" s="3">
        <f t="array" ref="AA452">INDEX($AF$3:$CM$62,MATCH($S452,$AE$3:$AE$62,0),MATCH(AA$1&amp;$R452,$AF$1:$CM$1&amp;$AF$2:$CM$2,0))*VLOOKUP($Q452,$C$17:$M$20,COUNTBLANK($D$15:K$15)+1,FALSE)</f>
        <v>0</v>
      </c>
      <c r="AB452" s="3">
        <f t="array" ref="AB452">INDEX($AF$3:$CM$62,MATCH($S452,$AE$3:$AE$62,0),MATCH(AB$1&amp;$R452,$AF$1:$CM$1&amp;$AF$2:$CM$2,0))*VLOOKUP($Q452,$C$17:$M$20,COUNTBLANK($D$15:L$15)+1,FALSE)</f>
        <v>0</v>
      </c>
      <c r="AC452" s="3">
        <f t="array" ref="AC452">INDEX($AF$3:$CM$62,MATCH($S452,$AE$3:$AE$62,0),MATCH(AC$1&amp;$R452,$AF$1:$CM$1&amp;$AF$2:$CM$2,0))*VLOOKUP($Q452,$C$17:$M$20,COUNTBLANK($D$15:M$15)+1,FALSE)</f>
        <v>0</v>
      </c>
    </row>
    <row r="453" spans="17:29" x14ac:dyDescent="0.2">
      <c r="Q453" t="s">
        <v>418</v>
      </c>
      <c r="R453">
        <f t="shared" si="139"/>
        <v>2</v>
      </c>
      <c r="S453">
        <f t="shared" si="140"/>
        <v>31</v>
      </c>
      <c r="T453" s="3">
        <f t="array" ref="T453">INDEX($AF$3:$CM$62,MATCH($S453,$AE$3:$AE$62,0),MATCH(T$1&amp;$R453,$AF$1:$CM$1&amp;$AF$2:$CM$2,0))*VLOOKUP($Q453,$C$17:$M$20,COUNTBLANK($D$15:D$15)+1,FALSE)</f>
        <v>93</v>
      </c>
      <c r="U453" s="3">
        <f t="array" ref="U453">INDEX($AF$3:$CM$62,MATCH($S453,$AE$3:$AE$62,0),MATCH(U$1&amp;$R453,$AF$1:$CM$1&amp;$AF$2:$CM$2,0))*VLOOKUP($Q453,$C$17:$M$20,COUNTBLANK($D$15:E$15)+1,FALSE)</f>
        <v>4650</v>
      </c>
      <c r="V453" s="3">
        <f t="array" ref="V453">INDEX($AF$3:$CM$62,MATCH($S453,$AE$3:$AE$62,0),MATCH(V$1&amp;$R453,$AF$1:$CM$1&amp;$AF$2:$CM$2,0))*VLOOKUP($Q453,$C$17:$M$20,COUNTBLANK($D$15:F$15)+1,FALSE)</f>
        <v>0</v>
      </c>
      <c r="W453" s="3">
        <f t="array" ref="W453">INDEX($AF$3:$CM$62,MATCH($S453,$AE$3:$AE$62,0),MATCH(W$1&amp;$R453,$AF$1:$CM$1&amp;$AF$2:$CM$2,0))*VLOOKUP($Q453,$C$17:$M$20,COUNTBLANK($D$15:G$15)+1,FALSE)</f>
        <v>0</v>
      </c>
      <c r="X453" s="3">
        <f t="array" ref="X453">INDEX($AF$3:$CM$62,MATCH($S453,$AE$3:$AE$62,0),MATCH(X$1&amp;$R453,$AF$1:$CM$1&amp;$AF$2:$CM$2,0))*VLOOKUP($Q453,$C$17:$M$20,COUNTBLANK($D$15:H$15)+1,FALSE)</f>
        <v>0</v>
      </c>
      <c r="Y453" s="3">
        <f t="array" ref="Y453">INDEX($AF$3:$CM$62,MATCH($S453,$AE$3:$AE$62,0),MATCH(Y$1&amp;$R453,$AF$1:$CM$1&amp;$AF$2:$CM$2,0))*VLOOKUP($Q453,$C$17:$M$20,COUNTBLANK($D$15:I$15)+1,FALSE)</f>
        <v>0.09</v>
      </c>
      <c r="Z453" s="3">
        <f t="array" ref="Z453">INDEX($AF$3:$CM$62,MATCH($S453,$AE$3:$AE$62,0),MATCH(Z$1&amp;$R453,$AF$1:$CM$1&amp;$AF$2:$CM$2,0))*VLOOKUP($Q453,$C$17:$M$20,COUNTBLANK($D$15:J$15)+1,FALSE)</f>
        <v>0</v>
      </c>
      <c r="AA453" s="3">
        <f t="array" ref="AA453">INDEX($AF$3:$CM$62,MATCH($S453,$AE$3:$AE$62,0),MATCH(AA$1&amp;$R453,$AF$1:$CM$1&amp;$AF$2:$CM$2,0))*VLOOKUP($Q453,$C$17:$M$20,COUNTBLANK($D$15:K$15)+1,FALSE)</f>
        <v>0</v>
      </c>
      <c r="AB453" s="3">
        <f t="array" ref="AB453">INDEX($AF$3:$CM$62,MATCH($S453,$AE$3:$AE$62,0),MATCH(AB$1&amp;$R453,$AF$1:$CM$1&amp;$AF$2:$CM$2,0))*VLOOKUP($Q453,$C$17:$M$20,COUNTBLANK($D$15:L$15)+1,FALSE)</f>
        <v>0</v>
      </c>
      <c r="AC453" s="3">
        <f t="array" ref="AC453">INDEX($AF$3:$CM$62,MATCH($S453,$AE$3:$AE$62,0),MATCH(AC$1&amp;$R453,$AF$1:$CM$1&amp;$AF$2:$CM$2,0))*VLOOKUP($Q453,$C$17:$M$20,COUNTBLANK($D$15:M$15)+1,FALSE)</f>
        <v>0</v>
      </c>
    </row>
    <row r="454" spans="17:29" x14ac:dyDescent="0.2">
      <c r="Q454" t="s">
        <v>418</v>
      </c>
      <c r="R454">
        <f t="shared" si="139"/>
        <v>2</v>
      </c>
      <c r="S454">
        <f t="shared" si="140"/>
        <v>32</v>
      </c>
      <c r="T454" s="3">
        <f t="array" ref="T454">INDEX($AF$3:$CM$62,MATCH($S454,$AE$3:$AE$62,0),MATCH(T$1&amp;$R454,$AF$1:$CM$1&amp;$AF$2:$CM$2,0))*VLOOKUP($Q454,$C$17:$M$20,COUNTBLANK($D$15:D$15)+1,FALSE)</f>
        <v>96</v>
      </c>
      <c r="U454" s="3">
        <f t="array" ref="U454">INDEX($AF$3:$CM$62,MATCH($S454,$AE$3:$AE$62,0),MATCH(U$1&amp;$R454,$AF$1:$CM$1&amp;$AF$2:$CM$2,0))*VLOOKUP($Q454,$C$17:$M$20,COUNTBLANK($D$15:E$15)+1,FALSE)</f>
        <v>4800</v>
      </c>
      <c r="V454" s="3">
        <f t="array" ref="V454">INDEX($AF$3:$CM$62,MATCH($S454,$AE$3:$AE$62,0),MATCH(V$1&amp;$R454,$AF$1:$CM$1&amp;$AF$2:$CM$2,0))*VLOOKUP($Q454,$C$17:$M$20,COUNTBLANK($D$15:F$15)+1,FALSE)</f>
        <v>0</v>
      </c>
      <c r="W454" s="3">
        <f t="array" ref="W454">INDEX($AF$3:$CM$62,MATCH($S454,$AE$3:$AE$62,0),MATCH(W$1&amp;$R454,$AF$1:$CM$1&amp;$AF$2:$CM$2,0))*VLOOKUP($Q454,$C$17:$M$20,COUNTBLANK($D$15:G$15)+1,FALSE)</f>
        <v>0</v>
      </c>
      <c r="X454" s="3">
        <f t="array" ref="X454">INDEX($AF$3:$CM$62,MATCH($S454,$AE$3:$AE$62,0),MATCH(X$1&amp;$R454,$AF$1:$CM$1&amp;$AF$2:$CM$2,0))*VLOOKUP($Q454,$C$17:$M$20,COUNTBLANK($D$15:H$15)+1,FALSE)</f>
        <v>0</v>
      </c>
      <c r="Y454" s="3">
        <f t="array" ref="Y454">INDEX($AF$3:$CM$62,MATCH($S454,$AE$3:$AE$62,0),MATCH(Y$1&amp;$R454,$AF$1:$CM$1&amp;$AF$2:$CM$2,0))*VLOOKUP($Q454,$C$17:$M$20,COUNTBLANK($D$15:I$15)+1,FALSE)</f>
        <v>0.09</v>
      </c>
      <c r="Z454" s="3">
        <f t="array" ref="Z454">INDEX($AF$3:$CM$62,MATCH($S454,$AE$3:$AE$62,0),MATCH(Z$1&amp;$R454,$AF$1:$CM$1&amp;$AF$2:$CM$2,0))*VLOOKUP($Q454,$C$17:$M$20,COUNTBLANK($D$15:J$15)+1,FALSE)</f>
        <v>0</v>
      </c>
      <c r="AA454" s="3">
        <f t="array" ref="AA454">INDEX($AF$3:$CM$62,MATCH($S454,$AE$3:$AE$62,0),MATCH(AA$1&amp;$R454,$AF$1:$CM$1&amp;$AF$2:$CM$2,0))*VLOOKUP($Q454,$C$17:$M$20,COUNTBLANK($D$15:K$15)+1,FALSE)</f>
        <v>0</v>
      </c>
      <c r="AB454" s="3">
        <f t="array" ref="AB454">INDEX($AF$3:$CM$62,MATCH($S454,$AE$3:$AE$62,0),MATCH(AB$1&amp;$R454,$AF$1:$CM$1&amp;$AF$2:$CM$2,0))*VLOOKUP($Q454,$C$17:$M$20,COUNTBLANK($D$15:L$15)+1,FALSE)</f>
        <v>0</v>
      </c>
      <c r="AC454" s="3">
        <f t="array" ref="AC454">INDEX($AF$3:$CM$62,MATCH($S454,$AE$3:$AE$62,0),MATCH(AC$1&amp;$R454,$AF$1:$CM$1&amp;$AF$2:$CM$2,0))*VLOOKUP($Q454,$C$17:$M$20,COUNTBLANK($D$15:M$15)+1,FALSE)</f>
        <v>0</v>
      </c>
    </row>
    <row r="455" spans="17:29" x14ac:dyDescent="0.2">
      <c r="Q455" t="s">
        <v>418</v>
      </c>
      <c r="R455">
        <f t="shared" si="139"/>
        <v>2</v>
      </c>
      <c r="S455">
        <f t="shared" si="140"/>
        <v>33</v>
      </c>
      <c r="T455" s="3">
        <f t="array" ref="T455">INDEX($AF$3:$CM$62,MATCH($S455,$AE$3:$AE$62,0),MATCH(T$1&amp;$R455,$AF$1:$CM$1&amp;$AF$2:$CM$2,0))*VLOOKUP($Q455,$C$17:$M$20,COUNTBLANK($D$15:D$15)+1,FALSE)</f>
        <v>99</v>
      </c>
      <c r="U455" s="3">
        <f t="array" ref="U455">INDEX($AF$3:$CM$62,MATCH($S455,$AE$3:$AE$62,0),MATCH(U$1&amp;$R455,$AF$1:$CM$1&amp;$AF$2:$CM$2,0))*VLOOKUP($Q455,$C$17:$M$20,COUNTBLANK($D$15:E$15)+1,FALSE)</f>
        <v>4950</v>
      </c>
      <c r="V455" s="3">
        <f t="array" ref="V455">INDEX($AF$3:$CM$62,MATCH($S455,$AE$3:$AE$62,0),MATCH(V$1&amp;$R455,$AF$1:$CM$1&amp;$AF$2:$CM$2,0))*VLOOKUP($Q455,$C$17:$M$20,COUNTBLANK($D$15:F$15)+1,FALSE)</f>
        <v>0</v>
      </c>
      <c r="W455" s="3">
        <f t="array" ref="W455">INDEX($AF$3:$CM$62,MATCH($S455,$AE$3:$AE$62,0),MATCH(W$1&amp;$R455,$AF$1:$CM$1&amp;$AF$2:$CM$2,0))*VLOOKUP($Q455,$C$17:$M$20,COUNTBLANK($D$15:G$15)+1,FALSE)</f>
        <v>0</v>
      </c>
      <c r="X455" s="3">
        <f t="array" ref="X455">INDEX($AF$3:$CM$62,MATCH($S455,$AE$3:$AE$62,0),MATCH(X$1&amp;$R455,$AF$1:$CM$1&amp;$AF$2:$CM$2,0))*VLOOKUP($Q455,$C$17:$M$20,COUNTBLANK($D$15:H$15)+1,FALSE)</f>
        <v>0</v>
      </c>
      <c r="Y455" s="3">
        <f t="array" ref="Y455">INDEX($AF$3:$CM$62,MATCH($S455,$AE$3:$AE$62,0),MATCH(Y$1&amp;$R455,$AF$1:$CM$1&amp;$AF$2:$CM$2,0))*VLOOKUP($Q455,$C$17:$M$20,COUNTBLANK($D$15:I$15)+1,FALSE)</f>
        <v>0.09</v>
      </c>
      <c r="Z455" s="3">
        <f t="array" ref="Z455">INDEX($AF$3:$CM$62,MATCH($S455,$AE$3:$AE$62,0),MATCH(Z$1&amp;$R455,$AF$1:$CM$1&amp;$AF$2:$CM$2,0))*VLOOKUP($Q455,$C$17:$M$20,COUNTBLANK($D$15:J$15)+1,FALSE)</f>
        <v>0</v>
      </c>
      <c r="AA455" s="3">
        <f t="array" ref="AA455">INDEX($AF$3:$CM$62,MATCH($S455,$AE$3:$AE$62,0),MATCH(AA$1&amp;$R455,$AF$1:$CM$1&amp;$AF$2:$CM$2,0))*VLOOKUP($Q455,$C$17:$M$20,COUNTBLANK($D$15:K$15)+1,FALSE)</f>
        <v>0</v>
      </c>
      <c r="AB455" s="3">
        <f t="array" ref="AB455">INDEX($AF$3:$CM$62,MATCH($S455,$AE$3:$AE$62,0),MATCH(AB$1&amp;$R455,$AF$1:$CM$1&amp;$AF$2:$CM$2,0))*VLOOKUP($Q455,$C$17:$M$20,COUNTBLANK($D$15:L$15)+1,FALSE)</f>
        <v>0</v>
      </c>
      <c r="AC455" s="3">
        <f t="array" ref="AC455">INDEX($AF$3:$CM$62,MATCH($S455,$AE$3:$AE$62,0),MATCH(AC$1&amp;$R455,$AF$1:$CM$1&amp;$AF$2:$CM$2,0))*VLOOKUP($Q455,$C$17:$M$20,COUNTBLANK($D$15:M$15)+1,FALSE)</f>
        <v>0</v>
      </c>
    </row>
    <row r="456" spans="17:29" x14ac:dyDescent="0.2">
      <c r="Q456" t="s">
        <v>418</v>
      </c>
      <c r="R456">
        <f t="shared" si="139"/>
        <v>2</v>
      </c>
      <c r="S456">
        <f t="shared" si="140"/>
        <v>34</v>
      </c>
      <c r="T456" s="3">
        <f t="array" ref="T456">INDEX($AF$3:$CM$62,MATCH($S456,$AE$3:$AE$62,0),MATCH(T$1&amp;$R456,$AF$1:$CM$1&amp;$AF$2:$CM$2,0))*VLOOKUP($Q456,$C$17:$M$20,COUNTBLANK($D$15:D$15)+1,FALSE)</f>
        <v>102</v>
      </c>
      <c r="U456" s="3">
        <f t="array" ref="U456">INDEX($AF$3:$CM$62,MATCH($S456,$AE$3:$AE$62,0),MATCH(U$1&amp;$R456,$AF$1:$CM$1&amp;$AF$2:$CM$2,0))*VLOOKUP($Q456,$C$17:$M$20,COUNTBLANK($D$15:E$15)+1,FALSE)</f>
        <v>5100</v>
      </c>
      <c r="V456" s="3">
        <f t="array" ref="V456">INDEX($AF$3:$CM$62,MATCH($S456,$AE$3:$AE$62,0),MATCH(V$1&amp;$R456,$AF$1:$CM$1&amp;$AF$2:$CM$2,0))*VLOOKUP($Q456,$C$17:$M$20,COUNTBLANK($D$15:F$15)+1,FALSE)</f>
        <v>0</v>
      </c>
      <c r="W456" s="3">
        <f t="array" ref="W456">INDEX($AF$3:$CM$62,MATCH($S456,$AE$3:$AE$62,0),MATCH(W$1&amp;$R456,$AF$1:$CM$1&amp;$AF$2:$CM$2,0))*VLOOKUP($Q456,$C$17:$M$20,COUNTBLANK($D$15:G$15)+1,FALSE)</f>
        <v>0</v>
      </c>
      <c r="X456" s="3">
        <f t="array" ref="X456">INDEX($AF$3:$CM$62,MATCH($S456,$AE$3:$AE$62,0),MATCH(X$1&amp;$R456,$AF$1:$CM$1&amp;$AF$2:$CM$2,0))*VLOOKUP($Q456,$C$17:$M$20,COUNTBLANK($D$15:H$15)+1,FALSE)</f>
        <v>0</v>
      </c>
      <c r="Y456" s="3">
        <f t="array" ref="Y456">INDEX($AF$3:$CM$62,MATCH($S456,$AE$3:$AE$62,0),MATCH(Y$1&amp;$R456,$AF$1:$CM$1&amp;$AF$2:$CM$2,0))*VLOOKUP($Q456,$C$17:$M$20,COUNTBLANK($D$15:I$15)+1,FALSE)</f>
        <v>0.09</v>
      </c>
      <c r="Z456" s="3">
        <f t="array" ref="Z456">INDEX($AF$3:$CM$62,MATCH($S456,$AE$3:$AE$62,0),MATCH(Z$1&amp;$R456,$AF$1:$CM$1&amp;$AF$2:$CM$2,0))*VLOOKUP($Q456,$C$17:$M$20,COUNTBLANK($D$15:J$15)+1,FALSE)</f>
        <v>0</v>
      </c>
      <c r="AA456" s="3">
        <f t="array" ref="AA456">INDEX($AF$3:$CM$62,MATCH($S456,$AE$3:$AE$62,0),MATCH(AA$1&amp;$R456,$AF$1:$CM$1&amp;$AF$2:$CM$2,0))*VLOOKUP($Q456,$C$17:$M$20,COUNTBLANK($D$15:K$15)+1,FALSE)</f>
        <v>0</v>
      </c>
      <c r="AB456" s="3">
        <f t="array" ref="AB456">INDEX($AF$3:$CM$62,MATCH($S456,$AE$3:$AE$62,0),MATCH(AB$1&amp;$R456,$AF$1:$CM$1&amp;$AF$2:$CM$2,0))*VLOOKUP($Q456,$C$17:$M$20,COUNTBLANK($D$15:L$15)+1,FALSE)</f>
        <v>0</v>
      </c>
      <c r="AC456" s="3">
        <f t="array" ref="AC456">INDEX($AF$3:$CM$62,MATCH($S456,$AE$3:$AE$62,0),MATCH(AC$1&amp;$R456,$AF$1:$CM$1&amp;$AF$2:$CM$2,0))*VLOOKUP($Q456,$C$17:$M$20,COUNTBLANK($D$15:M$15)+1,FALSE)</f>
        <v>0</v>
      </c>
    </row>
    <row r="457" spans="17:29" x14ac:dyDescent="0.2">
      <c r="Q457" t="s">
        <v>418</v>
      </c>
      <c r="R457">
        <f t="shared" si="139"/>
        <v>2</v>
      </c>
      <c r="S457">
        <f t="shared" si="140"/>
        <v>35</v>
      </c>
      <c r="T457" s="3">
        <f t="array" ref="T457">INDEX($AF$3:$CM$62,MATCH($S457,$AE$3:$AE$62,0),MATCH(T$1&amp;$R457,$AF$1:$CM$1&amp;$AF$2:$CM$2,0))*VLOOKUP($Q457,$C$17:$M$20,COUNTBLANK($D$15:D$15)+1,FALSE)</f>
        <v>105</v>
      </c>
      <c r="U457" s="3">
        <f t="array" ref="U457">INDEX($AF$3:$CM$62,MATCH($S457,$AE$3:$AE$62,0),MATCH(U$1&amp;$R457,$AF$1:$CM$1&amp;$AF$2:$CM$2,0))*VLOOKUP($Q457,$C$17:$M$20,COUNTBLANK($D$15:E$15)+1,FALSE)</f>
        <v>5250</v>
      </c>
      <c r="V457" s="3">
        <f t="array" ref="V457">INDEX($AF$3:$CM$62,MATCH($S457,$AE$3:$AE$62,0),MATCH(V$1&amp;$R457,$AF$1:$CM$1&amp;$AF$2:$CM$2,0))*VLOOKUP($Q457,$C$17:$M$20,COUNTBLANK($D$15:F$15)+1,FALSE)</f>
        <v>0</v>
      </c>
      <c r="W457" s="3">
        <f t="array" ref="W457">INDEX($AF$3:$CM$62,MATCH($S457,$AE$3:$AE$62,0),MATCH(W$1&amp;$R457,$AF$1:$CM$1&amp;$AF$2:$CM$2,0))*VLOOKUP($Q457,$C$17:$M$20,COUNTBLANK($D$15:G$15)+1,FALSE)</f>
        <v>0</v>
      </c>
      <c r="X457" s="3">
        <f t="array" ref="X457">INDEX($AF$3:$CM$62,MATCH($S457,$AE$3:$AE$62,0),MATCH(X$1&amp;$R457,$AF$1:$CM$1&amp;$AF$2:$CM$2,0))*VLOOKUP($Q457,$C$17:$M$20,COUNTBLANK($D$15:H$15)+1,FALSE)</f>
        <v>0</v>
      </c>
      <c r="Y457" s="3">
        <f t="array" ref="Y457">INDEX($AF$3:$CM$62,MATCH($S457,$AE$3:$AE$62,0),MATCH(Y$1&amp;$R457,$AF$1:$CM$1&amp;$AF$2:$CM$2,0))*VLOOKUP($Q457,$C$17:$M$20,COUNTBLANK($D$15:I$15)+1,FALSE)</f>
        <v>0.09</v>
      </c>
      <c r="Z457" s="3">
        <f t="array" ref="Z457">INDEX($AF$3:$CM$62,MATCH($S457,$AE$3:$AE$62,0),MATCH(Z$1&amp;$R457,$AF$1:$CM$1&amp;$AF$2:$CM$2,0))*VLOOKUP($Q457,$C$17:$M$20,COUNTBLANK($D$15:J$15)+1,FALSE)</f>
        <v>0</v>
      </c>
      <c r="AA457" s="3">
        <f t="array" ref="AA457">INDEX($AF$3:$CM$62,MATCH($S457,$AE$3:$AE$62,0),MATCH(AA$1&amp;$R457,$AF$1:$CM$1&amp;$AF$2:$CM$2,0))*VLOOKUP($Q457,$C$17:$M$20,COUNTBLANK($D$15:K$15)+1,FALSE)</f>
        <v>0</v>
      </c>
      <c r="AB457" s="3">
        <f t="array" ref="AB457">INDEX($AF$3:$CM$62,MATCH($S457,$AE$3:$AE$62,0),MATCH(AB$1&amp;$R457,$AF$1:$CM$1&amp;$AF$2:$CM$2,0))*VLOOKUP($Q457,$C$17:$M$20,COUNTBLANK($D$15:L$15)+1,FALSE)</f>
        <v>0</v>
      </c>
      <c r="AC457" s="3">
        <f t="array" ref="AC457">INDEX($AF$3:$CM$62,MATCH($S457,$AE$3:$AE$62,0),MATCH(AC$1&amp;$R457,$AF$1:$CM$1&amp;$AF$2:$CM$2,0))*VLOOKUP($Q457,$C$17:$M$20,COUNTBLANK($D$15:M$15)+1,FALSE)</f>
        <v>0</v>
      </c>
    </row>
    <row r="458" spans="17:29" x14ac:dyDescent="0.2">
      <c r="Q458" t="s">
        <v>418</v>
      </c>
      <c r="R458">
        <f t="shared" si="139"/>
        <v>2</v>
      </c>
      <c r="S458">
        <f t="shared" si="140"/>
        <v>36</v>
      </c>
      <c r="T458" s="3">
        <f t="array" ref="T458">INDEX($AF$3:$CM$62,MATCH($S458,$AE$3:$AE$62,0),MATCH(T$1&amp;$R458,$AF$1:$CM$1&amp;$AF$2:$CM$2,0))*VLOOKUP($Q458,$C$17:$M$20,COUNTBLANK($D$15:D$15)+1,FALSE)</f>
        <v>108</v>
      </c>
      <c r="U458" s="3">
        <f t="array" ref="U458">INDEX($AF$3:$CM$62,MATCH($S458,$AE$3:$AE$62,0),MATCH(U$1&amp;$R458,$AF$1:$CM$1&amp;$AF$2:$CM$2,0))*VLOOKUP($Q458,$C$17:$M$20,COUNTBLANK($D$15:E$15)+1,FALSE)</f>
        <v>5400</v>
      </c>
      <c r="V458" s="3">
        <f t="array" ref="V458">INDEX($AF$3:$CM$62,MATCH($S458,$AE$3:$AE$62,0),MATCH(V$1&amp;$R458,$AF$1:$CM$1&amp;$AF$2:$CM$2,0))*VLOOKUP($Q458,$C$17:$M$20,COUNTBLANK($D$15:F$15)+1,FALSE)</f>
        <v>0</v>
      </c>
      <c r="W458" s="3">
        <f t="array" ref="W458">INDEX($AF$3:$CM$62,MATCH($S458,$AE$3:$AE$62,0),MATCH(W$1&amp;$R458,$AF$1:$CM$1&amp;$AF$2:$CM$2,0))*VLOOKUP($Q458,$C$17:$M$20,COUNTBLANK($D$15:G$15)+1,FALSE)</f>
        <v>0</v>
      </c>
      <c r="X458" s="3">
        <f t="array" ref="X458">INDEX($AF$3:$CM$62,MATCH($S458,$AE$3:$AE$62,0),MATCH(X$1&amp;$R458,$AF$1:$CM$1&amp;$AF$2:$CM$2,0))*VLOOKUP($Q458,$C$17:$M$20,COUNTBLANK($D$15:H$15)+1,FALSE)</f>
        <v>0</v>
      </c>
      <c r="Y458" s="3">
        <f t="array" ref="Y458">INDEX($AF$3:$CM$62,MATCH($S458,$AE$3:$AE$62,0),MATCH(Y$1&amp;$R458,$AF$1:$CM$1&amp;$AF$2:$CM$2,0))*VLOOKUP($Q458,$C$17:$M$20,COUNTBLANK($D$15:I$15)+1,FALSE)</f>
        <v>0.09</v>
      </c>
      <c r="Z458" s="3">
        <f t="array" ref="Z458">INDEX($AF$3:$CM$62,MATCH($S458,$AE$3:$AE$62,0),MATCH(Z$1&amp;$R458,$AF$1:$CM$1&amp;$AF$2:$CM$2,0))*VLOOKUP($Q458,$C$17:$M$20,COUNTBLANK($D$15:J$15)+1,FALSE)</f>
        <v>0</v>
      </c>
      <c r="AA458" s="3">
        <f t="array" ref="AA458">INDEX($AF$3:$CM$62,MATCH($S458,$AE$3:$AE$62,0),MATCH(AA$1&amp;$R458,$AF$1:$CM$1&amp;$AF$2:$CM$2,0))*VLOOKUP($Q458,$C$17:$M$20,COUNTBLANK($D$15:K$15)+1,FALSE)</f>
        <v>0</v>
      </c>
      <c r="AB458" s="3">
        <f t="array" ref="AB458">INDEX($AF$3:$CM$62,MATCH($S458,$AE$3:$AE$62,0),MATCH(AB$1&amp;$R458,$AF$1:$CM$1&amp;$AF$2:$CM$2,0))*VLOOKUP($Q458,$C$17:$M$20,COUNTBLANK($D$15:L$15)+1,FALSE)</f>
        <v>0</v>
      </c>
      <c r="AC458" s="3">
        <f t="array" ref="AC458">INDEX($AF$3:$CM$62,MATCH($S458,$AE$3:$AE$62,0),MATCH(AC$1&amp;$R458,$AF$1:$CM$1&amp;$AF$2:$CM$2,0))*VLOOKUP($Q458,$C$17:$M$20,COUNTBLANK($D$15:M$15)+1,FALSE)</f>
        <v>0</v>
      </c>
    </row>
    <row r="459" spans="17:29" x14ac:dyDescent="0.2">
      <c r="Q459" t="s">
        <v>418</v>
      </c>
      <c r="R459">
        <f t="shared" si="139"/>
        <v>2</v>
      </c>
      <c r="S459">
        <f t="shared" si="140"/>
        <v>37</v>
      </c>
      <c r="T459" s="3">
        <f t="array" ref="T459">INDEX($AF$3:$CM$62,MATCH($S459,$AE$3:$AE$62,0),MATCH(T$1&amp;$R459,$AF$1:$CM$1&amp;$AF$2:$CM$2,0))*VLOOKUP($Q459,$C$17:$M$20,COUNTBLANK($D$15:D$15)+1,FALSE)</f>
        <v>111</v>
      </c>
      <c r="U459" s="3">
        <f t="array" ref="U459">INDEX($AF$3:$CM$62,MATCH($S459,$AE$3:$AE$62,0),MATCH(U$1&amp;$R459,$AF$1:$CM$1&amp;$AF$2:$CM$2,0))*VLOOKUP($Q459,$C$17:$M$20,COUNTBLANK($D$15:E$15)+1,FALSE)</f>
        <v>5550</v>
      </c>
      <c r="V459" s="3">
        <f t="array" ref="V459">INDEX($AF$3:$CM$62,MATCH($S459,$AE$3:$AE$62,0),MATCH(V$1&amp;$R459,$AF$1:$CM$1&amp;$AF$2:$CM$2,0))*VLOOKUP($Q459,$C$17:$M$20,COUNTBLANK($D$15:F$15)+1,FALSE)</f>
        <v>0</v>
      </c>
      <c r="W459" s="3">
        <f t="array" ref="W459">INDEX($AF$3:$CM$62,MATCH($S459,$AE$3:$AE$62,0),MATCH(W$1&amp;$R459,$AF$1:$CM$1&amp;$AF$2:$CM$2,0))*VLOOKUP($Q459,$C$17:$M$20,COUNTBLANK($D$15:G$15)+1,FALSE)</f>
        <v>0</v>
      </c>
      <c r="X459" s="3">
        <f t="array" ref="X459">INDEX($AF$3:$CM$62,MATCH($S459,$AE$3:$AE$62,0),MATCH(X$1&amp;$R459,$AF$1:$CM$1&amp;$AF$2:$CM$2,0))*VLOOKUP($Q459,$C$17:$M$20,COUNTBLANK($D$15:H$15)+1,FALSE)</f>
        <v>0</v>
      </c>
      <c r="Y459" s="3">
        <f t="array" ref="Y459">INDEX($AF$3:$CM$62,MATCH($S459,$AE$3:$AE$62,0),MATCH(Y$1&amp;$R459,$AF$1:$CM$1&amp;$AF$2:$CM$2,0))*VLOOKUP($Q459,$C$17:$M$20,COUNTBLANK($D$15:I$15)+1,FALSE)</f>
        <v>0.09</v>
      </c>
      <c r="Z459" s="3">
        <f t="array" ref="Z459">INDEX($AF$3:$CM$62,MATCH($S459,$AE$3:$AE$62,0),MATCH(Z$1&amp;$R459,$AF$1:$CM$1&amp;$AF$2:$CM$2,0))*VLOOKUP($Q459,$C$17:$M$20,COUNTBLANK($D$15:J$15)+1,FALSE)</f>
        <v>0</v>
      </c>
      <c r="AA459" s="3">
        <f t="array" ref="AA459">INDEX($AF$3:$CM$62,MATCH($S459,$AE$3:$AE$62,0),MATCH(AA$1&amp;$R459,$AF$1:$CM$1&amp;$AF$2:$CM$2,0))*VLOOKUP($Q459,$C$17:$M$20,COUNTBLANK($D$15:K$15)+1,FALSE)</f>
        <v>0</v>
      </c>
      <c r="AB459" s="3">
        <f t="array" ref="AB459">INDEX($AF$3:$CM$62,MATCH($S459,$AE$3:$AE$62,0),MATCH(AB$1&amp;$R459,$AF$1:$CM$1&amp;$AF$2:$CM$2,0))*VLOOKUP($Q459,$C$17:$M$20,COUNTBLANK($D$15:L$15)+1,FALSE)</f>
        <v>0</v>
      </c>
      <c r="AC459" s="3">
        <f t="array" ref="AC459">INDEX($AF$3:$CM$62,MATCH($S459,$AE$3:$AE$62,0),MATCH(AC$1&amp;$R459,$AF$1:$CM$1&amp;$AF$2:$CM$2,0))*VLOOKUP($Q459,$C$17:$M$20,COUNTBLANK($D$15:M$15)+1,FALSE)</f>
        <v>0</v>
      </c>
    </row>
    <row r="460" spans="17:29" x14ac:dyDescent="0.2">
      <c r="Q460" t="s">
        <v>418</v>
      </c>
      <c r="R460">
        <f t="shared" si="139"/>
        <v>2</v>
      </c>
      <c r="S460">
        <f t="shared" si="140"/>
        <v>38</v>
      </c>
      <c r="T460" s="3">
        <f t="array" ref="T460">INDEX($AF$3:$CM$62,MATCH($S460,$AE$3:$AE$62,0),MATCH(T$1&amp;$R460,$AF$1:$CM$1&amp;$AF$2:$CM$2,0))*VLOOKUP($Q460,$C$17:$M$20,COUNTBLANK($D$15:D$15)+1,FALSE)</f>
        <v>114</v>
      </c>
      <c r="U460" s="3">
        <f t="array" ref="U460">INDEX($AF$3:$CM$62,MATCH($S460,$AE$3:$AE$62,0),MATCH(U$1&amp;$R460,$AF$1:$CM$1&amp;$AF$2:$CM$2,0))*VLOOKUP($Q460,$C$17:$M$20,COUNTBLANK($D$15:E$15)+1,FALSE)</f>
        <v>5700</v>
      </c>
      <c r="V460" s="3">
        <f t="array" ref="V460">INDEX($AF$3:$CM$62,MATCH($S460,$AE$3:$AE$62,0),MATCH(V$1&amp;$R460,$AF$1:$CM$1&amp;$AF$2:$CM$2,0))*VLOOKUP($Q460,$C$17:$M$20,COUNTBLANK($D$15:F$15)+1,FALSE)</f>
        <v>0</v>
      </c>
      <c r="W460" s="3">
        <f t="array" ref="W460">INDEX($AF$3:$CM$62,MATCH($S460,$AE$3:$AE$62,0),MATCH(W$1&amp;$R460,$AF$1:$CM$1&amp;$AF$2:$CM$2,0))*VLOOKUP($Q460,$C$17:$M$20,COUNTBLANK($D$15:G$15)+1,FALSE)</f>
        <v>0</v>
      </c>
      <c r="X460" s="3">
        <f t="array" ref="X460">INDEX($AF$3:$CM$62,MATCH($S460,$AE$3:$AE$62,0),MATCH(X$1&amp;$R460,$AF$1:$CM$1&amp;$AF$2:$CM$2,0))*VLOOKUP($Q460,$C$17:$M$20,COUNTBLANK($D$15:H$15)+1,FALSE)</f>
        <v>0</v>
      </c>
      <c r="Y460" s="3">
        <f t="array" ref="Y460">INDEX($AF$3:$CM$62,MATCH($S460,$AE$3:$AE$62,0),MATCH(Y$1&amp;$R460,$AF$1:$CM$1&amp;$AF$2:$CM$2,0))*VLOOKUP($Q460,$C$17:$M$20,COUNTBLANK($D$15:I$15)+1,FALSE)</f>
        <v>0.09</v>
      </c>
      <c r="Z460" s="3">
        <f t="array" ref="Z460">INDEX($AF$3:$CM$62,MATCH($S460,$AE$3:$AE$62,0),MATCH(Z$1&amp;$R460,$AF$1:$CM$1&amp;$AF$2:$CM$2,0))*VLOOKUP($Q460,$C$17:$M$20,COUNTBLANK($D$15:J$15)+1,FALSE)</f>
        <v>0</v>
      </c>
      <c r="AA460" s="3">
        <f t="array" ref="AA460">INDEX($AF$3:$CM$62,MATCH($S460,$AE$3:$AE$62,0),MATCH(AA$1&amp;$R460,$AF$1:$CM$1&amp;$AF$2:$CM$2,0))*VLOOKUP($Q460,$C$17:$M$20,COUNTBLANK($D$15:K$15)+1,FALSE)</f>
        <v>0</v>
      </c>
      <c r="AB460" s="3">
        <f t="array" ref="AB460">INDEX($AF$3:$CM$62,MATCH($S460,$AE$3:$AE$62,0),MATCH(AB$1&amp;$R460,$AF$1:$CM$1&amp;$AF$2:$CM$2,0))*VLOOKUP($Q460,$C$17:$M$20,COUNTBLANK($D$15:L$15)+1,FALSE)</f>
        <v>0</v>
      </c>
      <c r="AC460" s="3">
        <f t="array" ref="AC460">INDEX($AF$3:$CM$62,MATCH($S460,$AE$3:$AE$62,0),MATCH(AC$1&amp;$R460,$AF$1:$CM$1&amp;$AF$2:$CM$2,0))*VLOOKUP($Q460,$C$17:$M$20,COUNTBLANK($D$15:M$15)+1,FALSE)</f>
        <v>0</v>
      </c>
    </row>
    <row r="461" spans="17:29" x14ac:dyDescent="0.2">
      <c r="Q461" t="s">
        <v>418</v>
      </c>
      <c r="R461">
        <f t="shared" si="139"/>
        <v>2</v>
      </c>
      <c r="S461">
        <f t="shared" si="140"/>
        <v>39</v>
      </c>
      <c r="T461" s="3">
        <f t="array" ref="T461">INDEX($AF$3:$CM$62,MATCH($S461,$AE$3:$AE$62,0),MATCH(T$1&amp;$R461,$AF$1:$CM$1&amp;$AF$2:$CM$2,0))*VLOOKUP($Q461,$C$17:$M$20,COUNTBLANK($D$15:D$15)+1,FALSE)</f>
        <v>117</v>
      </c>
      <c r="U461" s="3">
        <f t="array" ref="U461">INDEX($AF$3:$CM$62,MATCH($S461,$AE$3:$AE$62,0),MATCH(U$1&amp;$R461,$AF$1:$CM$1&amp;$AF$2:$CM$2,0))*VLOOKUP($Q461,$C$17:$M$20,COUNTBLANK($D$15:E$15)+1,FALSE)</f>
        <v>5850</v>
      </c>
      <c r="V461" s="3">
        <f t="array" ref="V461">INDEX($AF$3:$CM$62,MATCH($S461,$AE$3:$AE$62,0),MATCH(V$1&amp;$R461,$AF$1:$CM$1&amp;$AF$2:$CM$2,0))*VLOOKUP($Q461,$C$17:$M$20,COUNTBLANK($D$15:F$15)+1,FALSE)</f>
        <v>0</v>
      </c>
      <c r="W461" s="3">
        <f t="array" ref="W461">INDEX($AF$3:$CM$62,MATCH($S461,$AE$3:$AE$62,0),MATCH(W$1&amp;$R461,$AF$1:$CM$1&amp;$AF$2:$CM$2,0))*VLOOKUP($Q461,$C$17:$M$20,COUNTBLANK($D$15:G$15)+1,FALSE)</f>
        <v>0</v>
      </c>
      <c r="X461" s="3">
        <f t="array" ref="X461">INDEX($AF$3:$CM$62,MATCH($S461,$AE$3:$AE$62,0),MATCH(X$1&amp;$R461,$AF$1:$CM$1&amp;$AF$2:$CM$2,0))*VLOOKUP($Q461,$C$17:$M$20,COUNTBLANK($D$15:H$15)+1,FALSE)</f>
        <v>0</v>
      </c>
      <c r="Y461" s="3">
        <f t="array" ref="Y461">INDEX($AF$3:$CM$62,MATCH($S461,$AE$3:$AE$62,0),MATCH(Y$1&amp;$R461,$AF$1:$CM$1&amp;$AF$2:$CM$2,0))*VLOOKUP($Q461,$C$17:$M$20,COUNTBLANK($D$15:I$15)+1,FALSE)</f>
        <v>0.09</v>
      </c>
      <c r="Z461" s="3">
        <f t="array" ref="Z461">INDEX($AF$3:$CM$62,MATCH($S461,$AE$3:$AE$62,0),MATCH(Z$1&amp;$R461,$AF$1:$CM$1&amp;$AF$2:$CM$2,0))*VLOOKUP($Q461,$C$17:$M$20,COUNTBLANK($D$15:J$15)+1,FALSE)</f>
        <v>0</v>
      </c>
      <c r="AA461" s="3">
        <f t="array" ref="AA461">INDEX($AF$3:$CM$62,MATCH($S461,$AE$3:$AE$62,0),MATCH(AA$1&amp;$R461,$AF$1:$CM$1&amp;$AF$2:$CM$2,0))*VLOOKUP($Q461,$C$17:$M$20,COUNTBLANK($D$15:K$15)+1,FALSE)</f>
        <v>0</v>
      </c>
      <c r="AB461" s="3">
        <f t="array" ref="AB461">INDEX($AF$3:$CM$62,MATCH($S461,$AE$3:$AE$62,0),MATCH(AB$1&amp;$R461,$AF$1:$CM$1&amp;$AF$2:$CM$2,0))*VLOOKUP($Q461,$C$17:$M$20,COUNTBLANK($D$15:L$15)+1,FALSE)</f>
        <v>0</v>
      </c>
      <c r="AC461" s="3">
        <f t="array" ref="AC461">INDEX($AF$3:$CM$62,MATCH($S461,$AE$3:$AE$62,0),MATCH(AC$1&amp;$R461,$AF$1:$CM$1&amp;$AF$2:$CM$2,0))*VLOOKUP($Q461,$C$17:$M$20,COUNTBLANK($D$15:M$15)+1,FALSE)</f>
        <v>0</v>
      </c>
    </row>
    <row r="462" spans="17:29" x14ac:dyDescent="0.2">
      <c r="Q462" t="s">
        <v>418</v>
      </c>
      <c r="R462">
        <f t="shared" si="139"/>
        <v>2</v>
      </c>
      <c r="S462">
        <f t="shared" si="140"/>
        <v>40</v>
      </c>
      <c r="T462" s="3">
        <f t="array" ref="T462">INDEX($AF$3:$CM$62,MATCH($S462,$AE$3:$AE$62,0),MATCH(T$1&amp;$R462,$AF$1:$CM$1&amp;$AF$2:$CM$2,0))*VLOOKUP($Q462,$C$17:$M$20,COUNTBLANK($D$15:D$15)+1,FALSE)</f>
        <v>120</v>
      </c>
      <c r="U462" s="3">
        <f t="array" ref="U462">INDEX($AF$3:$CM$62,MATCH($S462,$AE$3:$AE$62,0),MATCH(U$1&amp;$R462,$AF$1:$CM$1&amp;$AF$2:$CM$2,0))*VLOOKUP($Q462,$C$17:$M$20,COUNTBLANK($D$15:E$15)+1,FALSE)</f>
        <v>6000</v>
      </c>
      <c r="V462" s="3">
        <f t="array" ref="V462">INDEX($AF$3:$CM$62,MATCH($S462,$AE$3:$AE$62,0),MATCH(V$1&amp;$R462,$AF$1:$CM$1&amp;$AF$2:$CM$2,0))*VLOOKUP($Q462,$C$17:$M$20,COUNTBLANK($D$15:F$15)+1,FALSE)</f>
        <v>0</v>
      </c>
      <c r="W462" s="3">
        <f t="array" ref="W462">INDEX($AF$3:$CM$62,MATCH($S462,$AE$3:$AE$62,0),MATCH(W$1&amp;$R462,$AF$1:$CM$1&amp;$AF$2:$CM$2,0))*VLOOKUP($Q462,$C$17:$M$20,COUNTBLANK($D$15:G$15)+1,FALSE)</f>
        <v>0</v>
      </c>
      <c r="X462" s="3">
        <f t="array" ref="X462">INDEX($AF$3:$CM$62,MATCH($S462,$AE$3:$AE$62,0),MATCH(X$1&amp;$R462,$AF$1:$CM$1&amp;$AF$2:$CM$2,0))*VLOOKUP($Q462,$C$17:$M$20,COUNTBLANK($D$15:H$15)+1,FALSE)</f>
        <v>0</v>
      </c>
      <c r="Y462" s="3">
        <f t="array" ref="Y462">INDEX($AF$3:$CM$62,MATCH($S462,$AE$3:$AE$62,0),MATCH(Y$1&amp;$R462,$AF$1:$CM$1&amp;$AF$2:$CM$2,0))*VLOOKUP($Q462,$C$17:$M$20,COUNTBLANK($D$15:I$15)+1,FALSE)</f>
        <v>0.12</v>
      </c>
      <c r="Z462" s="3">
        <f t="array" ref="Z462">INDEX($AF$3:$CM$62,MATCH($S462,$AE$3:$AE$62,0),MATCH(Z$1&amp;$R462,$AF$1:$CM$1&amp;$AF$2:$CM$2,0))*VLOOKUP($Q462,$C$17:$M$20,COUNTBLANK($D$15:J$15)+1,FALSE)</f>
        <v>0</v>
      </c>
      <c r="AA462" s="3">
        <f t="array" ref="AA462">INDEX($AF$3:$CM$62,MATCH($S462,$AE$3:$AE$62,0),MATCH(AA$1&amp;$R462,$AF$1:$CM$1&amp;$AF$2:$CM$2,0))*VLOOKUP($Q462,$C$17:$M$20,COUNTBLANK($D$15:K$15)+1,FALSE)</f>
        <v>0</v>
      </c>
      <c r="AB462" s="3">
        <f t="array" ref="AB462">INDEX($AF$3:$CM$62,MATCH($S462,$AE$3:$AE$62,0),MATCH(AB$1&amp;$R462,$AF$1:$CM$1&amp;$AF$2:$CM$2,0))*VLOOKUP($Q462,$C$17:$M$20,COUNTBLANK($D$15:L$15)+1,FALSE)</f>
        <v>0</v>
      </c>
      <c r="AC462" s="3">
        <f t="array" ref="AC462">INDEX($AF$3:$CM$62,MATCH($S462,$AE$3:$AE$62,0),MATCH(AC$1&amp;$R462,$AF$1:$CM$1&amp;$AF$2:$CM$2,0))*VLOOKUP($Q462,$C$17:$M$20,COUNTBLANK($D$15:M$15)+1,FALSE)</f>
        <v>0</v>
      </c>
    </row>
    <row r="463" spans="17:29" x14ac:dyDescent="0.2">
      <c r="Q463" t="s">
        <v>418</v>
      </c>
      <c r="R463">
        <f t="shared" si="139"/>
        <v>2</v>
      </c>
      <c r="S463">
        <f t="shared" si="140"/>
        <v>41</v>
      </c>
      <c r="T463" s="3">
        <f t="array" ref="T463">INDEX($AF$3:$CM$62,MATCH($S463,$AE$3:$AE$62,0),MATCH(T$1&amp;$R463,$AF$1:$CM$1&amp;$AF$2:$CM$2,0))*VLOOKUP($Q463,$C$17:$M$20,COUNTBLANK($D$15:D$15)+1,FALSE)</f>
        <v>123</v>
      </c>
      <c r="U463" s="3">
        <f t="array" ref="U463">INDEX($AF$3:$CM$62,MATCH($S463,$AE$3:$AE$62,0),MATCH(U$1&amp;$R463,$AF$1:$CM$1&amp;$AF$2:$CM$2,0))*VLOOKUP($Q463,$C$17:$M$20,COUNTBLANK($D$15:E$15)+1,FALSE)</f>
        <v>6150</v>
      </c>
      <c r="V463" s="3">
        <f t="array" ref="V463">INDEX($AF$3:$CM$62,MATCH($S463,$AE$3:$AE$62,0),MATCH(V$1&amp;$R463,$AF$1:$CM$1&amp;$AF$2:$CM$2,0))*VLOOKUP($Q463,$C$17:$M$20,COUNTBLANK($D$15:F$15)+1,FALSE)</f>
        <v>0</v>
      </c>
      <c r="W463" s="3">
        <f t="array" ref="W463">INDEX($AF$3:$CM$62,MATCH($S463,$AE$3:$AE$62,0),MATCH(W$1&amp;$R463,$AF$1:$CM$1&amp;$AF$2:$CM$2,0))*VLOOKUP($Q463,$C$17:$M$20,COUNTBLANK($D$15:G$15)+1,FALSE)</f>
        <v>0</v>
      </c>
      <c r="X463" s="3">
        <f t="array" ref="X463">INDEX($AF$3:$CM$62,MATCH($S463,$AE$3:$AE$62,0),MATCH(X$1&amp;$R463,$AF$1:$CM$1&amp;$AF$2:$CM$2,0))*VLOOKUP($Q463,$C$17:$M$20,COUNTBLANK($D$15:H$15)+1,FALSE)</f>
        <v>0</v>
      </c>
      <c r="Y463" s="3">
        <f t="array" ref="Y463">INDEX($AF$3:$CM$62,MATCH($S463,$AE$3:$AE$62,0),MATCH(Y$1&amp;$R463,$AF$1:$CM$1&amp;$AF$2:$CM$2,0))*VLOOKUP($Q463,$C$17:$M$20,COUNTBLANK($D$15:I$15)+1,FALSE)</f>
        <v>0.12</v>
      </c>
      <c r="Z463" s="3">
        <f t="array" ref="Z463">INDEX($AF$3:$CM$62,MATCH($S463,$AE$3:$AE$62,0),MATCH(Z$1&amp;$R463,$AF$1:$CM$1&amp;$AF$2:$CM$2,0))*VLOOKUP($Q463,$C$17:$M$20,COUNTBLANK($D$15:J$15)+1,FALSE)</f>
        <v>0</v>
      </c>
      <c r="AA463" s="3">
        <f t="array" ref="AA463">INDEX($AF$3:$CM$62,MATCH($S463,$AE$3:$AE$62,0),MATCH(AA$1&amp;$R463,$AF$1:$CM$1&amp;$AF$2:$CM$2,0))*VLOOKUP($Q463,$C$17:$M$20,COUNTBLANK($D$15:K$15)+1,FALSE)</f>
        <v>0</v>
      </c>
      <c r="AB463" s="3">
        <f t="array" ref="AB463">INDEX($AF$3:$CM$62,MATCH($S463,$AE$3:$AE$62,0),MATCH(AB$1&amp;$R463,$AF$1:$CM$1&amp;$AF$2:$CM$2,0))*VLOOKUP($Q463,$C$17:$M$20,COUNTBLANK($D$15:L$15)+1,FALSE)</f>
        <v>0</v>
      </c>
      <c r="AC463" s="3">
        <f t="array" ref="AC463">INDEX($AF$3:$CM$62,MATCH($S463,$AE$3:$AE$62,0),MATCH(AC$1&amp;$R463,$AF$1:$CM$1&amp;$AF$2:$CM$2,0))*VLOOKUP($Q463,$C$17:$M$20,COUNTBLANK($D$15:M$15)+1,FALSE)</f>
        <v>0</v>
      </c>
    </row>
    <row r="464" spans="17:29" x14ac:dyDescent="0.2">
      <c r="Q464" t="s">
        <v>418</v>
      </c>
      <c r="R464">
        <f t="shared" si="139"/>
        <v>2</v>
      </c>
      <c r="S464">
        <f t="shared" si="140"/>
        <v>42</v>
      </c>
      <c r="T464" s="3">
        <f t="array" ref="T464">INDEX($AF$3:$CM$62,MATCH($S464,$AE$3:$AE$62,0),MATCH(T$1&amp;$R464,$AF$1:$CM$1&amp;$AF$2:$CM$2,0))*VLOOKUP($Q464,$C$17:$M$20,COUNTBLANK($D$15:D$15)+1,FALSE)</f>
        <v>126</v>
      </c>
      <c r="U464" s="3">
        <f t="array" ref="U464">INDEX($AF$3:$CM$62,MATCH($S464,$AE$3:$AE$62,0),MATCH(U$1&amp;$R464,$AF$1:$CM$1&amp;$AF$2:$CM$2,0))*VLOOKUP($Q464,$C$17:$M$20,COUNTBLANK($D$15:E$15)+1,FALSE)</f>
        <v>6300</v>
      </c>
      <c r="V464" s="3">
        <f t="array" ref="V464">INDEX($AF$3:$CM$62,MATCH($S464,$AE$3:$AE$62,0),MATCH(V$1&amp;$R464,$AF$1:$CM$1&amp;$AF$2:$CM$2,0))*VLOOKUP($Q464,$C$17:$M$20,COUNTBLANK($D$15:F$15)+1,FALSE)</f>
        <v>0</v>
      </c>
      <c r="W464" s="3">
        <f t="array" ref="W464">INDEX($AF$3:$CM$62,MATCH($S464,$AE$3:$AE$62,0),MATCH(W$1&amp;$R464,$AF$1:$CM$1&amp;$AF$2:$CM$2,0))*VLOOKUP($Q464,$C$17:$M$20,COUNTBLANK($D$15:G$15)+1,FALSE)</f>
        <v>0</v>
      </c>
      <c r="X464" s="3">
        <f t="array" ref="X464">INDEX($AF$3:$CM$62,MATCH($S464,$AE$3:$AE$62,0),MATCH(X$1&amp;$R464,$AF$1:$CM$1&amp;$AF$2:$CM$2,0))*VLOOKUP($Q464,$C$17:$M$20,COUNTBLANK($D$15:H$15)+1,FALSE)</f>
        <v>0</v>
      </c>
      <c r="Y464" s="3">
        <f t="array" ref="Y464">INDEX($AF$3:$CM$62,MATCH($S464,$AE$3:$AE$62,0),MATCH(Y$1&amp;$R464,$AF$1:$CM$1&amp;$AF$2:$CM$2,0))*VLOOKUP($Q464,$C$17:$M$20,COUNTBLANK($D$15:I$15)+1,FALSE)</f>
        <v>0.12</v>
      </c>
      <c r="Z464" s="3">
        <f t="array" ref="Z464">INDEX($AF$3:$CM$62,MATCH($S464,$AE$3:$AE$62,0),MATCH(Z$1&amp;$R464,$AF$1:$CM$1&amp;$AF$2:$CM$2,0))*VLOOKUP($Q464,$C$17:$M$20,COUNTBLANK($D$15:J$15)+1,FALSE)</f>
        <v>0</v>
      </c>
      <c r="AA464" s="3">
        <f t="array" ref="AA464">INDEX($AF$3:$CM$62,MATCH($S464,$AE$3:$AE$62,0),MATCH(AA$1&amp;$R464,$AF$1:$CM$1&amp;$AF$2:$CM$2,0))*VLOOKUP($Q464,$C$17:$M$20,COUNTBLANK($D$15:K$15)+1,FALSE)</f>
        <v>0</v>
      </c>
      <c r="AB464" s="3">
        <f t="array" ref="AB464">INDEX($AF$3:$CM$62,MATCH($S464,$AE$3:$AE$62,0),MATCH(AB$1&amp;$R464,$AF$1:$CM$1&amp;$AF$2:$CM$2,0))*VLOOKUP($Q464,$C$17:$M$20,COUNTBLANK($D$15:L$15)+1,FALSE)</f>
        <v>0</v>
      </c>
      <c r="AC464" s="3">
        <f t="array" ref="AC464">INDEX($AF$3:$CM$62,MATCH($S464,$AE$3:$AE$62,0),MATCH(AC$1&amp;$R464,$AF$1:$CM$1&amp;$AF$2:$CM$2,0))*VLOOKUP($Q464,$C$17:$M$20,COUNTBLANK($D$15:M$15)+1,FALSE)</f>
        <v>0</v>
      </c>
    </row>
    <row r="465" spans="17:29" x14ac:dyDescent="0.2">
      <c r="Q465" t="s">
        <v>418</v>
      </c>
      <c r="R465">
        <f t="shared" si="139"/>
        <v>2</v>
      </c>
      <c r="S465">
        <f t="shared" si="140"/>
        <v>43</v>
      </c>
      <c r="T465" s="3">
        <f t="array" ref="T465">INDEX($AF$3:$CM$62,MATCH($S465,$AE$3:$AE$62,0),MATCH(T$1&amp;$R465,$AF$1:$CM$1&amp;$AF$2:$CM$2,0))*VLOOKUP($Q465,$C$17:$M$20,COUNTBLANK($D$15:D$15)+1,FALSE)</f>
        <v>129</v>
      </c>
      <c r="U465" s="3">
        <f t="array" ref="U465">INDEX($AF$3:$CM$62,MATCH($S465,$AE$3:$AE$62,0),MATCH(U$1&amp;$R465,$AF$1:$CM$1&amp;$AF$2:$CM$2,0))*VLOOKUP($Q465,$C$17:$M$20,COUNTBLANK($D$15:E$15)+1,FALSE)</f>
        <v>6450</v>
      </c>
      <c r="V465" s="3">
        <f t="array" ref="V465">INDEX($AF$3:$CM$62,MATCH($S465,$AE$3:$AE$62,0),MATCH(V$1&amp;$R465,$AF$1:$CM$1&amp;$AF$2:$CM$2,0))*VLOOKUP($Q465,$C$17:$M$20,COUNTBLANK($D$15:F$15)+1,FALSE)</f>
        <v>0</v>
      </c>
      <c r="W465" s="3">
        <f t="array" ref="W465">INDEX($AF$3:$CM$62,MATCH($S465,$AE$3:$AE$62,0),MATCH(W$1&amp;$R465,$AF$1:$CM$1&amp;$AF$2:$CM$2,0))*VLOOKUP($Q465,$C$17:$M$20,COUNTBLANK($D$15:G$15)+1,FALSE)</f>
        <v>0</v>
      </c>
      <c r="X465" s="3">
        <f t="array" ref="X465">INDEX($AF$3:$CM$62,MATCH($S465,$AE$3:$AE$62,0),MATCH(X$1&amp;$R465,$AF$1:$CM$1&amp;$AF$2:$CM$2,0))*VLOOKUP($Q465,$C$17:$M$20,COUNTBLANK($D$15:H$15)+1,FALSE)</f>
        <v>0</v>
      </c>
      <c r="Y465" s="3">
        <f t="array" ref="Y465">INDEX($AF$3:$CM$62,MATCH($S465,$AE$3:$AE$62,0),MATCH(Y$1&amp;$R465,$AF$1:$CM$1&amp;$AF$2:$CM$2,0))*VLOOKUP($Q465,$C$17:$M$20,COUNTBLANK($D$15:I$15)+1,FALSE)</f>
        <v>0.12</v>
      </c>
      <c r="Z465" s="3">
        <f t="array" ref="Z465">INDEX($AF$3:$CM$62,MATCH($S465,$AE$3:$AE$62,0),MATCH(Z$1&amp;$R465,$AF$1:$CM$1&amp;$AF$2:$CM$2,0))*VLOOKUP($Q465,$C$17:$M$20,COUNTBLANK($D$15:J$15)+1,FALSE)</f>
        <v>0</v>
      </c>
      <c r="AA465" s="3">
        <f t="array" ref="AA465">INDEX($AF$3:$CM$62,MATCH($S465,$AE$3:$AE$62,0),MATCH(AA$1&amp;$R465,$AF$1:$CM$1&amp;$AF$2:$CM$2,0))*VLOOKUP($Q465,$C$17:$M$20,COUNTBLANK($D$15:K$15)+1,FALSE)</f>
        <v>0</v>
      </c>
      <c r="AB465" s="3">
        <f t="array" ref="AB465">INDEX($AF$3:$CM$62,MATCH($S465,$AE$3:$AE$62,0),MATCH(AB$1&amp;$R465,$AF$1:$CM$1&amp;$AF$2:$CM$2,0))*VLOOKUP($Q465,$C$17:$M$20,COUNTBLANK($D$15:L$15)+1,FALSE)</f>
        <v>0</v>
      </c>
      <c r="AC465" s="3">
        <f t="array" ref="AC465">INDEX($AF$3:$CM$62,MATCH($S465,$AE$3:$AE$62,0),MATCH(AC$1&amp;$R465,$AF$1:$CM$1&amp;$AF$2:$CM$2,0))*VLOOKUP($Q465,$C$17:$M$20,COUNTBLANK($D$15:M$15)+1,FALSE)</f>
        <v>0</v>
      </c>
    </row>
    <row r="466" spans="17:29" x14ac:dyDescent="0.2">
      <c r="Q466" t="s">
        <v>418</v>
      </c>
      <c r="R466">
        <f t="shared" si="139"/>
        <v>2</v>
      </c>
      <c r="S466">
        <f t="shared" si="140"/>
        <v>44</v>
      </c>
      <c r="T466" s="3">
        <f t="array" ref="T466">INDEX($AF$3:$CM$62,MATCH($S466,$AE$3:$AE$62,0),MATCH(T$1&amp;$R466,$AF$1:$CM$1&amp;$AF$2:$CM$2,0))*VLOOKUP($Q466,$C$17:$M$20,COUNTBLANK($D$15:D$15)+1,FALSE)</f>
        <v>132</v>
      </c>
      <c r="U466" s="3">
        <f t="array" ref="U466">INDEX($AF$3:$CM$62,MATCH($S466,$AE$3:$AE$62,0),MATCH(U$1&amp;$R466,$AF$1:$CM$1&amp;$AF$2:$CM$2,0))*VLOOKUP($Q466,$C$17:$M$20,COUNTBLANK($D$15:E$15)+1,FALSE)</f>
        <v>6600</v>
      </c>
      <c r="V466" s="3">
        <f t="array" ref="V466">INDEX($AF$3:$CM$62,MATCH($S466,$AE$3:$AE$62,0),MATCH(V$1&amp;$R466,$AF$1:$CM$1&amp;$AF$2:$CM$2,0))*VLOOKUP($Q466,$C$17:$M$20,COUNTBLANK($D$15:F$15)+1,FALSE)</f>
        <v>0</v>
      </c>
      <c r="W466" s="3">
        <f t="array" ref="W466">INDEX($AF$3:$CM$62,MATCH($S466,$AE$3:$AE$62,0),MATCH(W$1&amp;$R466,$AF$1:$CM$1&amp;$AF$2:$CM$2,0))*VLOOKUP($Q466,$C$17:$M$20,COUNTBLANK($D$15:G$15)+1,FALSE)</f>
        <v>0</v>
      </c>
      <c r="X466" s="3">
        <f t="array" ref="X466">INDEX($AF$3:$CM$62,MATCH($S466,$AE$3:$AE$62,0),MATCH(X$1&amp;$R466,$AF$1:$CM$1&amp;$AF$2:$CM$2,0))*VLOOKUP($Q466,$C$17:$M$20,COUNTBLANK($D$15:H$15)+1,FALSE)</f>
        <v>0</v>
      </c>
      <c r="Y466" s="3">
        <f t="array" ref="Y466">INDEX($AF$3:$CM$62,MATCH($S466,$AE$3:$AE$62,0),MATCH(Y$1&amp;$R466,$AF$1:$CM$1&amp;$AF$2:$CM$2,0))*VLOOKUP($Q466,$C$17:$M$20,COUNTBLANK($D$15:I$15)+1,FALSE)</f>
        <v>0.12</v>
      </c>
      <c r="Z466" s="3">
        <f t="array" ref="Z466">INDEX($AF$3:$CM$62,MATCH($S466,$AE$3:$AE$62,0),MATCH(Z$1&amp;$R466,$AF$1:$CM$1&amp;$AF$2:$CM$2,0))*VLOOKUP($Q466,$C$17:$M$20,COUNTBLANK($D$15:J$15)+1,FALSE)</f>
        <v>0</v>
      </c>
      <c r="AA466" s="3">
        <f t="array" ref="AA466">INDEX($AF$3:$CM$62,MATCH($S466,$AE$3:$AE$62,0),MATCH(AA$1&amp;$R466,$AF$1:$CM$1&amp;$AF$2:$CM$2,0))*VLOOKUP($Q466,$C$17:$M$20,COUNTBLANK($D$15:K$15)+1,FALSE)</f>
        <v>0</v>
      </c>
      <c r="AB466" s="3">
        <f t="array" ref="AB466">INDEX($AF$3:$CM$62,MATCH($S466,$AE$3:$AE$62,0),MATCH(AB$1&amp;$R466,$AF$1:$CM$1&amp;$AF$2:$CM$2,0))*VLOOKUP($Q466,$C$17:$M$20,COUNTBLANK($D$15:L$15)+1,FALSE)</f>
        <v>0</v>
      </c>
      <c r="AC466" s="3">
        <f t="array" ref="AC466">INDEX($AF$3:$CM$62,MATCH($S466,$AE$3:$AE$62,0),MATCH(AC$1&amp;$R466,$AF$1:$CM$1&amp;$AF$2:$CM$2,0))*VLOOKUP($Q466,$C$17:$M$20,COUNTBLANK($D$15:M$15)+1,FALSE)</f>
        <v>0</v>
      </c>
    </row>
    <row r="467" spans="17:29" x14ac:dyDescent="0.2">
      <c r="Q467" t="s">
        <v>418</v>
      </c>
      <c r="R467">
        <f t="shared" si="139"/>
        <v>2</v>
      </c>
      <c r="S467">
        <f t="shared" si="140"/>
        <v>45</v>
      </c>
      <c r="T467" s="3">
        <f t="array" ref="T467">INDEX($AF$3:$CM$62,MATCH($S467,$AE$3:$AE$62,0),MATCH(T$1&amp;$R467,$AF$1:$CM$1&amp;$AF$2:$CM$2,0))*VLOOKUP($Q467,$C$17:$M$20,COUNTBLANK($D$15:D$15)+1,FALSE)</f>
        <v>135</v>
      </c>
      <c r="U467" s="3">
        <f t="array" ref="U467">INDEX($AF$3:$CM$62,MATCH($S467,$AE$3:$AE$62,0),MATCH(U$1&amp;$R467,$AF$1:$CM$1&amp;$AF$2:$CM$2,0))*VLOOKUP($Q467,$C$17:$M$20,COUNTBLANK($D$15:E$15)+1,FALSE)</f>
        <v>6750</v>
      </c>
      <c r="V467" s="3">
        <f t="array" ref="V467">INDEX($AF$3:$CM$62,MATCH($S467,$AE$3:$AE$62,0),MATCH(V$1&amp;$R467,$AF$1:$CM$1&amp;$AF$2:$CM$2,0))*VLOOKUP($Q467,$C$17:$M$20,COUNTBLANK($D$15:F$15)+1,FALSE)</f>
        <v>0</v>
      </c>
      <c r="W467" s="3">
        <f t="array" ref="W467">INDEX($AF$3:$CM$62,MATCH($S467,$AE$3:$AE$62,0),MATCH(W$1&amp;$R467,$AF$1:$CM$1&amp;$AF$2:$CM$2,0))*VLOOKUP($Q467,$C$17:$M$20,COUNTBLANK($D$15:G$15)+1,FALSE)</f>
        <v>0</v>
      </c>
      <c r="X467" s="3">
        <f t="array" ref="X467">INDEX($AF$3:$CM$62,MATCH($S467,$AE$3:$AE$62,0),MATCH(X$1&amp;$R467,$AF$1:$CM$1&amp;$AF$2:$CM$2,0))*VLOOKUP($Q467,$C$17:$M$20,COUNTBLANK($D$15:H$15)+1,FALSE)</f>
        <v>0</v>
      </c>
      <c r="Y467" s="3">
        <f t="array" ref="Y467">INDEX($AF$3:$CM$62,MATCH($S467,$AE$3:$AE$62,0),MATCH(Y$1&amp;$R467,$AF$1:$CM$1&amp;$AF$2:$CM$2,0))*VLOOKUP($Q467,$C$17:$M$20,COUNTBLANK($D$15:I$15)+1,FALSE)</f>
        <v>0.12</v>
      </c>
      <c r="Z467" s="3">
        <f t="array" ref="Z467">INDEX($AF$3:$CM$62,MATCH($S467,$AE$3:$AE$62,0),MATCH(Z$1&amp;$R467,$AF$1:$CM$1&amp;$AF$2:$CM$2,0))*VLOOKUP($Q467,$C$17:$M$20,COUNTBLANK($D$15:J$15)+1,FALSE)</f>
        <v>0</v>
      </c>
      <c r="AA467" s="3">
        <f t="array" ref="AA467">INDEX($AF$3:$CM$62,MATCH($S467,$AE$3:$AE$62,0),MATCH(AA$1&amp;$R467,$AF$1:$CM$1&amp;$AF$2:$CM$2,0))*VLOOKUP($Q467,$C$17:$M$20,COUNTBLANK($D$15:K$15)+1,FALSE)</f>
        <v>0</v>
      </c>
      <c r="AB467" s="3">
        <f t="array" ref="AB467">INDEX($AF$3:$CM$62,MATCH($S467,$AE$3:$AE$62,0),MATCH(AB$1&amp;$R467,$AF$1:$CM$1&amp;$AF$2:$CM$2,0))*VLOOKUP($Q467,$C$17:$M$20,COUNTBLANK($D$15:L$15)+1,FALSE)</f>
        <v>0</v>
      </c>
      <c r="AC467" s="3">
        <f t="array" ref="AC467">INDEX($AF$3:$CM$62,MATCH($S467,$AE$3:$AE$62,0),MATCH(AC$1&amp;$R467,$AF$1:$CM$1&amp;$AF$2:$CM$2,0))*VLOOKUP($Q467,$C$17:$M$20,COUNTBLANK($D$15:M$15)+1,FALSE)</f>
        <v>0</v>
      </c>
    </row>
    <row r="468" spans="17:29" x14ac:dyDescent="0.2">
      <c r="Q468" t="s">
        <v>418</v>
      </c>
      <c r="R468">
        <f t="shared" si="139"/>
        <v>2</v>
      </c>
      <c r="S468">
        <f t="shared" si="140"/>
        <v>46</v>
      </c>
      <c r="T468" s="3">
        <f t="array" ref="T468">INDEX($AF$3:$CM$62,MATCH($S468,$AE$3:$AE$62,0),MATCH(T$1&amp;$R468,$AF$1:$CM$1&amp;$AF$2:$CM$2,0))*VLOOKUP($Q468,$C$17:$M$20,COUNTBLANK($D$15:D$15)+1,FALSE)</f>
        <v>138</v>
      </c>
      <c r="U468" s="3">
        <f t="array" ref="U468">INDEX($AF$3:$CM$62,MATCH($S468,$AE$3:$AE$62,0),MATCH(U$1&amp;$R468,$AF$1:$CM$1&amp;$AF$2:$CM$2,0))*VLOOKUP($Q468,$C$17:$M$20,COUNTBLANK($D$15:E$15)+1,FALSE)</f>
        <v>6900</v>
      </c>
      <c r="V468" s="3">
        <f t="array" ref="V468">INDEX($AF$3:$CM$62,MATCH($S468,$AE$3:$AE$62,0),MATCH(V$1&amp;$R468,$AF$1:$CM$1&amp;$AF$2:$CM$2,0))*VLOOKUP($Q468,$C$17:$M$20,COUNTBLANK($D$15:F$15)+1,FALSE)</f>
        <v>0</v>
      </c>
      <c r="W468" s="3">
        <f t="array" ref="W468">INDEX($AF$3:$CM$62,MATCH($S468,$AE$3:$AE$62,0),MATCH(W$1&amp;$R468,$AF$1:$CM$1&amp;$AF$2:$CM$2,0))*VLOOKUP($Q468,$C$17:$M$20,COUNTBLANK($D$15:G$15)+1,FALSE)</f>
        <v>0</v>
      </c>
      <c r="X468" s="3">
        <f t="array" ref="X468">INDEX($AF$3:$CM$62,MATCH($S468,$AE$3:$AE$62,0),MATCH(X$1&amp;$R468,$AF$1:$CM$1&amp;$AF$2:$CM$2,0))*VLOOKUP($Q468,$C$17:$M$20,COUNTBLANK($D$15:H$15)+1,FALSE)</f>
        <v>0</v>
      </c>
      <c r="Y468" s="3">
        <f t="array" ref="Y468">INDEX($AF$3:$CM$62,MATCH($S468,$AE$3:$AE$62,0),MATCH(Y$1&amp;$R468,$AF$1:$CM$1&amp;$AF$2:$CM$2,0))*VLOOKUP($Q468,$C$17:$M$20,COUNTBLANK($D$15:I$15)+1,FALSE)</f>
        <v>0.12</v>
      </c>
      <c r="Z468" s="3">
        <f t="array" ref="Z468">INDEX($AF$3:$CM$62,MATCH($S468,$AE$3:$AE$62,0),MATCH(Z$1&amp;$R468,$AF$1:$CM$1&amp;$AF$2:$CM$2,0))*VLOOKUP($Q468,$C$17:$M$20,COUNTBLANK($D$15:J$15)+1,FALSE)</f>
        <v>0</v>
      </c>
      <c r="AA468" s="3">
        <f t="array" ref="AA468">INDEX($AF$3:$CM$62,MATCH($S468,$AE$3:$AE$62,0),MATCH(AA$1&amp;$R468,$AF$1:$CM$1&amp;$AF$2:$CM$2,0))*VLOOKUP($Q468,$C$17:$M$20,COUNTBLANK($D$15:K$15)+1,FALSE)</f>
        <v>0</v>
      </c>
      <c r="AB468" s="3">
        <f t="array" ref="AB468">INDEX($AF$3:$CM$62,MATCH($S468,$AE$3:$AE$62,0),MATCH(AB$1&amp;$R468,$AF$1:$CM$1&amp;$AF$2:$CM$2,0))*VLOOKUP($Q468,$C$17:$M$20,COUNTBLANK($D$15:L$15)+1,FALSE)</f>
        <v>0</v>
      </c>
      <c r="AC468" s="3">
        <f t="array" ref="AC468">INDEX($AF$3:$CM$62,MATCH($S468,$AE$3:$AE$62,0),MATCH(AC$1&amp;$R468,$AF$1:$CM$1&amp;$AF$2:$CM$2,0))*VLOOKUP($Q468,$C$17:$M$20,COUNTBLANK($D$15:M$15)+1,FALSE)</f>
        <v>0</v>
      </c>
    </row>
    <row r="469" spans="17:29" x14ac:dyDescent="0.2">
      <c r="Q469" t="s">
        <v>418</v>
      </c>
      <c r="R469">
        <f t="shared" si="139"/>
        <v>2</v>
      </c>
      <c r="S469">
        <f t="shared" si="140"/>
        <v>47</v>
      </c>
      <c r="T469" s="3">
        <f t="array" ref="T469">INDEX($AF$3:$CM$62,MATCH($S469,$AE$3:$AE$62,0),MATCH(T$1&amp;$R469,$AF$1:$CM$1&amp;$AF$2:$CM$2,0))*VLOOKUP($Q469,$C$17:$M$20,COUNTBLANK($D$15:D$15)+1,FALSE)</f>
        <v>141</v>
      </c>
      <c r="U469" s="3">
        <f t="array" ref="U469">INDEX($AF$3:$CM$62,MATCH($S469,$AE$3:$AE$62,0),MATCH(U$1&amp;$R469,$AF$1:$CM$1&amp;$AF$2:$CM$2,0))*VLOOKUP($Q469,$C$17:$M$20,COUNTBLANK($D$15:E$15)+1,FALSE)</f>
        <v>7050</v>
      </c>
      <c r="V469" s="3">
        <f t="array" ref="V469">INDEX($AF$3:$CM$62,MATCH($S469,$AE$3:$AE$62,0),MATCH(V$1&amp;$R469,$AF$1:$CM$1&amp;$AF$2:$CM$2,0))*VLOOKUP($Q469,$C$17:$M$20,COUNTBLANK($D$15:F$15)+1,FALSE)</f>
        <v>0</v>
      </c>
      <c r="W469" s="3">
        <f t="array" ref="W469">INDEX($AF$3:$CM$62,MATCH($S469,$AE$3:$AE$62,0),MATCH(W$1&amp;$R469,$AF$1:$CM$1&amp;$AF$2:$CM$2,0))*VLOOKUP($Q469,$C$17:$M$20,COUNTBLANK($D$15:G$15)+1,FALSE)</f>
        <v>0</v>
      </c>
      <c r="X469" s="3">
        <f t="array" ref="X469">INDEX($AF$3:$CM$62,MATCH($S469,$AE$3:$AE$62,0),MATCH(X$1&amp;$R469,$AF$1:$CM$1&amp;$AF$2:$CM$2,0))*VLOOKUP($Q469,$C$17:$M$20,COUNTBLANK($D$15:H$15)+1,FALSE)</f>
        <v>0</v>
      </c>
      <c r="Y469" s="3">
        <f t="array" ref="Y469">INDEX($AF$3:$CM$62,MATCH($S469,$AE$3:$AE$62,0),MATCH(Y$1&amp;$R469,$AF$1:$CM$1&amp;$AF$2:$CM$2,0))*VLOOKUP($Q469,$C$17:$M$20,COUNTBLANK($D$15:I$15)+1,FALSE)</f>
        <v>0.12</v>
      </c>
      <c r="Z469" s="3">
        <f t="array" ref="Z469">INDEX($AF$3:$CM$62,MATCH($S469,$AE$3:$AE$62,0),MATCH(Z$1&amp;$R469,$AF$1:$CM$1&amp;$AF$2:$CM$2,0))*VLOOKUP($Q469,$C$17:$M$20,COUNTBLANK($D$15:J$15)+1,FALSE)</f>
        <v>0</v>
      </c>
      <c r="AA469" s="3">
        <f t="array" ref="AA469">INDEX($AF$3:$CM$62,MATCH($S469,$AE$3:$AE$62,0),MATCH(AA$1&amp;$R469,$AF$1:$CM$1&amp;$AF$2:$CM$2,0))*VLOOKUP($Q469,$C$17:$M$20,COUNTBLANK($D$15:K$15)+1,FALSE)</f>
        <v>0</v>
      </c>
      <c r="AB469" s="3">
        <f t="array" ref="AB469">INDEX($AF$3:$CM$62,MATCH($S469,$AE$3:$AE$62,0),MATCH(AB$1&amp;$R469,$AF$1:$CM$1&amp;$AF$2:$CM$2,0))*VLOOKUP($Q469,$C$17:$M$20,COUNTBLANK($D$15:L$15)+1,FALSE)</f>
        <v>0</v>
      </c>
      <c r="AC469" s="3">
        <f t="array" ref="AC469">INDEX($AF$3:$CM$62,MATCH($S469,$AE$3:$AE$62,0),MATCH(AC$1&amp;$R469,$AF$1:$CM$1&amp;$AF$2:$CM$2,0))*VLOOKUP($Q469,$C$17:$M$20,COUNTBLANK($D$15:M$15)+1,FALSE)</f>
        <v>0</v>
      </c>
    </row>
    <row r="470" spans="17:29" x14ac:dyDescent="0.2">
      <c r="Q470" t="s">
        <v>418</v>
      </c>
      <c r="R470">
        <f t="shared" si="139"/>
        <v>2</v>
      </c>
      <c r="S470">
        <f t="shared" si="140"/>
        <v>48</v>
      </c>
      <c r="T470" s="3">
        <f t="array" ref="T470">INDEX($AF$3:$CM$62,MATCH($S470,$AE$3:$AE$62,0),MATCH(T$1&amp;$R470,$AF$1:$CM$1&amp;$AF$2:$CM$2,0))*VLOOKUP($Q470,$C$17:$M$20,COUNTBLANK($D$15:D$15)+1,FALSE)</f>
        <v>144</v>
      </c>
      <c r="U470" s="3">
        <f t="array" ref="U470">INDEX($AF$3:$CM$62,MATCH($S470,$AE$3:$AE$62,0),MATCH(U$1&amp;$R470,$AF$1:$CM$1&amp;$AF$2:$CM$2,0))*VLOOKUP($Q470,$C$17:$M$20,COUNTBLANK($D$15:E$15)+1,FALSE)</f>
        <v>7200</v>
      </c>
      <c r="V470" s="3">
        <f t="array" ref="V470">INDEX($AF$3:$CM$62,MATCH($S470,$AE$3:$AE$62,0),MATCH(V$1&amp;$R470,$AF$1:$CM$1&amp;$AF$2:$CM$2,0))*VLOOKUP($Q470,$C$17:$M$20,COUNTBLANK($D$15:F$15)+1,FALSE)</f>
        <v>0</v>
      </c>
      <c r="W470" s="3">
        <f t="array" ref="W470">INDEX($AF$3:$CM$62,MATCH($S470,$AE$3:$AE$62,0),MATCH(W$1&amp;$R470,$AF$1:$CM$1&amp;$AF$2:$CM$2,0))*VLOOKUP($Q470,$C$17:$M$20,COUNTBLANK($D$15:G$15)+1,FALSE)</f>
        <v>0</v>
      </c>
      <c r="X470" s="3">
        <f t="array" ref="X470">INDEX($AF$3:$CM$62,MATCH($S470,$AE$3:$AE$62,0),MATCH(X$1&amp;$R470,$AF$1:$CM$1&amp;$AF$2:$CM$2,0))*VLOOKUP($Q470,$C$17:$M$20,COUNTBLANK($D$15:H$15)+1,FALSE)</f>
        <v>0</v>
      </c>
      <c r="Y470" s="3">
        <f t="array" ref="Y470">INDEX($AF$3:$CM$62,MATCH($S470,$AE$3:$AE$62,0),MATCH(Y$1&amp;$R470,$AF$1:$CM$1&amp;$AF$2:$CM$2,0))*VLOOKUP($Q470,$C$17:$M$20,COUNTBLANK($D$15:I$15)+1,FALSE)</f>
        <v>0.12</v>
      </c>
      <c r="Z470" s="3">
        <f t="array" ref="Z470">INDEX($AF$3:$CM$62,MATCH($S470,$AE$3:$AE$62,0),MATCH(Z$1&amp;$R470,$AF$1:$CM$1&amp;$AF$2:$CM$2,0))*VLOOKUP($Q470,$C$17:$M$20,COUNTBLANK($D$15:J$15)+1,FALSE)</f>
        <v>0</v>
      </c>
      <c r="AA470" s="3">
        <f t="array" ref="AA470">INDEX($AF$3:$CM$62,MATCH($S470,$AE$3:$AE$62,0),MATCH(AA$1&amp;$R470,$AF$1:$CM$1&amp;$AF$2:$CM$2,0))*VLOOKUP($Q470,$C$17:$M$20,COUNTBLANK($D$15:K$15)+1,FALSE)</f>
        <v>0</v>
      </c>
      <c r="AB470" s="3">
        <f t="array" ref="AB470">INDEX($AF$3:$CM$62,MATCH($S470,$AE$3:$AE$62,0),MATCH(AB$1&amp;$R470,$AF$1:$CM$1&amp;$AF$2:$CM$2,0))*VLOOKUP($Q470,$C$17:$M$20,COUNTBLANK($D$15:L$15)+1,FALSE)</f>
        <v>0</v>
      </c>
      <c r="AC470" s="3">
        <f t="array" ref="AC470">INDEX($AF$3:$CM$62,MATCH($S470,$AE$3:$AE$62,0),MATCH(AC$1&amp;$R470,$AF$1:$CM$1&amp;$AF$2:$CM$2,0))*VLOOKUP($Q470,$C$17:$M$20,COUNTBLANK($D$15:M$15)+1,FALSE)</f>
        <v>0</v>
      </c>
    </row>
    <row r="471" spans="17:29" x14ac:dyDescent="0.2">
      <c r="Q471" t="s">
        <v>418</v>
      </c>
      <c r="R471">
        <f t="shared" si="139"/>
        <v>2</v>
      </c>
      <c r="S471">
        <f t="shared" si="140"/>
        <v>49</v>
      </c>
      <c r="T471" s="3">
        <f t="array" ref="T471">INDEX($AF$3:$CM$62,MATCH($S471,$AE$3:$AE$62,0),MATCH(T$1&amp;$R471,$AF$1:$CM$1&amp;$AF$2:$CM$2,0))*VLOOKUP($Q471,$C$17:$M$20,COUNTBLANK($D$15:D$15)+1,FALSE)</f>
        <v>147</v>
      </c>
      <c r="U471" s="3">
        <f t="array" ref="U471">INDEX($AF$3:$CM$62,MATCH($S471,$AE$3:$AE$62,0),MATCH(U$1&amp;$R471,$AF$1:$CM$1&amp;$AF$2:$CM$2,0))*VLOOKUP($Q471,$C$17:$M$20,COUNTBLANK($D$15:E$15)+1,FALSE)</f>
        <v>7350</v>
      </c>
      <c r="V471" s="3">
        <f t="array" ref="V471">INDEX($AF$3:$CM$62,MATCH($S471,$AE$3:$AE$62,0),MATCH(V$1&amp;$R471,$AF$1:$CM$1&amp;$AF$2:$CM$2,0))*VLOOKUP($Q471,$C$17:$M$20,COUNTBLANK($D$15:F$15)+1,FALSE)</f>
        <v>0</v>
      </c>
      <c r="W471" s="3">
        <f t="array" ref="W471">INDEX($AF$3:$CM$62,MATCH($S471,$AE$3:$AE$62,0),MATCH(W$1&amp;$R471,$AF$1:$CM$1&amp;$AF$2:$CM$2,0))*VLOOKUP($Q471,$C$17:$M$20,COUNTBLANK($D$15:G$15)+1,FALSE)</f>
        <v>0</v>
      </c>
      <c r="X471" s="3">
        <f t="array" ref="X471">INDEX($AF$3:$CM$62,MATCH($S471,$AE$3:$AE$62,0),MATCH(X$1&amp;$R471,$AF$1:$CM$1&amp;$AF$2:$CM$2,0))*VLOOKUP($Q471,$C$17:$M$20,COUNTBLANK($D$15:H$15)+1,FALSE)</f>
        <v>0</v>
      </c>
      <c r="Y471" s="3">
        <f t="array" ref="Y471">INDEX($AF$3:$CM$62,MATCH($S471,$AE$3:$AE$62,0),MATCH(Y$1&amp;$R471,$AF$1:$CM$1&amp;$AF$2:$CM$2,0))*VLOOKUP($Q471,$C$17:$M$20,COUNTBLANK($D$15:I$15)+1,FALSE)</f>
        <v>0.12</v>
      </c>
      <c r="Z471" s="3">
        <f t="array" ref="Z471">INDEX($AF$3:$CM$62,MATCH($S471,$AE$3:$AE$62,0),MATCH(Z$1&amp;$R471,$AF$1:$CM$1&amp;$AF$2:$CM$2,0))*VLOOKUP($Q471,$C$17:$M$20,COUNTBLANK($D$15:J$15)+1,FALSE)</f>
        <v>0</v>
      </c>
      <c r="AA471" s="3">
        <f t="array" ref="AA471">INDEX($AF$3:$CM$62,MATCH($S471,$AE$3:$AE$62,0),MATCH(AA$1&amp;$R471,$AF$1:$CM$1&amp;$AF$2:$CM$2,0))*VLOOKUP($Q471,$C$17:$M$20,COUNTBLANK($D$15:K$15)+1,FALSE)</f>
        <v>0</v>
      </c>
      <c r="AB471" s="3">
        <f t="array" ref="AB471">INDEX($AF$3:$CM$62,MATCH($S471,$AE$3:$AE$62,0),MATCH(AB$1&amp;$R471,$AF$1:$CM$1&amp;$AF$2:$CM$2,0))*VLOOKUP($Q471,$C$17:$M$20,COUNTBLANK($D$15:L$15)+1,FALSE)</f>
        <v>0</v>
      </c>
      <c r="AC471" s="3">
        <f t="array" ref="AC471">INDEX($AF$3:$CM$62,MATCH($S471,$AE$3:$AE$62,0),MATCH(AC$1&amp;$R471,$AF$1:$CM$1&amp;$AF$2:$CM$2,0))*VLOOKUP($Q471,$C$17:$M$20,COUNTBLANK($D$15:M$15)+1,FALSE)</f>
        <v>0</v>
      </c>
    </row>
    <row r="472" spans="17:29" x14ac:dyDescent="0.2">
      <c r="Q472" t="s">
        <v>418</v>
      </c>
      <c r="R472">
        <f t="shared" si="139"/>
        <v>2</v>
      </c>
      <c r="S472">
        <f t="shared" si="140"/>
        <v>50</v>
      </c>
      <c r="T472" s="3">
        <f t="array" ref="T472">INDEX($AF$3:$CM$62,MATCH($S472,$AE$3:$AE$62,0),MATCH(T$1&amp;$R472,$AF$1:$CM$1&amp;$AF$2:$CM$2,0))*VLOOKUP($Q472,$C$17:$M$20,COUNTBLANK($D$15:D$15)+1,FALSE)</f>
        <v>150</v>
      </c>
      <c r="U472" s="3">
        <f t="array" ref="U472">INDEX($AF$3:$CM$62,MATCH($S472,$AE$3:$AE$62,0),MATCH(U$1&amp;$R472,$AF$1:$CM$1&amp;$AF$2:$CM$2,0))*VLOOKUP($Q472,$C$17:$M$20,COUNTBLANK($D$15:E$15)+1,FALSE)</f>
        <v>7500</v>
      </c>
      <c r="V472" s="3">
        <f t="array" ref="V472">INDEX($AF$3:$CM$62,MATCH($S472,$AE$3:$AE$62,0),MATCH(V$1&amp;$R472,$AF$1:$CM$1&amp;$AF$2:$CM$2,0))*VLOOKUP($Q472,$C$17:$M$20,COUNTBLANK($D$15:F$15)+1,FALSE)</f>
        <v>0</v>
      </c>
      <c r="W472" s="3">
        <f t="array" ref="W472">INDEX($AF$3:$CM$62,MATCH($S472,$AE$3:$AE$62,0),MATCH(W$1&amp;$R472,$AF$1:$CM$1&amp;$AF$2:$CM$2,0))*VLOOKUP($Q472,$C$17:$M$20,COUNTBLANK($D$15:G$15)+1,FALSE)</f>
        <v>0</v>
      </c>
      <c r="X472" s="3">
        <f t="array" ref="X472">INDEX($AF$3:$CM$62,MATCH($S472,$AE$3:$AE$62,0),MATCH(X$1&amp;$R472,$AF$1:$CM$1&amp;$AF$2:$CM$2,0))*VLOOKUP($Q472,$C$17:$M$20,COUNTBLANK($D$15:H$15)+1,FALSE)</f>
        <v>0</v>
      </c>
      <c r="Y472" s="3">
        <f t="array" ref="Y472">INDEX($AF$3:$CM$62,MATCH($S472,$AE$3:$AE$62,0),MATCH(Y$1&amp;$R472,$AF$1:$CM$1&amp;$AF$2:$CM$2,0))*VLOOKUP($Q472,$C$17:$M$20,COUNTBLANK($D$15:I$15)+1,FALSE)</f>
        <v>0.15000000000000002</v>
      </c>
      <c r="Z472" s="3">
        <f t="array" ref="Z472">INDEX($AF$3:$CM$62,MATCH($S472,$AE$3:$AE$62,0),MATCH(Z$1&amp;$R472,$AF$1:$CM$1&amp;$AF$2:$CM$2,0))*VLOOKUP($Q472,$C$17:$M$20,COUNTBLANK($D$15:J$15)+1,FALSE)</f>
        <v>0</v>
      </c>
      <c r="AA472" s="3">
        <f t="array" ref="AA472">INDEX($AF$3:$CM$62,MATCH($S472,$AE$3:$AE$62,0),MATCH(AA$1&amp;$R472,$AF$1:$CM$1&amp;$AF$2:$CM$2,0))*VLOOKUP($Q472,$C$17:$M$20,COUNTBLANK($D$15:K$15)+1,FALSE)</f>
        <v>0</v>
      </c>
      <c r="AB472" s="3">
        <f t="array" ref="AB472">INDEX($AF$3:$CM$62,MATCH($S472,$AE$3:$AE$62,0),MATCH(AB$1&amp;$R472,$AF$1:$CM$1&amp;$AF$2:$CM$2,0))*VLOOKUP($Q472,$C$17:$M$20,COUNTBLANK($D$15:L$15)+1,FALSE)</f>
        <v>0</v>
      </c>
      <c r="AC472" s="3">
        <f t="array" ref="AC472">INDEX($AF$3:$CM$62,MATCH($S472,$AE$3:$AE$62,0),MATCH(AC$1&amp;$R472,$AF$1:$CM$1&amp;$AF$2:$CM$2,0))*VLOOKUP($Q472,$C$17:$M$20,COUNTBLANK($D$15:M$15)+1,FALSE)</f>
        <v>0</v>
      </c>
    </row>
    <row r="473" spans="17:29" x14ac:dyDescent="0.2">
      <c r="Q473" t="s">
        <v>418</v>
      </c>
      <c r="R473">
        <f t="shared" si="139"/>
        <v>2</v>
      </c>
      <c r="S473">
        <f t="shared" si="140"/>
        <v>51</v>
      </c>
      <c r="T473" s="3">
        <f t="array" ref="T473">INDEX($AF$3:$CM$62,MATCH($S473,$AE$3:$AE$62,0),MATCH(T$1&amp;$R473,$AF$1:$CM$1&amp;$AF$2:$CM$2,0))*VLOOKUP($Q473,$C$17:$M$20,COUNTBLANK($D$15:D$15)+1,FALSE)</f>
        <v>153</v>
      </c>
      <c r="U473" s="3">
        <f t="array" ref="U473">INDEX($AF$3:$CM$62,MATCH($S473,$AE$3:$AE$62,0),MATCH(U$1&amp;$R473,$AF$1:$CM$1&amp;$AF$2:$CM$2,0))*VLOOKUP($Q473,$C$17:$M$20,COUNTBLANK($D$15:E$15)+1,FALSE)</f>
        <v>7650</v>
      </c>
      <c r="V473" s="3">
        <f t="array" ref="V473">INDEX($AF$3:$CM$62,MATCH($S473,$AE$3:$AE$62,0),MATCH(V$1&amp;$R473,$AF$1:$CM$1&amp;$AF$2:$CM$2,0))*VLOOKUP($Q473,$C$17:$M$20,COUNTBLANK($D$15:F$15)+1,FALSE)</f>
        <v>0</v>
      </c>
      <c r="W473" s="3">
        <f t="array" ref="W473">INDEX($AF$3:$CM$62,MATCH($S473,$AE$3:$AE$62,0),MATCH(W$1&amp;$R473,$AF$1:$CM$1&amp;$AF$2:$CM$2,0))*VLOOKUP($Q473,$C$17:$M$20,COUNTBLANK($D$15:G$15)+1,FALSE)</f>
        <v>0</v>
      </c>
      <c r="X473" s="3">
        <f t="array" ref="X473">INDEX($AF$3:$CM$62,MATCH($S473,$AE$3:$AE$62,0),MATCH(X$1&amp;$R473,$AF$1:$CM$1&amp;$AF$2:$CM$2,0))*VLOOKUP($Q473,$C$17:$M$20,COUNTBLANK($D$15:H$15)+1,FALSE)</f>
        <v>0</v>
      </c>
      <c r="Y473" s="3">
        <f t="array" ref="Y473">INDEX($AF$3:$CM$62,MATCH($S473,$AE$3:$AE$62,0),MATCH(Y$1&amp;$R473,$AF$1:$CM$1&amp;$AF$2:$CM$2,0))*VLOOKUP($Q473,$C$17:$M$20,COUNTBLANK($D$15:I$15)+1,FALSE)</f>
        <v>0.15000000000000002</v>
      </c>
      <c r="Z473" s="3">
        <f t="array" ref="Z473">INDEX($AF$3:$CM$62,MATCH($S473,$AE$3:$AE$62,0),MATCH(Z$1&amp;$R473,$AF$1:$CM$1&amp;$AF$2:$CM$2,0))*VLOOKUP($Q473,$C$17:$M$20,COUNTBLANK($D$15:J$15)+1,FALSE)</f>
        <v>0</v>
      </c>
      <c r="AA473" s="3">
        <f t="array" ref="AA473">INDEX($AF$3:$CM$62,MATCH($S473,$AE$3:$AE$62,0),MATCH(AA$1&amp;$R473,$AF$1:$CM$1&amp;$AF$2:$CM$2,0))*VLOOKUP($Q473,$C$17:$M$20,COUNTBLANK($D$15:K$15)+1,FALSE)</f>
        <v>0</v>
      </c>
      <c r="AB473" s="3">
        <f t="array" ref="AB473">INDEX($AF$3:$CM$62,MATCH($S473,$AE$3:$AE$62,0),MATCH(AB$1&amp;$R473,$AF$1:$CM$1&amp;$AF$2:$CM$2,0))*VLOOKUP($Q473,$C$17:$M$20,COUNTBLANK($D$15:L$15)+1,FALSE)</f>
        <v>0</v>
      </c>
      <c r="AC473" s="3">
        <f t="array" ref="AC473">INDEX($AF$3:$CM$62,MATCH($S473,$AE$3:$AE$62,0),MATCH(AC$1&amp;$R473,$AF$1:$CM$1&amp;$AF$2:$CM$2,0))*VLOOKUP($Q473,$C$17:$M$20,COUNTBLANK($D$15:M$15)+1,FALSE)</f>
        <v>0</v>
      </c>
    </row>
    <row r="474" spans="17:29" x14ac:dyDescent="0.2">
      <c r="Q474" t="s">
        <v>418</v>
      </c>
      <c r="R474">
        <f t="shared" si="139"/>
        <v>2</v>
      </c>
      <c r="S474">
        <f t="shared" si="140"/>
        <v>52</v>
      </c>
      <c r="T474" s="3">
        <f t="array" ref="T474">INDEX($AF$3:$CM$62,MATCH($S474,$AE$3:$AE$62,0),MATCH(T$1&amp;$R474,$AF$1:$CM$1&amp;$AF$2:$CM$2,0))*VLOOKUP($Q474,$C$17:$M$20,COUNTBLANK($D$15:D$15)+1,FALSE)</f>
        <v>156</v>
      </c>
      <c r="U474" s="3">
        <f t="array" ref="U474">INDEX($AF$3:$CM$62,MATCH($S474,$AE$3:$AE$62,0),MATCH(U$1&amp;$R474,$AF$1:$CM$1&amp;$AF$2:$CM$2,0))*VLOOKUP($Q474,$C$17:$M$20,COUNTBLANK($D$15:E$15)+1,FALSE)</f>
        <v>7800</v>
      </c>
      <c r="V474" s="3">
        <f t="array" ref="V474">INDEX($AF$3:$CM$62,MATCH($S474,$AE$3:$AE$62,0),MATCH(V$1&amp;$R474,$AF$1:$CM$1&amp;$AF$2:$CM$2,0))*VLOOKUP($Q474,$C$17:$M$20,COUNTBLANK($D$15:F$15)+1,FALSE)</f>
        <v>0</v>
      </c>
      <c r="W474" s="3">
        <f t="array" ref="W474">INDEX($AF$3:$CM$62,MATCH($S474,$AE$3:$AE$62,0),MATCH(W$1&amp;$R474,$AF$1:$CM$1&amp;$AF$2:$CM$2,0))*VLOOKUP($Q474,$C$17:$M$20,COUNTBLANK($D$15:G$15)+1,FALSE)</f>
        <v>0</v>
      </c>
      <c r="X474" s="3">
        <f t="array" ref="X474">INDEX($AF$3:$CM$62,MATCH($S474,$AE$3:$AE$62,0),MATCH(X$1&amp;$R474,$AF$1:$CM$1&amp;$AF$2:$CM$2,0))*VLOOKUP($Q474,$C$17:$M$20,COUNTBLANK($D$15:H$15)+1,FALSE)</f>
        <v>0</v>
      </c>
      <c r="Y474" s="3">
        <f t="array" ref="Y474">INDEX($AF$3:$CM$62,MATCH($S474,$AE$3:$AE$62,0),MATCH(Y$1&amp;$R474,$AF$1:$CM$1&amp;$AF$2:$CM$2,0))*VLOOKUP($Q474,$C$17:$M$20,COUNTBLANK($D$15:I$15)+1,FALSE)</f>
        <v>0.15000000000000002</v>
      </c>
      <c r="Z474" s="3">
        <f t="array" ref="Z474">INDEX($AF$3:$CM$62,MATCH($S474,$AE$3:$AE$62,0),MATCH(Z$1&amp;$R474,$AF$1:$CM$1&amp;$AF$2:$CM$2,0))*VLOOKUP($Q474,$C$17:$M$20,COUNTBLANK($D$15:J$15)+1,FALSE)</f>
        <v>0</v>
      </c>
      <c r="AA474" s="3">
        <f t="array" ref="AA474">INDEX($AF$3:$CM$62,MATCH($S474,$AE$3:$AE$62,0),MATCH(AA$1&amp;$R474,$AF$1:$CM$1&amp;$AF$2:$CM$2,0))*VLOOKUP($Q474,$C$17:$M$20,COUNTBLANK($D$15:K$15)+1,FALSE)</f>
        <v>0</v>
      </c>
      <c r="AB474" s="3">
        <f t="array" ref="AB474">INDEX($AF$3:$CM$62,MATCH($S474,$AE$3:$AE$62,0),MATCH(AB$1&amp;$R474,$AF$1:$CM$1&amp;$AF$2:$CM$2,0))*VLOOKUP($Q474,$C$17:$M$20,COUNTBLANK($D$15:L$15)+1,FALSE)</f>
        <v>0</v>
      </c>
      <c r="AC474" s="3">
        <f t="array" ref="AC474">INDEX($AF$3:$CM$62,MATCH($S474,$AE$3:$AE$62,0),MATCH(AC$1&amp;$R474,$AF$1:$CM$1&amp;$AF$2:$CM$2,0))*VLOOKUP($Q474,$C$17:$M$20,COUNTBLANK($D$15:M$15)+1,FALSE)</f>
        <v>0</v>
      </c>
    </row>
    <row r="475" spans="17:29" x14ac:dyDescent="0.2">
      <c r="Q475" t="s">
        <v>418</v>
      </c>
      <c r="R475">
        <f t="shared" si="139"/>
        <v>2</v>
      </c>
      <c r="S475">
        <f t="shared" si="140"/>
        <v>53</v>
      </c>
      <c r="T475" s="3">
        <f t="array" ref="T475">INDEX($AF$3:$CM$62,MATCH($S475,$AE$3:$AE$62,0),MATCH(T$1&amp;$R475,$AF$1:$CM$1&amp;$AF$2:$CM$2,0))*VLOOKUP($Q475,$C$17:$M$20,COUNTBLANK($D$15:D$15)+1,FALSE)</f>
        <v>159</v>
      </c>
      <c r="U475" s="3">
        <f t="array" ref="U475">INDEX($AF$3:$CM$62,MATCH($S475,$AE$3:$AE$62,0),MATCH(U$1&amp;$R475,$AF$1:$CM$1&amp;$AF$2:$CM$2,0))*VLOOKUP($Q475,$C$17:$M$20,COUNTBLANK($D$15:E$15)+1,FALSE)</f>
        <v>7950</v>
      </c>
      <c r="V475" s="3">
        <f t="array" ref="V475">INDEX($AF$3:$CM$62,MATCH($S475,$AE$3:$AE$62,0),MATCH(V$1&amp;$R475,$AF$1:$CM$1&amp;$AF$2:$CM$2,0))*VLOOKUP($Q475,$C$17:$M$20,COUNTBLANK($D$15:F$15)+1,FALSE)</f>
        <v>0</v>
      </c>
      <c r="W475" s="3">
        <f t="array" ref="W475">INDEX($AF$3:$CM$62,MATCH($S475,$AE$3:$AE$62,0),MATCH(W$1&amp;$R475,$AF$1:$CM$1&amp;$AF$2:$CM$2,0))*VLOOKUP($Q475,$C$17:$M$20,COUNTBLANK($D$15:G$15)+1,FALSE)</f>
        <v>0</v>
      </c>
      <c r="X475" s="3">
        <f t="array" ref="X475">INDEX($AF$3:$CM$62,MATCH($S475,$AE$3:$AE$62,0),MATCH(X$1&amp;$R475,$AF$1:$CM$1&amp;$AF$2:$CM$2,0))*VLOOKUP($Q475,$C$17:$M$20,COUNTBLANK($D$15:H$15)+1,FALSE)</f>
        <v>0</v>
      </c>
      <c r="Y475" s="3">
        <f t="array" ref="Y475">INDEX($AF$3:$CM$62,MATCH($S475,$AE$3:$AE$62,0),MATCH(Y$1&amp;$R475,$AF$1:$CM$1&amp;$AF$2:$CM$2,0))*VLOOKUP($Q475,$C$17:$M$20,COUNTBLANK($D$15:I$15)+1,FALSE)</f>
        <v>0.15000000000000002</v>
      </c>
      <c r="Z475" s="3">
        <f t="array" ref="Z475">INDEX($AF$3:$CM$62,MATCH($S475,$AE$3:$AE$62,0),MATCH(Z$1&amp;$R475,$AF$1:$CM$1&amp;$AF$2:$CM$2,0))*VLOOKUP($Q475,$C$17:$M$20,COUNTBLANK($D$15:J$15)+1,FALSE)</f>
        <v>0</v>
      </c>
      <c r="AA475" s="3">
        <f t="array" ref="AA475">INDEX($AF$3:$CM$62,MATCH($S475,$AE$3:$AE$62,0),MATCH(AA$1&amp;$R475,$AF$1:$CM$1&amp;$AF$2:$CM$2,0))*VLOOKUP($Q475,$C$17:$M$20,COUNTBLANK($D$15:K$15)+1,FALSE)</f>
        <v>0</v>
      </c>
      <c r="AB475" s="3">
        <f t="array" ref="AB475">INDEX($AF$3:$CM$62,MATCH($S475,$AE$3:$AE$62,0),MATCH(AB$1&amp;$R475,$AF$1:$CM$1&amp;$AF$2:$CM$2,0))*VLOOKUP($Q475,$C$17:$M$20,COUNTBLANK($D$15:L$15)+1,FALSE)</f>
        <v>0</v>
      </c>
      <c r="AC475" s="3">
        <f t="array" ref="AC475">INDEX($AF$3:$CM$62,MATCH($S475,$AE$3:$AE$62,0),MATCH(AC$1&amp;$R475,$AF$1:$CM$1&amp;$AF$2:$CM$2,0))*VLOOKUP($Q475,$C$17:$M$20,COUNTBLANK($D$15:M$15)+1,FALSE)</f>
        <v>0</v>
      </c>
    </row>
    <row r="476" spans="17:29" x14ac:dyDescent="0.2">
      <c r="Q476" t="s">
        <v>418</v>
      </c>
      <c r="R476">
        <f t="shared" si="139"/>
        <v>2</v>
      </c>
      <c r="S476">
        <f t="shared" si="140"/>
        <v>54</v>
      </c>
      <c r="T476" s="3">
        <f t="array" ref="T476">INDEX($AF$3:$CM$62,MATCH($S476,$AE$3:$AE$62,0),MATCH(T$1&amp;$R476,$AF$1:$CM$1&amp;$AF$2:$CM$2,0))*VLOOKUP($Q476,$C$17:$M$20,COUNTBLANK($D$15:D$15)+1,FALSE)</f>
        <v>162</v>
      </c>
      <c r="U476" s="3">
        <f t="array" ref="U476">INDEX($AF$3:$CM$62,MATCH($S476,$AE$3:$AE$62,0),MATCH(U$1&amp;$R476,$AF$1:$CM$1&amp;$AF$2:$CM$2,0))*VLOOKUP($Q476,$C$17:$M$20,COUNTBLANK($D$15:E$15)+1,FALSE)</f>
        <v>8100</v>
      </c>
      <c r="V476" s="3">
        <f t="array" ref="V476">INDEX($AF$3:$CM$62,MATCH($S476,$AE$3:$AE$62,0),MATCH(V$1&amp;$R476,$AF$1:$CM$1&amp;$AF$2:$CM$2,0))*VLOOKUP($Q476,$C$17:$M$20,COUNTBLANK($D$15:F$15)+1,FALSE)</f>
        <v>0</v>
      </c>
      <c r="W476" s="3">
        <f t="array" ref="W476">INDEX($AF$3:$CM$62,MATCH($S476,$AE$3:$AE$62,0),MATCH(W$1&amp;$R476,$AF$1:$CM$1&amp;$AF$2:$CM$2,0))*VLOOKUP($Q476,$C$17:$M$20,COUNTBLANK($D$15:G$15)+1,FALSE)</f>
        <v>0</v>
      </c>
      <c r="X476" s="3">
        <f t="array" ref="X476">INDEX($AF$3:$CM$62,MATCH($S476,$AE$3:$AE$62,0),MATCH(X$1&amp;$R476,$AF$1:$CM$1&amp;$AF$2:$CM$2,0))*VLOOKUP($Q476,$C$17:$M$20,COUNTBLANK($D$15:H$15)+1,FALSE)</f>
        <v>0</v>
      </c>
      <c r="Y476" s="3">
        <f t="array" ref="Y476">INDEX($AF$3:$CM$62,MATCH($S476,$AE$3:$AE$62,0),MATCH(Y$1&amp;$R476,$AF$1:$CM$1&amp;$AF$2:$CM$2,0))*VLOOKUP($Q476,$C$17:$M$20,COUNTBLANK($D$15:I$15)+1,FALSE)</f>
        <v>0.15000000000000002</v>
      </c>
      <c r="Z476" s="3">
        <f t="array" ref="Z476">INDEX($AF$3:$CM$62,MATCH($S476,$AE$3:$AE$62,0),MATCH(Z$1&amp;$R476,$AF$1:$CM$1&amp;$AF$2:$CM$2,0))*VLOOKUP($Q476,$C$17:$M$20,COUNTBLANK($D$15:J$15)+1,FALSE)</f>
        <v>0</v>
      </c>
      <c r="AA476" s="3">
        <f t="array" ref="AA476">INDEX($AF$3:$CM$62,MATCH($S476,$AE$3:$AE$62,0),MATCH(AA$1&amp;$R476,$AF$1:$CM$1&amp;$AF$2:$CM$2,0))*VLOOKUP($Q476,$C$17:$M$20,COUNTBLANK($D$15:K$15)+1,FALSE)</f>
        <v>0</v>
      </c>
      <c r="AB476" s="3">
        <f t="array" ref="AB476">INDEX($AF$3:$CM$62,MATCH($S476,$AE$3:$AE$62,0),MATCH(AB$1&amp;$R476,$AF$1:$CM$1&amp;$AF$2:$CM$2,0))*VLOOKUP($Q476,$C$17:$M$20,COUNTBLANK($D$15:L$15)+1,FALSE)</f>
        <v>0</v>
      </c>
      <c r="AC476" s="3">
        <f t="array" ref="AC476">INDEX($AF$3:$CM$62,MATCH($S476,$AE$3:$AE$62,0),MATCH(AC$1&amp;$R476,$AF$1:$CM$1&amp;$AF$2:$CM$2,0))*VLOOKUP($Q476,$C$17:$M$20,COUNTBLANK($D$15:M$15)+1,FALSE)</f>
        <v>0</v>
      </c>
    </row>
    <row r="477" spans="17:29" x14ac:dyDescent="0.2">
      <c r="Q477" t="s">
        <v>418</v>
      </c>
      <c r="R477">
        <f t="shared" si="139"/>
        <v>2</v>
      </c>
      <c r="S477">
        <f t="shared" si="140"/>
        <v>55</v>
      </c>
      <c r="T477" s="3">
        <f t="array" ref="T477">INDEX($AF$3:$CM$62,MATCH($S477,$AE$3:$AE$62,0),MATCH(T$1&amp;$R477,$AF$1:$CM$1&amp;$AF$2:$CM$2,0))*VLOOKUP($Q477,$C$17:$M$20,COUNTBLANK($D$15:D$15)+1,FALSE)</f>
        <v>165</v>
      </c>
      <c r="U477" s="3">
        <f t="array" ref="U477">INDEX($AF$3:$CM$62,MATCH($S477,$AE$3:$AE$62,0),MATCH(U$1&amp;$R477,$AF$1:$CM$1&amp;$AF$2:$CM$2,0))*VLOOKUP($Q477,$C$17:$M$20,COUNTBLANK($D$15:E$15)+1,FALSE)</f>
        <v>8250</v>
      </c>
      <c r="V477" s="3">
        <f t="array" ref="V477">INDEX($AF$3:$CM$62,MATCH($S477,$AE$3:$AE$62,0),MATCH(V$1&amp;$R477,$AF$1:$CM$1&amp;$AF$2:$CM$2,0))*VLOOKUP($Q477,$C$17:$M$20,COUNTBLANK($D$15:F$15)+1,FALSE)</f>
        <v>0</v>
      </c>
      <c r="W477" s="3">
        <f t="array" ref="W477">INDEX($AF$3:$CM$62,MATCH($S477,$AE$3:$AE$62,0),MATCH(W$1&amp;$R477,$AF$1:$CM$1&amp;$AF$2:$CM$2,0))*VLOOKUP($Q477,$C$17:$M$20,COUNTBLANK($D$15:G$15)+1,FALSE)</f>
        <v>0</v>
      </c>
      <c r="X477" s="3">
        <f t="array" ref="X477">INDEX($AF$3:$CM$62,MATCH($S477,$AE$3:$AE$62,0),MATCH(X$1&amp;$R477,$AF$1:$CM$1&amp;$AF$2:$CM$2,0))*VLOOKUP($Q477,$C$17:$M$20,COUNTBLANK($D$15:H$15)+1,FALSE)</f>
        <v>0</v>
      </c>
      <c r="Y477" s="3">
        <f t="array" ref="Y477">INDEX($AF$3:$CM$62,MATCH($S477,$AE$3:$AE$62,0),MATCH(Y$1&amp;$R477,$AF$1:$CM$1&amp;$AF$2:$CM$2,0))*VLOOKUP($Q477,$C$17:$M$20,COUNTBLANK($D$15:I$15)+1,FALSE)</f>
        <v>0.15000000000000002</v>
      </c>
      <c r="Z477" s="3">
        <f t="array" ref="Z477">INDEX($AF$3:$CM$62,MATCH($S477,$AE$3:$AE$62,0),MATCH(Z$1&amp;$R477,$AF$1:$CM$1&amp;$AF$2:$CM$2,0))*VLOOKUP($Q477,$C$17:$M$20,COUNTBLANK($D$15:J$15)+1,FALSE)</f>
        <v>0</v>
      </c>
      <c r="AA477" s="3">
        <f t="array" ref="AA477">INDEX($AF$3:$CM$62,MATCH($S477,$AE$3:$AE$62,0),MATCH(AA$1&amp;$R477,$AF$1:$CM$1&amp;$AF$2:$CM$2,0))*VLOOKUP($Q477,$C$17:$M$20,COUNTBLANK($D$15:K$15)+1,FALSE)</f>
        <v>0</v>
      </c>
      <c r="AB477" s="3">
        <f t="array" ref="AB477">INDEX($AF$3:$CM$62,MATCH($S477,$AE$3:$AE$62,0),MATCH(AB$1&amp;$R477,$AF$1:$CM$1&amp;$AF$2:$CM$2,0))*VLOOKUP($Q477,$C$17:$M$20,COUNTBLANK($D$15:L$15)+1,FALSE)</f>
        <v>0</v>
      </c>
      <c r="AC477" s="3">
        <f t="array" ref="AC477">INDEX($AF$3:$CM$62,MATCH($S477,$AE$3:$AE$62,0),MATCH(AC$1&amp;$R477,$AF$1:$CM$1&amp;$AF$2:$CM$2,0))*VLOOKUP($Q477,$C$17:$M$20,COUNTBLANK($D$15:M$15)+1,FALSE)</f>
        <v>0</v>
      </c>
    </row>
    <row r="478" spans="17:29" x14ac:dyDescent="0.2">
      <c r="Q478" t="s">
        <v>418</v>
      </c>
      <c r="R478">
        <f t="shared" si="139"/>
        <v>2</v>
      </c>
      <c r="S478">
        <f t="shared" si="140"/>
        <v>56</v>
      </c>
      <c r="T478" s="3">
        <f t="array" ref="T478">INDEX($AF$3:$CM$62,MATCH($S478,$AE$3:$AE$62,0),MATCH(T$1&amp;$R478,$AF$1:$CM$1&amp;$AF$2:$CM$2,0))*VLOOKUP($Q478,$C$17:$M$20,COUNTBLANK($D$15:D$15)+1,FALSE)</f>
        <v>168</v>
      </c>
      <c r="U478" s="3">
        <f t="array" ref="U478">INDEX($AF$3:$CM$62,MATCH($S478,$AE$3:$AE$62,0),MATCH(U$1&amp;$R478,$AF$1:$CM$1&amp;$AF$2:$CM$2,0))*VLOOKUP($Q478,$C$17:$M$20,COUNTBLANK($D$15:E$15)+1,FALSE)</f>
        <v>8400</v>
      </c>
      <c r="V478" s="3">
        <f t="array" ref="V478">INDEX($AF$3:$CM$62,MATCH($S478,$AE$3:$AE$62,0),MATCH(V$1&amp;$R478,$AF$1:$CM$1&amp;$AF$2:$CM$2,0))*VLOOKUP($Q478,$C$17:$M$20,COUNTBLANK($D$15:F$15)+1,FALSE)</f>
        <v>0</v>
      </c>
      <c r="W478" s="3">
        <f t="array" ref="W478">INDEX($AF$3:$CM$62,MATCH($S478,$AE$3:$AE$62,0),MATCH(W$1&amp;$R478,$AF$1:$CM$1&amp;$AF$2:$CM$2,0))*VLOOKUP($Q478,$C$17:$M$20,COUNTBLANK($D$15:G$15)+1,FALSE)</f>
        <v>0</v>
      </c>
      <c r="X478" s="3">
        <f t="array" ref="X478">INDEX($AF$3:$CM$62,MATCH($S478,$AE$3:$AE$62,0),MATCH(X$1&amp;$R478,$AF$1:$CM$1&amp;$AF$2:$CM$2,0))*VLOOKUP($Q478,$C$17:$M$20,COUNTBLANK($D$15:H$15)+1,FALSE)</f>
        <v>0</v>
      </c>
      <c r="Y478" s="3">
        <f t="array" ref="Y478">INDEX($AF$3:$CM$62,MATCH($S478,$AE$3:$AE$62,0),MATCH(Y$1&amp;$R478,$AF$1:$CM$1&amp;$AF$2:$CM$2,0))*VLOOKUP($Q478,$C$17:$M$20,COUNTBLANK($D$15:I$15)+1,FALSE)</f>
        <v>0.15000000000000002</v>
      </c>
      <c r="Z478" s="3">
        <f t="array" ref="Z478">INDEX($AF$3:$CM$62,MATCH($S478,$AE$3:$AE$62,0),MATCH(Z$1&amp;$R478,$AF$1:$CM$1&amp;$AF$2:$CM$2,0))*VLOOKUP($Q478,$C$17:$M$20,COUNTBLANK($D$15:J$15)+1,FALSE)</f>
        <v>0</v>
      </c>
      <c r="AA478" s="3">
        <f t="array" ref="AA478">INDEX($AF$3:$CM$62,MATCH($S478,$AE$3:$AE$62,0),MATCH(AA$1&amp;$R478,$AF$1:$CM$1&amp;$AF$2:$CM$2,0))*VLOOKUP($Q478,$C$17:$M$20,COUNTBLANK($D$15:K$15)+1,FALSE)</f>
        <v>0</v>
      </c>
      <c r="AB478" s="3">
        <f t="array" ref="AB478">INDEX($AF$3:$CM$62,MATCH($S478,$AE$3:$AE$62,0),MATCH(AB$1&amp;$R478,$AF$1:$CM$1&amp;$AF$2:$CM$2,0))*VLOOKUP($Q478,$C$17:$M$20,COUNTBLANK($D$15:L$15)+1,FALSE)</f>
        <v>0</v>
      </c>
      <c r="AC478" s="3">
        <f t="array" ref="AC478">INDEX($AF$3:$CM$62,MATCH($S478,$AE$3:$AE$62,0),MATCH(AC$1&amp;$R478,$AF$1:$CM$1&amp;$AF$2:$CM$2,0))*VLOOKUP($Q478,$C$17:$M$20,COUNTBLANK($D$15:M$15)+1,FALSE)</f>
        <v>0</v>
      </c>
    </row>
    <row r="479" spans="17:29" x14ac:dyDescent="0.2">
      <c r="Q479" t="s">
        <v>418</v>
      </c>
      <c r="R479">
        <f t="shared" si="139"/>
        <v>2</v>
      </c>
      <c r="S479">
        <f t="shared" si="140"/>
        <v>57</v>
      </c>
      <c r="T479" s="3">
        <f t="array" ref="T479">INDEX($AF$3:$CM$62,MATCH($S479,$AE$3:$AE$62,0),MATCH(T$1&amp;$R479,$AF$1:$CM$1&amp;$AF$2:$CM$2,0))*VLOOKUP($Q479,$C$17:$M$20,COUNTBLANK($D$15:D$15)+1,FALSE)</f>
        <v>171</v>
      </c>
      <c r="U479" s="3">
        <f t="array" ref="U479">INDEX($AF$3:$CM$62,MATCH($S479,$AE$3:$AE$62,0),MATCH(U$1&amp;$R479,$AF$1:$CM$1&amp;$AF$2:$CM$2,0))*VLOOKUP($Q479,$C$17:$M$20,COUNTBLANK($D$15:E$15)+1,FALSE)</f>
        <v>8550</v>
      </c>
      <c r="V479" s="3">
        <f t="array" ref="V479">INDEX($AF$3:$CM$62,MATCH($S479,$AE$3:$AE$62,0),MATCH(V$1&amp;$R479,$AF$1:$CM$1&amp;$AF$2:$CM$2,0))*VLOOKUP($Q479,$C$17:$M$20,COUNTBLANK($D$15:F$15)+1,FALSE)</f>
        <v>0</v>
      </c>
      <c r="W479" s="3">
        <f t="array" ref="W479">INDEX($AF$3:$CM$62,MATCH($S479,$AE$3:$AE$62,0),MATCH(W$1&amp;$R479,$AF$1:$CM$1&amp;$AF$2:$CM$2,0))*VLOOKUP($Q479,$C$17:$M$20,COUNTBLANK($D$15:G$15)+1,FALSE)</f>
        <v>0</v>
      </c>
      <c r="X479" s="3">
        <f t="array" ref="X479">INDEX($AF$3:$CM$62,MATCH($S479,$AE$3:$AE$62,0),MATCH(X$1&amp;$R479,$AF$1:$CM$1&amp;$AF$2:$CM$2,0))*VLOOKUP($Q479,$C$17:$M$20,COUNTBLANK($D$15:H$15)+1,FALSE)</f>
        <v>0</v>
      </c>
      <c r="Y479" s="3">
        <f t="array" ref="Y479">INDEX($AF$3:$CM$62,MATCH($S479,$AE$3:$AE$62,0),MATCH(Y$1&amp;$R479,$AF$1:$CM$1&amp;$AF$2:$CM$2,0))*VLOOKUP($Q479,$C$17:$M$20,COUNTBLANK($D$15:I$15)+1,FALSE)</f>
        <v>0.15000000000000002</v>
      </c>
      <c r="Z479" s="3">
        <f t="array" ref="Z479">INDEX($AF$3:$CM$62,MATCH($S479,$AE$3:$AE$62,0),MATCH(Z$1&amp;$R479,$AF$1:$CM$1&amp;$AF$2:$CM$2,0))*VLOOKUP($Q479,$C$17:$M$20,COUNTBLANK($D$15:J$15)+1,FALSE)</f>
        <v>0</v>
      </c>
      <c r="AA479" s="3">
        <f t="array" ref="AA479">INDEX($AF$3:$CM$62,MATCH($S479,$AE$3:$AE$62,0),MATCH(AA$1&amp;$R479,$AF$1:$CM$1&amp;$AF$2:$CM$2,0))*VLOOKUP($Q479,$C$17:$M$20,COUNTBLANK($D$15:K$15)+1,FALSE)</f>
        <v>0</v>
      </c>
      <c r="AB479" s="3">
        <f t="array" ref="AB479">INDEX($AF$3:$CM$62,MATCH($S479,$AE$3:$AE$62,0),MATCH(AB$1&amp;$R479,$AF$1:$CM$1&amp;$AF$2:$CM$2,0))*VLOOKUP($Q479,$C$17:$M$20,COUNTBLANK($D$15:L$15)+1,FALSE)</f>
        <v>0</v>
      </c>
      <c r="AC479" s="3">
        <f t="array" ref="AC479">INDEX($AF$3:$CM$62,MATCH($S479,$AE$3:$AE$62,0),MATCH(AC$1&amp;$R479,$AF$1:$CM$1&amp;$AF$2:$CM$2,0))*VLOOKUP($Q479,$C$17:$M$20,COUNTBLANK($D$15:M$15)+1,FALSE)</f>
        <v>0</v>
      </c>
    </row>
    <row r="480" spans="17:29" x14ac:dyDescent="0.2">
      <c r="Q480" t="s">
        <v>418</v>
      </c>
      <c r="R480">
        <f t="shared" si="139"/>
        <v>2</v>
      </c>
      <c r="S480">
        <f t="shared" si="140"/>
        <v>58</v>
      </c>
      <c r="T480" s="3">
        <f t="array" ref="T480">INDEX($AF$3:$CM$62,MATCH($S480,$AE$3:$AE$62,0),MATCH(T$1&amp;$R480,$AF$1:$CM$1&amp;$AF$2:$CM$2,0))*VLOOKUP($Q480,$C$17:$M$20,COUNTBLANK($D$15:D$15)+1,FALSE)</f>
        <v>174</v>
      </c>
      <c r="U480" s="3">
        <f t="array" ref="U480">INDEX($AF$3:$CM$62,MATCH($S480,$AE$3:$AE$62,0),MATCH(U$1&amp;$R480,$AF$1:$CM$1&amp;$AF$2:$CM$2,0))*VLOOKUP($Q480,$C$17:$M$20,COUNTBLANK($D$15:E$15)+1,FALSE)</f>
        <v>8700</v>
      </c>
      <c r="V480" s="3">
        <f t="array" ref="V480">INDEX($AF$3:$CM$62,MATCH($S480,$AE$3:$AE$62,0),MATCH(V$1&amp;$R480,$AF$1:$CM$1&amp;$AF$2:$CM$2,0))*VLOOKUP($Q480,$C$17:$M$20,COUNTBLANK($D$15:F$15)+1,FALSE)</f>
        <v>0</v>
      </c>
      <c r="W480" s="3">
        <f t="array" ref="W480">INDEX($AF$3:$CM$62,MATCH($S480,$AE$3:$AE$62,0),MATCH(W$1&amp;$R480,$AF$1:$CM$1&amp;$AF$2:$CM$2,0))*VLOOKUP($Q480,$C$17:$M$20,COUNTBLANK($D$15:G$15)+1,FALSE)</f>
        <v>0</v>
      </c>
      <c r="X480" s="3">
        <f t="array" ref="X480">INDEX($AF$3:$CM$62,MATCH($S480,$AE$3:$AE$62,0),MATCH(X$1&amp;$R480,$AF$1:$CM$1&amp;$AF$2:$CM$2,0))*VLOOKUP($Q480,$C$17:$M$20,COUNTBLANK($D$15:H$15)+1,FALSE)</f>
        <v>0</v>
      </c>
      <c r="Y480" s="3">
        <f t="array" ref="Y480">INDEX($AF$3:$CM$62,MATCH($S480,$AE$3:$AE$62,0),MATCH(Y$1&amp;$R480,$AF$1:$CM$1&amp;$AF$2:$CM$2,0))*VLOOKUP($Q480,$C$17:$M$20,COUNTBLANK($D$15:I$15)+1,FALSE)</f>
        <v>0.15000000000000002</v>
      </c>
      <c r="Z480" s="3">
        <f t="array" ref="Z480">INDEX($AF$3:$CM$62,MATCH($S480,$AE$3:$AE$62,0),MATCH(Z$1&amp;$R480,$AF$1:$CM$1&amp;$AF$2:$CM$2,0))*VLOOKUP($Q480,$C$17:$M$20,COUNTBLANK($D$15:J$15)+1,FALSE)</f>
        <v>0</v>
      </c>
      <c r="AA480" s="3">
        <f t="array" ref="AA480">INDEX($AF$3:$CM$62,MATCH($S480,$AE$3:$AE$62,0),MATCH(AA$1&amp;$R480,$AF$1:$CM$1&amp;$AF$2:$CM$2,0))*VLOOKUP($Q480,$C$17:$M$20,COUNTBLANK($D$15:K$15)+1,FALSE)</f>
        <v>0</v>
      </c>
      <c r="AB480" s="3">
        <f t="array" ref="AB480">INDEX($AF$3:$CM$62,MATCH($S480,$AE$3:$AE$62,0),MATCH(AB$1&amp;$R480,$AF$1:$CM$1&amp;$AF$2:$CM$2,0))*VLOOKUP($Q480,$C$17:$M$20,COUNTBLANK($D$15:L$15)+1,FALSE)</f>
        <v>0</v>
      </c>
      <c r="AC480" s="3">
        <f t="array" ref="AC480">INDEX($AF$3:$CM$62,MATCH($S480,$AE$3:$AE$62,0),MATCH(AC$1&amp;$R480,$AF$1:$CM$1&amp;$AF$2:$CM$2,0))*VLOOKUP($Q480,$C$17:$M$20,COUNTBLANK($D$15:M$15)+1,FALSE)</f>
        <v>0</v>
      </c>
    </row>
    <row r="481" spans="17:29" x14ac:dyDescent="0.2">
      <c r="Q481" t="s">
        <v>418</v>
      </c>
      <c r="R481">
        <f t="shared" si="139"/>
        <v>2</v>
      </c>
      <c r="S481">
        <f t="shared" si="140"/>
        <v>59</v>
      </c>
      <c r="T481" s="3">
        <f t="array" ref="T481">INDEX($AF$3:$CM$62,MATCH($S481,$AE$3:$AE$62,0),MATCH(T$1&amp;$R481,$AF$1:$CM$1&amp;$AF$2:$CM$2,0))*VLOOKUP($Q481,$C$17:$M$20,COUNTBLANK($D$15:D$15)+1,FALSE)</f>
        <v>177</v>
      </c>
      <c r="U481" s="3">
        <f t="array" ref="U481">INDEX($AF$3:$CM$62,MATCH($S481,$AE$3:$AE$62,0),MATCH(U$1&amp;$R481,$AF$1:$CM$1&amp;$AF$2:$CM$2,0))*VLOOKUP($Q481,$C$17:$M$20,COUNTBLANK($D$15:E$15)+1,FALSE)</f>
        <v>8850</v>
      </c>
      <c r="V481" s="3">
        <f t="array" ref="V481">INDEX($AF$3:$CM$62,MATCH($S481,$AE$3:$AE$62,0),MATCH(V$1&amp;$R481,$AF$1:$CM$1&amp;$AF$2:$CM$2,0))*VLOOKUP($Q481,$C$17:$M$20,COUNTBLANK($D$15:F$15)+1,FALSE)</f>
        <v>0</v>
      </c>
      <c r="W481" s="3">
        <f t="array" ref="W481">INDEX($AF$3:$CM$62,MATCH($S481,$AE$3:$AE$62,0),MATCH(W$1&amp;$R481,$AF$1:$CM$1&amp;$AF$2:$CM$2,0))*VLOOKUP($Q481,$C$17:$M$20,COUNTBLANK($D$15:G$15)+1,FALSE)</f>
        <v>0</v>
      </c>
      <c r="X481" s="3">
        <f t="array" ref="X481">INDEX($AF$3:$CM$62,MATCH($S481,$AE$3:$AE$62,0),MATCH(X$1&amp;$R481,$AF$1:$CM$1&amp;$AF$2:$CM$2,0))*VLOOKUP($Q481,$C$17:$M$20,COUNTBLANK($D$15:H$15)+1,FALSE)</f>
        <v>0</v>
      </c>
      <c r="Y481" s="3">
        <f t="array" ref="Y481">INDEX($AF$3:$CM$62,MATCH($S481,$AE$3:$AE$62,0),MATCH(Y$1&amp;$R481,$AF$1:$CM$1&amp;$AF$2:$CM$2,0))*VLOOKUP($Q481,$C$17:$M$20,COUNTBLANK($D$15:I$15)+1,FALSE)</f>
        <v>0.15000000000000002</v>
      </c>
      <c r="Z481" s="3">
        <f t="array" ref="Z481">INDEX($AF$3:$CM$62,MATCH($S481,$AE$3:$AE$62,0),MATCH(Z$1&amp;$R481,$AF$1:$CM$1&amp;$AF$2:$CM$2,0))*VLOOKUP($Q481,$C$17:$M$20,COUNTBLANK($D$15:J$15)+1,FALSE)</f>
        <v>0</v>
      </c>
      <c r="AA481" s="3">
        <f t="array" ref="AA481">INDEX($AF$3:$CM$62,MATCH($S481,$AE$3:$AE$62,0),MATCH(AA$1&amp;$R481,$AF$1:$CM$1&amp;$AF$2:$CM$2,0))*VLOOKUP($Q481,$C$17:$M$20,COUNTBLANK($D$15:K$15)+1,FALSE)</f>
        <v>0</v>
      </c>
      <c r="AB481" s="3">
        <f t="array" ref="AB481">INDEX($AF$3:$CM$62,MATCH($S481,$AE$3:$AE$62,0),MATCH(AB$1&amp;$R481,$AF$1:$CM$1&amp;$AF$2:$CM$2,0))*VLOOKUP($Q481,$C$17:$M$20,COUNTBLANK($D$15:L$15)+1,FALSE)</f>
        <v>0</v>
      </c>
      <c r="AC481" s="3">
        <f t="array" ref="AC481">INDEX($AF$3:$CM$62,MATCH($S481,$AE$3:$AE$62,0),MATCH(AC$1&amp;$R481,$AF$1:$CM$1&amp;$AF$2:$CM$2,0))*VLOOKUP($Q481,$C$17:$M$20,COUNTBLANK($D$15:M$15)+1,FALSE)</f>
        <v>0</v>
      </c>
    </row>
    <row r="482" spans="17:29" x14ac:dyDescent="0.2">
      <c r="Q482" t="s">
        <v>418</v>
      </c>
      <c r="R482">
        <f t="shared" si="139"/>
        <v>2</v>
      </c>
      <c r="S482">
        <f t="shared" si="140"/>
        <v>60</v>
      </c>
      <c r="T482" s="3">
        <f t="array" ref="T482">INDEX($AF$3:$CM$62,MATCH($S482,$AE$3:$AE$62,0),MATCH(T$1&amp;$R482,$AF$1:$CM$1&amp;$AF$2:$CM$2,0))*VLOOKUP($Q482,$C$17:$M$20,COUNTBLANK($D$15:D$15)+1,FALSE)</f>
        <v>180</v>
      </c>
      <c r="U482" s="3">
        <f t="array" ref="U482">INDEX($AF$3:$CM$62,MATCH($S482,$AE$3:$AE$62,0),MATCH(U$1&amp;$R482,$AF$1:$CM$1&amp;$AF$2:$CM$2,0))*VLOOKUP($Q482,$C$17:$M$20,COUNTBLANK($D$15:E$15)+1,FALSE)</f>
        <v>9000</v>
      </c>
      <c r="V482" s="3">
        <f t="array" ref="V482">INDEX($AF$3:$CM$62,MATCH($S482,$AE$3:$AE$62,0),MATCH(V$1&amp;$R482,$AF$1:$CM$1&amp;$AF$2:$CM$2,0))*VLOOKUP($Q482,$C$17:$M$20,COUNTBLANK($D$15:F$15)+1,FALSE)</f>
        <v>0</v>
      </c>
      <c r="W482" s="3">
        <f t="array" ref="W482">INDEX($AF$3:$CM$62,MATCH($S482,$AE$3:$AE$62,0),MATCH(W$1&amp;$R482,$AF$1:$CM$1&amp;$AF$2:$CM$2,0))*VLOOKUP($Q482,$C$17:$M$20,COUNTBLANK($D$15:G$15)+1,FALSE)</f>
        <v>0</v>
      </c>
      <c r="X482" s="3">
        <f t="array" ref="X482">INDEX($AF$3:$CM$62,MATCH($S482,$AE$3:$AE$62,0),MATCH(X$1&amp;$R482,$AF$1:$CM$1&amp;$AF$2:$CM$2,0))*VLOOKUP($Q482,$C$17:$M$20,COUNTBLANK($D$15:H$15)+1,FALSE)</f>
        <v>0</v>
      </c>
      <c r="Y482" s="3">
        <f t="array" ref="Y482">INDEX($AF$3:$CM$62,MATCH($S482,$AE$3:$AE$62,0),MATCH(Y$1&amp;$R482,$AF$1:$CM$1&amp;$AF$2:$CM$2,0))*VLOOKUP($Q482,$C$17:$M$20,COUNTBLANK($D$15:I$15)+1,FALSE)</f>
        <v>0.18000000000000005</v>
      </c>
      <c r="Z482" s="3">
        <f t="array" ref="Z482">INDEX($AF$3:$CM$62,MATCH($S482,$AE$3:$AE$62,0),MATCH(Z$1&amp;$R482,$AF$1:$CM$1&amp;$AF$2:$CM$2,0))*VLOOKUP($Q482,$C$17:$M$20,COUNTBLANK($D$15:J$15)+1,FALSE)</f>
        <v>0</v>
      </c>
      <c r="AA482" s="3">
        <f t="array" ref="AA482">INDEX($AF$3:$CM$62,MATCH($S482,$AE$3:$AE$62,0),MATCH(AA$1&amp;$R482,$AF$1:$CM$1&amp;$AF$2:$CM$2,0))*VLOOKUP($Q482,$C$17:$M$20,COUNTBLANK($D$15:K$15)+1,FALSE)</f>
        <v>0</v>
      </c>
      <c r="AB482" s="3">
        <f t="array" ref="AB482">INDEX($AF$3:$CM$62,MATCH($S482,$AE$3:$AE$62,0),MATCH(AB$1&amp;$R482,$AF$1:$CM$1&amp;$AF$2:$CM$2,0))*VLOOKUP($Q482,$C$17:$M$20,COUNTBLANK($D$15:L$15)+1,FALSE)</f>
        <v>0</v>
      </c>
      <c r="AC482" s="3">
        <f t="array" ref="AC482">INDEX($AF$3:$CM$62,MATCH($S482,$AE$3:$AE$62,0),MATCH(AC$1&amp;$R482,$AF$1:$CM$1&amp;$AF$2:$CM$2,0))*VLOOKUP($Q482,$C$17:$M$20,COUNTBLANK($D$15:M$15)+1,FALSE)</f>
        <v>0</v>
      </c>
    </row>
    <row r="483" spans="17:29" x14ac:dyDescent="0.2">
      <c r="Q483" t="s">
        <v>418</v>
      </c>
      <c r="R483">
        <f t="shared" si="139"/>
        <v>3</v>
      </c>
      <c r="S483">
        <f t="shared" si="140"/>
        <v>1</v>
      </c>
      <c r="T483" s="3">
        <f t="array" ref="T483">INDEX($AF$3:$CM$62,MATCH($S483,$AE$3:$AE$62,0),MATCH(T$1&amp;$R483,$AF$1:$CM$1&amp;$AF$2:$CM$2,0))*VLOOKUP($Q483,$C$17:$M$20,COUNTBLANK($D$15:D$15)+1,FALSE)</f>
        <v>4</v>
      </c>
      <c r="U483" s="3">
        <f t="array" ref="U483">INDEX($AF$3:$CM$62,MATCH($S483,$AE$3:$AE$62,0),MATCH(U$1&amp;$R483,$AF$1:$CM$1&amp;$AF$2:$CM$2,0))*VLOOKUP($Q483,$C$17:$M$20,COUNTBLANK($D$15:E$15)+1,FALSE)</f>
        <v>200</v>
      </c>
      <c r="V483" s="3">
        <f t="array" ref="V483">INDEX($AF$3:$CM$62,MATCH($S483,$AE$3:$AE$62,0),MATCH(V$1&amp;$R483,$AF$1:$CM$1&amp;$AF$2:$CM$2,0))*VLOOKUP($Q483,$C$17:$M$20,COUNTBLANK($D$15:F$15)+1,FALSE)</f>
        <v>0</v>
      </c>
      <c r="W483" s="3">
        <f t="array" ref="W483">INDEX($AF$3:$CM$62,MATCH($S483,$AE$3:$AE$62,0),MATCH(W$1&amp;$R483,$AF$1:$CM$1&amp;$AF$2:$CM$2,0))*VLOOKUP($Q483,$C$17:$M$20,COUNTBLANK($D$15:G$15)+1,FALSE)</f>
        <v>0</v>
      </c>
      <c r="X483" s="3">
        <f t="array" ref="X483">INDEX($AF$3:$CM$62,MATCH($S483,$AE$3:$AE$62,0),MATCH(X$1&amp;$R483,$AF$1:$CM$1&amp;$AF$2:$CM$2,0))*VLOOKUP($Q483,$C$17:$M$20,COUNTBLANK($D$15:H$15)+1,FALSE)</f>
        <v>0</v>
      </c>
      <c r="Y483" s="3">
        <f t="array" ref="Y483">INDEX($AF$3:$CM$62,MATCH($S483,$AE$3:$AE$62,0),MATCH(Y$1&amp;$R483,$AF$1:$CM$1&amp;$AF$2:$CM$2,0))*VLOOKUP($Q483,$C$17:$M$20,COUNTBLANK($D$15:I$15)+1,FALSE)</f>
        <v>0</v>
      </c>
      <c r="Z483" s="3">
        <f t="array" ref="Z483">INDEX($AF$3:$CM$62,MATCH($S483,$AE$3:$AE$62,0),MATCH(Z$1&amp;$R483,$AF$1:$CM$1&amp;$AF$2:$CM$2,0))*VLOOKUP($Q483,$C$17:$M$20,COUNTBLANK($D$15:J$15)+1,FALSE)</f>
        <v>0</v>
      </c>
      <c r="AA483" s="3">
        <f t="array" ref="AA483">INDEX($AF$3:$CM$62,MATCH($S483,$AE$3:$AE$62,0),MATCH(AA$1&amp;$R483,$AF$1:$CM$1&amp;$AF$2:$CM$2,0))*VLOOKUP($Q483,$C$17:$M$20,COUNTBLANK($D$15:K$15)+1,FALSE)</f>
        <v>0</v>
      </c>
      <c r="AB483" s="3">
        <f t="array" ref="AB483">INDEX($AF$3:$CM$62,MATCH($S483,$AE$3:$AE$62,0),MATCH(AB$1&amp;$R483,$AF$1:$CM$1&amp;$AF$2:$CM$2,0))*VLOOKUP($Q483,$C$17:$M$20,COUNTBLANK($D$15:L$15)+1,FALSE)</f>
        <v>0</v>
      </c>
      <c r="AC483" s="3">
        <f t="array" ref="AC483">INDEX($AF$3:$CM$62,MATCH($S483,$AE$3:$AE$62,0),MATCH(AC$1&amp;$R483,$AF$1:$CM$1&amp;$AF$2:$CM$2,0))*VLOOKUP($Q483,$C$17:$M$20,COUNTBLANK($D$15:M$15)+1,FALSE)</f>
        <v>0</v>
      </c>
    </row>
    <row r="484" spans="17:29" x14ac:dyDescent="0.2">
      <c r="Q484" t="s">
        <v>418</v>
      </c>
      <c r="R484">
        <f t="shared" si="139"/>
        <v>3</v>
      </c>
      <c r="S484">
        <f t="shared" si="140"/>
        <v>2</v>
      </c>
      <c r="T484" s="3">
        <f t="array" ref="T484">INDEX($AF$3:$CM$62,MATCH($S484,$AE$3:$AE$62,0),MATCH(T$1&amp;$R484,$AF$1:$CM$1&amp;$AF$2:$CM$2,0))*VLOOKUP($Q484,$C$17:$M$20,COUNTBLANK($D$15:D$15)+1,FALSE)</f>
        <v>8</v>
      </c>
      <c r="U484" s="3">
        <f t="array" ref="U484">INDEX($AF$3:$CM$62,MATCH($S484,$AE$3:$AE$62,0),MATCH(U$1&amp;$R484,$AF$1:$CM$1&amp;$AF$2:$CM$2,0))*VLOOKUP($Q484,$C$17:$M$20,COUNTBLANK($D$15:E$15)+1,FALSE)</f>
        <v>400</v>
      </c>
      <c r="V484" s="3">
        <f t="array" ref="V484">INDEX($AF$3:$CM$62,MATCH($S484,$AE$3:$AE$62,0),MATCH(V$1&amp;$R484,$AF$1:$CM$1&amp;$AF$2:$CM$2,0))*VLOOKUP($Q484,$C$17:$M$20,COUNTBLANK($D$15:F$15)+1,FALSE)</f>
        <v>0</v>
      </c>
      <c r="W484" s="3">
        <f t="array" ref="W484">INDEX($AF$3:$CM$62,MATCH($S484,$AE$3:$AE$62,0),MATCH(W$1&amp;$R484,$AF$1:$CM$1&amp;$AF$2:$CM$2,0))*VLOOKUP($Q484,$C$17:$M$20,COUNTBLANK($D$15:G$15)+1,FALSE)</f>
        <v>0</v>
      </c>
      <c r="X484" s="3">
        <f t="array" ref="X484">INDEX($AF$3:$CM$62,MATCH($S484,$AE$3:$AE$62,0),MATCH(X$1&amp;$R484,$AF$1:$CM$1&amp;$AF$2:$CM$2,0))*VLOOKUP($Q484,$C$17:$M$20,COUNTBLANK($D$15:H$15)+1,FALSE)</f>
        <v>0</v>
      </c>
      <c r="Y484" s="3">
        <f t="array" ref="Y484">INDEX($AF$3:$CM$62,MATCH($S484,$AE$3:$AE$62,0),MATCH(Y$1&amp;$R484,$AF$1:$CM$1&amp;$AF$2:$CM$2,0))*VLOOKUP($Q484,$C$17:$M$20,COUNTBLANK($D$15:I$15)+1,FALSE)</f>
        <v>0</v>
      </c>
      <c r="Z484" s="3">
        <f t="array" ref="Z484">INDEX($AF$3:$CM$62,MATCH($S484,$AE$3:$AE$62,0),MATCH(Z$1&amp;$R484,$AF$1:$CM$1&amp;$AF$2:$CM$2,0))*VLOOKUP($Q484,$C$17:$M$20,COUNTBLANK($D$15:J$15)+1,FALSE)</f>
        <v>0</v>
      </c>
      <c r="AA484" s="3">
        <f t="array" ref="AA484">INDEX($AF$3:$CM$62,MATCH($S484,$AE$3:$AE$62,0),MATCH(AA$1&amp;$R484,$AF$1:$CM$1&amp;$AF$2:$CM$2,0))*VLOOKUP($Q484,$C$17:$M$20,COUNTBLANK($D$15:K$15)+1,FALSE)</f>
        <v>0</v>
      </c>
      <c r="AB484" s="3">
        <f t="array" ref="AB484">INDEX($AF$3:$CM$62,MATCH($S484,$AE$3:$AE$62,0),MATCH(AB$1&amp;$R484,$AF$1:$CM$1&amp;$AF$2:$CM$2,0))*VLOOKUP($Q484,$C$17:$M$20,COUNTBLANK($D$15:L$15)+1,FALSE)</f>
        <v>0</v>
      </c>
      <c r="AC484" s="3">
        <f t="array" ref="AC484">INDEX($AF$3:$CM$62,MATCH($S484,$AE$3:$AE$62,0),MATCH(AC$1&amp;$R484,$AF$1:$CM$1&amp;$AF$2:$CM$2,0))*VLOOKUP($Q484,$C$17:$M$20,COUNTBLANK($D$15:M$15)+1,FALSE)</f>
        <v>0</v>
      </c>
    </row>
    <row r="485" spans="17:29" x14ac:dyDescent="0.2">
      <c r="Q485" t="s">
        <v>418</v>
      </c>
      <c r="R485">
        <f t="shared" si="139"/>
        <v>3</v>
      </c>
      <c r="S485">
        <f t="shared" si="140"/>
        <v>3</v>
      </c>
      <c r="T485" s="3">
        <f t="array" ref="T485">INDEX($AF$3:$CM$62,MATCH($S485,$AE$3:$AE$62,0),MATCH(T$1&amp;$R485,$AF$1:$CM$1&amp;$AF$2:$CM$2,0))*VLOOKUP($Q485,$C$17:$M$20,COUNTBLANK($D$15:D$15)+1,FALSE)</f>
        <v>12</v>
      </c>
      <c r="U485" s="3">
        <f t="array" ref="U485">INDEX($AF$3:$CM$62,MATCH($S485,$AE$3:$AE$62,0),MATCH(U$1&amp;$R485,$AF$1:$CM$1&amp;$AF$2:$CM$2,0))*VLOOKUP($Q485,$C$17:$M$20,COUNTBLANK($D$15:E$15)+1,FALSE)</f>
        <v>600</v>
      </c>
      <c r="V485" s="3">
        <f t="array" ref="V485">INDEX($AF$3:$CM$62,MATCH($S485,$AE$3:$AE$62,0),MATCH(V$1&amp;$R485,$AF$1:$CM$1&amp;$AF$2:$CM$2,0))*VLOOKUP($Q485,$C$17:$M$20,COUNTBLANK($D$15:F$15)+1,FALSE)</f>
        <v>0</v>
      </c>
      <c r="W485" s="3">
        <f t="array" ref="W485">INDEX($AF$3:$CM$62,MATCH($S485,$AE$3:$AE$62,0),MATCH(W$1&amp;$R485,$AF$1:$CM$1&amp;$AF$2:$CM$2,0))*VLOOKUP($Q485,$C$17:$M$20,COUNTBLANK($D$15:G$15)+1,FALSE)</f>
        <v>0</v>
      </c>
      <c r="X485" s="3">
        <f t="array" ref="X485">INDEX($AF$3:$CM$62,MATCH($S485,$AE$3:$AE$62,0),MATCH(X$1&amp;$R485,$AF$1:$CM$1&amp;$AF$2:$CM$2,0))*VLOOKUP($Q485,$C$17:$M$20,COUNTBLANK($D$15:H$15)+1,FALSE)</f>
        <v>0</v>
      </c>
      <c r="Y485" s="3">
        <f t="array" ref="Y485">INDEX($AF$3:$CM$62,MATCH($S485,$AE$3:$AE$62,0),MATCH(Y$1&amp;$R485,$AF$1:$CM$1&amp;$AF$2:$CM$2,0))*VLOOKUP($Q485,$C$17:$M$20,COUNTBLANK($D$15:I$15)+1,FALSE)</f>
        <v>0</v>
      </c>
      <c r="Z485" s="3">
        <f t="array" ref="Z485">INDEX($AF$3:$CM$62,MATCH($S485,$AE$3:$AE$62,0),MATCH(Z$1&amp;$R485,$AF$1:$CM$1&amp;$AF$2:$CM$2,0))*VLOOKUP($Q485,$C$17:$M$20,COUNTBLANK($D$15:J$15)+1,FALSE)</f>
        <v>0</v>
      </c>
      <c r="AA485" s="3">
        <f t="array" ref="AA485">INDEX($AF$3:$CM$62,MATCH($S485,$AE$3:$AE$62,0),MATCH(AA$1&amp;$R485,$AF$1:$CM$1&amp;$AF$2:$CM$2,0))*VLOOKUP($Q485,$C$17:$M$20,COUNTBLANK($D$15:K$15)+1,FALSE)</f>
        <v>0</v>
      </c>
      <c r="AB485" s="3">
        <f t="array" ref="AB485">INDEX($AF$3:$CM$62,MATCH($S485,$AE$3:$AE$62,0),MATCH(AB$1&amp;$R485,$AF$1:$CM$1&amp;$AF$2:$CM$2,0))*VLOOKUP($Q485,$C$17:$M$20,COUNTBLANK($D$15:L$15)+1,FALSE)</f>
        <v>0</v>
      </c>
      <c r="AC485" s="3">
        <f t="array" ref="AC485">INDEX($AF$3:$CM$62,MATCH($S485,$AE$3:$AE$62,0),MATCH(AC$1&amp;$R485,$AF$1:$CM$1&amp;$AF$2:$CM$2,0))*VLOOKUP($Q485,$C$17:$M$20,COUNTBLANK($D$15:M$15)+1,FALSE)</f>
        <v>0</v>
      </c>
    </row>
    <row r="486" spans="17:29" x14ac:dyDescent="0.2">
      <c r="Q486" t="s">
        <v>418</v>
      </c>
      <c r="R486">
        <f t="shared" si="139"/>
        <v>3</v>
      </c>
      <c r="S486">
        <f t="shared" si="140"/>
        <v>4</v>
      </c>
      <c r="T486" s="3">
        <f t="array" ref="T486">INDEX($AF$3:$CM$62,MATCH($S486,$AE$3:$AE$62,0),MATCH(T$1&amp;$R486,$AF$1:$CM$1&amp;$AF$2:$CM$2,0))*VLOOKUP($Q486,$C$17:$M$20,COUNTBLANK($D$15:D$15)+1,FALSE)</f>
        <v>16</v>
      </c>
      <c r="U486" s="3">
        <f t="array" ref="U486">INDEX($AF$3:$CM$62,MATCH($S486,$AE$3:$AE$62,0),MATCH(U$1&amp;$R486,$AF$1:$CM$1&amp;$AF$2:$CM$2,0))*VLOOKUP($Q486,$C$17:$M$20,COUNTBLANK($D$15:E$15)+1,FALSE)</f>
        <v>800</v>
      </c>
      <c r="V486" s="3">
        <f t="array" ref="V486">INDEX($AF$3:$CM$62,MATCH($S486,$AE$3:$AE$62,0),MATCH(V$1&amp;$R486,$AF$1:$CM$1&amp;$AF$2:$CM$2,0))*VLOOKUP($Q486,$C$17:$M$20,COUNTBLANK($D$15:F$15)+1,FALSE)</f>
        <v>0</v>
      </c>
      <c r="W486" s="3">
        <f t="array" ref="W486">INDEX($AF$3:$CM$62,MATCH($S486,$AE$3:$AE$62,0),MATCH(W$1&amp;$R486,$AF$1:$CM$1&amp;$AF$2:$CM$2,0))*VLOOKUP($Q486,$C$17:$M$20,COUNTBLANK($D$15:G$15)+1,FALSE)</f>
        <v>0</v>
      </c>
      <c r="X486" s="3">
        <f t="array" ref="X486">INDEX($AF$3:$CM$62,MATCH($S486,$AE$3:$AE$62,0),MATCH(X$1&amp;$R486,$AF$1:$CM$1&amp;$AF$2:$CM$2,0))*VLOOKUP($Q486,$C$17:$M$20,COUNTBLANK($D$15:H$15)+1,FALSE)</f>
        <v>0</v>
      </c>
      <c r="Y486" s="3">
        <f t="array" ref="Y486">INDEX($AF$3:$CM$62,MATCH($S486,$AE$3:$AE$62,0),MATCH(Y$1&amp;$R486,$AF$1:$CM$1&amp;$AF$2:$CM$2,0))*VLOOKUP($Q486,$C$17:$M$20,COUNTBLANK($D$15:I$15)+1,FALSE)</f>
        <v>0</v>
      </c>
      <c r="Z486" s="3">
        <f t="array" ref="Z486">INDEX($AF$3:$CM$62,MATCH($S486,$AE$3:$AE$62,0),MATCH(Z$1&amp;$R486,$AF$1:$CM$1&amp;$AF$2:$CM$2,0))*VLOOKUP($Q486,$C$17:$M$20,COUNTBLANK($D$15:J$15)+1,FALSE)</f>
        <v>0</v>
      </c>
      <c r="AA486" s="3">
        <f t="array" ref="AA486">INDEX($AF$3:$CM$62,MATCH($S486,$AE$3:$AE$62,0),MATCH(AA$1&amp;$R486,$AF$1:$CM$1&amp;$AF$2:$CM$2,0))*VLOOKUP($Q486,$C$17:$M$20,COUNTBLANK($D$15:K$15)+1,FALSE)</f>
        <v>0</v>
      </c>
      <c r="AB486" s="3">
        <f t="array" ref="AB486">INDEX($AF$3:$CM$62,MATCH($S486,$AE$3:$AE$62,0),MATCH(AB$1&amp;$R486,$AF$1:$CM$1&amp;$AF$2:$CM$2,0))*VLOOKUP($Q486,$C$17:$M$20,COUNTBLANK($D$15:L$15)+1,FALSE)</f>
        <v>0</v>
      </c>
      <c r="AC486" s="3">
        <f t="array" ref="AC486">INDEX($AF$3:$CM$62,MATCH($S486,$AE$3:$AE$62,0),MATCH(AC$1&amp;$R486,$AF$1:$CM$1&amp;$AF$2:$CM$2,0))*VLOOKUP($Q486,$C$17:$M$20,COUNTBLANK($D$15:M$15)+1,FALSE)</f>
        <v>0</v>
      </c>
    </row>
    <row r="487" spans="17:29" x14ac:dyDescent="0.2">
      <c r="Q487" t="s">
        <v>418</v>
      </c>
      <c r="R487">
        <f t="shared" si="139"/>
        <v>3</v>
      </c>
      <c r="S487">
        <f t="shared" si="140"/>
        <v>5</v>
      </c>
      <c r="T487" s="3">
        <f t="array" ref="T487">INDEX($AF$3:$CM$62,MATCH($S487,$AE$3:$AE$62,0),MATCH(T$1&amp;$R487,$AF$1:$CM$1&amp;$AF$2:$CM$2,0))*VLOOKUP($Q487,$C$17:$M$20,COUNTBLANK($D$15:D$15)+1,FALSE)</f>
        <v>20</v>
      </c>
      <c r="U487" s="3">
        <f t="array" ref="U487">INDEX($AF$3:$CM$62,MATCH($S487,$AE$3:$AE$62,0),MATCH(U$1&amp;$R487,$AF$1:$CM$1&amp;$AF$2:$CM$2,0))*VLOOKUP($Q487,$C$17:$M$20,COUNTBLANK($D$15:E$15)+1,FALSE)</f>
        <v>1000</v>
      </c>
      <c r="V487" s="3">
        <f t="array" ref="V487">INDEX($AF$3:$CM$62,MATCH($S487,$AE$3:$AE$62,0),MATCH(V$1&amp;$R487,$AF$1:$CM$1&amp;$AF$2:$CM$2,0))*VLOOKUP($Q487,$C$17:$M$20,COUNTBLANK($D$15:F$15)+1,FALSE)</f>
        <v>0</v>
      </c>
      <c r="W487" s="3">
        <f t="array" ref="W487">INDEX($AF$3:$CM$62,MATCH($S487,$AE$3:$AE$62,0),MATCH(W$1&amp;$R487,$AF$1:$CM$1&amp;$AF$2:$CM$2,0))*VLOOKUP($Q487,$C$17:$M$20,COUNTBLANK($D$15:G$15)+1,FALSE)</f>
        <v>0</v>
      </c>
      <c r="X487" s="3">
        <f t="array" ref="X487">INDEX($AF$3:$CM$62,MATCH($S487,$AE$3:$AE$62,0),MATCH(X$1&amp;$R487,$AF$1:$CM$1&amp;$AF$2:$CM$2,0))*VLOOKUP($Q487,$C$17:$M$20,COUNTBLANK($D$15:H$15)+1,FALSE)</f>
        <v>0</v>
      </c>
      <c r="Y487" s="3">
        <f t="array" ref="Y487">INDEX($AF$3:$CM$62,MATCH($S487,$AE$3:$AE$62,0),MATCH(Y$1&amp;$R487,$AF$1:$CM$1&amp;$AF$2:$CM$2,0))*VLOOKUP($Q487,$C$17:$M$20,COUNTBLANK($D$15:I$15)+1,FALSE)</f>
        <v>0</v>
      </c>
      <c r="Z487" s="3">
        <f t="array" ref="Z487">INDEX($AF$3:$CM$62,MATCH($S487,$AE$3:$AE$62,0),MATCH(Z$1&amp;$R487,$AF$1:$CM$1&amp;$AF$2:$CM$2,0))*VLOOKUP($Q487,$C$17:$M$20,COUNTBLANK($D$15:J$15)+1,FALSE)</f>
        <v>0</v>
      </c>
      <c r="AA487" s="3">
        <f t="array" ref="AA487">INDEX($AF$3:$CM$62,MATCH($S487,$AE$3:$AE$62,0),MATCH(AA$1&amp;$R487,$AF$1:$CM$1&amp;$AF$2:$CM$2,0))*VLOOKUP($Q487,$C$17:$M$20,COUNTBLANK($D$15:K$15)+1,FALSE)</f>
        <v>0</v>
      </c>
      <c r="AB487" s="3">
        <f t="array" ref="AB487">INDEX($AF$3:$CM$62,MATCH($S487,$AE$3:$AE$62,0),MATCH(AB$1&amp;$R487,$AF$1:$CM$1&amp;$AF$2:$CM$2,0))*VLOOKUP($Q487,$C$17:$M$20,COUNTBLANK($D$15:L$15)+1,FALSE)</f>
        <v>0</v>
      </c>
      <c r="AC487" s="3">
        <f t="array" ref="AC487">INDEX($AF$3:$CM$62,MATCH($S487,$AE$3:$AE$62,0),MATCH(AC$1&amp;$R487,$AF$1:$CM$1&amp;$AF$2:$CM$2,0))*VLOOKUP($Q487,$C$17:$M$20,COUNTBLANK($D$15:M$15)+1,FALSE)</f>
        <v>0</v>
      </c>
    </row>
    <row r="488" spans="17:29" x14ac:dyDescent="0.2">
      <c r="Q488" t="s">
        <v>418</v>
      </c>
      <c r="R488">
        <f t="shared" si="139"/>
        <v>3</v>
      </c>
      <c r="S488">
        <f t="shared" si="140"/>
        <v>6</v>
      </c>
      <c r="T488" s="3">
        <f t="array" ref="T488">INDEX($AF$3:$CM$62,MATCH($S488,$AE$3:$AE$62,0),MATCH(T$1&amp;$R488,$AF$1:$CM$1&amp;$AF$2:$CM$2,0))*VLOOKUP($Q488,$C$17:$M$20,COUNTBLANK($D$15:D$15)+1,FALSE)</f>
        <v>24</v>
      </c>
      <c r="U488" s="3">
        <f t="array" ref="U488">INDEX($AF$3:$CM$62,MATCH($S488,$AE$3:$AE$62,0),MATCH(U$1&amp;$R488,$AF$1:$CM$1&amp;$AF$2:$CM$2,0))*VLOOKUP($Q488,$C$17:$M$20,COUNTBLANK($D$15:E$15)+1,FALSE)</f>
        <v>1200</v>
      </c>
      <c r="V488" s="3">
        <f t="array" ref="V488">INDEX($AF$3:$CM$62,MATCH($S488,$AE$3:$AE$62,0),MATCH(V$1&amp;$R488,$AF$1:$CM$1&amp;$AF$2:$CM$2,0))*VLOOKUP($Q488,$C$17:$M$20,COUNTBLANK($D$15:F$15)+1,FALSE)</f>
        <v>0</v>
      </c>
      <c r="W488" s="3">
        <f t="array" ref="W488">INDEX($AF$3:$CM$62,MATCH($S488,$AE$3:$AE$62,0),MATCH(W$1&amp;$R488,$AF$1:$CM$1&amp;$AF$2:$CM$2,0))*VLOOKUP($Q488,$C$17:$M$20,COUNTBLANK($D$15:G$15)+1,FALSE)</f>
        <v>0</v>
      </c>
      <c r="X488" s="3">
        <f t="array" ref="X488">INDEX($AF$3:$CM$62,MATCH($S488,$AE$3:$AE$62,0),MATCH(X$1&amp;$R488,$AF$1:$CM$1&amp;$AF$2:$CM$2,0))*VLOOKUP($Q488,$C$17:$M$20,COUNTBLANK($D$15:H$15)+1,FALSE)</f>
        <v>0</v>
      </c>
      <c r="Y488" s="3">
        <f t="array" ref="Y488">INDEX($AF$3:$CM$62,MATCH($S488,$AE$3:$AE$62,0),MATCH(Y$1&amp;$R488,$AF$1:$CM$1&amp;$AF$2:$CM$2,0))*VLOOKUP($Q488,$C$17:$M$20,COUNTBLANK($D$15:I$15)+1,FALSE)</f>
        <v>0</v>
      </c>
      <c r="Z488" s="3">
        <f t="array" ref="Z488">INDEX($AF$3:$CM$62,MATCH($S488,$AE$3:$AE$62,0),MATCH(Z$1&amp;$R488,$AF$1:$CM$1&amp;$AF$2:$CM$2,0))*VLOOKUP($Q488,$C$17:$M$20,COUNTBLANK($D$15:J$15)+1,FALSE)</f>
        <v>0</v>
      </c>
      <c r="AA488" s="3">
        <f t="array" ref="AA488">INDEX($AF$3:$CM$62,MATCH($S488,$AE$3:$AE$62,0),MATCH(AA$1&amp;$R488,$AF$1:$CM$1&amp;$AF$2:$CM$2,0))*VLOOKUP($Q488,$C$17:$M$20,COUNTBLANK($D$15:K$15)+1,FALSE)</f>
        <v>0</v>
      </c>
      <c r="AB488" s="3">
        <f t="array" ref="AB488">INDEX($AF$3:$CM$62,MATCH($S488,$AE$3:$AE$62,0),MATCH(AB$1&amp;$R488,$AF$1:$CM$1&amp;$AF$2:$CM$2,0))*VLOOKUP($Q488,$C$17:$M$20,COUNTBLANK($D$15:L$15)+1,FALSE)</f>
        <v>0</v>
      </c>
      <c r="AC488" s="3">
        <f t="array" ref="AC488">INDEX($AF$3:$CM$62,MATCH($S488,$AE$3:$AE$62,0),MATCH(AC$1&amp;$R488,$AF$1:$CM$1&amp;$AF$2:$CM$2,0))*VLOOKUP($Q488,$C$17:$M$20,COUNTBLANK($D$15:M$15)+1,FALSE)</f>
        <v>0</v>
      </c>
    </row>
    <row r="489" spans="17:29" x14ac:dyDescent="0.2">
      <c r="Q489" t="s">
        <v>418</v>
      </c>
      <c r="R489">
        <f t="shared" si="139"/>
        <v>3</v>
      </c>
      <c r="S489">
        <f t="shared" si="140"/>
        <v>7</v>
      </c>
      <c r="T489" s="3">
        <f t="array" ref="T489">INDEX($AF$3:$CM$62,MATCH($S489,$AE$3:$AE$62,0),MATCH(T$1&amp;$R489,$AF$1:$CM$1&amp;$AF$2:$CM$2,0))*VLOOKUP($Q489,$C$17:$M$20,COUNTBLANK($D$15:D$15)+1,FALSE)</f>
        <v>28</v>
      </c>
      <c r="U489" s="3">
        <f t="array" ref="U489">INDEX($AF$3:$CM$62,MATCH($S489,$AE$3:$AE$62,0),MATCH(U$1&amp;$R489,$AF$1:$CM$1&amp;$AF$2:$CM$2,0))*VLOOKUP($Q489,$C$17:$M$20,COUNTBLANK($D$15:E$15)+1,FALSE)</f>
        <v>1400</v>
      </c>
      <c r="V489" s="3">
        <f t="array" ref="V489">INDEX($AF$3:$CM$62,MATCH($S489,$AE$3:$AE$62,0),MATCH(V$1&amp;$R489,$AF$1:$CM$1&amp;$AF$2:$CM$2,0))*VLOOKUP($Q489,$C$17:$M$20,COUNTBLANK($D$15:F$15)+1,FALSE)</f>
        <v>0</v>
      </c>
      <c r="W489" s="3">
        <f t="array" ref="W489">INDEX($AF$3:$CM$62,MATCH($S489,$AE$3:$AE$62,0),MATCH(W$1&amp;$R489,$AF$1:$CM$1&amp;$AF$2:$CM$2,0))*VLOOKUP($Q489,$C$17:$M$20,COUNTBLANK($D$15:G$15)+1,FALSE)</f>
        <v>0</v>
      </c>
      <c r="X489" s="3">
        <f t="array" ref="X489">INDEX($AF$3:$CM$62,MATCH($S489,$AE$3:$AE$62,0),MATCH(X$1&amp;$R489,$AF$1:$CM$1&amp;$AF$2:$CM$2,0))*VLOOKUP($Q489,$C$17:$M$20,COUNTBLANK($D$15:H$15)+1,FALSE)</f>
        <v>0</v>
      </c>
      <c r="Y489" s="3">
        <f t="array" ref="Y489">INDEX($AF$3:$CM$62,MATCH($S489,$AE$3:$AE$62,0),MATCH(Y$1&amp;$R489,$AF$1:$CM$1&amp;$AF$2:$CM$2,0))*VLOOKUP($Q489,$C$17:$M$20,COUNTBLANK($D$15:I$15)+1,FALSE)</f>
        <v>0</v>
      </c>
      <c r="Z489" s="3">
        <f t="array" ref="Z489">INDEX($AF$3:$CM$62,MATCH($S489,$AE$3:$AE$62,0),MATCH(Z$1&amp;$R489,$AF$1:$CM$1&amp;$AF$2:$CM$2,0))*VLOOKUP($Q489,$C$17:$M$20,COUNTBLANK($D$15:J$15)+1,FALSE)</f>
        <v>0</v>
      </c>
      <c r="AA489" s="3">
        <f t="array" ref="AA489">INDEX($AF$3:$CM$62,MATCH($S489,$AE$3:$AE$62,0),MATCH(AA$1&amp;$R489,$AF$1:$CM$1&amp;$AF$2:$CM$2,0))*VLOOKUP($Q489,$C$17:$M$20,COUNTBLANK($D$15:K$15)+1,FALSE)</f>
        <v>0</v>
      </c>
      <c r="AB489" s="3">
        <f t="array" ref="AB489">INDEX($AF$3:$CM$62,MATCH($S489,$AE$3:$AE$62,0),MATCH(AB$1&amp;$R489,$AF$1:$CM$1&amp;$AF$2:$CM$2,0))*VLOOKUP($Q489,$C$17:$M$20,COUNTBLANK($D$15:L$15)+1,FALSE)</f>
        <v>0</v>
      </c>
      <c r="AC489" s="3">
        <f t="array" ref="AC489">INDEX($AF$3:$CM$62,MATCH($S489,$AE$3:$AE$62,0),MATCH(AC$1&amp;$R489,$AF$1:$CM$1&amp;$AF$2:$CM$2,0))*VLOOKUP($Q489,$C$17:$M$20,COUNTBLANK($D$15:M$15)+1,FALSE)</f>
        <v>0</v>
      </c>
    </row>
    <row r="490" spans="17:29" x14ac:dyDescent="0.2">
      <c r="Q490" t="s">
        <v>418</v>
      </c>
      <c r="R490">
        <f t="shared" si="139"/>
        <v>3</v>
      </c>
      <c r="S490">
        <f t="shared" si="140"/>
        <v>8</v>
      </c>
      <c r="T490" s="3">
        <f t="array" ref="T490">INDEX($AF$3:$CM$62,MATCH($S490,$AE$3:$AE$62,0),MATCH(T$1&amp;$R490,$AF$1:$CM$1&amp;$AF$2:$CM$2,0))*VLOOKUP($Q490,$C$17:$M$20,COUNTBLANK($D$15:D$15)+1,FALSE)</f>
        <v>32</v>
      </c>
      <c r="U490" s="3">
        <f t="array" ref="U490">INDEX($AF$3:$CM$62,MATCH($S490,$AE$3:$AE$62,0),MATCH(U$1&amp;$R490,$AF$1:$CM$1&amp;$AF$2:$CM$2,0))*VLOOKUP($Q490,$C$17:$M$20,COUNTBLANK($D$15:E$15)+1,FALSE)</f>
        <v>1600</v>
      </c>
      <c r="V490" s="3">
        <f t="array" ref="V490">INDEX($AF$3:$CM$62,MATCH($S490,$AE$3:$AE$62,0),MATCH(V$1&amp;$R490,$AF$1:$CM$1&amp;$AF$2:$CM$2,0))*VLOOKUP($Q490,$C$17:$M$20,COUNTBLANK($D$15:F$15)+1,FALSE)</f>
        <v>0</v>
      </c>
      <c r="W490" s="3">
        <f t="array" ref="W490">INDEX($AF$3:$CM$62,MATCH($S490,$AE$3:$AE$62,0),MATCH(W$1&amp;$R490,$AF$1:$CM$1&amp;$AF$2:$CM$2,0))*VLOOKUP($Q490,$C$17:$M$20,COUNTBLANK($D$15:G$15)+1,FALSE)</f>
        <v>0</v>
      </c>
      <c r="X490" s="3">
        <f t="array" ref="X490">INDEX($AF$3:$CM$62,MATCH($S490,$AE$3:$AE$62,0),MATCH(X$1&amp;$R490,$AF$1:$CM$1&amp;$AF$2:$CM$2,0))*VLOOKUP($Q490,$C$17:$M$20,COUNTBLANK($D$15:H$15)+1,FALSE)</f>
        <v>0</v>
      </c>
      <c r="Y490" s="3">
        <f t="array" ref="Y490">INDEX($AF$3:$CM$62,MATCH($S490,$AE$3:$AE$62,0),MATCH(Y$1&amp;$R490,$AF$1:$CM$1&amp;$AF$2:$CM$2,0))*VLOOKUP($Q490,$C$17:$M$20,COUNTBLANK($D$15:I$15)+1,FALSE)</f>
        <v>0</v>
      </c>
      <c r="Z490" s="3">
        <f t="array" ref="Z490">INDEX($AF$3:$CM$62,MATCH($S490,$AE$3:$AE$62,0),MATCH(Z$1&amp;$R490,$AF$1:$CM$1&amp;$AF$2:$CM$2,0))*VLOOKUP($Q490,$C$17:$M$20,COUNTBLANK($D$15:J$15)+1,FALSE)</f>
        <v>0</v>
      </c>
      <c r="AA490" s="3">
        <f t="array" ref="AA490">INDEX($AF$3:$CM$62,MATCH($S490,$AE$3:$AE$62,0),MATCH(AA$1&amp;$R490,$AF$1:$CM$1&amp;$AF$2:$CM$2,0))*VLOOKUP($Q490,$C$17:$M$20,COUNTBLANK($D$15:K$15)+1,FALSE)</f>
        <v>0</v>
      </c>
      <c r="AB490" s="3">
        <f t="array" ref="AB490">INDEX($AF$3:$CM$62,MATCH($S490,$AE$3:$AE$62,0),MATCH(AB$1&amp;$R490,$AF$1:$CM$1&amp;$AF$2:$CM$2,0))*VLOOKUP($Q490,$C$17:$M$20,COUNTBLANK($D$15:L$15)+1,FALSE)</f>
        <v>0</v>
      </c>
      <c r="AC490" s="3">
        <f t="array" ref="AC490">INDEX($AF$3:$CM$62,MATCH($S490,$AE$3:$AE$62,0),MATCH(AC$1&amp;$R490,$AF$1:$CM$1&amp;$AF$2:$CM$2,0))*VLOOKUP($Q490,$C$17:$M$20,COUNTBLANK($D$15:M$15)+1,FALSE)</f>
        <v>0</v>
      </c>
    </row>
    <row r="491" spans="17:29" x14ac:dyDescent="0.2">
      <c r="Q491" t="s">
        <v>418</v>
      </c>
      <c r="R491">
        <f t="shared" si="139"/>
        <v>3</v>
      </c>
      <c r="S491">
        <f t="shared" si="140"/>
        <v>9</v>
      </c>
      <c r="T491" s="3">
        <f t="array" ref="T491">INDEX($AF$3:$CM$62,MATCH($S491,$AE$3:$AE$62,0),MATCH(T$1&amp;$R491,$AF$1:$CM$1&amp;$AF$2:$CM$2,0))*VLOOKUP($Q491,$C$17:$M$20,COUNTBLANK($D$15:D$15)+1,FALSE)</f>
        <v>36</v>
      </c>
      <c r="U491" s="3">
        <f t="array" ref="U491">INDEX($AF$3:$CM$62,MATCH($S491,$AE$3:$AE$62,0),MATCH(U$1&amp;$R491,$AF$1:$CM$1&amp;$AF$2:$CM$2,0))*VLOOKUP($Q491,$C$17:$M$20,COUNTBLANK($D$15:E$15)+1,FALSE)</f>
        <v>1800</v>
      </c>
      <c r="V491" s="3">
        <f t="array" ref="V491">INDEX($AF$3:$CM$62,MATCH($S491,$AE$3:$AE$62,0),MATCH(V$1&amp;$R491,$AF$1:$CM$1&amp;$AF$2:$CM$2,0))*VLOOKUP($Q491,$C$17:$M$20,COUNTBLANK($D$15:F$15)+1,FALSE)</f>
        <v>0</v>
      </c>
      <c r="W491" s="3">
        <f t="array" ref="W491">INDEX($AF$3:$CM$62,MATCH($S491,$AE$3:$AE$62,0),MATCH(W$1&amp;$R491,$AF$1:$CM$1&amp;$AF$2:$CM$2,0))*VLOOKUP($Q491,$C$17:$M$20,COUNTBLANK($D$15:G$15)+1,FALSE)</f>
        <v>0</v>
      </c>
      <c r="X491" s="3">
        <f t="array" ref="X491">INDEX($AF$3:$CM$62,MATCH($S491,$AE$3:$AE$62,0),MATCH(X$1&amp;$R491,$AF$1:$CM$1&amp;$AF$2:$CM$2,0))*VLOOKUP($Q491,$C$17:$M$20,COUNTBLANK($D$15:H$15)+1,FALSE)</f>
        <v>0</v>
      </c>
      <c r="Y491" s="3">
        <f t="array" ref="Y491">INDEX($AF$3:$CM$62,MATCH($S491,$AE$3:$AE$62,0),MATCH(Y$1&amp;$R491,$AF$1:$CM$1&amp;$AF$2:$CM$2,0))*VLOOKUP($Q491,$C$17:$M$20,COUNTBLANK($D$15:I$15)+1,FALSE)</f>
        <v>0</v>
      </c>
      <c r="Z491" s="3">
        <f t="array" ref="Z491">INDEX($AF$3:$CM$62,MATCH($S491,$AE$3:$AE$62,0),MATCH(Z$1&amp;$R491,$AF$1:$CM$1&amp;$AF$2:$CM$2,0))*VLOOKUP($Q491,$C$17:$M$20,COUNTBLANK($D$15:J$15)+1,FALSE)</f>
        <v>0</v>
      </c>
      <c r="AA491" s="3">
        <f t="array" ref="AA491">INDEX($AF$3:$CM$62,MATCH($S491,$AE$3:$AE$62,0),MATCH(AA$1&amp;$R491,$AF$1:$CM$1&amp;$AF$2:$CM$2,0))*VLOOKUP($Q491,$C$17:$M$20,COUNTBLANK($D$15:K$15)+1,FALSE)</f>
        <v>0</v>
      </c>
      <c r="AB491" s="3">
        <f t="array" ref="AB491">INDEX($AF$3:$CM$62,MATCH($S491,$AE$3:$AE$62,0),MATCH(AB$1&amp;$R491,$AF$1:$CM$1&amp;$AF$2:$CM$2,0))*VLOOKUP($Q491,$C$17:$M$20,COUNTBLANK($D$15:L$15)+1,FALSE)</f>
        <v>0</v>
      </c>
      <c r="AC491" s="3">
        <f t="array" ref="AC491">INDEX($AF$3:$CM$62,MATCH($S491,$AE$3:$AE$62,0),MATCH(AC$1&amp;$R491,$AF$1:$CM$1&amp;$AF$2:$CM$2,0))*VLOOKUP($Q491,$C$17:$M$20,COUNTBLANK($D$15:M$15)+1,FALSE)</f>
        <v>0</v>
      </c>
    </row>
    <row r="492" spans="17:29" x14ac:dyDescent="0.2">
      <c r="Q492" t="s">
        <v>418</v>
      </c>
      <c r="R492">
        <f t="shared" ref="R492:R555" si="141">R132</f>
        <v>3</v>
      </c>
      <c r="S492">
        <f t="shared" si="140"/>
        <v>10</v>
      </c>
      <c r="T492" s="3">
        <f t="array" ref="T492">INDEX($AF$3:$CM$62,MATCH($S492,$AE$3:$AE$62,0),MATCH(T$1&amp;$R492,$AF$1:$CM$1&amp;$AF$2:$CM$2,0))*VLOOKUP($Q492,$C$17:$M$20,COUNTBLANK($D$15:D$15)+1,FALSE)</f>
        <v>40</v>
      </c>
      <c r="U492" s="3">
        <f t="array" ref="U492">INDEX($AF$3:$CM$62,MATCH($S492,$AE$3:$AE$62,0),MATCH(U$1&amp;$R492,$AF$1:$CM$1&amp;$AF$2:$CM$2,0))*VLOOKUP($Q492,$C$17:$M$20,COUNTBLANK($D$15:E$15)+1,FALSE)</f>
        <v>2000</v>
      </c>
      <c r="V492" s="3">
        <f t="array" ref="V492">INDEX($AF$3:$CM$62,MATCH($S492,$AE$3:$AE$62,0),MATCH(V$1&amp;$R492,$AF$1:$CM$1&amp;$AF$2:$CM$2,0))*VLOOKUP($Q492,$C$17:$M$20,COUNTBLANK($D$15:F$15)+1,FALSE)</f>
        <v>0</v>
      </c>
      <c r="W492" s="3">
        <f t="array" ref="W492">INDEX($AF$3:$CM$62,MATCH($S492,$AE$3:$AE$62,0),MATCH(W$1&amp;$R492,$AF$1:$CM$1&amp;$AF$2:$CM$2,0))*VLOOKUP($Q492,$C$17:$M$20,COUNTBLANK($D$15:G$15)+1,FALSE)</f>
        <v>0</v>
      </c>
      <c r="X492" s="3">
        <f t="array" ref="X492">INDEX($AF$3:$CM$62,MATCH($S492,$AE$3:$AE$62,0),MATCH(X$1&amp;$R492,$AF$1:$CM$1&amp;$AF$2:$CM$2,0))*VLOOKUP($Q492,$C$17:$M$20,COUNTBLANK($D$15:H$15)+1,FALSE)</f>
        <v>0</v>
      </c>
      <c r="Y492" s="3">
        <f t="array" ref="Y492">INDEX($AF$3:$CM$62,MATCH($S492,$AE$3:$AE$62,0),MATCH(Y$1&amp;$R492,$AF$1:$CM$1&amp;$AF$2:$CM$2,0))*VLOOKUP($Q492,$C$17:$M$20,COUNTBLANK($D$15:I$15)+1,FALSE)</f>
        <v>0.04</v>
      </c>
      <c r="Z492" s="3">
        <f t="array" ref="Z492">INDEX($AF$3:$CM$62,MATCH($S492,$AE$3:$AE$62,0),MATCH(Z$1&amp;$R492,$AF$1:$CM$1&amp;$AF$2:$CM$2,0))*VLOOKUP($Q492,$C$17:$M$20,COUNTBLANK($D$15:J$15)+1,FALSE)</f>
        <v>0</v>
      </c>
      <c r="AA492" s="3">
        <f t="array" ref="AA492">INDEX($AF$3:$CM$62,MATCH($S492,$AE$3:$AE$62,0),MATCH(AA$1&amp;$R492,$AF$1:$CM$1&amp;$AF$2:$CM$2,0))*VLOOKUP($Q492,$C$17:$M$20,COUNTBLANK($D$15:K$15)+1,FALSE)</f>
        <v>0</v>
      </c>
      <c r="AB492" s="3">
        <f t="array" ref="AB492">INDEX($AF$3:$CM$62,MATCH($S492,$AE$3:$AE$62,0),MATCH(AB$1&amp;$R492,$AF$1:$CM$1&amp;$AF$2:$CM$2,0))*VLOOKUP($Q492,$C$17:$M$20,COUNTBLANK($D$15:L$15)+1,FALSE)</f>
        <v>0</v>
      </c>
      <c r="AC492" s="3">
        <f t="array" ref="AC492">INDEX($AF$3:$CM$62,MATCH($S492,$AE$3:$AE$62,0),MATCH(AC$1&amp;$R492,$AF$1:$CM$1&amp;$AF$2:$CM$2,0))*VLOOKUP($Q492,$C$17:$M$20,COUNTBLANK($D$15:M$15)+1,FALSE)</f>
        <v>0</v>
      </c>
    </row>
    <row r="493" spans="17:29" x14ac:dyDescent="0.2">
      <c r="Q493" t="s">
        <v>418</v>
      </c>
      <c r="R493">
        <f t="shared" si="141"/>
        <v>3</v>
      </c>
      <c r="S493">
        <f t="shared" si="140"/>
        <v>11</v>
      </c>
      <c r="T493" s="3">
        <f t="array" ref="T493">INDEX($AF$3:$CM$62,MATCH($S493,$AE$3:$AE$62,0),MATCH(T$1&amp;$R493,$AF$1:$CM$1&amp;$AF$2:$CM$2,0))*VLOOKUP($Q493,$C$17:$M$20,COUNTBLANK($D$15:D$15)+1,FALSE)</f>
        <v>44</v>
      </c>
      <c r="U493" s="3">
        <f t="array" ref="U493">INDEX($AF$3:$CM$62,MATCH($S493,$AE$3:$AE$62,0),MATCH(U$1&amp;$R493,$AF$1:$CM$1&amp;$AF$2:$CM$2,0))*VLOOKUP($Q493,$C$17:$M$20,COUNTBLANK($D$15:E$15)+1,FALSE)</f>
        <v>2200</v>
      </c>
      <c r="V493" s="3">
        <f t="array" ref="V493">INDEX($AF$3:$CM$62,MATCH($S493,$AE$3:$AE$62,0),MATCH(V$1&amp;$R493,$AF$1:$CM$1&amp;$AF$2:$CM$2,0))*VLOOKUP($Q493,$C$17:$M$20,COUNTBLANK($D$15:F$15)+1,FALSE)</f>
        <v>0</v>
      </c>
      <c r="W493" s="3">
        <f t="array" ref="W493">INDEX($AF$3:$CM$62,MATCH($S493,$AE$3:$AE$62,0),MATCH(W$1&amp;$R493,$AF$1:$CM$1&amp;$AF$2:$CM$2,0))*VLOOKUP($Q493,$C$17:$M$20,COUNTBLANK($D$15:G$15)+1,FALSE)</f>
        <v>0</v>
      </c>
      <c r="X493" s="3">
        <f t="array" ref="X493">INDEX($AF$3:$CM$62,MATCH($S493,$AE$3:$AE$62,0),MATCH(X$1&amp;$R493,$AF$1:$CM$1&amp;$AF$2:$CM$2,0))*VLOOKUP($Q493,$C$17:$M$20,COUNTBLANK($D$15:H$15)+1,FALSE)</f>
        <v>0</v>
      </c>
      <c r="Y493" s="3">
        <f t="array" ref="Y493">INDEX($AF$3:$CM$62,MATCH($S493,$AE$3:$AE$62,0),MATCH(Y$1&amp;$R493,$AF$1:$CM$1&amp;$AF$2:$CM$2,0))*VLOOKUP($Q493,$C$17:$M$20,COUNTBLANK($D$15:I$15)+1,FALSE)</f>
        <v>0.04</v>
      </c>
      <c r="Z493" s="3">
        <f t="array" ref="Z493">INDEX($AF$3:$CM$62,MATCH($S493,$AE$3:$AE$62,0),MATCH(Z$1&amp;$R493,$AF$1:$CM$1&amp;$AF$2:$CM$2,0))*VLOOKUP($Q493,$C$17:$M$20,COUNTBLANK($D$15:J$15)+1,FALSE)</f>
        <v>0</v>
      </c>
      <c r="AA493" s="3">
        <f t="array" ref="AA493">INDEX($AF$3:$CM$62,MATCH($S493,$AE$3:$AE$62,0),MATCH(AA$1&amp;$R493,$AF$1:$CM$1&amp;$AF$2:$CM$2,0))*VLOOKUP($Q493,$C$17:$M$20,COUNTBLANK($D$15:K$15)+1,FALSE)</f>
        <v>0</v>
      </c>
      <c r="AB493" s="3">
        <f t="array" ref="AB493">INDEX($AF$3:$CM$62,MATCH($S493,$AE$3:$AE$62,0),MATCH(AB$1&amp;$R493,$AF$1:$CM$1&amp;$AF$2:$CM$2,0))*VLOOKUP($Q493,$C$17:$M$20,COUNTBLANK($D$15:L$15)+1,FALSE)</f>
        <v>0</v>
      </c>
      <c r="AC493" s="3">
        <f t="array" ref="AC493">INDEX($AF$3:$CM$62,MATCH($S493,$AE$3:$AE$62,0),MATCH(AC$1&amp;$R493,$AF$1:$CM$1&amp;$AF$2:$CM$2,0))*VLOOKUP($Q493,$C$17:$M$20,COUNTBLANK($D$15:M$15)+1,FALSE)</f>
        <v>0</v>
      </c>
    </row>
    <row r="494" spans="17:29" x14ac:dyDescent="0.2">
      <c r="Q494" t="s">
        <v>418</v>
      </c>
      <c r="R494">
        <f t="shared" si="141"/>
        <v>3</v>
      </c>
      <c r="S494">
        <f t="shared" si="140"/>
        <v>12</v>
      </c>
      <c r="T494" s="3">
        <f t="array" ref="T494">INDEX($AF$3:$CM$62,MATCH($S494,$AE$3:$AE$62,0),MATCH(T$1&amp;$R494,$AF$1:$CM$1&amp;$AF$2:$CM$2,0))*VLOOKUP($Q494,$C$17:$M$20,COUNTBLANK($D$15:D$15)+1,FALSE)</f>
        <v>48</v>
      </c>
      <c r="U494" s="3">
        <f t="array" ref="U494">INDEX($AF$3:$CM$62,MATCH($S494,$AE$3:$AE$62,0),MATCH(U$1&amp;$R494,$AF$1:$CM$1&amp;$AF$2:$CM$2,0))*VLOOKUP($Q494,$C$17:$M$20,COUNTBLANK($D$15:E$15)+1,FALSE)</f>
        <v>2400</v>
      </c>
      <c r="V494" s="3">
        <f t="array" ref="V494">INDEX($AF$3:$CM$62,MATCH($S494,$AE$3:$AE$62,0),MATCH(V$1&amp;$R494,$AF$1:$CM$1&amp;$AF$2:$CM$2,0))*VLOOKUP($Q494,$C$17:$M$20,COUNTBLANK($D$15:F$15)+1,FALSE)</f>
        <v>0</v>
      </c>
      <c r="W494" s="3">
        <f t="array" ref="W494">INDEX($AF$3:$CM$62,MATCH($S494,$AE$3:$AE$62,0),MATCH(W$1&amp;$R494,$AF$1:$CM$1&amp;$AF$2:$CM$2,0))*VLOOKUP($Q494,$C$17:$M$20,COUNTBLANK($D$15:G$15)+1,FALSE)</f>
        <v>0</v>
      </c>
      <c r="X494" s="3">
        <f t="array" ref="X494">INDEX($AF$3:$CM$62,MATCH($S494,$AE$3:$AE$62,0),MATCH(X$1&amp;$R494,$AF$1:$CM$1&amp;$AF$2:$CM$2,0))*VLOOKUP($Q494,$C$17:$M$20,COUNTBLANK($D$15:H$15)+1,FALSE)</f>
        <v>0</v>
      </c>
      <c r="Y494" s="3">
        <f t="array" ref="Y494">INDEX($AF$3:$CM$62,MATCH($S494,$AE$3:$AE$62,0),MATCH(Y$1&amp;$R494,$AF$1:$CM$1&amp;$AF$2:$CM$2,0))*VLOOKUP($Q494,$C$17:$M$20,COUNTBLANK($D$15:I$15)+1,FALSE)</f>
        <v>0.04</v>
      </c>
      <c r="Z494" s="3">
        <f t="array" ref="Z494">INDEX($AF$3:$CM$62,MATCH($S494,$AE$3:$AE$62,0),MATCH(Z$1&amp;$R494,$AF$1:$CM$1&amp;$AF$2:$CM$2,0))*VLOOKUP($Q494,$C$17:$M$20,COUNTBLANK($D$15:J$15)+1,FALSE)</f>
        <v>0</v>
      </c>
      <c r="AA494" s="3">
        <f t="array" ref="AA494">INDEX($AF$3:$CM$62,MATCH($S494,$AE$3:$AE$62,0),MATCH(AA$1&amp;$R494,$AF$1:$CM$1&amp;$AF$2:$CM$2,0))*VLOOKUP($Q494,$C$17:$M$20,COUNTBLANK($D$15:K$15)+1,FALSE)</f>
        <v>0</v>
      </c>
      <c r="AB494" s="3">
        <f t="array" ref="AB494">INDEX($AF$3:$CM$62,MATCH($S494,$AE$3:$AE$62,0),MATCH(AB$1&amp;$R494,$AF$1:$CM$1&amp;$AF$2:$CM$2,0))*VLOOKUP($Q494,$C$17:$M$20,COUNTBLANK($D$15:L$15)+1,FALSE)</f>
        <v>0</v>
      </c>
      <c r="AC494" s="3">
        <f t="array" ref="AC494">INDEX($AF$3:$CM$62,MATCH($S494,$AE$3:$AE$62,0),MATCH(AC$1&amp;$R494,$AF$1:$CM$1&amp;$AF$2:$CM$2,0))*VLOOKUP($Q494,$C$17:$M$20,COUNTBLANK($D$15:M$15)+1,FALSE)</f>
        <v>0</v>
      </c>
    </row>
    <row r="495" spans="17:29" x14ac:dyDescent="0.2">
      <c r="Q495" t="s">
        <v>418</v>
      </c>
      <c r="R495">
        <f t="shared" si="141"/>
        <v>3</v>
      </c>
      <c r="S495">
        <f t="shared" si="140"/>
        <v>13</v>
      </c>
      <c r="T495" s="3">
        <f t="array" ref="T495">INDEX($AF$3:$CM$62,MATCH($S495,$AE$3:$AE$62,0),MATCH(T$1&amp;$R495,$AF$1:$CM$1&amp;$AF$2:$CM$2,0))*VLOOKUP($Q495,$C$17:$M$20,COUNTBLANK($D$15:D$15)+1,FALSE)</f>
        <v>52</v>
      </c>
      <c r="U495" s="3">
        <f t="array" ref="U495">INDEX($AF$3:$CM$62,MATCH($S495,$AE$3:$AE$62,0),MATCH(U$1&amp;$R495,$AF$1:$CM$1&amp;$AF$2:$CM$2,0))*VLOOKUP($Q495,$C$17:$M$20,COUNTBLANK($D$15:E$15)+1,FALSE)</f>
        <v>2600</v>
      </c>
      <c r="V495" s="3">
        <f t="array" ref="V495">INDEX($AF$3:$CM$62,MATCH($S495,$AE$3:$AE$62,0),MATCH(V$1&amp;$R495,$AF$1:$CM$1&amp;$AF$2:$CM$2,0))*VLOOKUP($Q495,$C$17:$M$20,COUNTBLANK($D$15:F$15)+1,FALSE)</f>
        <v>0</v>
      </c>
      <c r="W495" s="3">
        <f t="array" ref="W495">INDEX($AF$3:$CM$62,MATCH($S495,$AE$3:$AE$62,0),MATCH(W$1&amp;$R495,$AF$1:$CM$1&amp;$AF$2:$CM$2,0))*VLOOKUP($Q495,$C$17:$M$20,COUNTBLANK($D$15:G$15)+1,FALSE)</f>
        <v>0</v>
      </c>
      <c r="X495" s="3">
        <f t="array" ref="X495">INDEX($AF$3:$CM$62,MATCH($S495,$AE$3:$AE$62,0),MATCH(X$1&amp;$R495,$AF$1:$CM$1&amp;$AF$2:$CM$2,0))*VLOOKUP($Q495,$C$17:$M$20,COUNTBLANK($D$15:H$15)+1,FALSE)</f>
        <v>0</v>
      </c>
      <c r="Y495" s="3">
        <f t="array" ref="Y495">INDEX($AF$3:$CM$62,MATCH($S495,$AE$3:$AE$62,0),MATCH(Y$1&amp;$R495,$AF$1:$CM$1&amp;$AF$2:$CM$2,0))*VLOOKUP($Q495,$C$17:$M$20,COUNTBLANK($D$15:I$15)+1,FALSE)</f>
        <v>0.04</v>
      </c>
      <c r="Z495" s="3">
        <f t="array" ref="Z495">INDEX($AF$3:$CM$62,MATCH($S495,$AE$3:$AE$62,0),MATCH(Z$1&amp;$R495,$AF$1:$CM$1&amp;$AF$2:$CM$2,0))*VLOOKUP($Q495,$C$17:$M$20,COUNTBLANK($D$15:J$15)+1,FALSE)</f>
        <v>0</v>
      </c>
      <c r="AA495" s="3">
        <f t="array" ref="AA495">INDEX($AF$3:$CM$62,MATCH($S495,$AE$3:$AE$62,0),MATCH(AA$1&amp;$R495,$AF$1:$CM$1&amp;$AF$2:$CM$2,0))*VLOOKUP($Q495,$C$17:$M$20,COUNTBLANK($D$15:K$15)+1,FALSE)</f>
        <v>0</v>
      </c>
      <c r="AB495" s="3">
        <f t="array" ref="AB495">INDEX($AF$3:$CM$62,MATCH($S495,$AE$3:$AE$62,0),MATCH(AB$1&amp;$R495,$AF$1:$CM$1&amp;$AF$2:$CM$2,0))*VLOOKUP($Q495,$C$17:$M$20,COUNTBLANK($D$15:L$15)+1,FALSE)</f>
        <v>0</v>
      </c>
      <c r="AC495" s="3">
        <f t="array" ref="AC495">INDEX($AF$3:$CM$62,MATCH($S495,$AE$3:$AE$62,0),MATCH(AC$1&amp;$R495,$AF$1:$CM$1&amp;$AF$2:$CM$2,0))*VLOOKUP($Q495,$C$17:$M$20,COUNTBLANK($D$15:M$15)+1,FALSE)</f>
        <v>0</v>
      </c>
    </row>
    <row r="496" spans="17:29" x14ac:dyDescent="0.2">
      <c r="Q496" t="s">
        <v>418</v>
      </c>
      <c r="R496">
        <f t="shared" si="141"/>
        <v>3</v>
      </c>
      <c r="S496">
        <f t="shared" si="140"/>
        <v>14</v>
      </c>
      <c r="T496" s="3">
        <f t="array" ref="T496">INDEX($AF$3:$CM$62,MATCH($S496,$AE$3:$AE$62,0),MATCH(T$1&amp;$R496,$AF$1:$CM$1&amp;$AF$2:$CM$2,0))*VLOOKUP($Q496,$C$17:$M$20,COUNTBLANK($D$15:D$15)+1,FALSE)</f>
        <v>56</v>
      </c>
      <c r="U496" s="3">
        <f t="array" ref="U496">INDEX($AF$3:$CM$62,MATCH($S496,$AE$3:$AE$62,0),MATCH(U$1&amp;$R496,$AF$1:$CM$1&amp;$AF$2:$CM$2,0))*VLOOKUP($Q496,$C$17:$M$20,COUNTBLANK($D$15:E$15)+1,FALSE)</f>
        <v>2800</v>
      </c>
      <c r="V496" s="3">
        <f t="array" ref="V496">INDEX($AF$3:$CM$62,MATCH($S496,$AE$3:$AE$62,0),MATCH(V$1&amp;$R496,$AF$1:$CM$1&amp;$AF$2:$CM$2,0))*VLOOKUP($Q496,$C$17:$M$20,COUNTBLANK($D$15:F$15)+1,FALSE)</f>
        <v>0</v>
      </c>
      <c r="W496" s="3">
        <f t="array" ref="W496">INDEX($AF$3:$CM$62,MATCH($S496,$AE$3:$AE$62,0),MATCH(W$1&amp;$R496,$AF$1:$CM$1&amp;$AF$2:$CM$2,0))*VLOOKUP($Q496,$C$17:$M$20,COUNTBLANK($D$15:G$15)+1,FALSE)</f>
        <v>0</v>
      </c>
      <c r="X496" s="3">
        <f t="array" ref="X496">INDEX($AF$3:$CM$62,MATCH($S496,$AE$3:$AE$62,0),MATCH(X$1&amp;$R496,$AF$1:$CM$1&amp;$AF$2:$CM$2,0))*VLOOKUP($Q496,$C$17:$M$20,COUNTBLANK($D$15:H$15)+1,FALSE)</f>
        <v>0</v>
      </c>
      <c r="Y496" s="3">
        <f t="array" ref="Y496">INDEX($AF$3:$CM$62,MATCH($S496,$AE$3:$AE$62,0),MATCH(Y$1&amp;$R496,$AF$1:$CM$1&amp;$AF$2:$CM$2,0))*VLOOKUP($Q496,$C$17:$M$20,COUNTBLANK($D$15:I$15)+1,FALSE)</f>
        <v>0.04</v>
      </c>
      <c r="Z496" s="3">
        <f t="array" ref="Z496">INDEX($AF$3:$CM$62,MATCH($S496,$AE$3:$AE$62,0),MATCH(Z$1&amp;$R496,$AF$1:$CM$1&amp;$AF$2:$CM$2,0))*VLOOKUP($Q496,$C$17:$M$20,COUNTBLANK($D$15:J$15)+1,FALSE)</f>
        <v>0</v>
      </c>
      <c r="AA496" s="3">
        <f t="array" ref="AA496">INDEX($AF$3:$CM$62,MATCH($S496,$AE$3:$AE$62,0),MATCH(AA$1&amp;$R496,$AF$1:$CM$1&amp;$AF$2:$CM$2,0))*VLOOKUP($Q496,$C$17:$M$20,COUNTBLANK($D$15:K$15)+1,FALSE)</f>
        <v>0</v>
      </c>
      <c r="AB496" s="3">
        <f t="array" ref="AB496">INDEX($AF$3:$CM$62,MATCH($S496,$AE$3:$AE$62,0),MATCH(AB$1&amp;$R496,$AF$1:$CM$1&amp;$AF$2:$CM$2,0))*VLOOKUP($Q496,$C$17:$M$20,COUNTBLANK($D$15:L$15)+1,FALSE)</f>
        <v>0</v>
      </c>
      <c r="AC496" s="3">
        <f t="array" ref="AC496">INDEX($AF$3:$CM$62,MATCH($S496,$AE$3:$AE$62,0),MATCH(AC$1&amp;$R496,$AF$1:$CM$1&amp;$AF$2:$CM$2,0))*VLOOKUP($Q496,$C$17:$M$20,COUNTBLANK($D$15:M$15)+1,FALSE)</f>
        <v>0</v>
      </c>
    </row>
    <row r="497" spans="17:29" x14ac:dyDescent="0.2">
      <c r="Q497" t="s">
        <v>418</v>
      </c>
      <c r="R497">
        <f t="shared" si="141"/>
        <v>3</v>
      </c>
      <c r="S497">
        <f t="shared" si="140"/>
        <v>15</v>
      </c>
      <c r="T497" s="3">
        <f t="array" ref="T497">INDEX($AF$3:$CM$62,MATCH($S497,$AE$3:$AE$62,0),MATCH(T$1&amp;$R497,$AF$1:$CM$1&amp;$AF$2:$CM$2,0))*VLOOKUP($Q497,$C$17:$M$20,COUNTBLANK($D$15:D$15)+1,FALSE)</f>
        <v>60</v>
      </c>
      <c r="U497" s="3">
        <f t="array" ref="U497">INDEX($AF$3:$CM$62,MATCH($S497,$AE$3:$AE$62,0),MATCH(U$1&amp;$R497,$AF$1:$CM$1&amp;$AF$2:$CM$2,0))*VLOOKUP($Q497,$C$17:$M$20,COUNTBLANK($D$15:E$15)+1,FALSE)</f>
        <v>3000</v>
      </c>
      <c r="V497" s="3">
        <f t="array" ref="V497">INDEX($AF$3:$CM$62,MATCH($S497,$AE$3:$AE$62,0),MATCH(V$1&amp;$R497,$AF$1:$CM$1&amp;$AF$2:$CM$2,0))*VLOOKUP($Q497,$C$17:$M$20,COUNTBLANK($D$15:F$15)+1,FALSE)</f>
        <v>0</v>
      </c>
      <c r="W497" s="3">
        <f t="array" ref="W497">INDEX($AF$3:$CM$62,MATCH($S497,$AE$3:$AE$62,0),MATCH(W$1&amp;$R497,$AF$1:$CM$1&amp;$AF$2:$CM$2,0))*VLOOKUP($Q497,$C$17:$M$20,COUNTBLANK($D$15:G$15)+1,FALSE)</f>
        <v>0</v>
      </c>
      <c r="X497" s="3">
        <f t="array" ref="X497">INDEX($AF$3:$CM$62,MATCH($S497,$AE$3:$AE$62,0),MATCH(X$1&amp;$R497,$AF$1:$CM$1&amp;$AF$2:$CM$2,0))*VLOOKUP($Q497,$C$17:$M$20,COUNTBLANK($D$15:H$15)+1,FALSE)</f>
        <v>0</v>
      </c>
      <c r="Y497" s="3">
        <f t="array" ref="Y497">INDEX($AF$3:$CM$62,MATCH($S497,$AE$3:$AE$62,0),MATCH(Y$1&amp;$R497,$AF$1:$CM$1&amp;$AF$2:$CM$2,0))*VLOOKUP($Q497,$C$17:$M$20,COUNTBLANK($D$15:I$15)+1,FALSE)</f>
        <v>0.04</v>
      </c>
      <c r="Z497" s="3">
        <f t="array" ref="Z497">INDEX($AF$3:$CM$62,MATCH($S497,$AE$3:$AE$62,0),MATCH(Z$1&amp;$R497,$AF$1:$CM$1&amp;$AF$2:$CM$2,0))*VLOOKUP($Q497,$C$17:$M$20,COUNTBLANK($D$15:J$15)+1,FALSE)</f>
        <v>0</v>
      </c>
      <c r="AA497" s="3">
        <f t="array" ref="AA497">INDEX($AF$3:$CM$62,MATCH($S497,$AE$3:$AE$62,0),MATCH(AA$1&amp;$R497,$AF$1:$CM$1&amp;$AF$2:$CM$2,0))*VLOOKUP($Q497,$C$17:$M$20,COUNTBLANK($D$15:K$15)+1,FALSE)</f>
        <v>0</v>
      </c>
      <c r="AB497" s="3">
        <f t="array" ref="AB497">INDEX($AF$3:$CM$62,MATCH($S497,$AE$3:$AE$62,0),MATCH(AB$1&amp;$R497,$AF$1:$CM$1&amp;$AF$2:$CM$2,0))*VLOOKUP($Q497,$C$17:$M$20,COUNTBLANK($D$15:L$15)+1,FALSE)</f>
        <v>0</v>
      </c>
      <c r="AC497" s="3">
        <f t="array" ref="AC497">INDEX($AF$3:$CM$62,MATCH($S497,$AE$3:$AE$62,0),MATCH(AC$1&amp;$R497,$AF$1:$CM$1&amp;$AF$2:$CM$2,0))*VLOOKUP($Q497,$C$17:$M$20,COUNTBLANK($D$15:M$15)+1,FALSE)</f>
        <v>0</v>
      </c>
    </row>
    <row r="498" spans="17:29" x14ac:dyDescent="0.2">
      <c r="Q498" t="s">
        <v>418</v>
      </c>
      <c r="R498">
        <f t="shared" si="141"/>
        <v>3</v>
      </c>
      <c r="S498">
        <f t="shared" si="140"/>
        <v>16</v>
      </c>
      <c r="T498" s="3">
        <f t="array" ref="T498">INDEX($AF$3:$CM$62,MATCH($S498,$AE$3:$AE$62,0),MATCH(T$1&amp;$R498,$AF$1:$CM$1&amp;$AF$2:$CM$2,0))*VLOOKUP($Q498,$C$17:$M$20,COUNTBLANK($D$15:D$15)+1,FALSE)</f>
        <v>64</v>
      </c>
      <c r="U498" s="3">
        <f t="array" ref="U498">INDEX($AF$3:$CM$62,MATCH($S498,$AE$3:$AE$62,0),MATCH(U$1&amp;$R498,$AF$1:$CM$1&amp;$AF$2:$CM$2,0))*VLOOKUP($Q498,$C$17:$M$20,COUNTBLANK($D$15:E$15)+1,FALSE)</f>
        <v>3200</v>
      </c>
      <c r="V498" s="3">
        <f t="array" ref="V498">INDEX($AF$3:$CM$62,MATCH($S498,$AE$3:$AE$62,0),MATCH(V$1&amp;$R498,$AF$1:$CM$1&amp;$AF$2:$CM$2,0))*VLOOKUP($Q498,$C$17:$M$20,COUNTBLANK($D$15:F$15)+1,FALSE)</f>
        <v>0</v>
      </c>
      <c r="W498" s="3">
        <f t="array" ref="W498">INDEX($AF$3:$CM$62,MATCH($S498,$AE$3:$AE$62,0),MATCH(W$1&amp;$R498,$AF$1:$CM$1&amp;$AF$2:$CM$2,0))*VLOOKUP($Q498,$C$17:$M$20,COUNTBLANK($D$15:G$15)+1,FALSE)</f>
        <v>0</v>
      </c>
      <c r="X498" s="3">
        <f t="array" ref="X498">INDEX($AF$3:$CM$62,MATCH($S498,$AE$3:$AE$62,0),MATCH(X$1&amp;$R498,$AF$1:$CM$1&amp;$AF$2:$CM$2,0))*VLOOKUP($Q498,$C$17:$M$20,COUNTBLANK($D$15:H$15)+1,FALSE)</f>
        <v>0</v>
      </c>
      <c r="Y498" s="3">
        <f t="array" ref="Y498">INDEX($AF$3:$CM$62,MATCH($S498,$AE$3:$AE$62,0),MATCH(Y$1&amp;$R498,$AF$1:$CM$1&amp;$AF$2:$CM$2,0))*VLOOKUP($Q498,$C$17:$M$20,COUNTBLANK($D$15:I$15)+1,FALSE)</f>
        <v>0.04</v>
      </c>
      <c r="Z498" s="3">
        <f t="array" ref="Z498">INDEX($AF$3:$CM$62,MATCH($S498,$AE$3:$AE$62,0),MATCH(Z$1&amp;$R498,$AF$1:$CM$1&amp;$AF$2:$CM$2,0))*VLOOKUP($Q498,$C$17:$M$20,COUNTBLANK($D$15:J$15)+1,FALSE)</f>
        <v>0</v>
      </c>
      <c r="AA498" s="3">
        <f t="array" ref="AA498">INDEX($AF$3:$CM$62,MATCH($S498,$AE$3:$AE$62,0),MATCH(AA$1&amp;$R498,$AF$1:$CM$1&amp;$AF$2:$CM$2,0))*VLOOKUP($Q498,$C$17:$M$20,COUNTBLANK($D$15:K$15)+1,FALSE)</f>
        <v>0</v>
      </c>
      <c r="AB498" s="3">
        <f t="array" ref="AB498">INDEX($AF$3:$CM$62,MATCH($S498,$AE$3:$AE$62,0),MATCH(AB$1&amp;$R498,$AF$1:$CM$1&amp;$AF$2:$CM$2,0))*VLOOKUP($Q498,$C$17:$M$20,COUNTBLANK($D$15:L$15)+1,FALSE)</f>
        <v>0</v>
      </c>
      <c r="AC498" s="3">
        <f t="array" ref="AC498">INDEX($AF$3:$CM$62,MATCH($S498,$AE$3:$AE$62,0),MATCH(AC$1&amp;$R498,$AF$1:$CM$1&amp;$AF$2:$CM$2,0))*VLOOKUP($Q498,$C$17:$M$20,COUNTBLANK($D$15:M$15)+1,FALSE)</f>
        <v>0</v>
      </c>
    </row>
    <row r="499" spans="17:29" x14ac:dyDescent="0.2">
      <c r="Q499" t="s">
        <v>418</v>
      </c>
      <c r="R499">
        <f t="shared" si="141"/>
        <v>3</v>
      </c>
      <c r="S499">
        <f t="shared" si="140"/>
        <v>17</v>
      </c>
      <c r="T499" s="3">
        <f t="array" ref="T499">INDEX($AF$3:$CM$62,MATCH($S499,$AE$3:$AE$62,0),MATCH(T$1&amp;$R499,$AF$1:$CM$1&amp;$AF$2:$CM$2,0))*VLOOKUP($Q499,$C$17:$M$20,COUNTBLANK($D$15:D$15)+1,FALSE)</f>
        <v>68</v>
      </c>
      <c r="U499" s="3">
        <f t="array" ref="U499">INDEX($AF$3:$CM$62,MATCH($S499,$AE$3:$AE$62,0),MATCH(U$1&amp;$R499,$AF$1:$CM$1&amp;$AF$2:$CM$2,0))*VLOOKUP($Q499,$C$17:$M$20,COUNTBLANK($D$15:E$15)+1,FALSE)</f>
        <v>3400</v>
      </c>
      <c r="V499" s="3">
        <f t="array" ref="V499">INDEX($AF$3:$CM$62,MATCH($S499,$AE$3:$AE$62,0),MATCH(V$1&amp;$R499,$AF$1:$CM$1&amp;$AF$2:$CM$2,0))*VLOOKUP($Q499,$C$17:$M$20,COUNTBLANK($D$15:F$15)+1,FALSE)</f>
        <v>0</v>
      </c>
      <c r="W499" s="3">
        <f t="array" ref="W499">INDEX($AF$3:$CM$62,MATCH($S499,$AE$3:$AE$62,0),MATCH(W$1&amp;$R499,$AF$1:$CM$1&amp;$AF$2:$CM$2,0))*VLOOKUP($Q499,$C$17:$M$20,COUNTBLANK($D$15:G$15)+1,FALSE)</f>
        <v>0</v>
      </c>
      <c r="X499" s="3">
        <f t="array" ref="X499">INDEX($AF$3:$CM$62,MATCH($S499,$AE$3:$AE$62,0),MATCH(X$1&amp;$R499,$AF$1:$CM$1&amp;$AF$2:$CM$2,0))*VLOOKUP($Q499,$C$17:$M$20,COUNTBLANK($D$15:H$15)+1,FALSE)</f>
        <v>0</v>
      </c>
      <c r="Y499" s="3">
        <f t="array" ref="Y499">INDEX($AF$3:$CM$62,MATCH($S499,$AE$3:$AE$62,0),MATCH(Y$1&amp;$R499,$AF$1:$CM$1&amp;$AF$2:$CM$2,0))*VLOOKUP($Q499,$C$17:$M$20,COUNTBLANK($D$15:I$15)+1,FALSE)</f>
        <v>0.04</v>
      </c>
      <c r="Z499" s="3">
        <f t="array" ref="Z499">INDEX($AF$3:$CM$62,MATCH($S499,$AE$3:$AE$62,0),MATCH(Z$1&amp;$R499,$AF$1:$CM$1&amp;$AF$2:$CM$2,0))*VLOOKUP($Q499,$C$17:$M$20,COUNTBLANK($D$15:J$15)+1,FALSE)</f>
        <v>0</v>
      </c>
      <c r="AA499" s="3">
        <f t="array" ref="AA499">INDEX($AF$3:$CM$62,MATCH($S499,$AE$3:$AE$62,0),MATCH(AA$1&amp;$R499,$AF$1:$CM$1&amp;$AF$2:$CM$2,0))*VLOOKUP($Q499,$C$17:$M$20,COUNTBLANK($D$15:K$15)+1,FALSE)</f>
        <v>0</v>
      </c>
      <c r="AB499" s="3">
        <f t="array" ref="AB499">INDEX($AF$3:$CM$62,MATCH($S499,$AE$3:$AE$62,0),MATCH(AB$1&amp;$R499,$AF$1:$CM$1&amp;$AF$2:$CM$2,0))*VLOOKUP($Q499,$C$17:$M$20,COUNTBLANK($D$15:L$15)+1,FALSE)</f>
        <v>0</v>
      </c>
      <c r="AC499" s="3">
        <f t="array" ref="AC499">INDEX($AF$3:$CM$62,MATCH($S499,$AE$3:$AE$62,0),MATCH(AC$1&amp;$R499,$AF$1:$CM$1&amp;$AF$2:$CM$2,0))*VLOOKUP($Q499,$C$17:$M$20,COUNTBLANK($D$15:M$15)+1,FALSE)</f>
        <v>0</v>
      </c>
    </row>
    <row r="500" spans="17:29" x14ac:dyDescent="0.2">
      <c r="Q500" t="s">
        <v>418</v>
      </c>
      <c r="R500">
        <f t="shared" si="141"/>
        <v>3</v>
      </c>
      <c r="S500">
        <f t="shared" si="140"/>
        <v>18</v>
      </c>
      <c r="T500" s="3">
        <f t="array" ref="T500">INDEX($AF$3:$CM$62,MATCH($S500,$AE$3:$AE$62,0),MATCH(T$1&amp;$R500,$AF$1:$CM$1&amp;$AF$2:$CM$2,0))*VLOOKUP($Q500,$C$17:$M$20,COUNTBLANK($D$15:D$15)+1,FALSE)</f>
        <v>72</v>
      </c>
      <c r="U500" s="3">
        <f t="array" ref="U500">INDEX($AF$3:$CM$62,MATCH($S500,$AE$3:$AE$62,0),MATCH(U$1&amp;$R500,$AF$1:$CM$1&amp;$AF$2:$CM$2,0))*VLOOKUP($Q500,$C$17:$M$20,COUNTBLANK($D$15:E$15)+1,FALSE)</f>
        <v>3600</v>
      </c>
      <c r="V500" s="3">
        <f t="array" ref="V500">INDEX($AF$3:$CM$62,MATCH($S500,$AE$3:$AE$62,0),MATCH(V$1&amp;$R500,$AF$1:$CM$1&amp;$AF$2:$CM$2,0))*VLOOKUP($Q500,$C$17:$M$20,COUNTBLANK($D$15:F$15)+1,FALSE)</f>
        <v>0</v>
      </c>
      <c r="W500" s="3">
        <f t="array" ref="W500">INDEX($AF$3:$CM$62,MATCH($S500,$AE$3:$AE$62,0),MATCH(W$1&amp;$R500,$AF$1:$CM$1&amp;$AF$2:$CM$2,0))*VLOOKUP($Q500,$C$17:$M$20,COUNTBLANK($D$15:G$15)+1,FALSE)</f>
        <v>0</v>
      </c>
      <c r="X500" s="3">
        <f t="array" ref="X500">INDEX($AF$3:$CM$62,MATCH($S500,$AE$3:$AE$62,0),MATCH(X$1&amp;$R500,$AF$1:$CM$1&amp;$AF$2:$CM$2,0))*VLOOKUP($Q500,$C$17:$M$20,COUNTBLANK($D$15:H$15)+1,FALSE)</f>
        <v>0</v>
      </c>
      <c r="Y500" s="3">
        <f t="array" ref="Y500">INDEX($AF$3:$CM$62,MATCH($S500,$AE$3:$AE$62,0),MATCH(Y$1&amp;$R500,$AF$1:$CM$1&amp;$AF$2:$CM$2,0))*VLOOKUP($Q500,$C$17:$M$20,COUNTBLANK($D$15:I$15)+1,FALSE)</f>
        <v>0.04</v>
      </c>
      <c r="Z500" s="3">
        <f t="array" ref="Z500">INDEX($AF$3:$CM$62,MATCH($S500,$AE$3:$AE$62,0),MATCH(Z$1&amp;$R500,$AF$1:$CM$1&amp;$AF$2:$CM$2,0))*VLOOKUP($Q500,$C$17:$M$20,COUNTBLANK($D$15:J$15)+1,FALSE)</f>
        <v>0</v>
      </c>
      <c r="AA500" s="3">
        <f t="array" ref="AA500">INDEX($AF$3:$CM$62,MATCH($S500,$AE$3:$AE$62,0),MATCH(AA$1&amp;$R500,$AF$1:$CM$1&amp;$AF$2:$CM$2,0))*VLOOKUP($Q500,$C$17:$M$20,COUNTBLANK($D$15:K$15)+1,FALSE)</f>
        <v>0</v>
      </c>
      <c r="AB500" s="3">
        <f t="array" ref="AB500">INDEX($AF$3:$CM$62,MATCH($S500,$AE$3:$AE$62,0),MATCH(AB$1&amp;$R500,$AF$1:$CM$1&amp;$AF$2:$CM$2,0))*VLOOKUP($Q500,$C$17:$M$20,COUNTBLANK($D$15:L$15)+1,FALSE)</f>
        <v>0</v>
      </c>
      <c r="AC500" s="3">
        <f t="array" ref="AC500">INDEX($AF$3:$CM$62,MATCH($S500,$AE$3:$AE$62,0),MATCH(AC$1&amp;$R500,$AF$1:$CM$1&amp;$AF$2:$CM$2,0))*VLOOKUP($Q500,$C$17:$M$20,COUNTBLANK($D$15:M$15)+1,FALSE)</f>
        <v>0</v>
      </c>
    </row>
    <row r="501" spans="17:29" x14ac:dyDescent="0.2">
      <c r="Q501" t="s">
        <v>418</v>
      </c>
      <c r="R501">
        <f t="shared" si="141"/>
        <v>3</v>
      </c>
      <c r="S501">
        <f t="shared" si="140"/>
        <v>19</v>
      </c>
      <c r="T501" s="3">
        <f t="array" ref="T501">INDEX($AF$3:$CM$62,MATCH($S501,$AE$3:$AE$62,0),MATCH(T$1&amp;$R501,$AF$1:$CM$1&amp;$AF$2:$CM$2,0))*VLOOKUP($Q501,$C$17:$M$20,COUNTBLANK($D$15:D$15)+1,FALSE)</f>
        <v>76</v>
      </c>
      <c r="U501" s="3">
        <f t="array" ref="U501">INDEX($AF$3:$CM$62,MATCH($S501,$AE$3:$AE$62,0),MATCH(U$1&amp;$R501,$AF$1:$CM$1&amp;$AF$2:$CM$2,0))*VLOOKUP($Q501,$C$17:$M$20,COUNTBLANK($D$15:E$15)+1,FALSE)</f>
        <v>3800</v>
      </c>
      <c r="V501" s="3">
        <f t="array" ref="V501">INDEX($AF$3:$CM$62,MATCH($S501,$AE$3:$AE$62,0),MATCH(V$1&amp;$R501,$AF$1:$CM$1&amp;$AF$2:$CM$2,0))*VLOOKUP($Q501,$C$17:$M$20,COUNTBLANK($D$15:F$15)+1,FALSE)</f>
        <v>0</v>
      </c>
      <c r="W501" s="3">
        <f t="array" ref="W501">INDEX($AF$3:$CM$62,MATCH($S501,$AE$3:$AE$62,0),MATCH(W$1&amp;$R501,$AF$1:$CM$1&amp;$AF$2:$CM$2,0))*VLOOKUP($Q501,$C$17:$M$20,COUNTBLANK($D$15:G$15)+1,FALSE)</f>
        <v>0</v>
      </c>
      <c r="X501" s="3">
        <f t="array" ref="X501">INDEX($AF$3:$CM$62,MATCH($S501,$AE$3:$AE$62,0),MATCH(X$1&amp;$R501,$AF$1:$CM$1&amp;$AF$2:$CM$2,0))*VLOOKUP($Q501,$C$17:$M$20,COUNTBLANK($D$15:H$15)+1,FALSE)</f>
        <v>0</v>
      </c>
      <c r="Y501" s="3">
        <f t="array" ref="Y501">INDEX($AF$3:$CM$62,MATCH($S501,$AE$3:$AE$62,0),MATCH(Y$1&amp;$R501,$AF$1:$CM$1&amp;$AF$2:$CM$2,0))*VLOOKUP($Q501,$C$17:$M$20,COUNTBLANK($D$15:I$15)+1,FALSE)</f>
        <v>0.04</v>
      </c>
      <c r="Z501" s="3">
        <f t="array" ref="Z501">INDEX($AF$3:$CM$62,MATCH($S501,$AE$3:$AE$62,0),MATCH(Z$1&amp;$R501,$AF$1:$CM$1&amp;$AF$2:$CM$2,0))*VLOOKUP($Q501,$C$17:$M$20,COUNTBLANK($D$15:J$15)+1,FALSE)</f>
        <v>0</v>
      </c>
      <c r="AA501" s="3">
        <f t="array" ref="AA501">INDEX($AF$3:$CM$62,MATCH($S501,$AE$3:$AE$62,0),MATCH(AA$1&amp;$R501,$AF$1:$CM$1&amp;$AF$2:$CM$2,0))*VLOOKUP($Q501,$C$17:$M$20,COUNTBLANK($D$15:K$15)+1,FALSE)</f>
        <v>0</v>
      </c>
      <c r="AB501" s="3">
        <f t="array" ref="AB501">INDEX($AF$3:$CM$62,MATCH($S501,$AE$3:$AE$62,0),MATCH(AB$1&amp;$R501,$AF$1:$CM$1&amp;$AF$2:$CM$2,0))*VLOOKUP($Q501,$C$17:$M$20,COUNTBLANK($D$15:L$15)+1,FALSE)</f>
        <v>0</v>
      </c>
      <c r="AC501" s="3">
        <f t="array" ref="AC501">INDEX($AF$3:$CM$62,MATCH($S501,$AE$3:$AE$62,0),MATCH(AC$1&amp;$R501,$AF$1:$CM$1&amp;$AF$2:$CM$2,0))*VLOOKUP($Q501,$C$17:$M$20,COUNTBLANK($D$15:M$15)+1,FALSE)</f>
        <v>0</v>
      </c>
    </row>
    <row r="502" spans="17:29" x14ac:dyDescent="0.2">
      <c r="Q502" t="s">
        <v>418</v>
      </c>
      <c r="R502">
        <f t="shared" si="141"/>
        <v>3</v>
      </c>
      <c r="S502">
        <f t="shared" si="140"/>
        <v>20</v>
      </c>
      <c r="T502" s="3">
        <f t="array" ref="T502">INDEX($AF$3:$CM$62,MATCH($S502,$AE$3:$AE$62,0),MATCH(T$1&amp;$R502,$AF$1:$CM$1&amp;$AF$2:$CM$2,0))*VLOOKUP($Q502,$C$17:$M$20,COUNTBLANK($D$15:D$15)+1,FALSE)</f>
        <v>80</v>
      </c>
      <c r="U502" s="3">
        <f t="array" ref="U502">INDEX($AF$3:$CM$62,MATCH($S502,$AE$3:$AE$62,0),MATCH(U$1&amp;$R502,$AF$1:$CM$1&amp;$AF$2:$CM$2,0))*VLOOKUP($Q502,$C$17:$M$20,COUNTBLANK($D$15:E$15)+1,FALSE)</f>
        <v>4000</v>
      </c>
      <c r="V502" s="3">
        <f t="array" ref="V502">INDEX($AF$3:$CM$62,MATCH($S502,$AE$3:$AE$62,0),MATCH(V$1&amp;$R502,$AF$1:$CM$1&amp;$AF$2:$CM$2,0))*VLOOKUP($Q502,$C$17:$M$20,COUNTBLANK($D$15:F$15)+1,FALSE)</f>
        <v>0</v>
      </c>
      <c r="W502" s="3">
        <f t="array" ref="W502">INDEX($AF$3:$CM$62,MATCH($S502,$AE$3:$AE$62,0),MATCH(W$1&amp;$R502,$AF$1:$CM$1&amp;$AF$2:$CM$2,0))*VLOOKUP($Q502,$C$17:$M$20,COUNTBLANK($D$15:G$15)+1,FALSE)</f>
        <v>0</v>
      </c>
      <c r="X502" s="3">
        <f t="array" ref="X502">INDEX($AF$3:$CM$62,MATCH($S502,$AE$3:$AE$62,0),MATCH(X$1&amp;$R502,$AF$1:$CM$1&amp;$AF$2:$CM$2,0))*VLOOKUP($Q502,$C$17:$M$20,COUNTBLANK($D$15:H$15)+1,FALSE)</f>
        <v>0</v>
      </c>
      <c r="Y502" s="3">
        <f t="array" ref="Y502">INDEX($AF$3:$CM$62,MATCH($S502,$AE$3:$AE$62,0),MATCH(Y$1&amp;$R502,$AF$1:$CM$1&amp;$AF$2:$CM$2,0))*VLOOKUP($Q502,$C$17:$M$20,COUNTBLANK($D$15:I$15)+1,FALSE)</f>
        <v>0.08</v>
      </c>
      <c r="Z502" s="3">
        <f t="array" ref="Z502">INDEX($AF$3:$CM$62,MATCH($S502,$AE$3:$AE$62,0),MATCH(Z$1&amp;$R502,$AF$1:$CM$1&amp;$AF$2:$CM$2,0))*VLOOKUP($Q502,$C$17:$M$20,COUNTBLANK($D$15:J$15)+1,FALSE)</f>
        <v>0</v>
      </c>
      <c r="AA502" s="3">
        <f t="array" ref="AA502">INDEX($AF$3:$CM$62,MATCH($S502,$AE$3:$AE$62,0),MATCH(AA$1&amp;$R502,$AF$1:$CM$1&amp;$AF$2:$CM$2,0))*VLOOKUP($Q502,$C$17:$M$20,COUNTBLANK($D$15:K$15)+1,FALSE)</f>
        <v>0</v>
      </c>
      <c r="AB502" s="3">
        <f t="array" ref="AB502">INDEX($AF$3:$CM$62,MATCH($S502,$AE$3:$AE$62,0),MATCH(AB$1&amp;$R502,$AF$1:$CM$1&amp;$AF$2:$CM$2,0))*VLOOKUP($Q502,$C$17:$M$20,COUNTBLANK($D$15:L$15)+1,FALSE)</f>
        <v>0</v>
      </c>
      <c r="AC502" s="3">
        <f t="array" ref="AC502">INDEX($AF$3:$CM$62,MATCH($S502,$AE$3:$AE$62,0),MATCH(AC$1&amp;$R502,$AF$1:$CM$1&amp;$AF$2:$CM$2,0))*VLOOKUP($Q502,$C$17:$M$20,COUNTBLANK($D$15:M$15)+1,FALSE)</f>
        <v>0</v>
      </c>
    </row>
    <row r="503" spans="17:29" x14ac:dyDescent="0.2">
      <c r="Q503" t="s">
        <v>418</v>
      </c>
      <c r="R503">
        <f t="shared" si="141"/>
        <v>3</v>
      </c>
      <c r="S503">
        <f t="shared" si="140"/>
        <v>21</v>
      </c>
      <c r="T503" s="3">
        <f t="array" ref="T503">INDEX($AF$3:$CM$62,MATCH($S503,$AE$3:$AE$62,0),MATCH(T$1&amp;$R503,$AF$1:$CM$1&amp;$AF$2:$CM$2,0))*VLOOKUP($Q503,$C$17:$M$20,COUNTBLANK($D$15:D$15)+1,FALSE)</f>
        <v>84</v>
      </c>
      <c r="U503" s="3">
        <f t="array" ref="U503">INDEX($AF$3:$CM$62,MATCH($S503,$AE$3:$AE$62,0),MATCH(U$1&amp;$R503,$AF$1:$CM$1&amp;$AF$2:$CM$2,0))*VLOOKUP($Q503,$C$17:$M$20,COUNTBLANK($D$15:E$15)+1,FALSE)</f>
        <v>4200</v>
      </c>
      <c r="V503" s="3">
        <f t="array" ref="V503">INDEX($AF$3:$CM$62,MATCH($S503,$AE$3:$AE$62,0),MATCH(V$1&amp;$R503,$AF$1:$CM$1&amp;$AF$2:$CM$2,0))*VLOOKUP($Q503,$C$17:$M$20,COUNTBLANK($D$15:F$15)+1,FALSE)</f>
        <v>0</v>
      </c>
      <c r="W503" s="3">
        <f t="array" ref="W503">INDEX($AF$3:$CM$62,MATCH($S503,$AE$3:$AE$62,0),MATCH(W$1&amp;$R503,$AF$1:$CM$1&amp;$AF$2:$CM$2,0))*VLOOKUP($Q503,$C$17:$M$20,COUNTBLANK($D$15:G$15)+1,FALSE)</f>
        <v>0</v>
      </c>
      <c r="X503" s="3">
        <f t="array" ref="X503">INDEX($AF$3:$CM$62,MATCH($S503,$AE$3:$AE$62,0),MATCH(X$1&amp;$R503,$AF$1:$CM$1&amp;$AF$2:$CM$2,0))*VLOOKUP($Q503,$C$17:$M$20,COUNTBLANK($D$15:H$15)+1,FALSE)</f>
        <v>0</v>
      </c>
      <c r="Y503" s="3">
        <f t="array" ref="Y503">INDEX($AF$3:$CM$62,MATCH($S503,$AE$3:$AE$62,0),MATCH(Y$1&amp;$R503,$AF$1:$CM$1&amp;$AF$2:$CM$2,0))*VLOOKUP($Q503,$C$17:$M$20,COUNTBLANK($D$15:I$15)+1,FALSE)</f>
        <v>0.08</v>
      </c>
      <c r="Z503" s="3">
        <f t="array" ref="Z503">INDEX($AF$3:$CM$62,MATCH($S503,$AE$3:$AE$62,0),MATCH(Z$1&amp;$R503,$AF$1:$CM$1&amp;$AF$2:$CM$2,0))*VLOOKUP($Q503,$C$17:$M$20,COUNTBLANK($D$15:J$15)+1,FALSE)</f>
        <v>0</v>
      </c>
      <c r="AA503" s="3">
        <f t="array" ref="AA503">INDEX($AF$3:$CM$62,MATCH($S503,$AE$3:$AE$62,0),MATCH(AA$1&amp;$R503,$AF$1:$CM$1&amp;$AF$2:$CM$2,0))*VLOOKUP($Q503,$C$17:$M$20,COUNTBLANK($D$15:K$15)+1,FALSE)</f>
        <v>0</v>
      </c>
      <c r="AB503" s="3">
        <f t="array" ref="AB503">INDEX($AF$3:$CM$62,MATCH($S503,$AE$3:$AE$62,0),MATCH(AB$1&amp;$R503,$AF$1:$CM$1&amp;$AF$2:$CM$2,0))*VLOOKUP($Q503,$C$17:$M$20,COUNTBLANK($D$15:L$15)+1,FALSE)</f>
        <v>0</v>
      </c>
      <c r="AC503" s="3">
        <f t="array" ref="AC503">INDEX($AF$3:$CM$62,MATCH($S503,$AE$3:$AE$62,0),MATCH(AC$1&amp;$R503,$AF$1:$CM$1&amp;$AF$2:$CM$2,0))*VLOOKUP($Q503,$C$17:$M$20,COUNTBLANK($D$15:M$15)+1,FALSE)</f>
        <v>0</v>
      </c>
    </row>
    <row r="504" spans="17:29" x14ac:dyDescent="0.2">
      <c r="Q504" t="s">
        <v>418</v>
      </c>
      <c r="R504">
        <f t="shared" si="141"/>
        <v>3</v>
      </c>
      <c r="S504">
        <f t="shared" si="140"/>
        <v>22</v>
      </c>
      <c r="T504" s="3">
        <f t="array" ref="T504">INDEX($AF$3:$CM$62,MATCH($S504,$AE$3:$AE$62,0),MATCH(T$1&amp;$R504,$AF$1:$CM$1&amp;$AF$2:$CM$2,0))*VLOOKUP($Q504,$C$17:$M$20,COUNTBLANK($D$15:D$15)+1,FALSE)</f>
        <v>88</v>
      </c>
      <c r="U504" s="3">
        <f t="array" ref="U504">INDEX($AF$3:$CM$62,MATCH($S504,$AE$3:$AE$62,0),MATCH(U$1&amp;$R504,$AF$1:$CM$1&amp;$AF$2:$CM$2,0))*VLOOKUP($Q504,$C$17:$M$20,COUNTBLANK($D$15:E$15)+1,FALSE)</f>
        <v>4400</v>
      </c>
      <c r="V504" s="3">
        <f t="array" ref="V504">INDEX($AF$3:$CM$62,MATCH($S504,$AE$3:$AE$62,0),MATCH(V$1&amp;$R504,$AF$1:$CM$1&amp;$AF$2:$CM$2,0))*VLOOKUP($Q504,$C$17:$M$20,COUNTBLANK($D$15:F$15)+1,FALSE)</f>
        <v>0</v>
      </c>
      <c r="W504" s="3">
        <f t="array" ref="W504">INDEX($AF$3:$CM$62,MATCH($S504,$AE$3:$AE$62,0),MATCH(W$1&amp;$R504,$AF$1:$CM$1&amp;$AF$2:$CM$2,0))*VLOOKUP($Q504,$C$17:$M$20,COUNTBLANK($D$15:G$15)+1,FALSE)</f>
        <v>0</v>
      </c>
      <c r="X504" s="3">
        <f t="array" ref="X504">INDEX($AF$3:$CM$62,MATCH($S504,$AE$3:$AE$62,0),MATCH(X$1&amp;$R504,$AF$1:$CM$1&amp;$AF$2:$CM$2,0))*VLOOKUP($Q504,$C$17:$M$20,COUNTBLANK($D$15:H$15)+1,FALSE)</f>
        <v>0</v>
      </c>
      <c r="Y504" s="3">
        <f t="array" ref="Y504">INDEX($AF$3:$CM$62,MATCH($S504,$AE$3:$AE$62,0),MATCH(Y$1&amp;$R504,$AF$1:$CM$1&amp;$AF$2:$CM$2,0))*VLOOKUP($Q504,$C$17:$M$20,COUNTBLANK($D$15:I$15)+1,FALSE)</f>
        <v>0.08</v>
      </c>
      <c r="Z504" s="3">
        <f t="array" ref="Z504">INDEX($AF$3:$CM$62,MATCH($S504,$AE$3:$AE$62,0),MATCH(Z$1&amp;$R504,$AF$1:$CM$1&amp;$AF$2:$CM$2,0))*VLOOKUP($Q504,$C$17:$M$20,COUNTBLANK($D$15:J$15)+1,FALSE)</f>
        <v>0</v>
      </c>
      <c r="AA504" s="3">
        <f t="array" ref="AA504">INDEX($AF$3:$CM$62,MATCH($S504,$AE$3:$AE$62,0),MATCH(AA$1&amp;$R504,$AF$1:$CM$1&amp;$AF$2:$CM$2,0))*VLOOKUP($Q504,$C$17:$M$20,COUNTBLANK($D$15:K$15)+1,FALSE)</f>
        <v>0</v>
      </c>
      <c r="AB504" s="3">
        <f t="array" ref="AB504">INDEX($AF$3:$CM$62,MATCH($S504,$AE$3:$AE$62,0),MATCH(AB$1&amp;$R504,$AF$1:$CM$1&amp;$AF$2:$CM$2,0))*VLOOKUP($Q504,$C$17:$M$20,COUNTBLANK($D$15:L$15)+1,FALSE)</f>
        <v>0</v>
      </c>
      <c r="AC504" s="3">
        <f t="array" ref="AC504">INDEX($AF$3:$CM$62,MATCH($S504,$AE$3:$AE$62,0),MATCH(AC$1&amp;$R504,$AF$1:$CM$1&amp;$AF$2:$CM$2,0))*VLOOKUP($Q504,$C$17:$M$20,COUNTBLANK($D$15:M$15)+1,FALSE)</f>
        <v>0</v>
      </c>
    </row>
    <row r="505" spans="17:29" x14ac:dyDescent="0.2">
      <c r="Q505" t="s">
        <v>418</v>
      </c>
      <c r="R505">
        <f t="shared" si="141"/>
        <v>3</v>
      </c>
      <c r="S505">
        <f t="shared" si="140"/>
        <v>23</v>
      </c>
      <c r="T505" s="3">
        <f t="array" ref="T505">INDEX($AF$3:$CM$62,MATCH($S505,$AE$3:$AE$62,0),MATCH(T$1&amp;$R505,$AF$1:$CM$1&amp;$AF$2:$CM$2,0))*VLOOKUP($Q505,$C$17:$M$20,COUNTBLANK($D$15:D$15)+1,FALSE)</f>
        <v>92</v>
      </c>
      <c r="U505" s="3">
        <f t="array" ref="U505">INDEX($AF$3:$CM$62,MATCH($S505,$AE$3:$AE$62,0),MATCH(U$1&amp;$R505,$AF$1:$CM$1&amp;$AF$2:$CM$2,0))*VLOOKUP($Q505,$C$17:$M$20,COUNTBLANK($D$15:E$15)+1,FALSE)</f>
        <v>4600</v>
      </c>
      <c r="V505" s="3">
        <f t="array" ref="V505">INDEX($AF$3:$CM$62,MATCH($S505,$AE$3:$AE$62,0),MATCH(V$1&amp;$R505,$AF$1:$CM$1&amp;$AF$2:$CM$2,0))*VLOOKUP($Q505,$C$17:$M$20,COUNTBLANK($D$15:F$15)+1,FALSE)</f>
        <v>0</v>
      </c>
      <c r="W505" s="3">
        <f t="array" ref="W505">INDEX($AF$3:$CM$62,MATCH($S505,$AE$3:$AE$62,0),MATCH(W$1&amp;$R505,$AF$1:$CM$1&amp;$AF$2:$CM$2,0))*VLOOKUP($Q505,$C$17:$M$20,COUNTBLANK($D$15:G$15)+1,FALSE)</f>
        <v>0</v>
      </c>
      <c r="X505" s="3">
        <f t="array" ref="X505">INDEX($AF$3:$CM$62,MATCH($S505,$AE$3:$AE$62,0),MATCH(X$1&amp;$R505,$AF$1:$CM$1&amp;$AF$2:$CM$2,0))*VLOOKUP($Q505,$C$17:$M$20,COUNTBLANK($D$15:H$15)+1,FALSE)</f>
        <v>0</v>
      </c>
      <c r="Y505" s="3">
        <f t="array" ref="Y505">INDEX($AF$3:$CM$62,MATCH($S505,$AE$3:$AE$62,0),MATCH(Y$1&amp;$R505,$AF$1:$CM$1&amp;$AF$2:$CM$2,0))*VLOOKUP($Q505,$C$17:$M$20,COUNTBLANK($D$15:I$15)+1,FALSE)</f>
        <v>0.08</v>
      </c>
      <c r="Z505" s="3">
        <f t="array" ref="Z505">INDEX($AF$3:$CM$62,MATCH($S505,$AE$3:$AE$62,0),MATCH(Z$1&amp;$R505,$AF$1:$CM$1&amp;$AF$2:$CM$2,0))*VLOOKUP($Q505,$C$17:$M$20,COUNTBLANK($D$15:J$15)+1,FALSE)</f>
        <v>0</v>
      </c>
      <c r="AA505" s="3">
        <f t="array" ref="AA505">INDEX($AF$3:$CM$62,MATCH($S505,$AE$3:$AE$62,0),MATCH(AA$1&amp;$R505,$AF$1:$CM$1&amp;$AF$2:$CM$2,0))*VLOOKUP($Q505,$C$17:$M$20,COUNTBLANK($D$15:K$15)+1,FALSE)</f>
        <v>0</v>
      </c>
      <c r="AB505" s="3">
        <f t="array" ref="AB505">INDEX($AF$3:$CM$62,MATCH($S505,$AE$3:$AE$62,0),MATCH(AB$1&amp;$R505,$AF$1:$CM$1&amp;$AF$2:$CM$2,0))*VLOOKUP($Q505,$C$17:$M$20,COUNTBLANK($D$15:L$15)+1,FALSE)</f>
        <v>0</v>
      </c>
      <c r="AC505" s="3">
        <f t="array" ref="AC505">INDEX($AF$3:$CM$62,MATCH($S505,$AE$3:$AE$62,0),MATCH(AC$1&amp;$R505,$AF$1:$CM$1&amp;$AF$2:$CM$2,0))*VLOOKUP($Q505,$C$17:$M$20,COUNTBLANK($D$15:M$15)+1,FALSE)</f>
        <v>0</v>
      </c>
    </row>
    <row r="506" spans="17:29" x14ac:dyDescent="0.2">
      <c r="Q506" t="s">
        <v>418</v>
      </c>
      <c r="R506">
        <f t="shared" si="141"/>
        <v>3</v>
      </c>
      <c r="S506">
        <f t="shared" si="140"/>
        <v>24</v>
      </c>
      <c r="T506" s="3">
        <f t="array" ref="T506">INDEX($AF$3:$CM$62,MATCH($S506,$AE$3:$AE$62,0),MATCH(T$1&amp;$R506,$AF$1:$CM$1&amp;$AF$2:$CM$2,0))*VLOOKUP($Q506,$C$17:$M$20,COUNTBLANK($D$15:D$15)+1,FALSE)</f>
        <v>96</v>
      </c>
      <c r="U506" s="3">
        <f t="array" ref="U506">INDEX($AF$3:$CM$62,MATCH($S506,$AE$3:$AE$62,0),MATCH(U$1&amp;$R506,$AF$1:$CM$1&amp;$AF$2:$CM$2,0))*VLOOKUP($Q506,$C$17:$M$20,COUNTBLANK($D$15:E$15)+1,FALSE)</f>
        <v>4800</v>
      </c>
      <c r="V506" s="3">
        <f t="array" ref="V506">INDEX($AF$3:$CM$62,MATCH($S506,$AE$3:$AE$62,0),MATCH(V$1&amp;$R506,$AF$1:$CM$1&amp;$AF$2:$CM$2,0))*VLOOKUP($Q506,$C$17:$M$20,COUNTBLANK($D$15:F$15)+1,FALSE)</f>
        <v>0</v>
      </c>
      <c r="W506" s="3">
        <f t="array" ref="W506">INDEX($AF$3:$CM$62,MATCH($S506,$AE$3:$AE$62,0),MATCH(W$1&amp;$R506,$AF$1:$CM$1&amp;$AF$2:$CM$2,0))*VLOOKUP($Q506,$C$17:$M$20,COUNTBLANK($D$15:G$15)+1,FALSE)</f>
        <v>0</v>
      </c>
      <c r="X506" s="3">
        <f t="array" ref="X506">INDEX($AF$3:$CM$62,MATCH($S506,$AE$3:$AE$62,0),MATCH(X$1&amp;$R506,$AF$1:$CM$1&amp;$AF$2:$CM$2,0))*VLOOKUP($Q506,$C$17:$M$20,COUNTBLANK($D$15:H$15)+1,FALSE)</f>
        <v>0</v>
      </c>
      <c r="Y506" s="3">
        <f t="array" ref="Y506">INDEX($AF$3:$CM$62,MATCH($S506,$AE$3:$AE$62,0),MATCH(Y$1&amp;$R506,$AF$1:$CM$1&amp;$AF$2:$CM$2,0))*VLOOKUP($Q506,$C$17:$M$20,COUNTBLANK($D$15:I$15)+1,FALSE)</f>
        <v>0.08</v>
      </c>
      <c r="Z506" s="3">
        <f t="array" ref="Z506">INDEX($AF$3:$CM$62,MATCH($S506,$AE$3:$AE$62,0),MATCH(Z$1&amp;$R506,$AF$1:$CM$1&amp;$AF$2:$CM$2,0))*VLOOKUP($Q506,$C$17:$M$20,COUNTBLANK($D$15:J$15)+1,FALSE)</f>
        <v>0</v>
      </c>
      <c r="AA506" s="3">
        <f t="array" ref="AA506">INDEX($AF$3:$CM$62,MATCH($S506,$AE$3:$AE$62,0),MATCH(AA$1&amp;$R506,$AF$1:$CM$1&amp;$AF$2:$CM$2,0))*VLOOKUP($Q506,$C$17:$M$20,COUNTBLANK($D$15:K$15)+1,FALSE)</f>
        <v>0</v>
      </c>
      <c r="AB506" s="3">
        <f t="array" ref="AB506">INDEX($AF$3:$CM$62,MATCH($S506,$AE$3:$AE$62,0),MATCH(AB$1&amp;$R506,$AF$1:$CM$1&amp;$AF$2:$CM$2,0))*VLOOKUP($Q506,$C$17:$M$20,COUNTBLANK($D$15:L$15)+1,FALSE)</f>
        <v>0</v>
      </c>
      <c r="AC506" s="3">
        <f t="array" ref="AC506">INDEX($AF$3:$CM$62,MATCH($S506,$AE$3:$AE$62,0),MATCH(AC$1&amp;$R506,$AF$1:$CM$1&amp;$AF$2:$CM$2,0))*VLOOKUP($Q506,$C$17:$M$20,COUNTBLANK($D$15:M$15)+1,FALSE)</f>
        <v>0</v>
      </c>
    </row>
    <row r="507" spans="17:29" x14ac:dyDescent="0.2">
      <c r="Q507" t="s">
        <v>418</v>
      </c>
      <c r="R507">
        <f t="shared" si="141"/>
        <v>3</v>
      </c>
      <c r="S507">
        <f t="shared" si="140"/>
        <v>25</v>
      </c>
      <c r="T507" s="3">
        <f t="array" ref="T507">INDEX($AF$3:$CM$62,MATCH($S507,$AE$3:$AE$62,0),MATCH(T$1&amp;$R507,$AF$1:$CM$1&amp;$AF$2:$CM$2,0))*VLOOKUP($Q507,$C$17:$M$20,COUNTBLANK($D$15:D$15)+1,FALSE)</f>
        <v>100</v>
      </c>
      <c r="U507" s="3">
        <f t="array" ref="U507">INDEX($AF$3:$CM$62,MATCH($S507,$AE$3:$AE$62,0),MATCH(U$1&amp;$R507,$AF$1:$CM$1&amp;$AF$2:$CM$2,0))*VLOOKUP($Q507,$C$17:$M$20,COUNTBLANK($D$15:E$15)+1,FALSE)</f>
        <v>5000</v>
      </c>
      <c r="V507" s="3">
        <f t="array" ref="V507">INDEX($AF$3:$CM$62,MATCH($S507,$AE$3:$AE$62,0),MATCH(V$1&amp;$R507,$AF$1:$CM$1&amp;$AF$2:$CM$2,0))*VLOOKUP($Q507,$C$17:$M$20,COUNTBLANK($D$15:F$15)+1,FALSE)</f>
        <v>0</v>
      </c>
      <c r="W507" s="3">
        <f t="array" ref="W507">INDEX($AF$3:$CM$62,MATCH($S507,$AE$3:$AE$62,0),MATCH(W$1&amp;$R507,$AF$1:$CM$1&amp;$AF$2:$CM$2,0))*VLOOKUP($Q507,$C$17:$M$20,COUNTBLANK($D$15:G$15)+1,FALSE)</f>
        <v>0</v>
      </c>
      <c r="X507" s="3">
        <f t="array" ref="X507">INDEX($AF$3:$CM$62,MATCH($S507,$AE$3:$AE$62,0),MATCH(X$1&amp;$R507,$AF$1:$CM$1&amp;$AF$2:$CM$2,0))*VLOOKUP($Q507,$C$17:$M$20,COUNTBLANK($D$15:H$15)+1,FALSE)</f>
        <v>0</v>
      </c>
      <c r="Y507" s="3">
        <f t="array" ref="Y507">INDEX($AF$3:$CM$62,MATCH($S507,$AE$3:$AE$62,0),MATCH(Y$1&amp;$R507,$AF$1:$CM$1&amp;$AF$2:$CM$2,0))*VLOOKUP($Q507,$C$17:$M$20,COUNTBLANK($D$15:I$15)+1,FALSE)</f>
        <v>0.08</v>
      </c>
      <c r="Z507" s="3">
        <f t="array" ref="Z507">INDEX($AF$3:$CM$62,MATCH($S507,$AE$3:$AE$62,0),MATCH(Z$1&amp;$R507,$AF$1:$CM$1&amp;$AF$2:$CM$2,0))*VLOOKUP($Q507,$C$17:$M$20,COUNTBLANK($D$15:J$15)+1,FALSE)</f>
        <v>0</v>
      </c>
      <c r="AA507" s="3">
        <f t="array" ref="AA507">INDEX($AF$3:$CM$62,MATCH($S507,$AE$3:$AE$62,0),MATCH(AA$1&amp;$R507,$AF$1:$CM$1&amp;$AF$2:$CM$2,0))*VLOOKUP($Q507,$C$17:$M$20,COUNTBLANK($D$15:K$15)+1,FALSE)</f>
        <v>0</v>
      </c>
      <c r="AB507" s="3">
        <f t="array" ref="AB507">INDEX($AF$3:$CM$62,MATCH($S507,$AE$3:$AE$62,0),MATCH(AB$1&amp;$R507,$AF$1:$CM$1&amp;$AF$2:$CM$2,0))*VLOOKUP($Q507,$C$17:$M$20,COUNTBLANK($D$15:L$15)+1,FALSE)</f>
        <v>0</v>
      </c>
      <c r="AC507" s="3">
        <f t="array" ref="AC507">INDEX($AF$3:$CM$62,MATCH($S507,$AE$3:$AE$62,0),MATCH(AC$1&amp;$R507,$AF$1:$CM$1&amp;$AF$2:$CM$2,0))*VLOOKUP($Q507,$C$17:$M$20,COUNTBLANK($D$15:M$15)+1,FALSE)</f>
        <v>0</v>
      </c>
    </row>
    <row r="508" spans="17:29" x14ac:dyDescent="0.2">
      <c r="Q508" t="s">
        <v>418</v>
      </c>
      <c r="R508">
        <f t="shared" si="141"/>
        <v>3</v>
      </c>
      <c r="S508">
        <f t="shared" si="140"/>
        <v>26</v>
      </c>
      <c r="T508" s="3">
        <f t="array" ref="T508">INDEX($AF$3:$CM$62,MATCH($S508,$AE$3:$AE$62,0),MATCH(T$1&amp;$R508,$AF$1:$CM$1&amp;$AF$2:$CM$2,0))*VLOOKUP($Q508,$C$17:$M$20,COUNTBLANK($D$15:D$15)+1,FALSE)</f>
        <v>104</v>
      </c>
      <c r="U508" s="3">
        <f t="array" ref="U508">INDEX($AF$3:$CM$62,MATCH($S508,$AE$3:$AE$62,0),MATCH(U$1&amp;$R508,$AF$1:$CM$1&amp;$AF$2:$CM$2,0))*VLOOKUP($Q508,$C$17:$M$20,COUNTBLANK($D$15:E$15)+1,FALSE)</f>
        <v>5200</v>
      </c>
      <c r="V508" s="3">
        <f t="array" ref="V508">INDEX($AF$3:$CM$62,MATCH($S508,$AE$3:$AE$62,0),MATCH(V$1&amp;$R508,$AF$1:$CM$1&amp;$AF$2:$CM$2,0))*VLOOKUP($Q508,$C$17:$M$20,COUNTBLANK($D$15:F$15)+1,FALSE)</f>
        <v>0</v>
      </c>
      <c r="W508" s="3">
        <f t="array" ref="W508">INDEX($AF$3:$CM$62,MATCH($S508,$AE$3:$AE$62,0),MATCH(W$1&amp;$R508,$AF$1:$CM$1&amp;$AF$2:$CM$2,0))*VLOOKUP($Q508,$C$17:$M$20,COUNTBLANK($D$15:G$15)+1,FALSE)</f>
        <v>0</v>
      </c>
      <c r="X508" s="3">
        <f t="array" ref="X508">INDEX($AF$3:$CM$62,MATCH($S508,$AE$3:$AE$62,0),MATCH(X$1&amp;$R508,$AF$1:$CM$1&amp;$AF$2:$CM$2,0))*VLOOKUP($Q508,$C$17:$M$20,COUNTBLANK($D$15:H$15)+1,FALSE)</f>
        <v>0</v>
      </c>
      <c r="Y508" s="3">
        <f t="array" ref="Y508">INDEX($AF$3:$CM$62,MATCH($S508,$AE$3:$AE$62,0),MATCH(Y$1&amp;$R508,$AF$1:$CM$1&amp;$AF$2:$CM$2,0))*VLOOKUP($Q508,$C$17:$M$20,COUNTBLANK($D$15:I$15)+1,FALSE)</f>
        <v>0.08</v>
      </c>
      <c r="Z508" s="3">
        <f t="array" ref="Z508">INDEX($AF$3:$CM$62,MATCH($S508,$AE$3:$AE$62,0),MATCH(Z$1&amp;$R508,$AF$1:$CM$1&amp;$AF$2:$CM$2,0))*VLOOKUP($Q508,$C$17:$M$20,COUNTBLANK($D$15:J$15)+1,FALSE)</f>
        <v>0</v>
      </c>
      <c r="AA508" s="3">
        <f t="array" ref="AA508">INDEX($AF$3:$CM$62,MATCH($S508,$AE$3:$AE$62,0),MATCH(AA$1&amp;$R508,$AF$1:$CM$1&amp;$AF$2:$CM$2,0))*VLOOKUP($Q508,$C$17:$M$20,COUNTBLANK($D$15:K$15)+1,FALSE)</f>
        <v>0</v>
      </c>
      <c r="AB508" s="3">
        <f t="array" ref="AB508">INDEX($AF$3:$CM$62,MATCH($S508,$AE$3:$AE$62,0),MATCH(AB$1&amp;$R508,$AF$1:$CM$1&amp;$AF$2:$CM$2,0))*VLOOKUP($Q508,$C$17:$M$20,COUNTBLANK($D$15:L$15)+1,FALSE)</f>
        <v>0</v>
      </c>
      <c r="AC508" s="3">
        <f t="array" ref="AC508">INDEX($AF$3:$CM$62,MATCH($S508,$AE$3:$AE$62,0),MATCH(AC$1&amp;$R508,$AF$1:$CM$1&amp;$AF$2:$CM$2,0))*VLOOKUP($Q508,$C$17:$M$20,COUNTBLANK($D$15:M$15)+1,FALSE)</f>
        <v>0</v>
      </c>
    </row>
    <row r="509" spans="17:29" x14ac:dyDescent="0.2">
      <c r="Q509" t="s">
        <v>418</v>
      </c>
      <c r="R509">
        <f t="shared" si="141"/>
        <v>3</v>
      </c>
      <c r="S509">
        <f t="shared" si="140"/>
        <v>27</v>
      </c>
      <c r="T509" s="3">
        <f t="array" ref="T509">INDEX($AF$3:$CM$62,MATCH($S509,$AE$3:$AE$62,0),MATCH(T$1&amp;$R509,$AF$1:$CM$1&amp;$AF$2:$CM$2,0))*VLOOKUP($Q509,$C$17:$M$20,COUNTBLANK($D$15:D$15)+1,FALSE)</f>
        <v>108</v>
      </c>
      <c r="U509" s="3">
        <f t="array" ref="U509">INDEX($AF$3:$CM$62,MATCH($S509,$AE$3:$AE$62,0),MATCH(U$1&amp;$R509,$AF$1:$CM$1&amp;$AF$2:$CM$2,0))*VLOOKUP($Q509,$C$17:$M$20,COUNTBLANK($D$15:E$15)+1,FALSE)</f>
        <v>5400</v>
      </c>
      <c r="V509" s="3">
        <f t="array" ref="V509">INDEX($AF$3:$CM$62,MATCH($S509,$AE$3:$AE$62,0),MATCH(V$1&amp;$R509,$AF$1:$CM$1&amp;$AF$2:$CM$2,0))*VLOOKUP($Q509,$C$17:$M$20,COUNTBLANK($D$15:F$15)+1,FALSE)</f>
        <v>0</v>
      </c>
      <c r="W509" s="3">
        <f t="array" ref="W509">INDEX($AF$3:$CM$62,MATCH($S509,$AE$3:$AE$62,0),MATCH(W$1&amp;$R509,$AF$1:$CM$1&amp;$AF$2:$CM$2,0))*VLOOKUP($Q509,$C$17:$M$20,COUNTBLANK($D$15:G$15)+1,FALSE)</f>
        <v>0</v>
      </c>
      <c r="X509" s="3">
        <f t="array" ref="X509">INDEX($AF$3:$CM$62,MATCH($S509,$AE$3:$AE$62,0),MATCH(X$1&amp;$R509,$AF$1:$CM$1&amp;$AF$2:$CM$2,0))*VLOOKUP($Q509,$C$17:$M$20,COUNTBLANK($D$15:H$15)+1,FALSE)</f>
        <v>0</v>
      </c>
      <c r="Y509" s="3">
        <f t="array" ref="Y509">INDEX($AF$3:$CM$62,MATCH($S509,$AE$3:$AE$62,0),MATCH(Y$1&amp;$R509,$AF$1:$CM$1&amp;$AF$2:$CM$2,0))*VLOOKUP($Q509,$C$17:$M$20,COUNTBLANK($D$15:I$15)+1,FALSE)</f>
        <v>0.08</v>
      </c>
      <c r="Z509" s="3">
        <f t="array" ref="Z509">INDEX($AF$3:$CM$62,MATCH($S509,$AE$3:$AE$62,0),MATCH(Z$1&amp;$R509,$AF$1:$CM$1&amp;$AF$2:$CM$2,0))*VLOOKUP($Q509,$C$17:$M$20,COUNTBLANK($D$15:J$15)+1,FALSE)</f>
        <v>0</v>
      </c>
      <c r="AA509" s="3">
        <f t="array" ref="AA509">INDEX($AF$3:$CM$62,MATCH($S509,$AE$3:$AE$62,0),MATCH(AA$1&amp;$R509,$AF$1:$CM$1&amp;$AF$2:$CM$2,0))*VLOOKUP($Q509,$C$17:$M$20,COUNTBLANK($D$15:K$15)+1,FALSE)</f>
        <v>0</v>
      </c>
      <c r="AB509" s="3">
        <f t="array" ref="AB509">INDEX($AF$3:$CM$62,MATCH($S509,$AE$3:$AE$62,0),MATCH(AB$1&amp;$R509,$AF$1:$CM$1&amp;$AF$2:$CM$2,0))*VLOOKUP($Q509,$C$17:$M$20,COUNTBLANK($D$15:L$15)+1,FALSE)</f>
        <v>0</v>
      </c>
      <c r="AC509" s="3">
        <f t="array" ref="AC509">INDEX($AF$3:$CM$62,MATCH($S509,$AE$3:$AE$62,0),MATCH(AC$1&amp;$R509,$AF$1:$CM$1&amp;$AF$2:$CM$2,0))*VLOOKUP($Q509,$C$17:$M$20,COUNTBLANK($D$15:M$15)+1,FALSE)</f>
        <v>0</v>
      </c>
    </row>
    <row r="510" spans="17:29" x14ac:dyDescent="0.2">
      <c r="Q510" t="s">
        <v>418</v>
      </c>
      <c r="R510">
        <f t="shared" si="141"/>
        <v>3</v>
      </c>
      <c r="S510">
        <f t="shared" si="140"/>
        <v>28</v>
      </c>
      <c r="T510" s="3">
        <f t="array" ref="T510">INDEX($AF$3:$CM$62,MATCH($S510,$AE$3:$AE$62,0),MATCH(T$1&amp;$R510,$AF$1:$CM$1&amp;$AF$2:$CM$2,0))*VLOOKUP($Q510,$C$17:$M$20,COUNTBLANK($D$15:D$15)+1,FALSE)</f>
        <v>112</v>
      </c>
      <c r="U510" s="3">
        <f t="array" ref="U510">INDEX($AF$3:$CM$62,MATCH($S510,$AE$3:$AE$62,0),MATCH(U$1&amp;$R510,$AF$1:$CM$1&amp;$AF$2:$CM$2,0))*VLOOKUP($Q510,$C$17:$M$20,COUNTBLANK($D$15:E$15)+1,FALSE)</f>
        <v>5600</v>
      </c>
      <c r="V510" s="3">
        <f t="array" ref="V510">INDEX($AF$3:$CM$62,MATCH($S510,$AE$3:$AE$62,0),MATCH(V$1&amp;$R510,$AF$1:$CM$1&amp;$AF$2:$CM$2,0))*VLOOKUP($Q510,$C$17:$M$20,COUNTBLANK($D$15:F$15)+1,FALSE)</f>
        <v>0</v>
      </c>
      <c r="W510" s="3">
        <f t="array" ref="W510">INDEX($AF$3:$CM$62,MATCH($S510,$AE$3:$AE$62,0),MATCH(W$1&amp;$R510,$AF$1:$CM$1&amp;$AF$2:$CM$2,0))*VLOOKUP($Q510,$C$17:$M$20,COUNTBLANK($D$15:G$15)+1,FALSE)</f>
        <v>0</v>
      </c>
      <c r="X510" s="3">
        <f t="array" ref="X510">INDEX($AF$3:$CM$62,MATCH($S510,$AE$3:$AE$62,0),MATCH(X$1&amp;$R510,$AF$1:$CM$1&amp;$AF$2:$CM$2,0))*VLOOKUP($Q510,$C$17:$M$20,COUNTBLANK($D$15:H$15)+1,FALSE)</f>
        <v>0</v>
      </c>
      <c r="Y510" s="3">
        <f t="array" ref="Y510">INDEX($AF$3:$CM$62,MATCH($S510,$AE$3:$AE$62,0),MATCH(Y$1&amp;$R510,$AF$1:$CM$1&amp;$AF$2:$CM$2,0))*VLOOKUP($Q510,$C$17:$M$20,COUNTBLANK($D$15:I$15)+1,FALSE)</f>
        <v>0.08</v>
      </c>
      <c r="Z510" s="3">
        <f t="array" ref="Z510">INDEX($AF$3:$CM$62,MATCH($S510,$AE$3:$AE$62,0),MATCH(Z$1&amp;$R510,$AF$1:$CM$1&amp;$AF$2:$CM$2,0))*VLOOKUP($Q510,$C$17:$M$20,COUNTBLANK($D$15:J$15)+1,FALSE)</f>
        <v>0</v>
      </c>
      <c r="AA510" s="3">
        <f t="array" ref="AA510">INDEX($AF$3:$CM$62,MATCH($S510,$AE$3:$AE$62,0),MATCH(AA$1&amp;$R510,$AF$1:$CM$1&amp;$AF$2:$CM$2,0))*VLOOKUP($Q510,$C$17:$M$20,COUNTBLANK($D$15:K$15)+1,FALSE)</f>
        <v>0</v>
      </c>
      <c r="AB510" s="3">
        <f t="array" ref="AB510">INDEX($AF$3:$CM$62,MATCH($S510,$AE$3:$AE$62,0),MATCH(AB$1&amp;$R510,$AF$1:$CM$1&amp;$AF$2:$CM$2,0))*VLOOKUP($Q510,$C$17:$M$20,COUNTBLANK($D$15:L$15)+1,FALSE)</f>
        <v>0</v>
      </c>
      <c r="AC510" s="3">
        <f t="array" ref="AC510">INDEX($AF$3:$CM$62,MATCH($S510,$AE$3:$AE$62,0),MATCH(AC$1&amp;$R510,$AF$1:$CM$1&amp;$AF$2:$CM$2,0))*VLOOKUP($Q510,$C$17:$M$20,COUNTBLANK($D$15:M$15)+1,FALSE)</f>
        <v>0</v>
      </c>
    </row>
    <row r="511" spans="17:29" x14ac:dyDescent="0.2">
      <c r="Q511" t="s">
        <v>418</v>
      </c>
      <c r="R511">
        <f t="shared" si="141"/>
        <v>3</v>
      </c>
      <c r="S511">
        <f t="shared" si="140"/>
        <v>29</v>
      </c>
      <c r="T511" s="3">
        <f t="array" ref="T511">INDEX($AF$3:$CM$62,MATCH($S511,$AE$3:$AE$62,0),MATCH(T$1&amp;$R511,$AF$1:$CM$1&amp;$AF$2:$CM$2,0))*VLOOKUP($Q511,$C$17:$M$20,COUNTBLANK($D$15:D$15)+1,FALSE)</f>
        <v>116</v>
      </c>
      <c r="U511" s="3">
        <f t="array" ref="U511">INDEX($AF$3:$CM$62,MATCH($S511,$AE$3:$AE$62,0),MATCH(U$1&amp;$R511,$AF$1:$CM$1&amp;$AF$2:$CM$2,0))*VLOOKUP($Q511,$C$17:$M$20,COUNTBLANK($D$15:E$15)+1,FALSE)</f>
        <v>5800</v>
      </c>
      <c r="V511" s="3">
        <f t="array" ref="V511">INDEX($AF$3:$CM$62,MATCH($S511,$AE$3:$AE$62,0),MATCH(V$1&amp;$R511,$AF$1:$CM$1&amp;$AF$2:$CM$2,0))*VLOOKUP($Q511,$C$17:$M$20,COUNTBLANK($D$15:F$15)+1,FALSE)</f>
        <v>0</v>
      </c>
      <c r="W511" s="3">
        <f t="array" ref="W511">INDEX($AF$3:$CM$62,MATCH($S511,$AE$3:$AE$62,0),MATCH(W$1&amp;$R511,$AF$1:$CM$1&amp;$AF$2:$CM$2,0))*VLOOKUP($Q511,$C$17:$M$20,COUNTBLANK($D$15:G$15)+1,FALSE)</f>
        <v>0</v>
      </c>
      <c r="X511" s="3">
        <f t="array" ref="X511">INDEX($AF$3:$CM$62,MATCH($S511,$AE$3:$AE$62,0),MATCH(X$1&amp;$R511,$AF$1:$CM$1&amp;$AF$2:$CM$2,0))*VLOOKUP($Q511,$C$17:$M$20,COUNTBLANK($D$15:H$15)+1,FALSE)</f>
        <v>0</v>
      </c>
      <c r="Y511" s="3">
        <f t="array" ref="Y511">INDEX($AF$3:$CM$62,MATCH($S511,$AE$3:$AE$62,0),MATCH(Y$1&amp;$R511,$AF$1:$CM$1&amp;$AF$2:$CM$2,0))*VLOOKUP($Q511,$C$17:$M$20,COUNTBLANK($D$15:I$15)+1,FALSE)</f>
        <v>0.08</v>
      </c>
      <c r="Z511" s="3">
        <f t="array" ref="Z511">INDEX($AF$3:$CM$62,MATCH($S511,$AE$3:$AE$62,0),MATCH(Z$1&amp;$R511,$AF$1:$CM$1&amp;$AF$2:$CM$2,0))*VLOOKUP($Q511,$C$17:$M$20,COUNTBLANK($D$15:J$15)+1,FALSE)</f>
        <v>0</v>
      </c>
      <c r="AA511" s="3">
        <f t="array" ref="AA511">INDEX($AF$3:$CM$62,MATCH($S511,$AE$3:$AE$62,0),MATCH(AA$1&amp;$R511,$AF$1:$CM$1&amp;$AF$2:$CM$2,0))*VLOOKUP($Q511,$C$17:$M$20,COUNTBLANK($D$15:K$15)+1,FALSE)</f>
        <v>0</v>
      </c>
      <c r="AB511" s="3">
        <f t="array" ref="AB511">INDEX($AF$3:$CM$62,MATCH($S511,$AE$3:$AE$62,0),MATCH(AB$1&amp;$R511,$AF$1:$CM$1&amp;$AF$2:$CM$2,0))*VLOOKUP($Q511,$C$17:$M$20,COUNTBLANK($D$15:L$15)+1,FALSE)</f>
        <v>0</v>
      </c>
      <c r="AC511" s="3">
        <f t="array" ref="AC511">INDEX($AF$3:$CM$62,MATCH($S511,$AE$3:$AE$62,0),MATCH(AC$1&amp;$R511,$AF$1:$CM$1&amp;$AF$2:$CM$2,0))*VLOOKUP($Q511,$C$17:$M$20,COUNTBLANK($D$15:M$15)+1,FALSE)</f>
        <v>0</v>
      </c>
    </row>
    <row r="512" spans="17:29" x14ac:dyDescent="0.2">
      <c r="Q512" t="s">
        <v>418</v>
      </c>
      <c r="R512">
        <f t="shared" si="141"/>
        <v>3</v>
      </c>
      <c r="S512">
        <f t="shared" ref="S512:S575" si="142">S452</f>
        <v>30</v>
      </c>
      <c r="T512" s="3">
        <f t="array" ref="T512">INDEX($AF$3:$CM$62,MATCH($S512,$AE$3:$AE$62,0),MATCH(T$1&amp;$R512,$AF$1:$CM$1&amp;$AF$2:$CM$2,0))*VLOOKUP($Q512,$C$17:$M$20,COUNTBLANK($D$15:D$15)+1,FALSE)</f>
        <v>120</v>
      </c>
      <c r="U512" s="3">
        <f t="array" ref="U512">INDEX($AF$3:$CM$62,MATCH($S512,$AE$3:$AE$62,0),MATCH(U$1&amp;$R512,$AF$1:$CM$1&amp;$AF$2:$CM$2,0))*VLOOKUP($Q512,$C$17:$M$20,COUNTBLANK($D$15:E$15)+1,FALSE)</f>
        <v>6000</v>
      </c>
      <c r="V512" s="3">
        <f t="array" ref="V512">INDEX($AF$3:$CM$62,MATCH($S512,$AE$3:$AE$62,0),MATCH(V$1&amp;$R512,$AF$1:$CM$1&amp;$AF$2:$CM$2,0))*VLOOKUP($Q512,$C$17:$M$20,COUNTBLANK($D$15:F$15)+1,FALSE)</f>
        <v>0</v>
      </c>
      <c r="W512" s="3">
        <f t="array" ref="W512">INDEX($AF$3:$CM$62,MATCH($S512,$AE$3:$AE$62,0),MATCH(W$1&amp;$R512,$AF$1:$CM$1&amp;$AF$2:$CM$2,0))*VLOOKUP($Q512,$C$17:$M$20,COUNTBLANK($D$15:G$15)+1,FALSE)</f>
        <v>0</v>
      </c>
      <c r="X512" s="3">
        <f t="array" ref="X512">INDEX($AF$3:$CM$62,MATCH($S512,$AE$3:$AE$62,0),MATCH(X$1&amp;$R512,$AF$1:$CM$1&amp;$AF$2:$CM$2,0))*VLOOKUP($Q512,$C$17:$M$20,COUNTBLANK($D$15:H$15)+1,FALSE)</f>
        <v>0</v>
      </c>
      <c r="Y512" s="3">
        <f t="array" ref="Y512">INDEX($AF$3:$CM$62,MATCH($S512,$AE$3:$AE$62,0),MATCH(Y$1&amp;$R512,$AF$1:$CM$1&amp;$AF$2:$CM$2,0))*VLOOKUP($Q512,$C$17:$M$20,COUNTBLANK($D$15:I$15)+1,FALSE)</f>
        <v>0.12</v>
      </c>
      <c r="Z512" s="3">
        <f t="array" ref="Z512">INDEX($AF$3:$CM$62,MATCH($S512,$AE$3:$AE$62,0),MATCH(Z$1&amp;$R512,$AF$1:$CM$1&amp;$AF$2:$CM$2,0))*VLOOKUP($Q512,$C$17:$M$20,COUNTBLANK($D$15:J$15)+1,FALSE)</f>
        <v>0</v>
      </c>
      <c r="AA512" s="3">
        <f t="array" ref="AA512">INDEX($AF$3:$CM$62,MATCH($S512,$AE$3:$AE$62,0),MATCH(AA$1&amp;$R512,$AF$1:$CM$1&amp;$AF$2:$CM$2,0))*VLOOKUP($Q512,$C$17:$M$20,COUNTBLANK($D$15:K$15)+1,FALSE)</f>
        <v>0</v>
      </c>
      <c r="AB512" s="3">
        <f t="array" ref="AB512">INDEX($AF$3:$CM$62,MATCH($S512,$AE$3:$AE$62,0),MATCH(AB$1&amp;$R512,$AF$1:$CM$1&amp;$AF$2:$CM$2,0))*VLOOKUP($Q512,$C$17:$M$20,COUNTBLANK($D$15:L$15)+1,FALSE)</f>
        <v>0</v>
      </c>
      <c r="AC512" s="3">
        <f t="array" ref="AC512">INDEX($AF$3:$CM$62,MATCH($S512,$AE$3:$AE$62,0),MATCH(AC$1&amp;$R512,$AF$1:$CM$1&amp;$AF$2:$CM$2,0))*VLOOKUP($Q512,$C$17:$M$20,COUNTBLANK($D$15:M$15)+1,FALSE)</f>
        <v>0</v>
      </c>
    </row>
    <row r="513" spans="17:29" x14ac:dyDescent="0.2">
      <c r="Q513" t="s">
        <v>418</v>
      </c>
      <c r="R513">
        <f t="shared" si="141"/>
        <v>3</v>
      </c>
      <c r="S513">
        <f t="shared" si="142"/>
        <v>31</v>
      </c>
      <c r="T513" s="3">
        <f t="array" ref="T513">INDEX($AF$3:$CM$62,MATCH($S513,$AE$3:$AE$62,0),MATCH(T$1&amp;$R513,$AF$1:$CM$1&amp;$AF$2:$CM$2,0))*VLOOKUP($Q513,$C$17:$M$20,COUNTBLANK($D$15:D$15)+1,FALSE)</f>
        <v>124</v>
      </c>
      <c r="U513" s="3">
        <f t="array" ref="U513">INDEX($AF$3:$CM$62,MATCH($S513,$AE$3:$AE$62,0),MATCH(U$1&amp;$R513,$AF$1:$CM$1&amp;$AF$2:$CM$2,0))*VLOOKUP($Q513,$C$17:$M$20,COUNTBLANK($D$15:E$15)+1,FALSE)</f>
        <v>6200</v>
      </c>
      <c r="V513" s="3">
        <f t="array" ref="V513">INDEX($AF$3:$CM$62,MATCH($S513,$AE$3:$AE$62,0),MATCH(V$1&amp;$R513,$AF$1:$CM$1&amp;$AF$2:$CM$2,0))*VLOOKUP($Q513,$C$17:$M$20,COUNTBLANK($D$15:F$15)+1,FALSE)</f>
        <v>0</v>
      </c>
      <c r="W513" s="3">
        <f t="array" ref="W513">INDEX($AF$3:$CM$62,MATCH($S513,$AE$3:$AE$62,0),MATCH(W$1&amp;$R513,$AF$1:$CM$1&amp;$AF$2:$CM$2,0))*VLOOKUP($Q513,$C$17:$M$20,COUNTBLANK($D$15:G$15)+1,FALSE)</f>
        <v>0</v>
      </c>
      <c r="X513" s="3">
        <f t="array" ref="X513">INDEX($AF$3:$CM$62,MATCH($S513,$AE$3:$AE$62,0),MATCH(X$1&amp;$R513,$AF$1:$CM$1&amp;$AF$2:$CM$2,0))*VLOOKUP($Q513,$C$17:$M$20,COUNTBLANK($D$15:H$15)+1,FALSE)</f>
        <v>0</v>
      </c>
      <c r="Y513" s="3">
        <f t="array" ref="Y513">INDEX($AF$3:$CM$62,MATCH($S513,$AE$3:$AE$62,0),MATCH(Y$1&amp;$R513,$AF$1:$CM$1&amp;$AF$2:$CM$2,0))*VLOOKUP($Q513,$C$17:$M$20,COUNTBLANK($D$15:I$15)+1,FALSE)</f>
        <v>0.12</v>
      </c>
      <c r="Z513" s="3">
        <f t="array" ref="Z513">INDEX($AF$3:$CM$62,MATCH($S513,$AE$3:$AE$62,0),MATCH(Z$1&amp;$R513,$AF$1:$CM$1&amp;$AF$2:$CM$2,0))*VLOOKUP($Q513,$C$17:$M$20,COUNTBLANK($D$15:J$15)+1,FALSE)</f>
        <v>0</v>
      </c>
      <c r="AA513" s="3">
        <f t="array" ref="AA513">INDEX($AF$3:$CM$62,MATCH($S513,$AE$3:$AE$62,0),MATCH(AA$1&amp;$R513,$AF$1:$CM$1&amp;$AF$2:$CM$2,0))*VLOOKUP($Q513,$C$17:$M$20,COUNTBLANK($D$15:K$15)+1,FALSE)</f>
        <v>0</v>
      </c>
      <c r="AB513" s="3">
        <f t="array" ref="AB513">INDEX($AF$3:$CM$62,MATCH($S513,$AE$3:$AE$62,0),MATCH(AB$1&amp;$R513,$AF$1:$CM$1&amp;$AF$2:$CM$2,0))*VLOOKUP($Q513,$C$17:$M$20,COUNTBLANK($D$15:L$15)+1,FALSE)</f>
        <v>0</v>
      </c>
      <c r="AC513" s="3">
        <f t="array" ref="AC513">INDEX($AF$3:$CM$62,MATCH($S513,$AE$3:$AE$62,0),MATCH(AC$1&amp;$R513,$AF$1:$CM$1&amp;$AF$2:$CM$2,0))*VLOOKUP($Q513,$C$17:$M$20,COUNTBLANK($D$15:M$15)+1,FALSE)</f>
        <v>0</v>
      </c>
    </row>
    <row r="514" spans="17:29" x14ac:dyDescent="0.2">
      <c r="Q514" t="s">
        <v>418</v>
      </c>
      <c r="R514">
        <f t="shared" si="141"/>
        <v>3</v>
      </c>
      <c r="S514">
        <f t="shared" si="142"/>
        <v>32</v>
      </c>
      <c r="T514" s="3">
        <f t="array" ref="T514">INDEX($AF$3:$CM$62,MATCH($S514,$AE$3:$AE$62,0),MATCH(T$1&amp;$R514,$AF$1:$CM$1&amp;$AF$2:$CM$2,0))*VLOOKUP($Q514,$C$17:$M$20,COUNTBLANK($D$15:D$15)+1,FALSE)</f>
        <v>128</v>
      </c>
      <c r="U514" s="3">
        <f t="array" ref="U514">INDEX($AF$3:$CM$62,MATCH($S514,$AE$3:$AE$62,0),MATCH(U$1&amp;$R514,$AF$1:$CM$1&amp;$AF$2:$CM$2,0))*VLOOKUP($Q514,$C$17:$M$20,COUNTBLANK($D$15:E$15)+1,FALSE)</f>
        <v>6400</v>
      </c>
      <c r="V514" s="3">
        <f t="array" ref="V514">INDEX($AF$3:$CM$62,MATCH($S514,$AE$3:$AE$62,0),MATCH(V$1&amp;$R514,$AF$1:$CM$1&amp;$AF$2:$CM$2,0))*VLOOKUP($Q514,$C$17:$M$20,COUNTBLANK($D$15:F$15)+1,FALSE)</f>
        <v>0</v>
      </c>
      <c r="W514" s="3">
        <f t="array" ref="W514">INDEX($AF$3:$CM$62,MATCH($S514,$AE$3:$AE$62,0),MATCH(W$1&amp;$R514,$AF$1:$CM$1&amp;$AF$2:$CM$2,0))*VLOOKUP($Q514,$C$17:$M$20,COUNTBLANK($D$15:G$15)+1,FALSE)</f>
        <v>0</v>
      </c>
      <c r="X514" s="3">
        <f t="array" ref="X514">INDEX($AF$3:$CM$62,MATCH($S514,$AE$3:$AE$62,0),MATCH(X$1&amp;$R514,$AF$1:$CM$1&amp;$AF$2:$CM$2,0))*VLOOKUP($Q514,$C$17:$M$20,COUNTBLANK($D$15:H$15)+1,FALSE)</f>
        <v>0</v>
      </c>
      <c r="Y514" s="3">
        <f t="array" ref="Y514">INDEX($AF$3:$CM$62,MATCH($S514,$AE$3:$AE$62,0),MATCH(Y$1&amp;$R514,$AF$1:$CM$1&amp;$AF$2:$CM$2,0))*VLOOKUP($Q514,$C$17:$M$20,COUNTBLANK($D$15:I$15)+1,FALSE)</f>
        <v>0.12</v>
      </c>
      <c r="Z514" s="3">
        <f t="array" ref="Z514">INDEX($AF$3:$CM$62,MATCH($S514,$AE$3:$AE$62,0),MATCH(Z$1&amp;$R514,$AF$1:$CM$1&amp;$AF$2:$CM$2,0))*VLOOKUP($Q514,$C$17:$M$20,COUNTBLANK($D$15:J$15)+1,FALSE)</f>
        <v>0</v>
      </c>
      <c r="AA514" s="3">
        <f t="array" ref="AA514">INDEX($AF$3:$CM$62,MATCH($S514,$AE$3:$AE$62,0),MATCH(AA$1&amp;$R514,$AF$1:$CM$1&amp;$AF$2:$CM$2,0))*VLOOKUP($Q514,$C$17:$M$20,COUNTBLANK($D$15:K$15)+1,FALSE)</f>
        <v>0</v>
      </c>
      <c r="AB514" s="3">
        <f t="array" ref="AB514">INDEX($AF$3:$CM$62,MATCH($S514,$AE$3:$AE$62,0),MATCH(AB$1&amp;$R514,$AF$1:$CM$1&amp;$AF$2:$CM$2,0))*VLOOKUP($Q514,$C$17:$M$20,COUNTBLANK($D$15:L$15)+1,FALSE)</f>
        <v>0</v>
      </c>
      <c r="AC514" s="3">
        <f t="array" ref="AC514">INDEX($AF$3:$CM$62,MATCH($S514,$AE$3:$AE$62,0),MATCH(AC$1&amp;$R514,$AF$1:$CM$1&amp;$AF$2:$CM$2,0))*VLOOKUP($Q514,$C$17:$M$20,COUNTBLANK($D$15:M$15)+1,FALSE)</f>
        <v>0</v>
      </c>
    </row>
    <row r="515" spans="17:29" x14ac:dyDescent="0.2">
      <c r="Q515" t="s">
        <v>418</v>
      </c>
      <c r="R515">
        <f t="shared" si="141"/>
        <v>3</v>
      </c>
      <c r="S515">
        <f t="shared" si="142"/>
        <v>33</v>
      </c>
      <c r="T515" s="3">
        <f t="array" ref="T515">INDEX($AF$3:$CM$62,MATCH($S515,$AE$3:$AE$62,0),MATCH(T$1&amp;$R515,$AF$1:$CM$1&amp;$AF$2:$CM$2,0))*VLOOKUP($Q515,$C$17:$M$20,COUNTBLANK($D$15:D$15)+1,FALSE)</f>
        <v>132</v>
      </c>
      <c r="U515" s="3">
        <f t="array" ref="U515">INDEX($AF$3:$CM$62,MATCH($S515,$AE$3:$AE$62,0),MATCH(U$1&amp;$R515,$AF$1:$CM$1&amp;$AF$2:$CM$2,0))*VLOOKUP($Q515,$C$17:$M$20,COUNTBLANK($D$15:E$15)+1,FALSE)</f>
        <v>6600</v>
      </c>
      <c r="V515" s="3">
        <f t="array" ref="V515">INDEX($AF$3:$CM$62,MATCH($S515,$AE$3:$AE$62,0),MATCH(V$1&amp;$R515,$AF$1:$CM$1&amp;$AF$2:$CM$2,0))*VLOOKUP($Q515,$C$17:$M$20,COUNTBLANK($D$15:F$15)+1,FALSE)</f>
        <v>0</v>
      </c>
      <c r="W515" s="3">
        <f t="array" ref="W515">INDEX($AF$3:$CM$62,MATCH($S515,$AE$3:$AE$62,0),MATCH(W$1&amp;$R515,$AF$1:$CM$1&amp;$AF$2:$CM$2,0))*VLOOKUP($Q515,$C$17:$M$20,COUNTBLANK($D$15:G$15)+1,FALSE)</f>
        <v>0</v>
      </c>
      <c r="X515" s="3">
        <f t="array" ref="X515">INDEX($AF$3:$CM$62,MATCH($S515,$AE$3:$AE$62,0),MATCH(X$1&amp;$R515,$AF$1:$CM$1&amp;$AF$2:$CM$2,0))*VLOOKUP($Q515,$C$17:$M$20,COUNTBLANK($D$15:H$15)+1,FALSE)</f>
        <v>0</v>
      </c>
      <c r="Y515" s="3">
        <f t="array" ref="Y515">INDEX($AF$3:$CM$62,MATCH($S515,$AE$3:$AE$62,0),MATCH(Y$1&amp;$R515,$AF$1:$CM$1&amp;$AF$2:$CM$2,0))*VLOOKUP($Q515,$C$17:$M$20,COUNTBLANK($D$15:I$15)+1,FALSE)</f>
        <v>0.12</v>
      </c>
      <c r="Z515" s="3">
        <f t="array" ref="Z515">INDEX($AF$3:$CM$62,MATCH($S515,$AE$3:$AE$62,0),MATCH(Z$1&amp;$R515,$AF$1:$CM$1&amp;$AF$2:$CM$2,0))*VLOOKUP($Q515,$C$17:$M$20,COUNTBLANK($D$15:J$15)+1,FALSE)</f>
        <v>0</v>
      </c>
      <c r="AA515" s="3">
        <f t="array" ref="AA515">INDEX($AF$3:$CM$62,MATCH($S515,$AE$3:$AE$62,0),MATCH(AA$1&amp;$R515,$AF$1:$CM$1&amp;$AF$2:$CM$2,0))*VLOOKUP($Q515,$C$17:$M$20,COUNTBLANK($D$15:K$15)+1,FALSE)</f>
        <v>0</v>
      </c>
      <c r="AB515" s="3">
        <f t="array" ref="AB515">INDEX($AF$3:$CM$62,MATCH($S515,$AE$3:$AE$62,0),MATCH(AB$1&amp;$R515,$AF$1:$CM$1&amp;$AF$2:$CM$2,0))*VLOOKUP($Q515,$C$17:$M$20,COUNTBLANK($D$15:L$15)+1,FALSE)</f>
        <v>0</v>
      </c>
      <c r="AC515" s="3">
        <f t="array" ref="AC515">INDEX($AF$3:$CM$62,MATCH($S515,$AE$3:$AE$62,0),MATCH(AC$1&amp;$R515,$AF$1:$CM$1&amp;$AF$2:$CM$2,0))*VLOOKUP($Q515,$C$17:$M$20,COUNTBLANK($D$15:M$15)+1,FALSE)</f>
        <v>0</v>
      </c>
    </row>
    <row r="516" spans="17:29" x14ac:dyDescent="0.2">
      <c r="Q516" t="s">
        <v>418</v>
      </c>
      <c r="R516">
        <f t="shared" si="141"/>
        <v>3</v>
      </c>
      <c r="S516">
        <f t="shared" si="142"/>
        <v>34</v>
      </c>
      <c r="T516" s="3">
        <f t="array" ref="T516">INDEX($AF$3:$CM$62,MATCH($S516,$AE$3:$AE$62,0),MATCH(T$1&amp;$R516,$AF$1:$CM$1&amp;$AF$2:$CM$2,0))*VLOOKUP($Q516,$C$17:$M$20,COUNTBLANK($D$15:D$15)+1,FALSE)</f>
        <v>136</v>
      </c>
      <c r="U516" s="3">
        <f t="array" ref="U516">INDEX($AF$3:$CM$62,MATCH($S516,$AE$3:$AE$62,0),MATCH(U$1&amp;$R516,$AF$1:$CM$1&amp;$AF$2:$CM$2,0))*VLOOKUP($Q516,$C$17:$M$20,COUNTBLANK($D$15:E$15)+1,FALSE)</f>
        <v>6800</v>
      </c>
      <c r="V516" s="3">
        <f t="array" ref="V516">INDEX($AF$3:$CM$62,MATCH($S516,$AE$3:$AE$62,0),MATCH(V$1&amp;$R516,$AF$1:$CM$1&amp;$AF$2:$CM$2,0))*VLOOKUP($Q516,$C$17:$M$20,COUNTBLANK($D$15:F$15)+1,FALSE)</f>
        <v>0</v>
      </c>
      <c r="W516" s="3">
        <f t="array" ref="W516">INDEX($AF$3:$CM$62,MATCH($S516,$AE$3:$AE$62,0),MATCH(W$1&amp;$R516,$AF$1:$CM$1&amp;$AF$2:$CM$2,0))*VLOOKUP($Q516,$C$17:$M$20,COUNTBLANK($D$15:G$15)+1,FALSE)</f>
        <v>0</v>
      </c>
      <c r="X516" s="3">
        <f t="array" ref="X516">INDEX($AF$3:$CM$62,MATCH($S516,$AE$3:$AE$62,0),MATCH(X$1&amp;$R516,$AF$1:$CM$1&amp;$AF$2:$CM$2,0))*VLOOKUP($Q516,$C$17:$M$20,COUNTBLANK($D$15:H$15)+1,FALSE)</f>
        <v>0</v>
      </c>
      <c r="Y516" s="3">
        <f t="array" ref="Y516">INDEX($AF$3:$CM$62,MATCH($S516,$AE$3:$AE$62,0),MATCH(Y$1&amp;$R516,$AF$1:$CM$1&amp;$AF$2:$CM$2,0))*VLOOKUP($Q516,$C$17:$M$20,COUNTBLANK($D$15:I$15)+1,FALSE)</f>
        <v>0.12</v>
      </c>
      <c r="Z516" s="3">
        <f t="array" ref="Z516">INDEX($AF$3:$CM$62,MATCH($S516,$AE$3:$AE$62,0),MATCH(Z$1&amp;$R516,$AF$1:$CM$1&amp;$AF$2:$CM$2,0))*VLOOKUP($Q516,$C$17:$M$20,COUNTBLANK($D$15:J$15)+1,FALSE)</f>
        <v>0</v>
      </c>
      <c r="AA516" s="3">
        <f t="array" ref="AA516">INDEX($AF$3:$CM$62,MATCH($S516,$AE$3:$AE$62,0),MATCH(AA$1&amp;$R516,$AF$1:$CM$1&amp;$AF$2:$CM$2,0))*VLOOKUP($Q516,$C$17:$M$20,COUNTBLANK($D$15:K$15)+1,FALSE)</f>
        <v>0</v>
      </c>
      <c r="AB516" s="3">
        <f t="array" ref="AB516">INDEX($AF$3:$CM$62,MATCH($S516,$AE$3:$AE$62,0),MATCH(AB$1&amp;$R516,$AF$1:$CM$1&amp;$AF$2:$CM$2,0))*VLOOKUP($Q516,$C$17:$M$20,COUNTBLANK($D$15:L$15)+1,FALSE)</f>
        <v>0</v>
      </c>
      <c r="AC516" s="3">
        <f t="array" ref="AC516">INDEX($AF$3:$CM$62,MATCH($S516,$AE$3:$AE$62,0),MATCH(AC$1&amp;$R516,$AF$1:$CM$1&amp;$AF$2:$CM$2,0))*VLOOKUP($Q516,$C$17:$M$20,COUNTBLANK($D$15:M$15)+1,FALSE)</f>
        <v>0</v>
      </c>
    </row>
    <row r="517" spans="17:29" x14ac:dyDescent="0.2">
      <c r="Q517" t="s">
        <v>418</v>
      </c>
      <c r="R517">
        <f t="shared" si="141"/>
        <v>3</v>
      </c>
      <c r="S517">
        <f t="shared" si="142"/>
        <v>35</v>
      </c>
      <c r="T517" s="3">
        <f t="array" ref="T517">INDEX($AF$3:$CM$62,MATCH($S517,$AE$3:$AE$62,0),MATCH(T$1&amp;$R517,$AF$1:$CM$1&amp;$AF$2:$CM$2,0))*VLOOKUP($Q517,$C$17:$M$20,COUNTBLANK($D$15:D$15)+1,FALSE)</f>
        <v>140</v>
      </c>
      <c r="U517" s="3">
        <f t="array" ref="U517">INDEX($AF$3:$CM$62,MATCH($S517,$AE$3:$AE$62,0),MATCH(U$1&amp;$R517,$AF$1:$CM$1&amp;$AF$2:$CM$2,0))*VLOOKUP($Q517,$C$17:$M$20,COUNTBLANK($D$15:E$15)+1,FALSE)</f>
        <v>7000</v>
      </c>
      <c r="V517" s="3">
        <f t="array" ref="V517">INDEX($AF$3:$CM$62,MATCH($S517,$AE$3:$AE$62,0),MATCH(V$1&amp;$R517,$AF$1:$CM$1&amp;$AF$2:$CM$2,0))*VLOOKUP($Q517,$C$17:$M$20,COUNTBLANK($D$15:F$15)+1,FALSE)</f>
        <v>0</v>
      </c>
      <c r="W517" s="3">
        <f t="array" ref="W517">INDEX($AF$3:$CM$62,MATCH($S517,$AE$3:$AE$62,0),MATCH(W$1&amp;$R517,$AF$1:$CM$1&amp;$AF$2:$CM$2,0))*VLOOKUP($Q517,$C$17:$M$20,COUNTBLANK($D$15:G$15)+1,FALSE)</f>
        <v>0</v>
      </c>
      <c r="X517" s="3">
        <f t="array" ref="X517">INDEX($AF$3:$CM$62,MATCH($S517,$AE$3:$AE$62,0),MATCH(X$1&amp;$R517,$AF$1:$CM$1&amp;$AF$2:$CM$2,0))*VLOOKUP($Q517,$C$17:$M$20,COUNTBLANK($D$15:H$15)+1,FALSE)</f>
        <v>0</v>
      </c>
      <c r="Y517" s="3">
        <f t="array" ref="Y517">INDEX($AF$3:$CM$62,MATCH($S517,$AE$3:$AE$62,0),MATCH(Y$1&amp;$R517,$AF$1:$CM$1&amp;$AF$2:$CM$2,0))*VLOOKUP($Q517,$C$17:$M$20,COUNTBLANK($D$15:I$15)+1,FALSE)</f>
        <v>0.12</v>
      </c>
      <c r="Z517" s="3">
        <f t="array" ref="Z517">INDEX($AF$3:$CM$62,MATCH($S517,$AE$3:$AE$62,0),MATCH(Z$1&amp;$R517,$AF$1:$CM$1&amp;$AF$2:$CM$2,0))*VLOOKUP($Q517,$C$17:$M$20,COUNTBLANK($D$15:J$15)+1,FALSE)</f>
        <v>0</v>
      </c>
      <c r="AA517" s="3">
        <f t="array" ref="AA517">INDEX($AF$3:$CM$62,MATCH($S517,$AE$3:$AE$62,0),MATCH(AA$1&amp;$R517,$AF$1:$CM$1&amp;$AF$2:$CM$2,0))*VLOOKUP($Q517,$C$17:$M$20,COUNTBLANK($D$15:K$15)+1,FALSE)</f>
        <v>0</v>
      </c>
      <c r="AB517" s="3">
        <f t="array" ref="AB517">INDEX($AF$3:$CM$62,MATCH($S517,$AE$3:$AE$62,0),MATCH(AB$1&amp;$R517,$AF$1:$CM$1&amp;$AF$2:$CM$2,0))*VLOOKUP($Q517,$C$17:$M$20,COUNTBLANK($D$15:L$15)+1,FALSE)</f>
        <v>0</v>
      </c>
      <c r="AC517" s="3">
        <f t="array" ref="AC517">INDEX($AF$3:$CM$62,MATCH($S517,$AE$3:$AE$62,0),MATCH(AC$1&amp;$R517,$AF$1:$CM$1&amp;$AF$2:$CM$2,0))*VLOOKUP($Q517,$C$17:$M$20,COUNTBLANK($D$15:M$15)+1,FALSE)</f>
        <v>0</v>
      </c>
    </row>
    <row r="518" spans="17:29" x14ac:dyDescent="0.2">
      <c r="Q518" t="s">
        <v>418</v>
      </c>
      <c r="R518">
        <f t="shared" si="141"/>
        <v>3</v>
      </c>
      <c r="S518">
        <f t="shared" si="142"/>
        <v>36</v>
      </c>
      <c r="T518" s="3">
        <f t="array" ref="T518">INDEX($AF$3:$CM$62,MATCH($S518,$AE$3:$AE$62,0),MATCH(T$1&amp;$R518,$AF$1:$CM$1&amp;$AF$2:$CM$2,0))*VLOOKUP($Q518,$C$17:$M$20,COUNTBLANK($D$15:D$15)+1,FALSE)</f>
        <v>144</v>
      </c>
      <c r="U518" s="3">
        <f t="array" ref="U518">INDEX($AF$3:$CM$62,MATCH($S518,$AE$3:$AE$62,0),MATCH(U$1&amp;$R518,$AF$1:$CM$1&amp;$AF$2:$CM$2,0))*VLOOKUP($Q518,$C$17:$M$20,COUNTBLANK($D$15:E$15)+1,FALSE)</f>
        <v>7200</v>
      </c>
      <c r="V518" s="3">
        <f t="array" ref="V518">INDEX($AF$3:$CM$62,MATCH($S518,$AE$3:$AE$62,0),MATCH(V$1&amp;$R518,$AF$1:$CM$1&amp;$AF$2:$CM$2,0))*VLOOKUP($Q518,$C$17:$M$20,COUNTBLANK($D$15:F$15)+1,FALSE)</f>
        <v>0</v>
      </c>
      <c r="W518" s="3">
        <f t="array" ref="W518">INDEX($AF$3:$CM$62,MATCH($S518,$AE$3:$AE$62,0),MATCH(W$1&amp;$R518,$AF$1:$CM$1&amp;$AF$2:$CM$2,0))*VLOOKUP($Q518,$C$17:$M$20,COUNTBLANK($D$15:G$15)+1,FALSE)</f>
        <v>0</v>
      </c>
      <c r="X518" s="3">
        <f t="array" ref="X518">INDEX($AF$3:$CM$62,MATCH($S518,$AE$3:$AE$62,0),MATCH(X$1&amp;$R518,$AF$1:$CM$1&amp;$AF$2:$CM$2,0))*VLOOKUP($Q518,$C$17:$M$20,COUNTBLANK($D$15:H$15)+1,FALSE)</f>
        <v>0</v>
      </c>
      <c r="Y518" s="3">
        <f t="array" ref="Y518">INDEX($AF$3:$CM$62,MATCH($S518,$AE$3:$AE$62,0),MATCH(Y$1&amp;$R518,$AF$1:$CM$1&amp;$AF$2:$CM$2,0))*VLOOKUP($Q518,$C$17:$M$20,COUNTBLANK($D$15:I$15)+1,FALSE)</f>
        <v>0.12</v>
      </c>
      <c r="Z518" s="3">
        <f t="array" ref="Z518">INDEX($AF$3:$CM$62,MATCH($S518,$AE$3:$AE$62,0),MATCH(Z$1&amp;$R518,$AF$1:$CM$1&amp;$AF$2:$CM$2,0))*VLOOKUP($Q518,$C$17:$M$20,COUNTBLANK($D$15:J$15)+1,FALSE)</f>
        <v>0</v>
      </c>
      <c r="AA518" s="3">
        <f t="array" ref="AA518">INDEX($AF$3:$CM$62,MATCH($S518,$AE$3:$AE$62,0),MATCH(AA$1&amp;$R518,$AF$1:$CM$1&amp;$AF$2:$CM$2,0))*VLOOKUP($Q518,$C$17:$M$20,COUNTBLANK($D$15:K$15)+1,FALSE)</f>
        <v>0</v>
      </c>
      <c r="AB518" s="3">
        <f t="array" ref="AB518">INDEX($AF$3:$CM$62,MATCH($S518,$AE$3:$AE$62,0),MATCH(AB$1&amp;$R518,$AF$1:$CM$1&amp;$AF$2:$CM$2,0))*VLOOKUP($Q518,$C$17:$M$20,COUNTBLANK($D$15:L$15)+1,FALSE)</f>
        <v>0</v>
      </c>
      <c r="AC518" s="3">
        <f t="array" ref="AC518">INDEX($AF$3:$CM$62,MATCH($S518,$AE$3:$AE$62,0),MATCH(AC$1&amp;$R518,$AF$1:$CM$1&amp;$AF$2:$CM$2,0))*VLOOKUP($Q518,$C$17:$M$20,COUNTBLANK($D$15:M$15)+1,FALSE)</f>
        <v>0</v>
      </c>
    </row>
    <row r="519" spans="17:29" x14ac:dyDescent="0.2">
      <c r="Q519" t="s">
        <v>418</v>
      </c>
      <c r="R519">
        <f t="shared" si="141"/>
        <v>3</v>
      </c>
      <c r="S519">
        <f t="shared" si="142"/>
        <v>37</v>
      </c>
      <c r="T519" s="3">
        <f t="array" ref="T519">INDEX($AF$3:$CM$62,MATCH($S519,$AE$3:$AE$62,0),MATCH(T$1&amp;$R519,$AF$1:$CM$1&amp;$AF$2:$CM$2,0))*VLOOKUP($Q519,$C$17:$M$20,COUNTBLANK($D$15:D$15)+1,FALSE)</f>
        <v>148</v>
      </c>
      <c r="U519" s="3">
        <f t="array" ref="U519">INDEX($AF$3:$CM$62,MATCH($S519,$AE$3:$AE$62,0),MATCH(U$1&amp;$R519,$AF$1:$CM$1&amp;$AF$2:$CM$2,0))*VLOOKUP($Q519,$C$17:$M$20,COUNTBLANK($D$15:E$15)+1,FALSE)</f>
        <v>7400</v>
      </c>
      <c r="V519" s="3">
        <f t="array" ref="V519">INDEX($AF$3:$CM$62,MATCH($S519,$AE$3:$AE$62,0),MATCH(V$1&amp;$R519,$AF$1:$CM$1&amp;$AF$2:$CM$2,0))*VLOOKUP($Q519,$C$17:$M$20,COUNTBLANK($D$15:F$15)+1,FALSE)</f>
        <v>0</v>
      </c>
      <c r="W519" s="3">
        <f t="array" ref="W519">INDEX($AF$3:$CM$62,MATCH($S519,$AE$3:$AE$62,0),MATCH(W$1&amp;$R519,$AF$1:$CM$1&amp;$AF$2:$CM$2,0))*VLOOKUP($Q519,$C$17:$M$20,COUNTBLANK($D$15:G$15)+1,FALSE)</f>
        <v>0</v>
      </c>
      <c r="X519" s="3">
        <f t="array" ref="X519">INDEX($AF$3:$CM$62,MATCH($S519,$AE$3:$AE$62,0),MATCH(X$1&amp;$R519,$AF$1:$CM$1&amp;$AF$2:$CM$2,0))*VLOOKUP($Q519,$C$17:$M$20,COUNTBLANK($D$15:H$15)+1,FALSE)</f>
        <v>0</v>
      </c>
      <c r="Y519" s="3">
        <f t="array" ref="Y519">INDEX($AF$3:$CM$62,MATCH($S519,$AE$3:$AE$62,0),MATCH(Y$1&amp;$R519,$AF$1:$CM$1&amp;$AF$2:$CM$2,0))*VLOOKUP($Q519,$C$17:$M$20,COUNTBLANK($D$15:I$15)+1,FALSE)</f>
        <v>0.12</v>
      </c>
      <c r="Z519" s="3">
        <f t="array" ref="Z519">INDEX($AF$3:$CM$62,MATCH($S519,$AE$3:$AE$62,0),MATCH(Z$1&amp;$R519,$AF$1:$CM$1&amp;$AF$2:$CM$2,0))*VLOOKUP($Q519,$C$17:$M$20,COUNTBLANK($D$15:J$15)+1,FALSE)</f>
        <v>0</v>
      </c>
      <c r="AA519" s="3">
        <f t="array" ref="AA519">INDEX($AF$3:$CM$62,MATCH($S519,$AE$3:$AE$62,0),MATCH(AA$1&amp;$R519,$AF$1:$CM$1&amp;$AF$2:$CM$2,0))*VLOOKUP($Q519,$C$17:$M$20,COUNTBLANK($D$15:K$15)+1,FALSE)</f>
        <v>0</v>
      </c>
      <c r="AB519" s="3">
        <f t="array" ref="AB519">INDEX($AF$3:$CM$62,MATCH($S519,$AE$3:$AE$62,0),MATCH(AB$1&amp;$R519,$AF$1:$CM$1&amp;$AF$2:$CM$2,0))*VLOOKUP($Q519,$C$17:$M$20,COUNTBLANK($D$15:L$15)+1,FALSE)</f>
        <v>0</v>
      </c>
      <c r="AC519" s="3">
        <f t="array" ref="AC519">INDEX($AF$3:$CM$62,MATCH($S519,$AE$3:$AE$62,0),MATCH(AC$1&amp;$R519,$AF$1:$CM$1&amp;$AF$2:$CM$2,0))*VLOOKUP($Q519,$C$17:$M$20,COUNTBLANK($D$15:M$15)+1,FALSE)</f>
        <v>0</v>
      </c>
    </row>
    <row r="520" spans="17:29" x14ac:dyDescent="0.2">
      <c r="Q520" t="s">
        <v>418</v>
      </c>
      <c r="R520">
        <f t="shared" si="141"/>
        <v>3</v>
      </c>
      <c r="S520">
        <f t="shared" si="142"/>
        <v>38</v>
      </c>
      <c r="T520" s="3">
        <f t="array" ref="T520">INDEX($AF$3:$CM$62,MATCH($S520,$AE$3:$AE$62,0),MATCH(T$1&amp;$R520,$AF$1:$CM$1&amp;$AF$2:$CM$2,0))*VLOOKUP($Q520,$C$17:$M$20,COUNTBLANK($D$15:D$15)+1,FALSE)</f>
        <v>152</v>
      </c>
      <c r="U520" s="3">
        <f t="array" ref="U520">INDEX($AF$3:$CM$62,MATCH($S520,$AE$3:$AE$62,0),MATCH(U$1&amp;$R520,$AF$1:$CM$1&amp;$AF$2:$CM$2,0))*VLOOKUP($Q520,$C$17:$M$20,COUNTBLANK($D$15:E$15)+1,FALSE)</f>
        <v>7600</v>
      </c>
      <c r="V520" s="3">
        <f t="array" ref="V520">INDEX($AF$3:$CM$62,MATCH($S520,$AE$3:$AE$62,0),MATCH(V$1&amp;$R520,$AF$1:$CM$1&amp;$AF$2:$CM$2,0))*VLOOKUP($Q520,$C$17:$M$20,COUNTBLANK($D$15:F$15)+1,FALSE)</f>
        <v>0</v>
      </c>
      <c r="W520" s="3">
        <f t="array" ref="W520">INDEX($AF$3:$CM$62,MATCH($S520,$AE$3:$AE$62,0),MATCH(W$1&amp;$R520,$AF$1:$CM$1&amp;$AF$2:$CM$2,0))*VLOOKUP($Q520,$C$17:$M$20,COUNTBLANK($D$15:G$15)+1,FALSE)</f>
        <v>0</v>
      </c>
      <c r="X520" s="3">
        <f t="array" ref="X520">INDEX($AF$3:$CM$62,MATCH($S520,$AE$3:$AE$62,0),MATCH(X$1&amp;$R520,$AF$1:$CM$1&amp;$AF$2:$CM$2,0))*VLOOKUP($Q520,$C$17:$M$20,COUNTBLANK($D$15:H$15)+1,FALSE)</f>
        <v>0</v>
      </c>
      <c r="Y520" s="3">
        <f t="array" ref="Y520">INDEX($AF$3:$CM$62,MATCH($S520,$AE$3:$AE$62,0),MATCH(Y$1&amp;$R520,$AF$1:$CM$1&amp;$AF$2:$CM$2,0))*VLOOKUP($Q520,$C$17:$M$20,COUNTBLANK($D$15:I$15)+1,FALSE)</f>
        <v>0.12</v>
      </c>
      <c r="Z520" s="3">
        <f t="array" ref="Z520">INDEX($AF$3:$CM$62,MATCH($S520,$AE$3:$AE$62,0),MATCH(Z$1&amp;$R520,$AF$1:$CM$1&amp;$AF$2:$CM$2,0))*VLOOKUP($Q520,$C$17:$M$20,COUNTBLANK($D$15:J$15)+1,FALSE)</f>
        <v>0</v>
      </c>
      <c r="AA520" s="3">
        <f t="array" ref="AA520">INDEX($AF$3:$CM$62,MATCH($S520,$AE$3:$AE$62,0),MATCH(AA$1&amp;$R520,$AF$1:$CM$1&amp;$AF$2:$CM$2,0))*VLOOKUP($Q520,$C$17:$M$20,COUNTBLANK($D$15:K$15)+1,FALSE)</f>
        <v>0</v>
      </c>
      <c r="AB520" s="3">
        <f t="array" ref="AB520">INDEX($AF$3:$CM$62,MATCH($S520,$AE$3:$AE$62,0),MATCH(AB$1&amp;$R520,$AF$1:$CM$1&amp;$AF$2:$CM$2,0))*VLOOKUP($Q520,$C$17:$M$20,COUNTBLANK($D$15:L$15)+1,FALSE)</f>
        <v>0</v>
      </c>
      <c r="AC520" s="3">
        <f t="array" ref="AC520">INDEX($AF$3:$CM$62,MATCH($S520,$AE$3:$AE$62,0),MATCH(AC$1&amp;$R520,$AF$1:$CM$1&amp;$AF$2:$CM$2,0))*VLOOKUP($Q520,$C$17:$M$20,COUNTBLANK($D$15:M$15)+1,FALSE)</f>
        <v>0</v>
      </c>
    </row>
    <row r="521" spans="17:29" x14ac:dyDescent="0.2">
      <c r="Q521" t="s">
        <v>418</v>
      </c>
      <c r="R521">
        <f t="shared" si="141"/>
        <v>3</v>
      </c>
      <c r="S521">
        <f t="shared" si="142"/>
        <v>39</v>
      </c>
      <c r="T521" s="3">
        <f t="array" ref="T521">INDEX($AF$3:$CM$62,MATCH($S521,$AE$3:$AE$62,0),MATCH(T$1&amp;$R521,$AF$1:$CM$1&amp;$AF$2:$CM$2,0))*VLOOKUP($Q521,$C$17:$M$20,COUNTBLANK($D$15:D$15)+1,FALSE)</f>
        <v>156</v>
      </c>
      <c r="U521" s="3">
        <f t="array" ref="U521">INDEX($AF$3:$CM$62,MATCH($S521,$AE$3:$AE$62,0),MATCH(U$1&amp;$R521,$AF$1:$CM$1&amp;$AF$2:$CM$2,0))*VLOOKUP($Q521,$C$17:$M$20,COUNTBLANK($D$15:E$15)+1,FALSE)</f>
        <v>7800</v>
      </c>
      <c r="V521" s="3">
        <f t="array" ref="V521">INDEX($AF$3:$CM$62,MATCH($S521,$AE$3:$AE$62,0),MATCH(V$1&amp;$R521,$AF$1:$CM$1&amp;$AF$2:$CM$2,0))*VLOOKUP($Q521,$C$17:$M$20,COUNTBLANK($D$15:F$15)+1,FALSE)</f>
        <v>0</v>
      </c>
      <c r="W521" s="3">
        <f t="array" ref="W521">INDEX($AF$3:$CM$62,MATCH($S521,$AE$3:$AE$62,0),MATCH(W$1&amp;$R521,$AF$1:$CM$1&amp;$AF$2:$CM$2,0))*VLOOKUP($Q521,$C$17:$M$20,COUNTBLANK($D$15:G$15)+1,FALSE)</f>
        <v>0</v>
      </c>
      <c r="X521" s="3">
        <f t="array" ref="X521">INDEX($AF$3:$CM$62,MATCH($S521,$AE$3:$AE$62,0),MATCH(X$1&amp;$R521,$AF$1:$CM$1&amp;$AF$2:$CM$2,0))*VLOOKUP($Q521,$C$17:$M$20,COUNTBLANK($D$15:H$15)+1,FALSE)</f>
        <v>0</v>
      </c>
      <c r="Y521" s="3">
        <f t="array" ref="Y521">INDEX($AF$3:$CM$62,MATCH($S521,$AE$3:$AE$62,0),MATCH(Y$1&amp;$R521,$AF$1:$CM$1&amp;$AF$2:$CM$2,0))*VLOOKUP($Q521,$C$17:$M$20,COUNTBLANK($D$15:I$15)+1,FALSE)</f>
        <v>0.12</v>
      </c>
      <c r="Z521" s="3">
        <f t="array" ref="Z521">INDEX($AF$3:$CM$62,MATCH($S521,$AE$3:$AE$62,0),MATCH(Z$1&amp;$R521,$AF$1:$CM$1&amp;$AF$2:$CM$2,0))*VLOOKUP($Q521,$C$17:$M$20,COUNTBLANK($D$15:J$15)+1,FALSE)</f>
        <v>0</v>
      </c>
      <c r="AA521" s="3">
        <f t="array" ref="AA521">INDEX($AF$3:$CM$62,MATCH($S521,$AE$3:$AE$62,0),MATCH(AA$1&amp;$R521,$AF$1:$CM$1&amp;$AF$2:$CM$2,0))*VLOOKUP($Q521,$C$17:$M$20,COUNTBLANK($D$15:K$15)+1,FALSE)</f>
        <v>0</v>
      </c>
      <c r="AB521" s="3">
        <f t="array" ref="AB521">INDEX($AF$3:$CM$62,MATCH($S521,$AE$3:$AE$62,0),MATCH(AB$1&amp;$R521,$AF$1:$CM$1&amp;$AF$2:$CM$2,0))*VLOOKUP($Q521,$C$17:$M$20,COUNTBLANK($D$15:L$15)+1,FALSE)</f>
        <v>0</v>
      </c>
      <c r="AC521" s="3">
        <f t="array" ref="AC521">INDEX($AF$3:$CM$62,MATCH($S521,$AE$3:$AE$62,0),MATCH(AC$1&amp;$R521,$AF$1:$CM$1&amp;$AF$2:$CM$2,0))*VLOOKUP($Q521,$C$17:$M$20,COUNTBLANK($D$15:M$15)+1,FALSE)</f>
        <v>0</v>
      </c>
    </row>
    <row r="522" spans="17:29" x14ac:dyDescent="0.2">
      <c r="Q522" t="s">
        <v>418</v>
      </c>
      <c r="R522">
        <f t="shared" si="141"/>
        <v>3</v>
      </c>
      <c r="S522">
        <f t="shared" si="142"/>
        <v>40</v>
      </c>
      <c r="T522" s="3">
        <f t="array" ref="T522">INDEX($AF$3:$CM$62,MATCH($S522,$AE$3:$AE$62,0),MATCH(T$1&amp;$R522,$AF$1:$CM$1&amp;$AF$2:$CM$2,0))*VLOOKUP($Q522,$C$17:$M$20,COUNTBLANK($D$15:D$15)+1,FALSE)</f>
        <v>160</v>
      </c>
      <c r="U522" s="3">
        <f t="array" ref="U522">INDEX($AF$3:$CM$62,MATCH($S522,$AE$3:$AE$62,0),MATCH(U$1&amp;$R522,$AF$1:$CM$1&amp;$AF$2:$CM$2,0))*VLOOKUP($Q522,$C$17:$M$20,COUNTBLANK($D$15:E$15)+1,FALSE)</f>
        <v>8000</v>
      </c>
      <c r="V522" s="3">
        <f t="array" ref="V522">INDEX($AF$3:$CM$62,MATCH($S522,$AE$3:$AE$62,0),MATCH(V$1&amp;$R522,$AF$1:$CM$1&amp;$AF$2:$CM$2,0))*VLOOKUP($Q522,$C$17:$M$20,COUNTBLANK($D$15:F$15)+1,FALSE)</f>
        <v>0</v>
      </c>
      <c r="W522" s="3">
        <f t="array" ref="W522">INDEX($AF$3:$CM$62,MATCH($S522,$AE$3:$AE$62,0),MATCH(W$1&amp;$R522,$AF$1:$CM$1&amp;$AF$2:$CM$2,0))*VLOOKUP($Q522,$C$17:$M$20,COUNTBLANK($D$15:G$15)+1,FALSE)</f>
        <v>0</v>
      </c>
      <c r="X522" s="3">
        <f t="array" ref="X522">INDEX($AF$3:$CM$62,MATCH($S522,$AE$3:$AE$62,0),MATCH(X$1&amp;$R522,$AF$1:$CM$1&amp;$AF$2:$CM$2,0))*VLOOKUP($Q522,$C$17:$M$20,COUNTBLANK($D$15:H$15)+1,FALSE)</f>
        <v>0</v>
      </c>
      <c r="Y522" s="3">
        <f t="array" ref="Y522">INDEX($AF$3:$CM$62,MATCH($S522,$AE$3:$AE$62,0),MATCH(Y$1&amp;$R522,$AF$1:$CM$1&amp;$AF$2:$CM$2,0))*VLOOKUP($Q522,$C$17:$M$20,COUNTBLANK($D$15:I$15)+1,FALSE)</f>
        <v>0.16</v>
      </c>
      <c r="Z522" s="3">
        <f t="array" ref="Z522">INDEX($AF$3:$CM$62,MATCH($S522,$AE$3:$AE$62,0),MATCH(Z$1&amp;$R522,$AF$1:$CM$1&amp;$AF$2:$CM$2,0))*VLOOKUP($Q522,$C$17:$M$20,COUNTBLANK($D$15:J$15)+1,FALSE)</f>
        <v>0</v>
      </c>
      <c r="AA522" s="3">
        <f t="array" ref="AA522">INDEX($AF$3:$CM$62,MATCH($S522,$AE$3:$AE$62,0),MATCH(AA$1&amp;$R522,$AF$1:$CM$1&amp;$AF$2:$CM$2,0))*VLOOKUP($Q522,$C$17:$M$20,COUNTBLANK($D$15:K$15)+1,FALSE)</f>
        <v>0</v>
      </c>
      <c r="AB522" s="3">
        <f t="array" ref="AB522">INDEX($AF$3:$CM$62,MATCH($S522,$AE$3:$AE$62,0),MATCH(AB$1&amp;$R522,$AF$1:$CM$1&amp;$AF$2:$CM$2,0))*VLOOKUP($Q522,$C$17:$M$20,COUNTBLANK($D$15:L$15)+1,FALSE)</f>
        <v>0</v>
      </c>
      <c r="AC522" s="3">
        <f t="array" ref="AC522">INDEX($AF$3:$CM$62,MATCH($S522,$AE$3:$AE$62,0),MATCH(AC$1&amp;$R522,$AF$1:$CM$1&amp;$AF$2:$CM$2,0))*VLOOKUP($Q522,$C$17:$M$20,COUNTBLANK($D$15:M$15)+1,FALSE)</f>
        <v>0</v>
      </c>
    </row>
    <row r="523" spans="17:29" x14ac:dyDescent="0.2">
      <c r="Q523" t="s">
        <v>418</v>
      </c>
      <c r="R523">
        <f t="shared" si="141"/>
        <v>3</v>
      </c>
      <c r="S523">
        <f t="shared" si="142"/>
        <v>41</v>
      </c>
      <c r="T523" s="3">
        <f t="array" ref="T523">INDEX($AF$3:$CM$62,MATCH($S523,$AE$3:$AE$62,0),MATCH(T$1&amp;$R523,$AF$1:$CM$1&amp;$AF$2:$CM$2,0))*VLOOKUP($Q523,$C$17:$M$20,COUNTBLANK($D$15:D$15)+1,FALSE)</f>
        <v>164</v>
      </c>
      <c r="U523" s="3">
        <f t="array" ref="U523">INDEX($AF$3:$CM$62,MATCH($S523,$AE$3:$AE$62,0),MATCH(U$1&amp;$R523,$AF$1:$CM$1&amp;$AF$2:$CM$2,0))*VLOOKUP($Q523,$C$17:$M$20,COUNTBLANK($D$15:E$15)+1,FALSE)</f>
        <v>8200</v>
      </c>
      <c r="V523" s="3">
        <f t="array" ref="V523">INDEX($AF$3:$CM$62,MATCH($S523,$AE$3:$AE$62,0),MATCH(V$1&amp;$R523,$AF$1:$CM$1&amp;$AF$2:$CM$2,0))*VLOOKUP($Q523,$C$17:$M$20,COUNTBLANK($D$15:F$15)+1,FALSE)</f>
        <v>0</v>
      </c>
      <c r="W523" s="3">
        <f t="array" ref="W523">INDEX($AF$3:$CM$62,MATCH($S523,$AE$3:$AE$62,0),MATCH(W$1&amp;$R523,$AF$1:$CM$1&amp;$AF$2:$CM$2,0))*VLOOKUP($Q523,$C$17:$M$20,COUNTBLANK($D$15:G$15)+1,FALSE)</f>
        <v>0</v>
      </c>
      <c r="X523" s="3">
        <f t="array" ref="X523">INDEX($AF$3:$CM$62,MATCH($S523,$AE$3:$AE$62,0),MATCH(X$1&amp;$R523,$AF$1:$CM$1&amp;$AF$2:$CM$2,0))*VLOOKUP($Q523,$C$17:$M$20,COUNTBLANK($D$15:H$15)+1,FALSE)</f>
        <v>0</v>
      </c>
      <c r="Y523" s="3">
        <f t="array" ref="Y523">INDEX($AF$3:$CM$62,MATCH($S523,$AE$3:$AE$62,0),MATCH(Y$1&amp;$R523,$AF$1:$CM$1&amp;$AF$2:$CM$2,0))*VLOOKUP($Q523,$C$17:$M$20,COUNTBLANK($D$15:I$15)+1,FALSE)</f>
        <v>0.16</v>
      </c>
      <c r="Z523" s="3">
        <f t="array" ref="Z523">INDEX($AF$3:$CM$62,MATCH($S523,$AE$3:$AE$62,0),MATCH(Z$1&amp;$R523,$AF$1:$CM$1&amp;$AF$2:$CM$2,0))*VLOOKUP($Q523,$C$17:$M$20,COUNTBLANK($D$15:J$15)+1,FALSE)</f>
        <v>0</v>
      </c>
      <c r="AA523" s="3">
        <f t="array" ref="AA523">INDEX($AF$3:$CM$62,MATCH($S523,$AE$3:$AE$62,0),MATCH(AA$1&amp;$R523,$AF$1:$CM$1&amp;$AF$2:$CM$2,0))*VLOOKUP($Q523,$C$17:$M$20,COUNTBLANK($D$15:K$15)+1,FALSE)</f>
        <v>0</v>
      </c>
      <c r="AB523" s="3">
        <f t="array" ref="AB523">INDEX($AF$3:$CM$62,MATCH($S523,$AE$3:$AE$62,0),MATCH(AB$1&amp;$R523,$AF$1:$CM$1&amp;$AF$2:$CM$2,0))*VLOOKUP($Q523,$C$17:$M$20,COUNTBLANK($D$15:L$15)+1,FALSE)</f>
        <v>0</v>
      </c>
      <c r="AC523" s="3">
        <f t="array" ref="AC523">INDEX($AF$3:$CM$62,MATCH($S523,$AE$3:$AE$62,0),MATCH(AC$1&amp;$R523,$AF$1:$CM$1&amp;$AF$2:$CM$2,0))*VLOOKUP($Q523,$C$17:$M$20,COUNTBLANK($D$15:M$15)+1,FALSE)</f>
        <v>0</v>
      </c>
    </row>
    <row r="524" spans="17:29" x14ac:dyDescent="0.2">
      <c r="Q524" t="s">
        <v>418</v>
      </c>
      <c r="R524">
        <f t="shared" si="141"/>
        <v>3</v>
      </c>
      <c r="S524">
        <f t="shared" si="142"/>
        <v>42</v>
      </c>
      <c r="T524" s="3">
        <f t="array" ref="T524">INDEX($AF$3:$CM$62,MATCH($S524,$AE$3:$AE$62,0),MATCH(T$1&amp;$R524,$AF$1:$CM$1&amp;$AF$2:$CM$2,0))*VLOOKUP($Q524,$C$17:$M$20,COUNTBLANK($D$15:D$15)+1,FALSE)</f>
        <v>168</v>
      </c>
      <c r="U524" s="3">
        <f t="array" ref="U524">INDEX($AF$3:$CM$62,MATCH($S524,$AE$3:$AE$62,0),MATCH(U$1&amp;$R524,$AF$1:$CM$1&amp;$AF$2:$CM$2,0))*VLOOKUP($Q524,$C$17:$M$20,COUNTBLANK($D$15:E$15)+1,FALSE)</f>
        <v>8400</v>
      </c>
      <c r="V524" s="3">
        <f t="array" ref="V524">INDEX($AF$3:$CM$62,MATCH($S524,$AE$3:$AE$62,0),MATCH(V$1&amp;$R524,$AF$1:$CM$1&amp;$AF$2:$CM$2,0))*VLOOKUP($Q524,$C$17:$M$20,COUNTBLANK($D$15:F$15)+1,FALSE)</f>
        <v>0</v>
      </c>
      <c r="W524" s="3">
        <f t="array" ref="W524">INDEX($AF$3:$CM$62,MATCH($S524,$AE$3:$AE$62,0),MATCH(W$1&amp;$R524,$AF$1:$CM$1&amp;$AF$2:$CM$2,0))*VLOOKUP($Q524,$C$17:$M$20,COUNTBLANK($D$15:G$15)+1,FALSE)</f>
        <v>0</v>
      </c>
      <c r="X524" s="3">
        <f t="array" ref="X524">INDEX($AF$3:$CM$62,MATCH($S524,$AE$3:$AE$62,0),MATCH(X$1&amp;$R524,$AF$1:$CM$1&amp;$AF$2:$CM$2,0))*VLOOKUP($Q524,$C$17:$M$20,COUNTBLANK($D$15:H$15)+1,FALSE)</f>
        <v>0</v>
      </c>
      <c r="Y524" s="3">
        <f t="array" ref="Y524">INDEX($AF$3:$CM$62,MATCH($S524,$AE$3:$AE$62,0),MATCH(Y$1&amp;$R524,$AF$1:$CM$1&amp;$AF$2:$CM$2,0))*VLOOKUP($Q524,$C$17:$M$20,COUNTBLANK($D$15:I$15)+1,FALSE)</f>
        <v>0.16</v>
      </c>
      <c r="Z524" s="3">
        <f t="array" ref="Z524">INDEX($AF$3:$CM$62,MATCH($S524,$AE$3:$AE$62,0),MATCH(Z$1&amp;$R524,$AF$1:$CM$1&amp;$AF$2:$CM$2,0))*VLOOKUP($Q524,$C$17:$M$20,COUNTBLANK($D$15:J$15)+1,FALSE)</f>
        <v>0</v>
      </c>
      <c r="AA524" s="3">
        <f t="array" ref="AA524">INDEX($AF$3:$CM$62,MATCH($S524,$AE$3:$AE$62,0),MATCH(AA$1&amp;$R524,$AF$1:$CM$1&amp;$AF$2:$CM$2,0))*VLOOKUP($Q524,$C$17:$M$20,COUNTBLANK($D$15:K$15)+1,FALSE)</f>
        <v>0</v>
      </c>
      <c r="AB524" s="3">
        <f t="array" ref="AB524">INDEX($AF$3:$CM$62,MATCH($S524,$AE$3:$AE$62,0),MATCH(AB$1&amp;$R524,$AF$1:$CM$1&amp;$AF$2:$CM$2,0))*VLOOKUP($Q524,$C$17:$M$20,COUNTBLANK($D$15:L$15)+1,FALSE)</f>
        <v>0</v>
      </c>
      <c r="AC524" s="3">
        <f t="array" ref="AC524">INDEX($AF$3:$CM$62,MATCH($S524,$AE$3:$AE$62,0),MATCH(AC$1&amp;$R524,$AF$1:$CM$1&amp;$AF$2:$CM$2,0))*VLOOKUP($Q524,$C$17:$M$20,COUNTBLANK($D$15:M$15)+1,FALSE)</f>
        <v>0</v>
      </c>
    </row>
    <row r="525" spans="17:29" x14ac:dyDescent="0.2">
      <c r="Q525" t="s">
        <v>418</v>
      </c>
      <c r="R525">
        <f t="shared" si="141"/>
        <v>3</v>
      </c>
      <c r="S525">
        <f t="shared" si="142"/>
        <v>43</v>
      </c>
      <c r="T525" s="3">
        <f t="array" ref="T525">INDEX($AF$3:$CM$62,MATCH($S525,$AE$3:$AE$62,0),MATCH(T$1&amp;$R525,$AF$1:$CM$1&amp;$AF$2:$CM$2,0))*VLOOKUP($Q525,$C$17:$M$20,COUNTBLANK($D$15:D$15)+1,FALSE)</f>
        <v>172</v>
      </c>
      <c r="U525" s="3">
        <f t="array" ref="U525">INDEX($AF$3:$CM$62,MATCH($S525,$AE$3:$AE$62,0),MATCH(U$1&amp;$R525,$AF$1:$CM$1&amp;$AF$2:$CM$2,0))*VLOOKUP($Q525,$C$17:$M$20,COUNTBLANK($D$15:E$15)+1,FALSE)</f>
        <v>8600</v>
      </c>
      <c r="V525" s="3">
        <f t="array" ref="V525">INDEX($AF$3:$CM$62,MATCH($S525,$AE$3:$AE$62,0),MATCH(V$1&amp;$R525,$AF$1:$CM$1&amp;$AF$2:$CM$2,0))*VLOOKUP($Q525,$C$17:$M$20,COUNTBLANK($D$15:F$15)+1,FALSE)</f>
        <v>0</v>
      </c>
      <c r="W525" s="3">
        <f t="array" ref="W525">INDEX($AF$3:$CM$62,MATCH($S525,$AE$3:$AE$62,0),MATCH(W$1&amp;$R525,$AF$1:$CM$1&amp;$AF$2:$CM$2,0))*VLOOKUP($Q525,$C$17:$M$20,COUNTBLANK($D$15:G$15)+1,FALSE)</f>
        <v>0</v>
      </c>
      <c r="X525" s="3">
        <f t="array" ref="X525">INDEX($AF$3:$CM$62,MATCH($S525,$AE$3:$AE$62,0),MATCH(X$1&amp;$R525,$AF$1:$CM$1&amp;$AF$2:$CM$2,0))*VLOOKUP($Q525,$C$17:$M$20,COUNTBLANK($D$15:H$15)+1,FALSE)</f>
        <v>0</v>
      </c>
      <c r="Y525" s="3">
        <f t="array" ref="Y525">INDEX($AF$3:$CM$62,MATCH($S525,$AE$3:$AE$62,0),MATCH(Y$1&amp;$R525,$AF$1:$CM$1&amp;$AF$2:$CM$2,0))*VLOOKUP($Q525,$C$17:$M$20,COUNTBLANK($D$15:I$15)+1,FALSE)</f>
        <v>0.16</v>
      </c>
      <c r="Z525" s="3">
        <f t="array" ref="Z525">INDEX($AF$3:$CM$62,MATCH($S525,$AE$3:$AE$62,0),MATCH(Z$1&amp;$R525,$AF$1:$CM$1&amp;$AF$2:$CM$2,0))*VLOOKUP($Q525,$C$17:$M$20,COUNTBLANK($D$15:J$15)+1,FALSE)</f>
        <v>0</v>
      </c>
      <c r="AA525" s="3">
        <f t="array" ref="AA525">INDEX($AF$3:$CM$62,MATCH($S525,$AE$3:$AE$62,0),MATCH(AA$1&amp;$R525,$AF$1:$CM$1&amp;$AF$2:$CM$2,0))*VLOOKUP($Q525,$C$17:$M$20,COUNTBLANK($D$15:K$15)+1,FALSE)</f>
        <v>0</v>
      </c>
      <c r="AB525" s="3">
        <f t="array" ref="AB525">INDEX($AF$3:$CM$62,MATCH($S525,$AE$3:$AE$62,0),MATCH(AB$1&amp;$R525,$AF$1:$CM$1&amp;$AF$2:$CM$2,0))*VLOOKUP($Q525,$C$17:$M$20,COUNTBLANK($D$15:L$15)+1,FALSE)</f>
        <v>0</v>
      </c>
      <c r="AC525" s="3">
        <f t="array" ref="AC525">INDEX($AF$3:$CM$62,MATCH($S525,$AE$3:$AE$62,0),MATCH(AC$1&amp;$R525,$AF$1:$CM$1&amp;$AF$2:$CM$2,0))*VLOOKUP($Q525,$C$17:$M$20,COUNTBLANK($D$15:M$15)+1,FALSE)</f>
        <v>0</v>
      </c>
    </row>
    <row r="526" spans="17:29" x14ac:dyDescent="0.2">
      <c r="Q526" t="s">
        <v>418</v>
      </c>
      <c r="R526">
        <f t="shared" si="141"/>
        <v>3</v>
      </c>
      <c r="S526">
        <f t="shared" si="142"/>
        <v>44</v>
      </c>
      <c r="T526" s="3">
        <f t="array" ref="T526">INDEX($AF$3:$CM$62,MATCH($S526,$AE$3:$AE$62,0),MATCH(T$1&amp;$R526,$AF$1:$CM$1&amp;$AF$2:$CM$2,0))*VLOOKUP($Q526,$C$17:$M$20,COUNTBLANK($D$15:D$15)+1,FALSE)</f>
        <v>176</v>
      </c>
      <c r="U526" s="3">
        <f t="array" ref="U526">INDEX($AF$3:$CM$62,MATCH($S526,$AE$3:$AE$62,0),MATCH(U$1&amp;$R526,$AF$1:$CM$1&amp;$AF$2:$CM$2,0))*VLOOKUP($Q526,$C$17:$M$20,COUNTBLANK($D$15:E$15)+1,FALSE)</f>
        <v>8800</v>
      </c>
      <c r="V526" s="3">
        <f t="array" ref="V526">INDEX($AF$3:$CM$62,MATCH($S526,$AE$3:$AE$62,0),MATCH(V$1&amp;$R526,$AF$1:$CM$1&amp;$AF$2:$CM$2,0))*VLOOKUP($Q526,$C$17:$M$20,COUNTBLANK($D$15:F$15)+1,FALSE)</f>
        <v>0</v>
      </c>
      <c r="W526" s="3">
        <f t="array" ref="W526">INDEX($AF$3:$CM$62,MATCH($S526,$AE$3:$AE$62,0),MATCH(W$1&amp;$R526,$AF$1:$CM$1&amp;$AF$2:$CM$2,0))*VLOOKUP($Q526,$C$17:$M$20,COUNTBLANK($D$15:G$15)+1,FALSE)</f>
        <v>0</v>
      </c>
      <c r="X526" s="3">
        <f t="array" ref="X526">INDEX($AF$3:$CM$62,MATCH($S526,$AE$3:$AE$62,0),MATCH(X$1&amp;$R526,$AF$1:$CM$1&amp;$AF$2:$CM$2,0))*VLOOKUP($Q526,$C$17:$M$20,COUNTBLANK($D$15:H$15)+1,FALSE)</f>
        <v>0</v>
      </c>
      <c r="Y526" s="3">
        <f t="array" ref="Y526">INDEX($AF$3:$CM$62,MATCH($S526,$AE$3:$AE$62,0),MATCH(Y$1&amp;$R526,$AF$1:$CM$1&amp;$AF$2:$CM$2,0))*VLOOKUP($Q526,$C$17:$M$20,COUNTBLANK($D$15:I$15)+1,FALSE)</f>
        <v>0.16</v>
      </c>
      <c r="Z526" s="3">
        <f t="array" ref="Z526">INDEX($AF$3:$CM$62,MATCH($S526,$AE$3:$AE$62,0),MATCH(Z$1&amp;$R526,$AF$1:$CM$1&amp;$AF$2:$CM$2,0))*VLOOKUP($Q526,$C$17:$M$20,COUNTBLANK($D$15:J$15)+1,FALSE)</f>
        <v>0</v>
      </c>
      <c r="AA526" s="3">
        <f t="array" ref="AA526">INDEX($AF$3:$CM$62,MATCH($S526,$AE$3:$AE$62,0),MATCH(AA$1&amp;$R526,$AF$1:$CM$1&amp;$AF$2:$CM$2,0))*VLOOKUP($Q526,$C$17:$M$20,COUNTBLANK($D$15:K$15)+1,FALSE)</f>
        <v>0</v>
      </c>
      <c r="AB526" s="3">
        <f t="array" ref="AB526">INDEX($AF$3:$CM$62,MATCH($S526,$AE$3:$AE$62,0),MATCH(AB$1&amp;$R526,$AF$1:$CM$1&amp;$AF$2:$CM$2,0))*VLOOKUP($Q526,$C$17:$M$20,COUNTBLANK($D$15:L$15)+1,FALSE)</f>
        <v>0</v>
      </c>
      <c r="AC526" s="3">
        <f t="array" ref="AC526">INDEX($AF$3:$CM$62,MATCH($S526,$AE$3:$AE$62,0),MATCH(AC$1&amp;$R526,$AF$1:$CM$1&amp;$AF$2:$CM$2,0))*VLOOKUP($Q526,$C$17:$M$20,COUNTBLANK($D$15:M$15)+1,FALSE)</f>
        <v>0</v>
      </c>
    </row>
    <row r="527" spans="17:29" x14ac:dyDescent="0.2">
      <c r="Q527" t="s">
        <v>418</v>
      </c>
      <c r="R527">
        <f t="shared" si="141"/>
        <v>3</v>
      </c>
      <c r="S527">
        <f t="shared" si="142"/>
        <v>45</v>
      </c>
      <c r="T527" s="3">
        <f t="array" ref="T527">INDEX($AF$3:$CM$62,MATCH($S527,$AE$3:$AE$62,0),MATCH(T$1&amp;$R527,$AF$1:$CM$1&amp;$AF$2:$CM$2,0))*VLOOKUP($Q527,$C$17:$M$20,COUNTBLANK($D$15:D$15)+1,FALSE)</f>
        <v>180</v>
      </c>
      <c r="U527" s="3">
        <f t="array" ref="U527">INDEX($AF$3:$CM$62,MATCH($S527,$AE$3:$AE$62,0),MATCH(U$1&amp;$R527,$AF$1:$CM$1&amp;$AF$2:$CM$2,0))*VLOOKUP($Q527,$C$17:$M$20,COUNTBLANK($D$15:E$15)+1,FALSE)</f>
        <v>9000</v>
      </c>
      <c r="V527" s="3">
        <f t="array" ref="V527">INDEX($AF$3:$CM$62,MATCH($S527,$AE$3:$AE$62,0),MATCH(V$1&amp;$R527,$AF$1:$CM$1&amp;$AF$2:$CM$2,0))*VLOOKUP($Q527,$C$17:$M$20,COUNTBLANK($D$15:F$15)+1,FALSE)</f>
        <v>0</v>
      </c>
      <c r="W527" s="3">
        <f t="array" ref="W527">INDEX($AF$3:$CM$62,MATCH($S527,$AE$3:$AE$62,0),MATCH(W$1&amp;$R527,$AF$1:$CM$1&amp;$AF$2:$CM$2,0))*VLOOKUP($Q527,$C$17:$M$20,COUNTBLANK($D$15:G$15)+1,FALSE)</f>
        <v>0</v>
      </c>
      <c r="X527" s="3">
        <f t="array" ref="X527">INDEX($AF$3:$CM$62,MATCH($S527,$AE$3:$AE$62,0),MATCH(X$1&amp;$R527,$AF$1:$CM$1&amp;$AF$2:$CM$2,0))*VLOOKUP($Q527,$C$17:$M$20,COUNTBLANK($D$15:H$15)+1,FALSE)</f>
        <v>0</v>
      </c>
      <c r="Y527" s="3">
        <f t="array" ref="Y527">INDEX($AF$3:$CM$62,MATCH($S527,$AE$3:$AE$62,0),MATCH(Y$1&amp;$R527,$AF$1:$CM$1&amp;$AF$2:$CM$2,0))*VLOOKUP($Q527,$C$17:$M$20,COUNTBLANK($D$15:I$15)+1,FALSE)</f>
        <v>0.16</v>
      </c>
      <c r="Z527" s="3">
        <f t="array" ref="Z527">INDEX($AF$3:$CM$62,MATCH($S527,$AE$3:$AE$62,0),MATCH(Z$1&amp;$R527,$AF$1:$CM$1&amp;$AF$2:$CM$2,0))*VLOOKUP($Q527,$C$17:$M$20,COUNTBLANK($D$15:J$15)+1,FALSE)</f>
        <v>0</v>
      </c>
      <c r="AA527" s="3">
        <f t="array" ref="AA527">INDEX($AF$3:$CM$62,MATCH($S527,$AE$3:$AE$62,0),MATCH(AA$1&amp;$R527,$AF$1:$CM$1&amp;$AF$2:$CM$2,0))*VLOOKUP($Q527,$C$17:$M$20,COUNTBLANK($D$15:K$15)+1,FALSE)</f>
        <v>0</v>
      </c>
      <c r="AB527" s="3">
        <f t="array" ref="AB527">INDEX($AF$3:$CM$62,MATCH($S527,$AE$3:$AE$62,0),MATCH(AB$1&amp;$R527,$AF$1:$CM$1&amp;$AF$2:$CM$2,0))*VLOOKUP($Q527,$C$17:$M$20,COUNTBLANK($D$15:L$15)+1,FALSE)</f>
        <v>0</v>
      </c>
      <c r="AC527" s="3">
        <f t="array" ref="AC527">INDEX($AF$3:$CM$62,MATCH($S527,$AE$3:$AE$62,0),MATCH(AC$1&amp;$R527,$AF$1:$CM$1&amp;$AF$2:$CM$2,0))*VLOOKUP($Q527,$C$17:$M$20,COUNTBLANK($D$15:M$15)+1,FALSE)</f>
        <v>0</v>
      </c>
    </row>
    <row r="528" spans="17:29" x14ac:dyDescent="0.2">
      <c r="Q528" t="s">
        <v>418</v>
      </c>
      <c r="R528">
        <f t="shared" si="141"/>
        <v>3</v>
      </c>
      <c r="S528">
        <f t="shared" si="142"/>
        <v>46</v>
      </c>
      <c r="T528" s="3">
        <f t="array" ref="T528">INDEX($AF$3:$CM$62,MATCH($S528,$AE$3:$AE$62,0),MATCH(T$1&amp;$R528,$AF$1:$CM$1&amp;$AF$2:$CM$2,0))*VLOOKUP($Q528,$C$17:$M$20,COUNTBLANK($D$15:D$15)+1,FALSE)</f>
        <v>184</v>
      </c>
      <c r="U528" s="3">
        <f t="array" ref="U528">INDEX($AF$3:$CM$62,MATCH($S528,$AE$3:$AE$62,0),MATCH(U$1&amp;$R528,$AF$1:$CM$1&amp;$AF$2:$CM$2,0))*VLOOKUP($Q528,$C$17:$M$20,COUNTBLANK($D$15:E$15)+1,FALSE)</f>
        <v>9200</v>
      </c>
      <c r="V528" s="3">
        <f t="array" ref="V528">INDEX($AF$3:$CM$62,MATCH($S528,$AE$3:$AE$62,0),MATCH(V$1&amp;$R528,$AF$1:$CM$1&amp;$AF$2:$CM$2,0))*VLOOKUP($Q528,$C$17:$M$20,COUNTBLANK($D$15:F$15)+1,FALSE)</f>
        <v>0</v>
      </c>
      <c r="W528" s="3">
        <f t="array" ref="W528">INDEX($AF$3:$CM$62,MATCH($S528,$AE$3:$AE$62,0),MATCH(W$1&amp;$R528,$AF$1:$CM$1&amp;$AF$2:$CM$2,0))*VLOOKUP($Q528,$C$17:$M$20,COUNTBLANK($D$15:G$15)+1,FALSE)</f>
        <v>0</v>
      </c>
      <c r="X528" s="3">
        <f t="array" ref="X528">INDEX($AF$3:$CM$62,MATCH($S528,$AE$3:$AE$62,0),MATCH(X$1&amp;$R528,$AF$1:$CM$1&amp;$AF$2:$CM$2,0))*VLOOKUP($Q528,$C$17:$M$20,COUNTBLANK($D$15:H$15)+1,FALSE)</f>
        <v>0</v>
      </c>
      <c r="Y528" s="3">
        <f t="array" ref="Y528">INDEX($AF$3:$CM$62,MATCH($S528,$AE$3:$AE$62,0),MATCH(Y$1&amp;$R528,$AF$1:$CM$1&amp;$AF$2:$CM$2,0))*VLOOKUP($Q528,$C$17:$M$20,COUNTBLANK($D$15:I$15)+1,FALSE)</f>
        <v>0.16</v>
      </c>
      <c r="Z528" s="3">
        <f t="array" ref="Z528">INDEX($AF$3:$CM$62,MATCH($S528,$AE$3:$AE$62,0),MATCH(Z$1&amp;$R528,$AF$1:$CM$1&amp;$AF$2:$CM$2,0))*VLOOKUP($Q528,$C$17:$M$20,COUNTBLANK($D$15:J$15)+1,FALSE)</f>
        <v>0</v>
      </c>
      <c r="AA528" s="3">
        <f t="array" ref="AA528">INDEX($AF$3:$CM$62,MATCH($S528,$AE$3:$AE$62,0),MATCH(AA$1&amp;$R528,$AF$1:$CM$1&amp;$AF$2:$CM$2,0))*VLOOKUP($Q528,$C$17:$M$20,COUNTBLANK($D$15:K$15)+1,FALSE)</f>
        <v>0</v>
      </c>
      <c r="AB528" s="3">
        <f t="array" ref="AB528">INDEX($AF$3:$CM$62,MATCH($S528,$AE$3:$AE$62,0),MATCH(AB$1&amp;$R528,$AF$1:$CM$1&amp;$AF$2:$CM$2,0))*VLOOKUP($Q528,$C$17:$M$20,COUNTBLANK($D$15:L$15)+1,FALSE)</f>
        <v>0</v>
      </c>
      <c r="AC528" s="3">
        <f t="array" ref="AC528">INDEX($AF$3:$CM$62,MATCH($S528,$AE$3:$AE$62,0),MATCH(AC$1&amp;$R528,$AF$1:$CM$1&amp;$AF$2:$CM$2,0))*VLOOKUP($Q528,$C$17:$M$20,COUNTBLANK($D$15:M$15)+1,FALSE)</f>
        <v>0</v>
      </c>
    </row>
    <row r="529" spans="17:29" x14ac:dyDescent="0.2">
      <c r="Q529" t="s">
        <v>418</v>
      </c>
      <c r="R529">
        <f t="shared" si="141"/>
        <v>3</v>
      </c>
      <c r="S529">
        <f t="shared" si="142"/>
        <v>47</v>
      </c>
      <c r="T529" s="3">
        <f t="array" ref="T529">INDEX($AF$3:$CM$62,MATCH($S529,$AE$3:$AE$62,0),MATCH(T$1&amp;$R529,$AF$1:$CM$1&amp;$AF$2:$CM$2,0))*VLOOKUP($Q529,$C$17:$M$20,COUNTBLANK($D$15:D$15)+1,FALSE)</f>
        <v>188</v>
      </c>
      <c r="U529" s="3">
        <f t="array" ref="U529">INDEX($AF$3:$CM$62,MATCH($S529,$AE$3:$AE$62,0),MATCH(U$1&amp;$R529,$AF$1:$CM$1&amp;$AF$2:$CM$2,0))*VLOOKUP($Q529,$C$17:$M$20,COUNTBLANK($D$15:E$15)+1,FALSE)</f>
        <v>9400</v>
      </c>
      <c r="V529" s="3">
        <f t="array" ref="V529">INDEX($AF$3:$CM$62,MATCH($S529,$AE$3:$AE$62,0),MATCH(V$1&amp;$R529,$AF$1:$CM$1&amp;$AF$2:$CM$2,0))*VLOOKUP($Q529,$C$17:$M$20,COUNTBLANK($D$15:F$15)+1,FALSE)</f>
        <v>0</v>
      </c>
      <c r="W529" s="3">
        <f t="array" ref="W529">INDEX($AF$3:$CM$62,MATCH($S529,$AE$3:$AE$62,0),MATCH(W$1&amp;$R529,$AF$1:$CM$1&amp;$AF$2:$CM$2,0))*VLOOKUP($Q529,$C$17:$M$20,COUNTBLANK($D$15:G$15)+1,FALSE)</f>
        <v>0</v>
      </c>
      <c r="X529" s="3">
        <f t="array" ref="X529">INDEX($AF$3:$CM$62,MATCH($S529,$AE$3:$AE$62,0),MATCH(X$1&amp;$R529,$AF$1:$CM$1&amp;$AF$2:$CM$2,0))*VLOOKUP($Q529,$C$17:$M$20,COUNTBLANK($D$15:H$15)+1,FALSE)</f>
        <v>0</v>
      </c>
      <c r="Y529" s="3">
        <f t="array" ref="Y529">INDEX($AF$3:$CM$62,MATCH($S529,$AE$3:$AE$62,0),MATCH(Y$1&amp;$R529,$AF$1:$CM$1&amp;$AF$2:$CM$2,0))*VLOOKUP($Q529,$C$17:$M$20,COUNTBLANK($D$15:I$15)+1,FALSE)</f>
        <v>0.16</v>
      </c>
      <c r="Z529" s="3">
        <f t="array" ref="Z529">INDEX($AF$3:$CM$62,MATCH($S529,$AE$3:$AE$62,0),MATCH(Z$1&amp;$R529,$AF$1:$CM$1&amp;$AF$2:$CM$2,0))*VLOOKUP($Q529,$C$17:$M$20,COUNTBLANK($D$15:J$15)+1,FALSE)</f>
        <v>0</v>
      </c>
      <c r="AA529" s="3">
        <f t="array" ref="AA529">INDEX($AF$3:$CM$62,MATCH($S529,$AE$3:$AE$62,0),MATCH(AA$1&amp;$R529,$AF$1:$CM$1&amp;$AF$2:$CM$2,0))*VLOOKUP($Q529,$C$17:$M$20,COUNTBLANK($D$15:K$15)+1,FALSE)</f>
        <v>0</v>
      </c>
      <c r="AB529" s="3">
        <f t="array" ref="AB529">INDEX($AF$3:$CM$62,MATCH($S529,$AE$3:$AE$62,0),MATCH(AB$1&amp;$R529,$AF$1:$CM$1&amp;$AF$2:$CM$2,0))*VLOOKUP($Q529,$C$17:$M$20,COUNTBLANK($D$15:L$15)+1,FALSE)</f>
        <v>0</v>
      </c>
      <c r="AC529" s="3">
        <f t="array" ref="AC529">INDEX($AF$3:$CM$62,MATCH($S529,$AE$3:$AE$62,0),MATCH(AC$1&amp;$R529,$AF$1:$CM$1&amp;$AF$2:$CM$2,0))*VLOOKUP($Q529,$C$17:$M$20,COUNTBLANK($D$15:M$15)+1,FALSE)</f>
        <v>0</v>
      </c>
    </row>
    <row r="530" spans="17:29" x14ac:dyDescent="0.2">
      <c r="Q530" t="s">
        <v>418</v>
      </c>
      <c r="R530">
        <f t="shared" si="141"/>
        <v>3</v>
      </c>
      <c r="S530">
        <f t="shared" si="142"/>
        <v>48</v>
      </c>
      <c r="T530" s="3">
        <f t="array" ref="T530">INDEX($AF$3:$CM$62,MATCH($S530,$AE$3:$AE$62,0),MATCH(T$1&amp;$R530,$AF$1:$CM$1&amp;$AF$2:$CM$2,0))*VLOOKUP($Q530,$C$17:$M$20,COUNTBLANK($D$15:D$15)+1,FALSE)</f>
        <v>192</v>
      </c>
      <c r="U530" s="3">
        <f t="array" ref="U530">INDEX($AF$3:$CM$62,MATCH($S530,$AE$3:$AE$62,0),MATCH(U$1&amp;$R530,$AF$1:$CM$1&amp;$AF$2:$CM$2,0))*VLOOKUP($Q530,$C$17:$M$20,COUNTBLANK($D$15:E$15)+1,FALSE)</f>
        <v>9600</v>
      </c>
      <c r="V530" s="3">
        <f t="array" ref="V530">INDEX($AF$3:$CM$62,MATCH($S530,$AE$3:$AE$62,0),MATCH(V$1&amp;$R530,$AF$1:$CM$1&amp;$AF$2:$CM$2,0))*VLOOKUP($Q530,$C$17:$M$20,COUNTBLANK($D$15:F$15)+1,FALSE)</f>
        <v>0</v>
      </c>
      <c r="W530" s="3">
        <f t="array" ref="W530">INDEX($AF$3:$CM$62,MATCH($S530,$AE$3:$AE$62,0),MATCH(W$1&amp;$R530,$AF$1:$CM$1&amp;$AF$2:$CM$2,0))*VLOOKUP($Q530,$C$17:$M$20,COUNTBLANK($D$15:G$15)+1,FALSE)</f>
        <v>0</v>
      </c>
      <c r="X530" s="3">
        <f t="array" ref="X530">INDEX($AF$3:$CM$62,MATCH($S530,$AE$3:$AE$62,0),MATCH(X$1&amp;$R530,$AF$1:$CM$1&amp;$AF$2:$CM$2,0))*VLOOKUP($Q530,$C$17:$M$20,COUNTBLANK($D$15:H$15)+1,FALSE)</f>
        <v>0</v>
      </c>
      <c r="Y530" s="3">
        <f t="array" ref="Y530">INDEX($AF$3:$CM$62,MATCH($S530,$AE$3:$AE$62,0),MATCH(Y$1&amp;$R530,$AF$1:$CM$1&amp;$AF$2:$CM$2,0))*VLOOKUP($Q530,$C$17:$M$20,COUNTBLANK($D$15:I$15)+1,FALSE)</f>
        <v>0.16</v>
      </c>
      <c r="Z530" s="3">
        <f t="array" ref="Z530">INDEX($AF$3:$CM$62,MATCH($S530,$AE$3:$AE$62,0),MATCH(Z$1&amp;$R530,$AF$1:$CM$1&amp;$AF$2:$CM$2,0))*VLOOKUP($Q530,$C$17:$M$20,COUNTBLANK($D$15:J$15)+1,FALSE)</f>
        <v>0</v>
      </c>
      <c r="AA530" s="3">
        <f t="array" ref="AA530">INDEX($AF$3:$CM$62,MATCH($S530,$AE$3:$AE$62,0),MATCH(AA$1&amp;$R530,$AF$1:$CM$1&amp;$AF$2:$CM$2,0))*VLOOKUP($Q530,$C$17:$M$20,COUNTBLANK($D$15:K$15)+1,FALSE)</f>
        <v>0</v>
      </c>
      <c r="AB530" s="3">
        <f t="array" ref="AB530">INDEX($AF$3:$CM$62,MATCH($S530,$AE$3:$AE$62,0),MATCH(AB$1&amp;$R530,$AF$1:$CM$1&amp;$AF$2:$CM$2,0))*VLOOKUP($Q530,$C$17:$M$20,COUNTBLANK($D$15:L$15)+1,FALSE)</f>
        <v>0</v>
      </c>
      <c r="AC530" s="3">
        <f t="array" ref="AC530">INDEX($AF$3:$CM$62,MATCH($S530,$AE$3:$AE$62,0),MATCH(AC$1&amp;$R530,$AF$1:$CM$1&amp;$AF$2:$CM$2,0))*VLOOKUP($Q530,$C$17:$M$20,COUNTBLANK($D$15:M$15)+1,FALSE)</f>
        <v>0</v>
      </c>
    </row>
    <row r="531" spans="17:29" x14ac:dyDescent="0.2">
      <c r="Q531" t="s">
        <v>418</v>
      </c>
      <c r="R531">
        <f t="shared" si="141"/>
        <v>3</v>
      </c>
      <c r="S531">
        <f t="shared" si="142"/>
        <v>49</v>
      </c>
      <c r="T531" s="3">
        <f t="array" ref="T531">INDEX($AF$3:$CM$62,MATCH($S531,$AE$3:$AE$62,0),MATCH(T$1&amp;$R531,$AF$1:$CM$1&amp;$AF$2:$CM$2,0))*VLOOKUP($Q531,$C$17:$M$20,COUNTBLANK($D$15:D$15)+1,FALSE)</f>
        <v>196</v>
      </c>
      <c r="U531" s="3">
        <f t="array" ref="U531">INDEX($AF$3:$CM$62,MATCH($S531,$AE$3:$AE$62,0),MATCH(U$1&amp;$R531,$AF$1:$CM$1&amp;$AF$2:$CM$2,0))*VLOOKUP($Q531,$C$17:$M$20,COUNTBLANK($D$15:E$15)+1,FALSE)</f>
        <v>9800</v>
      </c>
      <c r="V531" s="3">
        <f t="array" ref="V531">INDEX($AF$3:$CM$62,MATCH($S531,$AE$3:$AE$62,0),MATCH(V$1&amp;$R531,$AF$1:$CM$1&amp;$AF$2:$CM$2,0))*VLOOKUP($Q531,$C$17:$M$20,COUNTBLANK($D$15:F$15)+1,FALSE)</f>
        <v>0</v>
      </c>
      <c r="W531" s="3">
        <f t="array" ref="W531">INDEX($AF$3:$CM$62,MATCH($S531,$AE$3:$AE$62,0),MATCH(W$1&amp;$R531,$AF$1:$CM$1&amp;$AF$2:$CM$2,0))*VLOOKUP($Q531,$C$17:$M$20,COUNTBLANK($D$15:G$15)+1,FALSE)</f>
        <v>0</v>
      </c>
      <c r="X531" s="3">
        <f t="array" ref="X531">INDEX($AF$3:$CM$62,MATCH($S531,$AE$3:$AE$62,0),MATCH(X$1&amp;$R531,$AF$1:$CM$1&amp;$AF$2:$CM$2,0))*VLOOKUP($Q531,$C$17:$M$20,COUNTBLANK($D$15:H$15)+1,FALSE)</f>
        <v>0</v>
      </c>
      <c r="Y531" s="3">
        <f t="array" ref="Y531">INDEX($AF$3:$CM$62,MATCH($S531,$AE$3:$AE$62,0),MATCH(Y$1&amp;$R531,$AF$1:$CM$1&amp;$AF$2:$CM$2,0))*VLOOKUP($Q531,$C$17:$M$20,COUNTBLANK($D$15:I$15)+1,FALSE)</f>
        <v>0.16</v>
      </c>
      <c r="Z531" s="3">
        <f t="array" ref="Z531">INDEX($AF$3:$CM$62,MATCH($S531,$AE$3:$AE$62,0),MATCH(Z$1&amp;$R531,$AF$1:$CM$1&amp;$AF$2:$CM$2,0))*VLOOKUP($Q531,$C$17:$M$20,COUNTBLANK($D$15:J$15)+1,FALSE)</f>
        <v>0</v>
      </c>
      <c r="AA531" s="3">
        <f t="array" ref="AA531">INDEX($AF$3:$CM$62,MATCH($S531,$AE$3:$AE$62,0),MATCH(AA$1&amp;$R531,$AF$1:$CM$1&amp;$AF$2:$CM$2,0))*VLOOKUP($Q531,$C$17:$M$20,COUNTBLANK($D$15:K$15)+1,FALSE)</f>
        <v>0</v>
      </c>
      <c r="AB531" s="3">
        <f t="array" ref="AB531">INDEX($AF$3:$CM$62,MATCH($S531,$AE$3:$AE$62,0),MATCH(AB$1&amp;$R531,$AF$1:$CM$1&amp;$AF$2:$CM$2,0))*VLOOKUP($Q531,$C$17:$M$20,COUNTBLANK($D$15:L$15)+1,FALSE)</f>
        <v>0</v>
      </c>
      <c r="AC531" s="3">
        <f t="array" ref="AC531">INDEX($AF$3:$CM$62,MATCH($S531,$AE$3:$AE$62,0),MATCH(AC$1&amp;$R531,$AF$1:$CM$1&amp;$AF$2:$CM$2,0))*VLOOKUP($Q531,$C$17:$M$20,COUNTBLANK($D$15:M$15)+1,FALSE)</f>
        <v>0</v>
      </c>
    </row>
    <row r="532" spans="17:29" x14ac:dyDescent="0.2">
      <c r="Q532" t="s">
        <v>418</v>
      </c>
      <c r="R532">
        <f t="shared" si="141"/>
        <v>3</v>
      </c>
      <c r="S532">
        <f t="shared" si="142"/>
        <v>50</v>
      </c>
      <c r="T532" s="3">
        <f t="array" ref="T532">INDEX($AF$3:$CM$62,MATCH($S532,$AE$3:$AE$62,0),MATCH(T$1&amp;$R532,$AF$1:$CM$1&amp;$AF$2:$CM$2,0))*VLOOKUP($Q532,$C$17:$M$20,COUNTBLANK($D$15:D$15)+1,FALSE)</f>
        <v>200</v>
      </c>
      <c r="U532" s="3">
        <f t="array" ref="U532">INDEX($AF$3:$CM$62,MATCH($S532,$AE$3:$AE$62,0),MATCH(U$1&amp;$R532,$AF$1:$CM$1&amp;$AF$2:$CM$2,0))*VLOOKUP($Q532,$C$17:$M$20,COUNTBLANK($D$15:E$15)+1,FALSE)</f>
        <v>10000</v>
      </c>
      <c r="V532" s="3">
        <f t="array" ref="V532">INDEX($AF$3:$CM$62,MATCH($S532,$AE$3:$AE$62,0),MATCH(V$1&amp;$R532,$AF$1:$CM$1&amp;$AF$2:$CM$2,0))*VLOOKUP($Q532,$C$17:$M$20,COUNTBLANK($D$15:F$15)+1,FALSE)</f>
        <v>0</v>
      </c>
      <c r="W532" s="3">
        <f t="array" ref="W532">INDEX($AF$3:$CM$62,MATCH($S532,$AE$3:$AE$62,0),MATCH(W$1&amp;$R532,$AF$1:$CM$1&amp;$AF$2:$CM$2,0))*VLOOKUP($Q532,$C$17:$M$20,COUNTBLANK($D$15:G$15)+1,FALSE)</f>
        <v>0</v>
      </c>
      <c r="X532" s="3">
        <f t="array" ref="X532">INDEX($AF$3:$CM$62,MATCH($S532,$AE$3:$AE$62,0),MATCH(X$1&amp;$R532,$AF$1:$CM$1&amp;$AF$2:$CM$2,0))*VLOOKUP($Q532,$C$17:$M$20,COUNTBLANK($D$15:H$15)+1,FALSE)</f>
        <v>0</v>
      </c>
      <c r="Y532" s="3">
        <f t="array" ref="Y532">INDEX($AF$3:$CM$62,MATCH($S532,$AE$3:$AE$62,0),MATCH(Y$1&amp;$R532,$AF$1:$CM$1&amp;$AF$2:$CM$2,0))*VLOOKUP($Q532,$C$17:$M$20,COUNTBLANK($D$15:I$15)+1,FALSE)</f>
        <v>0.20000000000000004</v>
      </c>
      <c r="Z532" s="3">
        <f t="array" ref="Z532">INDEX($AF$3:$CM$62,MATCH($S532,$AE$3:$AE$62,0),MATCH(Z$1&amp;$R532,$AF$1:$CM$1&amp;$AF$2:$CM$2,0))*VLOOKUP($Q532,$C$17:$M$20,COUNTBLANK($D$15:J$15)+1,FALSE)</f>
        <v>0</v>
      </c>
      <c r="AA532" s="3">
        <f t="array" ref="AA532">INDEX($AF$3:$CM$62,MATCH($S532,$AE$3:$AE$62,0),MATCH(AA$1&amp;$R532,$AF$1:$CM$1&amp;$AF$2:$CM$2,0))*VLOOKUP($Q532,$C$17:$M$20,COUNTBLANK($D$15:K$15)+1,FALSE)</f>
        <v>0</v>
      </c>
      <c r="AB532" s="3">
        <f t="array" ref="AB532">INDEX($AF$3:$CM$62,MATCH($S532,$AE$3:$AE$62,0),MATCH(AB$1&amp;$R532,$AF$1:$CM$1&amp;$AF$2:$CM$2,0))*VLOOKUP($Q532,$C$17:$M$20,COUNTBLANK($D$15:L$15)+1,FALSE)</f>
        <v>0</v>
      </c>
      <c r="AC532" s="3">
        <f t="array" ref="AC532">INDEX($AF$3:$CM$62,MATCH($S532,$AE$3:$AE$62,0),MATCH(AC$1&amp;$R532,$AF$1:$CM$1&amp;$AF$2:$CM$2,0))*VLOOKUP($Q532,$C$17:$M$20,COUNTBLANK($D$15:M$15)+1,FALSE)</f>
        <v>0</v>
      </c>
    </row>
    <row r="533" spans="17:29" x14ac:dyDescent="0.2">
      <c r="Q533" t="s">
        <v>418</v>
      </c>
      <c r="R533">
        <f t="shared" si="141"/>
        <v>3</v>
      </c>
      <c r="S533">
        <f t="shared" si="142"/>
        <v>51</v>
      </c>
      <c r="T533" s="3">
        <f t="array" ref="T533">INDEX($AF$3:$CM$62,MATCH($S533,$AE$3:$AE$62,0),MATCH(T$1&amp;$R533,$AF$1:$CM$1&amp;$AF$2:$CM$2,0))*VLOOKUP($Q533,$C$17:$M$20,COUNTBLANK($D$15:D$15)+1,FALSE)</f>
        <v>204</v>
      </c>
      <c r="U533" s="3">
        <f t="array" ref="U533">INDEX($AF$3:$CM$62,MATCH($S533,$AE$3:$AE$62,0),MATCH(U$1&amp;$R533,$AF$1:$CM$1&amp;$AF$2:$CM$2,0))*VLOOKUP($Q533,$C$17:$M$20,COUNTBLANK($D$15:E$15)+1,FALSE)</f>
        <v>10200</v>
      </c>
      <c r="V533" s="3">
        <f t="array" ref="V533">INDEX($AF$3:$CM$62,MATCH($S533,$AE$3:$AE$62,0),MATCH(V$1&amp;$R533,$AF$1:$CM$1&amp;$AF$2:$CM$2,0))*VLOOKUP($Q533,$C$17:$M$20,COUNTBLANK($D$15:F$15)+1,FALSE)</f>
        <v>0</v>
      </c>
      <c r="W533" s="3">
        <f t="array" ref="W533">INDEX($AF$3:$CM$62,MATCH($S533,$AE$3:$AE$62,0),MATCH(W$1&amp;$R533,$AF$1:$CM$1&amp;$AF$2:$CM$2,0))*VLOOKUP($Q533,$C$17:$M$20,COUNTBLANK($D$15:G$15)+1,FALSE)</f>
        <v>0</v>
      </c>
      <c r="X533" s="3">
        <f t="array" ref="X533">INDEX($AF$3:$CM$62,MATCH($S533,$AE$3:$AE$62,0),MATCH(X$1&amp;$R533,$AF$1:$CM$1&amp;$AF$2:$CM$2,0))*VLOOKUP($Q533,$C$17:$M$20,COUNTBLANK($D$15:H$15)+1,FALSE)</f>
        <v>0</v>
      </c>
      <c r="Y533" s="3">
        <f t="array" ref="Y533">INDEX($AF$3:$CM$62,MATCH($S533,$AE$3:$AE$62,0),MATCH(Y$1&amp;$R533,$AF$1:$CM$1&amp;$AF$2:$CM$2,0))*VLOOKUP($Q533,$C$17:$M$20,COUNTBLANK($D$15:I$15)+1,FALSE)</f>
        <v>0.20000000000000004</v>
      </c>
      <c r="Z533" s="3">
        <f t="array" ref="Z533">INDEX($AF$3:$CM$62,MATCH($S533,$AE$3:$AE$62,0),MATCH(Z$1&amp;$R533,$AF$1:$CM$1&amp;$AF$2:$CM$2,0))*VLOOKUP($Q533,$C$17:$M$20,COUNTBLANK($D$15:J$15)+1,FALSE)</f>
        <v>0</v>
      </c>
      <c r="AA533" s="3">
        <f t="array" ref="AA533">INDEX($AF$3:$CM$62,MATCH($S533,$AE$3:$AE$62,0),MATCH(AA$1&amp;$R533,$AF$1:$CM$1&amp;$AF$2:$CM$2,0))*VLOOKUP($Q533,$C$17:$M$20,COUNTBLANK($D$15:K$15)+1,FALSE)</f>
        <v>0</v>
      </c>
      <c r="AB533" s="3">
        <f t="array" ref="AB533">INDEX($AF$3:$CM$62,MATCH($S533,$AE$3:$AE$62,0),MATCH(AB$1&amp;$R533,$AF$1:$CM$1&amp;$AF$2:$CM$2,0))*VLOOKUP($Q533,$C$17:$M$20,COUNTBLANK($D$15:L$15)+1,FALSE)</f>
        <v>0</v>
      </c>
      <c r="AC533" s="3">
        <f t="array" ref="AC533">INDEX($AF$3:$CM$62,MATCH($S533,$AE$3:$AE$62,0),MATCH(AC$1&amp;$R533,$AF$1:$CM$1&amp;$AF$2:$CM$2,0))*VLOOKUP($Q533,$C$17:$M$20,COUNTBLANK($D$15:M$15)+1,FALSE)</f>
        <v>0</v>
      </c>
    </row>
    <row r="534" spans="17:29" x14ac:dyDescent="0.2">
      <c r="Q534" t="s">
        <v>418</v>
      </c>
      <c r="R534">
        <f t="shared" si="141"/>
        <v>3</v>
      </c>
      <c r="S534">
        <f t="shared" si="142"/>
        <v>52</v>
      </c>
      <c r="T534" s="3">
        <f t="array" ref="T534">INDEX($AF$3:$CM$62,MATCH($S534,$AE$3:$AE$62,0),MATCH(T$1&amp;$R534,$AF$1:$CM$1&amp;$AF$2:$CM$2,0))*VLOOKUP($Q534,$C$17:$M$20,COUNTBLANK($D$15:D$15)+1,FALSE)</f>
        <v>208</v>
      </c>
      <c r="U534" s="3">
        <f t="array" ref="U534">INDEX($AF$3:$CM$62,MATCH($S534,$AE$3:$AE$62,0),MATCH(U$1&amp;$R534,$AF$1:$CM$1&amp;$AF$2:$CM$2,0))*VLOOKUP($Q534,$C$17:$M$20,COUNTBLANK($D$15:E$15)+1,FALSE)</f>
        <v>10400</v>
      </c>
      <c r="V534" s="3">
        <f t="array" ref="V534">INDEX($AF$3:$CM$62,MATCH($S534,$AE$3:$AE$62,0),MATCH(V$1&amp;$R534,$AF$1:$CM$1&amp;$AF$2:$CM$2,0))*VLOOKUP($Q534,$C$17:$M$20,COUNTBLANK($D$15:F$15)+1,FALSE)</f>
        <v>0</v>
      </c>
      <c r="W534" s="3">
        <f t="array" ref="W534">INDEX($AF$3:$CM$62,MATCH($S534,$AE$3:$AE$62,0),MATCH(W$1&amp;$R534,$AF$1:$CM$1&amp;$AF$2:$CM$2,0))*VLOOKUP($Q534,$C$17:$M$20,COUNTBLANK($D$15:G$15)+1,FALSE)</f>
        <v>0</v>
      </c>
      <c r="X534" s="3">
        <f t="array" ref="X534">INDEX($AF$3:$CM$62,MATCH($S534,$AE$3:$AE$62,0),MATCH(X$1&amp;$R534,$AF$1:$CM$1&amp;$AF$2:$CM$2,0))*VLOOKUP($Q534,$C$17:$M$20,COUNTBLANK($D$15:H$15)+1,FALSE)</f>
        <v>0</v>
      </c>
      <c r="Y534" s="3">
        <f t="array" ref="Y534">INDEX($AF$3:$CM$62,MATCH($S534,$AE$3:$AE$62,0),MATCH(Y$1&amp;$R534,$AF$1:$CM$1&amp;$AF$2:$CM$2,0))*VLOOKUP($Q534,$C$17:$M$20,COUNTBLANK($D$15:I$15)+1,FALSE)</f>
        <v>0.20000000000000004</v>
      </c>
      <c r="Z534" s="3">
        <f t="array" ref="Z534">INDEX($AF$3:$CM$62,MATCH($S534,$AE$3:$AE$62,0),MATCH(Z$1&amp;$R534,$AF$1:$CM$1&amp;$AF$2:$CM$2,0))*VLOOKUP($Q534,$C$17:$M$20,COUNTBLANK($D$15:J$15)+1,FALSE)</f>
        <v>0</v>
      </c>
      <c r="AA534" s="3">
        <f t="array" ref="AA534">INDEX($AF$3:$CM$62,MATCH($S534,$AE$3:$AE$62,0),MATCH(AA$1&amp;$R534,$AF$1:$CM$1&amp;$AF$2:$CM$2,0))*VLOOKUP($Q534,$C$17:$M$20,COUNTBLANK($D$15:K$15)+1,FALSE)</f>
        <v>0</v>
      </c>
      <c r="AB534" s="3">
        <f t="array" ref="AB534">INDEX($AF$3:$CM$62,MATCH($S534,$AE$3:$AE$62,0),MATCH(AB$1&amp;$R534,$AF$1:$CM$1&amp;$AF$2:$CM$2,0))*VLOOKUP($Q534,$C$17:$M$20,COUNTBLANK($D$15:L$15)+1,FALSE)</f>
        <v>0</v>
      </c>
      <c r="AC534" s="3">
        <f t="array" ref="AC534">INDEX($AF$3:$CM$62,MATCH($S534,$AE$3:$AE$62,0),MATCH(AC$1&amp;$R534,$AF$1:$CM$1&amp;$AF$2:$CM$2,0))*VLOOKUP($Q534,$C$17:$M$20,COUNTBLANK($D$15:M$15)+1,FALSE)</f>
        <v>0</v>
      </c>
    </row>
    <row r="535" spans="17:29" x14ac:dyDescent="0.2">
      <c r="Q535" t="s">
        <v>418</v>
      </c>
      <c r="R535">
        <f t="shared" si="141"/>
        <v>3</v>
      </c>
      <c r="S535">
        <f t="shared" si="142"/>
        <v>53</v>
      </c>
      <c r="T535" s="3">
        <f t="array" ref="T535">INDEX($AF$3:$CM$62,MATCH($S535,$AE$3:$AE$62,0),MATCH(T$1&amp;$R535,$AF$1:$CM$1&amp;$AF$2:$CM$2,0))*VLOOKUP($Q535,$C$17:$M$20,COUNTBLANK($D$15:D$15)+1,FALSE)</f>
        <v>212</v>
      </c>
      <c r="U535" s="3">
        <f t="array" ref="U535">INDEX($AF$3:$CM$62,MATCH($S535,$AE$3:$AE$62,0),MATCH(U$1&amp;$R535,$AF$1:$CM$1&amp;$AF$2:$CM$2,0))*VLOOKUP($Q535,$C$17:$M$20,COUNTBLANK($D$15:E$15)+1,FALSE)</f>
        <v>10600</v>
      </c>
      <c r="V535" s="3">
        <f t="array" ref="V535">INDEX($AF$3:$CM$62,MATCH($S535,$AE$3:$AE$62,0),MATCH(V$1&amp;$R535,$AF$1:$CM$1&amp;$AF$2:$CM$2,0))*VLOOKUP($Q535,$C$17:$M$20,COUNTBLANK($D$15:F$15)+1,FALSE)</f>
        <v>0</v>
      </c>
      <c r="W535" s="3">
        <f t="array" ref="W535">INDEX($AF$3:$CM$62,MATCH($S535,$AE$3:$AE$62,0),MATCH(W$1&amp;$R535,$AF$1:$CM$1&amp;$AF$2:$CM$2,0))*VLOOKUP($Q535,$C$17:$M$20,COUNTBLANK($D$15:G$15)+1,FALSE)</f>
        <v>0</v>
      </c>
      <c r="X535" s="3">
        <f t="array" ref="X535">INDEX($AF$3:$CM$62,MATCH($S535,$AE$3:$AE$62,0),MATCH(X$1&amp;$R535,$AF$1:$CM$1&amp;$AF$2:$CM$2,0))*VLOOKUP($Q535,$C$17:$M$20,COUNTBLANK($D$15:H$15)+1,FALSE)</f>
        <v>0</v>
      </c>
      <c r="Y535" s="3">
        <f t="array" ref="Y535">INDEX($AF$3:$CM$62,MATCH($S535,$AE$3:$AE$62,0),MATCH(Y$1&amp;$R535,$AF$1:$CM$1&amp;$AF$2:$CM$2,0))*VLOOKUP($Q535,$C$17:$M$20,COUNTBLANK($D$15:I$15)+1,FALSE)</f>
        <v>0.20000000000000004</v>
      </c>
      <c r="Z535" s="3">
        <f t="array" ref="Z535">INDEX($AF$3:$CM$62,MATCH($S535,$AE$3:$AE$62,0),MATCH(Z$1&amp;$R535,$AF$1:$CM$1&amp;$AF$2:$CM$2,0))*VLOOKUP($Q535,$C$17:$M$20,COUNTBLANK($D$15:J$15)+1,FALSE)</f>
        <v>0</v>
      </c>
      <c r="AA535" s="3">
        <f t="array" ref="AA535">INDEX($AF$3:$CM$62,MATCH($S535,$AE$3:$AE$62,0),MATCH(AA$1&amp;$R535,$AF$1:$CM$1&amp;$AF$2:$CM$2,0))*VLOOKUP($Q535,$C$17:$M$20,COUNTBLANK($D$15:K$15)+1,FALSE)</f>
        <v>0</v>
      </c>
      <c r="AB535" s="3">
        <f t="array" ref="AB535">INDEX($AF$3:$CM$62,MATCH($S535,$AE$3:$AE$62,0),MATCH(AB$1&amp;$R535,$AF$1:$CM$1&amp;$AF$2:$CM$2,0))*VLOOKUP($Q535,$C$17:$M$20,COUNTBLANK($D$15:L$15)+1,FALSE)</f>
        <v>0</v>
      </c>
      <c r="AC535" s="3">
        <f t="array" ref="AC535">INDEX($AF$3:$CM$62,MATCH($S535,$AE$3:$AE$62,0),MATCH(AC$1&amp;$R535,$AF$1:$CM$1&amp;$AF$2:$CM$2,0))*VLOOKUP($Q535,$C$17:$M$20,COUNTBLANK($D$15:M$15)+1,FALSE)</f>
        <v>0</v>
      </c>
    </row>
    <row r="536" spans="17:29" x14ac:dyDescent="0.2">
      <c r="Q536" t="s">
        <v>418</v>
      </c>
      <c r="R536">
        <f t="shared" si="141"/>
        <v>3</v>
      </c>
      <c r="S536">
        <f t="shared" si="142"/>
        <v>54</v>
      </c>
      <c r="T536" s="3">
        <f t="array" ref="T536">INDEX($AF$3:$CM$62,MATCH($S536,$AE$3:$AE$62,0),MATCH(T$1&amp;$R536,$AF$1:$CM$1&amp;$AF$2:$CM$2,0))*VLOOKUP($Q536,$C$17:$M$20,COUNTBLANK($D$15:D$15)+1,FALSE)</f>
        <v>216</v>
      </c>
      <c r="U536" s="3">
        <f t="array" ref="U536">INDEX($AF$3:$CM$62,MATCH($S536,$AE$3:$AE$62,0),MATCH(U$1&amp;$R536,$AF$1:$CM$1&amp;$AF$2:$CM$2,0))*VLOOKUP($Q536,$C$17:$M$20,COUNTBLANK($D$15:E$15)+1,FALSE)</f>
        <v>10800</v>
      </c>
      <c r="V536" s="3">
        <f t="array" ref="V536">INDEX($AF$3:$CM$62,MATCH($S536,$AE$3:$AE$62,0),MATCH(V$1&amp;$R536,$AF$1:$CM$1&amp;$AF$2:$CM$2,0))*VLOOKUP($Q536,$C$17:$M$20,COUNTBLANK($D$15:F$15)+1,FALSE)</f>
        <v>0</v>
      </c>
      <c r="W536" s="3">
        <f t="array" ref="W536">INDEX($AF$3:$CM$62,MATCH($S536,$AE$3:$AE$62,0),MATCH(W$1&amp;$R536,$AF$1:$CM$1&amp;$AF$2:$CM$2,0))*VLOOKUP($Q536,$C$17:$M$20,COUNTBLANK($D$15:G$15)+1,FALSE)</f>
        <v>0</v>
      </c>
      <c r="X536" s="3">
        <f t="array" ref="X536">INDEX($AF$3:$CM$62,MATCH($S536,$AE$3:$AE$62,0),MATCH(X$1&amp;$R536,$AF$1:$CM$1&amp;$AF$2:$CM$2,0))*VLOOKUP($Q536,$C$17:$M$20,COUNTBLANK($D$15:H$15)+1,FALSE)</f>
        <v>0</v>
      </c>
      <c r="Y536" s="3">
        <f t="array" ref="Y536">INDEX($AF$3:$CM$62,MATCH($S536,$AE$3:$AE$62,0),MATCH(Y$1&amp;$R536,$AF$1:$CM$1&amp;$AF$2:$CM$2,0))*VLOOKUP($Q536,$C$17:$M$20,COUNTBLANK($D$15:I$15)+1,FALSE)</f>
        <v>0.20000000000000004</v>
      </c>
      <c r="Z536" s="3">
        <f t="array" ref="Z536">INDEX($AF$3:$CM$62,MATCH($S536,$AE$3:$AE$62,0),MATCH(Z$1&amp;$R536,$AF$1:$CM$1&amp;$AF$2:$CM$2,0))*VLOOKUP($Q536,$C$17:$M$20,COUNTBLANK($D$15:J$15)+1,FALSE)</f>
        <v>0</v>
      </c>
      <c r="AA536" s="3">
        <f t="array" ref="AA536">INDEX($AF$3:$CM$62,MATCH($S536,$AE$3:$AE$62,0),MATCH(AA$1&amp;$R536,$AF$1:$CM$1&amp;$AF$2:$CM$2,0))*VLOOKUP($Q536,$C$17:$M$20,COUNTBLANK($D$15:K$15)+1,FALSE)</f>
        <v>0</v>
      </c>
      <c r="AB536" s="3">
        <f t="array" ref="AB536">INDEX($AF$3:$CM$62,MATCH($S536,$AE$3:$AE$62,0),MATCH(AB$1&amp;$R536,$AF$1:$CM$1&amp;$AF$2:$CM$2,0))*VLOOKUP($Q536,$C$17:$M$20,COUNTBLANK($D$15:L$15)+1,FALSE)</f>
        <v>0</v>
      </c>
      <c r="AC536" s="3">
        <f t="array" ref="AC536">INDEX($AF$3:$CM$62,MATCH($S536,$AE$3:$AE$62,0),MATCH(AC$1&amp;$R536,$AF$1:$CM$1&amp;$AF$2:$CM$2,0))*VLOOKUP($Q536,$C$17:$M$20,COUNTBLANK($D$15:M$15)+1,FALSE)</f>
        <v>0</v>
      </c>
    </row>
    <row r="537" spans="17:29" x14ac:dyDescent="0.2">
      <c r="Q537" t="s">
        <v>418</v>
      </c>
      <c r="R537">
        <f t="shared" si="141"/>
        <v>3</v>
      </c>
      <c r="S537">
        <f t="shared" si="142"/>
        <v>55</v>
      </c>
      <c r="T537" s="3">
        <f t="array" ref="T537">INDEX($AF$3:$CM$62,MATCH($S537,$AE$3:$AE$62,0),MATCH(T$1&amp;$R537,$AF$1:$CM$1&amp;$AF$2:$CM$2,0))*VLOOKUP($Q537,$C$17:$M$20,COUNTBLANK($D$15:D$15)+1,FALSE)</f>
        <v>220</v>
      </c>
      <c r="U537" s="3">
        <f t="array" ref="U537">INDEX($AF$3:$CM$62,MATCH($S537,$AE$3:$AE$62,0),MATCH(U$1&amp;$R537,$AF$1:$CM$1&amp;$AF$2:$CM$2,0))*VLOOKUP($Q537,$C$17:$M$20,COUNTBLANK($D$15:E$15)+1,FALSE)</f>
        <v>11000</v>
      </c>
      <c r="V537" s="3">
        <f t="array" ref="V537">INDEX($AF$3:$CM$62,MATCH($S537,$AE$3:$AE$62,0),MATCH(V$1&amp;$R537,$AF$1:$CM$1&amp;$AF$2:$CM$2,0))*VLOOKUP($Q537,$C$17:$M$20,COUNTBLANK($D$15:F$15)+1,FALSE)</f>
        <v>0</v>
      </c>
      <c r="W537" s="3">
        <f t="array" ref="W537">INDEX($AF$3:$CM$62,MATCH($S537,$AE$3:$AE$62,0),MATCH(W$1&amp;$R537,$AF$1:$CM$1&amp;$AF$2:$CM$2,0))*VLOOKUP($Q537,$C$17:$M$20,COUNTBLANK($D$15:G$15)+1,FALSE)</f>
        <v>0</v>
      </c>
      <c r="X537" s="3">
        <f t="array" ref="X537">INDEX($AF$3:$CM$62,MATCH($S537,$AE$3:$AE$62,0),MATCH(X$1&amp;$R537,$AF$1:$CM$1&amp;$AF$2:$CM$2,0))*VLOOKUP($Q537,$C$17:$M$20,COUNTBLANK($D$15:H$15)+1,FALSE)</f>
        <v>0</v>
      </c>
      <c r="Y537" s="3">
        <f t="array" ref="Y537">INDEX($AF$3:$CM$62,MATCH($S537,$AE$3:$AE$62,0),MATCH(Y$1&amp;$R537,$AF$1:$CM$1&amp;$AF$2:$CM$2,0))*VLOOKUP($Q537,$C$17:$M$20,COUNTBLANK($D$15:I$15)+1,FALSE)</f>
        <v>0.20000000000000004</v>
      </c>
      <c r="Z537" s="3">
        <f t="array" ref="Z537">INDEX($AF$3:$CM$62,MATCH($S537,$AE$3:$AE$62,0),MATCH(Z$1&amp;$R537,$AF$1:$CM$1&amp;$AF$2:$CM$2,0))*VLOOKUP($Q537,$C$17:$M$20,COUNTBLANK($D$15:J$15)+1,FALSE)</f>
        <v>0</v>
      </c>
      <c r="AA537" s="3">
        <f t="array" ref="AA537">INDEX($AF$3:$CM$62,MATCH($S537,$AE$3:$AE$62,0),MATCH(AA$1&amp;$R537,$AF$1:$CM$1&amp;$AF$2:$CM$2,0))*VLOOKUP($Q537,$C$17:$M$20,COUNTBLANK($D$15:K$15)+1,FALSE)</f>
        <v>0</v>
      </c>
      <c r="AB537" s="3">
        <f t="array" ref="AB537">INDEX($AF$3:$CM$62,MATCH($S537,$AE$3:$AE$62,0),MATCH(AB$1&amp;$R537,$AF$1:$CM$1&amp;$AF$2:$CM$2,0))*VLOOKUP($Q537,$C$17:$M$20,COUNTBLANK($D$15:L$15)+1,FALSE)</f>
        <v>0</v>
      </c>
      <c r="AC537" s="3">
        <f t="array" ref="AC537">INDEX($AF$3:$CM$62,MATCH($S537,$AE$3:$AE$62,0),MATCH(AC$1&amp;$R537,$AF$1:$CM$1&amp;$AF$2:$CM$2,0))*VLOOKUP($Q537,$C$17:$M$20,COUNTBLANK($D$15:M$15)+1,FALSE)</f>
        <v>0</v>
      </c>
    </row>
    <row r="538" spans="17:29" x14ac:dyDescent="0.2">
      <c r="Q538" t="s">
        <v>418</v>
      </c>
      <c r="R538">
        <f t="shared" si="141"/>
        <v>3</v>
      </c>
      <c r="S538">
        <f t="shared" si="142"/>
        <v>56</v>
      </c>
      <c r="T538" s="3">
        <f t="array" ref="T538">INDEX($AF$3:$CM$62,MATCH($S538,$AE$3:$AE$62,0),MATCH(T$1&amp;$R538,$AF$1:$CM$1&amp;$AF$2:$CM$2,0))*VLOOKUP($Q538,$C$17:$M$20,COUNTBLANK($D$15:D$15)+1,FALSE)</f>
        <v>224</v>
      </c>
      <c r="U538" s="3">
        <f t="array" ref="U538">INDEX($AF$3:$CM$62,MATCH($S538,$AE$3:$AE$62,0),MATCH(U$1&amp;$R538,$AF$1:$CM$1&amp;$AF$2:$CM$2,0))*VLOOKUP($Q538,$C$17:$M$20,COUNTBLANK($D$15:E$15)+1,FALSE)</f>
        <v>11200</v>
      </c>
      <c r="V538" s="3">
        <f t="array" ref="V538">INDEX($AF$3:$CM$62,MATCH($S538,$AE$3:$AE$62,0),MATCH(V$1&amp;$R538,$AF$1:$CM$1&amp;$AF$2:$CM$2,0))*VLOOKUP($Q538,$C$17:$M$20,COUNTBLANK($D$15:F$15)+1,FALSE)</f>
        <v>0</v>
      </c>
      <c r="W538" s="3">
        <f t="array" ref="W538">INDEX($AF$3:$CM$62,MATCH($S538,$AE$3:$AE$62,0),MATCH(W$1&amp;$R538,$AF$1:$CM$1&amp;$AF$2:$CM$2,0))*VLOOKUP($Q538,$C$17:$M$20,COUNTBLANK($D$15:G$15)+1,FALSE)</f>
        <v>0</v>
      </c>
      <c r="X538" s="3">
        <f t="array" ref="X538">INDEX($AF$3:$CM$62,MATCH($S538,$AE$3:$AE$62,0),MATCH(X$1&amp;$R538,$AF$1:$CM$1&amp;$AF$2:$CM$2,0))*VLOOKUP($Q538,$C$17:$M$20,COUNTBLANK($D$15:H$15)+1,FALSE)</f>
        <v>0</v>
      </c>
      <c r="Y538" s="3">
        <f t="array" ref="Y538">INDEX($AF$3:$CM$62,MATCH($S538,$AE$3:$AE$62,0),MATCH(Y$1&amp;$R538,$AF$1:$CM$1&amp;$AF$2:$CM$2,0))*VLOOKUP($Q538,$C$17:$M$20,COUNTBLANK($D$15:I$15)+1,FALSE)</f>
        <v>0.20000000000000004</v>
      </c>
      <c r="Z538" s="3">
        <f t="array" ref="Z538">INDEX($AF$3:$CM$62,MATCH($S538,$AE$3:$AE$62,0),MATCH(Z$1&amp;$R538,$AF$1:$CM$1&amp;$AF$2:$CM$2,0))*VLOOKUP($Q538,$C$17:$M$20,COUNTBLANK($D$15:J$15)+1,FALSE)</f>
        <v>0</v>
      </c>
      <c r="AA538" s="3">
        <f t="array" ref="AA538">INDEX($AF$3:$CM$62,MATCH($S538,$AE$3:$AE$62,0),MATCH(AA$1&amp;$R538,$AF$1:$CM$1&amp;$AF$2:$CM$2,0))*VLOOKUP($Q538,$C$17:$M$20,COUNTBLANK($D$15:K$15)+1,FALSE)</f>
        <v>0</v>
      </c>
      <c r="AB538" s="3">
        <f t="array" ref="AB538">INDEX($AF$3:$CM$62,MATCH($S538,$AE$3:$AE$62,0),MATCH(AB$1&amp;$R538,$AF$1:$CM$1&amp;$AF$2:$CM$2,0))*VLOOKUP($Q538,$C$17:$M$20,COUNTBLANK($D$15:L$15)+1,FALSE)</f>
        <v>0</v>
      </c>
      <c r="AC538" s="3">
        <f t="array" ref="AC538">INDEX($AF$3:$CM$62,MATCH($S538,$AE$3:$AE$62,0),MATCH(AC$1&amp;$R538,$AF$1:$CM$1&amp;$AF$2:$CM$2,0))*VLOOKUP($Q538,$C$17:$M$20,COUNTBLANK($D$15:M$15)+1,FALSE)</f>
        <v>0</v>
      </c>
    </row>
    <row r="539" spans="17:29" x14ac:dyDescent="0.2">
      <c r="Q539" t="s">
        <v>418</v>
      </c>
      <c r="R539">
        <f t="shared" si="141"/>
        <v>3</v>
      </c>
      <c r="S539">
        <f t="shared" si="142"/>
        <v>57</v>
      </c>
      <c r="T539" s="3">
        <f t="array" ref="T539">INDEX($AF$3:$CM$62,MATCH($S539,$AE$3:$AE$62,0),MATCH(T$1&amp;$R539,$AF$1:$CM$1&amp;$AF$2:$CM$2,0))*VLOOKUP($Q539,$C$17:$M$20,COUNTBLANK($D$15:D$15)+1,FALSE)</f>
        <v>228</v>
      </c>
      <c r="U539" s="3">
        <f t="array" ref="U539">INDEX($AF$3:$CM$62,MATCH($S539,$AE$3:$AE$62,0),MATCH(U$1&amp;$R539,$AF$1:$CM$1&amp;$AF$2:$CM$2,0))*VLOOKUP($Q539,$C$17:$M$20,COUNTBLANK($D$15:E$15)+1,FALSE)</f>
        <v>11400</v>
      </c>
      <c r="V539" s="3">
        <f t="array" ref="V539">INDEX($AF$3:$CM$62,MATCH($S539,$AE$3:$AE$62,0),MATCH(V$1&amp;$R539,$AF$1:$CM$1&amp;$AF$2:$CM$2,0))*VLOOKUP($Q539,$C$17:$M$20,COUNTBLANK($D$15:F$15)+1,FALSE)</f>
        <v>0</v>
      </c>
      <c r="W539" s="3">
        <f t="array" ref="W539">INDEX($AF$3:$CM$62,MATCH($S539,$AE$3:$AE$62,0),MATCH(W$1&amp;$R539,$AF$1:$CM$1&amp;$AF$2:$CM$2,0))*VLOOKUP($Q539,$C$17:$M$20,COUNTBLANK($D$15:G$15)+1,FALSE)</f>
        <v>0</v>
      </c>
      <c r="X539" s="3">
        <f t="array" ref="X539">INDEX($AF$3:$CM$62,MATCH($S539,$AE$3:$AE$62,0),MATCH(X$1&amp;$R539,$AF$1:$CM$1&amp;$AF$2:$CM$2,0))*VLOOKUP($Q539,$C$17:$M$20,COUNTBLANK($D$15:H$15)+1,FALSE)</f>
        <v>0</v>
      </c>
      <c r="Y539" s="3">
        <f t="array" ref="Y539">INDEX($AF$3:$CM$62,MATCH($S539,$AE$3:$AE$62,0),MATCH(Y$1&amp;$R539,$AF$1:$CM$1&amp;$AF$2:$CM$2,0))*VLOOKUP($Q539,$C$17:$M$20,COUNTBLANK($D$15:I$15)+1,FALSE)</f>
        <v>0.20000000000000004</v>
      </c>
      <c r="Z539" s="3">
        <f t="array" ref="Z539">INDEX($AF$3:$CM$62,MATCH($S539,$AE$3:$AE$62,0),MATCH(Z$1&amp;$R539,$AF$1:$CM$1&amp;$AF$2:$CM$2,0))*VLOOKUP($Q539,$C$17:$M$20,COUNTBLANK($D$15:J$15)+1,FALSE)</f>
        <v>0</v>
      </c>
      <c r="AA539" s="3">
        <f t="array" ref="AA539">INDEX($AF$3:$CM$62,MATCH($S539,$AE$3:$AE$62,0),MATCH(AA$1&amp;$R539,$AF$1:$CM$1&amp;$AF$2:$CM$2,0))*VLOOKUP($Q539,$C$17:$M$20,COUNTBLANK($D$15:K$15)+1,FALSE)</f>
        <v>0</v>
      </c>
      <c r="AB539" s="3">
        <f t="array" ref="AB539">INDEX($AF$3:$CM$62,MATCH($S539,$AE$3:$AE$62,0),MATCH(AB$1&amp;$R539,$AF$1:$CM$1&amp;$AF$2:$CM$2,0))*VLOOKUP($Q539,$C$17:$M$20,COUNTBLANK($D$15:L$15)+1,FALSE)</f>
        <v>0</v>
      </c>
      <c r="AC539" s="3">
        <f t="array" ref="AC539">INDEX($AF$3:$CM$62,MATCH($S539,$AE$3:$AE$62,0),MATCH(AC$1&amp;$R539,$AF$1:$CM$1&amp;$AF$2:$CM$2,0))*VLOOKUP($Q539,$C$17:$M$20,COUNTBLANK($D$15:M$15)+1,FALSE)</f>
        <v>0</v>
      </c>
    </row>
    <row r="540" spans="17:29" x14ac:dyDescent="0.2">
      <c r="Q540" t="s">
        <v>418</v>
      </c>
      <c r="R540">
        <f t="shared" si="141"/>
        <v>3</v>
      </c>
      <c r="S540">
        <f t="shared" si="142"/>
        <v>58</v>
      </c>
      <c r="T540" s="3">
        <f t="array" ref="T540">INDEX($AF$3:$CM$62,MATCH($S540,$AE$3:$AE$62,0),MATCH(T$1&amp;$R540,$AF$1:$CM$1&amp;$AF$2:$CM$2,0))*VLOOKUP($Q540,$C$17:$M$20,COUNTBLANK($D$15:D$15)+1,FALSE)</f>
        <v>232</v>
      </c>
      <c r="U540" s="3">
        <f t="array" ref="U540">INDEX($AF$3:$CM$62,MATCH($S540,$AE$3:$AE$62,0),MATCH(U$1&amp;$R540,$AF$1:$CM$1&amp;$AF$2:$CM$2,0))*VLOOKUP($Q540,$C$17:$M$20,COUNTBLANK($D$15:E$15)+1,FALSE)</f>
        <v>11600</v>
      </c>
      <c r="V540" s="3">
        <f t="array" ref="V540">INDEX($AF$3:$CM$62,MATCH($S540,$AE$3:$AE$62,0),MATCH(V$1&amp;$R540,$AF$1:$CM$1&amp;$AF$2:$CM$2,0))*VLOOKUP($Q540,$C$17:$M$20,COUNTBLANK($D$15:F$15)+1,FALSE)</f>
        <v>0</v>
      </c>
      <c r="W540" s="3">
        <f t="array" ref="W540">INDEX($AF$3:$CM$62,MATCH($S540,$AE$3:$AE$62,0),MATCH(W$1&amp;$R540,$AF$1:$CM$1&amp;$AF$2:$CM$2,0))*VLOOKUP($Q540,$C$17:$M$20,COUNTBLANK($D$15:G$15)+1,FALSE)</f>
        <v>0</v>
      </c>
      <c r="X540" s="3">
        <f t="array" ref="X540">INDEX($AF$3:$CM$62,MATCH($S540,$AE$3:$AE$62,0),MATCH(X$1&amp;$R540,$AF$1:$CM$1&amp;$AF$2:$CM$2,0))*VLOOKUP($Q540,$C$17:$M$20,COUNTBLANK($D$15:H$15)+1,FALSE)</f>
        <v>0</v>
      </c>
      <c r="Y540" s="3">
        <f t="array" ref="Y540">INDEX($AF$3:$CM$62,MATCH($S540,$AE$3:$AE$62,0),MATCH(Y$1&amp;$R540,$AF$1:$CM$1&amp;$AF$2:$CM$2,0))*VLOOKUP($Q540,$C$17:$M$20,COUNTBLANK($D$15:I$15)+1,FALSE)</f>
        <v>0.20000000000000004</v>
      </c>
      <c r="Z540" s="3">
        <f t="array" ref="Z540">INDEX($AF$3:$CM$62,MATCH($S540,$AE$3:$AE$62,0),MATCH(Z$1&amp;$R540,$AF$1:$CM$1&amp;$AF$2:$CM$2,0))*VLOOKUP($Q540,$C$17:$M$20,COUNTBLANK($D$15:J$15)+1,FALSE)</f>
        <v>0</v>
      </c>
      <c r="AA540" s="3">
        <f t="array" ref="AA540">INDEX($AF$3:$CM$62,MATCH($S540,$AE$3:$AE$62,0),MATCH(AA$1&amp;$R540,$AF$1:$CM$1&amp;$AF$2:$CM$2,0))*VLOOKUP($Q540,$C$17:$M$20,COUNTBLANK($D$15:K$15)+1,FALSE)</f>
        <v>0</v>
      </c>
      <c r="AB540" s="3">
        <f t="array" ref="AB540">INDEX($AF$3:$CM$62,MATCH($S540,$AE$3:$AE$62,0),MATCH(AB$1&amp;$R540,$AF$1:$CM$1&amp;$AF$2:$CM$2,0))*VLOOKUP($Q540,$C$17:$M$20,COUNTBLANK($D$15:L$15)+1,FALSE)</f>
        <v>0</v>
      </c>
      <c r="AC540" s="3">
        <f t="array" ref="AC540">INDEX($AF$3:$CM$62,MATCH($S540,$AE$3:$AE$62,0),MATCH(AC$1&amp;$R540,$AF$1:$CM$1&amp;$AF$2:$CM$2,0))*VLOOKUP($Q540,$C$17:$M$20,COUNTBLANK($D$15:M$15)+1,FALSE)</f>
        <v>0</v>
      </c>
    </row>
    <row r="541" spans="17:29" x14ac:dyDescent="0.2">
      <c r="Q541" t="s">
        <v>418</v>
      </c>
      <c r="R541">
        <f t="shared" si="141"/>
        <v>3</v>
      </c>
      <c r="S541">
        <f t="shared" si="142"/>
        <v>59</v>
      </c>
      <c r="T541" s="3">
        <f t="array" ref="T541">INDEX($AF$3:$CM$62,MATCH($S541,$AE$3:$AE$62,0),MATCH(T$1&amp;$R541,$AF$1:$CM$1&amp;$AF$2:$CM$2,0))*VLOOKUP($Q541,$C$17:$M$20,COUNTBLANK($D$15:D$15)+1,FALSE)</f>
        <v>236</v>
      </c>
      <c r="U541" s="3">
        <f t="array" ref="U541">INDEX($AF$3:$CM$62,MATCH($S541,$AE$3:$AE$62,0),MATCH(U$1&amp;$R541,$AF$1:$CM$1&amp;$AF$2:$CM$2,0))*VLOOKUP($Q541,$C$17:$M$20,COUNTBLANK($D$15:E$15)+1,FALSE)</f>
        <v>11800</v>
      </c>
      <c r="V541" s="3">
        <f t="array" ref="V541">INDEX($AF$3:$CM$62,MATCH($S541,$AE$3:$AE$62,0),MATCH(V$1&amp;$R541,$AF$1:$CM$1&amp;$AF$2:$CM$2,0))*VLOOKUP($Q541,$C$17:$M$20,COUNTBLANK($D$15:F$15)+1,FALSE)</f>
        <v>0</v>
      </c>
      <c r="W541" s="3">
        <f t="array" ref="W541">INDEX($AF$3:$CM$62,MATCH($S541,$AE$3:$AE$62,0),MATCH(W$1&amp;$R541,$AF$1:$CM$1&amp;$AF$2:$CM$2,0))*VLOOKUP($Q541,$C$17:$M$20,COUNTBLANK($D$15:G$15)+1,FALSE)</f>
        <v>0</v>
      </c>
      <c r="X541" s="3">
        <f t="array" ref="X541">INDEX($AF$3:$CM$62,MATCH($S541,$AE$3:$AE$62,0),MATCH(X$1&amp;$R541,$AF$1:$CM$1&amp;$AF$2:$CM$2,0))*VLOOKUP($Q541,$C$17:$M$20,COUNTBLANK($D$15:H$15)+1,FALSE)</f>
        <v>0</v>
      </c>
      <c r="Y541" s="3">
        <f t="array" ref="Y541">INDEX($AF$3:$CM$62,MATCH($S541,$AE$3:$AE$62,0),MATCH(Y$1&amp;$R541,$AF$1:$CM$1&amp;$AF$2:$CM$2,0))*VLOOKUP($Q541,$C$17:$M$20,COUNTBLANK($D$15:I$15)+1,FALSE)</f>
        <v>0.20000000000000004</v>
      </c>
      <c r="Z541" s="3">
        <f t="array" ref="Z541">INDEX($AF$3:$CM$62,MATCH($S541,$AE$3:$AE$62,0),MATCH(Z$1&amp;$R541,$AF$1:$CM$1&amp;$AF$2:$CM$2,0))*VLOOKUP($Q541,$C$17:$M$20,COUNTBLANK($D$15:J$15)+1,FALSE)</f>
        <v>0</v>
      </c>
      <c r="AA541" s="3">
        <f t="array" ref="AA541">INDEX($AF$3:$CM$62,MATCH($S541,$AE$3:$AE$62,0),MATCH(AA$1&amp;$R541,$AF$1:$CM$1&amp;$AF$2:$CM$2,0))*VLOOKUP($Q541,$C$17:$M$20,COUNTBLANK($D$15:K$15)+1,FALSE)</f>
        <v>0</v>
      </c>
      <c r="AB541" s="3">
        <f t="array" ref="AB541">INDEX($AF$3:$CM$62,MATCH($S541,$AE$3:$AE$62,0),MATCH(AB$1&amp;$R541,$AF$1:$CM$1&amp;$AF$2:$CM$2,0))*VLOOKUP($Q541,$C$17:$M$20,COUNTBLANK($D$15:L$15)+1,FALSE)</f>
        <v>0</v>
      </c>
      <c r="AC541" s="3">
        <f t="array" ref="AC541">INDEX($AF$3:$CM$62,MATCH($S541,$AE$3:$AE$62,0),MATCH(AC$1&amp;$R541,$AF$1:$CM$1&amp;$AF$2:$CM$2,0))*VLOOKUP($Q541,$C$17:$M$20,COUNTBLANK($D$15:M$15)+1,FALSE)</f>
        <v>0</v>
      </c>
    </row>
    <row r="542" spans="17:29" x14ac:dyDescent="0.2">
      <c r="Q542" t="s">
        <v>418</v>
      </c>
      <c r="R542">
        <f t="shared" si="141"/>
        <v>3</v>
      </c>
      <c r="S542">
        <f t="shared" si="142"/>
        <v>60</v>
      </c>
      <c r="T542" s="3">
        <f t="array" ref="T542">INDEX($AF$3:$CM$62,MATCH($S542,$AE$3:$AE$62,0),MATCH(T$1&amp;$R542,$AF$1:$CM$1&amp;$AF$2:$CM$2,0))*VLOOKUP($Q542,$C$17:$M$20,COUNTBLANK($D$15:D$15)+1,FALSE)</f>
        <v>240</v>
      </c>
      <c r="U542" s="3">
        <f t="array" ref="U542">INDEX($AF$3:$CM$62,MATCH($S542,$AE$3:$AE$62,0),MATCH(U$1&amp;$R542,$AF$1:$CM$1&amp;$AF$2:$CM$2,0))*VLOOKUP($Q542,$C$17:$M$20,COUNTBLANK($D$15:E$15)+1,FALSE)</f>
        <v>12000</v>
      </c>
      <c r="V542" s="3">
        <f t="array" ref="V542">INDEX($AF$3:$CM$62,MATCH($S542,$AE$3:$AE$62,0),MATCH(V$1&amp;$R542,$AF$1:$CM$1&amp;$AF$2:$CM$2,0))*VLOOKUP($Q542,$C$17:$M$20,COUNTBLANK($D$15:F$15)+1,FALSE)</f>
        <v>0</v>
      </c>
      <c r="W542" s="3">
        <f t="array" ref="W542">INDEX($AF$3:$CM$62,MATCH($S542,$AE$3:$AE$62,0),MATCH(W$1&amp;$R542,$AF$1:$CM$1&amp;$AF$2:$CM$2,0))*VLOOKUP($Q542,$C$17:$M$20,COUNTBLANK($D$15:G$15)+1,FALSE)</f>
        <v>0</v>
      </c>
      <c r="X542" s="3">
        <f t="array" ref="X542">INDEX($AF$3:$CM$62,MATCH($S542,$AE$3:$AE$62,0),MATCH(X$1&amp;$R542,$AF$1:$CM$1&amp;$AF$2:$CM$2,0))*VLOOKUP($Q542,$C$17:$M$20,COUNTBLANK($D$15:H$15)+1,FALSE)</f>
        <v>0</v>
      </c>
      <c r="Y542" s="3">
        <f t="array" ref="Y542">INDEX($AF$3:$CM$62,MATCH($S542,$AE$3:$AE$62,0),MATCH(Y$1&amp;$R542,$AF$1:$CM$1&amp;$AF$2:$CM$2,0))*VLOOKUP($Q542,$C$17:$M$20,COUNTBLANK($D$15:I$15)+1,FALSE)</f>
        <v>0.24000000000000007</v>
      </c>
      <c r="Z542" s="3">
        <f t="array" ref="Z542">INDEX($AF$3:$CM$62,MATCH($S542,$AE$3:$AE$62,0),MATCH(Z$1&amp;$R542,$AF$1:$CM$1&amp;$AF$2:$CM$2,0))*VLOOKUP($Q542,$C$17:$M$20,COUNTBLANK($D$15:J$15)+1,FALSE)</f>
        <v>0</v>
      </c>
      <c r="AA542" s="3">
        <f t="array" ref="AA542">INDEX($AF$3:$CM$62,MATCH($S542,$AE$3:$AE$62,0),MATCH(AA$1&amp;$R542,$AF$1:$CM$1&amp;$AF$2:$CM$2,0))*VLOOKUP($Q542,$C$17:$M$20,COUNTBLANK($D$15:K$15)+1,FALSE)</f>
        <v>0</v>
      </c>
      <c r="AB542" s="3">
        <f t="array" ref="AB542">INDEX($AF$3:$CM$62,MATCH($S542,$AE$3:$AE$62,0),MATCH(AB$1&amp;$R542,$AF$1:$CM$1&amp;$AF$2:$CM$2,0))*VLOOKUP($Q542,$C$17:$M$20,COUNTBLANK($D$15:L$15)+1,FALSE)</f>
        <v>0</v>
      </c>
      <c r="AC542" s="3">
        <f t="array" ref="AC542">INDEX($AF$3:$CM$62,MATCH($S542,$AE$3:$AE$62,0),MATCH(AC$1&amp;$R542,$AF$1:$CM$1&amp;$AF$2:$CM$2,0))*VLOOKUP($Q542,$C$17:$M$20,COUNTBLANK($D$15:M$15)+1,FALSE)</f>
        <v>0</v>
      </c>
    </row>
    <row r="543" spans="17:29" x14ac:dyDescent="0.2">
      <c r="Q543" t="s">
        <v>418</v>
      </c>
      <c r="R543">
        <f t="shared" si="141"/>
        <v>4</v>
      </c>
      <c r="S543">
        <f t="shared" si="142"/>
        <v>1</v>
      </c>
      <c r="T543" s="3">
        <f t="array" ref="T543">INDEX($AF$3:$CM$62,MATCH($S543,$AE$3:$AE$62,0),MATCH(T$1&amp;$R543,$AF$1:$CM$1&amp;$AF$2:$CM$2,0))*VLOOKUP($Q543,$C$17:$M$20,COUNTBLANK($D$15:D$15)+1,FALSE)</f>
        <v>5</v>
      </c>
      <c r="U543" s="3">
        <f t="array" ref="U543">INDEX($AF$3:$CM$62,MATCH($S543,$AE$3:$AE$62,0),MATCH(U$1&amp;$R543,$AF$1:$CM$1&amp;$AF$2:$CM$2,0))*VLOOKUP($Q543,$C$17:$M$20,COUNTBLANK($D$15:E$15)+1,FALSE)</f>
        <v>250</v>
      </c>
      <c r="V543" s="3">
        <f t="array" ref="V543">INDEX($AF$3:$CM$62,MATCH($S543,$AE$3:$AE$62,0),MATCH(V$1&amp;$R543,$AF$1:$CM$1&amp;$AF$2:$CM$2,0))*VLOOKUP($Q543,$C$17:$M$20,COUNTBLANK($D$15:F$15)+1,FALSE)</f>
        <v>0</v>
      </c>
      <c r="W543" s="3">
        <f t="array" ref="W543">INDEX($AF$3:$CM$62,MATCH($S543,$AE$3:$AE$62,0),MATCH(W$1&amp;$R543,$AF$1:$CM$1&amp;$AF$2:$CM$2,0))*VLOOKUP($Q543,$C$17:$M$20,COUNTBLANK($D$15:G$15)+1,FALSE)</f>
        <v>0</v>
      </c>
      <c r="X543" s="3">
        <f t="array" ref="X543">INDEX($AF$3:$CM$62,MATCH($S543,$AE$3:$AE$62,0),MATCH(X$1&amp;$R543,$AF$1:$CM$1&amp;$AF$2:$CM$2,0))*VLOOKUP($Q543,$C$17:$M$20,COUNTBLANK($D$15:H$15)+1,FALSE)</f>
        <v>0</v>
      </c>
      <c r="Y543" s="3">
        <f t="array" ref="Y543">INDEX($AF$3:$CM$62,MATCH($S543,$AE$3:$AE$62,0),MATCH(Y$1&amp;$R543,$AF$1:$CM$1&amp;$AF$2:$CM$2,0))*VLOOKUP($Q543,$C$17:$M$20,COUNTBLANK($D$15:I$15)+1,FALSE)</f>
        <v>0</v>
      </c>
      <c r="Z543" s="3">
        <f t="array" ref="Z543">INDEX($AF$3:$CM$62,MATCH($S543,$AE$3:$AE$62,0),MATCH(Z$1&amp;$R543,$AF$1:$CM$1&amp;$AF$2:$CM$2,0))*VLOOKUP($Q543,$C$17:$M$20,COUNTBLANK($D$15:J$15)+1,FALSE)</f>
        <v>0</v>
      </c>
      <c r="AA543" s="3">
        <f t="array" ref="AA543">INDEX($AF$3:$CM$62,MATCH($S543,$AE$3:$AE$62,0),MATCH(AA$1&amp;$R543,$AF$1:$CM$1&amp;$AF$2:$CM$2,0))*VLOOKUP($Q543,$C$17:$M$20,COUNTBLANK($D$15:K$15)+1,FALSE)</f>
        <v>0</v>
      </c>
      <c r="AB543" s="3">
        <f t="array" ref="AB543">INDEX($AF$3:$CM$62,MATCH($S543,$AE$3:$AE$62,0),MATCH(AB$1&amp;$R543,$AF$1:$CM$1&amp;$AF$2:$CM$2,0))*VLOOKUP($Q543,$C$17:$M$20,COUNTBLANK($D$15:L$15)+1,FALSE)</f>
        <v>0</v>
      </c>
      <c r="AC543" s="3">
        <f t="array" ref="AC543">INDEX($AF$3:$CM$62,MATCH($S543,$AE$3:$AE$62,0),MATCH(AC$1&amp;$R543,$AF$1:$CM$1&amp;$AF$2:$CM$2,0))*VLOOKUP($Q543,$C$17:$M$20,COUNTBLANK($D$15:M$15)+1,FALSE)</f>
        <v>0</v>
      </c>
    </row>
    <row r="544" spans="17:29" x14ac:dyDescent="0.2">
      <c r="Q544" t="s">
        <v>418</v>
      </c>
      <c r="R544">
        <f t="shared" si="141"/>
        <v>4</v>
      </c>
      <c r="S544">
        <f t="shared" si="142"/>
        <v>2</v>
      </c>
      <c r="T544" s="3">
        <f t="array" ref="T544">INDEX($AF$3:$CM$62,MATCH($S544,$AE$3:$AE$62,0),MATCH(T$1&amp;$R544,$AF$1:$CM$1&amp;$AF$2:$CM$2,0))*VLOOKUP($Q544,$C$17:$M$20,COUNTBLANK($D$15:D$15)+1,FALSE)</f>
        <v>10</v>
      </c>
      <c r="U544" s="3">
        <f t="array" ref="U544">INDEX($AF$3:$CM$62,MATCH($S544,$AE$3:$AE$62,0),MATCH(U$1&amp;$R544,$AF$1:$CM$1&amp;$AF$2:$CM$2,0))*VLOOKUP($Q544,$C$17:$M$20,COUNTBLANK($D$15:E$15)+1,FALSE)</f>
        <v>500</v>
      </c>
      <c r="V544" s="3">
        <f t="array" ref="V544">INDEX($AF$3:$CM$62,MATCH($S544,$AE$3:$AE$62,0),MATCH(V$1&amp;$R544,$AF$1:$CM$1&amp;$AF$2:$CM$2,0))*VLOOKUP($Q544,$C$17:$M$20,COUNTBLANK($D$15:F$15)+1,FALSE)</f>
        <v>0</v>
      </c>
      <c r="W544" s="3">
        <f t="array" ref="W544">INDEX($AF$3:$CM$62,MATCH($S544,$AE$3:$AE$62,0),MATCH(W$1&amp;$R544,$AF$1:$CM$1&amp;$AF$2:$CM$2,0))*VLOOKUP($Q544,$C$17:$M$20,COUNTBLANK($D$15:G$15)+1,FALSE)</f>
        <v>0</v>
      </c>
      <c r="X544" s="3">
        <f t="array" ref="X544">INDEX($AF$3:$CM$62,MATCH($S544,$AE$3:$AE$62,0),MATCH(X$1&amp;$R544,$AF$1:$CM$1&amp;$AF$2:$CM$2,0))*VLOOKUP($Q544,$C$17:$M$20,COUNTBLANK($D$15:H$15)+1,FALSE)</f>
        <v>0</v>
      </c>
      <c r="Y544" s="3">
        <f t="array" ref="Y544">INDEX($AF$3:$CM$62,MATCH($S544,$AE$3:$AE$62,0),MATCH(Y$1&amp;$R544,$AF$1:$CM$1&amp;$AF$2:$CM$2,0))*VLOOKUP($Q544,$C$17:$M$20,COUNTBLANK($D$15:I$15)+1,FALSE)</f>
        <v>0</v>
      </c>
      <c r="Z544" s="3">
        <f t="array" ref="Z544">INDEX($AF$3:$CM$62,MATCH($S544,$AE$3:$AE$62,0),MATCH(Z$1&amp;$R544,$AF$1:$CM$1&amp;$AF$2:$CM$2,0))*VLOOKUP($Q544,$C$17:$M$20,COUNTBLANK($D$15:J$15)+1,FALSE)</f>
        <v>0</v>
      </c>
      <c r="AA544" s="3">
        <f t="array" ref="AA544">INDEX($AF$3:$CM$62,MATCH($S544,$AE$3:$AE$62,0),MATCH(AA$1&amp;$R544,$AF$1:$CM$1&amp;$AF$2:$CM$2,0))*VLOOKUP($Q544,$C$17:$M$20,COUNTBLANK($D$15:K$15)+1,FALSE)</f>
        <v>0</v>
      </c>
      <c r="AB544" s="3">
        <f t="array" ref="AB544">INDEX($AF$3:$CM$62,MATCH($S544,$AE$3:$AE$62,0),MATCH(AB$1&amp;$R544,$AF$1:$CM$1&amp;$AF$2:$CM$2,0))*VLOOKUP($Q544,$C$17:$M$20,COUNTBLANK($D$15:L$15)+1,FALSE)</f>
        <v>0</v>
      </c>
      <c r="AC544" s="3">
        <f t="array" ref="AC544">INDEX($AF$3:$CM$62,MATCH($S544,$AE$3:$AE$62,0),MATCH(AC$1&amp;$R544,$AF$1:$CM$1&amp;$AF$2:$CM$2,0))*VLOOKUP($Q544,$C$17:$M$20,COUNTBLANK($D$15:M$15)+1,FALSE)</f>
        <v>0</v>
      </c>
    </row>
    <row r="545" spans="17:29" x14ac:dyDescent="0.2">
      <c r="Q545" t="s">
        <v>418</v>
      </c>
      <c r="R545">
        <f t="shared" si="141"/>
        <v>4</v>
      </c>
      <c r="S545">
        <f t="shared" si="142"/>
        <v>3</v>
      </c>
      <c r="T545" s="3">
        <f t="array" ref="T545">INDEX($AF$3:$CM$62,MATCH($S545,$AE$3:$AE$62,0),MATCH(T$1&amp;$R545,$AF$1:$CM$1&amp;$AF$2:$CM$2,0))*VLOOKUP($Q545,$C$17:$M$20,COUNTBLANK($D$15:D$15)+1,FALSE)</f>
        <v>15</v>
      </c>
      <c r="U545" s="3">
        <f t="array" ref="U545">INDEX($AF$3:$CM$62,MATCH($S545,$AE$3:$AE$62,0),MATCH(U$1&amp;$R545,$AF$1:$CM$1&amp;$AF$2:$CM$2,0))*VLOOKUP($Q545,$C$17:$M$20,COUNTBLANK($D$15:E$15)+1,FALSE)</f>
        <v>750</v>
      </c>
      <c r="V545" s="3">
        <f t="array" ref="V545">INDEX($AF$3:$CM$62,MATCH($S545,$AE$3:$AE$62,0),MATCH(V$1&amp;$R545,$AF$1:$CM$1&amp;$AF$2:$CM$2,0))*VLOOKUP($Q545,$C$17:$M$20,COUNTBLANK($D$15:F$15)+1,FALSE)</f>
        <v>0</v>
      </c>
      <c r="W545" s="3">
        <f t="array" ref="W545">INDEX($AF$3:$CM$62,MATCH($S545,$AE$3:$AE$62,0),MATCH(W$1&amp;$R545,$AF$1:$CM$1&amp;$AF$2:$CM$2,0))*VLOOKUP($Q545,$C$17:$M$20,COUNTBLANK($D$15:G$15)+1,FALSE)</f>
        <v>0</v>
      </c>
      <c r="X545" s="3">
        <f t="array" ref="X545">INDEX($AF$3:$CM$62,MATCH($S545,$AE$3:$AE$62,0),MATCH(X$1&amp;$R545,$AF$1:$CM$1&amp;$AF$2:$CM$2,0))*VLOOKUP($Q545,$C$17:$M$20,COUNTBLANK($D$15:H$15)+1,FALSE)</f>
        <v>0</v>
      </c>
      <c r="Y545" s="3">
        <f t="array" ref="Y545">INDEX($AF$3:$CM$62,MATCH($S545,$AE$3:$AE$62,0),MATCH(Y$1&amp;$R545,$AF$1:$CM$1&amp;$AF$2:$CM$2,0))*VLOOKUP($Q545,$C$17:$M$20,COUNTBLANK($D$15:I$15)+1,FALSE)</f>
        <v>0</v>
      </c>
      <c r="Z545" s="3">
        <f t="array" ref="Z545">INDEX($AF$3:$CM$62,MATCH($S545,$AE$3:$AE$62,0),MATCH(Z$1&amp;$R545,$AF$1:$CM$1&amp;$AF$2:$CM$2,0))*VLOOKUP($Q545,$C$17:$M$20,COUNTBLANK($D$15:J$15)+1,FALSE)</f>
        <v>0</v>
      </c>
      <c r="AA545" s="3">
        <f t="array" ref="AA545">INDEX($AF$3:$CM$62,MATCH($S545,$AE$3:$AE$62,0),MATCH(AA$1&amp;$R545,$AF$1:$CM$1&amp;$AF$2:$CM$2,0))*VLOOKUP($Q545,$C$17:$M$20,COUNTBLANK($D$15:K$15)+1,FALSE)</f>
        <v>0</v>
      </c>
      <c r="AB545" s="3">
        <f t="array" ref="AB545">INDEX($AF$3:$CM$62,MATCH($S545,$AE$3:$AE$62,0),MATCH(AB$1&amp;$R545,$AF$1:$CM$1&amp;$AF$2:$CM$2,0))*VLOOKUP($Q545,$C$17:$M$20,COUNTBLANK($D$15:L$15)+1,FALSE)</f>
        <v>0</v>
      </c>
      <c r="AC545" s="3">
        <f t="array" ref="AC545">INDEX($AF$3:$CM$62,MATCH($S545,$AE$3:$AE$62,0),MATCH(AC$1&amp;$R545,$AF$1:$CM$1&amp;$AF$2:$CM$2,0))*VLOOKUP($Q545,$C$17:$M$20,COUNTBLANK($D$15:M$15)+1,FALSE)</f>
        <v>0</v>
      </c>
    </row>
    <row r="546" spans="17:29" x14ac:dyDescent="0.2">
      <c r="Q546" t="s">
        <v>418</v>
      </c>
      <c r="R546">
        <f t="shared" si="141"/>
        <v>4</v>
      </c>
      <c r="S546">
        <f t="shared" si="142"/>
        <v>4</v>
      </c>
      <c r="T546" s="3">
        <f t="array" ref="T546">INDEX($AF$3:$CM$62,MATCH($S546,$AE$3:$AE$62,0),MATCH(T$1&amp;$R546,$AF$1:$CM$1&amp;$AF$2:$CM$2,0))*VLOOKUP($Q546,$C$17:$M$20,COUNTBLANK($D$15:D$15)+1,FALSE)</f>
        <v>20</v>
      </c>
      <c r="U546" s="3">
        <f t="array" ref="U546">INDEX($AF$3:$CM$62,MATCH($S546,$AE$3:$AE$62,0),MATCH(U$1&amp;$R546,$AF$1:$CM$1&amp;$AF$2:$CM$2,0))*VLOOKUP($Q546,$C$17:$M$20,COUNTBLANK($D$15:E$15)+1,FALSE)</f>
        <v>1000</v>
      </c>
      <c r="V546" s="3">
        <f t="array" ref="V546">INDEX($AF$3:$CM$62,MATCH($S546,$AE$3:$AE$62,0),MATCH(V$1&amp;$R546,$AF$1:$CM$1&amp;$AF$2:$CM$2,0))*VLOOKUP($Q546,$C$17:$M$20,COUNTBLANK($D$15:F$15)+1,FALSE)</f>
        <v>0</v>
      </c>
      <c r="W546" s="3">
        <f t="array" ref="W546">INDEX($AF$3:$CM$62,MATCH($S546,$AE$3:$AE$62,0),MATCH(W$1&amp;$R546,$AF$1:$CM$1&amp;$AF$2:$CM$2,0))*VLOOKUP($Q546,$C$17:$M$20,COUNTBLANK($D$15:G$15)+1,FALSE)</f>
        <v>0</v>
      </c>
      <c r="X546" s="3">
        <f t="array" ref="X546">INDEX($AF$3:$CM$62,MATCH($S546,$AE$3:$AE$62,0),MATCH(X$1&amp;$R546,$AF$1:$CM$1&amp;$AF$2:$CM$2,0))*VLOOKUP($Q546,$C$17:$M$20,COUNTBLANK($D$15:H$15)+1,FALSE)</f>
        <v>0</v>
      </c>
      <c r="Y546" s="3">
        <f t="array" ref="Y546">INDEX($AF$3:$CM$62,MATCH($S546,$AE$3:$AE$62,0),MATCH(Y$1&amp;$R546,$AF$1:$CM$1&amp;$AF$2:$CM$2,0))*VLOOKUP($Q546,$C$17:$M$20,COUNTBLANK($D$15:I$15)+1,FALSE)</f>
        <v>0</v>
      </c>
      <c r="Z546" s="3">
        <f t="array" ref="Z546">INDEX($AF$3:$CM$62,MATCH($S546,$AE$3:$AE$62,0),MATCH(Z$1&amp;$R546,$AF$1:$CM$1&amp;$AF$2:$CM$2,0))*VLOOKUP($Q546,$C$17:$M$20,COUNTBLANK($D$15:J$15)+1,FALSE)</f>
        <v>0</v>
      </c>
      <c r="AA546" s="3">
        <f t="array" ref="AA546">INDEX($AF$3:$CM$62,MATCH($S546,$AE$3:$AE$62,0),MATCH(AA$1&amp;$R546,$AF$1:$CM$1&amp;$AF$2:$CM$2,0))*VLOOKUP($Q546,$C$17:$M$20,COUNTBLANK($D$15:K$15)+1,FALSE)</f>
        <v>0</v>
      </c>
      <c r="AB546" s="3">
        <f t="array" ref="AB546">INDEX($AF$3:$CM$62,MATCH($S546,$AE$3:$AE$62,0),MATCH(AB$1&amp;$R546,$AF$1:$CM$1&amp;$AF$2:$CM$2,0))*VLOOKUP($Q546,$C$17:$M$20,COUNTBLANK($D$15:L$15)+1,FALSE)</f>
        <v>0</v>
      </c>
      <c r="AC546" s="3">
        <f t="array" ref="AC546">INDEX($AF$3:$CM$62,MATCH($S546,$AE$3:$AE$62,0),MATCH(AC$1&amp;$R546,$AF$1:$CM$1&amp;$AF$2:$CM$2,0))*VLOOKUP($Q546,$C$17:$M$20,COUNTBLANK($D$15:M$15)+1,FALSE)</f>
        <v>0</v>
      </c>
    </row>
    <row r="547" spans="17:29" x14ac:dyDescent="0.2">
      <c r="Q547" t="s">
        <v>418</v>
      </c>
      <c r="R547">
        <f t="shared" si="141"/>
        <v>4</v>
      </c>
      <c r="S547">
        <f t="shared" si="142"/>
        <v>5</v>
      </c>
      <c r="T547" s="3">
        <f t="array" ref="T547">INDEX($AF$3:$CM$62,MATCH($S547,$AE$3:$AE$62,0),MATCH(T$1&amp;$R547,$AF$1:$CM$1&amp;$AF$2:$CM$2,0))*VLOOKUP($Q547,$C$17:$M$20,COUNTBLANK($D$15:D$15)+1,FALSE)</f>
        <v>25</v>
      </c>
      <c r="U547" s="3">
        <f t="array" ref="U547">INDEX($AF$3:$CM$62,MATCH($S547,$AE$3:$AE$62,0),MATCH(U$1&amp;$R547,$AF$1:$CM$1&amp;$AF$2:$CM$2,0))*VLOOKUP($Q547,$C$17:$M$20,COUNTBLANK($D$15:E$15)+1,FALSE)</f>
        <v>1250</v>
      </c>
      <c r="V547" s="3">
        <f t="array" ref="V547">INDEX($AF$3:$CM$62,MATCH($S547,$AE$3:$AE$62,0),MATCH(V$1&amp;$R547,$AF$1:$CM$1&amp;$AF$2:$CM$2,0))*VLOOKUP($Q547,$C$17:$M$20,COUNTBLANK($D$15:F$15)+1,FALSE)</f>
        <v>0</v>
      </c>
      <c r="W547" s="3">
        <f t="array" ref="W547">INDEX($AF$3:$CM$62,MATCH($S547,$AE$3:$AE$62,0),MATCH(W$1&amp;$R547,$AF$1:$CM$1&amp;$AF$2:$CM$2,0))*VLOOKUP($Q547,$C$17:$M$20,COUNTBLANK($D$15:G$15)+1,FALSE)</f>
        <v>0</v>
      </c>
      <c r="X547" s="3">
        <f t="array" ref="X547">INDEX($AF$3:$CM$62,MATCH($S547,$AE$3:$AE$62,0),MATCH(X$1&amp;$R547,$AF$1:$CM$1&amp;$AF$2:$CM$2,0))*VLOOKUP($Q547,$C$17:$M$20,COUNTBLANK($D$15:H$15)+1,FALSE)</f>
        <v>0</v>
      </c>
      <c r="Y547" s="3">
        <f t="array" ref="Y547">INDEX($AF$3:$CM$62,MATCH($S547,$AE$3:$AE$62,0),MATCH(Y$1&amp;$R547,$AF$1:$CM$1&amp;$AF$2:$CM$2,0))*VLOOKUP($Q547,$C$17:$M$20,COUNTBLANK($D$15:I$15)+1,FALSE)</f>
        <v>0</v>
      </c>
      <c r="Z547" s="3">
        <f t="array" ref="Z547">INDEX($AF$3:$CM$62,MATCH($S547,$AE$3:$AE$62,0),MATCH(Z$1&amp;$R547,$AF$1:$CM$1&amp;$AF$2:$CM$2,0))*VLOOKUP($Q547,$C$17:$M$20,COUNTBLANK($D$15:J$15)+1,FALSE)</f>
        <v>0</v>
      </c>
      <c r="AA547" s="3">
        <f t="array" ref="AA547">INDEX($AF$3:$CM$62,MATCH($S547,$AE$3:$AE$62,0),MATCH(AA$1&amp;$R547,$AF$1:$CM$1&amp;$AF$2:$CM$2,0))*VLOOKUP($Q547,$C$17:$M$20,COUNTBLANK($D$15:K$15)+1,FALSE)</f>
        <v>0</v>
      </c>
      <c r="AB547" s="3">
        <f t="array" ref="AB547">INDEX($AF$3:$CM$62,MATCH($S547,$AE$3:$AE$62,0),MATCH(AB$1&amp;$R547,$AF$1:$CM$1&amp;$AF$2:$CM$2,0))*VLOOKUP($Q547,$C$17:$M$20,COUNTBLANK($D$15:L$15)+1,FALSE)</f>
        <v>0</v>
      </c>
      <c r="AC547" s="3">
        <f t="array" ref="AC547">INDEX($AF$3:$CM$62,MATCH($S547,$AE$3:$AE$62,0),MATCH(AC$1&amp;$R547,$AF$1:$CM$1&amp;$AF$2:$CM$2,0))*VLOOKUP($Q547,$C$17:$M$20,COUNTBLANK($D$15:M$15)+1,FALSE)</f>
        <v>0</v>
      </c>
    </row>
    <row r="548" spans="17:29" x14ac:dyDescent="0.2">
      <c r="Q548" t="s">
        <v>418</v>
      </c>
      <c r="R548">
        <f t="shared" si="141"/>
        <v>4</v>
      </c>
      <c r="S548">
        <f t="shared" si="142"/>
        <v>6</v>
      </c>
      <c r="T548" s="3">
        <f t="array" ref="T548">INDEX($AF$3:$CM$62,MATCH($S548,$AE$3:$AE$62,0),MATCH(T$1&amp;$R548,$AF$1:$CM$1&amp;$AF$2:$CM$2,0))*VLOOKUP($Q548,$C$17:$M$20,COUNTBLANK($D$15:D$15)+1,FALSE)</f>
        <v>30</v>
      </c>
      <c r="U548" s="3">
        <f t="array" ref="U548">INDEX($AF$3:$CM$62,MATCH($S548,$AE$3:$AE$62,0),MATCH(U$1&amp;$R548,$AF$1:$CM$1&amp;$AF$2:$CM$2,0))*VLOOKUP($Q548,$C$17:$M$20,COUNTBLANK($D$15:E$15)+1,FALSE)</f>
        <v>1500</v>
      </c>
      <c r="V548" s="3">
        <f t="array" ref="V548">INDEX($AF$3:$CM$62,MATCH($S548,$AE$3:$AE$62,0),MATCH(V$1&amp;$R548,$AF$1:$CM$1&amp;$AF$2:$CM$2,0))*VLOOKUP($Q548,$C$17:$M$20,COUNTBLANK($D$15:F$15)+1,FALSE)</f>
        <v>0</v>
      </c>
      <c r="W548" s="3">
        <f t="array" ref="W548">INDEX($AF$3:$CM$62,MATCH($S548,$AE$3:$AE$62,0),MATCH(W$1&amp;$R548,$AF$1:$CM$1&amp;$AF$2:$CM$2,0))*VLOOKUP($Q548,$C$17:$M$20,COUNTBLANK($D$15:G$15)+1,FALSE)</f>
        <v>0</v>
      </c>
      <c r="X548" s="3">
        <f t="array" ref="X548">INDEX($AF$3:$CM$62,MATCH($S548,$AE$3:$AE$62,0),MATCH(X$1&amp;$R548,$AF$1:$CM$1&amp;$AF$2:$CM$2,0))*VLOOKUP($Q548,$C$17:$M$20,COUNTBLANK($D$15:H$15)+1,FALSE)</f>
        <v>0</v>
      </c>
      <c r="Y548" s="3">
        <f t="array" ref="Y548">INDEX($AF$3:$CM$62,MATCH($S548,$AE$3:$AE$62,0),MATCH(Y$1&amp;$R548,$AF$1:$CM$1&amp;$AF$2:$CM$2,0))*VLOOKUP($Q548,$C$17:$M$20,COUNTBLANK($D$15:I$15)+1,FALSE)</f>
        <v>0</v>
      </c>
      <c r="Z548" s="3">
        <f t="array" ref="Z548">INDEX($AF$3:$CM$62,MATCH($S548,$AE$3:$AE$62,0),MATCH(Z$1&amp;$R548,$AF$1:$CM$1&amp;$AF$2:$CM$2,0))*VLOOKUP($Q548,$C$17:$M$20,COUNTBLANK($D$15:J$15)+1,FALSE)</f>
        <v>0</v>
      </c>
      <c r="AA548" s="3">
        <f t="array" ref="AA548">INDEX($AF$3:$CM$62,MATCH($S548,$AE$3:$AE$62,0),MATCH(AA$1&amp;$R548,$AF$1:$CM$1&amp;$AF$2:$CM$2,0))*VLOOKUP($Q548,$C$17:$M$20,COUNTBLANK($D$15:K$15)+1,FALSE)</f>
        <v>0</v>
      </c>
      <c r="AB548" s="3">
        <f t="array" ref="AB548">INDEX($AF$3:$CM$62,MATCH($S548,$AE$3:$AE$62,0),MATCH(AB$1&amp;$R548,$AF$1:$CM$1&amp;$AF$2:$CM$2,0))*VLOOKUP($Q548,$C$17:$M$20,COUNTBLANK($D$15:L$15)+1,FALSE)</f>
        <v>0</v>
      </c>
      <c r="AC548" s="3">
        <f t="array" ref="AC548">INDEX($AF$3:$CM$62,MATCH($S548,$AE$3:$AE$62,0),MATCH(AC$1&amp;$R548,$AF$1:$CM$1&amp;$AF$2:$CM$2,0))*VLOOKUP($Q548,$C$17:$M$20,COUNTBLANK($D$15:M$15)+1,FALSE)</f>
        <v>0</v>
      </c>
    </row>
    <row r="549" spans="17:29" x14ac:dyDescent="0.2">
      <c r="Q549" t="s">
        <v>418</v>
      </c>
      <c r="R549">
        <f t="shared" si="141"/>
        <v>4</v>
      </c>
      <c r="S549">
        <f t="shared" si="142"/>
        <v>7</v>
      </c>
      <c r="T549" s="3">
        <f t="array" ref="T549">INDEX($AF$3:$CM$62,MATCH($S549,$AE$3:$AE$62,0),MATCH(T$1&amp;$R549,$AF$1:$CM$1&amp;$AF$2:$CM$2,0))*VLOOKUP($Q549,$C$17:$M$20,COUNTBLANK($D$15:D$15)+1,FALSE)</f>
        <v>35</v>
      </c>
      <c r="U549" s="3">
        <f t="array" ref="U549">INDEX($AF$3:$CM$62,MATCH($S549,$AE$3:$AE$62,0),MATCH(U$1&amp;$R549,$AF$1:$CM$1&amp;$AF$2:$CM$2,0))*VLOOKUP($Q549,$C$17:$M$20,COUNTBLANK($D$15:E$15)+1,FALSE)</f>
        <v>1750</v>
      </c>
      <c r="V549" s="3">
        <f t="array" ref="V549">INDEX($AF$3:$CM$62,MATCH($S549,$AE$3:$AE$62,0),MATCH(V$1&amp;$R549,$AF$1:$CM$1&amp;$AF$2:$CM$2,0))*VLOOKUP($Q549,$C$17:$M$20,COUNTBLANK($D$15:F$15)+1,FALSE)</f>
        <v>0</v>
      </c>
      <c r="W549" s="3">
        <f t="array" ref="W549">INDEX($AF$3:$CM$62,MATCH($S549,$AE$3:$AE$62,0),MATCH(W$1&amp;$R549,$AF$1:$CM$1&amp;$AF$2:$CM$2,0))*VLOOKUP($Q549,$C$17:$M$20,COUNTBLANK($D$15:G$15)+1,FALSE)</f>
        <v>0</v>
      </c>
      <c r="X549" s="3">
        <f t="array" ref="X549">INDEX($AF$3:$CM$62,MATCH($S549,$AE$3:$AE$62,0),MATCH(X$1&amp;$R549,$AF$1:$CM$1&amp;$AF$2:$CM$2,0))*VLOOKUP($Q549,$C$17:$M$20,COUNTBLANK($D$15:H$15)+1,FALSE)</f>
        <v>0</v>
      </c>
      <c r="Y549" s="3">
        <f t="array" ref="Y549">INDEX($AF$3:$CM$62,MATCH($S549,$AE$3:$AE$62,0),MATCH(Y$1&amp;$R549,$AF$1:$CM$1&amp;$AF$2:$CM$2,0))*VLOOKUP($Q549,$C$17:$M$20,COUNTBLANK($D$15:I$15)+1,FALSE)</f>
        <v>0</v>
      </c>
      <c r="Z549" s="3">
        <f t="array" ref="Z549">INDEX($AF$3:$CM$62,MATCH($S549,$AE$3:$AE$62,0),MATCH(Z$1&amp;$R549,$AF$1:$CM$1&amp;$AF$2:$CM$2,0))*VLOOKUP($Q549,$C$17:$M$20,COUNTBLANK($D$15:J$15)+1,FALSE)</f>
        <v>0</v>
      </c>
      <c r="AA549" s="3">
        <f t="array" ref="AA549">INDEX($AF$3:$CM$62,MATCH($S549,$AE$3:$AE$62,0),MATCH(AA$1&amp;$R549,$AF$1:$CM$1&amp;$AF$2:$CM$2,0))*VLOOKUP($Q549,$C$17:$M$20,COUNTBLANK($D$15:K$15)+1,FALSE)</f>
        <v>0</v>
      </c>
      <c r="AB549" s="3">
        <f t="array" ref="AB549">INDEX($AF$3:$CM$62,MATCH($S549,$AE$3:$AE$62,0),MATCH(AB$1&amp;$R549,$AF$1:$CM$1&amp;$AF$2:$CM$2,0))*VLOOKUP($Q549,$C$17:$M$20,COUNTBLANK($D$15:L$15)+1,FALSE)</f>
        <v>0</v>
      </c>
      <c r="AC549" s="3">
        <f t="array" ref="AC549">INDEX($AF$3:$CM$62,MATCH($S549,$AE$3:$AE$62,0),MATCH(AC$1&amp;$R549,$AF$1:$CM$1&amp;$AF$2:$CM$2,0))*VLOOKUP($Q549,$C$17:$M$20,COUNTBLANK($D$15:M$15)+1,FALSE)</f>
        <v>0</v>
      </c>
    </row>
    <row r="550" spans="17:29" x14ac:dyDescent="0.2">
      <c r="Q550" t="s">
        <v>418</v>
      </c>
      <c r="R550">
        <f t="shared" si="141"/>
        <v>4</v>
      </c>
      <c r="S550">
        <f t="shared" si="142"/>
        <v>8</v>
      </c>
      <c r="T550" s="3">
        <f t="array" ref="T550">INDEX($AF$3:$CM$62,MATCH($S550,$AE$3:$AE$62,0),MATCH(T$1&amp;$R550,$AF$1:$CM$1&amp;$AF$2:$CM$2,0))*VLOOKUP($Q550,$C$17:$M$20,COUNTBLANK($D$15:D$15)+1,FALSE)</f>
        <v>40</v>
      </c>
      <c r="U550" s="3">
        <f t="array" ref="U550">INDEX($AF$3:$CM$62,MATCH($S550,$AE$3:$AE$62,0),MATCH(U$1&amp;$R550,$AF$1:$CM$1&amp;$AF$2:$CM$2,0))*VLOOKUP($Q550,$C$17:$M$20,COUNTBLANK($D$15:E$15)+1,FALSE)</f>
        <v>2000</v>
      </c>
      <c r="V550" s="3">
        <f t="array" ref="V550">INDEX($AF$3:$CM$62,MATCH($S550,$AE$3:$AE$62,0),MATCH(V$1&amp;$R550,$AF$1:$CM$1&amp;$AF$2:$CM$2,0))*VLOOKUP($Q550,$C$17:$M$20,COUNTBLANK($D$15:F$15)+1,FALSE)</f>
        <v>0</v>
      </c>
      <c r="W550" s="3">
        <f t="array" ref="W550">INDEX($AF$3:$CM$62,MATCH($S550,$AE$3:$AE$62,0),MATCH(W$1&amp;$R550,$AF$1:$CM$1&amp;$AF$2:$CM$2,0))*VLOOKUP($Q550,$C$17:$M$20,COUNTBLANK($D$15:G$15)+1,FALSE)</f>
        <v>0</v>
      </c>
      <c r="X550" s="3">
        <f t="array" ref="X550">INDEX($AF$3:$CM$62,MATCH($S550,$AE$3:$AE$62,0),MATCH(X$1&amp;$R550,$AF$1:$CM$1&amp;$AF$2:$CM$2,0))*VLOOKUP($Q550,$C$17:$M$20,COUNTBLANK($D$15:H$15)+1,FALSE)</f>
        <v>0</v>
      </c>
      <c r="Y550" s="3">
        <f t="array" ref="Y550">INDEX($AF$3:$CM$62,MATCH($S550,$AE$3:$AE$62,0),MATCH(Y$1&amp;$R550,$AF$1:$CM$1&amp;$AF$2:$CM$2,0))*VLOOKUP($Q550,$C$17:$M$20,COUNTBLANK($D$15:I$15)+1,FALSE)</f>
        <v>0</v>
      </c>
      <c r="Z550" s="3">
        <f t="array" ref="Z550">INDEX($AF$3:$CM$62,MATCH($S550,$AE$3:$AE$62,0),MATCH(Z$1&amp;$R550,$AF$1:$CM$1&amp;$AF$2:$CM$2,0))*VLOOKUP($Q550,$C$17:$M$20,COUNTBLANK($D$15:J$15)+1,FALSE)</f>
        <v>0</v>
      </c>
      <c r="AA550" s="3">
        <f t="array" ref="AA550">INDEX($AF$3:$CM$62,MATCH($S550,$AE$3:$AE$62,0),MATCH(AA$1&amp;$R550,$AF$1:$CM$1&amp;$AF$2:$CM$2,0))*VLOOKUP($Q550,$C$17:$M$20,COUNTBLANK($D$15:K$15)+1,FALSE)</f>
        <v>0</v>
      </c>
      <c r="AB550" s="3">
        <f t="array" ref="AB550">INDEX($AF$3:$CM$62,MATCH($S550,$AE$3:$AE$62,0),MATCH(AB$1&amp;$R550,$AF$1:$CM$1&amp;$AF$2:$CM$2,0))*VLOOKUP($Q550,$C$17:$M$20,COUNTBLANK($D$15:L$15)+1,FALSE)</f>
        <v>0</v>
      </c>
      <c r="AC550" s="3">
        <f t="array" ref="AC550">INDEX($AF$3:$CM$62,MATCH($S550,$AE$3:$AE$62,0),MATCH(AC$1&amp;$R550,$AF$1:$CM$1&amp;$AF$2:$CM$2,0))*VLOOKUP($Q550,$C$17:$M$20,COUNTBLANK($D$15:M$15)+1,FALSE)</f>
        <v>0</v>
      </c>
    </row>
    <row r="551" spans="17:29" x14ac:dyDescent="0.2">
      <c r="Q551" t="s">
        <v>418</v>
      </c>
      <c r="R551">
        <f t="shared" si="141"/>
        <v>4</v>
      </c>
      <c r="S551">
        <f t="shared" si="142"/>
        <v>9</v>
      </c>
      <c r="T551" s="3">
        <f t="array" ref="T551">INDEX($AF$3:$CM$62,MATCH($S551,$AE$3:$AE$62,0),MATCH(T$1&amp;$R551,$AF$1:$CM$1&amp;$AF$2:$CM$2,0))*VLOOKUP($Q551,$C$17:$M$20,COUNTBLANK($D$15:D$15)+1,FALSE)</f>
        <v>45</v>
      </c>
      <c r="U551" s="3">
        <f t="array" ref="U551">INDEX($AF$3:$CM$62,MATCH($S551,$AE$3:$AE$62,0),MATCH(U$1&amp;$R551,$AF$1:$CM$1&amp;$AF$2:$CM$2,0))*VLOOKUP($Q551,$C$17:$M$20,COUNTBLANK($D$15:E$15)+1,FALSE)</f>
        <v>2250</v>
      </c>
      <c r="V551" s="3">
        <f t="array" ref="V551">INDEX($AF$3:$CM$62,MATCH($S551,$AE$3:$AE$62,0),MATCH(V$1&amp;$R551,$AF$1:$CM$1&amp;$AF$2:$CM$2,0))*VLOOKUP($Q551,$C$17:$M$20,COUNTBLANK($D$15:F$15)+1,FALSE)</f>
        <v>0</v>
      </c>
      <c r="W551" s="3">
        <f t="array" ref="W551">INDEX($AF$3:$CM$62,MATCH($S551,$AE$3:$AE$62,0),MATCH(W$1&amp;$R551,$AF$1:$CM$1&amp;$AF$2:$CM$2,0))*VLOOKUP($Q551,$C$17:$M$20,COUNTBLANK($D$15:G$15)+1,FALSE)</f>
        <v>0</v>
      </c>
      <c r="X551" s="3">
        <f t="array" ref="X551">INDEX($AF$3:$CM$62,MATCH($S551,$AE$3:$AE$62,0),MATCH(X$1&amp;$R551,$AF$1:$CM$1&amp;$AF$2:$CM$2,0))*VLOOKUP($Q551,$C$17:$M$20,COUNTBLANK($D$15:H$15)+1,FALSE)</f>
        <v>0</v>
      </c>
      <c r="Y551" s="3">
        <f t="array" ref="Y551">INDEX($AF$3:$CM$62,MATCH($S551,$AE$3:$AE$62,0),MATCH(Y$1&amp;$R551,$AF$1:$CM$1&amp;$AF$2:$CM$2,0))*VLOOKUP($Q551,$C$17:$M$20,COUNTBLANK($D$15:I$15)+1,FALSE)</f>
        <v>0</v>
      </c>
      <c r="Z551" s="3">
        <f t="array" ref="Z551">INDEX($AF$3:$CM$62,MATCH($S551,$AE$3:$AE$62,0),MATCH(Z$1&amp;$R551,$AF$1:$CM$1&amp;$AF$2:$CM$2,0))*VLOOKUP($Q551,$C$17:$M$20,COUNTBLANK($D$15:J$15)+1,FALSE)</f>
        <v>0</v>
      </c>
      <c r="AA551" s="3">
        <f t="array" ref="AA551">INDEX($AF$3:$CM$62,MATCH($S551,$AE$3:$AE$62,0),MATCH(AA$1&amp;$R551,$AF$1:$CM$1&amp;$AF$2:$CM$2,0))*VLOOKUP($Q551,$C$17:$M$20,COUNTBLANK($D$15:K$15)+1,FALSE)</f>
        <v>0</v>
      </c>
      <c r="AB551" s="3">
        <f t="array" ref="AB551">INDEX($AF$3:$CM$62,MATCH($S551,$AE$3:$AE$62,0),MATCH(AB$1&amp;$R551,$AF$1:$CM$1&amp;$AF$2:$CM$2,0))*VLOOKUP($Q551,$C$17:$M$20,COUNTBLANK($D$15:L$15)+1,FALSE)</f>
        <v>0</v>
      </c>
      <c r="AC551" s="3">
        <f t="array" ref="AC551">INDEX($AF$3:$CM$62,MATCH($S551,$AE$3:$AE$62,0),MATCH(AC$1&amp;$R551,$AF$1:$CM$1&amp;$AF$2:$CM$2,0))*VLOOKUP($Q551,$C$17:$M$20,COUNTBLANK($D$15:M$15)+1,FALSE)</f>
        <v>0</v>
      </c>
    </row>
    <row r="552" spans="17:29" x14ac:dyDescent="0.2">
      <c r="Q552" t="s">
        <v>418</v>
      </c>
      <c r="R552">
        <f t="shared" si="141"/>
        <v>4</v>
      </c>
      <c r="S552">
        <f t="shared" si="142"/>
        <v>10</v>
      </c>
      <c r="T552" s="3">
        <f t="array" ref="T552">INDEX($AF$3:$CM$62,MATCH($S552,$AE$3:$AE$62,0),MATCH(T$1&amp;$R552,$AF$1:$CM$1&amp;$AF$2:$CM$2,0))*VLOOKUP($Q552,$C$17:$M$20,COUNTBLANK($D$15:D$15)+1,FALSE)</f>
        <v>50</v>
      </c>
      <c r="U552" s="3">
        <f t="array" ref="U552">INDEX($AF$3:$CM$62,MATCH($S552,$AE$3:$AE$62,0),MATCH(U$1&amp;$R552,$AF$1:$CM$1&amp;$AF$2:$CM$2,0))*VLOOKUP($Q552,$C$17:$M$20,COUNTBLANK($D$15:E$15)+1,FALSE)</f>
        <v>2500</v>
      </c>
      <c r="V552" s="3">
        <f t="array" ref="V552">INDEX($AF$3:$CM$62,MATCH($S552,$AE$3:$AE$62,0),MATCH(V$1&amp;$R552,$AF$1:$CM$1&amp;$AF$2:$CM$2,0))*VLOOKUP($Q552,$C$17:$M$20,COUNTBLANK($D$15:F$15)+1,FALSE)</f>
        <v>0</v>
      </c>
      <c r="W552" s="3">
        <f t="array" ref="W552">INDEX($AF$3:$CM$62,MATCH($S552,$AE$3:$AE$62,0),MATCH(W$1&amp;$R552,$AF$1:$CM$1&amp;$AF$2:$CM$2,0))*VLOOKUP($Q552,$C$17:$M$20,COUNTBLANK($D$15:G$15)+1,FALSE)</f>
        <v>0</v>
      </c>
      <c r="X552" s="3">
        <f t="array" ref="X552">INDEX($AF$3:$CM$62,MATCH($S552,$AE$3:$AE$62,0),MATCH(X$1&amp;$R552,$AF$1:$CM$1&amp;$AF$2:$CM$2,0))*VLOOKUP($Q552,$C$17:$M$20,COUNTBLANK($D$15:H$15)+1,FALSE)</f>
        <v>0</v>
      </c>
      <c r="Y552" s="3">
        <f t="array" ref="Y552">INDEX($AF$3:$CM$62,MATCH($S552,$AE$3:$AE$62,0),MATCH(Y$1&amp;$R552,$AF$1:$CM$1&amp;$AF$2:$CM$2,0))*VLOOKUP($Q552,$C$17:$M$20,COUNTBLANK($D$15:I$15)+1,FALSE)</f>
        <v>0.05</v>
      </c>
      <c r="Z552" s="3">
        <f t="array" ref="Z552">INDEX($AF$3:$CM$62,MATCH($S552,$AE$3:$AE$62,0),MATCH(Z$1&amp;$R552,$AF$1:$CM$1&amp;$AF$2:$CM$2,0))*VLOOKUP($Q552,$C$17:$M$20,COUNTBLANK($D$15:J$15)+1,FALSE)</f>
        <v>0</v>
      </c>
      <c r="AA552" s="3">
        <f t="array" ref="AA552">INDEX($AF$3:$CM$62,MATCH($S552,$AE$3:$AE$62,0),MATCH(AA$1&amp;$R552,$AF$1:$CM$1&amp;$AF$2:$CM$2,0))*VLOOKUP($Q552,$C$17:$M$20,COUNTBLANK($D$15:K$15)+1,FALSE)</f>
        <v>0</v>
      </c>
      <c r="AB552" s="3">
        <f t="array" ref="AB552">INDEX($AF$3:$CM$62,MATCH($S552,$AE$3:$AE$62,0),MATCH(AB$1&amp;$R552,$AF$1:$CM$1&amp;$AF$2:$CM$2,0))*VLOOKUP($Q552,$C$17:$M$20,COUNTBLANK($D$15:L$15)+1,FALSE)</f>
        <v>0</v>
      </c>
      <c r="AC552" s="3">
        <f t="array" ref="AC552">INDEX($AF$3:$CM$62,MATCH($S552,$AE$3:$AE$62,0),MATCH(AC$1&amp;$R552,$AF$1:$CM$1&amp;$AF$2:$CM$2,0))*VLOOKUP($Q552,$C$17:$M$20,COUNTBLANK($D$15:M$15)+1,FALSE)</f>
        <v>0</v>
      </c>
    </row>
    <row r="553" spans="17:29" x14ac:dyDescent="0.2">
      <c r="Q553" t="s">
        <v>418</v>
      </c>
      <c r="R553">
        <f t="shared" si="141"/>
        <v>4</v>
      </c>
      <c r="S553">
        <f t="shared" si="142"/>
        <v>11</v>
      </c>
      <c r="T553" s="3">
        <f t="array" ref="T553">INDEX($AF$3:$CM$62,MATCH($S553,$AE$3:$AE$62,0),MATCH(T$1&amp;$R553,$AF$1:$CM$1&amp;$AF$2:$CM$2,0))*VLOOKUP($Q553,$C$17:$M$20,COUNTBLANK($D$15:D$15)+1,FALSE)</f>
        <v>55</v>
      </c>
      <c r="U553" s="3">
        <f t="array" ref="U553">INDEX($AF$3:$CM$62,MATCH($S553,$AE$3:$AE$62,0),MATCH(U$1&amp;$R553,$AF$1:$CM$1&amp;$AF$2:$CM$2,0))*VLOOKUP($Q553,$C$17:$M$20,COUNTBLANK($D$15:E$15)+1,FALSE)</f>
        <v>2750</v>
      </c>
      <c r="V553" s="3">
        <f t="array" ref="V553">INDEX($AF$3:$CM$62,MATCH($S553,$AE$3:$AE$62,0),MATCH(V$1&amp;$R553,$AF$1:$CM$1&amp;$AF$2:$CM$2,0))*VLOOKUP($Q553,$C$17:$M$20,COUNTBLANK($D$15:F$15)+1,FALSE)</f>
        <v>0</v>
      </c>
      <c r="W553" s="3">
        <f t="array" ref="W553">INDEX($AF$3:$CM$62,MATCH($S553,$AE$3:$AE$62,0),MATCH(W$1&amp;$R553,$AF$1:$CM$1&amp;$AF$2:$CM$2,0))*VLOOKUP($Q553,$C$17:$M$20,COUNTBLANK($D$15:G$15)+1,FALSE)</f>
        <v>0</v>
      </c>
      <c r="X553" s="3">
        <f t="array" ref="X553">INDEX($AF$3:$CM$62,MATCH($S553,$AE$3:$AE$62,0),MATCH(X$1&amp;$R553,$AF$1:$CM$1&amp;$AF$2:$CM$2,0))*VLOOKUP($Q553,$C$17:$M$20,COUNTBLANK($D$15:H$15)+1,FALSE)</f>
        <v>0</v>
      </c>
      <c r="Y553" s="3">
        <f t="array" ref="Y553">INDEX($AF$3:$CM$62,MATCH($S553,$AE$3:$AE$62,0),MATCH(Y$1&amp;$R553,$AF$1:$CM$1&amp;$AF$2:$CM$2,0))*VLOOKUP($Q553,$C$17:$M$20,COUNTBLANK($D$15:I$15)+1,FALSE)</f>
        <v>0.05</v>
      </c>
      <c r="Z553" s="3">
        <f t="array" ref="Z553">INDEX($AF$3:$CM$62,MATCH($S553,$AE$3:$AE$62,0),MATCH(Z$1&amp;$R553,$AF$1:$CM$1&amp;$AF$2:$CM$2,0))*VLOOKUP($Q553,$C$17:$M$20,COUNTBLANK($D$15:J$15)+1,FALSE)</f>
        <v>0</v>
      </c>
      <c r="AA553" s="3">
        <f t="array" ref="AA553">INDEX($AF$3:$CM$62,MATCH($S553,$AE$3:$AE$62,0),MATCH(AA$1&amp;$R553,$AF$1:$CM$1&amp;$AF$2:$CM$2,0))*VLOOKUP($Q553,$C$17:$M$20,COUNTBLANK($D$15:K$15)+1,FALSE)</f>
        <v>0</v>
      </c>
      <c r="AB553" s="3">
        <f t="array" ref="AB553">INDEX($AF$3:$CM$62,MATCH($S553,$AE$3:$AE$62,0),MATCH(AB$1&amp;$R553,$AF$1:$CM$1&amp;$AF$2:$CM$2,0))*VLOOKUP($Q553,$C$17:$M$20,COUNTBLANK($D$15:L$15)+1,FALSE)</f>
        <v>0</v>
      </c>
      <c r="AC553" s="3">
        <f t="array" ref="AC553">INDEX($AF$3:$CM$62,MATCH($S553,$AE$3:$AE$62,0),MATCH(AC$1&amp;$R553,$AF$1:$CM$1&amp;$AF$2:$CM$2,0))*VLOOKUP($Q553,$C$17:$M$20,COUNTBLANK($D$15:M$15)+1,FALSE)</f>
        <v>0</v>
      </c>
    </row>
    <row r="554" spans="17:29" x14ac:dyDescent="0.2">
      <c r="Q554" t="s">
        <v>418</v>
      </c>
      <c r="R554">
        <f t="shared" si="141"/>
        <v>4</v>
      </c>
      <c r="S554">
        <f t="shared" si="142"/>
        <v>12</v>
      </c>
      <c r="T554" s="3">
        <f t="array" ref="T554">INDEX($AF$3:$CM$62,MATCH($S554,$AE$3:$AE$62,0),MATCH(T$1&amp;$R554,$AF$1:$CM$1&amp;$AF$2:$CM$2,0))*VLOOKUP($Q554,$C$17:$M$20,COUNTBLANK($D$15:D$15)+1,FALSE)</f>
        <v>60</v>
      </c>
      <c r="U554" s="3">
        <f t="array" ref="U554">INDEX($AF$3:$CM$62,MATCH($S554,$AE$3:$AE$62,0),MATCH(U$1&amp;$R554,$AF$1:$CM$1&amp;$AF$2:$CM$2,0))*VLOOKUP($Q554,$C$17:$M$20,COUNTBLANK($D$15:E$15)+1,FALSE)</f>
        <v>3000</v>
      </c>
      <c r="V554" s="3">
        <f t="array" ref="V554">INDEX($AF$3:$CM$62,MATCH($S554,$AE$3:$AE$62,0),MATCH(V$1&amp;$R554,$AF$1:$CM$1&amp;$AF$2:$CM$2,0))*VLOOKUP($Q554,$C$17:$M$20,COUNTBLANK($D$15:F$15)+1,FALSE)</f>
        <v>0</v>
      </c>
      <c r="W554" s="3">
        <f t="array" ref="W554">INDEX($AF$3:$CM$62,MATCH($S554,$AE$3:$AE$62,0),MATCH(W$1&amp;$R554,$AF$1:$CM$1&amp;$AF$2:$CM$2,0))*VLOOKUP($Q554,$C$17:$M$20,COUNTBLANK($D$15:G$15)+1,FALSE)</f>
        <v>0</v>
      </c>
      <c r="X554" s="3">
        <f t="array" ref="X554">INDEX($AF$3:$CM$62,MATCH($S554,$AE$3:$AE$62,0),MATCH(X$1&amp;$R554,$AF$1:$CM$1&amp;$AF$2:$CM$2,0))*VLOOKUP($Q554,$C$17:$M$20,COUNTBLANK($D$15:H$15)+1,FALSE)</f>
        <v>0</v>
      </c>
      <c r="Y554" s="3">
        <f t="array" ref="Y554">INDEX($AF$3:$CM$62,MATCH($S554,$AE$3:$AE$62,0),MATCH(Y$1&amp;$R554,$AF$1:$CM$1&amp;$AF$2:$CM$2,0))*VLOOKUP($Q554,$C$17:$M$20,COUNTBLANK($D$15:I$15)+1,FALSE)</f>
        <v>0.05</v>
      </c>
      <c r="Z554" s="3">
        <f t="array" ref="Z554">INDEX($AF$3:$CM$62,MATCH($S554,$AE$3:$AE$62,0),MATCH(Z$1&amp;$R554,$AF$1:$CM$1&amp;$AF$2:$CM$2,0))*VLOOKUP($Q554,$C$17:$M$20,COUNTBLANK($D$15:J$15)+1,FALSE)</f>
        <v>0</v>
      </c>
      <c r="AA554" s="3">
        <f t="array" ref="AA554">INDEX($AF$3:$CM$62,MATCH($S554,$AE$3:$AE$62,0),MATCH(AA$1&amp;$R554,$AF$1:$CM$1&amp;$AF$2:$CM$2,0))*VLOOKUP($Q554,$C$17:$M$20,COUNTBLANK($D$15:K$15)+1,FALSE)</f>
        <v>0</v>
      </c>
      <c r="AB554" s="3">
        <f t="array" ref="AB554">INDEX($AF$3:$CM$62,MATCH($S554,$AE$3:$AE$62,0),MATCH(AB$1&amp;$R554,$AF$1:$CM$1&amp;$AF$2:$CM$2,0))*VLOOKUP($Q554,$C$17:$M$20,COUNTBLANK($D$15:L$15)+1,FALSE)</f>
        <v>0</v>
      </c>
      <c r="AC554" s="3">
        <f t="array" ref="AC554">INDEX($AF$3:$CM$62,MATCH($S554,$AE$3:$AE$62,0),MATCH(AC$1&amp;$R554,$AF$1:$CM$1&amp;$AF$2:$CM$2,0))*VLOOKUP($Q554,$C$17:$M$20,COUNTBLANK($D$15:M$15)+1,FALSE)</f>
        <v>0</v>
      </c>
    </row>
    <row r="555" spans="17:29" x14ac:dyDescent="0.2">
      <c r="Q555" t="s">
        <v>418</v>
      </c>
      <c r="R555">
        <f t="shared" si="141"/>
        <v>4</v>
      </c>
      <c r="S555">
        <f t="shared" si="142"/>
        <v>13</v>
      </c>
      <c r="T555" s="3">
        <f t="array" ref="T555">INDEX($AF$3:$CM$62,MATCH($S555,$AE$3:$AE$62,0),MATCH(T$1&amp;$R555,$AF$1:$CM$1&amp;$AF$2:$CM$2,0))*VLOOKUP($Q555,$C$17:$M$20,COUNTBLANK($D$15:D$15)+1,FALSE)</f>
        <v>65</v>
      </c>
      <c r="U555" s="3">
        <f t="array" ref="U555">INDEX($AF$3:$CM$62,MATCH($S555,$AE$3:$AE$62,0),MATCH(U$1&amp;$R555,$AF$1:$CM$1&amp;$AF$2:$CM$2,0))*VLOOKUP($Q555,$C$17:$M$20,COUNTBLANK($D$15:E$15)+1,FALSE)</f>
        <v>3250</v>
      </c>
      <c r="V555" s="3">
        <f t="array" ref="V555">INDEX($AF$3:$CM$62,MATCH($S555,$AE$3:$AE$62,0),MATCH(V$1&amp;$R555,$AF$1:$CM$1&amp;$AF$2:$CM$2,0))*VLOOKUP($Q555,$C$17:$M$20,COUNTBLANK($D$15:F$15)+1,FALSE)</f>
        <v>0</v>
      </c>
      <c r="W555" s="3">
        <f t="array" ref="W555">INDEX($AF$3:$CM$62,MATCH($S555,$AE$3:$AE$62,0),MATCH(W$1&amp;$R555,$AF$1:$CM$1&amp;$AF$2:$CM$2,0))*VLOOKUP($Q555,$C$17:$M$20,COUNTBLANK($D$15:G$15)+1,FALSE)</f>
        <v>0</v>
      </c>
      <c r="X555" s="3">
        <f t="array" ref="X555">INDEX($AF$3:$CM$62,MATCH($S555,$AE$3:$AE$62,0),MATCH(X$1&amp;$R555,$AF$1:$CM$1&amp;$AF$2:$CM$2,0))*VLOOKUP($Q555,$C$17:$M$20,COUNTBLANK($D$15:H$15)+1,FALSE)</f>
        <v>0</v>
      </c>
      <c r="Y555" s="3">
        <f t="array" ref="Y555">INDEX($AF$3:$CM$62,MATCH($S555,$AE$3:$AE$62,0),MATCH(Y$1&amp;$R555,$AF$1:$CM$1&amp;$AF$2:$CM$2,0))*VLOOKUP($Q555,$C$17:$M$20,COUNTBLANK($D$15:I$15)+1,FALSE)</f>
        <v>0.05</v>
      </c>
      <c r="Z555" s="3">
        <f t="array" ref="Z555">INDEX($AF$3:$CM$62,MATCH($S555,$AE$3:$AE$62,0),MATCH(Z$1&amp;$R555,$AF$1:$CM$1&amp;$AF$2:$CM$2,0))*VLOOKUP($Q555,$C$17:$M$20,COUNTBLANK($D$15:J$15)+1,FALSE)</f>
        <v>0</v>
      </c>
      <c r="AA555" s="3">
        <f t="array" ref="AA555">INDEX($AF$3:$CM$62,MATCH($S555,$AE$3:$AE$62,0),MATCH(AA$1&amp;$R555,$AF$1:$CM$1&amp;$AF$2:$CM$2,0))*VLOOKUP($Q555,$C$17:$M$20,COUNTBLANK($D$15:K$15)+1,FALSE)</f>
        <v>0</v>
      </c>
      <c r="AB555" s="3">
        <f t="array" ref="AB555">INDEX($AF$3:$CM$62,MATCH($S555,$AE$3:$AE$62,0),MATCH(AB$1&amp;$R555,$AF$1:$CM$1&amp;$AF$2:$CM$2,0))*VLOOKUP($Q555,$C$17:$M$20,COUNTBLANK($D$15:L$15)+1,FALSE)</f>
        <v>0</v>
      </c>
      <c r="AC555" s="3">
        <f t="array" ref="AC555">INDEX($AF$3:$CM$62,MATCH($S555,$AE$3:$AE$62,0),MATCH(AC$1&amp;$R555,$AF$1:$CM$1&amp;$AF$2:$CM$2,0))*VLOOKUP($Q555,$C$17:$M$20,COUNTBLANK($D$15:M$15)+1,FALSE)</f>
        <v>0</v>
      </c>
    </row>
    <row r="556" spans="17:29" x14ac:dyDescent="0.2">
      <c r="Q556" t="s">
        <v>418</v>
      </c>
      <c r="R556">
        <f t="shared" ref="R556:R619" si="143">R196</f>
        <v>4</v>
      </c>
      <c r="S556">
        <f t="shared" si="142"/>
        <v>14</v>
      </c>
      <c r="T556" s="3">
        <f t="array" ref="T556">INDEX($AF$3:$CM$62,MATCH($S556,$AE$3:$AE$62,0),MATCH(T$1&amp;$R556,$AF$1:$CM$1&amp;$AF$2:$CM$2,0))*VLOOKUP($Q556,$C$17:$M$20,COUNTBLANK($D$15:D$15)+1,FALSE)</f>
        <v>70</v>
      </c>
      <c r="U556" s="3">
        <f t="array" ref="U556">INDEX($AF$3:$CM$62,MATCH($S556,$AE$3:$AE$62,0),MATCH(U$1&amp;$R556,$AF$1:$CM$1&amp;$AF$2:$CM$2,0))*VLOOKUP($Q556,$C$17:$M$20,COUNTBLANK($D$15:E$15)+1,FALSE)</f>
        <v>3500</v>
      </c>
      <c r="V556" s="3">
        <f t="array" ref="V556">INDEX($AF$3:$CM$62,MATCH($S556,$AE$3:$AE$62,0),MATCH(V$1&amp;$R556,$AF$1:$CM$1&amp;$AF$2:$CM$2,0))*VLOOKUP($Q556,$C$17:$M$20,COUNTBLANK($D$15:F$15)+1,FALSE)</f>
        <v>0</v>
      </c>
      <c r="W556" s="3">
        <f t="array" ref="W556">INDEX($AF$3:$CM$62,MATCH($S556,$AE$3:$AE$62,0),MATCH(W$1&amp;$R556,$AF$1:$CM$1&amp;$AF$2:$CM$2,0))*VLOOKUP($Q556,$C$17:$M$20,COUNTBLANK($D$15:G$15)+1,FALSE)</f>
        <v>0</v>
      </c>
      <c r="X556" s="3">
        <f t="array" ref="X556">INDEX($AF$3:$CM$62,MATCH($S556,$AE$3:$AE$62,0),MATCH(X$1&amp;$R556,$AF$1:$CM$1&amp;$AF$2:$CM$2,0))*VLOOKUP($Q556,$C$17:$M$20,COUNTBLANK($D$15:H$15)+1,FALSE)</f>
        <v>0</v>
      </c>
      <c r="Y556" s="3">
        <f t="array" ref="Y556">INDEX($AF$3:$CM$62,MATCH($S556,$AE$3:$AE$62,0),MATCH(Y$1&amp;$R556,$AF$1:$CM$1&amp;$AF$2:$CM$2,0))*VLOOKUP($Q556,$C$17:$M$20,COUNTBLANK($D$15:I$15)+1,FALSE)</f>
        <v>0.05</v>
      </c>
      <c r="Z556" s="3">
        <f t="array" ref="Z556">INDEX($AF$3:$CM$62,MATCH($S556,$AE$3:$AE$62,0),MATCH(Z$1&amp;$R556,$AF$1:$CM$1&amp;$AF$2:$CM$2,0))*VLOOKUP($Q556,$C$17:$M$20,COUNTBLANK($D$15:J$15)+1,FALSE)</f>
        <v>0</v>
      </c>
      <c r="AA556" s="3">
        <f t="array" ref="AA556">INDEX($AF$3:$CM$62,MATCH($S556,$AE$3:$AE$62,0),MATCH(AA$1&amp;$R556,$AF$1:$CM$1&amp;$AF$2:$CM$2,0))*VLOOKUP($Q556,$C$17:$M$20,COUNTBLANK($D$15:K$15)+1,FALSE)</f>
        <v>0</v>
      </c>
      <c r="AB556" s="3">
        <f t="array" ref="AB556">INDEX($AF$3:$CM$62,MATCH($S556,$AE$3:$AE$62,0),MATCH(AB$1&amp;$R556,$AF$1:$CM$1&amp;$AF$2:$CM$2,0))*VLOOKUP($Q556,$C$17:$M$20,COUNTBLANK($D$15:L$15)+1,FALSE)</f>
        <v>0</v>
      </c>
      <c r="AC556" s="3">
        <f t="array" ref="AC556">INDEX($AF$3:$CM$62,MATCH($S556,$AE$3:$AE$62,0),MATCH(AC$1&amp;$R556,$AF$1:$CM$1&amp;$AF$2:$CM$2,0))*VLOOKUP($Q556,$C$17:$M$20,COUNTBLANK($D$15:M$15)+1,FALSE)</f>
        <v>0</v>
      </c>
    </row>
    <row r="557" spans="17:29" x14ac:dyDescent="0.2">
      <c r="Q557" t="s">
        <v>418</v>
      </c>
      <c r="R557">
        <f t="shared" si="143"/>
        <v>4</v>
      </c>
      <c r="S557">
        <f t="shared" si="142"/>
        <v>15</v>
      </c>
      <c r="T557" s="3">
        <f t="array" ref="T557">INDEX($AF$3:$CM$62,MATCH($S557,$AE$3:$AE$62,0),MATCH(T$1&amp;$R557,$AF$1:$CM$1&amp;$AF$2:$CM$2,0))*VLOOKUP($Q557,$C$17:$M$20,COUNTBLANK($D$15:D$15)+1,FALSE)</f>
        <v>75</v>
      </c>
      <c r="U557" s="3">
        <f t="array" ref="U557">INDEX($AF$3:$CM$62,MATCH($S557,$AE$3:$AE$62,0),MATCH(U$1&amp;$R557,$AF$1:$CM$1&amp;$AF$2:$CM$2,0))*VLOOKUP($Q557,$C$17:$M$20,COUNTBLANK($D$15:E$15)+1,FALSE)</f>
        <v>3750</v>
      </c>
      <c r="V557" s="3">
        <f t="array" ref="V557">INDEX($AF$3:$CM$62,MATCH($S557,$AE$3:$AE$62,0),MATCH(V$1&amp;$R557,$AF$1:$CM$1&amp;$AF$2:$CM$2,0))*VLOOKUP($Q557,$C$17:$M$20,COUNTBLANK($D$15:F$15)+1,FALSE)</f>
        <v>0</v>
      </c>
      <c r="W557" s="3">
        <f t="array" ref="W557">INDEX($AF$3:$CM$62,MATCH($S557,$AE$3:$AE$62,0),MATCH(W$1&amp;$R557,$AF$1:$CM$1&amp;$AF$2:$CM$2,0))*VLOOKUP($Q557,$C$17:$M$20,COUNTBLANK($D$15:G$15)+1,FALSE)</f>
        <v>0</v>
      </c>
      <c r="X557" s="3">
        <f t="array" ref="X557">INDEX($AF$3:$CM$62,MATCH($S557,$AE$3:$AE$62,0),MATCH(X$1&amp;$R557,$AF$1:$CM$1&amp;$AF$2:$CM$2,0))*VLOOKUP($Q557,$C$17:$M$20,COUNTBLANK($D$15:H$15)+1,FALSE)</f>
        <v>0</v>
      </c>
      <c r="Y557" s="3">
        <f t="array" ref="Y557">INDEX($AF$3:$CM$62,MATCH($S557,$AE$3:$AE$62,0),MATCH(Y$1&amp;$R557,$AF$1:$CM$1&amp;$AF$2:$CM$2,0))*VLOOKUP($Q557,$C$17:$M$20,COUNTBLANK($D$15:I$15)+1,FALSE)</f>
        <v>0.05</v>
      </c>
      <c r="Z557" s="3">
        <f t="array" ref="Z557">INDEX($AF$3:$CM$62,MATCH($S557,$AE$3:$AE$62,0),MATCH(Z$1&amp;$R557,$AF$1:$CM$1&amp;$AF$2:$CM$2,0))*VLOOKUP($Q557,$C$17:$M$20,COUNTBLANK($D$15:J$15)+1,FALSE)</f>
        <v>0</v>
      </c>
      <c r="AA557" s="3">
        <f t="array" ref="AA557">INDEX($AF$3:$CM$62,MATCH($S557,$AE$3:$AE$62,0),MATCH(AA$1&amp;$R557,$AF$1:$CM$1&amp;$AF$2:$CM$2,0))*VLOOKUP($Q557,$C$17:$M$20,COUNTBLANK($D$15:K$15)+1,FALSE)</f>
        <v>0</v>
      </c>
      <c r="AB557" s="3">
        <f t="array" ref="AB557">INDEX($AF$3:$CM$62,MATCH($S557,$AE$3:$AE$62,0),MATCH(AB$1&amp;$R557,$AF$1:$CM$1&amp;$AF$2:$CM$2,0))*VLOOKUP($Q557,$C$17:$M$20,COUNTBLANK($D$15:L$15)+1,FALSE)</f>
        <v>0</v>
      </c>
      <c r="AC557" s="3">
        <f t="array" ref="AC557">INDEX($AF$3:$CM$62,MATCH($S557,$AE$3:$AE$62,0),MATCH(AC$1&amp;$R557,$AF$1:$CM$1&amp;$AF$2:$CM$2,0))*VLOOKUP($Q557,$C$17:$M$20,COUNTBLANK($D$15:M$15)+1,FALSE)</f>
        <v>0</v>
      </c>
    </row>
    <row r="558" spans="17:29" x14ac:dyDescent="0.2">
      <c r="Q558" t="s">
        <v>418</v>
      </c>
      <c r="R558">
        <f t="shared" si="143"/>
        <v>4</v>
      </c>
      <c r="S558">
        <f t="shared" si="142"/>
        <v>16</v>
      </c>
      <c r="T558" s="3">
        <f t="array" ref="T558">INDEX($AF$3:$CM$62,MATCH($S558,$AE$3:$AE$62,0),MATCH(T$1&amp;$R558,$AF$1:$CM$1&amp;$AF$2:$CM$2,0))*VLOOKUP($Q558,$C$17:$M$20,COUNTBLANK($D$15:D$15)+1,FALSE)</f>
        <v>80</v>
      </c>
      <c r="U558" s="3">
        <f t="array" ref="U558">INDEX($AF$3:$CM$62,MATCH($S558,$AE$3:$AE$62,0),MATCH(U$1&amp;$R558,$AF$1:$CM$1&amp;$AF$2:$CM$2,0))*VLOOKUP($Q558,$C$17:$M$20,COUNTBLANK($D$15:E$15)+1,FALSE)</f>
        <v>4000</v>
      </c>
      <c r="V558" s="3">
        <f t="array" ref="V558">INDEX($AF$3:$CM$62,MATCH($S558,$AE$3:$AE$62,0),MATCH(V$1&amp;$R558,$AF$1:$CM$1&amp;$AF$2:$CM$2,0))*VLOOKUP($Q558,$C$17:$M$20,COUNTBLANK($D$15:F$15)+1,FALSE)</f>
        <v>0</v>
      </c>
      <c r="W558" s="3">
        <f t="array" ref="W558">INDEX($AF$3:$CM$62,MATCH($S558,$AE$3:$AE$62,0),MATCH(W$1&amp;$R558,$AF$1:$CM$1&amp;$AF$2:$CM$2,0))*VLOOKUP($Q558,$C$17:$M$20,COUNTBLANK($D$15:G$15)+1,FALSE)</f>
        <v>0</v>
      </c>
      <c r="X558" s="3">
        <f t="array" ref="X558">INDEX($AF$3:$CM$62,MATCH($S558,$AE$3:$AE$62,0),MATCH(X$1&amp;$R558,$AF$1:$CM$1&amp;$AF$2:$CM$2,0))*VLOOKUP($Q558,$C$17:$M$20,COUNTBLANK($D$15:H$15)+1,FALSE)</f>
        <v>0</v>
      </c>
      <c r="Y558" s="3">
        <f t="array" ref="Y558">INDEX($AF$3:$CM$62,MATCH($S558,$AE$3:$AE$62,0),MATCH(Y$1&amp;$R558,$AF$1:$CM$1&amp;$AF$2:$CM$2,0))*VLOOKUP($Q558,$C$17:$M$20,COUNTBLANK($D$15:I$15)+1,FALSE)</f>
        <v>0.05</v>
      </c>
      <c r="Z558" s="3">
        <f t="array" ref="Z558">INDEX($AF$3:$CM$62,MATCH($S558,$AE$3:$AE$62,0),MATCH(Z$1&amp;$R558,$AF$1:$CM$1&amp;$AF$2:$CM$2,0))*VLOOKUP($Q558,$C$17:$M$20,COUNTBLANK($D$15:J$15)+1,FALSE)</f>
        <v>0</v>
      </c>
      <c r="AA558" s="3">
        <f t="array" ref="AA558">INDEX($AF$3:$CM$62,MATCH($S558,$AE$3:$AE$62,0),MATCH(AA$1&amp;$R558,$AF$1:$CM$1&amp;$AF$2:$CM$2,0))*VLOOKUP($Q558,$C$17:$M$20,COUNTBLANK($D$15:K$15)+1,FALSE)</f>
        <v>0</v>
      </c>
      <c r="AB558" s="3">
        <f t="array" ref="AB558">INDEX($AF$3:$CM$62,MATCH($S558,$AE$3:$AE$62,0),MATCH(AB$1&amp;$R558,$AF$1:$CM$1&amp;$AF$2:$CM$2,0))*VLOOKUP($Q558,$C$17:$M$20,COUNTBLANK($D$15:L$15)+1,FALSE)</f>
        <v>0</v>
      </c>
      <c r="AC558" s="3">
        <f t="array" ref="AC558">INDEX($AF$3:$CM$62,MATCH($S558,$AE$3:$AE$62,0),MATCH(AC$1&amp;$R558,$AF$1:$CM$1&amp;$AF$2:$CM$2,0))*VLOOKUP($Q558,$C$17:$M$20,COUNTBLANK($D$15:M$15)+1,FALSE)</f>
        <v>0</v>
      </c>
    </row>
    <row r="559" spans="17:29" x14ac:dyDescent="0.2">
      <c r="Q559" t="s">
        <v>418</v>
      </c>
      <c r="R559">
        <f t="shared" si="143"/>
        <v>4</v>
      </c>
      <c r="S559">
        <f t="shared" si="142"/>
        <v>17</v>
      </c>
      <c r="T559" s="3">
        <f t="array" ref="T559">INDEX($AF$3:$CM$62,MATCH($S559,$AE$3:$AE$62,0),MATCH(T$1&amp;$R559,$AF$1:$CM$1&amp;$AF$2:$CM$2,0))*VLOOKUP($Q559,$C$17:$M$20,COUNTBLANK($D$15:D$15)+1,FALSE)</f>
        <v>85</v>
      </c>
      <c r="U559" s="3">
        <f t="array" ref="U559">INDEX($AF$3:$CM$62,MATCH($S559,$AE$3:$AE$62,0),MATCH(U$1&amp;$R559,$AF$1:$CM$1&amp;$AF$2:$CM$2,0))*VLOOKUP($Q559,$C$17:$M$20,COUNTBLANK($D$15:E$15)+1,FALSE)</f>
        <v>4250</v>
      </c>
      <c r="V559" s="3">
        <f t="array" ref="V559">INDEX($AF$3:$CM$62,MATCH($S559,$AE$3:$AE$62,0),MATCH(V$1&amp;$R559,$AF$1:$CM$1&amp;$AF$2:$CM$2,0))*VLOOKUP($Q559,$C$17:$M$20,COUNTBLANK($D$15:F$15)+1,FALSE)</f>
        <v>0</v>
      </c>
      <c r="W559" s="3">
        <f t="array" ref="W559">INDEX($AF$3:$CM$62,MATCH($S559,$AE$3:$AE$62,0),MATCH(W$1&amp;$R559,$AF$1:$CM$1&amp;$AF$2:$CM$2,0))*VLOOKUP($Q559,$C$17:$M$20,COUNTBLANK($D$15:G$15)+1,FALSE)</f>
        <v>0</v>
      </c>
      <c r="X559" s="3">
        <f t="array" ref="X559">INDEX($AF$3:$CM$62,MATCH($S559,$AE$3:$AE$62,0),MATCH(X$1&amp;$R559,$AF$1:$CM$1&amp;$AF$2:$CM$2,0))*VLOOKUP($Q559,$C$17:$M$20,COUNTBLANK($D$15:H$15)+1,FALSE)</f>
        <v>0</v>
      </c>
      <c r="Y559" s="3">
        <f t="array" ref="Y559">INDEX($AF$3:$CM$62,MATCH($S559,$AE$3:$AE$62,0),MATCH(Y$1&amp;$R559,$AF$1:$CM$1&amp;$AF$2:$CM$2,0))*VLOOKUP($Q559,$C$17:$M$20,COUNTBLANK($D$15:I$15)+1,FALSE)</f>
        <v>0.05</v>
      </c>
      <c r="Z559" s="3">
        <f t="array" ref="Z559">INDEX($AF$3:$CM$62,MATCH($S559,$AE$3:$AE$62,0),MATCH(Z$1&amp;$R559,$AF$1:$CM$1&amp;$AF$2:$CM$2,0))*VLOOKUP($Q559,$C$17:$M$20,COUNTBLANK($D$15:J$15)+1,FALSE)</f>
        <v>0</v>
      </c>
      <c r="AA559" s="3">
        <f t="array" ref="AA559">INDEX($AF$3:$CM$62,MATCH($S559,$AE$3:$AE$62,0),MATCH(AA$1&amp;$R559,$AF$1:$CM$1&amp;$AF$2:$CM$2,0))*VLOOKUP($Q559,$C$17:$M$20,COUNTBLANK($D$15:K$15)+1,FALSE)</f>
        <v>0</v>
      </c>
      <c r="AB559" s="3">
        <f t="array" ref="AB559">INDEX($AF$3:$CM$62,MATCH($S559,$AE$3:$AE$62,0),MATCH(AB$1&amp;$R559,$AF$1:$CM$1&amp;$AF$2:$CM$2,0))*VLOOKUP($Q559,$C$17:$M$20,COUNTBLANK($D$15:L$15)+1,FALSE)</f>
        <v>0</v>
      </c>
      <c r="AC559" s="3">
        <f t="array" ref="AC559">INDEX($AF$3:$CM$62,MATCH($S559,$AE$3:$AE$62,0),MATCH(AC$1&amp;$R559,$AF$1:$CM$1&amp;$AF$2:$CM$2,0))*VLOOKUP($Q559,$C$17:$M$20,COUNTBLANK($D$15:M$15)+1,FALSE)</f>
        <v>0</v>
      </c>
    </row>
    <row r="560" spans="17:29" x14ac:dyDescent="0.2">
      <c r="Q560" t="s">
        <v>418</v>
      </c>
      <c r="R560">
        <f t="shared" si="143"/>
        <v>4</v>
      </c>
      <c r="S560">
        <f t="shared" si="142"/>
        <v>18</v>
      </c>
      <c r="T560" s="3">
        <f t="array" ref="T560">INDEX($AF$3:$CM$62,MATCH($S560,$AE$3:$AE$62,0),MATCH(T$1&amp;$R560,$AF$1:$CM$1&amp;$AF$2:$CM$2,0))*VLOOKUP($Q560,$C$17:$M$20,COUNTBLANK($D$15:D$15)+1,FALSE)</f>
        <v>90</v>
      </c>
      <c r="U560" s="3">
        <f t="array" ref="U560">INDEX($AF$3:$CM$62,MATCH($S560,$AE$3:$AE$62,0),MATCH(U$1&amp;$R560,$AF$1:$CM$1&amp;$AF$2:$CM$2,0))*VLOOKUP($Q560,$C$17:$M$20,COUNTBLANK($D$15:E$15)+1,FALSE)</f>
        <v>4500</v>
      </c>
      <c r="V560" s="3">
        <f t="array" ref="V560">INDEX($AF$3:$CM$62,MATCH($S560,$AE$3:$AE$62,0),MATCH(V$1&amp;$R560,$AF$1:$CM$1&amp;$AF$2:$CM$2,0))*VLOOKUP($Q560,$C$17:$M$20,COUNTBLANK($D$15:F$15)+1,FALSE)</f>
        <v>0</v>
      </c>
      <c r="W560" s="3">
        <f t="array" ref="W560">INDEX($AF$3:$CM$62,MATCH($S560,$AE$3:$AE$62,0),MATCH(W$1&amp;$R560,$AF$1:$CM$1&amp;$AF$2:$CM$2,0))*VLOOKUP($Q560,$C$17:$M$20,COUNTBLANK($D$15:G$15)+1,FALSE)</f>
        <v>0</v>
      </c>
      <c r="X560" s="3">
        <f t="array" ref="X560">INDEX($AF$3:$CM$62,MATCH($S560,$AE$3:$AE$62,0),MATCH(X$1&amp;$R560,$AF$1:$CM$1&amp;$AF$2:$CM$2,0))*VLOOKUP($Q560,$C$17:$M$20,COUNTBLANK($D$15:H$15)+1,FALSE)</f>
        <v>0</v>
      </c>
      <c r="Y560" s="3">
        <f t="array" ref="Y560">INDEX($AF$3:$CM$62,MATCH($S560,$AE$3:$AE$62,0),MATCH(Y$1&amp;$R560,$AF$1:$CM$1&amp;$AF$2:$CM$2,0))*VLOOKUP($Q560,$C$17:$M$20,COUNTBLANK($D$15:I$15)+1,FALSE)</f>
        <v>0.05</v>
      </c>
      <c r="Z560" s="3">
        <f t="array" ref="Z560">INDEX($AF$3:$CM$62,MATCH($S560,$AE$3:$AE$62,0),MATCH(Z$1&amp;$R560,$AF$1:$CM$1&amp;$AF$2:$CM$2,0))*VLOOKUP($Q560,$C$17:$M$20,COUNTBLANK($D$15:J$15)+1,FALSE)</f>
        <v>0</v>
      </c>
      <c r="AA560" s="3">
        <f t="array" ref="AA560">INDEX($AF$3:$CM$62,MATCH($S560,$AE$3:$AE$62,0),MATCH(AA$1&amp;$R560,$AF$1:$CM$1&amp;$AF$2:$CM$2,0))*VLOOKUP($Q560,$C$17:$M$20,COUNTBLANK($D$15:K$15)+1,FALSE)</f>
        <v>0</v>
      </c>
      <c r="AB560" s="3">
        <f t="array" ref="AB560">INDEX($AF$3:$CM$62,MATCH($S560,$AE$3:$AE$62,0),MATCH(AB$1&amp;$R560,$AF$1:$CM$1&amp;$AF$2:$CM$2,0))*VLOOKUP($Q560,$C$17:$M$20,COUNTBLANK($D$15:L$15)+1,FALSE)</f>
        <v>0</v>
      </c>
      <c r="AC560" s="3">
        <f t="array" ref="AC560">INDEX($AF$3:$CM$62,MATCH($S560,$AE$3:$AE$62,0),MATCH(AC$1&amp;$R560,$AF$1:$CM$1&amp;$AF$2:$CM$2,0))*VLOOKUP($Q560,$C$17:$M$20,COUNTBLANK($D$15:M$15)+1,FALSE)</f>
        <v>0</v>
      </c>
    </row>
    <row r="561" spans="17:29" x14ac:dyDescent="0.2">
      <c r="Q561" t="s">
        <v>418</v>
      </c>
      <c r="R561">
        <f t="shared" si="143"/>
        <v>4</v>
      </c>
      <c r="S561">
        <f t="shared" si="142"/>
        <v>19</v>
      </c>
      <c r="T561" s="3">
        <f t="array" ref="T561">INDEX($AF$3:$CM$62,MATCH($S561,$AE$3:$AE$62,0),MATCH(T$1&amp;$R561,$AF$1:$CM$1&amp;$AF$2:$CM$2,0))*VLOOKUP($Q561,$C$17:$M$20,COUNTBLANK($D$15:D$15)+1,FALSE)</f>
        <v>95</v>
      </c>
      <c r="U561" s="3">
        <f t="array" ref="U561">INDEX($AF$3:$CM$62,MATCH($S561,$AE$3:$AE$62,0),MATCH(U$1&amp;$R561,$AF$1:$CM$1&amp;$AF$2:$CM$2,0))*VLOOKUP($Q561,$C$17:$M$20,COUNTBLANK($D$15:E$15)+1,FALSE)</f>
        <v>4750</v>
      </c>
      <c r="V561" s="3">
        <f t="array" ref="V561">INDEX($AF$3:$CM$62,MATCH($S561,$AE$3:$AE$62,0),MATCH(V$1&amp;$R561,$AF$1:$CM$1&amp;$AF$2:$CM$2,0))*VLOOKUP($Q561,$C$17:$M$20,COUNTBLANK($D$15:F$15)+1,FALSE)</f>
        <v>0</v>
      </c>
      <c r="W561" s="3">
        <f t="array" ref="W561">INDEX($AF$3:$CM$62,MATCH($S561,$AE$3:$AE$62,0),MATCH(W$1&amp;$R561,$AF$1:$CM$1&amp;$AF$2:$CM$2,0))*VLOOKUP($Q561,$C$17:$M$20,COUNTBLANK($D$15:G$15)+1,FALSE)</f>
        <v>0</v>
      </c>
      <c r="X561" s="3">
        <f t="array" ref="X561">INDEX($AF$3:$CM$62,MATCH($S561,$AE$3:$AE$62,0),MATCH(X$1&amp;$R561,$AF$1:$CM$1&amp;$AF$2:$CM$2,0))*VLOOKUP($Q561,$C$17:$M$20,COUNTBLANK($D$15:H$15)+1,FALSE)</f>
        <v>0</v>
      </c>
      <c r="Y561" s="3">
        <f t="array" ref="Y561">INDEX($AF$3:$CM$62,MATCH($S561,$AE$3:$AE$62,0),MATCH(Y$1&amp;$R561,$AF$1:$CM$1&amp;$AF$2:$CM$2,0))*VLOOKUP($Q561,$C$17:$M$20,COUNTBLANK($D$15:I$15)+1,FALSE)</f>
        <v>0.05</v>
      </c>
      <c r="Z561" s="3">
        <f t="array" ref="Z561">INDEX($AF$3:$CM$62,MATCH($S561,$AE$3:$AE$62,0),MATCH(Z$1&amp;$R561,$AF$1:$CM$1&amp;$AF$2:$CM$2,0))*VLOOKUP($Q561,$C$17:$M$20,COUNTBLANK($D$15:J$15)+1,FALSE)</f>
        <v>0</v>
      </c>
      <c r="AA561" s="3">
        <f t="array" ref="AA561">INDEX($AF$3:$CM$62,MATCH($S561,$AE$3:$AE$62,0),MATCH(AA$1&amp;$R561,$AF$1:$CM$1&amp;$AF$2:$CM$2,0))*VLOOKUP($Q561,$C$17:$M$20,COUNTBLANK($D$15:K$15)+1,FALSE)</f>
        <v>0</v>
      </c>
      <c r="AB561" s="3">
        <f t="array" ref="AB561">INDEX($AF$3:$CM$62,MATCH($S561,$AE$3:$AE$62,0),MATCH(AB$1&amp;$R561,$AF$1:$CM$1&amp;$AF$2:$CM$2,0))*VLOOKUP($Q561,$C$17:$M$20,COUNTBLANK($D$15:L$15)+1,FALSE)</f>
        <v>0</v>
      </c>
      <c r="AC561" s="3">
        <f t="array" ref="AC561">INDEX($AF$3:$CM$62,MATCH($S561,$AE$3:$AE$62,0),MATCH(AC$1&amp;$R561,$AF$1:$CM$1&amp;$AF$2:$CM$2,0))*VLOOKUP($Q561,$C$17:$M$20,COUNTBLANK($D$15:M$15)+1,FALSE)</f>
        <v>0</v>
      </c>
    </row>
    <row r="562" spans="17:29" x14ac:dyDescent="0.2">
      <c r="Q562" t="s">
        <v>418</v>
      </c>
      <c r="R562">
        <f t="shared" si="143"/>
        <v>4</v>
      </c>
      <c r="S562">
        <f t="shared" si="142"/>
        <v>20</v>
      </c>
      <c r="T562" s="3">
        <f t="array" ref="T562">INDEX($AF$3:$CM$62,MATCH($S562,$AE$3:$AE$62,0),MATCH(T$1&amp;$R562,$AF$1:$CM$1&amp;$AF$2:$CM$2,0))*VLOOKUP($Q562,$C$17:$M$20,COUNTBLANK($D$15:D$15)+1,FALSE)</f>
        <v>100</v>
      </c>
      <c r="U562" s="3">
        <f t="array" ref="U562">INDEX($AF$3:$CM$62,MATCH($S562,$AE$3:$AE$62,0),MATCH(U$1&amp;$R562,$AF$1:$CM$1&amp;$AF$2:$CM$2,0))*VLOOKUP($Q562,$C$17:$M$20,COUNTBLANK($D$15:E$15)+1,FALSE)</f>
        <v>5000</v>
      </c>
      <c r="V562" s="3">
        <f t="array" ref="V562">INDEX($AF$3:$CM$62,MATCH($S562,$AE$3:$AE$62,0),MATCH(V$1&amp;$R562,$AF$1:$CM$1&amp;$AF$2:$CM$2,0))*VLOOKUP($Q562,$C$17:$M$20,COUNTBLANK($D$15:F$15)+1,FALSE)</f>
        <v>0</v>
      </c>
      <c r="W562" s="3">
        <f t="array" ref="W562">INDEX($AF$3:$CM$62,MATCH($S562,$AE$3:$AE$62,0),MATCH(W$1&amp;$R562,$AF$1:$CM$1&amp;$AF$2:$CM$2,0))*VLOOKUP($Q562,$C$17:$M$20,COUNTBLANK($D$15:G$15)+1,FALSE)</f>
        <v>0</v>
      </c>
      <c r="X562" s="3">
        <f t="array" ref="X562">INDEX($AF$3:$CM$62,MATCH($S562,$AE$3:$AE$62,0),MATCH(X$1&amp;$R562,$AF$1:$CM$1&amp;$AF$2:$CM$2,0))*VLOOKUP($Q562,$C$17:$M$20,COUNTBLANK($D$15:H$15)+1,FALSE)</f>
        <v>0</v>
      </c>
      <c r="Y562" s="3">
        <f t="array" ref="Y562">INDEX($AF$3:$CM$62,MATCH($S562,$AE$3:$AE$62,0),MATCH(Y$1&amp;$R562,$AF$1:$CM$1&amp;$AF$2:$CM$2,0))*VLOOKUP($Q562,$C$17:$M$20,COUNTBLANK($D$15:I$15)+1,FALSE)</f>
        <v>0.1</v>
      </c>
      <c r="Z562" s="3">
        <f t="array" ref="Z562">INDEX($AF$3:$CM$62,MATCH($S562,$AE$3:$AE$62,0),MATCH(Z$1&amp;$R562,$AF$1:$CM$1&amp;$AF$2:$CM$2,0))*VLOOKUP($Q562,$C$17:$M$20,COUNTBLANK($D$15:J$15)+1,FALSE)</f>
        <v>0</v>
      </c>
      <c r="AA562" s="3">
        <f t="array" ref="AA562">INDEX($AF$3:$CM$62,MATCH($S562,$AE$3:$AE$62,0),MATCH(AA$1&amp;$R562,$AF$1:$CM$1&amp;$AF$2:$CM$2,0))*VLOOKUP($Q562,$C$17:$M$20,COUNTBLANK($D$15:K$15)+1,FALSE)</f>
        <v>0</v>
      </c>
      <c r="AB562" s="3">
        <f t="array" ref="AB562">INDEX($AF$3:$CM$62,MATCH($S562,$AE$3:$AE$62,0),MATCH(AB$1&amp;$R562,$AF$1:$CM$1&amp;$AF$2:$CM$2,0))*VLOOKUP($Q562,$C$17:$M$20,COUNTBLANK($D$15:L$15)+1,FALSE)</f>
        <v>0</v>
      </c>
      <c r="AC562" s="3">
        <f t="array" ref="AC562">INDEX($AF$3:$CM$62,MATCH($S562,$AE$3:$AE$62,0),MATCH(AC$1&amp;$R562,$AF$1:$CM$1&amp;$AF$2:$CM$2,0))*VLOOKUP($Q562,$C$17:$M$20,COUNTBLANK($D$15:M$15)+1,FALSE)</f>
        <v>0</v>
      </c>
    </row>
    <row r="563" spans="17:29" x14ac:dyDescent="0.2">
      <c r="Q563" t="s">
        <v>418</v>
      </c>
      <c r="R563">
        <f t="shared" si="143"/>
        <v>4</v>
      </c>
      <c r="S563">
        <f t="shared" si="142"/>
        <v>21</v>
      </c>
      <c r="T563" s="3">
        <f t="array" ref="T563">INDEX($AF$3:$CM$62,MATCH($S563,$AE$3:$AE$62,0),MATCH(T$1&amp;$R563,$AF$1:$CM$1&amp;$AF$2:$CM$2,0))*VLOOKUP($Q563,$C$17:$M$20,COUNTBLANK($D$15:D$15)+1,FALSE)</f>
        <v>105</v>
      </c>
      <c r="U563" s="3">
        <f t="array" ref="U563">INDEX($AF$3:$CM$62,MATCH($S563,$AE$3:$AE$62,0),MATCH(U$1&amp;$R563,$AF$1:$CM$1&amp;$AF$2:$CM$2,0))*VLOOKUP($Q563,$C$17:$M$20,COUNTBLANK($D$15:E$15)+1,FALSE)</f>
        <v>5250</v>
      </c>
      <c r="V563" s="3">
        <f t="array" ref="V563">INDEX($AF$3:$CM$62,MATCH($S563,$AE$3:$AE$62,0),MATCH(V$1&amp;$R563,$AF$1:$CM$1&amp;$AF$2:$CM$2,0))*VLOOKUP($Q563,$C$17:$M$20,COUNTBLANK($D$15:F$15)+1,FALSE)</f>
        <v>0</v>
      </c>
      <c r="W563" s="3">
        <f t="array" ref="W563">INDEX($AF$3:$CM$62,MATCH($S563,$AE$3:$AE$62,0),MATCH(W$1&amp;$R563,$AF$1:$CM$1&amp;$AF$2:$CM$2,0))*VLOOKUP($Q563,$C$17:$M$20,COUNTBLANK($D$15:G$15)+1,FALSE)</f>
        <v>0</v>
      </c>
      <c r="X563" s="3">
        <f t="array" ref="X563">INDEX($AF$3:$CM$62,MATCH($S563,$AE$3:$AE$62,0),MATCH(X$1&amp;$R563,$AF$1:$CM$1&amp;$AF$2:$CM$2,0))*VLOOKUP($Q563,$C$17:$M$20,COUNTBLANK($D$15:H$15)+1,FALSE)</f>
        <v>0</v>
      </c>
      <c r="Y563" s="3">
        <f t="array" ref="Y563">INDEX($AF$3:$CM$62,MATCH($S563,$AE$3:$AE$62,0),MATCH(Y$1&amp;$R563,$AF$1:$CM$1&amp;$AF$2:$CM$2,0))*VLOOKUP($Q563,$C$17:$M$20,COUNTBLANK($D$15:I$15)+1,FALSE)</f>
        <v>0.1</v>
      </c>
      <c r="Z563" s="3">
        <f t="array" ref="Z563">INDEX($AF$3:$CM$62,MATCH($S563,$AE$3:$AE$62,0),MATCH(Z$1&amp;$R563,$AF$1:$CM$1&amp;$AF$2:$CM$2,0))*VLOOKUP($Q563,$C$17:$M$20,COUNTBLANK($D$15:J$15)+1,FALSE)</f>
        <v>0</v>
      </c>
      <c r="AA563" s="3">
        <f t="array" ref="AA563">INDEX($AF$3:$CM$62,MATCH($S563,$AE$3:$AE$62,0),MATCH(AA$1&amp;$R563,$AF$1:$CM$1&amp;$AF$2:$CM$2,0))*VLOOKUP($Q563,$C$17:$M$20,COUNTBLANK($D$15:K$15)+1,FALSE)</f>
        <v>0</v>
      </c>
      <c r="AB563" s="3">
        <f t="array" ref="AB563">INDEX($AF$3:$CM$62,MATCH($S563,$AE$3:$AE$62,0),MATCH(AB$1&amp;$R563,$AF$1:$CM$1&amp;$AF$2:$CM$2,0))*VLOOKUP($Q563,$C$17:$M$20,COUNTBLANK($D$15:L$15)+1,FALSE)</f>
        <v>0</v>
      </c>
      <c r="AC563" s="3">
        <f t="array" ref="AC563">INDEX($AF$3:$CM$62,MATCH($S563,$AE$3:$AE$62,0),MATCH(AC$1&amp;$R563,$AF$1:$CM$1&amp;$AF$2:$CM$2,0))*VLOOKUP($Q563,$C$17:$M$20,COUNTBLANK($D$15:M$15)+1,FALSE)</f>
        <v>0</v>
      </c>
    </row>
    <row r="564" spans="17:29" x14ac:dyDescent="0.2">
      <c r="Q564" t="s">
        <v>418</v>
      </c>
      <c r="R564">
        <f t="shared" si="143"/>
        <v>4</v>
      </c>
      <c r="S564">
        <f t="shared" si="142"/>
        <v>22</v>
      </c>
      <c r="T564" s="3">
        <f t="array" ref="T564">INDEX($AF$3:$CM$62,MATCH($S564,$AE$3:$AE$62,0),MATCH(T$1&amp;$R564,$AF$1:$CM$1&amp;$AF$2:$CM$2,0))*VLOOKUP($Q564,$C$17:$M$20,COUNTBLANK($D$15:D$15)+1,FALSE)</f>
        <v>110</v>
      </c>
      <c r="U564" s="3">
        <f t="array" ref="U564">INDEX($AF$3:$CM$62,MATCH($S564,$AE$3:$AE$62,0),MATCH(U$1&amp;$R564,$AF$1:$CM$1&amp;$AF$2:$CM$2,0))*VLOOKUP($Q564,$C$17:$M$20,COUNTBLANK($D$15:E$15)+1,FALSE)</f>
        <v>5500</v>
      </c>
      <c r="V564" s="3">
        <f t="array" ref="V564">INDEX($AF$3:$CM$62,MATCH($S564,$AE$3:$AE$62,0),MATCH(V$1&amp;$R564,$AF$1:$CM$1&amp;$AF$2:$CM$2,0))*VLOOKUP($Q564,$C$17:$M$20,COUNTBLANK($D$15:F$15)+1,FALSE)</f>
        <v>0</v>
      </c>
      <c r="W564" s="3">
        <f t="array" ref="W564">INDEX($AF$3:$CM$62,MATCH($S564,$AE$3:$AE$62,0),MATCH(W$1&amp;$R564,$AF$1:$CM$1&amp;$AF$2:$CM$2,0))*VLOOKUP($Q564,$C$17:$M$20,COUNTBLANK($D$15:G$15)+1,FALSE)</f>
        <v>0</v>
      </c>
      <c r="X564" s="3">
        <f t="array" ref="X564">INDEX($AF$3:$CM$62,MATCH($S564,$AE$3:$AE$62,0),MATCH(X$1&amp;$R564,$AF$1:$CM$1&amp;$AF$2:$CM$2,0))*VLOOKUP($Q564,$C$17:$M$20,COUNTBLANK($D$15:H$15)+1,FALSE)</f>
        <v>0</v>
      </c>
      <c r="Y564" s="3">
        <f t="array" ref="Y564">INDEX($AF$3:$CM$62,MATCH($S564,$AE$3:$AE$62,0),MATCH(Y$1&amp;$R564,$AF$1:$CM$1&amp;$AF$2:$CM$2,0))*VLOOKUP($Q564,$C$17:$M$20,COUNTBLANK($D$15:I$15)+1,FALSE)</f>
        <v>0.1</v>
      </c>
      <c r="Z564" s="3">
        <f t="array" ref="Z564">INDEX($AF$3:$CM$62,MATCH($S564,$AE$3:$AE$62,0),MATCH(Z$1&amp;$R564,$AF$1:$CM$1&amp;$AF$2:$CM$2,0))*VLOOKUP($Q564,$C$17:$M$20,COUNTBLANK($D$15:J$15)+1,FALSE)</f>
        <v>0</v>
      </c>
      <c r="AA564" s="3">
        <f t="array" ref="AA564">INDEX($AF$3:$CM$62,MATCH($S564,$AE$3:$AE$62,0),MATCH(AA$1&amp;$R564,$AF$1:$CM$1&amp;$AF$2:$CM$2,0))*VLOOKUP($Q564,$C$17:$M$20,COUNTBLANK($D$15:K$15)+1,FALSE)</f>
        <v>0</v>
      </c>
      <c r="AB564" s="3">
        <f t="array" ref="AB564">INDEX($AF$3:$CM$62,MATCH($S564,$AE$3:$AE$62,0),MATCH(AB$1&amp;$R564,$AF$1:$CM$1&amp;$AF$2:$CM$2,0))*VLOOKUP($Q564,$C$17:$M$20,COUNTBLANK($D$15:L$15)+1,FALSE)</f>
        <v>0</v>
      </c>
      <c r="AC564" s="3">
        <f t="array" ref="AC564">INDEX($AF$3:$CM$62,MATCH($S564,$AE$3:$AE$62,0),MATCH(AC$1&amp;$R564,$AF$1:$CM$1&amp;$AF$2:$CM$2,0))*VLOOKUP($Q564,$C$17:$M$20,COUNTBLANK($D$15:M$15)+1,FALSE)</f>
        <v>0</v>
      </c>
    </row>
    <row r="565" spans="17:29" x14ac:dyDescent="0.2">
      <c r="Q565" t="s">
        <v>418</v>
      </c>
      <c r="R565">
        <f t="shared" si="143"/>
        <v>4</v>
      </c>
      <c r="S565">
        <f t="shared" si="142"/>
        <v>23</v>
      </c>
      <c r="T565" s="3">
        <f t="array" ref="T565">INDEX($AF$3:$CM$62,MATCH($S565,$AE$3:$AE$62,0),MATCH(T$1&amp;$R565,$AF$1:$CM$1&amp;$AF$2:$CM$2,0))*VLOOKUP($Q565,$C$17:$M$20,COUNTBLANK($D$15:D$15)+1,FALSE)</f>
        <v>115</v>
      </c>
      <c r="U565" s="3">
        <f t="array" ref="U565">INDEX($AF$3:$CM$62,MATCH($S565,$AE$3:$AE$62,0),MATCH(U$1&amp;$R565,$AF$1:$CM$1&amp;$AF$2:$CM$2,0))*VLOOKUP($Q565,$C$17:$M$20,COUNTBLANK($D$15:E$15)+1,FALSE)</f>
        <v>5750</v>
      </c>
      <c r="V565" s="3">
        <f t="array" ref="V565">INDEX($AF$3:$CM$62,MATCH($S565,$AE$3:$AE$62,0),MATCH(V$1&amp;$R565,$AF$1:$CM$1&amp;$AF$2:$CM$2,0))*VLOOKUP($Q565,$C$17:$M$20,COUNTBLANK($D$15:F$15)+1,FALSE)</f>
        <v>0</v>
      </c>
      <c r="W565" s="3">
        <f t="array" ref="W565">INDEX($AF$3:$CM$62,MATCH($S565,$AE$3:$AE$62,0),MATCH(W$1&amp;$R565,$AF$1:$CM$1&amp;$AF$2:$CM$2,0))*VLOOKUP($Q565,$C$17:$M$20,COUNTBLANK($D$15:G$15)+1,FALSE)</f>
        <v>0</v>
      </c>
      <c r="X565" s="3">
        <f t="array" ref="X565">INDEX($AF$3:$CM$62,MATCH($S565,$AE$3:$AE$62,0),MATCH(X$1&amp;$R565,$AF$1:$CM$1&amp;$AF$2:$CM$2,0))*VLOOKUP($Q565,$C$17:$M$20,COUNTBLANK($D$15:H$15)+1,FALSE)</f>
        <v>0</v>
      </c>
      <c r="Y565" s="3">
        <f t="array" ref="Y565">INDEX($AF$3:$CM$62,MATCH($S565,$AE$3:$AE$62,0),MATCH(Y$1&amp;$R565,$AF$1:$CM$1&amp;$AF$2:$CM$2,0))*VLOOKUP($Q565,$C$17:$M$20,COUNTBLANK($D$15:I$15)+1,FALSE)</f>
        <v>0.1</v>
      </c>
      <c r="Z565" s="3">
        <f t="array" ref="Z565">INDEX($AF$3:$CM$62,MATCH($S565,$AE$3:$AE$62,0),MATCH(Z$1&amp;$R565,$AF$1:$CM$1&amp;$AF$2:$CM$2,0))*VLOOKUP($Q565,$C$17:$M$20,COUNTBLANK($D$15:J$15)+1,FALSE)</f>
        <v>0</v>
      </c>
      <c r="AA565" s="3">
        <f t="array" ref="AA565">INDEX($AF$3:$CM$62,MATCH($S565,$AE$3:$AE$62,0),MATCH(AA$1&amp;$R565,$AF$1:$CM$1&amp;$AF$2:$CM$2,0))*VLOOKUP($Q565,$C$17:$M$20,COUNTBLANK($D$15:K$15)+1,FALSE)</f>
        <v>0</v>
      </c>
      <c r="AB565" s="3">
        <f t="array" ref="AB565">INDEX($AF$3:$CM$62,MATCH($S565,$AE$3:$AE$62,0),MATCH(AB$1&amp;$R565,$AF$1:$CM$1&amp;$AF$2:$CM$2,0))*VLOOKUP($Q565,$C$17:$M$20,COUNTBLANK($D$15:L$15)+1,FALSE)</f>
        <v>0</v>
      </c>
      <c r="AC565" s="3">
        <f t="array" ref="AC565">INDEX($AF$3:$CM$62,MATCH($S565,$AE$3:$AE$62,0),MATCH(AC$1&amp;$R565,$AF$1:$CM$1&amp;$AF$2:$CM$2,0))*VLOOKUP($Q565,$C$17:$M$20,COUNTBLANK($D$15:M$15)+1,FALSE)</f>
        <v>0</v>
      </c>
    </row>
    <row r="566" spans="17:29" x14ac:dyDescent="0.2">
      <c r="Q566" t="s">
        <v>418</v>
      </c>
      <c r="R566">
        <f t="shared" si="143"/>
        <v>4</v>
      </c>
      <c r="S566">
        <f t="shared" si="142"/>
        <v>24</v>
      </c>
      <c r="T566" s="3">
        <f t="array" ref="T566">INDEX($AF$3:$CM$62,MATCH($S566,$AE$3:$AE$62,0),MATCH(T$1&amp;$R566,$AF$1:$CM$1&amp;$AF$2:$CM$2,0))*VLOOKUP($Q566,$C$17:$M$20,COUNTBLANK($D$15:D$15)+1,FALSE)</f>
        <v>120</v>
      </c>
      <c r="U566" s="3">
        <f t="array" ref="U566">INDEX($AF$3:$CM$62,MATCH($S566,$AE$3:$AE$62,0),MATCH(U$1&amp;$R566,$AF$1:$CM$1&amp;$AF$2:$CM$2,0))*VLOOKUP($Q566,$C$17:$M$20,COUNTBLANK($D$15:E$15)+1,FALSE)</f>
        <v>6000</v>
      </c>
      <c r="V566" s="3">
        <f t="array" ref="V566">INDEX($AF$3:$CM$62,MATCH($S566,$AE$3:$AE$62,0),MATCH(V$1&amp;$R566,$AF$1:$CM$1&amp;$AF$2:$CM$2,0))*VLOOKUP($Q566,$C$17:$M$20,COUNTBLANK($D$15:F$15)+1,FALSE)</f>
        <v>0</v>
      </c>
      <c r="W566" s="3">
        <f t="array" ref="W566">INDEX($AF$3:$CM$62,MATCH($S566,$AE$3:$AE$62,0),MATCH(W$1&amp;$R566,$AF$1:$CM$1&amp;$AF$2:$CM$2,0))*VLOOKUP($Q566,$C$17:$M$20,COUNTBLANK($D$15:G$15)+1,FALSE)</f>
        <v>0</v>
      </c>
      <c r="X566" s="3">
        <f t="array" ref="X566">INDEX($AF$3:$CM$62,MATCH($S566,$AE$3:$AE$62,0),MATCH(X$1&amp;$R566,$AF$1:$CM$1&amp;$AF$2:$CM$2,0))*VLOOKUP($Q566,$C$17:$M$20,COUNTBLANK($D$15:H$15)+1,FALSE)</f>
        <v>0</v>
      </c>
      <c r="Y566" s="3">
        <f t="array" ref="Y566">INDEX($AF$3:$CM$62,MATCH($S566,$AE$3:$AE$62,0),MATCH(Y$1&amp;$R566,$AF$1:$CM$1&amp;$AF$2:$CM$2,0))*VLOOKUP($Q566,$C$17:$M$20,COUNTBLANK($D$15:I$15)+1,FALSE)</f>
        <v>0.1</v>
      </c>
      <c r="Z566" s="3">
        <f t="array" ref="Z566">INDEX($AF$3:$CM$62,MATCH($S566,$AE$3:$AE$62,0),MATCH(Z$1&amp;$R566,$AF$1:$CM$1&amp;$AF$2:$CM$2,0))*VLOOKUP($Q566,$C$17:$M$20,COUNTBLANK($D$15:J$15)+1,FALSE)</f>
        <v>0</v>
      </c>
      <c r="AA566" s="3">
        <f t="array" ref="AA566">INDEX($AF$3:$CM$62,MATCH($S566,$AE$3:$AE$62,0),MATCH(AA$1&amp;$R566,$AF$1:$CM$1&amp;$AF$2:$CM$2,0))*VLOOKUP($Q566,$C$17:$M$20,COUNTBLANK($D$15:K$15)+1,FALSE)</f>
        <v>0</v>
      </c>
      <c r="AB566" s="3">
        <f t="array" ref="AB566">INDEX($AF$3:$CM$62,MATCH($S566,$AE$3:$AE$62,0),MATCH(AB$1&amp;$R566,$AF$1:$CM$1&amp;$AF$2:$CM$2,0))*VLOOKUP($Q566,$C$17:$M$20,COUNTBLANK($D$15:L$15)+1,FALSE)</f>
        <v>0</v>
      </c>
      <c r="AC566" s="3">
        <f t="array" ref="AC566">INDEX($AF$3:$CM$62,MATCH($S566,$AE$3:$AE$62,0),MATCH(AC$1&amp;$R566,$AF$1:$CM$1&amp;$AF$2:$CM$2,0))*VLOOKUP($Q566,$C$17:$M$20,COUNTBLANK($D$15:M$15)+1,FALSE)</f>
        <v>0</v>
      </c>
    </row>
    <row r="567" spans="17:29" x14ac:dyDescent="0.2">
      <c r="Q567" t="s">
        <v>418</v>
      </c>
      <c r="R567">
        <f t="shared" si="143"/>
        <v>4</v>
      </c>
      <c r="S567">
        <f t="shared" si="142"/>
        <v>25</v>
      </c>
      <c r="T567" s="3">
        <f t="array" ref="T567">INDEX($AF$3:$CM$62,MATCH($S567,$AE$3:$AE$62,0),MATCH(T$1&amp;$R567,$AF$1:$CM$1&amp;$AF$2:$CM$2,0))*VLOOKUP($Q567,$C$17:$M$20,COUNTBLANK($D$15:D$15)+1,FALSE)</f>
        <v>125</v>
      </c>
      <c r="U567" s="3">
        <f t="array" ref="U567">INDEX($AF$3:$CM$62,MATCH($S567,$AE$3:$AE$62,0),MATCH(U$1&amp;$R567,$AF$1:$CM$1&amp;$AF$2:$CM$2,0))*VLOOKUP($Q567,$C$17:$M$20,COUNTBLANK($D$15:E$15)+1,FALSE)</f>
        <v>6250</v>
      </c>
      <c r="V567" s="3">
        <f t="array" ref="V567">INDEX($AF$3:$CM$62,MATCH($S567,$AE$3:$AE$62,0),MATCH(V$1&amp;$R567,$AF$1:$CM$1&amp;$AF$2:$CM$2,0))*VLOOKUP($Q567,$C$17:$M$20,COUNTBLANK($D$15:F$15)+1,FALSE)</f>
        <v>0</v>
      </c>
      <c r="W567" s="3">
        <f t="array" ref="W567">INDEX($AF$3:$CM$62,MATCH($S567,$AE$3:$AE$62,0),MATCH(W$1&amp;$R567,$AF$1:$CM$1&amp;$AF$2:$CM$2,0))*VLOOKUP($Q567,$C$17:$M$20,COUNTBLANK($D$15:G$15)+1,FALSE)</f>
        <v>0</v>
      </c>
      <c r="X567" s="3">
        <f t="array" ref="X567">INDEX($AF$3:$CM$62,MATCH($S567,$AE$3:$AE$62,0),MATCH(X$1&amp;$R567,$AF$1:$CM$1&amp;$AF$2:$CM$2,0))*VLOOKUP($Q567,$C$17:$M$20,COUNTBLANK($D$15:H$15)+1,FALSE)</f>
        <v>0</v>
      </c>
      <c r="Y567" s="3">
        <f t="array" ref="Y567">INDEX($AF$3:$CM$62,MATCH($S567,$AE$3:$AE$62,0),MATCH(Y$1&amp;$R567,$AF$1:$CM$1&amp;$AF$2:$CM$2,0))*VLOOKUP($Q567,$C$17:$M$20,COUNTBLANK($D$15:I$15)+1,FALSE)</f>
        <v>0.1</v>
      </c>
      <c r="Z567" s="3">
        <f t="array" ref="Z567">INDEX($AF$3:$CM$62,MATCH($S567,$AE$3:$AE$62,0),MATCH(Z$1&amp;$R567,$AF$1:$CM$1&amp;$AF$2:$CM$2,0))*VLOOKUP($Q567,$C$17:$M$20,COUNTBLANK($D$15:J$15)+1,FALSE)</f>
        <v>0</v>
      </c>
      <c r="AA567" s="3">
        <f t="array" ref="AA567">INDEX($AF$3:$CM$62,MATCH($S567,$AE$3:$AE$62,0),MATCH(AA$1&amp;$R567,$AF$1:$CM$1&amp;$AF$2:$CM$2,0))*VLOOKUP($Q567,$C$17:$M$20,COUNTBLANK($D$15:K$15)+1,FALSE)</f>
        <v>0</v>
      </c>
      <c r="AB567" s="3">
        <f t="array" ref="AB567">INDEX($AF$3:$CM$62,MATCH($S567,$AE$3:$AE$62,0),MATCH(AB$1&amp;$R567,$AF$1:$CM$1&amp;$AF$2:$CM$2,0))*VLOOKUP($Q567,$C$17:$M$20,COUNTBLANK($D$15:L$15)+1,FALSE)</f>
        <v>0</v>
      </c>
      <c r="AC567" s="3">
        <f t="array" ref="AC567">INDEX($AF$3:$CM$62,MATCH($S567,$AE$3:$AE$62,0),MATCH(AC$1&amp;$R567,$AF$1:$CM$1&amp;$AF$2:$CM$2,0))*VLOOKUP($Q567,$C$17:$M$20,COUNTBLANK($D$15:M$15)+1,FALSE)</f>
        <v>0</v>
      </c>
    </row>
    <row r="568" spans="17:29" x14ac:dyDescent="0.2">
      <c r="Q568" t="s">
        <v>418</v>
      </c>
      <c r="R568">
        <f t="shared" si="143"/>
        <v>4</v>
      </c>
      <c r="S568">
        <f t="shared" si="142"/>
        <v>26</v>
      </c>
      <c r="T568" s="3">
        <f t="array" ref="T568">INDEX($AF$3:$CM$62,MATCH($S568,$AE$3:$AE$62,0),MATCH(T$1&amp;$R568,$AF$1:$CM$1&amp;$AF$2:$CM$2,0))*VLOOKUP($Q568,$C$17:$M$20,COUNTBLANK($D$15:D$15)+1,FALSE)</f>
        <v>130</v>
      </c>
      <c r="U568" s="3">
        <f t="array" ref="U568">INDEX($AF$3:$CM$62,MATCH($S568,$AE$3:$AE$62,0),MATCH(U$1&amp;$R568,$AF$1:$CM$1&amp;$AF$2:$CM$2,0))*VLOOKUP($Q568,$C$17:$M$20,COUNTBLANK($D$15:E$15)+1,FALSE)</f>
        <v>6500</v>
      </c>
      <c r="V568" s="3">
        <f t="array" ref="V568">INDEX($AF$3:$CM$62,MATCH($S568,$AE$3:$AE$62,0),MATCH(V$1&amp;$R568,$AF$1:$CM$1&amp;$AF$2:$CM$2,0))*VLOOKUP($Q568,$C$17:$M$20,COUNTBLANK($D$15:F$15)+1,FALSE)</f>
        <v>0</v>
      </c>
      <c r="W568" s="3">
        <f t="array" ref="W568">INDEX($AF$3:$CM$62,MATCH($S568,$AE$3:$AE$62,0),MATCH(W$1&amp;$R568,$AF$1:$CM$1&amp;$AF$2:$CM$2,0))*VLOOKUP($Q568,$C$17:$M$20,COUNTBLANK($D$15:G$15)+1,FALSE)</f>
        <v>0</v>
      </c>
      <c r="X568" s="3">
        <f t="array" ref="X568">INDEX($AF$3:$CM$62,MATCH($S568,$AE$3:$AE$62,0),MATCH(X$1&amp;$R568,$AF$1:$CM$1&amp;$AF$2:$CM$2,0))*VLOOKUP($Q568,$C$17:$M$20,COUNTBLANK($D$15:H$15)+1,FALSE)</f>
        <v>0</v>
      </c>
      <c r="Y568" s="3">
        <f t="array" ref="Y568">INDEX($AF$3:$CM$62,MATCH($S568,$AE$3:$AE$62,0),MATCH(Y$1&amp;$R568,$AF$1:$CM$1&amp;$AF$2:$CM$2,0))*VLOOKUP($Q568,$C$17:$M$20,COUNTBLANK($D$15:I$15)+1,FALSE)</f>
        <v>0.1</v>
      </c>
      <c r="Z568" s="3">
        <f t="array" ref="Z568">INDEX($AF$3:$CM$62,MATCH($S568,$AE$3:$AE$62,0),MATCH(Z$1&amp;$R568,$AF$1:$CM$1&amp;$AF$2:$CM$2,0))*VLOOKUP($Q568,$C$17:$M$20,COUNTBLANK($D$15:J$15)+1,FALSE)</f>
        <v>0</v>
      </c>
      <c r="AA568" s="3">
        <f t="array" ref="AA568">INDEX($AF$3:$CM$62,MATCH($S568,$AE$3:$AE$62,0),MATCH(AA$1&amp;$R568,$AF$1:$CM$1&amp;$AF$2:$CM$2,0))*VLOOKUP($Q568,$C$17:$M$20,COUNTBLANK($D$15:K$15)+1,FALSE)</f>
        <v>0</v>
      </c>
      <c r="AB568" s="3">
        <f t="array" ref="AB568">INDEX($AF$3:$CM$62,MATCH($S568,$AE$3:$AE$62,0),MATCH(AB$1&amp;$R568,$AF$1:$CM$1&amp;$AF$2:$CM$2,0))*VLOOKUP($Q568,$C$17:$M$20,COUNTBLANK($D$15:L$15)+1,FALSE)</f>
        <v>0</v>
      </c>
      <c r="AC568" s="3">
        <f t="array" ref="AC568">INDEX($AF$3:$CM$62,MATCH($S568,$AE$3:$AE$62,0),MATCH(AC$1&amp;$R568,$AF$1:$CM$1&amp;$AF$2:$CM$2,0))*VLOOKUP($Q568,$C$17:$M$20,COUNTBLANK($D$15:M$15)+1,FALSE)</f>
        <v>0</v>
      </c>
    </row>
    <row r="569" spans="17:29" x14ac:dyDescent="0.2">
      <c r="Q569" t="s">
        <v>418</v>
      </c>
      <c r="R569">
        <f t="shared" si="143"/>
        <v>4</v>
      </c>
      <c r="S569">
        <f t="shared" si="142"/>
        <v>27</v>
      </c>
      <c r="T569" s="3">
        <f t="array" ref="T569">INDEX($AF$3:$CM$62,MATCH($S569,$AE$3:$AE$62,0),MATCH(T$1&amp;$R569,$AF$1:$CM$1&amp;$AF$2:$CM$2,0))*VLOOKUP($Q569,$C$17:$M$20,COUNTBLANK($D$15:D$15)+1,FALSE)</f>
        <v>135</v>
      </c>
      <c r="U569" s="3">
        <f t="array" ref="U569">INDEX($AF$3:$CM$62,MATCH($S569,$AE$3:$AE$62,0),MATCH(U$1&amp;$R569,$AF$1:$CM$1&amp;$AF$2:$CM$2,0))*VLOOKUP($Q569,$C$17:$M$20,COUNTBLANK($D$15:E$15)+1,FALSE)</f>
        <v>6750</v>
      </c>
      <c r="V569" s="3">
        <f t="array" ref="V569">INDEX($AF$3:$CM$62,MATCH($S569,$AE$3:$AE$62,0),MATCH(V$1&amp;$R569,$AF$1:$CM$1&amp;$AF$2:$CM$2,0))*VLOOKUP($Q569,$C$17:$M$20,COUNTBLANK($D$15:F$15)+1,FALSE)</f>
        <v>0</v>
      </c>
      <c r="W569" s="3">
        <f t="array" ref="W569">INDEX($AF$3:$CM$62,MATCH($S569,$AE$3:$AE$62,0),MATCH(W$1&amp;$R569,$AF$1:$CM$1&amp;$AF$2:$CM$2,0))*VLOOKUP($Q569,$C$17:$M$20,COUNTBLANK($D$15:G$15)+1,FALSE)</f>
        <v>0</v>
      </c>
      <c r="X569" s="3">
        <f t="array" ref="X569">INDEX($AF$3:$CM$62,MATCH($S569,$AE$3:$AE$62,0),MATCH(X$1&amp;$R569,$AF$1:$CM$1&amp;$AF$2:$CM$2,0))*VLOOKUP($Q569,$C$17:$M$20,COUNTBLANK($D$15:H$15)+1,FALSE)</f>
        <v>0</v>
      </c>
      <c r="Y569" s="3">
        <f t="array" ref="Y569">INDEX($AF$3:$CM$62,MATCH($S569,$AE$3:$AE$62,0),MATCH(Y$1&amp;$R569,$AF$1:$CM$1&amp;$AF$2:$CM$2,0))*VLOOKUP($Q569,$C$17:$M$20,COUNTBLANK($D$15:I$15)+1,FALSE)</f>
        <v>0.1</v>
      </c>
      <c r="Z569" s="3">
        <f t="array" ref="Z569">INDEX($AF$3:$CM$62,MATCH($S569,$AE$3:$AE$62,0),MATCH(Z$1&amp;$R569,$AF$1:$CM$1&amp;$AF$2:$CM$2,0))*VLOOKUP($Q569,$C$17:$M$20,COUNTBLANK($D$15:J$15)+1,FALSE)</f>
        <v>0</v>
      </c>
      <c r="AA569" s="3">
        <f t="array" ref="AA569">INDEX($AF$3:$CM$62,MATCH($S569,$AE$3:$AE$62,0),MATCH(AA$1&amp;$R569,$AF$1:$CM$1&amp;$AF$2:$CM$2,0))*VLOOKUP($Q569,$C$17:$M$20,COUNTBLANK($D$15:K$15)+1,FALSE)</f>
        <v>0</v>
      </c>
      <c r="AB569" s="3">
        <f t="array" ref="AB569">INDEX($AF$3:$CM$62,MATCH($S569,$AE$3:$AE$62,0),MATCH(AB$1&amp;$R569,$AF$1:$CM$1&amp;$AF$2:$CM$2,0))*VLOOKUP($Q569,$C$17:$M$20,COUNTBLANK($D$15:L$15)+1,FALSE)</f>
        <v>0</v>
      </c>
      <c r="AC569" s="3">
        <f t="array" ref="AC569">INDEX($AF$3:$CM$62,MATCH($S569,$AE$3:$AE$62,0),MATCH(AC$1&amp;$R569,$AF$1:$CM$1&amp;$AF$2:$CM$2,0))*VLOOKUP($Q569,$C$17:$M$20,COUNTBLANK($D$15:M$15)+1,FALSE)</f>
        <v>0</v>
      </c>
    </row>
    <row r="570" spans="17:29" x14ac:dyDescent="0.2">
      <c r="Q570" t="s">
        <v>418</v>
      </c>
      <c r="R570">
        <f t="shared" si="143"/>
        <v>4</v>
      </c>
      <c r="S570">
        <f t="shared" si="142"/>
        <v>28</v>
      </c>
      <c r="T570" s="3">
        <f t="array" ref="T570">INDEX($AF$3:$CM$62,MATCH($S570,$AE$3:$AE$62,0),MATCH(T$1&amp;$R570,$AF$1:$CM$1&amp;$AF$2:$CM$2,0))*VLOOKUP($Q570,$C$17:$M$20,COUNTBLANK($D$15:D$15)+1,FALSE)</f>
        <v>140</v>
      </c>
      <c r="U570" s="3">
        <f t="array" ref="U570">INDEX($AF$3:$CM$62,MATCH($S570,$AE$3:$AE$62,0),MATCH(U$1&amp;$R570,$AF$1:$CM$1&amp;$AF$2:$CM$2,0))*VLOOKUP($Q570,$C$17:$M$20,COUNTBLANK($D$15:E$15)+1,FALSE)</f>
        <v>7000</v>
      </c>
      <c r="V570" s="3">
        <f t="array" ref="V570">INDEX($AF$3:$CM$62,MATCH($S570,$AE$3:$AE$62,0),MATCH(V$1&amp;$R570,$AF$1:$CM$1&amp;$AF$2:$CM$2,0))*VLOOKUP($Q570,$C$17:$M$20,COUNTBLANK($D$15:F$15)+1,FALSE)</f>
        <v>0</v>
      </c>
      <c r="W570" s="3">
        <f t="array" ref="W570">INDEX($AF$3:$CM$62,MATCH($S570,$AE$3:$AE$62,0),MATCH(W$1&amp;$R570,$AF$1:$CM$1&amp;$AF$2:$CM$2,0))*VLOOKUP($Q570,$C$17:$M$20,COUNTBLANK($D$15:G$15)+1,FALSE)</f>
        <v>0</v>
      </c>
      <c r="X570" s="3">
        <f t="array" ref="X570">INDEX($AF$3:$CM$62,MATCH($S570,$AE$3:$AE$62,0),MATCH(X$1&amp;$R570,$AF$1:$CM$1&amp;$AF$2:$CM$2,0))*VLOOKUP($Q570,$C$17:$M$20,COUNTBLANK($D$15:H$15)+1,FALSE)</f>
        <v>0</v>
      </c>
      <c r="Y570" s="3">
        <f t="array" ref="Y570">INDEX($AF$3:$CM$62,MATCH($S570,$AE$3:$AE$62,0),MATCH(Y$1&amp;$R570,$AF$1:$CM$1&amp;$AF$2:$CM$2,0))*VLOOKUP($Q570,$C$17:$M$20,COUNTBLANK($D$15:I$15)+1,FALSE)</f>
        <v>0.1</v>
      </c>
      <c r="Z570" s="3">
        <f t="array" ref="Z570">INDEX($AF$3:$CM$62,MATCH($S570,$AE$3:$AE$62,0),MATCH(Z$1&amp;$R570,$AF$1:$CM$1&amp;$AF$2:$CM$2,0))*VLOOKUP($Q570,$C$17:$M$20,COUNTBLANK($D$15:J$15)+1,FALSE)</f>
        <v>0</v>
      </c>
      <c r="AA570" s="3">
        <f t="array" ref="AA570">INDEX($AF$3:$CM$62,MATCH($S570,$AE$3:$AE$62,0),MATCH(AA$1&amp;$R570,$AF$1:$CM$1&amp;$AF$2:$CM$2,0))*VLOOKUP($Q570,$C$17:$M$20,COUNTBLANK($D$15:K$15)+1,FALSE)</f>
        <v>0</v>
      </c>
      <c r="AB570" s="3">
        <f t="array" ref="AB570">INDEX($AF$3:$CM$62,MATCH($S570,$AE$3:$AE$62,0),MATCH(AB$1&amp;$R570,$AF$1:$CM$1&amp;$AF$2:$CM$2,0))*VLOOKUP($Q570,$C$17:$M$20,COUNTBLANK($D$15:L$15)+1,FALSE)</f>
        <v>0</v>
      </c>
      <c r="AC570" s="3">
        <f t="array" ref="AC570">INDEX($AF$3:$CM$62,MATCH($S570,$AE$3:$AE$62,0),MATCH(AC$1&amp;$R570,$AF$1:$CM$1&amp;$AF$2:$CM$2,0))*VLOOKUP($Q570,$C$17:$M$20,COUNTBLANK($D$15:M$15)+1,FALSE)</f>
        <v>0</v>
      </c>
    </row>
    <row r="571" spans="17:29" x14ac:dyDescent="0.2">
      <c r="Q571" t="s">
        <v>418</v>
      </c>
      <c r="R571">
        <f t="shared" si="143"/>
        <v>4</v>
      </c>
      <c r="S571">
        <f t="shared" si="142"/>
        <v>29</v>
      </c>
      <c r="T571" s="3">
        <f t="array" ref="T571">INDEX($AF$3:$CM$62,MATCH($S571,$AE$3:$AE$62,0),MATCH(T$1&amp;$R571,$AF$1:$CM$1&amp;$AF$2:$CM$2,0))*VLOOKUP($Q571,$C$17:$M$20,COUNTBLANK($D$15:D$15)+1,FALSE)</f>
        <v>145</v>
      </c>
      <c r="U571" s="3">
        <f t="array" ref="U571">INDEX($AF$3:$CM$62,MATCH($S571,$AE$3:$AE$62,0),MATCH(U$1&amp;$R571,$AF$1:$CM$1&amp;$AF$2:$CM$2,0))*VLOOKUP($Q571,$C$17:$M$20,COUNTBLANK($D$15:E$15)+1,FALSE)</f>
        <v>7250</v>
      </c>
      <c r="V571" s="3">
        <f t="array" ref="V571">INDEX($AF$3:$CM$62,MATCH($S571,$AE$3:$AE$62,0),MATCH(V$1&amp;$R571,$AF$1:$CM$1&amp;$AF$2:$CM$2,0))*VLOOKUP($Q571,$C$17:$M$20,COUNTBLANK($D$15:F$15)+1,FALSE)</f>
        <v>0</v>
      </c>
      <c r="W571" s="3">
        <f t="array" ref="W571">INDEX($AF$3:$CM$62,MATCH($S571,$AE$3:$AE$62,0),MATCH(W$1&amp;$R571,$AF$1:$CM$1&amp;$AF$2:$CM$2,0))*VLOOKUP($Q571,$C$17:$M$20,COUNTBLANK($D$15:G$15)+1,FALSE)</f>
        <v>0</v>
      </c>
      <c r="X571" s="3">
        <f t="array" ref="X571">INDEX($AF$3:$CM$62,MATCH($S571,$AE$3:$AE$62,0),MATCH(X$1&amp;$R571,$AF$1:$CM$1&amp;$AF$2:$CM$2,0))*VLOOKUP($Q571,$C$17:$M$20,COUNTBLANK($D$15:H$15)+1,FALSE)</f>
        <v>0</v>
      </c>
      <c r="Y571" s="3">
        <f t="array" ref="Y571">INDEX($AF$3:$CM$62,MATCH($S571,$AE$3:$AE$62,0),MATCH(Y$1&amp;$R571,$AF$1:$CM$1&amp;$AF$2:$CM$2,0))*VLOOKUP($Q571,$C$17:$M$20,COUNTBLANK($D$15:I$15)+1,FALSE)</f>
        <v>0.1</v>
      </c>
      <c r="Z571" s="3">
        <f t="array" ref="Z571">INDEX($AF$3:$CM$62,MATCH($S571,$AE$3:$AE$62,0),MATCH(Z$1&amp;$R571,$AF$1:$CM$1&amp;$AF$2:$CM$2,0))*VLOOKUP($Q571,$C$17:$M$20,COUNTBLANK($D$15:J$15)+1,FALSE)</f>
        <v>0</v>
      </c>
      <c r="AA571" s="3">
        <f t="array" ref="AA571">INDEX($AF$3:$CM$62,MATCH($S571,$AE$3:$AE$62,0),MATCH(AA$1&amp;$R571,$AF$1:$CM$1&amp;$AF$2:$CM$2,0))*VLOOKUP($Q571,$C$17:$M$20,COUNTBLANK($D$15:K$15)+1,FALSE)</f>
        <v>0</v>
      </c>
      <c r="AB571" s="3">
        <f t="array" ref="AB571">INDEX($AF$3:$CM$62,MATCH($S571,$AE$3:$AE$62,0),MATCH(AB$1&amp;$R571,$AF$1:$CM$1&amp;$AF$2:$CM$2,0))*VLOOKUP($Q571,$C$17:$M$20,COUNTBLANK($D$15:L$15)+1,FALSE)</f>
        <v>0</v>
      </c>
      <c r="AC571" s="3">
        <f t="array" ref="AC571">INDEX($AF$3:$CM$62,MATCH($S571,$AE$3:$AE$62,0),MATCH(AC$1&amp;$R571,$AF$1:$CM$1&amp;$AF$2:$CM$2,0))*VLOOKUP($Q571,$C$17:$M$20,COUNTBLANK($D$15:M$15)+1,FALSE)</f>
        <v>0</v>
      </c>
    </row>
    <row r="572" spans="17:29" x14ac:dyDescent="0.2">
      <c r="Q572" t="s">
        <v>418</v>
      </c>
      <c r="R572">
        <f t="shared" si="143"/>
        <v>4</v>
      </c>
      <c r="S572">
        <f t="shared" si="142"/>
        <v>30</v>
      </c>
      <c r="T572" s="3">
        <f t="array" ref="T572">INDEX($AF$3:$CM$62,MATCH($S572,$AE$3:$AE$62,0),MATCH(T$1&amp;$R572,$AF$1:$CM$1&amp;$AF$2:$CM$2,0))*VLOOKUP($Q572,$C$17:$M$20,COUNTBLANK($D$15:D$15)+1,FALSE)</f>
        <v>150</v>
      </c>
      <c r="U572" s="3">
        <f t="array" ref="U572">INDEX($AF$3:$CM$62,MATCH($S572,$AE$3:$AE$62,0),MATCH(U$1&amp;$R572,$AF$1:$CM$1&amp;$AF$2:$CM$2,0))*VLOOKUP($Q572,$C$17:$M$20,COUNTBLANK($D$15:E$15)+1,FALSE)</f>
        <v>7500</v>
      </c>
      <c r="V572" s="3">
        <f t="array" ref="V572">INDEX($AF$3:$CM$62,MATCH($S572,$AE$3:$AE$62,0),MATCH(V$1&amp;$R572,$AF$1:$CM$1&amp;$AF$2:$CM$2,0))*VLOOKUP($Q572,$C$17:$M$20,COUNTBLANK($D$15:F$15)+1,FALSE)</f>
        <v>0</v>
      </c>
      <c r="W572" s="3">
        <f t="array" ref="W572">INDEX($AF$3:$CM$62,MATCH($S572,$AE$3:$AE$62,0),MATCH(W$1&amp;$R572,$AF$1:$CM$1&amp;$AF$2:$CM$2,0))*VLOOKUP($Q572,$C$17:$M$20,COUNTBLANK($D$15:G$15)+1,FALSE)</f>
        <v>0</v>
      </c>
      <c r="X572" s="3">
        <f t="array" ref="X572">INDEX($AF$3:$CM$62,MATCH($S572,$AE$3:$AE$62,0),MATCH(X$1&amp;$R572,$AF$1:$CM$1&amp;$AF$2:$CM$2,0))*VLOOKUP($Q572,$C$17:$M$20,COUNTBLANK($D$15:H$15)+1,FALSE)</f>
        <v>0</v>
      </c>
      <c r="Y572" s="3">
        <f t="array" ref="Y572">INDEX($AF$3:$CM$62,MATCH($S572,$AE$3:$AE$62,0),MATCH(Y$1&amp;$R572,$AF$1:$CM$1&amp;$AF$2:$CM$2,0))*VLOOKUP($Q572,$C$17:$M$20,COUNTBLANK($D$15:I$15)+1,FALSE)</f>
        <v>0.15</v>
      </c>
      <c r="Z572" s="3">
        <f t="array" ref="Z572">INDEX($AF$3:$CM$62,MATCH($S572,$AE$3:$AE$62,0),MATCH(Z$1&amp;$R572,$AF$1:$CM$1&amp;$AF$2:$CM$2,0))*VLOOKUP($Q572,$C$17:$M$20,COUNTBLANK($D$15:J$15)+1,FALSE)</f>
        <v>0</v>
      </c>
      <c r="AA572" s="3">
        <f t="array" ref="AA572">INDEX($AF$3:$CM$62,MATCH($S572,$AE$3:$AE$62,0),MATCH(AA$1&amp;$R572,$AF$1:$CM$1&amp;$AF$2:$CM$2,0))*VLOOKUP($Q572,$C$17:$M$20,COUNTBLANK($D$15:K$15)+1,FALSE)</f>
        <v>0</v>
      </c>
      <c r="AB572" s="3">
        <f t="array" ref="AB572">INDEX($AF$3:$CM$62,MATCH($S572,$AE$3:$AE$62,0),MATCH(AB$1&amp;$R572,$AF$1:$CM$1&amp;$AF$2:$CM$2,0))*VLOOKUP($Q572,$C$17:$M$20,COUNTBLANK($D$15:L$15)+1,FALSE)</f>
        <v>0</v>
      </c>
      <c r="AC572" s="3">
        <f t="array" ref="AC572">INDEX($AF$3:$CM$62,MATCH($S572,$AE$3:$AE$62,0),MATCH(AC$1&amp;$R572,$AF$1:$CM$1&amp;$AF$2:$CM$2,0))*VLOOKUP($Q572,$C$17:$M$20,COUNTBLANK($D$15:M$15)+1,FALSE)</f>
        <v>0</v>
      </c>
    </row>
    <row r="573" spans="17:29" x14ac:dyDescent="0.2">
      <c r="Q573" t="s">
        <v>418</v>
      </c>
      <c r="R573">
        <f t="shared" si="143"/>
        <v>4</v>
      </c>
      <c r="S573">
        <f t="shared" si="142"/>
        <v>31</v>
      </c>
      <c r="T573" s="3">
        <f t="array" ref="T573">INDEX($AF$3:$CM$62,MATCH($S573,$AE$3:$AE$62,0),MATCH(T$1&amp;$R573,$AF$1:$CM$1&amp;$AF$2:$CM$2,0))*VLOOKUP($Q573,$C$17:$M$20,COUNTBLANK($D$15:D$15)+1,FALSE)</f>
        <v>155</v>
      </c>
      <c r="U573" s="3">
        <f t="array" ref="U573">INDEX($AF$3:$CM$62,MATCH($S573,$AE$3:$AE$62,0),MATCH(U$1&amp;$R573,$AF$1:$CM$1&amp;$AF$2:$CM$2,0))*VLOOKUP($Q573,$C$17:$M$20,COUNTBLANK($D$15:E$15)+1,FALSE)</f>
        <v>7750</v>
      </c>
      <c r="V573" s="3">
        <f t="array" ref="V573">INDEX($AF$3:$CM$62,MATCH($S573,$AE$3:$AE$62,0),MATCH(V$1&amp;$R573,$AF$1:$CM$1&amp;$AF$2:$CM$2,0))*VLOOKUP($Q573,$C$17:$M$20,COUNTBLANK($D$15:F$15)+1,FALSE)</f>
        <v>0</v>
      </c>
      <c r="W573" s="3">
        <f t="array" ref="W573">INDEX($AF$3:$CM$62,MATCH($S573,$AE$3:$AE$62,0),MATCH(W$1&amp;$R573,$AF$1:$CM$1&amp;$AF$2:$CM$2,0))*VLOOKUP($Q573,$C$17:$M$20,COUNTBLANK($D$15:G$15)+1,FALSE)</f>
        <v>0</v>
      </c>
      <c r="X573" s="3">
        <f t="array" ref="X573">INDEX($AF$3:$CM$62,MATCH($S573,$AE$3:$AE$62,0),MATCH(X$1&amp;$R573,$AF$1:$CM$1&amp;$AF$2:$CM$2,0))*VLOOKUP($Q573,$C$17:$M$20,COUNTBLANK($D$15:H$15)+1,FALSE)</f>
        <v>0</v>
      </c>
      <c r="Y573" s="3">
        <f t="array" ref="Y573">INDEX($AF$3:$CM$62,MATCH($S573,$AE$3:$AE$62,0),MATCH(Y$1&amp;$R573,$AF$1:$CM$1&amp;$AF$2:$CM$2,0))*VLOOKUP($Q573,$C$17:$M$20,COUNTBLANK($D$15:I$15)+1,FALSE)</f>
        <v>0.15</v>
      </c>
      <c r="Z573" s="3">
        <f t="array" ref="Z573">INDEX($AF$3:$CM$62,MATCH($S573,$AE$3:$AE$62,0),MATCH(Z$1&amp;$R573,$AF$1:$CM$1&amp;$AF$2:$CM$2,0))*VLOOKUP($Q573,$C$17:$M$20,COUNTBLANK($D$15:J$15)+1,FALSE)</f>
        <v>0</v>
      </c>
      <c r="AA573" s="3">
        <f t="array" ref="AA573">INDEX($AF$3:$CM$62,MATCH($S573,$AE$3:$AE$62,0),MATCH(AA$1&amp;$R573,$AF$1:$CM$1&amp;$AF$2:$CM$2,0))*VLOOKUP($Q573,$C$17:$M$20,COUNTBLANK($D$15:K$15)+1,FALSE)</f>
        <v>0</v>
      </c>
      <c r="AB573" s="3">
        <f t="array" ref="AB573">INDEX($AF$3:$CM$62,MATCH($S573,$AE$3:$AE$62,0),MATCH(AB$1&amp;$R573,$AF$1:$CM$1&amp;$AF$2:$CM$2,0))*VLOOKUP($Q573,$C$17:$M$20,COUNTBLANK($D$15:L$15)+1,FALSE)</f>
        <v>0</v>
      </c>
      <c r="AC573" s="3">
        <f t="array" ref="AC573">INDEX($AF$3:$CM$62,MATCH($S573,$AE$3:$AE$62,0),MATCH(AC$1&amp;$R573,$AF$1:$CM$1&amp;$AF$2:$CM$2,0))*VLOOKUP($Q573,$C$17:$M$20,COUNTBLANK($D$15:M$15)+1,FALSE)</f>
        <v>0</v>
      </c>
    </row>
    <row r="574" spans="17:29" x14ac:dyDescent="0.2">
      <c r="Q574" t="s">
        <v>418</v>
      </c>
      <c r="R574">
        <f t="shared" si="143"/>
        <v>4</v>
      </c>
      <c r="S574">
        <f t="shared" si="142"/>
        <v>32</v>
      </c>
      <c r="T574" s="3">
        <f t="array" ref="T574">INDEX($AF$3:$CM$62,MATCH($S574,$AE$3:$AE$62,0),MATCH(T$1&amp;$R574,$AF$1:$CM$1&amp;$AF$2:$CM$2,0))*VLOOKUP($Q574,$C$17:$M$20,COUNTBLANK($D$15:D$15)+1,FALSE)</f>
        <v>160</v>
      </c>
      <c r="U574" s="3">
        <f t="array" ref="U574">INDEX($AF$3:$CM$62,MATCH($S574,$AE$3:$AE$62,0),MATCH(U$1&amp;$R574,$AF$1:$CM$1&amp;$AF$2:$CM$2,0))*VLOOKUP($Q574,$C$17:$M$20,COUNTBLANK($D$15:E$15)+1,FALSE)</f>
        <v>8000</v>
      </c>
      <c r="V574" s="3">
        <f t="array" ref="V574">INDEX($AF$3:$CM$62,MATCH($S574,$AE$3:$AE$62,0),MATCH(V$1&amp;$R574,$AF$1:$CM$1&amp;$AF$2:$CM$2,0))*VLOOKUP($Q574,$C$17:$M$20,COUNTBLANK($D$15:F$15)+1,FALSE)</f>
        <v>0</v>
      </c>
      <c r="W574" s="3">
        <f t="array" ref="W574">INDEX($AF$3:$CM$62,MATCH($S574,$AE$3:$AE$62,0),MATCH(W$1&amp;$R574,$AF$1:$CM$1&amp;$AF$2:$CM$2,0))*VLOOKUP($Q574,$C$17:$M$20,COUNTBLANK($D$15:G$15)+1,FALSE)</f>
        <v>0</v>
      </c>
      <c r="X574" s="3">
        <f t="array" ref="X574">INDEX($AF$3:$CM$62,MATCH($S574,$AE$3:$AE$62,0),MATCH(X$1&amp;$R574,$AF$1:$CM$1&amp;$AF$2:$CM$2,0))*VLOOKUP($Q574,$C$17:$M$20,COUNTBLANK($D$15:H$15)+1,FALSE)</f>
        <v>0</v>
      </c>
      <c r="Y574" s="3">
        <f t="array" ref="Y574">INDEX($AF$3:$CM$62,MATCH($S574,$AE$3:$AE$62,0),MATCH(Y$1&amp;$R574,$AF$1:$CM$1&amp;$AF$2:$CM$2,0))*VLOOKUP($Q574,$C$17:$M$20,COUNTBLANK($D$15:I$15)+1,FALSE)</f>
        <v>0.15</v>
      </c>
      <c r="Z574" s="3">
        <f t="array" ref="Z574">INDEX($AF$3:$CM$62,MATCH($S574,$AE$3:$AE$62,0),MATCH(Z$1&amp;$R574,$AF$1:$CM$1&amp;$AF$2:$CM$2,0))*VLOOKUP($Q574,$C$17:$M$20,COUNTBLANK($D$15:J$15)+1,FALSE)</f>
        <v>0</v>
      </c>
      <c r="AA574" s="3">
        <f t="array" ref="AA574">INDEX($AF$3:$CM$62,MATCH($S574,$AE$3:$AE$62,0),MATCH(AA$1&amp;$R574,$AF$1:$CM$1&amp;$AF$2:$CM$2,0))*VLOOKUP($Q574,$C$17:$M$20,COUNTBLANK($D$15:K$15)+1,FALSE)</f>
        <v>0</v>
      </c>
      <c r="AB574" s="3">
        <f t="array" ref="AB574">INDEX($AF$3:$CM$62,MATCH($S574,$AE$3:$AE$62,0),MATCH(AB$1&amp;$R574,$AF$1:$CM$1&amp;$AF$2:$CM$2,0))*VLOOKUP($Q574,$C$17:$M$20,COUNTBLANK($D$15:L$15)+1,FALSE)</f>
        <v>0</v>
      </c>
      <c r="AC574" s="3">
        <f t="array" ref="AC574">INDEX($AF$3:$CM$62,MATCH($S574,$AE$3:$AE$62,0),MATCH(AC$1&amp;$R574,$AF$1:$CM$1&amp;$AF$2:$CM$2,0))*VLOOKUP($Q574,$C$17:$M$20,COUNTBLANK($D$15:M$15)+1,FALSE)</f>
        <v>0</v>
      </c>
    </row>
    <row r="575" spans="17:29" x14ac:dyDescent="0.2">
      <c r="Q575" t="s">
        <v>418</v>
      </c>
      <c r="R575">
        <f t="shared" si="143"/>
        <v>4</v>
      </c>
      <c r="S575">
        <f t="shared" si="142"/>
        <v>33</v>
      </c>
      <c r="T575" s="3">
        <f t="array" ref="T575">INDEX($AF$3:$CM$62,MATCH($S575,$AE$3:$AE$62,0),MATCH(T$1&amp;$R575,$AF$1:$CM$1&amp;$AF$2:$CM$2,0))*VLOOKUP($Q575,$C$17:$M$20,COUNTBLANK($D$15:D$15)+1,FALSE)</f>
        <v>165</v>
      </c>
      <c r="U575" s="3">
        <f t="array" ref="U575">INDEX($AF$3:$CM$62,MATCH($S575,$AE$3:$AE$62,0),MATCH(U$1&amp;$R575,$AF$1:$CM$1&amp;$AF$2:$CM$2,0))*VLOOKUP($Q575,$C$17:$M$20,COUNTBLANK($D$15:E$15)+1,FALSE)</f>
        <v>8250</v>
      </c>
      <c r="V575" s="3">
        <f t="array" ref="V575">INDEX($AF$3:$CM$62,MATCH($S575,$AE$3:$AE$62,0),MATCH(V$1&amp;$R575,$AF$1:$CM$1&amp;$AF$2:$CM$2,0))*VLOOKUP($Q575,$C$17:$M$20,COUNTBLANK($D$15:F$15)+1,FALSE)</f>
        <v>0</v>
      </c>
      <c r="W575" s="3">
        <f t="array" ref="W575">INDEX($AF$3:$CM$62,MATCH($S575,$AE$3:$AE$62,0),MATCH(W$1&amp;$R575,$AF$1:$CM$1&amp;$AF$2:$CM$2,0))*VLOOKUP($Q575,$C$17:$M$20,COUNTBLANK($D$15:G$15)+1,FALSE)</f>
        <v>0</v>
      </c>
      <c r="X575" s="3">
        <f t="array" ref="X575">INDEX($AF$3:$CM$62,MATCH($S575,$AE$3:$AE$62,0),MATCH(X$1&amp;$R575,$AF$1:$CM$1&amp;$AF$2:$CM$2,0))*VLOOKUP($Q575,$C$17:$M$20,COUNTBLANK($D$15:H$15)+1,FALSE)</f>
        <v>0</v>
      </c>
      <c r="Y575" s="3">
        <f t="array" ref="Y575">INDEX($AF$3:$CM$62,MATCH($S575,$AE$3:$AE$62,0),MATCH(Y$1&amp;$R575,$AF$1:$CM$1&amp;$AF$2:$CM$2,0))*VLOOKUP($Q575,$C$17:$M$20,COUNTBLANK($D$15:I$15)+1,FALSE)</f>
        <v>0.15</v>
      </c>
      <c r="Z575" s="3">
        <f t="array" ref="Z575">INDEX($AF$3:$CM$62,MATCH($S575,$AE$3:$AE$62,0),MATCH(Z$1&amp;$R575,$AF$1:$CM$1&amp;$AF$2:$CM$2,0))*VLOOKUP($Q575,$C$17:$M$20,COUNTBLANK($D$15:J$15)+1,FALSE)</f>
        <v>0</v>
      </c>
      <c r="AA575" s="3">
        <f t="array" ref="AA575">INDEX($AF$3:$CM$62,MATCH($S575,$AE$3:$AE$62,0),MATCH(AA$1&amp;$R575,$AF$1:$CM$1&amp;$AF$2:$CM$2,0))*VLOOKUP($Q575,$C$17:$M$20,COUNTBLANK($D$15:K$15)+1,FALSE)</f>
        <v>0</v>
      </c>
      <c r="AB575" s="3">
        <f t="array" ref="AB575">INDEX($AF$3:$CM$62,MATCH($S575,$AE$3:$AE$62,0),MATCH(AB$1&amp;$R575,$AF$1:$CM$1&amp;$AF$2:$CM$2,0))*VLOOKUP($Q575,$C$17:$M$20,COUNTBLANK($D$15:L$15)+1,FALSE)</f>
        <v>0</v>
      </c>
      <c r="AC575" s="3">
        <f t="array" ref="AC575">INDEX($AF$3:$CM$62,MATCH($S575,$AE$3:$AE$62,0),MATCH(AC$1&amp;$R575,$AF$1:$CM$1&amp;$AF$2:$CM$2,0))*VLOOKUP($Q575,$C$17:$M$20,COUNTBLANK($D$15:M$15)+1,FALSE)</f>
        <v>0</v>
      </c>
    </row>
    <row r="576" spans="17:29" x14ac:dyDescent="0.2">
      <c r="Q576" t="s">
        <v>418</v>
      </c>
      <c r="R576">
        <f t="shared" si="143"/>
        <v>4</v>
      </c>
      <c r="S576">
        <f t="shared" ref="S576:S639" si="144">S516</f>
        <v>34</v>
      </c>
      <c r="T576" s="3">
        <f t="array" ref="T576">INDEX($AF$3:$CM$62,MATCH($S576,$AE$3:$AE$62,0),MATCH(T$1&amp;$R576,$AF$1:$CM$1&amp;$AF$2:$CM$2,0))*VLOOKUP($Q576,$C$17:$M$20,COUNTBLANK($D$15:D$15)+1,FALSE)</f>
        <v>170</v>
      </c>
      <c r="U576" s="3">
        <f t="array" ref="U576">INDEX($AF$3:$CM$62,MATCH($S576,$AE$3:$AE$62,0),MATCH(U$1&amp;$R576,$AF$1:$CM$1&amp;$AF$2:$CM$2,0))*VLOOKUP($Q576,$C$17:$M$20,COUNTBLANK($D$15:E$15)+1,FALSE)</f>
        <v>8500</v>
      </c>
      <c r="V576" s="3">
        <f t="array" ref="V576">INDEX($AF$3:$CM$62,MATCH($S576,$AE$3:$AE$62,0),MATCH(V$1&amp;$R576,$AF$1:$CM$1&amp;$AF$2:$CM$2,0))*VLOOKUP($Q576,$C$17:$M$20,COUNTBLANK($D$15:F$15)+1,FALSE)</f>
        <v>0</v>
      </c>
      <c r="W576" s="3">
        <f t="array" ref="W576">INDEX($AF$3:$CM$62,MATCH($S576,$AE$3:$AE$62,0),MATCH(W$1&amp;$R576,$AF$1:$CM$1&amp;$AF$2:$CM$2,0))*VLOOKUP($Q576,$C$17:$M$20,COUNTBLANK($D$15:G$15)+1,FALSE)</f>
        <v>0</v>
      </c>
      <c r="X576" s="3">
        <f t="array" ref="X576">INDEX($AF$3:$CM$62,MATCH($S576,$AE$3:$AE$62,0),MATCH(X$1&amp;$R576,$AF$1:$CM$1&amp;$AF$2:$CM$2,0))*VLOOKUP($Q576,$C$17:$M$20,COUNTBLANK($D$15:H$15)+1,FALSE)</f>
        <v>0</v>
      </c>
      <c r="Y576" s="3">
        <f t="array" ref="Y576">INDEX($AF$3:$CM$62,MATCH($S576,$AE$3:$AE$62,0),MATCH(Y$1&amp;$R576,$AF$1:$CM$1&amp;$AF$2:$CM$2,0))*VLOOKUP($Q576,$C$17:$M$20,COUNTBLANK($D$15:I$15)+1,FALSE)</f>
        <v>0.15</v>
      </c>
      <c r="Z576" s="3">
        <f t="array" ref="Z576">INDEX($AF$3:$CM$62,MATCH($S576,$AE$3:$AE$62,0),MATCH(Z$1&amp;$R576,$AF$1:$CM$1&amp;$AF$2:$CM$2,0))*VLOOKUP($Q576,$C$17:$M$20,COUNTBLANK($D$15:J$15)+1,FALSE)</f>
        <v>0</v>
      </c>
      <c r="AA576" s="3">
        <f t="array" ref="AA576">INDEX($AF$3:$CM$62,MATCH($S576,$AE$3:$AE$62,0),MATCH(AA$1&amp;$R576,$AF$1:$CM$1&amp;$AF$2:$CM$2,0))*VLOOKUP($Q576,$C$17:$M$20,COUNTBLANK($D$15:K$15)+1,FALSE)</f>
        <v>0</v>
      </c>
      <c r="AB576" s="3">
        <f t="array" ref="AB576">INDEX($AF$3:$CM$62,MATCH($S576,$AE$3:$AE$62,0),MATCH(AB$1&amp;$R576,$AF$1:$CM$1&amp;$AF$2:$CM$2,0))*VLOOKUP($Q576,$C$17:$M$20,COUNTBLANK($D$15:L$15)+1,FALSE)</f>
        <v>0</v>
      </c>
      <c r="AC576" s="3">
        <f t="array" ref="AC576">INDEX($AF$3:$CM$62,MATCH($S576,$AE$3:$AE$62,0),MATCH(AC$1&amp;$R576,$AF$1:$CM$1&amp;$AF$2:$CM$2,0))*VLOOKUP($Q576,$C$17:$M$20,COUNTBLANK($D$15:M$15)+1,FALSE)</f>
        <v>0</v>
      </c>
    </row>
    <row r="577" spans="17:29" x14ac:dyDescent="0.2">
      <c r="Q577" t="s">
        <v>418</v>
      </c>
      <c r="R577">
        <f t="shared" si="143"/>
        <v>4</v>
      </c>
      <c r="S577">
        <f t="shared" si="144"/>
        <v>35</v>
      </c>
      <c r="T577" s="3">
        <f t="array" ref="T577">INDEX($AF$3:$CM$62,MATCH($S577,$AE$3:$AE$62,0),MATCH(T$1&amp;$R577,$AF$1:$CM$1&amp;$AF$2:$CM$2,0))*VLOOKUP($Q577,$C$17:$M$20,COUNTBLANK($D$15:D$15)+1,FALSE)</f>
        <v>175</v>
      </c>
      <c r="U577" s="3">
        <f t="array" ref="U577">INDEX($AF$3:$CM$62,MATCH($S577,$AE$3:$AE$62,0),MATCH(U$1&amp;$R577,$AF$1:$CM$1&amp;$AF$2:$CM$2,0))*VLOOKUP($Q577,$C$17:$M$20,COUNTBLANK($D$15:E$15)+1,FALSE)</f>
        <v>8750</v>
      </c>
      <c r="V577" s="3">
        <f t="array" ref="V577">INDEX($AF$3:$CM$62,MATCH($S577,$AE$3:$AE$62,0),MATCH(V$1&amp;$R577,$AF$1:$CM$1&amp;$AF$2:$CM$2,0))*VLOOKUP($Q577,$C$17:$M$20,COUNTBLANK($D$15:F$15)+1,FALSE)</f>
        <v>0</v>
      </c>
      <c r="W577" s="3">
        <f t="array" ref="W577">INDEX($AF$3:$CM$62,MATCH($S577,$AE$3:$AE$62,0),MATCH(W$1&amp;$R577,$AF$1:$CM$1&amp;$AF$2:$CM$2,0))*VLOOKUP($Q577,$C$17:$M$20,COUNTBLANK($D$15:G$15)+1,FALSE)</f>
        <v>0</v>
      </c>
      <c r="X577" s="3">
        <f t="array" ref="X577">INDEX($AF$3:$CM$62,MATCH($S577,$AE$3:$AE$62,0),MATCH(X$1&amp;$R577,$AF$1:$CM$1&amp;$AF$2:$CM$2,0))*VLOOKUP($Q577,$C$17:$M$20,COUNTBLANK($D$15:H$15)+1,FALSE)</f>
        <v>0</v>
      </c>
      <c r="Y577" s="3">
        <f t="array" ref="Y577">INDEX($AF$3:$CM$62,MATCH($S577,$AE$3:$AE$62,0),MATCH(Y$1&amp;$R577,$AF$1:$CM$1&amp;$AF$2:$CM$2,0))*VLOOKUP($Q577,$C$17:$M$20,COUNTBLANK($D$15:I$15)+1,FALSE)</f>
        <v>0.15</v>
      </c>
      <c r="Z577" s="3">
        <f t="array" ref="Z577">INDEX($AF$3:$CM$62,MATCH($S577,$AE$3:$AE$62,0),MATCH(Z$1&amp;$R577,$AF$1:$CM$1&amp;$AF$2:$CM$2,0))*VLOOKUP($Q577,$C$17:$M$20,COUNTBLANK($D$15:J$15)+1,FALSE)</f>
        <v>0</v>
      </c>
      <c r="AA577" s="3">
        <f t="array" ref="AA577">INDEX($AF$3:$CM$62,MATCH($S577,$AE$3:$AE$62,0),MATCH(AA$1&amp;$R577,$AF$1:$CM$1&amp;$AF$2:$CM$2,0))*VLOOKUP($Q577,$C$17:$M$20,COUNTBLANK($D$15:K$15)+1,FALSE)</f>
        <v>0</v>
      </c>
      <c r="AB577" s="3">
        <f t="array" ref="AB577">INDEX($AF$3:$CM$62,MATCH($S577,$AE$3:$AE$62,0),MATCH(AB$1&amp;$R577,$AF$1:$CM$1&amp;$AF$2:$CM$2,0))*VLOOKUP($Q577,$C$17:$M$20,COUNTBLANK($D$15:L$15)+1,FALSE)</f>
        <v>0</v>
      </c>
      <c r="AC577" s="3">
        <f t="array" ref="AC577">INDEX($AF$3:$CM$62,MATCH($S577,$AE$3:$AE$62,0),MATCH(AC$1&amp;$R577,$AF$1:$CM$1&amp;$AF$2:$CM$2,0))*VLOOKUP($Q577,$C$17:$M$20,COUNTBLANK($D$15:M$15)+1,FALSE)</f>
        <v>0</v>
      </c>
    </row>
    <row r="578" spans="17:29" x14ac:dyDescent="0.2">
      <c r="Q578" t="s">
        <v>418</v>
      </c>
      <c r="R578">
        <f t="shared" si="143"/>
        <v>4</v>
      </c>
      <c r="S578">
        <f t="shared" si="144"/>
        <v>36</v>
      </c>
      <c r="T578" s="3">
        <f t="array" ref="T578">INDEX($AF$3:$CM$62,MATCH($S578,$AE$3:$AE$62,0),MATCH(T$1&amp;$R578,$AF$1:$CM$1&amp;$AF$2:$CM$2,0))*VLOOKUP($Q578,$C$17:$M$20,COUNTBLANK($D$15:D$15)+1,FALSE)</f>
        <v>180</v>
      </c>
      <c r="U578" s="3">
        <f t="array" ref="U578">INDEX($AF$3:$CM$62,MATCH($S578,$AE$3:$AE$62,0),MATCH(U$1&amp;$R578,$AF$1:$CM$1&amp;$AF$2:$CM$2,0))*VLOOKUP($Q578,$C$17:$M$20,COUNTBLANK($D$15:E$15)+1,FALSE)</f>
        <v>9000</v>
      </c>
      <c r="V578" s="3">
        <f t="array" ref="V578">INDEX($AF$3:$CM$62,MATCH($S578,$AE$3:$AE$62,0),MATCH(V$1&amp;$R578,$AF$1:$CM$1&amp;$AF$2:$CM$2,0))*VLOOKUP($Q578,$C$17:$M$20,COUNTBLANK($D$15:F$15)+1,FALSE)</f>
        <v>0</v>
      </c>
      <c r="W578" s="3">
        <f t="array" ref="W578">INDEX($AF$3:$CM$62,MATCH($S578,$AE$3:$AE$62,0),MATCH(W$1&amp;$R578,$AF$1:$CM$1&amp;$AF$2:$CM$2,0))*VLOOKUP($Q578,$C$17:$M$20,COUNTBLANK($D$15:G$15)+1,FALSE)</f>
        <v>0</v>
      </c>
      <c r="X578" s="3">
        <f t="array" ref="X578">INDEX($AF$3:$CM$62,MATCH($S578,$AE$3:$AE$62,0),MATCH(X$1&amp;$R578,$AF$1:$CM$1&amp;$AF$2:$CM$2,0))*VLOOKUP($Q578,$C$17:$M$20,COUNTBLANK($D$15:H$15)+1,FALSE)</f>
        <v>0</v>
      </c>
      <c r="Y578" s="3">
        <f t="array" ref="Y578">INDEX($AF$3:$CM$62,MATCH($S578,$AE$3:$AE$62,0),MATCH(Y$1&amp;$R578,$AF$1:$CM$1&amp;$AF$2:$CM$2,0))*VLOOKUP($Q578,$C$17:$M$20,COUNTBLANK($D$15:I$15)+1,FALSE)</f>
        <v>0.15</v>
      </c>
      <c r="Z578" s="3">
        <f t="array" ref="Z578">INDEX($AF$3:$CM$62,MATCH($S578,$AE$3:$AE$62,0),MATCH(Z$1&amp;$R578,$AF$1:$CM$1&amp;$AF$2:$CM$2,0))*VLOOKUP($Q578,$C$17:$M$20,COUNTBLANK($D$15:J$15)+1,FALSE)</f>
        <v>0</v>
      </c>
      <c r="AA578" s="3">
        <f t="array" ref="AA578">INDEX($AF$3:$CM$62,MATCH($S578,$AE$3:$AE$62,0),MATCH(AA$1&amp;$R578,$AF$1:$CM$1&amp;$AF$2:$CM$2,0))*VLOOKUP($Q578,$C$17:$M$20,COUNTBLANK($D$15:K$15)+1,FALSE)</f>
        <v>0</v>
      </c>
      <c r="AB578" s="3">
        <f t="array" ref="AB578">INDEX($AF$3:$CM$62,MATCH($S578,$AE$3:$AE$62,0),MATCH(AB$1&amp;$R578,$AF$1:$CM$1&amp;$AF$2:$CM$2,0))*VLOOKUP($Q578,$C$17:$M$20,COUNTBLANK($D$15:L$15)+1,FALSE)</f>
        <v>0</v>
      </c>
      <c r="AC578" s="3">
        <f t="array" ref="AC578">INDEX($AF$3:$CM$62,MATCH($S578,$AE$3:$AE$62,0),MATCH(AC$1&amp;$R578,$AF$1:$CM$1&amp;$AF$2:$CM$2,0))*VLOOKUP($Q578,$C$17:$M$20,COUNTBLANK($D$15:M$15)+1,FALSE)</f>
        <v>0</v>
      </c>
    </row>
    <row r="579" spans="17:29" x14ac:dyDescent="0.2">
      <c r="Q579" t="s">
        <v>418</v>
      </c>
      <c r="R579">
        <f t="shared" si="143"/>
        <v>4</v>
      </c>
      <c r="S579">
        <f t="shared" si="144"/>
        <v>37</v>
      </c>
      <c r="T579" s="3">
        <f t="array" ref="T579">INDEX($AF$3:$CM$62,MATCH($S579,$AE$3:$AE$62,0),MATCH(T$1&amp;$R579,$AF$1:$CM$1&amp;$AF$2:$CM$2,0))*VLOOKUP($Q579,$C$17:$M$20,COUNTBLANK($D$15:D$15)+1,FALSE)</f>
        <v>185</v>
      </c>
      <c r="U579" s="3">
        <f t="array" ref="U579">INDEX($AF$3:$CM$62,MATCH($S579,$AE$3:$AE$62,0),MATCH(U$1&amp;$R579,$AF$1:$CM$1&amp;$AF$2:$CM$2,0))*VLOOKUP($Q579,$C$17:$M$20,COUNTBLANK($D$15:E$15)+1,FALSE)</f>
        <v>9250</v>
      </c>
      <c r="V579" s="3">
        <f t="array" ref="V579">INDEX($AF$3:$CM$62,MATCH($S579,$AE$3:$AE$62,0),MATCH(V$1&amp;$R579,$AF$1:$CM$1&amp;$AF$2:$CM$2,0))*VLOOKUP($Q579,$C$17:$M$20,COUNTBLANK($D$15:F$15)+1,FALSE)</f>
        <v>0</v>
      </c>
      <c r="W579" s="3">
        <f t="array" ref="W579">INDEX($AF$3:$CM$62,MATCH($S579,$AE$3:$AE$62,0),MATCH(W$1&amp;$R579,$AF$1:$CM$1&amp;$AF$2:$CM$2,0))*VLOOKUP($Q579,$C$17:$M$20,COUNTBLANK($D$15:G$15)+1,FALSE)</f>
        <v>0</v>
      </c>
      <c r="X579" s="3">
        <f t="array" ref="X579">INDEX($AF$3:$CM$62,MATCH($S579,$AE$3:$AE$62,0),MATCH(X$1&amp;$R579,$AF$1:$CM$1&amp;$AF$2:$CM$2,0))*VLOOKUP($Q579,$C$17:$M$20,COUNTBLANK($D$15:H$15)+1,FALSE)</f>
        <v>0</v>
      </c>
      <c r="Y579" s="3">
        <f t="array" ref="Y579">INDEX($AF$3:$CM$62,MATCH($S579,$AE$3:$AE$62,0),MATCH(Y$1&amp;$R579,$AF$1:$CM$1&amp;$AF$2:$CM$2,0))*VLOOKUP($Q579,$C$17:$M$20,COUNTBLANK($D$15:I$15)+1,FALSE)</f>
        <v>0.15</v>
      </c>
      <c r="Z579" s="3">
        <f t="array" ref="Z579">INDEX($AF$3:$CM$62,MATCH($S579,$AE$3:$AE$62,0),MATCH(Z$1&amp;$R579,$AF$1:$CM$1&amp;$AF$2:$CM$2,0))*VLOOKUP($Q579,$C$17:$M$20,COUNTBLANK($D$15:J$15)+1,FALSE)</f>
        <v>0</v>
      </c>
      <c r="AA579" s="3">
        <f t="array" ref="AA579">INDEX($AF$3:$CM$62,MATCH($S579,$AE$3:$AE$62,0),MATCH(AA$1&amp;$R579,$AF$1:$CM$1&amp;$AF$2:$CM$2,0))*VLOOKUP($Q579,$C$17:$M$20,COUNTBLANK($D$15:K$15)+1,FALSE)</f>
        <v>0</v>
      </c>
      <c r="AB579" s="3">
        <f t="array" ref="AB579">INDEX($AF$3:$CM$62,MATCH($S579,$AE$3:$AE$62,0),MATCH(AB$1&amp;$R579,$AF$1:$CM$1&amp;$AF$2:$CM$2,0))*VLOOKUP($Q579,$C$17:$M$20,COUNTBLANK($D$15:L$15)+1,FALSE)</f>
        <v>0</v>
      </c>
      <c r="AC579" s="3">
        <f t="array" ref="AC579">INDEX($AF$3:$CM$62,MATCH($S579,$AE$3:$AE$62,0),MATCH(AC$1&amp;$R579,$AF$1:$CM$1&amp;$AF$2:$CM$2,0))*VLOOKUP($Q579,$C$17:$M$20,COUNTBLANK($D$15:M$15)+1,FALSE)</f>
        <v>0</v>
      </c>
    </row>
    <row r="580" spans="17:29" x14ac:dyDescent="0.2">
      <c r="Q580" t="s">
        <v>418</v>
      </c>
      <c r="R580">
        <f t="shared" si="143"/>
        <v>4</v>
      </c>
      <c r="S580">
        <f t="shared" si="144"/>
        <v>38</v>
      </c>
      <c r="T580" s="3">
        <f t="array" ref="T580">INDEX($AF$3:$CM$62,MATCH($S580,$AE$3:$AE$62,0),MATCH(T$1&amp;$R580,$AF$1:$CM$1&amp;$AF$2:$CM$2,0))*VLOOKUP($Q580,$C$17:$M$20,COUNTBLANK($D$15:D$15)+1,FALSE)</f>
        <v>190</v>
      </c>
      <c r="U580" s="3">
        <f t="array" ref="U580">INDEX($AF$3:$CM$62,MATCH($S580,$AE$3:$AE$62,0),MATCH(U$1&amp;$R580,$AF$1:$CM$1&amp;$AF$2:$CM$2,0))*VLOOKUP($Q580,$C$17:$M$20,COUNTBLANK($D$15:E$15)+1,FALSE)</f>
        <v>9500</v>
      </c>
      <c r="V580" s="3">
        <f t="array" ref="V580">INDEX($AF$3:$CM$62,MATCH($S580,$AE$3:$AE$62,0),MATCH(V$1&amp;$R580,$AF$1:$CM$1&amp;$AF$2:$CM$2,0))*VLOOKUP($Q580,$C$17:$M$20,COUNTBLANK($D$15:F$15)+1,FALSE)</f>
        <v>0</v>
      </c>
      <c r="W580" s="3">
        <f t="array" ref="W580">INDEX($AF$3:$CM$62,MATCH($S580,$AE$3:$AE$62,0),MATCH(W$1&amp;$R580,$AF$1:$CM$1&amp;$AF$2:$CM$2,0))*VLOOKUP($Q580,$C$17:$M$20,COUNTBLANK($D$15:G$15)+1,FALSE)</f>
        <v>0</v>
      </c>
      <c r="X580" s="3">
        <f t="array" ref="X580">INDEX($AF$3:$CM$62,MATCH($S580,$AE$3:$AE$62,0),MATCH(X$1&amp;$R580,$AF$1:$CM$1&amp;$AF$2:$CM$2,0))*VLOOKUP($Q580,$C$17:$M$20,COUNTBLANK($D$15:H$15)+1,FALSE)</f>
        <v>0</v>
      </c>
      <c r="Y580" s="3">
        <f t="array" ref="Y580">INDEX($AF$3:$CM$62,MATCH($S580,$AE$3:$AE$62,0),MATCH(Y$1&amp;$R580,$AF$1:$CM$1&amp;$AF$2:$CM$2,0))*VLOOKUP($Q580,$C$17:$M$20,COUNTBLANK($D$15:I$15)+1,FALSE)</f>
        <v>0.15</v>
      </c>
      <c r="Z580" s="3">
        <f t="array" ref="Z580">INDEX($AF$3:$CM$62,MATCH($S580,$AE$3:$AE$62,0),MATCH(Z$1&amp;$R580,$AF$1:$CM$1&amp;$AF$2:$CM$2,0))*VLOOKUP($Q580,$C$17:$M$20,COUNTBLANK($D$15:J$15)+1,FALSE)</f>
        <v>0</v>
      </c>
      <c r="AA580" s="3">
        <f t="array" ref="AA580">INDEX($AF$3:$CM$62,MATCH($S580,$AE$3:$AE$62,0),MATCH(AA$1&amp;$R580,$AF$1:$CM$1&amp;$AF$2:$CM$2,0))*VLOOKUP($Q580,$C$17:$M$20,COUNTBLANK($D$15:K$15)+1,FALSE)</f>
        <v>0</v>
      </c>
      <c r="AB580" s="3">
        <f t="array" ref="AB580">INDEX($AF$3:$CM$62,MATCH($S580,$AE$3:$AE$62,0),MATCH(AB$1&amp;$R580,$AF$1:$CM$1&amp;$AF$2:$CM$2,0))*VLOOKUP($Q580,$C$17:$M$20,COUNTBLANK($D$15:L$15)+1,FALSE)</f>
        <v>0</v>
      </c>
      <c r="AC580" s="3">
        <f t="array" ref="AC580">INDEX($AF$3:$CM$62,MATCH($S580,$AE$3:$AE$62,0),MATCH(AC$1&amp;$R580,$AF$1:$CM$1&amp;$AF$2:$CM$2,0))*VLOOKUP($Q580,$C$17:$M$20,COUNTBLANK($D$15:M$15)+1,FALSE)</f>
        <v>0</v>
      </c>
    </row>
    <row r="581" spans="17:29" x14ac:dyDescent="0.2">
      <c r="Q581" t="s">
        <v>418</v>
      </c>
      <c r="R581">
        <f t="shared" si="143"/>
        <v>4</v>
      </c>
      <c r="S581">
        <f t="shared" si="144"/>
        <v>39</v>
      </c>
      <c r="T581" s="3">
        <f t="array" ref="T581">INDEX($AF$3:$CM$62,MATCH($S581,$AE$3:$AE$62,0),MATCH(T$1&amp;$R581,$AF$1:$CM$1&amp;$AF$2:$CM$2,0))*VLOOKUP($Q581,$C$17:$M$20,COUNTBLANK($D$15:D$15)+1,FALSE)</f>
        <v>195</v>
      </c>
      <c r="U581" s="3">
        <f t="array" ref="U581">INDEX($AF$3:$CM$62,MATCH($S581,$AE$3:$AE$62,0),MATCH(U$1&amp;$R581,$AF$1:$CM$1&amp;$AF$2:$CM$2,0))*VLOOKUP($Q581,$C$17:$M$20,COUNTBLANK($D$15:E$15)+1,FALSE)</f>
        <v>9750</v>
      </c>
      <c r="V581" s="3">
        <f t="array" ref="V581">INDEX($AF$3:$CM$62,MATCH($S581,$AE$3:$AE$62,0),MATCH(V$1&amp;$R581,$AF$1:$CM$1&amp;$AF$2:$CM$2,0))*VLOOKUP($Q581,$C$17:$M$20,COUNTBLANK($D$15:F$15)+1,FALSE)</f>
        <v>0</v>
      </c>
      <c r="W581" s="3">
        <f t="array" ref="W581">INDEX($AF$3:$CM$62,MATCH($S581,$AE$3:$AE$62,0),MATCH(W$1&amp;$R581,$AF$1:$CM$1&amp;$AF$2:$CM$2,0))*VLOOKUP($Q581,$C$17:$M$20,COUNTBLANK($D$15:G$15)+1,FALSE)</f>
        <v>0</v>
      </c>
      <c r="X581" s="3">
        <f t="array" ref="X581">INDEX($AF$3:$CM$62,MATCH($S581,$AE$3:$AE$62,0),MATCH(X$1&amp;$R581,$AF$1:$CM$1&amp;$AF$2:$CM$2,0))*VLOOKUP($Q581,$C$17:$M$20,COUNTBLANK($D$15:H$15)+1,FALSE)</f>
        <v>0</v>
      </c>
      <c r="Y581" s="3">
        <f t="array" ref="Y581">INDEX($AF$3:$CM$62,MATCH($S581,$AE$3:$AE$62,0),MATCH(Y$1&amp;$R581,$AF$1:$CM$1&amp;$AF$2:$CM$2,0))*VLOOKUP($Q581,$C$17:$M$20,COUNTBLANK($D$15:I$15)+1,FALSE)</f>
        <v>0.15</v>
      </c>
      <c r="Z581" s="3">
        <f t="array" ref="Z581">INDEX($AF$3:$CM$62,MATCH($S581,$AE$3:$AE$62,0),MATCH(Z$1&amp;$R581,$AF$1:$CM$1&amp;$AF$2:$CM$2,0))*VLOOKUP($Q581,$C$17:$M$20,COUNTBLANK($D$15:J$15)+1,FALSE)</f>
        <v>0</v>
      </c>
      <c r="AA581" s="3">
        <f t="array" ref="AA581">INDEX($AF$3:$CM$62,MATCH($S581,$AE$3:$AE$62,0),MATCH(AA$1&amp;$R581,$AF$1:$CM$1&amp;$AF$2:$CM$2,0))*VLOOKUP($Q581,$C$17:$M$20,COUNTBLANK($D$15:K$15)+1,FALSE)</f>
        <v>0</v>
      </c>
      <c r="AB581" s="3">
        <f t="array" ref="AB581">INDEX($AF$3:$CM$62,MATCH($S581,$AE$3:$AE$62,0),MATCH(AB$1&amp;$R581,$AF$1:$CM$1&amp;$AF$2:$CM$2,0))*VLOOKUP($Q581,$C$17:$M$20,COUNTBLANK($D$15:L$15)+1,FALSE)</f>
        <v>0</v>
      </c>
      <c r="AC581" s="3">
        <f t="array" ref="AC581">INDEX($AF$3:$CM$62,MATCH($S581,$AE$3:$AE$62,0),MATCH(AC$1&amp;$R581,$AF$1:$CM$1&amp;$AF$2:$CM$2,0))*VLOOKUP($Q581,$C$17:$M$20,COUNTBLANK($D$15:M$15)+1,FALSE)</f>
        <v>0</v>
      </c>
    </row>
    <row r="582" spans="17:29" x14ac:dyDescent="0.2">
      <c r="Q582" t="s">
        <v>418</v>
      </c>
      <c r="R582">
        <f t="shared" si="143"/>
        <v>4</v>
      </c>
      <c r="S582">
        <f t="shared" si="144"/>
        <v>40</v>
      </c>
      <c r="T582" s="3">
        <f t="array" ref="T582">INDEX($AF$3:$CM$62,MATCH($S582,$AE$3:$AE$62,0),MATCH(T$1&amp;$R582,$AF$1:$CM$1&amp;$AF$2:$CM$2,0))*VLOOKUP($Q582,$C$17:$M$20,COUNTBLANK($D$15:D$15)+1,FALSE)</f>
        <v>200</v>
      </c>
      <c r="U582" s="3">
        <f t="array" ref="U582">INDEX($AF$3:$CM$62,MATCH($S582,$AE$3:$AE$62,0),MATCH(U$1&amp;$R582,$AF$1:$CM$1&amp;$AF$2:$CM$2,0))*VLOOKUP($Q582,$C$17:$M$20,COUNTBLANK($D$15:E$15)+1,FALSE)</f>
        <v>10000</v>
      </c>
      <c r="V582" s="3">
        <f t="array" ref="V582">INDEX($AF$3:$CM$62,MATCH($S582,$AE$3:$AE$62,0),MATCH(V$1&amp;$R582,$AF$1:$CM$1&amp;$AF$2:$CM$2,0))*VLOOKUP($Q582,$C$17:$M$20,COUNTBLANK($D$15:F$15)+1,FALSE)</f>
        <v>0</v>
      </c>
      <c r="W582" s="3">
        <f t="array" ref="W582">INDEX($AF$3:$CM$62,MATCH($S582,$AE$3:$AE$62,0),MATCH(W$1&amp;$R582,$AF$1:$CM$1&amp;$AF$2:$CM$2,0))*VLOOKUP($Q582,$C$17:$M$20,COUNTBLANK($D$15:G$15)+1,FALSE)</f>
        <v>0</v>
      </c>
      <c r="X582" s="3">
        <f t="array" ref="X582">INDEX($AF$3:$CM$62,MATCH($S582,$AE$3:$AE$62,0),MATCH(X$1&amp;$R582,$AF$1:$CM$1&amp;$AF$2:$CM$2,0))*VLOOKUP($Q582,$C$17:$M$20,COUNTBLANK($D$15:H$15)+1,FALSE)</f>
        <v>0</v>
      </c>
      <c r="Y582" s="3">
        <f t="array" ref="Y582">INDEX($AF$3:$CM$62,MATCH($S582,$AE$3:$AE$62,0),MATCH(Y$1&amp;$R582,$AF$1:$CM$1&amp;$AF$2:$CM$2,0))*VLOOKUP($Q582,$C$17:$M$20,COUNTBLANK($D$15:I$15)+1,FALSE)</f>
        <v>0.2</v>
      </c>
      <c r="Z582" s="3">
        <f t="array" ref="Z582">INDEX($AF$3:$CM$62,MATCH($S582,$AE$3:$AE$62,0),MATCH(Z$1&amp;$R582,$AF$1:$CM$1&amp;$AF$2:$CM$2,0))*VLOOKUP($Q582,$C$17:$M$20,COUNTBLANK($D$15:J$15)+1,FALSE)</f>
        <v>0</v>
      </c>
      <c r="AA582" s="3">
        <f t="array" ref="AA582">INDEX($AF$3:$CM$62,MATCH($S582,$AE$3:$AE$62,0),MATCH(AA$1&amp;$R582,$AF$1:$CM$1&amp;$AF$2:$CM$2,0))*VLOOKUP($Q582,$C$17:$M$20,COUNTBLANK($D$15:K$15)+1,FALSE)</f>
        <v>0</v>
      </c>
      <c r="AB582" s="3">
        <f t="array" ref="AB582">INDEX($AF$3:$CM$62,MATCH($S582,$AE$3:$AE$62,0),MATCH(AB$1&amp;$R582,$AF$1:$CM$1&amp;$AF$2:$CM$2,0))*VLOOKUP($Q582,$C$17:$M$20,COUNTBLANK($D$15:L$15)+1,FALSE)</f>
        <v>0</v>
      </c>
      <c r="AC582" s="3">
        <f t="array" ref="AC582">INDEX($AF$3:$CM$62,MATCH($S582,$AE$3:$AE$62,0),MATCH(AC$1&amp;$R582,$AF$1:$CM$1&amp;$AF$2:$CM$2,0))*VLOOKUP($Q582,$C$17:$M$20,COUNTBLANK($D$15:M$15)+1,FALSE)</f>
        <v>0</v>
      </c>
    </row>
    <row r="583" spans="17:29" x14ac:dyDescent="0.2">
      <c r="Q583" t="s">
        <v>418</v>
      </c>
      <c r="R583">
        <f t="shared" si="143"/>
        <v>4</v>
      </c>
      <c r="S583">
        <f t="shared" si="144"/>
        <v>41</v>
      </c>
      <c r="T583" s="3">
        <f t="array" ref="T583">INDEX($AF$3:$CM$62,MATCH($S583,$AE$3:$AE$62,0),MATCH(T$1&amp;$R583,$AF$1:$CM$1&amp;$AF$2:$CM$2,0))*VLOOKUP($Q583,$C$17:$M$20,COUNTBLANK($D$15:D$15)+1,FALSE)</f>
        <v>205</v>
      </c>
      <c r="U583" s="3">
        <f t="array" ref="U583">INDEX($AF$3:$CM$62,MATCH($S583,$AE$3:$AE$62,0),MATCH(U$1&amp;$R583,$AF$1:$CM$1&amp;$AF$2:$CM$2,0))*VLOOKUP($Q583,$C$17:$M$20,COUNTBLANK($D$15:E$15)+1,FALSE)</f>
        <v>10250</v>
      </c>
      <c r="V583" s="3">
        <f t="array" ref="V583">INDEX($AF$3:$CM$62,MATCH($S583,$AE$3:$AE$62,0),MATCH(V$1&amp;$R583,$AF$1:$CM$1&amp;$AF$2:$CM$2,0))*VLOOKUP($Q583,$C$17:$M$20,COUNTBLANK($D$15:F$15)+1,FALSE)</f>
        <v>0</v>
      </c>
      <c r="W583" s="3">
        <f t="array" ref="W583">INDEX($AF$3:$CM$62,MATCH($S583,$AE$3:$AE$62,0),MATCH(W$1&amp;$R583,$AF$1:$CM$1&amp;$AF$2:$CM$2,0))*VLOOKUP($Q583,$C$17:$M$20,COUNTBLANK($D$15:G$15)+1,FALSE)</f>
        <v>0</v>
      </c>
      <c r="X583" s="3">
        <f t="array" ref="X583">INDEX($AF$3:$CM$62,MATCH($S583,$AE$3:$AE$62,0),MATCH(X$1&amp;$R583,$AF$1:$CM$1&amp;$AF$2:$CM$2,0))*VLOOKUP($Q583,$C$17:$M$20,COUNTBLANK($D$15:H$15)+1,FALSE)</f>
        <v>0</v>
      </c>
      <c r="Y583" s="3">
        <f t="array" ref="Y583">INDEX($AF$3:$CM$62,MATCH($S583,$AE$3:$AE$62,0),MATCH(Y$1&amp;$R583,$AF$1:$CM$1&amp;$AF$2:$CM$2,0))*VLOOKUP($Q583,$C$17:$M$20,COUNTBLANK($D$15:I$15)+1,FALSE)</f>
        <v>0.2</v>
      </c>
      <c r="Z583" s="3">
        <f t="array" ref="Z583">INDEX($AF$3:$CM$62,MATCH($S583,$AE$3:$AE$62,0),MATCH(Z$1&amp;$R583,$AF$1:$CM$1&amp;$AF$2:$CM$2,0))*VLOOKUP($Q583,$C$17:$M$20,COUNTBLANK($D$15:J$15)+1,FALSE)</f>
        <v>0</v>
      </c>
      <c r="AA583" s="3">
        <f t="array" ref="AA583">INDEX($AF$3:$CM$62,MATCH($S583,$AE$3:$AE$62,0),MATCH(AA$1&amp;$R583,$AF$1:$CM$1&amp;$AF$2:$CM$2,0))*VLOOKUP($Q583,$C$17:$M$20,COUNTBLANK($D$15:K$15)+1,FALSE)</f>
        <v>0</v>
      </c>
      <c r="AB583" s="3">
        <f t="array" ref="AB583">INDEX($AF$3:$CM$62,MATCH($S583,$AE$3:$AE$62,0),MATCH(AB$1&amp;$R583,$AF$1:$CM$1&amp;$AF$2:$CM$2,0))*VLOOKUP($Q583,$C$17:$M$20,COUNTBLANK($D$15:L$15)+1,FALSE)</f>
        <v>0</v>
      </c>
      <c r="AC583" s="3">
        <f t="array" ref="AC583">INDEX($AF$3:$CM$62,MATCH($S583,$AE$3:$AE$62,0),MATCH(AC$1&amp;$R583,$AF$1:$CM$1&amp;$AF$2:$CM$2,0))*VLOOKUP($Q583,$C$17:$M$20,COUNTBLANK($D$15:M$15)+1,FALSE)</f>
        <v>0</v>
      </c>
    </row>
    <row r="584" spans="17:29" x14ac:dyDescent="0.2">
      <c r="Q584" t="s">
        <v>418</v>
      </c>
      <c r="R584">
        <f t="shared" si="143"/>
        <v>4</v>
      </c>
      <c r="S584">
        <f t="shared" si="144"/>
        <v>42</v>
      </c>
      <c r="T584" s="3">
        <f t="array" ref="T584">INDEX($AF$3:$CM$62,MATCH($S584,$AE$3:$AE$62,0),MATCH(T$1&amp;$R584,$AF$1:$CM$1&amp;$AF$2:$CM$2,0))*VLOOKUP($Q584,$C$17:$M$20,COUNTBLANK($D$15:D$15)+1,FALSE)</f>
        <v>210</v>
      </c>
      <c r="U584" s="3">
        <f t="array" ref="U584">INDEX($AF$3:$CM$62,MATCH($S584,$AE$3:$AE$62,0),MATCH(U$1&amp;$R584,$AF$1:$CM$1&amp;$AF$2:$CM$2,0))*VLOOKUP($Q584,$C$17:$M$20,COUNTBLANK($D$15:E$15)+1,FALSE)</f>
        <v>10500</v>
      </c>
      <c r="V584" s="3">
        <f t="array" ref="V584">INDEX($AF$3:$CM$62,MATCH($S584,$AE$3:$AE$62,0),MATCH(V$1&amp;$R584,$AF$1:$CM$1&amp;$AF$2:$CM$2,0))*VLOOKUP($Q584,$C$17:$M$20,COUNTBLANK($D$15:F$15)+1,FALSE)</f>
        <v>0</v>
      </c>
      <c r="W584" s="3">
        <f t="array" ref="W584">INDEX($AF$3:$CM$62,MATCH($S584,$AE$3:$AE$62,0),MATCH(W$1&amp;$R584,$AF$1:$CM$1&amp;$AF$2:$CM$2,0))*VLOOKUP($Q584,$C$17:$M$20,COUNTBLANK($D$15:G$15)+1,FALSE)</f>
        <v>0</v>
      </c>
      <c r="X584" s="3">
        <f t="array" ref="X584">INDEX($AF$3:$CM$62,MATCH($S584,$AE$3:$AE$62,0),MATCH(X$1&amp;$R584,$AF$1:$CM$1&amp;$AF$2:$CM$2,0))*VLOOKUP($Q584,$C$17:$M$20,COUNTBLANK($D$15:H$15)+1,FALSE)</f>
        <v>0</v>
      </c>
      <c r="Y584" s="3">
        <f t="array" ref="Y584">INDEX($AF$3:$CM$62,MATCH($S584,$AE$3:$AE$62,0),MATCH(Y$1&amp;$R584,$AF$1:$CM$1&amp;$AF$2:$CM$2,0))*VLOOKUP($Q584,$C$17:$M$20,COUNTBLANK($D$15:I$15)+1,FALSE)</f>
        <v>0.2</v>
      </c>
      <c r="Z584" s="3">
        <f t="array" ref="Z584">INDEX($AF$3:$CM$62,MATCH($S584,$AE$3:$AE$62,0),MATCH(Z$1&amp;$R584,$AF$1:$CM$1&amp;$AF$2:$CM$2,0))*VLOOKUP($Q584,$C$17:$M$20,COUNTBLANK($D$15:J$15)+1,FALSE)</f>
        <v>0</v>
      </c>
      <c r="AA584" s="3">
        <f t="array" ref="AA584">INDEX($AF$3:$CM$62,MATCH($S584,$AE$3:$AE$62,0),MATCH(AA$1&amp;$R584,$AF$1:$CM$1&amp;$AF$2:$CM$2,0))*VLOOKUP($Q584,$C$17:$M$20,COUNTBLANK($D$15:K$15)+1,FALSE)</f>
        <v>0</v>
      </c>
      <c r="AB584" s="3">
        <f t="array" ref="AB584">INDEX($AF$3:$CM$62,MATCH($S584,$AE$3:$AE$62,0),MATCH(AB$1&amp;$R584,$AF$1:$CM$1&amp;$AF$2:$CM$2,0))*VLOOKUP($Q584,$C$17:$M$20,COUNTBLANK($D$15:L$15)+1,FALSE)</f>
        <v>0</v>
      </c>
      <c r="AC584" s="3">
        <f t="array" ref="AC584">INDEX($AF$3:$CM$62,MATCH($S584,$AE$3:$AE$62,0),MATCH(AC$1&amp;$R584,$AF$1:$CM$1&amp;$AF$2:$CM$2,0))*VLOOKUP($Q584,$C$17:$M$20,COUNTBLANK($D$15:M$15)+1,FALSE)</f>
        <v>0</v>
      </c>
    </row>
    <row r="585" spans="17:29" x14ac:dyDescent="0.2">
      <c r="Q585" t="s">
        <v>418</v>
      </c>
      <c r="R585">
        <f t="shared" si="143"/>
        <v>4</v>
      </c>
      <c r="S585">
        <f t="shared" si="144"/>
        <v>43</v>
      </c>
      <c r="T585" s="3">
        <f t="array" ref="T585">INDEX($AF$3:$CM$62,MATCH($S585,$AE$3:$AE$62,0),MATCH(T$1&amp;$R585,$AF$1:$CM$1&amp;$AF$2:$CM$2,0))*VLOOKUP($Q585,$C$17:$M$20,COUNTBLANK($D$15:D$15)+1,FALSE)</f>
        <v>215</v>
      </c>
      <c r="U585" s="3">
        <f t="array" ref="U585">INDEX($AF$3:$CM$62,MATCH($S585,$AE$3:$AE$62,0),MATCH(U$1&amp;$R585,$AF$1:$CM$1&amp;$AF$2:$CM$2,0))*VLOOKUP($Q585,$C$17:$M$20,COUNTBLANK($D$15:E$15)+1,FALSE)</f>
        <v>10750</v>
      </c>
      <c r="V585" s="3">
        <f t="array" ref="V585">INDEX($AF$3:$CM$62,MATCH($S585,$AE$3:$AE$62,0),MATCH(V$1&amp;$R585,$AF$1:$CM$1&amp;$AF$2:$CM$2,0))*VLOOKUP($Q585,$C$17:$M$20,COUNTBLANK($D$15:F$15)+1,FALSE)</f>
        <v>0</v>
      </c>
      <c r="W585" s="3">
        <f t="array" ref="W585">INDEX($AF$3:$CM$62,MATCH($S585,$AE$3:$AE$62,0),MATCH(W$1&amp;$R585,$AF$1:$CM$1&amp;$AF$2:$CM$2,0))*VLOOKUP($Q585,$C$17:$M$20,COUNTBLANK($D$15:G$15)+1,FALSE)</f>
        <v>0</v>
      </c>
      <c r="X585" s="3">
        <f t="array" ref="X585">INDEX($AF$3:$CM$62,MATCH($S585,$AE$3:$AE$62,0),MATCH(X$1&amp;$R585,$AF$1:$CM$1&amp;$AF$2:$CM$2,0))*VLOOKUP($Q585,$C$17:$M$20,COUNTBLANK($D$15:H$15)+1,FALSE)</f>
        <v>0</v>
      </c>
      <c r="Y585" s="3">
        <f t="array" ref="Y585">INDEX($AF$3:$CM$62,MATCH($S585,$AE$3:$AE$62,0),MATCH(Y$1&amp;$R585,$AF$1:$CM$1&amp;$AF$2:$CM$2,0))*VLOOKUP($Q585,$C$17:$M$20,COUNTBLANK($D$15:I$15)+1,FALSE)</f>
        <v>0.2</v>
      </c>
      <c r="Z585" s="3">
        <f t="array" ref="Z585">INDEX($AF$3:$CM$62,MATCH($S585,$AE$3:$AE$62,0),MATCH(Z$1&amp;$R585,$AF$1:$CM$1&amp;$AF$2:$CM$2,0))*VLOOKUP($Q585,$C$17:$M$20,COUNTBLANK($D$15:J$15)+1,FALSE)</f>
        <v>0</v>
      </c>
      <c r="AA585" s="3">
        <f t="array" ref="AA585">INDEX($AF$3:$CM$62,MATCH($S585,$AE$3:$AE$62,0),MATCH(AA$1&amp;$R585,$AF$1:$CM$1&amp;$AF$2:$CM$2,0))*VLOOKUP($Q585,$C$17:$M$20,COUNTBLANK($D$15:K$15)+1,FALSE)</f>
        <v>0</v>
      </c>
      <c r="AB585" s="3">
        <f t="array" ref="AB585">INDEX($AF$3:$CM$62,MATCH($S585,$AE$3:$AE$62,0),MATCH(AB$1&amp;$R585,$AF$1:$CM$1&amp;$AF$2:$CM$2,0))*VLOOKUP($Q585,$C$17:$M$20,COUNTBLANK($D$15:L$15)+1,FALSE)</f>
        <v>0</v>
      </c>
      <c r="AC585" s="3">
        <f t="array" ref="AC585">INDEX($AF$3:$CM$62,MATCH($S585,$AE$3:$AE$62,0),MATCH(AC$1&amp;$R585,$AF$1:$CM$1&amp;$AF$2:$CM$2,0))*VLOOKUP($Q585,$C$17:$M$20,COUNTBLANK($D$15:M$15)+1,FALSE)</f>
        <v>0</v>
      </c>
    </row>
    <row r="586" spans="17:29" x14ac:dyDescent="0.2">
      <c r="Q586" t="s">
        <v>418</v>
      </c>
      <c r="R586">
        <f t="shared" si="143"/>
        <v>4</v>
      </c>
      <c r="S586">
        <f t="shared" si="144"/>
        <v>44</v>
      </c>
      <c r="T586" s="3">
        <f t="array" ref="T586">INDEX($AF$3:$CM$62,MATCH($S586,$AE$3:$AE$62,0),MATCH(T$1&amp;$R586,$AF$1:$CM$1&amp;$AF$2:$CM$2,0))*VLOOKUP($Q586,$C$17:$M$20,COUNTBLANK($D$15:D$15)+1,FALSE)</f>
        <v>220</v>
      </c>
      <c r="U586" s="3">
        <f t="array" ref="U586">INDEX($AF$3:$CM$62,MATCH($S586,$AE$3:$AE$62,0),MATCH(U$1&amp;$R586,$AF$1:$CM$1&amp;$AF$2:$CM$2,0))*VLOOKUP($Q586,$C$17:$M$20,COUNTBLANK($D$15:E$15)+1,FALSE)</f>
        <v>11000</v>
      </c>
      <c r="V586" s="3">
        <f t="array" ref="V586">INDEX($AF$3:$CM$62,MATCH($S586,$AE$3:$AE$62,0),MATCH(V$1&amp;$R586,$AF$1:$CM$1&amp;$AF$2:$CM$2,0))*VLOOKUP($Q586,$C$17:$M$20,COUNTBLANK($D$15:F$15)+1,FALSE)</f>
        <v>0</v>
      </c>
      <c r="W586" s="3">
        <f t="array" ref="W586">INDEX($AF$3:$CM$62,MATCH($S586,$AE$3:$AE$62,0),MATCH(W$1&amp;$R586,$AF$1:$CM$1&amp;$AF$2:$CM$2,0))*VLOOKUP($Q586,$C$17:$M$20,COUNTBLANK($D$15:G$15)+1,FALSE)</f>
        <v>0</v>
      </c>
      <c r="X586" s="3">
        <f t="array" ref="X586">INDEX($AF$3:$CM$62,MATCH($S586,$AE$3:$AE$62,0),MATCH(X$1&amp;$R586,$AF$1:$CM$1&amp;$AF$2:$CM$2,0))*VLOOKUP($Q586,$C$17:$M$20,COUNTBLANK($D$15:H$15)+1,FALSE)</f>
        <v>0</v>
      </c>
      <c r="Y586" s="3">
        <f t="array" ref="Y586">INDEX($AF$3:$CM$62,MATCH($S586,$AE$3:$AE$62,0),MATCH(Y$1&amp;$R586,$AF$1:$CM$1&amp;$AF$2:$CM$2,0))*VLOOKUP($Q586,$C$17:$M$20,COUNTBLANK($D$15:I$15)+1,FALSE)</f>
        <v>0.2</v>
      </c>
      <c r="Z586" s="3">
        <f t="array" ref="Z586">INDEX($AF$3:$CM$62,MATCH($S586,$AE$3:$AE$62,0),MATCH(Z$1&amp;$R586,$AF$1:$CM$1&amp;$AF$2:$CM$2,0))*VLOOKUP($Q586,$C$17:$M$20,COUNTBLANK($D$15:J$15)+1,FALSE)</f>
        <v>0</v>
      </c>
      <c r="AA586" s="3">
        <f t="array" ref="AA586">INDEX($AF$3:$CM$62,MATCH($S586,$AE$3:$AE$62,0),MATCH(AA$1&amp;$R586,$AF$1:$CM$1&amp;$AF$2:$CM$2,0))*VLOOKUP($Q586,$C$17:$M$20,COUNTBLANK($D$15:K$15)+1,FALSE)</f>
        <v>0</v>
      </c>
      <c r="AB586" s="3">
        <f t="array" ref="AB586">INDEX($AF$3:$CM$62,MATCH($S586,$AE$3:$AE$62,0),MATCH(AB$1&amp;$R586,$AF$1:$CM$1&amp;$AF$2:$CM$2,0))*VLOOKUP($Q586,$C$17:$M$20,COUNTBLANK($D$15:L$15)+1,FALSE)</f>
        <v>0</v>
      </c>
      <c r="AC586" s="3">
        <f t="array" ref="AC586">INDEX($AF$3:$CM$62,MATCH($S586,$AE$3:$AE$62,0),MATCH(AC$1&amp;$R586,$AF$1:$CM$1&amp;$AF$2:$CM$2,0))*VLOOKUP($Q586,$C$17:$M$20,COUNTBLANK($D$15:M$15)+1,FALSE)</f>
        <v>0</v>
      </c>
    </row>
    <row r="587" spans="17:29" x14ac:dyDescent="0.2">
      <c r="Q587" t="s">
        <v>418</v>
      </c>
      <c r="R587">
        <f t="shared" si="143"/>
        <v>4</v>
      </c>
      <c r="S587">
        <f t="shared" si="144"/>
        <v>45</v>
      </c>
      <c r="T587" s="3">
        <f t="array" ref="T587">INDEX($AF$3:$CM$62,MATCH($S587,$AE$3:$AE$62,0),MATCH(T$1&amp;$R587,$AF$1:$CM$1&amp;$AF$2:$CM$2,0))*VLOOKUP($Q587,$C$17:$M$20,COUNTBLANK($D$15:D$15)+1,FALSE)</f>
        <v>225</v>
      </c>
      <c r="U587" s="3">
        <f t="array" ref="U587">INDEX($AF$3:$CM$62,MATCH($S587,$AE$3:$AE$62,0),MATCH(U$1&amp;$R587,$AF$1:$CM$1&amp;$AF$2:$CM$2,0))*VLOOKUP($Q587,$C$17:$M$20,COUNTBLANK($D$15:E$15)+1,FALSE)</f>
        <v>11250</v>
      </c>
      <c r="V587" s="3">
        <f t="array" ref="V587">INDEX($AF$3:$CM$62,MATCH($S587,$AE$3:$AE$62,0),MATCH(V$1&amp;$R587,$AF$1:$CM$1&amp;$AF$2:$CM$2,0))*VLOOKUP($Q587,$C$17:$M$20,COUNTBLANK($D$15:F$15)+1,FALSE)</f>
        <v>0</v>
      </c>
      <c r="W587" s="3">
        <f t="array" ref="W587">INDEX($AF$3:$CM$62,MATCH($S587,$AE$3:$AE$62,0),MATCH(W$1&amp;$R587,$AF$1:$CM$1&amp;$AF$2:$CM$2,0))*VLOOKUP($Q587,$C$17:$M$20,COUNTBLANK($D$15:G$15)+1,FALSE)</f>
        <v>0</v>
      </c>
      <c r="X587" s="3">
        <f t="array" ref="X587">INDEX($AF$3:$CM$62,MATCH($S587,$AE$3:$AE$62,0),MATCH(X$1&amp;$R587,$AF$1:$CM$1&amp;$AF$2:$CM$2,0))*VLOOKUP($Q587,$C$17:$M$20,COUNTBLANK($D$15:H$15)+1,FALSE)</f>
        <v>0</v>
      </c>
      <c r="Y587" s="3">
        <f t="array" ref="Y587">INDEX($AF$3:$CM$62,MATCH($S587,$AE$3:$AE$62,0),MATCH(Y$1&amp;$R587,$AF$1:$CM$1&amp;$AF$2:$CM$2,0))*VLOOKUP($Q587,$C$17:$M$20,COUNTBLANK($D$15:I$15)+1,FALSE)</f>
        <v>0.2</v>
      </c>
      <c r="Z587" s="3">
        <f t="array" ref="Z587">INDEX($AF$3:$CM$62,MATCH($S587,$AE$3:$AE$62,0),MATCH(Z$1&amp;$R587,$AF$1:$CM$1&amp;$AF$2:$CM$2,0))*VLOOKUP($Q587,$C$17:$M$20,COUNTBLANK($D$15:J$15)+1,FALSE)</f>
        <v>0</v>
      </c>
      <c r="AA587" s="3">
        <f t="array" ref="AA587">INDEX($AF$3:$CM$62,MATCH($S587,$AE$3:$AE$62,0),MATCH(AA$1&amp;$R587,$AF$1:$CM$1&amp;$AF$2:$CM$2,0))*VLOOKUP($Q587,$C$17:$M$20,COUNTBLANK($D$15:K$15)+1,FALSE)</f>
        <v>0</v>
      </c>
      <c r="AB587" s="3">
        <f t="array" ref="AB587">INDEX($AF$3:$CM$62,MATCH($S587,$AE$3:$AE$62,0),MATCH(AB$1&amp;$R587,$AF$1:$CM$1&amp;$AF$2:$CM$2,0))*VLOOKUP($Q587,$C$17:$M$20,COUNTBLANK($D$15:L$15)+1,FALSE)</f>
        <v>0</v>
      </c>
      <c r="AC587" s="3">
        <f t="array" ref="AC587">INDEX($AF$3:$CM$62,MATCH($S587,$AE$3:$AE$62,0),MATCH(AC$1&amp;$R587,$AF$1:$CM$1&amp;$AF$2:$CM$2,0))*VLOOKUP($Q587,$C$17:$M$20,COUNTBLANK($D$15:M$15)+1,FALSE)</f>
        <v>0</v>
      </c>
    </row>
    <row r="588" spans="17:29" x14ac:dyDescent="0.2">
      <c r="Q588" t="s">
        <v>418</v>
      </c>
      <c r="R588">
        <f t="shared" si="143"/>
        <v>4</v>
      </c>
      <c r="S588">
        <f t="shared" si="144"/>
        <v>46</v>
      </c>
      <c r="T588" s="3">
        <f t="array" ref="T588">INDEX($AF$3:$CM$62,MATCH($S588,$AE$3:$AE$62,0),MATCH(T$1&amp;$R588,$AF$1:$CM$1&amp;$AF$2:$CM$2,0))*VLOOKUP($Q588,$C$17:$M$20,COUNTBLANK($D$15:D$15)+1,FALSE)</f>
        <v>230</v>
      </c>
      <c r="U588" s="3">
        <f t="array" ref="U588">INDEX($AF$3:$CM$62,MATCH($S588,$AE$3:$AE$62,0),MATCH(U$1&amp;$R588,$AF$1:$CM$1&amp;$AF$2:$CM$2,0))*VLOOKUP($Q588,$C$17:$M$20,COUNTBLANK($D$15:E$15)+1,FALSE)</f>
        <v>11500</v>
      </c>
      <c r="V588" s="3">
        <f t="array" ref="V588">INDEX($AF$3:$CM$62,MATCH($S588,$AE$3:$AE$62,0),MATCH(V$1&amp;$R588,$AF$1:$CM$1&amp;$AF$2:$CM$2,0))*VLOOKUP($Q588,$C$17:$M$20,COUNTBLANK($D$15:F$15)+1,FALSE)</f>
        <v>0</v>
      </c>
      <c r="W588" s="3">
        <f t="array" ref="W588">INDEX($AF$3:$CM$62,MATCH($S588,$AE$3:$AE$62,0),MATCH(W$1&amp;$R588,$AF$1:$CM$1&amp;$AF$2:$CM$2,0))*VLOOKUP($Q588,$C$17:$M$20,COUNTBLANK($D$15:G$15)+1,FALSE)</f>
        <v>0</v>
      </c>
      <c r="X588" s="3">
        <f t="array" ref="X588">INDEX($AF$3:$CM$62,MATCH($S588,$AE$3:$AE$62,0),MATCH(X$1&amp;$R588,$AF$1:$CM$1&amp;$AF$2:$CM$2,0))*VLOOKUP($Q588,$C$17:$M$20,COUNTBLANK($D$15:H$15)+1,FALSE)</f>
        <v>0</v>
      </c>
      <c r="Y588" s="3">
        <f t="array" ref="Y588">INDEX($AF$3:$CM$62,MATCH($S588,$AE$3:$AE$62,0),MATCH(Y$1&amp;$R588,$AF$1:$CM$1&amp;$AF$2:$CM$2,0))*VLOOKUP($Q588,$C$17:$M$20,COUNTBLANK($D$15:I$15)+1,FALSE)</f>
        <v>0.2</v>
      </c>
      <c r="Z588" s="3">
        <f t="array" ref="Z588">INDEX($AF$3:$CM$62,MATCH($S588,$AE$3:$AE$62,0),MATCH(Z$1&amp;$R588,$AF$1:$CM$1&amp;$AF$2:$CM$2,0))*VLOOKUP($Q588,$C$17:$M$20,COUNTBLANK($D$15:J$15)+1,FALSE)</f>
        <v>0</v>
      </c>
      <c r="AA588" s="3">
        <f t="array" ref="AA588">INDEX($AF$3:$CM$62,MATCH($S588,$AE$3:$AE$62,0),MATCH(AA$1&amp;$R588,$AF$1:$CM$1&amp;$AF$2:$CM$2,0))*VLOOKUP($Q588,$C$17:$M$20,COUNTBLANK($D$15:K$15)+1,FALSE)</f>
        <v>0</v>
      </c>
      <c r="AB588" s="3">
        <f t="array" ref="AB588">INDEX($AF$3:$CM$62,MATCH($S588,$AE$3:$AE$62,0),MATCH(AB$1&amp;$R588,$AF$1:$CM$1&amp;$AF$2:$CM$2,0))*VLOOKUP($Q588,$C$17:$M$20,COUNTBLANK($D$15:L$15)+1,FALSE)</f>
        <v>0</v>
      </c>
      <c r="AC588" s="3">
        <f t="array" ref="AC588">INDEX($AF$3:$CM$62,MATCH($S588,$AE$3:$AE$62,0),MATCH(AC$1&amp;$R588,$AF$1:$CM$1&amp;$AF$2:$CM$2,0))*VLOOKUP($Q588,$C$17:$M$20,COUNTBLANK($D$15:M$15)+1,FALSE)</f>
        <v>0</v>
      </c>
    </row>
    <row r="589" spans="17:29" x14ac:dyDescent="0.2">
      <c r="Q589" t="s">
        <v>418</v>
      </c>
      <c r="R589">
        <f t="shared" si="143"/>
        <v>4</v>
      </c>
      <c r="S589">
        <f t="shared" si="144"/>
        <v>47</v>
      </c>
      <c r="T589" s="3">
        <f t="array" ref="T589">INDEX($AF$3:$CM$62,MATCH($S589,$AE$3:$AE$62,0),MATCH(T$1&amp;$R589,$AF$1:$CM$1&amp;$AF$2:$CM$2,0))*VLOOKUP($Q589,$C$17:$M$20,COUNTBLANK($D$15:D$15)+1,FALSE)</f>
        <v>235</v>
      </c>
      <c r="U589" s="3">
        <f t="array" ref="U589">INDEX($AF$3:$CM$62,MATCH($S589,$AE$3:$AE$62,0),MATCH(U$1&amp;$R589,$AF$1:$CM$1&amp;$AF$2:$CM$2,0))*VLOOKUP($Q589,$C$17:$M$20,COUNTBLANK($D$15:E$15)+1,FALSE)</f>
        <v>11750</v>
      </c>
      <c r="V589" s="3">
        <f t="array" ref="V589">INDEX($AF$3:$CM$62,MATCH($S589,$AE$3:$AE$62,0),MATCH(V$1&amp;$R589,$AF$1:$CM$1&amp;$AF$2:$CM$2,0))*VLOOKUP($Q589,$C$17:$M$20,COUNTBLANK($D$15:F$15)+1,FALSE)</f>
        <v>0</v>
      </c>
      <c r="W589" s="3">
        <f t="array" ref="W589">INDEX($AF$3:$CM$62,MATCH($S589,$AE$3:$AE$62,0),MATCH(W$1&amp;$R589,$AF$1:$CM$1&amp;$AF$2:$CM$2,0))*VLOOKUP($Q589,$C$17:$M$20,COUNTBLANK($D$15:G$15)+1,FALSE)</f>
        <v>0</v>
      </c>
      <c r="X589" s="3">
        <f t="array" ref="X589">INDEX($AF$3:$CM$62,MATCH($S589,$AE$3:$AE$62,0),MATCH(X$1&amp;$R589,$AF$1:$CM$1&amp;$AF$2:$CM$2,0))*VLOOKUP($Q589,$C$17:$M$20,COUNTBLANK($D$15:H$15)+1,FALSE)</f>
        <v>0</v>
      </c>
      <c r="Y589" s="3">
        <f t="array" ref="Y589">INDEX($AF$3:$CM$62,MATCH($S589,$AE$3:$AE$62,0),MATCH(Y$1&amp;$R589,$AF$1:$CM$1&amp;$AF$2:$CM$2,0))*VLOOKUP($Q589,$C$17:$M$20,COUNTBLANK($D$15:I$15)+1,FALSE)</f>
        <v>0.2</v>
      </c>
      <c r="Z589" s="3">
        <f t="array" ref="Z589">INDEX($AF$3:$CM$62,MATCH($S589,$AE$3:$AE$62,0),MATCH(Z$1&amp;$R589,$AF$1:$CM$1&amp;$AF$2:$CM$2,0))*VLOOKUP($Q589,$C$17:$M$20,COUNTBLANK($D$15:J$15)+1,FALSE)</f>
        <v>0</v>
      </c>
      <c r="AA589" s="3">
        <f t="array" ref="AA589">INDEX($AF$3:$CM$62,MATCH($S589,$AE$3:$AE$62,0),MATCH(AA$1&amp;$R589,$AF$1:$CM$1&amp;$AF$2:$CM$2,0))*VLOOKUP($Q589,$C$17:$M$20,COUNTBLANK($D$15:K$15)+1,FALSE)</f>
        <v>0</v>
      </c>
      <c r="AB589" s="3">
        <f t="array" ref="AB589">INDEX($AF$3:$CM$62,MATCH($S589,$AE$3:$AE$62,0),MATCH(AB$1&amp;$R589,$AF$1:$CM$1&amp;$AF$2:$CM$2,0))*VLOOKUP($Q589,$C$17:$M$20,COUNTBLANK($D$15:L$15)+1,FALSE)</f>
        <v>0</v>
      </c>
      <c r="AC589" s="3">
        <f t="array" ref="AC589">INDEX($AF$3:$CM$62,MATCH($S589,$AE$3:$AE$62,0),MATCH(AC$1&amp;$R589,$AF$1:$CM$1&amp;$AF$2:$CM$2,0))*VLOOKUP($Q589,$C$17:$M$20,COUNTBLANK($D$15:M$15)+1,FALSE)</f>
        <v>0</v>
      </c>
    </row>
    <row r="590" spans="17:29" x14ac:dyDescent="0.2">
      <c r="Q590" t="s">
        <v>418</v>
      </c>
      <c r="R590">
        <f t="shared" si="143"/>
        <v>4</v>
      </c>
      <c r="S590">
        <f t="shared" si="144"/>
        <v>48</v>
      </c>
      <c r="T590" s="3">
        <f t="array" ref="T590">INDEX($AF$3:$CM$62,MATCH($S590,$AE$3:$AE$62,0),MATCH(T$1&amp;$R590,$AF$1:$CM$1&amp;$AF$2:$CM$2,0))*VLOOKUP($Q590,$C$17:$M$20,COUNTBLANK($D$15:D$15)+1,FALSE)</f>
        <v>240</v>
      </c>
      <c r="U590" s="3">
        <f t="array" ref="U590">INDEX($AF$3:$CM$62,MATCH($S590,$AE$3:$AE$62,0),MATCH(U$1&amp;$R590,$AF$1:$CM$1&amp;$AF$2:$CM$2,0))*VLOOKUP($Q590,$C$17:$M$20,COUNTBLANK($D$15:E$15)+1,FALSE)</f>
        <v>12000</v>
      </c>
      <c r="V590" s="3">
        <f t="array" ref="V590">INDEX($AF$3:$CM$62,MATCH($S590,$AE$3:$AE$62,0),MATCH(V$1&amp;$R590,$AF$1:$CM$1&amp;$AF$2:$CM$2,0))*VLOOKUP($Q590,$C$17:$M$20,COUNTBLANK($D$15:F$15)+1,FALSE)</f>
        <v>0</v>
      </c>
      <c r="W590" s="3">
        <f t="array" ref="W590">INDEX($AF$3:$CM$62,MATCH($S590,$AE$3:$AE$62,0),MATCH(W$1&amp;$R590,$AF$1:$CM$1&amp;$AF$2:$CM$2,0))*VLOOKUP($Q590,$C$17:$M$20,COUNTBLANK($D$15:G$15)+1,FALSE)</f>
        <v>0</v>
      </c>
      <c r="X590" s="3">
        <f t="array" ref="X590">INDEX($AF$3:$CM$62,MATCH($S590,$AE$3:$AE$62,0),MATCH(X$1&amp;$R590,$AF$1:$CM$1&amp;$AF$2:$CM$2,0))*VLOOKUP($Q590,$C$17:$M$20,COUNTBLANK($D$15:H$15)+1,FALSE)</f>
        <v>0</v>
      </c>
      <c r="Y590" s="3">
        <f t="array" ref="Y590">INDEX($AF$3:$CM$62,MATCH($S590,$AE$3:$AE$62,0),MATCH(Y$1&amp;$R590,$AF$1:$CM$1&amp;$AF$2:$CM$2,0))*VLOOKUP($Q590,$C$17:$M$20,COUNTBLANK($D$15:I$15)+1,FALSE)</f>
        <v>0.2</v>
      </c>
      <c r="Z590" s="3">
        <f t="array" ref="Z590">INDEX($AF$3:$CM$62,MATCH($S590,$AE$3:$AE$62,0),MATCH(Z$1&amp;$R590,$AF$1:$CM$1&amp;$AF$2:$CM$2,0))*VLOOKUP($Q590,$C$17:$M$20,COUNTBLANK($D$15:J$15)+1,FALSE)</f>
        <v>0</v>
      </c>
      <c r="AA590" s="3">
        <f t="array" ref="AA590">INDEX($AF$3:$CM$62,MATCH($S590,$AE$3:$AE$62,0),MATCH(AA$1&amp;$R590,$AF$1:$CM$1&amp;$AF$2:$CM$2,0))*VLOOKUP($Q590,$C$17:$M$20,COUNTBLANK($D$15:K$15)+1,FALSE)</f>
        <v>0</v>
      </c>
      <c r="AB590" s="3">
        <f t="array" ref="AB590">INDEX($AF$3:$CM$62,MATCH($S590,$AE$3:$AE$62,0),MATCH(AB$1&amp;$R590,$AF$1:$CM$1&amp;$AF$2:$CM$2,0))*VLOOKUP($Q590,$C$17:$M$20,COUNTBLANK($D$15:L$15)+1,FALSE)</f>
        <v>0</v>
      </c>
      <c r="AC590" s="3">
        <f t="array" ref="AC590">INDEX($AF$3:$CM$62,MATCH($S590,$AE$3:$AE$62,0),MATCH(AC$1&amp;$R590,$AF$1:$CM$1&amp;$AF$2:$CM$2,0))*VLOOKUP($Q590,$C$17:$M$20,COUNTBLANK($D$15:M$15)+1,FALSE)</f>
        <v>0</v>
      </c>
    </row>
    <row r="591" spans="17:29" x14ac:dyDescent="0.2">
      <c r="Q591" t="s">
        <v>418</v>
      </c>
      <c r="R591">
        <f t="shared" si="143"/>
        <v>4</v>
      </c>
      <c r="S591">
        <f t="shared" si="144"/>
        <v>49</v>
      </c>
      <c r="T591" s="3">
        <f t="array" ref="T591">INDEX($AF$3:$CM$62,MATCH($S591,$AE$3:$AE$62,0),MATCH(T$1&amp;$R591,$AF$1:$CM$1&amp;$AF$2:$CM$2,0))*VLOOKUP($Q591,$C$17:$M$20,COUNTBLANK($D$15:D$15)+1,FALSE)</f>
        <v>245</v>
      </c>
      <c r="U591" s="3">
        <f t="array" ref="U591">INDEX($AF$3:$CM$62,MATCH($S591,$AE$3:$AE$62,0),MATCH(U$1&amp;$R591,$AF$1:$CM$1&amp;$AF$2:$CM$2,0))*VLOOKUP($Q591,$C$17:$M$20,COUNTBLANK($D$15:E$15)+1,FALSE)</f>
        <v>12250</v>
      </c>
      <c r="V591" s="3">
        <f t="array" ref="V591">INDEX($AF$3:$CM$62,MATCH($S591,$AE$3:$AE$62,0),MATCH(V$1&amp;$R591,$AF$1:$CM$1&amp;$AF$2:$CM$2,0))*VLOOKUP($Q591,$C$17:$M$20,COUNTBLANK($D$15:F$15)+1,FALSE)</f>
        <v>0</v>
      </c>
      <c r="W591" s="3">
        <f t="array" ref="W591">INDEX($AF$3:$CM$62,MATCH($S591,$AE$3:$AE$62,0),MATCH(W$1&amp;$R591,$AF$1:$CM$1&amp;$AF$2:$CM$2,0))*VLOOKUP($Q591,$C$17:$M$20,COUNTBLANK($D$15:G$15)+1,FALSE)</f>
        <v>0</v>
      </c>
      <c r="X591" s="3">
        <f t="array" ref="X591">INDEX($AF$3:$CM$62,MATCH($S591,$AE$3:$AE$62,0),MATCH(X$1&amp;$R591,$AF$1:$CM$1&amp;$AF$2:$CM$2,0))*VLOOKUP($Q591,$C$17:$M$20,COUNTBLANK($D$15:H$15)+1,FALSE)</f>
        <v>0</v>
      </c>
      <c r="Y591" s="3">
        <f t="array" ref="Y591">INDEX($AF$3:$CM$62,MATCH($S591,$AE$3:$AE$62,0),MATCH(Y$1&amp;$R591,$AF$1:$CM$1&amp;$AF$2:$CM$2,0))*VLOOKUP($Q591,$C$17:$M$20,COUNTBLANK($D$15:I$15)+1,FALSE)</f>
        <v>0.2</v>
      </c>
      <c r="Z591" s="3">
        <f t="array" ref="Z591">INDEX($AF$3:$CM$62,MATCH($S591,$AE$3:$AE$62,0),MATCH(Z$1&amp;$R591,$AF$1:$CM$1&amp;$AF$2:$CM$2,0))*VLOOKUP($Q591,$C$17:$M$20,COUNTBLANK($D$15:J$15)+1,FALSE)</f>
        <v>0</v>
      </c>
      <c r="AA591" s="3">
        <f t="array" ref="AA591">INDEX($AF$3:$CM$62,MATCH($S591,$AE$3:$AE$62,0),MATCH(AA$1&amp;$R591,$AF$1:$CM$1&amp;$AF$2:$CM$2,0))*VLOOKUP($Q591,$C$17:$M$20,COUNTBLANK($D$15:K$15)+1,FALSE)</f>
        <v>0</v>
      </c>
      <c r="AB591" s="3">
        <f t="array" ref="AB591">INDEX($AF$3:$CM$62,MATCH($S591,$AE$3:$AE$62,0),MATCH(AB$1&amp;$R591,$AF$1:$CM$1&amp;$AF$2:$CM$2,0))*VLOOKUP($Q591,$C$17:$M$20,COUNTBLANK($D$15:L$15)+1,FALSE)</f>
        <v>0</v>
      </c>
      <c r="AC591" s="3">
        <f t="array" ref="AC591">INDEX($AF$3:$CM$62,MATCH($S591,$AE$3:$AE$62,0),MATCH(AC$1&amp;$R591,$AF$1:$CM$1&amp;$AF$2:$CM$2,0))*VLOOKUP($Q591,$C$17:$M$20,COUNTBLANK($D$15:M$15)+1,FALSE)</f>
        <v>0</v>
      </c>
    </row>
    <row r="592" spans="17:29" x14ac:dyDescent="0.2">
      <c r="Q592" t="s">
        <v>418</v>
      </c>
      <c r="R592">
        <f t="shared" si="143"/>
        <v>4</v>
      </c>
      <c r="S592">
        <f t="shared" si="144"/>
        <v>50</v>
      </c>
      <c r="T592" s="3">
        <f t="array" ref="T592">INDEX($AF$3:$CM$62,MATCH($S592,$AE$3:$AE$62,0),MATCH(T$1&amp;$R592,$AF$1:$CM$1&amp;$AF$2:$CM$2,0))*VLOOKUP($Q592,$C$17:$M$20,COUNTBLANK($D$15:D$15)+1,FALSE)</f>
        <v>250</v>
      </c>
      <c r="U592" s="3">
        <f t="array" ref="U592">INDEX($AF$3:$CM$62,MATCH($S592,$AE$3:$AE$62,0),MATCH(U$1&amp;$R592,$AF$1:$CM$1&amp;$AF$2:$CM$2,0))*VLOOKUP($Q592,$C$17:$M$20,COUNTBLANK($D$15:E$15)+1,FALSE)</f>
        <v>12500</v>
      </c>
      <c r="V592" s="3">
        <f t="array" ref="V592">INDEX($AF$3:$CM$62,MATCH($S592,$AE$3:$AE$62,0),MATCH(V$1&amp;$R592,$AF$1:$CM$1&amp;$AF$2:$CM$2,0))*VLOOKUP($Q592,$C$17:$M$20,COUNTBLANK($D$15:F$15)+1,FALSE)</f>
        <v>0</v>
      </c>
      <c r="W592" s="3">
        <f t="array" ref="W592">INDEX($AF$3:$CM$62,MATCH($S592,$AE$3:$AE$62,0),MATCH(W$1&amp;$R592,$AF$1:$CM$1&amp;$AF$2:$CM$2,0))*VLOOKUP($Q592,$C$17:$M$20,COUNTBLANK($D$15:G$15)+1,FALSE)</f>
        <v>0</v>
      </c>
      <c r="X592" s="3">
        <f t="array" ref="X592">INDEX($AF$3:$CM$62,MATCH($S592,$AE$3:$AE$62,0),MATCH(X$1&amp;$R592,$AF$1:$CM$1&amp;$AF$2:$CM$2,0))*VLOOKUP($Q592,$C$17:$M$20,COUNTBLANK($D$15:H$15)+1,FALSE)</f>
        <v>0</v>
      </c>
      <c r="Y592" s="3">
        <f t="array" ref="Y592">INDEX($AF$3:$CM$62,MATCH($S592,$AE$3:$AE$62,0),MATCH(Y$1&amp;$R592,$AF$1:$CM$1&amp;$AF$2:$CM$2,0))*VLOOKUP($Q592,$C$17:$M$20,COUNTBLANK($D$15:I$15)+1,FALSE)</f>
        <v>0.25000000000000006</v>
      </c>
      <c r="Z592" s="3">
        <f t="array" ref="Z592">INDEX($AF$3:$CM$62,MATCH($S592,$AE$3:$AE$62,0),MATCH(Z$1&amp;$R592,$AF$1:$CM$1&amp;$AF$2:$CM$2,0))*VLOOKUP($Q592,$C$17:$M$20,COUNTBLANK($D$15:J$15)+1,FALSE)</f>
        <v>0</v>
      </c>
      <c r="AA592" s="3">
        <f t="array" ref="AA592">INDEX($AF$3:$CM$62,MATCH($S592,$AE$3:$AE$62,0),MATCH(AA$1&amp;$R592,$AF$1:$CM$1&amp;$AF$2:$CM$2,0))*VLOOKUP($Q592,$C$17:$M$20,COUNTBLANK($D$15:K$15)+1,FALSE)</f>
        <v>0</v>
      </c>
      <c r="AB592" s="3">
        <f t="array" ref="AB592">INDEX($AF$3:$CM$62,MATCH($S592,$AE$3:$AE$62,0),MATCH(AB$1&amp;$R592,$AF$1:$CM$1&amp;$AF$2:$CM$2,0))*VLOOKUP($Q592,$C$17:$M$20,COUNTBLANK($D$15:L$15)+1,FALSE)</f>
        <v>0</v>
      </c>
      <c r="AC592" s="3">
        <f t="array" ref="AC592">INDEX($AF$3:$CM$62,MATCH($S592,$AE$3:$AE$62,0),MATCH(AC$1&amp;$R592,$AF$1:$CM$1&amp;$AF$2:$CM$2,0))*VLOOKUP($Q592,$C$17:$M$20,COUNTBLANK($D$15:M$15)+1,FALSE)</f>
        <v>0</v>
      </c>
    </row>
    <row r="593" spans="17:29" x14ac:dyDescent="0.2">
      <c r="Q593" t="s">
        <v>418</v>
      </c>
      <c r="R593">
        <f t="shared" si="143"/>
        <v>4</v>
      </c>
      <c r="S593">
        <f t="shared" si="144"/>
        <v>51</v>
      </c>
      <c r="T593" s="3">
        <f t="array" ref="T593">INDEX($AF$3:$CM$62,MATCH($S593,$AE$3:$AE$62,0),MATCH(T$1&amp;$R593,$AF$1:$CM$1&amp;$AF$2:$CM$2,0))*VLOOKUP($Q593,$C$17:$M$20,COUNTBLANK($D$15:D$15)+1,FALSE)</f>
        <v>255</v>
      </c>
      <c r="U593" s="3">
        <f t="array" ref="U593">INDEX($AF$3:$CM$62,MATCH($S593,$AE$3:$AE$62,0),MATCH(U$1&amp;$R593,$AF$1:$CM$1&amp;$AF$2:$CM$2,0))*VLOOKUP($Q593,$C$17:$M$20,COUNTBLANK($D$15:E$15)+1,FALSE)</f>
        <v>12750</v>
      </c>
      <c r="V593" s="3">
        <f t="array" ref="V593">INDEX($AF$3:$CM$62,MATCH($S593,$AE$3:$AE$62,0),MATCH(V$1&amp;$R593,$AF$1:$CM$1&amp;$AF$2:$CM$2,0))*VLOOKUP($Q593,$C$17:$M$20,COUNTBLANK($D$15:F$15)+1,FALSE)</f>
        <v>0</v>
      </c>
      <c r="W593" s="3">
        <f t="array" ref="W593">INDEX($AF$3:$CM$62,MATCH($S593,$AE$3:$AE$62,0),MATCH(W$1&amp;$R593,$AF$1:$CM$1&amp;$AF$2:$CM$2,0))*VLOOKUP($Q593,$C$17:$M$20,COUNTBLANK($D$15:G$15)+1,FALSE)</f>
        <v>0</v>
      </c>
      <c r="X593" s="3">
        <f t="array" ref="X593">INDEX($AF$3:$CM$62,MATCH($S593,$AE$3:$AE$62,0),MATCH(X$1&amp;$R593,$AF$1:$CM$1&amp;$AF$2:$CM$2,0))*VLOOKUP($Q593,$C$17:$M$20,COUNTBLANK($D$15:H$15)+1,FALSE)</f>
        <v>0</v>
      </c>
      <c r="Y593" s="3">
        <f t="array" ref="Y593">INDEX($AF$3:$CM$62,MATCH($S593,$AE$3:$AE$62,0),MATCH(Y$1&amp;$R593,$AF$1:$CM$1&amp;$AF$2:$CM$2,0))*VLOOKUP($Q593,$C$17:$M$20,COUNTBLANK($D$15:I$15)+1,FALSE)</f>
        <v>0.25000000000000006</v>
      </c>
      <c r="Z593" s="3">
        <f t="array" ref="Z593">INDEX($AF$3:$CM$62,MATCH($S593,$AE$3:$AE$62,0),MATCH(Z$1&amp;$R593,$AF$1:$CM$1&amp;$AF$2:$CM$2,0))*VLOOKUP($Q593,$C$17:$M$20,COUNTBLANK($D$15:J$15)+1,FALSE)</f>
        <v>0</v>
      </c>
      <c r="AA593" s="3">
        <f t="array" ref="AA593">INDEX($AF$3:$CM$62,MATCH($S593,$AE$3:$AE$62,0),MATCH(AA$1&amp;$R593,$AF$1:$CM$1&amp;$AF$2:$CM$2,0))*VLOOKUP($Q593,$C$17:$M$20,COUNTBLANK($D$15:K$15)+1,FALSE)</f>
        <v>0</v>
      </c>
      <c r="AB593" s="3">
        <f t="array" ref="AB593">INDEX($AF$3:$CM$62,MATCH($S593,$AE$3:$AE$62,0),MATCH(AB$1&amp;$R593,$AF$1:$CM$1&amp;$AF$2:$CM$2,0))*VLOOKUP($Q593,$C$17:$M$20,COUNTBLANK($D$15:L$15)+1,FALSE)</f>
        <v>0</v>
      </c>
      <c r="AC593" s="3">
        <f t="array" ref="AC593">INDEX($AF$3:$CM$62,MATCH($S593,$AE$3:$AE$62,0),MATCH(AC$1&amp;$R593,$AF$1:$CM$1&amp;$AF$2:$CM$2,0))*VLOOKUP($Q593,$C$17:$M$20,COUNTBLANK($D$15:M$15)+1,FALSE)</f>
        <v>0</v>
      </c>
    </row>
    <row r="594" spans="17:29" x14ac:dyDescent="0.2">
      <c r="Q594" t="s">
        <v>418</v>
      </c>
      <c r="R594">
        <f t="shared" si="143"/>
        <v>4</v>
      </c>
      <c r="S594">
        <f t="shared" si="144"/>
        <v>52</v>
      </c>
      <c r="T594" s="3">
        <f t="array" ref="T594">INDEX($AF$3:$CM$62,MATCH($S594,$AE$3:$AE$62,0),MATCH(T$1&amp;$R594,$AF$1:$CM$1&amp;$AF$2:$CM$2,0))*VLOOKUP($Q594,$C$17:$M$20,COUNTBLANK($D$15:D$15)+1,FALSE)</f>
        <v>260</v>
      </c>
      <c r="U594" s="3">
        <f t="array" ref="U594">INDEX($AF$3:$CM$62,MATCH($S594,$AE$3:$AE$62,0),MATCH(U$1&amp;$R594,$AF$1:$CM$1&amp;$AF$2:$CM$2,0))*VLOOKUP($Q594,$C$17:$M$20,COUNTBLANK($D$15:E$15)+1,FALSE)</f>
        <v>13000</v>
      </c>
      <c r="V594" s="3">
        <f t="array" ref="V594">INDEX($AF$3:$CM$62,MATCH($S594,$AE$3:$AE$62,0),MATCH(V$1&amp;$R594,$AF$1:$CM$1&amp;$AF$2:$CM$2,0))*VLOOKUP($Q594,$C$17:$M$20,COUNTBLANK($D$15:F$15)+1,FALSE)</f>
        <v>0</v>
      </c>
      <c r="W594" s="3">
        <f t="array" ref="W594">INDEX($AF$3:$CM$62,MATCH($S594,$AE$3:$AE$62,0),MATCH(W$1&amp;$R594,$AF$1:$CM$1&amp;$AF$2:$CM$2,0))*VLOOKUP($Q594,$C$17:$M$20,COUNTBLANK($D$15:G$15)+1,FALSE)</f>
        <v>0</v>
      </c>
      <c r="X594" s="3">
        <f t="array" ref="X594">INDEX($AF$3:$CM$62,MATCH($S594,$AE$3:$AE$62,0),MATCH(X$1&amp;$R594,$AF$1:$CM$1&amp;$AF$2:$CM$2,0))*VLOOKUP($Q594,$C$17:$M$20,COUNTBLANK($D$15:H$15)+1,FALSE)</f>
        <v>0</v>
      </c>
      <c r="Y594" s="3">
        <f t="array" ref="Y594">INDEX($AF$3:$CM$62,MATCH($S594,$AE$3:$AE$62,0),MATCH(Y$1&amp;$R594,$AF$1:$CM$1&amp;$AF$2:$CM$2,0))*VLOOKUP($Q594,$C$17:$M$20,COUNTBLANK($D$15:I$15)+1,FALSE)</f>
        <v>0.25000000000000006</v>
      </c>
      <c r="Z594" s="3">
        <f t="array" ref="Z594">INDEX($AF$3:$CM$62,MATCH($S594,$AE$3:$AE$62,0),MATCH(Z$1&amp;$R594,$AF$1:$CM$1&amp;$AF$2:$CM$2,0))*VLOOKUP($Q594,$C$17:$M$20,COUNTBLANK($D$15:J$15)+1,FALSE)</f>
        <v>0</v>
      </c>
      <c r="AA594" s="3">
        <f t="array" ref="AA594">INDEX($AF$3:$CM$62,MATCH($S594,$AE$3:$AE$62,0),MATCH(AA$1&amp;$R594,$AF$1:$CM$1&amp;$AF$2:$CM$2,0))*VLOOKUP($Q594,$C$17:$M$20,COUNTBLANK($D$15:K$15)+1,FALSE)</f>
        <v>0</v>
      </c>
      <c r="AB594" s="3">
        <f t="array" ref="AB594">INDEX($AF$3:$CM$62,MATCH($S594,$AE$3:$AE$62,0),MATCH(AB$1&amp;$R594,$AF$1:$CM$1&amp;$AF$2:$CM$2,0))*VLOOKUP($Q594,$C$17:$M$20,COUNTBLANK($D$15:L$15)+1,FALSE)</f>
        <v>0</v>
      </c>
      <c r="AC594" s="3">
        <f t="array" ref="AC594">INDEX($AF$3:$CM$62,MATCH($S594,$AE$3:$AE$62,0),MATCH(AC$1&amp;$R594,$AF$1:$CM$1&amp;$AF$2:$CM$2,0))*VLOOKUP($Q594,$C$17:$M$20,COUNTBLANK($D$15:M$15)+1,FALSE)</f>
        <v>0</v>
      </c>
    </row>
    <row r="595" spans="17:29" x14ac:dyDescent="0.2">
      <c r="Q595" t="s">
        <v>418</v>
      </c>
      <c r="R595">
        <f t="shared" si="143"/>
        <v>4</v>
      </c>
      <c r="S595">
        <f t="shared" si="144"/>
        <v>53</v>
      </c>
      <c r="T595" s="3">
        <f t="array" ref="T595">INDEX($AF$3:$CM$62,MATCH($S595,$AE$3:$AE$62,0),MATCH(T$1&amp;$R595,$AF$1:$CM$1&amp;$AF$2:$CM$2,0))*VLOOKUP($Q595,$C$17:$M$20,COUNTBLANK($D$15:D$15)+1,FALSE)</f>
        <v>265</v>
      </c>
      <c r="U595" s="3">
        <f t="array" ref="U595">INDEX($AF$3:$CM$62,MATCH($S595,$AE$3:$AE$62,0),MATCH(U$1&amp;$R595,$AF$1:$CM$1&amp;$AF$2:$CM$2,0))*VLOOKUP($Q595,$C$17:$M$20,COUNTBLANK($D$15:E$15)+1,FALSE)</f>
        <v>13250</v>
      </c>
      <c r="V595" s="3">
        <f t="array" ref="V595">INDEX($AF$3:$CM$62,MATCH($S595,$AE$3:$AE$62,0),MATCH(V$1&amp;$R595,$AF$1:$CM$1&amp;$AF$2:$CM$2,0))*VLOOKUP($Q595,$C$17:$M$20,COUNTBLANK($D$15:F$15)+1,FALSE)</f>
        <v>0</v>
      </c>
      <c r="W595" s="3">
        <f t="array" ref="W595">INDEX($AF$3:$CM$62,MATCH($S595,$AE$3:$AE$62,0),MATCH(W$1&amp;$R595,$AF$1:$CM$1&amp;$AF$2:$CM$2,0))*VLOOKUP($Q595,$C$17:$M$20,COUNTBLANK($D$15:G$15)+1,FALSE)</f>
        <v>0</v>
      </c>
      <c r="X595" s="3">
        <f t="array" ref="X595">INDEX($AF$3:$CM$62,MATCH($S595,$AE$3:$AE$62,0),MATCH(X$1&amp;$R595,$AF$1:$CM$1&amp;$AF$2:$CM$2,0))*VLOOKUP($Q595,$C$17:$M$20,COUNTBLANK($D$15:H$15)+1,FALSE)</f>
        <v>0</v>
      </c>
      <c r="Y595" s="3">
        <f t="array" ref="Y595">INDEX($AF$3:$CM$62,MATCH($S595,$AE$3:$AE$62,0),MATCH(Y$1&amp;$R595,$AF$1:$CM$1&amp;$AF$2:$CM$2,0))*VLOOKUP($Q595,$C$17:$M$20,COUNTBLANK($D$15:I$15)+1,FALSE)</f>
        <v>0.25000000000000006</v>
      </c>
      <c r="Z595" s="3">
        <f t="array" ref="Z595">INDEX($AF$3:$CM$62,MATCH($S595,$AE$3:$AE$62,0),MATCH(Z$1&amp;$R595,$AF$1:$CM$1&amp;$AF$2:$CM$2,0))*VLOOKUP($Q595,$C$17:$M$20,COUNTBLANK($D$15:J$15)+1,FALSE)</f>
        <v>0</v>
      </c>
      <c r="AA595" s="3">
        <f t="array" ref="AA595">INDEX($AF$3:$CM$62,MATCH($S595,$AE$3:$AE$62,0),MATCH(AA$1&amp;$R595,$AF$1:$CM$1&amp;$AF$2:$CM$2,0))*VLOOKUP($Q595,$C$17:$M$20,COUNTBLANK($D$15:K$15)+1,FALSE)</f>
        <v>0</v>
      </c>
      <c r="AB595" s="3">
        <f t="array" ref="AB595">INDEX($AF$3:$CM$62,MATCH($S595,$AE$3:$AE$62,0),MATCH(AB$1&amp;$R595,$AF$1:$CM$1&amp;$AF$2:$CM$2,0))*VLOOKUP($Q595,$C$17:$M$20,COUNTBLANK($D$15:L$15)+1,FALSE)</f>
        <v>0</v>
      </c>
      <c r="AC595" s="3">
        <f t="array" ref="AC595">INDEX($AF$3:$CM$62,MATCH($S595,$AE$3:$AE$62,0),MATCH(AC$1&amp;$R595,$AF$1:$CM$1&amp;$AF$2:$CM$2,0))*VLOOKUP($Q595,$C$17:$M$20,COUNTBLANK($D$15:M$15)+1,FALSE)</f>
        <v>0</v>
      </c>
    </row>
    <row r="596" spans="17:29" x14ac:dyDescent="0.2">
      <c r="Q596" t="s">
        <v>418</v>
      </c>
      <c r="R596">
        <f t="shared" si="143"/>
        <v>4</v>
      </c>
      <c r="S596">
        <f t="shared" si="144"/>
        <v>54</v>
      </c>
      <c r="T596" s="3">
        <f t="array" ref="T596">INDEX($AF$3:$CM$62,MATCH($S596,$AE$3:$AE$62,0),MATCH(T$1&amp;$R596,$AF$1:$CM$1&amp;$AF$2:$CM$2,0))*VLOOKUP($Q596,$C$17:$M$20,COUNTBLANK($D$15:D$15)+1,FALSE)</f>
        <v>270</v>
      </c>
      <c r="U596" s="3">
        <f t="array" ref="U596">INDEX($AF$3:$CM$62,MATCH($S596,$AE$3:$AE$62,0),MATCH(U$1&amp;$R596,$AF$1:$CM$1&amp;$AF$2:$CM$2,0))*VLOOKUP($Q596,$C$17:$M$20,COUNTBLANK($D$15:E$15)+1,FALSE)</f>
        <v>13500</v>
      </c>
      <c r="V596" s="3">
        <f t="array" ref="V596">INDEX($AF$3:$CM$62,MATCH($S596,$AE$3:$AE$62,0),MATCH(V$1&amp;$R596,$AF$1:$CM$1&amp;$AF$2:$CM$2,0))*VLOOKUP($Q596,$C$17:$M$20,COUNTBLANK($D$15:F$15)+1,FALSE)</f>
        <v>0</v>
      </c>
      <c r="W596" s="3">
        <f t="array" ref="W596">INDEX($AF$3:$CM$62,MATCH($S596,$AE$3:$AE$62,0),MATCH(W$1&amp;$R596,$AF$1:$CM$1&amp;$AF$2:$CM$2,0))*VLOOKUP($Q596,$C$17:$M$20,COUNTBLANK($D$15:G$15)+1,FALSE)</f>
        <v>0</v>
      </c>
      <c r="X596" s="3">
        <f t="array" ref="X596">INDEX($AF$3:$CM$62,MATCH($S596,$AE$3:$AE$62,0),MATCH(X$1&amp;$R596,$AF$1:$CM$1&amp;$AF$2:$CM$2,0))*VLOOKUP($Q596,$C$17:$M$20,COUNTBLANK($D$15:H$15)+1,FALSE)</f>
        <v>0</v>
      </c>
      <c r="Y596" s="3">
        <f t="array" ref="Y596">INDEX($AF$3:$CM$62,MATCH($S596,$AE$3:$AE$62,0),MATCH(Y$1&amp;$R596,$AF$1:$CM$1&amp;$AF$2:$CM$2,0))*VLOOKUP($Q596,$C$17:$M$20,COUNTBLANK($D$15:I$15)+1,FALSE)</f>
        <v>0.25000000000000006</v>
      </c>
      <c r="Z596" s="3">
        <f t="array" ref="Z596">INDEX($AF$3:$CM$62,MATCH($S596,$AE$3:$AE$62,0),MATCH(Z$1&amp;$R596,$AF$1:$CM$1&amp;$AF$2:$CM$2,0))*VLOOKUP($Q596,$C$17:$M$20,COUNTBLANK($D$15:J$15)+1,FALSE)</f>
        <v>0</v>
      </c>
      <c r="AA596" s="3">
        <f t="array" ref="AA596">INDEX($AF$3:$CM$62,MATCH($S596,$AE$3:$AE$62,0),MATCH(AA$1&amp;$R596,$AF$1:$CM$1&amp;$AF$2:$CM$2,0))*VLOOKUP($Q596,$C$17:$M$20,COUNTBLANK($D$15:K$15)+1,FALSE)</f>
        <v>0</v>
      </c>
      <c r="AB596" s="3">
        <f t="array" ref="AB596">INDEX($AF$3:$CM$62,MATCH($S596,$AE$3:$AE$62,0),MATCH(AB$1&amp;$R596,$AF$1:$CM$1&amp;$AF$2:$CM$2,0))*VLOOKUP($Q596,$C$17:$M$20,COUNTBLANK($D$15:L$15)+1,FALSE)</f>
        <v>0</v>
      </c>
      <c r="AC596" s="3">
        <f t="array" ref="AC596">INDEX($AF$3:$CM$62,MATCH($S596,$AE$3:$AE$62,0),MATCH(AC$1&amp;$R596,$AF$1:$CM$1&amp;$AF$2:$CM$2,0))*VLOOKUP($Q596,$C$17:$M$20,COUNTBLANK($D$15:M$15)+1,FALSE)</f>
        <v>0</v>
      </c>
    </row>
    <row r="597" spans="17:29" x14ac:dyDescent="0.2">
      <c r="Q597" t="s">
        <v>418</v>
      </c>
      <c r="R597">
        <f t="shared" si="143"/>
        <v>4</v>
      </c>
      <c r="S597">
        <f t="shared" si="144"/>
        <v>55</v>
      </c>
      <c r="T597" s="3">
        <f t="array" ref="T597">INDEX($AF$3:$CM$62,MATCH($S597,$AE$3:$AE$62,0),MATCH(T$1&amp;$R597,$AF$1:$CM$1&amp;$AF$2:$CM$2,0))*VLOOKUP($Q597,$C$17:$M$20,COUNTBLANK($D$15:D$15)+1,FALSE)</f>
        <v>275</v>
      </c>
      <c r="U597" s="3">
        <f t="array" ref="U597">INDEX($AF$3:$CM$62,MATCH($S597,$AE$3:$AE$62,0),MATCH(U$1&amp;$R597,$AF$1:$CM$1&amp;$AF$2:$CM$2,0))*VLOOKUP($Q597,$C$17:$M$20,COUNTBLANK($D$15:E$15)+1,FALSE)</f>
        <v>13750</v>
      </c>
      <c r="V597" s="3">
        <f t="array" ref="V597">INDEX($AF$3:$CM$62,MATCH($S597,$AE$3:$AE$62,0),MATCH(V$1&amp;$R597,$AF$1:$CM$1&amp;$AF$2:$CM$2,0))*VLOOKUP($Q597,$C$17:$M$20,COUNTBLANK($D$15:F$15)+1,FALSE)</f>
        <v>0</v>
      </c>
      <c r="W597" s="3">
        <f t="array" ref="W597">INDEX($AF$3:$CM$62,MATCH($S597,$AE$3:$AE$62,0),MATCH(W$1&amp;$R597,$AF$1:$CM$1&amp;$AF$2:$CM$2,0))*VLOOKUP($Q597,$C$17:$M$20,COUNTBLANK($D$15:G$15)+1,FALSE)</f>
        <v>0</v>
      </c>
      <c r="X597" s="3">
        <f t="array" ref="X597">INDEX($AF$3:$CM$62,MATCH($S597,$AE$3:$AE$62,0),MATCH(X$1&amp;$R597,$AF$1:$CM$1&amp;$AF$2:$CM$2,0))*VLOOKUP($Q597,$C$17:$M$20,COUNTBLANK($D$15:H$15)+1,FALSE)</f>
        <v>0</v>
      </c>
      <c r="Y597" s="3">
        <f t="array" ref="Y597">INDEX($AF$3:$CM$62,MATCH($S597,$AE$3:$AE$62,0),MATCH(Y$1&amp;$R597,$AF$1:$CM$1&amp;$AF$2:$CM$2,0))*VLOOKUP($Q597,$C$17:$M$20,COUNTBLANK($D$15:I$15)+1,FALSE)</f>
        <v>0.25000000000000006</v>
      </c>
      <c r="Z597" s="3">
        <f t="array" ref="Z597">INDEX($AF$3:$CM$62,MATCH($S597,$AE$3:$AE$62,0),MATCH(Z$1&amp;$R597,$AF$1:$CM$1&amp;$AF$2:$CM$2,0))*VLOOKUP($Q597,$C$17:$M$20,COUNTBLANK($D$15:J$15)+1,FALSE)</f>
        <v>0</v>
      </c>
      <c r="AA597" s="3">
        <f t="array" ref="AA597">INDEX($AF$3:$CM$62,MATCH($S597,$AE$3:$AE$62,0),MATCH(AA$1&amp;$R597,$AF$1:$CM$1&amp;$AF$2:$CM$2,0))*VLOOKUP($Q597,$C$17:$M$20,COUNTBLANK($D$15:K$15)+1,FALSE)</f>
        <v>0</v>
      </c>
      <c r="AB597" s="3">
        <f t="array" ref="AB597">INDEX($AF$3:$CM$62,MATCH($S597,$AE$3:$AE$62,0),MATCH(AB$1&amp;$R597,$AF$1:$CM$1&amp;$AF$2:$CM$2,0))*VLOOKUP($Q597,$C$17:$M$20,COUNTBLANK($D$15:L$15)+1,FALSE)</f>
        <v>0</v>
      </c>
      <c r="AC597" s="3">
        <f t="array" ref="AC597">INDEX($AF$3:$CM$62,MATCH($S597,$AE$3:$AE$62,0),MATCH(AC$1&amp;$R597,$AF$1:$CM$1&amp;$AF$2:$CM$2,0))*VLOOKUP($Q597,$C$17:$M$20,COUNTBLANK($D$15:M$15)+1,FALSE)</f>
        <v>0</v>
      </c>
    </row>
    <row r="598" spans="17:29" x14ac:dyDescent="0.2">
      <c r="Q598" t="s">
        <v>418</v>
      </c>
      <c r="R598">
        <f t="shared" si="143"/>
        <v>4</v>
      </c>
      <c r="S598">
        <f t="shared" si="144"/>
        <v>56</v>
      </c>
      <c r="T598" s="3">
        <f t="array" ref="T598">INDEX($AF$3:$CM$62,MATCH($S598,$AE$3:$AE$62,0),MATCH(T$1&amp;$R598,$AF$1:$CM$1&amp;$AF$2:$CM$2,0))*VLOOKUP($Q598,$C$17:$M$20,COUNTBLANK($D$15:D$15)+1,FALSE)</f>
        <v>280</v>
      </c>
      <c r="U598" s="3">
        <f t="array" ref="U598">INDEX($AF$3:$CM$62,MATCH($S598,$AE$3:$AE$62,0),MATCH(U$1&amp;$R598,$AF$1:$CM$1&amp;$AF$2:$CM$2,0))*VLOOKUP($Q598,$C$17:$M$20,COUNTBLANK($D$15:E$15)+1,FALSE)</f>
        <v>14000</v>
      </c>
      <c r="V598" s="3">
        <f t="array" ref="V598">INDEX($AF$3:$CM$62,MATCH($S598,$AE$3:$AE$62,0),MATCH(V$1&amp;$R598,$AF$1:$CM$1&amp;$AF$2:$CM$2,0))*VLOOKUP($Q598,$C$17:$M$20,COUNTBLANK($D$15:F$15)+1,FALSE)</f>
        <v>0</v>
      </c>
      <c r="W598" s="3">
        <f t="array" ref="W598">INDEX($AF$3:$CM$62,MATCH($S598,$AE$3:$AE$62,0),MATCH(W$1&amp;$R598,$AF$1:$CM$1&amp;$AF$2:$CM$2,0))*VLOOKUP($Q598,$C$17:$M$20,COUNTBLANK($D$15:G$15)+1,FALSE)</f>
        <v>0</v>
      </c>
      <c r="X598" s="3">
        <f t="array" ref="X598">INDEX($AF$3:$CM$62,MATCH($S598,$AE$3:$AE$62,0),MATCH(X$1&amp;$R598,$AF$1:$CM$1&amp;$AF$2:$CM$2,0))*VLOOKUP($Q598,$C$17:$M$20,COUNTBLANK($D$15:H$15)+1,FALSE)</f>
        <v>0</v>
      </c>
      <c r="Y598" s="3">
        <f t="array" ref="Y598">INDEX($AF$3:$CM$62,MATCH($S598,$AE$3:$AE$62,0),MATCH(Y$1&amp;$R598,$AF$1:$CM$1&amp;$AF$2:$CM$2,0))*VLOOKUP($Q598,$C$17:$M$20,COUNTBLANK($D$15:I$15)+1,FALSE)</f>
        <v>0.25000000000000006</v>
      </c>
      <c r="Z598" s="3">
        <f t="array" ref="Z598">INDEX($AF$3:$CM$62,MATCH($S598,$AE$3:$AE$62,0),MATCH(Z$1&amp;$R598,$AF$1:$CM$1&amp;$AF$2:$CM$2,0))*VLOOKUP($Q598,$C$17:$M$20,COUNTBLANK($D$15:J$15)+1,FALSE)</f>
        <v>0</v>
      </c>
      <c r="AA598" s="3">
        <f t="array" ref="AA598">INDEX($AF$3:$CM$62,MATCH($S598,$AE$3:$AE$62,0),MATCH(AA$1&amp;$R598,$AF$1:$CM$1&amp;$AF$2:$CM$2,0))*VLOOKUP($Q598,$C$17:$M$20,COUNTBLANK($D$15:K$15)+1,FALSE)</f>
        <v>0</v>
      </c>
      <c r="AB598" s="3">
        <f t="array" ref="AB598">INDEX($AF$3:$CM$62,MATCH($S598,$AE$3:$AE$62,0),MATCH(AB$1&amp;$R598,$AF$1:$CM$1&amp;$AF$2:$CM$2,0))*VLOOKUP($Q598,$C$17:$M$20,COUNTBLANK($D$15:L$15)+1,FALSE)</f>
        <v>0</v>
      </c>
      <c r="AC598" s="3">
        <f t="array" ref="AC598">INDEX($AF$3:$CM$62,MATCH($S598,$AE$3:$AE$62,0),MATCH(AC$1&amp;$R598,$AF$1:$CM$1&amp;$AF$2:$CM$2,0))*VLOOKUP($Q598,$C$17:$M$20,COUNTBLANK($D$15:M$15)+1,FALSE)</f>
        <v>0</v>
      </c>
    </row>
    <row r="599" spans="17:29" x14ac:dyDescent="0.2">
      <c r="Q599" t="s">
        <v>418</v>
      </c>
      <c r="R599">
        <f t="shared" si="143"/>
        <v>4</v>
      </c>
      <c r="S599">
        <f t="shared" si="144"/>
        <v>57</v>
      </c>
      <c r="T599" s="3">
        <f t="array" ref="T599">INDEX($AF$3:$CM$62,MATCH($S599,$AE$3:$AE$62,0),MATCH(T$1&amp;$R599,$AF$1:$CM$1&amp;$AF$2:$CM$2,0))*VLOOKUP($Q599,$C$17:$M$20,COUNTBLANK($D$15:D$15)+1,FALSE)</f>
        <v>285</v>
      </c>
      <c r="U599" s="3">
        <f t="array" ref="U599">INDEX($AF$3:$CM$62,MATCH($S599,$AE$3:$AE$62,0),MATCH(U$1&amp;$R599,$AF$1:$CM$1&amp;$AF$2:$CM$2,0))*VLOOKUP($Q599,$C$17:$M$20,COUNTBLANK($D$15:E$15)+1,FALSE)</f>
        <v>14250</v>
      </c>
      <c r="V599" s="3">
        <f t="array" ref="V599">INDEX($AF$3:$CM$62,MATCH($S599,$AE$3:$AE$62,0),MATCH(V$1&amp;$R599,$AF$1:$CM$1&amp;$AF$2:$CM$2,0))*VLOOKUP($Q599,$C$17:$M$20,COUNTBLANK($D$15:F$15)+1,FALSE)</f>
        <v>0</v>
      </c>
      <c r="W599" s="3">
        <f t="array" ref="W599">INDEX($AF$3:$CM$62,MATCH($S599,$AE$3:$AE$62,0),MATCH(W$1&amp;$R599,$AF$1:$CM$1&amp;$AF$2:$CM$2,0))*VLOOKUP($Q599,$C$17:$M$20,COUNTBLANK($D$15:G$15)+1,FALSE)</f>
        <v>0</v>
      </c>
      <c r="X599" s="3">
        <f t="array" ref="X599">INDEX($AF$3:$CM$62,MATCH($S599,$AE$3:$AE$62,0),MATCH(X$1&amp;$R599,$AF$1:$CM$1&amp;$AF$2:$CM$2,0))*VLOOKUP($Q599,$C$17:$M$20,COUNTBLANK($D$15:H$15)+1,FALSE)</f>
        <v>0</v>
      </c>
      <c r="Y599" s="3">
        <f t="array" ref="Y599">INDEX($AF$3:$CM$62,MATCH($S599,$AE$3:$AE$62,0),MATCH(Y$1&amp;$R599,$AF$1:$CM$1&amp;$AF$2:$CM$2,0))*VLOOKUP($Q599,$C$17:$M$20,COUNTBLANK($D$15:I$15)+1,FALSE)</f>
        <v>0.25000000000000006</v>
      </c>
      <c r="Z599" s="3">
        <f t="array" ref="Z599">INDEX($AF$3:$CM$62,MATCH($S599,$AE$3:$AE$62,0),MATCH(Z$1&amp;$R599,$AF$1:$CM$1&amp;$AF$2:$CM$2,0))*VLOOKUP($Q599,$C$17:$M$20,COUNTBLANK($D$15:J$15)+1,FALSE)</f>
        <v>0</v>
      </c>
      <c r="AA599" s="3">
        <f t="array" ref="AA599">INDEX($AF$3:$CM$62,MATCH($S599,$AE$3:$AE$62,0),MATCH(AA$1&amp;$R599,$AF$1:$CM$1&amp;$AF$2:$CM$2,0))*VLOOKUP($Q599,$C$17:$M$20,COUNTBLANK($D$15:K$15)+1,FALSE)</f>
        <v>0</v>
      </c>
      <c r="AB599" s="3">
        <f t="array" ref="AB599">INDEX($AF$3:$CM$62,MATCH($S599,$AE$3:$AE$62,0),MATCH(AB$1&amp;$R599,$AF$1:$CM$1&amp;$AF$2:$CM$2,0))*VLOOKUP($Q599,$C$17:$M$20,COUNTBLANK($D$15:L$15)+1,FALSE)</f>
        <v>0</v>
      </c>
      <c r="AC599" s="3">
        <f t="array" ref="AC599">INDEX($AF$3:$CM$62,MATCH($S599,$AE$3:$AE$62,0),MATCH(AC$1&amp;$R599,$AF$1:$CM$1&amp;$AF$2:$CM$2,0))*VLOOKUP($Q599,$C$17:$M$20,COUNTBLANK($D$15:M$15)+1,FALSE)</f>
        <v>0</v>
      </c>
    </row>
    <row r="600" spans="17:29" x14ac:dyDescent="0.2">
      <c r="Q600" t="s">
        <v>418</v>
      </c>
      <c r="R600">
        <f t="shared" si="143"/>
        <v>4</v>
      </c>
      <c r="S600">
        <f t="shared" si="144"/>
        <v>58</v>
      </c>
      <c r="T600" s="3">
        <f t="array" ref="T600">INDEX($AF$3:$CM$62,MATCH($S600,$AE$3:$AE$62,0),MATCH(T$1&amp;$R600,$AF$1:$CM$1&amp;$AF$2:$CM$2,0))*VLOOKUP($Q600,$C$17:$M$20,COUNTBLANK($D$15:D$15)+1,FALSE)</f>
        <v>290</v>
      </c>
      <c r="U600" s="3">
        <f t="array" ref="U600">INDEX($AF$3:$CM$62,MATCH($S600,$AE$3:$AE$62,0),MATCH(U$1&amp;$R600,$AF$1:$CM$1&amp;$AF$2:$CM$2,0))*VLOOKUP($Q600,$C$17:$M$20,COUNTBLANK($D$15:E$15)+1,FALSE)</f>
        <v>14500</v>
      </c>
      <c r="V600" s="3">
        <f t="array" ref="V600">INDEX($AF$3:$CM$62,MATCH($S600,$AE$3:$AE$62,0),MATCH(V$1&amp;$R600,$AF$1:$CM$1&amp;$AF$2:$CM$2,0))*VLOOKUP($Q600,$C$17:$M$20,COUNTBLANK($D$15:F$15)+1,FALSE)</f>
        <v>0</v>
      </c>
      <c r="W600" s="3">
        <f t="array" ref="W600">INDEX($AF$3:$CM$62,MATCH($S600,$AE$3:$AE$62,0),MATCH(W$1&amp;$R600,$AF$1:$CM$1&amp;$AF$2:$CM$2,0))*VLOOKUP($Q600,$C$17:$M$20,COUNTBLANK($D$15:G$15)+1,FALSE)</f>
        <v>0</v>
      </c>
      <c r="X600" s="3">
        <f t="array" ref="X600">INDEX($AF$3:$CM$62,MATCH($S600,$AE$3:$AE$62,0),MATCH(X$1&amp;$R600,$AF$1:$CM$1&amp;$AF$2:$CM$2,0))*VLOOKUP($Q600,$C$17:$M$20,COUNTBLANK($D$15:H$15)+1,FALSE)</f>
        <v>0</v>
      </c>
      <c r="Y600" s="3">
        <f t="array" ref="Y600">INDEX($AF$3:$CM$62,MATCH($S600,$AE$3:$AE$62,0),MATCH(Y$1&amp;$R600,$AF$1:$CM$1&amp;$AF$2:$CM$2,0))*VLOOKUP($Q600,$C$17:$M$20,COUNTBLANK($D$15:I$15)+1,FALSE)</f>
        <v>0.25000000000000006</v>
      </c>
      <c r="Z600" s="3">
        <f t="array" ref="Z600">INDEX($AF$3:$CM$62,MATCH($S600,$AE$3:$AE$62,0),MATCH(Z$1&amp;$R600,$AF$1:$CM$1&amp;$AF$2:$CM$2,0))*VLOOKUP($Q600,$C$17:$M$20,COUNTBLANK($D$15:J$15)+1,FALSE)</f>
        <v>0</v>
      </c>
      <c r="AA600" s="3">
        <f t="array" ref="AA600">INDEX($AF$3:$CM$62,MATCH($S600,$AE$3:$AE$62,0),MATCH(AA$1&amp;$R600,$AF$1:$CM$1&amp;$AF$2:$CM$2,0))*VLOOKUP($Q600,$C$17:$M$20,COUNTBLANK($D$15:K$15)+1,FALSE)</f>
        <v>0</v>
      </c>
      <c r="AB600" s="3">
        <f t="array" ref="AB600">INDEX($AF$3:$CM$62,MATCH($S600,$AE$3:$AE$62,0),MATCH(AB$1&amp;$R600,$AF$1:$CM$1&amp;$AF$2:$CM$2,0))*VLOOKUP($Q600,$C$17:$M$20,COUNTBLANK($D$15:L$15)+1,FALSE)</f>
        <v>0</v>
      </c>
      <c r="AC600" s="3">
        <f t="array" ref="AC600">INDEX($AF$3:$CM$62,MATCH($S600,$AE$3:$AE$62,0),MATCH(AC$1&amp;$R600,$AF$1:$CM$1&amp;$AF$2:$CM$2,0))*VLOOKUP($Q600,$C$17:$M$20,COUNTBLANK($D$15:M$15)+1,FALSE)</f>
        <v>0</v>
      </c>
    </row>
    <row r="601" spans="17:29" x14ac:dyDescent="0.2">
      <c r="Q601" t="s">
        <v>418</v>
      </c>
      <c r="R601">
        <f t="shared" si="143"/>
        <v>4</v>
      </c>
      <c r="S601">
        <f t="shared" si="144"/>
        <v>59</v>
      </c>
      <c r="T601" s="3">
        <f t="array" ref="T601">INDEX($AF$3:$CM$62,MATCH($S601,$AE$3:$AE$62,0),MATCH(T$1&amp;$R601,$AF$1:$CM$1&amp;$AF$2:$CM$2,0))*VLOOKUP($Q601,$C$17:$M$20,COUNTBLANK($D$15:D$15)+1,FALSE)</f>
        <v>295</v>
      </c>
      <c r="U601" s="3">
        <f t="array" ref="U601">INDEX($AF$3:$CM$62,MATCH($S601,$AE$3:$AE$62,0),MATCH(U$1&amp;$R601,$AF$1:$CM$1&amp;$AF$2:$CM$2,0))*VLOOKUP($Q601,$C$17:$M$20,COUNTBLANK($D$15:E$15)+1,FALSE)</f>
        <v>14750</v>
      </c>
      <c r="V601" s="3">
        <f t="array" ref="V601">INDEX($AF$3:$CM$62,MATCH($S601,$AE$3:$AE$62,0),MATCH(V$1&amp;$R601,$AF$1:$CM$1&amp;$AF$2:$CM$2,0))*VLOOKUP($Q601,$C$17:$M$20,COUNTBLANK($D$15:F$15)+1,FALSE)</f>
        <v>0</v>
      </c>
      <c r="W601" s="3">
        <f t="array" ref="W601">INDEX($AF$3:$CM$62,MATCH($S601,$AE$3:$AE$62,0),MATCH(W$1&amp;$R601,$AF$1:$CM$1&amp;$AF$2:$CM$2,0))*VLOOKUP($Q601,$C$17:$M$20,COUNTBLANK($D$15:G$15)+1,FALSE)</f>
        <v>0</v>
      </c>
      <c r="X601" s="3">
        <f t="array" ref="X601">INDEX($AF$3:$CM$62,MATCH($S601,$AE$3:$AE$62,0),MATCH(X$1&amp;$R601,$AF$1:$CM$1&amp;$AF$2:$CM$2,0))*VLOOKUP($Q601,$C$17:$M$20,COUNTBLANK($D$15:H$15)+1,FALSE)</f>
        <v>0</v>
      </c>
      <c r="Y601" s="3">
        <f t="array" ref="Y601">INDEX($AF$3:$CM$62,MATCH($S601,$AE$3:$AE$62,0),MATCH(Y$1&amp;$R601,$AF$1:$CM$1&amp;$AF$2:$CM$2,0))*VLOOKUP($Q601,$C$17:$M$20,COUNTBLANK($D$15:I$15)+1,FALSE)</f>
        <v>0.25000000000000006</v>
      </c>
      <c r="Z601" s="3">
        <f t="array" ref="Z601">INDEX($AF$3:$CM$62,MATCH($S601,$AE$3:$AE$62,0),MATCH(Z$1&amp;$R601,$AF$1:$CM$1&amp;$AF$2:$CM$2,0))*VLOOKUP($Q601,$C$17:$M$20,COUNTBLANK($D$15:J$15)+1,FALSE)</f>
        <v>0</v>
      </c>
      <c r="AA601" s="3">
        <f t="array" ref="AA601">INDEX($AF$3:$CM$62,MATCH($S601,$AE$3:$AE$62,0),MATCH(AA$1&amp;$R601,$AF$1:$CM$1&amp;$AF$2:$CM$2,0))*VLOOKUP($Q601,$C$17:$M$20,COUNTBLANK($D$15:K$15)+1,FALSE)</f>
        <v>0</v>
      </c>
      <c r="AB601" s="3">
        <f t="array" ref="AB601">INDEX($AF$3:$CM$62,MATCH($S601,$AE$3:$AE$62,0),MATCH(AB$1&amp;$R601,$AF$1:$CM$1&amp;$AF$2:$CM$2,0))*VLOOKUP($Q601,$C$17:$M$20,COUNTBLANK($D$15:L$15)+1,FALSE)</f>
        <v>0</v>
      </c>
      <c r="AC601" s="3">
        <f t="array" ref="AC601">INDEX($AF$3:$CM$62,MATCH($S601,$AE$3:$AE$62,0),MATCH(AC$1&amp;$R601,$AF$1:$CM$1&amp;$AF$2:$CM$2,0))*VLOOKUP($Q601,$C$17:$M$20,COUNTBLANK($D$15:M$15)+1,FALSE)</f>
        <v>0</v>
      </c>
    </row>
    <row r="602" spans="17:29" x14ac:dyDescent="0.2">
      <c r="Q602" t="s">
        <v>418</v>
      </c>
      <c r="R602">
        <f t="shared" si="143"/>
        <v>4</v>
      </c>
      <c r="S602">
        <f t="shared" si="144"/>
        <v>60</v>
      </c>
      <c r="T602" s="3">
        <f t="array" ref="T602">INDEX($AF$3:$CM$62,MATCH($S602,$AE$3:$AE$62,0),MATCH(T$1&amp;$R602,$AF$1:$CM$1&amp;$AF$2:$CM$2,0))*VLOOKUP($Q602,$C$17:$M$20,COUNTBLANK($D$15:D$15)+1,FALSE)</f>
        <v>300</v>
      </c>
      <c r="U602" s="3">
        <f t="array" ref="U602">INDEX($AF$3:$CM$62,MATCH($S602,$AE$3:$AE$62,0),MATCH(U$1&amp;$R602,$AF$1:$CM$1&amp;$AF$2:$CM$2,0))*VLOOKUP($Q602,$C$17:$M$20,COUNTBLANK($D$15:E$15)+1,FALSE)</f>
        <v>15000</v>
      </c>
      <c r="V602" s="3">
        <f t="array" ref="V602">INDEX($AF$3:$CM$62,MATCH($S602,$AE$3:$AE$62,0),MATCH(V$1&amp;$R602,$AF$1:$CM$1&amp;$AF$2:$CM$2,0))*VLOOKUP($Q602,$C$17:$M$20,COUNTBLANK($D$15:F$15)+1,FALSE)</f>
        <v>0</v>
      </c>
      <c r="W602" s="3">
        <f t="array" ref="W602">INDEX($AF$3:$CM$62,MATCH($S602,$AE$3:$AE$62,0),MATCH(W$1&amp;$R602,$AF$1:$CM$1&amp;$AF$2:$CM$2,0))*VLOOKUP($Q602,$C$17:$M$20,COUNTBLANK($D$15:G$15)+1,FALSE)</f>
        <v>0</v>
      </c>
      <c r="X602" s="3">
        <f t="array" ref="X602">INDEX($AF$3:$CM$62,MATCH($S602,$AE$3:$AE$62,0),MATCH(X$1&amp;$R602,$AF$1:$CM$1&amp;$AF$2:$CM$2,0))*VLOOKUP($Q602,$C$17:$M$20,COUNTBLANK($D$15:H$15)+1,FALSE)</f>
        <v>0</v>
      </c>
      <c r="Y602" s="3">
        <f t="array" ref="Y602">INDEX($AF$3:$CM$62,MATCH($S602,$AE$3:$AE$62,0),MATCH(Y$1&amp;$R602,$AF$1:$CM$1&amp;$AF$2:$CM$2,0))*VLOOKUP($Q602,$C$17:$M$20,COUNTBLANK($D$15:I$15)+1,FALSE)</f>
        <v>0.3000000000000001</v>
      </c>
      <c r="Z602" s="3">
        <f t="array" ref="Z602">INDEX($AF$3:$CM$62,MATCH($S602,$AE$3:$AE$62,0),MATCH(Z$1&amp;$R602,$AF$1:$CM$1&amp;$AF$2:$CM$2,0))*VLOOKUP($Q602,$C$17:$M$20,COUNTBLANK($D$15:J$15)+1,FALSE)</f>
        <v>0</v>
      </c>
      <c r="AA602" s="3">
        <f t="array" ref="AA602">INDEX($AF$3:$CM$62,MATCH($S602,$AE$3:$AE$62,0),MATCH(AA$1&amp;$R602,$AF$1:$CM$1&amp;$AF$2:$CM$2,0))*VLOOKUP($Q602,$C$17:$M$20,COUNTBLANK($D$15:K$15)+1,FALSE)</f>
        <v>0</v>
      </c>
      <c r="AB602" s="3">
        <f t="array" ref="AB602">INDEX($AF$3:$CM$62,MATCH($S602,$AE$3:$AE$62,0),MATCH(AB$1&amp;$R602,$AF$1:$CM$1&amp;$AF$2:$CM$2,0))*VLOOKUP($Q602,$C$17:$M$20,COUNTBLANK($D$15:L$15)+1,FALSE)</f>
        <v>0</v>
      </c>
      <c r="AC602" s="3">
        <f t="array" ref="AC602">INDEX($AF$3:$CM$62,MATCH($S602,$AE$3:$AE$62,0),MATCH(AC$1&amp;$R602,$AF$1:$CM$1&amp;$AF$2:$CM$2,0))*VLOOKUP($Q602,$C$17:$M$20,COUNTBLANK($D$15:M$15)+1,FALSE)</f>
        <v>0</v>
      </c>
    </row>
    <row r="603" spans="17:29" x14ac:dyDescent="0.2">
      <c r="Q603" t="s">
        <v>418</v>
      </c>
      <c r="R603">
        <f t="shared" si="143"/>
        <v>5</v>
      </c>
      <c r="S603">
        <f t="shared" si="144"/>
        <v>1</v>
      </c>
      <c r="T603" s="3">
        <f t="array" ref="T603">INDEX($AF$3:$CM$62,MATCH($S603,$AE$3:$AE$62,0),MATCH(T$1&amp;$R603,$AF$1:$CM$1&amp;$AF$2:$CM$2,0))*VLOOKUP($Q603,$C$17:$M$20,COUNTBLANK($D$15:D$15)+1,FALSE)</f>
        <v>8</v>
      </c>
      <c r="U603" s="3">
        <f t="array" ref="U603">INDEX($AF$3:$CM$62,MATCH($S603,$AE$3:$AE$62,0),MATCH(U$1&amp;$R603,$AF$1:$CM$1&amp;$AF$2:$CM$2,0))*VLOOKUP($Q603,$C$17:$M$20,COUNTBLANK($D$15:E$15)+1,FALSE)</f>
        <v>400</v>
      </c>
      <c r="V603" s="3">
        <f t="array" ref="V603">INDEX($AF$3:$CM$62,MATCH($S603,$AE$3:$AE$62,0),MATCH(V$1&amp;$R603,$AF$1:$CM$1&amp;$AF$2:$CM$2,0))*VLOOKUP($Q603,$C$17:$M$20,COUNTBLANK($D$15:F$15)+1,FALSE)</f>
        <v>0</v>
      </c>
      <c r="W603" s="3">
        <f t="array" ref="W603">INDEX($AF$3:$CM$62,MATCH($S603,$AE$3:$AE$62,0),MATCH(W$1&amp;$R603,$AF$1:$CM$1&amp;$AF$2:$CM$2,0))*VLOOKUP($Q603,$C$17:$M$20,COUNTBLANK($D$15:G$15)+1,FALSE)</f>
        <v>0</v>
      </c>
      <c r="X603" s="3">
        <f t="array" ref="X603">INDEX($AF$3:$CM$62,MATCH($S603,$AE$3:$AE$62,0),MATCH(X$1&amp;$R603,$AF$1:$CM$1&amp;$AF$2:$CM$2,0))*VLOOKUP($Q603,$C$17:$M$20,COUNTBLANK($D$15:H$15)+1,FALSE)</f>
        <v>0</v>
      </c>
      <c r="Y603" s="3">
        <f t="array" ref="Y603">INDEX($AF$3:$CM$62,MATCH($S603,$AE$3:$AE$62,0),MATCH(Y$1&amp;$R603,$AF$1:$CM$1&amp;$AF$2:$CM$2,0))*VLOOKUP($Q603,$C$17:$M$20,COUNTBLANK($D$15:I$15)+1,FALSE)</f>
        <v>0</v>
      </c>
      <c r="Z603" s="3">
        <f t="array" ref="Z603">INDEX($AF$3:$CM$62,MATCH($S603,$AE$3:$AE$62,0),MATCH(Z$1&amp;$R603,$AF$1:$CM$1&amp;$AF$2:$CM$2,0))*VLOOKUP($Q603,$C$17:$M$20,COUNTBLANK($D$15:J$15)+1,FALSE)</f>
        <v>0</v>
      </c>
      <c r="AA603" s="3">
        <f t="array" ref="AA603">INDEX($AF$3:$CM$62,MATCH($S603,$AE$3:$AE$62,0),MATCH(AA$1&amp;$R603,$AF$1:$CM$1&amp;$AF$2:$CM$2,0))*VLOOKUP($Q603,$C$17:$M$20,COUNTBLANK($D$15:K$15)+1,FALSE)</f>
        <v>0</v>
      </c>
      <c r="AB603" s="3">
        <f t="array" ref="AB603">INDEX($AF$3:$CM$62,MATCH($S603,$AE$3:$AE$62,0),MATCH(AB$1&amp;$R603,$AF$1:$CM$1&amp;$AF$2:$CM$2,0))*VLOOKUP($Q603,$C$17:$M$20,COUNTBLANK($D$15:L$15)+1,FALSE)</f>
        <v>0</v>
      </c>
      <c r="AC603" s="3">
        <f t="array" ref="AC603">INDEX($AF$3:$CM$62,MATCH($S603,$AE$3:$AE$62,0),MATCH(AC$1&amp;$R603,$AF$1:$CM$1&amp;$AF$2:$CM$2,0))*VLOOKUP($Q603,$C$17:$M$20,COUNTBLANK($D$15:M$15)+1,FALSE)</f>
        <v>0</v>
      </c>
    </row>
    <row r="604" spans="17:29" x14ac:dyDescent="0.2">
      <c r="Q604" t="s">
        <v>418</v>
      </c>
      <c r="R604">
        <f t="shared" si="143"/>
        <v>5</v>
      </c>
      <c r="S604">
        <f t="shared" si="144"/>
        <v>2</v>
      </c>
      <c r="T604" s="3">
        <f t="array" ref="T604">INDEX($AF$3:$CM$62,MATCH($S604,$AE$3:$AE$62,0),MATCH(T$1&amp;$R604,$AF$1:$CM$1&amp;$AF$2:$CM$2,0))*VLOOKUP($Q604,$C$17:$M$20,COUNTBLANK($D$15:D$15)+1,FALSE)</f>
        <v>16</v>
      </c>
      <c r="U604" s="3">
        <f t="array" ref="U604">INDEX($AF$3:$CM$62,MATCH($S604,$AE$3:$AE$62,0),MATCH(U$1&amp;$R604,$AF$1:$CM$1&amp;$AF$2:$CM$2,0))*VLOOKUP($Q604,$C$17:$M$20,COUNTBLANK($D$15:E$15)+1,FALSE)</f>
        <v>800</v>
      </c>
      <c r="V604" s="3">
        <f t="array" ref="V604">INDEX($AF$3:$CM$62,MATCH($S604,$AE$3:$AE$62,0),MATCH(V$1&amp;$R604,$AF$1:$CM$1&amp;$AF$2:$CM$2,0))*VLOOKUP($Q604,$C$17:$M$20,COUNTBLANK($D$15:F$15)+1,FALSE)</f>
        <v>0</v>
      </c>
      <c r="W604" s="3">
        <f t="array" ref="W604">INDEX($AF$3:$CM$62,MATCH($S604,$AE$3:$AE$62,0),MATCH(W$1&amp;$R604,$AF$1:$CM$1&amp;$AF$2:$CM$2,0))*VLOOKUP($Q604,$C$17:$M$20,COUNTBLANK($D$15:G$15)+1,FALSE)</f>
        <v>0</v>
      </c>
      <c r="X604" s="3">
        <f t="array" ref="X604">INDEX($AF$3:$CM$62,MATCH($S604,$AE$3:$AE$62,0),MATCH(X$1&amp;$R604,$AF$1:$CM$1&amp;$AF$2:$CM$2,0))*VLOOKUP($Q604,$C$17:$M$20,COUNTBLANK($D$15:H$15)+1,FALSE)</f>
        <v>0</v>
      </c>
      <c r="Y604" s="3">
        <f t="array" ref="Y604">INDEX($AF$3:$CM$62,MATCH($S604,$AE$3:$AE$62,0),MATCH(Y$1&amp;$R604,$AF$1:$CM$1&amp;$AF$2:$CM$2,0))*VLOOKUP($Q604,$C$17:$M$20,COUNTBLANK($D$15:I$15)+1,FALSE)</f>
        <v>0</v>
      </c>
      <c r="Z604" s="3">
        <f t="array" ref="Z604">INDEX($AF$3:$CM$62,MATCH($S604,$AE$3:$AE$62,0),MATCH(Z$1&amp;$R604,$AF$1:$CM$1&amp;$AF$2:$CM$2,0))*VLOOKUP($Q604,$C$17:$M$20,COUNTBLANK($D$15:J$15)+1,FALSE)</f>
        <v>0</v>
      </c>
      <c r="AA604" s="3">
        <f t="array" ref="AA604">INDEX($AF$3:$CM$62,MATCH($S604,$AE$3:$AE$62,0),MATCH(AA$1&amp;$R604,$AF$1:$CM$1&amp;$AF$2:$CM$2,0))*VLOOKUP($Q604,$C$17:$M$20,COUNTBLANK($D$15:K$15)+1,FALSE)</f>
        <v>0</v>
      </c>
      <c r="AB604" s="3">
        <f t="array" ref="AB604">INDEX($AF$3:$CM$62,MATCH($S604,$AE$3:$AE$62,0),MATCH(AB$1&amp;$R604,$AF$1:$CM$1&amp;$AF$2:$CM$2,0))*VLOOKUP($Q604,$C$17:$M$20,COUNTBLANK($D$15:L$15)+1,FALSE)</f>
        <v>0</v>
      </c>
      <c r="AC604" s="3">
        <f t="array" ref="AC604">INDEX($AF$3:$CM$62,MATCH($S604,$AE$3:$AE$62,0),MATCH(AC$1&amp;$R604,$AF$1:$CM$1&amp;$AF$2:$CM$2,0))*VLOOKUP($Q604,$C$17:$M$20,COUNTBLANK($D$15:M$15)+1,FALSE)</f>
        <v>0</v>
      </c>
    </row>
    <row r="605" spans="17:29" x14ac:dyDescent="0.2">
      <c r="Q605" t="s">
        <v>418</v>
      </c>
      <c r="R605">
        <f t="shared" si="143"/>
        <v>5</v>
      </c>
      <c r="S605">
        <f t="shared" si="144"/>
        <v>3</v>
      </c>
      <c r="T605" s="3">
        <f t="array" ref="T605">INDEX($AF$3:$CM$62,MATCH($S605,$AE$3:$AE$62,0),MATCH(T$1&amp;$R605,$AF$1:$CM$1&amp;$AF$2:$CM$2,0))*VLOOKUP($Q605,$C$17:$M$20,COUNTBLANK($D$15:D$15)+1,FALSE)</f>
        <v>24</v>
      </c>
      <c r="U605" s="3">
        <f t="array" ref="U605">INDEX($AF$3:$CM$62,MATCH($S605,$AE$3:$AE$62,0),MATCH(U$1&amp;$R605,$AF$1:$CM$1&amp;$AF$2:$CM$2,0))*VLOOKUP($Q605,$C$17:$M$20,COUNTBLANK($D$15:E$15)+1,FALSE)</f>
        <v>1200</v>
      </c>
      <c r="V605" s="3">
        <f t="array" ref="V605">INDEX($AF$3:$CM$62,MATCH($S605,$AE$3:$AE$62,0),MATCH(V$1&amp;$R605,$AF$1:$CM$1&amp;$AF$2:$CM$2,0))*VLOOKUP($Q605,$C$17:$M$20,COUNTBLANK($D$15:F$15)+1,FALSE)</f>
        <v>0</v>
      </c>
      <c r="W605" s="3">
        <f t="array" ref="W605">INDEX($AF$3:$CM$62,MATCH($S605,$AE$3:$AE$62,0),MATCH(W$1&amp;$R605,$AF$1:$CM$1&amp;$AF$2:$CM$2,0))*VLOOKUP($Q605,$C$17:$M$20,COUNTBLANK($D$15:G$15)+1,FALSE)</f>
        <v>0</v>
      </c>
      <c r="X605" s="3">
        <f t="array" ref="X605">INDEX($AF$3:$CM$62,MATCH($S605,$AE$3:$AE$62,0),MATCH(X$1&amp;$R605,$AF$1:$CM$1&amp;$AF$2:$CM$2,0))*VLOOKUP($Q605,$C$17:$M$20,COUNTBLANK($D$15:H$15)+1,FALSE)</f>
        <v>0</v>
      </c>
      <c r="Y605" s="3">
        <f t="array" ref="Y605">INDEX($AF$3:$CM$62,MATCH($S605,$AE$3:$AE$62,0),MATCH(Y$1&amp;$R605,$AF$1:$CM$1&amp;$AF$2:$CM$2,0))*VLOOKUP($Q605,$C$17:$M$20,COUNTBLANK($D$15:I$15)+1,FALSE)</f>
        <v>0</v>
      </c>
      <c r="Z605" s="3">
        <f t="array" ref="Z605">INDEX($AF$3:$CM$62,MATCH($S605,$AE$3:$AE$62,0),MATCH(Z$1&amp;$R605,$AF$1:$CM$1&amp;$AF$2:$CM$2,0))*VLOOKUP($Q605,$C$17:$M$20,COUNTBLANK($D$15:J$15)+1,FALSE)</f>
        <v>0</v>
      </c>
      <c r="AA605" s="3">
        <f t="array" ref="AA605">INDEX($AF$3:$CM$62,MATCH($S605,$AE$3:$AE$62,0),MATCH(AA$1&amp;$R605,$AF$1:$CM$1&amp;$AF$2:$CM$2,0))*VLOOKUP($Q605,$C$17:$M$20,COUNTBLANK($D$15:K$15)+1,FALSE)</f>
        <v>0</v>
      </c>
      <c r="AB605" s="3">
        <f t="array" ref="AB605">INDEX($AF$3:$CM$62,MATCH($S605,$AE$3:$AE$62,0),MATCH(AB$1&amp;$R605,$AF$1:$CM$1&amp;$AF$2:$CM$2,0))*VLOOKUP($Q605,$C$17:$M$20,COUNTBLANK($D$15:L$15)+1,FALSE)</f>
        <v>0</v>
      </c>
      <c r="AC605" s="3">
        <f t="array" ref="AC605">INDEX($AF$3:$CM$62,MATCH($S605,$AE$3:$AE$62,0),MATCH(AC$1&amp;$R605,$AF$1:$CM$1&amp;$AF$2:$CM$2,0))*VLOOKUP($Q605,$C$17:$M$20,COUNTBLANK($D$15:M$15)+1,FALSE)</f>
        <v>0</v>
      </c>
    </row>
    <row r="606" spans="17:29" x14ac:dyDescent="0.2">
      <c r="Q606" t="s">
        <v>418</v>
      </c>
      <c r="R606">
        <f t="shared" si="143"/>
        <v>5</v>
      </c>
      <c r="S606">
        <f t="shared" si="144"/>
        <v>4</v>
      </c>
      <c r="T606" s="3">
        <f t="array" ref="T606">INDEX($AF$3:$CM$62,MATCH($S606,$AE$3:$AE$62,0),MATCH(T$1&amp;$R606,$AF$1:$CM$1&amp;$AF$2:$CM$2,0))*VLOOKUP($Q606,$C$17:$M$20,COUNTBLANK($D$15:D$15)+1,FALSE)</f>
        <v>32</v>
      </c>
      <c r="U606" s="3">
        <f t="array" ref="U606">INDEX($AF$3:$CM$62,MATCH($S606,$AE$3:$AE$62,0),MATCH(U$1&amp;$R606,$AF$1:$CM$1&amp;$AF$2:$CM$2,0))*VLOOKUP($Q606,$C$17:$M$20,COUNTBLANK($D$15:E$15)+1,FALSE)</f>
        <v>1600</v>
      </c>
      <c r="V606" s="3">
        <f t="array" ref="V606">INDEX($AF$3:$CM$62,MATCH($S606,$AE$3:$AE$62,0),MATCH(V$1&amp;$R606,$AF$1:$CM$1&amp;$AF$2:$CM$2,0))*VLOOKUP($Q606,$C$17:$M$20,COUNTBLANK($D$15:F$15)+1,FALSE)</f>
        <v>0</v>
      </c>
      <c r="W606" s="3">
        <f t="array" ref="W606">INDEX($AF$3:$CM$62,MATCH($S606,$AE$3:$AE$62,0),MATCH(W$1&amp;$R606,$AF$1:$CM$1&amp;$AF$2:$CM$2,0))*VLOOKUP($Q606,$C$17:$M$20,COUNTBLANK($D$15:G$15)+1,FALSE)</f>
        <v>0</v>
      </c>
      <c r="X606" s="3">
        <f t="array" ref="X606">INDEX($AF$3:$CM$62,MATCH($S606,$AE$3:$AE$62,0),MATCH(X$1&amp;$R606,$AF$1:$CM$1&amp;$AF$2:$CM$2,0))*VLOOKUP($Q606,$C$17:$M$20,COUNTBLANK($D$15:H$15)+1,FALSE)</f>
        <v>0</v>
      </c>
      <c r="Y606" s="3">
        <f t="array" ref="Y606">INDEX($AF$3:$CM$62,MATCH($S606,$AE$3:$AE$62,0),MATCH(Y$1&amp;$R606,$AF$1:$CM$1&amp;$AF$2:$CM$2,0))*VLOOKUP($Q606,$C$17:$M$20,COUNTBLANK($D$15:I$15)+1,FALSE)</f>
        <v>0</v>
      </c>
      <c r="Z606" s="3">
        <f t="array" ref="Z606">INDEX($AF$3:$CM$62,MATCH($S606,$AE$3:$AE$62,0),MATCH(Z$1&amp;$R606,$AF$1:$CM$1&amp;$AF$2:$CM$2,0))*VLOOKUP($Q606,$C$17:$M$20,COUNTBLANK($D$15:J$15)+1,FALSE)</f>
        <v>0</v>
      </c>
      <c r="AA606" s="3">
        <f t="array" ref="AA606">INDEX($AF$3:$CM$62,MATCH($S606,$AE$3:$AE$62,0),MATCH(AA$1&amp;$R606,$AF$1:$CM$1&amp;$AF$2:$CM$2,0))*VLOOKUP($Q606,$C$17:$M$20,COUNTBLANK($D$15:K$15)+1,FALSE)</f>
        <v>0</v>
      </c>
      <c r="AB606" s="3">
        <f t="array" ref="AB606">INDEX($AF$3:$CM$62,MATCH($S606,$AE$3:$AE$62,0),MATCH(AB$1&amp;$R606,$AF$1:$CM$1&amp;$AF$2:$CM$2,0))*VLOOKUP($Q606,$C$17:$M$20,COUNTBLANK($D$15:L$15)+1,FALSE)</f>
        <v>0</v>
      </c>
      <c r="AC606" s="3">
        <f t="array" ref="AC606">INDEX($AF$3:$CM$62,MATCH($S606,$AE$3:$AE$62,0),MATCH(AC$1&amp;$R606,$AF$1:$CM$1&amp;$AF$2:$CM$2,0))*VLOOKUP($Q606,$C$17:$M$20,COUNTBLANK($D$15:M$15)+1,FALSE)</f>
        <v>0</v>
      </c>
    </row>
    <row r="607" spans="17:29" x14ac:dyDescent="0.2">
      <c r="Q607" t="s">
        <v>418</v>
      </c>
      <c r="R607">
        <f t="shared" si="143"/>
        <v>5</v>
      </c>
      <c r="S607">
        <f t="shared" si="144"/>
        <v>5</v>
      </c>
      <c r="T607" s="3">
        <f t="array" ref="T607">INDEX($AF$3:$CM$62,MATCH($S607,$AE$3:$AE$62,0),MATCH(T$1&amp;$R607,$AF$1:$CM$1&amp;$AF$2:$CM$2,0))*VLOOKUP($Q607,$C$17:$M$20,COUNTBLANK($D$15:D$15)+1,FALSE)</f>
        <v>40</v>
      </c>
      <c r="U607" s="3">
        <f t="array" ref="U607">INDEX($AF$3:$CM$62,MATCH($S607,$AE$3:$AE$62,0),MATCH(U$1&amp;$R607,$AF$1:$CM$1&amp;$AF$2:$CM$2,0))*VLOOKUP($Q607,$C$17:$M$20,COUNTBLANK($D$15:E$15)+1,FALSE)</f>
        <v>2000</v>
      </c>
      <c r="V607" s="3">
        <f t="array" ref="V607">INDEX($AF$3:$CM$62,MATCH($S607,$AE$3:$AE$62,0),MATCH(V$1&amp;$R607,$AF$1:$CM$1&amp;$AF$2:$CM$2,0))*VLOOKUP($Q607,$C$17:$M$20,COUNTBLANK($D$15:F$15)+1,FALSE)</f>
        <v>0</v>
      </c>
      <c r="W607" s="3">
        <f t="array" ref="W607">INDEX($AF$3:$CM$62,MATCH($S607,$AE$3:$AE$62,0),MATCH(W$1&amp;$R607,$AF$1:$CM$1&amp;$AF$2:$CM$2,0))*VLOOKUP($Q607,$C$17:$M$20,COUNTBLANK($D$15:G$15)+1,FALSE)</f>
        <v>0</v>
      </c>
      <c r="X607" s="3">
        <f t="array" ref="X607">INDEX($AF$3:$CM$62,MATCH($S607,$AE$3:$AE$62,0),MATCH(X$1&amp;$R607,$AF$1:$CM$1&amp;$AF$2:$CM$2,0))*VLOOKUP($Q607,$C$17:$M$20,COUNTBLANK($D$15:H$15)+1,FALSE)</f>
        <v>0</v>
      </c>
      <c r="Y607" s="3">
        <f t="array" ref="Y607">INDEX($AF$3:$CM$62,MATCH($S607,$AE$3:$AE$62,0),MATCH(Y$1&amp;$R607,$AF$1:$CM$1&amp;$AF$2:$CM$2,0))*VLOOKUP($Q607,$C$17:$M$20,COUNTBLANK($D$15:I$15)+1,FALSE)</f>
        <v>0</v>
      </c>
      <c r="Z607" s="3">
        <f t="array" ref="Z607">INDEX($AF$3:$CM$62,MATCH($S607,$AE$3:$AE$62,0),MATCH(Z$1&amp;$R607,$AF$1:$CM$1&amp;$AF$2:$CM$2,0))*VLOOKUP($Q607,$C$17:$M$20,COUNTBLANK($D$15:J$15)+1,FALSE)</f>
        <v>0</v>
      </c>
      <c r="AA607" s="3">
        <f t="array" ref="AA607">INDEX($AF$3:$CM$62,MATCH($S607,$AE$3:$AE$62,0),MATCH(AA$1&amp;$R607,$AF$1:$CM$1&amp;$AF$2:$CM$2,0))*VLOOKUP($Q607,$C$17:$M$20,COUNTBLANK($D$15:K$15)+1,FALSE)</f>
        <v>0</v>
      </c>
      <c r="AB607" s="3">
        <f t="array" ref="AB607">INDEX($AF$3:$CM$62,MATCH($S607,$AE$3:$AE$62,0),MATCH(AB$1&amp;$R607,$AF$1:$CM$1&amp;$AF$2:$CM$2,0))*VLOOKUP($Q607,$C$17:$M$20,COUNTBLANK($D$15:L$15)+1,FALSE)</f>
        <v>0</v>
      </c>
      <c r="AC607" s="3">
        <f t="array" ref="AC607">INDEX($AF$3:$CM$62,MATCH($S607,$AE$3:$AE$62,0),MATCH(AC$1&amp;$R607,$AF$1:$CM$1&amp;$AF$2:$CM$2,0))*VLOOKUP($Q607,$C$17:$M$20,COUNTBLANK($D$15:M$15)+1,FALSE)</f>
        <v>0</v>
      </c>
    </row>
    <row r="608" spans="17:29" x14ac:dyDescent="0.2">
      <c r="Q608" t="s">
        <v>418</v>
      </c>
      <c r="R608">
        <f t="shared" si="143"/>
        <v>5</v>
      </c>
      <c r="S608">
        <f t="shared" si="144"/>
        <v>6</v>
      </c>
      <c r="T608" s="3">
        <f t="array" ref="T608">INDEX($AF$3:$CM$62,MATCH($S608,$AE$3:$AE$62,0),MATCH(T$1&amp;$R608,$AF$1:$CM$1&amp;$AF$2:$CM$2,0))*VLOOKUP($Q608,$C$17:$M$20,COUNTBLANK($D$15:D$15)+1,FALSE)</f>
        <v>48</v>
      </c>
      <c r="U608" s="3">
        <f t="array" ref="U608">INDEX($AF$3:$CM$62,MATCH($S608,$AE$3:$AE$62,0),MATCH(U$1&amp;$R608,$AF$1:$CM$1&amp;$AF$2:$CM$2,0))*VLOOKUP($Q608,$C$17:$M$20,COUNTBLANK($D$15:E$15)+1,FALSE)</f>
        <v>2400</v>
      </c>
      <c r="V608" s="3">
        <f t="array" ref="V608">INDEX($AF$3:$CM$62,MATCH($S608,$AE$3:$AE$62,0),MATCH(V$1&amp;$R608,$AF$1:$CM$1&amp;$AF$2:$CM$2,0))*VLOOKUP($Q608,$C$17:$M$20,COUNTBLANK($D$15:F$15)+1,FALSE)</f>
        <v>0</v>
      </c>
      <c r="W608" s="3">
        <f t="array" ref="W608">INDEX($AF$3:$CM$62,MATCH($S608,$AE$3:$AE$62,0),MATCH(W$1&amp;$R608,$AF$1:$CM$1&amp;$AF$2:$CM$2,0))*VLOOKUP($Q608,$C$17:$M$20,COUNTBLANK($D$15:G$15)+1,FALSE)</f>
        <v>0</v>
      </c>
      <c r="X608" s="3">
        <f t="array" ref="X608">INDEX($AF$3:$CM$62,MATCH($S608,$AE$3:$AE$62,0),MATCH(X$1&amp;$R608,$AF$1:$CM$1&amp;$AF$2:$CM$2,0))*VLOOKUP($Q608,$C$17:$M$20,COUNTBLANK($D$15:H$15)+1,FALSE)</f>
        <v>0</v>
      </c>
      <c r="Y608" s="3">
        <f t="array" ref="Y608">INDEX($AF$3:$CM$62,MATCH($S608,$AE$3:$AE$62,0),MATCH(Y$1&amp;$R608,$AF$1:$CM$1&amp;$AF$2:$CM$2,0))*VLOOKUP($Q608,$C$17:$M$20,COUNTBLANK($D$15:I$15)+1,FALSE)</f>
        <v>0</v>
      </c>
      <c r="Z608" s="3">
        <f t="array" ref="Z608">INDEX($AF$3:$CM$62,MATCH($S608,$AE$3:$AE$62,0),MATCH(Z$1&amp;$R608,$AF$1:$CM$1&amp;$AF$2:$CM$2,0))*VLOOKUP($Q608,$C$17:$M$20,COUNTBLANK($D$15:J$15)+1,FALSE)</f>
        <v>0</v>
      </c>
      <c r="AA608" s="3">
        <f t="array" ref="AA608">INDEX($AF$3:$CM$62,MATCH($S608,$AE$3:$AE$62,0),MATCH(AA$1&amp;$R608,$AF$1:$CM$1&amp;$AF$2:$CM$2,0))*VLOOKUP($Q608,$C$17:$M$20,COUNTBLANK($D$15:K$15)+1,FALSE)</f>
        <v>0</v>
      </c>
      <c r="AB608" s="3">
        <f t="array" ref="AB608">INDEX($AF$3:$CM$62,MATCH($S608,$AE$3:$AE$62,0),MATCH(AB$1&amp;$R608,$AF$1:$CM$1&amp;$AF$2:$CM$2,0))*VLOOKUP($Q608,$C$17:$M$20,COUNTBLANK($D$15:L$15)+1,FALSE)</f>
        <v>0</v>
      </c>
      <c r="AC608" s="3">
        <f t="array" ref="AC608">INDEX($AF$3:$CM$62,MATCH($S608,$AE$3:$AE$62,0),MATCH(AC$1&amp;$R608,$AF$1:$CM$1&amp;$AF$2:$CM$2,0))*VLOOKUP($Q608,$C$17:$M$20,COUNTBLANK($D$15:M$15)+1,FALSE)</f>
        <v>0</v>
      </c>
    </row>
    <row r="609" spans="17:29" x14ac:dyDescent="0.2">
      <c r="Q609" t="s">
        <v>418</v>
      </c>
      <c r="R609">
        <f t="shared" si="143"/>
        <v>5</v>
      </c>
      <c r="S609">
        <f t="shared" si="144"/>
        <v>7</v>
      </c>
      <c r="T609" s="3">
        <f t="array" ref="T609">INDEX($AF$3:$CM$62,MATCH($S609,$AE$3:$AE$62,0),MATCH(T$1&amp;$R609,$AF$1:$CM$1&amp;$AF$2:$CM$2,0))*VLOOKUP($Q609,$C$17:$M$20,COUNTBLANK($D$15:D$15)+1,FALSE)</f>
        <v>56</v>
      </c>
      <c r="U609" s="3">
        <f t="array" ref="U609">INDEX($AF$3:$CM$62,MATCH($S609,$AE$3:$AE$62,0),MATCH(U$1&amp;$R609,$AF$1:$CM$1&amp;$AF$2:$CM$2,0))*VLOOKUP($Q609,$C$17:$M$20,COUNTBLANK($D$15:E$15)+1,FALSE)</f>
        <v>2800</v>
      </c>
      <c r="V609" s="3">
        <f t="array" ref="V609">INDEX($AF$3:$CM$62,MATCH($S609,$AE$3:$AE$62,0),MATCH(V$1&amp;$R609,$AF$1:$CM$1&amp;$AF$2:$CM$2,0))*VLOOKUP($Q609,$C$17:$M$20,COUNTBLANK($D$15:F$15)+1,FALSE)</f>
        <v>0</v>
      </c>
      <c r="W609" s="3">
        <f t="array" ref="W609">INDEX($AF$3:$CM$62,MATCH($S609,$AE$3:$AE$62,0),MATCH(W$1&amp;$R609,$AF$1:$CM$1&amp;$AF$2:$CM$2,0))*VLOOKUP($Q609,$C$17:$M$20,COUNTBLANK($D$15:G$15)+1,FALSE)</f>
        <v>0</v>
      </c>
      <c r="X609" s="3">
        <f t="array" ref="X609">INDEX($AF$3:$CM$62,MATCH($S609,$AE$3:$AE$62,0),MATCH(X$1&amp;$R609,$AF$1:$CM$1&amp;$AF$2:$CM$2,0))*VLOOKUP($Q609,$C$17:$M$20,COUNTBLANK($D$15:H$15)+1,FALSE)</f>
        <v>0</v>
      </c>
      <c r="Y609" s="3">
        <f t="array" ref="Y609">INDEX($AF$3:$CM$62,MATCH($S609,$AE$3:$AE$62,0),MATCH(Y$1&amp;$R609,$AF$1:$CM$1&amp;$AF$2:$CM$2,0))*VLOOKUP($Q609,$C$17:$M$20,COUNTBLANK($D$15:I$15)+1,FALSE)</f>
        <v>0</v>
      </c>
      <c r="Z609" s="3">
        <f t="array" ref="Z609">INDEX($AF$3:$CM$62,MATCH($S609,$AE$3:$AE$62,0),MATCH(Z$1&amp;$R609,$AF$1:$CM$1&amp;$AF$2:$CM$2,0))*VLOOKUP($Q609,$C$17:$M$20,COUNTBLANK($D$15:J$15)+1,FALSE)</f>
        <v>0</v>
      </c>
      <c r="AA609" s="3">
        <f t="array" ref="AA609">INDEX($AF$3:$CM$62,MATCH($S609,$AE$3:$AE$62,0),MATCH(AA$1&amp;$R609,$AF$1:$CM$1&amp;$AF$2:$CM$2,0))*VLOOKUP($Q609,$C$17:$M$20,COUNTBLANK($D$15:K$15)+1,FALSE)</f>
        <v>0</v>
      </c>
      <c r="AB609" s="3">
        <f t="array" ref="AB609">INDEX($AF$3:$CM$62,MATCH($S609,$AE$3:$AE$62,0),MATCH(AB$1&amp;$R609,$AF$1:$CM$1&amp;$AF$2:$CM$2,0))*VLOOKUP($Q609,$C$17:$M$20,COUNTBLANK($D$15:L$15)+1,FALSE)</f>
        <v>0</v>
      </c>
      <c r="AC609" s="3">
        <f t="array" ref="AC609">INDEX($AF$3:$CM$62,MATCH($S609,$AE$3:$AE$62,0),MATCH(AC$1&amp;$R609,$AF$1:$CM$1&amp;$AF$2:$CM$2,0))*VLOOKUP($Q609,$C$17:$M$20,COUNTBLANK($D$15:M$15)+1,FALSE)</f>
        <v>0</v>
      </c>
    </row>
    <row r="610" spans="17:29" x14ac:dyDescent="0.2">
      <c r="Q610" t="s">
        <v>418</v>
      </c>
      <c r="R610">
        <f t="shared" si="143"/>
        <v>5</v>
      </c>
      <c r="S610">
        <f t="shared" si="144"/>
        <v>8</v>
      </c>
      <c r="T610" s="3">
        <f t="array" ref="T610">INDEX($AF$3:$CM$62,MATCH($S610,$AE$3:$AE$62,0),MATCH(T$1&amp;$R610,$AF$1:$CM$1&amp;$AF$2:$CM$2,0))*VLOOKUP($Q610,$C$17:$M$20,COUNTBLANK($D$15:D$15)+1,FALSE)</f>
        <v>64</v>
      </c>
      <c r="U610" s="3">
        <f t="array" ref="U610">INDEX($AF$3:$CM$62,MATCH($S610,$AE$3:$AE$62,0),MATCH(U$1&amp;$R610,$AF$1:$CM$1&amp;$AF$2:$CM$2,0))*VLOOKUP($Q610,$C$17:$M$20,COUNTBLANK($D$15:E$15)+1,FALSE)</f>
        <v>3200</v>
      </c>
      <c r="V610" s="3">
        <f t="array" ref="V610">INDEX($AF$3:$CM$62,MATCH($S610,$AE$3:$AE$62,0),MATCH(V$1&amp;$R610,$AF$1:$CM$1&amp;$AF$2:$CM$2,0))*VLOOKUP($Q610,$C$17:$M$20,COUNTBLANK($D$15:F$15)+1,FALSE)</f>
        <v>0</v>
      </c>
      <c r="W610" s="3">
        <f t="array" ref="W610">INDEX($AF$3:$CM$62,MATCH($S610,$AE$3:$AE$62,0),MATCH(W$1&amp;$R610,$AF$1:$CM$1&amp;$AF$2:$CM$2,0))*VLOOKUP($Q610,$C$17:$M$20,COUNTBLANK($D$15:G$15)+1,FALSE)</f>
        <v>0</v>
      </c>
      <c r="X610" s="3">
        <f t="array" ref="X610">INDEX($AF$3:$CM$62,MATCH($S610,$AE$3:$AE$62,0),MATCH(X$1&amp;$R610,$AF$1:$CM$1&amp;$AF$2:$CM$2,0))*VLOOKUP($Q610,$C$17:$M$20,COUNTBLANK($D$15:H$15)+1,FALSE)</f>
        <v>0</v>
      </c>
      <c r="Y610" s="3">
        <f t="array" ref="Y610">INDEX($AF$3:$CM$62,MATCH($S610,$AE$3:$AE$62,0),MATCH(Y$1&amp;$R610,$AF$1:$CM$1&amp;$AF$2:$CM$2,0))*VLOOKUP($Q610,$C$17:$M$20,COUNTBLANK($D$15:I$15)+1,FALSE)</f>
        <v>0</v>
      </c>
      <c r="Z610" s="3">
        <f t="array" ref="Z610">INDEX($AF$3:$CM$62,MATCH($S610,$AE$3:$AE$62,0),MATCH(Z$1&amp;$R610,$AF$1:$CM$1&amp;$AF$2:$CM$2,0))*VLOOKUP($Q610,$C$17:$M$20,COUNTBLANK($D$15:J$15)+1,FALSE)</f>
        <v>0</v>
      </c>
      <c r="AA610" s="3">
        <f t="array" ref="AA610">INDEX($AF$3:$CM$62,MATCH($S610,$AE$3:$AE$62,0),MATCH(AA$1&amp;$R610,$AF$1:$CM$1&amp;$AF$2:$CM$2,0))*VLOOKUP($Q610,$C$17:$M$20,COUNTBLANK($D$15:K$15)+1,FALSE)</f>
        <v>0</v>
      </c>
      <c r="AB610" s="3">
        <f t="array" ref="AB610">INDEX($AF$3:$CM$62,MATCH($S610,$AE$3:$AE$62,0),MATCH(AB$1&amp;$R610,$AF$1:$CM$1&amp;$AF$2:$CM$2,0))*VLOOKUP($Q610,$C$17:$M$20,COUNTBLANK($D$15:L$15)+1,FALSE)</f>
        <v>0</v>
      </c>
      <c r="AC610" s="3">
        <f t="array" ref="AC610">INDEX($AF$3:$CM$62,MATCH($S610,$AE$3:$AE$62,0),MATCH(AC$1&amp;$R610,$AF$1:$CM$1&amp;$AF$2:$CM$2,0))*VLOOKUP($Q610,$C$17:$M$20,COUNTBLANK($D$15:M$15)+1,FALSE)</f>
        <v>0</v>
      </c>
    </row>
    <row r="611" spans="17:29" x14ac:dyDescent="0.2">
      <c r="Q611" t="s">
        <v>418</v>
      </c>
      <c r="R611">
        <f t="shared" si="143"/>
        <v>5</v>
      </c>
      <c r="S611">
        <f t="shared" si="144"/>
        <v>9</v>
      </c>
      <c r="T611" s="3">
        <f t="array" ref="T611">INDEX($AF$3:$CM$62,MATCH($S611,$AE$3:$AE$62,0),MATCH(T$1&amp;$R611,$AF$1:$CM$1&amp;$AF$2:$CM$2,0))*VLOOKUP($Q611,$C$17:$M$20,COUNTBLANK($D$15:D$15)+1,FALSE)</f>
        <v>72</v>
      </c>
      <c r="U611" s="3">
        <f t="array" ref="U611">INDEX($AF$3:$CM$62,MATCH($S611,$AE$3:$AE$62,0),MATCH(U$1&amp;$R611,$AF$1:$CM$1&amp;$AF$2:$CM$2,0))*VLOOKUP($Q611,$C$17:$M$20,COUNTBLANK($D$15:E$15)+1,FALSE)</f>
        <v>3600</v>
      </c>
      <c r="V611" s="3">
        <f t="array" ref="V611">INDEX($AF$3:$CM$62,MATCH($S611,$AE$3:$AE$62,0),MATCH(V$1&amp;$R611,$AF$1:$CM$1&amp;$AF$2:$CM$2,0))*VLOOKUP($Q611,$C$17:$M$20,COUNTBLANK($D$15:F$15)+1,FALSE)</f>
        <v>0</v>
      </c>
      <c r="W611" s="3">
        <f t="array" ref="W611">INDEX($AF$3:$CM$62,MATCH($S611,$AE$3:$AE$62,0),MATCH(W$1&amp;$R611,$AF$1:$CM$1&amp;$AF$2:$CM$2,0))*VLOOKUP($Q611,$C$17:$M$20,COUNTBLANK($D$15:G$15)+1,FALSE)</f>
        <v>0</v>
      </c>
      <c r="X611" s="3">
        <f t="array" ref="X611">INDEX($AF$3:$CM$62,MATCH($S611,$AE$3:$AE$62,0),MATCH(X$1&amp;$R611,$AF$1:$CM$1&amp;$AF$2:$CM$2,0))*VLOOKUP($Q611,$C$17:$M$20,COUNTBLANK($D$15:H$15)+1,FALSE)</f>
        <v>0</v>
      </c>
      <c r="Y611" s="3">
        <f t="array" ref="Y611">INDEX($AF$3:$CM$62,MATCH($S611,$AE$3:$AE$62,0),MATCH(Y$1&amp;$R611,$AF$1:$CM$1&amp;$AF$2:$CM$2,0))*VLOOKUP($Q611,$C$17:$M$20,COUNTBLANK($D$15:I$15)+1,FALSE)</f>
        <v>0</v>
      </c>
      <c r="Z611" s="3">
        <f t="array" ref="Z611">INDEX($AF$3:$CM$62,MATCH($S611,$AE$3:$AE$62,0),MATCH(Z$1&amp;$R611,$AF$1:$CM$1&amp;$AF$2:$CM$2,0))*VLOOKUP($Q611,$C$17:$M$20,COUNTBLANK($D$15:J$15)+1,FALSE)</f>
        <v>0</v>
      </c>
      <c r="AA611" s="3">
        <f t="array" ref="AA611">INDEX($AF$3:$CM$62,MATCH($S611,$AE$3:$AE$62,0),MATCH(AA$1&amp;$R611,$AF$1:$CM$1&amp;$AF$2:$CM$2,0))*VLOOKUP($Q611,$C$17:$M$20,COUNTBLANK($D$15:K$15)+1,FALSE)</f>
        <v>0</v>
      </c>
      <c r="AB611" s="3">
        <f t="array" ref="AB611">INDEX($AF$3:$CM$62,MATCH($S611,$AE$3:$AE$62,0),MATCH(AB$1&amp;$R611,$AF$1:$CM$1&amp;$AF$2:$CM$2,0))*VLOOKUP($Q611,$C$17:$M$20,COUNTBLANK($D$15:L$15)+1,FALSE)</f>
        <v>0</v>
      </c>
      <c r="AC611" s="3">
        <f t="array" ref="AC611">INDEX($AF$3:$CM$62,MATCH($S611,$AE$3:$AE$62,0),MATCH(AC$1&amp;$R611,$AF$1:$CM$1&amp;$AF$2:$CM$2,0))*VLOOKUP($Q611,$C$17:$M$20,COUNTBLANK($D$15:M$15)+1,FALSE)</f>
        <v>0</v>
      </c>
    </row>
    <row r="612" spans="17:29" x14ac:dyDescent="0.2">
      <c r="Q612" t="s">
        <v>418</v>
      </c>
      <c r="R612">
        <f t="shared" si="143"/>
        <v>5</v>
      </c>
      <c r="S612">
        <f t="shared" si="144"/>
        <v>10</v>
      </c>
      <c r="T612" s="3">
        <f t="array" ref="T612">INDEX($AF$3:$CM$62,MATCH($S612,$AE$3:$AE$62,0),MATCH(T$1&amp;$R612,$AF$1:$CM$1&amp;$AF$2:$CM$2,0))*VLOOKUP($Q612,$C$17:$M$20,COUNTBLANK($D$15:D$15)+1,FALSE)</f>
        <v>80</v>
      </c>
      <c r="U612" s="3">
        <f t="array" ref="U612">INDEX($AF$3:$CM$62,MATCH($S612,$AE$3:$AE$62,0),MATCH(U$1&amp;$R612,$AF$1:$CM$1&amp;$AF$2:$CM$2,0))*VLOOKUP($Q612,$C$17:$M$20,COUNTBLANK($D$15:E$15)+1,FALSE)</f>
        <v>4000</v>
      </c>
      <c r="V612" s="3">
        <f t="array" ref="V612">INDEX($AF$3:$CM$62,MATCH($S612,$AE$3:$AE$62,0),MATCH(V$1&amp;$R612,$AF$1:$CM$1&amp;$AF$2:$CM$2,0))*VLOOKUP($Q612,$C$17:$M$20,COUNTBLANK($D$15:F$15)+1,FALSE)</f>
        <v>0</v>
      </c>
      <c r="W612" s="3">
        <f t="array" ref="W612">INDEX($AF$3:$CM$62,MATCH($S612,$AE$3:$AE$62,0),MATCH(W$1&amp;$R612,$AF$1:$CM$1&amp;$AF$2:$CM$2,0))*VLOOKUP($Q612,$C$17:$M$20,COUNTBLANK($D$15:G$15)+1,FALSE)</f>
        <v>0</v>
      </c>
      <c r="X612" s="3">
        <f t="array" ref="X612">INDEX($AF$3:$CM$62,MATCH($S612,$AE$3:$AE$62,0),MATCH(X$1&amp;$R612,$AF$1:$CM$1&amp;$AF$2:$CM$2,0))*VLOOKUP($Q612,$C$17:$M$20,COUNTBLANK($D$15:H$15)+1,FALSE)</f>
        <v>0</v>
      </c>
      <c r="Y612" s="3">
        <f t="array" ref="Y612">INDEX($AF$3:$CM$62,MATCH($S612,$AE$3:$AE$62,0),MATCH(Y$1&amp;$R612,$AF$1:$CM$1&amp;$AF$2:$CM$2,0))*VLOOKUP($Q612,$C$17:$M$20,COUNTBLANK($D$15:I$15)+1,FALSE)</f>
        <v>0.08</v>
      </c>
      <c r="Z612" s="3">
        <f t="array" ref="Z612">INDEX($AF$3:$CM$62,MATCH($S612,$AE$3:$AE$62,0),MATCH(Z$1&amp;$R612,$AF$1:$CM$1&amp;$AF$2:$CM$2,0))*VLOOKUP($Q612,$C$17:$M$20,COUNTBLANK($D$15:J$15)+1,FALSE)</f>
        <v>0</v>
      </c>
      <c r="AA612" s="3">
        <f t="array" ref="AA612">INDEX($AF$3:$CM$62,MATCH($S612,$AE$3:$AE$62,0),MATCH(AA$1&amp;$R612,$AF$1:$CM$1&amp;$AF$2:$CM$2,0))*VLOOKUP($Q612,$C$17:$M$20,COUNTBLANK($D$15:K$15)+1,FALSE)</f>
        <v>0</v>
      </c>
      <c r="AB612" s="3">
        <f t="array" ref="AB612">INDEX($AF$3:$CM$62,MATCH($S612,$AE$3:$AE$62,0),MATCH(AB$1&amp;$R612,$AF$1:$CM$1&amp;$AF$2:$CM$2,0))*VLOOKUP($Q612,$C$17:$M$20,COUNTBLANK($D$15:L$15)+1,FALSE)</f>
        <v>0</v>
      </c>
      <c r="AC612" s="3">
        <f t="array" ref="AC612">INDEX($AF$3:$CM$62,MATCH($S612,$AE$3:$AE$62,0),MATCH(AC$1&amp;$R612,$AF$1:$CM$1&amp;$AF$2:$CM$2,0))*VLOOKUP($Q612,$C$17:$M$20,COUNTBLANK($D$15:M$15)+1,FALSE)</f>
        <v>0</v>
      </c>
    </row>
    <row r="613" spans="17:29" x14ac:dyDescent="0.2">
      <c r="Q613" t="s">
        <v>418</v>
      </c>
      <c r="R613">
        <f t="shared" si="143"/>
        <v>5</v>
      </c>
      <c r="S613">
        <f t="shared" si="144"/>
        <v>11</v>
      </c>
      <c r="T613" s="3">
        <f t="array" ref="T613">INDEX($AF$3:$CM$62,MATCH($S613,$AE$3:$AE$62,0),MATCH(T$1&amp;$R613,$AF$1:$CM$1&amp;$AF$2:$CM$2,0))*VLOOKUP($Q613,$C$17:$M$20,COUNTBLANK($D$15:D$15)+1,FALSE)</f>
        <v>88</v>
      </c>
      <c r="U613" s="3">
        <f t="array" ref="U613">INDEX($AF$3:$CM$62,MATCH($S613,$AE$3:$AE$62,0),MATCH(U$1&amp;$R613,$AF$1:$CM$1&amp;$AF$2:$CM$2,0))*VLOOKUP($Q613,$C$17:$M$20,COUNTBLANK($D$15:E$15)+1,FALSE)</f>
        <v>4400</v>
      </c>
      <c r="V613" s="3">
        <f t="array" ref="V613">INDEX($AF$3:$CM$62,MATCH($S613,$AE$3:$AE$62,0),MATCH(V$1&amp;$R613,$AF$1:$CM$1&amp;$AF$2:$CM$2,0))*VLOOKUP($Q613,$C$17:$M$20,COUNTBLANK($D$15:F$15)+1,FALSE)</f>
        <v>0</v>
      </c>
      <c r="W613" s="3">
        <f t="array" ref="W613">INDEX($AF$3:$CM$62,MATCH($S613,$AE$3:$AE$62,0),MATCH(W$1&amp;$R613,$AF$1:$CM$1&amp;$AF$2:$CM$2,0))*VLOOKUP($Q613,$C$17:$M$20,COUNTBLANK($D$15:G$15)+1,FALSE)</f>
        <v>0</v>
      </c>
      <c r="X613" s="3">
        <f t="array" ref="X613">INDEX($AF$3:$CM$62,MATCH($S613,$AE$3:$AE$62,0),MATCH(X$1&amp;$R613,$AF$1:$CM$1&amp;$AF$2:$CM$2,0))*VLOOKUP($Q613,$C$17:$M$20,COUNTBLANK($D$15:H$15)+1,FALSE)</f>
        <v>0</v>
      </c>
      <c r="Y613" s="3">
        <f t="array" ref="Y613">INDEX($AF$3:$CM$62,MATCH($S613,$AE$3:$AE$62,0),MATCH(Y$1&amp;$R613,$AF$1:$CM$1&amp;$AF$2:$CM$2,0))*VLOOKUP($Q613,$C$17:$M$20,COUNTBLANK($D$15:I$15)+1,FALSE)</f>
        <v>0.08</v>
      </c>
      <c r="Z613" s="3">
        <f t="array" ref="Z613">INDEX($AF$3:$CM$62,MATCH($S613,$AE$3:$AE$62,0),MATCH(Z$1&amp;$R613,$AF$1:$CM$1&amp;$AF$2:$CM$2,0))*VLOOKUP($Q613,$C$17:$M$20,COUNTBLANK($D$15:J$15)+1,FALSE)</f>
        <v>0</v>
      </c>
      <c r="AA613" s="3">
        <f t="array" ref="AA613">INDEX($AF$3:$CM$62,MATCH($S613,$AE$3:$AE$62,0),MATCH(AA$1&amp;$R613,$AF$1:$CM$1&amp;$AF$2:$CM$2,0))*VLOOKUP($Q613,$C$17:$M$20,COUNTBLANK($D$15:K$15)+1,FALSE)</f>
        <v>0</v>
      </c>
      <c r="AB613" s="3">
        <f t="array" ref="AB613">INDEX($AF$3:$CM$62,MATCH($S613,$AE$3:$AE$62,0),MATCH(AB$1&amp;$R613,$AF$1:$CM$1&amp;$AF$2:$CM$2,0))*VLOOKUP($Q613,$C$17:$M$20,COUNTBLANK($D$15:L$15)+1,FALSE)</f>
        <v>0</v>
      </c>
      <c r="AC613" s="3">
        <f t="array" ref="AC613">INDEX($AF$3:$CM$62,MATCH($S613,$AE$3:$AE$62,0),MATCH(AC$1&amp;$R613,$AF$1:$CM$1&amp;$AF$2:$CM$2,0))*VLOOKUP($Q613,$C$17:$M$20,COUNTBLANK($D$15:M$15)+1,FALSE)</f>
        <v>0</v>
      </c>
    </row>
    <row r="614" spans="17:29" x14ac:dyDescent="0.2">
      <c r="Q614" t="s">
        <v>418</v>
      </c>
      <c r="R614">
        <f t="shared" si="143"/>
        <v>5</v>
      </c>
      <c r="S614">
        <f t="shared" si="144"/>
        <v>12</v>
      </c>
      <c r="T614" s="3">
        <f t="array" ref="T614">INDEX($AF$3:$CM$62,MATCH($S614,$AE$3:$AE$62,0),MATCH(T$1&amp;$R614,$AF$1:$CM$1&amp;$AF$2:$CM$2,0))*VLOOKUP($Q614,$C$17:$M$20,COUNTBLANK($D$15:D$15)+1,FALSE)</f>
        <v>96</v>
      </c>
      <c r="U614" s="3">
        <f t="array" ref="U614">INDEX($AF$3:$CM$62,MATCH($S614,$AE$3:$AE$62,0),MATCH(U$1&amp;$R614,$AF$1:$CM$1&amp;$AF$2:$CM$2,0))*VLOOKUP($Q614,$C$17:$M$20,COUNTBLANK($D$15:E$15)+1,FALSE)</f>
        <v>4800</v>
      </c>
      <c r="V614" s="3">
        <f t="array" ref="V614">INDEX($AF$3:$CM$62,MATCH($S614,$AE$3:$AE$62,0),MATCH(V$1&amp;$R614,$AF$1:$CM$1&amp;$AF$2:$CM$2,0))*VLOOKUP($Q614,$C$17:$M$20,COUNTBLANK($D$15:F$15)+1,FALSE)</f>
        <v>0</v>
      </c>
      <c r="W614" s="3">
        <f t="array" ref="W614">INDEX($AF$3:$CM$62,MATCH($S614,$AE$3:$AE$62,0),MATCH(W$1&amp;$R614,$AF$1:$CM$1&amp;$AF$2:$CM$2,0))*VLOOKUP($Q614,$C$17:$M$20,COUNTBLANK($D$15:G$15)+1,FALSE)</f>
        <v>0</v>
      </c>
      <c r="X614" s="3">
        <f t="array" ref="X614">INDEX($AF$3:$CM$62,MATCH($S614,$AE$3:$AE$62,0),MATCH(X$1&amp;$R614,$AF$1:$CM$1&amp;$AF$2:$CM$2,0))*VLOOKUP($Q614,$C$17:$M$20,COUNTBLANK($D$15:H$15)+1,FALSE)</f>
        <v>0</v>
      </c>
      <c r="Y614" s="3">
        <f t="array" ref="Y614">INDEX($AF$3:$CM$62,MATCH($S614,$AE$3:$AE$62,0),MATCH(Y$1&amp;$R614,$AF$1:$CM$1&amp;$AF$2:$CM$2,0))*VLOOKUP($Q614,$C$17:$M$20,COUNTBLANK($D$15:I$15)+1,FALSE)</f>
        <v>0.08</v>
      </c>
      <c r="Z614" s="3">
        <f t="array" ref="Z614">INDEX($AF$3:$CM$62,MATCH($S614,$AE$3:$AE$62,0),MATCH(Z$1&amp;$R614,$AF$1:$CM$1&amp;$AF$2:$CM$2,0))*VLOOKUP($Q614,$C$17:$M$20,COUNTBLANK($D$15:J$15)+1,FALSE)</f>
        <v>0</v>
      </c>
      <c r="AA614" s="3">
        <f t="array" ref="AA614">INDEX($AF$3:$CM$62,MATCH($S614,$AE$3:$AE$62,0),MATCH(AA$1&amp;$R614,$AF$1:$CM$1&amp;$AF$2:$CM$2,0))*VLOOKUP($Q614,$C$17:$M$20,COUNTBLANK($D$15:K$15)+1,FALSE)</f>
        <v>0</v>
      </c>
      <c r="AB614" s="3">
        <f t="array" ref="AB614">INDEX($AF$3:$CM$62,MATCH($S614,$AE$3:$AE$62,0),MATCH(AB$1&amp;$R614,$AF$1:$CM$1&amp;$AF$2:$CM$2,0))*VLOOKUP($Q614,$C$17:$M$20,COUNTBLANK($D$15:L$15)+1,FALSE)</f>
        <v>0</v>
      </c>
      <c r="AC614" s="3">
        <f t="array" ref="AC614">INDEX($AF$3:$CM$62,MATCH($S614,$AE$3:$AE$62,0),MATCH(AC$1&amp;$R614,$AF$1:$CM$1&amp;$AF$2:$CM$2,0))*VLOOKUP($Q614,$C$17:$M$20,COUNTBLANK($D$15:M$15)+1,FALSE)</f>
        <v>0</v>
      </c>
    </row>
    <row r="615" spans="17:29" x14ac:dyDescent="0.2">
      <c r="Q615" t="s">
        <v>418</v>
      </c>
      <c r="R615">
        <f t="shared" si="143"/>
        <v>5</v>
      </c>
      <c r="S615">
        <f t="shared" si="144"/>
        <v>13</v>
      </c>
      <c r="T615" s="3">
        <f t="array" ref="T615">INDEX($AF$3:$CM$62,MATCH($S615,$AE$3:$AE$62,0),MATCH(T$1&amp;$R615,$AF$1:$CM$1&amp;$AF$2:$CM$2,0))*VLOOKUP($Q615,$C$17:$M$20,COUNTBLANK($D$15:D$15)+1,FALSE)</f>
        <v>104</v>
      </c>
      <c r="U615" s="3">
        <f t="array" ref="U615">INDEX($AF$3:$CM$62,MATCH($S615,$AE$3:$AE$62,0),MATCH(U$1&amp;$R615,$AF$1:$CM$1&amp;$AF$2:$CM$2,0))*VLOOKUP($Q615,$C$17:$M$20,COUNTBLANK($D$15:E$15)+1,FALSE)</f>
        <v>5200</v>
      </c>
      <c r="V615" s="3">
        <f t="array" ref="V615">INDEX($AF$3:$CM$62,MATCH($S615,$AE$3:$AE$62,0),MATCH(V$1&amp;$R615,$AF$1:$CM$1&amp;$AF$2:$CM$2,0))*VLOOKUP($Q615,$C$17:$M$20,COUNTBLANK($D$15:F$15)+1,FALSE)</f>
        <v>0</v>
      </c>
      <c r="W615" s="3">
        <f t="array" ref="W615">INDEX($AF$3:$CM$62,MATCH($S615,$AE$3:$AE$62,0),MATCH(W$1&amp;$R615,$AF$1:$CM$1&amp;$AF$2:$CM$2,0))*VLOOKUP($Q615,$C$17:$M$20,COUNTBLANK($D$15:G$15)+1,FALSE)</f>
        <v>0</v>
      </c>
      <c r="X615" s="3">
        <f t="array" ref="X615">INDEX($AF$3:$CM$62,MATCH($S615,$AE$3:$AE$62,0),MATCH(X$1&amp;$R615,$AF$1:$CM$1&amp;$AF$2:$CM$2,0))*VLOOKUP($Q615,$C$17:$M$20,COUNTBLANK($D$15:H$15)+1,FALSE)</f>
        <v>0</v>
      </c>
      <c r="Y615" s="3">
        <f t="array" ref="Y615">INDEX($AF$3:$CM$62,MATCH($S615,$AE$3:$AE$62,0),MATCH(Y$1&amp;$R615,$AF$1:$CM$1&amp;$AF$2:$CM$2,0))*VLOOKUP($Q615,$C$17:$M$20,COUNTBLANK($D$15:I$15)+1,FALSE)</f>
        <v>0.08</v>
      </c>
      <c r="Z615" s="3">
        <f t="array" ref="Z615">INDEX($AF$3:$CM$62,MATCH($S615,$AE$3:$AE$62,0),MATCH(Z$1&amp;$R615,$AF$1:$CM$1&amp;$AF$2:$CM$2,0))*VLOOKUP($Q615,$C$17:$M$20,COUNTBLANK($D$15:J$15)+1,FALSE)</f>
        <v>0</v>
      </c>
      <c r="AA615" s="3">
        <f t="array" ref="AA615">INDEX($AF$3:$CM$62,MATCH($S615,$AE$3:$AE$62,0),MATCH(AA$1&amp;$R615,$AF$1:$CM$1&amp;$AF$2:$CM$2,0))*VLOOKUP($Q615,$C$17:$M$20,COUNTBLANK($D$15:K$15)+1,FALSE)</f>
        <v>0</v>
      </c>
      <c r="AB615" s="3">
        <f t="array" ref="AB615">INDEX($AF$3:$CM$62,MATCH($S615,$AE$3:$AE$62,0),MATCH(AB$1&amp;$R615,$AF$1:$CM$1&amp;$AF$2:$CM$2,0))*VLOOKUP($Q615,$C$17:$M$20,COUNTBLANK($D$15:L$15)+1,FALSE)</f>
        <v>0</v>
      </c>
      <c r="AC615" s="3">
        <f t="array" ref="AC615">INDEX($AF$3:$CM$62,MATCH($S615,$AE$3:$AE$62,0),MATCH(AC$1&amp;$R615,$AF$1:$CM$1&amp;$AF$2:$CM$2,0))*VLOOKUP($Q615,$C$17:$M$20,COUNTBLANK($D$15:M$15)+1,FALSE)</f>
        <v>0</v>
      </c>
    </row>
    <row r="616" spans="17:29" x14ac:dyDescent="0.2">
      <c r="Q616" t="s">
        <v>418</v>
      </c>
      <c r="R616">
        <f t="shared" si="143"/>
        <v>5</v>
      </c>
      <c r="S616">
        <f t="shared" si="144"/>
        <v>14</v>
      </c>
      <c r="T616" s="3">
        <f t="array" ref="T616">INDEX($AF$3:$CM$62,MATCH($S616,$AE$3:$AE$62,0),MATCH(T$1&amp;$R616,$AF$1:$CM$1&amp;$AF$2:$CM$2,0))*VLOOKUP($Q616,$C$17:$M$20,COUNTBLANK($D$15:D$15)+1,FALSE)</f>
        <v>112</v>
      </c>
      <c r="U616" s="3">
        <f t="array" ref="U616">INDEX($AF$3:$CM$62,MATCH($S616,$AE$3:$AE$62,0),MATCH(U$1&amp;$R616,$AF$1:$CM$1&amp;$AF$2:$CM$2,0))*VLOOKUP($Q616,$C$17:$M$20,COUNTBLANK($D$15:E$15)+1,FALSE)</f>
        <v>5600</v>
      </c>
      <c r="V616" s="3">
        <f t="array" ref="V616">INDEX($AF$3:$CM$62,MATCH($S616,$AE$3:$AE$62,0),MATCH(V$1&amp;$R616,$AF$1:$CM$1&amp;$AF$2:$CM$2,0))*VLOOKUP($Q616,$C$17:$M$20,COUNTBLANK($D$15:F$15)+1,FALSE)</f>
        <v>0</v>
      </c>
      <c r="W616" s="3">
        <f t="array" ref="W616">INDEX($AF$3:$CM$62,MATCH($S616,$AE$3:$AE$62,0),MATCH(W$1&amp;$R616,$AF$1:$CM$1&amp;$AF$2:$CM$2,0))*VLOOKUP($Q616,$C$17:$M$20,COUNTBLANK($D$15:G$15)+1,FALSE)</f>
        <v>0</v>
      </c>
      <c r="X616" s="3">
        <f t="array" ref="X616">INDEX($AF$3:$CM$62,MATCH($S616,$AE$3:$AE$62,0),MATCH(X$1&amp;$R616,$AF$1:$CM$1&amp;$AF$2:$CM$2,0))*VLOOKUP($Q616,$C$17:$M$20,COUNTBLANK($D$15:H$15)+1,FALSE)</f>
        <v>0</v>
      </c>
      <c r="Y616" s="3">
        <f t="array" ref="Y616">INDEX($AF$3:$CM$62,MATCH($S616,$AE$3:$AE$62,0),MATCH(Y$1&amp;$R616,$AF$1:$CM$1&amp;$AF$2:$CM$2,0))*VLOOKUP($Q616,$C$17:$M$20,COUNTBLANK($D$15:I$15)+1,FALSE)</f>
        <v>0.08</v>
      </c>
      <c r="Z616" s="3">
        <f t="array" ref="Z616">INDEX($AF$3:$CM$62,MATCH($S616,$AE$3:$AE$62,0),MATCH(Z$1&amp;$R616,$AF$1:$CM$1&amp;$AF$2:$CM$2,0))*VLOOKUP($Q616,$C$17:$M$20,COUNTBLANK($D$15:J$15)+1,FALSE)</f>
        <v>0</v>
      </c>
      <c r="AA616" s="3">
        <f t="array" ref="AA616">INDEX($AF$3:$CM$62,MATCH($S616,$AE$3:$AE$62,0),MATCH(AA$1&amp;$R616,$AF$1:$CM$1&amp;$AF$2:$CM$2,0))*VLOOKUP($Q616,$C$17:$M$20,COUNTBLANK($D$15:K$15)+1,FALSE)</f>
        <v>0</v>
      </c>
      <c r="AB616" s="3">
        <f t="array" ref="AB616">INDEX($AF$3:$CM$62,MATCH($S616,$AE$3:$AE$62,0),MATCH(AB$1&amp;$R616,$AF$1:$CM$1&amp;$AF$2:$CM$2,0))*VLOOKUP($Q616,$C$17:$M$20,COUNTBLANK($D$15:L$15)+1,FALSE)</f>
        <v>0</v>
      </c>
      <c r="AC616" s="3">
        <f t="array" ref="AC616">INDEX($AF$3:$CM$62,MATCH($S616,$AE$3:$AE$62,0),MATCH(AC$1&amp;$R616,$AF$1:$CM$1&amp;$AF$2:$CM$2,0))*VLOOKUP($Q616,$C$17:$M$20,COUNTBLANK($D$15:M$15)+1,FALSE)</f>
        <v>0</v>
      </c>
    </row>
    <row r="617" spans="17:29" x14ac:dyDescent="0.2">
      <c r="Q617" t="s">
        <v>418</v>
      </c>
      <c r="R617">
        <f t="shared" si="143"/>
        <v>5</v>
      </c>
      <c r="S617">
        <f t="shared" si="144"/>
        <v>15</v>
      </c>
      <c r="T617" s="3">
        <f t="array" ref="T617">INDEX($AF$3:$CM$62,MATCH($S617,$AE$3:$AE$62,0),MATCH(T$1&amp;$R617,$AF$1:$CM$1&amp;$AF$2:$CM$2,0))*VLOOKUP($Q617,$C$17:$M$20,COUNTBLANK($D$15:D$15)+1,FALSE)</f>
        <v>120</v>
      </c>
      <c r="U617" s="3">
        <f t="array" ref="U617">INDEX($AF$3:$CM$62,MATCH($S617,$AE$3:$AE$62,0),MATCH(U$1&amp;$R617,$AF$1:$CM$1&amp;$AF$2:$CM$2,0))*VLOOKUP($Q617,$C$17:$M$20,COUNTBLANK($D$15:E$15)+1,FALSE)</f>
        <v>6000</v>
      </c>
      <c r="V617" s="3">
        <f t="array" ref="V617">INDEX($AF$3:$CM$62,MATCH($S617,$AE$3:$AE$62,0),MATCH(V$1&amp;$R617,$AF$1:$CM$1&amp;$AF$2:$CM$2,0))*VLOOKUP($Q617,$C$17:$M$20,COUNTBLANK($D$15:F$15)+1,FALSE)</f>
        <v>0</v>
      </c>
      <c r="W617" s="3">
        <f t="array" ref="W617">INDEX($AF$3:$CM$62,MATCH($S617,$AE$3:$AE$62,0),MATCH(W$1&amp;$R617,$AF$1:$CM$1&amp;$AF$2:$CM$2,0))*VLOOKUP($Q617,$C$17:$M$20,COUNTBLANK($D$15:G$15)+1,FALSE)</f>
        <v>0</v>
      </c>
      <c r="X617" s="3">
        <f t="array" ref="X617">INDEX($AF$3:$CM$62,MATCH($S617,$AE$3:$AE$62,0),MATCH(X$1&amp;$R617,$AF$1:$CM$1&amp;$AF$2:$CM$2,0))*VLOOKUP($Q617,$C$17:$M$20,COUNTBLANK($D$15:H$15)+1,FALSE)</f>
        <v>0</v>
      </c>
      <c r="Y617" s="3">
        <f t="array" ref="Y617">INDEX($AF$3:$CM$62,MATCH($S617,$AE$3:$AE$62,0),MATCH(Y$1&amp;$R617,$AF$1:$CM$1&amp;$AF$2:$CM$2,0))*VLOOKUP($Q617,$C$17:$M$20,COUNTBLANK($D$15:I$15)+1,FALSE)</f>
        <v>0.08</v>
      </c>
      <c r="Z617" s="3">
        <f t="array" ref="Z617">INDEX($AF$3:$CM$62,MATCH($S617,$AE$3:$AE$62,0),MATCH(Z$1&amp;$R617,$AF$1:$CM$1&amp;$AF$2:$CM$2,0))*VLOOKUP($Q617,$C$17:$M$20,COUNTBLANK($D$15:J$15)+1,FALSE)</f>
        <v>0</v>
      </c>
      <c r="AA617" s="3">
        <f t="array" ref="AA617">INDEX($AF$3:$CM$62,MATCH($S617,$AE$3:$AE$62,0),MATCH(AA$1&amp;$R617,$AF$1:$CM$1&amp;$AF$2:$CM$2,0))*VLOOKUP($Q617,$C$17:$M$20,COUNTBLANK($D$15:K$15)+1,FALSE)</f>
        <v>0</v>
      </c>
      <c r="AB617" s="3">
        <f t="array" ref="AB617">INDEX($AF$3:$CM$62,MATCH($S617,$AE$3:$AE$62,0),MATCH(AB$1&amp;$R617,$AF$1:$CM$1&amp;$AF$2:$CM$2,0))*VLOOKUP($Q617,$C$17:$M$20,COUNTBLANK($D$15:L$15)+1,FALSE)</f>
        <v>0</v>
      </c>
      <c r="AC617" s="3">
        <f t="array" ref="AC617">INDEX($AF$3:$CM$62,MATCH($S617,$AE$3:$AE$62,0),MATCH(AC$1&amp;$R617,$AF$1:$CM$1&amp;$AF$2:$CM$2,0))*VLOOKUP($Q617,$C$17:$M$20,COUNTBLANK($D$15:M$15)+1,FALSE)</f>
        <v>0</v>
      </c>
    </row>
    <row r="618" spans="17:29" x14ac:dyDescent="0.2">
      <c r="Q618" t="s">
        <v>418</v>
      </c>
      <c r="R618">
        <f t="shared" si="143"/>
        <v>5</v>
      </c>
      <c r="S618">
        <f t="shared" si="144"/>
        <v>16</v>
      </c>
      <c r="T618" s="3">
        <f t="array" ref="T618">INDEX($AF$3:$CM$62,MATCH($S618,$AE$3:$AE$62,0),MATCH(T$1&amp;$R618,$AF$1:$CM$1&amp;$AF$2:$CM$2,0))*VLOOKUP($Q618,$C$17:$M$20,COUNTBLANK($D$15:D$15)+1,FALSE)</f>
        <v>128</v>
      </c>
      <c r="U618" s="3">
        <f t="array" ref="U618">INDEX($AF$3:$CM$62,MATCH($S618,$AE$3:$AE$62,0),MATCH(U$1&amp;$R618,$AF$1:$CM$1&amp;$AF$2:$CM$2,0))*VLOOKUP($Q618,$C$17:$M$20,COUNTBLANK($D$15:E$15)+1,FALSE)</f>
        <v>6400</v>
      </c>
      <c r="V618" s="3">
        <f t="array" ref="V618">INDEX($AF$3:$CM$62,MATCH($S618,$AE$3:$AE$62,0),MATCH(V$1&amp;$R618,$AF$1:$CM$1&amp;$AF$2:$CM$2,0))*VLOOKUP($Q618,$C$17:$M$20,COUNTBLANK($D$15:F$15)+1,FALSE)</f>
        <v>0</v>
      </c>
      <c r="W618" s="3">
        <f t="array" ref="W618">INDEX($AF$3:$CM$62,MATCH($S618,$AE$3:$AE$62,0),MATCH(W$1&amp;$R618,$AF$1:$CM$1&amp;$AF$2:$CM$2,0))*VLOOKUP($Q618,$C$17:$M$20,COUNTBLANK($D$15:G$15)+1,FALSE)</f>
        <v>0</v>
      </c>
      <c r="X618" s="3">
        <f t="array" ref="X618">INDEX($AF$3:$CM$62,MATCH($S618,$AE$3:$AE$62,0),MATCH(X$1&amp;$R618,$AF$1:$CM$1&amp;$AF$2:$CM$2,0))*VLOOKUP($Q618,$C$17:$M$20,COUNTBLANK($D$15:H$15)+1,FALSE)</f>
        <v>0</v>
      </c>
      <c r="Y618" s="3">
        <f t="array" ref="Y618">INDEX($AF$3:$CM$62,MATCH($S618,$AE$3:$AE$62,0),MATCH(Y$1&amp;$R618,$AF$1:$CM$1&amp;$AF$2:$CM$2,0))*VLOOKUP($Q618,$C$17:$M$20,COUNTBLANK($D$15:I$15)+1,FALSE)</f>
        <v>0.08</v>
      </c>
      <c r="Z618" s="3">
        <f t="array" ref="Z618">INDEX($AF$3:$CM$62,MATCH($S618,$AE$3:$AE$62,0),MATCH(Z$1&amp;$R618,$AF$1:$CM$1&amp;$AF$2:$CM$2,0))*VLOOKUP($Q618,$C$17:$M$20,COUNTBLANK($D$15:J$15)+1,FALSE)</f>
        <v>0</v>
      </c>
      <c r="AA618" s="3">
        <f t="array" ref="AA618">INDEX($AF$3:$CM$62,MATCH($S618,$AE$3:$AE$62,0),MATCH(AA$1&amp;$R618,$AF$1:$CM$1&amp;$AF$2:$CM$2,0))*VLOOKUP($Q618,$C$17:$M$20,COUNTBLANK($D$15:K$15)+1,FALSE)</f>
        <v>0</v>
      </c>
      <c r="AB618" s="3">
        <f t="array" ref="AB618">INDEX($AF$3:$CM$62,MATCH($S618,$AE$3:$AE$62,0),MATCH(AB$1&amp;$R618,$AF$1:$CM$1&amp;$AF$2:$CM$2,0))*VLOOKUP($Q618,$C$17:$M$20,COUNTBLANK($D$15:L$15)+1,FALSE)</f>
        <v>0</v>
      </c>
      <c r="AC618" s="3">
        <f t="array" ref="AC618">INDEX($AF$3:$CM$62,MATCH($S618,$AE$3:$AE$62,0),MATCH(AC$1&amp;$R618,$AF$1:$CM$1&amp;$AF$2:$CM$2,0))*VLOOKUP($Q618,$C$17:$M$20,COUNTBLANK($D$15:M$15)+1,FALSE)</f>
        <v>0</v>
      </c>
    </row>
    <row r="619" spans="17:29" x14ac:dyDescent="0.2">
      <c r="Q619" t="s">
        <v>418</v>
      </c>
      <c r="R619">
        <f t="shared" si="143"/>
        <v>5</v>
      </c>
      <c r="S619">
        <f t="shared" si="144"/>
        <v>17</v>
      </c>
      <c r="T619" s="3">
        <f t="array" ref="T619">INDEX($AF$3:$CM$62,MATCH($S619,$AE$3:$AE$62,0),MATCH(T$1&amp;$R619,$AF$1:$CM$1&amp;$AF$2:$CM$2,0))*VLOOKUP($Q619,$C$17:$M$20,COUNTBLANK($D$15:D$15)+1,FALSE)</f>
        <v>136</v>
      </c>
      <c r="U619" s="3">
        <f t="array" ref="U619">INDEX($AF$3:$CM$62,MATCH($S619,$AE$3:$AE$62,0),MATCH(U$1&amp;$R619,$AF$1:$CM$1&amp;$AF$2:$CM$2,0))*VLOOKUP($Q619,$C$17:$M$20,COUNTBLANK($D$15:E$15)+1,FALSE)</f>
        <v>6800</v>
      </c>
      <c r="V619" s="3">
        <f t="array" ref="V619">INDEX($AF$3:$CM$62,MATCH($S619,$AE$3:$AE$62,0),MATCH(V$1&amp;$R619,$AF$1:$CM$1&amp;$AF$2:$CM$2,0))*VLOOKUP($Q619,$C$17:$M$20,COUNTBLANK($D$15:F$15)+1,FALSE)</f>
        <v>0</v>
      </c>
      <c r="W619" s="3">
        <f t="array" ref="W619">INDEX($AF$3:$CM$62,MATCH($S619,$AE$3:$AE$62,0),MATCH(W$1&amp;$R619,$AF$1:$CM$1&amp;$AF$2:$CM$2,0))*VLOOKUP($Q619,$C$17:$M$20,COUNTBLANK($D$15:G$15)+1,FALSE)</f>
        <v>0</v>
      </c>
      <c r="X619" s="3">
        <f t="array" ref="X619">INDEX($AF$3:$CM$62,MATCH($S619,$AE$3:$AE$62,0),MATCH(X$1&amp;$R619,$AF$1:$CM$1&amp;$AF$2:$CM$2,0))*VLOOKUP($Q619,$C$17:$M$20,COUNTBLANK($D$15:H$15)+1,FALSE)</f>
        <v>0</v>
      </c>
      <c r="Y619" s="3">
        <f t="array" ref="Y619">INDEX($AF$3:$CM$62,MATCH($S619,$AE$3:$AE$62,0),MATCH(Y$1&amp;$R619,$AF$1:$CM$1&amp;$AF$2:$CM$2,0))*VLOOKUP($Q619,$C$17:$M$20,COUNTBLANK($D$15:I$15)+1,FALSE)</f>
        <v>0.08</v>
      </c>
      <c r="Z619" s="3">
        <f t="array" ref="Z619">INDEX($AF$3:$CM$62,MATCH($S619,$AE$3:$AE$62,0),MATCH(Z$1&amp;$R619,$AF$1:$CM$1&amp;$AF$2:$CM$2,0))*VLOOKUP($Q619,$C$17:$M$20,COUNTBLANK($D$15:J$15)+1,FALSE)</f>
        <v>0</v>
      </c>
      <c r="AA619" s="3">
        <f t="array" ref="AA619">INDEX($AF$3:$CM$62,MATCH($S619,$AE$3:$AE$62,0),MATCH(AA$1&amp;$R619,$AF$1:$CM$1&amp;$AF$2:$CM$2,0))*VLOOKUP($Q619,$C$17:$M$20,COUNTBLANK($D$15:K$15)+1,FALSE)</f>
        <v>0</v>
      </c>
      <c r="AB619" s="3">
        <f t="array" ref="AB619">INDEX($AF$3:$CM$62,MATCH($S619,$AE$3:$AE$62,0),MATCH(AB$1&amp;$R619,$AF$1:$CM$1&amp;$AF$2:$CM$2,0))*VLOOKUP($Q619,$C$17:$M$20,COUNTBLANK($D$15:L$15)+1,FALSE)</f>
        <v>0</v>
      </c>
      <c r="AC619" s="3">
        <f t="array" ref="AC619">INDEX($AF$3:$CM$62,MATCH($S619,$AE$3:$AE$62,0),MATCH(AC$1&amp;$R619,$AF$1:$CM$1&amp;$AF$2:$CM$2,0))*VLOOKUP($Q619,$C$17:$M$20,COUNTBLANK($D$15:M$15)+1,FALSE)</f>
        <v>0</v>
      </c>
    </row>
    <row r="620" spans="17:29" x14ac:dyDescent="0.2">
      <c r="Q620" t="s">
        <v>418</v>
      </c>
      <c r="R620">
        <f t="shared" ref="R620:R683" si="145">R260</f>
        <v>5</v>
      </c>
      <c r="S620">
        <f t="shared" si="144"/>
        <v>18</v>
      </c>
      <c r="T620" s="3">
        <f t="array" ref="T620">INDEX($AF$3:$CM$62,MATCH($S620,$AE$3:$AE$62,0),MATCH(T$1&amp;$R620,$AF$1:$CM$1&amp;$AF$2:$CM$2,0))*VLOOKUP($Q620,$C$17:$M$20,COUNTBLANK($D$15:D$15)+1,FALSE)</f>
        <v>144</v>
      </c>
      <c r="U620" s="3">
        <f t="array" ref="U620">INDEX($AF$3:$CM$62,MATCH($S620,$AE$3:$AE$62,0),MATCH(U$1&amp;$R620,$AF$1:$CM$1&amp;$AF$2:$CM$2,0))*VLOOKUP($Q620,$C$17:$M$20,COUNTBLANK($D$15:E$15)+1,FALSE)</f>
        <v>7200</v>
      </c>
      <c r="V620" s="3">
        <f t="array" ref="V620">INDEX($AF$3:$CM$62,MATCH($S620,$AE$3:$AE$62,0),MATCH(V$1&amp;$R620,$AF$1:$CM$1&amp;$AF$2:$CM$2,0))*VLOOKUP($Q620,$C$17:$M$20,COUNTBLANK($D$15:F$15)+1,FALSE)</f>
        <v>0</v>
      </c>
      <c r="W620" s="3">
        <f t="array" ref="W620">INDEX($AF$3:$CM$62,MATCH($S620,$AE$3:$AE$62,0),MATCH(W$1&amp;$R620,$AF$1:$CM$1&amp;$AF$2:$CM$2,0))*VLOOKUP($Q620,$C$17:$M$20,COUNTBLANK($D$15:G$15)+1,FALSE)</f>
        <v>0</v>
      </c>
      <c r="X620" s="3">
        <f t="array" ref="X620">INDEX($AF$3:$CM$62,MATCH($S620,$AE$3:$AE$62,0),MATCH(X$1&amp;$R620,$AF$1:$CM$1&amp;$AF$2:$CM$2,0))*VLOOKUP($Q620,$C$17:$M$20,COUNTBLANK($D$15:H$15)+1,FALSE)</f>
        <v>0</v>
      </c>
      <c r="Y620" s="3">
        <f t="array" ref="Y620">INDEX($AF$3:$CM$62,MATCH($S620,$AE$3:$AE$62,0),MATCH(Y$1&amp;$R620,$AF$1:$CM$1&amp;$AF$2:$CM$2,0))*VLOOKUP($Q620,$C$17:$M$20,COUNTBLANK($D$15:I$15)+1,FALSE)</f>
        <v>0.08</v>
      </c>
      <c r="Z620" s="3">
        <f t="array" ref="Z620">INDEX($AF$3:$CM$62,MATCH($S620,$AE$3:$AE$62,0),MATCH(Z$1&amp;$R620,$AF$1:$CM$1&amp;$AF$2:$CM$2,0))*VLOOKUP($Q620,$C$17:$M$20,COUNTBLANK($D$15:J$15)+1,FALSE)</f>
        <v>0</v>
      </c>
      <c r="AA620" s="3">
        <f t="array" ref="AA620">INDEX($AF$3:$CM$62,MATCH($S620,$AE$3:$AE$62,0),MATCH(AA$1&amp;$R620,$AF$1:$CM$1&amp;$AF$2:$CM$2,0))*VLOOKUP($Q620,$C$17:$M$20,COUNTBLANK($D$15:K$15)+1,FALSE)</f>
        <v>0</v>
      </c>
      <c r="AB620" s="3">
        <f t="array" ref="AB620">INDEX($AF$3:$CM$62,MATCH($S620,$AE$3:$AE$62,0),MATCH(AB$1&amp;$R620,$AF$1:$CM$1&amp;$AF$2:$CM$2,0))*VLOOKUP($Q620,$C$17:$M$20,COUNTBLANK($D$15:L$15)+1,FALSE)</f>
        <v>0</v>
      </c>
      <c r="AC620" s="3">
        <f t="array" ref="AC620">INDEX($AF$3:$CM$62,MATCH($S620,$AE$3:$AE$62,0),MATCH(AC$1&amp;$R620,$AF$1:$CM$1&amp;$AF$2:$CM$2,0))*VLOOKUP($Q620,$C$17:$M$20,COUNTBLANK($D$15:M$15)+1,FALSE)</f>
        <v>0</v>
      </c>
    </row>
    <row r="621" spans="17:29" x14ac:dyDescent="0.2">
      <c r="Q621" t="s">
        <v>418</v>
      </c>
      <c r="R621">
        <f t="shared" si="145"/>
        <v>5</v>
      </c>
      <c r="S621">
        <f t="shared" si="144"/>
        <v>19</v>
      </c>
      <c r="T621" s="3">
        <f t="array" ref="T621">INDEX($AF$3:$CM$62,MATCH($S621,$AE$3:$AE$62,0),MATCH(T$1&amp;$R621,$AF$1:$CM$1&amp;$AF$2:$CM$2,0))*VLOOKUP($Q621,$C$17:$M$20,COUNTBLANK($D$15:D$15)+1,FALSE)</f>
        <v>152</v>
      </c>
      <c r="U621" s="3">
        <f t="array" ref="U621">INDEX($AF$3:$CM$62,MATCH($S621,$AE$3:$AE$62,0),MATCH(U$1&amp;$R621,$AF$1:$CM$1&amp;$AF$2:$CM$2,0))*VLOOKUP($Q621,$C$17:$M$20,COUNTBLANK($D$15:E$15)+1,FALSE)</f>
        <v>7600</v>
      </c>
      <c r="V621" s="3">
        <f t="array" ref="V621">INDEX($AF$3:$CM$62,MATCH($S621,$AE$3:$AE$62,0),MATCH(V$1&amp;$R621,$AF$1:$CM$1&amp;$AF$2:$CM$2,0))*VLOOKUP($Q621,$C$17:$M$20,COUNTBLANK($D$15:F$15)+1,FALSE)</f>
        <v>0</v>
      </c>
      <c r="W621" s="3">
        <f t="array" ref="W621">INDEX($AF$3:$CM$62,MATCH($S621,$AE$3:$AE$62,0),MATCH(W$1&amp;$R621,$AF$1:$CM$1&amp;$AF$2:$CM$2,0))*VLOOKUP($Q621,$C$17:$M$20,COUNTBLANK($D$15:G$15)+1,FALSE)</f>
        <v>0</v>
      </c>
      <c r="X621" s="3">
        <f t="array" ref="X621">INDEX($AF$3:$CM$62,MATCH($S621,$AE$3:$AE$62,0),MATCH(X$1&amp;$R621,$AF$1:$CM$1&amp;$AF$2:$CM$2,0))*VLOOKUP($Q621,$C$17:$M$20,COUNTBLANK($D$15:H$15)+1,FALSE)</f>
        <v>0</v>
      </c>
      <c r="Y621" s="3">
        <f t="array" ref="Y621">INDEX($AF$3:$CM$62,MATCH($S621,$AE$3:$AE$62,0),MATCH(Y$1&amp;$R621,$AF$1:$CM$1&amp;$AF$2:$CM$2,0))*VLOOKUP($Q621,$C$17:$M$20,COUNTBLANK($D$15:I$15)+1,FALSE)</f>
        <v>0.08</v>
      </c>
      <c r="Z621" s="3">
        <f t="array" ref="Z621">INDEX($AF$3:$CM$62,MATCH($S621,$AE$3:$AE$62,0),MATCH(Z$1&amp;$R621,$AF$1:$CM$1&amp;$AF$2:$CM$2,0))*VLOOKUP($Q621,$C$17:$M$20,COUNTBLANK($D$15:J$15)+1,FALSE)</f>
        <v>0</v>
      </c>
      <c r="AA621" s="3">
        <f t="array" ref="AA621">INDEX($AF$3:$CM$62,MATCH($S621,$AE$3:$AE$62,0),MATCH(AA$1&amp;$R621,$AF$1:$CM$1&amp;$AF$2:$CM$2,0))*VLOOKUP($Q621,$C$17:$M$20,COUNTBLANK($D$15:K$15)+1,FALSE)</f>
        <v>0</v>
      </c>
      <c r="AB621" s="3">
        <f t="array" ref="AB621">INDEX($AF$3:$CM$62,MATCH($S621,$AE$3:$AE$62,0),MATCH(AB$1&amp;$R621,$AF$1:$CM$1&amp;$AF$2:$CM$2,0))*VLOOKUP($Q621,$C$17:$M$20,COUNTBLANK($D$15:L$15)+1,FALSE)</f>
        <v>0</v>
      </c>
      <c r="AC621" s="3">
        <f t="array" ref="AC621">INDEX($AF$3:$CM$62,MATCH($S621,$AE$3:$AE$62,0),MATCH(AC$1&amp;$R621,$AF$1:$CM$1&amp;$AF$2:$CM$2,0))*VLOOKUP($Q621,$C$17:$M$20,COUNTBLANK($D$15:M$15)+1,FALSE)</f>
        <v>0</v>
      </c>
    </row>
    <row r="622" spans="17:29" x14ac:dyDescent="0.2">
      <c r="Q622" t="s">
        <v>418</v>
      </c>
      <c r="R622">
        <f t="shared" si="145"/>
        <v>5</v>
      </c>
      <c r="S622">
        <f t="shared" si="144"/>
        <v>20</v>
      </c>
      <c r="T622" s="3">
        <f t="array" ref="T622">INDEX($AF$3:$CM$62,MATCH($S622,$AE$3:$AE$62,0),MATCH(T$1&amp;$R622,$AF$1:$CM$1&amp;$AF$2:$CM$2,0))*VLOOKUP($Q622,$C$17:$M$20,COUNTBLANK($D$15:D$15)+1,FALSE)</f>
        <v>160</v>
      </c>
      <c r="U622" s="3">
        <f t="array" ref="U622">INDEX($AF$3:$CM$62,MATCH($S622,$AE$3:$AE$62,0),MATCH(U$1&amp;$R622,$AF$1:$CM$1&amp;$AF$2:$CM$2,0))*VLOOKUP($Q622,$C$17:$M$20,COUNTBLANK($D$15:E$15)+1,FALSE)</f>
        <v>8000</v>
      </c>
      <c r="V622" s="3">
        <f t="array" ref="V622">INDEX($AF$3:$CM$62,MATCH($S622,$AE$3:$AE$62,0),MATCH(V$1&amp;$R622,$AF$1:$CM$1&amp;$AF$2:$CM$2,0))*VLOOKUP($Q622,$C$17:$M$20,COUNTBLANK($D$15:F$15)+1,FALSE)</f>
        <v>0</v>
      </c>
      <c r="W622" s="3">
        <f t="array" ref="W622">INDEX($AF$3:$CM$62,MATCH($S622,$AE$3:$AE$62,0),MATCH(W$1&amp;$R622,$AF$1:$CM$1&amp;$AF$2:$CM$2,0))*VLOOKUP($Q622,$C$17:$M$20,COUNTBLANK($D$15:G$15)+1,FALSE)</f>
        <v>0</v>
      </c>
      <c r="X622" s="3">
        <f t="array" ref="X622">INDEX($AF$3:$CM$62,MATCH($S622,$AE$3:$AE$62,0),MATCH(X$1&amp;$R622,$AF$1:$CM$1&amp;$AF$2:$CM$2,0))*VLOOKUP($Q622,$C$17:$M$20,COUNTBLANK($D$15:H$15)+1,FALSE)</f>
        <v>0</v>
      </c>
      <c r="Y622" s="3">
        <f t="array" ref="Y622">INDEX($AF$3:$CM$62,MATCH($S622,$AE$3:$AE$62,0),MATCH(Y$1&amp;$R622,$AF$1:$CM$1&amp;$AF$2:$CM$2,0))*VLOOKUP($Q622,$C$17:$M$20,COUNTBLANK($D$15:I$15)+1,FALSE)</f>
        <v>0.16</v>
      </c>
      <c r="Z622" s="3">
        <f t="array" ref="Z622">INDEX($AF$3:$CM$62,MATCH($S622,$AE$3:$AE$62,0),MATCH(Z$1&amp;$R622,$AF$1:$CM$1&amp;$AF$2:$CM$2,0))*VLOOKUP($Q622,$C$17:$M$20,COUNTBLANK($D$15:J$15)+1,FALSE)</f>
        <v>0</v>
      </c>
      <c r="AA622" s="3">
        <f t="array" ref="AA622">INDEX($AF$3:$CM$62,MATCH($S622,$AE$3:$AE$62,0),MATCH(AA$1&amp;$R622,$AF$1:$CM$1&amp;$AF$2:$CM$2,0))*VLOOKUP($Q622,$C$17:$M$20,COUNTBLANK($D$15:K$15)+1,FALSE)</f>
        <v>0</v>
      </c>
      <c r="AB622" s="3">
        <f t="array" ref="AB622">INDEX($AF$3:$CM$62,MATCH($S622,$AE$3:$AE$62,0),MATCH(AB$1&amp;$R622,$AF$1:$CM$1&amp;$AF$2:$CM$2,0))*VLOOKUP($Q622,$C$17:$M$20,COUNTBLANK($D$15:L$15)+1,FALSE)</f>
        <v>0</v>
      </c>
      <c r="AC622" s="3">
        <f t="array" ref="AC622">INDEX($AF$3:$CM$62,MATCH($S622,$AE$3:$AE$62,0),MATCH(AC$1&amp;$R622,$AF$1:$CM$1&amp;$AF$2:$CM$2,0))*VLOOKUP($Q622,$C$17:$M$20,COUNTBLANK($D$15:M$15)+1,FALSE)</f>
        <v>0</v>
      </c>
    </row>
    <row r="623" spans="17:29" x14ac:dyDescent="0.2">
      <c r="Q623" t="s">
        <v>418</v>
      </c>
      <c r="R623">
        <f t="shared" si="145"/>
        <v>5</v>
      </c>
      <c r="S623">
        <f t="shared" si="144"/>
        <v>21</v>
      </c>
      <c r="T623" s="3">
        <f t="array" ref="T623">INDEX($AF$3:$CM$62,MATCH($S623,$AE$3:$AE$62,0),MATCH(T$1&amp;$R623,$AF$1:$CM$1&amp;$AF$2:$CM$2,0))*VLOOKUP($Q623,$C$17:$M$20,COUNTBLANK($D$15:D$15)+1,FALSE)</f>
        <v>168</v>
      </c>
      <c r="U623" s="3">
        <f t="array" ref="U623">INDEX($AF$3:$CM$62,MATCH($S623,$AE$3:$AE$62,0),MATCH(U$1&amp;$R623,$AF$1:$CM$1&amp;$AF$2:$CM$2,0))*VLOOKUP($Q623,$C$17:$M$20,COUNTBLANK($D$15:E$15)+1,FALSE)</f>
        <v>8400</v>
      </c>
      <c r="V623" s="3">
        <f t="array" ref="V623">INDEX($AF$3:$CM$62,MATCH($S623,$AE$3:$AE$62,0),MATCH(V$1&amp;$R623,$AF$1:$CM$1&amp;$AF$2:$CM$2,0))*VLOOKUP($Q623,$C$17:$M$20,COUNTBLANK($D$15:F$15)+1,FALSE)</f>
        <v>0</v>
      </c>
      <c r="W623" s="3">
        <f t="array" ref="W623">INDEX($AF$3:$CM$62,MATCH($S623,$AE$3:$AE$62,0),MATCH(W$1&amp;$R623,$AF$1:$CM$1&amp;$AF$2:$CM$2,0))*VLOOKUP($Q623,$C$17:$M$20,COUNTBLANK($D$15:G$15)+1,FALSE)</f>
        <v>0</v>
      </c>
      <c r="X623" s="3">
        <f t="array" ref="X623">INDEX($AF$3:$CM$62,MATCH($S623,$AE$3:$AE$62,0),MATCH(X$1&amp;$R623,$AF$1:$CM$1&amp;$AF$2:$CM$2,0))*VLOOKUP($Q623,$C$17:$M$20,COUNTBLANK($D$15:H$15)+1,FALSE)</f>
        <v>0</v>
      </c>
      <c r="Y623" s="3">
        <f t="array" ref="Y623">INDEX($AF$3:$CM$62,MATCH($S623,$AE$3:$AE$62,0),MATCH(Y$1&amp;$R623,$AF$1:$CM$1&amp;$AF$2:$CM$2,0))*VLOOKUP($Q623,$C$17:$M$20,COUNTBLANK($D$15:I$15)+1,FALSE)</f>
        <v>0.16</v>
      </c>
      <c r="Z623" s="3">
        <f t="array" ref="Z623">INDEX($AF$3:$CM$62,MATCH($S623,$AE$3:$AE$62,0),MATCH(Z$1&amp;$R623,$AF$1:$CM$1&amp;$AF$2:$CM$2,0))*VLOOKUP($Q623,$C$17:$M$20,COUNTBLANK($D$15:J$15)+1,FALSE)</f>
        <v>0</v>
      </c>
      <c r="AA623" s="3">
        <f t="array" ref="AA623">INDEX($AF$3:$CM$62,MATCH($S623,$AE$3:$AE$62,0),MATCH(AA$1&amp;$R623,$AF$1:$CM$1&amp;$AF$2:$CM$2,0))*VLOOKUP($Q623,$C$17:$M$20,COUNTBLANK($D$15:K$15)+1,FALSE)</f>
        <v>0</v>
      </c>
      <c r="AB623" s="3">
        <f t="array" ref="AB623">INDEX($AF$3:$CM$62,MATCH($S623,$AE$3:$AE$62,0),MATCH(AB$1&amp;$R623,$AF$1:$CM$1&amp;$AF$2:$CM$2,0))*VLOOKUP($Q623,$C$17:$M$20,COUNTBLANK($D$15:L$15)+1,FALSE)</f>
        <v>0</v>
      </c>
      <c r="AC623" s="3">
        <f t="array" ref="AC623">INDEX($AF$3:$CM$62,MATCH($S623,$AE$3:$AE$62,0),MATCH(AC$1&amp;$R623,$AF$1:$CM$1&amp;$AF$2:$CM$2,0))*VLOOKUP($Q623,$C$17:$M$20,COUNTBLANK($D$15:M$15)+1,FALSE)</f>
        <v>0</v>
      </c>
    </row>
    <row r="624" spans="17:29" x14ac:dyDescent="0.2">
      <c r="Q624" t="s">
        <v>418</v>
      </c>
      <c r="R624">
        <f t="shared" si="145"/>
        <v>5</v>
      </c>
      <c r="S624">
        <f t="shared" si="144"/>
        <v>22</v>
      </c>
      <c r="T624" s="3">
        <f t="array" ref="T624">INDEX($AF$3:$CM$62,MATCH($S624,$AE$3:$AE$62,0),MATCH(T$1&amp;$R624,$AF$1:$CM$1&amp;$AF$2:$CM$2,0))*VLOOKUP($Q624,$C$17:$M$20,COUNTBLANK($D$15:D$15)+1,FALSE)</f>
        <v>176</v>
      </c>
      <c r="U624" s="3">
        <f t="array" ref="U624">INDEX($AF$3:$CM$62,MATCH($S624,$AE$3:$AE$62,0),MATCH(U$1&amp;$R624,$AF$1:$CM$1&amp;$AF$2:$CM$2,0))*VLOOKUP($Q624,$C$17:$M$20,COUNTBLANK($D$15:E$15)+1,FALSE)</f>
        <v>8800</v>
      </c>
      <c r="V624" s="3">
        <f t="array" ref="V624">INDEX($AF$3:$CM$62,MATCH($S624,$AE$3:$AE$62,0),MATCH(V$1&amp;$R624,$AF$1:$CM$1&amp;$AF$2:$CM$2,0))*VLOOKUP($Q624,$C$17:$M$20,COUNTBLANK($D$15:F$15)+1,FALSE)</f>
        <v>0</v>
      </c>
      <c r="W624" s="3">
        <f t="array" ref="W624">INDEX($AF$3:$CM$62,MATCH($S624,$AE$3:$AE$62,0),MATCH(W$1&amp;$R624,$AF$1:$CM$1&amp;$AF$2:$CM$2,0))*VLOOKUP($Q624,$C$17:$M$20,COUNTBLANK($D$15:G$15)+1,FALSE)</f>
        <v>0</v>
      </c>
      <c r="X624" s="3">
        <f t="array" ref="X624">INDEX($AF$3:$CM$62,MATCH($S624,$AE$3:$AE$62,0),MATCH(X$1&amp;$R624,$AF$1:$CM$1&amp;$AF$2:$CM$2,0))*VLOOKUP($Q624,$C$17:$M$20,COUNTBLANK($D$15:H$15)+1,FALSE)</f>
        <v>0</v>
      </c>
      <c r="Y624" s="3">
        <f t="array" ref="Y624">INDEX($AF$3:$CM$62,MATCH($S624,$AE$3:$AE$62,0),MATCH(Y$1&amp;$R624,$AF$1:$CM$1&amp;$AF$2:$CM$2,0))*VLOOKUP($Q624,$C$17:$M$20,COUNTBLANK($D$15:I$15)+1,FALSE)</f>
        <v>0.16</v>
      </c>
      <c r="Z624" s="3">
        <f t="array" ref="Z624">INDEX($AF$3:$CM$62,MATCH($S624,$AE$3:$AE$62,0),MATCH(Z$1&amp;$R624,$AF$1:$CM$1&amp;$AF$2:$CM$2,0))*VLOOKUP($Q624,$C$17:$M$20,COUNTBLANK($D$15:J$15)+1,FALSE)</f>
        <v>0</v>
      </c>
      <c r="AA624" s="3">
        <f t="array" ref="AA624">INDEX($AF$3:$CM$62,MATCH($S624,$AE$3:$AE$62,0),MATCH(AA$1&amp;$R624,$AF$1:$CM$1&amp;$AF$2:$CM$2,0))*VLOOKUP($Q624,$C$17:$M$20,COUNTBLANK($D$15:K$15)+1,FALSE)</f>
        <v>0</v>
      </c>
      <c r="AB624" s="3">
        <f t="array" ref="AB624">INDEX($AF$3:$CM$62,MATCH($S624,$AE$3:$AE$62,0),MATCH(AB$1&amp;$R624,$AF$1:$CM$1&amp;$AF$2:$CM$2,0))*VLOOKUP($Q624,$C$17:$M$20,COUNTBLANK($D$15:L$15)+1,FALSE)</f>
        <v>0</v>
      </c>
      <c r="AC624" s="3">
        <f t="array" ref="AC624">INDEX($AF$3:$CM$62,MATCH($S624,$AE$3:$AE$62,0),MATCH(AC$1&amp;$R624,$AF$1:$CM$1&amp;$AF$2:$CM$2,0))*VLOOKUP($Q624,$C$17:$M$20,COUNTBLANK($D$15:M$15)+1,FALSE)</f>
        <v>0</v>
      </c>
    </row>
    <row r="625" spans="17:29" x14ac:dyDescent="0.2">
      <c r="Q625" t="s">
        <v>418</v>
      </c>
      <c r="R625">
        <f t="shared" si="145"/>
        <v>5</v>
      </c>
      <c r="S625">
        <f t="shared" si="144"/>
        <v>23</v>
      </c>
      <c r="T625" s="3">
        <f t="array" ref="T625">INDEX($AF$3:$CM$62,MATCH($S625,$AE$3:$AE$62,0),MATCH(T$1&amp;$R625,$AF$1:$CM$1&amp;$AF$2:$CM$2,0))*VLOOKUP($Q625,$C$17:$M$20,COUNTBLANK($D$15:D$15)+1,FALSE)</f>
        <v>184</v>
      </c>
      <c r="U625" s="3">
        <f t="array" ref="U625">INDEX($AF$3:$CM$62,MATCH($S625,$AE$3:$AE$62,0),MATCH(U$1&amp;$R625,$AF$1:$CM$1&amp;$AF$2:$CM$2,0))*VLOOKUP($Q625,$C$17:$M$20,COUNTBLANK($D$15:E$15)+1,FALSE)</f>
        <v>9200</v>
      </c>
      <c r="V625" s="3">
        <f t="array" ref="V625">INDEX($AF$3:$CM$62,MATCH($S625,$AE$3:$AE$62,0),MATCH(V$1&amp;$R625,$AF$1:$CM$1&amp;$AF$2:$CM$2,0))*VLOOKUP($Q625,$C$17:$M$20,COUNTBLANK($D$15:F$15)+1,FALSE)</f>
        <v>0</v>
      </c>
      <c r="W625" s="3">
        <f t="array" ref="W625">INDEX($AF$3:$CM$62,MATCH($S625,$AE$3:$AE$62,0),MATCH(W$1&amp;$R625,$AF$1:$CM$1&amp;$AF$2:$CM$2,0))*VLOOKUP($Q625,$C$17:$M$20,COUNTBLANK($D$15:G$15)+1,FALSE)</f>
        <v>0</v>
      </c>
      <c r="X625" s="3">
        <f t="array" ref="X625">INDEX($AF$3:$CM$62,MATCH($S625,$AE$3:$AE$62,0),MATCH(X$1&amp;$R625,$AF$1:$CM$1&amp;$AF$2:$CM$2,0))*VLOOKUP($Q625,$C$17:$M$20,COUNTBLANK($D$15:H$15)+1,FALSE)</f>
        <v>0</v>
      </c>
      <c r="Y625" s="3">
        <f t="array" ref="Y625">INDEX($AF$3:$CM$62,MATCH($S625,$AE$3:$AE$62,0),MATCH(Y$1&amp;$R625,$AF$1:$CM$1&amp;$AF$2:$CM$2,0))*VLOOKUP($Q625,$C$17:$M$20,COUNTBLANK($D$15:I$15)+1,FALSE)</f>
        <v>0.16</v>
      </c>
      <c r="Z625" s="3">
        <f t="array" ref="Z625">INDEX($AF$3:$CM$62,MATCH($S625,$AE$3:$AE$62,0),MATCH(Z$1&amp;$R625,$AF$1:$CM$1&amp;$AF$2:$CM$2,0))*VLOOKUP($Q625,$C$17:$M$20,COUNTBLANK($D$15:J$15)+1,FALSE)</f>
        <v>0</v>
      </c>
      <c r="AA625" s="3">
        <f t="array" ref="AA625">INDEX($AF$3:$CM$62,MATCH($S625,$AE$3:$AE$62,0),MATCH(AA$1&amp;$R625,$AF$1:$CM$1&amp;$AF$2:$CM$2,0))*VLOOKUP($Q625,$C$17:$M$20,COUNTBLANK($D$15:K$15)+1,FALSE)</f>
        <v>0</v>
      </c>
      <c r="AB625" s="3">
        <f t="array" ref="AB625">INDEX($AF$3:$CM$62,MATCH($S625,$AE$3:$AE$62,0),MATCH(AB$1&amp;$R625,$AF$1:$CM$1&amp;$AF$2:$CM$2,0))*VLOOKUP($Q625,$C$17:$M$20,COUNTBLANK($D$15:L$15)+1,FALSE)</f>
        <v>0</v>
      </c>
      <c r="AC625" s="3">
        <f t="array" ref="AC625">INDEX($AF$3:$CM$62,MATCH($S625,$AE$3:$AE$62,0),MATCH(AC$1&amp;$R625,$AF$1:$CM$1&amp;$AF$2:$CM$2,0))*VLOOKUP($Q625,$C$17:$M$20,COUNTBLANK($D$15:M$15)+1,FALSE)</f>
        <v>0</v>
      </c>
    </row>
    <row r="626" spans="17:29" x14ac:dyDescent="0.2">
      <c r="Q626" t="s">
        <v>418</v>
      </c>
      <c r="R626">
        <f t="shared" si="145"/>
        <v>5</v>
      </c>
      <c r="S626">
        <f t="shared" si="144"/>
        <v>24</v>
      </c>
      <c r="T626" s="3">
        <f t="array" ref="T626">INDEX($AF$3:$CM$62,MATCH($S626,$AE$3:$AE$62,0),MATCH(T$1&amp;$R626,$AF$1:$CM$1&amp;$AF$2:$CM$2,0))*VLOOKUP($Q626,$C$17:$M$20,COUNTBLANK($D$15:D$15)+1,FALSE)</f>
        <v>192</v>
      </c>
      <c r="U626" s="3">
        <f t="array" ref="U626">INDEX($AF$3:$CM$62,MATCH($S626,$AE$3:$AE$62,0),MATCH(U$1&amp;$R626,$AF$1:$CM$1&amp;$AF$2:$CM$2,0))*VLOOKUP($Q626,$C$17:$M$20,COUNTBLANK($D$15:E$15)+1,FALSE)</f>
        <v>9600</v>
      </c>
      <c r="V626" s="3">
        <f t="array" ref="V626">INDEX($AF$3:$CM$62,MATCH($S626,$AE$3:$AE$62,0),MATCH(V$1&amp;$R626,$AF$1:$CM$1&amp;$AF$2:$CM$2,0))*VLOOKUP($Q626,$C$17:$M$20,COUNTBLANK($D$15:F$15)+1,FALSE)</f>
        <v>0</v>
      </c>
      <c r="W626" s="3">
        <f t="array" ref="W626">INDEX($AF$3:$CM$62,MATCH($S626,$AE$3:$AE$62,0),MATCH(W$1&amp;$R626,$AF$1:$CM$1&amp;$AF$2:$CM$2,0))*VLOOKUP($Q626,$C$17:$M$20,COUNTBLANK($D$15:G$15)+1,FALSE)</f>
        <v>0</v>
      </c>
      <c r="X626" s="3">
        <f t="array" ref="X626">INDEX($AF$3:$CM$62,MATCH($S626,$AE$3:$AE$62,0),MATCH(X$1&amp;$R626,$AF$1:$CM$1&amp;$AF$2:$CM$2,0))*VLOOKUP($Q626,$C$17:$M$20,COUNTBLANK($D$15:H$15)+1,FALSE)</f>
        <v>0</v>
      </c>
      <c r="Y626" s="3">
        <f t="array" ref="Y626">INDEX($AF$3:$CM$62,MATCH($S626,$AE$3:$AE$62,0),MATCH(Y$1&amp;$R626,$AF$1:$CM$1&amp;$AF$2:$CM$2,0))*VLOOKUP($Q626,$C$17:$M$20,COUNTBLANK($D$15:I$15)+1,FALSE)</f>
        <v>0.16</v>
      </c>
      <c r="Z626" s="3">
        <f t="array" ref="Z626">INDEX($AF$3:$CM$62,MATCH($S626,$AE$3:$AE$62,0),MATCH(Z$1&amp;$R626,$AF$1:$CM$1&amp;$AF$2:$CM$2,0))*VLOOKUP($Q626,$C$17:$M$20,COUNTBLANK($D$15:J$15)+1,FALSE)</f>
        <v>0</v>
      </c>
      <c r="AA626" s="3">
        <f t="array" ref="AA626">INDEX($AF$3:$CM$62,MATCH($S626,$AE$3:$AE$62,0),MATCH(AA$1&amp;$R626,$AF$1:$CM$1&amp;$AF$2:$CM$2,0))*VLOOKUP($Q626,$C$17:$M$20,COUNTBLANK($D$15:K$15)+1,FALSE)</f>
        <v>0</v>
      </c>
      <c r="AB626" s="3">
        <f t="array" ref="AB626">INDEX($AF$3:$CM$62,MATCH($S626,$AE$3:$AE$62,0),MATCH(AB$1&amp;$R626,$AF$1:$CM$1&amp;$AF$2:$CM$2,0))*VLOOKUP($Q626,$C$17:$M$20,COUNTBLANK($D$15:L$15)+1,FALSE)</f>
        <v>0</v>
      </c>
      <c r="AC626" s="3">
        <f t="array" ref="AC626">INDEX($AF$3:$CM$62,MATCH($S626,$AE$3:$AE$62,0),MATCH(AC$1&amp;$R626,$AF$1:$CM$1&amp;$AF$2:$CM$2,0))*VLOOKUP($Q626,$C$17:$M$20,COUNTBLANK($D$15:M$15)+1,FALSE)</f>
        <v>0</v>
      </c>
    </row>
    <row r="627" spans="17:29" x14ac:dyDescent="0.2">
      <c r="Q627" t="s">
        <v>418</v>
      </c>
      <c r="R627">
        <f t="shared" si="145"/>
        <v>5</v>
      </c>
      <c r="S627">
        <f t="shared" si="144"/>
        <v>25</v>
      </c>
      <c r="T627" s="3">
        <f t="array" ref="T627">INDEX($AF$3:$CM$62,MATCH($S627,$AE$3:$AE$62,0),MATCH(T$1&amp;$R627,$AF$1:$CM$1&amp;$AF$2:$CM$2,0))*VLOOKUP($Q627,$C$17:$M$20,COUNTBLANK($D$15:D$15)+1,FALSE)</f>
        <v>200</v>
      </c>
      <c r="U627" s="3">
        <f t="array" ref="U627">INDEX($AF$3:$CM$62,MATCH($S627,$AE$3:$AE$62,0),MATCH(U$1&amp;$R627,$AF$1:$CM$1&amp;$AF$2:$CM$2,0))*VLOOKUP($Q627,$C$17:$M$20,COUNTBLANK($D$15:E$15)+1,FALSE)</f>
        <v>10000</v>
      </c>
      <c r="V627" s="3">
        <f t="array" ref="V627">INDEX($AF$3:$CM$62,MATCH($S627,$AE$3:$AE$62,0),MATCH(V$1&amp;$R627,$AF$1:$CM$1&amp;$AF$2:$CM$2,0))*VLOOKUP($Q627,$C$17:$M$20,COUNTBLANK($D$15:F$15)+1,FALSE)</f>
        <v>0</v>
      </c>
      <c r="W627" s="3">
        <f t="array" ref="W627">INDEX($AF$3:$CM$62,MATCH($S627,$AE$3:$AE$62,0),MATCH(W$1&amp;$R627,$AF$1:$CM$1&amp;$AF$2:$CM$2,0))*VLOOKUP($Q627,$C$17:$M$20,COUNTBLANK($D$15:G$15)+1,FALSE)</f>
        <v>0</v>
      </c>
      <c r="X627" s="3">
        <f t="array" ref="X627">INDEX($AF$3:$CM$62,MATCH($S627,$AE$3:$AE$62,0),MATCH(X$1&amp;$R627,$AF$1:$CM$1&amp;$AF$2:$CM$2,0))*VLOOKUP($Q627,$C$17:$M$20,COUNTBLANK($D$15:H$15)+1,FALSE)</f>
        <v>0</v>
      </c>
      <c r="Y627" s="3">
        <f t="array" ref="Y627">INDEX($AF$3:$CM$62,MATCH($S627,$AE$3:$AE$62,0),MATCH(Y$1&amp;$R627,$AF$1:$CM$1&amp;$AF$2:$CM$2,0))*VLOOKUP($Q627,$C$17:$M$20,COUNTBLANK($D$15:I$15)+1,FALSE)</f>
        <v>0.16</v>
      </c>
      <c r="Z627" s="3">
        <f t="array" ref="Z627">INDEX($AF$3:$CM$62,MATCH($S627,$AE$3:$AE$62,0),MATCH(Z$1&amp;$R627,$AF$1:$CM$1&amp;$AF$2:$CM$2,0))*VLOOKUP($Q627,$C$17:$M$20,COUNTBLANK($D$15:J$15)+1,FALSE)</f>
        <v>0</v>
      </c>
      <c r="AA627" s="3">
        <f t="array" ref="AA627">INDEX($AF$3:$CM$62,MATCH($S627,$AE$3:$AE$62,0),MATCH(AA$1&amp;$R627,$AF$1:$CM$1&amp;$AF$2:$CM$2,0))*VLOOKUP($Q627,$C$17:$M$20,COUNTBLANK($D$15:K$15)+1,FALSE)</f>
        <v>0</v>
      </c>
      <c r="AB627" s="3">
        <f t="array" ref="AB627">INDEX($AF$3:$CM$62,MATCH($S627,$AE$3:$AE$62,0),MATCH(AB$1&amp;$R627,$AF$1:$CM$1&amp;$AF$2:$CM$2,0))*VLOOKUP($Q627,$C$17:$M$20,COUNTBLANK($D$15:L$15)+1,FALSE)</f>
        <v>0</v>
      </c>
      <c r="AC627" s="3">
        <f t="array" ref="AC627">INDEX($AF$3:$CM$62,MATCH($S627,$AE$3:$AE$62,0),MATCH(AC$1&amp;$R627,$AF$1:$CM$1&amp;$AF$2:$CM$2,0))*VLOOKUP($Q627,$C$17:$M$20,COUNTBLANK($D$15:M$15)+1,FALSE)</f>
        <v>0</v>
      </c>
    </row>
    <row r="628" spans="17:29" x14ac:dyDescent="0.2">
      <c r="Q628" t="s">
        <v>418</v>
      </c>
      <c r="R628">
        <f t="shared" si="145"/>
        <v>5</v>
      </c>
      <c r="S628">
        <f t="shared" si="144"/>
        <v>26</v>
      </c>
      <c r="T628" s="3">
        <f t="array" ref="T628">INDEX($AF$3:$CM$62,MATCH($S628,$AE$3:$AE$62,0),MATCH(T$1&amp;$R628,$AF$1:$CM$1&amp;$AF$2:$CM$2,0))*VLOOKUP($Q628,$C$17:$M$20,COUNTBLANK($D$15:D$15)+1,FALSE)</f>
        <v>208</v>
      </c>
      <c r="U628" s="3">
        <f t="array" ref="U628">INDEX($AF$3:$CM$62,MATCH($S628,$AE$3:$AE$62,0),MATCH(U$1&amp;$R628,$AF$1:$CM$1&amp;$AF$2:$CM$2,0))*VLOOKUP($Q628,$C$17:$M$20,COUNTBLANK($D$15:E$15)+1,FALSE)</f>
        <v>10400</v>
      </c>
      <c r="V628" s="3">
        <f t="array" ref="V628">INDEX($AF$3:$CM$62,MATCH($S628,$AE$3:$AE$62,0),MATCH(V$1&amp;$R628,$AF$1:$CM$1&amp;$AF$2:$CM$2,0))*VLOOKUP($Q628,$C$17:$M$20,COUNTBLANK($D$15:F$15)+1,FALSE)</f>
        <v>0</v>
      </c>
      <c r="W628" s="3">
        <f t="array" ref="W628">INDEX($AF$3:$CM$62,MATCH($S628,$AE$3:$AE$62,0),MATCH(W$1&amp;$R628,$AF$1:$CM$1&amp;$AF$2:$CM$2,0))*VLOOKUP($Q628,$C$17:$M$20,COUNTBLANK($D$15:G$15)+1,FALSE)</f>
        <v>0</v>
      </c>
      <c r="X628" s="3">
        <f t="array" ref="X628">INDEX($AF$3:$CM$62,MATCH($S628,$AE$3:$AE$62,0),MATCH(X$1&amp;$R628,$AF$1:$CM$1&amp;$AF$2:$CM$2,0))*VLOOKUP($Q628,$C$17:$M$20,COUNTBLANK($D$15:H$15)+1,FALSE)</f>
        <v>0</v>
      </c>
      <c r="Y628" s="3">
        <f t="array" ref="Y628">INDEX($AF$3:$CM$62,MATCH($S628,$AE$3:$AE$62,0),MATCH(Y$1&amp;$R628,$AF$1:$CM$1&amp;$AF$2:$CM$2,0))*VLOOKUP($Q628,$C$17:$M$20,COUNTBLANK($D$15:I$15)+1,FALSE)</f>
        <v>0.16</v>
      </c>
      <c r="Z628" s="3">
        <f t="array" ref="Z628">INDEX($AF$3:$CM$62,MATCH($S628,$AE$3:$AE$62,0),MATCH(Z$1&amp;$R628,$AF$1:$CM$1&amp;$AF$2:$CM$2,0))*VLOOKUP($Q628,$C$17:$M$20,COUNTBLANK($D$15:J$15)+1,FALSE)</f>
        <v>0</v>
      </c>
      <c r="AA628" s="3">
        <f t="array" ref="AA628">INDEX($AF$3:$CM$62,MATCH($S628,$AE$3:$AE$62,0),MATCH(AA$1&amp;$R628,$AF$1:$CM$1&amp;$AF$2:$CM$2,0))*VLOOKUP($Q628,$C$17:$M$20,COUNTBLANK($D$15:K$15)+1,FALSE)</f>
        <v>0</v>
      </c>
      <c r="AB628" s="3">
        <f t="array" ref="AB628">INDEX($AF$3:$CM$62,MATCH($S628,$AE$3:$AE$62,0),MATCH(AB$1&amp;$R628,$AF$1:$CM$1&amp;$AF$2:$CM$2,0))*VLOOKUP($Q628,$C$17:$M$20,COUNTBLANK($D$15:L$15)+1,FALSE)</f>
        <v>0</v>
      </c>
      <c r="AC628" s="3">
        <f t="array" ref="AC628">INDEX($AF$3:$CM$62,MATCH($S628,$AE$3:$AE$62,0),MATCH(AC$1&amp;$R628,$AF$1:$CM$1&amp;$AF$2:$CM$2,0))*VLOOKUP($Q628,$C$17:$M$20,COUNTBLANK($D$15:M$15)+1,FALSE)</f>
        <v>0</v>
      </c>
    </row>
    <row r="629" spans="17:29" x14ac:dyDescent="0.2">
      <c r="Q629" t="s">
        <v>418</v>
      </c>
      <c r="R629">
        <f t="shared" si="145"/>
        <v>5</v>
      </c>
      <c r="S629">
        <f t="shared" si="144"/>
        <v>27</v>
      </c>
      <c r="T629" s="3">
        <f t="array" ref="T629">INDEX($AF$3:$CM$62,MATCH($S629,$AE$3:$AE$62,0),MATCH(T$1&amp;$R629,$AF$1:$CM$1&amp;$AF$2:$CM$2,0))*VLOOKUP($Q629,$C$17:$M$20,COUNTBLANK($D$15:D$15)+1,FALSE)</f>
        <v>216</v>
      </c>
      <c r="U629" s="3">
        <f t="array" ref="U629">INDEX($AF$3:$CM$62,MATCH($S629,$AE$3:$AE$62,0),MATCH(U$1&amp;$R629,$AF$1:$CM$1&amp;$AF$2:$CM$2,0))*VLOOKUP($Q629,$C$17:$M$20,COUNTBLANK($D$15:E$15)+1,FALSE)</f>
        <v>10800</v>
      </c>
      <c r="V629" s="3">
        <f t="array" ref="V629">INDEX($AF$3:$CM$62,MATCH($S629,$AE$3:$AE$62,0),MATCH(V$1&amp;$R629,$AF$1:$CM$1&amp;$AF$2:$CM$2,0))*VLOOKUP($Q629,$C$17:$M$20,COUNTBLANK($D$15:F$15)+1,FALSE)</f>
        <v>0</v>
      </c>
      <c r="W629" s="3">
        <f t="array" ref="W629">INDEX($AF$3:$CM$62,MATCH($S629,$AE$3:$AE$62,0),MATCH(W$1&amp;$R629,$AF$1:$CM$1&amp;$AF$2:$CM$2,0))*VLOOKUP($Q629,$C$17:$M$20,COUNTBLANK($D$15:G$15)+1,FALSE)</f>
        <v>0</v>
      </c>
      <c r="X629" s="3">
        <f t="array" ref="X629">INDEX($AF$3:$CM$62,MATCH($S629,$AE$3:$AE$62,0),MATCH(X$1&amp;$R629,$AF$1:$CM$1&amp;$AF$2:$CM$2,0))*VLOOKUP($Q629,$C$17:$M$20,COUNTBLANK($D$15:H$15)+1,FALSE)</f>
        <v>0</v>
      </c>
      <c r="Y629" s="3">
        <f t="array" ref="Y629">INDEX($AF$3:$CM$62,MATCH($S629,$AE$3:$AE$62,0),MATCH(Y$1&amp;$R629,$AF$1:$CM$1&amp;$AF$2:$CM$2,0))*VLOOKUP($Q629,$C$17:$M$20,COUNTBLANK($D$15:I$15)+1,FALSE)</f>
        <v>0.16</v>
      </c>
      <c r="Z629" s="3">
        <f t="array" ref="Z629">INDEX($AF$3:$CM$62,MATCH($S629,$AE$3:$AE$62,0),MATCH(Z$1&amp;$R629,$AF$1:$CM$1&amp;$AF$2:$CM$2,0))*VLOOKUP($Q629,$C$17:$M$20,COUNTBLANK($D$15:J$15)+1,FALSE)</f>
        <v>0</v>
      </c>
      <c r="AA629" s="3">
        <f t="array" ref="AA629">INDEX($AF$3:$CM$62,MATCH($S629,$AE$3:$AE$62,0),MATCH(AA$1&amp;$R629,$AF$1:$CM$1&amp;$AF$2:$CM$2,0))*VLOOKUP($Q629,$C$17:$M$20,COUNTBLANK($D$15:K$15)+1,FALSE)</f>
        <v>0</v>
      </c>
      <c r="AB629" s="3">
        <f t="array" ref="AB629">INDEX($AF$3:$CM$62,MATCH($S629,$AE$3:$AE$62,0),MATCH(AB$1&amp;$R629,$AF$1:$CM$1&amp;$AF$2:$CM$2,0))*VLOOKUP($Q629,$C$17:$M$20,COUNTBLANK($D$15:L$15)+1,FALSE)</f>
        <v>0</v>
      </c>
      <c r="AC629" s="3">
        <f t="array" ref="AC629">INDEX($AF$3:$CM$62,MATCH($S629,$AE$3:$AE$62,0),MATCH(AC$1&amp;$R629,$AF$1:$CM$1&amp;$AF$2:$CM$2,0))*VLOOKUP($Q629,$C$17:$M$20,COUNTBLANK($D$15:M$15)+1,FALSE)</f>
        <v>0</v>
      </c>
    </row>
    <row r="630" spans="17:29" x14ac:dyDescent="0.2">
      <c r="Q630" t="s">
        <v>418</v>
      </c>
      <c r="R630">
        <f t="shared" si="145"/>
        <v>5</v>
      </c>
      <c r="S630">
        <f t="shared" si="144"/>
        <v>28</v>
      </c>
      <c r="T630" s="3">
        <f t="array" ref="T630">INDEX($AF$3:$CM$62,MATCH($S630,$AE$3:$AE$62,0),MATCH(T$1&amp;$R630,$AF$1:$CM$1&amp;$AF$2:$CM$2,0))*VLOOKUP($Q630,$C$17:$M$20,COUNTBLANK($D$15:D$15)+1,FALSE)</f>
        <v>224</v>
      </c>
      <c r="U630" s="3">
        <f t="array" ref="U630">INDEX($AF$3:$CM$62,MATCH($S630,$AE$3:$AE$62,0),MATCH(U$1&amp;$R630,$AF$1:$CM$1&amp;$AF$2:$CM$2,0))*VLOOKUP($Q630,$C$17:$M$20,COUNTBLANK($D$15:E$15)+1,FALSE)</f>
        <v>11200</v>
      </c>
      <c r="V630" s="3">
        <f t="array" ref="V630">INDEX($AF$3:$CM$62,MATCH($S630,$AE$3:$AE$62,0),MATCH(V$1&amp;$R630,$AF$1:$CM$1&amp;$AF$2:$CM$2,0))*VLOOKUP($Q630,$C$17:$M$20,COUNTBLANK($D$15:F$15)+1,FALSE)</f>
        <v>0</v>
      </c>
      <c r="W630" s="3">
        <f t="array" ref="W630">INDEX($AF$3:$CM$62,MATCH($S630,$AE$3:$AE$62,0),MATCH(W$1&amp;$R630,$AF$1:$CM$1&amp;$AF$2:$CM$2,0))*VLOOKUP($Q630,$C$17:$M$20,COUNTBLANK($D$15:G$15)+1,FALSE)</f>
        <v>0</v>
      </c>
      <c r="X630" s="3">
        <f t="array" ref="X630">INDEX($AF$3:$CM$62,MATCH($S630,$AE$3:$AE$62,0),MATCH(X$1&amp;$R630,$AF$1:$CM$1&amp;$AF$2:$CM$2,0))*VLOOKUP($Q630,$C$17:$M$20,COUNTBLANK($D$15:H$15)+1,FALSE)</f>
        <v>0</v>
      </c>
      <c r="Y630" s="3">
        <f t="array" ref="Y630">INDEX($AF$3:$CM$62,MATCH($S630,$AE$3:$AE$62,0),MATCH(Y$1&amp;$R630,$AF$1:$CM$1&amp;$AF$2:$CM$2,0))*VLOOKUP($Q630,$C$17:$M$20,COUNTBLANK($D$15:I$15)+1,FALSE)</f>
        <v>0.16</v>
      </c>
      <c r="Z630" s="3">
        <f t="array" ref="Z630">INDEX($AF$3:$CM$62,MATCH($S630,$AE$3:$AE$62,0),MATCH(Z$1&amp;$R630,$AF$1:$CM$1&amp;$AF$2:$CM$2,0))*VLOOKUP($Q630,$C$17:$M$20,COUNTBLANK($D$15:J$15)+1,FALSE)</f>
        <v>0</v>
      </c>
      <c r="AA630" s="3">
        <f t="array" ref="AA630">INDEX($AF$3:$CM$62,MATCH($S630,$AE$3:$AE$62,0),MATCH(AA$1&amp;$R630,$AF$1:$CM$1&amp;$AF$2:$CM$2,0))*VLOOKUP($Q630,$C$17:$M$20,COUNTBLANK($D$15:K$15)+1,FALSE)</f>
        <v>0</v>
      </c>
      <c r="AB630" s="3">
        <f t="array" ref="AB630">INDEX($AF$3:$CM$62,MATCH($S630,$AE$3:$AE$62,0),MATCH(AB$1&amp;$R630,$AF$1:$CM$1&amp;$AF$2:$CM$2,0))*VLOOKUP($Q630,$C$17:$M$20,COUNTBLANK($D$15:L$15)+1,FALSE)</f>
        <v>0</v>
      </c>
      <c r="AC630" s="3">
        <f t="array" ref="AC630">INDEX($AF$3:$CM$62,MATCH($S630,$AE$3:$AE$62,0),MATCH(AC$1&amp;$R630,$AF$1:$CM$1&amp;$AF$2:$CM$2,0))*VLOOKUP($Q630,$C$17:$M$20,COUNTBLANK($D$15:M$15)+1,FALSE)</f>
        <v>0</v>
      </c>
    </row>
    <row r="631" spans="17:29" x14ac:dyDescent="0.2">
      <c r="Q631" t="s">
        <v>418</v>
      </c>
      <c r="R631">
        <f t="shared" si="145"/>
        <v>5</v>
      </c>
      <c r="S631">
        <f t="shared" si="144"/>
        <v>29</v>
      </c>
      <c r="T631" s="3">
        <f t="array" ref="T631">INDEX($AF$3:$CM$62,MATCH($S631,$AE$3:$AE$62,0),MATCH(T$1&amp;$R631,$AF$1:$CM$1&amp;$AF$2:$CM$2,0))*VLOOKUP($Q631,$C$17:$M$20,COUNTBLANK($D$15:D$15)+1,FALSE)</f>
        <v>232</v>
      </c>
      <c r="U631" s="3">
        <f t="array" ref="U631">INDEX($AF$3:$CM$62,MATCH($S631,$AE$3:$AE$62,0),MATCH(U$1&amp;$R631,$AF$1:$CM$1&amp;$AF$2:$CM$2,0))*VLOOKUP($Q631,$C$17:$M$20,COUNTBLANK($D$15:E$15)+1,FALSE)</f>
        <v>11600</v>
      </c>
      <c r="V631" s="3">
        <f t="array" ref="V631">INDEX($AF$3:$CM$62,MATCH($S631,$AE$3:$AE$62,0),MATCH(V$1&amp;$R631,$AF$1:$CM$1&amp;$AF$2:$CM$2,0))*VLOOKUP($Q631,$C$17:$M$20,COUNTBLANK($D$15:F$15)+1,FALSE)</f>
        <v>0</v>
      </c>
      <c r="W631" s="3">
        <f t="array" ref="W631">INDEX($AF$3:$CM$62,MATCH($S631,$AE$3:$AE$62,0),MATCH(W$1&amp;$R631,$AF$1:$CM$1&amp;$AF$2:$CM$2,0))*VLOOKUP($Q631,$C$17:$M$20,COUNTBLANK($D$15:G$15)+1,FALSE)</f>
        <v>0</v>
      </c>
      <c r="X631" s="3">
        <f t="array" ref="X631">INDEX($AF$3:$CM$62,MATCH($S631,$AE$3:$AE$62,0),MATCH(X$1&amp;$R631,$AF$1:$CM$1&amp;$AF$2:$CM$2,0))*VLOOKUP($Q631,$C$17:$M$20,COUNTBLANK($D$15:H$15)+1,FALSE)</f>
        <v>0</v>
      </c>
      <c r="Y631" s="3">
        <f t="array" ref="Y631">INDEX($AF$3:$CM$62,MATCH($S631,$AE$3:$AE$62,0),MATCH(Y$1&amp;$R631,$AF$1:$CM$1&amp;$AF$2:$CM$2,0))*VLOOKUP($Q631,$C$17:$M$20,COUNTBLANK($D$15:I$15)+1,FALSE)</f>
        <v>0.16</v>
      </c>
      <c r="Z631" s="3">
        <f t="array" ref="Z631">INDEX($AF$3:$CM$62,MATCH($S631,$AE$3:$AE$62,0),MATCH(Z$1&amp;$R631,$AF$1:$CM$1&amp;$AF$2:$CM$2,0))*VLOOKUP($Q631,$C$17:$M$20,COUNTBLANK($D$15:J$15)+1,FALSE)</f>
        <v>0</v>
      </c>
      <c r="AA631" s="3">
        <f t="array" ref="AA631">INDEX($AF$3:$CM$62,MATCH($S631,$AE$3:$AE$62,0),MATCH(AA$1&amp;$R631,$AF$1:$CM$1&amp;$AF$2:$CM$2,0))*VLOOKUP($Q631,$C$17:$M$20,COUNTBLANK($D$15:K$15)+1,FALSE)</f>
        <v>0</v>
      </c>
      <c r="AB631" s="3">
        <f t="array" ref="AB631">INDEX($AF$3:$CM$62,MATCH($S631,$AE$3:$AE$62,0),MATCH(AB$1&amp;$R631,$AF$1:$CM$1&amp;$AF$2:$CM$2,0))*VLOOKUP($Q631,$C$17:$M$20,COUNTBLANK($D$15:L$15)+1,FALSE)</f>
        <v>0</v>
      </c>
      <c r="AC631" s="3">
        <f t="array" ref="AC631">INDEX($AF$3:$CM$62,MATCH($S631,$AE$3:$AE$62,0),MATCH(AC$1&amp;$R631,$AF$1:$CM$1&amp;$AF$2:$CM$2,0))*VLOOKUP($Q631,$C$17:$M$20,COUNTBLANK($D$15:M$15)+1,FALSE)</f>
        <v>0</v>
      </c>
    </row>
    <row r="632" spans="17:29" x14ac:dyDescent="0.2">
      <c r="Q632" t="s">
        <v>418</v>
      </c>
      <c r="R632">
        <f t="shared" si="145"/>
        <v>5</v>
      </c>
      <c r="S632">
        <f t="shared" si="144"/>
        <v>30</v>
      </c>
      <c r="T632" s="3">
        <f t="array" ref="T632">INDEX($AF$3:$CM$62,MATCH($S632,$AE$3:$AE$62,0),MATCH(T$1&amp;$R632,$AF$1:$CM$1&amp;$AF$2:$CM$2,0))*VLOOKUP($Q632,$C$17:$M$20,COUNTBLANK($D$15:D$15)+1,FALSE)</f>
        <v>240</v>
      </c>
      <c r="U632" s="3">
        <f t="array" ref="U632">INDEX($AF$3:$CM$62,MATCH($S632,$AE$3:$AE$62,0),MATCH(U$1&amp;$R632,$AF$1:$CM$1&amp;$AF$2:$CM$2,0))*VLOOKUP($Q632,$C$17:$M$20,COUNTBLANK($D$15:E$15)+1,FALSE)</f>
        <v>12000</v>
      </c>
      <c r="V632" s="3">
        <f t="array" ref="V632">INDEX($AF$3:$CM$62,MATCH($S632,$AE$3:$AE$62,0),MATCH(V$1&amp;$R632,$AF$1:$CM$1&amp;$AF$2:$CM$2,0))*VLOOKUP($Q632,$C$17:$M$20,COUNTBLANK($D$15:F$15)+1,FALSE)</f>
        <v>0</v>
      </c>
      <c r="W632" s="3">
        <f t="array" ref="W632">INDEX($AF$3:$CM$62,MATCH($S632,$AE$3:$AE$62,0),MATCH(W$1&amp;$R632,$AF$1:$CM$1&amp;$AF$2:$CM$2,0))*VLOOKUP($Q632,$C$17:$M$20,COUNTBLANK($D$15:G$15)+1,FALSE)</f>
        <v>0</v>
      </c>
      <c r="X632" s="3">
        <f t="array" ref="X632">INDEX($AF$3:$CM$62,MATCH($S632,$AE$3:$AE$62,0),MATCH(X$1&amp;$R632,$AF$1:$CM$1&amp;$AF$2:$CM$2,0))*VLOOKUP($Q632,$C$17:$M$20,COUNTBLANK($D$15:H$15)+1,FALSE)</f>
        <v>0</v>
      </c>
      <c r="Y632" s="3">
        <f t="array" ref="Y632">INDEX($AF$3:$CM$62,MATCH($S632,$AE$3:$AE$62,0),MATCH(Y$1&amp;$R632,$AF$1:$CM$1&amp;$AF$2:$CM$2,0))*VLOOKUP($Q632,$C$17:$M$20,COUNTBLANK($D$15:I$15)+1,FALSE)</f>
        <v>0.24</v>
      </c>
      <c r="Z632" s="3">
        <f t="array" ref="Z632">INDEX($AF$3:$CM$62,MATCH($S632,$AE$3:$AE$62,0),MATCH(Z$1&amp;$R632,$AF$1:$CM$1&amp;$AF$2:$CM$2,0))*VLOOKUP($Q632,$C$17:$M$20,COUNTBLANK($D$15:J$15)+1,FALSE)</f>
        <v>0</v>
      </c>
      <c r="AA632" s="3">
        <f t="array" ref="AA632">INDEX($AF$3:$CM$62,MATCH($S632,$AE$3:$AE$62,0),MATCH(AA$1&amp;$R632,$AF$1:$CM$1&amp;$AF$2:$CM$2,0))*VLOOKUP($Q632,$C$17:$M$20,COUNTBLANK($D$15:K$15)+1,FALSE)</f>
        <v>0</v>
      </c>
      <c r="AB632" s="3">
        <f t="array" ref="AB632">INDEX($AF$3:$CM$62,MATCH($S632,$AE$3:$AE$62,0),MATCH(AB$1&amp;$R632,$AF$1:$CM$1&amp;$AF$2:$CM$2,0))*VLOOKUP($Q632,$C$17:$M$20,COUNTBLANK($D$15:L$15)+1,FALSE)</f>
        <v>0</v>
      </c>
      <c r="AC632" s="3">
        <f t="array" ref="AC632">INDEX($AF$3:$CM$62,MATCH($S632,$AE$3:$AE$62,0),MATCH(AC$1&amp;$R632,$AF$1:$CM$1&amp;$AF$2:$CM$2,0))*VLOOKUP($Q632,$C$17:$M$20,COUNTBLANK($D$15:M$15)+1,FALSE)</f>
        <v>0</v>
      </c>
    </row>
    <row r="633" spans="17:29" x14ac:dyDescent="0.2">
      <c r="Q633" t="s">
        <v>418</v>
      </c>
      <c r="R633">
        <f t="shared" si="145"/>
        <v>5</v>
      </c>
      <c r="S633">
        <f t="shared" si="144"/>
        <v>31</v>
      </c>
      <c r="T633" s="3">
        <f t="array" ref="T633">INDEX($AF$3:$CM$62,MATCH($S633,$AE$3:$AE$62,0),MATCH(T$1&amp;$R633,$AF$1:$CM$1&amp;$AF$2:$CM$2,0))*VLOOKUP($Q633,$C$17:$M$20,COUNTBLANK($D$15:D$15)+1,FALSE)</f>
        <v>248</v>
      </c>
      <c r="U633" s="3">
        <f t="array" ref="U633">INDEX($AF$3:$CM$62,MATCH($S633,$AE$3:$AE$62,0),MATCH(U$1&amp;$R633,$AF$1:$CM$1&amp;$AF$2:$CM$2,0))*VLOOKUP($Q633,$C$17:$M$20,COUNTBLANK($D$15:E$15)+1,FALSE)</f>
        <v>12400</v>
      </c>
      <c r="V633" s="3">
        <f t="array" ref="V633">INDEX($AF$3:$CM$62,MATCH($S633,$AE$3:$AE$62,0),MATCH(V$1&amp;$R633,$AF$1:$CM$1&amp;$AF$2:$CM$2,0))*VLOOKUP($Q633,$C$17:$M$20,COUNTBLANK($D$15:F$15)+1,FALSE)</f>
        <v>0</v>
      </c>
      <c r="W633" s="3">
        <f t="array" ref="W633">INDEX($AF$3:$CM$62,MATCH($S633,$AE$3:$AE$62,0),MATCH(W$1&amp;$R633,$AF$1:$CM$1&amp;$AF$2:$CM$2,0))*VLOOKUP($Q633,$C$17:$M$20,COUNTBLANK($D$15:G$15)+1,FALSE)</f>
        <v>0</v>
      </c>
      <c r="X633" s="3">
        <f t="array" ref="X633">INDEX($AF$3:$CM$62,MATCH($S633,$AE$3:$AE$62,0),MATCH(X$1&amp;$R633,$AF$1:$CM$1&amp;$AF$2:$CM$2,0))*VLOOKUP($Q633,$C$17:$M$20,COUNTBLANK($D$15:H$15)+1,FALSE)</f>
        <v>0</v>
      </c>
      <c r="Y633" s="3">
        <f t="array" ref="Y633">INDEX($AF$3:$CM$62,MATCH($S633,$AE$3:$AE$62,0),MATCH(Y$1&amp;$R633,$AF$1:$CM$1&amp;$AF$2:$CM$2,0))*VLOOKUP($Q633,$C$17:$M$20,COUNTBLANK($D$15:I$15)+1,FALSE)</f>
        <v>0.24</v>
      </c>
      <c r="Z633" s="3">
        <f t="array" ref="Z633">INDEX($AF$3:$CM$62,MATCH($S633,$AE$3:$AE$62,0),MATCH(Z$1&amp;$R633,$AF$1:$CM$1&amp;$AF$2:$CM$2,0))*VLOOKUP($Q633,$C$17:$M$20,COUNTBLANK($D$15:J$15)+1,FALSE)</f>
        <v>0</v>
      </c>
      <c r="AA633" s="3">
        <f t="array" ref="AA633">INDEX($AF$3:$CM$62,MATCH($S633,$AE$3:$AE$62,0),MATCH(AA$1&amp;$R633,$AF$1:$CM$1&amp;$AF$2:$CM$2,0))*VLOOKUP($Q633,$C$17:$M$20,COUNTBLANK($D$15:K$15)+1,FALSE)</f>
        <v>0</v>
      </c>
      <c r="AB633" s="3">
        <f t="array" ref="AB633">INDEX($AF$3:$CM$62,MATCH($S633,$AE$3:$AE$62,0),MATCH(AB$1&amp;$R633,$AF$1:$CM$1&amp;$AF$2:$CM$2,0))*VLOOKUP($Q633,$C$17:$M$20,COUNTBLANK($D$15:L$15)+1,FALSE)</f>
        <v>0</v>
      </c>
      <c r="AC633" s="3">
        <f t="array" ref="AC633">INDEX($AF$3:$CM$62,MATCH($S633,$AE$3:$AE$62,0),MATCH(AC$1&amp;$R633,$AF$1:$CM$1&amp;$AF$2:$CM$2,0))*VLOOKUP($Q633,$C$17:$M$20,COUNTBLANK($D$15:M$15)+1,FALSE)</f>
        <v>0</v>
      </c>
    </row>
    <row r="634" spans="17:29" x14ac:dyDescent="0.2">
      <c r="Q634" t="s">
        <v>418</v>
      </c>
      <c r="R634">
        <f t="shared" si="145"/>
        <v>5</v>
      </c>
      <c r="S634">
        <f t="shared" si="144"/>
        <v>32</v>
      </c>
      <c r="T634" s="3">
        <f t="array" ref="T634">INDEX($AF$3:$CM$62,MATCH($S634,$AE$3:$AE$62,0),MATCH(T$1&amp;$R634,$AF$1:$CM$1&amp;$AF$2:$CM$2,0))*VLOOKUP($Q634,$C$17:$M$20,COUNTBLANK($D$15:D$15)+1,FALSE)</f>
        <v>256</v>
      </c>
      <c r="U634" s="3">
        <f t="array" ref="U634">INDEX($AF$3:$CM$62,MATCH($S634,$AE$3:$AE$62,0),MATCH(U$1&amp;$R634,$AF$1:$CM$1&amp;$AF$2:$CM$2,0))*VLOOKUP($Q634,$C$17:$M$20,COUNTBLANK($D$15:E$15)+1,FALSE)</f>
        <v>12800</v>
      </c>
      <c r="V634" s="3">
        <f t="array" ref="V634">INDEX($AF$3:$CM$62,MATCH($S634,$AE$3:$AE$62,0),MATCH(V$1&amp;$R634,$AF$1:$CM$1&amp;$AF$2:$CM$2,0))*VLOOKUP($Q634,$C$17:$M$20,COUNTBLANK($D$15:F$15)+1,FALSE)</f>
        <v>0</v>
      </c>
      <c r="W634" s="3">
        <f t="array" ref="W634">INDEX($AF$3:$CM$62,MATCH($S634,$AE$3:$AE$62,0),MATCH(W$1&amp;$R634,$AF$1:$CM$1&amp;$AF$2:$CM$2,0))*VLOOKUP($Q634,$C$17:$M$20,COUNTBLANK($D$15:G$15)+1,FALSE)</f>
        <v>0</v>
      </c>
      <c r="X634" s="3">
        <f t="array" ref="X634">INDEX($AF$3:$CM$62,MATCH($S634,$AE$3:$AE$62,0),MATCH(X$1&amp;$R634,$AF$1:$CM$1&amp;$AF$2:$CM$2,0))*VLOOKUP($Q634,$C$17:$M$20,COUNTBLANK($D$15:H$15)+1,FALSE)</f>
        <v>0</v>
      </c>
      <c r="Y634" s="3">
        <f t="array" ref="Y634">INDEX($AF$3:$CM$62,MATCH($S634,$AE$3:$AE$62,0),MATCH(Y$1&amp;$R634,$AF$1:$CM$1&amp;$AF$2:$CM$2,0))*VLOOKUP($Q634,$C$17:$M$20,COUNTBLANK($D$15:I$15)+1,FALSE)</f>
        <v>0.24</v>
      </c>
      <c r="Z634" s="3">
        <f t="array" ref="Z634">INDEX($AF$3:$CM$62,MATCH($S634,$AE$3:$AE$62,0),MATCH(Z$1&amp;$R634,$AF$1:$CM$1&amp;$AF$2:$CM$2,0))*VLOOKUP($Q634,$C$17:$M$20,COUNTBLANK($D$15:J$15)+1,FALSE)</f>
        <v>0</v>
      </c>
      <c r="AA634" s="3">
        <f t="array" ref="AA634">INDEX($AF$3:$CM$62,MATCH($S634,$AE$3:$AE$62,0),MATCH(AA$1&amp;$R634,$AF$1:$CM$1&amp;$AF$2:$CM$2,0))*VLOOKUP($Q634,$C$17:$M$20,COUNTBLANK($D$15:K$15)+1,FALSE)</f>
        <v>0</v>
      </c>
      <c r="AB634" s="3">
        <f t="array" ref="AB634">INDEX($AF$3:$CM$62,MATCH($S634,$AE$3:$AE$62,0),MATCH(AB$1&amp;$R634,$AF$1:$CM$1&amp;$AF$2:$CM$2,0))*VLOOKUP($Q634,$C$17:$M$20,COUNTBLANK($D$15:L$15)+1,FALSE)</f>
        <v>0</v>
      </c>
      <c r="AC634" s="3">
        <f t="array" ref="AC634">INDEX($AF$3:$CM$62,MATCH($S634,$AE$3:$AE$62,0),MATCH(AC$1&amp;$R634,$AF$1:$CM$1&amp;$AF$2:$CM$2,0))*VLOOKUP($Q634,$C$17:$M$20,COUNTBLANK($D$15:M$15)+1,FALSE)</f>
        <v>0</v>
      </c>
    </row>
    <row r="635" spans="17:29" x14ac:dyDescent="0.2">
      <c r="Q635" t="s">
        <v>418</v>
      </c>
      <c r="R635">
        <f t="shared" si="145"/>
        <v>5</v>
      </c>
      <c r="S635">
        <f t="shared" si="144"/>
        <v>33</v>
      </c>
      <c r="T635" s="3">
        <f t="array" ref="T635">INDEX($AF$3:$CM$62,MATCH($S635,$AE$3:$AE$62,0),MATCH(T$1&amp;$R635,$AF$1:$CM$1&amp;$AF$2:$CM$2,0))*VLOOKUP($Q635,$C$17:$M$20,COUNTBLANK($D$15:D$15)+1,FALSE)</f>
        <v>264</v>
      </c>
      <c r="U635" s="3">
        <f t="array" ref="U635">INDEX($AF$3:$CM$62,MATCH($S635,$AE$3:$AE$62,0),MATCH(U$1&amp;$R635,$AF$1:$CM$1&amp;$AF$2:$CM$2,0))*VLOOKUP($Q635,$C$17:$M$20,COUNTBLANK($D$15:E$15)+1,FALSE)</f>
        <v>13200</v>
      </c>
      <c r="V635" s="3">
        <f t="array" ref="V635">INDEX($AF$3:$CM$62,MATCH($S635,$AE$3:$AE$62,0),MATCH(V$1&amp;$R635,$AF$1:$CM$1&amp;$AF$2:$CM$2,0))*VLOOKUP($Q635,$C$17:$M$20,COUNTBLANK($D$15:F$15)+1,FALSE)</f>
        <v>0</v>
      </c>
      <c r="W635" s="3">
        <f t="array" ref="W635">INDEX($AF$3:$CM$62,MATCH($S635,$AE$3:$AE$62,0),MATCH(W$1&amp;$R635,$AF$1:$CM$1&amp;$AF$2:$CM$2,0))*VLOOKUP($Q635,$C$17:$M$20,COUNTBLANK($D$15:G$15)+1,FALSE)</f>
        <v>0</v>
      </c>
      <c r="X635" s="3">
        <f t="array" ref="X635">INDEX($AF$3:$CM$62,MATCH($S635,$AE$3:$AE$62,0),MATCH(X$1&amp;$R635,$AF$1:$CM$1&amp;$AF$2:$CM$2,0))*VLOOKUP($Q635,$C$17:$M$20,COUNTBLANK($D$15:H$15)+1,FALSE)</f>
        <v>0</v>
      </c>
      <c r="Y635" s="3">
        <f t="array" ref="Y635">INDEX($AF$3:$CM$62,MATCH($S635,$AE$3:$AE$62,0),MATCH(Y$1&amp;$R635,$AF$1:$CM$1&amp;$AF$2:$CM$2,0))*VLOOKUP($Q635,$C$17:$M$20,COUNTBLANK($D$15:I$15)+1,FALSE)</f>
        <v>0.24</v>
      </c>
      <c r="Z635" s="3">
        <f t="array" ref="Z635">INDEX($AF$3:$CM$62,MATCH($S635,$AE$3:$AE$62,0),MATCH(Z$1&amp;$R635,$AF$1:$CM$1&amp;$AF$2:$CM$2,0))*VLOOKUP($Q635,$C$17:$M$20,COUNTBLANK($D$15:J$15)+1,FALSE)</f>
        <v>0</v>
      </c>
      <c r="AA635" s="3">
        <f t="array" ref="AA635">INDEX($AF$3:$CM$62,MATCH($S635,$AE$3:$AE$62,0),MATCH(AA$1&amp;$R635,$AF$1:$CM$1&amp;$AF$2:$CM$2,0))*VLOOKUP($Q635,$C$17:$M$20,COUNTBLANK($D$15:K$15)+1,FALSE)</f>
        <v>0</v>
      </c>
      <c r="AB635" s="3">
        <f t="array" ref="AB635">INDEX($AF$3:$CM$62,MATCH($S635,$AE$3:$AE$62,0),MATCH(AB$1&amp;$R635,$AF$1:$CM$1&amp;$AF$2:$CM$2,0))*VLOOKUP($Q635,$C$17:$M$20,COUNTBLANK($D$15:L$15)+1,FALSE)</f>
        <v>0</v>
      </c>
      <c r="AC635" s="3">
        <f t="array" ref="AC635">INDEX($AF$3:$CM$62,MATCH($S635,$AE$3:$AE$62,0),MATCH(AC$1&amp;$R635,$AF$1:$CM$1&amp;$AF$2:$CM$2,0))*VLOOKUP($Q635,$C$17:$M$20,COUNTBLANK($D$15:M$15)+1,FALSE)</f>
        <v>0</v>
      </c>
    </row>
    <row r="636" spans="17:29" x14ac:dyDescent="0.2">
      <c r="Q636" t="s">
        <v>418</v>
      </c>
      <c r="R636">
        <f t="shared" si="145"/>
        <v>5</v>
      </c>
      <c r="S636">
        <f t="shared" si="144"/>
        <v>34</v>
      </c>
      <c r="T636" s="3">
        <f t="array" ref="T636">INDEX($AF$3:$CM$62,MATCH($S636,$AE$3:$AE$62,0),MATCH(T$1&amp;$R636,$AF$1:$CM$1&amp;$AF$2:$CM$2,0))*VLOOKUP($Q636,$C$17:$M$20,COUNTBLANK($D$15:D$15)+1,FALSE)</f>
        <v>272</v>
      </c>
      <c r="U636" s="3">
        <f t="array" ref="U636">INDEX($AF$3:$CM$62,MATCH($S636,$AE$3:$AE$62,0),MATCH(U$1&amp;$R636,$AF$1:$CM$1&amp;$AF$2:$CM$2,0))*VLOOKUP($Q636,$C$17:$M$20,COUNTBLANK($D$15:E$15)+1,FALSE)</f>
        <v>13600</v>
      </c>
      <c r="V636" s="3">
        <f t="array" ref="V636">INDEX($AF$3:$CM$62,MATCH($S636,$AE$3:$AE$62,0),MATCH(V$1&amp;$R636,$AF$1:$CM$1&amp;$AF$2:$CM$2,0))*VLOOKUP($Q636,$C$17:$M$20,COUNTBLANK($D$15:F$15)+1,FALSE)</f>
        <v>0</v>
      </c>
      <c r="W636" s="3">
        <f t="array" ref="W636">INDEX($AF$3:$CM$62,MATCH($S636,$AE$3:$AE$62,0),MATCH(W$1&amp;$R636,$AF$1:$CM$1&amp;$AF$2:$CM$2,0))*VLOOKUP($Q636,$C$17:$M$20,COUNTBLANK($D$15:G$15)+1,FALSE)</f>
        <v>0</v>
      </c>
      <c r="X636" s="3">
        <f t="array" ref="X636">INDEX($AF$3:$CM$62,MATCH($S636,$AE$3:$AE$62,0),MATCH(X$1&amp;$R636,$AF$1:$CM$1&amp;$AF$2:$CM$2,0))*VLOOKUP($Q636,$C$17:$M$20,COUNTBLANK($D$15:H$15)+1,FALSE)</f>
        <v>0</v>
      </c>
      <c r="Y636" s="3">
        <f t="array" ref="Y636">INDEX($AF$3:$CM$62,MATCH($S636,$AE$3:$AE$62,0),MATCH(Y$1&amp;$R636,$AF$1:$CM$1&amp;$AF$2:$CM$2,0))*VLOOKUP($Q636,$C$17:$M$20,COUNTBLANK($D$15:I$15)+1,FALSE)</f>
        <v>0.24</v>
      </c>
      <c r="Z636" s="3">
        <f t="array" ref="Z636">INDEX($AF$3:$CM$62,MATCH($S636,$AE$3:$AE$62,0),MATCH(Z$1&amp;$R636,$AF$1:$CM$1&amp;$AF$2:$CM$2,0))*VLOOKUP($Q636,$C$17:$M$20,COUNTBLANK($D$15:J$15)+1,FALSE)</f>
        <v>0</v>
      </c>
      <c r="AA636" s="3">
        <f t="array" ref="AA636">INDEX($AF$3:$CM$62,MATCH($S636,$AE$3:$AE$62,0),MATCH(AA$1&amp;$R636,$AF$1:$CM$1&amp;$AF$2:$CM$2,0))*VLOOKUP($Q636,$C$17:$M$20,COUNTBLANK($D$15:K$15)+1,FALSE)</f>
        <v>0</v>
      </c>
      <c r="AB636" s="3">
        <f t="array" ref="AB636">INDEX($AF$3:$CM$62,MATCH($S636,$AE$3:$AE$62,0),MATCH(AB$1&amp;$R636,$AF$1:$CM$1&amp;$AF$2:$CM$2,0))*VLOOKUP($Q636,$C$17:$M$20,COUNTBLANK($D$15:L$15)+1,FALSE)</f>
        <v>0</v>
      </c>
      <c r="AC636" s="3">
        <f t="array" ref="AC636">INDEX($AF$3:$CM$62,MATCH($S636,$AE$3:$AE$62,0),MATCH(AC$1&amp;$R636,$AF$1:$CM$1&amp;$AF$2:$CM$2,0))*VLOOKUP($Q636,$C$17:$M$20,COUNTBLANK($D$15:M$15)+1,FALSE)</f>
        <v>0</v>
      </c>
    </row>
    <row r="637" spans="17:29" x14ac:dyDescent="0.2">
      <c r="Q637" t="s">
        <v>418</v>
      </c>
      <c r="R637">
        <f t="shared" si="145"/>
        <v>5</v>
      </c>
      <c r="S637">
        <f t="shared" si="144"/>
        <v>35</v>
      </c>
      <c r="T637" s="3">
        <f t="array" ref="T637">INDEX($AF$3:$CM$62,MATCH($S637,$AE$3:$AE$62,0),MATCH(T$1&amp;$R637,$AF$1:$CM$1&amp;$AF$2:$CM$2,0))*VLOOKUP($Q637,$C$17:$M$20,COUNTBLANK($D$15:D$15)+1,FALSE)</f>
        <v>280</v>
      </c>
      <c r="U637" s="3">
        <f t="array" ref="U637">INDEX($AF$3:$CM$62,MATCH($S637,$AE$3:$AE$62,0),MATCH(U$1&amp;$R637,$AF$1:$CM$1&amp;$AF$2:$CM$2,0))*VLOOKUP($Q637,$C$17:$M$20,COUNTBLANK($D$15:E$15)+1,FALSE)</f>
        <v>14000</v>
      </c>
      <c r="V637" s="3">
        <f t="array" ref="V637">INDEX($AF$3:$CM$62,MATCH($S637,$AE$3:$AE$62,0),MATCH(V$1&amp;$R637,$AF$1:$CM$1&amp;$AF$2:$CM$2,0))*VLOOKUP($Q637,$C$17:$M$20,COUNTBLANK($D$15:F$15)+1,FALSE)</f>
        <v>0</v>
      </c>
      <c r="W637" s="3">
        <f t="array" ref="W637">INDEX($AF$3:$CM$62,MATCH($S637,$AE$3:$AE$62,0),MATCH(W$1&amp;$R637,$AF$1:$CM$1&amp;$AF$2:$CM$2,0))*VLOOKUP($Q637,$C$17:$M$20,COUNTBLANK($D$15:G$15)+1,FALSE)</f>
        <v>0</v>
      </c>
      <c r="X637" s="3">
        <f t="array" ref="X637">INDEX($AF$3:$CM$62,MATCH($S637,$AE$3:$AE$62,0),MATCH(X$1&amp;$R637,$AF$1:$CM$1&amp;$AF$2:$CM$2,0))*VLOOKUP($Q637,$C$17:$M$20,COUNTBLANK($D$15:H$15)+1,FALSE)</f>
        <v>0</v>
      </c>
      <c r="Y637" s="3">
        <f t="array" ref="Y637">INDEX($AF$3:$CM$62,MATCH($S637,$AE$3:$AE$62,0),MATCH(Y$1&amp;$R637,$AF$1:$CM$1&amp;$AF$2:$CM$2,0))*VLOOKUP($Q637,$C$17:$M$20,COUNTBLANK($D$15:I$15)+1,FALSE)</f>
        <v>0.24</v>
      </c>
      <c r="Z637" s="3">
        <f t="array" ref="Z637">INDEX($AF$3:$CM$62,MATCH($S637,$AE$3:$AE$62,0),MATCH(Z$1&amp;$R637,$AF$1:$CM$1&amp;$AF$2:$CM$2,0))*VLOOKUP($Q637,$C$17:$M$20,COUNTBLANK($D$15:J$15)+1,FALSE)</f>
        <v>0</v>
      </c>
      <c r="AA637" s="3">
        <f t="array" ref="AA637">INDEX($AF$3:$CM$62,MATCH($S637,$AE$3:$AE$62,0),MATCH(AA$1&amp;$R637,$AF$1:$CM$1&amp;$AF$2:$CM$2,0))*VLOOKUP($Q637,$C$17:$M$20,COUNTBLANK($D$15:K$15)+1,FALSE)</f>
        <v>0</v>
      </c>
      <c r="AB637" s="3">
        <f t="array" ref="AB637">INDEX($AF$3:$CM$62,MATCH($S637,$AE$3:$AE$62,0),MATCH(AB$1&amp;$R637,$AF$1:$CM$1&amp;$AF$2:$CM$2,0))*VLOOKUP($Q637,$C$17:$M$20,COUNTBLANK($D$15:L$15)+1,FALSE)</f>
        <v>0</v>
      </c>
      <c r="AC637" s="3">
        <f t="array" ref="AC637">INDEX($AF$3:$CM$62,MATCH($S637,$AE$3:$AE$62,0),MATCH(AC$1&amp;$R637,$AF$1:$CM$1&amp;$AF$2:$CM$2,0))*VLOOKUP($Q637,$C$17:$M$20,COUNTBLANK($D$15:M$15)+1,FALSE)</f>
        <v>0</v>
      </c>
    </row>
    <row r="638" spans="17:29" x14ac:dyDescent="0.2">
      <c r="Q638" t="s">
        <v>418</v>
      </c>
      <c r="R638">
        <f t="shared" si="145"/>
        <v>5</v>
      </c>
      <c r="S638">
        <f t="shared" si="144"/>
        <v>36</v>
      </c>
      <c r="T638" s="3">
        <f t="array" ref="T638">INDEX($AF$3:$CM$62,MATCH($S638,$AE$3:$AE$62,0),MATCH(T$1&amp;$R638,$AF$1:$CM$1&amp;$AF$2:$CM$2,0))*VLOOKUP($Q638,$C$17:$M$20,COUNTBLANK($D$15:D$15)+1,FALSE)</f>
        <v>288</v>
      </c>
      <c r="U638" s="3">
        <f t="array" ref="U638">INDEX($AF$3:$CM$62,MATCH($S638,$AE$3:$AE$62,0),MATCH(U$1&amp;$R638,$AF$1:$CM$1&amp;$AF$2:$CM$2,0))*VLOOKUP($Q638,$C$17:$M$20,COUNTBLANK($D$15:E$15)+1,FALSE)</f>
        <v>14400</v>
      </c>
      <c r="V638" s="3">
        <f t="array" ref="V638">INDEX($AF$3:$CM$62,MATCH($S638,$AE$3:$AE$62,0),MATCH(V$1&amp;$R638,$AF$1:$CM$1&amp;$AF$2:$CM$2,0))*VLOOKUP($Q638,$C$17:$M$20,COUNTBLANK($D$15:F$15)+1,FALSE)</f>
        <v>0</v>
      </c>
      <c r="W638" s="3">
        <f t="array" ref="W638">INDEX($AF$3:$CM$62,MATCH($S638,$AE$3:$AE$62,0),MATCH(W$1&amp;$R638,$AF$1:$CM$1&amp;$AF$2:$CM$2,0))*VLOOKUP($Q638,$C$17:$M$20,COUNTBLANK($D$15:G$15)+1,FALSE)</f>
        <v>0</v>
      </c>
      <c r="X638" s="3">
        <f t="array" ref="X638">INDEX($AF$3:$CM$62,MATCH($S638,$AE$3:$AE$62,0),MATCH(X$1&amp;$R638,$AF$1:$CM$1&amp;$AF$2:$CM$2,0))*VLOOKUP($Q638,$C$17:$M$20,COUNTBLANK($D$15:H$15)+1,FALSE)</f>
        <v>0</v>
      </c>
      <c r="Y638" s="3">
        <f t="array" ref="Y638">INDEX($AF$3:$CM$62,MATCH($S638,$AE$3:$AE$62,0),MATCH(Y$1&amp;$R638,$AF$1:$CM$1&amp;$AF$2:$CM$2,0))*VLOOKUP($Q638,$C$17:$M$20,COUNTBLANK($D$15:I$15)+1,FALSE)</f>
        <v>0.24</v>
      </c>
      <c r="Z638" s="3">
        <f t="array" ref="Z638">INDEX($AF$3:$CM$62,MATCH($S638,$AE$3:$AE$62,0),MATCH(Z$1&amp;$R638,$AF$1:$CM$1&amp;$AF$2:$CM$2,0))*VLOOKUP($Q638,$C$17:$M$20,COUNTBLANK($D$15:J$15)+1,FALSE)</f>
        <v>0</v>
      </c>
      <c r="AA638" s="3">
        <f t="array" ref="AA638">INDEX($AF$3:$CM$62,MATCH($S638,$AE$3:$AE$62,0),MATCH(AA$1&amp;$R638,$AF$1:$CM$1&amp;$AF$2:$CM$2,0))*VLOOKUP($Q638,$C$17:$M$20,COUNTBLANK($D$15:K$15)+1,FALSE)</f>
        <v>0</v>
      </c>
      <c r="AB638" s="3">
        <f t="array" ref="AB638">INDEX($AF$3:$CM$62,MATCH($S638,$AE$3:$AE$62,0),MATCH(AB$1&amp;$R638,$AF$1:$CM$1&amp;$AF$2:$CM$2,0))*VLOOKUP($Q638,$C$17:$M$20,COUNTBLANK($D$15:L$15)+1,FALSE)</f>
        <v>0</v>
      </c>
      <c r="AC638" s="3">
        <f t="array" ref="AC638">INDEX($AF$3:$CM$62,MATCH($S638,$AE$3:$AE$62,0),MATCH(AC$1&amp;$R638,$AF$1:$CM$1&amp;$AF$2:$CM$2,0))*VLOOKUP($Q638,$C$17:$M$20,COUNTBLANK($D$15:M$15)+1,FALSE)</f>
        <v>0</v>
      </c>
    </row>
    <row r="639" spans="17:29" x14ac:dyDescent="0.2">
      <c r="Q639" t="s">
        <v>418</v>
      </c>
      <c r="R639">
        <f t="shared" si="145"/>
        <v>5</v>
      </c>
      <c r="S639">
        <f t="shared" si="144"/>
        <v>37</v>
      </c>
      <c r="T639" s="3">
        <f t="array" ref="T639">INDEX($AF$3:$CM$62,MATCH($S639,$AE$3:$AE$62,0),MATCH(T$1&amp;$R639,$AF$1:$CM$1&amp;$AF$2:$CM$2,0))*VLOOKUP($Q639,$C$17:$M$20,COUNTBLANK($D$15:D$15)+1,FALSE)</f>
        <v>296</v>
      </c>
      <c r="U639" s="3">
        <f t="array" ref="U639">INDEX($AF$3:$CM$62,MATCH($S639,$AE$3:$AE$62,0),MATCH(U$1&amp;$R639,$AF$1:$CM$1&amp;$AF$2:$CM$2,0))*VLOOKUP($Q639,$C$17:$M$20,COUNTBLANK($D$15:E$15)+1,FALSE)</f>
        <v>14800</v>
      </c>
      <c r="V639" s="3">
        <f t="array" ref="V639">INDEX($AF$3:$CM$62,MATCH($S639,$AE$3:$AE$62,0),MATCH(V$1&amp;$R639,$AF$1:$CM$1&amp;$AF$2:$CM$2,0))*VLOOKUP($Q639,$C$17:$M$20,COUNTBLANK($D$15:F$15)+1,FALSE)</f>
        <v>0</v>
      </c>
      <c r="W639" s="3">
        <f t="array" ref="W639">INDEX($AF$3:$CM$62,MATCH($S639,$AE$3:$AE$62,0),MATCH(W$1&amp;$R639,$AF$1:$CM$1&amp;$AF$2:$CM$2,0))*VLOOKUP($Q639,$C$17:$M$20,COUNTBLANK($D$15:G$15)+1,FALSE)</f>
        <v>0</v>
      </c>
      <c r="X639" s="3">
        <f t="array" ref="X639">INDEX($AF$3:$CM$62,MATCH($S639,$AE$3:$AE$62,0),MATCH(X$1&amp;$R639,$AF$1:$CM$1&amp;$AF$2:$CM$2,0))*VLOOKUP($Q639,$C$17:$M$20,COUNTBLANK($D$15:H$15)+1,FALSE)</f>
        <v>0</v>
      </c>
      <c r="Y639" s="3">
        <f t="array" ref="Y639">INDEX($AF$3:$CM$62,MATCH($S639,$AE$3:$AE$62,0),MATCH(Y$1&amp;$R639,$AF$1:$CM$1&amp;$AF$2:$CM$2,0))*VLOOKUP($Q639,$C$17:$M$20,COUNTBLANK($D$15:I$15)+1,FALSE)</f>
        <v>0.24</v>
      </c>
      <c r="Z639" s="3">
        <f t="array" ref="Z639">INDEX($AF$3:$CM$62,MATCH($S639,$AE$3:$AE$62,0),MATCH(Z$1&amp;$R639,$AF$1:$CM$1&amp;$AF$2:$CM$2,0))*VLOOKUP($Q639,$C$17:$M$20,COUNTBLANK($D$15:J$15)+1,FALSE)</f>
        <v>0</v>
      </c>
      <c r="AA639" s="3">
        <f t="array" ref="AA639">INDEX($AF$3:$CM$62,MATCH($S639,$AE$3:$AE$62,0),MATCH(AA$1&amp;$R639,$AF$1:$CM$1&amp;$AF$2:$CM$2,0))*VLOOKUP($Q639,$C$17:$M$20,COUNTBLANK($D$15:K$15)+1,FALSE)</f>
        <v>0</v>
      </c>
      <c r="AB639" s="3">
        <f t="array" ref="AB639">INDEX($AF$3:$CM$62,MATCH($S639,$AE$3:$AE$62,0),MATCH(AB$1&amp;$R639,$AF$1:$CM$1&amp;$AF$2:$CM$2,0))*VLOOKUP($Q639,$C$17:$M$20,COUNTBLANK($D$15:L$15)+1,FALSE)</f>
        <v>0</v>
      </c>
      <c r="AC639" s="3">
        <f t="array" ref="AC639">INDEX($AF$3:$CM$62,MATCH($S639,$AE$3:$AE$62,0),MATCH(AC$1&amp;$R639,$AF$1:$CM$1&amp;$AF$2:$CM$2,0))*VLOOKUP($Q639,$C$17:$M$20,COUNTBLANK($D$15:M$15)+1,FALSE)</f>
        <v>0</v>
      </c>
    </row>
    <row r="640" spans="17:29" x14ac:dyDescent="0.2">
      <c r="Q640" t="s">
        <v>418</v>
      </c>
      <c r="R640">
        <f t="shared" si="145"/>
        <v>5</v>
      </c>
      <c r="S640">
        <f t="shared" ref="S640:S703" si="146">S580</f>
        <v>38</v>
      </c>
      <c r="T640" s="3">
        <f t="array" ref="T640">INDEX($AF$3:$CM$62,MATCH($S640,$AE$3:$AE$62,0),MATCH(T$1&amp;$R640,$AF$1:$CM$1&amp;$AF$2:$CM$2,0))*VLOOKUP($Q640,$C$17:$M$20,COUNTBLANK($D$15:D$15)+1,FALSE)</f>
        <v>304</v>
      </c>
      <c r="U640" s="3">
        <f t="array" ref="U640">INDEX($AF$3:$CM$62,MATCH($S640,$AE$3:$AE$62,0),MATCH(U$1&amp;$R640,$AF$1:$CM$1&amp;$AF$2:$CM$2,0))*VLOOKUP($Q640,$C$17:$M$20,COUNTBLANK($D$15:E$15)+1,FALSE)</f>
        <v>15200</v>
      </c>
      <c r="V640" s="3">
        <f t="array" ref="V640">INDEX($AF$3:$CM$62,MATCH($S640,$AE$3:$AE$62,0),MATCH(V$1&amp;$R640,$AF$1:$CM$1&amp;$AF$2:$CM$2,0))*VLOOKUP($Q640,$C$17:$M$20,COUNTBLANK($D$15:F$15)+1,FALSE)</f>
        <v>0</v>
      </c>
      <c r="W640" s="3">
        <f t="array" ref="W640">INDEX($AF$3:$CM$62,MATCH($S640,$AE$3:$AE$62,0),MATCH(W$1&amp;$R640,$AF$1:$CM$1&amp;$AF$2:$CM$2,0))*VLOOKUP($Q640,$C$17:$M$20,COUNTBLANK($D$15:G$15)+1,FALSE)</f>
        <v>0</v>
      </c>
      <c r="X640" s="3">
        <f t="array" ref="X640">INDEX($AF$3:$CM$62,MATCH($S640,$AE$3:$AE$62,0),MATCH(X$1&amp;$R640,$AF$1:$CM$1&amp;$AF$2:$CM$2,0))*VLOOKUP($Q640,$C$17:$M$20,COUNTBLANK($D$15:H$15)+1,FALSE)</f>
        <v>0</v>
      </c>
      <c r="Y640" s="3">
        <f t="array" ref="Y640">INDEX($AF$3:$CM$62,MATCH($S640,$AE$3:$AE$62,0),MATCH(Y$1&amp;$R640,$AF$1:$CM$1&amp;$AF$2:$CM$2,0))*VLOOKUP($Q640,$C$17:$M$20,COUNTBLANK($D$15:I$15)+1,FALSE)</f>
        <v>0.24</v>
      </c>
      <c r="Z640" s="3">
        <f t="array" ref="Z640">INDEX($AF$3:$CM$62,MATCH($S640,$AE$3:$AE$62,0),MATCH(Z$1&amp;$R640,$AF$1:$CM$1&amp;$AF$2:$CM$2,0))*VLOOKUP($Q640,$C$17:$M$20,COUNTBLANK($D$15:J$15)+1,FALSE)</f>
        <v>0</v>
      </c>
      <c r="AA640" s="3">
        <f t="array" ref="AA640">INDEX($AF$3:$CM$62,MATCH($S640,$AE$3:$AE$62,0),MATCH(AA$1&amp;$R640,$AF$1:$CM$1&amp;$AF$2:$CM$2,0))*VLOOKUP($Q640,$C$17:$M$20,COUNTBLANK($D$15:K$15)+1,FALSE)</f>
        <v>0</v>
      </c>
      <c r="AB640" s="3">
        <f t="array" ref="AB640">INDEX($AF$3:$CM$62,MATCH($S640,$AE$3:$AE$62,0),MATCH(AB$1&amp;$R640,$AF$1:$CM$1&amp;$AF$2:$CM$2,0))*VLOOKUP($Q640,$C$17:$M$20,COUNTBLANK($D$15:L$15)+1,FALSE)</f>
        <v>0</v>
      </c>
      <c r="AC640" s="3">
        <f t="array" ref="AC640">INDEX($AF$3:$CM$62,MATCH($S640,$AE$3:$AE$62,0),MATCH(AC$1&amp;$R640,$AF$1:$CM$1&amp;$AF$2:$CM$2,0))*VLOOKUP($Q640,$C$17:$M$20,COUNTBLANK($D$15:M$15)+1,FALSE)</f>
        <v>0</v>
      </c>
    </row>
    <row r="641" spans="17:29" x14ac:dyDescent="0.2">
      <c r="Q641" t="s">
        <v>418</v>
      </c>
      <c r="R641">
        <f t="shared" si="145"/>
        <v>5</v>
      </c>
      <c r="S641">
        <f t="shared" si="146"/>
        <v>39</v>
      </c>
      <c r="T641" s="3">
        <f t="array" ref="T641">INDEX($AF$3:$CM$62,MATCH($S641,$AE$3:$AE$62,0),MATCH(T$1&amp;$R641,$AF$1:$CM$1&amp;$AF$2:$CM$2,0))*VLOOKUP($Q641,$C$17:$M$20,COUNTBLANK($D$15:D$15)+1,FALSE)</f>
        <v>312</v>
      </c>
      <c r="U641" s="3">
        <f t="array" ref="U641">INDEX($AF$3:$CM$62,MATCH($S641,$AE$3:$AE$62,0),MATCH(U$1&amp;$R641,$AF$1:$CM$1&amp;$AF$2:$CM$2,0))*VLOOKUP($Q641,$C$17:$M$20,COUNTBLANK($D$15:E$15)+1,FALSE)</f>
        <v>15600</v>
      </c>
      <c r="V641" s="3">
        <f t="array" ref="V641">INDEX($AF$3:$CM$62,MATCH($S641,$AE$3:$AE$62,0),MATCH(V$1&amp;$R641,$AF$1:$CM$1&amp;$AF$2:$CM$2,0))*VLOOKUP($Q641,$C$17:$M$20,COUNTBLANK($D$15:F$15)+1,FALSE)</f>
        <v>0</v>
      </c>
      <c r="W641" s="3">
        <f t="array" ref="W641">INDEX($AF$3:$CM$62,MATCH($S641,$AE$3:$AE$62,0),MATCH(W$1&amp;$R641,$AF$1:$CM$1&amp;$AF$2:$CM$2,0))*VLOOKUP($Q641,$C$17:$M$20,COUNTBLANK($D$15:G$15)+1,FALSE)</f>
        <v>0</v>
      </c>
      <c r="X641" s="3">
        <f t="array" ref="X641">INDEX($AF$3:$CM$62,MATCH($S641,$AE$3:$AE$62,0),MATCH(X$1&amp;$R641,$AF$1:$CM$1&amp;$AF$2:$CM$2,0))*VLOOKUP($Q641,$C$17:$M$20,COUNTBLANK($D$15:H$15)+1,FALSE)</f>
        <v>0</v>
      </c>
      <c r="Y641" s="3">
        <f t="array" ref="Y641">INDEX($AF$3:$CM$62,MATCH($S641,$AE$3:$AE$62,0),MATCH(Y$1&amp;$R641,$AF$1:$CM$1&amp;$AF$2:$CM$2,0))*VLOOKUP($Q641,$C$17:$M$20,COUNTBLANK($D$15:I$15)+1,FALSE)</f>
        <v>0.24</v>
      </c>
      <c r="Z641" s="3">
        <f t="array" ref="Z641">INDEX($AF$3:$CM$62,MATCH($S641,$AE$3:$AE$62,0),MATCH(Z$1&amp;$R641,$AF$1:$CM$1&amp;$AF$2:$CM$2,0))*VLOOKUP($Q641,$C$17:$M$20,COUNTBLANK($D$15:J$15)+1,FALSE)</f>
        <v>0</v>
      </c>
      <c r="AA641" s="3">
        <f t="array" ref="AA641">INDEX($AF$3:$CM$62,MATCH($S641,$AE$3:$AE$62,0),MATCH(AA$1&amp;$R641,$AF$1:$CM$1&amp;$AF$2:$CM$2,0))*VLOOKUP($Q641,$C$17:$M$20,COUNTBLANK($D$15:K$15)+1,FALSE)</f>
        <v>0</v>
      </c>
      <c r="AB641" s="3">
        <f t="array" ref="AB641">INDEX($AF$3:$CM$62,MATCH($S641,$AE$3:$AE$62,0),MATCH(AB$1&amp;$R641,$AF$1:$CM$1&amp;$AF$2:$CM$2,0))*VLOOKUP($Q641,$C$17:$M$20,COUNTBLANK($D$15:L$15)+1,FALSE)</f>
        <v>0</v>
      </c>
      <c r="AC641" s="3">
        <f t="array" ref="AC641">INDEX($AF$3:$CM$62,MATCH($S641,$AE$3:$AE$62,0),MATCH(AC$1&amp;$R641,$AF$1:$CM$1&amp;$AF$2:$CM$2,0))*VLOOKUP($Q641,$C$17:$M$20,COUNTBLANK($D$15:M$15)+1,FALSE)</f>
        <v>0</v>
      </c>
    </row>
    <row r="642" spans="17:29" x14ac:dyDescent="0.2">
      <c r="Q642" t="s">
        <v>418</v>
      </c>
      <c r="R642">
        <f t="shared" si="145"/>
        <v>5</v>
      </c>
      <c r="S642">
        <f t="shared" si="146"/>
        <v>40</v>
      </c>
      <c r="T642" s="3">
        <f t="array" ref="T642">INDEX($AF$3:$CM$62,MATCH($S642,$AE$3:$AE$62,0),MATCH(T$1&amp;$R642,$AF$1:$CM$1&amp;$AF$2:$CM$2,0))*VLOOKUP($Q642,$C$17:$M$20,COUNTBLANK($D$15:D$15)+1,FALSE)</f>
        <v>320</v>
      </c>
      <c r="U642" s="3">
        <f t="array" ref="U642">INDEX($AF$3:$CM$62,MATCH($S642,$AE$3:$AE$62,0),MATCH(U$1&amp;$R642,$AF$1:$CM$1&amp;$AF$2:$CM$2,0))*VLOOKUP($Q642,$C$17:$M$20,COUNTBLANK($D$15:E$15)+1,FALSE)</f>
        <v>16000</v>
      </c>
      <c r="V642" s="3">
        <f t="array" ref="V642">INDEX($AF$3:$CM$62,MATCH($S642,$AE$3:$AE$62,0),MATCH(V$1&amp;$R642,$AF$1:$CM$1&amp;$AF$2:$CM$2,0))*VLOOKUP($Q642,$C$17:$M$20,COUNTBLANK($D$15:F$15)+1,FALSE)</f>
        <v>0</v>
      </c>
      <c r="W642" s="3">
        <f t="array" ref="W642">INDEX($AF$3:$CM$62,MATCH($S642,$AE$3:$AE$62,0),MATCH(W$1&amp;$R642,$AF$1:$CM$1&amp;$AF$2:$CM$2,0))*VLOOKUP($Q642,$C$17:$M$20,COUNTBLANK($D$15:G$15)+1,FALSE)</f>
        <v>0</v>
      </c>
      <c r="X642" s="3">
        <f t="array" ref="X642">INDEX($AF$3:$CM$62,MATCH($S642,$AE$3:$AE$62,0),MATCH(X$1&amp;$R642,$AF$1:$CM$1&amp;$AF$2:$CM$2,0))*VLOOKUP($Q642,$C$17:$M$20,COUNTBLANK($D$15:H$15)+1,FALSE)</f>
        <v>0</v>
      </c>
      <c r="Y642" s="3">
        <f t="array" ref="Y642">INDEX($AF$3:$CM$62,MATCH($S642,$AE$3:$AE$62,0),MATCH(Y$1&amp;$R642,$AF$1:$CM$1&amp;$AF$2:$CM$2,0))*VLOOKUP($Q642,$C$17:$M$20,COUNTBLANK($D$15:I$15)+1,FALSE)</f>
        <v>0.32</v>
      </c>
      <c r="Z642" s="3">
        <f t="array" ref="Z642">INDEX($AF$3:$CM$62,MATCH($S642,$AE$3:$AE$62,0),MATCH(Z$1&amp;$R642,$AF$1:$CM$1&amp;$AF$2:$CM$2,0))*VLOOKUP($Q642,$C$17:$M$20,COUNTBLANK($D$15:J$15)+1,FALSE)</f>
        <v>0</v>
      </c>
      <c r="AA642" s="3">
        <f t="array" ref="AA642">INDEX($AF$3:$CM$62,MATCH($S642,$AE$3:$AE$62,0),MATCH(AA$1&amp;$R642,$AF$1:$CM$1&amp;$AF$2:$CM$2,0))*VLOOKUP($Q642,$C$17:$M$20,COUNTBLANK($D$15:K$15)+1,FALSE)</f>
        <v>0</v>
      </c>
      <c r="AB642" s="3">
        <f t="array" ref="AB642">INDEX($AF$3:$CM$62,MATCH($S642,$AE$3:$AE$62,0),MATCH(AB$1&amp;$R642,$AF$1:$CM$1&amp;$AF$2:$CM$2,0))*VLOOKUP($Q642,$C$17:$M$20,COUNTBLANK($D$15:L$15)+1,FALSE)</f>
        <v>0</v>
      </c>
      <c r="AC642" s="3">
        <f t="array" ref="AC642">INDEX($AF$3:$CM$62,MATCH($S642,$AE$3:$AE$62,0),MATCH(AC$1&amp;$R642,$AF$1:$CM$1&amp;$AF$2:$CM$2,0))*VLOOKUP($Q642,$C$17:$M$20,COUNTBLANK($D$15:M$15)+1,FALSE)</f>
        <v>0</v>
      </c>
    </row>
    <row r="643" spans="17:29" x14ac:dyDescent="0.2">
      <c r="Q643" t="s">
        <v>418</v>
      </c>
      <c r="R643">
        <f t="shared" si="145"/>
        <v>5</v>
      </c>
      <c r="S643">
        <f t="shared" si="146"/>
        <v>41</v>
      </c>
      <c r="T643" s="3">
        <f t="array" ref="T643">INDEX($AF$3:$CM$62,MATCH($S643,$AE$3:$AE$62,0),MATCH(T$1&amp;$R643,$AF$1:$CM$1&amp;$AF$2:$CM$2,0))*VLOOKUP($Q643,$C$17:$M$20,COUNTBLANK($D$15:D$15)+1,FALSE)</f>
        <v>328</v>
      </c>
      <c r="U643" s="3">
        <f t="array" ref="U643">INDEX($AF$3:$CM$62,MATCH($S643,$AE$3:$AE$62,0),MATCH(U$1&amp;$R643,$AF$1:$CM$1&amp;$AF$2:$CM$2,0))*VLOOKUP($Q643,$C$17:$M$20,COUNTBLANK($D$15:E$15)+1,FALSE)</f>
        <v>16400</v>
      </c>
      <c r="V643" s="3">
        <f t="array" ref="V643">INDEX($AF$3:$CM$62,MATCH($S643,$AE$3:$AE$62,0),MATCH(V$1&amp;$R643,$AF$1:$CM$1&amp;$AF$2:$CM$2,0))*VLOOKUP($Q643,$C$17:$M$20,COUNTBLANK($D$15:F$15)+1,FALSE)</f>
        <v>0</v>
      </c>
      <c r="W643" s="3">
        <f t="array" ref="W643">INDEX($AF$3:$CM$62,MATCH($S643,$AE$3:$AE$62,0),MATCH(W$1&amp;$R643,$AF$1:$CM$1&amp;$AF$2:$CM$2,0))*VLOOKUP($Q643,$C$17:$M$20,COUNTBLANK($D$15:G$15)+1,FALSE)</f>
        <v>0</v>
      </c>
      <c r="X643" s="3">
        <f t="array" ref="X643">INDEX($AF$3:$CM$62,MATCH($S643,$AE$3:$AE$62,0),MATCH(X$1&amp;$R643,$AF$1:$CM$1&amp;$AF$2:$CM$2,0))*VLOOKUP($Q643,$C$17:$M$20,COUNTBLANK($D$15:H$15)+1,FALSE)</f>
        <v>0</v>
      </c>
      <c r="Y643" s="3">
        <f t="array" ref="Y643">INDEX($AF$3:$CM$62,MATCH($S643,$AE$3:$AE$62,0),MATCH(Y$1&amp;$R643,$AF$1:$CM$1&amp;$AF$2:$CM$2,0))*VLOOKUP($Q643,$C$17:$M$20,COUNTBLANK($D$15:I$15)+1,FALSE)</f>
        <v>0.32</v>
      </c>
      <c r="Z643" s="3">
        <f t="array" ref="Z643">INDEX($AF$3:$CM$62,MATCH($S643,$AE$3:$AE$62,0),MATCH(Z$1&amp;$R643,$AF$1:$CM$1&amp;$AF$2:$CM$2,0))*VLOOKUP($Q643,$C$17:$M$20,COUNTBLANK($D$15:J$15)+1,FALSE)</f>
        <v>0</v>
      </c>
      <c r="AA643" s="3">
        <f t="array" ref="AA643">INDEX($AF$3:$CM$62,MATCH($S643,$AE$3:$AE$62,0),MATCH(AA$1&amp;$R643,$AF$1:$CM$1&amp;$AF$2:$CM$2,0))*VLOOKUP($Q643,$C$17:$M$20,COUNTBLANK($D$15:K$15)+1,FALSE)</f>
        <v>0</v>
      </c>
      <c r="AB643" s="3">
        <f t="array" ref="AB643">INDEX($AF$3:$CM$62,MATCH($S643,$AE$3:$AE$62,0),MATCH(AB$1&amp;$R643,$AF$1:$CM$1&amp;$AF$2:$CM$2,0))*VLOOKUP($Q643,$C$17:$M$20,COUNTBLANK($D$15:L$15)+1,FALSE)</f>
        <v>0</v>
      </c>
      <c r="AC643" s="3">
        <f t="array" ref="AC643">INDEX($AF$3:$CM$62,MATCH($S643,$AE$3:$AE$62,0),MATCH(AC$1&amp;$R643,$AF$1:$CM$1&amp;$AF$2:$CM$2,0))*VLOOKUP($Q643,$C$17:$M$20,COUNTBLANK($D$15:M$15)+1,FALSE)</f>
        <v>0</v>
      </c>
    </row>
    <row r="644" spans="17:29" x14ac:dyDescent="0.2">
      <c r="Q644" t="s">
        <v>418</v>
      </c>
      <c r="R644">
        <f t="shared" si="145"/>
        <v>5</v>
      </c>
      <c r="S644">
        <f t="shared" si="146"/>
        <v>42</v>
      </c>
      <c r="T644" s="3">
        <f t="array" ref="T644">INDEX($AF$3:$CM$62,MATCH($S644,$AE$3:$AE$62,0),MATCH(T$1&amp;$R644,$AF$1:$CM$1&amp;$AF$2:$CM$2,0))*VLOOKUP($Q644,$C$17:$M$20,COUNTBLANK($D$15:D$15)+1,FALSE)</f>
        <v>336</v>
      </c>
      <c r="U644" s="3">
        <f t="array" ref="U644">INDEX($AF$3:$CM$62,MATCH($S644,$AE$3:$AE$62,0),MATCH(U$1&amp;$R644,$AF$1:$CM$1&amp;$AF$2:$CM$2,0))*VLOOKUP($Q644,$C$17:$M$20,COUNTBLANK($D$15:E$15)+1,FALSE)</f>
        <v>16800</v>
      </c>
      <c r="V644" s="3">
        <f t="array" ref="V644">INDEX($AF$3:$CM$62,MATCH($S644,$AE$3:$AE$62,0),MATCH(V$1&amp;$R644,$AF$1:$CM$1&amp;$AF$2:$CM$2,0))*VLOOKUP($Q644,$C$17:$M$20,COUNTBLANK($D$15:F$15)+1,FALSE)</f>
        <v>0</v>
      </c>
      <c r="W644" s="3">
        <f t="array" ref="W644">INDEX($AF$3:$CM$62,MATCH($S644,$AE$3:$AE$62,0),MATCH(W$1&amp;$R644,$AF$1:$CM$1&amp;$AF$2:$CM$2,0))*VLOOKUP($Q644,$C$17:$M$20,COUNTBLANK($D$15:G$15)+1,FALSE)</f>
        <v>0</v>
      </c>
      <c r="X644" s="3">
        <f t="array" ref="X644">INDEX($AF$3:$CM$62,MATCH($S644,$AE$3:$AE$62,0),MATCH(X$1&amp;$R644,$AF$1:$CM$1&amp;$AF$2:$CM$2,0))*VLOOKUP($Q644,$C$17:$M$20,COUNTBLANK($D$15:H$15)+1,FALSE)</f>
        <v>0</v>
      </c>
      <c r="Y644" s="3">
        <f t="array" ref="Y644">INDEX($AF$3:$CM$62,MATCH($S644,$AE$3:$AE$62,0),MATCH(Y$1&amp;$R644,$AF$1:$CM$1&amp;$AF$2:$CM$2,0))*VLOOKUP($Q644,$C$17:$M$20,COUNTBLANK($D$15:I$15)+1,FALSE)</f>
        <v>0.32</v>
      </c>
      <c r="Z644" s="3">
        <f t="array" ref="Z644">INDEX($AF$3:$CM$62,MATCH($S644,$AE$3:$AE$62,0),MATCH(Z$1&amp;$R644,$AF$1:$CM$1&amp;$AF$2:$CM$2,0))*VLOOKUP($Q644,$C$17:$M$20,COUNTBLANK($D$15:J$15)+1,FALSE)</f>
        <v>0</v>
      </c>
      <c r="AA644" s="3">
        <f t="array" ref="AA644">INDEX($AF$3:$CM$62,MATCH($S644,$AE$3:$AE$62,0),MATCH(AA$1&amp;$R644,$AF$1:$CM$1&amp;$AF$2:$CM$2,0))*VLOOKUP($Q644,$C$17:$M$20,COUNTBLANK($D$15:K$15)+1,FALSE)</f>
        <v>0</v>
      </c>
      <c r="AB644" s="3">
        <f t="array" ref="AB644">INDEX($AF$3:$CM$62,MATCH($S644,$AE$3:$AE$62,0),MATCH(AB$1&amp;$R644,$AF$1:$CM$1&amp;$AF$2:$CM$2,0))*VLOOKUP($Q644,$C$17:$M$20,COUNTBLANK($D$15:L$15)+1,FALSE)</f>
        <v>0</v>
      </c>
      <c r="AC644" s="3">
        <f t="array" ref="AC644">INDEX($AF$3:$CM$62,MATCH($S644,$AE$3:$AE$62,0),MATCH(AC$1&amp;$R644,$AF$1:$CM$1&amp;$AF$2:$CM$2,0))*VLOOKUP($Q644,$C$17:$M$20,COUNTBLANK($D$15:M$15)+1,FALSE)</f>
        <v>0</v>
      </c>
    </row>
    <row r="645" spans="17:29" x14ac:dyDescent="0.2">
      <c r="Q645" t="s">
        <v>418</v>
      </c>
      <c r="R645">
        <f t="shared" si="145"/>
        <v>5</v>
      </c>
      <c r="S645">
        <f t="shared" si="146"/>
        <v>43</v>
      </c>
      <c r="T645" s="3">
        <f t="array" ref="T645">INDEX($AF$3:$CM$62,MATCH($S645,$AE$3:$AE$62,0),MATCH(T$1&amp;$R645,$AF$1:$CM$1&amp;$AF$2:$CM$2,0))*VLOOKUP($Q645,$C$17:$M$20,COUNTBLANK($D$15:D$15)+1,FALSE)</f>
        <v>344</v>
      </c>
      <c r="U645" s="3">
        <f t="array" ref="U645">INDEX($AF$3:$CM$62,MATCH($S645,$AE$3:$AE$62,0),MATCH(U$1&amp;$R645,$AF$1:$CM$1&amp;$AF$2:$CM$2,0))*VLOOKUP($Q645,$C$17:$M$20,COUNTBLANK($D$15:E$15)+1,FALSE)</f>
        <v>17200</v>
      </c>
      <c r="V645" s="3">
        <f t="array" ref="V645">INDEX($AF$3:$CM$62,MATCH($S645,$AE$3:$AE$62,0),MATCH(V$1&amp;$R645,$AF$1:$CM$1&amp;$AF$2:$CM$2,0))*VLOOKUP($Q645,$C$17:$M$20,COUNTBLANK($D$15:F$15)+1,FALSE)</f>
        <v>0</v>
      </c>
      <c r="W645" s="3">
        <f t="array" ref="W645">INDEX($AF$3:$CM$62,MATCH($S645,$AE$3:$AE$62,0),MATCH(W$1&amp;$R645,$AF$1:$CM$1&amp;$AF$2:$CM$2,0))*VLOOKUP($Q645,$C$17:$M$20,COUNTBLANK($D$15:G$15)+1,FALSE)</f>
        <v>0</v>
      </c>
      <c r="X645" s="3">
        <f t="array" ref="X645">INDEX($AF$3:$CM$62,MATCH($S645,$AE$3:$AE$62,0),MATCH(X$1&amp;$R645,$AF$1:$CM$1&amp;$AF$2:$CM$2,0))*VLOOKUP($Q645,$C$17:$M$20,COUNTBLANK($D$15:H$15)+1,FALSE)</f>
        <v>0</v>
      </c>
      <c r="Y645" s="3">
        <f t="array" ref="Y645">INDEX($AF$3:$CM$62,MATCH($S645,$AE$3:$AE$62,0),MATCH(Y$1&amp;$R645,$AF$1:$CM$1&amp;$AF$2:$CM$2,0))*VLOOKUP($Q645,$C$17:$M$20,COUNTBLANK($D$15:I$15)+1,FALSE)</f>
        <v>0.32</v>
      </c>
      <c r="Z645" s="3">
        <f t="array" ref="Z645">INDEX($AF$3:$CM$62,MATCH($S645,$AE$3:$AE$62,0),MATCH(Z$1&amp;$R645,$AF$1:$CM$1&amp;$AF$2:$CM$2,0))*VLOOKUP($Q645,$C$17:$M$20,COUNTBLANK($D$15:J$15)+1,FALSE)</f>
        <v>0</v>
      </c>
      <c r="AA645" s="3">
        <f t="array" ref="AA645">INDEX($AF$3:$CM$62,MATCH($S645,$AE$3:$AE$62,0),MATCH(AA$1&amp;$R645,$AF$1:$CM$1&amp;$AF$2:$CM$2,0))*VLOOKUP($Q645,$C$17:$M$20,COUNTBLANK($D$15:K$15)+1,FALSE)</f>
        <v>0</v>
      </c>
      <c r="AB645" s="3">
        <f t="array" ref="AB645">INDEX($AF$3:$CM$62,MATCH($S645,$AE$3:$AE$62,0),MATCH(AB$1&amp;$R645,$AF$1:$CM$1&amp;$AF$2:$CM$2,0))*VLOOKUP($Q645,$C$17:$M$20,COUNTBLANK($D$15:L$15)+1,FALSE)</f>
        <v>0</v>
      </c>
      <c r="AC645" s="3">
        <f t="array" ref="AC645">INDEX($AF$3:$CM$62,MATCH($S645,$AE$3:$AE$62,0),MATCH(AC$1&amp;$R645,$AF$1:$CM$1&amp;$AF$2:$CM$2,0))*VLOOKUP($Q645,$C$17:$M$20,COUNTBLANK($D$15:M$15)+1,FALSE)</f>
        <v>0</v>
      </c>
    </row>
    <row r="646" spans="17:29" x14ac:dyDescent="0.2">
      <c r="Q646" t="s">
        <v>418</v>
      </c>
      <c r="R646">
        <f t="shared" si="145"/>
        <v>5</v>
      </c>
      <c r="S646">
        <f t="shared" si="146"/>
        <v>44</v>
      </c>
      <c r="T646" s="3">
        <f t="array" ref="T646">INDEX($AF$3:$CM$62,MATCH($S646,$AE$3:$AE$62,0),MATCH(T$1&amp;$R646,$AF$1:$CM$1&amp;$AF$2:$CM$2,0))*VLOOKUP($Q646,$C$17:$M$20,COUNTBLANK($D$15:D$15)+1,FALSE)</f>
        <v>352</v>
      </c>
      <c r="U646" s="3">
        <f t="array" ref="U646">INDEX($AF$3:$CM$62,MATCH($S646,$AE$3:$AE$62,0),MATCH(U$1&amp;$R646,$AF$1:$CM$1&amp;$AF$2:$CM$2,0))*VLOOKUP($Q646,$C$17:$M$20,COUNTBLANK($D$15:E$15)+1,FALSE)</f>
        <v>17600</v>
      </c>
      <c r="V646" s="3">
        <f t="array" ref="V646">INDEX($AF$3:$CM$62,MATCH($S646,$AE$3:$AE$62,0),MATCH(V$1&amp;$R646,$AF$1:$CM$1&amp;$AF$2:$CM$2,0))*VLOOKUP($Q646,$C$17:$M$20,COUNTBLANK($D$15:F$15)+1,FALSE)</f>
        <v>0</v>
      </c>
      <c r="W646" s="3">
        <f t="array" ref="W646">INDEX($AF$3:$CM$62,MATCH($S646,$AE$3:$AE$62,0),MATCH(W$1&amp;$R646,$AF$1:$CM$1&amp;$AF$2:$CM$2,0))*VLOOKUP($Q646,$C$17:$M$20,COUNTBLANK($D$15:G$15)+1,FALSE)</f>
        <v>0</v>
      </c>
      <c r="X646" s="3">
        <f t="array" ref="X646">INDEX($AF$3:$CM$62,MATCH($S646,$AE$3:$AE$62,0),MATCH(X$1&amp;$R646,$AF$1:$CM$1&amp;$AF$2:$CM$2,0))*VLOOKUP($Q646,$C$17:$M$20,COUNTBLANK($D$15:H$15)+1,FALSE)</f>
        <v>0</v>
      </c>
      <c r="Y646" s="3">
        <f t="array" ref="Y646">INDEX($AF$3:$CM$62,MATCH($S646,$AE$3:$AE$62,0),MATCH(Y$1&amp;$R646,$AF$1:$CM$1&amp;$AF$2:$CM$2,0))*VLOOKUP($Q646,$C$17:$M$20,COUNTBLANK($D$15:I$15)+1,FALSE)</f>
        <v>0.32</v>
      </c>
      <c r="Z646" s="3">
        <f t="array" ref="Z646">INDEX($AF$3:$CM$62,MATCH($S646,$AE$3:$AE$62,0),MATCH(Z$1&amp;$R646,$AF$1:$CM$1&amp;$AF$2:$CM$2,0))*VLOOKUP($Q646,$C$17:$M$20,COUNTBLANK($D$15:J$15)+1,FALSE)</f>
        <v>0</v>
      </c>
      <c r="AA646" s="3">
        <f t="array" ref="AA646">INDEX($AF$3:$CM$62,MATCH($S646,$AE$3:$AE$62,0),MATCH(AA$1&amp;$R646,$AF$1:$CM$1&amp;$AF$2:$CM$2,0))*VLOOKUP($Q646,$C$17:$M$20,COUNTBLANK($D$15:K$15)+1,FALSE)</f>
        <v>0</v>
      </c>
      <c r="AB646" s="3">
        <f t="array" ref="AB646">INDEX($AF$3:$CM$62,MATCH($S646,$AE$3:$AE$62,0),MATCH(AB$1&amp;$R646,$AF$1:$CM$1&amp;$AF$2:$CM$2,0))*VLOOKUP($Q646,$C$17:$M$20,COUNTBLANK($D$15:L$15)+1,FALSE)</f>
        <v>0</v>
      </c>
      <c r="AC646" s="3">
        <f t="array" ref="AC646">INDEX($AF$3:$CM$62,MATCH($S646,$AE$3:$AE$62,0),MATCH(AC$1&amp;$R646,$AF$1:$CM$1&amp;$AF$2:$CM$2,0))*VLOOKUP($Q646,$C$17:$M$20,COUNTBLANK($D$15:M$15)+1,FALSE)</f>
        <v>0</v>
      </c>
    </row>
    <row r="647" spans="17:29" x14ac:dyDescent="0.2">
      <c r="Q647" t="s">
        <v>418</v>
      </c>
      <c r="R647">
        <f t="shared" si="145"/>
        <v>5</v>
      </c>
      <c r="S647">
        <f t="shared" si="146"/>
        <v>45</v>
      </c>
      <c r="T647" s="3">
        <f t="array" ref="T647">INDEX($AF$3:$CM$62,MATCH($S647,$AE$3:$AE$62,0),MATCH(T$1&amp;$R647,$AF$1:$CM$1&amp;$AF$2:$CM$2,0))*VLOOKUP($Q647,$C$17:$M$20,COUNTBLANK($D$15:D$15)+1,FALSE)</f>
        <v>360</v>
      </c>
      <c r="U647" s="3">
        <f t="array" ref="U647">INDEX($AF$3:$CM$62,MATCH($S647,$AE$3:$AE$62,0),MATCH(U$1&amp;$R647,$AF$1:$CM$1&amp;$AF$2:$CM$2,0))*VLOOKUP($Q647,$C$17:$M$20,COUNTBLANK($D$15:E$15)+1,FALSE)</f>
        <v>18000</v>
      </c>
      <c r="V647" s="3">
        <f t="array" ref="V647">INDEX($AF$3:$CM$62,MATCH($S647,$AE$3:$AE$62,0),MATCH(V$1&amp;$R647,$AF$1:$CM$1&amp;$AF$2:$CM$2,0))*VLOOKUP($Q647,$C$17:$M$20,COUNTBLANK($D$15:F$15)+1,FALSE)</f>
        <v>0</v>
      </c>
      <c r="W647" s="3">
        <f t="array" ref="W647">INDEX($AF$3:$CM$62,MATCH($S647,$AE$3:$AE$62,0),MATCH(W$1&amp;$R647,$AF$1:$CM$1&amp;$AF$2:$CM$2,0))*VLOOKUP($Q647,$C$17:$M$20,COUNTBLANK($D$15:G$15)+1,FALSE)</f>
        <v>0</v>
      </c>
      <c r="X647" s="3">
        <f t="array" ref="X647">INDEX($AF$3:$CM$62,MATCH($S647,$AE$3:$AE$62,0),MATCH(X$1&amp;$R647,$AF$1:$CM$1&amp;$AF$2:$CM$2,0))*VLOOKUP($Q647,$C$17:$M$20,COUNTBLANK($D$15:H$15)+1,FALSE)</f>
        <v>0</v>
      </c>
      <c r="Y647" s="3">
        <f t="array" ref="Y647">INDEX($AF$3:$CM$62,MATCH($S647,$AE$3:$AE$62,0),MATCH(Y$1&amp;$R647,$AF$1:$CM$1&amp;$AF$2:$CM$2,0))*VLOOKUP($Q647,$C$17:$M$20,COUNTBLANK($D$15:I$15)+1,FALSE)</f>
        <v>0.32</v>
      </c>
      <c r="Z647" s="3">
        <f t="array" ref="Z647">INDEX($AF$3:$CM$62,MATCH($S647,$AE$3:$AE$62,0),MATCH(Z$1&amp;$R647,$AF$1:$CM$1&amp;$AF$2:$CM$2,0))*VLOOKUP($Q647,$C$17:$M$20,COUNTBLANK($D$15:J$15)+1,FALSE)</f>
        <v>0</v>
      </c>
      <c r="AA647" s="3">
        <f t="array" ref="AA647">INDEX($AF$3:$CM$62,MATCH($S647,$AE$3:$AE$62,0),MATCH(AA$1&amp;$R647,$AF$1:$CM$1&amp;$AF$2:$CM$2,0))*VLOOKUP($Q647,$C$17:$M$20,COUNTBLANK($D$15:K$15)+1,FALSE)</f>
        <v>0</v>
      </c>
      <c r="AB647" s="3">
        <f t="array" ref="AB647">INDEX($AF$3:$CM$62,MATCH($S647,$AE$3:$AE$62,0),MATCH(AB$1&amp;$R647,$AF$1:$CM$1&amp;$AF$2:$CM$2,0))*VLOOKUP($Q647,$C$17:$M$20,COUNTBLANK($D$15:L$15)+1,FALSE)</f>
        <v>0</v>
      </c>
      <c r="AC647" s="3">
        <f t="array" ref="AC647">INDEX($AF$3:$CM$62,MATCH($S647,$AE$3:$AE$62,0),MATCH(AC$1&amp;$R647,$AF$1:$CM$1&amp;$AF$2:$CM$2,0))*VLOOKUP($Q647,$C$17:$M$20,COUNTBLANK($D$15:M$15)+1,FALSE)</f>
        <v>0</v>
      </c>
    </row>
    <row r="648" spans="17:29" x14ac:dyDescent="0.2">
      <c r="Q648" t="s">
        <v>418</v>
      </c>
      <c r="R648">
        <f t="shared" si="145"/>
        <v>5</v>
      </c>
      <c r="S648">
        <f t="shared" si="146"/>
        <v>46</v>
      </c>
      <c r="T648" s="3">
        <f t="array" ref="T648">INDEX($AF$3:$CM$62,MATCH($S648,$AE$3:$AE$62,0),MATCH(T$1&amp;$R648,$AF$1:$CM$1&amp;$AF$2:$CM$2,0))*VLOOKUP($Q648,$C$17:$M$20,COUNTBLANK($D$15:D$15)+1,FALSE)</f>
        <v>368</v>
      </c>
      <c r="U648" s="3">
        <f t="array" ref="U648">INDEX($AF$3:$CM$62,MATCH($S648,$AE$3:$AE$62,0),MATCH(U$1&amp;$R648,$AF$1:$CM$1&amp;$AF$2:$CM$2,0))*VLOOKUP($Q648,$C$17:$M$20,COUNTBLANK($D$15:E$15)+1,FALSE)</f>
        <v>18400</v>
      </c>
      <c r="V648" s="3">
        <f t="array" ref="V648">INDEX($AF$3:$CM$62,MATCH($S648,$AE$3:$AE$62,0),MATCH(V$1&amp;$R648,$AF$1:$CM$1&amp;$AF$2:$CM$2,0))*VLOOKUP($Q648,$C$17:$M$20,COUNTBLANK($D$15:F$15)+1,FALSE)</f>
        <v>0</v>
      </c>
      <c r="W648" s="3">
        <f t="array" ref="W648">INDEX($AF$3:$CM$62,MATCH($S648,$AE$3:$AE$62,0),MATCH(W$1&amp;$R648,$AF$1:$CM$1&amp;$AF$2:$CM$2,0))*VLOOKUP($Q648,$C$17:$M$20,COUNTBLANK($D$15:G$15)+1,FALSE)</f>
        <v>0</v>
      </c>
      <c r="X648" s="3">
        <f t="array" ref="X648">INDEX($AF$3:$CM$62,MATCH($S648,$AE$3:$AE$62,0),MATCH(X$1&amp;$R648,$AF$1:$CM$1&amp;$AF$2:$CM$2,0))*VLOOKUP($Q648,$C$17:$M$20,COUNTBLANK($D$15:H$15)+1,FALSE)</f>
        <v>0</v>
      </c>
      <c r="Y648" s="3">
        <f t="array" ref="Y648">INDEX($AF$3:$CM$62,MATCH($S648,$AE$3:$AE$62,0),MATCH(Y$1&amp;$R648,$AF$1:$CM$1&amp;$AF$2:$CM$2,0))*VLOOKUP($Q648,$C$17:$M$20,COUNTBLANK($D$15:I$15)+1,FALSE)</f>
        <v>0.32</v>
      </c>
      <c r="Z648" s="3">
        <f t="array" ref="Z648">INDEX($AF$3:$CM$62,MATCH($S648,$AE$3:$AE$62,0),MATCH(Z$1&amp;$R648,$AF$1:$CM$1&amp;$AF$2:$CM$2,0))*VLOOKUP($Q648,$C$17:$M$20,COUNTBLANK($D$15:J$15)+1,FALSE)</f>
        <v>0</v>
      </c>
      <c r="AA648" s="3">
        <f t="array" ref="AA648">INDEX($AF$3:$CM$62,MATCH($S648,$AE$3:$AE$62,0),MATCH(AA$1&amp;$R648,$AF$1:$CM$1&amp;$AF$2:$CM$2,0))*VLOOKUP($Q648,$C$17:$M$20,COUNTBLANK($D$15:K$15)+1,FALSE)</f>
        <v>0</v>
      </c>
      <c r="AB648" s="3">
        <f t="array" ref="AB648">INDEX($AF$3:$CM$62,MATCH($S648,$AE$3:$AE$62,0),MATCH(AB$1&amp;$R648,$AF$1:$CM$1&amp;$AF$2:$CM$2,0))*VLOOKUP($Q648,$C$17:$M$20,COUNTBLANK($D$15:L$15)+1,FALSE)</f>
        <v>0</v>
      </c>
      <c r="AC648" s="3">
        <f t="array" ref="AC648">INDEX($AF$3:$CM$62,MATCH($S648,$AE$3:$AE$62,0),MATCH(AC$1&amp;$R648,$AF$1:$CM$1&amp;$AF$2:$CM$2,0))*VLOOKUP($Q648,$C$17:$M$20,COUNTBLANK($D$15:M$15)+1,FALSE)</f>
        <v>0</v>
      </c>
    </row>
    <row r="649" spans="17:29" x14ac:dyDescent="0.2">
      <c r="Q649" t="s">
        <v>418</v>
      </c>
      <c r="R649">
        <f t="shared" si="145"/>
        <v>5</v>
      </c>
      <c r="S649">
        <f t="shared" si="146"/>
        <v>47</v>
      </c>
      <c r="T649" s="3">
        <f t="array" ref="T649">INDEX($AF$3:$CM$62,MATCH($S649,$AE$3:$AE$62,0),MATCH(T$1&amp;$R649,$AF$1:$CM$1&amp;$AF$2:$CM$2,0))*VLOOKUP($Q649,$C$17:$M$20,COUNTBLANK($D$15:D$15)+1,FALSE)</f>
        <v>376</v>
      </c>
      <c r="U649" s="3">
        <f t="array" ref="U649">INDEX($AF$3:$CM$62,MATCH($S649,$AE$3:$AE$62,0),MATCH(U$1&amp;$R649,$AF$1:$CM$1&amp;$AF$2:$CM$2,0))*VLOOKUP($Q649,$C$17:$M$20,COUNTBLANK($D$15:E$15)+1,FALSE)</f>
        <v>18800</v>
      </c>
      <c r="V649" s="3">
        <f t="array" ref="V649">INDEX($AF$3:$CM$62,MATCH($S649,$AE$3:$AE$62,0),MATCH(V$1&amp;$R649,$AF$1:$CM$1&amp;$AF$2:$CM$2,0))*VLOOKUP($Q649,$C$17:$M$20,COUNTBLANK($D$15:F$15)+1,FALSE)</f>
        <v>0</v>
      </c>
      <c r="W649" s="3">
        <f t="array" ref="W649">INDEX($AF$3:$CM$62,MATCH($S649,$AE$3:$AE$62,0),MATCH(W$1&amp;$R649,$AF$1:$CM$1&amp;$AF$2:$CM$2,0))*VLOOKUP($Q649,$C$17:$M$20,COUNTBLANK($D$15:G$15)+1,FALSE)</f>
        <v>0</v>
      </c>
      <c r="X649" s="3">
        <f t="array" ref="X649">INDEX($AF$3:$CM$62,MATCH($S649,$AE$3:$AE$62,0),MATCH(X$1&amp;$R649,$AF$1:$CM$1&amp;$AF$2:$CM$2,0))*VLOOKUP($Q649,$C$17:$M$20,COUNTBLANK($D$15:H$15)+1,FALSE)</f>
        <v>0</v>
      </c>
      <c r="Y649" s="3">
        <f t="array" ref="Y649">INDEX($AF$3:$CM$62,MATCH($S649,$AE$3:$AE$62,0),MATCH(Y$1&amp;$R649,$AF$1:$CM$1&amp;$AF$2:$CM$2,0))*VLOOKUP($Q649,$C$17:$M$20,COUNTBLANK($D$15:I$15)+1,FALSE)</f>
        <v>0.32</v>
      </c>
      <c r="Z649" s="3">
        <f t="array" ref="Z649">INDEX($AF$3:$CM$62,MATCH($S649,$AE$3:$AE$62,0),MATCH(Z$1&amp;$R649,$AF$1:$CM$1&amp;$AF$2:$CM$2,0))*VLOOKUP($Q649,$C$17:$M$20,COUNTBLANK($D$15:J$15)+1,FALSE)</f>
        <v>0</v>
      </c>
      <c r="AA649" s="3">
        <f t="array" ref="AA649">INDEX($AF$3:$CM$62,MATCH($S649,$AE$3:$AE$62,0),MATCH(AA$1&amp;$R649,$AF$1:$CM$1&amp;$AF$2:$CM$2,0))*VLOOKUP($Q649,$C$17:$M$20,COUNTBLANK($D$15:K$15)+1,FALSE)</f>
        <v>0</v>
      </c>
      <c r="AB649" s="3">
        <f t="array" ref="AB649">INDEX($AF$3:$CM$62,MATCH($S649,$AE$3:$AE$62,0),MATCH(AB$1&amp;$R649,$AF$1:$CM$1&amp;$AF$2:$CM$2,0))*VLOOKUP($Q649,$C$17:$M$20,COUNTBLANK($D$15:L$15)+1,FALSE)</f>
        <v>0</v>
      </c>
      <c r="AC649" s="3">
        <f t="array" ref="AC649">INDEX($AF$3:$CM$62,MATCH($S649,$AE$3:$AE$62,0),MATCH(AC$1&amp;$R649,$AF$1:$CM$1&amp;$AF$2:$CM$2,0))*VLOOKUP($Q649,$C$17:$M$20,COUNTBLANK($D$15:M$15)+1,FALSE)</f>
        <v>0</v>
      </c>
    </row>
    <row r="650" spans="17:29" x14ac:dyDescent="0.2">
      <c r="Q650" t="s">
        <v>418</v>
      </c>
      <c r="R650">
        <f t="shared" si="145"/>
        <v>5</v>
      </c>
      <c r="S650">
        <f t="shared" si="146"/>
        <v>48</v>
      </c>
      <c r="T650" s="3">
        <f t="array" ref="T650">INDEX($AF$3:$CM$62,MATCH($S650,$AE$3:$AE$62,0),MATCH(T$1&amp;$R650,$AF$1:$CM$1&amp;$AF$2:$CM$2,0))*VLOOKUP($Q650,$C$17:$M$20,COUNTBLANK($D$15:D$15)+1,FALSE)</f>
        <v>384</v>
      </c>
      <c r="U650" s="3">
        <f t="array" ref="U650">INDEX($AF$3:$CM$62,MATCH($S650,$AE$3:$AE$62,0),MATCH(U$1&amp;$R650,$AF$1:$CM$1&amp;$AF$2:$CM$2,0))*VLOOKUP($Q650,$C$17:$M$20,COUNTBLANK($D$15:E$15)+1,FALSE)</f>
        <v>19200</v>
      </c>
      <c r="V650" s="3">
        <f t="array" ref="V650">INDEX($AF$3:$CM$62,MATCH($S650,$AE$3:$AE$62,0),MATCH(V$1&amp;$R650,$AF$1:$CM$1&amp;$AF$2:$CM$2,0))*VLOOKUP($Q650,$C$17:$M$20,COUNTBLANK($D$15:F$15)+1,FALSE)</f>
        <v>0</v>
      </c>
      <c r="W650" s="3">
        <f t="array" ref="W650">INDEX($AF$3:$CM$62,MATCH($S650,$AE$3:$AE$62,0),MATCH(W$1&amp;$R650,$AF$1:$CM$1&amp;$AF$2:$CM$2,0))*VLOOKUP($Q650,$C$17:$M$20,COUNTBLANK($D$15:G$15)+1,FALSE)</f>
        <v>0</v>
      </c>
      <c r="X650" s="3">
        <f t="array" ref="X650">INDEX($AF$3:$CM$62,MATCH($S650,$AE$3:$AE$62,0),MATCH(X$1&amp;$R650,$AF$1:$CM$1&amp;$AF$2:$CM$2,0))*VLOOKUP($Q650,$C$17:$M$20,COUNTBLANK($D$15:H$15)+1,FALSE)</f>
        <v>0</v>
      </c>
      <c r="Y650" s="3">
        <f t="array" ref="Y650">INDEX($AF$3:$CM$62,MATCH($S650,$AE$3:$AE$62,0),MATCH(Y$1&amp;$R650,$AF$1:$CM$1&amp;$AF$2:$CM$2,0))*VLOOKUP($Q650,$C$17:$M$20,COUNTBLANK($D$15:I$15)+1,FALSE)</f>
        <v>0.32</v>
      </c>
      <c r="Z650" s="3">
        <f t="array" ref="Z650">INDEX($AF$3:$CM$62,MATCH($S650,$AE$3:$AE$62,0),MATCH(Z$1&amp;$R650,$AF$1:$CM$1&amp;$AF$2:$CM$2,0))*VLOOKUP($Q650,$C$17:$M$20,COUNTBLANK($D$15:J$15)+1,FALSE)</f>
        <v>0</v>
      </c>
      <c r="AA650" s="3">
        <f t="array" ref="AA650">INDEX($AF$3:$CM$62,MATCH($S650,$AE$3:$AE$62,0),MATCH(AA$1&amp;$R650,$AF$1:$CM$1&amp;$AF$2:$CM$2,0))*VLOOKUP($Q650,$C$17:$M$20,COUNTBLANK($D$15:K$15)+1,FALSE)</f>
        <v>0</v>
      </c>
      <c r="AB650" s="3">
        <f t="array" ref="AB650">INDEX($AF$3:$CM$62,MATCH($S650,$AE$3:$AE$62,0),MATCH(AB$1&amp;$R650,$AF$1:$CM$1&amp;$AF$2:$CM$2,0))*VLOOKUP($Q650,$C$17:$M$20,COUNTBLANK($D$15:L$15)+1,FALSE)</f>
        <v>0</v>
      </c>
      <c r="AC650" s="3">
        <f t="array" ref="AC650">INDEX($AF$3:$CM$62,MATCH($S650,$AE$3:$AE$62,0),MATCH(AC$1&amp;$R650,$AF$1:$CM$1&amp;$AF$2:$CM$2,0))*VLOOKUP($Q650,$C$17:$M$20,COUNTBLANK($D$15:M$15)+1,FALSE)</f>
        <v>0</v>
      </c>
    </row>
    <row r="651" spans="17:29" x14ac:dyDescent="0.2">
      <c r="Q651" t="s">
        <v>418</v>
      </c>
      <c r="R651">
        <f t="shared" si="145"/>
        <v>5</v>
      </c>
      <c r="S651">
        <f t="shared" si="146"/>
        <v>49</v>
      </c>
      <c r="T651" s="3">
        <f t="array" ref="T651">INDEX($AF$3:$CM$62,MATCH($S651,$AE$3:$AE$62,0),MATCH(T$1&amp;$R651,$AF$1:$CM$1&amp;$AF$2:$CM$2,0))*VLOOKUP($Q651,$C$17:$M$20,COUNTBLANK($D$15:D$15)+1,FALSE)</f>
        <v>392</v>
      </c>
      <c r="U651" s="3">
        <f t="array" ref="U651">INDEX($AF$3:$CM$62,MATCH($S651,$AE$3:$AE$62,0),MATCH(U$1&amp;$R651,$AF$1:$CM$1&amp;$AF$2:$CM$2,0))*VLOOKUP($Q651,$C$17:$M$20,COUNTBLANK($D$15:E$15)+1,FALSE)</f>
        <v>19600</v>
      </c>
      <c r="V651" s="3">
        <f t="array" ref="V651">INDEX($AF$3:$CM$62,MATCH($S651,$AE$3:$AE$62,0),MATCH(V$1&amp;$R651,$AF$1:$CM$1&amp;$AF$2:$CM$2,0))*VLOOKUP($Q651,$C$17:$M$20,COUNTBLANK($D$15:F$15)+1,FALSE)</f>
        <v>0</v>
      </c>
      <c r="W651" s="3">
        <f t="array" ref="W651">INDEX($AF$3:$CM$62,MATCH($S651,$AE$3:$AE$62,0),MATCH(W$1&amp;$R651,$AF$1:$CM$1&amp;$AF$2:$CM$2,0))*VLOOKUP($Q651,$C$17:$M$20,COUNTBLANK($D$15:G$15)+1,FALSE)</f>
        <v>0</v>
      </c>
      <c r="X651" s="3">
        <f t="array" ref="X651">INDEX($AF$3:$CM$62,MATCH($S651,$AE$3:$AE$62,0),MATCH(X$1&amp;$R651,$AF$1:$CM$1&amp;$AF$2:$CM$2,0))*VLOOKUP($Q651,$C$17:$M$20,COUNTBLANK($D$15:H$15)+1,FALSE)</f>
        <v>0</v>
      </c>
      <c r="Y651" s="3">
        <f t="array" ref="Y651">INDEX($AF$3:$CM$62,MATCH($S651,$AE$3:$AE$62,0),MATCH(Y$1&amp;$R651,$AF$1:$CM$1&amp;$AF$2:$CM$2,0))*VLOOKUP($Q651,$C$17:$M$20,COUNTBLANK($D$15:I$15)+1,FALSE)</f>
        <v>0.32</v>
      </c>
      <c r="Z651" s="3">
        <f t="array" ref="Z651">INDEX($AF$3:$CM$62,MATCH($S651,$AE$3:$AE$62,0),MATCH(Z$1&amp;$R651,$AF$1:$CM$1&amp;$AF$2:$CM$2,0))*VLOOKUP($Q651,$C$17:$M$20,COUNTBLANK($D$15:J$15)+1,FALSE)</f>
        <v>0</v>
      </c>
      <c r="AA651" s="3">
        <f t="array" ref="AA651">INDEX($AF$3:$CM$62,MATCH($S651,$AE$3:$AE$62,0),MATCH(AA$1&amp;$R651,$AF$1:$CM$1&amp;$AF$2:$CM$2,0))*VLOOKUP($Q651,$C$17:$M$20,COUNTBLANK($D$15:K$15)+1,FALSE)</f>
        <v>0</v>
      </c>
      <c r="AB651" s="3">
        <f t="array" ref="AB651">INDEX($AF$3:$CM$62,MATCH($S651,$AE$3:$AE$62,0),MATCH(AB$1&amp;$R651,$AF$1:$CM$1&amp;$AF$2:$CM$2,0))*VLOOKUP($Q651,$C$17:$M$20,COUNTBLANK($D$15:L$15)+1,FALSE)</f>
        <v>0</v>
      </c>
      <c r="AC651" s="3">
        <f t="array" ref="AC651">INDEX($AF$3:$CM$62,MATCH($S651,$AE$3:$AE$62,0),MATCH(AC$1&amp;$R651,$AF$1:$CM$1&amp;$AF$2:$CM$2,0))*VLOOKUP($Q651,$C$17:$M$20,COUNTBLANK($D$15:M$15)+1,FALSE)</f>
        <v>0</v>
      </c>
    </row>
    <row r="652" spans="17:29" x14ac:dyDescent="0.2">
      <c r="Q652" t="s">
        <v>418</v>
      </c>
      <c r="R652">
        <f t="shared" si="145"/>
        <v>5</v>
      </c>
      <c r="S652">
        <f t="shared" si="146"/>
        <v>50</v>
      </c>
      <c r="T652" s="3">
        <f t="array" ref="T652">INDEX($AF$3:$CM$62,MATCH($S652,$AE$3:$AE$62,0),MATCH(T$1&amp;$R652,$AF$1:$CM$1&amp;$AF$2:$CM$2,0))*VLOOKUP($Q652,$C$17:$M$20,COUNTBLANK($D$15:D$15)+1,FALSE)</f>
        <v>400</v>
      </c>
      <c r="U652" s="3">
        <f t="array" ref="U652">INDEX($AF$3:$CM$62,MATCH($S652,$AE$3:$AE$62,0),MATCH(U$1&amp;$R652,$AF$1:$CM$1&amp;$AF$2:$CM$2,0))*VLOOKUP($Q652,$C$17:$M$20,COUNTBLANK($D$15:E$15)+1,FALSE)</f>
        <v>20000</v>
      </c>
      <c r="V652" s="3">
        <f t="array" ref="V652">INDEX($AF$3:$CM$62,MATCH($S652,$AE$3:$AE$62,0),MATCH(V$1&amp;$R652,$AF$1:$CM$1&amp;$AF$2:$CM$2,0))*VLOOKUP($Q652,$C$17:$M$20,COUNTBLANK($D$15:F$15)+1,FALSE)</f>
        <v>0</v>
      </c>
      <c r="W652" s="3">
        <f t="array" ref="W652">INDEX($AF$3:$CM$62,MATCH($S652,$AE$3:$AE$62,0),MATCH(W$1&amp;$R652,$AF$1:$CM$1&amp;$AF$2:$CM$2,0))*VLOOKUP($Q652,$C$17:$M$20,COUNTBLANK($D$15:G$15)+1,FALSE)</f>
        <v>0</v>
      </c>
      <c r="X652" s="3">
        <f t="array" ref="X652">INDEX($AF$3:$CM$62,MATCH($S652,$AE$3:$AE$62,0),MATCH(X$1&amp;$R652,$AF$1:$CM$1&amp;$AF$2:$CM$2,0))*VLOOKUP($Q652,$C$17:$M$20,COUNTBLANK($D$15:H$15)+1,FALSE)</f>
        <v>0</v>
      </c>
      <c r="Y652" s="3">
        <f t="array" ref="Y652">INDEX($AF$3:$CM$62,MATCH($S652,$AE$3:$AE$62,0),MATCH(Y$1&amp;$R652,$AF$1:$CM$1&amp;$AF$2:$CM$2,0))*VLOOKUP($Q652,$C$17:$M$20,COUNTBLANK($D$15:I$15)+1,FALSE)</f>
        <v>0.40000000000000008</v>
      </c>
      <c r="Z652" s="3">
        <f t="array" ref="Z652">INDEX($AF$3:$CM$62,MATCH($S652,$AE$3:$AE$62,0),MATCH(Z$1&amp;$R652,$AF$1:$CM$1&amp;$AF$2:$CM$2,0))*VLOOKUP($Q652,$C$17:$M$20,COUNTBLANK($D$15:J$15)+1,FALSE)</f>
        <v>0</v>
      </c>
      <c r="AA652" s="3">
        <f t="array" ref="AA652">INDEX($AF$3:$CM$62,MATCH($S652,$AE$3:$AE$62,0),MATCH(AA$1&amp;$R652,$AF$1:$CM$1&amp;$AF$2:$CM$2,0))*VLOOKUP($Q652,$C$17:$M$20,COUNTBLANK($D$15:K$15)+1,FALSE)</f>
        <v>0</v>
      </c>
      <c r="AB652" s="3">
        <f t="array" ref="AB652">INDEX($AF$3:$CM$62,MATCH($S652,$AE$3:$AE$62,0),MATCH(AB$1&amp;$R652,$AF$1:$CM$1&amp;$AF$2:$CM$2,0))*VLOOKUP($Q652,$C$17:$M$20,COUNTBLANK($D$15:L$15)+1,FALSE)</f>
        <v>0</v>
      </c>
      <c r="AC652" s="3">
        <f t="array" ref="AC652">INDEX($AF$3:$CM$62,MATCH($S652,$AE$3:$AE$62,0),MATCH(AC$1&amp;$R652,$AF$1:$CM$1&amp;$AF$2:$CM$2,0))*VLOOKUP($Q652,$C$17:$M$20,COUNTBLANK($D$15:M$15)+1,FALSE)</f>
        <v>0</v>
      </c>
    </row>
    <row r="653" spans="17:29" x14ac:dyDescent="0.2">
      <c r="Q653" t="s">
        <v>418</v>
      </c>
      <c r="R653">
        <f t="shared" si="145"/>
        <v>5</v>
      </c>
      <c r="S653">
        <f t="shared" si="146"/>
        <v>51</v>
      </c>
      <c r="T653" s="3">
        <f t="array" ref="T653">INDEX($AF$3:$CM$62,MATCH($S653,$AE$3:$AE$62,0),MATCH(T$1&amp;$R653,$AF$1:$CM$1&amp;$AF$2:$CM$2,0))*VLOOKUP($Q653,$C$17:$M$20,COUNTBLANK($D$15:D$15)+1,FALSE)</f>
        <v>408</v>
      </c>
      <c r="U653" s="3">
        <f t="array" ref="U653">INDEX($AF$3:$CM$62,MATCH($S653,$AE$3:$AE$62,0),MATCH(U$1&amp;$R653,$AF$1:$CM$1&amp;$AF$2:$CM$2,0))*VLOOKUP($Q653,$C$17:$M$20,COUNTBLANK($D$15:E$15)+1,FALSE)</f>
        <v>20400</v>
      </c>
      <c r="V653" s="3">
        <f t="array" ref="V653">INDEX($AF$3:$CM$62,MATCH($S653,$AE$3:$AE$62,0),MATCH(V$1&amp;$R653,$AF$1:$CM$1&amp;$AF$2:$CM$2,0))*VLOOKUP($Q653,$C$17:$M$20,COUNTBLANK($D$15:F$15)+1,FALSE)</f>
        <v>0</v>
      </c>
      <c r="W653" s="3">
        <f t="array" ref="W653">INDEX($AF$3:$CM$62,MATCH($S653,$AE$3:$AE$62,0),MATCH(W$1&amp;$R653,$AF$1:$CM$1&amp;$AF$2:$CM$2,0))*VLOOKUP($Q653,$C$17:$M$20,COUNTBLANK($D$15:G$15)+1,FALSE)</f>
        <v>0</v>
      </c>
      <c r="X653" s="3">
        <f t="array" ref="X653">INDEX($AF$3:$CM$62,MATCH($S653,$AE$3:$AE$62,0),MATCH(X$1&amp;$R653,$AF$1:$CM$1&amp;$AF$2:$CM$2,0))*VLOOKUP($Q653,$C$17:$M$20,COUNTBLANK($D$15:H$15)+1,FALSE)</f>
        <v>0</v>
      </c>
      <c r="Y653" s="3">
        <f t="array" ref="Y653">INDEX($AF$3:$CM$62,MATCH($S653,$AE$3:$AE$62,0),MATCH(Y$1&amp;$R653,$AF$1:$CM$1&amp;$AF$2:$CM$2,0))*VLOOKUP($Q653,$C$17:$M$20,COUNTBLANK($D$15:I$15)+1,FALSE)</f>
        <v>0.40000000000000008</v>
      </c>
      <c r="Z653" s="3">
        <f t="array" ref="Z653">INDEX($AF$3:$CM$62,MATCH($S653,$AE$3:$AE$62,0),MATCH(Z$1&amp;$R653,$AF$1:$CM$1&amp;$AF$2:$CM$2,0))*VLOOKUP($Q653,$C$17:$M$20,COUNTBLANK($D$15:J$15)+1,FALSE)</f>
        <v>0</v>
      </c>
      <c r="AA653" s="3">
        <f t="array" ref="AA653">INDEX($AF$3:$CM$62,MATCH($S653,$AE$3:$AE$62,0),MATCH(AA$1&amp;$R653,$AF$1:$CM$1&amp;$AF$2:$CM$2,0))*VLOOKUP($Q653,$C$17:$M$20,COUNTBLANK($D$15:K$15)+1,FALSE)</f>
        <v>0</v>
      </c>
      <c r="AB653" s="3">
        <f t="array" ref="AB653">INDEX($AF$3:$CM$62,MATCH($S653,$AE$3:$AE$62,0),MATCH(AB$1&amp;$R653,$AF$1:$CM$1&amp;$AF$2:$CM$2,0))*VLOOKUP($Q653,$C$17:$M$20,COUNTBLANK($D$15:L$15)+1,FALSE)</f>
        <v>0</v>
      </c>
      <c r="AC653" s="3">
        <f t="array" ref="AC653">INDEX($AF$3:$CM$62,MATCH($S653,$AE$3:$AE$62,0),MATCH(AC$1&amp;$R653,$AF$1:$CM$1&amp;$AF$2:$CM$2,0))*VLOOKUP($Q653,$C$17:$M$20,COUNTBLANK($D$15:M$15)+1,FALSE)</f>
        <v>0</v>
      </c>
    </row>
    <row r="654" spans="17:29" x14ac:dyDescent="0.2">
      <c r="Q654" t="s">
        <v>418</v>
      </c>
      <c r="R654">
        <f t="shared" si="145"/>
        <v>5</v>
      </c>
      <c r="S654">
        <f t="shared" si="146"/>
        <v>52</v>
      </c>
      <c r="T654" s="3">
        <f t="array" ref="T654">INDEX($AF$3:$CM$62,MATCH($S654,$AE$3:$AE$62,0),MATCH(T$1&amp;$R654,$AF$1:$CM$1&amp;$AF$2:$CM$2,0))*VLOOKUP($Q654,$C$17:$M$20,COUNTBLANK($D$15:D$15)+1,FALSE)</f>
        <v>416</v>
      </c>
      <c r="U654" s="3">
        <f t="array" ref="U654">INDEX($AF$3:$CM$62,MATCH($S654,$AE$3:$AE$62,0),MATCH(U$1&amp;$R654,$AF$1:$CM$1&amp;$AF$2:$CM$2,0))*VLOOKUP($Q654,$C$17:$M$20,COUNTBLANK($D$15:E$15)+1,FALSE)</f>
        <v>20800</v>
      </c>
      <c r="V654" s="3">
        <f t="array" ref="V654">INDEX($AF$3:$CM$62,MATCH($S654,$AE$3:$AE$62,0),MATCH(V$1&amp;$R654,$AF$1:$CM$1&amp;$AF$2:$CM$2,0))*VLOOKUP($Q654,$C$17:$M$20,COUNTBLANK($D$15:F$15)+1,FALSE)</f>
        <v>0</v>
      </c>
      <c r="W654" s="3">
        <f t="array" ref="W654">INDEX($AF$3:$CM$62,MATCH($S654,$AE$3:$AE$62,0),MATCH(W$1&amp;$R654,$AF$1:$CM$1&amp;$AF$2:$CM$2,0))*VLOOKUP($Q654,$C$17:$M$20,COUNTBLANK($D$15:G$15)+1,FALSE)</f>
        <v>0</v>
      </c>
      <c r="X654" s="3">
        <f t="array" ref="X654">INDEX($AF$3:$CM$62,MATCH($S654,$AE$3:$AE$62,0),MATCH(X$1&amp;$R654,$AF$1:$CM$1&amp;$AF$2:$CM$2,0))*VLOOKUP($Q654,$C$17:$M$20,COUNTBLANK($D$15:H$15)+1,FALSE)</f>
        <v>0</v>
      </c>
      <c r="Y654" s="3">
        <f t="array" ref="Y654">INDEX($AF$3:$CM$62,MATCH($S654,$AE$3:$AE$62,0),MATCH(Y$1&amp;$R654,$AF$1:$CM$1&amp;$AF$2:$CM$2,0))*VLOOKUP($Q654,$C$17:$M$20,COUNTBLANK($D$15:I$15)+1,FALSE)</f>
        <v>0.40000000000000008</v>
      </c>
      <c r="Z654" s="3">
        <f t="array" ref="Z654">INDEX($AF$3:$CM$62,MATCH($S654,$AE$3:$AE$62,0),MATCH(Z$1&amp;$R654,$AF$1:$CM$1&amp;$AF$2:$CM$2,0))*VLOOKUP($Q654,$C$17:$M$20,COUNTBLANK($D$15:J$15)+1,FALSE)</f>
        <v>0</v>
      </c>
      <c r="AA654" s="3">
        <f t="array" ref="AA654">INDEX($AF$3:$CM$62,MATCH($S654,$AE$3:$AE$62,0),MATCH(AA$1&amp;$R654,$AF$1:$CM$1&amp;$AF$2:$CM$2,0))*VLOOKUP($Q654,$C$17:$M$20,COUNTBLANK($D$15:K$15)+1,FALSE)</f>
        <v>0</v>
      </c>
      <c r="AB654" s="3">
        <f t="array" ref="AB654">INDEX($AF$3:$CM$62,MATCH($S654,$AE$3:$AE$62,0),MATCH(AB$1&amp;$R654,$AF$1:$CM$1&amp;$AF$2:$CM$2,0))*VLOOKUP($Q654,$C$17:$M$20,COUNTBLANK($D$15:L$15)+1,FALSE)</f>
        <v>0</v>
      </c>
      <c r="AC654" s="3">
        <f t="array" ref="AC654">INDEX($AF$3:$CM$62,MATCH($S654,$AE$3:$AE$62,0),MATCH(AC$1&amp;$R654,$AF$1:$CM$1&amp;$AF$2:$CM$2,0))*VLOOKUP($Q654,$C$17:$M$20,COUNTBLANK($D$15:M$15)+1,FALSE)</f>
        <v>0</v>
      </c>
    </row>
    <row r="655" spans="17:29" x14ac:dyDescent="0.2">
      <c r="Q655" t="s">
        <v>418</v>
      </c>
      <c r="R655">
        <f t="shared" si="145"/>
        <v>5</v>
      </c>
      <c r="S655">
        <f t="shared" si="146"/>
        <v>53</v>
      </c>
      <c r="T655" s="3">
        <f t="array" ref="T655">INDEX($AF$3:$CM$62,MATCH($S655,$AE$3:$AE$62,0),MATCH(T$1&amp;$R655,$AF$1:$CM$1&amp;$AF$2:$CM$2,0))*VLOOKUP($Q655,$C$17:$M$20,COUNTBLANK($D$15:D$15)+1,FALSE)</f>
        <v>424</v>
      </c>
      <c r="U655" s="3">
        <f t="array" ref="U655">INDEX($AF$3:$CM$62,MATCH($S655,$AE$3:$AE$62,0),MATCH(U$1&amp;$R655,$AF$1:$CM$1&amp;$AF$2:$CM$2,0))*VLOOKUP($Q655,$C$17:$M$20,COUNTBLANK($D$15:E$15)+1,FALSE)</f>
        <v>21200</v>
      </c>
      <c r="V655" s="3">
        <f t="array" ref="V655">INDEX($AF$3:$CM$62,MATCH($S655,$AE$3:$AE$62,0),MATCH(V$1&amp;$R655,$AF$1:$CM$1&amp;$AF$2:$CM$2,0))*VLOOKUP($Q655,$C$17:$M$20,COUNTBLANK($D$15:F$15)+1,FALSE)</f>
        <v>0</v>
      </c>
      <c r="W655" s="3">
        <f t="array" ref="W655">INDEX($AF$3:$CM$62,MATCH($S655,$AE$3:$AE$62,0),MATCH(W$1&amp;$R655,$AF$1:$CM$1&amp;$AF$2:$CM$2,0))*VLOOKUP($Q655,$C$17:$M$20,COUNTBLANK($D$15:G$15)+1,FALSE)</f>
        <v>0</v>
      </c>
      <c r="X655" s="3">
        <f t="array" ref="X655">INDEX($AF$3:$CM$62,MATCH($S655,$AE$3:$AE$62,0),MATCH(X$1&amp;$R655,$AF$1:$CM$1&amp;$AF$2:$CM$2,0))*VLOOKUP($Q655,$C$17:$M$20,COUNTBLANK($D$15:H$15)+1,FALSE)</f>
        <v>0</v>
      </c>
      <c r="Y655" s="3">
        <f t="array" ref="Y655">INDEX($AF$3:$CM$62,MATCH($S655,$AE$3:$AE$62,0),MATCH(Y$1&amp;$R655,$AF$1:$CM$1&amp;$AF$2:$CM$2,0))*VLOOKUP($Q655,$C$17:$M$20,COUNTBLANK($D$15:I$15)+1,FALSE)</f>
        <v>0.40000000000000008</v>
      </c>
      <c r="Z655" s="3">
        <f t="array" ref="Z655">INDEX($AF$3:$CM$62,MATCH($S655,$AE$3:$AE$62,0),MATCH(Z$1&amp;$R655,$AF$1:$CM$1&amp;$AF$2:$CM$2,0))*VLOOKUP($Q655,$C$17:$M$20,COUNTBLANK($D$15:J$15)+1,FALSE)</f>
        <v>0</v>
      </c>
      <c r="AA655" s="3">
        <f t="array" ref="AA655">INDEX($AF$3:$CM$62,MATCH($S655,$AE$3:$AE$62,0),MATCH(AA$1&amp;$R655,$AF$1:$CM$1&amp;$AF$2:$CM$2,0))*VLOOKUP($Q655,$C$17:$M$20,COUNTBLANK($D$15:K$15)+1,FALSE)</f>
        <v>0</v>
      </c>
      <c r="AB655" s="3">
        <f t="array" ref="AB655">INDEX($AF$3:$CM$62,MATCH($S655,$AE$3:$AE$62,0),MATCH(AB$1&amp;$R655,$AF$1:$CM$1&amp;$AF$2:$CM$2,0))*VLOOKUP($Q655,$C$17:$M$20,COUNTBLANK($D$15:L$15)+1,FALSE)</f>
        <v>0</v>
      </c>
      <c r="AC655" s="3">
        <f t="array" ref="AC655">INDEX($AF$3:$CM$62,MATCH($S655,$AE$3:$AE$62,0),MATCH(AC$1&amp;$R655,$AF$1:$CM$1&amp;$AF$2:$CM$2,0))*VLOOKUP($Q655,$C$17:$M$20,COUNTBLANK($D$15:M$15)+1,FALSE)</f>
        <v>0</v>
      </c>
    </row>
    <row r="656" spans="17:29" x14ac:dyDescent="0.2">
      <c r="Q656" t="s">
        <v>418</v>
      </c>
      <c r="R656">
        <f t="shared" si="145"/>
        <v>5</v>
      </c>
      <c r="S656">
        <f t="shared" si="146"/>
        <v>54</v>
      </c>
      <c r="T656" s="3">
        <f t="array" ref="T656">INDEX($AF$3:$CM$62,MATCH($S656,$AE$3:$AE$62,0),MATCH(T$1&amp;$R656,$AF$1:$CM$1&amp;$AF$2:$CM$2,0))*VLOOKUP($Q656,$C$17:$M$20,COUNTBLANK($D$15:D$15)+1,FALSE)</f>
        <v>432</v>
      </c>
      <c r="U656" s="3">
        <f t="array" ref="U656">INDEX($AF$3:$CM$62,MATCH($S656,$AE$3:$AE$62,0),MATCH(U$1&amp;$R656,$AF$1:$CM$1&amp;$AF$2:$CM$2,0))*VLOOKUP($Q656,$C$17:$M$20,COUNTBLANK($D$15:E$15)+1,FALSE)</f>
        <v>21600</v>
      </c>
      <c r="V656" s="3">
        <f t="array" ref="V656">INDEX($AF$3:$CM$62,MATCH($S656,$AE$3:$AE$62,0),MATCH(V$1&amp;$R656,$AF$1:$CM$1&amp;$AF$2:$CM$2,0))*VLOOKUP($Q656,$C$17:$M$20,COUNTBLANK($D$15:F$15)+1,FALSE)</f>
        <v>0</v>
      </c>
      <c r="W656" s="3">
        <f t="array" ref="W656">INDEX($AF$3:$CM$62,MATCH($S656,$AE$3:$AE$62,0),MATCH(W$1&amp;$R656,$AF$1:$CM$1&amp;$AF$2:$CM$2,0))*VLOOKUP($Q656,$C$17:$M$20,COUNTBLANK($D$15:G$15)+1,FALSE)</f>
        <v>0</v>
      </c>
      <c r="X656" s="3">
        <f t="array" ref="X656">INDEX($AF$3:$CM$62,MATCH($S656,$AE$3:$AE$62,0),MATCH(X$1&amp;$R656,$AF$1:$CM$1&amp;$AF$2:$CM$2,0))*VLOOKUP($Q656,$C$17:$M$20,COUNTBLANK($D$15:H$15)+1,FALSE)</f>
        <v>0</v>
      </c>
      <c r="Y656" s="3">
        <f t="array" ref="Y656">INDEX($AF$3:$CM$62,MATCH($S656,$AE$3:$AE$62,0),MATCH(Y$1&amp;$R656,$AF$1:$CM$1&amp;$AF$2:$CM$2,0))*VLOOKUP($Q656,$C$17:$M$20,COUNTBLANK($D$15:I$15)+1,FALSE)</f>
        <v>0.40000000000000008</v>
      </c>
      <c r="Z656" s="3">
        <f t="array" ref="Z656">INDEX($AF$3:$CM$62,MATCH($S656,$AE$3:$AE$62,0),MATCH(Z$1&amp;$R656,$AF$1:$CM$1&amp;$AF$2:$CM$2,0))*VLOOKUP($Q656,$C$17:$M$20,COUNTBLANK($D$15:J$15)+1,FALSE)</f>
        <v>0</v>
      </c>
      <c r="AA656" s="3">
        <f t="array" ref="AA656">INDEX($AF$3:$CM$62,MATCH($S656,$AE$3:$AE$62,0),MATCH(AA$1&amp;$R656,$AF$1:$CM$1&amp;$AF$2:$CM$2,0))*VLOOKUP($Q656,$C$17:$M$20,COUNTBLANK($D$15:K$15)+1,FALSE)</f>
        <v>0</v>
      </c>
      <c r="AB656" s="3">
        <f t="array" ref="AB656">INDEX($AF$3:$CM$62,MATCH($S656,$AE$3:$AE$62,0),MATCH(AB$1&amp;$R656,$AF$1:$CM$1&amp;$AF$2:$CM$2,0))*VLOOKUP($Q656,$C$17:$M$20,COUNTBLANK($D$15:L$15)+1,FALSE)</f>
        <v>0</v>
      </c>
      <c r="AC656" s="3">
        <f t="array" ref="AC656">INDEX($AF$3:$CM$62,MATCH($S656,$AE$3:$AE$62,0),MATCH(AC$1&amp;$R656,$AF$1:$CM$1&amp;$AF$2:$CM$2,0))*VLOOKUP($Q656,$C$17:$M$20,COUNTBLANK($D$15:M$15)+1,FALSE)</f>
        <v>0</v>
      </c>
    </row>
    <row r="657" spans="17:29" x14ac:dyDescent="0.2">
      <c r="Q657" t="s">
        <v>418</v>
      </c>
      <c r="R657">
        <f t="shared" si="145"/>
        <v>5</v>
      </c>
      <c r="S657">
        <f t="shared" si="146"/>
        <v>55</v>
      </c>
      <c r="T657" s="3">
        <f t="array" ref="T657">INDEX($AF$3:$CM$62,MATCH($S657,$AE$3:$AE$62,0),MATCH(T$1&amp;$R657,$AF$1:$CM$1&amp;$AF$2:$CM$2,0))*VLOOKUP($Q657,$C$17:$M$20,COUNTBLANK($D$15:D$15)+1,FALSE)</f>
        <v>440</v>
      </c>
      <c r="U657" s="3">
        <f t="array" ref="U657">INDEX($AF$3:$CM$62,MATCH($S657,$AE$3:$AE$62,0),MATCH(U$1&amp;$R657,$AF$1:$CM$1&amp;$AF$2:$CM$2,0))*VLOOKUP($Q657,$C$17:$M$20,COUNTBLANK($D$15:E$15)+1,FALSE)</f>
        <v>22000</v>
      </c>
      <c r="V657" s="3">
        <f t="array" ref="V657">INDEX($AF$3:$CM$62,MATCH($S657,$AE$3:$AE$62,0),MATCH(V$1&amp;$R657,$AF$1:$CM$1&amp;$AF$2:$CM$2,0))*VLOOKUP($Q657,$C$17:$M$20,COUNTBLANK($D$15:F$15)+1,FALSE)</f>
        <v>0</v>
      </c>
      <c r="W657" s="3">
        <f t="array" ref="W657">INDEX($AF$3:$CM$62,MATCH($S657,$AE$3:$AE$62,0),MATCH(W$1&amp;$R657,$AF$1:$CM$1&amp;$AF$2:$CM$2,0))*VLOOKUP($Q657,$C$17:$M$20,COUNTBLANK($D$15:G$15)+1,FALSE)</f>
        <v>0</v>
      </c>
      <c r="X657" s="3">
        <f t="array" ref="X657">INDEX($AF$3:$CM$62,MATCH($S657,$AE$3:$AE$62,0),MATCH(X$1&amp;$R657,$AF$1:$CM$1&amp;$AF$2:$CM$2,0))*VLOOKUP($Q657,$C$17:$M$20,COUNTBLANK($D$15:H$15)+1,FALSE)</f>
        <v>0</v>
      </c>
      <c r="Y657" s="3">
        <f t="array" ref="Y657">INDEX($AF$3:$CM$62,MATCH($S657,$AE$3:$AE$62,0),MATCH(Y$1&amp;$R657,$AF$1:$CM$1&amp;$AF$2:$CM$2,0))*VLOOKUP($Q657,$C$17:$M$20,COUNTBLANK($D$15:I$15)+1,FALSE)</f>
        <v>0.40000000000000008</v>
      </c>
      <c r="Z657" s="3">
        <f t="array" ref="Z657">INDEX($AF$3:$CM$62,MATCH($S657,$AE$3:$AE$62,0),MATCH(Z$1&amp;$R657,$AF$1:$CM$1&amp;$AF$2:$CM$2,0))*VLOOKUP($Q657,$C$17:$M$20,COUNTBLANK($D$15:J$15)+1,FALSE)</f>
        <v>0</v>
      </c>
      <c r="AA657" s="3">
        <f t="array" ref="AA657">INDEX($AF$3:$CM$62,MATCH($S657,$AE$3:$AE$62,0),MATCH(AA$1&amp;$R657,$AF$1:$CM$1&amp;$AF$2:$CM$2,0))*VLOOKUP($Q657,$C$17:$M$20,COUNTBLANK($D$15:K$15)+1,FALSE)</f>
        <v>0</v>
      </c>
      <c r="AB657" s="3">
        <f t="array" ref="AB657">INDEX($AF$3:$CM$62,MATCH($S657,$AE$3:$AE$62,0),MATCH(AB$1&amp;$R657,$AF$1:$CM$1&amp;$AF$2:$CM$2,0))*VLOOKUP($Q657,$C$17:$M$20,COUNTBLANK($D$15:L$15)+1,FALSE)</f>
        <v>0</v>
      </c>
      <c r="AC657" s="3">
        <f t="array" ref="AC657">INDEX($AF$3:$CM$62,MATCH($S657,$AE$3:$AE$62,0),MATCH(AC$1&amp;$R657,$AF$1:$CM$1&amp;$AF$2:$CM$2,0))*VLOOKUP($Q657,$C$17:$M$20,COUNTBLANK($D$15:M$15)+1,FALSE)</f>
        <v>0</v>
      </c>
    </row>
    <row r="658" spans="17:29" x14ac:dyDescent="0.2">
      <c r="Q658" t="s">
        <v>418</v>
      </c>
      <c r="R658">
        <f t="shared" si="145"/>
        <v>5</v>
      </c>
      <c r="S658">
        <f t="shared" si="146"/>
        <v>56</v>
      </c>
      <c r="T658" s="3">
        <f t="array" ref="T658">INDEX($AF$3:$CM$62,MATCH($S658,$AE$3:$AE$62,0),MATCH(T$1&amp;$R658,$AF$1:$CM$1&amp;$AF$2:$CM$2,0))*VLOOKUP($Q658,$C$17:$M$20,COUNTBLANK($D$15:D$15)+1,FALSE)</f>
        <v>448</v>
      </c>
      <c r="U658" s="3">
        <f t="array" ref="U658">INDEX($AF$3:$CM$62,MATCH($S658,$AE$3:$AE$62,0),MATCH(U$1&amp;$R658,$AF$1:$CM$1&amp;$AF$2:$CM$2,0))*VLOOKUP($Q658,$C$17:$M$20,COUNTBLANK($D$15:E$15)+1,FALSE)</f>
        <v>22400</v>
      </c>
      <c r="V658" s="3">
        <f t="array" ref="V658">INDEX($AF$3:$CM$62,MATCH($S658,$AE$3:$AE$62,0),MATCH(V$1&amp;$R658,$AF$1:$CM$1&amp;$AF$2:$CM$2,0))*VLOOKUP($Q658,$C$17:$M$20,COUNTBLANK($D$15:F$15)+1,FALSE)</f>
        <v>0</v>
      </c>
      <c r="W658" s="3">
        <f t="array" ref="W658">INDEX($AF$3:$CM$62,MATCH($S658,$AE$3:$AE$62,0),MATCH(W$1&amp;$R658,$AF$1:$CM$1&amp;$AF$2:$CM$2,0))*VLOOKUP($Q658,$C$17:$M$20,COUNTBLANK($D$15:G$15)+1,FALSE)</f>
        <v>0</v>
      </c>
      <c r="X658" s="3">
        <f t="array" ref="X658">INDEX($AF$3:$CM$62,MATCH($S658,$AE$3:$AE$62,0),MATCH(X$1&amp;$R658,$AF$1:$CM$1&amp;$AF$2:$CM$2,0))*VLOOKUP($Q658,$C$17:$M$20,COUNTBLANK($D$15:H$15)+1,FALSE)</f>
        <v>0</v>
      </c>
      <c r="Y658" s="3">
        <f t="array" ref="Y658">INDEX($AF$3:$CM$62,MATCH($S658,$AE$3:$AE$62,0),MATCH(Y$1&amp;$R658,$AF$1:$CM$1&amp;$AF$2:$CM$2,0))*VLOOKUP($Q658,$C$17:$M$20,COUNTBLANK($D$15:I$15)+1,FALSE)</f>
        <v>0.40000000000000008</v>
      </c>
      <c r="Z658" s="3">
        <f t="array" ref="Z658">INDEX($AF$3:$CM$62,MATCH($S658,$AE$3:$AE$62,0),MATCH(Z$1&amp;$R658,$AF$1:$CM$1&amp;$AF$2:$CM$2,0))*VLOOKUP($Q658,$C$17:$M$20,COUNTBLANK($D$15:J$15)+1,FALSE)</f>
        <v>0</v>
      </c>
      <c r="AA658" s="3">
        <f t="array" ref="AA658">INDEX($AF$3:$CM$62,MATCH($S658,$AE$3:$AE$62,0),MATCH(AA$1&amp;$R658,$AF$1:$CM$1&amp;$AF$2:$CM$2,0))*VLOOKUP($Q658,$C$17:$M$20,COUNTBLANK($D$15:K$15)+1,FALSE)</f>
        <v>0</v>
      </c>
      <c r="AB658" s="3">
        <f t="array" ref="AB658">INDEX($AF$3:$CM$62,MATCH($S658,$AE$3:$AE$62,0),MATCH(AB$1&amp;$R658,$AF$1:$CM$1&amp;$AF$2:$CM$2,0))*VLOOKUP($Q658,$C$17:$M$20,COUNTBLANK($D$15:L$15)+1,FALSE)</f>
        <v>0</v>
      </c>
      <c r="AC658" s="3">
        <f t="array" ref="AC658">INDEX($AF$3:$CM$62,MATCH($S658,$AE$3:$AE$62,0),MATCH(AC$1&amp;$R658,$AF$1:$CM$1&amp;$AF$2:$CM$2,0))*VLOOKUP($Q658,$C$17:$M$20,COUNTBLANK($D$15:M$15)+1,FALSE)</f>
        <v>0</v>
      </c>
    </row>
    <row r="659" spans="17:29" x14ac:dyDescent="0.2">
      <c r="Q659" t="s">
        <v>418</v>
      </c>
      <c r="R659">
        <f t="shared" si="145"/>
        <v>5</v>
      </c>
      <c r="S659">
        <f t="shared" si="146"/>
        <v>57</v>
      </c>
      <c r="T659" s="3">
        <f t="array" ref="T659">INDEX($AF$3:$CM$62,MATCH($S659,$AE$3:$AE$62,0),MATCH(T$1&amp;$R659,$AF$1:$CM$1&amp;$AF$2:$CM$2,0))*VLOOKUP($Q659,$C$17:$M$20,COUNTBLANK($D$15:D$15)+1,FALSE)</f>
        <v>456</v>
      </c>
      <c r="U659" s="3">
        <f t="array" ref="U659">INDEX($AF$3:$CM$62,MATCH($S659,$AE$3:$AE$62,0),MATCH(U$1&amp;$R659,$AF$1:$CM$1&amp;$AF$2:$CM$2,0))*VLOOKUP($Q659,$C$17:$M$20,COUNTBLANK($D$15:E$15)+1,FALSE)</f>
        <v>22800</v>
      </c>
      <c r="V659" s="3">
        <f t="array" ref="V659">INDEX($AF$3:$CM$62,MATCH($S659,$AE$3:$AE$62,0),MATCH(V$1&amp;$R659,$AF$1:$CM$1&amp;$AF$2:$CM$2,0))*VLOOKUP($Q659,$C$17:$M$20,COUNTBLANK($D$15:F$15)+1,FALSE)</f>
        <v>0</v>
      </c>
      <c r="W659" s="3">
        <f t="array" ref="W659">INDEX($AF$3:$CM$62,MATCH($S659,$AE$3:$AE$62,0),MATCH(W$1&amp;$R659,$AF$1:$CM$1&amp;$AF$2:$CM$2,0))*VLOOKUP($Q659,$C$17:$M$20,COUNTBLANK($D$15:G$15)+1,FALSE)</f>
        <v>0</v>
      </c>
      <c r="X659" s="3">
        <f t="array" ref="X659">INDEX($AF$3:$CM$62,MATCH($S659,$AE$3:$AE$62,0),MATCH(X$1&amp;$R659,$AF$1:$CM$1&amp;$AF$2:$CM$2,0))*VLOOKUP($Q659,$C$17:$M$20,COUNTBLANK($D$15:H$15)+1,FALSE)</f>
        <v>0</v>
      </c>
      <c r="Y659" s="3">
        <f t="array" ref="Y659">INDEX($AF$3:$CM$62,MATCH($S659,$AE$3:$AE$62,0),MATCH(Y$1&amp;$R659,$AF$1:$CM$1&amp;$AF$2:$CM$2,0))*VLOOKUP($Q659,$C$17:$M$20,COUNTBLANK($D$15:I$15)+1,FALSE)</f>
        <v>0.40000000000000008</v>
      </c>
      <c r="Z659" s="3">
        <f t="array" ref="Z659">INDEX($AF$3:$CM$62,MATCH($S659,$AE$3:$AE$62,0),MATCH(Z$1&amp;$R659,$AF$1:$CM$1&amp;$AF$2:$CM$2,0))*VLOOKUP($Q659,$C$17:$M$20,COUNTBLANK($D$15:J$15)+1,FALSE)</f>
        <v>0</v>
      </c>
      <c r="AA659" s="3">
        <f t="array" ref="AA659">INDEX($AF$3:$CM$62,MATCH($S659,$AE$3:$AE$62,0),MATCH(AA$1&amp;$R659,$AF$1:$CM$1&amp;$AF$2:$CM$2,0))*VLOOKUP($Q659,$C$17:$M$20,COUNTBLANK($D$15:K$15)+1,FALSE)</f>
        <v>0</v>
      </c>
      <c r="AB659" s="3">
        <f t="array" ref="AB659">INDEX($AF$3:$CM$62,MATCH($S659,$AE$3:$AE$62,0),MATCH(AB$1&amp;$R659,$AF$1:$CM$1&amp;$AF$2:$CM$2,0))*VLOOKUP($Q659,$C$17:$M$20,COUNTBLANK($D$15:L$15)+1,FALSE)</f>
        <v>0</v>
      </c>
      <c r="AC659" s="3">
        <f t="array" ref="AC659">INDEX($AF$3:$CM$62,MATCH($S659,$AE$3:$AE$62,0),MATCH(AC$1&amp;$R659,$AF$1:$CM$1&amp;$AF$2:$CM$2,0))*VLOOKUP($Q659,$C$17:$M$20,COUNTBLANK($D$15:M$15)+1,FALSE)</f>
        <v>0</v>
      </c>
    </row>
    <row r="660" spans="17:29" x14ac:dyDescent="0.2">
      <c r="Q660" t="s">
        <v>418</v>
      </c>
      <c r="R660">
        <f t="shared" si="145"/>
        <v>5</v>
      </c>
      <c r="S660">
        <f t="shared" si="146"/>
        <v>58</v>
      </c>
      <c r="T660" s="3">
        <f t="array" ref="T660">INDEX($AF$3:$CM$62,MATCH($S660,$AE$3:$AE$62,0),MATCH(T$1&amp;$R660,$AF$1:$CM$1&amp;$AF$2:$CM$2,0))*VLOOKUP($Q660,$C$17:$M$20,COUNTBLANK($D$15:D$15)+1,FALSE)</f>
        <v>464</v>
      </c>
      <c r="U660" s="3">
        <f t="array" ref="U660">INDEX($AF$3:$CM$62,MATCH($S660,$AE$3:$AE$62,0),MATCH(U$1&amp;$R660,$AF$1:$CM$1&amp;$AF$2:$CM$2,0))*VLOOKUP($Q660,$C$17:$M$20,COUNTBLANK($D$15:E$15)+1,FALSE)</f>
        <v>23200</v>
      </c>
      <c r="V660" s="3">
        <f t="array" ref="V660">INDEX($AF$3:$CM$62,MATCH($S660,$AE$3:$AE$62,0),MATCH(V$1&amp;$R660,$AF$1:$CM$1&amp;$AF$2:$CM$2,0))*VLOOKUP($Q660,$C$17:$M$20,COUNTBLANK($D$15:F$15)+1,FALSE)</f>
        <v>0</v>
      </c>
      <c r="W660" s="3">
        <f t="array" ref="W660">INDEX($AF$3:$CM$62,MATCH($S660,$AE$3:$AE$62,0),MATCH(W$1&amp;$R660,$AF$1:$CM$1&amp;$AF$2:$CM$2,0))*VLOOKUP($Q660,$C$17:$M$20,COUNTBLANK($D$15:G$15)+1,FALSE)</f>
        <v>0</v>
      </c>
      <c r="X660" s="3">
        <f t="array" ref="X660">INDEX($AF$3:$CM$62,MATCH($S660,$AE$3:$AE$62,0),MATCH(X$1&amp;$R660,$AF$1:$CM$1&amp;$AF$2:$CM$2,0))*VLOOKUP($Q660,$C$17:$M$20,COUNTBLANK($D$15:H$15)+1,FALSE)</f>
        <v>0</v>
      </c>
      <c r="Y660" s="3">
        <f t="array" ref="Y660">INDEX($AF$3:$CM$62,MATCH($S660,$AE$3:$AE$62,0),MATCH(Y$1&amp;$R660,$AF$1:$CM$1&amp;$AF$2:$CM$2,0))*VLOOKUP($Q660,$C$17:$M$20,COUNTBLANK($D$15:I$15)+1,FALSE)</f>
        <v>0.40000000000000008</v>
      </c>
      <c r="Z660" s="3">
        <f t="array" ref="Z660">INDEX($AF$3:$CM$62,MATCH($S660,$AE$3:$AE$62,0),MATCH(Z$1&amp;$R660,$AF$1:$CM$1&amp;$AF$2:$CM$2,0))*VLOOKUP($Q660,$C$17:$M$20,COUNTBLANK($D$15:J$15)+1,FALSE)</f>
        <v>0</v>
      </c>
      <c r="AA660" s="3">
        <f t="array" ref="AA660">INDEX($AF$3:$CM$62,MATCH($S660,$AE$3:$AE$62,0),MATCH(AA$1&amp;$R660,$AF$1:$CM$1&amp;$AF$2:$CM$2,0))*VLOOKUP($Q660,$C$17:$M$20,COUNTBLANK($D$15:K$15)+1,FALSE)</f>
        <v>0</v>
      </c>
      <c r="AB660" s="3">
        <f t="array" ref="AB660">INDEX($AF$3:$CM$62,MATCH($S660,$AE$3:$AE$62,0),MATCH(AB$1&amp;$R660,$AF$1:$CM$1&amp;$AF$2:$CM$2,0))*VLOOKUP($Q660,$C$17:$M$20,COUNTBLANK($D$15:L$15)+1,FALSE)</f>
        <v>0</v>
      </c>
      <c r="AC660" s="3">
        <f t="array" ref="AC660">INDEX($AF$3:$CM$62,MATCH($S660,$AE$3:$AE$62,0),MATCH(AC$1&amp;$R660,$AF$1:$CM$1&amp;$AF$2:$CM$2,0))*VLOOKUP($Q660,$C$17:$M$20,COUNTBLANK($D$15:M$15)+1,FALSE)</f>
        <v>0</v>
      </c>
    </row>
    <row r="661" spans="17:29" x14ac:dyDescent="0.2">
      <c r="Q661" t="s">
        <v>418</v>
      </c>
      <c r="R661">
        <f t="shared" si="145"/>
        <v>5</v>
      </c>
      <c r="S661">
        <f t="shared" si="146"/>
        <v>59</v>
      </c>
      <c r="T661" s="3">
        <f t="array" ref="T661">INDEX($AF$3:$CM$62,MATCH($S661,$AE$3:$AE$62,0),MATCH(T$1&amp;$R661,$AF$1:$CM$1&amp;$AF$2:$CM$2,0))*VLOOKUP($Q661,$C$17:$M$20,COUNTBLANK($D$15:D$15)+1,FALSE)</f>
        <v>472</v>
      </c>
      <c r="U661" s="3">
        <f t="array" ref="U661">INDEX($AF$3:$CM$62,MATCH($S661,$AE$3:$AE$62,0),MATCH(U$1&amp;$R661,$AF$1:$CM$1&amp;$AF$2:$CM$2,0))*VLOOKUP($Q661,$C$17:$M$20,COUNTBLANK($D$15:E$15)+1,FALSE)</f>
        <v>23600</v>
      </c>
      <c r="V661" s="3">
        <f t="array" ref="V661">INDEX($AF$3:$CM$62,MATCH($S661,$AE$3:$AE$62,0),MATCH(V$1&amp;$R661,$AF$1:$CM$1&amp;$AF$2:$CM$2,0))*VLOOKUP($Q661,$C$17:$M$20,COUNTBLANK($D$15:F$15)+1,FALSE)</f>
        <v>0</v>
      </c>
      <c r="W661" s="3">
        <f t="array" ref="W661">INDEX($AF$3:$CM$62,MATCH($S661,$AE$3:$AE$62,0),MATCH(W$1&amp;$R661,$AF$1:$CM$1&amp;$AF$2:$CM$2,0))*VLOOKUP($Q661,$C$17:$M$20,COUNTBLANK($D$15:G$15)+1,FALSE)</f>
        <v>0</v>
      </c>
      <c r="X661" s="3">
        <f t="array" ref="X661">INDEX($AF$3:$CM$62,MATCH($S661,$AE$3:$AE$62,0),MATCH(X$1&amp;$R661,$AF$1:$CM$1&amp;$AF$2:$CM$2,0))*VLOOKUP($Q661,$C$17:$M$20,COUNTBLANK($D$15:H$15)+1,FALSE)</f>
        <v>0</v>
      </c>
      <c r="Y661" s="3">
        <f t="array" ref="Y661">INDEX($AF$3:$CM$62,MATCH($S661,$AE$3:$AE$62,0),MATCH(Y$1&amp;$R661,$AF$1:$CM$1&amp;$AF$2:$CM$2,0))*VLOOKUP($Q661,$C$17:$M$20,COUNTBLANK($D$15:I$15)+1,FALSE)</f>
        <v>0.40000000000000008</v>
      </c>
      <c r="Z661" s="3">
        <f t="array" ref="Z661">INDEX($AF$3:$CM$62,MATCH($S661,$AE$3:$AE$62,0),MATCH(Z$1&amp;$R661,$AF$1:$CM$1&amp;$AF$2:$CM$2,0))*VLOOKUP($Q661,$C$17:$M$20,COUNTBLANK($D$15:J$15)+1,FALSE)</f>
        <v>0</v>
      </c>
      <c r="AA661" s="3">
        <f t="array" ref="AA661">INDEX($AF$3:$CM$62,MATCH($S661,$AE$3:$AE$62,0),MATCH(AA$1&amp;$R661,$AF$1:$CM$1&amp;$AF$2:$CM$2,0))*VLOOKUP($Q661,$C$17:$M$20,COUNTBLANK($D$15:K$15)+1,FALSE)</f>
        <v>0</v>
      </c>
      <c r="AB661" s="3">
        <f t="array" ref="AB661">INDEX($AF$3:$CM$62,MATCH($S661,$AE$3:$AE$62,0),MATCH(AB$1&amp;$R661,$AF$1:$CM$1&amp;$AF$2:$CM$2,0))*VLOOKUP($Q661,$C$17:$M$20,COUNTBLANK($D$15:L$15)+1,FALSE)</f>
        <v>0</v>
      </c>
      <c r="AC661" s="3">
        <f t="array" ref="AC661">INDEX($AF$3:$CM$62,MATCH($S661,$AE$3:$AE$62,0),MATCH(AC$1&amp;$R661,$AF$1:$CM$1&amp;$AF$2:$CM$2,0))*VLOOKUP($Q661,$C$17:$M$20,COUNTBLANK($D$15:M$15)+1,FALSE)</f>
        <v>0</v>
      </c>
    </row>
    <row r="662" spans="17:29" x14ac:dyDescent="0.2">
      <c r="Q662" t="s">
        <v>418</v>
      </c>
      <c r="R662">
        <f t="shared" si="145"/>
        <v>5</v>
      </c>
      <c r="S662">
        <f t="shared" si="146"/>
        <v>60</v>
      </c>
      <c r="T662" s="3">
        <f t="array" ref="T662">INDEX($AF$3:$CM$62,MATCH($S662,$AE$3:$AE$62,0),MATCH(T$1&amp;$R662,$AF$1:$CM$1&amp;$AF$2:$CM$2,0))*VLOOKUP($Q662,$C$17:$M$20,COUNTBLANK($D$15:D$15)+1,FALSE)</f>
        <v>480</v>
      </c>
      <c r="U662" s="3">
        <f t="array" ref="U662">INDEX($AF$3:$CM$62,MATCH($S662,$AE$3:$AE$62,0),MATCH(U$1&amp;$R662,$AF$1:$CM$1&amp;$AF$2:$CM$2,0))*VLOOKUP($Q662,$C$17:$M$20,COUNTBLANK($D$15:E$15)+1,FALSE)</f>
        <v>24000</v>
      </c>
      <c r="V662" s="3">
        <f t="array" ref="V662">INDEX($AF$3:$CM$62,MATCH($S662,$AE$3:$AE$62,0),MATCH(V$1&amp;$R662,$AF$1:$CM$1&amp;$AF$2:$CM$2,0))*VLOOKUP($Q662,$C$17:$M$20,COUNTBLANK($D$15:F$15)+1,FALSE)</f>
        <v>0</v>
      </c>
      <c r="W662" s="3">
        <f t="array" ref="W662">INDEX($AF$3:$CM$62,MATCH($S662,$AE$3:$AE$62,0),MATCH(W$1&amp;$R662,$AF$1:$CM$1&amp;$AF$2:$CM$2,0))*VLOOKUP($Q662,$C$17:$M$20,COUNTBLANK($D$15:G$15)+1,FALSE)</f>
        <v>0</v>
      </c>
      <c r="X662" s="3">
        <f t="array" ref="X662">INDEX($AF$3:$CM$62,MATCH($S662,$AE$3:$AE$62,0),MATCH(X$1&amp;$R662,$AF$1:$CM$1&amp;$AF$2:$CM$2,0))*VLOOKUP($Q662,$C$17:$M$20,COUNTBLANK($D$15:H$15)+1,FALSE)</f>
        <v>0</v>
      </c>
      <c r="Y662" s="3">
        <f t="array" ref="Y662">INDEX($AF$3:$CM$62,MATCH($S662,$AE$3:$AE$62,0),MATCH(Y$1&amp;$R662,$AF$1:$CM$1&amp;$AF$2:$CM$2,0))*VLOOKUP($Q662,$C$17:$M$20,COUNTBLANK($D$15:I$15)+1,FALSE)</f>
        <v>0.48000000000000015</v>
      </c>
      <c r="Z662" s="3">
        <f t="array" ref="Z662">INDEX($AF$3:$CM$62,MATCH($S662,$AE$3:$AE$62,0),MATCH(Z$1&amp;$R662,$AF$1:$CM$1&amp;$AF$2:$CM$2,0))*VLOOKUP($Q662,$C$17:$M$20,COUNTBLANK($D$15:J$15)+1,FALSE)</f>
        <v>0</v>
      </c>
      <c r="AA662" s="3">
        <f t="array" ref="AA662">INDEX($AF$3:$CM$62,MATCH($S662,$AE$3:$AE$62,0),MATCH(AA$1&amp;$R662,$AF$1:$CM$1&amp;$AF$2:$CM$2,0))*VLOOKUP($Q662,$C$17:$M$20,COUNTBLANK($D$15:K$15)+1,FALSE)</f>
        <v>0</v>
      </c>
      <c r="AB662" s="3">
        <f t="array" ref="AB662">INDEX($AF$3:$CM$62,MATCH($S662,$AE$3:$AE$62,0),MATCH(AB$1&amp;$R662,$AF$1:$CM$1&amp;$AF$2:$CM$2,0))*VLOOKUP($Q662,$C$17:$M$20,COUNTBLANK($D$15:L$15)+1,FALSE)</f>
        <v>0</v>
      </c>
      <c r="AC662" s="3">
        <f t="array" ref="AC662">INDEX($AF$3:$CM$62,MATCH($S662,$AE$3:$AE$62,0),MATCH(AC$1&amp;$R662,$AF$1:$CM$1&amp;$AF$2:$CM$2,0))*VLOOKUP($Q662,$C$17:$M$20,COUNTBLANK($D$15:M$15)+1,FALSE)</f>
        <v>0</v>
      </c>
    </row>
    <row r="663" spans="17:29" x14ac:dyDescent="0.2">
      <c r="Q663" t="s">
        <v>418</v>
      </c>
      <c r="R663">
        <f t="shared" si="145"/>
        <v>6</v>
      </c>
      <c r="S663">
        <f t="shared" si="146"/>
        <v>1</v>
      </c>
      <c r="T663" s="3">
        <f t="array" ref="T663">INDEX($AF$3:$CM$62,MATCH($S663,$AE$3:$AE$62,0),MATCH(T$1&amp;$R663,$AF$1:$CM$1&amp;$AF$2:$CM$2,0))*VLOOKUP($Q663,$C$17:$M$20,COUNTBLANK($D$15:D$15)+1,FALSE)</f>
        <v>12</v>
      </c>
      <c r="U663" s="3">
        <f t="array" ref="U663">INDEX($AF$3:$CM$62,MATCH($S663,$AE$3:$AE$62,0),MATCH(U$1&amp;$R663,$AF$1:$CM$1&amp;$AF$2:$CM$2,0))*VLOOKUP($Q663,$C$17:$M$20,COUNTBLANK($D$15:E$15)+1,FALSE)</f>
        <v>600</v>
      </c>
      <c r="V663" s="3">
        <f t="array" ref="V663">INDEX($AF$3:$CM$62,MATCH($S663,$AE$3:$AE$62,0),MATCH(V$1&amp;$R663,$AF$1:$CM$1&amp;$AF$2:$CM$2,0))*VLOOKUP($Q663,$C$17:$M$20,COUNTBLANK($D$15:F$15)+1,FALSE)</f>
        <v>0</v>
      </c>
      <c r="W663" s="3">
        <f t="array" ref="W663">INDEX($AF$3:$CM$62,MATCH($S663,$AE$3:$AE$62,0),MATCH(W$1&amp;$R663,$AF$1:$CM$1&amp;$AF$2:$CM$2,0))*VLOOKUP($Q663,$C$17:$M$20,COUNTBLANK($D$15:G$15)+1,FALSE)</f>
        <v>0</v>
      </c>
      <c r="X663" s="3">
        <f t="array" ref="X663">INDEX($AF$3:$CM$62,MATCH($S663,$AE$3:$AE$62,0),MATCH(X$1&amp;$R663,$AF$1:$CM$1&amp;$AF$2:$CM$2,0))*VLOOKUP($Q663,$C$17:$M$20,COUNTBLANK($D$15:H$15)+1,FALSE)</f>
        <v>0</v>
      </c>
      <c r="Y663" s="3">
        <f t="array" ref="Y663">INDEX($AF$3:$CM$62,MATCH($S663,$AE$3:$AE$62,0),MATCH(Y$1&amp;$R663,$AF$1:$CM$1&amp;$AF$2:$CM$2,0))*VLOOKUP($Q663,$C$17:$M$20,COUNTBLANK($D$15:I$15)+1,FALSE)</f>
        <v>0</v>
      </c>
      <c r="Z663" s="3">
        <f t="array" ref="Z663">INDEX($AF$3:$CM$62,MATCH($S663,$AE$3:$AE$62,0),MATCH(Z$1&amp;$R663,$AF$1:$CM$1&amp;$AF$2:$CM$2,0))*VLOOKUP($Q663,$C$17:$M$20,COUNTBLANK($D$15:J$15)+1,FALSE)</f>
        <v>0</v>
      </c>
      <c r="AA663" s="3">
        <f t="array" ref="AA663">INDEX($AF$3:$CM$62,MATCH($S663,$AE$3:$AE$62,0),MATCH(AA$1&amp;$R663,$AF$1:$CM$1&amp;$AF$2:$CM$2,0))*VLOOKUP($Q663,$C$17:$M$20,COUNTBLANK($D$15:K$15)+1,FALSE)</f>
        <v>0</v>
      </c>
      <c r="AB663" s="3">
        <f t="array" ref="AB663">INDEX($AF$3:$CM$62,MATCH($S663,$AE$3:$AE$62,0),MATCH(AB$1&amp;$R663,$AF$1:$CM$1&amp;$AF$2:$CM$2,0))*VLOOKUP($Q663,$C$17:$M$20,COUNTBLANK($D$15:L$15)+1,FALSE)</f>
        <v>0</v>
      </c>
      <c r="AC663" s="3">
        <f t="array" ref="AC663">INDEX($AF$3:$CM$62,MATCH($S663,$AE$3:$AE$62,0),MATCH(AC$1&amp;$R663,$AF$1:$CM$1&amp;$AF$2:$CM$2,0))*VLOOKUP($Q663,$C$17:$M$20,COUNTBLANK($D$15:M$15)+1,FALSE)</f>
        <v>0</v>
      </c>
    </row>
    <row r="664" spans="17:29" x14ac:dyDescent="0.2">
      <c r="Q664" t="s">
        <v>418</v>
      </c>
      <c r="R664">
        <f t="shared" si="145"/>
        <v>6</v>
      </c>
      <c r="S664">
        <f t="shared" si="146"/>
        <v>2</v>
      </c>
      <c r="T664" s="3">
        <f t="array" ref="T664">INDEX($AF$3:$CM$62,MATCH($S664,$AE$3:$AE$62,0),MATCH(T$1&amp;$R664,$AF$1:$CM$1&amp;$AF$2:$CM$2,0))*VLOOKUP($Q664,$C$17:$M$20,COUNTBLANK($D$15:D$15)+1,FALSE)</f>
        <v>24</v>
      </c>
      <c r="U664" s="3">
        <f t="array" ref="U664">INDEX($AF$3:$CM$62,MATCH($S664,$AE$3:$AE$62,0),MATCH(U$1&amp;$R664,$AF$1:$CM$1&amp;$AF$2:$CM$2,0))*VLOOKUP($Q664,$C$17:$M$20,COUNTBLANK($D$15:E$15)+1,FALSE)</f>
        <v>1200</v>
      </c>
      <c r="V664" s="3">
        <f t="array" ref="V664">INDEX($AF$3:$CM$62,MATCH($S664,$AE$3:$AE$62,0),MATCH(V$1&amp;$R664,$AF$1:$CM$1&amp;$AF$2:$CM$2,0))*VLOOKUP($Q664,$C$17:$M$20,COUNTBLANK($D$15:F$15)+1,FALSE)</f>
        <v>0</v>
      </c>
      <c r="W664" s="3">
        <f t="array" ref="W664">INDEX($AF$3:$CM$62,MATCH($S664,$AE$3:$AE$62,0),MATCH(W$1&amp;$R664,$AF$1:$CM$1&amp;$AF$2:$CM$2,0))*VLOOKUP($Q664,$C$17:$M$20,COUNTBLANK($D$15:G$15)+1,FALSE)</f>
        <v>0</v>
      </c>
      <c r="X664" s="3">
        <f t="array" ref="X664">INDEX($AF$3:$CM$62,MATCH($S664,$AE$3:$AE$62,0),MATCH(X$1&amp;$R664,$AF$1:$CM$1&amp;$AF$2:$CM$2,0))*VLOOKUP($Q664,$C$17:$M$20,COUNTBLANK($D$15:H$15)+1,FALSE)</f>
        <v>0</v>
      </c>
      <c r="Y664" s="3">
        <f t="array" ref="Y664">INDEX($AF$3:$CM$62,MATCH($S664,$AE$3:$AE$62,0),MATCH(Y$1&amp;$R664,$AF$1:$CM$1&amp;$AF$2:$CM$2,0))*VLOOKUP($Q664,$C$17:$M$20,COUNTBLANK($D$15:I$15)+1,FALSE)</f>
        <v>0</v>
      </c>
      <c r="Z664" s="3">
        <f t="array" ref="Z664">INDEX($AF$3:$CM$62,MATCH($S664,$AE$3:$AE$62,0),MATCH(Z$1&amp;$R664,$AF$1:$CM$1&amp;$AF$2:$CM$2,0))*VLOOKUP($Q664,$C$17:$M$20,COUNTBLANK($D$15:J$15)+1,FALSE)</f>
        <v>0</v>
      </c>
      <c r="AA664" s="3">
        <f t="array" ref="AA664">INDEX($AF$3:$CM$62,MATCH($S664,$AE$3:$AE$62,0),MATCH(AA$1&amp;$R664,$AF$1:$CM$1&amp;$AF$2:$CM$2,0))*VLOOKUP($Q664,$C$17:$M$20,COUNTBLANK($D$15:K$15)+1,FALSE)</f>
        <v>0</v>
      </c>
      <c r="AB664" s="3">
        <f t="array" ref="AB664">INDEX($AF$3:$CM$62,MATCH($S664,$AE$3:$AE$62,0),MATCH(AB$1&amp;$R664,$AF$1:$CM$1&amp;$AF$2:$CM$2,0))*VLOOKUP($Q664,$C$17:$M$20,COUNTBLANK($D$15:L$15)+1,FALSE)</f>
        <v>0</v>
      </c>
      <c r="AC664" s="3">
        <f t="array" ref="AC664">INDEX($AF$3:$CM$62,MATCH($S664,$AE$3:$AE$62,0),MATCH(AC$1&amp;$R664,$AF$1:$CM$1&amp;$AF$2:$CM$2,0))*VLOOKUP($Q664,$C$17:$M$20,COUNTBLANK($D$15:M$15)+1,FALSE)</f>
        <v>0</v>
      </c>
    </row>
    <row r="665" spans="17:29" x14ac:dyDescent="0.2">
      <c r="Q665" t="s">
        <v>418</v>
      </c>
      <c r="R665">
        <f t="shared" si="145"/>
        <v>6</v>
      </c>
      <c r="S665">
        <f t="shared" si="146"/>
        <v>3</v>
      </c>
      <c r="T665" s="3">
        <f t="array" ref="T665">INDEX($AF$3:$CM$62,MATCH($S665,$AE$3:$AE$62,0),MATCH(T$1&amp;$R665,$AF$1:$CM$1&amp;$AF$2:$CM$2,0))*VLOOKUP($Q665,$C$17:$M$20,COUNTBLANK($D$15:D$15)+1,FALSE)</f>
        <v>36</v>
      </c>
      <c r="U665" s="3">
        <f t="array" ref="U665">INDEX($AF$3:$CM$62,MATCH($S665,$AE$3:$AE$62,0),MATCH(U$1&amp;$R665,$AF$1:$CM$1&amp;$AF$2:$CM$2,0))*VLOOKUP($Q665,$C$17:$M$20,COUNTBLANK($D$15:E$15)+1,FALSE)</f>
        <v>1800</v>
      </c>
      <c r="V665" s="3">
        <f t="array" ref="V665">INDEX($AF$3:$CM$62,MATCH($S665,$AE$3:$AE$62,0),MATCH(V$1&amp;$R665,$AF$1:$CM$1&amp;$AF$2:$CM$2,0))*VLOOKUP($Q665,$C$17:$M$20,COUNTBLANK($D$15:F$15)+1,FALSE)</f>
        <v>0</v>
      </c>
      <c r="W665" s="3">
        <f t="array" ref="W665">INDEX($AF$3:$CM$62,MATCH($S665,$AE$3:$AE$62,0),MATCH(W$1&amp;$R665,$AF$1:$CM$1&amp;$AF$2:$CM$2,0))*VLOOKUP($Q665,$C$17:$M$20,COUNTBLANK($D$15:G$15)+1,FALSE)</f>
        <v>0</v>
      </c>
      <c r="X665" s="3">
        <f t="array" ref="X665">INDEX($AF$3:$CM$62,MATCH($S665,$AE$3:$AE$62,0),MATCH(X$1&amp;$R665,$AF$1:$CM$1&amp;$AF$2:$CM$2,0))*VLOOKUP($Q665,$C$17:$M$20,COUNTBLANK($D$15:H$15)+1,FALSE)</f>
        <v>0</v>
      </c>
      <c r="Y665" s="3">
        <f t="array" ref="Y665">INDEX($AF$3:$CM$62,MATCH($S665,$AE$3:$AE$62,0),MATCH(Y$1&amp;$R665,$AF$1:$CM$1&amp;$AF$2:$CM$2,0))*VLOOKUP($Q665,$C$17:$M$20,COUNTBLANK($D$15:I$15)+1,FALSE)</f>
        <v>0</v>
      </c>
      <c r="Z665" s="3">
        <f t="array" ref="Z665">INDEX($AF$3:$CM$62,MATCH($S665,$AE$3:$AE$62,0),MATCH(Z$1&amp;$R665,$AF$1:$CM$1&amp;$AF$2:$CM$2,0))*VLOOKUP($Q665,$C$17:$M$20,COUNTBLANK($D$15:J$15)+1,FALSE)</f>
        <v>0</v>
      </c>
      <c r="AA665" s="3">
        <f t="array" ref="AA665">INDEX($AF$3:$CM$62,MATCH($S665,$AE$3:$AE$62,0),MATCH(AA$1&amp;$R665,$AF$1:$CM$1&amp;$AF$2:$CM$2,0))*VLOOKUP($Q665,$C$17:$M$20,COUNTBLANK($D$15:K$15)+1,FALSE)</f>
        <v>0</v>
      </c>
      <c r="AB665" s="3">
        <f t="array" ref="AB665">INDEX($AF$3:$CM$62,MATCH($S665,$AE$3:$AE$62,0),MATCH(AB$1&amp;$R665,$AF$1:$CM$1&amp;$AF$2:$CM$2,0))*VLOOKUP($Q665,$C$17:$M$20,COUNTBLANK($D$15:L$15)+1,FALSE)</f>
        <v>0</v>
      </c>
      <c r="AC665" s="3">
        <f t="array" ref="AC665">INDEX($AF$3:$CM$62,MATCH($S665,$AE$3:$AE$62,0),MATCH(AC$1&amp;$R665,$AF$1:$CM$1&amp;$AF$2:$CM$2,0))*VLOOKUP($Q665,$C$17:$M$20,COUNTBLANK($D$15:M$15)+1,FALSE)</f>
        <v>0</v>
      </c>
    </row>
    <row r="666" spans="17:29" x14ac:dyDescent="0.2">
      <c r="Q666" t="s">
        <v>418</v>
      </c>
      <c r="R666">
        <f t="shared" si="145"/>
        <v>6</v>
      </c>
      <c r="S666">
        <f t="shared" si="146"/>
        <v>4</v>
      </c>
      <c r="T666" s="3">
        <f t="array" ref="T666">INDEX($AF$3:$CM$62,MATCH($S666,$AE$3:$AE$62,0),MATCH(T$1&amp;$R666,$AF$1:$CM$1&amp;$AF$2:$CM$2,0))*VLOOKUP($Q666,$C$17:$M$20,COUNTBLANK($D$15:D$15)+1,FALSE)</f>
        <v>48</v>
      </c>
      <c r="U666" s="3">
        <f t="array" ref="U666">INDEX($AF$3:$CM$62,MATCH($S666,$AE$3:$AE$62,0),MATCH(U$1&amp;$R666,$AF$1:$CM$1&amp;$AF$2:$CM$2,0))*VLOOKUP($Q666,$C$17:$M$20,COUNTBLANK($D$15:E$15)+1,FALSE)</f>
        <v>2400</v>
      </c>
      <c r="V666" s="3">
        <f t="array" ref="V666">INDEX($AF$3:$CM$62,MATCH($S666,$AE$3:$AE$62,0),MATCH(V$1&amp;$R666,$AF$1:$CM$1&amp;$AF$2:$CM$2,0))*VLOOKUP($Q666,$C$17:$M$20,COUNTBLANK($D$15:F$15)+1,FALSE)</f>
        <v>0</v>
      </c>
      <c r="W666" s="3">
        <f t="array" ref="W666">INDEX($AF$3:$CM$62,MATCH($S666,$AE$3:$AE$62,0),MATCH(W$1&amp;$R666,$AF$1:$CM$1&amp;$AF$2:$CM$2,0))*VLOOKUP($Q666,$C$17:$M$20,COUNTBLANK($D$15:G$15)+1,FALSE)</f>
        <v>0</v>
      </c>
      <c r="X666" s="3">
        <f t="array" ref="X666">INDEX($AF$3:$CM$62,MATCH($S666,$AE$3:$AE$62,0),MATCH(X$1&amp;$R666,$AF$1:$CM$1&amp;$AF$2:$CM$2,0))*VLOOKUP($Q666,$C$17:$M$20,COUNTBLANK($D$15:H$15)+1,FALSE)</f>
        <v>0</v>
      </c>
      <c r="Y666" s="3">
        <f t="array" ref="Y666">INDEX($AF$3:$CM$62,MATCH($S666,$AE$3:$AE$62,0),MATCH(Y$1&amp;$R666,$AF$1:$CM$1&amp;$AF$2:$CM$2,0))*VLOOKUP($Q666,$C$17:$M$20,COUNTBLANK($D$15:I$15)+1,FALSE)</f>
        <v>0</v>
      </c>
      <c r="Z666" s="3">
        <f t="array" ref="Z666">INDEX($AF$3:$CM$62,MATCH($S666,$AE$3:$AE$62,0),MATCH(Z$1&amp;$R666,$AF$1:$CM$1&amp;$AF$2:$CM$2,0))*VLOOKUP($Q666,$C$17:$M$20,COUNTBLANK($D$15:J$15)+1,FALSE)</f>
        <v>0</v>
      </c>
      <c r="AA666" s="3">
        <f t="array" ref="AA666">INDEX($AF$3:$CM$62,MATCH($S666,$AE$3:$AE$62,0),MATCH(AA$1&amp;$R666,$AF$1:$CM$1&amp;$AF$2:$CM$2,0))*VLOOKUP($Q666,$C$17:$M$20,COUNTBLANK($D$15:K$15)+1,FALSE)</f>
        <v>0</v>
      </c>
      <c r="AB666" s="3">
        <f t="array" ref="AB666">INDEX($AF$3:$CM$62,MATCH($S666,$AE$3:$AE$62,0),MATCH(AB$1&amp;$R666,$AF$1:$CM$1&amp;$AF$2:$CM$2,0))*VLOOKUP($Q666,$C$17:$M$20,COUNTBLANK($D$15:L$15)+1,FALSE)</f>
        <v>0</v>
      </c>
      <c r="AC666" s="3">
        <f t="array" ref="AC666">INDEX($AF$3:$CM$62,MATCH($S666,$AE$3:$AE$62,0),MATCH(AC$1&amp;$R666,$AF$1:$CM$1&amp;$AF$2:$CM$2,0))*VLOOKUP($Q666,$C$17:$M$20,COUNTBLANK($D$15:M$15)+1,FALSE)</f>
        <v>0</v>
      </c>
    </row>
    <row r="667" spans="17:29" x14ac:dyDescent="0.2">
      <c r="Q667" t="s">
        <v>418</v>
      </c>
      <c r="R667">
        <f t="shared" si="145"/>
        <v>6</v>
      </c>
      <c r="S667">
        <f t="shared" si="146"/>
        <v>5</v>
      </c>
      <c r="T667" s="3">
        <f t="array" ref="T667">INDEX($AF$3:$CM$62,MATCH($S667,$AE$3:$AE$62,0),MATCH(T$1&amp;$R667,$AF$1:$CM$1&amp;$AF$2:$CM$2,0))*VLOOKUP($Q667,$C$17:$M$20,COUNTBLANK($D$15:D$15)+1,FALSE)</f>
        <v>60</v>
      </c>
      <c r="U667" s="3">
        <f t="array" ref="U667">INDEX($AF$3:$CM$62,MATCH($S667,$AE$3:$AE$62,0),MATCH(U$1&amp;$R667,$AF$1:$CM$1&amp;$AF$2:$CM$2,0))*VLOOKUP($Q667,$C$17:$M$20,COUNTBLANK($D$15:E$15)+1,FALSE)</f>
        <v>3000</v>
      </c>
      <c r="V667" s="3">
        <f t="array" ref="V667">INDEX($AF$3:$CM$62,MATCH($S667,$AE$3:$AE$62,0),MATCH(V$1&amp;$R667,$AF$1:$CM$1&amp;$AF$2:$CM$2,0))*VLOOKUP($Q667,$C$17:$M$20,COUNTBLANK($D$15:F$15)+1,FALSE)</f>
        <v>0</v>
      </c>
      <c r="W667" s="3">
        <f t="array" ref="W667">INDEX($AF$3:$CM$62,MATCH($S667,$AE$3:$AE$62,0),MATCH(W$1&amp;$R667,$AF$1:$CM$1&amp;$AF$2:$CM$2,0))*VLOOKUP($Q667,$C$17:$M$20,COUNTBLANK($D$15:G$15)+1,FALSE)</f>
        <v>0</v>
      </c>
      <c r="X667" s="3">
        <f t="array" ref="X667">INDEX($AF$3:$CM$62,MATCH($S667,$AE$3:$AE$62,0),MATCH(X$1&amp;$R667,$AF$1:$CM$1&amp;$AF$2:$CM$2,0))*VLOOKUP($Q667,$C$17:$M$20,COUNTBLANK($D$15:H$15)+1,FALSE)</f>
        <v>0</v>
      </c>
      <c r="Y667" s="3">
        <f t="array" ref="Y667">INDEX($AF$3:$CM$62,MATCH($S667,$AE$3:$AE$62,0),MATCH(Y$1&amp;$R667,$AF$1:$CM$1&amp;$AF$2:$CM$2,0))*VLOOKUP($Q667,$C$17:$M$20,COUNTBLANK($D$15:I$15)+1,FALSE)</f>
        <v>0</v>
      </c>
      <c r="Z667" s="3">
        <f t="array" ref="Z667">INDEX($AF$3:$CM$62,MATCH($S667,$AE$3:$AE$62,0),MATCH(Z$1&amp;$R667,$AF$1:$CM$1&amp;$AF$2:$CM$2,0))*VLOOKUP($Q667,$C$17:$M$20,COUNTBLANK($D$15:J$15)+1,FALSE)</f>
        <v>0</v>
      </c>
      <c r="AA667" s="3">
        <f t="array" ref="AA667">INDEX($AF$3:$CM$62,MATCH($S667,$AE$3:$AE$62,0),MATCH(AA$1&amp;$R667,$AF$1:$CM$1&amp;$AF$2:$CM$2,0))*VLOOKUP($Q667,$C$17:$M$20,COUNTBLANK($D$15:K$15)+1,FALSE)</f>
        <v>0</v>
      </c>
      <c r="AB667" s="3">
        <f t="array" ref="AB667">INDEX($AF$3:$CM$62,MATCH($S667,$AE$3:$AE$62,0),MATCH(AB$1&amp;$R667,$AF$1:$CM$1&amp;$AF$2:$CM$2,0))*VLOOKUP($Q667,$C$17:$M$20,COUNTBLANK($D$15:L$15)+1,FALSE)</f>
        <v>0</v>
      </c>
      <c r="AC667" s="3">
        <f t="array" ref="AC667">INDEX($AF$3:$CM$62,MATCH($S667,$AE$3:$AE$62,0),MATCH(AC$1&amp;$R667,$AF$1:$CM$1&amp;$AF$2:$CM$2,0))*VLOOKUP($Q667,$C$17:$M$20,COUNTBLANK($D$15:M$15)+1,FALSE)</f>
        <v>0</v>
      </c>
    </row>
    <row r="668" spans="17:29" x14ac:dyDescent="0.2">
      <c r="Q668" t="s">
        <v>418</v>
      </c>
      <c r="R668">
        <f t="shared" si="145"/>
        <v>6</v>
      </c>
      <c r="S668">
        <f t="shared" si="146"/>
        <v>6</v>
      </c>
      <c r="T668" s="3">
        <f t="array" ref="T668">INDEX($AF$3:$CM$62,MATCH($S668,$AE$3:$AE$62,0),MATCH(T$1&amp;$R668,$AF$1:$CM$1&amp;$AF$2:$CM$2,0))*VLOOKUP($Q668,$C$17:$M$20,COUNTBLANK($D$15:D$15)+1,FALSE)</f>
        <v>72</v>
      </c>
      <c r="U668" s="3">
        <f t="array" ref="U668">INDEX($AF$3:$CM$62,MATCH($S668,$AE$3:$AE$62,0),MATCH(U$1&amp;$R668,$AF$1:$CM$1&amp;$AF$2:$CM$2,0))*VLOOKUP($Q668,$C$17:$M$20,COUNTBLANK($D$15:E$15)+1,FALSE)</f>
        <v>3600</v>
      </c>
      <c r="V668" s="3">
        <f t="array" ref="V668">INDEX($AF$3:$CM$62,MATCH($S668,$AE$3:$AE$62,0),MATCH(V$1&amp;$R668,$AF$1:$CM$1&amp;$AF$2:$CM$2,0))*VLOOKUP($Q668,$C$17:$M$20,COUNTBLANK($D$15:F$15)+1,FALSE)</f>
        <v>0</v>
      </c>
      <c r="W668" s="3">
        <f t="array" ref="W668">INDEX($AF$3:$CM$62,MATCH($S668,$AE$3:$AE$62,0),MATCH(W$1&amp;$R668,$AF$1:$CM$1&amp;$AF$2:$CM$2,0))*VLOOKUP($Q668,$C$17:$M$20,COUNTBLANK($D$15:G$15)+1,FALSE)</f>
        <v>0</v>
      </c>
      <c r="X668" s="3">
        <f t="array" ref="X668">INDEX($AF$3:$CM$62,MATCH($S668,$AE$3:$AE$62,0),MATCH(X$1&amp;$R668,$AF$1:$CM$1&amp;$AF$2:$CM$2,0))*VLOOKUP($Q668,$C$17:$M$20,COUNTBLANK($D$15:H$15)+1,FALSE)</f>
        <v>0</v>
      </c>
      <c r="Y668" s="3">
        <f t="array" ref="Y668">INDEX($AF$3:$CM$62,MATCH($S668,$AE$3:$AE$62,0),MATCH(Y$1&amp;$R668,$AF$1:$CM$1&amp;$AF$2:$CM$2,0))*VLOOKUP($Q668,$C$17:$M$20,COUNTBLANK($D$15:I$15)+1,FALSE)</f>
        <v>0</v>
      </c>
      <c r="Z668" s="3">
        <f t="array" ref="Z668">INDEX($AF$3:$CM$62,MATCH($S668,$AE$3:$AE$62,0),MATCH(Z$1&amp;$R668,$AF$1:$CM$1&amp;$AF$2:$CM$2,0))*VLOOKUP($Q668,$C$17:$M$20,COUNTBLANK($D$15:J$15)+1,FALSE)</f>
        <v>0</v>
      </c>
      <c r="AA668" s="3">
        <f t="array" ref="AA668">INDEX($AF$3:$CM$62,MATCH($S668,$AE$3:$AE$62,0),MATCH(AA$1&amp;$R668,$AF$1:$CM$1&amp;$AF$2:$CM$2,0))*VLOOKUP($Q668,$C$17:$M$20,COUNTBLANK($D$15:K$15)+1,FALSE)</f>
        <v>0</v>
      </c>
      <c r="AB668" s="3">
        <f t="array" ref="AB668">INDEX($AF$3:$CM$62,MATCH($S668,$AE$3:$AE$62,0),MATCH(AB$1&amp;$R668,$AF$1:$CM$1&amp;$AF$2:$CM$2,0))*VLOOKUP($Q668,$C$17:$M$20,COUNTBLANK($D$15:L$15)+1,FALSE)</f>
        <v>0</v>
      </c>
      <c r="AC668" s="3">
        <f t="array" ref="AC668">INDEX($AF$3:$CM$62,MATCH($S668,$AE$3:$AE$62,0),MATCH(AC$1&amp;$R668,$AF$1:$CM$1&amp;$AF$2:$CM$2,0))*VLOOKUP($Q668,$C$17:$M$20,COUNTBLANK($D$15:M$15)+1,FALSE)</f>
        <v>0</v>
      </c>
    </row>
    <row r="669" spans="17:29" x14ac:dyDescent="0.2">
      <c r="Q669" t="s">
        <v>418</v>
      </c>
      <c r="R669">
        <f t="shared" si="145"/>
        <v>6</v>
      </c>
      <c r="S669">
        <f t="shared" si="146"/>
        <v>7</v>
      </c>
      <c r="T669" s="3">
        <f t="array" ref="T669">INDEX($AF$3:$CM$62,MATCH($S669,$AE$3:$AE$62,0),MATCH(T$1&amp;$R669,$AF$1:$CM$1&amp;$AF$2:$CM$2,0))*VLOOKUP($Q669,$C$17:$M$20,COUNTBLANK($D$15:D$15)+1,FALSE)</f>
        <v>84</v>
      </c>
      <c r="U669" s="3">
        <f t="array" ref="U669">INDEX($AF$3:$CM$62,MATCH($S669,$AE$3:$AE$62,0),MATCH(U$1&amp;$R669,$AF$1:$CM$1&amp;$AF$2:$CM$2,0))*VLOOKUP($Q669,$C$17:$M$20,COUNTBLANK($D$15:E$15)+1,FALSE)</f>
        <v>4200</v>
      </c>
      <c r="V669" s="3">
        <f t="array" ref="V669">INDEX($AF$3:$CM$62,MATCH($S669,$AE$3:$AE$62,0),MATCH(V$1&amp;$R669,$AF$1:$CM$1&amp;$AF$2:$CM$2,0))*VLOOKUP($Q669,$C$17:$M$20,COUNTBLANK($D$15:F$15)+1,FALSE)</f>
        <v>0</v>
      </c>
      <c r="W669" s="3">
        <f t="array" ref="W669">INDEX($AF$3:$CM$62,MATCH($S669,$AE$3:$AE$62,0),MATCH(W$1&amp;$R669,$AF$1:$CM$1&amp;$AF$2:$CM$2,0))*VLOOKUP($Q669,$C$17:$M$20,COUNTBLANK($D$15:G$15)+1,FALSE)</f>
        <v>0</v>
      </c>
      <c r="X669" s="3">
        <f t="array" ref="X669">INDEX($AF$3:$CM$62,MATCH($S669,$AE$3:$AE$62,0),MATCH(X$1&amp;$R669,$AF$1:$CM$1&amp;$AF$2:$CM$2,0))*VLOOKUP($Q669,$C$17:$M$20,COUNTBLANK($D$15:H$15)+1,FALSE)</f>
        <v>0</v>
      </c>
      <c r="Y669" s="3">
        <f t="array" ref="Y669">INDEX($AF$3:$CM$62,MATCH($S669,$AE$3:$AE$62,0),MATCH(Y$1&amp;$R669,$AF$1:$CM$1&amp;$AF$2:$CM$2,0))*VLOOKUP($Q669,$C$17:$M$20,COUNTBLANK($D$15:I$15)+1,FALSE)</f>
        <v>0</v>
      </c>
      <c r="Z669" s="3">
        <f t="array" ref="Z669">INDEX($AF$3:$CM$62,MATCH($S669,$AE$3:$AE$62,0),MATCH(Z$1&amp;$R669,$AF$1:$CM$1&amp;$AF$2:$CM$2,0))*VLOOKUP($Q669,$C$17:$M$20,COUNTBLANK($D$15:J$15)+1,FALSE)</f>
        <v>0</v>
      </c>
      <c r="AA669" s="3">
        <f t="array" ref="AA669">INDEX($AF$3:$CM$62,MATCH($S669,$AE$3:$AE$62,0),MATCH(AA$1&amp;$R669,$AF$1:$CM$1&amp;$AF$2:$CM$2,0))*VLOOKUP($Q669,$C$17:$M$20,COUNTBLANK($D$15:K$15)+1,FALSE)</f>
        <v>0</v>
      </c>
      <c r="AB669" s="3">
        <f t="array" ref="AB669">INDEX($AF$3:$CM$62,MATCH($S669,$AE$3:$AE$62,0),MATCH(AB$1&amp;$R669,$AF$1:$CM$1&amp;$AF$2:$CM$2,0))*VLOOKUP($Q669,$C$17:$M$20,COUNTBLANK($D$15:L$15)+1,FALSE)</f>
        <v>0</v>
      </c>
      <c r="AC669" s="3">
        <f t="array" ref="AC669">INDEX($AF$3:$CM$62,MATCH($S669,$AE$3:$AE$62,0),MATCH(AC$1&amp;$R669,$AF$1:$CM$1&amp;$AF$2:$CM$2,0))*VLOOKUP($Q669,$C$17:$M$20,COUNTBLANK($D$15:M$15)+1,FALSE)</f>
        <v>0</v>
      </c>
    </row>
    <row r="670" spans="17:29" x14ac:dyDescent="0.2">
      <c r="Q670" t="s">
        <v>418</v>
      </c>
      <c r="R670">
        <f t="shared" si="145"/>
        <v>6</v>
      </c>
      <c r="S670">
        <f t="shared" si="146"/>
        <v>8</v>
      </c>
      <c r="T670" s="3">
        <f t="array" ref="T670">INDEX($AF$3:$CM$62,MATCH($S670,$AE$3:$AE$62,0),MATCH(T$1&amp;$R670,$AF$1:$CM$1&amp;$AF$2:$CM$2,0))*VLOOKUP($Q670,$C$17:$M$20,COUNTBLANK($D$15:D$15)+1,FALSE)</f>
        <v>96</v>
      </c>
      <c r="U670" s="3">
        <f t="array" ref="U670">INDEX($AF$3:$CM$62,MATCH($S670,$AE$3:$AE$62,0),MATCH(U$1&amp;$R670,$AF$1:$CM$1&amp;$AF$2:$CM$2,0))*VLOOKUP($Q670,$C$17:$M$20,COUNTBLANK($D$15:E$15)+1,FALSE)</f>
        <v>4800</v>
      </c>
      <c r="V670" s="3">
        <f t="array" ref="V670">INDEX($AF$3:$CM$62,MATCH($S670,$AE$3:$AE$62,0),MATCH(V$1&amp;$R670,$AF$1:$CM$1&amp;$AF$2:$CM$2,0))*VLOOKUP($Q670,$C$17:$M$20,COUNTBLANK($D$15:F$15)+1,FALSE)</f>
        <v>0</v>
      </c>
      <c r="W670" s="3">
        <f t="array" ref="W670">INDEX($AF$3:$CM$62,MATCH($S670,$AE$3:$AE$62,0),MATCH(W$1&amp;$R670,$AF$1:$CM$1&amp;$AF$2:$CM$2,0))*VLOOKUP($Q670,$C$17:$M$20,COUNTBLANK($D$15:G$15)+1,FALSE)</f>
        <v>0</v>
      </c>
      <c r="X670" s="3">
        <f t="array" ref="X670">INDEX($AF$3:$CM$62,MATCH($S670,$AE$3:$AE$62,0),MATCH(X$1&amp;$R670,$AF$1:$CM$1&amp;$AF$2:$CM$2,0))*VLOOKUP($Q670,$C$17:$M$20,COUNTBLANK($D$15:H$15)+1,FALSE)</f>
        <v>0</v>
      </c>
      <c r="Y670" s="3">
        <f t="array" ref="Y670">INDEX($AF$3:$CM$62,MATCH($S670,$AE$3:$AE$62,0),MATCH(Y$1&amp;$R670,$AF$1:$CM$1&amp;$AF$2:$CM$2,0))*VLOOKUP($Q670,$C$17:$M$20,COUNTBLANK($D$15:I$15)+1,FALSE)</f>
        <v>0</v>
      </c>
      <c r="Z670" s="3">
        <f t="array" ref="Z670">INDEX($AF$3:$CM$62,MATCH($S670,$AE$3:$AE$62,0),MATCH(Z$1&amp;$R670,$AF$1:$CM$1&amp;$AF$2:$CM$2,0))*VLOOKUP($Q670,$C$17:$M$20,COUNTBLANK($D$15:J$15)+1,FALSE)</f>
        <v>0</v>
      </c>
      <c r="AA670" s="3">
        <f t="array" ref="AA670">INDEX($AF$3:$CM$62,MATCH($S670,$AE$3:$AE$62,0),MATCH(AA$1&amp;$R670,$AF$1:$CM$1&amp;$AF$2:$CM$2,0))*VLOOKUP($Q670,$C$17:$M$20,COUNTBLANK($D$15:K$15)+1,FALSE)</f>
        <v>0</v>
      </c>
      <c r="AB670" s="3">
        <f t="array" ref="AB670">INDEX($AF$3:$CM$62,MATCH($S670,$AE$3:$AE$62,0),MATCH(AB$1&amp;$R670,$AF$1:$CM$1&amp;$AF$2:$CM$2,0))*VLOOKUP($Q670,$C$17:$M$20,COUNTBLANK($D$15:L$15)+1,FALSE)</f>
        <v>0</v>
      </c>
      <c r="AC670" s="3">
        <f t="array" ref="AC670">INDEX($AF$3:$CM$62,MATCH($S670,$AE$3:$AE$62,0),MATCH(AC$1&amp;$R670,$AF$1:$CM$1&amp;$AF$2:$CM$2,0))*VLOOKUP($Q670,$C$17:$M$20,COUNTBLANK($D$15:M$15)+1,FALSE)</f>
        <v>0</v>
      </c>
    </row>
    <row r="671" spans="17:29" x14ac:dyDescent="0.2">
      <c r="Q671" t="s">
        <v>418</v>
      </c>
      <c r="R671">
        <f t="shared" si="145"/>
        <v>6</v>
      </c>
      <c r="S671">
        <f t="shared" si="146"/>
        <v>9</v>
      </c>
      <c r="T671" s="3">
        <f t="array" ref="T671">INDEX($AF$3:$CM$62,MATCH($S671,$AE$3:$AE$62,0),MATCH(T$1&amp;$R671,$AF$1:$CM$1&amp;$AF$2:$CM$2,0))*VLOOKUP($Q671,$C$17:$M$20,COUNTBLANK($D$15:D$15)+1,FALSE)</f>
        <v>108</v>
      </c>
      <c r="U671" s="3">
        <f t="array" ref="U671">INDEX($AF$3:$CM$62,MATCH($S671,$AE$3:$AE$62,0),MATCH(U$1&amp;$R671,$AF$1:$CM$1&amp;$AF$2:$CM$2,0))*VLOOKUP($Q671,$C$17:$M$20,COUNTBLANK($D$15:E$15)+1,FALSE)</f>
        <v>5400</v>
      </c>
      <c r="V671" s="3">
        <f t="array" ref="V671">INDEX($AF$3:$CM$62,MATCH($S671,$AE$3:$AE$62,0),MATCH(V$1&amp;$R671,$AF$1:$CM$1&amp;$AF$2:$CM$2,0))*VLOOKUP($Q671,$C$17:$M$20,COUNTBLANK($D$15:F$15)+1,FALSE)</f>
        <v>0</v>
      </c>
      <c r="W671" s="3">
        <f t="array" ref="W671">INDEX($AF$3:$CM$62,MATCH($S671,$AE$3:$AE$62,0),MATCH(W$1&amp;$R671,$AF$1:$CM$1&amp;$AF$2:$CM$2,0))*VLOOKUP($Q671,$C$17:$M$20,COUNTBLANK($D$15:G$15)+1,FALSE)</f>
        <v>0</v>
      </c>
      <c r="X671" s="3">
        <f t="array" ref="X671">INDEX($AF$3:$CM$62,MATCH($S671,$AE$3:$AE$62,0),MATCH(X$1&amp;$R671,$AF$1:$CM$1&amp;$AF$2:$CM$2,0))*VLOOKUP($Q671,$C$17:$M$20,COUNTBLANK($D$15:H$15)+1,FALSE)</f>
        <v>0</v>
      </c>
      <c r="Y671" s="3">
        <f t="array" ref="Y671">INDEX($AF$3:$CM$62,MATCH($S671,$AE$3:$AE$62,0),MATCH(Y$1&amp;$R671,$AF$1:$CM$1&amp;$AF$2:$CM$2,0))*VLOOKUP($Q671,$C$17:$M$20,COUNTBLANK($D$15:I$15)+1,FALSE)</f>
        <v>0</v>
      </c>
      <c r="Z671" s="3">
        <f t="array" ref="Z671">INDEX($AF$3:$CM$62,MATCH($S671,$AE$3:$AE$62,0),MATCH(Z$1&amp;$R671,$AF$1:$CM$1&amp;$AF$2:$CM$2,0))*VLOOKUP($Q671,$C$17:$M$20,COUNTBLANK($D$15:J$15)+1,FALSE)</f>
        <v>0</v>
      </c>
      <c r="AA671" s="3">
        <f t="array" ref="AA671">INDEX($AF$3:$CM$62,MATCH($S671,$AE$3:$AE$62,0),MATCH(AA$1&amp;$R671,$AF$1:$CM$1&amp;$AF$2:$CM$2,0))*VLOOKUP($Q671,$C$17:$M$20,COUNTBLANK($D$15:K$15)+1,FALSE)</f>
        <v>0</v>
      </c>
      <c r="AB671" s="3">
        <f t="array" ref="AB671">INDEX($AF$3:$CM$62,MATCH($S671,$AE$3:$AE$62,0),MATCH(AB$1&amp;$R671,$AF$1:$CM$1&amp;$AF$2:$CM$2,0))*VLOOKUP($Q671,$C$17:$M$20,COUNTBLANK($D$15:L$15)+1,FALSE)</f>
        <v>0</v>
      </c>
      <c r="AC671" s="3">
        <f t="array" ref="AC671">INDEX($AF$3:$CM$62,MATCH($S671,$AE$3:$AE$62,0),MATCH(AC$1&amp;$R671,$AF$1:$CM$1&amp;$AF$2:$CM$2,0))*VLOOKUP($Q671,$C$17:$M$20,COUNTBLANK($D$15:M$15)+1,FALSE)</f>
        <v>0</v>
      </c>
    </row>
    <row r="672" spans="17:29" x14ac:dyDescent="0.2">
      <c r="Q672" t="s">
        <v>418</v>
      </c>
      <c r="R672">
        <f t="shared" si="145"/>
        <v>6</v>
      </c>
      <c r="S672">
        <f t="shared" si="146"/>
        <v>10</v>
      </c>
      <c r="T672" s="3">
        <f t="array" ref="T672">INDEX($AF$3:$CM$62,MATCH($S672,$AE$3:$AE$62,0),MATCH(T$1&amp;$R672,$AF$1:$CM$1&amp;$AF$2:$CM$2,0))*VLOOKUP($Q672,$C$17:$M$20,COUNTBLANK($D$15:D$15)+1,FALSE)</f>
        <v>120</v>
      </c>
      <c r="U672" s="3">
        <f t="array" ref="U672">INDEX($AF$3:$CM$62,MATCH($S672,$AE$3:$AE$62,0),MATCH(U$1&amp;$R672,$AF$1:$CM$1&amp;$AF$2:$CM$2,0))*VLOOKUP($Q672,$C$17:$M$20,COUNTBLANK($D$15:E$15)+1,FALSE)</f>
        <v>6000</v>
      </c>
      <c r="V672" s="3">
        <f t="array" ref="V672">INDEX($AF$3:$CM$62,MATCH($S672,$AE$3:$AE$62,0),MATCH(V$1&amp;$R672,$AF$1:$CM$1&amp;$AF$2:$CM$2,0))*VLOOKUP($Q672,$C$17:$M$20,COUNTBLANK($D$15:F$15)+1,FALSE)</f>
        <v>0</v>
      </c>
      <c r="W672" s="3">
        <f t="array" ref="W672">INDEX($AF$3:$CM$62,MATCH($S672,$AE$3:$AE$62,0),MATCH(W$1&amp;$R672,$AF$1:$CM$1&amp;$AF$2:$CM$2,0))*VLOOKUP($Q672,$C$17:$M$20,COUNTBLANK($D$15:G$15)+1,FALSE)</f>
        <v>0</v>
      </c>
      <c r="X672" s="3">
        <f t="array" ref="X672">INDEX($AF$3:$CM$62,MATCH($S672,$AE$3:$AE$62,0),MATCH(X$1&amp;$R672,$AF$1:$CM$1&amp;$AF$2:$CM$2,0))*VLOOKUP($Q672,$C$17:$M$20,COUNTBLANK($D$15:H$15)+1,FALSE)</f>
        <v>0</v>
      </c>
      <c r="Y672" s="3">
        <f t="array" ref="Y672">INDEX($AF$3:$CM$62,MATCH($S672,$AE$3:$AE$62,0),MATCH(Y$1&amp;$R672,$AF$1:$CM$1&amp;$AF$2:$CM$2,0))*VLOOKUP($Q672,$C$17:$M$20,COUNTBLANK($D$15:I$15)+1,FALSE)</f>
        <v>0.12</v>
      </c>
      <c r="Z672" s="3">
        <f t="array" ref="Z672">INDEX($AF$3:$CM$62,MATCH($S672,$AE$3:$AE$62,0),MATCH(Z$1&amp;$R672,$AF$1:$CM$1&amp;$AF$2:$CM$2,0))*VLOOKUP($Q672,$C$17:$M$20,COUNTBLANK($D$15:J$15)+1,FALSE)</f>
        <v>0</v>
      </c>
      <c r="AA672" s="3">
        <f t="array" ref="AA672">INDEX($AF$3:$CM$62,MATCH($S672,$AE$3:$AE$62,0),MATCH(AA$1&amp;$R672,$AF$1:$CM$1&amp;$AF$2:$CM$2,0))*VLOOKUP($Q672,$C$17:$M$20,COUNTBLANK($D$15:K$15)+1,FALSE)</f>
        <v>0</v>
      </c>
      <c r="AB672" s="3">
        <f t="array" ref="AB672">INDEX($AF$3:$CM$62,MATCH($S672,$AE$3:$AE$62,0),MATCH(AB$1&amp;$R672,$AF$1:$CM$1&amp;$AF$2:$CM$2,0))*VLOOKUP($Q672,$C$17:$M$20,COUNTBLANK($D$15:L$15)+1,FALSE)</f>
        <v>0</v>
      </c>
      <c r="AC672" s="3">
        <f t="array" ref="AC672">INDEX($AF$3:$CM$62,MATCH($S672,$AE$3:$AE$62,0),MATCH(AC$1&amp;$R672,$AF$1:$CM$1&amp;$AF$2:$CM$2,0))*VLOOKUP($Q672,$C$17:$M$20,COUNTBLANK($D$15:M$15)+1,FALSE)</f>
        <v>0</v>
      </c>
    </row>
    <row r="673" spans="17:29" x14ac:dyDescent="0.2">
      <c r="Q673" t="s">
        <v>418</v>
      </c>
      <c r="R673">
        <f t="shared" si="145"/>
        <v>6</v>
      </c>
      <c r="S673">
        <f t="shared" si="146"/>
        <v>11</v>
      </c>
      <c r="T673" s="3">
        <f t="array" ref="T673">INDEX($AF$3:$CM$62,MATCH($S673,$AE$3:$AE$62,0),MATCH(T$1&amp;$R673,$AF$1:$CM$1&amp;$AF$2:$CM$2,0))*VLOOKUP($Q673,$C$17:$M$20,COUNTBLANK($D$15:D$15)+1,FALSE)</f>
        <v>132</v>
      </c>
      <c r="U673" s="3">
        <f t="array" ref="U673">INDEX($AF$3:$CM$62,MATCH($S673,$AE$3:$AE$62,0),MATCH(U$1&amp;$R673,$AF$1:$CM$1&amp;$AF$2:$CM$2,0))*VLOOKUP($Q673,$C$17:$M$20,COUNTBLANK($D$15:E$15)+1,FALSE)</f>
        <v>6600</v>
      </c>
      <c r="V673" s="3">
        <f t="array" ref="V673">INDEX($AF$3:$CM$62,MATCH($S673,$AE$3:$AE$62,0),MATCH(V$1&amp;$R673,$AF$1:$CM$1&amp;$AF$2:$CM$2,0))*VLOOKUP($Q673,$C$17:$M$20,COUNTBLANK($D$15:F$15)+1,FALSE)</f>
        <v>0</v>
      </c>
      <c r="W673" s="3">
        <f t="array" ref="W673">INDEX($AF$3:$CM$62,MATCH($S673,$AE$3:$AE$62,0),MATCH(W$1&amp;$R673,$AF$1:$CM$1&amp;$AF$2:$CM$2,0))*VLOOKUP($Q673,$C$17:$M$20,COUNTBLANK($D$15:G$15)+1,FALSE)</f>
        <v>0</v>
      </c>
      <c r="X673" s="3">
        <f t="array" ref="X673">INDEX($AF$3:$CM$62,MATCH($S673,$AE$3:$AE$62,0),MATCH(X$1&amp;$R673,$AF$1:$CM$1&amp;$AF$2:$CM$2,0))*VLOOKUP($Q673,$C$17:$M$20,COUNTBLANK($D$15:H$15)+1,FALSE)</f>
        <v>0</v>
      </c>
      <c r="Y673" s="3">
        <f t="array" ref="Y673">INDEX($AF$3:$CM$62,MATCH($S673,$AE$3:$AE$62,0),MATCH(Y$1&amp;$R673,$AF$1:$CM$1&amp;$AF$2:$CM$2,0))*VLOOKUP($Q673,$C$17:$M$20,COUNTBLANK($D$15:I$15)+1,FALSE)</f>
        <v>0.12</v>
      </c>
      <c r="Z673" s="3">
        <f t="array" ref="Z673">INDEX($AF$3:$CM$62,MATCH($S673,$AE$3:$AE$62,0),MATCH(Z$1&amp;$R673,$AF$1:$CM$1&amp;$AF$2:$CM$2,0))*VLOOKUP($Q673,$C$17:$M$20,COUNTBLANK($D$15:J$15)+1,FALSE)</f>
        <v>0</v>
      </c>
      <c r="AA673" s="3">
        <f t="array" ref="AA673">INDEX($AF$3:$CM$62,MATCH($S673,$AE$3:$AE$62,0),MATCH(AA$1&amp;$R673,$AF$1:$CM$1&amp;$AF$2:$CM$2,0))*VLOOKUP($Q673,$C$17:$M$20,COUNTBLANK($D$15:K$15)+1,FALSE)</f>
        <v>0</v>
      </c>
      <c r="AB673" s="3">
        <f t="array" ref="AB673">INDEX($AF$3:$CM$62,MATCH($S673,$AE$3:$AE$62,0),MATCH(AB$1&amp;$R673,$AF$1:$CM$1&amp;$AF$2:$CM$2,0))*VLOOKUP($Q673,$C$17:$M$20,COUNTBLANK($D$15:L$15)+1,FALSE)</f>
        <v>0</v>
      </c>
      <c r="AC673" s="3">
        <f t="array" ref="AC673">INDEX($AF$3:$CM$62,MATCH($S673,$AE$3:$AE$62,0),MATCH(AC$1&amp;$R673,$AF$1:$CM$1&amp;$AF$2:$CM$2,0))*VLOOKUP($Q673,$C$17:$M$20,COUNTBLANK($D$15:M$15)+1,FALSE)</f>
        <v>0</v>
      </c>
    </row>
    <row r="674" spans="17:29" x14ac:dyDescent="0.2">
      <c r="Q674" t="s">
        <v>418</v>
      </c>
      <c r="R674">
        <f t="shared" si="145"/>
        <v>6</v>
      </c>
      <c r="S674">
        <f t="shared" si="146"/>
        <v>12</v>
      </c>
      <c r="T674" s="3">
        <f t="array" ref="T674">INDEX($AF$3:$CM$62,MATCH($S674,$AE$3:$AE$62,0),MATCH(T$1&amp;$R674,$AF$1:$CM$1&amp;$AF$2:$CM$2,0))*VLOOKUP($Q674,$C$17:$M$20,COUNTBLANK($D$15:D$15)+1,FALSE)</f>
        <v>144</v>
      </c>
      <c r="U674" s="3">
        <f t="array" ref="U674">INDEX($AF$3:$CM$62,MATCH($S674,$AE$3:$AE$62,0),MATCH(U$1&amp;$R674,$AF$1:$CM$1&amp;$AF$2:$CM$2,0))*VLOOKUP($Q674,$C$17:$M$20,COUNTBLANK($D$15:E$15)+1,FALSE)</f>
        <v>7200</v>
      </c>
      <c r="V674" s="3">
        <f t="array" ref="V674">INDEX($AF$3:$CM$62,MATCH($S674,$AE$3:$AE$62,0),MATCH(V$1&amp;$R674,$AF$1:$CM$1&amp;$AF$2:$CM$2,0))*VLOOKUP($Q674,$C$17:$M$20,COUNTBLANK($D$15:F$15)+1,FALSE)</f>
        <v>0</v>
      </c>
      <c r="W674" s="3">
        <f t="array" ref="W674">INDEX($AF$3:$CM$62,MATCH($S674,$AE$3:$AE$62,0),MATCH(W$1&amp;$R674,$AF$1:$CM$1&amp;$AF$2:$CM$2,0))*VLOOKUP($Q674,$C$17:$M$20,COUNTBLANK($D$15:G$15)+1,FALSE)</f>
        <v>0</v>
      </c>
      <c r="X674" s="3">
        <f t="array" ref="X674">INDEX($AF$3:$CM$62,MATCH($S674,$AE$3:$AE$62,0),MATCH(X$1&amp;$R674,$AF$1:$CM$1&amp;$AF$2:$CM$2,0))*VLOOKUP($Q674,$C$17:$M$20,COUNTBLANK($D$15:H$15)+1,FALSE)</f>
        <v>0</v>
      </c>
      <c r="Y674" s="3">
        <f t="array" ref="Y674">INDEX($AF$3:$CM$62,MATCH($S674,$AE$3:$AE$62,0),MATCH(Y$1&amp;$R674,$AF$1:$CM$1&amp;$AF$2:$CM$2,0))*VLOOKUP($Q674,$C$17:$M$20,COUNTBLANK($D$15:I$15)+1,FALSE)</f>
        <v>0.12</v>
      </c>
      <c r="Z674" s="3">
        <f t="array" ref="Z674">INDEX($AF$3:$CM$62,MATCH($S674,$AE$3:$AE$62,0),MATCH(Z$1&amp;$R674,$AF$1:$CM$1&amp;$AF$2:$CM$2,0))*VLOOKUP($Q674,$C$17:$M$20,COUNTBLANK($D$15:J$15)+1,FALSE)</f>
        <v>0</v>
      </c>
      <c r="AA674" s="3">
        <f t="array" ref="AA674">INDEX($AF$3:$CM$62,MATCH($S674,$AE$3:$AE$62,0),MATCH(AA$1&amp;$R674,$AF$1:$CM$1&amp;$AF$2:$CM$2,0))*VLOOKUP($Q674,$C$17:$M$20,COUNTBLANK($D$15:K$15)+1,FALSE)</f>
        <v>0</v>
      </c>
      <c r="AB674" s="3">
        <f t="array" ref="AB674">INDEX($AF$3:$CM$62,MATCH($S674,$AE$3:$AE$62,0),MATCH(AB$1&amp;$R674,$AF$1:$CM$1&amp;$AF$2:$CM$2,0))*VLOOKUP($Q674,$C$17:$M$20,COUNTBLANK($D$15:L$15)+1,FALSE)</f>
        <v>0</v>
      </c>
      <c r="AC674" s="3">
        <f t="array" ref="AC674">INDEX($AF$3:$CM$62,MATCH($S674,$AE$3:$AE$62,0),MATCH(AC$1&amp;$R674,$AF$1:$CM$1&amp;$AF$2:$CM$2,0))*VLOOKUP($Q674,$C$17:$M$20,COUNTBLANK($D$15:M$15)+1,FALSE)</f>
        <v>0</v>
      </c>
    </row>
    <row r="675" spans="17:29" x14ac:dyDescent="0.2">
      <c r="Q675" t="s">
        <v>418</v>
      </c>
      <c r="R675">
        <f t="shared" si="145"/>
        <v>6</v>
      </c>
      <c r="S675">
        <f t="shared" si="146"/>
        <v>13</v>
      </c>
      <c r="T675" s="3">
        <f t="array" ref="T675">INDEX($AF$3:$CM$62,MATCH($S675,$AE$3:$AE$62,0),MATCH(T$1&amp;$R675,$AF$1:$CM$1&amp;$AF$2:$CM$2,0))*VLOOKUP($Q675,$C$17:$M$20,COUNTBLANK($D$15:D$15)+1,FALSE)</f>
        <v>156</v>
      </c>
      <c r="U675" s="3">
        <f t="array" ref="U675">INDEX($AF$3:$CM$62,MATCH($S675,$AE$3:$AE$62,0),MATCH(U$1&amp;$R675,$AF$1:$CM$1&amp;$AF$2:$CM$2,0))*VLOOKUP($Q675,$C$17:$M$20,COUNTBLANK($D$15:E$15)+1,FALSE)</f>
        <v>7800</v>
      </c>
      <c r="V675" s="3">
        <f t="array" ref="V675">INDEX($AF$3:$CM$62,MATCH($S675,$AE$3:$AE$62,0),MATCH(V$1&amp;$R675,$AF$1:$CM$1&amp;$AF$2:$CM$2,0))*VLOOKUP($Q675,$C$17:$M$20,COUNTBLANK($D$15:F$15)+1,FALSE)</f>
        <v>0</v>
      </c>
      <c r="W675" s="3">
        <f t="array" ref="W675">INDEX($AF$3:$CM$62,MATCH($S675,$AE$3:$AE$62,0),MATCH(W$1&amp;$R675,$AF$1:$CM$1&amp;$AF$2:$CM$2,0))*VLOOKUP($Q675,$C$17:$M$20,COUNTBLANK($D$15:G$15)+1,FALSE)</f>
        <v>0</v>
      </c>
      <c r="X675" s="3">
        <f t="array" ref="X675">INDEX($AF$3:$CM$62,MATCH($S675,$AE$3:$AE$62,0),MATCH(X$1&amp;$R675,$AF$1:$CM$1&amp;$AF$2:$CM$2,0))*VLOOKUP($Q675,$C$17:$M$20,COUNTBLANK($D$15:H$15)+1,FALSE)</f>
        <v>0</v>
      </c>
      <c r="Y675" s="3">
        <f t="array" ref="Y675">INDEX($AF$3:$CM$62,MATCH($S675,$AE$3:$AE$62,0),MATCH(Y$1&amp;$R675,$AF$1:$CM$1&amp;$AF$2:$CM$2,0))*VLOOKUP($Q675,$C$17:$M$20,COUNTBLANK($D$15:I$15)+1,FALSE)</f>
        <v>0.12</v>
      </c>
      <c r="Z675" s="3">
        <f t="array" ref="Z675">INDEX($AF$3:$CM$62,MATCH($S675,$AE$3:$AE$62,0),MATCH(Z$1&amp;$R675,$AF$1:$CM$1&amp;$AF$2:$CM$2,0))*VLOOKUP($Q675,$C$17:$M$20,COUNTBLANK($D$15:J$15)+1,FALSE)</f>
        <v>0</v>
      </c>
      <c r="AA675" s="3">
        <f t="array" ref="AA675">INDEX($AF$3:$CM$62,MATCH($S675,$AE$3:$AE$62,0),MATCH(AA$1&amp;$R675,$AF$1:$CM$1&amp;$AF$2:$CM$2,0))*VLOOKUP($Q675,$C$17:$M$20,COUNTBLANK($D$15:K$15)+1,FALSE)</f>
        <v>0</v>
      </c>
      <c r="AB675" s="3">
        <f t="array" ref="AB675">INDEX($AF$3:$CM$62,MATCH($S675,$AE$3:$AE$62,0),MATCH(AB$1&amp;$R675,$AF$1:$CM$1&amp;$AF$2:$CM$2,0))*VLOOKUP($Q675,$C$17:$M$20,COUNTBLANK($D$15:L$15)+1,FALSE)</f>
        <v>0</v>
      </c>
      <c r="AC675" s="3">
        <f t="array" ref="AC675">INDEX($AF$3:$CM$62,MATCH($S675,$AE$3:$AE$62,0),MATCH(AC$1&amp;$R675,$AF$1:$CM$1&amp;$AF$2:$CM$2,0))*VLOOKUP($Q675,$C$17:$M$20,COUNTBLANK($D$15:M$15)+1,FALSE)</f>
        <v>0</v>
      </c>
    </row>
    <row r="676" spans="17:29" x14ac:dyDescent="0.2">
      <c r="Q676" t="s">
        <v>418</v>
      </c>
      <c r="R676">
        <f t="shared" si="145"/>
        <v>6</v>
      </c>
      <c r="S676">
        <f t="shared" si="146"/>
        <v>14</v>
      </c>
      <c r="T676" s="3">
        <f t="array" ref="T676">INDEX($AF$3:$CM$62,MATCH($S676,$AE$3:$AE$62,0),MATCH(T$1&amp;$R676,$AF$1:$CM$1&amp;$AF$2:$CM$2,0))*VLOOKUP($Q676,$C$17:$M$20,COUNTBLANK($D$15:D$15)+1,FALSE)</f>
        <v>168</v>
      </c>
      <c r="U676" s="3">
        <f t="array" ref="U676">INDEX($AF$3:$CM$62,MATCH($S676,$AE$3:$AE$62,0),MATCH(U$1&amp;$R676,$AF$1:$CM$1&amp;$AF$2:$CM$2,0))*VLOOKUP($Q676,$C$17:$M$20,COUNTBLANK($D$15:E$15)+1,FALSE)</f>
        <v>8400</v>
      </c>
      <c r="V676" s="3">
        <f t="array" ref="V676">INDEX($AF$3:$CM$62,MATCH($S676,$AE$3:$AE$62,0),MATCH(V$1&amp;$R676,$AF$1:$CM$1&amp;$AF$2:$CM$2,0))*VLOOKUP($Q676,$C$17:$M$20,COUNTBLANK($D$15:F$15)+1,FALSE)</f>
        <v>0</v>
      </c>
      <c r="W676" s="3">
        <f t="array" ref="W676">INDEX($AF$3:$CM$62,MATCH($S676,$AE$3:$AE$62,0),MATCH(W$1&amp;$R676,$AF$1:$CM$1&amp;$AF$2:$CM$2,0))*VLOOKUP($Q676,$C$17:$M$20,COUNTBLANK($D$15:G$15)+1,FALSE)</f>
        <v>0</v>
      </c>
      <c r="X676" s="3">
        <f t="array" ref="X676">INDEX($AF$3:$CM$62,MATCH($S676,$AE$3:$AE$62,0),MATCH(X$1&amp;$R676,$AF$1:$CM$1&amp;$AF$2:$CM$2,0))*VLOOKUP($Q676,$C$17:$M$20,COUNTBLANK($D$15:H$15)+1,FALSE)</f>
        <v>0</v>
      </c>
      <c r="Y676" s="3">
        <f t="array" ref="Y676">INDEX($AF$3:$CM$62,MATCH($S676,$AE$3:$AE$62,0),MATCH(Y$1&amp;$R676,$AF$1:$CM$1&amp;$AF$2:$CM$2,0))*VLOOKUP($Q676,$C$17:$M$20,COUNTBLANK($D$15:I$15)+1,FALSE)</f>
        <v>0.12</v>
      </c>
      <c r="Z676" s="3">
        <f t="array" ref="Z676">INDEX($AF$3:$CM$62,MATCH($S676,$AE$3:$AE$62,0),MATCH(Z$1&amp;$R676,$AF$1:$CM$1&amp;$AF$2:$CM$2,0))*VLOOKUP($Q676,$C$17:$M$20,COUNTBLANK($D$15:J$15)+1,FALSE)</f>
        <v>0</v>
      </c>
      <c r="AA676" s="3">
        <f t="array" ref="AA676">INDEX($AF$3:$CM$62,MATCH($S676,$AE$3:$AE$62,0),MATCH(AA$1&amp;$R676,$AF$1:$CM$1&amp;$AF$2:$CM$2,0))*VLOOKUP($Q676,$C$17:$M$20,COUNTBLANK($D$15:K$15)+1,FALSE)</f>
        <v>0</v>
      </c>
      <c r="AB676" s="3">
        <f t="array" ref="AB676">INDEX($AF$3:$CM$62,MATCH($S676,$AE$3:$AE$62,0),MATCH(AB$1&amp;$R676,$AF$1:$CM$1&amp;$AF$2:$CM$2,0))*VLOOKUP($Q676,$C$17:$M$20,COUNTBLANK($D$15:L$15)+1,FALSE)</f>
        <v>0</v>
      </c>
      <c r="AC676" s="3">
        <f t="array" ref="AC676">INDEX($AF$3:$CM$62,MATCH($S676,$AE$3:$AE$62,0),MATCH(AC$1&amp;$R676,$AF$1:$CM$1&amp;$AF$2:$CM$2,0))*VLOOKUP($Q676,$C$17:$M$20,COUNTBLANK($D$15:M$15)+1,FALSE)</f>
        <v>0</v>
      </c>
    </row>
    <row r="677" spans="17:29" x14ac:dyDescent="0.2">
      <c r="Q677" t="s">
        <v>418</v>
      </c>
      <c r="R677">
        <f t="shared" si="145"/>
        <v>6</v>
      </c>
      <c r="S677">
        <f t="shared" si="146"/>
        <v>15</v>
      </c>
      <c r="T677" s="3">
        <f t="array" ref="T677">INDEX($AF$3:$CM$62,MATCH($S677,$AE$3:$AE$62,0),MATCH(T$1&amp;$R677,$AF$1:$CM$1&amp;$AF$2:$CM$2,0))*VLOOKUP($Q677,$C$17:$M$20,COUNTBLANK($D$15:D$15)+1,FALSE)</f>
        <v>180</v>
      </c>
      <c r="U677" s="3">
        <f t="array" ref="U677">INDEX($AF$3:$CM$62,MATCH($S677,$AE$3:$AE$62,0),MATCH(U$1&amp;$R677,$AF$1:$CM$1&amp;$AF$2:$CM$2,0))*VLOOKUP($Q677,$C$17:$M$20,COUNTBLANK($D$15:E$15)+1,FALSE)</f>
        <v>9000</v>
      </c>
      <c r="V677" s="3">
        <f t="array" ref="V677">INDEX($AF$3:$CM$62,MATCH($S677,$AE$3:$AE$62,0),MATCH(V$1&amp;$R677,$AF$1:$CM$1&amp;$AF$2:$CM$2,0))*VLOOKUP($Q677,$C$17:$M$20,COUNTBLANK($D$15:F$15)+1,FALSE)</f>
        <v>0</v>
      </c>
      <c r="W677" s="3">
        <f t="array" ref="W677">INDEX($AF$3:$CM$62,MATCH($S677,$AE$3:$AE$62,0),MATCH(W$1&amp;$R677,$AF$1:$CM$1&amp;$AF$2:$CM$2,0))*VLOOKUP($Q677,$C$17:$M$20,COUNTBLANK($D$15:G$15)+1,FALSE)</f>
        <v>0</v>
      </c>
      <c r="X677" s="3">
        <f t="array" ref="X677">INDEX($AF$3:$CM$62,MATCH($S677,$AE$3:$AE$62,0),MATCH(X$1&amp;$R677,$AF$1:$CM$1&amp;$AF$2:$CM$2,0))*VLOOKUP($Q677,$C$17:$M$20,COUNTBLANK($D$15:H$15)+1,FALSE)</f>
        <v>0</v>
      </c>
      <c r="Y677" s="3">
        <f t="array" ref="Y677">INDEX($AF$3:$CM$62,MATCH($S677,$AE$3:$AE$62,0),MATCH(Y$1&amp;$R677,$AF$1:$CM$1&amp;$AF$2:$CM$2,0))*VLOOKUP($Q677,$C$17:$M$20,COUNTBLANK($D$15:I$15)+1,FALSE)</f>
        <v>0.12</v>
      </c>
      <c r="Z677" s="3">
        <f t="array" ref="Z677">INDEX($AF$3:$CM$62,MATCH($S677,$AE$3:$AE$62,0),MATCH(Z$1&amp;$R677,$AF$1:$CM$1&amp;$AF$2:$CM$2,0))*VLOOKUP($Q677,$C$17:$M$20,COUNTBLANK($D$15:J$15)+1,FALSE)</f>
        <v>0</v>
      </c>
      <c r="AA677" s="3">
        <f t="array" ref="AA677">INDEX($AF$3:$CM$62,MATCH($S677,$AE$3:$AE$62,0),MATCH(AA$1&amp;$R677,$AF$1:$CM$1&amp;$AF$2:$CM$2,0))*VLOOKUP($Q677,$C$17:$M$20,COUNTBLANK($D$15:K$15)+1,FALSE)</f>
        <v>0</v>
      </c>
      <c r="AB677" s="3">
        <f t="array" ref="AB677">INDEX($AF$3:$CM$62,MATCH($S677,$AE$3:$AE$62,0),MATCH(AB$1&amp;$R677,$AF$1:$CM$1&amp;$AF$2:$CM$2,0))*VLOOKUP($Q677,$C$17:$M$20,COUNTBLANK($D$15:L$15)+1,FALSE)</f>
        <v>0</v>
      </c>
      <c r="AC677" s="3">
        <f t="array" ref="AC677">INDEX($AF$3:$CM$62,MATCH($S677,$AE$3:$AE$62,0),MATCH(AC$1&amp;$R677,$AF$1:$CM$1&amp;$AF$2:$CM$2,0))*VLOOKUP($Q677,$C$17:$M$20,COUNTBLANK($D$15:M$15)+1,FALSE)</f>
        <v>0</v>
      </c>
    </row>
    <row r="678" spans="17:29" x14ac:dyDescent="0.2">
      <c r="Q678" t="s">
        <v>418</v>
      </c>
      <c r="R678">
        <f t="shared" si="145"/>
        <v>6</v>
      </c>
      <c r="S678">
        <f t="shared" si="146"/>
        <v>16</v>
      </c>
      <c r="T678" s="3">
        <f t="array" ref="T678">INDEX($AF$3:$CM$62,MATCH($S678,$AE$3:$AE$62,0),MATCH(T$1&amp;$R678,$AF$1:$CM$1&amp;$AF$2:$CM$2,0))*VLOOKUP($Q678,$C$17:$M$20,COUNTBLANK($D$15:D$15)+1,FALSE)</f>
        <v>192</v>
      </c>
      <c r="U678" s="3">
        <f t="array" ref="U678">INDEX($AF$3:$CM$62,MATCH($S678,$AE$3:$AE$62,0),MATCH(U$1&amp;$R678,$AF$1:$CM$1&amp;$AF$2:$CM$2,0))*VLOOKUP($Q678,$C$17:$M$20,COUNTBLANK($D$15:E$15)+1,FALSE)</f>
        <v>9600</v>
      </c>
      <c r="V678" s="3">
        <f t="array" ref="V678">INDEX($AF$3:$CM$62,MATCH($S678,$AE$3:$AE$62,0),MATCH(V$1&amp;$R678,$AF$1:$CM$1&amp;$AF$2:$CM$2,0))*VLOOKUP($Q678,$C$17:$M$20,COUNTBLANK($D$15:F$15)+1,FALSE)</f>
        <v>0</v>
      </c>
      <c r="W678" s="3">
        <f t="array" ref="W678">INDEX($AF$3:$CM$62,MATCH($S678,$AE$3:$AE$62,0),MATCH(W$1&amp;$R678,$AF$1:$CM$1&amp;$AF$2:$CM$2,0))*VLOOKUP($Q678,$C$17:$M$20,COUNTBLANK($D$15:G$15)+1,FALSE)</f>
        <v>0</v>
      </c>
      <c r="X678" s="3">
        <f t="array" ref="X678">INDEX($AF$3:$CM$62,MATCH($S678,$AE$3:$AE$62,0),MATCH(X$1&amp;$R678,$AF$1:$CM$1&amp;$AF$2:$CM$2,0))*VLOOKUP($Q678,$C$17:$M$20,COUNTBLANK($D$15:H$15)+1,FALSE)</f>
        <v>0</v>
      </c>
      <c r="Y678" s="3">
        <f t="array" ref="Y678">INDEX($AF$3:$CM$62,MATCH($S678,$AE$3:$AE$62,0),MATCH(Y$1&amp;$R678,$AF$1:$CM$1&amp;$AF$2:$CM$2,0))*VLOOKUP($Q678,$C$17:$M$20,COUNTBLANK($D$15:I$15)+1,FALSE)</f>
        <v>0.12</v>
      </c>
      <c r="Z678" s="3">
        <f t="array" ref="Z678">INDEX($AF$3:$CM$62,MATCH($S678,$AE$3:$AE$62,0),MATCH(Z$1&amp;$R678,$AF$1:$CM$1&amp;$AF$2:$CM$2,0))*VLOOKUP($Q678,$C$17:$M$20,COUNTBLANK($D$15:J$15)+1,FALSE)</f>
        <v>0</v>
      </c>
      <c r="AA678" s="3">
        <f t="array" ref="AA678">INDEX($AF$3:$CM$62,MATCH($S678,$AE$3:$AE$62,0),MATCH(AA$1&amp;$R678,$AF$1:$CM$1&amp;$AF$2:$CM$2,0))*VLOOKUP($Q678,$C$17:$M$20,COUNTBLANK($D$15:K$15)+1,FALSE)</f>
        <v>0</v>
      </c>
      <c r="AB678" s="3">
        <f t="array" ref="AB678">INDEX($AF$3:$CM$62,MATCH($S678,$AE$3:$AE$62,0),MATCH(AB$1&amp;$R678,$AF$1:$CM$1&amp;$AF$2:$CM$2,0))*VLOOKUP($Q678,$C$17:$M$20,COUNTBLANK($D$15:L$15)+1,FALSE)</f>
        <v>0</v>
      </c>
      <c r="AC678" s="3">
        <f t="array" ref="AC678">INDEX($AF$3:$CM$62,MATCH($S678,$AE$3:$AE$62,0),MATCH(AC$1&amp;$R678,$AF$1:$CM$1&amp;$AF$2:$CM$2,0))*VLOOKUP($Q678,$C$17:$M$20,COUNTBLANK($D$15:M$15)+1,FALSE)</f>
        <v>0</v>
      </c>
    </row>
    <row r="679" spans="17:29" x14ac:dyDescent="0.2">
      <c r="Q679" t="s">
        <v>418</v>
      </c>
      <c r="R679">
        <f t="shared" si="145"/>
        <v>6</v>
      </c>
      <c r="S679">
        <f t="shared" si="146"/>
        <v>17</v>
      </c>
      <c r="T679" s="3">
        <f t="array" ref="T679">INDEX($AF$3:$CM$62,MATCH($S679,$AE$3:$AE$62,0),MATCH(T$1&amp;$R679,$AF$1:$CM$1&amp;$AF$2:$CM$2,0))*VLOOKUP($Q679,$C$17:$M$20,COUNTBLANK($D$15:D$15)+1,FALSE)</f>
        <v>204</v>
      </c>
      <c r="U679" s="3">
        <f t="array" ref="U679">INDEX($AF$3:$CM$62,MATCH($S679,$AE$3:$AE$62,0),MATCH(U$1&amp;$R679,$AF$1:$CM$1&amp;$AF$2:$CM$2,0))*VLOOKUP($Q679,$C$17:$M$20,COUNTBLANK($D$15:E$15)+1,FALSE)</f>
        <v>10200</v>
      </c>
      <c r="V679" s="3">
        <f t="array" ref="V679">INDEX($AF$3:$CM$62,MATCH($S679,$AE$3:$AE$62,0),MATCH(V$1&amp;$R679,$AF$1:$CM$1&amp;$AF$2:$CM$2,0))*VLOOKUP($Q679,$C$17:$M$20,COUNTBLANK($D$15:F$15)+1,FALSE)</f>
        <v>0</v>
      </c>
      <c r="W679" s="3">
        <f t="array" ref="W679">INDEX($AF$3:$CM$62,MATCH($S679,$AE$3:$AE$62,0),MATCH(W$1&amp;$R679,$AF$1:$CM$1&amp;$AF$2:$CM$2,0))*VLOOKUP($Q679,$C$17:$M$20,COUNTBLANK($D$15:G$15)+1,FALSE)</f>
        <v>0</v>
      </c>
      <c r="X679" s="3">
        <f t="array" ref="X679">INDEX($AF$3:$CM$62,MATCH($S679,$AE$3:$AE$62,0),MATCH(X$1&amp;$R679,$AF$1:$CM$1&amp;$AF$2:$CM$2,0))*VLOOKUP($Q679,$C$17:$M$20,COUNTBLANK($D$15:H$15)+1,FALSE)</f>
        <v>0</v>
      </c>
      <c r="Y679" s="3">
        <f t="array" ref="Y679">INDEX($AF$3:$CM$62,MATCH($S679,$AE$3:$AE$62,0),MATCH(Y$1&amp;$R679,$AF$1:$CM$1&amp;$AF$2:$CM$2,0))*VLOOKUP($Q679,$C$17:$M$20,COUNTBLANK($D$15:I$15)+1,FALSE)</f>
        <v>0.12</v>
      </c>
      <c r="Z679" s="3">
        <f t="array" ref="Z679">INDEX($AF$3:$CM$62,MATCH($S679,$AE$3:$AE$62,0),MATCH(Z$1&amp;$R679,$AF$1:$CM$1&amp;$AF$2:$CM$2,0))*VLOOKUP($Q679,$C$17:$M$20,COUNTBLANK($D$15:J$15)+1,FALSE)</f>
        <v>0</v>
      </c>
      <c r="AA679" s="3">
        <f t="array" ref="AA679">INDEX($AF$3:$CM$62,MATCH($S679,$AE$3:$AE$62,0),MATCH(AA$1&amp;$R679,$AF$1:$CM$1&amp;$AF$2:$CM$2,0))*VLOOKUP($Q679,$C$17:$M$20,COUNTBLANK($D$15:K$15)+1,FALSE)</f>
        <v>0</v>
      </c>
      <c r="AB679" s="3">
        <f t="array" ref="AB679">INDEX($AF$3:$CM$62,MATCH($S679,$AE$3:$AE$62,0),MATCH(AB$1&amp;$R679,$AF$1:$CM$1&amp;$AF$2:$CM$2,0))*VLOOKUP($Q679,$C$17:$M$20,COUNTBLANK($D$15:L$15)+1,FALSE)</f>
        <v>0</v>
      </c>
      <c r="AC679" s="3">
        <f t="array" ref="AC679">INDEX($AF$3:$CM$62,MATCH($S679,$AE$3:$AE$62,0),MATCH(AC$1&amp;$R679,$AF$1:$CM$1&amp;$AF$2:$CM$2,0))*VLOOKUP($Q679,$C$17:$M$20,COUNTBLANK($D$15:M$15)+1,FALSE)</f>
        <v>0</v>
      </c>
    </row>
    <row r="680" spans="17:29" x14ac:dyDescent="0.2">
      <c r="Q680" t="s">
        <v>418</v>
      </c>
      <c r="R680">
        <f t="shared" si="145"/>
        <v>6</v>
      </c>
      <c r="S680">
        <f t="shared" si="146"/>
        <v>18</v>
      </c>
      <c r="T680" s="3">
        <f t="array" ref="T680">INDEX($AF$3:$CM$62,MATCH($S680,$AE$3:$AE$62,0),MATCH(T$1&amp;$R680,$AF$1:$CM$1&amp;$AF$2:$CM$2,0))*VLOOKUP($Q680,$C$17:$M$20,COUNTBLANK($D$15:D$15)+1,FALSE)</f>
        <v>216</v>
      </c>
      <c r="U680" s="3">
        <f t="array" ref="U680">INDEX($AF$3:$CM$62,MATCH($S680,$AE$3:$AE$62,0),MATCH(U$1&amp;$R680,$AF$1:$CM$1&amp;$AF$2:$CM$2,0))*VLOOKUP($Q680,$C$17:$M$20,COUNTBLANK($D$15:E$15)+1,FALSE)</f>
        <v>10800</v>
      </c>
      <c r="V680" s="3">
        <f t="array" ref="V680">INDEX($AF$3:$CM$62,MATCH($S680,$AE$3:$AE$62,0),MATCH(V$1&amp;$R680,$AF$1:$CM$1&amp;$AF$2:$CM$2,0))*VLOOKUP($Q680,$C$17:$M$20,COUNTBLANK($D$15:F$15)+1,FALSE)</f>
        <v>0</v>
      </c>
      <c r="W680" s="3">
        <f t="array" ref="W680">INDEX($AF$3:$CM$62,MATCH($S680,$AE$3:$AE$62,0),MATCH(W$1&amp;$R680,$AF$1:$CM$1&amp;$AF$2:$CM$2,0))*VLOOKUP($Q680,$C$17:$M$20,COUNTBLANK($D$15:G$15)+1,FALSE)</f>
        <v>0</v>
      </c>
      <c r="X680" s="3">
        <f t="array" ref="X680">INDEX($AF$3:$CM$62,MATCH($S680,$AE$3:$AE$62,0),MATCH(X$1&amp;$R680,$AF$1:$CM$1&amp;$AF$2:$CM$2,0))*VLOOKUP($Q680,$C$17:$M$20,COUNTBLANK($D$15:H$15)+1,FALSE)</f>
        <v>0</v>
      </c>
      <c r="Y680" s="3">
        <f t="array" ref="Y680">INDEX($AF$3:$CM$62,MATCH($S680,$AE$3:$AE$62,0),MATCH(Y$1&amp;$R680,$AF$1:$CM$1&amp;$AF$2:$CM$2,0))*VLOOKUP($Q680,$C$17:$M$20,COUNTBLANK($D$15:I$15)+1,FALSE)</f>
        <v>0.12</v>
      </c>
      <c r="Z680" s="3">
        <f t="array" ref="Z680">INDEX($AF$3:$CM$62,MATCH($S680,$AE$3:$AE$62,0),MATCH(Z$1&amp;$R680,$AF$1:$CM$1&amp;$AF$2:$CM$2,0))*VLOOKUP($Q680,$C$17:$M$20,COUNTBLANK($D$15:J$15)+1,FALSE)</f>
        <v>0</v>
      </c>
      <c r="AA680" s="3">
        <f t="array" ref="AA680">INDEX($AF$3:$CM$62,MATCH($S680,$AE$3:$AE$62,0),MATCH(AA$1&amp;$R680,$AF$1:$CM$1&amp;$AF$2:$CM$2,0))*VLOOKUP($Q680,$C$17:$M$20,COUNTBLANK($D$15:K$15)+1,FALSE)</f>
        <v>0</v>
      </c>
      <c r="AB680" s="3">
        <f t="array" ref="AB680">INDEX($AF$3:$CM$62,MATCH($S680,$AE$3:$AE$62,0),MATCH(AB$1&amp;$R680,$AF$1:$CM$1&amp;$AF$2:$CM$2,0))*VLOOKUP($Q680,$C$17:$M$20,COUNTBLANK($D$15:L$15)+1,FALSE)</f>
        <v>0</v>
      </c>
      <c r="AC680" s="3">
        <f t="array" ref="AC680">INDEX($AF$3:$CM$62,MATCH($S680,$AE$3:$AE$62,0),MATCH(AC$1&amp;$R680,$AF$1:$CM$1&amp;$AF$2:$CM$2,0))*VLOOKUP($Q680,$C$17:$M$20,COUNTBLANK($D$15:M$15)+1,FALSE)</f>
        <v>0</v>
      </c>
    </row>
    <row r="681" spans="17:29" x14ac:dyDescent="0.2">
      <c r="Q681" t="s">
        <v>418</v>
      </c>
      <c r="R681">
        <f t="shared" si="145"/>
        <v>6</v>
      </c>
      <c r="S681">
        <f t="shared" si="146"/>
        <v>19</v>
      </c>
      <c r="T681" s="3">
        <f t="array" ref="T681">INDEX($AF$3:$CM$62,MATCH($S681,$AE$3:$AE$62,0),MATCH(T$1&amp;$R681,$AF$1:$CM$1&amp;$AF$2:$CM$2,0))*VLOOKUP($Q681,$C$17:$M$20,COUNTBLANK($D$15:D$15)+1,FALSE)</f>
        <v>228</v>
      </c>
      <c r="U681" s="3">
        <f t="array" ref="U681">INDEX($AF$3:$CM$62,MATCH($S681,$AE$3:$AE$62,0),MATCH(U$1&amp;$R681,$AF$1:$CM$1&amp;$AF$2:$CM$2,0))*VLOOKUP($Q681,$C$17:$M$20,COUNTBLANK($D$15:E$15)+1,FALSE)</f>
        <v>11400</v>
      </c>
      <c r="V681" s="3">
        <f t="array" ref="V681">INDEX($AF$3:$CM$62,MATCH($S681,$AE$3:$AE$62,0),MATCH(V$1&amp;$R681,$AF$1:$CM$1&amp;$AF$2:$CM$2,0))*VLOOKUP($Q681,$C$17:$M$20,COUNTBLANK($D$15:F$15)+1,FALSE)</f>
        <v>0</v>
      </c>
      <c r="W681" s="3">
        <f t="array" ref="W681">INDEX($AF$3:$CM$62,MATCH($S681,$AE$3:$AE$62,0),MATCH(W$1&amp;$R681,$AF$1:$CM$1&amp;$AF$2:$CM$2,0))*VLOOKUP($Q681,$C$17:$M$20,COUNTBLANK($D$15:G$15)+1,FALSE)</f>
        <v>0</v>
      </c>
      <c r="X681" s="3">
        <f t="array" ref="X681">INDEX($AF$3:$CM$62,MATCH($S681,$AE$3:$AE$62,0),MATCH(X$1&amp;$R681,$AF$1:$CM$1&amp;$AF$2:$CM$2,0))*VLOOKUP($Q681,$C$17:$M$20,COUNTBLANK($D$15:H$15)+1,FALSE)</f>
        <v>0</v>
      </c>
      <c r="Y681" s="3">
        <f t="array" ref="Y681">INDEX($AF$3:$CM$62,MATCH($S681,$AE$3:$AE$62,0),MATCH(Y$1&amp;$R681,$AF$1:$CM$1&amp;$AF$2:$CM$2,0))*VLOOKUP($Q681,$C$17:$M$20,COUNTBLANK($D$15:I$15)+1,FALSE)</f>
        <v>0.12</v>
      </c>
      <c r="Z681" s="3">
        <f t="array" ref="Z681">INDEX($AF$3:$CM$62,MATCH($S681,$AE$3:$AE$62,0),MATCH(Z$1&amp;$R681,$AF$1:$CM$1&amp;$AF$2:$CM$2,0))*VLOOKUP($Q681,$C$17:$M$20,COUNTBLANK($D$15:J$15)+1,FALSE)</f>
        <v>0</v>
      </c>
      <c r="AA681" s="3">
        <f t="array" ref="AA681">INDEX($AF$3:$CM$62,MATCH($S681,$AE$3:$AE$62,0),MATCH(AA$1&amp;$R681,$AF$1:$CM$1&amp;$AF$2:$CM$2,0))*VLOOKUP($Q681,$C$17:$M$20,COUNTBLANK($D$15:K$15)+1,FALSE)</f>
        <v>0</v>
      </c>
      <c r="AB681" s="3">
        <f t="array" ref="AB681">INDEX($AF$3:$CM$62,MATCH($S681,$AE$3:$AE$62,0),MATCH(AB$1&amp;$R681,$AF$1:$CM$1&amp;$AF$2:$CM$2,0))*VLOOKUP($Q681,$C$17:$M$20,COUNTBLANK($D$15:L$15)+1,FALSE)</f>
        <v>0</v>
      </c>
      <c r="AC681" s="3">
        <f t="array" ref="AC681">INDEX($AF$3:$CM$62,MATCH($S681,$AE$3:$AE$62,0),MATCH(AC$1&amp;$R681,$AF$1:$CM$1&amp;$AF$2:$CM$2,0))*VLOOKUP($Q681,$C$17:$M$20,COUNTBLANK($D$15:M$15)+1,FALSE)</f>
        <v>0</v>
      </c>
    </row>
    <row r="682" spans="17:29" x14ac:dyDescent="0.2">
      <c r="Q682" t="s">
        <v>418</v>
      </c>
      <c r="R682">
        <f t="shared" si="145"/>
        <v>6</v>
      </c>
      <c r="S682">
        <f t="shared" si="146"/>
        <v>20</v>
      </c>
      <c r="T682" s="3">
        <f t="array" ref="T682">INDEX($AF$3:$CM$62,MATCH($S682,$AE$3:$AE$62,0),MATCH(T$1&amp;$R682,$AF$1:$CM$1&amp;$AF$2:$CM$2,0))*VLOOKUP($Q682,$C$17:$M$20,COUNTBLANK($D$15:D$15)+1,FALSE)</f>
        <v>240</v>
      </c>
      <c r="U682" s="3">
        <f t="array" ref="U682">INDEX($AF$3:$CM$62,MATCH($S682,$AE$3:$AE$62,0),MATCH(U$1&amp;$R682,$AF$1:$CM$1&amp;$AF$2:$CM$2,0))*VLOOKUP($Q682,$C$17:$M$20,COUNTBLANK($D$15:E$15)+1,FALSE)</f>
        <v>12000</v>
      </c>
      <c r="V682" s="3">
        <f t="array" ref="V682">INDEX($AF$3:$CM$62,MATCH($S682,$AE$3:$AE$62,0),MATCH(V$1&amp;$R682,$AF$1:$CM$1&amp;$AF$2:$CM$2,0))*VLOOKUP($Q682,$C$17:$M$20,COUNTBLANK($D$15:F$15)+1,FALSE)</f>
        <v>0</v>
      </c>
      <c r="W682" s="3">
        <f t="array" ref="W682">INDEX($AF$3:$CM$62,MATCH($S682,$AE$3:$AE$62,0),MATCH(W$1&amp;$R682,$AF$1:$CM$1&amp;$AF$2:$CM$2,0))*VLOOKUP($Q682,$C$17:$M$20,COUNTBLANK($D$15:G$15)+1,FALSE)</f>
        <v>0</v>
      </c>
      <c r="X682" s="3">
        <f t="array" ref="X682">INDEX($AF$3:$CM$62,MATCH($S682,$AE$3:$AE$62,0),MATCH(X$1&amp;$R682,$AF$1:$CM$1&amp;$AF$2:$CM$2,0))*VLOOKUP($Q682,$C$17:$M$20,COUNTBLANK($D$15:H$15)+1,FALSE)</f>
        <v>0</v>
      </c>
      <c r="Y682" s="3">
        <f t="array" ref="Y682">INDEX($AF$3:$CM$62,MATCH($S682,$AE$3:$AE$62,0),MATCH(Y$1&amp;$R682,$AF$1:$CM$1&amp;$AF$2:$CM$2,0))*VLOOKUP($Q682,$C$17:$M$20,COUNTBLANK($D$15:I$15)+1,FALSE)</f>
        <v>0.24</v>
      </c>
      <c r="Z682" s="3">
        <f t="array" ref="Z682">INDEX($AF$3:$CM$62,MATCH($S682,$AE$3:$AE$62,0),MATCH(Z$1&amp;$R682,$AF$1:$CM$1&amp;$AF$2:$CM$2,0))*VLOOKUP($Q682,$C$17:$M$20,COUNTBLANK($D$15:J$15)+1,FALSE)</f>
        <v>0</v>
      </c>
      <c r="AA682" s="3">
        <f t="array" ref="AA682">INDEX($AF$3:$CM$62,MATCH($S682,$AE$3:$AE$62,0),MATCH(AA$1&amp;$R682,$AF$1:$CM$1&amp;$AF$2:$CM$2,0))*VLOOKUP($Q682,$C$17:$M$20,COUNTBLANK($D$15:K$15)+1,FALSE)</f>
        <v>0</v>
      </c>
      <c r="AB682" s="3">
        <f t="array" ref="AB682">INDEX($AF$3:$CM$62,MATCH($S682,$AE$3:$AE$62,0),MATCH(AB$1&amp;$R682,$AF$1:$CM$1&amp;$AF$2:$CM$2,0))*VLOOKUP($Q682,$C$17:$M$20,COUNTBLANK($D$15:L$15)+1,FALSE)</f>
        <v>0</v>
      </c>
      <c r="AC682" s="3">
        <f t="array" ref="AC682">INDEX($AF$3:$CM$62,MATCH($S682,$AE$3:$AE$62,0),MATCH(AC$1&amp;$R682,$AF$1:$CM$1&amp;$AF$2:$CM$2,0))*VLOOKUP($Q682,$C$17:$M$20,COUNTBLANK($D$15:M$15)+1,FALSE)</f>
        <v>0</v>
      </c>
    </row>
    <row r="683" spans="17:29" x14ac:dyDescent="0.2">
      <c r="Q683" t="s">
        <v>418</v>
      </c>
      <c r="R683">
        <f t="shared" si="145"/>
        <v>6</v>
      </c>
      <c r="S683">
        <f t="shared" si="146"/>
        <v>21</v>
      </c>
      <c r="T683" s="3">
        <f t="array" ref="T683">INDEX($AF$3:$CM$62,MATCH($S683,$AE$3:$AE$62,0),MATCH(T$1&amp;$R683,$AF$1:$CM$1&amp;$AF$2:$CM$2,0))*VLOOKUP($Q683,$C$17:$M$20,COUNTBLANK($D$15:D$15)+1,FALSE)</f>
        <v>252</v>
      </c>
      <c r="U683" s="3">
        <f t="array" ref="U683">INDEX($AF$3:$CM$62,MATCH($S683,$AE$3:$AE$62,0),MATCH(U$1&amp;$R683,$AF$1:$CM$1&amp;$AF$2:$CM$2,0))*VLOOKUP($Q683,$C$17:$M$20,COUNTBLANK($D$15:E$15)+1,FALSE)</f>
        <v>12600</v>
      </c>
      <c r="V683" s="3">
        <f t="array" ref="V683">INDEX($AF$3:$CM$62,MATCH($S683,$AE$3:$AE$62,0),MATCH(V$1&amp;$R683,$AF$1:$CM$1&amp;$AF$2:$CM$2,0))*VLOOKUP($Q683,$C$17:$M$20,COUNTBLANK($D$15:F$15)+1,FALSE)</f>
        <v>0</v>
      </c>
      <c r="W683" s="3">
        <f t="array" ref="W683">INDEX($AF$3:$CM$62,MATCH($S683,$AE$3:$AE$62,0),MATCH(W$1&amp;$R683,$AF$1:$CM$1&amp;$AF$2:$CM$2,0))*VLOOKUP($Q683,$C$17:$M$20,COUNTBLANK($D$15:G$15)+1,FALSE)</f>
        <v>0</v>
      </c>
      <c r="X683" s="3">
        <f t="array" ref="X683">INDEX($AF$3:$CM$62,MATCH($S683,$AE$3:$AE$62,0),MATCH(X$1&amp;$R683,$AF$1:$CM$1&amp;$AF$2:$CM$2,0))*VLOOKUP($Q683,$C$17:$M$20,COUNTBLANK($D$15:H$15)+1,FALSE)</f>
        <v>0</v>
      </c>
      <c r="Y683" s="3">
        <f t="array" ref="Y683">INDEX($AF$3:$CM$62,MATCH($S683,$AE$3:$AE$62,0),MATCH(Y$1&amp;$R683,$AF$1:$CM$1&amp;$AF$2:$CM$2,0))*VLOOKUP($Q683,$C$17:$M$20,COUNTBLANK($D$15:I$15)+1,FALSE)</f>
        <v>0.24</v>
      </c>
      <c r="Z683" s="3">
        <f t="array" ref="Z683">INDEX($AF$3:$CM$62,MATCH($S683,$AE$3:$AE$62,0),MATCH(Z$1&amp;$R683,$AF$1:$CM$1&amp;$AF$2:$CM$2,0))*VLOOKUP($Q683,$C$17:$M$20,COUNTBLANK($D$15:J$15)+1,FALSE)</f>
        <v>0</v>
      </c>
      <c r="AA683" s="3">
        <f t="array" ref="AA683">INDEX($AF$3:$CM$62,MATCH($S683,$AE$3:$AE$62,0),MATCH(AA$1&amp;$R683,$AF$1:$CM$1&amp;$AF$2:$CM$2,0))*VLOOKUP($Q683,$C$17:$M$20,COUNTBLANK($D$15:K$15)+1,FALSE)</f>
        <v>0</v>
      </c>
      <c r="AB683" s="3">
        <f t="array" ref="AB683">INDEX($AF$3:$CM$62,MATCH($S683,$AE$3:$AE$62,0),MATCH(AB$1&amp;$R683,$AF$1:$CM$1&amp;$AF$2:$CM$2,0))*VLOOKUP($Q683,$C$17:$M$20,COUNTBLANK($D$15:L$15)+1,FALSE)</f>
        <v>0</v>
      </c>
      <c r="AC683" s="3">
        <f t="array" ref="AC683">INDEX($AF$3:$CM$62,MATCH($S683,$AE$3:$AE$62,0),MATCH(AC$1&amp;$R683,$AF$1:$CM$1&amp;$AF$2:$CM$2,0))*VLOOKUP($Q683,$C$17:$M$20,COUNTBLANK($D$15:M$15)+1,FALSE)</f>
        <v>0</v>
      </c>
    </row>
    <row r="684" spans="17:29" x14ac:dyDescent="0.2">
      <c r="Q684" t="s">
        <v>418</v>
      </c>
      <c r="R684">
        <f t="shared" ref="R684:R747" si="147">R324</f>
        <v>6</v>
      </c>
      <c r="S684">
        <f t="shared" si="146"/>
        <v>22</v>
      </c>
      <c r="T684" s="3">
        <f t="array" ref="T684">INDEX($AF$3:$CM$62,MATCH($S684,$AE$3:$AE$62,0),MATCH(T$1&amp;$R684,$AF$1:$CM$1&amp;$AF$2:$CM$2,0))*VLOOKUP($Q684,$C$17:$M$20,COUNTBLANK($D$15:D$15)+1,FALSE)</f>
        <v>264</v>
      </c>
      <c r="U684" s="3">
        <f t="array" ref="U684">INDEX($AF$3:$CM$62,MATCH($S684,$AE$3:$AE$62,0),MATCH(U$1&amp;$R684,$AF$1:$CM$1&amp;$AF$2:$CM$2,0))*VLOOKUP($Q684,$C$17:$M$20,COUNTBLANK($D$15:E$15)+1,FALSE)</f>
        <v>13200</v>
      </c>
      <c r="V684" s="3">
        <f t="array" ref="V684">INDEX($AF$3:$CM$62,MATCH($S684,$AE$3:$AE$62,0),MATCH(V$1&amp;$R684,$AF$1:$CM$1&amp;$AF$2:$CM$2,0))*VLOOKUP($Q684,$C$17:$M$20,COUNTBLANK($D$15:F$15)+1,FALSE)</f>
        <v>0</v>
      </c>
      <c r="W684" s="3">
        <f t="array" ref="W684">INDEX($AF$3:$CM$62,MATCH($S684,$AE$3:$AE$62,0),MATCH(W$1&amp;$R684,$AF$1:$CM$1&amp;$AF$2:$CM$2,0))*VLOOKUP($Q684,$C$17:$M$20,COUNTBLANK($D$15:G$15)+1,FALSE)</f>
        <v>0</v>
      </c>
      <c r="X684" s="3">
        <f t="array" ref="X684">INDEX($AF$3:$CM$62,MATCH($S684,$AE$3:$AE$62,0),MATCH(X$1&amp;$R684,$AF$1:$CM$1&amp;$AF$2:$CM$2,0))*VLOOKUP($Q684,$C$17:$M$20,COUNTBLANK($D$15:H$15)+1,FALSE)</f>
        <v>0</v>
      </c>
      <c r="Y684" s="3">
        <f t="array" ref="Y684">INDEX($AF$3:$CM$62,MATCH($S684,$AE$3:$AE$62,0),MATCH(Y$1&amp;$R684,$AF$1:$CM$1&amp;$AF$2:$CM$2,0))*VLOOKUP($Q684,$C$17:$M$20,COUNTBLANK($D$15:I$15)+1,FALSE)</f>
        <v>0.24</v>
      </c>
      <c r="Z684" s="3">
        <f t="array" ref="Z684">INDEX($AF$3:$CM$62,MATCH($S684,$AE$3:$AE$62,0),MATCH(Z$1&amp;$R684,$AF$1:$CM$1&amp;$AF$2:$CM$2,0))*VLOOKUP($Q684,$C$17:$M$20,COUNTBLANK($D$15:J$15)+1,FALSE)</f>
        <v>0</v>
      </c>
      <c r="AA684" s="3">
        <f t="array" ref="AA684">INDEX($AF$3:$CM$62,MATCH($S684,$AE$3:$AE$62,0),MATCH(AA$1&amp;$R684,$AF$1:$CM$1&amp;$AF$2:$CM$2,0))*VLOOKUP($Q684,$C$17:$M$20,COUNTBLANK($D$15:K$15)+1,FALSE)</f>
        <v>0</v>
      </c>
      <c r="AB684" s="3">
        <f t="array" ref="AB684">INDEX($AF$3:$CM$62,MATCH($S684,$AE$3:$AE$62,0),MATCH(AB$1&amp;$R684,$AF$1:$CM$1&amp;$AF$2:$CM$2,0))*VLOOKUP($Q684,$C$17:$M$20,COUNTBLANK($D$15:L$15)+1,FALSE)</f>
        <v>0</v>
      </c>
      <c r="AC684" s="3">
        <f t="array" ref="AC684">INDEX($AF$3:$CM$62,MATCH($S684,$AE$3:$AE$62,0),MATCH(AC$1&amp;$R684,$AF$1:$CM$1&amp;$AF$2:$CM$2,0))*VLOOKUP($Q684,$C$17:$M$20,COUNTBLANK($D$15:M$15)+1,FALSE)</f>
        <v>0</v>
      </c>
    </row>
    <row r="685" spans="17:29" x14ac:dyDescent="0.2">
      <c r="Q685" t="s">
        <v>418</v>
      </c>
      <c r="R685">
        <f t="shared" si="147"/>
        <v>6</v>
      </c>
      <c r="S685">
        <f t="shared" si="146"/>
        <v>23</v>
      </c>
      <c r="T685" s="3">
        <f t="array" ref="T685">INDEX($AF$3:$CM$62,MATCH($S685,$AE$3:$AE$62,0),MATCH(T$1&amp;$R685,$AF$1:$CM$1&amp;$AF$2:$CM$2,0))*VLOOKUP($Q685,$C$17:$M$20,COUNTBLANK($D$15:D$15)+1,FALSE)</f>
        <v>276</v>
      </c>
      <c r="U685" s="3">
        <f t="array" ref="U685">INDEX($AF$3:$CM$62,MATCH($S685,$AE$3:$AE$62,0),MATCH(U$1&amp;$R685,$AF$1:$CM$1&amp;$AF$2:$CM$2,0))*VLOOKUP($Q685,$C$17:$M$20,COUNTBLANK($D$15:E$15)+1,FALSE)</f>
        <v>13800</v>
      </c>
      <c r="V685" s="3">
        <f t="array" ref="V685">INDEX($AF$3:$CM$62,MATCH($S685,$AE$3:$AE$62,0),MATCH(V$1&amp;$R685,$AF$1:$CM$1&amp;$AF$2:$CM$2,0))*VLOOKUP($Q685,$C$17:$M$20,COUNTBLANK($D$15:F$15)+1,FALSE)</f>
        <v>0</v>
      </c>
      <c r="W685" s="3">
        <f t="array" ref="W685">INDEX($AF$3:$CM$62,MATCH($S685,$AE$3:$AE$62,0),MATCH(W$1&amp;$R685,$AF$1:$CM$1&amp;$AF$2:$CM$2,0))*VLOOKUP($Q685,$C$17:$M$20,COUNTBLANK($D$15:G$15)+1,FALSE)</f>
        <v>0</v>
      </c>
      <c r="X685" s="3">
        <f t="array" ref="X685">INDEX($AF$3:$CM$62,MATCH($S685,$AE$3:$AE$62,0),MATCH(X$1&amp;$R685,$AF$1:$CM$1&amp;$AF$2:$CM$2,0))*VLOOKUP($Q685,$C$17:$M$20,COUNTBLANK($D$15:H$15)+1,FALSE)</f>
        <v>0</v>
      </c>
      <c r="Y685" s="3">
        <f t="array" ref="Y685">INDEX($AF$3:$CM$62,MATCH($S685,$AE$3:$AE$62,0),MATCH(Y$1&amp;$R685,$AF$1:$CM$1&amp;$AF$2:$CM$2,0))*VLOOKUP($Q685,$C$17:$M$20,COUNTBLANK($D$15:I$15)+1,FALSE)</f>
        <v>0.24</v>
      </c>
      <c r="Z685" s="3">
        <f t="array" ref="Z685">INDEX($AF$3:$CM$62,MATCH($S685,$AE$3:$AE$62,0),MATCH(Z$1&amp;$R685,$AF$1:$CM$1&amp;$AF$2:$CM$2,0))*VLOOKUP($Q685,$C$17:$M$20,COUNTBLANK($D$15:J$15)+1,FALSE)</f>
        <v>0</v>
      </c>
      <c r="AA685" s="3">
        <f t="array" ref="AA685">INDEX($AF$3:$CM$62,MATCH($S685,$AE$3:$AE$62,0),MATCH(AA$1&amp;$R685,$AF$1:$CM$1&amp;$AF$2:$CM$2,0))*VLOOKUP($Q685,$C$17:$M$20,COUNTBLANK($D$15:K$15)+1,FALSE)</f>
        <v>0</v>
      </c>
      <c r="AB685" s="3">
        <f t="array" ref="AB685">INDEX($AF$3:$CM$62,MATCH($S685,$AE$3:$AE$62,0),MATCH(AB$1&amp;$R685,$AF$1:$CM$1&amp;$AF$2:$CM$2,0))*VLOOKUP($Q685,$C$17:$M$20,COUNTBLANK($D$15:L$15)+1,FALSE)</f>
        <v>0</v>
      </c>
      <c r="AC685" s="3">
        <f t="array" ref="AC685">INDEX($AF$3:$CM$62,MATCH($S685,$AE$3:$AE$62,0),MATCH(AC$1&amp;$R685,$AF$1:$CM$1&amp;$AF$2:$CM$2,0))*VLOOKUP($Q685,$C$17:$M$20,COUNTBLANK($D$15:M$15)+1,FALSE)</f>
        <v>0</v>
      </c>
    </row>
    <row r="686" spans="17:29" x14ac:dyDescent="0.2">
      <c r="Q686" t="s">
        <v>418</v>
      </c>
      <c r="R686">
        <f t="shared" si="147"/>
        <v>6</v>
      </c>
      <c r="S686">
        <f t="shared" si="146"/>
        <v>24</v>
      </c>
      <c r="T686" s="3">
        <f t="array" ref="T686">INDEX($AF$3:$CM$62,MATCH($S686,$AE$3:$AE$62,0),MATCH(T$1&amp;$R686,$AF$1:$CM$1&amp;$AF$2:$CM$2,0))*VLOOKUP($Q686,$C$17:$M$20,COUNTBLANK($D$15:D$15)+1,FALSE)</f>
        <v>288</v>
      </c>
      <c r="U686" s="3">
        <f t="array" ref="U686">INDEX($AF$3:$CM$62,MATCH($S686,$AE$3:$AE$62,0),MATCH(U$1&amp;$R686,$AF$1:$CM$1&amp;$AF$2:$CM$2,0))*VLOOKUP($Q686,$C$17:$M$20,COUNTBLANK($D$15:E$15)+1,FALSE)</f>
        <v>14400</v>
      </c>
      <c r="V686" s="3">
        <f t="array" ref="V686">INDEX($AF$3:$CM$62,MATCH($S686,$AE$3:$AE$62,0),MATCH(V$1&amp;$R686,$AF$1:$CM$1&amp;$AF$2:$CM$2,0))*VLOOKUP($Q686,$C$17:$M$20,COUNTBLANK($D$15:F$15)+1,FALSE)</f>
        <v>0</v>
      </c>
      <c r="W686" s="3">
        <f t="array" ref="W686">INDEX($AF$3:$CM$62,MATCH($S686,$AE$3:$AE$62,0),MATCH(W$1&amp;$R686,$AF$1:$CM$1&amp;$AF$2:$CM$2,0))*VLOOKUP($Q686,$C$17:$M$20,COUNTBLANK($D$15:G$15)+1,FALSE)</f>
        <v>0</v>
      </c>
      <c r="X686" s="3">
        <f t="array" ref="X686">INDEX($AF$3:$CM$62,MATCH($S686,$AE$3:$AE$62,0),MATCH(X$1&amp;$R686,$AF$1:$CM$1&amp;$AF$2:$CM$2,0))*VLOOKUP($Q686,$C$17:$M$20,COUNTBLANK($D$15:H$15)+1,FALSE)</f>
        <v>0</v>
      </c>
      <c r="Y686" s="3">
        <f t="array" ref="Y686">INDEX($AF$3:$CM$62,MATCH($S686,$AE$3:$AE$62,0),MATCH(Y$1&amp;$R686,$AF$1:$CM$1&amp;$AF$2:$CM$2,0))*VLOOKUP($Q686,$C$17:$M$20,COUNTBLANK($D$15:I$15)+1,FALSE)</f>
        <v>0.24</v>
      </c>
      <c r="Z686" s="3">
        <f t="array" ref="Z686">INDEX($AF$3:$CM$62,MATCH($S686,$AE$3:$AE$62,0),MATCH(Z$1&amp;$R686,$AF$1:$CM$1&amp;$AF$2:$CM$2,0))*VLOOKUP($Q686,$C$17:$M$20,COUNTBLANK($D$15:J$15)+1,FALSE)</f>
        <v>0</v>
      </c>
      <c r="AA686" s="3">
        <f t="array" ref="AA686">INDEX($AF$3:$CM$62,MATCH($S686,$AE$3:$AE$62,0),MATCH(AA$1&amp;$R686,$AF$1:$CM$1&amp;$AF$2:$CM$2,0))*VLOOKUP($Q686,$C$17:$M$20,COUNTBLANK($D$15:K$15)+1,FALSE)</f>
        <v>0</v>
      </c>
      <c r="AB686" s="3">
        <f t="array" ref="AB686">INDEX($AF$3:$CM$62,MATCH($S686,$AE$3:$AE$62,0),MATCH(AB$1&amp;$R686,$AF$1:$CM$1&amp;$AF$2:$CM$2,0))*VLOOKUP($Q686,$C$17:$M$20,COUNTBLANK($D$15:L$15)+1,FALSE)</f>
        <v>0</v>
      </c>
      <c r="AC686" s="3">
        <f t="array" ref="AC686">INDEX($AF$3:$CM$62,MATCH($S686,$AE$3:$AE$62,0),MATCH(AC$1&amp;$R686,$AF$1:$CM$1&amp;$AF$2:$CM$2,0))*VLOOKUP($Q686,$C$17:$M$20,COUNTBLANK($D$15:M$15)+1,FALSE)</f>
        <v>0</v>
      </c>
    </row>
    <row r="687" spans="17:29" x14ac:dyDescent="0.2">
      <c r="Q687" t="s">
        <v>418</v>
      </c>
      <c r="R687">
        <f t="shared" si="147"/>
        <v>6</v>
      </c>
      <c r="S687">
        <f t="shared" si="146"/>
        <v>25</v>
      </c>
      <c r="T687" s="3">
        <f t="array" ref="T687">INDEX($AF$3:$CM$62,MATCH($S687,$AE$3:$AE$62,0),MATCH(T$1&amp;$R687,$AF$1:$CM$1&amp;$AF$2:$CM$2,0))*VLOOKUP($Q687,$C$17:$M$20,COUNTBLANK($D$15:D$15)+1,FALSE)</f>
        <v>300</v>
      </c>
      <c r="U687" s="3">
        <f t="array" ref="U687">INDEX($AF$3:$CM$62,MATCH($S687,$AE$3:$AE$62,0),MATCH(U$1&amp;$R687,$AF$1:$CM$1&amp;$AF$2:$CM$2,0))*VLOOKUP($Q687,$C$17:$M$20,COUNTBLANK($D$15:E$15)+1,FALSE)</f>
        <v>15000</v>
      </c>
      <c r="V687" s="3">
        <f t="array" ref="V687">INDEX($AF$3:$CM$62,MATCH($S687,$AE$3:$AE$62,0),MATCH(V$1&amp;$R687,$AF$1:$CM$1&amp;$AF$2:$CM$2,0))*VLOOKUP($Q687,$C$17:$M$20,COUNTBLANK($D$15:F$15)+1,FALSE)</f>
        <v>0</v>
      </c>
      <c r="W687" s="3">
        <f t="array" ref="W687">INDEX($AF$3:$CM$62,MATCH($S687,$AE$3:$AE$62,0),MATCH(W$1&amp;$R687,$AF$1:$CM$1&amp;$AF$2:$CM$2,0))*VLOOKUP($Q687,$C$17:$M$20,COUNTBLANK($D$15:G$15)+1,FALSE)</f>
        <v>0</v>
      </c>
      <c r="X687" s="3">
        <f t="array" ref="X687">INDEX($AF$3:$CM$62,MATCH($S687,$AE$3:$AE$62,0),MATCH(X$1&amp;$R687,$AF$1:$CM$1&amp;$AF$2:$CM$2,0))*VLOOKUP($Q687,$C$17:$M$20,COUNTBLANK($D$15:H$15)+1,FALSE)</f>
        <v>0</v>
      </c>
      <c r="Y687" s="3">
        <f t="array" ref="Y687">INDEX($AF$3:$CM$62,MATCH($S687,$AE$3:$AE$62,0),MATCH(Y$1&amp;$R687,$AF$1:$CM$1&amp;$AF$2:$CM$2,0))*VLOOKUP($Q687,$C$17:$M$20,COUNTBLANK($D$15:I$15)+1,FALSE)</f>
        <v>0.24</v>
      </c>
      <c r="Z687" s="3">
        <f t="array" ref="Z687">INDEX($AF$3:$CM$62,MATCH($S687,$AE$3:$AE$62,0),MATCH(Z$1&amp;$R687,$AF$1:$CM$1&amp;$AF$2:$CM$2,0))*VLOOKUP($Q687,$C$17:$M$20,COUNTBLANK($D$15:J$15)+1,FALSE)</f>
        <v>0</v>
      </c>
      <c r="AA687" s="3">
        <f t="array" ref="AA687">INDEX($AF$3:$CM$62,MATCH($S687,$AE$3:$AE$62,0),MATCH(AA$1&amp;$R687,$AF$1:$CM$1&amp;$AF$2:$CM$2,0))*VLOOKUP($Q687,$C$17:$M$20,COUNTBLANK($D$15:K$15)+1,FALSE)</f>
        <v>0</v>
      </c>
      <c r="AB687" s="3">
        <f t="array" ref="AB687">INDEX($AF$3:$CM$62,MATCH($S687,$AE$3:$AE$62,0),MATCH(AB$1&amp;$R687,$AF$1:$CM$1&amp;$AF$2:$CM$2,0))*VLOOKUP($Q687,$C$17:$M$20,COUNTBLANK($D$15:L$15)+1,FALSE)</f>
        <v>0</v>
      </c>
      <c r="AC687" s="3">
        <f t="array" ref="AC687">INDEX($AF$3:$CM$62,MATCH($S687,$AE$3:$AE$62,0),MATCH(AC$1&amp;$R687,$AF$1:$CM$1&amp;$AF$2:$CM$2,0))*VLOOKUP($Q687,$C$17:$M$20,COUNTBLANK($D$15:M$15)+1,FALSE)</f>
        <v>0</v>
      </c>
    </row>
    <row r="688" spans="17:29" x14ac:dyDescent="0.2">
      <c r="Q688" t="s">
        <v>418</v>
      </c>
      <c r="R688">
        <f t="shared" si="147"/>
        <v>6</v>
      </c>
      <c r="S688">
        <f t="shared" si="146"/>
        <v>26</v>
      </c>
      <c r="T688" s="3">
        <f t="array" ref="T688">INDEX($AF$3:$CM$62,MATCH($S688,$AE$3:$AE$62,0),MATCH(T$1&amp;$R688,$AF$1:$CM$1&amp;$AF$2:$CM$2,0))*VLOOKUP($Q688,$C$17:$M$20,COUNTBLANK($D$15:D$15)+1,FALSE)</f>
        <v>312</v>
      </c>
      <c r="U688" s="3">
        <f t="array" ref="U688">INDEX($AF$3:$CM$62,MATCH($S688,$AE$3:$AE$62,0),MATCH(U$1&amp;$R688,$AF$1:$CM$1&amp;$AF$2:$CM$2,0))*VLOOKUP($Q688,$C$17:$M$20,COUNTBLANK($D$15:E$15)+1,FALSE)</f>
        <v>15600</v>
      </c>
      <c r="V688" s="3">
        <f t="array" ref="V688">INDEX($AF$3:$CM$62,MATCH($S688,$AE$3:$AE$62,0),MATCH(V$1&amp;$R688,$AF$1:$CM$1&amp;$AF$2:$CM$2,0))*VLOOKUP($Q688,$C$17:$M$20,COUNTBLANK($D$15:F$15)+1,FALSE)</f>
        <v>0</v>
      </c>
      <c r="W688" s="3">
        <f t="array" ref="W688">INDEX($AF$3:$CM$62,MATCH($S688,$AE$3:$AE$62,0),MATCH(W$1&amp;$R688,$AF$1:$CM$1&amp;$AF$2:$CM$2,0))*VLOOKUP($Q688,$C$17:$M$20,COUNTBLANK($D$15:G$15)+1,FALSE)</f>
        <v>0</v>
      </c>
      <c r="X688" s="3">
        <f t="array" ref="X688">INDEX($AF$3:$CM$62,MATCH($S688,$AE$3:$AE$62,0),MATCH(X$1&amp;$R688,$AF$1:$CM$1&amp;$AF$2:$CM$2,0))*VLOOKUP($Q688,$C$17:$M$20,COUNTBLANK($D$15:H$15)+1,FALSE)</f>
        <v>0</v>
      </c>
      <c r="Y688" s="3">
        <f t="array" ref="Y688">INDEX($AF$3:$CM$62,MATCH($S688,$AE$3:$AE$62,0),MATCH(Y$1&amp;$R688,$AF$1:$CM$1&amp;$AF$2:$CM$2,0))*VLOOKUP($Q688,$C$17:$M$20,COUNTBLANK($D$15:I$15)+1,FALSE)</f>
        <v>0.24</v>
      </c>
      <c r="Z688" s="3">
        <f t="array" ref="Z688">INDEX($AF$3:$CM$62,MATCH($S688,$AE$3:$AE$62,0),MATCH(Z$1&amp;$R688,$AF$1:$CM$1&amp;$AF$2:$CM$2,0))*VLOOKUP($Q688,$C$17:$M$20,COUNTBLANK($D$15:J$15)+1,FALSE)</f>
        <v>0</v>
      </c>
      <c r="AA688" s="3">
        <f t="array" ref="AA688">INDEX($AF$3:$CM$62,MATCH($S688,$AE$3:$AE$62,0),MATCH(AA$1&amp;$R688,$AF$1:$CM$1&amp;$AF$2:$CM$2,0))*VLOOKUP($Q688,$C$17:$M$20,COUNTBLANK($D$15:K$15)+1,FALSE)</f>
        <v>0</v>
      </c>
      <c r="AB688" s="3">
        <f t="array" ref="AB688">INDEX($AF$3:$CM$62,MATCH($S688,$AE$3:$AE$62,0),MATCH(AB$1&amp;$R688,$AF$1:$CM$1&amp;$AF$2:$CM$2,0))*VLOOKUP($Q688,$C$17:$M$20,COUNTBLANK($D$15:L$15)+1,FALSE)</f>
        <v>0</v>
      </c>
      <c r="AC688" s="3">
        <f t="array" ref="AC688">INDEX($AF$3:$CM$62,MATCH($S688,$AE$3:$AE$62,0),MATCH(AC$1&amp;$R688,$AF$1:$CM$1&amp;$AF$2:$CM$2,0))*VLOOKUP($Q688,$C$17:$M$20,COUNTBLANK($D$15:M$15)+1,FALSE)</f>
        <v>0</v>
      </c>
    </row>
    <row r="689" spans="17:29" x14ac:dyDescent="0.2">
      <c r="Q689" t="s">
        <v>418</v>
      </c>
      <c r="R689">
        <f t="shared" si="147"/>
        <v>6</v>
      </c>
      <c r="S689">
        <f t="shared" si="146"/>
        <v>27</v>
      </c>
      <c r="T689" s="3">
        <f t="array" ref="T689">INDEX($AF$3:$CM$62,MATCH($S689,$AE$3:$AE$62,0),MATCH(T$1&amp;$R689,$AF$1:$CM$1&amp;$AF$2:$CM$2,0))*VLOOKUP($Q689,$C$17:$M$20,COUNTBLANK($D$15:D$15)+1,FALSE)</f>
        <v>324</v>
      </c>
      <c r="U689" s="3">
        <f t="array" ref="U689">INDEX($AF$3:$CM$62,MATCH($S689,$AE$3:$AE$62,0),MATCH(U$1&amp;$R689,$AF$1:$CM$1&amp;$AF$2:$CM$2,0))*VLOOKUP($Q689,$C$17:$M$20,COUNTBLANK($D$15:E$15)+1,FALSE)</f>
        <v>16200</v>
      </c>
      <c r="V689" s="3">
        <f t="array" ref="V689">INDEX($AF$3:$CM$62,MATCH($S689,$AE$3:$AE$62,0),MATCH(V$1&amp;$R689,$AF$1:$CM$1&amp;$AF$2:$CM$2,0))*VLOOKUP($Q689,$C$17:$M$20,COUNTBLANK($D$15:F$15)+1,FALSE)</f>
        <v>0</v>
      </c>
      <c r="W689" s="3">
        <f t="array" ref="W689">INDEX($AF$3:$CM$62,MATCH($S689,$AE$3:$AE$62,0),MATCH(W$1&amp;$R689,$AF$1:$CM$1&amp;$AF$2:$CM$2,0))*VLOOKUP($Q689,$C$17:$M$20,COUNTBLANK($D$15:G$15)+1,FALSE)</f>
        <v>0</v>
      </c>
      <c r="X689" s="3">
        <f t="array" ref="X689">INDEX($AF$3:$CM$62,MATCH($S689,$AE$3:$AE$62,0),MATCH(X$1&amp;$R689,$AF$1:$CM$1&amp;$AF$2:$CM$2,0))*VLOOKUP($Q689,$C$17:$M$20,COUNTBLANK($D$15:H$15)+1,FALSE)</f>
        <v>0</v>
      </c>
      <c r="Y689" s="3">
        <f t="array" ref="Y689">INDEX($AF$3:$CM$62,MATCH($S689,$AE$3:$AE$62,0),MATCH(Y$1&amp;$R689,$AF$1:$CM$1&amp;$AF$2:$CM$2,0))*VLOOKUP($Q689,$C$17:$M$20,COUNTBLANK($D$15:I$15)+1,FALSE)</f>
        <v>0.24</v>
      </c>
      <c r="Z689" s="3">
        <f t="array" ref="Z689">INDEX($AF$3:$CM$62,MATCH($S689,$AE$3:$AE$62,0),MATCH(Z$1&amp;$R689,$AF$1:$CM$1&amp;$AF$2:$CM$2,0))*VLOOKUP($Q689,$C$17:$M$20,COUNTBLANK($D$15:J$15)+1,FALSE)</f>
        <v>0</v>
      </c>
      <c r="AA689" s="3">
        <f t="array" ref="AA689">INDEX($AF$3:$CM$62,MATCH($S689,$AE$3:$AE$62,0),MATCH(AA$1&amp;$R689,$AF$1:$CM$1&amp;$AF$2:$CM$2,0))*VLOOKUP($Q689,$C$17:$M$20,COUNTBLANK($D$15:K$15)+1,FALSE)</f>
        <v>0</v>
      </c>
      <c r="AB689" s="3">
        <f t="array" ref="AB689">INDEX($AF$3:$CM$62,MATCH($S689,$AE$3:$AE$62,0),MATCH(AB$1&amp;$R689,$AF$1:$CM$1&amp;$AF$2:$CM$2,0))*VLOOKUP($Q689,$C$17:$M$20,COUNTBLANK($D$15:L$15)+1,FALSE)</f>
        <v>0</v>
      </c>
      <c r="AC689" s="3">
        <f t="array" ref="AC689">INDEX($AF$3:$CM$62,MATCH($S689,$AE$3:$AE$62,0),MATCH(AC$1&amp;$R689,$AF$1:$CM$1&amp;$AF$2:$CM$2,0))*VLOOKUP($Q689,$C$17:$M$20,COUNTBLANK($D$15:M$15)+1,FALSE)</f>
        <v>0</v>
      </c>
    </row>
    <row r="690" spans="17:29" x14ac:dyDescent="0.2">
      <c r="Q690" t="s">
        <v>418</v>
      </c>
      <c r="R690">
        <f t="shared" si="147"/>
        <v>6</v>
      </c>
      <c r="S690">
        <f t="shared" si="146"/>
        <v>28</v>
      </c>
      <c r="T690" s="3">
        <f t="array" ref="T690">INDEX($AF$3:$CM$62,MATCH($S690,$AE$3:$AE$62,0),MATCH(T$1&amp;$R690,$AF$1:$CM$1&amp;$AF$2:$CM$2,0))*VLOOKUP($Q690,$C$17:$M$20,COUNTBLANK($D$15:D$15)+1,FALSE)</f>
        <v>336</v>
      </c>
      <c r="U690" s="3">
        <f t="array" ref="U690">INDEX($AF$3:$CM$62,MATCH($S690,$AE$3:$AE$62,0),MATCH(U$1&amp;$R690,$AF$1:$CM$1&amp;$AF$2:$CM$2,0))*VLOOKUP($Q690,$C$17:$M$20,COUNTBLANK($D$15:E$15)+1,FALSE)</f>
        <v>16800</v>
      </c>
      <c r="V690" s="3">
        <f t="array" ref="V690">INDEX($AF$3:$CM$62,MATCH($S690,$AE$3:$AE$62,0),MATCH(V$1&amp;$R690,$AF$1:$CM$1&amp;$AF$2:$CM$2,0))*VLOOKUP($Q690,$C$17:$M$20,COUNTBLANK($D$15:F$15)+1,FALSE)</f>
        <v>0</v>
      </c>
      <c r="W690" s="3">
        <f t="array" ref="W690">INDEX($AF$3:$CM$62,MATCH($S690,$AE$3:$AE$62,0),MATCH(W$1&amp;$R690,$AF$1:$CM$1&amp;$AF$2:$CM$2,0))*VLOOKUP($Q690,$C$17:$M$20,COUNTBLANK($D$15:G$15)+1,FALSE)</f>
        <v>0</v>
      </c>
      <c r="X690" s="3">
        <f t="array" ref="X690">INDEX($AF$3:$CM$62,MATCH($S690,$AE$3:$AE$62,0),MATCH(X$1&amp;$R690,$AF$1:$CM$1&amp;$AF$2:$CM$2,0))*VLOOKUP($Q690,$C$17:$M$20,COUNTBLANK($D$15:H$15)+1,FALSE)</f>
        <v>0</v>
      </c>
      <c r="Y690" s="3">
        <f t="array" ref="Y690">INDEX($AF$3:$CM$62,MATCH($S690,$AE$3:$AE$62,0),MATCH(Y$1&amp;$R690,$AF$1:$CM$1&amp;$AF$2:$CM$2,0))*VLOOKUP($Q690,$C$17:$M$20,COUNTBLANK($D$15:I$15)+1,FALSE)</f>
        <v>0.24</v>
      </c>
      <c r="Z690" s="3">
        <f t="array" ref="Z690">INDEX($AF$3:$CM$62,MATCH($S690,$AE$3:$AE$62,0),MATCH(Z$1&amp;$R690,$AF$1:$CM$1&amp;$AF$2:$CM$2,0))*VLOOKUP($Q690,$C$17:$M$20,COUNTBLANK($D$15:J$15)+1,FALSE)</f>
        <v>0</v>
      </c>
      <c r="AA690" s="3">
        <f t="array" ref="AA690">INDEX($AF$3:$CM$62,MATCH($S690,$AE$3:$AE$62,0),MATCH(AA$1&amp;$R690,$AF$1:$CM$1&amp;$AF$2:$CM$2,0))*VLOOKUP($Q690,$C$17:$M$20,COUNTBLANK($D$15:K$15)+1,FALSE)</f>
        <v>0</v>
      </c>
      <c r="AB690" s="3">
        <f t="array" ref="AB690">INDEX($AF$3:$CM$62,MATCH($S690,$AE$3:$AE$62,0),MATCH(AB$1&amp;$R690,$AF$1:$CM$1&amp;$AF$2:$CM$2,0))*VLOOKUP($Q690,$C$17:$M$20,COUNTBLANK($D$15:L$15)+1,FALSE)</f>
        <v>0</v>
      </c>
      <c r="AC690" s="3">
        <f t="array" ref="AC690">INDEX($AF$3:$CM$62,MATCH($S690,$AE$3:$AE$62,0),MATCH(AC$1&amp;$R690,$AF$1:$CM$1&amp;$AF$2:$CM$2,0))*VLOOKUP($Q690,$C$17:$M$20,COUNTBLANK($D$15:M$15)+1,FALSE)</f>
        <v>0</v>
      </c>
    </row>
    <row r="691" spans="17:29" x14ac:dyDescent="0.2">
      <c r="Q691" t="s">
        <v>418</v>
      </c>
      <c r="R691">
        <f t="shared" si="147"/>
        <v>6</v>
      </c>
      <c r="S691">
        <f t="shared" si="146"/>
        <v>29</v>
      </c>
      <c r="T691" s="3">
        <f t="array" ref="T691">INDEX($AF$3:$CM$62,MATCH($S691,$AE$3:$AE$62,0),MATCH(T$1&amp;$R691,$AF$1:$CM$1&amp;$AF$2:$CM$2,0))*VLOOKUP($Q691,$C$17:$M$20,COUNTBLANK($D$15:D$15)+1,FALSE)</f>
        <v>348</v>
      </c>
      <c r="U691" s="3">
        <f t="array" ref="U691">INDEX($AF$3:$CM$62,MATCH($S691,$AE$3:$AE$62,0),MATCH(U$1&amp;$R691,$AF$1:$CM$1&amp;$AF$2:$CM$2,0))*VLOOKUP($Q691,$C$17:$M$20,COUNTBLANK($D$15:E$15)+1,FALSE)</f>
        <v>17400</v>
      </c>
      <c r="V691" s="3">
        <f t="array" ref="V691">INDEX($AF$3:$CM$62,MATCH($S691,$AE$3:$AE$62,0),MATCH(V$1&amp;$R691,$AF$1:$CM$1&amp;$AF$2:$CM$2,0))*VLOOKUP($Q691,$C$17:$M$20,COUNTBLANK($D$15:F$15)+1,FALSE)</f>
        <v>0</v>
      </c>
      <c r="W691" s="3">
        <f t="array" ref="W691">INDEX($AF$3:$CM$62,MATCH($S691,$AE$3:$AE$62,0),MATCH(W$1&amp;$R691,$AF$1:$CM$1&amp;$AF$2:$CM$2,0))*VLOOKUP($Q691,$C$17:$M$20,COUNTBLANK($D$15:G$15)+1,FALSE)</f>
        <v>0</v>
      </c>
      <c r="X691" s="3">
        <f t="array" ref="X691">INDEX($AF$3:$CM$62,MATCH($S691,$AE$3:$AE$62,0),MATCH(X$1&amp;$R691,$AF$1:$CM$1&amp;$AF$2:$CM$2,0))*VLOOKUP($Q691,$C$17:$M$20,COUNTBLANK($D$15:H$15)+1,FALSE)</f>
        <v>0</v>
      </c>
      <c r="Y691" s="3">
        <f t="array" ref="Y691">INDEX($AF$3:$CM$62,MATCH($S691,$AE$3:$AE$62,0),MATCH(Y$1&amp;$R691,$AF$1:$CM$1&amp;$AF$2:$CM$2,0))*VLOOKUP($Q691,$C$17:$M$20,COUNTBLANK($D$15:I$15)+1,FALSE)</f>
        <v>0.24</v>
      </c>
      <c r="Z691" s="3">
        <f t="array" ref="Z691">INDEX($AF$3:$CM$62,MATCH($S691,$AE$3:$AE$62,0),MATCH(Z$1&amp;$R691,$AF$1:$CM$1&amp;$AF$2:$CM$2,0))*VLOOKUP($Q691,$C$17:$M$20,COUNTBLANK($D$15:J$15)+1,FALSE)</f>
        <v>0</v>
      </c>
      <c r="AA691" s="3">
        <f t="array" ref="AA691">INDEX($AF$3:$CM$62,MATCH($S691,$AE$3:$AE$62,0),MATCH(AA$1&amp;$R691,$AF$1:$CM$1&amp;$AF$2:$CM$2,0))*VLOOKUP($Q691,$C$17:$M$20,COUNTBLANK($D$15:K$15)+1,FALSE)</f>
        <v>0</v>
      </c>
      <c r="AB691" s="3">
        <f t="array" ref="AB691">INDEX($AF$3:$CM$62,MATCH($S691,$AE$3:$AE$62,0),MATCH(AB$1&amp;$R691,$AF$1:$CM$1&amp;$AF$2:$CM$2,0))*VLOOKUP($Q691,$C$17:$M$20,COUNTBLANK($D$15:L$15)+1,FALSE)</f>
        <v>0</v>
      </c>
      <c r="AC691" s="3">
        <f t="array" ref="AC691">INDEX($AF$3:$CM$62,MATCH($S691,$AE$3:$AE$62,0),MATCH(AC$1&amp;$R691,$AF$1:$CM$1&amp;$AF$2:$CM$2,0))*VLOOKUP($Q691,$C$17:$M$20,COUNTBLANK($D$15:M$15)+1,FALSE)</f>
        <v>0</v>
      </c>
    </row>
    <row r="692" spans="17:29" x14ac:dyDescent="0.2">
      <c r="Q692" t="s">
        <v>418</v>
      </c>
      <c r="R692">
        <f t="shared" si="147"/>
        <v>6</v>
      </c>
      <c r="S692">
        <f t="shared" si="146"/>
        <v>30</v>
      </c>
      <c r="T692" s="3">
        <f t="array" ref="T692">INDEX($AF$3:$CM$62,MATCH($S692,$AE$3:$AE$62,0),MATCH(T$1&amp;$R692,$AF$1:$CM$1&amp;$AF$2:$CM$2,0))*VLOOKUP($Q692,$C$17:$M$20,COUNTBLANK($D$15:D$15)+1,FALSE)</f>
        <v>360</v>
      </c>
      <c r="U692" s="3">
        <f t="array" ref="U692">INDEX($AF$3:$CM$62,MATCH($S692,$AE$3:$AE$62,0),MATCH(U$1&amp;$R692,$AF$1:$CM$1&amp;$AF$2:$CM$2,0))*VLOOKUP($Q692,$C$17:$M$20,COUNTBLANK($D$15:E$15)+1,FALSE)</f>
        <v>18000</v>
      </c>
      <c r="V692" s="3">
        <f t="array" ref="V692">INDEX($AF$3:$CM$62,MATCH($S692,$AE$3:$AE$62,0),MATCH(V$1&amp;$R692,$AF$1:$CM$1&amp;$AF$2:$CM$2,0))*VLOOKUP($Q692,$C$17:$M$20,COUNTBLANK($D$15:F$15)+1,FALSE)</f>
        <v>0</v>
      </c>
      <c r="W692" s="3">
        <f t="array" ref="W692">INDEX($AF$3:$CM$62,MATCH($S692,$AE$3:$AE$62,0),MATCH(W$1&amp;$R692,$AF$1:$CM$1&amp;$AF$2:$CM$2,0))*VLOOKUP($Q692,$C$17:$M$20,COUNTBLANK($D$15:G$15)+1,FALSE)</f>
        <v>0</v>
      </c>
      <c r="X692" s="3">
        <f t="array" ref="X692">INDEX($AF$3:$CM$62,MATCH($S692,$AE$3:$AE$62,0),MATCH(X$1&amp;$R692,$AF$1:$CM$1&amp;$AF$2:$CM$2,0))*VLOOKUP($Q692,$C$17:$M$20,COUNTBLANK($D$15:H$15)+1,FALSE)</f>
        <v>0</v>
      </c>
      <c r="Y692" s="3">
        <f t="array" ref="Y692">INDEX($AF$3:$CM$62,MATCH($S692,$AE$3:$AE$62,0),MATCH(Y$1&amp;$R692,$AF$1:$CM$1&amp;$AF$2:$CM$2,0))*VLOOKUP($Q692,$C$17:$M$20,COUNTBLANK($D$15:I$15)+1,FALSE)</f>
        <v>0.36</v>
      </c>
      <c r="Z692" s="3">
        <f t="array" ref="Z692">INDEX($AF$3:$CM$62,MATCH($S692,$AE$3:$AE$62,0),MATCH(Z$1&amp;$R692,$AF$1:$CM$1&amp;$AF$2:$CM$2,0))*VLOOKUP($Q692,$C$17:$M$20,COUNTBLANK($D$15:J$15)+1,FALSE)</f>
        <v>0</v>
      </c>
      <c r="AA692" s="3">
        <f t="array" ref="AA692">INDEX($AF$3:$CM$62,MATCH($S692,$AE$3:$AE$62,0),MATCH(AA$1&amp;$R692,$AF$1:$CM$1&amp;$AF$2:$CM$2,0))*VLOOKUP($Q692,$C$17:$M$20,COUNTBLANK($D$15:K$15)+1,FALSE)</f>
        <v>0</v>
      </c>
      <c r="AB692" s="3">
        <f t="array" ref="AB692">INDEX($AF$3:$CM$62,MATCH($S692,$AE$3:$AE$62,0),MATCH(AB$1&amp;$R692,$AF$1:$CM$1&amp;$AF$2:$CM$2,0))*VLOOKUP($Q692,$C$17:$M$20,COUNTBLANK($D$15:L$15)+1,FALSE)</f>
        <v>0</v>
      </c>
      <c r="AC692" s="3">
        <f t="array" ref="AC692">INDEX($AF$3:$CM$62,MATCH($S692,$AE$3:$AE$62,0),MATCH(AC$1&amp;$R692,$AF$1:$CM$1&amp;$AF$2:$CM$2,0))*VLOOKUP($Q692,$C$17:$M$20,COUNTBLANK($D$15:M$15)+1,FALSE)</f>
        <v>0</v>
      </c>
    </row>
    <row r="693" spans="17:29" x14ac:dyDescent="0.2">
      <c r="Q693" t="s">
        <v>418</v>
      </c>
      <c r="R693">
        <f t="shared" si="147"/>
        <v>6</v>
      </c>
      <c r="S693">
        <f t="shared" si="146"/>
        <v>31</v>
      </c>
      <c r="T693" s="3">
        <f t="array" ref="T693">INDEX($AF$3:$CM$62,MATCH($S693,$AE$3:$AE$62,0),MATCH(T$1&amp;$R693,$AF$1:$CM$1&amp;$AF$2:$CM$2,0))*VLOOKUP($Q693,$C$17:$M$20,COUNTBLANK($D$15:D$15)+1,FALSE)</f>
        <v>372</v>
      </c>
      <c r="U693" s="3">
        <f t="array" ref="U693">INDEX($AF$3:$CM$62,MATCH($S693,$AE$3:$AE$62,0),MATCH(U$1&amp;$R693,$AF$1:$CM$1&amp;$AF$2:$CM$2,0))*VLOOKUP($Q693,$C$17:$M$20,COUNTBLANK($D$15:E$15)+1,FALSE)</f>
        <v>18600</v>
      </c>
      <c r="V693" s="3">
        <f t="array" ref="V693">INDEX($AF$3:$CM$62,MATCH($S693,$AE$3:$AE$62,0),MATCH(V$1&amp;$R693,$AF$1:$CM$1&amp;$AF$2:$CM$2,0))*VLOOKUP($Q693,$C$17:$M$20,COUNTBLANK($D$15:F$15)+1,FALSE)</f>
        <v>0</v>
      </c>
      <c r="W693" s="3">
        <f t="array" ref="W693">INDEX($AF$3:$CM$62,MATCH($S693,$AE$3:$AE$62,0),MATCH(W$1&amp;$R693,$AF$1:$CM$1&amp;$AF$2:$CM$2,0))*VLOOKUP($Q693,$C$17:$M$20,COUNTBLANK($D$15:G$15)+1,FALSE)</f>
        <v>0</v>
      </c>
      <c r="X693" s="3">
        <f t="array" ref="X693">INDEX($AF$3:$CM$62,MATCH($S693,$AE$3:$AE$62,0),MATCH(X$1&amp;$R693,$AF$1:$CM$1&amp;$AF$2:$CM$2,0))*VLOOKUP($Q693,$C$17:$M$20,COUNTBLANK($D$15:H$15)+1,FALSE)</f>
        <v>0</v>
      </c>
      <c r="Y693" s="3">
        <f t="array" ref="Y693">INDEX($AF$3:$CM$62,MATCH($S693,$AE$3:$AE$62,0),MATCH(Y$1&amp;$R693,$AF$1:$CM$1&amp;$AF$2:$CM$2,0))*VLOOKUP($Q693,$C$17:$M$20,COUNTBLANK($D$15:I$15)+1,FALSE)</f>
        <v>0.36</v>
      </c>
      <c r="Z693" s="3">
        <f t="array" ref="Z693">INDEX($AF$3:$CM$62,MATCH($S693,$AE$3:$AE$62,0),MATCH(Z$1&amp;$R693,$AF$1:$CM$1&amp;$AF$2:$CM$2,0))*VLOOKUP($Q693,$C$17:$M$20,COUNTBLANK($D$15:J$15)+1,FALSE)</f>
        <v>0</v>
      </c>
      <c r="AA693" s="3">
        <f t="array" ref="AA693">INDEX($AF$3:$CM$62,MATCH($S693,$AE$3:$AE$62,0),MATCH(AA$1&amp;$R693,$AF$1:$CM$1&amp;$AF$2:$CM$2,0))*VLOOKUP($Q693,$C$17:$M$20,COUNTBLANK($D$15:K$15)+1,FALSE)</f>
        <v>0</v>
      </c>
      <c r="AB693" s="3">
        <f t="array" ref="AB693">INDEX($AF$3:$CM$62,MATCH($S693,$AE$3:$AE$62,0),MATCH(AB$1&amp;$R693,$AF$1:$CM$1&amp;$AF$2:$CM$2,0))*VLOOKUP($Q693,$C$17:$M$20,COUNTBLANK($D$15:L$15)+1,FALSE)</f>
        <v>0</v>
      </c>
      <c r="AC693" s="3">
        <f t="array" ref="AC693">INDEX($AF$3:$CM$62,MATCH($S693,$AE$3:$AE$62,0),MATCH(AC$1&amp;$R693,$AF$1:$CM$1&amp;$AF$2:$CM$2,0))*VLOOKUP($Q693,$C$17:$M$20,COUNTBLANK($D$15:M$15)+1,FALSE)</f>
        <v>0</v>
      </c>
    </row>
    <row r="694" spans="17:29" x14ac:dyDescent="0.2">
      <c r="Q694" t="s">
        <v>418</v>
      </c>
      <c r="R694">
        <f t="shared" si="147"/>
        <v>6</v>
      </c>
      <c r="S694">
        <f t="shared" si="146"/>
        <v>32</v>
      </c>
      <c r="T694" s="3">
        <f t="array" ref="T694">INDEX($AF$3:$CM$62,MATCH($S694,$AE$3:$AE$62,0),MATCH(T$1&amp;$R694,$AF$1:$CM$1&amp;$AF$2:$CM$2,0))*VLOOKUP($Q694,$C$17:$M$20,COUNTBLANK($D$15:D$15)+1,FALSE)</f>
        <v>384</v>
      </c>
      <c r="U694" s="3">
        <f t="array" ref="U694">INDEX($AF$3:$CM$62,MATCH($S694,$AE$3:$AE$62,0),MATCH(U$1&amp;$R694,$AF$1:$CM$1&amp;$AF$2:$CM$2,0))*VLOOKUP($Q694,$C$17:$M$20,COUNTBLANK($D$15:E$15)+1,FALSE)</f>
        <v>19200</v>
      </c>
      <c r="V694" s="3">
        <f t="array" ref="V694">INDEX($AF$3:$CM$62,MATCH($S694,$AE$3:$AE$62,0),MATCH(V$1&amp;$R694,$AF$1:$CM$1&amp;$AF$2:$CM$2,0))*VLOOKUP($Q694,$C$17:$M$20,COUNTBLANK($D$15:F$15)+1,FALSE)</f>
        <v>0</v>
      </c>
      <c r="W694" s="3">
        <f t="array" ref="W694">INDEX($AF$3:$CM$62,MATCH($S694,$AE$3:$AE$62,0),MATCH(W$1&amp;$R694,$AF$1:$CM$1&amp;$AF$2:$CM$2,0))*VLOOKUP($Q694,$C$17:$M$20,COUNTBLANK($D$15:G$15)+1,FALSE)</f>
        <v>0</v>
      </c>
      <c r="X694" s="3">
        <f t="array" ref="X694">INDEX($AF$3:$CM$62,MATCH($S694,$AE$3:$AE$62,0),MATCH(X$1&amp;$R694,$AF$1:$CM$1&amp;$AF$2:$CM$2,0))*VLOOKUP($Q694,$C$17:$M$20,COUNTBLANK($D$15:H$15)+1,FALSE)</f>
        <v>0</v>
      </c>
      <c r="Y694" s="3">
        <f t="array" ref="Y694">INDEX($AF$3:$CM$62,MATCH($S694,$AE$3:$AE$62,0),MATCH(Y$1&amp;$R694,$AF$1:$CM$1&amp;$AF$2:$CM$2,0))*VLOOKUP($Q694,$C$17:$M$20,COUNTBLANK($D$15:I$15)+1,FALSE)</f>
        <v>0.36</v>
      </c>
      <c r="Z694" s="3">
        <f t="array" ref="Z694">INDEX($AF$3:$CM$62,MATCH($S694,$AE$3:$AE$62,0),MATCH(Z$1&amp;$R694,$AF$1:$CM$1&amp;$AF$2:$CM$2,0))*VLOOKUP($Q694,$C$17:$M$20,COUNTBLANK($D$15:J$15)+1,FALSE)</f>
        <v>0</v>
      </c>
      <c r="AA694" s="3">
        <f t="array" ref="AA694">INDEX($AF$3:$CM$62,MATCH($S694,$AE$3:$AE$62,0),MATCH(AA$1&amp;$R694,$AF$1:$CM$1&amp;$AF$2:$CM$2,0))*VLOOKUP($Q694,$C$17:$M$20,COUNTBLANK($D$15:K$15)+1,FALSE)</f>
        <v>0</v>
      </c>
      <c r="AB694" s="3">
        <f t="array" ref="AB694">INDEX($AF$3:$CM$62,MATCH($S694,$AE$3:$AE$62,0),MATCH(AB$1&amp;$R694,$AF$1:$CM$1&amp;$AF$2:$CM$2,0))*VLOOKUP($Q694,$C$17:$M$20,COUNTBLANK($D$15:L$15)+1,FALSE)</f>
        <v>0</v>
      </c>
      <c r="AC694" s="3">
        <f t="array" ref="AC694">INDEX($AF$3:$CM$62,MATCH($S694,$AE$3:$AE$62,0),MATCH(AC$1&amp;$R694,$AF$1:$CM$1&amp;$AF$2:$CM$2,0))*VLOOKUP($Q694,$C$17:$M$20,COUNTBLANK($D$15:M$15)+1,FALSE)</f>
        <v>0</v>
      </c>
    </row>
    <row r="695" spans="17:29" x14ac:dyDescent="0.2">
      <c r="Q695" t="s">
        <v>418</v>
      </c>
      <c r="R695">
        <f t="shared" si="147"/>
        <v>6</v>
      </c>
      <c r="S695">
        <f t="shared" si="146"/>
        <v>33</v>
      </c>
      <c r="T695" s="3">
        <f t="array" ref="T695">INDEX($AF$3:$CM$62,MATCH($S695,$AE$3:$AE$62,0),MATCH(T$1&amp;$R695,$AF$1:$CM$1&amp;$AF$2:$CM$2,0))*VLOOKUP($Q695,$C$17:$M$20,COUNTBLANK($D$15:D$15)+1,FALSE)</f>
        <v>396</v>
      </c>
      <c r="U695" s="3">
        <f t="array" ref="U695">INDEX($AF$3:$CM$62,MATCH($S695,$AE$3:$AE$62,0),MATCH(U$1&amp;$R695,$AF$1:$CM$1&amp;$AF$2:$CM$2,0))*VLOOKUP($Q695,$C$17:$M$20,COUNTBLANK($D$15:E$15)+1,FALSE)</f>
        <v>19800</v>
      </c>
      <c r="V695" s="3">
        <f t="array" ref="V695">INDEX($AF$3:$CM$62,MATCH($S695,$AE$3:$AE$62,0),MATCH(V$1&amp;$R695,$AF$1:$CM$1&amp;$AF$2:$CM$2,0))*VLOOKUP($Q695,$C$17:$M$20,COUNTBLANK($D$15:F$15)+1,FALSE)</f>
        <v>0</v>
      </c>
      <c r="W695" s="3">
        <f t="array" ref="W695">INDEX($AF$3:$CM$62,MATCH($S695,$AE$3:$AE$62,0),MATCH(W$1&amp;$R695,$AF$1:$CM$1&amp;$AF$2:$CM$2,0))*VLOOKUP($Q695,$C$17:$M$20,COUNTBLANK($D$15:G$15)+1,FALSE)</f>
        <v>0</v>
      </c>
      <c r="X695" s="3">
        <f t="array" ref="X695">INDEX($AF$3:$CM$62,MATCH($S695,$AE$3:$AE$62,0),MATCH(X$1&amp;$R695,$AF$1:$CM$1&amp;$AF$2:$CM$2,0))*VLOOKUP($Q695,$C$17:$M$20,COUNTBLANK($D$15:H$15)+1,FALSE)</f>
        <v>0</v>
      </c>
      <c r="Y695" s="3">
        <f t="array" ref="Y695">INDEX($AF$3:$CM$62,MATCH($S695,$AE$3:$AE$62,0),MATCH(Y$1&amp;$R695,$AF$1:$CM$1&amp;$AF$2:$CM$2,0))*VLOOKUP($Q695,$C$17:$M$20,COUNTBLANK($D$15:I$15)+1,FALSE)</f>
        <v>0.36</v>
      </c>
      <c r="Z695" s="3">
        <f t="array" ref="Z695">INDEX($AF$3:$CM$62,MATCH($S695,$AE$3:$AE$62,0),MATCH(Z$1&amp;$R695,$AF$1:$CM$1&amp;$AF$2:$CM$2,0))*VLOOKUP($Q695,$C$17:$M$20,COUNTBLANK($D$15:J$15)+1,FALSE)</f>
        <v>0</v>
      </c>
      <c r="AA695" s="3">
        <f t="array" ref="AA695">INDEX($AF$3:$CM$62,MATCH($S695,$AE$3:$AE$62,0),MATCH(AA$1&amp;$R695,$AF$1:$CM$1&amp;$AF$2:$CM$2,0))*VLOOKUP($Q695,$C$17:$M$20,COUNTBLANK($D$15:K$15)+1,FALSE)</f>
        <v>0</v>
      </c>
      <c r="AB695" s="3">
        <f t="array" ref="AB695">INDEX($AF$3:$CM$62,MATCH($S695,$AE$3:$AE$62,0),MATCH(AB$1&amp;$R695,$AF$1:$CM$1&amp;$AF$2:$CM$2,0))*VLOOKUP($Q695,$C$17:$M$20,COUNTBLANK($D$15:L$15)+1,FALSE)</f>
        <v>0</v>
      </c>
      <c r="AC695" s="3">
        <f t="array" ref="AC695">INDEX($AF$3:$CM$62,MATCH($S695,$AE$3:$AE$62,0),MATCH(AC$1&amp;$R695,$AF$1:$CM$1&amp;$AF$2:$CM$2,0))*VLOOKUP($Q695,$C$17:$M$20,COUNTBLANK($D$15:M$15)+1,FALSE)</f>
        <v>0</v>
      </c>
    </row>
    <row r="696" spans="17:29" x14ac:dyDescent="0.2">
      <c r="Q696" t="s">
        <v>418</v>
      </c>
      <c r="R696">
        <f t="shared" si="147"/>
        <v>6</v>
      </c>
      <c r="S696">
        <f t="shared" si="146"/>
        <v>34</v>
      </c>
      <c r="T696" s="3">
        <f t="array" ref="T696">INDEX($AF$3:$CM$62,MATCH($S696,$AE$3:$AE$62,0),MATCH(T$1&amp;$R696,$AF$1:$CM$1&amp;$AF$2:$CM$2,0))*VLOOKUP($Q696,$C$17:$M$20,COUNTBLANK($D$15:D$15)+1,FALSE)</f>
        <v>408</v>
      </c>
      <c r="U696" s="3">
        <f t="array" ref="U696">INDEX($AF$3:$CM$62,MATCH($S696,$AE$3:$AE$62,0),MATCH(U$1&amp;$R696,$AF$1:$CM$1&amp;$AF$2:$CM$2,0))*VLOOKUP($Q696,$C$17:$M$20,COUNTBLANK($D$15:E$15)+1,FALSE)</f>
        <v>20400</v>
      </c>
      <c r="V696" s="3">
        <f t="array" ref="V696">INDEX($AF$3:$CM$62,MATCH($S696,$AE$3:$AE$62,0),MATCH(V$1&amp;$R696,$AF$1:$CM$1&amp;$AF$2:$CM$2,0))*VLOOKUP($Q696,$C$17:$M$20,COUNTBLANK($D$15:F$15)+1,FALSE)</f>
        <v>0</v>
      </c>
      <c r="W696" s="3">
        <f t="array" ref="W696">INDEX($AF$3:$CM$62,MATCH($S696,$AE$3:$AE$62,0),MATCH(W$1&amp;$R696,$AF$1:$CM$1&amp;$AF$2:$CM$2,0))*VLOOKUP($Q696,$C$17:$M$20,COUNTBLANK($D$15:G$15)+1,FALSE)</f>
        <v>0</v>
      </c>
      <c r="X696" s="3">
        <f t="array" ref="X696">INDEX($AF$3:$CM$62,MATCH($S696,$AE$3:$AE$62,0),MATCH(X$1&amp;$R696,$AF$1:$CM$1&amp;$AF$2:$CM$2,0))*VLOOKUP($Q696,$C$17:$M$20,COUNTBLANK($D$15:H$15)+1,FALSE)</f>
        <v>0</v>
      </c>
      <c r="Y696" s="3">
        <f t="array" ref="Y696">INDEX($AF$3:$CM$62,MATCH($S696,$AE$3:$AE$62,0),MATCH(Y$1&amp;$R696,$AF$1:$CM$1&amp;$AF$2:$CM$2,0))*VLOOKUP($Q696,$C$17:$M$20,COUNTBLANK($D$15:I$15)+1,FALSE)</f>
        <v>0.36</v>
      </c>
      <c r="Z696" s="3">
        <f t="array" ref="Z696">INDEX($AF$3:$CM$62,MATCH($S696,$AE$3:$AE$62,0),MATCH(Z$1&amp;$R696,$AF$1:$CM$1&amp;$AF$2:$CM$2,0))*VLOOKUP($Q696,$C$17:$M$20,COUNTBLANK($D$15:J$15)+1,FALSE)</f>
        <v>0</v>
      </c>
      <c r="AA696" s="3">
        <f t="array" ref="AA696">INDEX($AF$3:$CM$62,MATCH($S696,$AE$3:$AE$62,0),MATCH(AA$1&amp;$R696,$AF$1:$CM$1&amp;$AF$2:$CM$2,0))*VLOOKUP($Q696,$C$17:$M$20,COUNTBLANK($D$15:K$15)+1,FALSE)</f>
        <v>0</v>
      </c>
      <c r="AB696" s="3">
        <f t="array" ref="AB696">INDEX($AF$3:$CM$62,MATCH($S696,$AE$3:$AE$62,0),MATCH(AB$1&amp;$R696,$AF$1:$CM$1&amp;$AF$2:$CM$2,0))*VLOOKUP($Q696,$C$17:$M$20,COUNTBLANK($D$15:L$15)+1,FALSE)</f>
        <v>0</v>
      </c>
      <c r="AC696" s="3">
        <f t="array" ref="AC696">INDEX($AF$3:$CM$62,MATCH($S696,$AE$3:$AE$62,0),MATCH(AC$1&amp;$R696,$AF$1:$CM$1&amp;$AF$2:$CM$2,0))*VLOOKUP($Q696,$C$17:$M$20,COUNTBLANK($D$15:M$15)+1,FALSE)</f>
        <v>0</v>
      </c>
    </row>
    <row r="697" spans="17:29" x14ac:dyDescent="0.2">
      <c r="Q697" t="s">
        <v>418</v>
      </c>
      <c r="R697">
        <f t="shared" si="147"/>
        <v>6</v>
      </c>
      <c r="S697">
        <f t="shared" si="146"/>
        <v>35</v>
      </c>
      <c r="T697" s="3">
        <f t="array" ref="T697">INDEX($AF$3:$CM$62,MATCH($S697,$AE$3:$AE$62,0),MATCH(T$1&amp;$R697,$AF$1:$CM$1&amp;$AF$2:$CM$2,0))*VLOOKUP($Q697,$C$17:$M$20,COUNTBLANK($D$15:D$15)+1,FALSE)</f>
        <v>420</v>
      </c>
      <c r="U697" s="3">
        <f t="array" ref="U697">INDEX($AF$3:$CM$62,MATCH($S697,$AE$3:$AE$62,0),MATCH(U$1&amp;$R697,$AF$1:$CM$1&amp;$AF$2:$CM$2,0))*VLOOKUP($Q697,$C$17:$M$20,COUNTBLANK($D$15:E$15)+1,FALSE)</f>
        <v>21000</v>
      </c>
      <c r="V697" s="3">
        <f t="array" ref="V697">INDEX($AF$3:$CM$62,MATCH($S697,$AE$3:$AE$62,0),MATCH(V$1&amp;$R697,$AF$1:$CM$1&amp;$AF$2:$CM$2,0))*VLOOKUP($Q697,$C$17:$M$20,COUNTBLANK($D$15:F$15)+1,FALSE)</f>
        <v>0</v>
      </c>
      <c r="W697" s="3">
        <f t="array" ref="W697">INDEX($AF$3:$CM$62,MATCH($S697,$AE$3:$AE$62,0),MATCH(W$1&amp;$R697,$AF$1:$CM$1&amp;$AF$2:$CM$2,0))*VLOOKUP($Q697,$C$17:$M$20,COUNTBLANK($D$15:G$15)+1,FALSE)</f>
        <v>0</v>
      </c>
      <c r="X697" s="3">
        <f t="array" ref="X697">INDEX($AF$3:$CM$62,MATCH($S697,$AE$3:$AE$62,0),MATCH(X$1&amp;$R697,$AF$1:$CM$1&amp;$AF$2:$CM$2,0))*VLOOKUP($Q697,$C$17:$M$20,COUNTBLANK($D$15:H$15)+1,FALSE)</f>
        <v>0</v>
      </c>
      <c r="Y697" s="3">
        <f t="array" ref="Y697">INDEX($AF$3:$CM$62,MATCH($S697,$AE$3:$AE$62,0),MATCH(Y$1&amp;$R697,$AF$1:$CM$1&amp;$AF$2:$CM$2,0))*VLOOKUP($Q697,$C$17:$M$20,COUNTBLANK($D$15:I$15)+1,FALSE)</f>
        <v>0.36</v>
      </c>
      <c r="Z697" s="3">
        <f t="array" ref="Z697">INDEX($AF$3:$CM$62,MATCH($S697,$AE$3:$AE$62,0),MATCH(Z$1&amp;$R697,$AF$1:$CM$1&amp;$AF$2:$CM$2,0))*VLOOKUP($Q697,$C$17:$M$20,COUNTBLANK($D$15:J$15)+1,FALSE)</f>
        <v>0</v>
      </c>
      <c r="AA697" s="3">
        <f t="array" ref="AA697">INDEX($AF$3:$CM$62,MATCH($S697,$AE$3:$AE$62,0),MATCH(AA$1&amp;$R697,$AF$1:$CM$1&amp;$AF$2:$CM$2,0))*VLOOKUP($Q697,$C$17:$M$20,COUNTBLANK($D$15:K$15)+1,FALSE)</f>
        <v>0</v>
      </c>
      <c r="AB697" s="3">
        <f t="array" ref="AB697">INDEX($AF$3:$CM$62,MATCH($S697,$AE$3:$AE$62,0),MATCH(AB$1&amp;$R697,$AF$1:$CM$1&amp;$AF$2:$CM$2,0))*VLOOKUP($Q697,$C$17:$M$20,COUNTBLANK($D$15:L$15)+1,FALSE)</f>
        <v>0</v>
      </c>
      <c r="AC697" s="3">
        <f t="array" ref="AC697">INDEX($AF$3:$CM$62,MATCH($S697,$AE$3:$AE$62,0),MATCH(AC$1&amp;$R697,$AF$1:$CM$1&amp;$AF$2:$CM$2,0))*VLOOKUP($Q697,$C$17:$M$20,COUNTBLANK($D$15:M$15)+1,FALSE)</f>
        <v>0</v>
      </c>
    </row>
    <row r="698" spans="17:29" x14ac:dyDescent="0.2">
      <c r="Q698" t="s">
        <v>418</v>
      </c>
      <c r="R698">
        <f t="shared" si="147"/>
        <v>6</v>
      </c>
      <c r="S698">
        <f t="shared" si="146"/>
        <v>36</v>
      </c>
      <c r="T698" s="3">
        <f t="array" ref="T698">INDEX($AF$3:$CM$62,MATCH($S698,$AE$3:$AE$62,0),MATCH(T$1&amp;$R698,$AF$1:$CM$1&amp;$AF$2:$CM$2,0))*VLOOKUP($Q698,$C$17:$M$20,COUNTBLANK($D$15:D$15)+1,FALSE)</f>
        <v>432</v>
      </c>
      <c r="U698" s="3">
        <f t="array" ref="U698">INDEX($AF$3:$CM$62,MATCH($S698,$AE$3:$AE$62,0),MATCH(U$1&amp;$R698,$AF$1:$CM$1&amp;$AF$2:$CM$2,0))*VLOOKUP($Q698,$C$17:$M$20,COUNTBLANK($D$15:E$15)+1,FALSE)</f>
        <v>21600</v>
      </c>
      <c r="V698" s="3">
        <f t="array" ref="V698">INDEX($AF$3:$CM$62,MATCH($S698,$AE$3:$AE$62,0),MATCH(V$1&amp;$R698,$AF$1:$CM$1&amp;$AF$2:$CM$2,0))*VLOOKUP($Q698,$C$17:$M$20,COUNTBLANK($D$15:F$15)+1,FALSE)</f>
        <v>0</v>
      </c>
      <c r="W698" s="3">
        <f t="array" ref="W698">INDEX($AF$3:$CM$62,MATCH($S698,$AE$3:$AE$62,0),MATCH(W$1&amp;$R698,$AF$1:$CM$1&amp;$AF$2:$CM$2,0))*VLOOKUP($Q698,$C$17:$M$20,COUNTBLANK($D$15:G$15)+1,FALSE)</f>
        <v>0</v>
      </c>
      <c r="X698" s="3">
        <f t="array" ref="X698">INDEX($AF$3:$CM$62,MATCH($S698,$AE$3:$AE$62,0),MATCH(X$1&amp;$R698,$AF$1:$CM$1&amp;$AF$2:$CM$2,0))*VLOOKUP($Q698,$C$17:$M$20,COUNTBLANK($D$15:H$15)+1,FALSE)</f>
        <v>0</v>
      </c>
      <c r="Y698" s="3">
        <f t="array" ref="Y698">INDEX($AF$3:$CM$62,MATCH($S698,$AE$3:$AE$62,0),MATCH(Y$1&amp;$R698,$AF$1:$CM$1&amp;$AF$2:$CM$2,0))*VLOOKUP($Q698,$C$17:$M$20,COUNTBLANK($D$15:I$15)+1,FALSE)</f>
        <v>0.36</v>
      </c>
      <c r="Z698" s="3">
        <f t="array" ref="Z698">INDEX($AF$3:$CM$62,MATCH($S698,$AE$3:$AE$62,0),MATCH(Z$1&amp;$R698,$AF$1:$CM$1&amp;$AF$2:$CM$2,0))*VLOOKUP($Q698,$C$17:$M$20,COUNTBLANK($D$15:J$15)+1,FALSE)</f>
        <v>0</v>
      </c>
      <c r="AA698" s="3">
        <f t="array" ref="AA698">INDEX($AF$3:$CM$62,MATCH($S698,$AE$3:$AE$62,0),MATCH(AA$1&amp;$R698,$AF$1:$CM$1&amp;$AF$2:$CM$2,0))*VLOOKUP($Q698,$C$17:$M$20,COUNTBLANK($D$15:K$15)+1,FALSE)</f>
        <v>0</v>
      </c>
      <c r="AB698" s="3">
        <f t="array" ref="AB698">INDEX($AF$3:$CM$62,MATCH($S698,$AE$3:$AE$62,0),MATCH(AB$1&amp;$R698,$AF$1:$CM$1&amp;$AF$2:$CM$2,0))*VLOOKUP($Q698,$C$17:$M$20,COUNTBLANK($D$15:L$15)+1,FALSE)</f>
        <v>0</v>
      </c>
      <c r="AC698" s="3">
        <f t="array" ref="AC698">INDEX($AF$3:$CM$62,MATCH($S698,$AE$3:$AE$62,0),MATCH(AC$1&amp;$R698,$AF$1:$CM$1&amp;$AF$2:$CM$2,0))*VLOOKUP($Q698,$C$17:$M$20,COUNTBLANK($D$15:M$15)+1,FALSE)</f>
        <v>0</v>
      </c>
    </row>
    <row r="699" spans="17:29" x14ac:dyDescent="0.2">
      <c r="Q699" t="s">
        <v>418</v>
      </c>
      <c r="R699">
        <f t="shared" si="147"/>
        <v>6</v>
      </c>
      <c r="S699">
        <f t="shared" si="146"/>
        <v>37</v>
      </c>
      <c r="T699" s="3">
        <f t="array" ref="T699">INDEX($AF$3:$CM$62,MATCH($S699,$AE$3:$AE$62,0),MATCH(T$1&amp;$R699,$AF$1:$CM$1&amp;$AF$2:$CM$2,0))*VLOOKUP($Q699,$C$17:$M$20,COUNTBLANK($D$15:D$15)+1,FALSE)</f>
        <v>444</v>
      </c>
      <c r="U699" s="3">
        <f t="array" ref="U699">INDEX($AF$3:$CM$62,MATCH($S699,$AE$3:$AE$62,0),MATCH(U$1&amp;$R699,$AF$1:$CM$1&amp;$AF$2:$CM$2,0))*VLOOKUP($Q699,$C$17:$M$20,COUNTBLANK($D$15:E$15)+1,FALSE)</f>
        <v>22200</v>
      </c>
      <c r="V699" s="3">
        <f t="array" ref="V699">INDEX($AF$3:$CM$62,MATCH($S699,$AE$3:$AE$62,0),MATCH(V$1&amp;$R699,$AF$1:$CM$1&amp;$AF$2:$CM$2,0))*VLOOKUP($Q699,$C$17:$M$20,COUNTBLANK($D$15:F$15)+1,FALSE)</f>
        <v>0</v>
      </c>
      <c r="W699" s="3">
        <f t="array" ref="W699">INDEX($AF$3:$CM$62,MATCH($S699,$AE$3:$AE$62,0),MATCH(W$1&amp;$R699,$AF$1:$CM$1&amp;$AF$2:$CM$2,0))*VLOOKUP($Q699,$C$17:$M$20,COUNTBLANK($D$15:G$15)+1,FALSE)</f>
        <v>0</v>
      </c>
      <c r="X699" s="3">
        <f t="array" ref="X699">INDEX($AF$3:$CM$62,MATCH($S699,$AE$3:$AE$62,0),MATCH(X$1&amp;$R699,$AF$1:$CM$1&amp;$AF$2:$CM$2,0))*VLOOKUP($Q699,$C$17:$M$20,COUNTBLANK($D$15:H$15)+1,FALSE)</f>
        <v>0</v>
      </c>
      <c r="Y699" s="3">
        <f t="array" ref="Y699">INDEX($AF$3:$CM$62,MATCH($S699,$AE$3:$AE$62,0),MATCH(Y$1&amp;$R699,$AF$1:$CM$1&amp;$AF$2:$CM$2,0))*VLOOKUP($Q699,$C$17:$M$20,COUNTBLANK($D$15:I$15)+1,FALSE)</f>
        <v>0.36</v>
      </c>
      <c r="Z699" s="3">
        <f t="array" ref="Z699">INDEX($AF$3:$CM$62,MATCH($S699,$AE$3:$AE$62,0),MATCH(Z$1&amp;$R699,$AF$1:$CM$1&amp;$AF$2:$CM$2,0))*VLOOKUP($Q699,$C$17:$M$20,COUNTBLANK($D$15:J$15)+1,FALSE)</f>
        <v>0</v>
      </c>
      <c r="AA699" s="3">
        <f t="array" ref="AA699">INDEX($AF$3:$CM$62,MATCH($S699,$AE$3:$AE$62,0),MATCH(AA$1&amp;$R699,$AF$1:$CM$1&amp;$AF$2:$CM$2,0))*VLOOKUP($Q699,$C$17:$M$20,COUNTBLANK($D$15:K$15)+1,FALSE)</f>
        <v>0</v>
      </c>
      <c r="AB699" s="3">
        <f t="array" ref="AB699">INDEX($AF$3:$CM$62,MATCH($S699,$AE$3:$AE$62,0),MATCH(AB$1&amp;$R699,$AF$1:$CM$1&amp;$AF$2:$CM$2,0))*VLOOKUP($Q699,$C$17:$M$20,COUNTBLANK($D$15:L$15)+1,FALSE)</f>
        <v>0</v>
      </c>
      <c r="AC699" s="3">
        <f t="array" ref="AC699">INDEX($AF$3:$CM$62,MATCH($S699,$AE$3:$AE$62,0),MATCH(AC$1&amp;$R699,$AF$1:$CM$1&amp;$AF$2:$CM$2,0))*VLOOKUP($Q699,$C$17:$M$20,COUNTBLANK($D$15:M$15)+1,FALSE)</f>
        <v>0</v>
      </c>
    </row>
    <row r="700" spans="17:29" x14ac:dyDescent="0.2">
      <c r="Q700" t="s">
        <v>418</v>
      </c>
      <c r="R700">
        <f t="shared" si="147"/>
        <v>6</v>
      </c>
      <c r="S700">
        <f t="shared" si="146"/>
        <v>38</v>
      </c>
      <c r="T700" s="3">
        <f t="array" ref="T700">INDEX($AF$3:$CM$62,MATCH($S700,$AE$3:$AE$62,0),MATCH(T$1&amp;$R700,$AF$1:$CM$1&amp;$AF$2:$CM$2,0))*VLOOKUP($Q700,$C$17:$M$20,COUNTBLANK($D$15:D$15)+1,FALSE)</f>
        <v>456</v>
      </c>
      <c r="U700" s="3">
        <f t="array" ref="U700">INDEX($AF$3:$CM$62,MATCH($S700,$AE$3:$AE$62,0),MATCH(U$1&amp;$R700,$AF$1:$CM$1&amp;$AF$2:$CM$2,0))*VLOOKUP($Q700,$C$17:$M$20,COUNTBLANK($D$15:E$15)+1,FALSE)</f>
        <v>22800</v>
      </c>
      <c r="V700" s="3">
        <f t="array" ref="V700">INDEX($AF$3:$CM$62,MATCH($S700,$AE$3:$AE$62,0),MATCH(V$1&amp;$R700,$AF$1:$CM$1&amp;$AF$2:$CM$2,0))*VLOOKUP($Q700,$C$17:$M$20,COUNTBLANK($D$15:F$15)+1,FALSE)</f>
        <v>0</v>
      </c>
      <c r="W700" s="3">
        <f t="array" ref="W700">INDEX($AF$3:$CM$62,MATCH($S700,$AE$3:$AE$62,0),MATCH(W$1&amp;$R700,$AF$1:$CM$1&amp;$AF$2:$CM$2,0))*VLOOKUP($Q700,$C$17:$M$20,COUNTBLANK($D$15:G$15)+1,FALSE)</f>
        <v>0</v>
      </c>
      <c r="X700" s="3">
        <f t="array" ref="X700">INDEX($AF$3:$CM$62,MATCH($S700,$AE$3:$AE$62,0),MATCH(X$1&amp;$R700,$AF$1:$CM$1&amp;$AF$2:$CM$2,0))*VLOOKUP($Q700,$C$17:$M$20,COUNTBLANK($D$15:H$15)+1,FALSE)</f>
        <v>0</v>
      </c>
      <c r="Y700" s="3">
        <f t="array" ref="Y700">INDEX($AF$3:$CM$62,MATCH($S700,$AE$3:$AE$62,0),MATCH(Y$1&amp;$R700,$AF$1:$CM$1&amp;$AF$2:$CM$2,0))*VLOOKUP($Q700,$C$17:$M$20,COUNTBLANK($D$15:I$15)+1,FALSE)</f>
        <v>0.36</v>
      </c>
      <c r="Z700" s="3">
        <f t="array" ref="Z700">INDEX($AF$3:$CM$62,MATCH($S700,$AE$3:$AE$62,0),MATCH(Z$1&amp;$R700,$AF$1:$CM$1&amp;$AF$2:$CM$2,0))*VLOOKUP($Q700,$C$17:$M$20,COUNTBLANK($D$15:J$15)+1,FALSE)</f>
        <v>0</v>
      </c>
      <c r="AA700" s="3">
        <f t="array" ref="AA700">INDEX($AF$3:$CM$62,MATCH($S700,$AE$3:$AE$62,0),MATCH(AA$1&amp;$R700,$AF$1:$CM$1&amp;$AF$2:$CM$2,0))*VLOOKUP($Q700,$C$17:$M$20,COUNTBLANK($D$15:K$15)+1,FALSE)</f>
        <v>0</v>
      </c>
      <c r="AB700" s="3">
        <f t="array" ref="AB700">INDEX($AF$3:$CM$62,MATCH($S700,$AE$3:$AE$62,0),MATCH(AB$1&amp;$R700,$AF$1:$CM$1&amp;$AF$2:$CM$2,0))*VLOOKUP($Q700,$C$17:$M$20,COUNTBLANK($D$15:L$15)+1,FALSE)</f>
        <v>0</v>
      </c>
      <c r="AC700" s="3">
        <f t="array" ref="AC700">INDEX($AF$3:$CM$62,MATCH($S700,$AE$3:$AE$62,0),MATCH(AC$1&amp;$R700,$AF$1:$CM$1&amp;$AF$2:$CM$2,0))*VLOOKUP($Q700,$C$17:$M$20,COUNTBLANK($D$15:M$15)+1,FALSE)</f>
        <v>0</v>
      </c>
    </row>
    <row r="701" spans="17:29" x14ac:dyDescent="0.2">
      <c r="Q701" t="s">
        <v>418</v>
      </c>
      <c r="R701">
        <f t="shared" si="147"/>
        <v>6</v>
      </c>
      <c r="S701">
        <f t="shared" si="146"/>
        <v>39</v>
      </c>
      <c r="T701" s="3">
        <f t="array" ref="T701">INDEX($AF$3:$CM$62,MATCH($S701,$AE$3:$AE$62,0),MATCH(T$1&amp;$R701,$AF$1:$CM$1&amp;$AF$2:$CM$2,0))*VLOOKUP($Q701,$C$17:$M$20,COUNTBLANK($D$15:D$15)+1,FALSE)</f>
        <v>468</v>
      </c>
      <c r="U701" s="3">
        <f t="array" ref="U701">INDEX($AF$3:$CM$62,MATCH($S701,$AE$3:$AE$62,0),MATCH(U$1&amp;$R701,$AF$1:$CM$1&amp;$AF$2:$CM$2,0))*VLOOKUP($Q701,$C$17:$M$20,COUNTBLANK($D$15:E$15)+1,FALSE)</f>
        <v>23400</v>
      </c>
      <c r="V701" s="3">
        <f t="array" ref="V701">INDEX($AF$3:$CM$62,MATCH($S701,$AE$3:$AE$62,0),MATCH(V$1&amp;$R701,$AF$1:$CM$1&amp;$AF$2:$CM$2,0))*VLOOKUP($Q701,$C$17:$M$20,COUNTBLANK($D$15:F$15)+1,FALSE)</f>
        <v>0</v>
      </c>
      <c r="W701" s="3">
        <f t="array" ref="W701">INDEX($AF$3:$CM$62,MATCH($S701,$AE$3:$AE$62,0),MATCH(W$1&amp;$R701,$AF$1:$CM$1&amp;$AF$2:$CM$2,0))*VLOOKUP($Q701,$C$17:$M$20,COUNTBLANK($D$15:G$15)+1,FALSE)</f>
        <v>0</v>
      </c>
      <c r="X701" s="3">
        <f t="array" ref="X701">INDEX($AF$3:$CM$62,MATCH($S701,$AE$3:$AE$62,0),MATCH(X$1&amp;$R701,$AF$1:$CM$1&amp;$AF$2:$CM$2,0))*VLOOKUP($Q701,$C$17:$M$20,COUNTBLANK($D$15:H$15)+1,FALSE)</f>
        <v>0</v>
      </c>
      <c r="Y701" s="3">
        <f t="array" ref="Y701">INDEX($AF$3:$CM$62,MATCH($S701,$AE$3:$AE$62,0),MATCH(Y$1&amp;$R701,$AF$1:$CM$1&amp;$AF$2:$CM$2,0))*VLOOKUP($Q701,$C$17:$M$20,COUNTBLANK($D$15:I$15)+1,FALSE)</f>
        <v>0.36</v>
      </c>
      <c r="Z701" s="3">
        <f t="array" ref="Z701">INDEX($AF$3:$CM$62,MATCH($S701,$AE$3:$AE$62,0),MATCH(Z$1&amp;$R701,$AF$1:$CM$1&amp;$AF$2:$CM$2,0))*VLOOKUP($Q701,$C$17:$M$20,COUNTBLANK($D$15:J$15)+1,FALSE)</f>
        <v>0</v>
      </c>
      <c r="AA701" s="3">
        <f t="array" ref="AA701">INDEX($AF$3:$CM$62,MATCH($S701,$AE$3:$AE$62,0),MATCH(AA$1&amp;$R701,$AF$1:$CM$1&amp;$AF$2:$CM$2,0))*VLOOKUP($Q701,$C$17:$M$20,COUNTBLANK($D$15:K$15)+1,FALSE)</f>
        <v>0</v>
      </c>
      <c r="AB701" s="3">
        <f t="array" ref="AB701">INDEX($AF$3:$CM$62,MATCH($S701,$AE$3:$AE$62,0),MATCH(AB$1&amp;$R701,$AF$1:$CM$1&amp;$AF$2:$CM$2,0))*VLOOKUP($Q701,$C$17:$M$20,COUNTBLANK($D$15:L$15)+1,FALSE)</f>
        <v>0</v>
      </c>
      <c r="AC701" s="3">
        <f t="array" ref="AC701">INDEX($AF$3:$CM$62,MATCH($S701,$AE$3:$AE$62,0),MATCH(AC$1&amp;$R701,$AF$1:$CM$1&amp;$AF$2:$CM$2,0))*VLOOKUP($Q701,$C$17:$M$20,COUNTBLANK($D$15:M$15)+1,FALSE)</f>
        <v>0</v>
      </c>
    </row>
    <row r="702" spans="17:29" x14ac:dyDescent="0.2">
      <c r="Q702" t="s">
        <v>418</v>
      </c>
      <c r="R702">
        <f t="shared" si="147"/>
        <v>6</v>
      </c>
      <c r="S702">
        <f t="shared" si="146"/>
        <v>40</v>
      </c>
      <c r="T702" s="3">
        <f t="array" ref="T702">INDEX($AF$3:$CM$62,MATCH($S702,$AE$3:$AE$62,0),MATCH(T$1&amp;$R702,$AF$1:$CM$1&amp;$AF$2:$CM$2,0))*VLOOKUP($Q702,$C$17:$M$20,COUNTBLANK($D$15:D$15)+1,FALSE)</f>
        <v>480</v>
      </c>
      <c r="U702" s="3">
        <f t="array" ref="U702">INDEX($AF$3:$CM$62,MATCH($S702,$AE$3:$AE$62,0),MATCH(U$1&amp;$R702,$AF$1:$CM$1&amp;$AF$2:$CM$2,0))*VLOOKUP($Q702,$C$17:$M$20,COUNTBLANK($D$15:E$15)+1,FALSE)</f>
        <v>24000</v>
      </c>
      <c r="V702" s="3">
        <f t="array" ref="V702">INDEX($AF$3:$CM$62,MATCH($S702,$AE$3:$AE$62,0),MATCH(V$1&amp;$R702,$AF$1:$CM$1&amp;$AF$2:$CM$2,0))*VLOOKUP($Q702,$C$17:$M$20,COUNTBLANK($D$15:F$15)+1,FALSE)</f>
        <v>0</v>
      </c>
      <c r="W702" s="3">
        <f t="array" ref="W702">INDEX($AF$3:$CM$62,MATCH($S702,$AE$3:$AE$62,0),MATCH(W$1&amp;$R702,$AF$1:$CM$1&amp;$AF$2:$CM$2,0))*VLOOKUP($Q702,$C$17:$M$20,COUNTBLANK($D$15:G$15)+1,FALSE)</f>
        <v>0</v>
      </c>
      <c r="X702" s="3">
        <f t="array" ref="X702">INDEX($AF$3:$CM$62,MATCH($S702,$AE$3:$AE$62,0),MATCH(X$1&amp;$R702,$AF$1:$CM$1&amp;$AF$2:$CM$2,0))*VLOOKUP($Q702,$C$17:$M$20,COUNTBLANK($D$15:H$15)+1,FALSE)</f>
        <v>0</v>
      </c>
      <c r="Y702" s="3">
        <f t="array" ref="Y702">INDEX($AF$3:$CM$62,MATCH($S702,$AE$3:$AE$62,0),MATCH(Y$1&amp;$R702,$AF$1:$CM$1&amp;$AF$2:$CM$2,0))*VLOOKUP($Q702,$C$17:$M$20,COUNTBLANK($D$15:I$15)+1,FALSE)</f>
        <v>0.48</v>
      </c>
      <c r="Z702" s="3">
        <f t="array" ref="Z702">INDEX($AF$3:$CM$62,MATCH($S702,$AE$3:$AE$62,0),MATCH(Z$1&amp;$R702,$AF$1:$CM$1&amp;$AF$2:$CM$2,0))*VLOOKUP($Q702,$C$17:$M$20,COUNTBLANK($D$15:J$15)+1,FALSE)</f>
        <v>0</v>
      </c>
      <c r="AA702" s="3">
        <f t="array" ref="AA702">INDEX($AF$3:$CM$62,MATCH($S702,$AE$3:$AE$62,0),MATCH(AA$1&amp;$R702,$AF$1:$CM$1&amp;$AF$2:$CM$2,0))*VLOOKUP($Q702,$C$17:$M$20,COUNTBLANK($D$15:K$15)+1,FALSE)</f>
        <v>0</v>
      </c>
      <c r="AB702" s="3">
        <f t="array" ref="AB702">INDEX($AF$3:$CM$62,MATCH($S702,$AE$3:$AE$62,0),MATCH(AB$1&amp;$R702,$AF$1:$CM$1&amp;$AF$2:$CM$2,0))*VLOOKUP($Q702,$C$17:$M$20,COUNTBLANK($D$15:L$15)+1,FALSE)</f>
        <v>0</v>
      </c>
      <c r="AC702" s="3">
        <f t="array" ref="AC702">INDEX($AF$3:$CM$62,MATCH($S702,$AE$3:$AE$62,0),MATCH(AC$1&amp;$R702,$AF$1:$CM$1&amp;$AF$2:$CM$2,0))*VLOOKUP($Q702,$C$17:$M$20,COUNTBLANK($D$15:M$15)+1,FALSE)</f>
        <v>0</v>
      </c>
    </row>
    <row r="703" spans="17:29" x14ac:dyDescent="0.2">
      <c r="Q703" t="s">
        <v>418</v>
      </c>
      <c r="R703">
        <f t="shared" si="147"/>
        <v>6</v>
      </c>
      <c r="S703">
        <f t="shared" si="146"/>
        <v>41</v>
      </c>
      <c r="T703" s="3">
        <f t="array" ref="T703">INDEX($AF$3:$CM$62,MATCH($S703,$AE$3:$AE$62,0),MATCH(T$1&amp;$R703,$AF$1:$CM$1&amp;$AF$2:$CM$2,0))*VLOOKUP($Q703,$C$17:$M$20,COUNTBLANK($D$15:D$15)+1,FALSE)</f>
        <v>492</v>
      </c>
      <c r="U703" s="3">
        <f t="array" ref="U703">INDEX($AF$3:$CM$62,MATCH($S703,$AE$3:$AE$62,0),MATCH(U$1&amp;$R703,$AF$1:$CM$1&amp;$AF$2:$CM$2,0))*VLOOKUP($Q703,$C$17:$M$20,COUNTBLANK($D$15:E$15)+1,FALSE)</f>
        <v>24600</v>
      </c>
      <c r="V703" s="3">
        <f t="array" ref="V703">INDEX($AF$3:$CM$62,MATCH($S703,$AE$3:$AE$62,0),MATCH(V$1&amp;$R703,$AF$1:$CM$1&amp;$AF$2:$CM$2,0))*VLOOKUP($Q703,$C$17:$M$20,COUNTBLANK($D$15:F$15)+1,FALSE)</f>
        <v>0</v>
      </c>
      <c r="W703" s="3">
        <f t="array" ref="W703">INDEX($AF$3:$CM$62,MATCH($S703,$AE$3:$AE$62,0),MATCH(W$1&amp;$R703,$AF$1:$CM$1&amp;$AF$2:$CM$2,0))*VLOOKUP($Q703,$C$17:$M$20,COUNTBLANK($D$15:G$15)+1,FALSE)</f>
        <v>0</v>
      </c>
      <c r="X703" s="3">
        <f t="array" ref="X703">INDEX($AF$3:$CM$62,MATCH($S703,$AE$3:$AE$62,0),MATCH(X$1&amp;$R703,$AF$1:$CM$1&amp;$AF$2:$CM$2,0))*VLOOKUP($Q703,$C$17:$M$20,COUNTBLANK($D$15:H$15)+1,FALSE)</f>
        <v>0</v>
      </c>
      <c r="Y703" s="3">
        <f t="array" ref="Y703">INDEX($AF$3:$CM$62,MATCH($S703,$AE$3:$AE$62,0),MATCH(Y$1&amp;$R703,$AF$1:$CM$1&amp;$AF$2:$CM$2,0))*VLOOKUP($Q703,$C$17:$M$20,COUNTBLANK($D$15:I$15)+1,FALSE)</f>
        <v>0.48</v>
      </c>
      <c r="Z703" s="3">
        <f t="array" ref="Z703">INDEX($AF$3:$CM$62,MATCH($S703,$AE$3:$AE$62,0),MATCH(Z$1&amp;$R703,$AF$1:$CM$1&amp;$AF$2:$CM$2,0))*VLOOKUP($Q703,$C$17:$M$20,COUNTBLANK($D$15:J$15)+1,FALSE)</f>
        <v>0</v>
      </c>
      <c r="AA703" s="3">
        <f t="array" ref="AA703">INDEX($AF$3:$CM$62,MATCH($S703,$AE$3:$AE$62,0),MATCH(AA$1&amp;$R703,$AF$1:$CM$1&amp;$AF$2:$CM$2,0))*VLOOKUP($Q703,$C$17:$M$20,COUNTBLANK($D$15:K$15)+1,FALSE)</f>
        <v>0</v>
      </c>
      <c r="AB703" s="3">
        <f t="array" ref="AB703">INDEX($AF$3:$CM$62,MATCH($S703,$AE$3:$AE$62,0),MATCH(AB$1&amp;$R703,$AF$1:$CM$1&amp;$AF$2:$CM$2,0))*VLOOKUP($Q703,$C$17:$M$20,COUNTBLANK($D$15:L$15)+1,FALSE)</f>
        <v>0</v>
      </c>
      <c r="AC703" s="3">
        <f t="array" ref="AC703">INDEX($AF$3:$CM$62,MATCH($S703,$AE$3:$AE$62,0),MATCH(AC$1&amp;$R703,$AF$1:$CM$1&amp;$AF$2:$CM$2,0))*VLOOKUP($Q703,$C$17:$M$20,COUNTBLANK($D$15:M$15)+1,FALSE)</f>
        <v>0</v>
      </c>
    </row>
    <row r="704" spans="17:29" x14ac:dyDescent="0.2">
      <c r="Q704" t="s">
        <v>418</v>
      </c>
      <c r="R704">
        <f t="shared" si="147"/>
        <v>6</v>
      </c>
      <c r="S704">
        <f t="shared" ref="S704:S767" si="148">S644</f>
        <v>42</v>
      </c>
      <c r="T704" s="3">
        <f t="array" ref="T704">INDEX($AF$3:$CM$62,MATCH($S704,$AE$3:$AE$62,0),MATCH(T$1&amp;$R704,$AF$1:$CM$1&amp;$AF$2:$CM$2,0))*VLOOKUP($Q704,$C$17:$M$20,COUNTBLANK($D$15:D$15)+1,FALSE)</f>
        <v>504</v>
      </c>
      <c r="U704" s="3">
        <f t="array" ref="U704">INDEX($AF$3:$CM$62,MATCH($S704,$AE$3:$AE$62,0),MATCH(U$1&amp;$R704,$AF$1:$CM$1&amp;$AF$2:$CM$2,0))*VLOOKUP($Q704,$C$17:$M$20,COUNTBLANK($D$15:E$15)+1,FALSE)</f>
        <v>25200</v>
      </c>
      <c r="V704" s="3">
        <f t="array" ref="V704">INDEX($AF$3:$CM$62,MATCH($S704,$AE$3:$AE$62,0),MATCH(V$1&amp;$R704,$AF$1:$CM$1&amp;$AF$2:$CM$2,0))*VLOOKUP($Q704,$C$17:$M$20,COUNTBLANK($D$15:F$15)+1,FALSE)</f>
        <v>0</v>
      </c>
      <c r="W704" s="3">
        <f t="array" ref="W704">INDEX($AF$3:$CM$62,MATCH($S704,$AE$3:$AE$62,0),MATCH(W$1&amp;$R704,$AF$1:$CM$1&amp;$AF$2:$CM$2,0))*VLOOKUP($Q704,$C$17:$M$20,COUNTBLANK($D$15:G$15)+1,FALSE)</f>
        <v>0</v>
      </c>
      <c r="X704" s="3">
        <f t="array" ref="X704">INDEX($AF$3:$CM$62,MATCH($S704,$AE$3:$AE$62,0),MATCH(X$1&amp;$R704,$AF$1:$CM$1&amp;$AF$2:$CM$2,0))*VLOOKUP($Q704,$C$17:$M$20,COUNTBLANK($D$15:H$15)+1,FALSE)</f>
        <v>0</v>
      </c>
      <c r="Y704" s="3">
        <f t="array" ref="Y704">INDEX($AF$3:$CM$62,MATCH($S704,$AE$3:$AE$62,0),MATCH(Y$1&amp;$R704,$AF$1:$CM$1&amp;$AF$2:$CM$2,0))*VLOOKUP($Q704,$C$17:$M$20,COUNTBLANK($D$15:I$15)+1,FALSE)</f>
        <v>0.48</v>
      </c>
      <c r="Z704" s="3">
        <f t="array" ref="Z704">INDEX($AF$3:$CM$62,MATCH($S704,$AE$3:$AE$62,0),MATCH(Z$1&amp;$R704,$AF$1:$CM$1&amp;$AF$2:$CM$2,0))*VLOOKUP($Q704,$C$17:$M$20,COUNTBLANK($D$15:J$15)+1,FALSE)</f>
        <v>0</v>
      </c>
      <c r="AA704" s="3">
        <f t="array" ref="AA704">INDEX($AF$3:$CM$62,MATCH($S704,$AE$3:$AE$62,0),MATCH(AA$1&amp;$R704,$AF$1:$CM$1&amp;$AF$2:$CM$2,0))*VLOOKUP($Q704,$C$17:$M$20,COUNTBLANK($D$15:K$15)+1,FALSE)</f>
        <v>0</v>
      </c>
      <c r="AB704" s="3">
        <f t="array" ref="AB704">INDEX($AF$3:$CM$62,MATCH($S704,$AE$3:$AE$62,0),MATCH(AB$1&amp;$R704,$AF$1:$CM$1&amp;$AF$2:$CM$2,0))*VLOOKUP($Q704,$C$17:$M$20,COUNTBLANK($D$15:L$15)+1,FALSE)</f>
        <v>0</v>
      </c>
      <c r="AC704" s="3">
        <f t="array" ref="AC704">INDEX($AF$3:$CM$62,MATCH($S704,$AE$3:$AE$62,0),MATCH(AC$1&amp;$R704,$AF$1:$CM$1&amp;$AF$2:$CM$2,0))*VLOOKUP($Q704,$C$17:$M$20,COUNTBLANK($D$15:M$15)+1,FALSE)</f>
        <v>0</v>
      </c>
    </row>
    <row r="705" spans="17:29" x14ac:dyDescent="0.2">
      <c r="Q705" t="s">
        <v>418</v>
      </c>
      <c r="R705">
        <f t="shared" si="147"/>
        <v>6</v>
      </c>
      <c r="S705">
        <f t="shared" si="148"/>
        <v>43</v>
      </c>
      <c r="T705" s="3">
        <f t="array" ref="T705">INDEX($AF$3:$CM$62,MATCH($S705,$AE$3:$AE$62,0),MATCH(T$1&amp;$R705,$AF$1:$CM$1&amp;$AF$2:$CM$2,0))*VLOOKUP($Q705,$C$17:$M$20,COUNTBLANK($D$15:D$15)+1,FALSE)</f>
        <v>516</v>
      </c>
      <c r="U705" s="3">
        <f t="array" ref="U705">INDEX($AF$3:$CM$62,MATCH($S705,$AE$3:$AE$62,0),MATCH(U$1&amp;$R705,$AF$1:$CM$1&amp;$AF$2:$CM$2,0))*VLOOKUP($Q705,$C$17:$M$20,COUNTBLANK($D$15:E$15)+1,FALSE)</f>
        <v>25800</v>
      </c>
      <c r="V705" s="3">
        <f t="array" ref="V705">INDEX($AF$3:$CM$62,MATCH($S705,$AE$3:$AE$62,0),MATCH(V$1&amp;$R705,$AF$1:$CM$1&amp;$AF$2:$CM$2,0))*VLOOKUP($Q705,$C$17:$M$20,COUNTBLANK($D$15:F$15)+1,FALSE)</f>
        <v>0</v>
      </c>
      <c r="W705" s="3">
        <f t="array" ref="W705">INDEX($AF$3:$CM$62,MATCH($S705,$AE$3:$AE$62,0),MATCH(W$1&amp;$R705,$AF$1:$CM$1&amp;$AF$2:$CM$2,0))*VLOOKUP($Q705,$C$17:$M$20,COUNTBLANK($D$15:G$15)+1,FALSE)</f>
        <v>0</v>
      </c>
      <c r="X705" s="3">
        <f t="array" ref="X705">INDEX($AF$3:$CM$62,MATCH($S705,$AE$3:$AE$62,0),MATCH(X$1&amp;$R705,$AF$1:$CM$1&amp;$AF$2:$CM$2,0))*VLOOKUP($Q705,$C$17:$M$20,COUNTBLANK($D$15:H$15)+1,FALSE)</f>
        <v>0</v>
      </c>
      <c r="Y705" s="3">
        <f t="array" ref="Y705">INDEX($AF$3:$CM$62,MATCH($S705,$AE$3:$AE$62,0),MATCH(Y$1&amp;$R705,$AF$1:$CM$1&amp;$AF$2:$CM$2,0))*VLOOKUP($Q705,$C$17:$M$20,COUNTBLANK($D$15:I$15)+1,FALSE)</f>
        <v>0.48</v>
      </c>
      <c r="Z705" s="3">
        <f t="array" ref="Z705">INDEX($AF$3:$CM$62,MATCH($S705,$AE$3:$AE$62,0),MATCH(Z$1&amp;$R705,$AF$1:$CM$1&amp;$AF$2:$CM$2,0))*VLOOKUP($Q705,$C$17:$M$20,COUNTBLANK($D$15:J$15)+1,FALSE)</f>
        <v>0</v>
      </c>
      <c r="AA705" s="3">
        <f t="array" ref="AA705">INDEX($AF$3:$CM$62,MATCH($S705,$AE$3:$AE$62,0),MATCH(AA$1&amp;$R705,$AF$1:$CM$1&amp;$AF$2:$CM$2,0))*VLOOKUP($Q705,$C$17:$M$20,COUNTBLANK($D$15:K$15)+1,FALSE)</f>
        <v>0</v>
      </c>
      <c r="AB705" s="3">
        <f t="array" ref="AB705">INDEX($AF$3:$CM$62,MATCH($S705,$AE$3:$AE$62,0),MATCH(AB$1&amp;$R705,$AF$1:$CM$1&amp;$AF$2:$CM$2,0))*VLOOKUP($Q705,$C$17:$M$20,COUNTBLANK($D$15:L$15)+1,FALSE)</f>
        <v>0</v>
      </c>
      <c r="AC705" s="3">
        <f t="array" ref="AC705">INDEX($AF$3:$CM$62,MATCH($S705,$AE$3:$AE$62,0),MATCH(AC$1&amp;$R705,$AF$1:$CM$1&amp;$AF$2:$CM$2,0))*VLOOKUP($Q705,$C$17:$M$20,COUNTBLANK($D$15:M$15)+1,FALSE)</f>
        <v>0</v>
      </c>
    </row>
    <row r="706" spans="17:29" x14ac:dyDescent="0.2">
      <c r="Q706" t="s">
        <v>418</v>
      </c>
      <c r="R706">
        <f t="shared" si="147"/>
        <v>6</v>
      </c>
      <c r="S706">
        <f t="shared" si="148"/>
        <v>44</v>
      </c>
      <c r="T706" s="3">
        <f t="array" ref="T706">INDEX($AF$3:$CM$62,MATCH($S706,$AE$3:$AE$62,0),MATCH(T$1&amp;$R706,$AF$1:$CM$1&amp;$AF$2:$CM$2,0))*VLOOKUP($Q706,$C$17:$M$20,COUNTBLANK($D$15:D$15)+1,FALSE)</f>
        <v>528</v>
      </c>
      <c r="U706" s="3">
        <f t="array" ref="U706">INDEX($AF$3:$CM$62,MATCH($S706,$AE$3:$AE$62,0),MATCH(U$1&amp;$R706,$AF$1:$CM$1&amp;$AF$2:$CM$2,0))*VLOOKUP($Q706,$C$17:$M$20,COUNTBLANK($D$15:E$15)+1,FALSE)</f>
        <v>26400</v>
      </c>
      <c r="V706" s="3">
        <f t="array" ref="V706">INDEX($AF$3:$CM$62,MATCH($S706,$AE$3:$AE$62,0),MATCH(V$1&amp;$R706,$AF$1:$CM$1&amp;$AF$2:$CM$2,0))*VLOOKUP($Q706,$C$17:$M$20,COUNTBLANK($D$15:F$15)+1,FALSE)</f>
        <v>0</v>
      </c>
      <c r="W706" s="3">
        <f t="array" ref="W706">INDEX($AF$3:$CM$62,MATCH($S706,$AE$3:$AE$62,0),MATCH(W$1&amp;$R706,$AF$1:$CM$1&amp;$AF$2:$CM$2,0))*VLOOKUP($Q706,$C$17:$M$20,COUNTBLANK($D$15:G$15)+1,FALSE)</f>
        <v>0</v>
      </c>
      <c r="X706" s="3">
        <f t="array" ref="X706">INDEX($AF$3:$CM$62,MATCH($S706,$AE$3:$AE$62,0),MATCH(X$1&amp;$R706,$AF$1:$CM$1&amp;$AF$2:$CM$2,0))*VLOOKUP($Q706,$C$17:$M$20,COUNTBLANK($D$15:H$15)+1,FALSE)</f>
        <v>0</v>
      </c>
      <c r="Y706" s="3">
        <f t="array" ref="Y706">INDEX($AF$3:$CM$62,MATCH($S706,$AE$3:$AE$62,0),MATCH(Y$1&amp;$R706,$AF$1:$CM$1&amp;$AF$2:$CM$2,0))*VLOOKUP($Q706,$C$17:$M$20,COUNTBLANK($D$15:I$15)+1,FALSE)</f>
        <v>0.48</v>
      </c>
      <c r="Z706" s="3">
        <f t="array" ref="Z706">INDEX($AF$3:$CM$62,MATCH($S706,$AE$3:$AE$62,0),MATCH(Z$1&amp;$R706,$AF$1:$CM$1&amp;$AF$2:$CM$2,0))*VLOOKUP($Q706,$C$17:$M$20,COUNTBLANK($D$15:J$15)+1,FALSE)</f>
        <v>0</v>
      </c>
      <c r="AA706" s="3">
        <f t="array" ref="AA706">INDEX($AF$3:$CM$62,MATCH($S706,$AE$3:$AE$62,0),MATCH(AA$1&amp;$R706,$AF$1:$CM$1&amp;$AF$2:$CM$2,0))*VLOOKUP($Q706,$C$17:$M$20,COUNTBLANK($D$15:K$15)+1,FALSE)</f>
        <v>0</v>
      </c>
      <c r="AB706" s="3">
        <f t="array" ref="AB706">INDEX($AF$3:$CM$62,MATCH($S706,$AE$3:$AE$62,0),MATCH(AB$1&amp;$R706,$AF$1:$CM$1&amp;$AF$2:$CM$2,0))*VLOOKUP($Q706,$C$17:$M$20,COUNTBLANK($D$15:L$15)+1,FALSE)</f>
        <v>0</v>
      </c>
      <c r="AC706" s="3">
        <f t="array" ref="AC706">INDEX($AF$3:$CM$62,MATCH($S706,$AE$3:$AE$62,0),MATCH(AC$1&amp;$R706,$AF$1:$CM$1&amp;$AF$2:$CM$2,0))*VLOOKUP($Q706,$C$17:$M$20,COUNTBLANK($D$15:M$15)+1,FALSE)</f>
        <v>0</v>
      </c>
    </row>
    <row r="707" spans="17:29" x14ac:dyDescent="0.2">
      <c r="Q707" t="s">
        <v>418</v>
      </c>
      <c r="R707">
        <f t="shared" si="147"/>
        <v>6</v>
      </c>
      <c r="S707">
        <f t="shared" si="148"/>
        <v>45</v>
      </c>
      <c r="T707" s="3">
        <f t="array" ref="T707">INDEX($AF$3:$CM$62,MATCH($S707,$AE$3:$AE$62,0),MATCH(T$1&amp;$R707,$AF$1:$CM$1&amp;$AF$2:$CM$2,0))*VLOOKUP($Q707,$C$17:$M$20,COUNTBLANK($D$15:D$15)+1,FALSE)</f>
        <v>540</v>
      </c>
      <c r="U707" s="3">
        <f t="array" ref="U707">INDEX($AF$3:$CM$62,MATCH($S707,$AE$3:$AE$62,0),MATCH(U$1&amp;$R707,$AF$1:$CM$1&amp;$AF$2:$CM$2,0))*VLOOKUP($Q707,$C$17:$M$20,COUNTBLANK($D$15:E$15)+1,FALSE)</f>
        <v>27000</v>
      </c>
      <c r="V707" s="3">
        <f t="array" ref="V707">INDEX($AF$3:$CM$62,MATCH($S707,$AE$3:$AE$62,0),MATCH(V$1&amp;$R707,$AF$1:$CM$1&amp;$AF$2:$CM$2,0))*VLOOKUP($Q707,$C$17:$M$20,COUNTBLANK($D$15:F$15)+1,FALSE)</f>
        <v>0</v>
      </c>
      <c r="W707" s="3">
        <f t="array" ref="W707">INDEX($AF$3:$CM$62,MATCH($S707,$AE$3:$AE$62,0),MATCH(W$1&amp;$R707,$AF$1:$CM$1&amp;$AF$2:$CM$2,0))*VLOOKUP($Q707,$C$17:$M$20,COUNTBLANK($D$15:G$15)+1,FALSE)</f>
        <v>0</v>
      </c>
      <c r="X707" s="3">
        <f t="array" ref="X707">INDEX($AF$3:$CM$62,MATCH($S707,$AE$3:$AE$62,0),MATCH(X$1&amp;$R707,$AF$1:$CM$1&amp;$AF$2:$CM$2,0))*VLOOKUP($Q707,$C$17:$M$20,COUNTBLANK($D$15:H$15)+1,FALSE)</f>
        <v>0</v>
      </c>
      <c r="Y707" s="3">
        <f t="array" ref="Y707">INDEX($AF$3:$CM$62,MATCH($S707,$AE$3:$AE$62,0),MATCH(Y$1&amp;$R707,$AF$1:$CM$1&amp;$AF$2:$CM$2,0))*VLOOKUP($Q707,$C$17:$M$20,COUNTBLANK($D$15:I$15)+1,FALSE)</f>
        <v>0.48</v>
      </c>
      <c r="Z707" s="3">
        <f t="array" ref="Z707">INDEX($AF$3:$CM$62,MATCH($S707,$AE$3:$AE$62,0),MATCH(Z$1&amp;$R707,$AF$1:$CM$1&amp;$AF$2:$CM$2,0))*VLOOKUP($Q707,$C$17:$M$20,COUNTBLANK($D$15:J$15)+1,FALSE)</f>
        <v>0</v>
      </c>
      <c r="AA707" s="3">
        <f t="array" ref="AA707">INDEX($AF$3:$CM$62,MATCH($S707,$AE$3:$AE$62,0),MATCH(AA$1&amp;$R707,$AF$1:$CM$1&amp;$AF$2:$CM$2,0))*VLOOKUP($Q707,$C$17:$M$20,COUNTBLANK($D$15:K$15)+1,FALSE)</f>
        <v>0</v>
      </c>
      <c r="AB707" s="3">
        <f t="array" ref="AB707">INDEX($AF$3:$CM$62,MATCH($S707,$AE$3:$AE$62,0),MATCH(AB$1&amp;$R707,$AF$1:$CM$1&amp;$AF$2:$CM$2,0))*VLOOKUP($Q707,$C$17:$M$20,COUNTBLANK($D$15:L$15)+1,FALSE)</f>
        <v>0</v>
      </c>
      <c r="AC707" s="3">
        <f t="array" ref="AC707">INDEX($AF$3:$CM$62,MATCH($S707,$AE$3:$AE$62,0),MATCH(AC$1&amp;$R707,$AF$1:$CM$1&amp;$AF$2:$CM$2,0))*VLOOKUP($Q707,$C$17:$M$20,COUNTBLANK($D$15:M$15)+1,FALSE)</f>
        <v>0</v>
      </c>
    </row>
    <row r="708" spans="17:29" x14ac:dyDescent="0.2">
      <c r="Q708" t="s">
        <v>418</v>
      </c>
      <c r="R708">
        <f t="shared" si="147"/>
        <v>6</v>
      </c>
      <c r="S708">
        <f t="shared" si="148"/>
        <v>46</v>
      </c>
      <c r="T708" s="3">
        <f t="array" ref="T708">INDEX($AF$3:$CM$62,MATCH($S708,$AE$3:$AE$62,0),MATCH(T$1&amp;$R708,$AF$1:$CM$1&amp;$AF$2:$CM$2,0))*VLOOKUP($Q708,$C$17:$M$20,COUNTBLANK($D$15:D$15)+1,FALSE)</f>
        <v>552</v>
      </c>
      <c r="U708" s="3">
        <f t="array" ref="U708">INDEX($AF$3:$CM$62,MATCH($S708,$AE$3:$AE$62,0),MATCH(U$1&amp;$R708,$AF$1:$CM$1&amp;$AF$2:$CM$2,0))*VLOOKUP($Q708,$C$17:$M$20,COUNTBLANK($D$15:E$15)+1,FALSE)</f>
        <v>27600</v>
      </c>
      <c r="V708" s="3">
        <f t="array" ref="V708">INDEX($AF$3:$CM$62,MATCH($S708,$AE$3:$AE$62,0),MATCH(V$1&amp;$R708,$AF$1:$CM$1&amp;$AF$2:$CM$2,0))*VLOOKUP($Q708,$C$17:$M$20,COUNTBLANK($D$15:F$15)+1,FALSE)</f>
        <v>0</v>
      </c>
      <c r="W708" s="3">
        <f t="array" ref="W708">INDEX($AF$3:$CM$62,MATCH($S708,$AE$3:$AE$62,0),MATCH(W$1&amp;$R708,$AF$1:$CM$1&amp;$AF$2:$CM$2,0))*VLOOKUP($Q708,$C$17:$M$20,COUNTBLANK($D$15:G$15)+1,FALSE)</f>
        <v>0</v>
      </c>
      <c r="X708" s="3">
        <f t="array" ref="X708">INDEX($AF$3:$CM$62,MATCH($S708,$AE$3:$AE$62,0),MATCH(X$1&amp;$R708,$AF$1:$CM$1&amp;$AF$2:$CM$2,0))*VLOOKUP($Q708,$C$17:$M$20,COUNTBLANK($D$15:H$15)+1,FALSE)</f>
        <v>0</v>
      </c>
      <c r="Y708" s="3">
        <f t="array" ref="Y708">INDEX($AF$3:$CM$62,MATCH($S708,$AE$3:$AE$62,0),MATCH(Y$1&amp;$R708,$AF$1:$CM$1&amp;$AF$2:$CM$2,0))*VLOOKUP($Q708,$C$17:$M$20,COUNTBLANK($D$15:I$15)+1,FALSE)</f>
        <v>0.48</v>
      </c>
      <c r="Z708" s="3">
        <f t="array" ref="Z708">INDEX($AF$3:$CM$62,MATCH($S708,$AE$3:$AE$62,0),MATCH(Z$1&amp;$R708,$AF$1:$CM$1&amp;$AF$2:$CM$2,0))*VLOOKUP($Q708,$C$17:$M$20,COUNTBLANK($D$15:J$15)+1,FALSE)</f>
        <v>0</v>
      </c>
      <c r="AA708" s="3">
        <f t="array" ref="AA708">INDEX($AF$3:$CM$62,MATCH($S708,$AE$3:$AE$62,0),MATCH(AA$1&amp;$R708,$AF$1:$CM$1&amp;$AF$2:$CM$2,0))*VLOOKUP($Q708,$C$17:$M$20,COUNTBLANK($D$15:K$15)+1,FALSE)</f>
        <v>0</v>
      </c>
      <c r="AB708" s="3">
        <f t="array" ref="AB708">INDEX($AF$3:$CM$62,MATCH($S708,$AE$3:$AE$62,0),MATCH(AB$1&amp;$R708,$AF$1:$CM$1&amp;$AF$2:$CM$2,0))*VLOOKUP($Q708,$C$17:$M$20,COUNTBLANK($D$15:L$15)+1,FALSE)</f>
        <v>0</v>
      </c>
      <c r="AC708" s="3">
        <f t="array" ref="AC708">INDEX($AF$3:$CM$62,MATCH($S708,$AE$3:$AE$62,0),MATCH(AC$1&amp;$R708,$AF$1:$CM$1&amp;$AF$2:$CM$2,0))*VLOOKUP($Q708,$C$17:$M$20,COUNTBLANK($D$15:M$15)+1,FALSE)</f>
        <v>0</v>
      </c>
    </row>
    <row r="709" spans="17:29" x14ac:dyDescent="0.2">
      <c r="Q709" t="s">
        <v>418</v>
      </c>
      <c r="R709">
        <f t="shared" si="147"/>
        <v>6</v>
      </c>
      <c r="S709">
        <f t="shared" si="148"/>
        <v>47</v>
      </c>
      <c r="T709" s="3">
        <f t="array" ref="T709">INDEX($AF$3:$CM$62,MATCH($S709,$AE$3:$AE$62,0),MATCH(T$1&amp;$R709,$AF$1:$CM$1&amp;$AF$2:$CM$2,0))*VLOOKUP($Q709,$C$17:$M$20,COUNTBLANK($D$15:D$15)+1,FALSE)</f>
        <v>564</v>
      </c>
      <c r="U709" s="3">
        <f t="array" ref="U709">INDEX($AF$3:$CM$62,MATCH($S709,$AE$3:$AE$62,0),MATCH(U$1&amp;$R709,$AF$1:$CM$1&amp;$AF$2:$CM$2,0))*VLOOKUP($Q709,$C$17:$M$20,COUNTBLANK($D$15:E$15)+1,FALSE)</f>
        <v>28200</v>
      </c>
      <c r="V709" s="3">
        <f t="array" ref="V709">INDEX($AF$3:$CM$62,MATCH($S709,$AE$3:$AE$62,0),MATCH(V$1&amp;$R709,$AF$1:$CM$1&amp;$AF$2:$CM$2,0))*VLOOKUP($Q709,$C$17:$M$20,COUNTBLANK($D$15:F$15)+1,FALSE)</f>
        <v>0</v>
      </c>
      <c r="W709" s="3">
        <f t="array" ref="W709">INDEX($AF$3:$CM$62,MATCH($S709,$AE$3:$AE$62,0),MATCH(W$1&amp;$R709,$AF$1:$CM$1&amp;$AF$2:$CM$2,0))*VLOOKUP($Q709,$C$17:$M$20,COUNTBLANK($D$15:G$15)+1,FALSE)</f>
        <v>0</v>
      </c>
      <c r="X709" s="3">
        <f t="array" ref="X709">INDEX($AF$3:$CM$62,MATCH($S709,$AE$3:$AE$62,0),MATCH(X$1&amp;$R709,$AF$1:$CM$1&amp;$AF$2:$CM$2,0))*VLOOKUP($Q709,$C$17:$M$20,COUNTBLANK($D$15:H$15)+1,FALSE)</f>
        <v>0</v>
      </c>
      <c r="Y709" s="3">
        <f t="array" ref="Y709">INDEX($AF$3:$CM$62,MATCH($S709,$AE$3:$AE$62,0),MATCH(Y$1&amp;$R709,$AF$1:$CM$1&amp;$AF$2:$CM$2,0))*VLOOKUP($Q709,$C$17:$M$20,COUNTBLANK($D$15:I$15)+1,FALSE)</f>
        <v>0.48</v>
      </c>
      <c r="Z709" s="3">
        <f t="array" ref="Z709">INDEX($AF$3:$CM$62,MATCH($S709,$AE$3:$AE$62,0),MATCH(Z$1&amp;$R709,$AF$1:$CM$1&amp;$AF$2:$CM$2,0))*VLOOKUP($Q709,$C$17:$M$20,COUNTBLANK($D$15:J$15)+1,FALSE)</f>
        <v>0</v>
      </c>
      <c r="AA709" s="3">
        <f t="array" ref="AA709">INDEX($AF$3:$CM$62,MATCH($S709,$AE$3:$AE$62,0),MATCH(AA$1&amp;$R709,$AF$1:$CM$1&amp;$AF$2:$CM$2,0))*VLOOKUP($Q709,$C$17:$M$20,COUNTBLANK($D$15:K$15)+1,FALSE)</f>
        <v>0</v>
      </c>
      <c r="AB709" s="3">
        <f t="array" ref="AB709">INDEX($AF$3:$CM$62,MATCH($S709,$AE$3:$AE$62,0),MATCH(AB$1&amp;$R709,$AF$1:$CM$1&amp;$AF$2:$CM$2,0))*VLOOKUP($Q709,$C$17:$M$20,COUNTBLANK($D$15:L$15)+1,FALSE)</f>
        <v>0</v>
      </c>
      <c r="AC709" s="3">
        <f t="array" ref="AC709">INDEX($AF$3:$CM$62,MATCH($S709,$AE$3:$AE$62,0),MATCH(AC$1&amp;$R709,$AF$1:$CM$1&amp;$AF$2:$CM$2,0))*VLOOKUP($Q709,$C$17:$M$20,COUNTBLANK($D$15:M$15)+1,FALSE)</f>
        <v>0</v>
      </c>
    </row>
    <row r="710" spans="17:29" x14ac:dyDescent="0.2">
      <c r="Q710" t="s">
        <v>418</v>
      </c>
      <c r="R710">
        <f t="shared" si="147"/>
        <v>6</v>
      </c>
      <c r="S710">
        <f t="shared" si="148"/>
        <v>48</v>
      </c>
      <c r="T710" s="3">
        <f t="array" ref="T710">INDEX($AF$3:$CM$62,MATCH($S710,$AE$3:$AE$62,0),MATCH(T$1&amp;$R710,$AF$1:$CM$1&amp;$AF$2:$CM$2,0))*VLOOKUP($Q710,$C$17:$M$20,COUNTBLANK($D$15:D$15)+1,FALSE)</f>
        <v>576</v>
      </c>
      <c r="U710" s="3">
        <f t="array" ref="U710">INDEX($AF$3:$CM$62,MATCH($S710,$AE$3:$AE$62,0),MATCH(U$1&amp;$R710,$AF$1:$CM$1&amp;$AF$2:$CM$2,0))*VLOOKUP($Q710,$C$17:$M$20,COUNTBLANK($D$15:E$15)+1,FALSE)</f>
        <v>28800</v>
      </c>
      <c r="V710" s="3">
        <f t="array" ref="V710">INDEX($AF$3:$CM$62,MATCH($S710,$AE$3:$AE$62,0),MATCH(V$1&amp;$R710,$AF$1:$CM$1&amp;$AF$2:$CM$2,0))*VLOOKUP($Q710,$C$17:$M$20,COUNTBLANK($D$15:F$15)+1,FALSE)</f>
        <v>0</v>
      </c>
      <c r="W710" s="3">
        <f t="array" ref="W710">INDEX($AF$3:$CM$62,MATCH($S710,$AE$3:$AE$62,0),MATCH(W$1&amp;$R710,$AF$1:$CM$1&amp;$AF$2:$CM$2,0))*VLOOKUP($Q710,$C$17:$M$20,COUNTBLANK($D$15:G$15)+1,FALSE)</f>
        <v>0</v>
      </c>
      <c r="X710" s="3">
        <f t="array" ref="X710">INDEX($AF$3:$CM$62,MATCH($S710,$AE$3:$AE$62,0),MATCH(X$1&amp;$R710,$AF$1:$CM$1&amp;$AF$2:$CM$2,0))*VLOOKUP($Q710,$C$17:$M$20,COUNTBLANK($D$15:H$15)+1,FALSE)</f>
        <v>0</v>
      </c>
      <c r="Y710" s="3">
        <f t="array" ref="Y710">INDEX($AF$3:$CM$62,MATCH($S710,$AE$3:$AE$62,0),MATCH(Y$1&amp;$R710,$AF$1:$CM$1&amp;$AF$2:$CM$2,0))*VLOOKUP($Q710,$C$17:$M$20,COUNTBLANK($D$15:I$15)+1,FALSE)</f>
        <v>0.48</v>
      </c>
      <c r="Z710" s="3">
        <f t="array" ref="Z710">INDEX($AF$3:$CM$62,MATCH($S710,$AE$3:$AE$62,0),MATCH(Z$1&amp;$R710,$AF$1:$CM$1&amp;$AF$2:$CM$2,0))*VLOOKUP($Q710,$C$17:$M$20,COUNTBLANK($D$15:J$15)+1,FALSE)</f>
        <v>0</v>
      </c>
      <c r="AA710" s="3">
        <f t="array" ref="AA710">INDEX($AF$3:$CM$62,MATCH($S710,$AE$3:$AE$62,0),MATCH(AA$1&amp;$R710,$AF$1:$CM$1&amp;$AF$2:$CM$2,0))*VLOOKUP($Q710,$C$17:$M$20,COUNTBLANK($D$15:K$15)+1,FALSE)</f>
        <v>0</v>
      </c>
      <c r="AB710" s="3">
        <f t="array" ref="AB710">INDEX($AF$3:$CM$62,MATCH($S710,$AE$3:$AE$62,0),MATCH(AB$1&amp;$R710,$AF$1:$CM$1&amp;$AF$2:$CM$2,0))*VLOOKUP($Q710,$C$17:$M$20,COUNTBLANK($D$15:L$15)+1,FALSE)</f>
        <v>0</v>
      </c>
      <c r="AC710" s="3">
        <f t="array" ref="AC710">INDEX($AF$3:$CM$62,MATCH($S710,$AE$3:$AE$62,0),MATCH(AC$1&amp;$R710,$AF$1:$CM$1&amp;$AF$2:$CM$2,0))*VLOOKUP($Q710,$C$17:$M$20,COUNTBLANK($D$15:M$15)+1,FALSE)</f>
        <v>0</v>
      </c>
    </row>
    <row r="711" spans="17:29" x14ac:dyDescent="0.2">
      <c r="Q711" t="s">
        <v>418</v>
      </c>
      <c r="R711">
        <f t="shared" si="147"/>
        <v>6</v>
      </c>
      <c r="S711">
        <f t="shared" si="148"/>
        <v>49</v>
      </c>
      <c r="T711" s="3">
        <f t="array" ref="T711">INDEX($AF$3:$CM$62,MATCH($S711,$AE$3:$AE$62,0),MATCH(T$1&amp;$R711,$AF$1:$CM$1&amp;$AF$2:$CM$2,0))*VLOOKUP($Q711,$C$17:$M$20,COUNTBLANK($D$15:D$15)+1,FALSE)</f>
        <v>588</v>
      </c>
      <c r="U711" s="3">
        <f t="array" ref="U711">INDEX($AF$3:$CM$62,MATCH($S711,$AE$3:$AE$62,0),MATCH(U$1&amp;$R711,$AF$1:$CM$1&amp;$AF$2:$CM$2,0))*VLOOKUP($Q711,$C$17:$M$20,COUNTBLANK($D$15:E$15)+1,FALSE)</f>
        <v>29400</v>
      </c>
      <c r="V711" s="3">
        <f t="array" ref="V711">INDEX($AF$3:$CM$62,MATCH($S711,$AE$3:$AE$62,0),MATCH(V$1&amp;$R711,$AF$1:$CM$1&amp;$AF$2:$CM$2,0))*VLOOKUP($Q711,$C$17:$M$20,COUNTBLANK($D$15:F$15)+1,FALSE)</f>
        <v>0</v>
      </c>
      <c r="W711" s="3">
        <f t="array" ref="W711">INDEX($AF$3:$CM$62,MATCH($S711,$AE$3:$AE$62,0),MATCH(W$1&amp;$R711,$AF$1:$CM$1&amp;$AF$2:$CM$2,0))*VLOOKUP($Q711,$C$17:$M$20,COUNTBLANK($D$15:G$15)+1,FALSE)</f>
        <v>0</v>
      </c>
      <c r="X711" s="3">
        <f t="array" ref="X711">INDEX($AF$3:$CM$62,MATCH($S711,$AE$3:$AE$62,0),MATCH(X$1&amp;$R711,$AF$1:$CM$1&amp;$AF$2:$CM$2,0))*VLOOKUP($Q711,$C$17:$M$20,COUNTBLANK($D$15:H$15)+1,FALSE)</f>
        <v>0</v>
      </c>
      <c r="Y711" s="3">
        <f t="array" ref="Y711">INDEX($AF$3:$CM$62,MATCH($S711,$AE$3:$AE$62,0),MATCH(Y$1&amp;$R711,$AF$1:$CM$1&amp;$AF$2:$CM$2,0))*VLOOKUP($Q711,$C$17:$M$20,COUNTBLANK($D$15:I$15)+1,FALSE)</f>
        <v>0.48</v>
      </c>
      <c r="Z711" s="3">
        <f t="array" ref="Z711">INDEX($AF$3:$CM$62,MATCH($S711,$AE$3:$AE$62,0),MATCH(Z$1&amp;$R711,$AF$1:$CM$1&amp;$AF$2:$CM$2,0))*VLOOKUP($Q711,$C$17:$M$20,COUNTBLANK($D$15:J$15)+1,FALSE)</f>
        <v>0</v>
      </c>
      <c r="AA711" s="3">
        <f t="array" ref="AA711">INDEX($AF$3:$CM$62,MATCH($S711,$AE$3:$AE$62,0),MATCH(AA$1&amp;$R711,$AF$1:$CM$1&amp;$AF$2:$CM$2,0))*VLOOKUP($Q711,$C$17:$M$20,COUNTBLANK($D$15:K$15)+1,FALSE)</f>
        <v>0</v>
      </c>
      <c r="AB711" s="3">
        <f t="array" ref="AB711">INDEX($AF$3:$CM$62,MATCH($S711,$AE$3:$AE$62,0),MATCH(AB$1&amp;$R711,$AF$1:$CM$1&amp;$AF$2:$CM$2,0))*VLOOKUP($Q711,$C$17:$M$20,COUNTBLANK($D$15:L$15)+1,FALSE)</f>
        <v>0</v>
      </c>
      <c r="AC711" s="3">
        <f t="array" ref="AC711">INDEX($AF$3:$CM$62,MATCH($S711,$AE$3:$AE$62,0),MATCH(AC$1&amp;$R711,$AF$1:$CM$1&amp;$AF$2:$CM$2,0))*VLOOKUP($Q711,$C$17:$M$20,COUNTBLANK($D$15:M$15)+1,FALSE)</f>
        <v>0</v>
      </c>
    </row>
    <row r="712" spans="17:29" x14ac:dyDescent="0.2">
      <c r="Q712" t="s">
        <v>418</v>
      </c>
      <c r="R712">
        <f t="shared" si="147"/>
        <v>6</v>
      </c>
      <c r="S712">
        <f t="shared" si="148"/>
        <v>50</v>
      </c>
      <c r="T712" s="3">
        <f t="array" ref="T712">INDEX($AF$3:$CM$62,MATCH($S712,$AE$3:$AE$62,0),MATCH(T$1&amp;$R712,$AF$1:$CM$1&amp;$AF$2:$CM$2,0))*VLOOKUP($Q712,$C$17:$M$20,COUNTBLANK($D$15:D$15)+1,FALSE)</f>
        <v>600</v>
      </c>
      <c r="U712" s="3">
        <f t="array" ref="U712">INDEX($AF$3:$CM$62,MATCH($S712,$AE$3:$AE$62,0),MATCH(U$1&amp;$R712,$AF$1:$CM$1&amp;$AF$2:$CM$2,0))*VLOOKUP($Q712,$C$17:$M$20,COUNTBLANK($D$15:E$15)+1,FALSE)</f>
        <v>30000</v>
      </c>
      <c r="V712" s="3">
        <f t="array" ref="V712">INDEX($AF$3:$CM$62,MATCH($S712,$AE$3:$AE$62,0),MATCH(V$1&amp;$R712,$AF$1:$CM$1&amp;$AF$2:$CM$2,0))*VLOOKUP($Q712,$C$17:$M$20,COUNTBLANK($D$15:F$15)+1,FALSE)</f>
        <v>0</v>
      </c>
      <c r="W712" s="3">
        <f t="array" ref="W712">INDEX($AF$3:$CM$62,MATCH($S712,$AE$3:$AE$62,0),MATCH(W$1&amp;$R712,$AF$1:$CM$1&amp;$AF$2:$CM$2,0))*VLOOKUP($Q712,$C$17:$M$20,COUNTBLANK($D$15:G$15)+1,FALSE)</f>
        <v>0</v>
      </c>
      <c r="X712" s="3">
        <f t="array" ref="X712">INDEX($AF$3:$CM$62,MATCH($S712,$AE$3:$AE$62,0),MATCH(X$1&amp;$R712,$AF$1:$CM$1&amp;$AF$2:$CM$2,0))*VLOOKUP($Q712,$C$17:$M$20,COUNTBLANK($D$15:H$15)+1,FALSE)</f>
        <v>0</v>
      </c>
      <c r="Y712" s="3">
        <f t="array" ref="Y712">INDEX($AF$3:$CM$62,MATCH($S712,$AE$3:$AE$62,0),MATCH(Y$1&amp;$R712,$AF$1:$CM$1&amp;$AF$2:$CM$2,0))*VLOOKUP($Q712,$C$17:$M$20,COUNTBLANK($D$15:I$15)+1,FALSE)</f>
        <v>0.60000000000000009</v>
      </c>
      <c r="Z712" s="3">
        <f t="array" ref="Z712">INDEX($AF$3:$CM$62,MATCH($S712,$AE$3:$AE$62,0),MATCH(Z$1&amp;$R712,$AF$1:$CM$1&amp;$AF$2:$CM$2,0))*VLOOKUP($Q712,$C$17:$M$20,COUNTBLANK($D$15:J$15)+1,FALSE)</f>
        <v>0</v>
      </c>
      <c r="AA712" s="3">
        <f t="array" ref="AA712">INDEX($AF$3:$CM$62,MATCH($S712,$AE$3:$AE$62,0),MATCH(AA$1&amp;$R712,$AF$1:$CM$1&amp;$AF$2:$CM$2,0))*VLOOKUP($Q712,$C$17:$M$20,COUNTBLANK($D$15:K$15)+1,FALSE)</f>
        <v>0</v>
      </c>
      <c r="AB712" s="3">
        <f t="array" ref="AB712">INDEX($AF$3:$CM$62,MATCH($S712,$AE$3:$AE$62,0),MATCH(AB$1&amp;$R712,$AF$1:$CM$1&amp;$AF$2:$CM$2,0))*VLOOKUP($Q712,$C$17:$M$20,COUNTBLANK($D$15:L$15)+1,FALSE)</f>
        <v>0</v>
      </c>
      <c r="AC712" s="3">
        <f t="array" ref="AC712">INDEX($AF$3:$CM$62,MATCH($S712,$AE$3:$AE$62,0),MATCH(AC$1&amp;$R712,$AF$1:$CM$1&amp;$AF$2:$CM$2,0))*VLOOKUP($Q712,$C$17:$M$20,COUNTBLANK($D$15:M$15)+1,FALSE)</f>
        <v>0</v>
      </c>
    </row>
    <row r="713" spans="17:29" x14ac:dyDescent="0.2">
      <c r="Q713" t="s">
        <v>418</v>
      </c>
      <c r="R713">
        <f t="shared" si="147"/>
        <v>6</v>
      </c>
      <c r="S713">
        <f t="shared" si="148"/>
        <v>51</v>
      </c>
      <c r="T713" s="3">
        <f t="array" ref="T713">INDEX($AF$3:$CM$62,MATCH($S713,$AE$3:$AE$62,0),MATCH(T$1&amp;$R713,$AF$1:$CM$1&amp;$AF$2:$CM$2,0))*VLOOKUP($Q713,$C$17:$M$20,COUNTBLANK($D$15:D$15)+1,FALSE)</f>
        <v>612</v>
      </c>
      <c r="U713" s="3">
        <f t="array" ref="U713">INDEX($AF$3:$CM$62,MATCH($S713,$AE$3:$AE$62,0),MATCH(U$1&amp;$R713,$AF$1:$CM$1&amp;$AF$2:$CM$2,0))*VLOOKUP($Q713,$C$17:$M$20,COUNTBLANK($D$15:E$15)+1,FALSE)</f>
        <v>30600</v>
      </c>
      <c r="V713" s="3">
        <f t="array" ref="V713">INDEX($AF$3:$CM$62,MATCH($S713,$AE$3:$AE$62,0),MATCH(V$1&amp;$R713,$AF$1:$CM$1&amp;$AF$2:$CM$2,0))*VLOOKUP($Q713,$C$17:$M$20,COUNTBLANK($D$15:F$15)+1,FALSE)</f>
        <v>0</v>
      </c>
      <c r="W713" s="3">
        <f t="array" ref="W713">INDEX($AF$3:$CM$62,MATCH($S713,$AE$3:$AE$62,0),MATCH(W$1&amp;$R713,$AF$1:$CM$1&amp;$AF$2:$CM$2,0))*VLOOKUP($Q713,$C$17:$M$20,COUNTBLANK($D$15:G$15)+1,FALSE)</f>
        <v>0</v>
      </c>
      <c r="X713" s="3">
        <f t="array" ref="X713">INDEX($AF$3:$CM$62,MATCH($S713,$AE$3:$AE$62,0),MATCH(X$1&amp;$R713,$AF$1:$CM$1&amp;$AF$2:$CM$2,0))*VLOOKUP($Q713,$C$17:$M$20,COUNTBLANK($D$15:H$15)+1,FALSE)</f>
        <v>0</v>
      </c>
      <c r="Y713" s="3">
        <f t="array" ref="Y713">INDEX($AF$3:$CM$62,MATCH($S713,$AE$3:$AE$62,0),MATCH(Y$1&amp;$R713,$AF$1:$CM$1&amp;$AF$2:$CM$2,0))*VLOOKUP($Q713,$C$17:$M$20,COUNTBLANK($D$15:I$15)+1,FALSE)</f>
        <v>0.60000000000000009</v>
      </c>
      <c r="Z713" s="3">
        <f t="array" ref="Z713">INDEX($AF$3:$CM$62,MATCH($S713,$AE$3:$AE$62,0),MATCH(Z$1&amp;$R713,$AF$1:$CM$1&amp;$AF$2:$CM$2,0))*VLOOKUP($Q713,$C$17:$M$20,COUNTBLANK($D$15:J$15)+1,FALSE)</f>
        <v>0</v>
      </c>
      <c r="AA713" s="3">
        <f t="array" ref="AA713">INDEX($AF$3:$CM$62,MATCH($S713,$AE$3:$AE$62,0),MATCH(AA$1&amp;$R713,$AF$1:$CM$1&amp;$AF$2:$CM$2,0))*VLOOKUP($Q713,$C$17:$M$20,COUNTBLANK($D$15:K$15)+1,FALSE)</f>
        <v>0</v>
      </c>
      <c r="AB713" s="3">
        <f t="array" ref="AB713">INDEX($AF$3:$CM$62,MATCH($S713,$AE$3:$AE$62,0),MATCH(AB$1&amp;$R713,$AF$1:$CM$1&amp;$AF$2:$CM$2,0))*VLOOKUP($Q713,$C$17:$M$20,COUNTBLANK($D$15:L$15)+1,FALSE)</f>
        <v>0</v>
      </c>
      <c r="AC713" s="3">
        <f t="array" ref="AC713">INDEX($AF$3:$CM$62,MATCH($S713,$AE$3:$AE$62,0),MATCH(AC$1&amp;$R713,$AF$1:$CM$1&amp;$AF$2:$CM$2,0))*VLOOKUP($Q713,$C$17:$M$20,COUNTBLANK($D$15:M$15)+1,FALSE)</f>
        <v>0</v>
      </c>
    </row>
    <row r="714" spans="17:29" x14ac:dyDescent="0.2">
      <c r="Q714" t="s">
        <v>418</v>
      </c>
      <c r="R714">
        <f t="shared" si="147"/>
        <v>6</v>
      </c>
      <c r="S714">
        <f t="shared" si="148"/>
        <v>52</v>
      </c>
      <c r="T714" s="3">
        <f t="array" ref="T714">INDEX($AF$3:$CM$62,MATCH($S714,$AE$3:$AE$62,0),MATCH(T$1&amp;$R714,$AF$1:$CM$1&amp;$AF$2:$CM$2,0))*VLOOKUP($Q714,$C$17:$M$20,COUNTBLANK($D$15:D$15)+1,FALSE)</f>
        <v>624</v>
      </c>
      <c r="U714" s="3">
        <f t="array" ref="U714">INDEX($AF$3:$CM$62,MATCH($S714,$AE$3:$AE$62,0),MATCH(U$1&amp;$R714,$AF$1:$CM$1&amp;$AF$2:$CM$2,0))*VLOOKUP($Q714,$C$17:$M$20,COUNTBLANK($D$15:E$15)+1,FALSE)</f>
        <v>31200</v>
      </c>
      <c r="V714" s="3">
        <f t="array" ref="V714">INDEX($AF$3:$CM$62,MATCH($S714,$AE$3:$AE$62,0),MATCH(V$1&amp;$R714,$AF$1:$CM$1&amp;$AF$2:$CM$2,0))*VLOOKUP($Q714,$C$17:$M$20,COUNTBLANK($D$15:F$15)+1,FALSE)</f>
        <v>0</v>
      </c>
      <c r="W714" s="3">
        <f t="array" ref="W714">INDEX($AF$3:$CM$62,MATCH($S714,$AE$3:$AE$62,0),MATCH(W$1&amp;$R714,$AF$1:$CM$1&amp;$AF$2:$CM$2,0))*VLOOKUP($Q714,$C$17:$M$20,COUNTBLANK($D$15:G$15)+1,FALSE)</f>
        <v>0</v>
      </c>
      <c r="X714" s="3">
        <f t="array" ref="X714">INDEX($AF$3:$CM$62,MATCH($S714,$AE$3:$AE$62,0),MATCH(X$1&amp;$R714,$AF$1:$CM$1&amp;$AF$2:$CM$2,0))*VLOOKUP($Q714,$C$17:$M$20,COUNTBLANK($D$15:H$15)+1,FALSE)</f>
        <v>0</v>
      </c>
      <c r="Y714" s="3">
        <f t="array" ref="Y714">INDEX($AF$3:$CM$62,MATCH($S714,$AE$3:$AE$62,0),MATCH(Y$1&amp;$R714,$AF$1:$CM$1&amp;$AF$2:$CM$2,0))*VLOOKUP($Q714,$C$17:$M$20,COUNTBLANK($D$15:I$15)+1,FALSE)</f>
        <v>0.60000000000000009</v>
      </c>
      <c r="Z714" s="3">
        <f t="array" ref="Z714">INDEX($AF$3:$CM$62,MATCH($S714,$AE$3:$AE$62,0),MATCH(Z$1&amp;$R714,$AF$1:$CM$1&amp;$AF$2:$CM$2,0))*VLOOKUP($Q714,$C$17:$M$20,COUNTBLANK($D$15:J$15)+1,FALSE)</f>
        <v>0</v>
      </c>
      <c r="AA714" s="3">
        <f t="array" ref="AA714">INDEX($AF$3:$CM$62,MATCH($S714,$AE$3:$AE$62,0),MATCH(AA$1&amp;$R714,$AF$1:$CM$1&amp;$AF$2:$CM$2,0))*VLOOKUP($Q714,$C$17:$M$20,COUNTBLANK($D$15:K$15)+1,FALSE)</f>
        <v>0</v>
      </c>
      <c r="AB714" s="3">
        <f t="array" ref="AB714">INDEX($AF$3:$CM$62,MATCH($S714,$AE$3:$AE$62,0),MATCH(AB$1&amp;$R714,$AF$1:$CM$1&amp;$AF$2:$CM$2,0))*VLOOKUP($Q714,$C$17:$M$20,COUNTBLANK($D$15:L$15)+1,FALSE)</f>
        <v>0</v>
      </c>
      <c r="AC714" s="3">
        <f t="array" ref="AC714">INDEX($AF$3:$CM$62,MATCH($S714,$AE$3:$AE$62,0),MATCH(AC$1&amp;$R714,$AF$1:$CM$1&amp;$AF$2:$CM$2,0))*VLOOKUP($Q714,$C$17:$M$20,COUNTBLANK($D$15:M$15)+1,FALSE)</f>
        <v>0</v>
      </c>
    </row>
    <row r="715" spans="17:29" x14ac:dyDescent="0.2">
      <c r="Q715" t="s">
        <v>418</v>
      </c>
      <c r="R715">
        <f t="shared" si="147"/>
        <v>6</v>
      </c>
      <c r="S715">
        <f t="shared" si="148"/>
        <v>53</v>
      </c>
      <c r="T715" s="3">
        <f t="array" ref="T715">INDEX($AF$3:$CM$62,MATCH($S715,$AE$3:$AE$62,0),MATCH(T$1&amp;$R715,$AF$1:$CM$1&amp;$AF$2:$CM$2,0))*VLOOKUP($Q715,$C$17:$M$20,COUNTBLANK($D$15:D$15)+1,FALSE)</f>
        <v>636</v>
      </c>
      <c r="U715" s="3">
        <f t="array" ref="U715">INDEX($AF$3:$CM$62,MATCH($S715,$AE$3:$AE$62,0),MATCH(U$1&amp;$R715,$AF$1:$CM$1&amp;$AF$2:$CM$2,0))*VLOOKUP($Q715,$C$17:$M$20,COUNTBLANK($D$15:E$15)+1,FALSE)</f>
        <v>31800</v>
      </c>
      <c r="V715" s="3">
        <f t="array" ref="V715">INDEX($AF$3:$CM$62,MATCH($S715,$AE$3:$AE$62,0),MATCH(V$1&amp;$R715,$AF$1:$CM$1&amp;$AF$2:$CM$2,0))*VLOOKUP($Q715,$C$17:$M$20,COUNTBLANK($D$15:F$15)+1,FALSE)</f>
        <v>0</v>
      </c>
      <c r="W715" s="3">
        <f t="array" ref="W715">INDEX($AF$3:$CM$62,MATCH($S715,$AE$3:$AE$62,0),MATCH(W$1&amp;$R715,$AF$1:$CM$1&amp;$AF$2:$CM$2,0))*VLOOKUP($Q715,$C$17:$M$20,COUNTBLANK($D$15:G$15)+1,FALSE)</f>
        <v>0</v>
      </c>
      <c r="X715" s="3">
        <f t="array" ref="X715">INDEX($AF$3:$CM$62,MATCH($S715,$AE$3:$AE$62,0),MATCH(X$1&amp;$R715,$AF$1:$CM$1&amp;$AF$2:$CM$2,0))*VLOOKUP($Q715,$C$17:$M$20,COUNTBLANK($D$15:H$15)+1,FALSE)</f>
        <v>0</v>
      </c>
      <c r="Y715" s="3">
        <f t="array" ref="Y715">INDEX($AF$3:$CM$62,MATCH($S715,$AE$3:$AE$62,0),MATCH(Y$1&amp;$R715,$AF$1:$CM$1&amp;$AF$2:$CM$2,0))*VLOOKUP($Q715,$C$17:$M$20,COUNTBLANK($D$15:I$15)+1,FALSE)</f>
        <v>0.60000000000000009</v>
      </c>
      <c r="Z715" s="3">
        <f t="array" ref="Z715">INDEX($AF$3:$CM$62,MATCH($S715,$AE$3:$AE$62,0),MATCH(Z$1&amp;$R715,$AF$1:$CM$1&amp;$AF$2:$CM$2,0))*VLOOKUP($Q715,$C$17:$M$20,COUNTBLANK($D$15:J$15)+1,FALSE)</f>
        <v>0</v>
      </c>
      <c r="AA715" s="3">
        <f t="array" ref="AA715">INDEX($AF$3:$CM$62,MATCH($S715,$AE$3:$AE$62,0),MATCH(AA$1&amp;$R715,$AF$1:$CM$1&amp;$AF$2:$CM$2,0))*VLOOKUP($Q715,$C$17:$M$20,COUNTBLANK($D$15:K$15)+1,FALSE)</f>
        <v>0</v>
      </c>
      <c r="AB715" s="3">
        <f t="array" ref="AB715">INDEX($AF$3:$CM$62,MATCH($S715,$AE$3:$AE$62,0),MATCH(AB$1&amp;$R715,$AF$1:$CM$1&amp;$AF$2:$CM$2,0))*VLOOKUP($Q715,$C$17:$M$20,COUNTBLANK($D$15:L$15)+1,FALSE)</f>
        <v>0</v>
      </c>
      <c r="AC715" s="3">
        <f t="array" ref="AC715">INDEX($AF$3:$CM$62,MATCH($S715,$AE$3:$AE$62,0),MATCH(AC$1&amp;$R715,$AF$1:$CM$1&amp;$AF$2:$CM$2,0))*VLOOKUP($Q715,$C$17:$M$20,COUNTBLANK($D$15:M$15)+1,FALSE)</f>
        <v>0</v>
      </c>
    </row>
    <row r="716" spans="17:29" x14ac:dyDescent="0.2">
      <c r="Q716" t="s">
        <v>418</v>
      </c>
      <c r="R716">
        <f t="shared" si="147"/>
        <v>6</v>
      </c>
      <c r="S716">
        <f t="shared" si="148"/>
        <v>54</v>
      </c>
      <c r="T716" s="3">
        <f t="array" ref="T716">INDEX($AF$3:$CM$62,MATCH($S716,$AE$3:$AE$62,0),MATCH(T$1&amp;$R716,$AF$1:$CM$1&amp;$AF$2:$CM$2,0))*VLOOKUP($Q716,$C$17:$M$20,COUNTBLANK($D$15:D$15)+1,FALSE)</f>
        <v>648</v>
      </c>
      <c r="U716" s="3">
        <f t="array" ref="U716">INDEX($AF$3:$CM$62,MATCH($S716,$AE$3:$AE$62,0),MATCH(U$1&amp;$R716,$AF$1:$CM$1&amp;$AF$2:$CM$2,0))*VLOOKUP($Q716,$C$17:$M$20,COUNTBLANK($D$15:E$15)+1,FALSE)</f>
        <v>32400</v>
      </c>
      <c r="V716" s="3">
        <f t="array" ref="V716">INDEX($AF$3:$CM$62,MATCH($S716,$AE$3:$AE$62,0),MATCH(V$1&amp;$R716,$AF$1:$CM$1&amp;$AF$2:$CM$2,0))*VLOOKUP($Q716,$C$17:$M$20,COUNTBLANK($D$15:F$15)+1,FALSE)</f>
        <v>0</v>
      </c>
      <c r="W716" s="3">
        <f t="array" ref="W716">INDEX($AF$3:$CM$62,MATCH($S716,$AE$3:$AE$62,0),MATCH(W$1&amp;$R716,$AF$1:$CM$1&amp;$AF$2:$CM$2,0))*VLOOKUP($Q716,$C$17:$M$20,COUNTBLANK($D$15:G$15)+1,FALSE)</f>
        <v>0</v>
      </c>
      <c r="X716" s="3">
        <f t="array" ref="X716">INDEX($AF$3:$CM$62,MATCH($S716,$AE$3:$AE$62,0),MATCH(X$1&amp;$R716,$AF$1:$CM$1&amp;$AF$2:$CM$2,0))*VLOOKUP($Q716,$C$17:$M$20,COUNTBLANK($D$15:H$15)+1,FALSE)</f>
        <v>0</v>
      </c>
      <c r="Y716" s="3">
        <f t="array" ref="Y716">INDEX($AF$3:$CM$62,MATCH($S716,$AE$3:$AE$62,0),MATCH(Y$1&amp;$R716,$AF$1:$CM$1&amp;$AF$2:$CM$2,0))*VLOOKUP($Q716,$C$17:$M$20,COUNTBLANK($D$15:I$15)+1,FALSE)</f>
        <v>0.60000000000000009</v>
      </c>
      <c r="Z716" s="3">
        <f t="array" ref="Z716">INDEX($AF$3:$CM$62,MATCH($S716,$AE$3:$AE$62,0),MATCH(Z$1&amp;$R716,$AF$1:$CM$1&amp;$AF$2:$CM$2,0))*VLOOKUP($Q716,$C$17:$M$20,COUNTBLANK($D$15:J$15)+1,FALSE)</f>
        <v>0</v>
      </c>
      <c r="AA716" s="3">
        <f t="array" ref="AA716">INDEX($AF$3:$CM$62,MATCH($S716,$AE$3:$AE$62,0),MATCH(AA$1&amp;$R716,$AF$1:$CM$1&amp;$AF$2:$CM$2,0))*VLOOKUP($Q716,$C$17:$M$20,COUNTBLANK($D$15:K$15)+1,FALSE)</f>
        <v>0</v>
      </c>
      <c r="AB716" s="3">
        <f t="array" ref="AB716">INDEX($AF$3:$CM$62,MATCH($S716,$AE$3:$AE$62,0),MATCH(AB$1&amp;$R716,$AF$1:$CM$1&amp;$AF$2:$CM$2,0))*VLOOKUP($Q716,$C$17:$M$20,COUNTBLANK($D$15:L$15)+1,FALSE)</f>
        <v>0</v>
      </c>
      <c r="AC716" s="3">
        <f t="array" ref="AC716">INDEX($AF$3:$CM$62,MATCH($S716,$AE$3:$AE$62,0),MATCH(AC$1&amp;$R716,$AF$1:$CM$1&amp;$AF$2:$CM$2,0))*VLOOKUP($Q716,$C$17:$M$20,COUNTBLANK($D$15:M$15)+1,FALSE)</f>
        <v>0</v>
      </c>
    </row>
    <row r="717" spans="17:29" x14ac:dyDescent="0.2">
      <c r="Q717" t="s">
        <v>418</v>
      </c>
      <c r="R717">
        <f t="shared" si="147"/>
        <v>6</v>
      </c>
      <c r="S717">
        <f t="shared" si="148"/>
        <v>55</v>
      </c>
      <c r="T717" s="3">
        <f t="array" ref="T717">INDEX($AF$3:$CM$62,MATCH($S717,$AE$3:$AE$62,0),MATCH(T$1&amp;$R717,$AF$1:$CM$1&amp;$AF$2:$CM$2,0))*VLOOKUP($Q717,$C$17:$M$20,COUNTBLANK($D$15:D$15)+1,FALSE)</f>
        <v>660</v>
      </c>
      <c r="U717" s="3">
        <f t="array" ref="U717">INDEX($AF$3:$CM$62,MATCH($S717,$AE$3:$AE$62,0),MATCH(U$1&amp;$R717,$AF$1:$CM$1&amp;$AF$2:$CM$2,0))*VLOOKUP($Q717,$C$17:$M$20,COUNTBLANK($D$15:E$15)+1,FALSE)</f>
        <v>33000</v>
      </c>
      <c r="V717" s="3">
        <f t="array" ref="V717">INDEX($AF$3:$CM$62,MATCH($S717,$AE$3:$AE$62,0),MATCH(V$1&amp;$R717,$AF$1:$CM$1&amp;$AF$2:$CM$2,0))*VLOOKUP($Q717,$C$17:$M$20,COUNTBLANK($D$15:F$15)+1,FALSE)</f>
        <v>0</v>
      </c>
      <c r="W717" s="3">
        <f t="array" ref="W717">INDEX($AF$3:$CM$62,MATCH($S717,$AE$3:$AE$62,0),MATCH(W$1&amp;$R717,$AF$1:$CM$1&amp;$AF$2:$CM$2,0))*VLOOKUP($Q717,$C$17:$M$20,COUNTBLANK($D$15:G$15)+1,FALSE)</f>
        <v>0</v>
      </c>
      <c r="X717" s="3">
        <f t="array" ref="X717">INDEX($AF$3:$CM$62,MATCH($S717,$AE$3:$AE$62,0),MATCH(X$1&amp;$R717,$AF$1:$CM$1&amp;$AF$2:$CM$2,0))*VLOOKUP($Q717,$C$17:$M$20,COUNTBLANK($D$15:H$15)+1,FALSE)</f>
        <v>0</v>
      </c>
      <c r="Y717" s="3">
        <f t="array" ref="Y717">INDEX($AF$3:$CM$62,MATCH($S717,$AE$3:$AE$62,0),MATCH(Y$1&amp;$R717,$AF$1:$CM$1&amp;$AF$2:$CM$2,0))*VLOOKUP($Q717,$C$17:$M$20,COUNTBLANK($D$15:I$15)+1,FALSE)</f>
        <v>0.60000000000000009</v>
      </c>
      <c r="Z717" s="3">
        <f t="array" ref="Z717">INDEX($AF$3:$CM$62,MATCH($S717,$AE$3:$AE$62,0),MATCH(Z$1&amp;$R717,$AF$1:$CM$1&amp;$AF$2:$CM$2,0))*VLOOKUP($Q717,$C$17:$M$20,COUNTBLANK($D$15:J$15)+1,FALSE)</f>
        <v>0</v>
      </c>
      <c r="AA717" s="3">
        <f t="array" ref="AA717">INDEX($AF$3:$CM$62,MATCH($S717,$AE$3:$AE$62,0),MATCH(AA$1&amp;$R717,$AF$1:$CM$1&amp;$AF$2:$CM$2,0))*VLOOKUP($Q717,$C$17:$M$20,COUNTBLANK($D$15:K$15)+1,FALSE)</f>
        <v>0</v>
      </c>
      <c r="AB717" s="3">
        <f t="array" ref="AB717">INDEX($AF$3:$CM$62,MATCH($S717,$AE$3:$AE$62,0),MATCH(AB$1&amp;$R717,$AF$1:$CM$1&amp;$AF$2:$CM$2,0))*VLOOKUP($Q717,$C$17:$M$20,COUNTBLANK($D$15:L$15)+1,FALSE)</f>
        <v>0</v>
      </c>
      <c r="AC717" s="3">
        <f t="array" ref="AC717">INDEX($AF$3:$CM$62,MATCH($S717,$AE$3:$AE$62,0),MATCH(AC$1&amp;$R717,$AF$1:$CM$1&amp;$AF$2:$CM$2,0))*VLOOKUP($Q717,$C$17:$M$20,COUNTBLANK($D$15:M$15)+1,FALSE)</f>
        <v>0</v>
      </c>
    </row>
    <row r="718" spans="17:29" x14ac:dyDescent="0.2">
      <c r="Q718" t="s">
        <v>418</v>
      </c>
      <c r="R718">
        <f t="shared" si="147"/>
        <v>6</v>
      </c>
      <c r="S718">
        <f t="shared" si="148"/>
        <v>56</v>
      </c>
      <c r="T718" s="3">
        <f t="array" ref="T718">INDEX($AF$3:$CM$62,MATCH($S718,$AE$3:$AE$62,0),MATCH(T$1&amp;$R718,$AF$1:$CM$1&amp;$AF$2:$CM$2,0))*VLOOKUP($Q718,$C$17:$M$20,COUNTBLANK($D$15:D$15)+1,FALSE)</f>
        <v>672</v>
      </c>
      <c r="U718" s="3">
        <f t="array" ref="U718">INDEX($AF$3:$CM$62,MATCH($S718,$AE$3:$AE$62,0),MATCH(U$1&amp;$R718,$AF$1:$CM$1&amp;$AF$2:$CM$2,0))*VLOOKUP($Q718,$C$17:$M$20,COUNTBLANK($D$15:E$15)+1,FALSE)</f>
        <v>33600</v>
      </c>
      <c r="V718" s="3">
        <f t="array" ref="V718">INDEX($AF$3:$CM$62,MATCH($S718,$AE$3:$AE$62,0),MATCH(V$1&amp;$R718,$AF$1:$CM$1&amp;$AF$2:$CM$2,0))*VLOOKUP($Q718,$C$17:$M$20,COUNTBLANK($D$15:F$15)+1,FALSE)</f>
        <v>0</v>
      </c>
      <c r="W718" s="3">
        <f t="array" ref="W718">INDEX($AF$3:$CM$62,MATCH($S718,$AE$3:$AE$62,0),MATCH(W$1&amp;$R718,$AF$1:$CM$1&amp;$AF$2:$CM$2,0))*VLOOKUP($Q718,$C$17:$M$20,COUNTBLANK($D$15:G$15)+1,FALSE)</f>
        <v>0</v>
      </c>
      <c r="X718" s="3">
        <f t="array" ref="X718">INDEX($AF$3:$CM$62,MATCH($S718,$AE$3:$AE$62,0),MATCH(X$1&amp;$R718,$AF$1:$CM$1&amp;$AF$2:$CM$2,0))*VLOOKUP($Q718,$C$17:$M$20,COUNTBLANK($D$15:H$15)+1,FALSE)</f>
        <v>0</v>
      </c>
      <c r="Y718" s="3">
        <f t="array" ref="Y718">INDEX($AF$3:$CM$62,MATCH($S718,$AE$3:$AE$62,0),MATCH(Y$1&amp;$R718,$AF$1:$CM$1&amp;$AF$2:$CM$2,0))*VLOOKUP($Q718,$C$17:$M$20,COUNTBLANK($D$15:I$15)+1,FALSE)</f>
        <v>0.60000000000000009</v>
      </c>
      <c r="Z718" s="3">
        <f t="array" ref="Z718">INDEX($AF$3:$CM$62,MATCH($S718,$AE$3:$AE$62,0),MATCH(Z$1&amp;$R718,$AF$1:$CM$1&amp;$AF$2:$CM$2,0))*VLOOKUP($Q718,$C$17:$M$20,COUNTBLANK($D$15:J$15)+1,FALSE)</f>
        <v>0</v>
      </c>
      <c r="AA718" s="3">
        <f t="array" ref="AA718">INDEX($AF$3:$CM$62,MATCH($S718,$AE$3:$AE$62,0),MATCH(AA$1&amp;$R718,$AF$1:$CM$1&amp;$AF$2:$CM$2,0))*VLOOKUP($Q718,$C$17:$M$20,COUNTBLANK($D$15:K$15)+1,FALSE)</f>
        <v>0</v>
      </c>
      <c r="AB718" s="3">
        <f t="array" ref="AB718">INDEX($AF$3:$CM$62,MATCH($S718,$AE$3:$AE$62,0),MATCH(AB$1&amp;$R718,$AF$1:$CM$1&amp;$AF$2:$CM$2,0))*VLOOKUP($Q718,$C$17:$M$20,COUNTBLANK($D$15:L$15)+1,FALSE)</f>
        <v>0</v>
      </c>
      <c r="AC718" s="3">
        <f t="array" ref="AC718">INDEX($AF$3:$CM$62,MATCH($S718,$AE$3:$AE$62,0),MATCH(AC$1&amp;$R718,$AF$1:$CM$1&amp;$AF$2:$CM$2,0))*VLOOKUP($Q718,$C$17:$M$20,COUNTBLANK($D$15:M$15)+1,FALSE)</f>
        <v>0</v>
      </c>
    </row>
    <row r="719" spans="17:29" x14ac:dyDescent="0.2">
      <c r="Q719" t="s">
        <v>418</v>
      </c>
      <c r="R719">
        <f t="shared" si="147"/>
        <v>6</v>
      </c>
      <c r="S719">
        <f t="shared" si="148"/>
        <v>57</v>
      </c>
      <c r="T719" s="3">
        <f t="array" ref="T719">INDEX($AF$3:$CM$62,MATCH($S719,$AE$3:$AE$62,0),MATCH(T$1&amp;$R719,$AF$1:$CM$1&amp;$AF$2:$CM$2,0))*VLOOKUP($Q719,$C$17:$M$20,COUNTBLANK($D$15:D$15)+1,FALSE)</f>
        <v>684</v>
      </c>
      <c r="U719" s="3">
        <f t="array" ref="U719">INDEX($AF$3:$CM$62,MATCH($S719,$AE$3:$AE$62,0),MATCH(U$1&amp;$R719,$AF$1:$CM$1&amp;$AF$2:$CM$2,0))*VLOOKUP($Q719,$C$17:$M$20,COUNTBLANK($D$15:E$15)+1,FALSE)</f>
        <v>34200</v>
      </c>
      <c r="V719" s="3">
        <f t="array" ref="V719">INDEX($AF$3:$CM$62,MATCH($S719,$AE$3:$AE$62,0),MATCH(V$1&amp;$R719,$AF$1:$CM$1&amp;$AF$2:$CM$2,0))*VLOOKUP($Q719,$C$17:$M$20,COUNTBLANK($D$15:F$15)+1,FALSE)</f>
        <v>0</v>
      </c>
      <c r="W719" s="3">
        <f t="array" ref="W719">INDEX($AF$3:$CM$62,MATCH($S719,$AE$3:$AE$62,0),MATCH(W$1&amp;$R719,$AF$1:$CM$1&amp;$AF$2:$CM$2,0))*VLOOKUP($Q719,$C$17:$M$20,COUNTBLANK($D$15:G$15)+1,FALSE)</f>
        <v>0</v>
      </c>
      <c r="X719" s="3">
        <f t="array" ref="X719">INDEX($AF$3:$CM$62,MATCH($S719,$AE$3:$AE$62,0),MATCH(X$1&amp;$R719,$AF$1:$CM$1&amp;$AF$2:$CM$2,0))*VLOOKUP($Q719,$C$17:$M$20,COUNTBLANK($D$15:H$15)+1,FALSE)</f>
        <v>0</v>
      </c>
      <c r="Y719" s="3">
        <f t="array" ref="Y719">INDEX($AF$3:$CM$62,MATCH($S719,$AE$3:$AE$62,0),MATCH(Y$1&amp;$R719,$AF$1:$CM$1&amp;$AF$2:$CM$2,0))*VLOOKUP($Q719,$C$17:$M$20,COUNTBLANK($D$15:I$15)+1,FALSE)</f>
        <v>0.60000000000000009</v>
      </c>
      <c r="Z719" s="3">
        <f t="array" ref="Z719">INDEX($AF$3:$CM$62,MATCH($S719,$AE$3:$AE$62,0),MATCH(Z$1&amp;$R719,$AF$1:$CM$1&amp;$AF$2:$CM$2,0))*VLOOKUP($Q719,$C$17:$M$20,COUNTBLANK($D$15:J$15)+1,FALSE)</f>
        <v>0</v>
      </c>
      <c r="AA719" s="3">
        <f t="array" ref="AA719">INDEX($AF$3:$CM$62,MATCH($S719,$AE$3:$AE$62,0),MATCH(AA$1&amp;$R719,$AF$1:$CM$1&amp;$AF$2:$CM$2,0))*VLOOKUP($Q719,$C$17:$M$20,COUNTBLANK($D$15:K$15)+1,FALSE)</f>
        <v>0</v>
      </c>
      <c r="AB719" s="3">
        <f t="array" ref="AB719">INDEX($AF$3:$CM$62,MATCH($S719,$AE$3:$AE$62,0),MATCH(AB$1&amp;$R719,$AF$1:$CM$1&amp;$AF$2:$CM$2,0))*VLOOKUP($Q719,$C$17:$M$20,COUNTBLANK($D$15:L$15)+1,FALSE)</f>
        <v>0</v>
      </c>
      <c r="AC719" s="3">
        <f t="array" ref="AC719">INDEX($AF$3:$CM$62,MATCH($S719,$AE$3:$AE$62,0),MATCH(AC$1&amp;$R719,$AF$1:$CM$1&amp;$AF$2:$CM$2,0))*VLOOKUP($Q719,$C$17:$M$20,COUNTBLANK($D$15:M$15)+1,FALSE)</f>
        <v>0</v>
      </c>
    </row>
    <row r="720" spans="17:29" x14ac:dyDescent="0.2">
      <c r="Q720" t="s">
        <v>418</v>
      </c>
      <c r="R720">
        <f t="shared" si="147"/>
        <v>6</v>
      </c>
      <c r="S720">
        <f t="shared" si="148"/>
        <v>58</v>
      </c>
      <c r="T720" s="3">
        <f t="array" ref="T720">INDEX($AF$3:$CM$62,MATCH($S720,$AE$3:$AE$62,0),MATCH(T$1&amp;$R720,$AF$1:$CM$1&amp;$AF$2:$CM$2,0))*VLOOKUP($Q720,$C$17:$M$20,COUNTBLANK($D$15:D$15)+1,FALSE)</f>
        <v>696</v>
      </c>
      <c r="U720" s="3">
        <f t="array" ref="U720">INDEX($AF$3:$CM$62,MATCH($S720,$AE$3:$AE$62,0),MATCH(U$1&amp;$R720,$AF$1:$CM$1&amp;$AF$2:$CM$2,0))*VLOOKUP($Q720,$C$17:$M$20,COUNTBLANK($D$15:E$15)+1,FALSE)</f>
        <v>34800</v>
      </c>
      <c r="V720" s="3">
        <f t="array" ref="V720">INDEX($AF$3:$CM$62,MATCH($S720,$AE$3:$AE$62,0),MATCH(V$1&amp;$R720,$AF$1:$CM$1&amp;$AF$2:$CM$2,0))*VLOOKUP($Q720,$C$17:$M$20,COUNTBLANK($D$15:F$15)+1,FALSE)</f>
        <v>0</v>
      </c>
      <c r="W720" s="3">
        <f t="array" ref="W720">INDEX($AF$3:$CM$62,MATCH($S720,$AE$3:$AE$62,0),MATCH(W$1&amp;$R720,$AF$1:$CM$1&amp;$AF$2:$CM$2,0))*VLOOKUP($Q720,$C$17:$M$20,COUNTBLANK($D$15:G$15)+1,FALSE)</f>
        <v>0</v>
      </c>
      <c r="X720" s="3">
        <f t="array" ref="X720">INDEX($AF$3:$CM$62,MATCH($S720,$AE$3:$AE$62,0),MATCH(X$1&amp;$R720,$AF$1:$CM$1&amp;$AF$2:$CM$2,0))*VLOOKUP($Q720,$C$17:$M$20,COUNTBLANK($D$15:H$15)+1,FALSE)</f>
        <v>0</v>
      </c>
      <c r="Y720" s="3">
        <f t="array" ref="Y720">INDEX($AF$3:$CM$62,MATCH($S720,$AE$3:$AE$62,0),MATCH(Y$1&amp;$R720,$AF$1:$CM$1&amp;$AF$2:$CM$2,0))*VLOOKUP($Q720,$C$17:$M$20,COUNTBLANK($D$15:I$15)+1,FALSE)</f>
        <v>0.60000000000000009</v>
      </c>
      <c r="Z720" s="3">
        <f t="array" ref="Z720">INDEX($AF$3:$CM$62,MATCH($S720,$AE$3:$AE$62,0),MATCH(Z$1&amp;$R720,$AF$1:$CM$1&amp;$AF$2:$CM$2,0))*VLOOKUP($Q720,$C$17:$M$20,COUNTBLANK($D$15:J$15)+1,FALSE)</f>
        <v>0</v>
      </c>
      <c r="AA720" s="3">
        <f t="array" ref="AA720">INDEX($AF$3:$CM$62,MATCH($S720,$AE$3:$AE$62,0),MATCH(AA$1&amp;$R720,$AF$1:$CM$1&amp;$AF$2:$CM$2,0))*VLOOKUP($Q720,$C$17:$M$20,COUNTBLANK($D$15:K$15)+1,FALSE)</f>
        <v>0</v>
      </c>
      <c r="AB720" s="3">
        <f t="array" ref="AB720">INDEX($AF$3:$CM$62,MATCH($S720,$AE$3:$AE$62,0),MATCH(AB$1&amp;$R720,$AF$1:$CM$1&amp;$AF$2:$CM$2,0))*VLOOKUP($Q720,$C$17:$M$20,COUNTBLANK($D$15:L$15)+1,FALSE)</f>
        <v>0</v>
      </c>
      <c r="AC720" s="3">
        <f t="array" ref="AC720">INDEX($AF$3:$CM$62,MATCH($S720,$AE$3:$AE$62,0),MATCH(AC$1&amp;$R720,$AF$1:$CM$1&amp;$AF$2:$CM$2,0))*VLOOKUP($Q720,$C$17:$M$20,COUNTBLANK($D$15:M$15)+1,FALSE)</f>
        <v>0</v>
      </c>
    </row>
    <row r="721" spans="17:29" x14ac:dyDescent="0.2">
      <c r="Q721" t="s">
        <v>418</v>
      </c>
      <c r="R721">
        <f t="shared" si="147"/>
        <v>6</v>
      </c>
      <c r="S721">
        <f t="shared" si="148"/>
        <v>59</v>
      </c>
      <c r="T721" s="3">
        <f t="array" ref="T721">INDEX($AF$3:$CM$62,MATCH($S721,$AE$3:$AE$62,0),MATCH(T$1&amp;$R721,$AF$1:$CM$1&amp;$AF$2:$CM$2,0))*VLOOKUP($Q721,$C$17:$M$20,COUNTBLANK($D$15:D$15)+1,FALSE)</f>
        <v>708</v>
      </c>
      <c r="U721" s="3">
        <f t="array" ref="U721">INDEX($AF$3:$CM$62,MATCH($S721,$AE$3:$AE$62,0),MATCH(U$1&amp;$R721,$AF$1:$CM$1&amp;$AF$2:$CM$2,0))*VLOOKUP($Q721,$C$17:$M$20,COUNTBLANK($D$15:E$15)+1,FALSE)</f>
        <v>35400</v>
      </c>
      <c r="V721" s="3">
        <f t="array" ref="V721">INDEX($AF$3:$CM$62,MATCH($S721,$AE$3:$AE$62,0),MATCH(V$1&amp;$R721,$AF$1:$CM$1&amp;$AF$2:$CM$2,0))*VLOOKUP($Q721,$C$17:$M$20,COUNTBLANK($D$15:F$15)+1,FALSE)</f>
        <v>0</v>
      </c>
      <c r="W721" s="3">
        <f t="array" ref="W721">INDEX($AF$3:$CM$62,MATCH($S721,$AE$3:$AE$62,0),MATCH(W$1&amp;$R721,$AF$1:$CM$1&amp;$AF$2:$CM$2,0))*VLOOKUP($Q721,$C$17:$M$20,COUNTBLANK($D$15:G$15)+1,FALSE)</f>
        <v>0</v>
      </c>
      <c r="X721" s="3">
        <f t="array" ref="X721">INDEX($AF$3:$CM$62,MATCH($S721,$AE$3:$AE$62,0),MATCH(X$1&amp;$R721,$AF$1:$CM$1&amp;$AF$2:$CM$2,0))*VLOOKUP($Q721,$C$17:$M$20,COUNTBLANK($D$15:H$15)+1,FALSE)</f>
        <v>0</v>
      </c>
      <c r="Y721" s="3">
        <f t="array" ref="Y721">INDEX($AF$3:$CM$62,MATCH($S721,$AE$3:$AE$62,0),MATCH(Y$1&amp;$R721,$AF$1:$CM$1&amp;$AF$2:$CM$2,0))*VLOOKUP($Q721,$C$17:$M$20,COUNTBLANK($D$15:I$15)+1,FALSE)</f>
        <v>0.60000000000000009</v>
      </c>
      <c r="Z721" s="3">
        <f t="array" ref="Z721">INDEX($AF$3:$CM$62,MATCH($S721,$AE$3:$AE$62,0),MATCH(Z$1&amp;$R721,$AF$1:$CM$1&amp;$AF$2:$CM$2,0))*VLOOKUP($Q721,$C$17:$M$20,COUNTBLANK($D$15:J$15)+1,FALSE)</f>
        <v>0</v>
      </c>
      <c r="AA721" s="3">
        <f t="array" ref="AA721">INDEX($AF$3:$CM$62,MATCH($S721,$AE$3:$AE$62,0),MATCH(AA$1&amp;$R721,$AF$1:$CM$1&amp;$AF$2:$CM$2,0))*VLOOKUP($Q721,$C$17:$M$20,COUNTBLANK($D$15:K$15)+1,FALSE)</f>
        <v>0</v>
      </c>
      <c r="AB721" s="3">
        <f t="array" ref="AB721">INDEX($AF$3:$CM$62,MATCH($S721,$AE$3:$AE$62,0),MATCH(AB$1&amp;$R721,$AF$1:$CM$1&amp;$AF$2:$CM$2,0))*VLOOKUP($Q721,$C$17:$M$20,COUNTBLANK($D$15:L$15)+1,FALSE)</f>
        <v>0</v>
      </c>
      <c r="AC721" s="3">
        <f t="array" ref="AC721">INDEX($AF$3:$CM$62,MATCH($S721,$AE$3:$AE$62,0),MATCH(AC$1&amp;$R721,$AF$1:$CM$1&amp;$AF$2:$CM$2,0))*VLOOKUP($Q721,$C$17:$M$20,COUNTBLANK($D$15:M$15)+1,FALSE)</f>
        <v>0</v>
      </c>
    </row>
    <row r="722" spans="17:29" x14ac:dyDescent="0.2">
      <c r="Q722" t="s">
        <v>418</v>
      </c>
      <c r="R722">
        <f t="shared" si="147"/>
        <v>6</v>
      </c>
      <c r="S722">
        <f t="shared" si="148"/>
        <v>60</v>
      </c>
      <c r="T722" s="3">
        <f t="array" ref="T722">INDEX($AF$3:$CM$62,MATCH($S722,$AE$3:$AE$62,0),MATCH(T$1&amp;$R722,$AF$1:$CM$1&amp;$AF$2:$CM$2,0))*VLOOKUP($Q722,$C$17:$M$20,COUNTBLANK($D$15:D$15)+1,FALSE)</f>
        <v>720</v>
      </c>
      <c r="U722" s="3">
        <f t="array" ref="U722">INDEX($AF$3:$CM$62,MATCH($S722,$AE$3:$AE$62,0),MATCH(U$1&amp;$R722,$AF$1:$CM$1&amp;$AF$2:$CM$2,0))*VLOOKUP($Q722,$C$17:$M$20,COUNTBLANK($D$15:E$15)+1,FALSE)</f>
        <v>36000</v>
      </c>
      <c r="V722" s="3">
        <f t="array" ref="V722">INDEX($AF$3:$CM$62,MATCH($S722,$AE$3:$AE$62,0),MATCH(V$1&amp;$R722,$AF$1:$CM$1&amp;$AF$2:$CM$2,0))*VLOOKUP($Q722,$C$17:$M$20,COUNTBLANK($D$15:F$15)+1,FALSE)</f>
        <v>0</v>
      </c>
      <c r="W722" s="3">
        <f t="array" ref="W722">INDEX($AF$3:$CM$62,MATCH($S722,$AE$3:$AE$62,0),MATCH(W$1&amp;$R722,$AF$1:$CM$1&amp;$AF$2:$CM$2,0))*VLOOKUP($Q722,$C$17:$M$20,COUNTBLANK($D$15:G$15)+1,FALSE)</f>
        <v>0</v>
      </c>
      <c r="X722" s="3">
        <f t="array" ref="X722">INDEX($AF$3:$CM$62,MATCH($S722,$AE$3:$AE$62,0),MATCH(X$1&amp;$R722,$AF$1:$CM$1&amp;$AF$2:$CM$2,0))*VLOOKUP($Q722,$C$17:$M$20,COUNTBLANK($D$15:H$15)+1,FALSE)</f>
        <v>0</v>
      </c>
      <c r="Y722" s="3">
        <f t="array" ref="Y722">INDEX($AF$3:$CM$62,MATCH($S722,$AE$3:$AE$62,0),MATCH(Y$1&amp;$R722,$AF$1:$CM$1&amp;$AF$2:$CM$2,0))*VLOOKUP($Q722,$C$17:$M$20,COUNTBLANK($D$15:I$15)+1,FALSE)</f>
        <v>0.7200000000000002</v>
      </c>
      <c r="Z722" s="3">
        <f t="array" ref="Z722">INDEX($AF$3:$CM$62,MATCH($S722,$AE$3:$AE$62,0),MATCH(Z$1&amp;$R722,$AF$1:$CM$1&amp;$AF$2:$CM$2,0))*VLOOKUP($Q722,$C$17:$M$20,COUNTBLANK($D$15:J$15)+1,FALSE)</f>
        <v>0</v>
      </c>
      <c r="AA722" s="3">
        <f t="array" ref="AA722">INDEX($AF$3:$CM$62,MATCH($S722,$AE$3:$AE$62,0),MATCH(AA$1&amp;$R722,$AF$1:$CM$1&amp;$AF$2:$CM$2,0))*VLOOKUP($Q722,$C$17:$M$20,COUNTBLANK($D$15:K$15)+1,FALSE)</f>
        <v>0</v>
      </c>
      <c r="AB722" s="3">
        <f t="array" ref="AB722">INDEX($AF$3:$CM$62,MATCH($S722,$AE$3:$AE$62,0),MATCH(AB$1&amp;$R722,$AF$1:$CM$1&amp;$AF$2:$CM$2,0))*VLOOKUP($Q722,$C$17:$M$20,COUNTBLANK($D$15:L$15)+1,FALSE)</f>
        <v>0</v>
      </c>
      <c r="AC722" s="3">
        <f t="array" ref="AC722">INDEX($AF$3:$CM$62,MATCH($S722,$AE$3:$AE$62,0),MATCH(AC$1&amp;$R722,$AF$1:$CM$1&amp;$AF$2:$CM$2,0))*VLOOKUP($Q722,$C$17:$M$20,COUNTBLANK($D$15:M$15)+1,FALSE)</f>
        <v>0</v>
      </c>
    </row>
    <row r="723" spans="17:29" x14ac:dyDescent="0.2">
      <c r="Q723" t="s">
        <v>421</v>
      </c>
      <c r="R723">
        <f t="shared" si="147"/>
        <v>1</v>
      </c>
      <c r="S723">
        <f t="shared" si="148"/>
        <v>1</v>
      </c>
      <c r="T723" s="3">
        <f t="array" ref="T723">INDEX($AF$3:$CM$62,MATCH($S723,$AE$3:$AE$62,0),MATCH(T$1&amp;$R723,$AF$1:$CM$1&amp;$AF$2:$CM$2,0))*VLOOKUP($Q723,$C$17:$M$20,COUNTBLANK($D$15:D$15)+1,FALSE)</f>
        <v>2</v>
      </c>
      <c r="U723" s="3">
        <f t="array" ref="U723">INDEX($AF$3:$CM$62,MATCH($S723,$AE$3:$AE$62,0),MATCH(U$1&amp;$R723,$AF$1:$CM$1&amp;$AF$2:$CM$2,0))*VLOOKUP($Q723,$C$17:$M$20,COUNTBLANK($D$15:E$15)+1,FALSE)</f>
        <v>0</v>
      </c>
      <c r="V723" s="3">
        <f t="array" ref="V723">INDEX($AF$3:$CM$62,MATCH($S723,$AE$3:$AE$62,0),MATCH(V$1&amp;$R723,$AF$1:$CM$1&amp;$AF$2:$CM$2,0))*VLOOKUP($Q723,$C$17:$M$20,COUNTBLANK($D$15:F$15)+1,FALSE)</f>
        <v>4</v>
      </c>
      <c r="W723" s="3">
        <f t="array" ref="W723">INDEX($AF$3:$CM$62,MATCH($S723,$AE$3:$AE$62,0),MATCH(W$1&amp;$R723,$AF$1:$CM$1&amp;$AF$2:$CM$2,0))*VLOOKUP($Q723,$C$17:$M$20,COUNTBLANK($D$15:G$15)+1,FALSE)</f>
        <v>0</v>
      </c>
      <c r="X723" s="3">
        <f t="array" ref="X723">INDEX($AF$3:$CM$62,MATCH($S723,$AE$3:$AE$62,0),MATCH(X$1&amp;$R723,$AF$1:$CM$1&amp;$AF$2:$CM$2,0))*VLOOKUP($Q723,$C$17:$M$20,COUNTBLANK($D$15:H$15)+1,FALSE)</f>
        <v>0</v>
      </c>
      <c r="Y723" s="3">
        <f t="array" ref="Y723">INDEX($AF$3:$CM$62,MATCH($S723,$AE$3:$AE$62,0),MATCH(Y$1&amp;$R723,$AF$1:$CM$1&amp;$AF$2:$CM$2,0))*VLOOKUP($Q723,$C$17:$M$20,COUNTBLANK($D$15:I$15)+1,FALSE)</f>
        <v>0</v>
      </c>
      <c r="Z723" s="3">
        <f t="array" ref="Z723">INDEX($AF$3:$CM$62,MATCH($S723,$AE$3:$AE$62,0),MATCH(Z$1&amp;$R723,$AF$1:$CM$1&amp;$AF$2:$CM$2,0))*VLOOKUP($Q723,$C$17:$M$20,COUNTBLANK($D$15:J$15)+1,FALSE)</f>
        <v>0</v>
      </c>
      <c r="AA723" s="3">
        <f t="array" ref="AA723">INDEX($AF$3:$CM$62,MATCH($S723,$AE$3:$AE$62,0),MATCH(AA$1&amp;$R723,$AF$1:$CM$1&amp;$AF$2:$CM$2,0))*VLOOKUP($Q723,$C$17:$M$20,COUNTBLANK($D$15:K$15)+1,FALSE)</f>
        <v>0</v>
      </c>
      <c r="AB723" s="3">
        <f t="array" ref="AB723">INDEX($AF$3:$CM$62,MATCH($S723,$AE$3:$AE$62,0),MATCH(AB$1&amp;$R723,$AF$1:$CM$1&amp;$AF$2:$CM$2,0))*VLOOKUP($Q723,$C$17:$M$20,COUNTBLANK($D$15:L$15)+1,FALSE)</f>
        <v>0</v>
      </c>
      <c r="AC723" s="3">
        <f t="array" ref="AC723">INDEX($AF$3:$CM$62,MATCH($S723,$AE$3:$AE$62,0),MATCH(AC$1&amp;$R723,$AF$1:$CM$1&amp;$AF$2:$CM$2,0))*VLOOKUP($Q723,$C$17:$M$20,COUNTBLANK($D$15:M$15)+1,FALSE)</f>
        <v>0</v>
      </c>
    </row>
    <row r="724" spans="17:29" x14ac:dyDescent="0.2">
      <c r="Q724" t="s">
        <v>421</v>
      </c>
      <c r="R724">
        <f t="shared" si="147"/>
        <v>1</v>
      </c>
      <c r="S724">
        <f t="shared" si="148"/>
        <v>2</v>
      </c>
      <c r="T724" s="3">
        <f t="array" ref="T724">INDEX($AF$3:$CM$62,MATCH($S724,$AE$3:$AE$62,0),MATCH(T$1&amp;$R724,$AF$1:$CM$1&amp;$AF$2:$CM$2,0))*VLOOKUP($Q724,$C$17:$M$20,COUNTBLANK($D$15:D$15)+1,FALSE)</f>
        <v>4</v>
      </c>
      <c r="U724" s="3">
        <f t="array" ref="U724">INDEX($AF$3:$CM$62,MATCH($S724,$AE$3:$AE$62,0),MATCH(U$1&amp;$R724,$AF$1:$CM$1&amp;$AF$2:$CM$2,0))*VLOOKUP($Q724,$C$17:$M$20,COUNTBLANK($D$15:E$15)+1,FALSE)</f>
        <v>0</v>
      </c>
      <c r="V724" s="3">
        <f t="array" ref="V724">INDEX($AF$3:$CM$62,MATCH($S724,$AE$3:$AE$62,0),MATCH(V$1&amp;$R724,$AF$1:$CM$1&amp;$AF$2:$CM$2,0))*VLOOKUP($Q724,$C$17:$M$20,COUNTBLANK($D$15:F$15)+1,FALSE)</f>
        <v>8</v>
      </c>
      <c r="W724" s="3">
        <f t="array" ref="W724">INDEX($AF$3:$CM$62,MATCH($S724,$AE$3:$AE$62,0),MATCH(W$1&amp;$R724,$AF$1:$CM$1&amp;$AF$2:$CM$2,0))*VLOOKUP($Q724,$C$17:$M$20,COUNTBLANK($D$15:G$15)+1,FALSE)</f>
        <v>0</v>
      </c>
      <c r="X724" s="3">
        <f t="array" ref="X724">INDEX($AF$3:$CM$62,MATCH($S724,$AE$3:$AE$62,0),MATCH(X$1&amp;$R724,$AF$1:$CM$1&amp;$AF$2:$CM$2,0))*VLOOKUP($Q724,$C$17:$M$20,COUNTBLANK($D$15:H$15)+1,FALSE)</f>
        <v>0</v>
      </c>
      <c r="Y724" s="3">
        <f t="array" ref="Y724">INDEX($AF$3:$CM$62,MATCH($S724,$AE$3:$AE$62,0),MATCH(Y$1&amp;$R724,$AF$1:$CM$1&amp;$AF$2:$CM$2,0))*VLOOKUP($Q724,$C$17:$M$20,COUNTBLANK($D$15:I$15)+1,FALSE)</f>
        <v>0</v>
      </c>
      <c r="Z724" s="3">
        <f t="array" ref="Z724">INDEX($AF$3:$CM$62,MATCH($S724,$AE$3:$AE$62,0),MATCH(Z$1&amp;$R724,$AF$1:$CM$1&amp;$AF$2:$CM$2,0))*VLOOKUP($Q724,$C$17:$M$20,COUNTBLANK($D$15:J$15)+1,FALSE)</f>
        <v>0</v>
      </c>
      <c r="AA724" s="3">
        <f t="array" ref="AA724">INDEX($AF$3:$CM$62,MATCH($S724,$AE$3:$AE$62,0),MATCH(AA$1&amp;$R724,$AF$1:$CM$1&amp;$AF$2:$CM$2,0))*VLOOKUP($Q724,$C$17:$M$20,COUNTBLANK($D$15:K$15)+1,FALSE)</f>
        <v>0</v>
      </c>
      <c r="AB724" s="3">
        <f t="array" ref="AB724">INDEX($AF$3:$CM$62,MATCH($S724,$AE$3:$AE$62,0),MATCH(AB$1&amp;$R724,$AF$1:$CM$1&amp;$AF$2:$CM$2,0))*VLOOKUP($Q724,$C$17:$M$20,COUNTBLANK($D$15:L$15)+1,FALSE)</f>
        <v>0</v>
      </c>
      <c r="AC724" s="3">
        <f t="array" ref="AC724">INDEX($AF$3:$CM$62,MATCH($S724,$AE$3:$AE$62,0),MATCH(AC$1&amp;$R724,$AF$1:$CM$1&amp;$AF$2:$CM$2,0))*VLOOKUP($Q724,$C$17:$M$20,COUNTBLANK($D$15:M$15)+1,FALSE)</f>
        <v>0</v>
      </c>
    </row>
    <row r="725" spans="17:29" x14ac:dyDescent="0.2">
      <c r="Q725" t="s">
        <v>421</v>
      </c>
      <c r="R725">
        <f t="shared" si="147"/>
        <v>1</v>
      </c>
      <c r="S725">
        <f t="shared" si="148"/>
        <v>3</v>
      </c>
      <c r="T725" s="3">
        <f t="array" ref="T725">INDEX($AF$3:$CM$62,MATCH($S725,$AE$3:$AE$62,0),MATCH(T$1&amp;$R725,$AF$1:$CM$1&amp;$AF$2:$CM$2,0))*VLOOKUP($Q725,$C$17:$M$20,COUNTBLANK($D$15:D$15)+1,FALSE)</f>
        <v>6</v>
      </c>
      <c r="U725" s="3">
        <f t="array" ref="U725">INDEX($AF$3:$CM$62,MATCH($S725,$AE$3:$AE$62,0),MATCH(U$1&amp;$R725,$AF$1:$CM$1&amp;$AF$2:$CM$2,0))*VLOOKUP($Q725,$C$17:$M$20,COUNTBLANK($D$15:E$15)+1,FALSE)</f>
        <v>0</v>
      </c>
      <c r="V725" s="3">
        <f t="array" ref="V725">INDEX($AF$3:$CM$62,MATCH($S725,$AE$3:$AE$62,0),MATCH(V$1&amp;$R725,$AF$1:$CM$1&amp;$AF$2:$CM$2,0))*VLOOKUP($Q725,$C$17:$M$20,COUNTBLANK($D$15:F$15)+1,FALSE)</f>
        <v>12</v>
      </c>
      <c r="W725" s="3">
        <f t="array" ref="W725">INDEX($AF$3:$CM$62,MATCH($S725,$AE$3:$AE$62,0),MATCH(W$1&amp;$R725,$AF$1:$CM$1&amp;$AF$2:$CM$2,0))*VLOOKUP($Q725,$C$17:$M$20,COUNTBLANK($D$15:G$15)+1,FALSE)</f>
        <v>0</v>
      </c>
      <c r="X725" s="3">
        <f t="array" ref="X725">INDEX($AF$3:$CM$62,MATCH($S725,$AE$3:$AE$62,0),MATCH(X$1&amp;$R725,$AF$1:$CM$1&amp;$AF$2:$CM$2,0))*VLOOKUP($Q725,$C$17:$M$20,COUNTBLANK($D$15:H$15)+1,FALSE)</f>
        <v>0</v>
      </c>
      <c r="Y725" s="3">
        <f t="array" ref="Y725">INDEX($AF$3:$CM$62,MATCH($S725,$AE$3:$AE$62,0),MATCH(Y$1&amp;$R725,$AF$1:$CM$1&amp;$AF$2:$CM$2,0))*VLOOKUP($Q725,$C$17:$M$20,COUNTBLANK($D$15:I$15)+1,FALSE)</f>
        <v>0</v>
      </c>
      <c r="Z725" s="3">
        <f t="array" ref="Z725">INDEX($AF$3:$CM$62,MATCH($S725,$AE$3:$AE$62,0),MATCH(Z$1&amp;$R725,$AF$1:$CM$1&amp;$AF$2:$CM$2,0))*VLOOKUP($Q725,$C$17:$M$20,COUNTBLANK($D$15:J$15)+1,FALSE)</f>
        <v>0</v>
      </c>
      <c r="AA725" s="3">
        <f t="array" ref="AA725">INDEX($AF$3:$CM$62,MATCH($S725,$AE$3:$AE$62,0),MATCH(AA$1&amp;$R725,$AF$1:$CM$1&amp;$AF$2:$CM$2,0))*VLOOKUP($Q725,$C$17:$M$20,COUNTBLANK($D$15:K$15)+1,FALSE)</f>
        <v>0</v>
      </c>
      <c r="AB725" s="3">
        <f t="array" ref="AB725">INDEX($AF$3:$CM$62,MATCH($S725,$AE$3:$AE$62,0),MATCH(AB$1&amp;$R725,$AF$1:$CM$1&amp;$AF$2:$CM$2,0))*VLOOKUP($Q725,$C$17:$M$20,COUNTBLANK($D$15:L$15)+1,FALSE)</f>
        <v>0</v>
      </c>
      <c r="AC725" s="3">
        <f t="array" ref="AC725">INDEX($AF$3:$CM$62,MATCH($S725,$AE$3:$AE$62,0),MATCH(AC$1&amp;$R725,$AF$1:$CM$1&amp;$AF$2:$CM$2,0))*VLOOKUP($Q725,$C$17:$M$20,COUNTBLANK($D$15:M$15)+1,FALSE)</f>
        <v>0</v>
      </c>
    </row>
    <row r="726" spans="17:29" x14ac:dyDescent="0.2">
      <c r="Q726" t="s">
        <v>421</v>
      </c>
      <c r="R726">
        <f t="shared" si="147"/>
        <v>1</v>
      </c>
      <c r="S726">
        <f t="shared" si="148"/>
        <v>4</v>
      </c>
      <c r="T726" s="3">
        <f t="array" ref="T726">INDEX($AF$3:$CM$62,MATCH($S726,$AE$3:$AE$62,0),MATCH(T$1&amp;$R726,$AF$1:$CM$1&amp;$AF$2:$CM$2,0))*VLOOKUP($Q726,$C$17:$M$20,COUNTBLANK($D$15:D$15)+1,FALSE)</f>
        <v>8</v>
      </c>
      <c r="U726" s="3">
        <f t="array" ref="U726">INDEX($AF$3:$CM$62,MATCH($S726,$AE$3:$AE$62,0),MATCH(U$1&amp;$R726,$AF$1:$CM$1&amp;$AF$2:$CM$2,0))*VLOOKUP($Q726,$C$17:$M$20,COUNTBLANK($D$15:E$15)+1,FALSE)</f>
        <v>0</v>
      </c>
      <c r="V726" s="3">
        <f t="array" ref="V726">INDEX($AF$3:$CM$62,MATCH($S726,$AE$3:$AE$62,0),MATCH(V$1&amp;$R726,$AF$1:$CM$1&amp;$AF$2:$CM$2,0))*VLOOKUP($Q726,$C$17:$M$20,COUNTBLANK($D$15:F$15)+1,FALSE)</f>
        <v>16</v>
      </c>
      <c r="W726" s="3">
        <f t="array" ref="W726">INDEX($AF$3:$CM$62,MATCH($S726,$AE$3:$AE$62,0),MATCH(W$1&amp;$R726,$AF$1:$CM$1&amp;$AF$2:$CM$2,0))*VLOOKUP($Q726,$C$17:$M$20,COUNTBLANK($D$15:G$15)+1,FALSE)</f>
        <v>0</v>
      </c>
      <c r="X726" s="3">
        <f t="array" ref="X726">INDEX($AF$3:$CM$62,MATCH($S726,$AE$3:$AE$62,0),MATCH(X$1&amp;$R726,$AF$1:$CM$1&amp;$AF$2:$CM$2,0))*VLOOKUP($Q726,$C$17:$M$20,COUNTBLANK($D$15:H$15)+1,FALSE)</f>
        <v>0</v>
      </c>
      <c r="Y726" s="3">
        <f t="array" ref="Y726">INDEX($AF$3:$CM$62,MATCH($S726,$AE$3:$AE$62,0),MATCH(Y$1&amp;$R726,$AF$1:$CM$1&amp;$AF$2:$CM$2,0))*VLOOKUP($Q726,$C$17:$M$20,COUNTBLANK($D$15:I$15)+1,FALSE)</f>
        <v>0</v>
      </c>
      <c r="Z726" s="3">
        <f t="array" ref="Z726">INDEX($AF$3:$CM$62,MATCH($S726,$AE$3:$AE$62,0),MATCH(Z$1&amp;$R726,$AF$1:$CM$1&amp;$AF$2:$CM$2,0))*VLOOKUP($Q726,$C$17:$M$20,COUNTBLANK($D$15:J$15)+1,FALSE)</f>
        <v>0</v>
      </c>
      <c r="AA726" s="3">
        <f t="array" ref="AA726">INDEX($AF$3:$CM$62,MATCH($S726,$AE$3:$AE$62,0),MATCH(AA$1&amp;$R726,$AF$1:$CM$1&amp;$AF$2:$CM$2,0))*VLOOKUP($Q726,$C$17:$M$20,COUNTBLANK($D$15:K$15)+1,FALSE)</f>
        <v>0</v>
      </c>
      <c r="AB726" s="3">
        <f t="array" ref="AB726">INDEX($AF$3:$CM$62,MATCH($S726,$AE$3:$AE$62,0),MATCH(AB$1&amp;$R726,$AF$1:$CM$1&amp;$AF$2:$CM$2,0))*VLOOKUP($Q726,$C$17:$M$20,COUNTBLANK($D$15:L$15)+1,FALSE)</f>
        <v>0</v>
      </c>
      <c r="AC726" s="3">
        <f t="array" ref="AC726">INDEX($AF$3:$CM$62,MATCH($S726,$AE$3:$AE$62,0),MATCH(AC$1&amp;$R726,$AF$1:$CM$1&amp;$AF$2:$CM$2,0))*VLOOKUP($Q726,$C$17:$M$20,COUNTBLANK($D$15:M$15)+1,FALSE)</f>
        <v>0</v>
      </c>
    </row>
    <row r="727" spans="17:29" x14ac:dyDescent="0.2">
      <c r="Q727" t="s">
        <v>421</v>
      </c>
      <c r="R727">
        <f t="shared" si="147"/>
        <v>1</v>
      </c>
      <c r="S727">
        <f t="shared" si="148"/>
        <v>5</v>
      </c>
      <c r="T727" s="3">
        <f t="array" ref="T727">INDEX($AF$3:$CM$62,MATCH($S727,$AE$3:$AE$62,0),MATCH(T$1&amp;$R727,$AF$1:$CM$1&amp;$AF$2:$CM$2,0))*VLOOKUP($Q727,$C$17:$M$20,COUNTBLANK($D$15:D$15)+1,FALSE)</f>
        <v>10</v>
      </c>
      <c r="U727" s="3">
        <f t="array" ref="U727">INDEX($AF$3:$CM$62,MATCH($S727,$AE$3:$AE$62,0),MATCH(U$1&amp;$R727,$AF$1:$CM$1&amp;$AF$2:$CM$2,0))*VLOOKUP($Q727,$C$17:$M$20,COUNTBLANK($D$15:E$15)+1,FALSE)</f>
        <v>0</v>
      </c>
      <c r="V727" s="3">
        <f t="array" ref="V727">INDEX($AF$3:$CM$62,MATCH($S727,$AE$3:$AE$62,0),MATCH(V$1&amp;$R727,$AF$1:$CM$1&amp;$AF$2:$CM$2,0))*VLOOKUP($Q727,$C$17:$M$20,COUNTBLANK($D$15:F$15)+1,FALSE)</f>
        <v>20</v>
      </c>
      <c r="W727" s="3">
        <f t="array" ref="W727">INDEX($AF$3:$CM$62,MATCH($S727,$AE$3:$AE$62,0),MATCH(W$1&amp;$R727,$AF$1:$CM$1&amp;$AF$2:$CM$2,0))*VLOOKUP($Q727,$C$17:$M$20,COUNTBLANK($D$15:G$15)+1,FALSE)</f>
        <v>0</v>
      </c>
      <c r="X727" s="3">
        <f t="array" ref="X727">INDEX($AF$3:$CM$62,MATCH($S727,$AE$3:$AE$62,0),MATCH(X$1&amp;$R727,$AF$1:$CM$1&amp;$AF$2:$CM$2,0))*VLOOKUP($Q727,$C$17:$M$20,COUNTBLANK($D$15:H$15)+1,FALSE)</f>
        <v>0</v>
      </c>
      <c r="Y727" s="3">
        <f t="array" ref="Y727">INDEX($AF$3:$CM$62,MATCH($S727,$AE$3:$AE$62,0),MATCH(Y$1&amp;$R727,$AF$1:$CM$1&amp;$AF$2:$CM$2,0))*VLOOKUP($Q727,$C$17:$M$20,COUNTBLANK($D$15:I$15)+1,FALSE)</f>
        <v>0</v>
      </c>
      <c r="Z727" s="3">
        <f t="array" ref="Z727">INDEX($AF$3:$CM$62,MATCH($S727,$AE$3:$AE$62,0),MATCH(Z$1&amp;$R727,$AF$1:$CM$1&amp;$AF$2:$CM$2,0))*VLOOKUP($Q727,$C$17:$M$20,COUNTBLANK($D$15:J$15)+1,FALSE)</f>
        <v>0</v>
      </c>
      <c r="AA727" s="3">
        <f t="array" ref="AA727">INDEX($AF$3:$CM$62,MATCH($S727,$AE$3:$AE$62,0),MATCH(AA$1&amp;$R727,$AF$1:$CM$1&amp;$AF$2:$CM$2,0))*VLOOKUP($Q727,$C$17:$M$20,COUNTBLANK($D$15:K$15)+1,FALSE)</f>
        <v>0</v>
      </c>
      <c r="AB727" s="3">
        <f t="array" ref="AB727">INDEX($AF$3:$CM$62,MATCH($S727,$AE$3:$AE$62,0),MATCH(AB$1&amp;$R727,$AF$1:$CM$1&amp;$AF$2:$CM$2,0))*VLOOKUP($Q727,$C$17:$M$20,COUNTBLANK($D$15:L$15)+1,FALSE)</f>
        <v>0</v>
      </c>
      <c r="AC727" s="3">
        <f t="array" ref="AC727">INDEX($AF$3:$CM$62,MATCH($S727,$AE$3:$AE$62,0),MATCH(AC$1&amp;$R727,$AF$1:$CM$1&amp;$AF$2:$CM$2,0))*VLOOKUP($Q727,$C$17:$M$20,COUNTBLANK($D$15:M$15)+1,FALSE)</f>
        <v>0</v>
      </c>
    </row>
    <row r="728" spans="17:29" x14ac:dyDescent="0.2">
      <c r="Q728" t="s">
        <v>421</v>
      </c>
      <c r="R728">
        <f t="shared" si="147"/>
        <v>1</v>
      </c>
      <c r="S728">
        <f t="shared" si="148"/>
        <v>6</v>
      </c>
      <c r="T728" s="3">
        <f t="array" ref="T728">INDEX($AF$3:$CM$62,MATCH($S728,$AE$3:$AE$62,0),MATCH(T$1&amp;$R728,$AF$1:$CM$1&amp;$AF$2:$CM$2,0))*VLOOKUP($Q728,$C$17:$M$20,COUNTBLANK($D$15:D$15)+1,FALSE)</f>
        <v>12</v>
      </c>
      <c r="U728" s="3">
        <f t="array" ref="U728">INDEX($AF$3:$CM$62,MATCH($S728,$AE$3:$AE$62,0),MATCH(U$1&amp;$R728,$AF$1:$CM$1&amp;$AF$2:$CM$2,0))*VLOOKUP($Q728,$C$17:$M$20,COUNTBLANK($D$15:E$15)+1,FALSE)</f>
        <v>0</v>
      </c>
      <c r="V728" s="3">
        <f t="array" ref="V728">INDEX($AF$3:$CM$62,MATCH($S728,$AE$3:$AE$62,0),MATCH(V$1&amp;$R728,$AF$1:$CM$1&amp;$AF$2:$CM$2,0))*VLOOKUP($Q728,$C$17:$M$20,COUNTBLANK($D$15:F$15)+1,FALSE)</f>
        <v>24</v>
      </c>
      <c r="W728" s="3">
        <f t="array" ref="W728">INDEX($AF$3:$CM$62,MATCH($S728,$AE$3:$AE$62,0),MATCH(W$1&amp;$R728,$AF$1:$CM$1&amp;$AF$2:$CM$2,0))*VLOOKUP($Q728,$C$17:$M$20,COUNTBLANK($D$15:G$15)+1,FALSE)</f>
        <v>0</v>
      </c>
      <c r="X728" s="3">
        <f t="array" ref="X728">INDEX($AF$3:$CM$62,MATCH($S728,$AE$3:$AE$62,0),MATCH(X$1&amp;$R728,$AF$1:$CM$1&amp;$AF$2:$CM$2,0))*VLOOKUP($Q728,$C$17:$M$20,COUNTBLANK($D$15:H$15)+1,FALSE)</f>
        <v>0</v>
      </c>
      <c r="Y728" s="3">
        <f t="array" ref="Y728">INDEX($AF$3:$CM$62,MATCH($S728,$AE$3:$AE$62,0),MATCH(Y$1&amp;$R728,$AF$1:$CM$1&amp;$AF$2:$CM$2,0))*VLOOKUP($Q728,$C$17:$M$20,COUNTBLANK($D$15:I$15)+1,FALSE)</f>
        <v>0</v>
      </c>
      <c r="Z728" s="3">
        <f t="array" ref="Z728">INDEX($AF$3:$CM$62,MATCH($S728,$AE$3:$AE$62,0),MATCH(Z$1&amp;$R728,$AF$1:$CM$1&amp;$AF$2:$CM$2,0))*VLOOKUP($Q728,$C$17:$M$20,COUNTBLANK($D$15:J$15)+1,FALSE)</f>
        <v>0</v>
      </c>
      <c r="AA728" s="3">
        <f t="array" ref="AA728">INDEX($AF$3:$CM$62,MATCH($S728,$AE$3:$AE$62,0),MATCH(AA$1&amp;$R728,$AF$1:$CM$1&amp;$AF$2:$CM$2,0))*VLOOKUP($Q728,$C$17:$M$20,COUNTBLANK($D$15:K$15)+1,FALSE)</f>
        <v>0</v>
      </c>
      <c r="AB728" s="3">
        <f t="array" ref="AB728">INDEX($AF$3:$CM$62,MATCH($S728,$AE$3:$AE$62,0),MATCH(AB$1&amp;$R728,$AF$1:$CM$1&amp;$AF$2:$CM$2,0))*VLOOKUP($Q728,$C$17:$M$20,COUNTBLANK($D$15:L$15)+1,FALSE)</f>
        <v>0</v>
      </c>
      <c r="AC728" s="3">
        <f t="array" ref="AC728">INDEX($AF$3:$CM$62,MATCH($S728,$AE$3:$AE$62,0),MATCH(AC$1&amp;$R728,$AF$1:$CM$1&amp;$AF$2:$CM$2,0))*VLOOKUP($Q728,$C$17:$M$20,COUNTBLANK($D$15:M$15)+1,FALSE)</f>
        <v>0</v>
      </c>
    </row>
    <row r="729" spans="17:29" x14ac:dyDescent="0.2">
      <c r="Q729" t="s">
        <v>421</v>
      </c>
      <c r="R729">
        <f t="shared" si="147"/>
        <v>1</v>
      </c>
      <c r="S729">
        <f t="shared" si="148"/>
        <v>7</v>
      </c>
      <c r="T729" s="3">
        <f t="array" ref="T729">INDEX($AF$3:$CM$62,MATCH($S729,$AE$3:$AE$62,0),MATCH(T$1&amp;$R729,$AF$1:$CM$1&amp;$AF$2:$CM$2,0))*VLOOKUP($Q729,$C$17:$M$20,COUNTBLANK($D$15:D$15)+1,FALSE)</f>
        <v>14</v>
      </c>
      <c r="U729" s="3">
        <f t="array" ref="U729">INDEX($AF$3:$CM$62,MATCH($S729,$AE$3:$AE$62,0),MATCH(U$1&amp;$R729,$AF$1:$CM$1&amp;$AF$2:$CM$2,0))*VLOOKUP($Q729,$C$17:$M$20,COUNTBLANK($D$15:E$15)+1,FALSE)</f>
        <v>0</v>
      </c>
      <c r="V729" s="3">
        <f t="array" ref="V729">INDEX($AF$3:$CM$62,MATCH($S729,$AE$3:$AE$62,0),MATCH(V$1&amp;$R729,$AF$1:$CM$1&amp;$AF$2:$CM$2,0))*VLOOKUP($Q729,$C$17:$M$20,COUNTBLANK($D$15:F$15)+1,FALSE)</f>
        <v>28</v>
      </c>
      <c r="W729" s="3">
        <f t="array" ref="W729">INDEX($AF$3:$CM$62,MATCH($S729,$AE$3:$AE$62,0),MATCH(W$1&amp;$R729,$AF$1:$CM$1&amp;$AF$2:$CM$2,0))*VLOOKUP($Q729,$C$17:$M$20,COUNTBLANK($D$15:G$15)+1,FALSE)</f>
        <v>0</v>
      </c>
      <c r="X729" s="3">
        <f t="array" ref="X729">INDEX($AF$3:$CM$62,MATCH($S729,$AE$3:$AE$62,0),MATCH(X$1&amp;$R729,$AF$1:$CM$1&amp;$AF$2:$CM$2,0))*VLOOKUP($Q729,$C$17:$M$20,COUNTBLANK($D$15:H$15)+1,FALSE)</f>
        <v>0</v>
      </c>
      <c r="Y729" s="3">
        <f t="array" ref="Y729">INDEX($AF$3:$CM$62,MATCH($S729,$AE$3:$AE$62,0),MATCH(Y$1&amp;$R729,$AF$1:$CM$1&amp;$AF$2:$CM$2,0))*VLOOKUP($Q729,$C$17:$M$20,COUNTBLANK($D$15:I$15)+1,FALSE)</f>
        <v>0</v>
      </c>
      <c r="Z729" s="3">
        <f t="array" ref="Z729">INDEX($AF$3:$CM$62,MATCH($S729,$AE$3:$AE$62,0),MATCH(Z$1&amp;$R729,$AF$1:$CM$1&amp;$AF$2:$CM$2,0))*VLOOKUP($Q729,$C$17:$M$20,COUNTBLANK($D$15:J$15)+1,FALSE)</f>
        <v>0</v>
      </c>
      <c r="AA729" s="3">
        <f t="array" ref="AA729">INDEX($AF$3:$CM$62,MATCH($S729,$AE$3:$AE$62,0),MATCH(AA$1&amp;$R729,$AF$1:$CM$1&amp;$AF$2:$CM$2,0))*VLOOKUP($Q729,$C$17:$M$20,COUNTBLANK($D$15:K$15)+1,FALSE)</f>
        <v>0</v>
      </c>
      <c r="AB729" s="3">
        <f t="array" ref="AB729">INDEX($AF$3:$CM$62,MATCH($S729,$AE$3:$AE$62,0),MATCH(AB$1&amp;$R729,$AF$1:$CM$1&amp;$AF$2:$CM$2,0))*VLOOKUP($Q729,$C$17:$M$20,COUNTBLANK($D$15:L$15)+1,FALSE)</f>
        <v>0</v>
      </c>
      <c r="AC729" s="3">
        <f t="array" ref="AC729">INDEX($AF$3:$CM$62,MATCH($S729,$AE$3:$AE$62,0),MATCH(AC$1&amp;$R729,$AF$1:$CM$1&amp;$AF$2:$CM$2,0))*VLOOKUP($Q729,$C$17:$M$20,COUNTBLANK($D$15:M$15)+1,FALSE)</f>
        <v>0</v>
      </c>
    </row>
    <row r="730" spans="17:29" x14ac:dyDescent="0.2">
      <c r="Q730" t="s">
        <v>421</v>
      </c>
      <c r="R730">
        <f t="shared" si="147"/>
        <v>1</v>
      </c>
      <c r="S730">
        <f t="shared" si="148"/>
        <v>8</v>
      </c>
      <c r="T730" s="3">
        <f t="array" ref="T730">INDEX($AF$3:$CM$62,MATCH($S730,$AE$3:$AE$62,0),MATCH(T$1&amp;$R730,$AF$1:$CM$1&amp;$AF$2:$CM$2,0))*VLOOKUP($Q730,$C$17:$M$20,COUNTBLANK($D$15:D$15)+1,FALSE)</f>
        <v>16</v>
      </c>
      <c r="U730" s="3">
        <f t="array" ref="U730">INDEX($AF$3:$CM$62,MATCH($S730,$AE$3:$AE$62,0),MATCH(U$1&amp;$R730,$AF$1:$CM$1&amp;$AF$2:$CM$2,0))*VLOOKUP($Q730,$C$17:$M$20,COUNTBLANK($D$15:E$15)+1,FALSE)</f>
        <v>0</v>
      </c>
      <c r="V730" s="3">
        <f t="array" ref="V730">INDEX($AF$3:$CM$62,MATCH($S730,$AE$3:$AE$62,0),MATCH(V$1&amp;$R730,$AF$1:$CM$1&amp;$AF$2:$CM$2,0))*VLOOKUP($Q730,$C$17:$M$20,COUNTBLANK($D$15:F$15)+1,FALSE)</f>
        <v>32</v>
      </c>
      <c r="W730" s="3">
        <f t="array" ref="W730">INDEX($AF$3:$CM$62,MATCH($S730,$AE$3:$AE$62,0),MATCH(W$1&amp;$R730,$AF$1:$CM$1&amp;$AF$2:$CM$2,0))*VLOOKUP($Q730,$C$17:$M$20,COUNTBLANK($D$15:G$15)+1,FALSE)</f>
        <v>0</v>
      </c>
      <c r="X730" s="3">
        <f t="array" ref="X730">INDEX($AF$3:$CM$62,MATCH($S730,$AE$3:$AE$62,0),MATCH(X$1&amp;$R730,$AF$1:$CM$1&amp;$AF$2:$CM$2,0))*VLOOKUP($Q730,$C$17:$M$20,COUNTBLANK($D$15:H$15)+1,FALSE)</f>
        <v>0</v>
      </c>
      <c r="Y730" s="3">
        <f t="array" ref="Y730">INDEX($AF$3:$CM$62,MATCH($S730,$AE$3:$AE$62,0),MATCH(Y$1&amp;$R730,$AF$1:$CM$1&amp;$AF$2:$CM$2,0))*VLOOKUP($Q730,$C$17:$M$20,COUNTBLANK($D$15:I$15)+1,FALSE)</f>
        <v>0</v>
      </c>
      <c r="Z730" s="3">
        <f t="array" ref="Z730">INDEX($AF$3:$CM$62,MATCH($S730,$AE$3:$AE$62,0),MATCH(Z$1&amp;$R730,$AF$1:$CM$1&amp;$AF$2:$CM$2,0))*VLOOKUP($Q730,$C$17:$M$20,COUNTBLANK($D$15:J$15)+1,FALSE)</f>
        <v>0</v>
      </c>
      <c r="AA730" s="3">
        <f t="array" ref="AA730">INDEX($AF$3:$CM$62,MATCH($S730,$AE$3:$AE$62,0),MATCH(AA$1&amp;$R730,$AF$1:$CM$1&amp;$AF$2:$CM$2,0))*VLOOKUP($Q730,$C$17:$M$20,COUNTBLANK($D$15:K$15)+1,FALSE)</f>
        <v>0</v>
      </c>
      <c r="AB730" s="3">
        <f t="array" ref="AB730">INDEX($AF$3:$CM$62,MATCH($S730,$AE$3:$AE$62,0),MATCH(AB$1&amp;$R730,$AF$1:$CM$1&amp;$AF$2:$CM$2,0))*VLOOKUP($Q730,$C$17:$M$20,COUNTBLANK($D$15:L$15)+1,FALSE)</f>
        <v>0</v>
      </c>
      <c r="AC730" s="3">
        <f t="array" ref="AC730">INDEX($AF$3:$CM$62,MATCH($S730,$AE$3:$AE$62,0),MATCH(AC$1&amp;$R730,$AF$1:$CM$1&amp;$AF$2:$CM$2,0))*VLOOKUP($Q730,$C$17:$M$20,COUNTBLANK($D$15:M$15)+1,FALSE)</f>
        <v>0</v>
      </c>
    </row>
    <row r="731" spans="17:29" x14ac:dyDescent="0.2">
      <c r="Q731" t="s">
        <v>421</v>
      </c>
      <c r="R731">
        <f t="shared" si="147"/>
        <v>1</v>
      </c>
      <c r="S731">
        <f t="shared" si="148"/>
        <v>9</v>
      </c>
      <c r="T731" s="3">
        <f t="array" ref="T731">INDEX($AF$3:$CM$62,MATCH($S731,$AE$3:$AE$62,0),MATCH(T$1&amp;$R731,$AF$1:$CM$1&amp;$AF$2:$CM$2,0))*VLOOKUP($Q731,$C$17:$M$20,COUNTBLANK($D$15:D$15)+1,FALSE)</f>
        <v>18</v>
      </c>
      <c r="U731" s="3">
        <f t="array" ref="U731">INDEX($AF$3:$CM$62,MATCH($S731,$AE$3:$AE$62,0),MATCH(U$1&amp;$R731,$AF$1:$CM$1&amp;$AF$2:$CM$2,0))*VLOOKUP($Q731,$C$17:$M$20,COUNTBLANK($D$15:E$15)+1,FALSE)</f>
        <v>0</v>
      </c>
      <c r="V731" s="3">
        <f t="array" ref="V731">INDEX($AF$3:$CM$62,MATCH($S731,$AE$3:$AE$62,0),MATCH(V$1&amp;$R731,$AF$1:$CM$1&amp;$AF$2:$CM$2,0))*VLOOKUP($Q731,$C$17:$M$20,COUNTBLANK($D$15:F$15)+1,FALSE)</f>
        <v>36</v>
      </c>
      <c r="W731" s="3">
        <f t="array" ref="W731">INDEX($AF$3:$CM$62,MATCH($S731,$AE$3:$AE$62,0),MATCH(W$1&amp;$R731,$AF$1:$CM$1&amp;$AF$2:$CM$2,0))*VLOOKUP($Q731,$C$17:$M$20,COUNTBLANK($D$15:G$15)+1,FALSE)</f>
        <v>0</v>
      </c>
      <c r="X731" s="3">
        <f t="array" ref="X731">INDEX($AF$3:$CM$62,MATCH($S731,$AE$3:$AE$62,0),MATCH(X$1&amp;$R731,$AF$1:$CM$1&amp;$AF$2:$CM$2,0))*VLOOKUP($Q731,$C$17:$M$20,COUNTBLANK($D$15:H$15)+1,FALSE)</f>
        <v>0</v>
      </c>
      <c r="Y731" s="3">
        <f t="array" ref="Y731">INDEX($AF$3:$CM$62,MATCH($S731,$AE$3:$AE$62,0),MATCH(Y$1&amp;$R731,$AF$1:$CM$1&amp;$AF$2:$CM$2,0))*VLOOKUP($Q731,$C$17:$M$20,COUNTBLANK($D$15:I$15)+1,FALSE)</f>
        <v>0</v>
      </c>
      <c r="Z731" s="3">
        <f t="array" ref="Z731">INDEX($AF$3:$CM$62,MATCH($S731,$AE$3:$AE$62,0),MATCH(Z$1&amp;$R731,$AF$1:$CM$1&amp;$AF$2:$CM$2,0))*VLOOKUP($Q731,$C$17:$M$20,COUNTBLANK($D$15:J$15)+1,FALSE)</f>
        <v>0</v>
      </c>
      <c r="AA731" s="3">
        <f t="array" ref="AA731">INDEX($AF$3:$CM$62,MATCH($S731,$AE$3:$AE$62,0),MATCH(AA$1&amp;$R731,$AF$1:$CM$1&amp;$AF$2:$CM$2,0))*VLOOKUP($Q731,$C$17:$M$20,COUNTBLANK($D$15:K$15)+1,FALSE)</f>
        <v>0</v>
      </c>
      <c r="AB731" s="3">
        <f t="array" ref="AB731">INDEX($AF$3:$CM$62,MATCH($S731,$AE$3:$AE$62,0),MATCH(AB$1&amp;$R731,$AF$1:$CM$1&amp;$AF$2:$CM$2,0))*VLOOKUP($Q731,$C$17:$M$20,COUNTBLANK($D$15:L$15)+1,FALSE)</f>
        <v>0</v>
      </c>
      <c r="AC731" s="3">
        <f t="array" ref="AC731">INDEX($AF$3:$CM$62,MATCH($S731,$AE$3:$AE$62,0),MATCH(AC$1&amp;$R731,$AF$1:$CM$1&amp;$AF$2:$CM$2,0))*VLOOKUP($Q731,$C$17:$M$20,COUNTBLANK($D$15:M$15)+1,FALSE)</f>
        <v>0</v>
      </c>
    </row>
    <row r="732" spans="17:29" x14ac:dyDescent="0.2">
      <c r="Q732" t="s">
        <v>421</v>
      </c>
      <c r="R732">
        <f t="shared" si="147"/>
        <v>1</v>
      </c>
      <c r="S732">
        <f t="shared" si="148"/>
        <v>10</v>
      </c>
      <c r="T732" s="3">
        <f t="array" ref="T732">INDEX($AF$3:$CM$62,MATCH($S732,$AE$3:$AE$62,0),MATCH(T$1&amp;$R732,$AF$1:$CM$1&amp;$AF$2:$CM$2,0))*VLOOKUP($Q732,$C$17:$M$20,COUNTBLANK($D$15:D$15)+1,FALSE)</f>
        <v>20</v>
      </c>
      <c r="U732" s="3">
        <f t="array" ref="U732">INDEX($AF$3:$CM$62,MATCH($S732,$AE$3:$AE$62,0),MATCH(U$1&amp;$R732,$AF$1:$CM$1&amp;$AF$2:$CM$2,0))*VLOOKUP($Q732,$C$17:$M$20,COUNTBLANK($D$15:E$15)+1,FALSE)</f>
        <v>0</v>
      </c>
      <c r="V732" s="3">
        <f t="array" ref="V732">INDEX($AF$3:$CM$62,MATCH($S732,$AE$3:$AE$62,0),MATCH(V$1&amp;$R732,$AF$1:$CM$1&amp;$AF$2:$CM$2,0))*VLOOKUP($Q732,$C$17:$M$20,COUNTBLANK($D$15:F$15)+1,FALSE)</f>
        <v>40</v>
      </c>
      <c r="W732" s="3">
        <f t="array" ref="W732">INDEX($AF$3:$CM$62,MATCH($S732,$AE$3:$AE$62,0),MATCH(W$1&amp;$R732,$AF$1:$CM$1&amp;$AF$2:$CM$2,0))*VLOOKUP($Q732,$C$17:$M$20,COUNTBLANK($D$15:G$15)+1,FALSE)</f>
        <v>0</v>
      </c>
      <c r="X732" s="3">
        <f t="array" ref="X732">INDEX($AF$3:$CM$62,MATCH($S732,$AE$3:$AE$62,0),MATCH(X$1&amp;$R732,$AF$1:$CM$1&amp;$AF$2:$CM$2,0))*VLOOKUP($Q732,$C$17:$M$20,COUNTBLANK($D$15:H$15)+1,FALSE)</f>
        <v>0</v>
      </c>
      <c r="Y732" s="3">
        <f t="array" ref="Y732">INDEX($AF$3:$CM$62,MATCH($S732,$AE$3:$AE$62,0),MATCH(Y$1&amp;$R732,$AF$1:$CM$1&amp;$AF$2:$CM$2,0))*VLOOKUP($Q732,$C$17:$M$20,COUNTBLANK($D$15:I$15)+1,FALSE)</f>
        <v>0</v>
      </c>
      <c r="Z732" s="3">
        <f t="array" ref="Z732">INDEX($AF$3:$CM$62,MATCH($S732,$AE$3:$AE$62,0),MATCH(Z$1&amp;$R732,$AF$1:$CM$1&amp;$AF$2:$CM$2,0))*VLOOKUP($Q732,$C$17:$M$20,COUNTBLANK($D$15:J$15)+1,FALSE)</f>
        <v>0.02</v>
      </c>
      <c r="AA732" s="3">
        <f t="array" ref="AA732">INDEX($AF$3:$CM$62,MATCH($S732,$AE$3:$AE$62,0),MATCH(AA$1&amp;$R732,$AF$1:$CM$1&amp;$AF$2:$CM$2,0))*VLOOKUP($Q732,$C$17:$M$20,COUNTBLANK($D$15:K$15)+1,FALSE)</f>
        <v>0.02</v>
      </c>
      <c r="AB732" s="3">
        <f t="array" ref="AB732">INDEX($AF$3:$CM$62,MATCH($S732,$AE$3:$AE$62,0),MATCH(AB$1&amp;$R732,$AF$1:$CM$1&amp;$AF$2:$CM$2,0))*VLOOKUP($Q732,$C$17:$M$20,COUNTBLANK($D$15:L$15)+1,FALSE)</f>
        <v>0</v>
      </c>
      <c r="AC732" s="3">
        <f t="array" ref="AC732">INDEX($AF$3:$CM$62,MATCH($S732,$AE$3:$AE$62,0),MATCH(AC$1&amp;$R732,$AF$1:$CM$1&amp;$AF$2:$CM$2,0))*VLOOKUP($Q732,$C$17:$M$20,COUNTBLANK($D$15:M$15)+1,FALSE)</f>
        <v>0</v>
      </c>
    </row>
    <row r="733" spans="17:29" x14ac:dyDescent="0.2">
      <c r="Q733" t="s">
        <v>421</v>
      </c>
      <c r="R733">
        <f t="shared" si="147"/>
        <v>1</v>
      </c>
      <c r="S733">
        <f t="shared" si="148"/>
        <v>11</v>
      </c>
      <c r="T733" s="3">
        <f t="array" ref="T733">INDEX($AF$3:$CM$62,MATCH($S733,$AE$3:$AE$62,0),MATCH(T$1&amp;$R733,$AF$1:$CM$1&amp;$AF$2:$CM$2,0))*VLOOKUP($Q733,$C$17:$M$20,COUNTBLANK($D$15:D$15)+1,FALSE)</f>
        <v>22</v>
      </c>
      <c r="U733" s="3">
        <f t="array" ref="U733">INDEX($AF$3:$CM$62,MATCH($S733,$AE$3:$AE$62,0),MATCH(U$1&amp;$R733,$AF$1:$CM$1&amp;$AF$2:$CM$2,0))*VLOOKUP($Q733,$C$17:$M$20,COUNTBLANK($D$15:E$15)+1,FALSE)</f>
        <v>0</v>
      </c>
      <c r="V733" s="3">
        <f t="array" ref="V733">INDEX($AF$3:$CM$62,MATCH($S733,$AE$3:$AE$62,0),MATCH(V$1&amp;$R733,$AF$1:$CM$1&amp;$AF$2:$CM$2,0))*VLOOKUP($Q733,$C$17:$M$20,COUNTBLANK($D$15:F$15)+1,FALSE)</f>
        <v>44</v>
      </c>
      <c r="W733" s="3">
        <f t="array" ref="W733">INDEX($AF$3:$CM$62,MATCH($S733,$AE$3:$AE$62,0),MATCH(W$1&amp;$R733,$AF$1:$CM$1&amp;$AF$2:$CM$2,0))*VLOOKUP($Q733,$C$17:$M$20,COUNTBLANK($D$15:G$15)+1,FALSE)</f>
        <v>0</v>
      </c>
      <c r="X733" s="3">
        <f t="array" ref="X733">INDEX($AF$3:$CM$62,MATCH($S733,$AE$3:$AE$62,0),MATCH(X$1&amp;$R733,$AF$1:$CM$1&amp;$AF$2:$CM$2,0))*VLOOKUP($Q733,$C$17:$M$20,COUNTBLANK($D$15:H$15)+1,FALSE)</f>
        <v>0</v>
      </c>
      <c r="Y733" s="3">
        <f t="array" ref="Y733">INDEX($AF$3:$CM$62,MATCH($S733,$AE$3:$AE$62,0),MATCH(Y$1&amp;$R733,$AF$1:$CM$1&amp;$AF$2:$CM$2,0))*VLOOKUP($Q733,$C$17:$M$20,COUNTBLANK($D$15:I$15)+1,FALSE)</f>
        <v>0</v>
      </c>
      <c r="Z733" s="3">
        <f t="array" ref="Z733">INDEX($AF$3:$CM$62,MATCH($S733,$AE$3:$AE$62,0),MATCH(Z$1&amp;$R733,$AF$1:$CM$1&amp;$AF$2:$CM$2,0))*VLOOKUP($Q733,$C$17:$M$20,COUNTBLANK($D$15:J$15)+1,FALSE)</f>
        <v>0.02</v>
      </c>
      <c r="AA733" s="3">
        <f t="array" ref="AA733">INDEX($AF$3:$CM$62,MATCH($S733,$AE$3:$AE$62,0),MATCH(AA$1&amp;$R733,$AF$1:$CM$1&amp;$AF$2:$CM$2,0))*VLOOKUP($Q733,$C$17:$M$20,COUNTBLANK($D$15:K$15)+1,FALSE)</f>
        <v>0.02</v>
      </c>
      <c r="AB733" s="3">
        <f t="array" ref="AB733">INDEX($AF$3:$CM$62,MATCH($S733,$AE$3:$AE$62,0),MATCH(AB$1&amp;$R733,$AF$1:$CM$1&amp;$AF$2:$CM$2,0))*VLOOKUP($Q733,$C$17:$M$20,COUNTBLANK($D$15:L$15)+1,FALSE)</f>
        <v>0</v>
      </c>
      <c r="AC733" s="3">
        <f t="array" ref="AC733">INDEX($AF$3:$CM$62,MATCH($S733,$AE$3:$AE$62,0),MATCH(AC$1&amp;$R733,$AF$1:$CM$1&amp;$AF$2:$CM$2,0))*VLOOKUP($Q733,$C$17:$M$20,COUNTBLANK($D$15:M$15)+1,FALSE)</f>
        <v>0</v>
      </c>
    </row>
    <row r="734" spans="17:29" x14ac:dyDescent="0.2">
      <c r="Q734" t="s">
        <v>421</v>
      </c>
      <c r="R734">
        <f t="shared" si="147"/>
        <v>1</v>
      </c>
      <c r="S734">
        <f t="shared" si="148"/>
        <v>12</v>
      </c>
      <c r="T734" s="3">
        <f t="array" ref="T734">INDEX($AF$3:$CM$62,MATCH($S734,$AE$3:$AE$62,0),MATCH(T$1&amp;$R734,$AF$1:$CM$1&amp;$AF$2:$CM$2,0))*VLOOKUP($Q734,$C$17:$M$20,COUNTBLANK($D$15:D$15)+1,FALSE)</f>
        <v>24</v>
      </c>
      <c r="U734" s="3">
        <f t="array" ref="U734">INDEX($AF$3:$CM$62,MATCH($S734,$AE$3:$AE$62,0),MATCH(U$1&amp;$R734,$AF$1:$CM$1&amp;$AF$2:$CM$2,0))*VLOOKUP($Q734,$C$17:$M$20,COUNTBLANK($D$15:E$15)+1,FALSE)</f>
        <v>0</v>
      </c>
      <c r="V734" s="3">
        <f t="array" ref="V734">INDEX($AF$3:$CM$62,MATCH($S734,$AE$3:$AE$62,0),MATCH(V$1&amp;$R734,$AF$1:$CM$1&amp;$AF$2:$CM$2,0))*VLOOKUP($Q734,$C$17:$M$20,COUNTBLANK($D$15:F$15)+1,FALSE)</f>
        <v>48</v>
      </c>
      <c r="W734" s="3">
        <f t="array" ref="W734">INDEX($AF$3:$CM$62,MATCH($S734,$AE$3:$AE$62,0),MATCH(W$1&amp;$R734,$AF$1:$CM$1&amp;$AF$2:$CM$2,0))*VLOOKUP($Q734,$C$17:$M$20,COUNTBLANK($D$15:G$15)+1,FALSE)</f>
        <v>0</v>
      </c>
      <c r="X734" s="3">
        <f t="array" ref="X734">INDEX($AF$3:$CM$62,MATCH($S734,$AE$3:$AE$62,0),MATCH(X$1&amp;$R734,$AF$1:$CM$1&amp;$AF$2:$CM$2,0))*VLOOKUP($Q734,$C$17:$M$20,COUNTBLANK($D$15:H$15)+1,FALSE)</f>
        <v>0</v>
      </c>
      <c r="Y734" s="3">
        <f t="array" ref="Y734">INDEX($AF$3:$CM$62,MATCH($S734,$AE$3:$AE$62,0),MATCH(Y$1&amp;$R734,$AF$1:$CM$1&amp;$AF$2:$CM$2,0))*VLOOKUP($Q734,$C$17:$M$20,COUNTBLANK($D$15:I$15)+1,FALSE)</f>
        <v>0</v>
      </c>
      <c r="Z734" s="3">
        <f t="array" ref="Z734">INDEX($AF$3:$CM$62,MATCH($S734,$AE$3:$AE$62,0),MATCH(Z$1&amp;$R734,$AF$1:$CM$1&amp;$AF$2:$CM$2,0))*VLOOKUP($Q734,$C$17:$M$20,COUNTBLANK($D$15:J$15)+1,FALSE)</f>
        <v>0.02</v>
      </c>
      <c r="AA734" s="3">
        <f t="array" ref="AA734">INDEX($AF$3:$CM$62,MATCH($S734,$AE$3:$AE$62,0),MATCH(AA$1&amp;$R734,$AF$1:$CM$1&amp;$AF$2:$CM$2,0))*VLOOKUP($Q734,$C$17:$M$20,COUNTBLANK($D$15:K$15)+1,FALSE)</f>
        <v>0.02</v>
      </c>
      <c r="AB734" s="3">
        <f t="array" ref="AB734">INDEX($AF$3:$CM$62,MATCH($S734,$AE$3:$AE$62,0),MATCH(AB$1&amp;$R734,$AF$1:$CM$1&amp;$AF$2:$CM$2,0))*VLOOKUP($Q734,$C$17:$M$20,COUNTBLANK($D$15:L$15)+1,FALSE)</f>
        <v>0</v>
      </c>
      <c r="AC734" s="3">
        <f t="array" ref="AC734">INDEX($AF$3:$CM$62,MATCH($S734,$AE$3:$AE$62,0),MATCH(AC$1&amp;$R734,$AF$1:$CM$1&amp;$AF$2:$CM$2,0))*VLOOKUP($Q734,$C$17:$M$20,COUNTBLANK($D$15:M$15)+1,FALSE)</f>
        <v>0</v>
      </c>
    </row>
    <row r="735" spans="17:29" x14ac:dyDescent="0.2">
      <c r="Q735" t="s">
        <v>421</v>
      </c>
      <c r="R735">
        <f t="shared" si="147"/>
        <v>1</v>
      </c>
      <c r="S735">
        <f t="shared" si="148"/>
        <v>13</v>
      </c>
      <c r="T735" s="3">
        <f t="array" ref="T735">INDEX($AF$3:$CM$62,MATCH($S735,$AE$3:$AE$62,0),MATCH(T$1&amp;$R735,$AF$1:$CM$1&amp;$AF$2:$CM$2,0))*VLOOKUP($Q735,$C$17:$M$20,COUNTBLANK($D$15:D$15)+1,FALSE)</f>
        <v>26</v>
      </c>
      <c r="U735" s="3">
        <f t="array" ref="U735">INDEX($AF$3:$CM$62,MATCH($S735,$AE$3:$AE$62,0),MATCH(U$1&amp;$R735,$AF$1:$CM$1&amp;$AF$2:$CM$2,0))*VLOOKUP($Q735,$C$17:$M$20,COUNTBLANK($D$15:E$15)+1,FALSE)</f>
        <v>0</v>
      </c>
      <c r="V735" s="3">
        <f t="array" ref="V735">INDEX($AF$3:$CM$62,MATCH($S735,$AE$3:$AE$62,0),MATCH(V$1&amp;$R735,$AF$1:$CM$1&amp;$AF$2:$CM$2,0))*VLOOKUP($Q735,$C$17:$M$20,COUNTBLANK($D$15:F$15)+1,FALSE)</f>
        <v>52</v>
      </c>
      <c r="W735" s="3">
        <f t="array" ref="W735">INDEX($AF$3:$CM$62,MATCH($S735,$AE$3:$AE$62,0),MATCH(W$1&amp;$R735,$AF$1:$CM$1&amp;$AF$2:$CM$2,0))*VLOOKUP($Q735,$C$17:$M$20,COUNTBLANK($D$15:G$15)+1,FALSE)</f>
        <v>0</v>
      </c>
      <c r="X735" s="3">
        <f t="array" ref="X735">INDEX($AF$3:$CM$62,MATCH($S735,$AE$3:$AE$62,0),MATCH(X$1&amp;$R735,$AF$1:$CM$1&amp;$AF$2:$CM$2,0))*VLOOKUP($Q735,$C$17:$M$20,COUNTBLANK($D$15:H$15)+1,FALSE)</f>
        <v>0</v>
      </c>
      <c r="Y735" s="3">
        <f t="array" ref="Y735">INDEX($AF$3:$CM$62,MATCH($S735,$AE$3:$AE$62,0),MATCH(Y$1&amp;$R735,$AF$1:$CM$1&amp;$AF$2:$CM$2,0))*VLOOKUP($Q735,$C$17:$M$20,COUNTBLANK($D$15:I$15)+1,FALSE)</f>
        <v>0</v>
      </c>
      <c r="Z735" s="3">
        <f t="array" ref="Z735">INDEX($AF$3:$CM$62,MATCH($S735,$AE$3:$AE$62,0),MATCH(Z$1&amp;$R735,$AF$1:$CM$1&amp;$AF$2:$CM$2,0))*VLOOKUP($Q735,$C$17:$M$20,COUNTBLANK($D$15:J$15)+1,FALSE)</f>
        <v>0.02</v>
      </c>
      <c r="AA735" s="3">
        <f t="array" ref="AA735">INDEX($AF$3:$CM$62,MATCH($S735,$AE$3:$AE$62,0),MATCH(AA$1&amp;$R735,$AF$1:$CM$1&amp;$AF$2:$CM$2,0))*VLOOKUP($Q735,$C$17:$M$20,COUNTBLANK($D$15:K$15)+1,FALSE)</f>
        <v>0.02</v>
      </c>
      <c r="AB735" s="3">
        <f t="array" ref="AB735">INDEX($AF$3:$CM$62,MATCH($S735,$AE$3:$AE$62,0),MATCH(AB$1&amp;$R735,$AF$1:$CM$1&amp;$AF$2:$CM$2,0))*VLOOKUP($Q735,$C$17:$M$20,COUNTBLANK($D$15:L$15)+1,FALSE)</f>
        <v>0</v>
      </c>
      <c r="AC735" s="3">
        <f t="array" ref="AC735">INDEX($AF$3:$CM$62,MATCH($S735,$AE$3:$AE$62,0),MATCH(AC$1&amp;$R735,$AF$1:$CM$1&amp;$AF$2:$CM$2,0))*VLOOKUP($Q735,$C$17:$M$20,COUNTBLANK($D$15:M$15)+1,FALSE)</f>
        <v>0</v>
      </c>
    </row>
    <row r="736" spans="17:29" x14ac:dyDescent="0.2">
      <c r="Q736" t="s">
        <v>421</v>
      </c>
      <c r="R736">
        <f t="shared" si="147"/>
        <v>1</v>
      </c>
      <c r="S736">
        <f t="shared" si="148"/>
        <v>14</v>
      </c>
      <c r="T736" s="3">
        <f t="array" ref="T736">INDEX($AF$3:$CM$62,MATCH($S736,$AE$3:$AE$62,0),MATCH(T$1&amp;$R736,$AF$1:$CM$1&amp;$AF$2:$CM$2,0))*VLOOKUP($Q736,$C$17:$M$20,COUNTBLANK($D$15:D$15)+1,FALSE)</f>
        <v>28</v>
      </c>
      <c r="U736" s="3">
        <f t="array" ref="U736">INDEX($AF$3:$CM$62,MATCH($S736,$AE$3:$AE$62,0),MATCH(U$1&amp;$R736,$AF$1:$CM$1&amp;$AF$2:$CM$2,0))*VLOOKUP($Q736,$C$17:$M$20,COUNTBLANK($D$15:E$15)+1,FALSE)</f>
        <v>0</v>
      </c>
      <c r="V736" s="3">
        <f t="array" ref="V736">INDEX($AF$3:$CM$62,MATCH($S736,$AE$3:$AE$62,0),MATCH(V$1&amp;$R736,$AF$1:$CM$1&amp;$AF$2:$CM$2,0))*VLOOKUP($Q736,$C$17:$M$20,COUNTBLANK($D$15:F$15)+1,FALSE)</f>
        <v>56</v>
      </c>
      <c r="W736" s="3">
        <f t="array" ref="W736">INDEX($AF$3:$CM$62,MATCH($S736,$AE$3:$AE$62,0),MATCH(W$1&amp;$R736,$AF$1:$CM$1&amp;$AF$2:$CM$2,0))*VLOOKUP($Q736,$C$17:$M$20,COUNTBLANK($D$15:G$15)+1,FALSE)</f>
        <v>0</v>
      </c>
      <c r="X736" s="3">
        <f t="array" ref="X736">INDEX($AF$3:$CM$62,MATCH($S736,$AE$3:$AE$62,0),MATCH(X$1&amp;$R736,$AF$1:$CM$1&amp;$AF$2:$CM$2,0))*VLOOKUP($Q736,$C$17:$M$20,COUNTBLANK($D$15:H$15)+1,FALSE)</f>
        <v>0</v>
      </c>
      <c r="Y736" s="3">
        <f t="array" ref="Y736">INDEX($AF$3:$CM$62,MATCH($S736,$AE$3:$AE$62,0),MATCH(Y$1&amp;$R736,$AF$1:$CM$1&amp;$AF$2:$CM$2,0))*VLOOKUP($Q736,$C$17:$M$20,COUNTBLANK($D$15:I$15)+1,FALSE)</f>
        <v>0</v>
      </c>
      <c r="Z736" s="3">
        <f t="array" ref="Z736">INDEX($AF$3:$CM$62,MATCH($S736,$AE$3:$AE$62,0),MATCH(Z$1&amp;$R736,$AF$1:$CM$1&amp;$AF$2:$CM$2,0))*VLOOKUP($Q736,$C$17:$M$20,COUNTBLANK($D$15:J$15)+1,FALSE)</f>
        <v>0.02</v>
      </c>
      <c r="AA736" s="3">
        <f t="array" ref="AA736">INDEX($AF$3:$CM$62,MATCH($S736,$AE$3:$AE$62,0),MATCH(AA$1&amp;$R736,$AF$1:$CM$1&amp;$AF$2:$CM$2,0))*VLOOKUP($Q736,$C$17:$M$20,COUNTBLANK($D$15:K$15)+1,FALSE)</f>
        <v>0.02</v>
      </c>
      <c r="AB736" s="3">
        <f t="array" ref="AB736">INDEX($AF$3:$CM$62,MATCH($S736,$AE$3:$AE$62,0),MATCH(AB$1&amp;$R736,$AF$1:$CM$1&amp;$AF$2:$CM$2,0))*VLOOKUP($Q736,$C$17:$M$20,COUNTBLANK($D$15:L$15)+1,FALSE)</f>
        <v>0</v>
      </c>
      <c r="AC736" s="3">
        <f t="array" ref="AC736">INDEX($AF$3:$CM$62,MATCH($S736,$AE$3:$AE$62,0),MATCH(AC$1&amp;$R736,$AF$1:$CM$1&amp;$AF$2:$CM$2,0))*VLOOKUP($Q736,$C$17:$M$20,COUNTBLANK($D$15:M$15)+1,FALSE)</f>
        <v>0</v>
      </c>
    </row>
    <row r="737" spans="17:29" x14ac:dyDescent="0.2">
      <c r="Q737" t="s">
        <v>421</v>
      </c>
      <c r="R737">
        <f t="shared" si="147"/>
        <v>1</v>
      </c>
      <c r="S737">
        <f t="shared" si="148"/>
        <v>15</v>
      </c>
      <c r="T737" s="3">
        <f t="array" ref="T737">INDEX($AF$3:$CM$62,MATCH($S737,$AE$3:$AE$62,0),MATCH(T$1&amp;$R737,$AF$1:$CM$1&amp;$AF$2:$CM$2,0))*VLOOKUP($Q737,$C$17:$M$20,COUNTBLANK($D$15:D$15)+1,FALSE)</f>
        <v>30</v>
      </c>
      <c r="U737" s="3">
        <f t="array" ref="U737">INDEX($AF$3:$CM$62,MATCH($S737,$AE$3:$AE$62,0),MATCH(U$1&amp;$R737,$AF$1:$CM$1&amp;$AF$2:$CM$2,0))*VLOOKUP($Q737,$C$17:$M$20,COUNTBLANK($D$15:E$15)+1,FALSE)</f>
        <v>0</v>
      </c>
      <c r="V737" s="3">
        <f t="array" ref="V737">INDEX($AF$3:$CM$62,MATCH($S737,$AE$3:$AE$62,0),MATCH(V$1&amp;$R737,$AF$1:$CM$1&amp;$AF$2:$CM$2,0))*VLOOKUP($Q737,$C$17:$M$20,COUNTBLANK($D$15:F$15)+1,FALSE)</f>
        <v>60</v>
      </c>
      <c r="W737" s="3">
        <f t="array" ref="W737">INDEX($AF$3:$CM$62,MATCH($S737,$AE$3:$AE$62,0),MATCH(W$1&amp;$R737,$AF$1:$CM$1&amp;$AF$2:$CM$2,0))*VLOOKUP($Q737,$C$17:$M$20,COUNTBLANK($D$15:G$15)+1,FALSE)</f>
        <v>0</v>
      </c>
      <c r="X737" s="3">
        <f t="array" ref="X737">INDEX($AF$3:$CM$62,MATCH($S737,$AE$3:$AE$62,0),MATCH(X$1&amp;$R737,$AF$1:$CM$1&amp;$AF$2:$CM$2,0))*VLOOKUP($Q737,$C$17:$M$20,COUNTBLANK($D$15:H$15)+1,FALSE)</f>
        <v>0</v>
      </c>
      <c r="Y737" s="3">
        <f t="array" ref="Y737">INDEX($AF$3:$CM$62,MATCH($S737,$AE$3:$AE$62,0),MATCH(Y$1&amp;$R737,$AF$1:$CM$1&amp;$AF$2:$CM$2,0))*VLOOKUP($Q737,$C$17:$M$20,COUNTBLANK($D$15:I$15)+1,FALSE)</f>
        <v>0</v>
      </c>
      <c r="Z737" s="3">
        <f t="array" ref="Z737">INDEX($AF$3:$CM$62,MATCH($S737,$AE$3:$AE$62,0),MATCH(Z$1&amp;$R737,$AF$1:$CM$1&amp;$AF$2:$CM$2,0))*VLOOKUP($Q737,$C$17:$M$20,COUNTBLANK($D$15:J$15)+1,FALSE)</f>
        <v>0.02</v>
      </c>
      <c r="AA737" s="3">
        <f t="array" ref="AA737">INDEX($AF$3:$CM$62,MATCH($S737,$AE$3:$AE$62,0),MATCH(AA$1&amp;$R737,$AF$1:$CM$1&amp;$AF$2:$CM$2,0))*VLOOKUP($Q737,$C$17:$M$20,COUNTBLANK($D$15:K$15)+1,FALSE)</f>
        <v>0.02</v>
      </c>
      <c r="AB737" s="3">
        <f t="array" ref="AB737">INDEX($AF$3:$CM$62,MATCH($S737,$AE$3:$AE$62,0),MATCH(AB$1&amp;$R737,$AF$1:$CM$1&amp;$AF$2:$CM$2,0))*VLOOKUP($Q737,$C$17:$M$20,COUNTBLANK($D$15:L$15)+1,FALSE)</f>
        <v>0</v>
      </c>
      <c r="AC737" s="3">
        <f t="array" ref="AC737">INDEX($AF$3:$CM$62,MATCH($S737,$AE$3:$AE$62,0),MATCH(AC$1&amp;$R737,$AF$1:$CM$1&amp;$AF$2:$CM$2,0))*VLOOKUP($Q737,$C$17:$M$20,COUNTBLANK($D$15:M$15)+1,FALSE)</f>
        <v>0</v>
      </c>
    </row>
    <row r="738" spans="17:29" x14ac:dyDescent="0.2">
      <c r="Q738" t="s">
        <v>421</v>
      </c>
      <c r="R738">
        <f t="shared" si="147"/>
        <v>1</v>
      </c>
      <c r="S738">
        <f t="shared" si="148"/>
        <v>16</v>
      </c>
      <c r="T738" s="3">
        <f t="array" ref="T738">INDEX($AF$3:$CM$62,MATCH($S738,$AE$3:$AE$62,0),MATCH(T$1&amp;$R738,$AF$1:$CM$1&amp;$AF$2:$CM$2,0))*VLOOKUP($Q738,$C$17:$M$20,COUNTBLANK($D$15:D$15)+1,FALSE)</f>
        <v>32</v>
      </c>
      <c r="U738" s="3">
        <f t="array" ref="U738">INDEX($AF$3:$CM$62,MATCH($S738,$AE$3:$AE$62,0),MATCH(U$1&amp;$R738,$AF$1:$CM$1&amp;$AF$2:$CM$2,0))*VLOOKUP($Q738,$C$17:$M$20,COUNTBLANK($D$15:E$15)+1,FALSE)</f>
        <v>0</v>
      </c>
      <c r="V738" s="3">
        <f t="array" ref="V738">INDEX($AF$3:$CM$62,MATCH($S738,$AE$3:$AE$62,0),MATCH(V$1&amp;$R738,$AF$1:$CM$1&amp;$AF$2:$CM$2,0))*VLOOKUP($Q738,$C$17:$M$20,COUNTBLANK($D$15:F$15)+1,FALSE)</f>
        <v>64</v>
      </c>
      <c r="W738" s="3">
        <f t="array" ref="W738">INDEX($AF$3:$CM$62,MATCH($S738,$AE$3:$AE$62,0),MATCH(W$1&amp;$R738,$AF$1:$CM$1&amp;$AF$2:$CM$2,0))*VLOOKUP($Q738,$C$17:$M$20,COUNTBLANK($D$15:G$15)+1,FALSE)</f>
        <v>0</v>
      </c>
      <c r="X738" s="3">
        <f t="array" ref="X738">INDEX($AF$3:$CM$62,MATCH($S738,$AE$3:$AE$62,0),MATCH(X$1&amp;$R738,$AF$1:$CM$1&amp;$AF$2:$CM$2,0))*VLOOKUP($Q738,$C$17:$M$20,COUNTBLANK($D$15:H$15)+1,FALSE)</f>
        <v>0</v>
      </c>
      <c r="Y738" s="3">
        <f t="array" ref="Y738">INDEX($AF$3:$CM$62,MATCH($S738,$AE$3:$AE$62,0),MATCH(Y$1&amp;$R738,$AF$1:$CM$1&amp;$AF$2:$CM$2,0))*VLOOKUP($Q738,$C$17:$M$20,COUNTBLANK($D$15:I$15)+1,FALSE)</f>
        <v>0</v>
      </c>
      <c r="Z738" s="3">
        <f t="array" ref="Z738">INDEX($AF$3:$CM$62,MATCH($S738,$AE$3:$AE$62,0),MATCH(Z$1&amp;$R738,$AF$1:$CM$1&amp;$AF$2:$CM$2,0))*VLOOKUP($Q738,$C$17:$M$20,COUNTBLANK($D$15:J$15)+1,FALSE)</f>
        <v>0.02</v>
      </c>
      <c r="AA738" s="3">
        <f t="array" ref="AA738">INDEX($AF$3:$CM$62,MATCH($S738,$AE$3:$AE$62,0),MATCH(AA$1&amp;$R738,$AF$1:$CM$1&amp;$AF$2:$CM$2,0))*VLOOKUP($Q738,$C$17:$M$20,COUNTBLANK($D$15:K$15)+1,FALSE)</f>
        <v>0.02</v>
      </c>
      <c r="AB738" s="3">
        <f t="array" ref="AB738">INDEX($AF$3:$CM$62,MATCH($S738,$AE$3:$AE$62,0),MATCH(AB$1&amp;$R738,$AF$1:$CM$1&amp;$AF$2:$CM$2,0))*VLOOKUP($Q738,$C$17:$M$20,COUNTBLANK($D$15:L$15)+1,FALSE)</f>
        <v>0</v>
      </c>
      <c r="AC738" s="3">
        <f t="array" ref="AC738">INDEX($AF$3:$CM$62,MATCH($S738,$AE$3:$AE$62,0),MATCH(AC$1&amp;$R738,$AF$1:$CM$1&amp;$AF$2:$CM$2,0))*VLOOKUP($Q738,$C$17:$M$20,COUNTBLANK($D$15:M$15)+1,FALSE)</f>
        <v>0</v>
      </c>
    </row>
    <row r="739" spans="17:29" x14ac:dyDescent="0.2">
      <c r="Q739" t="s">
        <v>421</v>
      </c>
      <c r="R739">
        <f t="shared" si="147"/>
        <v>1</v>
      </c>
      <c r="S739">
        <f t="shared" si="148"/>
        <v>17</v>
      </c>
      <c r="T739" s="3">
        <f t="array" ref="T739">INDEX($AF$3:$CM$62,MATCH($S739,$AE$3:$AE$62,0),MATCH(T$1&amp;$R739,$AF$1:$CM$1&amp;$AF$2:$CM$2,0))*VLOOKUP($Q739,$C$17:$M$20,COUNTBLANK($D$15:D$15)+1,FALSE)</f>
        <v>34</v>
      </c>
      <c r="U739" s="3">
        <f t="array" ref="U739">INDEX($AF$3:$CM$62,MATCH($S739,$AE$3:$AE$62,0),MATCH(U$1&amp;$R739,$AF$1:$CM$1&amp;$AF$2:$CM$2,0))*VLOOKUP($Q739,$C$17:$M$20,COUNTBLANK($D$15:E$15)+1,FALSE)</f>
        <v>0</v>
      </c>
      <c r="V739" s="3">
        <f t="array" ref="V739">INDEX($AF$3:$CM$62,MATCH($S739,$AE$3:$AE$62,0),MATCH(V$1&amp;$R739,$AF$1:$CM$1&amp;$AF$2:$CM$2,0))*VLOOKUP($Q739,$C$17:$M$20,COUNTBLANK($D$15:F$15)+1,FALSE)</f>
        <v>68</v>
      </c>
      <c r="W739" s="3">
        <f t="array" ref="W739">INDEX($AF$3:$CM$62,MATCH($S739,$AE$3:$AE$62,0),MATCH(W$1&amp;$R739,$AF$1:$CM$1&amp;$AF$2:$CM$2,0))*VLOOKUP($Q739,$C$17:$M$20,COUNTBLANK($D$15:G$15)+1,FALSE)</f>
        <v>0</v>
      </c>
      <c r="X739" s="3">
        <f t="array" ref="X739">INDEX($AF$3:$CM$62,MATCH($S739,$AE$3:$AE$62,0),MATCH(X$1&amp;$R739,$AF$1:$CM$1&amp;$AF$2:$CM$2,0))*VLOOKUP($Q739,$C$17:$M$20,COUNTBLANK($D$15:H$15)+1,FALSE)</f>
        <v>0</v>
      </c>
      <c r="Y739" s="3">
        <f t="array" ref="Y739">INDEX($AF$3:$CM$62,MATCH($S739,$AE$3:$AE$62,0),MATCH(Y$1&amp;$R739,$AF$1:$CM$1&amp;$AF$2:$CM$2,0))*VLOOKUP($Q739,$C$17:$M$20,COUNTBLANK($D$15:I$15)+1,FALSE)</f>
        <v>0</v>
      </c>
      <c r="Z739" s="3">
        <f t="array" ref="Z739">INDEX($AF$3:$CM$62,MATCH($S739,$AE$3:$AE$62,0),MATCH(Z$1&amp;$R739,$AF$1:$CM$1&amp;$AF$2:$CM$2,0))*VLOOKUP($Q739,$C$17:$M$20,COUNTBLANK($D$15:J$15)+1,FALSE)</f>
        <v>0.02</v>
      </c>
      <c r="AA739" s="3">
        <f t="array" ref="AA739">INDEX($AF$3:$CM$62,MATCH($S739,$AE$3:$AE$62,0),MATCH(AA$1&amp;$R739,$AF$1:$CM$1&amp;$AF$2:$CM$2,0))*VLOOKUP($Q739,$C$17:$M$20,COUNTBLANK($D$15:K$15)+1,FALSE)</f>
        <v>0.02</v>
      </c>
      <c r="AB739" s="3">
        <f t="array" ref="AB739">INDEX($AF$3:$CM$62,MATCH($S739,$AE$3:$AE$62,0),MATCH(AB$1&amp;$R739,$AF$1:$CM$1&amp;$AF$2:$CM$2,0))*VLOOKUP($Q739,$C$17:$M$20,COUNTBLANK($D$15:L$15)+1,FALSE)</f>
        <v>0</v>
      </c>
      <c r="AC739" s="3">
        <f t="array" ref="AC739">INDEX($AF$3:$CM$62,MATCH($S739,$AE$3:$AE$62,0),MATCH(AC$1&amp;$R739,$AF$1:$CM$1&amp;$AF$2:$CM$2,0))*VLOOKUP($Q739,$C$17:$M$20,COUNTBLANK($D$15:M$15)+1,FALSE)</f>
        <v>0</v>
      </c>
    </row>
    <row r="740" spans="17:29" x14ac:dyDescent="0.2">
      <c r="Q740" t="s">
        <v>421</v>
      </c>
      <c r="R740">
        <f t="shared" si="147"/>
        <v>1</v>
      </c>
      <c r="S740">
        <f t="shared" si="148"/>
        <v>18</v>
      </c>
      <c r="T740" s="3">
        <f t="array" ref="T740">INDEX($AF$3:$CM$62,MATCH($S740,$AE$3:$AE$62,0),MATCH(T$1&amp;$R740,$AF$1:$CM$1&amp;$AF$2:$CM$2,0))*VLOOKUP($Q740,$C$17:$M$20,COUNTBLANK($D$15:D$15)+1,FALSE)</f>
        <v>36</v>
      </c>
      <c r="U740" s="3">
        <f t="array" ref="U740">INDEX($AF$3:$CM$62,MATCH($S740,$AE$3:$AE$62,0),MATCH(U$1&amp;$R740,$AF$1:$CM$1&amp;$AF$2:$CM$2,0))*VLOOKUP($Q740,$C$17:$M$20,COUNTBLANK($D$15:E$15)+1,FALSE)</f>
        <v>0</v>
      </c>
      <c r="V740" s="3">
        <f t="array" ref="V740">INDEX($AF$3:$CM$62,MATCH($S740,$AE$3:$AE$62,0),MATCH(V$1&amp;$R740,$AF$1:$CM$1&amp;$AF$2:$CM$2,0))*VLOOKUP($Q740,$C$17:$M$20,COUNTBLANK($D$15:F$15)+1,FALSE)</f>
        <v>72</v>
      </c>
      <c r="W740" s="3">
        <f t="array" ref="W740">INDEX($AF$3:$CM$62,MATCH($S740,$AE$3:$AE$62,0),MATCH(W$1&amp;$R740,$AF$1:$CM$1&amp;$AF$2:$CM$2,0))*VLOOKUP($Q740,$C$17:$M$20,COUNTBLANK($D$15:G$15)+1,FALSE)</f>
        <v>0</v>
      </c>
      <c r="X740" s="3">
        <f t="array" ref="X740">INDEX($AF$3:$CM$62,MATCH($S740,$AE$3:$AE$62,0),MATCH(X$1&amp;$R740,$AF$1:$CM$1&amp;$AF$2:$CM$2,0))*VLOOKUP($Q740,$C$17:$M$20,COUNTBLANK($D$15:H$15)+1,FALSE)</f>
        <v>0</v>
      </c>
      <c r="Y740" s="3">
        <f t="array" ref="Y740">INDEX($AF$3:$CM$62,MATCH($S740,$AE$3:$AE$62,0),MATCH(Y$1&amp;$R740,$AF$1:$CM$1&amp;$AF$2:$CM$2,0))*VLOOKUP($Q740,$C$17:$M$20,COUNTBLANK($D$15:I$15)+1,FALSE)</f>
        <v>0</v>
      </c>
      <c r="Z740" s="3">
        <f t="array" ref="Z740">INDEX($AF$3:$CM$62,MATCH($S740,$AE$3:$AE$62,0),MATCH(Z$1&amp;$R740,$AF$1:$CM$1&amp;$AF$2:$CM$2,0))*VLOOKUP($Q740,$C$17:$M$20,COUNTBLANK($D$15:J$15)+1,FALSE)</f>
        <v>0.02</v>
      </c>
      <c r="AA740" s="3">
        <f t="array" ref="AA740">INDEX($AF$3:$CM$62,MATCH($S740,$AE$3:$AE$62,0),MATCH(AA$1&amp;$R740,$AF$1:$CM$1&amp;$AF$2:$CM$2,0))*VLOOKUP($Q740,$C$17:$M$20,COUNTBLANK($D$15:K$15)+1,FALSE)</f>
        <v>0.02</v>
      </c>
      <c r="AB740" s="3">
        <f t="array" ref="AB740">INDEX($AF$3:$CM$62,MATCH($S740,$AE$3:$AE$62,0),MATCH(AB$1&amp;$R740,$AF$1:$CM$1&amp;$AF$2:$CM$2,0))*VLOOKUP($Q740,$C$17:$M$20,COUNTBLANK($D$15:L$15)+1,FALSE)</f>
        <v>0</v>
      </c>
      <c r="AC740" s="3">
        <f t="array" ref="AC740">INDEX($AF$3:$CM$62,MATCH($S740,$AE$3:$AE$62,0),MATCH(AC$1&amp;$R740,$AF$1:$CM$1&amp;$AF$2:$CM$2,0))*VLOOKUP($Q740,$C$17:$M$20,COUNTBLANK($D$15:M$15)+1,FALSE)</f>
        <v>0</v>
      </c>
    </row>
    <row r="741" spans="17:29" x14ac:dyDescent="0.2">
      <c r="Q741" t="s">
        <v>421</v>
      </c>
      <c r="R741">
        <f t="shared" si="147"/>
        <v>1</v>
      </c>
      <c r="S741">
        <f t="shared" si="148"/>
        <v>19</v>
      </c>
      <c r="T741" s="3">
        <f t="array" ref="T741">INDEX($AF$3:$CM$62,MATCH($S741,$AE$3:$AE$62,0),MATCH(T$1&amp;$R741,$AF$1:$CM$1&amp;$AF$2:$CM$2,0))*VLOOKUP($Q741,$C$17:$M$20,COUNTBLANK($D$15:D$15)+1,FALSE)</f>
        <v>38</v>
      </c>
      <c r="U741" s="3">
        <f t="array" ref="U741">INDEX($AF$3:$CM$62,MATCH($S741,$AE$3:$AE$62,0),MATCH(U$1&amp;$R741,$AF$1:$CM$1&amp;$AF$2:$CM$2,0))*VLOOKUP($Q741,$C$17:$M$20,COUNTBLANK($D$15:E$15)+1,FALSE)</f>
        <v>0</v>
      </c>
      <c r="V741" s="3">
        <f t="array" ref="V741">INDEX($AF$3:$CM$62,MATCH($S741,$AE$3:$AE$62,0),MATCH(V$1&amp;$R741,$AF$1:$CM$1&amp;$AF$2:$CM$2,0))*VLOOKUP($Q741,$C$17:$M$20,COUNTBLANK($D$15:F$15)+1,FALSE)</f>
        <v>76</v>
      </c>
      <c r="W741" s="3">
        <f t="array" ref="W741">INDEX($AF$3:$CM$62,MATCH($S741,$AE$3:$AE$62,0),MATCH(W$1&amp;$R741,$AF$1:$CM$1&amp;$AF$2:$CM$2,0))*VLOOKUP($Q741,$C$17:$M$20,COUNTBLANK($D$15:G$15)+1,FALSE)</f>
        <v>0</v>
      </c>
      <c r="X741" s="3">
        <f t="array" ref="X741">INDEX($AF$3:$CM$62,MATCH($S741,$AE$3:$AE$62,0),MATCH(X$1&amp;$R741,$AF$1:$CM$1&amp;$AF$2:$CM$2,0))*VLOOKUP($Q741,$C$17:$M$20,COUNTBLANK($D$15:H$15)+1,FALSE)</f>
        <v>0</v>
      </c>
      <c r="Y741" s="3">
        <f t="array" ref="Y741">INDEX($AF$3:$CM$62,MATCH($S741,$AE$3:$AE$62,0),MATCH(Y$1&amp;$R741,$AF$1:$CM$1&amp;$AF$2:$CM$2,0))*VLOOKUP($Q741,$C$17:$M$20,COUNTBLANK($D$15:I$15)+1,FALSE)</f>
        <v>0</v>
      </c>
      <c r="Z741" s="3">
        <f t="array" ref="Z741">INDEX($AF$3:$CM$62,MATCH($S741,$AE$3:$AE$62,0),MATCH(Z$1&amp;$R741,$AF$1:$CM$1&amp;$AF$2:$CM$2,0))*VLOOKUP($Q741,$C$17:$M$20,COUNTBLANK($D$15:J$15)+1,FALSE)</f>
        <v>0.02</v>
      </c>
      <c r="AA741" s="3">
        <f t="array" ref="AA741">INDEX($AF$3:$CM$62,MATCH($S741,$AE$3:$AE$62,0),MATCH(AA$1&amp;$R741,$AF$1:$CM$1&amp;$AF$2:$CM$2,0))*VLOOKUP($Q741,$C$17:$M$20,COUNTBLANK($D$15:K$15)+1,FALSE)</f>
        <v>0.02</v>
      </c>
      <c r="AB741" s="3">
        <f t="array" ref="AB741">INDEX($AF$3:$CM$62,MATCH($S741,$AE$3:$AE$62,0),MATCH(AB$1&amp;$R741,$AF$1:$CM$1&amp;$AF$2:$CM$2,0))*VLOOKUP($Q741,$C$17:$M$20,COUNTBLANK($D$15:L$15)+1,FALSE)</f>
        <v>0</v>
      </c>
      <c r="AC741" s="3">
        <f t="array" ref="AC741">INDEX($AF$3:$CM$62,MATCH($S741,$AE$3:$AE$62,0),MATCH(AC$1&amp;$R741,$AF$1:$CM$1&amp;$AF$2:$CM$2,0))*VLOOKUP($Q741,$C$17:$M$20,COUNTBLANK($D$15:M$15)+1,FALSE)</f>
        <v>0</v>
      </c>
    </row>
    <row r="742" spans="17:29" x14ac:dyDescent="0.2">
      <c r="Q742" t="s">
        <v>421</v>
      </c>
      <c r="R742">
        <f t="shared" si="147"/>
        <v>1</v>
      </c>
      <c r="S742">
        <f t="shared" si="148"/>
        <v>20</v>
      </c>
      <c r="T742" s="3">
        <f t="array" ref="T742">INDEX($AF$3:$CM$62,MATCH($S742,$AE$3:$AE$62,0),MATCH(T$1&amp;$R742,$AF$1:$CM$1&amp;$AF$2:$CM$2,0))*VLOOKUP($Q742,$C$17:$M$20,COUNTBLANK($D$15:D$15)+1,FALSE)</f>
        <v>40</v>
      </c>
      <c r="U742" s="3">
        <f t="array" ref="U742">INDEX($AF$3:$CM$62,MATCH($S742,$AE$3:$AE$62,0),MATCH(U$1&amp;$R742,$AF$1:$CM$1&amp;$AF$2:$CM$2,0))*VLOOKUP($Q742,$C$17:$M$20,COUNTBLANK($D$15:E$15)+1,FALSE)</f>
        <v>0</v>
      </c>
      <c r="V742" s="3">
        <f t="array" ref="V742">INDEX($AF$3:$CM$62,MATCH($S742,$AE$3:$AE$62,0),MATCH(V$1&amp;$R742,$AF$1:$CM$1&amp;$AF$2:$CM$2,0))*VLOOKUP($Q742,$C$17:$M$20,COUNTBLANK($D$15:F$15)+1,FALSE)</f>
        <v>80</v>
      </c>
      <c r="W742" s="3">
        <f t="array" ref="W742">INDEX($AF$3:$CM$62,MATCH($S742,$AE$3:$AE$62,0),MATCH(W$1&amp;$R742,$AF$1:$CM$1&amp;$AF$2:$CM$2,0))*VLOOKUP($Q742,$C$17:$M$20,COUNTBLANK($D$15:G$15)+1,FALSE)</f>
        <v>0</v>
      </c>
      <c r="X742" s="3">
        <f t="array" ref="X742">INDEX($AF$3:$CM$62,MATCH($S742,$AE$3:$AE$62,0),MATCH(X$1&amp;$R742,$AF$1:$CM$1&amp;$AF$2:$CM$2,0))*VLOOKUP($Q742,$C$17:$M$20,COUNTBLANK($D$15:H$15)+1,FALSE)</f>
        <v>0</v>
      </c>
      <c r="Y742" s="3">
        <f t="array" ref="Y742">INDEX($AF$3:$CM$62,MATCH($S742,$AE$3:$AE$62,0),MATCH(Y$1&amp;$R742,$AF$1:$CM$1&amp;$AF$2:$CM$2,0))*VLOOKUP($Q742,$C$17:$M$20,COUNTBLANK($D$15:I$15)+1,FALSE)</f>
        <v>0</v>
      </c>
      <c r="Z742" s="3">
        <f t="array" ref="Z742">INDEX($AF$3:$CM$62,MATCH($S742,$AE$3:$AE$62,0),MATCH(Z$1&amp;$R742,$AF$1:$CM$1&amp;$AF$2:$CM$2,0))*VLOOKUP($Q742,$C$17:$M$20,COUNTBLANK($D$15:J$15)+1,FALSE)</f>
        <v>0.04</v>
      </c>
      <c r="AA742" s="3">
        <f t="array" ref="AA742">INDEX($AF$3:$CM$62,MATCH($S742,$AE$3:$AE$62,0),MATCH(AA$1&amp;$R742,$AF$1:$CM$1&amp;$AF$2:$CM$2,0))*VLOOKUP($Q742,$C$17:$M$20,COUNTBLANK($D$15:K$15)+1,FALSE)</f>
        <v>0.04</v>
      </c>
      <c r="AB742" s="3">
        <f t="array" ref="AB742">INDEX($AF$3:$CM$62,MATCH($S742,$AE$3:$AE$62,0),MATCH(AB$1&amp;$R742,$AF$1:$CM$1&amp;$AF$2:$CM$2,0))*VLOOKUP($Q742,$C$17:$M$20,COUNTBLANK($D$15:L$15)+1,FALSE)</f>
        <v>0</v>
      </c>
      <c r="AC742" s="3">
        <f t="array" ref="AC742">INDEX($AF$3:$CM$62,MATCH($S742,$AE$3:$AE$62,0),MATCH(AC$1&amp;$R742,$AF$1:$CM$1&amp;$AF$2:$CM$2,0))*VLOOKUP($Q742,$C$17:$M$20,COUNTBLANK($D$15:M$15)+1,FALSE)</f>
        <v>0</v>
      </c>
    </row>
    <row r="743" spans="17:29" x14ac:dyDescent="0.2">
      <c r="Q743" t="s">
        <v>421</v>
      </c>
      <c r="R743">
        <f t="shared" si="147"/>
        <v>1</v>
      </c>
      <c r="S743">
        <f t="shared" si="148"/>
        <v>21</v>
      </c>
      <c r="T743" s="3">
        <f t="array" ref="T743">INDEX($AF$3:$CM$62,MATCH($S743,$AE$3:$AE$62,0),MATCH(T$1&amp;$R743,$AF$1:$CM$1&amp;$AF$2:$CM$2,0))*VLOOKUP($Q743,$C$17:$M$20,COUNTBLANK($D$15:D$15)+1,FALSE)</f>
        <v>42</v>
      </c>
      <c r="U743" s="3">
        <f t="array" ref="U743">INDEX($AF$3:$CM$62,MATCH($S743,$AE$3:$AE$62,0),MATCH(U$1&amp;$R743,$AF$1:$CM$1&amp;$AF$2:$CM$2,0))*VLOOKUP($Q743,$C$17:$M$20,COUNTBLANK($D$15:E$15)+1,FALSE)</f>
        <v>0</v>
      </c>
      <c r="V743" s="3">
        <f t="array" ref="V743">INDEX($AF$3:$CM$62,MATCH($S743,$AE$3:$AE$62,0),MATCH(V$1&amp;$R743,$AF$1:$CM$1&amp;$AF$2:$CM$2,0))*VLOOKUP($Q743,$C$17:$M$20,COUNTBLANK($D$15:F$15)+1,FALSE)</f>
        <v>84</v>
      </c>
      <c r="W743" s="3">
        <f t="array" ref="W743">INDEX($AF$3:$CM$62,MATCH($S743,$AE$3:$AE$62,0),MATCH(W$1&amp;$R743,$AF$1:$CM$1&amp;$AF$2:$CM$2,0))*VLOOKUP($Q743,$C$17:$M$20,COUNTBLANK($D$15:G$15)+1,FALSE)</f>
        <v>0</v>
      </c>
      <c r="X743" s="3">
        <f t="array" ref="X743">INDEX($AF$3:$CM$62,MATCH($S743,$AE$3:$AE$62,0),MATCH(X$1&amp;$R743,$AF$1:$CM$1&amp;$AF$2:$CM$2,0))*VLOOKUP($Q743,$C$17:$M$20,COUNTBLANK($D$15:H$15)+1,FALSE)</f>
        <v>0</v>
      </c>
      <c r="Y743" s="3">
        <f t="array" ref="Y743">INDEX($AF$3:$CM$62,MATCH($S743,$AE$3:$AE$62,0),MATCH(Y$1&amp;$R743,$AF$1:$CM$1&amp;$AF$2:$CM$2,0))*VLOOKUP($Q743,$C$17:$M$20,COUNTBLANK($D$15:I$15)+1,FALSE)</f>
        <v>0</v>
      </c>
      <c r="Z743" s="3">
        <f t="array" ref="Z743">INDEX($AF$3:$CM$62,MATCH($S743,$AE$3:$AE$62,0),MATCH(Z$1&amp;$R743,$AF$1:$CM$1&amp;$AF$2:$CM$2,0))*VLOOKUP($Q743,$C$17:$M$20,COUNTBLANK($D$15:J$15)+1,FALSE)</f>
        <v>0.04</v>
      </c>
      <c r="AA743" s="3">
        <f t="array" ref="AA743">INDEX($AF$3:$CM$62,MATCH($S743,$AE$3:$AE$62,0),MATCH(AA$1&amp;$R743,$AF$1:$CM$1&amp;$AF$2:$CM$2,0))*VLOOKUP($Q743,$C$17:$M$20,COUNTBLANK($D$15:K$15)+1,FALSE)</f>
        <v>0.04</v>
      </c>
      <c r="AB743" s="3">
        <f t="array" ref="AB743">INDEX($AF$3:$CM$62,MATCH($S743,$AE$3:$AE$62,0),MATCH(AB$1&amp;$R743,$AF$1:$CM$1&amp;$AF$2:$CM$2,0))*VLOOKUP($Q743,$C$17:$M$20,COUNTBLANK($D$15:L$15)+1,FALSE)</f>
        <v>0</v>
      </c>
      <c r="AC743" s="3">
        <f t="array" ref="AC743">INDEX($AF$3:$CM$62,MATCH($S743,$AE$3:$AE$62,0),MATCH(AC$1&amp;$R743,$AF$1:$CM$1&amp;$AF$2:$CM$2,0))*VLOOKUP($Q743,$C$17:$M$20,COUNTBLANK($D$15:M$15)+1,FALSE)</f>
        <v>0</v>
      </c>
    </row>
    <row r="744" spans="17:29" x14ac:dyDescent="0.2">
      <c r="Q744" t="s">
        <v>421</v>
      </c>
      <c r="R744">
        <f t="shared" si="147"/>
        <v>1</v>
      </c>
      <c r="S744">
        <f t="shared" si="148"/>
        <v>22</v>
      </c>
      <c r="T744" s="3">
        <f t="array" ref="T744">INDEX($AF$3:$CM$62,MATCH($S744,$AE$3:$AE$62,0),MATCH(T$1&amp;$R744,$AF$1:$CM$1&amp;$AF$2:$CM$2,0))*VLOOKUP($Q744,$C$17:$M$20,COUNTBLANK($D$15:D$15)+1,FALSE)</f>
        <v>44</v>
      </c>
      <c r="U744" s="3">
        <f t="array" ref="U744">INDEX($AF$3:$CM$62,MATCH($S744,$AE$3:$AE$62,0),MATCH(U$1&amp;$R744,$AF$1:$CM$1&amp;$AF$2:$CM$2,0))*VLOOKUP($Q744,$C$17:$M$20,COUNTBLANK($D$15:E$15)+1,FALSE)</f>
        <v>0</v>
      </c>
      <c r="V744" s="3">
        <f t="array" ref="V744">INDEX($AF$3:$CM$62,MATCH($S744,$AE$3:$AE$62,0),MATCH(V$1&amp;$R744,$AF$1:$CM$1&amp;$AF$2:$CM$2,0))*VLOOKUP($Q744,$C$17:$M$20,COUNTBLANK($D$15:F$15)+1,FALSE)</f>
        <v>88</v>
      </c>
      <c r="W744" s="3">
        <f t="array" ref="W744">INDEX($AF$3:$CM$62,MATCH($S744,$AE$3:$AE$62,0),MATCH(W$1&amp;$R744,$AF$1:$CM$1&amp;$AF$2:$CM$2,0))*VLOOKUP($Q744,$C$17:$M$20,COUNTBLANK($D$15:G$15)+1,FALSE)</f>
        <v>0</v>
      </c>
      <c r="X744" s="3">
        <f t="array" ref="X744">INDEX($AF$3:$CM$62,MATCH($S744,$AE$3:$AE$62,0),MATCH(X$1&amp;$R744,$AF$1:$CM$1&amp;$AF$2:$CM$2,0))*VLOOKUP($Q744,$C$17:$M$20,COUNTBLANK($D$15:H$15)+1,FALSE)</f>
        <v>0</v>
      </c>
      <c r="Y744" s="3">
        <f t="array" ref="Y744">INDEX($AF$3:$CM$62,MATCH($S744,$AE$3:$AE$62,0),MATCH(Y$1&amp;$R744,$AF$1:$CM$1&amp;$AF$2:$CM$2,0))*VLOOKUP($Q744,$C$17:$M$20,COUNTBLANK($D$15:I$15)+1,FALSE)</f>
        <v>0</v>
      </c>
      <c r="Z744" s="3">
        <f t="array" ref="Z744">INDEX($AF$3:$CM$62,MATCH($S744,$AE$3:$AE$62,0),MATCH(Z$1&amp;$R744,$AF$1:$CM$1&amp;$AF$2:$CM$2,0))*VLOOKUP($Q744,$C$17:$M$20,COUNTBLANK($D$15:J$15)+1,FALSE)</f>
        <v>0.04</v>
      </c>
      <c r="AA744" s="3">
        <f t="array" ref="AA744">INDEX($AF$3:$CM$62,MATCH($S744,$AE$3:$AE$62,0),MATCH(AA$1&amp;$R744,$AF$1:$CM$1&amp;$AF$2:$CM$2,0))*VLOOKUP($Q744,$C$17:$M$20,COUNTBLANK($D$15:K$15)+1,FALSE)</f>
        <v>0.04</v>
      </c>
      <c r="AB744" s="3">
        <f t="array" ref="AB744">INDEX($AF$3:$CM$62,MATCH($S744,$AE$3:$AE$62,0),MATCH(AB$1&amp;$R744,$AF$1:$CM$1&amp;$AF$2:$CM$2,0))*VLOOKUP($Q744,$C$17:$M$20,COUNTBLANK($D$15:L$15)+1,FALSE)</f>
        <v>0</v>
      </c>
      <c r="AC744" s="3">
        <f t="array" ref="AC744">INDEX($AF$3:$CM$62,MATCH($S744,$AE$3:$AE$62,0),MATCH(AC$1&amp;$R744,$AF$1:$CM$1&amp;$AF$2:$CM$2,0))*VLOOKUP($Q744,$C$17:$M$20,COUNTBLANK($D$15:M$15)+1,FALSE)</f>
        <v>0</v>
      </c>
    </row>
    <row r="745" spans="17:29" x14ac:dyDescent="0.2">
      <c r="Q745" t="s">
        <v>421</v>
      </c>
      <c r="R745">
        <f t="shared" si="147"/>
        <v>1</v>
      </c>
      <c r="S745">
        <f t="shared" si="148"/>
        <v>23</v>
      </c>
      <c r="T745" s="3">
        <f t="array" ref="T745">INDEX($AF$3:$CM$62,MATCH($S745,$AE$3:$AE$62,0),MATCH(T$1&amp;$R745,$AF$1:$CM$1&amp;$AF$2:$CM$2,0))*VLOOKUP($Q745,$C$17:$M$20,COUNTBLANK($D$15:D$15)+1,FALSE)</f>
        <v>46</v>
      </c>
      <c r="U745" s="3">
        <f t="array" ref="U745">INDEX($AF$3:$CM$62,MATCH($S745,$AE$3:$AE$62,0),MATCH(U$1&amp;$R745,$AF$1:$CM$1&amp;$AF$2:$CM$2,0))*VLOOKUP($Q745,$C$17:$M$20,COUNTBLANK($D$15:E$15)+1,FALSE)</f>
        <v>0</v>
      </c>
      <c r="V745" s="3">
        <f t="array" ref="V745">INDEX($AF$3:$CM$62,MATCH($S745,$AE$3:$AE$62,0),MATCH(V$1&amp;$R745,$AF$1:$CM$1&amp;$AF$2:$CM$2,0))*VLOOKUP($Q745,$C$17:$M$20,COUNTBLANK($D$15:F$15)+1,FALSE)</f>
        <v>92</v>
      </c>
      <c r="W745" s="3">
        <f t="array" ref="W745">INDEX($AF$3:$CM$62,MATCH($S745,$AE$3:$AE$62,0),MATCH(W$1&amp;$R745,$AF$1:$CM$1&amp;$AF$2:$CM$2,0))*VLOOKUP($Q745,$C$17:$M$20,COUNTBLANK($D$15:G$15)+1,FALSE)</f>
        <v>0</v>
      </c>
      <c r="X745" s="3">
        <f t="array" ref="X745">INDEX($AF$3:$CM$62,MATCH($S745,$AE$3:$AE$62,0),MATCH(X$1&amp;$R745,$AF$1:$CM$1&amp;$AF$2:$CM$2,0))*VLOOKUP($Q745,$C$17:$M$20,COUNTBLANK($D$15:H$15)+1,FALSE)</f>
        <v>0</v>
      </c>
      <c r="Y745" s="3">
        <f t="array" ref="Y745">INDEX($AF$3:$CM$62,MATCH($S745,$AE$3:$AE$62,0),MATCH(Y$1&amp;$R745,$AF$1:$CM$1&amp;$AF$2:$CM$2,0))*VLOOKUP($Q745,$C$17:$M$20,COUNTBLANK($D$15:I$15)+1,FALSE)</f>
        <v>0</v>
      </c>
      <c r="Z745" s="3">
        <f t="array" ref="Z745">INDEX($AF$3:$CM$62,MATCH($S745,$AE$3:$AE$62,0),MATCH(Z$1&amp;$R745,$AF$1:$CM$1&amp;$AF$2:$CM$2,0))*VLOOKUP($Q745,$C$17:$M$20,COUNTBLANK($D$15:J$15)+1,FALSE)</f>
        <v>0.04</v>
      </c>
      <c r="AA745" s="3">
        <f t="array" ref="AA745">INDEX($AF$3:$CM$62,MATCH($S745,$AE$3:$AE$62,0),MATCH(AA$1&amp;$R745,$AF$1:$CM$1&amp;$AF$2:$CM$2,0))*VLOOKUP($Q745,$C$17:$M$20,COUNTBLANK($D$15:K$15)+1,FALSE)</f>
        <v>0.04</v>
      </c>
      <c r="AB745" s="3">
        <f t="array" ref="AB745">INDEX($AF$3:$CM$62,MATCH($S745,$AE$3:$AE$62,0),MATCH(AB$1&amp;$R745,$AF$1:$CM$1&amp;$AF$2:$CM$2,0))*VLOOKUP($Q745,$C$17:$M$20,COUNTBLANK($D$15:L$15)+1,FALSE)</f>
        <v>0</v>
      </c>
      <c r="AC745" s="3">
        <f t="array" ref="AC745">INDEX($AF$3:$CM$62,MATCH($S745,$AE$3:$AE$62,0),MATCH(AC$1&amp;$R745,$AF$1:$CM$1&amp;$AF$2:$CM$2,0))*VLOOKUP($Q745,$C$17:$M$20,COUNTBLANK($D$15:M$15)+1,FALSE)</f>
        <v>0</v>
      </c>
    </row>
    <row r="746" spans="17:29" x14ac:dyDescent="0.2">
      <c r="Q746" t="s">
        <v>421</v>
      </c>
      <c r="R746">
        <f t="shared" si="147"/>
        <v>1</v>
      </c>
      <c r="S746">
        <f t="shared" si="148"/>
        <v>24</v>
      </c>
      <c r="T746" s="3">
        <f t="array" ref="T746">INDEX($AF$3:$CM$62,MATCH($S746,$AE$3:$AE$62,0),MATCH(T$1&amp;$R746,$AF$1:$CM$1&amp;$AF$2:$CM$2,0))*VLOOKUP($Q746,$C$17:$M$20,COUNTBLANK($D$15:D$15)+1,FALSE)</f>
        <v>48</v>
      </c>
      <c r="U746" s="3">
        <f t="array" ref="U746">INDEX($AF$3:$CM$62,MATCH($S746,$AE$3:$AE$62,0),MATCH(U$1&amp;$R746,$AF$1:$CM$1&amp;$AF$2:$CM$2,0))*VLOOKUP($Q746,$C$17:$M$20,COUNTBLANK($D$15:E$15)+1,FALSE)</f>
        <v>0</v>
      </c>
      <c r="V746" s="3">
        <f t="array" ref="V746">INDEX($AF$3:$CM$62,MATCH($S746,$AE$3:$AE$62,0),MATCH(V$1&amp;$R746,$AF$1:$CM$1&amp;$AF$2:$CM$2,0))*VLOOKUP($Q746,$C$17:$M$20,COUNTBLANK($D$15:F$15)+1,FALSE)</f>
        <v>96</v>
      </c>
      <c r="W746" s="3">
        <f t="array" ref="W746">INDEX($AF$3:$CM$62,MATCH($S746,$AE$3:$AE$62,0),MATCH(W$1&amp;$R746,$AF$1:$CM$1&amp;$AF$2:$CM$2,0))*VLOOKUP($Q746,$C$17:$M$20,COUNTBLANK($D$15:G$15)+1,FALSE)</f>
        <v>0</v>
      </c>
      <c r="X746" s="3">
        <f t="array" ref="X746">INDEX($AF$3:$CM$62,MATCH($S746,$AE$3:$AE$62,0),MATCH(X$1&amp;$R746,$AF$1:$CM$1&amp;$AF$2:$CM$2,0))*VLOOKUP($Q746,$C$17:$M$20,COUNTBLANK($D$15:H$15)+1,FALSE)</f>
        <v>0</v>
      </c>
      <c r="Y746" s="3">
        <f t="array" ref="Y746">INDEX($AF$3:$CM$62,MATCH($S746,$AE$3:$AE$62,0),MATCH(Y$1&amp;$R746,$AF$1:$CM$1&amp;$AF$2:$CM$2,0))*VLOOKUP($Q746,$C$17:$M$20,COUNTBLANK($D$15:I$15)+1,FALSE)</f>
        <v>0</v>
      </c>
      <c r="Z746" s="3">
        <f t="array" ref="Z746">INDEX($AF$3:$CM$62,MATCH($S746,$AE$3:$AE$62,0),MATCH(Z$1&amp;$R746,$AF$1:$CM$1&amp;$AF$2:$CM$2,0))*VLOOKUP($Q746,$C$17:$M$20,COUNTBLANK($D$15:J$15)+1,FALSE)</f>
        <v>0.04</v>
      </c>
      <c r="AA746" s="3">
        <f t="array" ref="AA746">INDEX($AF$3:$CM$62,MATCH($S746,$AE$3:$AE$62,0),MATCH(AA$1&amp;$R746,$AF$1:$CM$1&amp;$AF$2:$CM$2,0))*VLOOKUP($Q746,$C$17:$M$20,COUNTBLANK($D$15:K$15)+1,FALSE)</f>
        <v>0.04</v>
      </c>
      <c r="AB746" s="3">
        <f t="array" ref="AB746">INDEX($AF$3:$CM$62,MATCH($S746,$AE$3:$AE$62,0),MATCH(AB$1&amp;$R746,$AF$1:$CM$1&amp;$AF$2:$CM$2,0))*VLOOKUP($Q746,$C$17:$M$20,COUNTBLANK($D$15:L$15)+1,FALSE)</f>
        <v>0</v>
      </c>
      <c r="AC746" s="3">
        <f t="array" ref="AC746">INDEX($AF$3:$CM$62,MATCH($S746,$AE$3:$AE$62,0),MATCH(AC$1&amp;$R746,$AF$1:$CM$1&amp;$AF$2:$CM$2,0))*VLOOKUP($Q746,$C$17:$M$20,COUNTBLANK($D$15:M$15)+1,FALSE)</f>
        <v>0</v>
      </c>
    </row>
    <row r="747" spans="17:29" x14ac:dyDescent="0.2">
      <c r="Q747" t="s">
        <v>421</v>
      </c>
      <c r="R747">
        <f t="shared" si="147"/>
        <v>1</v>
      </c>
      <c r="S747">
        <f t="shared" si="148"/>
        <v>25</v>
      </c>
      <c r="T747" s="3">
        <f t="array" ref="T747">INDEX($AF$3:$CM$62,MATCH($S747,$AE$3:$AE$62,0),MATCH(T$1&amp;$R747,$AF$1:$CM$1&amp;$AF$2:$CM$2,0))*VLOOKUP($Q747,$C$17:$M$20,COUNTBLANK($D$15:D$15)+1,FALSE)</f>
        <v>50</v>
      </c>
      <c r="U747" s="3">
        <f t="array" ref="U747">INDEX($AF$3:$CM$62,MATCH($S747,$AE$3:$AE$62,0),MATCH(U$1&amp;$R747,$AF$1:$CM$1&amp;$AF$2:$CM$2,0))*VLOOKUP($Q747,$C$17:$M$20,COUNTBLANK($D$15:E$15)+1,FALSE)</f>
        <v>0</v>
      </c>
      <c r="V747" s="3">
        <f t="array" ref="V747">INDEX($AF$3:$CM$62,MATCH($S747,$AE$3:$AE$62,0),MATCH(V$1&amp;$R747,$AF$1:$CM$1&amp;$AF$2:$CM$2,0))*VLOOKUP($Q747,$C$17:$M$20,COUNTBLANK($D$15:F$15)+1,FALSE)</f>
        <v>100</v>
      </c>
      <c r="W747" s="3">
        <f t="array" ref="W747">INDEX($AF$3:$CM$62,MATCH($S747,$AE$3:$AE$62,0),MATCH(W$1&amp;$R747,$AF$1:$CM$1&amp;$AF$2:$CM$2,0))*VLOOKUP($Q747,$C$17:$M$20,COUNTBLANK($D$15:G$15)+1,FALSE)</f>
        <v>0</v>
      </c>
      <c r="X747" s="3">
        <f t="array" ref="X747">INDEX($AF$3:$CM$62,MATCH($S747,$AE$3:$AE$62,0),MATCH(X$1&amp;$R747,$AF$1:$CM$1&amp;$AF$2:$CM$2,0))*VLOOKUP($Q747,$C$17:$M$20,COUNTBLANK($D$15:H$15)+1,FALSE)</f>
        <v>0</v>
      </c>
      <c r="Y747" s="3">
        <f t="array" ref="Y747">INDEX($AF$3:$CM$62,MATCH($S747,$AE$3:$AE$62,0),MATCH(Y$1&amp;$R747,$AF$1:$CM$1&amp;$AF$2:$CM$2,0))*VLOOKUP($Q747,$C$17:$M$20,COUNTBLANK($D$15:I$15)+1,FALSE)</f>
        <v>0</v>
      </c>
      <c r="Z747" s="3">
        <f t="array" ref="Z747">INDEX($AF$3:$CM$62,MATCH($S747,$AE$3:$AE$62,0),MATCH(Z$1&amp;$R747,$AF$1:$CM$1&amp;$AF$2:$CM$2,0))*VLOOKUP($Q747,$C$17:$M$20,COUNTBLANK($D$15:J$15)+1,FALSE)</f>
        <v>0.04</v>
      </c>
      <c r="AA747" s="3">
        <f t="array" ref="AA747">INDEX($AF$3:$CM$62,MATCH($S747,$AE$3:$AE$62,0),MATCH(AA$1&amp;$R747,$AF$1:$CM$1&amp;$AF$2:$CM$2,0))*VLOOKUP($Q747,$C$17:$M$20,COUNTBLANK($D$15:K$15)+1,FALSE)</f>
        <v>0.04</v>
      </c>
      <c r="AB747" s="3">
        <f t="array" ref="AB747">INDEX($AF$3:$CM$62,MATCH($S747,$AE$3:$AE$62,0),MATCH(AB$1&amp;$R747,$AF$1:$CM$1&amp;$AF$2:$CM$2,0))*VLOOKUP($Q747,$C$17:$M$20,COUNTBLANK($D$15:L$15)+1,FALSE)</f>
        <v>0</v>
      </c>
      <c r="AC747" s="3">
        <f t="array" ref="AC747">INDEX($AF$3:$CM$62,MATCH($S747,$AE$3:$AE$62,0),MATCH(AC$1&amp;$R747,$AF$1:$CM$1&amp;$AF$2:$CM$2,0))*VLOOKUP($Q747,$C$17:$M$20,COUNTBLANK($D$15:M$15)+1,FALSE)</f>
        <v>0</v>
      </c>
    </row>
    <row r="748" spans="17:29" x14ac:dyDescent="0.2">
      <c r="Q748" t="s">
        <v>421</v>
      </c>
      <c r="R748">
        <f t="shared" ref="R748:R811" si="149">R388</f>
        <v>1</v>
      </c>
      <c r="S748">
        <f t="shared" si="148"/>
        <v>26</v>
      </c>
      <c r="T748" s="3">
        <f t="array" ref="T748">INDEX($AF$3:$CM$62,MATCH($S748,$AE$3:$AE$62,0),MATCH(T$1&amp;$R748,$AF$1:$CM$1&amp;$AF$2:$CM$2,0))*VLOOKUP($Q748,$C$17:$M$20,COUNTBLANK($D$15:D$15)+1,FALSE)</f>
        <v>52</v>
      </c>
      <c r="U748" s="3">
        <f t="array" ref="U748">INDEX($AF$3:$CM$62,MATCH($S748,$AE$3:$AE$62,0),MATCH(U$1&amp;$R748,$AF$1:$CM$1&amp;$AF$2:$CM$2,0))*VLOOKUP($Q748,$C$17:$M$20,COUNTBLANK($D$15:E$15)+1,FALSE)</f>
        <v>0</v>
      </c>
      <c r="V748" s="3">
        <f t="array" ref="V748">INDEX($AF$3:$CM$62,MATCH($S748,$AE$3:$AE$62,0),MATCH(V$1&amp;$R748,$AF$1:$CM$1&amp;$AF$2:$CM$2,0))*VLOOKUP($Q748,$C$17:$M$20,COUNTBLANK($D$15:F$15)+1,FALSE)</f>
        <v>104</v>
      </c>
      <c r="W748" s="3">
        <f t="array" ref="W748">INDEX($AF$3:$CM$62,MATCH($S748,$AE$3:$AE$62,0),MATCH(W$1&amp;$R748,$AF$1:$CM$1&amp;$AF$2:$CM$2,0))*VLOOKUP($Q748,$C$17:$M$20,COUNTBLANK($D$15:G$15)+1,FALSE)</f>
        <v>0</v>
      </c>
      <c r="X748" s="3">
        <f t="array" ref="X748">INDEX($AF$3:$CM$62,MATCH($S748,$AE$3:$AE$62,0),MATCH(X$1&amp;$R748,$AF$1:$CM$1&amp;$AF$2:$CM$2,0))*VLOOKUP($Q748,$C$17:$M$20,COUNTBLANK($D$15:H$15)+1,FALSE)</f>
        <v>0</v>
      </c>
      <c r="Y748" s="3">
        <f t="array" ref="Y748">INDEX($AF$3:$CM$62,MATCH($S748,$AE$3:$AE$62,0),MATCH(Y$1&amp;$R748,$AF$1:$CM$1&amp;$AF$2:$CM$2,0))*VLOOKUP($Q748,$C$17:$M$20,COUNTBLANK($D$15:I$15)+1,FALSE)</f>
        <v>0</v>
      </c>
      <c r="Z748" s="3">
        <f t="array" ref="Z748">INDEX($AF$3:$CM$62,MATCH($S748,$AE$3:$AE$62,0),MATCH(Z$1&amp;$R748,$AF$1:$CM$1&amp;$AF$2:$CM$2,0))*VLOOKUP($Q748,$C$17:$M$20,COUNTBLANK($D$15:J$15)+1,FALSE)</f>
        <v>0.04</v>
      </c>
      <c r="AA748" s="3">
        <f t="array" ref="AA748">INDEX($AF$3:$CM$62,MATCH($S748,$AE$3:$AE$62,0),MATCH(AA$1&amp;$R748,$AF$1:$CM$1&amp;$AF$2:$CM$2,0))*VLOOKUP($Q748,$C$17:$M$20,COUNTBLANK($D$15:K$15)+1,FALSE)</f>
        <v>0.04</v>
      </c>
      <c r="AB748" s="3">
        <f t="array" ref="AB748">INDEX($AF$3:$CM$62,MATCH($S748,$AE$3:$AE$62,0),MATCH(AB$1&amp;$R748,$AF$1:$CM$1&amp;$AF$2:$CM$2,0))*VLOOKUP($Q748,$C$17:$M$20,COUNTBLANK($D$15:L$15)+1,FALSE)</f>
        <v>0</v>
      </c>
      <c r="AC748" s="3">
        <f t="array" ref="AC748">INDEX($AF$3:$CM$62,MATCH($S748,$AE$3:$AE$62,0),MATCH(AC$1&amp;$R748,$AF$1:$CM$1&amp;$AF$2:$CM$2,0))*VLOOKUP($Q748,$C$17:$M$20,COUNTBLANK($D$15:M$15)+1,FALSE)</f>
        <v>0</v>
      </c>
    </row>
    <row r="749" spans="17:29" x14ac:dyDescent="0.2">
      <c r="Q749" t="s">
        <v>421</v>
      </c>
      <c r="R749">
        <f t="shared" si="149"/>
        <v>1</v>
      </c>
      <c r="S749">
        <f t="shared" si="148"/>
        <v>27</v>
      </c>
      <c r="T749" s="3">
        <f t="array" ref="T749">INDEX($AF$3:$CM$62,MATCH($S749,$AE$3:$AE$62,0),MATCH(T$1&amp;$R749,$AF$1:$CM$1&amp;$AF$2:$CM$2,0))*VLOOKUP($Q749,$C$17:$M$20,COUNTBLANK($D$15:D$15)+1,FALSE)</f>
        <v>54</v>
      </c>
      <c r="U749" s="3">
        <f t="array" ref="U749">INDEX($AF$3:$CM$62,MATCH($S749,$AE$3:$AE$62,0),MATCH(U$1&amp;$R749,$AF$1:$CM$1&amp;$AF$2:$CM$2,0))*VLOOKUP($Q749,$C$17:$M$20,COUNTBLANK($D$15:E$15)+1,FALSE)</f>
        <v>0</v>
      </c>
      <c r="V749" s="3">
        <f t="array" ref="V749">INDEX($AF$3:$CM$62,MATCH($S749,$AE$3:$AE$62,0),MATCH(V$1&amp;$R749,$AF$1:$CM$1&amp;$AF$2:$CM$2,0))*VLOOKUP($Q749,$C$17:$M$20,COUNTBLANK($D$15:F$15)+1,FALSE)</f>
        <v>108</v>
      </c>
      <c r="W749" s="3">
        <f t="array" ref="W749">INDEX($AF$3:$CM$62,MATCH($S749,$AE$3:$AE$62,0),MATCH(W$1&amp;$R749,$AF$1:$CM$1&amp;$AF$2:$CM$2,0))*VLOOKUP($Q749,$C$17:$M$20,COUNTBLANK($D$15:G$15)+1,FALSE)</f>
        <v>0</v>
      </c>
      <c r="X749" s="3">
        <f t="array" ref="X749">INDEX($AF$3:$CM$62,MATCH($S749,$AE$3:$AE$62,0),MATCH(X$1&amp;$R749,$AF$1:$CM$1&amp;$AF$2:$CM$2,0))*VLOOKUP($Q749,$C$17:$M$20,COUNTBLANK($D$15:H$15)+1,FALSE)</f>
        <v>0</v>
      </c>
      <c r="Y749" s="3">
        <f t="array" ref="Y749">INDEX($AF$3:$CM$62,MATCH($S749,$AE$3:$AE$62,0),MATCH(Y$1&amp;$R749,$AF$1:$CM$1&amp;$AF$2:$CM$2,0))*VLOOKUP($Q749,$C$17:$M$20,COUNTBLANK($D$15:I$15)+1,FALSE)</f>
        <v>0</v>
      </c>
      <c r="Z749" s="3">
        <f t="array" ref="Z749">INDEX($AF$3:$CM$62,MATCH($S749,$AE$3:$AE$62,0),MATCH(Z$1&amp;$R749,$AF$1:$CM$1&amp;$AF$2:$CM$2,0))*VLOOKUP($Q749,$C$17:$M$20,COUNTBLANK($D$15:J$15)+1,FALSE)</f>
        <v>0.04</v>
      </c>
      <c r="AA749" s="3">
        <f t="array" ref="AA749">INDEX($AF$3:$CM$62,MATCH($S749,$AE$3:$AE$62,0),MATCH(AA$1&amp;$R749,$AF$1:$CM$1&amp;$AF$2:$CM$2,0))*VLOOKUP($Q749,$C$17:$M$20,COUNTBLANK($D$15:K$15)+1,FALSE)</f>
        <v>0.04</v>
      </c>
      <c r="AB749" s="3">
        <f t="array" ref="AB749">INDEX($AF$3:$CM$62,MATCH($S749,$AE$3:$AE$62,0),MATCH(AB$1&amp;$R749,$AF$1:$CM$1&amp;$AF$2:$CM$2,0))*VLOOKUP($Q749,$C$17:$M$20,COUNTBLANK($D$15:L$15)+1,FALSE)</f>
        <v>0</v>
      </c>
      <c r="AC749" s="3">
        <f t="array" ref="AC749">INDEX($AF$3:$CM$62,MATCH($S749,$AE$3:$AE$62,0),MATCH(AC$1&amp;$R749,$AF$1:$CM$1&amp;$AF$2:$CM$2,0))*VLOOKUP($Q749,$C$17:$M$20,COUNTBLANK($D$15:M$15)+1,FALSE)</f>
        <v>0</v>
      </c>
    </row>
    <row r="750" spans="17:29" x14ac:dyDescent="0.2">
      <c r="Q750" t="s">
        <v>421</v>
      </c>
      <c r="R750">
        <f t="shared" si="149"/>
        <v>1</v>
      </c>
      <c r="S750">
        <f t="shared" si="148"/>
        <v>28</v>
      </c>
      <c r="T750" s="3">
        <f t="array" ref="T750">INDEX($AF$3:$CM$62,MATCH($S750,$AE$3:$AE$62,0),MATCH(T$1&amp;$R750,$AF$1:$CM$1&amp;$AF$2:$CM$2,0))*VLOOKUP($Q750,$C$17:$M$20,COUNTBLANK($D$15:D$15)+1,FALSE)</f>
        <v>56</v>
      </c>
      <c r="U750" s="3">
        <f t="array" ref="U750">INDEX($AF$3:$CM$62,MATCH($S750,$AE$3:$AE$62,0),MATCH(U$1&amp;$R750,$AF$1:$CM$1&amp;$AF$2:$CM$2,0))*VLOOKUP($Q750,$C$17:$M$20,COUNTBLANK($D$15:E$15)+1,FALSE)</f>
        <v>0</v>
      </c>
      <c r="V750" s="3">
        <f t="array" ref="V750">INDEX($AF$3:$CM$62,MATCH($S750,$AE$3:$AE$62,0),MATCH(V$1&amp;$R750,$AF$1:$CM$1&amp;$AF$2:$CM$2,0))*VLOOKUP($Q750,$C$17:$M$20,COUNTBLANK($D$15:F$15)+1,FALSE)</f>
        <v>112</v>
      </c>
      <c r="W750" s="3">
        <f t="array" ref="W750">INDEX($AF$3:$CM$62,MATCH($S750,$AE$3:$AE$62,0),MATCH(W$1&amp;$R750,$AF$1:$CM$1&amp;$AF$2:$CM$2,0))*VLOOKUP($Q750,$C$17:$M$20,COUNTBLANK($D$15:G$15)+1,FALSE)</f>
        <v>0</v>
      </c>
      <c r="X750" s="3">
        <f t="array" ref="X750">INDEX($AF$3:$CM$62,MATCH($S750,$AE$3:$AE$62,0),MATCH(X$1&amp;$R750,$AF$1:$CM$1&amp;$AF$2:$CM$2,0))*VLOOKUP($Q750,$C$17:$M$20,COUNTBLANK($D$15:H$15)+1,FALSE)</f>
        <v>0</v>
      </c>
      <c r="Y750" s="3">
        <f t="array" ref="Y750">INDEX($AF$3:$CM$62,MATCH($S750,$AE$3:$AE$62,0),MATCH(Y$1&amp;$R750,$AF$1:$CM$1&amp;$AF$2:$CM$2,0))*VLOOKUP($Q750,$C$17:$M$20,COUNTBLANK($D$15:I$15)+1,FALSE)</f>
        <v>0</v>
      </c>
      <c r="Z750" s="3">
        <f t="array" ref="Z750">INDEX($AF$3:$CM$62,MATCH($S750,$AE$3:$AE$62,0),MATCH(Z$1&amp;$R750,$AF$1:$CM$1&amp;$AF$2:$CM$2,0))*VLOOKUP($Q750,$C$17:$M$20,COUNTBLANK($D$15:J$15)+1,FALSE)</f>
        <v>0.04</v>
      </c>
      <c r="AA750" s="3">
        <f t="array" ref="AA750">INDEX($AF$3:$CM$62,MATCH($S750,$AE$3:$AE$62,0),MATCH(AA$1&amp;$R750,$AF$1:$CM$1&amp;$AF$2:$CM$2,0))*VLOOKUP($Q750,$C$17:$M$20,COUNTBLANK($D$15:K$15)+1,FALSE)</f>
        <v>0.04</v>
      </c>
      <c r="AB750" s="3">
        <f t="array" ref="AB750">INDEX($AF$3:$CM$62,MATCH($S750,$AE$3:$AE$62,0),MATCH(AB$1&amp;$R750,$AF$1:$CM$1&amp;$AF$2:$CM$2,0))*VLOOKUP($Q750,$C$17:$M$20,COUNTBLANK($D$15:L$15)+1,FALSE)</f>
        <v>0</v>
      </c>
      <c r="AC750" s="3">
        <f t="array" ref="AC750">INDEX($AF$3:$CM$62,MATCH($S750,$AE$3:$AE$62,0),MATCH(AC$1&amp;$R750,$AF$1:$CM$1&amp;$AF$2:$CM$2,0))*VLOOKUP($Q750,$C$17:$M$20,COUNTBLANK($D$15:M$15)+1,FALSE)</f>
        <v>0</v>
      </c>
    </row>
    <row r="751" spans="17:29" x14ac:dyDescent="0.2">
      <c r="Q751" t="s">
        <v>421</v>
      </c>
      <c r="R751">
        <f t="shared" si="149"/>
        <v>1</v>
      </c>
      <c r="S751">
        <f t="shared" si="148"/>
        <v>29</v>
      </c>
      <c r="T751" s="3">
        <f t="array" ref="T751">INDEX($AF$3:$CM$62,MATCH($S751,$AE$3:$AE$62,0),MATCH(T$1&amp;$R751,$AF$1:$CM$1&amp;$AF$2:$CM$2,0))*VLOOKUP($Q751,$C$17:$M$20,COUNTBLANK($D$15:D$15)+1,FALSE)</f>
        <v>58</v>
      </c>
      <c r="U751" s="3">
        <f t="array" ref="U751">INDEX($AF$3:$CM$62,MATCH($S751,$AE$3:$AE$62,0),MATCH(U$1&amp;$R751,$AF$1:$CM$1&amp;$AF$2:$CM$2,0))*VLOOKUP($Q751,$C$17:$M$20,COUNTBLANK($D$15:E$15)+1,FALSE)</f>
        <v>0</v>
      </c>
      <c r="V751" s="3">
        <f t="array" ref="V751">INDEX($AF$3:$CM$62,MATCH($S751,$AE$3:$AE$62,0),MATCH(V$1&amp;$R751,$AF$1:$CM$1&amp;$AF$2:$CM$2,0))*VLOOKUP($Q751,$C$17:$M$20,COUNTBLANK($D$15:F$15)+1,FALSE)</f>
        <v>116</v>
      </c>
      <c r="W751" s="3">
        <f t="array" ref="W751">INDEX($AF$3:$CM$62,MATCH($S751,$AE$3:$AE$62,0),MATCH(W$1&amp;$R751,$AF$1:$CM$1&amp;$AF$2:$CM$2,0))*VLOOKUP($Q751,$C$17:$M$20,COUNTBLANK($D$15:G$15)+1,FALSE)</f>
        <v>0</v>
      </c>
      <c r="X751" s="3">
        <f t="array" ref="X751">INDEX($AF$3:$CM$62,MATCH($S751,$AE$3:$AE$62,0),MATCH(X$1&amp;$R751,$AF$1:$CM$1&amp;$AF$2:$CM$2,0))*VLOOKUP($Q751,$C$17:$M$20,COUNTBLANK($D$15:H$15)+1,FALSE)</f>
        <v>0</v>
      </c>
      <c r="Y751" s="3">
        <f t="array" ref="Y751">INDEX($AF$3:$CM$62,MATCH($S751,$AE$3:$AE$62,0),MATCH(Y$1&amp;$R751,$AF$1:$CM$1&amp;$AF$2:$CM$2,0))*VLOOKUP($Q751,$C$17:$M$20,COUNTBLANK($D$15:I$15)+1,FALSE)</f>
        <v>0</v>
      </c>
      <c r="Z751" s="3">
        <f t="array" ref="Z751">INDEX($AF$3:$CM$62,MATCH($S751,$AE$3:$AE$62,0),MATCH(Z$1&amp;$R751,$AF$1:$CM$1&amp;$AF$2:$CM$2,0))*VLOOKUP($Q751,$C$17:$M$20,COUNTBLANK($D$15:J$15)+1,FALSE)</f>
        <v>0.04</v>
      </c>
      <c r="AA751" s="3">
        <f t="array" ref="AA751">INDEX($AF$3:$CM$62,MATCH($S751,$AE$3:$AE$62,0),MATCH(AA$1&amp;$R751,$AF$1:$CM$1&amp;$AF$2:$CM$2,0))*VLOOKUP($Q751,$C$17:$M$20,COUNTBLANK($D$15:K$15)+1,FALSE)</f>
        <v>0.04</v>
      </c>
      <c r="AB751" s="3">
        <f t="array" ref="AB751">INDEX($AF$3:$CM$62,MATCH($S751,$AE$3:$AE$62,0),MATCH(AB$1&amp;$R751,$AF$1:$CM$1&amp;$AF$2:$CM$2,0))*VLOOKUP($Q751,$C$17:$M$20,COUNTBLANK($D$15:L$15)+1,FALSE)</f>
        <v>0</v>
      </c>
      <c r="AC751" s="3">
        <f t="array" ref="AC751">INDEX($AF$3:$CM$62,MATCH($S751,$AE$3:$AE$62,0),MATCH(AC$1&amp;$R751,$AF$1:$CM$1&amp;$AF$2:$CM$2,0))*VLOOKUP($Q751,$C$17:$M$20,COUNTBLANK($D$15:M$15)+1,FALSE)</f>
        <v>0</v>
      </c>
    </row>
    <row r="752" spans="17:29" x14ac:dyDescent="0.2">
      <c r="Q752" t="s">
        <v>421</v>
      </c>
      <c r="R752">
        <f t="shared" si="149"/>
        <v>1</v>
      </c>
      <c r="S752">
        <f t="shared" si="148"/>
        <v>30</v>
      </c>
      <c r="T752" s="3">
        <f t="array" ref="T752">INDEX($AF$3:$CM$62,MATCH($S752,$AE$3:$AE$62,0),MATCH(T$1&amp;$R752,$AF$1:$CM$1&amp;$AF$2:$CM$2,0))*VLOOKUP($Q752,$C$17:$M$20,COUNTBLANK($D$15:D$15)+1,FALSE)</f>
        <v>60</v>
      </c>
      <c r="U752" s="3">
        <f t="array" ref="U752">INDEX($AF$3:$CM$62,MATCH($S752,$AE$3:$AE$62,0),MATCH(U$1&amp;$R752,$AF$1:$CM$1&amp;$AF$2:$CM$2,0))*VLOOKUP($Q752,$C$17:$M$20,COUNTBLANK($D$15:E$15)+1,FALSE)</f>
        <v>0</v>
      </c>
      <c r="V752" s="3">
        <f t="array" ref="V752">INDEX($AF$3:$CM$62,MATCH($S752,$AE$3:$AE$62,0),MATCH(V$1&amp;$R752,$AF$1:$CM$1&amp;$AF$2:$CM$2,0))*VLOOKUP($Q752,$C$17:$M$20,COUNTBLANK($D$15:F$15)+1,FALSE)</f>
        <v>120</v>
      </c>
      <c r="W752" s="3">
        <f t="array" ref="W752">INDEX($AF$3:$CM$62,MATCH($S752,$AE$3:$AE$62,0),MATCH(W$1&amp;$R752,$AF$1:$CM$1&amp;$AF$2:$CM$2,0))*VLOOKUP($Q752,$C$17:$M$20,COUNTBLANK($D$15:G$15)+1,FALSE)</f>
        <v>0</v>
      </c>
      <c r="X752" s="3">
        <f t="array" ref="X752">INDEX($AF$3:$CM$62,MATCH($S752,$AE$3:$AE$62,0),MATCH(X$1&amp;$R752,$AF$1:$CM$1&amp;$AF$2:$CM$2,0))*VLOOKUP($Q752,$C$17:$M$20,COUNTBLANK($D$15:H$15)+1,FALSE)</f>
        <v>0</v>
      </c>
      <c r="Y752" s="3">
        <f t="array" ref="Y752">INDEX($AF$3:$CM$62,MATCH($S752,$AE$3:$AE$62,0),MATCH(Y$1&amp;$R752,$AF$1:$CM$1&amp;$AF$2:$CM$2,0))*VLOOKUP($Q752,$C$17:$M$20,COUNTBLANK($D$15:I$15)+1,FALSE)</f>
        <v>0</v>
      </c>
      <c r="Z752" s="3">
        <f t="array" ref="Z752">INDEX($AF$3:$CM$62,MATCH($S752,$AE$3:$AE$62,0),MATCH(Z$1&amp;$R752,$AF$1:$CM$1&amp;$AF$2:$CM$2,0))*VLOOKUP($Q752,$C$17:$M$20,COUNTBLANK($D$15:J$15)+1,FALSE)</f>
        <v>0.06</v>
      </c>
      <c r="AA752" s="3">
        <f t="array" ref="AA752">INDEX($AF$3:$CM$62,MATCH($S752,$AE$3:$AE$62,0),MATCH(AA$1&amp;$R752,$AF$1:$CM$1&amp;$AF$2:$CM$2,0))*VLOOKUP($Q752,$C$17:$M$20,COUNTBLANK($D$15:K$15)+1,FALSE)</f>
        <v>0.06</v>
      </c>
      <c r="AB752" s="3">
        <f t="array" ref="AB752">INDEX($AF$3:$CM$62,MATCH($S752,$AE$3:$AE$62,0),MATCH(AB$1&amp;$R752,$AF$1:$CM$1&amp;$AF$2:$CM$2,0))*VLOOKUP($Q752,$C$17:$M$20,COUNTBLANK($D$15:L$15)+1,FALSE)</f>
        <v>0</v>
      </c>
      <c r="AC752" s="3">
        <f t="array" ref="AC752">INDEX($AF$3:$CM$62,MATCH($S752,$AE$3:$AE$62,0),MATCH(AC$1&amp;$R752,$AF$1:$CM$1&amp;$AF$2:$CM$2,0))*VLOOKUP($Q752,$C$17:$M$20,COUNTBLANK($D$15:M$15)+1,FALSE)</f>
        <v>0</v>
      </c>
    </row>
    <row r="753" spans="17:29" x14ac:dyDescent="0.2">
      <c r="Q753" t="s">
        <v>421</v>
      </c>
      <c r="R753">
        <f t="shared" si="149"/>
        <v>1</v>
      </c>
      <c r="S753">
        <f t="shared" si="148"/>
        <v>31</v>
      </c>
      <c r="T753" s="3">
        <f t="array" ref="T753">INDEX($AF$3:$CM$62,MATCH($S753,$AE$3:$AE$62,0),MATCH(T$1&amp;$R753,$AF$1:$CM$1&amp;$AF$2:$CM$2,0))*VLOOKUP($Q753,$C$17:$M$20,COUNTBLANK($D$15:D$15)+1,FALSE)</f>
        <v>62</v>
      </c>
      <c r="U753" s="3">
        <f t="array" ref="U753">INDEX($AF$3:$CM$62,MATCH($S753,$AE$3:$AE$62,0),MATCH(U$1&amp;$R753,$AF$1:$CM$1&amp;$AF$2:$CM$2,0))*VLOOKUP($Q753,$C$17:$M$20,COUNTBLANK($D$15:E$15)+1,FALSE)</f>
        <v>0</v>
      </c>
      <c r="V753" s="3">
        <f t="array" ref="V753">INDEX($AF$3:$CM$62,MATCH($S753,$AE$3:$AE$62,0),MATCH(V$1&amp;$R753,$AF$1:$CM$1&amp;$AF$2:$CM$2,0))*VLOOKUP($Q753,$C$17:$M$20,COUNTBLANK($D$15:F$15)+1,FALSE)</f>
        <v>124</v>
      </c>
      <c r="W753" s="3">
        <f t="array" ref="W753">INDEX($AF$3:$CM$62,MATCH($S753,$AE$3:$AE$62,0),MATCH(W$1&amp;$R753,$AF$1:$CM$1&amp;$AF$2:$CM$2,0))*VLOOKUP($Q753,$C$17:$M$20,COUNTBLANK($D$15:G$15)+1,FALSE)</f>
        <v>0</v>
      </c>
      <c r="X753" s="3">
        <f t="array" ref="X753">INDEX($AF$3:$CM$62,MATCH($S753,$AE$3:$AE$62,0),MATCH(X$1&amp;$R753,$AF$1:$CM$1&amp;$AF$2:$CM$2,0))*VLOOKUP($Q753,$C$17:$M$20,COUNTBLANK($D$15:H$15)+1,FALSE)</f>
        <v>0</v>
      </c>
      <c r="Y753" s="3">
        <f t="array" ref="Y753">INDEX($AF$3:$CM$62,MATCH($S753,$AE$3:$AE$62,0),MATCH(Y$1&amp;$R753,$AF$1:$CM$1&amp;$AF$2:$CM$2,0))*VLOOKUP($Q753,$C$17:$M$20,COUNTBLANK($D$15:I$15)+1,FALSE)</f>
        <v>0</v>
      </c>
      <c r="Z753" s="3">
        <f t="array" ref="Z753">INDEX($AF$3:$CM$62,MATCH($S753,$AE$3:$AE$62,0),MATCH(Z$1&amp;$R753,$AF$1:$CM$1&amp;$AF$2:$CM$2,0))*VLOOKUP($Q753,$C$17:$M$20,COUNTBLANK($D$15:J$15)+1,FALSE)</f>
        <v>0.06</v>
      </c>
      <c r="AA753" s="3">
        <f t="array" ref="AA753">INDEX($AF$3:$CM$62,MATCH($S753,$AE$3:$AE$62,0),MATCH(AA$1&amp;$R753,$AF$1:$CM$1&amp;$AF$2:$CM$2,0))*VLOOKUP($Q753,$C$17:$M$20,COUNTBLANK($D$15:K$15)+1,FALSE)</f>
        <v>0.06</v>
      </c>
      <c r="AB753" s="3">
        <f t="array" ref="AB753">INDEX($AF$3:$CM$62,MATCH($S753,$AE$3:$AE$62,0),MATCH(AB$1&amp;$R753,$AF$1:$CM$1&amp;$AF$2:$CM$2,0))*VLOOKUP($Q753,$C$17:$M$20,COUNTBLANK($D$15:L$15)+1,FALSE)</f>
        <v>0</v>
      </c>
      <c r="AC753" s="3">
        <f t="array" ref="AC753">INDEX($AF$3:$CM$62,MATCH($S753,$AE$3:$AE$62,0),MATCH(AC$1&amp;$R753,$AF$1:$CM$1&amp;$AF$2:$CM$2,0))*VLOOKUP($Q753,$C$17:$M$20,COUNTBLANK($D$15:M$15)+1,FALSE)</f>
        <v>0</v>
      </c>
    </row>
    <row r="754" spans="17:29" x14ac:dyDescent="0.2">
      <c r="Q754" t="s">
        <v>421</v>
      </c>
      <c r="R754">
        <f t="shared" si="149"/>
        <v>1</v>
      </c>
      <c r="S754">
        <f t="shared" si="148"/>
        <v>32</v>
      </c>
      <c r="T754" s="3">
        <f t="array" ref="T754">INDEX($AF$3:$CM$62,MATCH($S754,$AE$3:$AE$62,0),MATCH(T$1&amp;$R754,$AF$1:$CM$1&amp;$AF$2:$CM$2,0))*VLOOKUP($Q754,$C$17:$M$20,COUNTBLANK($D$15:D$15)+1,FALSE)</f>
        <v>64</v>
      </c>
      <c r="U754" s="3">
        <f t="array" ref="U754">INDEX($AF$3:$CM$62,MATCH($S754,$AE$3:$AE$62,0),MATCH(U$1&amp;$R754,$AF$1:$CM$1&amp;$AF$2:$CM$2,0))*VLOOKUP($Q754,$C$17:$M$20,COUNTBLANK($D$15:E$15)+1,FALSE)</f>
        <v>0</v>
      </c>
      <c r="V754" s="3">
        <f t="array" ref="V754">INDEX($AF$3:$CM$62,MATCH($S754,$AE$3:$AE$62,0),MATCH(V$1&amp;$R754,$AF$1:$CM$1&amp;$AF$2:$CM$2,0))*VLOOKUP($Q754,$C$17:$M$20,COUNTBLANK($D$15:F$15)+1,FALSE)</f>
        <v>128</v>
      </c>
      <c r="W754" s="3">
        <f t="array" ref="W754">INDEX($AF$3:$CM$62,MATCH($S754,$AE$3:$AE$62,0),MATCH(W$1&amp;$R754,$AF$1:$CM$1&amp;$AF$2:$CM$2,0))*VLOOKUP($Q754,$C$17:$M$20,COUNTBLANK($D$15:G$15)+1,FALSE)</f>
        <v>0</v>
      </c>
      <c r="X754" s="3">
        <f t="array" ref="X754">INDEX($AF$3:$CM$62,MATCH($S754,$AE$3:$AE$62,0),MATCH(X$1&amp;$R754,$AF$1:$CM$1&amp;$AF$2:$CM$2,0))*VLOOKUP($Q754,$C$17:$M$20,COUNTBLANK($D$15:H$15)+1,FALSE)</f>
        <v>0</v>
      </c>
      <c r="Y754" s="3">
        <f t="array" ref="Y754">INDEX($AF$3:$CM$62,MATCH($S754,$AE$3:$AE$62,0),MATCH(Y$1&amp;$R754,$AF$1:$CM$1&amp;$AF$2:$CM$2,0))*VLOOKUP($Q754,$C$17:$M$20,COUNTBLANK($D$15:I$15)+1,FALSE)</f>
        <v>0</v>
      </c>
      <c r="Z754" s="3">
        <f t="array" ref="Z754">INDEX($AF$3:$CM$62,MATCH($S754,$AE$3:$AE$62,0),MATCH(Z$1&amp;$R754,$AF$1:$CM$1&amp;$AF$2:$CM$2,0))*VLOOKUP($Q754,$C$17:$M$20,COUNTBLANK($D$15:J$15)+1,FALSE)</f>
        <v>0.06</v>
      </c>
      <c r="AA754" s="3">
        <f t="array" ref="AA754">INDEX($AF$3:$CM$62,MATCH($S754,$AE$3:$AE$62,0),MATCH(AA$1&amp;$R754,$AF$1:$CM$1&amp;$AF$2:$CM$2,0))*VLOOKUP($Q754,$C$17:$M$20,COUNTBLANK($D$15:K$15)+1,FALSE)</f>
        <v>0.06</v>
      </c>
      <c r="AB754" s="3">
        <f t="array" ref="AB754">INDEX($AF$3:$CM$62,MATCH($S754,$AE$3:$AE$62,0),MATCH(AB$1&amp;$R754,$AF$1:$CM$1&amp;$AF$2:$CM$2,0))*VLOOKUP($Q754,$C$17:$M$20,COUNTBLANK($D$15:L$15)+1,FALSE)</f>
        <v>0</v>
      </c>
      <c r="AC754" s="3">
        <f t="array" ref="AC754">INDEX($AF$3:$CM$62,MATCH($S754,$AE$3:$AE$62,0),MATCH(AC$1&amp;$R754,$AF$1:$CM$1&amp;$AF$2:$CM$2,0))*VLOOKUP($Q754,$C$17:$M$20,COUNTBLANK($D$15:M$15)+1,FALSE)</f>
        <v>0</v>
      </c>
    </row>
    <row r="755" spans="17:29" x14ac:dyDescent="0.2">
      <c r="Q755" t="s">
        <v>421</v>
      </c>
      <c r="R755">
        <f t="shared" si="149"/>
        <v>1</v>
      </c>
      <c r="S755">
        <f t="shared" si="148"/>
        <v>33</v>
      </c>
      <c r="T755" s="3">
        <f t="array" ref="T755">INDEX($AF$3:$CM$62,MATCH($S755,$AE$3:$AE$62,0),MATCH(T$1&amp;$R755,$AF$1:$CM$1&amp;$AF$2:$CM$2,0))*VLOOKUP($Q755,$C$17:$M$20,COUNTBLANK($D$15:D$15)+1,FALSE)</f>
        <v>66</v>
      </c>
      <c r="U755" s="3">
        <f t="array" ref="U755">INDEX($AF$3:$CM$62,MATCH($S755,$AE$3:$AE$62,0),MATCH(U$1&amp;$R755,$AF$1:$CM$1&amp;$AF$2:$CM$2,0))*VLOOKUP($Q755,$C$17:$M$20,COUNTBLANK($D$15:E$15)+1,FALSE)</f>
        <v>0</v>
      </c>
      <c r="V755" s="3">
        <f t="array" ref="V755">INDEX($AF$3:$CM$62,MATCH($S755,$AE$3:$AE$62,0),MATCH(V$1&amp;$R755,$AF$1:$CM$1&amp;$AF$2:$CM$2,0))*VLOOKUP($Q755,$C$17:$M$20,COUNTBLANK($D$15:F$15)+1,FALSE)</f>
        <v>132</v>
      </c>
      <c r="W755" s="3">
        <f t="array" ref="W755">INDEX($AF$3:$CM$62,MATCH($S755,$AE$3:$AE$62,0),MATCH(W$1&amp;$R755,$AF$1:$CM$1&amp;$AF$2:$CM$2,0))*VLOOKUP($Q755,$C$17:$M$20,COUNTBLANK($D$15:G$15)+1,FALSE)</f>
        <v>0</v>
      </c>
      <c r="X755" s="3">
        <f t="array" ref="X755">INDEX($AF$3:$CM$62,MATCH($S755,$AE$3:$AE$62,0),MATCH(X$1&amp;$R755,$AF$1:$CM$1&amp;$AF$2:$CM$2,0))*VLOOKUP($Q755,$C$17:$M$20,COUNTBLANK($D$15:H$15)+1,FALSE)</f>
        <v>0</v>
      </c>
      <c r="Y755" s="3">
        <f t="array" ref="Y755">INDEX($AF$3:$CM$62,MATCH($S755,$AE$3:$AE$62,0),MATCH(Y$1&amp;$R755,$AF$1:$CM$1&amp;$AF$2:$CM$2,0))*VLOOKUP($Q755,$C$17:$M$20,COUNTBLANK($D$15:I$15)+1,FALSE)</f>
        <v>0</v>
      </c>
      <c r="Z755" s="3">
        <f t="array" ref="Z755">INDEX($AF$3:$CM$62,MATCH($S755,$AE$3:$AE$62,0),MATCH(Z$1&amp;$R755,$AF$1:$CM$1&amp;$AF$2:$CM$2,0))*VLOOKUP($Q755,$C$17:$M$20,COUNTBLANK($D$15:J$15)+1,FALSE)</f>
        <v>0.06</v>
      </c>
      <c r="AA755" s="3">
        <f t="array" ref="AA755">INDEX($AF$3:$CM$62,MATCH($S755,$AE$3:$AE$62,0),MATCH(AA$1&amp;$R755,$AF$1:$CM$1&amp;$AF$2:$CM$2,0))*VLOOKUP($Q755,$C$17:$M$20,COUNTBLANK($D$15:K$15)+1,FALSE)</f>
        <v>0.06</v>
      </c>
      <c r="AB755" s="3">
        <f t="array" ref="AB755">INDEX($AF$3:$CM$62,MATCH($S755,$AE$3:$AE$62,0),MATCH(AB$1&amp;$R755,$AF$1:$CM$1&amp;$AF$2:$CM$2,0))*VLOOKUP($Q755,$C$17:$M$20,COUNTBLANK($D$15:L$15)+1,FALSE)</f>
        <v>0</v>
      </c>
      <c r="AC755" s="3">
        <f t="array" ref="AC755">INDEX($AF$3:$CM$62,MATCH($S755,$AE$3:$AE$62,0),MATCH(AC$1&amp;$R755,$AF$1:$CM$1&amp;$AF$2:$CM$2,0))*VLOOKUP($Q755,$C$17:$M$20,COUNTBLANK($D$15:M$15)+1,FALSE)</f>
        <v>0</v>
      </c>
    </row>
    <row r="756" spans="17:29" x14ac:dyDescent="0.2">
      <c r="Q756" t="s">
        <v>421</v>
      </c>
      <c r="R756">
        <f t="shared" si="149"/>
        <v>1</v>
      </c>
      <c r="S756">
        <f t="shared" si="148"/>
        <v>34</v>
      </c>
      <c r="T756" s="3">
        <f t="array" ref="T756">INDEX($AF$3:$CM$62,MATCH($S756,$AE$3:$AE$62,0),MATCH(T$1&amp;$R756,$AF$1:$CM$1&amp;$AF$2:$CM$2,0))*VLOOKUP($Q756,$C$17:$M$20,COUNTBLANK($D$15:D$15)+1,FALSE)</f>
        <v>68</v>
      </c>
      <c r="U756" s="3">
        <f t="array" ref="U756">INDEX($AF$3:$CM$62,MATCH($S756,$AE$3:$AE$62,0),MATCH(U$1&amp;$R756,$AF$1:$CM$1&amp;$AF$2:$CM$2,0))*VLOOKUP($Q756,$C$17:$M$20,COUNTBLANK($D$15:E$15)+1,FALSE)</f>
        <v>0</v>
      </c>
      <c r="V756" s="3">
        <f t="array" ref="V756">INDEX($AF$3:$CM$62,MATCH($S756,$AE$3:$AE$62,0),MATCH(V$1&amp;$R756,$AF$1:$CM$1&amp;$AF$2:$CM$2,0))*VLOOKUP($Q756,$C$17:$M$20,COUNTBLANK($D$15:F$15)+1,FALSE)</f>
        <v>136</v>
      </c>
      <c r="W756" s="3">
        <f t="array" ref="W756">INDEX($AF$3:$CM$62,MATCH($S756,$AE$3:$AE$62,0),MATCH(W$1&amp;$R756,$AF$1:$CM$1&amp;$AF$2:$CM$2,0))*VLOOKUP($Q756,$C$17:$M$20,COUNTBLANK($D$15:G$15)+1,FALSE)</f>
        <v>0</v>
      </c>
      <c r="X756" s="3">
        <f t="array" ref="X756">INDEX($AF$3:$CM$62,MATCH($S756,$AE$3:$AE$62,0),MATCH(X$1&amp;$R756,$AF$1:$CM$1&amp;$AF$2:$CM$2,0))*VLOOKUP($Q756,$C$17:$M$20,COUNTBLANK($D$15:H$15)+1,FALSE)</f>
        <v>0</v>
      </c>
      <c r="Y756" s="3">
        <f t="array" ref="Y756">INDEX($AF$3:$CM$62,MATCH($S756,$AE$3:$AE$62,0),MATCH(Y$1&amp;$R756,$AF$1:$CM$1&amp;$AF$2:$CM$2,0))*VLOOKUP($Q756,$C$17:$M$20,COUNTBLANK($D$15:I$15)+1,FALSE)</f>
        <v>0</v>
      </c>
      <c r="Z756" s="3">
        <f t="array" ref="Z756">INDEX($AF$3:$CM$62,MATCH($S756,$AE$3:$AE$62,0),MATCH(Z$1&amp;$R756,$AF$1:$CM$1&amp;$AF$2:$CM$2,0))*VLOOKUP($Q756,$C$17:$M$20,COUNTBLANK($D$15:J$15)+1,FALSE)</f>
        <v>0.06</v>
      </c>
      <c r="AA756" s="3">
        <f t="array" ref="AA756">INDEX($AF$3:$CM$62,MATCH($S756,$AE$3:$AE$62,0),MATCH(AA$1&amp;$R756,$AF$1:$CM$1&amp;$AF$2:$CM$2,0))*VLOOKUP($Q756,$C$17:$M$20,COUNTBLANK($D$15:K$15)+1,FALSE)</f>
        <v>0.06</v>
      </c>
      <c r="AB756" s="3">
        <f t="array" ref="AB756">INDEX($AF$3:$CM$62,MATCH($S756,$AE$3:$AE$62,0),MATCH(AB$1&amp;$R756,$AF$1:$CM$1&amp;$AF$2:$CM$2,0))*VLOOKUP($Q756,$C$17:$M$20,COUNTBLANK($D$15:L$15)+1,FALSE)</f>
        <v>0</v>
      </c>
      <c r="AC756" s="3">
        <f t="array" ref="AC756">INDEX($AF$3:$CM$62,MATCH($S756,$AE$3:$AE$62,0),MATCH(AC$1&amp;$R756,$AF$1:$CM$1&amp;$AF$2:$CM$2,0))*VLOOKUP($Q756,$C$17:$M$20,COUNTBLANK($D$15:M$15)+1,FALSE)</f>
        <v>0</v>
      </c>
    </row>
    <row r="757" spans="17:29" x14ac:dyDescent="0.2">
      <c r="Q757" t="s">
        <v>421</v>
      </c>
      <c r="R757">
        <f t="shared" si="149"/>
        <v>1</v>
      </c>
      <c r="S757">
        <f t="shared" si="148"/>
        <v>35</v>
      </c>
      <c r="T757" s="3">
        <f t="array" ref="T757">INDEX($AF$3:$CM$62,MATCH($S757,$AE$3:$AE$62,0),MATCH(T$1&amp;$R757,$AF$1:$CM$1&amp;$AF$2:$CM$2,0))*VLOOKUP($Q757,$C$17:$M$20,COUNTBLANK($D$15:D$15)+1,FALSE)</f>
        <v>70</v>
      </c>
      <c r="U757" s="3">
        <f t="array" ref="U757">INDEX($AF$3:$CM$62,MATCH($S757,$AE$3:$AE$62,0),MATCH(U$1&amp;$R757,$AF$1:$CM$1&amp;$AF$2:$CM$2,0))*VLOOKUP($Q757,$C$17:$M$20,COUNTBLANK($D$15:E$15)+1,FALSE)</f>
        <v>0</v>
      </c>
      <c r="V757" s="3">
        <f t="array" ref="V757">INDEX($AF$3:$CM$62,MATCH($S757,$AE$3:$AE$62,0),MATCH(V$1&amp;$R757,$AF$1:$CM$1&amp;$AF$2:$CM$2,0))*VLOOKUP($Q757,$C$17:$M$20,COUNTBLANK($D$15:F$15)+1,FALSE)</f>
        <v>140</v>
      </c>
      <c r="W757" s="3">
        <f t="array" ref="W757">INDEX($AF$3:$CM$62,MATCH($S757,$AE$3:$AE$62,0),MATCH(W$1&amp;$R757,$AF$1:$CM$1&amp;$AF$2:$CM$2,0))*VLOOKUP($Q757,$C$17:$M$20,COUNTBLANK($D$15:G$15)+1,FALSE)</f>
        <v>0</v>
      </c>
      <c r="X757" s="3">
        <f t="array" ref="X757">INDEX($AF$3:$CM$62,MATCH($S757,$AE$3:$AE$62,0),MATCH(X$1&amp;$R757,$AF$1:$CM$1&amp;$AF$2:$CM$2,0))*VLOOKUP($Q757,$C$17:$M$20,COUNTBLANK($D$15:H$15)+1,FALSE)</f>
        <v>0</v>
      </c>
      <c r="Y757" s="3">
        <f t="array" ref="Y757">INDEX($AF$3:$CM$62,MATCH($S757,$AE$3:$AE$62,0),MATCH(Y$1&amp;$R757,$AF$1:$CM$1&amp;$AF$2:$CM$2,0))*VLOOKUP($Q757,$C$17:$M$20,COUNTBLANK($D$15:I$15)+1,FALSE)</f>
        <v>0</v>
      </c>
      <c r="Z757" s="3">
        <f t="array" ref="Z757">INDEX($AF$3:$CM$62,MATCH($S757,$AE$3:$AE$62,0),MATCH(Z$1&amp;$R757,$AF$1:$CM$1&amp;$AF$2:$CM$2,0))*VLOOKUP($Q757,$C$17:$M$20,COUNTBLANK($D$15:J$15)+1,FALSE)</f>
        <v>0.06</v>
      </c>
      <c r="AA757" s="3">
        <f t="array" ref="AA757">INDEX($AF$3:$CM$62,MATCH($S757,$AE$3:$AE$62,0),MATCH(AA$1&amp;$R757,$AF$1:$CM$1&amp;$AF$2:$CM$2,0))*VLOOKUP($Q757,$C$17:$M$20,COUNTBLANK($D$15:K$15)+1,FALSE)</f>
        <v>0.06</v>
      </c>
      <c r="AB757" s="3">
        <f t="array" ref="AB757">INDEX($AF$3:$CM$62,MATCH($S757,$AE$3:$AE$62,0),MATCH(AB$1&amp;$R757,$AF$1:$CM$1&amp;$AF$2:$CM$2,0))*VLOOKUP($Q757,$C$17:$M$20,COUNTBLANK($D$15:L$15)+1,FALSE)</f>
        <v>0</v>
      </c>
      <c r="AC757" s="3">
        <f t="array" ref="AC757">INDEX($AF$3:$CM$62,MATCH($S757,$AE$3:$AE$62,0),MATCH(AC$1&amp;$R757,$AF$1:$CM$1&amp;$AF$2:$CM$2,0))*VLOOKUP($Q757,$C$17:$M$20,COUNTBLANK($D$15:M$15)+1,FALSE)</f>
        <v>0</v>
      </c>
    </row>
    <row r="758" spans="17:29" x14ac:dyDescent="0.2">
      <c r="Q758" t="s">
        <v>421</v>
      </c>
      <c r="R758">
        <f t="shared" si="149"/>
        <v>1</v>
      </c>
      <c r="S758">
        <f t="shared" si="148"/>
        <v>36</v>
      </c>
      <c r="T758" s="3">
        <f t="array" ref="T758">INDEX($AF$3:$CM$62,MATCH($S758,$AE$3:$AE$62,0),MATCH(T$1&amp;$R758,$AF$1:$CM$1&amp;$AF$2:$CM$2,0))*VLOOKUP($Q758,$C$17:$M$20,COUNTBLANK($D$15:D$15)+1,FALSE)</f>
        <v>72</v>
      </c>
      <c r="U758" s="3">
        <f t="array" ref="U758">INDEX($AF$3:$CM$62,MATCH($S758,$AE$3:$AE$62,0),MATCH(U$1&amp;$R758,$AF$1:$CM$1&amp;$AF$2:$CM$2,0))*VLOOKUP($Q758,$C$17:$M$20,COUNTBLANK($D$15:E$15)+1,FALSE)</f>
        <v>0</v>
      </c>
      <c r="V758" s="3">
        <f t="array" ref="V758">INDEX($AF$3:$CM$62,MATCH($S758,$AE$3:$AE$62,0),MATCH(V$1&amp;$R758,$AF$1:$CM$1&amp;$AF$2:$CM$2,0))*VLOOKUP($Q758,$C$17:$M$20,COUNTBLANK($D$15:F$15)+1,FALSE)</f>
        <v>144</v>
      </c>
      <c r="W758" s="3">
        <f t="array" ref="W758">INDEX($AF$3:$CM$62,MATCH($S758,$AE$3:$AE$62,0),MATCH(W$1&amp;$R758,$AF$1:$CM$1&amp;$AF$2:$CM$2,0))*VLOOKUP($Q758,$C$17:$M$20,COUNTBLANK($D$15:G$15)+1,FALSE)</f>
        <v>0</v>
      </c>
      <c r="X758" s="3">
        <f t="array" ref="X758">INDEX($AF$3:$CM$62,MATCH($S758,$AE$3:$AE$62,0),MATCH(X$1&amp;$R758,$AF$1:$CM$1&amp;$AF$2:$CM$2,0))*VLOOKUP($Q758,$C$17:$M$20,COUNTBLANK($D$15:H$15)+1,FALSE)</f>
        <v>0</v>
      </c>
      <c r="Y758" s="3">
        <f t="array" ref="Y758">INDEX($AF$3:$CM$62,MATCH($S758,$AE$3:$AE$62,0),MATCH(Y$1&amp;$R758,$AF$1:$CM$1&amp;$AF$2:$CM$2,0))*VLOOKUP($Q758,$C$17:$M$20,COUNTBLANK($D$15:I$15)+1,FALSE)</f>
        <v>0</v>
      </c>
      <c r="Z758" s="3">
        <f t="array" ref="Z758">INDEX($AF$3:$CM$62,MATCH($S758,$AE$3:$AE$62,0),MATCH(Z$1&amp;$R758,$AF$1:$CM$1&amp;$AF$2:$CM$2,0))*VLOOKUP($Q758,$C$17:$M$20,COUNTBLANK($D$15:J$15)+1,FALSE)</f>
        <v>0.06</v>
      </c>
      <c r="AA758" s="3">
        <f t="array" ref="AA758">INDEX($AF$3:$CM$62,MATCH($S758,$AE$3:$AE$62,0),MATCH(AA$1&amp;$R758,$AF$1:$CM$1&amp;$AF$2:$CM$2,0))*VLOOKUP($Q758,$C$17:$M$20,COUNTBLANK($D$15:K$15)+1,FALSE)</f>
        <v>0.06</v>
      </c>
      <c r="AB758" s="3">
        <f t="array" ref="AB758">INDEX($AF$3:$CM$62,MATCH($S758,$AE$3:$AE$62,0),MATCH(AB$1&amp;$R758,$AF$1:$CM$1&amp;$AF$2:$CM$2,0))*VLOOKUP($Q758,$C$17:$M$20,COUNTBLANK($D$15:L$15)+1,FALSE)</f>
        <v>0</v>
      </c>
      <c r="AC758" s="3">
        <f t="array" ref="AC758">INDEX($AF$3:$CM$62,MATCH($S758,$AE$3:$AE$62,0),MATCH(AC$1&amp;$R758,$AF$1:$CM$1&amp;$AF$2:$CM$2,0))*VLOOKUP($Q758,$C$17:$M$20,COUNTBLANK($D$15:M$15)+1,FALSE)</f>
        <v>0</v>
      </c>
    </row>
    <row r="759" spans="17:29" x14ac:dyDescent="0.2">
      <c r="Q759" t="s">
        <v>421</v>
      </c>
      <c r="R759">
        <f t="shared" si="149"/>
        <v>1</v>
      </c>
      <c r="S759">
        <f t="shared" si="148"/>
        <v>37</v>
      </c>
      <c r="T759" s="3">
        <f t="array" ref="T759">INDEX($AF$3:$CM$62,MATCH($S759,$AE$3:$AE$62,0),MATCH(T$1&amp;$R759,$AF$1:$CM$1&amp;$AF$2:$CM$2,0))*VLOOKUP($Q759,$C$17:$M$20,COUNTBLANK($D$15:D$15)+1,FALSE)</f>
        <v>74</v>
      </c>
      <c r="U759" s="3">
        <f t="array" ref="U759">INDEX($AF$3:$CM$62,MATCH($S759,$AE$3:$AE$62,0),MATCH(U$1&amp;$R759,$AF$1:$CM$1&amp;$AF$2:$CM$2,0))*VLOOKUP($Q759,$C$17:$M$20,COUNTBLANK($D$15:E$15)+1,FALSE)</f>
        <v>0</v>
      </c>
      <c r="V759" s="3">
        <f t="array" ref="V759">INDEX($AF$3:$CM$62,MATCH($S759,$AE$3:$AE$62,0),MATCH(V$1&amp;$R759,$AF$1:$CM$1&amp;$AF$2:$CM$2,0))*VLOOKUP($Q759,$C$17:$M$20,COUNTBLANK($D$15:F$15)+1,FALSE)</f>
        <v>148</v>
      </c>
      <c r="W759" s="3">
        <f t="array" ref="W759">INDEX($AF$3:$CM$62,MATCH($S759,$AE$3:$AE$62,0),MATCH(W$1&amp;$R759,$AF$1:$CM$1&amp;$AF$2:$CM$2,0))*VLOOKUP($Q759,$C$17:$M$20,COUNTBLANK($D$15:G$15)+1,FALSE)</f>
        <v>0</v>
      </c>
      <c r="X759" s="3">
        <f t="array" ref="X759">INDEX($AF$3:$CM$62,MATCH($S759,$AE$3:$AE$62,0),MATCH(X$1&amp;$R759,$AF$1:$CM$1&amp;$AF$2:$CM$2,0))*VLOOKUP($Q759,$C$17:$M$20,COUNTBLANK($D$15:H$15)+1,FALSE)</f>
        <v>0</v>
      </c>
      <c r="Y759" s="3">
        <f t="array" ref="Y759">INDEX($AF$3:$CM$62,MATCH($S759,$AE$3:$AE$62,0),MATCH(Y$1&amp;$R759,$AF$1:$CM$1&amp;$AF$2:$CM$2,0))*VLOOKUP($Q759,$C$17:$M$20,COUNTBLANK($D$15:I$15)+1,FALSE)</f>
        <v>0</v>
      </c>
      <c r="Z759" s="3">
        <f t="array" ref="Z759">INDEX($AF$3:$CM$62,MATCH($S759,$AE$3:$AE$62,0),MATCH(Z$1&amp;$R759,$AF$1:$CM$1&amp;$AF$2:$CM$2,0))*VLOOKUP($Q759,$C$17:$M$20,COUNTBLANK($D$15:J$15)+1,FALSE)</f>
        <v>0.06</v>
      </c>
      <c r="AA759" s="3">
        <f t="array" ref="AA759">INDEX($AF$3:$CM$62,MATCH($S759,$AE$3:$AE$62,0),MATCH(AA$1&amp;$R759,$AF$1:$CM$1&amp;$AF$2:$CM$2,0))*VLOOKUP($Q759,$C$17:$M$20,COUNTBLANK($D$15:K$15)+1,FALSE)</f>
        <v>0.06</v>
      </c>
      <c r="AB759" s="3">
        <f t="array" ref="AB759">INDEX($AF$3:$CM$62,MATCH($S759,$AE$3:$AE$62,0),MATCH(AB$1&amp;$R759,$AF$1:$CM$1&amp;$AF$2:$CM$2,0))*VLOOKUP($Q759,$C$17:$M$20,COUNTBLANK($D$15:L$15)+1,FALSE)</f>
        <v>0</v>
      </c>
      <c r="AC759" s="3">
        <f t="array" ref="AC759">INDEX($AF$3:$CM$62,MATCH($S759,$AE$3:$AE$62,0),MATCH(AC$1&amp;$R759,$AF$1:$CM$1&amp;$AF$2:$CM$2,0))*VLOOKUP($Q759,$C$17:$M$20,COUNTBLANK($D$15:M$15)+1,FALSE)</f>
        <v>0</v>
      </c>
    </row>
    <row r="760" spans="17:29" x14ac:dyDescent="0.2">
      <c r="Q760" t="s">
        <v>421</v>
      </c>
      <c r="R760">
        <f t="shared" si="149"/>
        <v>1</v>
      </c>
      <c r="S760">
        <f t="shared" si="148"/>
        <v>38</v>
      </c>
      <c r="T760" s="3">
        <f t="array" ref="T760">INDEX($AF$3:$CM$62,MATCH($S760,$AE$3:$AE$62,0),MATCH(T$1&amp;$R760,$AF$1:$CM$1&amp;$AF$2:$CM$2,0))*VLOOKUP($Q760,$C$17:$M$20,COUNTBLANK($D$15:D$15)+1,FALSE)</f>
        <v>76</v>
      </c>
      <c r="U760" s="3">
        <f t="array" ref="U760">INDEX($AF$3:$CM$62,MATCH($S760,$AE$3:$AE$62,0),MATCH(U$1&amp;$R760,$AF$1:$CM$1&amp;$AF$2:$CM$2,0))*VLOOKUP($Q760,$C$17:$M$20,COUNTBLANK($D$15:E$15)+1,FALSE)</f>
        <v>0</v>
      </c>
      <c r="V760" s="3">
        <f t="array" ref="V760">INDEX($AF$3:$CM$62,MATCH($S760,$AE$3:$AE$62,0),MATCH(V$1&amp;$R760,$AF$1:$CM$1&amp;$AF$2:$CM$2,0))*VLOOKUP($Q760,$C$17:$M$20,COUNTBLANK($D$15:F$15)+1,FALSE)</f>
        <v>152</v>
      </c>
      <c r="W760" s="3">
        <f t="array" ref="W760">INDEX($AF$3:$CM$62,MATCH($S760,$AE$3:$AE$62,0),MATCH(W$1&amp;$R760,$AF$1:$CM$1&amp;$AF$2:$CM$2,0))*VLOOKUP($Q760,$C$17:$M$20,COUNTBLANK($D$15:G$15)+1,FALSE)</f>
        <v>0</v>
      </c>
      <c r="X760" s="3">
        <f t="array" ref="X760">INDEX($AF$3:$CM$62,MATCH($S760,$AE$3:$AE$62,0),MATCH(X$1&amp;$R760,$AF$1:$CM$1&amp;$AF$2:$CM$2,0))*VLOOKUP($Q760,$C$17:$M$20,COUNTBLANK($D$15:H$15)+1,FALSE)</f>
        <v>0</v>
      </c>
      <c r="Y760" s="3">
        <f t="array" ref="Y760">INDEX($AF$3:$CM$62,MATCH($S760,$AE$3:$AE$62,0),MATCH(Y$1&amp;$R760,$AF$1:$CM$1&amp;$AF$2:$CM$2,0))*VLOOKUP($Q760,$C$17:$M$20,COUNTBLANK($D$15:I$15)+1,FALSE)</f>
        <v>0</v>
      </c>
      <c r="Z760" s="3">
        <f t="array" ref="Z760">INDEX($AF$3:$CM$62,MATCH($S760,$AE$3:$AE$62,0),MATCH(Z$1&amp;$R760,$AF$1:$CM$1&amp;$AF$2:$CM$2,0))*VLOOKUP($Q760,$C$17:$M$20,COUNTBLANK($D$15:J$15)+1,FALSE)</f>
        <v>0.06</v>
      </c>
      <c r="AA760" s="3">
        <f t="array" ref="AA760">INDEX($AF$3:$CM$62,MATCH($S760,$AE$3:$AE$62,0),MATCH(AA$1&amp;$R760,$AF$1:$CM$1&amp;$AF$2:$CM$2,0))*VLOOKUP($Q760,$C$17:$M$20,COUNTBLANK($D$15:K$15)+1,FALSE)</f>
        <v>0.06</v>
      </c>
      <c r="AB760" s="3">
        <f t="array" ref="AB760">INDEX($AF$3:$CM$62,MATCH($S760,$AE$3:$AE$62,0),MATCH(AB$1&amp;$R760,$AF$1:$CM$1&amp;$AF$2:$CM$2,0))*VLOOKUP($Q760,$C$17:$M$20,COUNTBLANK($D$15:L$15)+1,FALSE)</f>
        <v>0</v>
      </c>
      <c r="AC760" s="3">
        <f t="array" ref="AC760">INDEX($AF$3:$CM$62,MATCH($S760,$AE$3:$AE$62,0),MATCH(AC$1&amp;$R760,$AF$1:$CM$1&amp;$AF$2:$CM$2,0))*VLOOKUP($Q760,$C$17:$M$20,COUNTBLANK($D$15:M$15)+1,FALSE)</f>
        <v>0</v>
      </c>
    </row>
    <row r="761" spans="17:29" x14ac:dyDescent="0.2">
      <c r="Q761" t="s">
        <v>421</v>
      </c>
      <c r="R761">
        <f t="shared" si="149"/>
        <v>1</v>
      </c>
      <c r="S761">
        <f t="shared" si="148"/>
        <v>39</v>
      </c>
      <c r="T761" s="3">
        <f t="array" ref="T761">INDEX($AF$3:$CM$62,MATCH($S761,$AE$3:$AE$62,0),MATCH(T$1&amp;$R761,$AF$1:$CM$1&amp;$AF$2:$CM$2,0))*VLOOKUP($Q761,$C$17:$M$20,COUNTBLANK($D$15:D$15)+1,FALSE)</f>
        <v>78</v>
      </c>
      <c r="U761" s="3">
        <f t="array" ref="U761">INDEX($AF$3:$CM$62,MATCH($S761,$AE$3:$AE$62,0),MATCH(U$1&amp;$R761,$AF$1:$CM$1&amp;$AF$2:$CM$2,0))*VLOOKUP($Q761,$C$17:$M$20,COUNTBLANK($D$15:E$15)+1,FALSE)</f>
        <v>0</v>
      </c>
      <c r="V761" s="3">
        <f t="array" ref="V761">INDEX($AF$3:$CM$62,MATCH($S761,$AE$3:$AE$62,0),MATCH(V$1&amp;$R761,$AF$1:$CM$1&amp;$AF$2:$CM$2,0))*VLOOKUP($Q761,$C$17:$M$20,COUNTBLANK($D$15:F$15)+1,FALSE)</f>
        <v>156</v>
      </c>
      <c r="W761" s="3">
        <f t="array" ref="W761">INDEX($AF$3:$CM$62,MATCH($S761,$AE$3:$AE$62,0),MATCH(W$1&amp;$R761,$AF$1:$CM$1&amp;$AF$2:$CM$2,0))*VLOOKUP($Q761,$C$17:$M$20,COUNTBLANK($D$15:G$15)+1,FALSE)</f>
        <v>0</v>
      </c>
      <c r="X761" s="3">
        <f t="array" ref="X761">INDEX($AF$3:$CM$62,MATCH($S761,$AE$3:$AE$62,0),MATCH(X$1&amp;$R761,$AF$1:$CM$1&amp;$AF$2:$CM$2,0))*VLOOKUP($Q761,$C$17:$M$20,COUNTBLANK($D$15:H$15)+1,FALSE)</f>
        <v>0</v>
      </c>
      <c r="Y761" s="3">
        <f t="array" ref="Y761">INDEX($AF$3:$CM$62,MATCH($S761,$AE$3:$AE$62,0),MATCH(Y$1&amp;$R761,$AF$1:$CM$1&amp;$AF$2:$CM$2,0))*VLOOKUP($Q761,$C$17:$M$20,COUNTBLANK($D$15:I$15)+1,FALSE)</f>
        <v>0</v>
      </c>
      <c r="Z761" s="3">
        <f t="array" ref="Z761">INDEX($AF$3:$CM$62,MATCH($S761,$AE$3:$AE$62,0),MATCH(Z$1&amp;$R761,$AF$1:$CM$1&amp;$AF$2:$CM$2,0))*VLOOKUP($Q761,$C$17:$M$20,COUNTBLANK($D$15:J$15)+1,FALSE)</f>
        <v>0.06</v>
      </c>
      <c r="AA761" s="3">
        <f t="array" ref="AA761">INDEX($AF$3:$CM$62,MATCH($S761,$AE$3:$AE$62,0),MATCH(AA$1&amp;$R761,$AF$1:$CM$1&amp;$AF$2:$CM$2,0))*VLOOKUP($Q761,$C$17:$M$20,COUNTBLANK($D$15:K$15)+1,FALSE)</f>
        <v>0.06</v>
      </c>
      <c r="AB761" s="3">
        <f t="array" ref="AB761">INDEX($AF$3:$CM$62,MATCH($S761,$AE$3:$AE$62,0),MATCH(AB$1&amp;$R761,$AF$1:$CM$1&amp;$AF$2:$CM$2,0))*VLOOKUP($Q761,$C$17:$M$20,COUNTBLANK($D$15:L$15)+1,FALSE)</f>
        <v>0</v>
      </c>
      <c r="AC761" s="3">
        <f t="array" ref="AC761">INDEX($AF$3:$CM$62,MATCH($S761,$AE$3:$AE$62,0),MATCH(AC$1&amp;$R761,$AF$1:$CM$1&amp;$AF$2:$CM$2,0))*VLOOKUP($Q761,$C$17:$M$20,COUNTBLANK($D$15:M$15)+1,FALSE)</f>
        <v>0</v>
      </c>
    </row>
    <row r="762" spans="17:29" x14ac:dyDescent="0.2">
      <c r="Q762" t="s">
        <v>421</v>
      </c>
      <c r="R762">
        <f t="shared" si="149"/>
        <v>1</v>
      </c>
      <c r="S762">
        <f t="shared" si="148"/>
        <v>40</v>
      </c>
      <c r="T762" s="3">
        <f t="array" ref="T762">INDEX($AF$3:$CM$62,MATCH($S762,$AE$3:$AE$62,0),MATCH(T$1&amp;$R762,$AF$1:$CM$1&amp;$AF$2:$CM$2,0))*VLOOKUP($Q762,$C$17:$M$20,COUNTBLANK($D$15:D$15)+1,FALSE)</f>
        <v>80</v>
      </c>
      <c r="U762" s="3">
        <f t="array" ref="U762">INDEX($AF$3:$CM$62,MATCH($S762,$AE$3:$AE$62,0),MATCH(U$1&amp;$R762,$AF$1:$CM$1&amp;$AF$2:$CM$2,0))*VLOOKUP($Q762,$C$17:$M$20,COUNTBLANK($D$15:E$15)+1,FALSE)</f>
        <v>0</v>
      </c>
      <c r="V762" s="3">
        <f t="array" ref="V762">INDEX($AF$3:$CM$62,MATCH($S762,$AE$3:$AE$62,0),MATCH(V$1&amp;$R762,$AF$1:$CM$1&amp;$AF$2:$CM$2,0))*VLOOKUP($Q762,$C$17:$M$20,COUNTBLANK($D$15:F$15)+1,FALSE)</f>
        <v>160</v>
      </c>
      <c r="W762" s="3">
        <f t="array" ref="W762">INDEX($AF$3:$CM$62,MATCH($S762,$AE$3:$AE$62,0),MATCH(W$1&amp;$R762,$AF$1:$CM$1&amp;$AF$2:$CM$2,0))*VLOOKUP($Q762,$C$17:$M$20,COUNTBLANK($D$15:G$15)+1,FALSE)</f>
        <v>0</v>
      </c>
      <c r="X762" s="3">
        <f t="array" ref="X762">INDEX($AF$3:$CM$62,MATCH($S762,$AE$3:$AE$62,0),MATCH(X$1&amp;$R762,$AF$1:$CM$1&amp;$AF$2:$CM$2,0))*VLOOKUP($Q762,$C$17:$M$20,COUNTBLANK($D$15:H$15)+1,FALSE)</f>
        <v>0</v>
      </c>
      <c r="Y762" s="3">
        <f t="array" ref="Y762">INDEX($AF$3:$CM$62,MATCH($S762,$AE$3:$AE$62,0),MATCH(Y$1&amp;$R762,$AF$1:$CM$1&amp;$AF$2:$CM$2,0))*VLOOKUP($Q762,$C$17:$M$20,COUNTBLANK($D$15:I$15)+1,FALSE)</f>
        <v>0</v>
      </c>
      <c r="Z762" s="3">
        <f t="array" ref="Z762">INDEX($AF$3:$CM$62,MATCH($S762,$AE$3:$AE$62,0),MATCH(Z$1&amp;$R762,$AF$1:$CM$1&amp;$AF$2:$CM$2,0))*VLOOKUP($Q762,$C$17:$M$20,COUNTBLANK($D$15:J$15)+1,FALSE)</f>
        <v>0.08</v>
      </c>
      <c r="AA762" s="3">
        <f t="array" ref="AA762">INDEX($AF$3:$CM$62,MATCH($S762,$AE$3:$AE$62,0),MATCH(AA$1&amp;$R762,$AF$1:$CM$1&amp;$AF$2:$CM$2,0))*VLOOKUP($Q762,$C$17:$M$20,COUNTBLANK($D$15:K$15)+1,FALSE)</f>
        <v>0.08</v>
      </c>
      <c r="AB762" s="3">
        <f t="array" ref="AB762">INDEX($AF$3:$CM$62,MATCH($S762,$AE$3:$AE$62,0),MATCH(AB$1&amp;$R762,$AF$1:$CM$1&amp;$AF$2:$CM$2,0))*VLOOKUP($Q762,$C$17:$M$20,COUNTBLANK($D$15:L$15)+1,FALSE)</f>
        <v>0</v>
      </c>
      <c r="AC762" s="3">
        <f t="array" ref="AC762">INDEX($AF$3:$CM$62,MATCH($S762,$AE$3:$AE$62,0),MATCH(AC$1&amp;$R762,$AF$1:$CM$1&amp;$AF$2:$CM$2,0))*VLOOKUP($Q762,$C$17:$M$20,COUNTBLANK($D$15:M$15)+1,FALSE)</f>
        <v>0</v>
      </c>
    </row>
    <row r="763" spans="17:29" x14ac:dyDescent="0.2">
      <c r="Q763" t="s">
        <v>421</v>
      </c>
      <c r="R763">
        <f t="shared" si="149"/>
        <v>1</v>
      </c>
      <c r="S763">
        <f t="shared" si="148"/>
        <v>41</v>
      </c>
      <c r="T763" s="3">
        <f t="array" ref="T763">INDEX($AF$3:$CM$62,MATCH($S763,$AE$3:$AE$62,0),MATCH(T$1&amp;$R763,$AF$1:$CM$1&amp;$AF$2:$CM$2,0))*VLOOKUP($Q763,$C$17:$M$20,COUNTBLANK($D$15:D$15)+1,FALSE)</f>
        <v>82</v>
      </c>
      <c r="U763" s="3">
        <f t="array" ref="U763">INDEX($AF$3:$CM$62,MATCH($S763,$AE$3:$AE$62,0),MATCH(U$1&amp;$R763,$AF$1:$CM$1&amp;$AF$2:$CM$2,0))*VLOOKUP($Q763,$C$17:$M$20,COUNTBLANK($D$15:E$15)+1,FALSE)</f>
        <v>0</v>
      </c>
      <c r="V763" s="3">
        <f t="array" ref="V763">INDEX($AF$3:$CM$62,MATCH($S763,$AE$3:$AE$62,0),MATCH(V$1&amp;$R763,$AF$1:$CM$1&amp;$AF$2:$CM$2,0))*VLOOKUP($Q763,$C$17:$M$20,COUNTBLANK($D$15:F$15)+1,FALSE)</f>
        <v>164</v>
      </c>
      <c r="W763" s="3">
        <f t="array" ref="W763">INDEX($AF$3:$CM$62,MATCH($S763,$AE$3:$AE$62,0),MATCH(W$1&amp;$R763,$AF$1:$CM$1&amp;$AF$2:$CM$2,0))*VLOOKUP($Q763,$C$17:$M$20,COUNTBLANK($D$15:G$15)+1,FALSE)</f>
        <v>0</v>
      </c>
      <c r="X763" s="3">
        <f t="array" ref="X763">INDEX($AF$3:$CM$62,MATCH($S763,$AE$3:$AE$62,0),MATCH(X$1&amp;$R763,$AF$1:$CM$1&amp;$AF$2:$CM$2,0))*VLOOKUP($Q763,$C$17:$M$20,COUNTBLANK($D$15:H$15)+1,FALSE)</f>
        <v>0</v>
      </c>
      <c r="Y763" s="3">
        <f t="array" ref="Y763">INDEX($AF$3:$CM$62,MATCH($S763,$AE$3:$AE$62,0),MATCH(Y$1&amp;$R763,$AF$1:$CM$1&amp;$AF$2:$CM$2,0))*VLOOKUP($Q763,$C$17:$M$20,COUNTBLANK($D$15:I$15)+1,FALSE)</f>
        <v>0</v>
      </c>
      <c r="Z763" s="3">
        <f t="array" ref="Z763">INDEX($AF$3:$CM$62,MATCH($S763,$AE$3:$AE$62,0),MATCH(Z$1&amp;$R763,$AF$1:$CM$1&amp;$AF$2:$CM$2,0))*VLOOKUP($Q763,$C$17:$M$20,COUNTBLANK($D$15:J$15)+1,FALSE)</f>
        <v>0.08</v>
      </c>
      <c r="AA763" s="3">
        <f t="array" ref="AA763">INDEX($AF$3:$CM$62,MATCH($S763,$AE$3:$AE$62,0),MATCH(AA$1&amp;$R763,$AF$1:$CM$1&amp;$AF$2:$CM$2,0))*VLOOKUP($Q763,$C$17:$M$20,COUNTBLANK($D$15:K$15)+1,FALSE)</f>
        <v>0.08</v>
      </c>
      <c r="AB763" s="3">
        <f t="array" ref="AB763">INDEX($AF$3:$CM$62,MATCH($S763,$AE$3:$AE$62,0),MATCH(AB$1&amp;$R763,$AF$1:$CM$1&amp;$AF$2:$CM$2,0))*VLOOKUP($Q763,$C$17:$M$20,COUNTBLANK($D$15:L$15)+1,FALSE)</f>
        <v>0</v>
      </c>
      <c r="AC763" s="3">
        <f t="array" ref="AC763">INDEX($AF$3:$CM$62,MATCH($S763,$AE$3:$AE$62,0),MATCH(AC$1&amp;$R763,$AF$1:$CM$1&amp;$AF$2:$CM$2,0))*VLOOKUP($Q763,$C$17:$M$20,COUNTBLANK($D$15:M$15)+1,FALSE)</f>
        <v>0</v>
      </c>
    </row>
    <row r="764" spans="17:29" x14ac:dyDescent="0.2">
      <c r="Q764" t="s">
        <v>421</v>
      </c>
      <c r="R764">
        <f t="shared" si="149"/>
        <v>1</v>
      </c>
      <c r="S764">
        <f t="shared" si="148"/>
        <v>42</v>
      </c>
      <c r="T764" s="3">
        <f t="array" ref="T764">INDEX($AF$3:$CM$62,MATCH($S764,$AE$3:$AE$62,0),MATCH(T$1&amp;$R764,$AF$1:$CM$1&amp;$AF$2:$CM$2,0))*VLOOKUP($Q764,$C$17:$M$20,COUNTBLANK($D$15:D$15)+1,FALSE)</f>
        <v>84</v>
      </c>
      <c r="U764" s="3">
        <f t="array" ref="U764">INDEX($AF$3:$CM$62,MATCH($S764,$AE$3:$AE$62,0),MATCH(U$1&amp;$R764,$AF$1:$CM$1&amp;$AF$2:$CM$2,0))*VLOOKUP($Q764,$C$17:$M$20,COUNTBLANK($D$15:E$15)+1,FALSE)</f>
        <v>0</v>
      </c>
      <c r="V764" s="3">
        <f t="array" ref="V764">INDEX($AF$3:$CM$62,MATCH($S764,$AE$3:$AE$62,0),MATCH(V$1&amp;$R764,$AF$1:$CM$1&amp;$AF$2:$CM$2,0))*VLOOKUP($Q764,$C$17:$M$20,COUNTBLANK($D$15:F$15)+1,FALSE)</f>
        <v>168</v>
      </c>
      <c r="W764" s="3">
        <f t="array" ref="W764">INDEX($AF$3:$CM$62,MATCH($S764,$AE$3:$AE$62,0),MATCH(W$1&amp;$R764,$AF$1:$CM$1&amp;$AF$2:$CM$2,0))*VLOOKUP($Q764,$C$17:$M$20,COUNTBLANK($D$15:G$15)+1,FALSE)</f>
        <v>0</v>
      </c>
      <c r="X764" s="3">
        <f t="array" ref="X764">INDEX($AF$3:$CM$62,MATCH($S764,$AE$3:$AE$62,0),MATCH(X$1&amp;$R764,$AF$1:$CM$1&amp;$AF$2:$CM$2,0))*VLOOKUP($Q764,$C$17:$M$20,COUNTBLANK($D$15:H$15)+1,FALSE)</f>
        <v>0</v>
      </c>
      <c r="Y764" s="3">
        <f t="array" ref="Y764">INDEX($AF$3:$CM$62,MATCH($S764,$AE$3:$AE$62,0),MATCH(Y$1&amp;$R764,$AF$1:$CM$1&amp;$AF$2:$CM$2,0))*VLOOKUP($Q764,$C$17:$M$20,COUNTBLANK($D$15:I$15)+1,FALSE)</f>
        <v>0</v>
      </c>
      <c r="Z764" s="3">
        <f t="array" ref="Z764">INDEX($AF$3:$CM$62,MATCH($S764,$AE$3:$AE$62,0),MATCH(Z$1&amp;$R764,$AF$1:$CM$1&amp;$AF$2:$CM$2,0))*VLOOKUP($Q764,$C$17:$M$20,COUNTBLANK($D$15:J$15)+1,FALSE)</f>
        <v>0.08</v>
      </c>
      <c r="AA764" s="3">
        <f t="array" ref="AA764">INDEX($AF$3:$CM$62,MATCH($S764,$AE$3:$AE$62,0),MATCH(AA$1&amp;$R764,$AF$1:$CM$1&amp;$AF$2:$CM$2,0))*VLOOKUP($Q764,$C$17:$M$20,COUNTBLANK($D$15:K$15)+1,FALSE)</f>
        <v>0.08</v>
      </c>
      <c r="AB764" s="3">
        <f t="array" ref="AB764">INDEX($AF$3:$CM$62,MATCH($S764,$AE$3:$AE$62,0),MATCH(AB$1&amp;$R764,$AF$1:$CM$1&amp;$AF$2:$CM$2,0))*VLOOKUP($Q764,$C$17:$M$20,COUNTBLANK($D$15:L$15)+1,FALSE)</f>
        <v>0</v>
      </c>
      <c r="AC764" s="3">
        <f t="array" ref="AC764">INDEX($AF$3:$CM$62,MATCH($S764,$AE$3:$AE$62,0),MATCH(AC$1&amp;$R764,$AF$1:$CM$1&amp;$AF$2:$CM$2,0))*VLOOKUP($Q764,$C$17:$M$20,COUNTBLANK($D$15:M$15)+1,FALSE)</f>
        <v>0</v>
      </c>
    </row>
    <row r="765" spans="17:29" x14ac:dyDescent="0.2">
      <c r="Q765" t="s">
        <v>421</v>
      </c>
      <c r="R765">
        <f t="shared" si="149"/>
        <v>1</v>
      </c>
      <c r="S765">
        <f t="shared" si="148"/>
        <v>43</v>
      </c>
      <c r="T765" s="3">
        <f t="array" ref="T765">INDEX($AF$3:$CM$62,MATCH($S765,$AE$3:$AE$62,0),MATCH(T$1&amp;$R765,$AF$1:$CM$1&amp;$AF$2:$CM$2,0))*VLOOKUP($Q765,$C$17:$M$20,COUNTBLANK($D$15:D$15)+1,FALSE)</f>
        <v>86</v>
      </c>
      <c r="U765" s="3">
        <f t="array" ref="U765">INDEX($AF$3:$CM$62,MATCH($S765,$AE$3:$AE$62,0),MATCH(U$1&amp;$R765,$AF$1:$CM$1&amp;$AF$2:$CM$2,0))*VLOOKUP($Q765,$C$17:$M$20,COUNTBLANK($D$15:E$15)+1,FALSE)</f>
        <v>0</v>
      </c>
      <c r="V765" s="3">
        <f t="array" ref="V765">INDEX($AF$3:$CM$62,MATCH($S765,$AE$3:$AE$62,0),MATCH(V$1&amp;$R765,$AF$1:$CM$1&amp;$AF$2:$CM$2,0))*VLOOKUP($Q765,$C$17:$M$20,COUNTBLANK($D$15:F$15)+1,FALSE)</f>
        <v>172</v>
      </c>
      <c r="W765" s="3">
        <f t="array" ref="W765">INDEX($AF$3:$CM$62,MATCH($S765,$AE$3:$AE$62,0),MATCH(W$1&amp;$R765,$AF$1:$CM$1&amp;$AF$2:$CM$2,0))*VLOOKUP($Q765,$C$17:$M$20,COUNTBLANK($D$15:G$15)+1,FALSE)</f>
        <v>0</v>
      </c>
      <c r="X765" s="3">
        <f t="array" ref="X765">INDEX($AF$3:$CM$62,MATCH($S765,$AE$3:$AE$62,0),MATCH(X$1&amp;$R765,$AF$1:$CM$1&amp;$AF$2:$CM$2,0))*VLOOKUP($Q765,$C$17:$M$20,COUNTBLANK($D$15:H$15)+1,FALSE)</f>
        <v>0</v>
      </c>
      <c r="Y765" s="3">
        <f t="array" ref="Y765">INDEX($AF$3:$CM$62,MATCH($S765,$AE$3:$AE$62,0),MATCH(Y$1&amp;$R765,$AF$1:$CM$1&amp;$AF$2:$CM$2,0))*VLOOKUP($Q765,$C$17:$M$20,COUNTBLANK($D$15:I$15)+1,FALSE)</f>
        <v>0</v>
      </c>
      <c r="Z765" s="3">
        <f t="array" ref="Z765">INDEX($AF$3:$CM$62,MATCH($S765,$AE$3:$AE$62,0),MATCH(Z$1&amp;$R765,$AF$1:$CM$1&amp;$AF$2:$CM$2,0))*VLOOKUP($Q765,$C$17:$M$20,COUNTBLANK($D$15:J$15)+1,FALSE)</f>
        <v>0.08</v>
      </c>
      <c r="AA765" s="3">
        <f t="array" ref="AA765">INDEX($AF$3:$CM$62,MATCH($S765,$AE$3:$AE$62,0),MATCH(AA$1&amp;$R765,$AF$1:$CM$1&amp;$AF$2:$CM$2,0))*VLOOKUP($Q765,$C$17:$M$20,COUNTBLANK($D$15:K$15)+1,FALSE)</f>
        <v>0.08</v>
      </c>
      <c r="AB765" s="3">
        <f t="array" ref="AB765">INDEX($AF$3:$CM$62,MATCH($S765,$AE$3:$AE$62,0),MATCH(AB$1&amp;$R765,$AF$1:$CM$1&amp;$AF$2:$CM$2,0))*VLOOKUP($Q765,$C$17:$M$20,COUNTBLANK($D$15:L$15)+1,FALSE)</f>
        <v>0</v>
      </c>
      <c r="AC765" s="3">
        <f t="array" ref="AC765">INDEX($AF$3:$CM$62,MATCH($S765,$AE$3:$AE$62,0),MATCH(AC$1&amp;$R765,$AF$1:$CM$1&amp;$AF$2:$CM$2,0))*VLOOKUP($Q765,$C$17:$M$20,COUNTBLANK($D$15:M$15)+1,FALSE)</f>
        <v>0</v>
      </c>
    </row>
    <row r="766" spans="17:29" x14ac:dyDescent="0.2">
      <c r="Q766" t="s">
        <v>421</v>
      </c>
      <c r="R766">
        <f t="shared" si="149"/>
        <v>1</v>
      </c>
      <c r="S766">
        <f t="shared" si="148"/>
        <v>44</v>
      </c>
      <c r="T766" s="3">
        <f t="array" ref="T766">INDEX($AF$3:$CM$62,MATCH($S766,$AE$3:$AE$62,0),MATCH(T$1&amp;$R766,$AF$1:$CM$1&amp;$AF$2:$CM$2,0))*VLOOKUP($Q766,$C$17:$M$20,COUNTBLANK($D$15:D$15)+1,FALSE)</f>
        <v>88</v>
      </c>
      <c r="U766" s="3">
        <f t="array" ref="U766">INDEX($AF$3:$CM$62,MATCH($S766,$AE$3:$AE$62,0),MATCH(U$1&amp;$R766,$AF$1:$CM$1&amp;$AF$2:$CM$2,0))*VLOOKUP($Q766,$C$17:$M$20,COUNTBLANK($D$15:E$15)+1,FALSE)</f>
        <v>0</v>
      </c>
      <c r="V766" s="3">
        <f t="array" ref="V766">INDEX($AF$3:$CM$62,MATCH($S766,$AE$3:$AE$62,0),MATCH(V$1&amp;$R766,$AF$1:$CM$1&amp;$AF$2:$CM$2,0))*VLOOKUP($Q766,$C$17:$M$20,COUNTBLANK($D$15:F$15)+1,FALSE)</f>
        <v>176</v>
      </c>
      <c r="W766" s="3">
        <f t="array" ref="W766">INDEX($AF$3:$CM$62,MATCH($S766,$AE$3:$AE$62,0),MATCH(W$1&amp;$R766,$AF$1:$CM$1&amp;$AF$2:$CM$2,0))*VLOOKUP($Q766,$C$17:$M$20,COUNTBLANK($D$15:G$15)+1,FALSE)</f>
        <v>0</v>
      </c>
      <c r="X766" s="3">
        <f t="array" ref="X766">INDEX($AF$3:$CM$62,MATCH($S766,$AE$3:$AE$62,0),MATCH(X$1&amp;$R766,$AF$1:$CM$1&amp;$AF$2:$CM$2,0))*VLOOKUP($Q766,$C$17:$M$20,COUNTBLANK($D$15:H$15)+1,FALSE)</f>
        <v>0</v>
      </c>
      <c r="Y766" s="3">
        <f t="array" ref="Y766">INDEX($AF$3:$CM$62,MATCH($S766,$AE$3:$AE$62,0),MATCH(Y$1&amp;$R766,$AF$1:$CM$1&amp;$AF$2:$CM$2,0))*VLOOKUP($Q766,$C$17:$M$20,COUNTBLANK($D$15:I$15)+1,FALSE)</f>
        <v>0</v>
      </c>
      <c r="Z766" s="3">
        <f t="array" ref="Z766">INDEX($AF$3:$CM$62,MATCH($S766,$AE$3:$AE$62,0),MATCH(Z$1&amp;$R766,$AF$1:$CM$1&amp;$AF$2:$CM$2,0))*VLOOKUP($Q766,$C$17:$M$20,COUNTBLANK($D$15:J$15)+1,FALSE)</f>
        <v>0.08</v>
      </c>
      <c r="AA766" s="3">
        <f t="array" ref="AA766">INDEX($AF$3:$CM$62,MATCH($S766,$AE$3:$AE$62,0),MATCH(AA$1&amp;$R766,$AF$1:$CM$1&amp;$AF$2:$CM$2,0))*VLOOKUP($Q766,$C$17:$M$20,COUNTBLANK($D$15:K$15)+1,FALSE)</f>
        <v>0.08</v>
      </c>
      <c r="AB766" s="3">
        <f t="array" ref="AB766">INDEX($AF$3:$CM$62,MATCH($S766,$AE$3:$AE$62,0),MATCH(AB$1&amp;$R766,$AF$1:$CM$1&amp;$AF$2:$CM$2,0))*VLOOKUP($Q766,$C$17:$M$20,COUNTBLANK($D$15:L$15)+1,FALSE)</f>
        <v>0</v>
      </c>
      <c r="AC766" s="3">
        <f t="array" ref="AC766">INDEX($AF$3:$CM$62,MATCH($S766,$AE$3:$AE$62,0),MATCH(AC$1&amp;$R766,$AF$1:$CM$1&amp;$AF$2:$CM$2,0))*VLOOKUP($Q766,$C$17:$M$20,COUNTBLANK($D$15:M$15)+1,FALSE)</f>
        <v>0</v>
      </c>
    </row>
    <row r="767" spans="17:29" x14ac:dyDescent="0.2">
      <c r="Q767" t="s">
        <v>421</v>
      </c>
      <c r="R767">
        <f t="shared" si="149"/>
        <v>1</v>
      </c>
      <c r="S767">
        <f t="shared" si="148"/>
        <v>45</v>
      </c>
      <c r="T767" s="3">
        <f t="array" ref="T767">INDEX($AF$3:$CM$62,MATCH($S767,$AE$3:$AE$62,0),MATCH(T$1&amp;$R767,$AF$1:$CM$1&amp;$AF$2:$CM$2,0))*VLOOKUP($Q767,$C$17:$M$20,COUNTBLANK($D$15:D$15)+1,FALSE)</f>
        <v>90</v>
      </c>
      <c r="U767" s="3">
        <f t="array" ref="U767">INDEX($AF$3:$CM$62,MATCH($S767,$AE$3:$AE$62,0),MATCH(U$1&amp;$R767,$AF$1:$CM$1&amp;$AF$2:$CM$2,0))*VLOOKUP($Q767,$C$17:$M$20,COUNTBLANK($D$15:E$15)+1,FALSE)</f>
        <v>0</v>
      </c>
      <c r="V767" s="3">
        <f t="array" ref="V767">INDEX($AF$3:$CM$62,MATCH($S767,$AE$3:$AE$62,0),MATCH(V$1&amp;$R767,$AF$1:$CM$1&amp;$AF$2:$CM$2,0))*VLOOKUP($Q767,$C$17:$M$20,COUNTBLANK($D$15:F$15)+1,FALSE)</f>
        <v>180</v>
      </c>
      <c r="W767" s="3">
        <f t="array" ref="W767">INDEX($AF$3:$CM$62,MATCH($S767,$AE$3:$AE$62,0),MATCH(W$1&amp;$R767,$AF$1:$CM$1&amp;$AF$2:$CM$2,0))*VLOOKUP($Q767,$C$17:$M$20,COUNTBLANK($D$15:G$15)+1,FALSE)</f>
        <v>0</v>
      </c>
      <c r="X767" s="3">
        <f t="array" ref="X767">INDEX($AF$3:$CM$62,MATCH($S767,$AE$3:$AE$62,0),MATCH(X$1&amp;$R767,$AF$1:$CM$1&amp;$AF$2:$CM$2,0))*VLOOKUP($Q767,$C$17:$M$20,COUNTBLANK($D$15:H$15)+1,FALSE)</f>
        <v>0</v>
      </c>
      <c r="Y767" s="3">
        <f t="array" ref="Y767">INDEX($AF$3:$CM$62,MATCH($S767,$AE$3:$AE$62,0),MATCH(Y$1&amp;$R767,$AF$1:$CM$1&amp;$AF$2:$CM$2,0))*VLOOKUP($Q767,$C$17:$M$20,COUNTBLANK($D$15:I$15)+1,FALSE)</f>
        <v>0</v>
      </c>
      <c r="Z767" s="3">
        <f t="array" ref="Z767">INDEX($AF$3:$CM$62,MATCH($S767,$AE$3:$AE$62,0),MATCH(Z$1&amp;$R767,$AF$1:$CM$1&amp;$AF$2:$CM$2,0))*VLOOKUP($Q767,$C$17:$M$20,COUNTBLANK($D$15:J$15)+1,FALSE)</f>
        <v>0.08</v>
      </c>
      <c r="AA767" s="3">
        <f t="array" ref="AA767">INDEX($AF$3:$CM$62,MATCH($S767,$AE$3:$AE$62,0),MATCH(AA$1&amp;$R767,$AF$1:$CM$1&amp;$AF$2:$CM$2,0))*VLOOKUP($Q767,$C$17:$M$20,COUNTBLANK($D$15:K$15)+1,FALSE)</f>
        <v>0.08</v>
      </c>
      <c r="AB767" s="3">
        <f t="array" ref="AB767">INDEX($AF$3:$CM$62,MATCH($S767,$AE$3:$AE$62,0),MATCH(AB$1&amp;$R767,$AF$1:$CM$1&amp;$AF$2:$CM$2,0))*VLOOKUP($Q767,$C$17:$M$20,COUNTBLANK($D$15:L$15)+1,FALSE)</f>
        <v>0</v>
      </c>
      <c r="AC767" s="3">
        <f t="array" ref="AC767">INDEX($AF$3:$CM$62,MATCH($S767,$AE$3:$AE$62,0),MATCH(AC$1&amp;$R767,$AF$1:$CM$1&amp;$AF$2:$CM$2,0))*VLOOKUP($Q767,$C$17:$M$20,COUNTBLANK($D$15:M$15)+1,FALSE)</f>
        <v>0</v>
      </c>
    </row>
    <row r="768" spans="17:29" x14ac:dyDescent="0.2">
      <c r="Q768" t="s">
        <v>421</v>
      </c>
      <c r="R768">
        <f t="shared" si="149"/>
        <v>1</v>
      </c>
      <c r="S768">
        <f t="shared" ref="S768:S831" si="150">S708</f>
        <v>46</v>
      </c>
      <c r="T768" s="3">
        <f t="array" ref="T768">INDEX($AF$3:$CM$62,MATCH($S768,$AE$3:$AE$62,0),MATCH(T$1&amp;$R768,$AF$1:$CM$1&amp;$AF$2:$CM$2,0))*VLOOKUP($Q768,$C$17:$M$20,COUNTBLANK($D$15:D$15)+1,FALSE)</f>
        <v>92</v>
      </c>
      <c r="U768" s="3">
        <f t="array" ref="U768">INDEX($AF$3:$CM$62,MATCH($S768,$AE$3:$AE$62,0),MATCH(U$1&amp;$R768,$AF$1:$CM$1&amp;$AF$2:$CM$2,0))*VLOOKUP($Q768,$C$17:$M$20,COUNTBLANK($D$15:E$15)+1,FALSE)</f>
        <v>0</v>
      </c>
      <c r="V768" s="3">
        <f t="array" ref="V768">INDEX($AF$3:$CM$62,MATCH($S768,$AE$3:$AE$62,0),MATCH(V$1&amp;$R768,$AF$1:$CM$1&amp;$AF$2:$CM$2,0))*VLOOKUP($Q768,$C$17:$M$20,COUNTBLANK($D$15:F$15)+1,FALSE)</f>
        <v>184</v>
      </c>
      <c r="W768" s="3">
        <f t="array" ref="W768">INDEX($AF$3:$CM$62,MATCH($S768,$AE$3:$AE$62,0),MATCH(W$1&amp;$R768,$AF$1:$CM$1&amp;$AF$2:$CM$2,0))*VLOOKUP($Q768,$C$17:$M$20,COUNTBLANK($D$15:G$15)+1,FALSE)</f>
        <v>0</v>
      </c>
      <c r="X768" s="3">
        <f t="array" ref="X768">INDEX($AF$3:$CM$62,MATCH($S768,$AE$3:$AE$62,0),MATCH(X$1&amp;$R768,$AF$1:$CM$1&amp;$AF$2:$CM$2,0))*VLOOKUP($Q768,$C$17:$M$20,COUNTBLANK($D$15:H$15)+1,FALSE)</f>
        <v>0</v>
      </c>
      <c r="Y768" s="3">
        <f t="array" ref="Y768">INDEX($AF$3:$CM$62,MATCH($S768,$AE$3:$AE$62,0),MATCH(Y$1&amp;$R768,$AF$1:$CM$1&amp;$AF$2:$CM$2,0))*VLOOKUP($Q768,$C$17:$M$20,COUNTBLANK($D$15:I$15)+1,FALSE)</f>
        <v>0</v>
      </c>
      <c r="Z768" s="3">
        <f t="array" ref="Z768">INDEX($AF$3:$CM$62,MATCH($S768,$AE$3:$AE$62,0),MATCH(Z$1&amp;$R768,$AF$1:$CM$1&amp;$AF$2:$CM$2,0))*VLOOKUP($Q768,$C$17:$M$20,COUNTBLANK($D$15:J$15)+1,FALSE)</f>
        <v>0.08</v>
      </c>
      <c r="AA768" s="3">
        <f t="array" ref="AA768">INDEX($AF$3:$CM$62,MATCH($S768,$AE$3:$AE$62,0),MATCH(AA$1&amp;$R768,$AF$1:$CM$1&amp;$AF$2:$CM$2,0))*VLOOKUP($Q768,$C$17:$M$20,COUNTBLANK($D$15:K$15)+1,FALSE)</f>
        <v>0.08</v>
      </c>
      <c r="AB768" s="3">
        <f t="array" ref="AB768">INDEX($AF$3:$CM$62,MATCH($S768,$AE$3:$AE$62,0),MATCH(AB$1&amp;$R768,$AF$1:$CM$1&amp;$AF$2:$CM$2,0))*VLOOKUP($Q768,$C$17:$M$20,COUNTBLANK($D$15:L$15)+1,FALSE)</f>
        <v>0</v>
      </c>
      <c r="AC768" s="3">
        <f t="array" ref="AC768">INDEX($AF$3:$CM$62,MATCH($S768,$AE$3:$AE$62,0),MATCH(AC$1&amp;$R768,$AF$1:$CM$1&amp;$AF$2:$CM$2,0))*VLOOKUP($Q768,$C$17:$M$20,COUNTBLANK($D$15:M$15)+1,FALSE)</f>
        <v>0</v>
      </c>
    </row>
    <row r="769" spans="17:29" x14ac:dyDescent="0.2">
      <c r="Q769" t="s">
        <v>421</v>
      </c>
      <c r="R769">
        <f t="shared" si="149"/>
        <v>1</v>
      </c>
      <c r="S769">
        <f t="shared" si="150"/>
        <v>47</v>
      </c>
      <c r="T769" s="3">
        <f t="array" ref="T769">INDEX($AF$3:$CM$62,MATCH($S769,$AE$3:$AE$62,0),MATCH(T$1&amp;$R769,$AF$1:$CM$1&amp;$AF$2:$CM$2,0))*VLOOKUP($Q769,$C$17:$M$20,COUNTBLANK($D$15:D$15)+1,FALSE)</f>
        <v>94</v>
      </c>
      <c r="U769" s="3">
        <f t="array" ref="U769">INDEX($AF$3:$CM$62,MATCH($S769,$AE$3:$AE$62,0),MATCH(U$1&amp;$R769,$AF$1:$CM$1&amp;$AF$2:$CM$2,0))*VLOOKUP($Q769,$C$17:$M$20,COUNTBLANK($D$15:E$15)+1,FALSE)</f>
        <v>0</v>
      </c>
      <c r="V769" s="3">
        <f t="array" ref="V769">INDEX($AF$3:$CM$62,MATCH($S769,$AE$3:$AE$62,0),MATCH(V$1&amp;$R769,$AF$1:$CM$1&amp;$AF$2:$CM$2,0))*VLOOKUP($Q769,$C$17:$M$20,COUNTBLANK($D$15:F$15)+1,FALSE)</f>
        <v>188</v>
      </c>
      <c r="W769" s="3">
        <f t="array" ref="W769">INDEX($AF$3:$CM$62,MATCH($S769,$AE$3:$AE$62,0),MATCH(W$1&amp;$R769,$AF$1:$CM$1&amp;$AF$2:$CM$2,0))*VLOOKUP($Q769,$C$17:$M$20,COUNTBLANK($D$15:G$15)+1,FALSE)</f>
        <v>0</v>
      </c>
      <c r="X769" s="3">
        <f t="array" ref="X769">INDEX($AF$3:$CM$62,MATCH($S769,$AE$3:$AE$62,0),MATCH(X$1&amp;$R769,$AF$1:$CM$1&amp;$AF$2:$CM$2,0))*VLOOKUP($Q769,$C$17:$M$20,COUNTBLANK($D$15:H$15)+1,FALSE)</f>
        <v>0</v>
      </c>
      <c r="Y769" s="3">
        <f t="array" ref="Y769">INDEX($AF$3:$CM$62,MATCH($S769,$AE$3:$AE$62,0),MATCH(Y$1&amp;$R769,$AF$1:$CM$1&amp;$AF$2:$CM$2,0))*VLOOKUP($Q769,$C$17:$M$20,COUNTBLANK($D$15:I$15)+1,FALSE)</f>
        <v>0</v>
      </c>
      <c r="Z769" s="3">
        <f t="array" ref="Z769">INDEX($AF$3:$CM$62,MATCH($S769,$AE$3:$AE$62,0),MATCH(Z$1&amp;$R769,$AF$1:$CM$1&amp;$AF$2:$CM$2,0))*VLOOKUP($Q769,$C$17:$M$20,COUNTBLANK($D$15:J$15)+1,FALSE)</f>
        <v>0.08</v>
      </c>
      <c r="AA769" s="3">
        <f t="array" ref="AA769">INDEX($AF$3:$CM$62,MATCH($S769,$AE$3:$AE$62,0),MATCH(AA$1&amp;$R769,$AF$1:$CM$1&amp;$AF$2:$CM$2,0))*VLOOKUP($Q769,$C$17:$M$20,COUNTBLANK($D$15:K$15)+1,FALSE)</f>
        <v>0.08</v>
      </c>
      <c r="AB769" s="3">
        <f t="array" ref="AB769">INDEX($AF$3:$CM$62,MATCH($S769,$AE$3:$AE$62,0),MATCH(AB$1&amp;$R769,$AF$1:$CM$1&amp;$AF$2:$CM$2,0))*VLOOKUP($Q769,$C$17:$M$20,COUNTBLANK($D$15:L$15)+1,FALSE)</f>
        <v>0</v>
      </c>
      <c r="AC769" s="3">
        <f t="array" ref="AC769">INDEX($AF$3:$CM$62,MATCH($S769,$AE$3:$AE$62,0),MATCH(AC$1&amp;$R769,$AF$1:$CM$1&amp;$AF$2:$CM$2,0))*VLOOKUP($Q769,$C$17:$M$20,COUNTBLANK($D$15:M$15)+1,FALSE)</f>
        <v>0</v>
      </c>
    </row>
    <row r="770" spans="17:29" x14ac:dyDescent="0.2">
      <c r="Q770" t="s">
        <v>421</v>
      </c>
      <c r="R770">
        <f t="shared" si="149"/>
        <v>1</v>
      </c>
      <c r="S770">
        <f t="shared" si="150"/>
        <v>48</v>
      </c>
      <c r="T770" s="3">
        <f t="array" ref="T770">INDEX($AF$3:$CM$62,MATCH($S770,$AE$3:$AE$62,0),MATCH(T$1&amp;$R770,$AF$1:$CM$1&amp;$AF$2:$CM$2,0))*VLOOKUP($Q770,$C$17:$M$20,COUNTBLANK($D$15:D$15)+1,FALSE)</f>
        <v>96</v>
      </c>
      <c r="U770" s="3">
        <f t="array" ref="U770">INDEX($AF$3:$CM$62,MATCH($S770,$AE$3:$AE$62,0),MATCH(U$1&amp;$R770,$AF$1:$CM$1&amp;$AF$2:$CM$2,0))*VLOOKUP($Q770,$C$17:$M$20,COUNTBLANK($D$15:E$15)+1,FALSE)</f>
        <v>0</v>
      </c>
      <c r="V770" s="3">
        <f t="array" ref="V770">INDEX($AF$3:$CM$62,MATCH($S770,$AE$3:$AE$62,0),MATCH(V$1&amp;$R770,$AF$1:$CM$1&amp;$AF$2:$CM$2,0))*VLOOKUP($Q770,$C$17:$M$20,COUNTBLANK($D$15:F$15)+1,FALSE)</f>
        <v>192</v>
      </c>
      <c r="W770" s="3">
        <f t="array" ref="W770">INDEX($AF$3:$CM$62,MATCH($S770,$AE$3:$AE$62,0),MATCH(W$1&amp;$R770,$AF$1:$CM$1&amp;$AF$2:$CM$2,0))*VLOOKUP($Q770,$C$17:$M$20,COUNTBLANK($D$15:G$15)+1,FALSE)</f>
        <v>0</v>
      </c>
      <c r="X770" s="3">
        <f t="array" ref="X770">INDEX($AF$3:$CM$62,MATCH($S770,$AE$3:$AE$62,0),MATCH(X$1&amp;$R770,$AF$1:$CM$1&amp;$AF$2:$CM$2,0))*VLOOKUP($Q770,$C$17:$M$20,COUNTBLANK($D$15:H$15)+1,FALSE)</f>
        <v>0</v>
      </c>
      <c r="Y770" s="3">
        <f t="array" ref="Y770">INDEX($AF$3:$CM$62,MATCH($S770,$AE$3:$AE$62,0),MATCH(Y$1&amp;$R770,$AF$1:$CM$1&amp;$AF$2:$CM$2,0))*VLOOKUP($Q770,$C$17:$M$20,COUNTBLANK($D$15:I$15)+1,FALSE)</f>
        <v>0</v>
      </c>
      <c r="Z770" s="3">
        <f t="array" ref="Z770">INDEX($AF$3:$CM$62,MATCH($S770,$AE$3:$AE$62,0),MATCH(Z$1&amp;$R770,$AF$1:$CM$1&amp;$AF$2:$CM$2,0))*VLOOKUP($Q770,$C$17:$M$20,COUNTBLANK($D$15:J$15)+1,FALSE)</f>
        <v>0.08</v>
      </c>
      <c r="AA770" s="3">
        <f t="array" ref="AA770">INDEX($AF$3:$CM$62,MATCH($S770,$AE$3:$AE$62,0),MATCH(AA$1&amp;$R770,$AF$1:$CM$1&amp;$AF$2:$CM$2,0))*VLOOKUP($Q770,$C$17:$M$20,COUNTBLANK($D$15:K$15)+1,FALSE)</f>
        <v>0.08</v>
      </c>
      <c r="AB770" s="3">
        <f t="array" ref="AB770">INDEX($AF$3:$CM$62,MATCH($S770,$AE$3:$AE$62,0),MATCH(AB$1&amp;$R770,$AF$1:$CM$1&amp;$AF$2:$CM$2,0))*VLOOKUP($Q770,$C$17:$M$20,COUNTBLANK($D$15:L$15)+1,FALSE)</f>
        <v>0</v>
      </c>
      <c r="AC770" s="3">
        <f t="array" ref="AC770">INDEX($AF$3:$CM$62,MATCH($S770,$AE$3:$AE$62,0),MATCH(AC$1&amp;$R770,$AF$1:$CM$1&amp;$AF$2:$CM$2,0))*VLOOKUP($Q770,$C$17:$M$20,COUNTBLANK($D$15:M$15)+1,FALSE)</f>
        <v>0</v>
      </c>
    </row>
    <row r="771" spans="17:29" x14ac:dyDescent="0.2">
      <c r="Q771" t="s">
        <v>421</v>
      </c>
      <c r="R771">
        <f t="shared" si="149"/>
        <v>1</v>
      </c>
      <c r="S771">
        <f t="shared" si="150"/>
        <v>49</v>
      </c>
      <c r="T771" s="3">
        <f t="array" ref="T771">INDEX($AF$3:$CM$62,MATCH($S771,$AE$3:$AE$62,0),MATCH(T$1&amp;$R771,$AF$1:$CM$1&amp;$AF$2:$CM$2,0))*VLOOKUP($Q771,$C$17:$M$20,COUNTBLANK($D$15:D$15)+1,FALSE)</f>
        <v>98</v>
      </c>
      <c r="U771" s="3">
        <f t="array" ref="U771">INDEX($AF$3:$CM$62,MATCH($S771,$AE$3:$AE$62,0),MATCH(U$1&amp;$R771,$AF$1:$CM$1&amp;$AF$2:$CM$2,0))*VLOOKUP($Q771,$C$17:$M$20,COUNTBLANK($D$15:E$15)+1,FALSE)</f>
        <v>0</v>
      </c>
      <c r="V771" s="3">
        <f t="array" ref="V771">INDEX($AF$3:$CM$62,MATCH($S771,$AE$3:$AE$62,0),MATCH(V$1&amp;$R771,$AF$1:$CM$1&amp;$AF$2:$CM$2,0))*VLOOKUP($Q771,$C$17:$M$20,COUNTBLANK($D$15:F$15)+1,FALSE)</f>
        <v>196</v>
      </c>
      <c r="W771" s="3">
        <f t="array" ref="W771">INDEX($AF$3:$CM$62,MATCH($S771,$AE$3:$AE$62,0),MATCH(W$1&amp;$R771,$AF$1:$CM$1&amp;$AF$2:$CM$2,0))*VLOOKUP($Q771,$C$17:$M$20,COUNTBLANK($D$15:G$15)+1,FALSE)</f>
        <v>0</v>
      </c>
      <c r="X771" s="3">
        <f t="array" ref="X771">INDEX($AF$3:$CM$62,MATCH($S771,$AE$3:$AE$62,0),MATCH(X$1&amp;$R771,$AF$1:$CM$1&amp;$AF$2:$CM$2,0))*VLOOKUP($Q771,$C$17:$M$20,COUNTBLANK($D$15:H$15)+1,FALSE)</f>
        <v>0</v>
      </c>
      <c r="Y771" s="3">
        <f t="array" ref="Y771">INDEX($AF$3:$CM$62,MATCH($S771,$AE$3:$AE$62,0),MATCH(Y$1&amp;$R771,$AF$1:$CM$1&amp;$AF$2:$CM$2,0))*VLOOKUP($Q771,$C$17:$M$20,COUNTBLANK($D$15:I$15)+1,FALSE)</f>
        <v>0</v>
      </c>
      <c r="Z771" s="3">
        <f t="array" ref="Z771">INDEX($AF$3:$CM$62,MATCH($S771,$AE$3:$AE$62,0),MATCH(Z$1&amp;$R771,$AF$1:$CM$1&amp;$AF$2:$CM$2,0))*VLOOKUP($Q771,$C$17:$M$20,COUNTBLANK($D$15:J$15)+1,FALSE)</f>
        <v>0.08</v>
      </c>
      <c r="AA771" s="3">
        <f t="array" ref="AA771">INDEX($AF$3:$CM$62,MATCH($S771,$AE$3:$AE$62,0),MATCH(AA$1&amp;$R771,$AF$1:$CM$1&amp;$AF$2:$CM$2,0))*VLOOKUP($Q771,$C$17:$M$20,COUNTBLANK($D$15:K$15)+1,FALSE)</f>
        <v>0.08</v>
      </c>
      <c r="AB771" s="3">
        <f t="array" ref="AB771">INDEX($AF$3:$CM$62,MATCH($S771,$AE$3:$AE$62,0),MATCH(AB$1&amp;$R771,$AF$1:$CM$1&amp;$AF$2:$CM$2,0))*VLOOKUP($Q771,$C$17:$M$20,COUNTBLANK($D$15:L$15)+1,FALSE)</f>
        <v>0</v>
      </c>
      <c r="AC771" s="3">
        <f t="array" ref="AC771">INDEX($AF$3:$CM$62,MATCH($S771,$AE$3:$AE$62,0),MATCH(AC$1&amp;$R771,$AF$1:$CM$1&amp;$AF$2:$CM$2,0))*VLOOKUP($Q771,$C$17:$M$20,COUNTBLANK($D$15:M$15)+1,FALSE)</f>
        <v>0</v>
      </c>
    </row>
    <row r="772" spans="17:29" x14ac:dyDescent="0.2">
      <c r="Q772" t="s">
        <v>421</v>
      </c>
      <c r="R772">
        <f t="shared" si="149"/>
        <v>1</v>
      </c>
      <c r="S772">
        <f t="shared" si="150"/>
        <v>50</v>
      </c>
      <c r="T772" s="3">
        <f t="array" ref="T772">INDEX($AF$3:$CM$62,MATCH($S772,$AE$3:$AE$62,0),MATCH(T$1&amp;$R772,$AF$1:$CM$1&amp;$AF$2:$CM$2,0))*VLOOKUP($Q772,$C$17:$M$20,COUNTBLANK($D$15:D$15)+1,FALSE)</f>
        <v>100</v>
      </c>
      <c r="U772" s="3">
        <f t="array" ref="U772">INDEX($AF$3:$CM$62,MATCH($S772,$AE$3:$AE$62,0),MATCH(U$1&amp;$R772,$AF$1:$CM$1&amp;$AF$2:$CM$2,0))*VLOOKUP($Q772,$C$17:$M$20,COUNTBLANK($D$15:E$15)+1,FALSE)</f>
        <v>0</v>
      </c>
      <c r="V772" s="3">
        <f t="array" ref="V772">INDEX($AF$3:$CM$62,MATCH($S772,$AE$3:$AE$62,0),MATCH(V$1&amp;$R772,$AF$1:$CM$1&amp;$AF$2:$CM$2,0))*VLOOKUP($Q772,$C$17:$M$20,COUNTBLANK($D$15:F$15)+1,FALSE)</f>
        <v>200</v>
      </c>
      <c r="W772" s="3">
        <f t="array" ref="W772">INDEX($AF$3:$CM$62,MATCH($S772,$AE$3:$AE$62,0),MATCH(W$1&amp;$R772,$AF$1:$CM$1&amp;$AF$2:$CM$2,0))*VLOOKUP($Q772,$C$17:$M$20,COUNTBLANK($D$15:G$15)+1,FALSE)</f>
        <v>0</v>
      </c>
      <c r="X772" s="3">
        <f t="array" ref="X772">INDEX($AF$3:$CM$62,MATCH($S772,$AE$3:$AE$62,0),MATCH(X$1&amp;$R772,$AF$1:$CM$1&amp;$AF$2:$CM$2,0))*VLOOKUP($Q772,$C$17:$M$20,COUNTBLANK($D$15:H$15)+1,FALSE)</f>
        <v>0</v>
      </c>
      <c r="Y772" s="3">
        <f t="array" ref="Y772">INDEX($AF$3:$CM$62,MATCH($S772,$AE$3:$AE$62,0),MATCH(Y$1&amp;$R772,$AF$1:$CM$1&amp;$AF$2:$CM$2,0))*VLOOKUP($Q772,$C$17:$M$20,COUNTBLANK($D$15:I$15)+1,FALSE)</f>
        <v>0</v>
      </c>
      <c r="Z772" s="3">
        <f t="array" ref="Z772">INDEX($AF$3:$CM$62,MATCH($S772,$AE$3:$AE$62,0),MATCH(Z$1&amp;$R772,$AF$1:$CM$1&amp;$AF$2:$CM$2,0))*VLOOKUP($Q772,$C$17:$M$20,COUNTBLANK($D$15:J$15)+1,FALSE)</f>
        <v>0.1</v>
      </c>
      <c r="AA772" s="3">
        <f t="array" ref="AA772">INDEX($AF$3:$CM$62,MATCH($S772,$AE$3:$AE$62,0),MATCH(AA$1&amp;$R772,$AF$1:$CM$1&amp;$AF$2:$CM$2,0))*VLOOKUP($Q772,$C$17:$M$20,COUNTBLANK($D$15:K$15)+1,FALSE)</f>
        <v>0.1</v>
      </c>
      <c r="AB772" s="3">
        <f t="array" ref="AB772">INDEX($AF$3:$CM$62,MATCH($S772,$AE$3:$AE$62,0),MATCH(AB$1&amp;$R772,$AF$1:$CM$1&amp;$AF$2:$CM$2,0))*VLOOKUP($Q772,$C$17:$M$20,COUNTBLANK($D$15:L$15)+1,FALSE)</f>
        <v>0</v>
      </c>
      <c r="AC772" s="3">
        <f t="array" ref="AC772">INDEX($AF$3:$CM$62,MATCH($S772,$AE$3:$AE$62,0),MATCH(AC$1&amp;$R772,$AF$1:$CM$1&amp;$AF$2:$CM$2,0))*VLOOKUP($Q772,$C$17:$M$20,COUNTBLANK($D$15:M$15)+1,FALSE)</f>
        <v>0</v>
      </c>
    </row>
    <row r="773" spans="17:29" x14ac:dyDescent="0.2">
      <c r="Q773" t="s">
        <v>421</v>
      </c>
      <c r="R773">
        <f t="shared" si="149"/>
        <v>1</v>
      </c>
      <c r="S773">
        <f t="shared" si="150"/>
        <v>51</v>
      </c>
      <c r="T773" s="3">
        <f t="array" ref="T773">INDEX($AF$3:$CM$62,MATCH($S773,$AE$3:$AE$62,0),MATCH(T$1&amp;$R773,$AF$1:$CM$1&amp;$AF$2:$CM$2,0))*VLOOKUP($Q773,$C$17:$M$20,COUNTBLANK($D$15:D$15)+1,FALSE)</f>
        <v>102</v>
      </c>
      <c r="U773" s="3">
        <f t="array" ref="U773">INDEX($AF$3:$CM$62,MATCH($S773,$AE$3:$AE$62,0),MATCH(U$1&amp;$R773,$AF$1:$CM$1&amp;$AF$2:$CM$2,0))*VLOOKUP($Q773,$C$17:$M$20,COUNTBLANK($D$15:E$15)+1,FALSE)</f>
        <v>0</v>
      </c>
      <c r="V773" s="3">
        <f t="array" ref="V773">INDEX($AF$3:$CM$62,MATCH($S773,$AE$3:$AE$62,0),MATCH(V$1&amp;$R773,$AF$1:$CM$1&amp;$AF$2:$CM$2,0))*VLOOKUP($Q773,$C$17:$M$20,COUNTBLANK($D$15:F$15)+1,FALSE)</f>
        <v>204</v>
      </c>
      <c r="W773" s="3">
        <f t="array" ref="W773">INDEX($AF$3:$CM$62,MATCH($S773,$AE$3:$AE$62,0),MATCH(W$1&amp;$R773,$AF$1:$CM$1&amp;$AF$2:$CM$2,0))*VLOOKUP($Q773,$C$17:$M$20,COUNTBLANK($D$15:G$15)+1,FALSE)</f>
        <v>0</v>
      </c>
      <c r="X773" s="3">
        <f t="array" ref="X773">INDEX($AF$3:$CM$62,MATCH($S773,$AE$3:$AE$62,0),MATCH(X$1&amp;$R773,$AF$1:$CM$1&amp;$AF$2:$CM$2,0))*VLOOKUP($Q773,$C$17:$M$20,COUNTBLANK($D$15:H$15)+1,FALSE)</f>
        <v>0</v>
      </c>
      <c r="Y773" s="3">
        <f t="array" ref="Y773">INDEX($AF$3:$CM$62,MATCH($S773,$AE$3:$AE$62,0),MATCH(Y$1&amp;$R773,$AF$1:$CM$1&amp;$AF$2:$CM$2,0))*VLOOKUP($Q773,$C$17:$M$20,COUNTBLANK($D$15:I$15)+1,FALSE)</f>
        <v>0</v>
      </c>
      <c r="Z773" s="3">
        <f t="array" ref="Z773">INDEX($AF$3:$CM$62,MATCH($S773,$AE$3:$AE$62,0),MATCH(Z$1&amp;$R773,$AF$1:$CM$1&amp;$AF$2:$CM$2,0))*VLOOKUP($Q773,$C$17:$M$20,COUNTBLANK($D$15:J$15)+1,FALSE)</f>
        <v>0.1</v>
      </c>
      <c r="AA773" s="3">
        <f t="array" ref="AA773">INDEX($AF$3:$CM$62,MATCH($S773,$AE$3:$AE$62,0),MATCH(AA$1&amp;$R773,$AF$1:$CM$1&amp;$AF$2:$CM$2,0))*VLOOKUP($Q773,$C$17:$M$20,COUNTBLANK($D$15:K$15)+1,FALSE)</f>
        <v>0.1</v>
      </c>
      <c r="AB773" s="3">
        <f t="array" ref="AB773">INDEX($AF$3:$CM$62,MATCH($S773,$AE$3:$AE$62,0),MATCH(AB$1&amp;$R773,$AF$1:$CM$1&amp;$AF$2:$CM$2,0))*VLOOKUP($Q773,$C$17:$M$20,COUNTBLANK($D$15:L$15)+1,FALSE)</f>
        <v>0</v>
      </c>
      <c r="AC773" s="3">
        <f t="array" ref="AC773">INDEX($AF$3:$CM$62,MATCH($S773,$AE$3:$AE$62,0),MATCH(AC$1&amp;$R773,$AF$1:$CM$1&amp;$AF$2:$CM$2,0))*VLOOKUP($Q773,$C$17:$M$20,COUNTBLANK($D$15:M$15)+1,FALSE)</f>
        <v>0</v>
      </c>
    </row>
    <row r="774" spans="17:29" x14ac:dyDescent="0.2">
      <c r="Q774" t="s">
        <v>421</v>
      </c>
      <c r="R774">
        <f t="shared" si="149"/>
        <v>1</v>
      </c>
      <c r="S774">
        <f t="shared" si="150"/>
        <v>52</v>
      </c>
      <c r="T774" s="3">
        <f t="array" ref="T774">INDEX($AF$3:$CM$62,MATCH($S774,$AE$3:$AE$62,0),MATCH(T$1&amp;$R774,$AF$1:$CM$1&amp;$AF$2:$CM$2,0))*VLOOKUP($Q774,$C$17:$M$20,COUNTBLANK($D$15:D$15)+1,FALSE)</f>
        <v>104</v>
      </c>
      <c r="U774" s="3">
        <f t="array" ref="U774">INDEX($AF$3:$CM$62,MATCH($S774,$AE$3:$AE$62,0),MATCH(U$1&amp;$R774,$AF$1:$CM$1&amp;$AF$2:$CM$2,0))*VLOOKUP($Q774,$C$17:$M$20,COUNTBLANK($D$15:E$15)+1,FALSE)</f>
        <v>0</v>
      </c>
      <c r="V774" s="3">
        <f t="array" ref="V774">INDEX($AF$3:$CM$62,MATCH($S774,$AE$3:$AE$62,0),MATCH(V$1&amp;$R774,$AF$1:$CM$1&amp;$AF$2:$CM$2,0))*VLOOKUP($Q774,$C$17:$M$20,COUNTBLANK($D$15:F$15)+1,FALSE)</f>
        <v>208</v>
      </c>
      <c r="W774" s="3">
        <f t="array" ref="W774">INDEX($AF$3:$CM$62,MATCH($S774,$AE$3:$AE$62,0),MATCH(W$1&amp;$R774,$AF$1:$CM$1&amp;$AF$2:$CM$2,0))*VLOOKUP($Q774,$C$17:$M$20,COUNTBLANK($D$15:G$15)+1,FALSE)</f>
        <v>0</v>
      </c>
      <c r="X774" s="3">
        <f t="array" ref="X774">INDEX($AF$3:$CM$62,MATCH($S774,$AE$3:$AE$62,0),MATCH(X$1&amp;$R774,$AF$1:$CM$1&amp;$AF$2:$CM$2,0))*VLOOKUP($Q774,$C$17:$M$20,COUNTBLANK($D$15:H$15)+1,FALSE)</f>
        <v>0</v>
      </c>
      <c r="Y774" s="3">
        <f t="array" ref="Y774">INDEX($AF$3:$CM$62,MATCH($S774,$AE$3:$AE$62,0),MATCH(Y$1&amp;$R774,$AF$1:$CM$1&amp;$AF$2:$CM$2,0))*VLOOKUP($Q774,$C$17:$M$20,COUNTBLANK($D$15:I$15)+1,FALSE)</f>
        <v>0</v>
      </c>
      <c r="Z774" s="3">
        <f t="array" ref="Z774">INDEX($AF$3:$CM$62,MATCH($S774,$AE$3:$AE$62,0),MATCH(Z$1&amp;$R774,$AF$1:$CM$1&amp;$AF$2:$CM$2,0))*VLOOKUP($Q774,$C$17:$M$20,COUNTBLANK($D$15:J$15)+1,FALSE)</f>
        <v>0.1</v>
      </c>
      <c r="AA774" s="3">
        <f t="array" ref="AA774">INDEX($AF$3:$CM$62,MATCH($S774,$AE$3:$AE$62,0),MATCH(AA$1&amp;$R774,$AF$1:$CM$1&amp;$AF$2:$CM$2,0))*VLOOKUP($Q774,$C$17:$M$20,COUNTBLANK($D$15:K$15)+1,FALSE)</f>
        <v>0.1</v>
      </c>
      <c r="AB774" s="3">
        <f t="array" ref="AB774">INDEX($AF$3:$CM$62,MATCH($S774,$AE$3:$AE$62,0),MATCH(AB$1&amp;$R774,$AF$1:$CM$1&amp;$AF$2:$CM$2,0))*VLOOKUP($Q774,$C$17:$M$20,COUNTBLANK($D$15:L$15)+1,FALSE)</f>
        <v>0</v>
      </c>
      <c r="AC774" s="3">
        <f t="array" ref="AC774">INDEX($AF$3:$CM$62,MATCH($S774,$AE$3:$AE$62,0),MATCH(AC$1&amp;$R774,$AF$1:$CM$1&amp;$AF$2:$CM$2,0))*VLOOKUP($Q774,$C$17:$M$20,COUNTBLANK($D$15:M$15)+1,FALSE)</f>
        <v>0</v>
      </c>
    </row>
    <row r="775" spans="17:29" x14ac:dyDescent="0.2">
      <c r="Q775" t="s">
        <v>421</v>
      </c>
      <c r="R775">
        <f t="shared" si="149"/>
        <v>1</v>
      </c>
      <c r="S775">
        <f t="shared" si="150"/>
        <v>53</v>
      </c>
      <c r="T775" s="3">
        <f t="array" ref="T775">INDEX($AF$3:$CM$62,MATCH($S775,$AE$3:$AE$62,0),MATCH(T$1&amp;$R775,$AF$1:$CM$1&amp;$AF$2:$CM$2,0))*VLOOKUP($Q775,$C$17:$M$20,COUNTBLANK($D$15:D$15)+1,FALSE)</f>
        <v>106</v>
      </c>
      <c r="U775" s="3">
        <f t="array" ref="U775">INDEX($AF$3:$CM$62,MATCH($S775,$AE$3:$AE$62,0),MATCH(U$1&amp;$R775,$AF$1:$CM$1&amp;$AF$2:$CM$2,0))*VLOOKUP($Q775,$C$17:$M$20,COUNTBLANK($D$15:E$15)+1,FALSE)</f>
        <v>0</v>
      </c>
      <c r="V775" s="3">
        <f t="array" ref="V775">INDEX($AF$3:$CM$62,MATCH($S775,$AE$3:$AE$62,0),MATCH(V$1&amp;$R775,$AF$1:$CM$1&amp;$AF$2:$CM$2,0))*VLOOKUP($Q775,$C$17:$M$20,COUNTBLANK($D$15:F$15)+1,FALSE)</f>
        <v>212</v>
      </c>
      <c r="W775" s="3">
        <f t="array" ref="W775">INDEX($AF$3:$CM$62,MATCH($S775,$AE$3:$AE$62,0),MATCH(W$1&amp;$R775,$AF$1:$CM$1&amp;$AF$2:$CM$2,0))*VLOOKUP($Q775,$C$17:$M$20,COUNTBLANK($D$15:G$15)+1,FALSE)</f>
        <v>0</v>
      </c>
      <c r="X775" s="3">
        <f t="array" ref="X775">INDEX($AF$3:$CM$62,MATCH($S775,$AE$3:$AE$62,0),MATCH(X$1&amp;$R775,$AF$1:$CM$1&amp;$AF$2:$CM$2,0))*VLOOKUP($Q775,$C$17:$M$20,COUNTBLANK($D$15:H$15)+1,FALSE)</f>
        <v>0</v>
      </c>
      <c r="Y775" s="3">
        <f t="array" ref="Y775">INDEX($AF$3:$CM$62,MATCH($S775,$AE$3:$AE$62,0),MATCH(Y$1&amp;$R775,$AF$1:$CM$1&amp;$AF$2:$CM$2,0))*VLOOKUP($Q775,$C$17:$M$20,COUNTBLANK($D$15:I$15)+1,FALSE)</f>
        <v>0</v>
      </c>
      <c r="Z775" s="3">
        <f t="array" ref="Z775">INDEX($AF$3:$CM$62,MATCH($S775,$AE$3:$AE$62,0),MATCH(Z$1&amp;$R775,$AF$1:$CM$1&amp;$AF$2:$CM$2,0))*VLOOKUP($Q775,$C$17:$M$20,COUNTBLANK($D$15:J$15)+1,FALSE)</f>
        <v>0.1</v>
      </c>
      <c r="AA775" s="3">
        <f t="array" ref="AA775">INDEX($AF$3:$CM$62,MATCH($S775,$AE$3:$AE$62,0),MATCH(AA$1&amp;$R775,$AF$1:$CM$1&amp;$AF$2:$CM$2,0))*VLOOKUP($Q775,$C$17:$M$20,COUNTBLANK($D$15:K$15)+1,FALSE)</f>
        <v>0.1</v>
      </c>
      <c r="AB775" s="3">
        <f t="array" ref="AB775">INDEX($AF$3:$CM$62,MATCH($S775,$AE$3:$AE$62,0),MATCH(AB$1&amp;$R775,$AF$1:$CM$1&amp;$AF$2:$CM$2,0))*VLOOKUP($Q775,$C$17:$M$20,COUNTBLANK($D$15:L$15)+1,FALSE)</f>
        <v>0</v>
      </c>
      <c r="AC775" s="3">
        <f t="array" ref="AC775">INDEX($AF$3:$CM$62,MATCH($S775,$AE$3:$AE$62,0),MATCH(AC$1&amp;$R775,$AF$1:$CM$1&amp;$AF$2:$CM$2,0))*VLOOKUP($Q775,$C$17:$M$20,COUNTBLANK($D$15:M$15)+1,FALSE)</f>
        <v>0</v>
      </c>
    </row>
    <row r="776" spans="17:29" x14ac:dyDescent="0.2">
      <c r="Q776" t="s">
        <v>421</v>
      </c>
      <c r="R776">
        <f t="shared" si="149"/>
        <v>1</v>
      </c>
      <c r="S776">
        <f t="shared" si="150"/>
        <v>54</v>
      </c>
      <c r="T776" s="3">
        <f t="array" ref="T776">INDEX($AF$3:$CM$62,MATCH($S776,$AE$3:$AE$62,0),MATCH(T$1&amp;$R776,$AF$1:$CM$1&amp;$AF$2:$CM$2,0))*VLOOKUP($Q776,$C$17:$M$20,COUNTBLANK($D$15:D$15)+1,FALSE)</f>
        <v>108</v>
      </c>
      <c r="U776" s="3">
        <f t="array" ref="U776">INDEX($AF$3:$CM$62,MATCH($S776,$AE$3:$AE$62,0),MATCH(U$1&amp;$R776,$AF$1:$CM$1&amp;$AF$2:$CM$2,0))*VLOOKUP($Q776,$C$17:$M$20,COUNTBLANK($D$15:E$15)+1,FALSE)</f>
        <v>0</v>
      </c>
      <c r="V776" s="3">
        <f t="array" ref="V776">INDEX($AF$3:$CM$62,MATCH($S776,$AE$3:$AE$62,0),MATCH(V$1&amp;$R776,$AF$1:$CM$1&amp;$AF$2:$CM$2,0))*VLOOKUP($Q776,$C$17:$M$20,COUNTBLANK($D$15:F$15)+1,FALSE)</f>
        <v>216</v>
      </c>
      <c r="W776" s="3">
        <f t="array" ref="W776">INDEX($AF$3:$CM$62,MATCH($S776,$AE$3:$AE$62,0),MATCH(W$1&amp;$R776,$AF$1:$CM$1&amp;$AF$2:$CM$2,0))*VLOOKUP($Q776,$C$17:$M$20,COUNTBLANK($D$15:G$15)+1,FALSE)</f>
        <v>0</v>
      </c>
      <c r="X776" s="3">
        <f t="array" ref="X776">INDEX($AF$3:$CM$62,MATCH($S776,$AE$3:$AE$62,0),MATCH(X$1&amp;$R776,$AF$1:$CM$1&amp;$AF$2:$CM$2,0))*VLOOKUP($Q776,$C$17:$M$20,COUNTBLANK($D$15:H$15)+1,FALSE)</f>
        <v>0</v>
      </c>
      <c r="Y776" s="3">
        <f t="array" ref="Y776">INDEX($AF$3:$CM$62,MATCH($S776,$AE$3:$AE$62,0),MATCH(Y$1&amp;$R776,$AF$1:$CM$1&amp;$AF$2:$CM$2,0))*VLOOKUP($Q776,$C$17:$M$20,COUNTBLANK($D$15:I$15)+1,FALSE)</f>
        <v>0</v>
      </c>
      <c r="Z776" s="3">
        <f t="array" ref="Z776">INDEX($AF$3:$CM$62,MATCH($S776,$AE$3:$AE$62,0),MATCH(Z$1&amp;$R776,$AF$1:$CM$1&amp;$AF$2:$CM$2,0))*VLOOKUP($Q776,$C$17:$M$20,COUNTBLANK($D$15:J$15)+1,FALSE)</f>
        <v>0.1</v>
      </c>
      <c r="AA776" s="3">
        <f t="array" ref="AA776">INDEX($AF$3:$CM$62,MATCH($S776,$AE$3:$AE$62,0),MATCH(AA$1&amp;$R776,$AF$1:$CM$1&amp;$AF$2:$CM$2,0))*VLOOKUP($Q776,$C$17:$M$20,COUNTBLANK($D$15:K$15)+1,FALSE)</f>
        <v>0.1</v>
      </c>
      <c r="AB776" s="3">
        <f t="array" ref="AB776">INDEX($AF$3:$CM$62,MATCH($S776,$AE$3:$AE$62,0),MATCH(AB$1&amp;$R776,$AF$1:$CM$1&amp;$AF$2:$CM$2,0))*VLOOKUP($Q776,$C$17:$M$20,COUNTBLANK($D$15:L$15)+1,FALSE)</f>
        <v>0</v>
      </c>
      <c r="AC776" s="3">
        <f t="array" ref="AC776">INDEX($AF$3:$CM$62,MATCH($S776,$AE$3:$AE$62,0),MATCH(AC$1&amp;$R776,$AF$1:$CM$1&amp;$AF$2:$CM$2,0))*VLOOKUP($Q776,$C$17:$M$20,COUNTBLANK($D$15:M$15)+1,FALSE)</f>
        <v>0</v>
      </c>
    </row>
    <row r="777" spans="17:29" x14ac:dyDescent="0.2">
      <c r="Q777" t="s">
        <v>421</v>
      </c>
      <c r="R777">
        <f t="shared" si="149"/>
        <v>1</v>
      </c>
      <c r="S777">
        <f t="shared" si="150"/>
        <v>55</v>
      </c>
      <c r="T777" s="3">
        <f t="array" ref="T777">INDEX($AF$3:$CM$62,MATCH($S777,$AE$3:$AE$62,0),MATCH(T$1&amp;$R777,$AF$1:$CM$1&amp;$AF$2:$CM$2,0))*VLOOKUP($Q777,$C$17:$M$20,COUNTBLANK($D$15:D$15)+1,FALSE)</f>
        <v>110</v>
      </c>
      <c r="U777" s="3">
        <f t="array" ref="U777">INDEX($AF$3:$CM$62,MATCH($S777,$AE$3:$AE$62,0),MATCH(U$1&amp;$R777,$AF$1:$CM$1&amp;$AF$2:$CM$2,0))*VLOOKUP($Q777,$C$17:$M$20,COUNTBLANK($D$15:E$15)+1,FALSE)</f>
        <v>0</v>
      </c>
      <c r="V777" s="3">
        <f t="array" ref="V777">INDEX($AF$3:$CM$62,MATCH($S777,$AE$3:$AE$62,0),MATCH(V$1&amp;$R777,$AF$1:$CM$1&amp;$AF$2:$CM$2,0))*VLOOKUP($Q777,$C$17:$M$20,COUNTBLANK($D$15:F$15)+1,FALSE)</f>
        <v>220</v>
      </c>
      <c r="W777" s="3">
        <f t="array" ref="W777">INDEX($AF$3:$CM$62,MATCH($S777,$AE$3:$AE$62,0),MATCH(W$1&amp;$R777,$AF$1:$CM$1&amp;$AF$2:$CM$2,0))*VLOOKUP($Q777,$C$17:$M$20,COUNTBLANK($D$15:G$15)+1,FALSE)</f>
        <v>0</v>
      </c>
      <c r="X777" s="3">
        <f t="array" ref="X777">INDEX($AF$3:$CM$62,MATCH($S777,$AE$3:$AE$62,0),MATCH(X$1&amp;$R777,$AF$1:$CM$1&amp;$AF$2:$CM$2,0))*VLOOKUP($Q777,$C$17:$M$20,COUNTBLANK($D$15:H$15)+1,FALSE)</f>
        <v>0</v>
      </c>
      <c r="Y777" s="3">
        <f t="array" ref="Y777">INDEX($AF$3:$CM$62,MATCH($S777,$AE$3:$AE$62,0),MATCH(Y$1&amp;$R777,$AF$1:$CM$1&amp;$AF$2:$CM$2,0))*VLOOKUP($Q777,$C$17:$M$20,COUNTBLANK($D$15:I$15)+1,FALSE)</f>
        <v>0</v>
      </c>
      <c r="Z777" s="3">
        <f t="array" ref="Z777">INDEX($AF$3:$CM$62,MATCH($S777,$AE$3:$AE$62,0),MATCH(Z$1&amp;$R777,$AF$1:$CM$1&amp;$AF$2:$CM$2,0))*VLOOKUP($Q777,$C$17:$M$20,COUNTBLANK($D$15:J$15)+1,FALSE)</f>
        <v>0.1</v>
      </c>
      <c r="AA777" s="3">
        <f t="array" ref="AA777">INDEX($AF$3:$CM$62,MATCH($S777,$AE$3:$AE$62,0),MATCH(AA$1&amp;$R777,$AF$1:$CM$1&amp;$AF$2:$CM$2,0))*VLOOKUP($Q777,$C$17:$M$20,COUNTBLANK($D$15:K$15)+1,FALSE)</f>
        <v>0.1</v>
      </c>
      <c r="AB777" s="3">
        <f t="array" ref="AB777">INDEX($AF$3:$CM$62,MATCH($S777,$AE$3:$AE$62,0),MATCH(AB$1&amp;$R777,$AF$1:$CM$1&amp;$AF$2:$CM$2,0))*VLOOKUP($Q777,$C$17:$M$20,COUNTBLANK($D$15:L$15)+1,FALSE)</f>
        <v>0</v>
      </c>
      <c r="AC777" s="3">
        <f t="array" ref="AC777">INDEX($AF$3:$CM$62,MATCH($S777,$AE$3:$AE$62,0),MATCH(AC$1&amp;$R777,$AF$1:$CM$1&amp;$AF$2:$CM$2,0))*VLOOKUP($Q777,$C$17:$M$20,COUNTBLANK($D$15:M$15)+1,FALSE)</f>
        <v>0</v>
      </c>
    </row>
    <row r="778" spans="17:29" x14ac:dyDescent="0.2">
      <c r="Q778" t="s">
        <v>421</v>
      </c>
      <c r="R778">
        <f t="shared" si="149"/>
        <v>1</v>
      </c>
      <c r="S778">
        <f t="shared" si="150"/>
        <v>56</v>
      </c>
      <c r="T778" s="3">
        <f t="array" ref="T778">INDEX($AF$3:$CM$62,MATCH($S778,$AE$3:$AE$62,0),MATCH(T$1&amp;$R778,$AF$1:$CM$1&amp;$AF$2:$CM$2,0))*VLOOKUP($Q778,$C$17:$M$20,COUNTBLANK($D$15:D$15)+1,FALSE)</f>
        <v>112</v>
      </c>
      <c r="U778" s="3">
        <f t="array" ref="U778">INDEX($AF$3:$CM$62,MATCH($S778,$AE$3:$AE$62,0),MATCH(U$1&amp;$R778,$AF$1:$CM$1&amp;$AF$2:$CM$2,0))*VLOOKUP($Q778,$C$17:$M$20,COUNTBLANK($D$15:E$15)+1,FALSE)</f>
        <v>0</v>
      </c>
      <c r="V778" s="3">
        <f t="array" ref="V778">INDEX($AF$3:$CM$62,MATCH($S778,$AE$3:$AE$62,0),MATCH(V$1&amp;$R778,$AF$1:$CM$1&amp;$AF$2:$CM$2,0))*VLOOKUP($Q778,$C$17:$M$20,COUNTBLANK($D$15:F$15)+1,FALSE)</f>
        <v>224</v>
      </c>
      <c r="W778" s="3">
        <f t="array" ref="W778">INDEX($AF$3:$CM$62,MATCH($S778,$AE$3:$AE$62,0),MATCH(W$1&amp;$R778,$AF$1:$CM$1&amp;$AF$2:$CM$2,0))*VLOOKUP($Q778,$C$17:$M$20,COUNTBLANK($D$15:G$15)+1,FALSE)</f>
        <v>0</v>
      </c>
      <c r="X778" s="3">
        <f t="array" ref="X778">INDEX($AF$3:$CM$62,MATCH($S778,$AE$3:$AE$62,0),MATCH(X$1&amp;$R778,$AF$1:$CM$1&amp;$AF$2:$CM$2,0))*VLOOKUP($Q778,$C$17:$M$20,COUNTBLANK($D$15:H$15)+1,FALSE)</f>
        <v>0</v>
      </c>
      <c r="Y778" s="3">
        <f t="array" ref="Y778">INDEX($AF$3:$CM$62,MATCH($S778,$AE$3:$AE$62,0),MATCH(Y$1&amp;$R778,$AF$1:$CM$1&amp;$AF$2:$CM$2,0))*VLOOKUP($Q778,$C$17:$M$20,COUNTBLANK($D$15:I$15)+1,FALSE)</f>
        <v>0</v>
      </c>
      <c r="Z778" s="3">
        <f t="array" ref="Z778">INDEX($AF$3:$CM$62,MATCH($S778,$AE$3:$AE$62,0),MATCH(Z$1&amp;$R778,$AF$1:$CM$1&amp;$AF$2:$CM$2,0))*VLOOKUP($Q778,$C$17:$M$20,COUNTBLANK($D$15:J$15)+1,FALSE)</f>
        <v>0.1</v>
      </c>
      <c r="AA778" s="3">
        <f t="array" ref="AA778">INDEX($AF$3:$CM$62,MATCH($S778,$AE$3:$AE$62,0),MATCH(AA$1&amp;$R778,$AF$1:$CM$1&amp;$AF$2:$CM$2,0))*VLOOKUP($Q778,$C$17:$M$20,COUNTBLANK($D$15:K$15)+1,FALSE)</f>
        <v>0.1</v>
      </c>
      <c r="AB778" s="3">
        <f t="array" ref="AB778">INDEX($AF$3:$CM$62,MATCH($S778,$AE$3:$AE$62,0),MATCH(AB$1&amp;$R778,$AF$1:$CM$1&amp;$AF$2:$CM$2,0))*VLOOKUP($Q778,$C$17:$M$20,COUNTBLANK($D$15:L$15)+1,FALSE)</f>
        <v>0</v>
      </c>
      <c r="AC778" s="3">
        <f t="array" ref="AC778">INDEX($AF$3:$CM$62,MATCH($S778,$AE$3:$AE$62,0),MATCH(AC$1&amp;$R778,$AF$1:$CM$1&amp;$AF$2:$CM$2,0))*VLOOKUP($Q778,$C$17:$M$20,COUNTBLANK($D$15:M$15)+1,FALSE)</f>
        <v>0</v>
      </c>
    </row>
    <row r="779" spans="17:29" x14ac:dyDescent="0.2">
      <c r="Q779" t="s">
        <v>421</v>
      </c>
      <c r="R779">
        <f t="shared" si="149"/>
        <v>1</v>
      </c>
      <c r="S779">
        <f t="shared" si="150"/>
        <v>57</v>
      </c>
      <c r="T779" s="3">
        <f t="array" ref="T779">INDEX($AF$3:$CM$62,MATCH($S779,$AE$3:$AE$62,0),MATCH(T$1&amp;$R779,$AF$1:$CM$1&amp;$AF$2:$CM$2,0))*VLOOKUP($Q779,$C$17:$M$20,COUNTBLANK($D$15:D$15)+1,FALSE)</f>
        <v>114</v>
      </c>
      <c r="U779" s="3">
        <f t="array" ref="U779">INDEX($AF$3:$CM$62,MATCH($S779,$AE$3:$AE$62,0),MATCH(U$1&amp;$R779,$AF$1:$CM$1&amp;$AF$2:$CM$2,0))*VLOOKUP($Q779,$C$17:$M$20,COUNTBLANK($D$15:E$15)+1,FALSE)</f>
        <v>0</v>
      </c>
      <c r="V779" s="3">
        <f t="array" ref="V779">INDEX($AF$3:$CM$62,MATCH($S779,$AE$3:$AE$62,0),MATCH(V$1&amp;$R779,$AF$1:$CM$1&amp;$AF$2:$CM$2,0))*VLOOKUP($Q779,$C$17:$M$20,COUNTBLANK($D$15:F$15)+1,FALSE)</f>
        <v>228</v>
      </c>
      <c r="W779" s="3">
        <f t="array" ref="W779">INDEX($AF$3:$CM$62,MATCH($S779,$AE$3:$AE$62,0),MATCH(W$1&amp;$R779,$AF$1:$CM$1&amp;$AF$2:$CM$2,0))*VLOOKUP($Q779,$C$17:$M$20,COUNTBLANK($D$15:G$15)+1,FALSE)</f>
        <v>0</v>
      </c>
      <c r="X779" s="3">
        <f t="array" ref="X779">INDEX($AF$3:$CM$62,MATCH($S779,$AE$3:$AE$62,0),MATCH(X$1&amp;$R779,$AF$1:$CM$1&amp;$AF$2:$CM$2,0))*VLOOKUP($Q779,$C$17:$M$20,COUNTBLANK($D$15:H$15)+1,FALSE)</f>
        <v>0</v>
      </c>
      <c r="Y779" s="3">
        <f t="array" ref="Y779">INDEX($AF$3:$CM$62,MATCH($S779,$AE$3:$AE$62,0),MATCH(Y$1&amp;$R779,$AF$1:$CM$1&amp;$AF$2:$CM$2,0))*VLOOKUP($Q779,$C$17:$M$20,COUNTBLANK($D$15:I$15)+1,FALSE)</f>
        <v>0</v>
      </c>
      <c r="Z779" s="3">
        <f t="array" ref="Z779">INDEX($AF$3:$CM$62,MATCH($S779,$AE$3:$AE$62,0),MATCH(Z$1&amp;$R779,$AF$1:$CM$1&amp;$AF$2:$CM$2,0))*VLOOKUP($Q779,$C$17:$M$20,COUNTBLANK($D$15:J$15)+1,FALSE)</f>
        <v>0.1</v>
      </c>
      <c r="AA779" s="3">
        <f t="array" ref="AA779">INDEX($AF$3:$CM$62,MATCH($S779,$AE$3:$AE$62,0),MATCH(AA$1&amp;$R779,$AF$1:$CM$1&amp;$AF$2:$CM$2,0))*VLOOKUP($Q779,$C$17:$M$20,COUNTBLANK($D$15:K$15)+1,FALSE)</f>
        <v>0.1</v>
      </c>
      <c r="AB779" s="3">
        <f t="array" ref="AB779">INDEX($AF$3:$CM$62,MATCH($S779,$AE$3:$AE$62,0),MATCH(AB$1&amp;$R779,$AF$1:$CM$1&amp;$AF$2:$CM$2,0))*VLOOKUP($Q779,$C$17:$M$20,COUNTBLANK($D$15:L$15)+1,FALSE)</f>
        <v>0</v>
      </c>
      <c r="AC779" s="3">
        <f t="array" ref="AC779">INDEX($AF$3:$CM$62,MATCH($S779,$AE$3:$AE$62,0),MATCH(AC$1&amp;$R779,$AF$1:$CM$1&amp;$AF$2:$CM$2,0))*VLOOKUP($Q779,$C$17:$M$20,COUNTBLANK($D$15:M$15)+1,FALSE)</f>
        <v>0</v>
      </c>
    </row>
    <row r="780" spans="17:29" x14ac:dyDescent="0.2">
      <c r="Q780" t="s">
        <v>421</v>
      </c>
      <c r="R780">
        <f t="shared" si="149"/>
        <v>1</v>
      </c>
      <c r="S780">
        <f t="shared" si="150"/>
        <v>58</v>
      </c>
      <c r="T780" s="3">
        <f t="array" ref="T780">INDEX($AF$3:$CM$62,MATCH($S780,$AE$3:$AE$62,0),MATCH(T$1&amp;$R780,$AF$1:$CM$1&amp;$AF$2:$CM$2,0))*VLOOKUP($Q780,$C$17:$M$20,COUNTBLANK($D$15:D$15)+1,FALSE)</f>
        <v>116</v>
      </c>
      <c r="U780" s="3">
        <f t="array" ref="U780">INDEX($AF$3:$CM$62,MATCH($S780,$AE$3:$AE$62,0),MATCH(U$1&amp;$R780,$AF$1:$CM$1&amp;$AF$2:$CM$2,0))*VLOOKUP($Q780,$C$17:$M$20,COUNTBLANK($D$15:E$15)+1,FALSE)</f>
        <v>0</v>
      </c>
      <c r="V780" s="3">
        <f t="array" ref="V780">INDEX($AF$3:$CM$62,MATCH($S780,$AE$3:$AE$62,0),MATCH(V$1&amp;$R780,$AF$1:$CM$1&amp;$AF$2:$CM$2,0))*VLOOKUP($Q780,$C$17:$M$20,COUNTBLANK($D$15:F$15)+1,FALSE)</f>
        <v>232</v>
      </c>
      <c r="W780" s="3">
        <f t="array" ref="W780">INDEX($AF$3:$CM$62,MATCH($S780,$AE$3:$AE$62,0),MATCH(W$1&amp;$R780,$AF$1:$CM$1&amp;$AF$2:$CM$2,0))*VLOOKUP($Q780,$C$17:$M$20,COUNTBLANK($D$15:G$15)+1,FALSE)</f>
        <v>0</v>
      </c>
      <c r="X780" s="3">
        <f t="array" ref="X780">INDEX($AF$3:$CM$62,MATCH($S780,$AE$3:$AE$62,0),MATCH(X$1&amp;$R780,$AF$1:$CM$1&amp;$AF$2:$CM$2,0))*VLOOKUP($Q780,$C$17:$M$20,COUNTBLANK($D$15:H$15)+1,FALSE)</f>
        <v>0</v>
      </c>
      <c r="Y780" s="3">
        <f t="array" ref="Y780">INDEX($AF$3:$CM$62,MATCH($S780,$AE$3:$AE$62,0),MATCH(Y$1&amp;$R780,$AF$1:$CM$1&amp;$AF$2:$CM$2,0))*VLOOKUP($Q780,$C$17:$M$20,COUNTBLANK($D$15:I$15)+1,FALSE)</f>
        <v>0</v>
      </c>
      <c r="Z780" s="3">
        <f t="array" ref="Z780">INDEX($AF$3:$CM$62,MATCH($S780,$AE$3:$AE$62,0),MATCH(Z$1&amp;$R780,$AF$1:$CM$1&amp;$AF$2:$CM$2,0))*VLOOKUP($Q780,$C$17:$M$20,COUNTBLANK($D$15:J$15)+1,FALSE)</f>
        <v>0.1</v>
      </c>
      <c r="AA780" s="3">
        <f t="array" ref="AA780">INDEX($AF$3:$CM$62,MATCH($S780,$AE$3:$AE$62,0),MATCH(AA$1&amp;$R780,$AF$1:$CM$1&amp;$AF$2:$CM$2,0))*VLOOKUP($Q780,$C$17:$M$20,COUNTBLANK($D$15:K$15)+1,FALSE)</f>
        <v>0.1</v>
      </c>
      <c r="AB780" s="3">
        <f t="array" ref="AB780">INDEX($AF$3:$CM$62,MATCH($S780,$AE$3:$AE$62,0),MATCH(AB$1&amp;$R780,$AF$1:$CM$1&amp;$AF$2:$CM$2,0))*VLOOKUP($Q780,$C$17:$M$20,COUNTBLANK($D$15:L$15)+1,FALSE)</f>
        <v>0</v>
      </c>
      <c r="AC780" s="3">
        <f t="array" ref="AC780">INDEX($AF$3:$CM$62,MATCH($S780,$AE$3:$AE$62,0),MATCH(AC$1&amp;$R780,$AF$1:$CM$1&amp;$AF$2:$CM$2,0))*VLOOKUP($Q780,$C$17:$M$20,COUNTBLANK($D$15:M$15)+1,FALSE)</f>
        <v>0</v>
      </c>
    </row>
    <row r="781" spans="17:29" x14ac:dyDescent="0.2">
      <c r="Q781" t="s">
        <v>421</v>
      </c>
      <c r="R781">
        <f t="shared" si="149"/>
        <v>1</v>
      </c>
      <c r="S781">
        <f t="shared" si="150"/>
        <v>59</v>
      </c>
      <c r="T781" s="3">
        <f t="array" ref="T781">INDEX($AF$3:$CM$62,MATCH($S781,$AE$3:$AE$62,0),MATCH(T$1&amp;$R781,$AF$1:$CM$1&amp;$AF$2:$CM$2,0))*VLOOKUP($Q781,$C$17:$M$20,COUNTBLANK($D$15:D$15)+1,FALSE)</f>
        <v>118</v>
      </c>
      <c r="U781" s="3">
        <f t="array" ref="U781">INDEX($AF$3:$CM$62,MATCH($S781,$AE$3:$AE$62,0),MATCH(U$1&amp;$R781,$AF$1:$CM$1&amp;$AF$2:$CM$2,0))*VLOOKUP($Q781,$C$17:$M$20,COUNTBLANK($D$15:E$15)+1,FALSE)</f>
        <v>0</v>
      </c>
      <c r="V781" s="3">
        <f t="array" ref="V781">INDEX($AF$3:$CM$62,MATCH($S781,$AE$3:$AE$62,0),MATCH(V$1&amp;$R781,$AF$1:$CM$1&amp;$AF$2:$CM$2,0))*VLOOKUP($Q781,$C$17:$M$20,COUNTBLANK($D$15:F$15)+1,FALSE)</f>
        <v>236</v>
      </c>
      <c r="W781" s="3">
        <f t="array" ref="W781">INDEX($AF$3:$CM$62,MATCH($S781,$AE$3:$AE$62,0),MATCH(W$1&amp;$R781,$AF$1:$CM$1&amp;$AF$2:$CM$2,0))*VLOOKUP($Q781,$C$17:$M$20,COUNTBLANK($D$15:G$15)+1,FALSE)</f>
        <v>0</v>
      </c>
      <c r="X781" s="3">
        <f t="array" ref="X781">INDEX($AF$3:$CM$62,MATCH($S781,$AE$3:$AE$62,0),MATCH(X$1&amp;$R781,$AF$1:$CM$1&amp;$AF$2:$CM$2,0))*VLOOKUP($Q781,$C$17:$M$20,COUNTBLANK($D$15:H$15)+1,FALSE)</f>
        <v>0</v>
      </c>
      <c r="Y781" s="3">
        <f t="array" ref="Y781">INDEX($AF$3:$CM$62,MATCH($S781,$AE$3:$AE$62,0),MATCH(Y$1&amp;$R781,$AF$1:$CM$1&amp;$AF$2:$CM$2,0))*VLOOKUP($Q781,$C$17:$M$20,COUNTBLANK($D$15:I$15)+1,FALSE)</f>
        <v>0</v>
      </c>
      <c r="Z781" s="3">
        <f t="array" ref="Z781">INDEX($AF$3:$CM$62,MATCH($S781,$AE$3:$AE$62,0),MATCH(Z$1&amp;$R781,$AF$1:$CM$1&amp;$AF$2:$CM$2,0))*VLOOKUP($Q781,$C$17:$M$20,COUNTBLANK($D$15:J$15)+1,FALSE)</f>
        <v>0.1</v>
      </c>
      <c r="AA781" s="3">
        <f t="array" ref="AA781">INDEX($AF$3:$CM$62,MATCH($S781,$AE$3:$AE$62,0),MATCH(AA$1&amp;$R781,$AF$1:$CM$1&amp;$AF$2:$CM$2,0))*VLOOKUP($Q781,$C$17:$M$20,COUNTBLANK($D$15:K$15)+1,FALSE)</f>
        <v>0.1</v>
      </c>
      <c r="AB781" s="3">
        <f t="array" ref="AB781">INDEX($AF$3:$CM$62,MATCH($S781,$AE$3:$AE$62,0),MATCH(AB$1&amp;$R781,$AF$1:$CM$1&amp;$AF$2:$CM$2,0))*VLOOKUP($Q781,$C$17:$M$20,COUNTBLANK($D$15:L$15)+1,FALSE)</f>
        <v>0</v>
      </c>
      <c r="AC781" s="3">
        <f t="array" ref="AC781">INDEX($AF$3:$CM$62,MATCH($S781,$AE$3:$AE$62,0),MATCH(AC$1&amp;$R781,$AF$1:$CM$1&amp;$AF$2:$CM$2,0))*VLOOKUP($Q781,$C$17:$M$20,COUNTBLANK($D$15:M$15)+1,FALSE)</f>
        <v>0</v>
      </c>
    </row>
    <row r="782" spans="17:29" x14ac:dyDescent="0.2">
      <c r="Q782" t="s">
        <v>421</v>
      </c>
      <c r="R782">
        <f t="shared" si="149"/>
        <v>1</v>
      </c>
      <c r="S782">
        <f t="shared" si="150"/>
        <v>60</v>
      </c>
      <c r="T782" s="3">
        <f t="array" ref="T782">INDEX($AF$3:$CM$62,MATCH($S782,$AE$3:$AE$62,0),MATCH(T$1&amp;$R782,$AF$1:$CM$1&amp;$AF$2:$CM$2,0))*VLOOKUP($Q782,$C$17:$M$20,COUNTBLANK($D$15:D$15)+1,FALSE)</f>
        <v>120</v>
      </c>
      <c r="U782" s="3">
        <f t="array" ref="U782">INDEX($AF$3:$CM$62,MATCH($S782,$AE$3:$AE$62,0),MATCH(U$1&amp;$R782,$AF$1:$CM$1&amp;$AF$2:$CM$2,0))*VLOOKUP($Q782,$C$17:$M$20,COUNTBLANK($D$15:E$15)+1,FALSE)</f>
        <v>0</v>
      </c>
      <c r="V782" s="3">
        <f t="array" ref="V782">INDEX($AF$3:$CM$62,MATCH($S782,$AE$3:$AE$62,0),MATCH(V$1&amp;$R782,$AF$1:$CM$1&amp;$AF$2:$CM$2,0))*VLOOKUP($Q782,$C$17:$M$20,COUNTBLANK($D$15:F$15)+1,FALSE)</f>
        <v>240</v>
      </c>
      <c r="W782" s="3">
        <f t="array" ref="W782">INDEX($AF$3:$CM$62,MATCH($S782,$AE$3:$AE$62,0),MATCH(W$1&amp;$R782,$AF$1:$CM$1&amp;$AF$2:$CM$2,0))*VLOOKUP($Q782,$C$17:$M$20,COUNTBLANK($D$15:G$15)+1,FALSE)</f>
        <v>0</v>
      </c>
      <c r="X782" s="3">
        <f t="array" ref="X782">INDEX($AF$3:$CM$62,MATCH($S782,$AE$3:$AE$62,0),MATCH(X$1&amp;$R782,$AF$1:$CM$1&amp;$AF$2:$CM$2,0))*VLOOKUP($Q782,$C$17:$M$20,COUNTBLANK($D$15:H$15)+1,FALSE)</f>
        <v>0</v>
      </c>
      <c r="Y782" s="3">
        <f t="array" ref="Y782">INDEX($AF$3:$CM$62,MATCH($S782,$AE$3:$AE$62,0),MATCH(Y$1&amp;$R782,$AF$1:$CM$1&amp;$AF$2:$CM$2,0))*VLOOKUP($Q782,$C$17:$M$20,COUNTBLANK($D$15:I$15)+1,FALSE)</f>
        <v>0</v>
      </c>
      <c r="Z782" s="3">
        <f t="array" ref="Z782">INDEX($AF$3:$CM$62,MATCH($S782,$AE$3:$AE$62,0),MATCH(Z$1&amp;$R782,$AF$1:$CM$1&amp;$AF$2:$CM$2,0))*VLOOKUP($Q782,$C$17:$M$20,COUNTBLANK($D$15:J$15)+1,FALSE)</f>
        <v>0.12000000000000002</v>
      </c>
      <c r="AA782" s="3">
        <f t="array" ref="AA782">INDEX($AF$3:$CM$62,MATCH($S782,$AE$3:$AE$62,0),MATCH(AA$1&amp;$R782,$AF$1:$CM$1&amp;$AF$2:$CM$2,0))*VLOOKUP($Q782,$C$17:$M$20,COUNTBLANK($D$15:K$15)+1,FALSE)</f>
        <v>0.12000000000000002</v>
      </c>
      <c r="AB782" s="3">
        <f t="array" ref="AB782">INDEX($AF$3:$CM$62,MATCH($S782,$AE$3:$AE$62,0),MATCH(AB$1&amp;$R782,$AF$1:$CM$1&amp;$AF$2:$CM$2,0))*VLOOKUP($Q782,$C$17:$M$20,COUNTBLANK($D$15:L$15)+1,FALSE)</f>
        <v>0</v>
      </c>
      <c r="AC782" s="3">
        <f t="array" ref="AC782">INDEX($AF$3:$CM$62,MATCH($S782,$AE$3:$AE$62,0),MATCH(AC$1&amp;$R782,$AF$1:$CM$1&amp;$AF$2:$CM$2,0))*VLOOKUP($Q782,$C$17:$M$20,COUNTBLANK($D$15:M$15)+1,FALSE)</f>
        <v>0</v>
      </c>
    </row>
    <row r="783" spans="17:29" x14ac:dyDescent="0.2">
      <c r="Q783" t="s">
        <v>421</v>
      </c>
      <c r="R783">
        <f t="shared" si="149"/>
        <v>2</v>
      </c>
      <c r="S783">
        <f t="shared" si="150"/>
        <v>1</v>
      </c>
      <c r="T783" s="3">
        <f t="array" ref="T783">INDEX($AF$3:$CM$62,MATCH($S783,$AE$3:$AE$62,0),MATCH(T$1&amp;$R783,$AF$1:$CM$1&amp;$AF$2:$CM$2,0))*VLOOKUP($Q783,$C$17:$M$20,COUNTBLANK($D$15:D$15)+1,FALSE)</f>
        <v>3</v>
      </c>
      <c r="U783" s="3">
        <f t="array" ref="U783">INDEX($AF$3:$CM$62,MATCH($S783,$AE$3:$AE$62,0),MATCH(U$1&amp;$R783,$AF$1:$CM$1&amp;$AF$2:$CM$2,0))*VLOOKUP($Q783,$C$17:$M$20,COUNTBLANK($D$15:E$15)+1,FALSE)</f>
        <v>0</v>
      </c>
      <c r="V783" s="3">
        <f t="array" ref="V783">INDEX($AF$3:$CM$62,MATCH($S783,$AE$3:$AE$62,0),MATCH(V$1&amp;$R783,$AF$1:$CM$1&amp;$AF$2:$CM$2,0))*VLOOKUP($Q783,$C$17:$M$20,COUNTBLANK($D$15:F$15)+1,FALSE)</f>
        <v>6</v>
      </c>
      <c r="W783" s="3">
        <f t="array" ref="W783">INDEX($AF$3:$CM$62,MATCH($S783,$AE$3:$AE$62,0),MATCH(W$1&amp;$R783,$AF$1:$CM$1&amp;$AF$2:$CM$2,0))*VLOOKUP($Q783,$C$17:$M$20,COUNTBLANK($D$15:G$15)+1,FALSE)</f>
        <v>0</v>
      </c>
      <c r="X783" s="3">
        <f t="array" ref="X783">INDEX($AF$3:$CM$62,MATCH($S783,$AE$3:$AE$62,0),MATCH(X$1&amp;$R783,$AF$1:$CM$1&amp;$AF$2:$CM$2,0))*VLOOKUP($Q783,$C$17:$M$20,COUNTBLANK($D$15:H$15)+1,FALSE)</f>
        <v>0</v>
      </c>
      <c r="Y783" s="3">
        <f t="array" ref="Y783">INDEX($AF$3:$CM$62,MATCH($S783,$AE$3:$AE$62,0),MATCH(Y$1&amp;$R783,$AF$1:$CM$1&amp;$AF$2:$CM$2,0))*VLOOKUP($Q783,$C$17:$M$20,COUNTBLANK($D$15:I$15)+1,FALSE)</f>
        <v>0</v>
      </c>
      <c r="Z783" s="3">
        <f t="array" ref="Z783">INDEX($AF$3:$CM$62,MATCH($S783,$AE$3:$AE$62,0),MATCH(Z$1&amp;$R783,$AF$1:$CM$1&amp;$AF$2:$CM$2,0))*VLOOKUP($Q783,$C$17:$M$20,COUNTBLANK($D$15:J$15)+1,FALSE)</f>
        <v>0</v>
      </c>
      <c r="AA783" s="3">
        <f t="array" ref="AA783">INDEX($AF$3:$CM$62,MATCH($S783,$AE$3:$AE$62,0),MATCH(AA$1&amp;$R783,$AF$1:$CM$1&amp;$AF$2:$CM$2,0))*VLOOKUP($Q783,$C$17:$M$20,COUNTBLANK($D$15:K$15)+1,FALSE)</f>
        <v>0</v>
      </c>
      <c r="AB783" s="3">
        <f t="array" ref="AB783">INDEX($AF$3:$CM$62,MATCH($S783,$AE$3:$AE$62,0),MATCH(AB$1&amp;$R783,$AF$1:$CM$1&amp;$AF$2:$CM$2,0))*VLOOKUP($Q783,$C$17:$M$20,COUNTBLANK($D$15:L$15)+1,FALSE)</f>
        <v>0</v>
      </c>
      <c r="AC783" s="3">
        <f t="array" ref="AC783">INDEX($AF$3:$CM$62,MATCH($S783,$AE$3:$AE$62,0),MATCH(AC$1&amp;$R783,$AF$1:$CM$1&amp;$AF$2:$CM$2,0))*VLOOKUP($Q783,$C$17:$M$20,COUNTBLANK($D$15:M$15)+1,FALSE)</f>
        <v>0</v>
      </c>
    </row>
    <row r="784" spans="17:29" x14ac:dyDescent="0.2">
      <c r="Q784" t="s">
        <v>421</v>
      </c>
      <c r="R784">
        <f t="shared" si="149"/>
        <v>2</v>
      </c>
      <c r="S784">
        <f t="shared" si="150"/>
        <v>2</v>
      </c>
      <c r="T784" s="3">
        <f t="array" ref="T784">INDEX($AF$3:$CM$62,MATCH($S784,$AE$3:$AE$62,0),MATCH(T$1&amp;$R784,$AF$1:$CM$1&amp;$AF$2:$CM$2,0))*VLOOKUP($Q784,$C$17:$M$20,COUNTBLANK($D$15:D$15)+1,FALSE)</f>
        <v>6</v>
      </c>
      <c r="U784" s="3">
        <f t="array" ref="U784">INDEX($AF$3:$CM$62,MATCH($S784,$AE$3:$AE$62,0),MATCH(U$1&amp;$R784,$AF$1:$CM$1&amp;$AF$2:$CM$2,0))*VLOOKUP($Q784,$C$17:$M$20,COUNTBLANK($D$15:E$15)+1,FALSE)</f>
        <v>0</v>
      </c>
      <c r="V784" s="3">
        <f t="array" ref="V784">INDEX($AF$3:$CM$62,MATCH($S784,$AE$3:$AE$62,0),MATCH(V$1&amp;$R784,$AF$1:$CM$1&amp;$AF$2:$CM$2,0))*VLOOKUP($Q784,$C$17:$M$20,COUNTBLANK($D$15:F$15)+1,FALSE)</f>
        <v>12</v>
      </c>
      <c r="W784" s="3">
        <f t="array" ref="W784">INDEX($AF$3:$CM$62,MATCH($S784,$AE$3:$AE$62,0),MATCH(W$1&amp;$R784,$AF$1:$CM$1&amp;$AF$2:$CM$2,0))*VLOOKUP($Q784,$C$17:$M$20,COUNTBLANK($D$15:G$15)+1,FALSE)</f>
        <v>0</v>
      </c>
      <c r="X784" s="3">
        <f t="array" ref="X784">INDEX($AF$3:$CM$62,MATCH($S784,$AE$3:$AE$62,0),MATCH(X$1&amp;$R784,$AF$1:$CM$1&amp;$AF$2:$CM$2,0))*VLOOKUP($Q784,$C$17:$M$20,COUNTBLANK($D$15:H$15)+1,FALSE)</f>
        <v>0</v>
      </c>
      <c r="Y784" s="3">
        <f t="array" ref="Y784">INDEX($AF$3:$CM$62,MATCH($S784,$AE$3:$AE$62,0),MATCH(Y$1&amp;$R784,$AF$1:$CM$1&amp;$AF$2:$CM$2,0))*VLOOKUP($Q784,$C$17:$M$20,COUNTBLANK($D$15:I$15)+1,FALSE)</f>
        <v>0</v>
      </c>
      <c r="Z784" s="3">
        <f t="array" ref="Z784">INDEX($AF$3:$CM$62,MATCH($S784,$AE$3:$AE$62,0),MATCH(Z$1&amp;$R784,$AF$1:$CM$1&amp;$AF$2:$CM$2,0))*VLOOKUP($Q784,$C$17:$M$20,COUNTBLANK($D$15:J$15)+1,FALSE)</f>
        <v>0</v>
      </c>
      <c r="AA784" s="3">
        <f t="array" ref="AA784">INDEX($AF$3:$CM$62,MATCH($S784,$AE$3:$AE$62,0),MATCH(AA$1&amp;$R784,$AF$1:$CM$1&amp;$AF$2:$CM$2,0))*VLOOKUP($Q784,$C$17:$M$20,COUNTBLANK($D$15:K$15)+1,FALSE)</f>
        <v>0</v>
      </c>
      <c r="AB784" s="3">
        <f t="array" ref="AB784">INDEX($AF$3:$CM$62,MATCH($S784,$AE$3:$AE$62,0),MATCH(AB$1&amp;$R784,$AF$1:$CM$1&amp;$AF$2:$CM$2,0))*VLOOKUP($Q784,$C$17:$M$20,COUNTBLANK($D$15:L$15)+1,FALSE)</f>
        <v>0</v>
      </c>
      <c r="AC784" s="3">
        <f t="array" ref="AC784">INDEX($AF$3:$CM$62,MATCH($S784,$AE$3:$AE$62,0),MATCH(AC$1&amp;$R784,$AF$1:$CM$1&amp;$AF$2:$CM$2,0))*VLOOKUP($Q784,$C$17:$M$20,COUNTBLANK($D$15:M$15)+1,FALSE)</f>
        <v>0</v>
      </c>
    </row>
    <row r="785" spans="17:29" x14ac:dyDescent="0.2">
      <c r="Q785" t="s">
        <v>421</v>
      </c>
      <c r="R785">
        <f t="shared" si="149"/>
        <v>2</v>
      </c>
      <c r="S785">
        <f t="shared" si="150"/>
        <v>3</v>
      </c>
      <c r="T785" s="3">
        <f t="array" ref="T785">INDEX($AF$3:$CM$62,MATCH($S785,$AE$3:$AE$62,0),MATCH(T$1&amp;$R785,$AF$1:$CM$1&amp;$AF$2:$CM$2,0))*VLOOKUP($Q785,$C$17:$M$20,COUNTBLANK($D$15:D$15)+1,FALSE)</f>
        <v>9</v>
      </c>
      <c r="U785" s="3">
        <f t="array" ref="U785">INDEX($AF$3:$CM$62,MATCH($S785,$AE$3:$AE$62,0),MATCH(U$1&amp;$R785,$AF$1:$CM$1&amp;$AF$2:$CM$2,0))*VLOOKUP($Q785,$C$17:$M$20,COUNTBLANK($D$15:E$15)+1,FALSE)</f>
        <v>0</v>
      </c>
      <c r="V785" s="3">
        <f t="array" ref="V785">INDEX($AF$3:$CM$62,MATCH($S785,$AE$3:$AE$62,0),MATCH(V$1&amp;$R785,$AF$1:$CM$1&amp;$AF$2:$CM$2,0))*VLOOKUP($Q785,$C$17:$M$20,COUNTBLANK($D$15:F$15)+1,FALSE)</f>
        <v>18</v>
      </c>
      <c r="W785" s="3">
        <f t="array" ref="W785">INDEX($AF$3:$CM$62,MATCH($S785,$AE$3:$AE$62,0),MATCH(W$1&amp;$R785,$AF$1:$CM$1&amp;$AF$2:$CM$2,0))*VLOOKUP($Q785,$C$17:$M$20,COUNTBLANK($D$15:G$15)+1,FALSE)</f>
        <v>0</v>
      </c>
      <c r="X785" s="3">
        <f t="array" ref="X785">INDEX($AF$3:$CM$62,MATCH($S785,$AE$3:$AE$62,0),MATCH(X$1&amp;$R785,$AF$1:$CM$1&amp;$AF$2:$CM$2,0))*VLOOKUP($Q785,$C$17:$M$20,COUNTBLANK($D$15:H$15)+1,FALSE)</f>
        <v>0</v>
      </c>
      <c r="Y785" s="3">
        <f t="array" ref="Y785">INDEX($AF$3:$CM$62,MATCH($S785,$AE$3:$AE$62,0),MATCH(Y$1&amp;$R785,$AF$1:$CM$1&amp;$AF$2:$CM$2,0))*VLOOKUP($Q785,$C$17:$M$20,COUNTBLANK($D$15:I$15)+1,FALSE)</f>
        <v>0</v>
      </c>
      <c r="Z785" s="3">
        <f t="array" ref="Z785">INDEX($AF$3:$CM$62,MATCH($S785,$AE$3:$AE$62,0),MATCH(Z$1&amp;$R785,$AF$1:$CM$1&amp;$AF$2:$CM$2,0))*VLOOKUP($Q785,$C$17:$M$20,COUNTBLANK($D$15:J$15)+1,FALSE)</f>
        <v>0</v>
      </c>
      <c r="AA785" s="3">
        <f t="array" ref="AA785">INDEX($AF$3:$CM$62,MATCH($S785,$AE$3:$AE$62,0),MATCH(AA$1&amp;$R785,$AF$1:$CM$1&amp;$AF$2:$CM$2,0))*VLOOKUP($Q785,$C$17:$M$20,COUNTBLANK($D$15:K$15)+1,FALSE)</f>
        <v>0</v>
      </c>
      <c r="AB785" s="3">
        <f t="array" ref="AB785">INDEX($AF$3:$CM$62,MATCH($S785,$AE$3:$AE$62,0),MATCH(AB$1&amp;$R785,$AF$1:$CM$1&amp;$AF$2:$CM$2,0))*VLOOKUP($Q785,$C$17:$M$20,COUNTBLANK($D$15:L$15)+1,FALSE)</f>
        <v>0</v>
      </c>
      <c r="AC785" s="3">
        <f t="array" ref="AC785">INDEX($AF$3:$CM$62,MATCH($S785,$AE$3:$AE$62,0),MATCH(AC$1&amp;$R785,$AF$1:$CM$1&amp;$AF$2:$CM$2,0))*VLOOKUP($Q785,$C$17:$M$20,COUNTBLANK($D$15:M$15)+1,FALSE)</f>
        <v>0</v>
      </c>
    </row>
    <row r="786" spans="17:29" x14ac:dyDescent="0.2">
      <c r="Q786" t="s">
        <v>421</v>
      </c>
      <c r="R786">
        <f t="shared" si="149"/>
        <v>2</v>
      </c>
      <c r="S786">
        <f t="shared" si="150"/>
        <v>4</v>
      </c>
      <c r="T786" s="3">
        <f t="array" ref="T786">INDEX($AF$3:$CM$62,MATCH($S786,$AE$3:$AE$62,0),MATCH(T$1&amp;$R786,$AF$1:$CM$1&amp;$AF$2:$CM$2,0))*VLOOKUP($Q786,$C$17:$M$20,COUNTBLANK($D$15:D$15)+1,FALSE)</f>
        <v>12</v>
      </c>
      <c r="U786" s="3">
        <f t="array" ref="U786">INDEX($AF$3:$CM$62,MATCH($S786,$AE$3:$AE$62,0),MATCH(U$1&amp;$R786,$AF$1:$CM$1&amp;$AF$2:$CM$2,0))*VLOOKUP($Q786,$C$17:$M$20,COUNTBLANK($D$15:E$15)+1,FALSE)</f>
        <v>0</v>
      </c>
      <c r="V786" s="3">
        <f t="array" ref="V786">INDEX($AF$3:$CM$62,MATCH($S786,$AE$3:$AE$62,0),MATCH(V$1&amp;$R786,$AF$1:$CM$1&amp;$AF$2:$CM$2,0))*VLOOKUP($Q786,$C$17:$M$20,COUNTBLANK($D$15:F$15)+1,FALSE)</f>
        <v>24</v>
      </c>
      <c r="W786" s="3">
        <f t="array" ref="W786">INDEX($AF$3:$CM$62,MATCH($S786,$AE$3:$AE$62,0),MATCH(W$1&amp;$R786,$AF$1:$CM$1&amp;$AF$2:$CM$2,0))*VLOOKUP($Q786,$C$17:$M$20,COUNTBLANK($D$15:G$15)+1,FALSE)</f>
        <v>0</v>
      </c>
      <c r="X786" s="3">
        <f t="array" ref="X786">INDEX($AF$3:$CM$62,MATCH($S786,$AE$3:$AE$62,0),MATCH(X$1&amp;$R786,$AF$1:$CM$1&amp;$AF$2:$CM$2,0))*VLOOKUP($Q786,$C$17:$M$20,COUNTBLANK($D$15:H$15)+1,FALSE)</f>
        <v>0</v>
      </c>
      <c r="Y786" s="3">
        <f t="array" ref="Y786">INDEX($AF$3:$CM$62,MATCH($S786,$AE$3:$AE$62,0),MATCH(Y$1&amp;$R786,$AF$1:$CM$1&amp;$AF$2:$CM$2,0))*VLOOKUP($Q786,$C$17:$M$20,COUNTBLANK($D$15:I$15)+1,FALSE)</f>
        <v>0</v>
      </c>
      <c r="Z786" s="3">
        <f t="array" ref="Z786">INDEX($AF$3:$CM$62,MATCH($S786,$AE$3:$AE$62,0),MATCH(Z$1&amp;$R786,$AF$1:$CM$1&amp;$AF$2:$CM$2,0))*VLOOKUP($Q786,$C$17:$M$20,COUNTBLANK($D$15:J$15)+1,FALSE)</f>
        <v>0</v>
      </c>
      <c r="AA786" s="3">
        <f t="array" ref="AA786">INDEX($AF$3:$CM$62,MATCH($S786,$AE$3:$AE$62,0),MATCH(AA$1&amp;$R786,$AF$1:$CM$1&amp;$AF$2:$CM$2,0))*VLOOKUP($Q786,$C$17:$M$20,COUNTBLANK($D$15:K$15)+1,FALSE)</f>
        <v>0</v>
      </c>
      <c r="AB786" s="3">
        <f t="array" ref="AB786">INDEX($AF$3:$CM$62,MATCH($S786,$AE$3:$AE$62,0),MATCH(AB$1&amp;$R786,$AF$1:$CM$1&amp;$AF$2:$CM$2,0))*VLOOKUP($Q786,$C$17:$M$20,COUNTBLANK($D$15:L$15)+1,FALSE)</f>
        <v>0</v>
      </c>
      <c r="AC786" s="3">
        <f t="array" ref="AC786">INDEX($AF$3:$CM$62,MATCH($S786,$AE$3:$AE$62,0),MATCH(AC$1&amp;$R786,$AF$1:$CM$1&amp;$AF$2:$CM$2,0))*VLOOKUP($Q786,$C$17:$M$20,COUNTBLANK($D$15:M$15)+1,FALSE)</f>
        <v>0</v>
      </c>
    </row>
    <row r="787" spans="17:29" x14ac:dyDescent="0.2">
      <c r="Q787" t="s">
        <v>421</v>
      </c>
      <c r="R787">
        <f t="shared" si="149"/>
        <v>2</v>
      </c>
      <c r="S787">
        <f t="shared" si="150"/>
        <v>5</v>
      </c>
      <c r="T787" s="3">
        <f t="array" ref="T787">INDEX($AF$3:$CM$62,MATCH($S787,$AE$3:$AE$62,0),MATCH(T$1&amp;$R787,$AF$1:$CM$1&amp;$AF$2:$CM$2,0))*VLOOKUP($Q787,$C$17:$M$20,COUNTBLANK($D$15:D$15)+1,FALSE)</f>
        <v>15</v>
      </c>
      <c r="U787" s="3">
        <f t="array" ref="U787">INDEX($AF$3:$CM$62,MATCH($S787,$AE$3:$AE$62,0),MATCH(U$1&amp;$R787,$AF$1:$CM$1&amp;$AF$2:$CM$2,0))*VLOOKUP($Q787,$C$17:$M$20,COUNTBLANK($D$15:E$15)+1,FALSE)</f>
        <v>0</v>
      </c>
      <c r="V787" s="3">
        <f t="array" ref="V787">INDEX($AF$3:$CM$62,MATCH($S787,$AE$3:$AE$62,0),MATCH(V$1&amp;$R787,$AF$1:$CM$1&amp;$AF$2:$CM$2,0))*VLOOKUP($Q787,$C$17:$M$20,COUNTBLANK($D$15:F$15)+1,FALSE)</f>
        <v>30</v>
      </c>
      <c r="W787" s="3">
        <f t="array" ref="W787">INDEX($AF$3:$CM$62,MATCH($S787,$AE$3:$AE$62,0),MATCH(W$1&amp;$R787,$AF$1:$CM$1&amp;$AF$2:$CM$2,0))*VLOOKUP($Q787,$C$17:$M$20,COUNTBLANK($D$15:G$15)+1,FALSE)</f>
        <v>0</v>
      </c>
      <c r="X787" s="3">
        <f t="array" ref="X787">INDEX($AF$3:$CM$62,MATCH($S787,$AE$3:$AE$62,0),MATCH(X$1&amp;$R787,$AF$1:$CM$1&amp;$AF$2:$CM$2,0))*VLOOKUP($Q787,$C$17:$M$20,COUNTBLANK($D$15:H$15)+1,FALSE)</f>
        <v>0</v>
      </c>
      <c r="Y787" s="3">
        <f t="array" ref="Y787">INDEX($AF$3:$CM$62,MATCH($S787,$AE$3:$AE$62,0),MATCH(Y$1&amp;$R787,$AF$1:$CM$1&amp;$AF$2:$CM$2,0))*VLOOKUP($Q787,$C$17:$M$20,COUNTBLANK($D$15:I$15)+1,FALSE)</f>
        <v>0</v>
      </c>
      <c r="Z787" s="3">
        <f t="array" ref="Z787">INDEX($AF$3:$CM$62,MATCH($S787,$AE$3:$AE$62,0),MATCH(Z$1&amp;$R787,$AF$1:$CM$1&amp;$AF$2:$CM$2,0))*VLOOKUP($Q787,$C$17:$M$20,COUNTBLANK($D$15:J$15)+1,FALSE)</f>
        <v>0</v>
      </c>
      <c r="AA787" s="3">
        <f t="array" ref="AA787">INDEX($AF$3:$CM$62,MATCH($S787,$AE$3:$AE$62,0),MATCH(AA$1&amp;$R787,$AF$1:$CM$1&amp;$AF$2:$CM$2,0))*VLOOKUP($Q787,$C$17:$M$20,COUNTBLANK($D$15:K$15)+1,FALSE)</f>
        <v>0</v>
      </c>
      <c r="AB787" s="3">
        <f t="array" ref="AB787">INDEX($AF$3:$CM$62,MATCH($S787,$AE$3:$AE$62,0),MATCH(AB$1&amp;$R787,$AF$1:$CM$1&amp;$AF$2:$CM$2,0))*VLOOKUP($Q787,$C$17:$M$20,COUNTBLANK($D$15:L$15)+1,FALSE)</f>
        <v>0</v>
      </c>
      <c r="AC787" s="3">
        <f t="array" ref="AC787">INDEX($AF$3:$CM$62,MATCH($S787,$AE$3:$AE$62,0),MATCH(AC$1&amp;$R787,$AF$1:$CM$1&amp;$AF$2:$CM$2,0))*VLOOKUP($Q787,$C$17:$M$20,COUNTBLANK($D$15:M$15)+1,FALSE)</f>
        <v>0</v>
      </c>
    </row>
    <row r="788" spans="17:29" x14ac:dyDescent="0.2">
      <c r="Q788" t="s">
        <v>421</v>
      </c>
      <c r="R788">
        <f t="shared" si="149"/>
        <v>2</v>
      </c>
      <c r="S788">
        <f t="shared" si="150"/>
        <v>6</v>
      </c>
      <c r="T788" s="3">
        <f t="array" ref="T788">INDEX($AF$3:$CM$62,MATCH($S788,$AE$3:$AE$62,0),MATCH(T$1&amp;$R788,$AF$1:$CM$1&amp;$AF$2:$CM$2,0))*VLOOKUP($Q788,$C$17:$M$20,COUNTBLANK($D$15:D$15)+1,FALSE)</f>
        <v>18</v>
      </c>
      <c r="U788" s="3">
        <f t="array" ref="U788">INDEX($AF$3:$CM$62,MATCH($S788,$AE$3:$AE$62,0),MATCH(U$1&amp;$R788,$AF$1:$CM$1&amp;$AF$2:$CM$2,0))*VLOOKUP($Q788,$C$17:$M$20,COUNTBLANK($D$15:E$15)+1,FALSE)</f>
        <v>0</v>
      </c>
      <c r="V788" s="3">
        <f t="array" ref="V788">INDEX($AF$3:$CM$62,MATCH($S788,$AE$3:$AE$62,0),MATCH(V$1&amp;$R788,$AF$1:$CM$1&amp;$AF$2:$CM$2,0))*VLOOKUP($Q788,$C$17:$M$20,COUNTBLANK($D$15:F$15)+1,FALSE)</f>
        <v>36</v>
      </c>
      <c r="W788" s="3">
        <f t="array" ref="W788">INDEX($AF$3:$CM$62,MATCH($S788,$AE$3:$AE$62,0),MATCH(W$1&amp;$R788,$AF$1:$CM$1&amp;$AF$2:$CM$2,0))*VLOOKUP($Q788,$C$17:$M$20,COUNTBLANK($D$15:G$15)+1,FALSE)</f>
        <v>0</v>
      </c>
      <c r="X788" s="3">
        <f t="array" ref="X788">INDEX($AF$3:$CM$62,MATCH($S788,$AE$3:$AE$62,0),MATCH(X$1&amp;$R788,$AF$1:$CM$1&amp;$AF$2:$CM$2,0))*VLOOKUP($Q788,$C$17:$M$20,COUNTBLANK($D$15:H$15)+1,FALSE)</f>
        <v>0</v>
      </c>
      <c r="Y788" s="3">
        <f t="array" ref="Y788">INDEX($AF$3:$CM$62,MATCH($S788,$AE$3:$AE$62,0),MATCH(Y$1&amp;$R788,$AF$1:$CM$1&amp;$AF$2:$CM$2,0))*VLOOKUP($Q788,$C$17:$M$20,COUNTBLANK($D$15:I$15)+1,FALSE)</f>
        <v>0</v>
      </c>
      <c r="Z788" s="3">
        <f t="array" ref="Z788">INDEX($AF$3:$CM$62,MATCH($S788,$AE$3:$AE$62,0),MATCH(Z$1&amp;$R788,$AF$1:$CM$1&amp;$AF$2:$CM$2,0))*VLOOKUP($Q788,$C$17:$M$20,COUNTBLANK($D$15:J$15)+1,FALSE)</f>
        <v>0</v>
      </c>
      <c r="AA788" s="3">
        <f t="array" ref="AA788">INDEX($AF$3:$CM$62,MATCH($S788,$AE$3:$AE$62,0),MATCH(AA$1&amp;$R788,$AF$1:$CM$1&amp;$AF$2:$CM$2,0))*VLOOKUP($Q788,$C$17:$M$20,COUNTBLANK($D$15:K$15)+1,FALSE)</f>
        <v>0</v>
      </c>
      <c r="AB788" s="3">
        <f t="array" ref="AB788">INDEX($AF$3:$CM$62,MATCH($S788,$AE$3:$AE$62,0),MATCH(AB$1&amp;$R788,$AF$1:$CM$1&amp;$AF$2:$CM$2,0))*VLOOKUP($Q788,$C$17:$M$20,COUNTBLANK($D$15:L$15)+1,FALSE)</f>
        <v>0</v>
      </c>
      <c r="AC788" s="3">
        <f t="array" ref="AC788">INDEX($AF$3:$CM$62,MATCH($S788,$AE$3:$AE$62,0),MATCH(AC$1&amp;$R788,$AF$1:$CM$1&amp;$AF$2:$CM$2,0))*VLOOKUP($Q788,$C$17:$M$20,COUNTBLANK($D$15:M$15)+1,FALSE)</f>
        <v>0</v>
      </c>
    </row>
    <row r="789" spans="17:29" x14ac:dyDescent="0.2">
      <c r="Q789" t="s">
        <v>421</v>
      </c>
      <c r="R789">
        <f t="shared" si="149"/>
        <v>2</v>
      </c>
      <c r="S789">
        <f t="shared" si="150"/>
        <v>7</v>
      </c>
      <c r="T789" s="3">
        <f t="array" ref="T789">INDEX($AF$3:$CM$62,MATCH($S789,$AE$3:$AE$62,0),MATCH(T$1&amp;$R789,$AF$1:$CM$1&amp;$AF$2:$CM$2,0))*VLOOKUP($Q789,$C$17:$M$20,COUNTBLANK($D$15:D$15)+1,FALSE)</f>
        <v>21</v>
      </c>
      <c r="U789" s="3">
        <f t="array" ref="U789">INDEX($AF$3:$CM$62,MATCH($S789,$AE$3:$AE$62,0),MATCH(U$1&amp;$R789,$AF$1:$CM$1&amp;$AF$2:$CM$2,0))*VLOOKUP($Q789,$C$17:$M$20,COUNTBLANK($D$15:E$15)+1,FALSE)</f>
        <v>0</v>
      </c>
      <c r="V789" s="3">
        <f t="array" ref="V789">INDEX($AF$3:$CM$62,MATCH($S789,$AE$3:$AE$62,0),MATCH(V$1&amp;$R789,$AF$1:$CM$1&amp;$AF$2:$CM$2,0))*VLOOKUP($Q789,$C$17:$M$20,COUNTBLANK($D$15:F$15)+1,FALSE)</f>
        <v>42</v>
      </c>
      <c r="W789" s="3">
        <f t="array" ref="W789">INDEX($AF$3:$CM$62,MATCH($S789,$AE$3:$AE$62,0),MATCH(W$1&amp;$R789,$AF$1:$CM$1&amp;$AF$2:$CM$2,0))*VLOOKUP($Q789,$C$17:$M$20,COUNTBLANK($D$15:G$15)+1,FALSE)</f>
        <v>0</v>
      </c>
      <c r="X789" s="3">
        <f t="array" ref="X789">INDEX($AF$3:$CM$62,MATCH($S789,$AE$3:$AE$62,0),MATCH(X$1&amp;$R789,$AF$1:$CM$1&amp;$AF$2:$CM$2,0))*VLOOKUP($Q789,$C$17:$M$20,COUNTBLANK($D$15:H$15)+1,FALSE)</f>
        <v>0</v>
      </c>
      <c r="Y789" s="3">
        <f t="array" ref="Y789">INDEX($AF$3:$CM$62,MATCH($S789,$AE$3:$AE$62,0),MATCH(Y$1&amp;$R789,$AF$1:$CM$1&amp;$AF$2:$CM$2,0))*VLOOKUP($Q789,$C$17:$M$20,COUNTBLANK($D$15:I$15)+1,FALSE)</f>
        <v>0</v>
      </c>
      <c r="Z789" s="3">
        <f t="array" ref="Z789">INDEX($AF$3:$CM$62,MATCH($S789,$AE$3:$AE$62,0),MATCH(Z$1&amp;$R789,$AF$1:$CM$1&amp;$AF$2:$CM$2,0))*VLOOKUP($Q789,$C$17:$M$20,COUNTBLANK($D$15:J$15)+1,FALSE)</f>
        <v>0</v>
      </c>
      <c r="AA789" s="3">
        <f t="array" ref="AA789">INDEX($AF$3:$CM$62,MATCH($S789,$AE$3:$AE$62,0),MATCH(AA$1&amp;$R789,$AF$1:$CM$1&amp;$AF$2:$CM$2,0))*VLOOKUP($Q789,$C$17:$M$20,COUNTBLANK($D$15:K$15)+1,FALSE)</f>
        <v>0</v>
      </c>
      <c r="AB789" s="3">
        <f t="array" ref="AB789">INDEX($AF$3:$CM$62,MATCH($S789,$AE$3:$AE$62,0),MATCH(AB$1&amp;$R789,$AF$1:$CM$1&amp;$AF$2:$CM$2,0))*VLOOKUP($Q789,$C$17:$M$20,COUNTBLANK($D$15:L$15)+1,FALSE)</f>
        <v>0</v>
      </c>
      <c r="AC789" s="3">
        <f t="array" ref="AC789">INDEX($AF$3:$CM$62,MATCH($S789,$AE$3:$AE$62,0),MATCH(AC$1&amp;$R789,$AF$1:$CM$1&amp;$AF$2:$CM$2,0))*VLOOKUP($Q789,$C$17:$M$20,COUNTBLANK($D$15:M$15)+1,FALSE)</f>
        <v>0</v>
      </c>
    </row>
    <row r="790" spans="17:29" x14ac:dyDescent="0.2">
      <c r="Q790" t="s">
        <v>421</v>
      </c>
      <c r="R790">
        <f t="shared" si="149"/>
        <v>2</v>
      </c>
      <c r="S790">
        <f t="shared" si="150"/>
        <v>8</v>
      </c>
      <c r="T790" s="3">
        <f t="array" ref="T790">INDEX($AF$3:$CM$62,MATCH($S790,$AE$3:$AE$62,0),MATCH(T$1&amp;$R790,$AF$1:$CM$1&amp;$AF$2:$CM$2,0))*VLOOKUP($Q790,$C$17:$M$20,COUNTBLANK($D$15:D$15)+1,FALSE)</f>
        <v>24</v>
      </c>
      <c r="U790" s="3">
        <f t="array" ref="U790">INDEX($AF$3:$CM$62,MATCH($S790,$AE$3:$AE$62,0),MATCH(U$1&amp;$R790,$AF$1:$CM$1&amp;$AF$2:$CM$2,0))*VLOOKUP($Q790,$C$17:$M$20,COUNTBLANK($D$15:E$15)+1,FALSE)</f>
        <v>0</v>
      </c>
      <c r="V790" s="3">
        <f t="array" ref="V790">INDEX($AF$3:$CM$62,MATCH($S790,$AE$3:$AE$62,0),MATCH(V$1&amp;$R790,$AF$1:$CM$1&amp;$AF$2:$CM$2,0))*VLOOKUP($Q790,$C$17:$M$20,COUNTBLANK($D$15:F$15)+1,FALSE)</f>
        <v>48</v>
      </c>
      <c r="W790" s="3">
        <f t="array" ref="W790">INDEX($AF$3:$CM$62,MATCH($S790,$AE$3:$AE$62,0),MATCH(W$1&amp;$R790,$AF$1:$CM$1&amp;$AF$2:$CM$2,0))*VLOOKUP($Q790,$C$17:$M$20,COUNTBLANK($D$15:G$15)+1,FALSE)</f>
        <v>0</v>
      </c>
      <c r="X790" s="3">
        <f t="array" ref="X790">INDEX($AF$3:$CM$62,MATCH($S790,$AE$3:$AE$62,0),MATCH(X$1&amp;$R790,$AF$1:$CM$1&amp;$AF$2:$CM$2,0))*VLOOKUP($Q790,$C$17:$M$20,COUNTBLANK($D$15:H$15)+1,FALSE)</f>
        <v>0</v>
      </c>
      <c r="Y790" s="3">
        <f t="array" ref="Y790">INDEX($AF$3:$CM$62,MATCH($S790,$AE$3:$AE$62,0),MATCH(Y$1&amp;$R790,$AF$1:$CM$1&amp;$AF$2:$CM$2,0))*VLOOKUP($Q790,$C$17:$M$20,COUNTBLANK($D$15:I$15)+1,FALSE)</f>
        <v>0</v>
      </c>
      <c r="Z790" s="3">
        <f t="array" ref="Z790">INDEX($AF$3:$CM$62,MATCH($S790,$AE$3:$AE$62,0),MATCH(Z$1&amp;$R790,$AF$1:$CM$1&amp;$AF$2:$CM$2,0))*VLOOKUP($Q790,$C$17:$M$20,COUNTBLANK($D$15:J$15)+1,FALSE)</f>
        <v>0</v>
      </c>
      <c r="AA790" s="3">
        <f t="array" ref="AA790">INDEX($AF$3:$CM$62,MATCH($S790,$AE$3:$AE$62,0),MATCH(AA$1&amp;$R790,$AF$1:$CM$1&amp;$AF$2:$CM$2,0))*VLOOKUP($Q790,$C$17:$M$20,COUNTBLANK($D$15:K$15)+1,FALSE)</f>
        <v>0</v>
      </c>
      <c r="AB790" s="3">
        <f t="array" ref="AB790">INDEX($AF$3:$CM$62,MATCH($S790,$AE$3:$AE$62,0),MATCH(AB$1&amp;$R790,$AF$1:$CM$1&amp;$AF$2:$CM$2,0))*VLOOKUP($Q790,$C$17:$M$20,COUNTBLANK($D$15:L$15)+1,FALSE)</f>
        <v>0</v>
      </c>
      <c r="AC790" s="3">
        <f t="array" ref="AC790">INDEX($AF$3:$CM$62,MATCH($S790,$AE$3:$AE$62,0),MATCH(AC$1&amp;$R790,$AF$1:$CM$1&amp;$AF$2:$CM$2,0))*VLOOKUP($Q790,$C$17:$M$20,COUNTBLANK($D$15:M$15)+1,FALSE)</f>
        <v>0</v>
      </c>
    </row>
    <row r="791" spans="17:29" x14ac:dyDescent="0.2">
      <c r="Q791" t="s">
        <v>421</v>
      </c>
      <c r="R791">
        <f t="shared" si="149"/>
        <v>2</v>
      </c>
      <c r="S791">
        <f t="shared" si="150"/>
        <v>9</v>
      </c>
      <c r="T791" s="3">
        <f t="array" ref="T791">INDEX($AF$3:$CM$62,MATCH($S791,$AE$3:$AE$62,0),MATCH(T$1&amp;$R791,$AF$1:$CM$1&amp;$AF$2:$CM$2,0))*VLOOKUP($Q791,$C$17:$M$20,COUNTBLANK($D$15:D$15)+1,FALSE)</f>
        <v>27</v>
      </c>
      <c r="U791" s="3">
        <f t="array" ref="U791">INDEX($AF$3:$CM$62,MATCH($S791,$AE$3:$AE$62,0),MATCH(U$1&amp;$R791,$AF$1:$CM$1&amp;$AF$2:$CM$2,0))*VLOOKUP($Q791,$C$17:$M$20,COUNTBLANK($D$15:E$15)+1,FALSE)</f>
        <v>0</v>
      </c>
      <c r="V791" s="3">
        <f t="array" ref="V791">INDEX($AF$3:$CM$62,MATCH($S791,$AE$3:$AE$62,0),MATCH(V$1&amp;$R791,$AF$1:$CM$1&amp;$AF$2:$CM$2,0))*VLOOKUP($Q791,$C$17:$M$20,COUNTBLANK($D$15:F$15)+1,FALSE)</f>
        <v>54</v>
      </c>
      <c r="W791" s="3">
        <f t="array" ref="W791">INDEX($AF$3:$CM$62,MATCH($S791,$AE$3:$AE$62,0),MATCH(W$1&amp;$R791,$AF$1:$CM$1&amp;$AF$2:$CM$2,0))*VLOOKUP($Q791,$C$17:$M$20,COUNTBLANK($D$15:G$15)+1,FALSE)</f>
        <v>0</v>
      </c>
      <c r="X791" s="3">
        <f t="array" ref="X791">INDEX($AF$3:$CM$62,MATCH($S791,$AE$3:$AE$62,0),MATCH(X$1&amp;$R791,$AF$1:$CM$1&amp;$AF$2:$CM$2,0))*VLOOKUP($Q791,$C$17:$M$20,COUNTBLANK($D$15:H$15)+1,FALSE)</f>
        <v>0</v>
      </c>
      <c r="Y791" s="3">
        <f t="array" ref="Y791">INDEX($AF$3:$CM$62,MATCH($S791,$AE$3:$AE$62,0),MATCH(Y$1&amp;$R791,$AF$1:$CM$1&amp;$AF$2:$CM$2,0))*VLOOKUP($Q791,$C$17:$M$20,COUNTBLANK($D$15:I$15)+1,FALSE)</f>
        <v>0</v>
      </c>
      <c r="Z791" s="3">
        <f t="array" ref="Z791">INDEX($AF$3:$CM$62,MATCH($S791,$AE$3:$AE$62,0),MATCH(Z$1&amp;$R791,$AF$1:$CM$1&amp;$AF$2:$CM$2,0))*VLOOKUP($Q791,$C$17:$M$20,COUNTBLANK($D$15:J$15)+1,FALSE)</f>
        <v>0</v>
      </c>
      <c r="AA791" s="3">
        <f t="array" ref="AA791">INDEX($AF$3:$CM$62,MATCH($S791,$AE$3:$AE$62,0),MATCH(AA$1&amp;$R791,$AF$1:$CM$1&amp;$AF$2:$CM$2,0))*VLOOKUP($Q791,$C$17:$M$20,COUNTBLANK($D$15:K$15)+1,FALSE)</f>
        <v>0</v>
      </c>
      <c r="AB791" s="3">
        <f t="array" ref="AB791">INDEX($AF$3:$CM$62,MATCH($S791,$AE$3:$AE$62,0),MATCH(AB$1&amp;$R791,$AF$1:$CM$1&amp;$AF$2:$CM$2,0))*VLOOKUP($Q791,$C$17:$M$20,COUNTBLANK($D$15:L$15)+1,FALSE)</f>
        <v>0</v>
      </c>
      <c r="AC791" s="3">
        <f t="array" ref="AC791">INDEX($AF$3:$CM$62,MATCH($S791,$AE$3:$AE$62,0),MATCH(AC$1&amp;$R791,$AF$1:$CM$1&amp;$AF$2:$CM$2,0))*VLOOKUP($Q791,$C$17:$M$20,COUNTBLANK($D$15:M$15)+1,FALSE)</f>
        <v>0</v>
      </c>
    </row>
    <row r="792" spans="17:29" x14ac:dyDescent="0.2">
      <c r="Q792" t="s">
        <v>421</v>
      </c>
      <c r="R792">
        <f t="shared" si="149"/>
        <v>2</v>
      </c>
      <c r="S792">
        <f t="shared" si="150"/>
        <v>10</v>
      </c>
      <c r="T792" s="3">
        <f t="array" ref="T792">INDEX($AF$3:$CM$62,MATCH($S792,$AE$3:$AE$62,0),MATCH(T$1&amp;$R792,$AF$1:$CM$1&amp;$AF$2:$CM$2,0))*VLOOKUP($Q792,$C$17:$M$20,COUNTBLANK($D$15:D$15)+1,FALSE)</f>
        <v>30</v>
      </c>
      <c r="U792" s="3">
        <f t="array" ref="U792">INDEX($AF$3:$CM$62,MATCH($S792,$AE$3:$AE$62,0),MATCH(U$1&amp;$R792,$AF$1:$CM$1&amp;$AF$2:$CM$2,0))*VLOOKUP($Q792,$C$17:$M$20,COUNTBLANK($D$15:E$15)+1,FALSE)</f>
        <v>0</v>
      </c>
      <c r="V792" s="3">
        <f t="array" ref="V792">INDEX($AF$3:$CM$62,MATCH($S792,$AE$3:$AE$62,0),MATCH(V$1&amp;$R792,$AF$1:$CM$1&amp;$AF$2:$CM$2,0))*VLOOKUP($Q792,$C$17:$M$20,COUNTBLANK($D$15:F$15)+1,FALSE)</f>
        <v>60</v>
      </c>
      <c r="W792" s="3">
        <f t="array" ref="W792">INDEX($AF$3:$CM$62,MATCH($S792,$AE$3:$AE$62,0),MATCH(W$1&amp;$R792,$AF$1:$CM$1&amp;$AF$2:$CM$2,0))*VLOOKUP($Q792,$C$17:$M$20,COUNTBLANK($D$15:G$15)+1,FALSE)</f>
        <v>0</v>
      </c>
      <c r="X792" s="3">
        <f t="array" ref="X792">INDEX($AF$3:$CM$62,MATCH($S792,$AE$3:$AE$62,0),MATCH(X$1&amp;$R792,$AF$1:$CM$1&amp;$AF$2:$CM$2,0))*VLOOKUP($Q792,$C$17:$M$20,COUNTBLANK($D$15:H$15)+1,FALSE)</f>
        <v>0</v>
      </c>
      <c r="Y792" s="3">
        <f t="array" ref="Y792">INDEX($AF$3:$CM$62,MATCH($S792,$AE$3:$AE$62,0),MATCH(Y$1&amp;$R792,$AF$1:$CM$1&amp;$AF$2:$CM$2,0))*VLOOKUP($Q792,$C$17:$M$20,COUNTBLANK($D$15:I$15)+1,FALSE)</f>
        <v>0</v>
      </c>
      <c r="Z792" s="3">
        <f t="array" ref="Z792">INDEX($AF$3:$CM$62,MATCH($S792,$AE$3:$AE$62,0),MATCH(Z$1&amp;$R792,$AF$1:$CM$1&amp;$AF$2:$CM$2,0))*VLOOKUP($Q792,$C$17:$M$20,COUNTBLANK($D$15:J$15)+1,FALSE)</f>
        <v>0.03</v>
      </c>
      <c r="AA792" s="3">
        <f t="array" ref="AA792">INDEX($AF$3:$CM$62,MATCH($S792,$AE$3:$AE$62,0),MATCH(AA$1&amp;$R792,$AF$1:$CM$1&amp;$AF$2:$CM$2,0))*VLOOKUP($Q792,$C$17:$M$20,COUNTBLANK($D$15:K$15)+1,FALSE)</f>
        <v>0.03</v>
      </c>
      <c r="AB792" s="3">
        <f t="array" ref="AB792">INDEX($AF$3:$CM$62,MATCH($S792,$AE$3:$AE$62,0),MATCH(AB$1&amp;$R792,$AF$1:$CM$1&amp;$AF$2:$CM$2,0))*VLOOKUP($Q792,$C$17:$M$20,COUNTBLANK($D$15:L$15)+1,FALSE)</f>
        <v>0</v>
      </c>
      <c r="AC792" s="3">
        <f t="array" ref="AC792">INDEX($AF$3:$CM$62,MATCH($S792,$AE$3:$AE$62,0),MATCH(AC$1&amp;$R792,$AF$1:$CM$1&amp;$AF$2:$CM$2,0))*VLOOKUP($Q792,$C$17:$M$20,COUNTBLANK($D$15:M$15)+1,FALSE)</f>
        <v>0</v>
      </c>
    </row>
    <row r="793" spans="17:29" x14ac:dyDescent="0.2">
      <c r="Q793" t="s">
        <v>421</v>
      </c>
      <c r="R793">
        <f t="shared" si="149"/>
        <v>2</v>
      </c>
      <c r="S793">
        <f t="shared" si="150"/>
        <v>11</v>
      </c>
      <c r="T793" s="3">
        <f t="array" ref="T793">INDEX($AF$3:$CM$62,MATCH($S793,$AE$3:$AE$62,0),MATCH(T$1&amp;$R793,$AF$1:$CM$1&amp;$AF$2:$CM$2,0))*VLOOKUP($Q793,$C$17:$M$20,COUNTBLANK($D$15:D$15)+1,FALSE)</f>
        <v>33</v>
      </c>
      <c r="U793" s="3">
        <f t="array" ref="U793">INDEX($AF$3:$CM$62,MATCH($S793,$AE$3:$AE$62,0),MATCH(U$1&amp;$R793,$AF$1:$CM$1&amp;$AF$2:$CM$2,0))*VLOOKUP($Q793,$C$17:$M$20,COUNTBLANK($D$15:E$15)+1,FALSE)</f>
        <v>0</v>
      </c>
      <c r="V793" s="3">
        <f t="array" ref="V793">INDEX($AF$3:$CM$62,MATCH($S793,$AE$3:$AE$62,0),MATCH(V$1&amp;$R793,$AF$1:$CM$1&amp;$AF$2:$CM$2,0))*VLOOKUP($Q793,$C$17:$M$20,COUNTBLANK($D$15:F$15)+1,FALSE)</f>
        <v>66</v>
      </c>
      <c r="W793" s="3">
        <f t="array" ref="W793">INDEX($AF$3:$CM$62,MATCH($S793,$AE$3:$AE$62,0),MATCH(W$1&amp;$R793,$AF$1:$CM$1&amp;$AF$2:$CM$2,0))*VLOOKUP($Q793,$C$17:$M$20,COUNTBLANK($D$15:G$15)+1,FALSE)</f>
        <v>0</v>
      </c>
      <c r="X793" s="3">
        <f t="array" ref="X793">INDEX($AF$3:$CM$62,MATCH($S793,$AE$3:$AE$62,0),MATCH(X$1&amp;$R793,$AF$1:$CM$1&amp;$AF$2:$CM$2,0))*VLOOKUP($Q793,$C$17:$M$20,COUNTBLANK($D$15:H$15)+1,FALSE)</f>
        <v>0</v>
      </c>
      <c r="Y793" s="3">
        <f t="array" ref="Y793">INDEX($AF$3:$CM$62,MATCH($S793,$AE$3:$AE$62,0),MATCH(Y$1&amp;$R793,$AF$1:$CM$1&amp;$AF$2:$CM$2,0))*VLOOKUP($Q793,$C$17:$M$20,COUNTBLANK($D$15:I$15)+1,FALSE)</f>
        <v>0</v>
      </c>
      <c r="Z793" s="3">
        <f t="array" ref="Z793">INDEX($AF$3:$CM$62,MATCH($S793,$AE$3:$AE$62,0),MATCH(Z$1&amp;$R793,$AF$1:$CM$1&amp;$AF$2:$CM$2,0))*VLOOKUP($Q793,$C$17:$M$20,COUNTBLANK($D$15:J$15)+1,FALSE)</f>
        <v>0.03</v>
      </c>
      <c r="AA793" s="3">
        <f t="array" ref="AA793">INDEX($AF$3:$CM$62,MATCH($S793,$AE$3:$AE$62,0),MATCH(AA$1&amp;$R793,$AF$1:$CM$1&amp;$AF$2:$CM$2,0))*VLOOKUP($Q793,$C$17:$M$20,COUNTBLANK($D$15:K$15)+1,FALSE)</f>
        <v>0.03</v>
      </c>
      <c r="AB793" s="3">
        <f t="array" ref="AB793">INDEX($AF$3:$CM$62,MATCH($S793,$AE$3:$AE$62,0),MATCH(AB$1&amp;$R793,$AF$1:$CM$1&amp;$AF$2:$CM$2,0))*VLOOKUP($Q793,$C$17:$M$20,COUNTBLANK($D$15:L$15)+1,FALSE)</f>
        <v>0</v>
      </c>
      <c r="AC793" s="3">
        <f t="array" ref="AC793">INDEX($AF$3:$CM$62,MATCH($S793,$AE$3:$AE$62,0),MATCH(AC$1&amp;$R793,$AF$1:$CM$1&amp;$AF$2:$CM$2,0))*VLOOKUP($Q793,$C$17:$M$20,COUNTBLANK($D$15:M$15)+1,FALSE)</f>
        <v>0</v>
      </c>
    </row>
    <row r="794" spans="17:29" x14ac:dyDescent="0.2">
      <c r="Q794" t="s">
        <v>421</v>
      </c>
      <c r="R794">
        <f t="shared" si="149"/>
        <v>2</v>
      </c>
      <c r="S794">
        <f t="shared" si="150"/>
        <v>12</v>
      </c>
      <c r="T794" s="3">
        <f t="array" ref="T794">INDEX($AF$3:$CM$62,MATCH($S794,$AE$3:$AE$62,0),MATCH(T$1&amp;$R794,$AF$1:$CM$1&amp;$AF$2:$CM$2,0))*VLOOKUP($Q794,$C$17:$M$20,COUNTBLANK($D$15:D$15)+1,FALSE)</f>
        <v>36</v>
      </c>
      <c r="U794" s="3">
        <f t="array" ref="U794">INDEX($AF$3:$CM$62,MATCH($S794,$AE$3:$AE$62,0),MATCH(U$1&amp;$R794,$AF$1:$CM$1&amp;$AF$2:$CM$2,0))*VLOOKUP($Q794,$C$17:$M$20,COUNTBLANK($D$15:E$15)+1,FALSE)</f>
        <v>0</v>
      </c>
      <c r="V794" s="3">
        <f t="array" ref="V794">INDEX($AF$3:$CM$62,MATCH($S794,$AE$3:$AE$62,0),MATCH(V$1&amp;$R794,$AF$1:$CM$1&amp;$AF$2:$CM$2,0))*VLOOKUP($Q794,$C$17:$M$20,COUNTBLANK($D$15:F$15)+1,FALSE)</f>
        <v>72</v>
      </c>
      <c r="W794" s="3">
        <f t="array" ref="W794">INDEX($AF$3:$CM$62,MATCH($S794,$AE$3:$AE$62,0),MATCH(W$1&amp;$R794,$AF$1:$CM$1&amp;$AF$2:$CM$2,0))*VLOOKUP($Q794,$C$17:$M$20,COUNTBLANK($D$15:G$15)+1,FALSE)</f>
        <v>0</v>
      </c>
      <c r="X794" s="3">
        <f t="array" ref="X794">INDEX($AF$3:$CM$62,MATCH($S794,$AE$3:$AE$62,0),MATCH(X$1&amp;$R794,$AF$1:$CM$1&amp;$AF$2:$CM$2,0))*VLOOKUP($Q794,$C$17:$M$20,COUNTBLANK($D$15:H$15)+1,FALSE)</f>
        <v>0</v>
      </c>
      <c r="Y794" s="3">
        <f t="array" ref="Y794">INDEX($AF$3:$CM$62,MATCH($S794,$AE$3:$AE$62,0),MATCH(Y$1&amp;$R794,$AF$1:$CM$1&amp;$AF$2:$CM$2,0))*VLOOKUP($Q794,$C$17:$M$20,COUNTBLANK($D$15:I$15)+1,FALSE)</f>
        <v>0</v>
      </c>
      <c r="Z794" s="3">
        <f t="array" ref="Z794">INDEX($AF$3:$CM$62,MATCH($S794,$AE$3:$AE$62,0),MATCH(Z$1&amp;$R794,$AF$1:$CM$1&amp;$AF$2:$CM$2,0))*VLOOKUP($Q794,$C$17:$M$20,COUNTBLANK($D$15:J$15)+1,FALSE)</f>
        <v>0.03</v>
      </c>
      <c r="AA794" s="3">
        <f t="array" ref="AA794">INDEX($AF$3:$CM$62,MATCH($S794,$AE$3:$AE$62,0),MATCH(AA$1&amp;$R794,$AF$1:$CM$1&amp;$AF$2:$CM$2,0))*VLOOKUP($Q794,$C$17:$M$20,COUNTBLANK($D$15:K$15)+1,FALSE)</f>
        <v>0.03</v>
      </c>
      <c r="AB794" s="3">
        <f t="array" ref="AB794">INDEX($AF$3:$CM$62,MATCH($S794,$AE$3:$AE$62,0),MATCH(AB$1&amp;$R794,$AF$1:$CM$1&amp;$AF$2:$CM$2,0))*VLOOKUP($Q794,$C$17:$M$20,COUNTBLANK($D$15:L$15)+1,FALSE)</f>
        <v>0</v>
      </c>
      <c r="AC794" s="3">
        <f t="array" ref="AC794">INDEX($AF$3:$CM$62,MATCH($S794,$AE$3:$AE$62,0),MATCH(AC$1&amp;$R794,$AF$1:$CM$1&amp;$AF$2:$CM$2,0))*VLOOKUP($Q794,$C$17:$M$20,COUNTBLANK($D$15:M$15)+1,FALSE)</f>
        <v>0</v>
      </c>
    </row>
    <row r="795" spans="17:29" x14ac:dyDescent="0.2">
      <c r="Q795" t="s">
        <v>421</v>
      </c>
      <c r="R795">
        <f t="shared" si="149"/>
        <v>2</v>
      </c>
      <c r="S795">
        <f t="shared" si="150"/>
        <v>13</v>
      </c>
      <c r="T795" s="3">
        <f t="array" ref="T795">INDEX($AF$3:$CM$62,MATCH($S795,$AE$3:$AE$62,0),MATCH(T$1&amp;$R795,$AF$1:$CM$1&amp;$AF$2:$CM$2,0))*VLOOKUP($Q795,$C$17:$M$20,COUNTBLANK($D$15:D$15)+1,FALSE)</f>
        <v>39</v>
      </c>
      <c r="U795" s="3">
        <f t="array" ref="U795">INDEX($AF$3:$CM$62,MATCH($S795,$AE$3:$AE$62,0),MATCH(U$1&amp;$R795,$AF$1:$CM$1&amp;$AF$2:$CM$2,0))*VLOOKUP($Q795,$C$17:$M$20,COUNTBLANK($D$15:E$15)+1,FALSE)</f>
        <v>0</v>
      </c>
      <c r="V795" s="3">
        <f t="array" ref="V795">INDEX($AF$3:$CM$62,MATCH($S795,$AE$3:$AE$62,0),MATCH(V$1&amp;$R795,$AF$1:$CM$1&amp;$AF$2:$CM$2,0))*VLOOKUP($Q795,$C$17:$M$20,COUNTBLANK($D$15:F$15)+1,FALSE)</f>
        <v>78</v>
      </c>
      <c r="W795" s="3">
        <f t="array" ref="W795">INDEX($AF$3:$CM$62,MATCH($S795,$AE$3:$AE$62,0),MATCH(W$1&amp;$R795,$AF$1:$CM$1&amp;$AF$2:$CM$2,0))*VLOOKUP($Q795,$C$17:$M$20,COUNTBLANK($D$15:G$15)+1,FALSE)</f>
        <v>0</v>
      </c>
      <c r="X795" s="3">
        <f t="array" ref="X795">INDEX($AF$3:$CM$62,MATCH($S795,$AE$3:$AE$62,0),MATCH(X$1&amp;$R795,$AF$1:$CM$1&amp;$AF$2:$CM$2,0))*VLOOKUP($Q795,$C$17:$M$20,COUNTBLANK($D$15:H$15)+1,FALSE)</f>
        <v>0</v>
      </c>
      <c r="Y795" s="3">
        <f t="array" ref="Y795">INDEX($AF$3:$CM$62,MATCH($S795,$AE$3:$AE$62,0),MATCH(Y$1&amp;$R795,$AF$1:$CM$1&amp;$AF$2:$CM$2,0))*VLOOKUP($Q795,$C$17:$M$20,COUNTBLANK($D$15:I$15)+1,FALSE)</f>
        <v>0</v>
      </c>
      <c r="Z795" s="3">
        <f t="array" ref="Z795">INDEX($AF$3:$CM$62,MATCH($S795,$AE$3:$AE$62,0),MATCH(Z$1&amp;$R795,$AF$1:$CM$1&amp;$AF$2:$CM$2,0))*VLOOKUP($Q795,$C$17:$M$20,COUNTBLANK($D$15:J$15)+1,FALSE)</f>
        <v>0.03</v>
      </c>
      <c r="AA795" s="3">
        <f t="array" ref="AA795">INDEX($AF$3:$CM$62,MATCH($S795,$AE$3:$AE$62,0),MATCH(AA$1&amp;$R795,$AF$1:$CM$1&amp;$AF$2:$CM$2,0))*VLOOKUP($Q795,$C$17:$M$20,COUNTBLANK($D$15:K$15)+1,FALSE)</f>
        <v>0.03</v>
      </c>
      <c r="AB795" s="3">
        <f t="array" ref="AB795">INDEX($AF$3:$CM$62,MATCH($S795,$AE$3:$AE$62,0),MATCH(AB$1&amp;$R795,$AF$1:$CM$1&amp;$AF$2:$CM$2,0))*VLOOKUP($Q795,$C$17:$M$20,COUNTBLANK($D$15:L$15)+1,FALSE)</f>
        <v>0</v>
      </c>
      <c r="AC795" s="3">
        <f t="array" ref="AC795">INDEX($AF$3:$CM$62,MATCH($S795,$AE$3:$AE$62,0),MATCH(AC$1&amp;$R795,$AF$1:$CM$1&amp;$AF$2:$CM$2,0))*VLOOKUP($Q795,$C$17:$M$20,COUNTBLANK($D$15:M$15)+1,FALSE)</f>
        <v>0</v>
      </c>
    </row>
    <row r="796" spans="17:29" x14ac:dyDescent="0.2">
      <c r="Q796" t="s">
        <v>421</v>
      </c>
      <c r="R796">
        <f t="shared" si="149"/>
        <v>2</v>
      </c>
      <c r="S796">
        <f t="shared" si="150"/>
        <v>14</v>
      </c>
      <c r="T796" s="3">
        <f t="array" ref="T796">INDEX($AF$3:$CM$62,MATCH($S796,$AE$3:$AE$62,0),MATCH(T$1&amp;$R796,$AF$1:$CM$1&amp;$AF$2:$CM$2,0))*VLOOKUP($Q796,$C$17:$M$20,COUNTBLANK($D$15:D$15)+1,FALSE)</f>
        <v>42</v>
      </c>
      <c r="U796" s="3">
        <f t="array" ref="U796">INDEX($AF$3:$CM$62,MATCH($S796,$AE$3:$AE$62,0),MATCH(U$1&amp;$R796,$AF$1:$CM$1&amp;$AF$2:$CM$2,0))*VLOOKUP($Q796,$C$17:$M$20,COUNTBLANK($D$15:E$15)+1,FALSE)</f>
        <v>0</v>
      </c>
      <c r="V796" s="3">
        <f t="array" ref="V796">INDEX($AF$3:$CM$62,MATCH($S796,$AE$3:$AE$62,0),MATCH(V$1&amp;$R796,$AF$1:$CM$1&amp;$AF$2:$CM$2,0))*VLOOKUP($Q796,$C$17:$M$20,COUNTBLANK($D$15:F$15)+1,FALSE)</f>
        <v>84</v>
      </c>
      <c r="W796" s="3">
        <f t="array" ref="W796">INDEX($AF$3:$CM$62,MATCH($S796,$AE$3:$AE$62,0),MATCH(W$1&amp;$R796,$AF$1:$CM$1&amp;$AF$2:$CM$2,0))*VLOOKUP($Q796,$C$17:$M$20,COUNTBLANK($D$15:G$15)+1,FALSE)</f>
        <v>0</v>
      </c>
      <c r="X796" s="3">
        <f t="array" ref="X796">INDEX($AF$3:$CM$62,MATCH($S796,$AE$3:$AE$62,0),MATCH(X$1&amp;$R796,$AF$1:$CM$1&amp;$AF$2:$CM$2,0))*VLOOKUP($Q796,$C$17:$M$20,COUNTBLANK($D$15:H$15)+1,FALSE)</f>
        <v>0</v>
      </c>
      <c r="Y796" s="3">
        <f t="array" ref="Y796">INDEX($AF$3:$CM$62,MATCH($S796,$AE$3:$AE$62,0),MATCH(Y$1&amp;$R796,$AF$1:$CM$1&amp;$AF$2:$CM$2,0))*VLOOKUP($Q796,$C$17:$M$20,COUNTBLANK($D$15:I$15)+1,FALSE)</f>
        <v>0</v>
      </c>
      <c r="Z796" s="3">
        <f t="array" ref="Z796">INDEX($AF$3:$CM$62,MATCH($S796,$AE$3:$AE$62,0),MATCH(Z$1&amp;$R796,$AF$1:$CM$1&amp;$AF$2:$CM$2,0))*VLOOKUP($Q796,$C$17:$M$20,COUNTBLANK($D$15:J$15)+1,FALSE)</f>
        <v>0.03</v>
      </c>
      <c r="AA796" s="3">
        <f t="array" ref="AA796">INDEX($AF$3:$CM$62,MATCH($S796,$AE$3:$AE$62,0),MATCH(AA$1&amp;$R796,$AF$1:$CM$1&amp;$AF$2:$CM$2,0))*VLOOKUP($Q796,$C$17:$M$20,COUNTBLANK($D$15:K$15)+1,FALSE)</f>
        <v>0.03</v>
      </c>
      <c r="AB796" s="3">
        <f t="array" ref="AB796">INDEX($AF$3:$CM$62,MATCH($S796,$AE$3:$AE$62,0),MATCH(AB$1&amp;$R796,$AF$1:$CM$1&amp;$AF$2:$CM$2,0))*VLOOKUP($Q796,$C$17:$M$20,COUNTBLANK($D$15:L$15)+1,FALSE)</f>
        <v>0</v>
      </c>
      <c r="AC796" s="3">
        <f t="array" ref="AC796">INDEX($AF$3:$CM$62,MATCH($S796,$AE$3:$AE$62,0),MATCH(AC$1&amp;$R796,$AF$1:$CM$1&amp;$AF$2:$CM$2,0))*VLOOKUP($Q796,$C$17:$M$20,COUNTBLANK($D$15:M$15)+1,FALSE)</f>
        <v>0</v>
      </c>
    </row>
    <row r="797" spans="17:29" x14ac:dyDescent="0.2">
      <c r="Q797" t="s">
        <v>421</v>
      </c>
      <c r="R797">
        <f t="shared" si="149"/>
        <v>2</v>
      </c>
      <c r="S797">
        <f t="shared" si="150"/>
        <v>15</v>
      </c>
      <c r="T797" s="3">
        <f t="array" ref="T797">INDEX($AF$3:$CM$62,MATCH($S797,$AE$3:$AE$62,0),MATCH(T$1&amp;$R797,$AF$1:$CM$1&amp;$AF$2:$CM$2,0))*VLOOKUP($Q797,$C$17:$M$20,COUNTBLANK($D$15:D$15)+1,FALSE)</f>
        <v>45</v>
      </c>
      <c r="U797" s="3">
        <f t="array" ref="U797">INDEX($AF$3:$CM$62,MATCH($S797,$AE$3:$AE$62,0),MATCH(U$1&amp;$R797,$AF$1:$CM$1&amp;$AF$2:$CM$2,0))*VLOOKUP($Q797,$C$17:$M$20,COUNTBLANK($D$15:E$15)+1,FALSE)</f>
        <v>0</v>
      </c>
      <c r="V797" s="3">
        <f t="array" ref="V797">INDEX($AF$3:$CM$62,MATCH($S797,$AE$3:$AE$62,0),MATCH(V$1&amp;$R797,$AF$1:$CM$1&amp;$AF$2:$CM$2,0))*VLOOKUP($Q797,$C$17:$M$20,COUNTBLANK($D$15:F$15)+1,FALSE)</f>
        <v>90</v>
      </c>
      <c r="W797" s="3">
        <f t="array" ref="W797">INDEX($AF$3:$CM$62,MATCH($S797,$AE$3:$AE$62,0),MATCH(W$1&amp;$R797,$AF$1:$CM$1&amp;$AF$2:$CM$2,0))*VLOOKUP($Q797,$C$17:$M$20,COUNTBLANK($D$15:G$15)+1,FALSE)</f>
        <v>0</v>
      </c>
      <c r="X797" s="3">
        <f t="array" ref="X797">INDEX($AF$3:$CM$62,MATCH($S797,$AE$3:$AE$62,0),MATCH(X$1&amp;$R797,$AF$1:$CM$1&amp;$AF$2:$CM$2,0))*VLOOKUP($Q797,$C$17:$M$20,COUNTBLANK($D$15:H$15)+1,FALSE)</f>
        <v>0</v>
      </c>
      <c r="Y797" s="3">
        <f t="array" ref="Y797">INDEX($AF$3:$CM$62,MATCH($S797,$AE$3:$AE$62,0),MATCH(Y$1&amp;$R797,$AF$1:$CM$1&amp;$AF$2:$CM$2,0))*VLOOKUP($Q797,$C$17:$M$20,COUNTBLANK($D$15:I$15)+1,FALSE)</f>
        <v>0</v>
      </c>
      <c r="Z797" s="3">
        <f t="array" ref="Z797">INDEX($AF$3:$CM$62,MATCH($S797,$AE$3:$AE$62,0),MATCH(Z$1&amp;$R797,$AF$1:$CM$1&amp;$AF$2:$CM$2,0))*VLOOKUP($Q797,$C$17:$M$20,COUNTBLANK($D$15:J$15)+1,FALSE)</f>
        <v>0.03</v>
      </c>
      <c r="AA797" s="3">
        <f t="array" ref="AA797">INDEX($AF$3:$CM$62,MATCH($S797,$AE$3:$AE$62,0),MATCH(AA$1&amp;$R797,$AF$1:$CM$1&amp;$AF$2:$CM$2,0))*VLOOKUP($Q797,$C$17:$M$20,COUNTBLANK($D$15:K$15)+1,FALSE)</f>
        <v>0.03</v>
      </c>
      <c r="AB797" s="3">
        <f t="array" ref="AB797">INDEX($AF$3:$CM$62,MATCH($S797,$AE$3:$AE$62,0),MATCH(AB$1&amp;$R797,$AF$1:$CM$1&amp;$AF$2:$CM$2,0))*VLOOKUP($Q797,$C$17:$M$20,COUNTBLANK($D$15:L$15)+1,FALSE)</f>
        <v>0</v>
      </c>
      <c r="AC797" s="3">
        <f t="array" ref="AC797">INDEX($AF$3:$CM$62,MATCH($S797,$AE$3:$AE$62,0),MATCH(AC$1&amp;$R797,$AF$1:$CM$1&amp;$AF$2:$CM$2,0))*VLOOKUP($Q797,$C$17:$M$20,COUNTBLANK($D$15:M$15)+1,FALSE)</f>
        <v>0</v>
      </c>
    </row>
    <row r="798" spans="17:29" x14ac:dyDescent="0.2">
      <c r="Q798" t="s">
        <v>421</v>
      </c>
      <c r="R798">
        <f t="shared" si="149"/>
        <v>2</v>
      </c>
      <c r="S798">
        <f t="shared" si="150"/>
        <v>16</v>
      </c>
      <c r="T798" s="3">
        <f t="array" ref="T798">INDEX($AF$3:$CM$62,MATCH($S798,$AE$3:$AE$62,0),MATCH(T$1&amp;$R798,$AF$1:$CM$1&amp;$AF$2:$CM$2,0))*VLOOKUP($Q798,$C$17:$M$20,COUNTBLANK($D$15:D$15)+1,FALSE)</f>
        <v>48</v>
      </c>
      <c r="U798" s="3">
        <f t="array" ref="U798">INDEX($AF$3:$CM$62,MATCH($S798,$AE$3:$AE$62,0),MATCH(U$1&amp;$R798,$AF$1:$CM$1&amp;$AF$2:$CM$2,0))*VLOOKUP($Q798,$C$17:$M$20,COUNTBLANK($D$15:E$15)+1,FALSE)</f>
        <v>0</v>
      </c>
      <c r="V798" s="3">
        <f t="array" ref="V798">INDEX($AF$3:$CM$62,MATCH($S798,$AE$3:$AE$62,0),MATCH(V$1&amp;$R798,$AF$1:$CM$1&amp;$AF$2:$CM$2,0))*VLOOKUP($Q798,$C$17:$M$20,COUNTBLANK($D$15:F$15)+1,FALSE)</f>
        <v>96</v>
      </c>
      <c r="W798" s="3">
        <f t="array" ref="W798">INDEX($AF$3:$CM$62,MATCH($S798,$AE$3:$AE$62,0),MATCH(W$1&amp;$R798,$AF$1:$CM$1&amp;$AF$2:$CM$2,0))*VLOOKUP($Q798,$C$17:$M$20,COUNTBLANK($D$15:G$15)+1,FALSE)</f>
        <v>0</v>
      </c>
      <c r="X798" s="3">
        <f t="array" ref="X798">INDEX($AF$3:$CM$62,MATCH($S798,$AE$3:$AE$62,0),MATCH(X$1&amp;$R798,$AF$1:$CM$1&amp;$AF$2:$CM$2,0))*VLOOKUP($Q798,$C$17:$M$20,COUNTBLANK($D$15:H$15)+1,FALSE)</f>
        <v>0</v>
      </c>
      <c r="Y798" s="3">
        <f t="array" ref="Y798">INDEX($AF$3:$CM$62,MATCH($S798,$AE$3:$AE$62,0),MATCH(Y$1&amp;$R798,$AF$1:$CM$1&amp;$AF$2:$CM$2,0))*VLOOKUP($Q798,$C$17:$M$20,COUNTBLANK($D$15:I$15)+1,FALSE)</f>
        <v>0</v>
      </c>
      <c r="Z798" s="3">
        <f t="array" ref="Z798">INDEX($AF$3:$CM$62,MATCH($S798,$AE$3:$AE$62,0),MATCH(Z$1&amp;$R798,$AF$1:$CM$1&amp;$AF$2:$CM$2,0))*VLOOKUP($Q798,$C$17:$M$20,COUNTBLANK($D$15:J$15)+1,FALSE)</f>
        <v>0.03</v>
      </c>
      <c r="AA798" s="3">
        <f t="array" ref="AA798">INDEX($AF$3:$CM$62,MATCH($S798,$AE$3:$AE$62,0),MATCH(AA$1&amp;$R798,$AF$1:$CM$1&amp;$AF$2:$CM$2,0))*VLOOKUP($Q798,$C$17:$M$20,COUNTBLANK($D$15:K$15)+1,FALSE)</f>
        <v>0.03</v>
      </c>
      <c r="AB798" s="3">
        <f t="array" ref="AB798">INDEX($AF$3:$CM$62,MATCH($S798,$AE$3:$AE$62,0),MATCH(AB$1&amp;$R798,$AF$1:$CM$1&amp;$AF$2:$CM$2,0))*VLOOKUP($Q798,$C$17:$M$20,COUNTBLANK($D$15:L$15)+1,FALSE)</f>
        <v>0</v>
      </c>
      <c r="AC798" s="3">
        <f t="array" ref="AC798">INDEX($AF$3:$CM$62,MATCH($S798,$AE$3:$AE$62,0),MATCH(AC$1&amp;$R798,$AF$1:$CM$1&amp;$AF$2:$CM$2,0))*VLOOKUP($Q798,$C$17:$M$20,COUNTBLANK($D$15:M$15)+1,FALSE)</f>
        <v>0</v>
      </c>
    </row>
    <row r="799" spans="17:29" x14ac:dyDescent="0.2">
      <c r="Q799" t="s">
        <v>421</v>
      </c>
      <c r="R799">
        <f t="shared" si="149"/>
        <v>2</v>
      </c>
      <c r="S799">
        <f t="shared" si="150"/>
        <v>17</v>
      </c>
      <c r="T799" s="3">
        <f t="array" ref="T799">INDEX($AF$3:$CM$62,MATCH($S799,$AE$3:$AE$62,0),MATCH(T$1&amp;$R799,$AF$1:$CM$1&amp;$AF$2:$CM$2,0))*VLOOKUP($Q799,$C$17:$M$20,COUNTBLANK($D$15:D$15)+1,FALSE)</f>
        <v>51</v>
      </c>
      <c r="U799" s="3">
        <f t="array" ref="U799">INDEX($AF$3:$CM$62,MATCH($S799,$AE$3:$AE$62,0),MATCH(U$1&amp;$R799,$AF$1:$CM$1&amp;$AF$2:$CM$2,0))*VLOOKUP($Q799,$C$17:$M$20,COUNTBLANK($D$15:E$15)+1,FALSE)</f>
        <v>0</v>
      </c>
      <c r="V799" s="3">
        <f t="array" ref="V799">INDEX($AF$3:$CM$62,MATCH($S799,$AE$3:$AE$62,0),MATCH(V$1&amp;$R799,$AF$1:$CM$1&amp;$AF$2:$CM$2,0))*VLOOKUP($Q799,$C$17:$M$20,COUNTBLANK($D$15:F$15)+1,FALSE)</f>
        <v>102</v>
      </c>
      <c r="W799" s="3">
        <f t="array" ref="W799">INDEX($AF$3:$CM$62,MATCH($S799,$AE$3:$AE$62,0),MATCH(W$1&amp;$R799,$AF$1:$CM$1&amp;$AF$2:$CM$2,0))*VLOOKUP($Q799,$C$17:$M$20,COUNTBLANK($D$15:G$15)+1,FALSE)</f>
        <v>0</v>
      </c>
      <c r="X799" s="3">
        <f t="array" ref="X799">INDEX($AF$3:$CM$62,MATCH($S799,$AE$3:$AE$62,0),MATCH(X$1&amp;$R799,$AF$1:$CM$1&amp;$AF$2:$CM$2,0))*VLOOKUP($Q799,$C$17:$M$20,COUNTBLANK($D$15:H$15)+1,FALSE)</f>
        <v>0</v>
      </c>
      <c r="Y799" s="3">
        <f t="array" ref="Y799">INDEX($AF$3:$CM$62,MATCH($S799,$AE$3:$AE$62,0),MATCH(Y$1&amp;$R799,$AF$1:$CM$1&amp;$AF$2:$CM$2,0))*VLOOKUP($Q799,$C$17:$M$20,COUNTBLANK($D$15:I$15)+1,FALSE)</f>
        <v>0</v>
      </c>
      <c r="Z799" s="3">
        <f t="array" ref="Z799">INDEX($AF$3:$CM$62,MATCH($S799,$AE$3:$AE$62,0),MATCH(Z$1&amp;$R799,$AF$1:$CM$1&amp;$AF$2:$CM$2,0))*VLOOKUP($Q799,$C$17:$M$20,COUNTBLANK($D$15:J$15)+1,FALSE)</f>
        <v>0.03</v>
      </c>
      <c r="AA799" s="3">
        <f t="array" ref="AA799">INDEX($AF$3:$CM$62,MATCH($S799,$AE$3:$AE$62,0),MATCH(AA$1&amp;$R799,$AF$1:$CM$1&amp;$AF$2:$CM$2,0))*VLOOKUP($Q799,$C$17:$M$20,COUNTBLANK($D$15:K$15)+1,FALSE)</f>
        <v>0.03</v>
      </c>
      <c r="AB799" s="3">
        <f t="array" ref="AB799">INDEX($AF$3:$CM$62,MATCH($S799,$AE$3:$AE$62,0),MATCH(AB$1&amp;$R799,$AF$1:$CM$1&amp;$AF$2:$CM$2,0))*VLOOKUP($Q799,$C$17:$M$20,COUNTBLANK($D$15:L$15)+1,FALSE)</f>
        <v>0</v>
      </c>
      <c r="AC799" s="3">
        <f t="array" ref="AC799">INDEX($AF$3:$CM$62,MATCH($S799,$AE$3:$AE$62,0),MATCH(AC$1&amp;$R799,$AF$1:$CM$1&amp;$AF$2:$CM$2,0))*VLOOKUP($Q799,$C$17:$M$20,COUNTBLANK($D$15:M$15)+1,FALSE)</f>
        <v>0</v>
      </c>
    </row>
    <row r="800" spans="17:29" x14ac:dyDescent="0.2">
      <c r="Q800" t="s">
        <v>421</v>
      </c>
      <c r="R800">
        <f t="shared" si="149"/>
        <v>2</v>
      </c>
      <c r="S800">
        <f t="shared" si="150"/>
        <v>18</v>
      </c>
      <c r="T800" s="3">
        <f t="array" ref="T800">INDEX($AF$3:$CM$62,MATCH($S800,$AE$3:$AE$62,0),MATCH(T$1&amp;$R800,$AF$1:$CM$1&amp;$AF$2:$CM$2,0))*VLOOKUP($Q800,$C$17:$M$20,COUNTBLANK($D$15:D$15)+1,FALSE)</f>
        <v>54</v>
      </c>
      <c r="U800" s="3">
        <f t="array" ref="U800">INDEX($AF$3:$CM$62,MATCH($S800,$AE$3:$AE$62,0),MATCH(U$1&amp;$R800,$AF$1:$CM$1&amp;$AF$2:$CM$2,0))*VLOOKUP($Q800,$C$17:$M$20,COUNTBLANK($D$15:E$15)+1,FALSE)</f>
        <v>0</v>
      </c>
      <c r="V800" s="3">
        <f t="array" ref="V800">INDEX($AF$3:$CM$62,MATCH($S800,$AE$3:$AE$62,0),MATCH(V$1&amp;$R800,$AF$1:$CM$1&amp;$AF$2:$CM$2,0))*VLOOKUP($Q800,$C$17:$M$20,COUNTBLANK($D$15:F$15)+1,FALSE)</f>
        <v>108</v>
      </c>
      <c r="W800" s="3">
        <f t="array" ref="W800">INDEX($AF$3:$CM$62,MATCH($S800,$AE$3:$AE$62,0),MATCH(W$1&amp;$R800,$AF$1:$CM$1&amp;$AF$2:$CM$2,0))*VLOOKUP($Q800,$C$17:$M$20,COUNTBLANK($D$15:G$15)+1,FALSE)</f>
        <v>0</v>
      </c>
      <c r="X800" s="3">
        <f t="array" ref="X800">INDEX($AF$3:$CM$62,MATCH($S800,$AE$3:$AE$62,0),MATCH(X$1&amp;$R800,$AF$1:$CM$1&amp;$AF$2:$CM$2,0))*VLOOKUP($Q800,$C$17:$M$20,COUNTBLANK($D$15:H$15)+1,FALSE)</f>
        <v>0</v>
      </c>
      <c r="Y800" s="3">
        <f t="array" ref="Y800">INDEX($AF$3:$CM$62,MATCH($S800,$AE$3:$AE$62,0),MATCH(Y$1&amp;$R800,$AF$1:$CM$1&amp;$AF$2:$CM$2,0))*VLOOKUP($Q800,$C$17:$M$20,COUNTBLANK($D$15:I$15)+1,FALSE)</f>
        <v>0</v>
      </c>
      <c r="Z800" s="3">
        <f t="array" ref="Z800">INDEX($AF$3:$CM$62,MATCH($S800,$AE$3:$AE$62,0),MATCH(Z$1&amp;$R800,$AF$1:$CM$1&amp;$AF$2:$CM$2,0))*VLOOKUP($Q800,$C$17:$M$20,COUNTBLANK($D$15:J$15)+1,FALSE)</f>
        <v>0.03</v>
      </c>
      <c r="AA800" s="3">
        <f t="array" ref="AA800">INDEX($AF$3:$CM$62,MATCH($S800,$AE$3:$AE$62,0),MATCH(AA$1&amp;$R800,$AF$1:$CM$1&amp;$AF$2:$CM$2,0))*VLOOKUP($Q800,$C$17:$M$20,COUNTBLANK($D$15:K$15)+1,FALSE)</f>
        <v>0.03</v>
      </c>
      <c r="AB800" s="3">
        <f t="array" ref="AB800">INDEX($AF$3:$CM$62,MATCH($S800,$AE$3:$AE$62,0),MATCH(AB$1&amp;$R800,$AF$1:$CM$1&amp;$AF$2:$CM$2,0))*VLOOKUP($Q800,$C$17:$M$20,COUNTBLANK($D$15:L$15)+1,FALSE)</f>
        <v>0</v>
      </c>
      <c r="AC800" s="3">
        <f t="array" ref="AC800">INDEX($AF$3:$CM$62,MATCH($S800,$AE$3:$AE$62,0),MATCH(AC$1&amp;$R800,$AF$1:$CM$1&amp;$AF$2:$CM$2,0))*VLOOKUP($Q800,$C$17:$M$20,COUNTBLANK($D$15:M$15)+1,FALSE)</f>
        <v>0</v>
      </c>
    </row>
    <row r="801" spans="17:29" x14ac:dyDescent="0.2">
      <c r="Q801" t="s">
        <v>421</v>
      </c>
      <c r="R801">
        <f t="shared" si="149"/>
        <v>2</v>
      </c>
      <c r="S801">
        <f t="shared" si="150"/>
        <v>19</v>
      </c>
      <c r="T801" s="3">
        <f t="array" ref="T801">INDEX($AF$3:$CM$62,MATCH($S801,$AE$3:$AE$62,0),MATCH(T$1&amp;$R801,$AF$1:$CM$1&amp;$AF$2:$CM$2,0))*VLOOKUP($Q801,$C$17:$M$20,COUNTBLANK($D$15:D$15)+1,FALSE)</f>
        <v>57</v>
      </c>
      <c r="U801" s="3">
        <f t="array" ref="U801">INDEX($AF$3:$CM$62,MATCH($S801,$AE$3:$AE$62,0),MATCH(U$1&amp;$R801,$AF$1:$CM$1&amp;$AF$2:$CM$2,0))*VLOOKUP($Q801,$C$17:$M$20,COUNTBLANK($D$15:E$15)+1,FALSE)</f>
        <v>0</v>
      </c>
      <c r="V801" s="3">
        <f t="array" ref="V801">INDEX($AF$3:$CM$62,MATCH($S801,$AE$3:$AE$62,0),MATCH(V$1&amp;$R801,$AF$1:$CM$1&amp;$AF$2:$CM$2,0))*VLOOKUP($Q801,$C$17:$M$20,COUNTBLANK($D$15:F$15)+1,FALSE)</f>
        <v>114</v>
      </c>
      <c r="W801" s="3">
        <f t="array" ref="W801">INDEX($AF$3:$CM$62,MATCH($S801,$AE$3:$AE$62,0),MATCH(W$1&amp;$R801,$AF$1:$CM$1&amp;$AF$2:$CM$2,0))*VLOOKUP($Q801,$C$17:$M$20,COUNTBLANK($D$15:G$15)+1,FALSE)</f>
        <v>0</v>
      </c>
      <c r="X801" s="3">
        <f t="array" ref="X801">INDEX($AF$3:$CM$62,MATCH($S801,$AE$3:$AE$62,0),MATCH(X$1&amp;$R801,$AF$1:$CM$1&amp;$AF$2:$CM$2,0))*VLOOKUP($Q801,$C$17:$M$20,COUNTBLANK($D$15:H$15)+1,FALSE)</f>
        <v>0</v>
      </c>
      <c r="Y801" s="3">
        <f t="array" ref="Y801">INDEX($AF$3:$CM$62,MATCH($S801,$AE$3:$AE$62,0),MATCH(Y$1&amp;$R801,$AF$1:$CM$1&amp;$AF$2:$CM$2,0))*VLOOKUP($Q801,$C$17:$M$20,COUNTBLANK($D$15:I$15)+1,FALSE)</f>
        <v>0</v>
      </c>
      <c r="Z801" s="3">
        <f t="array" ref="Z801">INDEX($AF$3:$CM$62,MATCH($S801,$AE$3:$AE$62,0),MATCH(Z$1&amp;$R801,$AF$1:$CM$1&amp;$AF$2:$CM$2,0))*VLOOKUP($Q801,$C$17:$M$20,COUNTBLANK($D$15:J$15)+1,FALSE)</f>
        <v>0.03</v>
      </c>
      <c r="AA801" s="3">
        <f t="array" ref="AA801">INDEX($AF$3:$CM$62,MATCH($S801,$AE$3:$AE$62,0),MATCH(AA$1&amp;$R801,$AF$1:$CM$1&amp;$AF$2:$CM$2,0))*VLOOKUP($Q801,$C$17:$M$20,COUNTBLANK($D$15:K$15)+1,FALSE)</f>
        <v>0.03</v>
      </c>
      <c r="AB801" s="3">
        <f t="array" ref="AB801">INDEX($AF$3:$CM$62,MATCH($S801,$AE$3:$AE$62,0),MATCH(AB$1&amp;$R801,$AF$1:$CM$1&amp;$AF$2:$CM$2,0))*VLOOKUP($Q801,$C$17:$M$20,COUNTBLANK($D$15:L$15)+1,FALSE)</f>
        <v>0</v>
      </c>
      <c r="AC801" s="3">
        <f t="array" ref="AC801">INDEX($AF$3:$CM$62,MATCH($S801,$AE$3:$AE$62,0),MATCH(AC$1&amp;$R801,$AF$1:$CM$1&amp;$AF$2:$CM$2,0))*VLOOKUP($Q801,$C$17:$M$20,COUNTBLANK($D$15:M$15)+1,FALSE)</f>
        <v>0</v>
      </c>
    </row>
    <row r="802" spans="17:29" x14ac:dyDescent="0.2">
      <c r="Q802" t="s">
        <v>421</v>
      </c>
      <c r="R802">
        <f t="shared" si="149"/>
        <v>2</v>
      </c>
      <c r="S802">
        <f t="shared" si="150"/>
        <v>20</v>
      </c>
      <c r="T802" s="3">
        <f t="array" ref="T802">INDEX($AF$3:$CM$62,MATCH($S802,$AE$3:$AE$62,0),MATCH(T$1&amp;$R802,$AF$1:$CM$1&amp;$AF$2:$CM$2,0))*VLOOKUP($Q802,$C$17:$M$20,COUNTBLANK($D$15:D$15)+1,FALSE)</f>
        <v>60</v>
      </c>
      <c r="U802" s="3">
        <f t="array" ref="U802">INDEX($AF$3:$CM$62,MATCH($S802,$AE$3:$AE$62,0),MATCH(U$1&amp;$R802,$AF$1:$CM$1&amp;$AF$2:$CM$2,0))*VLOOKUP($Q802,$C$17:$M$20,COUNTBLANK($D$15:E$15)+1,FALSE)</f>
        <v>0</v>
      </c>
      <c r="V802" s="3">
        <f t="array" ref="V802">INDEX($AF$3:$CM$62,MATCH($S802,$AE$3:$AE$62,0),MATCH(V$1&amp;$R802,$AF$1:$CM$1&amp;$AF$2:$CM$2,0))*VLOOKUP($Q802,$C$17:$M$20,COUNTBLANK($D$15:F$15)+1,FALSE)</f>
        <v>120</v>
      </c>
      <c r="W802" s="3">
        <f t="array" ref="W802">INDEX($AF$3:$CM$62,MATCH($S802,$AE$3:$AE$62,0),MATCH(W$1&amp;$R802,$AF$1:$CM$1&amp;$AF$2:$CM$2,0))*VLOOKUP($Q802,$C$17:$M$20,COUNTBLANK($D$15:G$15)+1,FALSE)</f>
        <v>0</v>
      </c>
      <c r="X802" s="3">
        <f t="array" ref="X802">INDEX($AF$3:$CM$62,MATCH($S802,$AE$3:$AE$62,0),MATCH(X$1&amp;$R802,$AF$1:$CM$1&amp;$AF$2:$CM$2,0))*VLOOKUP($Q802,$C$17:$M$20,COUNTBLANK($D$15:H$15)+1,FALSE)</f>
        <v>0</v>
      </c>
      <c r="Y802" s="3">
        <f t="array" ref="Y802">INDEX($AF$3:$CM$62,MATCH($S802,$AE$3:$AE$62,0),MATCH(Y$1&amp;$R802,$AF$1:$CM$1&amp;$AF$2:$CM$2,0))*VLOOKUP($Q802,$C$17:$M$20,COUNTBLANK($D$15:I$15)+1,FALSE)</f>
        <v>0</v>
      </c>
      <c r="Z802" s="3">
        <f t="array" ref="Z802">INDEX($AF$3:$CM$62,MATCH($S802,$AE$3:$AE$62,0),MATCH(Z$1&amp;$R802,$AF$1:$CM$1&amp;$AF$2:$CM$2,0))*VLOOKUP($Q802,$C$17:$M$20,COUNTBLANK($D$15:J$15)+1,FALSE)</f>
        <v>0.06</v>
      </c>
      <c r="AA802" s="3">
        <f t="array" ref="AA802">INDEX($AF$3:$CM$62,MATCH($S802,$AE$3:$AE$62,0),MATCH(AA$1&amp;$R802,$AF$1:$CM$1&amp;$AF$2:$CM$2,0))*VLOOKUP($Q802,$C$17:$M$20,COUNTBLANK($D$15:K$15)+1,FALSE)</f>
        <v>0.06</v>
      </c>
      <c r="AB802" s="3">
        <f t="array" ref="AB802">INDEX($AF$3:$CM$62,MATCH($S802,$AE$3:$AE$62,0),MATCH(AB$1&amp;$R802,$AF$1:$CM$1&amp;$AF$2:$CM$2,0))*VLOOKUP($Q802,$C$17:$M$20,COUNTBLANK($D$15:L$15)+1,FALSE)</f>
        <v>0</v>
      </c>
      <c r="AC802" s="3">
        <f t="array" ref="AC802">INDEX($AF$3:$CM$62,MATCH($S802,$AE$3:$AE$62,0),MATCH(AC$1&amp;$R802,$AF$1:$CM$1&amp;$AF$2:$CM$2,0))*VLOOKUP($Q802,$C$17:$M$20,COUNTBLANK($D$15:M$15)+1,FALSE)</f>
        <v>0</v>
      </c>
    </row>
    <row r="803" spans="17:29" x14ac:dyDescent="0.2">
      <c r="Q803" t="s">
        <v>421</v>
      </c>
      <c r="R803">
        <f t="shared" si="149"/>
        <v>2</v>
      </c>
      <c r="S803">
        <f t="shared" si="150"/>
        <v>21</v>
      </c>
      <c r="T803" s="3">
        <f t="array" ref="T803">INDEX($AF$3:$CM$62,MATCH($S803,$AE$3:$AE$62,0),MATCH(T$1&amp;$R803,$AF$1:$CM$1&amp;$AF$2:$CM$2,0))*VLOOKUP($Q803,$C$17:$M$20,COUNTBLANK($D$15:D$15)+1,FALSE)</f>
        <v>63</v>
      </c>
      <c r="U803" s="3">
        <f t="array" ref="U803">INDEX($AF$3:$CM$62,MATCH($S803,$AE$3:$AE$62,0),MATCH(U$1&amp;$R803,$AF$1:$CM$1&amp;$AF$2:$CM$2,0))*VLOOKUP($Q803,$C$17:$M$20,COUNTBLANK($D$15:E$15)+1,FALSE)</f>
        <v>0</v>
      </c>
      <c r="V803" s="3">
        <f t="array" ref="V803">INDEX($AF$3:$CM$62,MATCH($S803,$AE$3:$AE$62,0),MATCH(V$1&amp;$R803,$AF$1:$CM$1&amp;$AF$2:$CM$2,0))*VLOOKUP($Q803,$C$17:$M$20,COUNTBLANK($D$15:F$15)+1,FALSE)</f>
        <v>126</v>
      </c>
      <c r="W803" s="3">
        <f t="array" ref="W803">INDEX($AF$3:$CM$62,MATCH($S803,$AE$3:$AE$62,0),MATCH(W$1&amp;$R803,$AF$1:$CM$1&amp;$AF$2:$CM$2,0))*VLOOKUP($Q803,$C$17:$M$20,COUNTBLANK($D$15:G$15)+1,FALSE)</f>
        <v>0</v>
      </c>
      <c r="X803" s="3">
        <f t="array" ref="X803">INDEX($AF$3:$CM$62,MATCH($S803,$AE$3:$AE$62,0),MATCH(X$1&amp;$R803,$AF$1:$CM$1&amp;$AF$2:$CM$2,0))*VLOOKUP($Q803,$C$17:$M$20,COUNTBLANK($D$15:H$15)+1,FALSE)</f>
        <v>0</v>
      </c>
      <c r="Y803" s="3">
        <f t="array" ref="Y803">INDEX($AF$3:$CM$62,MATCH($S803,$AE$3:$AE$62,0),MATCH(Y$1&amp;$R803,$AF$1:$CM$1&amp;$AF$2:$CM$2,0))*VLOOKUP($Q803,$C$17:$M$20,COUNTBLANK($D$15:I$15)+1,FALSE)</f>
        <v>0</v>
      </c>
      <c r="Z803" s="3">
        <f t="array" ref="Z803">INDEX($AF$3:$CM$62,MATCH($S803,$AE$3:$AE$62,0),MATCH(Z$1&amp;$R803,$AF$1:$CM$1&amp;$AF$2:$CM$2,0))*VLOOKUP($Q803,$C$17:$M$20,COUNTBLANK($D$15:J$15)+1,FALSE)</f>
        <v>0.06</v>
      </c>
      <c r="AA803" s="3">
        <f t="array" ref="AA803">INDEX($AF$3:$CM$62,MATCH($S803,$AE$3:$AE$62,0),MATCH(AA$1&amp;$R803,$AF$1:$CM$1&amp;$AF$2:$CM$2,0))*VLOOKUP($Q803,$C$17:$M$20,COUNTBLANK($D$15:K$15)+1,FALSE)</f>
        <v>0.06</v>
      </c>
      <c r="AB803" s="3">
        <f t="array" ref="AB803">INDEX($AF$3:$CM$62,MATCH($S803,$AE$3:$AE$62,0),MATCH(AB$1&amp;$R803,$AF$1:$CM$1&amp;$AF$2:$CM$2,0))*VLOOKUP($Q803,$C$17:$M$20,COUNTBLANK($D$15:L$15)+1,FALSE)</f>
        <v>0</v>
      </c>
      <c r="AC803" s="3">
        <f t="array" ref="AC803">INDEX($AF$3:$CM$62,MATCH($S803,$AE$3:$AE$62,0),MATCH(AC$1&amp;$R803,$AF$1:$CM$1&amp;$AF$2:$CM$2,0))*VLOOKUP($Q803,$C$17:$M$20,COUNTBLANK($D$15:M$15)+1,FALSE)</f>
        <v>0</v>
      </c>
    </row>
    <row r="804" spans="17:29" x14ac:dyDescent="0.2">
      <c r="Q804" t="s">
        <v>421</v>
      </c>
      <c r="R804">
        <f t="shared" si="149"/>
        <v>2</v>
      </c>
      <c r="S804">
        <f t="shared" si="150"/>
        <v>22</v>
      </c>
      <c r="T804" s="3">
        <f t="array" ref="T804">INDEX($AF$3:$CM$62,MATCH($S804,$AE$3:$AE$62,0),MATCH(T$1&amp;$R804,$AF$1:$CM$1&amp;$AF$2:$CM$2,0))*VLOOKUP($Q804,$C$17:$M$20,COUNTBLANK($D$15:D$15)+1,FALSE)</f>
        <v>66</v>
      </c>
      <c r="U804" s="3">
        <f t="array" ref="U804">INDEX($AF$3:$CM$62,MATCH($S804,$AE$3:$AE$62,0),MATCH(U$1&amp;$R804,$AF$1:$CM$1&amp;$AF$2:$CM$2,0))*VLOOKUP($Q804,$C$17:$M$20,COUNTBLANK($D$15:E$15)+1,FALSE)</f>
        <v>0</v>
      </c>
      <c r="V804" s="3">
        <f t="array" ref="V804">INDEX($AF$3:$CM$62,MATCH($S804,$AE$3:$AE$62,0),MATCH(V$1&amp;$R804,$AF$1:$CM$1&amp;$AF$2:$CM$2,0))*VLOOKUP($Q804,$C$17:$M$20,COUNTBLANK($D$15:F$15)+1,FALSE)</f>
        <v>132</v>
      </c>
      <c r="W804" s="3">
        <f t="array" ref="W804">INDEX($AF$3:$CM$62,MATCH($S804,$AE$3:$AE$62,0),MATCH(W$1&amp;$R804,$AF$1:$CM$1&amp;$AF$2:$CM$2,0))*VLOOKUP($Q804,$C$17:$M$20,COUNTBLANK($D$15:G$15)+1,FALSE)</f>
        <v>0</v>
      </c>
      <c r="X804" s="3">
        <f t="array" ref="X804">INDEX($AF$3:$CM$62,MATCH($S804,$AE$3:$AE$62,0),MATCH(X$1&amp;$R804,$AF$1:$CM$1&amp;$AF$2:$CM$2,0))*VLOOKUP($Q804,$C$17:$M$20,COUNTBLANK($D$15:H$15)+1,FALSE)</f>
        <v>0</v>
      </c>
      <c r="Y804" s="3">
        <f t="array" ref="Y804">INDEX($AF$3:$CM$62,MATCH($S804,$AE$3:$AE$62,0),MATCH(Y$1&amp;$R804,$AF$1:$CM$1&amp;$AF$2:$CM$2,0))*VLOOKUP($Q804,$C$17:$M$20,COUNTBLANK($D$15:I$15)+1,FALSE)</f>
        <v>0</v>
      </c>
      <c r="Z804" s="3">
        <f t="array" ref="Z804">INDEX($AF$3:$CM$62,MATCH($S804,$AE$3:$AE$62,0),MATCH(Z$1&amp;$R804,$AF$1:$CM$1&amp;$AF$2:$CM$2,0))*VLOOKUP($Q804,$C$17:$M$20,COUNTBLANK($D$15:J$15)+1,FALSE)</f>
        <v>0.06</v>
      </c>
      <c r="AA804" s="3">
        <f t="array" ref="AA804">INDEX($AF$3:$CM$62,MATCH($S804,$AE$3:$AE$62,0),MATCH(AA$1&amp;$R804,$AF$1:$CM$1&amp;$AF$2:$CM$2,0))*VLOOKUP($Q804,$C$17:$M$20,COUNTBLANK($D$15:K$15)+1,FALSE)</f>
        <v>0.06</v>
      </c>
      <c r="AB804" s="3">
        <f t="array" ref="AB804">INDEX($AF$3:$CM$62,MATCH($S804,$AE$3:$AE$62,0),MATCH(AB$1&amp;$R804,$AF$1:$CM$1&amp;$AF$2:$CM$2,0))*VLOOKUP($Q804,$C$17:$M$20,COUNTBLANK($D$15:L$15)+1,FALSE)</f>
        <v>0</v>
      </c>
      <c r="AC804" s="3">
        <f t="array" ref="AC804">INDEX($AF$3:$CM$62,MATCH($S804,$AE$3:$AE$62,0),MATCH(AC$1&amp;$R804,$AF$1:$CM$1&amp;$AF$2:$CM$2,0))*VLOOKUP($Q804,$C$17:$M$20,COUNTBLANK($D$15:M$15)+1,FALSE)</f>
        <v>0</v>
      </c>
    </row>
    <row r="805" spans="17:29" x14ac:dyDescent="0.2">
      <c r="Q805" t="s">
        <v>421</v>
      </c>
      <c r="R805">
        <f t="shared" si="149"/>
        <v>2</v>
      </c>
      <c r="S805">
        <f t="shared" si="150"/>
        <v>23</v>
      </c>
      <c r="T805" s="3">
        <f t="array" ref="T805">INDEX($AF$3:$CM$62,MATCH($S805,$AE$3:$AE$62,0),MATCH(T$1&amp;$R805,$AF$1:$CM$1&amp;$AF$2:$CM$2,0))*VLOOKUP($Q805,$C$17:$M$20,COUNTBLANK($D$15:D$15)+1,FALSE)</f>
        <v>69</v>
      </c>
      <c r="U805" s="3">
        <f t="array" ref="U805">INDEX($AF$3:$CM$62,MATCH($S805,$AE$3:$AE$62,0),MATCH(U$1&amp;$R805,$AF$1:$CM$1&amp;$AF$2:$CM$2,0))*VLOOKUP($Q805,$C$17:$M$20,COUNTBLANK($D$15:E$15)+1,FALSE)</f>
        <v>0</v>
      </c>
      <c r="V805" s="3">
        <f t="array" ref="V805">INDEX($AF$3:$CM$62,MATCH($S805,$AE$3:$AE$62,0),MATCH(V$1&amp;$R805,$AF$1:$CM$1&amp;$AF$2:$CM$2,0))*VLOOKUP($Q805,$C$17:$M$20,COUNTBLANK($D$15:F$15)+1,FALSE)</f>
        <v>138</v>
      </c>
      <c r="W805" s="3">
        <f t="array" ref="W805">INDEX($AF$3:$CM$62,MATCH($S805,$AE$3:$AE$62,0),MATCH(W$1&amp;$R805,$AF$1:$CM$1&amp;$AF$2:$CM$2,0))*VLOOKUP($Q805,$C$17:$M$20,COUNTBLANK($D$15:G$15)+1,FALSE)</f>
        <v>0</v>
      </c>
      <c r="X805" s="3">
        <f t="array" ref="X805">INDEX($AF$3:$CM$62,MATCH($S805,$AE$3:$AE$62,0),MATCH(X$1&amp;$R805,$AF$1:$CM$1&amp;$AF$2:$CM$2,0))*VLOOKUP($Q805,$C$17:$M$20,COUNTBLANK($D$15:H$15)+1,FALSE)</f>
        <v>0</v>
      </c>
      <c r="Y805" s="3">
        <f t="array" ref="Y805">INDEX($AF$3:$CM$62,MATCH($S805,$AE$3:$AE$62,0),MATCH(Y$1&amp;$R805,$AF$1:$CM$1&amp;$AF$2:$CM$2,0))*VLOOKUP($Q805,$C$17:$M$20,COUNTBLANK($D$15:I$15)+1,FALSE)</f>
        <v>0</v>
      </c>
      <c r="Z805" s="3">
        <f t="array" ref="Z805">INDEX($AF$3:$CM$62,MATCH($S805,$AE$3:$AE$62,0),MATCH(Z$1&amp;$R805,$AF$1:$CM$1&amp;$AF$2:$CM$2,0))*VLOOKUP($Q805,$C$17:$M$20,COUNTBLANK($D$15:J$15)+1,FALSE)</f>
        <v>0.06</v>
      </c>
      <c r="AA805" s="3">
        <f t="array" ref="AA805">INDEX($AF$3:$CM$62,MATCH($S805,$AE$3:$AE$62,0),MATCH(AA$1&amp;$R805,$AF$1:$CM$1&amp;$AF$2:$CM$2,0))*VLOOKUP($Q805,$C$17:$M$20,COUNTBLANK($D$15:K$15)+1,FALSE)</f>
        <v>0.06</v>
      </c>
      <c r="AB805" s="3">
        <f t="array" ref="AB805">INDEX($AF$3:$CM$62,MATCH($S805,$AE$3:$AE$62,0),MATCH(AB$1&amp;$R805,$AF$1:$CM$1&amp;$AF$2:$CM$2,0))*VLOOKUP($Q805,$C$17:$M$20,COUNTBLANK($D$15:L$15)+1,FALSE)</f>
        <v>0</v>
      </c>
      <c r="AC805" s="3">
        <f t="array" ref="AC805">INDEX($AF$3:$CM$62,MATCH($S805,$AE$3:$AE$62,0),MATCH(AC$1&amp;$R805,$AF$1:$CM$1&amp;$AF$2:$CM$2,0))*VLOOKUP($Q805,$C$17:$M$20,COUNTBLANK($D$15:M$15)+1,FALSE)</f>
        <v>0</v>
      </c>
    </row>
    <row r="806" spans="17:29" x14ac:dyDescent="0.2">
      <c r="Q806" t="s">
        <v>421</v>
      </c>
      <c r="R806">
        <f t="shared" si="149"/>
        <v>2</v>
      </c>
      <c r="S806">
        <f t="shared" si="150"/>
        <v>24</v>
      </c>
      <c r="T806" s="3">
        <f t="array" ref="T806">INDEX($AF$3:$CM$62,MATCH($S806,$AE$3:$AE$62,0),MATCH(T$1&amp;$R806,$AF$1:$CM$1&amp;$AF$2:$CM$2,0))*VLOOKUP($Q806,$C$17:$M$20,COUNTBLANK($D$15:D$15)+1,FALSE)</f>
        <v>72</v>
      </c>
      <c r="U806" s="3">
        <f t="array" ref="U806">INDEX($AF$3:$CM$62,MATCH($S806,$AE$3:$AE$62,0),MATCH(U$1&amp;$R806,$AF$1:$CM$1&amp;$AF$2:$CM$2,0))*VLOOKUP($Q806,$C$17:$M$20,COUNTBLANK($D$15:E$15)+1,FALSE)</f>
        <v>0</v>
      </c>
      <c r="V806" s="3">
        <f t="array" ref="V806">INDEX($AF$3:$CM$62,MATCH($S806,$AE$3:$AE$62,0),MATCH(V$1&amp;$R806,$AF$1:$CM$1&amp;$AF$2:$CM$2,0))*VLOOKUP($Q806,$C$17:$M$20,COUNTBLANK($D$15:F$15)+1,FALSE)</f>
        <v>144</v>
      </c>
      <c r="W806" s="3">
        <f t="array" ref="W806">INDEX($AF$3:$CM$62,MATCH($S806,$AE$3:$AE$62,0),MATCH(W$1&amp;$R806,$AF$1:$CM$1&amp;$AF$2:$CM$2,0))*VLOOKUP($Q806,$C$17:$M$20,COUNTBLANK($D$15:G$15)+1,FALSE)</f>
        <v>0</v>
      </c>
      <c r="X806" s="3">
        <f t="array" ref="X806">INDEX($AF$3:$CM$62,MATCH($S806,$AE$3:$AE$62,0),MATCH(X$1&amp;$R806,$AF$1:$CM$1&amp;$AF$2:$CM$2,0))*VLOOKUP($Q806,$C$17:$M$20,COUNTBLANK($D$15:H$15)+1,FALSE)</f>
        <v>0</v>
      </c>
      <c r="Y806" s="3">
        <f t="array" ref="Y806">INDEX($AF$3:$CM$62,MATCH($S806,$AE$3:$AE$62,0),MATCH(Y$1&amp;$R806,$AF$1:$CM$1&amp;$AF$2:$CM$2,0))*VLOOKUP($Q806,$C$17:$M$20,COUNTBLANK($D$15:I$15)+1,FALSE)</f>
        <v>0</v>
      </c>
      <c r="Z806" s="3">
        <f t="array" ref="Z806">INDEX($AF$3:$CM$62,MATCH($S806,$AE$3:$AE$62,0),MATCH(Z$1&amp;$R806,$AF$1:$CM$1&amp;$AF$2:$CM$2,0))*VLOOKUP($Q806,$C$17:$M$20,COUNTBLANK($D$15:J$15)+1,FALSE)</f>
        <v>0.06</v>
      </c>
      <c r="AA806" s="3">
        <f t="array" ref="AA806">INDEX($AF$3:$CM$62,MATCH($S806,$AE$3:$AE$62,0),MATCH(AA$1&amp;$R806,$AF$1:$CM$1&amp;$AF$2:$CM$2,0))*VLOOKUP($Q806,$C$17:$M$20,COUNTBLANK($D$15:K$15)+1,FALSE)</f>
        <v>0.06</v>
      </c>
      <c r="AB806" s="3">
        <f t="array" ref="AB806">INDEX($AF$3:$CM$62,MATCH($S806,$AE$3:$AE$62,0),MATCH(AB$1&amp;$R806,$AF$1:$CM$1&amp;$AF$2:$CM$2,0))*VLOOKUP($Q806,$C$17:$M$20,COUNTBLANK($D$15:L$15)+1,FALSE)</f>
        <v>0</v>
      </c>
      <c r="AC806" s="3">
        <f t="array" ref="AC806">INDEX($AF$3:$CM$62,MATCH($S806,$AE$3:$AE$62,0),MATCH(AC$1&amp;$R806,$AF$1:$CM$1&amp;$AF$2:$CM$2,0))*VLOOKUP($Q806,$C$17:$M$20,COUNTBLANK($D$15:M$15)+1,FALSE)</f>
        <v>0</v>
      </c>
    </row>
    <row r="807" spans="17:29" x14ac:dyDescent="0.2">
      <c r="Q807" t="s">
        <v>421</v>
      </c>
      <c r="R807">
        <f t="shared" si="149"/>
        <v>2</v>
      </c>
      <c r="S807">
        <f t="shared" si="150"/>
        <v>25</v>
      </c>
      <c r="T807" s="3">
        <f t="array" ref="T807">INDEX($AF$3:$CM$62,MATCH($S807,$AE$3:$AE$62,0),MATCH(T$1&amp;$R807,$AF$1:$CM$1&amp;$AF$2:$CM$2,0))*VLOOKUP($Q807,$C$17:$M$20,COUNTBLANK($D$15:D$15)+1,FALSE)</f>
        <v>75</v>
      </c>
      <c r="U807" s="3">
        <f t="array" ref="U807">INDEX($AF$3:$CM$62,MATCH($S807,$AE$3:$AE$62,0),MATCH(U$1&amp;$R807,$AF$1:$CM$1&amp;$AF$2:$CM$2,0))*VLOOKUP($Q807,$C$17:$M$20,COUNTBLANK($D$15:E$15)+1,FALSE)</f>
        <v>0</v>
      </c>
      <c r="V807" s="3">
        <f t="array" ref="V807">INDEX($AF$3:$CM$62,MATCH($S807,$AE$3:$AE$62,0),MATCH(V$1&amp;$R807,$AF$1:$CM$1&amp;$AF$2:$CM$2,0))*VLOOKUP($Q807,$C$17:$M$20,COUNTBLANK($D$15:F$15)+1,FALSE)</f>
        <v>150</v>
      </c>
      <c r="W807" s="3">
        <f t="array" ref="W807">INDEX($AF$3:$CM$62,MATCH($S807,$AE$3:$AE$62,0),MATCH(W$1&amp;$R807,$AF$1:$CM$1&amp;$AF$2:$CM$2,0))*VLOOKUP($Q807,$C$17:$M$20,COUNTBLANK($D$15:G$15)+1,FALSE)</f>
        <v>0</v>
      </c>
      <c r="X807" s="3">
        <f t="array" ref="X807">INDEX($AF$3:$CM$62,MATCH($S807,$AE$3:$AE$62,0),MATCH(X$1&amp;$R807,$AF$1:$CM$1&amp;$AF$2:$CM$2,0))*VLOOKUP($Q807,$C$17:$M$20,COUNTBLANK($D$15:H$15)+1,FALSE)</f>
        <v>0</v>
      </c>
      <c r="Y807" s="3">
        <f t="array" ref="Y807">INDEX($AF$3:$CM$62,MATCH($S807,$AE$3:$AE$62,0),MATCH(Y$1&amp;$R807,$AF$1:$CM$1&amp;$AF$2:$CM$2,0))*VLOOKUP($Q807,$C$17:$M$20,COUNTBLANK($D$15:I$15)+1,FALSE)</f>
        <v>0</v>
      </c>
      <c r="Z807" s="3">
        <f t="array" ref="Z807">INDEX($AF$3:$CM$62,MATCH($S807,$AE$3:$AE$62,0),MATCH(Z$1&amp;$R807,$AF$1:$CM$1&amp;$AF$2:$CM$2,0))*VLOOKUP($Q807,$C$17:$M$20,COUNTBLANK($D$15:J$15)+1,FALSE)</f>
        <v>0.06</v>
      </c>
      <c r="AA807" s="3">
        <f t="array" ref="AA807">INDEX($AF$3:$CM$62,MATCH($S807,$AE$3:$AE$62,0),MATCH(AA$1&amp;$R807,$AF$1:$CM$1&amp;$AF$2:$CM$2,0))*VLOOKUP($Q807,$C$17:$M$20,COUNTBLANK($D$15:K$15)+1,FALSE)</f>
        <v>0.06</v>
      </c>
      <c r="AB807" s="3">
        <f t="array" ref="AB807">INDEX($AF$3:$CM$62,MATCH($S807,$AE$3:$AE$62,0),MATCH(AB$1&amp;$R807,$AF$1:$CM$1&amp;$AF$2:$CM$2,0))*VLOOKUP($Q807,$C$17:$M$20,COUNTBLANK($D$15:L$15)+1,FALSE)</f>
        <v>0</v>
      </c>
      <c r="AC807" s="3">
        <f t="array" ref="AC807">INDEX($AF$3:$CM$62,MATCH($S807,$AE$3:$AE$62,0),MATCH(AC$1&amp;$R807,$AF$1:$CM$1&amp;$AF$2:$CM$2,0))*VLOOKUP($Q807,$C$17:$M$20,COUNTBLANK($D$15:M$15)+1,FALSE)</f>
        <v>0</v>
      </c>
    </row>
    <row r="808" spans="17:29" x14ac:dyDescent="0.2">
      <c r="Q808" t="s">
        <v>421</v>
      </c>
      <c r="R808">
        <f t="shared" si="149"/>
        <v>2</v>
      </c>
      <c r="S808">
        <f t="shared" si="150"/>
        <v>26</v>
      </c>
      <c r="T808" s="3">
        <f t="array" ref="T808">INDEX($AF$3:$CM$62,MATCH($S808,$AE$3:$AE$62,0),MATCH(T$1&amp;$R808,$AF$1:$CM$1&amp;$AF$2:$CM$2,0))*VLOOKUP($Q808,$C$17:$M$20,COUNTBLANK($D$15:D$15)+1,FALSE)</f>
        <v>78</v>
      </c>
      <c r="U808" s="3">
        <f t="array" ref="U808">INDEX($AF$3:$CM$62,MATCH($S808,$AE$3:$AE$62,0),MATCH(U$1&amp;$R808,$AF$1:$CM$1&amp;$AF$2:$CM$2,0))*VLOOKUP($Q808,$C$17:$M$20,COUNTBLANK($D$15:E$15)+1,FALSE)</f>
        <v>0</v>
      </c>
      <c r="V808" s="3">
        <f t="array" ref="V808">INDEX($AF$3:$CM$62,MATCH($S808,$AE$3:$AE$62,0),MATCH(V$1&amp;$R808,$AF$1:$CM$1&amp;$AF$2:$CM$2,0))*VLOOKUP($Q808,$C$17:$M$20,COUNTBLANK($D$15:F$15)+1,FALSE)</f>
        <v>156</v>
      </c>
      <c r="W808" s="3">
        <f t="array" ref="W808">INDEX($AF$3:$CM$62,MATCH($S808,$AE$3:$AE$62,0),MATCH(W$1&amp;$R808,$AF$1:$CM$1&amp;$AF$2:$CM$2,0))*VLOOKUP($Q808,$C$17:$M$20,COUNTBLANK($D$15:G$15)+1,FALSE)</f>
        <v>0</v>
      </c>
      <c r="X808" s="3">
        <f t="array" ref="X808">INDEX($AF$3:$CM$62,MATCH($S808,$AE$3:$AE$62,0),MATCH(X$1&amp;$R808,$AF$1:$CM$1&amp;$AF$2:$CM$2,0))*VLOOKUP($Q808,$C$17:$M$20,COUNTBLANK($D$15:H$15)+1,FALSE)</f>
        <v>0</v>
      </c>
      <c r="Y808" s="3">
        <f t="array" ref="Y808">INDEX($AF$3:$CM$62,MATCH($S808,$AE$3:$AE$62,0),MATCH(Y$1&amp;$R808,$AF$1:$CM$1&amp;$AF$2:$CM$2,0))*VLOOKUP($Q808,$C$17:$M$20,COUNTBLANK($D$15:I$15)+1,FALSE)</f>
        <v>0</v>
      </c>
      <c r="Z808" s="3">
        <f t="array" ref="Z808">INDEX($AF$3:$CM$62,MATCH($S808,$AE$3:$AE$62,0),MATCH(Z$1&amp;$R808,$AF$1:$CM$1&amp;$AF$2:$CM$2,0))*VLOOKUP($Q808,$C$17:$M$20,COUNTBLANK($D$15:J$15)+1,FALSE)</f>
        <v>0.06</v>
      </c>
      <c r="AA808" s="3">
        <f t="array" ref="AA808">INDEX($AF$3:$CM$62,MATCH($S808,$AE$3:$AE$62,0),MATCH(AA$1&amp;$R808,$AF$1:$CM$1&amp;$AF$2:$CM$2,0))*VLOOKUP($Q808,$C$17:$M$20,COUNTBLANK($D$15:K$15)+1,FALSE)</f>
        <v>0.06</v>
      </c>
      <c r="AB808" s="3">
        <f t="array" ref="AB808">INDEX($AF$3:$CM$62,MATCH($S808,$AE$3:$AE$62,0),MATCH(AB$1&amp;$R808,$AF$1:$CM$1&amp;$AF$2:$CM$2,0))*VLOOKUP($Q808,$C$17:$M$20,COUNTBLANK($D$15:L$15)+1,FALSE)</f>
        <v>0</v>
      </c>
      <c r="AC808" s="3">
        <f t="array" ref="AC808">INDEX($AF$3:$CM$62,MATCH($S808,$AE$3:$AE$62,0),MATCH(AC$1&amp;$R808,$AF$1:$CM$1&amp;$AF$2:$CM$2,0))*VLOOKUP($Q808,$C$17:$M$20,COUNTBLANK($D$15:M$15)+1,FALSE)</f>
        <v>0</v>
      </c>
    </row>
    <row r="809" spans="17:29" x14ac:dyDescent="0.2">
      <c r="Q809" t="s">
        <v>421</v>
      </c>
      <c r="R809">
        <f t="shared" si="149"/>
        <v>2</v>
      </c>
      <c r="S809">
        <f t="shared" si="150"/>
        <v>27</v>
      </c>
      <c r="T809" s="3">
        <f t="array" ref="T809">INDEX($AF$3:$CM$62,MATCH($S809,$AE$3:$AE$62,0),MATCH(T$1&amp;$R809,$AF$1:$CM$1&amp;$AF$2:$CM$2,0))*VLOOKUP($Q809,$C$17:$M$20,COUNTBLANK($D$15:D$15)+1,FALSE)</f>
        <v>81</v>
      </c>
      <c r="U809" s="3">
        <f t="array" ref="U809">INDEX($AF$3:$CM$62,MATCH($S809,$AE$3:$AE$62,0),MATCH(U$1&amp;$R809,$AF$1:$CM$1&amp;$AF$2:$CM$2,0))*VLOOKUP($Q809,$C$17:$M$20,COUNTBLANK($D$15:E$15)+1,FALSE)</f>
        <v>0</v>
      </c>
      <c r="V809" s="3">
        <f t="array" ref="V809">INDEX($AF$3:$CM$62,MATCH($S809,$AE$3:$AE$62,0),MATCH(V$1&amp;$R809,$AF$1:$CM$1&amp;$AF$2:$CM$2,0))*VLOOKUP($Q809,$C$17:$M$20,COUNTBLANK($D$15:F$15)+1,FALSE)</f>
        <v>162</v>
      </c>
      <c r="W809" s="3">
        <f t="array" ref="W809">INDEX($AF$3:$CM$62,MATCH($S809,$AE$3:$AE$62,0),MATCH(W$1&amp;$R809,$AF$1:$CM$1&amp;$AF$2:$CM$2,0))*VLOOKUP($Q809,$C$17:$M$20,COUNTBLANK($D$15:G$15)+1,FALSE)</f>
        <v>0</v>
      </c>
      <c r="X809" s="3">
        <f t="array" ref="X809">INDEX($AF$3:$CM$62,MATCH($S809,$AE$3:$AE$62,0),MATCH(X$1&amp;$R809,$AF$1:$CM$1&amp;$AF$2:$CM$2,0))*VLOOKUP($Q809,$C$17:$M$20,COUNTBLANK($D$15:H$15)+1,FALSE)</f>
        <v>0</v>
      </c>
      <c r="Y809" s="3">
        <f t="array" ref="Y809">INDEX($AF$3:$CM$62,MATCH($S809,$AE$3:$AE$62,0),MATCH(Y$1&amp;$R809,$AF$1:$CM$1&amp;$AF$2:$CM$2,0))*VLOOKUP($Q809,$C$17:$M$20,COUNTBLANK($D$15:I$15)+1,FALSE)</f>
        <v>0</v>
      </c>
      <c r="Z809" s="3">
        <f t="array" ref="Z809">INDEX($AF$3:$CM$62,MATCH($S809,$AE$3:$AE$62,0),MATCH(Z$1&amp;$R809,$AF$1:$CM$1&amp;$AF$2:$CM$2,0))*VLOOKUP($Q809,$C$17:$M$20,COUNTBLANK($D$15:J$15)+1,FALSE)</f>
        <v>0.06</v>
      </c>
      <c r="AA809" s="3">
        <f t="array" ref="AA809">INDEX($AF$3:$CM$62,MATCH($S809,$AE$3:$AE$62,0),MATCH(AA$1&amp;$R809,$AF$1:$CM$1&amp;$AF$2:$CM$2,0))*VLOOKUP($Q809,$C$17:$M$20,COUNTBLANK($D$15:K$15)+1,FALSE)</f>
        <v>0.06</v>
      </c>
      <c r="AB809" s="3">
        <f t="array" ref="AB809">INDEX($AF$3:$CM$62,MATCH($S809,$AE$3:$AE$62,0),MATCH(AB$1&amp;$R809,$AF$1:$CM$1&amp;$AF$2:$CM$2,0))*VLOOKUP($Q809,$C$17:$M$20,COUNTBLANK($D$15:L$15)+1,FALSE)</f>
        <v>0</v>
      </c>
      <c r="AC809" s="3">
        <f t="array" ref="AC809">INDEX($AF$3:$CM$62,MATCH($S809,$AE$3:$AE$62,0),MATCH(AC$1&amp;$R809,$AF$1:$CM$1&amp;$AF$2:$CM$2,0))*VLOOKUP($Q809,$C$17:$M$20,COUNTBLANK($D$15:M$15)+1,FALSE)</f>
        <v>0</v>
      </c>
    </row>
    <row r="810" spans="17:29" x14ac:dyDescent="0.2">
      <c r="Q810" t="s">
        <v>421</v>
      </c>
      <c r="R810">
        <f t="shared" si="149"/>
        <v>2</v>
      </c>
      <c r="S810">
        <f t="shared" si="150"/>
        <v>28</v>
      </c>
      <c r="T810" s="3">
        <f t="array" ref="T810">INDEX($AF$3:$CM$62,MATCH($S810,$AE$3:$AE$62,0),MATCH(T$1&amp;$R810,$AF$1:$CM$1&amp;$AF$2:$CM$2,0))*VLOOKUP($Q810,$C$17:$M$20,COUNTBLANK($D$15:D$15)+1,FALSE)</f>
        <v>84</v>
      </c>
      <c r="U810" s="3">
        <f t="array" ref="U810">INDEX($AF$3:$CM$62,MATCH($S810,$AE$3:$AE$62,0),MATCH(U$1&amp;$R810,$AF$1:$CM$1&amp;$AF$2:$CM$2,0))*VLOOKUP($Q810,$C$17:$M$20,COUNTBLANK($D$15:E$15)+1,FALSE)</f>
        <v>0</v>
      </c>
      <c r="V810" s="3">
        <f t="array" ref="V810">INDEX($AF$3:$CM$62,MATCH($S810,$AE$3:$AE$62,0),MATCH(V$1&amp;$R810,$AF$1:$CM$1&amp;$AF$2:$CM$2,0))*VLOOKUP($Q810,$C$17:$M$20,COUNTBLANK($D$15:F$15)+1,FALSE)</f>
        <v>168</v>
      </c>
      <c r="W810" s="3">
        <f t="array" ref="W810">INDEX($AF$3:$CM$62,MATCH($S810,$AE$3:$AE$62,0),MATCH(W$1&amp;$R810,$AF$1:$CM$1&amp;$AF$2:$CM$2,0))*VLOOKUP($Q810,$C$17:$M$20,COUNTBLANK($D$15:G$15)+1,FALSE)</f>
        <v>0</v>
      </c>
      <c r="X810" s="3">
        <f t="array" ref="X810">INDEX($AF$3:$CM$62,MATCH($S810,$AE$3:$AE$62,0),MATCH(X$1&amp;$R810,$AF$1:$CM$1&amp;$AF$2:$CM$2,0))*VLOOKUP($Q810,$C$17:$M$20,COUNTBLANK($D$15:H$15)+1,FALSE)</f>
        <v>0</v>
      </c>
      <c r="Y810" s="3">
        <f t="array" ref="Y810">INDEX($AF$3:$CM$62,MATCH($S810,$AE$3:$AE$62,0),MATCH(Y$1&amp;$R810,$AF$1:$CM$1&amp;$AF$2:$CM$2,0))*VLOOKUP($Q810,$C$17:$M$20,COUNTBLANK($D$15:I$15)+1,FALSE)</f>
        <v>0</v>
      </c>
      <c r="Z810" s="3">
        <f t="array" ref="Z810">INDEX($AF$3:$CM$62,MATCH($S810,$AE$3:$AE$62,0),MATCH(Z$1&amp;$R810,$AF$1:$CM$1&amp;$AF$2:$CM$2,0))*VLOOKUP($Q810,$C$17:$M$20,COUNTBLANK($D$15:J$15)+1,FALSE)</f>
        <v>0.06</v>
      </c>
      <c r="AA810" s="3">
        <f t="array" ref="AA810">INDEX($AF$3:$CM$62,MATCH($S810,$AE$3:$AE$62,0),MATCH(AA$1&amp;$R810,$AF$1:$CM$1&amp;$AF$2:$CM$2,0))*VLOOKUP($Q810,$C$17:$M$20,COUNTBLANK($D$15:K$15)+1,FALSE)</f>
        <v>0.06</v>
      </c>
      <c r="AB810" s="3">
        <f t="array" ref="AB810">INDEX($AF$3:$CM$62,MATCH($S810,$AE$3:$AE$62,0),MATCH(AB$1&amp;$R810,$AF$1:$CM$1&amp;$AF$2:$CM$2,0))*VLOOKUP($Q810,$C$17:$M$20,COUNTBLANK($D$15:L$15)+1,FALSE)</f>
        <v>0</v>
      </c>
      <c r="AC810" s="3">
        <f t="array" ref="AC810">INDEX($AF$3:$CM$62,MATCH($S810,$AE$3:$AE$62,0),MATCH(AC$1&amp;$R810,$AF$1:$CM$1&amp;$AF$2:$CM$2,0))*VLOOKUP($Q810,$C$17:$M$20,COUNTBLANK($D$15:M$15)+1,FALSE)</f>
        <v>0</v>
      </c>
    </row>
    <row r="811" spans="17:29" x14ac:dyDescent="0.2">
      <c r="Q811" t="s">
        <v>421</v>
      </c>
      <c r="R811">
        <f t="shared" si="149"/>
        <v>2</v>
      </c>
      <c r="S811">
        <f t="shared" si="150"/>
        <v>29</v>
      </c>
      <c r="T811" s="3">
        <f t="array" ref="T811">INDEX($AF$3:$CM$62,MATCH($S811,$AE$3:$AE$62,0),MATCH(T$1&amp;$R811,$AF$1:$CM$1&amp;$AF$2:$CM$2,0))*VLOOKUP($Q811,$C$17:$M$20,COUNTBLANK($D$15:D$15)+1,FALSE)</f>
        <v>87</v>
      </c>
      <c r="U811" s="3">
        <f t="array" ref="U811">INDEX($AF$3:$CM$62,MATCH($S811,$AE$3:$AE$62,0),MATCH(U$1&amp;$R811,$AF$1:$CM$1&amp;$AF$2:$CM$2,0))*VLOOKUP($Q811,$C$17:$M$20,COUNTBLANK($D$15:E$15)+1,FALSE)</f>
        <v>0</v>
      </c>
      <c r="V811" s="3">
        <f t="array" ref="V811">INDEX($AF$3:$CM$62,MATCH($S811,$AE$3:$AE$62,0),MATCH(V$1&amp;$R811,$AF$1:$CM$1&amp;$AF$2:$CM$2,0))*VLOOKUP($Q811,$C$17:$M$20,COUNTBLANK($D$15:F$15)+1,FALSE)</f>
        <v>174</v>
      </c>
      <c r="W811" s="3">
        <f t="array" ref="W811">INDEX($AF$3:$CM$62,MATCH($S811,$AE$3:$AE$62,0),MATCH(W$1&amp;$R811,$AF$1:$CM$1&amp;$AF$2:$CM$2,0))*VLOOKUP($Q811,$C$17:$M$20,COUNTBLANK($D$15:G$15)+1,FALSE)</f>
        <v>0</v>
      </c>
      <c r="X811" s="3">
        <f t="array" ref="X811">INDEX($AF$3:$CM$62,MATCH($S811,$AE$3:$AE$62,0),MATCH(X$1&amp;$R811,$AF$1:$CM$1&amp;$AF$2:$CM$2,0))*VLOOKUP($Q811,$C$17:$M$20,COUNTBLANK($D$15:H$15)+1,FALSE)</f>
        <v>0</v>
      </c>
      <c r="Y811" s="3">
        <f t="array" ref="Y811">INDEX($AF$3:$CM$62,MATCH($S811,$AE$3:$AE$62,0),MATCH(Y$1&amp;$R811,$AF$1:$CM$1&amp;$AF$2:$CM$2,0))*VLOOKUP($Q811,$C$17:$M$20,COUNTBLANK($D$15:I$15)+1,FALSE)</f>
        <v>0</v>
      </c>
      <c r="Z811" s="3">
        <f t="array" ref="Z811">INDEX($AF$3:$CM$62,MATCH($S811,$AE$3:$AE$62,0),MATCH(Z$1&amp;$R811,$AF$1:$CM$1&amp;$AF$2:$CM$2,0))*VLOOKUP($Q811,$C$17:$M$20,COUNTBLANK($D$15:J$15)+1,FALSE)</f>
        <v>0.06</v>
      </c>
      <c r="AA811" s="3">
        <f t="array" ref="AA811">INDEX($AF$3:$CM$62,MATCH($S811,$AE$3:$AE$62,0),MATCH(AA$1&amp;$R811,$AF$1:$CM$1&amp;$AF$2:$CM$2,0))*VLOOKUP($Q811,$C$17:$M$20,COUNTBLANK($D$15:K$15)+1,FALSE)</f>
        <v>0.06</v>
      </c>
      <c r="AB811" s="3">
        <f t="array" ref="AB811">INDEX($AF$3:$CM$62,MATCH($S811,$AE$3:$AE$62,0),MATCH(AB$1&amp;$R811,$AF$1:$CM$1&amp;$AF$2:$CM$2,0))*VLOOKUP($Q811,$C$17:$M$20,COUNTBLANK($D$15:L$15)+1,FALSE)</f>
        <v>0</v>
      </c>
      <c r="AC811" s="3">
        <f t="array" ref="AC811">INDEX($AF$3:$CM$62,MATCH($S811,$AE$3:$AE$62,0),MATCH(AC$1&amp;$R811,$AF$1:$CM$1&amp;$AF$2:$CM$2,0))*VLOOKUP($Q811,$C$17:$M$20,COUNTBLANK($D$15:M$15)+1,FALSE)</f>
        <v>0</v>
      </c>
    </row>
    <row r="812" spans="17:29" x14ac:dyDescent="0.2">
      <c r="Q812" t="s">
        <v>421</v>
      </c>
      <c r="R812">
        <f t="shared" ref="R812:R875" si="151">R452</f>
        <v>2</v>
      </c>
      <c r="S812">
        <f t="shared" si="150"/>
        <v>30</v>
      </c>
      <c r="T812" s="3">
        <f t="array" ref="T812">INDEX($AF$3:$CM$62,MATCH($S812,$AE$3:$AE$62,0),MATCH(T$1&amp;$R812,$AF$1:$CM$1&amp;$AF$2:$CM$2,0))*VLOOKUP($Q812,$C$17:$M$20,COUNTBLANK($D$15:D$15)+1,FALSE)</f>
        <v>90</v>
      </c>
      <c r="U812" s="3">
        <f t="array" ref="U812">INDEX($AF$3:$CM$62,MATCH($S812,$AE$3:$AE$62,0),MATCH(U$1&amp;$R812,$AF$1:$CM$1&amp;$AF$2:$CM$2,0))*VLOOKUP($Q812,$C$17:$M$20,COUNTBLANK($D$15:E$15)+1,FALSE)</f>
        <v>0</v>
      </c>
      <c r="V812" s="3">
        <f t="array" ref="V812">INDEX($AF$3:$CM$62,MATCH($S812,$AE$3:$AE$62,0),MATCH(V$1&amp;$R812,$AF$1:$CM$1&amp;$AF$2:$CM$2,0))*VLOOKUP($Q812,$C$17:$M$20,COUNTBLANK($D$15:F$15)+1,FALSE)</f>
        <v>180</v>
      </c>
      <c r="W812" s="3">
        <f t="array" ref="W812">INDEX($AF$3:$CM$62,MATCH($S812,$AE$3:$AE$62,0),MATCH(W$1&amp;$R812,$AF$1:$CM$1&amp;$AF$2:$CM$2,0))*VLOOKUP($Q812,$C$17:$M$20,COUNTBLANK($D$15:G$15)+1,FALSE)</f>
        <v>0</v>
      </c>
      <c r="X812" s="3">
        <f t="array" ref="X812">INDEX($AF$3:$CM$62,MATCH($S812,$AE$3:$AE$62,0),MATCH(X$1&amp;$R812,$AF$1:$CM$1&amp;$AF$2:$CM$2,0))*VLOOKUP($Q812,$C$17:$M$20,COUNTBLANK($D$15:H$15)+1,FALSE)</f>
        <v>0</v>
      </c>
      <c r="Y812" s="3">
        <f t="array" ref="Y812">INDEX($AF$3:$CM$62,MATCH($S812,$AE$3:$AE$62,0),MATCH(Y$1&amp;$R812,$AF$1:$CM$1&amp;$AF$2:$CM$2,0))*VLOOKUP($Q812,$C$17:$M$20,COUNTBLANK($D$15:I$15)+1,FALSE)</f>
        <v>0</v>
      </c>
      <c r="Z812" s="3">
        <f t="array" ref="Z812">INDEX($AF$3:$CM$62,MATCH($S812,$AE$3:$AE$62,0),MATCH(Z$1&amp;$R812,$AF$1:$CM$1&amp;$AF$2:$CM$2,0))*VLOOKUP($Q812,$C$17:$M$20,COUNTBLANK($D$15:J$15)+1,FALSE)</f>
        <v>0.09</v>
      </c>
      <c r="AA812" s="3">
        <f t="array" ref="AA812">INDEX($AF$3:$CM$62,MATCH($S812,$AE$3:$AE$62,0),MATCH(AA$1&amp;$R812,$AF$1:$CM$1&amp;$AF$2:$CM$2,0))*VLOOKUP($Q812,$C$17:$M$20,COUNTBLANK($D$15:K$15)+1,FALSE)</f>
        <v>0.09</v>
      </c>
      <c r="AB812" s="3">
        <f t="array" ref="AB812">INDEX($AF$3:$CM$62,MATCH($S812,$AE$3:$AE$62,0),MATCH(AB$1&amp;$R812,$AF$1:$CM$1&amp;$AF$2:$CM$2,0))*VLOOKUP($Q812,$C$17:$M$20,COUNTBLANK($D$15:L$15)+1,FALSE)</f>
        <v>0</v>
      </c>
      <c r="AC812" s="3">
        <f t="array" ref="AC812">INDEX($AF$3:$CM$62,MATCH($S812,$AE$3:$AE$62,0),MATCH(AC$1&amp;$R812,$AF$1:$CM$1&amp;$AF$2:$CM$2,0))*VLOOKUP($Q812,$C$17:$M$20,COUNTBLANK($D$15:M$15)+1,FALSE)</f>
        <v>0</v>
      </c>
    </row>
    <row r="813" spans="17:29" x14ac:dyDescent="0.2">
      <c r="Q813" t="s">
        <v>421</v>
      </c>
      <c r="R813">
        <f t="shared" si="151"/>
        <v>2</v>
      </c>
      <c r="S813">
        <f t="shared" si="150"/>
        <v>31</v>
      </c>
      <c r="T813" s="3">
        <f t="array" ref="T813">INDEX($AF$3:$CM$62,MATCH($S813,$AE$3:$AE$62,0),MATCH(T$1&amp;$R813,$AF$1:$CM$1&amp;$AF$2:$CM$2,0))*VLOOKUP($Q813,$C$17:$M$20,COUNTBLANK($D$15:D$15)+1,FALSE)</f>
        <v>93</v>
      </c>
      <c r="U813" s="3">
        <f t="array" ref="U813">INDEX($AF$3:$CM$62,MATCH($S813,$AE$3:$AE$62,0),MATCH(U$1&amp;$R813,$AF$1:$CM$1&amp;$AF$2:$CM$2,0))*VLOOKUP($Q813,$C$17:$M$20,COUNTBLANK($D$15:E$15)+1,FALSE)</f>
        <v>0</v>
      </c>
      <c r="V813" s="3">
        <f t="array" ref="V813">INDEX($AF$3:$CM$62,MATCH($S813,$AE$3:$AE$62,0),MATCH(V$1&amp;$R813,$AF$1:$CM$1&amp;$AF$2:$CM$2,0))*VLOOKUP($Q813,$C$17:$M$20,COUNTBLANK($D$15:F$15)+1,FALSE)</f>
        <v>186</v>
      </c>
      <c r="W813" s="3">
        <f t="array" ref="W813">INDEX($AF$3:$CM$62,MATCH($S813,$AE$3:$AE$62,0),MATCH(W$1&amp;$R813,$AF$1:$CM$1&amp;$AF$2:$CM$2,0))*VLOOKUP($Q813,$C$17:$M$20,COUNTBLANK($D$15:G$15)+1,FALSE)</f>
        <v>0</v>
      </c>
      <c r="X813" s="3">
        <f t="array" ref="X813">INDEX($AF$3:$CM$62,MATCH($S813,$AE$3:$AE$62,0),MATCH(X$1&amp;$R813,$AF$1:$CM$1&amp;$AF$2:$CM$2,0))*VLOOKUP($Q813,$C$17:$M$20,COUNTBLANK($D$15:H$15)+1,FALSE)</f>
        <v>0</v>
      </c>
      <c r="Y813" s="3">
        <f t="array" ref="Y813">INDEX($AF$3:$CM$62,MATCH($S813,$AE$3:$AE$62,0),MATCH(Y$1&amp;$R813,$AF$1:$CM$1&amp;$AF$2:$CM$2,0))*VLOOKUP($Q813,$C$17:$M$20,COUNTBLANK($D$15:I$15)+1,FALSE)</f>
        <v>0</v>
      </c>
      <c r="Z813" s="3">
        <f t="array" ref="Z813">INDEX($AF$3:$CM$62,MATCH($S813,$AE$3:$AE$62,0),MATCH(Z$1&amp;$R813,$AF$1:$CM$1&amp;$AF$2:$CM$2,0))*VLOOKUP($Q813,$C$17:$M$20,COUNTBLANK($D$15:J$15)+1,FALSE)</f>
        <v>0.09</v>
      </c>
      <c r="AA813" s="3">
        <f t="array" ref="AA813">INDEX($AF$3:$CM$62,MATCH($S813,$AE$3:$AE$62,0),MATCH(AA$1&amp;$R813,$AF$1:$CM$1&amp;$AF$2:$CM$2,0))*VLOOKUP($Q813,$C$17:$M$20,COUNTBLANK($D$15:K$15)+1,FALSE)</f>
        <v>0.09</v>
      </c>
      <c r="AB813" s="3">
        <f t="array" ref="AB813">INDEX($AF$3:$CM$62,MATCH($S813,$AE$3:$AE$62,0),MATCH(AB$1&amp;$R813,$AF$1:$CM$1&amp;$AF$2:$CM$2,0))*VLOOKUP($Q813,$C$17:$M$20,COUNTBLANK($D$15:L$15)+1,FALSE)</f>
        <v>0</v>
      </c>
      <c r="AC813" s="3">
        <f t="array" ref="AC813">INDEX($AF$3:$CM$62,MATCH($S813,$AE$3:$AE$62,0),MATCH(AC$1&amp;$R813,$AF$1:$CM$1&amp;$AF$2:$CM$2,0))*VLOOKUP($Q813,$C$17:$M$20,COUNTBLANK($D$15:M$15)+1,FALSE)</f>
        <v>0</v>
      </c>
    </row>
    <row r="814" spans="17:29" x14ac:dyDescent="0.2">
      <c r="Q814" t="s">
        <v>421</v>
      </c>
      <c r="R814">
        <f t="shared" si="151"/>
        <v>2</v>
      </c>
      <c r="S814">
        <f t="shared" si="150"/>
        <v>32</v>
      </c>
      <c r="T814" s="3">
        <f t="array" ref="T814">INDEX($AF$3:$CM$62,MATCH($S814,$AE$3:$AE$62,0),MATCH(T$1&amp;$R814,$AF$1:$CM$1&amp;$AF$2:$CM$2,0))*VLOOKUP($Q814,$C$17:$M$20,COUNTBLANK($D$15:D$15)+1,FALSE)</f>
        <v>96</v>
      </c>
      <c r="U814" s="3">
        <f t="array" ref="U814">INDEX($AF$3:$CM$62,MATCH($S814,$AE$3:$AE$62,0),MATCH(U$1&amp;$R814,$AF$1:$CM$1&amp;$AF$2:$CM$2,0))*VLOOKUP($Q814,$C$17:$M$20,COUNTBLANK($D$15:E$15)+1,FALSE)</f>
        <v>0</v>
      </c>
      <c r="V814" s="3">
        <f t="array" ref="V814">INDEX($AF$3:$CM$62,MATCH($S814,$AE$3:$AE$62,0),MATCH(V$1&amp;$R814,$AF$1:$CM$1&amp;$AF$2:$CM$2,0))*VLOOKUP($Q814,$C$17:$M$20,COUNTBLANK($D$15:F$15)+1,FALSE)</f>
        <v>192</v>
      </c>
      <c r="W814" s="3">
        <f t="array" ref="W814">INDEX($AF$3:$CM$62,MATCH($S814,$AE$3:$AE$62,0),MATCH(W$1&amp;$R814,$AF$1:$CM$1&amp;$AF$2:$CM$2,0))*VLOOKUP($Q814,$C$17:$M$20,COUNTBLANK($D$15:G$15)+1,FALSE)</f>
        <v>0</v>
      </c>
      <c r="X814" s="3">
        <f t="array" ref="X814">INDEX($AF$3:$CM$62,MATCH($S814,$AE$3:$AE$62,0),MATCH(X$1&amp;$R814,$AF$1:$CM$1&amp;$AF$2:$CM$2,0))*VLOOKUP($Q814,$C$17:$M$20,COUNTBLANK($D$15:H$15)+1,FALSE)</f>
        <v>0</v>
      </c>
      <c r="Y814" s="3">
        <f t="array" ref="Y814">INDEX($AF$3:$CM$62,MATCH($S814,$AE$3:$AE$62,0),MATCH(Y$1&amp;$R814,$AF$1:$CM$1&amp;$AF$2:$CM$2,0))*VLOOKUP($Q814,$C$17:$M$20,COUNTBLANK($D$15:I$15)+1,FALSE)</f>
        <v>0</v>
      </c>
      <c r="Z814" s="3">
        <f t="array" ref="Z814">INDEX($AF$3:$CM$62,MATCH($S814,$AE$3:$AE$62,0),MATCH(Z$1&amp;$R814,$AF$1:$CM$1&amp;$AF$2:$CM$2,0))*VLOOKUP($Q814,$C$17:$M$20,COUNTBLANK($D$15:J$15)+1,FALSE)</f>
        <v>0.09</v>
      </c>
      <c r="AA814" s="3">
        <f t="array" ref="AA814">INDEX($AF$3:$CM$62,MATCH($S814,$AE$3:$AE$62,0),MATCH(AA$1&amp;$R814,$AF$1:$CM$1&amp;$AF$2:$CM$2,0))*VLOOKUP($Q814,$C$17:$M$20,COUNTBLANK($D$15:K$15)+1,FALSE)</f>
        <v>0.09</v>
      </c>
      <c r="AB814" s="3">
        <f t="array" ref="AB814">INDEX($AF$3:$CM$62,MATCH($S814,$AE$3:$AE$62,0),MATCH(AB$1&amp;$R814,$AF$1:$CM$1&amp;$AF$2:$CM$2,0))*VLOOKUP($Q814,$C$17:$M$20,COUNTBLANK($D$15:L$15)+1,FALSE)</f>
        <v>0</v>
      </c>
      <c r="AC814" s="3">
        <f t="array" ref="AC814">INDEX($AF$3:$CM$62,MATCH($S814,$AE$3:$AE$62,0),MATCH(AC$1&amp;$R814,$AF$1:$CM$1&amp;$AF$2:$CM$2,0))*VLOOKUP($Q814,$C$17:$M$20,COUNTBLANK($D$15:M$15)+1,FALSE)</f>
        <v>0</v>
      </c>
    </row>
    <row r="815" spans="17:29" x14ac:dyDescent="0.2">
      <c r="Q815" t="s">
        <v>421</v>
      </c>
      <c r="R815">
        <f t="shared" si="151"/>
        <v>2</v>
      </c>
      <c r="S815">
        <f t="shared" si="150"/>
        <v>33</v>
      </c>
      <c r="T815" s="3">
        <f t="array" ref="T815">INDEX($AF$3:$CM$62,MATCH($S815,$AE$3:$AE$62,0),MATCH(T$1&amp;$R815,$AF$1:$CM$1&amp;$AF$2:$CM$2,0))*VLOOKUP($Q815,$C$17:$M$20,COUNTBLANK($D$15:D$15)+1,FALSE)</f>
        <v>99</v>
      </c>
      <c r="U815" s="3">
        <f t="array" ref="U815">INDEX($AF$3:$CM$62,MATCH($S815,$AE$3:$AE$62,0),MATCH(U$1&amp;$R815,$AF$1:$CM$1&amp;$AF$2:$CM$2,0))*VLOOKUP($Q815,$C$17:$M$20,COUNTBLANK($D$15:E$15)+1,FALSE)</f>
        <v>0</v>
      </c>
      <c r="V815" s="3">
        <f t="array" ref="V815">INDEX($AF$3:$CM$62,MATCH($S815,$AE$3:$AE$62,0),MATCH(V$1&amp;$R815,$AF$1:$CM$1&amp;$AF$2:$CM$2,0))*VLOOKUP($Q815,$C$17:$M$20,COUNTBLANK($D$15:F$15)+1,FALSE)</f>
        <v>198</v>
      </c>
      <c r="W815" s="3">
        <f t="array" ref="W815">INDEX($AF$3:$CM$62,MATCH($S815,$AE$3:$AE$62,0),MATCH(W$1&amp;$R815,$AF$1:$CM$1&amp;$AF$2:$CM$2,0))*VLOOKUP($Q815,$C$17:$M$20,COUNTBLANK($D$15:G$15)+1,FALSE)</f>
        <v>0</v>
      </c>
      <c r="X815" s="3">
        <f t="array" ref="X815">INDEX($AF$3:$CM$62,MATCH($S815,$AE$3:$AE$62,0),MATCH(X$1&amp;$R815,$AF$1:$CM$1&amp;$AF$2:$CM$2,0))*VLOOKUP($Q815,$C$17:$M$20,COUNTBLANK($D$15:H$15)+1,FALSE)</f>
        <v>0</v>
      </c>
      <c r="Y815" s="3">
        <f t="array" ref="Y815">INDEX($AF$3:$CM$62,MATCH($S815,$AE$3:$AE$62,0),MATCH(Y$1&amp;$R815,$AF$1:$CM$1&amp;$AF$2:$CM$2,0))*VLOOKUP($Q815,$C$17:$M$20,COUNTBLANK($D$15:I$15)+1,FALSE)</f>
        <v>0</v>
      </c>
      <c r="Z815" s="3">
        <f t="array" ref="Z815">INDEX($AF$3:$CM$62,MATCH($S815,$AE$3:$AE$62,0),MATCH(Z$1&amp;$R815,$AF$1:$CM$1&amp;$AF$2:$CM$2,0))*VLOOKUP($Q815,$C$17:$M$20,COUNTBLANK($D$15:J$15)+1,FALSE)</f>
        <v>0.09</v>
      </c>
      <c r="AA815" s="3">
        <f t="array" ref="AA815">INDEX($AF$3:$CM$62,MATCH($S815,$AE$3:$AE$62,0),MATCH(AA$1&amp;$R815,$AF$1:$CM$1&amp;$AF$2:$CM$2,0))*VLOOKUP($Q815,$C$17:$M$20,COUNTBLANK($D$15:K$15)+1,FALSE)</f>
        <v>0.09</v>
      </c>
      <c r="AB815" s="3">
        <f t="array" ref="AB815">INDEX($AF$3:$CM$62,MATCH($S815,$AE$3:$AE$62,0),MATCH(AB$1&amp;$R815,$AF$1:$CM$1&amp;$AF$2:$CM$2,0))*VLOOKUP($Q815,$C$17:$M$20,COUNTBLANK($D$15:L$15)+1,FALSE)</f>
        <v>0</v>
      </c>
      <c r="AC815" s="3">
        <f t="array" ref="AC815">INDEX($AF$3:$CM$62,MATCH($S815,$AE$3:$AE$62,0),MATCH(AC$1&amp;$R815,$AF$1:$CM$1&amp;$AF$2:$CM$2,0))*VLOOKUP($Q815,$C$17:$M$20,COUNTBLANK($D$15:M$15)+1,FALSE)</f>
        <v>0</v>
      </c>
    </row>
    <row r="816" spans="17:29" x14ac:dyDescent="0.2">
      <c r="Q816" t="s">
        <v>421</v>
      </c>
      <c r="R816">
        <f t="shared" si="151"/>
        <v>2</v>
      </c>
      <c r="S816">
        <f t="shared" si="150"/>
        <v>34</v>
      </c>
      <c r="T816" s="3">
        <f t="array" ref="T816">INDEX($AF$3:$CM$62,MATCH($S816,$AE$3:$AE$62,0),MATCH(T$1&amp;$R816,$AF$1:$CM$1&amp;$AF$2:$CM$2,0))*VLOOKUP($Q816,$C$17:$M$20,COUNTBLANK($D$15:D$15)+1,FALSE)</f>
        <v>102</v>
      </c>
      <c r="U816" s="3">
        <f t="array" ref="U816">INDEX($AF$3:$CM$62,MATCH($S816,$AE$3:$AE$62,0),MATCH(U$1&amp;$R816,$AF$1:$CM$1&amp;$AF$2:$CM$2,0))*VLOOKUP($Q816,$C$17:$M$20,COUNTBLANK($D$15:E$15)+1,FALSE)</f>
        <v>0</v>
      </c>
      <c r="V816" s="3">
        <f t="array" ref="V816">INDEX($AF$3:$CM$62,MATCH($S816,$AE$3:$AE$62,0),MATCH(V$1&amp;$R816,$AF$1:$CM$1&amp;$AF$2:$CM$2,0))*VLOOKUP($Q816,$C$17:$M$20,COUNTBLANK($D$15:F$15)+1,FALSE)</f>
        <v>204</v>
      </c>
      <c r="W816" s="3">
        <f t="array" ref="W816">INDEX($AF$3:$CM$62,MATCH($S816,$AE$3:$AE$62,0),MATCH(W$1&amp;$R816,$AF$1:$CM$1&amp;$AF$2:$CM$2,0))*VLOOKUP($Q816,$C$17:$M$20,COUNTBLANK($D$15:G$15)+1,FALSE)</f>
        <v>0</v>
      </c>
      <c r="X816" s="3">
        <f t="array" ref="X816">INDEX($AF$3:$CM$62,MATCH($S816,$AE$3:$AE$62,0),MATCH(X$1&amp;$R816,$AF$1:$CM$1&amp;$AF$2:$CM$2,0))*VLOOKUP($Q816,$C$17:$M$20,COUNTBLANK($D$15:H$15)+1,FALSE)</f>
        <v>0</v>
      </c>
      <c r="Y816" s="3">
        <f t="array" ref="Y816">INDEX($AF$3:$CM$62,MATCH($S816,$AE$3:$AE$62,0),MATCH(Y$1&amp;$R816,$AF$1:$CM$1&amp;$AF$2:$CM$2,0))*VLOOKUP($Q816,$C$17:$M$20,COUNTBLANK($D$15:I$15)+1,FALSE)</f>
        <v>0</v>
      </c>
      <c r="Z816" s="3">
        <f t="array" ref="Z816">INDEX($AF$3:$CM$62,MATCH($S816,$AE$3:$AE$62,0),MATCH(Z$1&amp;$R816,$AF$1:$CM$1&amp;$AF$2:$CM$2,0))*VLOOKUP($Q816,$C$17:$M$20,COUNTBLANK($D$15:J$15)+1,FALSE)</f>
        <v>0.09</v>
      </c>
      <c r="AA816" s="3">
        <f t="array" ref="AA816">INDEX($AF$3:$CM$62,MATCH($S816,$AE$3:$AE$62,0),MATCH(AA$1&amp;$R816,$AF$1:$CM$1&amp;$AF$2:$CM$2,0))*VLOOKUP($Q816,$C$17:$M$20,COUNTBLANK($D$15:K$15)+1,FALSE)</f>
        <v>0.09</v>
      </c>
      <c r="AB816" s="3">
        <f t="array" ref="AB816">INDEX($AF$3:$CM$62,MATCH($S816,$AE$3:$AE$62,0),MATCH(AB$1&amp;$R816,$AF$1:$CM$1&amp;$AF$2:$CM$2,0))*VLOOKUP($Q816,$C$17:$M$20,COUNTBLANK($D$15:L$15)+1,FALSE)</f>
        <v>0</v>
      </c>
      <c r="AC816" s="3">
        <f t="array" ref="AC816">INDEX($AF$3:$CM$62,MATCH($S816,$AE$3:$AE$62,0),MATCH(AC$1&amp;$R816,$AF$1:$CM$1&amp;$AF$2:$CM$2,0))*VLOOKUP($Q816,$C$17:$M$20,COUNTBLANK($D$15:M$15)+1,FALSE)</f>
        <v>0</v>
      </c>
    </row>
    <row r="817" spans="17:29" x14ac:dyDescent="0.2">
      <c r="Q817" t="s">
        <v>421</v>
      </c>
      <c r="R817">
        <f t="shared" si="151"/>
        <v>2</v>
      </c>
      <c r="S817">
        <f t="shared" si="150"/>
        <v>35</v>
      </c>
      <c r="T817" s="3">
        <f t="array" ref="T817">INDEX($AF$3:$CM$62,MATCH($S817,$AE$3:$AE$62,0),MATCH(T$1&amp;$R817,$AF$1:$CM$1&amp;$AF$2:$CM$2,0))*VLOOKUP($Q817,$C$17:$M$20,COUNTBLANK($D$15:D$15)+1,FALSE)</f>
        <v>105</v>
      </c>
      <c r="U817" s="3">
        <f t="array" ref="U817">INDEX($AF$3:$CM$62,MATCH($S817,$AE$3:$AE$62,0),MATCH(U$1&amp;$R817,$AF$1:$CM$1&amp;$AF$2:$CM$2,0))*VLOOKUP($Q817,$C$17:$M$20,COUNTBLANK($D$15:E$15)+1,FALSE)</f>
        <v>0</v>
      </c>
      <c r="V817" s="3">
        <f t="array" ref="V817">INDEX($AF$3:$CM$62,MATCH($S817,$AE$3:$AE$62,0),MATCH(V$1&amp;$R817,$AF$1:$CM$1&amp;$AF$2:$CM$2,0))*VLOOKUP($Q817,$C$17:$M$20,COUNTBLANK($D$15:F$15)+1,FALSE)</f>
        <v>210</v>
      </c>
      <c r="W817" s="3">
        <f t="array" ref="W817">INDEX($AF$3:$CM$62,MATCH($S817,$AE$3:$AE$62,0),MATCH(W$1&amp;$R817,$AF$1:$CM$1&amp;$AF$2:$CM$2,0))*VLOOKUP($Q817,$C$17:$M$20,COUNTBLANK($D$15:G$15)+1,FALSE)</f>
        <v>0</v>
      </c>
      <c r="X817" s="3">
        <f t="array" ref="X817">INDEX($AF$3:$CM$62,MATCH($S817,$AE$3:$AE$62,0),MATCH(X$1&amp;$R817,$AF$1:$CM$1&amp;$AF$2:$CM$2,0))*VLOOKUP($Q817,$C$17:$M$20,COUNTBLANK($D$15:H$15)+1,FALSE)</f>
        <v>0</v>
      </c>
      <c r="Y817" s="3">
        <f t="array" ref="Y817">INDEX($AF$3:$CM$62,MATCH($S817,$AE$3:$AE$62,0),MATCH(Y$1&amp;$R817,$AF$1:$CM$1&amp;$AF$2:$CM$2,0))*VLOOKUP($Q817,$C$17:$M$20,COUNTBLANK($D$15:I$15)+1,FALSE)</f>
        <v>0</v>
      </c>
      <c r="Z817" s="3">
        <f t="array" ref="Z817">INDEX($AF$3:$CM$62,MATCH($S817,$AE$3:$AE$62,0),MATCH(Z$1&amp;$R817,$AF$1:$CM$1&amp;$AF$2:$CM$2,0))*VLOOKUP($Q817,$C$17:$M$20,COUNTBLANK($D$15:J$15)+1,FALSE)</f>
        <v>0.09</v>
      </c>
      <c r="AA817" s="3">
        <f t="array" ref="AA817">INDEX($AF$3:$CM$62,MATCH($S817,$AE$3:$AE$62,0),MATCH(AA$1&amp;$R817,$AF$1:$CM$1&amp;$AF$2:$CM$2,0))*VLOOKUP($Q817,$C$17:$M$20,COUNTBLANK($D$15:K$15)+1,FALSE)</f>
        <v>0.09</v>
      </c>
      <c r="AB817" s="3">
        <f t="array" ref="AB817">INDEX($AF$3:$CM$62,MATCH($S817,$AE$3:$AE$62,0),MATCH(AB$1&amp;$R817,$AF$1:$CM$1&amp;$AF$2:$CM$2,0))*VLOOKUP($Q817,$C$17:$M$20,COUNTBLANK($D$15:L$15)+1,FALSE)</f>
        <v>0</v>
      </c>
      <c r="AC817" s="3">
        <f t="array" ref="AC817">INDEX($AF$3:$CM$62,MATCH($S817,$AE$3:$AE$62,0),MATCH(AC$1&amp;$R817,$AF$1:$CM$1&amp;$AF$2:$CM$2,0))*VLOOKUP($Q817,$C$17:$M$20,COUNTBLANK($D$15:M$15)+1,FALSE)</f>
        <v>0</v>
      </c>
    </row>
    <row r="818" spans="17:29" x14ac:dyDescent="0.2">
      <c r="Q818" t="s">
        <v>421</v>
      </c>
      <c r="R818">
        <f t="shared" si="151"/>
        <v>2</v>
      </c>
      <c r="S818">
        <f t="shared" si="150"/>
        <v>36</v>
      </c>
      <c r="T818" s="3">
        <f t="array" ref="T818">INDEX($AF$3:$CM$62,MATCH($S818,$AE$3:$AE$62,0),MATCH(T$1&amp;$R818,$AF$1:$CM$1&amp;$AF$2:$CM$2,0))*VLOOKUP($Q818,$C$17:$M$20,COUNTBLANK($D$15:D$15)+1,FALSE)</f>
        <v>108</v>
      </c>
      <c r="U818" s="3">
        <f t="array" ref="U818">INDEX($AF$3:$CM$62,MATCH($S818,$AE$3:$AE$62,0),MATCH(U$1&amp;$R818,$AF$1:$CM$1&amp;$AF$2:$CM$2,0))*VLOOKUP($Q818,$C$17:$M$20,COUNTBLANK($D$15:E$15)+1,FALSE)</f>
        <v>0</v>
      </c>
      <c r="V818" s="3">
        <f t="array" ref="V818">INDEX($AF$3:$CM$62,MATCH($S818,$AE$3:$AE$62,0),MATCH(V$1&amp;$R818,$AF$1:$CM$1&amp;$AF$2:$CM$2,0))*VLOOKUP($Q818,$C$17:$M$20,COUNTBLANK($D$15:F$15)+1,FALSE)</f>
        <v>216</v>
      </c>
      <c r="W818" s="3">
        <f t="array" ref="W818">INDEX($AF$3:$CM$62,MATCH($S818,$AE$3:$AE$62,0),MATCH(W$1&amp;$R818,$AF$1:$CM$1&amp;$AF$2:$CM$2,0))*VLOOKUP($Q818,$C$17:$M$20,COUNTBLANK($D$15:G$15)+1,FALSE)</f>
        <v>0</v>
      </c>
      <c r="X818" s="3">
        <f t="array" ref="X818">INDEX($AF$3:$CM$62,MATCH($S818,$AE$3:$AE$62,0),MATCH(X$1&amp;$R818,$AF$1:$CM$1&amp;$AF$2:$CM$2,0))*VLOOKUP($Q818,$C$17:$M$20,COUNTBLANK($D$15:H$15)+1,FALSE)</f>
        <v>0</v>
      </c>
      <c r="Y818" s="3">
        <f t="array" ref="Y818">INDEX($AF$3:$CM$62,MATCH($S818,$AE$3:$AE$62,0),MATCH(Y$1&amp;$R818,$AF$1:$CM$1&amp;$AF$2:$CM$2,0))*VLOOKUP($Q818,$C$17:$M$20,COUNTBLANK($D$15:I$15)+1,FALSE)</f>
        <v>0</v>
      </c>
      <c r="Z818" s="3">
        <f t="array" ref="Z818">INDEX($AF$3:$CM$62,MATCH($S818,$AE$3:$AE$62,0),MATCH(Z$1&amp;$R818,$AF$1:$CM$1&amp;$AF$2:$CM$2,0))*VLOOKUP($Q818,$C$17:$M$20,COUNTBLANK($D$15:J$15)+1,FALSE)</f>
        <v>0.09</v>
      </c>
      <c r="AA818" s="3">
        <f t="array" ref="AA818">INDEX($AF$3:$CM$62,MATCH($S818,$AE$3:$AE$62,0),MATCH(AA$1&amp;$R818,$AF$1:$CM$1&amp;$AF$2:$CM$2,0))*VLOOKUP($Q818,$C$17:$M$20,COUNTBLANK($D$15:K$15)+1,FALSE)</f>
        <v>0.09</v>
      </c>
      <c r="AB818" s="3">
        <f t="array" ref="AB818">INDEX($AF$3:$CM$62,MATCH($S818,$AE$3:$AE$62,0),MATCH(AB$1&amp;$R818,$AF$1:$CM$1&amp;$AF$2:$CM$2,0))*VLOOKUP($Q818,$C$17:$M$20,COUNTBLANK($D$15:L$15)+1,FALSE)</f>
        <v>0</v>
      </c>
      <c r="AC818" s="3">
        <f t="array" ref="AC818">INDEX($AF$3:$CM$62,MATCH($S818,$AE$3:$AE$62,0),MATCH(AC$1&amp;$R818,$AF$1:$CM$1&amp;$AF$2:$CM$2,0))*VLOOKUP($Q818,$C$17:$M$20,COUNTBLANK($D$15:M$15)+1,FALSE)</f>
        <v>0</v>
      </c>
    </row>
    <row r="819" spans="17:29" x14ac:dyDescent="0.2">
      <c r="Q819" t="s">
        <v>421</v>
      </c>
      <c r="R819">
        <f t="shared" si="151"/>
        <v>2</v>
      </c>
      <c r="S819">
        <f t="shared" si="150"/>
        <v>37</v>
      </c>
      <c r="T819" s="3">
        <f t="array" ref="T819">INDEX($AF$3:$CM$62,MATCH($S819,$AE$3:$AE$62,0),MATCH(T$1&amp;$R819,$AF$1:$CM$1&amp;$AF$2:$CM$2,0))*VLOOKUP($Q819,$C$17:$M$20,COUNTBLANK($D$15:D$15)+1,FALSE)</f>
        <v>111</v>
      </c>
      <c r="U819" s="3">
        <f t="array" ref="U819">INDEX($AF$3:$CM$62,MATCH($S819,$AE$3:$AE$62,0),MATCH(U$1&amp;$R819,$AF$1:$CM$1&amp;$AF$2:$CM$2,0))*VLOOKUP($Q819,$C$17:$M$20,COUNTBLANK($D$15:E$15)+1,FALSE)</f>
        <v>0</v>
      </c>
      <c r="V819" s="3">
        <f t="array" ref="V819">INDEX($AF$3:$CM$62,MATCH($S819,$AE$3:$AE$62,0),MATCH(V$1&amp;$R819,$AF$1:$CM$1&amp;$AF$2:$CM$2,0))*VLOOKUP($Q819,$C$17:$M$20,COUNTBLANK($D$15:F$15)+1,FALSE)</f>
        <v>222</v>
      </c>
      <c r="W819" s="3">
        <f t="array" ref="W819">INDEX($AF$3:$CM$62,MATCH($S819,$AE$3:$AE$62,0),MATCH(W$1&amp;$R819,$AF$1:$CM$1&amp;$AF$2:$CM$2,0))*VLOOKUP($Q819,$C$17:$M$20,COUNTBLANK($D$15:G$15)+1,FALSE)</f>
        <v>0</v>
      </c>
      <c r="X819" s="3">
        <f t="array" ref="X819">INDEX($AF$3:$CM$62,MATCH($S819,$AE$3:$AE$62,0),MATCH(X$1&amp;$R819,$AF$1:$CM$1&amp;$AF$2:$CM$2,0))*VLOOKUP($Q819,$C$17:$M$20,COUNTBLANK($D$15:H$15)+1,FALSE)</f>
        <v>0</v>
      </c>
      <c r="Y819" s="3">
        <f t="array" ref="Y819">INDEX($AF$3:$CM$62,MATCH($S819,$AE$3:$AE$62,0),MATCH(Y$1&amp;$R819,$AF$1:$CM$1&amp;$AF$2:$CM$2,0))*VLOOKUP($Q819,$C$17:$M$20,COUNTBLANK($D$15:I$15)+1,FALSE)</f>
        <v>0</v>
      </c>
      <c r="Z819" s="3">
        <f t="array" ref="Z819">INDEX($AF$3:$CM$62,MATCH($S819,$AE$3:$AE$62,0),MATCH(Z$1&amp;$R819,$AF$1:$CM$1&amp;$AF$2:$CM$2,0))*VLOOKUP($Q819,$C$17:$M$20,COUNTBLANK($D$15:J$15)+1,FALSE)</f>
        <v>0.09</v>
      </c>
      <c r="AA819" s="3">
        <f t="array" ref="AA819">INDEX($AF$3:$CM$62,MATCH($S819,$AE$3:$AE$62,0),MATCH(AA$1&amp;$R819,$AF$1:$CM$1&amp;$AF$2:$CM$2,0))*VLOOKUP($Q819,$C$17:$M$20,COUNTBLANK($D$15:K$15)+1,FALSE)</f>
        <v>0.09</v>
      </c>
      <c r="AB819" s="3">
        <f t="array" ref="AB819">INDEX($AF$3:$CM$62,MATCH($S819,$AE$3:$AE$62,0),MATCH(AB$1&amp;$R819,$AF$1:$CM$1&amp;$AF$2:$CM$2,0))*VLOOKUP($Q819,$C$17:$M$20,COUNTBLANK($D$15:L$15)+1,FALSE)</f>
        <v>0</v>
      </c>
      <c r="AC819" s="3">
        <f t="array" ref="AC819">INDEX($AF$3:$CM$62,MATCH($S819,$AE$3:$AE$62,0),MATCH(AC$1&amp;$R819,$AF$1:$CM$1&amp;$AF$2:$CM$2,0))*VLOOKUP($Q819,$C$17:$M$20,COUNTBLANK($D$15:M$15)+1,FALSE)</f>
        <v>0</v>
      </c>
    </row>
    <row r="820" spans="17:29" x14ac:dyDescent="0.2">
      <c r="Q820" t="s">
        <v>421</v>
      </c>
      <c r="R820">
        <f t="shared" si="151"/>
        <v>2</v>
      </c>
      <c r="S820">
        <f t="shared" si="150"/>
        <v>38</v>
      </c>
      <c r="T820" s="3">
        <f t="array" ref="T820">INDEX($AF$3:$CM$62,MATCH($S820,$AE$3:$AE$62,0),MATCH(T$1&amp;$R820,$AF$1:$CM$1&amp;$AF$2:$CM$2,0))*VLOOKUP($Q820,$C$17:$M$20,COUNTBLANK($D$15:D$15)+1,FALSE)</f>
        <v>114</v>
      </c>
      <c r="U820" s="3">
        <f t="array" ref="U820">INDEX($AF$3:$CM$62,MATCH($S820,$AE$3:$AE$62,0),MATCH(U$1&amp;$R820,$AF$1:$CM$1&amp;$AF$2:$CM$2,0))*VLOOKUP($Q820,$C$17:$M$20,COUNTBLANK($D$15:E$15)+1,FALSE)</f>
        <v>0</v>
      </c>
      <c r="V820" s="3">
        <f t="array" ref="V820">INDEX($AF$3:$CM$62,MATCH($S820,$AE$3:$AE$62,0),MATCH(V$1&amp;$R820,$AF$1:$CM$1&amp;$AF$2:$CM$2,0))*VLOOKUP($Q820,$C$17:$M$20,COUNTBLANK($D$15:F$15)+1,FALSE)</f>
        <v>228</v>
      </c>
      <c r="W820" s="3">
        <f t="array" ref="W820">INDEX($AF$3:$CM$62,MATCH($S820,$AE$3:$AE$62,0),MATCH(W$1&amp;$R820,$AF$1:$CM$1&amp;$AF$2:$CM$2,0))*VLOOKUP($Q820,$C$17:$M$20,COUNTBLANK($D$15:G$15)+1,FALSE)</f>
        <v>0</v>
      </c>
      <c r="X820" s="3">
        <f t="array" ref="X820">INDEX($AF$3:$CM$62,MATCH($S820,$AE$3:$AE$62,0),MATCH(X$1&amp;$R820,$AF$1:$CM$1&amp;$AF$2:$CM$2,0))*VLOOKUP($Q820,$C$17:$M$20,COUNTBLANK($D$15:H$15)+1,FALSE)</f>
        <v>0</v>
      </c>
      <c r="Y820" s="3">
        <f t="array" ref="Y820">INDEX($AF$3:$CM$62,MATCH($S820,$AE$3:$AE$62,0),MATCH(Y$1&amp;$R820,$AF$1:$CM$1&amp;$AF$2:$CM$2,0))*VLOOKUP($Q820,$C$17:$M$20,COUNTBLANK($D$15:I$15)+1,FALSE)</f>
        <v>0</v>
      </c>
      <c r="Z820" s="3">
        <f t="array" ref="Z820">INDEX($AF$3:$CM$62,MATCH($S820,$AE$3:$AE$62,0),MATCH(Z$1&amp;$R820,$AF$1:$CM$1&amp;$AF$2:$CM$2,0))*VLOOKUP($Q820,$C$17:$M$20,COUNTBLANK($D$15:J$15)+1,FALSE)</f>
        <v>0.09</v>
      </c>
      <c r="AA820" s="3">
        <f t="array" ref="AA820">INDEX($AF$3:$CM$62,MATCH($S820,$AE$3:$AE$62,0),MATCH(AA$1&amp;$R820,$AF$1:$CM$1&amp;$AF$2:$CM$2,0))*VLOOKUP($Q820,$C$17:$M$20,COUNTBLANK($D$15:K$15)+1,FALSE)</f>
        <v>0.09</v>
      </c>
      <c r="AB820" s="3">
        <f t="array" ref="AB820">INDEX($AF$3:$CM$62,MATCH($S820,$AE$3:$AE$62,0),MATCH(AB$1&amp;$R820,$AF$1:$CM$1&amp;$AF$2:$CM$2,0))*VLOOKUP($Q820,$C$17:$M$20,COUNTBLANK($D$15:L$15)+1,FALSE)</f>
        <v>0</v>
      </c>
      <c r="AC820" s="3">
        <f t="array" ref="AC820">INDEX($AF$3:$CM$62,MATCH($S820,$AE$3:$AE$62,0),MATCH(AC$1&amp;$R820,$AF$1:$CM$1&amp;$AF$2:$CM$2,0))*VLOOKUP($Q820,$C$17:$M$20,COUNTBLANK($D$15:M$15)+1,FALSE)</f>
        <v>0</v>
      </c>
    </row>
    <row r="821" spans="17:29" x14ac:dyDescent="0.2">
      <c r="Q821" t="s">
        <v>421</v>
      </c>
      <c r="R821">
        <f t="shared" si="151"/>
        <v>2</v>
      </c>
      <c r="S821">
        <f t="shared" si="150"/>
        <v>39</v>
      </c>
      <c r="T821" s="3">
        <f t="array" ref="T821">INDEX($AF$3:$CM$62,MATCH($S821,$AE$3:$AE$62,0),MATCH(T$1&amp;$R821,$AF$1:$CM$1&amp;$AF$2:$CM$2,0))*VLOOKUP($Q821,$C$17:$M$20,COUNTBLANK($D$15:D$15)+1,FALSE)</f>
        <v>117</v>
      </c>
      <c r="U821" s="3">
        <f t="array" ref="U821">INDEX($AF$3:$CM$62,MATCH($S821,$AE$3:$AE$62,0),MATCH(U$1&amp;$R821,$AF$1:$CM$1&amp;$AF$2:$CM$2,0))*VLOOKUP($Q821,$C$17:$M$20,COUNTBLANK($D$15:E$15)+1,FALSE)</f>
        <v>0</v>
      </c>
      <c r="V821" s="3">
        <f t="array" ref="V821">INDEX($AF$3:$CM$62,MATCH($S821,$AE$3:$AE$62,0),MATCH(V$1&amp;$R821,$AF$1:$CM$1&amp;$AF$2:$CM$2,0))*VLOOKUP($Q821,$C$17:$M$20,COUNTBLANK($D$15:F$15)+1,FALSE)</f>
        <v>234</v>
      </c>
      <c r="W821" s="3">
        <f t="array" ref="W821">INDEX($AF$3:$CM$62,MATCH($S821,$AE$3:$AE$62,0),MATCH(W$1&amp;$R821,$AF$1:$CM$1&amp;$AF$2:$CM$2,0))*VLOOKUP($Q821,$C$17:$M$20,COUNTBLANK($D$15:G$15)+1,FALSE)</f>
        <v>0</v>
      </c>
      <c r="X821" s="3">
        <f t="array" ref="X821">INDEX($AF$3:$CM$62,MATCH($S821,$AE$3:$AE$62,0),MATCH(X$1&amp;$R821,$AF$1:$CM$1&amp;$AF$2:$CM$2,0))*VLOOKUP($Q821,$C$17:$M$20,COUNTBLANK($D$15:H$15)+1,FALSE)</f>
        <v>0</v>
      </c>
      <c r="Y821" s="3">
        <f t="array" ref="Y821">INDEX($AF$3:$CM$62,MATCH($S821,$AE$3:$AE$62,0),MATCH(Y$1&amp;$R821,$AF$1:$CM$1&amp;$AF$2:$CM$2,0))*VLOOKUP($Q821,$C$17:$M$20,COUNTBLANK($D$15:I$15)+1,FALSE)</f>
        <v>0</v>
      </c>
      <c r="Z821" s="3">
        <f t="array" ref="Z821">INDEX($AF$3:$CM$62,MATCH($S821,$AE$3:$AE$62,0),MATCH(Z$1&amp;$R821,$AF$1:$CM$1&amp;$AF$2:$CM$2,0))*VLOOKUP($Q821,$C$17:$M$20,COUNTBLANK($D$15:J$15)+1,FALSE)</f>
        <v>0.09</v>
      </c>
      <c r="AA821" s="3">
        <f t="array" ref="AA821">INDEX($AF$3:$CM$62,MATCH($S821,$AE$3:$AE$62,0),MATCH(AA$1&amp;$R821,$AF$1:$CM$1&amp;$AF$2:$CM$2,0))*VLOOKUP($Q821,$C$17:$M$20,COUNTBLANK($D$15:K$15)+1,FALSE)</f>
        <v>0.09</v>
      </c>
      <c r="AB821" s="3">
        <f t="array" ref="AB821">INDEX($AF$3:$CM$62,MATCH($S821,$AE$3:$AE$62,0),MATCH(AB$1&amp;$R821,$AF$1:$CM$1&amp;$AF$2:$CM$2,0))*VLOOKUP($Q821,$C$17:$M$20,COUNTBLANK($D$15:L$15)+1,FALSE)</f>
        <v>0</v>
      </c>
      <c r="AC821" s="3">
        <f t="array" ref="AC821">INDEX($AF$3:$CM$62,MATCH($S821,$AE$3:$AE$62,0),MATCH(AC$1&amp;$R821,$AF$1:$CM$1&amp;$AF$2:$CM$2,0))*VLOOKUP($Q821,$C$17:$M$20,COUNTBLANK($D$15:M$15)+1,FALSE)</f>
        <v>0</v>
      </c>
    </row>
    <row r="822" spans="17:29" x14ac:dyDescent="0.2">
      <c r="Q822" t="s">
        <v>421</v>
      </c>
      <c r="R822">
        <f t="shared" si="151"/>
        <v>2</v>
      </c>
      <c r="S822">
        <f t="shared" si="150"/>
        <v>40</v>
      </c>
      <c r="T822" s="3">
        <f t="array" ref="T822">INDEX($AF$3:$CM$62,MATCH($S822,$AE$3:$AE$62,0),MATCH(T$1&amp;$R822,$AF$1:$CM$1&amp;$AF$2:$CM$2,0))*VLOOKUP($Q822,$C$17:$M$20,COUNTBLANK($D$15:D$15)+1,FALSE)</f>
        <v>120</v>
      </c>
      <c r="U822" s="3">
        <f t="array" ref="U822">INDEX($AF$3:$CM$62,MATCH($S822,$AE$3:$AE$62,0),MATCH(U$1&amp;$R822,$AF$1:$CM$1&amp;$AF$2:$CM$2,0))*VLOOKUP($Q822,$C$17:$M$20,COUNTBLANK($D$15:E$15)+1,FALSE)</f>
        <v>0</v>
      </c>
      <c r="V822" s="3">
        <f t="array" ref="V822">INDEX($AF$3:$CM$62,MATCH($S822,$AE$3:$AE$62,0),MATCH(V$1&amp;$R822,$AF$1:$CM$1&amp;$AF$2:$CM$2,0))*VLOOKUP($Q822,$C$17:$M$20,COUNTBLANK($D$15:F$15)+1,FALSE)</f>
        <v>240</v>
      </c>
      <c r="W822" s="3">
        <f t="array" ref="W822">INDEX($AF$3:$CM$62,MATCH($S822,$AE$3:$AE$62,0),MATCH(W$1&amp;$R822,$AF$1:$CM$1&amp;$AF$2:$CM$2,0))*VLOOKUP($Q822,$C$17:$M$20,COUNTBLANK($D$15:G$15)+1,FALSE)</f>
        <v>0</v>
      </c>
      <c r="X822" s="3">
        <f t="array" ref="X822">INDEX($AF$3:$CM$62,MATCH($S822,$AE$3:$AE$62,0),MATCH(X$1&amp;$R822,$AF$1:$CM$1&amp;$AF$2:$CM$2,0))*VLOOKUP($Q822,$C$17:$M$20,COUNTBLANK($D$15:H$15)+1,FALSE)</f>
        <v>0</v>
      </c>
      <c r="Y822" s="3">
        <f t="array" ref="Y822">INDEX($AF$3:$CM$62,MATCH($S822,$AE$3:$AE$62,0),MATCH(Y$1&amp;$R822,$AF$1:$CM$1&amp;$AF$2:$CM$2,0))*VLOOKUP($Q822,$C$17:$M$20,COUNTBLANK($D$15:I$15)+1,FALSE)</f>
        <v>0</v>
      </c>
      <c r="Z822" s="3">
        <f t="array" ref="Z822">INDEX($AF$3:$CM$62,MATCH($S822,$AE$3:$AE$62,0),MATCH(Z$1&amp;$R822,$AF$1:$CM$1&amp;$AF$2:$CM$2,0))*VLOOKUP($Q822,$C$17:$M$20,COUNTBLANK($D$15:J$15)+1,FALSE)</f>
        <v>0.12</v>
      </c>
      <c r="AA822" s="3">
        <f t="array" ref="AA822">INDEX($AF$3:$CM$62,MATCH($S822,$AE$3:$AE$62,0),MATCH(AA$1&amp;$R822,$AF$1:$CM$1&amp;$AF$2:$CM$2,0))*VLOOKUP($Q822,$C$17:$M$20,COUNTBLANK($D$15:K$15)+1,FALSE)</f>
        <v>0.12</v>
      </c>
      <c r="AB822" s="3">
        <f t="array" ref="AB822">INDEX($AF$3:$CM$62,MATCH($S822,$AE$3:$AE$62,0),MATCH(AB$1&amp;$R822,$AF$1:$CM$1&amp;$AF$2:$CM$2,0))*VLOOKUP($Q822,$C$17:$M$20,COUNTBLANK($D$15:L$15)+1,FALSE)</f>
        <v>0</v>
      </c>
      <c r="AC822" s="3">
        <f t="array" ref="AC822">INDEX($AF$3:$CM$62,MATCH($S822,$AE$3:$AE$62,0),MATCH(AC$1&amp;$R822,$AF$1:$CM$1&amp;$AF$2:$CM$2,0))*VLOOKUP($Q822,$C$17:$M$20,COUNTBLANK($D$15:M$15)+1,FALSE)</f>
        <v>0</v>
      </c>
    </row>
    <row r="823" spans="17:29" x14ac:dyDescent="0.2">
      <c r="Q823" t="s">
        <v>421</v>
      </c>
      <c r="R823">
        <f t="shared" si="151"/>
        <v>2</v>
      </c>
      <c r="S823">
        <f t="shared" si="150"/>
        <v>41</v>
      </c>
      <c r="T823" s="3">
        <f t="array" ref="T823">INDEX($AF$3:$CM$62,MATCH($S823,$AE$3:$AE$62,0),MATCH(T$1&amp;$R823,$AF$1:$CM$1&amp;$AF$2:$CM$2,0))*VLOOKUP($Q823,$C$17:$M$20,COUNTBLANK($D$15:D$15)+1,FALSE)</f>
        <v>123</v>
      </c>
      <c r="U823" s="3">
        <f t="array" ref="U823">INDEX($AF$3:$CM$62,MATCH($S823,$AE$3:$AE$62,0),MATCH(U$1&amp;$R823,$AF$1:$CM$1&amp;$AF$2:$CM$2,0))*VLOOKUP($Q823,$C$17:$M$20,COUNTBLANK($D$15:E$15)+1,FALSE)</f>
        <v>0</v>
      </c>
      <c r="V823" s="3">
        <f t="array" ref="V823">INDEX($AF$3:$CM$62,MATCH($S823,$AE$3:$AE$62,0),MATCH(V$1&amp;$R823,$AF$1:$CM$1&amp;$AF$2:$CM$2,0))*VLOOKUP($Q823,$C$17:$M$20,COUNTBLANK($D$15:F$15)+1,FALSE)</f>
        <v>246</v>
      </c>
      <c r="W823" s="3">
        <f t="array" ref="W823">INDEX($AF$3:$CM$62,MATCH($S823,$AE$3:$AE$62,0),MATCH(W$1&amp;$R823,$AF$1:$CM$1&amp;$AF$2:$CM$2,0))*VLOOKUP($Q823,$C$17:$M$20,COUNTBLANK($D$15:G$15)+1,FALSE)</f>
        <v>0</v>
      </c>
      <c r="X823" s="3">
        <f t="array" ref="X823">INDEX($AF$3:$CM$62,MATCH($S823,$AE$3:$AE$62,0),MATCH(X$1&amp;$R823,$AF$1:$CM$1&amp;$AF$2:$CM$2,0))*VLOOKUP($Q823,$C$17:$M$20,COUNTBLANK($D$15:H$15)+1,FALSE)</f>
        <v>0</v>
      </c>
      <c r="Y823" s="3">
        <f t="array" ref="Y823">INDEX($AF$3:$CM$62,MATCH($S823,$AE$3:$AE$62,0),MATCH(Y$1&amp;$R823,$AF$1:$CM$1&amp;$AF$2:$CM$2,0))*VLOOKUP($Q823,$C$17:$M$20,COUNTBLANK($D$15:I$15)+1,FALSE)</f>
        <v>0</v>
      </c>
      <c r="Z823" s="3">
        <f t="array" ref="Z823">INDEX($AF$3:$CM$62,MATCH($S823,$AE$3:$AE$62,0),MATCH(Z$1&amp;$R823,$AF$1:$CM$1&amp;$AF$2:$CM$2,0))*VLOOKUP($Q823,$C$17:$M$20,COUNTBLANK($D$15:J$15)+1,FALSE)</f>
        <v>0.12</v>
      </c>
      <c r="AA823" s="3">
        <f t="array" ref="AA823">INDEX($AF$3:$CM$62,MATCH($S823,$AE$3:$AE$62,0),MATCH(AA$1&amp;$R823,$AF$1:$CM$1&amp;$AF$2:$CM$2,0))*VLOOKUP($Q823,$C$17:$M$20,COUNTBLANK($D$15:K$15)+1,FALSE)</f>
        <v>0.12</v>
      </c>
      <c r="AB823" s="3">
        <f t="array" ref="AB823">INDEX($AF$3:$CM$62,MATCH($S823,$AE$3:$AE$62,0),MATCH(AB$1&amp;$R823,$AF$1:$CM$1&amp;$AF$2:$CM$2,0))*VLOOKUP($Q823,$C$17:$M$20,COUNTBLANK($D$15:L$15)+1,FALSE)</f>
        <v>0</v>
      </c>
      <c r="AC823" s="3">
        <f t="array" ref="AC823">INDEX($AF$3:$CM$62,MATCH($S823,$AE$3:$AE$62,0),MATCH(AC$1&amp;$R823,$AF$1:$CM$1&amp;$AF$2:$CM$2,0))*VLOOKUP($Q823,$C$17:$M$20,COUNTBLANK($D$15:M$15)+1,FALSE)</f>
        <v>0</v>
      </c>
    </row>
    <row r="824" spans="17:29" x14ac:dyDescent="0.2">
      <c r="Q824" t="s">
        <v>421</v>
      </c>
      <c r="R824">
        <f t="shared" si="151"/>
        <v>2</v>
      </c>
      <c r="S824">
        <f t="shared" si="150"/>
        <v>42</v>
      </c>
      <c r="T824" s="3">
        <f t="array" ref="T824">INDEX($AF$3:$CM$62,MATCH($S824,$AE$3:$AE$62,0),MATCH(T$1&amp;$R824,$AF$1:$CM$1&amp;$AF$2:$CM$2,0))*VLOOKUP($Q824,$C$17:$M$20,COUNTBLANK($D$15:D$15)+1,FALSE)</f>
        <v>126</v>
      </c>
      <c r="U824" s="3">
        <f t="array" ref="U824">INDEX($AF$3:$CM$62,MATCH($S824,$AE$3:$AE$62,0),MATCH(U$1&amp;$R824,$AF$1:$CM$1&amp;$AF$2:$CM$2,0))*VLOOKUP($Q824,$C$17:$M$20,COUNTBLANK($D$15:E$15)+1,FALSE)</f>
        <v>0</v>
      </c>
      <c r="V824" s="3">
        <f t="array" ref="V824">INDEX($AF$3:$CM$62,MATCH($S824,$AE$3:$AE$62,0),MATCH(V$1&amp;$R824,$AF$1:$CM$1&amp;$AF$2:$CM$2,0))*VLOOKUP($Q824,$C$17:$M$20,COUNTBLANK($D$15:F$15)+1,FALSE)</f>
        <v>252</v>
      </c>
      <c r="W824" s="3">
        <f t="array" ref="W824">INDEX($AF$3:$CM$62,MATCH($S824,$AE$3:$AE$62,0),MATCH(W$1&amp;$R824,$AF$1:$CM$1&amp;$AF$2:$CM$2,0))*VLOOKUP($Q824,$C$17:$M$20,COUNTBLANK($D$15:G$15)+1,FALSE)</f>
        <v>0</v>
      </c>
      <c r="X824" s="3">
        <f t="array" ref="X824">INDEX($AF$3:$CM$62,MATCH($S824,$AE$3:$AE$62,0),MATCH(X$1&amp;$R824,$AF$1:$CM$1&amp;$AF$2:$CM$2,0))*VLOOKUP($Q824,$C$17:$M$20,COUNTBLANK($D$15:H$15)+1,FALSE)</f>
        <v>0</v>
      </c>
      <c r="Y824" s="3">
        <f t="array" ref="Y824">INDEX($AF$3:$CM$62,MATCH($S824,$AE$3:$AE$62,0),MATCH(Y$1&amp;$R824,$AF$1:$CM$1&amp;$AF$2:$CM$2,0))*VLOOKUP($Q824,$C$17:$M$20,COUNTBLANK($D$15:I$15)+1,FALSE)</f>
        <v>0</v>
      </c>
      <c r="Z824" s="3">
        <f t="array" ref="Z824">INDEX($AF$3:$CM$62,MATCH($S824,$AE$3:$AE$62,0),MATCH(Z$1&amp;$R824,$AF$1:$CM$1&amp;$AF$2:$CM$2,0))*VLOOKUP($Q824,$C$17:$M$20,COUNTBLANK($D$15:J$15)+1,FALSE)</f>
        <v>0.12</v>
      </c>
      <c r="AA824" s="3">
        <f t="array" ref="AA824">INDEX($AF$3:$CM$62,MATCH($S824,$AE$3:$AE$62,0),MATCH(AA$1&amp;$R824,$AF$1:$CM$1&amp;$AF$2:$CM$2,0))*VLOOKUP($Q824,$C$17:$M$20,COUNTBLANK($D$15:K$15)+1,FALSE)</f>
        <v>0.12</v>
      </c>
      <c r="AB824" s="3">
        <f t="array" ref="AB824">INDEX($AF$3:$CM$62,MATCH($S824,$AE$3:$AE$62,0),MATCH(AB$1&amp;$R824,$AF$1:$CM$1&amp;$AF$2:$CM$2,0))*VLOOKUP($Q824,$C$17:$M$20,COUNTBLANK($D$15:L$15)+1,FALSE)</f>
        <v>0</v>
      </c>
      <c r="AC824" s="3">
        <f t="array" ref="AC824">INDEX($AF$3:$CM$62,MATCH($S824,$AE$3:$AE$62,0),MATCH(AC$1&amp;$R824,$AF$1:$CM$1&amp;$AF$2:$CM$2,0))*VLOOKUP($Q824,$C$17:$M$20,COUNTBLANK($D$15:M$15)+1,FALSE)</f>
        <v>0</v>
      </c>
    </row>
    <row r="825" spans="17:29" x14ac:dyDescent="0.2">
      <c r="Q825" t="s">
        <v>421</v>
      </c>
      <c r="R825">
        <f t="shared" si="151"/>
        <v>2</v>
      </c>
      <c r="S825">
        <f t="shared" si="150"/>
        <v>43</v>
      </c>
      <c r="T825" s="3">
        <f t="array" ref="T825">INDEX($AF$3:$CM$62,MATCH($S825,$AE$3:$AE$62,0),MATCH(T$1&amp;$R825,$AF$1:$CM$1&amp;$AF$2:$CM$2,0))*VLOOKUP($Q825,$C$17:$M$20,COUNTBLANK($D$15:D$15)+1,FALSE)</f>
        <v>129</v>
      </c>
      <c r="U825" s="3">
        <f t="array" ref="U825">INDEX($AF$3:$CM$62,MATCH($S825,$AE$3:$AE$62,0),MATCH(U$1&amp;$R825,$AF$1:$CM$1&amp;$AF$2:$CM$2,0))*VLOOKUP($Q825,$C$17:$M$20,COUNTBLANK($D$15:E$15)+1,FALSE)</f>
        <v>0</v>
      </c>
      <c r="V825" s="3">
        <f t="array" ref="V825">INDEX($AF$3:$CM$62,MATCH($S825,$AE$3:$AE$62,0),MATCH(V$1&amp;$R825,$AF$1:$CM$1&amp;$AF$2:$CM$2,0))*VLOOKUP($Q825,$C$17:$M$20,COUNTBLANK($D$15:F$15)+1,FALSE)</f>
        <v>258</v>
      </c>
      <c r="W825" s="3">
        <f t="array" ref="W825">INDEX($AF$3:$CM$62,MATCH($S825,$AE$3:$AE$62,0),MATCH(W$1&amp;$R825,$AF$1:$CM$1&amp;$AF$2:$CM$2,0))*VLOOKUP($Q825,$C$17:$M$20,COUNTBLANK($D$15:G$15)+1,FALSE)</f>
        <v>0</v>
      </c>
      <c r="X825" s="3">
        <f t="array" ref="X825">INDEX($AF$3:$CM$62,MATCH($S825,$AE$3:$AE$62,0),MATCH(X$1&amp;$R825,$AF$1:$CM$1&amp;$AF$2:$CM$2,0))*VLOOKUP($Q825,$C$17:$M$20,COUNTBLANK($D$15:H$15)+1,FALSE)</f>
        <v>0</v>
      </c>
      <c r="Y825" s="3">
        <f t="array" ref="Y825">INDEX($AF$3:$CM$62,MATCH($S825,$AE$3:$AE$62,0),MATCH(Y$1&amp;$R825,$AF$1:$CM$1&amp;$AF$2:$CM$2,0))*VLOOKUP($Q825,$C$17:$M$20,COUNTBLANK($D$15:I$15)+1,FALSE)</f>
        <v>0</v>
      </c>
      <c r="Z825" s="3">
        <f t="array" ref="Z825">INDEX($AF$3:$CM$62,MATCH($S825,$AE$3:$AE$62,0),MATCH(Z$1&amp;$R825,$AF$1:$CM$1&amp;$AF$2:$CM$2,0))*VLOOKUP($Q825,$C$17:$M$20,COUNTBLANK($D$15:J$15)+1,FALSE)</f>
        <v>0.12</v>
      </c>
      <c r="AA825" s="3">
        <f t="array" ref="AA825">INDEX($AF$3:$CM$62,MATCH($S825,$AE$3:$AE$62,0),MATCH(AA$1&amp;$R825,$AF$1:$CM$1&amp;$AF$2:$CM$2,0))*VLOOKUP($Q825,$C$17:$M$20,COUNTBLANK($D$15:K$15)+1,FALSE)</f>
        <v>0.12</v>
      </c>
      <c r="AB825" s="3">
        <f t="array" ref="AB825">INDEX($AF$3:$CM$62,MATCH($S825,$AE$3:$AE$62,0),MATCH(AB$1&amp;$R825,$AF$1:$CM$1&amp;$AF$2:$CM$2,0))*VLOOKUP($Q825,$C$17:$M$20,COUNTBLANK($D$15:L$15)+1,FALSE)</f>
        <v>0</v>
      </c>
      <c r="AC825" s="3">
        <f t="array" ref="AC825">INDEX($AF$3:$CM$62,MATCH($S825,$AE$3:$AE$62,0),MATCH(AC$1&amp;$R825,$AF$1:$CM$1&amp;$AF$2:$CM$2,0))*VLOOKUP($Q825,$C$17:$M$20,COUNTBLANK($D$15:M$15)+1,FALSE)</f>
        <v>0</v>
      </c>
    </row>
    <row r="826" spans="17:29" x14ac:dyDescent="0.2">
      <c r="Q826" t="s">
        <v>421</v>
      </c>
      <c r="R826">
        <f t="shared" si="151"/>
        <v>2</v>
      </c>
      <c r="S826">
        <f t="shared" si="150"/>
        <v>44</v>
      </c>
      <c r="T826" s="3">
        <f t="array" ref="T826">INDEX($AF$3:$CM$62,MATCH($S826,$AE$3:$AE$62,0),MATCH(T$1&amp;$R826,$AF$1:$CM$1&amp;$AF$2:$CM$2,0))*VLOOKUP($Q826,$C$17:$M$20,COUNTBLANK($D$15:D$15)+1,FALSE)</f>
        <v>132</v>
      </c>
      <c r="U826" s="3">
        <f t="array" ref="U826">INDEX($AF$3:$CM$62,MATCH($S826,$AE$3:$AE$62,0),MATCH(U$1&amp;$R826,$AF$1:$CM$1&amp;$AF$2:$CM$2,0))*VLOOKUP($Q826,$C$17:$M$20,COUNTBLANK($D$15:E$15)+1,FALSE)</f>
        <v>0</v>
      </c>
      <c r="V826" s="3">
        <f t="array" ref="V826">INDEX($AF$3:$CM$62,MATCH($S826,$AE$3:$AE$62,0),MATCH(V$1&amp;$R826,$AF$1:$CM$1&amp;$AF$2:$CM$2,0))*VLOOKUP($Q826,$C$17:$M$20,COUNTBLANK($D$15:F$15)+1,FALSE)</f>
        <v>264</v>
      </c>
      <c r="W826" s="3">
        <f t="array" ref="W826">INDEX($AF$3:$CM$62,MATCH($S826,$AE$3:$AE$62,0),MATCH(W$1&amp;$R826,$AF$1:$CM$1&amp;$AF$2:$CM$2,0))*VLOOKUP($Q826,$C$17:$M$20,COUNTBLANK($D$15:G$15)+1,FALSE)</f>
        <v>0</v>
      </c>
      <c r="X826" s="3">
        <f t="array" ref="X826">INDEX($AF$3:$CM$62,MATCH($S826,$AE$3:$AE$62,0),MATCH(X$1&amp;$R826,$AF$1:$CM$1&amp;$AF$2:$CM$2,0))*VLOOKUP($Q826,$C$17:$M$20,COUNTBLANK($D$15:H$15)+1,FALSE)</f>
        <v>0</v>
      </c>
      <c r="Y826" s="3">
        <f t="array" ref="Y826">INDEX($AF$3:$CM$62,MATCH($S826,$AE$3:$AE$62,0),MATCH(Y$1&amp;$R826,$AF$1:$CM$1&amp;$AF$2:$CM$2,0))*VLOOKUP($Q826,$C$17:$M$20,COUNTBLANK($D$15:I$15)+1,FALSE)</f>
        <v>0</v>
      </c>
      <c r="Z826" s="3">
        <f t="array" ref="Z826">INDEX($AF$3:$CM$62,MATCH($S826,$AE$3:$AE$62,0),MATCH(Z$1&amp;$R826,$AF$1:$CM$1&amp;$AF$2:$CM$2,0))*VLOOKUP($Q826,$C$17:$M$20,COUNTBLANK($D$15:J$15)+1,FALSE)</f>
        <v>0.12</v>
      </c>
      <c r="AA826" s="3">
        <f t="array" ref="AA826">INDEX($AF$3:$CM$62,MATCH($S826,$AE$3:$AE$62,0),MATCH(AA$1&amp;$R826,$AF$1:$CM$1&amp;$AF$2:$CM$2,0))*VLOOKUP($Q826,$C$17:$M$20,COUNTBLANK($D$15:K$15)+1,FALSE)</f>
        <v>0.12</v>
      </c>
      <c r="AB826" s="3">
        <f t="array" ref="AB826">INDEX($AF$3:$CM$62,MATCH($S826,$AE$3:$AE$62,0),MATCH(AB$1&amp;$R826,$AF$1:$CM$1&amp;$AF$2:$CM$2,0))*VLOOKUP($Q826,$C$17:$M$20,COUNTBLANK($D$15:L$15)+1,FALSE)</f>
        <v>0</v>
      </c>
      <c r="AC826" s="3">
        <f t="array" ref="AC826">INDEX($AF$3:$CM$62,MATCH($S826,$AE$3:$AE$62,0),MATCH(AC$1&amp;$R826,$AF$1:$CM$1&amp;$AF$2:$CM$2,0))*VLOOKUP($Q826,$C$17:$M$20,COUNTBLANK($D$15:M$15)+1,FALSE)</f>
        <v>0</v>
      </c>
    </row>
    <row r="827" spans="17:29" x14ac:dyDescent="0.2">
      <c r="Q827" t="s">
        <v>421</v>
      </c>
      <c r="R827">
        <f t="shared" si="151"/>
        <v>2</v>
      </c>
      <c r="S827">
        <f t="shared" si="150"/>
        <v>45</v>
      </c>
      <c r="T827" s="3">
        <f t="array" ref="T827">INDEX($AF$3:$CM$62,MATCH($S827,$AE$3:$AE$62,0),MATCH(T$1&amp;$R827,$AF$1:$CM$1&amp;$AF$2:$CM$2,0))*VLOOKUP($Q827,$C$17:$M$20,COUNTBLANK($D$15:D$15)+1,FALSE)</f>
        <v>135</v>
      </c>
      <c r="U827" s="3">
        <f t="array" ref="U827">INDEX($AF$3:$CM$62,MATCH($S827,$AE$3:$AE$62,0),MATCH(U$1&amp;$R827,$AF$1:$CM$1&amp;$AF$2:$CM$2,0))*VLOOKUP($Q827,$C$17:$M$20,COUNTBLANK($D$15:E$15)+1,FALSE)</f>
        <v>0</v>
      </c>
      <c r="V827" s="3">
        <f t="array" ref="V827">INDEX($AF$3:$CM$62,MATCH($S827,$AE$3:$AE$62,0),MATCH(V$1&amp;$R827,$AF$1:$CM$1&amp;$AF$2:$CM$2,0))*VLOOKUP($Q827,$C$17:$M$20,COUNTBLANK($D$15:F$15)+1,FALSE)</f>
        <v>270</v>
      </c>
      <c r="W827" s="3">
        <f t="array" ref="W827">INDEX($AF$3:$CM$62,MATCH($S827,$AE$3:$AE$62,0),MATCH(W$1&amp;$R827,$AF$1:$CM$1&amp;$AF$2:$CM$2,0))*VLOOKUP($Q827,$C$17:$M$20,COUNTBLANK($D$15:G$15)+1,FALSE)</f>
        <v>0</v>
      </c>
      <c r="X827" s="3">
        <f t="array" ref="X827">INDEX($AF$3:$CM$62,MATCH($S827,$AE$3:$AE$62,0),MATCH(X$1&amp;$R827,$AF$1:$CM$1&amp;$AF$2:$CM$2,0))*VLOOKUP($Q827,$C$17:$M$20,COUNTBLANK($D$15:H$15)+1,FALSE)</f>
        <v>0</v>
      </c>
      <c r="Y827" s="3">
        <f t="array" ref="Y827">INDEX($AF$3:$CM$62,MATCH($S827,$AE$3:$AE$62,0),MATCH(Y$1&amp;$R827,$AF$1:$CM$1&amp;$AF$2:$CM$2,0))*VLOOKUP($Q827,$C$17:$M$20,COUNTBLANK($D$15:I$15)+1,FALSE)</f>
        <v>0</v>
      </c>
      <c r="Z827" s="3">
        <f t="array" ref="Z827">INDEX($AF$3:$CM$62,MATCH($S827,$AE$3:$AE$62,0),MATCH(Z$1&amp;$R827,$AF$1:$CM$1&amp;$AF$2:$CM$2,0))*VLOOKUP($Q827,$C$17:$M$20,COUNTBLANK($D$15:J$15)+1,FALSE)</f>
        <v>0.12</v>
      </c>
      <c r="AA827" s="3">
        <f t="array" ref="AA827">INDEX($AF$3:$CM$62,MATCH($S827,$AE$3:$AE$62,0),MATCH(AA$1&amp;$R827,$AF$1:$CM$1&amp;$AF$2:$CM$2,0))*VLOOKUP($Q827,$C$17:$M$20,COUNTBLANK($D$15:K$15)+1,FALSE)</f>
        <v>0.12</v>
      </c>
      <c r="AB827" s="3">
        <f t="array" ref="AB827">INDEX($AF$3:$CM$62,MATCH($S827,$AE$3:$AE$62,0),MATCH(AB$1&amp;$R827,$AF$1:$CM$1&amp;$AF$2:$CM$2,0))*VLOOKUP($Q827,$C$17:$M$20,COUNTBLANK($D$15:L$15)+1,FALSE)</f>
        <v>0</v>
      </c>
      <c r="AC827" s="3">
        <f t="array" ref="AC827">INDEX($AF$3:$CM$62,MATCH($S827,$AE$3:$AE$62,0),MATCH(AC$1&amp;$R827,$AF$1:$CM$1&amp;$AF$2:$CM$2,0))*VLOOKUP($Q827,$C$17:$M$20,COUNTBLANK($D$15:M$15)+1,FALSE)</f>
        <v>0</v>
      </c>
    </row>
    <row r="828" spans="17:29" x14ac:dyDescent="0.2">
      <c r="Q828" t="s">
        <v>421</v>
      </c>
      <c r="R828">
        <f t="shared" si="151"/>
        <v>2</v>
      </c>
      <c r="S828">
        <f t="shared" si="150"/>
        <v>46</v>
      </c>
      <c r="T828" s="3">
        <f t="array" ref="T828">INDEX($AF$3:$CM$62,MATCH($S828,$AE$3:$AE$62,0),MATCH(T$1&amp;$R828,$AF$1:$CM$1&amp;$AF$2:$CM$2,0))*VLOOKUP($Q828,$C$17:$M$20,COUNTBLANK($D$15:D$15)+1,FALSE)</f>
        <v>138</v>
      </c>
      <c r="U828" s="3">
        <f t="array" ref="U828">INDEX($AF$3:$CM$62,MATCH($S828,$AE$3:$AE$62,0),MATCH(U$1&amp;$R828,$AF$1:$CM$1&amp;$AF$2:$CM$2,0))*VLOOKUP($Q828,$C$17:$M$20,COUNTBLANK($D$15:E$15)+1,FALSE)</f>
        <v>0</v>
      </c>
      <c r="V828" s="3">
        <f t="array" ref="V828">INDEX($AF$3:$CM$62,MATCH($S828,$AE$3:$AE$62,0),MATCH(V$1&amp;$R828,$AF$1:$CM$1&amp;$AF$2:$CM$2,0))*VLOOKUP($Q828,$C$17:$M$20,COUNTBLANK($D$15:F$15)+1,FALSE)</f>
        <v>276</v>
      </c>
      <c r="W828" s="3">
        <f t="array" ref="W828">INDEX($AF$3:$CM$62,MATCH($S828,$AE$3:$AE$62,0),MATCH(W$1&amp;$R828,$AF$1:$CM$1&amp;$AF$2:$CM$2,0))*VLOOKUP($Q828,$C$17:$M$20,COUNTBLANK($D$15:G$15)+1,FALSE)</f>
        <v>0</v>
      </c>
      <c r="X828" s="3">
        <f t="array" ref="X828">INDEX($AF$3:$CM$62,MATCH($S828,$AE$3:$AE$62,0),MATCH(X$1&amp;$R828,$AF$1:$CM$1&amp;$AF$2:$CM$2,0))*VLOOKUP($Q828,$C$17:$M$20,COUNTBLANK($D$15:H$15)+1,FALSE)</f>
        <v>0</v>
      </c>
      <c r="Y828" s="3">
        <f t="array" ref="Y828">INDEX($AF$3:$CM$62,MATCH($S828,$AE$3:$AE$62,0),MATCH(Y$1&amp;$R828,$AF$1:$CM$1&amp;$AF$2:$CM$2,0))*VLOOKUP($Q828,$C$17:$M$20,COUNTBLANK($D$15:I$15)+1,FALSE)</f>
        <v>0</v>
      </c>
      <c r="Z828" s="3">
        <f t="array" ref="Z828">INDEX($AF$3:$CM$62,MATCH($S828,$AE$3:$AE$62,0),MATCH(Z$1&amp;$R828,$AF$1:$CM$1&amp;$AF$2:$CM$2,0))*VLOOKUP($Q828,$C$17:$M$20,COUNTBLANK($D$15:J$15)+1,FALSE)</f>
        <v>0.12</v>
      </c>
      <c r="AA828" s="3">
        <f t="array" ref="AA828">INDEX($AF$3:$CM$62,MATCH($S828,$AE$3:$AE$62,0),MATCH(AA$1&amp;$R828,$AF$1:$CM$1&amp;$AF$2:$CM$2,0))*VLOOKUP($Q828,$C$17:$M$20,COUNTBLANK($D$15:K$15)+1,FALSE)</f>
        <v>0.12</v>
      </c>
      <c r="AB828" s="3">
        <f t="array" ref="AB828">INDEX($AF$3:$CM$62,MATCH($S828,$AE$3:$AE$62,0),MATCH(AB$1&amp;$R828,$AF$1:$CM$1&amp;$AF$2:$CM$2,0))*VLOOKUP($Q828,$C$17:$M$20,COUNTBLANK($D$15:L$15)+1,FALSE)</f>
        <v>0</v>
      </c>
      <c r="AC828" s="3">
        <f t="array" ref="AC828">INDEX($AF$3:$CM$62,MATCH($S828,$AE$3:$AE$62,0),MATCH(AC$1&amp;$R828,$AF$1:$CM$1&amp;$AF$2:$CM$2,0))*VLOOKUP($Q828,$C$17:$M$20,COUNTBLANK($D$15:M$15)+1,FALSE)</f>
        <v>0</v>
      </c>
    </row>
    <row r="829" spans="17:29" x14ac:dyDescent="0.2">
      <c r="Q829" t="s">
        <v>421</v>
      </c>
      <c r="R829">
        <f t="shared" si="151"/>
        <v>2</v>
      </c>
      <c r="S829">
        <f t="shared" si="150"/>
        <v>47</v>
      </c>
      <c r="T829" s="3">
        <f t="array" ref="T829">INDEX($AF$3:$CM$62,MATCH($S829,$AE$3:$AE$62,0),MATCH(T$1&amp;$R829,$AF$1:$CM$1&amp;$AF$2:$CM$2,0))*VLOOKUP($Q829,$C$17:$M$20,COUNTBLANK($D$15:D$15)+1,FALSE)</f>
        <v>141</v>
      </c>
      <c r="U829" s="3">
        <f t="array" ref="U829">INDEX($AF$3:$CM$62,MATCH($S829,$AE$3:$AE$62,0),MATCH(U$1&amp;$R829,$AF$1:$CM$1&amp;$AF$2:$CM$2,0))*VLOOKUP($Q829,$C$17:$M$20,COUNTBLANK($D$15:E$15)+1,FALSE)</f>
        <v>0</v>
      </c>
      <c r="V829" s="3">
        <f t="array" ref="V829">INDEX($AF$3:$CM$62,MATCH($S829,$AE$3:$AE$62,0),MATCH(V$1&amp;$R829,$AF$1:$CM$1&amp;$AF$2:$CM$2,0))*VLOOKUP($Q829,$C$17:$M$20,COUNTBLANK($D$15:F$15)+1,FALSE)</f>
        <v>282</v>
      </c>
      <c r="W829" s="3">
        <f t="array" ref="W829">INDEX($AF$3:$CM$62,MATCH($S829,$AE$3:$AE$62,0),MATCH(W$1&amp;$R829,$AF$1:$CM$1&amp;$AF$2:$CM$2,0))*VLOOKUP($Q829,$C$17:$M$20,COUNTBLANK($D$15:G$15)+1,FALSE)</f>
        <v>0</v>
      </c>
      <c r="X829" s="3">
        <f t="array" ref="X829">INDEX($AF$3:$CM$62,MATCH($S829,$AE$3:$AE$62,0),MATCH(X$1&amp;$R829,$AF$1:$CM$1&amp;$AF$2:$CM$2,0))*VLOOKUP($Q829,$C$17:$M$20,COUNTBLANK($D$15:H$15)+1,FALSE)</f>
        <v>0</v>
      </c>
      <c r="Y829" s="3">
        <f t="array" ref="Y829">INDEX($AF$3:$CM$62,MATCH($S829,$AE$3:$AE$62,0),MATCH(Y$1&amp;$R829,$AF$1:$CM$1&amp;$AF$2:$CM$2,0))*VLOOKUP($Q829,$C$17:$M$20,COUNTBLANK($D$15:I$15)+1,FALSE)</f>
        <v>0</v>
      </c>
      <c r="Z829" s="3">
        <f t="array" ref="Z829">INDEX($AF$3:$CM$62,MATCH($S829,$AE$3:$AE$62,0),MATCH(Z$1&amp;$R829,$AF$1:$CM$1&amp;$AF$2:$CM$2,0))*VLOOKUP($Q829,$C$17:$M$20,COUNTBLANK($D$15:J$15)+1,FALSE)</f>
        <v>0.12</v>
      </c>
      <c r="AA829" s="3">
        <f t="array" ref="AA829">INDEX($AF$3:$CM$62,MATCH($S829,$AE$3:$AE$62,0),MATCH(AA$1&amp;$R829,$AF$1:$CM$1&amp;$AF$2:$CM$2,0))*VLOOKUP($Q829,$C$17:$M$20,COUNTBLANK($D$15:K$15)+1,FALSE)</f>
        <v>0.12</v>
      </c>
      <c r="AB829" s="3">
        <f t="array" ref="AB829">INDEX($AF$3:$CM$62,MATCH($S829,$AE$3:$AE$62,0),MATCH(AB$1&amp;$R829,$AF$1:$CM$1&amp;$AF$2:$CM$2,0))*VLOOKUP($Q829,$C$17:$M$20,COUNTBLANK($D$15:L$15)+1,FALSE)</f>
        <v>0</v>
      </c>
      <c r="AC829" s="3">
        <f t="array" ref="AC829">INDEX($AF$3:$CM$62,MATCH($S829,$AE$3:$AE$62,0),MATCH(AC$1&amp;$R829,$AF$1:$CM$1&amp;$AF$2:$CM$2,0))*VLOOKUP($Q829,$C$17:$M$20,COUNTBLANK($D$15:M$15)+1,FALSE)</f>
        <v>0</v>
      </c>
    </row>
    <row r="830" spans="17:29" x14ac:dyDescent="0.2">
      <c r="Q830" t="s">
        <v>421</v>
      </c>
      <c r="R830">
        <f t="shared" si="151"/>
        <v>2</v>
      </c>
      <c r="S830">
        <f t="shared" si="150"/>
        <v>48</v>
      </c>
      <c r="T830" s="3">
        <f t="array" ref="T830">INDEX($AF$3:$CM$62,MATCH($S830,$AE$3:$AE$62,0),MATCH(T$1&amp;$R830,$AF$1:$CM$1&amp;$AF$2:$CM$2,0))*VLOOKUP($Q830,$C$17:$M$20,COUNTBLANK($D$15:D$15)+1,FALSE)</f>
        <v>144</v>
      </c>
      <c r="U830" s="3">
        <f t="array" ref="U830">INDEX($AF$3:$CM$62,MATCH($S830,$AE$3:$AE$62,0),MATCH(U$1&amp;$R830,$AF$1:$CM$1&amp;$AF$2:$CM$2,0))*VLOOKUP($Q830,$C$17:$M$20,COUNTBLANK($D$15:E$15)+1,FALSE)</f>
        <v>0</v>
      </c>
      <c r="V830" s="3">
        <f t="array" ref="V830">INDEX($AF$3:$CM$62,MATCH($S830,$AE$3:$AE$62,0),MATCH(V$1&amp;$R830,$AF$1:$CM$1&amp;$AF$2:$CM$2,0))*VLOOKUP($Q830,$C$17:$M$20,COUNTBLANK($D$15:F$15)+1,FALSE)</f>
        <v>288</v>
      </c>
      <c r="W830" s="3">
        <f t="array" ref="W830">INDEX($AF$3:$CM$62,MATCH($S830,$AE$3:$AE$62,0),MATCH(W$1&amp;$R830,$AF$1:$CM$1&amp;$AF$2:$CM$2,0))*VLOOKUP($Q830,$C$17:$M$20,COUNTBLANK($D$15:G$15)+1,FALSE)</f>
        <v>0</v>
      </c>
      <c r="X830" s="3">
        <f t="array" ref="X830">INDEX($AF$3:$CM$62,MATCH($S830,$AE$3:$AE$62,0),MATCH(X$1&amp;$R830,$AF$1:$CM$1&amp;$AF$2:$CM$2,0))*VLOOKUP($Q830,$C$17:$M$20,COUNTBLANK($D$15:H$15)+1,FALSE)</f>
        <v>0</v>
      </c>
      <c r="Y830" s="3">
        <f t="array" ref="Y830">INDEX($AF$3:$CM$62,MATCH($S830,$AE$3:$AE$62,0),MATCH(Y$1&amp;$R830,$AF$1:$CM$1&amp;$AF$2:$CM$2,0))*VLOOKUP($Q830,$C$17:$M$20,COUNTBLANK($D$15:I$15)+1,FALSE)</f>
        <v>0</v>
      </c>
      <c r="Z830" s="3">
        <f t="array" ref="Z830">INDEX($AF$3:$CM$62,MATCH($S830,$AE$3:$AE$62,0),MATCH(Z$1&amp;$R830,$AF$1:$CM$1&amp;$AF$2:$CM$2,0))*VLOOKUP($Q830,$C$17:$M$20,COUNTBLANK($D$15:J$15)+1,FALSE)</f>
        <v>0.12</v>
      </c>
      <c r="AA830" s="3">
        <f t="array" ref="AA830">INDEX($AF$3:$CM$62,MATCH($S830,$AE$3:$AE$62,0),MATCH(AA$1&amp;$R830,$AF$1:$CM$1&amp;$AF$2:$CM$2,0))*VLOOKUP($Q830,$C$17:$M$20,COUNTBLANK($D$15:K$15)+1,FALSE)</f>
        <v>0.12</v>
      </c>
      <c r="AB830" s="3">
        <f t="array" ref="AB830">INDEX($AF$3:$CM$62,MATCH($S830,$AE$3:$AE$62,0),MATCH(AB$1&amp;$R830,$AF$1:$CM$1&amp;$AF$2:$CM$2,0))*VLOOKUP($Q830,$C$17:$M$20,COUNTBLANK($D$15:L$15)+1,FALSE)</f>
        <v>0</v>
      </c>
      <c r="AC830" s="3">
        <f t="array" ref="AC830">INDEX($AF$3:$CM$62,MATCH($S830,$AE$3:$AE$62,0),MATCH(AC$1&amp;$R830,$AF$1:$CM$1&amp;$AF$2:$CM$2,0))*VLOOKUP($Q830,$C$17:$M$20,COUNTBLANK($D$15:M$15)+1,FALSE)</f>
        <v>0</v>
      </c>
    </row>
    <row r="831" spans="17:29" x14ac:dyDescent="0.2">
      <c r="Q831" t="s">
        <v>421</v>
      </c>
      <c r="R831">
        <f t="shared" si="151"/>
        <v>2</v>
      </c>
      <c r="S831">
        <f t="shared" si="150"/>
        <v>49</v>
      </c>
      <c r="T831" s="3">
        <f t="array" ref="T831">INDEX($AF$3:$CM$62,MATCH($S831,$AE$3:$AE$62,0),MATCH(T$1&amp;$R831,$AF$1:$CM$1&amp;$AF$2:$CM$2,0))*VLOOKUP($Q831,$C$17:$M$20,COUNTBLANK($D$15:D$15)+1,FALSE)</f>
        <v>147</v>
      </c>
      <c r="U831" s="3">
        <f t="array" ref="U831">INDEX($AF$3:$CM$62,MATCH($S831,$AE$3:$AE$62,0),MATCH(U$1&amp;$R831,$AF$1:$CM$1&amp;$AF$2:$CM$2,0))*VLOOKUP($Q831,$C$17:$M$20,COUNTBLANK($D$15:E$15)+1,FALSE)</f>
        <v>0</v>
      </c>
      <c r="V831" s="3">
        <f t="array" ref="V831">INDEX($AF$3:$CM$62,MATCH($S831,$AE$3:$AE$62,0),MATCH(V$1&amp;$R831,$AF$1:$CM$1&amp;$AF$2:$CM$2,0))*VLOOKUP($Q831,$C$17:$M$20,COUNTBLANK($D$15:F$15)+1,FALSE)</f>
        <v>294</v>
      </c>
      <c r="W831" s="3">
        <f t="array" ref="W831">INDEX($AF$3:$CM$62,MATCH($S831,$AE$3:$AE$62,0),MATCH(W$1&amp;$R831,$AF$1:$CM$1&amp;$AF$2:$CM$2,0))*VLOOKUP($Q831,$C$17:$M$20,COUNTBLANK($D$15:G$15)+1,FALSE)</f>
        <v>0</v>
      </c>
      <c r="X831" s="3">
        <f t="array" ref="X831">INDEX($AF$3:$CM$62,MATCH($S831,$AE$3:$AE$62,0),MATCH(X$1&amp;$R831,$AF$1:$CM$1&amp;$AF$2:$CM$2,0))*VLOOKUP($Q831,$C$17:$M$20,COUNTBLANK($D$15:H$15)+1,FALSE)</f>
        <v>0</v>
      </c>
      <c r="Y831" s="3">
        <f t="array" ref="Y831">INDEX($AF$3:$CM$62,MATCH($S831,$AE$3:$AE$62,0),MATCH(Y$1&amp;$R831,$AF$1:$CM$1&amp;$AF$2:$CM$2,0))*VLOOKUP($Q831,$C$17:$M$20,COUNTBLANK($D$15:I$15)+1,FALSE)</f>
        <v>0</v>
      </c>
      <c r="Z831" s="3">
        <f t="array" ref="Z831">INDEX($AF$3:$CM$62,MATCH($S831,$AE$3:$AE$62,0),MATCH(Z$1&amp;$R831,$AF$1:$CM$1&amp;$AF$2:$CM$2,0))*VLOOKUP($Q831,$C$17:$M$20,COUNTBLANK($D$15:J$15)+1,FALSE)</f>
        <v>0.12</v>
      </c>
      <c r="AA831" s="3">
        <f t="array" ref="AA831">INDEX($AF$3:$CM$62,MATCH($S831,$AE$3:$AE$62,0),MATCH(AA$1&amp;$R831,$AF$1:$CM$1&amp;$AF$2:$CM$2,0))*VLOOKUP($Q831,$C$17:$M$20,COUNTBLANK($D$15:K$15)+1,FALSE)</f>
        <v>0.12</v>
      </c>
      <c r="AB831" s="3">
        <f t="array" ref="AB831">INDEX($AF$3:$CM$62,MATCH($S831,$AE$3:$AE$62,0),MATCH(AB$1&amp;$R831,$AF$1:$CM$1&amp;$AF$2:$CM$2,0))*VLOOKUP($Q831,$C$17:$M$20,COUNTBLANK($D$15:L$15)+1,FALSE)</f>
        <v>0</v>
      </c>
      <c r="AC831" s="3">
        <f t="array" ref="AC831">INDEX($AF$3:$CM$62,MATCH($S831,$AE$3:$AE$62,0),MATCH(AC$1&amp;$R831,$AF$1:$CM$1&amp;$AF$2:$CM$2,0))*VLOOKUP($Q831,$C$17:$M$20,COUNTBLANK($D$15:M$15)+1,FALSE)</f>
        <v>0</v>
      </c>
    </row>
    <row r="832" spans="17:29" x14ac:dyDescent="0.2">
      <c r="Q832" t="s">
        <v>421</v>
      </c>
      <c r="R832">
        <f t="shared" si="151"/>
        <v>2</v>
      </c>
      <c r="S832">
        <f t="shared" ref="S832:S895" si="152">S772</f>
        <v>50</v>
      </c>
      <c r="T832" s="3">
        <f t="array" ref="T832">INDEX($AF$3:$CM$62,MATCH($S832,$AE$3:$AE$62,0),MATCH(T$1&amp;$R832,$AF$1:$CM$1&amp;$AF$2:$CM$2,0))*VLOOKUP($Q832,$C$17:$M$20,COUNTBLANK($D$15:D$15)+1,FALSE)</f>
        <v>150</v>
      </c>
      <c r="U832" s="3">
        <f t="array" ref="U832">INDEX($AF$3:$CM$62,MATCH($S832,$AE$3:$AE$62,0),MATCH(U$1&amp;$R832,$AF$1:$CM$1&amp;$AF$2:$CM$2,0))*VLOOKUP($Q832,$C$17:$M$20,COUNTBLANK($D$15:E$15)+1,FALSE)</f>
        <v>0</v>
      </c>
      <c r="V832" s="3">
        <f t="array" ref="V832">INDEX($AF$3:$CM$62,MATCH($S832,$AE$3:$AE$62,0),MATCH(V$1&amp;$R832,$AF$1:$CM$1&amp;$AF$2:$CM$2,0))*VLOOKUP($Q832,$C$17:$M$20,COUNTBLANK($D$15:F$15)+1,FALSE)</f>
        <v>300</v>
      </c>
      <c r="W832" s="3">
        <f t="array" ref="W832">INDEX($AF$3:$CM$62,MATCH($S832,$AE$3:$AE$62,0),MATCH(W$1&amp;$R832,$AF$1:$CM$1&amp;$AF$2:$CM$2,0))*VLOOKUP($Q832,$C$17:$M$20,COUNTBLANK($D$15:G$15)+1,FALSE)</f>
        <v>0</v>
      </c>
      <c r="X832" s="3">
        <f t="array" ref="X832">INDEX($AF$3:$CM$62,MATCH($S832,$AE$3:$AE$62,0),MATCH(X$1&amp;$R832,$AF$1:$CM$1&amp;$AF$2:$CM$2,0))*VLOOKUP($Q832,$C$17:$M$20,COUNTBLANK($D$15:H$15)+1,FALSE)</f>
        <v>0</v>
      </c>
      <c r="Y832" s="3">
        <f t="array" ref="Y832">INDEX($AF$3:$CM$62,MATCH($S832,$AE$3:$AE$62,0),MATCH(Y$1&amp;$R832,$AF$1:$CM$1&amp;$AF$2:$CM$2,0))*VLOOKUP($Q832,$C$17:$M$20,COUNTBLANK($D$15:I$15)+1,FALSE)</f>
        <v>0</v>
      </c>
      <c r="Z832" s="3">
        <f t="array" ref="Z832">INDEX($AF$3:$CM$62,MATCH($S832,$AE$3:$AE$62,0),MATCH(Z$1&amp;$R832,$AF$1:$CM$1&amp;$AF$2:$CM$2,0))*VLOOKUP($Q832,$C$17:$M$20,COUNTBLANK($D$15:J$15)+1,FALSE)</f>
        <v>0.15000000000000002</v>
      </c>
      <c r="AA832" s="3">
        <f t="array" ref="AA832">INDEX($AF$3:$CM$62,MATCH($S832,$AE$3:$AE$62,0),MATCH(AA$1&amp;$R832,$AF$1:$CM$1&amp;$AF$2:$CM$2,0))*VLOOKUP($Q832,$C$17:$M$20,COUNTBLANK($D$15:K$15)+1,FALSE)</f>
        <v>0.15000000000000002</v>
      </c>
      <c r="AB832" s="3">
        <f t="array" ref="AB832">INDEX($AF$3:$CM$62,MATCH($S832,$AE$3:$AE$62,0),MATCH(AB$1&amp;$R832,$AF$1:$CM$1&amp;$AF$2:$CM$2,0))*VLOOKUP($Q832,$C$17:$M$20,COUNTBLANK($D$15:L$15)+1,FALSE)</f>
        <v>0</v>
      </c>
      <c r="AC832" s="3">
        <f t="array" ref="AC832">INDEX($AF$3:$CM$62,MATCH($S832,$AE$3:$AE$62,0),MATCH(AC$1&amp;$R832,$AF$1:$CM$1&amp;$AF$2:$CM$2,0))*VLOOKUP($Q832,$C$17:$M$20,COUNTBLANK($D$15:M$15)+1,FALSE)</f>
        <v>0</v>
      </c>
    </row>
    <row r="833" spans="17:29" x14ac:dyDescent="0.2">
      <c r="Q833" t="s">
        <v>421</v>
      </c>
      <c r="R833">
        <f t="shared" si="151"/>
        <v>2</v>
      </c>
      <c r="S833">
        <f t="shared" si="152"/>
        <v>51</v>
      </c>
      <c r="T833" s="3">
        <f t="array" ref="T833">INDEX($AF$3:$CM$62,MATCH($S833,$AE$3:$AE$62,0),MATCH(T$1&amp;$R833,$AF$1:$CM$1&amp;$AF$2:$CM$2,0))*VLOOKUP($Q833,$C$17:$M$20,COUNTBLANK($D$15:D$15)+1,FALSE)</f>
        <v>153</v>
      </c>
      <c r="U833" s="3">
        <f t="array" ref="U833">INDEX($AF$3:$CM$62,MATCH($S833,$AE$3:$AE$62,0),MATCH(U$1&amp;$R833,$AF$1:$CM$1&amp;$AF$2:$CM$2,0))*VLOOKUP($Q833,$C$17:$M$20,COUNTBLANK($D$15:E$15)+1,FALSE)</f>
        <v>0</v>
      </c>
      <c r="V833" s="3">
        <f t="array" ref="V833">INDEX($AF$3:$CM$62,MATCH($S833,$AE$3:$AE$62,0),MATCH(V$1&amp;$R833,$AF$1:$CM$1&amp;$AF$2:$CM$2,0))*VLOOKUP($Q833,$C$17:$M$20,COUNTBLANK($D$15:F$15)+1,FALSE)</f>
        <v>306</v>
      </c>
      <c r="W833" s="3">
        <f t="array" ref="W833">INDEX($AF$3:$CM$62,MATCH($S833,$AE$3:$AE$62,0),MATCH(W$1&amp;$R833,$AF$1:$CM$1&amp;$AF$2:$CM$2,0))*VLOOKUP($Q833,$C$17:$M$20,COUNTBLANK($D$15:G$15)+1,FALSE)</f>
        <v>0</v>
      </c>
      <c r="X833" s="3">
        <f t="array" ref="X833">INDEX($AF$3:$CM$62,MATCH($S833,$AE$3:$AE$62,0),MATCH(X$1&amp;$R833,$AF$1:$CM$1&amp;$AF$2:$CM$2,0))*VLOOKUP($Q833,$C$17:$M$20,COUNTBLANK($D$15:H$15)+1,FALSE)</f>
        <v>0</v>
      </c>
      <c r="Y833" s="3">
        <f t="array" ref="Y833">INDEX($AF$3:$CM$62,MATCH($S833,$AE$3:$AE$62,0),MATCH(Y$1&amp;$R833,$AF$1:$CM$1&amp;$AF$2:$CM$2,0))*VLOOKUP($Q833,$C$17:$M$20,COUNTBLANK($D$15:I$15)+1,FALSE)</f>
        <v>0</v>
      </c>
      <c r="Z833" s="3">
        <f t="array" ref="Z833">INDEX($AF$3:$CM$62,MATCH($S833,$AE$3:$AE$62,0),MATCH(Z$1&amp;$R833,$AF$1:$CM$1&amp;$AF$2:$CM$2,0))*VLOOKUP($Q833,$C$17:$M$20,COUNTBLANK($D$15:J$15)+1,FALSE)</f>
        <v>0.15000000000000002</v>
      </c>
      <c r="AA833" s="3">
        <f t="array" ref="AA833">INDEX($AF$3:$CM$62,MATCH($S833,$AE$3:$AE$62,0),MATCH(AA$1&amp;$R833,$AF$1:$CM$1&amp;$AF$2:$CM$2,0))*VLOOKUP($Q833,$C$17:$M$20,COUNTBLANK($D$15:K$15)+1,FALSE)</f>
        <v>0.15000000000000002</v>
      </c>
      <c r="AB833" s="3">
        <f t="array" ref="AB833">INDEX($AF$3:$CM$62,MATCH($S833,$AE$3:$AE$62,0),MATCH(AB$1&amp;$R833,$AF$1:$CM$1&amp;$AF$2:$CM$2,0))*VLOOKUP($Q833,$C$17:$M$20,COUNTBLANK($D$15:L$15)+1,FALSE)</f>
        <v>0</v>
      </c>
      <c r="AC833" s="3">
        <f t="array" ref="AC833">INDEX($AF$3:$CM$62,MATCH($S833,$AE$3:$AE$62,0),MATCH(AC$1&amp;$R833,$AF$1:$CM$1&amp;$AF$2:$CM$2,0))*VLOOKUP($Q833,$C$17:$M$20,COUNTBLANK($D$15:M$15)+1,FALSE)</f>
        <v>0</v>
      </c>
    </row>
    <row r="834" spans="17:29" x14ac:dyDescent="0.2">
      <c r="Q834" t="s">
        <v>421</v>
      </c>
      <c r="R834">
        <f t="shared" si="151"/>
        <v>2</v>
      </c>
      <c r="S834">
        <f t="shared" si="152"/>
        <v>52</v>
      </c>
      <c r="T834" s="3">
        <f t="array" ref="T834">INDEX($AF$3:$CM$62,MATCH($S834,$AE$3:$AE$62,0),MATCH(T$1&amp;$R834,$AF$1:$CM$1&amp;$AF$2:$CM$2,0))*VLOOKUP($Q834,$C$17:$M$20,COUNTBLANK($D$15:D$15)+1,FALSE)</f>
        <v>156</v>
      </c>
      <c r="U834" s="3">
        <f t="array" ref="U834">INDEX($AF$3:$CM$62,MATCH($S834,$AE$3:$AE$62,0),MATCH(U$1&amp;$R834,$AF$1:$CM$1&amp;$AF$2:$CM$2,0))*VLOOKUP($Q834,$C$17:$M$20,COUNTBLANK($D$15:E$15)+1,FALSE)</f>
        <v>0</v>
      </c>
      <c r="V834" s="3">
        <f t="array" ref="V834">INDEX($AF$3:$CM$62,MATCH($S834,$AE$3:$AE$62,0),MATCH(V$1&amp;$R834,$AF$1:$CM$1&amp;$AF$2:$CM$2,0))*VLOOKUP($Q834,$C$17:$M$20,COUNTBLANK($D$15:F$15)+1,FALSE)</f>
        <v>312</v>
      </c>
      <c r="W834" s="3">
        <f t="array" ref="W834">INDEX($AF$3:$CM$62,MATCH($S834,$AE$3:$AE$62,0),MATCH(W$1&amp;$R834,$AF$1:$CM$1&amp;$AF$2:$CM$2,0))*VLOOKUP($Q834,$C$17:$M$20,COUNTBLANK($D$15:G$15)+1,FALSE)</f>
        <v>0</v>
      </c>
      <c r="X834" s="3">
        <f t="array" ref="X834">INDEX($AF$3:$CM$62,MATCH($S834,$AE$3:$AE$62,0),MATCH(X$1&amp;$R834,$AF$1:$CM$1&amp;$AF$2:$CM$2,0))*VLOOKUP($Q834,$C$17:$M$20,COUNTBLANK($D$15:H$15)+1,FALSE)</f>
        <v>0</v>
      </c>
      <c r="Y834" s="3">
        <f t="array" ref="Y834">INDEX($AF$3:$CM$62,MATCH($S834,$AE$3:$AE$62,0),MATCH(Y$1&amp;$R834,$AF$1:$CM$1&amp;$AF$2:$CM$2,0))*VLOOKUP($Q834,$C$17:$M$20,COUNTBLANK($D$15:I$15)+1,FALSE)</f>
        <v>0</v>
      </c>
      <c r="Z834" s="3">
        <f t="array" ref="Z834">INDEX($AF$3:$CM$62,MATCH($S834,$AE$3:$AE$62,0),MATCH(Z$1&amp;$R834,$AF$1:$CM$1&amp;$AF$2:$CM$2,0))*VLOOKUP($Q834,$C$17:$M$20,COUNTBLANK($D$15:J$15)+1,FALSE)</f>
        <v>0.15000000000000002</v>
      </c>
      <c r="AA834" s="3">
        <f t="array" ref="AA834">INDEX($AF$3:$CM$62,MATCH($S834,$AE$3:$AE$62,0),MATCH(AA$1&amp;$R834,$AF$1:$CM$1&amp;$AF$2:$CM$2,0))*VLOOKUP($Q834,$C$17:$M$20,COUNTBLANK($D$15:K$15)+1,FALSE)</f>
        <v>0.15000000000000002</v>
      </c>
      <c r="AB834" s="3">
        <f t="array" ref="AB834">INDEX($AF$3:$CM$62,MATCH($S834,$AE$3:$AE$62,0),MATCH(AB$1&amp;$R834,$AF$1:$CM$1&amp;$AF$2:$CM$2,0))*VLOOKUP($Q834,$C$17:$M$20,COUNTBLANK($D$15:L$15)+1,FALSE)</f>
        <v>0</v>
      </c>
      <c r="AC834" s="3">
        <f t="array" ref="AC834">INDEX($AF$3:$CM$62,MATCH($S834,$AE$3:$AE$62,0),MATCH(AC$1&amp;$R834,$AF$1:$CM$1&amp;$AF$2:$CM$2,0))*VLOOKUP($Q834,$C$17:$M$20,COUNTBLANK($D$15:M$15)+1,FALSE)</f>
        <v>0</v>
      </c>
    </row>
    <row r="835" spans="17:29" x14ac:dyDescent="0.2">
      <c r="Q835" t="s">
        <v>421</v>
      </c>
      <c r="R835">
        <f t="shared" si="151"/>
        <v>2</v>
      </c>
      <c r="S835">
        <f t="shared" si="152"/>
        <v>53</v>
      </c>
      <c r="T835" s="3">
        <f t="array" ref="T835">INDEX($AF$3:$CM$62,MATCH($S835,$AE$3:$AE$62,0),MATCH(T$1&amp;$R835,$AF$1:$CM$1&amp;$AF$2:$CM$2,0))*VLOOKUP($Q835,$C$17:$M$20,COUNTBLANK($D$15:D$15)+1,FALSE)</f>
        <v>159</v>
      </c>
      <c r="U835" s="3">
        <f t="array" ref="U835">INDEX($AF$3:$CM$62,MATCH($S835,$AE$3:$AE$62,0),MATCH(U$1&amp;$R835,$AF$1:$CM$1&amp;$AF$2:$CM$2,0))*VLOOKUP($Q835,$C$17:$M$20,COUNTBLANK($D$15:E$15)+1,FALSE)</f>
        <v>0</v>
      </c>
      <c r="V835" s="3">
        <f t="array" ref="V835">INDEX($AF$3:$CM$62,MATCH($S835,$AE$3:$AE$62,0),MATCH(V$1&amp;$R835,$AF$1:$CM$1&amp;$AF$2:$CM$2,0))*VLOOKUP($Q835,$C$17:$M$20,COUNTBLANK($D$15:F$15)+1,FALSE)</f>
        <v>318</v>
      </c>
      <c r="W835" s="3">
        <f t="array" ref="W835">INDEX($AF$3:$CM$62,MATCH($S835,$AE$3:$AE$62,0),MATCH(W$1&amp;$R835,$AF$1:$CM$1&amp;$AF$2:$CM$2,0))*VLOOKUP($Q835,$C$17:$M$20,COUNTBLANK($D$15:G$15)+1,FALSE)</f>
        <v>0</v>
      </c>
      <c r="X835" s="3">
        <f t="array" ref="X835">INDEX($AF$3:$CM$62,MATCH($S835,$AE$3:$AE$62,0),MATCH(X$1&amp;$R835,$AF$1:$CM$1&amp;$AF$2:$CM$2,0))*VLOOKUP($Q835,$C$17:$M$20,COUNTBLANK($D$15:H$15)+1,FALSE)</f>
        <v>0</v>
      </c>
      <c r="Y835" s="3">
        <f t="array" ref="Y835">INDEX($AF$3:$CM$62,MATCH($S835,$AE$3:$AE$62,0),MATCH(Y$1&amp;$R835,$AF$1:$CM$1&amp;$AF$2:$CM$2,0))*VLOOKUP($Q835,$C$17:$M$20,COUNTBLANK($D$15:I$15)+1,FALSE)</f>
        <v>0</v>
      </c>
      <c r="Z835" s="3">
        <f t="array" ref="Z835">INDEX($AF$3:$CM$62,MATCH($S835,$AE$3:$AE$62,0),MATCH(Z$1&amp;$R835,$AF$1:$CM$1&amp;$AF$2:$CM$2,0))*VLOOKUP($Q835,$C$17:$M$20,COUNTBLANK($D$15:J$15)+1,FALSE)</f>
        <v>0.15000000000000002</v>
      </c>
      <c r="AA835" s="3">
        <f t="array" ref="AA835">INDEX($AF$3:$CM$62,MATCH($S835,$AE$3:$AE$62,0),MATCH(AA$1&amp;$R835,$AF$1:$CM$1&amp;$AF$2:$CM$2,0))*VLOOKUP($Q835,$C$17:$M$20,COUNTBLANK($D$15:K$15)+1,FALSE)</f>
        <v>0.15000000000000002</v>
      </c>
      <c r="AB835" s="3">
        <f t="array" ref="AB835">INDEX($AF$3:$CM$62,MATCH($S835,$AE$3:$AE$62,0),MATCH(AB$1&amp;$R835,$AF$1:$CM$1&amp;$AF$2:$CM$2,0))*VLOOKUP($Q835,$C$17:$M$20,COUNTBLANK($D$15:L$15)+1,FALSE)</f>
        <v>0</v>
      </c>
      <c r="AC835" s="3">
        <f t="array" ref="AC835">INDEX($AF$3:$CM$62,MATCH($S835,$AE$3:$AE$62,0),MATCH(AC$1&amp;$R835,$AF$1:$CM$1&amp;$AF$2:$CM$2,0))*VLOOKUP($Q835,$C$17:$M$20,COUNTBLANK($D$15:M$15)+1,FALSE)</f>
        <v>0</v>
      </c>
    </row>
    <row r="836" spans="17:29" x14ac:dyDescent="0.2">
      <c r="Q836" t="s">
        <v>421</v>
      </c>
      <c r="R836">
        <f t="shared" si="151"/>
        <v>2</v>
      </c>
      <c r="S836">
        <f t="shared" si="152"/>
        <v>54</v>
      </c>
      <c r="T836" s="3">
        <f t="array" ref="T836">INDEX($AF$3:$CM$62,MATCH($S836,$AE$3:$AE$62,0),MATCH(T$1&amp;$R836,$AF$1:$CM$1&amp;$AF$2:$CM$2,0))*VLOOKUP($Q836,$C$17:$M$20,COUNTBLANK($D$15:D$15)+1,FALSE)</f>
        <v>162</v>
      </c>
      <c r="U836" s="3">
        <f t="array" ref="U836">INDEX($AF$3:$CM$62,MATCH($S836,$AE$3:$AE$62,0),MATCH(U$1&amp;$R836,$AF$1:$CM$1&amp;$AF$2:$CM$2,0))*VLOOKUP($Q836,$C$17:$M$20,COUNTBLANK($D$15:E$15)+1,FALSE)</f>
        <v>0</v>
      </c>
      <c r="V836" s="3">
        <f t="array" ref="V836">INDEX($AF$3:$CM$62,MATCH($S836,$AE$3:$AE$62,0),MATCH(V$1&amp;$R836,$AF$1:$CM$1&amp;$AF$2:$CM$2,0))*VLOOKUP($Q836,$C$17:$M$20,COUNTBLANK($D$15:F$15)+1,FALSE)</f>
        <v>324</v>
      </c>
      <c r="W836" s="3">
        <f t="array" ref="W836">INDEX($AF$3:$CM$62,MATCH($S836,$AE$3:$AE$62,0),MATCH(W$1&amp;$R836,$AF$1:$CM$1&amp;$AF$2:$CM$2,0))*VLOOKUP($Q836,$C$17:$M$20,COUNTBLANK($D$15:G$15)+1,FALSE)</f>
        <v>0</v>
      </c>
      <c r="X836" s="3">
        <f t="array" ref="X836">INDEX($AF$3:$CM$62,MATCH($S836,$AE$3:$AE$62,0),MATCH(X$1&amp;$R836,$AF$1:$CM$1&amp;$AF$2:$CM$2,0))*VLOOKUP($Q836,$C$17:$M$20,COUNTBLANK($D$15:H$15)+1,FALSE)</f>
        <v>0</v>
      </c>
      <c r="Y836" s="3">
        <f t="array" ref="Y836">INDEX($AF$3:$CM$62,MATCH($S836,$AE$3:$AE$62,0),MATCH(Y$1&amp;$R836,$AF$1:$CM$1&amp;$AF$2:$CM$2,0))*VLOOKUP($Q836,$C$17:$M$20,COUNTBLANK($D$15:I$15)+1,FALSE)</f>
        <v>0</v>
      </c>
      <c r="Z836" s="3">
        <f t="array" ref="Z836">INDEX($AF$3:$CM$62,MATCH($S836,$AE$3:$AE$62,0),MATCH(Z$1&amp;$R836,$AF$1:$CM$1&amp;$AF$2:$CM$2,0))*VLOOKUP($Q836,$C$17:$M$20,COUNTBLANK($D$15:J$15)+1,FALSE)</f>
        <v>0.15000000000000002</v>
      </c>
      <c r="AA836" s="3">
        <f t="array" ref="AA836">INDEX($AF$3:$CM$62,MATCH($S836,$AE$3:$AE$62,0),MATCH(AA$1&amp;$R836,$AF$1:$CM$1&amp;$AF$2:$CM$2,0))*VLOOKUP($Q836,$C$17:$M$20,COUNTBLANK($D$15:K$15)+1,FALSE)</f>
        <v>0.15000000000000002</v>
      </c>
      <c r="AB836" s="3">
        <f t="array" ref="AB836">INDEX($AF$3:$CM$62,MATCH($S836,$AE$3:$AE$62,0),MATCH(AB$1&amp;$R836,$AF$1:$CM$1&amp;$AF$2:$CM$2,0))*VLOOKUP($Q836,$C$17:$M$20,COUNTBLANK($D$15:L$15)+1,FALSE)</f>
        <v>0</v>
      </c>
      <c r="AC836" s="3">
        <f t="array" ref="AC836">INDEX($AF$3:$CM$62,MATCH($S836,$AE$3:$AE$62,0),MATCH(AC$1&amp;$R836,$AF$1:$CM$1&amp;$AF$2:$CM$2,0))*VLOOKUP($Q836,$C$17:$M$20,COUNTBLANK($D$15:M$15)+1,FALSE)</f>
        <v>0</v>
      </c>
    </row>
    <row r="837" spans="17:29" x14ac:dyDescent="0.2">
      <c r="Q837" t="s">
        <v>421</v>
      </c>
      <c r="R837">
        <f t="shared" si="151"/>
        <v>2</v>
      </c>
      <c r="S837">
        <f t="shared" si="152"/>
        <v>55</v>
      </c>
      <c r="T837" s="3">
        <f t="array" ref="T837">INDEX($AF$3:$CM$62,MATCH($S837,$AE$3:$AE$62,0),MATCH(T$1&amp;$R837,$AF$1:$CM$1&amp;$AF$2:$CM$2,0))*VLOOKUP($Q837,$C$17:$M$20,COUNTBLANK($D$15:D$15)+1,FALSE)</f>
        <v>165</v>
      </c>
      <c r="U837" s="3">
        <f t="array" ref="U837">INDEX($AF$3:$CM$62,MATCH($S837,$AE$3:$AE$62,0),MATCH(U$1&amp;$R837,$AF$1:$CM$1&amp;$AF$2:$CM$2,0))*VLOOKUP($Q837,$C$17:$M$20,COUNTBLANK($D$15:E$15)+1,FALSE)</f>
        <v>0</v>
      </c>
      <c r="V837" s="3">
        <f t="array" ref="V837">INDEX($AF$3:$CM$62,MATCH($S837,$AE$3:$AE$62,0),MATCH(V$1&amp;$R837,$AF$1:$CM$1&amp;$AF$2:$CM$2,0))*VLOOKUP($Q837,$C$17:$M$20,COUNTBLANK($D$15:F$15)+1,FALSE)</f>
        <v>330</v>
      </c>
      <c r="W837" s="3">
        <f t="array" ref="W837">INDEX($AF$3:$CM$62,MATCH($S837,$AE$3:$AE$62,0),MATCH(W$1&amp;$R837,$AF$1:$CM$1&amp;$AF$2:$CM$2,0))*VLOOKUP($Q837,$C$17:$M$20,COUNTBLANK($D$15:G$15)+1,FALSE)</f>
        <v>0</v>
      </c>
      <c r="X837" s="3">
        <f t="array" ref="X837">INDEX($AF$3:$CM$62,MATCH($S837,$AE$3:$AE$62,0),MATCH(X$1&amp;$R837,$AF$1:$CM$1&amp;$AF$2:$CM$2,0))*VLOOKUP($Q837,$C$17:$M$20,COUNTBLANK($D$15:H$15)+1,FALSE)</f>
        <v>0</v>
      </c>
      <c r="Y837" s="3">
        <f t="array" ref="Y837">INDEX($AF$3:$CM$62,MATCH($S837,$AE$3:$AE$62,0),MATCH(Y$1&amp;$R837,$AF$1:$CM$1&amp;$AF$2:$CM$2,0))*VLOOKUP($Q837,$C$17:$M$20,COUNTBLANK($D$15:I$15)+1,FALSE)</f>
        <v>0</v>
      </c>
      <c r="Z837" s="3">
        <f t="array" ref="Z837">INDEX($AF$3:$CM$62,MATCH($S837,$AE$3:$AE$62,0),MATCH(Z$1&amp;$R837,$AF$1:$CM$1&amp;$AF$2:$CM$2,0))*VLOOKUP($Q837,$C$17:$M$20,COUNTBLANK($D$15:J$15)+1,FALSE)</f>
        <v>0.15000000000000002</v>
      </c>
      <c r="AA837" s="3">
        <f t="array" ref="AA837">INDEX($AF$3:$CM$62,MATCH($S837,$AE$3:$AE$62,0),MATCH(AA$1&amp;$R837,$AF$1:$CM$1&amp;$AF$2:$CM$2,0))*VLOOKUP($Q837,$C$17:$M$20,COUNTBLANK($D$15:K$15)+1,FALSE)</f>
        <v>0.15000000000000002</v>
      </c>
      <c r="AB837" s="3">
        <f t="array" ref="AB837">INDEX($AF$3:$CM$62,MATCH($S837,$AE$3:$AE$62,0),MATCH(AB$1&amp;$R837,$AF$1:$CM$1&amp;$AF$2:$CM$2,0))*VLOOKUP($Q837,$C$17:$M$20,COUNTBLANK($D$15:L$15)+1,FALSE)</f>
        <v>0</v>
      </c>
      <c r="AC837" s="3">
        <f t="array" ref="AC837">INDEX($AF$3:$CM$62,MATCH($S837,$AE$3:$AE$62,0),MATCH(AC$1&amp;$R837,$AF$1:$CM$1&amp;$AF$2:$CM$2,0))*VLOOKUP($Q837,$C$17:$M$20,COUNTBLANK($D$15:M$15)+1,FALSE)</f>
        <v>0</v>
      </c>
    </row>
    <row r="838" spans="17:29" x14ac:dyDescent="0.2">
      <c r="Q838" t="s">
        <v>421</v>
      </c>
      <c r="R838">
        <f t="shared" si="151"/>
        <v>2</v>
      </c>
      <c r="S838">
        <f t="shared" si="152"/>
        <v>56</v>
      </c>
      <c r="T838" s="3">
        <f t="array" ref="T838">INDEX($AF$3:$CM$62,MATCH($S838,$AE$3:$AE$62,0),MATCH(T$1&amp;$R838,$AF$1:$CM$1&amp;$AF$2:$CM$2,0))*VLOOKUP($Q838,$C$17:$M$20,COUNTBLANK($D$15:D$15)+1,FALSE)</f>
        <v>168</v>
      </c>
      <c r="U838" s="3">
        <f t="array" ref="U838">INDEX($AF$3:$CM$62,MATCH($S838,$AE$3:$AE$62,0),MATCH(U$1&amp;$R838,$AF$1:$CM$1&amp;$AF$2:$CM$2,0))*VLOOKUP($Q838,$C$17:$M$20,COUNTBLANK($D$15:E$15)+1,FALSE)</f>
        <v>0</v>
      </c>
      <c r="V838" s="3">
        <f t="array" ref="V838">INDEX($AF$3:$CM$62,MATCH($S838,$AE$3:$AE$62,0),MATCH(V$1&amp;$R838,$AF$1:$CM$1&amp;$AF$2:$CM$2,0))*VLOOKUP($Q838,$C$17:$M$20,COUNTBLANK($D$15:F$15)+1,FALSE)</f>
        <v>336</v>
      </c>
      <c r="W838" s="3">
        <f t="array" ref="W838">INDEX($AF$3:$CM$62,MATCH($S838,$AE$3:$AE$62,0),MATCH(W$1&amp;$R838,$AF$1:$CM$1&amp;$AF$2:$CM$2,0))*VLOOKUP($Q838,$C$17:$M$20,COUNTBLANK($D$15:G$15)+1,FALSE)</f>
        <v>0</v>
      </c>
      <c r="X838" s="3">
        <f t="array" ref="X838">INDEX($AF$3:$CM$62,MATCH($S838,$AE$3:$AE$62,0),MATCH(X$1&amp;$R838,$AF$1:$CM$1&amp;$AF$2:$CM$2,0))*VLOOKUP($Q838,$C$17:$M$20,COUNTBLANK($D$15:H$15)+1,FALSE)</f>
        <v>0</v>
      </c>
      <c r="Y838" s="3">
        <f t="array" ref="Y838">INDEX($AF$3:$CM$62,MATCH($S838,$AE$3:$AE$62,0),MATCH(Y$1&amp;$R838,$AF$1:$CM$1&amp;$AF$2:$CM$2,0))*VLOOKUP($Q838,$C$17:$M$20,COUNTBLANK($D$15:I$15)+1,FALSE)</f>
        <v>0</v>
      </c>
      <c r="Z838" s="3">
        <f t="array" ref="Z838">INDEX($AF$3:$CM$62,MATCH($S838,$AE$3:$AE$62,0),MATCH(Z$1&amp;$R838,$AF$1:$CM$1&amp;$AF$2:$CM$2,0))*VLOOKUP($Q838,$C$17:$M$20,COUNTBLANK($D$15:J$15)+1,FALSE)</f>
        <v>0.15000000000000002</v>
      </c>
      <c r="AA838" s="3">
        <f t="array" ref="AA838">INDEX($AF$3:$CM$62,MATCH($S838,$AE$3:$AE$62,0),MATCH(AA$1&amp;$R838,$AF$1:$CM$1&amp;$AF$2:$CM$2,0))*VLOOKUP($Q838,$C$17:$M$20,COUNTBLANK($D$15:K$15)+1,FALSE)</f>
        <v>0.15000000000000002</v>
      </c>
      <c r="AB838" s="3">
        <f t="array" ref="AB838">INDEX($AF$3:$CM$62,MATCH($S838,$AE$3:$AE$62,0),MATCH(AB$1&amp;$R838,$AF$1:$CM$1&amp;$AF$2:$CM$2,0))*VLOOKUP($Q838,$C$17:$M$20,COUNTBLANK($D$15:L$15)+1,FALSE)</f>
        <v>0</v>
      </c>
      <c r="AC838" s="3">
        <f t="array" ref="AC838">INDEX($AF$3:$CM$62,MATCH($S838,$AE$3:$AE$62,0),MATCH(AC$1&amp;$R838,$AF$1:$CM$1&amp;$AF$2:$CM$2,0))*VLOOKUP($Q838,$C$17:$M$20,COUNTBLANK($D$15:M$15)+1,FALSE)</f>
        <v>0</v>
      </c>
    </row>
    <row r="839" spans="17:29" x14ac:dyDescent="0.2">
      <c r="Q839" t="s">
        <v>421</v>
      </c>
      <c r="R839">
        <f t="shared" si="151"/>
        <v>2</v>
      </c>
      <c r="S839">
        <f t="shared" si="152"/>
        <v>57</v>
      </c>
      <c r="T839" s="3">
        <f t="array" ref="T839">INDEX($AF$3:$CM$62,MATCH($S839,$AE$3:$AE$62,0),MATCH(T$1&amp;$R839,$AF$1:$CM$1&amp;$AF$2:$CM$2,0))*VLOOKUP($Q839,$C$17:$M$20,COUNTBLANK($D$15:D$15)+1,FALSE)</f>
        <v>171</v>
      </c>
      <c r="U839" s="3">
        <f t="array" ref="U839">INDEX($AF$3:$CM$62,MATCH($S839,$AE$3:$AE$62,0),MATCH(U$1&amp;$R839,$AF$1:$CM$1&amp;$AF$2:$CM$2,0))*VLOOKUP($Q839,$C$17:$M$20,COUNTBLANK($D$15:E$15)+1,FALSE)</f>
        <v>0</v>
      </c>
      <c r="V839" s="3">
        <f t="array" ref="V839">INDEX($AF$3:$CM$62,MATCH($S839,$AE$3:$AE$62,0),MATCH(V$1&amp;$R839,$AF$1:$CM$1&amp;$AF$2:$CM$2,0))*VLOOKUP($Q839,$C$17:$M$20,COUNTBLANK($D$15:F$15)+1,FALSE)</f>
        <v>342</v>
      </c>
      <c r="W839" s="3">
        <f t="array" ref="W839">INDEX($AF$3:$CM$62,MATCH($S839,$AE$3:$AE$62,0),MATCH(W$1&amp;$R839,$AF$1:$CM$1&amp;$AF$2:$CM$2,0))*VLOOKUP($Q839,$C$17:$M$20,COUNTBLANK($D$15:G$15)+1,FALSE)</f>
        <v>0</v>
      </c>
      <c r="X839" s="3">
        <f t="array" ref="X839">INDEX($AF$3:$CM$62,MATCH($S839,$AE$3:$AE$62,0),MATCH(X$1&amp;$R839,$AF$1:$CM$1&amp;$AF$2:$CM$2,0))*VLOOKUP($Q839,$C$17:$M$20,COUNTBLANK($D$15:H$15)+1,FALSE)</f>
        <v>0</v>
      </c>
      <c r="Y839" s="3">
        <f t="array" ref="Y839">INDEX($AF$3:$CM$62,MATCH($S839,$AE$3:$AE$62,0),MATCH(Y$1&amp;$R839,$AF$1:$CM$1&amp;$AF$2:$CM$2,0))*VLOOKUP($Q839,$C$17:$M$20,COUNTBLANK($D$15:I$15)+1,FALSE)</f>
        <v>0</v>
      </c>
      <c r="Z839" s="3">
        <f t="array" ref="Z839">INDEX($AF$3:$CM$62,MATCH($S839,$AE$3:$AE$62,0),MATCH(Z$1&amp;$R839,$AF$1:$CM$1&amp;$AF$2:$CM$2,0))*VLOOKUP($Q839,$C$17:$M$20,COUNTBLANK($D$15:J$15)+1,FALSE)</f>
        <v>0.15000000000000002</v>
      </c>
      <c r="AA839" s="3">
        <f t="array" ref="AA839">INDEX($AF$3:$CM$62,MATCH($S839,$AE$3:$AE$62,0),MATCH(AA$1&amp;$R839,$AF$1:$CM$1&amp;$AF$2:$CM$2,0))*VLOOKUP($Q839,$C$17:$M$20,COUNTBLANK($D$15:K$15)+1,FALSE)</f>
        <v>0.15000000000000002</v>
      </c>
      <c r="AB839" s="3">
        <f t="array" ref="AB839">INDEX($AF$3:$CM$62,MATCH($S839,$AE$3:$AE$62,0),MATCH(AB$1&amp;$R839,$AF$1:$CM$1&amp;$AF$2:$CM$2,0))*VLOOKUP($Q839,$C$17:$M$20,COUNTBLANK($D$15:L$15)+1,FALSE)</f>
        <v>0</v>
      </c>
      <c r="AC839" s="3">
        <f t="array" ref="AC839">INDEX($AF$3:$CM$62,MATCH($S839,$AE$3:$AE$62,0),MATCH(AC$1&amp;$R839,$AF$1:$CM$1&amp;$AF$2:$CM$2,0))*VLOOKUP($Q839,$C$17:$M$20,COUNTBLANK($D$15:M$15)+1,FALSE)</f>
        <v>0</v>
      </c>
    </row>
    <row r="840" spans="17:29" x14ac:dyDescent="0.2">
      <c r="Q840" t="s">
        <v>421</v>
      </c>
      <c r="R840">
        <f t="shared" si="151"/>
        <v>2</v>
      </c>
      <c r="S840">
        <f t="shared" si="152"/>
        <v>58</v>
      </c>
      <c r="T840" s="3">
        <f t="array" ref="T840">INDEX($AF$3:$CM$62,MATCH($S840,$AE$3:$AE$62,0),MATCH(T$1&amp;$R840,$AF$1:$CM$1&amp;$AF$2:$CM$2,0))*VLOOKUP($Q840,$C$17:$M$20,COUNTBLANK($D$15:D$15)+1,FALSE)</f>
        <v>174</v>
      </c>
      <c r="U840" s="3">
        <f t="array" ref="U840">INDEX($AF$3:$CM$62,MATCH($S840,$AE$3:$AE$62,0),MATCH(U$1&amp;$R840,$AF$1:$CM$1&amp;$AF$2:$CM$2,0))*VLOOKUP($Q840,$C$17:$M$20,COUNTBLANK($D$15:E$15)+1,FALSE)</f>
        <v>0</v>
      </c>
      <c r="V840" s="3">
        <f t="array" ref="V840">INDEX($AF$3:$CM$62,MATCH($S840,$AE$3:$AE$62,0),MATCH(V$1&amp;$R840,$AF$1:$CM$1&amp;$AF$2:$CM$2,0))*VLOOKUP($Q840,$C$17:$M$20,COUNTBLANK($D$15:F$15)+1,FALSE)</f>
        <v>348</v>
      </c>
      <c r="W840" s="3">
        <f t="array" ref="W840">INDEX($AF$3:$CM$62,MATCH($S840,$AE$3:$AE$62,0),MATCH(W$1&amp;$R840,$AF$1:$CM$1&amp;$AF$2:$CM$2,0))*VLOOKUP($Q840,$C$17:$M$20,COUNTBLANK($D$15:G$15)+1,FALSE)</f>
        <v>0</v>
      </c>
      <c r="X840" s="3">
        <f t="array" ref="X840">INDEX($AF$3:$CM$62,MATCH($S840,$AE$3:$AE$62,0),MATCH(X$1&amp;$R840,$AF$1:$CM$1&amp;$AF$2:$CM$2,0))*VLOOKUP($Q840,$C$17:$M$20,COUNTBLANK($D$15:H$15)+1,FALSE)</f>
        <v>0</v>
      </c>
      <c r="Y840" s="3">
        <f t="array" ref="Y840">INDEX($AF$3:$CM$62,MATCH($S840,$AE$3:$AE$62,0),MATCH(Y$1&amp;$R840,$AF$1:$CM$1&amp;$AF$2:$CM$2,0))*VLOOKUP($Q840,$C$17:$M$20,COUNTBLANK($D$15:I$15)+1,FALSE)</f>
        <v>0</v>
      </c>
      <c r="Z840" s="3">
        <f t="array" ref="Z840">INDEX($AF$3:$CM$62,MATCH($S840,$AE$3:$AE$62,0),MATCH(Z$1&amp;$R840,$AF$1:$CM$1&amp;$AF$2:$CM$2,0))*VLOOKUP($Q840,$C$17:$M$20,COUNTBLANK($D$15:J$15)+1,FALSE)</f>
        <v>0.15000000000000002</v>
      </c>
      <c r="AA840" s="3">
        <f t="array" ref="AA840">INDEX($AF$3:$CM$62,MATCH($S840,$AE$3:$AE$62,0),MATCH(AA$1&amp;$R840,$AF$1:$CM$1&amp;$AF$2:$CM$2,0))*VLOOKUP($Q840,$C$17:$M$20,COUNTBLANK($D$15:K$15)+1,FALSE)</f>
        <v>0.15000000000000002</v>
      </c>
      <c r="AB840" s="3">
        <f t="array" ref="AB840">INDEX($AF$3:$CM$62,MATCH($S840,$AE$3:$AE$62,0),MATCH(AB$1&amp;$R840,$AF$1:$CM$1&amp;$AF$2:$CM$2,0))*VLOOKUP($Q840,$C$17:$M$20,COUNTBLANK($D$15:L$15)+1,FALSE)</f>
        <v>0</v>
      </c>
      <c r="AC840" s="3">
        <f t="array" ref="AC840">INDEX($AF$3:$CM$62,MATCH($S840,$AE$3:$AE$62,0),MATCH(AC$1&amp;$R840,$AF$1:$CM$1&amp;$AF$2:$CM$2,0))*VLOOKUP($Q840,$C$17:$M$20,COUNTBLANK($D$15:M$15)+1,FALSE)</f>
        <v>0</v>
      </c>
    </row>
    <row r="841" spans="17:29" x14ac:dyDescent="0.2">
      <c r="Q841" t="s">
        <v>421</v>
      </c>
      <c r="R841">
        <f t="shared" si="151"/>
        <v>2</v>
      </c>
      <c r="S841">
        <f t="shared" si="152"/>
        <v>59</v>
      </c>
      <c r="T841" s="3">
        <f t="array" ref="T841">INDEX($AF$3:$CM$62,MATCH($S841,$AE$3:$AE$62,0),MATCH(T$1&amp;$R841,$AF$1:$CM$1&amp;$AF$2:$CM$2,0))*VLOOKUP($Q841,$C$17:$M$20,COUNTBLANK($D$15:D$15)+1,FALSE)</f>
        <v>177</v>
      </c>
      <c r="U841" s="3">
        <f t="array" ref="U841">INDEX($AF$3:$CM$62,MATCH($S841,$AE$3:$AE$62,0),MATCH(U$1&amp;$R841,$AF$1:$CM$1&amp;$AF$2:$CM$2,0))*VLOOKUP($Q841,$C$17:$M$20,COUNTBLANK($D$15:E$15)+1,FALSE)</f>
        <v>0</v>
      </c>
      <c r="V841" s="3">
        <f t="array" ref="V841">INDEX($AF$3:$CM$62,MATCH($S841,$AE$3:$AE$62,0),MATCH(V$1&amp;$R841,$AF$1:$CM$1&amp;$AF$2:$CM$2,0))*VLOOKUP($Q841,$C$17:$M$20,COUNTBLANK($D$15:F$15)+1,FALSE)</f>
        <v>354</v>
      </c>
      <c r="W841" s="3">
        <f t="array" ref="W841">INDEX($AF$3:$CM$62,MATCH($S841,$AE$3:$AE$62,0),MATCH(W$1&amp;$R841,$AF$1:$CM$1&amp;$AF$2:$CM$2,0))*VLOOKUP($Q841,$C$17:$M$20,COUNTBLANK($D$15:G$15)+1,FALSE)</f>
        <v>0</v>
      </c>
      <c r="X841" s="3">
        <f t="array" ref="X841">INDEX($AF$3:$CM$62,MATCH($S841,$AE$3:$AE$62,0),MATCH(X$1&amp;$R841,$AF$1:$CM$1&amp;$AF$2:$CM$2,0))*VLOOKUP($Q841,$C$17:$M$20,COUNTBLANK($D$15:H$15)+1,FALSE)</f>
        <v>0</v>
      </c>
      <c r="Y841" s="3">
        <f t="array" ref="Y841">INDEX($AF$3:$CM$62,MATCH($S841,$AE$3:$AE$62,0),MATCH(Y$1&amp;$R841,$AF$1:$CM$1&amp;$AF$2:$CM$2,0))*VLOOKUP($Q841,$C$17:$M$20,COUNTBLANK($D$15:I$15)+1,FALSE)</f>
        <v>0</v>
      </c>
      <c r="Z841" s="3">
        <f t="array" ref="Z841">INDEX($AF$3:$CM$62,MATCH($S841,$AE$3:$AE$62,0),MATCH(Z$1&amp;$R841,$AF$1:$CM$1&amp;$AF$2:$CM$2,0))*VLOOKUP($Q841,$C$17:$M$20,COUNTBLANK($D$15:J$15)+1,FALSE)</f>
        <v>0.15000000000000002</v>
      </c>
      <c r="AA841" s="3">
        <f t="array" ref="AA841">INDEX($AF$3:$CM$62,MATCH($S841,$AE$3:$AE$62,0),MATCH(AA$1&amp;$R841,$AF$1:$CM$1&amp;$AF$2:$CM$2,0))*VLOOKUP($Q841,$C$17:$M$20,COUNTBLANK($D$15:K$15)+1,FALSE)</f>
        <v>0.15000000000000002</v>
      </c>
      <c r="AB841" s="3">
        <f t="array" ref="AB841">INDEX($AF$3:$CM$62,MATCH($S841,$AE$3:$AE$62,0),MATCH(AB$1&amp;$R841,$AF$1:$CM$1&amp;$AF$2:$CM$2,0))*VLOOKUP($Q841,$C$17:$M$20,COUNTBLANK($D$15:L$15)+1,FALSE)</f>
        <v>0</v>
      </c>
      <c r="AC841" s="3">
        <f t="array" ref="AC841">INDEX($AF$3:$CM$62,MATCH($S841,$AE$3:$AE$62,0),MATCH(AC$1&amp;$R841,$AF$1:$CM$1&amp;$AF$2:$CM$2,0))*VLOOKUP($Q841,$C$17:$M$20,COUNTBLANK($D$15:M$15)+1,FALSE)</f>
        <v>0</v>
      </c>
    </row>
    <row r="842" spans="17:29" x14ac:dyDescent="0.2">
      <c r="Q842" t="s">
        <v>421</v>
      </c>
      <c r="R842">
        <f t="shared" si="151"/>
        <v>2</v>
      </c>
      <c r="S842">
        <f t="shared" si="152"/>
        <v>60</v>
      </c>
      <c r="T842" s="3">
        <f t="array" ref="T842">INDEX($AF$3:$CM$62,MATCH($S842,$AE$3:$AE$62,0),MATCH(T$1&amp;$R842,$AF$1:$CM$1&amp;$AF$2:$CM$2,0))*VLOOKUP($Q842,$C$17:$M$20,COUNTBLANK($D$15:D$15)+1,FALSE)</f>
        <v>180</v>
      </c>
      <c r="U842" s="3">
        <f t="array" ref="U842">INDEX($AF$3:$CM$62,MATCH($S842,$AE$3:$AE$62,0),MATCH(U$1&amp;$R842,$AF$1:$CM$1&amp;$AF$2:$CM$2,0))*VLOOKUP($Q842,$C$17:$M$20,COUNTBLANK($D$15:E$15)+1,FALSE)</f>
        <v>0</v>
      </c>
      <c r="V842" s="3">
        <f t="array" ref="V842">INDEX($AF$3:$CM$62,MATCH($S842,$AE$3:$AE$62,0),MATCH(V$1&amp;$R842,$AF$1:$CM$1&amp;$AF$2:$CM$2,0))*VLOOKUP($Q842,$C$17:$M$20,COUNTBLANK($D$15:F$15)+1,FALSE)</f>
        <v>360</v>
      </c>
      <c r="W842" s="3">
        <f t="array" ref="W842">INDEX($AF$3:$CM$62,MATCH($S842,$AE$3:$AE$62,0),MATCH(W$1&amp;$R842,$AF$1:$CM$1&amp;$AF$2:$CM$2,0))*VLOOKUP($Q842,$C$17:$M$20,COUNTBLANK($D$15:G$15)+1,FALSE)</f>
        <v>0</v>
      </c>
      <c r="X842" s="3">
        <f t="array" ref="X842">INDEX($AF$3:$CM$62,MATCH($S842,$AE$3:$AE$62,0),MATCH(X$1&amp;$R842,$AF$1:$CM$1&amp;$AF$2:$CM$2,0))*VLOOKUP($Q842,$C$17:$M$20,COUNTBLANK($D$15:H$15)+1,FALSE)</f>
        <v>0</v>
      </c>
      <c r="Y842" s="3">
        <f t="array" ref="Y842">INDEX($AF$3:$CM$62,MATCH($S842,$AE$3:$AE$62,0),MATCH(Y$1&amp;$R842,$AF$1:$CM$1&amp;$AF$2:$CM$2,0))*VLOOKUP($Q842,$C$17:$M$20,COUNTBLANK($D$15:I$15)+1,FALSE)</f>
        <v>0</v>
      </c>
      <c r="Z842" s="3">
        <f t="array" ref="Z842">INDEX($AF$3:$CM$62,MATCH($S842,$AE$3:$AE$62,0),MATCH(Z$1&amp;$R842,$AF$1:$CM$1&amp;$AF$2:$CM$2,0))*VLOOKUP($Q842,$C$17:$M$20,COUNTBLANK($D$15:J$15)+1,FALSE)</f>
        <v>0.18000000000000005</v>
      </c>
      <c r="AA842" s="3">
        <f t="array" ref="AA842">INDEX($AF$3:$CM$62,MATCH($S842,$AE$3:$AE$62,0),MATCH(AA$1&amp;$R842,$AF$1:$CM$1&amp;$AF$2:$CM$2,0))*VLOOKUP($Q842,$C$17:$M$20,COUNTBLANK($D$15:K$15)+1,FALSE)</f>
        <v>0.18000000000000005</v>
      </c>
      <c r="AB842" s="3">
        <f t="array" ref="AB842">INDEX($AF$3:$CM$62,MATCH($S842,$AE$3:$AE$62,0),MATCH(AB$1&amp;$R842,$AF$1:$CM$1&amp;$AF$2:$CM$2,0))*VLOOKUP($Q842,$C$17:$M$20,COUNTBLANK($D$15:L$15)+1,FALSE)</f>
        <v>0</v>
      </c>
      <c r="AC842" s="3">
        <f t="array" ref="AC842">INDEX($AF$3:$CM$62,MATCH($S842,$AE$3:$AE$62,0),MATCH(AC$1&amp;$R842,$AF$1:$CM$1&amp;$AF$2:$CM$2,0))*VLOOKUP($Q842,$C$17:$M$20,COUNTBLANK($D$15:M$15)+1,FALSE)</f>
        <v>0</v>
      </c>
    </row>
    <row r="843" spans="17:29" x14ac:dyDescent="0.2">
      <c r="Q843" t="s">
        <v>421</v>
      </c>
      <c r="R843">
        <f t="shared" si="151"/>
        <v>3</v>
      </c>
      <c r="S843">
        <f t="shared" si="152"/>
        <v>1</v>
      </c>
      <c r="T843" s="3">
        <f t="array" ref="T843">INDEX($AF$3:$CM$62,MATCH($S843,$AE$3:$AE$62,0),MATCH(T$1&amp;$R843,$AF$1:$CM$1&amp;$AF$2:$CM$2,0))*VLOOKUP($Q843,$C$17:$M$20,COUNTBLANK($D$15:D$15)+1,FALSE)</f>
        <v>4</v>
      </c>
      <c r="U843" s="3">
        <f t="array" ref="U843">INDEX($AF$3:$CM$62,MATCH($S843,$AE$3:$AE$62,0),MATCH(U$1&amp;$R843,$AF$1:$CM$1&amp;$AF$2:$CM$2,0))*VLOOKUP($Q843,$C$17:$M$20,COUNTBLANK($D$15:E$15)+1,FALSE)</f>
        <v>0</v>
      </c>
      <c r="V843" s="3">
        <f t="array" ref="V843">INDEX($AF$3:$CM$62,MATCH($S843,$AE$3:$AE$62,0),MATCH(V$1&amp;$R843,$AF$1:$CM$1&amp;$AF$2:$CM$2,0))*VLOOKUP($Q843,$C$17:$M$20,COUNTBLANK($D$15:F$15)+1,FALSE)</f>
        <v>8</v>
      </c>
      <c r="W843" s="3">
        <f t="array" ref="W843">INDEX($AF$3:$CM$62,MATCH($S843,$AE$3:$AE$62,0),MATCH(W$1&amp;$R843,$AF$1:$CM$1&amp;$AF$2:$CM$2,0))*VLOOKUP($Q843,$C$17:$M$20,COUNTBLANK($D$15:G$15)+1,FALSE)</f>
        <v>0</v>
      </c>
      <c r="X843" s="3">
        <f t="array" ref="X843">INDEX($AF$3:$CM$62,MATCH($S843,$AE$3:$AE$62,0),MATCH(X$1&amp;$R843,$AF$1:$CM$1&amp;$AF$2:$CM$2,0))*VLOOKUP($Q843,$C$17:$M$20,COUNTBLANK($D$15:H$15)+1,FALSE)</f>
        <v>0</v>
      </c>
      <c r="Y843" s="3">
        <f t="array" ref="Y843">INDEX($AF$3:$CM$62,MATCH($S843,$AE$3:$AE$62,0),MATCH(Y$1&amp;$R843,$AF$1:$CM$1&amp;$AF$2:$CM$2,0))*VLOOKUP($Q843,$C$17:$M$20,COUNTBLANK($D$15:I$15)+1,FALSE)</f>
        <v>0</v>
      </c>
      <c r="Z843" s="3">
        <f t="array" ref="Z843">INDEX($AF$3:$CM$62,MATCH($S843,$AE$3:$AE$62,0),MATCH(Z$1&amp;$R843,$AF$1:$CM$1&amp;$AF$2:$CM$2,0))*VLOOKUP($Q843,$C$17:$M$20,COUNTBLANK($D$15:J$15)+1,FALSE)</f>
        <v>0</v>
      </c>
      <c r="AA843" s="3">
        <f t="array" ref="AA843">INDEX($AF$3:$CM$62,MATCH($S843,$AE$3:$AE$62,0),MATCH(AA$1&amp;$R843,$AF$1:$CM$1&amp;$AF$2:$CM$2,0))*VLOOKUP($Q843,$C$17:$M$20,COUNTBLANK($D$15:K$15)+1,FALSE)</f>
        <v>0</v>
      </c>
      <c r="AB843" s="3">
        <f t="array" ref="AB843">INDEX($AF$3:$CM$62,MATCH($S843,$AE$3:$AE$62,0),MATCH(AB$1&amp;$R843,$AF$1:$CM$1&amp;$AF$2:$CM$2,0))*VLOOKUP($Q843,$C$17:$M$20,COUNTBLANK($D$15:L$15)+1,FALSE)</f>
        <v>0</v>
      </c>
      <c r="AC843" s="3">
        <f t="array" ref="AC843">INDEX($AF$3:$CM$62,MATCH($S843,$AE$3:$AE$62,0),MATCH(AC$1&amp;$R843,$AF$1:$CM$1&amp;$AF$2:$CM$2,0))*VLOOKUP($Q843,$C$17:$M$20,COUNTBLANK($D$15:M$15)+1,FALSE)</f>
        <v>0</v>
      </c>
    </row>
    <row r="844" spans="17:29" x14ac:dyDescent="0.2">
      <c r="Q844" t="s">
        <v>421</v>
      </c>
      <c r="R844">
        <f t="shared" si="151"/>
        <v>3</v>
      </c>
      <c r="S844">
        <f t="shared" si="152"/>
        <v>2</v>
      </c>
      <c r="T844" s="3">
        <f t="array" ref="T844">INDEX($AF$3:$CM$62,MATCH($S844,$AE$3:$AE$62,0),MATCH(T$1&amp;$R844,$AF$1:$CM$1&amp;$AF$2:$CM$2,0))*VLOOKUP($Q844,$C$17:$M$20,COUNTBLANK($D$15:D$15)+1,FALSE)</f>
        <v>8</v>
      </c>
      <c r="U844" s="3">
        <f t="array" ref="U844">INDEX($AF$3:$CM$62,MATCH($S844,$AE$3:$AE$62,0),MATCH(U$1&amp;$R844,$AF$1:$CM$1&amp;$AF$2:$CM$2,0))*VLOOKUP($Q844,$C$17:$M$20,COUNTBLANK($D$15:E$15)+1,FALSE)</f>
        <v>0</v>
      </c>
      <c r="V844" s="3">
        <f t="array" ref="V844">INDEX($AF$3:$CM$62,MATCH($S844,$AE$3:$AE$62,0),MATCH(V$1&amp;$R844,$AF$1:$CM$1&amp;$AF$2:$CM$2,0))*VLOOKUP($Q844,$C$17:$M$20,COUNTBLANK($D$15:F$15)+1,FALSE)</f>
        <v>16</v>
      </c>
      <c r="W844" s="3">
        <f t="array" ref="W844">INDEX($AF$3:$CM$62,MATCH($S844,$AE$3:$AE$62,0),MATCH(W$1&amp;$R844,$AF$1:$CM$1&amp;$AF$2:$CM$2,0))*VLOOKUP($Q844,$C$17:$M$20,COUNTBLANK($D$15:G$15)+1,FALSE)</f>
        <v>0</v>
      </c>
      <c r="X844" s="3">
        <f t="array" ref="X844">INDEX($AF$3:$CM$62,MATCH($S844,$AE$3:$AE$62,0),MATCH(X$1&amp;$R844,$AF$1:$CM$1&amp;$AF$2:$CM$2,0))*VLOOKUP($Q844,$C$17:$M$20,COUNTBLANK($D$15:H$15)+1,FALSE)</f>
        <v>0</v>
      </c>
      <c r="Y844" s="3">
        <f t="array" ref="Y844">INDEX($AF$3:$CM$62,MATCH($S844,$AE$3:$AE$62,0),MATCH(Y$1&amp;$R844,$AF$1:$CM$1&amp;$AF$2:$CM$2,0))*VLOOKUP($Q844,$C$17:$M$20,COUNTBLANK($D$15:I$15)+1,FALSE)</f>
        <v>0</v>
      </c>
      <c r="Z844" s="3">
        <f t="array" ref="Z844">INDEX($AF$3:$CM$62,MATCH($S844,$AE$3:$AE$62,0),MATCH(Z$1&amp;$R844,$AF$1:$CM$1&amp;$AF$2:$CM$2,0))*VLOOKUP($Q844,$C$17:$M$20,COUNTBLANK($D$15:J$15)+1,FALSE)</f>
        <v>0</v>
      </c>
      <c r="AA844" s="3">
        <f t="array" ref="AA844">INDEX($AF$3:$CM$62,MATCH($S844,$AE$3:$AE$62,0),MATCH(AA$1&amp;$R844,$AF$1:$CM$1&amp;$AF$2:$CM$2,0))*VLOOKUP($Q844,$C$17:$M$20,COUNTBLANK($D$15:K$15)+1,FALSE)</f>
        <v>0</v>
      </c>
      <c r="AB844" s="3">
        <f t="array" ref="AB844">INDEX($AF$3:$CM$62,MATCH($S844,$AE$3:$AE$62,0),MATCH(AB$1&amp;$R844,$AF$1:$CM$1&amp;$AF$2:$CM$2,0))*VLOOKUP($Q844,$C$17:$M$20,COUNTBLANK($D$15:L$15)+1,FALSE)</f>
        <v>0</v>
      </c>
      <c r="AC844" s="3">
        <f t="array" ref="AC844">INDEX($AF$3:$CM$62,MATCH($S844,$AE$3:$AE$62,0),MATCH(AC$1&amp;$R844,$AF$1:$CM$1&amp;$AF$2:$CM$2,0))*VLOOKUP($Q844,$C$17:$M$20,COUNTBLANK($D$15:M$15)+1,FALSE)</f>
        <v>0</v>
      </c>
    </row>
    <row r="845" spans="17:29" x14ac:dyDescent="0.2">
      <c r="Q845" t="s">
        <v>421</v>
      </c>
      <c r="R845">
        <f t="shared" si="151"/>
        <v>3</v>
      </c>
      <c r="S845">
        <f t="shared" si="152"/>
        <v>3</v>
      </c>
      <c r="T845" s="3">
        <f t="array" ref="T845">INDEX($AF$3:$CM$62,MATCH($S845,$AE$3:$AE$62,0),MATCH(T$1&amp;$R845,$AF$1:$CM$1&amp;$AF$2:$CM$2,0))*VLOOKUP($Q845,$C$17:$M$20,COUNTBLANK($D$15:D$15)+1,FALSE)</f>
        <v>12</v>
      </c>
      <c r="U845" s="3">
        <f t="array" ref="U845">INDEX($AF$3:$CM$62,MATCH($S845,$AE$3:$AE$62,0),MATCH(U$1&amp;$R845,$AF$1:$CM$1&amp;$AF$2:$CM$2,0))*VLOOKUP($Q845,$C$17:$M$20,COUNTBLANK($D$15:E$15)+1,FALSE)</f>
        <v>0</v>
      </c>
      <c r="V845" s="3">
        <f t="array" ref="V845">INDEX($AF$3:$CM$62,MATCH($S845,$AE$3:$AE$62,0),MATCH(V$1&amp;$R845,$AF$1:$CM$1&amp;$AF$2:$CM$2,0))*VLOOKUP($Q845,$C$17:$M$20,COUNTBLANK($D$15:F$15)+1,FALSE)</f>
        <v>24</v>
      </c>
      <c r="W845" s="3">
        <f t="array" ref="W845">INDEX($AF$3:$CM$62,MATCH($S845,$AE$3:$AE$62,0),MATCH(W$1&amp;$R845,$AF$1:$CM$1&amp;$AF$2:$CM$2,0))*VLOOKUP($Q845,$C$17:$M$20,COUNTBLANK($D$15:G$15)+1,FALSE)</f>
        <v>0</v>
      </c>
      <c r="X845" s="3">
        <f t="array" ref="X845">INDEX($AF$3:$CM$62,MATCH($S845,$AE$3:$AE$62,0),MATCH(X$1&amp;$R845,$AF$1:$CM$1&amp;$AF$2:$CM$2,0))*VLOOKUP($Q845,$C$17:$M$20,COUNTBLANK($D$15:H$15)+1,FALSE)</f>
        <v>0</v>
      </c>
      <c r="Y845" s="3">
        <f t="array" ref="Y845">INDEX($AF$3:$CM$62,MATCH($S845,$AE$3:$AE$62,0),MATCH(Y$1&amp;$R845,$AF$1:$CM$1&amp;$AF$2:$CM$2,0))*VLOOKUP($Q845,$C$17:$M$20,COUNTBLANK($D$15:I$15)+1,FALSE)</f>
        <v>0</v>
      </c>
      <c r="Z845" s="3">
        <f t="array" ref="Z845">INDEX($AF$3:$CM$62,MATCH($S845,$AE$3:$AE$62,0),MATCH(Z$1&amp;$R845,$AF$1:$CM$1&amp;$AF$2:$CM$2,0))*VLOOKUP($Q845,$C$17:$M$20,COUNTBLANK($D$15:J$15)+1,FALSE)</f>
        <v>0</v>
      </c>
      <c r="AA845" s="3">
        <f t="array" ref="AA845">INDEX($AF$3:$CM$62,MATCH($S845,$AE$3:$AE$62,0),MATCH(AA$1&amp;$R845,$AF$1:$CM$1&amp;$AF$2:$CM$2,0))*VLOOKUP($Q845,$C$17:$M$20,COUNTBLANK($D$15:K$15)+1,FALSE)</f>
        <v>0</v>
      </c>
      <c r="AB845" s="3">
        <f t="array" ref="AB845">INDEX($AF$3:$CM$62,MATCH($S845,$AE$3:$AE$62,0),MATCH(AB$1&amp;$R845,$AF$1:$CM$1&amp;$AF$2:$CM$2,0))*VLOOKUP($Q845,$C$17:$M$20,COUNTBLANK($D$15:L$15)+1,FALSE)</f>
        <v>0</v>
      </c>
      <c r="AC845" s="3">
        <f t="array" ref="AC845">INDEX($AF$3:$CM$62,MATCH($S845,$AE$3:$AE$62,0),MATCH(AC$1&amp;$R845,$AF$1:$CM$1&amp;$AF$2:$CM$2,0))*VLOOKUP($Q845,$C$17:$M$20,COUNTBLANK($D$15:M$15)+1,FALSE)</f>
        <v>0</v>
      </c>
    </row>
    <row r="846" spans="17:29" x14ac:dyDescent="0.2">
      <c r="Q846" t="s">
        <v>421</v>
      </c>
      <c r="R846">
        <f t="shared" si="151"/>
        <v>3</v>
      </c>
      <c r="S846">
        <f t="shared" si="152"/>
        <v>4</v>
      </c>
      <c r="T846" s="3">
        <f t="array" ref="T846">INDEX($AF$3:$CM$62,MATCH($S846,$AE$3:$AE$62,0),MATCH(T$1&amp;$R846,$AF$1:$CM$1&amp;$AF$2:$CM$2,0))*VLOOKUP($Q846,$C$17:$M$20,COUNTBLANK($D$15:D$15)+1,FALSE)</f>
        <v>16</v>
      </c>
      <c r="U846" s="3">
        <f t="array" ref="U846">INDEX($AF$3:$CM$62,MATCH($S846,$AE$3:$AE$62,0),MATCH(U$1&amp;$R846,$AF$1:$CM$1&amp;$AF$2:$CM$2,0))*VLOOKUP($Q846,$C$17:$M$20,COUNTBLANK($D$15:E$15)+1,FALSE)</f>
        <v>0</v>
      </c>
      <c r="V846" s="3">
        <f t="array" ref="V846">INDEX($AF$3:$CM$62,MATCH($S846,$AE$3:$AE$62,0),MATCH(V$1&amp;$R846,$AF$1:$CM$1&amp;$AF$2:$CM$2,0))*VLOOKUP($Q846,$C$17:$M$20,COUNTBLANK($D$15:F$15)+1,FALSE)</f>
        <v>32</v>
      </c>
      <c r="W846" s="3">
        <f t="array" ref="W846">INDEX($AF$3:$CM$62,MATCH($S846,$AE$3:$AE$62,0),MATCH(W$1&amp;$R846,$AF$1:$CM$1&amp;$AF$2:$CM$2,0))*VLOOKUP($Q846,$C$17:$M$20,COUNTBLANK($D$15:G$15)+1,FALSE)</f>
        <v>0</v>
      </c>
      <c r="X846" s="3">
        <f t="array" ref="X846">INDEX($AF$3:$CM$62,MATCH($S846,$AE$3:$AE$62,0),MATCH(X$1&amp;$R846,$AF$1:$CM$1&amp;$AF$2:$CM$2,0))*VLOOKUP($Q846,$C$17:$M$20,COUNTBLANK($D$15:H$15)+1,FALSE)</f>
        <v>0</v>
      </c>
      <c r="Y846" s="3">
        <f t="array" ref="Y846">INDEX($AF$3:$CM$62,MATCH($S846,$AE$3:$AE$62,0),MATCH(Y$1&amp;$R846,$AF$1:$CM$1&amp;$AF$2:$CM$2,0))*VLOOKUP($Q846,$C$17:$M$20,COUNTBLANK($D$15:I$15)+1,FALSE)</f>
        <v>0</v>
      </c>
      <c r="Z846" s="3">
        <f t="array" ref="Z846">INDEX($AF$3:$CM$62,MATCH($S846,$AE$3:$AE$62,0),MATCH(Z$1&amp;$R846,$AF$1:$CM$1&amp;$AF$2:$CM$2,0))*VLOOKUP($Q846,$C$17:$M$20,COUNTBLANK($D$15:J$15)+1,FALSE)</f>
        <v>0</v>
      </c>
      <c r="AA846" s="3">
        <f t="array" ref="AA846">INDEX($AF$3:$CM$62,MATCH($S846,$AE$3:$AE$62,0),MATCH(AA$1&amp;$R846,$AF$1:$CM$1&amp;$AF$2:$CM$2,0))*VLOOKUP($Q846,$C$17:$M$20,COUNTBLANK($D$15:K$15)+1,FALSE)</f>
        <v>0</v>
      </c>
      <c r="AB846" s="3">
        <f t="array" ref="AB846">INDEX($AF$3:$CM$62,MATCH($S846,$AE$3:$AE$62,0),MATCH(AB$1&amp;$R846,$AF$1:$CM$1&amp;$AF$2:$CM$2,0))*VLOOKUP($Q846,$C$17:$M$20,COUNTBLANK($D$15:L$15)+1,FALSE)</f>
        <v>0</v>
      </c>
      <c r="AC846" s="3">
        <f t="array" ref="AC846">INDEX($AF$3:$CM$62,MATCH($S846,$AE$3:$AE$62,0),MATCH(AC$1&amp;$R846,$AF$1:$CM$1&amp;$AF$2:$CM$2,0))*VLOOKUP($Q846,$C$17:$M$20,COUNTBLANK($D$15:M$15)+1,FALSE)</f>
        <v>0</v>
      </c>
    </row>
    <row r="847" spans="17:29" x14ac:dyDescent="0.2">
      <c r="Q847" t="s">
        <v>421</v>
      </c>
      <c r="R847">
        <f t="shared" si="151"/>
        <v>3</v>
      </c>
      <c r="S847">
        <f t="shared" si="152"/>
        <v>5</v>
      </c>
      <c r="T847" s="3">
        <f t="array" ref="T847">INDEX($AF$3:$CM$62,MATCH($S847,$AE$3:$AE$62,0),MATCH(T$1&amp;$R847,$AF$1:$CM$1&amp;$AF$2:$CM$2,0))*VLOOKUP($Q847,$C$17:$M$20,COUNTBLANK($D$15:D$15)+1,FALSE)</f>
        <v>20</v>
      </c>
      <c r="U847" s="3">
        <f t="array" ref="U847">INDEX($AF$3:$CM$62,MATCH($S847,$AE$3:$AE$62,0),MATCH(U$1&amp;$R847,$AF$1:$CM$1&amp;$AF$2:$CM$2,0))*VLOOKUP($Q847,$C$17:$M$20,COUNTBLANK($D$15:E$15)+1,FALSE)</f>
        <v>0</v>
      </c>
      <c r="V847" s="3">
        <f t="array" ref="V847">INDEX($AF$3:$CM$62,MATCH($S847,$AE$3:$AE$62,0),MATCH(V$1&amp;$R847,$AF$1:$CM$1&amp;$AF$2:$CM$2,0))*VLOOKUP($Q847,$C$17:$M$20,COUNTBLANK($D$15:F$15)+1,FALSE)</f>
        <v>40</v>
      </c>
      <c r="W847" s="3">
        <f t="array" ref="W847">INDEX($AF$3:$CM$62,MATCH($S847,$AE$3:$AE$62,0),MATCH(W$1&amp;$R847,$AF$1:$CM$1&amp;$AF$2:$CM$2,0))*VLOOKUP($Q847,$C$17:$M$20,COUNTBLANK($D$15:G$15)+1,FALSE)</f>
        <v>0</v>
      </c>
      <c r="X847" s="3">
        <f t="array" ref="X847">INDEX($AF$3:$CM$62,MATCH($S847,$AE$3:$AE$62,0),MATCH(X$1&amp;$R847,$AF$1:$CM$1&amp;$AF$2:$CM$2,0))*VLOOKUP($Q847,$C$17:$M$20,COUNTBLANK($D$15:H$15)+1,FALSE)</f>
        <v>0</v>
      </c>
      <c r="Y847" s="3">
        <f t="array" ref="Y847">INDEX($AF$3:$CM$62,MATCH($S847,$AE$3:$AE$62,0),MATCH(Y$1&amp;$R847,$AF$1:$CM$1&amp;$AF$2:$CM$2,0))*VLOOKUP($Q847,$C$17:$M$20,COUNTBLANK($D$15:I$15)+1,FALSE)</f>
        <v>0</v>
      </c>
      <c r="Z847" s="3">
        <f t="array" ref="Z847">INDEX($AF$3:$CM$62,MATCH($S847,$AE$3:$AE$62,0),MATCH(Z$1&amp;$R847,$AF$1:$CM$1&amp;$AF$2:$CM$2,0))*VLOOKUP($Q847,$C$17:$M$20,COUNTBLANK($D$15:J$15)+1,FALSE)</f>
        <v>0</v>
      </c>
      <c r="AA847" s="3">
        <f t="array" ref="AA847">INDEX($AF$3:$CM$62,MATCH($S847,$AE$3:$AE$62,0),MATCH(AA$1&amp;$R847,$AF$1:$CM$1&amp;$AF$2:$CM$2,0))*VLOOKUP($Q847,$C$17:$M$20,COUNTBLANK($D$15:K$15)+1,FALSE)</f>
        <v>0</v>
      </c>
      <c r="AB847" s="3">
        <f t="array" ref="AB847">INDEX($AF$3:$CM$62,MATCH($S847,$AE$3:$AE$62,0),MATCH(AB$1&amp;$R847,$AF$1:$CM$1&amp;$AF$2:$CM$2,0))*VLOOKUP($Q847,$C$17:$M$20,COUNTBLANK($D$15:L$15)+1,FALSE)</f>
        <v>0</v>
      </c>
      <c r="AC847" s="3">
        <f t="array" ref="AC847">INDEX($AF$3:$CM$62,MATCH($S847,$AE$3:$AE$62,0),MATCH(AC$1&amp;$R847,$AF$1:$CM$1&amp;$AF$2:$CM$2,0))*VLOOKUP($Q847,$C$17:$M$20,COUNTBLANK($D$15:M$15)+1,FALSE)</f>
        <v>0</v>
      </c>
    </row>
    <row r="848" spans="17:29" x14ac:dyDescent="0.2">
      <c r="Q848" t="s">
        <v>421</v>
      </c>
      <c r="R848">
        <f t="shared" si="151"/>
        <v>3</v>
      </c>
      <c r="S848">
        <f t="shared" si="152"/>
        <v>6</v>
      </c>
      <c r="T848" s="3">
        <f t="array" ref="T848">INDEX($AF$3:$CM$62,MATCH($S848,$AE$3:$AE$62,0),MATCH(T$1&amp;$R848,$AF$1:$CM$1&amp;$AF$2:$CM$2,0))*VLOOKUP($Q848,$C$17:$M$20,COUNTBLANK($D$15:D$15)+1,FALSE)</f>
        <v>24</v>
      </c>
      <c r="U848" s="3">
        <f t="array" ref="U848">INDEX($AF$3:$CM$62,MATCH($S848,$AE$3:$AE$62,0),MATCH(U$1&amp;$R848,$AF$1:$CM$1&amp;$AF$2:$CM$2,0))*VLOOKUP($Q848,$C$17:$M$20,COUNTBLANK($D$15:E$15)+1,FALSE)</f>
        <v>0</v>
      </c>
      <c r="V848" s="3">
        <f t="array" ref="V848">INDEX($AF$3:$CM$62,MATCH($S848,$AE$3:$AE$62,0),MATCH(V$1&amp;$R848,$AF$1:$CM$1&amp;$AF$2:$CM$2,0))*VLOOKUP($Q848,$C$17:$M$20,COUNTBLANK($D$15:F$15)+1,FALSE)</f>
        <v>48</v>
      </c>
      <c r="W848" s="3">
        <f t="array" ref="W848">INDEX($AF$3:$CM$62,MATCH($S848,$AE$3:$AE$62,0),MATCH(W$1&amp;$R848,$AF$1:$CM$1&amp;$AF$2:$CM$2,0))*VLOOKUP($Q848,$C$17:$M$20,COUNTBLANK($D$15:G$15)+1,FALSE)</f>
        <v>0</v>
      </c>
      <c r="X848" s="3">
        <f t="array" ref="X848">INDEX($AF$3:$CM$62,MATCH($S848,$AE$3:$AE$62,0),MATCH(X$1&amp;$R848,$AF$1:$CM$1&amp;$AF$2:$CM$2,0))*VLOOKUP($Q848,$C$17:$M$20,COUNTBLANK($D$15:H$15)+1,FALSE)</f>
        <v>0</v>
      </c>
      <c r="Y848" s="3">
        <f t="array" ref="Y848">INDEX($AF$3:$CM$62,MATCH($S848,$AE$3:$AE$62,0),MATCH(Y$1&amp;$R848,$AF$1:$CM$1&amp;$AF$2:$CM$2,0))*VLOOKUP($Q848,$C$17:$M$20,COUNTBLANK($D$15:I$15)+1,FALSE)</f>
        <v>0</v>
      </c>
      <c r="Z848" s="3">
        <f t="array" ref="Z848">INDEX($AF$3:$CM$62,MATCH($S848,$AE$3:$AE$62,0),MATCH(Z$1&amp;$R848,$AF$1:$CM$1&amp;$AF$2:$CM$2,0))*VLOOKUP($Q848,$C$17:$M$20,COUNTBLANK($D$15:J$15)+1,FALSE)</f>
        <v>0</v>
      </c>
      <c r="AA848" s="3">
        <f t="array" ref="AA848">INDEX($AF$3:$CM$62,MATCH($S848,$AE$3:$AE$62,0),MATCH(AA$1&amp;$R848,$AF$1:$CM$1&amp;$AF$2:$CM$2,0))*VLOOKUP($Q848,$C$17:$M$20,COUNTBLANK($D$15:K$15)+1,FALSE)</f>
        <v>0</v>
      </c>
      <c r="AB848" s="3">
        <f t="array" ref="AB848">INDEX($AF$3:$CM$62,MATCH($S848,$AE$3:$AE$62,0),MATCH(AB$1&amp;$R848,$AF$1:$CM$1&amp;$AF$2:$CM$2,0))*VLOOKUP($Q848,$C$17:$M$20,COUNTBLANK($D$15:L$15)+1,FALSE)</f>
        <v>0</v>
      </c>
      <c r="AC848" s="3">
        <f t="array" ref="AC848">INDEX($AF$3:$CM$62,MATCH($S848,$AE$3:$AE$62,0),MATCH(AC$1&amp;$R848,$AF$1:$CM$1&amp;$AF$2:$CM$2,0))*VLOOKUP($Q848,$C$17:$M$20,COUNTBLANK($D$15:M$15)+1,FALSE)</f>
        <v>0</v>
      </c>
    </row>
    <row r="849" spans="17:29" x14ac:dyDescent="0.2">
      <c r="Q849" t="s">
        <v>421</v>
      </c>
      <c r="R849">
        <f t="shared" si="151"/>
        <v>3</v>
      </c>
      <c r="S849">
        <f t="shared" si="152"/>
        <v>7</v>
      </c>
      <c r="T849" s="3">
        <f t="array" ref="T849">INDEX($AF$3:$CM$62,MATCH($S849,$AE$3:$AE$62,0),MATCH(T$1&amp;$R849,$AF$1:$CM$1&amp;$AF$2:$CM$2,0))*VLOOKUP($Q849,$C$17:$M$20,COUNTBLANK($D$15:D$15)+1,FALSE)</f>
        <v>28</v>
      </c>
      <c r="U849" s="3">
        <f t="array" ref="U849">INDEX($AF$3:$CM$62,MATCH($S849,$AE$3:$AE$62,0),MATCH(U$1&amp;$R849,$AF$1:$CM$1&amp;$AF$2:$CM$2,0))*VLOOKUP($Q849,$C$17:$M$20,COUNTBLANK($D$15:E$15)+1,FALSE)</f>
        <v>0</v>
      </c>
      <c r="V849" s="3">
        <f t="array" ref="V849">INDEX($AF$3:$CM$62,MATCH($S849,$AE$3:$AE$62,0),MATCH(V$1&amp;$R849,$AF$1:$CM$1&amp;$AF$2:$CM$2,0))*VLOOKUP($Q849,$C$17:$M$20,COUNTBLANK($D$15:F$15)+1,FALSE)</f>
        <v>56</v>
      </c>
      <c r="W849" s="3">
        <f t="array" ref="W849">INDEX($AF$3:$CM$62,MATCH($S849,$AE$3:$AE$62,0),MATCH(W$1&amp;$R849,$AF$1:$CM$1&amp;$AF$2:$CM$2,0))*VLOOKUP($Q849,$C$17:$M$20,COUNTBLANK($D$15:G$15)+1,FALSE)</f>
        <v>0</v>
      </c>
      <c r="X849" s="3">
        <f t="array" ref="X849">INDEX($AF$3:$CM$62,MATCH($S849,$AE$3:$AE$62,0),MATCH(X$1&amp;$R849,$AF$1:$CM$1&amp;$AF$2:$CM$2,0))*VLOOKUP($Q849,$C$17:$M$20,COUNTBLANK($D$15:H$15)+1,FALSE)</f>
        <v>0</v>
      </c>
      <c r="Y849" s="3">
        <f t="array" ref="Y849">INDEX($AF$3:$CM$62,MATCH($S849,$AE$3:$AE$62,0),MATCH(Y$1&amp;$R849,$AF$1:$CM$1&amp;$AF$2:$CM$2,0))*VLOOKUP($Q849,$C$17:$M$20,COUNTBLANK($D$15:I$15)+1,FALSE)</f>
        <v>0</v>
      </c>
      <c r="Z849" s="3">
        <f t="array" ref="Z849">INDEX($AF$3:$CM$62,MATCH($S849,$AE$3:$AE$62,0),MATCH(Z$1&amp;$R849,$AF$1:$CM$1&amp;$AF$2:$CM$2,0))*VLOOKUP($Q849,$C$17:$M$20,COUNTBLANK($D$15:J$15)+1,FALSE)</f>
        <v>0</v>
      </c>
      <c r="AA849" s="3">
        <f t="array" ref="AA849">INDEX($AF$3:$CM$62,MATCH($S849,$AE$3:$AE$62,0),MATCH(AA$1&amp;$R849,$AF$1:$CM$1&amp;$AF$2:$CM$2,0))*VLOOKUP($Q849,$C$17:$M$20,COUNTBLANK($D$15:K$15)+1,FALSE)</f>
        <v>0</v>
      </c>
      <c r="AB849" s="3">
        <f t="array" ref="AB849">INDEX($AF$3:$CM$62,MATCH($S849,$AE$3:$AE$62,0),MATCH(AB$1&amp;$R849,$AF$1:$CM$1&amp;$AF$2:$CM$2,0))*VLOOKUP($Q849,$C$17:$M$20,COUNTBLANK($D$15:L$15)+1,FALSE)</f>
        <v>0</v>
      </c>
      <c r="AC849" s="3">
        <f t="array" ref="AC849">INDEX($AF$3:$CM$62,MATCH($S849,$AE$3:$AE$62,0),MATCH(AC$1&amp;$R849,$AF$1:$CM$1&amp;$AF$2:$CM$2,0))*VLOOKUP($Q849,$C$17:$M$20,COUNTBLANK($D$15:M$15)+1,FALSE)</f>
        <v>0</v>
      </c>
    </row>
    <row r="850" spans="17:29" x14ac:dyDescent="0.2">
      <c r="Q850" t="s">
        <v>421</v>
      </c>
      <c r="R850">
        <f t="shared" si="151"/>
        <v>3</v>
      </c>
      <c r="S850">
        <f t="shared" si="152"/>
        <v>8</v>
      </c>
      <c r="T850" s="3">
        <f t="array" ref="T850">INDEX($AF$3:$CM$62,MATCH($S850,$AE$3:$AE$62,0),MATCH(T$1&amp;$R850,$AF$1:$CM$1&amp;$AF$2:$CM$2,0))*VLOOKUP($Q850,$C$17:$M$20,COUNTBLANK($D$15:D$15)+1,FALSE)</f>
        <v>32</v>
      </c>
      <c r="U850" s="3">
        <f t="array" ref="U850">INDEX($AF$3:$CM$62,MATCH($S850,$AE$3:$AE$62,0),MATCH(U$1&amp;$R850,$AF$1:$CM$1&amp;$AF$2:$CM$2,0))*VLOOKUP($Q850,$C$17:$M$20,COUNTBLANK($D$15:E$15)+1,FALSE)</f>
        <v>0</v>
      </c>
      <c r="V850" s="3">
        <f t="array" ref="V850">INDEX($AF$3:$CM$62,MATCH($S850,$AE$3:$AE$62,0),MATCH(V$1&amp;$R850,$AF$1:$CM$1&amp;$AF$2:$CM$2,0))*VLOOKUP($Q850,$C$17:$M$20,COUNTBLANK($D$15:F$15)+1,FALSE)</f>
        <v>64</v>
      </c>
      <c r="W850" s="3">
        <f t="array" ref="W850">INDEX($AF$3:$CM$62,MATCH($S850,$AE$3:$AE$62,0),MATCH(W$1&amp;$R850,$AF$1:$CM$1&amp;$AF$2:$CM$2,0))*VLOOKUP($Q850,$C$17:$M$20,COUNTBLANK($D$15:G$15)+1,FALSE)</f>
        <v>0</v>
      </c>
      <c r="X850" s="3">
        <f t="array" ref="X850">INDEX($AF$3:$CM$62,MATCH($S850,$AE$3:$AE$62,0),MATCH(X$1&amp;$R850,$AF$1:$CM$1&amp;$AF$2:$CM$2,0))*VLOOKUP($Q850,$C$17:$M$20,COUNTBLANK($D$15:H$15)+1,FALSE)</f>
        <v>0</v>
      </c>
      <c r="Y850" s="3">
        <f t="array" ref="Y850">INDEX($AF$3:$CM$62,MATCH($S850,$AE$3:$AE$62,0),MATCH(Y$1&amp;$R850,$AF$1:$CM$1&amp;$AF$2:$CM$2,0))*VLOOKUP($Q850,$C$17:$M$20,COUNTBLANK($D$15:I$15)+1,FALSE)</f>
        <v>0</v>
      </c>
      <c r="Z850" s="3">
        <f t="array" ref="Z850">INDEX($AF$3:$CM$62,MATCH($S850,$AE$3:$AE$62,0),MATCH(Z$1&amp;$R850,$AF$1:$CM$1&amp;$AF$2:$CM$2,0))*VLOOKUP($Q850,$C$17:$M$20,COUNTBLANK($D$15:J$15)+1,FALSE)</f>
        <v>0</v>
      </c>
      <c r="AA850" s="3">
        <f t="array" ref="AA850">INDEX($AF$3:$CM$62,MATCH($S850,$AE$3:$AE$62,0),MATCH(AA$1&amp;$R850,$AF$1:$CM$1&amp;$AF$2:$CM$2,0))*VLOOKUP($Q850,$C$17:$M$20,COUNTBLANK($D$15:K$15)+1,FALSE)</f>
        <v>0</v>
      </c>
      <c r="AB850" s="3">
        <f t="array" ref="AB850">INDEX($AF$3:$CM$62,MATCH($S850,$AE$3:$AE$62,0),MATCH(AB$1&amp;$R850,$AF$1:$CM$1&amp;$AF$2:$CM$2,0))*VLOOKUP($Q850,$C$17:$M$20,COUNTBLANK($D$15:L$15)+1,FALSE)</f>
        <v>0</v>
      </c>
      <c r="AC850" s="3">
        <f t="array" ref="AC850">INDEX($AF$3:$CM$62,MATCH($S850,$AE$3:$AE$62,0),MATCH(AC$1&amp;$R850,$AF$1:$CM$1&amp;$AF$2:$CM$2,0))*VLOOKUP($Q850,$C$17:$M$20,COUNTBLANK($D$15:M$15)+1,FALSE)</f>
        <v>0</v>
      </c>
    </row>
    <row r="851" spans="17:29" x14ac:dyDescent="0.2">
      <c r="Q851" t="s">
        <v>421</v>
      </c>
      <c r="R851">
        <f t="shared" si="151"/>
        <v>3</v>
      </c>
      <c r="S851">
        <f t="shared" si="152"/>
        <v>9</v>
      </c>
      <c r="T851" s="3">
        <f t="array" ref="T851">INDEX($AF$3:$CM$62,MATCH($S851,$AE$3:$AE$62,0),MATCH(T$1&amp;$R851,$AF$1:$CM$1&amp;$AF$2:$CM$2,0))*VLOOKUP($Q851,$C$17:$M$20,COUNTBLANK($D$15:D$15)+1,FALSE)</f>
        <v>36</v>
      </c>
      <c r="U851" s="3">
        <f t="array" ref="U851">INDEX($AF$3:$CM$62,MATCH($S851,$AE$3:$AE$62,0),MATCH(U$1&amp;$R851,$AF$1:$CM$1&amp;$AF$2:$CM$2,0))*VLOOKUP($Q851,$C$17:$M$20,COUNTBLANK($D$15:E$15)+1,FALSE)</f>
        <v>0</v>
      </c>
      <c r="V851" s="3">
        <f t="array" ref="V851">INDEX($AF$3:$CM$62,MATCH($S851,$AE$3:$AE$62,0),MATCH(V$1&amp;$R851,$AF$1:$CM$1&amp;$AF$2:$CM$2,0))*VLOOKUP($Q851,$C$17:$M$20,COUNTBLANK($D$15:F$15)+1,FALSE)</f>
        <v>72</v>
      </c>
      <c r="W851" s="3">
        <f t="array" ref="W851">INDEX($AF$3:$CM$62,MATCH($S851,$AE$3:$AE$62,0),MATCH(W$1&amp;$R851,$AF$1:$CM$1&amp;$AF$2:$CM$2,0))*VLOOKUP($Q851,$C$17:$M$20,COUNTBLANK($D$15:G$15)+1,FALSE)</f>
        <v>0</v>
      </c>
      <c r="X851" s="3">
        <f t="array" ref="X851">INDEX($AF$3:$CM$62,MATCH($S851,$AE$3:$AE$62,0),MATCH(X$1&amp;$R851,$AF$1:$CM$1&amp;$AF$2:$CM$2,0))*VLOOKUP($Q851,$C$17:$M$20,COUNTBLANK($D$15:H$15)+1,FALSE)</f>
        <v>0</v>
      </c>
      <c r="Y851" s="3">
        <f t="array" ref="Y851">INDEX($AF$3:$CM$62,MATCH($S851,$AE$3:$AE$62,0),MATCH(Y$1&amp;$R851,$AF$1:$CM$1&amp;$AF$2:$CM$2,0))*VLOOKUP($Q851,$C$17:$M$20,COUNTBLANK($D$15:I$15)+1,FALSE)</f>
        <v>0</v>
      </c>
      <c r="Z851" s="3">
        <f t="array" ref="Z851">INDEX($AF$3:$CM$62,MATCH($S851,$AE$3:$AE$62,0),MATCH(Z$1&amp;$R851,$AF$1:$CM$1&amp;$AF$2:$CM$2,0))*VLOOKUP($Q851,$C$17:$M$20,COUNTBLANK($D$15:J$15)+1,FALSE)</f>
        <v>0</v>
      </c>
      <c r="AA851" s="3">
        <f t="array" ref="AA851">INDEX($AF$3:$CM$62,MATCH($S851,$AE$3:$AE$62,0),MATCH(AA$1&amp;$R851,$AF$1:$CM$1&amp;$AF$2:$CM$2,0))*VLOOKUP($Q851,$C$17:$M$20,COUNTBLANK($D$15:K$15)+1,FALSE)</f>
        <v>0</v>
      </c>
      <c r="AB851" s="3">
        <f t="array" ref="AB851">INDEX($AF$3:$CM$62,MATCH($S851,$AE$3:$AE$62,0),MATCH(AB$1&amp;$R851,$AF$1:$CM$1&amp;$AF$2:$CM$2,0))*VLOOKUP($Q851,$C$17:$M$20,COUNTBLANK($D$15:L$15)+1,FALSE)</f>
        <v>0</v>
      </c>
      <c r="AC851" s="3">
        <f t="array" ref="AC851">INDEX($AF$3:$CM$62,MATCH($S851,$AE$3:$AE$62,0),MATCH(AC$1&amp;$R851,$AF$1:$CM$1&amp;$AF$2:$CM$2,0))*VLOOKUP($Q851,$C$17:$M$20,COUNTBLANK($D$15:M$15)+1,FALSE)</f>
        <v>0</v>
      </c>
    </row>
    <row r="852" spans="17:29" x14ac:dyDescent="0.2">
      <c r="Q852" t="s">
        <v>421</v>
      </c>
      <c r="R852">
        <f t="shared" si="151"/>
        <v>3</v>
      </c>
      <c r="S852">
        <f t="shared" si="152"/>
        <v>10</v>
      </c>
      <c r="T852" s="3">
        <f t="array" ref="T852">INDEX($AF$3:$CM$62,MATCH($S852,$AE$3:$AE$62,0),MATCH(T$1&amp;$R852,$AF$1:$CM$1&amp;$AF$2:$CM$2,0))*VLOOKUP($Q852,$C$17:$M$20,COUNTBLANK($D$15:D$15)+1,FALSE)</f>
        <v>40</v>
      </c>
      <c r="U852" s="3">
        <f t="array" ref="U852">INDEX($AF$3:$CM$62,MATCH($S852,$AE$3:$AE$62,0),MATCH(U$1&amp;$R852,$AF$1:$CM$1&amp;$AF$2:$CM$2,0))*VLOOKUP($Q852,$C$17:$M$20,COUNTBLANK($D$15:E$15)+1,FALSE)</f>
        <v>0</v>
      </c>
      <c r="V852" s="3">
        <f t="array" ref="V852">INDEX($AF$3:$CM$62,MATCH($S852,$AE$3:$AE$62,0),MATCH(V$1&amp;$R852,$AF$1:$CM$1&amp;$AF$2:$CM$2,0))*VLOOKUP($Q852,$C$17:$M$20,COUNTBLANK($D$15:F$15)+1,FALSE)</f>
        <v>80</v>
      </c>
      <c r="W852" s="3">
        <f t="array" ref="W852">INDEX($AF$3:$CM$62,MATCH($S852,$AE$3:$AE$62,0),MATCH(W$1&amp;$R852,$AF$1:$CM$1&amp;$AF$2:$CM$2,0))*VLOOKUP($Q852,$C$17:$M$20,COUNTBLANK($D$15:G$15)+1,FALSE)</f>
        <v>0</v>
      </c>
      <c r="X852" s="3">
        <f t="array" ref="X852">INDEX($AF$3:$CM$62,MATCH($S852,$AE$3:$AE$62,0),MATCH(X$1&amp;$R852,$AF$1:$CM$1&amp;$AF$2:$CM$2,0))*VLOOKUP($Q852,$C$17:$M$20,COUNTBLANK($D$15:H$15)+1,FALSE)</f>
        <v>0</v>
      </c>
      <c r="Y852" s="3">
        <f t="array" ref="Y852">INDEX($AF$3:$CM$62,MATCH($S852,$AE$3:$AE$62,0),MATCH(Y$1&amp;$R852,$AF$1:$CM$1&amp;$AF$2:$CM$2,0))*VLOOKUP($Q852,$C$17:$M$20,COUNTBLANK($D$15:I$15)+1,FALSE)</f>
        <v>0</v>
      </c>
      <c r="Z852" s="3">
        <f t="array" ref="Z852">INDEX($AF$3:$CM$62,MATCH($S852,$AE$3:$AE$62,0),MATCH(Z$1&amp;$R852,$AF$1:$CM$1&amp;$AF$2:$CM$2,0))*VLOOKUP($Q852,$C$17:$M$20,COUNTBLANK($D$15:J$15)+1,FALSE)</f>
        <v>0.04</v>
      </c>
      <c r="AA852" s="3">
        <f t="array" ref="AA852">INDEX($AF$3:$CM$62,MATCH($S852,$AE$3:$AE$62,0),MATCH(AA$1&amp;$R852,$AF$1:$CM$1&amp;$AF$2:$CM$2,0))*VLOOKUP($Q852,$C$17:$M$20,COUNTBLANK($D$15:K$15)+1,FALSE)</f>
        <v>0.04</v>
      </c>
      <c r="AB852" s="3">
        <f t="array" ref="AB852">INDEX($AF$3:$CM$62,MATCH($S852,$AE$3:$AE$62,0),MATCH(AB$1&amp;$R852,$AF$1:$CM$1&amp;$AF$2:$CM$2,0))*VLOOKUP($Q852,$C$17:$M$20,COUNTBLANK($D$15:L$15)+1,FALSE)</f>
        <v>0</v>
      </c>
      <c r="AC852" s="3">
        <f t="array" ref="AC852">INDEX($AF$3:$CM$62,MATCH($S852,$AE$3:$AE$62,0),MATCH(AC$1&amp;$R852,$AF$1:$CM$1&amp;$AF$2:$CM$2,0))*VLOOKUP($Q852,$C$17:$M$20,COUNTBLANK($D$15:M$15)+1,FALSE)</f>
        <v>0</v>
      </c>
    </row>
    <row r="853" spans="17:29" x14ac:dyDescent="0.2">
      <c r="Q853" t="s">
        <v>421</v>
      </c>
      <c r="R853">
        <f t="shared" si="151"/>
        <v>3</v>
      </c>
      <c r="S853">
        <f t="shared" si="152"/>
        <v>11</v>
      </c>
      <c r="T853" s="3">
        <f t="array" ref="T853">INDEX($AF$3:$CM$62,MATCH($S853,$AE$3:$AE$62,0),MATCH(T$1&amp;$R853,$AF$1:$CM$1&amp;$AF$2:$CM$2,0))*VLOOKUP($Q853,$C$17:$M$20,COUNTBLANK($D$15:D$15)+1,FALSE)</f>
        <v>44</v>
      </c>
      <c r="U853" s="3">
        <f t="array" ref="U853">INDEX($AF$3:$CM$62,MATCH($S853,$AE$3:$AE$62,0),MATCH(U$1&amp;$R853,$AF$1:$CM$1&amp;$AF$2:$CM$2,0))*VLOOKUP($Q853,$C$17:$M$20,COUNTBLANK($D$15:E$15)+1,FALSE)</f>
        <v>0</v>
      </c>
      <c r="V853" s="3">
        <f t="array" ref="V853">INDEX($AF$3:$CM$62,MATCH($S853,$AE$3:$AE$62,0),MATCH(V$1&amp;$R853,$AF$1:$CM$1&amp;$AF$2:$CM$2,0))*VLOOKUP($Q853,$C$17:$M$20,COUNTBLANK($D$15:F$15)+1,FALSE)</f>
        <v>88</v>
      </c>
      <c r="W853" s="3">
        <f t="array" ref="W853">INDEX($AF$3:$CM$62,MATCH($S853,$AE$3:$AE$62,0),MATCH(W$1&amp;$R853,$AF$1:$CM$1&amp;$AF$2:$CM$2,0))*VLOOKUP($Q853,$C$17:$M$20,COUNTBLANK($D$15:G$15)+1,FALSE)</f>
        <v>0</v>
      </c>
      <c r="X853" s="3">
        <f t="array" ref="X853">INDEX($AF$3:$CM$62,MATCH($S853,$AE$3:$AE$62,0),MATCH(X$1&amp;$R853,$AF$1:$CM$1&amp;$AF$2:$CM$2,0))*VLOOKUP($Q853,$C$17:$M$20,COUNTBLANK($D$15:H$15)+1,FALSE)</f>
        <v>0</v>
      </c>
      <c r="Y853" s="3">
        <f t="array" ref="Y853">INDEX($AF$3:$CM$62,MATCH($S853,$AE$3:$AE$62,0),MATCH(Y$1&amp;$R853,$AF$1:$CM$1&amp;$AF$2:$CM$2,0))*VLOOKUP($Q853,$C$17:$M$20,COUNTBLANK($D$15:I$15)+1,FALSE)</f>
        <v>0</v>
      </c>
      <c r="Z853" s="3">
        <f t="array" ref="Z853">INDEX($AF$3:$CM$62,MATCH($S853,$AE$3:$AE$62,0),MATCH(Z$1&amp;$R853,$AF$1:$CM$1&amp;$AF$2:$CM$2,0))*VLOOKUP($Q853,$C$17:$M$20,COUNTBLANK($D$15:J$15)+1,FALSE)</f>
        <v>0.04</v>
      </c>
      <c r="AA853" s="3">
        <f t="array" ref="AA853">INDEX($AF$3:$CM$62,MATCH($S853,$AE$3:$AE$62,0),MATCH(AA$1&amp;$R853,$AF$1:$CM$1&amp;$AF$2:$CM$2,0))*VLOOKUP($Q853,$C$17:$M$20,COUNTBLANK($D$15:K$15)+1,FALSE)</f>
        <v>0.04</v>
      </c>
      <c r="AB853" s="3">
        <f t="array" ref="AB853">INDEX($AF$3:$CM$62,MATCH($S853,$AE$3:$AE$62,0),MATCH(AB$1&amp;$R853,$AF$1:$CM$1&amp;$AF$2:$CM$2,0))*VLOOKUP($Q853,$C$17:$M$20,COUNTBLANK($D$15:L$15)+1,FALSE)</f>
        <v>0</v>
      </c>
      <c r="AC853" s="3">
        <f t="array" ref="AC853">INDEX($AF$3:$CM$62,MATCH($S853,$AE$3:$AE$62,0),MATCH(AC$1&amp;$R853,$AF$1:$CM$1&amp;$AF$2:$CM$2,0))*VLOOKUP($Q853,$C$17:$M$20,COUNTBLANK($D$15:M$15)+1,FALSE)</f>
        <v>0</v>
      </c>
    </row>
    <row r="854" spans="17:29" x14ac:dyDescent="0.2">
      <c r="Q854" t="s">
        <v>421</v>
      </c>
      <c r="R854">
        <f t="shared" si="151"/>
        <v>3</v>
      </c>
      <c r="S854">
        <f t="shared" si="152"/>
        <v>12</v>
      </c>
      <c r="T854" s="3">
        <f t="array" ref="T854">INDEX($AF$3:$CM$62,MATCH($S854,$AE$3:$AE$62,0),MATCH(T$1&amp;$R854,$AF$1:$CM$1&amp;$AF$2:$CM$2,0))*VLOOKUP($Q854,$C$17:$M$20,COUNTBLANK($D$15:D$15)+1,FALSE)</f>
        <v>48</v>
      </c>
      <c r="U854" s="3">
        <f t="array" ref="U854">INDEX($AF$3:$CM$62,MATCH($S854,$AE$3:$AE$62,0),MATCH(U$1&amp;$R854,$AF$1:$CM$1&amp;$AF$2:$CM$2,0))*VLOOKUP($Q854,$C$17:$M$20,COUNTBLANK($D$15:E$15)+1,FALSE)</f>
        <v>0</v>
      </c>
      <c r="V854" s="3">
        <f t="array" ref="V854">INDEX($AF$3:$CM$62,MATCH($S854,$AE$3:$AE$62,0),MATCH(V$1&amp;$R854,$AF$1:$CM$1&amp;$AF$2:$CM$2,0))*VLOOKUP($Q854,$C$17:$M$20,COUNTBLANK($D$15:F$15)+1,FALSE)</f>
        <v>96</v>
      </c>
      <c r="W854" s="3">
        <f t="array" ref="W854">INDEX($AF$3:$CM$62,MATCH($S854,$AE$3:$AE$62,0),MATCH(W$1&amp;$R854,$AF$1:$CM$1&amp;$AF$2:$CM$2,0))*VLOOKUP($Q854,$C$17:$M$20,COUNTBLANK($D$15:G$15)+1,FALSE)</f>
        <v>0</v>
      </c>
      <c r="X854" s="3">
        <f t="array" ref="X854">INDEX($AF$3:$CM$62,MATCH($S854,$AE$3:$AE$62,0),MATCH(X$1&amp;$R854,$AF$1:$CM$1&amp;$AF$2:$CM$2,0))*VLOOKUP($Q854,$C$17:$M$20,COUNTBLANK($D$15:H$15)+1,FALSE)</f>
        <v>0</v>
      </c>
      <c r="Y854" s="3">
        <f t="array" ref="Y854">INDEX($AF$3:$CM$62,MATCH($S854,$AE$3:$AE$62,0),MATCH(Y$1&amp;$R854,$AF$1:$CM$1&amp;$AF$2:$CM$2,0))*VLOOKUP($Q854,$C$17:$M$20,COUNTBLANK($D$15:I$15)+1,FALSE)</f>
        <v>0</v>
      </c>
      <c r="Z854" s="3">
        <f t="array" ref="Z854">INDEX($AF$3:$CM$62,MATCH($S854,$AE$3:$AE$62,0),MATCH(Z$1&amp;$R854,$AF$1:$CM$1&amp;$AF$2:$CM$2,0))*VLOOKUP($Q854,$C$17:$M$20,COUNTBLANK($D$15:J$15)+1,FALSE)</f>
        <v>0.04</v>
      </c>
      <c r="AA854" s="3">
        <f t="array" ref="AA854">INDEX($AF$3:$CM$62,MATCH($S854,$AE$3:$AE$62,0),MATCH(AA$1&amp;$R854,$AF$1:$CM$1&amp;$AF$2:$CM$2,0))*VLOOKUP($Q854,$C$17:$M$20,COUNTBLANK($D$15:K$15)+1,FALSE)</f>
        <v>0.04</v>
      </c>
      <c r="AB854" s="3">
        <f t="array" ref="AB854">INDEX($AF$3:$CM$62,MATCH($S854,$AE$3:$AE$62,0),MATCH(AB$1&amp;$R854,$AF$1:$CM$1&amp;$AF$2:$CM$2,0))*VLOOKUP($Q854,$C$17:$M$20,COUNTBLANK($D$15:L$15)+1,FALSE)</f>
        <v>0</v>
      </c>
      <c r="AC854" s="3">
        <f t="array" ref="AC854">INDEX($AF$3:$CM$62,MATCH($S854,$AE$3:$AE$62,0),MATCH(AC$1&amp;$R854,$AF$1:$CM$1&amp;$AF$2:$CM$2,0))*VLOOKUP($Q854,$C$17:$M$20,COUNTBLANK($D$15:M$15)+1,FALSE)</f>
        <v>0</v>
      </c>
    </row>
    <row r="855" spans="17:29" x14ac:dyDescent="0.2">
      <c r="Q855" t="s">
        <v>421</v>
      </c>
      <c r="R855">
        <f t="shared" si="151"/>
        <v>3</v>
      </c>
      <c r="S855">
        <f t="shared" si="152"/>
        <v>13</v>
      </c>
      <c r="T855" s="3">
        <f t="array" ref="T855">INDEX($AF$3:$CM$62,MATCH($S855,$AE$3:$AE$62,0),MATCH(T$1&amp;$R855,$AF$1:$CM$1&amp;$AF$2:$CM$2,0))*VLOOKUP($Q855,$C$17:$M$20,COUNTBLANK($D$15:D$15)+1,FALSE)</f>
        <v>52</v>
      </c>
      <c r="U855" s="3">
        <f t="array" ref="U855">INDEX($AF$3:$CM$62,MATCH($S855,$AE$3:$AE$62,0),MATCH(U$1&amp;$R855,$AF$1:$CM$1&amp;$AF$2:$CM$2,0))*VLOOKUP($Q855,$C$17:$M$20,COUNTBLANK($D$15:E$15)+1,FALSE)</f>
        <v>0</v>
      </c>
      <c r="V855" s="3">
        <f t="array" ref="V855">INDEX($AF$3:$CM$62,MATCH($S855,$AE$3:$AE$62,0),MATCH(V$1&amp;$R855,$AF$1:$CM$1&amp;$AF$2:$CM$2,0))*VLOOKUP($Q855,$C$17:$M$20,COUNTBLANK($D$15:F$15)+1,FALSE)</f>
        <v>104</v>
      </c>
      <c r="W855" s="3">
        <f t="array" ref="W855">INDEX($AF$3:$CM$62,MATCH($S855,$AE$3:$AE$62,0),MATCH(W$1&amp;$R855,$AF$1:$CM$1&amp;$AF$2:$CM$2,0))*VLOOKUP($Q855,$C$17:$M$20,COUNTBLANK($D$15:G$15)+1,FALSE)</f>
        <v>0</v>
      </c>
      <c r="X855" s="3">
        <f t="array" ref="X855">INDEX($AF$3:$CM$62,MATCH($S855,$AE$3:$AE$62,0),MATCH(X$1&amp;$R855,$AF$1:$CM$1&amp;$AF$2:$CM$2,0))*VLOOKUP($Q855,$C$17:$M$20,COUNTBLANK($D$15:H$15)+1,FALSE)</f>
        <v>0</v>
      </c>
      <c r="Y855" s="3">
        <f t="array" ref="Y855">INDEX($AF$3:$CM$62,MATCH($S855,$AE$3:$AE$62,0),MATCH(Y$1&amp;$R855,$AF$1:$CM$1&amp;$AF$2:$CM$2,0))*VLOOKUP($Q855,$C$17:$M$20,COUNTBLANK($D$15:I$15)+1,FALSE)</f>
        <v>0</v>
      </c>
      <c r="Z855" s="3">
        <f t="array" ref="Z855">INDEX($AF$3:$CM$62,MATCH($S855,$AE$3:$AE$62,0),MATCH(Z$1&amp;$R855,$AF$1:$CM$1&amp;$AF$2:$CM$2,0))*VLOOKUP($Q855,$C$17:$M$20,COUNTBLANK($D$15:J$15)+1,FALSE)</f>
        <v>0.04</v>
      </c>
      <c r="AA855" s="3">
        <f t="array" ref="AA855">INDEX($AF$3:$CM$62,MATCH($S855,$AE$3:$AE$62,0),MATCH(AA$1&amp;$R855,$AF$1:$CM$1&amp;$AF$2:$CM$2,0))*VLOOKUP($Q855,$C$17:$M$20,COUNTBLANK($D$15:K$15)+1,FALSE)</f>
        <v>0.04</v>
      </c>
      <c r="AB855" s="3">
        <f t="array" ref="AB855">INDEX($AF$3:$CM$62,MATCH($S855,$AE$3:$AE$62,0),MATCH(AB$1&amp;$R855,$AF$1:$CM$1&amp;$AF$2:$CM$2,0))*VLOOKUP($Q855,$C$17:$M$20,COUNTBLANK($D$15:L$15)+1,FALSE)</f>
        <v>0</v>
      </c>
      <c r="AC855" s="3">
        <f t="array" ref="AC855">INDEX($AF$3:$CM$62,MATCH($S855,$AE$3:$AE$62,0),MATCH(AC$1&amp;$R855,$AF$1:$CM$1&amp;$AF$2:$CM$2,0))*VLOOKUP($Q855,$C$17:$M$20,COUNTBLANK($D$15:M$15)+1,FALSE)</f>
        <v>0</v>
      </c>
    </row>
    <row r="856" spans="17:29" x14ac:dyDescent="0.2">
      <c r="Q856" t="s">
        <v>421</v>
      </c>
      <c r="R856">
        <f t="shared" si="151"/>
        <v>3</v>
      </c>
      <c r="S856">
        <f t="shared" si="152"/>
        <v>14</v>
      </c>
      <c r="T856" s="3">
        <f t="array" ref="T856">INDEX($AF$3:$CM$62,MATCH($S856,$AE$3:$AE$62,0),MATCH(T$1&amp;$R856,$AF$1:$CM$1&amp;$AF$2:$CM$2,0))*VLOOKUP($Q856,$C$17:$M$20,COUNTBLANK($D$15:D$15)+1,FALSE)</f>
        <v>56</v>
      </c>
      <c r="U856" s="3">
        <f t="array" ref="U856">INDEX($AF$3:$CM$62,MATCH($S856,$AE$3:$AE$62,0),MATCH(U$1&amp;$R856,$AF$1:$CM$1&amp;$AF$2:$CM$2,0))*VLOOKUP($Q856,$C$17:$M$20,COUNTBLANK($D$15:E$15)+1,FALSE)</f>
        <v>0</v>
      </c>
      <c r="V856" s="3">
        <f t="array" ref="V856">INDEX($AF$3:$CM$62,MATCH($S856,$AE$3:$AE$62,0),MATCH(V$1&amp;$R856,$AF$1:$CM$1&amp;$AF$2:$CM$2,0))*VLOOKUP($Q856,$C$17:$M$20,COUNTBLANK($D$15:F$15)+1,FALSE)</f>
        <v>112</v>
      </c>
      <c r="W856" s="3">
        <f t="array" ref="W856">INDEX($AF$3:$CM$62,MATCH($S856,$AE$3:$AE$62,0),MATCH(W$1&amp;$R856,$AF$1:$CM$1&amp;$AF$2:$CM$2,0))*VLOOKUP($Q856,$C$17:$M$20,COUNTBLANK($D$15:G$15)+1,FALSE)</f>
        <v>0</v>
      </c>
      <c r="X856" s="3">
        <f t="array" ref="X856">INDEX($AF$3:$CM$62,MATCH($S856,$AE$3:$AE$62,0),MATCH(X$1&amp;$R856,$AF$1:$CM$1&amp;$AF$2:$CM$2,0))*VLOOKUP($Q856,$C$17:$M$20,COUNTBLANK($D$15:H$15)+1,FALSE)</f>
        <v>0</v>
      </c>
      <c r="Y856" s="3">
        <f t="array" ref="Y856">INDEX($AF$3:$CM$62,MATCH($S856,$AE$3:$AE$62,0),MATCH(Y$1&amp;$R856,$AF$1:$CM$1&amp;$AF$2:$CM$2,0))*VLOOKUP($Q856,$C$17:$M$20,COUNTBLANK($D$15:I$15)+1,FALSE)</f>
        <v>0</v>
      </c>
      <c r="Z856" s="3">
        <f t="array" ref="Z856">INDEX($AF$3:$CM$62,MATCH($S856,$AE$3:$AE$62,0),MATCH(Z$1&amp;$R856,$AF$1:$CM$1&amp;$AF$2:$CM$2,0))*VLOOKUP($Q856,$C$17:$M$20,COUNTBLANK($D$15:J$15)+1,FALSE)</f>
        <v>0.04</v>
      </c>
      <c r="AA856" s="3">
        <f t="array" ref="AA856">INDEX($AF$3:$CM$62,MATCH($S856,$AE$3:$AE$62,0),MATCH(AA$1&amp;$R856,$AF$1:$CM$1&amp;$AF$2:$CM$2,0))*VLOOKUP($Q856,$C$17:$M$20,COUNTBLANK($D$15:K$15)+1,FALSE)</f>
        <v>0.04</v>
      </c>
      <c r="AB856" s="3">
        <f t="array" ref="AB856">INDEX($AF$3:$CM$62,MATCH($S856,$AE$3:$AE$62,0),MATCH(AB$1&amp;$R856,$AF$1:$CM$1&amp;$AF$2:$CM$2,0))*VLOOKUP($Q856,$C$17:$M$20,COUNTBLANK($D$15:L$15)+1,FALSE)</f>
        <v>0</v>
      </c>
      <c r="AC856" s="3">
        <f t="array" ref="AC856">INDEX($AF$3:$CM$62,MATCH($S856,$AE$3:$AE$62,0),MATCH(AC$1&amp;$R856,$AF$1:$CM$1&amp;$AF$2:$CM$2,0))*VLOOKUP($Q856,$C$17:$M$20,COUNTBLANK($D$15:M$15)+1,FALSE)</f>
        <v>0</v>
      </c>
    </row>
    <row r="857" spans="17:29" x14ac:dyDescent="0.2">
      <c r="Q857" t="s">
        <v>421</v>
      </c>
      <c r="R857">
        <f t="shared" si="151"/>
        <v>3</v>
      </c>
      <c r="S857">
        <f t="shared" si="152"/>
        <v>15</v>
      </c>
      <c r="T857" s="3">
        <f t="array" ref="T857">INDEX($AF$3:$CM$62,MATCH($S857,$AE$3:$AE$62,0),MATCH(T$1&amp;$R857,$AF$1:$CM$1&amp;$AF$2:$CM$2,0))*VLOOKUP($Q857,$C$17:$M$20,COUNTBLANK($D$15:D$15)+1,FALSE)</f>
        <v>60</v>
      </c>
      <c r="U857" s="3">
        <f t="array" ref="U857">INDEX($AF$3:$CM$62,MATCH($S857,$AE$3:$AE$62,0),MATCH(U$1&amp;$R857,$AF$1:$CM$1&amp;$AF$2:$CM$2,0))*VLOOKUP($Q857,$C$17:$M$20,COUNTBLANK($D$15:E$15)+1,FALSE)</f>
        <v>0</v>
      </c>
      <c r="V857" s="3">
        <f t="array" ref="V857">INDEX($AF$3:$CM$62,MATCH($S857,$AE$3:$AE$62,0),MATCH(V$1&amp;$R857,$AF$1:$CM$1&amp;$AF$2:$CM$2,0))*VLOOKUP($Q857,$C$17:$M$20,COUNTBLANK($D$15:F$15)+1,FALSE)</f>
        <v>120</v>
      </c>
      <c r="W857" s="3">
        <f t="array" ref="W857">INDEX($AF$3:$CM$62,MATCH($S857,$AE$3:$AE$62,0),MATCH(W$1&amp;$R857,$AF$1:$CM$1&amp;$AF$2:$CM$2,0))*VLOOKUP($Q857,$C$17:$M$20,COUNTBLANK($D$15:G$15)+1,FALSE)</f>
        <v>0</v>
      </c>
      <c r="X857" s="3">
        <f t="array" ref="X857">INDEX($AF$3:$CM$62,MATCH($S857,$AE$3:$AE$62,0),MATCH(X$1&amp;$R857,$AF$1:$CM$1&amp;$AF$2:$CM$2,0))*VLOOKUP($Q857,$C$17:$M$20,COUNTBLANK($D$15:H$15)+1,FALSE)</f>
        <v>0</v>
      </c>
      <c r="Y857" s="3">
        <f t="array" ref="Y857">INDEX($AF$3:$CM$62,MATCH($S857,$AE$3:$AE$62,0),MATCH(Y$1&amp;$R857,$AF$1:$CM$1&amp;$AF$2:$CM$2,0))*VLOOKUP($Q857,$C$17:$M$20,COUNTBLANK($D$15:I$15)+1,FALSE)</f>
        <v>0</v>
      </c>
      <c r="Z857" s="3">
        <f t="array" ref="Z857">INDEX($AF$3:$CM$62,MATCH($S857,$AE$3:$AE$62,0),MATCH(Z$1&amp;$R857,$AF$1:$CM$1&amp;$AF$2:$CM$2,0))*VLOOKUP($Q857,$C$17:$M$20,COUNTBLANK($D$15:J$15)+1,FALSE)</f>
        <v>0.04</v>
      </c>
      <c r="AA857" s="3">
        <f t="array" ref="AA857">INDEX($AF$3:$CM$62,MATCH($S857,$AE$3:$AE$62,0),MATCH(AA$1&amp;$R857,$AF$1:$CM$1&amp;$AF$2:$CM$2,0))*VLOOKUP($Q857,$C$17:$M$20,COUNTBLANK($D$15:K$15)+1,FALSE)</f>
        <v>0.04</v>
      </c>
      <c r="AB857" s="3">
        <f t="array" ref="AB857">INDEX($AF$3:$CM$62,MATCH($S857,$AE$3:$AE$62,0),MATCH(AB$1&amp;$R857,$AF$1:$CM$1&amp;$AF$2:$CM$2,0))*VLOOKUP($Q857,$C$17:$M$20,COUNTBLANK($D$15:L$15)+1,FALSE)</f>
        <v>0</v>
      </c>
      <c r="AC857" s="3">
        <f t="array" ref="AC857">INDEX($AF$3:$CM$62,MATCH($S857,$AE$3:$AE$62,0),MATCH(AC$1&amp;$R857,$AF$1:$CM$1&amp;$AF$2:$CM$2,0))*VLOOKUP($Q857,$C$17:$M$20,COUNTBLANK($D$15:M$15)+1,FALSE)</f>
        <v>0</v>
      </c>
    </row>
    <row r="858" spans="17:29" x14ac:dyDescent="0.2">
      <c r="Q858" t="s">
        <v>421</v>
      </c>
      <c r="R858">
        <f t="shared" si="151"/>
        <v>3</v>
      </c>
      <c r="S858">
        <f t="shared" si="152"/>
        <v>16</v>
      </c>
      <c r="T858" s="3">
        <f t="array" ref="T858">INDEX($AF$3:$CM$62,MATCH($S858,$AE$3:$AE$62,0),MATCH(T$1&amp;$R858,$AF$1:$CM$1&amp;$AF$2:$CM$2,0))*VLOOKUP($Q858,$C$17:$M$20,COUNTBLANK($D$15:D$15)+1,FALSE)</f>
        <v>64</v>
      </c>
      <c r="U858" s="3">
        <f t="array" ref="U858">INDEX($AF$3:$CM$62,MATCH($S858,$AE$3:$AE$62,0),MATCH(U$1&amp;$R858,$AF$1:$CM$1&amp;$AF$2:$CM$2,0))*VLOOKUP($Q858,$C$17:$M$20,COUNTBLANK($D$15:E$15)+1,FALSE)</f>
        <v>0</v>
      </c>
      <c r="V858" s="3">
        <f t="array" ref="V858">INDEX($AF$3:$CM$62,MATCH($S858,$AE$3:$AE$62,0),MATCH(V$1&amp;$R858,$AF$1:$CM$1&amp;$AF$2:$CM$2,0))*VLOOKUP($Q858,$C$17:$M$20,COUNTBLANK($D$15:F$15)+1,FALSE)</f>
        <v>128</v>
      </c>
      <c r="W858" s="3">
        <f t="array" ref="W858">INDEX($AF$3:$CM$62,MATCH($S858,$AE$3:$AE$62,0),MATCH(W$1&amp;$R858,$AF$1:$CM$1&amp;$AF$2:$CM$2,0))*VLOOKUP($Q858,$C$17:$M$20,COUNTBLANK($D$15:G$15)+1,FALSE)</f>
        <v>0</v>
      </c>
      <c r="X858" s="3">
        <f t="array" ref="X858">INDEX($AF$3:$CM$62,MATCH($S858,$AE$3:$AE$62,0),MATCH(X$1&amp;$R858,$AF$1:$CM$1&amp;$AF$2:$CM$2,0))*VLOOKUP($Q858,$C$17:$M$20,COUNTBLANK($D$15:H$15)+1,FALSE)</f>
        <v>0</v>
      </c>
      <c r="Y858" s="3">
        <f t="array" ref="Y858">INDEX($AF$3:$CM$62,MATCH($S858,$AE$3:$AE$62,0),MATCH(Y$1&amp;$R858,$AF$1:$CM$1&amp;$AF$2:$CM$2,0))*VLOOKUP($Q858,$C$17:$M$20,COUNTBLANK($D$15:I$15)+1,FALSE)</f>
        <v>0</v>
      </c>
      <c r="Z858" s="3">
        <f t="array" ref="Z858">INDEX($AF$3:$CM$62,MATCH($S858,$AE$3:$AE$62,0),MATCH(Z$1&amp;$R858,$AF$1:$CM$1&amp;$AF$2:$CM$2,0))*VLOOKUP($Q858,$C$17:$M$20,COUNTBLANK($D$15:J$15)+1,FALSE)</f>
        <v>0.04</v>
      </c>
      <c r="AA858" s="3">
        <f t="array" ref="AA858">INDEX($AF$3:$CM$62,MATCH($S858,$AE$3:$AE$62,0),MATCH(AA$1&amp;$R858,$AF$1:$CM$1&amp;$AF$2:$CM$2,0))*VLOOKUP($Q858,$C$17:$M$20,COUNTBLANK($D$15:K$15)+1,FALSE)</f>
        <v>0.04</v>
      </c>
      <c r="AB858" s="3">
        <f t="array" ref="AB858">INDEX($AF$3:$CM$62,MATCH($S858,$AE$3:$AE$62,0),MATCH(AB$1&amp;$R858,$AF$1:$CM$1&amp;$AF$2:$CM$2,0))*VLOOKUP($Q858,$C$17:$M$20,COUNTBLANK($D$15:L$15)+1,FALSE)</f>
        <v>0</v>
      </c>
      <c r="AC858" s="3">
        <f t="array" ref="AC858">INDEX($AF$3:$CM$62,MATCH($S858,$AE$3:$AE$62,0),MATCH(AC$1&amp;$R858,$AF$1:$CM$1&amp;$AF$2:$CM$2,0))*VLOOKUP($Q858,$C$17:$M$20,COUNTBLANK($D$15:M$15)+1,FALSE)</f>
        <v>0</v>
      </c>
    </row>
    <row r="859" spans="17:29" x14ac:dyDescent="0.2">
      <c r="Q859" t="s">
        <v>421</v>
      </c>
      <c r="R859">
        <f t="shared" si="151"/>
        <v>3</v>
      </c>
      <c r="S859">
        <f t="shared" si="152"/>
        <v>17</v>
      </c>
      <c r="T859" s="3">
        <f t="array" ref="T859">INDEX($AF$3:$CM$62,MATCH($S859,$AE$3:$AE$62,0),MATCH(T$1&amp;$R859,$AF$1:$CM$1&amp;$AF$2:$CM$2,0))*VLOOKUP($Q859,$C$17:$M$20,COUNTBLANK($D$15:D$15)+1,FALSE)</f>
        <v>68</v>
      </c>
      <c r="U859" s="3">
        <f t="array" ref="U859">INDEX($AF$3:$CM$62,MATCH($S859,$AE$3:$AE$62,0),MATCH(U$1&amp;$R859,$AF$1:$CM$1&amp;$AF$2:$CM$2,0))*VLOOKUP($Q859,$C$17:$M$20,COUNTBLANK($D$15:E$15)+1,FALSE)</f>
        <v>0</v>
      </c>
      <c r="V859" s="3">
        <f t="array" ref="V859">INDEX($AF$3:$CM$62,MATCH($S859,$AE$3:$AE$62,0),MATCH(V$1&amp;$R859,$AF$1:$CM$1&amp;$AF$2:$CM$2,0))*VLOOKUP($Q859,$C$17:$M$20,COUNTBLANK($D$15:F$15)+1,FALSE)</f>
        <v>136</v>
      </c>
      <c r="W859" s="3">
        <f t="array" ref="W859">INDEX($AF$3:$CM$62,MATCH($S859,$AE$3:$AE$62,0),MATCH(W$1&amp;$R859,$AF$1:$CM$1&amp;$AF$2:$CM$2,0))*VLOOKUP($Q859,$C$17:$M$20,COUNTBLANK($D$15:G$15)+1,FALSE)</f>
        <v>0</v>
      </c>
      <c r="X859" s="3">
        <f t="array" ref="X859">INDEX($AF$3:$CM$62,MATCH($S859,$AE$3:$AE$62,0),MATCH(X$1&amp;$R859,$AF$1:$CM$1&amp;$AF$2:$CM$2,0))*VLOOKUP($Q859,$C$17:$M$20,COUNTBLANK($D$15:H$15)+1,FALSE)</f>
        <v>0</v>
      </c>
      <c r="Y859" s="3">
        <f t="array" ref="Y859">INDEX($AF$3:$CM$62,MATCH($S859,$AE$3:$AE$62,0),MATCH(Y$1&amp;$R859,$AF$1:$CM$1&amp;$AF$2:$CM$2,0))*VLOOKUP($Q859,$C$17:$M$20,COUNTBLANK($D$15:I$15)+1,FALSE)</f>
        <v>0</v>
      </c>
      <c r="Z859" s="3">
        <f t="array" ref="Z859">INDEX($AF$3:$CM$62,MATCH($S859,$AE$3:$AE$62,0),MATCH(Z$1&amp;$R859,$AF$1:$CM$1&amp;$AF$2:$CM$2,0))*VLOOKUP($Q859,$C$17:$M$20,COUNTBLANK($D$15:J$15)+1,FALSE)</f>
        <v>0.04</v>
      </c>
      <c r="AA859" s="3">
        <f t="array" ref="AA859">INDEX($AF$3:$CM$62,MATCH($S859,$AE$3:$AE$62,0),MATCH(AA$1&amp;$R859,$AF$1:$CM$1&amp;$AF$2:$CM$2,0))*VLOOKUP($Q859,$C$17:$M$20,COUNTBLANK($D$15:K$15)+1,FALSE)</f>
        <v>0.04</v>
      </c>
      <c r="AB859" s="3">
        <f t="array" ref="AB859">INDEX($AF$3:$CM$62,MATCH($S859,$AE$3:$AE$62,0),MATCH(AB$1&amp;$R859,$AF$1:$CM$1&amp;$AF$2:$CM$2,0))*VLOOKUP($Q859,$C$17:$M$20,COUNTBLANK($D$15:L$15)+1,FALSE)</f>
        <v>0</v>
      </c>
      <c r="AC859" s="3">
        <f t="array" ref="AC859">INDEX($AF$3:$CM$62,MATCH($S859,$AE$3:$AE$62,0),MATCH(AC$1&amp;$R859,$AF$1:$CM$1&amp;$AF$2:$CM$2,0))*VLOOKUP($Q859,$C$17:$M$20,COUNTBLANK($D$15:M$15)+1,FALSE)</f>
        <v>0</v>
      </c>
    </row>
    <row r="860" spans="17:29" x14ac:dyDescent="0.2">
      <c r="Q860" t="s">
        <v>421</v>
      </c>
      <c r="R860">
        <f t="shared" si="151"/>
        <v>3</v>
      </c>
      <c r="S860">
        <f t="shared" si="152"/>
        <v>18</v>
      </c>
      <c r="T860" s="3">
        <f t="array" ref="T860">INDEX($AF$3:$CM$62,MATCH($S860,$AE$3:$AE$62,0),MATCH(T$1&amp;$R860,$AF$1:$CM$1&amp;$AF$2:$CM$2,0))*VLOOKUP($Q860,$C$17:$M$20,COUNTBLANK($D$15:D$15)+1,FALSE)</f>
        <v>72</v>
      </c>
      <c r="U860" s="3">
        <f t="array" ref="U860">INDEX($AF$3:$CM$62,MATCH($S860,$AE$3:$AE$62,0),MATCH(U$1&amp;$R860,$AF$1:$CM$1&amp;$AF$2:$CM$2,0))*VLOOKUP($Q860,$C$17:$M$20,COUNTBLANK($D$15:E$15)+1,FALSE)</f>
        <v>0</v>
      </c>
      <c r="V860" s="3">
        <f t="array" ref="V860">INDEX($AF$3:$CM$62,MATCH($S860,$AE$3:$AE$62,0),MATCH(V$1&amp;$R860,$AF$1:$CM$1&amp;$AF$2:$CM$2,0))*VLOOKUP($Q860,$C$17:$M$20,COUNTBLANK($D$15:F$15)+1,FALSE)</f>
        <v>144</v>
      </c>
      <c r="W860" s="3">
        <f t="array" ref="W860">INDEX($AF$3:$CM$62,MATCH($S860,$AE$3:$AE$62,0),MATCH(W$1&amp;$R860,$AF$1:$CM$1&amp;$AF$2:$CM$2,0))*VLOOKUP($Q860,$C$17:$M$20,COUNTBLANK($D$15:G$15)+1,FALSE)</f>
        <v>0</v>
      </c>
      <c r="X860" s="3">
        <f t="array" ref="X860">INDEX($AF$3:$CM$62,MATCH($S860,$AE$3:$AE$62,0),MATCH(X$1&amp;$R860,$AF$1:$CM$1&amp;$AF$2:$CM$2,0))*VLOOKUP($Q860,$C$17:$M$20,COUNTBLANK($D$15:H$15)+1,FALSE)</f>
        <v>0</v>
      </c>
      <c r="Y860" s="3">
        <f t="array" ref="Y860">INDEX($AF$3:$CM$62,MATCH($S860,$AE$3:$AE$62,0),MATCH(Y$1&amp;$R860,$AF$1:$CM$1&amp;$AF$2:$CM$2,0))*VLOOKUP($Q860,$C$17:$M$20,COUNTBLANK($D$15:I$15)+1,FALSE)</f>
        <v>0</v>
      </c>
      <c r="Z860" s="3">
        <f t="array" ref="Z860">INDEX($AF$3:$CM$62,MATCH($S860,$AE$3:$AE$62,0),MATCH(Z$1&amp;$R860,$AF$1:$CM$1&amp;$AF$2:$CM$2,0))*VLOOKUP($Q860,$C$17:$M$20,COUNTBLANK($D$15:J$15)+1,FALSE)</f>
        <v>0.04</v>
      </c>
      <c r="AA860" s="3">
        <f t="array" ref="AA860">INDEX($AF$3:$CM$62,MATCH($S860,$AE$3:$AE$62,0),MATCH(AA$1&amp;$R860,$AF$1:$CM$1&amp;$AF$2:$CM$2,0))*VLOOKUP($Q860,$C$17:$M$20,COUNTBLANK($D$15:K$15)+1,FALSE)</f>
        <v>0.04</v>
      </c>
      <c r="AB860" s="3">
        <f t="array" ref="AB860">INDEX($AF$3:$CM$62,MATCH($S860,$AE$3:$AE$62,0),MATCH(AB$1&amp;$R860,$AF$1:$CM$1&amp;$AF$2:$CM$2,0))*VLOOKUP($Q860,$C$17:$M$20,COUNTBLANK($D$15:L$15)+1,FALSE)</f>
        <v>0</v>
      </c>
      <c r="AC860" s="3">
        <f t="array" ref="AC860">INDEX($AF$3:$CM$62,MATCH($S860,$AE$3:$AE$62,0),MATCH(AC$1&amp;$R860,$AF$1:$CM$1&amp;$AF$2:$CM$2,0))*VLOOKUP($Q860,$C$17:$M$20,COUNTBLANK($D$15:M$15)+1,FALSE)</f>
        <v>0</v>
      </c>
    </row>
    <row r="861" spans="17:29" x14ac:dyDescent="0.2">
      <c r="Q861" t="s">
        <v>421</v>
      </c>
      <c r="R861">
        <f t="shared" si="151"/>
        <v>3</v>
      </c>
      <c r="S861">
        <f t="shared" si="152"/>
        <v>19</v>
      </c>
      <c r="T861" s="3">
        <f t="array" ref="T861">INDEX($AF$3:$CM$62,MATCH($S861,$AE$3:$AE$62,0),MATCH(T$1&amp;$R861,$AF$1:$CM$1&amp;$AF$2:$CM$2,0))*VLOOKUP($Q861,$C$17:$M$20,COUNTBLANK($D$15:D$15)+1,FALSE)</f>
        <v>76</v>
      </c>
      <c r="U861" s="3">
        <f t="array" ref="U861">INDEX($AF$3:$CM$62,MATCH($S861,$AE$3:$AE$62,0),MATCH(U$1&amp;$R861,$AF$1:$CM$1&amp;$AF$2:$CM$2,0))*VLOOKUP($Q861,$C$17:$M$20,COUNTBLANK($D$15:E$15)+1,FALSE)</f>
        <v>0</v>
      </c>
      <c r="V861" s="3">
        <f t="array" ref="V861">INDEX($AF$3:$CM$62,MATCH($S861,$AE$3:$AE$62,0),MATCH(V$1&amp;$R861,$AF$1:$CM$1&amp;$AF$2:$CM$2,0))*VLOOKUP($Q861,$C$17:$M$20,COUNTBLANK($D$15:F$15)+1,FALSE)</f>
        <v>152</v>
      </c>
      <c r="W861" s="3">
        <f t="array" ref="W861">INDEX($AF$3:$CM$62,MATCH($S861,$AE$3:$AE$62,0),MATCH(W$1&amp;$R861,$AF$1:$CM$1&amp;$AF$2:$CM$2,0))*VLOOKUP($Q861,$C$17:$M$20,COUNTBLANK($D$15:G$15)+1,FALSE)</f>
        <v>0</v>
      </c>
      <c r="X861" s="3">
        <f t="array" ref="X861">INDEX($AF$3:$CM$62,MATCH($S861,$AE$3:$AE$62,0),MATCH(X$1&amp;$R861,$AF$1:$CM$1&amp;$AF$2:$CM$2,0))*VLOOKUP($Q861,$C$17:$M$20,COUNTBLANK($D$15:H$15)+1,FALSE)</f>
        <v>0</v>
      </c>
      <c r="Y861" s="3">
        <f t="array" ref="Y861">INDEX($AF$3:$CM$62,MATCH($S861,$AE$3:$AE$62,0),MATCH(Y$1&amp;$R861,$AF$1:$CM$1&amp;$AF$2:$CM$2,0))*VLOOKUP($Q861,$C$17:$M$20,COUNTBLANK($D$15:I$15)+1,FALSE)</f>
        <v>0</v>
      </c>
      <c r="Z861" s="3">
        <f t="array" ref="Z861">INDEX($AF$3:$CM$62,MATCH($S861,$AE$3:$AE$62,0),MATCH(Z$1&amp;$R861,$AF$1:$CM$1&amp;$AF$2:$CM$2,0))*VLOOKUP($Q861,$C$17:$M$20,COUNTBLANK($D$15:J$15)+1,FALSE)</f>
        <v>0.04</v>
      </c>
      <c r="AA861" s="3">
        <f t="array" ref="AA861">INDEX($AF$3:$CM$62,MATCH($S861,$AE$3:$AE$62,0),MATCH(AA$1&amp;$R861,$AF$1:$CM$1&amp;$AF$2:$CM$2,0))*VLOOKUP($Q861,$C$17:$M$20,COUNTBLANK($D$15:K$15)+1,FALSE)</f>
        <v>0.04</v>
      </c>
      <c r="AB861" s="3">
        <f t="array" ref="AB861">INDEX($AF$3:$CM$62,MATCH($S861,$AE$3:$AE$62,0),MATCH(AB$1&amp;$R861,$AF$1:$CM$1&amp;$AF$2:$CM$2,0))*VLOOKUP($Q861,$C$17:$M$20,COUNTBLANK($D$15:L$15)+1,FALSE)</f>
        <v>0</v>
      </c>
      <c r="AC861" s="3">
        <f t="array" ref="AC861">INDEX($AF$3:$CM$62,MATCH($S861,$AE$3:$AE$62,0),MATCH(AC$1&amp;$R861,$AF$1:$CM$1&amp;$AF$2:$CM$2,0))*VLOOKUP($Q861,$C$17:$M$20,COUNTBLANK($D$15:M$15)+1,FALSE)</f>
        <v>0</v>
      </c>
    </row>
    <row r="862" spans="17:29" x14ac:dyDescent="0.2">
      <c r="Q862" t="s">
        <v>421</v>
      </c>
      <c r="R862">
        <f t="shared" si="151"/>
        <v>3</v>
      </c>
      <c r="S862">
        <f t="shared" si="152"/>
        <v>20</v>
      </c>
      <c r="T862" s="3">
        <f t="array" ref="T862">INDEX($AF$3:$CM$62,MATCH($S862,$AE$3:$AE$62,0),MATCH(T$1&amp;$R862,$AF$1:$CM$1&amp;$AF$2:$CM$2,0))*VLOOKUP($Q862,$C$17:$M$20,COUNTBLANK($D$15:D$15)+1,FALSE)</f>
        <v>80</v>
      </c>
      <c r="U862" s="3">
        <f t="array" ref="U862">INDEX($AF$3:$CM$62,MATCH($S862,$AE$3:$AE$62,0),MATCH(U$1&amp;$R862,$AF$1:$CM$1&amp;$AF$2:$CM$2,0))*VLOOKUP($Q862,$C$17:$M$20,COUNTBLANK($D$15:E$15)+1,FALSE)</f>
        <v>0</v>
      </c>
      <c r="V862" s="3">
        <f t="array" ref="V862">INDEX($AF$3:$CM$62,MATCH($S862,$AE$3:$AE$62,0),MATCH(V$1&amp;$R862,$AF$1:$CM$1&amp;$AF$2:$CM$2,0))*VLOOKUP($Q862,$C$17:$M$20,COUNTBLANK($D$15:F$15)+1,FALSE)</f>
        <v>160</v>
      </c>
      <c r="W862" s="3">
        <f t="array" ref="W862">INDEX($AF$3:$CM$62,MATCH($S862,$AE$3:$AE$62,0),MATCH(W$1&amp;$R862,$AF$1:$CM$1&amp;$AF$2:$CM$2,0))*VLOOKUP($Q862,$C$17:$M$20,COUNTBLANK($D$15:G$15)+1,FALSE)</f>
        <v>0</v>
      </c>
      <c r="X862" s="3">
        <f t="array" ref="X862">INDEX($AF$3:$CM$62,MATCH($S862,$AE$3:$AE$62,0),MATCH(X$1&amp;$R862,$AF$1:$CM$1&amp;$AF$2:$CM$2,0))*VLOOKUP($Q862,$C$17:$M$20,COUNTBLANK($D$15:H$15)+1,FALSE)</f>
        <v>0</v>
      </c>
      <c r="Y862" s="3">
        <f t="array" ref="Y862">INDEX($AF$3:$CM$62,MATCH($S862,$AE$3:$AE$62,0),MATCH(Y$1&amp;$R862,$AF$1:$CM$1&amp;$AF$2:$CM$2,0))*VLOOKUP($Q862,$C$17:$M$20,COUNTBLANK($D$15:I$15)+1,FALSE)</f>
        <v>0</v>
      </c>
      <c r="Z862" s="3">
        <f t="array" ref="Z862">INDEX($AF$3:$CM$62,MATCH($S862,$AE$3:$AE$62,0),MATCH(Z$1&amp;$R862,$AF$1:$CM$1&amp;$AF$2:$CM$2,0))*VLOOKUP($Q862,$C$17:$M$20,COUNTBLANK($D$15:J$15)+1,FALSE)</f>
        <v>0.08</v>
      </c>
      <c r="AA862" s="3">
        <f t="array" ref="AA862">INDEX($AF$3:$CM$62,MATCH($S862,$AE$3:$AE$62,0),MATCH(AA$1&amp;$R862,$AF$1:$CM$1&amp;$AF$2:$CM$2,0))*VLOOKUP($Q862,$C$17:$M$20,COUNTBLANK($D$15:K$15)+1,FALSE)</f>
        <v>0.08</v>
      </c>
      <c r="AB862" s="3">
        <f t="array" ref="AB862">INDEX($AF$3:$CM$62,MATCH($S862,$AE$3:$AE$62,0),MATCH(AB$1&amp;$R862,$AF$1:$CM$1&amp;$AF$2:$CM$2,0))*VLOOKUP($Q862,$C$17:$M$20,COUNTBLANK($D$15:L$15)+1,FALSE)</f>
        <v>0</v>
      </c>
      <c r="AC862" s="3">
        <f t="array" ref="AC862">INDEX($AF$3:$CM$62,MATCH($S862,$AE$3:$AE$62,0),MATCH(AC$1&amp;$R862,$AF$1:$CM$1&amp;$AF$2:$CM$2,0))*VLOOKUP($Q862,$C$17:$M$20,COUNTBLANK($D$15:M$15)+1,FALSE)</f>
        <v>0</v>
      </c>
    </row>
    <row r="863" spans="17:29" x14ac:dyDescent="0.2">
      <c r="Q863" t="s">
        <v>421</v>
      </c>
      <c r="R863">
        <f t="shared" si="151"/>
        <v>3</v>
      </c>
      <c r="S863">
        <f t="shared" si="152"/>
        <v>21</v>
      </c>
      <c r="T863" s="3">
        <f t="array" ref="T863">INDEX($AF$3:$CM$62,MATCH($S863,$AE$3:$AE$62,0),MATCH(T$1&amp;$R863,$AF$1:$CM$1&amp;$AF$2:$CM$2,0))*VLOOKUP($Q863,$C$17:$M$20,COUNTBLANK($D$15:D$15)+1,FALSE)</f>
        <v>84</v>
      </c>
      <c r="U863" s="3">
        <f t="array" ref="U863">INDEX($AF$3:$CM$62,MATCH($S863,$AE$3:$AE$62,0),MATCH(U$1&amp;$R863,$AF$1:$CM$1&amp;$AF$2:$CM$2,0))*VLOOKUP($Q863,$C$17:$M$20,COUNTBLANK($D$15:E$15)+1,FALSE)</f>
        <v>0</v>
      </c>
      <c r="V863" s="3">
        <f t="array" ref="V863">INDEX($AF$3:$CM$62,MATCH($S863,$AE$3:$AE$62,0),MATCH(V$1&amp;$R863,$AF$1:$CM$1&amp;$AF$2:$CM$2,0))*VLOOKUP($Q863,$C$17:$M$20,COUNTBLANK($D$15:F$15)+1,FALSE)</f>
        <v>168</v>
      </c>
      <c r="W863" s="3">
        <f t="array" ref="W863">INDEX($AF$3:$CM$62,MATCH($S863,$AE$3:$AE$62,0),MATCH(W$1&amp;$R863,$AF$1:$CM$1&amp;$AF$2:$CM$2,0))*VLOOKUP($Q863,$C$17:$M$20,COUNTBLANK($D$15:G$15)+1,FALSE)</f>
        <v>0</v>
      </c>
      <c r="X863" s="3">
        <f t="array" ref="X863">INDEX($AF$3:$CM$62,MATCH($S863,$AE$3:$AE$62,0),MATCH(X$1&amp;$R863,$AF$1:$CM$1&amp;$AF$2:$CM$2,0))*VLOOKUP($Q863,$C$17:$M$20,COUNTBLANK($D$15:H$15)+1,FALSE)</f>
        <v>0</v>
      </c>
      <c r="Y863" s="3">
        <f t="array" ref="Y863">INDEX($AF$3:$CM$62,MATCH($S863,$AE$3:$AE$62,0),MATCH(Y$1&amp;$R863,$AF$1:$CM$1&amp;$AF$2:$CM$2,0))*VLOOKUP($Q863,$C$17:$M$20,COUNTBLANK($D$15:I$15)+1,FALSE)</f>
        <v>0</v>
      </c>
      <c r="Z863" s="3">
        <f t="array" ref="Z863">INDEX($AF$3:$CM$62,MATCH($S863,$AE$3:$AE$62,0),MATCH(Z$1&amp;$R863,$AF$1:$CM$1&amp;$AF$2:$CM$2,0))*VLOOKUP($Q863,$C$17:$M$20,COUNTBLANK($D$15:J$15)+1,FALSE)</f>
        <v>0.08</v>
      </c>
      <c r="AA863" s="3">
        <f t="array" ref="AA863">INDEX($AF$3:$CM$62,MATCH($S863,$AE$3:$AE$62,0),MATCH(AA$1&amp;$R863,$AF$1:$CM$1&amp;$AF$2:$CM$2,0))*VLOOKUP($Q863,$C$17:$M$20,COUNTBLANK($D$15:K$15)+1,FALSE)</f>
        <v>0.08</v>
      </c>
      <c r="AB863" s="3">
        <f t="array" ref="AB863">INDEX($AF$3:$CM$62,MATCH($S863,$AE$3:$AE$62,0),MATCH(AB$1&amp;$R863,$AF$1:$CM$1&amp;$AF$2:$CM$2,0))*VLOOKUP($Q863,$C$17:$M$20,COUNTBLANK($D$15:L$15)+1,FALSE)</f>
        <v>0</v>
      </c>
      <c r="AC863" s="3">
        <f t="array" ref="AC863">INDEX($AF$3:$CM$62,MATCH($S863,$AE$3:$AE$62,0),MATCH(AC$1&amp;$R863,$AF$1:$CM$1&amp;$AF$2:$CM$2,0))*VLOOKUP($Q863,$C$17:$M$20,COUNTBLANK($D$15:M$15)+1,FALSE)</f>
        <v>0</v>
      </c>
    </row>
    <row r="864" spans="17:29" x14ac:dyDescent="0.2">
      <c r="Q864" t="s">
        <v>421</v>
      </c>
      <c r="R864">
        <f t="shared" si="151"/>
        <v>3</v>
      </c>
      <c r="S864">
        <f t="shared" si="152"/>
        <v>22</v>
      </c>
      <c r="T864" s="3">
        <f t="array" ref="T864">INDEX($AF$3:$CM$62,MATCH($S864,$AE$3:$AE$62,0),MATCH(T$1&amp;$R864,$AF$1:$CM$1&amp;$AF$2:$CM$2,0))*VLOOKUP($Q864,$C$17:$M$20,COUNTBLANK($D$15:D$15)+1,FALSE)</f>
        <v>88</v>
      </c>
      <c r="U864" s="3">
        <f t="array" ref="U864">INDEX($AF$3:$CM$62,MATCH($S864,$AE$3:$AE$62,0),MATCH(U$1&amp;$R864,$AF$1:$CM$1&amp;$AF$2:$CM$2,0))*VLOOKUP($Q864,$C$17:$M$20,COUNTBLANK($D$15:E$15)+1,FALSE)</f>
        <v>0</v>
      </c>
      <c r="V864" s="3">
        <f t="array" ref="V864">INDEX($AF$3:$CM$62,MATCH($S864,$AE$3:$AE$62,0),MATCH(V$1&amp;$R864,$AF$1:$CM$1&amp;$AF$2:$CM$2,0))*VLOOKUP($Q864,$C$17:$M$20,COUNTBLANK($D$15:F$15)+1,FALSE)</f>
        <v>176</v>
      </c>
      <c r="W864" s="3">
        <f t="array" ref="W864">INDEX($AF$3:$CM$62,MATCH($S864,$AE$3:$AE$62,0),MATCH(W$1&amp;$R864,$AF$1:$CM$1&amp;$AF$2:$CM$2,0))*VLOOKUP($Q864,$C$17:$M$20,COUNTBLANK($D$15:G$15)+1,FALSE)</f>
        <v>0</v>
      </c>
      <c r="X864" s="3">
        <f t="array" ref="X864">INDEX($AF$3:$CM$62,MATCH($S864,$AE$3:$AE$62,0),MATCH(X$1&amp;$R864,$AF$1:$CM$1&amp;$AF$2:$CM$2,0))*VLOOKUP($Q864,$C$17:$M$20,COUNTBLANK($D$15:H$15)+1,FALSE)</f>
        <v>0</v>
      </c>
      <c r="Y864" s="3">
        <f t="array" ref="Y864">INDEX($AF$3:$CM$62,MATCH($S864,$AE$3:$AE$62,0),MATCH(Y$1&amp;$R864,$AF$1:$CM$1&amp;$AF$2:$CM$2,0))*VLOOKUP($Q864,$C$17:$M$20,COUNTBLANK($D$15:I$15)+1,FALSE)</f>
        <v>0</v>
      </c>
      <c r="Z864" s="3">
        <f t="array" ref="Z864">INDEX($AF$3:$CM$62,MATCH($S864,$AE$3:$AE$62,0),MATCH(Z$1&amp;$R864,$AF$1:$CM$1&amp;$AF$2:$CM$2,0))*VLOOKUP($Q864,$C$17:$M$20,COUNTBLANK($D$15:J$15)+1,FALSE)</f>
        <v>0.08</v>
      </c>
      <c r="AA864" s="3">
        <f t="array" ref="AA864">INDEX($AF$3:$CM$62,MATCH($S864,$AE$3:$AE$62,0),MATCH(AA$1&amp;$R864,$AF$1:$CM$1&amp;$AF$2:$CM$2,0))*VLOOKUP($Q864,$C$17:$M$20,COUNTBLANK($D$15:K$15)+1,FALSE)</f>
        <v>0.08</v>
      </c>
      <c r="AB864" s="3">
        <f t="array" ref="AB864">INDEX($AF$3:$CM$62,MATCH($S864,$AE$3:$AE$62,0),MATCH(AB$1&amp;$R864,$AF$1:$CM$1&amp;$AF$2:$CM$2,0))*VLOOKUP($Q864,$C$17:$M$20,COUNTBLANK($D$15:L$15)+1,FALSE)</f>
        <v>0</v>
      </c>
      <c r="AC864" s="3">
        <f t="array" ref="AC864">INDEX($AF$3:$CM$62,MATCH($S864,$AE$3:$AE$62,0),MATCH(AC$1&amp;$R864,$AF$1:$CM$1&amp;$AF$2:$CM$2,0))*VLOOKUP($Q864,$C$17:$M$20,COUNTBLANK($D$15:M$15)+1,FALSE)</f>
        <v>0</v>
      </c>
    </row>
    <row r="865" spans="17:29" x14ac:dyDescent="0.2">
      <c r="Q865" t="s">
        <v>421</v>
      </c>
      <c r="R865">
        <f t="shared" si="151"/>
        <v>3</v>
      </c>
      <c r="S865">
        <f t="shared" si="152"/>
        <v>23</v>
      </c>
      <c r="T865" s="3">
        <f t="array" ref="T865">INDEX($AF$3:$CM$62,MATCH($S865,$AE$3:$AE$62,0),MATCH(T$1&amp;$R865,$AF$1:$CM$1&amp;$AF$2:$CM$2,0))*VLOOKUP($Q865,$C$17:$M$20,COUNTBLANK($D$15:D$15)+1,FALSE)</f>
        <v>92</v>
      </c>
      <c r="U865" s="3">
        <f t="array" ref="U865">INDEX($AF$3:$CM$62,MATCH($S865,$AE$3:$AE$62,0),MATCH(U$1&amp;$R865,$AF$1:$CM$1&amp;$AF$2:$CM$2,0))*VLOOKUP($Q865,$C$17:$M$20,COUNTBLANK($D$15:E$15)+1,FALSE)</f>
        <v>0</v>
      </c>
      <c r="V865" s="3">
        <f t="array" ref="V865">INDEX($AF$3:$CM$62,MATCH($S865,$AE$3:$AE$62,0),MATCH(V$1&amp;$R865,$AF$1:$CM$1&amp;$AF$2:$CM$2,0))*VLOOKUP($Q865,$C$17:$M$20,COUNTBLANK($D$15:F$15)+1,FALSE)</f>
        <v>184</v>
      </c>
      <c r="W865" s="3">
        <f t="array" ref="W865">INDEX($AF$3:$CM$62,MATCH($S865,$AE$3:$AE$62,0),MATCH(W$1&amp;$R865,$AF$1:$CM$1&amp;$AF$2:$CM$2,0))*VLOOKUP($Q865,$C$17:$M$20,COUNTBLANK($D$15:G$15)+1,FALSE)</f>
        <v>0</v>
      </c>
      <c r="X865" s="3">
        <f t="array" ref="X865">INDEX($AF$3:$CM$62,MATCH($S865,$AE$3:$AE$62,0),MATCH(X$1&amp;$R865,$AF$1:$CM$1&amp;$AF$2:$CM$2,0))*VLOOKUP($Q865,$C$17:$M$20,COUNTBLANK($D$15:H$15)+1,FALSE)</f>
        <v>0</v>
      </c>
      <c r="Y865" s="3">
        <f t="array" ref="Y865">INDEX($AF$3:$CM$62,MATCH($S865,$AE$3:$AE$62,0),MATCH(Y$1&amp;$R865,$AF$1:$CM$1&amp;$AF$2:$CM$2,0))*VLOOKUP($Q865,$C$17:$M$20,COUNTBLANK($D$15:I$15)+1,FALSE)</f>
        <v>0</v>
      </c>
      <c r="Z865" s="3">
        <f t="array" ref="Z865">INDEX($AF$3:$CM$62,MATCH($S865,$AE$3:$AE$62,0),MATCH(Z$1&amp;$R865,$AF$1:$CM$1&amp;$AF$2:$CM$2,0))*VLOOKUP($Q865,$C$17:$M$20,COUNTBLANK($D$15:J$15)+1,FALSE)</f>
        <v>0.08</v>
      </c>
      <c r="AA865" s="3">
        <f t="array" ref="AA865">INDEX($AF$3:$CM$62,MATCH($S865,$AE$3:$AE$62,0),MATCH(AA$1&amp;$R865,$AF$1:$CM$1&amp;$AF$2:$CM$2,0))*VLOOKUP($Q865,$C$17:$M$20,COUNTBLANK($D$15:K$15)+1,FALSE)</f>
        <v>0.08</v>
      </c>
      <c r="AB865" s="3">
        <f t="array" ref="AB865">INDEX($AF$3:$CM$62,MATCH($S865,$AE$3:$AE$62,0),MATCH(AB$1&amp;$R865,$AF$1:$CM$1&amp;$AF$2:$CM$2,0))*VLOOKUP($Q865,$C$17:$M$20,COUNTBLANK($D$15:L$15)+1,FALSE)</f>
        <v>0</v>
      </c>
      <c r="AC865" s="3">
        <f t="array" ref="AC865">INDEX($AF$3:$CM$62,MATCH($S865,$AE$3:$AE$62,0),MATCH(AC$1&amp;$R865,$AF$1:$CM$1&amp;$AF$2:$CM$2,0))*VLOOKUP($Q865,$C$17:$M$20,COUNTBLANK($D$15:M$15)+1,FALSE)</f>
        <v>0</v>
      </c>
    </row>
    <row r="866" spans="17:29" x14ac:dyDescent="0.2">
      <c r="Q866" t="s">
        <v>421</v>
      </c>
      <c r="R866">
        <f t="shared" si="151"/>
        <v>3</v>
      </c>
      <c r="S866">
        <f t="shared" si="152"/>
        <v>24</v>
      </c>
      <c r="T866" s="3">
        <f t="array" ref="T866">INDEX($AF$3:$CM$62,MATCH($S866,$AE$3:$AE$62,0),MATCH(T$1&amp;$R866,$AF$1:$CM$1&amp;$AF$2:$CM$2,0))*VLOOKUP($Q866,$C$17:$M$20,COUNTBLANK($D$15:D$15)+1,FALSE)</f>
        <v>96</v>
      </c>
      <c r="U866" s="3">
        <f t="array" ref="U866">INDEX($AF$3:$CM$62,MATCH($S866,$AE$3:$AE$62,0),MATCH(U$1&amp;$R866,$AF$1:$CM$1&amp;$AF$2:$CM$2,0))*VLOOKUP($Q866,$C$17:$M$20,COUNTBLANK($D$15:E$15)+1,FALSE)</f>
        <v>0</v>
      </c>
      <c r="V866" s="3">
        <f t="array" ref="V866">INDEX($AF$3:$CM$62,MATCH($S866,$AE$3:$AE$62,0),MATCH(V$1&amp;$R866,$AF$1:$CM$1&amp;$AF$2:$CM$2,0))*VLOOKUP($Q866,$C$17:$M$20,COUNTBLANK($D$15:F$15)+1,FALSE)</f>
        <v>192</v>
      </c>
      <c r="W866" s="3">
        <f t="array" ref="W866">INDEX($AF$3:$CM$62,MATCH($S866,$AE$3:$AE$62,0),MATCH(W$1&amp;$R866,$AF$1:$CM$1&amp;$AF$2:$CM$2,0))*VLOOKUP($Q866,$C$17:$M$20,COUNTBLANK($D$15:G$15)+1,FALSE)</f>
        <v>0</v>
      </c>
      <c r="X866" s="3">
        <f t="array" ref="X866">INDEX($AF$3:$CM$62,MATCH($S866,$AE$3:$AE$62,0),MATCH(X$1&amp;$R866,$AF$1:$CM$1&amp;$AF$2:$CM$2,0))*VLOOKUP($Q866,$C$17:$M$20,COUNTBLANK($D$15:H$15)+1,FALSE)</f>
        <v>0</v>
      </c>
      <c r="Y866" s="3">
        <f t="array" ref="Y866">INDEX($AF$3:$CM$62,MATCH($S866,$AE$3:$AE$62,0),MATCH(Y$1&amp;$R866,$AF$1:$CM$1&amp;$AF$2:$CM$2,0))*VLOOKUP($Q866,$C$17:$M$20,COUNTBLANK($D$15:I$15)+1,FALSE)</f>
        <v>0</v>
      </c>
      <c r="Z866" s="3">
        <f t="array" ref="Z866">INDEX($AF$3:$CM$62,MATCH($S866,$AE$3:$AE$62,0),MATCH(Z$1&amp;$R866,$AF$1:$CM$1&amp;$AF$2:$CM$2,0))*VLOOKUP($Q866,$C$17:$M$20,COUNTBLANK($D$15:J$15)+1,FALSE)</f>
        <v>0.08</v>
      </c>
      <c r="AA866" s="3">
        <f t="array" ref="AA866">INDEX($AF$3:$CM$62,MATCH($S866,$AE$3:$AE$62,0),MATCH(AA$1&amp;$R866,$AF$1:$CM$1&amp;$AF$2:$CM$2,0))*VLOOKUP($Q866,$C$17:$M$20,COUNTBLANK($D$15:K$15)+1,FALSE)</f>
        <v>0.08</v>
      </c>
      <c r="AB866" s="3">
        <f t="array" ref="AB866">INDEX($AF$3:$CM$62,MATCH($S866,$AE$3:$AE$62,0),MATCH(AB$1&amp;$R866,$AF$1:$CM$1&amp;$AF$2:$CM$2,0))*VLOOKUP($Q866,$C$17:$M$20,COUNTBLANK($D$15:L$15)+1,FALSE)</f>
        <v>0</v>
      </c>
      <c r="AC866" s="3">
        <f t="array" ref="AC866">INDEX($AF$3:$CM$62,MATCH($S866,$AE$3:$AE$62,0),MATCH(AC$1&amp;$R866,$AF$1:$CM$1&amp;$AF$2:$CM$2,0))*VLOOKUP($Q866,$C$17:$M$20,COUNTBLANK($D$15:M$15)+1,FALSE)</f>
        <v>0</v>
      </c>
    </row>
    <row r="867" spans="17:29" x14ac:dyDescent="0.2">
      <c r="Q867" t="s">
        <v>421</v>
      </c>
      <c r="R867">
        <f t="shared" si="151"/>
        <v>3</v>
      </c>
      <c r="S867">
        <f t="shared" si="152"/>
        <v>25</v>
      </c>
      <c r="T867" s="3">
        <f t="array" ref="T867">INDEX($AF$3:$CM$62,MATCH($S867,$AE$3:$AE$62,0),MATCH(T$1&amp;$R867,$AF$1:$CM$1&amp;$AF$2:$CM$2,0))*VLOOKUP($Q867,$C$17:$M$20,COUNTBLANK($D$15:D$15)+1,FALSE)</f>
        <v>100</v>
      </c>
      <c r="U867" s="3">
        <f t="array" ref="U867">INDEX($AF$3:$CM$62,MATCH($S867,$AE$3:$AE$62,0),MATCH(U$1&amp;$R867,$AF$1:$CM$1&amp;$AF$2:$CM$2,0))*VLOOKUP($Q867,$C$17:$M$20,COUNTBLANK($D$15:E$15)+1,FALSE)</f>
        <v>0</v>
      </c>
      <c r="V867" s="3">
        <f t="array" ref="V867">INDEX($AF$3:$CM$62,MATCH($S867,$AE$3:$AE$62,0),MATCH(V$1&amp;$R867,$AF$1:$CM$1&amp;$AF$2:$CM$2,0))*VLOOKUP($Q867,$C$17:$M$20,COUNTBLANK($D$15:F$15)+1,FALSE)</f>
        <v>200</v>
      </c>
      <c r="W867" s="3">
        <f t="array" ref="W867">INDEX($AF$3:$CM$62,MATCH($S867,$AE$3:$AE$62,0),MATCH(W$1&amp;$R867,$AF$1:$CM$1&amp;$AF$2:$CM$2,0))*VLOOKUP($Q867,$C$17:$M$20,COUNTBLANK($D$15:G$15)+1,FALSE)</f>
        <v>0</v>
      </c>
      <c r="X867" s="3">
        <f t="array" ref="X867">INDEX($AF$3:$CM$62,MATCH($S867,$AE$3:$AE$62,0),MATCH(X$1&amp;$R867,$AF$1:$CM$1&amp;$AF$2:$CM$2,0))*VLOOKUP($Q867,$C$17:$M$20,COUNTBLANK($D$15:H$15)+1,FALSE)</f>
        <v>0</v>
      </c>
      <c r="Y867" s="3">
        <f t="array" ref="Y867">INDEX($AF$3:$CM$62,MATCH($S867,$AE$3:$AE$62,0),MATCH(Y$1&amp;$R867,$AF$1:$CM$1&amp;$AF$2:$CM$2,0))*VLOOKUP($Q867,$C$17:$M$20,COUNTBLANK($D$15:I$15)+1,FALSE)</f>
        <v>0</v>
      </c>
      <c r="Z867" s="3">
        <f t="array" ref="Z867">INDEX($AF$3:$CM$62,MATCH($S867,$AE$3:$AE$62,0),MATCH(Z$1&amp;$R867,$AF$1:$CM$1&amp;$AF$2:$CM$2,0))*VLOOKUP($Q867,$C$17:$M$20,COUNTBLANK($D$15:J$15)+1,FALSE)</f>
        <v>0.08</v>
      </c>
      <c r="AA867" s="3">
        <f t="array" ref="AA867">INDEX($AF$3:$CM$62,MATCH($S867,$AE$3:$AE$62,0),MATCH(AA$1&amp;$R867,$AF$1:$CM$1&amp;$AF$2:$CM$2,0))*VLOOKUP($Q867,$C$17:$M$20,COUNTBLANK($D$15:K$15)+1,FALSE)</f>
        <v>0.08</v>
      </c>
      <c r="AB867" s="3">
        <f t="array" ref="AB867">INDEX($AF$3:$CM$62,MATCH($S867,$AE$3:$AE$62,0),MATCH(AB$1&amp;$R867,$AF$1:$CM$1&amp;$AF$2:$CM$2,0))*VLOOKUP($Q867,$C$17:$M$20,COUNTBLANK($D$15:L$15)+1,FALSE)</f>
        <v>0</v>
      </c>
      <c r="AC867" s="3">
        <f t="array" ref="AC867">INDEX($AF$3:$CM$62,MATCH($S867,$AE$3:$AE$62,0),MATCH(AC$1&amp;$R867,$AF$1:$CM$1&amp;$AF$2:$CM$2,0))*VLOOKUP($Q867,$C$17:$M$20,COUNTBLANK($D$15:M$15)+1,FALSE)</f>
        <v>0</v>
      </c>
    </row>
    <row r="868" spans="17:29" x14ac:dyDescent="0.2">
      <c r="Q868" t="s">
        <v>421</v>
      </c>
      <c r="R868">
        <f t="shared" si="151"/>
        <v>3</v>
      </c>
      <c r="S868">
        <f t="shared" si="152"/>
        <v>26</v>
      </c>
      <c r="T868" s="3">
        <f t="array" ref="T868">INDEX($AF$3:$CM$62,MATCH($S868,$AE$3:$AE$62,0),MATCH(T$1&amp;$R868,$AF$1:$CM$1&amp;$AF$2:$CM$2,0))*VLOOKUP($Q868,$C$17:$M$20,COUNTBLANK($D$15:D$15)+1,FALSE)</f>
        <v>104</v>
      </c>
      <c r="U868" s="3">
        <f t="array" ref="U868">INDEX($AF$3:$CM$62,MATCH($S868,$AE$3:$AE$62,0),MATCH(U$1&amp;$R868,$AF$1:$CM$1&amp;$AF$2:$CM$2,0))*VLOOKUP($Q868,$C$17:$M$20,COUNTBLANK($D$15:E$15)+1,FALSE)</f>
        <v>0</v>
      </c>
      <c r="V868" s="3">
        <f t="array" ref="V868">INDEX($AF$3:$CM$62,MATCH($S868,$AE$3:$AE$62,0),MATCH(V$1&amp;$R868,$AF$1:$CM$1&amp;$AF$2:$CM$2,0))*VLOOKUP($Q868,$C$17:$M$20,COUNTBLANK($D$15:F$15)+1,FALSE)</f>
        <v>208</v>
      </c>
      <c r="W868" s="3">
        <f t="array" ref="W868">INDEX($AF$3:$CM$62,MATCH($S868,$AE$3:$AE$62,0),MATCH(W$1&amp;$R868,$AF$1:$CM$1&amp;$AF$2:$CM$2,0))*VLOOKUP($Q868,$C$17:$M$20,COUNTBLANK($D$15:G$15)+1,FALSE)</f>
        <v>0</v>
      </c>
      <c r="X868" s="3">
        <f t="array" ref="X868">INDEX($AF$3:$CM$62,MATCH($S868,$AE$3:$AE$62,0),MATCH(X$1&amp;$R868,$AF$1:$CM$1&amp;$AF$2:$CM$2,0))*VLOOKUP($Q868,$C$17:$M$20,COUNTBLANK($D$15:H$15)+1,FALSE)</f>
        <v>0</v>
      </c>
      <c r="Y868" s="3">
        <f t="array" ref="Y868">INDEX($AF$3:$CM$62,MATCH($S868,$AE$3:$AE$62,0),MATCH(Y$1&amp;$R868,$AF$1:$CM$1&amp;$AF$2:$CM$2,0))*VLOOKUP($Q868,$C$17:$M$20,COUNTBLANK($D$15:I$15)+1,FALSE)</f>
        <v>0</v>
      </c>
      <c r="Z868" s="3">
        <f t="array" ref="Z868">INDEX($AF$3:$CM$62,MATCH($S868,$AE$3:$AE$62,0),MATCH(Z$1&amp;$R868,$AF$1:$CM$1&amp;$AF$2:$CM$2,0))*VLOOKUP($Q868,$C$17:$M$20,COUNTBLANK($D$15:J$15)+1,FALSE)</f>
        <v>0.08</v>
      </c>
      <c r="AA868" s="3">
        <f t="array" ref="AA868">INDEX($AF$3:$CM$62,MATCH($S868,$AE$3:$AE$62,0),MATCH(AA$1&amp;$R868,$AF$1:$CM$1&amp;$AF$2:$CM$2,0))*VLOOKUP($Q868,$C$17:$M$20,COUNTBLANK($D$15:K$15)+1,FALSE)</f>
        <v>0.08</v>
      </c>
      <c r="AB868" s="3">
        <f t="array" ref="AB868">INDEX($AF$3:$CM$62,MATCH($S868,$AE$3:$AE$62,0),MATCH(AB$1&amp;$R868,$AF$1:$CM$1&amp;$AF$2:$CM$2,0))*VLOOKUP($Q868,$C$17:$M$20,COUNTBLANK($D$15:L$15)+1,FALSE)</f>
        <v>0</v>
      </c>
      <c r="AC868" s="3">
        <f t="array" ref="AC868">INDEX($AF$3:$CM$62,MATCH($S868,$AE$3:$AE$62,0),MATCH(AC$1&amp;$R868,$AF$1:$CM$1&amp;$AF$2:$CM$2,0))*VLOOKUP($Q868,$C$17:$M$20,COUNTBLANK($D$15:M$15)+1,FALSE)</f>
        <v>0</v>
      </c>
    </row>
    <row r="869" spans="17:29" x14ac:dyDescent="0.2">
      <c r="Q869" t="s">
        <v>421</v>
      </c>
      <c r="R869">
        <f t="shared" si="151"/>
        <v>3</v>
      </c>
      <c r="S869">
        <f t="shared" si="152"/>
        <v>27</v>
      </c>
      <c r="T869" s="3">
        <f t="array" ref="T869">INDEX($AF$3:$CM$62,MATCH($S869,$AE$3:$AE$62,0),MATCH(T$1&amp;$R869,$AF$1:$CM$1&amp;$AF$2:$CM$2,0))*VLOOKUP($Q869,$C$17:$M$20,COUNTBLANK($D$15:D$15)+1,FALSE)</f>
        <v>108</v>
      </c>
      <c r="U869" s="3">
        <f t="array" ref="U869">INDEX($AF$3:$CM$62,MATCH($S869,$AE$3:$AE$62,0),MATCH(U$1&amp;$R869,$AF$1:$CM$1&amp;$AF$2:$CM$2,0))*VLOOKUP($Q869,$C$17:$M$20,COUNTBLANK($D$15:E$15)+1,FALSE)</f>
        <v>0</v>
      </c>
      <c r="V869" s="3">
        <f t="array" ref="V869">INDEX($AF$3:$CM$62,MATCH($S869,$AE$3:$AE$62,0),MATCH(V$1&amp;$R869,$AF$1:$CM$1&amp;$AF$2:$CM$2,0))*VLOOKUP($Q869,$C$17:$M$20,COUNTBLANK($D$15:F$15)+1,FALSE)</f>
        <v>216</v>
      </c>
      <c r="W869" s="3">
        <f t="array" ref="W869">INDEX($AF$3:$CM$62,MATCH($S869,$AE$3:$AE$62,0),MATCH(W$1&amp;$R869,$AF$1:$CM$1&amp;$AF$2:$CM$2,0))*VLOOKUP($Q869,$C$17:$M$20,COUNTBLANK($D$15:G$15)+1,FALSE)</f>
        <v>0</v>
      </c>
      <c r="X869" s="3">
        <f t="array" ref="X869">INDEX($AF$3:$CM$62,MATCH($S869,$AE$3:$AE$62,0),MATCH(X$1&amp;$R869,$AF$1:$CM$1&amp;$AF$2:$CM$2,0))*VLOOKUP($Q869,$C$17:$M$20,COUNTBLANK($D$15:H$15)+1,FALSE)</f>
        <v>0</v>
      </c>
      <c r="Y869" s="3">
        <f t="array" ref="Y869">INDEX($AF$3:$CM$62,MATCH($S869,$AE$3:$AE$62,0),MATCH(Y$1&amp;$R869,$AF$1:$CM$1&amp;$AF$2:$CM$2,0))*VLOOKUP($Q869,$C$17:$M$20,COUNTBLANK($D$15:I$15)+1,FALSE)</f>
        <v>0</v>
      </c>
      <c r="Z869" s="3">
        <f t="array" ref="Z869">INDEX($AF$3:$CM$62,MATCH($S869,$AE$3:$AE$62,0),MATCH(Z$1&amp;$R869,$AF$1:$CM$1&amp;$AF$2:$CM$2,0))*VLOOKUP($Q869,$C$17:$M$20,COUNTBLANK($D$15:J$15)+1,FALSE)</f>
        <v>0.08</v>
      </c>
      <c r="AA869" s="3">
        <f t="array" ref="AA869">INDEX($AF$3:$CM$62,MATCH($S869,$AE$3:$AE$62,0),MATCH(AA$1&amp;$R869,$AF$1:$CM$1&amp;$AF$2:$CM$2,0))*VLOOKUP($Q869,$C$17:$M$20,COUNTBLANK($D$15:K$15)+1,FALSE)</f>
        <v>0.08</v>
      </c>
      <c r="AB869" s="3">
        <f t="array" ref="AB869">INDEX($AF$3:$CM$62,MATCH($S869,$AE$3:$AE$62,0),MATCH(AB$1&amp;$R869,$AF$1:$CM$1&amp;$AF$2:$CM$2,0))*VLOOKUP($Q869,$C$17:$M$20,COUNTBLANK($D$15:L$15)+1,FALSE)</f>
        <v>0</v>
      </c>
      <c r="AC869" s="3">
        <f t="array" ref="AC869">INDEX($AF$3:$CM$62,MATCH($S869,$AE$3:$AE$62,0),MATCH(AC$1&amp;$R869,$AF$1:$CM$1&amp;$AF$2:$CM$2,0))*VLOOKUP($Q869,$C$17:$M$20,COUNTBLANK($D$15:M$15)+1,FALSE)</f>
        <v>0</v>
      </c>
    </row>
    <row r="870" spans="17:29" x14ac:dyDescent="0.2">
      <c r="Q870" t="s">
        <v>421</v>
      </c>
      <c r="R870">
        <f t="shared" si="151"/>
        <v>3</v>
      </c>
      <c r="S870">
        <f t="shared" si="152"/>
        <v>28</v>
      </c>
      <c r="T870" s="3">
        <f t="array" ref="T870">INDEX($AF$3:$CM$62,MATCH($S870,$AE$3:$AE$62,0),MATCH(T$1&amp;$R870,$AF$1:$CM$1&amp;$AF$2:$CM$2,0))*VLOOKUP($Q870,$C$17:$M$20,COUNTBLANK($D$15:D$15)+1,FALSE)</f>
        <v>112</v>
      </c>
      <c r="U870" s="3">
        <f t="array" ref="U870">INDEX($AF$3:$CM$62,MATCH($S870,$AE$3:$AE$62,0),MATCH(U$1&amp;$R870,$AF$1:$CM$1&amp;$AF$2:$CM$2,0))*VLOOKUP($Q870,$C$17:$M$20,COUNTBLANK($D$15:E$15)+1,FALSE)</f>
        <v>0</v>
      </c>
      <c r="V870" s="3">
        <f t="array" ref="V870">INDEX($AF$3:$CM$62,MATCH($S870,$AE$3:$AE$62,0),MATCH(V$1&amp;$R870,$AF$1:$CM$1&amp;$AF$2:$CM$2,0))*VLOOKUP($Q870,$C$17:$M$20,COUNTBLANK($D$15:F$15)+1,FALSE)</f>
        <v>224</v>
      </c>
      <c r="W870" s="3">
        <f t="array" ref="W870">INDEX($AF$3:$CM$62,MATCH($S870,$AE$3:$AE$62,0),MATCH(W$1&amp;$R870,$AF$1:$CM$1&amp;$AF$2:$CM$2,0))*VLOOKUP($Q870,$C$17:$M$20,COUNTBLANK($D$15:G$15)+1,FALSE)</f>
        <v>0</v>
      </c>
      <c r="X870" s="3">
        <f t="array" ref="X870">INDEX($AF$3:$CM$62,MATCH($S870,$AE$3:$AE$62,0),MATCH(X$1&amp;$R870,$AF$1:$CM$1&amp;$AF$2:$CM$2,0))*VLOOKUP($Q870,$C$17:$M$20,COUNTBLANK($D$15:H$15)+1,FALSE)</f>
        <v>0</v>
      </c>
      <c r="Y870" s="3">
        <f t="array" ref="Y870">INDEX($AF$3:$CM$62,MATCH($S870,$AE$3:$AE$62,0),MATCH(Y$1&amp;$R870,$AF$1:$CM$1&amp;$AF$2:$CM$2,0))*VLOOKUP($Q870,$C$17:$M$20,COUNTBLANK($D$15:I$15)+1,FALSE)</f>
        <v>0</v>
      </c>
      <c r="Z870" s="3">
        <f t="array" ref="Z870">INDEX($AF$3:$CM$62,MATCH($S870,$AE$3:$AE$62,0),MATCH(Z$1&amp;$R870,$AF$1:$CM$1&amp;$AF$2:$CM$2,0))*VLOOKUP($Q870,$C$17:$M$20,COUNTBLANK($D$15:J$15)+1,FALSE)</f>
        <v>0.08</v>
      </c>
      <c r="AA870" s="3">
        <f t="array" ref="AA870">INDEX($AF$3:$CM$62,MATCH($S870,$AE$3:$AE$62,0),MATCH(AA$1&amp;$R870,$AF$1:$CM$1&amp;$AF$2:$CM$2,0))*VLOOKUP($Q870,$C$17:$M$20,COUNTBLANK($D$15:K$15)+1,FALSE)</f>
        <v>0.08</v>
      </c>
      <c r="AB870" s="3">
        <f t="array" ref="AB870">INDEX($AF$3:$CM$62,MATCH($S870,$AE$3:$AE$62,0),MATCH(AB$1&amp;$R870,$AF$1:$CM$1&amp;$AF$2:$CM$2,0))*VLOOKUP($Q870,$C$17:$M$20,COUNTBLANK($D$15:L$15)+1,FALSE)</f>
        <v>0</v>
      </c>
      <c r="AC870" s="3">
        <f t="array" ref="AC870">INDEX($AF$3:$CM$62,MATCH($S870,$AE$3:$AE$62,0),MATCH(AC$1&amp;$R870,$AF$1:$CM$1&amp;$AF$2:$CM$2,0))*VLOOKUP($Q870,$C$17:$M$20,COUNTBLANK($D$15:M$15)+1,FALSE)</f>
        <v>0</v>
      </c>
    </row>
    <row r="871" spans="17:29" x14ac:dyDescent="0.2">
      <c r="Q871" t="s">
        <v>421</v>
      </c>
      <c r="R871">
        <f t="shared" si="151"/>
        <v>3</v>
      </c>
      <c r="S871">
        <f t="shared" si="152"/>
        <v>29</v>
      </c>
      <c r="T871" s="3">
        <f t="array" ref="T871">INDEX($AF$3:$CM$62,MATCH($S871,$AE$3:$AE$62,0),MATCH(T$1&amp;$R871,$AF$1:$CM$1&amp;$AF$2:$CM$2,0))*VLOOKUP($Q871,$C$17:$M$20,COUNTBLANK($D$15:D$15)+1,FALSE)</f>
        <v>116</v>
      </c>
      <c r="U871" s="3">
        <f t="array" ref="U871">INDEX($AF$3:$CM$62,MATCH($S871,$AE$3:$AE$62,0),MATCH(U$1&amp;$R871,$AF$1:$CM$1&amp;$AF$2:$CM$2,0))*VLOOKUP($Q871,$C$17:$M$20,COUNTBLANK($D$15:E$15)+1,FALSE)</f>
        <v>0</v>
      </c>
      <c r="V871" s="3">
        <f t="array" ref="V871">INDEX($AF$3:$CM$62,MATCH($S871,$AE$3:$AE$62,0),MATCH(V$1&amp;$R871,$AF$1:$CM$1&amp;$AF$2:$CM$2,0))*VLOOKUP($Q871,$C$17:$M$20,COUNTBLANK($D$15:F$15)+1,FALSE)</f>
        <v>232</v>
      </c>
      <c r="W871" s="3">
        <f t="array" ref="W871">INDEX($AF$3:$CM$62,MATCH($S871,$AE$3:$AE$62,0),MATCH(W$1&amp;$R871,$AF$1:$CM$1&amp;$AF$2:$CM$2,0))*VLOOKUP($Q871,$C$17:$M$20,COUNTBLANK($D$15:G$15)+1,FALSE)</f>
        <v>0</v>
      </c>
      <c r="X871" s="3">
        <f t="array" ref="X871">INDEX($AF$3:$CM$62,MATCH($S871,$AE$3:$AE$62,0),MATCH(X$1&amp;$R871,$AF$1:$CM$1&amp;$AF$2:$CM$2,0))*VLOOKUP($Q871,$C$17:$M$20,COUNTBLANK($D$15:H$15)+1,FALSE)</f>
        <v>0</v>
      </c>
      <c r="Y871" s="3">
        <f t="array" ref="Y871">INDEX($AF$3:$CM$62,MATCH($S871,$AE$3:$AE$62,0),MATCH(Y$1&amp;$R871,$AF$1:$CM$1&amp;$AF$2:$CM$2,0))*VLOOKUP($Q871,$C$17:$M$20,COUNTBLANK($D$15:I$15)+1,FALSE)</f>
        <v>0</v>
      </c>
      <c r="Z871" s="3">
        <f t="array" ref="Z871">INDEX($AF$3:$CM$62,MATCH($S871,$AE$3:$AE$62,0),MATCH(Z$1&amp;$R871,$AF$1:$CM$1&amp;$AF$2:$CM$2,0))*VLOOKUP($Q871,$C$17:$M$20,COUNTBLANK($D$15:J$15)+1,FALSE)</f>
        <v>0.08</v>
      </c>
      <c r="AA871" s="3">
        <f t="array" ref="AA871">INDEX($AF$3:$CM$62,MATCH($S871,$AE$3:$AE$62,0),MATCH(AA$1&amp;$R871,$AF$1:$CM$1&amp;$AF$2:$CM$2,0))*VLOOKUP($Q871,$C$17:$M$20,COUNTBLANK($D$15:K$15)+1,FALSE)</f>
        <v>0.08</v>
      </c>
      <c r="AB871" s="3">
        <f t="array" ref="AB871">INDEX($AF$3:$CM$62,MATCH($S871,$AE$3:$AE$62,0),MATCH(AB$1&amp;$R871,$AF$1:$CM$1&amp;$AF$2:$CM$2,0))*VLOOKUP($Q871,$C$17:$M$20,COUNTBLANK($D$15:L$15)+1,FALSE)</f>
        <v>0</v>
      </c>
      <c r="AC871" s="3">
        <f t="array" ref="AC871">INDEX($AF$3:$CM$62,MATCH($S871,$AE$3:$AE$62,0),MATCH(AC$1&amp;$R871,$AF$1:$CM$1&amp;$AF$2:$CM$2,0))*VLOOKUP($Q871,$C$17:$M$20,COUNTBLANK($D$15:M$15)+1,FALSE)</f>
        <v>0</v>
      </c>
    </row>
    <row r="872" spans="17:29" x14ac:dyDescent="0.2">
      <c r="Q872" t="s">
        <v>421</v>
      </c>
      <c r="R872">
        <f t="shared" si="151"/>
        <v>3</v>
      </c>
      <c r="S872">
        <f t="shared" si="152"/>
        <v>30</v>
      </c>
      <c r="T872" s="3">
        <f t="array" ref="T872">INDEX($AF$3:$CM$62,MATCH($S872,$AE$3:$AE$62,0),MATCH(T$1&amp;$R872,$AF$1:$CM$1&amp;$AF$2:$CM$2,0))*VLOOKUP($Q872,$C$17:$M$20,COUNTBLANK($D$15:D$15)+1,FALSE)</f>
        <v>120</v>
      </c>
      <c r="U872" s="3">
        <f t="array" ref="U872">INDEX($AF$3:$CM$62,MATCH($S872,$AE$3:$AE$62,0),MATCH(U$1&amp;$R872,$AF$1:$CM$1&amp;$AF$2:$CM$2,0))*VLOOKUP($Q872,$C$17:$M$20,COUNTBLANK($D$15:E$15)+1,FALSE)</f>
        <v>0</v>
      </c>
      <c r="V872" s="3">
        <f t="array" ref="V872">INDEX($AF$3:$CM$62,MATCH($S872,$AE$3:$AE$62,0),MATCH(V$1&amp;$R872,$AF$1:$CM$1&amp;$AF$2:$CM$2,0))*VLOOKUP($Q872,$C$17:$M$20,COUNTBLANK($D$15:F$15)+1,FALSE)</f>
        <v>240</v>
      </c>
      <c r="W872" s="3">
        <f t="array" ref="W872">INDEX($AF$3:$CM$62,MATCH($S872,$AE$3:$AE$62,0),MATCH(W$1&amp;$R872,$AF$1:$CM$1&amp;$AF$2:$CM$2,0))*VLOOKUP($Q872,$C$17:$M$20,COUNTBLANK($D$15:G$15)+1,FALSE)</f>
        <v>0</v>
      </c>
      <c r="X872" s="3">
        <f t="array" ref="X872">INDEX($AF$3:$CM$62,MATCH($S872,$AE$3:$AE$62,0),MATCH(X$1&amp;$R872,$AF$1:$CM$1&amp;$AF$2:$CM$2,0))*VLOOKUP($Q872,$C$17:$M$20,COUNTBLANK($D$15:H$15)+1,FALSE)</f>
        <v>0</v>
      </c>
      <c r="Y872" s="3">
        <f t="array" ref="Y872">INDEX($AF$3:$CM$62,MATCH($S872,$AE$3:$AE$62,0),MATCH(Y$1&amp;$R872,$AF$1:$CM$1&amp;$AF$2:$CM$2,0))*VLOOKUP($Q872,$C$17:$M$20,COUNTBLANK($D$15:I$15)+1,FALSE)</f>
        <v>0</v>
      </c>
      <c r="Z872" s="3">
        <f t="array" ref="Z872">INDEX($AF$3:$CM$62,MATCH($S872,$AE$3:$AE$62,0),MATCH(Z$1&amp;$R872,$AF$1:$CM$1&amp;$AF$2:$CM$2,0))*VLOOKUP($Q872,$C$17:$M$20,COUNTBLANK($D$15:J$15)+1,FALSE)</f>
        <v>0.12</v>
      </c>
      <c r="AA872" s="3">
        <f t="array" ref="AA872">INDEX($AF$3:$CM$62,MATCH($S872,$AE$3:$AE$62,0),MATCH(AA$1&amp;$R872,$AF$1:$CM$1&amp;$AF$2:$CM$2,0))*VLOOKUP($Q872,$C$17:$M$20,COUNTBLANK($D$15:K$15)+1,FALSE)</f>
        <v>0.12</v>
      </c>
      <c r="AB872" s="3">
        <f t="array" ref="AB872">INDEX($AF$3:$CM$62,MATCH($S872,$AE$3:$AE$62,0),MATCH(AB$1&amp;$R872,$AF$1:$CM$1&amp;$AF$2:$CM$2,0))*VLOOKUP($Q872,$C$17:$M$20,COUNTBLANK($D$15:L$15)+1,FALSE)</f>
        <v>0</v>
      </c>
      <c r="AC872" s="3">
        <f t="array" ref="AC872">INDEX($AF$3:$CM$62,MATCH($S872,$AE$3:$AE$62,0),MATCH(AC$1&amp;$R872,$AF$1:$CM$1&amp;$AF$2:$CM$2,0))*VLOOKUP($Q872,$C$17:$M$20,COUNTBLANK($D$15:M$15)+1,FALSE)</f>
        <v>0</v>
      </c>
    </row>
    <row r="873" spans="17:29" x14ac:dyDescent="0.2">
      <c r="Q873" t="s">
        <v>421</v>
      </c>
      <c r="R873">
        <f t="shared" si="151"/>
        <v>3</v>
      </c>
      <c r="S873">
        <f t="shared" si="152"/>
        <v>31</v>
      </c>
      <c r="T873" s="3">
        <f t="array" ref="T873">INDEX($AF$3:$CM$62,MATCH($S873,$AE$3:$AE$62,0),MATCH(T$1&amp;$R873,$AF$1:$CM$1&amp;$AF$2:$CM$2,0))*VLOOKUP($Q873,$C$17:$M$20,COUNTBLANK($D$15:D$15)+1,FALSE)</f>
        <v>124</v>
      </c>
      <c r="U873" s="3">
        <f t="array" ref="U873">INDEX($AF$3:$CM$62,MATCH($S873,$AE$3:$AE$62,0),MATCH(U$1&amp;$R873,$AF$1:$CM$1&amp;$AF$2:$CM$2,0))*VLOOKUP($Q873,$C$17:$M$20,COUNTBLANK($D$15:E$15)+1,FALSE)</f>
        <v>0</v>
      </c>
      <c r="V873" s="3">
        <f t="array" ref="V873">INDEX($AF$3:$CM$62,MATCH($S873,$AE$3:$AE$62,0),MATCH(V$1&amp;$R873,$AF$1:$CM$1&amp;$AF$2:$CM$2,0))*VLOOKUP($Q873,$C$17:$M$20,COUNTBLANK($D$15:F$15)+1,FALSE)</f>
        <v>248</v>
      </c>
      <c r="W873" s="3">
        <f t="array" ref="W873">INDEX($AF$3:$CM$62,MATCH($S873,$AE$3:$AE$62,0),MATCH(W$1&amp;$R873,$AF$1:$CM$1&amp;$AF$2:$CM$2,0))*VLOOKUP($Q873,$C$17:$M$20,COUNTBLANK($D$15:G$15)+1,FALSE)</f>
        <v>0</v>
      </c>
      <c r="X873" s="3">
        <f t="array" ref="X873">INDEX($AF$3:$CM$62,MATCH($S873,$AE$3:$AE$62,0),MATCH(X$1&amp;$R873,$AF$1:$CM$1&amp;$AF$2:$CM$2,0))*VLOOKUP($Q873,$C$17:$M$20,COUNTBLANK($D$15:H$15)+1,FALSE)</f>
        <v>0</v>
      </c>
      <c r="Y873" s="3">
        <f t="array" ref="Y873">INDEX($AF$3:$CM$62,MATCH($S873,$AE$3:$AE$62,0),MATCH(Y$1&amp;$R873,$AF$1:$CM$1&amp;$AF$2:$CM$2,0))*VLOOKUP($Q873,$C$17:$M$20,COUNTBLANK($D$15:I$15)+1,FALSE)</f>
        <v>0</v>
      </c>
      <c r="Z873" s="3">
        <f t="array" ref="Z873">INDEX($AF$3:$CM$62,MATCH($S873,$AE$3:$AE$62,0),MATCH(Z$1&amp;$R873,$AF$1:$CM$1&amp;$AF$2:$CM$2,0))*VLOOKUP($Q873,$C$17:$M$20,COUNTBLANK($D$15:J$15)+1,FALSE)</f>
        <v>0.12</v>
      </c>
      <c r="AA873" s="3">
        <f t="array" ref="AA873">INDEX($AF$3:$CM$62,MATCH($S873,$AE$3:$AE$62,0),MATCH(AA$1&amp;$R873,$AF$1:$CM$1&amp;$AF$2:$CM$2,0))*VLOOKUP($Q873,$C$17:$M$20,COUNTBLANK($D$15:K$15)+1,FALSE)</f>
        <v>0.12</v>
      </c>
      <c r="AB873" s="3">
        <f t="array" ref="AB873">INDEX($AF$3:$CM$62,MATCH($S873,$AE$3:$AE$62,0),MATCH(AB$1&amp;$R873,$AF$1:$CM$1&amp;$AF$2:$CM$2,0))*VLOOKUP($Q873,$C$17:$M$20,COUNTBLANK($D$15:L$15)+1,FALSE)</f>
        <v>0</v>
      </c>
      <c r="AC873" s="3">
        <f t="array" ref="AC873">INDEX($AF$3:$CM$62,MATCH($S873,$AE$3:$AE$62,0),MATCH(AC$1&amp;$R873,$AF$1:$CM$1&amp;$AF$2:$CM$2,0))*VLOOKUP($Q873,$C$17:$M$20,COUNTBLANK($D$15:M$15)+1,FALSE)</f>
        <v>0</v>
      </c>
    </row>
    <row r="874" spans="17:29" x14ac:dyDescent="0.2">
      <c r="Q874" t="s">
        <v>421</v>
      </c>
      <c r="R874">
        <f t="shared" si="151"/>
        <v>3</v>
      </c>
      <c r="S874">
        <f t="shared" si="152"/>
        <v>32</v>
      </c>
      <c r="T874" s="3">
        <f t="array" ref="T874">INDEX($AF$3:$CM$62,MATCH($S874,$AE$3:$AE$62,0),MATCH(T$1&amp;$R874,$AF$1:$CM$1&amp;$AF$2:$CM$2,0))*VLOOKUP($Q874,$C$17:$M$20,COUNTBLANK($D$15:D$15)+1,FALSE)</f>
        <v>128</v>
      </c>
      <c r="U874" s="3">
        <f t="array" ref="U874">INDEX($AF$3:$CM$62,MATCH($S874,$AE$3:$AE$62,0),MATCH(U$1&amp;$R874,$AF$1:$CM$1&amp;$AF$2:$CM$2,0))*VLOOKUP($Q874,$C$17:$M$20,COUNTBLANK($D$15:E$15)+1,FALSE)</f>
        <v>0</v>
      </c>
      <c r="V874" s="3">
        <f t="array" ref="V874">INDEX($AF$3:$CM$62,MATCH($S874,$AE$3:$AE$62,0),MATCH(V$1&amp;$R874,$AF$1:$CM$1&amp;$AF$2:$CM$2,0))*VLOOKUP($Q874,$C$17:$M$20,COUNTBLANK($D$15:F$15)+1,FALSE)</f>
        <v>256</v>
      </c>
      <c r="W874" s="3">
        <f t="array" ref="W874">INDEX($AF$3:$CM$62,MATCH($S874,$AE$3:$AE$62,0),MATCH(W$1&amp;$R874,$AF$1:$CM$1&amp;$AF$2:$CM$2,0))*VLOOKUP($Q874,$C$17:$M$20,COUNTBLANK($D$15:G$15)+1,FALSE)</f>
        <v>0</v>
      </c>
      <c r="X874" s="3">
        <f t="array" ref="X874">INDEX($AF$3:$CM$62,MATCH($S874,$AE$3:$AE$62,0),MATCH(X$1&amp;$R874,$AF$1:$CM$1&amp;$AF$2:$CM$2,0))*VLOOKUP($Q874,$C$17:$M$20,COUNTBLANK($D$15:H$15)+1,FALSE)</f>
        <v>0</v>
      </c>
      <c r="Y874" s="3">
        <f t="array" ref="Y874">INDEX($AF$3:$CM$62,MATCH($S874,$AE$3:$AE$62,0),MATCH(Y$1&amp;$R874,$AF$1:$CM$1&amp;$AF$2:$CM$2,0))*VLOOKUP($Q874,$C$17:$M$20,COUNTBLANK($D$15:I$15)+1,FALSE)</f>
        <v>0</v>
      </c>
      <c r="Z874" s="3">
        <f t="array" ref="Z874">INDEX($AF$3:$CM$62,MATCH($S874,$AE$3:$AE$62,0),MATCH(Z$1&amp;$R874,$AF$1:$CM$1&amp;$AF$2:$CM$2,0))*VLOOKUP($Q874,$C$17:$M$20,COUNTBLANK($D$15:J$15)+1,FALSE)</f>
        <v>0.12</v>
      </c>
      <c r="AA874" s="3">
        <f t="array" ref="AA874">INDEX($AF$3:$CM$62,MATCH($S874,$AE$3:$AE$62,0),MATCH(AA$1&amp;$R874,$AF$1:$CM$1&amp;$AF$2:$CM$2,0))*VLOOKUP($Q874,$C$17:$M$20,COUNTBLANK($D$15:K$15)+1,FALSE)</f>
        <v>0.12</v>
      </c>
      <c r="AB874" s="3">
        <f t="array" ref="AB874">INDEX($AF$3:$CM$62,MATCH($S874,$AE$3:$AE$62,0),MATCH(AB$1&amp;$R874,$AF$1:$CM$1&amp;$AF$2:$CM$2,0))*VLOOKUP($Q874,$C$17:$M$20,COUNTBLANK($D$15:L$15)+1,FALSE)</f>
        <v>0</v>
      </c>
      <c r="AC874" s="3">
        <f t="array" ref="AC874">INDEX($AF$3:$CM$62,MATCH($S874,$AE$3:$AE$62,0),MATCH(AC$1&amp;$R874,$AF$1:$CM$1&amp;$AF$2:$CM$2,0))*VLOOKUP($Q874,$C$17:$M$20,COUNTBLANK($D$15:M$15)+1,FALSE)</f>
        <v>0</v>
      </c>
    </row>
    <row r="875" spans="17:29" x14ac:dyDescent="0.2">
      <c r="Q875" t="s">
        <v>421</v>
      </c>
      <c r="R875">
        <f t="shared" si="151"/>
        <v>3</v>
      </c>
      <c r="S875">
        <f t="shared" si="152"/>
        <v>33</v>
      </c>
      <c r="T875" s="3">
        <f t="array" ref="T875">INDEX($AF$3:$CM$62,MATCH($S875,$AE$3:$AE$62,0),MATCH(T$1&amp;$R875,$AF$1:$CM$1&amp;$AF$2:$CM$2,0))*VLOOKUP($Q875,$C$17:$M$20,COUNTBLANK($D$15:D$15)+1,FALSE)</f>
        <v>132</v>
      </c>
      <c r="U875" s="3">
        <f t="array" ref="U875">INDEX($AF$3:$CM$62,MATCH($S875,$AE$3:$AE$62,0),MATCH(U$1&amp;$R875,$AF$1:$CM$1&amp;$AF$2:$CM$2,0))*VLOOKUP($Q875,$C$17:$M$20,COUNTBLANK($D$15:E$15)+1,FALSE)</f>
        <v>0</v>
      </c>
      <c r="V875" s="3">
        <f t="array" ref="V875">INDEX($AF$3:$CM$62,MATCH($S875,$AE$3:$AE$62,0),MATCH(V$1&amp;$R875,$AF$1:$CM$1&amp;$AF$2:$CM$2,0))*VLOOKUP($Q875,$C$17:$M$20,COUNTBLANK($D$15:F$15)+1,FALSE)</f>
        <v>264</v>
      </c>
      <c r="W875" s="3">
        <f t="array" ref="W875">INDEX($AF$3:$CM$62,MATCH($S875,$AE$3:$AE$62,0),MATCH(W$1&amp;$R875,$AF$1:$CM$1&amp;$AF$2:$CM$2,0))*VLOOKUP($Q875,$C$17:$M$20,COUNTBLANK($D$15:G$15)+1,FALSE)</f>
        <v>0</v>
      </c>
      <c r="X875" s="3">
        <f t="array" ref="X875">INDEX($AF$3:$CM$62,MATCH($S875,$AE$3:$AE$62,0),MATCH(X$1&amp;$R875,$AF$1:$CM$1&amp;$AF$2:$CM$2,0))*VLOOKUP($Q875,$C$17:$M$20,COUNTBLANK($D$15:H$15)+1,FALSE)</f>
        <v>0</v>
      </c>
      <c r="Y875" s="3">
        <f t="array" ref="Y875">INDEX($AF$3:$CM$62,MATCH($S875,$AE$3:$AE$62,0),MATCH(Y$1&amp;$R875,$AF$1:$CM$1&amp;$AF$2:$CM$2,0))*VLOOKUP($Q875,$C$17:$M$20,COUNTBLANK($D$15:I$15)+1,FALSE)</f>
        <v>0</v>
      </c>
      <c r="Z875" s="3">
        <f t="array" ref="Z875">INDEX($AF$3:$CM$62,MATCH($S875,$AE$3:$AE$62,0),MATCH(Z$1&amp;$R875,$AF$1:$CM$1&amp;$AF$2:$CM$2,0))*VLOOKUP($Q875,$C$17:$M$20,COUNTBLANK($D$15:J$15)+1,FALSE)</f>
        <v>0.12</v>
      </c>
      <c r="AA875" s="3">
        <f t="array" ref="AA875">INDEX($AF$3:$CM$62,MATCH($S875,$AE$3:$AE$62,0),MATCH(AA$1&amp;$R875,$AF$1:$CM$1&amp;$AF$2:$CM$2,0))*VLOOKUP($Q875,$C$17:$M$20,COUNTBLANK($D$15:K$15)+1,FALSE)</f>
        <v>0.12</v>
      </c>
      <c r="AB875" s="3">
        <f t="array" ref="AB875">INDEX($AF$3:$CM$62,MATCH($S875,$AE$3:$AE$62,0),MATCH(AB$1&amp;$R875,$AF$1:$CM$1&amp;$AF$2:$CM$2,0))*VLOOKUP($Q875,$C$17:$M$20,COUNTBLANK($D$15:L$15)+1,FALSE)</f>
        <v>0</v>
      </c>
      <c r="AC875" s="3">
        <f t="array" ref="AC875">INDEX($AF$3:$CM$62,MATCH($S875,$AE$3:$AE$62,0),MATCH(AC$1&amp;$R875,$AF$1:$CM$1&amp;$AF$2:$CM$2,0))*VLOOKUP($Q875,$C$17:$M$20,COUNTBLANK($D$15:M$15)+1,FALSE)</f>
        <v>0</v>
      </c>
    </row>
    <row r="876" spans="17:29" x14ac:dyDescent="0.2">
      <c r="Q876" t="s">
        <v>421</v>
      </c>
      <c r="R876">
        <f t="shared" ref="R876:R939" si="153">R516</f>
        <v>3</v>
      </c>
      <c r="S876">
        <f t="shared" si="152"/>
        <v>34</v>
      </c>
      <c r="T876" s="3">
        <f t="array" ref="T876">INDEX($AF$3:$CM$62,MATCH($S876,$AE$3:$AE$62,0),MATCH(T$1&amp;$R876,$AF$1:$CM$1&amp;$AF$2:$CM$2,0))*VLOOKUP($Q876,$C$17:$M$20,COUNTBLANK($D$15:D$15)+1,FALSE)</f>
        <v>136</v>
      </c>
      <c r="U876" s="3">
        <f t="array" ref="U876">INDEX($AF$3:$CM$62,MATCH($S876,$AE$3:$AE$62,0),MATCH(U$1&amp;$R876,$AF$1:$CM$1&amp;$AF$2:$CM$2,0))*VLOOKUP($Q876,$C$17:$M$20,COUNTBLANK($D$15:E$15)+1,FALSE)</f>
        <v>0</v>
      </c>
      <c r="V876" s="3">
        <f t="array" ref="V876">INDEX($AF$3:$CM$62,MATCH($S876,$AE$3:$AE$62,0),MATCH(V$1&amp;$R876,$AF$1:$CM$1&amp;$AF$2:$CM$2,0))*VLOOKUP($Q876,$C$17:$M$20,COUNTBLANK($D$15:F$15)+1,FALSE)</f>
        <v>272</v>
      </c>
      <c r="W876" s="3">
        <f t="array" ref="W876">INDEX($AF$3:$CM$62,MATCH($S876,$AE$3:$AE$62,0),MATCH(W$1&amp;$R876,$AF$1:$CM$1&amp;$AF$2:$CM$2,0))*VLOOKUP($Q876,$C$17:$M$20,COUNTBLANK($D$15:G$15)+1,FALSE)</f>
        <v>0</v>
      </c>
      <c r="X876" s="3">
        <f t="array" ref="X876">INDEX($AF$3:$CM$62,MATCH($S876,$AE$3:$AE$62,0),MATCH(X$1&amp;$R876,$AF$1:$CM$1&amp;$AF$2:$CM$2,0))*VLOOKUP($Q876,$C$17:$M$20,COUNTBLANK($D$15:H$15)+1,FALSE)</f>
        <v>0</v>
      </c>
      <c r="Y876" s="3">
        <f t="array" ref="Y876">INDEX($AF$3:$CM$62,MATCH($S876,$AE$3:$AE$62,0),MATCH(Y$1&amp;$R876,$AF$1:$CM$1&amp;$AF$2:$CM$2,0))*VLOOKUP($Q876,$C$17:$M$20,COUNTBLANK($D$15:I$15)+1,FALSE)</f>
        <v>0</v>
      </c>
      <c r="Z876" s="3">
        <f t="array" ref="Z876">INDEX($AF$3:$CM$62,MATCH($S876,$AE$3:$AE$62,0),MATCH(Z$1&amp;$R876,$AF$1:$CM$1&amp;$AF$2:$CM$2,0))*VLOOKUP($Q876,$C$17:$M$20,COUNTBLANK($D$15:J$15)+1,FALSE)</f>
        <v>0.12</v>
      </c>
      <c r="AA876" s="3">
        <f t="array" ref="AA876">INDEX($AF$3:$CM$62,MATCH($S876,$AE$3:$AE$62,0),MATCH(AA$1&amp;$R876,$AF$1:$CM$1&amp;$AF$2:$CM$2,0))*VLOOKUP($Q876,$C$17:$M$20,COUNTBLANK($D$15:K$15)+1,FALSE)</f>
        <v>0.12</v>
      </c>
      <c r="AB876" s="3">
        <f t="array" ref="AB876">INDEX($AF$3:$CM$62,MATCH($S876,$AE$3:$AE$62,0),MATCH(AB$1&amp;$R876,$AF$1:$CM$1&amp;$AF$2:$CM$2,0))*VLOOKUP($Q876,$C$17:$M$20,COUNTBLANK($D$15:L$15)+1,FALSE)</f>
        <v>0</v>
      </c>
      <c r="AC876" s="3">
        <f t="array" ref="AC876">INDEX($AF$3:$CM$62,MATCH($S876,$AE$3:$AE$62,0),MATCH(AC$1&amp;$R876,$AF$1:$CM$1&amp;$AF$2:$CM$2,0))*VLOOKUP($Q876,$C$17:$M$20,COUNTBLANK($D$15:M$15)+1,FALSE)</f>
        <v>0</v>
      </c>
    </row>
    <row r="877" spans="17:29" x14ac:dyDescent="0.2">
      <c r="Q877" t="s">
        <v>421</v>
      </c>
      <c r="R877">
        <f t="shared" si="153"/>
        <v>3</v>
      </c>
      <c r="S877">
        <f t="shared" si="152"/>
        <v>35</v>
      </c>
      <c r="T877" s="3">
        <f t="array" ref="T877">INDEX($AF$3:$CM$62,MATCH($S877,$AE$3:$AE$62,0),MATCH(T$1&amp;$R877,$AF$1:$CM$1&amp;$AF$2:$CM$2,0))*VLOOKUP($Q877,$C$17:$M$20,COUNTBLANK($D$15:D$15)+1,FALSE)</f>
        <v>140</v>
      </c>
      <c r="U877" s="3">
        <f t="array" ref="U877">INDEX($AF$3:$CM$62,MATCH($S877,$AE$3:$AE$62,0),MATCH(U$1&amp;$R877,$AF$1:$CM$1&amp;$AF$2:$CM$2,0))*VLOOKUP($Q877,$C$17:$M$20,COUNTBLANK($D$15:E$15)+1,FALSE)</f>
        <v>0</v>
      </c>
      <c r="V877" s="3">
        <f t="array" ref="V877">INDEX($AF$3:$CM$62,MATCH($S877,$AE$3:$AE$62,0),MATCH(V$1&amp;$R877,$AF$1:$CM$1&amp;$AF$2:$CM$2,0))*VLOOKUP($Q877,$C$17:$M$20,COUNTBLANK($D$15:F$15)+1,FALSE)</f>
        <v>280</v>
      </c>
      <c r="W877" s="3">
        <f t="array" ref="W877">INDEX($AF$3:$CM$62,MATCH($S877,$AE$3:$AE$62,0),MATCH(W$1&amp;$R877,$AF$1:$CM$1&amp;$AF$2:$CM$2,0))*VLOOKUP($Q877,$C$17:$M$20,COUNTBLANK($D$15:G$15)+1,FALSE)</f>
        <v>0</v>
      </c>
      <c r="X877" s="3">
        <f t="array" ref="X877">INDEX($AF$3:$CM$62,MATCH($S877,$AE$3:$AE$62,0),MATCH(X$1&amp;$R877,$AF$1:$CM$1&amp;$AF$2:$CM$2,0))*VLOOKUP($Q877,$C$17:$M$20,COUNTBLANK($D$15:H$15)+1,FALSE)</f>
        <v>0</v>
      </c>
      <c r="Y877" s="3">
        <f t="array" ref="Y877">INDEX($AF$3:$CM$62,MATCH($S877,$AE$3:$AE$62,0),MATCH(Y$1&amp;$R877,$AF$1:$CM$1&amp;$AF$2:$CM$2,0))*VLOOKUP($Q877,$C$17:$M$20,COUNTBLANK($D$15:I$15)+1,FALSE)</f>
        <v>0</v>
      </c>
      <c r="Z877" s="3">
        <f t="array" ref="Z877">INDEX($AF$3:$CM$62,MATCH($S877,$AE$3:$AE$62,0),MATCH(Z$1&amp;$R877,$AF$1:$CM$1&amp;$AF$2:$CM$2,0))*VLOOKUP($Q877,$C$17:$M$20,COUNTBLANK($D$15:J$15)+1,FALSE)</f>
        <v>0.12</v>
      </c>
      <c r="AA877" s="3">
        <f t="array" ref="AA877">INDEX($AF$3:$CM$62,MATCH($S877,$AE$3:$AE$62,0),MATCH(AA$1&amp;$R877,$AF$1:$CM$1&amp;$AF$2:$CM$2,0))*VLOOKUP($Q877,$C$17:$M$20,COUNTBLANK($D$15:K$15)+1,FALSE)</f>
        <v>0.12</v>
      </c>
      <c r="AB877" s="3">
        <f t="array" ref="AB877">INDEX($AF$3:$CM$62,MATCH($S877,$AE$3:$AE$62,0),MATCH(AB$1&amp;$R877,$AF$1:$CM$1&amp;$AF$2:$CM$2,0))*VLOOKUP($Q877,$C$17:$M$20,COUNTBLANK($D$15:L$15)+1,FALSE)</f>
        <v>0</v>
      </c>
      <c r="AC877" s="3">
        <f t="array" ref="AC877">INDEX($AF$3:$CM$62,MATCH($S877,$AE$3:$AE$62,0),MATCH(AC$1&amp;$R877,$AF$1:$CM$1&amp;$AF$2:$CM$2,0))*VLOOKUP($Q877,$C$17:$M$20,COUNTBLANK($D$15:M$15)+1,FALSE)</f>
        <v>0</v>
      </c>
    </row>
    <row r="878" spans="17:29" x14ac:dyDescent="0.2">
      <c r="Q878" t="s">
        <v>421</v>
      </c>
      <c r="R878">
        <f t="shared" si="153"/>
        <v>3</v>
      </c>
      <c r="S878">
        <f t="shared" si="152"/>
        <v>36</v>
      </c>
      <c r="T878" s="3">
        <f t="array" ref="T878">INDEX($AF$3:$CM$62,MATCH($S878,$AE$3:$AE$62,0),MATCH(T$1&amp;$R878,$AF$1:$CM$1&amp;$AF$2:$CM$2,0))*VLOOKUP($Q878,$C$17:$M$20,COUNTBLANK($D$15:D$15)+1,FALSE)</f>
        <v>144</v>
      </c>
      <c r="U878" s="3">
        <f t="array" ref="U878">INDEX($AF$3:$CM$62,MATCH($S878,$AE$3:$AE$62,0),MATCH(U$1&amp;$R878,$AF$1:$CM$1&amp;$AF$2:$CM$2,0))*VLOOKUP($Q878,$C$17:$M$20,COUNTBLANK($D$15:E$15)+1,FALSE)</f>
        <v>0</v>
      </c>
      <c r="V878" s="3">
        <f t="array" ref="V878">INDEX($AF$3:$CM$62,MATCH($S878,$AE$3:$AE$62,0),MATCH(V$1&amp;$R878,$AF$1:$CM$1&amp;$AF$2:$CM$2,0))*VLOOKUP($Q878,$C$17:$M$20,COUNTBLANK($D$15:F$15)+1,FALSE)</f>
        <v>288</v>
      </c>
      <c r="W878" s="3">
        <f t="array" ref="W878">INDEX($AF$3:$CM$62,MATCH($S878,$AE$3:$AE$62,0),MATCH(W$1&amp;$R878,$AF$1:$CM$1&amp;$AF$2:$CM$2,0))*VLOOKUP($Q878,$C$17:$M$20,COUNTBLANK($D$15:G$15)+1,FALSE)</f>
        <v>0</v>
      </c>
      <c r="X878" s="3">
        <f t="array" ref="X878">INDEX($AF$3:$CM$62,MATCH($S878,$AE$3:$AE$62,0),MATCH(X$1&amp;$R878,$AF$1:$CM$1&amp;$AF$2:$CM$2,0))*VLOOKUP($Q878,$C$17:$M$20,COUNTBLANK($D$15:H$15)+1,FALSE)</f>
        <v>0</v>
      </c>
      <c r="Y878" s="3">
        <f t="array" ref="Y878">INDEX($AF$3:$CM$62,MATCH($S878,$AE$3:$AE$62,0),MATCH(Y$1&amp;$R878,$AF$1:$CM$1&amp;$AF$2:$CM$2,0))*VLOOKUP($Q878,$C$17:$M$20,COUNTBLANK($D$15:I$15)+1,FALSE)</f>
        <v>0</v>
      </c>
      <c r="Z878" s="3">
        <f t="array" ref="Z878">INDEX($AF$3:$CM$62,MATCH($S878,$AE$3:$AE$62,0),MATCH(Z$1&amp;$R878,$AF$1:$CM$1&amp;$AF$2:$CM$2,0))*VLOOKUP($Q878,$C$17:$M$20,COUNTBLANK($D$15:J$15)+1,FALSE)</f>
        <v>0.12</v>
      </c>
      <c r="AA878" s="3">
        <f t="array" ref="AA878">INDEX($AF$3:$CM$62,MATCH($S878,$AE$3:$AE$62,0),MATCH(AA$1&amp;$R878,$AF$1:$CM$1&amp;$AF$2:$CM$2,0))*VLOOKUP($Q878,$C$17:$M$20,COUNTBLANK($D$15:K$15)+1,FALSE)</f>
        <v>0.12</v>
      </c>
      <c r="AB878" s="3">
        <f t="array" ref="AB878">INDEX($AF$3:$CM$62,MATCH($S878,$AE$3:$AE$62,0),MATCH(AB$1&amp;$R878,$AF$1:$CM$1&amp;$AF$2:$CM$2,0))*VLOOKUP($Q878,$C$17:$M$20,COUNTBLANK($D$15:L$15)+1,FALSE)</f>
        <v>0</v>
      </c>
      <c r="AC878" s="3">
        <f t="array" ref="AC878">INDEX($AF$3:$CM$62,MATCH($S878,$AE$3:$AE$62,0),MATCH(AC$1&amp;$R878,$AF$1:$CM$1&amp;$AF$2:$CM$2,0))*VLOOKUP($Q878,$C$17:$M$20,COUNTBLANK($D$15:M$15)+1,FALSE)</f>
        <v>0</v>
      </c>
    </row>
    <row r="879" spans="17:29" x14ac:dyDescent="0.2">
      <c r="Q879" t="s">
        <v>421</v>
      </c>
      <c r="R879">
        <f t="shared" si="153"/>
        <v>3</v>
      </c>
      <c r="S879">
        <f t="shared" si="152"/>
        <v>37</v>
      </c>
      <c r="T879" s="3">
        <f t="array" ref="T879">INDEX($AF$3:$CM$62,MATCH($S879,$AE$3:$AE$62,0),MATCH(T$1&amp;$R879,$AF$1:$CM$1&amp;$AF$2:$CM$2,0))*VLOOKUP($Q879,$C$17:$M$20,COUNTBLANK($D$15:D$15)+1,FALSE)</f>
        <v>148</v>
      </c>
      <c r="U879" s="3">
        <f t="array" ref="U879">INDEX($AF$3:$CM$62,MATCH($S879,$AE$3:$AE$62,0),MATCH(U$1&amp;$R879,$AF$1:$CM$1&amp;$AF$2:$CM$2,0))*VLOOKUP($Q879,$C$17:$M$20,COUNTBLANK($D$15:E$15)+1,FALSE)</f>
        <v>0</v>
      </c>
      <c r="V879" s="3">
        <f t="array" ref="V879">INDEX($AF$3:$CM$62,MATCH($S879,$AE$3:$AE$62,0),MATCH(V$1&amp;$R879,$AF$1:$CM$1&amp;$AF$2:$CM$2,0))*VLOOKUP($Q879,$C$17:$M$20,COUNTBLANK($D$15:F$15)+1,FALSE)</f>
        <v>296</v>
      </c>
      <c r="W879" s="3">
        <f t="array" ref="W879">INDEX($AF$3:$CM$62,MATCH($S879,$AE$3:$AE$62,0),MATCH(W$1&amp;$R879,$AF$1:$CM$1&amp;$AF$2:$CM$2,0))*VLOOKUP($Q879,$C$17:$M$20,COUNTBLANK($D$15:G$15)+1,FALSE)</f>
        <v>0</v>
      </c>
      <c r="X879" s="3">
        <f t="array" ref="X879">INDEX($AF$3:$CM$62,MATCH($S879,$AE$3:$AE$62,0),MATCH(X$1&amp;$R879,$AF$1:$CM$1&amp;$AF$2:$CM$2,0))*VLOOKUP($Q879,$C$17:$M$20,COUNTBLANK($D$15:H$15)+1,FALSE)</f>
        <v>0</v>
      </c>
      <c r="Y879" s="3">
        <f t="array" ref="Y879">INDEX($AF$3:$CM$62,MATCH($S879,$AE$3:$AE$62,0),MATCH(Y$1&amp;$R879,$AF$1:$CM$1&amp;$AF$2:$CM$2,0))*VLOOKUP($Q879,$C$17:$M$20,COUNTBLANK($D$15:I$15)+1,FALSE)</f>
        <v>0</v>
      </c>
      <c r="Z879" s="3">
        <f t="array" ref="Z879">INDEX($AF$3:$CM$62,MATCH($S879,$AE$3:$AE$62,0),MATCH(Z$1&amp;$R879,$AF$1:$CM$1&amp;$AF$2:$CM$2,0))*VLOOKUP($Q879,$C$17:$M$20,COUNTBLANK($D$15:J$15)+1,FALSE)</f>
        <v>0.12</v>
      </c>
      <c r="AA879" s="3">
        <f t="array" ref="AA879">INDEX($AF$3:$CM$62,MATCH($S879,$AE$3:$AE$62,0),MATCH(AA$1&amp;$R879,$AF$1:$CM$1&amp;$AF$2:$CM$2,0))*VLOOKUP($Q879,$C$17:$M$20,COUNTBLANK($D$15:K$15)+1,FALSE)</f>
        <v>0.12</v>
      </c>
      <c r="AB879" s="3">
        <f t="array" ref="AB879">INDEX($AF$3:$CM$62,MATCH($S879,$AE$3:$AE$62,0),MATCH(AB$1&amp;$R879,$AF$1:$CM$1&amp;$AF$2:$CM$2,0))*VLOOKUP($Q879,$C$17:$M$20,COUNTBLANK($D$15:L$15)+1,FALSE)</f>
        <v>0</v>
      </c>
      <c r="AC879" s="3">
        <f t="array" ref="AC879">INDEX($AF$3:$CM$62,MATCH($S879,$AE$3:$AE$62,0),MATCH(AC$1&amp;$R879,$AF$1:$CM$1&amp;$AF$2:$CM$2,0))*VLOOKUP($Q879,$C$17:$M$20,COUNTBLANK($D$15:M$15)+1,FALSE)</f>
        <v>0</v>
      </c>
    </row>
    <row r="880" spans="17:29" x14ac:dyDescent="0.2">
      <c r="Q880" t="s">
        <v>421</v>
      </c>
      <c r="R880">
        <f t="shared" si="153"/>
        <v>3</v>
      </c>
      <c r="S880">
        <f t="shared" si="152"/>
        <v>38</v>
      </c>
      <c r="T880" s="3">
        <f t="array" ref="T880">INDEX($AF$3:$CM$62,MATCH($S880,$AE$3:$AE$62,0),MATCH(T$1&amp;$R880,$AF$1:$CM$1&amp;$AF$2:$CM$2,0))*VLOOKUP($Q880,$C$17:$M$20,COUNTBLANK($D$15:D$15)+1,FALSE)</f>
        <v>152</v>
      </c>
      <c r="U880" s="3">
        <f t="array" ref="U880">INDEX($AF$3:$CM$62,MATCH($S880,$AE$3:$AE$62,0),MATCH(U$1&amp;$R880,$AF$1:$CM$1&amp;$AF$2:$CM$2,0))*VLOOKUP($Q880,$C$17:$M$20,COUNTBLANK($D$15:E$15)+1,FALSE)</f>
        <v>0</v>
      </c>
      <c r="V880" s="3">
        <f t="array" ref="V880">INDEX($AF$3:$CM$62,MATCH($S880,$AE$3:$AE$62,0),MATCH(V$1&amp;$R880,$AF$1:$CM$1&amp;$AF$2:$CM$2,0))*VLOOKUP($Q880,$C$17:$M$20,COUNTBLANK($D$15:F$15)+1,FALSE)</f>
        <v>304</v>
      </c>
      <c r="W880" s="3">
        <f t="array" ref="W880">INDEX($AF$3:$CM$62,MATCH($S880,$AE$3:$AE$62,0),MATCH(W$1&amp;$R880,$AF$1:$CM$1&amp;$AF$2:$CM$2,0))*VLOOKUP($Q880,$C$17:$M$20,COUNTBLANK($D$15:G$15)+1,FALSE)</f>
        <v>0</v>
      </c>
      <c r="X880" s="3">
        <f t="array" ref="X880">INDEX($AF$3:$CM$62,MATCH($S880,$AE$3:$AE$62,0),MATCH(X$1&amp;$R880,$AF$1:$CM$1&amp;$AF$2:$CM$2,0))*VLOOKUP($Q880,$C$17:$M$20,COUNTBLANK($D$15:H$15)+1,FALSE)</f>
        <v>0</v>
      </c>
      <c r="Y880" s="3">
        <f t="array" ref="Y880">INDEX($AF$3:$CM$62,MATCH($S880,$AE$3:$AE$62,0),MATCH(Y$1&amp;$R880,$AF$1:$CM$1&amp;$AF$2:$CM$2,0))*VLOOKUP($Q880,$C$17:$M$20,COUNTBLANK($D$15:I$15)+1,FALSE)</f>
        <v>0</v>
      </c>
      <c r="Z880" s="3">
        <f t="array" ref="Z880">INDEX($AF$3:$CM$62,MATCH($S880,$AE$3:$AE$62,0),MATCH(Z$1&amp;$R880,$AF$1:$CM$1&amp;$AF$2:$CM$2,0))*VLOOKUP($Q880,$C$17:$M$20,COUNTBLANK($D$15:J$15)+1,FALSE)</f>
        <v>0.12</v>
      </c>
      <c r="AA880" s="3">
        <f t="array" ref="AA880">INDEX($AF$3:$CM$62,MATCH($S880,$AE$3:$AE$62,0),MATCH(AA$1&amp;$R880,$AF$1:$CM$1&amp;$AF$2:$CM$2,0))*VLOOKUP($Q880,$C$17:$M$20,COUNTBLANK($D$15:K$15)+1,FALSE)</f>
        <v>0.12</v>
      </c>
      <c r="AB880" s="3">
        <f t="array" ref="AB880">INDEX($AF$3:$CM$62,MATCH($S880,$AE$3:$AE$62,0),MATCH(AB$1&amp;$R880,$AF$1:$CM$1&amp;$AF$2:$CM$2,0))*VLOOKUP($Q880,$C$17:$M$20,COUNTBLANK($D$15:L$15)+1,FALSE)</f>
        <v>0</v>
      </c>
      <c r="AC880" s="3">
        <f t="array" ref="AC880">INDEX($AF$3:$CM$62,MATCH($S880,$AE$3:$AE$62,0),MATCH(AC$1&amp;$R880,$AF$1:$CM$1&amp;$AF$2:$CM$2,0))*VLOOKUP($Q880,$C$17:$M$20,COUNTBLANK($D$15:M$15)+1,FALSE)</f>
        <v>0</v>
      </c>
    </row>
    <row r="881" spans="17:29" x14ac:dyDescent="0.2">
      <c r="Q881" t="s">
        <v>421</v>
      </c>
      <c r="R881">
        <f t="shared" si="153"/>
        <v>3</v>
      </c>
      <c r="S881">
        <f t="shared" si="152"/>
        <v>39</v>
      </c>
      <c r="T881" s="3">
        <f t="array" ref="T881">INDEX($AF$3:$CM$62,MATCH($S881,$AE$3:$AE$62,0),MATCH(T$1&amp;$R881,$AF$1:$CM$1&amp;$AF$2:$CM$2,0))*VLOOKUP($Q881,$C$17:$M$20,COUNTBLANK($D$15:D$15)+1,FALSE)</f>
        <v>156</v>
      </c>
      <c r="U881" s="3">
        <f t="array" ref="U881">INDEX($AF$3:$CM$62,MATCH($S881,$AE$3:$AE$62,0),MATCH(U$1&amp;$R881,$AF$1:$CM$1&amp;$AF$2:$CM$2,0))*VLOOKUP($Q881,$C$17:$M$20,COUNTBLANK($D$15:E$15)+1,FALSE)</f>
        <v>0</v>
      </c>
      <c r="V881" s="3">
        <f t="array" ref="V881">INDEX($AF$3:$CM$62,MATCH($S881,$AE$3:$AE$62,0),MATCH(V$1&amp;$R881,$AF$1:$CM$1&amp;$AF$2:$CM$2,0))*VLOOKUP($Q881,$C$17:$M$20,COUNTBLANK($D$15:F$15)+1,FALSE)</f>
        <v>312</v>
      </c>
      <c r="W881" s="3">
        <f t="array" ref="W881">INDEX($AF$3:$CM$62,MATCH($S881,$AE$3:$AE$62,0),MATCH(W$1&amp;$R881,$AF$1:$CM$1&amp;$AF$2:$CM$2,0))*VLOOKUP($Q881,$C$17:$M$20,COUNTBLANK($D$15:G$15)+1,FALSE)</f>
        <v>0</v>
      </c>
      <c r="X881" s="3">
        <f t="array" ref="X881">INDEX($AF$3:$CM$62,MATCH($S881,$AE$3:$AE$62,0),MATCH(X$1&amp;$R881,$AF$1:$CM$1&amp;$AF$2:$CM$2,0))*VLOOKUP($Q881,$C$17:$M$20,COUNTBLANK($D$15:H$15)+1,FALSE)</f>
        <v>0</v>
      </c>
      <c r="Y881" s="3">
        <f t="array" ref="Y881">INDEX($AF$3:$CM$62,MATCH($S881,$AE$3:$AE$62,0),MATCH(Y$1&amp;$R881,$AF$1:$CM$1&amp;$AF$2:$CM$2,0))*VLOOKUP($Q881,$C$17:$M$20,COUNTBLANK($D$15:I$15)+1,FALSE)</f>
        <v>0</v>
      </c>
      <c r="Z881" s="3">
        <f t="array" ref="Z881">INDEX($AF$3:$CM$62,MATCH($S881,$AE$3:$AE$62,0),MATCH(Z$1&amp;$R881,$AF$1:$CM$1&amp;$AF$2:$CM$2,0))*VLOOKUP($Q881,$C$17:$M$20,COUNTBLANK($D$15:J$15)+1,FALSE)</f>
        <v>0.12</v>
      </c>
      <c r="AA881" s="3">
        <f t="array" ref="AA881">INDEX($AF$3:$CM$62,MATCH($S881,$AE$3:$AE$62,0),MATCH(AA$1&amp;$R881,$AF$1:$CM$1&amp;$AF$2:$CM$2,0))*VLOOKUP($Q881,$C$17:$M$20,COUNTBLANK($D$15:K$15)+1,FALSE)</f>
        <v>0.12</v>
      </c>
      <c r="AB881" s="3">
        <f t="array" ref="AB881">INDEX($AF$3:$CM$62,MATCH($S881,$AE$3:$AE$62,0),MATCH(AB$1&amp;$R881,$AF$1:$CM$1&amp;$AF$2:$CM$2,0))*VLOOKUP($Q881,$C$17:$M$20,COUNTBLANK($D$15:L$15)+1,FALSE)</f>
        <v>0</v>
      </c>
      <c r="AC881" s="3">
        <f t="array" ref="AC881">INDEX($AF$3:$CM$62,MATCH($S881,$AE$3:$AE$62,0),MATCH(AC$1&amp;$R881,$AF$1:$CM$1&amp;$AF$2:$CM$2,0))*VLOOKUP($Q881,$C$17:$M$20,COUNTBLANK($D$15:M$15)+1,FALSE)</f>
        <v>0</v>
      </c>
    </row>
    <row r="882" spans="17:29" x14ac:dyDescent="0.2">
      <c r="Q882" t="s">
        <v>421</v>
      </c>
      <c r="R882">
        <f t="shared" si="153"/>
        <v>3</v>
      </c>
      <c r="S882">
        <f t="shared" si="152"/>
        <v>40</v>
      </c>
      <c r="T882" s="3">
        <f t="array" ref="T882">INDEX($AF$3:$CM$62,MATCH($S882,$AE$3:$AE$62,0),MATCH(T$1&amp;$R882,$AF$1:$CM$1&amp;$AF$2:$CM$2,0))*VLOOKUP($Q882,$C$17:$M$20,COUNTBLANK($D$15:D$15)+1,FALSE)</f>
        <v>160</v>
      </c>
      <c r="U882" s="3">
        <f t="array" ref="U882">INDEX($AF$3:$CM$62,MATCH($S882,$AE$3:$AE$62,0),MATCH(U$1&amp;$R882,$AF$1:$CM$1&amp;$AF$2:$CM$2,0))*VLOOKUP($Q882,$C$17:$M$20,COUNTBLANK($D$15:E$15)+1,FALSE)</f>
        <v>0</v>
      </c>
      <c r="V882" s="3">
        <f t="array" ref="V882">INDEX($AF$3:$CM$62,MATCH($S882,$AE$3:$AE$62,0),MATCH(V$1&amp;$R882,$AF$1:$CM$1&amp;$AF$2:$CM$2,0))*VLOOKUP($Q882,$C$17:$M$20,COUNTBLANK($D$15:F$15)+1,FALSE)</f>
        <v>320</v>
      </c>
      <c r="W882" s="3">
        <f t="array" ref="W882">INDEX($AF$3:$CM$62,MATCH($S882,$AE$3:$AE$62,0),MATCH(W$1&amp;$R882,$AF$1:$CM$1&amp;$AF$2:$CM$2,0))*VLOOKUP($Q882,$C$17:$M$20,COUNTBLANK($D$15:G$15)+1,FALSE)</f>
        <v>0</v>
      </c>
      <c r="X882" s="3">
        <f t="array" ref="X882">INDEX($AF$3:$CM$62,MATCH($S882,$AE$3:$AE$62,0),MATCH(X$1&amp;$R882,$AF$1:$CM$1&amp;$AF$2:$CM$2,0))*VLOOKUP($Q882,$C$17:$M$20,COUNTBLANK($D$15:H$15)+1,FALSE)</f>
        <v>0</v>
      </c>
      <c r="Y882" s="3">
        <f t="array" ref="Y882">INDEX($AF$3:$CM$62,MATCH($S882,$AE$3:$AE$62,0),MATCH(Y$1&amp;$R882,$AF$1:$CM$1&amp;$AF$2:$CM$2,0))*VLOOKUP($Q882,$C$17:$M$20,COUNTBLANK($D$15:I$15)+1,FALSE)</f>
        <v>0</v>
      </c>
      <c r="Z882" s="3">
        <f t="array" ref="Z882">INDEX($AF$3:$CM$62,MATCH($S882,$AE$3:$AE$62,0),MATCH(Z$1&amp;$R882,$AF$1:$CM$1&amp;$AF$2:$CM$2,0))*VLOOKUP($Q882,$C$17:$M$20,COUNTBLANK($D$15:J$15)+1,FALSE)</f>
        <v>0.16</v>
      </c>
      <c r="AA882" s="3">
        <f t="array" ref="AA882">INDEX($AF$3:$CM$62,MATCH($S882,$AE$3:$AE$62,0),MATCH(AA$1&amp;$R882,$AF$1:$CM$1&amp;$AF$2:$CM$2,0))*VLOOKUP($Q882,$C$17:$M$20,COUNTBLANK($D$15:K$15)+1,FALSE)</f>
        <v>0.16</v>
      </c>
      <c r="AB882" s="3">
        <f t="array" ref="AB882">INDEX($AF$3:$CM$62,MATCH($S882,$AE$3:$AE$62,0),MATCH(AB$1&amp;$R882,$AF$1:$CM$1&amp;$AF$2:$CM$2,0))*VLOOKUP($Q882,$C$17:$M$20,COUNTBLANK($D$15:L$15)+1,FALSE)</f>
        <v>0</v>
      </c>
      <c r="AC882" s="3">
        <f t="array" ref="AC882">INDEX($AF$3:$CM$62,MATCH($S882,$AE$3:$AE$62,0),MATCH(AC$1&amp;$R882,$AF$1:$CM$1&amp;$AF$2:$CM$2,0))*VLOOKUP($Q882,$C$17:$M$20,COUNTBLANK($D$15:M$15)+1,FALSE)</f>
        <v>0</v>
      </c>
    </row>
    <row r="883" spans="17:29" x14ac:dyDescent="0.2">
      <c r="Q883" t="s">
        <v>421</v>
      </c>
      <c r="R883">
        <f t="shared" si="153"/>
        <v>3</v>
      </c>
      <c r="S883">
        <f t="shared" si="152"/>
        <v>41</v>
      </c>
      <c r="T883" s="3">
        <f t="array" ref="T883">INDEX($AF$3:$CM$62,MATCH($S883,$AE$3:$AE$62,0),MATCH(T$1&amp;$R883,$AF$1:$CM$1&amp;$AF$2:$CM$2,0))*VLOOKUP($Q883,$C$17:$M$20,COUNTBLANK($D$15:D$15)+1,FALSE)</f>
        <v>164</v>
      </c>
      <c r="U883" s="3">
        <f t="array" ref="U883">INDEX($AF$3:$CM$62,MATCH($S883,$AE$3:$AE$62,0),MATCH(U$1&amp;$R883,$AF$1:$CM$1&amp;$AF$2:$CM$2,0))*VLOOKUP($Q883,$C$17:$M$20,COUNTBLANK($D$15:E$15)+1,FALSE)</f>
        <v>0</v>
      </c>
      <c r="V883" s="3">
        <f t="array" ref="V883">INDEX($AF$3:$CM$62,MATCH($S883,$AE$3:$AE$62,0),MATCH(V$1&amp;$R883,$AF$1:$CM$1&amp;$AF$2:$CM$2,0))*VLOOKUP($Q883,$C$17:$M$20,COUNTBLANK($D$15:F$15)+1,FALSE)</f>
        <v>328</v>
      </c>
      <c r="W883" s="3">
        <f t="array" ref="W883">INDEX($AF$3:$CM$62,MATCH($S883,$AE$3:$AE$62,0),MATCH(W$1&amp;$R883,$AF$1:$CM$1&amp;$AF$2:$CM$2,0))*VLOOKUP($Q883,$C$17:$M$20,COUNTBLANK($D$15:G$15)+1,FALSE)</f>
        <v>0</v>
      </c>
      <c r="X883" s="3">
        <f t="array" ref="X883">INDEX($AF$3:$CM$62,MATCH($S883,$AE$3:$AE$62,0),MATCH(X$1&amp;$R883,$AF$1:$CM$1&amp;$AF$2:$CM$2,0))*VLOOKUP($Q883,$C$17:$M$20,COUNTBLANK($D$15:H$15)+1,FALSE)</f>
        <v>0</v>
      </c>
      <c r="Y883" s="3">
        <f t="array" ref="Y883">INDEX($AF$3:$CM$62,MATCH($S883,$AE$3:$AE$62,0),MATCH(Y$1&amp;$R883,$AF$1:$CM$1&amp;$AF$2:$CM$2,0))*VLOOKUP($Q883,$C$17:$M$20,COUNTBLANK($D$15:I$15)+1,FALSE)</f>
        <v>0</v>
      </c>
      <c r="Z883" s="3">
        <f t="array" ref="Z883">INDEX($AF$3:$CM$62,MATCH($S883,$AE$3:$AE$62,0),MATCH(Z$1&amp;$R883,$AF$1:$CM$1&amp;$AF$2:$CM$2,0))*VLOOKUP($Q883,$C$17:$M$20,COUNTBLANK($D$15:J$15)+1,FALSE)</f>
        <v>0.16</v>
      </c>
      <c r="AA883" s="3">
        <f t="array" ref="AA883">INDEX($AF$3:$CM$62,MATCH($S883,$AE$3:$AE$62,0),MATCH(AA$1&amp;$R883,$AF$1:$CM$1&amp;$AF$2:$CM$2,0))*VLOOKUP($Q883,$C$17:$M$20,COUNTBLANK($D$15:K$15)+1,FALSE)</f>
        <v>0.16</v>
      </c>
      <c r="AB883" s="3">
        <f t="array" ref="AB883">INDEX($AF$3:$CM$62,MATCH($S883,$AE$3:$AE$62,0),MATCH(AB$1&amp;$R883,$AF$1:$CM$1&amp;$AF$2:$CM$2,0))*VLOOKUP($Q883,$C$17:$M$20,COUNTBLANK($D$15:L$15)+1,FALSE)</f>
        <v>0</v>
      </c>
      <c r="AC883" s="3">
        <f t="array" ref="AC883">INDEX($AF$3:$CM$62,MATCH($S883,$AE$3:$AE$62,0),MATCH(AC$1&amp;$R883,$AF$1:$CM$1&amp;$AF$2:$CM$2,0))*VLOOKUP($Q883,$C$17:$M$20,COUNTBLANK($D$15:M$15)+1,FALSE)</f>
        <v>0</v>
      </c>
    </row>
    <row r="884" spans="17:29" x14ac:dyDescent="0.2">
      <c r="Q884" t="s">
        <v>421</v>
      </c>
      <c r="R884">
        <f t="shared" si="153"/>
        <v>3</v>
      </c>
      <c r="S884">
        <f t="shared" si="152"/>
        <v>42</v>
      </c>
      <c r="T884" s="3">
        <f t="array" ref="T884">INDEX($AF$3:$CM$62,MATCH($S884,$AE$3:$AE$62,0),MATCH(T$1&amp;$R884,$AF$1:$CM$1&amp;$AF$2:$CM$2,0))*VLOOKUP($Q884,$C$17:$M$20,COUNTBLANK($D$15:D$15)+1,FALSE)</f>
        <v>168</v>
      </c>
      <c r="U884" s="3">
        <f t="array" ref="U884">INDEX($AF$3:$CM$62,MATCH($S884,$AE$3:$AE$62,0),MATCH(U$1&amp;$R884,$AF$1:$CM$1&amp;$AF$2:$CM$2,0))*VLOOKUP($Q884,$C$17:$M$20,COUNTBLANK($D$15:E$15)+1,FALSE)</f>
        <v>0</v>
      </c>
      <c r="V884" s="3">
        <f t="array" ref="V884">INDEX($AF$3:$CM$62,MATCH($S884,$AE$3:$AE$62,0),MATCH(V$1&amp;$R884,$AF$1:$CM$1&amp;$AF$2:$CM$2,0))*VLOOKUP($Q884,$C$17:$M$20,COUNTBLANK($D$15:F$15)+1,FALSE)</f>
        <v>336</v>
      </c>
      <c r="W884" s="3">
        <f t="array" ref="W884">INDEX($AF$3:$CM$62,MATCH($S884,$AE$3:$AE$62,0),MATCH(W$1&amp;$R884,$AF$1:$CM$1&amp;$AF$2:$CM$2,0))*VLOOKUP($Q884,$C$17:$M$20,COUNTBLANK($D$15:G$15)+1,FALSE)</f>
        <v>0</v>
      </c>
      <c r="X884" s="3">
        <f t="array" ref="X884">INDEX($AF$3:$CM$62,MATCH($S884,$AE$3:$AE$62,0),MATCH(X$1&amp;$R884,$AF$1:$CM$1&amp;$AF$2:$CM$2,0))*VLOOKUP($Q884,$C$17:$M$20,COUNTBLANK($D$15:H$15)+1,FALSE)</f>
        <v>0</v>
      </c>
      <c r="Y884" s="3">
        <f t="array" ref="Y884">INDEX($AF$3:$CM$62,MATCH($S884,$AE$3:$AE$62,0),MATCH(Y$1&amp;$R884,$AF$1:$CM$1&amp;$AF$2:$CM$2,0))*VLOOKUP($Q884,$C$17:$M$20,COUNTBLANK($D$15:I$15)+1,FALSE)</f>
        <v>0</v>
      </c>
      <c r="Z884" s="3">
        <f t="array" ref="Z884">INDEX($AF$3:$CM$62,MATCH($S884,$AE$3:$AE$62,0),MATCH(Z$1&amp;$R884,$AF$1:$CM$1&amp;$AF$2:$CM$2,0))*VLOOKUP($Q884,$C$17:$M$20,COUNTBLANK($D$15:J$15)+1,FALSE)</f>
        <v>0.16</v>
      </c>
      <c r="AA884" s="3">
        <f t="array" ref="AA884">INDEX($AF$3:$CM$62,MATCH($S884,$AE$3:$AE$62,0),MATCH(AA$1&amp;$R884,$AF$1:$CM$1&amp;$AF$2:$CM$2,0))*VLOOKUP($Q884,$C$17:$M$20,COUNTBLANK($D$15:K$15)+1,FALSE)</f>
        <v>0.16</v>
      </c>
      <c r="AB884" s="3">
        <f t="array" ref="AB884">INDEX($AF$3:$CM$62,MATCH($S884,$AE$3:$AE$62,0),MATCH(AB$1&amp;$R884,$AF$1:$CM$1&amp;$AF$2:$CM$2,0))*VLOOKUP($Q884,$C$17:$M$20,COUNTBLANK($D$15:L$15)+1,FALSE)</f>
        <v>0</v>
      </c>
      <c r="AC884" s="3">
        <f t="array" ref="AC884">INDEX($AF$3:$CM$62,MATCH($S884,$AE$3:$AE$62,0),MATCH(AC$1&amp;$R884,$AF$1:$CM$1&amp;$AF$2:$CM$2,0))*VLOOKUP($Q884,$C$17:$M$20,COUNTBLANK($D$15:M$15)+1,FALSE)</f>
        <v>0</v>
      </c>
    </row>
    <row r="885" spans="17:29" x14ac:dyDescent="0.2">
      <c r="Q885" t="s">
        <v>421</v>
      </c>
      <c r="R885">
        <f t="shared" si="153"/>
        <v>3</v>
      </c>
      <c r="S885">
        <f t="shared" si="152"/>
        <v>43</v>
      </c>
      <c r="T885" s="3">
        <f t="array" ref="T885">INDEX($AF$3:$CM$62,MATCH($S885,$AE$3:$AE$62,0),MATCH(T$1&amp;$R885,$AF$1:$CM$1&amp;$AF$2:$CM$2,0))*VLOOKUP($Q885,$C$17:$M$20,COUNTBLANK($D$15:D$15)+1,FALSE)</f>
        <v>172</v>
      </c>
      <c r="U885" s="3">
        <f t="array" ref="U885">INDEX($AF$3:$CM$62,MATCH($S885,$AE$3:$AE$62,0),MATCH(U$1&amp;$R885,$AF$1:$CM$1&amp;$AF$2:$CM$2,0))*VLOOKUP($Q885,$C$17:$M$20,COUNTBLANK($D$15:E$15)+1,FALSE)</f>
        <v>0</v>
      </c>
      <c r="V885" s="3">
        <f t="array" ref="V885">INDEX($AF$3:$CM$62,MATCH($S885,$AE$3:$AE$62,0),MATCH(V$1&amp;$R885,$AF$1:$CM$1&amp;$AF$2:$CM$2,0))*VLOOKUP($Q885,$C$17:$M$20,COUNTBLANK($D$15:F$15)+1,FALSE)</f>
        <v>344</v>
      </c>
      <c r="W885" s="3">
        <f t="array" ref="W885">INDEX($AF$3:$CM$62,MATCH($S885,$AE$3:$AE$62,0),MATCH(W$1&amp;$R885,$AF$1:$CM$1&amp;$AF$2:$CM$2,0))*VLOOKUP($Q885,$C$17:$M$20,COUNTBLANK($D$15:G$15)+1,FALSE)</f>
        <v>0</v>
      </c>
      <c r="X885" s="3">
        <f t="array" ref="X885">INDEX($AF$3:$CM$62,MATCH($S885,$AE$3:$AE$62,0),MATCH(X$1&amp;$R885,$AF$1:$CM$1&amp;$AF$2:$CM$2,0))*VLOOKUP($Q885,$C$17:$M$20,COUNTBLANK($D$15:H$15)+1,FALSE)</f>
        <v>0</v>
      </c>
      <c r="Y885" s="3">
        <f t="array" ref="Y885">INDEX($AF$3:$CM$62,MATCH($S885,$AE$3:$AE$62,0),MATCH(Y$1&amp;$R885,$AF$1:$CM$1&amp;$AF$2:$CM$2,0))*VLOOKUP($Q885,$C$17:$M$20,COUNTBLANK($D$15:I$15)+1,FALSE)</f>
        <v>0</v>
      </c>
      <c r="Z885" s="3">
        <f t="array" ref="Z885">INDEX($AF$3:$CM$62,MATCH($S885,$AE$3:$AE$62,0),MATCH(Z$1&amp;$R885,$AF$1:$CM$1&amp;$AF$2:$CM$2,0))*VLOOKUP($Q885,$C$17:$M$20,COUNTBLANK($D$15:J$15)+1,FALSE)</f>
        <v>0.16</v>
      </c>
      <c r="AA885" s="3">
        <f t="array" ref="AA885">INDEX($AF$3:$CM$62,MATCH($S885,$AE$3:$AE$62,0),MATCH(AA$1&amp;$R885,$AF$1:$CM$1&amp;$AF$2:$CM$2,0))*VLOOKUP($Q885,$C$17:$M$20,COUNTBLANK($D$15:K$15)+1,FALSE)</f>
        <v>0.16</v>
      </c>
      <c r="AB885" s="3">
        <f t="array" ref="AB885">INDEX($AF$3:$CM$62,MATCH($S885,$AE$3:$AE$62,0),MATCH(AB$1&amp;$R885,$AF$1:$CM$1&amp;$AF$2:$CM$2,0))*VLOOKUP($Q885,$C$17:$M$20,COUNTBLANK($D$15:L$15)+1,FALSE)</f>
        <v>0</v>
      </c>
      <c r="AC885" s="3">
        <f t="array" ref="AC885">INDEX($AF$3:$CM$62,MATCH($S885,$AE$3:$AE$62,0),MATCH(AC$1&amp;$R885,$AF$1:$CM$1&amp;$AF$2:$CM$2,0))*VLOOKUP($Q885,$C$17:$M$20,COUNTBLANK($D$15:M$15)+1,FALSE)</f>
        <v>0</v>
      </c>
    </row>
    <row r="886" spans="17:29" x14ac:dyDescent="0.2">
      <c r="Q886" t="s">
        <v>421</v>
      </c>
      <c r="R886">
        <f t="shared" si="153"/>
        <v>3</v>
      </c>
      <c r="S886">
        <f t="shared" si="152"/>
        <v>44</v>
      </c>
      <c r="T886" s="3">
        <f t="array" ref="T886">INDEX($AF$3:$CM$62,MATCH($S886,$AE$3:$AE$62,0),MATCH(T$1&amp;$R886,$AF$1:$CM$1&amp;$AF$2:$CM$2,0))*VLOOKUP($Q886,$C$17:$M$20,COUNTBLANK($D$15:D$15)+1,FALSE)</f>
        <v>176</v>
      </c>
      <c r="U886" s="3">
        <f t="array" ref="U886">INDEX($AF$3:$CM$62,MATCH($S886,$AE$3:$AE$62,0),MATCH(U$1&amp;$R886,$AF$1:$CM$1&amp;$AF$2:$CM$2,0))*VLOOKUP($Q886,$C$17:$M$20,COUNTBLANK($D$15:E$15)+1,FALSE)</f>
        <v>0</v>
      </c>
      <c r="V886" s="3">
        <f t="array" ref="V886">INDEX($AF$3:$CM$62,MATCH($S886,$AE$3:$AE$62,0),MATCH(V$1&amp;$R886,$AF$1:$CM$1&amp;$AF$2:$CM$2,0))*VLOOKUP($Q886,$C$17:$M$20,COUNTBLANK($D$15:F$15)+1,FALSE)</f>
        <v>352</v>
      </c>
      <c r="W886" s="3">
        <f t="array" ref="W886">INDEX($AF$3:$CM$62,MATCH($S886,$AE$3:$AE$62,0),MATCH(W$1&amp;$R886,$AF$1:$CM$1&amp;$AF$2:$CM$2,0))*VLOOKUP($Q886,$C$17:$M$20,COUNTBLANK($D$15:G$15)+1,FALSE)</f>
        <v>0</v>
      </c>
      <c r="X886" s="3">
        <f t="array" ref="X886">INDEX($AF$3:$CM$62,MATCH($S886,$AE$3:$AE$62,0),MATCH(X$1&amp;$R886,$AF$1:$CM$1&amp;$AF$2:$CM$2,0))*VLOOKUP($Q886,$C$17:$M$20,COUNTBLANK($D$15:H$15)+1,FALSE)</f>
        <v>0</v>
      </c>
      <c r="Y886" s="3">
        <f t="array" ref="Y886">INDEX($AF$3:$CM$62,MATCH($S886,$AE$3:$AE$62,0),MATCH(Y$1&amp;$R886,$AF$1:$CM$1&amp;$AF$2:$CM$2,0))*VLOOKUP($Q886,$C$17:$M$20,COUNTBLANK($D$15:I$15)+1,FALSE)</f>
        <v>0</v>
      </c>
      <c r="Z886" s="3">
        <f t="array" ref="Z886">INDEX($AF$3:$CM$62,MATCH($S886,$AE$3:$AE$62,0),MATCH(Z$1&amp;$R886,$AF$1:$CM$1&amp;$AF$2:$CM$2,0))*VLOOKUP($Q886,$C$17:$M$20,COUNTBLANK($D$15:J$15)+1,FALSE)</f>
        <v>0.16</v>
      </c>
      <c r="AA886" s="3">
        <f t="array" ref="AA886">INDEX($AF$3:$CM$62,MATCH($S886,$AE$3:$AE$62,0),MATCH(AA$1&amp;$R886,$AF$1:$CM$1&amp;$AF$2:$CM$2,0))*VLOOKUP($Q886,$C$17:$M$20,COUNTBLANK($D$15:K$15)+1,FALSE)</f>
        <v>0.16</v>
      </c>
      <c r="AB886" s="3">
        <f t="array" ref="AB886">INDEX($AF$3:$CM$62,MATCH($S886,$AE$3:$AE$62,0),MATCH(AB$1&amp;$R886,$AF$1:$CM$1&amp;$AF$2:$CM$2,0))*VLOOKUP($Q886,$C$17:$M$20,COUNTBLANK($D$15:L$15)+1,FALSE)</f>
        <v>0</v>
      </c>
      <c r="AC886" s="3">
        <f t="array" ref="AC886">INDEX($AF$3:$CM$62,MATCH($S886,$AE$3:$AE$62,0),MATCH(AC$1&amp;$R886,$AF$1:$CM$1&amp;$AF$2:$CM$2,0))*VLOOKUP($Q886,$C$17:$M$20,COUNTBLANK($D$15:M$15)+1,FALSE)</f>
        <v>0</v>
      </c>
    </row>
    <row r="887" spans="17:29" x14ac:dyDescent="0.2">
      <c r="Q887" t="s">
        <v>421</v>
      </c>
      <c r="R887">
        <f t="shared" si="153"/>
        <v>3</v>
      </c>
      <c r="S887">
        <f t="shared" si="152"/>
        <v>45</v>
      </c>
      <c r="T887" s="3">
        <f t="array" ref="T887">INDEX($AF$3:$CM$62,MATCH($S887,$AE$3:$AE$62,0),MATCH(T$1&amp;$R887,$AF$1:$CM$1&amp;$AF$2:$CM$2,0))*VLOOKUP($Q887,$C$17:$M$20,COUNTBLANK($D$15:D$15)+1,FALSE)</f>
        <v>180</v>
      </c>
      <c r="U887" s="3">
        <f t="array" ref="U887">INDEX($AF$3:$CM$62,MATCH($S887,$AE$3:$AE$62,0),MATCH(U$1&amp;$R887,$AF$1:$CM$1&amp;$AF$2:$CM$2,0))*VLOOKUP($Q887,$C$17:$M$20,COUNTBLANK($D$15:E$15)+1,FALSE)</f>
        <v>0</v>
      </c>
      <c r="V887" s="3">
        <f t="array" ref="V887">INDEX($AF$3:$CM$62,MATCH($S887,$AE$3:$AE$62,0),MATCH(V$1&amp;$R887,$AF$1:$CM$1&amp;$AF$2:$CM$2,0))*VLOOKUP($Q887,$C$17:$M$20,COUNTBLANK($D$15:F$15)+1,FALSE)</f>
        <v>360</v>
      </c>
      <c r="W887" s="3">
        <f t="array" ref="W887">INDEX($AF$3:$CM$62,MATCH($S887,$AE$3:$AE$62,0),MATCH(W$1&amp;$R887,$AF$1:$CM$1&amp;$AF$2:$CM$2,0))*VLOOKUP($Q887,$C$17:$M$20,COUNTBLANK($D$15:G$15)+1,FALSE)</f>
        <v>0</v>
      </c>
      <c r="X887" s="3">
        <f t="array" ref="X887">INDEX($AF$3:$CM$62,MATCH($S887,$AE$3:$AE$62,0),MATCH(X$1&amp;$R887,$AF$1:$CM$1&amp;$AF$2:$CM$2,0))*VLOOKUP($Q887,$C$17:$M$20,COUNTBLANK($D$15:H$15)+1,FALSE)</f>
        <v>0</v>
      </c>
      <c r="Y887" s="3">
        <f t="array" ref="Y887">INDEX($AF$3:$CM$62,MATCH($S887,$AE$3:$AE$62,0),MATCH(Y$1&amp;$R887,$AF$1:$CM$1&amp;$AF$2:$CM$2,0))*VLOOKUP($Q887,$C$17:$M$20,COUNTBLANK($D$15:I$15)+1,FALSE)</f>
        <v>0</v>
      </c>
      <c r="Z887" s="3">
        <f t="array" ref="Z887">INDEX($AF$3:$CM$62,MATCH($S887,$AE$3:$AE$62,0),MATCH(Z$1&amp;$R887,$AF$1:$CM$1&amp;$AF$2:$CM$2,0))*VLOOKUP($Q887,$C$17:$M$20,COUNTBLANK($D$15:J$15)+1,FALSE)</f>
        <v>0.16</v>
      </c>
      <c r="AA887" s="3">
        <f t="array" ref="AA887">INDEX($AF$3:$CM$62,MATCH($S887,$AE$3:$AE$62,0),MATCH(AA$1&amp;$R887,$AF$1:$CM$1&amp;$AF$2:$CM$2,0))*VLOOKUP($Q887,$C$17:$M$20,COUNTBLANK($D$15:K$15)+1,FALSE)</f>
        <v>0.16</v>
      </c>
      <c r="AB887" s="3">
        <f t="array" ref="AB887">INDEX($AF$3:$CM$62,MATCH($S887,$AE$3:$AE$62,0),MATCH(AB$1&amp;$R887,$AF$1:$CM$1&amp;$AF$2:$CM$2,0))*VLOOKUP($Q887,$C$17:$M$20,COUNTBLANK($D$15:L$15)+1,FALSE)</f>
        <v>0</v>
      </c>
      <c r="AC887" s="3">
        <f t="array" ref="AC887">INDEX($AF$3:$CM$62,MATCH($S887,$AE$3:$AE$62,0),MATCH(AC$1&amp;$R887,$AF$1:$CM$1&amp;$AF$2:$CM$2,0))*VLOOKUP($Q887,$C$17:$M$20,COUNTBLANK($D$15:M$15)+1,FALSE)</f>
        <v>0</v>
      </c>
    </row>
    <row r="888" spans="17:29" x14ac:dyDescent="0.2">
      <c r="Q888" t="s">
        <v>421</v>
      </c>
      <c r="R888">
        <f t="shared" si="153"/>
        <v>3</v>
      </c>
      <c r="S888">
        <f t="shared" si="152"/>
        <v>46</v>
      </c>
      <c r="T888" s="3">
        <f t="array" ref="T888">INDEX($AF$3:$CM$62,MATCH($S888,$AE$3:$AE$62,0),MATCH(T$1&amp;$R888,$AF$1:$CM$1&amp;$AF$2:$CM$2,0))*VLOOKUP($Q888,$C$17:$M$20,COUNTBLANK($D$15:D$15)+1,FALSE)</f>
        <v>184</v>
      </c>
      <c r="U888" s="3">
        <f t="array" ref="U888">INDEX($AF$3:$CM$62,MATCH($S888,$AE$3:$AE$62,0),MATCH(U$1&amp;$R888,$AF$1:$CM$1&amp;$AF$2:$CM$2,0))*VLOOKUP($Q888,$C$17:$M$20,COUNTBLANK($D$15:E$15)+1,FALSE)</f>
        <v>0</v>
      </c>
      <c r="V888" s="3">
        <f t="array" ref="V888">INDEX($AF$3:$CM$62,MATCH($S888,$AE$3:$AE$62,0),MATCH(V$1&amp;$R888,$AF$1:$CM$1&amp;$AF$2:$CM$2,0))*VLOOKUP($Q888,$C$17:$M$20,COUNTBLANK($D$15:F$15)+1,FALSE)</f>
        <v>368</v>
      </c>
      <c r="W888" s="3">
        <f t="array" ref="W888">INDEX($AF$3:$CM$62,MATCH($S888,$AE$3:$AE$62,0),MATCH(W$1&amp;$R888,$AF$1:$CM$1&amp;$AF$2:$CM$2,0))*VLOOKUP($Q888,$C$17:$M$20,COUNTBLANK($D$15:G$15)+1,FALSE)</f>
        <v>0</v>
      </c>
      <c r="X888" s="3">
        <f t="array" ref="X888">INDEX($AF$3:$CM$62,MATCH($S888,$AE$3:$AE$62,0),MATCH(X$1&amp;$R888,$AF$1:$CM$1&amp;$AF$2:$CM$2,0))*VLOOKUP($Q888,$C$17:$M$20,COUNTBLANK($D$15:H$15)+1,FALSE)</f>
        <v>0</v>
      </c>
      <c r="Y888" s="3">
        <f t="array" ref="Y888">INDEX($AF$3:$CM$62,MATCH($S888,$AE$3:$AE$62,0),MATCH(Y$1&amp;$R888,$AF$1:$CM$1&amp;$AF$2:$CM$2,0))*VLOOKUP($Q888,$C$17:$M$20,COUNTBLANK($D$15:I$15)+1,FALSE)</f>
        <v>0</v>
      </c>
      <c r="Z888" s="3">
        <f t="array" ref="Z888">INDEX($AF$3:$CM$62,MATCH($S888,$AE$3:$AE$62,0),MATCH(Z$1&amp;$R888,$AF$1:$CM$1&amp;$AF$2:$CM$2,0))*VLOOKUP($Q888,$C$17:$M$20,COUNTBLANK($D$15:J$15)+1,FALSE)</f>
        <v>0.16</v>
      </c>
      <c r="AA888" s="3">
        <f t="array" ref="AA888">INDEX($AF$3:$CM$62,MATCH($S888,$AE$3:$AE$62,0),MATCH(AA$1&amp;$R888,$AF$1:$CM$1&amp;$AF$2:$CM$2,0))*VLOOKUP($Q888,$C$17:$M$20,COUNTBLANK($D$15:K$15)+1,FALSE)</f>
        <v>0.16</v>
      </c>
      <c r="AB888" s="3">
        <f t="array" ref="AB888">INDEX($AF$3:$CM$62,MATCH($S888,$AE$3:$AE$62,0),MATCH(AB$1&amp;$R888,$AF$1:$CM$1&amp;$AF$2:$CM$2,0))*VLOOKUP($Q888,$C$17:$M$20,COUNTBLANK($D$15:L$15)+1,FALSE)</f>
        <v>0</v>
      </c>
      <c r="AC888" s="3">
        <f t="array" ref="AC888">INDEX($AF$3:$CM$62,MATCH($S888,$AE$3:$AE$62,0),MATCH(AC$1&amp;$R888,$AF$1:$CM$1&amp;$AF$2:$CM$2,0))*VLOOKUP($Q888,$C$17:$M$20,COUNTBLANK($D$15:M$15)+1,FALSE)</f>
        <v>0</v>
      </c>
    </row>
    <row r="889" spans="17:29" x14ac:dyDescent="0.2">
      <c r="Q889" t="s">
        <v>421</v>
      </c>
      <c r="R889">
        <f t="shared" si="153"/>
        <v>3</v>
      </c>
      <c r="S889">
        <f t="shared" si="152"/>
        <v>47</v>
      </c>
      <c r="T889" s="3">
        <f t="array" ref="T889">INDEX($AF$3:$CM$62,MATCH($S889,$AE$3:$AE$62,0),MATCH(T$1&amp;$R889,$AF$1:$CM$1&amp;$AF$2:$CM$2,0))*VLOOKUP($Q889,$C$17:$M$20,COUNTBLANK($D$15:D$15)+1,FALSE)</f>
        <v>188</v>
      </c>
      <c r="U889" s="3">
        <f t="array" ref="U889">INDEX($AF$3:$CM$62,MATCH($S889,$AE$3:$AE$62,0),MATCH(U$1&amp;$R889,$AF$1:$CM$1&amp;$AF$2:$CM$2,0))*VLOOKUP($Q889,$C$17:$M$20,COUNTBLANK($D$15:E$15)+1,FALSE)</f>
        <v>0</v>
      </c>
      <c r="V889" s="3">
        <f t="array" ref="V889">INDEX($AF$3:$CM$62,MATCH($S889,$AE$3:$AE$62,0),MATCH(V$1&amp;$R889,$AF$1:$CM$1&amp;$AF$2:$CM$2,0))*VLOOKUP($Q889,$C$17:$M$20,COUNTBLANK($D$15:F$15)+1,FALSE)</f>
        <v>376</v>
      </c>
      <c r="W889" s="3">
        <f t="array" ref="W889">INDEX($AF$3:$CM$62,MATCH($S889,$AE$3:$AE$62,0),MATCH(W$1&amp;$R889,$AF$1:$CM$1&amp;$AF$2:$CM$2,0))*VLOOKUP($Q889,$C$17:$M$20,COUNTBLANK($D$15:G$15)+1,FALSE)</f>
        <v>0</v>
      </c>
      <c r="X889" s="3">
        <f t="array" ref="X889">INDEX($AF$3:$CM$62,MATCH($S889,$AE$3:$AE$62,0),MATCH(X$1&amp;$R889,$AF$1:$CM$1&amp;$AF$2:$CM$2,0))*VLOOKUP($Q889,$C$17:$M$20,COUNTBLANK($D$15:H$15)+1,FALSE)</f>
        <v>0</v>
      </c>
      <c r="Y889" s="3">
        <f t="array" ref="Y889">INDEX($AF$3:$CM$62,MATCH($S889,$AE$3:$AE$62,0),MATCH(Y$1&amp;$R889,$AF$1:$CM$1&amp;$AF$2:$CM$2,0))*VLOOKUP($Q889,$C$17:$M$20,COUNTBLANK($D$15:I$15)+1,FALSE)</f>
        <v>0</v>
      </c>
      <c r="Z889" s="3">
        <f t="array" ref="Z889">INDEX($AF$3:$CM$62,MATCH($S889,$AE$3:$AE$62,0),MATCH(Z$1&amp;$R889,$AF$1:$CM$1&amp;$AF$2:$CM$2,0))*VLOOKUP($Q889,$C$17:$M$20,COUNTBLANK($D$15:J$15)+1,FALSE)</f>
        <v>0.16</v>
      </c>
      <c r="AA889" s="3">
        <f t="array" ref="AA889">INDEX($AF$3:$CM$62,MATCH($S889,$AE$3:$AE$62,0),MATCH(AA$1&amp;$R889,$AF$1:$CM$1&amp;$AF$2:$CM$2,0))*VLOOKUP($Q889,$C$17:$M$20,COUNTBLANK($D$15:K$15)+1,FALSE)</f>
        <v>0.16</v>
      </c>
      <c r="AB889" s="3">
        <f t="array" ref="AB889">INDEX($AF$3:$CM$62,MATCH($S889,$AE$3:$AE$62,0),MATCH(AB$1&amp;$R889,$AF$1:$CM$1&amp;$AF$2:$CM$2,0))*VLOOKUP($Q889,$C$17:$M$20,COUNTBLANK($D$15:L$15)+1,FALSE)</f>
        <v>0</v>
      </c>
      <c r="AC889" s="3">
        <f t="array" ref="AC889">INDEX($AF$3:$CM$62,MATCH($S889,$AE$3:$AE$62,0),MATCH(AC$1&amp;$R889,$AF$1:$CM$1&amp;$AF$2:$CM$2,0))*VLOOKUP($Q889,$C$17:$M$20,COUNTBLANK($D$15:M$15)+1,FALSE)</f>
        <v>0</v>
      </c>
    </row>
    <row r="890" spans="17:29" x14ac:dyDescent="0.2">
      <c r="Q890" t="s">
        <v>421</v>
      </c>
      <c r="R890">
        <f t="shared" si="153"/>
        <v>3</v>
      </c>
      <c r="S890">
        <f t="shared" si="152"/>
        <v>48</v>
      </c>
      <c r="T890" s="3">
        <f t="array" ref="T890">INDEX($AF$3:$CM$62,MATCH($S890,$AE$3:$AE$62,0),MATCH(T$1&amp;$R890,$AF$1:$CM$1&amp;$AF$2:$CM$2,0))*VLOOKUP($Q890,$C$17:$M$20,COUNTBLANK($D$15:D$15)+1,FALSE)</f>
        <v>192</v>
      </c>
      <c r="U890" s="3">
        <f t="array" ref="U890">INDEX($AF$3:$CM$62,MATCH($S890,$AE$3:$AE$62,0),MATCH(U$1&amp;$R890,$AF$1:$CM$1&amp;$AF$2:$CM$2,0))*VLOOKUP($Q890,$C$17:$M$20,COUNTBLANK($D$15:E$15)+1,FALSE)</f>
        <v>0</v>
      </c>
      <c r="V890" s="3">
        <f t="array" ref="V890">INDEX($AF$3:$CM$62,MATCH($S890,$AE$3:$AE$62,0),MATCH(V$1&amp;$R890,$AF$1:$CM$1&amp;$AF$2:$CM$2,0))*VLOOKUP($Q890,$C$17:$M$20,COUNTBLANK($D$15:F$15)+1,FALSE)</f>
        <v>384</v>
      </c>
      <c r="W890" s="3">
        <f t="array" ref="W890">INDEX($AF$3:$CM$62,MATCH($S890,$AE$3:$AE$62,0),MATCH(W$1&amp;$R890,$AF$1:$CM$1&amp;$AF$2:$CM$2,0))*VLOOKUP($Q890,$C$17:$M$20,COUNTBLANK($D$15:G$15)+1,FALSE)</f>
        <v>0</v>
      </c>
      <c r="X890" s="3">
        <f t="array" ref="X890">INDEX($AF$3:$CM$62,MATCH($S890,$AE$3:$AE$62,0),MATCH(X$1&amp;$R890,$AF$1:$CM$1&amp;$AF$2:$CM$2,0))*VLOOKUP($Q890,$C$17:$M$20,COUNTBLANK($D$15:H$15)+1,FALSE)</f>
        <v>0</v>
      </c>
      <c r="Y890" s="3">
        <f t="array" ref="Y890">INDEX($AF$3:$CM$62,MATCH($S890,$AE$3:$AE$62,0),MATCH(Y$1&amp;$R890,$AF$1:$CM$1&amp;$AF$2:$CM$2,0))*VLOOKUP($Q890,$C$17:$M$20,COUNTBLANK($D$15:I$15)+1,FALSE)</f>
        <v>0</v>
      </c>
      <c r="Z890" s="3">
        <f t="array" ref="Z890">INDEX($AF$3:$CM$62,MATCH($S890,$AE$3:$AE$62,0),MATCH(Z$1&amp;$R890,$AF$1:$CM$1&amp;$AF$2:$CM$2,0))*VLOOKUP($Q890,$C$17:$M$20,COUNTBLANK($D$15:J$15)+1,FALSE)</f>
        <v>0.16</v>
      </c>
      <c r="AA890" s="3">
        <f t="array" ref="AA890">INDEX($AF$3:$CM$62,MATCH($S890,$AE$3:$AE$62,0),MATCH(AA$1&amp;$R890,$AF$1:$CM$1&amp;$AF$2:$CM$2,0))*VLOOKUP($Q890,$C$17:$M$20,COUNTBLANK($D$15:K$15)+1,FALSE)</f>
        <v>0.16</v>
      </c>
      <c r="AB890" s="3">
        <f t="array" ref="AB890">INDEX($AF$3:$CM$62,MATCH($S890,$AE$3:$AE$62,0),MATCH(AB$1&amp;$R890,$AF$1:$CM$1&amp;$AF$2:$CM$2,0))*VLOOKUP($Q890,$C$17:$M$20,COUNTBLANK($D$15:L$15)+1,FALSE)</f>
        <v>0</v>
      </c>
      <c r="AC890" s="3">
        <f t="array" ref="AC890">INDEX($AF$3:$CM$62,MATCH($S890,$AE$3:$AE$62,0),MATCH(AC$1&amp;$R890,$AF$1:$CM$1&amp;$AF$2:$CM$2,0))*VLOOKUP($Q890,$C$17:$M$20,COUNTBLANK($D$15:M$15)+1,FALSE)</f>
        <v>0</v>
      </c>
    </row>
    <row r="891" spans="17:29" x14ac:dyDescent="0.2">
      <c r="Q891" t="s">
        <v>421</v>
      </c>
      <c r="R891">
        <f t="shared" si="153"/>
        <v>3</v>
      </c>
      <c r="S891">
        <f t="shared" si="152"/>
        <v>49</v>
      </c>
      <c r="T891" s="3">
        <f t="array" ref="T891">INDEX($AF$3:$CM$62,MATCH($S891,$AE$3:$AE$62,0),MATCH(T$1&amp;$R891,$AF$1:$CM$1&amp;$AF$2:$CM$2,0))*VLOOKUP($Q891,$C$17:$M$20,COUNTBLANK($D$15:D$15)+1,FALSE)</f>
        <v>196</v>
      </c>
      <c r="U891" s="3">
        <f t="array" ref="U891">INDEX($AF$3:$CM$62,MATCH($S891,$AE$3:$AE$62,0),MATCH(U$1&amp;$R891,$AF$1:$CM$1&amp;$AF$2:$CM$2,0))*VLOOKUP($Q891,$C$17:$M$20,COUNTBLANK($D$15:E$15)+1,FALSE)</f>
        <v>0</v>
      </c>
      <c r="V891" s="3">
        <f t="array" ref="V891">INDEX($AF$3:$CM$62,MATCH($S891,$AE$3:$AE$62,0),MATCH(V$1&amp;$R891,$AF$1:$CM$1&amp;$AF$2:$CM$2,0))*VLOOKUP($Q891,$C$17:$M$20,COUNTBLANK($D$15:F$15)+1,FALSE)</f>
        <v>392</v>
      </c>
      <c r="W891" s="3">
        <f t="array" ref="W891">INDEX($AF$3:$CM$62,MATCH($S891,$AE$3:$AE$62,0),MATCH(W$1&amp;$R891,$AF$1:$CM$1&amp;$AF$2:$CM$2,0))*VLOOKUP($Q891,$C$17:$M$20,COUNTBLANK($D$15:G$15)+1,FALSE)</f>
        <v>0</v>
      </c>
      <c r="X891" s="3">
        <f t="array" ref="X891">INDEX($AF$3:$CM$62,MATCH($S891,$AE$3:$AE$62,0),MATCH(X$1&amp;$R891,$AF$1:$CM$1&amp;$AF$2:$CM$2,0))*VLOOKUP($Q891,$C$17:$M$20,COUNTBLANK($D$15:H$15)+1,FALSE)</f>
        <v>0</v>
      </c>
      <c r="Y891" s="3">
        <f t="array" ref="Y891">INDEX($AF$3:$CM$62,MATCH($S891,$AE$3:$AE$62,0),MATCH(Y$1&amp;$R891,$AF$1:$CM$1&amp;$AF$2:$CM$2,0))*VLOOKUP($Q891,$C$17:$M$20,COUNTBLANK($D$15:I$15)+1,FALSE)</f>
        <v>0</v>
      </c>
      <c r="Z891" s="3">
        <f t="array" ref="Z891">INDEX($AF$3:$CM$62,MATCH($S891,$AE$3:$AE$62,0),MATCH(Z$1&amp;$R891,$AF$1:$CM$1&amp;$AF$2:$CM$2,0))*VLOOKUP($Q891,$C$17:$M$20,COUNTBLANK($D$15:J$15)+1,FALSE)</f>
        <v>0.16</v>
      </c>
      <c r="AA891" s="3">
        <f t="array" ref="AA891">INDEX($AF$3:$CM$62,MATCH($S891,$AE$3:$AE$62,0),MATCH(AA$1&amp;$R891,$AF$1:$CM$1&amp;$AF$2:$CM$2,0))*VLOOKUP($Q891,$C$17:$M$20,COUNTBLANK($D$15:K$15)+1,FALSE)</f>
        <v>0.16</v>
      </c>
      <c r="AB891" s="3">
        <f t="array" ref="AB891">INDEX($AF$3:$CM$62,MATCH($S891,$AE$3:$AE$62,0),MATCH(AB$1&amp;$R891,$AF$1:$CM$1&amp;$AF$2:$CM$2,0))*VLOOKUP($Q891,$C$17:$M$20,COUNTBLANK($D$15:L$15)+1,FALSE)</f>
        <v>0</v>
      </c>
      <c r="AC891" s="3">
        <f t="array" ref="AC891">INDEX($AF$3:$CM$62,MATCH($S891,$AE$3:$AE$62,0),MATCH(AC$1&amp;$R891,$AF$1:$CM$1&amp;$AF$2:$CM$2,0))*VLOOKUP($Q891,$C$17:$M$20,COUNTBLANK($D$15:M$15)+1,FALSE)</f>
        <v>0</v>
      </c>
    </row>
    <row r="892" spans="17:29" x14ac:dyDescent="0.2">
      <c r="Q892" t="s">
        <v>421</v>
      </c>
      <c r="R892">
        <f t="shared" si="153"/>
        <v>3</v>
      </c>
      <c r="S892">
        <f t="shared" si="152"/>
        <v>50</v>
      </c>
      <c r="T892" s="3">
        <f t="array" ref="T892">INDEX($AF$3:$CM$62,MATCH($S892,$AE$3:$AE$62,0),MATCH(T$1&amp;$R892,$AF$1:$CM$1&amp;$AF$2:$CM$2,0))*VLOOKUP($Q892,$C$17:$M$20,COUNTBLANK($D$15:D$15)+1,FALSE)</f>
        <v>200</v>
      </c>
      <c r="U892" s="3">
        <f t="array" ref="U892">INDEX($AF$3:$CM$62,MATCH($S892,$AE$3:$AE$62,0),MATCH(U$1&amp;$R892,$AF$1:$CM$1&amp;$AF$2:$CM$2,0))*VLOOKUP($Q892,$C$17:$M$20,COUNTBLANK($D$15:E$15)+1,FALSE)</f>
        <v>0</v>
      </c>
      <c r="V892" s="3">
        <f t="array" ref="V892">INDEX($AF$3:$CM$62,MATCH($S892,$AE$3:$AE$62,0),MATCH(V$1&amp;$R892,$AF$1:$CM$1&amp;$AF$2:$CM$2,0))*VLOOKUP($Q892,$C$17:$M$20,COUNTBLANK($D$15:F$15)+1,FALSE)</f>
        <v>400</v>
      </c>
      <c r="W892" s="3">
        <f t="array" ref="W892">INDEX($AF$3:$CM$62,MATCH($S892,$AE$3:$AE$62,0),MATCH(W$1&amp;$R892,$AF$1:$CM$1&amp;$AF$2:$CM$2,0))*VLOOKUP($Q892,$C$17:$M$20,COUNTBLANK($D$15:G$15)+1,FALSE)</f>
        <v>0</v>
      </c>
      <c r="X892" s="3">
        <f t="array" ref="X892">INDEX($AF$3:$CM$62,MATCH($S892,$AE$3:$AE$62,0),MATCH(X$1&amp;$R892,$AF$1:$CM$1&amp;$AF$2:$CM$2,0))*VLOOKUP($Q892,$C$17:$M$20,COUNTBLANK($D$15:H$15)+1,FALSE)</f>
        <v>0</v>
      </c>
      <c r="Y892" s="3">
        <f t="array" ref="Y892">INDEX($AF$3:$CM$62,MATCH($S892,$AE$3:$AE$62,0),MATCH(Y$1&amp;$R892,$AF$1:$CM$1&amp;$AF$2:$CM$2,0))*VLOOKUP($Q892,$C$17:$M$20,COUNTBLANK($D$15:I$15)+1,FALSE)</f>
        <v>0</v>
      </c>
      <c r="Z892" s="3">
        <f t="array" ref="Z892">INDEX($AF$3:$CM$62,MATCH($S892,$AE$3:$AE$62,0),MATCH(Z$1&amp;$R892,$AF$1:$CM$1&amp;$AF$2:$CM$2,0))*VLOOKUP($Q892,$C$17:$M$20,COUNTBLANK($D$15:J$15)+1,FALSE)</f>
        <v>0.20000000000000004</v>
      </c>
      <c r="AA892" s="3">
        <f t="array" ref="AA892">INDEX($AF$3:$CM$62,MATCH($S892,$AE$3:$AE$62,0),MATCH(AA$1&amp;$R892,$AF$1:$CM$1&amp;$AF$2:$CM$2,0))*VLOOKUP($Q892,$C$17:$M$20,COUNTBLANK($D$15:K$15)+1,FALSE)</f>
        <v>0.20000000000000004</v>
      </c>
      <c r="AB892" s="3">
        <f t="array" ref="AB892">INDEX($AF$3:$CM$62,MATCH($S892,$AE$3:$AE$62,0),MATCH(AB$1&amp;$R892,$AF$1:$CM$1&amp;$AF$2:$CM$2,0))*VLOOKUP($Q892,$C$17:$M$20,COUNTBLANK($D$15:L$15)+1,FALSE)</f>
        <v>0</v>
      </c>
      <c r="AC892" s="3">
        <f t="array" ref="AC892">INDEX($AF$3:$CM$62,MATCH($S892,$AE$3:$AE$62,0),MATCH(AC$1&amp;$R892,$AF$1:$CM$1&amp;$AF$2:$CM$2,0))*VLOOKUP($Q892,$C$17:$M$20,COUNTBLANK($D$15:M$15)+1,FALSE)</f>
        <v>0</v>
      </c>
    </row>
    <row r="893" spans="17:29" x14ac:dyDescent="0.2">
      <c r="Q893" t="s">
        <v>421</v>
      </c>
      <c r="R893">
        <f t="shared" si="153"/>
        <v>3</v>
      </c>
      <c r="S893">
        <f t="shared" si="152"/>
        <v>51</v>
      </c>
      <c r="T893" s="3">
        <f t="array" ref="T893">INDEX($AF$3:$CM$62,MATCH($S893,$AE$3:$AE$62,0),MATCH(T$1&amp;$R893,$AF$1:$CM$1&amp;$AF$2:$CM$2,0))*VLOOKUP($Q893,$C$17:$M$20,COUNTBLANK($D$15:D$15)+1,FALSE)</f>
        <v>204</v>
      </c>
      <c r="U893" s="3">
        <f t="array" ref="U893">INDEX($AF$3:$CM$62,MATCH($S893,$AE$3:$AE$62,0),MATCH(U$1&amp;$R893,$AF$1:$CM$1&amp;$AF$2:$CM$2,0))*VLOOKUP($Q893,$C$17:$M$20,COUNTBLANK($D$15:E$15)+1,FALSE)</f>
        <v>0</v>
      </c>
      <c r="V893" s="3">
        <f t="array" ref="V893">INDEX($AF$3:$CM$62,MATCH($S893,$AE$3:$AE$62,0),MATCH(V$1&amp;$R893,$AF$1:$CM$1&amp;$AF$2:$CM$2,0))*VLOOKUP($Q893,$C$17:$M$20,COUNTBLANK($D$15:F$15)+1,FALSE)</f>
        <v>408</v>
      </c>
      <c r="W893" s="3">
        <f t="array" ref="W893">INDEX($AF$3:$CM$62,MATCH($S893,$AE$3:$AE$62,0),MATCH(W$1&amp;$R893,$AF$1:$CM$1&amp;$AF$2:$CM$2,0))*VLOOKUP($Q893,$C$17:$M$20,COUNTBLANK($D$15:G$15)+1,FALSE)</f>
        <v>0</v>
      </c>
      <c r="X893" s="3">
        <f t="array" ref="X893">INDEX($AF$3:$CM$62,MATCH($S893,$AE$3:$AE$62,0),MATCH(X$1&amp;$R893,$AF$1:$CM$1&amp;$AF$2:$CM$2,0))*VLOOKUP($Q893,$C$17:$M$20,COUNTBLANK($D$15:H$15)+1,FALSE)</f>
        <v>0</v>
      </c>
      <c r="Y893" s="3">
        <f t="array" ref="Y893">INDEX($AF$3:$CM$62,MATCH($S893,$AE$3:$AE$62,0),MATCH(Y$1&amp;$R893,$AF$1:$CM$1&amp;$AF$2:$CM$2,0))*VLOOKUP($Q893,$C$17:$M$20,COUNTBLANK($D$15:I$15)+1,FALSE)</f>
        <v>0</v>
      </c>
      <c r="Z893" s="3">
        <f t="array" ref="Z893">INDEX($AF$3:$CM$62,MATCH($S893,$AE$3:$AE$62,0),MATCH(Z$1&amp;$R893,$AF$1:$CM$1&amp;$AF$2:$CM$2,0))*VLOOKUP($Q893,$C$17:$M$20,COUNTBLANK($D$15:J$15)+1,FALSE)</f>
        <v>0.20000000000000004</v>
      </c>
      <c r="AA893" s="3">
        <f t="array" ref="AA893">INDEX($AF$3:$CM$62,MATCH($S893,$AE$3:$AE$62,0),MATCH(AA$1&amp;$R893,$AF$1:$CM$1&amp;$AF$2:$CM$2,0))*VLOOKUP($Q893,$C$17:$M$20,COUNTBLANK($D$15:K$15)+1,FALSE)</f>
        <v>0.20000000000000004</v>
      </c>
      <c r="AB893" s="3">
        <f t="array" ref="AB893">INDEX($AF$3:$CM$62,MATCH($S893,$AE$3:$AE$62,0),MATCH(AB$1&amp;$R893,$AF$1:$CM$1&amp;$AF$2:$CM$2,0))*VLOOKUP($Q893,$C$17:$M$20,COUNTBLANK($D$15:L$15)+1,FALSE)</f>
        <v>0</v>
      </c>
      <c r="AC893" s="3">
        <f t="array" ref="AC893">INDEX($AF$3:$CM$62,MATCH($S893,$AE$3:$AE$62,0),MATCH(AC$1&amp;$R893,$AF$1:$CM$1&amp;$AF$2:$CM$2,0))*VLOOKUP($Q893,$C$17:$M$20,COUNTBLANK($D$15:M$15)+1,FALSE)</f>
        <v>0</v>
      </c>
    </row>
    <row r="894" spans="17:29" x14ac:dyDescent="0.2">
      <c r="Q894" t="s">
        <v>421</v>
      </c>
      <c r="R894">
        <f t="shared" si="153"/>
        <v>3</v>
      </c>
      <c r="S894">
        <f t="shared" si="152"/>
        <v>52</v>
      </c>
      <c r="T894" s="3">
        <f t="array" ref="T894">INDEX($AF$3:$CM$62,MATCH($S894,$AE$3:$AE$62,0),MATCH(T$1&amp;$R894,$AF$1:$CM$1&amp;$AF$2:$CM$2,0))*VLOOKUP($Q894,$C$17:$M$20,COUNTBLANK($D$15:D$15)+1,FALSE)</f>
        <v>208</v>
      </c>
      <c r="U894" s="3">
        <f t="array" ref="U894">INDEX($AF$3:$CM$62,MATCH($S894,$AE$3:$AE$62,0),MATCH(U$1&amp;$R894,$AF$1:$CM$1&amp;$AF$2:$CM$2,0))*VLOOKUP($Q894,$C$17:$M$20,COUNTBLANK($D$15:E$15)+1,FALSE)</f>
        <v>0</v>
      </c>
      <c r="V894" s="3">
        <f t="array" ref="V894">INDEX($AF$3:$CM$62,MATCH($S894,$AE$3:$AE$62,0),MATCH(V$1&amp;$R894,$AF$1:$CM$1&amp;$AF$2:$CM$2,0))*VLOOKUP($Q894,$C$17:$M$20,COUNTBLANK($D$15:F$15)+1,FALSE)</f>
        <v>416</v>
      </c>
      <c r="W894" s="3">
        <f t="array" ref="W894">INDEX($AF$3:$CM$62,MATCH($S894,$AE$3:$AE$62,0),MATCH(W$1&amp;$R894,$AF$1:$CM$1&amp;$AF$2:$CM$2,0))*VLOOKUP($Q894,$C$17:$M$20,COUNTBLANK($D$15:G$15)+1,FALSE)</f>
        <v>0</v>
      </c>
      <c r="X894" s="3">
        <f t="array" ref="X894">INDEX($AF$3:$CM$62,MATCH($S894,$AE$3:$AE$62,0),MATCH(X$1&amp;$R894,$AF$1:$CM$1&amp;$AF$2:$CM$2,0))*VLOOKUP($Q894,$C$17:$M$20,COUNTBLANK($D$15:H$15)+1,FALSE)</f>
        <v>0</v>
      </c>
      <c r="Y894" s="3">
        <f t="array" ref="Y894">INDEX($AF$3:$CM$62,MATCH($S894,$AE$3:$AE$62,0),MATCH(Y$1&amp;$R894,$AF$1:$CM$1&amp;$AF$2:$CM$2,0))*VLOOKUP($Q894,$C$17:$M$20,COUNTBLANK($D$15:I$15)+1,FALSE)</f>
        <v>0</v>
      </c>
      <c r="Z894" s="3">
        <f t="array" ref="Z894">INDEX($AF$3:$CM$62,MATCH($S894,$AE$3:$AE$62,0),MATCH(Z$1&amp;$R894,$AF$1:$CM$1&amp;$AF$2:$CM$2,0))*VLOOKUP($Q894,$C$17:$M$20,COUNTBLANK($D$15:J$15)+1,FALSE)</f>
        <v>0.20000000000000004</v>
      </c>
      <c r="AA894" s="3">
        <f t="array" ref="AA894">INDEX($AF$3:$CM$62,MATCH($S894,$AE$3:$AE$62,0),MATCH(AA$1&amp;$R894,$AF$1:$CM$1&amp;$AF$2:$CM$2,0))*VLOOKUP($Q894,$C$17:$M$20,COUNTBLANK($D$15:K$15)+1,FALSE)</f>
        <v>0.20000000000000004</v>
      </c>
      <c r="AB894" s="3">
        <f t="array" ref="AB894">INDEX($AF$3:$CM$62,MATCH($S894,$AE$3:$AE$62,0),MATCH(AB$1&amp;$R894,$AF$1:$CM$1&amp;$AF$2:$CM$2,0))*VLOOKUP($Q894,$C$17:$M$20,COUNTBLANK($D$15:L$15)+1,FALSE)</f>
        <v>0</v>
      </c>
      <c r="AC894" s="3">
        <f t="array" ref="AC894">INDEX($AF$3:$CM$62,MATCH($S894,$AE$3:$AE$62,0),MATCH(AC$1&amp;$R894,$AF$1:$CM$1&amp;$AF$2:$CM$2,0))*VLOOKUP($Q894,$C$17:$M$20,COUNTBLANK($D$15:M$15)+1,FALSE)</f>
        <v>0</v>
      </c>
    </row>
    <row r="895" spans="17:29" x14ac:dyDescent="0.2">
      <c r="Q895" t="s">
        <v>421</v>
      </c>
      <c r="R895">
        <f t="shared" si="153"/>
        <v>3</v>
      </c>
      <c r="S895">
        <f t="shared" si="152"/>
        <v>53</v>
      </c>
      <c r="T895" s="3">
        <f t="array" ref="T895">INDEX($AF$3:$CM$62,MATCH($S895,$AE$3:$AE$62,0),MATCH(T$1&amp;$R895,$AF$1:$CM$1&amp;$AF$2:$CM$2,0))*VLOOKUP($Q895,$C$17:$M$20,COUNTBLANK($D$15:D$15)+1,FALSE)</f>
        <v>212</v>
      </c>
      <c r="U895" s="3">
        <f t="array" ref="U895">INDEX($AF$3:$CM$62,MATCH($S895,$AE$3:$AE$62,0),MATCH(U$1&amp;$R895,$AF$1:$CM$1&amp;$AF$2:$CM$2,0))*VLOOKUP($Q895,$C$17:$M$20,COUNTBLANK($D$15:E$15)+1,FALSE)</f>
        <v>0</v>
      </c>
      <c r="V895" s="3">
        <f t="array" ref="V895">INDEX($AF$3:$CM$62,MATCH($S895,$AE$3:$AE$62,0),MATCH(V$1&amp;$R895,$AF$1:$CM$1&amp;$AF$2:$CM$2,0))*VLOOKUP($Q895,$C$17:$M$20,COUNTBLANK($D$15:F$15)+1,FALSE)</f>
        <v>424</v>
      </c>
      <c r="W895" s="3">
        <f t="array" ref="W895">INDEX($AF$3:$CM$62,MATCH($S895,$AE$3:$AE$62,0),MATCH(W$1&amp;$R895,$AF$1:$CM$1&amp;$AF$2:$CM$2,0))*VLOOKUP($Q895,$C$17:$M$20,COUNTBLANK($D$15:G$15)+1,FALSE)</f>
        <v>0</v>
      </c>
      <c r="X895" s="3">
        <f t="array" ref="X895">INDEX($AF$3:$CM$62,MATCH($S895,$AE$3:$AE$62,0),MATCH(X$1&amp;$R895,$AF$1:$CM$1&amp;$AF$2:$CM$2,0))*VLOOKUP($Q895,$C$17:$M$20,COUNTBLANK($D$15:H$15)+1,FALSE)</f>
        <v>0</v>
      </c>
      <c r="Y895" s="3">
        <f t="array" ref="Y895">INDEX($AF$3:$CM$62,MATCH($S895,$AE$3:$AE$62,0),MATCH(Y$1&amp;$R895,$AF$1:$CM$1&amp;$AF$2:$CM$2,0))*VLOOKUP($Q895,$C$17:$M$20,COUNTBLANK($D$15:I$15)+1,FALSE)</f>
        <v>0</v>
      </c>
      <c r="Z895" s="3">
        <f t="array" ref="Z895">INDEX($AF$3:$CM$62,MATCH($S895,$AE$3:$AE$62,0),MATCH(Z$1&amp;$R895,$AF$1:$CM$1&amp;$AF$2:$CM$2,0))*VLOOKUP($Q895,$C$17:$M$20,COUNTBLANK($D$15:J$15)+1,FALSE)</f>
        <v>0.20000000000000004</v>
      </c>
      <c r="AA895" s="3">
        <f t="array" ref="AA895">INDEX($AF$3:$CM$62,MATCH($S895,$AE$3:$AE$62,0),MATCH(AA$1&amp;$R895,$AF$1:$CM$1&amp;$AF$2:$CM$2,0))*VLOOKUP($Q895,$C$17:$M$20,COUNTBLANK($D$15:K$15)+1,FALSE)</f>
        <v>0.20000000000000004</v>
      </c>
      <c r="AB895" s="3">
        <f t="array" ref="AB895">INDEX($AF$3:$CM$62,MATCH($S895,$AE$3:$AE$62,0),MATCH(AB$1&amp;$R895,$AF$1:$CM$1&amp;$AF$2:$CM$2,0))*VLOOKUP($Q895,$C$17:$M$20,COUNTBLANK($D$15:L$15)+1,FALSE)</f>
        <v>0</v>
      </c>
      <c r="AC895" s="3">
        <f t="array" ref="AC895">INDEX($AF$3:$CM$62,MATCH($S895,$AE$3:$AE$62,0),MATCH(AC$1&amp;$R895,$AF$1:$CM$1&amp;$AF$2:$CM$2,0))*VLOOKUP($Q895,$C$17:$M$20,COUNTBLANK($D$15:M$15)+1,FALSE)</f>
        <v>0</v>
      </c>
    </row>
    <row r="896" spans="17:29" x14ac:dyDescent="0.2">
      <c r="Q896" t="s">
        <v>421</v>
      </c>
      <c r="R896">
        <f t="shared" si="153"/>
        <v>3</v>
      </c>
      <c r="S896">
        <f t="shared" ref="S896:S959" si="154">S836</f>
        <v>54</v>
      </c>
      <c r="T896" s="3">
        <f t="array" ref="T896">INDEX($AF$3:$CM$62,MATCH($S896,$AE$3:$AE$62,0),MATCH(T$1&amp;$R896,$AF$1:$CM$1&amp;$AF$2:$CM$2,0))*VLOOKUP($Q896,$C$17:$M$20,COUNTBLANK($D$15:D$15)+1,FALSE)</f>
        <v>216</v>
      </c>
      <c r="U896" s="3">
        <f t="array" ref="U896">INDEX($AF$3:$CM$62,MATCH($S896,$AE$3:$AE$62,0),MATCH(U$1&amp;$R896,$AF$1:$CM$1&amp;$AF$2:$CM$2,0))*VLOOKUP($Q896,$C$17:$M$20,COUNTBLANK($D$15:E$15)+1,FALSE)</f>
        <v>0</v>
      </c>
      <c r="V896" s="3">
        <f t="array" ref="V896">INDEX($AF$3:$CM$62,MATCH($S896,$AE$3:$AE$62,0),MATCH(V$1&amp;$R896,$AF$1:$CM$1&amp;$AF$2:$CM$2,0))*VLOOKUP($Q896,$C$17:$M$20,COUNTBLANK($D$15:F$15)+1,FALSE)</f>
        <v>432</v>
      </c>
      <c r="W896" s="3">
        <f t="array" ref="W896">INDEX($AF$3:$CM$62,MATCH($S896,$AE$3:$AE$62,0),MATCH(W$1&amp;$R896,$AF$1:$CM$1&amp;$AF$2:$CM$2,0))*VLOOKUP($Q896,$C$17:$M$20,COUNTBLANK($D$15:G$15)+1,FALSE)</f>
        <v>0</v>
      </c>
      <c r="X896" s="3">
        <f t="array" ref="X896">INDEX($AF$3:$CM$62,MATCH($S896,$AE$3:$AE$62,0),MATCH(X$1&amp;$R896,$AF$1:$CM$1&amp;$AF$2:$CM$2,0))*VLOOKUP($Q896,$C$17:$M$20,COUNTBLANK($D$15:H$15)+1,FALSE)</f>
        <v>0</v>
      </c>
      <c r="Y896" s="3">
        <f t="array" ref="Y896">INDEX($AF$3:$CM$62,MATCH($S896,$AE$3:$AE$62,0),MATCH(Y$1&amp;$R896,$AF$1:$CM$1&amp;$AF$2:$CM$2,0))*VLOOKUP($Q896,$C$17:$M$20,COUNTBLANK($D$15:I$15)+1,FALSE)</f>
        <v>0</v>
      </c>
      <c r="Z896" s="3">
        <f t="array" ref="Z896">INDEX($AF$3:$CM$62,MATCH($S896,$AE$3:$AE$62,0),MATCH(Z$1&amp;$R896,$AF$1:$CM$1&amp;$AF$2:$CM$2,0))*VLOOKUP($Q896,$C$17:$M$20,COUNTBLANK($D$15:J$15)+1,FALSE)</f>
        <v>0.20000000000000004</v>
      </c>
      <c r="AA896" s="3">
        <f t="array" ref="AA896">INDEX($AF$3:$CM$62,MATCH($S896,$AE$3:$AE$62,0),MATCH(AA$1&amp;$R896,$AF$1:$CM$1&amp;$AF$2:$CM$2,0))*VLOOKUP($Q896,$C$17:$M$20,COUNTBLANK($D$15:K$15)+1,FALSE)</f>
        <v>0.20000000000000004</v>
      </c>
      <c r="AB896" s="3">
        <f t="array" ref="AB896">INDEX($AF$3:$CM$62,MATCH($S896,$AE$3:$AE$62,0),MATCH(AB$1&amp;$R896,$AF$1:$CM$1&amp;$AF$2:$CM$2,0))*VLOOKUP($Q896,$C$17:$M$20,COUNTBLANK($D$15:L$15)+1,FALSE)</f>
        <v>0</v>
      </c>
      <c r="AC896" s="3">
        <f t="array" ref="AC896">INDEX($AF$3:$CM$62,MATCH($S896,$AE$3:$AE$62,0),MATCH(AC$1&amp;$R896,$AF$1:$CM$1&amp;$AF$2:$CM$2,0))*VLOOKUP($Q896,$C$17:$M$20,COUNTBLANK($D$15:M$15)+1,FALSE)</f>
        <v>0</v>
      </c>
    </row>
    <row r="897" spans="17:29" x14ac:dyDescent="0.2">
      <c r="Q897" t="s">
        <v>421</v>
      </c>
      <c r="R897">
        <f t="shared" si="153"/>
        <v>3</v>
      </c>
      <c r="S897">
        <f t="shared" si="154"/>
        <v>55</v>
      </c>
      <c r="T897" s="3">
        <f t="array" ref="T897">INDEX($AF$3:$CM$62,MATCH($S897,$AE$3:$AE$62,0),MATCH(T$1&amp;$R897,$AF$1:$CM$1&amp;$AF$2:$CM$2,0))*VLOOKUP($Q897,$C$17:$M$20,COUNTBLANK($D$15:D$15)+1,FALSE)</f>
        <v>220</v>
      </c>
      <c r="U897" s="3">
        <f t="array" ref="U897">INDEX($AF$3:$CM$62,MATCH($S897,$AE$3:$AE$62,0),MATCH(U$1&amp;$R897,$AF$1:$CM$1&amp;$AF$2:$CM$2,0))*VLOOKUP($Q897,$C$17:$M$20,COUNTBLANK($D$15:E$15)+1,FALSE)</f>
        <v>0</v>
      </c>
      <c r="V897" s="3">
        <f t="array" ref="V897">INDEX($AF$3:$CM$62,MATCH($S897,$AE$3:$AE$62,0),MATCH(V$1&amp;$R897,$AF$1:$CM$1&amp;$AF$2:$CM$2,0))*VLOOKUP($Q897,$C$17:$M$20,COUNTBLANK($D$15:F$15)+1,FALSE)</f>
        <v>440</v>
      </c>
      <c r="W897" s="3">
        <f t="array" ref="W897">INDEX($AF$3:$CM$62,MATCH($S897,$AE$3:$AE$62,0),MATCH(W$1&amp;$R897,$AF$1:$CM$1&amp;$AF$2:$CM$2,0))*VLOOKUP($Q897,$C$17:$M$20,COUNTBLANK($D$15:G$15)+1,FALSE)</f>
        <v>0</v>
      </c>
      <c r="X897" s="3">
        <f t="array" ref="X897">INDEX($AF$3:$CM$62,MATCH($S897,$AE$3:$AE$62,0),MATCH(X$1&amp;$R897,$AF$1:$CM$1&amp;$AF$2:$CM$2,0))*VLOOKUP($Q897,$C$17:$M$20,COUNTBLANK($D$15:H$15)+1,FALSE)</f>
        <v>0</v>
      </c>
      <c r="Y897" s="3">
        <f t="array" ref="Y897">INDEX($AF$3:$CM$62,MATCH($S897,$AE$3:$AE$62,0),MATCH(Y$1&amp;$R897,$AF$1:$CM$1&amp;$AF$2:$CM$2,0))*VLOOKUP($Q897,$C$17:$M$20,COUNTBLANK($D$15:I$15)+1,FALSE)</f>
        <v>0</v>
      </c>
      <c r="Z897" s="3">
        <f t="array" ref="Z897">INDEX($AF$3:$CM$62,MATCH($S897,$AE$3:$AE$62,0),MATCH(Z$1&amp;$R897,$AF$1:$CM$1&amp;$AF$2:$CM$2,0))*VLOOKUP($Q897,$C$17:$M$20,COUNTBLANK($D$15:J$15)+1,FALSE)</f>
        <v>0.20000000000000004</v>
      </c>
      <c r="AA897" s="3">
        <f t="array" ref="AA897">INDEX($AF$3:$CM$62,MATCH($S897,$AE$3:$AE$62,0),MATCH(AA$1&amp;$R897,$AF$1:$CM$1&amp;$AF$2:$CM$2,0))*VLOOKUP($Q897,$C$17:$M$20,COUNTBLANK($D$15:K$15)+1,FALSE)</f>
        <v>0.20000000000000004</v>
      </c>
      <c r="AB897" s="3">
        <f t="array" ref="AB897">INDEX($AF$3:$CM$62,MATCH($S897,$AE$3:$AE$62,0),MATCH(AB$1&amp;$R897,$AF$1:$CM$1&amp;$AF$2:$CM$2,0))*VLOOKUP($Q897,$C$17:$M$20,COUNTBLANK($D$15:L$15)+1,FALSE)</f>
        <v>0</v>
      </c>
      <c r="AC897" s="3">
        <f t="array" ref="AC897">INDEX($AF$3:$CM$62,MATCH($S897,$AE$3:$AE$62,0),MATCH(AC$1&amp;$R897,$AF$1:$CM$1&amp;$AF$2:$CM$2,0))*VLOOKUP($Q897,$C$17:$M$20,COUNTBLANK($D$15:M$15)+1,FALSE)</f>
        <v>0</v>
      </c>
    </row>
    <row r="898" spans="17:29" x14ac:dyDescent="0.2">
      <c r="Q898" t="s">
        <v>421</v>
      </c>
      <c r="R898">
        <f t="shared" si="153"/>
        <v>3</v>
      </c>
      <c r="S898">
        <f t="shared" si="154"/>
        <v>56</v>
      </c>
      <c r="T898" s="3">
        <f t="array" ref="T898">INDEX($AF$3:$CM$62,MATCH($S898,$AE$3:$AE$62,0),MATCH(T$1&amp;$R898,$AF$1:$CM$1&amp;$AF$2:$CM$2,0))*VLOOKUP($Q898,$C$17:$M$20,COUNTBLANK($D$15:D$15)+1,FALSE)</f>
        <v>224</v>
      </c>
      <c r="U898" s="3">
        <f t="array" ref="U898">INDEX($AF$3:$CM$62,MATCH($S898,$AE$3:$AE$62,0),MATCH(U$1&amp;$R898,$AF$1:$CM$1&amp;$AF$2:$CM$2,0))*VLOOKUP($Q898,$C$17:$M$20,COUNTBLANK($D$15:E$15)+1,FALSE)</f>
        <v>0</v>
      </c>
      <c r="V898" s="3">
        <f t="array" ref="V898">INDEX($AF$3:$CM$62,MATCH($S898,$AE$3:$AE$62,0),MATCH(V$1&amp;$R898,$AF$1:$CM$1&amp;$AF$2:$CM$2,0))*VLOOKUP($Q898,$C$17:$M$20,COUNTBLANK($D$15:F$15)+1,FALSE)</f>
        <v>448</v>
      </c>
      <c r="W898" s="3">
        <f t="array" ref="W898">INDEX($AF$3:$CM$62,MATCH($S898,$AE$3:$AE$62,0),MATCH(W$1&amp;$R898,$AF$1:$CM$1&amp;$AF$2:$CM$2,0))*VLOOKUP($Q898,$C$17:$M$20,COUNTBLANK($D$15:G$15)+1,FALSE)</f>
        <v>0</v>
      </c>
      <c r="X898" s="3">
        <f t="array" ref="X898">INDEX($AF$3:$CM$62,MATCH($S898,$AE$3:$AE$62,0),MATCH(X$1&amp;$R898,$AF$1:$CM$1&amp;$AF$2:$CM$2,0))*VLOOKUP($Q898,$C$17:$M$20,COUNTBLANK($D$15:H$15)+1,FALSE)</f>
        <v>0</v>
      </c>
      <c r="Y898" s="3">
        <f t="array" ref="Y898">INDEX($AF$3:$CM$62,MATCH($S898,$AE$3:$AE$62,0),MATCH(Y$1&amp;$R898,$AF$1:$CM$1&amp;$AF$2:$CM$2,0))*VLOOKUP($Q898,$C$17:$M$20,COUNTBLANK($D$15:I$15)+1,FALSE)</f>
        <v>0</v>
      </c>
      <c r="Z898" s="3">
        <f t="array" ref="Z898">INDEX($AF$3:$CM$62,MATCH($S898,$AE$3:$AE$62,0),MATCH(Z$1&amp;$R898,$AF$1:$CM$1&amp;$AF$2:$CM$2,0))*VLOOKUP($Q898,$C$17:$M$20,COUNTBLANK($D$15:J$15)+1,FALSE)</f>
        <v>0.20000000000000004</v>
      </c>
      <c r="AA898" s="3">
        <f t="array" ref="AA898">INDEX($AF$3:$CM$62,MATCH($S898,$AE$3:$AE$62,0),MATCH(AA$1&amp;$R898,$AF$1:$CM$1&amp;$AF$2:$CM$2,0))*VLOOKUP($Q898,$C$17:$M$20,COUNTBLANK($D$15:K$15)+1,FALSE)</f>
        <v>0.20000000000000004</v>
      </c>
      <c r="AB898" s="3">
        <f t="array" ref="AB898">INDEX($AF$3:$CM$62,MATCH($S898,$AE$3:$AE$62,0),MATCH(AB$1&amp;$R898,$AF$1:$CM$1&amp;$AF$2:$CM$2,0))*VLOOKUP($Q898,$C$17:$M$20,COUNTBLANK($D$15:L$15)+1,FALSE)</f>
        <v>0</v>
      </c>
      <c r="AC898" s="3">
        <f t="array" ref="AC898">INDEX($AF$3:$CM$62,MATCH($S898,$AE$3:$AE$62,0),MATCH(AC$1&amp;$R898,$AF$1:$CM$1&amp;$AF$2:$CM$2,0))*VLOOKUP($Q898,$C$17:$M$20,COUNTBLANK($D$15:M$15)+1,FALSE)</f>
        <v>0</v>
      </c>
    </row>
    <row r="899" spans="17:29" x14ac:dyDescent="0.2">
      <c r="Q899" t="s">
        <v>421</v>
      </c>
      <c r="R899">
        <f t="shared" si="153"/>
        <v>3</v>
      </c>
      <c r="S899">
        <f t="shared" si="154"/>
        <v>57</v>
      </c>
      <c r="T899" s="3">
        <f t="array" ref="T899">INDEX($AF$3:$CM$62,MATCH($S899,$AE$3:$AE$62,0),MATCH(T$1&amp;$R899,$AF$1:$CM$1&amp;$AF$2:$CM$2,0))*VLOOKUP($Q899,$C$17:$M$20,COUNTBLANK($D$15:D$15)+1,FALSE)</f>
        <v>228</v>
      </c>
      <c r="U899" s="3">
        <f t="array" ref="U899">INDEX($AF$3:$CM$62,MATCH($S899,$AE$3:$AE$62,0),MATCH(U$1&amp;$R899,$AF$1:$CM$1&amp;$AF$2:$CM$2,0))*VLOOKUP($Q899,$C$17:$M$20,COUNTBLANK($D$15:E$15)+1,FALSE)</f>
        <v>0</v>
      </c>
      <c r="V899" s="3">
        <f t="array" ref="V899">INDEX($AF$3:$CM$62,MATCH($S899,$AE$3:$AE$62,0),MATCH(V$1&amp;$R899,$AF$1:$CM$1&amp;$AF$2:$CM$2,0))*VLOOKUP($Q899,$C$17:$M$20,COUNTBLANK($D$15:F$15)+1,FALSE)</f>
        <v>456</v>
      </c>
      <c r="W899" s="3">
        <f t="array" ref="W899">INDEX($AF$3:$CM$62,MATCH($S899,$AE$3:$AE$62,0),MATCH(W$1&amp;$R899,$AF$1:$CM$1&amp;$AF$2:$CM$2,0))*VLOOKUP($Q899,$C$17:$M$20,COUNTBLANK($D$15:G$15)+1,FALSE)</f>
        <v>0</v>
      </c>
      <c r="X899" s="3">
        <f t="array" ref="X899">INDEX($AF$3:$CM$62,MATCH($S899,$AE$3:$AE$62,0),MATCH(X$1&amp;$R899,$AF$1:$CM$1&amp;$AF$2:$CM$2,0))*VLOOKUP($Q899,$C$17:$M$20,COUNTBLANK($D$15:H$15)+1,FALSE)</f>
        <v>0</v>
      </c>
      <c r="Y899" s="3">
        <f t="array" ref="Y899">INDEX($AF$3:$CM$62,MATCH($S899,$AE$3:$AE$62,0),MATCH(Y$1&amp;$R899,$AF$1:$CM$1&amp;$AF$2:$CM$2,0))*VLOOKUP($Q899,$C$17:$M$20,COUNTBLANK($D$15:I$15)+1,FALSE)</f>
        <v>0</v>
      </c>
      <c r="Z899" s="3">
        <f t="array" ref="Z899">INDEX($AF$3:$CM$62,MATCH($S899,$AE$3:$AE$62,0),MATCH(Z$1&amp;$R899,$AF$1:$CM$1&amp;$AF$2:$CM$2,0))*VLOOKUP($Q899,$C$17:$M$20,COUNTBLANK($D$15:J$15)+1,FALSE)</f>
        <v>0.20000000000000004</v>
      </c>
      <c r="AA899" s="3">
        <f t="array" ref="AA899">INDEX($AF$3:$CM$62,MATCH($S899,$AE$3:$AE$62,0),MATCH(AA$1&amp;$R899,$AF$1:$CM$1&amp;$AF$2:$CM$2,0))*VLOOKUP($Q899,$C$17:$M$20,COUNTBLANK($D$15:K$15)+1,FALSE)</f>
        <v>0.20000000000000004</v>
      </c>
      <c r="AB899" s="3">
        <f t="array" ref="AB899">INDEX($AF$3:$CM$62,MATCH($S899,$AE$3:$AE$62,0),MATCH(AB$1&amp;$R899,$AF$1:$CM$1&amp;$AF$2:$CM$2,0))*VLOOKUP($Q899,$C$17:$M$20,COUNTBLANK($D$15:L$15)+1,FALSE)</f>
        <v>0</v>
      </c>
      <c r="AC899" s="3">
        <f t="array" ref="AC899">INDEX($AF$3:$CM$62,MATCH($S899,$AE$3:$AE$62,0),MATCH(AC$1&amp;$R899,$AF$1:$CM$1&amp;$AF$2:$CM$2,0))*VLOOKUP($Q899,$C$17:$M$20,COUNTBLANK($D$15:M$15)+1,FALSE)</f>
        <v>0</v>
      </c>
    </row>
    <row r="900" spans="17:29" x14ac:dyDescent="0.2">
      <c r="Q900" t="s">
        <v>421</v>
      </c>
      <c r="R900">
        <f t="shared" si="153"/>
        <v>3</v>
      </c>
      <c r="S900">
        <f t="shared" si="154"/>
        <v>58</v>
      </c>
      <c r="T900" s="3">
        <f t="array" ref="T900">INDEX($AF$3:$CM$62,MATCH($S900,$AE$3:$AE$62,0),MATCH(T$1&amp;$R900,$AF$1:$CM$1&amp;$AF$2:$CM$2,0))*VLOOKUP($Q900,$C$17:$M$20,COUNTBLANK($D$15:D$15)+1,FALSE)</f>
        <v>232</v>
      </c>
      <c r="U900" s="3">
        <f t="array" ref="U900">INDEX($AF$3:$CM$62,MATCH($S900,$AE$3:$AE$62,0),MATCH(U$1&amp;$R900,$AF$1:$CM$1&amp;$AF$2:$CM$2,0))*VLOOKUP($Q900,$C$17:$M$20,COUNTBLANK($D$15:E$15)+1,FALSE)</f>
        <v>0</v>
      </c>
      <c r="V900" s="3">
        <f t="array" ref="V900">INDEX($AF$3:$CM$62,MATCH($S900,$AE$3:$AE$62,0),MATCH(V$1&amp;$R900,$AF$1:$CM$1&amp;$AF$2:$CM$2,0))*VLOOKUP($Q900,$C$17:$M$20,COUNTBLANK($D$15:F$15)+1,FALSE)</f>
        <v>464</v>
      </c>
      <c r="W900" s="3">
        <f t="array" ref="W900">INDEX($AF$3:$CM$62,MATCH($S900,$AE$3:$AE$62,0),MATCH(W$1&amp;$R900,$AF$1:$CM$1&amp;$AF$2:$CM$2,0))*VLOOKUP($Q900,$C$17:$M$20,COUNTBLANK($D$15:G$15)+1,FALSE)</f>
        <v>0</v>
      </c>
      <c r="X900" s="3">
        <f t="array" ref="X900">INDEX($AF$3:$CM$62,MATCH($S900,$AE$3:$AE$62,0),MATCH(X$1&amp;$R900,$AF$1:$CM$1&amp;$AF$2:$CM$2,0))*VLOOKUP($Q900,$C$17:$M$20,COUNTBLANK($D$15:H$15)+1,FALSE)</f>
        <v>0</v>
      </c>
      <c r="Y900" s="3">
        <f t="array" ref="Y900">INDEX($AF$3:$CM$62,MATCH($S900,$AE$3:$AE$62,0),MATCH(Y$1&amp;$R900,$AF$1:$CM$1&amp;$AF$2:$CM$2,0))*VLOOKUP($Q900,$C$17:$M$20,COUNTBLANK($D$15:I$15)+1,FALSE)</f>
        <v>0</v>
      </c>
      <c r="Z900" s="3">
        <f t="array" ref="Z900">INDEX($AF$3:$CM$62,MATCH($S900,$AE$3:$AE$62,0),MATCH(Z$1&amp;$R900,$AF$1:$CM$1&amp;$AF$2:$CM$2,0))*VLOOKUP($Q900,$C$17:$M$20,COUNTBLANK($D$15:J$15)+1,FALSE)</f>
        <v>0.20000000000000004</v>
      </c>
      <c r="AA900" s="3">
        <f t="array" ref="AA900">INDEX($AF$3:$CM$62,MATCH($S900,$AE$3:$AE$62,0),MATCH(AA$1&amp;$R900,$AF$1:$CM$1&amp;$AF$2:$CM$2,0))*VLOOKUP($Q900,$C$17:$M$20,COUNTBLANK($D$15:K$15)+1,FALSE)</f>
        <v>0.20000000000000004</v>
      </c>
      <c r="AB900" s="3">
        <f t="array" ref="AB900">INDEX($AF$3:$CM$62,MATCH($S900,$AE$3:$AE$62,0),MATCH(AB$1&amp;$R900,$AF$1:$CM$1&amp;$AF$2:$CM$2,0))*VLOOKUP($Q900,$C$17:$M$20,COUNTBLANK($D$15:L$15)+1,FALSE)</f>
        <v>0</v>
      </c>
      <c r="AC900" s="3">
        <f t="array" ref="AC900">INDEX($AF$3:$CM$62,MATCH($S900,$AE$3:$AE$62,0),MATCH(AC$1&amp;$R900,$AF$1:$CM$1&amp;$AF$2:$CM$2,0))*VLOOKUP($Q900,$C$17:$M$20,COUNTBLANK($D$15:M$15)+1,FALSE)</f>
        <v>0</v>
      </c>
    </row>
    <row r="901" spans="17:29" x14ac:dyDescent="0.2">
      <c r="Q901" t="s">
        <v>421</v>
      </c>
      <c r="R901">
        <f t="shared" si="153"/>
        <v>3</v>
      </c>
      <c r="S901">
        <f t="shared" si="154"/>
        <v>59</v>
      </c>
      <c r="T901" s="3">
        <f t="array" ref="T901">INDEX($AF$3:$CM$62,MATCH($S901,$AE$3:$AE$62,0),MATCH(T$1&amp;$R901,$AF$1:$CM$1&amp;$AF$2:$CM$2,0))*VLOOKUP($Q901,$C$17:$M$20,COUNTBLANK($D$15:D$15)+1,FALSE)</f>
        <v>236</v>
      </c>
      <c r="U901" s="3">
        <f t="array" ref="U901">INDEX($AF$3:$CM$62,MATCH($S901,$AE$3:$AE$62,0),MATCH(U$1&amp;$R901,$AF$1:$CM$1&amp;$AF$2:$CM$2,0))*VLOOKUP($Q901,$C$17:$M$20,COUNTBLANK($D$15:E$15)+1,FALSE)</f>
        <v>0</v>
      </c>
      <c r="V901" s="3">
        <f t="array" ref="V901">INDEX($AF$3:$CM$62,MATCH($S901,$AE$3:$AE$62,0),MATCH(V$1&amp;$R901,$AF$1:$CM$1&amp;$AF$2:$CM$2,0))*VLOOKUP($Q901,$C$17:$M$20,COUNTBLANK($D$15:F$15)+1,FALSE)</f>
        <v>472</v>
      </c>
      <c r="W901" s="3">
        <f t="array" ref="W901">INDEX($AF$3:$CM$62,MATCH($S901,$AE$3:$AE$62,0),MATCH(W$1&amp;$R901,$AF$1:$CM$1&amp;$AF$2:$CM$2,0))*VLOOKUP($Q901,$C$17:$M$20,COUNTBLANK($D$15:G$15)+1,FALSE)</f>
        <v>0</v>
      </c>
      <c r="X901" s="3">
        <f t="array" ref="X901">INDEX($AF$3:$CM$62,MATCH($S901,$AE$3:$AE$62,0),MATCH(X$1&amp;$R901,$AF$1:$CM$1&amp;$AF$2:$CM$2,0))*VLOOKUP($Q901,$C$17:$M$20,COUNTBLANK($D$15:H$15)+1,FALSE)</f>
        <v>0</v>
      </c>
      <c r="Y901" s="3">
        <f t="array" ref="Y901">INDEX($AF$3:$CM$62,MATCH($S901,$AE$3:$AE$62,0),MATCH(Y$1&amp;$R901,$AF$1:$CM$1&amp;$AF$2:$CM$2,0))*VLOOKUP($Q901,$C$17:$M$20,COUNTBLANK($D$15:I$15)+1,FALSE)</f>
        <v>0</v>
      </c>
      <c r="Z901" s="3">
        <f t="array" ref="Z901">INDEX($AF$3:$CM$62,MATCH($S901,$AE$3:$AE$62,0),MATCH(Z$1&amp;$R901,$AF$1:$CM$1&amp;$AF$2:$CM$2,0))*VLOOKUP($Q901,$C$17:$M$20,COUNTBLANK($D$15:J$15)+1,FALSE)</f>
        <v>0.20000000000000004</v>
      </c>
      <c r="AA901" s="3">
        <f t="array" ref="AA901">INDEX($AF$3:$CM$62,MATCH($S901,$AE$3:$AE$62,0),MATCH(AA$1&amp;$R901,$AF$1:$CM$1&amp;$AF$2:$CM$2,0))*VLOOKUP($Q901,$C$17:$M$20,COUNTBLANK($D$15:K$15)+1,FALSE)</f>
        <v>0.20000000000000004</v>
      </c>
      <c r="AB901" s="3">
        <f t="array" ref="AB901">INDEX($AF$3:$CM$62,MATCH($S901,$AE$3:$AE$62,0),MATCH(AB$1&amp;$R901,$AF$1:$CM$1&amp;$AF$2:$CM$2,0))*VLOOKUP($Q901,$C$17:$M$20,COUNTBLANK($D$15:L$15)+1,FALSE)</f>
        <v>0</v>
      </c>
      <c r="AC901" s="3">
        <f t="array" ref="AC901">INDEX($AF$3:$CM$62,MATCH($S901,$AE$3:$AE$62,0),MATCH(AC$1&amp;$R901,$AF$1:$CM$1&amp;$AF$2:$CM$2,0))*VLOOKUP($Q901,$C$17:$M$20,COUNTBLANK($D$15:M$15)+1,FALSE)</f>
        <v>0</v>
      </c>
    </row>
    <row r="902" spans="17:29" x14ac:dyDescent="0.2">
      <c r="Q902" t="s">
        <v>421</v>
      </c>
      <c r="R902">
        <f t="shared" si="153"/>
        <v>3</v>
      </c>
      <c r="S902">
        <f t="shared" si="154"/>
        <v>60</v>
      </c>
      <c r="T902" s="3">
        <f t="array" ref="T902">INDEX($AF$3:$CM$62,MATCH($S902,$AE$3:$AE$62,0),MATCH(T$1&amp;$R902,$AF$1:$CM$1&amp;$AF$2:$CM$2,0))*VLOOKUP($Q902,$C$17:$M$20,COUNTBLANK($D$15:D$15)+1,FALSE)</f>
        <v>240</v>
      </c>
      <c r="U902" s="3">
        <f t="array" ref="U902">INDEX($AF$3:$CM$62,MATCH($S902,$AE$3:$AE$62,0),MATCH(U$1&amp;$R902,$AF$1:$CM$1&amp;$AF$2:$CM$2,0))*VLOOKUP($Q902,$C$17:$M$20,COUNTBLANK($D$15:E$15)+1,FALSE)</f>
        <v>0</v>
      </c>
      <c r="V902" s="3">
        <f t="array" ref="V902">INDEX($AF$3:$CM$62,MATCH($S902,$AE$3:$AE$62,0),MATCH(V$1&amp;$R902,$AF$1:$CM$1&amp;$AF$2:$CM$2,0))*VLOOKUP($Q902,$C$17:$M$20,COUNTBLANK($D$15:F$15)+1,FALSE)</f>
        <v>480</v>
      </c>
      <c r="W902" s="3">
        <f t="array" ref="W902">INDEX($AF$3:$CM$62,MATCH($S902,$AE$3:$AE$62,0),MATCH(W$1&amp;$R902,$AF$1:$CM$1&amp;$AF$2:$CM$2,0))*VLOOKUP($Q902,$C$17:$M$20,COUNTBLANK($D$15:G$15)+1,FALSE)</f>
        <v>0</v>
      </c>
      <c r="X902" s="3">
        <f t="array" ref="X902">INDEX($AF$3:$CM$62,MATCH($S902,$AE$3:$AE$62,0),MATCH(X$1&amp;$R902,$AF$1:$CM$1&amp;$AF$2:$CM$2,0))*VLOOKUP($Q902,$C$17:$M$20,COUNTBLANK($D$15:H$15)+1,FALSE)</f>
        <v>0</v>
      </c>
      <c r="Y902" s="3">
        <f t="array" ref="Y902">INDEX($AF$3:$CM$62,MATCH($S902,$AE$3:$AE$62,0),MATCH(Y$1&amp;$R902,$AF$1:$CM$1&amp;$AF$2:$CM$2,0))*VLOOKUP($Q902,$C$17:$M$20,COUNTBLANK($D$15:I$15)+1,FALSE)</f>
        <v>0</v>
      </c>
      <c r="Z902" s="3">
        <f t="array" ref="Z902">INDEX($AF$3:$CM$62,MATCH($S902,$AE$3:$AE$62,0),MATCH(Z$1&amp;$R902,$AF$1:$CM$1&amp;$AF$2:$CM$2,0))*VLOOKUP($Q902,$C$17:$M$20,COUNTBLANK($D$15:J$15)+1,FALSE)</f>
        <v>0.24000000000000007</v>
      </c>
      <c r="AA902" s="3">
        <f t="array" ref="AA902">INDEX($AF$3:$CM$62,MATCH($S902,$AE$3:$AE$62,0),MATCH(AA$1&amp;$R902,$AF$1:$CM$1&amp;$AF$2:$CM$2,0))*VLOOKUP($Q902,$C$17:$M$20,COUNTBLANK($D$15:K$15)+1,FALSE)</f>
        <v>0.24000000000000007</v>
      </c>
      <c r="AB902" s="3">
        <f t="array" ref="AB902">INDEX($AF$3:$CM$62,MATCH($S902,$AE$3:$AE$62,0),MATCH(AB$1&amp;$R902,$AF$1:$CM$1&amp;$AF$2:$CM$2,0))*VLOOKUP($Q902,$C$17:$M$20,COUNTBLANK($D$15:L$15)+1,FALSE)</f>
        <v>0</v>
      </c>
      <c r="AC902" s="3">
        <f t="array" ref="AC902">INDEX($AF$3:$CM$62,MATCH($S902,$AE$3:$AE$62,0),MATCH(AC$1&amp;$R902,$AF$1:$CM$1&amp;$AF$2:$CM$2,0))*VLOOKUP($Q902,$C$17:$M$20,COUNTBLANK($D$15:M$15)+1,FALSE)</f>
        <v>0</v>
      </c>
    </row>
    <row r="903" spans="17:29" x14ac:dyDescent="0.2">
      <c r="Q903" t="s">
        <v>421</v>
      </c>
      <c r="R903">
        <f t="shared" si="153"/>
        <v>4</v>
      </c>
      <c r="S903">
        <f t="shared" si="154"/>
        <v>1</v>
      </c>
      <c r="T903" s="3">
        <f t="array" ref="T903">INDEX($AF$3:$CM$62,MATCH($S903,$AE$3:$AE$62,0),MATCH(T$1&amp;$R903,$AF$1:$CM$1&amp;$AF$2:$CM$2,0))*VLOOKUP($Q903,$C$17:$M$20,COUNTBLANK($D$15:D$15)+1,FALSE)</f>
        <v>5</v>
      </c>
      <c r="U903" s="3">
        <f t="array" ref="U903">INDEX($AF$3:$CM$62,MATCH($S903,$AE$3:$AE$62,0),MATCH(U$1&amp;$R903,$AF$1:$CM$1&amp;$AF$2:$CM$2,0))*VLOOKUP($Q903,$C$17:$M$20,COUNTBLANK($D$15:E$15)+1,FALSE)</f>
        <v>0</v>
      </c>
      <c r="V903" s="3">
        <f t="array" ref="V903">INDEX($AF$3:$CM$62,MATCH($S903,$AE$3:$AE$62,0),MATCH(V$1&amp;$R903,$AF$1:$CM$1&amp;$AF$2:$CM$2,0))*VLOOKUP($Q903,$C$17:$M$20,COUNTBLANK($D$15:F$15)+1,FALSE)</f>
        <v>10</v>
      </c>
      <c r="W903" s="3">
        <f t="array" ref="W903">INDEX($AF$3:$CM$62,MATCH($S903,$AE$3:$AE$62,0),MATCH(W$1&amp;$R903,$AF$1:$CM$1&amp;$AF$2:$CM$2,0))*VLOOKUP($Q903,$C$17:$M$20,COUNTBLANK($D$15:G$15)+1,FALSE)</f>
        <v>0</v>
      </c>
      <c r="X903" s="3">
        <f t="array" ref="X903">INDEX($AF$3:$CM$62,MATCH($S903,$AE$3:$AE$62,0),MATCH(X$1&amp;$R903,$AF$1:$CM$1&amp;$AF$2:$CM$2,0))*VLOOKUP($Q903,$C$17:$M$20,COUNTBLANK($D$15:H$15)+1,FALSE)</f>
        <v>0</v>
      </c>
      <c r="Y903" s="3">
        <f t="array" ref="Y903">INDEX($AF$3:$CM$62,MATCH($S903,$AE$3:$AE$62,0),MATCH(Y$1&amp;$R903,$AF$1:$CM$1&amp;$AF$2:$CM$2,0))*VLOOKUP($Q903,$C$17:$M$20,COUNTBLANK($D$15:I$15)+1,FALSE)</f>
        <v>0</v>
      </c>
      <c r="Z903" s="3">
        <f t="array" ref="Z903">INDEX($AF$3:$CM$62,MATCH($S903,$AE$3:$AE$62,0),MATCH(Z$1&amp;$R903,$AF$1:$CM$1&amp;$AF$2:$CM$2,0))*VLOOKUP($Q903,$C$17:$M$20,COUNTBLANK($D$15:J$15)+1,FALSE)</f>
        <v>0</v>
      </c>
      <c r="AA903" s="3">
        <f t="array" ref="AA903">INDEX($AF$3:$CM$62,MATCH($S903,$AE$3:$AE$62,0),MATCH(AA$1&amp;$R903,$AF$1:$CM$1&amp;$AF$2:$CM$2,0))*VLOOKUP($Q903,$C$17:$M$20,COUNTBLANK($D$15:K$15)+1,FALSE)</f>
        <v>0</v>
      </c>
      <c r="AB903" s="3">
        <f t="array" ref="AB903">INDEX($AF$3:$CM$62,MATCH($S903,$AE$3:$AE$62,0),MATCH(AB$1&amp;$R903,$AF$1:$CM$1&amp;$AF$2:$CM$2,0))*VLOOKUP($Q903,$C$17:$M$20,COUNTBLANK($D$15:L$15)+1,FALSE)</f>
        <v>0</v>
      </c>
      <c r="AC903" s="3">
        <f t="array" ref="AC903">INDEX($AF$3:$CM$62,MATCH($S903,$AE$3:$AE$62,0),MATCH(AC$1&amp;$R903,$AF$1:$CM$1&amp;$AF$2:$CM$2,0))*VLOOKUP($Q903,$C$17:$M$20,COUNTBLANK($D$15:M$15)+1,FALSE)</f>
        <v>0</v>
      </c>
    </row>
    <row r="904" spans="17:29" x14ac:dyDescent="0.2">
      <c r="Q904" t="s">
        <v>421</v>
      </c>
      <c r="R904">
        <f t="shared" si="153"/>
        <v>4</v>
      </c>
      <c r="S904">
        <f t="shared" si="154"/>
        <v>2</v>
      </c>
      <c r="T904" s="3">
        <f t="array" ref="T904">INDEX($AF$3:$CM$62,MATCH($S904,$AE$3:$AE$62,0),MATCH(T$1&amp;$R904,$AF$1:$CM$1&amp;$AF$2:$CM$2,0))*VLOOKUP($Q904,$C$17:$M$20,COUNTBLANK($D$15:D$15)+1,FALSE)</f>
        <v>10</v>
      </c>
      <c r="U904" s="3">
        <f t="array" ref="U904">INDEX($AF$3:$CM$62,MATCH($S904,$AE$3:$AE$62,0),MATCH(U$1&amp;$R904,$AF$1:$CM$1&amp;$AF$2:$CM$2,0))*VLOOKUP($Q904,$C$17:$M$20,COUNTBLANK($D$15:E$15)+1,FALSE)</f>
        <v>0</v>
      </c>
      <c r="V904" s="3">
        <f t="array" ref="V904">INDEX($AF$3:$CM$62,MATCH($S904,$AE$3:$AE$62,0),MATCH(V$1&amp;$R904,$AF$1:$CM$1&amp;$AF$2:$CM$2,0))*VLOOKUP($Q904,$C$17:$M$20,COUNTBLANK($D$15:F$15)+1,FALSE)</f>
        <v>20</v>
      </c>
      <c r="W904" s="3">
        <f t="array" ref="W904">INDEX($AF$3:$CM$62,MATCH($S904,$AE$3:$AE$62,0),MATCH(W$1&amp;$R904,$AF$1:$CM$1&amp;$AF$2:$CM$2,0))*VLOOKUP($Q904,$C$17:$M$20,COUNTBLANK($D$15:G$15)+1,FALSE)</f>
        <v>0</v>
      </c>
      <c r="X904" s="3">
        <f t="array" ref="X904">INDEX($AF$3:$CM$62,MATCH($S904,$AE$3:$AE$62,0),MATCH(X$1&amp;$R904,$AF$1:$CM$1&amp;$AF$2:$CM$2,0))*VLOOKUP($Q904,$C$17:$M$20,COUNTBLANK($D$15:H$15)+1,FALSE)</f>
        <v>0</v>
      </c>
      <c r="Y904" s="3">
        <f t="array" ref="Y904">INDEX($AF$3:$CM$62,MATCH($S904,$AE$3:$AE$62,0),MATCH(Y$1&amp;$R904,$AF$1:$CM$1&amp;$AF$2:$CM$2,0))*VLOOKUP($Q904,$C$17:$M$20,COUNTBLANK($D$15:I$15)+1,FALSE)</f>
        <v>0</v>
      </c>
      <c r="Z904" s="3">
        <f t="array" ref="Z904">INDEX($AF$3:$CM$62,MATCH($S904,$AE$3:$AE$62,0),MATCH(Z$1&amp;$R904,$AF$1:$CM$1&amp;$AF$2:$CM$2,0))*VLOOKUP($Q904,$C$17:$M$20,COUNTBLANK($D$15:J$15)+1,FALSE)</f>
        <v>0</v>
      </c>
      <c r="AA904" s="3">
        <f t="array" ref="AA904">INDEX($AF$3:$CM$62,MATCH($S904,$AE$3:$AE$62,0),MATCH(AA$1&amp;$R904,$AF$1:$CM$1&amp;$AF$2:$CM$2,0))*VLOOKUP($Q904,$C$17:$M$20,COUNTBLANK($D$15:K$15)+1,FALSE)</f>
        <v>0</v>
      </c>
      <c r="AB904" s="3">
        <f t="array" ref="AB904">INDEX($AF$3:$CM$62,MATCH($S904,$AE$3:$AE$62,0),MATCH(AB$1&amp;$R904,$AF$1:$CM$1&amp;$AF$2:$CM$2,0))*VLOOKUP($Q904,$C$17:$M$20,COUNTBLANK($D$15:L$15)+1,FALSE)</f>
        <v>0</v>
      </c>
      <c r="AC904" s="3">
        <f t="array" ref="AC904">INDEX($AF$3:$CM$62,MATCH($S904,$AE$3:$AE$62,0),MATCH(AC$1&amp;$R904,$AF$1:$CM$1&amp;$AF$2:$CM$2,0))*VLOOKUP($Q904,$C$17:$M$20,COUNTBLANK($D$15:M$15)+1,FALSE)</f>
        <v>0</v>
      </c>
    </row>
    <row r="905" spans="17:29" x14ac:dyDescent="0.2">
      <c r="Q905" t="s">
        <v>421</v>
      </c>
      <c r="R905">
        <f t="shared" si="153"/>
        <v>4</v>
      </c>
      <c r="S905">
        <f t="shared" si="154"/>
        <v>3</v>
      </c>
      <c r="T905" s="3">
        <f t="array" ref="T905">INDEX($AF$3:$CM$62,MATCH($S905,$AE$3:$AE$62,0),MATCH(T$1&amp;$R905,$AF$1:$CM$1&amp;$AF$2:$CM$2,0))*VLOOKUP($Q905,$C$17:$M$20,COUNTBLANK($D$15:D$15)+1,FALSE)</f>
        <v>15</v>
      </c>
      <c r="U905" s="3">
        <f t="array" ref="U905">INDEX($AF$3:$CM$62,MATCH($S905,$AE$3:$AE$62,0),MATCH(U$1&amp;$R905,$AF$1:$CM$1&amp;$AF$2:$CM$2,0))*VLOOKUP($Q905,$C$17:$M$20,COUNTBLANK($D$15:E$15)+1,FALSE)</f>
        <v>0</v>
      </c>
      <c r="V905" s="3">
        <f t="array" ref="V905">INDEX($AF$3:$CM$62,MATCH($S905,$AE$3:$AE$62,0),MATCH(V$1&amp;$R905,$AF$1:$CM$1&amp;$AF$2:$CM$2,0))*VLOOKUP($Q905,$C$17:$M$20,COUNTBLANK($D$15:F$15)+1,FALSE)</f>
        <v>30</v>
      </c>
      <c r="W905" s="3">
        <f t="array" ref="W905">INDEX($AF$3:$CM$62,MATCH($S905,$AE$3:$AE$62,0),MATCH(W$1&amp;$R905,$AF$1:$CM$1&amp;$AF$2:$CM$2,0))*VLOOKUP($Q905,$C$17:$M$20,COUNTBLANK($D$15:G$15)+1,FALSE)</f>
        <v>0</v>
      </c>
      <c r="X905" s="3">
        <f t="array" ref="X905">INDEX($AF$3:$CM$62,MATCH($S905,$AE$3:$AE$62,0),MATCH(X$1&amp;$R905,$AF$1:$CM$1&amp;$AF$2:$CM$2,0))*VLOOKUP($Q905,$C$17:$M$20,COUNTBLANK($D$15:H$15)+1,FALSE)</f>
        <v>0</v>
      </c>
      <c r="Y905" s="3">
        <f t="array" ref="Y905">INDEX($AF$3:$CM$62,MATCH($S905,$AE$3:$AE$62,0),MATCH(Y$1&amp;$R905,$AF$1:$CM$1&amp;$AF$2:$CM$2,0))*VLOOKUP($Q905,$C$17:$M$20,COUNTBLANK($D$15:I$15)+1,FALSE)</f>
        <v>0</v>
      </c>
      <c r="Z905" s="3">
        <f t="array" ref="Z905">INDEX($AF$3:$CM$62,MATCH($S905,$AE$3:$AE$62,0),MATCH(Z$1&amp;$R905,$AF$1:$CM$1&amp;$AF$2:$CM$2,0))*VLOOKUP($Q905,$C$17:$M$20,COUNTBLANK($D$15:J$15)+1,FALSE)</f>
        <v>0</v>
      </c>
      <c r="AA905" s="3">
        <f t="array" ref="AA905">INDEX($AF$3:$CM$62,MATCH($S905,$AE$3:$AE$62,0),MATCH(AA$1&amp;$R905,$AF$1:$CM$1&amp;$AF$2:$CM$2,0))*VLOOKUP($Q905,$C$17:$M$20,COUNTBLANK($D$15:K$15)+1,FALSE)</f>
        <v>0</v>
      </c>
      <c r="AB905" s="3">
        <f t="array" ref="AB905">INDEX($AF$3:$CM$62,MATCH($S905,$AE$3:$AE$62,0),MATCH(AB$1&amp;$R905,$AF$1:$CM$1&amp;$AF$2:$CM$2,0))*VLOOKUP($Q905,$C$17:$M$20,COUNTBLANK($D$15:L$15)+1,FALSE)</f>
        <v>0</v>
      </c>
      <c r="AC905" s="3">
        <f t="array" ref="AC905">INDEX($AF$3:$CM$62,MATCH($S905,$AE$3:$AE$62,0),MATCH(AC$1&amp;$R905,$AF$1:$CM$1&amp;$AF$2:$CM$2,0))*VLOOKUP($Q905,$C$17:$M$20,COUNTBLANK($D$15:M$15)+1,FALSE)</f>
        <v>0</v>
      </c>
    </row>
    <row r="906" spans="17:29" x14ac:dyDescent="0.2">
      <c r="Q906" t="s">
        <v>421</v>
      </c>
      <c r="R906">
        <f t="shared" si="153"/>
        <v>4</v>
      </c>
      <c r="S906">
        <f t="shared" si="154"/>
        <v>4</v>
      </c>
      <c r="T906" s="3">
        <f t="array" ref="T906">INDEX($AF$3:$CM$62,MATCH($S906,$AE$3:$AE$62,0),MATCH(T$1&amp;$R906,$AF$1:$CM$1&amp;$AF$2:$CM$2,0))*VLOOKUP($Q906,$C$17:$M$20,COUNTBLANK($D$15:D$15)+1,FALSE)</f>
        <v>20</v>
      </c>
      <c r="U906" s="3">
        <f t="array" ref="U906">INDEX($AF$3:$CM$62,MATCH($S906,$AE$3:$AE$62,0),MATCH(U$1&amp;$R906,$AF$1:$CM$1&amp;$AF$2:$CM$2,0))*VLOOKUP($Q906,$C$17:$M$20,COUNTBLANK($D$15:E$15)+1,FALSE)</f>
        <v>0</v>
      </c>
      <c r="V906" s="3">
        <f t="array" ref="V906">INDEX($AF$3:$CM$62,MATCH($S906,$AE$3:$AE$62,0),MATCH(V$1&amp;$R906,$AF$1:$CM$1&amp;$AF$2:$CM$2,0))*VLOOKUP($Q906,$C$17:$M$20,COUNTBLANK($D$15:F$15)+1,FALSE)</f>
        <v>40</v>
      </c>
      <c r="W906" s="3">
        <f t="array" ref="W906">INDEX($AF$3:$CM$62,MATCH($S906,$AE$3:$AE$62,0),MATCH(W$1&amp;$R906,$AF$1:$CM$1&amp;$AF$2:$CM$2,0))*VLOOKUP($Q906,$C$17:$M$20,COUNTBLANK($D$15:G$15)+1,FALSE)</f>
        <v>0</v>
      </c>
      <c r="X906" s="3">
        <f t="array" ref="X906">INDEX($AF$3:$CM$62,MATCH($S906,$AE$3:$AE$62,0),MATCH(X$1&amp;$R906,$AF$1:$CM$1&amp;$AF$2:$CM$2,0))*VLOOKUP($Q906,$C$17:$M$20,COUNTBLANK($D$15:H$15)+1,FALSE)</f>
        <v>0</v>
      </c>
      <c r="Y906" s="3">
        <f t="array" ref="Y906">INDEX($AF$3:$CM$62,MATCH($S906,$AE$3:$AE$62,0),MATCH(Y$1&amp;$R906,$AF$1:$CM$1&amp;$AF$2:$CM$2,0))*VLOOKUP($Q906,$C$17:$M$20,COUNTBLANK($D$15:I$15)+1,FALSE)</f>
        <v>0</v>
      </c>
      <c r="Z906" s="3">
        <f t="array" ref="Z906">INDEX($AF$3:$CM$62,MATCH($S906,$AE$3:$AE$62,0),MATCH(Z$1&amp;$R906,$AF$1:$CM$1&amp;$AF$2:$CM$2,0))*VLOOKUP($Q906,$C$17:$M$20,COUNTBLANK($D$15:J$15)+1,FALSE)</f>
        <v>0</v>
      </c>
      <c r="AA906" s="3">
        <f t="array" ref="AA906">INDEX($AF$3:$CM$62,MATCH($S906,$AE$3:$AE$62,0),MATCH(AA$1&amp;$R906,$AF$1:$CM$1&amp;$AF$2:$CM$2,0))*VLOOKUP($Q906,$C$17:$M$20,COUNTBLANK($D$15:K$15)+1,FALSE)</f>
        <v>0</v>
      </c>
      <c r="AB906" s="3">
        <f t="array" ref="AB906">INDEX($AF$3:$CM$62,MATCH($S906,$AE$3:$AE$62,0),MATCH(AB$1&amp;$R906,$AF$1:$CM$1&amp;$AF$2:$CM$2,0))*VLOOKUP($Q906,$C$17:$M$20,COUNTBLANK($D$15:L$15)+1,FALSE)</f>
        <v>0</v>
      </c>
      <c r="AC906" s="3">
        <f t="array" ref="AC906">INDEX($AF$3:$CM$62,MATCH($S906,$AE$3:$AE$62,0),MATCH(AC$1&amp;$R906,$AF$1:$CM$1&amp;$AF$2:$CM$2,0))*VLOOKUP($Q906,$C$17:$M$20,COUNTBLANK($D$15:M$15)+1,FALSE)</f>
        <v>0</v>
      </c>
    </row>
    <row r="907" spans="17:29" x14ac:dyDescent="0.2">
      <c r="Q907" t="s">
        <v>421</v>
      </c>
      <c r="R907">
        <f t="shared" si="153"/>
        <v>4</v>
      </c>
      <c r="S907">
        <f t="shared" si="154"/>
        <v>5</v>
      </c>
      <c r="T907" s="3">
        <f t="array" ref="T907">INDEX($AF$3:$CM$62,MATCH($S907,$AE$3:$AE$62,0),MATCH(T$1&amp;$R907,$AF$1:$CM$1&amp;$AF$2:$CM$2,0))*VLOOKUP($Q907,$C$17:$M$20,COUNTBLANK($D$15:D$15)+1,FALSE)</f>
        <v>25</v>
      </c>
      <c r="U907" s="3">
        <f t="array" ref="U907">INDEX($AF$3:$CM$62,MATCH($S907,$AE$3:$AE$62,0),MATCH(U$1&amp;$R907,$AF$1:$CM$1&amp;$AF$2:$CM$2,0))*VLOOKUP($Q907,$C$17:$M$20,COUNTBLANK($D$15:E$15)+1,FALSE)</f>
        <v>0</v>
      </c>
      <c r="V907" s="3">
        <f t="array" ref="V907">INDEX($AF$3:$CM$62,MATCH($S907,$AE$3:$AE$62,0),MATCH(V$1&amp;$R907,$AF$1:$CM$1&amp;$AF$2:$CM$2,0))*VLOOKUP($Q907,$C$17:$M$20,COUNTBLANK($D$15:F$15)+1,FALSE)</f>
        <v>50</v>
      </c>
      <c r="W907" s="3">
        <f t="array" ref="W907">INDEX($AF$3:$CM$62,MATCH($S907,$AE$3:$AE$62,0),MATCH(W$1&amp;$R907,$AF$1:$CM$1&amp;$AF$2:$CM$2,0))*VLOOKUP($Q907,$C$17:$M$20,COUNTBLANK($D$15:G$15)+1,FALSE)</f>
        <v>0</v>
      </c>
      <c r="X907" s="3">
        <f t="array" ref="X907">INDEX($AF$3:$CM$62,MATCH($S907,$AE$3:$AE$62,0),MATCH(X$1&amp;$R907,$AF$1:$CM$1&amp;$AF$2:$CM$2,0))*VLOOKUP($Q907,$C$17:$M$20,COUNTBLANK($D$15:H$15)+1,FALSE)</f>
        <v>0</v>
      </c>
      <c r="Y907" s="3">
        <f t="array" ref="Y907">INDEX($AF$3:$CM$62,MATCH($S907,$AE$3:$AE$62,0),MATCH(Y$1&amp;$R907,$AF$1:$CM$1&amp;$AF$2:$CM$2,0))*VLOOKUP($Q907,$C$17:$M$20,COUNTBLANK($D$15:I$15)+1,FALSE)</f>
        <v>0</v>
      </c>
      <c r="Z907" s="3">
        <f t="array" ref="Z907">INDEX($AF$3:$CM$62,MATCH($S907,$AE$3:$AE$62,0),MATCH(Z$1&amp;$R907,$AF$1:$CM$1&amp;$AF$2:$CM$2,0))*VLOOKUP($Q907,$C$17:$M$20,COUNTBLANK($D$15:J$15)+1,FALSE)</f>
        <v>0</v>
      </c>
      <c r="AA907" s="3">
        <f t="array" ref="AA907">INDEX($AF$3:$CM$62,MATCH($S907,$AE$3:$AE$62,0),MATCH(AA$1&amp;$R907,$AF$1:$CM$1&amp;$AF$2:$CM$2,0))*VLOOKUP($Q907,$C$17:$M$20,COUNTBLANK($D$15:K$15)+1,FALSE)</f>
        <v>0</v>
      </c>
      <c r="AB907" s="3">
        <f t="array" ref="AB907">INDEX($AF$3:$CM$62,MATCH($S907,$AE$3:$AE$62,0),MATCH(AB$1&amp;$R907,$AF$1:$CM$1&amp;$AF$2:$CM$2,0))*VLOOKUP($Q907,$C$17:$M$20,COUNTBLANK($D$15:L$15)+1,FALSE)</f>
        <v>0</v>
      </c>
      <c r="AC907" s="3">
        <f t="array" ref="AC907">INDEX($AF$3:$CM$62,MATCH($S907,$AE$3:$AE$62,0),MATCH(AC$1&amp;$R907,$AF$1:$CM$1&amp;$AF$2:$CM$2,0))*VLOOKUP($Q907,$C$17:$M$20,COUNTBLANK($D$15:M$15)+1,FALSE)</f>
        <v>0</v>
      </c>
    </row>
    <row r="908" spans="17:29" x14ac:dyDescent="0.2">
      <c r="Q908" t="s">
        <v>421</v>
      </c>
      <c r="R908">
        <f t="shared" si="153"/>
        <v>4</v>
      </c>
      <c r="S908">
        <f t="shared" si="154"/>
        <v>6</v>
      </c>
      <c r="T908" s="3">
        <f t="array" ref="T908">INDEX($AF$3:$CM$62,MATCH($S908,$AE$3:$AE$62,0),MATCH(T$1&amp;$R908,$AF$1:$CM$1&amp;$AF$2:$CM$2,0))*VLOOKUP($Q908,$C$17:$M$20,COUNTBLANK($D$15:D$15)+1,FALSE)</f>
        <v>30</v>
      </c>
      <c r="U908" s="3">
        <f t="array" ref="U908">INDEX($AF$3:$CM$62,MATCH($S908,$AE$3:$AE$62,0),MATCH(U$1&amp;$R908,$AF$1:$CM$1&amp;$AF$2:$CM$2,0))*VLOOKUP($Q908,$C$17:$M$20,COUNTBLANK($D$15:E$15)+1,FALSE)</f>
        <v>0</v>
      </c>
      <c r="V908" s="3">
        <f t="array" ref="V908">INDEX($AF$3:$CM$62,MATCH($S908,$AE$3:$AE$62,0),MATCH(V$1&amp;$R908,$AF$1:$CM$1&amp;$AF$2:$CM$2,0))*VLOOKUP($Q908,$C$17:$M$20,COUNTBLANK($D$15:F$15)+1,FALSE)</f>
        <v>60</v>
      </c>
      <c r="W908" s="3">
        <f t="array" ref="W908">INDEX($AF$3:$CM$62,MATCH($S908,$AE$3:$AE$62,0),MATCH(W$1&amp;$R908,$AF$1:$CM$1&amp;$AF$2:$CM$2,0))*VLOOKUP($Q908,$C$17:$M$20,COUNTBLANK($D$15:G$15)+1,FALSE)</f>
        <v>0</v>
      </c>
      <c r="X908" s="3">
        <f t="array" ref="X908">INDEX($AF$3:$CM$62,MATCH($S908,$AE$3:$AE$62,0),MATCH(X$1&amp;$R908,$AF$1:$CM$1&amp;$AF$2:$CM$2,0))*VLOOKUP($Q908,$C$17:$M$20,COUNTBLANK($D$15:H$15)+1,FALSE)</f>
        <v>0</v>
      </c>
      <c r="Y908" s="3">
        <f t="array" ref="Y908">INDEX($AF$3:$CM$62,MATCH($S908,$AE$3:$AE$62,0),MATCH(Y$1&amp;$R908,$AF$1:$CM$1&amp;$AF$2:$CM$2,0))*VLOOKUP($Q908,$C$17:$M$20,COUNTBLANK($D$15:I$15)+1,FALSE)</f>
        <v>0</v>
      </c>
      <c r="Z908" s="3">
        <f t="array" ref="Z908">INDEX($AF$3:$CM$62,MATCH($S908,$AE$3:$AE$62,0),MATCH(Z$1&amp;$R908,$AF$1:$CM$1&amp;$AF$2:$CM$2,0))*VLOOKUP($Q908,$C$17:$M$20,COUNTBLANK($D$15:J$15)+1,FALSE)</f>
        <v>0</v>
      </c>
      <c r="AA908" s="3">
        <f t="array" ref="AA908">INDEX($AF$3:$CM$62,MATCH($S908,$AE$3:$AE$62,0),MATCH(AA$1&amp;$R908,$AF$1:$CM$1&amp;$AF$2:$CM$2,0))*VLOOKUP($Q908,$C$17:$M$20,COUNTBLANK($D$15:K$15)+1,FALSE)</f>
        <v>0</v>
      </c>
      <c r="AB908" s="3">
        <f t="array" ref="AB908">INDEX($AF$3:$CM$62,MATCH($S908,$AE$3:$AE$62,0),MATCH(AB$1&amp;$R908,$AF$1:$CM$1&amp;$AF$2:$CM$2,0))*VLOOKUP($Q908,$C$17:$M$20,COUNTBLANK($D$15:L$15)+1,FALSE)</f>
        <v>0</v>
      </c>
      <c r="AC908" s="3">
        <f t="array" ref="AC908">INDEX($AF$3:$CM$62,MATCH($S908,$AE$3:$AE$62,0),MATCH(AC$1&amp;$R908,$AF$1:$CM$1&amp;$AF$2:$CM$2,0))*VLOOKUP($Q908,$C$17:$M$20,COUNTBLANK($D$15:M$15)+1,FALSE)</f>
        <v>0</v>
      </c>
    </row>
    <row r="909" spans="17:29" x14ac:dyDescent="0.2">
      <c r="Q909" t="s">
        <v>421</v>
      </c>
      <c r="R909">
        <f t="shared" si="153"/>
        <v>4</v>
      </c>
      <c r="S909">
        <f t="shared" si="154"/>
        <v>7</v>
      </c>
      <c r="T909" s="3">
        <f t="array" ref="T909">INDEX($AF$3:$CM$62,MATCH($S909,$AE$3:$AE$62,0),MATCH(T$1&amp;$R909,$AF$1:$CM$1&amp;$AF$2:$CM$2,0))*VLOOKUP($Q909,$C$17:$M$20,COUNTBLANK($D$15:D$15)+1,FALSE)</f>
        <v>35</v>
      </c>
      <c r="U909" s="3">
        <f t="array" ref="U909">INDEX($AF$3:$CM$62,MATCH($S909,$AE$3:$AE$62,0),MATCH(U$1&amp;$R909,$AF$1:$CM$1&amp;$AF$2:$CM$2,0))*VLOOKUP($Q909,$C$17:$M$20,COUNTBLANK($D$15:E$15)+1,FALSE)</f>
        <v>0</v>
      </c>
      <c r="V909" s="3">
        <f t="array" ref="V909">INDEX($AF$3:$CM$62,MATCH($S909,$AE$3:$AE$62,0),MATCH(V$1&amp;$R909,$AF$1:$CM$1&amp;$AF$2:$CM$2,0))*VLOOKUP($Q909,$C$17:$M$20,COUNTBLANK($D$15:F$15)+1,FALSE)</f>
        <v>70</v>
      </c>
      <c r="W909" s="3">
        <f t="array" ref="W909">INDEX($AF$3:$CM$62,MATCH($S909,$AE$3:$AE$62,0),MATCH(W$1&amp;$R909,$AF$1:$CM$1&amp;$AF$2:$CM$2,0))*VLOOKUP($Q909,$C$17:$M$20,COUNTBLANK($D$15:G$15)+1,FALSE)</f>
        <v>0</v>
      </c>
      <c r="X909" s="3">
        <f t="array" ref="X909">INDEX($AF$3:$CM$62,MATCH($S909,$AE$3:$AE$62,0),MATCH(X$1&amp;$R909,$AF$1:$CM$1&amp;$AF$2:$CM$2,0))*VLOOKUP($Q909,$C$17:$M$20,COUNTBLANK($D$15:H$15)+1,FALSE)</f>
        <v>0</v>
      </c>
      <c r="Y909" s="3">
        <f t="array" ref="Y909">INDEX($AF$3:$CM$62,MATCH($S909,$AE$3:$AE$62,0),MATCH(Y$1&amp;$R909,$AF$1:$CM$1&amp;$AF$2:$CM$2,0))*VLOOKUP($Q909,$C$17:$M$20,COUNTBLANK($D$15:I$15)+1,FALSE)</f>
        <v>0</v>
      </c>
      <c r="Z909" s="3">
        <f t="array" ref="Z909">INDEX($AF$3:$CM$62,MATCH($S909,$AE$3:$AE$62,0),MATCH(Z$1&amp;$R909,$AF$1:$CM$1&amp;$AF$2:$CM$2,0))*VLOOKUP($Q909,$C$17:$M$20,COUNTBLANK($D$15:J$15)+1,FALSE)</f>
        <v>0</v>
      </c>
      <c r="AA909" s="3">
        <f t="array" ref="AA909">INDEX($AF$3:$CM$62,MATCH($S909,$AE$3:$AE$62,0),MATCH(AA$1&amp;$R909,$AF$1:$CM$1&amp;$AF$2:$CM$2,0))*VLOOKUP($Q909,$C$17:$M$20,COUNTBLANK($D$15:K$15)+1,FALSE)</f>
        <v>0</v>
      </c>
      <c r="AB909" s="3">
        <f t="array" ref="AB909">INDEX($AF$3:$CM$62,MATCH($S909,$AE$3:$AE$62,0),MATCH(AB$1&amp;$R909,$AF$1:$CM$1&amp;$AF$2:$CM$2,0))*VLOOKUP($Q909,$C$17:$M$20,COUNTBLANK($D$15:L$15)+1,FALSE)</f>
        <v>0</v>
      </c>
      <c r="AC909" s="3">
        <f t="array" ref="AC909">INDEX($AF$3:$CM$62,MATCH($S909,$AE$3:$AE$62,0),MATCH(AC$1&amp;$R909,$AF$1:$CM$1&amp;$AF$2:$CM$2,0))*VLOOKUP($Q909,$C$17:$M$20,COUNTBLANK($D$15:M$15)+1,FALSE)</f>
        <v>0</v>
      </c>
    </row>
    <row r="910" spans="17:29" x14ac:dyDescent="0.2">
      <c r="Q910" t="s">
        <v>421</v>
      </c>
      <c r="R910">
        <f t="shared" si="153"/>
        <v>4</v>
      </c>
      <c r="S910">
        <f t="shared" si="154"/>
        <v>8</v>
      </c>
      <c r="T910" s="3">
        <f t="array" ref="T910">INDEX($AF$3:$CM$62,MATCH($S910,$AE$3:$AE$62,0),MATCH(T$1&amp;$R910,$AF$1:$CM$1&amp;$AF$2:$CM$2,0))*VLOOKUP($Q910,$C$17:$M$20,COUNTBLANK($D$15:D$15)+1,FALSE)</f>
        <v>40</v>
      </c>
      <c r="U910" s="3">
        <f t="array" ref="U910">INDEX($AF$3:$CM$62,MATCH($S910,$AE$3:$AE$62,0),MATCH(U$1&amp;$R910,$AF$1:$CM$1&amp;$AF$2:$CM$2,0))*VLOOKUP($Q910,$C$17:$M$20,COUNTBLANK($D$15:E$15)+1,FALSE)</f>
        <v>0</v>
      </c>
      <c r="V910" s="3">
        <f t="array" ref="V910">INDEX($AF$3:$CM$62,MATCH($S910,$AE$3:$AE$62,0),MATCH(V$1&amp;$R910,$AF$1:$CM$1&amp;$AF$2:$CM$2,0))*VLOOKUP($Q910,$C$17:$M$20,COUNTBLANK($D$15:F$15)+1,FALSE)</f>
        <v>80</v>
      </c>
      <c r="W910" s="3">
        <f t="array" ref="W910">INDEX($AF$3:$CM$62,MATCH($S910,$AE$3:$AE$62,0),MATCH(W$1&amp;$R910,$AF$1:$CM$1&amp;$AF$2:$CM$2,0))*VLOOKUP($Q910,$C$17:$M$20,COUNTBLANK($D$15:G$15)+1,FALSE)</f>
        <v>0</v>
      </c>
      <c r="X910" s="3">
        <f t="array" ref="X910">INDEX($AF$3:$CM$62,MATCH($S910,$AE$3:$AE$62,0),MATCH(X$1&amp;$R910,$AF$1:$CM$1&amp;$AF$2:$CM$2,0))*VLOOKUP($Q910,$C$17:$M$20,COUNTBLANK($D$15:H$15)+1,FALSE)</f>
        <v>0</v>
      </c>
      <c r="Y910" s="3">
        <f t="array" ref="Y910">INDEX($AF$3:$CM$62,MATCH($S910,$AE$3:$AE$62,0),MATCH(Y$1&amp;$R910,$AF$1:$CM$1&amp;$AF$2:$CM$2,0))*VLOOKUP($Q910,$C$17:$M$20,COUNTBLANK($D$15:I$15)+1,FALSE)</f>
        <v>0</v>
      </c>
      <c r="Z910" s="3">
        <f t="array" ref="Z910">INDEX($AF$3:$CM$62,MATCH($S910,$AE$3:$AE$62,0),MATCH(Z$1&amp;$R910,$AF$1:$CM$1&amp;$AF$2:$CM$2,0))*VLOOKUP($Q910,$C$17:$M$20,COUNTBLANK($D$15:J$15)+1,FALSE)</f>
        <v>0</v>
      </c>
      <c r="AA910" s="3">
        <f t="array" ref="AA910">INDEX($AF$3:$CM$62,MATCH($S910,$AE$3:$AE$62,0),MATCH(AA$1&amp;$R910,$AF$1:$CM$1&amp;$AF$2:$CM$2,0))*VLOOKUP($Q910,$C$17:$M$20,COUNTBLANK($D$15:K$15)+1,FALSE)</f>
        <v>0</v>
      </c>
      <c r="AB910" s="3">
        <f t="array" ref="AB910">INDEX($AF$3:$CM$62,MATCH($S910,$AE$3:$AE$62,0),MATCH(AB$1&amp;$R910,$AF$1:$CM$1&amp;$AF$2:$CM$2,0))*VLOOKUP($Q910,$C$17:$M$20,COUNTBLANK($D$15:L$15)+1,FALSE)</f>
        <v>0</v>
      </c>
      <c r="AC910" s="3">
        <f t="array" ref="AC910">INDEX($AF$3:$CM$62,MATCH($S910,$AE$3:$AE$62,0),MATCH(AC$1&amp;$R910,$AF$1:$CM$1&amp;$AF$2:$CM$2,0))*VLOOKUP($Q910,$C$17:$M$20,COUNTBLANK($D$15:M$15)+1,FALSE)</f>
        <v>0</v>
      </c>
    </row>
    <row r="911" spans="17:29" x14ac:dyDescent="0.2">
      <c r="Q911" t="s">
        <v>421</v>
      </c>
      <c r="R911">
        <f t="shared" si="153"/>
        <v>4</v>
      </c>
      <c r="S911">
        <f t="shared" si="154"/>
        <v>9</v>
      </c>
      <c r="T911" s="3">
        <f t="array" ref="T911">INDEX($AF$3:$CM$62,MATCH($S911,$AE$3:$AE$62,0),MATCH(T$1&amp;$R911,$AF$1:$CM$1&amp;$AF$2:$CM$2,0))*VLOOKUP($Q911,$C$17:$M$20,COUNTBLANK($D$15:D$15)+1,FALSE)</f>
        <v>45</v>
      </c>
      <c r="U911" s="3">
        <f t="array" ref="U911">INDEX($AF$3:$CM$62,MATCH($S911,$AE$3:$AE$62,0),MATCH(U$1&amp;$R911,$AF$1:$CM$1&amp;$AF$2:$CM$2,0))*VLOOKUP($Q911,$C$17:$M$20,COUNTBLANK($D$15:E$15)+1,FALSE)</f>
        <v>0</v>
      </c>
      <c r="V911" s="3">
        <f t="array" ref="V911">INDEX($AF$3:$CM$62,MATCH($S911,$AE$3:$AE$62,0),MATCH(V$1&amp;$R911,$AF$1:$CM$1&amp;$AF$2:$CM$2,0))*VLOOKUP($Q911,$C$17:$M$20,COUNTBLANK($D$15:F$15)+1,FALSE)</f>
        <v>90</v>
      </c>
      <c r="W911" s="3">
        <f t="array" ref="W911">INDEX($AF$3:$CM$62,MATCH($S911,$AE$3:$AE$62,0),MATCH(W$1&amp;$R911,$AF$1:$CM$1&amp;$AF$2:$CM$2,0))*VLOOKUP($Q911,$C$17:$M$20,COUNTBLANK($D$15:G$15)+1,FALSE)</f>
        <v>0</v>
      </c>
      <c r="X911" s="3">
        <f t="array" ref="X911">INDEX($AF$3:$CM$62,MATCH($S911,$AE$3:$AE$62,0),MATCH(X$1&amp;$R911,$AF$1:$CM$1&amp;$AF$2:$CM$2,0))*VLOOKUP($Q911,$C$17:$M$20,COUNTBLANK($D$15:H$15)+1,FALSE)</f>
        <v>0</v>
      </c>
      <c r="Y911" s="3">
        <f t="array" ref="Y911">INDEX($AF$3:$CM$62,MATCH($S911,$AE$3:$AE$62,0),MATCH(Y$1&amp;$R911,$AF$1:$CM$1&amp;$AF$2:$CM$2,0))*VLOOKUP($Q911,$C$17:$M$20,COUNTBLANK($D$15:I$15)+1,FALSE)</f>
        <v>0</v>
      </c>
      <c r="Z911" s="3">
        <f t="array" ref="Z911">INDEX($AF$3:$CM$62,MATCH($S911,$AE$3:$AE$62,0),MATCH(Z$1&amp;$R911,$AF$1:$CM$1&amp;$AF$2:$CM$2,0))*VLOOKUP($Q911,$C$17:$M$20,COUNTBLANK($D$15:J$15)+1,FALSE)</f>
        <v>0</v>
      </c>
      <c r="AA911" s="3">
        <f t="array" ref="AA911">INDEX($AF$3:$CM$62,MATCH($S911,$AE$3:$AE$62,0),MATCH(AA$1&amp;$R911,$AF$1:$CM$1&amp;$AF$2:$CM$2,0))*VLOOKUP($Q911,$C$17:$M$20,COUNTBLANK($D$15:K$15)+1,FALSE)</f>
        <v>0</v>
      </c>
      <c r="AB911" s="3">
        <f t="array" ref="AB911">INDEX($AF$3:$CM$62,MATCH($S911,$AE$3:$AE$62,0),MATCH(AB$1&amp;$R911,$AF$1:$CM$1&amp;$AF$2:$CM$2,0))*VLOOKUP($Q911,$C$17:$M$20,COUNTBLANK($D$15:L$15)+1,FALSE)</f>
        <v>0</v>
      </c>
      <c r="AC911" s="3">
        <f t="array" ref="AC911">INDEX($AF$3:$CM$62,MATCH($S911,$AE$3:$AE$62,0),MATCH(AC$1&amp;$R911,$AF$1:$CM$1&amp;$AF$2:$CM$2,0))*VLOOKUP($Q911,$C$17:$M$20,COUNTBLANK($D$15:M$15)+1,FALSE)</f>
        <v>0</v>
      </c>
    </row>
    <row r="912" spans="17:29" x14ac:dyDescent="0.2">
      <c r="Q912" t="s">
        <v>421</v>
      </c>
      <c r="R912">
        <f t="shared" si="153"/>
        <v>4</v>
      </c>
      <c r="S912">
        <f t="shared" si="154"/>
        <v>10</v>
      </c>
      <c r="T912" s="3">
        <f t="array" ref="T912">INDEX($AF$3:$CM$62,MATCH($S912,$AE$3:$AE$62,0),MATCH(T$1&amp;$R912,$AF$1:$CM$1&amp;$AF$2:$CM$2,0))*VLOOKUP($Q912,$C$17:$M$20,COUNTBLANK($D$15:D$15)+1,FALSE)</f>
        <v>50</v>
      </c>
      <c r="U912" s="3">
        <f t="array" ref="U912">INDEX($AF$3:$CM$62,MATCH($S912,$AE$3:$AE$62,0),MATCH(U$1&amp;$R912,$AF$1:$CM$1&amp;$AF$2:$CM$2,0))*VLOOKUP($Q912,$C$17:$M$20,COUNTBLANK($D$15:E$15)+1,FALSE)</f>
        <v>0</v>
      </c>
      <c r="V912" s="3">
        <f t="array" ref="V912">INDEX($AF$3:$CM$62,MATCH($S912,$AE$3:$AE$62,0),MATCH(V$1&amp;$R912,$AF$1:$CM$1&amp;$AF$2:$CM$2,0))*VLOOKUP($Q912,$C$17:$M$20,COUNTBLANK($D$15:F$15)+1,FALSE)</f>
        <v>100</v>
      </c>
      <c r="W912" s="3">
        <f t="array" ref="W912">INDEX($AF$3:$CM$62,MATCH($S912,$AE$3:$AE$62,0),MATCH(W$1&amp;$R912,$AF$1:$CM$1&amp;$AF$2:$CM$2,0))*VLOOKUP($Q912,$C$17:$M$20,COUNTBLANK($D$15:G$15)+1,FALSE)</f>
        <v>0</v>
      </c>
      <c r="X912" s="3">
        <f t="array" ref="X912">INDEX($AF$3:$CM$62,MATCH($S912,$AE$3:$AE$62,0),MATCH(X$1&amp;$R912,$AF$1:$CM$1&amp;$AF$2:$CM$2,0))*VLOOKUP($Q912,$C$17:$M$20,COUNTBLANK($D$15:H$15)+1,FALSE)</f>
        <v>0</v>
      </c>
      <c r="Y912" s="3">
        <f t="array" ref="Y912">INDEX($AF$3:$CM$62,MATCH($S912,$AE$3:$AE$62,0),MATCH(Y$1&amp;$R912,$AF$1:$CM$1&amp;$AF$2:$CM$2,0))*VLOOKUP($Q912,$C$17:$M$20,COUNTBLANK($D$15:I$15)+1,FALSE)</f>
        <v>0</v>
      </c>
      <c r="Z912" s="3">
        <f t="array" ref="Z912">INDEX($AF$3:$CM$62,MATCH($S912,$AE$3:$AE$62,0),MATCH(Z$1&amp;$R912,$AF$1:$CM$1&amp;$AF$2:$CM$2,0))*VLOOKUP($Q912,$C$17:$M$20,COUNTBLANK($D$15:J$15)+1,FALSE)</f>
        <v>0.05</v>
      </c>
      <c r="AA912" s="3">
        <f t="array" ref="AA912">INDEX($AF$3:$CM$62,MATCH($S912,$AE$3:$AE$62,0),MATCH(AA$1&amp;$R912,$AF$1:$CM$1&amp;$AF$2:$CM$2,0))*VLOOKUP($Q912,$C$17:$M$20,COUNTBLANK($D$15:K$15)+1,FALSE)</f>
        <v>0.05</v>
      </c>
      <c r="AB912" s="3">
        <f t="array" ref="AB912">INDEX($AF$3:$CM$62,MATCH($S912,$AE$3:$AE$62,0),MATCH(AB$1&amp;$R912,$AF$1:$CM$1&amp;$AF$2:$CM$2,0))*VLOOKUP($Q912,$C$17:$M$20,COUNTBLANK($D$15:L$15)+1,FALSE)</f>
        <v>0</v>
      </c>
      <c r="AC912" s="3">
        <f t="array" ref="AC912">INDEX($AF$3:$CM$62,MATCH($S912,$AE$3:$AE$62,0),MATCH(AC$1&amp;$R912,$AF$1:$CM$1&amp;$AF$2:$CM$2,0))*VLOOKUP($Q912,$C$17:$M$20,COUNTBLANK($D$15:M$15)+1,FALSE)</f>
        <v>0</v>
      </c>
    </row>
    <row r="913" spans="17:29" x14ac:dyDescent="0.2">
      <c r="Q913" t="s">
        <v>421</v>
      </c>
      <c r="R913">
        <f t="shared" si="153"/>
        <v>4</v>
      </c>
      <c r="S913">
        <f t="shared" si="154"/>
        <v>11</v>
      </c>
      <c r="T913" s="3">
        <f t="array" ref="T913">INDEX($AF$3:$CM$62,MATCH($S913,$AE$3:$AE$62,0),MATCH(T$1&amp;$R913,$AF$1:$CM$1&amp;$AF$2:$CM$2,0))*VLOOKUP($Q913,$C$17:$M$20,COUNTBLANK($D$15:D$15)+1,FALSE)</f>
        <v>55</v>
      </c>
      <c r="U913" s="3">
        <f t="array" ref="U913">INDEX($AF$3:$CM$62,MATCH($S913,$AE$3:$AE$62,0),MATCH(U$1&amp;$R913,$AF$1:$CM$1&amp;$AF$2:$CM$2,0))*VLOOKUP($Q913,$C$17:$M$20,COUNTBLANK($D$15:E$15)+1,FALSE)</f>
        <v>0</v>
      </c>
      <c r="V913" s="3">
        <f t="array" ref="V913">INDEX($AF$3:$CM$62,MATCH($S913,$AE$3:$AE$62,0),MATCH(V$1&amp;$R913,$AF$1:$CM$1&amp;$AF$2:$CM$2,0))*VLOOKUP($Q913,$C$17:$M$20,COUNTBLANK($D$15:F$15)+1,FALSE)</f>
        <v>110</v>
      </c>
      <c r="W913" s="3">
        <f t="array" ref="W913">INDEX($AF$3:$CM$62,MATCH($S913,$AE$3:$AE$62,0),MATCH(W$1&amp;$R913,$AF$1:$CM$1&amp;$AF$2:$CM$2,0))*VLOOKUP($Q913,$C$17:$M$20,COUNTBLANK($D$15:G$15)+1,FALSE)</f>
        <v>0</v>
      </c>
      <c r="X913" s="3">
        <f t="array" ref="X913">INDEX($AF$3:$CM$62,MATCH($S913,$AE$3:$AE$62,0),MATCH(X$1&amp;$R913,$AF$1:$CM$1&amp;$AF$2:$CM$2,0))*VLOOKUP($Q913,$C$17:$M$20,COUNTBLANK($D$15:H$15)+1,FALSE)</f>
        <v>0</v>
      </c>
      <c r="Y913" s="3">
        <f t="array" ref="Y913">INDEX($AF$3:$CM$62,MATCH($S913,$AE$3:$AE$62,0),MATCH(Y$1&amp;$R913,$AF$1:$CM$1&amp;$AF$2:$CM$2,0))*VLOOKUP($Q913,$C$17:$M$20,COUNTBLANK($D$15:I$15)+1,FALSE)</f>
        <v>0</v>
      </c>
      <c r="Z913" s="3">
        <f t="array" ref="Z913">INDEX($AF$3:$CM$62,MATCH($S913,$AE$3:$AE$62,0),MATCH(Z$1&amp;$R913,$AF$1:$CM$1&amp;$AF$2:$CM$2,0))*VLOOKUP($Q913,$C$17:$M$20,COUNTBLANK($D$15:J$15)+1,FALSE)</f>
        <v>0.05</v>
      </c>
      <c r="AA913" s="3">
        <f t="array" ref="AA913">INDEX($AF$3:$CM$62,MATCH($S913,$AE$3:$AE$62,0),MATCH(AA$1&amp;$R913,$AF$1:$CM$1&amp;$AF$2:$CM$2,0))*VLOOKUP($Q913,$C$17:$M$20,COUNTBLANK($D$15:K$15)+1,FALSE)</f>
        <v>0.05</v>
      </c>
      <c r="AB913" s="3">
        <f t="array" ref="AB913">INDEX($AF$3:$CM$62,MATCH($S913,$AE$3:$AE$62,0),MATCH(AB$1&amp;$R913,$AF$1:$CM$1&amp;$AF$2:$CM$2,0))*VLOOKUP($Q913,$C$17:$M$20,COUNTBLANK($D$15:L$15)+1,FALSE)</f>
        <v>0</v>
      </c>
      <c r="AC913" s="3">
        <f t="array" ref="AC913">INDEX($AF$3:$CM$62,MATCH($S913,$AE$3:$AE$62,0),MATCH(AC$1&amp;$R913,$AF$1:$CM$1&amp;$AF$2:$CM$2,0))*VLOOKUP($Q913,$C$17:$M$20,COUNTBLANK($D$15:M$15)+1,FALSE)</f>
        <v>0</v>
      </c>
    </row>
    <row r="914" spans="17:29" x14ac:dyDescent="0.2">
      <c r="Q914" t="s">
        <v>421</v>
      </c>
      <c r="R914">
        <f t="shared" si="153"/>
        <v>4</v>
      </c>
      <c r="S914">
        <f t="shared" si="154"/>
        <v>12</v>
      </c>
      <c r="T914" s="3">
        <f t="array" ref="T914">INDEX($AF$3:$CM$62,MATCH($S914,$AE$3:$AE$62,0),MATCH(T$1&amp;$R914,$AF$1:$CM$1&amp;$AF$2:$CM$2,0))*VLOOKUP($Q914,$C$17:$M$20,COUNTBLANK($D$15:D$15)+1,FALSE)</f>
        <v>60</v>
      </c>
      <c r="U914" s="3">
        <f t="array" ref="U914">INDEX($AF$3:$CM$62,MATCH($S914,$AE$3:$AE$62,0),MATCH(U$1&amp;$R914,$AF$1:$CM$1&amp;$AF$2:$CM$2,0))*VLOOKUP($Q914,$C$17:$M$20,COUNTBLANK($D$15:E$15)+1,FALSE)</f>
        <v>0</v>
      </c>
      <c r="V914" s="3">
        <f t="array" ref="V914">INDEX($AF$3:$CM$62,MATCH($S914,$AE$3:$AE$62,0),MATCH(V$1&amp;$R914,$AF$1:$CM$1&amp;$AF$2:$CM$2,0))*VLOOKUP($Q914,$C$17:$M$20,COUNTBLANK($D$15:F$15)+1,FALSE)</f>
        <v>120</v>
      </c>
      <c r="W914" s="3">
        <f t="array" ref="W914">INDEX($AF$3:$CM$62,MATCH($S914,$AE$3:$AE$62,0),MATCH(W$1&amp;$R914,$AF$1:$CM$1&amp;$AF$2:$CM$2,0))*VLOOKUP($Q914,$C$17:$M$20,COUNTBLANK($D$15:G$15)+1,FALSE)</f>
        <v>0</v>
      </c>
      <c r="X914" s="3">
        <f t="array" ref="X914">INDEX($AF$3:$CM$62,MATCH($S914,$AE$3:$AE$62,0),MATCH(X$1&amp;$R914,$AF$1:$CM$1&amp;$AF$2:$CM$2,0))*VLOOKUP($Q914,$C$17:$M$20,COUNTBLANK($D$15:H$15)+1,FALSE)</f>
        <v>0</v>
      </c>
      <c r="Y914" s="3">
        <f t="array" ref="Y914">INDEX($AF$3:$CM$62,MATCH($S914,$AE$3:$AE$62,0),MATCH(Y$1&amp;$R914,$AF$1:$CM$1&amp;$AF$2:$CM$2,0))*VLOOKUP($Q914,$C$17:$M$20,COUNTBLANK($D$15:I$15)+1,FALSE)</f>
        <v>0</v>
      </c>
      <c r="Z914" s="3">
        <f t="array" ref="Z914">INDEX($AF$3:$CM$62,MATCH($S914,$AE$3:$AE$62,0),MATCH(Z$1&amp;$R914,$AF$1:$CM$1&amp;$AF$2:$CM$2,0))*VLOOKUP($Q914,$C$17:$M$20,COUNTBLANK($D$15:J$15)+1,FALSE)</f>
        <v>0.05</v>
      </c>
      <c r="AA914" s="3">
        <f t="array" ref="AA914">INDEX($AF$3:$CM$62,MATCH($S914,$AE$3:$AE$62,0),MATCH(AA$1&amp;$R914,$AF$1:$CM$1&amp;$AF$2:$CM$2,0))*VLOOKUP($Q914,$C$17:$M$20,COUNTBLANK($D$15:K$15)+1,FALSE)</f>
        <v>0.05</v>
      </c>
      <c r="AB914" s="3">
        <f t="array" ref="AB914">INDEX($AF$3:$CM$62,MATCH($S914,$AE$3:$AE$62,0),MATCH(AB$1&amp;$R914,$AF$1:$CM$1&amp;$AF$2:$CM$2,0))*VLOOKUP($Q914,$C$17:$M$20,COUNTBLANK($D$15:L$15)+1,FALSE)</f>
        <v>0</v>
      </c>
      <c r="AC914" s="3">
        <f t="array" ref="AC914">INDEX($AF$3:$CM$62,MATCH($S914,$AE$3:$AE$62,0),MATCH(AC$1&amp;$R914,$AF$1:$CM$1&amp;$AF$2:$CM$2,0))*VLOOKUP($Q914,$C$17:$M$20,COUNTBLANK($D$15:M$15)+1,FALSE)</f>
        <v>0</v>
      </c>
    </row>
    <row r="915" spans="17:29" x14ac:dyDescent="0.2">
      <c r="Q915" t="s">
        <v>421</v>
      </c>
      <c r="R915">
        <f t="shared" si="153"/>
        <v>4</v>
      </c>
      <c r="S915">
        <f t="shared" si="154"/>
        <v>13</v>
      </c>
      <c r="T915" s="3">
        <f t="array" ref="T915">INDEX($AF$3:$CM$62,MATCH($S915,$AE$3:$AE$62,0),MATCH(T$1&amp;$R915,$AF$1:$CM$1&amp;$AF$2:$CM$2,0))*VLOOKUP($Q915,$C$17:$M$20,COUNTBLANK($D$15:D$15)+1,FALSE)</f>
        <v>65</v>
      </c>
      <c r="U915" s="3">
        <f t="array" ref="U915">INDEX($AF$3:$CM$62,MATCH($S915,$AE$3:$AE$62,0),MATCH(U$1&amp;$R915,$AF$1:$CM$1&amp;$AF$2:$CM$2,0))*VLOOKUP($Q915,$C$17:$M$20,COUNTBLANK($D$15:E$15)+1,FALSE)</f>
        <v>0</v>
      </c>
      <c r="V915" s="3">
        <f t="array" ref="V915">INDEX($AF$3:$CM$62,MATCH($S915,$AE$3:$AE$62,0),MATCH(V$1&amp;$R915,$AF$1:$CM$1&amp;$AF$2:$CM$2,0))*VLOOKUP($Q915,$C$17:$M$20,COUNTBLANK($D$15:F$15)+1,FALSE)</f>
        <v>130</v>
      </c>
      <c r="W915" s="3">
        <f t="array" ref="W915">INDEX($AF$3:$CM$62,MATCH($S915,$AE$3:$AE$62,0),MATCH(W$1&amp;$R915,$AF$1:$CM$1&amp;$AF$2:$CM$2,0))*VLOOKUP($Q915,$C$17:$M$20,COUNTBLANK($D$15:G$15)+1,FALSE)</f>
        <v>0</v>
      </c>
      <c r="X915" s="3">
        <f t="array" ref="X915">INDEX($AF$3:$CM$62,MATCH($S915,$AE$3:$AE$62,0),MATCH(X$1&amp;$R915,$AF$1:$CM$1&amp;$AF$2:$CM$2,0))*VLOOKUP($Q915,$C$17:$M$20,COUNTBLANK($D$15:H$15)+1,FALSE)</f>
        <v>0</v>
      </c>
      <c r="Y915" s="3">
        <f t="array" ref="Y915">INDEX($AF$3:$CM$62,MATCH($S915,$AE$3:$AE$62,0),MATCH(Y$1&amp;$R915,$AF$1:$CM$1&amp;$AF$2:$CM$2,0))*VLOOKUP($Q915,$C$17:$M$20,COUNTBLANK($D$15:I$15)+1,FALSE)</f>
        <v>0</v>
      </c>
      <c r="Z915" s="3">
        <f t="array" ref="Z915">INDEX($AF$3:$CM$62,MATCH($S915,$AE$3:$AE$62,0),MATCH(Z$1&amp;$R915,$AF$1:$CM$1&amp;$AF$2:$CM$2,0))*VLOOKUP($Q915,$C$17:$M$20,COUNTBLANK($D$15:J$15)+1,FALSE)</f>
        <v>0.05</v>
      </c>
      <c r="AA915" s="3">
        <f t="array" ref="AA915">INDEX($AF$3:$CM$62,MATCH($S915,$AE$3:$AE$62,0),MATCH(AA$1&amp;$R915,$AF$1:$CM$1&amp;$AF$2:$CM$2,0))*VLOOKUP($Q915,$C$17:$M$20,COUNTBLANK($D$15:K$15)+1,FALSE)</f>
        <v>0.05</v>
      </c>
      <c r="AB915" s="3">
        <f t="array" ref="AB915">INDEX($AF$3:$CM$62,MATCH($S915,$AE$3:$AE$62,0),MATCH(AB$1&amp;$R915,$AF$1:$CM$1&amp;$AF$2:$CM$2,0))*VLOOKUP($Q915,$C$17:$M$20,COUNTBLANK($D$15:L$15)+1,FALSE)</f>
        <v>0</v>
      </c>
      <c r="AC915" s="3">
        <f t="array" ref="AC915">INDEX($AF$3:$CM$62,MATCH($S915,$AE$3:$AE$62,0),MATCH(AC$1&amp;$R915,$AF$1:$CM$1&amp;$AF$2:$CM$2,0))*VLOOKUP($Q915,$C$17:$M$20,COUNTBLANK($D$15:M$15)+1,FALSE)</f>
        <v>0</v>
      </c>
    </row>
    <row r="916" spans="17:29" x14ac:dyDescent="0.2">
      <c r="Q916" t="s">
        <v>421</v>
      </c>
      <c r="R916">
        <f t="shared" si="153"/>
        <v>4</v>
      </c>
      <c r="S916">
        <f t="shared" si="154"/>
        <v>14</v>
      </c>
      <c r="T916" s="3">
        <f t="array" ref="T916">INDEX($AF$3:$CM$62,MATCH($S916,$AE$3:$AE$62,0),MATCH(T$1&amp;$R916,$AF$1:$CM$1&amp;$AF$2:$CM$2,0))*VLOOKUP($Q916,$C$17:$M$20,COUNTBLANK($D$15:D$15)+1,FALSE)</f>
        <v>70</v>
      </c>
      <c r="U916" s="3">
        <f t="array" ref="U916">INDEX($AF$3:$CM$62,MATCH($S916,$AE$3:$AE$62,0),MATCH(U$1&amp;$R916,$AF$1:$CM$1&amp;$AF$2:$CM$2,0))*VLOOKUP($Q916,$C$17:$M$20,COUNTBLANK($D$15:E$15)+1,FALSE)</f>
        <v>0</v>
      </c>
      <c r="V916" s="3">
        <f t="array" ref="V916">INDEX($AF$3:$CM$62,MATCH($S916,$AE$3:$AE$62,0),MATCH(V$1&amp;$R916,$AF$1:$CM$1&amp;$AF$2:$CM$2,0))*VLOOKUP($Q916,$C$17:$M$20,COUNTBLANK($D$15:F$15)+1,FALSE)</f>
        <v>140</v>
      </c>
      <c r="W916" s="3">
        <f t="array" ref="W916">INDEX($AF$3:$CM$62,MATCH($S916,$AE$3:$AE$62,0),MATCH(W$1&amp;$R916,$AF$1:$CM$1&amp;$AF$2:$CM$2,0))*VLOOKUP($Q916,$C$17:$M$20,COUNTBLANK($D$15:G$15)+1,FALSE)</f>
        <v>0</v>
      </c>
      <c r="X916" s="3">
        <f t="array" ref="X916">INDEX($AF$3:$CM$62,MATCH($S916,$AE$3:$AE$62,0),MATCH(X$1&amp;$R916,$AF$1:$CM$1&amp;$AF$2:$CM$2,0))*VLOOKUP($Q916,$C$17:$M$20,COUNTBLANK($D$15:H$15)+1,FALSE)</f>
        <v>0</v>
      </c>
      <c r="Y916" s="3">
        <f t="array" ref="Y916">INDEX($AF$3:$CM$62,MATCH($S916,$AE$3:$AE$62,0),MATCH(Y$1&amp;$R916,$AF$1:$CM$1&amp;$AF$2:$CM$2,0))*VLOOKUP($Q916,$C$17:$M$20,COUNTBLANK($D$15:I$15)+1,FALSE)</f>
        <v>0</v>
      </c>
      <c r="Z916" s="3">
        <f t="array" ref="Z916">INDEX($AF$3:$CM$62,MATCH($S916,$AE$3:$AE$62,0),MATCH(Z$1&amp;$R916,$AF$1:$CM$1&amp;$AF$2:$CM$2,0))*VLOOKUP($Q916,$C$17:$M$20,COUNTBLANK($D$15:J$15)+1,FALSE)</f>
        <v>0.05</v>
      </c>
      <c r="AA916" s="3">
        <f t="array" ref="AA916">INDEX($AF$3:$CM$62,MATCH($S916,$AE$3:$AE$62,0),MATCH(AA$1&amp;$R916,$AF$1:$CM$1&amp;$AF$2:$CM$2,0))*VLOOKUP($Q916,$C$17:$M$20,COUNTBLANK($D$15:K$15)+1,FALSE)</f>
        <v>0.05</v>
      </c>
      <c r="AB916" s="3">
        <f t="array" ref="AB916">INDEX($AF$3:$CM$62,MATCH($S916,$AE$3:$AE$62,0),MATCH(AB$1&amp;$R916,$AF$1:$CM$1&amp;$AF$2:$CM$2,0))*VLOOKUP($Q916,$C$17:$M$20,COUNTBLANK($D$15:L$15)+1,FALSE)</f>
        <v>0</v>
      </c>
      <c r="AC916" s="3">
        <f t="array" ref="AC916">INDEX($AF$3:$CM$62,MATCH($S916,$AE$3:$AE$62,0),MATCH(AC$1&amp;$R916,$AF$1:$CM$1&amp;$AF$2:$CM$2,0))*VLOOKUP($Q916,$C$17:$M$20,COUNTBLANK($D$15:M$15)+1,FALSE)</f>
        <v>0</v>
      </c>
    </row>
    <row r="917" spans="17:29" x14ac:dyDescent="0.2">
      <c r="Q917" t="s">
        <v>421</v>
      </c>
      <c r="R917">
        <f t="shared" si="153"/>
        <v>4</v>
      </c>
      <c r="S917">
        <f t="shared" si="154"/>
        <v>15</v>
      </c>
      <c r="T917" s="3">
        <f t="array" ref="T917">INDEX($AF$3:$CM$62,MATCH($S917,$AE$3:$AE$62,0),MATCH(T$1&amp;$R917,$AF$1:$CM$1&amp;$AF$2:$CM$2,0))*VLOOKUP($Q917,$C$17:$M$20,COUNTBLANK($D$15:D$15)+1,FALSE)</f>
        <v>75</v>
      </c>
      <c r="U917" s="3">
        <f t="array" ref="U917">INDEX($AF$3:$CM$62,MATCH($S917,$AE$3:$AE$62,0),MATCH(U$1&amp;$R917,$AF$1:$CM$1&amp;$AF$2:$CM$2,0))*VLOOKUP($Q917,$C$17:$M$20,COUNTBLANK($D$15:E$15)+1,FALSE)</f>
        <v>0</v>
      </c>
      <c r="V917" s="3">
        <f t="array" ref="V917">INDEX($AF$3:$CM$62,MATCH($S917,$AE$3:$AE$62,0),MATCH(V$1&amp;$R917,$AF$1:$CM$1&amp;$AF$2:$CM$2,0))*VLOOKUP($Q917,$C$17:$M$20,COUNTBLANK($D$15:F$15)+1,FALSE)</f>
        <v>150</v>
      </c>
      <c r="W917" s="3">
        <f t="array" ref="W917">INDEX($AF$3:$CM$62,MATCH($S917,$AE$3:$AE$62,0),MATCH(W$1&amp;$R917,$AF$1:$CM$1&amp;$AF$2:$CM$2,0))*VLOOKUP($Q917,$C$17:$M$20,COUNTBLANK($D$15:G$15)+1,FALSE)</f>
        <v>0</v>
      </c>
      <c r="X917" s="3">
        <f t="array" ref="X917">INDEX($AF$3:$CM$62,MATCH($S917,$AE$3:$AE$62,0),MATCH(X$1&amp;$R917,$AF$1:$CM$1&amp;$AF$2:$CM$2,0))*VLOOKUP($Q917,$C$17:$M$20,COUNTBLANK($D$15:H$15)+1,FALSE)</f>
        <v>0</v>
      </c>
      <c r="Y917" s="3">
        <f t="array" ref="Y917">INDEX($AF$3:$CM$62,MATCH($S917,$AE$3:$AE$62,0),MATCH(Y$1&amp;$R917,$AF$1:$CM$1&amp;$AF$2:$CM$2,0))*VLOOKUP($Q917,$C$17:$M$20,COUNTBLANK($D$15:I$15)+1,FALSE)</f>
        <v>0</v>
      </c>
      <c r="Z917" s="3">
        <f t="array" ref="Z917">INDEX($AF$3:$CM$62,MATCH($S917,$AE$3:$AE$62,0),MATCH(Z$1&amp;$R917,$AF$1:$CM$1&amp;$AF$2:$CM$2,0))*VLOOKUP($Q917,$C$17:$M$20,COUNTBLANK($D$15:J$15)+1,FALSE)</f>
        <v>0.05</v>
      </c>
      <c r="AA917" s="3">
        <f t="array" ref="AA917">INDEX($AF$3:$CM$62,MATCH($S917,$AE$3:$AE$62,0),MATCH(AA$1&amp;$R917,$AF$1:$CM$1&amp;$AF$2:$CM$2,0))*VLOOKUP($Q917,$C$17:$M$20,COUNTBLANK($D$15:K$15)+1,FALSE)</f>
        <v>0.05</v>
      </c>
      <c r="AB917" s="3">
        <f t="array" ref="AB917">INDEX($AF$3:$CM$62,MATCH($S917,$AE$3:$AE$62,0),MATCH(AB$1&amp;$R917,$AF$1:$CM$1&amp;$AF$2:$CM$2,0))*VLOOKUP($Q917,$C$17:$M$20,COUNTBLANK($D$15:L$15)+1,FALSE)</f>
        <v>0</v>
      </c>
      <c r="AC917" s="3">
        <f t="array" ref="AC917">INDEX($AF$3:$CM$62,MATCH($S917,$AE$3:$AE$62,0),MATCH(AC$1&amp;$R917,$AF$1:$CM$1&amp;$AF$2:$CM$2,0))*VLOOKUP($Q917,$C$17:$M$20,COUNTBLANK($D$15:M$15)+1,FALSE)</f>
        <v>0</v>
      </c>
    </row>
    <row r="918" spans="17:29" x14ac:dyDescent="0.2">
      <c r="Q918" t="s">
        <v>421</v>
      </c>
      <c r="R918">
        <f t="shared" si="153"/>
        <v>4</v>
      </c>
      <c r="S918">
        <f t="shared" si="154"/>
        <v>16</v>
      </c>
      <c r="T918" s="3">
        <f t="array" ref="T918">INDEX($AF$3:$CM$62,MATCH($S918,$AE$3:$AE$62,0),MATCH(T$1&amp;$R918,$AF$1:$CM$1&amp;$AF$2:$CM$2,0))*VLOOKUP($Q918,$C$17:$M$20,COUNTBLANK($D$15:D$15)+1,FALSE)</f>
        <v>80</v>
      </c>
      <c r="U918" s="3">
        <f t="array" ref="U918">INDEX($AF$3:$CM$62,MATCH($S918,$AE$3:$AE$62,0),MATCH(U$1&amp;$R918,$AF$1:$CM$1&amp;$AF$2:$CM$2,0))*VLOOKUP($Q918,$C$17:$M$20,COUNTBLANK($D$15:E$15)+1,FALSE)</f>
        <v>0</v>
      </c>
      <c r="V918" s="3">
        <f t="array" ref="V918">INDEX($AF$3:$CM$62,MATCH($S918,$AE$3:$AE$62,0),MATCH(V$1&amp;$R918,$AF$1:$CM$1&amp;$AF$2:$CM$2,0))*VLOOKUP($Q918,$C$17:$M$20,COUNTBLANK($D$15:F$15)+1,FALSE)</f>
        <v>160</v>
      </c>
      <c r="W918" s="3">
        <f t="array" ref="W918">INDEX($AF$3:$CM$62,MATCH($S918,$AE$3:$AE$62,0),MATCH(W$1&amp;$R918,$AF$1:$CM$1&amp;$AF$2:$CM$2,0))*VLOOKUP($Q918,$C$17:$M$20,COUNTBLANK($D$15:G$15)+1,FALSE)</f>
        <v>0</v>
      </c>
      <c r="X918" s="3">
        <f t="array" ref="X918">INDEX($AF$3:$CM$62,MATCH($S918,$AE$3:$AE$62,0),MATCH(X$1&amp;$R918,$AF$1:$CM$1&amp;$AF$2:$CM$2,0))*VLOOKUP($Q918,$C$17:$M$20,COUNTBLANK($D$15:H$15)+1,FALSE)</f>
        <v>0</v>
      </c>
      <c r="Y918" s="3">
        <f t="array" ref="Y918">INDEX($AF$3:$CM$62,MATCH($S918,$AE$3:$AE$62,0),MATCH(Y$1&amp;$R918,$AF$1:$CM$1&amp;$AF$2:$CM$2,0))*VLOOKUP($Q918,$C$17:$M$20,COUNTBLANK($D$15:I$15)+1,FALSE)</f>
        <v>0</v>
      </c>
      <c r="Z918" s="3">
        <f t="array" ref="Z918">INDEX($AF$3:$CM$62,MATCH($S918,$AE$3:$AE$62,0),MATCH(Z$1&amp;$R918,$AF$1:$CM$1&amp;$AF$2:$CM$2,0))*VLOOKUP($Q918,$C$17:$M$20,COUNTBLANK($D$15:J$15)+1,FALSE)</f>
        <v>0.05</v>
      </c>
      <c r="AA918" s="3">
        <f t="array" ref="AA918">INDEX($AF$3:$CM$62,MATCH($S918,$AE$3:$AE$62,0),MATCH(AA$1&amp;$R918,$AF$1:$CM$1&amp;$AF$2:$CM$2,0))*VLOOKUP($Q918,$C$17:$M$20,COUNTBLANK($D$15:K$15)+1,FALSE)</f>
        <v>0.05</v>
      </c>
      <c r="AB918" s="3">
        <f t="array" ref="AB918">INDEX($AF$3:$CM$62,MATCH($S918,$AE$3:$AE$62,0),MATCH(AB$1&amp;$R918,$AF$1:$CM$1&amp;$AF$2:$CM$2,0))*VLOOKUP($Q918,$C$17:$M$20,COUNTBLANK($D$15:L$15)+1,FALSE)</f>
        <v>0</v>
      </c>
      <c r="AC918" s="3">
        <f t="array" ref="AC918">INDEX($AF$3:$CM$62,MATCH($S918,$AE$3:$AE$62,0),MATCH(AC$1&amp;$R918,$AF$1:$CM$1&amp;$AF$2:$CM$2,0))*VLOOKUP($Q918,$C$17:$M$20,COUNTBLANK($D$15:M$15)+1,FALSE)</f>
        <v>0</v>
      </c>
    </row>
    <row r="919" spans="17:29" x14ac:dyDescent="0.2">
      <c r="Q919" t="s">
        <v>421</v>
      </c>
      <c r="R919">
        <f t="shared" si="153"/>
        <v>4</v>
      </c>
      <c r="S919">
        <f t="shared" si="154"/>
        <v>17</v>
      </c>
      <c r="T919" s="3">
        <f t="array" ref="T919">INDEX($AF$3:$CM$62,MATCH($S919,$AE$3:$AE$62,0),MATCH(T$1&amp;$R919,$AF$1:$CM$1&amp;$AF$2:$CM$2,0))*VLOOKUP($Q919,$C$17:$M$20,COUNTBLANK($D$15:D$15)+1,FALSE)</f>
        <v>85</v>
      </c>
      <c r="U919" s="3">
        <f t="array" ref="U919">INDEX($AF$3:$CM$62,MATCH($S919,$AE$3:$AE$62,0),MATCH(U$1&amp;$R919,$AF$1:$CM$1&amp;$AF$2:$CM$2,0))*VLOOKUP($Q919,$C$17:$M$20,COUNTBLANK($D$15:E$15)+1,FALSE)</f>
        <v>0</v>
      </c>
      <c r="V919" s="3">
        <f t="array" ref="V919">INDEX($AF$3:$CM$62,MATCH($S919,$AE$3:$AE$62,0),MATCH(V$1&amp;$R919,$AF$1:$CM$1&amp;$AF$2:$CM$2,0))*VLOOKUP($Q919,$C$17:$M$20,COUNTBLANK($D$15:F$15)+1,FALSE)</f>
        <v>170</v>
      </c>
      <c r="W919" s="3">
        <f t="array" ref="W919">INDEX($AF$3:$CM$62,MATCH($S919,$AE$3:$AE$62,0),MATCH(W$1&amp;$R919,$AF$1:$CM$1&amp;$AF$2:$CM$2,0))*VLOOKUP($Q919,$C$17:$M$20,COUNTBLANK($D$15:G$15)+1,FALSE)</f>
        <v>0</v>
      </c>
      <c r="X919" s="3">
        <f t="array" ref="X919">INDEX($AF$3:$CM$62,MATCH($S919,$AE$3:$AE$62,0),MATCH(X$1&amp;$R919,$AF$1:$CM$1&amp;$AF$2:$CM$2,0))*VLOOKUP($Q919,$C$17:$M$20,COUNTBLANK($D$15:H$15)+1,FALSE)</f>
        <v>0</v>
      </c>
      <c r="Y919" s="3">
        <f t="array" ref="Y919">INDEX($AF$3:$CM$62,MATCH($S919,$AE$3:$AE$62,0),MATCH(Y$1&amp;$R919,$AF$1:$CM$1&amp;$AF$2:$CM$2,0))*VLOOKUP($Q919,$C$17:$M$20,COUNTBLANK($D$15:I$15)+1,FALSE)</f>
        <v>0</v>
      </c>
      <c r="Z919" s="3">
        <f t="array" ref="Z919">INDEX($AF$3:$CM$62,MATCH($S919,$AE$3:$AE$62,0),MATCH(Z$1&amp;$R919,$AF$1:$CM$1&amp;$AF$2:$CM$2,0))*VLOOKUP($Q919,$C$17:$M$20,COUNTBLANK($D$15:J$15)+1,FALSE)</f>
        <v>0.05</v>
      </c>
      <c r="AA919" s="3">
        <f t="array" ref="AA919">INDEX($AF$3:$CM$62,MATCH($S919,$AE$3:$AE$62,0),MATCH(AA$1&amp;$R919,$AF$1:$CM$1&amp;$AF$2:$CM$2,0))*VLOOKUP($Q919,$C$17:$M$20,COUNTBLANK($D$15:K$15)+1,FALSE)</f>
        <v>0.05</v>
      </c>
      <c r="AB919" s="3">
        <f t="array" ref="AB919">INDEX($AF$3:$CM$62,MATCH($S919,$AE$3:$AE$62,0),MATCH(AB$1&amp;$R919,$AF$1:$CM$1&amp;$AF$2:$CM$2,0))*VLOOKUP($Q919,$C$17:$M$20,COUNTBLANK($D$15:L$15)+1,FALSE)</f>
        <v>0</v>
      </c>
      <c r="AC919" s="3">
        <f t="array" ref="AC919">INDEX($AF$3:$CM$62,MATCH($S919,$AE$3:$AE$62,0),MATCH(AC$1&amp;$R919,$AF$1:$CM$1&amp;$AF$2:$CM$2,0))*VLOOKUP($Q919,$C$17:$M$20,COUNTBLANK($D$15:M$15)+1,FALSE)</f>
        <v>0</v>
      </c>
    </row>
    <row r="920" spans="17:29" x14ac:dyDescent="0.2">
      <c r="Q920" t="s">
        <v>421</v>
      </c>
      <c r="R920">
        <f t="shared" si="153"/>
        <v>4</v>
      </c>
      <c r="S920">
        <f t="shared" si="154"/>
        <v>18</v>
      </c>
      <c r="T920" s="3">
        <f t="array" ref="T920">INDEX($AF$3:$CM$62,MATCH($S920,$AE$3:$AE$62,0),MATCH(T$1&amp;$R920,$AF$1:$CM$1&amp;$AF$2:$CM$2,0))*VLOOKUP($Q920,$C$17:$M$20,COUNTBLANK($D$15:D$15)+1,FALSE)</f>
        <v>90</v>
      </c>
      <c r="U920" s="3">
        <f t="array" ref="U920">INDEX($AF$3:$CM$62,MATCH($S920,$AE$3:$AE$62,0),MATCH(U$1&amp;$R920,$AF$1:$CM$1&amp;$AF$2:$CM$2,0))*VLOOKUP($Q920,$C$17:$M$20,COUNTBLANK($D$15:E$15)+1,FALSE)</f>
        <v>0</v>
      </c>
      <c r="V920" s="3">
        <f t="array" ref="V920">INDEX($AF$3:$CM$62,MATCH($S920,$AE$3:$AE$62,0),MATCH(V$1&amp;$R920,$AF$1:$CM$1&amp;$AF$2:$CM$2,0))*VLOOKUP($Q920,$C$17:$M$20,COUNTBLANK($D$15:F$15)+1,FALSE)</f>
        <v>180</v>
      </c>
      <c r="W920" s="3">
        <f t="array" ref="W920">INDEX($AF$3:$CM$62,MATCH($S920,$AE$3:$AE$62,0),MATCH(W$1&amp;$R920,$AF$1:$CM$1&amp;$AF$2:$CM$2,0))*VLOOKUP($Q920,$C$17:$M$20,COUNTBLANK($D$15:G$15)+1,FALSE)</f>
        <v>0</v>
      </c>
      <c r="X920" s="3">
        <f t="array" ref="X920">INDEX($AF$3:$CM$62,MATCH($S920,$AE$3:$AE$62,0),MATCH(X$1&amp;$R920,$AF$1:$CM$1&amp;$AF$2:$CM$2,0))*VLOOKUP($Q920,$C$17:$M$20,COUNTBLANK($D$15:H$15)+1,FALSE)</f>
        <v>0</v>
      </c>
      <c r="Y920" s="3">
        <f t="array" ref="Y920">INDEX($AF$3:$CM$62,MATCH($S920,$AE$3:$AE$62,0),MATCH(Y$1&amp;$R920,$AF$1:$CM$1&amp;$AF$2:$CM$2,0))*VLOOKUP($Q920,$C$17:$M$20,COUNTBLANK($D$15:I$15)+1,FALSE)</f>
        <v>0</v>
      </c>
      <c r="Z920" s="3">
        <f t="array" ref="Z920">INDEX($AF$3:$CM$62,MATCH($S920,$AE$3:$AE$62,0),MATCH(Z$1&amp;$R920,$AF$1:$CM$1&amp;$AF$2:$CM$2,0))*VLOOKUP($Q920,$C$17:$M$20,COUNTBLANK($D$15:J$15)+1,FALSE)</f>
        <v>0.05</v>
      </c>
      <c r="AA920" s="3">
        <f t="array" ref="AA920">INDEX($AF$3:$CM$62,MATCH($S920,$AE$3:$AE$62,0),MATCH(AA$1&amp;$R920,$AF$1:$CM$1&amp;$AF$2:$CM$2,0))*VLOOKUP($Q920,$C$17:$M$20,COUNTBLANK($D$15:K$15)+1,FALSE)</f>
        <v>0.05</v>
      </c>
      <c r="AB920" s="3">
        <f t="array" ref="AB920">INDEX($AF$3:$CM$62,MATCH($S920,$AE$3:$AE$62,0),MATCH(AB$1&amp;$R920,$AF$1:$CM$1&amp;$AF$2:$CM$2,0))*VLOOKUP($Q920,$C$17:$M$20,COUNTBLANK($D$15:L$15)+1,FALSE)</f>
        <v>0</v>
      </c>
      <c r="AC920" s="3">
        <f t="array" ref="AC920">INDEX($AF$3:$CM$62,MATCH($S920,$AE$3:$AE$62,0),MATCH(AC$1&amp;$R920,$AF$1:$CM$1&amp;$AF$2:$CM$2,0))*VLOOKUP($Q920,$C$17:$M$20,COUNTBLANK($D$15:M$15)+1,FALSE)</f>
        <v>0</v>
      </c>
    </row>
    <row r="921" spans="17:29" x14ac:dyDescent="0.2">
      <c r="Q921" t="s">
        <v>421</v>
      </c>
      <c r="R921">
        <f t="shared" si="153"/>
        <v>4</v>
      </c>
      <c r="S921">
        <f t="shared" si="154"/>
        <v>19</v>
      </c>
      <c r="T921" s="3">
        <f t="array" ref="T921">INDEX($AF$3:$CM$62,MATCH($S921,$AE$3:$AE$62,0),MATCH(T$1&amp;$R921,$AF$1:$CM$1&amp;$AF$2:$CM$2,0))*VLOOKUP($Q921,$C$17:$M$20,COUNTBLANK($D$15:D$15)+1,FALSE)</f>
        <v>95</v>
      </c>
      <c r="U921" s="3">
        <f t="array" ref="U921">INDEX($AF$3:$CM$62,MATCH($S921,$AE$3:$AE$62,0),MATCH(U$1&amp;$R921,$AF$1:$CM$1&amp;$AF$2:$CM$2,0))*VLOOKUP($Q921,$C$17:$M$20,COUNTBLANK($D$15:E$15)+1,FALSE)</f>
        <v>0</v>
      </c>
      <c r="V921" s="3">
        <f t="array" ref="V921">INDEX($AF$3:$CM$62,MATCH($S921,$AE$3:$AE$62,0),MATCH(V$1&amp;$R921,$AF$1:$CM$1&amp;$AF$2:$CM$2,0))*VLOOKUP($Q921,$C$17:$M$20,COUNTBLANK($D$15:F$15)+1,FALSE)</f>
        <v>190</v>
      </c>
      <c r="W921" s="3">
        <f t="array" ref="W921">INDEX($AF$3:$CM$62,MATCH($S921,$AE$3:$AE$62,0),MATCH(W$1&amp;$R921,$AF$1:$CM$1&amp;$AF$2:$CM$2,0))*VLOOKUP($Q921,$C$17:$M$20,COUNTBLANK($D$15:G$15)+1,FALSE)</f>
        <v>0</v>
      </c>
      <c r="X921" s="3">
        <f t="array" ref="X921">INDEX($AF$3:$CM$62,MATCH($S921,$AE$3:$AE$62,0),MATCH(X$1&amp;$R921,$AF$1:$CM$1&amp;$AF$2:$CM$2,0))*VLOOKUP($Q921,$C$17:$M$20,COUNTBLANK($D$15:H$15)+1,FALSE)</f>
        <v>0</v>
      </c>
      <c r="Y921" s="3">
        <f t="array" ref="Y921">INDEX($AF$3:$CM$62,MATCH($S921,$AE$3:$AE$62,0),MATCH(Y$1&amp;$R921,$AF$1:$CM$1&amp;$AF$2:$CM$2,0))*VLOOKUP($Q921,$C$17:$M$20,COUNTBLANK($D$15:I$15)+1,FALSE)</f>
        <v>0</v>
      </c>
      <c r="Z921" s="3">
        <f t="array" ref="Z921">INDEX($AF$3:$CM$62,MATCH($S921,$AE$3:$AE$62,0),MATCH(Z$1&amp;$R921,$AF$1:$CM$1&amp;$AF$2:$CM$2,0))*VLOOKUP($Q921,$C$17:$M$20,COUNTBLANK($D$15:J$15)+1,FALSE)</f>
        <v>0.05</v>
      </c>
      <c r="AA921" s="3">
        <f t="array" ref="AA921">INDEX($AF$3:$CM$62,MATCH($S921,$AE$3:$AE$62,0),MATCH(AA$1&amp;$R921,$AF$1:$CM$1&amp;$AF$2:$CM$2,0))*VLOOKUP($Q921,$C$17:$M$20,COUNTBLANK($D$15:K$15)+1,FALSE)</f>
        <v>0.05</v>
      </c>
      <c r="AB921" s="3">
        <f t="array" ref="AB921">INDEX($AF$3:$CM$62,MATCH($S921,$AE$3:$AE$62,0),MATCH(AB$1&amp;$R921,$AF$1:$CM$1&amp;$AF$2:$CM$2,0))*VLOOKUP($Q921,$C$17:$M$20,COUNTBLANK($D$15:L$15)+1,FALSE)</f>
        <v>0</v>
      </c>
      <c r="AC921" s="3">
        <f t="array" ref="AC921">INDEX($AF$3:$CM$62,MATCH($S921,$AE$3:$AE$62,0),MATCH(AC$1&amp;$R921,$AF$1:$CM$1&amp;$AF$2:$CM$2,0))*VLOOKUP($Q921,$C$17:$M$20,COUNTBLANK($D$15:M$15)+1,FALSE)</f>
        <v>0</v>
      </c>
    </row>
    <row r="922" spans="17:29" x14ac:dyDescent="0.2">
      <c r="Q922" t="s">
        <v>421</v>
      </c>
      <c r="R922">
        <f t="shared" si="153"/>
        <v>4</v>
      </c>
      <c r="S922">
        <f t="shared" si="154"/>
        <v>20</v>
      </c>
      <c r="T922" s="3">
        <f t="array" ref="T922">INDEX($AF$3:$CM$62,MATCH($S922,$AE$3:$AE$62,0),MATCH(T$1&amp;$R922,$AF$1:$CM$1&amp;$AF$2:$CM$2,0))*VLOOKUP($Q922,$C$17:$M$20,COUNTBLANK($D$15:D$15)+1,FALSE)</f>
        <v>100</v>
      </c>
      <c r="U922" s="3">
        <f t="array" ref="U922">INDEX($AF$3:$CM$62,MATCH($S922,$AE$3:$AE$62,0),MATCH(U$1&amp;$R922,$AF$1:$CM$1&amp;$AF$2:$CM$2,0))*VLOOKUP($Q922,$C$17:$M$20,COUNTBLANK($D$15:E$15)+1,FALSE)</f>
        <v>0</v>
      </c>
      <c r="V922" s="3">
        <f t="array" ref="V922">INDEX($AF$3:$CM$62,MATCH($S922,$AE$3:$AE$62,0),MATCH(V$1&amp;$R922,$AF$1:$CM$1&amp;$AF$2:$CM$2,0))*VLOOKUP($Q922,$C$17:$M$20,COUNTBLANK($D$15:F$15)+1,FALSE)</f>
        <v>200</v>
      </c>
      <c r="W922" s="3">
        <f t="array" ref="W922">INDEX($AF$3:$CM$62,MATCH($S922,$AE$3:$AE$62,0),MATCH(W$1&amp;$R922,$AF$1:$CM$1&amp;$AF$2:$CM$2,0))*VLOOKUP($Q922,$C$17:$M$20,COUNTBLANK($D$15:G$15)+1,FALSE)</f>
        <v>0</v>
      </c>
      <c r="X922" s="3">
        <f t="array" ref="X922">INDEX($AF$3:$CM$62,MATCH($S922,$AE$3:$AE$62,0),MATCH(X$1&amp;$R922,$AF$1:$CM$1&amp;$AF$2:$CM$2,0))*VLOOKUP($Q922,$C$17:$M$20,COUNTBLANK($D$15:H$15)+1,FALSE)</f>
        <v>0</v>
      </c>
      <c r="Y922" s="3">
        <f t="array" ref="Y922">INDEX($AF$3:$CM$62,MATCH($S922,$AE$3:$AE$62,0),MATCH(Y$1&amp;$R922,$AF$1:$CM$1&amp;$AF$2:$CM$2,0))*VLOOKUP($Q922,$C$17:$M$20,COUNTBLANK($D$15:I$15)+1,FALSE)</f>
        <v>0</v>
      </c>
      <c r="Z922" s="3">
        <f t="array" ref="Z922">INDEX($AF$3:$CM$62,MATCH($S922,$AE$3:$AE$62,0),MATCH(Z$1&amp;$R922,$AF$1:$CM$1&amp;$AF$2:$CM$2,0))*VLOOKUP($Q922,$C$17:$M$20,COUNTBLANK($D$15:J$15)+1,FALSE)</f>
        <v>0.1</v>
      </c>
      <c r="AA922" s="3">
        <f t="array" ref="AA922">INDEX($AF$3:$CM$62,MATCH($S922,$AE$3:$AE$62,0),MATCH(AA$1&amp;$R922,$AF$1:$CM$1&amp;$AF$2:$CM$2,0))*VLOOKUP($Q922,$C$17:$M$20,COUNTBLANK($D$15:K$15)+1,FALSE)</f>
        <v>0.1</v>
      </c>
      <c r="AB922" s="3">
        <f t="array" ref="AB922">INDEX($AF$3:$CM$62,MATCH($S922,$AE$3:$AE$62,0),MATCH(AB$1&amp;$R922,$AF$1:$CM$1&amp;$AF$2:$CM$2,0))*VLOOKUP($Q922,$C$17:$M$20,COUNTBLANK($D$15:L$15)+1,FALSE)</f>
        <v>0</v>
      </c>
      <c r="AC922" s="3">
        <f t="array" ref="AC922">INDEX($AF$3:$CM$62,MATCH($S922,$AE$3:$AE$62,0),MATCH(AC$1&amp;$R922,$AF$1:$CM$1&amp;$AF$2:$CM$2,0))*VLOOKUP($Q922,$C$17:$M$20,COUNTBLANK($D$15:M$15)+1,FALSE)</f>
        <v>0</v>
      </c>
    </row>
    <row r="923" spans="17:29" x14ac:dyDescent="0.2">
      <c r="Q923" t="s">
        <v>421</v>
      </c>
      <c r="R923">
        <f t="shared" si="153"/>
        <v>4</v>
      </c>
      <c r="S923">
        <f t="shared" si="154"/>
        <v>21</v>
      </c>
      <c r="T923" s="3">
        <f t="array" ref="T923">INDEX($AF$3:$CM$62,MATCH($S923,$AE$3:$AE$62,0),MATCH(T$1&amp;$R923,$AF$1:$CM$1&amp;$AF$2:$CM$2,0))*VLOOKUP($Q923,$C$17:$M$20,COUNTBLANK($D$15:D$15)+1,FALSE)</f>
        <v>105</v>
      </c>
      <c r="U923" s="3">
        <f t="array" ref="U923">INDEX($AF$3:$CM$62,MATCH($S923,$AE$3:$AE$62,0),MATCH(U$1&amp;$R923,$AF$1:$CM$1&amp;$AF$2:$CM$2,0))*VLOOKUP($Q923,$C$17:$M$20,COUNTBLANK($D$15:E$15)+1,FALSE)</f>
        <v>0</v>
      </c>
      <c r="V923" s="3">
        <f t="array" ref="V923">INDEX($AF$3:$CM$62,MATCH($S923,$AE$3:$AE$62,0),MATCH(V$1&amp;$R923,$AF$1:$CM$1&amp;$AF$2:$CM$2,0))*VLOOKUP($Q923,$C$17:$M$20,COUNTBLANK($D$15:F$15)+1,FALSE)</f>
        <v>210</v>
      </c>
      <c r="W923" s="3">
        <f t="array" ref="W923">INDEX($AF$3:$CM$62,MATCH($S923,$AE$3:$AE$62,0),MATCH(W$1&amp;$R923,$AF$1:$CM$1&amp;$AF$2:$CM$2,0))*VLOOKUP($Q923,$C$17:$M$20,COUNTBLANK($D$15:G$15)+1,FALSE)</f>
        <v>0</v>
      </c>
      <c r="X923" s="3">
        <f t="array" ref="X923">INDEX($AF$3:$CM$62,MATCH($S923,$AE$3:$AE$62,0),MATCH(X$1&amp;$R923,$AF$1:$CM$1&amp;$AF$2:$CM$2,0))*VLOOKUP($Q923,$C$17:$M$20,COUNTBLANK($D$15:H$15)+1,FALSE)</f>
        <v>0</v>
      </c>
      <c r="Y923" s="3">
        <f t="array" ref="Y923">INDEX($AF$3:$CM$62,MATCH($S923,$AE$3:$AE$62,0),MATCH(Y$1&amp;$R923,$AF$1:$CM$1&amp;$AF$2:$CM$2,0))*VLOOKUP($Q923,$C$17:$M$20,COUNTBLANK($D$15:I$15)+1,FALSE)</f>
        <v>0</v>
      </c>
      <c r="Z923" s="3">
        <f t="array" ref="Z923">INDEX($AF$3:$CM$62,MATCH($S923,$AE$3:$AE$62,0),MATCH(Z$1&amp;$R923,$AF$1:$CM$1&amp;$AF$2:$CM$2,0))*VLOOKUP($Q923,$C$17:$M$20,COUNTBLANK($D$15:J$15)+1,FALSE)</f>
        <v>0.1</v>
      </c>
      <c r="AA923" s="3">
        <f t="array" ref="AA923">INDEX($AF$3:$CM$62,MATCH($S923,$AE$3:$AE$62,0),MATCH(AA$1&amp;$R923,$AF$1:$CM$1&amp;$AF$2:$CM$2,0))*VLOOKUP($Q923,$C$17:$M$20,COUNTBLANK($D$15:K$15)+1,FALSE)</f>
        <v>0.1</v>
      </c>
      <c r="AB923" s="3">
        <f t="array" ref="AB923">INDEX($AF$3:$CM$62,MATCH($S923,$AE$3:$AE$62,0),MATCH(AB$1&amp;$R923,$AF$1:$CM$1&amp;$AF$2:$CM$2,0))*VLOOKUP($Q923,$C$17:$M$20,COUNTBLANK($D$15:L$15)+1,FALSE)</f>
        <v>0</v>
      </c>
      <c r="AC923" s="3">
        <f t="array" ref="AC923">INDEX($AF$3:$CM$62,MATCH($S923,$AE$3:$AE$62,0),MATCH(AC$1&amp;$R923,$AF$1:$CM$1&amp;$AF$2:$CM$2,0))*VLOOKUP($Q923,$C$17:$M$20,COUNTBLANK($D$15:M$15)+1,FALSE)</f>
        <v>0</v>
      </c>
    </row>
    <row r="924" spans="17:29" x14ac:dyDescent="0.2">
      <c r="Q924" t="s">
        <v>421</v>
      </c>
      <c r="R924">
        <f t="shared" si="153"/>
        <v>4</v>
      </c>
      <c r="S924">
        <f t="shared" si="154"/>
        <v>22</v>
      </c>
      <c r="T924" s="3">
        <f t="array" ref="T924">INDEX($AF$3:$CM$62,MATCH($S924,$AE$3:$AE$62,0),MATCH(T$1&amp;$R924,$AF$1:$CM$1&amp;$AF$2:$CM$2,0))*VLOOKUP($Q924,$C$17:$M$20,COUNTBLANK($D$15:D$15)+1,FALSE)</f>
        <v>110</v>
      </c>
      <c r="U924" s="3">
        <f t="array" ref="U924">INDEX($AF$3:$CM$62,MATCH($S924,$AE$3:$AE$62,0),MATCH(U$1&amp;$R924,$AF$1:$CM$1&amp;$AF$2:$CM$2,0))*VLOOKUP($Q924,$C$17:$M$20,COUNTBLANK($D$15:E$15)+1,FALSE)</f>
        <v>0</v>
      </c>
      <c r="V924" s="3">
        <f t="array" ref="V924">INDEX($AF$3:$CM$62,MATCH($S924,$AE$3:$AE$62,0),MATCH(V$1&amp;$R924,$AF$1:$CM$1&amp;$AF$2:$CM$2,0))*VLOOKUP($Q924,$C$17:$M$20,COUNTBLANK($D$15:F$15)+1,FALSE)</f>
        <v>220</v>
      </c>
      <c r="W924" s="3">
        <f t="array" ref="W924">INDEX($AF$3:$CM$62,MATCH($S924,$AE$3:$AE$62,0),MATCH(W$1&amp;$R924,$AF$1:$CM$1&amp;$AF$2:$CM$2,0))*VLOOKUP($Q924,$C$17:$M$20,COUNTBLANK($D$15:G$15)+1,FALSE)</f>
        <v>0</v>
      </c>
      <c r="X924" s="3">
        <f t="array" ref="X924">INDEX($AF$3:$CM$62,MATCH($S924,$AE$3:$AE$62,0),MATCH(X$1&amp;$R924,$AF$1:$CM$1&amp;$AF$2:$CM$2,0))*VLOOKUP($Q924,$C$17:$M$20,COUNTBLANK($D$15:H$15)+1,FALSE)</f>
        <v>0</v>
      </c>
      <c r="Y924" s="3">
        <f t="array" ref="Y924">INDEX($AF$3:$CM$62,MATCH($S924,$AE$3:$AE$62,0),MATCH(Y$1&amp;$R924,$AF$1:$CM$1&amp;$AF$2:$CM$2,0))*VLOOKUP($Q924,$C$17:$M$20,COUNTBLANK($D$15:I$15)+1,FALSE)</f>
        <v>0</v>
      </c>
      <c r="Z924" s="3">
        <f t="array" ref="Z924">INDEX($AF$3:$CM$62,MATCH($S924,$AE$3:$AE$62,0),MATCH(Z$1&amp;$R924,$AF$1:$CM$1&amp;$AF$2:$CM$2,0))*VLOOKUP($Q924,$C$17:$M$20,COUNTBLANK($D$15:J$15)+1,FALSE)</f>
        <v>0.1</v>
      </c>
      <c r="AA924" s="3">
        <f t="array" ref="AA924">INDEX($AF$3:$CM$62,MATCH($S924,$AE$3:$AE$62,0),MATCH(AA$1&amp;$R924,$AF$1:$CM$1&amp;$AF$2:$CM$2,0))*VLOOKUP($Q924,$C$17:$M$20,COUNTBLANK($D$15:K$15)+1,FALSE)</f>
        <v>0.1</v>
      </c>
      <c r="AB924" s="3">
        <f t="array" ref="AB924">INDEX($AF$3:$CM$62,MATCH($S924,$AE$3:$AE$62,0),MATCH(AB$1&amp;$R924,$AF$1:$CM$1&amp;$AF$2:$CM$2,0))*VLOOKUP($Q924,$C$17:$M$20,COUNTBLANK($D$15:L$15)+1,FALSE)</f>
        <v>0</v>
      </c>
      <c r="AC924" s="3">
        <f t="array" ref="AC924">INDEX($AF$3:$CM$62,MATCH($S924,$AE$3:$AE$62,0),MATCH(AC$1&amp;$R924,$AF$1:$CM$1&amp;$AF$2:$CM$2,0))*VLOOKUP($Q924,$C$17:$M$20,COUNTBLANK($D$15:M$15)+1,FALSE)</f>
        <v>0</v>
      </c>
    </row>
    <row r="925" spans="17:29" x14ac:dyDescent="0.2">
      <c r="Q925" t="s">
        <v>421</v>
      </c>
      <c r="R925">
        <f t="shared" si="153"/>
        <v>4</v>
      </c>
      <c r="S925">
        <f t="shared" si="154"/>
        <v>23</v>
      </c>
      <c r="T925" s="3">
        <f t="array" ref="T925">INDEX($AF$3:$CM$62,MATCH($S925,$AE$3:$AE$62,0),MATCH(T$1&amp;$R925,$AF$1:$CM$1&amp;$AF$2:$CM$2,0))*VLOOKUP($Q925,$C$17:$M$20,COUNTBLANK($D$15:D$15)+1,FALSE)</f>
        <v>115</v>
      </c>
      <c r="U925" s="3">
        <f t="array" ref="U925">INDEX($AF$3:$CM$62,MATCH($S925,$AE$3:$AE$62,0),MATCH(U$1&amp;$R925,$AF$1:$CM$1&amp;$AF$2:$CM$2,0))*VLOOKUP($Q925,$C$17:$M$20,COUNTBLANK($D$15:E$15)+1,FALSE)</f>
        <v>0</v>
      </c>
      <c r="V925" s="3">
        <f t="array" ref="V925">INDEX($AF$3:$CM$62,MATCH($S925,$AE$3:$AE$62,0),MATCH(V$1&amp;$R925,$AF$1:$CM$1&amp;$AF$2:$CM$2,0))*VLOOKUP($Q925,$C$17:$M$20,COUNTBLANK($D$15:F$15)+1,FALSE)</f>
        <v>230</v>
      </c>
      <c r="W925" s="3">
        <f t="array" ref="W925">INDEX($AF$3:$CM$62,MATCH($S925,$AE$3:$AE$62,0),MATCH(W$1&amp;$R925,$AF$1:$CM$1&amp;$AF$2:$CM$2,0))*VLOOKUP($Q925,$C$17:$M$20,COUNTBLANK($D$15:G$15)+1,FALSE)</f>
        <v>0</v>
      </c>
      <c r="X925" s="3">
        <f t="array" ref="X925">INDEX($AF$3:$CM$62,MATCH($S925,$AE$3:$AE$62,0),MATCH(X$1&amp;$R925,$AF$1:$CM$1&amp;$AF$2:$CM$2,0))*VLOOKUP($Q925,$C$17:$M$20,COUNTBLANK($D$15:H$15)+1,FALSE)</f>
        <v>0</v>
      </c>
      <c r="Y925" s="3">
        <f t="array" ref="Y925">INDEX($AF$3:$CM$62,MATCH($S925,$AE$3:$AE$62,0),MATCH(Y$1&amp;$R925,$AF$1:$CM$1&amp;$AF$2:$CM$2,0))*VLOOKUP($Q925,$C$17:$M$20,COUNTBLANK($D$15:I$15)+1,FALSE)</f>
        <v>0</v>
      </c>
      <c r="Z925" s="3">
        <f t="array" ref="Z925">INDEX($AF$3:$CM$62,MATCH($S925,$AE$3:$AE$62,0),MATCH(Z$1&amp;$R925,$AF$1:$CM$1&amp;$AF$2:$CM$2,0))*VLOOKUP($Q925,$C$17:$M$20,COUNTBLANK($D$15:J$15)+1,FALSE)</f>
        <v>0.1</v>
      </c>
      <c r="AA925" s="3">
        <f t="array" ref="AA925">INDEX($AF$3:$CM$62,MATCH($S925,$AE$3:$AE$62,0),MATCH(AA$1&amp;$R925,$AF$1:$CM$1&amp;$AF$2:$CM$2,0))*VLOOKUP($Q925,$C$17:$M$20,COUNTBLANK($D$15:K$15)+1,FALSE)</f>
        <v>0.1</v>
      </c>
      <c r="AB925" s="3">
        <f t="array" ref="AB925">INDEX($AF$3:$CM$62,MATCH($S925,$AE$3:$AE$62,0),MATCH(AB$1&amp;$R925,$AF$1:$CM$1&amp;$AF$2:$CM$2,0))*VLOOKUP($Q925,$C$17:$M$20,COUNTBLANK($D$15:L$15)+1,FALSE)</f>
        <v>0</v>
      </c>
      <c r="AC925" s="3">
        <f t="array" ref="AC925">INDEX($AF$3:$CM$62,MATCH($S925,$AE$3:$AE$62,0),MATCH(AC$1&amp;$R925,$AF$1:$CM$1&amp;$AF$2:$CM$2,0))*VLOOKUP($Q925,$C$17:$M$20,COUNTBLANK($D$15:M$15)+1,FALSE)</f>
        <v>0</v>
      </c>
    </row>
    <row r="926" spans="17:29" x14ac:dyDescent="0.2">
      <c r="Q926" t="s">
        <v>421</v>
      </c>
      <c r="R926">
        <f t="shared" si="153"/>
        <v>4</v>
      </c>
      <c r="S926">
        <f t="shared" si="154"/>
        <v>24</v>
      </c>
      <c r="T926" s="3">
        <f t="array" ref="T926">INDEX($AF$3:$CM$62,MATCH($S926,$AE$3:$AE$62,0),MATCH(T$1&amp;$R926,$AF$1:$CM$1&amp;$AF$2:$CM$2,0))*VLOOKUP($Q926,$C$17:$M$20,COUNTBLANK($D$15:D$15)+1,FALSE)</f>
        <v>120</v>
      </c>
      <c r="U926" s="3">
        <f t="array" ref="U926">INDEX($AF$3:$CM$62,MATCH($S926,$AE$3:$AE$62,0),MATCH(U$1&amp;$R926,$AF$1:$CM$1&amp;$AF$2:$CM$2,0))*VLOOKUP($Q926,$C$17:$M$20,COUNTBLANK($D$15:E$15)+1,FALSE)</f>
        <v>0</v>
      </c>
      <c r="V926" s="3">
        <f t="array" ref="V926">INDEX($AF$3:$CM$62,MATCH($S926,$AE$3:$AE$62,0),MATCH(V$1&amp;$R926,$AF$1:$CM$1&amp;$AF$2:$CM$2,0))*VLOOKUP($Q926,$C$17:$M$20,COUNTBLANK($D$15:F$15)+1,FALSE)</f>
        <v>240</v>
      </c>
      <c r="W926" s="3">
        <f t="array" ref="W926">INDEX($AF$3:$CM$62,MATCH($S926,$AE$3:$AE$62,0),MATCH(W$1&amp;$R926,$AF$1:$CM$1&amp;$AF$2:$CM$2,0))*VLOOKUP($Q926,$C$17:$M$20,COUNTBLANK($D$15:G$15)+1,FALSE)</f>
        <v>0</v>
      </c>
      <c r="X926" s="3">
        <f t="array" ref="X926">INDEX($AF$3:$CM$62,MATCH($S926,$AE$3:$AE$62,0),MATCH(X$1&amp;$R926,$AF$1:$CM$1&amp;$AF$2:$CM$2,0))*VLOOKUP($Q926,$C$17:$M$20,COUNTBLANK($D$15:H$15)+1,FALSE)</f>
        <v>0</v>
      </c>
      <c r="Y926" s="3">
        <f t="array" ref="Y926">INDEX($AF$3:$CM$62,MATCH($S926,$AE$3:$AE$62,0),MATCH(Y$1&amp;$R926,$AF$1:$CM$1&amp;$AF$2:$CM$2,0))*VLOOKUP($Q926,$C$17:$M$20,COUNTBLANK($D$15:I$15)+1,FALSE)</f>
        <v>0</v>
      </c>
      <c r="Z926" s="3">
        <f t="array" ref="Z926">INDEX($AF$3:$CM$62,MATCH($S926,$AE$3:$AE$62,0),MATCH(Z$1&amp;$R926,$AF$1:$CM$1&amp;$AF$2:$CM$2,0))*VLOOKUP($Q926,$C$17:$M$20,COUNTBLANK($D$15:J$15)+1,FALSE)</f>
        <v>0.1</v>
      </c>
      <c r="AA926" s="3">
        <f t="array" ref="AA926">INDEX($AF$3:$CM$62,MATCH($S926,$AE$3:$AE$62,0),MATCH(AA$1&amp;$R926,$AF$1:$CM$1&amp;$AF$2:$CM$2,0))*VLOOKUP($Q926,$C$17:$M$20,COUNTBLANK($D$15:K$15)+1,FALSE)</f>
        <v>0.1</v>
      </c>
      <c r="AB926" s="3">
        <f t="array" ref="AB926">INDEX($AF$3:$CM$62,MATCH($S926,$AE$3:$AE$62,0),MATCH(AB$1&amp;$R926,$AF$1:$CM$1&amp;$AF$2:$CM$2,0))*VLOOKUP($Q926,$C$17:$M$20,COUNTBLANK($D$15:L$15)+1,FALSE)</f>
        <v>0</v>
      </c>
      <c r="AC926" s="3">
        <f t="array" ref="AC926">INDEX($AF$3:$CM$62,MATCH($S926,$AE$3:$AE$62,0),MATCH(AC$1&amp;$R926,$AF$1:$CM$1&amp;$AF$2:$CM$2,0))*VLOOKUP($Q926,$C$17:$M$20,COUNTBLANK($D$15:M$15)+1,FALSE)</f>
        <v>0</v>
      </c>
    </row>
    <row r="927" spans="17:29" x14ac:dyDescent="0.2">
      <c r="Q927" t="s">
        <v>421</v>
      </c>
      <c r="R927">
        <f t="shared" si="153"/>
        <v>4</v>
      </c>
      <c r="S927">
        <f t="shared" si="154"/>
        <v>25</v>
      </c>
      <c r="T927" s="3">
        <f t="array" ref="T927">INDEX($AF$3:$CM$62,MATCH($S927,$AE$3:$AE$62,0),MATCH(T$1&amp;$R927,$AF$1:$CM$1&amp;$AF$2:$CM$2,0))*VLOOKUP($Q927,$C$17:$M$20,COUNTBLANK($D$15:D$15)+1,FALSE)</f>
        <v>125</v>
      </c>
      <c r="U927" s="3">
        <f t="array" ref="U927">INDEX($AF$3:$CM$62,MATCH($S927,$AE$3:$AE$62,0),MATCH(U$1&amp;$R927,$AF$1:$CM$1&amp;$AF$2:$CM$2,0))*VLOOKUP($Q927,$C$17:$M$20,COUNTBLANK($D$15:E$15)+1,FALSE)</f>
        <v>0</v>
      </c>
      <c r="V927" s="3">
        <f t="array" ref="V927">INDEX($AF$3:$CM$62,MATCH($S927,$AE$3:$AE$62,0),MATCH(V$1&amp;$R927,$AF$1:$CM$1&amp;$AF$2:$CM$2,0))*VLOOKUP($Q927,$C$17:$M$20,COUNTBLANK($D$15:F$15)+1,FALSE)</f>
        <v>250</v>
      </c>
      <c r="W927" s="3">
        <f t="array" ref="W927">INDEX($AF$3:$CM$62,MATCH($S927,$AE$3:$AE$62,0),MATCH(W$1&amp;$R927,$AF$1:$CM$1&amp;$AF$2:$CM$2,0))*VLOOKUP($Q927,$C$17:$M$20,COUNTBLANK($D$15:G$15)+1,FALSE)</f>
        <v>0</v>
      </c>
      <c r="X927" s="3">
        <f t="array" ref="X927">INDEX($AF$3:$CM$62,MATCH($S927,$AE$3:$AE$62,0),MATCH(X$1&amp;$R927,$AF$1:$CM$1&amp;$AF$2:$CM$2,0))*VLOOKUP($Q927,$C$17:$M$20,COUNTBLANK($D$15:H$15)+1,FALSE)</f>
        <v>0</v>
      </c>
      <c r="Y927" s="3">
        <f t="array" ref="Y927">INDEX($AF$3:$CM$62,MATCH($S927,$AE$3:$AE$62,0),MATCH(Y$1&amp;$R927,$AF$1:$CM$1&amp;$AF$2:$CM$2,0))*VLOOKUP($Q927,$C$17:$M$20,COUNTBLANK($D$15:I$15)+1,FALSE)</f>
        <v>0</v>
      </c>
      <c r="Z927" s="3">
        <f t="array" ref="Z927">INDEX($AF$3:$CM$62,MATCH($S927,$AE$3:$AE$62,0),MATCH(Z$1&amp;$R927,$AF$1:$CM$1&amp;$AF$2:$CM$2,0))*VLOOKUP($Q927,$C$17:$M$20,COUNTBLANK($D$15:J$15)+1,FALSE)</f>
        <v>0.1</v>
      </c>
      <c r="AA927" s="3">
        <f t="array" ref="AA927">INDEX($AF$3:$CM$62,MATCH($S927,$AE$3:$AE$62,0),MATCH(AA$1&amp;$R927,$AF$1:$CM$1&amp;$AF$2:$CM$2,0))*VLOOKUP($Q927,$C$17:$M$20,COUNTBLANK($D$15:K$15)+1,FALSE)</f>
        <v>0.1</v>
      </c>
      <c r="AB927" s="3">
        <f t="array" ref="AB927">INDEX($AF$3:$CM$62,MATCH($S927,$AE$3:$AE$62,0),MATCH(AB$1&amp;$R927,$AF$1:$CM$1&amp;$AF$2:$CM$2,0))*VLOOKUP($Q927,$C$17:$M$20,COUNTBLANK($D$15:L$15)+1,FALSE)</f>
        <v>0</v>
      </c>
      <c r="AC927" s="3">
        <f t="array" ref="AC927">INDEX($AF$3:$CM$62,MATCH($S927,$AE$3:$AE$62,0),MATCH(AC$1&amp;$R927,$AF$1:$CM$1&amp;$AF$2:$CM$2,0))*VLOOKUP($Q927,$C$17:$M$20,COUNTBLANK($D$15:M$15)+1,FALSE)</f>
        <v>0</v>
      </c>
    </row>
    <row r="928" spans="17:29" x14ac:dyDescent="0.2">
      <c r="Q928" t="s">
        <v>421</v>
      </c>
      <c r="R928">
        <f t="shared" si="153"/>
        <v>4</v>
      </c>
      <c r="S928">
        <f t="shared" si="154"/>
        <v>26</v>
      </c>
      <c r="T928" s="3">
        <f t="array" ref="T928">INDEX($AF$3:$CM$62,MATCH($S928,$AE$3:$AE$62,0),MATCH(T$1&amp;$R928,$AF$1:$CM$1&amp;$AF$2:$CM$2,0))*VLOOKUP($Q928,$C$17:$M$20,COUNTBLANK($D$15:D$15)+1,FALSE)</f>
        <v>130</v>
      </c>
      <c r="U928" s="3">
        <f t="array" ref="U928">INDEX($AF$3:$CM$62,MATCH($S928,$AE$3:$AE$62,0),MATCH(U$1&amp;$R928,$AF$1:$CM$1&amp;$AF$2:$CM$2,0))*VLOOKUP($Q928,$C$17:$M$20,COUNTBLANK($D$15:E$15)+1,FALSE)</f>
        <v>0</v>
      </c>
      <c r="V928" s="3">
        <f t="array" ref="V928">INDEX($AF$3:$CM$62,MATCH($S928,$AE$3:$AE$62,0),MATCH(V$1&amp;$R928,$AF$1:$CM$1&amp;$AF$2:$CM$2,0))*VLOOKUP($Q928,$C$17:$M$20,COUNTBLANK($D$15:F$15)+1,FALSE)</f>
        <v>260</v>
      </c>
      <c r="W928" s="3">
        <f t="array" ref="W928">INDEX($AF$3:$CM$62,MATCH($S928,$AE$3:$AE$62,0),MATCH(W$1&amp;$R928,$AF$1:$CM$1&amp;$AF$2:$CM$2,0))*VLOOKUP($Q928,$C$17:$M$20,COUNTBLANK($D$15:G$15)+1,FALSE)</f>
        <v>0</v>
      </c>
      <c r="X928" s="3">
        <f t="array" ref="X928">INDEX($AF$3:$CM$62,MATCH($S928,$AE$3:$AE$62,0),MATCH(X$1&amp;$R928,$AF$1:$CM$1&amp;$AF$2:$CM$2,0))*VLOOKUP($Q928,$C$17:$M$20,COUNTBLANK($D$15:H$15)+1,FALSE)</f>
        <v>0</v>
      </c>
      <c r="Y928" s="3">
        <f t="array" ref="Y928">INDEX($AF$3:$CM$62,MATCH($S928,$AE$3:$AE$62,0),MATCH(Y$1&amp;$R928,$AF$1:$CM$1&amp;$AF$2:$CM$2,0))*VLOOKUP($Q928,$C$17:$M$20,COUNTBLANK($D$15:I$15)+1,FALSE)</f>
        <v>0</v>
      </c>
      <c r="Z928" s="3">
        <f t="array" ref="Z928">INDEX($AF$3:$CM$62,MATCH($S928,$AE$3:$AE$62,0),MATCH(Z$1&amp;$R928,$AF$1:$CM$1&amp;$AF$2:$CM$2,0))*VLOOKUP($Q928,$C$17:$M$20,COUNTBLANK($D$15:J$15)+1,FALSE)</f>
        <v>0.1</v>
      </c>
      <c r="AA928" s="3">
        <f t="array" ref="AA928">INDEX($AF$3:$CM$62,MATCH($S928,$AE$3:$AE$62,0),MATCH(AA$1&amp;$R928,$AF$1:$CM$1&amp;$AF$2:$CM$2,0))*VLOOKUP($Q928,$C$17:$M$20,COUNTBLANK($D$15:K$15)+1,FALSE)</f>
        <v>0.1</v>
      </c>
      <c r="AB928" s="3">
        <f t="array" ref="AB928">INDEX($AF$3:$CM$62,MATCH($S928,$AE$3:$AE$62,0),MATCH(AB$1&amp;$R928,$AF$1:$CM$1&amp;$AF$2:$CM$2,0))*VLOOKUP($Q928,$C$17:$M$20,COUNTBLANK($D$15:L$15)+1,FALSE)</f>
        <v>0</v>
      </c>
      <c r="AC928" s="3">
        <f t="array" ref="AC928">INDEX($AF$3:$CM$62,MATCH($S928,$AE$3:$AE$62,0),MATCH(AC$1&amp;$R928,$AF$1:$CM$1&amp;$AF$2:$CM$2,0))*VLOOKUP($Q928,$C$17:$M$20,COUNTBLANK($D$15:M$15)+1,FALSE)</f>
        <v>0</v>
      </c>
    </row>
    <row r="929" spans="17:29" x14ac:dyDescent="0.2">
      <c r="Q929" t="s">
        <v>421</v>
      </c>
      <c r="R929">
        <f t="shared" si="153"/>
        <v>4</v>
      </c>
      <c r="S929">
        <f t="shared" si="154"/>
        <v>27</v>
      </c>
      <c r="T929" s="3">
        <f t="array" ref="T929">INDEX($AF$3:$CM$62,MATCH($S929,$AE$3:$AE$62,0),MATCH(T$1&amp;$R929,$AF$1:$CM$1&amp;$AF$2:$CM$2,0))*VLOOKUP($Q929,$C$17:$M$20,COUNTBLANK($D$15:D$15)+1,FALSE)</f>
        <v>135</v>
      </c>
      <c r="U929" s="3">
        <f t="array" ref="U929">INDEX($AF$3:$CM$62,MATCH($S929,$AE$3:$AE$62,0),MATCH(U$1&amp;$R929,$AF$1:$CM$1&amp;$AF$2:$CM$2,0))*VLOOKUP($Q929,$C$17:$M$20,COUNTBLANK($D$15:E$15)+1,FALSE)</f>
        <v>0</v>
      </c>
      <c r="V929" s="3">
        <f t="array" ref="V929">INDEX($AF$3:$CM$62,MATCH($S929,$AE$3:$AE$62,0),MATCH(V$1&amp;$R929,$AF$1:$CM$1&amp;$AF$2:$CM$2,0))*VLOOKUP($Q929,$C$17:$M$20,COUNTBLANK($D$15:F$15)+1,FALSE)</f>
        <v>270</v>
      </c>
      <c r="W929" s="3">
        <f t="array" ref="W929">INDEX($AF$3:$CM$62,MATCH($S929,$AE$3:$AE$62,0),MATCH(W$1&amp;$R929,$AF$1:$CM$1&amp;$AF$2:$CM$2,0))*VLOOKUP($Q929,$C$17:$M$20,COUNTBLANK($D$15:G$15)+1,FALSE)</f>
        <v>0</v>
      </c>
      <c r="X929" s="3">
        <f t="array" ref="X929">INDEX($AF$3:$CM$62,MATCH($S929,$AE$3:$AE$62,0),MATCH(X$1&amp;$R929,$AF$1:$CM$1&amp;$AF$2:$CM$2,0))*VLOOKUP($Q929,$C$17:$M$20,COUNTBLANK($D$15:H$15)+1,FALSE)</f>
        <v>0</v>
      </c>
      <c r="Y929" s="3">
        <f t="array" ref="Y929">INDEX($AF$3:$CM$62,MATCH($S929,$AE$3:$AE$62,0),MATCH(Y$1&amp;$R929,$AF$1:$CM$1&amp;$AF$2:$CM$2,0))*VLOOKUP($Q929,$C$17:$M$20,COUNTBLANK($D$15:I$15)+1,FALSE)</f>
        <v>0</v>
      </c>
      <c r="Z929" s="3">
        <f t="array" ref="Z929">INDEX($AF$3:$CM$62,MATCH($S929,$AE$3:$AE$62,0),MATCH(Z$1&amp;$R929,$AF$1:$CM$1&amp;$AF$2:$CM$2,0))*VLOOKUP($Q929,$C$17:$M$20,COUNTBLANK($D$15:J$15)+1,FALSE)</f>
        <v>0.1</v>
      </c>
      <c r="AA929" s="3">
        <f t="array" ref="AA929">INDEX($AF$3:$CM$62,MATCH($S929,$AE$3:$AE$62,0),MATCH(AA$1&amp;$R929,$AF$1:$CM$1&amp;$AF$2:$CM$2,0))*VLOOKUP($Q929,$C$17:$M$20,COUNTBLANK($D$15:K$15)+1,FALSE)</f>
        <v>0.1</v>
      </c>
      <c r="AB929" s="3">
        <f t="array" ref="AB929">INDEX($AF$3:$CM$62,MATCH($S929,$AE$3:$AE$62,0),MATCH(AB$1&amp;$R929,$AF$1:$CM$1&amp;$AF$2:$CM$2,0))*VLOOKUP($Q929,$C$17:$M$20,COUNTBLANK($D$15:L$15)+1,FALSE)</f>
        <v>0</v>
      </c>
      <c r="AC929" s="3">
        <f t="array" ref="AC929">INDEX($AF$3:$CM$62,MATCH($S929,$AE$3:$AE$62,0),MATCH(AC$1&amp;$R929,$AF$1:$CM$1&amp;$AF$2:$CM$2,0))*VLOOKUP($Q929,$C$17:$M$20,COUNTBLANK($D$15:M$15)+1,FALSE)</f>
        <v>0</v>
      </c>
    </row>
    <row r="930" spans="17:29" x14ac:dyDescent="0.2">
      <c r="Q930" t="s">
        <v>421</v>
      </c>
      <c r="R930">
        <f t="shared" si="153"/>
        <v>4</v>
      </c>
      <c r="S930">
        <f t="shared" si="154"/>
        <v>28</v>
      </c>
      <c r="T930" s="3">
        <f t="array" ref="T930">INDEX($AF$3:$CM$62,MATCH($S930,$AE$3:$AE$62,0),MATCH(T$1&amp;$R930,$AF$1:$CM$1&amp;$AF$2:$CM$2,0))*VLOOKUP($Q930,$C$17:$M$20,COUNTBLANK($D$15:D$15)+1,FALSE)</f>
        <v>140</v>
      </c>
      <c r="U930" s="3">
        <f t="array" ref="U930">INDEX($AF$3:$CM$62,MATCH($S930,$AE$3:$AE$62,0),MATCH(U$1&amp;$R930,$AF$1:$CM$1&amp;$AF$2:$CM$2,0))*VLOOKUP($Q930,$C$17:$M$20,COUNTBLANK($D$15:E$15)+1,FALSE)</f>
        <v>0</v>
      </c>
      <c r="V930" s="3">
        <f t="array" ref="V930">INDEX($AF$3:$CM$62,MATCH($S930,$AE$3:$AE$62,0),MATCH(V$1&amp;$R930,$AF$1:$CM$1&amp;$AF$2:$CM$2,0))*VLOOKUP($Q930,$C$17:$M$20,COUNTBLANK($D$15:F$15)+1,FALSE)</f>
        <v>280</v>
      </c>
      <c r="W930" s="3">
        <f t="array" ref="W930">INDEX($AF$3:$CM$62,MATCH($S930,$AE$3:$AE$62,0),MATCH(W$1&amp;$R930,$AF$1:$CM$1&amp;$AF$2:$CM$2,0))*VLOOKUP($Q930,$C$17:$M$20,COUNTBLANK($D$15:G$15)+1,FALSE)</f>
        <v>0</v>
      </c>
      <c r="X930" s="3">
        <f t="array" ref="X930">INDEX($AF$3:$CM$62,MATCH($S930,$AE$3:$AE$62,0),MATCH(X$1&amp;$R930,$AF$1:$CM$1&amp;$AF$2:$CM$2,0))*VLOOKUP($Q930,$C$17:$M$20,COUNTBLANK($D$15:H$15)+1,FALSE)</f>
        <v>0</v>
      </c>
      <c r="Y930" s="3">
        <f t="array" ref="Y930">INDEX($AF$3:$CM$62,MATCH($S930,$AE$3:$AE$62,0),MATCH(Y$1&amp;$R930,$AF$1:$CM$1&amp;$AF$2:$CM$2,0))*VLOOKUP($Q930,$C$17:$M$20,COUNTBLANK($D$15:I$15)+1,FALSE)</f>
        <v>0</v>
      </c>
      <c r="Z930" s="3">
        <f t="array" ref="Z930">INDEX($AF$3:$CM$62,MATCH($S930,$AE$3:$AE$62,0),MATCH(Z$1&amp;$R930,$AF$1:$CM$1&amp;$AF$2:$CM$2,0))*VLOOKUP($Q930,$C$17:$M$20,COUNTBLANK($D$15:J$15)+1,FALSE)</f>
        <v>0.1</v>
      </c>
      <c r="AA930" s="3">
        <f t="array" ref="AA930">INDEX($AF$3:$CM$62,MATCH($S930,$AE$3:$AE$62,0),MATCH(AA$1&amp;$R930,$AF$1:$CM$1&amp;$AF$2:$CM$2,0))*VLOOKUP($Q930,$C$17:$M$20,COUNTBLANK($D$15:K$15)+1,FALSE)</f>
        <v>0.1</v>
      </c>
      <c r="AB930" s="3">
        <f t="array" ref="AB930">INDEX($AF$3:$CM$62,MATCH($S930,$AE$3:$AE$62,0),MATCH(AB$1&amp;$R930,$AF$1:$CM$1&amp;$AF$2:$CM$2,0))*VLOOKUP($Q930,$C$17:$M$20,COUNTBLANK($D$15:L$15)+1,FALSE)</f>
        <v>0</v>
      </c>
      <c r="AC930" s="3">
        <f t="array" ref="AC930">INDEX($AF$3:$CM$62,MATCH($S930,$AE$3:$AE$62,0),MATCH(AC$1&amp;$R930,$AF$1:$CM$1&amp;$AF$2:$CM$2,0))*VLOOKUP($Q930,$C$17:$M$20,COUNTBLANK($D$15:M$15)+1,FALSE)</f>
        <v>0</v>
      </c>
    </row>
    <row r="931" spans="17:29" x14ac:dyDescent="0.2">
      <c r="Q931" t="s">
        <v>421</v>
      </c>
      <c r="R931">
        <f t="shared" si="153"/>
        <v>4</v>
      </c>
      <c r="S931">
        <f t="shared" si="154"/>
        <v>29</v>
      </c>
      <c r="T931" s="3">
        <f t="array" ref="T931">INDEX($AF$3:$CM$62,MATCH($S931,$AE$3:$AE$62,0),MATCH(T$1&amp;$R931,$AF$1:$CM$1&amp;$AF$2:$CM$2,0))*VLOOKUP($Q931,$C$17:$M$20,COUNTBLANK($D$15:D$15)+1,FALSE)</f>
        <v>145</v>
      </c>
      <c r="U931" s="3">
        <f t="array" ref="U931">INDEX($AF$3:$CM$62,MATCH($S931,$AE$3:$AE$62,0),MATCH(U$1&amp;$R931,$AF$1:$CM$1&amp;$AF$2:$CM$2,0))*VLOOKUP($Q931,$C$17:$M$20,COUNTBLANK($D$15:E$15)+1,FALSE)</f>
        <v>0</v>
      </c>
      <c r="V931" s="3">
        <f t="array" ref="V931">INDEX($AF$3:$CM$62,MATCH($S931,$AE$3:$AE$62,0),MATCH(V$1&amp;$R931,$AF$1:$CM$1&amp;$AF$2:$CM$2,0))*VLOOKUP($Q931,$C$17:$M$20,COUNTBLANK($D$15:F$15)+1,FALSE)</f>
        <v>290</v>
      </c>
      <c r="W931" s="3">
        <f t="array" ref="W931">INDEX($AF$3:$CM$62,MATCH($S931,$AE$3:$AE$62,0),MATCH(W$1&amp;$R931,$AF$1:$CM$1&amp;$AF$2:$CM$2,0))*VLOOKUP($Q931,$C$17:$M$20,COUNTBLANK($D$15:G$15)+1,FALSE)</f>
        <v>0</v>
      </c>
      <c r="X931" s="3">
        <f t="array" ref="X931">INDEX($AF$3:$CM$62,MATCH($S931,$AE$3:$AE$62,0),MATCH(X$1&amp;$R931,$AF$1:$CM$1&amp;$AF$2:$CM$2,0))*VLOOKUP($Q931,$C$17:$M$20,COUNTBLANK($D$15:H$15)+1,FALSE)</f>
        <v>0</v>
      </c>
      <c r="Y931" s="3">
        <f t="array" ref="Y931">INDEX($AF$3:$CM$62,MATCH($S931,$AE$3:$AE$62,0),MATCH(Y$1&amp;$R931,$AF$1:$CM$1&amp;$AF$2:$CM$2,0))*VLOOKUP($Q931,$C$17:$M$20,COUNTBLANK($D$15:I$15)+1,FALSE)</f>
        <v>0</v>
      </c>
      <c r="Z931" s="3">
        <f t="array" ref="Z931">INDEX($AF$3:$CM$62,MATCH($S931,$AE$3:$AE$62,0),MATCH(Z$1&amp;$R931,$AF$1:$CM$1&amp;$AF$2:$CM$2,0))*VLOOKUP($Q931,$C$17:$M$20,COUNTBLANK($D$15:J$15)+1,FALSE)</f>
        <v>0.1</v>
      </c>
      <c r="AA931" s="3">
        <f t="array" ref="AA931">INDEX($AF$3:$CM$62,MATCH($S931,$AE$3:$AE$62,0),MATCH(AA$1&amp;$R931,$AF$1:$CM$1&amp;$AF$2:$CM$2,0))*VLOOKUP($Q931,$C$17:$M$20,COUNTBLANK($D$15:K$15)+1,FALSE)</f>
        <v>0.1</v>
      </c>
      <c r="AB931" s="3">
        <f t="array" ref="AB931">INDEX($AF$3:$CM$62,MATCH($S931,$AE$3:$AE$62,0),MATCH(AB$1&amp;$R931,$AF$1:$CM$1&amp;$AF$2:$CM$2,0))*VLOOKUP($Q931,$C$17:$M$20,COUNTBLANK($D$15:L$15)+1,FALSE)</f>
        <v>0</v>
      </c>
      <c r="AC931" s="3">
        <f t="array" ref="AC931">INDEX($AF$3:$CM$62,MATCH($S931,$AE$3:$AE$62,0),MATCH(AC$1&amp;$R931,$AF$1:$CM$1&amp;$AF$2:$CM$2,0))*VLOOKUP($Q931,$C$17:$M$20,COUNTBLANK($D$15:M$15)+1,FALSE)</f>
        <v>0</v>
      </c>
    </row>
    <row r="932" spans="17:29" x14ac:dyDescent="0.2">
      <c r="Q932" t="s">
        <v>421</v>
      </c>
      <c r="R932">
        <f t="shared" si="153"/>
        <v>4</v>
      </c>
      <c r="S932">
        <f t="shared" si="154"/>
        <v>30</v>
      </c>
      <c r="T932" s="3">
        <f t="array" ref="T932">INDEX($AF$3:$CM$62,MATCH($S932,$AE$3:$AE$62,0),MATCH(T$1&amp;$R932,$AF$1:$CM$1&amp;$AF$2:$CM$2,0))*VLOOKUP($Q932,$C$17:$M$20,COUNTBLANK($D$15:D$15)+1,FALSE)</f>
        <v>150</v>
      </c>
      <c r="U932" s="3">
        <f t="array" ref="U932">INDEX($AF$3:$CM$62,MATCH($S932,$AE$3:$AE$62,0),MATCH(U$1&amp;$R932,$AF$1:$CM$1&amp;$AF$2:$CM$2,0))*VLOOKUP($Q932,$C$17:$M$20,COUNTBLANK($D$15:E$15)+1,FALSE)</f>
        <v>0</v>
      </c>
      <c r="V932" s="3">
        <f t="array" ref="V932">INDEX($AF$3:$CM$62,MATCH($S932,$AE$3:$AE$62,0),MATCH(V$1&amp;$R932,$AF$1:$CM$1&amp;$AF$2:$CM$2,0))*VLOOKUP($Q932,$C$17:$M$20,COUNTBLANK($D$15:F$15)+1,FALSE)</f>
        <v>300</v>
      </c>
      <c r="W932" s="3">
        <f t="array" ref="W932">INDEX($AF$3:$CM$62,MATCH($S932,$AE$3:$AE$62,0),MATCH(W$1&amp;$R932,$AF$1:$CM$1&amp;$AF$2:$CM$2,0))*VLOOKUP($Q932,$C$17:$M$20,COUNTBLANK($D$15:G$15)+1,FALSE)</f>
        <v>0</v>
      </c>
      <c r="X932" s="3">
        <f t="array" ref="X932">INDEX($AF$3:$CM$62,MATCH($S932,$AE$3:$AE$62,0),MATCH(X$1&amp;$R932,$AF$1:$CM$1&amp;$AF$2:$CM$2,0))*VLOOKUP($Q932,$C$17:$M$20,COUNTBLANK($D$15:H$15)+1,FALSE)</f>
        <v>0</v>
      </c>
      <c r="Y932" s="3">
        <f t="array" ref="Y932">INDEX($AF$3:$CM$62,MATCH($S932,$AE$3:$AE$62,0),MATCH(Y$1&amp;$R932,$AF$1:$CM$1&amp;$AF$2:$CM$2,0))*VLOOKUP($Q932,$C$17:$M$20,COUNTBLANK($D$15:I$15)+1,FALSE)</f>
        <v>0</v>
      </c>
      <c r="Z932" s="3">
        <f t="array" ref="Z932">INDEX($AF$3:$CM$62,MATCH($S932,$AE$3:$AE$62,0),MATCH(Z$1&amp;$R932,$AF$1:$CM$1&amp;$AF$2:$CM$2,0))*VLOOKUP($Q932,$C$17:$M$20,COUNTBLANK($D$15:J$15)+1,FALSE)</f>
        <v>0.15</v>
      </c>
      <c r="AA932" s="3">
        <f t="array" ref="AA932">INDEX($AF$3:$CM$62,MATCH($S932,$AE$3:$AE$62,0),MATCH(AA$1&amp;$R932,$AF$1:$CM$1&amp;$AF$2:$CM$2,0))*VLOOKUP($Q932,$C$17:$M$20,COUNTBLANK($D$15:K$15)+1,FALSE)</f>
        <v>0.15</v>
      </c>
      <c r="AB932" s="3">
        <f t="array" ref="AB932">INDEX($AF$3:$CM$62,MATCH($S932,$AE$3:$AE$62,0),MATCH(AB$1&amp;$R932,$AF$1:$CM$1&amp;$AF$2:$CM$2,0))*VLOOKUP($Q932,$C$17:$M$20,COUNTBLANK($D$15:L$15)+1,FALSE)</f>
        <v>0</v>
      </c>
      <c r="AC932" s="3">
        <f t="array" ref="AC932">INDEX($AF$3:$CM$62,MATCH($S932,$AE$3:$AE$62,0),MATCH(AC$1&amp;$R932,$AF$1:$CM$1&amp;$AF$2:$CM$2,0))*VLOOKUP($Q932,$C$17:$M$20,COUNTBLANK($D$15:M$15)+1,FALSE)</f>
        <v>0</v>
      </c>
    </row>
    <row r="933" spans="17:29" x14ac:dyDescent="0.2">
      <c r="Q933" t="s">
        <v>421</v>
      </c>
      <c r="R933">
        <f t="shared" si="153"/>
        <v>4</v>
      </c>
      <c r="S933">
        <f t="shared" si="154"/>
        <v>31</v>
      </c>
      <c r="T933" s="3">
        <f t="array" ref="T933">INDEX($AF$3:$CM$62,MATCH($S933,$AE$3:$AE$62,0),MATCH(T$1&amp;$R933,$AF$1:$CM$1&amp;$AF$2:$CM$2,0))*VLOOKUP($Q933,$C$17:$M$20,COUNTBLANK($D$15:D$15)+1,FALSE)</f>
        <v>155</v>
      </c>
      <c r="U933" s="3">
        <f t="array" ref="U933">INDEX($AF$3:$CM$62,MATCH($S933,$AE$3:$AE$62,0),MATCH(U$1&amp;$R933,$AF$1:$CM$1&amp;$AF$2:$CM$2,0))*VLOOKUP($Q933,$C$17:$M$20,COUNTBLANK($D$15:E$15)+1,FALSE)</f>
        <v>0</v>
      </c>
      <c r="V933" s="3">
        <f t="array" ref="V933">INDEX($AF$3:$CM$62,MATCH($S933,$AE$3:$AE$62,0),MATCH(V$1&amp;$R933,$AF$1:$CM$1&amp;$AF$2:$CM$2,0))*VLOOKUP($Q933,$C$17:$M$20,COUNTBLANK($D$15:F$15)+1,FALSE)</f>
        <v>310</v>
      </c>
      <c r="W933" s="3">
        <f t="array" ref="W933">INDEX($AF$3:$CM$62,MATCH($S933,$AE$3:$AE$62,0),MATCH(W$1&amp;$R933,$AF$1:$CM$1&amp;$AF$2:$CM$2,0))*VLOOKUP($Q933,$C$17:$M$20,COUNTBLANK($D$15:G$15)+1,FALSE)</f>
        <v>0</v>
      </c>
      <c r="X933" s="3">
        <f t="array" ref="X933">INDEX($AF$3:$CM$62,MATCH($S933,$AE$3:$AE$62,0),MATCH(X$1&amp;$R933,$AF$1:$CM$1&amp;$AF$2:$CM$2,0))*VLOOKUP($Q933,$C$17:$M$20,COUNTBLANK($D$15:H$15)+1,FALSE)</f>
        <v>0</v>
      </c>
      <c r="Y933" s="3">
        <f t="array" ref="Y933">INDEX($AF$3:$CM$62,MATCH($S933,$AE$3:$AE$62,0),MATCH(Y$1&amp;$R933,$AF$1:$CM$1&amp;$AF$2:$CM$2,0))*VLOOKUP($Q933,$C$17:$M$20,COUNTBLANK($D$15:I$15)+1,FALSE)</f>
        <v>0</v>
      </c>
      <c r="Z933" s="3">
        <f t="array" ref="Z933">INDEX($AF$3:$CM$62,MATCH($S933,$AE$3:$AE$62,0),MATCH(Z$1&amp;$R933,$AF$1:$CM$1&amp;$AF$2:$CM$2,0))*VLOOKUP($Q933,$C$17:$M$20,COUNTBLANK($D$15:J$15)+1,FALSE)</f>
        <v>0.15</v>
      </c>
      <c r="AA933" s="3">
        <f t="array" ref="AA933">INDEX($AF$3:$CM$62,MATCH($S933,$AE$3:$AE$62,0),MATCH(AA$1&amp;$R933,$AF$1:$CM$1&amp;$AF$2:$CM$2,0))*VLOOKUP($Q933,$C$17:$M$20,COUNTBLANK($D$15:K$15)+1,FALSE)</f>
        <v>0.15</v>
      </c>
      <c r="AB933" s="3">
        <f t="array" ref="AB933">INDEX($AF$3:$CM$62,MATCH($S933,$AE$3:$AE$62,0),MATCH(AB$1&amp;$R933,$AF$1:$CM$1&amp;$AF$2:$CM$2,0))*VLOOKUP($Q933,$C$17:$M$20,COUNTBLANK($D$15:L$15)+1,FALSE)</f>
        <v>0</v>
      </c>
      <c r="AC933" s="3">
        <f t="array" ref="AC933">INDEX($AF$3:$CM$62,MATCH($S933,$AE$3:$AE$62,0),MATCH(AC$1&amp;$R933,$AF$1:$CM$1&amp;$AF$2:$CM$2,0))*VLOOKUP($Q933,$C$17:$M$20,COUNTBLANK($D$15:M$15)+1,FALSE)</f>
        <v>0</v>
      </c>
    </row>
    <row r="934" spans="17:29" x14ac:dyDescent="0.2">
      <c r="Q934" t="s">
        <v>421</v>
      </c>
      <c r="R934">
        <f t="shared" si="153"/>
        <v>4</v>
      </c>
      <c r="S934">
        <f t="shared" si="154"/>
        <v>32</v>
      </c>
      <c r="T934" s="3">
        <f t="array" ref="T934">INDEX($AF$3:$CM$62,MATCH($S934,$AE$3:$AE$62,0),MATCH(T$1&amp;$R934,$AF$1:$CM$1&amp;$AF$2:$CM$2,0))*VLOOKUP($Q934,$C$17:$M$20,COUNTBLANK($D$15:D$15)+1,FALSE)</f>
        <v>160</v>
      </c>
      <c r="U934" s="3">
        <f t="array" ref="U934">INDEX($AF$3:$CM$62,MATCH($S934,$AE$3:$AE$62,0),MATCH(U$1&amp;$R934,$AF$1:$CM$1&amp;$AF$2:$CM$2,0))*VLOOKUP($Q934,$C$17:$M$20,COUNTBLANK($D$15:E$15)+1,FALSE)</f>
        <v>0</v>
      </c>
      <c r="V934" s="3">
        <f t="array" ref="V934">INDEX($AF$3:$CM$62,MATCH($S934,$AE$3:$AE$62,0),MATCH(V$1&amp;$R934,$AF$1:$CM$1&amp;$AF$2:$CM$2,0))*VLOOKUP($Q934,$C$17:$M$20,COUNTBLANK($D$15:F$15)+1,FALSE)</f>
        <v>320</v>
      </c>
      <c r="W934" s="3">
        <f t="array" ref="W934">INDEX($AF$3:$CM$62,MATCH($S934,$AE$3:$AE$62,0),MATCH(W$1&amp;$R934,$AF$1:$CM$1&amp;$AF$2:$CM$2,0))*VLOOKUP($Q934,$C$17:$M$20,COUNTBLANK($D$15:G$15)+1,FALSE)</f>
        <v>0</v>
      </c>
      <c r="X934" s="3">
        <f t="array" ref="X934">INDEX($AF$3:$CM$62,MATCH($S934,$AE$3:$AE$62,0),MATCH(X$1&amp;$R934,$AF$1:$CM$1&amp;$AF$2:$CM$2,0))*VLOOKUP($Q934,$C$17:$M$20,COUNTBLANK($D$15:H$15)+1,FALSE)</f>
        <v>0</v>
      </c>
      <c r="Y934" s="3">
        <f t="array" ref="Y934">INDEX($AF$3:$CM$62,MATCH($S934,$AE$3:$AE$62,0),MATCH(Y$1&amp;$R934,$AF$1:$CM$1&amp;$AF$2:$CM$2,0))*VLOOKUP($Q934,$C$17:$M$20,COUNTBLANK($D$15:I$15)+1,FALSE)</f>
        <v>0</v>
      </c>
      <c r="Z934" s="3">
        <f t="array" ref="Z934">INDEX($AF$3:$CM$62,MATCH($S934,$AE$3:$AE$62,0),MATCH(Z$1&amp;$R934,$AF$1:$CM$1&amp;$AF$2:$CM$2,0))*VLOOKUP($Q934,$C$17:$M$20,COUNTBLANK($D$15:J$15)+1,FALSE)</f>
        <v>0.15</v>
      </c>
      <c r="AA934" s="3">
        <f t="array" ref="AA934">INDEX($AF$3:$CM$62,MATCH($S934,$AE$3:$AE$62,0),MATCH(AA$1&amp;$R934,$AF$1:$CM$1&amp;$AF$2:$CM$2,0))*VLOOKUP($Q934,$C$17:$M$20,COUNTBLANK($D$15:K$15)+1,FALSE)</f>
        <v>0.15</v>
      </c>
      <c r="AB934" s="3">
        <f t="array" ref="AB934">INDEX($AF$3:$CM$62,MATCH($S934,$AE$3:$AE$62,0),MATCH(AB$1&amp;$R934,$AF$1:$CM$1&amp;$AF$2:$CM$2,0))*VLOOKUP($Q934,$C$17:$M$20,COUNTBLANK($D$15:L$15)+1,FALSE)</f>
        <v>0</v>
      </c>
      <c r="AC934" s="3">
        <f t="array" ref="AC934">INDEX($AF$3:$CM$62,MATCH($S934,$AE$3:$AE$62,0),MATCH(AC$1&amp;$R934,$AF$1:$CM$1&amp;$AF$2:$CM$2,0))*VLOOKUP($Q934,$C$17:$M$20,COUNTBLANK($D$15:M$15)+1,FALSE)</f>
        <v>0</v>
      </c>
    </row>
    <row r="935" spans="17:29" x14ac:dyDescent="0.2">
      <c r="Q935" t="s">
        <v>421</v>
      </c>
      <c r="R935">
        <f t="shared" si="153"/>
        <v>4</v>
      </c>
      <c r="S935">
        <f t="shared" si="154"/>
        <v>33</v>
      </c>
      <c r="T935" s="3">
        <f t="array" ref="T935">INDEX($AF$3:$CM$62,MATCH($S935,$AE$3:$AE$62,0),MATCH(T$1&amp;$R935,$AF$1:$CM$1&amp;$AF$2:$CM$2,0))*VLOOKUP($Q935,$C$17:$M$20,COUNTBLANK($D$15:D$15)+1,FALSE)</f>
        <v>165</v>
      </c>
      <c r="U935" s="3">
        <f t="array" ref="U935">INDEX($AF$3:$CM$62,MATCH($S935,$AE$3:$AE$62,0),MATCH(U$1&amp;$R935,$AF$1:$CM$1&amp;$AF$2:$CM$2,0))*VLOOKUP($Q935,$C$17:$M$20,COUNTBLANK($D$15:E$15)+1,FALSE)</f>
        <v>0</v>
      </c>
      <c r="V935" s="3">
        <f t="array" ref="V935">INDEX($AF$3:$CM$62,MATCH($S935,$AE$3:$AE$62,0),MATCH(V$1&amp;$R935,$AF$1:$CM$1&amp;$AF$2:$CM$2,0))*VLOOKUP($Q935,$C$17:$M$20,COUNTBLANK($D$15:F$15)+1,FALSE)</f>
        <v>330</v>
      </c>
      <c r="W935" s="3">
        <f t="array" ref="W935">INDEX($AF$3:$CM$62,MATCH($S935,$AE$3:$AE$62,0),MATCH(W$1&amp;$R935,$AF$1:$CM$1&amp;$AF$2:$CM$2,0))*VLOOKUP($Q935,$C$17:$M$20,COUNTBLANK($D$15:G$15)+1,FALSE)</f>
        <v>0</v>
      </c>
      <c r="X935" s="3">
        <f t="array" ref="X935">INDEX($AF$3:$CM$62,MATCH($S935,$AE$3:$AE$62,0),MATCH(X$1&amp;$R935,$AF$1:$CM$1&amp;$AF$2:$CM$2,0))*VLOOKUP($Q935,$C$17:$M$20,COUNTBLANK($D$15:H$15)+1,FALSE)</f>
        <v>0</v>
      </c>
      <c r="Y935" s="3">
        <f t="array" ref="Y935">INDEX($AF$3:$CM$62,MATCH($S935,$AE$3:$AE$62,0),MATCH(Y$1&amp;$R935,$AF$1:$CM$1&amp;$AF$2:$CM$2,0))*VLOOKUP($Q935,$C$17:$M$20,COUNTBLANK($D$15:I$15)+1,FALSE)</f>
        <v>0</v>
      </c>
      <c r="Z935" s="3">
        <f t="array" ref="Z935">INDEX($AF$3:$CM$62,MATCH($S935,$AE$3:$AE$62,0),MATCH(Z$1&amp;$R935,$AF$1:$CM$1&amp;$AF$2:$CM$2,0))*VLOOKUP($Q935,$C$17:$M$20,COUNTBLANK($D$15:J$15)+1,FALSE)</f>
        <v>0.15</v>
      </c>
      <c r="AA935" s="3">
        <f t="array" ref="AA935">INDEX($AF$3:$CM$62,MATCH($S935,$AE$3:$AE$62,0),MATCH(AA$1&amp;$R935,$AF$1:$CM$1&amp;$AF$2:$CM$2,0))*VLOOKUP($Q935,$C$17:$M$20,COUNTBLANK($D$15:K$15)+1,FALSE)</f>
        <v>0.15</v>
      </c>
      <c r="AB935" s="3">
        <f t="array" ref="AB935">INDEX($AF$3:$CM$62,MATCH($S935,$AE$3:$AE$62,0),MATCH(AB$1&amp;$R935,$AF$1:$CM$1&amp;$AF$2:$CM$2,0))*VLOOKUP($Q935,$C$17:$M$20,COUNTBLANK($D$15:L$15)+1,FALSE)</f>
        <v>0</v>
      </c>
      <c r="AC935" s="3">
        <f t="array" ref="AC935">INDEX($AF$3:$CM$62,MATCH($S935,$AE$3:$AE$62,0),MATCH(AC$1&amp;$R935,$AF$1:$CM$1&amp;$AF$2:$CM$2,0))*VLOOKUP($Q935,$C$17:$M$20,COUNTBLANK($D$15:M$15)+1,FALSE)</f>
        <v>0</v>
      </c>
    </row>
    <row r="936" spans="17:29" x14ac:dyDescent="0.2">
      <c r="Q936" t="s">
        <v>421</v>
      </c>
      <c r="R936">
        <f t="shared" si="153"/>
        <v>4</v>
      </c>
      <c r="S936">
        <f t="shared" si="154"/>
        <v>34</v>
      </c>
      <c r="T936" s="3">
        <f t="array" ref="T936">INDEX($AF$3:$CM$62,MATCH($S936,$AE$3:$AE$62,0),MATCH(T$1&amp;$R936,$AF$1:$CM$1&amp;$AF$2:$CM$2,0))*VLOOKUP($Q936,$C$17:$M$20,COUNTBLANK($D$15:D$15)+1,FALSE)</f>
        <v>170</v>
      </c>
      <c r="U936" s="3">
        <f t="array" ref="U936">INDEX($AF$3:$CM$62,MATCH($S936,$AE$3:$AE$62,0),MATCH(U$1&amp;$R936,$AF$1:$CM$1&amp;$AF$2:$CM$2,0))*VLOOKUP($Q936,$C$17:$M$20,COUNTBLANK($D$15:E$15)+1,FALSE)</f>
        <v>0</v>
      </c>
      <c r="V936" s="3">
        <f t="array" ref="V936">INDEX($AF$3:$CM$62,MATCH($S936,$AE$3:$AE$62,0),MATCH(V$1&amp;$R936,$AF$1:$CM$1&amp;$AF$2:$CM$2,0))*VLOOKUP($Q936,$C$17:$M$20,COUNTBLANK($D$15:F$15)+1,FALSE)</f>
        <v>340</v>
      </c>
      <c r="W936" s="3">
        <f t="array" ref="W936">INDEX($AF$3:$CM$62,MATCH($S936,$AE$3:$AE$62,0),MATCH(W$1&amp;$R936,$AF$1:$CM$1&amp;$AF$2:$CM$2,0))*VLOOKUP($Q936,$C$17:$M$20,COUNTBLANK($D$15:G$15)+1,FALSE)</f>
        <v>0</v>
      </c>
      <c r="X936" s="3">
        <f t="array" ref="X936">INDEX($AF$3:$CM$62,MATCH($S936,$AE$3:$AE$62,0),MATCH(X$1&amp;$R936,$AF$1:$CM$1&amp;$AF$2:$CM$2,0))*VLOOKUP($Q936,$C$17:$M$20,COUNTBLANK($D$15:H$15)+1,FALSE)</f>
        <v>0</v>
      </c>
      <c r="Y936" s="3">
        <f t="array" ref="Y936">INDEX($AF$3:$CM$62,MATCH($S936,$AE$3:$AE$62,0),MATCH(Y$1&amp;$R936,$AF$1:$CM$1&amp;$AF$2:$CM$2,0))*VLOOKUP($Q936,$C$17:$M$20,COUNTBLANK($D$15:I$15)+1,FALSE)</f>
        <v>0</v>
      </c>
      <c r="Z936" s="3">
        <f t="array" ref="Z936">INDEX($AF$3:$CM$62,MATCH($S936,$AE$3:$AE$62,0),MATCH(Z$1&amp;$R936,$AF$1:$CM$1&amp;$AF$2:$CM$2,0))*VLOOKUP($Q936,$C$17:$M$20,COUNTBLANK($D$15:J$15)+1,FALSE)</f>
        <v>0.15</v>
      </c>
      <c r="AA936" s="3">
        <f t="array" ref="AA936">INDEX($AF$3:$CM$62,MATCH($S936,$AE$3:$AE$62,0),MATCH(AA$1&amp;$R936,$AF$1:$CM$1&amp;$AF$2:$CM$2,0))*VLOOKUP($Q936,$C$17:$M$20,COUNTBLANK($D$15:K$15)+1,FALSE)</f>
        <v>0.15</v>
      </c>
      <c r="AB936" s="3">
        <f t="array" ref="AB936">INDEX($AF$3:$CM$62,MATCH($S936,$AE$3:$AE$62,0),MATCH(AB$1&amp;$R936,$AF$1:$CM$1&amp;$AF$2:$CM$2,0))*VLOOKUP($Q936,$C$17:$M$20,COUNTBLANK($D$15:L$15)+1,FALSE)</f>
        <v>0</v>
      </c>
      <c r="AC936" s="3">
        <f t="array" ref="AC936">INDEX($AF$3:$CM$62,MATCH($S936,$AE$3:$AE$62,0),MATCH(AC$1&amp;$R936,$AF$1:$CM$1&amp;$AF$2:$CM$2,0))*VLOOKUP($Q936,$C$17:$M$20,COUNTBLANK($D$15:M$15)+1,FALSE)</f>
        <v>0</v>
      </c>
    </row>
    <row r="937" spans="17:29" x14ac:dyDescent="0.2">
      <c r="Q937" t="s">
        <v>421</v>
      </c>
      <c r="R937">
        <f t="shared" si="153"/>
        <v>4</v>
      </c>
      <c r="S937">
        <f t="shared" si="154"/>
        <v>35</v>
      </c>
      <c r="T937" s="3">
        <f t="array" ref="T937">INDEX($AF$3:$CM$62,MATCH($S937,$AE$3:$AE$62,0),MATCH(T$1&amp;$R937,$AF$1:$CM$1&amp;$AF$2:$CM$2,0))*VLOOKUP($Q937,$C$17:$M$20,COUNTBLANK($D$15:D$15)+1,FALSE)</f>
        <v>175</v>
      </c>
      <c r="U937" s="3">
        <f t="array" ref="U937">INDEX($AF$3:$CM$62,MATCH($S937,$AE$3:$AE$62,0),MATCH(U$1&amp;$R937,$AF$1:$CM$1&amp;$AF$2:$CM$2,0))*VLOOKUP($Q937,$C$17:$M$20,COUNTBLANK($D$15:E$15)+1,FALSE)</f>
        <v>0</v>
      </c>
      <c r="V937" s="3">
        <f t="array" ref="V937">INDEX($AF$3:$CM$62,MATCH($S937,$AE$3:$AE$62,0),MATCH(V$1&amp;$R937,$AF$1:$CM$1&amp;$AF$2:$CM$2,0))*VLOOKUP($Q937,$C$17:$M$20,COUNTBLANK($D$15:F$15)+1,FALSE)</f>
        <v>350</v>
      </c>
      <c r="W937" s="3">
        <f t="array" ref="W937">INDEX($AF$3:$CM$62,MATCH($S937,$AE$3:$AE$62,0),MATCH(W$1&amp;$R937,$AF$1:$CM$1&amp;$AF$2:$CM$2,0))*VLOOKUP($Q937,$C$17:$M$20,COUNTBLANK($D$15:G$15)+1,FALSE)</f>
        <v>0</v>
      </c>
      <c r="X937" s="3">
        <f t="array" ref="X937">INDEX($AF$3:$CM$62,MATCH($S937,$AE$3:$AE$62,0),MATCH(X$1&amp;$R937,$AF$1:$CM$1&amp;$AF$2:$CM$2,0))*VLOOKUP($Q937,$C$17:$M$20,COUNTBLANK($D$15:H$15)+1,FALSE)</f>
        <v>0</v>
      </c>
      <c r="Y937" s="3">
        <f t="array" ref="Y937">INDEX($AF$3:$CM$62,MATCH($S937,$AE$3:$AE$62,0),MATCH(Y$1&amp;$R937,$AF$1:$CM$1&amp;$AF$2:$CM$2,0))*VLOOKUP($Q937,$C$17:$M$20,COUNTBLANK($D$15:I$15)+1,FALSE)</f>
        <v>0</v>
      </c>
      <c r="Z937" s="3">
        <f t="array" ref="Z937">INDEX($AF$3:$CM$62,MATCH($S937,$AE$3:$AE$62,0),MATCH(Z$1&amp;$R937,$AF$1:$CM$1&amp;$AF$2:$CM$2,0))*VLOOKUP($Q937,$C$17:$M$20,COUNTBLANK($D$15:J$15)+1,FALSE)</f>
        <v>0.15</v>
      </c>
      <c r="AA937" s="3">
        <f t="array" ref="AA937">INDEX($AF$3:$CM$62,MATCH($S937,$AE$3:$AE$62,0),MATCH(AA$1&amp;$R937,$AF$1:$CM$1&amp;$AF$2:$CM$2,0))*VLOOKUP($Q937,$C$17:$M$20,COUNTBLANK($D$15:K$15)+1,FALSE)</f>
        <v>0.15</v>
      </c>
      <c r="AB937" s="3">
        <f t="array" ref="AB937">INDEX($AF$3:$CM$62,MATCH($S937,$AE$3:$AE$62,0),MATCH(AB$1&amp;$R937,$AF$1:$CM$1&amp;$AF$2:$CM$2,0))*VLOOKUP($Q937,$C$17:$M$20,COUNTBLANK($D$15:L$15)+1,FALSE)</f>
        <v>0</v>
      </c>
      <c r="AC937" s="3">
        <f t="array" ref="AC937">INDEX($AF$3:$CM$62,MATCH($S937,$AE$3:$AE$62,0),MATCH(AC$1&amp;$R937,$AF$1:$CM$1&amp;$AF$2:$CM$2,0))*VLOOKUP($Q937,$C$17:$M$20,COUNTBLANK($D$15:M$15)+1,FALSE)</f>
        <v>0</v>
      </c>
    </row>
    <row r="938" spans="17:29" x14ac:dyDescent="0.2">
      <c r="Q938" t="s">
        <v>421</v>
      </c>
      <c r="R938">
        <f t="shared" si="153"/>
        <v>4</v>
      </c>
      <c r="S938">
        <f t="shared" si="154"/>
        <v>36</v>
      </c>
      <c r="T938" s="3">
        <f t="array" ref="T938">INDEX($AF$3:$CM$62,MATCH($S938,$AE$3:$AE$62,0),MATCH(T$1&amp;$R938,$AF$1:$CM$1&amp;$AF$2:$CM$2,0))*VLOOKUP($Q938,$C$17:$M$20,COUNTBLANK($D$15:D$15)+1,FALSE)</f>
        <v>180</v>
      </c>
      <c r="U938" s="3">
        <f t="array" ref="U938">INDEX($AF$3:$CM$62,MATCH($S938,$AE$3:$AE$62,0),MATCH(U$1&amp;$R938,$AF$1:$CM$1&amp;$AF$2:$CM$2,0))*VLOOKUP($Q938,$C$17:$M$20,COUNTBLANK($D$15:E$15)+1,FALSE)</f>
        <v>0</v>
      </c>
      <c r="V938" s="3">
        <f t="array" ref="V938">INDEX($AF$3:$CM$62,MATCH($S938,$AE$3:$AE$62,0),MATCH(V$1&amp;$R938,$AF$1:$CM$1&amp;$AF$2:$CM$2,0))*VLOOKUP($Q938,$C$17:$M$20,COUNTBLANK($D$15:F$15)+1,FALSE)</f>
        <v>360</v>
      </c>
      <c r="W938" s="3">
        <f t="array" ref="W938">INDEX($AF$3:$CM$62,MATCH($S938,$AE$3:$AE$62,0),MATCH(W$1&amp;$R938,$AF$1:$CM$1&amp;$AF$2:$CM$2,0))*VLOOKUP($Q938,$C$17:$M$20,COUNTBLANK($D$15:G$15)+1,FALSE)</f>
        <v>0</v>
      </c>
      <c r="X938" s="3">
        <f t="array" ref="X938">INDEX($AF$3:$CM$62,MATCH($S938,$AE$3:$AE$62,0),MATCH(X$1&amp;$R938,$AF$1:$CM$1&amp;$AF$2:$CM$2,0))*VLOOKUP($Q938,$C$17:$M$20,COUNTBLANK($D$15:H$15)+1,FALSE)</f>
        <v>0</v>
      </c>
      <c r="Y938" s="3">
        <f t="array" ref="Y938">INDEX($AF$3:$CM$62,MATCH($S938,$AE$3:$AE$62,0),MATCH(Y$1&amp;$R938,$AF$1:$CM$1&amp;$AF$2:$CM$2,0))*VLOOKUP($Q938,$C$17:$M$20,COUNTBLANK($D$15:I$15)+1,FALSE)</f>
        <v>0</v>
      </c>
      <c r="Z938" s="3">
        <f t="array" ref="Z938">INDEX($AF$3:$CM$62,MATCH($S938,$AE$3:$AE$62,0),MATCH(Z$1&amp;$R938,$AF$1:$CM$1&amp;$AF$2:$CM$2,0))*VLOOKUP($Q938,$C$17:$M$20,COUNTBLANK($D$15:J$15)+1,FALSE)</f>
        <v>0.15</v>
      </c>
      <c r="AA938" s="3">
        <f t="array" ref="AA938">INDEX($AF$3:$CM$62,MATCH($S938,$AE$3:$AE$62,0),MATCH(AA$1&amp;$R938,$AF$1:$CM$1&amp;$AF$2:$CM$2,0))*VLOOKUP($Q938,$C$17:$M$20,COUNTBLANK($D$15:K$15)+1,FALSE)</f>
        <v>0.15</v>
      </c>
      <c r="AB938" s="3">
        <f t="array" ref="AB938">INDEX($AF$3:$CM$62,MATCH($S938,$AE$3:$AE$62,0),MATCH(AB$1&amp;$R938,$AF$1:$CM$1&amp;$AF$2:$CM$2,0))*VLOOKUP($Q938,$C$17:$M$20,COUNTBLANK($D$15:L$15)+1,FALSE)</f>
        <v>0</v>
      </c>
      <c r="AC938" s="3">
        <f t="array" ref="AC938">INDEX($AF$3:$CM$62,MATCH($S938,$AE$3:$AE$62,0),MATCH(AC$1&amp;$R938,$AF$1:$CM$1&amp;$AF$2:$CM$2,0))*VLOOKUP($Q938,$C$17:$M$20,COUNTBLANK($D$15:M$15)+1,FALSE)</f>
        <v>0</v>
      </c>
    </row>
    <row r="939" spans="17:29" x14ac:dyDescent="0.2">
      <c r="Q939" t="s">
        <v>421</v>
      </c>
      <c r="R939">
        <f t="shared" si="153"/>
        <v>4</v>
      </c>
      <c r="S939">
        <f t="shared" si="154"/>
        <v>37</v>
      </c>
      <c r="T939" s="3">
        <f t="array" ref="T939">INDEX($AF$3:$CM$62,MATCH($S939,$AE$3:$AE$62,0),MATCH(T$1&amp;$R939,$AF$1:$CM$1&amp;$AF$2:$CM$2,0))*VLOOKUP($Q939,$C$17:$M$20,COUNTBLANK($D$15:D$15)+1,FALSE)</f>
        <v>185</v>
      </c>
      <c r="U939" s="3">
        <f t="array" ref="U939">INDEX($AF$3:$CM$62,MATCH($S939,$AE$3:$AE$62,0),MATCH(U$1&amp;$R939,$AF$1:$CM$1&amp;$AF$2:$CM$2,0))*VLOOKUP($Q939,$C$17:$M$20,COUNTBLANK($D$15:E$15)+1,FALSE)</f>
        <v>0</v>
      </c>
      <c r="V939" s="3">
        <f t="array" ref="V939">INDEX($AF$3:$CM$62,MATCH($S939,$AE$3:$AE$62,0),MATCH(V$1&amp;$R939,$AF$1:$CM$1&amp;$AF$2:$CM$2,0))*VLOOKUP($Q939,$C$17:$M$20,COUNTBLANK($D$15:F$15)+1,FALSE)</f>
        <v>370</v>
      </c>
      <c r="W939" s="3">
        <f t="array" ref="W939">INDEX($AF$3:$CM$62,MATCH($S939,$AE$3:$AE$62,0),MATCH(W$1&amp;$R939,$AF$1:$CM$1&amp;$AF$2:$CM$2,0))*VLOOKUP($Q939,$C$17:$M$20,COUNTBLANK($D$15:G$15)+1,FALSE)</f>
        <v>0</v>
      </c>
      <c r="X939" s="3">
        <f t="array" ref="X939">INDEX($AF$3:$CM$62,MATCH($S939,$AE$3:$AE$62,0),MATCH(X$1&amp;$R939,$AF$1:$CM$1&amp;$AF$2:$CM$2,0))*VLOOKUP($Q939,$C$17:$M$20,COUNTBLANK($D$15:H$15)+1,FALSE)</f>
        <v>0</v>
      </c>
      <c r="Y939" s="3">
        <f t="array" ref="Y939">INDEX($AF$3:$CM$62,MATCH($S939,$AE$3:$AE$62,0),MATCH(Y$1&amp;$R939,$AF$1:$CM$1&amp;$AF$2:$CM$2,0))*VLOOKUP($Q939,$C$17:$M$20,COUNTBLANK($D$15:I$15)+1,FALSE)</f>
        <v>0</v>
      </c>
      <c r="Z939" s="3">
        <f t="array" ref="Z939">INDEX($AF$3:$CM$62,MATCH($S939,$AE$3:$AE$62,0),MATCH(Z$1&amp;$R939,$AF$1:$CM$1&amp;$AF$2:$CM$2,0))*VLOOKUP($Q939,$C$17:$M$20,COUNTBLANK($D$15:J$15)+1,FALSE)</f>
        <v>0.15</v>
      </c>
      <c r="AA939" s="3">
        <f t="array" ref="AA939">INDEX($AF$3:$CM$62,MATCH($S939,$AE$3:$AE$62,0),MATCH(AA$1&amp;$R939,$AF$1:$CM$1&amp;$AF$2:$CM$2,0))*VLOOKUP($Q939,$C$17:$M$20,COUNTBLANK($D$15:K$15)+1,FALSE)</f>
        <v>0.15</v>
      </c>
      <c r="AB939" s="3">
        <f t="array" ref="AB939">INDEX($AF$3:$CM$62,MATCH($S939,$AE$3:$AE$62,0),MATCH(AB$1&amp;$R939,$AF$1:$CM$1&amp;$AF$2:$CM$2,0))*VLOOKUP($Q939,$C$17:$M$20,COUNTBLANK($D$15:L$15)+1,FALSE)</f>
        <v>0</v>
      </c>
      <c r="AC939" s="3">
        <f t="array" ref="AC939">INDEX($AF$3:$CM$62,MATCH($S939,$AE$3:$AE$62,0),MATCH(AC$1&amp;$R939,$AF$1:$CM$1&amp;$AF$2:$CM$2,0))*VLOOKUP($Q939,$C$17:$M$20,COUNTBLANK($D$15:M$15)+1,FALSE)</f>
        <v>0</v>
      </c>
    </row>
    <row r="940" spans="17:29" x14ac:dyDescent="0.2">
      <c r="Q940" t="s">
        <v>421</v>
      </c>
      <c r="R940">
        <f t="shared" ref="R940:R1003" si="155">R580</f>
        <v>4</v>
      </c>
      <c r="S940">
        <f t="shared" si="154"/>
        <v>38</v>
      </c>
      <c r="T940" s="3">
        <f t="array" ref="T940">INDEX($AF$3:$CM$62,MATCH($S940,$AE$3:$AE$62,0),MATCH(T$1&amp;$R940,$AF$1:$CM$1&amp;$AF$2:$CM$2,0))*VLOOKUP($Q940,$C$17:$M$20,COUNTBLANK($D$15:D$15)+1,FALSE)</f>
        <v>190</v>
      </c>
      <c r="U940" s="3">
        <f t="array" ref="U940">INDEX($AF$3:$CM$62,MATCH($S940,$AE$3:$AE$62,0),MATCH(U$1&amp;$R940,$AF$1:$CM$1&amp;$AF$2:$CM$2,0))*VLOOKUP($Q940,$C$17:$M$20,COUNTBLANK($D$15:E$15)+1,FALSE)</f>
        <v>0</v>
      </c>
      <c r="V940" s="3">
        <f t="array" ref="V940">INDEX($AF$3:$CM$62,MATCH($S940,$AE$3:$AE$62,0),MATCH(V$1&amp;$R940,$AF$1:$CM$1&amp;$AF$2:$CM$2,0))*VLOOKUP($Q940,$C$17:$M$20,COUNTBLANK($D$15:F$15)+1,FALSE)</f>
        <v>380</v>
      </c>
      <c r="W940" s="3">
        <f t="array" ref="W940">INDEX($AF$3:$CM$62,MATCH($S940,$AE$3:$AE$62,0),MATCH(W$1&amp;$R940,$AF$1:$CM$1&amp;$AF$2:$CM$2,0))*VLOOKUP($Q940,$C$17:$M$20,COUNTBLANK($D$15:G$15)+1,FALSE)</f>
        <v>0</v>
      </c>
      <c r="X940" s="3">
        <f t="array" ref="X940">INDEX($AF$3:$CM$62,MATCH($S940,$AE$3:$AE$62,0),MATCH(X$1&amp;$R940,$AF$1:$CM$1&amp;$AF$2:$CM$2,0))*VLOOKUP($Q940,$C$17:$M$20,COUNTBLANK($D$15:H$15)+1,FALSE)</f>
        <v>0</v>
      </c>
      <c r="Y940" s="3">
        <f t="array" ref="Y940">INDEX($AF$3:$CM$62,MATCH($S940,$AE$3:$AE$62,0),MATCH(Y$1&amp;$R940,$AF$1:$CM$1&amp;$AF$2:$CM$2,0))*VLOOKUP($Q940,$C$17:$M$20,COUNTBLANK($D$15:I$15)+1,FALSE)</f>
        <v>0</v>
      </c>
      <c r="Z940" s="3">
        <f t="array" ref="Z940">INDEX($AF$3:$CM$62,MATCH($S940,$AE$3:$AE$62,0),MATCH(Z$1&amp;$R940,$AF$1:$CM$1&amp;$AF$2:$CM$2,0))*VLOOKUP($Q940,$C$17:$M$20,COUNTBLANK($D$15:J$15)+1,FALSE)</f>
        <v>0.15</v>
      </c>
      <c r="AA940" s="3">
        <f t="array" ref="AA940">INDEX($AF$3:$CM$62,MATCH($S940,$AE$3:$AE$62,0),MATCH(AA$1&amp;$R940,$AF$1:$CM$1&amp;$AF$2:$CM$2,0))*VLOOKUP($Q940,$C$17:$M$20,COUNTBLANK($D$15:K$15)+1,FALSE)</f>
        <v>0.15</v>
      </c>
      <c r="AB940" s="3">
        <f t="array" ref="AB940">INDEX($AF$3:$CM$62,MATCH($S940,$AE$3:$AE$62,0),MATCH(AB$1&amp;$R940,$AF$1:$CM$1&amp;$AF$2:$CM$2,0))*VLOOKUP($Q940,$C$17:$M$20,COUNTBLANK($D$15:L$15)+1,FALSE)</f>
        <v>0</v>
      </c>
      <c r="AC940" s="3">
        <f t="array" ref="AC940">INDEX($AF$3:$CM$62,MATCH($S940,$AE$3:$AE$62,0),MATCH(AC$1&amp;$R940,$AF$1:$CM$1&amp;$AF$2:$CM$2,0))*VLOOKUP($Q940,$C$17:$M$20,COUNTBLANK($D$15:M$15)+1,FALSE)</f>
        <v>0</v>
      </c>
    </row>
    <row r="941" spans="17:29" x14ac:dyDescent="0.2">
      <c r="Q941" t="s">
        <v>421</v>
      </c>
      <c r="R941">
        <f t="shared" si="155"/>
        <v>4</v>
      </c>
      <c r="S941">
        <f t="shared" si="154"/>
        <v>39</v>
      </c>
      <c r="T941" s="3">
        <f t="array" ref="T941">INDEX($AF$3:$CM$62,MATCH($S941,$AE$3:$AE$62,0),MATCH(T$1&amp;$R941,$AF$1:$CM$1&amp;$AF$2:$CM$2,0))*VLOOKUP($Q941,$C$17:$M$20,COUNTBLANK($D$15:D$15)+1,FALSE)</f>
        <v>195</v>
      </c>
      <c r="U941" s="3">
        <f t="array" ref="U941">INDEX($AF$3:$CM$62,MATCH($S941,$AE$3:$AE$62,0),MATCH(U$1&amp;$R941,$AF$1:$CM$1&amp;$AF$2:$CM$2,0))*VLOOKUP($Q941,$C$17:$M$20,COUNTBLANK($D$15:E$15)+1,FALSE)</f>
        <v>0</v>
      </c>
      <c r="V941" s="3">
        <f t="array" ref="V941">INDEX($AF$3:$CM$62,MATCH($S941,$AE$3:$AE$62,0),MATCH(V$1&amp;$R941,$AF$1:$CM$1&amp;$AF$2:$CM$2,0))*VLOOKUP($Q941,$C$17:$M$20,COUNTBLANK($D$15:F$15)+1,FALSE)</f>
        <v>390</v>
      </c>
      <c r="W941" s="3">
        <f t="array" ref="W941">INDEX($AF$3:$CM$62,MATCH($S941,$AE$3:$AE$62,0),MATCH(W$1&amp;$R941,$AF$1:$CM$1&amp;$AF$2:$CM$2,0))*VLOOKUP($Q941,$C$17:$M$20,COUNTBLANK($D$15:G$15)+1,FALSE)</f>
        <v>0</v>
      </c>
      <c r="X941" s="3">
        <f t="array" ref="X941">INDEX($AF$3:$CM$62,MATCH($S941,$AE$3:$AE$62,0),MATCH(X$1&amp;$R941,$AF$1:$CM$1&amp;$AF$2:$CM$2,0))*VLOOKUP($Q941,$C$17:$M$20,COUNTBLANK($D$15:H$15)+1,FALSE)</f>
        <v>0</v>
      </c>
      <c r="Y941" s="3">
        <f t="array" ref="Y941">INDEX($AF$3:$CM$62,MATCH($S941,$AE$3:$AE$62,0),MATCH(Y$1&amp;$R941,$AF$1:$CM$1&amp;$AF$2:$CM$2,0))*VLOOKUP($Q941,$C$17:$M$20,COUNTBLANK($D$15:I$15)+1,FALSE)</f>
        <v>0</v>
      </c>
      <c r="Z941" s="3">
        <f t="array" ref="Z941">INDEX($AF$3:$CM$62,MATCH($S941,$AE$3:$AE$62,0),MATCH(Z$1&amp;$R941,$AF$1:$CM$1&amp;$AF$2:$CM$2,0))*VLOOKUP($Q941,$C$17:$M$20,COUNTBLANK($D$15:J$15)+1,FALSE)</f>
        <v>0.15</v>
      </c>
      <c r="AA941" s="3">
        <f t="array" ref="AA941">INDEX($AF$3:$CM$62,MATCH($S941,$AE$3:$AE$62,0),MATCH(AA$1&amp;$R941,$AF$1:$CM$1&amp;$AF$2:$CM$2,0))*VLOOKUP($Q941,$C$17:$M$20,COUNTBLANK($D$15:K$15)+1,FALSE)</f>
        <v>0.15</v>
      </c>
      <c r="AB941" s="3">
        <f t="array" ref="AB941">INDEX($AF$3:$CM$62,MATCH($S941,$AE$3:$AE$62,0),MATCH(AB$1&amp;$R941,$AF$1:$CM$1&amp;$AF$2:$CM$2,0))*VLOOKUP($Q941,$C$17:$M$20,COUNTBLANK($D$15:L$15)+1,FALSE)</f>
        <v>0</v>
      </c>
      <c r="AC941" s="3">
        <f t="array" ref="AC941">INDEX($AF$3:$CM$62,MATCH($S941,$AE$3:$AE$62,0),MATCH(AC$1&amp;$R941,$AF$1:$CM$1&amp;$AF$2:$CM$2,0))*VLOOKUP($Q941,$C$17:$M$20,COUNTBLANK($D$15:M$15)+1,FALSE)</f>
        <v>0</v>
      </c>
    </row>
    <row r="942" spans="17:29" x14ac:dyDescent="0.2">
      <c r="Q942" t="s">
        <v>421</v>
      </c>
      <c r="R942">
        <f t="shared" si="155"/>
        <v>4</v>
      </c>
      <c r="S942">
        <f t="shared" si="154"/>
        <v>40</v>
      </c>
      <c r="T942" s="3">
        <f t="array" ref="T942">INDEX($AF$3:$CM$62,MATCH($S942,$AE$3:$AE$62,0),MATCH(T$1&amp;$R942,$AF$1:$CM$1&amp;$AF$2:$CM$2,0))*VLOOKUP($Q942,$C$17:$M$20,COUNTBLANK($D$15:D$15)+1,FALSE)</f>
        <v>200</v>
      </c>
      <c r="U942" s="3">
        <f t="array" ref="U942">INDEX($AF$3:$CM$62,MATCH($S942,$AE$3:$AE$62,0),MATCH(U$1&amp;$R942,$AF$1:$CM$1&amp;$AF$2:$CM$2,0))*VLOOKUP($Q942,$C$17:$M$20,COUNTBLANK($D$15:E$15)+1,FALSE)</f>
        <v>0</v>
      </c>
      <c r="V942" s="3">
        <f t="array" ref="V942">INDEX($AF$3:$CM$62,MATCH($S942,$AE$3:$AE$62,0),MATCH(V$1&amp;$R942,$AF$1:$CM$1&amp;$AF$2:$CM$2,0))*VLOOKUP($Q942,$C$17:$M$20,COUNTBLANK($D$15:F$15)+1,FALSE)</f>
        <v>400</v>
      </c>
      <c r="W942" s="3">
        <f t="array" ref="W942">INDEX($AF$3:$CM$62,MATCH($S942,$AE$3:$AE$62,0),MATCH(W$1&amp;$R942,$AF$1:$CM$1&amp;$AF$2:$CM$2,0))*VLOOKUP($Q942,$C$17:$M$20,COUNTBLANK($D$15:G$15)+1,FALSE)</f>
        <v>0</v>
      </c>
      <c r="X942" s="3">
        <f t="array" ref="X942">INDEX($AF$3:$CM$62,MATCH($S942,$AE$3:$AE$62,0),MATCH(X$1&amp;$R942,$AF$1:$CM$1&amp;$AF$2:$CM$2,0))*VLOOKUP($Q942,$C$17:$M$20,COUNTBLANK($D$15:H$15)+1,FALSE)</f>
        <v>0</v>
      </c>
      <c r="Y942" s="3">
        <f t="array" ref="Y942">INDEX($AF$3:$CM$62,MATCH($S942,$AE$3:$AE$62,0),MATCH(Y$1&amp;$R942,$AF$1:$CM$1&amp;$AF$2:$CM$2,0))*VLOOKUP($Q942,$C$17:$M$20,COUNTBLANK($D$15:I$15)+1,FALSE)</f>
        <v>0</v>
      </c>
      <c r="Z942" s="3">
        <f t="array" ref="Z942">INDEX($AF$3:$CM$62,MATCH($S942,$AE$3:$AE$62,0),MATCH(Z$1&amp;$R942,$AF$1:$CM$1&amp;$AF$2:$CM$2,0))*VLOOKUP($Q942,$C$17:$M$20,COUNTBLANK($D$15:J$15)+1,FALSE)</f>
        <v>0.2</v>
      </c>
      <c r="AA942" s="3">
        <f t="array" ref="AA942">INDEX($AF$3:$CM$62,MATCH($S942,$AE$3:$AE$62,0),MATCH(AA$1&amp;$R942,$AF$1:$CM$1&amp;$AF$2:$CM$2,0))*VLOOKUP($Q942,$C$17:$M$20,COUNTBLANK($D$15:K$15)+1,FALSE)</f>
        <v>0.2</v>
      </c>
      <c r="AB942" s="3">
        <f t="array" ref="AB942">INDEX($AF$3:$CM$62,MATCH($S942,$AE$3:$AE$62,0),MATCH(AB$1&amp;$R942,$AF$1:$CM$1&amp;$AF$2:$CM$2,0))*VLOOKUP($Q942,$C$17:$M$20,COUNTBLANK($D$15:L$15)+1,FALSE)</f>
        <v>0</v>
      </c>
      <c r="AC942" s="3">
        <f t="array" ref="AC942">INDEX($AF$3:$CM$62,MATCH($S942,$AE$3:$AE$62,0),MATCH(AC$1&amp;$R942,$AF$1:$CM$1&amp;$AF$2:$CM$2,0))*VLOOKUP($Q942,$C$17:$M$20,COUNTBLANK($D$15:M$15)+1,FALSE)</f>
        <v>0</v>
      </c>
    </row>
    <row r="943" spans="17:29" x14ac:dyDescent="0.2">
      <c r="Q943" t="s">
        <v>421</v>
      </c>
      <c r="R943">
        <f t="shared" si="155"/>
        <v>4</v>
      </c>
      <c r="S943">
        <f t="shared" si="154"/>
        <v>41</v>
      </c>
      <c r="T943" s="3">
        <f t="array" ref="T943">INDEX($AF$3:$CM$62,MATCH($S943,$AE$3:$AE$62,0),MATCH(T$1&amp;$R943,$AF$1:$CM$1&amp;$AF$2:$CM$2,0))*VLOOKUP($Q943,$C$17:$M$20,COUNTBLANK($D$15:D$15)+1,FALSE)</f>
        <v>205</v>
      </c>
      <c r="U943" s="3">
        <f t="array" ref="U943">INDEX($AF$3:$CM$62,MATCH($S943,$AE$3:$AE$62,0),MATCH(U$1&amp;$R943,$AF$1:$CM$1&amp;$AF$2:$CM$2,0))*VLOOKUP($Q943,$C$17:$M$20,COUNTBLANK($D$15:E$15)+1,FALSE)</f>
        <v>0</v>
      </c>
      <c r="V943" s="3">
        <f t="array" ref="V943">INDEX($AF$3:$CM$62,MATCH($S943,$AE$3:$AE$62,0),MATCH(V$1&amp;$R943,$AF$1:$CM$1&amp;$AF$2:$CM$2,0))*VLOOKUP($Q943,$C$17:$M$20,COUNTBLANK($D$15:F$15)+1,FALSE)</f>
        <v>410</v>
      </c>
      <c r="W943" s="3">
        <f t="array" ref="W943">INDEX($AF$3:$CM$62,MATCH($S943,$AE$3:$AE$62,0),MATCH(W$1&amp;$R943,$AF$1:$CM$1&amp;$AF$2:$CM$2,0))*VLOOKUP($Q943,$C$17:$M$20,COUNTBLANK($D$15:G$15)+1,FALSE)</f>
        <v>0</v>
      </c>
      <c r="X943" s="3">
        <f t="array" ref="X943">INDEX($AF$3:$CM$62,MATCH($S943,$AE$3:$AE$62,0),MATCH(X$1&amp;$R943,$AF$1:$CM$1&amp;$AF$2:$CM$2,0))*VLOOKUP($Q943,$C$17:$M$20,COUNTBLANK($D$15:H$15)+1,FALSE)</f>
        <v>0</v>
      </c>
      <c r="Y943" s="3">
        <f t="array" ref="Y943">INDEX($AF$3:$CM$62,MATCH($S943,$AE$3:$AE$62,0),MATCH(Y$1&amp;$R943,$AF$1:$CM$1&amp;$AF$2:$CM$2,0))*VLOOKUP($Q943,$C$17:$M$20,COUNTBLANK($D$15:I$15)+1,FALSE)</f>
        <v>0</v>
      </c>
      <c r="Z943" s="3">
        <f t="array" ref="Z943">INDEX($AF$3:$CM$62,MATCH($S943,$AE$3:$AE$62,0),MATCH(Z$1&amp;$R943,$AF$1:$CM$1&amp;$AF$2:$CM$2,0))*VLOOKUP($Q943,$C$17:$M$20,COUNTBLANK($D$15:J$15)+1,FALSE)</f>
        <v>0.2</v>
      </c>
      <c r="AA943" s="3">
        <f t="array" ref="AA943">INDEX($AF$3:$CM$62,MATCH($S943,$AE$3:$AE$62,0),MATCH(AA$1&amp;$R943,$AF$1:$CM$1&amp;$AF$2:$CM$2,0))*VLOOKUP($Q943,$C$17:$M$20,COUNTBLANK($D$15:K$15)+1,FALSE)</f>
        <v>0.2</v>
      </c>
      <c r="AB943" s="3">
        <f t="array" ref="AB943">INDEX($AF$3:$CM$62,MATCH($S943,$AE$3:$AE$62,0),MATCH(AB$1&amp;$R943,$AF$1:$CM$1&amp;$AF$2:$CM$2,0))*VLOOKUP($Q943,$C$17:$M$20,COUNTBLANK($D$15:L$15)+1,FALSE)</f>
        <v>0</v>
      </c>
      <c r="AC943" s="3">
        <f t="array" ref="AC943">INDEX($AF$3:$CM$62,MATCH($S943,$AE$3:$AE$62,0),MATCH(AC$1&amp;$R943,$AF$1:$CM$1&amp;$AF$2:$CM$2,0))*VLOOKUP($Q943,$C$17:$M$20,COUNTBLANK($D$15:M$15)+1,FALSE)</f>
        <v>0</v>
      </c>
    </row>
    <row r="944" spans="17:29" x14ac:dyDescent="0.2">
      <c r="Q944" t="s">
        <v>421</v>
      </c>
      <c r="R944">
        <f t="shared" si="155"/>
        <v>4</v>
      </c>
      <c r="S944">
        <f t="shared" si="154"/>
        <v>42</v>
      </c>
      <c r="T944" s="3">
        <f t="array" ref="T944">INDEX($AF$3:$CM$62,MATCH($S944,$AE$3:$AE$62,0),MATCH(T$1&amp;$R944,$AF$1:$CM$1&amp;$AF$2:$CM$2,0))*VLOOKUP($Q944,$C$17:$M$20,COUNTBLANK($D$15:D$15)+1,FALSE)</f>
        <v>210</v>
      </c>
      <c r="U944" s="3">
        <f t="array" ref="U944">INDEX($AF$3:$CM$62,MATCH($S944,$AE$3:$AE$62,0),MATCH(U$1&amp;$R944,$AF$1:$CM$1&amp;$AF$2:$CM$2,0))*VLOOKUP($Q944,$C$17:$M$20,COUNTBLANK($D$15:E$15)+1,FALSE)</f>
        <v>0</v>
      </c>
      <c r="V944" s="3">
        <f t="array" ref="V944">INDEX($AF$3:$CM$62,MATCH($S944,$AE$3:$AE$62,0),MATCH(V$1&amp;$R944,$AF$1:$CM$1&amp;$AF$2:$CM$2,0))*VLOOKUP($Q944,$C$17:$M$20,COUNTBLANK($D$15:F$15)+1,FALSE)</f>
        <v>420</v>
      </c>
      <c r="W944" s="3">
        <f t="array" ref="W944">INDEX($AF$3:$CM$62,MATCH($S944,$AE$3:$AE$62,0),MATCH(W$1&amp;$R944,$AF$1:$CM$1&amp;$AF$2:$CM$2,0))*VLOOKUP($Q944,$C$17:$M$20,COUNTBLANK($D$15:G$15)+1,FALSE)</f>
        <v>0</v>
      </c>
      <c r="X944" s="3">
        <f t="array" ref="X944">INDEX($AF$3:$CM$62,MATCH($S944,$AE$3:$AE$62,0),MATCH(X$1&amp;$R944,$AF$1:$CM$1&amp;$AF$2:$CM$2,0))*VLOOKUP($Q944,$C$17:$M$20,COUNTBLANK($D$15:H$15)+1,FALSE)</f>
        <v>0</v>
      </c>
      <c r="Y944" s="3">
        <f t="array" ref="Y944">INDEX($AF$3:$CM$62,MATCH($S944,$AE$3:$AE$62,0),MATCH(Y$1&amp;$R944,$AF$1:$CM$1&amp;$AF$2:$CM$2,0))*VLOOKUP($Q944,$C$17:$M$20,COUNTBLANK($D$15:I$15)+1,FALSE)</f>
        <v>0</v>
      </c>
      <c r="Z944" s="3">
        <f t="array" ref="Z944">INDEX($AF$3:$CM$62,MATCH($S944,$AE$3:$AE$62,0),MATCH(Z$1&amp;$R944,$AF$1:$CM$1&amp;$AF$2:$CM$2,0))*VLOOKUP($Q944,$C$17:$M$20,COUNTBLANK($D$15:J$15)+1,FALSE)</f>
        <v>0.2</v>
      </c>
      <c r="AA944" s="3">
        <f t="array" ref="AA944">INDEX($AF$3:$CM$62,MATCH($S944,$AE$3:$AE$62,0),MATCH(AA$1&amp;$R944,$AF$1:$CM$1&amp;$AF$2:$CM$2,0))*VLOOKUP($Q944,$C$17:$M$20,COUNTBLANK($D$15:K$15)+1,FALSE)</f>
        <v>0.2</v>
      </c>
      <c r="AB944" s="3">
        <f t="array" ref="AB944">INDEX($AF$3:$CM$62,MATCH($S944,$AE$3:$AE$62,0),MATCH(AB$1&amp;$R944,$AF$1:$CM$1&amp;$AF$2:$CM$2,0))*VLOOKUP($Q944,$C$17:$M$20,COUNTBLANK($D$15:L$15)+1,FALSE)</f>
        <v>0</v>
      </c>
      <c r="AC944" s="3">
        <f t="array" ref="AC944">INDEX($AF$3:$CM$62,MATCH($S944,$AE$3:$AE$62,0),MATCH(AC$1&amp;$R944,$AF$1:$CM$1&amp;$AF$2:$CM$2,0))*VLOOKUP($Q944,$C$17:$M$20,COUNTBLANK($D$15:M$15)+1,FALSE)</f>
        <v>0</v>
      </c>
    </row>
    <row r="945" spans="17:29" x14ac:dyDescent="0.2">
      <c r="Q945" t="s">
        <v>421</v>
      </c>
      <c r="R945">
        <f t="shared" si="155"/>
        <v>4</v>
      </c>
      <c r="S945">
        <f t="shared" si="154"/>
        <v>43</v>
      </c>
      <c r="T945" s="3">
        <f t="array" ref="T945">INDEX($AF$3:$CM$62,MATCH($S945,$AE$3:$AE$62,0),MATCH(T$1&amp;$R945,$AF$1:$CM$1&amp;$AF$2:$CM$2,0))*VLOOKUP($Q945,$C$17:$M$20,COUNTBLANK($D$15:D$15)+1,FALSE)</f>
        <v>215</v>
      </c>
      <c r="U945" s="3">
        <f t="array" ref="U945">INDEX($AF$3:$CM$62,MATCH($S945,$AE$3:$AE$62,0),MATCH(U$1&amp;$R945,$AF$1:$CM$1&amp;$AF$2:$CM$2,0))*VLOOKUP($Q945,$C$17:$M$20,COUNTBLANK($D$15:E$15)+1,FALSE)</f>
        <v>0</v>
      </c>
      <c r="V945" s="3">
        <f t="array" ref="V945">INDEX($AF$3:$CM$62,MATCH($S945,$AE$3:$AE$62,0),MATCH(V$1&amp;$R945,$AF$1:$CM$1&amp;$AF$2:$CM$2,0))*VLOOKUP($Q945,$C$17:$M$20,COUNTBLANK($D$15:F$15)+1,FALSE)</f>
        <v>430</v>
      </c>
      <c r="W945" s="3">
        <f t="array" ref="W945">INDEX($AF$3:$CM$62,MATCH($S945,$AE$3:$AE$62,0),MATCH(W$1&amp;$R945,$AF$1:$CM$1&amp;$AF$2:$CM$2,0))*VLOOKUP($Q945,$C$17:$M$20,COUNTBLANK($D$15:G$15)+1,FALSE)</f>
        <v>0</v>
      </c>
      <c r="X945" s="3">
        <f t="array" ref="X945">INDEX($AF$3:$CM$62,MATCH($S945,$AE$3:$AE$62,0),MATCH(X$1&amp;$R945,$AF$1:$CM$1&amp;$AF$2:$CM$2,0))*VLOOKUP($Q945,$C$17:$M$20,COUNTBLANK($D$15:H$15)+1,FALSE)</f>
        <v>0</v>
      </c>
      <c r="Y945" s="3">
        <f t="array" ref="Y945">INDEX($AF$3:$CM$62,MATCH($S945,$AE$3:$AE$62,0),MATCH(Y$1&amp;$R945,$AF$1:$CM$1&amp;$AF$2:$CM$2,0))*VLOOKUP($Q945,$C$17:$M$20,COUNTBLANK($D$15:I$15)+1,FALSE)</f>
        <v>0</v>
      </c>
      <c r="Z945" s="3">
        <f t="array" ref="Z945">INDEX($AF$3:$CM$62,MATCH($S945,$AE$3:$AE$62,0),MATCH(Z$1&amp;$R945,$AF$1:$CM$1&amp;$AF$2:$CM$2,0))*VLOOKUP($Q945,$C$17:$M$20,COUNTBLANK($D$15:J$15)+1,FALSE)</f>
        <v>0.2</v>
      </c>
      <c r="AA945" s="3">
        <f t="array" ref="AA945">INDEX($AF$3:$CM$62,MATCH($S945,$AE$3:$AE$62,0),MATCH(AA$1&amp;$R945,$AF$1:$CM$1&amp;$AF$2:$CM$2,0))*VLOOKUP($Q945,$C$17:$M$20,COUNTBLANK($D$15:K$15)+1,FALSE)</f>
        <v>0.2</v>
      </c>
      <c r="AB945" s="3">
        <f t="array" ref="AB945">INDEX($AF$3:$CM$62,MATCH($S945,$AE$3:$AE$62,0),MATCH(AB$1&amp;$R945,$AF$1:$CM$1&amp;$AF$2:$CM$2,0))*VLOOKUP($Q945,$C$17:$M$20,COUNTBLANK($D$15:L$15)+1,FALSE)</f>
        <v>0</v>
      </c>
      <c r="AC945" s="3">
        <f t="array" ref="AC945">INDEX($AF$3:$CM$62,MATCH($S945,$AE$3:$AE$62,0),MATCH(AC$1&amp;$R945,$AF$1:$CM$1&amp;$AF$2:$CM$2,0))*VLOOKUP($Q945,$C$17:$M$20,COUNTBLANK($D$15:M$15)+1,FALSE)</f>
        <v>0</v>
      </c>
    </row>
    <row r="946" spans="17:29" x14ac:dyDescent="0.2">
      <c r="Q946" t="s">
        <v>421</v>
      </c>
      <c r="R946">
        <f t="shared" si="155"/>
        <v>4</v>
      </c>
      <c r="S946">
        <f t="shared" si="154"/>
        <v>44</v>
      </c>
      <c r="T946" s="3">
        <f t="array" ref="T946">INDEX($AF$3:$CM$62,MATCH($S946,$AE$3:$AE$62,0),MATCH(T$1&amp;$R946,$AF$1:$CM$1&amp;$AF$2:$CM$2,0))*VLOOKUP($Q946,$C$17:$M$20,COUNTBLANK($D$15:D$15)+1,FALSE)</f>
        <v>220</v>
      </c>
      <c r="U946" s="3">
        <f t="array" ref="U946">INDEX($AF$3:$CM$62,MATCH($S946,$AE$3:$AE$62,0),MATCH(U$1&amp;$R946,$AF$1:$CM$1&amp;$AF$2:$CM$2,0))*VLOOKUP($Q946,$C$17:$M$20,COUNTBLANK($D$15:E$15)+1,FALSE)</f>
        <v>0</v>
      </c>
      <c r="V946" s="3">
        <f t="array" ref="V946">INDEX($AF$3:$CM$62,MATCH($S946,$AE$3:$AE$62,0),MATCH(V$1&amp;$R946,$AF$1:$CM$1&amp;$AF$2:$CM$2,0))*VLOOKUP($Q946,$C$17:$M$20,COUNTBLANK($D$15:F$15)+1,FALSE)</f>
        <v>440</v>
      </c>
      <c r="W946" s="3">
        <f t="array" ref="W946">INDEX($AF$3:$CM$62,MATCH($S946,$AE$3:$AE$62,0),MATCH(W$1&amp;$R946,$AF$1:$CM$1&amp;$AF$2:$CM$2,0))*VLOOKUP($Q946,$C$17:$M$20,COUNTBLANK($D$15:G$15)+1,FALSE)</f>
        <v>0</v>
      </c>
      <c r="X946" s="3">
        <f t="array" ref="X946">INDEX($AF$3:$CM$62,MATCH($S946,$AE$3:$AE$62,0),MATCH(X$1&amp;$R946,$AF$1:$CM$1&amp;$AF$2:$CM$2,0))*VLOOKUP($Q946,$C$17:$M$20,COUNTBLANK($D$15:H$15)+1,FALSE)</f>
        <v>0</v>
      </c>
      <c r="Y946" s="3">
        <f t="array" ref="Y946">INDEX($AF$3:$CM$62,MATCH($S946,$AE$3:$AE$62,0),MATCH(Y$1&amp;$R946,$AF$1:$CM$1&amp;$AF$2:$CM$2,0))*VLOOKUP($Q946,$C$17:$M$20,COUNTBLANK($D$15:I$15)+1,FALSE)</f>
        <v>0</v>
      </c>
      <c r="Z946" s="3">
        <f t="array" ref="Z946">INDEX($AF$3:$CM$62,MATCH($S946,$AE$3:$AE$62,0),MATCH(Z$1&amp;$R946,$AF$1:$CM$1&amp;$AF$2:$CM$2,0))*VLOOKUP($Q946,$C$17:$M$20,COUNTBLANK($D$15:J$15)+1,FALSE)</f>
        <v>0.2</v>
      </c>
      <c r="AA946" s="3">
        <f t="array" ref="AA946">INDEX($AF$3:$CM$62,MATCH($S946,$AE$3:$AE$62,0),MATCH(AA$1&amp;$R946,$AF$1:$CM$1&amp;$AF$2:$CM$2,0))*VLOOKUP($Q946,$C$17:$M$20,COUNTBLANK($D$15:K$15)+1,FALSE)</f>
        <v>0.2</v>
      </c>
      <c r="AB946" s="3">
        <f t="array" ref="AB946">INDEX($AF$3:$CM$62,MATCH($S946,$AE$3:$AE$62,0),MATCH(AB$1&amp;$R946,$AF$1:$CM$1&amp;$AF$2:$CM$2,0))*VLOOKUP($Q946,$C$17:$M$20,COUNTBLANK($D$15:L$15)+1,FALSE)</f>
        <v>0</v>
      </c>
      <c r="AC946" s="3">
        <f t="array" ref="AC946">INDEX($AF$3:$CM$62,MATCH($S946,$AE$3:$AE$62,0),MATCH(AC$1&amp;$R946,$AF$1:$CM$1&amp;$AF$2:$CM$2,0))*VLOOKUP($Q946,$C$17:$M$20,COUNTBLANK($D$15:M$15)+1,FALSE)</f>
        <v>0</v>
      </c>
    </row>
    <row r="947" spans="17:29" x14ac:dyDescent="0.2">
      <c r="Q947" t="s">
        <v>421</v>
      </c>
      <c r="R947">
        <f t="shared" si="155"/>
        <v>4</v>
      </c>
      <c r="S947">
        <f t="shared" si="154"/>
        <v>45</v>
      </c>
      <c r="T947" s="3">
        <f t="array" ref="T947">INDEX($AF$3:$CM$62,MATCH($S947,$AE$3:$AE$62,0),MATCH(T$1&amp;$R947,$AF$1:$CM$1&amp;$AF$2:$CM$2,0))*VLOOKUP($Q947,$C$17:$M$20,COUNTBLANK($D$15:D$15)+1,FALSE)</f>
        <v>225</v>
      </c>
      <c r="U947" s="3">
        <f t="array" ref="U947">INDEX($AF$3:$CM$62,MATCH($S947,$AE$3:$AE$62,0),MATCH(U$1&amp;$R947,$AF$1:$CM$1&amp;$AF$2:$CM$2,0))*VLOOKUP($Q947,$C$17:$M$20,COUNTBLANK($D$15:E$15)+1,FALSE)</f>
        <v>0</v>
      </c>
      <c r="V947" s="3">
        <f t="array" ref="V947">INDEX($AF$3:$CM$62,MATCH($S947,$AE$3:$AE$62,0),MATCH(V$1&amp;$R947,$AF$1:$CM$1&amp;$AF$2:$CM$2,0))*VLOOKUP($Q947,$C$17:$M$20,COUNTBLANK($D$15:F$15)+1,FALSE)</f>
        <v>450</v>
      </c>
      <c r="W947" s="3">
        <f t="array" ref="W947">INDEX($AF$3:$CM$62,MATCH($S947,$AE$3:$AE$62,0),MATCH(W$1&amp;$R947,$AF$1:$CM$1&amp;$AF$2:$CM$2,0))*VLOOKUP($Q947,$C$17:$M$20,COUNTBLANK($D$15:G$15)+1,FALSE)</f>
        <v>0</v>
      </c>
      <c r="X947" s="3">
        <f t="array" ref="X947">INDEX($AF$3:$CM$62,MATCH($S947,$AE$3:$AE$62,0),MATCH(X$1&amp;$R947,$AF$1:$CM$1&amp;$AF$2:$CM$2,0))*VLOOKUP($Q947,$C$17:$M$20,COUNTBLANK($D$15:H$15)+1,FALSE)</f>
        <v>0</v>
      </c>
      <c r="Y947" s="3">
        <f t="array" ref="Y947">INDEX($AF$3:$CM$62,MATCH($S947,$AE$3:$AE$62,0),MATCH(Y$1&amp;$R947,$AF$1:$CM$1&amp;$AF$2:$CM$2,0))*VLOOKUP($Q947,$C$17:$M$20,COUNTBLANK($D$15:I$15)+1,FALSE)</f>
        <v>0</v>
      </c>
      <c r="Z947" s="3">
        <f t="array" ref="Z947">INDEX($AF$3:$CM$62,MATCH($S947,$AE$3:$AE$62,0),MATCH(Z$1&amp;$R947,$AF$1:$CM$1&amp;$AF$2:$CM$2,0))*VLOOKUP($Q947,$C$17:$M$20,COUNTBLANK($D$15:J$15)+1,FALSE)</f>
        <v>0.2</v>
      </c>
      <c r="AA947" s="3">
        <f t="array" ref="AA947">INDEX($AF$3:$CM$62,MATCH($S947,$AE$3:$AE$62,0),MATCH(AA$1&amp;$R947,$AF$1:$CM$1&amp;$AF$2:$CM$2,0))*VLOOKUP($Q947,$C$17:$M$20,COUNTBLANK($D$15:K$15)+1,FALSE)</f>
        <v>0.2</v>
      </c>
      <c r="AB947" s="3">
        <f t="array" ref="AB947">INDEX($AF$3:$CM$62,MATCH($S947,$AE$3:$AE$62,0),MATCH(AB$1&amp;$R947,$AF$1:$CM$1&amp;$AF$2:$CM$2,0))*VLOOKUP($Q947,$C$17:$M$20,COUNTBLANK($D$15:L$15)+1,FALSE)</f>
        <v>0</v>
      </c>
      <c r="AC947" s="3">
        <f t="array" ref="AC947">INDEX($AF$3:$CM$62,MATCH($S947,$AE$3:$AE$62,0),MATCH(AC$1&amp;$R947,$AF$1:$CM$1&amp;$AF$2:$CM$2,0))*VLOOKUP($Q947,$C$17:$M$20,COUNTBLANK($D$15:M$15)+1,FALSE)</f>
        <v>0</v>
      </c>
    </row>
    <row r="948" spans="17:29" x14ac:dyDescent="0.2">
      <c r="Q948" t="s">
        <v>421</v>
      </c>
      <c r="R948">
        <f t="shared" si="155"/>
        <v>4</v>
      </c>
      <c r="S948">
        <f t="shared" si="154"/>
        <v>46</v>
      </c>
      <c r="T948" s="3">
        <f t="array" ref="T948">INDEX($AF$3:$CM$62,MATCH($S948,$AE$3:$AE$62,0),MATCH(T$1&amp;$R948,$AF$1:$CM$1&amp;$AF$2:$CM$2,0))*VLOOKUP($Q948,$C$17:$M$20,COUNTBLANK($D$15:D$15)+1,FALSE)</f>
        <v>230</v>
      </c>
      <c r="U948" s="3">
        <f t="array" ref="U948">INDEX($AF$3:$CM$62,MATCH($S948,$AE$3:$AE$62,0),MATCH(U$1&amp;$R948,$AF$1:$CM$1&amp;$AF$2:$CM$2,0))*VLOOKUP($Q948,$C$17:$M$20,COUNTBLANK($D$15:E$15)+1,FALSE)</f>
        <v>0</v>
      </c>
      <c r="V948" s="3">
        <f t="array" ref="V948">INDEX($AF$3:$CM$62,MATCH($S948,$AE$3:$AE$62,0),MATCH(V$1&amp;$R948,$AF$1:$CM$1&amp;$AF$2:$CM$2,0))*VLOOKUP($Q948,$C$17:$M$20,COUNTBLANK($D$15:F$15)+1,FALSE)</f>
        <v>460</v>
      </c>
      <c r="W948" s="3">
        <f t="array" ref="W948">INDEX($AF$3:$CM$62,MATCH($S948,$AE$3:$AE$62,0),MATCH(W$1&amp;$R948,$AF$1:$CM$1&amp;$AF$2:$CM$2,0))*VLOOKUP($Q948,$C$17:$M$20,COUNTBLANK($D$15:G$15)+1,FALSE)</f>
        <v>0</v>
      </c>
      <c r="X948" s="3">
        <f t="array" ref="X948">INDEX($AF$3:$CM$62,MATCH($S948,$AE$3:$AE$62,0),MATCH(X$1&amp;$R948,$AF$1:$CM$1&amp;$AF$2:$CM$2,0))*VLOOKUP($Q948,$C$17:$M$20,COUNTBLANK($D$15:H$15)+1,FALSE)</f>
        <v>0</v>
      </c>
      <c r="Y948" s="3">
        <f t="array" ref="Y948">INDEX($AF$3:$CM$62,MATCH($S948,$AE$3:$AE$62,0),MATCH(Y$1&amp;$R948,$AF$1:$CM$1&amp;$AF$2:$CM$2,0))*VLOOKUP($Q948,$C$17:$M$20,COUNTBLANK($D$15:I$15)+1,FALSE)</f>
        <v>0</v>
      </c>
      <c r="Z948" s="3">
        <f t="array" ref="Z948">INDEX($AF$3:$CM$62,MATCH($S948,$AE$3:$AE$62,0),MATCH(Z$1&amp;$R948,$AF$1:$CM$1&amp;$AF$2:$CM$2,0))*VLOOKUP($Q948,$C$17:$M$20,COUNTBLANK($D$15:J$15)+1,FALSE)</f>
        <v>0.2</v>
      </c>
      <c r="AA948" s="3">
        <f t="array" ref="AA948">INDEX($AF$3:$CM$62,MATCH($S948,$AE$3:$AE$62,0),MATCH(AA$1&amp;$R948,$AF$1:$CM$1&amp;$AF$2:$CM$2,0))*VLOOKUP($Q948,$C$17:$M$20,COUNTBLANK($D$15:K$15)+1,FALSE)</f>
        <v>0.2</v>
      </c>
      <c r="AB948" s="3">
        <f t="array" ref="AB948">INDEX($AF$3:$CM$62,MATCH($S948,$AE$3:$AE$62,0),MATCH(AB$1&amp;$R948,$AF$1:$CM$1&amp;$AF$2:$CM$2,0))*VLOOKUP($Q948,$C$17:$M$20,COUNTBLANK($D$15:L$15)+1,FALSE)</f>
        <v>0</v>
      </c>
      <c r="AC948" s="3">
        <f t="array" ref="AC948">INDEX($AF$3:$CM$62,MATCH($S948,$AE$3:$AE$62,0),MATCH(AC$1&amp;$R948,$AF$1:$CM$1&amp;$AF$2:$CM$2,0))*VLOOKUP($Q948,$C$17:$M$20,COUNTBLANK($D$15:M$15)+1,FALSE)</f>
        <v>0</v>
      </c>
    </row>
    <row r="949" spans="17:29" x14ac:dyDescent="0.2">
      <c r="Q949" t="s">
        <v>421</v>
      </c>
      <c r="R949">
        <f t="shared" si="155"/>
        <v>4</v>
      </c>
      <c r="S949">
        <f t="shared" si="154"/>
        <v>47</v>
      </c>
      <c r="T949" s="3">
        <f t="array" ref="T949">INDEX($AF$3:$CM$62,MATCH($S949,$AE$3:$AE$62,0),MATCH(T$1&amp;$R949,$AF$1:$CM$1&amp;$AF$2:$CM$2,0))*VLOOKUP($Q949,$C$17:$M$20,COUNTBLANK($D$15:D$15)+1,FALSE)</f>
        <v>235</v>
      </c>
      <c r="U949" s="3">
        <f t="array" ref="U949">INDEX($AF$3:$CM$62,MATCH($S949,$AE$3:$AE$62,0),MATCH(U$1&amp;$R949,$AF$1:$CM$1&amp;$AF$2:$CM$2,0))*VLOOKUP($Q949,$C$17:$M$20,COUNTBLANK($D$15:E$15)+1,FALSE)</f>
        <v>0</v>
      </c>
      <c r="V949" s="3">
        <f t="array" ref="V949">INDEX($AF$3:$CM$62,MATCH($S949,$AE$3:$AE$62,0),MATCH(V$1&amp;$R949,$AF$1:$CM$1&amp;$AF$2:$CM$2,0))*VLOOKUP($Q949,$C$17:$M$20,COUNTBLANK($D$15:F$15)+1,FALSE)</f>
        <v>470</v>
      </c>
      <c r="W949" s="3">
        <f t="array" ref="W949">INDEX($AF$3:$CM$62,MATCH($S949,$AE$3:$AE$62,0),MATCH(W$1&amp;$R949,$AF$1:$CM$1&amp;$AF$2:$CM$2,0))*VLOOKUP($Q949,$C$17:$M$20,COUNTBLANK($D$15:G$15)+1,FALSE)</f>
        <v>0</v>
      </c>
      <c r="X949" s="3">
        <f t="array" ref="X949">INDEX($AF$3:$CM$62,MATCH($S949,$AE$3:$AE$62,0),MATCH(X$1&amp;$R949,$AF$1:$CM$1&amp;$AF$2:$CM$2,0))*VLOOKUP($Q949,$C$17:$M$20,COUNTBLANK($D$15:H$15)+1,FALSE)</f>
        <v>0</v>
      </c>
      <c r="Y949" s="3">
        <f t="array" ref="Y949">INDEX($AF$3:$CM$62,MATCH($S949,$AE$3:$AE$62,0),MATCH(Y$1&amp;$R949,$AF$1:$CM$1&amp;$AF$2:$CM$2,0))*VLOOKUP($Q949,$C$17:$M$20,COUNTBLANK($D$15:I$15)+1,FALSE)</f>
        <v>0</v>
      </c>
      <c r="Z949" s="3">
        <f t="array" ref="Z949">INDEX($AF$3:$CM$62,MATCH($S949,$AE$3:$AE$62,0),MATCH(Z$1&amp;$R949,$AF$1:$CM$1&amp;$AF$2:$CM$2,0))*VLOOKUP($Q949,$C$17:$M$20,COUNTBLANK($D$15:J$15)+1,FALSE)</f>
        <v>0.2</v>
      </c>
      <c r="AA949" s="3">
        <f t="array" ref="AA949">INDEX($AF$3:$CM$62,MATCH($S949,$AE$3:$AE$62,0),MATCH(AA$1&amp;$R949,$AF$1:$CM$1&amp;$AF$2:$CM$2,0))*VLOOKUP($Q949,$C$17:$M$20,COUNTBLANK($D$15:K$15)+1,FALSE)</f>
        <v>0.2</v>
      </c>
      <c r="AB949" s="3">
        <f t="array" ref="AB949">INDEX($AF$3:$CM$62,MATCH($S949,$AE$3:$AE$62,0),MATCH(AB$1&amp;$R949,$AF$1:$CM$1&amp;$AF$2:$CM$2,0))*VLOOKUP($Q949,$C$17:$M$20,COUNTBLANK($D$15:L$15)+1,FALSE)</f>
        <v>0</v>
      </c>
      <c r="AC949" s="3">
        <f t="array" ref="AC949">INDEX($AF$3:$CM$62,MATCH($S949,$AE$3:$AE$62,0),MATCH(AC$1&amp;$R949,$AF$1:$CM$1&amp;$AF$2:$CM$2,0))*VLOOKUP($Q949,$C$17:$M$20,COUNTBLANK($D$15:M$15)+1,FALSE)</f>
        <v>0</v>
      </c>
    </row>
    <row r="950" spans="17:29" x14ac:dyDescent="0.2">
      <c r="Q950" t="s">
        <v>421</v>
      </c>
      <c r="R950">
        <f t="shared" si="155"/>
        <v>4</v>
      </c>
      <c r="S950">
        <f t="shared" si="154"/>
        <v>48</v>
      </c>
      <c r="T950" s="3">
        <f t="array" ref="T950">INDEX($AF$3:$CM$62,MATCH($S950,$AE$3:$AE$62,0),MATCH(T$1&amp;$R950,$AF$1:$CM$1&amp;$AF$2:$CM$2,0))*VLOOKUP($Q950,$C$17:$M$20,COUNTBLANK($D$15:D$15)+1,FALSE)</f>
        <v>240</v>
      </c>
      <c r="U950" s="3">
        <f t="array" ref="U950">INDEX($AF$3:$CM$62,MATCH($S950,$AE$3:$AE$62,0),MATCH(U$1&amp;$R950,$AF$1:$CM$1&amp;$AF$2:$CM$2,0))*VLOOKUP($Q950,$C$17:$M$20,COUNTBLANK($D$15:E$15)+1,FALSE)</f>
        <v>0</v>
      </c>
      <c r="V950" s="3">
        <f t="array" ref="V950">INDEX($AF$3:$CM$62,MATCH($S950,$AE$3:$AE$62,0),MATCH(V$1&amp;$R950,$AF$1:$CM$1&amp;$AF$2:$CM$2,0))*VLOOKUP($Q950,$C$17:$M$20,COUNTBLANK($D$15:F$15)+1,FALSE)</f>
        <v>480</v>
      </c>
      <c r="W950" s="3">
        <f t="array" ref="W950">INDEX($AF$3:$CM$62,MATCH($S950,$AE$3:$AE$62,0),MATCH(W$1&amp;$R950,$AF$1:$CM$1&amp;$AF$2:$CM$2,0))*VLOOKUP($Q950,$C$17:$M$20,COUNTBLANK($D$15:G$15)+1,FALSE)</f>
        <v>0</v>
      </c>
      <c r="X950" s="3">
        <f t="array" ref="X950">INDEX($AF$3:$CM$62,MATCH($S950,$AE$3:$AE$62,0),MATCH(X$1&amp;$R950,$AF$1:$CM$1&amp;$AF$2:$CM$2,0))*VLOOKUP($Q950,$C$17:$M$20,COUNTBLANK($D$15:H$15)+1,FALSE)</f>
        <v>0</v>
      </c>
      <c r="Y950" s="3">
        <f t="array" ref="Y950">INDEX($AF$3:$CM$62,MATCH($S950,$AE$3:$AE$62,0),MATCH(Y$1&amp;$R950,$AF$1:$CM$1&amp;$AF$2:$CM$2,0))*VLOOKUP($Q950,$C$17:$M$20,COUNTBLANK($D$15:I$15)+1,FALSE)</f>
        <v>0</v>
      </c>
      <c r="Z950" s="3">
        <f t="array" ref="Z950">INDEX($AF$3:$CM$62,MATCH($S950,$AE$3:$AE$62,0),MATCH(Z$1&amp;$R950,$AF$1:$CM$1&amp;$AF$2:$CM$2,0))*VLOOKUP($Q950,$C$17:$M$20,COUNTBLANK($D$15:J$15)+1,FALSE)</f>
        <v>0.2</v>
      </c>
      <c r="AA950" s="3">
        <f t="array" ref="AA950">INDEX($AF$3:$CM$62,MATCH($S950,$AE$3:$AE$62,0),MATCH(AA$1&amp;$R950,$AF$1:$CM$1&amp;$AF$2:$CM$2,0))*VLOOKUP($Q950,$C$17:$M$20,COUNTBLANK($D$15:K$15)+1,FALSE)</f>
        <v>0.2</v>
      </c>
      <c r="AB950" s="3">
        <f t="array" ref="AB950">INDEX($AF$3:$CM$62,MATCH($S950,$AE$3:$AE$62,0),MATCH(AB$1&amp;$R950,$AF$1:$CM$1&amp;$AF$2:$CM$2,0))*VLOOKUP($Q950,$C$17:$M$20,COUNTBLANK($D$15:L$15)+1,FALSE)</f>
        <v>0</v>
      </c>
      <c r="AC950" s="3">
        <f t="array" ref="AC950">INDEX($AF$3:$CM$62,MATCH($S950,$AE$3:$AE$62,0),MATCH(AC$1&amp;$R950,$AF$1:$CM$1&amp;$AF$2:$CM$2,0))*VLOOKUP($Q950,$C$17:$M$20,COUNTBLANK($D$15:M$15)+1,FALSE)</f>
        <v>0</v>
      </c>
    </row>
    <row r="951" spans="17:29" x14ac:dyDescent="0.2">
      <c r="Q951" t="s">
        <v>421</v>
      </c>
      <c r="R951">
        <f t="shared" si="155"/>
        <v>4</v>
      </c>
      <c r="S951">
        <f t="shared" si="154"/>
        <v>49</v>
      </c>
      <c r="T951" s="3">
        <f t="array" ref="T951">INDEX($AF$3:$CM$62,MATCH($S951,$AE$3:$AE$62,0),MATCH(T$1&amp;$R951,$AF$1:$CM$1&amp;$AF$2:$CM$2,0))*VLOOKUP($Q951,$C$17:$M$20,COUNTBLANK($D$15:D$15)+1,FALSE)</f>
        <v>245</v>
      </c>
      <c r="U951" s="3">
        <f t="array" ref="U951">INDEX($AF$3:$CM$62,MATCH($S951,$AE$3:$AE$62,0),MATCH(U$1&amp;$R951,$AF$1:$CM$1&amp;$AF$2:$CM$2,0))*VLOOKUP($Q951,$C$17:$M$20,COUNTBLANK($D$15:E$15)+1,FALSE)</f>
        <v>0</v>
      </c>
      <c r="V951" s="3">
        <f t="array" ref="V951">INDEX($AF$3:$CM$62,MATCH($S951,$AE$3:$AE$62,0),MATCH(V$1&amp;$R951,$AF$1:$CM$1&amp;$AF$2:$CM$2,0))*VLOOKUP($Q951,$C$17:$M$20,COUNTBLANK($D$15:F$15)+1,FALSE)</f>
        <v>490</v>
      </c>
      <c r="W951" s="3">
        <f t="array" ref="W951">INDEX($AF$3:$CM$62,MATCH($S951,$AE$3:$AE$62,0),MATCH(W$1&amp;$R951,$AF$1:$CM$1&amp;$AF$2:$CM$2,0))*VLOOKUP($Q951,$C$17:$M$20,COUNTBLANK($D$15:G$15)+1,FALSE)</f>
        <v>0</v>
      </c>
      <c r="X951" s="3">
        <f t="array" ref="X951">INDEX($AF$3:$CM$62,MATCH($S951,$AE$3:$AE$62,0),MATCH(X$1&amp;$R951,$AF$1:$CM$1&amp;$AF$2:$CM$2,0))*VLOOKUP($Q951,$C$17:$M$20,COUNTBLANK($D$15:H$15)+1,FALSE)</f>
        <v>0</v>
      </c>
      <c r="Y951" s="3">
        <f t="array" ref="Y951">INDEX($AF$3:$CM$62,MATCH($S951,$AE$3:$AE$62,0),MATCH(Y$1&amp;$R951,$AF$1:$CM$1&amp;$AF$2:$CM$2,0))*VLOOKUP($Q951,$C$17:$M$20,COUNTBLANK($D$15:I$15)+1,FALSE)</f>
        <v>0</v>
      </c>
      <c r="Z951" s="3">
        <f t="array" ref="Z951">INDEX($AF$3:$CM$62,MATCH($S951,$AE$3:$AE$62,0),MATCH(Z$1&amp;$R951,$AF$1:$CM$1&amp;$AF$2:$CM$2,0))*VLOOKUP($Q951,$C$17:$M$20,COUNTBLANK($D$15:J$15)+1,FALSE)</f>
        <v>0.2</v>
      </c>
      <c r="AA951" s="3">
        <f t="array" ref="AA951">INDEX($AF$3:$CM$62,MATCH($S951,$AE$3:$AE$62,0),MATCH(AA$1&amp;$R951,$AF$1:$CM$1&amp;$AF$2:$CM$2,0))*VLOOKUP($Q951,$C$17:$M$20,COUNTBLANK($D$15:K$15)+1,FALSE)</f>
        <v>0.2</v>
      </c>
      <c r="AB951" s="3">
        <f t="array" ref="AB951">INDEX($AF$3:$CM$62,MATCH($S951,$AE$3:$AE$62,0),MATCH(AB$1&amp;$R951,$AF$1:$CM$1&amp;$AF$2:$CM$2,0))*VLOOKUP($Q951,$C$17:$M$20,COUNTBLANK($D$15:L$15)+1,FALSE)</f>
        <v>0</v>
      </c>
      <c r="AC951" s="3">
        <f t="array" ref="AC951">INDEX($AF$3:$CM$62,MATCH($S951,$AE$3:$AE$62,0),MATCH(AC$1&amp;$R951,$AF$1:$CM$1&amp;$AF$2:$CM$2,0))*VLOOKUP($Q951,$C$17:$M$20,COUNTBLANK($D$15:M$15)+1,FALSE)</f>
        <v>0</v>
      </c>
    </row>
    <row r="952" spans="17:29" x14ac:dyDescent="0.2">
      <c r="Q952" t="s">
        <v>421</v>
      </c>
      <c r="R952">
        <f t="shared" si="155"/>
        <v>4</v>
      </c>
      <c r="S952">
        <f t="shared" si="154"/>
        <v>50</v>
      </c>
      <c r="T952" s="3">
        <f t="array" ref="T952">INDEX($AF$3:$CM$62,MATCH($S952,$AE$3:$AE$62,0),MATCH(T$1&amp;$R952,$AF$1:$CM$1&amp;$AF$2:$CM$2,0))*VLOOKUP($Q952,$C$17:$M$20,COUNTBLANK($D$15:D$15)+1,FALSE)</f>
        <v>250</v>
      </c>
      <c r="U952" s="3">
        <f t="array" ref="U952">INDEX($AF$3:$CM$62,MATCH($S952,$AE$3:$AE$62,0),MATCH(U$1&amp;$R952,$AF$1:$CM$1&amp;$AF$2:$CM$2,0))*VLOOKUP($Q952,$C$17:$M$20,COUNTBLANK($D$15:E$15)+1,FALSE)</f>
        <v>0</v>
      </c>
      <c r="V952" s="3">
        <f t="array" ref="V952">INDEX($AF$3:$CM$62,MATCH($S952,$AE$3:$AE$62,0),MATCH(V$1&amp;$R952,$AF$1:$CM$1&amp;$AF$2:$CM$2,0))*VLOOKUP($Q952,$C$17:$M$20,COUNTBLANK($D$15:F$15)+1,FALSE)</f>
        <v>500</v>
      </c>
      <c r="W952" s="3">
        <f t="array" ref="W952">INDEX($AF$3:$CM$62,MATCH($S952,$AE$3:$AE$62,0),MATCH(W$1&amp;$R952,$AF$1:$CM$1&amp;$AF$2:$CM$2,0))*VLOOKUP($Q952,$C$17:$M$20,COUNTBLANK($D$15:G$15)+1,FALSE)</f>
        <v>0</v>
      </c>
      <c r="X952" s="3">
        <f t="array" ref="X952">INDEX($AF$3:$CM$62,MATCH($S952,$AE$3:$AE$62,0),MATCH(X$1&amp;$R952,$AF$1:$CM$1&amp;$AF$2:$CM$2,0))*VLOOKUP($Q952,$C$17:$M$20,COUNTBLANK($D$15:H$15)+1,FALSE)</f>
        <v>0</v>
      </c>
      <c r="Y952" s="3">
        <f t="array" ref="Y952">INDEX($AF$3:$CM$62,MATCH($S952,$AE$3:$AE$62,0),MATCH(Y$1&amp;$R952,$AF$1:$CM$1&amp;$AF$2:$CM$2,0))*VLOOKUP($Q952,$C$17:$M$20,COUNTBLANK($D$15:I$15)+1,FALSE)</f>
        <v>0</v>
      </c>
      <c r="Z952" s="3">
        <f t="array" ref="Z952">INDEX($AF$3:$CM$62,MATCH($S952,$AE$3:$AE$62,0),MATCH(Z$1&amp;$R952,$AF$1:$CM$1&amp;$AF$2:$CM$2,0))*VLOOKUP($Q952,$C$17:$M$20,COUNTBLANK($D$15:J$15)+1,FALSE)</f>
        <v>0.25000000000000006</v>
      </c>
      <c r="AA952" s="3">
        <f t="array" ref="AA952">INDEX($AF$3:$CM$62,MATCH($S952,$AE$3:$AE$62,0),MATCH(AA$1&amp;$R952,$AF$1:$CM$1&amp;$AF$2:$CM$2,0))*VLOOKUP($Q952,$C$17:$M$20,COUNTBLANK($D$15:K$15)+1,FALSE)</f>
        <v>0.25000000000000006</v>
      </c>
      <c r="AB952" s="3">
        <f t="array" ref="AB952">INDEX($AF$3:$CM$62,MATCH($S952,$AE$3:$AE$62,0),MATCH(AB$1&amp;$R952,$AF$1:$CM$1&amp;$AF$2:$CM$2,0))*VLOOKUP($Q952,$C$17:$M$20,COUNTBLANK($D$15:L$15)+1,FALSE)</f>
        <v>0</v>
      </c>
      <c r="AC952" s="3">
        <f t="array" ref="AC952">INDEX($AF$3:$CM$62,MATCH($S952,$AE$3:$AE$62,0),MATCH(AC$1&amp;$R952,$AF$1:$CM$1&amp;$AF$2:$CM$2,0))*VLOOKUP($Q952,$C$17:$M$20,COUNTBLANK($D$15:M$15)+1,FALSE)</f>
        <v>0</v>
      </c>
    </row>
    <row r="953" spans="17:29" x14ac:dyDescent="0.2">
      <c r="Q953" t="s">
        <v>421</v>
      </c>
      <c r="R953">
        <f t="shared" si="155"/>
        <v>4</v>
      </c>
      <c r="S953">
        <f t="shared" si="154"/>
        <v>51</v>
      </c>
      <c r="T953" s="3">
        <f t="array" ref="T953">INDEX($AF$3:$CM$62,MATCH($S953,$AE$3:$AE$62,0),MATCH(T$1&amp;$R953,$AF$1:$CM$1&amp;$AF$2:$CM$2,0))*VLOOKUP($Q953,$C$17:$M$20,COUNTBLANK($D$15:D$15)+1,FALSE)</f>
        <v>255</v>
      </c>
      <c r="U953" s="3">
        <f t="array" ref="U953">INDEX($AF$3:$CM$62,MATCH($S953,$AE$3:$AE$62,0),MATCH(U$1&amp;$R953,$AF$1:$CM$1&amp;$AF$2:$CM$2,0))*VLOOKUP($Q953,$C$17:$M$20,COUNTBLANK($D$15:E$15)+1,FALSE)</f>
        <v>0</v>
      </c>
      <c r="V953" s="3">
        <f t="array" ref="V953">INDEX($AF$3:$CM$62,MATCH($S953,$AE$3:$AE$62,0),MATCH(V$1&amp;$R953,$AF$1:$CM$1&amp;$AF$2:$CM$2,0))*VLOOKUP($Q953,$C$17:$M$20,COUNTBLANK($D$15:F$15)+1,FALSE)</f>
        <v>510</v>
      </c>
      <c r="W953" s="3">
        <f t="array" ref="W953">INDEX($AF$3:$CM$62,MATCH($S953,$AE$3:$AE$62,0),MATCH(W$1&amp;$R953,$AF$1:$CM$1&amp;$AF$2:$CM$2,0))*VLOOKUP($Q953,$C$17:$M$20,COUNTBLANK($D$15:G$15)+1,FALSE)</f>
        <v>0</v>
      </c>
      <c r="X953" s="3">
        <f t="array" ref="X953">INDEX($AF$3:$CM$62,MATCH($S953,$AE$3:$AE$62,0),MATCH(X$1&amp;$R953,$AF$1:$CM$1&amp;$AF$2:$CM$2,0))*VLOOKUP($Q953,$C$17:$M$20,COUNTBLANK($D$15:H$15)+1,FALSE)</f>
        <v>0</v>
      </c>
      <c r="Y953" s="3">
        <f t="array" ref="Y953">INDEX($AF$3:$CM$62,MATCH($S953,$AE$3:$AE$62,0),MATCH(Y$1&amp;$R953,$AF$1:$CM$1&amp;$AF$2:$CM$2,0))*VLOOKUP($Q953,$C$17:$M$20,COUNTBLANK($D$15:I$15)+1,FALSE)</f>
        <v>0</v>
      </c>
      <c r="Z953" s="3">
        <f t="array" ref="Z953">INDEX($AF$3:$CM$62,MATCH($S953,$AE$3:$AE$62,0),MATCH(Z$1&amp;$R953,$AF$1:$CM$1&amp;$AF$2:$CM$2,0))*VLOOKUP($Q953,$C$17:$M$20,COUNTBLANK($D$15:J$15)+1,FALSE)</f>
        <v>0.25000000000000006</v>
      </c>
      <c r="AA953" s="3">
        <f t="array" ref="AA953">INDEX($AF$3:$CM$62,MATCH($S953,$AE$3:$AE$62,0),MATCH(AA$1&amp;$R953,$AF$1:$CM$1&amp;$AF$2:$CM$2,0))*VLOOKUP($Q953,$C$17:$M$20,COUNTBLANK($D$15:K$15)+1,FALSE)</f>
        <v>0.25000000000000006</v>
      </c>
      <c r="AB953" s="3">
        <f t="array" ref="AB953">INDEX($AF$3:$CM$62,MATCH($S953,$AE$3:$AE$62,0),MATCH(AB$1&amp;$R953,$AF$1:$CM$1&amp;$AF$2:$CM$2,0))*VLOOKUP($Q953,$C$17:$M$20,COUNTBLANK($D$15:L$15)+1,FALSE)</f>
        <v>0</v>
      </c>
      <c r="AC953" s="3">
        <f t="array" ref="AC953">INDEX($AF$3:$CM$62,MATCH($S953,$AE$3:$AE$62,0),MATCH(AC$1&amp;$R953,$AF$1:$CM$1&amp;$AF$2:$CM$2,0))*VLOOKUP($Q953,$C$17:$M$20,COUNTBLANK($D$15:M$15)+1,FALSE)</f>
        <v>0</v>
      </c>
    </row>
    <row r="954" spans="17:29" x14ac:dyDescent="0.2">
      <c r="Q954" t="s">
        <v>421</v>
      </c>
      <c r="R954">
        <f t="shared" si="155"/>
        <v>4</v>
      </c>
      <c r="S954">
        <f t="shared" si="154"/>
        <v>52</v>
      </c>
      <c r="T954" s="3">
        <f t="array" ref="T954">INDEX($AF$3:$CM$62,MATCH($S954,$AE$3:$AE$62,0),MATCH(T$1&amp;$R954,$AF$1:$CM$1&amp;$AF$2:$CM$2,0))*VLOOKUP($Q954,$C$17:$M$20,COUNTBLANK($D$15:D$15)+1,FALSE)</f>
        <v>260</v>
      </c>
      <c r="U954" s="3">
        <f t="array" ref="U954">INDEX($AF$3:$CM$62,MATCH($S954,$AE$3:$AE$62,0),MATCH(U$1&amp;$R954,$AF$1:$CM$1&amp;$AF$2:$CM$2,0))*VLOOKUP($Q954,$C$17:$M$20,COUNTBLANK($D$15:E$15)+1,FALSE)</f>
        <v>0</v>
      </c>
      <c r="V954" s="3">
        <f t="array" ref="V954">INDEX($AF$3:$CM$62,MATCH($S954,$AE$3:$AE$62,0),MATCH(V$1&amp;$R954,$AF$1:$CM$1&amp;$AF$2:$CM$2,0))*VLOOKUP($Q954,$C$17:$M$20,COUNTBLANK($D$15:F$15)+1,FALSE)</f>
        <v>520</v>
      </c>
      <c r="W954" s="3">
        <f t="array" ref="W954">INDEX($AF$3:$CM$62,MATCH($S954,$AE$3:$AE$62,0),MATCH(W$1&amp;$R954,$AF$1:$CM$1&amp;$AF$2:$CM$2,0))*VLOOKUP($Q954,$C$17:$M$20,COUNTBLANK($D$15:G$15)+1,FALSE)</f>
        <v>0</v>
      </c>
      <c r="X954" s="3">
        <f t="array" ref="X954">INDEX($AF$3:$CM$62,MATCH($S954,$AE$3:$AE$62,0),MATCH(X$1&amp;$R954,$AF$1:$CM$1&amp;$AF$2:$CM$2,0))*VLOOKUP($Q954,$C$17:$M$20,COUNTBLANK($D$15:H$15)+1,FALSE)</f>
        <v>0</v>
      </c>
      <c r="Y954" s="3">
        <f t="array" ref="Y954">INDEX($AF$3:$CM$62,MATCH($S954,$AE$3:$AE$62,0),MATCH(Y$1&amp;$R954,$AF$1:$CM$1&amp;$AF$2:$CM$2,0))*VLOOKUP($Q954,$C$17:$M$20,COUNTBLANK($D$15:I$15)+1,FALSE)</f>
        <v>0</v>
      </c>
      <c r="Z954" s="3">
        <f t="array" ref="Z954">INDEX($AF$3:$CM$62,MATCH($S954,$AE$3:$AE$62,0),MATCH(Z$1&amp;$R954,$AF$1:$CM$1&amp;$AF$2:$CM$2,0))*VLOOKUP($Q954,$C$17:$M$20,COUNTBLANK($D$15:J$15)+1,FALSE)</f>
        <v>0.25000000000000006</v>
      </c>
      <c r="AA954" s="3">
        <f t="array" ref="AA954">INDEX($AF$3:$CM$62,MATCH($S954,$AE$3:$AE$62,0),MATCH(AA$1&amp;$R954,$AF$1:$CM$1&amp;$AF$2:$CM$2,0))*VLOOKUP($Q954,$C$17:$M$20,COUNTBLANK($D$15:K$15)+1,FALSE)</f>
        <v>0.25000000000000006</v>
      </c>
      <c r="AB954" s="3">
        <f t="array" ref="AB954">INDEX($AF$3:$CM$62,MATCH($S954,$AE$3:$AE$62,0),MATCH(AB$1&amp;$R954,$AF$1:$CM$1&amp;$AF$2:$CM$2,0))*VLOOKUP($Q954,$C$17:$M$20,COUNTBLANK($D$15:L$15)+1,FALSE)</f>
        <v>0</v>
      </c>
      <c r="AC954" s="3">
        <f t="array" ref="AC954">INDEX($AF$3:$CM$62,MATCH($S954,$AE$3:$AE$62,0),MATCH(AC$1&amp;$R954,$AF$1:$CM$1&amp;$AF$2:$CM$2,0))*VLOOKUP($Q954,$C$17:$M$20,COUNTBLANK($D$15:M$15)+1,FALSE)</f>
        <v>0</v>
      </c>
    </row>
    <row r="955" spans="17:29" x14ac:dyDescent="0.2">
      <c r="Q955" t="s">
        <v>421</v>
      </c>
      <c r="R955">
        <f t="shared" si="155"/>
        <v>4</v>
      </c>
      <c r="S955">
        <f t="shared" si="154"/>
        <v>53</v>
      </c>
      <c r="T955" s="3">
        <f t="array" ref="T955">INDEX($AF$3:$CM$62,MATCH($S955,$AE$3:$AE$62,0),MATCH(T$1&amp;$R955,$AF$1:$CM$1&amp;$AF$2:$CM$2,0))*VLOOKUP($Q955,$C$17:$M$20,COUNTBLANK($D$15:D$15)+1,FALSE)</f>
        <v>265</v>
      </c>
      <c r="U955" s="3">
        <f t="array" ref="U955">INDEX($AF$3:$CM$62,MATCH($S955,$AE$3:$AE$62,0),MATCH(U$1&amp;$R955,$AF$1:$CM$1&amp;$AF$2:$CM$2,0))*VLOOKUP($Q955,$C$17:$M$20,COUNTBLANK($D$15:E$15)+1,FALSE)</f>
        <v>0</v>
      </c>
      <c r="V955" s="3">
        <f t="array" ref="V955">INDEX($AF$3:$CM$62,MATCH($S955,$AE$3:$AE$62,0),MATCH(V$1&amp;$R955,$AF$1:$CM$1&amp;$AF$2:$CM$2,0))*VLOOKUP($Q955,$C$17:$M$20,COUNTBLANK($D$15:F$15)+1,FALSE)</f>
        <v>530</v>
      </c>
      <c r="W955" s="3">
        <f t="array" ref="W955">INDEX($AF$3:$CM$62,MATCH($S955,$AE$3:$AE$62,0),MATCH(W$1&amp;$R955,$AF$1:$CM$1&amp;$AF$2:$CM$2,0))*VLOOKUP($Q955,$C$17:$M$20,COUNTBLANK($D$15:G$15)+1,FALSE)</f>
        <v>0</v>
      </c>
      <c r="X955" s="3">
        <f t="array" ref="X955">INDEX($AF$3:$CM$62,MATCH($S955,$AE$3:$AE$62,0),MATCH(X$1&amp;$R955,$AF$1:$CM$1&amp;$AF$2:$CM$2,0))*VLOOKUP($Q955,$C$17:$M$20,COUNTBLANK($D$15:H$15)+1,FALSE)</f>
        <v>0</v>
      </c>
      <c r="Y955" s="3">
        <f t="array" ref="Y955">INDEX($AF$3:$CM$62,MATCH($S955,$AE$3:$AE$62,0),MATCH(Y$1&amp;$R955,$AF$1:$CM$1&amp;$AF$2:$CM$2,0))*VLOOKUP($Q955,$C$17:$M$20,COUNTBLANK($D$15:I$15)+1,FALSE)</f>
        <v>0</v>
      </c>
      <c r="Z955" s="3">
        <f t="array" ref="Z955">INDEX($AF$3:$CM$62,MATCH($S955,$AE$3:$AE$62,0),MATCH(Z$1&amp;$R955,$AF$1:$CM$1&amp;$AF$2:$CM$2,0))*VLOOKUP($Q955,$C$17:$M$20,COUNTBLANK($D$15:J$15)+1,FALSE)</f>
        <v>0.25000000000000006</v>
      </c>
      <c r="AA955" s="3">
        <f t="array" ref="AA955">INDEX($AF$3:$CM$62,MATCH($S955,$AE$3:$AE$62,0),MATCH(AA$1&amp;$R955,$AF$1:$CM$1&amp;$AF$2:$CM$2,0))*VLOOKUP($Q955,$C$17:$M$20,COUNTBLANK($D$15:K$15)+1,FALSE)</f>
        <v>0.25000000000000006</v>
      </c>
      <c r="AB955" s="3">
        <f t="array" ref="AB955">INDEX($AF$3:$CM$62,MATCH($S955,$AE$3:$AE$62,0),MATCH(AB$1&amp;$R955,$AF$1:$CM$1&amp;$AF$2:$CM$2,0))*VLOOKUP($Q955,$C$17:$M$20,COUNTBLANK($D$15:L$15)+1,FALSE)</f>
        <v>0</v>
      </c>
      <c r="AC955" s="3">
        <f t="array" ref="AC955">INDEX($AF$3:$CM$62,MATCH($S955,$AE$3:$AE$62,0),MATCH(AC$1&amp;$R955,$AF$1:$CM$1&amp;$AF$2:$CM$2,0))*VLOOKUP($Q955,$C$17:$M$20,COUNTBLANK($D$15:M$15)+1,FALSE)</f>
        <v>0</v>
      </c>
    </row>
    <row r="956" spans="17:29" x14ac:dyDescent="0.2">
      <c r="Q956" t="s">
        <v>421</v>
      </c>
      <c r="R956">
        <f t="shared" si="155"/>
        <v>4</v>
      </c>
      <c r="S956">
        <f t="shared" si="154"/>
        <v>54</v>
      </c>
      <c r="T956" s="3">
        <f t="array" ref="T956">INDEX($AF$3:$CM$62,MATCH($S956,$AE$3:$AE$62,0),MATCH(T$1&amp;$R956,$AF$1:$CM$1&amp;$AF$2:$CM$2,0))*VLOOKUP($Q956,$C$17:$M$20,COUNTBLANK($D$15:D$15)+1,FALSE)</f>
        <v>270</v>
      </c>
      <c r="U956" s="3">
        <f t="array" ref="U956">INDEX($AF$3:$CM$62,MATCH($S956,$AE$3:$AE$62,0),MATCH(U$1&amp;$R956,$AF$1:$CM$1&amp;$AF$2:$CM$2,0))*VLOOKUP($Q956,$C$17:$M$20,COUNTBLANK($D$15:E$15)+1,FALSE)</f>
        <v>0</v>
      </c>
      <c r="V956" s="3">
        <f t="array" ref="V956">INDEX($AF$3:$CM$62,MATCH($S956,$AE$3:$AE$62,0),MATCH(V$1&amp;$R956,$AF$1:$CM$1&amp;$AF$2:$CM$2,0))*VLOOKUP($Q956,$C$17:$M$20,COUNTBLANK($D$15:F$15)+1,FALSE)</f>
        <v>540</v>
      </c>
      <c r="W956" s="3">
        <f t="array" ref="W956">INDEX($AF$3:$CM$62,MATCH($S956,$AE$3:$AE$62,0),MATCH(W$1&amp;$R956,$AF$1:$CM$1&amp;$AF$2:$CM$2,0))*VLOOKUP($Q956,$C$17:$M$20,COUNTBLANK($D$15:G$15)+1,FALSE)</f>
        <v>0</v>
      </c>
      <c r="X956" s="3">
        <f t="array" ref="X956">INDEX($AF$3:$CM$62,MATCH($S956,$AE$3:$AE$62,0),MATCH(X$1&amp;$R956,$AF$1:$CM$1&amp;$AF$2:$CM$2,0))*VLOOKUP($Q956,$C$17:$M$20,COUNTBLANK($D$15:H$15)+1,FALSE)</f>
        <v>0</v>
      </c>
      <c r="Y956" s="3">
        <f t="array" ref="Y956">INDEX($AF$3:$CM$62,MATCH($S956,$AE$3:$AE$62,0),MATCH(Y$1&amp;$R956,$AF$1:$CM$1&amp;$AF$2:$CM$2,0))*VLOOKUP($Q956,$C$17:$M$20,COUNTBLANK($D$15:I$15)+1,FALSE)</f>
        <v>0</v>
      </c>
      <c r="Z956" s="3">
        <f t="array" ref="Z956">INDEX($AF$3:$CM$62,MATCH($S956,$AE$3:$AE$62,0),MATCH(Z$1&amp;$R956,$AF$1:$CM$1&amp;$AF$2:$CM$2,0))*VLOOKUP($Q956,$C$17:$M$20,COUNTBLANK($D$15:J$15)+1,FALSE)</f>
        <v>0.25000000000000006</v>
      </c>
      <c r="AA956" s="3">
        <f t="array" ref="AA956">INDEX($AF$3:$CM$62,MATCH($S956,$AE$3:$AE$62,0),MATCH(AA$1&amp;$R956,$AF$1:$CM$1&amp;$AF$2:$CM$2,0))*VLOOKUP($Q956,$C$17:$M$20,COUNTBLANK($D$15:K$15)+1,FALSE)</f>
        <v>0.25000000000000006</v>
      </c>
      <c r="AB956" s="3">
        <f t="array" ref="AB956">INDEX($AF$3:$CM$62,MATCH($S956,$AE$3:$AE$62,0),MATCH(AB$1&amp;$R956,$AF$1:$CM$1&amp;$AF$2:$CM$2,0))*VLOOKUP($Q956,$C$17:$M$20,COUNTBLANK($D$15:L$15)+1,FALSE)</f>
        <v>0</v>
      </c>
      <c r="AC956" s="3">
        <f t="array" ref="AC956">INDEX($AF$3:$CM$62,MATCH($S956,$AE$3:$AE$62,0),MATCH(AC$1&amp;$R956,$AF$1:$CM$1&amp;$AF$2:$CM$2,0))*VLOOKUP($Q956,$C$17:$M$20,COUNTBLANK($D$15:M$15)+1,FALSE)</f>
        <v>0</v>
      </c>
    </row>
    <row r="957" spans="17:29" x14ac:dyDescent="0.2">
      <c r="Q957" t="s">
        <v>421</v>
      </c>
      <c r="R957">
        <f t="shared" si="155"/>
        <v>4</v>
      </c>
      <c r="S957">
        <f t="shared" si="154"/>
        <v>55</v>
      </c>
      <c r="T957" s="3">
        <f t="array" ref="T957">INDEX($AF$3:$CM$62,MATCH($S957,$AE$3:$AE$62,0),MATCH(T$1&amp;$R957,$AF$1:$CM$1&amp;$AF$2:$CM$2,0))*VLOOKUP($Q957,$C$17:$M$20,COUNTBLANK($D$15:D$15)+1,FALSE)</f>
        <v>275</v>
      </c>
      <c r="U957" s="3">
        <f t="array" ref="U957">INDEX($AF$3:$CM$62,MATCH($S957,$AE$3:$AE$62,0),MATCH(U$1&amp;$R957,$AF$1:$CM$1&amp;$AF$2:$CM$2,0))*VLOOKUP($Q957,$C$17:$M$20,COUNTBLANK($D$15:E$15)+1,FALSE)</f>
        <v>0</v>
      </c>
      <c r="V957" s="3">
        <f t="array" ref="V957">INDEX($AF$3:$CM$62,MATCH($S957,$AE$3:$AE$62,0),MATCH(V$1&amp;$R957,$AF$1:$CM$1&amp;$AF$2:$CM$2,0))*VLOOKUP($Q957,$C$17:$M$20,COUNTBLANK($D$15:F$15)+1,FALSE)</f>
        <v>550</v>
      </c>
      <c r="W957" s="3">
        <f t="array" ref="W957">INDEX($AF$3:$CM$62,MATCH($S957,$AE$3:$AE$62,0),MATCH(W$1&amp;$R957,$AF$1:$CM$1&amp;$AF$2:$CM$2,0))*VLOOKUP($Q957,$C$17:$M$20,COUNTBLANK($D$15:G$15)+1,FALSE)</f>
        <v>0</v>
      </c>
      <c r="X957" s="3">
        <f t="array" ref="X957">INDEX($AF$3:$CM$62,MATCH($S957,$AE$3:$AE$62,0),MATCH(X$1&amp;$R957,$AF$1:$CM$1&amp;$AF$2:$CM$2,0))*VLOOKUP($Q957,$C$17:$M$20,COUNTBLANK($D$15:H$15)+1,FALSE)</f>
        <v>0</v>
      </c>
      <c r="Y957" s="3">
        <f t="array" ref="Y957">INDEX($AF$3:$CM$62,MATCH($S957,$AE$3:$AE$62,0),MATCH(Y$1&amp;$R957,$AF$1:$CM$1&amp;$AF$2:$CM$2,0))*VLOOKUP($Q957,$C$17:$M$20,COUNTBLANK($D$15:I$15)+1,FALSE)</f>
        <v>0</v>
      </c>
      <c r="Z957" s="3">
        <f t="array" ref="Z957">INDEX($AF$3:$CM$62,MATCH($S957,$AE$3:$AE$62,0),MATCH(Z$1&amp;$R957,$AF$1:$CM$1&amp;$AF$2:$CM$2,0))*VLOOKUP($Q957,$C$17:$M$20,COUNTBLANK($D$15:J$15)+1,FALSE)</f>
        <v>0.25000000000000006</v>
      </c>
      <c r="AA957" s="3">
        <f t="array" ref="AA957">INDEX($AF$3:$CM$62,MATCH($S957,$AE$3:$AE$62,0),MATCH(AA$1&amp;$R957,$AF$1:$CM$1&amp;$AF$2:$CM$2,0))*VLOOKUP($Q957,$C$17:$M$20,COUNTBLANK($D$15:K$15)+1,FALSE)</f>
        <v>0.25000000000000006</v>
      </c>
      <c r="AB957" s="3">
        <f t="array" ref="AB957">INDEX($AF$3:$CM$62,MATCH($S957,$AE$3:$AE$62,0),MATCH(AB$1&amp;$R957,$AF$1:$CM$1&amp;$AF$2:$CM$2,0))*VLOOKUP($Q957,$C$17:$M$20,COUNTBLANK($D$15:L$15)+1,FALSE)</f>
        <v>0</v>
      </c>
      <c r="AC957" s="3">
        <f t="array" ref="AC957">INDEX($AF$3:$CM$62,MATCH($S957,$AE$3:$AE$62,0),MATCH(AC$1&amp;$R957,$AF$1:$CM$1&amp;$AF$2:$CM$2,0))*VLOOKUP($Q957,$C$17:$M$20,COUNTBLANK($D$15:M$15)+1,FALSE)</f>
        <v>0</v>
      </c>
    </row>
    <row r="958" spans="17:29" x14ac:dyDescent="0.2">
      <c r="Q958" t="s">
        <v>421</v>
      </c>
      <c r="R958">
        <f t="shared" si="155"/>
        <v>4</v>
      </c>
      <c r="S958">
        <f t="shared" si="154"/>
        <v>56</v>
      </c>
      <c r="T958" s="3">
        <f t="array" ref="T958">INDEX($AF$3:$CM$62,MATCH($S958,$AE$3:$AE$62,0),MATCH(T$1&amp;$R958,$AF$1:$CM$1&amp;$AF$2:$CM$2,0))*VLOOKUP($Q958,$C$17:$M$20,COUNTBLANK($D$15:D$15)+1,FALSE)</f>
        <v>280</v>
      </c>
      <c r="U958" s="3">
        <f t="array" ref="U958">INDEX($AF$3:$CM$62,MATCH($S958,$AE$3:$AE$62,0),MATCH(U$1&amp;$R958,$AF$1:$CM$1&amp;$AF$2:$CM$2,0))*VLOOKUP($Q958,$C$17:$M$20,COUNTBLANK($D$15:E$15)+1,FALSE)</f>
        <v>0</v>
      </c>
      <c r="V958" s="3">
        <f t="array" ref="V958">INDEX($AF$3:$CM$62,MATCH($S958,$AE$3:$AE$62,0),MATCH(V$1&amp;$R958,$AF$1:$CM$1&amp;$AF$2:$CM$2,0))*VLOOKUP($Q958,$C$17:$M$20,COUNTBLANK($D$15:F$15)+1,FALSE)</f>
        <v>560</v>
      </c>
      <c r="W958" s="3">
        <f t="array" ref="W958">INDEX($AF$3:$CM$62,MATCH($S958,$AE$3:$AE$62,0),MATCH(W$1&amp;$R958,$AF$1:$CM$1&amp;$AF$2:$CM$2,0))*VLOOKUP($Q958,$C$17:$M$20,COUNTBLANK($D$15:G$15)+1,FALSE)</f>
        <v>0</v>
      </c>
      <c r="X958" s="3">
        <f t="array" ref="X958">INDEX($AF$3:$CM$62,MATCH($S958,$AE$3:$AE$62,0),MATCH(X$1&amp;$R958,$AF$1:$CM$1&amp;$AF$2:$CM$2,0))*VLOOKUP($Q958,$C$17:$M$20,COUNTBLANK($D$15:H$15)+1,FALSE)</f>
        <v>0</v>
      </c>
      <c r="Y958" s="3">
        <f t="array" ref="Y958">INDEX($AF$3:$CM$62,MATCH($S958,$AE$3:$AE$62,0),MATCH(Y$1&amp;$R958,$AF$1:$CM$1&amp;$AF$2:$CM$2,0))*VLOOKUP($Q958,$C$17:$M$20,COUNTBLANK($D$15:I$15)+1,FALSE)</f>
        <v>0</v>
      </c>
      <c r="Z958" s="3">
        <f t="array" ref="Z958">INDEX($AF$3:$CM$62,MATCH($S958,$AE$3:$AE$62,0),MATCH(Z$1&amp;$R958,$AF$1:$CM$1&amp;$AF$2:$CM$2,0))*VLOOKUP($Q958,$C$17:$M$20,COUNTBLANK($D$15:J$15)+1,FALSE)</f>
        <v>0.25000000000000006</v>
      </c>
      <c r="AA958" s="3">
        <f t="array" ref="AA958">INDEX($AF$3:$CM$62,MATCH($S958,$AE$3:$AE$62,0),MATCH(AA$1&amp;$R958,$AF$1:$CM$1&amp;$AF$2:$CM$2,0))*VLOOKUP($Q958,$C$17:$M$20,COUNTBLANK($D$15:K$15)+1,FALSE)</f>
        <v>0.25000000000000006</v>
      </c>
      <c r="AB958" s="3">
        <f t="array" ref="AB958">INDEX($AF$3:$CM$62,MATCH($S958,$AE$3:$AE$62,0),MATCH(AB$1&amp;$R958,$AF$1:$CM$1&amp;$AF$2:$CM$2,0))*VLOOKUP($Q958,$C$17:$M$20,COUNTBLANK($D$15:L$15)+1,FALSE)</f>
        <v>0</v>
      </c>
      <c r="AC958" s="3">
        <f t="array" ref="AC958">INDEX($AF$3:$CM$62,MATCH($S958,$AE$3:$AE$62,0),MATCH(AC$1&amp;$R958,$AF$1:$CM$1&amp;$AF$2:$CM$2,0))*VLOOKUP($Q958,$C$17:$M$20,COUNTBLANK($D$15:M$15)+1,FALSE)</f>
        <v>0</v>
      </c>
    </row>
    <row r="959" spans="17:29" x14ac:dyDescent="0.2">
      <c r="Q959" t="s">
        <v>421</v>
      </c>
      <c r="R959">
        <f t="shared" si="155"/>
        <v>4</v>
      </c>
      <c r="S959">
        <f t="shared" si="154"/>
        <v>57</v>
      </c>
      <c r="T959" s="3">
        <f t="array" ref="T959">INDEX($AF$3:$CM$62,MATCH($S959,$AE$3:$AE$62,0),MATCH(T$1&amp;$R959,$AF$1:$CM$1&amp;$AF$2:$CM$2,0))*VLOOKUP($Q959,$C$17:$M$20,COUNTBLANK($D$15:D$15)+1,FALSE)</f>
        <v>285</v>
      </c>
      <c r="U959" s="3">
        <f t="array" ref="U959">INDEX($AF$3:$CM$62,MATCH($S959,$AE$3:$AE$62,0),MATCH(U$1&amp;$R959,$AF$1:$CM$1&amp;$AF$2:$CM$2,0))*VLOOKUP($Q959,$C$17:$M$20,COUNTBLANK($D$15:E$15)+1,FALSE)</f>
        <v>0</v>
      </c>
      <c r="V959" s="3">
        <f t="array" ref="V959">INDEX($AF$3:$CM$62,MATCH($S959,$AE$3:$AE$62,0),MATCH(V$1&amp;$R959,$AF$1:$CM$1&amp;$AF$2:$CM$2,0))*VLOOKUP($Q959,$C$17:$M$20,COUNTBLANK($D$15:F$15)+1,FALSE)</f>
        <v>570</v>
      </c>
      <c r="W959" s="3">
        <f t="array" ref="W959">INDEX($AF$3:$CM$62,MATCH($S959,$AE$3:$AE$62,0),MATCH(W$1&amp;$R959,$AF$1:$CM$1&amp;$AF$2:$CM$2,0))*VLOOKUP($Q959,$C$17:$M$20,COUNTBLANK($D$15:G$15)+1,FALSE)</f>
        <v>0</v>
      </c>
      <c r="X959" s="3">
        <f t="array" ref="X959">INDEX($AF$3:$CM$62,MATCH($S959,$AE$3:$AE$62,0),MATCH(X$1&amp;$R959,$AF$1:$CM$1&amp;$AF$2:$CM$2,0))*VLOOKUP($Q959,$C$17:$M$20,COUNTBLANK($D$15:H$15)+1,FALSE)</f>
        <v>0</v>
      </c>
      <c r="Y959" s="3">
        <f t="array" ref="Y959">INDEX($AF$3:$CM$62,MATCH($S959,$AE$3:$AE$62,0),MATCH(Y$1&amp;$R959,$AF$1:$CM$1&amp;$AF$2:$CM$2,0))*VLOOKUP($Q959,$C$17:$M$20,COUNTBLANK($D$15:I$15)+1,FALSE)</f>
        <v>0</v>
      </c>
      <c r="Z959" s="3">
        <f t="array" ref="Z959">INDEX($AF$3:$CM$62,MATCH($S959,$AE$3:$AE$62,0),MATCH(Z$1&amp;$R959,$AF$1:$CM$1&amp;$AF$2:$CM$2,0))*VLOOKUP($Q959,$C$17:$M$20,COUNTBLANK($D$15:J$15)+1,FALSE)</f>
        <v>0.25000000000000006</v>
      </c>
      <c r="AA959" s="3">
        <f t="array" ref="AA959">INDEX($AF$3:$CM$62,MATCH($S959,$AE$3:$AE$62,0),MATCH(AA$1&amp;$R959,$AF$1:$CM$1&amp;$AF$2:$CM$2,0))*VLOOKUP($Q959,$C$17:$M$20,COUNTBLANK($D$15:K$15)+1,FALSE)</f>
        <v>0.25000000000000006</v>
      </c>
      <c r="AB959" s="3">
        <f t="array" ref="AB959">INDEX($AF$3:$CM$62,MATCH($S959,$AE$3:$AE$62,0),MATCH(AB$1&amp;$R959,$AF$1:$CM$1&amp;$AF$2:$CM$2,0))*VLOOKUP($Q959,$C$17:$M$20,COUNTBLANK($D$15:L$15)+1,FALSE)</f>
        <v>0</v>
      </c>
      <c r="AC959" s="3">
        <f t="array" ref="AC959">INDEX($AF$3:$CM$62,MATCH($S959,$AE$3:$AE$62,0),MATCH(AC$1&amp;$R959,$AF$1:$CM$1&amp;$AF$2:$CM$2,0))*VLOOKUP($Q959,$C$17:$M$20,COUNTBLANK($D$15:M$15)+1,FALSE)</f>
        <v>0</v>
      </c>
    </row>
    <row r="960" spans="17:29" x14ac:dyDescent="0.2">
      <c r="Q960" t="s">
        <v>421</v>
      </c>
      <c r="R960">
        <f t="shared" si="155"/>
        <v>4</v>
      </c>
      <c r="S960">
        <f t="shared" ref="S960:S1023" si="156">S900</f>
        <v>58</v>
      </c>
      <c r="T960" s="3">
        <f t="array" ref="T960">INDEX($AF$3:$CM$62,MATCH($S960,$AE$3:$AE$62,0),MATCH(T$1&amp;$R960,$AF$1:$CM$1&amp;$AF$2:$CM$2,0))*VLOOKUP($Q960,$C$17:$M$20,COUNTBLANK($D$15:D$15)+1,FALSE)</f>
        <v>290</v>
      </c>
      <c r="U960" s="3">
        <f t="array" ref="U960">INDEX($AF$3:$CM$62,MATCH($S960,$AE$3:$AE$62,0),MATCH(U$1&amp;$R960,$AF$1:$CM$1&amp;$AF$2:$CM$2,0))*VLOOKUP($Q960,$C$17:$M$20,COUNTBLANK($D$15:E$15)+1,FALSE)</f>
        <v>0</v>
      </c>
      <c r="V960" s="3">
        <f t="array" ref="V960">INDEX($AF$3:$CM$62,MATCH($S960,$AE$3:$AE$62,0),MATCH(V$1&amp;$R960,$AF$1:$CM$1&amp;$AF$2:$CM$2,0))*VLOOKUP($Q960,$C$17:$M$20,COUNTBLANK($D$15:F$15)+1,FALSE)</f>
        <v>580</v>
      </c>
      <c r="W960" s="3">
        <f t="array" ref="W960">INDEX($AF$3:$CM$62,MATCH($S960,$AE$3:$AE$62,0),MATCH(W$1&amp;$R960,$AF$1:$CM$1&amp;$AF$2:$CM$2,0))*VLOOKUP($Q960,$C$17:$M$20,COUNTBLANK($D$15:G$15)+1,FALSE)</f>
        <v>0</v>
      </c>
      <c r="X960" s="3">
        <f t="array" ref="X960">INDEX($AF$3:$CM$62,MATCH($S960,$AE$3:$AE$62,0),MATCH(X$1&amp;$R960,$AF$1:$CM$1&amp;$AF$2:$CM$2,0))*VLOOKUP($Q960,$C$17:$M$20,COUNTBLANK($D$15:H$15)+1,FALSE)</f>
        <v>0</v>
      </c>
      <c r="Y960" s="3">
        <f t="array" ref="Y960">INDEX($AF$3:$CM$62,MATCH($S960,$AE$3:$AE$62,0),MATCH(Y$1&amp;$R960,$AF$1:$CM$1&amp;$AF$2:$CM$2,0))*VLOOKUP($Q960,$C$17:$M$20,COUNTBLANK($D$15:I$15)+1,FALSE)</f>
        <v>0</v>
      </c>
      <c r="Z960" s="3">
        <f t="array" ref="Z960">INDEX($AF$3:$CM$62,MATCH($S960,$AE$3:$AE$62,0),MATCH(Z$1&amp;$R960,$AF$1:$CM$1&amp;$AF$2:$CM$2,0))*VLOOKUP($Q960,$C$17:$M$20,COUNTBLANK($D$15:J$15)+1,FALSE)</f>
        <v>0.25000000000000006</v>
      </c>
      <c r="AA960" s="3">
        <f t="array" ref="AA960">INDEX($AF$3:$CM$62,MATCH($S960,$AE$3:$AE$62,0),MATCH(AA$1&amp;$R960,$AF$1:$CM$1&amp;$AF$2:$CM$2,0))*VLOOKUP($Q960,$C$17:$M$20,COUNTBLANK($D$15:K$15)+1,FALSE)</f>
        <v>0.25000000000000006</v>
      </c>
      <c r="AB960" s="3">
        <f t="array" ref="AB960">INDEX($AF$3:$CM$62,MATCH($S960,$AE$3:$AE$62,0),MATCH(AB$1&amp;$R960,$AF$1:$CM$1&amp;$AF$2:$CM$2,0))*VLOOKUP($Q960,$C$17:$M$20,COUNTBLANK($D$15:L$15)+1,FALSE)</f>
        <v>0</v>
      </c>
      <c r="AC960" s="3">
        <f t="array" ref="AC960">INDEX($AF$3:$CM$62,MATCH($S960,$AE$3:$AE$62,0),MATCH(AC$1&amp;$R960,$AF$1:$CM$1&amp;$AF$2:$CM$2,0))*VLOOKUP($Q960,$C$17:$M$20,COUNTBLANK($D$15:M$15)+1,FALSE)</f>
        <v>0</v>
      </c>
    </row>
    <row r="961" spans="17:29" x14ac:dyDescent="0.2">
      <c r="Q961" t="s">
        <v>421</v>
      </c>
      <c r="R961">
        <f t="shared" si="155"/>
        <v>4</v>
      </c>
      <c r="S961">
        <f t="shared" si="156"/>
        <v>59</v>
      </c>
      <c r="T961" s="3">
        <f t="array" ref="T961">INDEX($AF$3:$CM$62,MATCH($S961,$AE$3:$AE$62,0),MATCH(T$1&amp;$R961,$AF$1:$CM$1&amp;$AF$2:$CM$2,0))*VLOOKUP($Q961,$C$17:$M$20,COUNTBLANK($D$15:D$15)+1,FALSE)</f>
        <v>295</v>
      </c>
      <c r="U961" s="3">
        <f t="array" ref="U961">INDEX($AF$3:$CM$62,MATCH($S961,$AE$3:$AE$62,0),MATCH(U$1&amp;$R961,$AF$1:$CM$1&amp;$AF$2:$CM$2,0))*VLOOKUP($Q961,$C$17:$M$20,COUNTBLANK($D$15:E$15)+1,FALSE)</f>
        <v>0</v>
      </c>
      <c r="V961" s="3">
        <f t="array" ref="V961">INDEX($AF$3:$CM$62,MATCH($S961,$AE$3:$AE$62,0),MATCH(V$1&amp;$R961,$AF$1:$CM$1&amp;$AF$2:$CM$2,0))*VLOOKUP($Q961,$C$17:$M$20,COUNTBLANK($D$15:F$15)+1,FALSE)</f>
        <v>590</v>
      </c>
      <c r="W961" s="3">
        <f t="array" ref="W961">INDEX($AF$3:$CM$62,MATCH($S961,$AE$3:$AE$62,0),MATCH(W$1&amp;$R961,$AF$1:$CM$1&amp;$AF$2:$CM$2,0))*VLOOKUP($Q961,$C$17:$M$20,COUNTBLANK($D$15:G$15)+1,FALSE)</f>
        <v>0</v>
      </c>
      <c r="X961" s="3">
        <f t="array" ref="X961">INDEX($AF$3:$CM$62,MATCH($S961,$AE$3:$AE$62,0),MATCH(X$1&amp;$R961,$AF$1:$CM$1&amp;$AF$2:$CM$2,0))*VLOOKUP($Q961,$C$17:$M$20,COUNTBLANK($D$15:H$15)+1,FALSE)</f>
        <v>0</v>
      </c>
      <c r="Y961" s="3">
        <f t="array" ref="Y961">INDEX($AF$3:$CM$62,MATCH($S961,$AE$3:$AE$62,0),MATCH(Y$1&amp;$R961,$AF$1:$CM$1&amp;$AF$2:$CM$2,0))*VLOOKUP($Q961,$C$17:$M$20,COUNTBLANK($D$15:I$15)+1,FALSE)</f>
        <v>0</v>
      </c>
      <c r="Z961" s="3">
        <f t="array" ref="Z961">INDEX($AF$3:$CM$62,MATCH($S961,$AE$3:$AE$62,0),MATCH(Z$1&amp;$R961,$AF$1:$CM$1&amp;$AF$2:$CM$2,0))*VLOOKUP($Q961,$C$17:$M$20,COUNTBLANK($D$15:J$15)+1,FALSE)</f>
        <v>0.25000000000000006</v>
      </c>
      <c r="AA961" s="3">
        <f t="array" ref="AA961">INDEX($AF$3:$CM$62,MATCH($S961,$AE$3:$AE$62,0),MATCH(AA$1&amp;$R961,$AF$1:$CM$1&amp;$AF$2:$CM$2,0))*VLOOKUP($Q961,$C$17:$M$20,COUNTBLANK($D$15:K$15)+1,FALSE)</f>
        <v>0.25000000000000006</v>
      </c>
      <c r="AB961" s="3">
        <f t="array" ref="AB961">INDEX($AF$3:$CM$62,MATCH($S961,$AE$3:$AE$62,0),MATCH(AB$1&amp;$R961,$AF$1:$CM$1&amp;$AF$2:$CM$2,0))*VLOOKUP($Q961,$C$17:$M$20,COUNTBLANK($D$15:L$15)+1,FALSE)</f>
        <v>0</v>
      </c>
      <c r="AC961" s="3">
        <f t="array" ref="AC961">INDEX($AF$3:$CM$62,MATCH($S961,$AE$3:$AE$62,0),MATCH(AC$1&amp;$R961,$AF$1:$CM$1&amp;$AF$2:$CM$2,0))*VLOOKUP($Q961,$C$17:$M$20,COUNTBLANK($D$15:M$15)+1,FALSE)</f>
        <v>0</v>
      </c>
    </row>
    <row r="962" spans="17:29" x14ac:dyDescent="0.2">
      <c r="Q962" t="s">
        <v>421</v>
      </c>
      <c r="R962">
        <f t="shared" si="155"/>
        <v>4</v>
      </c>
      <c r="S962">
        <f t="shared" si="156"/>
        <v>60</v>
      </c>
      <c r="T962" s="3">
        <f t="array" ref="T962">INDEX($AF$3:$CM$62,MATCH($S962,$AE$3:$AE$62,0),MATCH(T$1&amp;$R962,$AF$1:$CM$1&amp;$AF$2:$CM$2,0))*VLOOKUP($Q962,$C$17:$M$20,COUNTBLANK($D$15:D$15)+1,FALSE)</f>
        <v>300</v>
      </c>
      <c r="U962" s="3">
        <f t="array" ref="U962">INDEX($AF$3:$CM$62,MATCH($S962,$AE$3:$AE$62,0),MATCH(U$1&amp;$R962,$AF$1:$CM$1&amp;$AF$2:$CM$2,0))*VLOOKUP($Q962,$C$17:$M$20,COUNTBLANK($D$15:E$15)+1,FALSE)</f>
        <v>0</v>
      </c>
      <c r="V962" s="3">
        <f t="array" ref="V962">INDEX($AF$3:$CM$62,MATCH($S962,$AE$3:$AE$62,0),MATCH(V$1&amp;$R962,$AF$1:$CM$1&amp;$AF$2:$CM$2,0))*VLOOKUP($Q962,$C$17:$M$20,COUNTBLANK($D$15:F$15)+1,FALSE)</f>
        <v>600</v>
      </c>
      <c r="W962" s="3">
        <f t="array" ref="W962">INDEX($AF$3:$CM$62,MATCH($S962,$AE$3:$AE$62,0),MATCH(W$1&amp;$R962,$AF$1:$CM$1&amp;$AF$2:$CM$2,0))*VLOOKUP($Q962,$C$17:$M$20,COUNTBLANK($D$15:G$15)+1,FALSE)</f>
        <v>0</v>
      </c>
      <c r="X962" s="3">
        <f t="array" ref="X962">INDEX($AF$3:$CM$62,MATCH($S962,$AE$3:$AE$62,0),MATCH(X$1&amp;$R962,$AF$1:$CM$1&amp;$AF$2:$CM$2,0))*VLOOKUP($Q962,$C$17:$M$20,COUNTBLANK($D$15:H$15)+1,FALSE)</f>
        <v>0</v>
      </c>
      <c r="Y962" s="3">
        <f t="array" ref="Y962">INDEX($AF$3:$CM$62,MATCH($S962,$AE$3:$AE$62,0),MATCH(Y$1&amp;$R962,$AF$1:$CM$1&amp;$AF$2:$CM$2,0))*VLOOKUP($Q962,$C$17:$M$20,COUNTBLANK($D$15:I$15)+1,FALSE)</f>
        <v>0</v>
      </c>
      <c r="Z962" s="3">
        <f t="array" ref="Z962">INDEX($AF$3:$CM$62,MATCH($S962,$AE$3:$AE$62,0),MATCH(Z$1&amp;$R962,$AF$1:$CM$1&amp;$AF$2:$CM$2,0))*VLOOKUP($Q962,$C$17:$M$20,COUNTBLANK($D$15:J$15)+1,FALSE)</f>
        <v>0.3000000000000001</v>
      </c>
      <c r="AA962" s="3">
        <f t="array" ref="AA962">INDEX($AF$3:$CM$62,MATCH($S962,$AE$3:$AE$62,0),MATCH(AA$1&amp;$R962,$AF$1:$CM$1&amp;$AF$2:$CM$2,0))*VLOOKUP($Q962,$C$17:$M$20,COUNTBLANK($D$15:K$15)+1,FALSE)</f>
        <v>0.3000000000000001</v>
      </c>
      <c r="AB962" s="3">
        <f t="array" ref="AB962">INDEX($AF$3:$CM$62,MATCH($S962,$AE$3:$AE$62,0),MATCH(AB$1&amp;$R962,$AF$1:$CM$1&amp;$AF$2:$CM$2,0))*VLOOKUP($Q962,$C$17:$M$20,COUNTBLANK($D$15:L$15)+1,FALSE)</f>
        <v>0</v>
      </c>
      <c r="AC962" s="3">
        <f t="array" ref="AC962">INDEX($AF$3:$CM$62,MATCH($S962,$AE$3:$AE$62,0),MATCH(AC$1&amp;$R962,$AF$1:$CM$1&amp;$AF$2:$CM$2,0))*VLOOKUP($Q962,$C$17:$M$20,COUNTBLANK($D$15:M$15)+1,FALSE)</f>
        <v>0</v>
      </c>
    </row>
    <row r="963" spans="17:29" x14ac:dyDescent="0.2">
      <c r="Q963" t="s">
        <v>421</v>
      </c>
      <c r="R963">
        <f t="shared" si="155"/>
        <v>5</v>
      </c>
      <c r="S963">
        <f t="shared" si="156"/>
        <v>1</v>
      </c>
      <c r="T963" s="3">
        <f t="array" ref="T963">INDEX($AF$3:$CM$62,MATCH($S963,$AE$3:$AE$62,0),MATCH(T$1&amp;$R963,$AF$1:$CM$1&amp;$AF$2:$CM$2,0))*VLOOKUP($Q963,$C$17:$M$20,COUNTBLANK($D$15:D$15)+1,FALSE)</f>
        <v>8</v>
      </c>
      <c r="U963" s="3">
        <f t="array" ref="U963">INDEX($AF$3:$CM$62,MATCH($S963,$AE$3:$AE$62,0),MATCH(U$1&amp;$R963,$AF$1:$CM$1&amp;$AF$2:$CM$2,0))*VLOOKUP($Q963,$C$17:$M$20,COUNTBLANK($D$15:E$15)+1,FALSE)</f>
        <v>0</v>
      </c>
      <c r="V963" s="3">
        <f t="array" ref="V963">INDEX($AF$3:$CM$62,MATCH($S963,$AE$3:$AE$62,0),MATCH(V$1&amp;$R963,$AF$1:$CM$1&amp;$AF$2:$CM$2,0))*VLOOKUP($Q963,$C$17:$M$20,COUNTBLANK($D$15:F$15)+1,FALSE)</f>
        <v>16</v>
      </c>
      <c r="W963" s="3">
        <f t="array" ref="W963">INDEX($AF$3:$CM$62,MATCH($S963,$AE$3:$AE$62,0),MATCH(W$1&amp;$R963,$AF$1:$CM$1&amp;$AF$2:$CM$2,0))*VLOOKUP($Q963,$C$17:$M$20,COUNTBLANK($D$15:G$15)+1,FALSE)</f>
        <v>0</v>
      </c>
      <c r="X963" s="3">
        <f t="array" ref="X963">INDEX($AF$3:$CM$62,MATCH($S963,$AE$3:$AE$62,0),MATCH(X$1&amp;$R963,$AF$1:$CM$1&amp;$AF$2:$CM$2,0))*VLOOKUP($Q963,$C$17:$M$20,COUNTBLANK($D$15:H$15)+1,FALSE)</f>
        <v>0</v>
      </c>
      <c r="Y963" s="3">
        <f t="array" ref="Y963">INDEX($AF$3:$CM$62,MATCH($S963,$AE$3:$AE$62,0),MATCH(Y$1&amp;$R963,$AF$1:$CM$1&amp;$AF$2:$CM$2,0))*VLOOKUP($Q963,$C$17:$M$20,COUNTBLANK($D$15:I$15)+1,FALSE)</f>
        <v>0</v>
      </c>
      <c r="Z963" s="3">
        <f t="array" ref="Z963">INDEX($AF$3:$CM$62,MATCH($S963,$AE$3:$AE$62,0),MATCH(Z$1&amp;$R963,$AF$1:$CM$1&amp;$AF$2:$CM$2,0))*VLOOKUP($Q963,$C$17:$M$20,COUNTBLANK($D$15:J$15)+1,FALSE)</f>
        <v>0</v>
      </c>
      <c r="AA963" s="3">
        <f t="array" ref="AA963">INDEX($AF$3:$CM$62,MATCH($S963,$AE$3:$AE$62,0),MATCH(AA$1&amp;$R963,$AF$1:$CM$1&amp;$AF$2:$CM$2,0))*VLOOKUP($Q963,$C$17:$M$20,COUNTBLANK($D$15:K$15)+1,FALSE)</f>
        <v>0</v>
      </c>
      <c r="AB963" s="3">
        <f t="array" ref="AB963">INDEX($AF$3:$CM$62,MATCH($S963,$AE$3:$AE$62,0),MATCH(AB$1&amp;$R963,$AF$1:$CM$1&amp;$AF$2:$CM$2,0))*VLOOKUP($Q963,$C$17:$M$20,COUNTBLANK($D$15:L$15)+1,FALSE)</f>
        <v>0</v>
      </c>
      <c r="AC963" s="3">
        <f t="array" ref="AC963">INDEX($AF$3:$CM$62,MATCH($S963,$AE$3:$AE$62,0),MATCH(AC$1&amp;$R963,$AF$1:$CM$1&amp;$AF$2:$CM$2,0))*VLOOKUP($Q963,$C$17:$M$20,COUNTBLANK($D$15:M$15)+1,FALSE)</f>
        <v>0</v>
      </c>
    </row>
    <row r="964" spans="17:29" x14ac:dyDescent="0.2">
      <c r="Q964" t="s">
        <v>421</v>
      </c>
      <c r="R964">
        <f t="shared" si="155"/>
        <v>5</v>
      </c>
      <c r="S964">
        <f t="shared" si="156"/>
        <v>2</v>
      </c>
      <c r="T964" s="3">
        <f t="array" ref="T964">INDEX($AF$3:$CM$62,MATCH($S964,$AE$3:$AE$62,0),MATCH(T$1&amp;$R964,$AF$1:$CM$1&amp;$AF$2:$CM$2,0))*VLOOKUP($Q964,$C$17:$M$20,COUNTBLANK($D$15:D$15)+1,FALSE)</f>
        <v>16</v>
      </c>
      <c r="U964" s="3">
        <f t="array" ref="U964">INDEX($AF$3:$CM$62,MATCH($S964,$AE$3:$AE$62,0),MATCH(U$1&amp;$R964,$AF$1:$CM$1&amp;$AF$2:$CM$2,0))*VLOOKUP($Q964,$C$17:$M$20,COUNTBLANK($D$15:E$15)+1,FALSE)</f>
        <v>0</v>
      </c>
      <c r="V964" s="3">
        <f t="array" ref="V964">INDEX($AF$3:$CM$62,MATCH($S964,$AE$3:$AE$62,0),MATCH(V$1&amp;$R964,$AF$1:$CM$1&amp;$AF$2:$CM$2,0))*VLOOKUP($Q964,$C$17:$M$20,COUNTBLANK($D$15:F$15)+1,FALSE)</f>
        <v>32</v>
      </c>
      <c r="W964" s="3">
        <f t="array" ref="W964">INDEX($AF$3:$CM$62,MATCH($S964,$AE$3:$AE$62,0),MATCH(W$1&amp;$R964,$AF$1:$CM$1&amp;$AF$2:$CM$2,0))*VLOOKUP($Q964,$C$17:$M$20,COUNTBLANK($D$15:G$15)+1,FALSE)</f>
        <v>0</v>
      </c>
      <c r="X964" s="3">
        <f t="array" ref="X964">INDEX($AF$3:$CM$62,MATCH($S964,$AE$3:$AE$62,0),MATCH(X$1&amp;$R964,$AF$1:$CM$1&amp;$AF$2:$CM$2,0))*VLOOKUP($Q964,$C$17:$M$20,COUNTBLANK($D$15:H$15)+1,FALSE)</f>
        <v>0</v>
      </c>
      <c r="Y964" s="3">
        <f t="array" ref="Y964">INDEX($AF$3:$CM$62,MATCH($S964,$AE$3:$AE$62,0),MATCH(Y$1&amp;$R964,$AF$1:$CM$1&amp;$AF$2:$CM$2,0))*VLOOKUP($Q964,$C$17:$M$20,COUNTBLANK($D$15:I$15)+1,FALSE)</f>
        <v>0</v>
      </c>
      <c r="Z964" s="3">
        <f t="array" ref="Z964">INDEX($AF$3:$CM$62,MATCH($S964,$AE$3:$AE$62,0),MATCH(Z$1&amp;$R964,$AF$1:$CM$1&amp;$AF$2:$CM$2,0))*VLOOKUP($Q964,$C$17:$M$20,COUNTBLANK($D$15:J$15)+1,FALSE)</f>
        <v>0</v>
      </c>
      <c r="AA964" s="3">
        <f t="array" ref="AA964">INDEX($AF$3:$CM$62,MATCH($S964,$AE$3:$AE$62,0),MATCH(AA$1&amp;$R964,$AF$1:$CM$1&amp;$AF$2:$CM$2,0))*VLOOKUP($Q964,$C$17:$M$20,COUNTBLANK($D$15:K$15)+1,FALSE)</f>
        <v>0</v>
      </c>
      <c r="AB964" s="3">
        <f t="array" ref="AB964">INDEX($AF$3:$CM$62,MATCH($S964,$AE$3:$AE$62,0),MATCH(AB$1&amp;$R964,$AF$1:$CM$1&amp;$AF$2:$CM$2,0))*VLOOKUP($Q964,$C$17:$M$20,COUNTBLANK($D$15:L$15)+1,FALSE)</f>
        <v>0</v>
      </c>
      <c r="AC964" s="3">
        <f t="array" ref="AC964">INDEX($AF$3:$CM$62,MATCH($S964,$AE$3:$AE$62,0),MATCH(AC$1&amp;$R964,$AF$1:$CM$1&amp;$AF$2:$CM$2,0))*VLOOKUP($Q964,$C$17:$M$20,COUNTBLANK($D$15:M$15)+1,FALSE)</f>
        <v>0</v>
      </c>
    </row>
    <row r="965" spans="17:29" x14ac:dyDescent="0.2">
      <c r="Q965" t="s">
        <v>421</v>
      </c>
      <c r="R965">
        <f t="shared" si="155"/>
        <v>5</v>
      </c>
      <c r="S965">
        <f t="shared" si="156"/>
        <v>3</v>
      </c>
      <c r="T965" s="3">
        <f t="array" ref="T965">INDEX($AF$3:$CM$62,MATCH($S965,$AE$3:$AE$62,0),MATCH(T$1&amp;$R965,$AF$1:$CM$1&amp;$AF$2:$CM$2,0))*VLOOKUP($Q965,$C$17:$M$20,COUNTBLANK($D$15:D$15)+1,FALSE)</f>
        <v>24</v>
      </c>
      <c r="U965" s="3">
        <f t="array" ref="U965">INDEX($AF$3:$CM$62,MATCH($S965,$AE$3:$AE$62,0),MATCH(U$1&amp;$R965,$AF$1:$CM$1&amp;$AF$2:$CM$2,0))*VLOOKUP($Q965,$C$17:$M$20,COUNTBLANK($D$15:E$15)+1,FALSE)</f>
        <v>0</v>
      </c>
      <c r="V965" s="3">
        <f t="array" ref="V965">INDEX($AF$3:$CM$62,MATCH($S965,$AE$3:$AE$62,0),MATCH(V$1&amp;$R965,$AF$1:$CM$1&amp;$AF$2:$CM$2,0))*VLOOKUP($Q965,$C$17:$M$20,COUNTBLANK($D$15:F$15)+1,FALSE)</f>
        <v>48</v>
      </c>
      <c r="W965" s="3">
        <f t="array" ref="W965">INDEX($AF$3:$CM$62,MATCH($S965,$AE$3:$AE$62,0),MATCH(W$1&amp;$R965,$AF$1:$CM$1&amp;$AF$2:$CM$2,0))*VLOOKUP($Q965,$C$17:$M$20,COUNTBLANK($D$15:G$15)+1,FALSE)</f>
        <v>0</v>
      </c>
      <c r="X965" s="3">
        <f t="array" ref="X965">INDEX($AF$3:$CM$62,MATCH($S965,$AE$3:$AE$62,0),MATCH(X$1&amp;$R965,$AF$1:$CM$1&amp;$AF$2:$CM$2,0))*VLOOKUP($Q965,$C$17:$M$20,COUNTBLANK($D$15:H$15)+1,FALSE)</f>
        <v>0</v>
      </c>
      <c r="Y965" s="3">
        <f t="array" ref="Y965">INDEX($AF$3:$CM$62,MATCH($S965,$AE$3:$AE$62,0),MATCH(Y$1&amp;$R965,$AF$1:$CM$1&amp;$AF$2:$CM$2,0))*VLOOKUP($Q965,$C$17:$M$20,COUNTBLANK($D$15:I$15)+1,FALSE)</f>
        <v>0</v>
      </c>
      <c r="Z965" s="3">
        <f t="array" ref="Z965">INDEX($AF$3:$CM$62,MATCH($S965,$AE$3:$AE$62,0),MATCH(Z$1&amp;$R965,$AF$1:$CM$1&amp;$AF$2:$CM$2,0))*VLOOKUP($Q965,$C$17:$M$20,COUNTBLANK($D$15:J$15)+1,FALSE)</f>
        <v>0</v>
      </c>
      <c r="AA965" s="3">
        <f t="array" ref="AA965">INDEX($AF$3:$CM$62,MATCH($S965,$AE$3:$AE$62,0),MATCH(AA$1&amp;$R965,$AF$1:$CM$1&amp;$AF$2:$CM$2,0))*VLOOKUP($Q965,$C$17:$M$20,COUNTBLANK($D$15:K$15)+1,FALSE)</f>
        <v>0</v>
      </c>
      <c r="AB965" s="3">
        <f t="array" ref="AB965">INDEX($AF$3:$CM$62,MATCH($S965,$AE$3:$AE$62,0),MATCH(AB$1&amp;$R965,$AF$1:$CM$1&amp;$AF$2:$CM$2,0))*VLOOKUP($Q965,$C$17:$M$20,COUNTBLANK($D$15:L$15)+1,FALSE)</f>
        <v>0</v>
      </c>
      <c r="AC965" s="3">
        <f t="array" ref="AC965">INDEX($AF$3:$CM$62,MATCH($S965,$AE$3:$AE$62,0),MATCH(AC$1&amp;$R965,$AF$1:$CM$1&amp;$AF$2:$CM$2,0))*VLOOKUP($Q965,$C$17:$M$20,COUNTBLANK($D$15:M$15)+1,FALSE)</f>
        <v>0</v>
      </c>
    </row>
    <row r="966" spans="17:29" x14ac:dyDescent="0.2">
      <c r="Q966" t="s">
        <v>421</v>
      </c>
      <c r="R966">
        <f t="shared" si="155"/>
        <v>5</v>
      </c>
      <c r="S966">
        <f t="shared" si="156"/>
        <v>4</v>
      </c>
      <c r="T966" s="3">
        <f t="array" ref="T966">INDEX($AF$3:$CM$62,MATCH($S966,$AE$3:$AE$62,0),MATCH(T$1&amp;$R966,$AF$1:$CM$1&amp;$AF$2:$CM$2,0))*VLOOKUP($Q966,$C$17:$M$20,COUNTBLANK($D$15:D$15)+1,FALSE)</f>
        <v>32</v>
      </c>
      <c r="U966" s="3">
        <f t="array" ref="U966">INDEX($AF$3:$CM$62,MATCH($S966,$AE$3:$AE$62,0),MATCH(U$1&amp;$R966,$AF$1:$CM$1&amp;$AF$2:$CM$2,0))*VLOOKUP($Q966,$C$17:$M$20,COUNTBLANK($D$15:E$15)+1,FALSE)</f>
        <v>0</v>
      </c>
      <c r="V966" s="3">
        <f t="array" ref="V966">INDEX($AF$3:$CM$62,MATCH($S966,$AE$3:$AE$62,0),MATCH(V$1&amp;$R966,$AF$1:$CM$1&amp;$AF$2:$CM$2,0))*VLOOKUP($Q966,$C$17:$M$20,COUNTBLANK($D$15:F$15)+1,FALSE)</f>
        <v>64</v>
      </c>
      <c r="W966" s="3">
        <f t="array" ref="W966">INDEX($AF$3:$CM$62,MATCH($S966,$AE$3:$AE$62,0),MATCH(W$1&amp;$R966,$AF$1:$CM$1&amp;$AF$2:$CM$2,0))*VLOOKUP($Q966,$C$17:$M$20,COUNTBLANK($D$15:G$15)+1,FALSE)</f>
        <v>0</v>
      </c>
      <c r="X966" s="3">
        <f t="array" ref="X966">INDEX($AF$3:$CM$62,MATCH($S966,$AE$3:$AE$62,0),MATCH(X$1&amp;$R966,$AF$1:$CM$1&amp;$AF$2:$CM$2,0))*VLOOKUP($Q966,$C$17:$M$20,COUNTBLANK($D$15:H$15)+1,FALSE)</f>
        <v>0</v>
      </c>
      <c r="Y966" s="3">
        <f t="array" ref="Y966">INDEX($AF$3:$CM$62,MATCH($S966,$AE$3:$AE$62,0),MATCH(Y$1&amp;$R966,$AF$1:$CM$1&amp;$AF$2:$CM$2,0))*VLOOKUP($Q966,$C$17:$M$20,COUNTBLANK($D$15:I$15)+1,FALSE)</f>
        <v>0</v>
      </c>
      <c r="Z966" s="3">
        <f t="array" ref="Z966">INDEX($AF$3:$CM$62,MATCH($S966,$AE$3:$AE$62,0),MATCH(Z$1&amp;$R966,$AF$1:$CM$1&amp;$AF$2:$CM$2,0))*VLOOKUP($Q966,$C$17:$M$20,COUNTBLANK($D$15:J$15)+1,FALSE)</f>
        <v>0</v>
      </c>
      <c r="AA966" s="3">
        <f t="array" ref="AA966">INDEX($AF$3:$CM$62,MATCH($S966,$AE$3:$AE$62,0),MATCH(AA$1&amp;$R966,$AF$1:$CM$1&amp;$AF$2:$CM$2,0))*VLOOKUP($Q966,$C$17:$M$20,COUNTBLANK($D$15:K$15)+1,FALSE)</f>
        <v>0</v>
      </c>
      <c r="AB966" s="3">
        <f t="array" ref="AB966">INDEX($AF$3:$CM$62,MATCH($S966,$AE$3:$AE$62,0),MATCH(AB$1&amp;$R966,$AF$1:$CM$1&amp;$AF$2:$CM$2,0))*VLOOKUP($Q966,$C$17:$M$20,COUNTBLANK($D$15:L$15)+1,FALSE)</f>
        <v>0</v>
      </c>
      <c r="AC966" s="3">
        <f t="array" ref="AC966">INDEX($AF$3:$CM$62,MATCH($S966,$AE$3:$AE$62,0),MATCH(AC$1&amp;$R966,$AF$1:$CM$1&amp;$AF$2:$CM$2,0))*VLOOKUP($Q966,$C$17:$M$20,COUNTBLANK($D$15:M$15)+1,FALSE)</f>
        <v>0</v>
      </c>
    </row>
    <row r="967" spans="17:29" x14ac:dyDescent="0.2">
      <c r="Q967" t="s">
        <v>421</v>
      </c>
      <c r="R967">
        <f t="shared" si="155"/>
        <v>5</v>
      </c>
      <c r="S967">
        <f t="shared" si="156"/>
        <v>5</v>
      </c>
      <c r="T967" s="3">
        <f t="array" ref="T967">INDEX($AF$3:$CM$62,MATCH($S967,$AE$3:$AE$62,0),MATCH(T$1&amp;$R967,$AF$1:$CM$1&amp;$AF$2:$CM$2,0))*VLOOKUP($Q967,$C$17:$M$20,COUNTBLANK($D$15:D$15)+1,FALSE)</f>
        <v>40</v>
      </c>
      <c r="U967" s="3">
        <f t="array" ref="U967">INDEX($AF$3:$CM$62,MATCH($S967,$AE$3:$AE$62,0),MATCH(U$1&amp;$R967,$AF$1:$CM$1&amp;$AF$2:$CM$2,0))*VLOOKUP($Q967,$C$17:$M$20,COUNTBLANK($D$15:E$15)+1,FALSE)</f>
        <v>0</v>
      </c>
      <c r="V967" s="3">
        <f t="array" ref="V967">INDEX($AF$3:$CM$62,MATCH($S967,$AE$3:$AE$62,0),MATCH(V$1&amp;$R967,$AF$1:$CM$1&amp;$AF$2:$CM$2,0))*VLOOKUP($Q967,$C$17:$M$20,COUNTBLANK($D$15:F$15)+1,FALSE)</f>
        <v>80</v>
      </c>
      <c r="W967" s="3">
        <f t="array" ref="W967">INDEX($AF$3:$CM$62,MATCH($S967,$AE$3:$AE$62,0),MATCH(W$1&amp;$R967,$AF$1:$CM$1&amp;$AF$2:$CM$2,0))*VLOOKUP($Q967,$C$17:$M$20,COUNTBLANK($D$15:G$15)+1,FALSE)</f>
        <v>0</v>
      </c>
      <c r="X967" s="3">
        <f t="array" ref="X967">INDEX($AF$3:$CM$62,MATCH($S967,$AE$3:$AE$62,0),MATCH(X$1&amp;$R967,$AF$1:$CM$1&amp;$AF$2:$CM$2,0))*VLOOKUP($Q967,$C$17:$M$20,COUNTBLANK($D$15:H$15)+1,FALSE)</f>
        <v>0</v>
      </c>
      <c r="Y967" s="3">
        <f t="array" ref="Y967">INDEX($AF$3:$CM$62,MATCH($S967,$AE$3:$AE$62,0),MATCH(Y$1&amp;$R967,$AF$1:$CM$1&amp;$AF$2:$CM$2,0))*VLOOKUP($Q967,$C$17:$M$20,COUNTBLANK($D$15:I$15)+1,FALSE)</f>
        <v>0</v>
      </c>
      <c r="Z967" s="3">
        <f t="array" ref="Z967">INDEX($AF$3:$CM$62,MATCH($S967,$AE$3:$AE$62,0),MATCH(Z$1&amp;$R967,$AF$1:$CM$1&amp;$AF$2:$CM$2,0))*VLOOKUP($Q967,$C$17:$M$20,COUNTBLANK($D$15:J$15)+1,FALSE)</f>
        <v>0</v>
      </c>
      <c r="AA967" s="3">
        <f t="array" ref="AA967">INDEX($AF$3:$CM$62,MATCH($S967,$AE$3:$AE$62,0),MATCH(AA$1&amp;$R967,$AF$1:$CM$1&amp;$AF$2:$CM$2,0))*VLOOKUP($Q967,$C$17:$M$20,COUNTBLANK($D$15:K$15)+1,FALSE)</f>
        <v>0</v>
      </c>
      <c r="AB967" s="3">
        <f t="array" ref="AB967">INDEX($AF$3:$CM$62,MATCH($S967,$AE$3:$AE$62,0),MATCH(AB$1&amp;$R967,$AF$1:$CM$1&amp;$AF$2:$CM$2,0))*VLOOKUP($Q967,$C$17:$M$20,COUNTBLANK($D$15:L$15)+1,FALSE)</f>
        <v>0</v>
      </c>
      <c r="AC967" s="3">
        <f t="array" ref="AC967">INDEX($AF$3:$CM$62,MATCH($S967,$AE$3:$AE$62,0),MATCH(AC$1&amp;$R967,$AF$1:$CM$1&amp;$AF$2:$CM$2,0))*VLOOKUP($Q967,$C$17:$M$20,COUNTBLANK($D$15:M$15)+1,FALSE)</f>
        <v>0</v>
      </c>
    </row>
    <row r="968" spans="17:29" x14ac:dyDescent="0.2">
      <c r="Q968" t="s">
        <v>421</v>
      </c>
      <c r="R968">
        <f t="shared" si="155"/>
        <v>5</v>
      </c>
      <c r="S968">
        <f t="shared" si="156"/>
        <v>6</v>
      </c>
      <c r="T968" s="3">
        <f t="array" ref="T968">INDEX($AF$3:$CM$62,MATCH($S968,$AE$3:$AE$62,0),MATCH(T$1&amp;$R968,$AF$1:$CM$1&amp;$AF$2:$CM$2,0))*VLOOKUP($Q968,$C$17:$M$20,COUNTBLANK($D$15:D$15)+1,FALSE)</f>
        <v>48</v>
      </c>
      <c r="U968" s="3">
        <f t="array" ref="U968">INDEX($AF$3:$CM$62,MATCH($S968,$AE$3:$AE$62,0),MATCH(U$1&amp;$R968,$AF$1:$CM$1&amp;$AF$2:$CM$2,0))*VLOOKUP($Q968,$C$17:$M$20,COUNTBLANK($D$15:E$15)+1,FALSE)</f>
        <v>0</v>
      </c>
      <c r="V968" s="3">
        <f t="array" ref="V968">INDEX($AF$3:$CM$62,MATCH($S968,$AE$3:$AE$62,0),MATCH(V$1&amp;$R968,$AF$1:$CM$1&amp;$AF$2:$CM$2,0))*VLOOKUP($Q968,$C$17:$M$20,COUNTBLANK($D$15:F$15)+1,FALSE)</f>
        <v>96</v>
      </c>
      <c r="W968" s="3">
        <f t="array" ref="W968">INDEX($AF$3:$CM$62,MATCH($S968,$AE$3:$AE$62,0),MATCH(W$1&amp;$R968,$AF$1:$CM$1&amp;$AF$2:$CM$2,0))*VLOOKUP($Q968,$C$17:$M$20,COUNTBLANK($D$15:G$15)+1,FALSE)</f>
        <v>0</v>
      </c>
      <c r="X968" s="3">
        <f t="array" ref="X968">INDEX($AF$3:$CM$62,MATCH($S968,$AE$3:$AE$62,0),MATCH(X$1&amp;$R968,$AF$1:$CM$1&amp;$AF$2:$CM$2,0))*VLOOKUP($Q968,$C$17:$M$20,COUNTBLANK($D$15:H$15)+1,FALSE)</f>
        <v>0</v>
      </c>
      <c r="Y968" s="3">
        <f t="array" ref="Y968">INDEX($AF$3:$CM$62,MATCH($S968,$AE$3:$AE$62,0),MATCH(Y$1&amp;$R968,$AF$1:$CM$1&amp;$AF$2:$CM$2,0))*VLOOKUP($Q968,$C$17:$M$20,COUNTBLANK($D$15:I$15)+1,FALSE)</f>
        <v>0</v>
      </c>
      <c r="Z968" s="3">
        <f t="array" ref="Z968">INDEX($AF$3:$CM$62,MATCH($S968,$AE$3:$AE$62,0),MATCH(Z$1&amp;$R968,$AF$1:$CM$1&amp;$AF$2:$CM$2,0))*VLOOKUP($Q968,$C$17:$M$20,COUNTBLANK($D$15:J$15)+1,FALSE)</f>
        <v>0</v>
      </c>
      <c r="AA968" s="3">
        <f t="array" ref="AA968">INDEX($AF$3:$CM$62,MATCH($S968,$AE$3:$AE$62,0),MATCH(AA$1&amp;$R968,$AF$1:$CM$1&amp;$AF$2:$CM$2,0))*VLOOKUP($Q968,$C$17:$M$20,COUNTBLANK($D$15:K$15)+1,FALSE)</f>
        <v>0</v>
      </c>
      <c r="AB968" s="3">
        <f t="array" ref="AB968">INDEX($AF$3:$CM$62,MATCH($S968,$AE$3:$AE$62,0),MATCH(AB$1&amp;$R968,$AF$1:$CM$1&amp;$AF$2:$CM$2,0))*VLOOKUP($Q968,$C$17:$M$20,COUNTBLANK($D$15:L$15)+1,FALSE)</f>
        <v>0</v>
      </c>
      <c r="AC968" s="3">
        <f t="array" ref="AC968">INDEX($AF$3:$CM$62,MATCH($S968,$AE$3:$AE$62,0),MATCH(AC$1&amp;$R968,$AF$1:$CM$1&amp;$AF$2:$CM$2,0))*VLOOKUP($Q968,$C$17:$M$20,COUNTBLANK($D$15:M$15)+1,FALSE)</f>
        <v>0</v>
      </c>
    </row>
    <row r="969" spans="17:29" x14ac:dyDescent="0.2">
      <c r="Q969" t="s">
        <v>421</v>
      </c>
      <c r="R969">
        <f t="shared" si="155"/>
        <v>5</v>
      </c>
      <c r="S969">
        <f t="shared" si="156"/>
        <v>7</v>
      </c>
      <c r="T969" s="3">
        <f t="array" ref="T969">INDEX($AF$3:$CM$62,MATCH($S969,$AE$3:$AE$62,0),MATCH(T$1&amp;$R969,$AF$1:$CM$1&amp;$AF$2:$CM$2,0))*VLOOKUP($Q969,$C$17:$M$20,COUNTBLANK($D$15:D$15)+1,FALSE)</f>
        <v>56</v>
      </c>
      <c r="U969" s="3">
        <f t="array" ref="U969">INDEX($AF$3:$CM$62,MATCH($S969,$AE$3:$AE$62,0),MATCH(U$1&amp;$R969,$AF$1:$CM$1&amp;$AF$2:$CM$2,0))*VLOOKUP($Q969,$C$17:$M$20,COUNTBLANK($D$15:E$15)+1,FALSE)</f>
        <v>0</v>
      </c>
      <c r="V969" s="3">
        <f t="array" ref="V969">INDEX($AF$3:$CM$62,MATCH($S969,$AE$3:$AE$62,0),MATCH(V$1&amp;$R969,$AF$1:$CM$1&amp;$AF$2:$CM$2,0))*VLOOKUP($Q969,$C$17:$M$20,COUNTBLANK($D$15:F$15)+1,FALSE)</f>
        <v>112</v>
      </c>
      <c r="W969" s="3">
        <f t="array" ref="W969">INDEX($AF$3:$CM$62,MATCH($S969,$AE$3:$AE$62,0),MATCH(W$1&amp;$R969,$AF$1:$CM$1&amp;$AF$2:$CM$2,0))*VLOOKUP($Q969,$C$17:$M$20,COUNTBLANK($D$15:G$15)+1,FALSE)</f>
        <v>0</v>
      </c>
      <c r="X969" s="3">
        <f t="array" ref="X969">INDEX($AF$3:$CM$62,MATCH($S969,$AE$3:$AE$62,0),MATCH(X$1&amp;$R969,$AF$1:$CM$1&amp;$AF$2:$CM$2,0))*VLOOKUP($Q969,$C$17:$M$20,COUNTBLANK($D$15:H$15)+1,FALSE)</f>
        <v>0</v>
      </c>
      <c r="Y969" s="3">
        <f t="array" ref="Y969">INDEX($AF$3:$CM$62,MATCH($S969,$AE$3:$AE$62,0),MATCH(Y$1&amp;$R969,$AF$1:$CM$1&amp;$AF$2:$CM$2,0))*VLOOKUP($Q969,$C$17:$M$20,COUNTBLANK($D$15:I$15)+1,FALSE)</f>
        <v>0</v>
      </c>
      <c r="Z969" s="3">
        <f t="array" ref="Z969">INDEX($AF$3:$CM$62,MATCH($S969,$AE$3:$AE$62,0),MATCH(Z$1&amp;$R969,$AF$1:$CM$1&amp;$AF$2:$CM$2,0))*VLOOKUP($Q969,$C$17:$M$20,COUNTBLANK($D$15:J$15)+1,FALSE)</f>
        <v>0</v>
      </c>
      <c r="AA969" s="3">
        <f t="array" ref="AA969">INDEX($AF$3:$CM$62,MATCH($S969,$AE$3:$AE$62,0),MATCH(AA$1&amp;$R969,$AF$1:$CM$1&amp;$AF$2:$CM$2,0))*VLOOKUP($Q969,$C$17:$M$20,COUNTBLANK($D$15:K$15)+1,FALSE)</f>
        <v>0</v>
      </c>
      <c r="AB969" s="3">
        <f t="array" ref="AB969">INDEX($AF$3:$CM$62,MATCH($S969,$AE$3:$AE$62,0),MATCH(AB$1&amp;$R969,$AF$1:$CM$1&amp;$AF$2:$CM$2,0))*VLOOKUP($Q969,$C$17:$M$20,COUNTBLANK($D$15:L$15)+1,FALSE)</f>
        <v>0</v>
      </c>
      <c r="AC969" s="3">
        <f t="array" ref="AC969">INDEX($AF$3:$CM$62,MATCH($S969,$AE$3:$AE$62,0),MATCH(AC$1&amp;$R969,$AF$1:$CM$1&amp;$AF$2:$CM$2,0))*VLOOKUP($Q969,$C$17:$M$20,COUNTBLANK($D$15:M$15)+1,FALSE)</f>
        <v>0</v>
      </c>
    </row>
    <row r="970" spans="17:29" x14ac:dyDescent="0.2">
      <c r="Q970" t="s">
        <v>421</v>
      </c>
      <c r="R970">
        <f t="shared" si="155"/>
        <v>5</v>
      </c>
      <c r="S970">
        <f t="shared" si="156"/>
        <v>8</v>
      </c>
      <c r="T970" s="3">
        <f t="array" ref="T970">INDEX($AF$3:$CM$62,MATCH($S970,$AE$3:$AE$62,0),MATCH(T$1&amp;$R970,$AF$1:$CM$1&amp;$AF$2:$CM$2,0))*VLOOKUP($Q970,$C$17:$M$20,COUNTBLANK($D$15:D$15)+1,FALSE)</f>
        <v>64</v>
      </c>
      <c r="U970" s="3">
        <f t="array" ref="U970">INDEX($AF$3:$CM$62,MATCH($S970,$AE$3:$AE$62,0),MATCH(U$1&amp;$R970,$AF$1:$CM$1&amp;$AF$2:$CM$2,0))*VLOOKUP($Q970,$C$17:$M$20,COUNTBLANK($D$15:E$15)+1,FALSE)</f>
        <v>0</v>
      </c>
      <c r="V970" s="3">
        <f t="array" ref="V970">INDEX($AF$3:$CM$62,MATCH($S970,$AE$3:$AE$62,0),MATCH(V$1&amp;$R970,$AF$1:$CM$1&amp;$AF$2:$CM$2,0))*VLOOKUP($Q970,$C$17:$M$20,COUNTBLANK($D$15:F$15)+1,FALSE)</f>
        <v>128</v>
      </c>
      <c r="W970" s="3">
        <f t="array" ref="W970">INDEX($AF$3:$CM$62,MATCH($S970,$AE$3:$AE$62,0),MATCH(W$1&amp;$R970,$AF$1:$CM$1&amp;$AF$2:$CM$2,0))*VLOOKUP($Q970,$C$17:$M$20,COUNTBLANK($D$15:G$15)+1,FALSE)</f>
        <v>0</v>
      </c>
      <c r="X970" s="3">
        <f t="array" ref="X970">INDEX($AF$3:$CM$62,MATCH($S970,$AE$3:$AE$62,0),MATCH(X$1&amp;$R970,$AF$1:$CM$1&amp;$AF$2:$CM$2,0))*VLOOKUP($Q970,$C$17:$M$20,COUNTBLANK($D$15:H$15)+1,FALSE)</f>
        <v>0</v>
      </c>
      <c r="Y970" s="3">
        <f t="array" ref="Y970">INDEX($AF$3:$CM$62,MATCH($S970,$AE$3:$AE$62,0),MATCH(Y$1&amp;$R970,$AF$1:$CM$1&amp;$AF$2:$CM$2,0))*VLOOKUP($Q970,$C$17:$M$20,COUNTBLANK($D$15:I$15)+1,FALSE)</f>
        <v>0</v>
      </c>
      <c r="Z970" s="3">
        <f t="array" ref="Z970">INDEX($AF$3:$CM$62,MATCH($S970,$AE$3:$AE$62,0),MATCH(Z$1&amp;$R970,$AF$1:$CM$1&amp;$AF$2:$CM$2,0))*VLOOKUP($Q970,$C$17:$M$20,COUNTBLANK($D$15:J$15)+1,FALSE)</f>
        <v>0</v>
      </c>
      <c r="AA970" s="3">
        <f t="array" ref="AA970">INDEX($AF$3:$CM$62,MATCH($S970,$AE$3:$AE$62,0),MATCH(AA$1&amp;$R970,$AF$1:$CM$1&amp;$AF$2:$CM$2,0))*VLOOKUP($Q970,$C$17:$M$20,COUNTBLANK($D$15:K$15)+1,FALSE)</f>
        <v>0</v>
      </c>
      <c r="AB970" s="3">
        <f t="array" ref="AB970">INDEX($AF$3:$CM$62,MATCH($S970,$AE$3:$AE$62,0),MATCH(AB$1&amp;$R970,$AF$1:$CM$1&amp;$AF$2:$CM$2,0))*VLOOKUP($Q970,$C$17:$M$20,COUNTBLANK($D$15:L$15)+1,FALSE)</f>
        <v>0</v>
      </c>
      <c r="AC970" s="3">
        <f t="array" ref="AC970">INDEX($AF$3:$CM$62,MATCH($S970,$AE$3:$AE$62,0),MATCH(AC$1&amp;$R970,$AF$1:$CM$1&amp;$AF$2:$CM$2,0))*VLOOKUP($Q970,$C$17:$M$20,COUNTBLANK($D$15:M$15)+1,FALSE)</f>
        <v>0</v>
      </c>
    </row>
    <row r="971" spans="17:29" x14ac:dyDescent="0.2">
      <c r="Q971" t="s">
        <v>421</v>
      </c>
      <c r="R971">
        <f t="shared" si="155"/>
        <v>5</v>
      </c>
      <c r="S971">
        <f t="shared" si="156"/>
        <v>9</v>
      </c>
      <c r="T971" s="3">
        <f t="array" ref="T971">INDEX($AF$3:$CM$62,MATCH($S971,$AE$3:$AE$62,0),MATCH(T$1&amp;$R971,$AF$1:$CM$1&amp;$AF$2:$CM$2,0))*VLOOKUP($Q971,$C$17:$M$20,COUNTBLANK($D$15:D$15)+1,FALSE)</f>
        <v>72</v>
      </c>
      <c r="U971" s="3">
        <f t="array" ref="U971">INDEX($AF$3:$CM$62,MATCH($S971,$AE$3:$AE$62,0),MATCH(U$1&amp;$R971,$AF$1:$CM$1&amp;$AF$2:$CM$2,0))*VLOOKUP($Q971,$C$17:$M$20,COUNTBLANK($D$15:E$15)+1,FALSE)</f>
        <v>0</v>
      </c>
      <c r="V971" s="3">
        <f t="array" ref="V971">INDEX($AF$3:$CM$62,MATCH($S971,$AE$3:$AE$62,0),MATCH(V$1&amp;$R971,$AF$1:$CM$1&amp;$AF$2:$CM$2,0))*VLOOKUP($Q971,$C$17:$M$20,COUNTBLANK($D$15:F$15)+1,FALSE)</f>
        <v>144</v>
      </c>
      <c r="W971" s="3">
        <f t="array" ref="W971">INDEX($AF$3:$CM$62,MATCH($S971,$AE$3:$AE$62,0),MATCH(W$1&amp;$R971,$AF$1:$CM$1&amp;$AF$2:$CM$2,0))*VLOOKUP($Q971,$C$17:$M$20,COUNTBLANK($D$15:G$15)+1,FALSE)</f>
        <v>0</v>
      </c>
      <c r="X971" s="3">
        <f t="array" ref="X971">INDEX($AF$3:$CM$62,MATCH($S971,$AE$3:$AE$62,0),MATCH(X$1&amp;$R971,$AF$1:$CM$1&amp;$AF$2:$CM$2,0))*VLOOKUP($Q971,$C$17:$M$20,COUNTBLANK($D$15:H$15)+1,FALSE)</f>
        <v>0</v>
      </c>
      <c r="Y971" s="3">
        <f t="array" ref="Y971">INDEX($AF$3:$CM$62,MATCH($S971,$AE$3:$AE$62,0),MATCH(Y$1&amp;$R971,$AF$1:$CM$1&amp;$AF$2:$CM$2,0))*VLOOKUP($Q971,$C$17:$M$20,COUNTBLANK($D$15:I$15)+1,FALSE)</f>
        <v>0</v>
      </c>
      <c r="Z971" s="3">
        <f t="array" ref="Z971">INDEX($AF$3:$CM$62,MATCH($S971,$AE$3:$AE$62,0),MATCH(Z$1&amp;$R971,$AF$1:$CM$1&amp;$AF$2:$CM$2,0))*VLOOKUP($Q971,$C$17:$M$20,COUNTBLANK($D$15:J$15)+1,FALSE)</f>
        <v>0</v>
      </c>
      <c r="AA971" s="3">
        <f t="array" ref="AA971">INDEX($AF$3:$CM$62,MATCH($S971,$AE$3:$AE$62,0),MATCH(AA$1&amp;$R971,$AF$1:$CM$1&amp;$AF$2:$CM$2,0))*VLOOKUP($Q971,$C$17:$M$20,COUNTBLANK($D$15:K$15)+1,FALSE)</f>
        <v>0</v>
      </c>
      <c r="AB971" s="3">
        <f t="array" ref="AB971">INDEX($AF$3:$CM$62,MATCH($S971,$AE$3:$AE$62,0),MATCH(AB$1&amp;$R971,$AF$1:$CM$1&amp;$AF$2:$CM$2,0))*VLOOKUP($Q971,$C$17:$M$20,COUNTBLANK($D$15:L$15)+1,FALSE)</f>
        <v>0</v>
      </c>
      <c r="AC971" s="3">
        <f t="array" ref="AC971">INDEX($AF$3:$CM$62,MATCH($S971,$AE$3:$AE$62,0),MATCH(AC$1&amp;$R971,$AF$1:$CM$1&amp;$AF$2:$CM$2,0))*VLOOKUP($Q971,$C$17:$M$20,COUNTBLANK($D$15:M$15)+1,FALSE)</f>
        <v>0</v>
      </c>
    </row>
    <row r="972" spans="17:29" x14ac:dyDescent="0.2">
      <c r="Q972" t="s">
        <v>421</v>
      </c>
      <c r="R972">
        <f t="shared" si="155"/>
        <v>5</v>
      </c>
      <c r="S972">
        <f t="shared" si="156"/>
        <v>10</v>
      </c>
      <c r="T972" s="3">
        <f t="array" ref="T972">INDEX($AF$3:$CM$62,MATCH($S972,$AE$3:$AE$62,0),MATCH(T$1&amp;$R972,$AF$1:$CM$1&amp;$AF$2:$CM$2,0))*VLOOKUP($Q972,$C$17:$M$20,COUNTBLANK($D$15:D$15)+1,FALSE)</f>
        <v>80</v>
      </c>
      <c r="U972" s="3">
        <f t="array" ref="U972">INDEX($AF$3:$CM$62,MATCH($S972,$AE$3:$AE$62,0),MATCH(U$1&amp;$R972,$AF$1:$CM$1&amp;$AF$2:$CM$2,0))*VLOOKUP($Q972,$C$17:$M$20,COUNTBLANK($D$15:E$15)+1,FALSE)</f>
        <v>0</v>
      </c>
      <c r="V972" s="3">
        <f t="array" ref="V972">INDEX($AF$3:$CM$62,MATCH($S972,$AE$3:$AE$62,0),MATCH(V$1&amp;$R972,$AF$1:$CM$1&amp;$AF$2:$CM$2,0))*VLOOKUP($Q972,$C$17:$M$20,COUNTBLANK($D$15:F$15)+1,FALSE)</f>
        <v>160</v>
      </c>
      <c r="W972" s="3">
        <f t="array" ref="W972">INDEX($AF$3:$CM$62,MATCH($S972,$AE$3:$AE$62,0),MATCH(W$1&amp;$R972,$AF$1:$CM$1&amp;$AF$2:$CM$2,0))*VLOOKUP($Q972,$C$17:$M$20,COUNTBLANK($D$15:G$15)+1,FALSE)</f>
        <v>0</v>
      </c>
      <c r="X972" s="3">
        <f t="array" ref="X972">INDEX($AF$3:$CM$62,MATCH($S972,$AE$3:$AE$62,0),MATCH(X$1&amp;$R972,$AF$1:$CM$1&amp;$AF$2:$CM$2,0))*VLOOKUP($Q972,$C$17:$M$20,COUNTBLANK($D$15:H$15)+1,FALSE)</f>
        <v>0</v>
      </c>
      <c r="Y972" s="3">
        <f t="array" ref="Y972">INDEX($AF$3:$CM$62,MATCH($S972,$AE$3:$AE$62,0),MATCH(Y$1&amp;$R972,$AF$1:$CM$1&amp;$AF$2:$CM$2,0))*VLOOKUP($Q972,$C$17:$M$20,COUNTBLANK($D$15:I$15)+1,FALSE)</f>
        <v>0</v>
      </c>
      <c r="Z972" s="3">
        <f t="array" ref="Z972">INDEX($AF$3:$CM$62,MATCH($S972,$AE$3:$AE$62,0),MATCH(Z$1&amp;$R972,$AF$1:$CM$1&amp;$AF$2:$CM$2,0))*VLOOKUP($Q972,$C$17:$M$20,COUNTBLANK($D$15:J$15)+1,FALSE)</f>
        <v>0.08</v>
      </c>
      <c r="AA972" s="3">
        <f t="array" ref="AA972">INDEX($AF$3:$CM$62,MATCH($S972,$AE$3:$AE$62,0),MATCH(AA$1&amp;$R972,$AF$1:$CM$1&amp;$AF$2:$CM$2,0))*VLOOKUP($Q972,$C$17:$M$20,COUNTBLANK($D$15:K$15)+1,FALSE)</f>
        <v>0.08</v>
      </c>
      <c r="AB972" s="3">
        <f t="array" ref="AB972">INDEX($AF$3:$CM$62,MATCH($S972,$AE$3:$AE$62,0),MATCH(AB$1&amp;$R972,$AF$1:$CM$1&amp;$AF$2:$CM$2,0))*VLOOKUP($Q972,$C$17:$M$20,COUNTBLANK($D$15:L$15)+1,FALSE)</f>
        <v>0</v>
      </c>
      <c r="AC972" s="3">
        <f t="array" ref="AC972">INDEX($AF$3:$CM$62,MATCH($S972,$AE$3:$AE$62,0),MATCH(AC$1&amp;$R972,$AF$1:$CM$1&amp;$AF$2:$CM$2,0))*VLOOKUP($Q972,$C$17:$M$20,COUNTBLANK($D$15:M$15)+1,FALSE)</f>
        <v>0</v>
      </c>
    </row>
    <row r="973" spans="17:29" x14ac:dyDescent="0.2">
      <c r="Q973" t="s">
        <v>421</v>
      </c>
      <c r="R973">
        <f t="shared" si="155"/>
        <v>5</v>
      </c>
      <c r="S973">
        <f t="shared" si="156"/>
        <v>11</v>
      </c>
      <c r="T973" s="3">
        <f t="array" ref="T973">INDEX($AF$3:$CM$62,MATCH($S973,$AE$3:$AE$62,0),MATCH(T$1&amp;$R973,$AF$1:$CM$1&amp;$AF$2:$CM$2,0))*VLOOKUP($Q973,$C$17:$M$20,COUNTBLANK($D$15:D$15)+1,FALSE)</f>
        <v>88</v>
      </c>
      <c r="U973" s="3">
        <f t="array" ref="U973">INDEX($AF$3:$CM$62,MATCH($S973,$AE$3:$AE$62,0),MATCH(U$1&amp;$R973,$AF$1:$CM$1&amp;$AF$2:$CM$2,0))*VLOOKUP($Q973,$C$17:$M$20,COUNTBLANK($D$15:E$15)+1,FALSE)</f>
        <v>0</v>
      </c>
      <c r="V973" s="3">
        <f t="array" ref="V973">INDEX($AF$3:$CM$62,MATCH($S973,$AE$3:$AE$62,0),MATCH(V$1&amp;$R973,$AF$1:$CM$1&amp;$AF$2:$CM$2,0))*VLOOKUP($Q973,$C$17:$M$20,COUNTBLANK($D$15:F$15)+1,FALSE)</f>
        <v>176</v>
      </c>
      <c r="W973" s="3">
        <f t="array" ref="W973">INDEX($AF$3:$CM$62,MATCH($S973,$AE$3:$AE$62,0),MATCH(W$1&amp;$R973,$AF$1:$CM$1&amp;$AF$2:$CM$2,0))*VLOOKUP($Q973,$C$17:$M$20,COUNTBLANK($D$15:G$15)+1,FALSE)</f>
        <v>0</v>
      </c>
      <c r="X973" s="3">
        <f t="array" ref="X973">INDEX($AF$3:$CM$62,MATCH($S973,$AE$3:$AE$62,0),MATCH(X$1&amp;$R973,$AF$1:$CM$1&amp;$AF$2:$CM$2,0))*VLOOKUP($Q973,$C$17:$M$20,COUNTBLANK($D$15:H$15)+1,FALSE)</f>
        <v>0</v>
      </c>
      <c r="Y973" s="3">
        <f t="array" ref="Y973">INDEX($AF$3:$CM$62,MATCH($S973,$AE$3:$AE$62,0),MATCH(Y$1&amp;$R973,$AF$1:$CM$1&amp;$AF$2:$CM$2,0))*VLOOKUP($Q973,$C$17:$M$20,COUNTBLANK($D$15:I$15)+1,FALSE)</f>
        <v>0</v>
      </c>
      <c r="Z973" s="3">
        <f t="array" ref="Z973">INDEX($AF$3:$CM$62,MATCH($S973,$AE$3:$AE$62,0),MATCH(Z$1&amp;$R973,$AF$1:$CM$1&amp;$AF$2:$CM$2,0))*VLOOKUP($Q973,$C$17:$M$20,COUNTBLANK($D$15:J$15)+1,FALSE)</f>
        <v>0.08</v>
      </c>
      <c r="AA973" s="3">
        <f t="array" ref="AA973">INDEX($AF$3:$CM$62,MATCH($S973,$AE$3:$AE$62,0),MATCH(AA$1&amp;$R973,$AF$1:$CM$1&amp;$AF$2:$CM$2,0))*VLOOKUP($Q973,$C$17:$M$20,COUNTBLANK($D$15:K$15)+1,FALSE)</f>
        <v>0.08</v>
      </c>
      <c r="AB973" s="3">
        <f t="array" ref="AB973">INDEX($AF$3:$CM$62,MATCH($S973,$AE$3:$AE$62,0),MATCH(AB$1&amp;$R973,$AF$1:$CM$1&amp;$AF$2:$CM$2,0))*VLOOKUP($Q973,$C$17:$M$20,COUNTBLANK($D$15:L$15)+1,FALSE)</f>
        <v>0</v>
      </c>
      <c r="AC973" s="3">
        <f t="array" ref="AC973">INDEX($AF$3:$CM$62,MATCH($S973,$AE$3:$AE$62,0),MATCH(AC$1&amp;$R973,$AF$1:$CM$1&amp;$AF$2:$CM$2,0))*VLOOKUP($Q973,$C$17:$M$20,COUNTBLANK($D$15:M$15)+1,FALSE)</f>
        <v>0</v>
      </c>
    </row>
    <row r="974" spans="17:29" x14ac:dyDescent="0.2">
      <c r="Q974" t="s">
        <v>421</v>
      </c>
      <c r="R974">
        <f t="shared" si="155"/>
        <v>5</v>
      </c>
      <c r="S974">
        <f t="shared" si="156"/>
        <v>12</v>
      </c>
      <c r="T974" s="3">
        <f t="array" ref="T974">INDEX($AF$3:$CM$62,MATCH($S974,$AE$3:$AE$62,0),MATCH(T$1&amp;$R974,$AF$1:$CM$1&amp;$AF$2:$CM$2,0))*VLOOKUP($Q974,$C$17:$M$20,COUNTBLANK($D$15:D$15)+1,FALSE)</f>
        <v>96</v>
      </c>
      <c r="U974" s="3">
        <f t="array" ref="U974">INDEX($AF$3:$CM$62,MATCH($S974,$AE$3:$AE$62,0),MATCH(U$1&amp;$R974,$AF$1:$CM$1&amp;$AF$2:$CM$2,0))*VLOOKUP($Q974,$C$17:$M$20,COUNTBLANK($D$15:E$15)+1,FALSE)</f>
        <v>0</v>
      </c>
      <c r="V974" s="3">
        <f t="array" ref="V974">INDEX($AF$3:$CM$62,MATCH($S974,$AE$3:$AE$62,0),MATCH(V$1&amp;$R974,$AF$1:$CM$1&amp;$AF$2:$CM$2,0))*VLOOKUP($Q974,$C$17:$M$20,COUNTBLANK($D$15:F$15)+1,FALSE)</f>
        <v>192</v>
      </c>
      <c r="W974" s="3">
        <f t="array" ref="W974">INDEX($AF$3:$CM$62,MATCH($S974,$AE$3:$AE$62,0),MATCH(W$1&amp;$R974,$AF$1:$CM$1&amp;$AF$2:$CM$2,0))*VLOOKUP($Q974,$C$17:$M$20,COUNTBLANK($D$15:G$15)+1,FALSE)</f>
        <v>0</v>
      </c>
      <c r="X974" s="3">
        <f t="array" ref="X974">INDEX($AF$3:$CM$62,MATCH($S974,$AE$3:$AE$62,0),MATCH(X$1&amp;$R974,$AF$1:$CM$1&amp;$AF$2:$CM$2,0))*VLOOKUP($Q974,$C$17:$M$20,COUNTBLANK($D$15:H$15)+1,FALSE)</f>
        <v>0</v>
      </c>
      <c r="Y974" s="3">
        <f t="array" ref="Y974">INDEX($AF$3:$CM$62,MATCH($S974,$AE$3:$AE$62,0),MATCH(Y$1&amp;$R974,$AF$1:$CM$1&amp;$AF$2:$CM$2,0))*VLOOKUP($Q974,$C$17:$M$20,COUNTBLANK($D$15:I$15)+1,FALSE)</f>
        <v>0</v>
      </c>
      <c r="Z974" s="3">
        <f t="array" ref="Z974">INDEX($AF$3:$CM$62,MATCH($S974,$AE$3:$AE$62,0),MATCH(Z$1&amp;$R974,$AF$1:$CM$1&amp;$AF$2:$CM$2,0))*VLOOKUP($Q974,$C$17:$M$20,COUNTBLANK($D$15:J$15)+1,FALSE)</f>
        <v>0.08</v>
      </c>
      <c r="AA974" s="3">
        <f t="array" ref="AA974">INDEX($AF$3:$CM$62,MATCH($S974,$AE$3:$AE$62,0),MATCH(AA$1&amp;$R974,$AF$1:$CM$1&amp;$AF$2:$CM$2,0))*VLOOKUP($Q974,$C$17:$M$20,COUNTBLANK($D$15:K$15)+1,FALSE)</f>
        <v>0.08</v>
      </c>
      <c r="AB974" s="3">
        <f t="array" ref="AB974">INDEX($AF$3:$CM$62,MATCH($S974,$AE$3:$AE$62,0),MATCH(AB$1&amp;$R974,$AF$1:$CM$1&amp;$AF$2:$CM$2,0))*VLOOKUP($Q974,$C$17:$M$20,COUNTBLANK($D$15:L$15)+1,FALSE)</f>
        <v>0</v>
      </c>
      <c r="AC974" s="3">
        <f t="array" ref="AC974">INDEX($AF$3:$CM$62,MATCH($S974,$AE$3:$AE$62,0),MATCH(AC$1&amp;$R974,$AF$1:$CM$1&amp;$AF$2:$CM$2,0))*VLOOKUP($Q974,$C$17:$M$20,COUNTBLANK($D$15:M$15)+1,FALSE)</f>
        <v>0</v>
      </c>
    </row>
    <row r="975" spans="17:29" x14ac:dyDescent="0.2">
      <c r="Q975" t="s">
        <v>421</v>
      </c>
      <c r="R975">
        <f t="shared" si="155"/>
        <v>5</v>
      </c>
      <c r="S975">
        <f t="shared" si="156"/>
        <v>13</v>
      </c>
      <c r="T975" s="3">
        <f t="array" ref="T975">INDEX($AF$3:$CM$62,MATCH($S975,$AE$3:$AE$62,0),MATCH(T$1&amp;$R975,$AF$1:$CM$1&amp;$AF$2:$CM$2,0))*VLOOKUP($Q975,$C$17:$M$20,COUNTBLANK($D$15:D$15)+1,FALSE)</f>
        <v>104</v>
      </c>
      <c r="U975" s="3">
        <f t="array" ref="U975">INDEX($AF$3:$CM$62,MATCH($S975,$AE$3:$AE$62,0),MATCH(U$1&amp;$R975,$AF$1:$CM$1&amp;$AF$2:$CM$2,0))*VLOOKUP($Q975,$C$17:$M$20,COUNTBLANK($D$15:E$15)+1,FALSE)</f>
        <v>0</v>
      </c>
      <c r="V975" s="3">
        <f t="array" ref="V975">INDEX($AF$3:$CM$62,MATCH($S975,$AE$3:$AE$62,0),MATCH(V$1&amp;$R975,$AF$1:$CM$1&amp;$AF$2:$CM$2,0))*VLOOKUP($Q975,$C$17:$M$20,COUNTBLANK($D$15:F$15)+1,FALSE)</f>
        <v>208</v>
      </c>
      <c r="W975" s="3">
        <f t="array" ref="W975">INDEX($AF$3:$CM$62,MATCH($S975,$AE$3:$AE$62,0),MATCH(W$1&amp;$R975,$AF$1:$CM$1&amp;$AF$2:$CM$2,0))*VLOOKUP($Q975,$C$17:$M$20,COUNTBLANK($D$15:G$15)+1,FALSE)</f>
        <v>0</v>
      </c>
      <c r="X975" s="3">
        <f t="array" ref="X975">INDEX($AF$3:$CM$62,MATCH($S975,$AE$3:$AE$62,0),MATCH(X$1&amp;$R975,$AF$1:$CM$1&amp;$AF$2:$CM$2,0))*VLOOKUP($Q975,$C$17:$M$20,COUNTBLANK($D$15:H$15)+1,FALSE)</f>
        <v>0</v>
      </c>
      <c r="Y975" s="3">
        <f t="array" ref="Y975">INDEX($AF$3:$CM$62,MATCH($S975,$AE$3:$AE$62,0),MATCH(Y$1&amp;$R975,$AF$1:$CM$1&amp;$AF$2:$CM$2,0))*VLOOKUP($Q975,$C$17:$M$20,COUNTBLANK($D$15:I$15)+1,FALSE)</f>
        <v>0</v>
      </c>
      <c r="Z975" s="3">
        <f t="array" ref="Z975">INDEX($AF$3:$CM$62,MATCH($S975,$AE$3:$AE$62,0),MATCH(Z$1&amp;$R975,$AF$1:$CM$1&amp;$AF$2:$CM$2,0))*VLOOKUP($Q975,$C$17:$M$20,COUNTBLANK($D$15:J$15)+1,FALSE)</f>
        <v>0.08</v>
      </c>
      <c r="AA975" s="3">
        <f t="array" ref="AA975">INDEX($AF$3:$CM$62,MATCH($S975,$AE$3:$AE$62,0),MATCH(AA$1&amp;$R975,$AF$1:$CM$1&amp;$AF$2:$CM$2,0))*VLOOKUP($Q975,$C$17:$M$20,COUNTBLANK($D$15:K$15)+1,FALSE)</f>
        <v>0.08</v>
      </c>
      <c r="AB975" s="3">
        <f t="array" ref="AB975">INDEX($AF$3:$CM$62,MATCH($S975,$AE$3:$AE$62,0),MATCH(AB$1&amp;$R975,$AF$1:$CM$1&amp;$AF$2:$CM$2,0))*VLOOKUP($Q975,$C$17:$M$20,COUNTBLANK($D$15:L$15)+1,FALSE)</f>
        <v>0</v>
      </c>
      <c r="AC975" s="3">
        <f t="array" ref="AC975">INDEX($AF$3:$CM$62,MATCH($S975,$AE$3:$AE$62,0),MATCH(AC$1&amp;$R975,$AF$1:$CM$1&amp;$AF$2:$CM$2,0))*VLOOKUP($Q975,$C$17:$M$20,COUNTBLANK($D$15:M$15)+1,FALSE)</f>
        <v>0</v>
      </c>
    </row>
    <row r="976" spans="17:29" x14ac:dyDescent="0.2">
      <c r="Q976" t="s">
        <v>421</v>
      </c>
      <c r="R976">
        <f t="shared" si="155"/>
        <v>5</v>
      </c>
      <c r="S976">
        <f t="shared" si="156"/>
        <v>14</v>
      </c>
      <c r="T976" s="3">
        <f t="array" ref="T976">INDEX($AF$3:$CM$62,MATCH($S976,$AE$3:$AE$62,0),MATCH(T$1&amp;$R976,$AF$1:$CM$1&amp;$AF$2:$CM$2,0))*VLOOKUP($Q976,$C$17:$M$20,COUNTBLANK($D$15:D$15)+1,FALSE)</f>
        <v>112</v>
      </c>
      <c r="U976" s="3">
        <f t="array" ref="U976">INDEX($AF$3:$CM$62,MATCH($S976,$AE$3:$AE$62,0),MATCH(U$1&amp;$R976,$AF$1:$CM$1&amp;$AF$2:$CM$2,0))*VLOOKUP($Q976,$C$17:$M$20,COUNTBLANK($D$15:E$15)+1,FALSE)</f>
        <v>0</v>
      </c>
      <c r="V976" s="3">
        <f t="array" ref="V976">INDEX($AF$3:$CM$62,MATCH($S976,$AE$3:$AE$62,0),MATCH(V$1&amp;$R976,$AF$1:$CM$1&amp;$AF$2:$CM$2,0))*VLOOKUP($Q976,$C$17:$M$20,COUNTBLANK($D$15:F$15)+1,FALSE)</f>
        <v>224</v>
      </c>
      <c r="W976" s="3">
        <f t="array" ref="W976">INDEX($AF$3:$CM$62,MATCH($S976,$AE$3:$AE$62,0),MATCH(W$1&amp;$R976,$AF$1:$CM$1&amp;$AF$2:$CM$2,0))*VLOOKUP($Q976,$C$17:$M$20,COUNTBLANK($D$15:G$15)+1,FALSE)</f>
        <v>0</v>
      </c>
      <c r="X976" s="3">
        <f t="array" ref="X976">INDEX($AF$3:$CM$62,MATCH($S976,$AE$3:$AE$62,0),MATCH(X$1&amp;$R976,$AF$1:$CM$1&amp;$AF$2:$CM$2,0))*VLOOKUP($Q976,$C$17:$M$20,COUNTBLANK($D$15:H$15)+1,FALSE)</f>
        <v>0</v>
      </c>
      <c r="Y976" s="3">
        <f t="array" ref="Y976">INDEX($AF$3:$CM$62,MATCH($S976,$AE$3:$AE$62,0),MATCH(Y$1&amp;$R976,$AF$1:$CM$1&amp;$AF$2:$CM$2,0))*VLOOKUP($Q976,$C$17:$M$20,COUNTBLANK($D$15:I$15)+1,FALSE)</f>
        <v>0</v>
      </c>
      <c r="Z976" s="3">
        <f t="array" ref="Z976">INDEX($AF$3:$CM$62,MATCH($S976,$AE$3:$AE$62,0),MATCH(Z$1&amp;$R976,$AF$1:$CM$1&amp;$AF$2:$CM$2,0))*VLOOKUP($Q976,$C$17:$M$20,COUNTBLANK($D$15:J$15)+1,FALSE)</f>
        <v>0.08</v>
      </c>
      <c r="AA976" s="3">
        <f t="array" ref="AA976">INDEX($AF$3:$CM$62,MATCH($S976,$AE$3:$AE$62,0),MATCH(AA$1&amp;$R976,$AF$1:$CM$1&amp;$AF$2:$CM$2,0))*VLOOKUP($Q976,$C$17:$M$20,COUNTBLANK($D$15:K$15)+1,FALSE)</f>
        <v>0.08</v>
      </c>
      <c r="AB976" s="3">
        <f t="array" ref="AB976">INDEX($AF$3:$CM$62,MATCH($S976,$AE$3:$AE$62,0),MATCH(AB$1&amp;$R976,$AF$1:$CM$1&amp;$AF$2:$CM$2,0))*VLOOKUP($Q976,$C$17:$M$20,COUNTBLANK($D$15:L$15)+1,FALSE)</f>
        <v>0</v>
      </c>
      <c r="AC976" s="3">
        <f t="array" ref="AC976">INDEX($AF$3:$CM$62,MATCH($S976,$AE$3:$AE$62,0),MATCH(AC$1&amp;$R976,$AF$1:$CM$1&amp;$AF$2:$CM$2,0))*VLOOKUP($Q976,$C$17:$M$20,COUNTBLANK($D$15:M$15)+1,FALSE)</f>
        <v>0</v>
      </c>
    </row>
    <row r="977" spans="17:29" x14ac:dyDescent="0.2">
      <c r="Q977" t="s">
        <v>421</v>
      </c>
      <c r="R977">
        <f t="shared" si="155"/>
        <v>5</v>
      </c>
      <c r="S977">
        <f t="shared" si="156"/>
        <v>15</v>
      </c>
      <c r="T977" s="3">
        <f t="array" ref="T977">INDEX($AF$3:$CM$62,MATCH($S977,$AE$3:$AE$62,0),MATCH(T$1&amp;$R977,$AF$1:$CM$1&amp;$AF$2:$CM$2,0))*VLOOKUP($Q977,$C$17:$M$20,COUNTBLANK($D$15:D$15)+1,FALSE)</f>
        <v>120</v>
      </c>
      <c r="U977" s="3">
        <f t="array" ref="U977">INDEX($AF$3:$CM$62,MATCH($S977,$AE$3:$AE$62,0),MATCH(U$1&amp;$R977,$AF$1:$CM$1&amp;$AF$2:$CM$2,0))*VLOOKUP($Q977,$C$17:$M$20,COUNTBLANK($D$15:E$15)+1,FALSE)</f>
        <v>0</v>
      </c>
      <c r="V977" s="3">
        <f t="array" ref="V977">INDEX($AF$3:$CM$62,MATCH($S977,$AE$3:$AE$62,0),MATCH(V$1&amp;$R977,$AF$1:$CM$1&amp;$AF$2:$CM$2,0))*VLOOKUP($Q977,$C$17:$M$20,COUNTBLANK($D$15:F$15)+1,FALSE)</f>
        <v>240</v>
      </c>
      <c r="W977" s="3">
        <f t="array" ref="W977">INDEX($AF$3:$CM$62,MATCH($S977,$AE$3:$AE$62,0),MATCH(W$1&amp;$R977,$AF$1:$CM$1&amp;$AF$2:$CM$2,0))*VLOOKUP($Q977,$C$17:$M$20,COUNTBLANK($D$15:G$15)+1,FALSE)</f>
        <v>0</v>
      </c>
      <c r="X977" s="3">
        <f t="array" ref="X977">INDEX($AF$3:$CM$62,MATCH($S977,$AE$3:$AE$62,0),MATCH(X$1&amp;$R977,$AF$1:$CM$1&amp;$AF$2:$CM$2,0))*VLOOKUP($Q977,$C$17:$M$20,COUNTBLANK($D$15:H$15)+1,FALSE)</f>
        <v>0</v>
      </c>
      <c r="Y977" s="3">
        <f t="array" ref="Y977">INDEX($AF$3:$CM$62,MATCH($S977,$AE$3:$AE$62,0),MATCH(Y$1&amp;$R977,$AF$1:$CM$1&amp;$AF$2:$CM$2,0))*VLOOKUP($Q977,$C$17:$M$20,COUNTBLANK($D$15:I$15)+1,FALSE)</f>
        <v>0</v>
      </c>
      <c r="Z977" s="3">
        <f t="array" ref="Z977">INDEX($AF$3:$CM$62,MATCH($S977,$AE$3:$AE$62,0),MATCH(Z$1&amp;$R977,$AF$1:$CM$1&amp;$AF$2:$CM$2,0))*VLOOKUP($Q977,$C$17:$M$20,COUNTBLANK($D$15:J$15)+1,FALSE)</f>
        <v>0.08</v>
      </c>
      <c r="AA977" s="3">
        <f t="array" ref="AA977">INDEX($AF$3:$CM$62,MATCH($S977,$AE$3:$AE$62,0),MATCH(AA$1&amp;$R977,$AF$1:$CM$1&amp;$AF$2:$CM$2,0))*VLOOKUP($Q977,$C$17:$M$20,COUNTBLANK($D$15:K$15)+1,FALSE)</f>
        <v>0.08</v>
      </c>
      <c r="AB977" s="3">
        <f t="array" ref="AB977">INDEX($AF$3:$CM$62,MATCH($S977,$AE$3:$AE$62,0),MATCH(AB$1&amp;$R977,$AF$1:$CM$1&amp;$AF$2:$CM$2,0))*VLOOKUP($Q977,$C$17:$M$20,COUNTBLANK($D$15:L$15)+1,FALSE)</f>
        <v>0</v>
      </c>
      <c r="AC977" s="3">
        <f t="array" ref="AC977">INDEX($AF$3:$CM$62,MATCH($S977,$AE$3:$AE$62,0),MATCH(AC$1&amp;$R977,$AF$1:$CM$1&amp;$AF$2:$CM$2,0))*VLOOKUP($Q977,$C$17:$M$20,COUNTBLANK($D$15:M$15)+1,FALSE)</f>
        <v>0</v>
      </c>
    </row>
    <row r="978" spans="17:29" x14ac:dyDescent="0.2">
      <c r="Q978" t="s">
        <v>421</v>
      </c>
      <c r="R978">
        <f t="shared" si="155"/>
        <v>5</v>
      </c>
      <c r="S978">
        <f t="shared" si="156"/>
        <v>16</v>
      </c>
      <c r="T978" s="3">
        <f t="array" ref="T978">INDEX($AF$3:$CM$62,MATCH($S978,$AE$3:$AE$62,0),MATCH(T$1&amp;$R978,$AF$1:$CM$1&amp;$AF$2:$CM$2,0))*VLOOKUP($Q978,$C$17:$M$20,COUNTBLANK($D$15:D$15)+1,FALSE)</f>
        <v>128</v>
      </c>
      <c r="U978" s="3">
        <f t="array" ref="U978">INDEX($AF$3:$CM$62,MATCH($S978,$AE$3:$AE$62,0),MATCH(U$1&amp;$R978,$AF$1:$CM$1&amp;$AF$2:$CM$2,0))*VLOOKUP($Q978,$C$17:$M$20,COUNTBLANK($D$15:E$15)+1,FALSE)</f>
        <v>0</v>
      </c>
      <c r="V978" s="3">
        <f t="array" ref="V978">INDEX($AF$3:$CM$62,MATCH($S978,$AE$3:$AE$62,0),MATCH(V$1&amp;$R978,$AF$1:$CM$1&amp;$AF$2:$CM$2,0))*VLOOKUP($Q978,$C$17:$M$20,COUNTBLANK($D$15:F$15)+1,FALSE)</f>
        <v>256</v>
      </c>
      <c r="W978" s="3">
        <f t="array" ref="W978">INDEX($AF$3:$CM$62,MATCH($S978,$AE$3:$AE$62,0),MATCH(W$1&amp;$R978,$AF$1:$CM$1&amp;$AF$2:$CM$2,0))*VLOOKUP($Q978,$C$17:$M$20,COUNTBLANK($D$15:G$15)+1,FALSE)</f>
        <v>0</v>
      </c>
      <c r="X978" s="3">
        <f t="array" ref="X978">INDEX($AF$3:$CM$62,MATCH($S978,$AE$3:$AE$62,0),MATCH(X$1&amp;$R978,$AF$1:$CM$1&amp;$AF$2:$CM$2,0))*VLOOKUP($Q978,$C$17:$M$20,COUNTBLANK($D$15:H$15)+1,FALSE)</f>
        <v>0</v>
      </c>
      <c r="Y978" s="3">
        <f t="array" ref="Y978">INDEX($AF$3:$CM$62,MATCH($S978,$AE$3:$AE$62,0),MATCH(Y$1&amp;$R978,$AF$1:$CM$1&amp;$AF$2:$CM$2,0))*VLOOKUP($Q978,$C$17:$M$20,COUNTBLANK($D$15:I$15)+1,FALSE)</f>
        <v>0</v>
      </c>
      <c r="Z978" s="3">
        <f t="array" ref="Z978">INDEX($AF$3:$CM$62,MATCH($S978,$AE$3:$AE$62,0),MATCH(Z$1&amp;$R978,$AF$1:$CM$1&amp;$AF$2:$CM$2,0))*VLOOKUP($Q978,$C$17:$M$20,COUNTBLANK($D$15:J$15)+1,FALSE)</f>
        <v>0.08</v>
      </c>
      <c r="AA978" s="3">
        <f t="array" ref="AA978">INDEX($AF$3:$CM$62,MATCH($S978,$AE$3:$AE$62,0),MATCH(AA$1&amp;$R978,$AF$1:$CM$1&amp;$AF$2:$CM$2,0))*VLOOKUP($Q978,$C$17:$M$20,COUNTBLANK($D$15:K$15)+1,FALSE)</f>
        <v>0.08</v>
      </c>
      <c r="AB978" s="3">
        <f t="array" ref="AB978">INDEX($AF$3:$CM$62,MATCH($S978,$AE$3:$AE$62,0),MATCH(AB$1&amp;$R978,$AF$1:$CM$1&amp;$AF$2:$CM$2,0))*VLOOKUP($Q978,$C$17:$M$20,COUNTBLANK($D$15:L$15)+1,FALSE)</f>
        <v>0</v>
      </c>
      <c r="AC978" s="3">
        <f t="array" ref="AC978">INDEX($AF$3:$CM$62,MATCH($S978,$AE$3:$AE$62,0),MATCH(AC$1&amp;$R978,$AF$1:$CM$1&amp;$AF$2:$CM$2,0))*VLOOKUP($Q978,$C$17:$M$20,COUNTBLANK($D$15:M$15)+1,FALSE)</f>
        <v>0</v>
      </c>
    </row>
    <row r="979" spans="17:29" x14ac:dyDescent="0.2">
      <c r="Q979" t="s">
        <v>421</v>
      </c>
      <c r="R979">
        <f t="shared" si="155"/>
        <v>5</v>
      </c>
      <c r="S979">
        <f t="shared" si="156"/>
        <v>17</v>
      </c>
      <c r="T979" s="3">
        <f t="array" ref="T979">INDEX($AF$3:$CM$62,MATCH($S979,$AE$3:$AE$62,0),MATCH(T$1&amp;$R979,$AF$1:$CM$1&amp;$AF$2:$CM$2,0))*VLOOKUP($Q979,$C$17:$M$20,COUNTBLANK($D$15:D$15)+1,FALSE)</f>
        <v>136</v>
      </c>
      <c r="U979" s="3">
        <f t="array" ref="U979">INDEX($AF$3:$CM$62,MATCH($S979,$AE$3:$AE$62,0),MATCH(U$1&amp;$R979,$AF$1:$CM$1&amp;$AF$2:$CM$2,0))*VLOOKUP($Q979,$C$17:$M$20,COUNTBLANK($D$15:E$15)+1,FALSE)</f>
        <v>0</v>
      </c>
      <c r="V979" s="3">
        <f t="array" ref="V979">INDEX($AF$3:$CM$62,MATCH($S979,$AE$3:$AE$62,0),MATCH(V$1&amp;$R979,$AF$1:$CM$1&amp;$AF$2:$CM$2,0))*VLOOKUP($Q979,$C$17:$M$20,COUNTBLANK($D$15:F$15)+1,FALSE)</f>
        <v>272</v>
      </c>
      <c r="W979" s="3">
        <f t="array" ref="W979">INDEX($AF$3:$CM$62,MATCH($S979,$AE$3:$AE$62,0),MATCH(W$1&amp;$R979,$AF$1:$CM$1&amp;$AF$2:$CM$2,0))*VLOOKUP($Q979,$C$17:$M$20,COUNTBLANK($D$15:G$15)+1,FALSE)</f>
        <v>0</v>
      </c>
      <c r="X979" s="3">
        <f t="array" ref="X979">INDEX($AF$3:$CM$62,MATCH($S979,$AE$3:$AE$62,0),MATCH(X$1&amp;$R979,$AF$1:$CM$1&amp;$AF$2:$CM$2,0))*VLOOKUP($Q979,$C$17:$M$20,COUNTBLANK($D$15:H$15)+1,FALSE)</f>
        <v>0</v>
      </c>
      <c r="Y979" s="3">
        <f t="array" ref="Y979">INDEX($AF$3:$CM$62,MATCH($S979,$AE$3:$AE$62,0),MATCH(Y$1&amp;$R979,$AF$1:$CM$1&amp;$AF$2:$CM$2,0))*VLOOKUP($Q979,$C$17:$M$20,COUNTBLANK($D$15:I$15)+1,FALSE)</f>
        <v>0</v>
      </c>
      <c r="Z979" s="3">
        <f t="array" ref="Z979">INDEX($AF$3:$CM$62,MATCH($S979,$AE$3:$AE$62,0),MATCH(Z$1&amp;$R979,$AF$1:$CM$1&amp;$AF$2:$CM$2,0))*VLOOKUP($Q979,$C$17:$M$20,COUNTBLANK($D$15:J$15)+1,FALSE)</f>
        <v>0.08</v>
      </c>
      <c r="AA979" s="3">
        <f t="array" ref="AA979">INDEX($AF$3:$CM$62,MATCH($S979,$AE$3:$AE$62,0),MATCH(AA$1&amp;$R979,$AF$1:$CM$1&amp;$AF$2:$CM$2,0))*VLOOKUP($Q979,$C$17:$M$20,COUNTBLANK($D$15:K$15)+1,FALSE)</f>
        <v>0.08</v>
      </c>
      <c r="AB979" s="3">
        <f t="array" ref="AB979">INDEX($AF$3:$CM$62,MATCH($S979,$AE$3:$AE$62,0),MATCH(AB$1&amp;$R979,$AF$1:$CM$1&amp;$AF$2:$CM$2,0))*VLOOKUP($Q979,$C$17:$M$20,COUNTBLANK($D$15:L$15)+1,FALSE)</f>
        <v>0</v>
      </c>
      <c r="AC979" s="3">
        <f t="array" ref="AC979">INDEX($AF$3:$CM$62,MATCH($S979,$AE$3:$AE$62,0),MATCH(AC$1&amp;$R979,$AF$1:$CM$1&amp;$AF$2:$CM$2,0))*VLOOKUP($Q979,$C$17:$M$20,COUNTBLANK($D$15:M$15)+1,FALSE)</f>
        <v>0</v>
      </c>
    </row>
    <row r="980" spans="17:29" x14ac:dyDescent="0.2">
      <c r="Q980" t="s">
        <v>421</v>
      </c>
      <c r="R980">
        <f t="shared" si="155"/>
        <v>5</v>
      </c>
      <c r="S980">
        <f t="shared" si="156"/>
        <v>18</v>
      </c>
      <c r="T980" s="3">
        <f t="array" ref="T980">INDEX($AF$3:$CM$62,MATCH($S980,$AE$3:$AE$62,0),MATCH(T$1&amp;$R980,$AF$1:$CM$1&amp;$AF$2:$CM$2,0))*VLOOKUP($Q980,$C$17:$M$20,COUNTBLANK($D$15:D$15)+1,FALSE)</f>
        <v>144</v>
      </c>
      <c r="U980" s="3">
        <f t="array" ref="U980">INDEX($AF$3:$CM$62,MATCH($S980,$AE$3:$AE$62,0),MATCH(U$1&amp;$R980,$AF$1:$CM$1&amp;$AF$2:$CM$2,0))*VLOOKUP($Q980,$C$17:$M$20,COUNTBLANK($D$15:E$15)+1,FALSE)</f>
        <v>0</v>
      </c>
      <c r="V980" s="3">
        <f t="array" ref="V980">INDEX($AF$3:$CM$62,MATCH($S980,$AE$3:$AE$62,0),MATCH(V$1&amp;$R980,$AF$1:$CM$1&amp;$AF$2:$CM$2,0))*VLOOKUP($Q980,$C$17:$M$20,COUNTBLANK($D$15:F$15)+1,FALSE)</f>
        <v>288</v>
      </c>
      <c r="W980" s="3">
        <f t="array" ref="W980">INDEX($AF$3:$CM$62,MATCH($S980,$AE$3:$AE$62,0),MATCH(W$1&amp;$R980,$AF$1:$CM$1&amp;$AF$2:$CM$2,0))*VLOOKUP($Q980,$C$17:$M$20,COUNTBLANK($D$15:G$15)+1,FALSE)</f>
        <v>0</v>
      </c>
      <c r="X980" s="3">
        <f t="array" ref="X980">INDEX($AF$3:$CM$62,MATCH($S980,$AE$3:$AE$62,0),MATCH(X$1&amp;$R980,$AF$1:$CM$1&amp;$AF$2:$CM$2,0))*VLOOKUP($Q980,$C$17:$M$20,COUNTBLANK($D$15:H$15)+1,FALSE)</f>
        <v>0</v>
      </c>
      <c r="Y980" s="3">
        <f t="array" ref="Y980">INDEX($AF$3:$CM$62,MATCH($S980,$AE$3:$AE$62,0),MATCH(Y$1&amp;$R980,$AF$1:$CM$1&amp;$AF$2:$CM$2,0))*VLOOKUP($Q980,$C$17:$M$20,COUNTBLANK($D$15:I$15)+1,FALSE)</f>
        <v>0</v>
      </c>
      <c r="Z980" s="3">
        <f t="array" ref="Z980">INDEX($AF$3:$CM$62,MATCH($S980,$AE$3:$AE$62,0),MATCH(Z$1&amp;$R980,$AF$1:$CM$1&amp;$AF$2:$CM$2,0))*VLOOKUP($Q980,$C$17:$M$20,COUNTBLANK($D$15:J$15)+1,FALSE)</f>
        <v>0.08</v>
      </c>
      <c r="AA980" s="3">
        <f t="array" ref="AA980">INDEX($AF$3:$CM$62,MATCH($S980,$AE$3:$AE$62,0),MATCH(AA$1&amp;$R980,$AF$1:$CM$1&amp;$AF$2:$CM$2,0))*VLOOKUP($Q980,$C$17:$M$20,COUNTBLANK($D$15:K$15)+1,FALSE)</f>
        <v>0.08</v>
      </c>
      <c r="AB980" s="3">
        <f t="array" ref="AB980">INDEX($AF$3:$CM$62,MATCH($S980,$AE$3:$AE$62,0),MATCH(AB$1&amp;$R980,$AF$1:$CM$1&amp;$AF$2:$CM$2,0))*VLOOKUP($Q980,$C$17:$M$20,COUNTBLANK($D$15:L$15)+1,FALSE)</f>
        <v>0</v>
      </c>
      <c r="AC980" s="3">
        <f t="array" ref="AC980">INDEX($AF$3:$CM$62,MATCH($S980,$AE$3:$AE$62,0),MATCH(AC$1&amp;$R980,$AF$1:$CM$1&amp;$AF$2:$CM$2,0))*VLOOKUP($Q980,$C$17:$M$20,COUNTBLANK($D$15:M$15)+1,FALSE)</f>
        <v>0</v>
      </c>
    </row>
    <row r="981" spans="17:29" x14ac:dyDescent="0.2">
      <c r="Q981" t="s">
        <v>421</v>
      </c>
      <c r="R981">
        <f t="shared" si="155"/>
        <v>5</v>
      </c>
      <c r="S981">
        <f t="shared" si="156"/>
        <v>19</v>
      </c>
      <c r="T981" s="3">
        <f t="array" ref="T981">INDEX($AF$3:$CM$62,MATCH($S981,$AE$3:$AE$62,0),MATCH(T$1&amp;$R981,$AF$1:$CM$1&amp;$AF$2:$CM$2,0))*VLOOKUP($Q981,$C$17:$M$20,COUNTBLANK($D$15:D$15)+1,FALSE)</f>
        <v>152</v>
      </c>
      <c r="U981" s="3">
        <f t="array" ref="U981">INDEX($AF$3:$CM$62,MATCH($S981,$AE$3:$AE$62,0),MATCH(U$1&amp;$R981,$AF$1:$CM$1&amp;$AF$2:$CM$2,0))*VLOOKUP($Q981,$C$17:$M$20,COUNTBLANK($D$15:E$15)+1,FALSE)</f>
        <v>0</v>
      </c>
      <c r="V981" s="3">
        <f t="array" ref="V981">INDEX($AF$3:$CM$62,MATCH($S981,$AE$3:$AE$62,0),MATCH(V$1&amp;$R981,$AF$1:$CM$1&amp;$AF$2:$CM$2,0))*VLOOKUP($Q981,$C$17:$M$20,COUNTBLANK($D$15:F$15)+1,FALSE)</f>
        <v>304</v>
      </c>
      <c r="W981" s="3">
        <f t="array" ref="W981">INDEX($AF$3:$CM$62,MATCH($S981,$AE$3:$AE$62,0),MATCH(W$1&amp;$R981,$AF$1:$CM$1&amp;$AF$2:$CM$2,0))*VLOOKUP($Q981,$C$17:$M$20,COUNTBLANK($D$15:G$15)+1,FALSE)</f>
        <v>0</v>
      </c>
      <c r="X981" s="3">
        <f t="array" ref="X981">INDEX($AF$3:$CM$62,MATCH($S981,$AE$3:$AE$62,0),MATCH(X$1&amp;$R981,$AF$1:$CM$1&amp;$AF$2:$CM$2,0))*VLOOKUP($Q981,$C$17:$M$20,COUNTBLANK($D$15:H$15)+1,FALSE)</f>
        <v>0</v>
      </c>
      <c r="Y981" s="3">
        <f t="array" ref="Y981">INDEX($AF$3:$CM$62,MATCH($S981,$AE$3:$AE$62,0),MATCH(Y$1&amp;$R981,$AF$1:$CM$1&amp;$AF$2:$CM$2,0))*VLOOKUP($Q981,$C$17:$M$20,COUNTBLANK($D$15:I$15)+1,FALSE)</f>
        <v>0</v>
      </c>
      <c r="Z981" s="3">
        <f t="array" ref="Z981">INDEX($AF$3:$CM$62,MATCH($S981,$AE$3:$AE$62,0),MATCH(Z$1&amp;$R981,$AF$1:$CM$1&amp;$AF$2:$CM$2,0))*VLOOKUP($Q981,$C$17:$M$20,COUNTBLANK($D$15:J$15)+1,FALSE)</f>
        <v>0.08</v>
      </c>
      <c r="AA981" s="3">
        <f t="array" ref="AA981">INDEX($AF$3:$CM$62,MATCH($S981,$AE$3:$AE$62,0),MATCH(AA$1&amp;$R981,$AF$1:$CM$1&amp;$AF$2:$CM$2,0))*VLOOKUP($Q981,$C$17:$M$20,COUNTBLANK($D$15:K$15)+1,FALSE)</f>
        <v>0.08</v>
      </c>
      <c r="AB981" s="3">
        <f t="array" ref="AB981">INDEX($AF$3:$CM$62,MATCH($S981,$AE$3:$AE$62,0),MATCH(AB$1&amp;$R981,$AF$1:$CM$1&amp;$AF$2:$CM$2,0))*VLOOKUP($Q981,$C$17:$M$20,COUNTBLANK($D$15:L$15)+1,FALSE)</f>
        <v>0</v>
      </c>
      <c r="AC981" s="3">
        <f t="array" ref="AC981">INDEX($AF$3:$CM$62,MATCH($S981,$AE$3:$AE$62,0),MATCH(AC$1&amp;$R981,$AF$1:$CM$1&amp;$AF$2:$CM$2,0))*VLOOKUP($Q981,$C$17:$M$20,COUNTBLANK($D$15:M$15)+1,FALSE)</f>
        <v>0</v>
      </c>
    </row>
    <row r="982" spans="17:29" x14ac:dyDescent="0.2">
      <c r="Q982" t="s">
        <v>421</v>
      </c>
      <c r="R982">
        <f t="shared" si="155"/>
        <v>5</v>
      </c>
      <c r="S982">
        <f t="shared" si="156"/>
        <v>20</v>
      </c>
      <c r="T982" s="3">
        <f t="array" ref="T982">INDEX($AF$3:$CM$62,MATCH($S982,$AE$3:$AE$62,0),MATCH(T$1&amp;$R982,$AF$1:$CM$1&amp;$AF$2:$CM$2,0))*VLOOKUP($Q982,$C$17:$M$20,COUNTBLANK($D$15:D$15)+1,FALSE)</f>
        <v>160</v>
      </c>
      <c r="U982" s="3">
        <f t="array" ref="U982">INDEX($AF$3:$CM$62,MATCH($S982,$AE$3:$AE$62,0),MATCH(U$1&amp;$R982,$AF$1:$CM$1&amp;$AF$2:$CM$2,0))*VLOOKUP($Q982,$C$17:$M$20,COUNTBLANK($D$15:E$15)+1,FALSE)</f>
        <v>0</v>
      </c>
      <c r="V982" s="3">
        <f t="array" ref="V982">INDEX($AF$3:$CM$62,MATCH($S982,$AE$3:$AE$62,0),MATCH(V$1&amp;$R982,$AF$1:$CM$1&amp;$AF$2:$CM$2,0))*VLOOKUP($Q982,$C$17:$M$20,COUNTBLANK($D$15:F$15)+1,FALSE)</f>
        <v>320</v>
      </c>
      <c r="W982" s="3">
        <f t="array" ref="W982">INDEX($AF$3:$CM$62,MATCH($S982,$AE$3:$AE$62,0),MATCH(W$1&amp;$R982,$AF$1:$CM$1&amp;$AF$2:$CM$2,0))*VLOOKUP($Q982,$C$17:$M$20,COUNTBLANK($D$15:G$15)+1,FALSE)</f>
        <v>0</v>
      </c>
      <c r="X982" s="3">
        <f t="array" ref="X982">INDEX($AF$3:$CM$62,MATCH($S982,$AE$3:$AE$62,0),MATCH(X$1&amp;$R982,$AF$1:$CM$1&amp;$AF$2:$CM$2,0))*VLOOKUP($Q982,$C$17:$M$20,COUNTBLANK($D$15:H$15)+1,FALSE)</f>
        <v>0</v>
      </c>
      <c r="Y982" s="3">
        <f t="array" ref="Y982">INDEX($AF$3:$CM$62,MATCH($S982,$AE$3:$AE$62,0),MATCH(Y$1&amp;$R982,$AF$1:$CM$1&amp;$AF$2:$CM$2,0))*VLOOKUP($Q982,$C$17:$M$20,COUNTBLANK($D$15:I$15)+1,FALSE)</f>
        <v>0</v>
      </c>
      <c r="Z982" s="3">
        <f t="array" ref="Z982">INDEX($AF$3:$CM$62,MATCH($S982,$AE$3:$AE$62,0),MATCH(Z$1&amp;$R982,$AF$1:$CM$1&amp;$AF$2:$CM$2,0))*VLOOKUP($Q982,$C$17:$M$20,COUNTBLANK($D$15:J$15)+1,FALSE)</f>
        <v>0.16</v>
      </c>
      <c r="AA982" s="3">
        <f t="array" ref="AA982">INDEX($AF$3:$CM$62,MATCH($S982,$AE$3:$AE$62,0),MATCH(AA$1&amp;$R982,$AF$1:$CM$1&amp;$AF$2:$CM$2,0))*VLOOKUP($Q982,$C$17:$M$20,COUNTBLANK($D$15:K$15)+1,FALSE)</f>
        <v>0.16</v>
      </c>
      <c r="AB982" s="3">
        <f t="array" ref="AB982">INDEX($AF$3:$CM$62,MATCH($S982,$AE$3:$AE$62,0),MATCH(AB$1&amp;$R982,$AF$1:$CM$1&amp;$AF$2:$CM$2,0))*VLOOKUP($Q982,$C$17:$M$20,COUNTBLANK($D$15:L$15)+1,FALSE)</f>
        <v>0</v>
      </c>
      <c r="AC982" s="3">
        <f t="array" ref="AC982">INDEX($AF$3:$CM$62,MATCH($S982,$AE$3:$AE$62,0),MATCH(AC$1&amp;$R982,$AF$1:$CM$1&amp;$AF$2:$CM$2,0))*VLOOKUP($Q982,$C$17:$M$20,COUNTBLANK($D$15:M$15)+1,FALSE)</f>
        <v>0</v>
      </c>
    </row>
    <row r="983" spans="17:29" x14ac:dyDescent="0.2">
      <c r="Q983" t="s">
        <v>421</v>
      </c>
      <c r="R983">
        <f t="shared" si="155"/>
        <v>5</v>
      </c>
      <c r="S983">
        <f t="shared" si="156"/>
        <v>21</v>
      </c>
      <c r="T983" s="3">
        <f t="array" ref="T983">INDEX($AF$3:$CM$62,MATCH($S983,$AE$3:$AE$62,0),MATCH(T$1&amp;$R983,$AF$1:$CM$1&amp;$AF$2:$CM$2,0))*VLOOKUP($Q983,$C$17:$M$20,COUNTBLANK($D$15:D$15)+1,FALSE)</f>
        <v>168</v>
      </c>
      <c r="U983" s="3">
        <f t="array" ref="U983">INDEX($AF$3:$CM$62,MATCH($S983,$AE$3:$AE$62,0),MATCH(U$1&amp;$R983,$AF$1:$CM$1&amp;$AF$2:$CM$2,0))*VLOOKUP($Q983,$C$17:$M$20,COUNTBLANK($D$15:E$15)+1,FALSE)</f>
        <v>0</v>
      </c>
      <c r="V983" s="3">
        <f t="array" ref="V983">INDEX($AF$3:$CM$62,MATCH($S983,$AE$3:$AE$62,0),MATCH(V$1&amp;$R983,$AF$1:$CM$1&amp;$AF$2:$CM$2,0))*VLOOKUP($Q983,$C$17:$M$20,COUNTBLANK($D$15:F$15)+1,FALSE)</f>
        <v>336</v>
      </c>
      <c r="W983" s="3">
        <f t="array" ref="W983">INDEX($AF$3:$CM$62,MATCH($S983,$AE$3:$AE$62,0),MATCH(W$1&amp;$R983,$AF$1:$CM$1&amp;$AF$2:$CM$2,0))*VLOOKUP($Q983,$C$17:$M$20,COUNTBLANK($D$15:G$15)+1,FALSE)</f>
        <v>0</v>
      </c>
      <c r="X983" s="3">
        <f t="array" ref="X983">INDEX($AF$3:$CM$62,MATCH($S983,$AE$3:$AE$62,0),MATCH(X$1&amp;$R983,$AF$1:$CM$1&amp;$AF$2:$CM$2,0))*VLOOKUP($Q983,$C$17:$M$20,COUNTBLANK($D$15:H$15)+1,FALSE)</f>
        <v>0</v>
      </c>
      <c r="Y983" s="3">
        <f t="array" ref="Y983">INDEX($AF$3:$CM$62,MATCH($S983,$AE$3:$AE$62,0),MATCH(Y$1&amp;$R983,$AF$1:$CM$1&amp;$AF$2:$CM$2,0))*VLOOKUP($Q983,$C$17:$M$20,COUNTBLANK($D$15:I$15)+1,FALSE)</f>
        <v>0</v>
      </c>
      <c r="Z983" s="3">
        <f t="array" ref="Z983">INDEX($AF$3:$CM$62,MATCH($S983,$AE$3:$AE$62,0),MATCH(Z$1&amp;$R983,$AF$1:$CM$1&amp;$AF$2:$CM$2,0))*VLOOKUP($Q983,$C$17:$M$20,COUNTBLANK($D$15:J$15)+1,FALSE)</f>
        <v>0.16</v>
      </c>
      <c r="AA983" s="3">
        <f t="array" ref="AA983">INDEX($AF$3:$CM$62,MATCH($S983,$AE$3:$AE$62,0),MATCH(AA$1&amp;$R983,$AF$1:$CM$1&amp;$AF$2:$CM$2,0))*VLOOKUP($Q983,$C$17:$M$20,COUNTBLANK($D$15:K$15)+1,FALSE)</f>
        <v>0.16</v>
      </c>
      <c r="AB983" s="3">
        <f t="array" ref="AB983">INDEX($AF$3:$CM$62,MATCH($S983,$AE$3:$AE$62,0),MATCH(AB$1&amp;$R983,$AF$1:$CM$1&amp;$AF$2:$CM$2,0))*VLOOKUP($Q983,$C$17:$M$20,COUNTBLANK($D$15:L$15)+1,FALSE)</f>
        <v>0</v>
      </c>
      <c r="AC983" s="3">
        <f t="array" ref="AC983">INDEX($AF$3:$CM$62,MATCH($S983,$AE$3:$AE$62,0),MATCH(AC$1&amp;$R983,$AF$1:$CM$1&amp;$AF$2:$CM$2,0))*VLOOKUP($Q983,$C$17:$M$20,COUNTBLANK($D$15:M$15)+1,FALSE)</f>
        <v>0</v>
      </c>
    </row>
    <row r="984" spans="17:29" x14ac:dyDescent="0.2">
      <c r="Q984" t="s">
        <v>421</v>
      </c>
      <c r="R984">
        <f t="shared" si="155"/>
        <v>5</v>
      </c>
      <c r="S984">
        <f t="shared" si="156"/>
        <v>22</v>
      </c>
      <c r="T984" s="3">
        <f t="array" ref="T984">INDEX($AF$3:$CM$62,MATCH($S984,$AE$3:$AE$62,0),MATCH(T$1&amp;$R984,$AF$1:$CM$1&amp;$AF$2:$CM$2,0))*VLOOKUP($Q984,$C$17:$M$20,COUNTBLANK($D$15:D$15)+1,FALSE)</f>
        <v>176</v>
      </c>
      <c r="U984" s="3">
        <f t="array" ref="U984">INDEX($AF$3:$CM$62,MATCH($S984,$AE$3:$AE$62,0),MATCH(U$1&amp;$R984,$AF$1:$CM$1&amp;$AF$2:$CM$2,0))*VLOOKUP($Q984,$C$17:$M$20,COUNTBLANK($D$15:E$15)+1,FALSE)</f>
        <v>0</v>
      </c>
      <c r="V984" s="3">
        <f t="array" ref="V984">INDEX($AF$3:$CM$62,MATCH($S984,$AE$3:$AE$62,0),MATCH(V$1&amp;$R984,$AF$1:$CM$1&amp;$AF$2:$CM$2,0))*VLOOKUP($Q984,$C$17:$M$20,COUNTBLANK($D$15:F$15)+1,FALSE)</f>
        <v>352</v>
      </c>
      <c r="W984" s="3">
        <f t="array" ref="W984">INDEX($AF$3:$CM$62,MATCH($S984,$AE$3:$AE$62,0),MATCH(W$1&amp;$R984,$AF$1:$CM$1&amp;$AF$2:$CM$2,0))*VLOOKUP($Q984,$C$17:$M$20,COUNTBLANK($D$15:G$15)+1,FALSE)</f>
        <v>0</v>
      </c>
      <c r="X984" s="3">
        <f t="array" ref="X984">INDEX($AF$3:$CM$62,MATCH($S984,$AE$3:$AE$62,0),MATCH(X$1&amp;$R984,$AF$1:$CM$1&amp;$AF$2:$CM$2,0))*VLOOKUP($Q984,$C$17:$M$20,COUNTBLANK($D$15:H$15)+1,FALSE)</f>
        <v>0</v>
      </c>
      <c r="Y984" s="3">
        <f t="array" ref="Y984">INDEX($AF$3:$CM$62,MATCH($S984,$AE$3:$AE$62,0),MATCH(Y$1&amp;$R984,$AF$1:$CM$1&amp;$AF$2:$CM$2,0))*VLOOKUP($Q984,$C$17:$M$20,COUNTBLANK($D$15:I$15)+1,FALSE)</f>
        <v>0</v>
      </c>
      <c r="Z984" s="3">
        <f t="array" ref="Z984">INDEX($AF$3:$CM$62,MATCH($S984,$AE$3:$AE$62,0),MATCH(Z$1&amp;$R984,$AF$1:$CM$1&amp;$AF$2:$CM$2,0))*VLOOKUP($Q984,$C$17:$M$20,COUNTBLANK($D$15:J$15)+1,FALSE)</f>
        <v>0.16</v>
      </c>
      <c r="AA984" s="3">
        <f t="array" ref="AA984">INDEX($AF$3:$CM$62,MATCH($S984,$AE$3:$AE$62,0),MATCH(AA$1&amp;$R984,$AF$1:$CM$1&amp;$AF$2:$CM$2,0))*VLOOKUP($Q984,$C$17:$M$20,COUNTBLANK($D$15:K$15)+1,FALSE)</f>
        <v>0.16</v>
      </c>
      <c r="AB984" s="3">
        <f t="array" ref="AB984">INDEX($AF$3:$CM$62,MATCH($S984,$AE$3:$AE$62,0),MATCH(AB$1&amp;$R984,$AF$1:$CM$1&amp;$AF$2:$CM$2,0))*VLOOKUP($Q984,$C$17:$M$20,COUNTBLANK($D$15:L$15)+1,FALSE)</f>
        <v>0</v>
      </c>
      <c r="AC984" s="3">
        <f t="array" ref="AC984">INDEX($AF$3:$CM$62,MATCH($S984,$AE$3:$AE$62,0),MATCH(AC$1&amp;$R984,$AF$1:$CM$1&amp;$AF$2:$CM$2,0))*VLOOKUP($Q984,$C$17:$M$20,COUNTBLANK($D$15:M$15)+1,FALSE)</f>
        <v>0</v>
      </c>
    </row>
    <row r="985" spans="17:29" x14ac:dyDescent="0.2">
      <c r="Q985" t="s">
        <v>421</v>
      </c>
      <c r="R985">
        <f t="shared" si="155"/>
        <v>5</v>
      </c>
      <c r="S985">
        <f t="shared" si="156"/>
        <v>23</v>
      </c>
      <c r="T985" s="3">
        <f t="array" ref="T985">INDEX($AF$3:$CM$62,MATCH($S985,$AE$3:$AE$62,0),MATCH(T$1&amp;$R985,$AF$1:$CM$1&amp;$AF$2:$CM$2,0))*VLOOKUP($Q985,$C$17:$M$20,COUNTBLANK($D$15:D$15)+1,FALSE)</f>
        <v>184</v>
      </c>
      <c r="U985" s="3">
        <f t="array" ref="U985">INDEX($AF$3:$CM$62,MATCH($S985,$AE$3:$AE$62,0),MATCH(U$1&amp;$R985,$AF$1:$CM$1&amp;$AF$2:$CM$2,0))*VLOOKUP($Q985,$C$17:$M$20,COUNTBLANK($D$15:E$15)+1,FALSE)</f>
        <v>0</v>
      </c>
      <c r="V985" s="3">
        <f t="array" ref="V985">INDEX($AF$3:$CM$62,MATCH($S985,$AE$3:$AE$62,0),MATCH(V$1&amp;$R985,$AF$1:$CM$1&amp;$AF$2:$CM$2,0))*VLOOKUP($Q985,$C$17:$M$20,COUNTBLANK($D$15:F$15)+1,FALSE)</f>
        <v>368</v>
      </c>
      <c r="W985" s="3">
        <f t="array" ref="W985">INDEX($AF$3:$CM$62,MATCH($S985,$AE$3:$AE$62,0),MATCH(W$1&amp;$R985,$AF$1:$CM$1&amp;$AF$2:$CM$2,0))*VLOOKUP($Q985,$C$17:$M$20,COUNTBLANK($D$15:G$15)+1,FALSE)</f>
        <v>0</v>
      </c>
      <c r="X985" s="3">
        <f t="array" ref="X985">INDEX($AF$3:$CM$62,MATCH($S985,$AE$3:$AE$62,0),MATCH(X$1&amp;$R985,$AF$1:$CM$1&amp;$AF$2:$CM$2,0))*VLOOKUP($Q985,$C$17:$M$20,COUNTBLANK($D$15:H$15)+1,FALSE)</f>
        <v>0</v>
      </c>
      <c r="Y985" s="3">
        <f t="array" ref="Y985">INDEX($AF$3:$CM$62,MATCH($S985,$AE$3:$AE$62,0),MATCH(Y$1&amp;$R985,$AF$1:$CM$1&amp;$AF$2:$CM$2,0))*VLOOKUP($Q985,$C$17:$M$20,COUNTBLANK($D$15:I$15)+1,FALSE)</f>
        <v>0</v>
      </c>
      <c r="Z985" s="3">
        <f t="array" ref="Z985">INDEX($AF$3:$CM$62,MATCH($S985,$AE$3:$AE$62,0),MATCH(Z$1&amp;$R985,$AF$1:$CM$1&amp;$AF$2:$CM$2,0))*VLOOKUP($Q985,$C$17:$M$20,COUNTBLANK($D$15:J$15)+1,FALSE)</f>
        <v>0.16</v>
      </c>
      <c r="AA985" s="3">
        <f t="array" ref="AA985">INDEX($AF$3:$CM$62,MATCH($S985,$AE$3:$AE$62,0),MATCH(AA$1&amp;$R985,$AF$1:$CM$1&amp;$AF$2:$CM$2,0))*VLOOKUP($Q985,$C$17:$M$20,COUNTBLANK($D$15:K$15)+1,FALSE)</f>
        <v>0.16</v>
      </c>
      <c r="AB985" s="3">
        <f t="array" ref="AB985">INDEX($AF$3:$CM$62,MATCH($S985,$AE$3:$AE$62,0),MATCH(AB$1&amp;$R985,$AF$1:$CM$1&amp;$AF$2:$CM$2,0))*VLOOKUP($Q985,$C$17:$M$20,COUNTBLANK($D$15:L$15)+1,FALSE)</f>
        <v>0</v>
      </c>
      <c r="AC985" s="3">
        <f t="array" ref="AC985">INDEX($AF$3:$CM$62,MATCH($S985,$AE$3:$AE$62,0),MATCH(AC$1&amp;$R985,$AF$1:$CM$1&amp;$AF$2:$CM$2,0))*VLOOKUP($Q985,$C$17:$M$20,COUNTBLANK($D$15:M$15)+1,FALSE)</f>
        <v>0</v>
      </c>
    </row>
    <row r="986" spans="17:29" x14ac:dyDescent="0.2">
      <c r="Q986" t="s">
        <v>421</v>
      </c>
      <c r="R986">
        <f t="shared" si="155"/>
        <v>5</v>
      </c>
      <c r="S986">
        <f t="shared" si="156"/>
        <v>24</v>
      </c>
      <c r="T986" s="3">
        <f t="array" ref="T986">INDEX($AF$3:$CM$62,MATCH($S986,$AE$3:$AE$62,0),MATCH(T$1&amp;$R986,$AF$1:$CM$1&amp;$AF$2:$CM$2,0))*VLOOKUP($Q986,$C$17:$M$20,COUNTBLANK($D$15:D$15)+1,FALSE)</f>
        <v>192</v>
      </c>
      <c r="U986" s="3">
        <f t="array" ref="U986">INDEX($AF$3:$CM$62,MATCH($S986,$AE$3:$AE$62,0),MATCH(U$1&amp;$R986,$AF$1:$CM$1&amp;$AF$2:$CM$2,0))*VLOOKUP($Q986,$C$17:$M$20,COUNTBLANK($D$15:E$15)+1,FALSE)</f>
        <v>0</v>
      </c>
      <c r="V986" s="3">
        <f t="array" ref="V986">INDEX($AF$3:$CM$62,MATCH($S986,$AE$3:$AE$62,0),MATCH(V$1&amp;$R986,$AF$1:$CM$1&amp;$AF$2:$CM$2,0))*VLOOKUP($Q986,$C$17:$M$20,COUNTBLANK($D$15:F$15)+1,FALSE)</f>
        <v>384</v>
      </c>
      <c r="W986" s="3">
        <f t="array" ref="W986">INDEX($AF$3:$CM$62,MATCH($S986,$AE$3:$AE$62,0),MATCH(W$1&amp;$R986,$AF$1:$CM$1&amp;$AF$2:$CM$2,0))*VLOOKUP($Q986,$C$17:$M$20,COUNTBLANK($D$15:G$15)+1,FALSE)</f>
        <v>0</v>
      </c>
      <c r="X986" s="3">
        <f t="array" ref="X986">INDEX($AF$3:$CM$62,MATCH($S986,$AE$3:$AE$62,0),MATCH(X$1&amp;$R986,$AF$1:$CM$1&amp;$AF$2:$CM$2,0))*VLOOKUP($Q986,$C$17:$M$20,COUNTBLANK($D$15:H$15)+1,FALSE)</f>
        <v>0</v>
      </c>
      <c r="Y986" s="3">
        <f t="array" ref="Y986">INDEX($AF$3:$CM$62,MATCH($S986,$AE$3:$AE$62,0),MATCH(Y$1&amp;$R986,$AF$1:$CM$1&amp;$AF$2:$CM$2,0))*VLOOKUP($Q986,$C$17:$M$20,COUNTBLANK($D$15:I$15)+1,FALSE)</f>
        <v>0</v>
      </c>
      <c r="Z986" s="3">
        <f t="array" ref="Z986">INDEX($AF$3:$CM$62,MATCH($S986,$AE$3:$AE$62,0),MATCH(Z$1&amp;$R986,$AF$1:$CM$1&amp;$AF$2:$CM$2,0))*VLOOKUP($Q986,$C$17:$M$20,COUNTBLANK($D$15:J$15)+1,FALSE)</f>
        <v>0.16</v>
      </c>
      <c r="AA986" s="3">
        <f t="array" ref="AA986">INDEX($AF$3:$CM$62,MATCH($S986,$AE$3:$AE$62,0),MATCH(AA$1&amp;$R986,$AF$1:$CM$1&amp;$AF$2:$CM$2,0))*VLOOKUP($Q986,$C$17:$M$20,COUNTBLANK($D$15:K$15)+1,FALSE)</f>
        <v>0.16</v>
      </c>
      <c r="AB986" s="3">
        <f t="array" ref="AB986">INDEX($AF$3:$CM$62,MATCH($S986,$AE$3:$AE$62,0),MATCH(AB$1&amp;$R986,$AF$1:$CM$1&amp;$AF$2:$CM$2,0))*VLOOKUP($Q986,$C$17:$M$20,COUNTBLANK($D$15:L$15)+1,FALSE)</f>
        <v>0</v>
      </c>
      <c r="AC986" s="3">
        <f t="array" ref="AC986">INDEX($AF$3:$CM$62,MATCH($S986,$AE$3:$AE$62,0),MATCH(AC$1&amp;$R986,$AF$1:$CM$1&amp;$AF$2:$CM$2,0))*VLOOKUP($Q986,$C$17:$M$20,COUNTBLANK($D$15:M$15)+1,FALSE)</f>
        <v>0</v>
      </c>
    </row>
    <row r="987" spans="17:29" x14ac:dyDescent="0.2">
      <c r="Q987" t="s">
        <v>421</v>
      </c>
      <c r="R987">
        <f t="shared" si="155"/>
        <v>5</v>
      </c>
      <c r="S987">
        <f t="shared" si="156"/>
        <v>25</v>
      </c>
      <c r="T987" s="3">
        <f t="array" ref="T987">INDEX($AF$3:$CM$62,MATCH($S987,$AE$3:$AE$62,0),MATCH(T$1&amp;$R987,$AF$1:$CM$1&amp;$AF$2:$CM$2,0))*VLOOKUP($Q987,$C$17:$M$20,COUNTBLANK($D$15:D$15)+1,FALSE)</f>
        <v>200</v>
      </c>
      <c r="U987" s="3">
        <f t="array" ref="U987">INDEX($AF$3:$CM$62,MATCH($S987,$AE$3:$AE$62,0),MATCH(U$1&amp;$R987,$AF$1:$CM$1&amp;$AF$2:$CM$2,0))*VLOOKUP($Q987,$C$17:$M$20,COUNTBLANK($D$15:E$15)+1,FALSE)</f>
        <v>0</v>
      </c>
      <c r="V987" s="3">
        <f t="array" ref="V987">INDEX($AF$3:$CM$62,MATCH($S987,$AE$3:$AE$62,0),MATCH(V$1&amp;$R987,$AF$1:$CM$1&amp;$AF$2:$CM$2,0))*VLOOKUP($Q987,$C$17:$M$20,COUNTBLANK($D$15:F$15)+1,FALSE)</f>
        <v>400</v>
      </c>
      <c r="W987" s="3">
        <f t="array" ref="W987">INDEX($AF$3:$CM$62,MATCH($S987,$AE$3:$AE$62,0),MATCH(W$1&amp;$R987,$AF$1:$CM$1&amp;$AF$2:$CM$2,0))*VLOOKUP($Q987,$C$17:$M$20,COUNTBLANK($D$15:G$15)+1,FALSE)</f>
        <v>0</v>
      </c>
      <c r="X987" s="3">
        <f t="array" ref="X987">INDEX($AF$3:$CM$62,MATCH($S987,$AE$3:$AE$62,0),MATCH(X$1&amp;$R987,$AF$1:$CM$1&amp;$AF$2:$CM$2,0))*VLOOKUP($Q987,$C$17:$M$20,COUNTBLANK($D$15:H$15)+1,FALSE)</f>
        <v>0</v>
      </c>
      <c r="Y987" s="3">
        <f t="array" ref="Y987">INDEX($AF$3:$CM$62,MATCH($S987,$AE$3:$AE$62,0),MATCH(Y$1&amp;$R987,$AF$1:$CM$1&amp;$AF$2:$CM$2,0))*VLOOKUP($Q987,$C$17:$M$20,COUNTBLANK($D$15:I$15)+1,FALSE)</f>
        <v>0</v>
      </c>
      <c r="Z987" s="3">
        <f t="array" ref="Z987">INDEX($AF$3:$CM$62,MATCH($S987,$AE$3:$AE$62,0),MATCH(Z$1&amp;$R987,$AF$1:$CM$1&amp;$AF$2:$CM$2,0))*VLOOKUP($Q987,$C$17:$M$20,COUNTBLANK($D$15:J$15)+1,FALSE)</f>
        <v>0.16</v>
      </c>
      <c r="AA987" s="3">
        <f t="array" ref="AA987">INDEX($AF$3:$CM$62,MATCH($S987,$AE$3:$AE$62,0),MATCH(AA$1&amp;$R987,$AF$1:$CM$1&amp;$AF$2:$CM$2,0))*VLOOKUP($Q987,$C$17:$M$20,COUNTBLANK($D$15:K$15)+1,FALSE)</f>
        <v>0.16</v>
      </c>
      <c r="AB987" s="3">
        <f t="array" ref="AB987">INDEX($AF$3:$CM$62,MATCH($S987,$AE$3:$AE$62,0),MATCH(AB$1&amp;$R987,$AF$1:$CM$1&amp;$AF$2:$CM$2,0))*VLOOKUP($Q987,$C$17:$M$20,COUNTBLANK($D$15:L$15)+1,FALSE)</f>
        <v>0</v>
      </c>
      <c r="AC987" s="3">
        <f t="array" ref="AC987">INDEX($AF$3:$CM$62,MATCH($S987,$AE$3:$AE$62,0),MATCH(AC$1&amp;$R987,$AF$1:$CM$1&amp;$AF$2:$CM$2,0))*VLOOKUP($Q987,$C$17:$M$20,COUNTBLANK($D$15:M$15)+1,FALSE)</f>
        <v>0</v>
      </c>
    </row>
    <row r="988" spans="17:29" x14ac:dyDescent="0.2">
      <c r="Q988" t="s">
        <v>421</v>
      </c>
      <c r="R988">
        <f t="shared" si="155"/>
        <v>5</v>
      </c>
      <c r="S988">
        <f t="shared" si="156"/>
        <v>26</v>
      </c>
      <c r="T988" s="3">
        <f t="array" ref="T988">INDEX($AF$3:$CM$62,MATCH($S988,$AE$3:$AE$62,0),MATCH(T$1&amp;$R988,$AF$1:$CM$1&amp;$AF$2:$CM$2,0))*VLOOKUP($Q988,$C$17:$M$20,COUNTBLANK($D$15:D$15)+1,FALSE)</f>
        <v>208</v>
      </c>
      <c r="U988" s="3">
        <f t="array" ref="U988">INDEX($AF$3:$CM$62,MATCH($S988,$AE$3:$AE$62,0),MATCH(U$1&amp;$R988,$AF$1:$CM$1&amp;$AF$2:$CM$2,0))*VLOOKUP($Q988,$C$17:$M$20,COUNTBLANK($D$15:E$15)+1,FALSE)</f>
        <v>0</v>
      </c>
      <c r="V988" s="3">
        <f t="array" ref="V988">INDEX($AF$3:$CM$62,MATCH($S988,$AE$3:$AE$62,0),MATCH(V$1&amp;$R988,$AF$1:$CM$1&amp;$AF$2:$CM$2,0))*VLOOKUP($Q988,$C$17:$M$20,COUNTBLANK($D$15:F$15)+1,FALSE)</f>
        <v>416</v>
      </c>
      <c r="W988" s="3">
        <f t="array" ref="W988">INDEX($AF$3:$CM$62,MATCH($S988,$AE$3:$AE$62,0),MATCH(W$1&amp;$R988,$AF$1:$CM$1&amp;$AF$2:$CM$2,0))*VLOOKUP($Q988,$C$17:$M$20,COUNTBLANK($D$15:G$15)+1,FALSE)</f>
        <v>0</v>
      </c>
      <c r="X988" s="3">
        <f t="array" ref="X988">INDEX($AF$3:$CM$62,MATCH($S988,$AE$3:$AE$62,0),MATCH(X$1&amp;$R988,$AF$1:$CM$1&amp;$AF$2:$CM$2,0))*VLOOKUP($Q988,$C$17:$M$20,COUNTBLANK($D$15:H$15)+1,FALSE)</f>
        <v>0</v>
      </c>
      <c r="Y988" s="3">
        <f t="array" ref="Y988">INDEX($AF$3:$CM$62,MATCH($S988,$AE$3:$AE$62,0),MATCH(Y$1&amp;$R988,$AF$1:$CM$1&amp;$AF$2:$CM$2,0))*VLOOKUP($Q988,$C$17:$M$20,COUNTBLANK($D$15:I$15)+1,FALSE)</f>
        <v>0</v>
      </c>
      <c r="Z988" s="3">
        <f t="array" ref="Z988">INDEX($AF$3:$CM$62,MATCH($S988,$AE$3:$AE$62,0),MATCH(Z$1&amp;$R988,$AF$1:$CM$1&amp;$AF$2:$CM$2,0))*VLOOKUP($Q988,$C$17:$M$20,COUNTBLANK($D$15:J$15)+1,FALSE)</f>
        <v>0.16</v>
      </c>
      <c r="AA988" s="3">
        <f t="array" ref="AA988">INDEX($AF$3:$CM$62,MATCH($S988,$AE$3:$AE$62,0),MATCH(AA$1&amp;$R988,$AF$1:$CM$1&amp;$AF$2:$CM$2,0))*VLOOKUP($Q988,$C$17:$M$20,COUNTBLANK($D$15:K$15)+1,FALSE)</f>
        <v>0.16</v>
      </c>
      <c r="AB988" s="3">
        <f t="array" ref="AB988">INDEX($AF$3:$CM$62,MATCH($S988,$AE$3:$AE$62,0),MATCH(AB$1&amp;$R988,$AF$1:$CM$1&amp;$AF$2:$CM$2,0))*VLOOKUP($Q988,$C$17:$M$20,COUNTBLANK($D$15:L$15)+1,FALSE)</f>
        <v>0</v>
      </c>
      <c r="AC988" s="3">
        <f t="array" ref="AC988">INDEX($AF$3:$CM$62,MATCH($S988,$AE$3:$AE$62,0),MATCH(AC$1&amp;$R988,$AF$1:$CM$1&amp;$AF$2:$CM$2,0))*VLOOKUP($Q988,$C$17:$M$20,COUNTBLANK($D$15:M$15)+1,FALSE)</f>
        <v>0</v>
      </c>
    </row>
    <row r="989" spans="17:29" x14ac:dyDescent="0.2">
      <c r="Q989" t="s">
        <v>421</v>
      </c>
      <c r="R989">
        <f t="shared" si="155"/>
        <v>5</v>
      </c>
      <c r="S989">
        <f t="shared" si="156"/>
        <v>27</v>
      </c>
      <c r="T989" s="3">
        <f t="array" ref="T989">INDEX($AF$3:$CM$62,MATCH($S989,$AE$3:$AE$62,0),MATCH(T$1&amp;$R989,$AF$1:$CM$1&amp;$AF$2:$CM$2,0))*VLOOKUP($Q989,$C$17:$M$20,COUNTBLANK($D$15:D$15)+1,FALSE)</f>
        <v>216</v>
      </c>
      <c r="U989" s="3">
        <f t="array" ref="U989">INDEX($AF$3:$CM$62,MATCH($S989,$AE$3:$AE$62,0),MATCH(U$1&amp;$R989,$AF$1:$CM$1&amp;$AF$2:$CM$2,0))*VLOOKUP($Q989,$C$17:$M$20,COUNTBLANK($D$15:E$15)+1,FALSE)</f>
        <v>0</v>
      </c>
      <c r="V989" s="3">
        <f t="array" ref="V989">INDEX($AF$3:$CM$62,MATCH($S989,$AE$3:$AE$62,0),MATCH(V$1&amp;$R989,$AF$1:$CM$1&amp;$AF$2:$CM$2,0))*VLOOKUP($Q989,$C$17:$M$20,COUNTBLANK($D$15:F$15)+1,FALSE)</f>
        <v>432</v>
      </c>
      <c r="W989" s="3">
        <f t="array" ref="W989">INDEX($AF$3:$CM$62,MATCH($S989,$AE$3:$AE$62,0),MATCH(W$1&amp;$R989,$AF$1:$CM$1&amp;$AF$2:$CM$2,0))*VLOOKUP($Q989,$C$17:$M$20,COUNTBLANK($D$15:G$15)+1,FALSE)</f>
        <v>0</v>
      </c>
      <c r="X989" s="3">
        <f t="array" ref="X989">INDEX($AF$3:$CM$62,MATCH($S989,$AE$3:$AE$62,0),MATCH(X$1&amp;$R989,$AF$1:$CM$1&amp;$AF$2:$CM$2,0))*VLOOKUP($Q989,$C$17:$M$20,COUNTBLANK($D$15:H$15)+1,FALSE)</f>
        <v>0</v>
      </c>
      <c r="Y989" s="3">
        <f t="array" ref="Y989">INDEX($AF$3:$CM$62,MATCH($S989,$AE$3:$AE$62,0),MATCH(Y$1&amp;$R989,$AF$1:$CM$1&amp;$AF$2:$CM$2,0))*VLOOKUP($Q989,$C$17:$M$20,COUNTBLANK($D$15:I$15)+1,FALSE)</f>
        <v>0</v>
      </c>
      <c r="Z989" s="3">
        <f t="array" ref="Z989">INDEX($AF$3:$CM$62,MATCH($S989,$AE$3:$AE$62,0),MATCH(Z$1&amp;$R989,$AF$1:$CM$1&amp;$AF$2:$CM$2,0))*VLOOKUP($Q989,$C$17:$M$20,COUNTBLANK($D$15:J$15)+1,FALSE)</f>
        <v>0.16</v>
      </c>
      <c r="AA989" s="3">
        <f t="array" ref="AA989">INDEX($AF$3:$CM$62,MATCH($S989,$AE$3:$AE$62,0),MATCH(AA$1&amp;$R989,$AF$1:$CM$1&amp;$AF$2:$CM$2,0))*VLOOKUP($Q989,$C$17:$M$20,COUNTBLANK($D$15:K$15)+1,FALSE)</f>
        <v>0.16</v>
      </c>
      <c r="AB989" s="3">
        <f t="array" ref="AB989">INDEX($AF$3:$CM$62,MATCH($S989,$AE$3:$AE$62,0),MATCH(AB$1&amp;$R989,$AF$1:$CM$1&amp;$AF$2:$CM$2,0))*VLOOKUP($Q989,$C$17:$M$20,COUNTBLANK($D$15:L$15)+1,FALSE)</f>
        <v>0</v>
      </c>
      <c r="AC989" s="3">
        <f t="array" ref="AC989">INDEX($AF$3:$CM$62,MATCH($S989,$AE$3:$AE$62,0),MATCH(AC$1&amp;$R989,$AF$1:$CM$1&amp;$AF$2:$CM$2,0))*VLOOKUP($Q989,$C$17:$M$20,COUNTBLANK($D$15:M$15)+1,FALSE)</f>
        <v>0</v>
      </c>
    </row>
    <row r="990" spans="17:29" x14ac:dyDescent="0.2">
      <c r="Q990" t="s">
        <v>421</v>
      </c>
      <c r="R990">
        <f t="shared" si="155"/>
        <v>5</v>
      </c>
      <c r="S990">
        <f t="shared" si="156"/>
        <v>28</v>
      </c>
      <c r="T990" s="3">
        <f t="array" ref="T990">INDEX($AF$3:$CM$62,MATCH($S990,$AE$3:$AE$62,0),MATCH(T$1&amp;$R990,$AF$1:$CM$1&amp;$AF$2:$CM$2,0))*VLOOKUP($Q990,$C$17:$M$20,COUNTBLANK($D$15:D$15)+1,FALSE)</f>
        <v>224</v>
      </c>
      <c r="U990" s="3">
        <f t="array" ref="U990">INDEX($AF$3:$CM$62,MATCH($S990,$AE$3:$AE$62,0),MATCH(U$1&amp;$R990,$AF$1:$CM$1&amp;$AF$2:$CM$2,0))*VLOOKUP($Q990,$C$17:$M$20,COUNTBLANK($D$15:E$15)+1,FALSE)</f>
        <v>0</v>
      </c>
      <c r="V990" s="3">
        <f t="array" ref="V990">INDEX($AF$3:$CM$62,MATCH($S990,$AE$3:$AE$62,0),MATCH(V$1&amp;$R990,$AF$1:$CM$1&amp;$AF$2:$CM$2,0))*VLOOKUP($Q990,$C$17:$M$20,COUNTBLANK($D$15:F$15)+1,FALSE)</f>
        <v>448</v>
      </c>
      <c r="W990" s="3">
        <f t="array" ref="W990">INDEX($AF$3:$CM$62,MATCH($S990,$AE$3:$AE$62,0),MATCH(W$1&amp;$R990,$AF$1:$CM$1&amp;$AF$2:$CM$2,0))*VLOOKUP($Q990,$C$17:$M$20,COUNTBLANK($D$15:G$15)+1,FALSE)</f>
        <v>0</v>
      </c>
      <c r="X990" s="3">
        <f t="array" ref="X990">INDEX($AF$3:$CM$62,MATCH($S990,$AE$3:$AE$62,0),MATCH(X$1&amp;$R990,$AF$1:$CM$1&amp;$AF$2:$CM$2,0))*VLOOKUP($Q990,$C$17:$M$20,COUNTBLANK($D$15:H$15)+1,FALSE)</f>
        <v>0</v>
      </c>
      <c r="Y990" s="3">
        <f t="array" ref="Y990">INDEX($AF$3:$CM$62,MATCH($S990,$AE$3:$AE$62,0),MATCH(Y$1&amp;$R990,$AF$1:$CM$1&amp;$AF$2:$CM$2,0))*VLOOKUP($Q990,$C$17:$M$20,COUNTBLANK($D$15:I$15)+1,FALSE)</f>
        <v>0</v>
      </c>
      <c r="Z990" s="3">
        <f t="array" ref="Z990">INDEX($AF$3:$CM$62,MATCH($S990,$AE$3:$AE$62,0),MATCH(Z$1&amp;$R990,$AF$1:$CM$1&amp;$AF$2:$CM$2,0))*VLOOKUP($Q990,$C$17:$M$20,COUNTBLANK($D$15:J$15)+1,FALSE)</f>
        <v>0.16</v>
      </c>
      <c r="AA990" s="3">
        <f t="array" ref="AA990">INDEX($AF$3:$CM$62,MATCH($S990,$AE$3:$AE$62,0),MATCH(AA$1&amp;$R990,$AF$1:$CM$1&amp;$AF$2:$CM$2,0))*VLOOKUP($Q990,$C$17:$M$20,COUNTBLANK($D$15:K$15)+1,FALSE)</f>
        <v>0.16</v>
      </c>
      <c r="AB990" s="3">
        <f t="array" ref="AB990">INDEX($AF$3:$CM$62,MATCH($S990,$AE$3:$AE$62,0),MATCH(AB$1&amp;$R990,$AF$1:$CM$1&amp;$AF$2:$CM$2,0))*VLOOKUP($Q990,$C$17:$M$20,COUNTBLANK($D$15:L$15)+1,FALSE)</f>
        <v>0</v>
      </c>
      <c r="AC990" s="3">
        <f t="array" ref="AC990">INDEX($AF$3:$CM$62,MATCH($S990,$AE$3:$AE$62,0),MATCH(AC$1&amp;$R990,$AF$1:$CM$1&amp;$AF$2:$CM$2,0))*VLOOKUP($Q990,$C$17:$M$20,COUNTBLANK($D$15:M$15)+1,FALSE)</f>
        <v>0</v>
      </c>
    </row>
    <row r="991" spans="17:29" x14ac:dyDescent="0.2">
      <c r="Q991" t="s">
        <v>421</v>
      </c>
      <c r="R991">
        <f t="shared" si="155"/>
        <v>5</v>
      </c>
      <c r="S991">
        <f t="shared" si="156"/>
        <v>29</v>
      </c>
      <c r="T991" s="3">
        <f t="array" ref="T991">INDEX($AF$3:$CM$62,MATCH($S991,$AE$3:$AE$62,0),MATCH(T$1&amp;$R991,$AF$1:$CM$1&amp;$AF$2:$CM$2,0))*VLOOKUP($Q991,$C$17:$M$20,COUNTBLANK($D$15:D$15)+1,FALSE)</f>
        <v>232</v>
      </c>
      <c r="U991" s="3">
        <f t="array" ref="U991">INDEX($AF$3:$CM$62,MATCH($S991,$AE$3:$AE$62,0),MATCH(U$1&amp;$R991,$AF$1:$CM$1&amp;$AF$2:$CM$2,0))*VLOOKUP($Q991,$C$17:$M$20,COUNTBLANK($D$15:E$15)+1,FALSE)</f>
        <v>0</v>
      </c>
      <c r="V991" s="3">
        <f t="array" ref="V991">INDEX($AF$3:$CM$62,MATCH($S991,$AE$3:$AE$62,0),MATCH(V$1&amp;$R991,$AF$1:$CM$1&amp;$AF$2:$CM$2,0))*VLOOKUP($Q991,$C$17:$M$20,COUNTBLANK($D$15:F$15)+1,FALSE)</f>
        <v>464</v>
      </c>
      <c r="W991" s="3">
        <f t="array" ref="W991">INDEX($AF$3:$CM$62,MATCH($S991,$AE$3:$AE$62,0),MATCH(W$1&amp;$R991,$AF$1:$CM$1&amp;$AF$2:$CM$2,0))*VLOOKUP($Q991,$C$17:$M$20,COUNTBLANK($D$15:G$15)+1,FALSE)</f>
        <v>0</v>
      </c>
      <c r="X991" s="3">
        <f t="array" ref="X991">INDEX($AF$3:$CM$62,MATCH($S991,$AE$3:$AE$62,0),MATCH(X$1&amp;$R991,$AF$1:$CM$1&amp;$AF$2:$CM$2,0))*VLOOKUP($Q991,$C$17:$M$20,COUNTBLANK($D$15:H$15)+1,FALSE)</f>
        <v>0</v>
      </c>
      <c r="Y991" s="3">
        <f t="array" ref="Y991">INDEX($AF$3:$CM$62,MATCH($S991,$AE$3:$AE$62,0),MATCH(Y$1&amp;$R991,$AF$1:$CM$1&amp;$AF$2:$CM$2,0))*VLOOKUP($Q991,$C$17:$M$20,COUNTBLANK($D$15:I$15)+1,FALSE)</f>
        <v>0</v>
      </c>
      <c r="Z991" s="3">
        <f t="array" ref="Z991">INDEX($AF$3:$CM$62,MATCH($S991,$AE$3:$AE$62,0),MATCH(Z$1&amp;$R991,$AF$1:$CM$1&amp;$AF$2:$CM$2,0))*VLOOKUP($Q991,$C$17:$M$20,COUNTBLANK($D$15:J$15)+1,FALSE)</f>
        <v>0.16</v>
      </c>
      <c r="AA991" s="3">
        <f t="array" ref="AA991">INDEX($AF$3:$CM$62,MATCH($S991,$AE$3:$AE$62,0),MATCH(AA$1&amp;$R991,$AF$1:$CM$1&amp;$AF$2:$CM$2,0))*VLOOKUP($Q991,$C$17:$M$20,COUNTBLANK($D$15:K$15)+1,FALSE)</f>
        <v>0.16</v>
      </c>
      <c r="AB991" s="3">
        <f t="array" ref="AB991">INDEX($AF$3:$CM$62,MATCH($S991,$AE$3:$AE$62,0),MATCH(AB$1&amp;$R991,$AF$1:$CM$1&amp;$AF$2:$CM$2,0))*VLOOKUP($Q991,$C$17:$M$20,COUNTBLANK($D$15:L$15)+1,FALSE)</f>
        <v>0</v>
      </c>
      <c r="AC991" s="3">
        <f t="array" ref="AC991">INDEX($AF$3:$CM$62,MATCH($S991,$AE$3:$AE$62,0),MATCH(AC$1&amp;$R991,$AF$1:$CM$1&amp;$AF$2:$CM$2,0))*VLOOKUP($Q991,$C$17:$M$20,COUNTBLANK($D$15:M$15)+1,FALSE)</f>
        <v>0</v>
      </c>
    </row>
    <row r="992" spans="17:29" x14ac:dyDescent="0.2">
      <c r="Q992" t="s">
        <v>421</v>
      </c>
      <c r="R992">
        <f t="shared" si="155"/>
        <v>5</v>
      </c>
      <c r="S992">
        <f t="shared" si="156"/>
        <v>30</v>
      </c>
      <c r="T992" s="3">
        <f t="array" ref="T992">INDEX($AF$3:$CM$62,MATCH($S992,$AE$3:$AE$62,0),MATCH(T$1&amp;$R992,$AF$1:$CM$1&amp;$AF$2:$CM$2,0))*VLOOKUP($Q992,$C$17:$M$20,COUNTBLANK($D$15:D$15)+1,FALSE)</f>
        <v>240</v>
      </c>
      <c r="U992" s="3">
        <f t="array" ref="U992">INDEX($AF$3:$CM$62,MATCH($S992,$AE$3:$AE$62,0),MATCH(U$1&amp;$R992,$AF$1:$CM$1&amp;$AF$2:$CM$2,0))*VLOOKUP($Q992,$C$17:$M$20,COUNTBLANK($D$15:E$15)+1,FALSE)</f>
        <v>0</v>
      </c>
      <c r="V992" s="3">
        <f t="array" ref="V992">INDEX($AF$3:$CM$62,MATCH($S992,$AE$3:$AE$62,0),MATCH(V$1&amp;$R992,$AF$1:$CM$1&amp;$AF$2:$CM$2,0))*VLOOKUP($Q992,$C$17:$M$20,COUNTBLANK($D$15:F$15)+1,FALSE)</f>
        <v>480</v>
      </c>
      <c r="W992" s="3">
        <f t="array" ref="W992">INDEX($AF$3:$CM$62,MATCH($S992,$AE$3:$AE$62,0),MATCH(W$1&amp;$R992,$AF$1:$CM$1&amp;$AF$2:$CM$2,0))*VLOOKUP($Q992,$C$17:$M$20,COUNTBLANK($D$15:G$15)+1,FALSE)</f>
        <v>0</v>
      </c>
      <c r="X992" s="3">
        <f t="array" ref="X992">INDEX($AF$3:$CM$62,MATCH($S992,$AE$3:$AE$62,0),MATCH(X$1&amp;$R992,$AF$1:$CM$1&amp;$AF$2:$CM$2,0))*VLOOKUP($Q992,$C$17:$M$20,COUNTBLANK($D$15:H$15)+1,FALSE)</f>
        <v>0</v>
      </c>
      <c r="Y992" s="3">
        <f t="array" ref="Y992">INDEX($AF$3:$CM$62,MATCH($S992,$AE$3:$AE$62,0),MATCH(Y$1&amp;$R992,$AF$1:$CM$1&amp;$AF$2:$CM$2,0))*VLOOKUP($Q992,$C$17:$M$20,COUNTBLANK($D$15:I$15)+1,FALSE)</f>
        <v>0</v>
      </c>
      <c r="Z992" s="3">
        <f t="array" ref="Z992">INDEX($AF$3:$CM$62,MATCH($S992,$AE$3:$AE$62,0),MATCH(Z$1&amp;$R992,$AF$1:$CM$1&amp;$AF$2:$CM$2,0))*VLOOKUP($Q992,$C$17:$M$20,COUNTBLANK($D$15:J$15)+1,FALSE)</f>
        <v>0.24</v>
      </c>
      <c r="AA992" s="3">
        <f t="array" ref="AA992">INDEX($AF$3:$CM$62,MATCH($S992,$AE$3:$AE$62,0),MATCH(AA$1&amp;$R992,$AF$1:$CM$1&amp;$AF$2:$CM$2,0))*VLOOKUP($Q992,$C$17:$M$20,COUNTBLANK($D$15:K$15)+1,FALSE)</f>
        <v>0.24</v>
      </c>
      <c r="AB992" s="3">
        <f t="array" ref="AB992">INDEX($AF$3:$CM$62,MATCH($S992,$AE$3:$AE$62,0),MATCH(AB$1&amp;$R992,$AF$1:$CM$1&amp;$AF$2:$CM$2,0))*VLOOKUP($Q992,$C$17:$M$20,COUNTBLANK($D$15:L$15)+1,FALSE)</f>
        <v>0</v>
      </c>
      <c r="AC992" s="3">
        <f t="array" ref="AC992">INDEX($AF$3:$CM$62,MATCH($S992,$AE$3:$AE$62,0),MATCH(AC$1&amp;$R992,$AF$1:$CM$1&amp;$AF$2:$CM$2,0))*VLOOKUP($Q992,$C$17:$M$20,COUNTBLANK($D$15:M$15)+1,FALSE)</f>
        <v>0</v>
      </c>
    </row>
    <row r="993" spans="17:29" x14ac:dyDescent="0.2">
      <c r="Q993" t="s">
        <v>421</v>
      </c>
      <c r="R993">
        <f t="shared" si="155"/>
        <v>5</v>
      </c>
      <c r="S993">
        <f t="shared" si="156"/>
        <v>31</v>
      </c>
      <c r="T993" s="3">
        <f t="array" ref="T993">INDEX($AF$3:$CM$62,MATCH($S993,$AE$3:$AE$62,0),MATCH(T$1&amp;$R993,$AF$1:$CM$1&amp;$AF$2:$CM$2,0))*VLOOKUP($Q993,$C$17:$M$20,COUNTBLANK($D$15:D$15)+1,FALSE)</f>
        <v>248</v>
      </c>
      <c r="U993" s="3">
        <f t="array" ref="U993">INDEX($AF$3:$CM$62,MATCH($S993,$AE$3:$AE$62,0),MATCH(U$1&amp;$R993,$AF$1:$CM$1&amp;$AF$2:$CM$2,0))*VLOOKUP($Q993,$C$17:$M$20,COUNTBLANK($D$15:E$15)+1,FALSE)</f>
        <v>0</v>
      </c>
      <c r="V993" s="3">
        <f t="array" ref="V993">INDEX($AF$3:$CM$62,MATCH($S993,$AE$3:$AE$62,0),MATCH(V$1&amp;$R993,$AF$1:$CM$1&amp;$AF$2:$CM$2,0))*VLOOKUP($Q993,$C$17:$M$20,COUNTBLANK($D$15:F$15)+1,FALSE)</f>
        <v>496</v>
      </c>
      <c r="W993" s="3">
        <f t="array" ref="W993">INDEX($AF$3:$CM$62,MATCH($S993,$AE$3:$AE$62,0),MATCH(W$1&amp;$R993,$AF$1:$CM$1&amp;$AF$2:$CM$2,0))*VLOOKUP($Q993,$C$17:$M$20,COUNTBLANK($D$15:G$15)+1,FALSE)</f>
        <v>0</v>
      </c>
      <c r="X993" s="3">
        <f t="array" ref="X993">INDEX($AF$3:$CM$62,MATCH($S993,$AE$3:$AE$62,0),MATCH(X$1&amp;$R993,$AF$1:$CM$1&amp;$AF$2:$CM$2,0))*VLOOKUP($Q993,$C$17:$M$20,COUNTBLANK($D$15:H$15)+1,FALSE)</f>
        <v>0</v>
      </c>
      <c r="Y993" s="3">
        <f t="array" ref="Y993">INDEX($AF$3:$CM$62,MATCH($S993,$AE$3:$AE$62,0),MATCH(Y$1&amp;$R993,$AF$1:$CM$1&amp;$AF$2:$CM$2,0))*VLOOKUP($Q993,$C$17:$M$20,COUNTBLANK($D$15:I$15)+1,FALSE)</f>
        <v>0</v>
      </c>
      <c r="Z993" s="3">
        <f t="array" ref="Z993">INDEX($AF$3:$CM$62,MATCH($S993,$AE$3:$AE$62,0),MATCH(Z$1&amp;$R993,$AF$1:$CM$1&amp;$AF$2:$CM$2,0))*VLOOKUP($Q993,$C$17:$M$20,COUNTBLANK($D$15:J$15)+1,FALSE)</f>
        <v>0.24</v>
      </c>
      <c r="AA993" s="3">
        <f t="array" ref="AA993">INDEX($AF$3:$CM$62,MATCH($S993,$AE$3:$AE$62,0),MATCH(AA$1&amp;$R993,$AF$1:$CM$1&amp;$AF$2:$CM$2,0))*VLOOKUP($Q993,$C$17:$M$20,COUNTBLANK($D$15:K$15)+1,FALSE)</f>
        <v>0.24</v>
      </c>
      <c r="AB993" s="3">
        <f t="array" ref="AB993">INDEX($AF$3:$CM$62,MATCH($S993,$AE$3:$AE$62,0),MATCH(AB$1&amp;$R993,$AF$1:$CM$1&amp;$AF$2:$CM$2,0))*VLOOKUP($Q993,$C$17:$M$20,COUNTBLANK($D$15:L$15)+1,FALSE)</f>
        <v>0</v>
      </c>
      <c r="AC993" s="3">
        <f t="array" ref="AC993">INDEX($AF$3:$CM$62,MATCH($S993,$AE$3:$AE$62,0),MATCH(AC$1&amp;$R993,$AF$1:$CM$1&amp;$AF$2:$CM$2,0))*VLOOKUP($Q993,$C$17:$M$20,COUNTBLANK($D$15:M$15)+1,FALSE)</f>
        <v>0</v>
      </c>
    </row>
    <row r="994" spans="17:29" x14ac:dyDescent="0.2">
      <c r="Q994" t="s">
        <v>421</v>
      </c>
      <c r="R994">
        <f t="shared" si="155"/>
        <v>5</v>
      </c>
      <c r="S994">
        <f t="shared" si="156"/>
        <v>32</v>
      </c>
      <c r="T994" s="3">
        <f t="array" ref="T994">INDEX($AF$3:$CM$62,MATCH($S994,$AE$3:$AE$62,0),MATCH(T$1&amp;$R994,$AF$1:$CM$1&amp;$AF$2:$CM$2,0))*VLOOKUP($Q994,$C$17:$M$20,COUNTBLANK($D$15:D$15)+1,FALSE)</f>
        <v>256</v>
      </c>
      <c r="U994" s="3">
        <f t="array" ref="U994">INDEX($AF$3:$CM$62,MATCH($S994,$AE$3:$AE$62,0),MATCH(U$1&amp;$R994,$AF$1:$CM$1&amp;$AF$2:$CM$2,0))*VLOOKUP($Q994,$C$17:$M$20,COUNTBLANK($D$15:E$15)+1,FALSE)</f>
        <v>0</v>
      </c>
      <c r="V994" s="3">
        <f t="array" ref="V994">INDEX($AF$3:$CM$62,MATCH($S994,$AE$3:$AE$62,0),MATCH(V$1&amp;$R994,$AF$1:$CM$1&amp;$AF$2:$CM$2,0))*VLOOKUP($Q994,$C$17:$M$20,COUNTBLANK($D$15:F$15)+1,FALSE)</f>
        <v>512</v>
      </c>
      <c r="W994" s="3">
        <f t="array" ref="W994">INDEX($AF$3:$CM$62,MATCH($S994,$AE$3:$AE$62,0),MATCH(W$1&amp;$R994,$AF$1:$CM$1&amp;$AF$2:$CM$2,0))*VLOOKUP($Q994,$C$17:$M$20,COUNTBLANK($D$15:G$15)+1,FALSE)</f>
        <v>0</v>
      </c>
      <c r="X994" s="3">
        <f t="array" ref="X994">INDEX($AF$3:$CM$62,MATCH($S994,$AE$3:$AE$62,0),MATCH(X$1&amp;$R994,$AF$1:$CM$1&amp;$AF$2:$CM$2,0))*VLOOKUP($Q994,$C$17:$M$20,COUNTBLANK($D$15:H$15)+1,FALSE)</f>
        <v>0</v>
      </c>
      <c r="Y994" s="3">
        <f t="array" ref="Y994">INDEX($AF$3:$CM$62,MATCH($S994,$AE$3:$AE$62,0),MATCH(Y$1&amp;$R994,$AF$1:$CM$1&amp;$AF$2:$CM$2,0))*VLOOKUP($Q994,$C$17:$M$20,COUNTBLANK($D$15:I$15)+1,FALSE)</f>
        <v>0</v>
      </c>
      <c r="Z994" s="3">
        <f t="array" ref="Z994">INDEX($AF$3:$CM$62,MATCH($S994,$AE$3:$AE$62,0),MATCH(Z$1&amp;$R994,$AF$1:$CM$1&amp;$AF$2:$CM$2,0))*VLOOKUP($Q994,$C$17:$M$20,COUNTBLANK($D$15:J$15)+1,FALSE)</f>
        <v>0.24</v>
      </c>
      <c r="AA994" s="3">
        <f t="array" ref="AA994">INDEX($AF$3:$CM$62,MATCH($S994,$AE$3:$AE$62,0),MATCH(AA$1&amp;$R994,$AF$1:$CM$1&amp;$AF$2:$CM$2,0))*VLOOKUP($Q994,$C$17:$M$20,COUNTBLANK($D$15:K$15)+1,FALSE)</f>
        <v>0.24</v>
      </c>
      <c r="AB994" s="3">
        <f t="array" ref="AB994">INDEX($AF$3:$CM$62,MATCH($S994,$AE$3:$AE$62,0),MATCH(AB$1&amp;$R994,$AF$1:$CM$1&amp;$AF$2:$CM$2,0))*VLOOKUP($Q994,$C$17:$M$20,COUNTBLANK($D$15:L$15)+1,FALSE)</f>
        <v>0</v>
      </c>
      <c r="AC994" s="3">
        <f t="array" ref="AC994">INDEX($AF$3:$CM$62,MATCH($S994,$AE$3:$AE$62,0),MATCH(AC$1&amp;$R994,$AF$1:$CM$1&amp;$AF$2:$CM$2,0))*VLOOKUP($Q994,$C$17:$M$20,COUNTBLANK($D$15:M$15)+1,FALSE)</f>
        <v>0</v>
      </c>
    </row>
    <row r="995" spans="17:29" x14ac:dyDescent="0.2">
      <c r="Q995" t="s">
        <v>421</v>
      </c>
      <c r="R995">
        <f t="shared" si="155"/>
        <v>5</v>
      </c>
      <c r="S995">
        <f t="shared" si="156"/>
        <v>33</v>
      </c>
      <c r="T995" s="3">
        <f t="array" ref="T995">INDEX($AF$3:$CM$62,MATCH($S995,$AE$3:$AE$62,0),MATCH(T$1&amp;$R995,$AF$1:$CM$1&amp;$AF$2:$CM$2,0))*VLOOKUP($Q995,$C$17:$M$20,COUNTBLANK($D$15:D$15)+1,FALSE)</f>
        <v>264</v>
      </c>
      <c r="U995" s="3">
        <f t="array" ref="U995">INDEX($AF$3:$CM$62,MATCH($S995,$AE$3:$AE$62,0),MATCH(U$1&amp;$R995,$AF$1:$CM$1&amp;$AF$2:$CM$2,0))*VLOOKUP($Q995,$C$17:$M$20,COUNTBLANK($D$15:E$15)+1,FALSE)</f>
        <v>0</v>
      </c>
      <c r="V995" s="3">
        <f t="array" ref="V995">INDEX($AF$3:$CM$62,MATCH($S995,$AE$3:$AE$62,0),MATCH(V$1&amp;$R995,$AF$1:$CM$1&amp;$AF$2:$CM$2,0))*VLOOKUP($Q995,$C$17:$M$20,COUNTBLANK($D$15:F$15)+1,FALSE)</f>
        <v>528</v>
      </c>
      <c r="W995" s="3">
        <f t="array" ref="W995">INDEX($AF$3:$CM$62,MATCH($S995,$AE$3:$AE$62,0),MATCH(W$1&amp;$R995,$AF$1:$CM$1&amp;$AF$2:$CM$2,0))*VLOOKUP($Q995,$C$17:$M$20,COUNTBLANK($D$15:G$15)+1,FALSE)</f>
        <v>0</v>
      </c>
      <c r="X995" s="3">
        <f t="array" ref="X995">INDEX($AF$3:$CM$62,MATCH($S995,$AE$3:$AE$62,0),MATCH(X$1&amp;$R995,$AF$1:$CM$1&amp;$AF$2:$CM$2,0))*VLOOKUP($Q995,$C$17:$M$20,COUNTBLANK($D$15:H$15)+1,FALSE)</f>
        <v>0</v>
      </c>
      <c r="Y995" s="3">
        <f t="array" ref="Y995">INDEX($AF$3:$CM$62,MATCH($S995,$AE$3:$AE$62,0),MATCH(Y$1&amp;$R995,$AF$1:$CM$1&amp;$AF$2:$CM$2,0))*VLOOKUP($Q995,$C$17:$M$20,COUNTBLANK($D$15:I$15)+1,FALSE)</f>
        <v>0</v>
      </c>
      <c r="Z995" s="3">
        <f t="array" ref="Z995">INDEX($AF$3:$CM$62,MATCH($S995,$AE$3:$AE$62,0),MATCH(Z$1&amp;$R995,$AF$1:$CM$1&amp;$AF$2:$CM$2,0))*VLOOKUP($Q995,$C$17:$M$20,COUNTBLANK($D$15:J$15)+1,FALSE)</f>
        <v>0.24</v>
      </c>
      <c r="AA995" s="3">
        <f t="array" ref="AA995">INDEX($AF$3:$CM$62,MATCH($S995,$AE$3:$AE$62,0),MATCH(AA$1&amp;$R995,$AF$1:$CM$1&amp;$AF$2:$CM$2,0))*VLOOKUP($Q995,$C$17:$M$20,COUNTBLANK($D$15:K$15)+1,FALSE)</f>
        <v>0.24</v>
      </c>
      <c r="AB995" s="3">
        <f t="array" ref="AB995">INDEX($AF$3:$CM$62,MATCH($S995,$AE$3:$AE$62,0),MATCH(AB$1&amp;$R995,$AF$1:$CM$1&amp;$AF$2:$CM$2,0))*VLOOKUP($Q995,$C$17:$M$20,COUNTBLANK($D$15:L$15)+1,FALSE)</f>
        <v>0</v>
      </c>
      <c r="AC995" s="3">
        <f t="array" ref="AC995">INDEX($AF$3:$CM$62,MATCH($S995,$AE$3:$AE$62,0),MATCH(AC$1&amp;$R995,$AF$1:$CM$1&amp;$AF$2:$CM$2,0))*VLOOKUP($Q995,$C$17:$M$20,COUNTBLANK($D$15:M$15)+1,FALSE)</f>
        <v>0</v>
      </c>
    </row>
    <row r="996" spans="17:29" x14ac:dyDescent="0.2">
      <c r="Q996" t="s">
        <v>421</v>
      </c>
      <c r="R996">
        <f t="shared" si="155"/>
        <v>5</v>
      </c>
      <c r="S996">
        <f t="shared" si="156"/>
        <v>34</v>
      </c>
      <c r="T996" s="3">
        <f t="array" ref="T996">INDEX($AF$3:$CM$62,MATCH($S996,$AE$3:$AE$62,0),MATCH(T$1&amp;$R996,$AF$1:$CM$1&amp;$AF$2:$CM$2,0))*VLOOKUP($Q996,$C$17:$M$20,COUNTBLANK($D$15:D$15)+1,FALSE)</f>
        <v>272</v>
      </c>
      <c r="U996" s="3">
        <f t="array" ref="U996">INDEX($AF$3:$CM$62,MATCH($S996,$AE$3:$AE$62,0),MATCH(U$1&amp;$R996,$AF$1:$CM$1&amp;$AF$2:$CM$2,0))*VLOOKUP($Q996,$C$17:$M$20,COUNTBLANK($D$15:E$15)+1,FALSE)</f>
        <v>0</v>
      </c>
      <c r="V996" s="3">
        <f t="array" ref="V996">INDEX($AF$3:$CM$62,MATCH($S996,$AE$3:$AE$62,0),MATCH(V$1&amp;$R996,$AF$1:$CM$1&amp;$AF$2:$CM$2,0))*VLOOKUP($Q996,$C$17:$M$20,COUNTBLANK($D$15:F$15)+1,FALSE)</f>
        <v>544</v>
      </c>
      <c r="W996" s="3">
        <f t="array" ref="W996">INDEX($AF$3:$CM$62,MATCH($S996,$AE$3:$AE$62,0),MATCH(W$1&amp;$R996,$AF$1:$CM$1&amp;$AF$2:$CM$2,0))*VLOOKUP($Q996,$C$17:$M$20,COUNTBLANK($D$15:G$15)+1,FALSE)</f>
        <v>0</v>
      </c>
      <c r="X996" s="3">
        <f t="array" ref="X996">INDEX($AF$3:$CM$62,MATCH($S996,$AE$3:$AE$62,0),MATCH(X$1&amp;$R996,$AF$1:$CM$1&amp;$AF$2:$CM$2,0))*VLOOKUP($Q996,$C$17:$M$20,COUNTBLANK($D$15:H$15)+1,FALSE)</f>
        <v>0</v>
      </c>
      <c r="Y996" s="3">
        <f t="array" ref="Y996">INDEX($AF$3:$CM$62,MATCH($S996,$AE$3:$AE$62,0),MATCH(Y$1&amp;$R996,$AF$1:$CM$1&amp;$AF$2:$CM$2,0))*VLOOKUP($Q996,$C$17:$M$20,COUNTBLANK($D$15:I$15)+1,FALSE)</f>
        <v>0</v>
      </c>
      <c r="Z996" s="3">
        <f t="array" ref="Z996">INDEX($AF$3:$CM$62,MATCH($S996,$AE$3:$AE$62,0),MATCH(Z$1&amp;$R996,$AF$1:$CM$1&amp;$AF$2:$CM$2,0))*VLOOKUP($Q996,$C$17:$M$20,COUNTBLANK($D$15:J$15)+1,FALSE)</f>
        <v>0.24</v>
      </c>
      <c r="AA996" s="3">
        <f t="array" ref="AA996">INDEX($AF$3:$CM$62,MATCH($S996,$AE$3:$AE$62,0),MATCH(AA$1&amp;$R996,$AF$1:$CM$1&amp;$AF$2:$CM$2,0))*VLOOKUP($Q996,$C$17:$M$20,COUNTBLANK($D$15:K$15)+1,FALSE)</f>
        <v>0.24</v>
      </c>
      <c r="AB996" s="3">
        <f t="array" ref="AB996">INDEX($AF$3:$CM$62,MATCH($S996,$AE$3:$AE$62,0),MATCH(AB$1&amp;$R996,$AF$1:$CM$1&amp;$AF$2:$CM$2,0))*VLOOKUP($Q996,$C$17:$M$20,COUNTBLANK($D$15:L$15)+1,FALSE)</f>
        <v>0</v>
      </c>
      <c r="AC996" s="3">
        <f t="array" ref="AC996">INDEX($AF$3:$CM$62,MATCH($S996,$AE$3:$AE$62,0),MATCH(AC$1&amp;$R996,$AF$1:$CM$1&amp;$AF$2:$CM$2,0))*VLOOKUP($Q996,$C$17:$M$20,COUNTBLANK($D$15:M$15)+1,FALSE)</f>
        <v>0</v>
      </c>
    </row>
    <row r="997" spans="17:29" x14ac:dyDescent="0.2">
      <c r="Q997" t="s">
        <v>421</v>
      </c>
      <c r="R997">
        <f t="shared" si="155"/>
        <v>5</v>
      </c>
      <c r="S997">
        <f t="shared" si="156"/>
        <v>35</v>
      </c>
      <c r="T997" s="3">
        <f t="array" ref="T997">INDEX($AF$3:$CM$62,MATCH($S997,$AE$3:$AE$62,0),MATCH(T$1&amp;$R997,$AF$1:$CM$1&amp;$AF$2:$CM$2,0))*VLOOKUP($Q997,$C$17:$M$20,COUNTBLANK($D$15:D$15)+1,FALSE)</f>
        <v>280</v>
      </c>
      <c r="U997" s="3">
        <f t="array" ref="U997">INDEX($AF$3:$CM$62,MATCH($S997,$AE$3:$AE$62,0),MATCH(U$1&amp;$R997,$AF$1:$CM$1&amp;$AF$2:$CM$2,0))*VLOOKUP($Q997,$C$17:$M$20,COUNTBLANK($D$15:E$15)+1,FALSE)</f>
        <v>0</v>
      </c>
      <c r="V997" s="3">
        <f t="array" ref="V997">INDEX($AF$3:$CM$62,MATCH($S997,$AE$3:$AE$62,0),MATCH(V$1&amp;$R997,$AF$1:$CM$1&amp;$AF$2:$CM$2,0))*VLOOKUP($Q997,$C$17:$M$20,COUNTBLANK($D$15:F$15)+1,FALSE)</f>
        <v>560</v>
      </c>
      <c r="W997" s="3">
        <f t="array" ref="W997">INDEX($AF$3:$CM$62,MATCH($S997,$AE$3:$AE$62,0),MATCH(W$1&amp;$R997,$AF$1:$CM$1&amp;$AF$2:$CM$2,0))*VLOOKUP($Q997,$C$17:$M$20,COUNTBLANK($D$15:G$15)+1,FALSE)</f>
        <v>0</v>
      </c>
      <c r="X997" s="3">
        <f t="array" ref="X997">INDEX($AF$3:$CM$62,MATCH($S997,$AE$3:$AE$62,0),MATCH(X$1&amp;$R997,$AF$1:$CM$1&amp;$AF$2:$CM$2,0))*VLOOKUP($Q997,$C$17:$M$20,COUNTBLANK($D$15:H$15)+1,FALSE)</f>
        <v>0</v>
      </c>
      <c r="Y997" s="3">
        <f t="array" ref="Y997">INDEX($AF$3:$CM$62,MATCH($S997,$AE$3:$AE$62,0),MATCH(Y$1&amp;$R997,$AF$1:$CM$1&amp;$AF$2:$CM$2,0))*VLOOKUP($Q997,$C$17:$M$20,COUNTBLANK($D$15:I$15)+1,FALSE)</f>
        <v>0</v>
      </c>
      <c r="Z997" s="3">
        <f t="array" ref="Z997">INDEX($AF$3:$CM$62,MATCH($S997,$AE$3:$AE$62,0),MATCH(Z$1&amp;$R997,$AF$1:$CM$1&amp;$AF$2:$CM$2,0))*VLOOKUP($Q997,$C$17:$M$20,COUNTBLANK($D$15:J$15)+1,FALSE)</f>
        <v>0.24</v>
      </c>
      <c r="AA997" s="3">
        <f t="array" ref="AA997">INDEX($AF$3:$CM$62,MATCH($S997,$AE$3:$AE$62,0),MATCH(AA$1&amp;$R997,$AF$1:$CM$1&amp;$AF$2:$CM$2,0))*VLOOKUP($Q997,$C$17:$M$20,COUNTBLANK($D$15:K$15)+1,FALSE)</f>
        <v>0.24</v>
      </c>
      <c r="AB997" s="3">
        <f t="array" ref="AB997">INDEX($AF$3:$CM$62,MATCH($S997,$AE$3:$AE$62,0),MATCH(AB$1&amp;$R997,$AF$1:$CM$1&amp;$AF$2:$CM$2,0))*VLOOKUP($Q997,$C$17:$M$20,COUNTBLANK($D$15:L$15)+1,FALSE)</f>
        <v>0</v>
      </c>
      <c r="AC997" s="3">
        <f t="array" ref="AC997">INDEX($AF$3:$CM$62,MATCH($S997,$AE$3:$AE$62,0),MATCH(AC$1&amp;$R997,$AF$1:$CM$1&amp;$AF$2:$CM$2,0))*VLOOKUP($Q997,$C$17:$M$20,COUNTBLANK($D$15:M$15)+1,FALSE)</f>
        <v>0</v>
      </c>
    </row>
    <row r="998" spans="17:29" x14ac:dyDescent="0.2">
      <c r="Q998" t="s">
        <v>421</v>
      </c>
      <c r="R998">
        <f t="shared" si="155"/>
        <v>5</v>
      </c>
      <c r="S998">
        <f t="shared" si="156"/>
        <v>36</v>
      </c>
      <c r="T998" s="3">
        <f t="array" ref="T998">INDEX($AF$3:$CM$62,MATCH($S998,$AE$3:$AE$62,0),MATCH(T$1&amp;$R998,$AF$1:$CM$1&amp;$AF$2:$CM$2,0))*VLOOKUP($Q998,$C$17:$M$20,COUNTBLANK($D$15:D$15)+1,FALSE)</f>
        <v>288</v>
      </c>
      <c r="U998" s="3">
        <f t="array" ref="U998">INDEX($AF$3:$CM$62,MATCH($S998,$AE$3:$AE$62,0),MATCH(U$1&amp;$R998,$AF$1:$CM$1&amp;$AF$2:$CM$2,0))*VLOOKUP($Q998,$C$17:$M$20,COUNTBLANK($D$15:E$15)+1,FALSE)</f>
        <v>0</v>
      </c>
      <c r="V998" s="3">
        <f t="array" ref="V998">INDEX($AF$3:$CM$62,MATCH($S998,$AE$3:$AE$62,0),MATCH(V$1&amp;$R998,$AF$1:$CM$1&amp;$AF$2:$CM$2,0))*VLOOKUP($Q998,$C$17:$M$20,COUNTBLANK($D$15:F$15)+1,FALSE)</f>
        <v>576</v>
      </c>
      <c r="W998" s="3">
        <f t="array" ref="W998">INDEX($AF$3:$CM$62,MATCH($S998,$AE$3:$AE$62,0),MATCH(W$1&amp;$R998,$AF$1:$CM$1&amp;$AF$2:$CM$2,0))*VLOOKUP($Q998,$C$17:$M$20,COUNTBLANK($D$15:G$15)+1,FALSE)</f>
        <v>0</v>
      </c>
      <c r="X998" s="3">
        <f t="array" ref="X998">INDEX($AF$3:$CM$62,MATCH($S998,$AE$3:$AE$62,0),MATCH(X$1&amp;$R998,$AF$1:$CM$1&amp;$AF$2:$CM$2,0))*VLOOKUP($Q998,$C$17:$M$20,COUNTBLANK($D$15:H$15)+1,FALSE)</f>
        <v>0</v>
      </c>
      <c r="Y998" s="3">
        <f t="array" ref="Y998">INDEX($AF$3:$CM$62,MATCH($S998,$AE$3:$AE$62,0),MATCH(Y$1&amp;$R998,$AF$1:$CM$1&amp;$AF$2:$CM$2,0))*VLOOKUP($Q998,$C$17:$M$20,COUNTBLANK($D$15:I$15)+1,FALSE)</f>
        <v>0</v>
      </c>
      <c r="Z998" s="3">
        <f t="array" ref="Z998">INDEX($AF$3:$CM$62,MATCH($S998,$AE$3:$AE$62,0),MATCH(Z$1&amp;$R998,$AF$1:$CM$1&amp;$AF$2:$CM$2,0))*VLOOKUP($Q998,$C$17:$M$20,COUNTBLANK($D$15:J$15)+1,FALSE)</f>
        <v>0.24</v>
      </c>
      <c r="AA998" s="3">
        <f t="array" ref="AA998">INDEX($AF$3:$CM$62,MATCH($S998,$AE$3:$AE$62,0),MATCH(AA$1&amp;$R998,$AF$1:$CM$1&amp;$AF$2:$CM$2,0))*VLOOKUP($Q998,$C$17:$M$20,COUNTBLANK($D$15:K$15)+1,FALSE)</f>
        <v>0.24</v>
      </c>
      <c r="AB998" s="3">
        <f t="array" ref="AB998">INDEX($AF$3:$CM$62,MATCH($S998,$AE$3:$AE$62,0),MATCH(AB$1&amp;$R998,$AF$1:$CM$1&amp;$AF$2:$CM$2,0))*VLOOKUP($Q998,$C$17:$M$20,COUNTBLANK($D$15:L$15)+1,FALSE)</f>
        <v>0</v>
      </c>
      <c r="AC998" s="3">
        <f t="array" ref="AC998">INDEX($AF$3:$CM$62,MATCH($S998,$AE$3:$AE$62,0),MATCH(AC$1&amp;$R998,$AF$1:$CM$1&amp;$AF$2:$CM$2,0))*VLOOKUP($Q998,$C$17:$M$20,COUNTBLANK($D$15:M$15)+1,FALSE)</f>
        <v>0</v>
      </c>
    </row>
    <row r="999" spans="17:29" x14ac:dyDescent="0.2">
      <c r="Q999" t="s">
        <v>421</v>
      </c>
      <c r="R999">
        <f t="shared" si="155"/>
        <v>5</v>
      </c>
      <c r="S999">
        <f t="shared" si="156"/>
        <v>37</v>
      </c>
      <c r="T999" s="3">
        <f t="array" ref="T999">INDEX($AF$3:$CM$62,MATCH($S999,$AE$3:$AE$62,0),MATCH(T$1&amp;$R999,$AF$1:$CM$1&amp;$AF$2:$CM$2,0))*VLOOKUP($Q999,$C$17:$M$20,COUNTBLANK($D$15:D$15)+1,FALSE)</f>
        <v>296</v>
      </c>
      <c r="U999" s="3">
        <f t="array" ref="U999">INDEX($AF$3:$CM$62,MATCH($S999,$AE$3:$AE$62,0),MATCH(U$1&amp;$R999,$AF$1:$CM$1&amp;$AF$2:$CM$2,0))*VLOOKUP($Q999,$C$17:$M$20,COUNTBLANK($D$15:E$15)+1,FALSE)</f>
        <v>0</v>
      </c>
      <c r="V999" s="3">
        <f t="array" ref="V999">INDEX($AF$3:$CM$62,MATCH($S999,$AE$3:$AE$62,0),MATCH(V$1&amp;$R999,$AF$1:$CM$1&amp;$AF$2:$CM$2,0))*VLOOKUP($Q999,$C$17:$M$20,COUNTBLANK($D$15:F$15)+1,FALSE)</f>
        <v>592</v>
      </c>
      <c r="W999" s="3">
        <f t="array" ref="W999">INDEX($AF$3:$CM$62,MATCH($S999,$AE$3:$AE$62,0),MATCH(W$1&amp;$R999,$AF$1:$CM$1&amp;$AF$2:$CM$2,0))*VLOOKUP($Q999,$C$17:$M$20,COUNTBLANK($D$15:G$15)+1,FALSE)</f>
        <v>0</v>
      </c>
      <c r="X999" s="3">
        <f t="array" ref="X999">INDEX($AF$3:$CM$62,MATCH($S999,$AE$3:$AE$62,0),MATCH(X$1&amp;$R999,$AF$1:$CM$1&amp;$AF$2:$CM$2,0))*VLOOKUP($Q999,$C$17:$M$20,COUNTBLANK($D$15:H$15)+1,FALSE)</f>
        <v>0</v>
      </c>
      <c r="Y999" s="3">
        <f t="array" ref="Y999">INDEX($AF$3:$CM$62,MATCH($S999,$AE$3:$AE$62,0),MATCH(Y$1&amp;$R999,$AF$1:$CM$1&amp;$AF$2:$CM$2,0))*VLOOKUP($Q999,$C$17:$M$20,COUNTBLANK($D$15:I$15)+1,FALSE)</f>
        <v>0</v>
      </c>
      <c r="Z999" s="3">
        <f t="array" ref="Z999">INDEX($AF$3:$CM$62,MATCH($S999,$AE$3:$AE$62,0),MATCH(Z$1&amp;$R999,$AF$1:$CM$1&amp;$AF$2:$CM$2,0))*VLOOKUP($Q999,$C$17:$M$20,COUNTBLANK($D$15:J$15)+1,FALSE)</f>
        <v>0.24</v>
      </c>
      <c r="AA999" s="3">
        <f t="array" ref="AA999">INDEX($AF$3:$CM$62,MATCH($S999,$AE$3:$AE$62,0),MATCH(AA$1&amp;$R999,$AF$1:$CM$1&amp;$AF$2:$CM$2,0))*VLOOKUP($Q999,$C$17:$M$20,COUNTBLANK($D$15:K$15)+1,FALSE)</f>
        <v>0.24</v>
      </c>
      <c r="AB999" s="3">
        <f t="array" ref="AB999">INDEX($AF$3:$CM$62,MATCH($S999,$AE$3:$AE$62,0),MATCH(AB$1&amp;$R999,$AF$1:$CM$1&amp;$AF$2:$CM$2,0))*VLOOKUP($Q999,$C$17:$M$20,COUNTBLANK($D$15:L$15)+1,FALSE)</f>
        <v>0</v>
      </c>
      <c r="AC999" s="3">
        <f t="array" ref="AC999">INDEX($AF$3:$CM$62,MATCH($S999,$AE$3:$AE$62,0),MATCH(AC$1&amp;$R999,$AF$1:$CM$1&amp;$AF$2:$CM$2,0))*VLOOKUP($Q999,$C$17:$M$20,COUNTBLANK($D$15:M$15)+1,FALSE)</f>
        <v>0</v>
      </c>
    </row>
    <row r="1000" spans="17:29" x14ac:dyDescent="0.2">
      <c r="Q1000" t="s">
        <v>421</v>
      </c>
      <c r="R1000">
        <f t="shared" si="155"/>
        <v>5</v>
      </c>
      <c r="S1000">
        <f t="shared" si="156"/>
        <v>38</v>
      </c>
      <c r="T1000" s="3">
        <f t="array" ref="T1000">INDEX($AF$3:$CM$62,MATCH($S1000,$AE$3:$AE$62,0),MATCH(T$1&amp;$R1000,$AF$1:$CM$1&amp;$AF$2:$CM$2,0))*VLOOKUP($Q1000,$C$17:$M$20,COUNTBLANK($D$15:D$15)+1,FALSE)</f>
        <v>304</v>
      </c>
      <c r="U1000" s="3">
        <f t="array" ref="U1000">INDEX($AF$3:$CM$62,MATCH($S1000,$AE$3:$AE$62,0),MATCH(U$1&amp;$R1000,$AF$1:$CM$1&amp;$AF$2:$CM$2,0))*VLOOKUP($Q1000,$C$17:$M$20,COUNTBLANK($D$15:E$15)+1,FALSE)</f>
        <v>0</v>
      </c>
      <c r="V1000" s="3">
        <f t="array" ref="V1000">INDEX($AF$3:$CM$62,MATCH($S1000,$AE$3:$AE$62,0),MATCH(V$1&amp;$R1000,$AF$1:$CM$1&amp;$AF$2:$CM$2,0))*VLOOKUP($Q1000,$C$17:$M$20,COUNTBLANK($D$15:F$15)+1,FALSE)</f>
        <v>608</v>
      </c>
      <c r="W1000" s="3">
        <f t="array" ref="W1000">INDEX($AF$3:$CM$62,MATCH($S1000,$AE$3:$AE$62,0),MATCH(W$1&amp;$R1000,$AF$1:$CM$1&amp;$AF$2:$CM$2,0))*VLOOKUP($Q1000,$C$17:$M$20,COUNTBLANK($D$15:G$15)+1,FALSE)</f>
        <v>0</v>
      </c>
      <c r="X1000" s="3">
        <f t="array" ref="X1000">INDEX($AF$3:$CM$62,MATCH($S1000,$AE$3:$AE$62,0),MATCH(X$1&amp;$R1000,$AF$1:$CM$1&amp;$AF$2:$CM$2,0))*VLOOKUP($Q1000,$C$17:$M$20,COUNTBLANK($D$15:H$15)+1,FALSE)</f>
        <v>0</v>
      </c>
      <c r="Y1000" s="3">
        <f t="array" ref="Y1000">INDEX($AF$3:$CM$62,MATCH($S1000,$AE$3:$AE$62,0),MATCH(Y$1&amp;$R1000,$AF$1:$CM$1&amp;$AF$2:$CM$2,0))*VLOOKUP($Q1000,$C$17:$M$20,COUNTBLANK($D$15:I$15)+1,FALSE)</f>
        <v>0</v>
      </c>
      <c r="Z1000" s="3">
        <f t="array" ref="Z1000">INDEX($AF$3:$CM$62,MATCH($S1000,$AE$3:$AE$62,0),MATCH(Z$1&amp;$R1000,$AF$1:$CM$1&amp;$AF$2:$CM$2,0))*VLOOKUP($Q1000,$C$17:$M$20,COUNTBLANK($D$15:J$15)+1,FALSE)</f>
        <v>0.24</v>
      </c>
      <c r="AA1000" s="3">
        <f t="array" ref="AA1000">INDEX($AF$3:$CM$62,MATCH($S1000,$AE$3:$AE$62,0),MATCH(AA$1&amp;$R1000,$AF$1:$CM$1&amp;$AF$2:$CM$2,0))*VLOOKUP($Q1000,$C$17:$M$20,COUNTBLANK($D$15:K$15)+1,FALSE)</f>
        <v>0.24</v>
      </c>
      <c r="AB1000" s="3">
        <f t="array" ref="AB1000">INDEX($AF$3:$CM$62,MATCH($S1000,$AE$3:$AE$62,0),MATCH(AB$1&amp;$R1000,$AF$1:$CM$1&amp;$AF$2:$CM$2,0))*VLOOKUP($Q1000,$C$17:$M$20,COUNTBLANK($D$15:L$15)+1,FALSE)</f>
        <v>0</v>
      </c>
      <c r="AC1000" s="3">
        <f t="array" ref="AC1000">INDEX($AF$3:$CM$62,MATCH($S1000,$AE$3:$AE$62,0),MATCH(AC$1&amp;$R1000,$AF$1:$CM$1&amp;$AF$2:$CM$2,0))*VLOOKUP($Q1000,$C$17:$M$20,COUNTBLANK($D$15:M$15)+1,FALSE)</f>
        <v>0</v>
      </c>
    </row>
    <row r="1001" spans="17:29" x14ac:dyDescent="0.2">
      <c r="Q1001" t="s">
        <v>421</v>
      </c>
      <c r="R1001">
        <f t="shared" si="155"/>
        <v>5</v>
      </c>
      <c r="S1001">
        <f t="shared" si="156"/>
        <v>39</v>
      </c>
      <c r="T1001" s="3">
        <f t="array" ref="T1001">INDEX($AF$3:$CM$62,MATCH($S1001,$AE$3:$AE$62,0),MATCH(T$1&amp;$R1001,$AF$1:$CM$1&amp;$AF$2:$CM$2,0))*VLOOKUP($Q1001,$C$17:$M$20,COUNTBLANK($D$15:D$15)+1,FALSE)</f>
        <v>312</v>
      </c>
      <c r="U1001" s="3">
        <f t="array" ref="U1001">INDEX($AF$3:$CM$62,MATCH($S1001,$AE$3:$AE$62,0),MATCH(U$1&amp;$R1001,$AF$1:$CM$1&amp;$AF$2:$CM$2,0))*VLOOKUP($Q1001,$C$17:$M$20,COUNTBLANK($D$15:E$15)+1,FALSE)</f>
        <v>0</v>
      </c>
      <c r="V1001" s="3">
        <f t="array" ref="V1001">INDEX($AF$3:$CM$62,MATCH($S1001,$AE$3:$AE$62,0),MATCH(V$1&amp;$R1001,$AF$1:$CM$1&amp;$AF$2:$CM$2,0))*VLOOKUP($Q1001,$C$17:$M$20,COUNTBLANK($D$15:F$15)+1,FALSE)</f>
        <v>624</v>
      </c>
      <c r="W1001" s="3">
        <f t="array" ref="W1001">INDEX($AF$3:$CM$62,MATCH($S1001,$AE$3:$AE$62,0),MATCH(W$1&amp;$R1001,$AF$1:$CM$1&amp;$AF$2:$CM$2,0))*VLOOKUP($Q1001,$C$17:$M$20,COUNTBLANK($D$15:G$15)+1,FALSE)</f>
        <v>0</v>
      </c>
      <c r="X1001" s="3">
        <f t="array" ref="X1001">INDEX($AF$3:$CM$62,MATCH($S1001,$AE$3:$AE$62,0),MATCH(X$1&amp;$R1001,$AF$1:$CM$1&amp;$AF$2:$CM$2,0))*VLOOKUP($Q1001,$C$17:$M$20,COUNTBLANK($D$15:H$15)+1,FALSE)</f>
        <v>0</v>
      </c>
      <c r="Y1001" s="3">
        <f t="array" ref="Y1001">INDEX($AF$3:$CM$62,MATCH($S1001,$AE$3:$AE$62,0),MATCH(Y$1&amp;$R1001,$AF$1:$CM$1&amp;$AF$2:$CM$2,0))*VLOOKUP($Q1001,$C$17:$M$20,COUNTBLANK($D$15:I$15)+1,FALSE)</f>
        <v>0</v>
      </c>
      <c r="Z1001" s="3">
        <f t="array" ref="Z1001">INDEX($AF$3:$CM$62,MATCH($S1001,$AE$3:$AE$62,0),MATCH(Z$1&amp;$R1001,$AF$1:$CM$1&amp;$AF$2:$CM$2,0))*VLOOKUP($Q1001,$C$17:$M$20,COUNTBLANK($D$15:J$15)+1,FALSE)</f>
        <v>0.24</v>
      </c>
      <c r="AA1001" s="3">
        <f t="array" ref="AA1001">INDEX($AF$3:$CM$62,MATCH($S1001,$AE$3:$AE$62,0),MATCH(AA$1&amp;$R1001,$AF$1:$CM$1&amp;$AF$2:$CM$2,0))*VLOOKUP($Q1001,$C$17:$M$20,COUNTBLANK($D$15:K$15)+1,FALSE)</f>
        <v>0.24</v>
      </c>
      <c r="AB1001" s="3">
        <f t="array" ref="AB1001">INDEX($AF$3:$CM$62,MATCH($S1001,$AE$3:$AE$62,0),MATCH(AB$1&amp;$R1001,$AF$1:$CM$1&amp;$AF$2:$CM$2,0))*VLOOKUP($Q1001,$C$17:$M$20,COUNTBLANK($D$15:L$15)+1,FALSE)</f>
        <v>0</v>
      </c>
      <c r="AC1001" s="3">
        <f t="array" ref="AC1001">INDEX($AF$3:$CM$62,MATCH($S1001,$AE$3:$AE$62,0),MATCH(AC$1&amp;$R1001,$AF$1:$CM$1&amp;$AF$2:$CM$2,0))*VLOOKUP($Q1001,$C$17:$M$20,COUNTBLANK($D$15:M$15)+1,FALSE)</f>
        <v>0</v>
      </c>
    </row>
    <row r="1002" spans="17:29" x14ac:dyDescent="0.2">
      <c r="Q1002" t="s">
        <v>421</v>
      </c>
      <c r="R1002">
        <f t="shared" si="155"/>
        <v>5</v>
      </c>
      <c r="S1002">
        <f t="shared" si="156"/>
        <v>40</v>
      </c>
      <c r="T1002" s="3">
        <f t="array" ref="T1002">INDEX($AF$3:$CM$62,MATCH($S1002,$AE$3:$AE$62,0),MATCH(T$1&amp;$R1002,$AF$1:$CM$1&amp;$AF$2:$CM$2,0))*VLOOKUP($Q1002,$C$17:$M$20,COUNTBLANK($D$15:D$15)+1,FALSE)</f>
        <v>320</v>
      </c>
      <c r="U1002" s="3">
        <f t="array" ref="U1002">INDEX($AF$3:$CM$62,MATCH($S1002,$AE$3:$AE$62,0),MATCH(U$1&amp;$R1002,$AF$1:$CM$1&amp;$AF$2:$CM$2,0))*VLOOKUP($Q1002,$C$17:$M$20,COUNTBLANK($D$15:E$15)+1,FALSE)</f>
        <v>0</v>
      </c>
      <c r="V1002" s="3">
        <f t="array" ref="V1002">INDEX($AF$3:$CM$62,MATCH($S1002,$AE$3:$AE$62,0),MATCH(V$1&amp;$R1002,$AF$1:$CM$1&amp;$AF$2:$CM$2,0))*VLOOKUP($Q1002,$C$17:$M$20,COUNTBLANK($D$15:F$15)+1,FALSE)</f>
        <v>640</v>
      </c>
      <c r="W1002" s="3">
        <f t="array" ref="W1002">INDEX($AF$3:$CM$62,MATCH($S1002,$AE$3:$AE$62,0),MATCH(W$1&amp;$R1002,$AF$1:$CM$1&amp;$AF$2:$CM$2,0))*VLOOKUP($Q1002,$C$17:$M$20,COUNTBLANK($D$15:G$15)+1,FALSE)</f>
        <v>0</v>
      </c>
      <c r="X1002" s="3">
        <f t="array" ref="X1002">INDEX($AF$3:$CM$62,MATCH($S1002,$AE$3:$AE$62,0),MATCH(X$1&amp;$R1002,$AF$1:$CM$1&amp;$AF$2:$CM$2,0))*VLOOKUP($Q1002,$C$17:$M$20,COUNTBLANK($D$15:H$15)+1,FALSE)</f>
        <v>0</v>
      </c>
      <c r="Y1002" s="3">
        <f t="array" ref="Y1002">INDEX($AF$3:$CM$62,MATCH($S1002,$AE$3:$AE$62,0),MATCH(Y$1&amp;$R1002,$AF$1:$CM$1&amp;$AF$2:$CM$2,0))*VLOOKUP($Q1002,$C$17:$M$20,COUNTBLANK($D$15:I$15)+1,FALSE)</f>
        <v>0</v>
      </c>
      <c r="Z1002" s="3">
        <f t="array" ref="Z1002">INDEX($AF$3:$CM$62,MATCH($S1002,$AE$3:$AE$62,0),MATCH(Z$1&amp;$R1002,$AF$1:$CM$1&amp;$AF$2:$CM$2,0))*VLOOKUP($Q1002,$C$17:$M$20,COUNTBLANK($D$15:J$15)+1,FALSE)</f>
        <v>0.32</v>
      </c>
      <c r="AA1002" s="3">
        <f t="array" ref="AA1002">INDEX($AF$3:$CM$62,MATCH($S1002,$AE$3:$AE$62,0),MATCH(AA$1&amp;$R1002,$AF$1:$CM$1&amp;$AF$2:$CM$2,0))*VLOOKUP($Q1002,$C$17:$M$20,COUNTBLANK($D$15:K$15)+1,FALSE)</f>
        <v>0.32</v>
      </c>
      <c r="AB1002" s="3">
        <f t="array" ref="AB1002">INDEX($AF$3:$CM$62,MATCH($S1002,$AE$3:$AE$62,0),MATCH(AB$1&amp;$R1002,$AF$1:$CM$1&amp;$AF$2:$CM$2,0))*VLOOKUP($Q1002,$C$17:$M$20,COUNTBLANK($D$15:L$15)+1,FALSE)</f>
        <v>0</v>
      </c>
      <c r="AC1002" s="3">
        <f t="array" ref="AC1002">INDEX($AF$3:$CM$62,MATCH($S1002,$AE$3:$AE$62,0),MATCH(AC$1&amp;$R1002,$AF$1:$CM$1&amp;$AF$2:$CM$2,0))*VLOOKUP($Q1002,$C$17:$M$20,COUNTBLANK($D$15:M$15)+1,FALSE)</f>
        <v>0</v>
      </c>
    </row>
    <row r="1003" spans="17:29" x14ac:dyDescent="0.2">
      <c r="Q1003" t="s">
        <v>421</v>
      </c>
      <c r="R1003">
        <f t="shared" si="155"/>
        <v>5</v>
      </c>
      <c r="S1003">
        <f t="shared" si="156"/>
        <v>41</v>
      </c>
      <c r="T1003" s="3">
        <f t="array" ref="T1003">INDEX($AF$3:$CM$62,MATCH($S1003,$AE$3:$AE$62,0),MATCH(T$1&amp;$R1003,$AF$1:$CM$1&amp;$AF$2:$CM$2,0))*VLOOKUP($Q1003,$C$17:$M$20,COUNTBLANK($D$15:D$15)+1,FALSE)</f>
        <v>328</v>
      </c>
      <c r="U1003" s="3">
        <f t="array" ref="U1003">INDEX($AF$3:$CM$62,MATCH($S1003,$AE$3:$AE$62,0),MATCH(U$1&amp;$R1003,$AF$1:$CM$1&amp;$AF$2:$CM$2,0))*VLOOKUP($Q1003,$C$17:$M$20,COUNTBLANK($D$15:E$15)+1,FALSE)</f>
        <v>0</v>
      </c>
      <c r="V1003" s="3">
        <f t="array" ref="V1003">INDEX($AF$3:$CM$62,MATCH($S1003,$AE$3:$AE$62,0),MATCH(V$1&amp;$R1003,$AF$1:$CM$1&amp;$AF$2:$CM$2,0))*VLOOKUP($Q1003,$C$17:$M$20,COUNTBLANK($D$15:F$15)+1,FALSE)</f>
        <v>656</v>
      </c>
      <c r="W1003" s="3">
        <f t="array" ref="W1003">INDEX($AF$3:$CM$62,MATCH($S1003,$AE$3:$AE$62,0),MATCH(W$1&amp;$R1003,$AF$1:$CM$1&amp;$AF$2:$CM$2,0))*VLOOKUP($Q1003,$C$17:$M$20,COUNTBLANK($D$15:G$15)+1,FALSE)</f>
        <v>0</v>
      </c>
      <c r="X1003" s="3">
        <f t="array" ref="X1003">INDEX($AF$3:$CM$62,MATCH($S1003,$AE$3:$AE$62,0),MATCH(X$1&amp;$R1003,$AF$1:$CM$1&amp;$AF$2:$CM$2,0))*VLOOKUP($Q1003,$C$17:$M$20,COUNTBLANK($D$15:H$15)+1,FALSE)</f>
        <v>0</v>
      </c>
      <c r="Y1003" s="3">
        <f t="array" ref="Y1003">INDEX($AF$3:$CM$62,MATCH($S1003,$AE$3:$AE$62,0),MATCH(Y$1&amp;$R1003,$AF$1:$CM$1&amp;$AF$2:$CM$2,0))*VLOOKUP($Q1003,$C$17:$M$20,COUNTBLANK($D$15:I$15)+1,FALSE)</f>
        <v>0</v>
      </c>
      <c r="Z1003" s="3">
        <f t="array" ref="Z1003">INDEX($AF$3:$CM$62,MATCH($S1003,$AE$3:$AE$62,0),MATCH(Z$1&amp;$R1003,$AF$1:$CM$1&amp;$AF$2:$CM$2,0))*VLOOKUP($Q1003,$C$17:$M$20,COUNTBLANK($D$15:J$15)+1,FALSE)</f>
        <v>0.32</v>
      </c>
      <c r="AA1003" s="3">
        <f t="array" ref="AA1003">INDEX($AF$3:$CM$62,MATCH($S1003,$AE$3:$AE$62,0),MATCH(AA$1&amp;$R1003,$AF$1:$CM$1&amp;$AF$2:$CM$2,0))*VLOOKUP($Q1003,$C$17:$M$20,COUNTBLANK($D$15:K$15)+1,FALSE)</f>
        <v>0.32</v>
      </c>
      <c r="AB1003" s="3">
        <f t="array" ref="AB1003">INDEX($AF$3:$CM$62,MATCH($S1003,$AE$3:$AE$62,0),MATCH(AB$1&amp;$R1003,$AF$1:$CM$1&amp;$AF$2:$CM$2,0))*VLOOKUP($Q1003,$C$17:$M$20,COUNTBLANK($D$15:L$15)+1,FALSE)</f>
        <v>0</v>
      </c>
      <c r="AC1003" s="3">
        <f t="array" ref="AC1003">INDEX($AF$3:$CM$62,MATCH($S1003,$AE$3:$AE$62,0),MATCH(AC$1&amp;$R1003,$AF$1:$CM$1&amp;$AF$2:$CM$2,0))*VLOOKUP($Q1003,$C$17:$M$20,COUNTBLANK($D$15:M$15)+1,FALSE)</f>
        <v>0</v>
      </c>
    </row>
    <row r="1004" spans="17:29" x14ac:dyDescent="0.2">
      <c r="Q1004" t="s">
        <v>421</v>
      </c>
      <c r="R1004">
        <f t="shared" ref="R1004:R1067" si="157">R644</f>
        <v>5</v>
      </c>
      <c r="S1004">
        <f t="shared" si="156"/>
        <v>42</v>
      </c>
      <c r="T1004" s="3">
        <f t="array" ref="T1004">INDEX($AF$3:$CM$62,MATCH($S1004,$AE$3:$AE$62,0),MATCH(T$1&amp;$R1004,$AF$1:$CM$1&amp;$AF$2:$CM$2,0))*VLOOKUP($Q1004,$C$17:$M$20,COUNTBLANK($D$15:D$15)+1,FALSE)</f>
        <v>336</v>
      </c>
      <c r="U1004" s="3">
        <f t="array" ref="U1004">INDEX($AF$3:$CM$62,MATCH($S1004,$AE$3:$AE$62,0),MATCH(U$1&amp;$R1004,$AF$1:$CM$1&amp;$AF$2:$CM$2,0))*VLOOKUP($Q1004,$C$17:$M$20,COUNTBLANK($D$15:E$15)+1,FALSE)</f>
        <v>0</v>
      </c>
      <c r="V1004" s="3">
        <f t="array" ref="V1004">INDEX($AF$3:$CM$62,MATCH($S1004,$AE$3:$AE$62,0),MATCH(V$1&amp;$R1004,$AF$1:$CM$1&amp;$AF$2:$CM$2,0))*VLOOKUP($Q1004,$C$17:$M$20,COUNTBLANK($D$15:F$15)+1,FALSE)</f>
        <v>672</v>
      </c>
      <c r="W1004" s="3">
        <f t="array" ref="W1004">INDEX($AF$3:$CM$62,MATCH($S1004,$AE$3:$AE$62,0),MATCH(W$1&amp;$R1004,$AF$1:$CM$1&amp;$AF$2:$CM$2,0))*VLOOKUP($Q1004,$C$17:$M$20,COUNTBLANK($D$15:G$15)+1,FALSE)</f>
        <v>0</v>
      </c>
      <c r="X1004" s="3">
        <f t="array" ref="X1004">INDEX($AF$3:$CM$62,MATCH($S1004,$AE$3:$AE$62,0),MATCH(X$1&amp;$R1004,$AF$1:$CM$1&amp;$AF$2:$CM$2,0))*VLOOKUP($Q1004,$C$17:$M$20,COUNTBLANK($D$15:H$15)+1,FALSE)</f>
        <v>0</v>
      </c>
      <c r="Y1004" s="3">
        <f t="array" ref="Y1004">INDEX($AF$3:$CM$62,MATCH($S1004,$AE$3:$AE$62,0),MATCH(Y$1&amp;$R1004,$AF$1:$CM$1&amp;$AF$2:$CM$2,0))*VLOOKUP($Q1004,$C$17:$M$20,COUNTBLANK($D$15:I$15)+1,FALSE)</f>
        <v>0</v>
      </c>
      <c r="Z1004" s="3">
        <f t="array" ref="Z1004">INDEX($AF$3:$CM$62,MATCH($S1004,$AE$3:$AE$62,0),MATCH(Z$1&amp;$R1004,$AF$1:$CM$1&amp;$AF$2:$CM$2,0))*VLOOKUP($Q1004,$C$17:$M$20,COUNTBLANK($D$15:J$15)+1,FALSE)</f>
        <v>0.32</v>
      </c>
      <c r="AA1004" s="3">
        <f t="array" ref="AA1004">INDEX($AF$3:$CM$62,MATCH($S1004,$AE$3:$AE$62,0),MATCH(AA$1&amp;$R1004,$AF$1:$CM$1&amp;$AF$2:$CM$2,0))*VLOOKUP($Q1004,$C$17:$M$20,COUNTBLANK($D$15:K$15)+1,FALSE)</f>
        <v>0.32</v>
      </c>
      <c r="AB1004" s="3">
        <f t="array" ref="AB1004">INDEX($AF$3:$CM$62,MATCH($S1004,$AE$3:$AE$62,0),MATCH(AB$1&amp;$R1004,$AF$1:$CM$1&amp;$AF$2:$CM$2,0))*VLOOKUP($Q1004,$C$17:$M$20,COUNTBLANK($D$15:L$15)+1,FALSE)</f>
        <v>0</v>
      </c>
      <c r="AC1004" s="3">
        <f t="array" ref="AC1004">INDEX($AF$3:$CM$62,MATCH($S1004,$AE$3:$AE$62,0),MATCH(AC$1&amp;$R1004,$AF$1:$CM$1&amp;$AF$2:$CM$2,0))*VLOOKUP($Q1004,$C$17:$M$20,COUNTBLANK($D$15:M$15)+1,FALSE)</f>
        <v>0</v>
      </c>
    </row>
    <row r="1005" spans="17:29" x14ac:dyDescent="0.2">
      <c r="Q1005" t="s">
        <v>421</v>
      </c>
      <c r="R1005">
        <f t="shared" si="157"/>
        <v>5</v>
      </c>
      <c r="S1005">
        <f t="shared" si="156"/>
        <v>43</v>
      </c>
      <c r="T1005" s="3">
        <f t="array" ref="T1005">INDEX($AF$3:$CM$62,MATCH($S1005,$AE$3:$AE$62,0),MATCH(T$1&amp;$R1005,$AF$1:$CM$1&amp;$AF$2:$CM$2,0))*VLOOKUP($Q1005,$C$17:$M$20,COUNTBLANK($D$15:D$15)+1,FALSE)</f>
        <v>344</v>
      </c>
      <c r="U1005" s="3">
        <f t="array" ref="U1005">INDEX($AF$3:$CM$62,MATCH($S1005,$AE$3:$AE$62,0),MATCH(U$1&amp;$R1005,$AF$1:$CM$1&amp;$AF$2:$CM$2,0))*VLOOKUP($Q1005,$C$17:$M$20,COUNTBLANK($D$15:E$15)+1,FALSE)</f>
        <v>0</v>
      </c>
      <c r="V1005" s="3">
        <f t="array" ref="V1005">INDEX($AF$3:$CM$62,MATCH($S1005,$AE$3:$AE$62,0),MATCH(V$1&amp;$R1005,$AF$1:$CM$1&amp;$AF$2:$CM$2,0))*VLOOKUP($Q1005,$C$17:$M$20,COUNTBLANK($D$15:F$15)+1,FALSE)</f>
        <v>688</v>
      </c>
      <c r="W1005" s="3">
        <f t="array" ref="W1005">INDEX($AF$3:$CM$62,MATCH($S1005,$AE$3:$AE$62,0),MATCH(W$1&amp;$R1005,$AF$1:$CM$1&amp;$AF$2:$CM$2,0))*VLOOKUP($Q1005,$C$17:$M$20,COUNTBLANK($D$15:G$15)+1,FALSE)</f>
        <v>0</v>
      </c>
      <c r="X1005" s="3">
        <f t="array" ref="X1005">INDEX($AF$3:$CM$62,MATCH($S1005,$AE$3:$AE$62,0),MATCH(X$1&amp;$R1005,$AF$1:$CM$1&amp;$AF$2:$CM$2,0))*VLOOKUP($Q1005,$C$17:$M$20,COUNTBLANK($D$15:H$15)+1,FALSE)</f>
        <v>0</v>
      </c>
      <c r="Y1005" s="3">
        <f t="array" ref="Y1005">INDEX($AF$3:$CM$62,MATCH($S1005,$AE$3:$AE$62,0),MATCH(Y$1&amp;$R1005,$AF$1:$CM$1&amp;$AF$2:$CM$2,0))*VLOOKUP($Q1005,$C$17:$M$20,COUNTBLANK($D$15:I$15)+1,FALSE)</f>
        <v>0</v>
      </c>
      <c r="Z1005" s="3">
        <f t="array" ref="Z1005">INDEX($AF$3:$CM$62,MATCH($S1005,$AE$3:$AE$62,0),MATCH(Z$1&amp;$R1005,$AF$1:$CM$1&amp;$AF$2:$CM$2,0))*VLOOKUP($Q1005,$C$17:$M$20,COUNTBLANK($D$15:J$15)+1,FALSE)</f>
        <v>0.32</v>
      </c>
      <c r="AA1005" s="3">
        <f t="array" ref="AA1005">INDEX($AF$3:$CM$62,MATCH($S1005,$AE$3:$AE$62,0),MATCH(AA$1&amp;$R1005,$AF$1:$CM$1&amp;$AF$2:$CM$2,0))*VLOOKUP($Q1005,$C$17:$M$20,COUNTBLANK($D$15:K$15)+1,FALSE)</f>
        <v>0.32</v>
      </c>
      <c r="AB1005" s="3">
        <f t="array" ref="AB1005">INDEX($AF$3:$CM$62,MATCH($S1005,$AE$3:$AE$62,0),MATCH(AB$1&amp;$R1005,$AF$1:$CM$1&amp;$AF$2:$CM$2,0))*VLOOKUP($Q1005,$C$17:$M$20,COUNTBLANK($D$15:L$15)+1,FALSE)</f>
        <v>0</v>
      </c>
      <c r="AC1005" s="3">
        <f t="array" ref="AC1005">INDEX($AF$3:$CM$62,MATCH($S1005,$AE$3:$AE$62,0),MATCH(AC$1&amp;$R1005,$AF$1:$CM$1&amp;$AF$2:$CM$2,0))*VLOOKUP($Q1005,$C$17:$M$20,COUNTBLANK($D$15:M$15)+1,FALSE)</f>
        <v>0</v>
      </c>
    </row>
    <row r="1006" spans="17:29" x14ac:dyDescent="0.2">
      <c r="Q1006" t="s">
        <v>421</v>
      </c>
      <c r="R1006">
        <f t="shared" si="157"/>
        <v>5</v>
      </c>
      <c r="S1006">
        <f t="shared" si="156"/>
        <v>44</v>
      </c>
      <c r="T1006" s="3">
        <f t="array" ref="T1006">INDEX($AF$3:$CM$62,MATCH($S1006,$AE$3:$AE$62,0),MATCH(T$1&amp;$R1006,$AF$1:$CM$1&amp;$AF$2:$CM$2,0))*VLOOKUP($Q1006,$C$17:$M$20,COUNTBLANK($D$15:D$15)+1,FALSE)</f>
        <v>352</v>
      </c>
      <c r="U1006" s="3">
        <f t="array" ref="U1006">INDEX($AF$3:$CM$62,MATCH($S1006,$AE$3:$AE$62,0),MATCH(U$1&amp;$R1006,$AF$1:$CM$1&amp;$AF$2:$CM$2,0))*VLOOKUP($Q1006,$C$17:$M$20,COUNTBLANK($D$15:E$15)+1,FALSE)</f>
        <v>0</v>
      </c>
      <c r="V1006" s="3">
        <f t="array" ref="V1006">INDEX($AF$3:$CM$62,MATCH($S1006,$AE$3:$AE$62,0),MATCH(V$1&amp;$R1006,$AF$1:$CM$1&amp;$AF$2:$CM$2,0))*VLOOKUP($Q1006,$C$17:$M$20,COUNTBLANK($D$15:F$15)+1,FALSE)</f>
        <v>704</v>
      </c>
      <c r="W1006" s="3">
        <f t="array" ref="W1006">INDEX($AF$3:$CM$62,MATCH($S1006,$AE$3:$AE$62,0),MATCH(W$1&amp;$R1006,$AF$1:$CM$1&amp;$AF$2:$CM$2,0))*VLOOKUP($Q1006,$C$17:$M$20,COUNTBLANK($D$15:G$15)+1,FALSE)</f>
        <v>0</v>
      </c>
      <c r="X1006" s="3">
        <f t="array" ref="X1006">INDEX($AF$3:$CM$62,MATCH($S1006,$AE$3:$AE$62,0),MATCH(X$1&amp;$R1006,$AF$1:$CM$1&amp;$AF$2:$CM$2,0))*VLOOKUP($Q1006,$C$17:$M$20,COUNTBLANK($D$15:H$15)+1,FALSE)</f>
        <v>0</v>
      </c>
      <c r="Y1006" s="3">
        <f t="array" ref="Y1006">INDEX($AF$3:$CM$62,MATCH($S1006,$AE$3:$AE$62,0),MATCH(Y$1&amp;$R1006,$AF$1:$CM$1&amp;$AF$2:$CM$2,0))*VLOOKUP($Q1006,$C$17:$M$20,COUNTBLANK($D$15:I$15)+1,FALSE)</f>
        <v>0</v>
      </c>
      <c r="Z1006" s="3">
        <f t="array" ref="Z1006">INDEX($AF$3:$CM$62,MATCH($S1006,$AE$3:$AE$62,0),MATCH(Z$1&amp;$R1006,$AF$1:$CM$1&amp;$AF$2:$CM$2,0))*VLOOKUP($Q1006,$C$17:$M$20,COUNTBLANK($D$15:J$15)+1,FALSE)</f>
        <v>0.32</v>
      </c>
      <c r="AA1006" s="3">
        <f t="array" ref="AA1006">INDEX($AF$3:$CM$62,MATCH($S1006,$AE$3:$AE$62,0),MATCH(AA$1&amp;$R1006,$AF$1:$CM$1&amp;$AF$2:$CM$2,0))*VLOOKUP($Q1006,$C$17:$M$20,COUNTBLANK($D$15:K$15)+1,FALSE)</f>
        <v>0.32</v>
      </c>
      <c r="AB1006" s="3">
        <f t="array" ref="AB1006">INDEX($AF$3:$CM$62,MATCH($S1006,$AE$3:$AE$62,0),MATCH(AB$1&amp;$R1006,$AF$1:$CM$1&amp;$AF$2:$CM$2,0))*VLOOKUP($Q1006,$C$17:$M$20,COUNTBLANK($D$15:L$15)+1,FALSE)</f>
        <v>0</v>
      </c>
      <c r="AC1006" s="3">
        <f t="array" ref="AC1006">INDEX($AF$3:$CM$62,MATCH($S1006,$AE$3:$AE$62,0),MATCH(AC$1&amp;$R1006,$AF$1:$CM$1&amp;$AF$2:$CM$2,0))*VLOOKUP($Q1006,$C$17:$M$20,COUNTBLANK($D$15:M$15)+1,FALSE)</f>
        <v>0</v>
      </c>
    </row>
    <row r="1007" spans="17:29" x14ac:dyDescent="0.2">
      <c r="Q1007" t="s">
        <v>421</v>
      </c>
      <c r="R1007">
        <f t="shared" si="157"/>
        <v>5</v>
      </c>
      <c r="S1007">
        <f t="shared" si="156"/>
        <v>45</v>
      </c>
      <c r="T1007" s="3">
        <f t="array" ref="T1007">INDEX($AF$3:$CM$62,MATCH($S1007,$AE$3:$AE$62,0),MATCH(T$1&amp;$R1007,$AF$1:$CM$1&amp;$AF$2:$CM$2,0))*VLOOKUP($Q1007,$C$17:$M$20,COUNTBLANK($D$15:D$15)+1,FALSE)</f>
        <v>360</v>
      </c>
      <c r="U1007" s="3">
        <f t="array" ref="U1007">INDEX($AF$3:$CM$62,MATCH($S1007,$AE$3:$AE$62,0),MATCH(U$1&amp;$R1007,$AF$1:$CM$1&amp;$AF$2:$CM$2,0))*VLOOKUP($Q1007,$C$17:$M$20,COUNTBLANK($D$15:E$15)+1,FALSE)</f>
        <v>0</v>
      </c>
      <c r="V1007" s="3">
        <f t="array" ref="V1007">INDEX($AF$3:$CM$62,MATCH($S1007,$AE$3:$AE$62,0),MATCH(V$1&amp;$R1007,$AF$1:$CM$1&amp;$AF$2:$CM$2,0))*VLOOKUP($Q1007,$C$17:$M$20,COUNTBLANK($D$15:F$15)+1,FALSE)</f>
        <v>720</v>
      </c>
      <c r="W1007" s="3">
        <f t="array" ref="W1007">INDEX($AF$3:$CM$62,MATCH($S1007,$AE$3:$AE$62,0),MATCH(W$1&amp;$R1007,$AF$1:$CM$1&amp;$AF$2:$CM$2,0))*VLOOKUP($Q1007,$C$17:$M$20,COUNTBLANK($D$15:G$15)+1,FALSE)</f>
        <v>0</v>
      </c>
      <c r="X1007" s="3">
        <f t="array" ref="X1007">INDEX($AF$3:$CM$62,MATCH($S1007,$AE$3:$AE$62,0),MATCH(X$1&amp;$R1007,$AF$1:$CM$1&amp;$AF$2:$CM$2,0))*VLOOKUP($Q1007,$C$17:$M$20,COUNTBLANK($D$15:H$15)+1,FALSE)</f>
        <v>0</v>
      </c>
      <c r="Y1007" s="3">
        <f t="array" ref="Y1007">INDEX($AF$3:$CM$62,MATCH($S1007,$AE$3:$AE$62,0),MATCH(Y$1&amp;$R1007,$AF$1:$CM$1&amp;$AF$2:$CM$2,0))*VLOOKUP($Q1007,$C$17:$M$20,COUNTBLANK($D$15:I$15)+1,FALSE)</f>
        <v>0</v>
      </c>
      <c r="Z1007" s="3">
        <f t="array" ref="Z1007">INDEX($AF$3:$CM$62,MATCH($S1007,$AE$3:$AE$62,0),MATCH(Z$1&amp;$R1007,$AF$1:$CM$1&amp;$AF$2:$CM$2,0))*VLOOKUP($Q1007,$C$17:$M$20,COUNTBLANK($D$15:J$15)+1,FALSE)</f>
        <v>0.32</v>
      </c>
      <c r="AA1007" s="3">
        <f t="array" ref="AA1007">INDEX($AF$3:$CM$62,MATCH($S1007,$AE$3:$AE$62,0),MATCH(AA$1&amp;$R1007,$AF$1:$CM$1&amp;$AF$2:$CM$2,0))*VLOOKUP($Q1007,$C$17:$M$20,COUNTBLANK($D$15:K$15)+1,FALSE)</f>
        <v>0.32</v>
      </c>
      <c r="AB1007" s="3">
        <f t="array" ref="AB1007">INDEX($AF$3:$CM$62,MATCH($S1007,$AE$3:$AE$62,0),MATCH(AB$1&amp;$R1007,$AF$1:$CM$1&amp;$AF$2:$CM$2,0))*VLOOKUP($Q1007,$C$17:$M$20,COUNTBLANK($D$15:L$15)+1,FALSE)</f>
        <v>0</v>
      </c>
      <c r="AC1007" s="3">
        <f t="array" ref="AC1007">INDEX($AF$3:$CM$62,MATCH($S1007,$AE$3:$AE$62,0),MATCH(AC$1&amp;$R1007,$AF$1:$CM$1&amp;$AF$2:$CM$2,0))*VLOOKUP($Q1007,$C$17:$M$20,COUNTBLANK($D$15:M$15)+1,FALSE)</f>
        <v>0</v>
      </c>
    </row>
    <row r="1008" spans="17:29" x14ac:dyDescent="0.2">
      <c r="Q1008" t="s">
        <v>421</v>
      </c>
      <c r="R1008">
        <f t="shared" si="157"/>
        <v>5</v>
      </c>
      <c r="S1008">
        <f t="shared" si="156"/>
        <v>46</v>
      </c>
      <c r="T1008" s="3">
        <f t="array" ref="T1008">INDEX($AF$3:$CM$62,MATCH($S1008,$AE$3:$AE$62,0),MATCH(T$1&amp;$R1008,$AF$1:$CM$1&amp;$AF$2:$CM$2,0))*VLOOKUP($Q1008,$C$17:$M$20,COUNTBLANK($D$15:D$15)+1,FALSE)</f>
        <v>368</v>
      </c>
      <c r="U1008" s="3">
        <f t="array" ref="U1008">INDEX($AF$3:$CM$62,MATCH($S1008,$AE$3:$AE$62,0),MATCH(U$1&amp;$R1008,$AF$1:$CM$1&amp;$AF$2:$CM$2,0))*VLOOKUP($Q1008,$C$17:$M$20,COUNTBLANK($D$15:E$15)+1,FALSE)</f>
        <v>0</v>
      </c>
      <c r="V1008" s="3">
        <f t="array" ref="V1008">INDEX($AF$3:$CM$62,MATCH($S1008,$AE$3:$AE$62,0),MATCH(V$1&amp;$R1008,$AF$1:$CM$1&amp;$AF$2:$CM$2,0))*VLOOKUP($Q1008,$C$17:$M$20,COUNTBLANK($D$15:F$15)+1,FALSE)</f>
        <v>736</v>
      </c>
      <c r="W1008" s="3">
        <f t="array" ref="W1008">INDEX($AF$3:$CM$62,MATCH($S1008,$AE$3:$AE$62,0),MATCH(W$1&amp;$R1008,$AF$1:$CM$1&amp;$AF$2:$CM$2,0))*VLOOKUP($Q1008,$C$17:$M$20,COUNTBLANK($D$15:G$15)+1,FALSE)</f>
        <v>0</v>
      </c>
      <c r="X1008" s="3">
        <f t="array" ref="X1008">INDEX($AF$3:$CM$62,MATCH($S1008,$AE$3:$AE$62,0),MATCH(X$1&amp;$R1008,$AF$1:$CM$1&amp;$AF$2:$CM$2,0))*VLOOKUP($Q1008,$C$17:$M$20,COUNTBLANK($D$15:H$15)+1,FALSE)</f>
        <v>0</v>
      </c>
      <c r="Y1008" s="3">
        <f t="array" ref="Y1008">INDEX($AF$3:$CM$62,MATCH($S1008,$AE$3:$AE$62,0),MATCH(Y$1&amp;$R1008,$AF$1:$CM$1&amp;$AF$2:$CM$2,0))*VLOOKUP($Q1008,$C$17:$M$20,COUNTBLANK($D$15:I$15)+1,FALSE)</f>
        <v>0</v>
      </c>
      <c r="Z1008" s="3">
        <f t="array" ref="Z1008">INDEX($AF$3:$CM$62,MATCH($S1008,$AE$3:$AE$62,0),MATCH(Z$1&amp;$R1008,$AF$1:$CM$1&amp;$AF$2:$CM$2,0))*VLOOKUP($Q1008,$C$17:$M$20,COUNTBLANK($D$15:J$15)+1,FALSE)</f>
        <v>0.32</v>
      </c>
      <c r="AA1008" s="3">
        <f t="array" ref="AA1008">INDEX($AF$3:$CM$62,MATCH($S1008,$AE$3:$AE$62,0),MATCH(AA$1&amp;$R1008,$AF$1:$CM$1&amp;$AF$2:$CM$2,0))*VLOOKUP($Q1008,$C$17:$M$20,COUNTBLANK($D$15:K$15)+1,FALSE)</f>
        <v>0.32</v>
      </c>
      <c r="AB1008" s="3">
        <f t="array" ref="AB1008">INDEX($AF$3:$CM$62,MATCH($S1008,$AE$3:$AE$62,0),MATCH(AB$1&amp;$R1008,$AF$1:$CM$1&amp;$AF$2:$CM$2,0))*VLOOKUP($Q1008,$C$17:$M$20,COUNTBLANK($D$15:L$15)+1,FALSE)</f>
        <v>0</v>
      </c>
      <c r="AC1008" s="3">
        <f t="array" ref="AC1008">INDEX($AF$3:$CM$62,MATCH($S1008,$AE$3:$AE$62,0),MATCH(AC$1&amp;$R1008,$AF$1:$CM$1&amp;$AF$2:$CM$2,0))*VLOOKUP($Q1008,$C$17:$M$20,COUNTBLANK($D$15:M$15)+1,FALSE)</f>
        <v>0</v>
      </c>
    </row>
    <row r="1009" spans="17:29" x14ac:dyDescent="0.2">
      <c r="Q1009" t="s">
        <v>421</v>
      </c>
      <c r="R1009">
        <f t="shared" si="157"/>
        <v>5</v>
      </c>
      <c r="S1009">
        <f t="shared" si="156"/>
        <v>47</v>
      </c>
      <c r="T1009" s="3">
        <f t="array" ref="T1009">INDEX($AF$3:$CM$62,MATCH($S1009,$AE$3:$AE$62,0),MATCH(T$1&amp;$R1009,$AF$1:$CM$1&amp;$AF$2:$CM$2,0))*VLOOKUP($Q1009,$C$17:$M$20,COUNTBLANK($D$15:D$15)+1,FALSE)</f>
        <v>376</v>
      </c>
      <c r="U1009" s="3">
        <f t="array" ref="U1009">INDEX($AF$3:$CM$62,MATCH($S1009,$AE$3:$AE$62,0),MATCH(U$1&amp;$R1009,$AF$1:$CM$1&amp;$AF$2:$CM$2,0))*VLOOKUP($Q1009,$C$17:$M$20,COUNTBLANK($D$15:E$15)+1,FALSE)</f>
        <v>0</v>
      </c>
      <c r="V1009" s="3">
        <f t="array" ref="V1009">INDEX($AF$3:$CM$62,MATCH($S1009,$AE$3:$AE$62,0),MATCH(V$1&amp;$R1009,$AF$1:$CM$1&amp;$AF$2:$CM$2,0))*VLOOKUP($Q1009,$C$17:$M$20,COUNTBLANK($D$15:F$15)+1,FALSE)</f>
        <v>752</v>
      </c>
      <c r="W1009" s="3">
        <f t="array" ref="W1009">INDEX($AF$3:$CM$62,MATCH($S1009,$AE$3:$AE$62,0),MATCH(W$1&amp;$R1009,$AF$1:$CM$1&amp;$AF$2:$CM$2,0))*VLOOKUP($Q1009,$C$17:$M$20,COUNTBLANK($D$15:G$15)+1,FALSE)</f>
        <v>0</v>
      </c>
      <c r="X1009" s="3">
        <f t="array" ref="X1009">INDEX($AF$3:$CM$62,MATCH($S1009,$AE$3:$AE$62,0),MATCH(X$1&amp;$R1009,$AF$1:$CM$1&amp;$AF$2:$CM$2,0))*VLOOKUP($Q1009,$C$17:$M$20,COUNTBLANK($D$15:H$15)+1,FALSE)</f>
        <v>0</v>
      </c>
      <c r="Y1009" s="3">
        <f t="array" ref="Y1009">INDEX($AF$3:$CM$62,MATCH($S1009,$AE$3:$AE$62,0),MATCH(Y$1&amp;$R1009,$AF$1:$CM$1&amp;$AF$2:$CM$2,0))*VLOOKUP($Q1009,$C$17:$M$20,COUNTBLANK($D$15:I$15)+1,FALSE)</f>
        <v>0</v>
      </c>
      <c r="Z1009" s="3">
        <f t="array" ref="Z1009">INDEX($AF$3:$CM$62,MATCH($S1009,$AE$3:$AE$62,0),MATCH(Z$1&amp;$R1009,$AF$1:$CM$1&amp;$AF$2:$CM$2,0))*VLOOKUP($Q1009,$C$17:$M$20,COUNTBLANK($D$15:J$15)+1,FALSE)</f>
        <v>0.32</v>
      </c>
      <c r="AA1009" s="3">
        <f t="array" ref="AA1009">INDEX($AF$3:$CM$62,MATCH($S1009,$AE$3:$AE$62,0),MATCH(AA$1&amp;$R1009,$AF$1:$CM$1&amp;$AF$2:$CM$2,0))*VLOOKUP($Q1009,$C$17:$M$20,COUNTBLANK($D$15:K$15)+1,FALSE)</f>
        <v>0.32</v>
      </c>
      <c r="AB1009" s="3">
        <f t="array" ref="AB1009">INDEX($AF$3:$CM$62,MATCH($S1009,$AE$3:$AE$62,0),MATCH(AB$1&amp;$R1009,$AF$1:$CM$1&amp;$AF$2:$CM$2,0))*VLOOKUP($Q1009,$C$17:$M$20,COUNTBLANK($D$15:L$15)+1,FALSE)</f>
        <v>0</v>
      </c>
      <c r="AC1009" s="3">
        <f t="array" ref="AC1009">INDEX($AF$3:$CM$62,MATCH($S1009,$AE$3:$AE$62,0),MATCH(AC$1&amp;$R1009,$AF$1:$CM$1&amp;$AF$2:$CM$2,0))*VLOOKUP($Q1009,$C$17:$M$20,COUNTBLANK($D$15:M$15)+1,FALSE)</f>
        <v>0</v>
      </c>
    </row>
    <row r="1010" spans="17:29" x14ac:dyDescent="0.2">
      <c r="Q1010" t="s">
        <v>421</v>
      </c>
      <c r="R1010">
        <f t="shared" si="157"/>
        <v>5</v>
      </c>
      <c r="S1010">
        <f t="shared" si="156"/>
        <v>48</v>
      </c>
      <c r="T1010" s="3">
        <f t="array" ref="T1010">INDEX($AF$3:$CM$62,MATCH($S1010,$AE$3:$AE$62,0),MATCH(T$1&amp;$R1010,$AF$1:$CM$1&amp;$AF$2:$CM$2,0))*VLOOKUP($Q1010,$C$17:$M$20,COUNTBLANK($D$15:D$15)+1,FALSE)</f>
        <v>384</v>
      </c>
      <c r="U1010" s="3">
        <f t="array" ref="U1010">INDEX($AF$3:$CM$62,MATCH($S1010,$AE$3:$AE$62,0),MATCH(U$1&amp;$R1010,$AF$1:$CM$1&amp;$AF$2:$CM$2,0))*VLOOKUP($Q1010,$C$17:$M$20,COUNTBLANK($D$15:E$15)+1,FALSE)</f>
        <v>0</v>
      </c>
      <c r="V1010" s="3">
        <f t="array" ref="V1010">INDEX($AF$3:$CM$62,MATCH($S1010,$AE$3:$AE$62,0),MATCH(V$1&amp;$R1010,$AF$1:$CM$1&amp;$AF$2:$CM$2,0))*VLOOKUP($Q1010,$C$17:$M$20,COUNTBLANK($D$15:F$15)+1,FALSE)</f>
        <v>768</v>
      </c>
      <c r="W1010" s="3">
        <f t="array" ref="W1010">INDEX($AF$3:$CM$62,MATCH($S1010,$AE$3:$AE$62,0),MATCH(W$1&amp;$R1010,$AF$1:$CM$1&amp;$AF$2:$CM$2,0))*VLOOKUP($Q1010,$C$17:$M$20,COUNTBLANK($D$15:G$15)+1,FALSE)</f>
        <v>0</v>
      </c>
      <c r="X1010" s="3">
        <f t="array" ref="X1010">INDEX($AF$3:$CM$62,MATCH($S1010,$AE$3:$AE$62,0),MATCH(X$1&amp;$R1010,$AF$1:$CM$1&amp;$AF$2:$CM$2,0))*VLOOKUP($Q1010,$C$17:$M$20,COUNTBLANK($D$15:H$15)+1,FALSE)</f>
        <v>0</v>
      </c>
      <c r="Y1010" s="3">
        <f t="array" ref="Y1010">INDEX($AF$3:$CM$62,MATCH($S1010,$AE$3:$AE$62,0),MATCH(Y$1&amp;$R1010,$AF$1:$CM$1&amp;$AF$2:$CM$2,0))*VLOOKUP($Q1010,$C$17:$M$20,COUNTBLANK($D$15:I$15)+1,FALSE)</f>
        <v>0</v>
      </c>
      <c r="Z1010" s="3">
        <f t="array" ref="Z1010">INDEX($AF$3:$CM$62,MATCH($S1010,$AE$3:$AE$62,0),MATCH(Z$1&amp;$R1010,$AF$1:$CM$1&amp;$AF$2:$CM$2,0))*VLOOKUP($Q1010,$C$17:$M$20,COUNTBLANK($D$15:J$15)+1,FALSE)</f>
        <v>0.32</v>
      </c>
      <c r="AA1010" s="3">
        <f t="array" ref="AA1010">INDEX($AF$3:$CM$62,MATCH($S1010,$AE$3:$AE$62,0),MATCH(AA$1&amp;$R1010,$AF$1:$CM$1&amp;$AF$2:$CM$2,0))*VLOOKUP($Q1010,$C$17:$M$20,COUNTBLANK($D$15:K$15)+1,FALSE)</f>
        <v>0.32</v>
      </c>
      <c r="AB1010" s="3">
        <f t="array" ref="AB1010">INDEX($AF$3:$CM$62,MATCH($S1010,$AE$3:$AE$62,0),MATCH(AB$1&amp;$R1010,$AF$1:$CM$1&amp;$AF$2:$CM$2,0))*VLOOKUP($Q1010,$C$17:$M$20,COUNTBLANK($D$15:L$15)+1,FALSE)</f>
        <v>0</v>
      </c>
      <c r="AC1010" s="3">
        <f t="array" ref="AC1010">INDEX($AF$3:$CM$62,MATCH($S1010,$AE$3:$AE$62,0),MATCH(AC$1&amp;$R1010,$AF$1:$CM$1&amp;$AF$2:$CM$2,0))*VLOOKUP($Q1010,$C$17:$M$20,COUNTBLANK($D$15:M$15)+1,FALSE)</f>
        <v>0</v>
      </c>
    </row>
    <row r="1011" spans="17:29" x14ac:dyDescent="0.2">
      <c r="Q1011" t="s">
        <v>421</v>
      </c>
      <c r="R1011">
        <f t="shared" si="157"/>
        <v>5</v>
      </c>
      <c r="S1011">
        <f t="shared" si="156"/>
        <v>49</v>
      </c>
      <c r="T1011" s="3">
        <f t="array" ref="T1011">INDEX($AF$3:$CM$62,MATCH($S1011,$AE$3:$AE$62,0),MATCH(T$1&amp;$R1011,$AF$1:$CM$1&amp;$AF$2:$CM$2,0))*VLOOKUP($Q1011,$C$17:$M$20,COUNTBLANK($D$15:D$15)+1,FALSE)</f>
        <v>392</v>
      </c>
      <c r="U1011" s="3">
        <f t="array" ref="U1011">INDEX($AF$3:$CM$62,MATCH($S1011,$AE$3:$AE$62,0),MATCH(U$1&amp;$R1011,$AF$1:$CM$1&amp;$AF$2:$CM$2,0))*VLOOKUP($Q1011,$C$17:$M$20,COUNTBLANK($D$15:E$15)+1,FALSE)</f>
        <v>0</v>
      </c>
      <c r="V1011" s="3">
        <f t="array" ref="V1011">INDEX($AF$3:$CM$62,MATCH($S1011,$AE$3:$AE$62,0),MATCH(V$1&amp;$R1011,$AF$1:$CM$1&amp;$AF$2:$CM$2,0))*VLOOKUP($Q1011,$C$17:$M$20,COUNTBLANK($D$15:F$15)+1,FALSE)</f>
        <v>784</v>
      </c>
      <c r="W1011" s="3">
        <f t="array" ref="W1011">INDEX($AF$3:$CM$62,MATCH($S1011,$AE$3:$AE$62,0),MATCH(W$1&amp;$R1011,$AF$1:$CM$1&amp;$AF$2:$CM$2,0))*VLOOKUP($Q1011,$C$17:$M$20,COUNTBLANK($D$15:G$15)+1,FALSE)</f>
        <v>0</v>
      </c>
      <c r="X1011" s="3">
        <f t="array" ref="X1011">INDEX($AF$3:$CM$62,MATCH($S1011,$AE$3:$AE$62,0),MATCH(X$1&amp;$R1011,$AF$1:$CM$1&amp;$AF$2:$CM$2,0))*VLOOKUP($Q1011,$C$17:$M$20,COUNTBLANK($D$15:H$15)+1,FALSE)</f>
        <v>0</v>
      </c>
      <c r="Y1011" s="3">
        <f t="array" ref="Y1011">INDEX($AF$3:$CM$62,MATCH($S1011,$AE$3:$AE$62,0),MATCH(Y$1&amp;$R1011,$AF$1:$CM$1&amp;$AF$2:$CM$2,0))*VLOOKUP($Q1011,$C$17:$M$20,COUNTBLANK($D$15:I$15)+1,FALSE)</f>
        <v>0</v>
      </c>
      <c r="Z1011" s="3">
        <f t="array" ref="Z1011">INDEX($AF$3:$CM$62,MATCH($S1011,$AE$3:$AE$62,0),MATCH(Z$1&amp;$R1011,$AF$1:$CM$1&amp;$AF$2:$CM$2,0))*VLOOKUP($Q1011,$C$17:$M$20,COUNTBLANK($D$15:J$15)+1,FALSE)</f>
        <v>0.32</v>
      </c>
      <c r="AA1011" s="3">
        <f t="array" ref="AA1011">INDEX($AF$3:$CM$62,MATCH($S1011,$AE$3:$AE$62,0),MATCH(AA$1&amp;$R1011,$AF$1:$CM$1&amp;$AF$2:$CM$2,0))*VLOOKUP($Q1011,$C$17:$M$20,COUNTBLANK($D$15:K$15)+1,FALSE)</f>
        <v>0.32</v>
      </c>
      <c r="AB1011" s="3">
        <f t="array" ref="AB1011">INDEX($AF$3:$CM$62,MATCH($S1011,$AE$3:$AE$62,0),MATCH(AB$1&amp;$R1011,$AF$1:$CM$1&amp;$AF$2:$CM$2,0))*VLOOKUP($Q1011,$C$17:$M$20,COUNTBLANK($D$15:L$15)+1,FALSE)</f>
        <v>0</v>
      </c>
      <c r="AC1011" s="3">
        <f t="array" ref="AC1011">INDEX($AF$3:$CM$62,MATCH($S1011,$AE$3:$AE$62,0),MATCH(AC$1&amp;$R1011,$AF$1:$CM$1&amp;$AF$2:$CM$2,0))*VLOOKUP($Q1011,$C$17:$M$20,COUNTBLANK($D$15:M$15)+1,FALSE)</f>
        <v>0</v>
      </c>
    </row>
    <row r="1012" spans="17:29" x14ac:dyDescent="0.2">
      <c r="Q1012" t="s">
        <v>421</v>
      </c>
      <c r="R1012">
        <f t="shared" si="157"/>
        <v>5</v>
      </c>
      <c r="S1012">
        <f t="shared" si="156"/>
        <v>50</v>
      </c>
      <c r="T1012" s="3">
        <f t="array" ref="T1012">INDEX($AF$3:$CM$62,MATCH($S1012,$AE$3:$AE$62,0),MATCH(T$1&amp;$R1012,$AF$1:$CM$1&amp;$AF$2:$CM$2,0))*VLOOKUP($Q1012,$C$17:$M$20,COUNTBLANK($D$15:D$15)+1,FALSE)</f>
        <v>400</v>
      </c>
      <c r="U1012" s="3">
        <f t="array" ref="U1012">INDEX($AF$3:$CM$62,MATCH($S1012,$AE$3:$AE$62,0),MATCH(U$1&amp;$R1012,$AF$1:$CM$1&amp;$AF$2:$CM$2,0))*VLOOKUP($Q1012,$C$17:$M$20,COUNTBLANK($D$15:E$15)+1,FALSE)</f>
        <v>0</v>
      </c>
      <c r="V1012" s="3">
        <f t="array" ref="V1012">INDEX($AF$3:$CM$62,MATCH($S1012,$AE$3:$AE$62,0),MATCH(V$1&amp;$R1012,$AF$1:$CM$1&amp;$AF$2:$CM$2,0))*VLOOKUP($Q1012,$C$17:$M$20,COUNTBLANK($D$15:F$15)+1,FALSE)</f>
        <v>800</v>
      </c>
      <c r="W1012" s="3">
        <f t="array" ref="W1012">INDEX($AF$3:$CM$62,MATCH($S1012,$AE$3:$AE$62,0),MATCH(W$1&amp;$R1012,$AF$1:$CM$1&amp;$AF$2:$CM$2,0))*VLOOKUP($Q1012,$C$17:$M$20,COUNTBLANK($D$15:G$15)+1,FALSE)</f>
        <v>0</v>
      </c>
      <c r="X1012" s="3">
        <f t="array" ref="X1012">INDEX($AF$3:$CM$62,MATCH($S1012,$AE$3:$AE$62,0),MATCH(X$1&amp;$R1012,$AF$1:$CM$1&amp;$AF$2:$CM$2,0))*VLOOKUP($Q1012,$C$17:$M$20,COUNTBLANK($D$15:H$15)+1,FALSE)</f>
        <v>0</v>
      </c>
      <c r="Y1012" s="3">
        <f t="array" ref="Y1012">INDEX($AF$3:$CM$62,MATCH($S1012,$AE$3:$AE$62,0),MATCH(Y$1&amp;$R1012,$AF$1:$CM$1&amp;$AF$2:$CM$2,0))*VLOOKUP($Q1012,$C$17:$M$20,COUNTBLANK($D$15:I$15)+1,FALSE)</f>
        <v>0</v>
      </c>
      <c r="Z1012" s="3">
        <f t="array" ref="Z1012">INDEX($AF$3:$CM$62,MATCH($S1012,$AE$3:$AE$62,0),MATCH(Z$1&amp;$R1012,$AF$1:$CM$1&amp;$AF$2:$CM$2,0))*VLOOKUP($Q1012,$C$17:$M$20,COUNTBLANK($D$15:J$15)+1,FALSE)</f>
        <v>0.40000000000000008</v>
      </c>
      <c r="AA1012" s="3">
        <f t="array" ref="AA1012">INDEX($AF$3:$CM$62,MATCH($S1012,$AE$3:$AE$62,0),MATCH(AA$1&amp;$R1012,$AF$1:$CM$1&amp;$AF$2:$CM$2,0))*VLOOKUP($Q1012,$C$17:$M$20,COUNTBLANK($D$15:K$15)+1,FALSE)</f>
        <v>0.40000000000000008</v>
      </c>
      <c r="AB1012" s="3">
        <f t="array" ref="AB1012">INDEX($AF$3:$CM$62,MATCH($S1012,$AE$3:$AE$62,0),MATCH(AB$1&amp;$R1012,$AF$1:$CM$1&amp;$AF$2:$CM$2,0))*VLOOKUP($Q1012,$C$17:$M$20,COUNTBLANK($D$15:L$15)+1,FALSE)</f>
        <v>0</v>
      </c>
      <c r="AC1012" s="3">
        <f t="array" ref="AC1012">INDEX($AF$3:$CM$62,MATCH($S1012,$AE$3:$AE$62,0),MATCH(AC$1&amp;$R1012,$AF$1:$CM$1&amp;$AF$2:$CM$2,0))*VLOOKUP($Q1012,$C$17:$M$20,COUNTBLANK($D$15:M$15)+1,FALSE)</f>
        <v>0</v>
      </c>
    </row>
    <row r="1013" spans="17:29" x14ac:dyDescent="0.2">
      <c r="Q1013" t="s">
        <v>421</v>
      </c>
      <c r="R1013">
        <f t="shared" si="157"/>
        <v>5</v>
      </c>
      <c r="S1013">
        <f t="shared" si="156"/>
        <v>51</v>
      </c>
      <c r="T1013" s="3">
        <f t="array" ref="T1013">INDEX($AF$3:$CM$62,MATCH($S1013,$AE$3:$AE$62,0),MATCH(T$1&amp;$R1013,$AF$1:$CM$1&amp;$AF$2:$CM$2,0))*VLOOKUP($Q1013,$C$17:$M$20,COUNTBLANK($D$15:D$15)+1,FALSE)</f>
        <v>408</v>
      </c>
      <c r="U1013" s="3">
        <f t="array" ref="U1013">INDEX($AF$3:$CM$62,MATCH($S1013,$AE$3:$AE$62,0),MATCH(U$1&amp;$R1013,$AF$1:$CM$1&amp;$AF$2:$CM$2,0))*VLOOKUP($Q1013,$C$17:$M$20,COUNTBLANK($D$15:E$15)+1,FALSE)</f>
        <v>0</v>
      </c>
      <c r="V1013" s="3">
        <f t="array" ref="V1013">INDEX($AF$3:$CM$62,MATCH($S1013,$AE$3:$AE$62,0),MATCH(V$1&amp;$R1013,$AF$1:$CM$1&amp;$AF$2:$CM$2,0))*VLOOKUP($Q1013,$C$17:$M$20,COUNTBLANK($D$15:F$15)+1,FALSE)</f>
        <v>816</v>
      </c>
      <c r="W1013" s="3">
        <f t="array" ref="W1013">INDEX($AF$3:$CM$62,MATCH($S1013,$AE$3:$AE$62,0),MATCH(W$1&amp;$R1013,$AF$1:$CM$1&amp;$AF$2:$CM$2,0))*VLOOKUP($Q1013,$C$17:$M$20,COUNTBLANK($D$15:G$15)+1,FALSE)</f>
        <v>0</v>
      </c>
      <c r="X1013" s="3">
        <f t="array" ref="X1013">INDEX($AF$3:$CM$62,MATCH($S1013,$AE$3:$AE$62,0),MATCH(X$1&amp;$R1013,$AF$1:$CM$1&amp;$AF$2:$CM$2,0))*VLOOKUP($Q1013,$C$17:$M$20,COUNTBLANK($D$15:H$15)+1,FALSE)</f>
        <v>0</v>
      </c>
      <c r="Y1013" s="3">
        <f t="array" ref="Y1013">INDEX($AF$3:$CM$62,MATCH($S1013,$AE$3:$AE$62,0),MATCH(Y$1&amp;$R1013,$AF$1:$CM$1&amp;$AF$2:$CM$2,0))*VLOOKUP($Q1013,$C$17:$M$20,COUNTBLANK($D$15:I$15)+1,FALSE)</f>
        <v>0</v>
      </c>
      <c r="Z1013" s="3">
        <f t="array" ref="Z1013">INDEX($AF$3:$CM$62,MATCH($S1013,$AE$3:$AE$62,0),MATCH(Z$1&amp;$R1013,$AF$1:$CM$1&amp;$AF$2:$CM$2,0))*VLOOKUP($Q1013,$C$17:$M$20,COUNTBLANK($D$15:J$15)+1,FALSE)</f>
        <v>0.40000000000000008</v>
      </c>
      <c r="AA1013" s="3">
        <f t="array" ref="AA1013">INDEX($AF$3:$CM$62,MATCH($S1013,$AE$3:$AE$62,0),MATCH(AA$1&amp;$R1013,$AF$1:$CM$1&amp;$AF$2:$CM$2,0))*VLOOKUP($Q1013,$C$17:$M$20,COUNTBLANK($D$15:K$15)+1,FALSE)</f>
        <v>0.40000000000000008</v>
      </c>
      <c r="AB1013" s="3">
        <f t="array" ref="AB1013">INDEX($AF$3:$CM$62,MATCH($S1013,$AE$3:$AE$62,0),MATCH(AB$1&amp;$R1013,$AF$1:$CM$1&amp;$AF$2:$CM$2,0))*VLOOKUP($Q1013,$C$17:$M$20,COUNTBLANK($D$15:L$15)+1,FALSE)</f>
        <v>0</v>
      </c>
      <c r="AC1013" s="3">
        <f t="array" ref="AC1013">INDEX($AF$3:$CM$62,MATCH($S1013,$AE$3:$AE$62,0),MATCH(AC$1&amp;$R1013,$AF$1:$CM$1&amp;$AF$2:$CM$2,0))*VLOOKUP($Q1013,$C$17:$M$20,COUNTBLANK($D$15:M$15)+1,FALSE)</f>
        <v>0</v>
      </c>
    </row>
    <row r="1014" spans="17:29" x14ac:dyDescent="0.2">
      <c r="Q1014" t="s">
        <v>421</v>
      </c>
      <c r="R1014">
        <f t="shared" si="157"/>
        <v>5</v>
      </c>
      <c r="S1014">
        <f t="shared" si="156"/>
        <v>52</v>
      </c>
      <c r="T1014" s="3">
        <f t="array" ref="T1014">INDEX($AF$3:$CM$62,MATCH($S1014,$AE$3:$AE$62,0),MATCH(T$1&amp;$R1014,$AF$1:$CM$1&amp;$AF$2:$CM$2,0))*VLOOKUP($Q1014,$C$17:$M$20,COUNTBLANK($D$15:D$15)+1,FALSE)</f>
        <v>416</v>
      </c>
      <c r="U1014" s="3">
        <f t="array" ref="U1014">INDEX($AF$3:$CM$62,MATCH($S1014,$AE$3:$AE$62,0),MATCH(U$1&amp;$R1014,$AF$1:$CM$1&amp;$AF$2:$CM$2,0))*VLOOKUP($Q1014,$C$17:$M$20,COUNTBLANK($D$15:E$15)+1,FALSE)</f>
        <v>0</v>
      </c>
      <c r="V1014" s="3">
        <f t="array" ref="V1014">INDEX($AF$3:$CM$62,MATCH($S1014,$AE$3:$AE$62,0),MATCH(V$1&amp;$R1014,$AF$1:$CM$1&amp;$AF$2:$CM$2,0))*VLOOKUP($Q1014,$C$17:$M$20,COUNTBLANK($D$15:F$15)+1,FALSE)</f>
        <v>832</v>
      </c>
      <c r="W1014" s="3">
        <f t="array" ref="W1014">INDEX($AF$3:$CM$62,MATCH($S1014,$AE$3:$AE$62,0),MATCH(W$1&amp;$R1014,$AF$1:$CM$1&amp;$AF$2:$CM$2,0))*VLOOKUP($Q1014,$C$17:$M$20,COUNTBLANK($D$15:G$15)+1,FALSE)</f>
        <v>0</v>
      </c>
      <c r="X1014" s="3">
        <f t="array" ref="X1014">INDEX($AF$3:$CM$62,MATCH($S1014,$AE$3:$AE$62,0),MATCH(X$1&amp;$R1014,$AF$1:$CM$1&amp;$AF$2:$CM$2,0))*VLOOKUP($Q1014,$C$17:$M$20,COUNTBLANK($D$15:H$15)+1,FALSE)</f>
        <v>0</v>
      </c>
      <c r="Y1014" s="3">
        <f t="array" ref="Y1014">INDEX($AF$3:$CM$62,MATCH($S1014,$AE$3:$AE$62,0),MATCH(Y$1&amp;$R1014,$AF$1:$CM$1&amp;$AF$2:$CM$2,0))*VLOOKUP($Q1014,$C$17:$M$20,COUNTBLANK($D$15:I$15)+1,FALSE)</f>
        <v>0</v>
      </c>
      <c r="Z1014" s="3">
        <f t="array" ref="Z1014">INDEX($AF$3:$CM$62,MATCH($S1014,$AE$3:$AE$62,0),MATCH(Z$1&amp;$R1014,$AF$1:$CM$1&amp;$AF$2:$CM$2,0))*VLOOKUP($Q1014,$C$17:$M$20,COUNTBLANK($D$15:J$15)+1,FALSE)</f>
        <v>0.40000000000000008</v>
      </c>
      <c r="AA1014" s="3">
        <f t="array" ref="AA1014">INDEX($AF$3:$CM$62,MATCH($S1014,$AE$3:$AE$62,0),MATCH(AA$1&amp;$R1014,$AF$1:$CM$1&amp;$AF$2:$CM$2,0))*VLOOKUP($Q1014,$C$17:$M$20,COUNTBLANK($D$15:K$15)+1,FALSE)</f>
        <v>0.40000000000000008</v>
      </c>
      <c r="AB1014" s="3">
        <f t="array" ref="AB1014">INDEX($AF$3:$CM$62,MATCH($S1014,$AE$3:$AE$62,0),MATCH(AB$1&amp;$R1014,$AF$1:$CM$1&amp;$AF$2:$CM$2,0))*VLOOKUP($Q1014,$C$17:$M$20,COUNTBLANK($D$15:L$15)+1,FALSE)</f>
        <v>0</v>
      </c>
      <c r="AC1014" s="3">
        <f t="array" ref="AC1014">INDEX($AF$3:$CM$62,MATCH($S1014,$AE$3:$AE$62,0),MATCH(AC$1&amp;$R1014,$AF$1:$CM$1&amp;$AF$2:$CM$2,0))*VLOOKUP($Q1014,$C$17:$M$20,COUNTBLANK($D$15:M$15)+1,FALSE)</f>
        <v>0</v>
      </c>
    </row>
    <row r="1015" spans="17:29" x14ac:dyDescent="0.2">
      <c r="Q1015" t="s">
        <v>421</v>
      </c>
      <c r="R1015">
        <f t="shared" si="157"/>
        <v>5</v>
      </c>
      <c r="S1015">
        <f t="shared" si="156"/>
        <v>53</v>
      </c>
      <c r="T1015" s="3">
        <f t="array" ref="T1015">INDEX($AF$3:$CM$62,MATCH($S1015,$AE$3:$AE$62,0),MATCH(T$1&amp;$R1015,$AF$1:$CM$1&amp;$AF$2:$CM$2,0))*VLOOKUP($Q1015,$C$17:$M$20,COUNTBLANK($D$15:D$15)+1,FALSE)</f>
        <v>424</v>
      </c>
      <c r="U1015" s="3">
        <f t="array" ref="U1015">INDEX($AF$3:$CM$62,MATCH($S1015,$AE$3:$AE$62,0),MATCH(U$1&amp;$R1015,$AF$1:$CM$1&amp;$AF$2:$CM$2,0))*VLOOKUP($Q1015,$C$17:$M$20,COUNTBLANK($D$15:E$15)+1,FALSE)</f>
        <v>0</v>
      </c>
      <c r="V1015" s="3">
        <f t="array" ref="V1015">INDEX($AF$3:$CM$62,MATCH($S1015,$AE$3:$AE$62,0),MATCH(V$1&amp;$R1015,$AF$1:$CM$1&amp;$AF$2:$CM$2,0))*VLOOKUP($Q1015,$C$17:$M$20,COUNTBLANK($D$15:F$15)+1,FALSE)</f>
        <v>848</v>
      </c>
      <c r="W1015" s="3">
        <f t="array" ref="W1015">INDEX($AF$3:$CM$62,MATCH($S1015,$AE$3:$AE$62,0),MATCH(W$1&amp;$R1015,$AF$1:$CM$1&amp;$AF$2:$CM$2,0))*VLOOKUP($Q1015,$C$17:$M$20,COUNTBLANK($D$15:G$15)+1,FALSE)</f>
        <v>0</v>
      </c>
      <c r="X1015" s="3">
        <f t="array" ref="X1015">INDEX($AF$3:$CM$62,MATCH($S1015,$AE$3:$AE$62,0),MATCH(X$1&amp;$R1015,$AF$1:$CM$1&amp;$AF$2:$CM$2,0))*VLOOKUP($Q1015,$C$17:$M$20,COUNTBLANK($D$15:H$15)+1,FALSE)</f>
        <v>0</v>
      </c>
      <c r="Y1015" s="3">
        <f t="array" ref="Y1015">INDEX($AF$3:$CM$62,MATCH($S1015,$AE$3:$AE$62,0),MATCH(Y$1&amp;$R1015,$AF$1:$CM$1&amp;$AF$2:$CM$2,0))*VLOOKUP($Q1015,$C$17:$M$20,COUNTBLANK($D$15:I$15)+1,FALSE)</f>
        <v>0</v>
      </c>
      <c r="Z1015" s="3">
        <f t="array" ref="Z1015">INDEX($AF$3:$CM$62,MATCH($S1015,$AE$3:$AE$62,0),MATCH(Z$1&amp;$R1015,$AF$1:$CM$1&amp;$AF$2:$CM$2,0))*VLOOKUP($Q1015,$C$17:$M$20,COUNTBLANK($D$15:J$15)+1,FALSE)</f>
        <v>0.40000000000000008</v>
      </c>
      <c r="AA1015" s="3">
        <f t="array" ref="AA1015">INDEX($AF$3:$CM$62,MATCH($S1015,$AE$3:$AE$62,0),MATCH(AA$1&amp;$R1015,$AF$1:$CM$1&amp;$AF$2:$CM$2,0))*VLOOKUP($Q1015,$C$17:$M$20,COUNTBLANK($D$15:K$15)+1,FALSE)</f>
        <v>0.40000000000000008</v>
      </c>
      <c r="AB1015" s="3">
        <f t="array" ref="AB1015">INDEX($AF$3:$CM$62,MATCH($S1015,$AE$3:$AE$62,0),MATCH(AB$1&amp;$R1015,$AF$1:$CM$1&amp;$AF$2:$CM$2,0))*VLOOKUP($Q1015,$C$17:$M$20,COUNTBLANK($D$15:L$15)+1,FALSE)</f>
        <v>0</v>
      </c>
      <c r="AC1015" s="3">
        <f t="array" ref="AC1015">INDEX($AF$3:$CM$62,MATCH($S1015,$AE$3:$AE$62,0),MATCH(AC$1&amp;$R1015,$AF$1:$CM$1&amp;$AF$2:$CM$2,0))*VLOOKUP($Q1015,$C$17:$M$20,COUNTBLANK($D$15:M$15)+1,FALSE)</f>
        <v>0</v>
      </c>
    </row>
    <row r="1016" spans="17:29" x14ac:dyDescent="0.2">
      <c r="Q1016" t="s">
        <v>421</v>
      </c>
      <c r="R1016">
        <f t="shared" si="157"/>
        <v>5</v>
      </c>
      <c r="S1016">
        <f t="shared" si="156"/>
        <v>54</v>
      </c>
      <c r="T1016" s="3">
        <f t="array" ref="T1016">INDEX($AF$3:$CM$62,MATCH($S1016,$AE$3:$AE$62,0),MATCH(T$1&amp;$R1016,$AF$1:$CM$1&amp;$AF$2:$CM$2,0))*VLOOKUP($Q1016,$C$17:$M$20,COUNTBLANK($D$15:D$15)+1,FALSE)</f>
        <v>432</v>
      </c>
      <c r="U1016" s="3">
        <f t="array" ref="U1016">INDEX($AF$3:$CM$62,MATCH($S1016,$AE$3:$AE$62,0),MATCH(U$1&amp;$R1016,$AF$1:$CM$1&amp;$AF$2:$CM$2,0))*VLOOKUP($Q1016,$C$17:$M$20,COUNTBLANK($D$15:E$15)+1,FALSE)</f>
        <v>0</v>
      </c>
      <c r="V1016" s="3">
        <f t="array" ref="V1016">INDEX($AF$3:$CM$62,MATCH($S1016,$AE$3:$AE$62,0),MATCH(V$1&amp;$R1016,$AF$1:$CM$1&amp;$AF$2:$CM$2,0))*VLOOKUP($Q1016,$C$17:$M$20,COUNTBLANK($D$15:F$15)+1,FALSE)</f>
        <v>864</v>
      </c>
      <c r="W1016" s="3">
        <f t="array" ref="W1016">INDEX($AF$3:$CM$62,MATCH($S1016,$AE$3:$AE$62,0),MATCH(W$1&amp;$R1016,$AF$1:$CM$1&amp;$AF$2:$CM$2,0))*VLOOKUP($Q1016,$C$17:$M$20,COUNTBLANK($D$15:G$15)+1,FALSE)</f>
        <v>0</v>
      </c>
      <c r="X1016" s="3">
        <f t="array" ref="X1016">INDEX($AF$3:$CM$62,MATCH($S1016,$AE$3:$AE$62,0),MATCH(X$1&amp;$R1016,$AF$1:$CM$1&amp;$AF$2:$CM$2,0))*VLOOKUP($Q1016,$C$17:$M$20,COUNTBLANK($D$15:H$15)+1,FALSE)</f>
        <v>0</v>
      </c>
      <c r="Y1016" s="3">
        <f t="array" ref="Y1016">INDEX($AF$3:$CM$62,MATCH($S1016,$AE$3:$AE$62,0),MATCH(Y$1&amp;$R1016,$AF$1:$CM$1&amp;$AF$2:$CM$2,0))*VLOOKUP($Q1016,$C$17:$M$20,COUNTBLANK($D$15:I$15)+1,FALSE)</f>
        <v>0</v>
      </c>
      <c r="Z1016" s="3">
        <f t="array" ref="Z1016">INDEX($AF$3:$CM$62,MATCH($S1016,$AE$3:$AE$62,0),MATCH(Z$1&amp;$R1016,$AF$1:$CM$1&amp;$AF$2:$CM$2,0))*VLOOKUP($Q1016,$C$17:$M$20,COUNTBLANK($D$15:J$15)+1,FALSE)</f>
        <v>0.40000000000000008</v>
      </c>
      <c r="AA1016" s="3">
        <f t="array" ref="AA1016">INDEX($AF$3:$CM$62,MATCH($S1016,$AE$3:$AE$62,0),MATCH(AA$1&amp;$R1016,$AF$1:$CM$1&amp;$AF$2:$CM$2,0))*VLOOKUP($Q1016,$C$17:$M$20,COUNTBLANK($D$15:K$15)+1,FALSE)</f>
        <v>0.40000000000000008</v>
      </c>
      <c r="AB1016" s="3">
        <f t="array" ref="AB1016">INDEX($AF$3:$CM$62,MATCH($S1016,$AE$3:$AE$62,0),MATCH(AB$1&amp;$R1016,$AF$1:$CM$1&amp;$AF$2:$CM$2,0))*VLOOKUP($Q1016,$C$17:$M$20,COUNTBLANK($D$15:L$15)+1,FALSE)</f>
        <v>0</v>
      </c>
      <c r="AC1016" s="3">
        <f t="array" ref="AC1016">INDEX($AF$3:$CM$62,MATCH($S1016,$AE$3:$AE$62,0),MATCH(AC$1&amp;$R1016,$AF$1:$CM$1&amp;$AF$2:$CM$2,0))*VLOOKUP($Q1016,$C$17:$M$20,COUNTBLANK($D$15:M$15)+1,FALSE)</f>
        <v>0</v>
      </c>
    </row>
    <row r="1017" spans="17:29" x14ac:dyDescent="0.2">
      <c r="Q1017" t="s">
        <v>421</v>
      </c>
      <c r="R1017">
        <f t="shared" si="157"/>
        <v>5</v>
      </c>
      <c r="S1017">
        <f t="shared" si="156"/>
        <v>55</v>
      </c>
      <c r="T1017" s="3">
        <f t="array" ref="T1017">INDEX($AF$3:$CM$62,MATCH($S1017,$AE$3:$AE$62,0),MATCH(T$1&amp;$R1017,$AF$1:$CM$1&amp;$AF$2:$CM$2,0))*VLOOKUP($Q1017,$C$17:$M$20,COUNTBLANK($D$15:D$15)+1,FALSE)</f>
        <v>440</v>
      </c>
      <c r="U1017" s="3">
        <f t="array" ref="U1017">INDEX($AF$3:$CM$62,MATCH($S1017,$AE$3:$AE$62,0),MATCH(U$1&amp;$R1017,$AF$1:$CM$1&amp;$AF$2:$CM$2,0))*VLOOKUP($Q1017,$C$17:$M$20,COUNTBLANK($D$15:E$15)+1,FALSE)</f>
        <v>0</v>
      </c>
      <c r="V1017" s="3">
        <f t="array" ref="V1017">INDEX($AF$3:$CM$62,MATCH($S1017,$AE$3:$AE$62,0),MATCH(V$1&amp;$R1017,$AF$1:$CM$1&amp;$AF$2:$CM$2,0))*VLOOKUP($Q1017,$C$17:$M$20,COUNTBLANK($D$15:F$15)+1,FALSE)</f>
        <v>880</v>
      </c>
      <c r="W1017" s="3">
        <f t="array" ref="W1017">INDEX($AF$3:$CM$62,MATCH($S1017,$AE$3:$AE$62,0),MATCH(W$1&amp;$R1017,$AF$1:$CM$1&amp;$AF$2:$CM$2,0))*VLOOKUP($Q1017,$C$17:$M$20,COUNTBLANK($D$15:G$15)+1,FALSE)</f>
        <v>0</v>
      </c>
      <c r="X1017" s="3">
        <f t="array" ref="X1017">INDEX($AF$3:$CM$62,MATCH($S1017,$AE$3:$AE$62,0),MATCH(X$1&amp;$R1017,$AF$1:$CM$1&amp;$AF$2:$CM$2,0))*VLOOKUP($Q1017,$C$17:$M$20,COUNTBLANK($D$15:H$15)+1,FALSE)</f>
        <v>0</v>
      </c>
      <c r="Y1017" s="3">
        <f t="array" ref="Y1017">INDEX($AF$3:$CM$62,MATCH($S1017,$AE$3:$AE$62,0),MATCH(Y$1&amp;$R1017,$AF$1:$CM$1&amp;$AF$2:$CM$2,0))*VLOOKUP($Q1017,$C$17:$M$20,COUNTBLANK($D$15:I$15)+1,FALSE)</f>
        <v>0</v>
      </c>
      <c r="Z1017" s="3">
        <f t="array" ref="Z1017">INDEX($AF$3:$CM$62,MATCH($S1017,$AE$3:$AE$62,0),MATCH(Z$1&amp;$R1017,$AF$1:$CM$1&amp;$AF$2:$CM$2,0))*VLOOKUP($Q1017,$C$17:$M$20,COUNTBLANK($D$15:J$15)+1,FALSE)</f>
        <v>0.40000000000000008</v>
      </c>
      <c r="AA1017" s="3">
        <f t="array" ref="AA1017">INDEX($AF$3:$CM$62,MATCH($S1017,$AE$3:$AE$62,0),MATCH(AA$1&amp;$R1017,$AF$1:$CM$1&amp;$AF$2:$CM$2,0))*VLOOKUP($Q1017,$C$17:$M$20,COUNTBLANK($D$15:K$15)+1,FALSE)</f>
        <v>0.40000000000000008</v>
      </c>
      <c r="AB1017" s="3">
        <f t="array" ref="AB1017">INDEX($AF$3:$CM$62,MATCH($S1017,$AE$3:$AE$62,0),MATCH(AB$1&amp;$R1017,$AF$1:$CM$1&amp;$AF$2:$CM$2,0))*VLOOKUP($Q1017,$C$17:$M$20,COUNTBLANK($D$15:L$15)+1,FALSE)</f>
        <v>0</v>
      </c>
      <c r="AC1017" s="3">
        <f t="array" ref="AC1017">INDEX($AF$3:$CM$62,MATCH($S1017,$AE$3:$AE$62,0),MATCH(AC$1&amp;$R1017,$AF$1:$CM$1&amp;$AF$2:$CM$2,0))*VLOOKUP($Q1017,$C$17:$M$20,COUNTBLANK($D$15:M$15)+1,FALSE)</f>
        <v>0</v>
      </c>
    </row>
    <row r="1018" spans="17:29" x14ac:dyDescent="0.2">
      <c r="Q1018" t="s">
        <v>421</v>
      </c>
      <c r="R1018">
        <f t="shared" si="157"/>
        <v>5</v>
      </c>
      <c r="S1018">
        <f t="shared" si="156"/>
        <v>56</v>
      </c>
      <c r="T1018" s="3">
        <f t="array" ref="T1018">INDEX($AF$3:$CM$62,MATCH($S1018,$AE$3:$AE$62,0),MATCH(T$1&amp;$R1018,$AF$1:$CM$1&amp;$AF$2:$CM$2,0))*VLOOKUP($Q1018,$C$17:$M$20,COUNTBLANK($D$15:D$15)+1,FALSE)</f>
        <v>448</v>
      </c>
      <c r="U1018" s="3">
        <f t="array" ref="U1018">INDEX($AF$3:$CM$62,MATCH($S1018,$AE$3:$AE$62,0),MATCH(U$1&amp;$R1018,$AF$1:$CM$1&amp;$AF$2:$CM$2,0))*VLOOKUP($Q1018,$C$17:$M$20,COUNTBLANK($D$15:E$15)+1,FALSE)</f>
        <v>0</v>
      </c>
      <c r="V1018" s="3">
        <f t="array" ref="V1018">INDEX($AF$3:$CM$62,MATCH($S1018,$AE$3:$AE$62,0),MATCH(V$1&amp;$R1018,$AF$1:$CM$1&amp;$AF$2:$CM$2,0))*VLOOKUP($Q1018,$C$17:$M$20,COUNTBLANK($D$15:F$15)+1,FALSE)</f>
        <v>896</v>
      </c>
      <c r="W1018" s="3">
        <f t="array" ref="W1018">INDEX($AF$3:$CM$62,MATCH($S1018,$AE$3:$AE$62,0),MATCH(W$1&amp;$R1018,$AF$1:$CM$1&amp;$AF$2:$CM$2,0))*VLOOKUP($Q1018,$C$17:$M$20,COUNTBLANK($D$15:G$15)+1,FALSE)</f>
        <v>0</v>
      </c>
      <c r="X1018" s="3">
        <f t="array" ref="X1018">INDEX($AF$3:$CM$62,MATCH($S1018,$AE$3:$AE$62,0),MATCH(X$1&amp;$R1018,$AF$1:$CM$1&amp;$AF$2:$CM$2,0))*VLOOKUP($Q1018,$C$17:$M$20,COUNTBLANK($D$15:H$15)+1,FALSE)</f>
        <v>0</v>
      </c>
      <c r="Y1018" s="3">
        <f t="array" ref="Y1018">INDEX($AF$3:$CM$62,MATCH($S1018,$AE$3:$AE$62,0),MATCH(Y$1&amp;$R1018,$AF$1:$CM$1&amp;$AF$2:$CM$2,0))*VLOOKUP($Q1018,$C$17:$M$20,COUNTBLANK($D$15:I$15)+1,FALSE)</f>
        <v>0</v>
      </c>
      <c r="Z1018" s="3">
        <f t="array" ref="Z1018">INDEX($AF$3:$CM$62,MATCH($S1018,$AE$3:$AE$62,0),MATCH(Z$1&amp;$R1018,$AF$1:$CM$1&amp;$AF$2:$CM$2,0))*VLOOKUP($Q1018,$C$17:$M$20,COUNTBLANK($D$15:J$15)+1,FALSE)</f>
        <v>0.40000000000000008</v>
      </c>
      <c r="AA1018" s="3">
        <f t="array" ref="AA1018">INDEX($AF$3:$CM$62,MATCH($S1018,$AE$3:$AE$62,0),MATCH(AA$1&amp;$R1018,$AF$1:$CM$1&amp;$AF$2:$CM$2,0))*VLOOKUP($Q1018,$C$17:$M$20,COUNTBLANK($D$15:K$15)+1,FALSE)</f>
        <v>0.40000000000000008</v>
      </c>
      <c r="AB1018" s="3">
        <f t="array" ref="AB1018">INDEX($AF$3:$CM$62,MATCH($S1018,$AE$3:$AE$62,0),MATCH(AB$1&amp;$R1018,$AF$1:$CM$1&amp;$AF$2:$CM$2,0))*VLOOKUP($Q1018,$C$17:$M$20,COUNTBLANK($D$15:L$15)+1,FALSE)</f>
        <v>0</v>
      </c>
      <c r="AC1018" s="3">
        <f t="array" ref="AC1018">INDEX($AF$3:$CM$62,MATCH($S1018,$AE$3:$AE$62,0),MATCH(AC$1&amp;$R1018,$AF$1:$CM$1&amp;$AF$2:$CM$2,0))*VLOOKUP($Q1018,$C$17:$M$20,COUNTBLANK($D$15:M$15)+1,FALSE)</f>
        <v>0</v>
      </c>
    </row>
    <row r="1019" spans="17:29" x14ac:dyDescent="0.2">
      <c r="Q1019" t="s">
        <v>421</v>
      </c>
      <c r="R1019">
        <f t="shared" si="157"/>
        <v>5</v>
      </c>
      <c r="S1019">
        <f t="shared" si="156"/>
        <v>57</v>
      </c>
      <c r="T1019" s="3">
        <f t="array" ref="T1019">INDEX($AF$3:$CM$62,MATCH($S1019,$AE$3:$AE$62,0),MATCH(T$1&amp;$R1019,$AF$1:$CM$1&amp;$AF$2:$CM$2,0))*VLOOKUP($Q1019,$C$17:$M$20,COUNTBLANK($D$15:D$15)+1,FALSE)</f>
        <v>456</v>
      </c>
      <c r="U1019" s="3">
        <f t="array" ref="U1019">INDEX($AF$3:$CM$62,MATCH($S1019,$AE$3:$AE$62,0),MATCH(U$1&amp;$R1019,$AF$1:$CM$1&amp;$AF$2:$CM$2,0))*VLOOKUP($Q1019,$C$17:$M$20,COUNTBLANK($D$15:E$15)+1,FALSE)</f>
        <v>0</v>
      </c>
      <c r="V1019" s="3">
        <f t="array" ref="V1019">INDEX($AF$3:$CM$62,MATCH($S1019,$AE$3:$AE$62,0),MATCH(V$1&amp;$R1019,$AF$1:$CM$1&amp;$AF$2:$CM$2,0))*VLOOKUP($Q1019,$C$17:$M$20,COUNTBLANK($D$15:F$15)+1,FALSE)</f>
        <v>912</v>
      </c>
      <c r="W1019" s="3">
        <f t="array" ref="W1019">INDEX($AF$3:$CM$62,MATCH($S1019,$AE$3:$AE$62,0),MATCH(W$1&amp;$R1019,$AF$1:$CM$1&amp;$AF$2:$CM$2,0))*VLOOKUP($Q1019,$C$17:$M$20,COUNTBLANK($D$15:G$15)+1,FALSE)</f>
        <v>0</v>
      </c>
      <c r="X1019" s="3">
        <f t="array" ref="X1019">INDEX($AF$3:$CM$62,MATCH($S1019,$AE$3:$AE$62,0),MATCH(X$1&amp;$R1019,$AF$1:$CM$1&amp;$AF$2:$CM$2,0))*VLOOKUP($Q1019,$C$17:$M$20,COUNTBLANK($D$15:H$15)+1,FALSE)</f>
        <v>0</v>
      </c>
      <c r="Y1019" s="3">
        <f t="array" ref="Y1019">INDEX($AF$3:$CM$62,MATCH($S1019,$AE$3:$AE$62,0),MATCH(Y$1&amp;$R1019,$AF$1:$CM$1&amp;$AF$2:$CM$2,0))*VLOOKUP($Q1019,$C$17:$M$20,COUNTBLANK($D$15:I$15)+1,FALSE)</f>
        <v>0</v>
      </c>
      <c r="Z1019" s="3">
        <f t="array" ref="Z1019">INDEX($AF$3:$CM$62,MATCH($S1019,$AE$3:$AE$62,0),MATCH(Z$1&amp;$R1019,$AF$1:$CM$1&amp;$AF$2:$CM$2,0))*VLOOKUP($Q1019,$C$17:$M$20,COUNTBLANK($D$15:J$15)+1,FALSE)</f>
        <v>0.40000000000000008</v>
      </c>
      <c r="AA1019" s="3">
        <f t="array" ref="AA1019">INDEX($AF$3:$CM$62,MATCH($S1019,$AE$3:$AE$62,0),MATCH(AA$1&amp;$R1019,$AF$1:$CM$1&amp;$AF$2:$CM$2,0))*VLOOKUP($Q1019,$C$17:$M$20,COUNTBLANK($D$15:K$15)+1,FALSE)</f>
        <v>0.40000000000000008</v>
      </c>
      <c r="AB1019" s="3">
        <f t="array" ref="AB1019">INDEX($AF$3:$CM$62,MATCH($S1019,$AE$3:$AE$62,0),MATCH(AB$1&amp;$R1019,$AF$1:$CM$1&amp;$AF$2:$CM$2,0))*VLOOKUP($Q1019,$C$17:$M$20,COUNTBLANK($D$15:L$15)+1,FALSE)</f>
        <v>0</v>
      </c>
      <c r="AC1019" s="3">
        <f t="array" ref="AC1019">INDEX($AF$3:$CM$62,MATCH($S1019,$AE$3:$AE$62,0),MATCH(AC$1&amp;$R1019,$AF$1:$CM$1&amp;$AF$2:$CM$2,0))*VLOOKUP($Q1019,$C$17:$M$20,COUNTBLANK($D$15:M$15)+1,FALSE)</f>
        <v>0</v>
      </c>
    </row>
    <row r="1020" spans="17:29" x14ac:dyDescent="0.2">
      <c r="Q1020" t="s">
        <v>421</v>
      </c>
      <c r="R1020">
        <f t="shared" si="157"/>
        <v>5</v>
      </c>
      <c r="S1020">
        <f t="shared" si="156"/>
        <v>58</v>
      </c>
      <c r="T1020" s="3">
        <f t="array" ref="T1020">INDEX($AF$3:$CM$62,MATCH($S1020,$AE$3:$AE$62,0),MATCH(T$1&amp;$R1020,$AF$1:$CM$1&amp;$AF$2:$CM$2,0))*VLOOKUP($Q1020,$C$17:$M$20,COUNTBLANK($D$15:D$15)+1,FALSE)</f>
        <v>464</v>
      </c>
      <c r="U1020" s="3">
        <f t="array" ref="U1020">INDEX($AF$3:$CM$62,MATCH($S1020,$AE$3:$AE$62,0),MATCH(U$1&amp;$R1020,$AF$1:$CM$1&amp;$AF$2:$CM$2,0))*VLOOKUP($Q1020,$C$17:$M$20,COUNTBLANK($D$15:E$15)+1,FALSE)</f>
        <v>0</v>
      </c>
      <c r="V1020" s="3">
        <f t="array" ref="V1020">INDEX($AF$3:$CM$62,MATCH($S1020,$AE$3:$AE$62,0),MATCH(V$1&amp;$R1020,$AF$1:$CM$1&amp;$AF$2:$CM$2,0))*VLOOKUP($Q1020,$C$17:$M$20,COUNTBLANK($D$15:F$15)+1,FALSE)</f>
        <v>928</v>
      </c>
      <c r="W1020" s="3">
        <f t="array" ref="W1020">INDEX($AF$3:$CM$62,MATCH($S1020,$AE$3:$AE$62,0),MATCH(W$1&amp;$R1020,$AF$1:$CM$1&amp;$AF$2:$CM$2,0))*VLOOKUP($Q1020,$C$17:$M$20,COUNTBLANK($D$15:G$15)+1,FALSE)</f>
        <v>0</v>
      </c>
      <c r="X1020" s="3">
        <f t="array" ref="X1020">INDEX($AF$3:$CM$62,MATCH($S1020,$AE$3:$AE$62,0),MATCH(X$1&amp;$R1020,$AF$1:$CM$1&amp;$AF$2:$CM$2,0))*VLOOKUP($Q1020,$C$17:$M$20,COUNTBLANK($D$15:H$15)+1,FALSE)</f>
        <v>0</v>
      </c>
      <c r="Y1020" s="3">
        <f t="array" ref="Y1020">INDEX($AF$3:$CM$62,MATCH($S1020,$AE$3:$AE$62,0),MATCH(Y$1&amp;$R1020,$AF$1:$CM$1&amp;$AF$2:$CM$2,0))*VLOOKUP($Q1020,$C$17:$M$20,COUNTBLANK($D$15:I$15)+1,FALSE)</f>
        <v>0</v>
      </c>
      <c r="Z1020" s="3">
        <f t="array" ref="Z1020">INDEX($AF$3:$CM$62,MATCH($S1020,$AE$3:$AE$62,0),MATCH(Z$1&amp;$R1020,$AF$1:$CM$1&amp;$AF$2:$CM$2,0))*VLOOKUP($Q1020,$C$17:$M$20,COUNTBLANK($D$15:J$15)+1,FALSE)</f>
        <v>0.40000000000000008</v>
      </c>
      <c r="AA1020" s="3">
        <f t="array" ref="AA1020">INDEX($AF$3:$CM$62,MATCH($S1020,$AE$3:$AE$62,0),MATCH(AA$1&amp;$R1020,$AF$1:$CM$1&amp;$AF$2:$CM$2,0))*VLOOKUP($Q1020,$C$17:$M$20,COUNTBLANK($D$15:K$15)+1,FALSE)</f>
        <v>0.40000000000000008</v>
      </c>
      <c r="AB1020" s="3">
        <f t="array" ref="AB1020">INDEX($AF$3:$CM$62,MATCH($S1020,$AE$3:$AE$62,0),MATCH(AB$1&amp;$R1020,$AF$1:$CM$1&amp;$AF$2:$CM$2,0))*VLOOKUP($Q1020,$C$17:$M$20,COUNTBLANK($D$15:L$15)+1,FALSE)</f>
        <v>0</v>
      </c>
      <c r="AC1020" s="3">
        <f t="array" ref="AC1020">INDEX($AF$3:$CM$62,MATCH($S1020,$AE$3:$AE$62,0),MATCH(AC$1&amp;$R1020,$AF$1:$CM$1&amp;$AF$2:$CM$2,0))*VLOOKUP($Q1020,$C$17:$M$20,COUNTBLANK($D$15:M$15)+1,FALSE)</f>
        <v>0</v>
      </c>
    </row>
    <row r="1021" spans="17:29" x14ac:dyDescent="0.2">
      <c r="Q1021" t="s">
        <v>421</v>
      </c>
      <c r="R1021">
        <f t="shared" si="157"/>
        <v>5</v>
      </c>
      <c r="S1021">
        <f t="shared" si="156"/>
        <v>59</v>
      </c>
      <c r="T1021" s="3">
        <f t="array" ref="T1021">INDEX($AF$3:$CM$62,MATCH($S1021,$AE$3:$AE$62,0),MATCH(T$1&amp;$R1021,$AF$1:$CM$1&amp;$AF$2:$CM$2,0))*VLOOKUP($Q1021,$C$17:$M$20,COUNTBLANK($D$15:D$15)+1,FALSE)</f>
        <v>472</v>
      </c>
      <c r="U1021" s="3">
        <f t="array" ref="U1021">INDEX($AF$3:$CM$62,MATCH($S1021,$AE$3:$AE$62,0),MATCH(U$1&amp;$R1021,$AF$1:$CM$1&amp;$AF$2:$CM$2,0))*VLOOKUP($Q1021,$C$17:$M$20,COUNTBLANK($D$15:E$15)+1,FALSE)</f>
        <v>0</v>
      </c>
      <c r="V1021" s="3">
        <f t="array" ref="V1021">INDEX($AF$3:$CM$62,MATCH($S1021,$AE$3:$AE$62,0),MATCH(V$1&amp;$R1021,$AF$1:$CM$1&amp;$AF$2:$CM$2,0))*VLOOKUP($Q1021,$C$17:$M$20,COUNTBLANK($D$15:F$15)+1,FALSE)</f>
        <v>944</v>
      </c>
      <c r="W1021" s="3">
        <f t="array" ref="W1021">INDEX($AF$3:$CM$62,MATCH($S1021,$AE$3:$AE$62,0),MATCH(W$1&amp;$R1021,$AF$1:$CM$1&amp;$AF$2:$CM$2,0))*VLOOKUP($Q1021,$C$17:$M$20,COUNTBLANK($D$15:G$15)+1,FALSE)</f>
        <v>0</v>
      </c>
      <c r="X1021" s="3">
        <f t="array" ref="X1021">INDEX($AF$3:$CM$62,MATCH($S1021,$AE$3:$AE$62,0),MATCH(X$1&amp;$R1021,$AF$1:$CM$1&amp;$AF$2:$CM$2,0))*VLOOKUP($Q1021,$C$17:$M$20,COUNTBLANK($D$15:H$15)+1,FALSE)</f>
        <v>0</v>
      </c>
      <c r="Y1021" s="3">
        <f t="array" ref="Y1021">INDEX($AF$3:$CM$62,MATCH($S1021,$AE$3:$AE$62,0),MATCH(Y$1&amp;$R1021,$AF$1:$CM$1&amp;$AF$2:$CM$2,0))*VLOOKUP($Q1021,$C$17:$M$20,COUNTBLANK($D$15:I$15)+1,FALSE)</f>
        <v>0</v>
      </c>
      <c r="Z1021" s="3">
        <f t="array" ref="Z1021">INDEX($AF$3:$CM$62,MATCH($S1021,$AE$3:$AE$62,0),MATCH(Z$1&amp;$R1021,$AF$1:$CM$1&amp;$AF$2:$CM$2,0))*VLOOKUP($Q1021,$C$17:$M$20,COUNTBLANK($D$15:J$15)+1,FALSE)</f>
        <v>0.40000000000000008</v>
      </c>
      <c r="AA1021" s="3">
        <f t="array" ref="AA1021">INDEX($AF$3:$CM$62,MATCH($S1021,$AE$3:$AE$62,0),MATCH(AA$1&amp;$R1021,$AF$1:$CM$1&amp;$AF$2:$CM$2,0))*VLOOKUP($Q1021,$C$17:$M$20,COUNTBLANK($D$15:K$15)+1,FALSE)</f>
        <v>0.40000000000000008</v>
      </c>
      <c r="AB1021" s="3">
        <f t="array" ref="AB1021">INDEX($AF$3:$CM$62,MATCH($S1021,$AE$3:$AE$62,0),MATCH(AB$1&amp;$R1021,$AF$1:$CM$1&amp;$AF$2:$CM$2,0))*VLOOKUP($Q1021,$C$17:$M$20,COUNTBLANK($D$15:L$15)+1,FALSE)</f>
        <v>0</v>
      </c>
      <c r="AC1021" s="3">
        <f t="array" ref="AC1021">INDEX($AF$3:$CM$62,MATCH($S1021,$AE$3:$AE$62,0),MATCH(AC$1&amp;$R1021,$AF$1:$CM$1&amp;$AF$2:$CM$2,0))*VLOOKUP($Q1021,$C$17:$M$20,COUNTBLANK($D$15:M$15)+1,FALSE)</f>
        <v>0</v>
      </c>
    </row>
    <row r="1022" spans="17:29" x14ac:dyDescent="0.2">
      <c r="Q1022" t="s">
        <v>421</v>
      </c>
      <c r="R1022">
        <f t="shared" si="157"/>
        <v>5</v>
      </c>
      <c r="S1022">
        <f t="shared" si="156"/>
        <v>60</v>
      </c>
      <c r="T1022" s="3">
        <f t="array" ref="T1022">INDEX($AF$3:$CM$62,MATCH($S1022,$AE$3:$AE$62,0),MATCH(T$1&amp;$R1022,$AF$1:$CM$1&amp;$AF$2:$CM$2,0))*VLOOKUP($Q1022,$C$17:$M$20,COUNTBLANK($D$15:D$15)+1,FALSE)</f>
        <v>480</v>
      </c>
      <c r="U1022" s="3">
        <f t="array" ref="U1022">INDEX($AF$3:$CM$62,MATCH($S1022,$AE$3:$AE$62,0),MATCH(U$1&amp;$R1022,$AF$1:$CM$1&amp;$AF$2:$CM$2,0))*VLOOKUP($Q1022,$C$17:$M$20,COUNTBLANK($D$15:E$15)+1,FALSE)</f>
        <v>0</v>
      </c>
      <c r="V1022" s="3">
        <f t="array" ref="V1022">INDEX($AF$3:$CM$62,MATCH($S1022,$AE$3:$AE$62,0),MATCH(V$1&amp;$R1022,$AF$1:$CM$1&amp;$AF$2:$CM$2,0))*VLOOKUP($Q1022,$C$17:$M$20,COUNTBLANK($D$15:F$15)+1,FALSE)</f>
        <v>960</v>
      </c>
      <c r="W1022" s="3">
        <f t="array" ref="W1022">INDEX($AF$3:$CM$62,MATCH($S1022,$AE$3:$AE$62,0),MATCH(W$1&amp;$R1022,$AF$1:$CM$1&amp;$AF$2:$CM$2,0))*VLOOKUP($Q1022,$C$17:$M$20,COUNTBLANK($D$15:G$15)+1,FALSE)</f>
        <v>0</v>
      </c>
      <c r="X1022" s="3">
        <f t="array" ref="X1022">INDEX($AF$3:$CM$62,MATCH($S1022,$AE$3:$AE$62,0),MATCH(X$1&amp;$R1022,$AF$1:$CM$1&amp;$AF$2:$CM$2,0))*VLOOKUP($Q1022,$C$17:$M$20,COUNTBLANK($D$15:H$15)+1,FALSE)</f>
        <v>0</v>
      </c>
      <c r="Y1022" s="3">
        <f t="array" ref="Y1022">INDEX($AF$3:$CM$62,MATCH($S1022,$AE$3:$AE$62,0),MATCH(Y$1&amp;$R1022,$AF$1:$CM$1&amp;$AF$2:$CM$2,0))*VLOOKUP($Q1022,$C$17:$M$20,COUNTBLANK($D$15:I$15)+1,FALSE)</f>
        <v>0</v>
      </c>
      <c r="Z1022" s="3">
        <f t="array" ref="Z1022">INDEX($AF$3:$CM$62,MATCH($S1022,$AE$3:$AE$62,0),MATCH(Z$1&amp;$R1022,$AF$1:$CM$1&amp;$AF$2:$CM$2,0))*VLOOKUP($Q1022,$C$17:$M$20,COUNTBLANK($D$15:J$15)+1,FALSE)</f>
        <v>0.48000000000000015</v>
      </c>
      <c r="AA1022" s="3">
        <f t="array" ref="AA1022">INDEX($AF$3:$CM$62,MATCH($S1022,$AE$3:$AE$62,0),MATCH(AA$1&amp;$R1022,$AF$1:$CM$1&amp;$AF$2:$CM$2,0))*VLOOKUP($Q1022,$C$17:$M$20,COUNTBLANK($D$15:K$15)+1,FALSE)</f>
        <v>0.48000000000000015</v>
      </c>
      <c r="AB1022" s="3">
        <f t="array" ref="AB1022">INDEX($AF$3:$CM$62,MATCH($S1022,$AE$3:$AE$62,0),MATCH(AB$1&amp;$R1022,$AF$1:$CM$1&amp;$AF$2:$CM$2,0))*VLOOKUP($Q1022,$C$17:$M$20,COUNTBLANK($D$15:L$15)+1,FALSE)</f>
        <v>0</v>
      </c>
      <c r="AC1022" s="3">
        <f t="array" ref="AC1022">INDEX($AF$3:$CM$62,MATCH($S1022,$AE$3:$AE$62,0),MATCH(AC$1&amp;$R1022,$AF$1:$CM$1&amp;$AF$2:$CM$2,0))*VLOOKUP($Q1022,$C$17:$M$20,COUNTBLANK($D$15:M$15)+1,FALSE)</f>
        <v>0</v>
      </c>
    </row>
    <row r="1023" spans="17:29" x14ac:dyDescent="0.2">
      <c r="Q1023" t="s">
        <v>421</v>
      </c>
      <c r="R1023">
        <f t="shared" si="157"/>
        <v>6</v>
      </c>
      <c r="S1023">
        <f t="shared" si="156"/>
        <v>1</v>
      </c>
      <c r="T1023" s="3">
        <f t="array" ref="T1023">INDEX($AF$3:$CM$62,MATCH($S1023,$AE$3:$AE$62,0),MATCH(T$1&amp;$R1023,$AF$1:$CM$1&amp;$AF$2:$CM$2,0))*VLOOKUP($Q1023,$C$17:$M$20,COUNTBLANK($D$15:D$15)+1,FALSE)</f>
        <v>12</v>
      </c>
      <c r="U1023" s="3">
        <f t="array" ref="U1023">INDEX($AF$3:$CM$62,MATCH($S1023,$AE$3:$AE$62,0),MATCH(U$1&amp;$R1023,$AF$1:$CM$1&amp;$AF$2:$CM$2,0))*VLOOKUP($Q1023,$C$17:$M$20,COUNTBLANK($D$15:E$15)+1,FALSE)</f>
        <v>0</v>
      </c>
      <c r="V1023" s="3">
        <f t="array" ref="V1023">INDEX($AF$3:$CM$62,MATCH($S1023,$AE$3:$AE$62,0),MATCH(V$1&amp;$R1023,$AF$1:$CM$1&amp;$AF$2:$CM$2,0))*VLOOKUP($Q1023,$C$17:$M$20,COUNTBLANK($D$15:F$15)+1,FALSE)</f>
        <v>24</v>
      </c>
      <c r="W1023" s="3">
        <f t="array" ref="W1023">INDEX($AF$3:$CM$62,MATCH($S1023,$AE$3:$AE$62,0),MATCH(W$1&amp;$R1023,$AF$1:$CM$1&amp;$AF$2:$CM$2,0))*VLOOKUP($Q1023,$C$17:$M$20,COUNTBLANK($D$15:G$15)+1,FALSE)</f>
        <v>0</v>
      </c>
      <c r="X1023" s="3">
        <f t="array" ref="X1023">INDEX($AF$3:$CM$62,MATCH($S1023,$AE$3:$AE$62,0),MATCH(X$1&amp;$R1023,$AF$1:$CM$1&amp;$AF$2:$CM$2,0))*VLOOKUP($Q1023,$C$17:$M$20,COUNTBLANK($D$15:H$15)+1,FALSE)</f>
        <v>0</v>
      </c>
      <c r="Y1023" s="3">
        <f t="array" ref="Y1023">INDEX($AF$3:$CM$62,MATCH($S1023,$AE$3:$AE$62,0),MATCH(Y$1&amp;$R1023,$AF$1:$CM$1&amp;$AF$2:$CM$2,0))*VLOOKUP($Q1023,$C$17:$M$20,COUNTBLANK($D$15:I$15)+1,FALSE)</f>
        <v>0</v>
      </c>
      <c r="Z1023" s="3">
        <f t="array" ref="Z1023">INDEX($AF$3:$CM$62,MATCH($S1023,$AE$3:$AE$62,0),MATCH(Z$1&amp;$R1023,$AF$1:$CM$1&amp;$AF$2:$CM$2,0))*VLOOKUP($Q1023,$C$17:$M$20,COUNTBLANK($D$15:J$15)+1,FALSE)</f>
        <v>0</v>
      </c>
      <c r="AA1023" s="3">
        <f t="array" ref="AA1023">INDEX($AF$3:$CM$62,MATCH($S1023,$AE$3:$AE$62,0),MATCH(AA$1&amp;$R1023,$AF$1:$CM$1&amp;$AF$2:$CM$2,0))*VLOOKUP($Q1023,$C$17:$M$20,COUNTBLANK($D$15:K$15)+1,FALSE)</f>
        <v>0</v>
      </c>
      <c r="AB1023" s="3">
        <f t="array" ref="AB1023">INDEX($AF$3:$CM$62,MATCH($S1023,$AE$3:$AE$62,0),MATCH(AB$1&amp;$R1023,$AF$1:$CM$1&amp;$AF$2:$CM$2,0))*VLOOKUP($Q1023,$C$17:$M$20,COUNTBLANK($D$15:L$15)+1,FALSE)</f>
        <v>0</v>
      </c>
      <c r="AC1023" s="3">
        <f t="array" ref="AC1023">INDEX($AF$3:$CM$62,MATCH($S1023,$AE$3:$AE$62,0),MATCH(AC$1&amp;$R1023,$AF$1:$CM$1&amp;$AF$2:$CM$2,0))*VLOOKUP($Q1023,$C$17:$M$20,COUNTBLANK($D$15:M$15)+1,FALSE)</f>
        <v>0</v>
      </c>
    </row>
    <row r="1024" spans="17:29" x14ac:dyDescent="0.2">
      <c r="Q1024" t="s">
        <v>421</v>
      </c>
      <c r="R1024">
        <f t="shared" si="157"/>
        <v>6</v>
      </c>
      <c r="S1024">
        <f t="shared" ref="S1024:S1089" si="158">S964</f>
        <v>2</v>
      </c>
      <c r="T1024" s="3">
        <f t="array" ref="T1024">INDEX($AF$3:$CM$62,MATCH($S1024,$AE$3:$AE$62,0),MATCH(T$1&amp;$R1024,$AF$1:$CM$1&amp;$AF$2:$CM$2,0))*VLOOKUP($Q1024,$C$17:$M$20,COUNTBLANK($D$15:D$15)+1,FALSE)</f>
        <v>24</v>
      </c>
      <c r="U1024" s="3">
        <f t="array" ref="U1024">INDEX($AF$3:$CM$62,MATCH($S1024,$AE$3:$AE$62,0),MATCH(U$1&amp;$R1024,$AF$1:$CM$1&amp;$AF$2:$CM$2,0))*VLOOKUP($Q1024,$C$17:$M$20,COUNTBLANK($D$15:E$15)+1,FALSE)</f>
        <v>0</v>
      </c>
      <c r="V1024" s="3">
        <f t="array" ref="V1024">INDEX($AF$3:$CM$62,MATCH($S1024,$AE$3:$AE$62,0),MATCH(V$1&amp;$R1024,$AF$1:$CM$1&amp;$AF$2:$CM$2,0))*VLOOKUP($Q1024,$C$17:$M$20,COUNTBLANK($D$15:F$15)+1,FALSE)</f>
        <v>48</v>
      </c>
      <c r="W1024" s="3">
        <f t="array" ref="W1024">INDEX($AF$3:$CM$62,MATCH($S1024,$AE$3:$AE$62,0),MATCH(W$1&amp;$R1024,$AF$1:$CM$1&amp;$AF$2:$CM$2,0))*VLOOKUP($Q1024,$C$17:$M$20,COUNTBLANK($D$15:G$15)+1,FALSE)</f>
        <v>0</v>
      </c>
      <c r="X1024" s="3">
        <f t="array" ref="X1024">INDEX($AF$3:$CM$62,MATCH($S1024,$AE$3:$AE$62,0),MATCH(X$1&amp;$R1024,$AF$1:$CM$1&amp;$AF$2:$CM$2,0))*VLOOKUP($Q1024,$C$17:$M$20,COUNTBLANK($D$15:H$15)+1,FALSE)</f>
        <v>0</v>
      </c>
      <c r="Y1024" s="3">
        <f t="array" ref="Y1024">INDEX($AF$3:$CM$62,MATCH($S1024,$AE$3:$AE$62,0),MATCH(Y$1&amp;$R1024,$AF$1:$CM$1&amp;$AF$2:$CM$2,0))*VLOOKUP($Q1024,$C$17:$M$20,COUNTBLANK($D$15:I$15)+1,FALSE)</f>
        <v>0</v>
      </c>
      <c r="Z1024" s="3">
        <f t="array" ref="Z1024">INDEX($AF$3:$CM$62,MATCH($S1024,$AE$3:$AE$62,0),MATCH(Z$1&amp;$R1024,$AF$1:$CM$1&amp;$AF$2:$CM$2,0))*VLOOKUP($Q1024,$C$17:$M$20,COUNTBLANK($D$15:J$15)+1,FALSE)</f>
        <v>0</v>
      </c>
      <c r="AA1024" s="3">
        <f t="array" ref="AA1024">INDEX($AF$3:$CM$62,MATCH($S1024,$AE$3:$AE$62,0),MATCH(AA$1&amp;$R1024,$AF$1:$CM$1&amp;$AF$2:$CM$2,0))*VLOOKUP($Q1024,$C$17:$M$20,COUNTBLANK($D$15:K$15)+1,FALSE)</f>
        <v>0</v>
      </c>
      <c r="AB1024" s="3">
        <f t="array" ref="AB1024">INDEX($AF$3:$CM$62,MATCH($S1024,$AE$3:$AE$62,0),MATCH(AB$1&amp;$R1024,$AF$1:$CM$1&amp;$AF$2:$CM$2,0))*VLOOKUP($Q1024,$C$17:$M$20,COUNTBLANK($D$15:L$15)+1,FALSE)</f>
        <v>0</v>
      </c>
      <c r="AC1024" s="3">
        <f t="array" ref="AC1024">INDEX($AF$3:$CM$62,MATCH($S1024,$AE$3:$AE$62,0),MATCH(AC$1&amp;$R1024,$AF$1:$CM$1&amp;$AF$2:$CM$2,0))*VLOOKUP($Q1024,$C$17:$M$20,COUNTBLANK($D$15:M$15)+1,FALSE)</f>
        <v>0</v>
      </c>
    </row>
    <row r="1025" spans="17:29" x14ac:dyDescent="0.2">
      <c r="Q1025" t="s">
        <v>421</v>
      </c>
      <c r="R1025">
        <f t="shared" si="157"/>
        <v>6</v>
      </c>
      <c r="S1025">
        <f t="shared" si="158"/>
        <v>3</v>
      </c>
      <c r="T1025" s="3">
        <f t="array" ref="T1025">INDEX($AF$3:$CM$62,MATCH($S1025,$AE$3:$AE$62,0),MATCH(T$1&amp;$R1025,$AF$1:$CM$1&amp;$AF$2:$CM$2,0))*VLOOKUP($Q1025,$C$17:$M$20,COUNTBLANK($D$15:D$15)+1,FALSE)</f>
        <v>36</v>
      </c>
      <c r="U1025" s="3">
        <f t="array" ref="U1025">INDEX($AF$3:$CM$62,MATCH($S1025,$AE$3:$AE$62,0),MATCH(U$1&amp;$R1025,$AF$1:$CM$1&amp;$AF$2:$CM$2,0))*VLOOKUP($Q1025,$C$17:$M$20,COUNTBLANK($D$15:E$15)+1,FALSE)</f>
        <v>0</v>
      </c>
      <c r="V1025" s="3">
        <f t="array" ref="V1025">INDEX($AF$3:$CM$62,MATCH($S1025,$AE$3:$AE$62,0),MATCH(V$1&amp;$R1025,$AF$1:$CM$1&amp;$AF$2:$CM$2,0))*VLOOKUP($Q1025,$C$17:$M$20,COUNTBLANK($D$15:F$15)+1,FALSE)</f>
        <v>72</v>
      </c>
      <c r="W1025" s="3">
        <f t="array" ref="W1025">INDEX($AF$3:$CM$62,MATCH($S1025,$AE$3:$AE$62,0),MATCH(W$1&amp;$R1025,$AF$1:$CM$1&amp;$AF$2:$CM$2,0))*VLOOKUP($Q1025,$C$17:$M$20,COUNTBLANK($D$15:G$15)+1,FALSE)</f>
        <v>0</v>
      </c>
      <c r="X1025" s="3">
        <f t="array" ref="X1025">INDEX($AF$3:$CM$62,MATCH($S1025,$AE$3:$AE$62,0),MATCH(X$1&amp;$R1025,$AF$1:$CM$1&amp;$AF$2:$CM$2,0))*VLOOKUP($Q1025,$C$17:$M$20,COUNTBLANK($D$15:H$15)+1,FALSE)</f>
        <v>0</v>
      </c>
      <c r="Y1025" s="3">
        <f t="array" ref="Y1025">INDEX($AF$3:$CM$62,MATCH($S1025,$AE$3:$AE$62,0),MATCH(Y$1&amp;$R1025,$AF$1:$CM$1&amp;$AF$2:$CM$2,0))*VLOOKUP($Q1025,$C$17:$M$20,COUNTBLANK($D$15:I$15)+1,FALSE)</f>
        <v>0</v>
      </c>
      <c r="Z1025" s="3">
        <f t="array" ref="Z1025">INDEX($AF$3:$CM$62,MATCH($S1025,$AE$3:$AE$62,0),MATCH(Z$1&amp;$R1025,$AF$1:$CM$1&amp;$AF$2:$CM$2,0))*VLOOKUP($Q1025,$C$17:$M$20,COUNTBLANK($D$15:J$15)+1,FALSE)</f>
        <v>0</v>
      </c>
      <c r="AA1025" s="3">
        <f t="array" ref="AA1025">INDEX($AF$3:$CM$62,MATCH($S1025,$AE$3:$AE$62,0),MATCH(AA$1&amp;$R1025,$AF$1:$CM$1&amp;$AF$2:$CM$2,0))*VLOOKUP($Q1025,$C$17:$M$20,COUNTBLANK($D$15:K$15)+1,FALSE)</f>
        <v>0</v>
      </c>
      <c r="AB1025" s="3">
        <f t="array" ref="AB1025">INDEX($AF$3:$CM$62,MATCH($S1025,$AE$3:$AE$62,0),MATCH(AB$1&amp;$R1025,$AF$1:$CM$1&amp;$AF$2:$CM$2,0))*VLOOKUP($Q1025,$C$17:$M$20,COUNTBLANK($D$15:L$15)+1,FALSE)</f>
        <v>0</v>
      </c>
      <c r="AC1025" s="3">
        <f t="array" ref="AC1025">INDEX($AF$3:$CM$62,MATCH($S1025,$AE$3:$AE$62,0),MATCH(AC$1&amp;$R1025,$AF$1:$CM$1&amp;$AF$2:$CM$2,0))*VLOOKUP($Q1025,$C$17:$M$20,COUNTBLANK($D$15:M$15)+1,FALSE)</f>
        <v>0</v>
      </c>
    </row>
    <row r="1026" spans="17:29" x14ac:dyDescent="0.2">
      <c r="Q1026" t="s">
        <v>421</v>
      </c>
      <c r="R1026">
        <f t="shared" si="157"/>
        <v>6</v>
      </c>
      <c r="S1026">
        <f t="shared" si="158"/>
        <v>4</v>
      </c>
      <c r="T1026" s="3">
        <f t="array" ref="T1026">INDEX($AF$3:$CM$62,MATCH($S1026,$AE$3:$AE$62,0),MATCH(T$1&amp;$R1026,$AF$1:$CM$1&amp;$AF$2:$CM$2,0))*VLOOKUP($Q1026,$C$17:$M$20,COUNTBLANK($D$15:D$15)+1,FALSE)</f>
        <v>48</v>
      </c>
      <c r="U1026" s="3">
        <f t="array" ref="U1026">INDEX($AF$3:$CM$62,MATCH($S1026,$AE$3:$AE$62,0),MATCH(U$1&amp;$R1026,$AF$1:$CM$1&amp;$AF$2:$CM$2,0))*VLOOKUP($Q1026,$C$17:$M$20,COUNTBLANK($D$15:E$15)+1,FALSE)</f>
        <v>0</v>
      </c>
      <c r="V1026" s="3">
        <f t="array" ref="V1026">INDEX($AF$3:$CM$62,MATCH($S1026,$AE$3:$AE$62,0),MATCH(V$1&amp;$R1026,$AF$1:$CM$1&amp;$AF$2:$CM$2,0))*VLOOKUP($Q1026,$C$17:$M$20,COUNTBLANK($D$15:F$15)+1,FALSE)</f>
        <v>96</v>
      </c>
      <c r="W1026" s="3">
        <f t="array" ref="W1026">INDEX($AF$3:$CM$62,MATCH($S1026,$AE$3:$AE$62,0),MATCH(W$1&amp;$R1026,$AF$1:$CM$1&amp;$AF$2:$CM$2,0))*VLOOKUP($Q1026,$C$17:$M$20,COUNTBLANK($D$15:G$15)+1,FALSE)</f>
        <v>0</v>
      </c>
      <c r="X1026" s="3">
        <f t="array" ref="X1026">INDEX($AF$3:$CM$62,MATCH($S1026,$AE$3:$AE$62,0),MATCH(X$1&amp;$R1026,$AF$1:$CM$1&amp;$AF$2:$CM$2,0))*VLOOKUP($Q1026,$C$17:$M$20,COUNTBLANK($D$15:H$15)+1,FALSE)</f>
        <v>0</v>
      </c>
      <c r="Y1026" s="3">
        <f t="array" ref="Y1026">INDEX($AF$3:$CM$62,MATCH($S1026,$AE$3:$AE$62,0),MATCH(Y$1&amp;$R1026,$AF$1:$CM$1&amp;$AF$2:$CM$2,0))*VLOOKUP($Q1026,$C$17:$M$20,COUNTBLANK($D$15:I$15)+1,FALSE)</f>
        <v>0</v>
      </c>
      <c r="Z1026" s="3">
        <f t="array" ref="Z1026">INDEX($AF$3:$CM$62,MATCH($S1026,$AE$3:$AE$62,0),MATCH(Z$1&amp;$R1026,$AF$1:$CM$1&amp;$AF$2:$CM$2,0))*VLOOKUP($Q1026,$C$17:$M$20,COUNTBLANK($D$15:J$15)+1,FALSE)</f>
        <v>0</v>
      </c>
      <c r="AA1026" s="3">
        <f t="array" ref="AA1026">INDEX($AF$3:$CM$62,MATCH($S1026,$AE$3:$AE$62,0),MATCH(AA$1&amp;$R1026,$AF$1:$CM$1&amp;$AF$2:$CM$2,0))*VLOOKUP($Q1026,$C$17:$M$20,COUNTBLANK($D$15:K$15)+1,FALSE)</f>
        <v>0</v>
      </c>
      <c r="AB1026" s="3">
        <f t="array" ref="AB1026">INDEX($AF$3:$CM$62,MATCH($S1026,$AE$3:$AE$62,0),MATCH(AB$1&amp;$R1026,$AF$1:$CM$1&amp;$AF$2:$CM$2,0))*VLOOKUP($Q1026,$C$17:$M$20,COUNTBLANK($D$15:L$15)+1,FALSE)</f>
        <v>0</v>
      </c>
      <c r="AC1026" s="3">
        <f t="array" ref="AC1026">INDEX($AF$3:$CM$62,MATCH($S1026,$AE$3:$AE$62,0),MATCH(AC$1&amp;$R1026,$AF$1:$CM$1&amp;$AF$2:$CM$2,0))*VLOOKUP($Q1026,$C$17:$M$20,COUNTBLANK($D$15:M$15)+1,FALSE)</f>
        <v>0</v>
      </c>
    </row>
    <row r="1027" spans="17:29" x14ac:dyDescent="0.2">
      <c r="Q1027" t="s">
        <v>421</v>
      </c>
      <c r="R1027">
        <f t="shared" si="157"/>
        <v>6</v>
      </c>
      <c r="S1027">
        <f t="shared" si="158"/>
        <v>5</v>
      </c>
      <c r="T1027" s="3">
        <f t="array" ref="T1027">INDEX($AF$3:$CM$62,MATCH($S1027,$AE$3:$AE$62,0),MATCH(T$1&amp;$R1027,$AF$1:$CM$1&amp;$AF$2:$CM$2,0))*VLOOKUP($Q1027,$C$17:$M$20,COUNTBLANK($D$15:D$15)+1,FALSE)</f>
        <v>60</v>
      </c>
      <c r="U1027" s="3">
        <f t="array" ref="U1027">INDEX($AF$3:$CM$62,MATCH($S1027,$AE$3:$AE$62,0),MATCH(U$1&amp;$R1027,$AF$1:$CM$1&amp;$AF$2:$CM$2,0))*VLOOKUP($Q1027,$C$17:$M$20,COUNTBLANK($D$15:E$15)+1,FALSE)</f>
        <v>0</v>
      </c>
      <c r="V1027" s="3">
        <f t="array" ref="V1027">INDEX($AF$3:$CM$62,MATCH($S1027,$AE$3:$AE$62,0),MATCH(V$1&amp;$R1027,$AF$1:$CM$1&amp;$AF$2:$CM$2,0))*VLOOKUP($Q1027,$C$17:$M$20,COUNTBLANK($D$15:F$15)+1,FALSE)</f>
        <v>120</v>
      </c>
      <c r="W1027" s="3">
        <f t="array" ref="W1027">INDEX($AF$3:$CM$62,MATCH($S1027,$AE$3:$AE$62,0),MATCH(W$1&amp;$R1027,$AF$1:$CM$1&amp;$AF$2:$CM$2,0))*VLOOKUP($Q1027,$C$17:$M$20,COUNTBLANK($D$15:G$15)+1,FALSE)</f>
        <v>0</v>
      </c>
      <c r="X1027" s="3">
        <f t="array" ref="X1027">INDEX($AF$3:$CM$62,MATCH($S1027,$AE$3:$AE$62,0),MATCH(X$1&amp;$R1027,$AF$1:$CM$1&amp;$AF$2:$CM$2,0))*VLOOKUP($Q1027,$C$17:$M$20,COUNTBLANK($D$15:H$15)+1,FALSE)</f>
        <v>0</v>
      </c>
      <c r="Y1027" s="3">
        <f t="array" ref="Y1027">INDEX($AF$3:$CM$62,MATCH($S1027,$AE$3:$AE$62,0),MATCH(Y$1&amp;$R1027,$AF$1:$CM$1&amp;$AF$2:$CM$2,0))*VLOOKUP($Q1027,$C$17:$M$20,COUNTBLANK($D$15:I$15)+1,FALSE)</f>
        <v>0</v>
      </c>
      <c r="Z1027" s="3">
        <f t="array" ref="Z1027">INDEX($AF$3:$CM$62,MATCH($S1027,$AE$3:$AE$62,0),MATCH(Z$1&amp;$R1027,$AF$1:$CM$1&amp;$AF$2:$CM$2,0))*VLOOKUP($Q1027,$C$17:$M$20,COUNTBLANK($D$15:J$15)+1,FALSE)</f>
        <v>0</v>
      </c>
      <c r="AA1027" s="3">
        <f t="array" ref="AA1027">INDEX($AF$3:$CM$62,MATCH($S1027,$AE$3:$AE$62,0),MATCH(AA$1&amp;$R1027,$AF$1:$CM$1&amp;$AF$2:$CM$2,0))*VLOOKUP($Q1027,$C$17:$M$20,COUNTBLANK($D$15:K$15)+1,FALSE)</f>
        <v>0</v>
      </c>
      <c r="AB1027" s="3">
        <f t="array" ref="AB1027">INDEX($AF$3:$CM$62,MATCH($S1027,$AE$3:$AE$62,0),MATCH(AB$1&amp;$R1027,$AF$1:$CM$1&amp;$AF$2:$CM$2,0))*VLOOKUP($Q1027,$C$17:$M$20,COUNTBLANK($D$15:L$15)+1,FALSE)</f>
        <v>0</v>
      </c>
      <c r="AC1027" s="3">
        <f t="array" ref="AC1027">INDEX($AF$3:$CM$62,MATCH($S1027,$AE$3:$AE$62,0),MATCH(AC$1&amp;$R1027,$AF$1:$CM$1&amp;$AF$2:$CM$2,0))*VLOOKUP($Q1027,$C$17:$M$20,COUNTBLANK($D$15:M$15)+1,FALSE)</f>
        <v>0</v>
      </c>
    </row>
    <row r="1028" spans="17:29" x14ac:dyDescent="0.2">
      <c r="Q1028" t="s">
        <v>421</v>
      </c>
      <c r="R1028">
        <f t="shared" si="157"/>
        <v>6</v>
      </c>
      <c r="S1028">
        <f t="shared" si="158"/>
        <v>6</v>
      </c>
      <c r="T1028" s="3">
        <f t="array" ref="T1028">INDEX($AF$3:$CM$62,MATCH($S1028,$AE$3:$AE$62,0),MATCH(T$1&amp;$R1028,$AF$1:$CM$1&amp;$AF$2:$CM$2,0))*VLOOKUP($Q1028,$C$17:$M$20,COUNTBLANK($D$15:D$15)+1,FALSE)</f>
        <v>72</v>
      </c>
      <c r="U1028" s="3">
        <f t="array" ref="U1028">INDEX($AF$3:$CM$62,MATCH($S1028,$AE$3:$AE$62,0),MATCH(U$1&amp;$R1028,$AF$1:$CM$1&amp;$AF$2:$CM$2,0))*VLOOKUP($Q1028,$C$17:$M$20,COUNTBLANK($D$15:E$15)+1,FALSE)</f>
        <v>0</v>
      </c>
      <c r="V1028" s="3">
        <f t="array" ref="V1028">INDEX($AF$3:$CM$62,MATCH($S1028,$AE$3:$AE$62,0),MATCH(V$1&amp;$R1028,$AF$1:$CM$1&amp;$AF$2:$CM$2,0))*VLOOKUP($Q1028,$C$17:$M$20,COUNTBLANK($D$15:F$15)+1,FALSE)</f>
        <v>144</v>
      </c>
      <c r="W1028" s="3">
        <f t="array" ref="W1028">INDEX($AF$3:$CM$62,MATCH($S1028,$AE$3:$AE$62,0),MATCH(W$1&amp;$R1028,$AF$1:$CM$1&amp;$AF$2:$CM$2,0))*VLOOKUP($Q1028,$C$17:$M$20,COUNTBLANK($D$15:G$15)+1,FALSE)</f>
        <v>0</v>
      </c>
      <c r="X1028" s="3">
        <f t="array" ref="X1028">INDEX($AF$3:$CM$62,MATCH($S1028,$AE$3:$AE$62,0),MATCH(X$1&amp;$R1028,$AF$1:$CM$1&amp;$AF$2:$CM$2,0))*VLOOKUP($Q1028,$C$17:$M$20,COUNTBLANK($D$15:H$15)+1,FALSE)</f>
        <v>0</v>
      </c>
      <c r="Y1028" s="3">
        <f t="array" ref="Y1028">INDEX($AF$3:$CM$62,MATCH($S1028,$AE$3:$AE$62,0),MATCH(Y$1&amp;$R1028,$AF$1:$CM$1&amp;$AF$2:$CM$2,0))*VLOOKUP($Q1028,$C$17:$M$20,COUNTBLANK($D$15:I$15)+1,FALSE)</f>
        <v>0</v>
      </c>
      <c r="Z1028" s="3">
        <f t="array" ref="Z1028">INDEX($AF$3:$CM$62,MATCH($S1028,$AE$3:$AE$62,0),MATCH(Z$1&amp;$R1028,$AF$1:$CM$1&amp;$AF$2:$CM$2,0))*VLOOKUP($Q1028,$C$17:$M$20,COUNTBLANK($D$15:J$15)+1,FALSE)</f>
        <v>0</v>
      </c>
      <c r="AA1028" s="3">
        <f t="array" ref="AA1028">INDEX($AF$3:$CM$62,MATCH($S1028,$AE$3:$AE$62,0),MATCH(AA$1&amp;$R1028,$AF$1:$CM$1&amp;$AF$2:$CM$2,0))*VLOOKUP($Q1028,$C$17:$M$20,COUNTBLANK($D$15:K$15)+1,FALSE)</f>
        <v>0</v>
      </c>
      <c r="AB1028" s="3">
        <f t="array" ref="AB1028">INDEX($AF$3:$CM$62,MATCH($S1028,$AE$3:$AE$62,0),MATCH(AB$1&amp;$R1028,$AF$1:$CM$1&amp;$AF$2:$CM$2,0))*VLOOKUP($Q1028,$C$17:$M$20,COUNTBLANK($D$15:L$15)+1,FALSE)</f>
        <v>0</v>
      </c>
      <c r="AC1028" s="3">
        <f t="array" ref="AC1028">INDEX($AF$3:$CM$62,MATCH($S1028,$AE$3:$AE$62,0),MATCH(AC$1&amp;$R1028,$AF$1:$CM$1&amp;$AF$2:$CM$2,0))*VLOOKUP($Q1028,$C$17:$M$20,COUNTBLANK($D$15:M$15)+1,FALSE)</f>
        <v>0</v>
      </c>
    </row>
    <row r="1029" spans="17:29" x14ac:dyDescent="0.2">
      <c r="Q1029" t="s">
        <v>421</v>
      </c>
      <c r="R1029">
        <f t="shared" si="157"/>
        <v>6</v>
      </c>
      <c r="S1029">
        <f t="shared" si="158"/>
        <v>7</v>
      </c>
      <c r="T1029" s="3">
        <f t="array" ref="T1029">INDEX($AF$3:$CM$62,MATCH($S1029,$AE$3:$AE$62,0),MATCH(T$1&amp;$R1029,$AF$1:$CM$1&amp;$AF$2:$CM$2,0))*VLOOKUP($Q1029,$C$17:$M$20,COUNTBLANK($D$15:D$15)+1,FALSE)</f>
        <v>84</v>
      </c>
      <c r="U1029" s="3">
        <f t="array" ref="U1029">INDEX($AF$3:$CM$62,MATCH($S1029,$AE$3:$AE$62,0),MATCH(U$1&amp;$R1029,$AF$1:$CM$1&amp;$AF$2:$CM$2,0))*VLOOKUP($Q1029,$C$17:$M$20,COUNTBLANK($D$15:E$15)+1,FALSE)</f>
        <v>0</v>
      </c>
      <c r="V1029" s="3">
        <f t="array" ref="V1029">INDEX($AF$3:$CM$62,MATCH($S1029,$AE$3:$AE$62,0),MATCH(V$1&amp;$R1029,$AF$1:$CM$1&amp;$AF$2:$CM$2,0))*VLOOKUP($Q1029,$C$17:$M$20,COUNTBLANK($D$15:F$15)+1,FALSE)</f>
        <v>168</v>
      </c>
      <c r="W1029" s="3">
        <f t="array" ref="W1029">INDEX($AF$3:$CM$62,MATCH($S1029,$AE$3:$AE$62,0),MATCH(W$1&amp;$R1029,$AF$1:$CM$1&amp;$AF$2:$CM$2,0))*VLOOKUP($Q1029,$C$17:$M$20,COUNTBLANK($D$15:G$15)+1,FALSE)</f>
        <v>0</v>
      </c>
      <c r="X1029" s="3">
        <f t="array" ref="X1029">INDEX($AF$3:$CM$62,MATCH($S1029,$AE$3:$AE$62,0),MATCH(X$1&amp;$R1029,$AF$1:$CM$1&amp;$AF$2:$CM$2,0))*VLOOKUP($Q1029,$C$17:$M$20,COUNTBLANK($D$15:H$15)+1,FALSE)</f>
        <v>0</v>
      </c>
      <c r="Y1029" s="3">
        <f t="array" ref="Y1029">INDEX($AF$3:$CM$62,MATCH($S1029,$AE$3:$AE$62,0),MATCH(Y$1&amp;$R1029,$AF$1:$CM$1&amp;$AF$2:$CM$2,0))*VLOOKUP($Q1029,$C$17:$M$20,COUNTBLANK($D$15:I$15)+1,FALSE)</f>
        <v>0</v>
      </c>
      <c r="Z1029" s="3">
        <f t="array" ref="Z1029">INDEX($AF$3:$CM$62,MATCH($S1029,$AE$3:$AE$62,0),MATCH(Z$1&amp;$R1029,$AF$1:$CM$1&amp;$AF$2:$CM$2,0))*VLOOKUP($Q1029,$C$17:$M$20,COUNTBLANK($D$15:J$15)+1,FALSE)</f>
        <v>0</v>
      </c>
      <c r="AA1029" s="3">
        <f t="array" ref="AA1029">INDEX($AF$3:$CM$62,MATCH($S1029,$AE$3:$AE$62,0),MATCH(AA$1&amp;$R1029,$AF$1:$CM$1&amp;$AF$2:$CM$2,0))*VLOOKUP($Q1029,$C$17:$M$20,COUNTBLANK($D$15:K$15)+1,FALSE)</f>
        <v>0</v>
      </c>
      <c r="AB1029" s="3">
        <f t="array" ref="AB1029">INDEX($AF$3:$CM$62,MATCH($S1029,$AE$3:$AE$62,0),MATCH(AB$1&amp;$R1029,$AF$1:$CM$1&amp;$AF$2:$CM$2,0))*VLOOKUP($Q1029,$C$17:$M$20,COUNTBLANK($D$15:L$15)+1,FALSE)</f>
        <v>0</v>
      </c>
      <c r="AC1029" s="3">
        <f t="array" ref="AC1029">INDEX($AF$3:$CM$62,MATCH($S1029,$AE$3:$AE$62,0),MATCH(AC$1&amp;$R1029,$AF$1:$CM$1&amp;$AF$2:$CM$2,0))*VLOOKUP($Q1029,$C$17:$M$20,COUNTBLANK($D$15:M$15)+1,FALSE)</f>
        <v>0</v>
      </c>
    </row>
    <row r="1030" spans="17:29" x14ac:dyDescent="0.2">
      <c r="Q1030" t="s">
        <v>421</v>
      </c>
      <c r="R1030">
        <f t="shared" si="157"/>
        <v>6</v>
      </c>
      <c r="S1030">
        <f t="shared" si="158"/>
        <v>8</v>
      </c>
      <c r="T1030" s="3">
        <f t="array" ref="T1030">INDEX($AF$3:$CM$62,MATCH($S1030,$AE$3:$AE$62,0),MATCH(T$1&amp;$R1030,$AF$1:$CM$1&amp;$AF$2:$CM$2,0))*VLOOKUP($Q1030,$C$17:$M$20,COUNTBLANK($D$15:D$15)+1,FALSE)</f>
        <v>96</v>
      </c>
      <c r="U1030" s="3">
        <f t="array" ref="U1030">INDEX($AF$3:$CM$62,MATCH($S1030,$AE$3:$AE$62,0),MATCH(U$1&amp;$R1030,$AF$1:$CM$1&amp;$AF$2:$CM$2,0))*VLOOKUP($Q1030,$C$17:$M$20,COUNTBLANK($D$15:E$15)+1,FALSE)</f>
        <v>0</v>
      </c>
      <c r="V1030" s="3">
        <f t="array" ref="V1030">INDEX($AF$3:$CM$62,MATCH($S1030,$AE$3:$AE$62,0),MATCH(V$1&amp;$R1030,$AF$1:$CM$1&amp;$AF$2:$CM$2,0))*VLOOKUP($Q1030,$C$17:$M$20,COUNTBLANK($D$15:F$15)+1,FALSE)</f>
        <v>192</v>
      </c>
      <c r="W1030" s="3">
        <f t="array" ref="W1030">INDEX($AF$3:$CM$62,MATCH($S1030,$AE$3:$AE$62,0),MATCH(W$1&amp;$R1030,$AF$1:$CM$1&amp;$AF$2:$CM$2,0))*VLOOKUP($Q1030,$C$17:$M$20,COUNTBLANK($D$15:G$15)+1,FALSE)</f>
        <v>0</v>
      </c>
      <c r="X1030" s="3">
        <f t="array" ref="X1030">INDEX($AF$3:$CM$62,MATCH($S1030,$AE$3:$AE$62,0),MATCH(X$1&amp;$R1030,$AF$1:$CM$1&amp;$AF$2:$CM$2,0))*VLOOKUP($Q1030,$C$17:$M$20,COUNTBLANK($D$15:H$15)+1,FALSE)</f>
        <v>0</v>
      </c>
      <c r="Y1030" s="3">
        <f t="array" ref="Y1030">INDEX($AF$3:$CM$62,MATCH($S1030,$AE$3:$AE$62,0),MATCH(Y$1&amp;$R1030,$AF$1:$CM$1&amp;$AF$2:$CM$2,0))*VLOOKUP($Q1030,$C$17:$M$20,COUNTBLANK($D$15:I$15)+1,FALSE)</f>
        <v>0</v>
      </c>
      <c r="Z1030" s="3">
        <f t="array" ref="Z1030">INDEX($AF$3:$CM$62,MATCH($S1030,$AE$3:$AE$62,0),MATCH(Z$1&amp;$R1030,$AF$1:$CM$1&amp;$AF$2:$CM$2,0))*VLOOKUP($Q1030,$C$17:$M$20,COUNTBLANK($D$15:J$15)+1,FALSE)</f>
        <v>0</v>
      </c>
      <c r="AA1030" s="3">
        <f t="array" ref="AA1030">INDEX($AF$3:$CM$62,MATCH($S1030,$AE$3:$AE$62,0),MATCH(AA$1&amp;$R1030,$AF$1:$CM$1&amp;$AF$2:$CM$2,0))*VLOOKUP($Q1030,$C$17:$M$20,COUNTBLANK($D$15:K$15)+1,FALSE)</f>
        <v>0</v>
      </c>
      <c r="AB1030" s="3">
        <f t="array" ref="AB1030">INDEX($AF$3:$CM$62,MATCH($S1030,$AE$3:$AE$62,0),MATCH(AB$1&amp;$R1030,$AF$1:$CM$1&amp;$AF$2:$CM$2,0))*VLOOKUP($Q1030,$C$17:$M$20,COUNTBLANK($D$15:L$15)+1,FALSE)</f>
        <v>0</v>
      </c>
      <c r="AC1030" s="3">
        <f t="array" ref="AC1030">INDEX($AF$3:$CM$62,MATCH($S1030,$AE$3:$AE$62,0),MATCH(AC$1&amp;$R1030,$AF$1:$CM$1&amp;$AF$2:$CM$2,0))*VLOOKUP($Q1030,$C$17:$M$20,COUNTBLANK($D$15:M$15)+1,FALSE)</f>
        <v>0</v>
      </c>
    </row>
    <row r="1031" spans="17:29" x14ac:dyDescent="0.2">
      <c r="Q1031" t="s">
        <v>421</v>
      </c>
      <c r="R1031">
        <f t="shared" si="157"/>
        <v>6</v>
      </c>
      <c r="S1031">
        <f t="shared" si="158"/>
        <v>9</v>
      </c>
      <c r="T1031" s="3">
        <f t="array" ref="T1031">INDEX($AF$3:$CM$62,MATCH($S1031,$AE$3:$AE$62,0),MATCH(T$1&amp;$R1031,$AF$1:$CM$1&amp;$AF$2:$CM$2,0))*VLOOKUP($Q1031,$C$17:$M$20,COUNTBLANK($D$15:D$15)+1,FALSE)</f>
        <v>108</v>
      </c>
      <c r="U1031" s="3">
        <f t="array" ref="U1031">INDEX($AF$3:$CM$62,MATCH($S1031,$AE$3:$AE$62,0),MATCH(U$1&amp;$R1031,$AF$1:$CM$1&amp;$AF$2:$CM$2,0))*VLOOKUP($Q1031,$C$17:$M$20,COUNTBLANK($D$15:E$15)+1,FALSE)</f>
        <v>0</v>
      </c>
      <c r="V1031" s="3">
        <f t="array" ref="V1031">INDEX($AF$3:$CM$62,MATCH($S1031,$AE$3:$AE$62,0),MATCH(V$1&amp;$R1031,$AF$1:$CM$1&amp;$AF$2:$CM$2,0))*VLOOKUP($Q1031,$C$17:$M$20,COUNTBLANK($D$15:F$15)+1,FALSE)</f>
        <v>216</v>
      </c>
      <c r="W1031" s="3">
        <f t="array" ref="W1031">INDEX($AF$3:$CM$62,MATCH($S1031,$AE$3:$AE$62,0),MATCH(W$1&amp;$R1031,$AF$1:$CM$1&amp;$AF$2:$CM$2,0))*VLOOKUP($Q1031,$C$17:$M$20,COUNTBLANK($D$15:G$15)+1,FALSE)</f>
        <v>0</v>
      </c>
      <c r="X1031" s="3">
        <f t="array" ref="X1031">INDEX($AF$3:$CM$62,MATCH($S1031,$AE$3:$AE$62,0),MATCH(X$1&amp;$R1031,$AF$1:$CM$1&amp;$AF$2:$CM$2,0))*VLOOKUP($Q1031,$C$17:$M$20,COUNTBLANK($D$15:H$15)+1,FALSE)</f>
        <v>0</v>
      </c>
      <c r="Y1031" s="3">
        <f t="array" ref="Y1031">INDEX($AF$3:$CM$62,MATCH($S1031,$AE$3:$AE$62,0),MATCH(Y$1&amp;$R1031,$AF$1:$CM$1&amp;$AF$2:$CM$2,0))*VLOOKUP($Q1031,$C$17:$M$20,COUNTBLANK($D$15:I$15)+1,FALSE)</f>
        <v>0</v>
      </c>
      <c r="Z1031" s="3">
        <f t="array" ref="Z1031">INDEX($AF$3:$CM$62,MATCH($S1031,$AE$3:$AE$62,0),MATCH(Z$1&amp;$R1031,$AF$1:$CM$1&amp;$AF$2:$CM$2,0))*VLOOKUP($Q1031,$C$17:$M$20,COUNTBLANK($D$15:J$15)+1,FALSE)</f>
        <v>0</v>
      </c>
      <c r="AA1031" s="3">
        <f t="array" ref="AA1031">INDEX($AF$3:$CM$62,MATCH($S1031,$AE$3:$AE$62,0),MATCH(AA$1&amp;$R1031,$AF$1:$CM$1&amp;$AF$2:$CM$2,0))*VLOOKUP($Q1031,$C$17:$M$20,COUNTBLANK($D$15:K$15)+1,FALSE)</f>
        <v>0</v>
      </c>
      <c r="AB1031" s="3">
        <f t="array" ref="AB1031">INDEX($AF$3:$CM$62,MATCH($S1031,$AE$3:$AE$62,0),MATCH(AB$1&amp;$R1031,$AF$1:$CM$1&amp;$AF$2:$CM$2,0))*VLOOKUP($Q1031,$C$17:$M$20,COUNTBLANK($D$15:L$15)+1,FALSE)</f>
        <v>0</v>
      </c>
      <c r="AC1031" s="3">
        <f t="array" ref="AC1031">INDEX($AF$3:$CM$62,MATCH($S1031,$AE$3:$AE$62,0),MATCH(AC$1&amp;$R1031,$AF$1:$CM$1&amp;$AF$2:$CM$2,0))*VLOOKUP($Q1031,$C$17:$M$20,COUNTBLANK($D$15:M$15)+1,FALSE)</f>
        <v>0</v>
      </c>
    </row>
    <row r="1032" spans="17:29" x14ac:dyDescent="0.2">
      <c r="Q1032" t="s">
        <v>421</v>
      </c>
      <c r="R1032">
        <f t="shared" si="157"/>
        <v>6</v>
      </c>
      <c r="S1032">
        <f t="shared" si="158"/>
        <v>10</v>
      </c>
      <c r="T1032" s="3">
        <f t="array" ref="T1032">INDEX($AF$3:$CM$62,MATCH($S1032,$AE$3:$AE$62,0),MATCH(T$1&amp;$R1032,$AF$1:$CM$1&amp;$AF$2:$CM$2,0))*VLOOKUP($Q1032,$C$17:$M$20,COUNTBLANK($D$15:D$15)+1,FALSE)</f>
        <v>120</v>
      </c>
      <c r="U1032" s="3">
        <f t="array" ref="U1032">INDEX($AF$3:$CM$62,MATCH($S1032,$AE$3:$AE$62,0),MATCH(U$1&amp;$R1032,$AF$1:$CM$1&amp;$AF$2:$CM$2,0))*VLOOKUP($Q1032,$C$17:$M$20,COUNTBLANK($D$15:E$15)+1,FALSE)</f>
        <v>0</v>
      </c>
      <c r="V1032" s="3">
        <f t="array" ref="V1032">INDEX($AF$3:$CM$62,MATCH($S1032,$AE$3:$AE$62,0),MATCH(V$1&amp;$R1032,$AF$1:$CM$1&amp;$AF$2:$CM$2,0))*VLOOKUP($Q1032,$C$17:$M$20,COUNTBLANK($D$15:F$15)+1,FALSE)</f>
        <v>240</v>
      </c>
      <c r="W1032" s="3">
        <f t="array" ref="W1032">INDEX($AF$3:$CM$62,MATCH($S1032,$AE$3:$AE$62,0),MATCH(W$1&amp;$R1032,$AF$1:$CM$1&amp;$AF$2:$CM$2,0))*VLOOKUP($Q1032,$C$17:$M$20,COUNTBLANK($D$15:G$15)+1,FALSE)</f>
        <v>0</v>
      </c>
      <c r="X1032" s="3">
        <f t="array" ref="X1032">INDEX($AF$3:$CM$62,MATCH($S1032,$AE$3:$AE$62,0),MATCH(X$1&amp;$R1032,$AF$1:$CM$1&amp;$AF$2:$CM$2,0))*VLOOKUP($Q1032,$C$17:$M$20,COUNTBLANK($D$15:H$15)+1,FALSE)</f>
        <v>0</v>
      </c>
      <c r="Y1032" s="3">
        <f t="array" ref="Y1032">INDEX($AF$3:$CM$62,MATCH($S1032,$AE$3:$AE$62,0),MATCH(Y$1&amp;$R1032,$AF$1:$CM$1&amp;$AF$2:$CM$2,0))*VLOOKUP($Q1032,$C$17:$M$20,COUNTBLANK($D$15:I$15)+1,FALSE)</f>
        <v>0</v>
      </c>
      <c r="Z1032" s="3">
        <f t="array" ref="Z1032">INDEX($AF$3:$CM$62,MATCH($S1032,$AE$3:$AE$62,0),MATCH(Z$1&amp;$R1032,$AF$1:$CM$1&amp;$AF$2:$CM$2,0))*VLOOKUP($Q1032,$C$17:$M$20,COUNTBLANK($D$15:J$15)+1,FALSE)</f>
        <v>0.12</v>
      </c>
      <c r="AA1032" s="3">
        <f t="array" ref="AA1032">INDEX($AF$3:$CM$62,MATCH($S1032,$AE$3:$AE$62,0),MATCH(AA$1&amp;$R1032,$AF$1:$CM$1&amp;$AF$2:$CM$2,0))*VLOOKUP($Q1032,$C$17:$M$20,COUNTBLANK($D$15:K$15)+1,FALSE)</f>
        <v>0.12</v>
      </c>
      <c r="AB1032" s="3">
        <f t="array" ref="AB1032">INDEX($AF$3:$CM$62,MATCH($S1032,$AE$3:$AE$62,0),MATCH(AB$1&amp;$R1032,$AF$1:$CM$1&amp;$AF$2:$CM$2,0))*VLOOKUP($Q1032,$C$17:$M$20,COUNTBLANK($D$15:L$15)+1,FALSE)</f>
        <v>0</v>
      </c>
      <c r="AC1032" s="3">
        <f t="array" ref="AC1032">INDEX($AF$3:$CM$62,MATCH($S1032,$AE$3:$AE$62,0),MATCH(AC$1&amp;$R1032,$AF$1:$CM$1&amp;$AF$2:$CM$2,0))*VLOOKUP($Q1032,$C$17:$M$20,COUNTBLANK($D$15:M$15)+1,FALSE)</f>
        <v>0</v>
      </c>
    </row>
    <row r="1033" spans="17:29" x14ac:dyDescent="0.2">
      <c r="Q1033" t="s">
        <v>421</v>
      </c>
      <c r="R1033">
        <f t="shared" si="157"/>
        <v>6</v>
      </c>
      <c r="S1033">
        <f t="shared" si="158"/>
        <v>11</v>
      </c>
      <c r="T1033" s="3">
        <f t="array" ref="T1033">INDEX($AF$3:$CM$62,MATCH($S1033,$AE$3:$AE$62,0),MATCH(T$1&amp;$R1033,$AF$1:$CM$1&amp;$AF$2:$CM$2,0))*VLOOKUP($Q1033,$C$17:$M$20,COUNTBLANK($D$15:D$15)+1,FALSE)</f>
        <v>132</v>
      </c>
      <c r="U1033" s="3">
        <f t="array" ref="U1033">INDEX($AF$3:$CM$62,MATCH($S1033,$AE$3:$AE$62,0),MATCH(U$1&amp;$R1033,$AF$1:$CM$1&amp;$AF$2:$CM$2,0))*VLOOKUP($Q1033,$C$17:$M$20,COUNTBLANK($D$15:E$15)+1,FALSE)</f>
        <v>0</v>
      </c>
      <c r="V1033" s="3">
        <f t="array" ref="V1033">INDEX($AF$3:$CM$62,MATCH($S1033,$AE$3:$AE$62,0),MATCH(V$1&amp;$R1033,$AF$1:$CM$1&amp;$AF$2:$CM$2,0))*VLOOKUP($Q1033,$C$17:$M$20,COUNTBLANK($D$15:F$15)+1,FALSE)</f>
        <v>264</v>
      </c>
      <c r="W1033" s="3">
        <f t="array" ref="W1033">INDEX($AF$3:$CM$62,MATCH($S1033,$AE$3:$AE$62,0),MATCH(W$1&amp;$R1033,$AF$1:$CM$1&amp;$AF$2:$CM$2,0))*VLOOKUP($Q1033,$C$17:$M$20,COUNTBLANK($D$15:G$15)+1,FALSE)</f>
        <v>0</v>
      </c>
      <c r="X1033" s="3">
        <f t="array" ref="X1033">INDEX($AF$3:$CM$62,MATCH($S1033,$AE$3:$AE$62,0),MATCH(X$1&amp;$R1033,$AF$1:$CM$1&amp;$AF$2:$CM$2,0))*VLOOKUP($Q1033,$C$17:$M$20,COUNTBLANK($D$15:H$15)+1,FALSE)</f>
        <v>0</v>
      </c>
      <c r="Y1033" s="3">
        <f t="array" ref="Y1033">INDEX($AF$3:$CM$62,MATCH($S1033,$AE$3:$AE$62,0),MATCH(Y$1&amp;$R1033,$AF$1:$CM$1&amp;$AF$2:$CM$2,0))*VLOOKUP($Q1033,$C$17:$M$20,COUNTBLANK($D$15:I$15)+1,FALSE)</f>
        <v>0</v>
      </c>
      <c r="Z1033" s="3">
        <f t="array" ref="Z1033">INDEX($AF$3:$CM$62,MATCH($S1033,$AE$3:$AE$62,0),MATCH(Z$1&amp;$R1033,$AF$1:$CM$1&amp;$AF$2:$CM$2,0))*VLOOKUP($Q1033,$C$17:$M$20,COUNTBLANK($D$15:J$15)+1,FALSE)</f>
        <v>0.12</v>
      </c>
      <c r="AA1033" s="3">
        <f t="array" ref="AA1033">INDEX($AF$3:$CM$62,MATCH($S1033,$AE$3:$AE$62,0),MATCH(AA$1&amp;$R1033,$AF$1:$CM$1&amp;$AF$2:$CM$2,0))*VLOOKUP($Q1033,$C$17:$M$20,COUNTBLANK($D$15:K$15)+1,FALSE)</f>
        <v>0.12</v>
      </c>
      <c r="AB1033" s="3">
        <f t="array" ref="AB1033">INDEX($AF$3:$CM$62,MATCH($S1033,$AE$3:$AE$62,0),MATCH(AB$1&amp;$R1033,$AF$1:$CM$1&amp;$AF$2:$CM$2,0))*VLOOKUP($Q1033,$C$17:$M$20,COUNTBLANK($D$15:L$15)+1,FALSE)</f>
        <v>0</v>
      </c>
      <c r="AC1033" s="3">
        <f t="array" ref="AC1033">INDEX($AF$3:$CM$62,MATCH($S1033,$AE$3:$AE$62,0),MATCH(AC$1&amp;$R1033,$AF$1:$CM$1&amp;$AF$2:$CM$2,0))*VLOOKUP($Q1033,$C$17:$M$20,COUNTBLANK($D$15:M$15)+1,FALSE)</f>
        <v>0</v>
      </c>
    </row>
    <row r="1034" spans="17:29" x14ac:dyDescent="0.2">
      <c r="Q1034" t="s">
        <v>421</v>
      </c>
      <c r="R1034">
        <f t="shared" si="157"/>
        <v>6</v>
      </c>
      <c r="S1034">
        <f t="shared" si="158"/>
        <v>12</v>
      </c>
      <c r="T1034" s="3">
        <f t="array" ref="T1034">INDEX($AF$3:$CM$62,MATCH($S1034,$AE$3:$AE$62,0),MATCH(T$1&amp;$R1034,$AF$1:$CM$1&amp;$AF$2:$CM$2,0))*VLOOKUP($Q1034,$C$17:$M$20,COUNTBLANK($D$15:D$15)+1,FALSE)</f>
        <v>144</v>
      </c>
      <c r="U1034" s="3">
        <f t="array" ref="U1034">INDEX($AF$3:$CM$62,MATCH($S1034,$AE$3:$AE$62,0),MATCH(U$1&amp;$R1034,$AF$1:$CM$1&amp;$AF$2:$CM$2,0))*VLOOKUP($Q1034,$C$17:$M$20,COUNTBLANK($D$15:E$15)+1,FALSE)</f>
        <v>0</v>
      </c>
      <c r="V1034" s="3">
        <f t="array" ref="V1034">INDEX($AF$3:$CM$62,MATCH($S1034,$AE$3:$AE$62,0),MATCH(V$1&amp;$R1034,$AF$1:$CM$1&amp;$AF$2:$CM$2,0))*VLOOKUP($Q1034,$C$17:$M$20,COUNTBLANK($D$15:F$15)+1,FALSE)</f>
        <v>288</v>
      </c>
      <c r="W1034" s="3">
        <f t="array" ref="W1034">INDEX($AF$3:$CM$62,MATCH($S1034,$AE$3:$AE$62,0),MATCH(W$1&amp;$R1034,$AF$1:$CM$1&amp;$AF$2:$CM$2,0))*VLOOKUP($Q1034,$C$17:$M$20,COUNTBLANK($D$15:G$15)+1,FALSE)</f>
        <v>0</v>
      </c>
      <c r="X1034" s="3">
        <f t="array" ref="X1034">INDEX($AF$3:$CM$62,MATCH($S1034,$AE$3:$AE$62,0),MATCH(X$1&amp;$R1034,$AF$1:$CM$1&amp;$AF$2:$CM$2,0))*VLOOKUP($Q1034,$C$17:$M$20,COUNTBLANK($D$15:H$15)+1,FALSE)</f>
        <v>0</v>
      </c>
      <c r="Y1034" s="3">
        <f t="array" ref="Y1034">INDEX($AF$3:$CM$62,MATCH($S1034,$AE$3:$AE$62,0),MATCH(Y$1&amp;$R1034,$AF$1:$CM$1&amp;$AF$2:$CM$2,0))*VLOOKUP($Q1034,$C$17:$M$20,COUNTBLANK($D$15:I$15)+1,FALSE)</f>
        <v>0</v>
      </c>
      <c r="Z1034" s="3">
        <f t="array" ref="Z1034">INDEX($AF$3:$CM$62,MATCH($S1034,$AE$3:$AE$62,0),MATCH(Z$1&amp;$R1034,$AF$1:$CM$1&amp;$AF$2:$CM$2,0))*VLOOKUP($Q1034,$C$17:$M$20,COUNTBLANK($D$15:J$15)+1,FALSE)</f>
        <v>0.12</v>
      </c>
      <c r="AA1034" s="3">
        <f t="array" ref="AA1034">INDEX($AF$3:$CM$62,MATCH($S1034,$AE$3:$AE$62,0),MATCH(AA$1&amp;$R1034,$AF$1:$CM$1&amp;$AF$2:$CM$2,0))*VLOOKUP($Q1034,$C$17:$M$20,COUNTBLANK($D$15:K$15)+1,FALSE)</f>
        <v>0.12</v>
      </c>
      <c r="AB1034" s="3">
        <f t="array" ref="AB1034">INDEX($AF$3:$CM$62,MATCH($S1034,$AE$3:$AE$62,0),MATCH(AB$1&amp;$R1034,$AF$1:$CM$1&amp;$AF$2:$CM$2,0))*VLOOKUP($Q1034,$C$17:$M$20,COUNTBLANK($D$15:L$15)+1,FALSE)</f>
        <v>0</v>
      </c>
      <c r="AC1034" s="3">
        <f t="array" ref="AC1034">INDEX($AF$3:$CM$62,MATCH($S1034,$AE$3:$AE$62,0),MATCH(AC$1&amp;$R1034,$AF$1:$CM$1&amp;$AF$2:$CM$2,0))*VLOOKUP($Q1034,$C$17:$M$20,COUNTBLANK($D$15:M$15)+1,FALSE)</f>
        <v>0</v>
      </c>
    </row>
    <row r="1035" spans="17:29" x14ac:dyDescent="0.2">
      <c r="Q1035" t="s">
        <v>421</v>
      </c>
      <c r="R1035">
        <f t="shared" si="157"/>
        <v>6</v>
      </c>
      <c r="S1035">
        <f t="shared" si="158"/>
        <v>13</v>
      </c>
      <c r="T1035" s="3">
        <f t="array" ref="T1035">INDEX($AF$3:$CM$62,MATCH($S1035,$AE$3:$AE$62,0),MATCH(T$1&amp;$R1035,$AF$1:$CM$1&amp;$AF$2:$CM$2,0))*VLOOKUP($Q1035,$C$17:$M$20,COUNTBLANK($D$15:D$15)+1,FALSE)</f>
        <v>156</v>
      </c>
      <c r="U1035" s="3">
        <f t="array" ref="U1035">INDEX($AF$3:$CM$62,MATCH($S1035,$AE$3:$AE$62,0),MATCH(U$1&amp;$R1035,$AF$1:$CM$1&amp;$AF$2:$CM$2,0))*VLOOKUP($Q1035,$C$17:$M$20,COUNTBLANK($D$15:E$15)+1,FALSE)</f>
        <v>0</v>
      </c>
      <c r="V1035" s="3">
        <f t="array" ref="V1035">INDEX($AF$3:$CM$62,MATCH($S1035,$AE$3:$AE$62,0),MATCH(V$1&amp;$R1035,$AF$1:$CM$1&amp;$AF$2:$CM$2,0))*VLOOKUP($Q1035,$C$17:$M$20,COUNTBLANK($D$15:F$15)+1,FALSE)</f>
        <v>312</v>
      </c>
      <c r="W1035" s="3">
        <f t="array" ref="W1035">INDEX($AF$3:$CM$62,MATCH($S1035,$AE$3:$AE$62,0),MATCH(W$1&amp;$R1035,$AF$1:$CM$1&amp;$AF$2:$CM$2,0))*VLOOKUP($Q1035,$C$17:$M$20,COUNTBLANK($D$15:G$15)+1,FALSE)</f>
        <v>0</v>
      </c>
      <c r="X1035" s="3">
        <f t="array" ref="X1035">INDEX($AF$3:$CM$62,MATCH($S1035,$AE$3:$AE$62,0),MATCH(X$1&amp;$R1035,$AF$1:$CM$1&amp;$AF$2:$CM$2,0))*VLOOKUP($Q1035,$C$17:$M$20,COUNTBLANK($D$15:H$15)+1,FALSE)</f>
        <v>0</v>
      </c>
      <c r="Y1035" s="3">
        <f t="array" ref="Y1035">INDEX($AF$3:$CM$62,MATCH($S1035,$AE$3:$AE$62,0),MATCH(Y$1&amp;$R1035,$AF$1:$CM$1&amp;$AF$2:$CM$2,0))*VLOOKUP($Q1035,$C$17:$M$20,COUNTBLANK($D$15:I$15)+1,FALSE)</f>
        <v>0</v>
      </c>
      <c r="Z1035" s="3">
        <f t="array" ref="Z1035">INDEX($AF$3:$CM$62,MATCH($S1035,$AE$3:$AE$62,0),MATCH(Z$1&amp;$R1035,$AF$1:$CM$1&amp;$AF$2:$CM$2,0))*VLOOKUP($Q1035,$C$17:$M$20,COUNTBLANK($D$15:J$15)+1,FALSE)</f>
        <v>0.12</v>
      </c>
      <c r="AA1035" s="3">
        <f t="array" ref="AA1035">INDEX($AF$3:$CM$62,MATCH($S1035,$AE$3:$AE$62,0),MATCH(AA$1&amp;$R1035,$AF$1:$CM$1&amp;$AF$2:$CM$2,0))*VLOOKUP($Q1035,$C$17:$M$20,COUNTBLANK($D$15:K$15)+1,FALSE)</f>
        <v>0.12</v>
      </c>
      <c r="AB1035" s="3">
        <f t="array" ref="AB1035">INDEX($AF$3:$CM$62,MATCH($S1035,$AE$3:$AE$62,0),MATCH(AB$1&amp;$R1035,$AF$1:$CM$1&amp;$AF$2:$CM$2,0))*VLOOKUP($Q1035,$C$17:$M$20,COUNTBLANK($D$15:L$15)+1,FALSE)</f>
        <v>0</v>
      </c>
      <c r="AC1035" s="3">
        <f t="array" ref="AC1035">INDEX($AF$3:$CM$62,MATCH($S1035,$AE$3:$AE$62,0),MATCH(AC$1&amp;$R1035,$AF$1:$CM$1&amp;$AF$2:$CM$2,0))*VLOOKUP($Q1035,$C$17:$M$20,COUNTBLANK($D$15:M$15)+1,FALSE)</f>
        <v>0</v>
      </c>
    </row>
    <row r="1036" spans="17:29" x14ac:dyDescent="0.2">
      <c r="Q1036" t="s">
        <v>421</v>
      </c>
      <c r="R1036">
        <f t="shared" si="157"/>
        <v>6</v>
      </c>
      <c r="S1036">
        <f t="shared" si="158"/>
        <v>14</v>
      </c>
      <c r="T1036" s="3">
        <f t="array" ref="T1036">INDEX($AF$3:$CM$62,MATCH($S1036,$AE$3:$AE$62,0),MATCH(T$1&amp;$R1036,$AF$1:$CM$1&amp;$AF$2:$CM$2,0))*VLOOKUP($Q1036,$C$17:$M$20,COUNTBLANK($D$15:D$15)+1,FALSE)</f>
        <v>168</v>
      </c>
      <c r="U1036" s="3">
        <f t="array" ref="U1036">INDEX($AF$3:$CM$62,MATCH($S1036,$AE$3:$AE$62,0),MATCH(U$1&amp;$R1036,$AF$1:$CM$1&amp;$AF$2:$CM$2,0))*VLOOKUP($Q1036,$C$17:$M$20,COUNTBLANK($D$15:E$15)+1,FALSE)</f>
        <v>0</v>
      </c>
      <c r="V1036" s="3">
        <f t="array" ref="V1036">INDEX($AF$3:$CM$62,MATCH($S1036,$AE$3:$AE$62,0),MATCH(V$1&amp;$R1036,$AF$1:$CM$1&amp;$AF$2:$CM$2,0))*VLOOKUP($Q1036,$C$17:$M$20,COUNTBLANK($D$15:F$15)+1,FALSE)</f>
        <v>336</v>
      </c>
      <c r="W1036" s="3">
        <f t="array" ref="W1036">INDEX($AF$3:$CM$62,MATCH($S1036,$AE$3:$AE$62,0),MATCH(W$1&amp;$R1036,$AF$1:$CM$1&amp;$AF$2:$CM$2,0))*VLOOKUP($Q1036,$C$17:$M$20,COUNTBLANK($D$15:G$15)+1,FALSE)</f>
        <v>0</v>
      </c>
      <c r="X1036" s="3">
        <f t="array" ref="X1036">INDEX($AF$3:$CM$62,MATCH($S1036,$AE$3:$AE$62,0),MATCH(X$1&amp;$R1036,$AF$1:$CM$1&amp;$AF$2:$CM$2,0))*VLOOKUP($Q1036,$C$17:$M$20,COUNTBLANK($D$15:H$15)+1,FALSE)</f>
        <v>0</v>
      </c>
      <c r="Y1036" s="3">
        <f t="array" ref="Y1036">INDEX($AF$3:$CM$62,MATCH($S1036,$AE$3:$AE$62,0),MATCH(Y$1&amp;$R1036,$AF$1:$CM$1&amp;$AF$2:$CM$2,0))*VLOOKUP($Q1036,$C$17:$M$20,COUNTBLANK($D$15:I$15)+1,FALSE)</f>
        <v>0</v>
      </c>
      <c r="Z1036" s="3">
        <f t="array" ref="Z1036">INDEX($AF$3:$CM$62,MATCH($S1036,$AE$3:$AE$62,0),MATCH(Z$1&amp;$R1036,$AF$1:$CM$1&amp;$AF$2:$CM$2,0))*VLOOKUP($Q1036,$C$17:$M$20,COUNTBLANK($D$15:J$15)+1,FALSE)</f>
        <v>0.12</v>
      </c>
      <c r="AA1036" s="3">
        <f t="array" ref="AA1036">INDEX($AF$3:$CM$62,MATCH($S1036,$AE$3:$AE$62,0),MATCH(AA$1&amp;$R1036,$AF$1:$CM$1&amp;$AF$2:$CM$2,0))*VLOOKUP($Q1036,$C$17:$M$20,COUNTBLANK($D$15:K$15)+1,FALSE)</f>
        <v>0.12</v>
      </c>
      <c r="AB1036" s="3">
        <f t="array" ref="AB1036">INDEX($AF$3:$CM$62,MATCH($S1036,$AE$3:$AE$62,0),MATCH(AB$1&amp;$R1036,$AF$1:$CM$1&amp;$AF$2:$CM$2,0))*VLOOKUP($Q1036,$C$17:$M$20,COUNTBLANK($D$15:L$15)+1,FALSE)</f>
        <v>0</v>
      </c>
      <c r="AC1036" s="3">
        <f t="array" ref="AC1036">INDEX($AF$3:$CM$62,MATCH($S1036,$AE$3:$AE$62,0),MATCH(AC$1&amp;$R1036,$AF$1:$CM$1&amp;$AF$2:$CM$2,0))*VLOOKUP($Q1036,$C$17:$M$20,COUNTBLANK($D$15:M$15)+1,FALSE)</f>
        <v>0</v>
      </c>
    </row>
    <row r="1037" spans="17:29" x14ac:dyDescent="0.2">
      <c r="Q1037" t="s">
        <v>421</v>
      </c>
      <c r="R1037">
        <f t="shared" si="157"/>
        <v>6</v>
      </c>
      <c r="S1037">
        <f t="shared" si="158"/>
        <v>15</v>
      </c>
      <c r="T1037" s="3">
        <f t="array" ref="T1037">INDEX($AF$3:$CM$62,MATCH($S1037,$AE$3:$AE$62,0),MATCH(T$1&amp;$R1037,$AF$1:$CM$1&amp;$AF$2:$CM$2,0))*VLOOKUP($Q1037,$C$17:$M$20,COUNTBLANK($D$15:D$15)+1,FALSE)</f>
        <v>180</v>
      </c>
      <c r="U1037" s="3">
        <f t="array" ref="U1037">INDEX($AF$3:$CM$62,MATCH($S1037,$AE$3:$AE$62,0),MATCH(U$1&amp;$R1037,$AF$1:$CM$1&amp;$AF$2:$CM$2,0))*VLOOKUP($Q1037,$C$17:$M$20,COUNTBLANK($D$15:E$15)+1,FALSE)</f>
        <v>0</v>
      </c>
      <c r="V1037" s="3">
        <f t="array" ref="V1037">INDEX($AF$3:$CM$62,MATCH($S1037,$AE$3:$AE$62,0),MATCH(V$1&amp;$R1037,$AF$1:$CM$1&amp;$AF$2:$CM$2,0))*VLOOKUP($Q1037,$C$17:$M$20,COUNTBLANK($D$15:F$15)+1,FALSE)</f>
        <v>360</v>
      </c>
      <c r="W1037" s="3">
        <f t="array" ref="W1037">INDEX($AF$3:$CM$62,MATCH($S1037,$AE$3:$AE$62,0),MATCH(W$1&amp;$R1037,$AF$1:$CM$1&amp;$AF$2:$CM$2,0))*VLOOKUP($Q1037,$C$17:$M$20,COUNTBLANK($D$15:G$15)+1,FALSE)</f>
        <v>0</v>
      </c>
      <c r="X1037" s="3">
        <f t="array" ref="X1037">INDEX($AF$3:$CM$62,MATCH($S1037,$AE$3:$AE$62,0),MATCH(X$1&amp;$R1037,$AF$1:$CM$1&amp;$AF$2:$CM$2,0))*VLOOKUP($Q1037,$C$17:$M$20,COUNTBLANK($D$15:H$15)+1,FALSE)</f>
        <v>0</v>
      </c>
      <c r="Y1037" s="3">
        <f t="array" ref="Y1037">INDEX($AF$3:$CM$62,MATCH($S1037,$AE$3:$AE$62,0),MATCH(Y$1&amp;$R1037,$AF$1:$CM$1&amp;$AF$2:$CM$2,0))*VLOOKUP($Q1037,$C$17:$M$20,COUNTBLANK($D$15:I$15)+1,FALSE)</f>
        <v>0</v>
      </c>
      <c r="Z1037" s="3">
        <f t="array" ref="Z1037">INDEX($AF$3:$CM$62,MATCH($S1037,$AE$3:$AE$62,0),MATCH(Z$1&amp;$R1037,$AF$1:$CM$1&amp;$AF$2:$CM$2,0))*VLOOKUP($Q1037,$C$17:$M$20,COUNTBLANK($D$15:J$15)+1,FALSE)</f>
        <v>0.12</v>
      </c>
      <c r="AA1037" s="3">
        <f t="array" ref="AA1037">INDEX($AF$3:$CM$62,MATCH($S1037,$AE$3:$AE$62,0),MATCH(AA$1&amp;$R1037,$AF$1:$CM$1&amp;$AF$2:$CM$2,0))*VLOOKUP($Q1037,$C$17:$M$20,COUNTBLANK($D$15:K$15)+1,FALSE)</f>
        <v>0.12</v>
      </c>
      <c r="AB1037" s="3">
        <f t="array" ref="AB1037">INDEX($AF$3:$CM$62,MATCH($S1037,$AE$3:$AE$62,0),MATCH(AB$1&amp;$R1037,$AF$1:$CM$1&amp;$AF$2:$CM$2,0))*VLOOKUP($Q1037,$C$17:$M$20,COUNTBLANK($D$15:L$15)+1,FALSE)</f>
        <v>0</v>
      </c>
      <c r="AC1037" s="3">
        <f t="array" ref="AC1037">INDEX($AF$3:$CM$62,MATCH($S1037,$AE$3:$AE$62,0),MATCH(AC$1&amp;$R1037,$AF$1:$CM$1&amp;$AF$2:$CM$2,0))*VLOOKUP($Q1037,$C$17:$M$20,COUNTBLANK($D$15:M$15)+1,FALSE)</f>
        <v>0</v>
      </c>
    </row>
    <row r="1038" spans="17:29" x14ac:dyDescent="0.2">
      <c r="Q1038" t="s">
        <v>421</v>
      </c>
      <c r="R1038">
        <f t="shared" si="157"/>
        <v>6</v>
      </c>
      <c r="S1038">
        <f t="shared" si="158"/>
        <v>16</v>
      </c>
      <c r="T1038" s="3">
        <f t="array" ref="T1038">INDEX($AF$3:$CM$62,MATCH($S1038,$AE$3:$AE$62,0),MATCH(T$1&amp;$R1038,$AF$1:$CM$1&amp;$AF$2:$CM$2,0))*VLOOKUP($Q1038,$C$17:$M$20,COUNTBLANK($D$15:D$15)+1,FALSE)</f>
        <v>192</v>
      </c>
      <c r="U1038" s="3">
        <f t="array" ref="U1038">INDEX($AF$3:$CM$62,MATCH($S1038,$AE$3:$AE$62,0),MATCH(U$1&amp;$R1038,$AF$1:$CM$1&amp;$AF$2:$CM$2,0))*VLOOKUP($Q1038,$C$17:$M$20,COUNTBLANK($D$15:E$15)+1,FALSE)</f>
        <v>0</v>
      </c>
      <c r="V1038" s="3">
        <f t="array" ref="V1038">INDEX($AF$3:$CM$62,MATCH($S1038,$AE$3:$AE$62,0),MATCH(V$1&amp;$R1038,$AF$1:$CM$1&amp;$AF$2:$CM$2,0))*VLOOKUP($Q1038,$C$17:$M$20,COUNTBLANK($D$15:F$15)+1,FALSE)</f>
        <v>384</v>
      </c>
      <c r="W1038" s="3">
        <f t="array" ref="W1038">INDEX($AF$3:$CM$62,MATCH($S1038,$AE$3:$AE$62,0),MATCH(W$1&amp;$R1038,$AF$1:$CM$1&amp;$AF$2:$CM$2,0))*VLOOKUP($Q1038,$C$17:$M$20,COUNTBLANK($D$15:G$15)+1,FALSE)</f>
        <v>0</v>
      </c>
      <c r="X1038" s="3">
        <f t="array" ref="X1038">INDEX($AF$3:$CM$62,MATCH($S1038,$AE$3:$AE$62,0),MATCH(X$1&amp;$R1038,$AF$1:$CM$1&amp;$AF$2:$CM$2,0))*VLOOKUP($Q1038,$C$17:$M$20,COUNTBLANK($D$15:H$15)+1,FALSE)</f>
        <v>0</v>
      </c>
      <c r="Y1038" s="3">
        <f t="array" ref="Y1038">INDEX($AF$3:$CM$62,MATCH($S1038,$AE$3:$AE$62,0),MATCH(Y$1&amp;$R1038,$AF$1:$CM$1&amp;$AF$2:$CM$2,0))*VLOOKUP($Q1038,$C$17:$M$20,COUNTBLANK($D$15:I$15)+1,FALSE)</f>
        <v>0</v>
      </c>
      <c r="Z1038" s="3">
        <f t="array" ref="Z1038">INDEX($AF$3:$CM$62,MATCH($S1038,$AE$3:$AE$62,0),MATCH(Z$1&amp;$R1038,$AF$1:$CM$1&amp;$AF$2:$CM$2,0))*VLOOKUP($Q1038,$C$17:$M$20,COUNTBLANK($D$15:J$15)+1,FALSE)</f>
        <v>0.12</v>
      </c>
      <c r="AA1038" s="3">
        <f t="array" ref="AA1038">INDEX($AF$3:$CM$62,MATCH($S1038,$AE$3:$AE$62,0),MATCH(AA$1&amp;$R1038,$AF$1:$CM$1&amp;$AF$2:$CM$2,0))*VLOOKUP($Q1038,$C$17:$M$20,COUNTBLANK($D$15:K$15)+1,FALSE)</f>
        <v>0.12</v>
      </c>
      <c r="AB1038" s="3">
        <f t="array" ref="AB1038">INDEX($AF$3:$CM$62,MATCH($S1038,$AE$3:$AE$62,0),MATCH(AB$1&amp;$R1038,$AF$1:$CM$1&amp;$AF$2:$CM$2,0))*VLOOKUP($Q1038,$C$17:$M$20,COUNTBLANK($D$15:L$15)+1,FALSE)</f>
        <v>0</v>
      </c>
      <c r="AC1038" s="3">
        <f t="array" ref="AC1038">INDEX($AF$3:$CM$62,MATCH($S1038,$AE$3:$AE$62,0),MATCH(AC$1&amp;$R1038,$AF$1:$CM$1&amp;$AF$2:$CM$2,0))*VLOOKUP($Q1038,$C$17:$M$20,COUNTBLANK($D$15:M$15)+1,FALSE)</f>
        <v>0</v>
      </c>
    </row>
    <row r="1039" spans="17:29" x14ac:dyDescent="0.2">
      <c r="Q1039" t="s">
        <v>421</v>
      </c>
      <c r="R1039">
        <f t="shared" si="157"/>
        <v>6</v>
      </c>
      <c r="S1039">
        <f t="shared" si="158"/>
        <v>17</v>
      </c>
      <c r="T1039" s="3">
        <f t="array" ref="T1039">INDEX($AF$3:$CM$62,MATCH($S1039,$AE$3:$AE$62,0),MATCH(T$1&amp;$R1039,$AF$1:$CM$1&amp;$AF$2:$CM$2,0))*VLOOKUP($Q1039,$C$17:$M$20,COUNTBLANK($D$15:D$15)+1,FALSE)</f>
        <v>204</v>
      </c>
      <c r="U1039" s="3">
        <f t="array" ref="U1039">INDEX($AF$3:$CM$62,MATCH($S1039,$AE$3:$AE$62,0),MATCH(U$1&amp;$R1039,$AF$1:$CM$1&amp;$AF$2:$CM$2,0))*VLOOKUP($Q1039,$C$17:$M$20,COUNTBLANK($D$15:E$15)+1,FALSE)</f>
        <v>0</v>
      </c>
      <c r="V1039" s="3">
        <f t="array" ref="V1039">INDEX($AF$3:$CM$62,MATCH($S1039,$AE$3:$AE$62,0),MATCH(V$1&amp;$R1039,$AF$1:$CM$1&amp;$AF$2:$CM$2,0))*VLOOKUP($Q1039,$C$17:$M$20,COUNTBLANK($D$15:F$15)+1,FALSE)</f>
        <v>408</v>
      </c>
      <c r="W1039" s="3">
        <f t="array" ref="W1039">INDEX($AF$3:$CM$62,MATCH($S1039,$AE$3:$AE$62,0),MATCH(W$1&amp;$R1039,$AF$1:$CM$1&amp;$AF$2:$CM$2,0))*VLOOKUP($Q1039,$C$17:$M$20,COUNTBLANK($D$15:G$15)+1,FALSE)</f>
        <v>0</v>
      </c>
      <c r="X1039" s="3">
        <f t="array" ref="X1039">INDEX($AF$3:$CM$62,MATCH($S1039,$AE$3:$AE$62,0),MATCH(X$1&amp;$R1039,$AF$1:$CM$1&amp;$AF$2:$CM$2,0))*VLOOKUP($Q1039,$C$17:$M$20,COUNTBLANK($D$15:H$15)+1,FALSE)</f>
        <v>0</v>
      </c>
      <c r="Y1039" s="3">
        <f t="array" ref="Y1039">INDEX($AF$3:$CM$62,MATCH($S1039,$AE$3:$AE$62,0),MATCH(Y$1&amp;$R1039,$AF$1:$CM$1&amp;$AF$2:$CM$2,0))*VLOOKUP($Q1039,$C$17:$M$20,COUNTBLANK($D$15:I$15)+1,FALSE)</f>
        <v>0</v>
      </c>
      <c r="Z1039" s="3">
        <f t="array" ref="Z1039">INDEX($AF$3:$CM$62,MATCH($S1039,$AE$3:$AE$62,0),MATCH(Z$1&amp;$R1039,$AF$1:$CM$1&amp;$AF$2:$CM$2,0))*VLOOKUP($Q1039,$C$17:$M$20,COUNTBLANK($D$15:J$15)+1,FALSE)</f>
        <v>0.12</v>
      </c>
      <c r="AA1039" s="3">
        <f t="array" ref="AA1039">INDEX($AF$3:$CM$62,MATCH($S1039,$AE$3:$AE$62,0),MATCH(AA$1&amp;$R1039,$AF$1:$CM$1&amp;$AF$2:$CM$2,0))*VLOOKUP($Q1039,$C$17:$M$20,COUNTBLANK($D$15:K$15)+1,FALSE)</f>
        <v>0.12</v>
      </c>
      <c r="AB1039" s="3">
        <f t="array" ref="AB1039">INDEX($AF$3:$CM$62,MATCH($S1039,$AE$3:$AE$62,0),MATCH(AB$1&amp;$R1039,$AF$1:$CM$1&amp;$AF$2:$CM$2,0))*VLOOKUP($Q1039,$C$17:$M$20,COUNTBLANK($D$15:L$15)+1,FALSE)</f>
        <v>0</v>
      </c>
      <c r="AC1039" s="3">
        <f t="array" ref="AC1039">INDEX($AF$3:$CM$62,MATCH($S1039,$AE$3:$AE$62,0),MATCH(AC$1&amp;$R1039,$AF$1:$CM$1&amp;$AF$2:$CM$2,0))*VLOOKUP($Q1039,$C$17:$M$20,COUNTBLANK($D$15:M$15)+1,FALSE)</f>
        <v>0</v>
      </c>
    </row>
    <row r="1040" spans="17:29" x14ac:dyDescent="0.2">
      <c r="Q1040" t="s">
        <v>421</v>
      </c>
      <c r="R1040">
        <f t="shared" si="157"/>
        <v>6</v>
      </c>
      <c r="S1040">
        <f t="shared" si="158"/>
        <v>18</v>
      </c>
      <c r="T1040" s="3">
        <f t="array" ref="T1040">INDEX($AF$3:$CM$62,MATCH($S1040,$AE$3:$AE$62,0),MATCH(T$1&amp;$R1040,$AF$1:$CM$1&amp;$AF$2:$CM$2,0))*VLOOKUP($Q1040,$C$17:$M$20,COUNTBLANK($D$15:D$15)+1,FALSE)</f>
        <v>216</v>
      </c>
      <c r="U1040" s="3">
        <f t="array" ref="U1040">INDEX($AF$3:$CM$62,MATCH($S1040,$AE$3:$AE$62,0),MATCH(U$1&amp;$R1040,$AF$1:$CM$1&amp;$AF$2:$CM$2,0))*VLOOKUP($Q1040,$C$17:$M$20,COUNTBLANK($D$15:E$15)+1,FALSE)</f>
        <v>0</v>
      </c>
      <c r="V1040" s="3">
        <f t="array" ref="V1040">INDEX($AF$3:$CM$62,MATCH($S1040,$AE$3:$AE$62,0),MATCH(V$1&amp;$R1040,$AF$1:$CM$1&amp;$AF$2:$CM$2,0))*VLOOKUP($Q1040,$C$17:$M$20,COUNTBLANK($D$15:F$15)+1,FALSE)</f>
        <v>432</v>
      </c>
      <c r="W1040" s="3">
        <f t="array" ref="W1040">INDEX($AF$3:$CM$62,MATCH($S1040,$AE$3:$AE$62,0),MATCH(W$1&amp;$R1040,$AF$1:$CM$1&amp;$AF$2:$CM$2,0))*VLOOKUP($Q1040,$C$17:$M$20,COUNTBLANK($D$15:G$15)+1,FALSE)</f>
        <v>0</v>
      </c>
      <c r="X1040" s="3">
        <f t="array" ref="X1040">INDEX($AF$3:$CM$62,MATCH($S1040,$AE$3:$AE$62,0),MATCH(X$1&amp;$R1040,$AF$1:$CM$1&amp;$AF$2:$CM$2,0))*VLOOKUP($Q1040,$C$17:$M$20,COUNTBLANK($D$15:H$15)+1,FALSE)</f>
        <v>0</v>
      </c>
      <c r="Y1040" s="3">
        <f t="array" ref="Y1040">INDEX($AF$3:$CM$62,MATCH($S1040,$AE$3:$AE$62,0),MATCH(Y$1&amp;$R1040,$AF$1:$CM$1&amp;$AF$2:$CM$2,0))*VLOOKUP($Q1040,$C$17:$M$20,COUNTBLANK($D$15:I$15)+1,FALSE)</f>
        <v>0</v>
      </c>
      <c r="Z1040" s="3">
        <f t="array" ref="Z1040">INDEX($AF$3:$CM$62,MATCH($S1040,$AE$3:$AE$62,0),MATCH(Z$1&amp;$R1040,$AF$1:$CM$1&amp;$AF$2:$CM$2,0))*VLOOKUP($Q1040,$C$17:$M$20,COUNTBLANK($D$15:J$15)+1,FALSE)</f>
        <v>0.12</v>
      </c>
      <c r="AA1040" s="3">
        <f t="array" ref="AA1040">INDEX($AF$3:$CM$62,MATCH($S1040,$AE$3:$AE$62,0),MATCH(AA$1&amp;$R1040,$AF$1:$CM$1&amp;$AF$2:$CM$2,0))*VLOOKUP($Q1040,$C$17:$M$20,COUNTBLANK($D$15:K$15)+1,FALSE)</f>
        <v>0.12</v>
      </c>
      <c r="AB1040" s="3">
        <f t="array" ref="AB1040">INDEX($AF$3:$CM$62,MATCH($S1040,$AE$3:$AE$62,0),MATCH(AB$1&amp;$R1040,$AF$1:$CM$1&amp;$AF$2:$CM$2,0))*VLOOKUP($Q1040,$C$17:$M$20,COUNTBLANK($D$15:L$15)+1,FALSE)</f>
        <v>0</v>
      </c>
      <c r="AC1040" s="3">
        <f t="array" ref="AC1040">INDEX($AF$3:$CM$62,MATCH($S1040,$AE$3:$AE$62,0),MATCH(AC$1&amp;$R1040,$AF$1:$CM$1&amp;$AF$2:$CM$2,0))*VLOOKUP($Q1040,$C$17:$M$20,COUNTBLANK($D$15:M$15)+1,FALSE)</f>
        <v>0</v>
      </c>
    </row>
    <row r="1041" spans="17:29" x14ac:dyDescent="0.2">
      <c r="Q1041" t="s">
        <v>421</v>
      </c>
      <c r="R1041">
        <f t="shared" si="157"/>
        <v>6</v>
      </c>
      <c r="S1041">
        <f t="shared" si="158"/>
        <v>19</v>
      </c>
      <c r="T1041" s="3">
        <f t="array" ref="T1041">INDEX($AF$3:$CM$62,MATCH($S1041,$AE$3:$AE$62,0),MATCH(T$1&amp;$R1041,$AF$1:$CM$1&amp;$AF$2:$CM$2,0))*VLOOKUP($Q1041,$C$17:$M$20,COUNTBLANK($D$15:D$15)+1,FALSE)</f>
        <v>228</v>
      </c>
      <c r="U1041" s="3">
        <f t="array" ref="U1041">INDEX($AF$3:$CM$62,MATCH($S1041,$AE$3:$AE$62,0),MATCH(U$1&amp;$R1041,$AF$1:$CM$1&amp;$AF$2:$CM$2,0))*VLOOKUP($Q1041,$C$17:$M$20,COUNTBLANK($D$15:E$15)+1,FALSE)</f>
        <v>0</v>
      </c>
      <c r="V1041" s="3">
        <f t="array" ref="V1041">INDEX($AF$3:$CM$62,MATCH($S1041,$AE$3:$AE$62,0),MATCH(V$1&amp;$R1041,$AF$1:$CM$1&amp;$AF$2:$CM$2,0))*VLOOKUP($Q1041,$C$17:$M$20,COUNTBLANK($D$15:F$15)+1,FALSE)</f>
        <v>456</v>
      </c>
      <c r="W1041" s="3">
        <f t="array" ref="W1041">INDEX($AF$3:$CM$62,MATCH($S1041,$AE$3:$AE$62,0),MATCH(W$1&amp;$R1041,$AF$1:$CM$1&amp;$AF$2:$CM$2,0))*VLOOKUP($Q1041,$C$17:$M$20,COUNTBLANK($D$15:G$15)+1,FALSE)</f>
        <v>0</v>
      </c>
      <c r="X1041" s="3">
        <f t="array" ref="X1041">INDEX($AF$3:$CM$62,MATCH($S1041,$AE$3:$AE$62,0),MATCH(X$1&amp;$R1041,$AF$1:$CM$1&amp;$AF$2:$CM$2,0))*VLOOKUP($Q1041,$C$17:$M$20,COUNTBLANK($D$15:H$15)+1,FALSE)</f>
        <v>0</v>
      </c>
      <c r="Y1041" s="3">
        <f t="array" ref="Y1041">INDEX($AF$3:$CM$62,MATCH($S1041,$AE$3:$AE$62,0),MATCH(Y$1&amp;$R1041,$AF$1:$CM$1&amp;$AF$2:$CM$2,0))*VLOOKUP($Q1041,$C$17:$M$20,COUNTBLANK($D$15:I$15)+1,FALSE)</f>
        <v>0</v>
      </c>
      <c r="Z1041" s="3">
        <f t="array" ref="Z1041">INDEX($AF$3:$CM$62,MATCH($S1041,$AE$3:$AE$62,0),MATCH(Z$1&amp;$R1041,$AF$1:$CM$1&amp;$AF$2:$CM$2,0))*VLOOKUP($Q1041,$C$17:$M$20,COUNTBLANK($D$15:J$15)+1,FALSE)</f>
        <v>0.12</v>
      </c>
      <c r="AA1041" s="3">
        <f t="array" ref="AA1041">INDEX($AF$3:$CM$62,MATCH($S1041,$AE$3:$AE$62,0),MATCH(AA$1&amp;$R1041,$AF$1:$CM$1&amp;$AF$2:$CM$2,0))*VLOOKUP($Q1041,$C$17:$M$20,COUNTBLANK($D$15:K$15)+1,FALSE)</f>
        <v>0.12</v>
      </c>
      <c r="AB1041" s="3">
        <f t="array" ref="AB1041">INDEX($AF$3:$CM$62,MATCH($S1041,$AE$3:$AE$62,0),MATCH(AB$1&amp;$R1041,$AF$1:$CM$1&amp;$AF$2:$CM$2,0))*VLOOKUP($Q1041,$C$17:$M$20,COUNTBLANK($D$15:L$15)+1,FALSE)</f>
        <v>0</v>
      </c>
      <c r="AC1041" s="3">
        <f t="array" ref="AC1041">INDEX($AF$3:$CM$62,MATCH($S1041,$AE$3:$AE$62,0),MATCH(AC$1&amp;$R1041,$AF$1:$CM$1&amp;$AF$2:$CM$2,0))*VLOOKUP($Q1041,$C$17:$M$20,COUNTBLANK($D$15:M$15)+1,FALSE)</f>
        <v>0</v>
      </c>
    </row>
    <row r="1042" spans="17:29" x14ac:dyDescent="0.2">
      <c r="Q1042" t="s">
        <v>421</v>
      </c>
      <c r="R1042">
        <f t="shared" si="157"/>
        <v>6</v>
      </c>
      <c r="S1042">
        <f t="shared" si="158"/>
        <v>20</v>
      </c>
      <c r="T1042" s="3">
        <f t="array" ref="T1042">INDEX($AF$3:$CM$62,MATCH($S1042,$AE$3:$AE$62,0),MATCH(T$1&amp;$R1042,$AF$1:$CM$1&amp;$AF$2:$CM$2,0))*VLOOKUP($Q1042,$C$17:$M$20,COUNTBLANK($D$15:D$15)+1,FALSE)</f>
        <v>240</v>
      </c>
      <c r="U1042" s="3">
        <f t="array" ref="U1042">INDEX($AF$3:$CM$62,MATCH($S1042,$AE$3:$AE$62,0),MATCH(U$1&amp;$R1042,$AF$1:$CM$1&amp;$AF$2:$CM$2,0))*VLOOKUP($Q1042,$C$17:$M$20,COUNTBLANK($D$15:E$15)+1,FALSE)</f>
        <v>0</v>
      </c>
      <c r="V1042" s="3">
        <f t="array" ref="V1042">INDEX($AF$3:$CM$62,MATCH($S1042,$AE$3:$AE$62,0),MATCH(V$1&amp;$R1042,$AF$1:$CM$1&amp;$AF$2:$CM$2,0))*VLOOKUP($Q1042,$C$17:$M$20,COUNTBLANK($D$15:F$15)+1,FALSE)</f>
        <v>480</v>
      </c>
      <c r="W1042" s="3">
        <f t="array" ref="W1042">INDEX($AF$3:$CM$62,MATCH($S1042,$AE$3:$AE$62,0),MATCH(W$1&amp;$R1042,$AF$1:$CM$1&amp;$AF$2:$CM$2,0))*VLOOKUP($Q1042,$C$17:$M$20,COUNTBLANK($D$15:G$15)+1,FALSE)</f>
        <v>0</v>
      </c>
      <c r="X1042" s="3">
        <f t="array" ref="X1042">INDEX($AF$3:$CM$62,MATCH($S1042,$AE$3:$AE$62,0),MATCH(X$1&amp;$R1042,$AF$1:$CM$1&amp;$AF$2:$CM$2,0))*VLOOKUP($Q1042,$C$17:$M$20,COUNTBLANK($D$15:H$15)+1,FALSE)</f>
        <v>0</v>
      </c>
      <c r="Y1042" s="3">
        <f t="array" ref="Y1042">INDEX($AF$3:$CM$62,MATCH($S1042,$AE$3:$AE$62,0),MATCH(Y$1&amp;$R1042,$AF$1:$CM$1&amp;$AF$2:$CM$2,0))*VLOOKUP($Q1042,$C$17:$M$20,COUNTBLANK($D$15:I$15)+1,FALSE)</f>
        <v>0</v>
      </c>
      <c r="Z1042" s="3">
        <f t="array" ref="Z1042">INDEX($AF$3:$CM$62,MATCH($S1042,$AE$3:$AE$62,0),MATCH(Z$1&amp;$R1042,$AF$1:$CM$1&amp;$AF$2:$CM$2,0))*VLOOKUP($Q1042,$C$17:$M$20,COUNTBLANK($D$15:J$15)+1,FALSE)</f>
        <v>0.24</v>
      </c>
      <c r="AA1042" s="3">
        <f t="array" ref="AA1042">INDEX($AF$3:$CM$62,MATCH($S1042,$AE$3:$AE$62,0),MATCH(AA$1&amp;$R1042,$AF$1:$CM$1&amp;$AF$2:$CM$2,0))*VLOOKUP($Q1042,$C$17:$M$20,COUNTBLANK($D$15:K$15)+1,FALSE)</f>
        <v>0.24</v>
      </c>
      <c r="AB1042" s="3">
        <f t="array" ref="AB1042">INDEX($AF$3:$CM$62,MATCH($S1042,$AE$3:$AE$62,0),MATCH(AB$1&amp;$R1042,$AF$1:$CM$1&amp;$AF$2:$CM$2,0))*VLOOKUP($Q1042,$C$17:$M$20,COUNTBLANK($D$15:L$15)+1,FALSE)</f>
        <v>0</v>
      </c>
      <c r="AC1042" s="3">
        <f t="array" ref="AC1042">INDEX($AF$3:$CM$62,MATCH($S1042,$AE$3:$AE$62,0),MATCH(AC$1&amp;$R1042,$AF$1:$CM$1&amp;$AF$2:$CM$2,0))*VLOOKUP($Q1042,$C$17:$M$20,COUNTBLANK($D$15:M$15)+1,FALSE)</f>
        <v>0</v>
      </c>
    </row>
    <row r="1043" spans="17:29" x14ac:dyDescent="0.2">
      <c r="Q1043" t="s">
        <v>421</v>
      </c>
      <c r="R1043">
        <f t="shared" si="157"/>
        <v>6</v>
      </c>
      <c r="S1043">
        <f t="shared" si="158"/>
        <v>21</v>
      </c>
      <c r="T1043" s="3">
        <f t="array" ref="T1043">INDEX($AF$3:$CM$62,MATCH($S1043,$AE$3:$AE$62,0),MATCH(T$1&amp;$R1043,$AF$1:$CM$1&amp;$AF$2:$CM$2,0))*VLOOKUP($Q1043,$C$17:$M$20,COUNTBLANK($D$15:D$15)+1,FALSE)</f>
        <v>252</v>
      </c>
      <c r="U1043" s="3">
        <f t="array" ref="U1043">INDEX($AF$3:$CM$62,MATCH($S1043,$AE$3:$AE$62,0),MATCH(U$1&amp;$R1043,$AF$1:$CM$1&amp;$AF$2:$CM$2,0))*VLOOKUP($Q1043,$C$17:$M$20,COUNTBLANK($D$15:E$15)+1,FALSE)</f>
        <v>0</v>
      </c>
      <c r="V1043" s="3">
        <f t="array" ref="V1043">INDEX($AF$3:$CM$62,MATCH($S1043,$AE$3:$AE$62,0),MATCH(V$1&amp;$R1043,$AF$1:$CM$1&amp;$AF$2:$CM$2,0))*VLOOKUP($Q1043,$C$17:$M$20,COUNTBLANK($D$15:F$15)+1,FALSE)</f>
        <v>504</v>
      </c>
      <c r="W1043" s="3">
        <f t="array" ref="W1043">INDEX($AF$3:$CM$62,MATCH($S1043,$AE$3:$AE$62,0),MATCH(W$1&amp;$R1043,$AF$1:$CM$1&amp;$AF$2:$CM$2,0))*VLOOKUP($Q1043,$C$17:$M$20,COUNTBLANK($D$15:G$15)+1,FALSE)</f>
        <v>0</v>
      </c>
      <c r="X1043" s="3">
        <f t="array" ref="X1043">INDEX($AF$3:$CM$62,MATCH($S1043,$AE$3:$AE$62,0),MATCH(X$1&amp;$R1043,$AF$1:$CM$1&amp;$AF$2:$CM$2,0))*VLOOKUP($Q1043,$C$17:$M$20,COUNTBLANK($D$15:H$15)+1,FALSE)</f>
        <v>0</v>
      </c>
      <c r="Y1043" s="3">
        <f t="array" ref="Y1043">INDEX($AF$3:$CM$62,MATCH($S1043,$AE$3:$AE$62,0),MATCH(Y$1&amp;$R1043,$AF$1:$CM$1&amp;$AF$2:$CM$2,0))*VLOOKUP($Q1043,$C$17:$M$20,COUNTBLANK($D$15:I$15)+1,FALSE)</f>
        <v>0</v>
      </c>
      <c r="Z1043" s="3">
        <f t="array" ref="Z1043">INDEX($AF$3:$CM$62,MATCH($S1043,$AE$3:$AE$62,0),MATCH(Z$1&amp;$R1043,$AF$1:$CM$1&amp;$AF$2:$CM$2,0))*VLOOKUP($Q1043,$C$17:$M$20,COUNTBLANK($D$15:J$15)+1,FALSE)</f>
        <v>0.24</v>
      </c>
      <c r="AA1043" s="3">
        <f t="array" ref="AA1043">INDEX($AF$3:$CM$62,MATCH($S1043,$AE$3:$AE$62,0),MATCH(AA$1&amp;$R1043,$AF$1:$CM$1&amp;$AF$2:$CM$2,0))*VLOOKUP($Q1043,$C$17:$M$20,COUNTBLANK($D$15:K$15)+1,FALSE)</f>
        <v>0.24</v>
      </c>
      <c r="AB1043" s="3">
        <f t="array" ref="AB1043">INDEX($AF$3:$CM$62,MATCH($S1043,$AE$3:$AE$62,0),MATCH(AB$1&amp;$R1043,$AF$1:$CM$1&amp;$AF$2:$CM$2,0))*VLOOKUP($Q1043,$C$17:$M$20,COUNTBLANK($D$15:L$15)+1,FALSE)</f>
        <v>0</v>
      </c>
      <c r="AC1043" s="3">
        <f t="array" ref="AC1043">INDEX($AF$3:$CM$62,MATCH($S1043,$AE$3:$AE$62,0),MATCH(AC$1&amp;$R1043,$AF$1:$CM$1&amp;$AF$2:$CM$2,0))*VLOOKUP($Q1043,$C$17:$M$20,COUNTBLANK($D$15:M$15)+1,FALSE)</f>
        <v>0</v>
      </c>
    </row>
    <row r="1044" spans="17:29" x14ac:dyDescent="0.2">
      <c r="Q1044" t="s">
        <v>421</v>
      </c>
      <c r="R1044">
        <f t="shared" si="157"/>
        <v>6</v>
      </c>
      <c r="S1044">
        <f t="shared" si="158"/>
        <v>22</v>
      </c>
      <c r="T1044" s="3">
        <f t="array" ref="T1044">INDEX($AF$3:$CM$62,MATCH($S1044,$AE$3:$AE$62,0),MATCH(T$1&amp;$R1044,$AF$1:$CM$1&amp;$AF$2:$CM$2,0))*VLOOKUP($Q1044,$C$17:$M$20,COUNTBLANK($D$15:D$15)+1,FALSE)</f>
        <v>264</v>
      </c>
      <c r="U1044" s="3">
        <f t="array" ref="U1044">INDEX($AF$3:$CM$62,MATCH($S1044,$AE$3:$AE$62,0),MATCH(U$1&amp;$R1044,$AF$1:$CM$1&amp;$AF$2:$CM$2,0))*VLOOKUP($Q1044,$C$17:$M$20,COUNTBLANK($D$15:E$15)+1,FALSE)</f>
        <v>0</v>
      </c>
      <c r="V1044" s="3">
        <f t="array" ref="V1044">INDEX($AF$3:$CM$62,MATCH($S1044,$AE$3:$AE$62,0),MATCH(V$1&amp;$R1044,$AF$1:$CM$1&amp;$AF$2:$CM$2,0))*VLOOKUP($Q1044,$C$17:$M$20,COUNTBLANK($D$15:F$15)+1,FALSE)</f>
        <v>528</v>
      </c>
      <c r="W1044" s="3">
        <f t="array" ref="W1044">INDEX($AF$3:$CM$62,MATCH($S1044,$AE$3:$AE$62,0),MATCH(W$1&amp;$R1044,$AF$1:$CM$1&amp;$AF$2:$CM$2,0))*VLOOKUP($Q1044,$C$17:$M$20,COUNTBLANK($D$15:G$15)+1,FALSE)</f>
        <v>0</v>
      </c>
      <c r="X1044" s="3">
        <f t="array" ref="X1044">INDEX($AF$3:$CM$62,MATCH($S1044,$AE$3:$AE$62,0),MATCH(X$1&amp;$R1044,$AF$1:$CM$1&amp;$AF$2:$CM$2,0))*VLOOKUP($Q1044,$C$17:$M$20,COUNTBLANK($D$15:H$15)+1,FALSE)</f>
        <v>0</v>
      </c>
      <c r="Y1044" s="3">
        <f t="array" ref="Y1044">INDEX($AF$3:$CM$62,MATCH($S1044,$AE$3:$AE$62,0),MATCH(Y$1&amp;$R1044,$AF$1:$CM$1&amp;$AF$2:$CM$2,0))*VLOOKUP($Q1044,$C$17:$M$20,COUNTBLANK($D$15:I$15)+1,FALSE)</f>
        <v>0</v>
      </c>
      <c r="Z1044" s="3">
        <f t="array" ref="Z1044">INDEX($AF$3:$CM$62,MATCH($S1044,$AE$3:$AE$62,0),MATCH(Z$1&amp;$R1044,$AF$1:$CM$1&amp;$AF$2:$CM$2,0))*VLOOKUP($Q1044,$C$17:$M$20,COUNTBLANK($D$15:J$15)+1,FALSE)</f>
        <v>0.24</v>
      </c>
      <c r="AA1044" s="3">
        <f t="array" ref="AA1044">INDEX($AF$3:$CM$62,MATCH($S1044,$AE$3:$AE$62,0),MATCH(AA$1&amp;$R1044,$AF$1:$CM$1&amp;$AF$2:$CM$2,0))*VLOOKUP($Q1044,$C$17:$M$20,COUNTBLANK($D$15:K$15)+1,FALSE)</f>
        <v>0.24</v>
      </c>
      <c r="AB1044" s="3">
        <f t="array" ref="AB1044">INDEX($AF$3:$CM$62,MATCH($S1044,$AE$3:$AE$62,0),MATCH(AB$1&amp;$R1044,$AF$1:$CM$1&amp;$AF$2:$CM$2,0))*VLOOKUP($Q1044,$C$17:$M$20,COUNTBLANK($D$15:L$15)+1,FALSE)</f>
        <v>0</v>
      </c>
      <c r="AC1044" s="3">
        <f t="array" ref="AC1044">INDEX($AF$3:$CM$62,MATCH($S1044,$AE$3:$AE$62,0),MATCH(AC$1&amp;$R1044,$AF$1:$CM$1&amp;$AF$2:$CM$2,0))*VLOOKUP($Q1044,$C$17:$M$20,COUNTBLANK($D$15:M$15)+1,FALSE)</f>
        <v>0</v>
      </c>
    </row>
    <row r="1045" spans="17:29" x14ac:dyDescent="0.2">
      <c r="Q1045" t="s">
        <v>421</v>
      </c>
      <c r="R1045">
        <f t="shared" si="157"/>
        <v>6</v>
      </c>
      <c r="S1045">
        <f t="shared" si="158"/>
        <v>23</v>
      </c>
      <c r="T1045" s="3">
        <f t="array" ref="T1045">INDEX($AF$3:$CM$62,MATCH($S1045,$AE$3:$AE$62,0),MATCH(T$1&amp;$R1045,$AF$1:$CM$1&amp;$AF$2:$CM$2,0))*VLOOKUP($Q1045,$C$17:$M$20,COUNTBLANK($D$15:D$15)+1,FALSE)</f>
        <v>276</v>
      </c>
      <c r="U1045" s="3">
        <f t="array" ref="U1045">INDEX($AF$3:$CM$62,MATCH($S1045,$AE$3:$AE$62,0),MATCH(U$1&amp;$R1045,$AF$1:$CM$1&amp;$AF$2:$CM$2,0))*VLOOKUP($Q1045,$C$17:$M$20,COUNTBLANK($D$15:E$15)+1,FALSE)</f>
        <v>0</v>
      </c>
      <c r="V1045" s="3">
        <f t="array" ref="V1045">INDEX($AF$3:$CM$62,MATCH($S1045,$AE$3:$AE$62,0),MATCH(V$1&amp;$R1045,$AF$1:$CM$1&amp;$AF$2:$CM$2,0))*VLOOKUP($Q1045,$C$17:$M$20,COUNTBLANK($D$15:F$15)+1,FALSE)</f>
        <v>552</v>
      </c>
      <c r="W1045" s="3">
        <f t="array" ref="W1045">INDEX($AF$3:$CM$62,MATCH($S1045,$AE$3:$AE$62,0),MATCH(W$1&amp;$R1045,$AF$1:$CM$1&amp;$AF$2:$CM$2,0))*VLOOKUP($Q1045,$C$17:$M$20,COUNTBLANK($D$15:G$15)+1,FALSE)</f>
        <v>0</v>
      </c>
      <c r="X1045" s="3">
        <f t="array" ref="X1045">INDEX($AF$3:$CM$62,MATCH($S1045,$AE$3:$AE$62,0),MATCH(X$1&amp;$R1045,$AF$1:$CM$1&amp;$AF$2:$CM$2,0))*VLOOKUP($Q1045,$C$17:$M$20,COUNTBLANK($D$15:H$15)+1,FALSE)</f>
        <v>0</v>
      </c>
      <c r="Y1045" s="3">
        <f t="array" ref="Y1045">INDEX($AF$3:$CM$62,MATCH($S1045,$AE$3:$AE$62,0),MATCH(Y$1&amp;$R1045,$AF$1:$CM$1&amp;$AF$2:$CM$2,0))*VLOOKUP($Q1045,$C$17:$M$20,COUNTBLANK($D$15:I$15)+1,FALSE)</f>
        <v>0</v>
      </c>
      <c r="Z1045" s="3">
        <f t="array" ref="Z1045">INDEX($AF$3:$CM$62,MATCH($S1045,$AE$3:$AE$62,0),MATCH(Z$1&amp;$R1045,$AF$1:$CM$1&amp;$AF$2:$CM$2,0))*VLOOKUP($Q1045,$C$17:$M$20,COUNTBLANK($D$15:J$15)+1,FALSE)</f>
        <v>0.24</v>
      </c>
      <c r="AA1045" s="3">
        <f t="array" ref="AA1045">INDEX($AF$3:$CM$62,MATCH($S1045,$AE$3:$AE$62,0),MATCH(AA$1&amp;$R1045,$AF$1:$CM$1&amp;$AF$2:$CM$2,0))*VLOOKUP($Q1045,$C$17:$M$20,COUNTBLANK($D$15:K$15)+1,FALSE)</f>
        <v>0.24</v>
      </c>
      <c r="AB1045" s="3">
        <f t="array" ref="AB1045">INDEX($AF$3:$CM$62,MATCH($S1045,$AE$3:$AE$62,0),MATCH(AB$1&amp;$R1045,$AF$1:$CM$1&amp;$AF$2:$CM$2,0))*VLOOKUP($Q1045,$C$17:$M$20,COUNTBLANK($D$15:L$15)+1,FALSE)</f>
        <v>0</v>
      </c>
      <c r="AC1045" s="3">
        <f t="array" ref="AC1045">INDEX($AF$3:$CM$62,MATCH($S1045,$AE$3:$AE$62,0),MATCH(AC$1&amp;$R1045,$AF$1:$CM$1&amp;$AF$2:$CM$2,0))*VLOOKUP($Q1045,$C$17:$M$20,COUNTBLANK($D$15:M$15)+1,FALSE)</f>
        <v>0</v>
      </c>
    </row>
    <row r="1046" spans="17:29" x14ac:dyDescent="0.2">
      <c r="Q1046" t="s">
        <v>421</v>
      </c>
      <c r="R1046">
        <f t="shared" si="157"/>
        <v>6</v>
      </c>
      <c r="S1046">
        <f t="shared" si="158"/>
        <v>24</v>
      </c>
      <c r="T1046" s="3">
        <f t="array" ref="T1046">INDEX($AF$3:$CM$62,MATCH($S1046,$AE$3:$AE$62,0),MATCH(T$1&amp;$R1046,$AF$1:$CM$1&amp;$AF$2:$CM$2,0))*VLOOKUP($Q1046,$C$17:$M$20,COUNTBLANK($D$15:D$15)+1,FALSE)</f>
        <v>288</v>
      </c>
      <c r="U1046" s="3">
        <f t="array" ref="U1046">INDEX($AF$3:$CM$62,MATCH($S1046,$AE$3:$AE$62,0),MATCH(U$1&amp;$R1046,$AF$1:$CM$1&amp;$AF$2:$CM$2,0))*VLOOKUP($Q1046,$C$17:$M$20,COUNTBLANK($D$15:E$15)+1,FALSE)</f>
        <v>0</v>
      </c>
      <c r="V1046" s="3">
        <f t="array" ref="V1046">INDEX($AF$3:$CM$62,MATCH($S1046,$AE$3:$AE$62,0),MATCH(V$1&amp;$R1046,$AF$1:$CM$1&amp;$AF$2:$CM$2,0))*VLOOKUP($Q1046,$C$17:$M$20,COUNTBLANK($D$15:F$15)+1,FALSE)</f>
        <v>576</v>
      </c>
      <c r="W1046" s="3">
        <f t="array" ref="W1046">INDEX($AF$3:$CM$62,MATCH($S1046,$AE$3:$AE$62,0),MATCH(W$1&amp;$R1046,$AF$1:$CM$1&amp;$AF$2:$CM$2,0))*VLOOKUP($Q1046,$C$17:$M$20,COUNTBLANK($D$15:G$15)+1,FALSE)</f>
        <v>0</v>
      </c>
      <c r="X1046" s="3">
        <f t="array" ref="X1046">INDEX($AF$3:$CM$62,MATCH($S1046,$AE$3:$AE$62,0),MATCH(X$1&amp;$R1046,$AF$1:$CM$1&amp;$AF$2:$CM$2,0))*VLOOKUP($Q1046,$C$17:$M$20,COUNTBLANK($D$15:H$15)+1,FALSE)</f>
        <v>0</v>
      </c>
      <c r="Y1046" s="3">
        <f t="array" ref="Y1046">INDEX($AF$3:$CM$62,MATCH($S1046,$AE$3:$AE$62,0),MATCH(Y$1&amp;$R1046,$AF$1:$CM$1&amp;$AF$2:$CM$2,0))*VLOOKUP($Q1046,$C$17:$M$20,COUNTBLANK($D$15:I$15)+1,FALSE)</f>
        <v>0</v>
      </c>
      <c r="Z1046" s="3">
        <f t="array" ref="Z1046">INDEX($AF$3:$CM$62,MATCH($S1046,$AE$3:$AE$62,0),MATCH(Z$1&amp;$R1046,$AF$1:$CM$1&amp;$AF$2:$CM$2,0))*VLOOKUP($Q1046,$C$17:$M$20,COUNTBLANK($D$15:J$15)+1,FALSE)</f>
        <v>0.24</v>
      </c>
      <c r="AA1046" s="3">
        <f t="array" ref="AA1046">INDEX($AF$3:$CM$62,MATCH($S1046,$AE$3:$AE$62,0),MATCH(AA$1&amp;$R1046,$AF$1:$CM$1&amp;$AF$2:$CM$2,0))*VLOOKUP($Q1046,$C$17:$M$20,COUNTBLANK($D$15:K$15)+1,FALSE)</f>
        <v>0.24</v>
      </c>
      <c r="AB1046" s="3">
        <f t="array" ref="AB1046">INDEX($AF$3:$CM$62,MATCH($S1046,$AE$3:$AE$62,0),MATCH(AB$1&amp;$R1046,$AF$1:$CM$1&amp;$AF$2:$CM$2,0))*VLOOKUP($Q1046,$C$17:$M$20,COUNTBLANK($D$15:L$15)+1,FALSE)</f>
        <v>0</v>
      </c>
      <c r="AC1046" s="3">
        <f t="array" ref="AC1046">INDEX($AF$3:$CM$62,MATCH($S1046,$AE$3:$AE$62,0),MATCH(AC$1&amp;$R1046,$AF$1:$CM$1&amp;$AF$2:$CM$2,0))*VLOOKUP($Q1046,$C$17:$M$20,COUNTBLANK($D$15:M$15)+1,FALSE)</f>
        <v>0</v>
      </c>
    </row>
    <row r="1047" spans="17:29" x14ac:dyDescent="0.2">
      <c r="Q1047" t="s">
        <v>421</v>
      </c>
      <c r="R1047">
        <f t="shared" si="157"/>
        <v>6</v>
      </c>
      <c r="S1047">
        <f t="shared" si="158"/>
        <v>25</v>
      </c>
      <c r="T1047" s="3">
        <f t="array" ref="T1047">INDEX($AF$3:$CM$62,MATCH($S1047,$AE$3:$AE$62,0),MATCH(T$1&amp;$R1047,$AF$1:$CM$1&amp;$AF$2:$CM$2,0))*VLOOKUP($Q1047,$C$17:$M$20,COUNTBLANK($D$15:D$15)+1,FALSE)</f>
        <v>300</v>
      </c>
      <c r="U1047" s="3">
        <f t="array" ref="U1047">INDEX($AF$3:$CM$62,MATCH($S1047,$AE$3:$AE$62,0),MATCH(U$1&amp;$R1047,$AF$1:$CM$1&amp;$AF$2:$CM$2,0))*VLOOKUP($Q1047,$C$17:$M$20,COUNTBLANK($D$15:E$15)+1,FALSE)</f>
        <v>0</v>
      </c>
      <c r="V1047" s="3">
        <f t="array" ref="V1047">INDEX($AF$3:$CM$62,MATCH($S1047,$AE$3:$AE$62,0),MATCH(V$1&amp;$R1047,$AF$1:$CM$1&amp;$AF$2:$CM$2,0))*VLOOKUP($Q1047,$C$17:$M$20,COUNTBLANK($D$15:F$15)+1,FALSE)</f>
        <v>600</v>
      </c>
      <c r="W1047" s="3">
        <f t="array" ref="W1047">INDEX($AF$3:$CM$62,MATCH($S1047,$AE$3:$AE$62,0),MATCH(W$1&amp;$R1047,$AF$1:$CM$1&amp;$AF$2:$CM$2,0))*VLOOKUP($Q1047,$C$17:$M$20,COUNTBLANK($D$15:G$15)+1,FALSE)</f>
        <v>0</v>
      </c>
      <c r="X1047" s="3">
        <f t="array" ref="X1047">INDEX($AF$3:$CM$62,MATCH($S1047,$AE$3:$AE$62,0),MATCH(X$1&amp;$R1047,$AF$1:$CM$1&amp;$AF$2:$CM$2,0))*VLOOKUP($Q1047,$C$17:$M$20,COUNTBLANK($D$15:H$15)+1,FALSE)</f>
        <v>0</v>
      </c>
      <c r="Y1047" s="3">
        <f t="array" ref="Y1047">INDEX($AF$3:$CM$62,MATCH($S1047,$AE$3:$AE$62,0),MATCH(Y$1&amp;$R1047,$AF$1:$CM$1&amp;$AF$2:$CM$2,0))*VLOOKUP($Q1047,$C$17:$M$20,COUNTBLANK($D$15:I$15)+1,FALSE)</f>
        <v>0</v>
      </c>
      <c r="Z1047" s="3">
        <f t="array" ref="Z1047">INDEX($AF$3:$CM$62,MATCH($S1047,$AE$3:$AE$62,0),MATCH(Z$1&amp;$R1047,$AF$1:$CM$1&amp;$AF$2:$CM$2,0))*VLOOKUP($Q1047,$C$17:$M$20,COUNTBLANK($D$15:J$15)+1,FALSE)</f>
        <v>0.24</v>
      </c>
      <c r="AA1047" s="3">
        <f t="array" ref="AA1047">INDEX($AF$3:$CM$62,MATCH($S1047,$AE$3:$AE$62,0),MATCH(AA$1&amp;$R1047,$AF$1:$CM$1&amp;$AF$2:$CM$2,0))*VLOOKUP($Q1047,$C$17:$M$20,COUNTBLANK($D$15:K$15)+1,FALSE)</f>
        <v>0.24</v>
      </c>
      <c r="AB1047" s="3">
        <f t="array" ref="AB1047">INDEX($AF$3:$CM$62,MATCH($S1047,$AE$3:$AE$62,0),MATCH(AB$1&amp;$R1047,$AF$1:$CM$1&amp;$AF$2:$CM$2,0))*VLOOKUP($Q1047,$C$17:$M$20,COUNTBLANK($D$15:L$15)+1,FALSE)</f>
        <v>0</v>
      </c>
      <c r="AC1047" s="3">
        <f t="array" ref="AC1047">INDEX($AF$3:$CM$62,MATCH($S1047,$AE$3:$AE$62,0),MATCH(AC$1&amp;$R1047,$AF$1:$CM$1&amp;$AF$2:$CM$2,0))*VLOOKUP($Q1047,$C$17:$M$20,COUNTBLANK($D$15:M$15)+1,FALSE)</f>
        <v>0</v>
      </c>
    </row>
    <row r="1048" spans="17:29" x14ac:dyDescent="0.2">
      <c r="Q1048" t="s">
        <v>421</v>
      </c>
      <c r="R1048">
        <f t="shared" si="157"/>
        <v>6</v>
      </c>
      <c r="S1048">
        <f t="shared" si="158"/>
        <v>26</v>
      </c>
      <c r="T1048" s="3">
        <f t="array" ref="T1048">INDEX($AF$3:$CM$62,MATCH($S1048,$AE$3:$AE$62,0),MATCH(T$1&amp;$R1048,$AF$1:$CM$1&amp;$AF$2:$CM$2,0))*VLOOKUP($Q1048,$C$17:$M$20,COUNTBLANK($D$15:D$15)+1,FALSE)</f>
        <v>312</v>
      </c>
      <c r="U1048" s="3">
        <f t="array" ref="U1048">INDEX($AF$3:$CM$62,MATCH($S1048,$AE$3:$AE$62,0),MATCH(U$1&amp;$R1048,$AF$1:$CM$1&amp;$AF$2:$CM$2,0))*VLOOKUP($Q1048,$C$17:$M$20,COUNTBLANK($D$15:E$15)+1,FALSE)</f>
        <v>0</v>
      </c>
      <c r="V1048" s="3">
        <f t="array" ref="V1048">INDEX($AF$3:$CM$62,MATCH($S1048,$AE$3:$AE$62,0),MATCH(V$1&amp;$R1048,$AF$1:$CM$1&amp;$AF$2:$CM$2,0))*VLOOKUP($Q1048,$C$17:$M$20,COUNTBLANK($D$15:F$15)+1,FALSE)</f>
        <v>624</v>
      </c>
      <c r="W1048" s="3">
        <f t="array" ref="W1048">INDEX($AF$3:$CM$62,MATCH($S1048,$AE$3:$AE$62,0),MATCH(W$1&amp;$R1048,$AF$1:$CM$1&amp;$AF$2:$CM$2,0))*VLOOKUP($Q1048,$C$17:$M$20,COUNTBLANK($D$15:G$15)+1,FALSE)</f>
        <v>0</v>
      </c>
      <c r="X1048" s="3">
        <f t="array" ref="X1048">INDEX($AF$3:$CM$62,MATCH($S1048,$AE$3:$AE$62,0),MATCH(X$1&amp;$R1048,$AF$1:$CM$1&amp;$AF$2:$CM$2,0))*VLOOKUP($Q1048,$C$17:$M$20,COUNTBLANK($D$15:H$15)+1,FALSE)</f>
        <v>0</v>
      </c>
      <c r="Y1048" s="3">
        <f t="array" ref="Y1048">INDEX($AF$3:$CM$62,MATCH($S1048,$AE$3:$AE$62,0),MATCH(Y$1&amp;$R1048,$AF$1:$CM$1&amp;$AF$2:$CM$2,0))*VLOOKUP($Q1048,$C$17:$M$20,COUNTBLANK($D$15:I$15)+1,FALSE)</f>
        <v>0</v>
      </c>
      <c r="Z1048" s="3">
        <f t="array" ref="Z1048">INDEX($AF$3:$CM$62,MATCH($S1048,$AE$3:$AE$62,0),MATCH(Z$1&amp;$R1048,$AF$1:$CM$1&amp;$AF$2:$CM$2,0))*VLOOKUP($Q1048,$C$17:$M$20,COUNTBLANK($D$15:J$15)+1,FALSE)</f>
        <v>0.24</v>
      </c>
      <c r="AA1048" s="3">
        <f t="array" ref="AA1048">INDEX($AF$3:$CM$62,MATCH($S1048,$AE$3:$AE$62,0),MATCH(AA$1&amp;$R1048,$AF$1:$CM$1&amp;$AF$2:$CM$2,0))*VLOOKUP($Q1048,$C$17:$M$20,COUNTBLANK($D$15:K$15)+1,FALSE)</f>
        <v>0.24</v>
      </c>
      <c r="AB1048" s="3">
        <f t="array" ref="AB1048">INDEX($AF$3:$CM$62,MATCH($S1048,$AE$3:$AE$62,0),MATCH(AB$1&amp;$R1048,$AF$1:$CM$1&amp;$AF$2:$CM$2,0))*VLOOKUP($Q1048,$C$17:$M$20,COUNTBLANK($D$15:L$15)+1,FALSE)</f>
        <v>0</v>
      </c>
      <c r="AC1048" s="3">
        <f t="array" ref="AC1048">INDEX($AF$3:$CM$62,MATCH($S1048,$AE$3:$AE$62,0),MATCH(AC$1&amp;$R1048,$AF$1:$CM$1&amp;$AF$2:$CM$2,0))*VLOOKUP($Q1048,$C$17:$M$20,COUNTBLANK($D$15:M$15)+1,FALSE)</f>
        <v>0</v>
      </c>
    </row>
    <row r="1049" spans="17:29" x14ac:dyDescent="0.2">
      <c r="Q1049" t="s">
        <v>421</v>
      </c>
      <c r="R1049">
        <f t="shared" si="157"/>
        <v>6</v>
      </c>
      <c r="S1049">
        <f t="shared" si="158"/>
        <v>27</v>
      </c>
      <c r="T1049" s="3">
        <f t="array" ref="T1049">INDEX($AF$3:$CM$62,MATCH($S1049,$AE$3:$AE$62,0),MATCH(T$1&amp;$R1049,$AF$1:$CM$1&amp;$AF$2:$CM$2,0))*VLOOKUP($Q1049,$C$17:$M$20,COUNTBLANK($D$15:D$15)+1,FALSE)</f>
        <v>324</v>
      </c>
      <c r="U1049" s="3">
        <f t="array" ref="U1049">INDEX($AF$3:$CM$62,MATCH($S1049,$AE$3:$AE$62,0),MATCH(U$1&amp;$R1049,$AF$1:$CM$1&amp;$AF$2:$CM$2,0))*VLOOKUP($Q1049,$C$17:$M$20,COUNTBLANK($D$15:E$15)+1,FALSE)</f>
        <v>0</v>
      </c>
      <c r="V1049" s="3">
        <f t="array" ref="V1049">INDEX($AF$3:$CM$62,MATCH($S1049,$AE$3:$AE$62,0),MATCH(V$1&amp;$R1049,$AF$1:$CM$1&amp;$AF$2:$CM$2,0))*VLOOKUP($Q1049,$C$17:$M$20,COUNTBLANK($D$15:F$15)+1,FALSE)</f>
        <v>648</v>
      </c>
      <c r="W1049" s="3">
        <f t="array" ref="W1049">INDEX($AF$3:$CM$62,MATCH($S1049,$AE$3:$AE$62,0),MATCH(W$1&amp;$R1049,$AF$1:$CM$1&amp;$AF$2:$CM$2,0))*VLOOKUP($Q1049,$C$17:$M$20,COUNTBLANK($D$15:G$15)+1,FALSE)</f>
        <v>0</v>
      </c>
      <c r="X1049" s="3">
        <f t="array" ref="X1049">INDEX($AF$3:$CM$62,MATCH($S1049,$AE$3:$AE$62,0),MATCH(X$1&amp;$R1049,$AF$1:$CM$1&amp;$AF$2:$CM$2,0))*VLOOKUP($Q1049,$C$17:$M$20,COUNTBLANK($D$15:H$15)+1,FALSE)</f>
        <v>0</v>
      </c>
      <c r="Y1049" s="3">
        <f t="array" ref="Y1049">INDEX($AF$3:$CM$62,MATCH($S1049,$AE$3:$AE$62,0),MATCH(Y$1&amp;$R1049,$AF$1:$CM$1&amp;$AF$2:$CM$2,0))*VLOOKUP($Q1049,$C$17:$M$20,COUNTBLANK($D$15:I$15)+1,FALSE)</f>
        <v>0</v>
      </c>
      <c r="Z1049" s="3">
        <f t="array" ref="Z1049">INDEX($AF$3:$CM$62,MATCH($S1049,$AE$3:$AE$62,0),MATCH(Z$1&amp;$R1049,$AF$1:$CM$1&amp;$AF$2:$CM$2,0))*VLOOKUP($Q1049,$C$17:$M$20,COUNTBLANK($D$15:J$15)+1,FALSE)</f>
        <v>0.24</v>
      </c>
      <c r="AA1049" s="3">
        <f t="array" ref="AA1049">INDEX($AF$3:$CM$62,MATCH($S1049,$AE$3:$AE$62,0),MATCH(AA$1&amp;$R1049,$AF$1:$CM$1&amp;$AF$2:$CM$2,0))*VLOOKUP($Q1049,$C$17:$M$20,COUNTBLANK($D$15:K$15)+1,FALSE)</f>
        <v>0.24</v>
      </c>
      <c r="AB1049" s="3">
        <f t="array" ref="AB1049">INDEX($AF$3:$CM$62,MATCH($S1049,$AE$3:$AE$62,0),MATCH(AB$1&amp;$R1049,$AF$1:$CM$1&amp;$AF$2:$CM$2,0))*VLOOKUP($Q1049,$C$17:$M$20,COUNTBLANK($D$15:L$15)+1,FALSE)</f>
        <v>0</v>
      </c>
      <c r="AC1049" s="3">
        <f t="array" ref="AC1049">INDEX($AF$3:$CM$62,MATCH($S1049,$AE$3:$AE$62,0),MATCH(AC$1&amp;$R1049,$AF$1:$CM$1&amp;$AF$2:$CM$2,0))*VLOOKUP($Q1049,$C$17:$M$20,COUNTBLANK($D$15:M$15)+1,FALSE)</f>
        <v>0</v>
      </c>
    </row>
    <row r="1050" spans="17:29" x14ac:dyDescent="0.2">
      <c r="Q1050" t="s">
        <v>421</v>
      </c>
      <c r="R1050">
        <f t="shared" si="157"/>
        <v>6</v>
      </c>
      <c r="S1050">
        <f t="shared" si="158"/>
        <v>28</v>
      </c>
      <c r="T1050" s="3">
        <f t="array" ref="T1050">INDEX($AF$3:$CM$62,MATCH($S1050,$AE$3:$AE$62,0),MATCH(T$1&amp;$R1050,$AF$1:$CM$1&amp;$AF$2:$CM$2,0))*VLOOKUP($Q1050,$C$17:$M$20,COUNTBLANK($D$15:D$15)+1,FALSE)</f>
        <v>336</v>
      </c>
      <c r="U1050" s="3">
        <f t="array" ref="U1050">INDEX($AF$3:$CM$62,MATCH($S1050,$AE$3:$AE$62,0),MATCH(U$1&amp;$R1050,$AF$1:$CM$1&amp;$AF$2:$CM$2,0))*VLOOKUP($Q1050,$C$17:$M$20,COUNTBLANK($D$15:E$15)+1,FALSE)</f>
        <v>0</v>
      </c>
      <c r="V1050" s="3">
        <f t="array" ref="V1050">INDEX($AF$3:$CM$62,MATCH($S1050,$AE$3:$AE$62,0),MATCH(V$1&amp;$R1050,$AF$1:$CM$1&amp;$AF$2:$CM$2,0))*VLOOKUP($Q1050,$C$17:$M$20,COUNTBLANK($D$15:F$15)+1,FALSE)</f>
        <v>672</v>
      </c>
      <c r="W1050" s="3">
        <f t="array" ref="W1050">INDEX($AF$3:$CM$62,MATCH($S1050,$AE$3:$AE$62,0),MATCH(W$1&amp;$R1050,$AF$1:$CM$1&amp;$AF$2:$CM$2,0))*VLOOKUP($Q1050,$C$17:$M$20,COUNTBLANK($D$15:G$15)+1,FALSE)</f>
        <v>0</v>
      </c>
      <c r="X1050" s="3">
        <f t="array" ref="X1050">INDEX($AF$3:$CM$62,MATCH($S1050,$AE$3:$AE$62,0),MATCH(X$1&amp;$R1050,$AF$1:$CM$1&amp;$AF$2:$CM$2,0))*VLOOKUP($Q1050,$C$17:$M$20,COUNTBLANK($D$15:H$15)+1,FALSE)</f>
        <v>0</v>
      </c>
      <c r="Y1050" s="3">
        <f t="array" ref="Y1050">INDEX($AF$3:$CM$62,MATCH($S1050,$AE$3:$AE$62,0),MATCH(Y$1&amp;$R1050,$AF$1:$CM$1&amp;$AF$2:$CM$2,0))*VLOOKUP($Q1050,$C$17:$M$20,COUNTBLANK($D$15:I$15)+1,FALSE)</f>
        <v>0</v>
      </c>
      <c r="Z1050" s="3">
        <f t="array" ref="Z1050">INDEX($AF$3:$CM$62,MATCH($S1050,$AE$3:$AE$62,0),MATCH(Z$1&amp;$R1050,$AF$1:$CM$1&amp;$AF$2:$CM$2,0))*VLOOKUP($Q1050,$C$17:$M$20,COUNTBLANK($D$15:J$15)+1,FALSE)</f>
        <v>0.24</v>
      </c>
      <c r="AA1050" s="3">
        <f t="array" ref="AA1050">INDEX($AF$3:$CM$62,MATCH($S1050,$AE$3:$AE$62,0),MATCH(AA$1&amp;$R1050,$AF$1:$CM$1&amp;$AF$2:$CM$2,0))*VLOOKUP($Q1050,$C$17:$M$20,COUNTBLANK($D$15:K$15)+1,FALSE)</f>
        <v>0.24</v>
      </c>
      <c r="AB1050" s="3">
        <f t="array" ref="AB1050">INDEX($AF$3:$CM$62,MATCH($S1050,$AE$3:$AE$62,0),MATCH(AB$1&amp;$R1050,$AF$1:$CM$1&amp;$AF$2:$CM$2,0))*VLOOKUP($Q1050,$C$17:$M$20,COUNTBLANK($D$15:L$15)+1,FALSE)</f>
        <v>0</v>
      </c>
      <c r="AC1050" s="3">
        <f t="array" ref="AC1050">INDEX($AF$3:$CM$62,MATCH($S1050,$AE$3:$AE$62,0),MATCH(AC$1&amp;$R1050,$AF$1:$CM$1&amp;$AF$2:$CM$2,0))*VLOOKUP($Q1050,$C$17:$M$20,COUNTBLANK($D$15:M$15)+1,FALSE)</f>
        <v>0</v>
      </c>
    </row>
    <row r="1051" spans="17:29" x14ac:dyDescent="0.2">
      <c r="Q1051" t="s">
        <v>421</v>
      </c>
      <c r="R1051">
        <f t="shared" si="157"/>
        <v>6</v>
      </c>
      <c r="S1051">
        <f t="shared" si="158"/>
        <v>29</v>
      </c>
      <c r="T1051" s="3">
        <f t="array" ref="T1051">INDEX($AF$3:$CM$62,MATCH($S1051,$AE$3:$AE$62,0),MATCH(T$1&amp;$R1051,$AF$1:$CM$1&amp;$AF$2:$CM$2,0))*VLOOKUP($Q1051,$C$17:$M$20,COUNTBLANK($D$15:D$15)+1,FALSE)</f>
        <v>348</v>
      </c>
      <c r="U1051" s="3">
        <f t="array" ref="U1051">INDEX($AF$3:$CM$62,MATCH($S1051,$AE$3:$AE$62,0),MATCH(U$1&amp;$R1051,$AF$1:$CM$1&amp;$AF$2:$CM$2,0))*VLOOKUP($Q1051,$C$17:$M$20,COUNTBLANK($D$15:E$15)+1,FALSE)</f>
        <v>0</v>
      </c>
      <c r="V1051" s="3">
        <f t="array" ref="V1051">INDEX($AF$3:$CM$62,MATCH($S1051,$AE$3:$AE$62,0),MATCH(V$1&amp;$R1051,$AF$1:$CM$1&amp;$AF$2:$CM$2,0))*VLOOKUP($Q1051,$C$17:$M$20,COUNTBLANK($D$15:F$15)+1,FALSE)</f>
        <v>696</v>
      </c>
      <c r="W1051" s="3">
        <f t="array" ref="W1051">INDEX($AF$3:$CM$62,MATCH($S1051,$AE$3:$AE$62,0),MATCH(W$1&amp;$R1051,$AF$1:$CM$1&amp;$AF$2:$CM$2,0))*VLOOKUP($Q1051,$C$17:$M$20,COUNTBLANK($D$15:G$15)+1,FALSE)</f>
        <v>0</v>
      </c>
      <c r="X1051" s="3">
        <f t="array" ref="X1051">INDEX($AF$3:$CM$62,MATCH($S1051,$AE$3:$AE$62,0),MATCH(X$1&amp;$R1051,$AF$1:$CM$1&amp;$AF$2:$CM$2,0))*VLOOKUP($Q1051,$C$17:$M$20,COUNTBLANK($D$15:H$15)+1,FALSE)</f>
        <v>0</v>
      </c>
      <c r="Y1051" s="3">
        <f t="array" ref="Y1051">INDEX($AF$3:$CM$62,MATCH($S1051,$AE$3:$AE$62,0),MATCH(Y$1&amp;$R1051,$AF$1:$CM$1&amp;$AF$2:$CM$2,0))*VLOOKUP($Q1051,$C$17:$M$20,COUNTBLANK($D$15:I$15)+1,FALSE)</f>
        <v>0</v>
      </c>
      <c r="Z1051" s="3">
        <f t="array" ref="Z1051">INDEX($AF$3:$CM$62,MATCH($S1051,$AE$3:$AE$62,0),MATCH(Z$1&amp;$R1051,$AF$1:$CM$1&amp;$AF$2:$CM$2,0))*VLOOKUP($Q1051,$C$17:$M$20,COUNTBLANK($D$15:J$15)+1,FALSE)</f>
        <v>0.24</v>
      </c>
      <c r="AA1051" s="3">
        <f t="array" ref="AA1051">INDEX($AF$3:$CM$62,MATCH($S1051,$AE$3:$AE$62,0),MATCH(AA$1&amp;$R1051,$AF$1:$CM$1&amp;$AF$2:$CM$2,0))*VLOOKUP($Q1051,$C$17:$M$20,COUNTBLANK($D$15:K$15)+1,FALSE)</f>
        <v>0.24</v>
      </c>
      <c r="AB1051" s="3">
        <f t="array" ref="AB1051">INDEX($AF$3:$CM$62,MATCH($S1051,$AE$3:$AE$62,0),MATCH(AB$1&amp;$R1051,$AF$1:$CM$1&amp;$AF$2:$CM$2,0))*VLOOKUP($Q1051,$C$17:$M$20,COUNTBLANK($D$15:L$15)+1,FALSE)</f>
        <v>0</v>
      </c>
      <c r="AC1051" s="3">
        <f t="array" ref="AC1051">INDEX($AF$3:$CM$62,MATCH($S1051,$AE$3:$AE$62,0),MATCH(AC$1&amp;$R1051,$AF$1:$CM$1&amp;$AF$2:$CM$2,0))*VLOOKUP($Q1051,$C$17:$M$20,COUNTBLANK($D$15:M$15)+1,FALSE)</f>
        <v>0</v>
      </c>
    </row>
    <row r="1052" spans="17:29" x14ac:dyDescent="0.2">
      <c r="Q1052" t="s">
        <v>421</v>
      </c>
      <c r="R1052">
        <f t="shared" si="157"/>
        <v>6</v>
      </c>
      <c r="S1052">
        <f t="shared" si="158"/>
        <v>30</v>
      </c>
      <c r="T1052" s="3">
        <f t="array" ref="T1052">INDEX($AF$3:$CM$62,MATCH($S1052,$AE$3:$AE$62,0),MATCH(T$1&amp;$R1052,$AF$1:$CM$1&amp;$AF$2:$CM$2,0))*VLOOKUP($Q1052,$C$17:$M$20,COUNTBLANK($D$15:D$15)+1,FALSE)</f>
        <v>360</v>
      </c>
      <c r="U1052" s="3">
        <f t="array" ref="U1052">INDEX($AF$3:$CM$62,MATCH($S1052,$AE$3:$AE$62,0),MATCH(U$1&amp;$R1052,$AF$1:$CM$1&amp;$AF$2:$CM$2,0))*VLOOKUP($Q1052,$C$17:$M$20,COUNTBLANK($D$15:E$15)+1,FALSE)</f>
        <v>0</v>
      </c>
      <c r="V1052" s="3">
        <f t="array" ref="V1052">INDEX($AF$3:$CM$62,MATCH($S1052,$AE$3:$AE$62,0),MATCH(V$1&amp;$R1052,$AF$1:$CM$1&amp;$AF$2:$CM$2,0))*VLOOKUP($Q1052,$C$17:$M$20,COUNTBLANK($D$15:F$15)+1,FALSE)</f>
        <v>720</v>
      </c>
      <c r="W1052" s="3">
        <f t="array" ref="W1052">INDEX($AF$3:$CM$62,MATCH($S1052,$AE$3:$AE$62,0),MATCH(W$1&amp;$R1052,$AF$1:$CM$1&amp;$AF$2:$CM$2,0))*VLOOKUP($Q1052,$C$17:$M$20,COUNTBLANK($D$15:G$15)+1,FALSE)</f>
        <v>0</v>
      </c>
      <c r="X1052" s="3">
        <f t="array" ref="X1052">INDEX($AF$3:$CM$62,MATCH($S1052,$AE$3:$AE$62,0),MATCH(X$1&amp;$R1052,$AF$1:$CM$1&amp;$AF$2:$CM$2,0))*VLOOKUP($Q1052,$C$17:$M$20,COUNTBLANK($D$15:H$15)+1,FALSE)</f>
        <v>0</v>
      </c>
      <c r="Y1052" s="3">
        <f t="array" ref="Y1052">INDEX($AF$3:$CM$62,MATCH($S1052,$AE$3:$AE$62,0),MATCH(Y$1&amp;$R1052,$AF$1:$CM$1&amp;$AF$2:$CM$2,0))*VLOOKUP($Q1052,$C$17:$M$20,COUNTBLANK($D$15:I$15)+1,FALSE)</f>
        <v>0</v>
      </c>
      <c r="Z1052" s="3">
        <f t="array" ref="Z1052">INDEX($AF$3:$CM$62,MATCH($S1052,$AE$3:$AE$62,0),MATCH(Z$1&amp;$R1052,$AF$1:$CM$1&amp;$AF$2:$CM$2,0))*VLOOKUP($Q1052,$C$17:$M$20,COUNTBLANK($D$15:J$15)+1,FALSE)</f>
        <v>0.36</v>
      </c>
      <c r="AA1052" s="3">
        <f t="array" ref="AA1052">INDEX($AF$3:$CM$62,MATCH($S1052,$AE$3:$AE$62,0),MATCH(AA$1&amp;$R1052,$AF$1:$CM$1&amp;$AF$2:$CM$2,0))*VLOOKUP($Q1052,$C$17:$M$20,COUNTBLANK($D$15:K$15)+1,FALSE)</f>
        <v>0.36</v>
      </c>
      <c r="AB1052" s="3">
        <f t="array" ref="AB1052">INDEX($AF$3:$CM$62,MATCH($S1052,$AE$3:$AE$62,0),MATCH(AB$1&amp;$R1052,$AF$1:$CM$1&amp;$AF$2:$CM$2,0))*VLOOKUP($Q1052,$C$17:$M$20,COUNTBLANK($D$15:L$15)+1,FALSE)</f>
        <v>0</v>
      </c>
      <c r="AC1052" s="3">
        <f t="array" ref="AC1052">INDEX($AF$3:$CM$62,MATCH($S1052,$AE$3:$AE$62,0),MATCH(AC$1&amp;$R1052,$AF$1:$CM$1&amp;$AF$2:$CM$2,0))*VLOOKUP($Q1052,$C$17:$M$20,COUNTBLANK($D$15:M$15)+1,FALSE)</f>
        <v>0</v>
      </c>
    </row>
    <row r="1053" spans="17:29" x14ac:dyDescent="0.2">
      <c r="Q1053" t="s">
        <v>421</v>
      </c>
      <c r="R1053">
        <f t="shared" si="157"/>
        <v>6</v>
      </c>
      <c r="S1053">
        <f t="shared" si="158"/>
        <v>31</v>
      </c>
      <c r="T1053" s="3">
        <f t="array" ref="T1053">INDEX($AF$3:$CM$62,MATCH($S1053,$AE$3:$AE$62,0),MATCH(T$1&amp;$R1053,$AF$1:$CM$1&amp;$AF$2:$CM$2,0))*VLOOKUP($Q1053,$C$17:$M$20,COUNTBLANK($D$15:D$15)+1,FALSE)</f>
        <v>372</v>
      </c>
      <c r="U1053" s="3">
        <f t="array" ref="U1053">INDEX($AF$3:$CM$62,MATCH($S1053,$AE$3:$AE$62,0),MATCH(U$1&amp;$R1053,$AF$1:$CM$1&amp;$AF$2:$CM$2,0))*VLOOKUP($Q1053,$C$17:$M$20,COUNTBLANK($D$15:E$15)+1,FALSE)</f>
        <v>0</v>
      </c>
      <c r="V1053" s="3">
        <f t="array" ref="V1053">INDEX($AF$3:$CM$62,MATCH($S1053,$AE$3:$AE$62,0),MATCH(V$1&amp;$R1053,$AF$1:$CM$1&amp;$AF$2:$CM$2,0))*VLOOKUP($Q1053,$C$17:$M$20,COUNTBLANK($D$15:F$15)+1,FALSE)</f>
        <v>744</v>
      </c>
      <c r="W1053" s="3">
        <f t="array" ref="W1053">INDEX($AF$3:$CM$62,MATCH($S1053,$AE$3:$AE$62,0),MATCH(W$1&amp;$R1053,$AF$1:$CM$1&amp;$AF$2:$CM$2,0))*VLOOKUP($Q1053,$C$17:$M$20,COUNTBLANK($D$15:G$15)+1,FALSE)</f>
        <v>0</v>
      </c>
      <c r="X1053" s="3">
        <f t="array" ref="X1053">INDEX($AF$3:$CM$62,MATCH($S1053,$AE$3:$AE$62,0),MATCH(X$1&amp;$R1053,$AF$1:$CM$1&amp;$AF$2:$CM$2,0))*VLOOKUP($Q1053,$C$17:$M$20,COUNTBLANK($D$15:H$15)+1,FALSE)</f>
        <v>0</v>
      </c>
      <c r="Y1053" s="3">
        <f t="array" ref="Y1053">INDEX($AF$3:$CM$62,MATCH($S1053,$AE$3:$AE$62,0),MATCH(Y$1&amp;$R1053,$AF$1:$CM$1&amp;$AF$2:$CM$2,0))*VLOOKUP($Q1053,$C$17:$M$20,COUNTBLANK($D$15:I$15)+1,FALSE)</f>
        <v>0</v>
      </c>
      <c r="Z1053" s="3">
        <f t="array" ref="Z1053">INDEX($AF$3:$CM$62,MATCH($S1053,$AE$3:$AE$62,0),MATCH(Z$1&amp;$R1053,$AF$1:$CM$1&amp;$AF$2:$CM$2,0))*VLOOKUP($Q1053,$C$17:$M$20,COUNTBLANK($D$15:J$15)+1,FALSE)</f>
        <v>0.36</v>
      </c>
      <c r="AA1053" s="3">
        <f t="array" ref="AA1053">INDEX($AF$3:$CM$62,MATCH($S1053,$AE$3:$AE$62,0),MATCH(AA$1&amp;$R1053,$AF$1:$CM$1&amp;$AF$2:$CM$2,0))*VLOOKUP($Q1053,$C$17:$M$20,COUNTBLANK($D$15:K$15)+1,FALSE)</f>
        <v>0.36</v>
      </c>
      <c r="AB1053" s="3">
        <f t="array" ref="AB1053">INDEX($AF$3:$CM$62,MATCH($S1053,$AE$3:$AE$62,0),MATCH(AB$1&amp;$R1053,$AF$1:$CM$1&amp;$AF$2:$CM$2,0))*VLOOKUP($Q1053,$C$17:$M$20,COUNTBLANK($D$15:L$15)+1,FALSE)</f>
        <v>0</v>
      </c>
      <c r="AC1053" s="3">
        <f t="array" ref="AC1053">INDEX($AF$3:$CM$62,MATCH($S1053,$AE$3:$AE$62,0),MATCH(AC$1&amp;$R1053,$AF$1:$CM$1&amp;$AF$2:$CM$2,0))*VLOOKUP($Q1053,$C$17:$M$20,COUNTBLANK($D$15:M$15)+1,FALSE)</f>
        <v>0</v>
      </c>
    </row>
    <row r="1054" spans="17:29" x14ac:dyDescent="0.2">
      <c r="Q1054" t="s">
        <v>421</v>
      </c>
      <c r="R1054">
        <f t="shared" si="157"/>
        <v>6</v>
      </c>
      <c r="S1054">
        <f t="shared" si="158"/>
        <v>32</v>
      </c>
      <c r="T1054" s="3">
        <f t="array" ref="T1054">INDEX($AF$3:$CM$62,MATCH($S1054,$AE$3:$AE$62,0),MATCH(T$1&amp;$R1054,$AF$1:$CM$1&amp;$AF$2:$CM$2,0))*VLOOKUP($Q1054,$C$17:$M$20,COUNTBLANK($D$15:D$15)+1,FALSE)</f>
        <v>384</v>
      </c>
      <c r="U1054" s="3">
        <f t="array" ref="U1054">INDEX($AF$3:$CM$62,MATCH($S1054,$AE$3:$AE$62,0),MATCH(U$1&amp;$R1054,$AF$1:$CM$1&amp;$AF$2:$CM$2,0))*VLOOKUP($Q1054,$C$17:$M$20,COUNTBLANK($D$15:E$15)+1,FALSE)</f>
        <v>0</v>
      </c>
      <c r="V1054" s="3">
        <f t="array" ref="V1054">INDEX($AF$3:$CM$62,MATCH($S1054,$AE$3:$AE$62,0),MATCH(V$1&amp;$R1054,$AF$1:$CM$1&amp;$AF$2:$CM$2,0))*VLOOKUP($Q1054,$C$17:$M$20,COUNTBLANK($D$15:F$15)+1,FALSE)</f>
        <v>768</v>
      </c>
      <c r="W1054" s="3">
        <f t="array" ref="W1054">INDEX($AF$3:$CM$62,MATCH($S1054,$AE$3:$AE$62,0),MATCH(W$1&amp;$R1054,$AF$1:$CM$1&amp;$AF$2:$CM$2,0))*VLOOKUP($Q1054,$C$17:$M$20,COUNTBLANK($D$15:G$15)+1,FALSE)</f>
        <v>0</v>
      </c>
      <c r="X1054" s="3">
        <f t="array" ref="X1054">INDEX($AF$3:$CM$62,MATCH($S1054,$AE$3:$AE$62,0),MATCH(X$1&amp;$R1054,$AF$1:$CM$1&amp;$AF$2:$CM$2,0))*VLOOKUP($Q1054,$C$17:$M$20,COUNTBLANK($D$15:H$15)+1,FALSE)</f>
        <v>0</v>
      </c>
      <c r="Y1054" s="3">
        <f t="array" ref="Y1054">INDEX($AF$3:$CM$62,MATCH($S1054,$AE$3:$AE$62,0),MATCH(Y$1&amp;$R1054,$AF$1:$CM$1&amp;$AF$2:$CM$2,0))*VLOOKUP($Q1054,$C$17:$M$20,COUNTBLANK($D$15:I$15)+1,FALSE)</f>
        <v>0</v>
      </c>
      <c r="Z1054" s="3">
        <f t="array" ref="Z1054">INDEX($AF$3:$CM$62,MATCH($S1054,$AE$3:$AE$62,0),MATCH(Z$1&amp;$R1054,$AF$1:$CM$1&amp;$AF$2:$CM$2,0))*VLOOKUP($Q1054,$C$17:$M$20,COUNTBLANK($D$15:J$15)+1,FALSE)</f>
        <v>0.36</v>
      </c>
      <c r="AA1054" s="3">
        <f t="array" ref="AA1054">INDEX($AF$3:$CM$62,MATCH($S1054,$AE$3:$AE$62,0),MATCH(AA$1&amp;$R1054,$AF$1:$CM$1&amp;$AF$2:$CM$2,0))*VLOOKUP($Q1054,$C$17:$M$20,COUNTBLANK($D$15:K$15)+1,FALSE)</f>
        <v>0.36</v>
      </c>
      <c r="AB1054" s="3">
        <f t="array" ref="AB1054">INDEX($AF$3:$CM$62,MATCH($S1054,$AE$3:$AE$62,0),MATCH(AB$1&amp;$R1054,$AF$1:$CM$1&amp;$AF$2:$CM$2,0))*VLOOKUP($Q1054,$C$17:$M$20,COUNTBLANK($D$15:L$15)+1,FALSE)</f>
        <v>0</v>
      </c>
      <c r="AC1054" s="3">
        <f t="array" ref="AC1054">INDEX($AF$3:$CM$62,MATCH($S1054,$AE$3:$AE$62,0),MATCH(AC$1&amp;$R1054,$AF$1:$CM$1&amp;$AF$2:$CM$2,0))*VLOOKUP($Q1054,$C$17:$M$20,COUNTBLANK($D$15:M$15)+1,FALSE)</f>
        <v>0</v>
      </c>
    </row>
    <row r="1055" spans="17:29" x14ac:dyDescent="0.2">
      <c r="Q1055" t="s">
        <v>421</v>
      </c>
      <c r="R1055">
        <f t="shared" si="157"/>
        <v>6</v>
      </c>
      <c r="S1055">
        <f t="shared" si="158"/>
        <v>33</v>
      </c>
      <c r="T1055" s="3">
        <f t="array" ref="T1055">INDEX($AF$3:$CM$62,MATCH($S1055,$AE$3:$AE$62,0),MATCH(T$1&amp;$R1055,$AF$1:$CM$1&amp;$AF$2:$CM$2,0))*VLOOKUP($Q1055,$C$17:$M$20,COUNTBLANK($D$15:D$15)+1,FALSE)</f>
        <v>396</v>
      </c>
      <c r="U1055" s="3">
        <f t="array" ref="U1055">INDEX($AF$3:$CM$62,MATCH($S1055,$AE$3:$AE$62,0),MATCH(U$1&amp;$R1055,$AF$1:$CM$1&amp;$AF$2:$CM$2,0))*VLOOKUP($Q1055,$C$17:$M$20,COUNTBLANK($D$15:E$15)+1,FALSE)</f>
        <v>0</v>
      </c>
      <c r="V1055" s="3">
        <f t="array" ref="V1055">INDEX($AF$3:$CM$62,MATCH($S1055,$AE$3:$AE$62,0),MATCH(V$1&amp;$R1055,$AF$1:$CM$1&amp;$AF$2:$CM$2,0))*VLOOKUP($Q1055,$C$17:$M$20,COUNTBLANK($D$15:F$15)+1,FALSE)</f>
        <v>792</v>
      </c>
      <c r="W1055" s="3">
        <f t="array" ref="W1055">INDEX($AF$3:$CM$62,MATCH($S1055,$AE$3:$AE$62,0),MATCH(W$1&amp;$R1055,$AF$1:$CM$1&amp;$AF$2:$CM$2,0))*VLOOKUP($Q1055,$C$17:$M$20,COUNTBLANK($D$15:G$15)+1,FALSE)</f>
        <v>0</v>
      </c>
      <c r="X1055" s="3">
        <f t="array" ref="X1055">INDEX($AF$3:$CM$62,MATCH($S1055,$AE$3:$AE$62,0),MATCH(X$1&amp;$R1055,$AF$1:$CM$1&amp;$AF$2:$CM$2,0))*VLOOKUP($Q1055,$C$17:$M$20,COUNTBLANK($D$15:H$15)+1,FALSE)</f>
        <v>0</v>
      </c>
      <c r="Y1055" s="3">
        <f t="array" ref="Y1055">INDEX($AF$3:$CM$62,MATCH($S1055,$AE$3:$AE$62,0),MATCH(Y$1&amp;$R1055,$AF$1:$CM$1&amp;$AF$2:$CM$2,0))*VLOOKUP($Q1055,$C$17:$M$20,COUNTBLANK($D$15:I$15)+1,FALSE)</f>
        <v>0</v>
      </c>
      <c r="Z1055" s="3">
        <f t="array" ref="Z1055">INDEX($AF$3:$CM$62,MATCH($S1055,$AE$3:$AE$62,0),MATCH(Z$1&amp;$R1055,$AF$1:$CM$1&amp;$AF$2:$CM$2,0))*VLOOKUP($Q1055,$C$17:$M$20,COUNTBLANK($D$15:J$15)+1,FALSE)</f>
        <v>0.36</v>
      </c>
      <c r="AA1055" s="3">
        <f t="array" ref="AA1055">INDEX($AF$3:$CM$62,MATCH($S1055,$AE$3:$AE$62,0),MATCH(AA$1&amp;$R1055,$AF$1:$CM$1&amp;$AF$2:$CM$2,0))*VLOOKUP($Q1055,$C$17:$M$20,COUNTBLANK($D$15:K$15)+1,FALSE)</f>
        <v>0.36</v>
      </c>
      <c r="AB1055" s="3">
        <f t="array" ref="AB1055">INDEX($AF$3:$CM$62,MATCH($S1055,$AE$3:$AE$62,0),MATCH(AB$1&amp;$R1055,$AF$1:$CM$1&amp;$AF$2:$CM$2,0))*VLOOKUP($Q1055,$C$17:$M$20,COUNTBLANK($D$15:L$15)+1,FALSE)</f>
        <v>0</v>
      </c>
      <c r="AC1055" s="3">
        <f t="array" ref="AC1055">INDEX($AF$3:$CM$62,MATCH($S1055,$AE$3:$AE$62,0),MATCH(AC$1&amp;$R1055,$AF$1:$CM$1&amp;$AF$2:$CM$2,0))*VLOOKUP($Q1055,$C$17:$M$20,COUNTBLANK($D$15:M$15)+1,FALSE)</f>
        <v>0</v>
      </c>
    </row>
    <row r="1056" spans="17:29" x14ac:dyDescent="0.2">
      <c r="Q1056" t="s">
        <v>421</v>
      </c>
      <c r="R1056">
        <f t="shared" si="157"/>
        <v>6</v>
      </c>
      <c r="S1056">
        <f t="shared" si="158"/>
        <v>34</v>
      </c>
      <c r="T1056" s="3">
        <f t="array" ref="T1056">INDEX($AF$3:$CM$62,MATCH($S1056,$AE$3:$AE$62,0),MATCH(T$1&amp;$R1056,$AF$1:$CM$1&amp;$AF$2:$CM$2,0))*VLOOKUP($Q1056,$C$17:$M$20,COUNTBLANK($D$15:D$15)+1,FALSE)</f>
        <v>408</v>
      </c>
      <c r="U1056" s="3">
        <f t="array" ref="U1056">INDEX($AF$3:$CM$62,MATCH($S1056,$AE$3:$AE$62,0),MATCH(U$1&amp;$R1056,$AF$1:$CM$1&amp;$AF$2:$CM$2,0))*VLOOKUP($Q1056,$C$17:$M$20,COUNTBLANK($D$15:E$15)+1,FALSE)</f>
        <v>0</v>
      </c>
      <c r="V1056" s="3">
        <f t="array" ref="V1056">INDEX($AF$3:$CM$62,MATCH($S1056,$AE$3:$AE$62,0),MATCH(V$1&amp;$R1056,$AF$1:$CM$1&amp;$AF$2:$CM$2,0))*VLOOKUP($Q1056,$C$17:$M$20,COUNTBLANK($D$15:F$15)+1,FALSE)</f>
        <v>816</v>
      </c>
      <c r="W1056" s="3">
        <f t="array" ref="W1056">INDEX($AF$3:$CM$62,MATCH($S1056,$AE$3:$AE$62,0),MATCH(W$1&amp;$R1056,$AF$1:$CM$1&amp;$AF$2:$CM$2,0))*VLOOKUP($Q1056,$C$17:$M$20,COUNTBLANK($D$15:G$15)+1,FALSE)</f>
        <v>0</v>
      </c>
      <c r="X1056" s="3">
        <f t="array" ref="X1056">INDEX($AF$3:$CM$62,MATCH($S1056,$AE$3:$AE$62,0),MATCH(X$1&amp;$R1056,$AF$1:$CM$1&amp;$AF$2:$CM$2,0))*VLOOKUP($Q1056,$C$17:$M$20,COUNTBLANK($D$15:H$15)+1,FALSE)</f>
        <v>0</v>
      </c>
      <c r="Y1056" s="3">
        <f t="array" ref="Y1056">INDEX($AF$3:$CM$62,MATCH($S1056,$AE$3:$AE$62,0),MATCH(Y$1&amp;$R1056,$AF$1:$CM$1&amp;$AF$2:$CM$2,0))*VLOOKUP($Q1056,$C$17:$M$20,COUNTBLANK($D$15:I$15)+1,FALSE)</f>
        <v>0</v>
      </c>
      <c r="Z1056" s="3">
        <f t="array" ref="Z1056">INDEX($AF$3:$CM$62,MATCH($S1056,$AE$3:$AE$62,0),MATCH(Z$1&amp;$R1056,$AF$1:$CM$1&amp;$AF$2:$CM$2,0))*VLOOKUP($Q1056,$C$17:$M$20,COUNTBLANK($D$15:J$15)+1,FALSE)</f>
        <v>0.36</v>
      </c>
      <c r="AA1056" s="3">
        <f t="array" ref="AA1056">INDEX($AF$3:$CM$62,MATCH($S1056,$AE$3:$AE$62,0),MATCH(AA$1&amp;$R1056,$AF$1:$CM$1&amp;$AF$2:$CM$2,0))*VLOOKUP($Q1056,$C$17:$M$20,COUNTBLANK($D$15:K$15)+1,FALSE)</f>
        <v>0.36</v>
      </c>
      <c r="AB1056" s="3">
        <f t="array" ref="AB1056">INDEX($AF$3:$CM$62,MATCH($S1056,$AE$3:$AE$62,0),MATCH(AB$1&amp;$R1056,$AF$1:$CM$1&amp;$AF$2:$CM$2,0))*VLOOKUP($Q1056,$C$17:$M$20,COUNTBLANK($D$15:L$15)+1,FALSE)</f>
        <v>0</v>
      </c>
      <c r="AC1056" s="3">
        <f t="array" ref="AC1056">INDEX($AF$3:$CM$62,MATCH($S1056,$AE$3:$AE$62,0),MATCH(AC$1&amp;$R1056,$AF$1:$CM$1&amp;$AF$2:$CM$2,0))*VLOOKUP($Q1056,$C$17:$M$20,COUNTBLANK($D$15:M$15)+1,FALSE)</f>
        <v>0</v>
      </c>
    </row>
    <row r="1057" spans="17:29" x14ac:dyDescent="0.2">
      <c r="Q1057" t="s">
        <v>421</v>
      </c>
      <c r="R1057">
        <f t="shared" si="157"/>
        <v>6</v>
      </c>
      <c r="S1057">
        <f t="shared" si="158"/>
        <v>35</v>
      </c>
      <c r="T1057" s="3">
        <f t="array" ref="T1057">INDEX($AF$3:$CM$62,MATCH($S1057,$AE$3:$AE$62,0),MATCH(T$1&amp;$R1057,$AF$1:$CM$1&amp;$AF$2:$CM$2,0))*VLOOKUP($Q1057,$C$17:$M$20,COUNTBLANK($D$15:D$15)+1,FALSE)</f>
        <v>420</v>
      </c>
      <c r="U1057" s="3">
        <f t="array" ref="U1057">INDEX($AF$3:$CM$62,MATCH($S1057,$AE$3:$AE$62,0),MATCH(U$1&amp;$R1057,$AF$1:$CM$1&amp;$AF$2:$CM$2,0))*VLOOKUP($Q1057,$C$17:$M$20,COUNTBLANK($D$15:E$15)+1,FALSE)</f>
        <v>0</v>
      </c>
      <c r="V1057" s="3">
        <f t="array" ref="V1057">INDEX($AF$3:$CM$62,MATCH($S1057,$AE$3:$AE$62,0),MATCH(V$1&amp;$R1057,$AF$1:$CM$1&amp;$AF$2:$CM$2,0))*VLOOKUP($Q1057,$C$17:$M$20,COUNTBLANK($D$15:F$15)+1,FALSE)</f>
        <v>840</v>
      </c>
      <c r="W1057" s="3">
        <f t="array" ref="W1057">INDEX($AF$3:$CM$62,MATCH($S1057,$AE$3:$AE$62,0),MATCH(W$1&amp;$R1057,$AF$1:$CM$1&amp;$AF$2:$CM$2,0))*VLOOKUP($Q1057,$C$17:$M$20,COUNTBLANK($D$15:G$15)+1,FALSE)</f>
        <v>0</v>
      </c>
      <c r="X1057" s="3">
        <f t="array" ref="X1057">INDEX($AF$3:$CM$62,MATCH($S1057,$AE$3:$AE$62,0),MATCH(X$1&amp;$R1057,$AF$1:$CM$1&amp;$AF$2:$CM$2,0))*VLOOKUP($Q1057,$C$17:$M$20,COUNTBLANK($D$15:H$15)+1,FALSE)</f>
        <v>0</v>
      </c>
      <c r="Y1057" s="3">
        <f t="array" ref="Y1057">INDEX($AF$3:$CM$62,MATCH($S1057,$AE$3:$AE$62,0),MATCH(Y$1&amp;$R1057,$AF$1:$CM$1&amp;$AF$2:$CM$2,0))*VLOOKUP($Q1057,$C$17:$M$20,COUNTBLANK($D$15:I$15)+1,FALSE)</f>
        <v>0</v>
      </c>
      <c r="Z1057" s="3">
        <f t="array" ref="Z1057">INDEX($AF$3:$CM$62,MATCH($S1057,$AE$3:$AE$62,0),MATCH(Z$1&amp;$R1057,$AF$1:$CM$1&amp;$AF$2:$CM$2,0))*VLOOKUP($Q1057,$C$17:$M$20,COUNTBLANK($D$15:J$15)+1,FALSE)</f>
        <v>0.36</v>
      </c>
      <c r="AA1057" s="3">
        <f t="array" ref="AA1057">INDEX($AF$3:$CM$62,MATCH($S1057,$AE$3:$AE$62,0),MATCH(AA$1&amp;$R1057,$AF$1:$CM$1&amp;$AF$2:$CM$2,0))*VLOOKUP($Q1057,$C$17:$M$20,COUNTBLANK($D$15:K$15)+1,FALSE)</f>
        <v>0.36</v>
      </c>
      <c r="AB1057" s="3">
        <f t="array" ref="AB1057">INDEX($AF$3:$CM$62,MATCH($S1057,$AE$3:$AE$62,0),MATCH(AB$1&amp;$R1057,$AF$1:$CM$1&amp;$AF$2:$CM$2,0))*VLOOKUP($Q1057,$C$17:$M$20,COUNTBLANK($D$15:L$15)+1,FALSE)</f>
        <v>0</v>
      </c>
      <c r="AC1057" s="3">
        <f t="array" ref="AC1057">INDEX($AF$3:$CM$62,MATCH($S1057,$AE$3:$AE$62,0),MATCH(AC$1&amp;$R1057,$AF$1:$CM$1&amp;$AF$2:$CM$2,0))*VLOOKUP($Q1057,$C$17:$M$20,COUNTBLANK($D$15:M$15)+1,FALSE)</f>
        <v>0</v>
      </c>
    </row>
    <row r="1058" spans="17:29" x14ac:dyDescent="0.2">
      <c r="Q1058" t="s">
        <v>421</v>
      </c>
      <c r="R1058">
        <f t="shared" si="157"/>
        <v>6</v>
      </c>
      <c r="S1058">
        <f t="shared" si="158"/>
        <v>36</v>
      </c>
      <c r="T1058" s="3">
        <f t="array" ref="T1058">INDEX($AF$3:$CM$62,MATCH($S1058,$AE$3:$AE$62,0),MATCH(T$1&amp;$R1058,$AF$1:$CM$1&amp;$AF$2:$CM$2,0))*VLOOKUP($Q1058,$C$17:$M$20,COUNTBLANK($D$15:D$15)+1,FALSE)</f>
        <v>432</v>
      </c>
      <c r="U1058" s="3">
        <f t="array" ref="U1058">INDEX($AF$3:$CM$62,MATCH($S1058,$AE$3:$AE$62,0),MATCH(U$1&amp;$R1058,$AF$1:$CM$1&amp;$AF$2:$CM$2,0))*VLOOKUP($Q1058,$C$17:$M$20,COUNTBLANK($D$15:E$15)+1,FALSE)</f>
        <v>0</v>
      </c>
      <c r="V1058" s="3">
        <f t="array" ref="V1058">INDEX($AF$3:$CM$62,MATCH($S1058,$AE$3:$AE$62,0),MATCH(V$1&amp;$R1058,$AF$1:$CM$1&amp;$AF$2:$CM$2,0))*VLOOKUP($Q1058,$C$17:$M$20,COUNTBLANK($D$15:F$15)+1,FALSE)</f>
        <v>864</v>
      </c>
      <c r="W1058" s="3">
        <f t="array" ref="W1058">INDEX($AF$3:$CM$62,MATCH($S1058,$AE$3:$AE$62,0),MATCH(W$1&amp;$R1058,$AF$1:$CM$1&amp;$AF$2:$CM$2,0))*VLOOKUP($Q1058,$C$17:$M$20,COUNTBLANK($D$15:G$15)+1,FALSE)</f>
        <v>0</v>
      </c>
      <c r="X1058" s="3">
        <f t="array" ref="X1058">INDEX($AF$3:$CM$62,MATCH($S1058,$AE$3:$AE$62,0),MATCH(X$1&amp;$R1058,$AF$1:$CM$1&amp;$AF$2:$CM$2,0))*VLOOKUP($Q1058,$C$17:$M$20,COUNTBLANK($D$15:H$15)+1,FALSE)</f>
        <v>0</v>
      </c>
      <c r="Y1058" s="3">
        <f t="array" ref="Y1058">INDEX($AF$3:$CM$62,MATCH($S1058,$AE$3:$AE$62,0),MATCH(Y$1&amp;$R1058,$AF$1:$CM$1&amp;$AF$2:$CM$2,0))*VLOOKUP($Q1058,$C$17:$M$20,COUNTBLANK($D$15:I$15)+1,FALSE)</f>
        <v>0</v>
      </c>
      <c r="Z1058" s="3">
        <f t="array" ref="Z1058">INDEX($AF$3:$CM$62,MATCH($S1058,$AE$3:$AE$62,0),MATCH(Z$1&amp;$R1058,$AF$1:$CM$1&amp;$AF$2:$CM$2,0))*VLOOKUP($Q1058,$C$17:$M$20,COUNTBLANK($D$15:J$15)+1,FALSE)</f>
        <v>0.36</v>
      </c>
      <c r="AA1058" s="3">
        <f t="array" ref="AA1058">INDEX($AF$3:$CM$62,MATCH($S1058,$AE$3:$AE$62,0),MATCH(AA$1&amp;$R1058,$AF$1:$CM$1&amp;$AF$2:$CM$2,0))*VLOOKUP($Q1058,$C$17:$M$20,COUNTBLANK($D$15:K$15)+1,FALSE)</f>
        <v>0.36</v>
      </c>
      <c r="AB1058" s="3">
        <f t="array" ref="AB1058">INDEX($AF$3:$CM$62,MATCH($S1058,$AE$3:$AE$62,0),MATCH(AB$1&amp;$R1058,$AF$1:$CM$1&amp;$AF$2:$CM$2,0))*VLOOKUP($Q1058,$C$17:$M$20,COUNTBLANK($D$15:L$15)+1,FALSE)</f>
        <v>0</v>
      </c>
      <c r="AC1058" s="3">
        <f t="array" ref="AC1058">INDEX($AF$3:$CM$62,MATCH($S1058,$AE$3:$AE$62,0),MATCH(AC$1&amp;$R1058,$AF$1:$CM$1&amp;$AF$2:$CM$2,0))*VLOOKUP($Q1058,$C$17:$M$20,COUNTBLANK($D$15:M$15)+1,FALSE)</f>
        <v>0</v>
      </c>
    </row>
    <row r="1059" spans="17:29" x14ac:dyDescent="0.2">
      <c r="Q1059" t="s">
        <v>421</v>
      </c>
      <c r="R1059">
        <f t="shared" si="157"/>
        <v>6</v>
      </c>
      <c r="S1059">
        <f t="shared" si="158"/>
        <v>37</v>
      </c>
      <c r="T1059" s="3">
        <f t="array" ref="T1059">INDEX($AF$3:$CM$62,MATCH($S1059,$AE$3:$AE$62,0),MATCH(T$1&amp;$R1059,$AF$1:$CM$1&amp;$AF$2:$CM$2,0))*VLOOKUP($Q1059,$C$17:$M$20,COUNTBLANK($D$15:D$15)+1,FALSE)</f>
        <v>444</v>
      </c>
      <c r="U1059" s="3">
        <f t="array" ref="U1059">INDEX($AF$3:$CM$62,MATCH($S1059,$AE$3:$AE$62,0),MATCH(U$1&amp;$R1059,$AF$1:$CM$1&amp;$AF$2:$CM$2,0))*VLOOKUP($Q1059,$C$17:$M$20,COUNTBLANK($D$15:E$15)+1,FALSE)</f>
        <v>0</v>
      </c>
      <c r="V1059" s="3">
        <f t="array" ref="V1059">INDEX($AF$3:$CM$62,MATCH($S1059,$AE$3:$AE$62,0),MATCH(V$1&amp;$R1059,$AF$1:$CM$1&amp;$AF$2:$CM$2,0))*VLOOKUP($Q1059,$C$17:$M$20,COUNTBLANK($D$15:F$15)+1,FALSE)</f>
        <v>888</v>
      </c>
      <c r="W1059" s="3">
        <f t="array" ref="W1059">INDEX($AF$3:$CM$62,MATCH($S1059,$AE$3:$AE$62,0),MATCH(W$1&amp;$R1059,$AF$1:$CM$1&amp;$AF$2:$CM$2,0))*VLOOKUP($Q1059,$C$17:$M$20,COUNTBLANK($D$15:G$15)+1,FALSE)</f>
        <v>0</v>
      </c>
      <c r="X1059" s="3">
        <f t="array" ref="X1059">INDEX($AF$3:$CM$62,MATCH($S1059,$AE$3:$AE$62,0),MATCH(X$1&amp;$R1059,$AF$1:$CM$1&amp;$AF$2:$CM$2,0))*VLOOKUP($Q1059,$C$17:$M$20,COUNTBLANK($D$15:H$15)+1,FALSE)</f>
        <v>0</v>
      </c>
      <c r="Y1059" s="3">
        <f t="array" ref="Y1059">INDEX($AF$3:$CM$62,MATCH($S1059,$AE$3:$AE$62,0),MATCH(Y$1&amp;$R1059,$AF$1:$CM$1&amp;$AF$2:$CM$2,0))*VLOOKUP($Q1059,$C$17:$M$20,COUNTBLANK($D$15:I$15)+1,FALSE)</f>
        <v>0</v>
      </c>
      <c r="Z1059" s="3">
        <f t="array" ref="Z1059">INDEX($AF$3:$CM$62,MATCH($S1059,$AE$3:$AE$62,0),MATCH(Z$1&amp;$R1059,$AF$1:$CM$1&amp;$AF$2:$CM$2,0))*VLOOKUP($Q1059,$C$17:$M$20,COUNTBLANK($D$15:J$15)+1,FALSE)</f>
        <v>0.36</v>
      </c>
      <c r="AA1059" s="3">
        <f t="array" ref="AA1059">INDEX($AF$3:$CM$62,MATCH($S1059,$AE$3:$AE$62,0),MATCH(AA$1&amp;$R1059,$AF$1:$CM$1&amp;$AF$2:$CM$2,0))*VLOOKUP($Q1059,$C$17:$M$20,COUNTBLANK($D$15:K$15)+1,FALSE)</f>
        <v>0.36</v>
      </c>
      <c r="AB1059" s="3">
        <f t="array" ref="AB1059">INDEX($AF$3:$CM$62,MATCH($S1059,$AE$3:$AE$62,0),MATCH(AB$1&amp;$R1059,$AF$1:$CM$1&amp;$AF$2:$CM$2,0))*VLOOKUP($Q1059,$C$17:$M$20,COUNTBLANK($D$15:L$15)+1,FALSE)</f>
        <v>0</v>
      </c>
      <c r="AC1059" s="3">
        <f t="array" ref="AC1059">INDEX($AF$3:$CM$62,MATCH($S1059,$AE$3:$AE$62,0),MATCH(AC$1&amp;$R1059,$AF$1:$CM$1&amp;$AF$2:$CM$2,0))*VLOOKUP($Q1059,$C$17:$M$20,COUNTBLANK($D$15:M$15)+1,FALSE)</f>
        <v>0</v>
      </c>
    </row>
    <row r="1060" spans="17:29" x14ac:dyDescent="0.2">
      <c r="Q1060" t="s">
        <v>421</v>
      </c>
      <c r="R1060">
        <f t="shared" si="157"/>
        <v>6</v>
      </c>
      <c r="S1060">
        <f t="shared" si="158"/>
        <v>38</v>
      </c>
      <c r="T1060" s="3">
        <f t="array" ref="T1060">INDEX($AF$3:$CM$62,MATCH($S1060,$AE$3:$AE$62,0),MATCH(T$1&amp;$R1060,$AF$1:$CM$1&amp;$AF$2:$CM$2,0))*VLOOKUP($Q1060,$C$17:$M$20,COUNTBLANK($D$15:D$15)+1,FALSE)</f>
        <v>456</v>
      </c>
      <c r="U1060" s="3">
        <f t="array" ref="U1060">INDEX($AF$3:$CM$62,MATCH($S1060,$AE$3:$AE$62,0),MATCH(U$1&amp;$R1060,$AF$1:$CM$1&amp;$AF$2:$CM$2,0))*VLOOKUP($Q1060,$C$17:$M$20,COUNTBLANK($D$15:E$15)+1,FALSE)</f>
        <v>0</v>
      </c>
      <c r="V1060" s="3">
        <f t="array" ref="V1060">INDEX($AF$3:$CM$62,MATCH($S1060,$AE$3:$AE$62,0),MATCH(V$1&amp;$R1060,$AF$1:$CM$1&amp;$AF$2:$CM$2,0))*VLOOKUP($Q1060,$C$17:$M$20,COUNTBLANK($D$15:F$15)+1,FALSE)</f>
        <v>912</v>
      </c>
      <c r="W1060" s="3">
        <f t="array" ref="W1060">INDEX($AF$3:$CM$62,MATCH($S1060,$AE$3:$AE$62,0),MATCH(W$1&amp;$R1060,$AF$1:$CM$1&amp;$AF$2:$CM$2,0))*VLOOKUP($Q1060,$C$17:$M$20,COUNTBLANK($D$15:G$15)+1,FALSE)</f>
        <v>0</v>
      </c>
      <c r="X1060" s="3">
        <f t="array" ref="X1060">INDEX($AF$3:$CM$62,MATCH($S1060,$AE$3:$AE$62,0),MATCH(X$1&amp;$R1060,$AF$1:$CM$1&amp;$AF$2:$CM$2,0))*VLOOKUP($Q1060,$C$17:$M$20,COUNTBLANK($D$15:H$15)+1,FALSE)</f>
        <v>0</v>
      </c>
      <c r="Y1060" s="3">
        <f t="array" ref="Y1060">INDEX($AF$3:$CM$62,MATCH($S1060,$AE$3:$AE$62,0),MATCH(Y$1&amp;$R1060,$AF$1:$CM$1&amp;$AF$2:$CM$2,0))*VLOOKUP($Q1060,$C$17:$M$20,COUNTBLANK($D$15:I$15)+1,FALSE)</f>
        <v>0</v>
      </c>
      <c r="Z1060" s="3">
        <f t="array" ref="Z1060">INDEX($AF$3:$CM$62,MATCH($S1060,$AE$3:$AE$62,0),MATCH(Z$1&amp;$R1060,$AF$1:$CM$1&amp;$AF$2:$CM$2,0))*VLOOKUP($Q1060,$C$17:$M$20,COUNTBLANK($D$15:J$15)+1,FALSE)</f>
        <v>0.36</v>
      </c>
      <c r="AA1060" s="3">
        <f t="array" ref="AA1060">INDEX($AF$3:$CM$62,MATCH($S1060,$AE$3:$AE$62,0),MATCH(AA$1&amp;$R1060,$AF$1:$CM$1&amp;$AF$2:$CM$2,0))*VLOOKUP($Q1060,$C$17:$M$20,COUNTBLANK($D$15:K$15)+1,FALSE)</f>
        <v>0.36</v>
      </c>
      <c r="AB1060" s="3">
        <f t="array" ref="AB1060">INDEX($AF$3:$CM$62,MATCH($S1060,$AE$3:$AE$62,0),MATCH(AB$1&amp;$R1060,$AF$1:$CM$1&amp;$AF$2:$CM$2,0))*VLOOKUP($Q1060,$C$17:$M$20,COUNTBLANK($D$15:L$15)+1,FALSE)</f>
        <v>0</v>
      </c>
      <c r="AC1060" s="3">
        <f t="array" ref="AC1060">INDEX($AF$3:$CM$62,MATCH($S1060,$AE$3:$AE$62,0),MATCH(AC$1&amp;$R1060,$AF$1:$CM$1&amp;$AF$2:$CM$2,0))*VLOOKUP($Q1060,$C$17:$M$20,COUNTBLANK($D$15:M$15)+1,FALSE)</f>
        <v>0</v>
      </c>
    </row>
    <row r="1061" spans="17:29" x14ac:dyDescent="0.2">
      <c r="Q1061" t="s">
        <v>421</v>
      </c>
      <c r="R1061">
        <f t="shared" si="157"/>
        <v>6</v>
      </c>
      <c r="S1061">
        <f t="shared" si="158"/>
        <v>39</v>
      </c>
      <c r="T1061" s="3">
        <f t="array" ref="T1061">INDEX($AF$3:$CM$62,MATCH($S1061,$AE$3:$AE$62,0),MATCH(T$1&amp;$R1061,$AF$1:$CM$1&amp;$AF$2:$CM$2,0))*VLOOKUP($Q1061,$C$17:$M$20,COUNTBLANK($D$15:D$15)+1,FALSE)</f>
        <v>468</v>
      </c>
      <c r="U1061" s="3">
        <f t="array" ref="U1061">INDEX($AF$3:$CM$62,MATCH($S1061,$AE$3:$AE$62,0),MATCH(U$1&amp;$R1061,$AF$1:$CM$1&amp;$AF$2:$CM$2,0))*VLOOKUP($Q1061,$C$17:$M$20,COUNTBLANK($D$15:E$15)+1,FALSE)</f>
        <v>0</v>
      </c>
      <c r="V1061" s="3">
        <f t="array" ref="V1061">INDEX($AF$3:$CM$62,MATCH($S1061,$AE$3:$AE$62,0),MATCH(V$1&amp;$R1061,$AF$1:$CM$1&amp;$AF$2:$CM$2,0))*VLOOKUP($Q1061,$C$17:$M$20,COUNTBLANK($D$15:F$15)+1,FALSE)</f>
        <v>936</v>
      </c>
      <c r="W1061" s="3">
        <f t="array" ref="W1061">INDEX($AF$3:$CM$62,MATCH($S1061,$AE$3:$AE$62,0),MATCH(W$1&amp;$R1061,$AF$1:$CM$1&amp;$AF$2:$CM$2,0))*VLOOKUP($Q1061,$C$17:$M$20,COUNTBLANK($D$15:G$15)+1,FALSE)</f>
        <v>0</v>
      </c>
      <c r="X1061" s="3">
        <f t="array" ref="X1061">INDEX($AF$3:$CM$62,MATCH($S1061,$AE$3:$AE$62,0),MATCH(X$1&amp;$R1061,$AF$1:$CM$1&amp;$AF$2:$CM$2,0))*VLOOKUP($Q1061,$C$17:$M$20,COUNTBLANK($D$15:H$15)+1,FALSE)</f>
        <v>0</v>
      </c>
      <c r="Y1061" s="3">
        <f t="array" ref="Y1061">INDEX($AF$3:$CM$62,MATCH($S1061,$AE$3:$AE$62,0),MATCH(Y$1&amp;$R1061,$AF$1:$CM$1&amp;$AF$2:$CM$2,0))*VLOOKUP($Q1061,$C$17:$M$20,COUNTBLANK($D$15:I$15)+1,FALSE)</f>
        <v>0</v>
      </c>
      <c r="Z1061" s="3">
        <f t="array" ref="Z1061">INDEX($AF$3:$CM$62,MATCH($S1061,$AE$3:$AE$62,0),MATCH(Z$1&amp;$R1061,$AF$1:$CM$1&amp;$AF$2:$CM$2,0))*VLOOKUP($Q1061,$C$17:$M$20,COUNTBLANK($D$15:J$15)+1,FALSE)</f>
        <v>0.36</v>
      </c>
      <c r="AA1061" s="3">
        <f t="array" ref="AA1061">INDEX($AF$3:$CM$62,MATCH($S1061,$AE$3:$AE$62,0),MATCH(AA$1&amp;$R1061,$AF$1:$CM$1&amp;$AF$2:$CM$2,0))*VLOOKUP($Q1061,$C$17:$M$20,COUNTBLANK($D$15:K$15)+1,FALSE)</f>
        <v>0.36</v>
      </c>
      <c r="AB1061" s="3">
        <f t="array" ref="AB1061">INDEX($AF$3:$CM$62,MATCH($S1061,$AE$3:$AE$62,0),MATCH(AB$1&amp;$R1061,$AF$1:$CM$1&amp;$AF$2:$CM$2,0))*VLOOKUP($Q1061,$C$17:$M$20,COUNTBLANK($D$15:L$15)+1,FALSE)</f>
        <v>0</v>
      </c>
      <c r="AC1061" s="3">
        <f t="array" ref="AC1061">INDEX($AF$3:$CM$62,MATCH($S1061,$AE$3:$AE$62,0),MATCH(AC$1&amp;$R1061,$AF$1:$CM$1&amp;$AF$2:$CM$2,0))*VLOOKUP($Q1061,$C$17:$M$20,COUNTBLANK($D$15:M$15)+1,FALSE)</f>
        <v>0</v>
      </c>
    </row>
    <row r="1062" spans="17:29" x14ac:dyDescent="0.2">
      <c r="Q1062" t="s">
        <v>421</v>
      </c>
      <c r="R1062">
        <f t="shared" si="157"/>
        <v>6</v>
      </c>
      <c r="S1062">
        <f t="shared" si="158"/>
        <v>40</v>
      </c>
      <c r="T1062" s="3">
        <f t="array" ref="T1062">INDEX($AF$3:$CM$62,MATCH($S1062,$AE$3:$AE$62,0),MATCH(T$1&amp;$R1062,$AF$1:$CM$1&amp;$AF$2:$CM$2,0))*VLOOKUP($Q1062,$C$17:$M$20,COUNTBLANK($D$15:D$15)+1,FALSE)</f>
        <v>480</v>
      </c>
      <c r="U1062" s="3">
        <f t="array" ref="U1062">INDEX($AF$3:$CM$62,MATCH($S1062,$AE$3:$AE$62,0),MATCH(U$1&amp;$R1062,$AF$1:$CM$1&amp;$AF$2:$CM$2,0))*VLOOKUP($Q1062,$C$17:$M$20,COUNTBLANK($D$15:E$15)+1,FALSE)</f>
        <v>0</v>
      </c>
      <c r="V1062" s="3">
        <f t="array" ref="V1062">INDEX($AF$3:$CM$62,MATCH($S1062,$AE$3:$AE$62,0),MATCH(V$1&amp;$R1062,$AF$1:$CM$1&amp;$AF$2:$CM$2,0))*VLOOKUP($Q1062,$C$17:$M$20,COUNTBLANK($D$15:F$15)+1,FALSE)</f>
        <v>960</v>
      </c>
      <c r="W1062" s="3">
        <f t="array" ref="W1062">INDEX($AF$3:$CM$62,MATCH($S1062,$AE$3:$AE$62,0),MATCH(W$1&amp;$R1062,$AF$1:$CM$1&amp;$AF$2:$CM$2,0))*VLOOKUP($Q1062,$C$17:$M$20,COUNTBLANK($D$15:G$15)+1,FALSE)</f>
        <v>0</v>
      </c>
      <c r="X1062" s="3">
        <f t="array" ref="X1062">INDEX($AF$3:$CM$62,MATCH($S1062,$AE$3:$AE$62,0),MATCH(X$1&amp;$R1062,$AF$1:$CM$1&amp;$AF$2:$CM$2,0))*VLOOKUP($Q1062,$C$17:$M$20,COUNTBLANK($D$15:H$15)+1,FALSE)</f>
        <v>0</v>
      </c>
      <c r="Y1062" s="3">
        <f t="array" ref="Y1062">INDEX($AF$3:$CM$62,MATCH($S1062,$AE$3:$AE$62,0),MATCH(Y$1&amp;$R1062,$AF$1:$CM$1&amp;$AF$2:$CM$2,0))*VLOOKUP($Q1062,$C$17:$M$20,COUNTBLANK($D$15:I$15)+1,FALSE)</f>
        <v>0</v>
      </c>
      <c r="Z1062" s="3">
        <f t="array" ref="Z1062">INDEX($AF$3:$CM$62,MATCH($S1062,$AE$3:$AE$62,0),MATCH(Z$1&amp;$R1062,$AF$1:$CM$1&amp;$AF$2:$CM$2,0))*VLOOKUP($Q1062,$C$17:$M$20,COUNTBLANK($D$15:J$15)+1,FALSE)</f>
        <v>0.48</v>
      </c>
      <c r="AA1062" s="3">
        <f t="array" ref="AA1062">INDEX($AF$3:$CM$62,MATCH($S1062,$AE$3:$AE$62,0),MATCH(AA$1&amp;$R1062,$AF$1:$CM$1&amp;$AF$2:$CM$2,0))*VLOOKUP($Q1062,$C$17:$M$20,COUNTBLANK($D$15:K$15)+1,FALSE)</f>
        <v>0.48</v>
      </c>
      <c r="AB1062" s="3">
        <f t="array" ref="AB1062">INDEX($AF$3:$CM$62,MATCH($S1062,$AE$3:$AE$62,0),MATCH(AB$1&amp;$R1062,$AF$1:$CM$1&amp;$AF$2:$CM$2,0))*VLOOKUP($Q1062,$C$17:$M$20,COUNTBLANK($D$15:L$15)+1,FALSE)</f>
        <v>0</v>
      </c>
      <c r="AC1062" s="3">
        <f t="array" ref="AC1062">INDEX($AF$3:$CM$62,MATCH($S1062,$AE$3:$AE$62,0),MATCH(AC$1&amp;$R1062,$AF$1:$CM$1&amp;$AF$2:$CM$2,0))*VLOOKUP($Q1062,$C$17:$M$20,COUNTBLANK($D$15:M$15)+1,FALSE)</f>
        <v>0</v>
      </c>
    </row>
    <row r="1063" spans="17:29" x14ac:dyDescent="0.2">
      <c r="Q1063" t="s">
        <v>421</v>
      </c>
      <c r="R1063">
        <f t="shared" si="157"/>
        <v>6</v>
      </c>
      <c r="S1063">
        <f t="shared" si="158"/>
        <v>41</v>
      </c>
      <c r="T1063" s="3">
        <f t="array" ref="T1063">INDEX($AF$3:$CM$62,MATCH($S1063,$AE$3:$AE$62,0),MATCH(T$1&amp;$R1063,$AF$1:$CM$1&amp;$AF$2:$CM$2,0))*VLOOKUP($Q1063,$C$17:$M$20,COUNTBLANK($D$15:D$15)+1,FALSE)</f>
        <v>492</v>
      </c>
      <c r="U1063" s="3">
        <f t="array" ref="U1063">INDEX($AF$3:$CM$62,MATCH($S1063,$AE$3:$AE$62,0),MATCH(U$1&amp;$R1063,$AF$1:$CM$1&amp;$AF$2:$CM$2,0))*VLOOKUP($Q1063,$C$17:$M$20,COUNTBLANK($D$15:E$15)+1,FALSE)</f>
        <v>0</v>
      </c>
      <c r="V1063" s="3">
        <f t="array" ref="V1063">INDEX($AF$3:$CM$62,MATCH($S1063,$AE$3:$AE$62,0),MATCH(V$1&amp;$R1063,$AF$1:$CM$1&amp;$AF$2:$CM$2,0))*VLOOKUP($Q1063,$C$17:$M$20,COUNTBLANK($D$15:F$15)+1,FALSE)</f>
        <v>984</v>
      </c>
      <c r="W1063" s="3">
        <f t="array" ref="W1063">INDEX($AF$3:$CM$62,MATCH($S1063,$AE$3:$AE$62,0),MATCH(W$1&amp;$R1063,$AF$1:$CM$1&amp;$AF$2:$CM$2,0))*VLOOKUP($Q1063,$C$17:$M$20,COUNTBLANK($D$15:G$15)+1,FALSE)</f>
        <v>0</v>
      </c>
      <c r="X1063" s="3">
        <f t="array" ref="X1063">INDEX($AF$3:$CM$62,MATCH($S1063,$AE$3:$AE$62,0),MATCH(X$1&amp;$R1063,$AF$1:$CM$1&amp;$AF$2:$CM$2,0))*VLOOKUP($Q1063,$C$17:$M$20,COUNTBLANK($D$15:H$15)+1,FALSE)</f>
        <v>0</v>
      </c>
      <c r="Y1063" s="3">
        <f t="array" ref="Y1063">INDEX($AF$3:$CM$62,MATCH($S1063,$AE$3:$AE$62,0),MATCH(Y$1&amp;$R1063,$AF$1:$CM$1&amp;$AF$2:$CM$2,0))*VLOOKUP($Q1063,$C$17:$M$20,COUNTBLANK($D$15:I$15)+1,FALSE)</f>
        <v>0</v>
      </c>
      <c r="Z1063" s="3">
        <f t="array" ref="Z1063">INDEX($AF$3:$CM$62,MATCH($S1063,$AE$3:$AE$62,0),MATCH(Z$1&amp;$R1063,$AF$1:$CM$1&amp;$AF$2:$CM$2,0))*VLOOKUP($Q1063,$C$17:$M$20,COUNTBLANK($D$15:J$15)+1,FALSE)</f>
        <v>0.48</v>
      </c>
      <c r="AA1063" s="3">
        <f t="array" ref="AA1063">INDEX($AF$3:$CM$62,MATCH($S1063,$AE$3:$AE$62,0),MATCH(AA$1&amp;$R1063,$AF$1:$CM$1&amp;$AF$2:$CM$2,0))*VLOOKUP($Q1063,$C$17:$M$20,COUNTBLANK($D$15:K$15)+1,FALSE)</f>
        <v>0.48</v>
      </c>
      <c r="AB1063" s="3">
        <f t="array" ref="AB1063">INDEX($AF$3:$CM$62,MATCH($S1063,$AE$3:$AE$62,0),MATCH(AB$1&amp;$R1063,$AF$1:$CM$1&amp;$AF$2:$CM$2,0))*VLOOKUP($Q1063,$C$17:$M$20,COUNTBLANK($D$15:L$15)+1,FALSE)</f>
        <v>0</v>
      </c>
      <c r="AC1063" s="3">
        <f t="array" ref="AC1063">INDEX($AF$3:$CM$62,MATCH($S1063,$AE$3:$AE$62,0),MATCH(AC$1&amp;$R1063,$AF$1:$CM$1&amp;$AF$2:$CM$2,0))*VLOOKUP($Q1063,$C$17:$M$20,COUNTBLANK($D$15:M$15)+1,FALSE)</f>
        <v>0</v>
      </c>
    </row>
    <row r="1064" spans="17:29" x14ac:dyDescent="0.2">
      <c r="Q1064" t="s">
        <v>421</v>
      </c>
      <c r="R1064">
        <f t="shared" si="157"/>
        <v>6</v>
      </c>
      <c r="S1064">
        <f t="shared" si="158"/>
        <v>42</v>
      </c>
      <c r="T1064" s="3">
        <f t="array" ref="T1064">INDEX($AF$3:$CM$62,MATCH($S1064,$AE$3:$AE$62,0),MATCH(T$1&amp;$R1064,$AF$1:$CM$1&amp;$AF$2:$CM$2,0))*VLOOKUP($Q1064,$C$17:$M$20,COUNTBLANK($D$15:D$15)+1,FALSE)</f>
        <v>504</v>
      </c>
      <c r="U1064" s="3">
        <f t="array" ref="U1064">INDEX($AF$3:$CM$62,MATCH($S1064,$AE$3:$AE$62,0),MATCH(U$1&amp;$R1064,$AF$1:$CM$1&amp;$AF$2:$CM$2,0))*VLOOKUP($Q1064,$C$17:$M$20,COUNTBLANK($D$15:E$15)+1,FALSE)</f>
        <v>0</v>
      </c>
      <c r="V1064" s="3">
        <f t="array" ref="V1064">INDEX($AF$3:$CM$62,MATCH($S1064,$AE$3:$AE$62,0),MATCH(V$1&amp;$R1064,$AF$1:$CM$1&amp;$AF$2:$CM$2,0))*VLOOKUP($Q1064,$C$17:$M$20,COUNTBLANK($D$15:F$15)+1,FALSE)</f>
        <v>1008</v>
      </c>
      <c r="W1064" s="3">
        <f t="array" ref="W1064">INDEX($AF$3:$CM$62,MATCH($S1064,$AE$3:$AE$62,0),MATCH(W$1&amp;$R1064,$AF$1:$CM$1&amp;$AF$2:$CM$2,0))*VLOOKUP($Q1064,$C$17:$M$20,COUNTBLANK($D$15:G$15)+1,FALSE)</f>
        <v>0</v>
      </c>
      <c r="X1064" s="3">
        <f t="array" ref="X1064">INDEX($AF$3:$CM$62,MATCH($S1064,$AE$3:$AE$62,0),MATCH(X$1&amp;$R1064,$AF$1:$CM$1&amp;$AF$2:$CM$2,0))*VLOOKUP($Q1064,$C$17:$M$20,COUNTBLANK($D$15:H$15)+1,FALSE)</f>
        <v>0</v>
      </c>
      <c r="Y1064" s="3">
        <f t="array" ref="Y1064">INDEX($AF$3:$CM$62,MATCH($S1064,$AE$3:$AE$62,0),MATCH(Y$1&amp;$R1064,$AF$1:$CM$1&amp;$AF$2:$CM$2,0))*VLOOKUP($Q1064,$C$17:$M$20,COUNTBLANK($D$15:I$15)+1,FALSE)</f>
        <v>0</v>
      </c>
      <c r="Z1064" s="3">
        <f t="array" ref="Z1064">INDEX($AF$3:$CM$62,MATCH($S1064,$AE$3:$AE$62,0),MATCH(Z$1&amp;$R1064,$AF$1:$CM$1&amp;$AF$2:$CM$2,0))*VLOOKUP($Q1064,$C$17:$M$20,COUNTBLANK($D$15:J$15)+1,FALSE)</f>
        <v>0.48</v>
      </c>
      <c r="AA1064" s="3">
        <f t="array" ref="AA1064">INDEX($AF$3:$CM$62,MATCH($S1064,$AE$3:$AE$62,0),MATCH(AA$1&amp;$R1064,$AF$1:$CM$1&amp;$AF$2:$CM$2,0))*VLOOKUP($Q1064,$C$17:$M$20,COUNTBLANK($D$15:K$15)+1,FALSE)</f>
        <v>0.48</v>
      </c>
      <c r="AB1064" s="3">
        <f t="array" ref="AB1064">INDEX($AF$3:$CM$62,MATCH($S1064,$AE$3:$AE$62,0),MATCH(AB$1&amp;$R1064,$AF$1:$CM$1&amp;$AF$2:$CM$2,0))*VLOOKUP($Q1064,$C$17:$M$20,COUNTBLANK($D$15:L$15)+1,FALSE)</f>
        <v>0</v>
      </c>
      <c r="AC1064" s="3">
        <f t="array" ref="AC1064">INDEX($AF$3:$CM$62,MATCH($S1064,$AE$3:$AE$62,0),MATCH(AC$1&amp;$R1064,$AF$1:$CM$1&amp;$AF$2:$CM$2,0))*VLOOKUP($Q1064,$C$17:$M$20,COUNTBLANK($D$15:M$15)+1,FALSE)</f>
        <v>0</v>
      </c>
    </row>
    <row r="1065" spans="17:29" x14ac:dyDescent="0.2">
      <c r="Q1065" t="s">
        <v>421</v>
      </c>
      <c r="R1065">
        <f t="shared" si="157"/>
        <v>6</v>
      </c>
      <c r="S1065">
        <f t="shared" si="158"/>
        <v>43</v>
      </c>
      <c r="T1065" s="3">
        <f t="array" ref="T1065">INDEX($AF$3:$CM$62,MATCH($S1065,$AE$3:$AE$62,0),MATCH(T$1&amp;$R1065,$AF$1:$CM$1&amp;$AF$2:$CM$2,0))*VLOOKUP($Q1065,$C$17:$M$20,COUNTBLANK($D$15:D$15)+1,FALSE)</f>
        <v>516</v>
      </c>
      <c r="U1065" s="3">
        <f t="array" ref="U1065">INDEX($AF$3:$CM$62,MATCH($S1065,$AE$3:$AE$62,0),MATCH(U$1&amp;$R1065,$AF$1:$CM$1&amp;$AF$2:$CM$2,0))*VLOOKUP($Q1065,$C$17:$M$20,COUNTBLANK($D$15:E$15)+1,FALSE)</f>
        <v>0</v>
      </c>
      <c r="V1065" s="3">
        <f t="array" ref="V1065">INDEX($AF$3:$CM$62,MATCH($S1065,$AE$3:$AE$62,0),MATCH(V$1&amp;$R1065,$AF$1:$CM$1&amp;$AF$2:$CM$2,0))*VLOOKUP($Q1065,$C$17:$M$20,COUNTBLANK($D$15:F$15)+1,FALSE)</f>
        <v>1032</v>
      </c>
      <c r="W1065" s="3">
        <f t="array" ref="W1065">INDEX($AF$3:$CM$62,MATCH($S1065,$AE$3:$AE$62,0),MATCH(W$1&amp;$R1065,$AF$1:$CM$1&amp;$AF$2:$CM$2,0))*VLOOKUP($Q1065,$C$17:$M$20,COUNTBLANK($D$15:G$15)+1,FALSE)</f>
        <v>0</v>
      </c>
      <c r="X1065" s="3">
        <f t="array" ref="X1065">INDEX($AF$3:$CM$62,MATCH($S1065,$AE$3:$AE$62,0),MATCH(X$1&amp;$R1065,$AF$1:$CM$1&amp;$AF$2:$CM$2,0))*VLOOKUP($Q1065,$C$17:$M$20,COUNTBLANK($D$15:H$15)+1,FALSE)</f>
        <v>0</v>
      </c>
      <c r="Y1065" s="3">
        <f t="array" ref="Y1065">INDEX($AF$3:$CM$62,MATCH($S1065,$AE$3:$AE$62,0),MATCH(Y$1&amp;$R1065,$AF$1:$CM$1&amp;$AF$2:$CM$2,0))*VLOOKUP($Q1065,$C$17:$M$20,COUNTBLANK($D$15:I$15)+1,FALSE)</f>
        <v>0</v>
      </c>
      <c r="Z1065" s="3">
        <f t="array" ref="Z1065">INDEX($AF$3:$CM$62,MATCH($S1065,$AE$3:$AE$62,0),MATCH(Z$1&amp;$R1065,$AF$1:$CM$1&amp;$AF$2:$CM$2,0))*VLOOKUP($Q1065,$C$17:$M$20,COUNTBLANK($D$15:J$15)+1,FALSE)</f>
        <v>0.48</v>
      </c>
      <c r="AA1065" s="3">
        <f t="array" ref="AA1065">INDEX($AF$3:$CM$62,MATCH($S1065,$AE$3:$AE$62,0),MATCH(AA$1&amp;$R1065,$AF$1:$CM$1&amp;$AF$2:$CM$2,0))*VLOOKUP($Q1065,$C$17:$M$20,COUNTBLANK($D$15:K$15)+1,FALSE)</f>
        <v>0.48</v>
      </c>
      <c r="AB1065" s="3">
        <f t="array" ref="AB1065">INDEX($AF$3:$CM$62,MATCH($S1065,$AE$3:$AE$62,0),MATCH(AB$1&amp;$R1065,$AF$1:$CM$1&amp;$AF$2:$CM$2,0))*VLOOKUP($Q1065,$C$17:$M$20,COUNTBLANK($D$15:L$15)+1,FALSE)</f>
        <v>0</v>
      </c>
      <c r="AC1065" s="3">
        <f t="array" ref="AC1065">INDEX($AF$3:$CM$62,MATCH($S1065,$AE$3:$AE$62,0),MATCH(AC$1&amp;$R1065,$AF$1:$CM$1&amp;$AF$2:$CM$2,0))*VLOOKUP($Q1065,$C$17:$M$20,COUNTBLANK($D$15:M$15)+1,FALSE)</f>
        <v>0</v>
      </c>
    </row>
    <row r="1066" spans="17:29" x14ac:dyDescent="0.2">
      <c r="Q1066" t="s">
        <v>421</v>
      </c>
      <c r="R1066">
        <f t="shared" si="157"/>
        <v>6</v>
      </c>
      <c r="S1066">
        <f t="shared" si="158"/>
        <v>44</v>
      </c>
      <c r="T1066" s="3">
        <f t="array" ref="T1066">INDEX($AF$3:$CM$62,MATCH($S1066,$AE$3:$AE$62,0),MATCH(T$1&amp;$R1066,$AF$1:$CM$1&amp;$AF$2:$CM$2,0))*VLOOKUP($Q1066,$C$17:$M$20,COUNTBLANK($D$15:D$15)+1,FALSE)</f>
        <v>528</v>
      </c>
      <c r="U1066" s="3">
        <f t="array" ref="U1066">INDEX($AF$3:$CM$62,MATCH($S1066,$AE$3:$AE$62,0),MATCH(U$1&amp;$R1066,$AF$1:$CM$1&amp;$AF$2:$CM$2,0))*VLOOKUP($Q1066,$C$17:$M$20,COUNTBLANK($D$15:E$15)+1,FALSE)</f>
        <v>0</v>
      </c>
      <c r="V1066" s="3">
        <f t="array" ref="V1066">INDEX($AF$3:$CM$62,MATCH($S1066,$AE$3:$AE$62,0),MATCH(V$1&amp;$R1066,$AF$1:$CM$1&amp;$AF$2:$CM$2,0))*VLOOKUP($Q1066,$C$17:$M$20,COUNTBLANK($D$15:F$15)+1,FALSE)</f>
        <v>1056</v>
      </c>
      <c r="W1066" s="3">
        <f t="array" ref="W1066">INDEX($AF$3:$CM$62,MATCH($S1066,$AE$3:$AE$62,0),MATCH(W$1&amp;$R1066,$AF$1:$CM$1&amp;$AF$2:$CM$2,0))*VLOOKUP($Q1066,$C$17:$M$20,COUNTBLANK($D$15:G$15)+1,FALSE)</f>
        <v>0</v>
      </c>
      <c r="X1066" s="3">
        <f t="array" ref="X1066">INDEX($AF$3:$CM$62,MATCH($S1066,$AE$3:$AE$62,0),MATCH(X$1&amp;$R1066,$AF$1:$CM$1&amp;$AF$2:$CM$2,0))*VLOOKUP($Q1066,$C$17:$M$20,COUNTBLANK($D$15:H$15)+1,FALSE)</f>
        <v>0</v>
      </c>
      <c r="Y1066" s="3">
        <f t="array" ref="Y1066">INDEX($AF$3:$CM$62,MATCH($S1066,$AE$3:$AE$62,0),MATCH(Y$1&amp;$R1066,$AF$1:$CM$1&amp;$AF$2:$CM$2,0))*VLOOKUP($Q1066,$C$17:$M$20,COUNTBLANK($D$15:I$15)+1,FALSE)</f>
        <v>0</v>
      </c>
      <c r="Z1066" s="3">
        <f t="array" ref="Z1066">INDEX($AF$3:$CM$62,MATCH($S1066,$AE$3:$AE$62,0),MATCH(Z$1&amp;$R1066,$AF$1:$CM$1&amp;$AF$2:$CM$2,0))*VLOOKUP($Q1066,$C$17:$M$20,COUNTBLANK($D$15:J$15)+1,FALSE)</f>
        <v>0.48</v>
      </c>
      <c r="AA1066" s="3">
        <f t="array" ref="AA1066">INDEX($AF$3:$CM$62,MATCH($S1066,$AE$3:$AE$62,0),MATCH(AA$1&amp;$R1066,$AF$1:$CM$1&amp;$AF$2:$CM$2,0))*VLOOKUP($Q1066,$C$17:$M$20,COUNTBLANK($D$15:K$15)+1,FALSE)</f>
        <v>0.48</v>
      </c>
      <c r="AB1066" s="3">
        <f t="array" ref="AB1066">INDEX($AF$3:$CM$62,MATCH($S1066,$AE$3:$AE$62,0),MATCH(AB$1&amp;$R1066,$AF$1:$CM$1&amp;$AF$2:$CM$2,0))*VLOOKUP($Q1066,$C$17:$M$20,COUNTBLANK($D$15:L$15)+1,FALSE)</f>
        <v>0</v>
      </c>
      <c r="AC1066" s="3">
        <f t="array" ref="AC1066">INDEX($AF$3:$CM$62,MATCH($S1066,$AE$3:$AE$62,0),MATCH(AC$1&amp;$R1066,$AF$1:$CM$1&amp;$AF$2:$CM$2,0))*VLOOKUP($Q1066,$C$17:$M$20,COUNTBLANK($D$15:M$15)+1,FALSE)</f>
        <v>0</v>
      </c>
    </row>
    <row r="1067" spans="17:29" x14ac:dyDescent="0.2">
      <c r="Q1067" t="s">
        <v>421</v>
      </c>
      <c r="R1067">
        <f t="shared" si="157"/>
        <v>6</v>
      </c>
      <c r="S1067">
        <f t="shared" si="158"/>
        <v>45</v>
      </c>
      <c r="T1067" s="3">
        <f t="array" ref="T1067">INDEX($AF$3:$CM$62,MATCH($S1067,$AE$3:$AE$62,0),MATCH(T$1&amp;$R1067,$AF$1:$CM$1&amp;$AF$2:$CM$2,0))*VLOOKUP($Q1067,$C$17:$M$20,COUNTBLANK($D$15:D$15)+1,FALSE)</f>
        <v>540</v>
      </c>
      <c r="U1067" s="3">
        <f t="array" ref="U1067">INDEX($AF$3:$CM$62,MATCH($S1067,$AE$3:$AE$62,0),MATCH(U$1&amp;$R1067,$AF$1:$CM$1&amp;$AF$2:$CM$2,0))*VLOOKUP($Q1067,$C$17:$M$20,COUNTBLANK($D$15:E$15)+1,FALSE)</f>
        <v>0</v>
      </c>
      <c r="V1067" s="3">
        <f t="array" ref="V1067">INDEX($AF$3:$CM$62,MATCH($S1067,$AE$3:$AE$62,0),MATCH(V$1&amp;$R1067,$AF$1:$CM$1&amp;$AF$2:$CM$2,0))*VLOOKUP($Q1067,$C$17:$M$20,COUNTBLANK($D$15:F$15)+1,FALSE)</f>
        <v>1080</v>
      </c>
      <c r="W1067" s="3">
        <f t="array" ref="W1067">INDEX($AF$3:$CM$62,MATCH($S1067,$AE$3:$AE$62,0),MATCH(W$1&amp;$R1067,$AF$1:$CM$1&amp;$AF$2:$CM$2,0))*VLOOKUP($Q1067,$C$17:$M$20,COUNTBLANK($D$15:G$15)+1,FALSE)</f>
        <v>0</v>
      </c>
      <c r="X1067" s="3">
        <f t="array" ref="X1067">INDEX($AF$3:$CM$62,MATCH($S1067,$AE$3:$AE$62,0),MATCH(X$1&amp;$R1067,$AF$1:$CM$1&amp;$AF$2:$CM$2,0))*VLOOKUP($Q1067,$C$17:$M$20,COUNTBLANK($D$15:H$15)+1,FALSE)</f>
        <v>0</v>
      </c>
      <c r="Y1067" s="3">
        <f t="array" ref="Y1067">INDEX($AF$3:$CM$62,MATCH($S1067,$AE$3:$AE$62,0),MATCH(Y$1&amp;$R1067,$AF$1:$CM$1&amp;$AF$2:$CM$2,0))*VLOOKUP($Q1067,$C$17:$M$20,COUNTBLANK($D$15:I$15)+1,FALSE)</f>
        <v>0</v>
      </c>
      <c r="Z1067" s="3">
        <f t="array" ref="Z1067">INDEX($AF$3:$CM$62,MATCH($S1067,$AE$3:$AE$62,0),MATCH(Z$1&amp;$R1067,$AF$1:$CM$1&amp;$AF$2:$CM$2,0))*VLOOKUP($Q1067,$C$17:$M$20,COUNTBLANK($D$15:J$15)+1,FALSE)</f>
        <v>0.48</v>
      </c>
      <c r="AA1067" s="3">
        <f t="array" ref="AA1067">INDEX($AF$3:$CM$62,MATCH($S1067,$AE$3:$AE$62,0),MATCH(AA$1&amp;$R1067,$AF$1:$CM$1&amp;$AF$2:$CM$2,0))*VLOOKUP($Q1067,$C$17:$M$20,COUNTBLANK($D$15:K$15)+1,FALSE)</f>
        <v>0.48</v>
      </c>
      <c r="AB1067" s="3">
        <f t="array" ref="AB1067">INDEX($AF$3:$CM$62,MATCH($S1067,$AE$3:$AE$62,0),MATCH(AB$1&amp;$R1067,$AF$1:$CM$1&amp;$AF$2:$CM$2,0))*VLOOKUP($Q1067,$C$17:$M$20,COUNTBLANK($D$15:L$15)+1,FALSE)</f>
        <v>0</v>
      </c>
      <c r="AC1067" s="3">
        <f t="array" ref="AC1067">INDEX($AF$3:$CM$62,MATCH($S1067,$AE$3:$AE$62,0),MATCH(AC$1&amp;$R1067,$AF$1:$CM$1&amp;$AF$2:$CM$2,0))*VLOOKUP($Q1067,$C$17:$M$20,COUNTBLANK($D$15:M$15)+1,FALSE)</f>
        <v>0</v>
      </c>
    </row>
    <row r="1068" spans="17:29" x14ac:dyDescent="0.2">
      <c r="Q1068" t="s">
        <v>421</v>
      </c>
      <c r="R1068">
        <f t="shared" ref="R1068:R1131" si="159">R708</f>
        <v>6</v>
      </c>
      <c r="S1068">
        <f t="shared" si="158"/>
        <v>46</v>
      </c>
      <c r="T1068" s="3">
        <f t="array" ref="T1068">INDEX($AF$3:$CM$62,MATCH($S1068,$AE$3:$AE$62,0),MATCH(T$1&amp;$R1068,$AF$1:$CM$1&amp;$AF$2:$CM$2,0))*VLOOKUP($Q1068,$C$17:$M$20,COUNTBLANK($D$15:D$15)+1,FALSE)</f>
        <v>552</v>
      </c>
      <c r="U1068" s="3">
        <f t="array" ref="U1068">INDEX($AF$3:$CM$62,MATCH($S1068,$AE$3:$AE$62,0),MATCH(U$1&amp;$R1068,$AF$1:$CM$1&amp;$AF$2:$CM$2,0))*VLOOKUP($Q1068,$C$17:$M$20,COUNTBLANK($D$15:E$15)+1,FALSE)</f>
        <v>0</v>
      </c>
      <c r="V1068" s="3">
        <f t="array" ref="V1068">INDEX($AF$3:$CM$62,MATCH($S1068,$AE$3:$AE$62,0),MATCH(V$1&amp;$R1068,$AF$1:$CM$1&amp;$AF$2:$CM$2,0))*VLOOKUP($Q1068,$C$17:$M$20,COUNTBLANK($D$15:F$15)+1,FALSE)</f>
        <v>1104</v>
      </c>
      <c r="W1068" s="3">
        <f t="array" ref="W1068">INDEX($AF$3:$CM$62,MATCH($S1068,$AE$3:$AE$62,0),MATCH(W$1&amp;$R1068,$AF$1:$CM$1&amp;$AF$2:$CM$2,0))*VLOOKUP($Q1068,$C$17:$M$20,COUNTBLANK($D$15:G$15)+1,FALSE)</f>
        <v>0</v>
      </c>
      <c r="X1068" s="3">
        <f t="array" ref="X1068">INDEX($AF$3:$CM$62,MATCH($S1068,$AE$3:$AE$62,0),MATCH(X$1&amp;$R1068,$AF$1:$CM$1&amp;$AF$2:$CM$2,0))*VLOOKUP($Q1068,$C$17:$M$20,COUNTBLANK($D$15:H$15)+1,FALSE)</f>
        <v>0</v>
      </c>
      <c r="Y1068" s="3">
        <f t="array" ref="Y1068">INDEX($AF$3:$CM$62,MATCH($S1068,$AE$3:$AE$62,0),MATCH(Y$1&amp;$R1068,$AF$1:$CM$1&amp;$AF$2:$CM$2,0))*VLOOKUP($Q1068,$C$17:$M$20,COUNTBLANK($D$15:I$15)+1,FALSE)</f>
        <v>0</v>
      </c>
      <c r="Z1068" s="3">
        <f t="array" ref="Z1068">INDEX($AF$3:$CM$62,MATCH($S1068,$AE$3:$AE$62,0),MATCH(Z$1&amp;$R1068,$AF$1:$CM$1&amp;$AF$2:$CM$2,0))*VLOOKUP($Q1068,$C$17:$M$20,COUNTBLANK($D$15:J$15)+1,FALSE)</f>
        <v>0.48</v>
      </c>
      <c r="AA1068" s="3">
        <f t="array" ref="AA1068">INDEX($AF$3:$CM$62,MATCH($S1068,$AE$3:$AE$62,0),MATCH(AA$1&amp;$R1068,$AF$1:$CM$1&amp;$AF$2:$CM$2,0))*VLOOKUP($Q1068,$C$17:$M$20,COUNTBLANK($D$15:K$15)+1,FALSE)</f>
        <v>0.48</v>
      </c>
      <c r="AB1068" s="3">
        <f t="array" ref="AB1068">INDEX($AF$3:$CM$62,MATCH($S1068,$AE$3:$AE$62,0),MATCH(AB$1&amp;$R1068,$AF$1:$CM$1&amp;$AF$2:$CM$2,0))*VLOOKUP($Q1068,$C$17:$M$20,COUNTBLANK($D$15:L$15)+1,FALSE)</f>
        <v>0</v>
      </c>
      <c r="AC1068" s="3">
        <f t="array" ref="AC1068">INDEX($AF$3:$CM$62,MATCH($S1068,$AE$3:$AE$62,0),MATCH(AC$1&amp;$R1068,$AF$1:$CM$1&amp;$AF$2:$CM$2,0))*VLOOKUP($Q1068,$C$17:$M$20,COUNTBLANK($D$15:M$15)+1,FALSE)</f>
        <v>0</v>
      </c>
    </row>
    <row r="1069" spans="17:29" x14ac:dyDescent="0.2">
      <c r="Q1069" t="s">
        <v>421</v>
      </c>
      <c r="R1069">
        <f t="shared" si="159"/>
        <v>6</v>
      </c>
      <c r="S1069">
        <f t="shared" si="158"/>
        <v>47</v>
      </c>
      <c r="T1069" s="3">
        <f t="array" ref="T1069">INDEX($AF$3:$CM$62,MATCH($S1069,$AE$3:$AE$62,0),MATCH(T$1&amp;$R1069,$AF$1:$CM$1&amp;$AF$2:$CM$2,0))*VLOOKUP($Q1069,$C$17:$M$20,COUNTBLANK($D$15:D$15)+1,FALSE)</f>
        <v>564</v>
      </c>
      <c r="U1069" s="3">
        <f t="array" ref="U1069">INDEX($AF$3:$CM$62,MATCH($S1069,$AE$3:$AE$62,0),MATCH(U$1&amp;$R1069,$AF$1:$CM$1&amp;$AF$2:$CM$2,0))*VLOOKUP($Q1069,$C$17:$M$20,COUNTBLANK($D$15:E$15)+1,FALSE)</f>
        <v>0</v>
      </c>
      <c r="V1069" s="3">
        <f t="array" ref="V1069">INDEX($AF$3:$CM$62,MATCH($S1069,$AE$3:$AE$62,0),MATCH(V$1&amp;$R1069,$AF$1:$CM$1&amp;$AF$2:$CM$2,0))*VLOOKUP($Q1069,$C$17:$M$20,COUNTBLANK($D$15:F$15)+1,FALSE)</f>
        <v>1128</v>
      </c>
      <c r="W1069" s="3">
        <f t="array" ref="W1069">INDEX($AF$3:$CM$62,MATCH($S1069,$AE$3:$AE$62,0),MATCH(W$1&amp;$R1069,$AF$1:$CM$1&amp;$AF$2:$CM$2,0))*VLOOKUP($Q1069,$C$17:$M$20,COUNTBLANK($D$15:G$15)+1,FALSE)</f>
        <v>0</v>
      </c>
      <c r="X1069" s="3">
        <f t="array" ref="X1069">INDEX($AF$3:$CM$62,MATCH($S1069,$AE$3:$AE$62,0),MATCH(X$1&amp;$R1069,$AF$1:$CM$1&amp;$AF$2:$CM$2,0))*VLOOKUP($Q1069,$C$17:$M$20,COUNTBLANK($D$15:H$15)+1,FALSE)</f>
        <v>0</v>
      </c>
      <c r="Y1069" s="3">
        <f t="array" ref="Y1069">INDEX($AF$3:$CM$62,MATCH($S1069,$AE$3:$AE$62,0),MATCH(Y$1&amp;$R1069,$AF$1:$CM$1&amp;$AF$2:$CM$2,0))*VLOOKUP($Q1069,$C$17:$M$20,COUNTBLANK($D$15:I$15)+1,FALSE)</f>
        <v>0</v>
      </c>
      <c r="Z1069" s="3">
        <f t="array" ref="Z1069">INDEX($AF$3:$CM$62,MATCH($S1069,$AE$3:$AE$62,0),MATCH(Z$1&amp;$R1069,$AF$1:$CM$1&amp;$AF$2:$CM$2,0))*VLOOKUP($Q1069,$C$17:$M$20,COUNTBLANK($D$15:J$15)+1,FALSE)</f>
        <v>0.48</v>
      </c>
      <c r="AA1069" s="3">
        <f t="array" ref="AA1069">INDEX($AF$3:$CM$62,MATCH($S1069,$AE$3:$AE$62,0),MATCH(AA$1&amp;$R1069,$AF$1:$CM$1&amp;$AF$2:$CM$2,0))*VLOOKUP($Q1069,$C$17:$M$20,COUNTBLANK($D$15:K$15)+1,FALSE)</f>
        <v>0.48</v>
      </c>
      <c r="AB1069" s="3">
        <f t="array" ref="AB1069">INDEX($AF$3:$CM$62,MATCH($S1069,$AE$3:$AE$62,0),MATCH(AB$1&amp;$R1069,$AF$1:$CM$1&amp;$AF$2:$CM$2,0))*VLOOKUP($Q1069,$C$17:$M$20,COUNTBLANK($D$15:L$15)+1,FALSE)</f>
        <v>0</v>
      </c>
      <c r="AC1069" s="3">
        <f t="array" ref="AC1069">INDEX($AF$3:$CM$62,MATCH($S1069,$AE$3:$AE$62,0),MATCH(AC$1&amp;$R1069,$AF$1:$CM$1&amp;$AF$2:$CM$2,0))*VLOOKUP($Q1069,$C$17:$M$20,COUNTBLANK($D$15:M$15)+1,FALSE)</f>
        <v>0</v>
      </c>
    </row>
    <row r="1070" spans="17:29" x14ac:dyDescent="0.2">
      <c r="Q1070" t="s">
        <v>421</v>
      </c>
      <c r="R1070">
        <f t="shared" si="159"/>
        <v>6</v>
      </c>
      <c r="S1070">
        <f t="shared" si="158"/>
        <v>48</v>
      </c>
      <c r="T1070" s="3">
        <f t="array" ref="T1070">INDEX($AF$3:$CM$62,MATCH($S1070,$AE$3:$AE$62,0),MATCH(T$1&amp;$R1070,$AF$1:$CM$1&amp;$AF$2:$CM$2,0))*VLOOKUP($Q1070,$C$17:$M$20,COUNTBLANK($D$15:D$15)+1,FALSE)</f>
        <v>576</v>
      </c>
      <c r="U1070" s="3">
        <f t="array" ref="U1070">INDEX($AF$3:$CM$62,MATCH($S1070,$AE$3:$AE$62,0),MATCH(U$1&amp;$R1070,$AF$1:$CM$1&amp;$AF$2:$CM$2,0))*VLOOKUP($Q1070,$C$17:$M$20,COUNTBLANK($D$15:E$15)+1,FALSE)</f>
        <v>0</v>
      </c>
      <c r="V1070" s="3">
        <f t="array" ref="V1070">INDEX($AF$3:$CM$62,MATCH($S1070,$AE$3:$AE$62,0),MATCH(V$1&amp;$R1070,$AF$1:$CM$1&amp;$AF$2:$CM$2,0))*VLOOKUP($Q1070,$C$17:$M$20,COUNTBLANK($D$15:F$15)+1,FALSE)</f>
        <v>1152</v>
      </c>
      <c r="W1070" s="3">
        <f t="array" ref="W1070">INDEX($AF$3:$CM$62,MATCH($S1070,$AE$3:$AE$62,0),MATCH(W$1&amp;$R1070,$AF$1:$CM$1&amp;$AF$2:$CM$2,0))*VLOOKUP($Q1070,$C$17:$M$20,COUNTBLANK($D$15:G$15)+1,FALSE)</f>
        <v>0</v>
      </c>
      <c r="X1070" s="3">
        <f t="array" ref="X1070">INDEX($AF$3:$CM$62,MATCH($S1070,$AE$3:$AE$62,0),MATCH(X$1&amp;$R1070,$AF$1:$CM$1&amp;$AF$2:$CM$2,0))*VLOOKUP($Q1070,$C$17:$M$20,COUNTBLANK($D$15:H$15)+1,FALSE)</f>
        <v>0</v>
      </c>
      <c r="Y1070" s="3">
        <f t="array" ref="Y1070">INDEX($AF$3:$CM$62,MATCH($S1070,$AE$3:$AE$62,0),MATCH(Y$1&amp;$R1070,$AF$1:$CM$1&amp;$AF$2:$CM$2,0))*VLOOKUP($Q1070,$C$17:$M$20,COUNTBLANK($D$15:I$15)+1,FALSE)</f>
        <v>0</v>
      </c>
      <c r="Z1070" s="3">
        <f t="array" ref="Z1070">INDEX($AF$3:$CM$62,MATCH($S1070,$AE$3:$AE$62,0),MATCH(Z$1&amp;$R1070,$AF$1:$CM$1&amp;$AF$2:$CM$2,0))*VLOOKUP($Q1070,$C$17:$M$20,COUNTBLANK($D$15:J$15)+1,FALSE)</f>
        <v>0.48</v>
      </c>
      <c r="AA1070" s="3">
        <f t="array" ref="AA1070">INDEX($AF$3:$CM$62,MATCH($S1070,$AE$3:$AE$62,0),MATCH(AA$1&amp;$R1070,$AF$1:$CM$1&amp;$AF$2:$CM$2,0))*VLOOKUP($Q1070,$C$17:$M$20,COUNTBLANK($D$15:K$15)+1,FALSE)</f>
        <v>0.48</v>
      </c>
      <c r="AB1070" s="3">
        <f t="array" ref="AB1070">INDEX($AF$3:$CM$62,MATCH($S1070,$AE$3:$AE$62,0),MATCH(AB$1&amp;$R1070,$AF$1:$CM$1&amp;$AF$2:$CM$2,0))*VLOOKUP($Q1070,$C$17:$M$20,COUNTBLANK($D$15:L$15)+1,FALSE)</f>
        <v>0</v>
      </c>
      <c r="AC1070" s="3">
        <f t="array" ref="AC1070">INDEX($AF$3:$CM$62,MATCH($S1070,$AE$3:$AE$62,0),MATCH(AC$1&amp;$R1070,$AF$1:$CM$1&amp;$AF$2:$CM$2,0))*VLOOKUP($Q1070,$C$17:$M$20,COUNTBLANK($D$15:M$15)+1,FALSE)</f>
        <v>0</v>
      </c>
    </row>
    <row r="1071" spans="17:29" x14ac:dyDescent="0.2">
      <c r="Q1071" t="s">
        <v>421</v>
      </c>
      <c r="R1071">
        <f t="shared" si="159"/>
        <v>6</v>
      </c>
      <c r="S1071">
        <f t="shared" si="158"/>
        <v>49</v>
      </c>
      <c r="T1071" s="3">
        <f t="array" ref="T1071">INDEX($AF$3:$CM$62,MATCH($S1071,$AE$3:$AE$62,0),MATCH(T$1&amp;$R1071,$AF$1:$CM$1&amp;$AF$2:$CM$2,0))*VLOOKUP($Q1071,$C$17:$M$20,COUNTBLANK($D$15:D$15)+1,FALSE)</f>
        <v>588</v>
      </c>
      <c r="U1071" s="3">
        <f t="array" ref="U1071">INDEX($AF$3:$CM$62,MATCH($S1071,$AE$3:$AE$62,0),MATCH(U$1&amp;$R1071,$AF$1:$CM$1&amp;$AF$2:$CM$2,0))*VLOOKUP($Q1071,$C$17:$M$20,COUNTBLANK($D$15:E$15)+1,FALSE)</f>
        <v>0</v>
      </c>
      <c r="V1071" s="3">
        <f t="array" ref="V1071">INDEX($AF$3:$CM$62,MATCH($S1071,$AE$3:$AE$62,0),MATCH(V$1&amp;$R1071,$AF$1:$CM$1&amp;$AF$2:$CM$2,0))*VLOOKUP($Q1071,$C$17:$M$20,COUNTBLANK($D$15:F$15)+1,FALSE)</f>
        <v>1176</v>
      </c>
      <c r="W1071" s="3">
        <f t="array" ref="W1071">INDEX($AF$3:$CM$62,MATCH($S1071,$AE$3:$AE$62,0),MATCH(W$1&amp;$R1071,$AF$1:$CM$1&amp;$AF$2:$CM$2,0))*VLOOKUP($Q1071,$C$17:$M$20,COUNTBLANK($D$15:G$15)+1,FALSE)</f>
        <v>0</v>
      </c>
      <c r="X1071" s="3">
        <f t="array" ref="X1071">INDEX($AF$3:$CM$62,MATCH($S1071,$AE$3:$AE$62,0),MATCH(X$1&amp;$R1071,$AF$1:$CM$1&amp;$AF$2:$CM$2,0))*VLOOKUP($Q1071,$C$17:$M$20,COUNTBLANK($D$15:H$15)+1,FALSE)</f>
        <v>0</v>
      </c>
      <c r="Y1071" s="3">
        <f t="array" ref="Y1071">INDEX($AF$3:$CM$62,MATCH($S1071,$AE$3:$AE$62,0),MATCH(Y$1&amp;$R1071,$AF$1:$CM$1&amp;$AF$2:$CM$2,0))*VLOOKUP($Q1071,$C$17:$M$20,COUNTBLANK($D$15:I$15)+1,FALSE)</f>
        <v>0</v>
      </c>
      <c r="Z1071" s="3">
        <f t="array" ref="Z1071">INDEX($AF$3:$CM$62,MATCH($S1071,$AE$3:$AE$62,0),MATCH(Z$1&amp;$R1071,$AF$1:$CM$1&amp;$AF$2:$CM$2,0))*VLOOKUP($Q1071,$C$17:$M$20,COUNTBLANK($D$15:J$15)+1,FALSE)</f>
        <v>0.48</v>
      </c>
      <c r="AA1071" s="3">
        <f t="array" ref="AA1071">INDEX($AF$3:$CM$62,MATCH($S1071,$AE$3:$AE$62,0),MATCH(AA$1&amp;$R1071,$AF$1:$CM$1&amp;$AF$2:$CM$2,0))*VLOOKUP($Q1071,$C$17:$M$20,COUNTBLANK($D$15:K$15)+1,FALSE)</f>
        <v>0.48</v>
      </c>
      <c r="AB1071" s="3">
        <f t="array" ref="AB1071">INDEX($AF$3:$CM$62,MATCH($S1071,$AE$3:$AE$62,0),MATCH(AB$1&amp;$R1071,$AF$1:$CM$1&amp;$AF$2:$CM$2,0))*VLOOKUP($Q1071,$C$17:$M$20,COUNTBLANK($D$15:L$15)+1,FALSE)</f>
        <v>0</v>
      </c>
      <c r="AC1071" s="3">
        <f t="array" ref="AC1071">INDEX($AF$3:$CM$62,MATCH($S1071,$AE$3:$AE$62,0),MATCH(AC$1&amp;$R1071,$AF$1:$CM$1&amp;$AF$2:$CM$2,0))*VLOOKUP($Q1071,$C$17:$M$20,COUNTBLANK($D$15:M$15)+1,FALSE)</f>
        <v>0</v>
      </c>
    </row>
    <row r="1072" spans="17:29" x14ac:dyDescent="0.2">
      <c r="Q1072" t="s">
        <v>421</v>
      </c>
      <c r="R1072">
        <f t="shared" si="159"/>
        <v>6</v>
      </c>
      <c r="S1072">
        <f t="shared" si="158"/>
        <v>50</v>
      </c>
      <c r="T1072" s="3">
        <f t="array" ref="T1072">INDEX($AF$3:$CM$62,MATCH($S1072,$AE$3:$AE$62,0),MATCH(T$1&amp;$R1072,$AF$1:$CM$1&amp;$AF$2:$CM$2,0))*VLOOKUP($Q1072,$C$17:$M$20,COUNTBLANK($D$15:D$15)+1,FALSE)</f>
        <v>600</v>
      </c>
      <c r="U1072" s="3">
        <f t="array" ref="U1072">INDEX($AF$3:$CM$62,MATCH($S1072,$AE$3:$AE$62,0),MATCH(U$1&amp;$R1072,$AF$1:$CM$1&amp;$AF$2:$CM$2,0))*VLOOKUP($Q1072,$C$17:$M$20,COUNTBLANK($D$15:E$15)+1,FALSE)</f>
        <v>0</v>
      </c>
      <c r="V1072" s="3">
        <f t="array" ref="V1072">INDEX($AF$3:$CM$62,MATCH($S1072,$AE$3:$AE$62,0),MATCH(V$1&amp;$R1072,$AF$1:$CM$1&amp;$AF$2:$CM$2,0))*VLOOKUP($Q1072,$C$17:$M$20,COUNTBLANK($D$15:F$15)+1,FALSE)</f>
        <v>1200</v>
      </c>
      <c r="W1072" s="3">
        <f t="array" ref="W1072">INDEX($AF$3:$CM$62,MATCH($S1072,$AE$3:$AE$62,0),MATCH(W$1&amp;$R1072,$AF$1:$CM$1&amp;$AF$2:$CM$2,0))*VLOOKUP($Q1072,$C$17:$M$20,COUNTBLANK($D$15:G$15)+1,FALSE)</f>
        <v>0</v>
      </c>
      <c r="X1072" s="3">
        <f t="array" ref="X1072">INDEX($AF$3:$CM$62,MATCH($S1072,$AE$3:$AE$62,0),MATCH(X$1&amp;$R1072,$AF$1:$CM$1&amp;$AF$2:$CM$2,0))*VLOOKUP($Q1072,$C$17:$M$20,COUNTBLANK($D$15:H$15)+1,FALSE)</f>
        <v>0</v>
      </c>
      <c r="Y1072" s="3">
        <f t="array" ref="Y1072">INDEX($AF$3:$CM$62,MATCH($S1072,$AE$3:$AE$62,0),MATCH(Y$1&amp;$R1072,$AF$1:$CM$1&amp;$AF$2:$CM$2,0))*VLOOKUP($Q1072,$C$17:$M$20,COUNTBLANK($D$15:I$15)+1,FALSE)</f>
        <v>0</v>
      </c>
      <c r="Z1072" s="3">
        <f t="array" ref="Z1072">INDEX($AF$3:$CM$62,MATCH($S1072,$AE$3:$AE$62,0),MATCH(Z$1&amp;$R1072,$AF$1:$CM$1&amp;$AF$2:$CM$2,0))*VLOOKUP($Q1072,$C$17:$M$20,COUNTBLANK($D$15:J$15)+1,FALSE)</f>
        <v>0.60000000000000009</v>
      </c>
      <c r="AA1072" s="3">
        <f t="array" ref="AA1072">INDEX($AF$3:$CM$62,MATCH($S1072,$AE$3:$AE$62,0),MATCH(AA$1&amp;$R1072,$AF$1:$CM$1&amp;$AF$2:$CM$2,0))*VLOOKUP($Q1072,$C$17:$M$20,COUNTBLANK($D$15:K$15)+1,FALSE)</f>
        <v>0.60000000000000009</v>
      </c>
      <c r="AB1072" s="3">
        <f t="array" ref="AB1072">INDEX($AF$3:$CM$62,MATCH($S1072,$AE$3:$AE$62,0),MATCH(AB$1&amp;$R1072,$AF$1:$CM$1&amp;$AF$2:$CM$2,0))*VLOOKUP($Q1072,$C$17:$M$20,COUNTBLANK($D$15:L$15)+1,FALSE)</f>
        <v>0</v>
      </c>
      <c r="AC1072" s="3">
        <f t="array" ref="AC1072">INDEX($AF$3:$CM$62,MATCH($S1072,$AE$3:$AE$62,0),MATCH(AC$1&amp;$R1072,$AF$1:$CM$1&amp;$AF$2:$CM$2,0))*VLOOKUP($Q1072,$C$17:$M$20,COUNTBLANK($D$15:M$15)+1,FALSE)</f>
        <v>0</v>
      </c>
    </row>
    <row r="1073" spans="17:29" x14ac:dyDescent="0.2">
      <c r="Q1073" t="s">
        <v>421</v>
      </c>
      <c r="R1073">
        <f t="shared" si="159"/>
        <v>6</v>
      </c>
      <c r="S1073">
        <f t="shared" si="158"/>
        <v>51</v>
      </c>
      <c r="T1073" s="3">
        <f t="array" ref="T1073">INDEX($AF$3:$CM$62,MATCH($S1073,$AE$3:$AE$62,0),MATCH(T$1&amp;$R1073,$AF$1:$CM$1&amp;$AF$2:$CM$2,0))*VLOOKUP($Q1073,$C$17:$M$20,COUNTBLANK($D$15:D$15)+1,FALSE)</f>
        <v>612</v>
      </c>
      <c r="U1073" s="3">
        <f t="array" ref="U1073">INDEX($AF$3:$CM$62,MATCH($S1073,$AE$3:$AE$62,0),MATCH(U$1&amp;$R1073,$AF$1:$CM$1&amp;$AF$2:$CM$2,0))*VLOOKUP($Q1073,$C$17:$M$20,COUNTBLANK($D$15:E$15)+1,FALSE)</f>
        <v>0</v>
      </c>
      <c r="V1073" s="3">
        <f t="array" ref="V1073">INDEX($AF$3:$CM$62,MATCH($S1073,$AE$3:$AE$62,0),MATCH(V$1&amp;$R1073,$AF$1:$CM$1&amp;$AF$2:$CM$2,0))*VLOOKUP($Q1073,$C$17:$M$20,COUNTBLANK($D$15:F$15)+1,FALSE)</f>
        <v>1224</v>
      </c>
      <c r="W1073" s="3">
        <f t="array" ref="W1073">INDEX($AF$3:$CM$62,MATCH($S1073,$AE$3:$AE$62,0),MATCH(W$1&amp;$R1073,$AF$1:$CM$1&amp;$AF$2:$CM$2,0))*VLOOKUP($Q1073,$C$17:$M$20,COUNTBLANK($D$15:G$15)+1,FALSE)</f>
        <v>0</v>
      </c>
      <c r="X1073" s="3">
        <f t="array" ref="X1073">INDEX($AF$3:$CM$62,MATCH($S1073,$AE$3:$AE$62,0),MATCH(X$1&amp;$R1073,$AF$1:$CM$1&amp;$AF$2:$CM$2,0))*VLOOKUP($Q1073,$C$17:$M$20,COUNTBLANK($D$15:H$15)+1,FALSE)</f>
        <v>0</v>
      </c>
      <c r="Y1073" s="3">
        <f t="array" ref="Y1073">INDEX($AF$3:$CM$62,MATCH($S1073,$AE$3:$AE$62,0),MATCH(Y$1&amp;$R1073,$AF$1:$CM$1&amp;$AF$2:$CM$2,0))*VLOOKUP($Q1073,$C$17:$M$20,COUNTBLANK($D$15:I$15)+1,FALSE)</f>
        <v>0</v>
      </c>
      <c r="Z1073" s="3">
        <f t="array" ref="Z1073">INDEX($AF$3:$CM$62,MATCH($S1073,$AE$3:$AE$62,0),MATCH(Z$1&amp;$R1073,$AF$1:$CM$1&amp;$AF$2:$CM$2,0))*VLOOKUP($Q1073,$C$17:$M$20,COUNTBLANK($D$15:J$15)+1,FALSE)</f>
        <v>0.60000000000000009</v>
      </c>
      <c r="AA1073" s="3">
        <f t="array" ref="AA1073">INDEX($AF$3:$CM$62,MATCH($S1073,$AE$3:$AE$62,0),MATCH(AA$1&amp;$R1073,$AF$1:$CM$1&amp;$AF$2:$CM$2,0))*VLOOKUP($Q1073,$C$17:$M$20,COUNTBLANK($D$15:K$15)+1,FALSE)</f>
        <v>0.60000000000000009</v>
      </c>
      <c r="AB1073" s="3">
        <f t="array" ref="AB1073">INDEX($AF$3:$CM$62,MATCH($S1073,$AE$3:$AE$62,0),MATCH(AB$1&amp;$R1073,$AF$1:$CM$1&amp;$AF$2:$CM$2,0))*VLOOKUP($Q1073,$C$17:$M$20,COUNTBLANK($D$15:L$15)+1,FALSE)</f>
        <v>0</v>
      </c>
      <c r="AC1073" s="3">
        <f t="array" ref="AC1073">INDEX($AF$3:$CM$62,MATCH($S1073,$AE$3:$AE$62,0),MATCH(AC$1&amp;$R1073,$AF$1:$CM$1&amp;$AF$2:$CM$2,0))*VLOOKUP($Q1073,$C$17:$M$20,COUNTBLANK($D$15:M$15)+1,FALSE)</f>
        <v>0</v>
      </c>
    </row>
    <row r="1074" spans="17:29" x14ac:dyDescent="0.2">
      <c r="Q1074" t="s">
        <v>421</v>
      </c>
      <c r="R1074">
        <f t="shared" si="159"/>
        <v>6</v>
      </c>
      <c r="S1074">
        <f t="shared" si="158"/>
        <v>52</v>
      </c>
      <c r="T1074" s="3">
        <f t="array" ref="T1074">INDEX($AF$3:$CM$62,MATCH($S1074,$AE$3:$AE$62,0),MATCH(T$1&amp;$R1074,$AF$1:$CM$1&amp;$AF$2:$CM$2,0))*VLOOKUP($Q1074,$C$17:$M$20,COUNTBLANK($D$15:D$15)+1,FALSE)</f>
        <v>624</v>
      </c>
      <c r="U1074" s="3">
        <f t="array" ref="U1074">INDEX($AF$3:$CM$62,MATCH($S1074,$AE$3:$AE$62,0),MATCH(U$1&amp;$R1074,$AF$1:$CM$1&amp;$AF$2:$CM$2,0))*VLOOKUP($Q1074,$C$17:$M$20,COUNTBLANK($D$15:E$15)+1,FALSE)</f>
        <v>0</v>
      </c>
      <c r="V1074" s="3">
        <f t="array" ref="V1074">INDEX($AF$3:$CM$62,MATCH($S1074,$AE$3:$AE$62,0),MATCH(V$1&amp;$R1074,$AF$1:$CM$1&amp;$AF$2:$CM$2,0))*VLOOKUP($Q1074,$C$17:$M$20,COUNTBLANK($D$15:F$15)+1,FALSE)</f>
        <v>1248</v>
      </c>
      <c r="W1074" s="3">
        <f t="array" ref="W1074">INDEX($AF$3:$CM$62,MATCH($S1074,$AE$3:$AE$62,0),MATCH(W$1&amp;$R1074,$AF$1:$CM$1&amp;$AF$2:$CM$2,0))*VLOOKUP($Q1074,$C$17:$M$20,COUNTBLANK($D$15:G$15)+1,FALSE)</f>
        <v>0</v>
      </c>
      <c r="X1074" s="3">
        <f t="array" ref="X1074">INDEX($AF$3:$CM$62,MATCH($S1074,$AE$3:$AE$62,0),MATCH(X$1&amp;$R1074,$AF$1:$CM$1&amp;$AF$2:$CM$2,0))*VLOOKUP($Q1074,$C$17:$M$20,COUNTBLANK($D$15:H$15)+1,FALSE)</f>
        <v>0</v>
      </c>
      <c r="Y1074" s="3">
        <f t="array" ref="Y1074">INDEX($AF$3:$CM$62,MATCH($S1074,$AE$3:$AE$62,0),MATCH(Y$1&amp;$R1074,$AF$1:$CM$1&amp;$AF$2:$CM$2,0))*VLOOKUP($Q1074,$C$17:$M$20,COUNTBLANK($D$15:I$15)+1,FALSE)</f>
        <v>0</v>
      </c>
      <c r="Z1074" s="3">
        <f t="array" ref="Z1074">INDEX($AF$3:$CM$62,MATCH($S1074,$AE$3:$AE$62,0),MATCH(Z$1&amp;$R1074,$AF$1:$CM$1&amp;$AF$2:$CM$2,0))*VLOOKUP($Q1074,$C$17:$M$20,COUNTBLANK($D$15:J$15)+1,FALSE)</f>
        <v>0.60000000000000009</v>
      </c>
      <c r="AA1074" s="3">
        <f t="array" ref="AA1074">INDEX($AF$3:$CM$62,MATCH($S1074,$AE$3:$AE$62,0),MATCH(AA$1&amp;$R1074,$AF$1:$CM$1&amp;$AF$2:$CM$2,0))*VLOOKUP($Q1074,$C$17:$M$20,COUNTBLANK($D$15:K$15)+1,FALSE)</f>
        <v>0.60000000000000009</v>
      </c>
      <c r="AB1074" s="3">
        <f t="array" ref="AB1074">INDEX($AF$3:$CM$62,MATCH($S1074,$AE$3:$AE$62,0),MATCH(AB$1&amp;$R1074,$AF$1:$CM$1&amp;$AF$2:$CM$2,0))*VLOOKUP($Q1074,$C$17:$M$20,COUNTBLANK($D$15:L$15)+1,FALSE)</f>
        <v>0</v>
      </c>
      <c r="AC1074" s="3">
        <f t="array" ref="AC1074">INDEX($AF$3:$CM$62,MATCH($S1074,$AE$3:$AE$62,0),MATCH(AC$1&amp;$R1074,$AF$1:$CM$1&amp;$AF$2:$CM$2,0))*VLOOKUP($Q1074,$C$17:$M$20,COUNTBLANK($D$15:M$15)+1,FALSE)</f>
        <v>0</v>
      </c>
    </row>
    <row r="1075" spans="17:29" x14ac:dyDescent="0.2">
      <c r="Q1075" t="s">
        <v>421</v>
      </c>
      <c r="R1075">
        <f t="shared" si="159"/>
        <v>6</v>
      </c>
      <c r="S1075">
        <f t="shared" si="158"/>
        <v>53</v>
      </c>
      <c r="T1075" s="3">
        <f t="array" ref="T1075">INDEX($AF$3:$CM$62,MATCH($S1075,$AE$3:$AE$62,0),MATCH(T$1&amp;$R1075,$AF$1:$CM$1&amp;$AF$2:$CM$2,0))*VLOOKUP($Q1075,$C$17:$M$20,COUNTBLANK($D$15:D$15)+1,FALSE)</f>
        <v>636</v>
      </c>
      <c r="U1075" s="3">
        <f t="array" ref="U1075">INDEX($AF$3:$CM$62,MATCH($S1075,$AE$3:$AE$62,0),MATCH(U$1&amp;$R1075,$AF$1:$CM$1&amp;$AF$2:$CM$2,0))*VLOOKUP($Q1075,$C$17:$M$20,COUNTBLANK($D$15:E$15)+1,FALSE)</f>
        <v>0</v>
      </c>
      <c r="V1075" s="3">
        <f t="array" ref="V1075">INDEX($AF$3:$CM$62,MATCH($S1075,$AE$3:$AE$62,0),MATCH(V$1&amp;$R1075,$AF$1:$CM$1&amp;$AF$2:$CM$2,0))*VLOOKUP($Q1075,$C$17:$M$20,COUNTBLANK($D$15:F$15)+1,FALSE)</f>
        <v>1272</v>
      </c>
      <c r="W1075" s="3">
        <f t="array" ref="W1075">INDEX($AF$3:$CM$62,MATCH($S1075,$AE$3:$AE$62,0),MATCH(W$1&amp;$R1075,$AF$1:$CM$1&amp;$AF$2:$CM$2,0))*VLOOKUP($Q1075,$C$17:$M$20,COUNTBLANK($D$15:G$15)+1,FALSE)</f>
        <v>0</v>
      </c>
      <c r="X1075" s="3">
        <f t="array" ref="X1075">INDEX($AF$3:$CM$62,MATCH($S1075,$AE$3:$AE$62,0),MATCH(X$1&amp;$R1075,$AF$1:$CM$1&amp;$AF$2:$CM$2,0))*VLOOKUP($Q1075,$C$17:$M$20,COUNTBLANK($D$15:H$15)+1,FALSE)</f>
        <v>0</v>
      </c>
      <c r="Y1075" s="3">
        <f t="array" ref="Y1075">INDEX($AF$3:$CM$62,MATCH($S1075,$AE$3:$AE$62,0),MATCH(Y$1&amp;$R1075,$AF$1:$CM$1&amp;$AF$2:$CM$2,0))*VLOOKUP($Q1075,$C$17:$M$20,COUNTBLANK($D$15:I$15)+1,FALSE)</f>
        <v>0</v>
      </c>
      <c r="Z1075" s="3">
        <f t="array" ref="Z1075">INDEX($AF$3:$CM$62,MATCH($S1075,$AE$3:$AE$62,0),MATCH(Z$1&amp;$R1075,$AF$1:$CM$1&amp;$AF$2:$CM$2,0))*VLOOKUP($Q1075,$C$17:$M$20,COUNTBLANK($D$15:J$15)+1,FALSE)</f>
        <v>0.60000000000000009</v>
      </c>
      <c r="AA1075" s="3">
        <f t="array" ref="AA1075">INDEX($AF$3:$CM$62,MATCH($S1075,$AE$3:$AE$62,0),MATCH(AA$1&amp;$R1075,$AF$1:$CM$1&amp;$AF$2:$CM$2,0))*VLOOKUP($Q1075,$C$17:$M$20,COUNTBLANK($D$15:K$15)+1,FALSE)</f>
        <v>0.60000000000000009</v>
      </c>
      <c r="AB1075" s="3">
        <f t="array" ref="AB1075">INDEX($AF$3:$CM$62,MATCH($S1075,$AE$3:$AE$62,0),MATCH(AB$1&amp;$R1075,$AF$1:$CM$1&amp;$AF$2:$CM$2,0))*VLOOKUP($Q1075,$C$17:$M$20,COUNTBLANK($D$15:L$15)+1,FALSE)</f>
        <v>0</v>
      </c>
      <c r="AC1075" s="3">
        <f t="array" ref="AC1075">INDEX($AF$3:$CM$62,MATCH($S1075,$AE$3:$AE$62,0),MATCH(AC$1&amp;$R1075,$AF$1:$CM$1&amp;$AF$2:$CM$2,0))*VLOOKUP($Q1075,$C$17:$M$20,COUNTBLANK($D$15:M$15)+1,FALSE)</f>
        <v>0</v>
      </c>
    </row>
    <row r="1076" spans="17:29" x14ac:dyDescent="0.2">
      <c r="Q1076" t="s">
        <v>421</v>
      </c>
      <c r="R1076">
        <f t="shared" si="159"/>
        <v>6</v>
      </c>
      <c r="S1076">
        <f t="shared" si="158"/>
        <v>54</v>
      </c>
      <c r="T1076" s="3">
        <f t="array" ref="T1076">INDEX($AF$3:$CM$62,MATCH($S1076,$AE$3:$AE$62,0),MATCH(T$1&amp;$R1076,$AF$1:$CM$1&amp;$AF$2:$CM$2,0))*VLOOKUP($Q1076,$C$17:$M$20,COUNTBLANK($D$15:D$15)+1,FALSE)</f>
        <v>648</v>
      </c>
      <c r="U1076" s="3">
        <f t="array" ref="U1076">INDEX($AF$3:$CM$62,MATCH($S1076,$AE$3:$AE$62,0),MATCH(U$1&amp;$R1076,$AF$1:$CM$1&amp;$AF$2:$CM$2,0))*VLOOKUP($Q1076,$C$17:$M$20,COUNTBLANK($D$15:E$15)+1,FALSE)</f>
        <v>0</v>
      </c>
      <c r="V1076" s="3">
        <f t="array" ref="V1076">INDEX($AF$3:$CM$62,MATCH($S1076,$AE$3:$AE$62,0),MATCH(V$1&amp;$R1076,$AF$1:$CM$1&amp;$AF$2:$CM$2,0))*VLOOKUP($Q1076,$C$17:$M$20,COUNTBLANK($D$15:F$15)+1,FALSE)</f>
        <v>1296</v>
      </c>
      <c r="W1076" s="3">
        <f t="array" ref="W1076">INDEX($AF$3:$CM$62,MATCH($S1076,$AE$3:$AE$62,0),MATCH(W$1&amp;$R1076,$AF$1:$CM$1&amp;$AF$2:$CM$2,0))*VLOOKUP($Q1076,$C$17:$M$20,COUNTBLANK($D$15:G$15)+1,FALSE)</f>
        <v>0</v>
      </c>
      <c r="X1076" s="3">
        <f t="array" ref="X1076">INDEX($AF$3:$CM$62,MATCH($S1076,$AE$3:$AE$62,0),MATCH(X$1&amp;$R1076,$AF$1:$CM$1&amp;$AF$2:$CM$2,0))*VLOOKUP($Q1076,$C$17:$M$20,COUNTBLANK($D$15:H$15)+1,FALSE)</f>
        <v>0</v>
      </c>
      <c r="Y1076" s="3">
        <f t="array" ref="Y1076">INDEX($AF$3:$CM$62,MATCH($S1076,$AE$3:$AE$62,0),MATCH(Y$1&amp;$R1076,$AF$1:$CM$1&amp;$AF$2:$CM$2,0))*VLOOKUP($Q1076,$C$17:$M$20,COUNTBLANK($D$15:I$15)+1,FALSE)</f>
        <v>0</v>
      </c>
      <c r="Z1076" s="3">
        <f t="array" ref="Z1076">INDEX($AF$3:$CM$62,MATCH($S1076,$AE$3:$AE$62,0),MATCH(Z$1&amp;$R1076,$AF$1:$CM$1&amp;$AF$2:$CM$2,0))*VLOOKUP($Q1076,$C$17:$M$20,COUNTBLANK($D$15:J$15)+1,FALSE)</f>
        <v>0.60000000000000009</v>
      </c>
      <c r="AA1076" s="3">
        <f t="array" ref="AA1076">INDEX($AF$3:$CM$62,MATCH($S1076,$AE$3:$AE$62,0),MATCH(AA$1&amp;$R1076,$AF$1:$CM$1&amp;$AF$2:$CM$2,0))*VLOOKUP($Q1076,$C$17:$M$20,COUNTBLANK($D$15:K$15)+1,FALSE)</f>
        <v>0.60000000000000009</v>
      </c>
      <c r="AB1076" s="3">
        <f t="array" ref="AB1076">INDEX($AF$3:$CM$62,MATCH($S1076,$AE$3:$AE$62,0),MATCH(AB$1&amp;$R1076,$AF$1:$CM$1&amp;$AF$2:$CM$2,0))*VLOOKUP($Q1076,$C$17:$M$20,COUNTBLANK($D$15:L$15)+1,FALSE)</f>
        <v>0</v>
      </c>
      <c r="AC1076" s="3">
        <f t="array" ref="AC1076">INDEX($AF$3:$CM$62,MATCH($S1076,$AE$3:$AE$62,0),MATCH(AC$1&amp;$R1076,$AF$1:$CM$1&amp;$AF$2:$CM$2,0))*VLOOKUP($Q1076,$C$17:$M$20,COUNTBLANK($D$15:M$15)+1,FALSE)</f>
        <v>0</v>
      </c>
    </row>
    <row r="1077" spans="17:29" x14ac:dyDescent="0.2">
      <c r="Q1077" t="s">
        <v>421</v>
      </c>
      <c r="R1077">
        <f t="shared" si="159"/>
        <v>6</v>
      </c>
      <c r="S1077">
        <f t="shared" si="158"/>
        <v>55</v>
      </c>
      <c r="T1077" s="3">
        <f t="array" ref="T1077">INDEX($AF$3:$CM$62,MATCH($S1077,$AE$3:$AE$62,0),MATCH(T$1&amp;$R1077,$AF$1:$CM$1&amp;$AF$2:$CM$2,0))*VLOOKUP($Q1077,$C$17:$M$20,COUNTBLANK($D$15:D$15)+1,FALSE)</f>
        <v>660</v>
      </c>
      <c r="U1077" s="3">
        <f t="array" ref="U1077">INDEX($AF$3:$CM$62,MATCH($S1077,$AE$3:$AE$62,0),MATCH(U$1&amp;$R1077,$AF$1:$CM$1&amp;$AF$2:$CM$2,0))*VLOOKUP($Q1077,$C$17:$M$20,COUNTBLANK($D$15:E$15)+1,FALSE)</f>
        <v>0</v>
      </c>
      <c r="V1077" s="3">
        <f t="array" ref="V1077">INDEX($AF$3:$CM$62,MATCH($S1077,$AE$3:$AE$62,0),MATCH(V$1&amp;$R1077,$AF$1:$CM$1&amp;$AF$2:$CM$2,0))*VLOOKUP($Q1077,$C$17:$M$20,COUNTBLANK($D$15:F$15)+1,FALSE)</f>
        <v>1320</v>
      </c>
      <c r="W1077" s="3">
        <f t="array" ref="W1077">INDEX($AF$3:$CM$62,MATCH($S1077,$AE$3:$AE$62,0),MATCH(W$1&amp;$R1077,$AF$1:$CM$1&amp;$AF$2:$CM$2,0))*VLOOKUP($Q1077,$C$17:$M$20,COUNTBLANK($D$15:G$15)+1,FALSE)</f>
        <v>0</v>
      </c>
      <c r="X1077" s="3">
        <f t="array" ref="X1077">INDEX($AF$3:$CM$62,MATCH($S1077,$AE$3:$AE$62,0),MATCH(X$1&amp;$R1077,$AF$1:$CM$1&amp;$AF$2:$CM$2,0))*VLOOKUP($Q1077,$C$17:$M$20,COUNTBLANK($D$15:H$15)+1,FALSE)</f>
        <v>0</v>
      </c>
      <c r="Y1077" s="3">
        <f t="array" ref="Y1077">INDEX($AF$3:$CM$62,MATCH($S1077,$AE$3:$AE$62,0),MATCH(Y$1&amp;$R1077,$AF$1:$CM$1&amp;$AF$2:$CM$2,0))*VLOOKUP($Q1077,$C$17:$M$20,COUNTBLANK($D$15:I$15)+1,FALSE)</f>
        <v>0</v>
      </c>
      <c r="Z1077" s="3">
        <f t="array" ref="Z1077">INDEX($AF$3:$CM$62,MATCH($S1077,$AE$3:$AE$62,0),MATCH(Z$1&amp;$R1077,$AF$1:$CM$1&amp;$AF$2:$CM$2,0))*VLOOKUP($Q1077,$C$17:$M$20,COUNTBLANK($D$15:J$15)+1,FALSE)</f>
        <v>0.60000000000000009</v>
      </c>
      <c r="AA1077" s="3">
        <f t="array" ref="AA1077">INDEX($AF$3:$CM$62,MATCH($S1077,$AE$3:$AE$62,0),MATCH(AA$1&amp;$R1077,$AF$1:$CM$1&amp;$AF$2:$CM$2,0))*VLOOKUP($Q1077,$C$17:$M$20,COUNTBLANK($D$15:K$15)+1,FALSE)</f>
        <v>0.60000000000000009</v>
      </c>
      <c r="AB1077" s="3">
        <f t="array" ref="AB1077">INDEX($AF$3:$CM$62,MATCH($S1077,$AE$3:$AE$62,0),MATCH(AB$1&amp;$R1077,$AF$1:$CM$1&amp;$AF$2:$CM$2,0))*VLOOKUP($Q1077,$C$17:$M$20,COUNTBLANK($D$15:L$15)+1,FALSE)</f>
        <v>0</v>
      </c>
      <c r="AC1077" s="3">
        <f t="array" ref="AC1077">INDEX($AF$3:$CM$62,MATCH($S1077,$AE$3:$AE$62,0),MATCH(AC$1&amp;$R1077,$AF$1:$CM$1&amp;$AF$2:$CM$2,0))*VLOOKUP($Q1077,$C$17:$M$20,COUNTBLANK($D$15:M$15)+1,FALSE)</f>
        <v>0</v>
      </c>
    </row>
    <row r="1078" spans="17:29" x14ac:dyDescent="0.2">
      <c r="Q1078" t="s">
        <v>421</v>
      </c>
      <c r="R1078">
        <f t="shared" si="159"/>
        <v>6</v>
      </c>
      <c r="S1078">
        <f t="shared" si="158"/>
        <v>56</v>
      </c>
      <c r="T1078" s="3">
        <f t="array" ref="T1078">INDEX($AF$3:$CM$62,MATCH($S1078,$AE$3:$AE$62,0),MATCH(T$1&amp;$R1078,$AF$1:$CM$1&amp;$AF$2:$CM$2,0))*VLOOKUP($Q1078,$C$17:$M$20,COUNTBLANK($D$15:D$15)+1,FALSE)</f>
        <v>672</v>
      </c>
      <c r="U1078" s="3">
        <f t="array" ref="U1078">INDEX($AF$3:$CM$62,MATCH($S1078,$AE$3:$AE$62,0),MATCH(U$1&amp;$R1078,$AF$1:$CM$1&amp;$AF$2:$CM$2,0))*VLOOKUP($Q1078,$C$17:$M$20,COUNTBLANK($D$15:E$15)+1,FALSE)</f>
        <v>0</v>
      </c>
      <c r="V1078" s="3">
        <f t="array" ref="V1078">INDEX($AF$3:$CM$62,MATCH($S1078,$AE$3:$AE$62,0),MATCH(V$1&amp;$R1078,$AF$1:$CM$1&amp;$AF$2:$CM$2,0))*VLOOKUP($Q1078,$C$17:$M$20,COUNTBLANK($D$15:F$15)+1,FALSE)</f>
        <v>1344</v>
      </c>
      <c r="W1078" s="3">
        <f t="array" ref="W1078">INDEX($AF$3:$CM$62,MATCH($S1078,$AE$3:$AE$62,0),MATCH(W$1&amp;$R1078,$AF$1:$CM$1&amp;$AF$2:$CM$2,0))*VLOOKUP($Q1078,$C$17:$M$20,COUNTBLANK($D$15:G$15)+1,FALSE)</f>
        <v>0</v>
      </c>
      <c r="X1078" s="3">
        <f t="array" ref="X1078">INDEX($AF$3:$CM$62,MATCH($S1078,$AE$3:$AE$62,0),MATCH(X$1&amp;$R1078,$AF$1:$CM$1&amp;$AF$2:$CM$2,0))*VLOOKUP($Q1078,$C$17:$M$20,COUNTBLANK($D$15:H$15)+1,FALSE)</f>
        <v>0</v>
      </c>
      <c r="Y1078" s="3">
        <f t="array" ref="Y1078">INDEX($AF$3:$CM$62,MATCH($S1078,$AE$3:$AE$62,0),MATCH(Y$1&amp;$R1078,$AF$1:$CM$1&amp;$AF$2:$CM$2,0))*VLOOKUP($Q1078,$C$17:$M$20,COUNTBLANK($D$15:I$15)+1,FALSE)</f>
        <v>0</v>
      </c>
      <c r="Z1078" s="3">
        <f t="array" ref="Z1078">INDEX($AF$3:$CM$62,MATCH($S1078,$AE$3:$AE$62,0),MATCH(Z$1&amp;$R1078,$AF$1:$CM$1&amp;$AF$2:$CM$2,0))*VLOOKUP($Q1078,$C$17:$M$20,COUNTBLANK($D$15:J$15)+1,FALSE)</f>
        <v>0.60000000000000009</v>
      </c>
      <c r="AA1078" s="3">
        <f t="array" ref="AA1078">INDEX($AF$3:$CM$62,MATCH($S1078,$AE$3:$AE$62,0),MATCH(AA$1&amp;$R1078,$AF$1:$CM$1&amp;$AF$2:$CM$2,0))*VLOOKUP($Q1078,$C$17:$M$20,COUNTBLANK($D$15:K$15)+1,FALSE)</f>
        <v>0.60000000000000009</v>
      </c>
      <c r="AB1078" s="3">
        <f t="array" ref="AB1078">INDEX($AF$3:$CM$62,MATCH($S1078,$AE$3:$AE$62,0),MATCH(AB$1&amp;$R1078,$AF$1:$CM$1&amp;$AF$2:$CM$2,0))*VLOOKUP($Q1078,$C$17:$M$20,COUNTBLANK($D$15:L$15)+1,FALSE)</f>
        <v>0</v>
      </c>
      <c r="AC1078" s="3">
        <f t="array" ref="AC1078">INDEX($AF$3:$CM$62,MATCH($S1078,$AE$3:$AE$62,0),MATCH(AC$1&amp;$R1078,$AF$1:$CM$1&amp;$AF$2:$CM$2,0))*VLOOKUP($Q1078,$C$17:$M$20,COUNTBLANK($D$15:M$15)+1,FALSE)</f>
        <v>0</v>
      </c>
    </row>
    <row r="1079" spans="17:29" x14ac:dyDescent="0.2">
      <c r="Q1079" t="s">
        <v>421</v>
      </c>
      <c r="R1079">
        <f t="shared" si="159"/>
        <v>6</v>
      </c>
      <c r="S1079">
        <f t="shared" si="158"/>
        <v>57</v>
      </c>
      <c r="T1079" s="3">
        <f t="array" ref="T1079">INDEX($AF$3:$CM$62,MATCH($S1079,$AE$3:$AE$62,0),MATCH(T$1&amp;$R1079,$AF$1:$CM$1&amp;$AF$2:$CM$2,0))*VLOOKUP($Q1079,$C$17:$M$20,COUNTBLANK($D$15:D$15)+1,FALSE)</f>
        <v>684</v>
      </c>
      <c r="U1079" s="3">
        <f t="array" ref="U1079">INDEX($AF$3:$CM$62,MATCH($S1079,$AE$3:$AE$62,0),MATCH(U$1&amp;$R1079,$AF$1:$CM$1&amp;$AF$2:$CM$2,0))*VLOOKUP($Q1079,$C$17:$M$20,COUNTBLANK($D$15:E$15)+1,FALSE)</f>
        <v>0</v>
      </c>
      <c r="V1079" s="3">
        <f t="array" ref="V1079">INDEX($AF$3:$CM$62,MATCH($S1079,$AE$3:$AE$62,0),MATCH(V$1&amp;$R1079,$AF$1:$CM$1&amp;$AF$2:$CM$2,0))*VLOOKUP($Q1079,$C$17:$M$20,COUNTBLANK($D$15:F$15)+1,FALSE)</f>
        <v>1368</v>
      </c>
      <c r="W1079" s="3">
        <f t="array" ref="W1079">INDEX($AF$3:$CM$62,MATCH($S1079,$AE$3:$AE$62,0),MATCH(W$1&amp;$R1079,$AF$1:$CM$1&amp;$AF$2:$CM$2,0))*VLOOKUP($Q1079,$C$17:$M$20,COUNTBLANK($D$15:G$15)+1,FALSE)</f>
        <v>0</v>
      </c>
      <c r="X1079" s="3">
        <f t="array" ref="X1079">INDEX($AF$3:$CM$62,MATCH($S1079,$AE$3:$AE$62,0),MATCH(X$1&amp;$R1079,$AF$1:$CM$1&amp;$AF$2:$CM$2,0))*VLOOKUP($Q1079,$C$17:$M$20,COUNTBLANK($D$15:H$15)+1,FALSE)</f>
        <v>0</v>
      </c>
      <c r="Y1079" s="3">
        <f t="array" ref="Y1079">INDEX($AF$3:$CM$62,MATCH($S1079,$AE$3:$AE$62,0),MATCH(Y$1&amp;$R1079,$AF$1:$CM$1&amp;$AF$2:$CM$2,0))*VLOOKUP($Q1079,$C$17:$M$20,COUNTBLANK($D$15:I$15)+1,FALSE)</f>
        <v>0</v>
      </c>
      <c r="Z1079" s="3">
        <f t="array" ref="Z1079">INDEX($AF$3:$CM$62,MATCH($S1079,$AE$3:$AE$62,0),MATCH(Z$1&amp;$R1079,$AF$1:$CM$1&amp;$AF$2:$CM$2,0))*VLOOKUP($Q1079,$C$17:$M$20,COUNTBLANK($D$15:J$15)+1,FALSE)</f>
        <v>0.60000000000000009</v>
      </c>
      <c r="AA1079" s="3">
        <f t="array" ref="AA1079">INDEX($AF$3:$CM$62,MATCH($S1079,$AE$3:$AE$62,0),MATCH(AA$1&amp;$R1079,$AF$1:$CM$1&amp;$AF$2:$CM$2,0))*VLOOKUP($Q1079,$C$17:$M$20,COUNTBLANK($D$15:K$15)+1,FALSE)</f>
        <v>0.60000000000000009</v>
      </c>
      <c r="AB1079" s="3">
        <f t="array" ref="AB1079">INDEX($AF$3:$CM$62,MATCH($S1079,$AE$3:$AE$62,0),MATCH(AB$1&amp;$R1079,$AF$1:$CM$1&amp;$AF$2:$CM$2,0))*VLOOKUP($Q1079,$C$17:$M$20,COUNTBLANK($D$15:L$15)+1,FALSE)</f>
        <v>0</v>
      </c>
      <c r="AC1079" s="3">
        <f t="array" ref="AC1079">INDEX($AF$3:$CM$62,MATCH($S1079,$AE$3:$AE$62,0),MATCH(AC$1&amp;$R1079,$AF$1:$CM$1&amp;$AF$2:$CM$2,0))*VLOOKUP($Q1079,$C$17:$M$20,COUNTBLANK($D$15:M$15)+1,FALSE)</f>
        <v>0</v>
      </c>
    </row>
    <row r="1080" spans="17:29" x14ac:dyDescent="0.2">
      <c r="Q1080" t="s">
        <v>421</v>
      </c>
      <c r="R1080">
        <f t="shared" si="159"/>
        <v>6</v>
      </c>
      <c r="S1080">
        <f t="shared" si="158"/>
        <v>58</v>
      </c>
      <c r="T1080" s="3">
        <f t="array" ref="T1080">INDEX($AF$3:$CM$62,MATCH($S1080,$AE$3:$AE$62,0),MATCH(T$1&amp;$R1080,$AF$1:$CM$1&amp;$AF$2:$CM$2,0))*VLOOKUP($Q1080,$C$17:$M$20,COUNTBLANK($D$15:D$15)+1,FALSE)</f>
        <v>696</v>
      </c>
      <c r="U1080" s="3">
        <f t="array" ref="U1080">INDEX($AF$3:$CM$62,MATCH($S1080,$AE$3:$AE$62,0),MATCH(U$1&amp;$R1080,$AF$1:$CM$1&amp;$AF$2:$CM$2,0))*VLOOKUP($Q1080,$C$17:$M$20,COUNTBLANK($D$15:E$15)+1,FALSE)</f>
        <v>0</v>
      </c>
      <c r="V1080" s="3">
        <f t="array" ref="V1080">INDEX($AF$3:$CM$62,MATCH($S1080,$AE$3:$AE$62,0),MATCH(V$1&amp;$R1080,$AF$1:$CM$1&amp;$AF$2:$CM$2,0))*VLOOKUP($Q1080,$C$17:$M$20,COUNTBLANK($D$15:F$15)+1,FALSE)</f>
        <v>1392</v>
      </c>
      <c r="W1080" s="3">
        <f t="array" ref="W1080">INDEX($AF$3:$CM$62,MATCH($S1080,$AE$3:$AE$62,0),MATCH(W$1&amp;$R1080,$AF$1:$CM$1&amp;$AF$2:$CM$2,0))*VLOOKUP($Q1080,$C$17:$M$20,COUNTBLANK($D$15:G$15)+1,FALSE)</f>
        <v>0</v>
      </c>
      <c r="X1080" s="3">
        <f t="array" ref="X1080">INDEX($AF$3:$CM$62,MATCH($S1080,$AE$3:$AE$62,0),MATCH(X$1&amp;$R1080,$AF$1:$CM$1&amp;$AF$2:$CM$2,0))*VLOOKUP($Q1080,$C$17:$M$20,COUNTBLANK($D$15:H$15)+1,FALSE)</f>
        <v>0</v>
      </c>
      <c r="Y1080" s="3">
        <f t="array" ref="Y1080">INDEX($AF$3:$CM$62,MATCH($S1080,$AE$3:$AE$62,0),MATCH(Y$1&amp;$R1080,$AF$1:$CM$1&amp;$AF$2:$CM$2,0))*VLOOKUP($Q1080,$C$17:$M$20,COUNTBLANK($D$15:I$15)+1,FALSE)</f>
        <v>0</v>
      </c>
      <c r="Z1080" s="3">
        <f t="array" ref="Z1080">INDEX($AF$3:$CM$62,MATCH($S1080,$AE$3:$AE$62,0),MATCH(Z$1&amp;$R1080,$AF$1:$CM$1&amp;$AF$2:$CM$2,0))*VLOOKUP($Q1080,$C$17:$M$20,COUNTBLANK($D$15:J$15)+1,FALSE)</f>
        <v>0.60000000000000009</v>
      </c>
      <c r="AA1080" s="3">
        <f t="array" ref="AA1080">INDEX($AF$3:$CM$62,MATCH($S1080,$AE$3:$AE$62,0),MATCH(AA$1&amp;$R1080,$AF$1:$CM$1&amp;$AF$2:$CM$2,0))*VLOOKUP($Q1080,$C$17:$M$20,COUNTBLANK($D$15:K$15)+1,FALSE)</f>
        <v>0.60000000000000009</v>
      </c>
      <c r="AB1080" s="3">
        <f t="array" ref="AB1080">INDEX($AF$3:$CM$62,MATCH($S1080,$AE$3:$AE$62,0),MATCH(AB$1&amp;$R1080,$AF$1:$CM$1&amp;$AF$2:$CM$2,0))*VLOOKUP($Q1080,$C$17:$M$20,COUNTBLANK($D$15:L$15)+1,FALSE)</f>
        <v>0</v>
      </c>
      <c r="AC1080" s="3">
        <f t="array" ref="AC1080">INDEX($AF$3:$CM$62,MATCH($S1080,$AE$3:$AE$62,0),MATCH(AC$1&amp;$R1080,$AF$1:$CM$1&amp;$AF$2:$CM$2,0))*VLOOKUP($Q1080,$C$17:$M$20,COUNTBLANK($D$15:M$15)+1,FALSE)</f>
        <v>0</v>
      </c>
    </row>
    <row r="1081" spans="17:29" x14ac:dyDescent="0.2">
      <c r="Q1081" t="s">
        <v>421</v>
      </c>
      <c r="R1081">
        <f t="shared" si="159"/>
        <v>6</v>
      </c>
      <c r="S1081">
        <f t="shared" si="158"/>
        <v>59</v>
      </c>
      <c r="T1081" s="3">
        <f t="array" ref="T1081">INDEX($AF$3:$CM$62,MATCH($S1081,$AE$3:$AE$62,0),MATCH(T$1&amp;$R1081,$AF$1:$CM$1&amp;$AF$2:$CM$2,0))*VLOOKUP($Q1081,$C$17:$M$20,COUNTBLANK($D$15:D$15)+1,FALSE)</f>
        <v>708</v>
      </c>
      <c r="U1081" s="3">
        <f t="array" ref="U1081">INDEX($AF$3:$CM$62,MATCH($S1081,$AE$3:$AE$62,0),MATCH(U$1&amp;$R1081,$AF$1:$CM$1&amp;$AF$2:$CM$2,0))*VLOOKUP($Q1081,$C$17:$M$20,COUNTBLANK($D$15:E$15)+1,FALSE)</f>
        <v>0</v>
      </c>
      <c r="V1081" s="3">
        <f t="array" ref="V1081">INDEX($AF$3:$CM$62,MATCH($S1081,$AE$3:$AE$62,0),MATCH(V$1&amp;$R1081,$AF$1:$CM$1&amp;$AF$2:$CM$2,0))*VLOOKUP($Q1081,$C$17:$M$20,COUNTBLANK($D$15:F$15)+1,FALSE)</f>
        <v>1416</v>
      </c>
      <c r="W1081" s="3">
        <f t="array" ref="W1081">INDEX($AF$3:$CM$62,MATCH($S1081,$AE$3:$AE$62,0),MATCH(W$1&amp;$R1081,$AF$1:$CM$1&amp;$AF$2:$CM$2,0))*VLOOKUP($Q1081,$C$17:$M$20,COUNTBLANK($D$15:G$15)+1,FALSE)</f>
        <v>0</v>
      </c>
      <c r="X1081" s="3">
        <f t="array" ref="X1081">INDEX($AF$3:$CM$62,MATCH($S1081,$AE$3:$AE$62,0),MATCH(X$1&amp;$R1081,$AF$1:$CM$1&amp;$AF$2:$CM$2,0))*VLOOKUP($Q1081,$C$17:$M$20,COUNTBLANK($D$15:H$15)+1,FALSE)</f>
        <v>0</v>
      </c>
      <c r="Y1081" s="3">
        <f t="array" ref="Y1081">INDEX($AF$3:$CM$62,MATCH($S1081,$AE$3:$AE$62,0),MATCH(Y$1&amp;$R1081,$AF$1:$CM$1&amp;$AF$2:$CM$2,0))*VLOOKUP($Q1081,$C$17:$M$20,COUNTBLANK($D$15:I$15)+1,FALSE)</f>
        <v>0</v>
      </c>
      <c r="Z1081" s="3">
        <f t="array" ref="Z1081">INDEX($AF$3:$CM$62,MATCH($S1081,$AE$3:$AE$62,0),MATCH(Z$1&amp;$R1081,$AF$1:$CM$1&amp;$AF$2:$CM$2,0))*VLOOKUP($Q1081,$C$17:$M$20,COUNTBLANK($D$15:J$15)+1,FALSE)</f>
        <v>0.60000000000000009</v>
      </c>
      <c r="AA1081" s="3">
        <f t="array" ref="AA1081">INDEX($AF$3:$CM$62,MATCH($S1081,$AE$3:$AE$62,0),MATCH(AA$1&amp;$R1081,$AF$1:$CM$1&amp;$AF$2:$CM$2,0))*VLOOKUP($Q1081,$C$17:$M$20,COUNTBLANK($D$15:K$15)+1,FALSE)</f>
        <v>0.60000000000000009</v>
      </c>
      <c r="AB1081" s="3">
        <f t="array" ref="AB1081">INDEX($AF$3:$CM$62,MATCH($S1081,$AE$3:$AE$62,0),MATCH(AB$1&amp;$R1081,$AF$1:$CM$1&amp;$AF$2:$CM$2,0))*VLOOKUP($Q1081,$C$17:$M$20,COUNTBLANK($D$15:L$15)+1,FALSE)</f>
        <v>0</v>
      </c>
      <c r="AC1081" s="3">
        <f t="array" ref="AC1081">INDEX($AF$3:$CM$62,MATCH($S1081,$AE$3:$AE$62,0),MATCH(AC$1&amp;$R1081,$AF$1:$CM$1&amp;$AF$2:$CM$2,0))*VLOOKUP($Q1081,$C$17:$M$20,COUNTBLANK($D$15:M$15)+1,FALSE)</f>
        <v>0</v>
      </c>
    </row>
    <row r="1082" spans="17:29" x14ac:dyDescent="0.2">
      <c r="Q1082" t="s">
        <v>421</v>
      </c>
      <c r="R1082">
        <f t="shared" si="159"/>
        <v>6</v>
      </c>
      <c r="S1082">
        <f t="shared" si="158"/>
        <v>60</v>
      </c>
      <c r="T1082" s="3">
        <f t="array" ref="T1082">INDEX($AF$3:$CM$62,MATCH($S1082,$AE$3:$AE$62,0),MATCH(T$1&amp;$R1082,$AF$1:$CM$1&amp;$AF$2:$CM$2,0))*VLOOKUP($Q1082,$C$17:$M$20,COUNTBLANK($D$15:D$15)+1,FALSE)</f>
        <v>720</v>
      </c>
      <c r="U1082" s="3">
        <f t="array" ref="U1082">INDEX($AF$3:$CM$62,MATCH($S1082,$AE$3:$AE$62,0),MATCH(U$1&amp;$R1082,$AF$1:$CM$1&amp;$AF$2:$CM$2,0))*VLOOKUP($Q1082,$C$17:$M$20,COUNTBLANK($D$15:E$15)+1,FALSE)</f>
        <v>0</v>
      </c>
      <c r="V1082" s="3">
        <f t="array" ref="V1082">INDEX($AF$3:$CM$62,MATCH($S1082,$AE$3:$AE$62,0),MATCH(V$1&amp;$R1082,$AF$1:$CM$1&amp;$AF$2:$CM$2,0))*VLOOKUP($Q1082,$C$17:$M$20,COUNTBLANK($D$15:F$15)+1,FALSE)</f>
        <v>1440</v>
      </c>
      <c r="W1082" s="3">
        <f t="array" ref="W1082">INDEX($AF$3:$CM$62,MATCH($S1082,$AE$3:$AE$62,0),MATCH(W$1&amp;$R1082,$AF$1:$CM$1&amp;$AF$2:$CM$2,0))*VLOOKUP($Q1082,$C$17:$M$20,COUNTBLANK($D$15:G$15)+1,FALSE)</f>
        <v>0</v>
      </c>
      <c r="X1082" s="3">
        <f t="array" ref="X1082">INDEX($AF$3:$CM$62,MATCH($S1082,$AE$3:$AE$62,0),MATCH(X$1&amp;$R1082,$AF$1:$CM$1&amp;$AF$2:$CM$2,0))*VLOOKUP($Q1082,$C$17:$M$20,COUNTBLANK($D$15:H$15)+1,FALSE)</f>
        <v>0</v>
      </c>
      <c r="Y1082" s="3">
        <f t="array" ref="Y1082">INDEX($AF$3:$CM$62,MATCH($S1082,$AE$3:$AE$62,0),MATCH(Y$1&amp;$R1082,$AF$1:$CM$1&amp;$AF$2:$CM$2,0))*VLOOKUP($Q1082,$C$17:$M$20,COUNTBLANK($D$15:I$15)+1,FALSE)</f>
        <v>0</v>
      </c>
      <c r="Z1082" s="3">
        <f t="array" ref="Z1082">INDEX($AF$3:$CM$62,MATCH($S1082,$AE$3:$AE$62,0),MATCH(Z$1&amp;$R1082,$AF$1:$CM$1&amp;$AF$2:$CM$2,0))*VLOOKUP($Q1082,$C$17:$M$20,COUNTBLANK($D$15:J$15)+1,FALSE)</f>
        <v>0.7200000000000002</v>
      </c>
      <c r="AA1082" s="3">
        <f t="array" ref="AA1082">INDEX($AF$3:$CM$62,MATCH($S1082,$AE$3:$AE$62,0),MATCH(AA$1&amp;$R1082,$AF$1:$CM$1&amp;$AF$2:$CM$2,0))*VLOOKUP($Q1082,$C$17:$M$20,COUNTBLANK($D$15:K$15)+1,FALSE)</f>
        <v>0.7200000000000002</v>
      </c>
      <c r="AB1082" s="3">
        <f t="array" ref="AB1082">INDEX($AF$3:$CM$62,MATCH($S1082,$AE$3:$AE$62,0),MATCH(AB$1&amp;$R1082,$AF$1:$CM$1&amp;$AF$2:$CM$2,0))*VLOOKUP($Q1082,$C$17:$M$20,COUNTBLANK($D$15:L$15)+1,FALSE)</f>
        <v>0</v>
      </c>
      <c r="AC1082" s="3">
        <f t="array" ref="AC1082">INDEX($AF$3:$CM$62,MATCH($S1082,$AE$3:$AE$62,0),MATCH(AC$1&amp;$R1082,$AF$1:$CM$1&amp;$AF$2:$CM$2,0))*VLOOKUP($Q1082,$C$17:$M$20,COUNTBLANK($D$15:M$15)+1,FALSE)</f>
        <v>0</v>
      </c>
    </row>
    <row r="1083" spans="17:29" x14ac:dyDescent="0.2">
      <c r="Q1083" t="s">
        <v>422</v>
      </c>
      <c r="R1083">
        <f t="shared" si="159"/>
        <v>1</v>
      </c>
      <c r="S1083">
        <f t="shared" si="158"/>
        <v>1</v>
      </c>
      <c r="T1083" s="3">
        <f t="array" ref="T1083">INDEX($AF$3:$CM$62,MATCH($S1083,$AE$3:$AE$62,0),MATCH(T$1&amp;$R1083,$AF$1:$CM$1&amp;$AF$2:$CM$2,0))*VLOOKUP($Q1083,$C$17:$M$20,COUNTBLANK($D$15:D$15)+1,FALSE)</f>
        <v>2</v>
      </c>
      <c r="U1083" s="3">
        <f t="array" ref="U1083">INDEX($AF$3:$CM$62,MATCH($S1083,$AE$3:$AE$62,0),MATCH(U$1&amp;$R1083,$AF$1:$CM$1&amp;$AF$2:$CM$2,0))*VLOOKUP($Q1083,$C$17:$M$20,COUNTBLANK($D$15:E$15)+1,FALSE)</f>
        <v>0</v>
      </c>
      <c r="V1083" s="3">
        <f t="array" ref="V1083">INDEX($AF$3:$CM$62,MATCH($S1083,$AE$3:$AE$62,0),MATCH(V$1&amp;$R1083,$AF$1:$CM$1&amp;$AF$2:$CM$2,0))*VLOOKUP($Q1083,$C$17:$M$20,COUNTBLANK($D$15:F$15)+1,FALSE)</f>
        <v>0</v>
      </c>
      <c r="W1083" s="3">
        <f t="array" ref="W1083">INDEX($AF$3:$CM$62,MATCH($S1083,$AE$3:$AE$62,0),MATCH(W$1&amp;$R1083,$AF$1:$CM$1&amp;$AF$2:$CM$2,0))*VLOOKUP($Q1083,$C$17:$M$20,COUNTBLANK($D$15:G$15)+1,FALSE)</f>
        <v>4</v>
      </c>
      <c r="X1083" s="3">
        <f t="array" ref="X1083">INDEX($AF$3:$CM$62,MATCH($S1083,$AE$3:$AE$62,0),MATCH(X$1&amp;$R1083,$AF$1:$CM$1&amp;$AF$2:$CM$2,0))*VLOOKUP($Q1083,$C$17:$M$20,COUNTBLANK($D$15:H$15)+1,FALSE)</f>
        <v>0</v>
      </c>
      <c r="Y1083" s="3">
        <f t="array" ref="Y1083">INDEX($AF$3:$CM$62,MATCH($S1083,$AE$3:$AE$62,0),MATCH(Y$1&amp;$R1083,$AF$1:$CM$1&amp;$AF$2:$CM$2,0))*VLOOKUP($Q1083,$C$17:$M$20,COUNTBLANK($D$15:I$15)+1,FALSE)</f>
        <v>0</v>
      </c>
      <c r="Z1083" s="3">
        <f t="array" ref="Z1083">INDEX($AF$3:$CM$62,MATCH($S1083,$AE$3:$AE$62,0),MATCH(Z$1&amp;$R1083,$AF$1:$CM$1&amp;$AF$2:$CM$2,0))*VLOOKUP($Q1083,$C$17:$M$20,COUNTBLANK($D$15:J$15)+1,FALSE)</f>
        <v>0</v>
      </c>
      <c r="AA1083" s="3">
        <f t="array" ref="AA1083">INDEX($AF$3:$CM$62,MATCH($S1083,$AE$3:$AE$62,0),MATCH(AA$1&amp;$R1083,$AF$1:$CM$1&amp;$AF$2:$CM$2,0))*VLOOKUP($Q1083,$C$17:$M$20,COUNTBLANK($D$15:K$15)+1,FALSE)</f>
        <v>0</v>
      </c>
      <c r="AB1083" s="3">
        <f t="array" ref="AB1083">INDEX($AF$3:$CM$62,MATCH($S1083,$AE$3:$AE$62,0),MATCH(AB$1&amp;$R1083,$AF$1:$CM$1&amp;$AF$2:$CM$2,0))*VLOOKUP($Q1083,$C$17:$M$20,COUNTBLANK($D$15:L$15)+1,FALSE)</f>
        <v>0</v>
      </c>
      <c r="AC1083" s="3">
        <f t="array" ref="AC1083">INDEX($AF$3:$CM$62,MATCH($S1083,$AE$3:$AE$62,0),MATCH(AC$1&amp;$R1083,$AF$1:$CM$1&amp;$AF$2:$CM$2,0))*VLOOKUP($Q1083,$C$17:$M$20,COUNTBLANK($D$15:M$15)+1,FALSE)</f>
        <v>0</v>
      </c>
    </row>
    <row r="1084" spans="17:29" x14ac:dyDescent="0.2">
      <c r="Q1084" t="s">
        <v>422</v>
      </c>
      <c r="R1084">
        <f t="shared" si="159"/>
        <v>1</v>
      </c>
      <c r="S1084">
        <f t="shared" si="158"/>
        <v>2</v>
      </c>
      <c r="T1084" s="3">
        <f t="array" ref="T1084">INDEX($AF$3:$CM$62,MATCH($S1084,$AE$3:$AE$62,0),MATCH(T$1&amp;$R1084,$AF$1:$CM$1&amp;$AF$2:$CM$2,0))*VLOOKUP($Q1084,$C$17:$M$20,COUNTBLANK($D$15:D$15)+1,FALSE)</f>
        <v>4</v>
      </c>
      <c r="U1084" s="3">
        <f t="array" ref="U1084">INDEX($AF$3:$CM$62,MATCH($S1084,$AE$3:$AE$62,0),MATCH(U$1&amp;$R1084,$AF$1:$CM$1&amp;$AF$2:$CM$2,0))*VLOOKUP($Q1084,$C$17:$M$20,COUNTBLANK($D$15:E$15)+1,FALSE)</f>
        <v>0</v>
      </c>
      <c r="V1084" s="3">
        <f t="array" ref="V1084">INDEX($AF$3:$CM$62,MATCH($S1084,$AE$3:$AE$62,0),MATCH(V$1&amp;$R1084,$AF$1:$CM$1&amp;$AF$2:$CM$2,0))*VLOOKUP($Q1084,$C$17:$M$20,COUNTBLANK($D$15:F$15)+1,FALSE)</f>
        <v>0</v>
      </c>
      <c r="W1084" s="3">
        <f t="array" ref="W1084">INDEX($AF$3:$CM$62,MATCH($S1084,$AE$3:$AE$62,0),MATCH(W$1&amp;$R1084,$AF$1:$CM$1&amp;$AF$2:$CM$2,0))*VLOOKUP($Q1084,$C$17:$M$20,COUNTBLANK($D$15:G$15)+1,FALSE)</f>
        <v>8</v>
      </c>
      <c r="X1084" s="3">
        <f t="array" ref="X1084">INDEX($AF$3:$CM$62,MATCH($S1084,$AE$3:$AE$62,0),MATCH(X$1&amp;$R1084,$AF$1:$CM$1&amp;$AF$2:$CM$2,0))*VLOOKUP($Q1084,$C$17:$M$20,COUNTBLANK($D$15:H$15)+1,FALSE)</f>
        <v>0</v>
      </c>
      <c r="Y1084" s="3">
        <f t="array" ref="Y1084">INDEX($AF$3:$CM$62,MATCH($S1084,$AE$3:$AE$62,0),MATCH(Y$1&amp;$R1084,$AF$1:$CM$1&amp;$AF$2:$CM$2,0))*VLOOKUP($Q1084,$C$17:$M$20,COUNTBLANK($D$15:I$15)+1,FALSE)</f>
        <v>0</v>
      </c>
      <c r="Z1084" s="3">
        <f t="array" ref="Z1084">INDEX($AF$3:$CM$62,MATCH($S1084,$AE$3:$AE$62,0),MATCH(Z$1&amp;$R1084,$AF$1:$CM$1&amp;$AF$2:$CM$2,0))*VLOOKUP($Q1084,$C$17:$M$20,COUNTBLANK($D$15:J$15)+1,FALSE)</f>
        <v>0</v>
      </c>
      <c r="AA1084" s="3">
        <f t="array" ref="AA1084">INDEX($AF$3:$CM$62,MATCH($S1084,$AE$3:$AE$62,0),MATCH(AA$1&amp;$R1084,$AF$1:$CM$1&amp;$AF$2:$CM$2,0))*VLOOKUP($Q1084,$C$17:$M$20,COUNTBLANK($D$15:K$15)+1,FALSE)</f>
        <v>0</v>
      </c>
      <c r="AB1084" s="3">
        <f t="array" ref="AB1084">INDEX($AF$3:$CM$62,MATCH($S1084,$AE$3:$AE$62,0),MATCH(AB$1&amp;$R1084,$AF$1:$CM$1&amp;$AF$2:$CM$2,0))*VLOOKUP($Q1084,$C$17:$M$20,COUNTBLANK($D$15:L$15)+1,FALSE)</f>
        <v>0</v>
      </c>
      <c r="AC1084" s="3">
        <f t="array" ref="AC1084">INDEX($AF$3:$CM$62,MATCH($S1084,$AE$3:$AE$62,0),MATCH(AC$1&amp;$R1084,$AF$1:$CM$1&amp;$AF$2:$CM$2,0))*VLOOKUP($Q1084,$C$17:$M$20,COUNTBLANK($D$15:M$15)+1,FALSE)</f>
        <v>0</v>
      </c>
    </row>
    <row r="1085" spans="17:29" x14ac:dyDescent="0.2">
      <c r="Q1085" t="s">
        <v>422</v>
      </c>
      <c r="R1085">
        <f t="shared" si="159"/>
        <v>1</v>
      </c>
      <c r="S1085">
        <f t="shared" si="158"/>
        <v>3</v>
      </c>
      <c r="T1085" s="3">
        <f t="array" ref="T1085">INDEX($AF$3:$CM$62,MATCH($S1085,$AE$3:$AE$62,0),MATCH(T$1&amp;$R1085,$AF$1:$CM$1&amp;$AF$2:$CM$2,0))*VLOOKUP($Q1085,$C$17:$M$20,COUNTBLANK($D$15:D$15)+1,FALSE)</f>
        <v>6</v>
      </c>
      <c r="U1085" s="3">
        <f t="array" ref="U1085">INDEX($AF$3:$CM$62,MATCH($S1085,$AE$3:$AE$62,0),MATCH(U$1&amp;$R1085,$AF$1:$CM$1&amp;$AF$2:$CM$2,0))*VLOOKUP($Q1085,$C$17:$M$20,COUNTBLANK($D$15:E$15)+1,FALSE)</f>
        <v>0</v>
      </c>
      <c r="V1085" s="3">
        <f t="array" ref="V1085">INDEX($AF$3:$CM$62,MATCH($S1085,$AE$3:$AE$62,0),MATCH(V$1&amp;$R1085,$AF$1:$CM$1&amp;$AF$2:$CM$2,0))*VLOOKUP($Q1085,$C$17:$M$20,COUNTBLANK($D$15:F$15)+1,FALSE)</f>
        <v>0</v>
      </c>
      <c r="W1085" s="3">
        <f t="array" ref="W1085">INDEX($AF$3:$CM$62,MATCH($S1085,$AE$3:$AE$62,0),MATCH(W$1&amp;$R1085,$AF$1:$CM$1&amp;$AF$2:$CM$2,0))*VLOOKUP($Q1085,$C$17:$M$20,COUNTBLANK($D$15:G$15)+1,FALSE)</f>
        <v>12</v>
      </c>
      <c r="X1085" s="3">
        <f t="array" ref="X1085">INDEX($AF$3:$CM$62,MATCH($S1085,$AE$3:$AE$62,0),MATCH(X$1&amp;$R1085,$AF$1:$CM$1&amp;$AF$2:$CM$2,0))*VLOOKUP($Q1085,$C$17:$M$20,COUNTBLANK($D$15:H$15)+1,FALSE)</f>
        <v>0</v>
      </c>
      <c r="Y1085" s="3">
        <f t="array" ref="Y1085">INDEX($AF$3:$CM$62,MATCH($S1085,$AE$3:$AE$62,0),MATCH(Y$1&amp;$R1085,$AF$1:$CM$1&amp;$AF$2:$CM$2,0))*VLOOKUP($Q1085,$C$17:$M$20,COUNTBLANK($D$15:I$15)+1,FALSE)</f>
        <v>0</v>
      </c>
      <c r="Z1085" s="3">
        <f t="array" ref="Z1085">INDEX($AF$3:$CM$62,MATCH($S1085,$AE$3:$AE$62,0),MATCH(Z$1&amp;$R1085,$AF$1:$CM$1&amp;$AF$2:$CM$2,0))*VLOOKUP($Q1085,$C$17:$M$20,COUNTBLANK($D$15:J$15)+1,FALSE)</f>
        <v>0</v>
      </c>
      <c r="AA1085" s="3">
        <f t="array" ref="AA1085">INDEX($AF$3:$CM$62,MATCH($S1085,$AE$3:$AE$62,0),MATCH(AA$1&amp;$R1085,$AF$1:$CM$1&amp;$AF$2:$CM$2,0))*VLOOKUP($Q1085,$C$17:$M$20,COUNTBLANK($D$15:K$15)+1,FALSE)</f>
        <v>0</v>
      </c>
      <c r="AB1085" s="3">
        <f t="array" ref="AB1085">INDEX($AF$3:$CM$62,MATCH($S1085,$AE$3:$AE$62,0),MATCH(AB$1&amp;$R1085,$AF$1:$CM$1&amp;$AF$2:$CM$2,0))*VLOOKUP($Q1085,$C$17:$M$20,COUNTBLANK($D$15:L$15)+1,FALSE)</f>
        <v>0</v>
      </c>
      <c r="AC1085" s="3">
        <f t="array" ref="AC1085">INDEX($AF$3:$CM$62,MATCH($S1085,$AE$3:$AE$62,0),MATCH(AC$1&amp;$R1085,$AF$1:$CM$1&amp;$AF$2:$CM$2,0))*VLOOKUP($Q1085,$C$17:$M$20,COUNTBLANK($D$15:M$15)+1,FALSE)</f>
        <v>0</v>
      </c>
    </row>
    <row r="1086" spans="17:29" x14ac:dyDescent="0.2">
      <c r="Q1086" t="s">
        <v>422</v>
      </c>
      <c r="R1086">
        <f t="shared" si="159"/>
        <v>1</v>
      </c>
      <c r="S1086">
        <f t="shared" si="158"/>
        <v>4</v>
      </c>
      <c r="T1086" s="3">
        <f t="array" ref="T1086">INDEX($AF$3:$CM$62,MATCH($S1086,$AE$3:$AE$62,0),MATCH(T$1&amp;$R1086,$AF$1:$CM$1&amp;$AF$2:$CM$2,0))*VLOOKUP($Q1086,$C$17:$M$20,COUNTBLANK($D$15:D$15)+1,FALSE)</f>
        <v>8</v>
      </c>
      <c r="U1086" s="3">
        <f t="array" ref="U1086">INDEX($AF$3:$CM$62,MATCH($S1086,$AE$3:$AE$62,0),MATCH(U$1&amp;$R1086,$AF$1:$CM$1&amp;$AF$2:$CM$2,0))*VLOOKUP($Q1086,$C$17:$M$20,COUNTBLANK($D$15:E$15)+1,FALSE)</f>
        <v>0</v>
      </c>
      <c r="V1086" s="3">
        <f t="array" ref="V1086">INDEX($AF$3:$CM$62,MATCH($S1086,$AE$3:$AE$62,0),MATCH(V$1&amp;$R1086,$AF$1:$CM$1&amp;$AF$2:$CM$2,0))*VLOOKUP($Q1086,$C$17:$M$20,COUNTBLANK($D$15:F$15)+1,FALSE)</f>
        <v>0</v>
      </c>
      <c r="W1086" s="3">
        <f t="array" ref="W1086">INDEX($AF$3:$CM$62,MATCH($S1086,$AE$3:$AE$62,0),MATCH(W$1&amp;$R1086,$AF$1:$CM$1&amp;$AF$2:$CM$2,0))*VLOOKUP($Q1086,$C$17:$M$20,COUNTBLANK($D$15:G$15)+1,FALSE)</f>
        <v>16</v>
      </c>
      <c r="X1086" s="3">
        <f t="array" ref="X1086">INDEX($AF$3:$CM$62,MATCH($S1086,$AE$3:$AE$62,0),MATCH(X$1&amp;$R1086,$AF$1:$CM$1&amp;$AF$2:$CM$2,0))*VLOOKUP($Q1086,$C$17:$M$20,COUNTBLANK($D$15:H$15)+1,FALSE)</f>
        <v>0</v>
      </c>
      <c r="Y1086" s="3">
        <f t="array" ref="Y1086">INDEX($AF$3:$CM$62,MATCH($S1086,$AE$3:$AE$62,0),MATCH(Y$1&amp;$R1086,$AF$1:$CM$1&amp;$AF$2:$CM$2,0))*VLOOKUP($Q1086,$C$17:$M$20,COUNTBLANK($D$15:I$15)+1,FALSE)</f>
        <v>0</v>
      </c>
      <c r="Z1086" s="3">
        <f t="array" ref="Z1086">INDEX($AF$3:$CM$62,MATCH($S1086,$AE$3:$AE$62,0),MATCH(Z$1&amp;$R1086,$AF$1:$CM$1&amp;$AF$2:$CM$2,0))*VLOOKUP($Q1086,$C$17:$M$20,COUNTBLANK($D$15:J$15)+1,FALSE)</f>
        <v>0</v>
      </c>
      <c r="AA1086" s="3">
        <f t="array" ref="AA1086">INDEX($AF$3:$CM$62,MATCH($S1086,$AE$3:$AE$62,0),MATCH(AA$1&amp;$R1086,$AF$1:$CM$1&amp;$AF$2:$CM$2,0))*VLOOKUP($Q1086,$C$17:$M$20,COUNTBLANK($D$15:K$15)+1,FALSE)</f>
        <v>0</v>
      </c>
      <c r="AB1086" s="3">
        <f t="array" ref="AB1086">INDEX($AF$3:$CM$62,MATCH($S1086,$AE$3:$AE$62,0),MATCH(AB$1&amp;$R1086,$AF$1:$CM$1&amp;$AF$2:$CM$2,0))*VLOOKUP($Q1086,$C$17:$M$20,COUNTBLANK($D$15:L$15)+1,FALSE)</f>
        <v>0</v>
      </c>
      <c r="AC1086" s="3">
        <f t="array" ref="AC1086">INDEX($AF$3:$CM$62,MATCH($S1086,$AE$3:$AE$62,0),MATCH(AC$1&amp;$R1086,$AF$1:$CM$1&amp;$AF$2:$CM$2,0))*VLOOKUP($Q1086,$C$17:$M$20,COUNTBLANK($D$15:M$15)+1,FALSE)</f>
        <v>0</v>
      </c>
    </row>
    <row r="1087" spans="17:29" x14ac:dyDescent="0.2">
      <c r="Q1087" t="s">
        <v>422</v>
      </c>
      <c r="R1087">
        <f t="shared" si="159"/>
        <v>1</v>
      </c>
      <c r="S1087">
        <f t="shared" si="158"/>
        <v>5</v>
      </c>
      <c r="T1087" s="3">
        <f t="array" ref="T1087">INDEX($AF$3:$CM$62,MATCH($S1087,$AE$3:$AE$62,0),MATCH(T$1&amp;$R1087,$AF$1:$CM$1&amp;$AF$2:$CM$2,0))*VLOOKUP($Q1087,$C$17:$M$20,COUNTBLANK($D$15:D$15)+1,FALSE)</f>
        <v>10</v>
      </c>
      <c r="U1087" s="3">
        <f t="array" ref="U1087">INDEX($AF$3:$CM$62,MATCH($S1087,$AE$3:$AE$62,0),MATCH(U$1&amp;$R1087,$AF$1:$CM$1&amp;$AF$2:$CM$2,0))*VLOOKUP($Q1087,$C$17:$M$20,COUNTBLANK($D$15:E$15)+1,FALSE)</f>
        <v>0</v>
      </c>
      <c r="V1087" s="3">
        <f t="array" ref="V1087">INDEX($AF$3:$CM$62,MATCH($S1087,$AE$3:$AE$62,0),MATCH(V$1&amp;$R1087,$AF$1:$CM$1&amp;$AF$2:$CM$2,0))*VLOOKUP($Q1087,$C$17:$M$20,COUNTBLANK($D$15:F$15)+1,FALSE)</f>
        <v>0</v>
      </c>
      <c r="W1087" s="3">
        <f t="array" ref="W1087">INDEX($AF$3:$CM$62,MATCH($S1087,$AE$3:$AE$62,0),MATCH(W$1&amp;$R1087,$AF$1:$CM$1&amp;$AF$2:$CM$2,0))*VLOOKUP($Q1087,$C$17:$M$20,COUNTBLANK($D$15:G$15)+1,FALSE)</f>
        <v>20</v>
      </c>
      <c r="X1087" s="3">
        <f t="array" ref="X1087">INDEX($AF$3:$CM$62,MATCH($S1087,$AE$3:$AE$62,0),MATCH(X$1&amp;$R1087,$AF$1:$CM$1&amp;$AF$2:$CM$2,0))*VLOOKUP($Q1087,$C$17:$M$20,COUNTBLANK($D$15:H$15)+1,FALSE)</f>
        <v>0</v>
      </c>
      <c r="Y1087" s="3">
        <f t="array" ref="Y1087">INDEX($AF$3:$CM$62,MATCH($S1087,$AE$3:$AE$62,0),MATCH(Y$1&amp;$R1087,$AF$1:$CM$1&amp;$AF$2:$CM$2,0))*VLOOKUP($Q1087,$C$17:$M$20,COUNTBLANK($D$15:I$15)+1,FALSE)</f>
        <v>0</v>
      </c>
      <c r="Z1087" s="3">
        <f t="array" ref="Z1087">INDEX($AF$3:$CM$62,MATCH($S1087,$AE$3:$AE$62,0),MATCH(Z$1&amp;$R1087,$AF$1:$CM$1&amp;$AF$2:$CM$2,0))*VLOOKUP($Q1087,$C$17:$M$20,COUNTBLANK($D$15:J$15)+1,FALSE)</f>
        <v>0</v>
      </c>
      <c r="AA1087" s="3">
        <f t="array" ref="AA1087">INDEX($AF$3:$CM$62,MATCH($S1087,$AE$3:$AE$62,0),MATCH(AA$1&amp;$R1087,$AF$1:$CM$1&amp;$AF$2:$CM$2,0))*VLOOKUP($Q1087,$C$17:$M$20,COUNTBLANK($D$15:K$15)+1,FALSE)</f>
        <v>0</v>
      </c>
      <c r="AB1087" s="3">
        <f t="array" ref="AB1087">INDEX($AF$3:$CM$62,MATCH($S1087,$AE$3:$AE$62,0),MATCH(AB$1&amp;$R1087,$AF$1:$CM$1&amp;$AF$2:$CM$2,0))*VLOOKUP($Q1087,$C$17:$M$20,COUNTBLANK($D$15:L$15)+1,FALSE)</f>
        <v>0</v>
      </c>
      <c r="AC1087" s="3">
        <f t="array" ref="AC1087">INDEX($AF$3:$CM$62,MATCH($S1087,$AE$3:$AE$62,0),MATCH(AC$1&amp;$R1087,$AF$1:$CM$1&amp;$AF$2:$CM$2,0))*VLOOKUP($Q1087,$C$17:$M$20,COUNTBLANK($D$15:M$15)+1,FALSE)</f>
        <v>0</v>
      </c>
    </row>
    <row r="1088" spans="17:29" x14ac:dyDescent="0.2">
      <c r="Q1088" t="s">
        <v>422</v>
      </c>
      <c r="R1088">
        <f t="shared" si="159"/>
        <v>1</v>
      </c>
      <c r="S1088">
        <f>S1028</f>
        <v>6</v>
      </c>
      <c r="T1088" s="3">
        <f t="array" ref="T1088">INDEX($AF$3:$CM$62,MATCH($S1088,$AE$3:$AE$62,0),MATCH(T$1&amp;$R1088,$AF$1:$CM$1&amp;$AF$2:$CM$2,0))*VLOOKUP($Q1088,$C$17:$M$20,COUNTBLANK($D$15:D$15)+1,FALSE)</f>
        <v>12</v>
      </c>
      <c r="U1088" s="3">
        <f t="array" ref="U1088">INDEX($AF$3:$CM$62,MATCH($S1088,$AE$3:$AE$62,0),MATCH(U$1&amp;$R1088,$AF$1:$CM$1&amp;$AF$2:$CM$2,0))*VLOOKUP($Q1088,$C$17:$M$20,COUNTBLANK($D$15:E$15)+1,FALSE)</f>
        <v>0</v>
      </c>
      <c r="V1088" s="3">
        <f t="array" ref="V1088">INDEX($AF$3:$CM$62,MATCH($S1088,$AE$3:$AE$62,0),MATCH(V$1&amp;$R1088,$AF$1:$CM$1&amp;$AF$2:$CM$2,0))*VLOOKUP($Q1088,$C$17:$M$20,COUNTBLANK($D$15:F$15)+1,FALSE)</f>
        <v>0</v>
      </c>
      <c r="W1088" s="3">
        <f t="array" ref="W1088">INDEX($AF$3:$CM$62,MATCH($S1088,$AE$3:$AE$62,0),MATCH(W$1&amp;$R1088,$AF$1:$CM$1&amp;$AF$2:$CM$2,0))*VLOOKUP($Q1088,$C$17:$M$20,COUNTBLANK($D$15:G$15)+1,FALSE)</f>
        <v>24</v>
      </c>
      <c r="X1088" s="3">
        <f t="array" ref="X1088">INDEX($AF$3:$CM$62,MATCH($S1088,$AE$3:$AE$62,0),MATCH(X$1&amp;$R1088,$AF$1:$CM$1&amp;$AF$2:$CM$2,0))*VLOOKUP($Q1088,$C$17:$M$20,COUNTBLANK($D$15:H$15)+1,FALSE)</f>
        <v>0</v>
      </c>
      <c r="Y1088" s="3">
        <f t="array" ref="Y1088">INDEX($AF$3:$CM$62,MATCH($S1088,$AE$3:$AE$62,0),MATCH(Y$1&amp;$R1088,$AF$1:$CM$1&amp;$AF$2:$CM$2,0))*VLOOKUP($Q1088,$C$17:$M$20,COUNTBLANK($D$15:I$15)+1,FALSE)</f>
        <v>0</v>
      </c>
      <c r="Z1088" s="3">
        <f t="array" ref="Z1088">INDEX($AF$3:$CM$62,MATCH($S1088,$AE$3:$AE$62,0),MATCH(Z$1&amp;$R1088,$AF$1:$CM$1&amp;$AF$2:$CM$2,0))*VLOOKUP($Q1088,$C$17:$M$20,COUNTBLANK($D$15:J$15)+1,FALSE)</f>
        <v>0</v>
      </c>
      <c r="AA1088" s="3">
        <f t="array" ref="AA1088">INDEX($AF$3:$CM$62,MATCH($S1088,$AE$3:$AE$62,0),MATCH(AA$1&amp;$R1088,$AF$1:$CM$1&amp;$AF$2:$CM$2,0))*VLOOKUP($Q1088,$C$17:$M$20,COUNTBLANK($D$15:K$15)+1,FALSE)</f>
        <v>0</v>
      </c>
      <c r="AB1088" s="3">
        <f t="array" ref="AB1088">INDEX($AF$3:$CM$62,MATCH($S1088,$AE$3:$AE$62,0),MATCH(AB$1&amp;$R1088,$AF$1:$CM$1&amp;$AF$2:$CM$2,0))*VLOOKUP($Q1088,$C$17:$M$20,COUNTBLANK($D$15:L$15)+1,FALSE)</f>
        <v>0</v>
      </c>
      <c r="AC1088" s="3">
        <f t="array" ref="AC1088">INDEX($AF$3:$CM$62,MATCH($S1088,$AE$3:$AE$62,0),MATCH(AC$1&amp;$R1088,$AF$1:$CM$1&amp;$AF$2:$CM$2,0))*VLOOKUP($Q1088,$C$17:$M$20,COUNTBLANK($D$15:M$15)+1,FALSE)</f>
        <v>0</v>
      </c>
    </row>
    <row r="1089" spans="17:29" x14ac:dyDescent="0.2">
      <c r="Q1089" t="s">
        <v>422</v>
      </c>
      <c r="R1089">
        <f t="shared" si="159"/>
        <v>1</v>
      </c>
      <c r="S1089">
        <f t="shared" si="158"/>
        <v>7</v>
      </c>
      <c r="T1089" s="3">
        <f t="array" ref="T1089">INDEX($AF$3:$CM$62,MATCH($S1089,$AE$3:$AE$62,0),MATCH(T$1&amp;$R1089,$AF$1:$CM$1&amp;$AF$2:$CM$2,0))*VLOOKUP($Q1089,$C$17:$M$20,COUNTBLANK($D$15:D$15)+1,FALSE)</f>
        <v>14</v>
      </c>
      <c r="U1089" s="3">
        <f t="array" ref="U1089">INDEX($AF$3:$CM$62,MATCH($S1089,$AE$3:$AE$62,0),MATCH(U$1&amp;$R1089,$AF$1:$CM$1&amp;$AF$2:$CM$2,0))*VLOOKUP($Q1089,$C$17:$M$20,COUNTBLANK($D$15:E$15)+1,FALSE)</f>
        <v>0</v>
      </c>
      <c r="V1089" s="3">
        <f t="array" ref="V1089">INDEX($AF$3:$CM$62,MATCH($S1089,$AE$3:$AE$62,0),MATCH(V$1&amp;$R1089,$AF$1:$CM$1&amp;$AF$2:$CM$2,0))*VLOOKUP($Q1089,$C$17:$M$20,COUNTBLANK($D$15:F$15)+1,FALSE)</f>
        <v>0</v>
      </c>
      <c r="W1089" s="3">
        <f t="array" ref="W1089">INDEX($AF$3:$CM$62,MATCH($S1089,$AE$3:$AE$62,0),MATCH(W$1&amp;$R1089,$AF$1:$CM$1&amp;$AF$2:$CM$2,0))*VLOOKUP($Q1089,$C$17:$M$20,COUNTBLANK($D$15:G$15)+1,FALSE)</f>
        <v>28</v>
      </c>
      <c r="X1089" s="3">
        <f t="array" ref="X1089">INDEX($AF$3:$CM$62,MATCH($S1089,$AE$3:$AE$62,0),MATCH(X$1&amp;$R1089,$AF$1:$CM$1&amp;$AF$2:$CM$2,0))*VLOOKUP($Q1089,$C$17:$M$20,COUNTBLANK($D$15:H$15)+1,FALSE)</f>
        <v>0</v>
      </c>
      <c r="Y1089" s="3">
        <f t="array" ref="Y1089">INDEX($AF$3:$CM$62,MATCH($S1089,$AE$3:$AE$62,0),MATCH(Y$1&amp;$R1089,$AF$1:$CM$1&amp;$AF$2:$CM$2,0))*VLOOKUP($Q1089,$C$17:$M$20,COUNTBLANK($D$15:I$15)+1,FALSE)</f>
        <v>0</v>
      </c>
      <c r="Z1089" s="3">
        <f t="array" ref="Z1089">INDEX($AF$3:$CM$62,MATCH($S1089,$AE$3:$AE$62,0),MATCH(Z$1&amp;$R1089,$AF$1:$CM$1&amp;$AF$2:$CM$2,0))*VLOOKUP($Q1089,$C$17:$M$20,COUNTBLANK($D$15:J$15)+1,FALSE)</f>
        <v>0</v>
      </c>
      <c r="AA1089" s="3">
        <f t="array" ref="AA1089">INDEX($AF$3:$CM$62,MATCH($S1089,$AE$3:$AE$62,0),MATCH(AA$1&amp;$R1089,$AF$1:$CM$1&amp;$AF$2:$CM$2,0))*VLOOKUP($Q1089,$C$17:$M$20,COUNTBLANK($D$15:K$15)+1,FALSE)</f>
        <v>0</v>
      </c>
      <c r="AB1089" s="3">
        <f t="array" ref="AB1089">INDEX($AF$3:$CM$62,MATCH($S1089,$AE$3:$AE$62,0),MATCH(AB$1&amp;$R1089,$AF$1:$CM$1&amp;$AF$2:$CM$2,0))*VLOOKUP($Q1089,$C$17:$M$20,COUNTBLANK($D$15:L$15)+1,FALSE)</f>
        <v>0</v>
      </c>
      <c r="AC1089" s="3">
        <f t="array" ref="AC1089">INDEX($AF$3:$CM$62,MATCH($S1089,$AE$3:$AE$62,0),MATCH(AC$1&amp;$R1089,$AF$1:$CM$1&amp;$AF$2:$CM$2,0))*VLOOKUP($Q1089,$C$17:$M$20,COUNTBLANK($D$15:M$15)+1,FALSE)</f>
        <v>0</v>
      </c>
    </row>
    <row r="1090" spans="17:29" x14ac:dyDescent="0.2">
      <c r="Q1090" t="s">
        <v>422</v>
      </c>
      <c r="R1090">
        <f t="shared" si="159"/>
        <v>1</v>
      </c>
      <c r="S1090">
        <f t="shared" ref="S1090:S1155" si="160">S1030</f>
        <v>8</v>
      </c>
      <c r="T1090" s="3">
        <f t="array" ref="T1090">INDEX($AF$3:$CM$62,MATCH($S1090,$AE$3:$AE$62,0),MATCH(T$1&amp;$R1090,$AF$1:$CM$1&amp;$AF$2:$CM$2,0))*VLOOKUP($Q1090,$C$17:$M$20,COUNTBLANK($D$15:D$15)+1,FALSE)</f>
        <v>16</v>
      </c>
      <c r="U1090" s="3">
        <f t="array" ref="U1090">INDEX($AF$3:$CM$62,MATCH($S1090,$AE$3:$AE$62,0),MATCH(U$1&amp;$R1090,$AF$1:$CM$1&amp;$AF$2:$CM$2,0))*VLOOKUP($Q1090,$C$17:$M$20,COUNTBLANK($D$15:E$15)+1,FALSE)</f>
        <v>0</v>
      </c>
      <c r="V1090" s="3">
        <f t="array" ref="V1090">INDEX($AF$3:$CM$62,MATCH($S1090,$AE$3:$AE$62,0),MATCH(V$1&amp;$R1090,$AF$1:$CM$1&amp;$AF$2:$CM$2,0))*VLOOKUP($Q1090,$C$17:$M$20,COUNTBLANK($D$15:F$15)+1,FALSE)</f>
        <v>0</v>
      </c>
      <c r="W1090" s="3">
        <f t="array" ref="W1090">INDEX($AF$3:$CM$62,MATCH($S1090,$AE$3:$AE$62,0),MATCH(W$1&amp;$R1090,$AF$1:$CM$1&amp;$AF$2:$CM$2,0))*VLOOKUP($Q1090,$C$17:$M$20,COUNTBLANK($D$15:G$15)+1,FALSE)</f>
        <v>32</v>
      </c>
      <c r="X1090" s="3">
        <f t="array" ref="X1090">INDEX($AF$3:$CM$62,MATCH($S1090,$AE$3:$AE$62,0),MATCH(X$1&amp;$R1090,$AF$1:$CM$1&amp;$AF$2:$CM$2,0))*VLOOKUP($Q1090,$C$17:$M$20,COUNTBLANK($D$15:H$15)+1,FALSE)</f>
        <v>0</v>
      </c>
      <c r="Y1090" s="3">
        <f t="array" ref="Y1090">INDEX($AF$3:$CM$62,MATCH($S1090,$AE$3:$AE$62,0),MATCH(Y$1&amp;$R1090,$AF$1:$CM$1&amp;$AF$2:$CM$2,0))*VLOOKUP($Q1090,$C$17:$M$20,COUNTBLANK($D$15:I$15)+1,FALSE)</f>
        <v>0</v>
      </c>
      <c r="Z1090" s="3">
        <f t="array" ref="Z1090">INDEX($AF$3:$CM$62,MATCH($S1090,$AE$3:$AE$62,0),MATCH(Z$1&amp;$R1090,$AF$1:$CM$1&amp;$AF$2:$CM$2,0))*VLOOKUP($Q1090,$C$17:$M$20,COUNTBLANK($D$15:J$15)+1,FALSE)</f>
        <v>0</v>
      </c>
      <c r="AA1090" s="3">
        <f t="array" ref="AA1090">INDEX($AF$3:$CM$62,MATCH($S1090,$AE$3:$AE$62,0),MATCH(AA$1&amp;$R1090,$AF$1:$CM$1&amp;$AF$2:$CM$2,0))*VLOOKUP($Q1090,$C$17:$M$20,COUNTBLANK($D$15:K$15)+1,FALSE)</f>
        <v>0</v>
      </c>
      <c r="AB1090" s="3">
        <f t="array" ref="AB1090">INDEX($AF$3:$CM$62,MATCH($S1090,$AE$3:$AE$62,0),MATCH(AB$1&amp;$R1090,$AF$1:$CM$1&amp;$AF$2:$CM$2,0))*VLOOKUP($Q1090,$C$17:$M$20,COUNTBLANK($D$15:L$15)+1,FALSE)</f>
        <v>0</v>
      </c>
      <c r="AC1090" s="3">
        <f t="array" ref="AC1090">INDEX($AF$3:$CM$62,MATCH($S1090,$AE$3:$AE$62,0),MATCH(AC$1&amp;$R1090,$AF$1:$CM$1&amp;$AF$2:$CM$2,0))*VLOOKUP($Q1090,$C$17:$M$20,COUNTBLANK($D$15:M$15)+1,FALSE)</f>
        <v>0</v>
      </c>
    </row>
    <row r="1091" spans="17:29" x14ac:dyDescent="0.2">
      <c r="Q1091" t="s">
        <v>422</v>
      </c>
      <c r="R1091">
        <f t="shared" si="159"/>
        <v>1</v>
      </c>
      <c r="S1091">
        <f t="shared" si="160"/>
        <v>9</v>
      </c>
      <c r="T1091" s="3">
        <f t="array" ref="T1091">INDEX($AF$3:$CM$62,MATCH($S1091,$AE$3:$AE$62,0),MATCH(T$1&amp;$R1091,$AF$1:$CM$1&amp;$AF$2:$CM$2,0))*VLOOKUP($Q1091,$C$17:$M$20,COUNTBLANK($D$15:D$15)+1,FALSE)</f>
        <v>18</v>
      </c>
      <c r="U1091" s="3">
        <f t="array" ref="U1091">INDEX($AF$3:$CM$62,MATCH($S1091,$AE$3:$AE$62,0),MATCH(U$1&amp;$R1091,$AF$1:$CM$1&amp;$AF$2:$CM$2,0))*VLOOKUP($Q1091,$C$17:$M$20,COUNTBLANK($D$15:E$15)+1,FALSE)</f>
        <v>0</v>
      </c>
      <c r="V1091" s="3">
        <f t="array" ref="V1091">INDEX($AF$3:$CM$62,MATCH($S1091,$AE$3:$AE$62,0),MATCH(V$1&amp;$R1091,$AF$1:$CM$1&amp;$AF$2:$CM$2,0))*VLOOKUP($Q1091,$C$17:$M$20,COUNTBLANK($D$15:F$15)+1,FALSE)</f>
        <v>0</v>
      </c>
      <c r="W1091" s="3">
        <f t="array" ref="W1091">INDEX($AF$3:$CM$62,MATCH($S1091,$AE$3:$AE$62,0),MATCH(W$1&amp;$R1091,$AF$1:$CM$1&amp;$AF$2:$CM$2,0))*VLOOKUP($Q1091,$C$17:$M$20,COUNTBLANK($D$15:G$15)+1,FALSE)</f>
        <v>36</v>
      </c>
      <c r="X1091" s="3">
        <f t="array" ref="X1091">INDEX($AF$3:$CM$62,MATCH($S1091,$AE$3:$AE$62,0),MATCH(X$1&amp;$R1091,$AF$1:$CM$1&amp;$AF$2:$CM$2,0))*VLOOKUP($Q1091,$C$17:$M$20,COUNTBLANK($D$15:H$15)+1,FALSE)</f>
        <v>0</v>
      </c>
      <c r="Y1091" s="3">
        <f t="array" ref="Y1091">INDEX($AF$3:$CM$62,MATCH($S1091,$AE$3:$AE$62,0),MATCH(Y$1&amp;$R1091,$AF$1:$CM$1&amp;$AF$2:$CM$2,0))*VLOOKUP($Q1091,$C$17:$M$20,COUNTBLANK($D$15:I$15)+1,FALSE)</f>
        <v>0</v>
      </c>
      <c r="Z1091" s="3">
        <f t="array" ref="Z1091">INDEX($AF$3:$CM$62,MATCH($S1091,$AE$3:$AE$62,0),MATCH(Z$1&amp;$R1091,$AF$1:$CM$1&amp;$AF$2:$CM$2,0))*VLOOKUP($Q1091,$C$17:$M$20,COUNTBLANK($D$15:J$15)+1,FALSE)</f>
        <v>0</v>
      </c>
      <c r="AA1091" s="3">
        <f t="array" ref="AA1091">INDEX($AF$3:$CM$62,MATCH($S1091,$AE$3:$AE$62,0),MATCH(AA$1&amp;$R1091,$AF$1:$CM$1&amp;$AF$2:$CM$2,0))*VLOOKUP($Q1091,$C$17:$M$20,COUNTBLANK($D$15:K$15)+1,FALSE)</f>
        <v>0</v>
      </c>
      <c r="AB1091" s="3">
        <f t="array" ref="AB1091">INDEX($AF$3:$CM$62,MATCH($S1091,$AE$3:$AE$62,0),MATCH(AB$1&amp;$R1091,$AF$1:$CM$1&amp;$AF$2:$CM$2,0))*VLOOKUP($Q1091,$C$17:$M$20,COUNTBLANK($D$15:L$15)+1,FALSE)</f>
        <v>0</v>
      </c>
      <c r="AC1091" s="3">
        <f t="array" ref="AC1091">INDEX($AF$3:$CM$62,MATCH($S1091,$AE$3:$AE$62,0),MATCH(AC$1&amp;$R1091,$AF$1:$CM$1&amp;$AF$2:$CM$2,0))*VLOOKUP($Q1091,$C$17:$M$20,COUNTBLANK($D$15:M$15)+1,FALSE)</f>
        <v>0</v>
      </c>
    </row>
    <row r="1092" spans="17:29" x14ac:dyDescent="0.2">
      <c r="Q1092" t="s">
        <v>422</v>
      </c>
      <c r="R1092">
        <f t="shared" si="159"/>
        <v>1</v>
      </c>
      <c r="S1092">
        <f t="shared" si="160"/>
        <v>10</v>
      </c>
      <c r="T1092" s="3">
        <f t="array" ref="T1092">INDEX($AF$3:$CM$62,MATCH($S1092,$AE$3:$AE$62,0),MATCH(T$1&amp;$R1092,$AF$1:$CM$1&amp;$AF$2:$CM$2,0))*VLOOKUP($Q1092,$C$17:$M$20,COUNTBLANK($D$15:D$15)+1,FALSE)</f>
        <v>20</v>
      </c>
      <c r="U1092" s="3">
        <f t="array" ref="U1092">INDEX($AF$3:$CM$62,MATCH($S1092,$AE$3:$AE$62,0),MATCH(U$1&amp;$R1092,$AF$1:$CM$1&amp;$AF$2:$CM$2,0))*VLOOKUP($Q1092,$C$17:$M$20,COUNTBLANK($D$15:E$15)+1,FALSE)</f>
        <v>0</v>
      </c>
      <c r="V1092" s="3">
        <f t="array" ref="V1092">INDEX($AF$3:$CM$62,MATCH($S1092,$AE$3:$AE$62,0),MATCH(V$1&amp;$R1092,$AF$1:$CM$1&amp;$AF$2:$CM$2,0))*VLOOKUP($Q1092,$C$17:$M$20,COUNTBLANK($D$15:F$15)+1,FALSE)</f>
        <v>0</v>
      </c>
      <c r="W1092" s="3">
        <f t="array" ref="W1092">INDEX($AF$3:$CM$62,MATCH($S1092,$AE$3:$AE$62,0),MATCH(W$1&amp;$R1092,$AF$1:$CM$1&amp;$AF$2:$CM$2,0))*VLOOKUP($Q1092,$C$17:$M$20,COUNTBLANK($D$15:G$15)+1,FALSE)</f>
        <v>40</v>
      </c>
      <c r="X1092" s="3">
        <f t="array" ref="X1092">INDEX($AF$3:$CM$62,MATCH($S1092,$AE$3:$AE$62,0),MATCH(X$1&amp;$R1092,$AF$1:$CM$1&amp;$AF$2:$CM$2,0))*VLOOKUP($Q1092,$C$17:$M$20,COUNTBLANK($D$15:H$15)+1,FALSE)</f>
        <v>0</v>
      </c>
      <c r="Y1092" s="3">
        <f t="array" ref="Y1092">INDEX($AF$3:$CM$62,MATCH($S1092,$AE$3:$AE$62,0),MATCH(Y$1&amp;$R1092,$AF$1:$CM$1&amp;$AF$2:$CM$2,0))*VLOOKUP($Q1092,$C$17:$M$20,COUNTBLANK($D$15:I$15)+1,FALSE)</f>
        <v>0</v>
      </c>
      <c r="Z1092" s="3">
        <f t="array" ref="Z1092">INDEX($AF$3:$CM$62,MATCH($S1092,$AE$3:$AE$62,0),MATCH(Z$1&amp;$R1092,$AF$1:$CM$1&amp;$AF$2:$CM$2,0))*VLOOKUP($Q1092,$C$17:$M$20,COUNTBLANK($D$15:J$15)+1,FALSE)</f>
        <v>0</v>
      </c>
      <c r="AA1092" s="3">
        <f t="array" ref="AA1092">INDEX($AF$3:$CM$62,MATCH($S1092,$AE$3:$AE$62,0),MATCH(AA$1&amp;$R1092,$AF$1:$CM$1&amp;$AF$2:$CM$2,0))*VLOOKUP($Q1092,$C$17:$M$20,COUNTBLANK($D$15:K$15)+1,FALSE)</f>
        <v>0</v>
      </c>
      <c r="AB1092" s="3">
        <f t="array" ref="AB1092">INDEX($AF$3:$CM$62,MATCH($S1092,$AE$3:$AE$62,0),MATCH(AB$1&amp;$R1092,$AF$1:$CM$1&amp;$AF$2:$CM$2,0))*VLOOKUP($Q1092,$C$17:$M$20,COUNTBLANK($D$15:L$15)+1,FALSE)</f>
        <v>5.0000000000000001E-3</v>
      </c>
      <c r="AC1092" s="3">
        <f t="array" ref="AC1092">INDEX($AF$3:$CM$62,MATCH($S1092,$AE$3:$AE$62,0),MATCH(AC$1&amp;$R1092,$AF$1:$CM$1&amp;$AF$2:$CM$2,0))*VLOOKUP($Q1092,$C$17:$M$20,COUNTBLANK($D$15:M$15)+1,FALSE)</f>
        <v>0</v>
      </c>
    </row>
    <row r="1093" spans="17:29" x14ac:dyDescent="0.2">
      <c r="Q1093" t="s">
        <v>422</v>
      </c>
      <c r="R1093">
        <f t="shared" si="159"/>
        <v>1</v>
      </c>
      <c r="S1093">
        <f t="shared" si="160"/>
        <v>11</v>
      </c>
      <c r="T1093" s="3">
        <f t="array" ref="T1093">INDEX($AF$3:$CM$62,MATCH($S1093,$AE$3:$AE$62,0),MATCH(T$1&amp;$R1093,$AF$1:$CM$1&amp;$AF$2:$CM$2,0))*VLOOKUP($Q1093,$C$17:$M$20,COUNTBLANK($D$15:D$15)+1,FALSE)</f>
        <v>22</v>
      </c>
      <c r="U1093" s="3">
        <f t="array" ref="U1093">INDEX($AF$3:$CM$62,MATCH($S1093,$AE$3:$AE$62,0),MATCH(U$1&amp;$R1093,$AF$1:$CM$1&amp;$AF$2:$CM$2,0))*VLOOKUP($Q1093,$C$17:$M$20,COUNTBLANK($D$15:E$15)+1,FALSE)</f>
        <v>0</v>
      </c>
      <c r="V1093" s="3">
        <f t="array" ref="V1093">INDEX($AF$3:$CM$62,MATCH($S1093,$AE$3:$AE$62,0),MATCH(V$1&amp;$R1093,$AF$1:$CM$1&amp;$AF$2:$CM$2,0))*VLOOKUP($Q1093,$C$17:$M$20,COUNTBLANK($D$15:F$15)+1,FALSE)</f>
        <v>0</v>
      </c>
      <c r="W1093" s="3">
        <f t="array" ref="W1093">INDEX($AF$3:$CM$62,MATCH($S1093,$AE$3:$AE$62,0),MATCH(W$1&amp;$R1093,$AF$1:$CM$1&amp;$AF$2:$CM$2,0))*VLOOKUP($Q1093,$C$17:$M$20,COUNTBLANK($D$15:G$15)+1,FALSE)</f>
        <v>44</v>
      </c>
      <c r="X1093" s="3">
        <f t="array" ref="X1093">INDEX($AF$3:$CM$62,MATCH($S1093,$AE$3:$AE$62,0),MATCH(X$1&amp;$R1093,$AF$1:$CM$1&amp;$AF$2:$CM$2,0))*VLOOKUP($Q1093,$C$17:$M$20,COUNTBLANK($D$15:H$15)+1,FALSE)</f>
        <v>0</v>
      </c>
      <c r="Y1093" s="3">
        <f t="array" ref="Y1093">INDEX($AF$3:$CM$62,MATCH($S1093,$AE$3:$AE$62,0),MATCH(Y$1&amp;$R1093,$AF$1:$CM$1&amp;$AF$2:$CM$2,0))*VLOOKUP($Q1093,$C$17:$M$20,COUNTBLANK($D$15:I$15)+1,FALSE)</f>
        <v>0</v>
      </c>
      <c r="Z1093" s="3">
        <f t="array" ref="Z1093">INDEX($AF$3:$CM$62,MATCH($S1093,$AE$3:$AE$62,0),MATCH(Z$1&amp;$R1093,$AF$1:$CM$1&amp;$AF$2:$CM$2,0))*VLOOKUP($Q1093,$C$17:$M$20,COUNTBLANK($D$15:J$15)+1,FALSE)</f>
        <v>0</v>
      </c>
      <c r="AA1093" s="3">
        <f t="array" ref="AA1093">INDEX($AF$3:$CM$62,MATCH($S1093,$AE$3:$AE$62,0),MATCH(AA$1&amp;$R1093,$AF$1:$CM$1&amp;$AF$2:$CM$2,0))*VLOOKUP($Q1093,$C$17:$M$20,COUNTBLANK($D$15:K$15)+1,FALSE)</f>
        <v>0</v>
      </c>
      <c r="AB1093" s="3">
        <f t="array" ref="AB1093">INDEX($AF$3:$CM$62,MATCH($S1093,$AE$3:$AE$62,0),MATCH(AB$1&amp;$R1093,$AF$1:$CM$1&amp;$AF$2:$CM$2,0))*VLOOKUP($Q1093,$C$17:$M$20,COUNTBLANK($D$15:L$15)+1,FALSE)</f>
        <v>5.0000000000000001E-3</v>
      </c>
      <c r="AC1093" s="3">
        <f t="array" ref="AC1093">INDEX($AF$3:$CM$62,MATCH($S1093,$AE$3:$AE$62,0),MATCH(AC$1&amp;$R1093,$AF$1:$CM$1&amp;$AF$2:$CM$2,0))*VLOOKUP($Q1093,$C$17:$M$20,COUNTBLANK($D$15:M$15)+1,FALSE)</f>
        <v>0</v>
      </c>
    </row>
    <row r="1094" spans="17:29" x14ac:dyDescent="0.2">
      <c r="Q1094" t="s">
        <v>422</v>
      </c>
      <c r="R1094">
        <f t="shared" si="159"/>
        <v>1</v>
      </c>
      <c r="S1094">
        <f t="shared" si="160"/>
        <v>12</v>
      </c>
      <c r="T1094" s="3">
        <f t="array" ref="T1094">INDEX($AF$3:$CM$62,MATCH($S1094,$AE$3:$AE$62,0),MATCH(T$1&amp;$R1094,$AF$1:$CM$1&amp;$AF$2:$CM$2,0))*VLOOKUP($Q1094,$C$17:$M$20,COUNTBLANK($D$15:D$15)+1,FALSE)</f>
        <v>24</v>
      </c>
      <c r="U1094" s="3">
        <f t="array" ref="U1094">INDEX($AF$3:$CM$62,MATCH($S1094,$AE$3:$AE$62,0),MATCH(U$1&amp;$R1094,$AF$1:$CM$1&amp;$AF$2:$CM$2,0))*VLOOKUP($Q1094,$C$17:$M$20,COUNTBLANK($D$15:E$15)+1,FALSE)</f>
        <v>0</v>
      </c>
      <c r="V1094" s="3">
        <f t="array" ref="V1094">INDEX($AF$3:$CM$62,MATCH($S1094,$AE$3:$AE$62,0),MATCH(V$1&amp;$R1094,$AF$1:$CM$1&amp;$AF$2:$CM$2,0))*VLOOKUP($Q1094,$C$17:$M$20,COUNTBLANK($D$15:F$15)+1,FALSE)</f>
        <v>0</v>
      </c>
      <c r="W1094" s="3">
        <f t="array" ref="W1094">INDEX($AF$3:$CM$62,MATCH($S1094,$AE$3:$AE$62,0),MATCH(W$1&amp;$R1094,$AF$1:$CM$1&amp;$AF$2:$CM$2,0))*VLOOKUP($Q1094,$C$17:$M$20,COUNTBLANK($D$15:G$15)+1,FALSE)</f>
        <v>48</v>
      </c>
      <c r="X1094" s="3">
        <f t="array" ref="X1094">INDEX($AF$3:$CM$62,MATCH($S1094,$AE$3:$AE$62,0),MATCH(X$1&amp;$R1094,$AF$1:$CM$1&amp;$AF$2:$CM$2,0))*VLOOKUP($Q1094,$C$17:$M$20,COUNTBLANK($D$15:H$15)+1,FALSE)</f>
        <v>0</v>
      </c>
      <c r="Y1094" s="3">
        <f t="array" ref="Y1094">INDEX($AF$3:$CM$62,MATCH($S1094,$AE$3:$AE$62,0),MATCH(Y$1&amp;$R1094,$AF$1:$CM$1&amp;$AF$2:$CM$2,0))*VLOOKUP($Q1094,$C$17:$M$20,COUNTBLANK($D$15:I$15)+1,FALSE)</f>
        <v>0</v>
      </c>
      <c r="Z1094" s="3">
        <f t="array" ref="Z1094">INDEX($AF$3:$CM$62,MATCH($S1094,$AE$3:$AE$62,0),MATCH(Z$1&amp;$R1094,$AF$1:$CM$1&amp;$AF$2:$CM$2,0))*VLOOKUP($Q1094,$C$17:$M$20,COUNTBLANK($D$15:J$15)+1,FALSE)</f>
        <v>0</v>
      </c>
      <c r="AA1094" s="3">
        <f t="array" ref="AA1094">INDEX($AF$3:$CM$62,MATCH($S1094,$AE$3:$AE$62,0),MATCH(AA$1&amp;$R1094,$AF$1:$CM$1&amp;$AF$2:$CM$2,0))*VLOOKUP($Q1094,$C$17:$M$20,COUNTBLANK($D$15:K$15)+1,FALSE)</f>
        <v>0</v>
      </c>
      <c r="AB1094" s="3">
        <f t="array" ref="AB1094">INDEX($AF$3:$CM$62,MATCH($S1094,$AE$3:$AE$62,0),MATCH(AB$1&amp;$R1094,$AF$1:$CM$1&amp;$AF$2:$CM$2,0))*VLOOKUP($Q1094,$C$17:$M$20,COUNTBLANK($D$15:L$15)+1,FALSE)</f>
        <v>5.0000000000000001E-3</v>
      </c>
      <c r="AC1094" s="3">
        <f t="array" ref="AC1094">INDEX($AF$3:$CM$62,MATCH($S1094,$AE$3:$AE$62,0),MATCH(AC$1&amp;$R1094,$AF$1:$CM$1&amp;$AF$2:$CM$2,0))*VLOOKUP($Q1094,$C$17:$M$20,COUNTBLANK($D$15:M$15)+1,FALSE)</f>
        <v>0</v>
      </c>
    </row>
    <row r="1095" spans="17:29" x14ac:dyDescent="0.2">
      <c r="Q1095" t="s">
        <v>422</v>
      </c>
      <c r="R1095">
        <f t="shared" si="159"/>
        <v>1</v>
      </c>
      <c r="S1095">
        <f t="shared" si="160"/>
        <v>13</v>
      </c>
      <c r="T1095" s="3">
        <f t="array" ref="T1095">INDEX($AF$3:$CM$62,MATCH($S1095,$AE$3:$AE$62,0),MATCH(T$1&amp;$R1095,$AF$1:$CM$1&amp;$AF$2:$CM$2,0))*VLOOKUP($Q1095,$C$17:$M$20,COUNTBLANK($D$15:D$15)+1,FALSE)</f>
        <v>26</v>
      </c>
      <c r="U1095" s="3">
        <f t="array" ref="U1095">INDEX($AF$3:$CM$62,MATCH($S1095,$AE$3:$AE$62,0),MATCH(U$1&amp;$R1095,$AF$1:$CM$1&amp;$AF$2:$CM$2,0))*VLOOKUP($Q1095,$C$17:$M$20,COUNTBLANK($D$15:E$15)+1,FALSE)</f>
        <v>0</v>
      </c>
      <c r="V1095" s="3">
        <f t="array" ref="V1095">INDEX($AF$3:$CM$62,MATCH($S1095,$AE$3:$AE$62,0),MATCH(V$1&amp;$R1095,$AF$1:$CM$1&amp;$AF$2:$CM$2,0))*VLOOKUP($Q1095,$C$17:$M$20,COUNTBLANK($D$15:F$15)+1,FALSE)</f>
        <v>0</v>
      </c>
      <c r="W1095" s="3">
        <f t="array" ref="W1095">INDEX($AF$3:$CM$62,MATCH($S1095,$AE$3:$AE$62,0),MATCH(W$1&amp;$R1095,$AF$1:$CM$1&amp;$AF$2:$CM$2,0))*VLOOKUP($Q1095,$C$17:$M$20,COUNTBLANK($D$15:G$15)+1,FALSE)</f>
        <v>52</v>
      </c>
      <c r="X1095" s="3">
        <f t="array" ref="X1095">INDEX($AF$3:$CM$62,MATCH($S1095,$AE$3:$AE$62,0),MATCH(X$1&amp;$R1095,$AF$1:$CM$1&amp;$AF$2:$CM$2,0))*VLOOKUP($Q1095,$C$17:$M$20,COUNTBLANK($D$15:H$15)+1,FALSE)</f>
        <v>0</v>
      </c>
      <c r="Y1095" s="3">
        <f t="array" ref="Y1095">INDEX($AF$3:$CM$62,MATCH($S1095,$AE$3:$AE$62,0),MATCH(Y$1&amp;$R1095,$AF$1:$CM$1&amp;$AF$2:$CM$2,0))*VLOOKUP($Q1095,$C$17:$M$20,COUNTBLANK($D$15:I$15)+1,FALSE)</f>
        <v>0</v>
      </c>
      <c r="Z1095" s="3">
        <f t="array" ref="Z1095">INDEX($AF$3:$CM$62,MATCH($S1095,$AE$3:$AE$62,0),MATCH(Z$1&amp;$R1095,$AF$1:$CM$1&amp;$AF$2:$CM$2,0))*VLOOKUP($Q1095,$C$17:$M$20,COUNTBLANK($D$15:J$15)+1,FALSE)</f>
        <v>0</v>
      </c>
      <c r="AA1095" s="3">
        <f t="array" ref="AA1095">INDEX($AF$3:$CM$62,MATCH($S1095,$AE$3:$AE$62,0),MATCH(AA$1&amp;$R1095,$AF$1:$CM$1&amp;$AF$2:$CM$2,0))*VLOOKUP($Q1095,$C$17:$M$20,COUNTBLANK($D$15:K$15)+1,FALSE)</f>
        <v>0</v>
      </c>
      <c r="AB1095" s="3">
        <f t="array" ref="AB1095">INDEX($AF$3:$CM$62,MATCH($S1095,$AE$3:$AE$62,0),MATCH(AB$1&amp;$R1095,$AF$1:$CM$1&amp;$AF$2:$CM$2,0))*VLOOKUP($Q1095,$C$17:$M$20,COUNTBLANK($D$15:L$15)+1,FALSE)</f>
        <v>5.0000000000000001E-3</v>
      </c>
      <c r="AC1095" s="3">
        <f t="array" ref="AC1095">INDEX($AF$3:$CM$62,MATCH($S1095,$AE$3:$AE$62,0),MATCH(AC$1&amp;$R1095,$AF$1:$CM$1&amp;$AF$2:$CM$2,0))*VLOOKUP($Q1095,$C$17:$M$20,COUNTBLANK($D$15:M$15)+1,FALSE)</f>
        <v>0</v>
      </c>
    </row>
    <row r="1096" spans="17:29" x14ac:dyDescent="0.2">
      <c r="Q1096" t="s">
        <v>422</v>
      </c>
      <c r="R1096">
        <f t="shared" si="159"/>
        <v>1</v>
      </c>
      <c r="S1096">
        <f t="shared" si="160"/>
        <v>14</v>
      </c>
      <c r="T1096" s="3">
        <f t="array" ref="T1096">INDEX($AF$3:$CM$62,MATCH($S1096,$AE$3:$AE$62,0),MATCH(T$1&amp;$R1096,$AF$1:$CM$1&amp;$AF$2:$CM$2,0))*VLOOKUP($Q1096,$C$17:$M$20,COUNTBLANK($D$15:D$15)+1,FALSE)</f>
        <v>28</v>
      </c>
      <c r="U1096" s="3">
        <f t="array" ref="U1096">INDEX($AF$3:$CM$62,MATCH($S1096,$AE$3:$AE$62,0),MATCH(U$1&amp;$R1096,$AF$1:$CM$1&amp;$AF$2:$CM$2,0))*VLOOKUP($Q1096,$C$17:$M$20,COUNTBLANK($D$15:E$15)+1,FALSE)</f>
        <v>0</v>
      </c>
      <c r="V1096" s="3">
        <f t="array" ref="V1096">INDEX($AF$3:$CM$62,MATCH($S1096,$AE$3:$AE$62,0),MATCH(V$1&amp;$R1096,$AF$1:$CM$1&amp;$AF$2:$CM$2,0))*VLOOKUP($Q1096,$C$17:$M$20,COUNTBLANK($D$15:F$15)+1,FALSE)</f>
        <v>0</v>
      </c>
      <c r="W1096" s="3">
        <f t="array" ref="W1096">INDEX($AF$3:$CM$62,MATCH($S1096,$AE$3:$AE$62,0),MATCH(W$1&amp;$R1096,$AF$1:$CM$1&amp;$AF$2:$CM$2,0))*VLOOKUP($Q1096,$C$17:$M$20,COUNTBLANK($D$15:G$15)+1,FALSE)</f>
        <v>56</v>
      </c>
      <c r="X1096" s="3">
        <f t="array" ref="X1096">INDEX($AF$3:$CM$62,MATCH($S1096,$AE$3:$AE$62,0),MATCH(X$1&amp;$R1096,$AF$1:$CM$1&amp;$AF$2:$CM$2,0))*VLOOKUP($Q1096,$C$17:$M$20,COUNTBLANK($D$15:H$15)+1,FALSE)</f>
        <v>0</v>
      </c>
      <c r="Y1096" s="3">
        <f t="array" ref="Y1096">INDEX($AF$3:$CM$62,MATCH($S1096,$AE$3:$AE$62,0),MATCH(Y$1&amp;$R1096,$AF$1:$CM$1&amp;$AF$2:$CM$2,0))*VLOOKUP($Q1096,$C$17:$M$20,COUNTBLANK($D$15:I$15)+1,FALSE)</f>
        <v>0</v>
      </c>
      <c r="Z1096" s="3">
        <f t="array" ref="Z1096">INDEX($AF$3:$CM$62,MATCH($S1096,$AE$3:$AE$62,0),MATCH(Z$1&amp;$R1096,$AF$1:$CM$1&amp;$AF$2:$CM$2,0))*VLOOKUP($Q1096,$C$17:$M$20,COUNTBLANK($D$15:J$15)+1,FALSE)</f>
        <v>0</v>
      </c>
      <c r="AA1096" s="3">
        <f t="array" ref="AA1096">INDEX($AF$3:$CM$62,MATCH($S1096,$AE$3:$AE$62,0),MATCH(AA$1&amp;$R1096,$AF$1:$CM$1&amp;$AF$2:$CM$2,0))*VLOOKUP($Q1096,$C$17:$M$20,COUNTBLANK($D$15:K$15)+1,FALSE)</f>
        <v>0</v>
      </c>
      <c r="AB1096" s="3">
        <f t="array" ref="AB1096">INDEX($AF$3:$CM$62,MATCH($S1096,$AE$3:$AE$62,0),MATCH(AB$1&amp;$R1096,$AF$1:$CM$1&amp;$AF$2:$CM$2,0))*VLOOKUP($Q1096,$C$17:$M$20,COUNTBLANK($D$15:L$15)+1,FALSE)</f>
        <v>5.0000000000000001E-3</v>
      </c>
      <c r="AC1096" s="3">
        <f t="array" ref="AC1096">INDEX($AF$3:$CM$62,MATCH($S1096,$AE$3:$AE$62,0),MATCH(AC$1&amp;$R1096,$AF$1:$CM$1&amp;$AF$2:$CM$2,0))*VLOOKUP($Q1096,$C$17:$M$20,COUNTBLANK($D$15:M$15)+1,FALSE)</f>
        <v>0</v>
      </c>
    </row>
    <row r="1097" spans="17:29" x14ac:dyDescent="0.2">
      <c r="Q1097" t="s">
        <v>422</v>
      </c>
      <c r="R1097">
        <f t="shared" si="159"/>
        <v>1</v>
      </c>
      <c r="S1097">
        <f t="shared" si="160"/>
        <v>15</v>
      </c>
      <c r="T1097" s="3">
        <f t="array" ref="T1097">INDEX($AF$3:$CM$62,MATCH($S1097,$AE$3:$AE$62,0),MATCH(T$1&amp;$R1097,$AF$1:$CM$1&amp;$AF$2:$CM$2,0))*VLOOKUP($Q1097,$C$17:$M$20,COUNTBLANK($D$15:D$15)+1,FALSE)</f>
        <v>30</v>
      </c>
      <c r="U1097" s="3">
        <f t="array" ref="U1097">INDEX($AF$3:$CM$62,MATCH($S1097,$AE$3:$AE$62,0),MATCH(U$1&amp;$R1097,$AF$1:$CM$1&amp;$AF$2:$CM$2,0))*VLOOKUP($Q1097,$C$17:$M$20,COUNTBLANK($D$15:E$15)+1,FALSE)</f>
        <v>0</v>
      </c>
      <c r="V1097" s="3">
        <f t="array" ref="V1097">INDEX($AF$3:$CM$62,MATCH($S1097,$AE$3:$AE$62,0),MATCH(V$1&amp;$R1097,$AF$1:$CM$1&amp;$AF$2:$CM$2,0))*VLOOKUP($Q1097,$C$17:$M$20,COUNTBLANK($D$15:F$15)+1,FALSE)</f>
        <v>0</v>
      </c>
      <c r="W1097" s="3">
        <f t="array" ref="W1097">INDEX($AF$3:$CM$62,MATCH($S1097,$AE$3:$AE$62,0),MATCH(W$1&amp;$R1097,$AF$1:$CM$1&amp;$AF$2:$CM$2,0))*VLOOKUP($Q1097,$C$17:$M$20,COUNTBLANK($D$15:G$15)+1,FALSE)</f>
        <v>60</v>
      </c>
      <c r="X1097" s="3">
        <f t="array" ref="X1097">INDEX($AF$3:$CM$62,MATCH($S1097,$AE$3:$AE$62,0),MATCH(X$1&amp;$R1097,$AF$1:$CM$1&amp;$AF$2:$CM$2,0))*VLOOKUP($Q1097,$C$17:$M$20,COUNTBLANK($D$15:H$15)+1,FALSE)</f>
        <v>0</v>
      </c>
      <c r="Y1097" s="3">
        <f t="array" ref="Y1097">INDEX($AF$3:$CM$62,MATCH($S1097,$AE$3:$AE$62,0),MATCH(Y$1&amp;$R1097,$AF$1:$CM$1&amp;$AF$2:$CM$2,0))*VLOOKUP($Q1097,$C$17:$M$20,COUNTBLANK($D$15:I$15)+1,FALSE)</f>
        <v>0</v>
      </c>
      <c r="Z1097" s="3">
        <f t="array" ref="Z1097">INDEX($AF$3:$CM$62,MATCH($S1097,$AE$3:$AE$62,0),MATCH(Z$1&amp;$R1097,$AF$1:$CM$1&amp;$AF$2:$CM$2,0))*VLOOKUP($Q1097,$C$17:$M$20,COUNTBLANK($D$15:J$15)+1,FALSE)</f>
        <v>0</v>
      </c>
      <c r="AA1097" s="3">
        <f t="array" ref="AA1097">INDEX($AF$3:$CM$62,MATCH($S1097,$AE$3:$AE$62,0),MATCH(AA$1&amp;$R1097,$AF$1:$CM$1&amp;$AF$2:$CM$2,0))*VLOOKUP($Q1097,$C$17:$M$20,COUNTBLANK($D$15:K$15)+1,FALSE)</f>
        <v>0</v>
      </c>
      <c r="AB1097" s="3">
        <f t="array" ref="AB1097">INDEX($AF$3:$CM$62,MATCH($S1097,$AE$3:$AE$62,0),MATCH(AB$1&amp;$R1097,$AF$1:$CM$1&amp;$AF$2:$CM$2,0))*VLOOKUP($Q1097,$C$17:$M$20,COUNTBLANK($D$15:L$15)+1,FALSE)</f>
        <v>5.0000000000000001E-3</v>
      </c>
      <c r="AC1097" s="3">
        <f t="array" ref="AC1097">INDEX($AF$3:$CM$62,MATCH($S1097,$AE$3:$AE$62,0),MATCH(AC$1&amp;$R1097,$AF$1:$CM$1&amp;$AF$2:$CM$2,0))*VLOOKUP($Q1097,$C$17:$M$20,COUNTBLANK($D$15:M$15)+1,FALSE)</f>
        <v>0</v>
      </c>
    </row>
    <row r="1098" spans="17:29" x14ac:dyDescent="0.2">
      <c r="Q1098" t="s">
        <v>422</v>
      </c>
      <c r="R1098">
        <f t="shared" si="159"/>
        <v>1</v>
      </c>
      <c r="S1098">
        <f t="shared" si="160"/>
        <v>16</v>
      </c>
      <c r="T1098" s="3">
        <f t="array" ref="T1098">INDEX($AF$3:$CM$62,MATCH($S1098,$AE$3:$AE$62,0),MATCH(T$1&amp;$R1098,$AF$1:$CM$1&amp;$AF$2:$CM$2,0))*VLOOKUP($Q1098,$C$17:$M$20,COUNTBLANK($D$15:D$15)+1,FALSE)</f>
        <v>32</v>
      </c>
      <c r="U1098" s="3">
        <f t="array" ref="U1098">INDEX($AF$3:$CM$62,MATCH($S1098,$AE$3:$AE$62,0),MATCH(U$1&amp;$R1098,$AF$1:$CM$1&amp;$AF$2:$CM$2,0))*VLOOKUP($Q1098,$C$17:$M$20,COUNTBLANK($D$15:E$15)+1,FALSE)</f>
        <v>0</v>
      </c>
      <c r="V1098" s="3">
        <f t="array" ref="V1098">INDEX($AF$3:$CM$62,MATCH($S1098,$AE$3:$AE$62,0),MATCH(V$1&amp;$R1098,$AF$1:$CM$1&amp;$AF$2:$CM$2,0))*VLOOKUP($Q1098,$C$17:$M$20,COUNTBLANK($D$15:F$15)+1,FALSE)</f>
        <v>0</v>
      </c>
      <c r="W1098" s="3">
        <f t="array" ref="W1098">INDEX($AF$3:$CM$62,MATCH($S1098,$AE$3:$AE$62,0),MATCH(W$1&amp;$R1098,$AF$1:$CM$1&amp;$AF$2:$CM$2,0))*VLOOKUP($Q1098,$C$17:$M$20,COUNTBLANK($D$15:G$15)+1,FALSE)</f>
        <v>64</v>
      </c>
      <c r="X1098" s="3">
        <f t="array" ref="X1098">INDEX($AF$3:$CM$62,MATCH($S1098,$AE$3:$AE$62,0),MATCH(X$1&amp;$R1098,$AF$1:$CM$1&amp;$AF$2:$CM$2,0))*VLOOKUP($Q1098,$C$17:$M$20,COUNTBLANK($D$15:H$15)+1,FALSE)</f>
        <v>0</v>
      </c>
      <c r="Y1098" s="3">
        <f t="array" ref="Y1098">INDEX($AF$3:$CM$62,MATCH($S1098,$AE$3:$AE$62,0),MATCH(Y$1&amp;$R1098,$AF$1:$CM$1&amp;$AF$2:$CM$2,0))*VLOOKUP($Q1098,$C$17:$M$20,COUNTBLANK($D$15:I$15)+1,FALSE)</f>
        <v>0</v>
      </c>
      <c r="Z1098" s="3">
        <f t="array" ref="Z1098">INDEX($AF$3:$CM$62,MATCH($S1098,$AE$3:$AE$62,0),MATCH(Z$1&amp;$R1098,$AF$1:$CM$1&amp;$AF$2:$CM$2,0))*VLOOKUP($Q1098,$C$17:$M$20,COUNTBLANK($D$15:J$15)+1,FALSE)</f>
        <v>0</v>
      </c>
      <c r="AA1098" s="3">
        <f t="array" ref="AA1098">INDEX($AF$3:$CM$62,MATCH($S1098,$AE$3:$AE$62,0),MATCH(AA$1&amp;$R1098,$AF$1:$CM$1&amp;$AF$2:$CM$2,0))*VLOOKUP($Q1098,$C$17:$M$20,COUNTBLANK($D$15:K$15)+1,FALSE)</f>
        <v>0</v>
      </c>
      <c r="AB1098" s="3">
        <f t="array" ref="AB1098">INDEX($AF$3:$CM$62,MATCH($S1098,$AE$3:$AE$62,0),MATCH(AB$1&amp;$R1098,$AF$1:$CM$1&amp;$AF$2:$CM$2,0))*VLOOKUP($Q1098,$C$17:$M$20,COUNTBLANK($D$15:L$15)+1,FALSE)</f>
        <v>5.0000000000000001E-3</v>
      </c>
      <c r="AC1098" s="3">
        <f t="array" ref="AC1098">INDEX($AF$3:$CM$62,MATCH($S1098,$AE$3:$AE$62,0),MATCH(AC$1&amp;$R1098,$AF$1:$CM$1&amp;$AF$2:$CM$2,0))*VLOOKUP($Q1098,$C$17:$M$20,COUNTBLANK($D$15:M$15)+1,FALSE)</f>
        <v>0</v>
      </c>
    </row>
    <row r="1099" spans="17:29" x14ac:dyDescent="0.2">
      <c r="Q1099" t="s">
        <v>422</v>
      </c>
      <c r="R1099">
        <f t="shared" si="159"/>
        <v>1</v>
      </c>
      <c r="S1099">
        <f t="shared" si="160"/>
        <v>17</v>
      </c>
      <c r="T1099" s="3">
        <f t="array" ref="T1099">INDEX($AF$3:$CM$62,MATCH($S1099,$AE$3:$AE$62,0),MATCH(T$1&amp;$R1099,$AF$1:$CM$1&amp;$AF$2:$CM$2,0))*VLOOKUP($Q1099,$C$17:$M$20,COUNTBLANK($D$15:D$15)+1,FALSE)</f>
        <v>34</v>
      </c>
      <c r="U1099" s="3">
        <f t="array" ref="U1099">INDEX($AF$3:$CM$62,MATCH($S1099,$AE$3:$AE$62,0),MATCH(U$1&amp;$R1099,$AF$1:$CM$1&amp;$AF$2:$CM$2,0))*VLOOKUP($Q1099,$C$17:$M$20,COUNTBLANK($D$15:E$15)+1,FALSE)</f>
        <v>0</v>
      </c>
      <c r="V1099" s="3">
        <f t="array" ref="V1099">INDEX($AF$3:$CM$62,MATCH($S1099,$AE$3:$AE$62,0),MATCH(V$1&amp;$R1099,$AF$1:$CM$1&amp;$AF$2:$CM$2,0))*VLOOKUP($Q1099,$C$17:$M$20,COUNTBLANK($D$15:F$15)+1,FALSE)</f>
        <v>0</v>
      </c>
      <c r="W1099" s="3">
        <f t="array" ref="W1099">INDEX($AF$3:$CM$62,MATCH($S1099,$AE$3:$AE$62,0),MATCH(W$1&amp;$R1099,$AF$1:$CM$1&amp;$AF$2:$CM$2,0))*VLOOKUP($Q1099,$C$17:$M$20,COUNTBLANK($D$15:G$15)+1,FALSE)</f>
        <v>68</v>
      </c>
      <c r="X1099" s="3">
        <f t="array" ref="X1099">INDEX($AF$3:$CM$62,MATCH($S1099,$AE$3:$AE$62,0),MATCH(X$1&amp;$R1099,$AF$1:$CM$1&amp;$AF$2:$CM$2,0))*VLOOKUP($Q1099,$C$17:$M$20,COUNTBLANK($D$15:H$15)+1,FALSE)</f>
        <v>0</v>
      </c>
      <c r="Y1099" s="3">
        <f t="array" ref="Y1099">INDEX($AF$3:$CM$62,MATCH($S1099,$AE$3:$AE$62,0),MATCH(Y$1&amp;$R1099,$AF$1:$CM$1&amp;$AF$2:$CM$2,0))*VLOOKUP($Q1099,$C$17:$M$20,COUNTBLANK($D$15:I$15)+1,FALSE)</f>
        <v>0</v>
      </c>
      <c r="Z1099" s="3">
        <f t="array" ref="Z1099">INDEX($AF$3:$CM$62,MATCH($S1099,$AE$3:$AE$62,0),MATCH(Z$1&amp;$R1099,$AF$1:$CM$1&amp;$AF$2:$CM$2,0))*VLOOKUP($Q1099,$C$17:$M$20,COUNTBLANK($D$15:J$15)+1,FALSE)</f>
        <v>0</v>
      </c>
      <c r="AA1099" s="3">
        <f t="array" ref="AA1099">INDEX($AF$3:$CM$62,MATCH($S1099,$AE$3:$AE$62,0),MATCH(AA$1&amp;$R1099,$AF$1:$CM$1&amp;$AF$2:$CM$2,0))*VLOOKUP($Q1099,$C$17:$M$20,COUNTBLANK($D$15:K$15)+1,FALSE)</f>
        <v>0</v>
      </c>
      <c r="AB1099" s="3">
        <f t="array" ref="AB1099">INDEX($AF$3:$CM$62,MATCH($S1099,$AE$3:$AE$62,0),MATCH(AB$1&amp;$R1099,$AF$1:$CM$1&amp;$AF$2:$CM$2,0))*VLOOKUP($Q1099,$C$17:$M$20,COUNTBLANK($D$15:L$15)+1,FALSE)</f>
        <v>5.0000000000000001E-3</v>
      </c>
      <c r="AC1099" s="3">
        <f t="array" ref="AC1099">INDEX($AF$3:$CM$62,MATCH($S1099,$AE$3:$AE$62,0),MATCH(AC$1&amp;$R1099,$AF$1:$CM$1&amp;$AF$2:$CM$2,0))*VLOOKUP($Q1099,$C$17:$M$20,COUNTBLANK($D$15:M$15)+1,FALSE)</f>
        <v>0</v>
      </c>
    </row>
    <row r="1100" spans="17:29" x14ac:dyDescent="0.2">
      <c r="Q1100" t="s">
        <v>422</v>
      </c>
      <c r="R1100">
        <f t="shared" si="159"/>
        <v>1</v>
      </c>
      <c r="S1100">
        <f t="shared" si="160"/>
        <v>18</v>
      </c>
      <c r="T1100" s="3">
        <f t="array" ref="T1100">INDEX($AF$3:$CM$62,MATCH($S1100,$AE$3:$AE$62,0),MATCH(T$1&amp;$R1100,$AF$1:$CM$1&amp;$AF$2:$CM$2,0))*VLOOKUP($Q1100,$C$17:$M$20,COUNTBLANK($D$15:D$15)+1,FALSE)</f>
        <v>36</v>
      </c>
      <c r="U1100" s="3">
        <f t="array" ref="U1100">INDEX($AF$3:$CM$62,MATCH($S1100,$AE$3:$AE$62,0),MATCH(U$1&amp;$R1100,$AF$1:$CM$1&amp;$AF$2:$CM$2,0))*VLOOKUP($Q1100,$C$17:$M$20,COUNTBLANK($D$15:E$15)+1,FALSE)</f>
        <v>0</v>
      </c>
      <c r="V1100" s="3">
        <f t="array" ref="V1100">INDEX($AF$3:$CM$62,MATCH($S1100,$AE$3:$AE$62,0),MATCH(V$1&amp;$R1100,$AF$1:$CM$1&amp;$AF$2:$CM$2,0))*VLOOKUP($Q1100,$C$17:$M$20,COUNTBLANK($D$15:F$15)+1,FALSE)</f>
        <v>0</v>
      </c>
      <c r="W1100" s="3">
        <f t="array" ref="W1100">INDEX($AF$3:$CM$62,MATCH($S1100,$AE$3:$AE$62,0),MATCH(W$1&amp;$R1100,$AF$1:$CM$1&amp;$AF$2:$CM$2,0))*VLOOKUP($Q1100,$C$17:$M$20,COUNTBLANK($D$15:G$15)+1,FALSE)</f>
        <v>72</v>
      </c>
      <c r="X1100" s="3">
        <f t="array" ref="X1100">INDEX($AF$3:$CM$62,MATCH($S1100,$AE$3:$AE$62,0),MATCH(X$1&amp;$R1100,$AF$1:$CM$1&amp;$AF$2:$CM$2,0))*VLOOKUP($Q1100,$C$17:$M$20,COUNTBLANK($D$15:H$15)+1,FALSE)</f>
        <v>0</v>
      </c>
      <c r="Y1100" s="3">
        <f t="array" ref="Y1100">INDEX($AF$3:$CM$62,MATCH($S1100,$AE$3:$AE$62,0),MATCH(Y$1&amp;$R1100,$AF$1:$CM$1&amp;$AF$2:$CM$2,0))*VLOOKUP($Q1100,$C$17:$M$20,COUNTBLANK($D$15:I$15)+1,FALSE)</f>
        <v>0</v>
      </c>
      <c r="Z1100" s="3">
        <f t="array" ref="Z1100">INDEX($AF$3:$CM$62,MATCH($S1100,$AE$3:$AE$62,0),MATCH(Z$1&amp;$R1100,$AF$1:$CM$1&amp;$AF$2:$CM$2,0))*VLOOKUP($Q1100,$C$17:$M$20,COUNTBLANK($D$15:J$15)+1,FALSE)</f>
        <v>0</v>
      </c>
      <c r="AA1100" s="3">
        <f t="array" ref="AA1100">INDEX($AF$3:$CM$62,MATCH($S1100,$AE$3:$AE$62,0),MATCH(AA$1&amp;$R1100,$AF$1:$CM$1&amp;$AF$2:$CM$2,0))*VLOOKUP($Q1100,$C$17:$M$20,COUNTBLANK($D$15:K$15)+1,FALSE)</f>
        <v>0</v>
      </c>
      <c r="AB1100" s="3">
        <f t="array" ref="AB1100">INDEX($AF$3:$CM$62,MATCH($S1100,$AE$3:$AE$62,0),MATCH(AB$1&amp;$R1100,$AF$1:$CM$1&amp;$AF$2:$CM$2,0))*VLOOKUP($Q1100,$C$17:$M$20,COUNTBLANK($D$15:L$15)+1,FALSE)</f>
        <v>5.0000000000000001E-3</v>
      </c>
      <c r="AC1100" s="3">
        <f t="array" ref="AC1100">INDEX($AF$3:$CM$62,MATCH($S1100,$AE$3:$AE$62,0),MATCH(AC$1&amp;$R1100,$AF$1:$CM$1&amp;$AF$2:$CM$2,0))*VLOOKUP($Q1100,$C$17:$M$20,COUNTBLANK($D$15:M$15)+1,FALSE)</f>
        <v>0</v>
      </c>
    </row>
    <row r="1101" spans="17:29" x14ac:dyDescent="0.2">
      <c r="Q1101" t="s">
        <v>422</v>
      </c>
      <c r="R1101">
        <f t="shared" si="159"/>
        <v>1</v>
      </c>
      <c r="S1101">
        <f t="shared" si="160"/>
        <v>19</v>
      </c>
      <c r="T1101" s="3">
        <f t="array" ref="T1101">INDEX($AF$3:$CM$62,MATCH($S1101,$AE$3:$AE$62,0),MATCH(T$1&amp;$R1101,$AF$1:$CM$1&amp;$AF$2:$CM$2,0))*VLOOKUP($Q1101,$C$17:$M$20,COUNTBLANK($D$15:D$15)+1,FALSE)</f>
        <v>38</v>
      </c>
      <c r="U1101" s="3">
        <f t="array" ref="U1101">INDEX($AF$3:$CM$62,MATCH($S1101,$AE$3:$AE$62,0),MATCH(U$1&amp;$R1101,$AF$1:$CM$1&amp;$AF$2:$CM$2,0))*VLOOKUP($Q1101,$C$17:$M$20,COUNTBLANK($D$15:E$15)+1,FALSE)</f>
        <v>0</v>
      </c>
      <c r="V1101" s="3">
        <f t="array" ref="V1101">INDEX($AF$3:$CM$62,MATCH($S1101,$AE$3:$AE$62,0),MATCH(V$1&amp;$R1101,$AF$1:$CM$1&amp;$AF$2:$CM$2,0))*VLOOKUP($Q1101,$C$17:$M$20,COUNTBLANK($D$15:F$15)+1,FALSE)</f>
        <v>0</v>
      </c>
      <c r="W1101" s="3">
        <f t="array" ref="W1101">INDEX($AF$3:$CM$62,MATCH($S1101,$AE$3:$AE$62,0),MATCH(W$1&amp;$R1101,$AF$1:$CM$1&amp;$AF$2:$CM$2,0))*VLOOKUP($Q1101,$C$17:$M$20,COUNTBLANK($D$15:G$15)+1,FALSE)</f>
        <v>76</v>
      </c>
      <c r="X1101" s="3">
        <f t="array" ref="X1101">INDEX($AF$3:$CM$62,MATCH($S1101,$AE$3:$AE$62,0),MATCH(X$1&amp;$R1101,$AF$1:$CM$1&amp;$AF$2:$CM$2,0))*VLOOKUP($Q1101,$C$17:$M$20,COUNTBLANK($D$15:H$15)+1,FALSE)</f>
        <v>0</v>
      </c>
      <c r="Y1101" s="3">
        <f t="array" ref="Y1101">INDEX($AF$3:$CM$62,MATCH($S1101,$AE$3:$AE$62,0),MATCH(Y$1&amp;$R1101,$AF$1:$CM$1&amp;$AF$2:$CM$2,0))*VLOOKUP($Q1101,$C$17:$M$20,COUNTBLANK($D$15:I$15)+1,FALSE)</f>
        <v>0</v>
      </c>
      <c r="Z1101" s="3">
        <f t="array" ref="Z1101">INDEX($AF$3:$CM$62,MATCH($S1101,$AE$3:$AE$62,0),MATCH(Z$1&amp;$R1101,$AF$1:$CM$1&amp;$AF$2:$CM$2,0))*VLOOKUP($Q1101,$C$17:$M$20,COUNTBLANK($D$15:J$15)+1,FALSE)</f>
        <v>0</v>
      </c>
      <c r="AA1101" s="3">
        <f t="array" ref="AA1101">INDEX($AF$3:$CM$62,MATCH($S1101,$AE$3:$AE$62,0),MATCH(AA$1&amp;$R1101,$AF$1:$CM$1&amp;$AF$2:$CM$2,0))*VLOOKUP($Q1101,$C$17:$M$20,COUNTBLANK($D$15:K$15)+1,FALSE)</f>
        <v>0</v>
      </c>
      <c r="AB1101" s="3">
        <f t="array" ref="AB1101">INDEX($AF$3:$CM$62,MATCH($S1101,$AE$3:$AE$62,0),MATCH(AB$1&amp;$R1101,$AF$1:$CM$1&amp;$AF$2:$CM$2,0))*VLOOKUP($Q1101,$C$17:$M$20,COUNTBLANK($D$15:L$15)+1,FALSE)</f>
        <v>5.0000000000000001E-3</v>
      </c>
      <c r="AC1101" s="3">
        <f t="array" ref="AC1101">INDEX($AF$3:$CM$62,MATCH($S1101,$AE$3:$AE$62,0),MATCH(AC$1&amp;$R1101,$AF$1:$CM$1&amp;$AF$2:$CM$2,0))*VLOOKUP($Q1101,$C$17:$M$20,COUNTBLANK($D$15:M$15)+1,FALSE)</f>
        <v>0</v>
      </c>
    </row>
    <row r="1102" spans="17:29" x14ac:dyDescent="0.2">
      <c r="Q1102" t="s">
        <v>422</v>
      </c>
      <c r="R1102">
        <f t="shared" si="159"/>
        <v>1</v>
      </c>
      <c r="S1102">
        <f t="shared" si="160"/>
        <v>20</v>
      </c>
      <c r="T1102" s="3">
        <f t="array" ref="T1102">INDEX($AF$3:$CM$62,MATCH($S1102,$AE$3:$AE$62,0),MATCH(T$1&amp;$R1102,$AF$1:$CM$1&amp;$AF$2:$CM$2,0))*VLOOKUP($Q1102,$C$17:$M$20,COUNTBLANK($D$15:D$15)+1,FALSE)</f>
        <v>40</v>
      </c>
      <c r="U1102" s="3">
        <f t="array" ref="U1102">INDEX($AF$3:$CM$62,MATCH($S1102,$AE$3:$AE$62,0),MATCH(U$1&amp;$R1102,$AF$1:$CM$1&amp;$AF$2:$CM$2,0))*VLOOKUP($Q1102,$C$17:$M$20,COUNTBLANK($D$15:E$15)+1,FALSE)</f>
        <v>0</v>
      </c>
      <c r="V1102" s="3">
        <f t="array" ref="V1102">INDEX($AF$3:$CM$62,MATCH($S1102,$AE$3:$AE$62,0),MATCH(V$1&amp;$R1102,$AF$1:$CM$1&amp;$AF$2:$CM$2,0))*VLOOKUP($Q1102,$C$17:$M$20,COUNTBLANK($D$15:F$15)+1,FALSE)</f>
        <v>0</v>
      </c>
      <c r="W1102" s="3">
        <f t="array" ref="W1102">INDEX($AF$3:$CM$62,MATCH($S1102,$AE$3:$AE$62,0),MATCH(W$1&amp;$R1102,$AF$1:$CM$1&amp;$AF$2:$CM$2,0))*VLOOKUP($Q1102,$C$17:$M$20,COUNTBLANK($D$15:G$15)+1,FALSE)</f>
        <v>80</v>
      </c>
      <c r="X1102" s="3">
        <f t="array" ref="X1102">INDEX($AF$3:$CM$62,MATCH($S1102,$AE$3:$AE$62,0),MATCH(X$1&amp;$R1102,$AF$1:$CM$1&amp;$AF$2:$CM$2,0))*VLOOKUP($Q1102,$C$17:$M$20,COUNTBLANK($D$15:H$15)+1,FALSE)</f>
        <v>0</v>
      </c>
      <c r="Y1102" s="3">
        <f t="array" ref="Y1102">INDEX($AF$3:$CM$62,MATCH($S1102,$AE$3:$AE$62,0),MATCH(Y$1&amp;$R1102,$AF$1:$CM$1&amp;$AF$2:$CM$2,0))*VLOOKUP($Q1102,$C$17:$M$20,COUNTBLANK($D$15:I$15)+1,FALSE)</f>
        <v>0</v>
      </c>
      <c r="Z1102" s="3">
        <f t="array" ref="Z1102">INDEX($AF$3:$CM$62,MATCH($S1102,$AE$3:$AE$62,0),MATCH(Z$1&amp;$R1102,$AF$1:$CM$1&amp;$AF$2:$CM$2,0))*VLOOKUP($Q1102,$C$17:$M$20,COUNTBLANK($D$15:J$15)+1,FALSE)</f>
        <v>0</v>
      </c>
      <c r="AA1102" s="3">
        <f t="array" ref="AA1102">INDEX($AF$3:$CM$62,MATCH($S1102,$AE$3:$AE$62,0),MATCH(AA$1&amp;$R1102,$AF$1:$CM$1&amp;$AF$2:$CM$2,0))*VLOOKUP($Q1102,$C$17:$M$20,COUNTBLANK($D$15:K$15)+1,FALSE)</f>
        <v>0</v>
      </c>
      <c r="AB1102" s="3">
        <f t="array" ref="AB1102">INDEX($AF$3:$CM$62,MATCH($S1102,$AE$3:$AE$62,0),MATCH(AB$1&amp;$R1102,$AF$1:$CM$1&amp;$AF$2:$CM$2,0))*VLOOKUP($Q1102,$C$17:$M$20,COUNTBLANK($D$15:L$15)+1,FALSE)</f>
        <v>5.0000000000000001E-3</v>
      </c>
      <c r="AC1102" s="3">
        <f t="array" ref="AC1102">INDEX($AF$3:$CM$62,MATCH($S1102,$AE$3:$AE$62,0),MATCH(AC$1&amp;$R1102,$AF$1:$CM$1&amp;$AF$2:$CM$2,0))*VLOOKUP($Q1102,$C$17:$M$20,COUNTBLANK($D$15:M$15)+1,FALSE)</f>
        <v>0.01</v>
      </c>
    </row>
    <row r="1103" spans="17:29" x14ac:dyDescent="0.2">
      <c r="Q1103" t="s">
        <v>422</v>
      </c>
      <c r="R1103">
        <f t="shared" si="159"/>
        <v>1</v>
      </c>
      <c r="S1103">
        <f t="shared" si="160"/>
        <v>21</v>
      </c>
      <c r="T1103" s="3">
        <f t="array" ref="T1103">INDEX($AF$3:$CM$62,MATCH($S1103,$AE$3:$AE$62,0),MATCH(T$1&amp;$R1103,$AF$1:$CM$1&amp;$AF$2:$CM$2,0))*VLOOKUP($Q1103,$C$17:$M$20,COUNTBLANK($D$15:D$15)+1,FALSE)</f>
        <v>42</v>
      </c>
      <c r="U1103" s="3">
        <f t="array" ref="U1103">INDEX($AF$3:$CM$62,MATCH($S1103,$AE$3:$AE$62,0),MATCH(U$1&amp;$R1103,$AF$1:$CM$1&amp;$AF$2:$CM$2,0))*VLOOKUP($Q1103,$C$17:$M$20,COUNTBLANK($D$15:E$15)+1,FALSE)</f>
        <v>0</v>
      </c>
      <c r="V1103" s="3">
        <f t="array" ref="V1103">INDEX($AF$3:$CM$62,MATCH($S1103,$AE$3:$AE$62,0),MATCH(V$1&amp;$R1103,$AF$1:$CM$1&amp;$AF$2:$CM$2,0))*VLOOKUP($Q1103,$C$17:$M$20,COUNTBLANK($D$15:F$15)+1,FALSE)</f>
        <v>0</v>
      </c>
      <c r="W1103" s="3">
        <f t="array" ref="W1103">INDEX($AF$3:$CM$62,MATCH($S1103,$AE$3:$AE$62,0),MATCH(W$1&amp;$R1103,$AF$1:$CM$1&amp;$AF$2:$CM$2,0))*VLOOKUP($Q1103,$C$17:$M$20,COUNTBLANK($D$15:G$15)+1,FALSE)</f>
        <v>84</v>
      </c>
      <c r="X1103" s="3">
        <f t="array" ref="X1103">INDEX($AF$3:$CM$62,MATCH($S1103,$AE$3:$AE$62,0),MATCH(X$1&amp;$R1103,$AF$1:$CM$1&amp;$AF$2:$CM$2,0))*VLOOKUP($Q1103,$C$17:$M$20,COUNTBLANK($D$15:H$15)+1,FALSE)</f>
        <v>0</v>
      </c>
      <c r="Y1103" s="3">
        <f t="array" ref="Y1103">INDEX($AF$3:$CM$62,MATCH($S1103,$AE$3:$AE$62,0),MATCH(Y$1&amp;$R1103,$AF$1:$CM$1&amp;$AF$2:$CM$2,0))*VLOOKUP($Q1103,$C$17:$M$20,COUNTBLANK($D$15:I$15)+1,FALSE)</f>
        <v>0</v>
      </c>
      <c r="Z1103" s="3">
        <f t="array" ref="Z1103">INDEX($AF$3:$CM$62,MATCH($S1103,$AE$3:$AE$62,0),MATCH(Z$1&amp;$R1103,$AF$1:$CM$1&amp;$AF$2:$CM$2,0))*VLOOKUP($Q1103,$C$17:$M$20,COUNTBLANK($D$15:J$15)+1,FALSE)</f>
        <v>0</v>
      </c>
      <c r="AA1103" s="3">
        <f t="array" ref="AA1103">INDEX($AF$3:$CM$62,MATCH($S1103,$AE$3:$AE$62,0),MATCH(AA$1&amp;$R1103,$AF$1:$CM$1&amp;$AF$2:$CM$2,0))*VLOOKUP($Q1103,$C$17:$M$20,COUNTBLANK($D$15:K$15)+1,FALSE)</f>
        <v>0</v>
      </c>
      <c r="AB1103" s="3">
        <f t="array" ref="AB1103">INDEX($AF$3:$CM$62,MATCH($S1103,$AE$3:$AE$62,0),MATCH(AB$1&amp;$R1103,$AF$1:$CM$1&amp;$AF$2:$CM$2,0))*VLOOKUP($Q1103,$C$17:$M$20,COUNTBLANK($D$15:L$15)+1,FALSE)</f>
        <v>5.0000000000000001E-3</v>
      </c>
      <c r="AC1103" s="3">
        <f t="array" ref="AC1103">INDEX($AF$3:$CM$62,MATCH($S1103,$AE$3:$AE$62,0),MATCH(AC$1&amp;$R1103,$AF$1:$CM$1&amp;$AF$2:$CM$2,0))*VLOOKUP($Q1103,$C$17:$M$20,COUNTBLANK($D$15:M$15)+1,FALSE)</f>
        <v>0.01</v>
      </c>
    </row>
    <row r="1104" spans="17:29" x14ac:dyDescent="0.2">
      <c r="Q1104" t="s">
        <v>422</v>
      </c>
      <c r="R1104">
        <f t="shared" si="159"/>
        <v>1</v>
      </c>
      <c r="S1104">
        <f t="shared" si="160"/>
        <v>22</v>
      </c>
      <c r="T1104" s="3">
        <f t="array" ref="T1104">INDEX($AF$3:$CM$62,MATCH($S1104,$AE$3:$AE$62,0),MATCH(T$1&amp;$R1104,$AF$1:$CM$1&amp;$AF$2:$CM$2,0))*VLOOKUP($Q1104,$C$17:$M$20,COUNTBLANK($D$15:D$15)+1,FALSE)</f>
        <v>44</v>
      </c>
      <c r="U1104" s="3">
        <f t="array" ref="U1104">INDEX($AF$3:$CM$62,MATCH($S1104,$AE$3:$AE$62,0),MATCH(U$1&amp;$R1104,$AF$1:$CM$1&amp;$AF$2:$CM$2,0))*VLOOKUP($Q1104,$C$17:$M$20,COUNTBLANK($D$15:E$15)+1,FALSE)</f>
        <v>0</v>
      </c>
      <c r="V1104" s="3">
        <f t="array" ref="V1104">INDEX($AF$3:$CM$62,MATCH($S1104,$AE$3:$AE$62,0),MATCH(V$1&amp;$R1104,$AF$1:$CM$1&amp;$AF$2:$CM$2,0))*VLOOKUP($Q1104,$C$17:$M$20,COUNTBLANK($D$15:F$15)+1,FALSE)</f>
        <v>0</v>
      </c>
      <c r="W1104" s="3">
        <f t="array" ref="W1104">INDEX($AF$3:$CM$62,MATCH($S1104,$AE$3:$AE$62,0),MATCH(W$1&amp;$R1104,$AF$1:$CM$1&amp;$AF$2:$CM$2,0))*VLOOKUP($Q1104,$C$17:$M$20,COUNTBLANK($D$15:G$15)+1,FALSE)</f>
        <v>88</v>
      </c>
      <c r="X1104" s="3">
        <f t="array" ref="X1104">INDEX($AF$3:$CM$62,MATCH($S1104,$AE$3:$AE$62,0),MATCH(X$1&amp;$R1104,$AF$1:$CM$1&amp;$AF$2:$CM$2,0))*VLOOKUP($Q1104,$C$17:$M$20,COUNTBLANK($D$15:H$15)+1,FALSE)</f>
        <v>0</v>
      </c>
      <c r="Y1104" s="3">
        <f t="array" ref="Y1104">INDEX($AF$3:$CM$62,MATCH($S1104,$AE$3:$AE$62,0),MATCH(Y$1&amp;$R1104,$AF$1:$CM$1&amp;$AF$2:$CM$2,0))*VLOOKUP($Q1104,$C$17:$M$20,COUNTBLANK($D$15:I$15)+1,FALSE)</f>
        <v>0</v>
      </c>
      <c r="Z1104" s="3">
        <f t="array" ref="Z1104">INDEX($AF$3:$CM$62,MATCH($S1104,$AE$3:$AE$62,0),MATCH(Z$1&amp;$R1104,$AF$1:$CM$1&amp;$AF$2:$CM$2,0))*VLOOKUP($Q1104,$C$17:$M$20,COUNTBLANK($D$15:J$15)+1,FALSE)</f>
        <v>0</v>
      </c>
      <c r="AA1104" s="3">
        <f t="array" ref="AA1104">INDEX($AF$3:$CM$62,MATCH($S1104,$AE$3:$AE$62,0),MATCH(AA$1&amp;$R1104,$AF$1:$CM$1&amp;$AF$2:$CM$2,0))*VLOOKUP($Q1104,$C$17:$M$20,COUNTBLANK($D$15:K$15)+1,FALSE)</f>
        <v>0</v>
      </c>
      <c r="AB1104" s="3">
        <f t="array" ref="AB1104">INDEX($AF$3:$CM$62,MATCH($S1104,$AE$3:$AE$62,0),MATCH(AB$1&amp;$R1104,$AF$1:$CM$1&amp;$AF$2:$CM$2,0))*VLOOKUP($Q1104,$C$17:$M$20,COUNTBLANK($D$15:L$15)+1,FALSE)</f>
        <v>5.0000000000000001E-3</v>
      </c>
      <c r="AC1104" s="3">
        <f t="array" ref="AC1104">INDEX($AF$3:$CM$62,MATCH($S1104,$AE$3:$AE$62,0),MATCH(AC$1&amp;$R1104,$AF$1:$CM$1&amp;$AF$2:$CM$2,0))*VLOOKUP($Q1104,$C$17:$M$20,COUNTBLANK($D$15:M$15)+1,FALSE)</f>
        <v>0.01</v>
      </c>
    </row>
    <row r="1105" spans="17:29" x14ac:dyDescent="0.2">
      <c r="Q1105" t="s">
        <v>422</v>
      </c>
      <c r="R1105">
        <f t="shared" si="159"/>
        <v>1</v>
      </c>
      <c r="S1105">
        <f t="shared" si="160"/>
        <v>23</v>
      </c>
      <c r="T1105" s="3">
        <f t="array" ref="T1105">INDEX($AF$3:$CM$62,MATCH($S1105,$AE$3:$AE$62,0),MATCH(T$1&amp;$R1105,$AF$1:$CM$1&amp;$AF$2:$CM$2,0))*VLOOKUP($Q1105,$C$17:$M$20,COUNTBLANK($D$15:D$15)+1,FALSE)</f>
        <v>46</v>
      </c>
      <c r="U1105" s="3">
        <f t="array" ref="U1105">INDEX($AF$3:$CM$62,MATCH($S1105,$AE$3:$AE$62,0),MATCH(U$1&amp;$R1105,$AF$1:$CM$1&amp;$AF$2:$CM$2,0))*VLOOKUP($Q1105,$C$17:$M$20,COUNTBLANK($D$15:E$15)+1,FALSE)</f>
        <v>0</v>
      </c>
      <c r="V1105" s="3">
        <f t="array" ref="V1105">INDEX($AF$3:$CM$62,MATCH($S1105,$AE$3:$AE$62,0),MATCH(V$1&amp;$R1105,$AF$1:$CM$1&amp;$AF$2:$CM$2,0))*VLOOKUP($Q1105,$C$17:$M$20,COUNTBLANK($D$15:F$15)+1,FALSE)</f>
        <v>0</v>
      </c>
      <c r="W1105" s="3">
        <f t="array" ref="W1105">INDEX($AF$3:$CM$62,MATCH($S1105,$AE$3:$AE$62,0),MATCH(W$1&amp;$R1105,$AF$1:$CM$1&amp;$AF$2:$CM$2,0))*VLOOKUP($Q1105,$C$17:$M$20,COUNTBLANK($D$15:G$15)+1,FALSE)</f>
        <v>92</v>
      </c>
      <c r="X1105" s="3">
        <f t="array" ref="X1105">INDEX($AF$3:$CM$62,MATCH($S1105,$AE$3:$AE$62,0),MATCH(X$1&amp;$R1105,$AF$1:$CM$1&amp;$AF$2:$CM$2,0))*VLOOKUP($Q1105,$C$17:$M$20,COUNTBLANK($D$15:H$15)+1,FALSE)</f>
        <v>0</v>
      </c>
      <c r="Y1105" s="3">
        <f t="array" ref="Y1105">INDEX($AF$3:$CM$62,MATCH($S1105,$AE$3:$AE$62,0),MATCH(Y$1&amp;$R1105,$AF$1:$CM$1&amp;$AF$2:$CM$2,0))*VLOOKUP($Q1105,$C$17:$M$20,COUNTBLANK($D$15:I$15)+1,FALSE)</f>
        <v>0</v>
      </c>
      <c r="Z1105" s="3">
        <f t="array" ref="Z1105">INDEX($AF$3:$CM$62,MATCH($S1105,$AE$3:$AE$62,0),MATCH(Z$1&amp;$R1105,$AF$1:$CM$1&amp;$AF$2:$CM$2,0))*VLOOKUP($Q1105,$C$17:$M$20,COUNTBLANK($D$15:J$15)+1,FALSE)</f>
        <v>0</v>
      </c>
      <c r="AA1105" s="3">
        <f t="array" ref="AA1105">INDEX($AF$3:$CM$62,MATCH($S1105,$AE$3:$AE$62,0),MATCH(AA$1&amp;$R1105,$AF$1:$CM$1&amp;$AF$2:$CM$2,0))*VLOOKUP($Q1105,$C$17:$M$20,COUNTBLANK($D$15:K$15)+1,FALSE)</f>
        <v>0</v>
      </c>
      <c r="AB1105" s="3">
        <f t="array" ref="AB1105">INDEX($AF$3:$CM$62,MATCH($S1105,$AE$3:$AE$62,0),MATCH(AB$1&amp;$R1105,$AF$1:$CM$1&amp;$AF$2:$CM$2,0))*VLOOKUP($Q1105,$C$17:$M$20,COUNTBLANK($D$15:L$15)+1,FALSE)</f>
        <v>5.0000000000000001E-3</v>
      </c>
      <c r="AC1105" s="3">
        <f t="array" ref="AC1105">INDEX($AF$3:$CM$62,MATCH($S1105,$AE$3:$AE$62,0),MATCH(AC$1&amp;$R1105,$AF$1:$CM$1&amp;$AF$2:$CM$2,0))*VLOOKUP($Q1105,$C$17:$M$20,COUNTBLANK($D$15:M$15)+1,FALSE)</f>
        <v>0.01</v>
      </c>
    </row>
    <row r="1106" spans="17:29" x14ac:dyDescent="0.2">
      <c r="Q1106" t="s">
        <v>422</v>
      </c>
      <c r="R1106">
        <f t="shared" si="159"/>
        <v>1</v>
      </c>
      <c r="S1106">
        <f t="shared" si="160"/>
        <v>24</v>
      </c>
      <c r="T1106" s="3">
        <f t="array" ref="T1106">INDEX($AF$3:$CM$62,MATCH($S1106,$AE$3:$AE$62,0),MATCH(T$1&amp;$R1106,$AF$1:$CM$1&amp;$AF$2:$CM$2,0))*VLOOKUP($Q1106,$C$17:$M$20,COUNTBLANK($D$15:D$15)+1,FALSE)</f>
        <v>48</v>
      </c>
      <c r="U1106" s="3">
        <f t="array" ref="U1106">INDEX($AF$3:$CM$62,MATCH($S1106,$AE$3:$AE$62,0),MATCH(U$1&amp;$R1106,$AF$1:$CM$1&amp;$AF$2:$CM$2,0))*VLOOKUP($Q1106,$C$17:$M$20,COUNTBLANK($D$15:E$15)+1,FALSE)</f>
        <v>0</v>
      </c>
      <c r="V1106" s="3">
        <f t="array" ref="V1106">INDEX($AF$3:$CM$62,MATCH($S1106,$AE$3:$AE$62,0),MATCH(V$1&amp;$R1106,$AF$1:$CM$1&amp;$AF$2:$CM$2,0))*VLOOKUP($Q1106,$C$17:$M$20,COUNTBLANK($D$15:F$15)+1,FALSE)</f>
        <v>0</v>
      </c>
      <c r="W1106" s="3">
        <f t="array" ref="W1106">INDEX($AF$3:$CM$62,MATCH($S1106,$AE$3:$AE$62,0),MATCH(W$1&amp;$R1106,$AF$1:$CM$1&amp;$AF$2:$CM$2,0))*VLOOKUP($Q1106,$C$17:$M$20,COUNTBLANK($D$15:G$15)+1,FALSE)</f>
        <v>96</v>
      </c>
      <c r="X1106" s="3">
        <f t="array" ref="X1106">INDEX($AF$3:$CM$62,MATCH($S1106,$AE$3:$AE$62,0),MATCH(X$1&amp;$R1106,$AF$1:$CM$1&amp;$AF$2:$CM$2,0))*VLOOKUP($Q1106,$C$17:$M$20,COUNTBLANK($D$15:H$15)+1,FALSE)</f>
        <v>0</v>
      </c>
      <c r="Y1106" s="3">
        <f t="array" ref="Y1106">INDEX($AF$3:$CM$62,MATCH($S1106,$AE$3:$AE$62,0),MATCH(Y$1&amp;$R1106,$AF$1:$CM$1&amp;$AF$2:$CM$2,0))*VLOOKUP($Q1106,$C$17:$M$20,COUNTBLANK($D$15:I$15)+1,FALSE)</f>
        <v>0</v>
      </c>
      <c r="Z1106" s="3">
        <f t="array" ref="Z1106">INDEX($AF$3:$CM$62,MATCH($S1106,$AE$3:$AE$62,0),MATCH(Z$1&amp;$R1106,$AF$1:$CM$1&amp;$AF$2:$CM$2,0))*VLOOKUP($Q1106,$C$17:$M$20,COUNTBLANK($D$15:J$15)+1,FALSE)</f>
        <v>0</v>
      </c>
      <c r="AA1106" s="3">
        <f t="array" ref="AA1106">INDEX($AF$3:$CM$62,MATCH($S1106,$AE$3:$AE$62,0),MATCH(AA$1&amp;$R1106,$AF$1:$CM$1&amp;$AF$2:$CM$2,0))*VLOOKUP($Q1106,$C$17:$M$20,COUNTBLANK($D$15:K$15)+1,FALSE)</f>
        <v>0</v>
      </c>
      <c r="AB1106" s="3">
        <f t="array" ref="AB1106">INDEX($AF$3:$CM$62,MATCH($S1106,$AE$3:$AE$62,0),MATCH(AB$1&amp;$R1106,$AF$1:$CM$1&amp;$AF$2:$CM$2,0))*VLOOKUP($Q1106,$C$17:$M$20,COUNTBLANK($D$15:L$15)+1,FALSE)</f>
        <v>5.0000000000000001E-3</v>
      </c>
      <c r="AC1106" s="3">
        <f t="array" ref="AC1106">INDEX($AF$3:$CM$62,MATCH($S1106,$AE$3:$AE$62,0),MATCH(AC$1&amp;$R1106,$AF$1:$CM$1&amp;$AF$2:$CM$2,0))*VLOOKUP($Q1106,$C$17:$M$20,COUNTBLANK($D$15:M$15)+1,FALSE)</f>
        <v>0.01</v>
      </c>
    </row>
    <row r="1107" spans="17:29" x14ac:dyDescent="0.2">
      <c r="Q1107" t="s">
        <v>422</v>
      </c>
      <c r="R1107">
        <f t="shared" si="159"/>
        <v>1</v>
      </c>
      <c r="S1107">
        <f t="shared" si="160"/>
        <v>25</v>
      </c>
      <c r="T1107" s="3">
        <f t="array" ref="T1107">INDEX($AF$3:$CM$62,MATCH($S1107,$AE$3:$AE$62,0),MATCH(T$1&amp;$R1107,$AF$1:$CM$1&amp;$AF$2:$CM$2,0))*VLOOKUP($Q1107,$C$17:$M$20,COUNTBLANK($D$15:D$15)+1,FALSE)</f>
        <v>50</v>
      </c>
      <c r="U1107" s="3">
        <f t="array" ref="U1107">INDEX($AF$3:$CM$62,MATCH($S1107,$AE$3:$AE$62,0),MATCH(U$1&amp;$R1107,$AF$1:$CM$1&amp;$AF$2:$CM$2,0))*VLOOKUP($Q1107,$C$17:$M$20,COUNTBLANK($D$15:E$15)+1,FALSE)</f>
        <v>0</v>
      </c>
      <c r="V1107" s="3">
        <f t="array" ref="V1107">INDEX($AF$3:$CM$62,MATCH($S1107,$AE$3:$AE$62,0),MATCH(V$1&amp;$R1107,$AF$1:$CM$1&amp;$AF$2:$CM$2,0))*VLOOKUP($Q1107,$C$17:$M$20,COUNTBLANK($D$15:F$15)+1,FALSE)</f>
        <v>0</v>
      </c>
      <c r="W1107" s="3">
        <f t="array" ref="W1107">INDEX($AF$3:$CM$62,MATCH($S1107,$AE$3:$AE$62,0),MATCH(W$1&amp;$R1107,$AF$1:$CM$1&amp;$AF$2:$CM$2,0))*VLOOKUP($Q1107,$C$17:$M$20,COUNTBLANK($D$15:G$15)+1,FALSE)</f>
        <v>100</v>
      </c>
      <c r="X1107" s="3">
        <f t="array" ref="X1107">INDEX($AF$3:$CM$62,MATCH($S1107,$AE$3:$AE$62,0),MATCH(X$1&amp;$R1107,$AF$1:$CM$1&amp;$AF$2:$CM$2,0))*VLOOKUP($Q1107,$C$17:$M$20,COUNTBLANK($D$15:H$15)+1,FALSE)</f>
        <v>0</v>
      </c>
      <c r="Y1107" s="3">
        <f t="array" ref="Y1107">INDEX($AF$3:$CM$62,MATCH($S1107,$AE$3:$AE$62,0),MATCH(Y$1&amp;$R1107,$AF$1:$CM$1&amp;$AF$2:$CM$2,0))*VLOOKUP($Q1107,$C$17:$M$20,COUNTBLANK($D$15:I$15)+1,FALSE)</f>
        <v>0</v>
      </c>
      <c r="Z1107" s="3">
        <f t="array" ref="Z1107">INDEX($AF$3:$CM$62,MATCH($S1107,$AE$3:$AE$62,0),MATCH(Z$1&amp;$R1107,$AF$1:$CM$1&amp;$AF$2:$CM$2,0))*VLOOKUP($Q1107,$C$17:$M$20,COUNTBLANK($D$15:J$15)+1,FALSE)</f>
        <v>0</v>
      </c>
      <c r="AA1107" s="3">
        <f t="array" ref="AA1107">INDEX($AF$3:$CM$62,MATCH($S1107,$AE$3:$AE$62,0),MATCH(AA$1&amp;$R1107,$AF$1:$CM$1&amp;$AF$2:$CM$2,0))*VLOOKUP($Q1107,$C$17:$M$20,COUNTBLANK($D$15:K$15)+1,FALSE)</f>
        <v>0</v>
      </c>
      <c r="AB1107" s="3">
        <f t="array" ref="AB1107">INDEX($AF$3:$CM$62,MATCH($S1107,$AE$3:$AE$62,0),MATCH(AB$1&amp;$R1107,$AF$1:$CM$1&amp;$AF$2:$CM$2,0))*VLOOKUP($Q1107,$C$17:$M$20,COUNTBLANK($D$15:L$15)+1,FALSE)</f>
        <v>5.0000000000000001E-3</v>
      </c>
      <c r="AC1107" s="3">
        <f t="array" ref="AC1107">INDEX($AF$3:$CM$62,MATCH($S1107,$AE$3:$AE$62,0),MATCH(AC$1&amp;$R1107,$AF$1:$CM$1&amp;$AF$2:$CM$2,0))*VLOOKUP($Q1107,$C$17:$M$20,COUNTBLANK($D$15:M$15)+1,FALSE)</f>
        <v>0.01</v>
      </c>
    </row>
    <row r="1108" spans="17:29" x14ac:dyDescent="0.2">
      <c r="Q1108" t="s">
        <v>422</v>
      </c>
      <c r="R1108">
        <f t="shared" si="159"/>
        <v>1</v>
      </c>
      <c r="S1108">
        <f t="shared" si="160"/>
        <v>26</v>
      </c>
      <c r="T1108" s="3">
        <f t="array" ref="T1108">INDEX($AF$3:$CM$62,MATCH($S1108,$AE$3:$AE$62,0),MATCH(T$1&amp;$R1108,$AF$1:$CM$1&amp;$AF$2:$CM$2,0))*VLOOKUP($Q1108,$C$17:$M$20,COUNTBLANK($D$15:D$15)+1,FALSE)</f>
        <v>52</v>
      </c>
      <c r="U1108" s="3">
        <f t="array" ref="U1108">INDEX($AF$3:$CM$62,MATCH($S1108,$AE$3:$AE$62,0),MATCH(U$1&amp;$R1108,$AF$1:$CM$1&amp;$AF$2:$CM$2,0))*VLOOKUP($Q1108,$C$17:$M$20,COUNTBLANK($D$15:E$15)+1,FALSE)</f>
        <v>0</v>
      </c>
      <c r="V1108" s="3">
        <f t="array" ref="V1108">INDEX($AF$3:$CM$62,MATCH($S1108,$AE$3:$AE$62,0),MATCH(V$1&amp;$R1108,$AF$1:$CM$1&amp;$AF$2:$CM$2,0))*VLOOKUP($Q1108,$C$17:$M$20,COUNTBLANK($D$15:F$15)+1,FALSE)</f>
        <v>0</v>
      </c>
      <c r="W1108" s="3">
        <f t="array" ref="W1108">INDEX($AF$3:$CM$62,MATCH($S1108,$AE$3:$AE$62,0),MATCH(W$1&amp;$R1108,$AF$1:$CM$1&amp;$AF$2:$CM$2,0))*VLOOKUP($Q1108,$C$17:$M$20,COUNTBLANK($D$15:G$15)+1,FALSE)</f>
        <v>104</v>
      </c>
      <c r="X1108" s="3">
        <f t="array" ref="X1108">INDEX($AF$3:$CM$62,MATCH($S1108,$AE$3:$AE$62,0),MATCH(X$1&amp;$R1108,$AF$1:$CM$1&amp;$AF$2:$CM$2,0))*VLOOKUP($Q1108,$C$17:$M$20,COUNTBLANK($D$15:H$15)+1,FALSE)</f>
        <v>0</v>
      </c>
      <c r="Y1108" s="3">
        <f t="array" ref="Y1108">INDEX($AF$3:$CM$62,MATCH($S1108,$AE$3:$AE$62,0),MATCH(Y$1&amp;$R1108,$AF$1:$CM$1&amp;$AF$2:$CM$2,0))*VLOOKUP($Q1108,$C$17:$M$20,COUNTBLANK($D$15:I$15)+1,FALSE)</f>
        <v>0</v>
      </c>
      <c r="Z1108" s="3">
        <f t="array" ref="Z1108">INDEX($AF$3:$CM$62,MATCH($S1108,$AE$3:$AE$62,0),MATCH(Z$1&amp;$R1108,$AF$1:$CM$1&amp;$AF$2:$CM$2,0))*VLOOKUP($Q1108,$C$17:$M$20,COUNTBLANK($D$15:J$15)+1,FALSE)</f>
        <v>0</v>
      </c>
      <c r="AA1108" s="3">
        <f t="array" ref="AA1108">INDEX($AF$3:$CM$62,MATCH($S1108,$AE$3:$AE$62,0),MATCH(AA$1&amp;$R1108,$AF$1:$CM$1&amp;$AF$2:$CM$2,0))*VLOOKUP($Q1108,$C$17:$M$20,COUNTBLANK($D$15:K$15)+1,FALSE)</f>
        <v>0</v>
      </c>
      <c r="AB1108" s="3">
        <f t="array" ref="AB1108">INDEX($AF$3:$CM$62,MATCH($S1108,$AE$3:$AE$62,0),MATCH(AB$1&amp;$R1108,$AF$1:$CM$1&amp;$AF$2:$CM$2,0))*VLOOKUP($Q1108,$C$17:$M$20,COUNTBLANK($D$15:L$15)+1,FALSE)</f>
        <v>5.0000000000000001E-3</v>
      </c>
      <c r="AC1108" s="3">
        <f t="array" ref="AC1108">INDEX($AF$3:$CM$62,MATCH($S1108,$AE$3:$AE$62,0),MATCH(AC$1&amp;$R1108,$AF$1:$CM$1&amp;$AF$2:$CM$2,0))*VLOOKUP($Q1108,$C$17:$M$20,COUNTBLANK($D$15:M$15)+1,FALSE)</f>
        <v>0.01</v>
      </c>
    </row>
    <row r="1109" spans="17:29" x14ac:dyDescent="0.2">
      <c r="Q1109" t="s">
        <v>422</v>
      </c>
      <c r="R1109">
        <f t="shared" si="159"/>
        <v>1</v>
      </c>
      <c r="S1109">
        <f t="shared" si="160"/>
        <v>27</v>
      </c>
      <c r="T1109" s="3">
        <f t="array" ref="T1109">INDEX($AF$3:$CM$62,MATCH($S1109,$AE$3:$AE$62,0),MATCH(T$1&amp;$R1109,$AF$1:$CM$1&amp;$AF$2:$CM$2,0))*VLOOKUP($Q1109,$C$17:$M$20,COUNTBLANK($D$15:D$15)+1,FALSE)</f>
        <v>54</v>
      </c>
      <c r="U1109" s="3">
        <f t="array" ref="U1109">INDEX($AF$3:$CM$62,MATCH($S1109,$AE$3:$AE$62,0),MATCH(U$1&amp;$R1109,$AF$1:$CM$1&amp;$AF$2:$CM$2,0))*VLOOKUP($Q1109,$C$17:$M$20,COUNTBLANK($D$15:E$15)+1,FALSE)</f>
        <v>0</v>
      </c>
      <c r="V1109" s="3">
        <f t="array" ref="V1109">INDEX($AF$3:$CM$62,MATCH($S1109,$AE$3:$AE$62,0),MATCH(V$1&amp;$R1109,$AF$1:$CM$1&amp;$AF$2:$CM$2,0))*VLOOKUP($Q1109,$C$17:$M$20,COUNTBLANK($D$15:F$15)+1,FALSE)</f>
        <v>0</v>
      </c>
      <c r="W1109" s="3">
        <f t="array" ref="W1109">INDEX($AF$3:$CM$62,MATCH($S1109,$AE$3:$AE$62,0),MATCH(W$1&amp;$R1109,$AF$1:$CM$1&amp;$AF$2:$CM$2,0))*VLOOKUP($Q1109,$C$17:$M$20,COUNTBLANK($D$15:G$15)+1,FALSE)</f>
        <v>108</v>
      </c>
      <c r="X1109" s="3">
        <f t="array" ref="X1109">INDEX($AF$3:$CM$62,MATCH($S1109,$AE$3:$AE$62,0),MATCH(X$1&amp;$R1109,$AF$1:$CM$1&amp;$AF$2:$CM$2,0))*VLOOKUP($Q1109,$C$17:$M$20,COUNTBLANK($D$15:H$15)+1,FALSE)</f>
        <v>0</v>
      </c>
      <c r="Y1109" s="3">
        <f t="array" ref="Y1109">INDEX($AF$3:$CM$62,MATCH($S1109,$AE$3:$AE$62,0),MATCH(Y$1&amp;$R1109,$AF$1:$CM$1&amp;$AF$2:$CM$2,0))*VLOOKUP($Q1109,$C$17:$M$20,COUNTBLANK($D$15:I$15)+1,FALSE)</f>
        <v>0</v>
      </c>
      <c r="Z1109" s="3">
        <f t="array" ref="Z1109">INDEX($AF$3:$CM$62,MATCH($S1109,$AE$3:$AE$62,0),MATCH(Z$1&amp;$R1109,$AF$1:$CM$1&amp;$AF$2:$CM$2,0))*VLOOKUP($Q1109,$C$17:$M$20,COUNTBLANK($D$15:J$15)+1,FALSE)</f>
        <v>0</v>
      </c>
      <c r="AA1109" s="3">
        <f t="array" ref="AA1109">INDEX($AF$3:$CM$62,MATCH($S1109,$AE$3:$AE$62,0),MATCH(AA$1&amp;$R1109,$AF$1:$CM$1&amp;$AF$2:$CM$2,0))*VLOOKUP($Q1109,$C$17:$M$20,COUNTBLANK($D$15:K$15)+1,FALSE)</f>
        <v>0</v>
      </c>
      <c r="AB1109" s="3">
        <f t="array" ref="AB1109">INDEX($AF$3:$CM$62,MATCH($S1109,$AE$3:$AE$62,0),MATCH(AB$1&amp;$R1109,$AF$1:$CM$1&amp;$AF$2:$CM$2,0))*VLOOKUP($Q1109,$C$17:$M$20,COUNTBLANK($D$15:L$15)+1,FALSE)</f>
        <v>5.0000000000000001E-3</v>
      </c>
      <c r="AC1109" s="3">
        <f t="array" ref="AC1109">INDEX($AF$3:$CM$62,MATCH($S1109,$AE$3:$AE$62,0),MATCH(AC$1&amp;$R1109,$AF$1:$CM$1&amp;$AF$2:$CM$2,0))*VLOOKUP($Q1109,$C$17:$M$20,COUNTBLANK($D$15:M$15)+1,FALSE)</f>
        <v>0.01</v>
      </c>
    </row>
    <row r="1110" spans="17:29" x14ac:dyDescent="0.2">
      <c r="Q1110" t="s">
        <v>422</v>
      </c>
      <c r="R1110">
        <f t="shared" si="159"/>
        <v>1</v>
      </c>
      <c r="S1110">
        <f t="shared" si="160"/>
        <v>28</v>
      </c>
      <c r="T1110" s="3">
        <f t="array" ref="T1110">INDEX($AF$3:$CM$62,MATCH($S1110,$AE$3:$AE$62,0),MATCH(T$1&amp;$R1110,$AF$1:$CM$1&amp;$AF$2:$CM$2,0))*VLOOKUP($Q1110,$C$17:$M$20,COUNTBLANK($D$15:D$15)+1,FALSE)</f>
        <v>56</v>
      </c>
      <c r="U1110" s="3">
        <f t="array" ref="U1110">INDEX($AF$3:$CM$62,MATCH($S1110,$AE$3:$AE$62,0),MATCH(U$1&amp;$R1110,$AF$1:$CM$1&amp;$AF$2:$CM$2,0))*VLOOKUP($Q1110,$C$17:$M$20,COUNTBLANK($D$15:E$15)+1,FALSE)</f>
        <v>0</v>
      </c>
      <c r="V1110" s="3">
        <f t="array" ref="V1110">INDEX($AF$3:$CM$62,MATCH($S1110,$AE$3:$AE$62,0),MATCH(V$1&amp;$R1110,$AF$1:$CM$1&amp;$AF$2:$CM$2,0))*VLOOKUP($Q1110,$C$17:$M$20,COUNTBLANK($D$15:F$15)+1,FALSE)</f>
        <v>0</v>
      </c>
      <c r="W1110" s="3">
        <f t="array" ref="W1110">INDEX($AF$3:$CM$62,MATCH($S1110,$AE$3:$AE$62,0),MATCH(W$1&amp;$R1110,$AF$1:$CM$1&amp;$AF$2:$CM$2,0))*VLOOKUP($Q1110,$C$17:$M$20,COUNTBLANK($D$15:G$15)+1,FALSE)</f>
        <v>112</v>
      </c>
      <c r="X1110" s="3">
        <f t="array" ref="X1110">INDEX($AF$3:$CM$62,MATCH($S1110,$AE$3:$AE$62,0),MATCH(X$1&amp;$R1110,$AF$1:$CM$1&amp;$AF$2:$CM$2,0))*VLOOKUP($Q1110,$C$17:$M$20,COUNTBLANK($D$15:H$15)+1,FALSE)</f>
        <v>0</v>
      </c>
      <c r="Y1110" s="3">
        <f t="array" ref="Y1110">INDEX($AF$3:$CM$62,MATCH($S1110,$AE$3:$AE$62,0),MATCH(Y$1&amp;$R1110,$AF$1:$CM$1&amp;$AF$2:$CM$2,0))*VLOOKUP($Q1110,$C$17:$M$20,COUNTBLANK($D$15:I$15)+1,FALSE)</f>
        <v>0</v>
      </c>
      <c r="Z1110" s="3">
        <f t="array" ref="Z1110">INDEX($AF$3:$CM$62,MATCH($S1110,$AE$3:$AE$62,0),MATCH(Z$1&amp;$R1110,$AF$1:$CM$1&amp;$AF$2:$CM$2,0))*VLOOKUP($Q1110,$C$17:$M$20,COUNTBLANK($D$15:J$15)+1,FALSE)</f>
        <v>0</v>
      </c>
      <c r="AA1110" s="3">
        <f t="array" ref="AA1110">INDEX($AF$3:$CM$62,MATCH($S1110,$AE$3:$AE$62,0),MATCH(AA$1&amp;$R1110,$AF$1:$CM$1&amp;$AF$2:$CM$2,0))*VLOOKUP($Q1110,$C$17:$M$20,COUNTBLANK($D$15:K$15)+1,FALSE)</f>
        <v>0</v>
      </c>
      <c r="AB1110" s="3">
        <f t="array" ref="AB1110">INDEX($AF$3:$CM$62,MATCH($S1110,$AE$3:$AE$62,0),MATCH(AB$1&amp;$R1110,$AF$1:$CM$1&amp;$AF$2:$CM$2,0))*VLOOKUP($Q1110,$C$17:$M$20,COUNTBLANK($D$15:L$15)+1,FALSE)</f>
        <v>5.0000000000000001E-3</v>
      </c>
      <c r="AC1110" s="3">
        <f t="array" ref="AC1110">INDEX($AF$3:$CM$62,MATCH($S1110,$AE$3:$AE$62,0),MATCH(AC$1&amp;$R1110,$AF$1:$CM$1&amp;$AF$2:$CM$2,0))*VLOOKUP($Q1110,$C$17:$M$20,COUNTBLANK($D$15:M$15)+1,FALSE)</f>
        <v>0.01</v>
      </c>
    </row>
    <row r="1111" spans="17:29" x14ac:dyDescent="0.2">
      <c r="Q1111" t="s">
        <v>422</v>
      </c>
      <c r="R1111">
        <f t="shared" si="159"/>
        <v>1</v>
      </c>
      <c r="S1111">
        <f t="shared" si="160"/>
        <v>29</v>
      </c>
      <c r="T1111" s="3">
        <f t="array" ref="T1111">INDEX($AF$3:$CM$62,MATCH($S1111,$AE$3:$AE$62,0),MATCH(T$1&amp;$R1111,$AF$1:$CM$1&amp;$AF$2:$CM$2,0))*VLOOKUP($Q1111,$C$17:$M$20,COUNTBLANK($D$15:D$15)+1,FALSE)</f>
        <v>58</v>
      </c>
      <c r="U1111" s="3">
        <f t="array" ref="U1111">INDEX($AF$3:$CM$62,MATCH($S1111,$AE$3:$AE$62,0),MATCH(U$1&amp;$R1111,$AF$1:$CM$1&amp;$AF$2:$CM$2,0))*VLOOKUP($Q1111,$C$17:$M$20,COUNTBLANK($D$15:E$15)+1,FALSE)</f>
        <v>0</v>
      </c>
      <c r="V1111" s="3">
        <f t="array" ref="V1111">INDEX($AF$3:$CM$62,MATCH($S1111,$AE$3:$AE$62,0),MATCH(V$1&amp;$R1111,$AF$1:$CM$1&amp;$AF$2:$CM$2,0))*VLOOKUP($Q1111,$C$17:$M$20,COUNTBLANK($D$15:F$15)+1,FALSE)</f>
        <v>0</v>
      </c>
      <c r="W1111" s="3">
        <f t="array" ref="W1111">INDEX($AF$3:$CM$62,MATCH($S1111,$AE$3:$AE$62,0),MATCH(W$1&amp;$R1111,$AF$1:$CM$1&amp;$AF$2:$CM$2,0))*VLOOKUP($Q1111,$C$17:$M$20,COUNTBLANK($D$15:G$15)+1,FALSE)</f>
        <v>116</v>
      </c>
      <c r="X1111" s="3">
        <f t="array" ref="X1111">INDEX($AF$3:$CM$62,MATCH($S1111,$AE$3:$AE$62,0),MATCH(X$1&amp;$R1111,$AF$1:$CM$1&amp;$AF$2:$CM$2,0))*VLOOKUP($Q1111,$C$17:$M$20,COUNTBLANK($D$15:H$15)+1,FALSE)</f>
        <v>0</v>
      </c>
      <c r="Y1111" s="3">
        <f t="array" ref="Y1111">INDEX($AF$3:$CM$62,MATCH($S1111,$AE$3:$AE$62,0),MATCH(Y$1&amp;$R1111,$AF$1:$CM$1&amp;$AF$2:$CM$2,0))*VLOOKUP($Q1111,$C$17:$M$20,COUNTBLANK($D$15:I$15)+1,FALSE)</f>
        <v>0</v>
      </c>
      <c r="Z1111" s="3">
        <f t="array" ref="Z1111">INDEX($AF$3:$CM$62,MATCH($S1111,$AE$3:$AE$62,0),MATCH(Z$1&amp;$R1111,$AF$1:$CM$1&amp;$AF$2:$CM$2,0))*VLOOKUP($Q1111,$C$17:$M$20,COUNTBLANK($D$15:J$15)+1,FALSE)</f>
        <v>0</v>
      </c>
      <c r="AA1111" s="3">
        <f t="array" ref="AA1111">INDEX($AF$3:$CM$62,MATCH($S1111,$AE$3:$AE$62,0),MATCH(AA$1&amp;$R1111,$AF$1:$CM$1&amp;$AF$2:$CM$2,0))*VLOOKUP($Q1111,$C$17:$M$20,COUNTBLANK($D$15:K$15)+1,FALSE)</f>
        <v>0</v>
      </c>
      <c r="AB1111" s="3">
        <f t="array" ref="AB1111">INDEX($AF$3:$CM$62,MATCH($S1111,$AE$3:$AE$62,0),MATCH(AB$1&amp;$R1111,$AF$1:$CM$1&amp;$AF$2:$CM$2,0))*VLOOKUP($Q1111,$C$17:$M$20,COUNTBLANK($D$15:L$15)+1,FALSE)</f>
        <v>5.0000000000000001E-3</v>
      </c>
      <c r="AC1111" s="3">
        <f t="array" ref="AC1111">INDEX($AF$3:$CM$62,MATCH($S1111,$AE$3:$AE$62,0),MATCH(AC$1&amp;$R1111,$AF$1:$CM$1&amp;$AF$2:$CM$2,0))*VLOOKUP($Q1111,$C$17:$M$20,COUNTBLANK($D$15:M$15)+1,FALSE)</f>
        <v>0.01</v>
      </c>
    </row>
    <row r="1112" spans="17:29" x14ac:dyDescent="0.2">
      <c r="Q1112" t="s">
        <v>422</v>
      </c>
      <c r="R1112">
        <f t="shared" si="159"/>
        <v>1</v>
      </c>
      <c r="S1112">
        <f t="shared" si="160"/>
        <v>30</v>
      </c>
      <c r="T1112" s="3">
        <f t="array" ref="T1112">INDEX($AF$3:$CM$62,MATCH($S1112,$AE$3:$AE$62,0),MATCH(T$1&amp;$R1112,$AF$1:$CM$1&amp;$AF$2:$CM$2,0))*VLOOKUP($Q1112,$C$17:$M$20,COUNTBLANK($D$15:D$15)+1,FALSE)</f>
        <v>60</v>
      </c>
      <c r="U1112" s="3">
        <f t="array" ref="U1112">INDEX($AF$3:$CM$62,MATCH($S1112,$AE$3:$AE$62,0),MATCH(U$1&amp;$R1112,$AF$1:$CM$1&amp;$AF$2:$CM$2,0))*VLOOKUP($Q1112,$C$17:$M$20,COUNTBLANK($D$15:E$15)+1,FALSE)</f>
        <v>0</v>
      </c>
      <c r="V1112" s="3">
        <f t="array" ref="V1112">INDEX($AF$3:$CM$62,MATCH($S1112,$AE$3:$AE$62,0),MATCH(V$1&amp;$R1112,$AF$1:$CM$1&amp;$AF$2:$CM$2,0))*VLOOKUP($Q1112,$C$17:$M$20,COUNTBLANK($D$15:F$15)+1,FALSE)</f>
        <v>0</v>
      </c>
      <c r="W1112" s="3">
        <f t="array" ref="W1112">INDEX($AF$3:$CM$62,MATCH($S1112,$AE$3:$AE$62,0),MATCH(W$1&amp;$R1112,$AF$1:$CM$1&amp;$AF$2:$CM$2,0))*VLOOKUP($Q1112,$C$17:$M$20,COUNTBLANK($D$15:G$15)+1,FALSE)</f>
        <v>120</v>
      </c>
      <c r="X1112" s="3">
        <f t="array" ref="X1112">INDEX($AF$3:$CM$62,MATCH($S1112,$AE$3:$AE$62,0),MATCH(X$1&amp;$R1112,$AF$1:$CM$1&amp;$AF$2:$CM$2,0))*VLOOKUP($Q1112,$C$17:$M$20,COUNTBLANK($D$15:H$15)+1,FALSE)</f>
        <v>0</v>
      </c>
      <c r="Y1112" s="3">
        <f t="array" ref="Y1112">INDEX($AF$3:$CM$62,MATCH($S1112,$AE$3:$AE$62,0),MATCH(Y$1&amp;$R1112,$AF$1:$CM$1&amp;$AF$2:$CM$2,0))*VLOOKUP($Q1112,$C$17:$M$20,COUNTBLANK($D$15:I$15)+1,FALSE)</f>
        <v>0</v>
      </c>
      <c r="Z1112" s="3">
        <f t="array" ref="Z1112">INDEX($AF$3:$CM$62,MATCH($S1112,$AE$3:$AE$62,0),MATCH(Z$1&amp;$R1112,$AF$1:$CM$1&amp;$AF$2:$CM$2,0))*VLOOKUP($Q1112,$C$17:$M$20,COUNTBLANK($D$15:J$15)+1,FALSE)</f>
        <v>0</v>
      </c>
      <c r="AA1112" s="3">
        <f t="array" ref="AA1112">INDEX($AF$3:$CM$62,MATCH($S1112,$AE$3:$AE$62,0),MATCH(AA$1&amp;$R1112,$AF$1:$CM$1&amp;$AF$2:$CM$2,0))*VLOOKUP($Q1112,$C$17:$M$20,COUNTBLANK($D$15:K$15)+1,FALSE)</f>
        <v>0</v>
      </c>
      <c r="AB1112" s="3">
        <f t="array" ref="AB1112">INDEX($AF$3:$CM$62,MATCH($S1112,$AE$3:$AE$62,0),MATCH(AB$1&amp;$R1112,$AF$1:$CM$1&amp;$AF$2:$CM$2,0))*VLOOKUP($Q1112,$C$17:$M$20,COUNTBLANK($D$15:L$15)+1,FALSE)</f>
        <v>0.01</v>
      </c>
      <c r="AC1112" s="3">
        <f t="array" ref="AC1112">INDEX($AF$3:$CM$62,MATCH($S1112,$AE$3:$AE$62,0),MATCH(AC$1&amp;$R1112,$AF$1:$CM$1&amp;$AF$2:$CM$2,0))*VLOOKUP($Q1112,$C$17:$M$20,COUNTBLANK($D$15:M$15)+1,FALSE)</f>
        <v>0.01</v>
      </c>
    </row>
    <row r="1113" spans="17:29" x14ac:dyDescent="0.2">
      <c r="Q1113" t="s">
        <v>422</v>
      </c>
      <c r="R1113">
        <f t="shared" si="159"/>
        <v>1</v>
      </c>
      <c r="S1113">
        <f t="shared" si="160"/>
        <v>31</v>
      </c>
      <c r="T1113" s="3">
        <f t="array" ref="T1113">INDEX($AF$3:$CM$62,MATCH($S1113,$AE$3:$AE$62,0),MATCH(T$1&amp;$R1113,$AF$1:$CM$1&amp;$AF$2:$CM$2,0))*VLOOKUP($Q1113,$C$17:$M$20,COUNTBLANK($D$15:D$15)+1,FALSE)</f>
        <v>62</v>
      </c>
      <c r="U1113" s="3">
        <f t="array" ref="U1113">INDEX($AF$3:$CM$62,MATCH($S1113,$AE$3:$AE$62,0),MATCH(U$1&amp;$R1113,$AF$1:$CM$1&amp;$AF$2:$CM$2,0))*VLOOKUP($Q1113,$C$17:$M$20,COUNTBLANK($D$15:E$15)+1,FALSE)</f>
        <v>0</v>
      </c>
      <c r="V1113" s="3">
        <f t="array" ref="V1113">INDEX($AF$3:$CM$62,MATCH($S1113,$AE$3:$AE$62,0),MATCH(V$1&amp;$R1113,$AF$1:$CM$1&amp;$AF$2:$CM$2,0))*VLOOKUP($Q1113,$C$17:$M$20,COUNTBLANK($D$15:F$15)+1,FALSE)</f>
        <v>0</v>
      </c>
      <c r="W1113" s="3">
        <f t="array" ref="W1113">INDEX($AF$3:$CM$62,MATCH($S1113,$AE$3:$AE$62,0),MATCH(W$1&amp;$R1113,$AF$1:$CM$1&amp;$AF$2:$CM$2,0))*VLOOKUP($Q1113,$C$17:$M$20,COUNTBLANK($D$15:G$15)+1,FALSE)</f>
        <v>124</v>
      </c>
      <c r="X1113" s="3">
        <f t="array" ref="X1113">INDEX($AF$3:$CM$62,MATCH($S1113,$AE$3:$AE$62,0),MATCH(X$1&amp;$R1113,$AF$1:$CM$1&amp;$AF$2:$CM$2,0))*VLOOKUP($Q1113,$C$17:$M$20,COUNTBLANK($D$15:H$15)+1,FALSE)</f>
        <v>0</v>
      </c>
      <c r="Y1113" s="3">
        <f t="array" ref="Y1113">INDEX($AF$3:$CM$62,MATCH($S1113,$AE$3:$AE$62,0),MATCH(Y$1&amp;$R1113,$AF$1:$CM$1&amp;$AF$2:$CM$2,0))*VLOOKUP($Q1113,$C$17:$M$20,COUNTBLANK($D$15:I$15)+1,FALSE)</f>
        <v>0</v>
      </c>
      <c r="Z1113" s="3">
        <f t="array" ref="Z1113">INDEX($AF$3:$CM$62,MATCH($S1113,$AE$3:$AE$62,0),MATCH(Z$1&amp;$R1113,$AF$1:$CM$1&amp;$AF$2:$CM$2,0))*VLOOKUP($Q1113,$C$17:$M$20,COUNTBLANK($D$15:J$15)+1,FALSE)</f>
        <v>0</v>
      </c>
      <c r="AA1113" s="3">
        <f t="array" ref="AA1113">INDEX($AF$3:$CM$62,MATCH($S1113,$AE$3:$AE$62,0),MATCH(AA$1&amp;$R1113,$AF$1:$CM$1&amp;$AF$2:$CM$2,0))*VLOOKUP($Q1113,$C$17:$M$20,COUNTBLANK($D$15:K$15)+1,FALSE)</f>
        <v>0</v>
      </c>
      <c r="AB1113" s="3">
        <f t="array" ref="AB1113">INDEX($AF$3:$CM$62,MATCH($S1113,$AE$3:$AE$62,0),MATCH(AB$1&amp;$R1113,$AF$1:$CM$1&amp;$AF$2:$CM$2,0))*VLOOKUP($Q1113,$C$17:$M$20,COUNTBLANK($D$15:L$15)+1,FALSE)</f>
        <v>0.01</v>
      </c>
      <c r="AC1113" s="3">
        <f t="array" ref="AC1113">INDEX($AF$3:$CM$62,MATCH($S1113,$AE$3:$AE$62,0),MATCH(AC$1&amp;$R1113,$AF$1:$CM$1&amp;$AF$2:$CM$2,0))*VLOOKUP($Q1113,$C$17:$M$20,COUNTBLANK($D$15:M$15)+1,FALSE)</f>
        <v>0.01</v>
      </c>
    </row>
    <row r="1114" spans="17:29" x14ac:dyDescent="0.2">
      <c r="Q1114" t="s">
        <v>422</v>
      </c>
      <c r="R1114">
        <f t="shared" si="159"/>
        <v>1</v>
      </c>
      <c r="S1114">
        <f t="shared" si="160"/>
        <v>32</v>
      </c>
      <c r="T1114" s="3">
        <f t="array" ref="T1114">INDEX($AF$3:$CM$62,MATCH($S1114,$AE$3:$AE$62,0),MATCH(T$1&amp;$R1114,$AF$1:$CM$1&amp;$AF$2:$CM$2,0))*VLOOKUP($Q1114,$C$17:$M$20,COUNTBLANK($D$15:D$15)+1,FALSE)</f>
        <v>64</v>
      </c>
      <c r="U1114" s="3">
        <f t="array" ref="U1114">INDEX($AF$3:$CM$62,MATCH($S1114,$AE$3:$AE$62,0),MATCH(U$1&amp;$R1114,$AF$1:$CM$1&amp;$AF$2:$CM$2,0))*VLOOKUP($Q1114,$C$17:$M$20,COUNTBLANK($D$15:E$15)+1,FALSE)</f>
        <v>0</v>
      </c>
      <c r="V1114" s="3">
        <f t="array" ref="V1114">INDEX($AF$3:$CM$62,MATCH($S1114,$AE$3:$AE$62,0),MATCH(V$1&amp;$R1114,$AF$1:$CM$1&amp;$AF$2:$CM$2,0))*VLOOKUP($Q1114,$C$17:$M$20,COUNTBLANK($D$15:F$15)+1,FALSE)</f>
        <v>0</v>
      </c>
      <c r="W1114" s="3">
        <f t="array" ref="W1114">INDEX($AF$3:$CM$62,MATCH($S1114,$AE$3:$AE$62,0),MATCH(W$1&amp;$R1114,$AF$1:$CM$1&amp;$AF$2:$CM$2,0))*VLOOKUP($Q1114,$C$17:$M$20,COUNTBLANK($D$15:G$15)+1,FALSE)</f>
        <v>128</v>
      </c>
      <c r="X1114" s="3">
        <f t="array" ref="X1114">INDEX($AF$3:$CM$62,MATCH($S1114,$AE$3:$AE$62,0),MATCH(X$1&amp;$R1114,$AF$1:$CM$1&amp;$AF$2:$CM$2,0))*VLOOKUP($Q1114,$C$17:$M$20,COUNTBLANK($D$15:H$15)+1,FALSE)</f>
        <v>0</v>
      </c>
      <c r="Y1114" s="3">
        <f t="array" ref="Y1114">INDEX($AF$3:$CM$62,MATCH($S1114,$AE$3:$AE$62,0),MATCH(Y$1&amp;$R1114,$AF$1:$CM$1&amp;$AF$2:$CM$2,0))*VLOOKUP($Q1114,$C$17:$M$20,COUNTBLANK($D$15:I$15)+1,FALSE)</f>
        <v>0</v>
      </c>
      <c r="Z1114" s="3">
        <f t="array" ref="Z1114">INDEX($AF$3:$CM$62,MATCH($S1114,$AE$3:$AE$62,0),MATCH(Z$1&amp;$R1114,$AF$1:$CM$1&amp;$AF$2:$CM$2,0))*VLOOKUP($Q1114,$C$17:$M$20,COUNTBLANK($D$15:J$15)+1,FALSE)</f>
        <v>0</v>
      </c>
      <c r="AA1114" s="3">
        <f t="array" ref="AA1114">INDEX($AF$3:$CM$62,MATCH($S1114,$AE$3:$AE$62,0),MATCH(AA$1&amp;$R1114,$AF$1:$CM$1&amp;$AF$2:$CM$2,0))*VLOOKUP($Q1114,$C$17:$M$20,COUNTBLANK($D$15:K$15)+1,FALSE)</f>
        <v>0</v>
      </c>
      <c r="AB1114" s="3">
        <f t="array" ref="AB1114">INDEX($AF$3:$CM$62,MATCH($S1114,$AE$3:$AE$62,0),MATCH(AB$1&amp;$R1114,$AF$1:$CM$1&amp;$AF$2:$CM$2,0))*VLOOKUP($Q1114,$C$17:$M$20,COUNTBLANK($D$15:L$15)+1,FALSE)</f>
        <v>0.01</v>
      </c>
      <c r="AC1114" s="3">
        <f t="array" ref="AC1114">INDEX($AF$3:$CM$62,MATCH($S1114,$AE$3:$AE$62,0),MATCH(AC$1&amp;$R1114,$AF$1:$CM$1&amp;$AF$2:$CM$2,0))*VLOOKUP($Q1114,$C$17:$M$20,COUNTBLANK($D$15:M$15)+1,FALSE)</f>
        <v>0.01</v>
      </c>
    </row>
    <row r="1115" spans="17:29" x14ac:dyDescent="0.2">
      <c r="Q1115" t="s">
        <v>422</v>
      </c>
      <c r="R1115">
        <f t="shared" si="159"/>
        <v>1</v>
      </c>
      <c r="S1115">
        <f t="shared" si="160"/>
        <v>33</v>
      </c>
      <c r="T1115" s="3">
        <f t="array" ref="T1115">INDEX($AF$3:$CM$62,MATCH($S1115,$AE$3:$AE$62,0),MATCH(T$1&amp;$R1115,$AF$1:$CM$1&amp;$AF$2:$CM$2,0))*VLOOKUP($Q1115,$C$17:$M$20,COUNTBLANK($D$15:D$15)+1,FALSE)</f>
        <v>66</v>
      </c>
      <c r="U1115" s="3">
        <f t="array" ref="U1115">INDEX($AF$3:$CM$62,MATCH($S1115,$AE$3:$AE$62,0),MATCH(U$1&amp;$R1115,$AF$1:$CM$1&amp;$AF$2:$CM$2,0))*VLOOKUP($Q1115,$C$17:$M$20,COUNTBLANK($D$15:E$15)+1,FALSE)</f>
        <v>0</v>
      </c>
      <c r="V1115" s="3">
        <f t="array" ref="V1115">INDEX($AF$3:$CM$62,MATCH($S1115,$AE$3:$AE$62,0),MATCH(V$1&amp;$R1115,$AF$1:$CM$1&amp;$AF$2:$CM$2,0))*VLOOKUP($Q1115,$C$17:$M$20,COUNTBLANK($D$15:F$15)+1,FALSE)</f>
        <v>0</v>
      </c>
      <c r="W1115" s="3">
        <f t="array" ref="W1115">INDEX($AF$3:$CM$62,MATCH($S1115,$AE$3:$AE$62,0),MATCH(W$1&amp;$R1115,$AF$1:$CM$1&amp;$AF$2:$CM$2,0))*VLOOKUP($Q1115,$C$17:$M$20,COUNTBLANK($D$15:G$15)+1,FALSE)</f>
        <v>132</v>
      </c>
      <c r="X1115" s="3">
        <f t="array" ref="X1115">INDEX($AF$3:$CM$62,MATCH($S1115,$AE$3:$AE$62,0),MATCH(X$1&amp;$R1115,$AF$1:$CM$1&amp;$AF$2:$CM$2,0))*VLOOKUP($Q1115,$C$17:$M$20,COUNTBLANK($D$15:H$15)+1,FALSE)</f>
        <v>0</v>
      </c>
      <c r="Y1115" s="3">
        <f t="array" ref="Y1115">INDEX($AF$3:$CM$62,MATCH($S1115,$AE$3:$AE$62,0),MATCH(Y$1&amp;$R1115,$AF$1:$CM$1&amp;$AF$2:$CM$2,0))*VLOOKUP($Q1115,$C$17:$M$20,COUNTBLANK($D$15:I$15)+1,FALSE)</f>
        <v>0</v>
      </c>
      <c r="Z1115" s="3">
        <f t="array" ref="Z1115">INDEX($AF$3:$CM$62,MATCH($S1115,$AE$3:$AE$62,0),MATCH(Z$1&amp;$R1115,$AF$1:$CM$1&amp;$AF$2:$CM$2,0))*VLOOKUP($Q1115,$C$17:$M$20,COUNTBLANK($D$15:J$15)+1,FALSE)</f>
        <v>0</v>
      </c>
      <c r="AA1115" s="3">
        <f t="array" ref="AA1115">INDEX($AF$3:$CM$62,MATCH($S1115,$AE$3:$AE$62,0),MATCH(AA$1&amp;$R1115,$AF$1:$CM$1&amp;$AF$2:$CM$2,0))*VLOOKUP($Q1115,$C$17:$M$20,COUNTBLANK($D$15:K$15)+1,FALSE)</f>
        <v>0</v>
      </c>
      <c r="AB1115" s="3">
        <f t="array" ref="AB1115">INDEX($AF$3:$CM$62,MATCH($S1115,$AE$3:$AE$62,0),MATCH(AB$1&amp;$R1115,$AF$1:$CM$1&amp;$AF$2:$CM$2,0))*VLOOKUP($Q1115,$C$17:$M$20,COUNTBLANK($D$15:L$15)+1,FALSE)</f>
        <v>0.01</v>
      </c>
      <c r="AC1115" s="3">
        <f t="array" ref="AC1115">INDEX($AF$3:$CM$62,MATCH($S1115,$AE$3:$AE$62,0),MATCH(AC$1&amp;$R1115,$AF$1:$CM$1&amp;$AF$2:$CM$2,0))*VLOOKUP($Q1115,$C$17:$M$20,COUNTBLANK($D$15:M$15)+1,FALSE)</f>
        <v>0.01</v>
      </c>
    </row>
    <row r="1116" spans="17:29" x14ac:dyDescent="0.2">
      <c r="Q1116" t="s">
        <v>422</v>
      </c>
      <c r="R1116">
        <f t="shared" si="159"/>
        <v>1</v>
      </c>
      <c r="S1116">
        <f t="shared" si="160"/>
        <v>34</v>
      </c>
      <c r="T1116" s="3">
        <f t="array" ref="T1116">INDEX($AF$3:$CM$62,MATCH($S1116,$AE$3:$AE$62,0),MATCH(T$1&amp;$R1116,$AF$1:$CM$1&amp;$AF$2:$CM$2,0))*VLOOKUP($Q1116,$C$17:$M$20,COUNTBLANK($D$15:D$15)+1,FALSE)</f>
        <v>68</v>
      </c>
      <c r="U1116" s="3">
        <f t="array" ref="U1116">INDEX($AF$3:$CM$62,MATCH($S1116,$AE$3:$AE$62,0),MATCH(U$1&amp;$R1116,$AF$1:$CM$1&amp;$AF$2:$CM$2,0))*VLOOKUP($Q1116,$C$17:$M$20,COUNTBLANK($D$15:E$15)+1,FALSE)</f>
        <v>0</v>
      </c>
      <c r="V1116" s="3">
        <f t="array" ref="V1116">INDEX($AF$3:$CM$62,MATCH($S1116,$AE$3:$AE$62,0),MATCH(V$1&amp;$R1116,$AF$1:$CM$1&amp;$AF$2:$CM$2,0))*VLOOKUP($Q1116,$C$17:$M$20,COUNTBLANK($D$15:F$15)+1,FALSE)</f>
        <v>0</v>
      </c>
      <c r="W1116" s="3">
        <f t="array" ref="W1116">INDEX($AF$3:$CM$62,MATCH($S1116,$AE$3:$AE$62,0),MATCH(W$1&amp;$R1116,$AF$1:$CM$1&amp;$AF$2:$CM$2,0))*VLOOKUP($Q1116,$C$17:$M$20,COUNTBLANK($D$15:G$15)+1,FALSE)</f>
        <v>136</v>
      </c>
      <c r="X1116" s="3">
        <f t="array" ref="X1116">INDEX($AF$3:$CM$62,MATCH($S1116,$AE$3:$AE$62,0),MATCH(X$1&amp;$R1116,$AF$1:$CM$1&amp;$AF$2:$CM$2,0))*VLOOKUP($Q1116,$C$17:$M$20,COUNTBLANK($D$15:H$15)+1,FALSE)</f>
        <v>0</v>
      </c>
      <c r="Y1116" s="3">
        <f t="array" ref="Y1116">INDEX($AF$3:$CM$62,MATCH($S1116,$AE$3:$AE$62,0),MATCH(Y$1&amp;$R1116,$AF$1:$CM$1&amp;$AF$2:$CM$2,0))*VLOOKUP($Q1116,$C$17:$M$20,COUNTBLANK($D$15:I$15)+1,FALSE)</f>
        <v>0</v>
      </c>
      <c r="Z1116" s="3">
        <f t="array" ref="Z1116">INDEX($AF$3:$CM$62,MATCH($S1116,$AE$3:$AE$62,0),MATCH(Z$1&amp;$R1116,$AF$1:$CM$1&amp;$AF$2:$CM$2,0))*VLOOKUP($Q1116,$C$17:$M$20,COUNTBLANK($D$15:J$15)+1,FALSE)</f>
        <v>0</v>
      </c>
      <c r="AA1116" s="3">
        <f t="array" ref="AA1116">INDEX($AF$3:$CM$62,MATCH($S1116,$AE$3:$AE$62,0),MATCH(AA$1&amp;$R1116,$AF$1:$CM$1&amp;$AF$2:$CM$2,0))*VLOOKUP($Q1116,$C$17:$M$20,COUNTBLANK($D$15:K$15)+1,FALSE)</f>
        <v>0</v>
      </c>
      <c r="AB1116" s="3">
        <f t="array" ref="AB1116">INDEX($AF$3:$CM$62,MATCH($S1116,$AE$3:$AE$62,0),MATCH(AB$1&amp;$R1116,$AF$1:$CM$1&amp;$AF$2:$CM$2,0))*VLOOKUP($Q1116,$C$17:$M$20,COUNTBLANK($D$15:L$15)+1,FALSE)</f>
        <v>0.01</v>
      </c>
      <c r="AC1116" s="3">
        <f t="array" ref="AC1116">INDEX($AF$3:$CM$62,MATCH($S1116,$AE$3:$AE$62,0),MATCH(AC$1&amp;$R1116,$AF$1:$CM$1&amp;$AF$2:$CM$2,0))*VLOOKUP($Q1116,$C$17:$M$20,COUNTBLANK($D$15:M$15)+1,FALSE)</f>
        <v>0.01</v>
      </c>
    </row>
    <row r="1117" spans="17:29" x14ac:dyDescent="0.2">
      <c r="Q1117" t="s">
        <v>422</v>
      </c>
      <c r="R1117">
        <f t="shared" si="159"/>
        <v>1</v>
      </c>
      <c r="S1117">
        <f t="shared" si="160"/>
        <v>35</v>
      </c>
      <c r="T1117" s="3">
        <f t="array" ref="T1117">INDEX($AF$3:$CM$62,MATCH($S1117,$AE$3:$AE$62,0),MATCH(T$1&amp;$R1117,$AF$1:$CM$1&amp;$AF$2:$CM$2,0))*VLOOKUP($Q1117,$C$17:$M$20,COUNTBLANK($D$15:D$15)+1,FALSE)</f>
        <v>70</v>
      </c>
      <c r="U1117" s="3">
        <f t="array" ref="U1117">INDEX($AF$3:$CM$62,MATCH($S1117,$AE$3:$AE$62,0),MATCH(U$1&amp;$R1117,$AF$1:$CM$1&amp;$AF$2:$CM$2,0))*VLOOKUP($Q1117,$C$17:$M$20,COUNTBLANK($D$15:E$15)+1,FALSE)</f>
        <v>0</v>
      </c>
      <c r="V1117" s="3">
        <f t="array" ref="V1117">INDEX($AF$3:$CM$62,MATCH($S1117,$AE$3:$AE$62,0),MATCH(V$1&amp;$R1117,$AF$1:$CM$1&amp;$AF$2:$CM$2,0))*VLOOKUP($Q1117,$C$17:$M$20,COUNTBLANK($D$15:F$15)+1,FALSE)</f>
        <v>0</v>
      </c>
      <c r="W1117" s="3">
        <f t="array" ref="W1117">INDEX($AF$3:$CM$62,MATCH($S1117,$AE$3:$AE$62,0),MATCH(W$1&amp;$R1117,$AF$1:$CM$1&amp;$AF$2:$CM$2,0))*VLOOKUP($Q1117,$C$17:$M$20,COUNTBLANK($D$15:G$15)+1,FALSE)</f>
        <v>140</v>
      </c>
      <c r="X1117" s="3">
        <f t="array" ref="X1117">INDEX($AF$3:$CM$62,MATCH($S1117,$AE$3:$AE$62,0),MATCH(X$1&amp;$R1117,$AF$1:$CM$1&amp;$AF$2:$CM$2,0))*VLOOKUP($Q1117,$C$17:$M$20,COUNTBLANK($D$15:H$15)+1,FALSE)</f>
        <v>0</v>
      </c>
      <c r="Y1117" s="3">
        <f t="array" ref="Y1117">INDEX($AF$3:$CM$62,MATCH($S1117,$AE$3:$AE$62,0),MATCH(Y$1&amp;$R1117,$AF$1:$CM$1&amp;$AF$2:$CM$2,0))*VLOOKUP($Q1117,$C$17:$M$20,COUNTBLANK($D$15:I$15)+1,FALSE)</f>
        <v>0</v>
      </c>
      <c r="Z1117" s="3">
        <f t="array" ref="Z1117">INDEX($AF$3:$CM$62,MATCH($S1117,$AE$3:$AE$62,0),MATCH(Z$1&amp;$R1117,$AF$1:$CM$1&amp;$AF$2:$CM$2,0))*VLOOKUP($Q1117,$C$17:$M$20,COUNTBLANK($D$15:J$15)+1,FALSE)</f>
        <v>0</v>
      </c>
      <c r="AA1117" s="3">
        <f t="array" ref="AA1117">INDEX($AF$3:$CM$62,MATCH($S1117,$AE$3:$AE$62,0),MATCH(AA$1&amp;$R1117,$AF$1:$CM$1&amp;$AF$2:$CM$2,0))*VLOOKUP($Q1117,$C$17:$M$20,COUNTBLANK($D$15:K$15)+1,FALSE)</f>
        <v>0</v>
      </c>
      <c r="AB1117" s="3">
        <f t="array" ref="AB1117">INDEX($AF$3:$CM$62,MATCH($S1117,$AE$3:$AE$62,0),MATCH(AB$1&amp;$R1117,$AF$1:$CM$1&amp;$AF$2:$CM$2,0))*VLOOKUP($Q1117,$C$17:$M$20,COUNTBLANK($D$15:L$15)+1,FALSE)</f>
        <v>0.01</v>
      </c>
      <c r="AC1117" s="3">
        <f t="array" ref="AC1117">INDEX($AF$3:$CM$62,MATCH($S1117,$AE$3:$AE$62,0),MATCH(AC$1&amp;$R1117,$AF$1:$CM$1&amp;$AF$2:$CM$2,0))*VLOOKUP($Q1117,$C$17:$M$20,COUNTBLANK($D$15:M$15)+1,FALSE)</f>
        <v>0.01</v>
      </c>
    </row>
    <row r="1118" spans="17:29" x14ac:dyDescent="0.2">
      <c r="Q1118" t="s">
        <v>422</v>
      </c>
      <c r="R1118">
        <f t="shared" si="159"/>
        <v>1</v>
      </c>
      <c r="S1118">
        <f t="shared" si="160"/>
        <v>36</v>
      </c>
      <c r="T1118" s="3">
        <f t="array" ref="T1118">INDEX($AF$3:$CM$62,MATCH($S1118,$AE$3:$AE$62,0),MATCH(T$1&amp;$R1118,$AF$1:$CM$1&amp;$AF$2:$CM$2,0))*VLOOKUP($Q1118,$C$17:$M$20,COUNTBLANK($D$15:D$15)+1,FALSE)</f>
        <v>72</v>
      </c>
      <c r="U1118" s="3">
        <f t="array" ref="U1118">INDEX($AF$3:$CM$62,MATCH($S1118,$AE$3:$AE$62,0),MATCH(U$1&amp;$R1118,$AF$1:$CM$1&amp;$AF$2:$CM$2,0))*VLOOKUP($Q1118,$C$17:$M$20,COUNTBLANK($D$15:E$15)+1,FALSE)</f>
        <v>0</v>
      </c>
      <c r="V1118" s="3">
        <f t="array" ref="V1118">INDEX($AF$3:$CM$62,MATCH($S1118,$AE$3:$AE$62,0),MATCH(V$1&amp;$R1118,$AF$1:$CM$1&amp;$AF$2:$CM$2,0))*VLOOKUP($Q1118,$C$17:$M$20,COUNTBLANK($D$15:F$15)+1,FALSE)</f>
        <v>0</v>
      </c>
      <c r="W1118" s="3">
        <f t="array" ref="W1118">INDEX($AF$3:$CM$62,MATCH($S1118,$AE$3:$AE$62,0),MATCH(W$1&amp;$R1118,$AF$1:$CM$1&amp;$AF$2:$CM$2,0))*VLOOKUP($Q1118,$C$17:$M$20,COUNTBLANK($D$15:G$15)+1,FALSE)</f>
        <v>144</v>
      </c>
      <c r="X1118" s="3">
        <f t="array" ref="X1118">INDEX($AF$3:$CM$62,MATCH($S1118,$AE$3:$AE$62,0),MATCH(X$1&amp;$R1118,$AF$1:$CM$1&amp;$AF$2:$CM$2,0))*VLOOKUP($Q1118,$C$17:$M$20,COUNTBLANK($D$15:H$15)+1,FALSE)</f>
        <v>0</v>
      </c>
      <c r="Y1118" s="3">
        <f t="array" ref="Y1118">INDEX($AF$3:$CM$62,MATCH($S1118,$AE$3:$AE$62,0),MATCH(Y$1&amp;$R1118,$AF$1:$CM$1&amp;$AF$2:$CM$2,0))*VLOOKUP($Q1118,$C$17:$M$20,COUNTBLANK($D$15:I$15)+1,FALSE)</f>
        <v>0</v>
      </c>
      <c r="Z1118" s="3">
        <f t="array" ref="Z1118">INDEX($AF$3:$CM$62,MATCH($S1118,$AE$3:$AE$62,0),MATCH(Z$1&amp;$R1118,$AF$1:$CM$1&amp;$AF$2:$CM$2,0))*VLOOKUP($Q1118,$C$17:$M$20,COUNTBLANK($D$15:J$15)+1,FALSE)</f>
        <v>0</v>
      </c>
      <c r="AA1118" s="3">
        <f t="array" ref="AA1118">INDEX($AF$3:$CM$62,MATCH($S1118,$AE$3:$AE$62,0),MATCH(AA$1&amp;$R1118,$AF$1:$CM$1&amp;$AF$2:$CM$2,0))*VLOOKUP($Q1118,$C$17:$M$20,COUNTBLANK($D$15:K$15)+1,FALSE)</f>
        <v>0</v>
      </c>
      <c r="AB1118" s="3">
        <f t="array" ref="AB1118">INDEX($AF$3:$CM$62,MATCH($S1118,$AE$3:$AE$62,0),MATCH(AB$1&amp;$R1118,$AF$1:$CM$1&amp;$AF$2:$CM$2,0))*VLOOKUP($Q1118,$C$17:$M$20,COUNTBLANK($D$15:L$15)+1,FALSE)</f>
        <v>0.01</v>
      </c>
      <c r="AC1118" s="3">
        <f t="array" ref="AC1118">INDEX($AF$3:$CM$62,MATCH($S1118,$AE$3:$AE$62,0),MATCH(AC$1&amp;$R1118,$AF$1:$CM$1&amp;$AF$2:$CM$2,0))*VLOOKUP($Q1118,$C$17:$M$20,COUNTBLANK($D$15:M$15)+1,FALSE)</f>
        <v>0.01</v>
      </c>
    </row>
    <row r="1119" spans="17:29" x14ac:dyDescent="0.2">
      <c r="Q1119" t="s">
        <v>422</v>
      </c>
      <c r="R1119">
        <f t="shared" si="159"/>
        <v>1</v>
      </c>
      <c r="S1119">
        <f t="shared" si="160"/>
        <v>37</v>
      </c>
      <c r="T1119" s="3">
        <f t="array" ref="T1119">INDEX($AF$3:$CM$62,MATCH($S1119,$AE$3:$AE$62,0),MATCH(T$1&amp;$R1119,$AF$1:$CM$1&amp;$AF$2:$CM$2,0))*VLOOKUP($Q1119,$C$17:$M$20,COUNTBLANK($D$15:D$15)+1,FALSE)</f>
        <v>74</v>
      </c>
      <c r="U1119" s="3">
        <f t="array" ref="U1119">INDEX($AF$3:$CM$62,MATCH($S1119,$AE$3:$AE$62,0),MATCH(U$1&amp;$R1119,$AF$1:$CM$1&amp;$AF$2:$CM$2,0))*VLOOKUP($Q1119,$C$17:$M$20,COUNTBLANK($D$15:E$15)+1,FALSE)</f>
        <v>0</v>
      </c>
      <c r="V1119" s="3">
        <f t="array" ref="V1119">INDEX($AF$3:$CM$62,MATCH($S1119,$AE$3:$AE$62,0),MATCH(V$1&amp;$R1119,$AF$1:$CM$1&amp;$AF$2:$CM$2,0))*VLOOKUP($Q1119,$C$17:$M$20,COUNTBLANK($D$15:F$15)+1,FALSE)</f>
        <v>0</v>
      </c>
      <c r="W1119" s="3">
        <f t="array" ref="W1119">INDEX($AF$3:$CM$62,MATCH($S1119,$AE$3:$AE$62,0),MATCH(W$1&amp;$R1119,$AF$1:$CM$1&amp;$AF$2:$CM$2,0))*VLOOKUP($Q1119,$C$17:$M$20,COUNTBLANK($D$15:G$15)+1,FALSE)</f>
        <v>148</v>
      </c>
      <c r="X1119" s="3">
        <f t="array" ref="X1119">INDEX($AF$3:$CM$62,MATCH($S1119,$AE$3:$AE$62,0),MATCH(X$1&amp;$R1119,$AF$1:$CM$1&amp;$AF$2:$CM$2,0))*VLOOKUP($Q1119,$C$17:$M$20,COUNTBLANK($D$15:H$15)+1,FALSE)</f>
        <v>0</v>
      </c>
      <c r="Y1119" s="3">
        <f t="array" ref="Y1119">INDEX($AF$3:$CM$62,MATCH($S1119,$AE$3:$AE$62,0),MATCH(Y$1&amp;$R1119,$AF$1:$CM$1&amp;$AF$2:$CM$2,0))*VLOOKUP($Q1119,$C$17:$M$20,COUNTBLANK($D$15:I$15)+1,FALSE)</f>
        <v>0</v>
      </c>
      <c r="Z1119" s="3">
        <f t="array" ref="Z1119">INDEX($AF$3:$CM$62,MATCH($S1119,$AE$3:$AE$62,0),MATCH(Z$1&amp;$R1119,$AF$1:$CM$1&amp;$AF$2:$CM$2,0))*VLOOKUP($Q1119,$C$17:$M$20,COUNTBLANK($D$15:J$15)+1,FALSE)</f>
        <v>0</v>
      </c>
      <c r="AA1119" s="3">
        <f t="array" ref="AA1119">INDEX($AF$3:$CM$62,MATCH($S1119,$AE$3:$AE$62,0),MATCH(AA$1&amp;$R1119,$AF$1:$CM$1&amp;$AF$2:$CM$2,0))*VLOOKUP($Q1119,$C$17:$M$20,COUNTBLANK($D$15:K$15)+1,FALSE)</f>
        <v>0</v>
      </c>
      <c r="AB1119" s="3">
        <f t="array" ref="AB1119">INDEX($AF$3:$CM$62,MATCH($S1119,$AE$3:$AE$62,0),MATCH(AB$1&amp;$R1119,$AF$1:$CM$1&amp;$AF$2:$CM$2,0))*VLOOKUP($Q1119,$C$17:$M$20,COUNTBLANK($D$15:L$15)+1,FALSE)</f>
        <v>0.01</v>
      </c>
      <c r="AC1119" s="3">
        <f t="array" ref="AC1119">INDEX($AF$3:$CM$62,MATCH($S1119,$AE$3:$AE$62,0),MATCH(AC$1&amp;$R1119,$AF$1:$CM$1&amp;$AF$2:$CM$2,0))*VLOOKUP($Q1119,$C$17:$M$20,COUNTBLANK($D$15:M$15)+1,FALSE)</f>
        <v>0.01</v>
      </c>
    </row>
    <row r="1120" spans="17:29" x14ac:dyDescent="0.2">
      <c r="Q1120" t="s">
        <v>422</v>
      </c>
      <c r="R1120">
        <f t="shared" si="159"/>
        <v>1</v>
      </c>
      <c r="S1120">
        <f t="shared" si="160"/>
        <v>38</v>
      </c>
      <c r="T1120" s="3">
        <f t="array" ref="T1120">INDEX($AF$3:$CM$62,MATCH($S1120,$AE$3:$AE$62,0),MATCH(T$1&amp;$R1120,$AF$1:$CM$1&amp;$AF$2:$CM$2,0))*VLOOKUP($Q1120,$C$17:$M$20,COUNTBLANK($D$15:D$15)+1,FALSE)</f>
        <v>76</v>
      </c>
      <c r="U1120" s="3">
        <f t="array" ref="U1120">INDEX($AF$3:$CM$62,MATCH($S1120,$AE$3:$AE$62,0),MATCH(U$1&amp;$R1120,$AF$1:$CM$1&amp;$AF$2:$CM$2,0))*VLOOKUP($Q1120,$C$17:$M$20,COUNTBLANK($D$15:E$15)+1,FALSE)</f>
        <v>0</v>
      </c>
      <c r="V1120" s="3">
        <f t="array" ref="V1120">INDEX($AF$3:$CM$62,MATCH($S1120,$AE$3:$AE$62,0),MATCH(V$1&amp;$R1120,$AF$1:$CM$1&amp;$AF$2:$CM$2,0))*VLOOKUP($Q1120,$C$17:$M$20,COUNTBLANK($D$15:F$15)+1,FALSE)</f>
        <v>0</v>
      </c>
      <c r="W1120" s="3">
        <f t="array" ref="W1120">INDEX($AF$3:$CM$62,MATCH($S1120,$AE$3:$AE$62,0),MATCH(W$1&amp;$R1120,$AF$1:$CM$1&amp;$AF$2:$CM$2,0))*VLOOKUP($Q1120,$C$17:$M$20,COUNTBLANK($D$15:G$15)+1,FALSE)</f>
        <v>152</v>
      </c>
      <c r="X1120" s="3">
        <f t="array" ref="X1120">INDEX($AF$3:$CM$62,MATCH($S1120,$AE$3:$AE$62,0),MATCH(X$1&amp;$R1120,$AF$1:$CM$1&amp;$AF$2:$CM$2,0))*VLOOKUP($Q1120,$C$17:$M$20,COUNTBLANK($D$15:H$15)+1,FALSE)</f>
        <v>0</v>
      </c>
      <c r="Y1120" s="3">
        <f t="array" ref="Y1120">INDEX($AF$3:$CM$62,MATCH($S1120,$AE$3:$AE$62,0),MATCH(Y$1&amp;$R1120,$AF$1:$CM$1&amp;$AF$2:$CM$2,0))*VLOOKUP($Q1120,$C$17:$M$20,COUNTBLANK($D$15:I$15)+1,FALSE)</f>
        <v>0</v>
      </c>
      <c r="Z1120" s="3">
        <f t="array" ref="Z1120">INDEX($AF$3:$CM$62,MATCH($S1120,$AE$3:$AE$62,0),MATCH(Z$1&amp;$R1120,$AF$1:$CM$1&amp;$AF$2:$CM$2,0))*VLOOKUP($Q1120,$C$17:$M$20,COUNTBLANK($D$15:J$15)+1,FALSE)</f>
        <v>0</v>
      </c>
      <c r="AA1120" s="3">
        <f t="array" ref="AA1120">INDEX($AF$3:$CM$62,MATCH($S1120,$AE$3:$AE$62,0),MATCH(AA$1&amp;$R1120,$AF$1:$CM$1&amp;$AF$2:$CM$2,0))*VLOOKUP($Q1120,$C$17:$M$20,COUNTBLANK($D$15:K$15)+1,FALSE)</f>
        <v>0</v>
      </c>
      <c r="AB1120" s="3">
        <f t="array" ref="AB1120">INDEX($AF$3:$CM$62,MATCH($S1120,$AE$3:$AE$62,0),MATCH(AB$1&amp;$R1120,$AF$1:$CM$1&amp;$AF$2:$CM$2,0))*VLOOKUP($Q1120,$C$17:$M$20,COUNTBLANK($D$15:L$15)+1,FALSE)</f>
        <v>0.01</v>
      </c>
      <c r="AC1120" s="3">
        <f t="array" ref="AC1120">INDEX($AF$3:$CM$62,MATCH($S1120,$AE$3:$AE$62,0),MATCH(AC$1&amp;$R1120,$AF$1:$CM$1&amp;$AF$2:$CM$2,0))*VLOOKUP($Q1120,$C$17:$M$20,COUNTBLANK($D$15:M$15)+1,FALSE)</f>
        <v>0.01</v>
      </c>
    </row>
    <row r="1121" spans="17:29" x14ac:dyDescent="0.2">
      <c r="Q1121" t="s">
        <v>422</v>
      </c>
      <c r="R1121">
        <f t="shared" si="159"/>
        <v>1</v>
      </c>
      <c r="S1121">
        <f t="shared" si="160"/>
        <v>39</v>
      </c>
      <c r="T1121" s="3">
        <f t="array" ref="T1121">INDEX($AF$3:$CM$62,MATCH($S1121,$AE$3:$AE$62,0),MATCH(T$1&amp;$R1121,$AF$1:$CM$1&amp;$AF$2:$CM$2,0))*VLOOKUP($Q1121,$C$17:$M$20,COUNTBLANK($D$15:D$15)+1,FALSE)</f>
        <v>78</v>
      </c>
      <c r="U1121" s="3">
        <f t="array" ref="U1121">INDEX($AF$3:$CM$62,MATCH($S1121,$AE$3:$AE$62,0),MATCH(U$1&amp;$R1121,$AF$1:$CM$1&amp;$AF$2:$CM$2,0))*VLOOKUP($Q1121,$C$17:$M$20,COUNTBLANK($D$15:E$15)+1,FALSE)</f>
        <v>0</v>
      </c>
      <c r="V1121" s="3">
        <f t="array" ref="V1121">INDEX($AF$3:$CM$62,MATCH($S1121,$AE$3:$AE$62,0),MATCH(V$1&amp;$R1121,$AF$1:$CM$1&amp;$AF$2:$CM$2,0))*VLOOKUP($Q1121,$C$17:$M$20,COUNTBLANK($D$15:F$15)+1,FALSE)</f>
        <v>0</v>
      </c>
      <c r="W1121" s="3">
        <f t="array" ref="W1121">INDEX($AF$3:$CM$62,MATCH($S1121,$AE$3:$AE$62,0),MATCH(W$1&amp;$R1121,$AF$1:$CM$1&amp;$AF$2:$CM$2,0))*VLOOKUP($Q1121,$C$17:$M$20,COUNTBLANK($D$15:G$15)+1,FALSE)</f>
        <v>156</v>
      </c>
      <c r="X1121" s="3">
        <f t="array" ref="X1121">INDEX($AF$3:$CM$62,MATCH($S1121,$AE$3:$AE$62,0),MATCH(X$1&amp;$R1121,$AF$1:$CM$1&amp;$AF$2:$CM$2,0))*VLOOKUP($Q1121,$C$17:$M$20,COUNTBLANK($D$15:H$15)+1,FALSE)</f>
        <v>0</v>
      </c>
      <c r="Y1121" s="3">
        <f t="array" ref="Y1121">INDEX($AF$3:$CM$62,MATCH($S1121,$AE$3:$AE$62,0),MATCH(Y$1&amp;$R1121,$AF$1:$CM$1&amp;$AF$2:$CM$2,0))*VLOOKUP($Q1121,$C$17:$M$20,COUNTBLANK($D$15:I$15)+1,FALSE)</f>
        <v>0</v>
      </c>
      <c r="Z1121" s="3">
        <f t="array" ref="Z1121">INDEX($AF$3:$CM$62,MATCH($S1121,$AE$3:$AE$62,0),MATCH(Z$1&amp;$R1121,$AF$1:$CM$1&amp;$AF$2:$CM$2,0))*VLOOKUP($Q1121,$C$17:$M$20,COUNTBLANK($D$15:J$15)+1,FALSE)</f>
        <v>0</v>
      </c>
      <c r="AA1121" s="3">
        <f t="array" ref="AA1121">INDEX($AF$3:$CM$62,MATCH($S1121,$AE$3:$AE$62,0),MATCH(AA$1&amp;$R1121,$AF$1:$CM$1&amp;$AF$2:$CM$2,0))*VLOOKUP($Q1121,$C$17:$M$20,COUNTBLANK($D$15:K$15)+1,FALSE)</f>
        <v>0</v>
      </c>
      <c r="AB1121" s="3">
        <f t="array" ref="AB1121">INDEX($AF$3:$CM$62,MATCH($S1121,$AE$3:$AE$62,0),MATCH(AB$1&amp;$R1121,$AF$1:$CM$1&amp;$AF$2:$CM$2,0))*VLOOKUP($Q1121,$C$17:$M$20,COUNTBLANK($D$15:L$15)+1,FALSE)</f>
        <v>0.01</v>
      </c>
      <c r="AC1121" s="3">
        <f t="array" ref="AC1121">INDEX($AF$3:$CM$62,MATCH($S1121,$AE$3:$AE$62,0),MATCH(AC$1&amp;$R1121,$AF$1:$CM$1&amp;$AF$2:$CM$2,0))*VLOOKUP($Q1121,$C$17:$M$20,COUNTBLANK($D$15:M$15)+1,FALSE)</f>
        <v>0.01</v>
      </c>
    </row>
    <row r="1122" spans="17:29" x14ac:dyDescent="0.2">
      <c r="Q1122" t="s">
        <v>422</v>
      </c>
      <c r="R1122">
        <f t="shared" si="159"/>
        <v>1</v>
      </c>
      <c r="S1122">
        <f t="shared" si="160"/>
        <v>40</v>
      </c>
      <c r="T1122" s="3">
        <f t="array" ref="T1122">INDEX($AF$3:$CM$62,MATCH($S1122,$AE$3:$AE$62,0),MATCH(T$1&amp;$R1122,$AF$1:$CM$1&amp;$AF$2:$CM$2,0))*VLOOKUP($Q1122,$C$17:$M$20,COUNTBLANK($D$15:D$15)+1,FALSE)</f>
        <v>80</v>
      </c>
      <c r="U1122" s="3">
        <f t="array" ref="U1122">INDEX($AF$3:$CM$62,MATCH($S1122,$AE$3:$AE$62,0),MATCH(U$1&amp;$R1122,$AF$1:$CM$1&amp;$AF$2:$CM$2,0))*VLOOKUP($Q1122,$C$17:$M$20,COUNTBLANK($D$15:E$15)+1,FALSE)</f>
        <v>0</v>
      </c>
      <c r="V1122" s="3">
        <f t="array" ref="V1122">INDEX($AF$3:$CM$62,MATCH($S1122,$AE$3:$AE$62,0),MATCH(V$1&amp;$R1122,$AF$1:$CM$1&amp;$AF$2:$CM$2,0))*VLOOKUP($Q1122,$C$17:$M$20,COUNTBLANK($D$15:F$15)+1,FALSE)</f>
        <v>0</v>
      </c>
      <c r="W1122" s="3">
        <f t="array" ref="W1122">INDEX($AF$3:$CM$62,MATCH($S1122,$AE$3:$AE$62,0),MATCH(W$1&amp;$R1122,$AF$1:$CM$1&amp;$AF$2:$CM$2,0))*VLOOKUP($Q1122,$C$17:$M$20,COUNTBLANK($D$15:G$15)+1,FALSE)</f>
        <v>160</v>
      </c>
      <c r="X1122" s="3">
        <f t="array" ref="X1122">INDEX($AF$3:$CM$62,MATCH($S1122,$AE$3:$AE$62,0),MATCH(X$1&amp;$R1122,$AF$1:$CM$1&amp;$AF$2:$CM$2,0))*VLOOKUP($Q1122,$C$17:$M$20,COUNTBLANK($D$15:H$15)+1,FALSE)</f>
        <v>0</v>
      </c>
      <c r="Y1122" s="3">
        <f t="array" ref="Y1122">INDEX($AF$3:$CM$62,MATCH($S1122,$AE$3:$AE$62,0),MATCH(Y$1&amp;$R1122,$AF$1:$CM$1&amp;$AF$2:$CM$2,0))*VLOOKUP($Q1122,$C$17:$M$20,COUNTBLANK($D$15:I$15)+1,FALSE)</f>
        <v>0</v>
      </c>
      <c r="Z1122" s="3">
        <f t="array" ref="Z1122">INDEX($AF$3:$CM$62,MATCH($S1122,$AE$3:$AE$62,0),MATCH(Z$1&amp;$R1122,$AF$1:$CM$1&amp;$AF$2:$CM$2,0))*VLOOKUP($Q1122,$C$17:$M$20,COUNTBLANK($D$15:J$15)+1,FALSE)</f>
        <v>0</v>
      </c>
      <c r="AA1122" s="3">
        <f t="array" ref="AA1122">INDEX($AF$3:$CM$62,MATCH($S1122,$AE$3:$AE$62,0),MATCH(AA$1&amp;$R1122,$AF$1:$CM$1&amp;$AF$2:$CM$2,0))*VLOOKUP($Q1122,$C$17:$M$20,COUNTBLANK($D$15:K$15)+1,FALSE)</f>
        <v>0</v>
      </c>
      <c r="AB1122" s="3">
        <f t="array" ref="AB1122">INDEX($AF$3:$CM$62,MATCH($S1122,$AE$3:$AE$62,0),MATCH(AB$1&amp;$R1122,$AF$1:$CM$1&amp;$AF$2:$CM$2,0))*VLOOKUP($Q1122,$C$17:$M$20,COUNTBLANK($D$15:L$15)+1,FALSE)</f>
        <v>0.01</v>
      </c>
      <c r="AC1122" s="3">
        <f t="array" ref="AC1122">INDEX($AF$3:$CM$62,MATCH($S1122,$AE$3:$AE$62,0),MATCH(AC$1&amp;$R1122,$AF$1:$CM$1&amp;$AF$2:$CM$2,0))*VLOOKUP($Q1122,$C$17:$M$20,COUNTBLANK($D$15:M$15)+1,FALSE)</f>
        <v>0.02</v>
      </c>
    </row>
    <row r="1123" spans="17:29" x14ac:dyDescent="0.2">
      <c r="Q1123" t="s">
        <v>422</v>
      </c>
      <c r="R1123">
        <f t="shared" si="159"/>
        <v>1</v>
      </c>
      <c r="S1123">
        <f t="shared" si="160"/>
        <v>41</v>
      </c>
      <c r="T1123" s="3">
        <f t="array" ref="T1123">INDEX($AF$3:$CM$62,MATCH($S1123,$AE$3:$AE$62,0),MATCH(T$1&amp;$R1123,$AF$1:$CM$1&amp;$AF$2:$CM$2,0))*VLOOKUP($Q1123,$C$17:$M$20,COUNTBLANK($D$15:D$15)+1,FALSE)</f>
        <v>82</v>
      </c>
      <c r="U1123" s="3">
        <f t="array" ref="U1123">INDEX($AF$3:$CM$62,MATCH($S1123,$AE$3:$AE$62,0),MATCH(U$1&amp;$R1123,$AF$1:$CM$1&amp;$AF$2:$CM$2,0))*VLOOKUP($Q1123,$C$17:$M$20,COUNTBLANK($D$15:E$15)+1,FALSE)</f>
        <v>0</v>
      </c>
      <c r="V1123" s="3">
        <f t="array" ref="V1123">INDEX($AF$3:$CM$62,MATCH($S1123,$AE$3:$AE$62,0),MATCH(V$1&amp;$R1123,$AF$1:$CM$1&amp;$AF$2:$CM$2,0))*VLOOKUP($Q1123,$C$17:$M$20,COUNTBLANK($D$15:F$15)+1,FALSE)</f>
        <v>0</v>
      </c>
      <c r="W1123" s="3">
        <f t="array" ref="W1123">INDEX($AF$3:$CM$62,MATCH($S1123,$AE$3:$AE$62,0),MATCH(W$1&amp;$R1123,$AF$1:$CM$1&amp;$AF$2:$CM$2,0))*VLOOKUP($Q1123,$C$17:$M$20,COUNTBLANK($D$15:G$15)+1,FALSE)</f>
        <v>164</v>
      </c>
      <c r="X1123" s="3">
        <f t="array" ref="X1123">INDEX($AF$3:$CM$62,MATCH($S1123,$AE$3:$AE$62,0),MATCH(X$1&amp;$R1123,$AF$1:$CM$1&amp;$AF$2:$CM$2,0))*VLOOKUP($Q1123,$C$17:$M$20,COUNTBLANK($D$15:H$15)+1,FALSE)</f>
        <v>0</v>
      </c>
      <c r="Y1123" s="3">
        <f t="array" ref="Y1123">INDEX($AF$3:$CM$62,MATCH($S1123,$AE$3:$AE$62,0),MATCH(Y$1&amp;$R1123,$AF$1:$CM$1&amp;$AF$2:$CM$2,0))*VLOOKUP($Q1123,$C$17:$M$20,COUNTBLANK($D$15:I$15)+1,FALSE)</f>
        <v>0</v>
      </c>
      <c r="Z1123" s="3">
        <f t="array" ref="Z1123">INDEX($AF$3:$CM$62,MATCH($S1123,$AE$3:$AE$62,0),MATCH(Z$1&amp;$R1123,$AF$1:$CM$1&amp;$AF$2:$CM$2,0))*VLOOKUP($Q1123,$C$17:$M$20,COUNTBLANK($D$15:J$15)+1,FALSE)</f>
        <v>0</v>
      </c>
      <c r="AA1123" s="3">
        <f t="array" ref="AA1123">INDEX($AF$3:$CM$62,MATCH($S1123,$AE$3:$AE$62,0),MATCH(AA$1&amp;$R1123,$AF$1:$CM$1&amp;$AF$2:$CM$2,0))*VLOOKUP($Q1123,$C$17:$M$20,COUNTBLANK($D$15:K$15)+1,FALSE)</f>
        <v>0</v>
      </c>
      <c r="AB1123" s="3">
        <f t="array" ref="AB1123">INDEX($AF$3:$CM$62,MATCH($S1123,$AE$3:$AE$62,0),MATCH(AB$1&amp;$R1123,$AF$1:$CM$1&amp;$AF$2:$CM$2,0))*VLOOKUP($Q1123,$C$17:$M$20,COUNTBLANK($D$15:L$15)+1,FALSE)</f>
        <v>0.01</v>
      </c>
      <c r="AC1123" s="3">
        <f t="array" ref="AC1123">INDEX($AF$3:$CM$62,MATCH($S1123,$AE$3:$AE$62,0),MATCH(AC$1&amp;$R1123,$AF$1:$CM$1&amp;$AF$2:$CM$2,0))*VLOOKUP($Q1123,$C$17:$M$20,COUNTBLANK($D$15:M$15)+1,FALSE)</f>
        <v>0.02</v>
      </c>
    </row>
    <row r="1124" spans="17:29" x14ac:dyDescent="0.2">
      <c r="Q1124" t="s">
        <v>422</v>
      </c>
      <c r="R1124">
        <f t="shared" si="159"/>
        <v>1</v>
      </c>
      <c r="S1124">
        <f t="shared" si="160"/>
        <v>42</v>
      </c>
      <c r="T1124" s="3">
        <f t="array" ref="T1124">INDEX($AF$3:$CM$62,MATCH($S1124,$AE$3:$AE$62,0),MATCH(T$1&amp;$R1124,$AF$1:$CM$1&amp;$AF$2:$CM$2,0))*VLOOKUP($Q1124,$C$17:$M$20,COUNTBLANK($D$15:D$15)+1,FALSE)</f>
        <v>84</v>
      </c>
      <c r="U1124" s="3">
        <f t="array" ref="U1124">INDEX($AF$3:$CM$62,MATCH($S1124,$AE$3:$AE$62,0),MATCH(U$1&amp;$R1124,$AF$1:$CM$1&amp;$AF$2:$CM$2,0))*VLOOKUP($Q1124,$C$17:$M$20,COUNTBLANK($D$15:E$15)+1,FALSE)</f>
        <v>0</v>
      </c>
      <c r="V1124" s="3">
        <f t="array" ref="V1124">INDEX($AF$3:$CM$62,MATCH($S1124,$AE$3:$AE$62,0),MATCH(V$1&amp;$R1124,$AF$1:$CM$1&amp;$AF$2:$CM$2,0))*VLOOKUP($Q1124,$C$17:$M$20,COUNTBLANK($D$15:F$15)+1,FALSE)</f>
        <v>0</v>
      </c>
      <c r="W1124" s="3">
        <f t="array" ref="W1124">INDEX($AF$3:$CM$62,MATCH($S1124,$AE$3:$AE$62,0),MATCH(W$1&amp;$R1124,$AF$1:$CM$1&amp;$AF$2:$CM$2,0))*VLOOKUP($Q1124,$C$17:$M$20,COUNTBLANK($D$15:G$15)+1,FALSE)</f>
        <v>168</v>
      </c>
      <c r="X1124" s="3">
        <f t="array" ref="X1124">INDEX($AF$3:$CM$62,MATCH($S1124,$AE$3:$AE$62,0),MATCH(X$1&amp;$R1124,$AF$1:$CM$1&amp;$AF$2:$CM$2,0))*VLOOKUP($Q1124,$C$17:$M$20,COUNTBLANK($D$15:H$15)+1,FALSE)</f>
        <v>0</v>
      </c>
      <c r="Y1124" s="3">
        <f t="array" ref="Y1124">INDEX($AF$3:$CM$62,MATCH($S1124,$AE$3:$AE$62,0),MATCH(Y$1&amp;$R1124,$AF$1:$CM$1&amp;$AF$2:$CM$2,0))*VLOOKUP($Q1124,$C$17:$M$20,COUNTBLANK($D$15:I$15)+1,FALSE)</f>
        <v>0</v>
      </c>
      <c r="Z1124" s="3">
        <f t="array" ref="Z1124">INDEX($AF$3:$CM$62,MATCH($S1124,$AE$3:$AE$62,0),MATCH(Z$1&amp;$R1124,$AF$1:$CM$1&amp;$AF$2:$CM$2,0))*VLOOKUP($Q1124,$C$17:$M$20,COUNTBLANK($D$15:J$15)+1,FALSE)</f>
        <v>0</v>
      </c>
      <c r="AA1124" s="3">
        <f t="array" ref="AA1124">INDEX($AF$3:$CM$62,MATCH($S1124,$AE$3:$AE$62,0),MATCH(AA$1&amp;$R1124,$AF$1:$CM$1&amp;$AF$2:$CM$2,0))*VLOOKUP($Q1124,$C$17:$M$20,COUNTBLANK($D$15:K$15)+1,FALSE)</f>
        <v>0</v>
      </c>
      <c r="AB1124" s="3">
        <f t="array" ref="AB1124">INDEX($AF$3:$CM$62,MATCH($S1124,$AE$3:$AE$62,0),MATCH(AB$1&amp;$R1124,$AF$1:$CM$1&amp;$AF$2:$CM$2,0))*VLOOKUP($Q1124,$C$17:$M$20,COUNTBLANK($D$15:L$15)+1,FALSE)</f>
        <v>0.01</v>
      </c>
      <c r="AC1124" s="3">
        <f t="array" ref="AC1124">INDEX($AF$3:$CM$62,MATCH($S1124,$AE$3:$AE$62,0),MATCH(AC$1&amp;$R1124,$AF$1:$CM$1&amp;$AF$2:$CM$2,0))*VLOOKUP($Q1124,$C$17:$M$20,COUNTBLANK($D$15:M$15)+1,FALSE)</f>
        <v>0.02</v>
      </c>
    </row>
    <row r="1125" spans="17:29" x14ac:dyDescent="0.2">
      <c r="Q1125" t="s">
        <v>422</v>
      </c>
      <c r="R1125">
        <f t="shared" si="159"/>
        <v>1</v>
      </c>
      <c r="S1125">
        <f t="shared" si="160"/>
        <v>43</v>
      </c>
      <c r="T1125" s="3">
        <f t="array" ref="T1125">INDEX($AF$3:$CM$62,MATCH($S1125,$AE$3:$AE$62,0),MATCH(T$1&amp;$R1125,$AF$1:$CM$1&amp;$AF$2:$CM$2,0))*VLOOKUP($Q1125,$C$17:$M$20,COUNTBLANK($D$15:D$15)+1,FALSE)</f>
        <v>86</v>
      </c>
      <c r="U1125" s="3">
        <f t="array" ref="U1125">INDEX($AF$3:$CM$62,MATCH($S1125,$AE$3:$AE$62,0),MATCH(U$1&amp;$R1125,$AF$1:$CM$1&amp;$AF$2:$CM$2,0))*VLOOKUP($Q1125,$C$17:$M$20,COUNTBLANK($D$15:E$15)+1,FALSE)</f>
        <v>0</v>
      </c>
      <c r="V1125" s="3">
        <f t="array" ref="V1125">INDEX($AF$3:$CM$62,MATCH($S1125,$AE$3:$AE$62,0),MATCH(V$1&amp;$R1125,$AF$1:$CM$1&amp;$AF$2:$CM$2,0))*VLOOKUP($Q1125,$C$17:$M$20,COUNTBLANK($D$15:F$15)+1,FALSE)</f>
        <v>0</v>
      </c>
      <c r="W1125" s="3">
        <f t="array" ref="W1125">INDEX($AF$3:$CM$62,MATCH($S1125,$AE$3:$AE$62,0),MATCH(W$1&amp;$R1125,$AF$1:$CM$1&amp;$AF$2:$CM$2,0))*VLOOKUP($Q1125,$C$17:$M$20,COUNTBLANK($D$15:G$15)+1,FALSE)</f>
        <v>172</v>
      </c>
      <c r="X1125" s="3">
        <f t="array" ref="X1125">INDEX($AF$3:$CM$62,MATCH($S1125,$AE$3:$AE$62,0),MATCH(X$1&amp;$R1125,$AF$1:$CM$1&amp;$AF$2:$CM$2,0))*VLOOKUP($Q1125,$C$17:$M$20,COUNTBLANK($D$15:H$15)+1,FALSE)</f>
        <v>0</v>
      </c>
      <c r="Y1125" s="3">
        <f t="array" ref="Y1125">INDEX($AF$3:$CM$62,MATCH($S1125,$AE$3:$AE$62,0),MATCH(Y$1&amp;$R1125,$AF$1:$CM$1&amp;$AF$2:$CM$2,0))*VLOOKUP($Q1125,$C$17:$M$20,COUNTBLANK($D$15:I$15)+1,FALSE)</f>
        <v>0</v>
      </c>
      <c r="Z1125" s="3">
        <f t="array" ref="Z1125">INDEX($AF$3:$CM$62,MATCH($S1125,$AE$3:$AE$62,0),MATCH(Z$1&amp;$R1125,$AF$1:$CM$1&amp;$AF$2:$CM$2,0))*VLOOKUP($Q1125,$C$17:$M$20,COUNTBLANK($D$15:J$15)+1,FALSE)</f>
        <v>0</v>
      </c>
      <c r="AA1125" s="3">
        <f t="array" ref="AA1125">INDEX($AF$3:$CM$62,MATCH($S1125,$AE$3:$AE$62,0),MATCH(AA$1&amp;$R1125,$AF$1:$CM$1&amp;$AF$2:$CM$2,0))*VLOOKUP($Q1125,$C$17:$M$20,COUNTBLANK($D$15:K$15)+1,FALSE)</f>
        <v>0</v>
      </c>
      <c r="AB1125" s="3">
        <f t="array" ref="AB1125">INDEX($AF$3:$CM$62,MATCH($S1125,$AE$3:$AE$62,0),MATCH(AB$1&amp;$R1125,$AF$1:$CM$1&amp;$AF$2:$CM$2,0))*VLOOKUP($Q1125,$C$17:$M$20,COUNTBLANK($D$15:L$15)+1,FALSE)</f>
        <v>0.01</v>
      </c>
      <c r="AC1125" s="3">
        <f t="array" ref="AC1125">INDEX($AF$3:$CM$62,MATCH($S1125,$AE$3:$AE$62,0),MATCH(AC$1&amp;$R1125,$AF$1:$CM$1&amp;$AF$2:$CM$2,0))*VLOOKUP($Q1125,$C$17:$M$20,COUNTBLANK($D$15:M$15)+1,FALSE)</f>
        <v>0.02</v>
      </c>
    </row>
    <row r="1126" spans="17:29" x14ac:dyDescent="0.2">
      <c r="Q1126" t="s">
        <v>422</v>
      </c>
      <c r="R1126">
        <f t="shared" si="159"/>
        <v>1</v>
      </c>
      <c r="S1126">
        <f t="shared" si="160"/>
        <v>44</v>
      </c>
      <c r="T1126" s="3">
        <f t="array" ref="T1126">INDEX($AF$3:$CM$62,MATCH($S1126,$AE$3:$AE$62,0),MATCH(T$1&amp;$R1126,$AF$1:$CM$1&amp;$AF$2:$CM$2,0))*VLOOKUP($Q1126,$C$17:$M$20,COUNTBLANK($D$15:D$15)+1,FALSE)</f>
        <v>88</v>
      </c>
      <c r="U1126" s="3">
        <f t="array" ref="U1126">INDEX($AF$3:$CM$62,MATCH($S1126,$AE$3:$AE$62,0),MATCH(U$1&amp;$R1126,$AF$1:$CM$1&amp;$AF$2:$CM$2,0))*VLOOKUP($Q1126,$C$17:$M$20,COUNTBLANK($D$15:E$15)+1,FALSE)</f>
        <v>0</v>
      </c>
      <c r="V1126" s="3">
        <f t="array" ref="V1126">INDEX($AF$3:$CM$62,MATCH($S1126,$AE$3:$AE$62,0),MATCH(V$1&amp;$R1126,$AF$1:$CM$1&amp;$AF$2:$CM$2,0))*VLOOKUP($Q1126,$C$17:$M$20,COUNTBLANK($D$15:F$15)+1,FALSE)</f>
        <v>0</v>
      </c>
      <c r="W1126" s="3">
        <f t="array" ref="W1126">INDEX($AF$3:$CM$62,MATCH($S1126,$AE$3:$AE$62,0),MATCH(W$1&amp;$R1126,$AF$1:$CM$1&amp;$AF$2:$CM$2,0))*VLOOKUP($Q1126,$C$17:$M$20,COUNTBLANK($D$15:G$15)+1,FALSE)</f>
        <v>176</v>
      </c>
      <c r="X1126" s="3">
        <f t="array" ref="X1126">INDEX($AF$3:$CM$62,MATCH($S1126,$AE$3:$AE$62,0),MATCH(X$1&amp;$R1126,$AF$1:$CM$1&amp;$AF$2:$CM$2,0))*VLOOKUP($Q1126,$C$17:$M$20,COUNTBLANK($D$15:H$15)+1,FALSE)</f>
        <v>0</v>
      </c>
      <c r="Y1126" s="3">
        <f t="array" ref="Y1126">INDEX($AF$3:$CM$62,MATCH($S1126,$AE$3:$AE$62,0),MATCH(Y$1&amp;$R1126,$AF$1:$CM$1&amp;$AF$2:$CM$2,0))*VLOOKUP($Q1126,$C$17:$M$20,COUNTBLANK($D$15:I$15)+1,FALSE)</f>
        <v>0</v>
      </c>
      <c r="Z1126" s="3">
        <f t="array" ref="Z1126">INDEX($AF$3:$CM$62,MATCH($S1126,$AE$3:$AE$62,0),MATCH(Z$1&amp;$R1126,$AF$1:$CM$1&amp;$AF$2:$CM$2,0))*VLOOKUP($Q1126,$C$17:$M$20,COUNTBLANK($D$15:J$15)+1,FALSE)</f>
        <v>0</v>
      </c>
      <c r="AA1126" s="3">
        <f t="array" ref="AA1126">INDEX($AF$3:$CM$62,MATCH($S1126,$AE$3:$AE$62,0),MATCH(AA$1&amp;$R1126,$AF$1:$CM$1&amp;$AF$2:$CM$2,0))*VLOOKUP($Q1126,$C$17:$M$20,COUNTBLANK($D$15:K$15)+1,FALSE)</f>
        <v>0</v>
      </c>
      <c r="AB1126" s="3">
        <f t="array" ref="AB1126">INDEX($AF$3:$CM$62,MATCH($S1126,$AE$3:$AE$62,0),MATCH(AB$1&amp;$R1126,$AF$1:$CM$1&amp;$AF$2:$CM$2,0))*VLOOKUP($Q1126,$C$17:$M$20,COUNTBLANK($D$15:L$15)+1,FALSE)</f>
        <v>0.01</v>
      </c>
      <c r="AC1126" s="3">
        <f t="array" ref="AC1126">INDEX($AF$3:$CM$62,MATCH($S1126,$AE$3:$AE$62,0),MATCH(AC$1&amp;$R1126,$AF$1:$CM$1&amp;$AF$2:$CM$2,0))*VLOOKUP($Q1126,$C$17:$M$20,COUNTBLANK($D$15:M$15)+1,FALSE)</f>
        <v>0.02</v>
      </c>
    </row>
    <row r="1127" spans="17:29" x14ac:dyDescent="0.2">
      <c r="Q1127" t="s">
        <v>422</v>
      </c>
      <c r="R1127">
        <f t="shared" si="159"/>
        <v>1</v>
      </c>
      <c r="S1127">
        <f t="shared" si="160"/>
        <v>45</v>
      </c>
      <c r="T1127" s="3">
        <f t="array" ref="T1127">INDEX($AF$3:$CM$62,MATCH($S1127,$AE$3:$AE$62,0),MATCH(T$1&amp;$R1127,$AF$1:$CM$1&amp;$AF$2:$CM$2,0))*VLOOKUP($Q1127,$C$17:$M$20,COUNTBLANK($D$15:D$15)+1,FALSE)</f>
        <v>90</v>
      </c>
      <c r="U1127" s="3">
        <f t="array" ref="U1127">INDEX($AF$3:$CM$62,MATCH($S1127,$AE$3:$AE$62,0),MATCH(U$1&amp;$R1127,$AF$1:$CM$1&amp;$AF$2:$CM$2,0))*VLOOKUP($Q1127,$C$17:$M$20,COUNTBLANK($D$15:E$15)+1,FALSE)</f>
        <v>0</v>
      </c>
      <c r="V1127" s="3">
        <f t="array" ref="V1127">INDEX($AF$3:$CM$62,MATCH($S1127,$AE$3:$AE$62,0),MATCH(V$1&amp;$R1127,$AF$1:$CM$1&amp;$AF$2:$CM$2,0))*VLOOKUP($Q1127,$C$17:$M$20,COUNTBLANK($D$15:F$15)+1,FALSE)</f>
        <v>0</v>
      </c>
      <c r="W1127" s="3">
        <f t="array" ref="W1127">INDEX($AF$3:$CM$62,MATCH($S1127,$AE$3:$AE$62,0),MATCH(W$1&amp;$R1127,$AF$1:$CM$1&amp;$AF$2:$CM$2,0))*VLOOKUP($Q1127,$C$17:$M$20,COUNTBLANK($D$15:G$15)+1,FALSE)</f>
        <v>180</v>
      </c>
      <c r="X1127" s="3">
        <f t="array" ref="X1127">INDEX($AF$3:$CM$62,MATCH($S1127,$AE$3:$AE$62,0),MATCH(X$1&amp;$R1127,$AF$1:$CM$1&amp;$AF$2:$CM$2,0))*VLOOKUP($Q1127,$C$17:$M$20,COUNTBLANK($D$15:H$15)+1,FALSE)</f>
        <v>0</v>
      </c>
      <c r="Y1127" s="3">
        <f t="array" ref="Y1127">INDEX($AF$3:$CM$62,MATCH($S1127,$AE$3:$AE$62,0),MATCH(Y$1&amp;$R1127,$AF$1:$CM$1&amp;$AF$2:$CM$2,0))*VLOOKUP($Q1127,$C$17:$M$20,COUNTBLANK($D$15:I$15)+1,FALSE)</f>
        <v>0</v>
      </c>
      <c r="Z1127" s="3">
        <f t="array" ref="Z1127">INDEX($AF$3:$CM$62,MATCH($S1127,$AE$3:$AE$62,0),MATCH(Z$1&amp;$R1127,$AF$1:$CM$1&amp;$AF$2:$CM$2,0))*VLOOKUP($Q1127,$C$17:$M$20,COUNTBLANK($D$15:J$15)+1,FALSE)</f>
        <v>0</v>
      </c>
      <c r="AA1127" s="3">
        <f t="array" ref="AA1127">INDEX($AF$3:$CM$62,MATCH($S1127,$AE$3:$AE$62,0),MATCH(AA$1&amp;$R1127,$AF$1:$CM$1&amp;$AF$2:$CM$2,0))*VLOOKUP($Q1127,$C$17:$M$20,COUNTBLANK($D$15:K$15)+1,FALSE)</f>
        <v>0</v>
      </c>
      <c r="AB1127" s="3">
        <f t="array" ref="AB1127">INDEX($AF$3:$CM$62,MATCH($S1127,$AE$3:$AE$62,0),MATCH(AB$1&amp;$R1127,$AF$1:$CM$1&amp;$AF$2:$CM$2,0))*VLOOKUP($Q1127,$C$17:$M$20,COUNTBLANK($D$15:L$15)+1,FALSE)</f>
        <v>0.01</v>
      </c>
      <c r="AC1127" s="3">
        <f t="array" ref="AC1127">INDEX($AF$3:$CM$62,MATCH($S1127,$AE$3:$AE$62,0),MATCH(AC$1&amp;$R1127,$AF$1:$CM$1&amp;$AF$2:$CM$2,0))*VLOOKUP($Q1127,$C$17:$M$20,COUNTBLANK($D$15:M$15)+1,FALSE)</f>
        <v>0.02</v>
      </c>
    </row>
    <row r="1128" spans="17:29" x14ac:dyDescent="0.2">
      <c r="Q1128" t="s">
        <v>422</v>
      </c>
      <c r="R1128">
        <f t="shared" si="159"/>
        <v>1</v>
      </c>
      <c r="S1128">
        <f t="shared" si="160"/>
        <v>46</v>
      </c>
      <c r="T1128" s="3">
        <f t="array" ref="T1128">INDEX($AF$3:$CM$62,MATCH($S1128,$AE$3:$AE$62,0),MATCH(T$1&amp;$R1128,$AF$1:$CM$1&amp;$AF$2:$CM$2,0))*VLOOKUP($Q1128,$C$17:$M$20,COUNTBLANK($D$15:D$15)+1,FALSE)</f>
        <v>92</v>
      </c>
      <c r="U1128" s="3">
        <f t="array" ref="U1128">INDEX($AF$3:$CM$62,MATCH($S1128,$AE$3:$AE$62,0),MATCH(U$1&amp;$R1128,$AF$1:$CM$1&amp;$AF$2:$CM$2,0))*VLOOKUP($Q1128,$C$17:$M$20,COUNTBLANK($D$15:E$15)+1,FALSE)</f>
        <v>0</v>
      </c>
      <c r="V1128" s="3">
        <f t="array" ref="V1128">INDEX($AF$3:$CM$62,MATCH($S1128,$AE$3:$AE$62,0),MATCH(V$1&amp;$R1128,$AF$1:$CM$1&amp;$AF$2:$CM$2,0))*VLOOKUP($Q1128,$C$17:$M$20,COUNTBLANK($D$15:F$15)+1,FALSE)</f>
        <v>0</v>
      </c>
      <c r="W1128" s="3">
        <f t="array" ref="W1128">INDEX($AF$3:$CM$62,MATCH($S1128,$AE$3:$AE$62,0),MATCH(W$1&amp;$R1128,$AF$1:$CM$1&amp;$AF$2:$CM$2,0))*VLOOKUP($Q1128,$C$17:$M$20,COUNTBLANK($D$15:G$15)+1,FALSE)</f>
        <v>184</v>
      </c>
      <c r="X1128" s="3">
        <f t="array" ref="X1128">INDEX($AF$3:$CM$62,MATCH($S1128,$AE$3:$AE$62,0),MATCH(X$1&amp;$R1128,$AF$1:$CM$1&amp;$AF$2:$CM$2,0))*VLOOKUP($Q1128,$C$17:$M$20,COUNTBLANK($D$15:H$15)+1,FALSE)</f>
        <v>0</v>
      </c>
      <c r="Y1128" s="3">
        <f t="array" ref="Y1128">INDEX($AF$3:$CM$62,MATCH($S1128,$AE$3:$AE$62,0),MATCH(Y$1&amp;$R1128,$AF$1:$CM$1&amp;$AF$2:$CM$2,0))*VLOOKUP($Q1128,$C$17:$M$20,COUNTBLANK($D$15:I$15)+1,FALSE)</f>
        <v>0</v>
      </c>
      <c r="Z1128" s="3">
        <f t="array" ref="Z1128">INDEX($AF$3:$CM$62,MATCH($S1128,$AE$3:$AE$62,0),MATCH(Z$1&amp;$R1128,$AF$1:$CM$1&amp;$AF$2:$CM$2,0))*VLOOKUP($Q1128,$C$17:$M$20,COUNTBLANK($D$15:J$15)+1,FALSE)</f>
        <v>0</v>
      </c>
      <c r="AA1128" s="3">
        <f t="array" ref="AA1128">INDEX($AF$3:$CM$62,MATCH($S1128,$AE$3:$AE$62,0),MATCH(AA$1&amp;$R1128,$AF$1:$CM$1&amp;$AF$2:$CM$2,0))*VLOOKUP($Q1128,$C$17:$M$20,COUNTBLANK($D$15:K$15)+1,FALSE)</f>
        <v>0</v>
      </c>
      <c r="AB1128" s="3">
        <f t="array" ref="AB1128">INDEX($AF$3:$CM$62,MATCH($S1128,$AE$3:$AE$62,0),MATCH(AB$1&amp;$R1128,$AF$1:$CM$1&amp;$AF$2:$CM$2,0))*VLOOKUP($Q1128,$C$17:$M$20,COUNTBLANK($D$15:L$15)+1,FALSE)</f>
        <v>0.01</v>
      </c>
      <c r="AC1128" s="3">
        <f t="array" ref="AC1128">INDEX($AF$3:$CM$62,MATCH($S1128,$AE$3:$AE$62,0),MATCH(AC$1&amp;$R1128,$AF$1:$CM$1&amp;$AF$2:$CM$2,0))*VLOOKUP($Q1128,$C$17:$M$20,COUNTBLANK($D$15:M$15)+1,FALSE)</f>
        <v>0.02</v>
      </c>
    </row>
    <row r="1129" spans="17:29" x14ac:dyDescent="0.2">
      <c r="Q1129" t="s">
        <v>422</v>
      </c>
      <c r="R1129">
        <f t="shared" si="159"/>
        <v>1</v>
      </c>
      <c r="S1129">
        <f t="shared" si="160"/>
        <v>47</v>
      </c>
      <c r="T1129" s="3">
        <f t="array" ref="T1129">INDEX($AF$3:$CM$62,MATCH($S1129,$AE$3:$AE$62,0),MATCH(T$1&amp;$R1129,$AF$1:$CM$1&amp;$AF$2:$CM$2,0))*VLOOKUP($Q1129,$C$17:$M$20,COUNTBLANK($D$15:D$15)+1,FALSE)</f>
        <v>94</v>
      </c>
      <c r="U1129" s="3">
        <f t="array" ref="U1129">INDEX($AF$3:$CM$62,MATCH($S1129,$AE$3:$AE$62,0),MATCH(U$1&amp;$R1129,$AF$1:$CM$1&amp;$AF$2:$CM$2,0))*VLOOKUP($Q1129,$C$17:$M$20,COUNTBLANK($D$15:E$15)+1,FALSE)</f>
        <v>0</v>
      </c>
      <c r="V1129" s="3">
        <f t="array" ref="V1129">INDEX($AF$3:$CM$62,MATCH($S1129,$AE$3:$AE$62,0),MATCH(V$1&amp;$R1129,$AF$1:$CM$1&amp;$AF$2:$CM$2,0))*VLOOKUP($Q1129,$C$17:$M$20,COUNTBLANK($D$15:F$15)+1,FALSE)</f>
        <v>0</v>
      </c>
      <c r="W1129" s="3">
        <f t="array" ref="W1129">INDEX($AF$3:$CM$62,MATCH($S1129,$AE$3:$AE$62,0),MATCH(W$1&amp;$R1129,$AF$1:$CM$1&amp;$AF$2:$CM$2,0))*VLOOKUP($Q1129,$C$17:$M$20,COUNTBLANK($D$15:G$15)+1,FALSE)</f>
        <v>188</v>
      </c>
      <c r="X1129" s="3">
        <f t="array" ref="X1129">INDEX($AF$3:$CM$62,MATCH($S1129,$AE$3:$AE$62,0),MATCH(X$1&amp;$R1129,$AF$1:$CM$1&amp;$AF$2:$CM$2,0))*VLOOKUP($Q1129,$C$17:$M$20,COUNTBLANK($D$15:H$15)+1,FALSE)</f>
        <v>0</v>
      </c>
      <c r="Y1129" s="3">
        <f t="array" ref="Y1129">INDEX($AF$3:$CM$62,MATCH($S1129,$AE$3:$AE$62,0),MATCH(Y$1&amp;$R1129,$AF$1:$CM$1&amp;$AF$2:$CM$2,0))*VLOOKUP($Q1129,$C$17:$M$20,COUNTBLANK($D$15:I$15)+1,FALSE)</f>
        <v>0</v>
      </c>
      <c r="Z1129" s="3">
        <f t="array" ref="Z1129">INDEX($AF$3:$CM$62,MATCH($S1129,$AE$3:$AE$62,0),MATCH(Z$1&amp;$R1129,$AF$1:$CM$1&amp;$AF$2:$CM$2,0))*VLOOKUP($Q1129,$C$17:$M$20,COUNTBLANK($D$15:J$15)+1,FALSE)</f>
        <v>0</v>
      </c>
      <c r="AA1129" s="3">
        <f t="array" ref="AA1129">INDEX($AF$3:$CM$62,MATCH($S1129,$AE$3:$AE$62,0),MATCH(AA$1&amp;$R1129,$AF$1:$CM$1&amp;$AF$2:$CM$2,0))*VLOOKUP($Q1129,$C$17:$M$20,COUNTBLANK($D$15:K$15)+1,FALSE)</f>
        <v>0</v>
      </c>
      <c r="AB1129" s="3">
        <f t="array" ref="AB1129">INDEX($AF$3:$CM$62,MATCH($S1129,$AE$3:$AE$62,0),MATCH(AB$1&amp;$R1129,$AF$1:$CM$1&amp;$AF$2:$CM$2,0))*VLOOKUP($Q1129,$C$17:$M$20,COUNTBLANK($D$15:L$15)+1,FALSE)</f>
        <v>0.01</v>
      </c>
      <c r="AC1129" s="3">
        <f t="array" ref="AC1129">INDEX($AF$3:$CM$62,MATCH($S1129,$AE$3:$AE$62,0),MATCH(AC$1&amp;$R1129,$AF$1:$CM$1&amp;$AF$2:$CM$2,0))*VLOOKUP($Q1129,$C$17:$M$20,COUNTBLANK($D$15:M$15)+1,FALSE)</f>
        <v>0.02</v>
      </c>
    </row>
    <row r="1130" spans="17:29" x14ac:dyDescent="0.2">
      <c r="Q1130" t="s">
        <v>422</v>
      </c>
      <c r="R1130">
        <f t="shared" si="159"/>
        <v>1</v>
      </c>
      <c r="S1130">
        <f t="shared" si="160"/>
        <v>48</v>
      </c>
      <c r="T1130" s="3">
        <f t="array" ref="T1130">INDEX($AF$3:$CM$62,MATCH($S1130,$AE$3:$AE$62,0),MATCH(T$1&amp;$R1130,$AF$1:$CM$1&amp;$AF$2:$CM$2,0))*VLOOKUP($Q1130,$C$17:$M$20,COUNTBLANK($D$15:D$15)+1,FALSE)</f>
        <v>96</v>
      </c>
      <c r="U1130" s="3">
        <f t="array" ref="U1130">INDEX($AF$3:$CM$62,MATCH($S1130,$AE$3:$AE$62,0),MATCH(U$1&amp;$R1130,$AF$1:$CM$1&amp;$AF$2:$CM$2,0))*VLOOKUP($Q1130,$C$17:$M$20,COUNTBLANK($D$15:E$15)+1,FALSE)</f>
        <v>0</v>
      </c>
      <c r="V1130" s="3">
        <f t="array" ref="V1130">INDEX($AF$3:$CM$62,MATCH($S1130,$AE$3:$AE$62,0),MATCH(V$1&amp;$R1130,$AF$1:$CM$1&amp;$AF$2:$CM$2,0))*VLOOKUP($Q1130,$C$17:$M$20,COUNTBLANK($D$15:F$15)+1,FALSE)</f>
        <v>0</v>
      </c>
      <c r="W1130" s="3">
        <f t="array" ref="W1130">INDEX($AF$3:$CM$62,MATCH($S1130,$AE$3:$AE$62,0),MATCH(W$1&amp;$R1130,$AF$1:$CM$1&amp;$AF$2:$CM$2,0))*VLOOKUP($Q1130,$C$17:$M$20,COUNTBLANK($D$15:G$15)+1,FALSE)</f>
        <v>192</v>
      </c>
      <c r="X1130" s="3">
        <f t="array" ref="X1130">INDEX($AF$3:$CM$62,MATCH($S1130,$AE$3:$AE$62,0),MATCH(X$1&amp;$R1130,$AF$1:$CM$1&amp;$AF$2:$CM$2,0))*VLOOKUP($Q1130,$C$17:$M$20,COUNTBLANK($D$15:H$15)+1,FALSE)</f>
        <v>0</v>
      </c>
      <c r="Y1130" s="3">
        <f t="array" ref="Y1130">INDEX($AF$3:$CM$62,MATCH($S1130,$AE$3:$AE$62,0),MATCH(Y$1&amp;$R1130,$AF$1:$CM$1&amp;$AF$2:$CM$2,0))*VLOOKUP($Q1130,$C$17:$M$20,COUNTBLANK($D$15:I$15)+1,FALSE)</f>
        <v>0</v>
      </c>
      <c r="Z1130" s="3">
        <f t="array" ref="Z1130">INDEX($AF$3:$CM$62,MATCH($S1130,$AE$3:$AE$62,0),MATCH(Z$1&amp;$R1130,$AF$1:$CM$1&amp;$AF$2:$CM$2,0))*VLOOKUP($Q1130,$C$17:$M$20,COUNTBLANK($D$15:J$15)+1,FALSE)</f>
        <v>0</v>
      </c>
      <c r="AA1130" s="3">
        <f t="array" ref="AA1130">INDEX($AF$3:$CM$62,MATCH($S1130,$AE$3:$AE$62,0),MATCH(AA$1&amp;$R1130,$AF$1:$CM$1&amp;$AF$2:$CM$2,0))*VLOOKUP($Q1130,$C$17:$M$20,COUNTBLANK($D$15:K$15)+1,FALSE)</f>
        <v>0</v>
      </c>
      <c r="AB1130" s="3">
        <f t="array" ref="AB1130">INDEX($AF$3:$CM$62,MATCH($S1130,$AE$3:$AE$62,0),MATCH(AB$1&amp;$R1130,$AF$1:$CM$1&amp;$AF$2:$CM$2,0))*VLOOKUP($Q1130,$C$17:$M$20,COUNTBLANK($D$15:L$15)+1,FALSE)</f>
        <v>0.01</v>
      </c>
      <c r="AC1130" s="3">
        <f t="array" ref="AC1130">INDEX($AF$3:$CM$62,MATCH($S1130,$AE$3:$AE$62,0),MATCH(AC$1&amp;$R1130,$AF$1:$CM$1&amp;$AF$2:$CM$2,0))*VLOOKUP($Q1130,$C$17:$M$20,COUNTBLANK($D$15:M$15)+1,FALSE)</f>
        <v>0.02</v>
      </c>
    </row>
    <row r="1131" spans="17:29" x14ac:dyDescent="0.2">
      <c r="Q1131" t="s">
        <v>422</v>
      </c>
      <c r="R1131">
        <f t="shared" si="159"/>
        <v>1</v>
      </c>
      <c r="S1131">
        <f t="shared" si="160"/>
        <v>49</v>
      </c>
      <c r="T1131" s="3">
        <f t="array" ref="T1131">INDEX($AF$3:$CM$62,MATCH($S1131,$AE$3:$AE$62,0),MATCH(T$1&amp;$R1131,$AF$1:$CM$1&amp;$AF$2:$CM$2,0))*VLOOKUP($Q1131,$C$17:$M$20,COUNTBLANK($D$15:D$15)+1,FALSE)</f>
        <v>98</v>
      </c>
      <c r="U1131" s="3">
        <f t="array" ref="U1131">INDEX($AF$3:$CM$62,MATCH($S1131,$AE$3:$AE$62,0),MATCH(U$1&amp;$R1131,$AF$1:$CM$1&amp;$AF$2:$CM$2,0))*VLOOKUP($Q1131,$C$17:$M$20,COUNTBLANK($D$15:E$15)+1,FALSE)</f>
        <v>0</v>
      </c>
      <c r="V1131" s="3">
        <f t="array" ref="V1131">INDEX($AF$3:$CM$62,MATCH($S1131,$AE$3:$AE$62,0),MATCH(V$1&amp;$R1131,$AF$1:$CM$1&amp;$AF$2:$CM$2,0))*VLOOKUP($Q1131,$C$17:$M$20,COUNTBLANK($D$15:F$15)+1,FALSE)</f>
        <v>0</v>
      </c>
      <c r="W1131" s="3">
        <f t="array" ref="W1131">INDEX($AF$3:$CM$62,MATCH($S1131,$AE$3:$AE$62,0),MATCH(W$1&amp;$R1131,$AF$1:$CM$1&amp;$AF$2:$CM$2,0))*VLOOKUP($Q1131,$C$17:$M$20,COUNTBLANK($D$15:G$15)+1,FALSE)</f>
        <v>196</v>
      </c>
      <c r="X1131" s="3">
        <f t="array" ref="X1131">INDEX($AF$3:$CM$62,MATCH($S1131,$AE$3:$AE$62,0),MATCH(X$1&amp;$R1131,$AF$1:$CM$1&amp;$AF$2:$CM$2,0))*VLOOKUP($Q1131,$C$17:$M$20,COUNTBLANK($D$15:H$15)+1,FALSE)</f>
        <v>0</v>
      </c>
      <c r="Y1131" s="3">
        <f t="array" ref="Y1131">INDEX($AF$3:$CM$62,MATCH($S1131,$AE$3:$AE$62,0),MATCH(Y$1&amp;$R1131,$AF$1:$CM$1&amp;$AF$2:$CM$2,0))*VLOOKUP($Q1131,$C$17:$M$20,COUNTBLANK($D$15:I$15)+1,FALSE)</f>
        <v>0</v>
      </c>
      <c r="Z1131" s="3">
        <f t="array" ref="Z1131">INDEX($AF$3:$CM$62,MATCH($S1131,$AE$3:$AE$62,0),MATCH(Z$1&amp;$R1131,$AF$1:$CM$1&amp;$AF$2:$CM$2,0))*VLOOKUP($Q1131,$C$17:$M$20,COUNTBLANK($D$15:J$15)+1,FALSE)</f>
        <v>0</v>
      </c>
      <c r="AA1131" s="3">
        <f t="array" ref="AA1131">INDEX($AF$3:$CM$62,MATCH($S1131,$AE$3:$AE$62,0),MATCH(AA$1&amp;$R1131,$AF$1:$CM$1&amp;$AF$2:$CM$2,0))*VLOOKUP($Q1131,$C$17:$M$20,COUNTBLANK($D$15:K$15)+1,FALSE)</f>
        <v>0</v>
      </c>
      <c r="AB1131" s="3">
        <f t="array" ref="AB1131">INDEX($AF$3:$CM$62,MATCH($S1131,$AE$3:$AE$62,0),MATCH(AB$1&amp;$R1131,$AF$1:$CM$1&amp;$AF$2:$CM$2,0))*VLOOKUP($Q1131,$C$17:$M$20,COUNTBLANK($D$15:L$15)+1,FALSE)</f>
        <v>0.01</v>
      </c>
      <c r="AC1131" s="3">
        <f t="array" ref="AC1131">INDEX($AF$3:$CM$62,MATCH($S1131,$AE$3:$AE$62,0),MATCH(AC$1&amp;$R1131,$AF$1:$CM$1&amp;$AF$2:$CM$2,0))*VLOOKUP($Q1131,$C$17:$M$20,COUNTBLANK($D$15:M$15)+1,FALSE)</f>
        <v>0.02</v>
      </c>
    </row>
    <row r="1132" spans="17:29" x14ac:dyDescent="0.2">
      <c r="Q1132" t="s">
        <v>422</v>
      </c>
      <c r="R1132">
        <f t="shared" ref="R1132:R1197" si="161">R772</f>
        <v>1</v>
      </c>
      <c r="S1132">
        <f t="shared" si="160"/>
        <v>50</v>
      </c>
      <c r="T1132" s="3">
        <f t="array" ref="T1132">INDEX($AF$3:$CM$62,MATCH($S1132,$AE$3:$AE$62,0),MATCH(T$1&amp;$R1132,$AF$1:$CM$1&amp;$AF$2:$CM$2,0))*VLOOKUP($Q1132,$C$17:$M$20,COUNTBLANK($D$15:D$15)+1,FALSE)</f>
        <v>100</v>
      </c>
      <c r="U1132" s="3">
        <f t="array" ref="U1132">INDEX($AF$3:$CM$62,MATCH($S1132,$AE$3:$AE$62,0),MATCH(U$1&amp;$R1132,$AF$1:$CM$1&amp;$AF$2:$CM$2,0))*VLOOKUP($Q1132,$C$17:$M$20,COUNTBLANK($D$15:E$15)+1,FALSE)</f>
        <v>0</v>
      </c>
      <c r="V1132" s="3">
        <f t="array" ref="V1132">INDEX($AF$3:$CM$62,MATCH($S1132,$AE$3:$AE$62,0),MATCH(V$1&amp;$R1132,$AF$1:$CM$1&amp;$AF$2:$CM$2,0))*VLOOKUP($Q1132,$C$17:$M$20,COUNTBLANK($D$15:F$15)+1,FALSE)</f>
        <v>0</v>
      </c>
      <c r="W1132" s="3">
        <f t="array" ref="W1132">INDEX($AF$3:$CM$62,MATCH($S1132,$AE$3:$AE$62,0),MATCH(W$1&amp;$R1132,$AF$1:$CM$1&amp;$AF$2:$CM$2,0))*VLOOKUP($Q1132,$C$17:$M$20,COUNTBLANK($D$15:G$15)+1,FALSE)</f>
        <v>200</v>
      </c>
      <c r="X1132" s="3">
        <f t="array" ref="X1132">INDEX($AF$3:$CM$62,MATCH($S1132,$AE$3:$AE$62,0),MATCH(X$1&amp;$R1132,$AF$1:$CM$1&amp;$AF$2:$CM$2,0))*VLOOKUP($Q1132,$C$17:$M$20,COUNTBLANK($D$15:H$15)+1,FALSE)</f>
        <v>0</v>
      </c>
      <c r="Y1132" s="3">
        <f t="array" ref="Y1132">INDEX($AF$3:$CM$62,MATCH($S1132,$AE$3:$AE$62,0),MATCH(Y$1&amp;$R1132,$AF$1:$CM$1&amp;$AF$2:$CM$2,0))*VLOOKUP($Q1132,$C$17:$M$20,COUNTBLANK($D$15:I$15)+1,FALSE)</f>
        <v>0</v>
      </c>
      <c r="Z1132" s="3">
        <f t="array" ref="Z1132">INDEX($AF$3:$CM$62,MATCH($S1132,$AE$3:$AE$62,0),MATCH(Z$1&amp;$R1132,$AF$1:$CM$1&amp;$AF$2:$CM$2,0))*VLOOKUP($Q1132,$C$17:$M$20,COUNTBLANK($D$15:J$15)+1,FALSE)</f>
        <v>0</v>
      </c>
      <c r="AA1132" s="3">
        <f t="array" ref="AA1132">INDEX($AF$3:$CM$62,MATCH($S1132,$AE$3:$AE$62,0),MATCH(AA$1&amp;$R1132,$AF$1:$CM$1&amp;$AF$2:$CM$2,0))*VLOOKUP($Q1132,$C$17:$M$20,COUNTBLANK($D$15:K$15)+1,FALSE)</f>
        <v>0</v>
      </c>
      <c r="AB1132" s="3">
        <f t="array" ref="AB1132">INDEX($AF$3:$CM$62,MATCH($S1132,$AE$3:$AE$62,0),MATCH(AB$1&amp;$R1132,$AF$1:$CM$1&amp;$AF$2:$CM$2,0))*VLOOKUP($Q1132,$C$17:$M$20,COUNTBLANK($D$15:L$15)+1,FALSE)</f>
        <v>1.4999999999999999E-2</v>
      </c>
      <c r="AC1132" s="3">
        <f t="array" ref="AC1132">INDEX($AF$3:$CM$62,MATCH($S1132,$AE$3:$AE$62,0),MATCH(AC$1&amp;$R1132,$AF$1:$CM$1&amp;$AF$2:$CM$2,0))*VLOOKUP($Q1132,$C$17:$M$20,COUNTBLANK($D$15:M$15)+1,FALSE)</f>
        <v>0.02</v>
      </c>
    </row>
    <row r="1133" spans="17:29" x14ac:dyDescent="0.2">
      <c r="Q1133" t="s">
        <v>422</v>
      </c>
      <c r="R1133">
        <f t="shared" si="161"/>
        <v>1</v>
      </c>
      <c r="S1133">
        <f t="shared" si="160"/>
        <v>51</v>
      </c>
      <c r="T1133" s="3">
        <f t="array" ref="T1133">INDEX($AF$3:$CM$62,MATCH($S1133,$AE$3:$AE$62,0),MATCH(T$1&amp;$R1133,$AF$1:$CM$1&amp;$AF$2:$CM$2,0))*VLOOKUP($Q1133,$C$17:$M$20,COUNTBLANK($D$15:D$15)+1,FALSE)</f>
        <v>102</v>
      </c>
      <c r="U1133" s="3">
        <f t="array" ref="U1133">INDEX($AF$3:$CM$62,MATCH($S1133,$AE$3:$AE$62,0),MATCH(U$1&amp;$R1133,$AF$1:$CM$1&amp;$AF$2:$CM$2,0))*VLOOKUP($Q1133,$C$17:$M$20,COUNTBLANK($D$15:E$15)+1,FALSE)</f>
        <v>0</v>
      </c>
      <c r="V1133" s="3">
        <f t="array" ref="V1133">INDEX($AF$3:$CM$62,MATCH($S1133,$AE$3:$AE$62,0),MATCH(V$1&amp;$R1133,$AF$1:$CM$1&amp;$AF$2:$CM$2,0))*VLOOKUP($Q1133,$C$17:$M$20,COUNTBLANK($D$15:F$15)+1,FALSE)</f>
        <v>0</v>
      </c>
      <c r="W1133" s="3">
        <f t="array" ref="W1133">INDEX($AF$3:$CM$62,MATCH($S1133,$AE$3:$AE$62,0),MATCH(W$1&amp;$R1133,$AF$1:$CM$1&amp;$AF$2:$CM$2,0))*VLOOKUP($Q1133,$C$17:$M$20,COUNTBLANK($D$15:G$15)+1,FALSE)</f>
        <v>204</v>
      </c>
      <c r="X1133" s="3">
        <f t="array" ref="X1133">INDEX($AF$3:$CM$62,MATCH($S1133,$AE$3:$AE$62,0),MATCH(X$1&amp;$R1133,$AF$1:$CM$1&amp;$AF$2:$CM$2,0))*VLOOKUP($Q1133,$C$17:$M$20,COUNTBLANK($D$15:H$15)+1,FALSE)</f>
        <v>0</v>
      </c>
      <c r="Y1133" s="3">
        <f t="array" ref="Y1133">INDEX($AF$3:$CM$62,MATCH($S1133,$AE$3:$AE$62,0),MATCH(Y$1&amp;$R1133,$AF$1:$CM$1&amp;$AF$2:$CM$2,0))*VLOOKUP($Q1133,$C$17:$M$20,COUNTBLANK($D$15:I$15)+1,FALSE)</f>
        <v>0</v>
      </c>
      <c r="Z1133" s="3">
        <f t="array" ref="Z1133">INDEX($AF$3:$CM$62,MATCH($S1133,$AE$3:$AE$62,0),MATCH(Z$1&amp;$R1133,$AF$1:$CM$1&amp;$AF$2:$CM$2,0))*VLOOKUP($Q1133,$C$17:$M$20,COUNTBLANK($D$15:J$15)+1,FALSE)</f>
        <v>0</v>
      </c>
      <c r="AA1133" s="3">
        <f t="array" ref="AA1133">INDEX($AF$3:$CM$62,MATCH($S1133,$AE$3:$AE$62,0),MATCH(AA$1&amp;$R1133,$AF$1:$CM$1&amp;$AF$2:$CM$2,0))*VLOOKUP($Q1133,$C$17:$M$20,COUNTBLANK($D$15:K$15)+1,FALSE)</f>
        <v>0</v>
      </c>
      <c r="AB1133" s="3">
        <f t="array" ref="AB1133">INDEX($AF$3:$CM$62,MATCH($S1133,$AE$3:$AE$62,0),MATCH(AB$1&amp;$R1133,$AF$1:$CM$1&amp;$AF$2:$CM$2,0))*VLOOKUP($Q1133,$C$17:$M$20,COUNTBLANK($D$15:L$15)+1,FALSE)</f>
        <v>1.4999999999999999E-2</v>
      </c>
      <c r="AC1133" s="3">
        <f t="array" ref="AC1133">INDEX($AF$3:$CM$62,MATCH($S1133,$AE$3:$AE$62,0),MATCH(AC$1&amp;$R1133,$AF$1:$CM$1&amp;$AF$2:$CM$2,0))*VLOOKUP($Q1133,$C$17:$M$20,COUNTBLANK($D$15:M$15)+1,FALSE)</f>
        <v>0.02</v>
      </c>
    </row>
    <row r="1134" spans="17:29" x14ac:dyDescent="0.2">
      <c r="Q1134" t="s">
        <v>422</v>
      </c>
      <c r="R1134">
        <f t="shared" si="161"/>
        <v>1</v>
      </c>
      <c r="S1134">
        <f t="shared" si="160"/>
        <v>52</v>
      </c>
      <c r="T1134" s="3">
        <f t="array" ref="T1134">INDEX($AF$3:$CM$62,MATCH($S1134,$AE$3:$AE$62,0),MATCH(T$1&amp;$R1134,$AF$1:$CM$1&amp;$AF$2:$CM$2,0))*VLOOKUP($Q1134,$C$17:$M$20,COUNTBLANK($D$15:D$15)+1,FALSE)</f>
        <v>104</v>
      </c>
      <c r="U1134" s="3">
        <f t="array" ref="U1134">INDEX($AF$3:$CM$62,MATCH($S1134,$AE$3:$AE$62,0),MATCH(U$1&amp;$R1134,$AF$1:$CM$1&amp;$AF$2:$CM$2,0))*VLOOKUP($Q1134,$C$17:$M$20,COUNTBLANK($D$15:E$15)+1,FALSE)</f>
        <v>0</v>
      </c>
      <c r="V1134" s="3">
        <f t="array" ref="V1134">INDEX($AF$3:$CM$62,MATCH($S1134,$AE$3:$AE$62,0),MATCH(V$1&amp;$R1134,$AF$1:$CM$1&amp;$AF$2:$CM$2,0))*VLOOKUP($Q1134,$C$17:$M$20,COUNTBLANK($D$15:F$15)+1,FALSE)</f>
        <v>0</v>
      </c>
      <c r="W1134" s="3">
        <f t="array" ref="W1134">INDEX($AF$3:$CM$62,MATCH($S1134,$AE$3:$AE$62,0),MATCH(W$1&amp;$R1134,$AF$1:$CM$1&amp;$AF$2:$CM$2,0))*VLOOKUP($Q1134,$C$17:$M$20,COUNTBLANK($D$15:G$15)+1,FALSE)</f>
        <v>208</v>
      </c>
      <c r="X1134" s="3">
        <f t="array" ref="X1134">INDEX($AF$3:$CM$62,MATCH($S1134,$AE$3:$AE$62,0),MATCH(X$1&amp;$R1134,$AF$1:$CM$1&amp;$AF$2:$CM$2,0))*VLOOKUP($Q1134,$C$17:$M$20,COUNTBLANK($D$15:H$15)+1,FALSE)</f>
        <v>0</v>
      </c>
      <c r="Y1134" s="3">
        <f t="array" ref="Y1134">INDEX($AF$3:$CM$62,MATCH($S1134,$AE$3:$AE$62,0),MATCH(Y$1&amp;$R1134,$AF$1:$CM$1&amp;$AF$2:$CM$2,0))*VLOOKUP($Q1134,$C$17:$M$20,COUNTBLANK($D$15:I$15)+1,FALSE)</f>
        <v>0</v>
      </c>
      <c r="Z1134" s="3">
        <f t="array" ref="Z1134">INDEX($AF$3:$CM$62,MATCH($S1134,$AE$3:$AE$62,0),MATCH(Z$1&amp;$R1134,$AF$1:$CM$1&amp;$AF$2:$CM$2,0))*VLOOKUP($Q1134,$C$17:$M$20,COUNTBLANK($D$15:J$15)+1,FALSE)</f>
        <v>0</v>
      </c>
      <c r="AA1134" s="3">
        <f t="array" ref="AA1134">INDEX($AF$3:$CM$62,MATCH($S1134,$AE$3:$AE$62,0),MATCH(AA$1&amp;$R1134,$AF$1:$CM$1&amp;$AF$2:$CM$2,0))*VLOOKUP($Q1134,$C$17:$M$20,COUNTBLANK($D$15:K$15)+1,FALSE)</f>
        <v>0</v>
      </c>
      <c r="AB1134" s="3">
        <f t="array" ref="AB1134">INDEX($AF$3:$CM$62,MATCH($S1134,$AE$3:$AE$62,0),MATCH(AB$1&amp;$R1134,$AF$1:$CM$1&amp;$AF$2:$CM$2,0))*VLOOKUP($Q1134,$C$17:$M$20,COUNTBLANK($D$15:L$15)+1,FALSE)</f>
        <v>1.4999999999999999E-2</v>
      </c>
      <c r="AC1134" s="3">
        <f t="array" ref="AC1134">INDEX($AF$3:$CM$62,MATCH($S1134,$AE$3:$AE$62,0),MATCH(AC$1&amp;$R1134,$AF$1:$CM$1&amp;$AF$2:$CM$2,0))*VLOOKUP($Q1134,$C$17:$M$20,COUNTBLANK($D$15:M$15)+1,FALSE)</f>
        <v>0.02</v>
      </c>
    </row>
    <row r="1135" spans="17:29" x14ac:dyDescent="0.2">
      <c r="Q1135" t="s">
        <v>422</v>
      </c>
      <c r="R1135">
        <f t="shared" si="161"/>
        <v>1</v>
      </c>
      <c r="S1135">
        <f t="shared" si="160"/>
        <v>53</v>
      </c>
      <c r="T1135" s="3">
        <f t="array" ref="T1135">INDEX($AF$3:$CM$62,MATCH($S1135,$AE$3:$AE$62,0),MATCH(T$1&amp;$R1135,$AF$1:$CM$1&amp;$AF$2:$CM$2,0))*VLOOKUP($Q1135,$C$17:$M$20,COUNTBLANK($D$15:D$15)+1,FALSE)</f>
        <v>106</v>
      </c>
      <c r="U1135" s="3">
        <f t="array" ref="U1135">INDEX($AF$3:$CM$62,MATCH($S1135,$AE$3:$AE$62,0),MATCH(U$1&amp;$R1135,$AF$1:$CM$1&amp;$AF$2:$CM$2,0))*VLOOKUP($Q1135,$C$17:$M$20,COUNTBLANK($D$15:E$15)+1,FALSE)</f>
        <v>0</v>
      </c>
      <c r="V1135" s="3">
        <f t="array" ref="V1135">INDEX($AF$3:$CM$62,MATCH($S1135,$AE$3:$AE$62,0),MATCH(V$1&amp;$R1135,$AF$1:$CM$1&amp;$AF$2:$CM$2,0))*VLOOKUP($Q1135,$C$17:$M$20,COUNTBLANK($D$15:F$15)+1,FALSE)</f>
        <v>0</v>
      </c>
      <c r="W1135" s="3">
        <f t="array" ref="W1135">INDEX($AF$3:$CM$62,MATCH($S1135,$AE$3:$AE$62,0),MATCH(W$1&amp;$R1135,$AF$1:$CM$1&amp;$AF$2:$CM$2,0))*VLOOKUP($Q1135,$C$17:$M$20,COUNTBLANK($D$15:G$15)+1,FALSE)</f>
        <v>212</v>
      </c>
      <c r="X1135" s="3">
        <f t="array" ref="X1135">INDEX($AF$3:$CM$62,MATCH($S1135,$AE$3:$AE$62,0),MATCH(X$1&amp;$R1135,$AF$1:$CM$1&amp;$AF$2:$CM$2,0))*VLOOKUP($Q1135,$C$17:$M$20,COUNTBLANK($D$15:H$15)+1,FALSE)</f>
        <v>0</v>
      </c>
      <c r="Y1135" s="3">
        <f t="array" ref="Y1135">INDEX($AF$3:$CM$62,MATCH($S1135,$AE$3:$AE$62,0),MATCH(Y$1&amp;$R1135,$AF$1:$CM$1&amp;$AF$2:$CM$2,0))*VLOOKUP($Q1135,$C$17:$M$20,COUNTBLANK($D$15:I$15)+1,FALSE)</f>
        <v>0</v>
      </c>
      <c r="Z1135" s="3">
        <f t="array" ref="Z1135">INDEX($AF$3:$CM$62,MATCH($S1135,$AE$3:$AE$62,0),MATCH(Z$1&amp;$R1135,$AF$1:$CM$1&amp;$AF$2:$CM$2,0))*VLOOKUP($Q1135,$C$17:$M$20,COUNTBLANK($D$15:J$15)+1,FALSE)</f>
        <v>0</v>
      </c>
      <c r="AA1135" s="3">
        <f t="array" ref="AA1135">INDEX($AF$3:$CM$62,MATCH($S1135,$AE$3:$AE$62,0),MATCH(AA$1&amp;$R1135,$AF$1:$CM$1&amp;$AF$2:$CM$2,0))*VLOOKUP($Q1135,$C$17:$M$20,COUNTBLANK($D$15:K$15)+1,FALSE)</f>
        <v>0</v>
      </c>
      <c r="AB1135" s="3">
        <f t="array" ref="AB1135">INDEX($AF$3:$CM$62,MATCH($S1135,$AE$3:$AE$62,0),MATCH(AB$1&amp;$R1135,$AF$1:$CM$1&amp;$AF$2:$CM$2,0))*VLOOKUP($Q1135,$C$17:$M$20,COUNTBLANK($D$15:L$15)+1,FALSE)</f>
        <v>1.4999999999999999E-2</v>
      </c>
      <c r="AC1135" s="3">
        <f t="array" ref="AC1135">INDEX($AF$3:$CM$62,MATCH($S1135,$AE$3:$AE$62,0),MATCH(AC$1&amp;$R1135,$AF$1:$CM$1&amp;$AF$2:$CM$2,0))*VLOOKUP($Q1135,$C$17:$M$20,COUNTBLANK($D$15:M$15)+1,FALSE)</f>
        <v>0.02</v>
      </c>
    </row>
    <row r="1136" spans="17:29" x14ac:dyDescent="0.2">
      <c r="Q1136" t="s">
        <v>422</v>
      </c>
      <c r="R1136">
        <f t="shared" si="161"/>
        <v>1</v>
      </c>
      <c r="S1136">
        <f t="shared" si="160"/>
        <v>54</v>
      </c>
      <c r="T1136" s="3">
        <f t="array" ref="T1136">INDEX($AF$3:$CM$62,MATCH($S1136,$AE$3:$AE$62,0),MATCH(T$1&amp;$R1136,$AF$1:$CM$1&amp;$AF$2:$CM$2,0))*VLOOKUP($Q1136,$C$17:$M$20,COUNTBLANK($D$15:D$15)+1,FALSE)</f>
        <v>108</v>
      </c>
      <c r="U1136" s="3">
        <f t="array" ref="U1136">INDEX($AF$3:$CM$62,MATCH($S1136,$AE$3:$AE$62,0),MATCH(U$1&amp;$R1136,$AF$1:$CM$1&amp;$AF$2:$CM$2,0))*VLOOKUP($Q1136,$C$17:$M$20,COUNTBLANK($D$15:E$15)+1,FALSE)</f>
        <v>0</v>
      </c>
      <c r="V1136" s="3">
        <f t="array" ref="V1136">INDEX($AF$3:$CM$62,MATCH($S1136,$AE$3:$AE$62,0),MATCH(V$1&amp;$R1136,$AF$1:$CM$1&amp;$AF$2:$CM$2,0))*VLOOKUP($Q1136,$C$17:$M$20,COUNTBLANK($D$15:F$15)+1,FALSE)</f>
        <v>0</v>
      </c>
      <c r="W1136" s="3">
        <f t="array" ref="W1136">INDEX($AF$3:$CM$62,MATCH($S1136,$AE$3:$AE$62,0),MATCH(W$1&amp;$R1136,$AF$1:$CM$1&amp;$AF$2:$CM$2,0))*VLOOKUP($Q1136,$C$17:$M$20,COUNTBLANK($D$15:G$15)+1,FALSE)</f>
        <v>216</v>
      </c>
      <c r="X1136" s="3">
        <f t="array" ref="X1136">INDEX($AF$3:$CM$62,MATCH($S1136,$AE$3:$AE$62,0),MATCH(X$1&amp;$R1136,$AF$1:$CM$1&amp;$AF$2:$CM$2,0))*VLOOKUP($Q1136,$C$17:$M$20,COUNTBLANK($D$15:H$15)+1,FALSE)</f>
        <v>0</v>
      </c>
      <c r="Y1136" s="3">
        <f t="array" ref="Y1136">INDEX($AF$3:$CM$62,MATCH($S1136,$AE$3:$AE$62,0),MATCH(Y$1&amp;$R1136,$AF$1:$CM$1&amp;$AF$2:$CM$2,0))*VLOOKUP($Q1136,$C$17:$M$20,COUNTBLANK($D$15:I$15)+1,FALSE)</f>
        <v>0</v>
      </c>
      <c r="Z1136" s="3">
        <f t="array" ref="Z1136">INDEX($AF$3:$CM$62,MATCH($S1136,$AE$3:$AE$62,0),MATCH(Z$1&amp;$R1136,$AF$1:$CM$1&amp;$AF$2:$CM$2,0))*VLOOKUP($Q1136,$C$17:$M$20,COUNTBLANK($D$15:J$15)+1,FALSE)</f>
        <v>0</v>
      </c>
      <c r="AA1136" s="3">
        <f t="array" ref="AA1136">INDEX($AF$3:$CM$62,MATCH($S1136,$AE$3:$AE$62,0),MATCH(AA$1&amp;$R1136,$AF$1:$CM$1&amp;$AF$2:$CM$2,0))*VLOOKUP($Q1136,$C$17:$M$20,COUNTBLANK($D$15:K$15)+1,FALSE)</f>
        <v>0</v>
      </c>
      <c r="AB1136" s="3">
        <f t="array" ref="AB1136">INDEX($AF$3:$CM$62,MATCH($S1136,$AE$3:$AE$62,0),MATCH(AB$1&amp;$R1136,$AF$1:$CM$1&amp;$AF$2:$CM$2,0))*VLOOKUP($Q1136,$C$17:$M$20,COUNTBLANK($D$15:L$15)+1,FALSE)</f>
        <v>1.4999999999999999E-2</v>
      </c>
      <c r="AC1136" s="3">
        <f t="array" ref="AC1136">INDEX($AF$3:$CM$62,MATCH($S1136,$AE$3:$AE$62,0),MATCH(AC$1&amp;$R1136,$AF$1:$CM$1&amp;$AF$2:$CM$2,0))*VLOOKUP($Q1136,$C$17:$M$20,COUNTBLANK($D$15:M$15)+1,FALSE)</f>
        <v>0.02</v>
      </c>
    </row>
    <row r="1137" spans="17:29" x14ac:dyDescent="0.2">
      <c r="Q1137" t="s">
        <v>422</v>
      </c>
      <c r="R1137">
        <f t="shared" si="161"/>
        <v>1</v>
      </c>
      <c r="S1137">
        <f t="shared" si="160"/>
        <v>55</v>
      </c>
      <c r="T1137" s="3">
        <f t="array" ref="T1137">INDEX($AF$3:$CM$62,MATCH($S1137,$AE$3:$AE$62,0),MATCH(T$1&amp;$R1137,$AF$1:$CM$1&amp;$AF$2:$CM$2,0))*VLOOKUP($Q1137,$C$17:$M$20,COUNTBLANK($D$15:D$15)+1,FALSE)</f>
        <v>110</v>
      </c>
      <c r="U1137" s="3">
        <f t="array" ref="U1137">INDEX($AF$3:$CM$62,MATCH($S1137,$AE$3:$AE$62,0),MATCH(U$1&amp;$R1137,$AF$1:$CM$1&amp;$AF$2:$CM$2,0))*VLOOKUP($Q1137,$C$17:$M$20,COUNTBLANK($D$15:E$15)+1,FALSE)</f>
        <v>0</v>
      </c>
      <c r="V1137" s="3">
        <f t="array" ref="V1137">INDEX($AF$3:$CM$62,MATCH($S1137,$AE$3:$AE$62,0),MATCH(V$1&amp;$R1137,$AF$1:$CM$1&amp;$AF$2:$CM$2,0))*VLOOKUP($Q1137,$C$17:$M$20,COUNTBLANK($D$15:F$15)+1,FALSE)</f>
        <v>0</v>
      </c>
      <c r="W1137" s="3">
        <f t="array" ref="W1137">INDEX($AF$3:$CM$62,MATCH($S1137,$AE$3:$AE$62,0),MATCH(W$1&amp;$R1137,$AF$1:$CM$1&amp;$AF$2:$CM$2,0))*VLOOKUP($Q1137,$C$17:$M$20,COUNTBLANK($D$15:G$15)+1,FALSE)</f>
        <v>220</v>
      </c>
      <c r="X1137" s="3">
        <f t="array" ref="X1137">INDEX($AF$3:$CM$62,MATCH($S1137,$AE$3:$AE$62,0),MATCH(X$1&amp;$R1137,$AF$1:$CM$1&amp;$AF$2:$CM$2,0))*VLOOKUP($Q1137,$C$17:$M$20,COUNTBLANK($D$15:H$15)+1,FALSE)</f>
        <v>0</v>
      </c>
      <c r="Y1137" s="3">
        <f t="array" ref="Y1137">INDEX($AF$3:$CM$62,MATCH($S1137,$AE$3:$AE$62,0),MATCH(Y$1&amp;$R1137,$AF$1:$CM$1&amp;$AF$2:$CM$2,0))*VLOOKUP($Q1137,$C$17:$M$20,COUNTBLANK($D$15:I$15)+1,FALSE)</f>
        <v>0</v>
      </c>
      <c r="Z1137" s="3">
        <f t="array" ref="Z1137">INDEX($AF$3:$CM$62,MATCH($S1137,$AE$3:$AE$62,0),MATCH(Z$1&amp;$R1137,$AF$1:$CM$1&amp;$AF$2:$CM$2,0))*VLOOKUP($Q1137,$C$17:$M$20,COUNTBLANK($D$15:J$15)+1,FALSE)</f>
        <v>0</v>
      </c>
      <c r="AA1137" s="3">
        <f t="array" ref="AA1137">INDEX($AF$3:$CM$62,MATCH($S1137,$AE$3:$AE$62,0),MATCH(AA$1&amp;$R1137,$AF$1:$CM$1&amp;$AF$2:$CM$2,0))*VLOOKUP($Q1137,$C$17:$M$20,COUNTBLANK($D$15:K$15)+1,FALSE)</f>
        <v>0</v>
      </c>
      <c r="AB1137" s="3">
        <f t="array" ref="AB1137">INDEX($AF$3:$CM$62,MATCH($S1137,$AE$3:$AE$62,0),MATCH(AB$1&amp;$R1137,$AF$1:$CM$1&amp;$AF$2:$CM$2,0))*VLOOKUP($Q1137,$C$17:$M$20,COUNTBLANK($D$15:L$15)+1,FALSE)</f>
        <v>1.4999999999999999E-2</v>
      </c>
      <c r="AC1137" s="3">
        <f t="array" ref="AC1137">INDEX($AF$3:$CM$62,MATCH($S1137,$AE$3:$AE$62,0),MATCH(AC$1&amp;$R1137,$AF$1:$CM$1&amp;$AF$2:$CM$2,0))*VLOOKUP($Q1137,$C$17:$M$20,COUNTBLANK($D$15:M$15)+1,FALSE)</f>
        <v>0.02</v>
      </c>
    </row>
    <row r="1138" spans="17:29" x14ac:dyDescent="0.2">
      <c r="Q1138" t="s">
        <v>422</v>
      </c>
      <c r="R1138">
        <f t="shared" si="161"/>
        <v>1</v>
      </c>
      <c r="S1138">
        <f t="shared" si="160"/>
        <v>56</v>
      </c>
      <c r="T1138" s="3">
        <f t="array" ref="T1138">INDEX($AF$3:$CM$62,MATCH($S1138,$AE$3:$AE$62,0),MATCH(T$1&amp;$R1138,$AF$1:$CM$1&amp;$AF$2:$CM$2,0))*VLOOKUP($Q1138,$C$17:$M$20,COUNTBLANK($D$15:D$15)+1,FALSE)</f>
        <v>112</v>
      </c>
      <c r="U1138" s="3">
        <f t="array" ref="U1138">INDEX($AF$3:$CM$62,MATCH($S1138,$AE$3:$AE$62,0),MATCH(U$1&amp;$R1138,$AF$1:$CM$1&amp;$AF$2:$CM$2,0))*VLOOKUP($Q1138,$C$17:$M$20,COUNTBLANK($D$15:E$15)+1,FALSE)</f>
        <v>0</v>
      </c>
      <c r="V1138" s="3">
        <f t="array" ref="V1138">INDEX($AF$3:$CM$62,MATCH($S1138,$AE$3:$AE$62,0),MATCH(V$1&amp;$R1138,$AF$1:$CM$1&amp;$AF$2:$CM$2,0))*VLOOKUP($Q1138,$C$17:$M$20,COUNTBLANK($D$15:F$15)+1,FALSE)</f>
        <v>0</v>
      </c>
      <c r="W1138" s="3">
        <f t="array" ref="W1138">INDEX($AF$3:$CM$62,MATCH($S1138,$AE$3:$AE$62,0),MATCH(W$1&amp;$R1138,$AF$1:$CM$1&amp;$AF$2:$CM$2,0))*VLOOKUP($Q1138,$C$17:$M$20,COUNTBLANK($D$15:G$15)+1,FALSE)</f>
        <v>224</v>
      </c>
      <c r="X1138" s="3">
        <f t="array" ref="X1138">INDEX($AF$3:$CM$62,MATCH($S1138,$AE$3:$AE$62,0),MATCH(X$1&amp;$R1138,$AF$1:$CM$1&amp;$AF$2:$CM$2,0))*VLOOKUP($Q1138,$C$17:$M$20,COUNTBLANK($D$15:H$15)+1,FALSE)</f>
        <v>0</v>
      </c>
      <c r="Y1138" s="3">
        <f t="array" ref="Y1138">INDEX($AF$3:$CM$62,MATCH($S1138,$AE$3:$AE$62,0),MATCH(Y$1&amp;$R1138,$AF$1:$CM$1&amp;$AF$2:$CM$2,0))*VLOOKUP($Q1138,$C$17:$M$20,COUNTBLANK($D$15:I$15)+1,FALSE)</f>
        <v>0</v>
      </c>
      <c r="Z1138" s="3">
        <f t="array" ref="Z1138">INDEX($AF$3:$CM$62,MATCH($S1138,$AE$3:$AE$62,0),MATCH(Z$1&amp;$R1138,$AF$1:$CM$1&amp;$AF$2:$CM$2,0))*VLOOKUP($Q1138,$C$17:$M$20,COUNTBLANK($D$15:J$15)+1,FALSE)</f>
        <v>0</v>
      </c>
      <c r="AA1138" s="3">
        <f t="array" ref="AA1138">INDEX($AF$3:$CM$62,MATCH($S1138,$AE$3:$AE$62,0),MATCH(AA$1&amp;$R1138,$AF$1:$CM$1&amp;$AF$2:$CM$2,0))*VLOOKUP($Q1138,$C$17:$M$20,COUNTBLANK($D$15:K$15)+1,FALSE)</f>
        <v>0</v>
      </c>
      <c r="AB1138" s="3">
        <f t="array" ref="AB1138">INDEX($AF$3:$CM$62,MATCH($S1138,$AE$3:$AE$62,0),MATCH(AB$1&amp;$R1138,$AF$1:$CM$1&amp;$AF$2:$CM$2,0))*VLOOKUP($Q1138,$C$17:$M$20,COUNTBLANK($D$15:L$15)+1,FALSE)</f>
        <v>1.4999999999999999E-2</v>
      </c>
      <c r="AC1138" s="3">
        <f t="array" ref="AC1138">INDEX($AF$3:$CM$62,MATCH($S1138,$AE$3:$AE$62,0),MATCH(AC$1&amp;$R1138,$AF$1:$CM$1&amp;$AF$2:$CM$2,0))*VLOOKUP($Q1138,$C$17:$M$20,COUNTBLANK($D$15:M$15)+1,FALSE)</f>
        <v>0.02</v>
      </c>
    </row>
    <row r="1139" spans="17:29" x14ac:dyDescent="0.2">
      <c r="Q1139" t="s">
        <v>422</v>
      </c>
      <c r="R1139">
        <f t="shared" si="161"/>
        <v>1</v>
      </c>
      <c r="S1139">
        <f t="shared" si="160"/>
        <v>57</v>
      </c>
      <c r="T1139" s="3">
        <f t="array" ref="T1139">INDEX($AF$3:$CM$62,MATCH($S1139,$AE$3:$AE$62,0),MATCH(T$1&amp;$R1139,$AF$1:$CM$1&amp;$AF$2:$CM$2,0))*VLOOKUP($Q1139,$C$17:$M$20,COUNTBLANK($D$15:D$15)+1,FALSE)</f>
        <v>114</v>
      </c>
      <c r="U1139" s="3">
        <f t="array" ref="U1139">INDEX($AF$3:$CM$62,MATCH($S1139,$AE$3:$AE$62,0),MATCH(U$1&amp;$R1139,$AF$1:$CM$1&amp;$AF$2:$CM$2,0))*VLOOKUP($Q1139,$C$17:$M$20,COUNTBLANK($D$15:E$15)+1,FALSE)</f>
        <v>0</v>
      </c>
      <c r="V1139" s="3">
        <f t="array" ref="V1139">INDEX($AF$3:$CM$62,MATCH($S1139,$AE$3:$AE$62,0),MATCH(V$1&amp;$R1139,$AF$1:$CM$1&amp;$AF$2:$CM$2,0))*VLOOKUP($Q1139,$C$17:$M$20,COUNTBLANK($D$15:F$15)+1,FALSE)</f>
        <v>0</v>
      </c>
      <c r="W1139" s="3">
        <f t="array" ref="W1139">INDEX($AF$3:$CM$62,MATCH($S1139,$AE$3:$AE$62,0),MATCH(W$1&amp;$R1139,$AF$1:$CM$1&amp;$AF$2:$CM$2,0))*VLOOKUP($Q1139,$C$17:$M$20,COUNTBLANK($D$15:G$15)+1,FALSE)</f>
        <v>228</v>
      </c>
      <c r="X1139" s="3">
        <f t="array" ref="X1139">INDEX($AF$3:$CM$62,MATCH($S1139,$AE$3:$AE$62,0),MATCH(X$1&amp;$R1139,$AF$1:$CM$1&amp;$AF$2:$CM$2,0))*VLOOKUP($Q1139,$C$17:$M$20,COUNTBLANK($D$15:H$15)+1,FALSE)</f>
        <v>0</v>
      </c>
      <c r="Y1139" s="3">
        <f t="array" ref="Y1139">INDEX($AF$3:$CM$62,MATCH($S1139,$AE$3:$AE$62,0),MATCH(Y$1&amp;$R1139,$AF$1:$CM$1&amp;$AF$2:$CM$2,0))*VLOOKUP($Q1139,$C$17:$M$20,COUNTBLANK($D$15:I$15)+1,FALSE)</f>
        <v>0</v>
      </c>
      <c r="Z1139" s="3">
        <f t="array" ref="Z1139">INDEX($AF$3:$CM$62,MATCH($S1139,$AE$3:$AE$62,0),MATCH(Z$1&amp;$R1139,$AF$1:$CM$1&amp;$AF$2:$CM$2,0))*VLOOKUP($Q1139,$C$17:$M$20,COUNTBLANK($D$15:J$15)+1,FALSE)</f>
        <v>0</v>
      </c>
      <c r="AA1139" s="3">
        <f t="array" ref="AA1139">INDEX($AF$3:$CM$62,MATCH($S1139,$AE$3:$AE$62,0),MATCH(AA$1&amp;$R1139,$AF$1:$CM$1&amp;$AF$2:$CM$2,0))*VLOOKUP($Q1139,$C$17:$M$20,COUNTBLANK($D$15:K$15)+1,FALSE)</f>
        <v>0</v>
      </c>
      <c r="AB1139" s="3">
        <f t="array" ref="AB1139">INDEX($AF$3:$CM$62,MATCH($S1139,$AE$3:$AE$62,0),MATCH(AB$1&amp;$R1139,$AF$1:$CM$1&amp;$AF$2:$CM$2,0))*VLOOKUP($Q1139,$C$17:$M$20,COUNTBLANK($D$15:L$15)+1,FALSE)</f>
        <v>1.4999999999999999E-2</v>
      </c>
      <c r="AC1139" s="3">
        <f t="array" ref="AC1139">INDEX($AF$3:$CM$62,MATCH($S1139,$AE$3:$AE$62,0),MATCH(AC$1&amp;$R1139,$AF$1:$CM$1&amp;$AF$2:$CM$2,0))*VLOOKUP($Q1139,$C$17:$M$20,COUNTBLANK($D$15:M$15)+1,FALSE)</f>
        <v>0.02</v>
      </c>
    </row>
    <row r="1140" spans="17:29" x14ac:dyDescent="0.2">
      <c r="Q1140" t="s">
        <v>422</v>
      </c>
      <c r="R1140">
        <f t="shared" si="161"/>
        <v>1</v>
      </c>
      <c r="S1140">
        <f t="shared" si="160"/>
        <v>58</v>
      </c>
      <c r="T1140" s="3">
        <f t="array" ref="T1140">INDEX($AF$3:$CM$62,MATCH($S1140,$AE$3:$AE$62,0),MATCH(T$1&amp;$R1140,$AF$1:$CM$1&amp;$AF$2:$CM$2,0))*VLOOKUP($Q1140,$C$17:$M$20,COUNTBLANK($D$15:D$15)+1,FALSE)</f>
        <v>116</v>
      </c>
      <c r="U1140" s="3">
        <f t="array" ref="U1140">INDEX($AF$3:$CM$62,MATCH($S1140,$AE$3:$AE$62,0),MATCH(U$1&amp;$R1140,$AF$1:$CM$1&amp;$AF$2:$CM$2,0))*VLOOKUP($Q1140,$C$17:$M$20,COUNTBLANK($D$15:E$15)+1,FALSE)</f>
        <v>0</v>
      </c>
      <c r="V1140" s="3">
        <f t="array" ref="V1140">INDEX($AF$3:$CM$62,MATCH($S1140,$AE$3:$AE$62,0),MATCH(V$1&amp;$R1140,$AF$1:$CM$1&amp;$AF$2:$CM$2,0))*VLOOKUP($Q1140,$C$17:$M$20,COUNTBLANK($D$15:F$15)+1,FALSE)</f>
        <v>0</v>
      </c>
      <c r="W1140" s="3">
        <f t="array" ref="W1140">INDEX($AF$3:$CM$62,MATCH($S1140,$AE$3:$AE$62,0),MATCH(W$1&amp;$R1140,$AF$1:$CM$1&amp;$AF$2:$CM$2,0))*VLOOKUP($Q1140,$C$17:$M$20,COUNTBLANK($D$15:G$15)+1,FALSE)</f>
        <v>232</v>
      </c>
      <c r="X1140" s="3">
        <f t="array" ref="X1140">INDEX($AF$3:$CM$62,MATCH($S1140,$AE$3:$AE$62,0),MATCH(X$1&amp;$R1140,$AF$1:$CM$1&amp;$AF$2:$CM$2,0))*VLOOKUP($Q1140,$C$17:$M$20,COUNTBLANK($D$15:H$15)+1,FALSE)</f>
        <v>0</v>
      </c>
      <c r="Y1140" s="3">
        <f t="array" ref="Y1140">INDEX($AF$3:$CM$62,MATCH($S1140,$AE$3:$AE$62,0),MATCH(Y$1&amp;$R1140,$AF$1:$CM$1&amp;$AF$2:$CM$2,0))*VLOOKUP($Q1140,$C$17:$M$20,COUNTBLANK($D$15:I$15)+1,FALSE)</f>
        <v>0</v>
      </c>
      <c r="Z1140" s="3">
        <f t="array" ref="Z1140">INDEX($AF$3:$CM$62,MATCH($S1140,$AE$3:$AE$62,0),MATCH(Z$1&amp;$R1140,$AF$1:$CM$1&amp;$AF$2:$CM$2,0))*VLOOKUP($Q1140,$C$17:$M$20,COUNTBLANK($D$15:J$15)+1,FALSE)</f>
        <v>0</v>
      </c>
      <c r="AA1140" s="3">
        <f t="array" ref="AA1140">INDEX($AF$3:$CM$62,MATCH($S1140,$AE$3:$AE$62,0),MATCH(AA$1&amp;$R1140,$AF$1:$CM$1&amp;$AF$2:$CM$2,0))*VLOOKUP($Q1140,$C$17:$M$20,COUNTBLANK($D$15:K$15)+1,FALSE)</f>
        <v>0</v>
      </c>
      <c r="AB1140" s="3">
        <f t="array" ref="AB1140">INDEX($AF$3:$CM$62,MATCH($S1140,$AE$3:$AE$62,0),MATCH(AB$1&amp;$R1140,$AF$1:$CM$1&amp;$AF$2:$CM$2,0))*VLOOKUP($Q1140,$C$17:$M$20,COUNTBLANK($D$15:L$15)+1,FALSE)</f>
        <v>1.4999999999999999E-2</v>
      </c>
      <c r="AC1140" s="3">
        <f t="array" ref="AC1140">INDEX($AF$3:$CM$62,MATCH($S1140,$AE$3:$AE$62,0),MATCH(AC$1&amp;$R1140,$AF$1:$CM$1&amp;$AF$2:$CM$2,0))*VLOOKUP($Q1140,$C$17:$M$20,COUNTBLANK($D$15:M$15)+1,FALSE)</f>
        <v>0.02</v>
      </c>
    </row>
    <row r="1141" spans="17:29" x14ac:dyDescent="0.2">
      <c r="Q1141" t="s">
        <v>422</v>
      </c>
      <c r="R1141">
        <f t="shared" si="161"/>
        <v>1</v>
      </c>
      <c r="S1141">
        <f t="shared" si="160"/>
        <v>59</v>
      </c>
      <c r="T1141" s="3">
        <f t="array" ref="T1141">INDEX($AF$3:$CM$62,MATCH($S1141,$AE$3:$AE$62,0),MATCH(T$1&amp;$R1141,$AF$1:$CM$1&amp;$AF$2:$CM$2,0))*VLOOKUP($Q1141,$C$17:$M$20,COUNTBLANK($D$15:D$15)+1,FALSE)</f>
        <v>118</v>
      </c>
      <c r="U1141" s="3">
        <f t="array" ref="U1141">INDEX($AF$3:$CM$62,MATCH($S1141,$AE$3:$AE$62,0),MATCH(U$1&amp;$R1141,$AF$1:$CM$1&amp;$AF$2:$CM$2,0))*VLOOKUP($Q1141,$C$17:$M$20,COUNTBLANK($D$15:E$15)+1,FALSE)</f>
        <v>0</v>
      </c>
      <c r="V1141" s="3">
        <f t="array" ref="V1141">INDEX($AF$3:$CM$62,MATCH($S1141,$AE$3:$AE$62,0),MATCH(V$1&amp;$R1141,$AF$1:$CM$1&amp;$AF$2:$CM$2,0))*VLOOKUP($Q1141,$C$17:$M$20,COUNTBLANK($D$15:F$15)+1,FALSE)</f>
        <v>0</v>
      </c>
      <c r="W1141" s="3">
        <f t="array" ref="W1141">INDEX($AF$3:$CM$62,MATCH($S1141,$AE$3:$AE$62,0),MATCH(W$1&amp;$R1141,$AF$1:$CM$1&amp;$AF$2:$CM$2,0))*VLOOKUP($Q1141,$C$17:$M$20,COUNTBLANK($D$15:G$15)+1,FALSE)</f>
        <v>236</v>
      </c>
      <c r="X1141" s="3">
        <f t="array" ref="X1141">INDEX($AF$3:$CM$62,MATCH($S1141,$AE$3:$AE$62,0),MATCH(X$1&amp;$R1141,$AF$1:$CM$1&amp;$AF$2:$CM$2,0))*VLOOKUP($Q1141,$C$17:$M$20,COUNTBLANK($D$15:H$15)+1,FALSE)</f>
        <v>0</v>
      </c>
      <c r="Y1141" s="3">
        <f t="array" ref="Y1141">INDEX($AF$3:$CM$62,MATCH($S1141,$AE$3:$AE$62,0),MATCH(Y$1&amp;$R1141,$AF$1:$CM$1&amp;$AF$2:$CM$2,0))*VLOOKUP($Q1141,$C$17:$M$20,COUNTBLANK($D$15:I$15)+1,FALSE)</f>
        <v>0</v>
      </c>
      <c r="Z1141" s="3">
        <f t="array" ref="Z1141">INDEX($AF$3:$CM$62,MATCH($S1141,$AE$3:$AE$62,0),MATCH(Z$1&amp;$R1141,$AF$1:$CM$1&amp;$AF$2:$CM$2,0))*VLOOKUP($Q1141,$C$17:$M$20,COUNTBLANK($D$15:J$15)+1,FALSE)</f>
        <v>0</v>
      </c>
      <c r="AA1141" s="3">
        <f t="array" ref="AA1141">INDEX($AF$3:$CM$62,MATCH($S1141,$AE$3:$AE$62,0),MATCH(AA$1&amp;$R1141,$AF$1:$CM$1&amp;$AF$2:$CM$2,0))*VLOOKUP($Q1141,$C$17:$M$20,COUNTBLANK($D$15:K$15)+1,FALSE)</f>
        <v>0</v>
      </c>
      <c r="AB1141" s="3">
        <f t="array" ref="AB1141">INDEX($AF$3:$CM$62,MATCH($S1141,$AE$3:$AE$62,0),MATCH(AB$1&amp;$R1141,$AF$1:$CM$1&amp;$AF$2:$CM$2,0))*VLOOKUP($Q1141,$C$17:$M$20,COUNTBLANK($D$15:L$15)+1,FALSE)</f>
        <v>1.4999999999999999E-2</v>
      </c>
      <c r="AC1141" s="3">
        <f t="array" ref="AC1141">INDEX($AF$3:$CM$62,MATCH($S1141,$AE$3:$AE$62,0),MATCH(AC$1&amp;$R1141,$AF$1:$CM$1&amp;$AF$2:$CM$2,0))*VLOOKUP($Q1141,$C$17:$M$20,COUNTBLANK($D$15:M$15)+1,FALSE)</f>
        <v>0.02</v>
      </c>
    </row>
    <row r="1142" spans="17:29" x14ac:dyDescent="0.2">
      <c r="Q1142" t="s">
        <v>422</v>
      </c>
      <c r="R1142">
        <f t="shared" si="161"/>
        <v>1</v>
      </c>
      <c r="S1142">
        <f t="shared" si="160"/>
        <v>60</v>
      </c>
      <c r="T1142" s="3">
        <f t="array" ref="T1142">INDEX($AF$3:$CM$62,MATCH($S1142,$AE$3:$AE$62,0),MATCH(T$1&amp;$R1142,$AF$1:$CM$1&amp;$AF$2:$CM$2,0))*VLOOKUP($Q1142,$C$17:$M$20,COUNTBLANK($D$15:D$15)+1,FALSE)</f>
        <v>120</v>
      </c>
      <c r="U1142" s="3">
        <f t="array" ref="U1142">INDEX($AF$3:$CM$62,MATCH($S1142,$AE$3:$AE$62,0),MATCH(U$1&amp;$R1142,$AF$1:$CM$1&amp;$AF$2:$CM$2,0))*VLOOKUP($Q1142,$C$17:$M$20,COUNTBLANK($D$15:E$15)+1,FALSE)</f>
        <v>0</v>
      </c>
      <c r="V1142" s="3">
        <f t="array" ref="V1142">INDEX($AF$3:$CM$62,MATCH($S1142,$AE$3:$AE$62,0),MATCH(V$1&amp;$R1142,$AF$1:$CM$1&amp;$AF$2:$CM$2,0))*VLOOKUP($Q1142,$C$17:$M$20,COUNTBLANK($D$15:F$15)+1,FALSE)</f>
        <v>0</v>
      </c>
      <c r="W1142" s="3">
        <f t="array" ref="W1142">INDEX($AF$3:$CM$62,MATCH($S1142,$AE$3:$AE$62,0),MATCH(W$1&amp;$R1142,$AF$1:$CM$1&amp;$AF$2:$CM$2,0))*VLOOKUP($Q1142,$C$17:$M$20,COUNTBLANK($D$15:G$15)+1,FALSE)</f>
        <v>240</v>
      </c>
      <c r="X1142" s="3">
        <f t="array" ref="X1142">INDEX($AF$3:$CM$62,MATCH($S1142,$AE$3:$AE$62,0),MATCH(X$1&amp;$R1142,$AF$1:$CM$1&amp;$AF$2:$CM$2,0))*VLOOKUP($Q1142,$C$17:$M$20,COUNTBLANK($D$15:H$15)+1,FALSE)</f>
        <v>0</v>
      </c>
      <c r="Y1142" s="3">
        <f t="array" ref="Y1142">INDEX($AF$3:$CM$62,MATCH($S1142,$AE$3:$AE$62,0),MATCH(Y$1&amp;$R1142,$AF$1:$CM$1&amp;$AF$2:$CM$2,0))*VLOOKUP($Q1142,$C$17:$M$20,COUNTBLANK($D$15:I$15)+1,FALSE)</f>
        <v>0</v>
      </c>
      <c r="Z1142" s="3">
        <f t="array" ref="Z1142">INDEX($AF$3:$CM$62,MATCH($S1142,$AE$3:$AE$62,0),MATCH(Z$1&amp;$R1142,$AF$1:$CM$1&amp;$AF$2:$CM$2,0))*VLOOKUP($Q1142,$C$17:$M$20,COUNTBLANK($D$15:J$15)+1,FALSE)</f>
        <v>0</v>
      </c>
      <c r="AA1142" s="3">
        <f t="array" ref="AA1142">INDEX($AF$3:$CM$62,MATCH($S1142,$AE$3:$AE$62,0),MATCH(AA$1&amp;$R1142,$AF$1:$CM$1&amp;$AF$2:$CM$2,0))*VLOOKUP($Q1142,$C$17:$M$20,COUNTBLANK($D$15:K$15)+1,FALSE)</f>
        <v>0</v>
      </c>
      <c r="AB1142" s="3">
        <f t="array" ref="AB1142">INDEX($AF$3:$CM$62,MATCH($S1142,$AE$3:$AE$62,0),MATCH(AB$1&amp;$R1142,$AF$1:$CM$1&amp;$AF$2:$CM$2,0))*VLOOKUP($Q1142,$C$17:$M$20,COUNTBLANK($D$15:L$15)+1,FALSE)</f>
        <v>1.4999999999999999E-2</v>
      </c>
      <c r="AC1142" s="3">
        <f t="array" ref="AC1142">INDEX($AF$3:$CM$62,MATCH($S1142,$AE$3:$AE$62,0),MATCH(AC$1&amp;$R1142,$AF$1:$CM$1&amp;$AF$2:$CM$2,0))*VLOOKUP($Q1142,$C$17:$M$20,COUNTBLANK($D$15:M$15)+1,FALSE)</f>
        <v>0.03</v>
      </c>
    </row>
    <row r="1143" spans="17:29" x14ac:dyDescent="0.2">
      <c r="Q1143" t="s">
        <v>422</v>
      </c>
      <c r="R1143">
        <f t="shared" si="161"/>
        <v>2</v>
      </c>
      <c r="S1143">
        <f t="shared" si="160"/>
        <v>1</v>
      </c>
      <c r="T1143" s="3">
        <f t="array" ref="T1143">INDEX($AF$3:$CM$62,MATCH($S1143,$AE$3:$AE$62,0),MATCH(T$1&amp;$R1143,$AF$1:$CM$1&amp;$AF$2:$CM$2,0))*VLOOKUP($Q1143,$C$17:$M$20,COUNTBLANK($D$15:D$15)+1,FALSE)</f>
        <v>3</v>
      </c>
      <c r="U1143" s="3">
        <f t="array" ref="U1143">INDEX($AF$3:$CM$62,MATCH($S1143,$AE$3:$AE$62,0),MATCH(U$1&amp;$R1143,$AF$1:$CM$1&amp;$AF$2:$CM$2,0))*VLOOKUP($Q1143,$C$17:$M$20,COUNTBLANK($D$15:E$15)+1,FALSE)</f>
        <v>0</v>
      </c>
      <c r="V1143" s="3">
        <f t="array" ref="V1143">INDEX($AF$3:$CM$62,MATCH($S1143,$AE$3:$AE$62,0),MATCH(V$1&amp;$R1143,$AF$1:$CM$1&amp;$AF$2:$CM$2,0))*VLOOKUP($Q1143,$C$17:$M$20,COUNTBLANK($D$15:F$15)+1,FALSE)</f>
        <v>0</v>
      </c>
      <c r="W1143" s="3">
        <f t="array" ref="W1143">INDEX($AF$3:$CM$62,MATCH($S1143,$AE$3:$AE$62,0),MATCH(W$1&amp;$R1143,$AF$1:$CM$1&amp;$AF$2:$CM$2,0))*VLOOKUP($Q1143,$C$17:$M$20,COUNTBLANK($D$15:G$15)+1,FALSE)</f>
        <v>6</v>
      </c>
      <c r="X1143" s="3">
        <f t="array" ref="X1143">INDEX($AF$3:$CM$62,MATCH($S1143,$AE$3:$AE$62,0),MATCH(X$1&amp;$R1143,$AF$1:$CM$1&amp;$AF$2:$CM$2,0))*VLOOKUP($Q1143,$C$17:$M$20,COUNTBLANK($D$15:H$15)+1,FALSE)</f>
        <v>0</v>
      </c>
      <c r="Y1143" s="3">
        <f t="array" ref="Y1143">INDEX($AF$3:$CM$62,MATCH($S1143,$AE$3:$AE$62,0),MATCH(Y$1&amp;$R1143,$AF$1:$CM$1&amp;$AF$2:$CM$2,0))*VLOOKUP($Q1143,$C$17:$M$20,COUNTBLANK($D$15:I$15)+1,FALSE)</f>
        <v>0</v>
      </c>
      <c r="Z1143" s="3">
        <f t="array" ref="Z1143">INDEX($AF$3:$CM$62,MATCH($S1143,$AE$3:$AE$62,0),MATCH(Z$1&amp;$R1143,$AF$1:$CM$1&amp;$AF$2:$CM$2,0))*VLOOKUP($Q1143,$C$17:$M$20,COUNTBLANK($D$15:J$15)+1,FALSE)</f>
        <v>0</v>
      </c>
      <c r="AA1143" s="3">
        <f t="array" ref="AA1143">INDEX($AF$3:$CM$62,MATCH($S1143,$AE$3:$AE$62,0),MATCH(AA$1&amp;$R1143,$AF$1:$CM$1&amp;$AF$2:$CM$2,0))*VLOOKUP($Q1143,$C$17:$M$20,COUNTBLANK($D$15:K$15)+1,FALSE)</f>
        <v>0</v>
      </c>
      <c r="AB1143" s="3">
        <f t="array" ref="AB1143">INDEX($AF$3:$CM$62,MATCH($S1143,$AE$3:$AE$62,0),MATCH(AB$1&amp;$R1143,$AF$1:$CM$1&amp;$AF$2:$CM$2,0))*VLOOKUP($Q1143,$C$17:$M$20,COUNTBLANK($D$15:L$15)+1,FALSE)</f>
        <v>0</v>
      </c>
      <c r="AC1143" s="3">
        <f t="array" ref="AC1143">INDEX($AF$3:$CM$62,MATCH($S1143,$AE$3:$AE$62,0),MATCH(AC$1&amp;$R1143,$AF$1:$CM$1&amp;$AF$2:$CM$2,0))*VLOOKUP($Q1143,$C$17:$M$20,COUNTBLANK($D$15:M$15)+1,FALSE)</f>
        <v>0</v>
      </c>
    </row>
    <row r="1144" spans="17:29" x14ac:dyDescent="0.2">
      <c r="Q1144" t="s">
        <v>422</v>
      </c>
      <c r="R1144">
        <f t="shared" si="161"/>
        <v>2</v>
      </c>
      <c r="S1144">
        <f t="shared" si="160"/>
        <v>2</v>
      </c>
      <c r="T1144" s="3">
        <f t="array" ref="T1144">INDEX($AF$3:$CM$62,MATCH($S1144,$AE$3:$AE$62,0),MATCH(T$1&amp;$R1144,$AF$1:$CM$1&amp;$AF$2:$CM$2,0))*VLOOKUP($Q1144,$C$17:$M$20,COUNTBLANK($D$15:D$15)+1,FALSE)</f>
        <v>6</v>
      </c>
      <c r="U1144" s="3">
        <f t="array" ref="U1144">INDEX($AF$3:$CM$62,MATCH($S1144,$AE$3:$AE$62,0),MATCH(U$1&amp;$R1144,$AF$1:$CM$1&amp;$AF$2:$CM$2,0))*VLOOKUP($Q1144,$C$17:$M$20,COUNTBLANK($D$15:E$15)+1,FALSE)</f>
        <v>0</v>
      </c>
      <c r="V1144" s="3">
        <f t="array" ref="V1144">INDEX($AF$3:$CM$62,MATCH($S1144,$AE$3:$AE$62,0),MATCH(V$1&amp;$R1144,$AF$1:$CM$1&amp;$AF$2:$CM$2,0))*VLOOKUP($Q1144,$C$17:$M$20,COUNTBLANK($D$15:F$15)+1,FALSE)</f>
        <v>0</v>
      </c>
      <c r="W1144" s="3">
        <f t="array" ref="W1144">INDEX($AF$3:$CM$62,MATCH($S1144,$AE$3:$AE$62,0),MATCH(W$1&amp;$R1144,$AF$1:$CM$1&amp;$AF$2:$CM$2,0))*VLOOKUP($Q1144,$C$17:$M$20,COUNTBLANK($D$15:G$15)+1,FALSE)</f>
        <v>12</v>
      </c>
      <c r="X1144" s="3">
        <f t="array" ref="X1144">INDEX($AF$3:$CM$62,MATCH($S1144,$AE$3:$AE$62,0),MATCH(X$1&amp;$R1144,$AF$1:$CM$1&amp;$AF$2:$CM$2,0))*VLOOKUP($Q1144,$C$17:$M$20,COUNTBLANK($D$15:H$15)+1,FALSE)</f>
        <v>0</v>
      </c>
      <c r="Y1144" s="3">
        <f t="array" ref="Y1144">INDEX($AF$3:$CM$62,MATCH($S1144,$AE$3:$AE$62,0),MATCH(Y$1&amp;$R1144,$AF$1:$CM$1&amp;$AF$2:$CM$2,0))*VLOOKUP($Q1144,$C$17:$M$20,COUNTBLANK($D$15:I$15)+1,FALSE)</f>
        <v>0</v>
      </c>
      <c r="Z1144" s="3">
        <f t="array" ref="Z1144">INDEX($AF$3:$CM$62,MATCH($S1144,$AE$3:$AE$62,0),MATCH(Z$1&amp;$R1144,$AF$1:$CM$1&amp;$AF$2:$CM$2,0))*VLOOKUP($Q1144,$C$17:$M$20,COUNTBLANK($D$15:J$15)+1,FALSE)</f>
        <v>0</v>
      </c>
      <c r="AA1144" s="3">
        <f t="array" ref="AA1144">INDEX($AF$3:$CM$62,MATCH($S1144,$AE$3:$AE$62,0),MATCH(AA$1&amp;$R1144,$AF$1:$CM$1&amp;$AF$2:$CM$2,0))*VLOOKUP($Q1144,$C$17:$M$20,COUNTBLANK($D$15:K$15)+1,FALSE)</f>
        <v>0</v>
      </c>
      <c r="AB1144" s="3">
        <f t="array" ref="AB1144">INDEX($AF$3:$CM$62,MATCH($S1144,$AE$3:$AE$62,0),MATCH(AB$1&amp;$R1144,$AF$1:$CM$1&amp;$AF$2:$CM$2,0))*VLOOKUP($Q1144,$C$17:$M$20,COUNTBLANK($D$15:L$15)+1,FALSE)</f>
        <v>0</v>
      </c>
      <c r="AC1144" s="3">
        <f t="array" ref="AC1144">INDEX($AF$3:$CM$62,MATCH($S1144,$AE$3:$AE$62,0),MATCH(AC$1&amp;$R1144,$AF$1:$CM$1&amp;$AF$2:$CM$2,0))*VLOOKUP($Q1144,$C$17:$M$20,COUNTBLANK($D$15:M$15)+1,FALSE)</f>
        <v>0</v>
      </c>
    </row>
    <row r="1145" spans="17:29" x14ac:dyDescent="0.2">
      <c r="Q1145" t="s">
        <v>422</v>
      </c>
      <c r="R1145">
        <f t="shared" si="161"/>
        <v>2</v>
      </c>
      <c r="S1145">
        <f t="shared" si="160"/>
        <v>3</v>
      </c>
      <c r="T1145" s="3">
        <f t="array" ref="T1145">INDEX($AF$3:$CM$62,MATCH($S1145,$AE$3:$AE$62,0),MATCH(T$1&amp;$R1145,$AF$1:$CM$1&amp;$AF$2:$CM$2,0))*VLOOKUP($Q1145,$C$17:$M$20,COUNTBLANK($D$15:D$15)+1,FALSE)</f>
        <v>9</v>
      </c>
      <c r="U1145" s="3">
        <f t="array" ref="U1145">INDEX($AF$3:$CM$62,MATCH($S1145,$AE$3:$AE$62,0),MATCH(U$1&amp;$R1145,$AF$1:$CM$1&amp;$AF$2:$CM$2,0))*VLOOKUP($Q1145,$C$17:$M$20,COUNTBLANK($D$15:E$15)+1,FALSE)</f>
        <v>0</v>
      </c>
      <c r="V1145" s="3">
        <f t="array" ref="V1145">INDEX($AF$3:$CM$62,MATCH($S1145,$AE$3:$AE$62,0),MATCH(V$1&amp;$R1145,$AF$1:$CM$1&amp;$AF$2:$CM$2,0))*VLOOKUP($Q1145,$C$17:$M$20,COUNTBLANK($D$15:F$15)+1,FALSE)</f>
        <v>0</v>
      </c>
      <c r="W1145" s="3">
        <f t="array" ref="W1145">INDEX($AF$3:$CM$62,MATCH($S1145,$AE$3:$AE$62,0),MATCH(W$1&amp;$R1145,$AF$1:$CM$1&amp;$AF$2:$CM$2,0))*VLOOKUP($Q1145,$C$17:$M$20,COUNTBLANK($D$15:G$15)+1,FALSE)</f>
        <v>18</v>
      </c>
      <c r="X1145" s="3">
        <f t="array" ref="X1145">INDEX($AF$3:$CM$62,MATCH($S1145,$AE$3:$AE$62,0),MATCH(X$1&amp;$R1145,$AF$1:$CM$1&amp;$AF$2:$CM$2,0))*VLOOKUP($Q1145,$C$17:$M$20,COUNTBLANK($D$15:H$15)+1,FALSE)</f>
        <v>0</v>
      </c>
      <c r="Y1145" s="3">
        <f t="array" ref="Y1145">INDEX($AF$3:$CM$62,MATCH($S1145,$AE$3:$AE$62,0),MATCH(Y$1&amp;$R1145,$AF$1:$CM$1&amp;$AF$2:$CM$2,0))*VLOOKUP($Q1145,$C$17:$M$20,COUNTBLANK($D$15:I$15)+1,FALSE)</f>
        <v>0</v>
      </c>
      <c r="Z1145" s="3">
        <f t="array" ref="Z1145">INDEX($AF$3:$CM$62,MATCH($S1145,$AE$3:$AE$62,0),MATCH(Z$1&amp;$R1145,$AF$1:$CM$1&amp;$AF$2:$CM$2,0))*VLOOKUP($Q1145,$C$17:$M$20,COUNTBLANK($D$15:J$15)+1,FALSE)</f>
        <v>0</v>
      </c>
      <c r="AA1145" s="3">
        <f t="array" ref="AA1145">INDEX($AF$3:$CM$62,MATCH($S1145,$AE$3:$AE$62,0),MATCH(AA$1&amp;$R1145,$AF$1:$CM$1&amp;$AF$2:$CM$2,0))*VLOOKUP($Q1145,$C$17:$M$20,COUNTBLANK($D$15:K$15)+1,FALSE)</f>
        <v>0</v>
      </c>
      <c r="AB1145" s="3">
        <f t="array" ref="AB1145">INDEX($AF$3:$CM$62,MATCH($S1145,$AE$3:$AE$62,0),MATCH(AB$1&amp;$R1145,$AF$1:$CM$1&amp;$AF$2:$CM$2,0))*VLOOKUP($Q1145,$C$17:$M$20,COUNTBLANK($D$15:L$15)+1,FALSE)</f>
        <v>0</v>
      </c>
      <c r="AC1145" s="3">
        <f t="array" ref="AC1145">INDEX($AF$3:$CM$62,MATCH($S1145,$AE$3:$AE$62,0),MATCH(AC$1&amp;$R1145,$AF$1:$CM$1&amp;$AF$2:$CM$2,0))*VLOOKUP($Q1145,$C$17:$M$20,COUNTBLANK($D$15:M$15)+1,FALSE)</f>
        <v>0</v>
      </c>
    </row>
    <row r="1146" spans="17:29" x14ac:dyDescent="0.2">
      <c r="Q1146" t="s">
        <v>422</v>
      </c>
      <c r="R1146">
        <f t="shared" si="161"/>
        <v>2</v>
      </c>
      <c r="S1146">
        <f t="shared" si="160"/>
        <v>4</v>
      </c>
      <c r="T1146" s="3">
        <f t="array" ref="T1146">INDEX($AF$3:$CM$62,MATCH($S1146,$AE$3:$AE$62,0),MATCH(T$1&amp;$R1146,$AF$1:$CM$1&amp;$AF$2:$CM$2,0))*VLOOKUP($Q1146,$C$17:$M$20,COUNTBLANK($D$15:D$15)+1,FALSE)</f>
        <v>12</v>
      </c>
      <c r="U1146" s="3">
        <f t="array" ref="U1146">INDEX($AF$3:$CM$62,MATCH($S1146,$AE$3:$AE$62,0),MATCH(U$1&amp;$R1146,$AF$1:$CM$1&amp;$AF$2:$CM$2,0))*VLOOKUP($Q1146,$C$17:$M$20,COUNTBLANK($D$15:E$15)+1,FALSE)</f>
        <v>0</v>
      </c>
      <c r="V1146" s="3">
        <f t="array" ref="V1146">INDEX($AF$3:$CM$62,MATCH($S1146,$AE$3:$AE$62,0),MATCH(V$1&amp;$R1146,$AF$1:$CM$1&amp;$AF$2:$CM$2,0))*VLOOKUP($Q1146,$C$17:$M$20,COUNTBLANK($D$15:F$15)+1,FALSE)</f>
        <v>0</v>
      </c>
      <c r="W1146" s="3">
        <f t="array" ref="W1146">INDEX($AF$3:$CM$62,MATCH($S1146,$AE$3:$AE$62,0),MATCH(W$1&amp;$R1146,$AF$1:$CM$1&amp;$AF$2:$CM$2,0))*VLOOKUP($Q1146,$C$17:$M$20,COUNTBLANK($D$15:G$15)+1,FALSE)</f>
        <v>24</v>
      </c>
      <c r="X1146" s="3">
        <f t="array" ref="X1146">INDEX($AF$3:$CM$62,MATCH($S1146,$AE$3:$AE$62,0),MATCH(X$1&amp;$R1146,$AF$1:$CM$1&amp;$AF$2:$CM$2,0))*VLOOKUP($Q1146,$C$17:$M$20,COUNTBLANK($D$15:H$15)+1,FALSE)</f>
        <v>0</v>
      </c>
      <c r="Y1146" s="3">
        <f t="array" ref="Y1146">INDEX($AF$3:$CM$62,MATCH($S1146,$AE$3:$AE$62,0),MATCH(Y$1&amp;$R1146,$AF$1:$CM$1&amp;$AF$2:$CM$2,0))*VLOOKUP($Q1146,$C$17:$M$20,COUNTBLANK($D$15:I$15)+1,FALSE)</f>
        <v>0</v>
      </c>
      <c r="Z1146" s="3">
        <f t="array" ref="Z1146">INDEX($AF$3:$CM$62,MATCH($S1146,$AE$3:$AE$62,0),MATCH(Z$1&amp;$R1146,$AF$1:$CM$1&amp;$AF$2:$CM$2,0))*VLOOKUP($Q1146,$C$17:$M$20,COUNTBLANK($D$15:J$15)+1,FALSE)</f>
        <v>0</v>
      </c>
      <c r="AA1146" s="3">
        <f t="array" ref="AA1146">INDEX($AF$3:$CM$62,MATCH($S1146,$AE$3:$AE$62,0),MATCH(AA$1&amp;$R1146,$AF$1:$CM$1&amp;$AF$2:$CM$2,0))*VLOOKUP($Q1146,$C$17:$M$20,COUNTBLANK($D$15:K$15)+1,FALSE)</f>
        <v>0</v>
      </c>
      <c r="AB1146" s="3">
        <f t="array" ref="AB1146">INDEX($AF$3:$CM$62,MATCH($S1146,$AE$3:$AE$62,0),MATCH(AB$1&amp;$R1146,$AF$1:$CM$1&amp;$AF$2:$CM$2,0))*VLOOKUP($Q1146,$C$17:$M$20,COUNTBLANK($D$15:L$15)+1,FALSE)</f>
        <v>0</v>
      </c>
      <c r="AC1146" s="3">
        <f t="array" ref="AC1146">INDEX($AF$3:$CM$62,MATCH($S1146,$AE$3:$AE$62,0),MATCH(AC$1&amp;$R1146,$AF$1:$CM$1&amp;$AF$2:$CM$2,0))*VLOOKUP($Q1146,$C$17:$M$20,COUNTBLANK($D$15:M$15)+1,FALSE)</f>
        <v>0</v>
      </c>
    </row>
    <row r="1147" spans="17:29" x14ac:dyDescent="0.2">
      <c r="Q1147" t="s">
        <v>422</v>
      </c>
      <c r="R1147">
        <f t="shared" si="161"/>
        <v>2</v>
      </c>
      <c r="S1147">
        <f t="shared" si="160"/>
        <v>5</v>
      </c>
      <c r="T1147" s="3">
        <f t="array" ref="T1147">INDEX($AF$3:$CM$62,MATCH($S1147,$AE$3:$AE$62,0),MATCH(T$1&amp;$R1147,$AF$1:$CM$1&amp;$AF$2:$CM$2,0))*VLOOKUP($Q1147,$C$17:$M$20,COUNTBLANK($D$15:D$15)+1,FALSE)</f>
        <v>15</v>
      </c>
      <c r="U1147" s="3">
        <f t="array" ref="U1147">INDEX($AF$3:$CM$62,MATCH($S1147,$AE$3:$AE$62,0),MATCH(U$1&amp;$R1147,$AF$1:$CM$1&amp;$AF$2:$CM$2,0))*VLOOKUP($Q1147,$C$17:$M$20,COUNTBLANK($D$15:E$15)+1,FALSE)</f>
        <v>0</v>
      </c>
      <c r="V1147" s="3">
        <f t="array" ref="V1147">INDEX($AF$3:$CM$62,MATCH($S1147,$AE$3:$AE$62,0),MATCH(V$1&amp;$R1147,$AF$1:$CM$1&amp;$AF$2:$CM$2,0))*VLOOKUP($Q1147,$C$17:$M$20,COUNTBLANK($D$15:F$15)+1,FALSE)</f>
        <v>0</v>
      </c>
      <c r="W1147" s="3">
        <f t="array" ref="W1147">INDEX($AF$3:$CM$62,MATCH($S1147,$AE$3:$AE$62,0),MATCH(W$1&amp;$R1147,$AF$1:$CM$1&amp;$AF$2:$CM$2,0))*VLOOKUP($Q1147,$C$17:$M$20,COUNTBLANK($D$15:G$15)+1,FALSE)</f>
        <v>30</v>
      </c>
      <c r="X1147" s="3">
        <f t="array" ref="X1147">INDEX($AF$3:$CM$62,MATCH($S1147,$AE$3:$AE$62,0),MATCH(X$1&amp;$R1147,$AF$1:$CM$1&amp;$AF$2:$CM$2,0))*VLOOKUP($Q1147,$C$17:$M$20,COUNTBLANK($D$15:H$15)+1,FALSE)</f>
        <v>0</v>
      </c>
      <c r="Y1147" s="3">
        <f t="array" ref="Y1147">INDEX($AF$3:$CM$62,MATCH($S1147,$AE$3:$AE$62,0),MATCH(Y$1&amp;$R1147,$AF$1:$CM$1&amp;$AF$2:$CM$2,0))*VLOOKUP($Q1147,$C$17:$M$20,COUNTBLANK($D$15:I$15)+1,FALSE)</f>
        <v>0</v>
      </c>
      <c r="Z1147" s="3">
        <f t="array" ref="Z1147">INDEX($AF$3:$CM$62,MATCH($S1147,$AE$3:$AE$62,0),MATCH(Z$1&amp;$R1147,$AF$1:$CM$1&amp;$AF$2:$CM$2,0))*VLOOKUP($Q1147,$C$17:$M$20,COUNTBLANK($D$15:J$15)+1,FALSE)</f>
        <v>0</v>
      </c>
      <c r="AA1147" s="3">
        <f t="array" ref="AA1147">INDEX($AF$3:$CM$62,MATCH($S1147,$AE$3:$AE$62,0),MATCH(AA$1&amp;$R1147,$AF$1:$CM$1&amp;$AF$2:$CM$2,0))*VLOOKUP($Q1147,$C$17:$M$20,COUNTBLANK($D$15:K$15)+1,FALSE)</f>
        <v>0</v>
      </c>
      <c r="AB1147" s="3">
        <f t="array" ref="AB1147">INDEX($AF$3:$CM$62,MATCH($S1147,$AE$3:$AE$62,0),MATCH(AB$1&amp;$R1147,$AF$1:$CM$1&amp;$AF$2:$CM$2,0))*VLOOKUP($Q1147,$C$17:$M$20,COUNTBLANK($D$15:L$15)+1,FALSE)</f>
        <v>0</v>
      </c>
      <c r="AC1147" s="3">
        <f t="array" ref="AC1147">INDEX($AF$3:$CM$62,MATCH($S1147,$AE$3:$AE$62,0),MATCH(AC$1&amp;$R1147,$AF$1:$CM$1&amp;$AF$2:$CM$2,0))*VLOOKUP($Q1147,$C$17:$M$20,COUNTBLANK($D$15:M$15)+1,FALSE)</f>
        <v>0</v>
      </c>
    </row>
    <row r="1148" spans="17:29" x14ac:dyDescent="0.2">
      <c r="Q1148" t="s">
        <v>422</v>
      </c>
      <c r="R1148">
        <f t="shared" si="161"/>
        <v>2</v>
      </c>
      <c r="S1148">
        <f t="shared" si="160"/>
        <v>6</v>
      </c>
      <c r="T1148" s="3">
        <f t="array" ref="T1148">INDEX($AF$3:$CM$62,MATCH($S1148,$AE$3:$AE$62,0),MATCH(T$1&amp;$R1148,$AF$1:$CM$1&amp;$AF$2:$CM$2,0))*VLOOKUP($Q1148,$C$17:$M$20,COUNTBLANK($D$15:D$15)+1,FALSE)</f>
        <v>18</v>
      </c>
      <c r="U1148" s="3">
        <f t="array" ref="U1148">INDEX($AF$3:$CM$62,MATCH($S1148,$AE$3:$AE$62,0),MATCH(U$1&amp;$R1148,$AF$1:$CM$1&amp;$AF$2:$CM$2,0))*VLOOKUP($Q1148,$C$17:$M$20,COUNTBLANK($D$15:E$15)+1,FALSE)</f>
        <v>0</v>
      </c>
      <c r="V1148" s="3">
        <f t="array" ref="V1148">INDEX($AF$3:$CM$62,MATCH($S1148,$AE$3:$AE$62,0),MATCH(V$1&amp;$R1148,$AF$1:$CM$1&amp;$AF$2:$CM$2,0))*VLOOKUP($Q1148,$C$17:$M$20,COUNTBLANK($D$15:F$15)+1,FALSE)</f>
        <v>0</v>
      </c>
      <c r="W1148" s="3">
        <f t="array" ref="W1148">INDEX($AF$3:$CM$62,MATCH($S1148,$AE$3:$AE$62,0),MATCH(W$1&amp;$R1148,$AF$1:$CM$1&amp;$AF$2:$CM$2,0))*VLOOKUP($Q1148,$C$17:$M$20,COUNTBLANK($D$15:G$15)+1,FALSE)</f>
        <v>36</v>
      </c>
      <c r="X1148" s="3">
        <f t="array" ref="X1148">INDEX($AF$3:$CM$62,MATCH($S1148,$AE$3:$AE$62,0),MATCH(X$1&amp;$R1148,$AF$1:$CM$1&amp;$AF$2:$CM$2,0))*VLOOKUP($Q1148,$C$17:$M$20,COUNTBLANK($D$15:H$15)+1,FALSE)</f>
        <v>0</v>
      </c>
      <c r="Y1148" s="3">
        <f t="array" ref="Y1148">INDEX($AF$3:$CM$62,MATCH($S1148,$AE$3:$AE$62,0),MATCH(Y$1&amp;$R1148,$AF$1:$CM$1&amp;$AF$2:$CM$2,0))*VLOOKUP($Q1148,$C$17:$M$20,COUNTBLANK($D$15:I$15)+1,FALSE)</f>
        <v>0</v>
      </c>
      <c r="Z1148" s="3">
        <f t="array" ref="Z1148">INDEX($AF$3:$CM$62,MATCH($S1148,$AE$3:$AE$62,0),MATCH(Z$1&amp;$R1148,$AF$1:$CM$1&amp;$AF$2:$CM$2,0))*VLOOKUP($Q1148,$C$17:$M$20,COUNTBLANK($D$15:J$15)+1,FALSE)</f>
        <v>0</v>
      </c>
      <c r="AA1148" s="3">
        <f t="array" ref="AA1148">INDEX($AF$3:$CM$62,MATCH($S1148,$AE$3:$AE$62,0),MATCH(AA$1&amp;$R1148,$AF$1:$CM$1&amp;$AF$2:$CM$2,0))*VLOOKUP($Q1148,$C$17:$M$20,COUNTBLANK($D$15:K$15)+1,FALSE)</f>
        <v>0</v>
      </c>
      <c r="AB1148" s="3">
        <f t="array" ref="AB1148">INDEX($AF$3:$CM$62,MATCH($S1148,$AE$3:$AE$62,0),MATCH(AB$1&amp;$R1148,$AF$1:$CM$1&amp;$AF$2:$CM$2,0))*VLOOKUP($Q1148,$C$17:$M$20,COUNTBLANK($D$15:L$15)+1,FALSE)</f>
        <v>0</v>
      </c>
      <c r="AC1148" s="3">
        <f t="array" ref="AC1148">INDEX($AF$3:$CM$62,MATCH($S1148,$AE$3:$AE$62,0),MATCH(AC$1&amp;$R1148,$AF$1:$CM$1&amp;$AF$2:$CM$2,0))*VLOOKUP($Q1148,$C$17:$M$20,COUNTBLANK($D$15:M$15)+1,FALSE)</f>
        <v>0</v>
      </c>
    </row>
    <row r="1149" spans="17:29" x14ac:dyDescent="0.2">
      <c r="Q1149" t="s">
        <v>422</v>
      </c>
      <c r="R1149">
        <f t="shared" si="161"/>
        <v>2</v>
      </c>
      <c r="S1149">
        <f t="shared" si="160"/>
        <v>7</v>
      </c>
      <c r="T1149" s="3">
        <f t="array" ref="T1149">INDEX($AF$3:$CM$62,MATCH($S1149,$AE$3:$AE$62,0),MATCH(T$1&amp;$R1149,$AF$1:$CM$1&amp;$AF$2:$CM$2,0))*VLOOKUP($Q1149,$C$17:$M$20,COUNTBLANK($D$15:D$15)+1,FALSE)</f>
        <v>21</v>
      </c>
      <c r="U1149" s="3">
        <f t="array" ref="U1149">INDEX($AF$3:$CM$62,MATCH($S1149,$AE$3:$AE$62,0),MATCH(U$1&amp;$R1149,$AF$1:$CM$1&amp;$AF$2:$CM$2,0))*VLOOKUP($Q1149,$C$17:$M$20,COUNTBLANK($D$15:E$15)+1,FALSE)</f>
        <v>0</v>
      </c>
      <c r="V1149" s="3">
        <f t="array" ref="V1149">INDEX($AF$3:$CM$62,MATCH($S1149,$AE$3:$AE$62,0),MATCH(V$1&amp;$R1149,$AF$1:$CM$1&amp;$AF$2:$CM$2,0))*VLOOKUP($Q1149,$C$17:$M$20,COUNTBLANK($D$15:F$15)+1,FALSE)</f>
        <v>0</v>
      </c>
      <c r="W1149" s="3">
        <f t="array" ref="W1149">INDEX($AF$3:$CM$62,MATCH($S1149,$AE$3:$AE$62,0),MATCH(W$1&amp;$R1149,$AF$1:$CM$1&amp;$AF$2:$CM$2,0))*VLOOKUP($Q1149,$C$17:$M$20,COUNTBLANK($D$15:G$15)+1,FALSE)</f>
        <v>42</v>
      </c>
      <c r="X1149" s="3">
        <f t="array" ref="X1149">INDEX($AF$3:$CM$62,MATCH($S1149,$AE$3:$AE$62,0),MATCH(X$1&amp;$R1149,$AF$1:$CM$1&amp;$AF$2:$CM$2,0))*VLOOKUP($Q1149,$C$17:$M$20,COUNTBLANK($D$15:H$15)+1,FALSE)</f>
        <v>0</v>
      </c>
      <c r="Y1149" s="3">
        <f t="array" ref="Y1149">INDEX($AF$3:$CM$62,MATCH($S1149,$AE$3:$AE$62,0),MATCH(Y$1&amp;$R1149,$AF$1:$CM$1&amp;$AF$2:$CM$2,0))*VLOOKUP($Q1149,$C$17:$M$20,COUNTBLANK($D$15:I$15)+1,FALSE)</f>
        <v>0</v>
      </c>
      <c r="Z1149" s="3">
        <f t="array" ref="Z1149">INDEX($AF$3:$CM$62,MATCH($S1149,$AE$3:$AE$62,0),MATCH(Z$1&amp;$R1149,$AF$1:$CM$1&amp;$AF$2:$CM$2,0))*VLOOKUP($Q1149,$C$17:$M$20,COUNTBLANK($D$15:J$15)+1,FALSE)</f>
        <v>0</v>
      </c>
      <c r="AA1149" s="3">
        <f t="array" ref="AA1149">INDEX($AF$3:$CM$62,MATCH($S1149,$AE$3:$AE$62,0),MATCH(AA$1&amp;$R1149,$AF$1:$CM$1&amp;$AF$2:$CM$2,0))*VLOOKUP($Q1149,$C$17:$M$20,COUNTBLANK($D$15:K$15)+1,FALSE)</f>
        <v>0</v>
      </c>
      <c r="AB1149" s="3">
        <f t="array" ref="AB1149">INDEX($AF$3:$CM$62,MATCH($S1149,$AE$3:$AE$62,0),MATCH(AB$1&amp;$R1149,$AF$1:$CM$1&amp;$AF$2:$CM$2,0))*VLOOKUP($Q1149,$C$17:$M$20,COUNTBLANK($D$15:L$15)+1,FALSE)</f>
        <v>0</v>
      </c>
      <c r="AC1149" s="3">
        <f t="array" ref="AC1149">INDEX($AF$3:$CM$62,MATCH($S1149,$AE$3:$AE$62,0),MATCH(AC$1&amp;$R1149,$AF$1:$CM$1&amp;$AF$2:$CM$2,0))*VLOOKUP($Q1149,$C$17:$M$20,COUNTBLANK($D$15:M$15)+1,FALSE)</f>
        <v>0</v>
      </c>
    </row>
    <row r="1150" spans="17:29" x14ac:dyDescent="0.2">
      <c r="Q1150" t="s">
        <v>422</v>
      </c>
      <c r="R1150">
        <f t="shared" si="161"/>
        <v>2</v>
      </c>
      <c r="S1150">
        <f t="shared" si="160"/>
        <v>8</v>
      </c>
      <c r="T1150" s="3">
        <f t="array" ref="T1150">INDEX($AF$3:$CM$62,MATCH($S1150,$AE$3:$AE$62,0),MATCH(T$1&amp;$R1150,$AF$1:$CM$1&amp;$AF$2:$CM$2,0))*VLOOKUP($Q1150,$C$17:$M$20,COUNTBLANK($D$15:D$15)+1,FALSE)</f>
        <v>24</v>
      </c>
      <c r="U1150" s="3">
        <f t="array" ref="U1150">INDEX($AF$3:$CM$62,MATCH($S1150,$AE$3:$AE$62,0),MATCH(U$1&amp;$R1150,$AF$1:$CM$1&amp;$AF$2:$CM$2,0))*VLOOKUP($Q1150,$C$17:$M$20,COUNTBLANK($D$15:E$15)+1,FALSE)</f>
        <v>0</v>
      </c>
      <c r="V1150" s="3">
        <f t="array" ref="V1150">INDEX($AF$3:$CM$62,MATCH($S1150,$AE$3:$AE$62,0),MATCH(V$1&amp;$R1150,$AF$1:$CM$1&amp;$AF$2:$CM$2,0))*VLOOKUP($Q1150,$C$17:$M$20,COUNTBLANK($D$15:F$15)+1,FALSE)</f>
        <v>0</v>
      </c>
      <c r="W1150" s="3">
        <f t="array" ref="W1150">INDEX($AF$3:$CM$62,MATCH($S1150,$AE$3:$AE$62,0),MATCH(W$1&amp;$R1150,$AF$1:$CM$1&amp;$AF$2:$CM$2,0))*VLOOKUP($Q1150,$C$17:$M$20,COUNTBLANK($D$15:G$15)+1,FALSE)</f>
        <v>48</v>
      </c>
      <c r="X1150" s="3">
        <f t="array" ref="X1150">INDEX($AF$3:$CM$62,MATCH($S1150,$AE$3:$AE$62,0),MATCH(X$1&amp;$R1150,$AF$1:$CM$1&amp;$AF$2:$CM$2,0))*VLOOKUP($Q1150,$C$17:$M$20,COUNTBLANK($D$15:H$15)+1,FALSE)</f>
        <v>0</v>
      </c>
      <c r="Y1150" s="3">
        <f t="array" ref="Y1150">INDEX($AF$3:$CM$62,MATCH($S1150,$AE$3:$AE$62,0),MATCH(Y$1&amp;$R1150,$AF$1:$CM$1&amp;$AF$2:$CM$2,0))*VLOOKUP($Q1150,$C$17:$M$20,COUNTBLANK($D$15:I$15)+1,FALSE)</f>
        <v>0</v>
      </c>
      <c r="Z1150" s="3">
        <f t="array" ref="Z1150">INDEX($AF$3:$CM$62,MATCH($S1150,$AE$3:$AE$62,0),MATCH(Z$1&amp;$R1150,$AF$1:$CM$1&amp;$AF$2:$CM$2,0))*VLOOKUP($Q1150,$C$17:$M$20,COUNTBLANK($D$15:J$15)+1,FALSE)</f>
        <v>0</v>
      </c>
      <c r="AA1150" s="3">
        <f t="array" ref="AA1150">INDEX($AF$3:$CM$62,MATCH($S1150,$AE$3:$AE$62,0),MATCH(AA$1&amp;$R1150,$AF$1:$CM$1&amp;$AF$2:$CM$2,0))*VLOOKUP($Q1150,$C$17:$M$20,COUNTBLANK($D$15:K$15)+1,FALSE)</f>
        <v>0</v>
      </c>
      <c r="AB1150" s="3">
        <f t="array" ref="AB1150">INDEX($AF$3:$CM$62,MATCH($S1150,$AE$3:$AE$62,0),MATCH(AB$1&amp;$R1150,$AF$1:$CM$1&amp;$AF$2:$CM$2,0))*VLOOKUP($Q1150,$C$17:$M$20,COUNTBLANK($D$15:L$15)+1,FALSE)</f>
        <v>0</v>
      </c>
      <c r="AC1150" s="3">
        <f t="array" ref="AC1150">INDEX($AF$3:$CM$62,MATCH($S1150,$AE$3:$AE$62,0),MATCH(AC$1&amp;$R1150,$AF$1:$CM$1&amp;$AF$2:$CM$2,0))*VLOOKUP($Q1150,$C$17:$M$20,COUNTBLANK($D$15:M$15)+1,FALSE)</f>
        <v>0</v>
      </c>
    </row>
    <row r="1151" spans="17:29" x14ac:dyDescent="0.2">
      <c r="Q1151" t="s">
        <v>422</v>
      </c>
      <c r="R1151">
        <f t="shared" si="161"/>
        <v>2</v>
      </c>
      <c r="S1151">
        <f t="shared" si="160"/>
        <v>9</v>
      </c>
      <c r="T1151" s="3">
        <f t="array" ref="T1151">INDEX($AF$3:$CM$62,MATCH($S1151,$AE$3:$AE$62,0),MATCH(T$1&amp;$R1151,$AF$1:$CM$1&amp;$AF$2:$CM$2,0))*VLOOKUP($Q1151,$C$17:$M$20,COUNTBLANK($D$15:D$15)+1,FALSE)</f>
        <v>27</v>
      </c>
      <c r="U1151" s="3">
        <f t="array" ref="U1151">INDEX($AF$3:$CM$62,MATCH($S1151,$AE$3:$AE$62,0),MATCH(U$1&amp;$R1151,$AF$1:$CM$1&amp;$AF$2:$CM$2,0))*VLOOKUP($Q1151,$C$17:$M$20,COUNTBLANK($D$15:E$15)+1,FALSE)</f>
        <v>0</v>
      </c>
      <c r="V1151" s="3">
        <f t="array" ref="V1151">INDEX($AF$3:$CM$62,MATCH($S1151,$AE$3:$AE$62,0),MATCH(V$1&amp;$R1151,$AF$1:$CM$1&amp;$AF$2:$CM$2,0))*VLOOKUP($Q1151,$C$17:$M$20,COUNTBLANK($D$15:F$15)+1,FALSE)</f>
        <v>0</v>
      </c>
      <c r="W1151" s="3">
        <f t="array" ref="W1151">INDEX($AF$3:$CM$62,MATCH($S1151,$AE$3:$AE$62,0),MATCH(W$1&amp;$R1151,$AF$1:$CM$1&amp;$AF$2:$CM$2,0))*VLOOKUP($Q1151,$C$17:$M$20,COUNTBLANK($D$15:G$15)+1,FALSE)</f>
        <v>54</v>
      </c>
      <c r="X1151" s="3">
        <f t="array" ref="X1151">INDEX($AF$3:$CM$62,MATCH($S1151,$AE$3:$AE$62,0),MATCH(X$1&amp;$R1151,$AF$1:$CM$1&amp;$AF$2:$CM$2,0))*VLOOKUP($Q1151,$C$17:$M$20,COUNTBLANK($D$15:H$15)+1,FALSE)</f>
        <v>0</v>
      </c>
      <c r="Y1151" s="3">
        <f t="array" ref="Y1151">INDEX($AF$3:$CM$62,MATCH($S1151,$AE$3:$AE$62,0),MATCH(Y$1&amp;$R1151,$AF$1:$CM$1&amp;$AF$2:$CM$2,0))*VLOOKUP($Q1151,$C$17:$M$20,COUNTBLANK($D$15:I$15)+1,FALSE)</f>
        <v>0</v>
      </c>
      <c r="Z1151" s="3">
        <f t="array" ref="Z1151">INDEX($AF$3:$CM$62,MATCH($S1151,$AE$3:$AE$62,0),MATCH(Z$1&amp;$R1151,$AF$1:$CM$1&amp;$AF$2:$CM$2,0))*VLOOKUP($Q1151,$C$17:$M$20,COUNTBLANK($D$15:J$15)+1,FALSE)</f>
        <v>0</v>
      </c>
      <c r="AA1151" s="3">
        <f t="array" ref="AA1151">INDEX($AF$3:$CM$62,MATCH($S1151,$AE$3:$AE$62,0),MATCH(AA$1&amp;$R1151,$AF$1:$CM$1&amp;$AF$2:$CM$2,0))*VLOOKUP($Q1151,$C$17:$M$20,COUNTBLANK($D$15:K$15)+1,FALSE)</f>
        <v>0</v>
      </c>
      <c r="AB1151" s="3">
        <f t="array" ref="AB1151">INDEX($AF$3:$CM$62,MATCH($S1151,$AE$3:$AE$62,0),MATCH(AB$1&amp;$R1151,$AF$1:$CM$1&amp;$AF$2:$CM$2,0))*VLOOKUP($Q1151,$C$17:$M$20,COUNTBLANK($D$15:L$15)+1,FALSE)</f>
        <v>0</v>
      </c>
      <c r="AC1151" s="3">
        <f t="array" ref="AC1151">INDEX($AF$3:$CM$62,MATCH($S1151,$AE$3:$AE$62,0),MATCH(AC$1&amp;$R1151,$AF$1:$CM$1&amp;$AF$2:$CM$2,0))*VLOOKUP($Q1151,$C$17:$M$20,COUNTBLANK($D$15:M$15)+1,FALSE)</f>
        <v>0</v>
      </c>
    </row>
    <row r="1152" spans="17:29" x14ac:dyDescent="0.2">
      <c r="Q1152" t="s">
        <v>422</v>
      </c>
      <c r="R1152">
        <f t="shared" si="161"/>
        <v>2</v>
      </c>
      <c r="S1152">
        <f t="shared" si="160"/>
        <v>10</v>
      </c>
      <c r="T1152" s="3">
        <f t="array" ref="T1152">INDEX($AF$3:$CM$62,MATCH($S1152,$AE$3:$AE$62,0),MATCH(T$1&amp;$R1152,$AF$1:$CM$1&amp;$AF$2:$CM$2,0))*VLOOKUP($Q1152,$C$17:$M$20,COUNTBLANK($D$15:D$15)+1,FALSE)</f>
        <v>30</v>
      </c>
      <c r="U1152" s="3">
        <f t="array" ref="U1152">INDEX($AF$3:$CM$62,MATCH($S1152,$AE$3:$AE$62,0),MATCH(U$1&amp;$R1152,$AF$1:$CM$1&amp;$AF$2:$CM$2,0))*VLOOKUP($Q1152,$C$17:$M$20,COUNTBLANK($D$15:E$15)+1,FALSE)</f>
        <v>0</v>
      </c>
      <c r="V1152" s="3">
        <f t="array" ref="V1152">INDEX($AF$3:$CM$62,MATCH($S1152,$AE$3:$AE$62,0),MATCH(V$1&amp;$R1152,$AF$1:$CM$1&amp;$AF$2:$CM$2,0))*VLOOKUP($Q1152,$C$17:$M$20,COUNTBLANK($D$15:F$15)+1,FALSE)</f>
        <v>0</v>
      </c>
      <c r="W1152" s="3">
        <f t="array" ref="W1152">INDEX($AF$3:$CM$62,MATCH($S1152,$AE$3:$AE$62,0),MATCH(W$1&amp;$R1152,$AF$1:$CM$1&amp;$AF$2:$CM$2,0))*VLOOKUP($Q1152,$C$17:$M$20,COUNTBLANK($D$15:G$15)+1,FALSE)</f>
        <v>60</v>
      </c>
      <c r="X1152" s="3">
        <f t="array" ref="X1152">INDEX($AF$3:$CM$62,MATCH($S1152,$AE$3:$AE$62,0),MATCH(X$1&amp;$R1152,$AF$1:$CM$1&amp;$AF$2:$CM$2,0))*VLOOKUP($Q1152,$C$17:$M$20,COUNTBLANK($D$15:H$15)+1,FALSE)</f>
        <v>0</v>
      </c>
      <c r="Y1152" s="3">
        <f t="array" ref="Y1152">INDEX($AF$3:$CM$62,MATCH($S1152,$AE$3:$AE$62,0),MATCH(Y$1&amp;$R1152,$AF$1:$CM$1&amp;$AF$2:$CM$2,0))*VLOOKUP($Q1152,$C$17:$M$20,COUNTBLANK($D$15:I$15)+1,FALSE)</f>
        <v>0</v>
      </c>
      <c r="Z1152" s="3">
        <f t="array" ref="Z1152">INDEX($AF$3:$CM$62,MATCH($S1152,$AE$3:$AE$62,0),MATCH(Z$1&amp;$R1152,$AF$1:$CM$1&amp;$AF$2:$CM$2,0))*VLOOKUP($Q1152,$C$17:$M$20,COUNTBLANK($D$15:J$15)+1,FALSE)</f>
        <v>0</v>
      </c>
      <c r="AA1152" s="3">
        <f t="array" ref="AA1152">INDEX($AF$3:$CM$62,MATCH($S1152,$AE$3:$AE$62,0),MATCH(AA$1&amp;$R1152,$AF$1:$CM$1&amp;$AF$2:$CM$2,0))*VLOOKUP($Q1152,$C$17:$M$20,COUNTBLANK($D$15:K$15)+1,FALSE)</f>
        <v>0</v>
      </c>
      <c r="AB1152" s="3">
        <f t="array" ref="AB1152">INDEX($AF$3:$CM$62,MATCH($S1152,$AE$3:$AE$62,0),MATCH(AB$1&amp;$R1152,$AF$1:$CM$1&amp;$AF$2:$CM$2,0))*VLOOKUP($Q1152,$C$17:$M$20,COUNTBLANK($D$15:L$15)+1,FALSE)</f>
        <v>7.4999999999999997E-3</v>
      </c>
      <c r="AC1152" s="3">
        <f t="array" ref="AC1152">INDEX($AF$3:$CM$62,MATCH($S1152,$AE$3:$AE$62,0),MATCH(AC$1&amp;$R1152,$AF$1:$CM$1&amp;$AF$2:$CM$2,0))*VLOOKUP($Q1152,$C$17:$M$20,COUNTBLANK($D$15:M$15)+1,FALSE)</f>
        <v>0</v>
      </c>
    </row>
    <row r="1153" spans="17:29" x14ac:dyDescent="0.2">
      <c r="Q1153" t="s">
        <v>422</v>
      </c>
      <c r="R1153">
        <f t="shared" si="161"/>
        <v>2</v>
      </c>
      <c r="S1153">
        <f t="shared" si="160"/>
        <v>11</v>
      </c>
      <c r="T1153" s="3">
        <f t="array" ref="T1153">INDEX($AF$3:$CM$62,MATCH($S1153,$AE$3:$AE$62,0),MATCH(T$1&amp;$R1153,$AF$1:$CM$1&amp;$AF$2:$CM$2,0))*VLOOKUP($Q1153,$C$17:$M$20,COUNTBLANK($D$15:D$15)+1,FALSE)</f>
        <v>33</v>
      </c>
      <c r="U1153" s="3">
        <f t="array" ref="U1153">INDEX($AF$3:$CM$62,MATCH($S1153,$AE$3:$AE$62,0),MATCH(U$1&amp;$R1153,$AF$1:$CM$1&amp;$AF$2:$CM$2,0))*VLOOKUP($Q1153,$C$17:$M$20,COUNTBLANK($D$15:E$15)+1,FALSE)</f>
        <v>0</v>
      </c>
      <c r="V1153" s="3">
        <f t="array" ref="V1153">INDEX($AF$3:$CM$62,MATCH($S1153,$AE$3:$AE$62,0),MATCH(V$1&amp;$R1153,$AF$1:$CM$1&amp;$AF$2:$CM$2,0))*VLOOKUP($Q1153,$C$17:$M$20,COUNTBLANK($D$15:F$15)+1,FALSE)</f>
        <v>0</v>
      </c>
      <c r="W1153" s="3">
        <f t="array" ref="W1153">INDEX($AF$3:$CM$62,MATCH($S1153,$AE$3:$AE$62,0),MATCH(W$1&amp;$R1153,$AF$1:$CM$1&amp;$AF$2:$CM$2,0))*VLOOKUP($Q1153,$C$17:$M$20,COUNTBLANK($D$15:G$15)+1,FALSE)</f>
        <v>66</v>
      </c>
      <c r="X1153" s="3">
        <f t="array" ref="X1153">INDEX($AF$3:$CM$62,MATCH($S1153,$AE$3:$AE$62,0),MATCH(X$1&amp;$R1153,$AF$1:$CM$1&amp;$AF$2:$CM$2,0))*VLOOKUP($Q1153,$C$17:$M$20,COUNTBLANK($D$15:H$15)+1,FALSE)</f>
        <v>0</v>
      </c>
      <c r="Y1153" s="3">
        <f t="array" ref="Y1153">INDEX($AF$3:$CM$62,MATCH($S1153,$AE$3:$AE$62,0),MATCH(Y$1&amp;$R1153,$AF$1:$CM$1&amp;$AF$2:$CM$2,0))*VLOOKUP($Q1153,$C$17:$M$20,COUNTBLANK($D$15:I$15)+1,FALSE)</f>
        <v>0</v>
      </c>
      <c r="Z1153" s="3">
        <f t="array" ref="Z1153">INDEX($AF$3:$CM$62,MATCH($S1153,$AE$3:$AE$62,0),MATCH(Z$1&amp;$R1153,$AF$1:$CM$1&amp;$AF$2:$CM$2,0))*VLOOKUP($Q1153,$C$17:$M$20,COUNTBLANK($D$15:J$15)+1,FALSE)</f>
        <v>0</v>
      </c>
      <c r="AA1153" s="3">
        <f t="array" ref="AA1153">INDEX($AF$3:$CM$62,MATCH($S1153,$AE$3:$AE$62,0),MATCH(AA$1&amp;$R1153,$AF$1:$CM$1&amp;$AF$2:$CM$2,0))*VLOOKUP($Q1153,$C$17:$M$20,COUNTBLANK($D$15:K$15)+1,FALSE)</f>
        <v>0</v>
      </c>
      <c r="AB1153" s="3">
        <f t="array" ref="AB1153">INDEX($AF$3:$CM$62,MATCH($S1153,$AE$3:$AE$62,0),MATCH(AB$1&amp;$R1153,$AF$1:$CM$1&amp;$AF$2:$CM$2,0))*VLOOKUP($Q1153,$C$17:$M$20,COUNTBLANK($D$15:L$15)+1,FALSE)</f>
        <v>7.4999999999999997E-3</v>
      </c>
      <c r="AC1153" s="3">
        <f t="array" ref="AC1153">INDEX($AF$3:$CM$62,MATCH($S1153,$AE$3:$AE$62,0),MATCH(AC$1&amp;$R1153,$AF$1:$CM$1&amp;$AF$2:$CM$2,0))*VLOOKUP($Q1153,$C$17:$M$20,COUNTBLANK($D$15:M$15)+1,FALSE)</f>
        <v>0</v>
      </c>
    </row>
    <row r="1154" spans="17:29" x14ac:dyDescent="0.2">
      <c r="Q1154" t="s">
        <v>422</v>
      </c>
      <c r="R1154">
        <f t="shared" si="161"/>
        <v>2</v>
      </c>
      <c r="S1154">
        <f>S1094</f>
        <v>12</v>
      </c>
      <c r="T1154" s="3">
        <f t="array" ref="T1154">INDEX($AF$3:$CM$62,MATCH($S1154,$AE$3:$AE$62,0),MATCH(T$1&amp;$R1154,$AF$1:$CM$1&amp;$AF$2:$CM$2,0))*VLOOKUP($Q1154,$C$17:$M$20,COUNTBLANK($D$15:D$15)+1,FALSE)</f>
        <v>36</v>
      </c>
      <c r="U1154" s="3">
        <f t="array" ref="U1154">INDEX($AF$3:$CM$62,MATCH($S1154,$AE$3:$AE$62,0),MATCH(U$1&amp;$R1154,$AF$1:$CM$1&amp;$AF$2:$CM$2,0))*VLOOKUP($Q1154,$C$17:$M$20,COUNTBLANK($D$15:E$15)+1,FALSE)</f>
        <v>0</v>
      </c>
      <c r="V1154" s="3">
        <f t="array" ref="V1154">INDEX($AF$3:$CM$62,MATCH($S1154,$AE$3:$AE$62,0),MATCH(V$1&amp;$R1154,$AF$1:$CM$1&amp;$AF$2:$CM$2,0))*VLOOKUP($Q1154,$C$17:$M$20,COUNTBLANK($D$15:F$15)+1,FALSE)</f>
        <v>0</v>
      </c>
      <c r="W1154" s="3">
        <f t="array" ref="W1154">INDEX($AF$3:$CM$62,MATCH($S1154,$AE$3:$AE$62,0),MATCH(W$1&amp;$R1154,$AF$1:$CM$1&amp;$AF$2:$CM$2,0))*VLOOKUP($Q1154,$C$17:$M$20,COUNTBLANK($D$15:G$15)+1,FALSE)</f>
        <v>72</v>
      </c>
      <c r="X1154" s="3">
        <f t="array" ref="X1154">INDEX($AF$3:$CM$62,MATCH($S1154,$AE$3:$AE$62,0),MATCH(X$1&amp;$R1154,$AF$1:$CM$1&amp;$AF$2:$CM$2,0))*VLOOKUP($Q1154,$C$17:$M$20,COUNTBLANK($D$15:H$15)+1,FALSE)</f>
        <v>0</v>
      </c>
      <c r="Y1154" s="3">
        <f t="array" ref="Y1154">INDEX($AF$3:$CM$62,MATCH($S1154,$AE$3:$AE$62,0),MATCH(Y$1&amp;$R1154,$AF$1:$CM$1&amp;$AF$2:$CM$2,0))*VLOOKUP($Q1154,$C$17:$M$20,COUNTBLANK($D$15:I$15)+1,FALSE)</f>
        <v>0</v>
      </c>
      <c r="Z1154" s="3">
        <f t="array" ref="Z1154">INDEX($AF$3:$CM$62,MATCH($S1154,$AE$3:$AE$62,0),MATCH(Z$1&amp;$R1154,$AF$1:$CM$1&amp;$AF$2:$CM$2,0))*VLOOKUP($Q1154,$C$17:$M$20,COUNTBLANK($D$15:J$15)+1,FALSE)</f>
        <v>0</v>
      </c>
      <c r="AA1154" s="3">
        <f t="array" ref="AA1154">INDEX($AF$3:$CM$62,MATCH($S1154,$AE$3:$AE$62,0),MATCH(AA$1&amp;$R1154,$AF$1:$CM$1&amp;$AF$2:$CM$2,0))*VLOOKUP($Q1154,$C$17:$M$20,COUNTBLANK($D$15:K$15)+1,FALSE)</f>
        <v>0</v>
      </c>
      <c r="AB1154" s="3">
        <f t="array" ref="AB1154">INDEX($AF$3:$CM$62,MATCH($S1154,$AE$3:$AE$62,0),MATCH(AB$1&amp;$R1154,$AF$1:$CM$1&amp;$AF$2:$CM$2,0))*VLOOKUP($Q1154,$C$17:$M$20,COUNTBLANK($D$15:L$15)+1,FALSE)</f>
        <v>7.4999999999999997E-3</v>
      </c>
      <c r="AC1154" s="3">
        <f t="array" ref="AC1154">INDEX($AF$3:$CM$62,MATCH($S1154,$AE$3:$AE$62,0),MATCH(AC$1&amp;$R1154,$AF$1:$CM$1&amp;$AF$2:$CM$2,0))*VLOOKUP($Q1154,$C$17:$M$20,COUNTBLANK($D$15:M$15)+1,FALSE)</f>
        <v>0</v>
      </c>
    </row>
    <row r="1155" spans="17:29" x14ac:dyDescent="0.2">
      <c r="Q1155" t="s">
        <v>422</v>
      </c>
      <c r="R1155">
        <f t="shared" si="161"/>
        <v>2</v>
      </c>
      <c r="S1155">
        <f t="shared" si="160"/>
        <v>13</v>
      </c>
      <c r="T1155" s="3">
        <f t="array" ref="T1155">INDEX($AF$3:$CM$62,MATCH($S1155,$AE$3:$AE$62,0),MATCH(T$1&amp;$R1155,$AF$1:$CM$1&amp;$AF$2:$CM$2,0))*VLOOKUP($Q1155,$C$17:$M$20,COUNTBLANK($D$15:D$15)+1,FALSE)</f>
        <v>39</v>
      </c>
      <c r="U1155" s="3">
        <f t="array" ref="U1155">INDEX($AF$3:$CM$62,MATCH($S1155,$AE$3:$AE$62,0),MATCH(U$1&amp;$R1155,$AF$1:$CM$1&amp;$AF$2:$CM$2,0))*VLOOKUP($Q1155,$C$17:$M$20,COUNTBLANK($D$15:E$15)+1,FALSE)</f>
        <v>0</v>
      </c>
      <c r="V1155" s="3">
        <f t="array" ref="V1155">INDEX($AF$3:$CM$62,MATCH($S1155,$AE$3:$AE$62,0),MATCH(V$1&amp;$R1155,$AF$1:$CM$1&amp;$AF$2:$CM$2,0))*VLOOKUP($Q1155,$C$17:$M$20,COUNTBLANK($D$15:F$15)+1,FALSE)</f>
        <v>0</v>
      </c>
      <c r="W1155" s="3">
        <f t="array" ref="W1155">INDEX($AF$3:$CM$62,MATCH($S1155,$AE$3:$AE$62,0),MATCH(W$1&amp;$R1155,$AF$1:$CM$1&amp;$AF$2:$CM$2,0))*VLOOKUP($Q1155,$C$17:$M$20,COUNTBLANK($D$15:G$15)+1,FALSE)</f>
        <v>78</v>
      </c>
      <c r="X1155" s="3">
        <f t="array" ref="X1155">INDEX($AF$3:$CM$62,MATCH($S1155,$AE$3:$AE$62,0),MATCH(X$1&amp;$R1155,$AF$1:$CM$1&amp;$AF$2:$CM$2,0))*VLOOKUP($Q1155,$C$17:$M$20,COUNTBLANK($D$15:H$15)+1,FALSE)</f>
        <v>0</v>
      </c>
      <c r="Y1155" s="3">
        <f t="array" ref="Y1155">INDEX($AF$3:$CM$62,MATCH($S1155,$AE$3:$AE$62,0),MATCH(Y$1&amp;$R1155,$AF$1:$CM$1&amp;$AF$2:$CM$2,0))*VLOOKUP($Q1155,$C$17:$M$20,COUNTBLANK($D$15:I$15)+1,FALSE)</f>
        <v>0</v>
      </c>
      <c r="Z1155" s="3">
        <f t="array" ref="Z1155">INDEX($AF$3:$CM$62,MATCH($S1155,$AE$3:$AE$62,0),MATCH(Z$1&amp;$R1155,$AF$1:$CM$1&amp;$AF$2:$CM$2,0))*VLOOKUP($Q1155,$C$17:$M$20,COUNTBLANK($D$15:J$15)+1,FALSE)</f>
        <v>0</v>
      </c>
      <c r="AA1155" s="3">
        <f t="array" ref="AA1155">INDEX($AF$3:$CM$62,MATCH($S1155,$AE$3:$AE$62,0),MATCH(AA$1&amp;$R1155,$AF$1:$CM$1&amp;$AF$2:$CM$2,0))*VLOOKUP($Q1155,$C$17:$M$20,COUNTBLANK($D$15:K$15)+1,FALSE)</f>
        <v>0</v>
      </c>
      <c r="AB1155" s="3">
        <f t="array" ref="AB1155">INDEX($AF$3:$CM$62,MATCH($S1155,$AE$3:$AE$62,0),MATCH(AB$1&amp;$R1155,$AF$1:$CM$1&amp;$AF$2:$CM$2,0))*VLOOKUP($Q1155,$C$17:$M$20,COUNTBLANK($D$15:L$15)+1,FALSE)</f>
        <v>7.4999999999999997E-3</v>
      </c>
      <c r="AC1155" s="3">
        <f t="array" ref="AC1155">INDEX($AF$3:$CM$62,MATCH($S1155,$AE$3:$AE$62,0),MATCH(AC$1&amp;$R1155,$AF$1:$CM$1&amp;$AF$2:$CM$2,0))*VLOOKUP($Q1155,$C$17:$M$20,COUNTBLANK($D$15:M$15)+1,FALSE)</f>
        <v>0</v>
      </c>
    </row>
    <row r="1156" spans="17:29" x14ac:dyDescent="0.2">
      <c r="Q1156" t="s">
        <v>422</v>
      </c>
      <c r="R1156">
        <f t="shared" si="161"/>
        <v>2</v>
      </c>
      <c r="S1156">
        <f t="shared" ref="S1156:S1217" si="162">S1096</f>
        <v>14</v>
      </c>
      <c r="T1156" s="3">
        <f t="array" ref="T1156">INDEX($AF$3:$CM$62,MATCH($S1156,$AE$3:$AE$62,0),MATCH(T$1&amp;$R1156,$AF$1:$CM$1&amp;$AF$2:$CM$2,0))*VLOOKUP($Q1156,$C$17:$M$20,COUNTBLANK($D$15:D$15)+1,FALSE)</f>
        <v>42</v>
      </c>
      <c r="U1156" s="3">
        <f t="array" ref="U1156">INDEX($AF$3:$CM$62,MATCH($S1156,$AE$3:$AE$62,0),MATCH(U$1&amp;$R1156,$AF$1:$CM$1&amp;$AF$2:$CM$2,0))*VLOOKUP($Q1156,$C$17:$M$20,COUNTBLANK($D$15:E$15)+1,FALSE)</f>
        <v>0</v>
      </c>
      <c r="V1156" s="3">
        <f t="array" ref="V1156">INDEX($AF$3:$CM$62,MATCH($S1156,$AE$3:$AE$62,0),MATCH(V$1&amp;$R1156,$AF$1:$CM$1&amp;$AF$2:$CM$2,0))*VLOOKUP($Q1156,$C$17:$M$20,COUNTBLANK($D$15:F$15)+1,FALSE)</f>
        <v>0</v>
      </c>
      <c r="W1156" s="3">
        <f t="array" ref="W1156">INDEX($AF$3:$CM$62,MATCH($S1156,$AE$3:$AE$62,0),MATCH(W$1&amp;$R1156,$AF$1:$CM$1&amp;$AF$2:$CM$2,0))*VLOOKUP($Q1156,$C$17:$M$20,COUNTBLANK($D$15:G$15)+1,FALSE)</f>
        <v>84</v>
      </c>
      <c r="X1156" s="3">
        <f t="array" ref="X1156">INDEX($AF$3:$CM$62,MATCH($S1156,$AE$3:$AE$62,0),MATCH(X$1&amp;$R1156,$AF$1:$CM$1&amp;$AF$2:$CM$2,0))*VLOOKUP($Q1156,$C$17:$M$20,COUNTBLANK($D$15:H$15)+1,FALSE)</f>
        <v>0</v>
      </c>
      <c r="Y1156" s="3">
        <f t="array" ref="Y1156">INDEX($AF$3:$CM$62,MATCH($S1156,$AE$3:$AE$62,0),MATCH(Y$1&amp;$R1156,$AF$1:$CM$1&amp;$AF$2:$CM$2,0))*VLOOKUP($Q1156,$C$17:$M$20,COUNTBLANK($D$15:I$15)+1,FALSE)</f>
        <v>0</v>
      </c>
      <c r="Z1156" s="3">
        <f t="array" ref="Z1156">INDEX($AF$3:$CM$62,MATCH($S1156,$AE$3:$AE$62,0),MATCH(Z$1&amp;$R1156,$AF$1:$CM$1&amp;$AF$2:$CM$2,0))*VLOOKUP($Q1156,$C$17:$M$20,COUNTBLANK($D$15:J$15)+1,FALSE)</f>
        <v>0</v>
      </c>
      <c r="AA1156" s="3">
        <f t="array" ref="AA1156">INDEX($AF$3:$CM$62,MATCH($S1156,$AE$3:$AE$62,0),MATCH(AA$1&amp;$R1156,$AF$1:$CM$1&amp;$AF$2:$CM$2,0))*VLOOKUP($Q1156,$C$17:$M$20,COUNTBLANK($D$15:K$15)+1,FALSE)</f>
        <v>0</v>
      </c>
      <c r="AB1156" s="3">
        <f t="array" ref="AB1156">INDEX($AF$3:$CM$62,MATCH($S1156,$AE$3:$AE$62,0),MATCH(AB$1&amp;$R1156,$AF$1:$CM$1&amp;$AF$2:$CM$2,0))*VLOOKUP($Q1156,$C$17:$M$20,COUNTBLANK($D$15:L$15)+1,FALSE)</f>
        <v>7.4999999999999997E-3</v>
      </c>
      <c r="AC1156" s="3">
        <f t="array" ref="AC1156">INDEX($AF$3:$CM$62,MATCH($S1156,$AE$3:$AE$62,0),MATCH(AC$1&amp;$R1156,$AF$1:$CM$1&amp;$AF$2:$CM$2,0))*VLOOKUP($Q1156,$C$17:$M$20,COUNTBLANK($D$15:M$15)+1,FALSE)</f>
        <v>0</v>
      </c>
    </row>
    <row r="1157" spans="17:29" x14ac:dyDescent="0.2">
      <c r="Q1157" t="s">
        <v>422</v>
      </c>
      <c r="R1157">
        <f t="shared" si="161"/>
        <v>2</v>
      </c>
      <c r="S1157">
        <f t="shared" si="162"/>
        <v>15</v>
      </c>
      <c r="T1157" s="3">
        <f t="array" ref="T1157">INDEX($AF$3:$CM$62,MATCH($S1157,$AE$3:$AE$62,0),MATCH(T$1&amp;$R1157,$AF$1:$CM$1&amp;$AF$2:$CM$2,0))*VLOOKUP($Q1157,$C$17:$M$20,COUNTBLANK($D$15:D$15)+1,FALSE)</f>
        <v>45</v>
      </c>
      <c r="U1157" s="3">
        <f t="array" ref="U1157">INDEX($AF$3:$CM$62,MATCH($S1157,$AE$3:$AE$62,0),MATCH(U$1&amp;$R1157,$AF$1:$CM$1&amp;$AF$2:$CM$2,0))*VLOOKUP($Q1157,$C$17:$M$20,COUNTBLANK($D$15:E$15)+1,FALSE)</f>
        <v>0</v>
      </c>
      <c r="V1157" s="3">
        <f t="array" ref="V1157">INDEX($AF$3:$CM$62,MATCH($S1157,$AE$3:$AE$62,0),MATCH(V$1&amp;$R1157,$AF$1:$CM$1&amp;$AF$2:$CM$2,0))*VLOOKUP($Q1157,$C$17:$M$20,COUNTBLANK($D$15:F$15)+1,FALSE)</f>
        <v>0</v>
      </c>
      <c r="W1157" s="3">
        <f t="array" ref="W1157">INDEX($AF$3:$CM$62,MATCH($S1157,$AE$3:$AE$62,0),MATCH(W$1&amp;$R1157,$AF$1:$CM$1&amp;$AF$2:$CM$2,0))*VLOOKUP($Q1157,$C$17:$M$20,COUNTBLANK($D$15:G$15)+1,FALSE)</f>
        <v>90</v>
      </c>
      <c r="X1157" s="3">
        <f t="array" ref="X1157">INDEX($AF$3:$CM$62,MATCH($S1157,$AE$3:$AE$62,0),MATCH(X$1&amp;$R1157,$AF$1:$CM$1&amp;$AF$2:$CM$2,0))*VLOOKUP($Q1157,$C$17:$M$20,COUNTBLANK($D$15:H$15)+1,FALSE)</f>
        <v>0</v>
      </c>
      <c r="Y1157" s="3">
        <f t="array" ref="Y1157">INDEX($AF$3:$CM$62,MATCH($S1157,$AE$3:$AE$62,0),MATCH(Y$1&amp;$R1157,$AF$1:$CM$1&amp;$AF$2:$CM$2,0))*VLOOKUP($Q1157,$C$17:$M$20,COUNTBLANK($D$15:I$15)+1,FALSE)</f>
        <v>0</v>
      </c>
      <c r="Z1157" s="3">
        <f t="array" ref="Z1157">INDEX($AF$3:$CM$62,MATCH($S1157,$AE$3:$AE$62,0),MATCH(Z$1&amp;$R1157,$AF$1:$CM$1&amp;$AF$2:$CM$2,0))*VLOOKUP($Q1157,$C$17:$M$20,COUNTBLANK($D$15:J$15)+1,FALSE)</f>
        <v>0</v>
      </c>
      <c r="AA1157" s="3">
        <f t="array" ref="AA1157">INDEX($AF$3:$CM$62,MATCH($S1157,$AE$3:$AE$62,0),MATCH(AA$1&amp;$R1157,$AF$1:$CM$1&amp;$AF$2:$CM$2,0))*VLOOKUP($Q1157,$C$17:$M$20,COUNTBLANK($D$15:K$15)+1,FALSE)</f>
        <v>0</v>
      </c>
      <c r="AB1157" s="3">
        <f t="array" ref="AB1157">INDEX($AF$3:$CM$62,MATCH($S1157,$AE$3:$AE$62,0),MATCH(AB$1&amp;$R1157,$AF$1:$CM$1&amp;$AF$2:$CM$2,0))*VLOOKUP($Q1157,$C$17:$M$20,COUNTBLANK($D$15:L$15)+1,FALSE)</f>
        <v>7.4999999999999997E-3</v>
      </c>
      <c r="AC1157" s="3">
        <f t="array" ref="AC1157">INDEX($AF$3:$CM$62,MATCH($S1157,$AE$3:$AE$62,0),MATCH(AC$1&amp;$R1157,$AF$1:$CM$1&amp;$AF$2:$CM$2,0))*VLOOKUP($Q1157,$C$17:$M$20,COUNTBLANK($D$15:M$15)+1,FALSE)</f>
        <v>0</v>
      </c>
    </row>
    <row r="1158" spans="17:29" x14ac:dyDescent="0.2">
      <c r="Q1158" t="s">
        <v>422</v>
      </c>
      <c r="R1158">
        <f t="shared" si="161"/>
        <v>2</v>
      </c>
      <c r="S1158">
        <f t="shared" si="162"/>
        <v>16</v>
      </c>
      <c r="T1158" s="3">
        <f t="array" ref="T1158">INDEX($AF$3:$CM$62,MATCH($S1158,$AE$3:$AE$62,0),MATCH(T$1&amp;$R1158,$AF$1:$CM$1&amp;$AF$2:$CM$2,0))*VLOOKUP($Q1158,$C$17:$M$20,COUNTBLANK($D$15:D$15)+1,FALSE)</f>
        <v>48</v>
      </c>
      <c r="U1158" s="3">
        <f t="array" ref="U1158">INDEX($AF$3:$CM$62,MATCH($S1158,$AE$3:$AE$62,0),MATCH(U$1&amp;$R1158,$AF$1:$CM$1&amp;$AF$2:$CM$2,0))*VLOOKUP($Q1158,$C$17:$M$20,COUNTBLANK($D$15:E$15)+1,FALSE)</f>
        <v>0</v>
      </c>
      <c r="V1158" s="3">
        <f t="array" ref="V1158">INDEX($AF$3:$CM$62,MATCH($S1158,$AE$3:$AE$62,0),MATCH(V$1&amp;$R1158,$AF$1:$CM$1&amp;$AF$2:$CM$2,0))*VLOOKUP($Q1158,$C$17:$M$20,COUNTBLANK($D$15:F$15)+1,FALSE)</f>
        <v>0</v>
      </c>
      <c r="W1158" s="3">
        <f t="array" ref="W1158">INDEX($AF$3:$CM$62,MATCH($S1158,$AE$3:$AE$62,0),MATCH(W$1&amp;$R1158,$AF$1:$CM$1&amp;$AF$2:$CM$2,0))*VLOOKUP($Q1158,$C$17:$M$20,COUNTBLANK($D$15:G$15)+1,FALSE)</f>
        <v>96</v>
      </c>
      <c r="X1158" s="3">
        <f t="array" ref="X1158">INDEX($AF$3:$CM$62,MATCH($S1158,$AE$3:$AE$62,0),MATCH(X$1&amp;$R1158,$AF$1:$CM$1&amp;$AF$2:$CM$2,0))*VLOOKUP($Q1158,$C$17:$M$20,COUNTBLANK($D$15:H$15)+1,FALSE)</f>
        <v>0</v>
      </c>
      <c r="Y1158" s="3">
        <f t="array" ref="Y1158">INDEX($AF$3:$CM$62,MATCH($S1158,$AE$3:$AE$62,0),MATCH(Y$1&amp;$R1158,$AF$1:$CM$1&amp;$AF$2:$CM$2,0))*VLOOKUP($Q1158,$C$17:$M$20,COUNTBLANK($D$15:I$15)+1,FALSE)</f>
        <v>0</v>
      </c>
      <c r="Z1158" s="3">
        <f t="array" ref="Z1158">INDEX($AF$3:$CM$62,MATCH($S1158,$AE$3:$AE$62,0),MATCH(Z$1&amp;$R1158,$AF$1:$CM$1&amp;$AF$2:$CM$2,0))*VLOOKUP($Q1158,$C$17:$M$20,COUNTBLANK($D$15:J$15)+1,FALSE)</f>
        <v>0</v>
      </c>
      <c r="AA1158" s="3">
        <f t="array" ref="AA1158">INDEX($AF$3:$CM$62,MATCH($S1158,$AE$3:$AE$62,0),MATCH(AA$1&amp;$R1158,$AF$1:$CM$1&amp;$AF$2:$CM$2,0))*VLOOKUP($Q1158,$C$17:$M$20,COUNTBLANK($D$15:K$15)+1,FALSE)</f>
        <v>0</v>
      </c>
      <c r="AB1158" s="3">
        <f t="array" ref="AB1158">INDEX($AF$3:$CM$62,MATCH($S1158,$AE$3:$AE$62,0),MATCH(AB$1&amp;$R1158,$AF$1:$CM$1&amp;$AF$2:$CM$2,0))*VLOOKUP($Q1158,$C$17:$M$20,COUNTBLANK($D$15:L$15)+1,FALSE)</f>
        <v>7.4999999999999997E-3</v>
      </c>
      <c r="AC1158" s="3">
        <f t="array" ref="AC1158">INDEX($AF$3:$CM$62,MATCH($S1158,$AE$3:$AE$62,0),MATCH(AC$1&amp;$R1158,$AF$1:$CM$1&amp;$AF$2:$CM$2,0))*VLOOKUP($Q1158,$C$17:$M$20,COUNTBLANK($D$15:M$15)+1,FALSE)</f>
        <v>0</v>
      </c>
    </row>
    <row r="1159" spans="17:29" x14ac:dyDescent="0.2">
      <c r="Q1159" t="s">
        <v>422</v>
      </c>
      <c r="R1159">
        <f t="shared" si="161"/>
        <v>2</v>
      </c>
      <c r="S1159">
        <f t="shared" si="162"/>
        <v>17</v>
      </c>
      <c r="T1159" s="3">
        <f t="array" ref="T1159">INDEX($AF$3:$CM$62,MATCH($S1159,$AE$3:$AE$62,0),MATCH(T$1&amp;$R1159,$AF$1:$CM$1&amp;$AF$2:$CM$2,0))*VLOOKUP($Q1159,$C$17:$M$20,COUNTBLANK($D$15:D$15)+1,FALSE)</f>
        <v>51</v>
      </c>
      <c r="U1159" s="3">
        <f t="array" ref="U1159">INDEX($AF$3:$CM$62,MATCH($S1159,$AE$3:$AE$62,0),MATCH(U$1&amp;$R1159,$AF$1:$CM$1&amp;$AF$2:$CM$2,0))*VLOOKUP($Q1159,$C$17:$M$20,COUNTBLANK($D$15:E$15)+1,FALSE)</f>
        <v>0</v>
      </c>
      <c r="V1159" s="3">
        <f t="array" ref="V1159">INDEX($AF$3:$CM$62,MATCH($S1159,$AE$3:$AE$62,0),MATCH(V$1&amp;$R1159,$AF$1:$CM$1&amp;$AF$2:$CM$2,0))*VLOOKUP($Q1159,$C$17:$M$20,COUNTBLANK($D$15:F$15)+1,FALSE)</f>
        <v>0</v>
      </c>
      <c r="W1159" s="3">
        <f t="array" ref="W1159">INDEX($AF$3:$CM$62,MATCH($S1159,$AE$3:$AE$62,0),MATCH(W$1&amp;$R1159,$AF$1:$CM$1&amp;$AF$2:$CM$2,0))*VLOOKUP($Q1159,$C$17:$M$20,COUNTBLANK($D$15:G$15)+1,FALSE)</f>
        <v>102</v>
      </c>
      <c r="X1159" s="3">
        <f t="array" ref="X1159">INDEX($AF$3:$CM$62,MATCH($S1159,$AE$3:$AE$62,0),MATCH(X$1&amp;$R1159,$AF$1:$CM$1&amp;$AF$2:$CM$2,0))*VLOOKUP($Q1159,$C$17:$M$20,COUNTBLANK($D$15:H$15)+1,FALSE)</f>
        <v>0</v>
      </c>
      <c r="Y1159" s="3">
        <f t="array" ref="Y1159">INDEX($AF$3:$CM$62,MATCH($S1159,$AE$3:$AE$62,0),MATCH(Y$1&amp;$R1159,$AF$1:$CM$1&amp;$AF$2:$CM$2,0))*VLOOKUP($Q1159,$C$17:$M$20,COUNTBLANK($D$15:I$15)+1,FALSE)</f>
        <v>0</v>
      </c>
      <c r="Z1159" s="3">
        <f t="array" ref="Z1159">INDEX($AF$3:$CM$62,MATCH($S1159,$AE$3:$AE$62,0),MATCH(Z$1&amp;$R1159,$AF$1:$CM$1&amp;$AF$2:$CM$2,0))*VLOOKUP($Q1159,$C$17:$M$20,COUNTBLANK($D$15:J$15)+1,FALSE)</f>
        <v>0</v>
      </c>
      <c r="AA1159" s="3">
        <f t="array" ref="AA1159">INDEX($AF$3:$CM$62,MATCH($S1159,$AE$3:$AE$62,0),MATCH(AA$1&amp;$R1159,$AF$1:$CM$1&amp;$AF$2:$CM$2,0))*VLOOKUP($Q1159,$C$17:$M$20,COUNTBLANK($D$15:K$15)+1,FALSE)</f>
        <v>0</v>
      </c>
      <c r="AB1159" s="3">
        <f t="array" ref="AB1159">INDEX($AF$3:$CM$62,MATCH($S1159,$AE$3:$AE$62,0),MATCH(AB$1&amp;$R1159,$AF$1:$CM$1&amp;$AF$2:$CM$2,0))*VLOOKUP($Q1159,$C$17:$M$20,COUNTBLANK($D$15:L$15)+1,FALSE)</f>
        <v>7.4999999999999997E-3</v>
      </c>
      <c r="AC1159" s="3">
        <f t="array" ref="AC1159">INDEX($AF$3:$CM$62,MATCH($S1159,$AE$3:$AE$62,0),MATCH(AC$1&amp;$R1159,$AF$1:$CM$1&amp;$AF$2:$CM$2,0))*VLOOKUP($Q1159,$C$17:$M$20,COUNTBLANK($D$15:M$15)+1,FALSE)</f>
        <v>0</v>
      </c>
    </row>
    <row r="1160" spans="17:29" x14ac:dyDescent="0.2">
      <c r="Q1160" t="s">
        <v>422</v>
      </c>
      <c r="R1160">
        <f t="shared" si="161"/>
        <v>2</v>
      </c>
      <c r="S1160">
        <f t="shared" si="162"/>
        <v>18</v>
      </c>
      <c r="T1160" s="3">
        <f t="array" ref="T1160">INDEX($AF$3:$CM$62,MATCH($S1160,$AE$3:$AE$62,0),MATCH(T$1&amp;$R1160,$AF$1:$CM$1&amp;$AF$2:$CM$2,0))*VLOOKUP($Q1160,$C$17:$M$20,COUNTBLANK($D$15:D$15)+1,FALSE)</f>
        <v>54</v>
      </c>
      <c r="U1160" s="3">
        <f t="array" ref="U1160">INDEX($AF$3:$CM$62,MATCH($S1160,$AE$3:$AE$62,0),MATCH(U$1&amp;$R1160,$AF$1:$CM$1&amp;$AF$2:$CM$2,0))*VLOOKUP($Q1160,$C$17:$M$20,COUNTBLANK($D$15:E$15)+1,FALSE)</f>
        <v>0</v>
      </c>
      <c r="V1160" s="3">
        <f t="array" ref="V1160">INDEX($AF$3:$CM$62,MATCH($S1160,$AE$3:$AE$62,0),MATCH(V$1&amp;$R1160,$AF$1:$CM$1&amp;$AF$2:$CM$2,0))*VLOOKUP($Q1160,$C$17:$M$20,COUNTBLANK($D$15:F$15)+1,FALSE)</f>
        <v>0</v>
      </c>
      <c r="W1160" s="3">
        <f t="array" ref="W1160">INDEX($AF$3:$CM$62,MATCH($S1160,$AE$3:$AE$62,0),MATCH(W$1&amp;$R1160,$AF$1:$CM$1&amp;$AF$2:$CM$2,0))*VLOOKUP($Q1160,$C$17:$M$20,COUNTBLANK($D$15:G$15)+1,FALSE)</f>
        <v>108</v>
      </c>
      <c r="X1160" s="3">
        <f t="array" ref="X1160">INDEX($AF$3:$CM$62,MATCH($S1160,$AE$3:$AE$62,0),MATCH(X$1&amp;$R1160,$AF$1:$CM$1&amp;$AF$2:$CM$2,0))*VLOOKUP($Q1160,$C$17:$M$20,COUNTBLANK($D$15:H$15)+1,FALSE)</f>
        <v>0</v>
      </c>
      <c r="Y1160" s="3">
        <f t="array" ref="Y1160">INDEX($AF$3:$CM$62,MATCH($S1160,$AE$3:$AE$62,0),MATCH(Y$1&amp;$R1160,$AF$1:$CM$1&amp;$AF$2:$CM$2,0))*VLOOKUP($Q1160,$C$17:$M$20,COUNTBLANK($D$15:I$15)+1,FALSE)</f>
        <v>0</v>
      </c>
      <c r="Z1160" s="3">
        <f t="array" ref="Z1160">INDEX($AF$3:$CM$62,MATCH($S1160,$AE$3:$AE$62,0),MATCH(Z$1&amp;$R1160,$AF$1:$CM$1&amp;$AF$2:$CM$2,0))*VLOOKUP($Q1160,$C$17:$M$20,COUNTBLANK($D$15:J$15)+1,FALSE)</f>
        <v>0</v>
      </c>
      <c r="AA1160" s="3">
        <f t="array" ref="AA1160">INDEX($AF$3:$CM$62,MATCH($S1160,$AE$3:$AE$62,0),MATCH(AA$1&amp;$R1160,$AF$1:$CM$1&amp;$AF$2:$CM$2,0))*VLOOKUP($Q1160,$C$17:$M$20,COUNTBLANK($D$15:K$15)+1,FALSE)</f>
        <v>0</v>
      </c>
      <c r="AB1160" s="3">
        <f t="array" ref="AB1160">INDEX($AF$3:$CM$62,MATCH($S1160,$AE$3:$AE$62,0),MATCH(AB$1&amp;$R1160,$AF$1:$CM$1&amp;$AF$2:$CM$2,0))*VLOOKUP($Q1160,$C$17:$M$20,COUNTBLANK($D$15:L$15)+1,FALSE)</f>
        <v>7.4999999999999997E-3</v>
      </c>
      <c r="AC1160" s="3">
        <f t="array" ref="AC1160">INDEX($AF$3:$CM$62,MATCH($S1160,$AE$3:$AE$62,0),MATCH(AC$1&amp;$R1160,$AF$1:$CM$1&amp;$AF$2:$CM$2,0))*VLOOKUP($Q1160,$C$17:$M$20,COUNTBLANK($D$15:M$15)+1,FALSE)</f>
        <v>0</v>
      </c>
    </row>
    <row r="1161" spans="17:29" x14ac:dyDescent="0.2">
      <c r="Q1161" t="s">
        <v>422</v>
      </c>
      <c r="R1161">
        <f t="shared" si="161"/>
        <v>2</v>
      </c>
      <c r="S1161">
        <f t="shared" si="162"/>
        <v>19</v>
      </c>
      <c r="T1161" s="3">
        <f t="array" ref="T1161">INDEX($AF$3:$CM$62,MATCH($S1161,$AE$3:$AE$62,0),MATCH(T$1&amp;$R1161,$AF$1:$CM$1&amp;$AF$2:$CM$2,0))*VLOOKUP($Q1161,$C$17:$M$20,COUNTBLANK($D$15:D$15)+1,FALSE)</f>
        <v>57</v>
      </c>
      <c r="U1161" s="3">
        <f t="array" ref="U1161">INDEX($AF$3:$CM$62,MATCH($S1161,$AE$3:$AE$62,0),MATCH(U$1&amp;$R1161,$AF$1:$CM$1&amp;$AF$2:$CM$2,0))*VLOOKUP($Q1161,$C$17:$M$20,COUNTBLANK($D$15:E$15)+1,FALSE)</f>
        <v>0</v>
      </c>
      <c r="V1161" s="3">
        <f t="array" ref="V1161">INDEX($AF$3:$CM$62,MATCH($S1161,$AE$3:$AE$62,0),MATCH(V$1&amp;$R1161,$AF$1:$CM$1&amp;$AF$2:$CM$2,0))*VLOOKUP($Q1161,$C$17:$M$20,COUNTBLANK($D$15:F$15)+1,FALSE)</f>
        <v>0</v>
      </c>
      <c r="W1161" s="3">
        <f t="array" ref="W1161">INDEX($AF$3:$CM$62,MATCH($S1161,$AE$3:$AE$62,0),MATCH(W$1&amp;$R1161,$AF$1:$CM$1&amp;$AF$2:$CM$2,0))*VLOOKUP($Q1161,$C$17:$M$20,COUNTBLANK($D$15:G$15)+1,FALSE)</f>
        <v>114</v>
      </c>
      <c r="X1161" s="3">
        <f t="array" ref="X1161">INDEX($AF$3:$CM$62,MATCH($S1161,$AE$3:$AE$62,0),MATCH(X$1&amp;$R1161,$AF$1:$CM$1&amp;$AF$2:$CM$2,0))*VLOOKUP($Q1161,$C$17:$M$20,COUNTBLANK($D$15:H$15)+1,FALSE)</f>
        <v>0</v>
      </c>
      <c r="Y1161" s="3">
        <f t="array" ref="Y1161">INDEX($AF$3:$CM$62,MATCH($S1161,$AE$3:$AE$62,0),MATCH(Y$1&amp;$R1161,$AF$1:$CM$1&amp;$AF$2:$CM$2,0))*VLOOKUP($Q1161,$C$17:$M$20,COUNTBLANK($D$15:I$15)+1,FALSE)</f>
        <v>0</v>
      </c>
      <c r="Z1161" s="3">
        <f t="array" ref="Z1161">INDEX($AF$3:$CM$62,MATCH($S1161,$AE$3:$AE$62,0),MATCH(Z$1&amp;$R1161,$AF$1:$CM$1&amp;$AF$2:$CM$2,0))*VLOOKUP($Q1161,$C$17:$M$20,COUNTBLANK($D$15:J$15)+1,FALSE)</f>
        <v>0</v>
      </c>
      <c r="AA1161" s="3">
        <f t="array" ref="AA1161">INDEX($AF$3:$CM$62,MATCH($S1161,$AE$3:$AE$62,0),MATCH(AA$1&amp;$R1161,$AF$1:$CM$1&amp;$AF$2:$CM$2,0))*VLOOKUP($Q1161,$C$17:$M$20,COUNTBLANK($D$15:K$15)+1,FALSE)</f>
        <v>0</v>
      </c>
      <c r="AB1161" s="3">
        <f t="array" ref="AB1161">INDEX($AF$3:$CM$62,MATCH($S1161,$AE$3:$AE$62,0),MATCH(AB$1&amp;$R1161,$AF$1:$CM$1&amp;$AF$2:$CM$2,0))*VLOOKUP($Q1161,$C$17:$M$20,COUNTBLANK($D$15:L$15)+1,FALSE)</f>
        <v>7.4999999999999997E-3</v>
      </c>
      <c r="AC1161" s="3">
        <f t="array" ref="AC1161">INDEX($AF$3:$CM$62,MATCH($S1161,$AE$3:$AE$62,0),MATCH(AC$1&amp;$R1161,$AF$1:$CM$1&amp;$AF$2:$CM$2,0))*VLOOKUP($Q1161,$C$17:$M$20,COUNTBLANK($D$15:M$15)+1,FALSE)</f>
        <v>0</v>
      </c>
    </row>
    <row r="1162" spans="17:29" x14ac:dyDescent="0.2">
      <c r="Q1162" t="s">
        <v>422</v>
      </c>
      <c r="R1162">
        <f t="shared" si="161"/>
        <v>2</v>
      </c>
      <c r="S1162">
        <f t="shared" si="162"/>
        <v>20</v>
      </c>
      <c r="T1162" s="3">
        <f t="array" ref="T1162">INDEX($AF$3:$CM$62,MATCH($S1162,$AE$3:$AE$62,0),MATCH(T$1&amp;$R1162,$AF$1:$CM$1&amp;$AF$2:$CM$2,0))*VLOOKUP($Q1162,$C$17:$M$20,COUNTBLANK($D$15:D$15)+1,FALSE)</f>
        <v>60</v>
      </c>
      <c r="U1162" s="3">
        <f t="array" ref="U1162">INDEX($AF$3:$CM$62,MATCH($S1162,$AE$3:$AE$62,0),MATCH(U$1&amp;$R1162,$AF$1:$CM$1&amp;$AF$2:$CM$2,0))*VLOOKUP($Q1162,$C$17:$M$20,COUNTBLANK($D$15:E$15)+1,FALSE)</f>
        <v>0</v>
      </c>
      <c r="V1162" s="3">
        <f t="array" ref="V1162">INDEX($AF$3:$CM$62,MATCH($S1162,$AE$3:$AE$62,0),MATCH(V$1&amp;$R1162,$AF$1:$CM$1&amp;$AF$2:$CM$2,0))*VLOOKUP($Q1162,$C$17:$M$20,COUNTBLANK($D$15:F$15)+1,FALSE)</f>
        <v>0</v>
      </c>
      <c r="W1162" s="3">
        <f t="array" ref="W1162">INDEX($AF$3:$CM$62,MATCH($S1162,$AE$3:$AE$62,0),MATCH(W$1&amp;$R1162,$AF$1:$CM$1&amp;$AF$2:$CM$2,0))*VLOOKUP($Q1162,$C$17:$M$20,COUNTBLANK($D$15:G$15)+1,FALSE)</f>
        <v>120</v>
      </c>
      <c r="X1162" s="3">
        <f t="array" ref="X1162">INDEX($AF$3:$CM$62,MATCH($S1162,$AE$3:$AE$62,0),MATCH(X$1&amp;$R1162,$AF$1:$CM$1&amp;$AF$2:$CM$2,0))*VLOOKUP($Q1162,$C$17:$M$20,COUNTBLANK($D$15:H$15)+1,FALSE)</f>
        <v>0</v>
      </c>
      <c r="Y1162" s="3">
        <f t="array" ref="Y1162">INDEX($AF$3:$CM$62,MATCH($S1162,$AE$3:$AE$62,0),MATCH(Y$1&amp;$R1162,$AF$1:$CM$1&amp;$AF$2:$CM$2,0))*VLOOKUP($Q1162,$C$17:$M$20,COUNTBLANK($D$15:I$15)+1,FALSE)</f>
        <v>0</v>
      </c>
      <c r="Z1162" s="3">
        <f t="array" ref="Z1162">INDEX($AF$3:$CM$62,MATCH($S1162,$AE$3:$AE$62,0),MATCH(Z$1&amp;$R1162,$AF$1:$CM$1&amp;$AF$2:$CM$2,0))*VLOOKUP($Q1162,$C$17:$M$20,COUNTBLANK($D$15:J$15)+1,FALSE)</f>
        <v>0</v>
      </c>
      <c r="AA1162" s="3">
        <f t="array" ref="AA1162">INDEX($AF$3:$CM$62,MATCH($S1162,$AE$3:$AE$62,0),MATCH(AA$1&amp;$R1162,$AF$1:$CM$1&amp;$AF$2:$CM$2,0))*VLOOKUP($Q1162,$C$17:$M$20,COUNTBLANK($D$15:K$15)+1,FALSE)</f>
        <v>0</v>
      </c>
      <c r="AB1162" s="3">
        <f t="array" ref="AB1162">INDEX($AF$3:$CM$62,MATCH($S1162,$AE$3:$AE$62,0),MATCH(AB$1&amp;$R1162,$AF$1:$CM$1&amp;$AF$2:$CM$2,0))*VLOOKUP($Q1162,$C$17:$M$20,COUNTBLANK($D$15:L$15)+1,FALSE)</f>
        <v>7.4999999999999997E-3</v>
      </c>
      <c r="AC1162" s="3">
        <f t="array" ref="AC1162">INDEX($AF$3:$CM$62,MATCH($S1162,$AE$3:$AE$62,0),MATCH(AC$1&amp;$R1162,$AF$1:$CM$1&amp;$AF$2:$CM$2,0))*VLOOKUP($Q1162,$C$17:$M$20,COUNTBLANK($D$15:M$15)+1,FALSE)</f>
        <v>1.4999999999999999E-2</v>
      </c>
    </row>
    <row r="1163" spans="17:29" x14ac:dyDescent="0.2">
      <c r="Q1163" t="s">
        <v>422</v>
      </c>
      <c r="R1163">
        <f t="shared" si="161"/>
        <v>2</v>
      </c>
      <c r="S1163">
        <f t="shared" si="162"/>
        <v>21</v>
      </c>
      <c r="T1163" s="3">
        <f t="array" ref="T1163">INDEX($AF$3:$CM$62,MATCH($S1163,$AE$3:$AE$62,0),MATCH(T$1&amp;$R1163,$AF$1:$CM$1&amp;$AF$2:$CM$2,0))*VLOOKUP($Q1163,$C$17:$M$20,COUNTBLANK($D$15:D$15)+1,FALSE)</f>
        <v>63</v>
      </c>
      <c r="U1163" s="3">
        <f t="array" ref="U1163">INDEX($AF$3:$CM$62,MATCH($S1163,$AE$3:$AE$62,0),MATCH(U$1&amp;$R1163,$AF$1:$CM$1&amp;$AF$2:$CM$2,0))*VLOOKUP($Q1163,$C$17:$M$20,COUNTBLANK($D$15:E$15)+1,FALSE)</f>
        <v>0</v>
      </c>
      <c r="V1163" s="3">
        <f t="array" ref="V1163">INDEX($AF$3:$CM$62,MATCH($S1163,$AE$3:$AE$62,0),MATCH(V$1&amp;$R1163,$AF$1:$CM$1&amp;$AF$2:$CM$2,0))*VLOOKUP($Q1163,$C$17:$M$20,COUNTBLANK($D$15:F$15)+1,FALSE)</f>
        <v>0</v>
      </c>
      <c r="W1163" s="3">
        <f t="array" ref="W1163">INDEX($AF$3:$CM$62,MATCH($S1163,$AE$3:$AE$62,0),MATCH(W$1&amp;$R1163,$AF$1:$CM$1&amp;$AF$2:$CM$2,0))*VLOOKUP($Q1163,$C$17:$M$20,COUNTBLANK($D$15:G$15)+1,FALSE)</f>
        <v>126</v>
      </c>
      <c r="X1163" s="3">
        <f t="array" ref="X1163">INDEX($AF$3:$CM$62,MATCH($S1163,$AE$3:$AE$62,0),MATCH(X$1&amp;$R1163,$AF$1:$CM$1&amp;$AF$2:$CM$2,0))*VLOOKUP($Q1163,$C$17:$M$20,COUNTBLANK($D$15:H$15)+1,FALSE)</f>
        <v>0</v>
      </c>
      <c r="Y1163" s="3">
        <f t="array" ref="Y1163">INDEX($AF$3:$CM$62,MATCH($S1163,$AE$3:$AE$62,0),MATCH(Y$1&amp;$R1163,$AF$1:$CM$1&amp;$AF$2:$CM$2,0))*VLOOKUP($Q1163,$C$17:$M$20,COUNTBLANK($D$15:I$15)+1,FALSE)</f>
        <v>0</v>
      </c>
      <c r="Z1163" s="3">
        <f t="array" ref="Z1163">INDEX($AF$3:$CM$62,MATCH($S1163,$AE$3:$AE$62,0),MATCH(Z$1&amp;$R1163,$AF$1:$CM$1&amp;$AF$2:$CM$2,0))*VLOOKUP($Q1163,$C$17:$M$20,COUNTBLANK($D$15:J$15)+1,FALSE)</f>
        <v>0</v>
      </c>
      <c r="AA1163" s="3">
        <f t="array" ref="AA1163">INDEX($AF$3:$CM$62,MATCH($S1163,$AE$3:$AE$62,0),MATCH(AA$1&amp;$R1163,$AF$1:$CM$1&amp;$AF$2:$CM$2,0))*VLOOKUP($Q1163,$C$17:$M$20,COUNTBLANK($D$15:K$15)+1,FALSE)</f>
        <v>0</v>
      </c>
      <c r="AB1163" s="3">
        <f t="array" ref="AB1163">INDEX($AF$3:$CM$62,MATCH($S1163,$AE$3:$AE$62,0),MATCH(AB$1&amp;$R1163,$AF$1:$CM$1&amp;$AF$2:$CM$2,0))*VLOOKUP($Q1163,$C$17:$M$20,COUNTBLANK($D$15:L$15)+1,FALSE)</f>
        <v>7.4999999999999997E-3</v>
      </c>
      <c r="AC1163" s="3">
        <f t="array" ref="AC1163">INDEX($AF$3:$CM$62,MATCH($S1163,$AE$3:$AE$62,0),MATCH(AC$1&amp;$R1163,$AF$1:$CM$1&amp;$AF$2:$CM$2,0))*VLOOKUP($Q1163,$C$17:$M$20,COUNTBLANK($D$15:M$15)+1,FALSE)</f>
        <v>1.4999999999999999E-2</v>
      </c>
    </row>
    <row r="1164" spans="17:29" x14ac:dyDescent="0.2">
      <c r="Q1164" t="s">
        <v>422</v>
      </c>
      <c r="R1164">
        <f t="shared" si="161"/>
        <v>2</v>
      </c>
      <c r="S1164">
        <f t="shared" si="162"/>
        <v>22</v>
      </c>
      <c r="T1164" s="3">
        <f t="array" ref="T1164">INDEX($AF$3:$CM$62,MATCH($S1164,$AE$3:$AE$62,0),MATCH(T$1&amp;$R1164,$AF$1:$CM$1&amp;$AF$2:$CM$2,0))*VLOOKUP($Q1164,$C$17:$M$20,COUNTBLANK($D$15:D$15)+1,FALSE)</f>
        <v>66</v>
      </c>
      <c r="U1164" s="3">
        <f t="array" ref="U1164">INDEX($AF$3:$CM$62,MATCH($S1164,$AE$3:$AE$62,0),MATCH(U$1&amp;$R1164,$AF$1:$CM$1&amp;$AF$2:$CM$2,0))*VLOOKUP($Q1164,$C$17:$M$20,COUNTBLANK($D$15:E$15)+1,FALSE)</f>
        <v>0</v>
      </c>
      <c r="V1164" s="3">
        <f t="array" ref="V1164">INDEX($AF$3:$CM$62,MATCH($S1164,$AE$3:$AE$62,0),MATCH(V$1&amp;$R1164,$AF$1:$CM$1&amp;$AF$2:$CM$2,0))*VLOOKUP($Q1164,$C$17:$M$20,COUNTBLANK($D$15:F$15)+1,FALSE)</f>
        <v>0</v>
      </c>
      <c r="W1164" s="3">
        <f t="array" ref="W1164">INDEX($AF$3:$CM$62,MATCH($S1164,$AE$3:$AE$62,0),MATCH(W$1&amp;$R1164,$AF$1:$CM$1&amp;$AF$2:$CM$2,0))*VLOOKUP($Q1164,$C$17:$M$20,COUNTBLANK($D$15:G$15)+1,FALSE)</f>
        <v>132</v>
      </c>
      <c r="X1164" s="3">
        <f t="array" ref="X1164">INDEX($AF$3:$CM$62,MATCH($S1164,$AE$3:$AE$62,0),MATCH(X$1&amp;$R1164,$AF$1:$CM$1&amp;$AF$2:$CM$2,0))*VLOOKUP($Q1164,$C$17:$M$20,COUNTBLANK($D$15:H$15)+1,FALSE)</f>
        <v>0</v>
      </c>
      <c r="Y1164" s="3">
        <f t="array" ref="Y1164">INDEX($AF$3:$CM$62,MATCH($S1164,$AE$3:$AE$62,0),MATCH(Y$1&amp;$R1164,$AF$1:$CM$1&amp;$AF$2:$CM$2,0))*VLOOKUP($Q1164,$C$17:$M$20,COUNTBLANK($D$15:I$15)+1,FALSE)</f>
        <v>0</v>
      </c>
      <c r="Z1164" s="3">
        <f t="array" ref="Z1164">INDEX($AF$3:$CM$62,MATCH($S1164,$AE$3:$AE$62,0),MATCH(Z$1&amp;$R1164,$AF$1:$CM$1&amp;$AF$2:$CM$2,0))*VLOOKUP($Q1164,$C$17:$M$20,COUNTBLANK($D$15:J$15)+1,FALSE)</f>
        <v>0</v>
      </c>
      <c r="AA1164" s="3">
        <f t="array" ref="AA1164">INDEX($AF$3:$CM$62,MATCH($S1164,$AE$3:$AE$62,0),MATCH(AA$1&amp;$R1164,$AF$1:$CM$1&amp;$AF$2:$CM$2,0))*VLOOKUP($Q1164,$C$17:$M$20,COUNTBLANK($D$15:K$15)+1,FALSE)</f>
        <v>0</v>
      </c>
      <c r="AB1164" s="3">
        <f t="array" ref="AB1164">INDEX($AF$3:$CM$62,MATCH($S1164,$AE$3:$AE$62,0),MATCH(AB$1&amp;$R1164,$AF$1:$CM$1&amp;$AF$2:$CM$2,0))*VLOOKUP($Q1164,$C$17:$M$20,COUNTBLANK($D$15:L$15)+1,FALSE)</f>
        <v>7.4999999999999997E-3</v>
      </c>
      <c r="AC1164" s="3">
        <f t="array" ref="AC1164">INDEX($AF$3:$CM$62,MATCH($S1164,$AE$3:$AE$62,0),MATCH(AC$1&amp;$R1164,$AF$1:$CM$1&amp;$AF$2:$CM$2,0))*VLOOKUP($Q1164,$C$17:$M$20,COUNTBLANK($D$15:M$15)+1,FALSE)</f>
        <v>1.4999999999999999E-2</v>
      </c>
    </row>
    <row r="1165" spans="17:29" x14ac:dyDescent="0.2">
      <c r="Q1165" t="s">
        <v>422</v>
      </c>
      <c r="R1165">
        <f t="shared" si="161"/>
        <v>2</v>
      </c>
      <c r="S1165">
        <f t="shared" si="162"/>
        <v>23</v>
      </c>
      <c r="T1165" s="3">
        <f t="array" ref="T1165">INDEX($AF$3:$CM$62,MATCH($S1165,$AE$3:$AE$62,0),MATCH(T$1&amp;$R1165,$AF$1:$CM$1&amp;$AF$2:$CM$2,0))*VLOOKUP($Q1165,$C$17:$M$20,COUNTBLANK($D$15:D$15)+1,FALSE)</f>
        <v>69</v>
      </c>
      <c r="U1165" s="3">
        <f t="array" ref="U1165">INDEX($AF$3:$CM$62,MATCH($S1165,$AE$3:$AE$62,0),MATCH(U$1&amp;$R1165,$AF$1:$CM$1&amp;$AF$2:$CM$2,0))*VLOOKUP($Q1165,$C$17:$M$20,COUNTBLANK($D$15:E$15)+1,FALSE)</f>
        <v>0</v>
      </c>
      <c r="V1165" s="3">
        <f t="array" ref="V1165">INDEX($AF$3:$CM$62,MATCH($S1165,$AE$3:$AE$62,0),MATCH(V$1&amp;$R1165,$AF$1:$CM$1&amp;$AF$2:$CM$2,0))*VLOOKUP($Q1165,$C$17:$M$20,COUNTBLANK($D$15:F$15)+1,FALSE)</f>
        <v>0</v>
      </c>
      <c r="W1165" s="3">
        <f t="array" ref="W1165">INDEX($AF$3:$CM$62,MATCH($S1165,$AE$3:$AE$62,0),MATCH(W$1&amp;$R1165,$AF$1:$CM$1&amp;$AF$2:$CM$2,0))*VLOOKUP($Q1165,$C$17:$M$20,COUNTBLANK($D$15:G$15)+1,FALSE)</f>
        <v>138</v>
      </c>
      <c r="X1165" s="3">
        <f t="array" ref="X1165">INDEX($AF$3:$CM$62,MATCH($S1165,$AE$3:$AE$62,0),MATCH(X$1&amp;$R1165,$AF$1:$CM$1&amp;$AF$2:$CM$2,0))*VLOOKUP($Q1165,$C$17:$M$20,COUNTBLANK($D$15:H$15)+1,FALSE)</f>
        <v>0</v>
      </c>
      <c r="Y1165" s="3">
        <f t="array" ref="Y1165">INDEX($AF$3:$CM$62,MATCH($S1165,$AE$3:$AE$62,0),MATCH(Y$1&amp;$R1165,$AF$1:$CM$1&amp;$AF$2:$CM$2,0))*VLOOKUP($Q1165,$C$17:$M$20,COUNTBLANK($D$15:I$15)+1,FALSE)</f>
        <v>0</v>
      </c>
      <c r="Z1165" s="3">
        <f t="array" ref="Z1165">INDEX($AF$3:$CM$62,MATCH($S1165,$AE$3:$AE$62,0),MATCH(Z$1&amp;$R1165,$AF$1:$CM$1&amp;$AF$2:$CM$2,0))*VLOOKUP($Q1165,$C$17:$M$20,COUNTBLANK($D$15:J$15)+1,FALSE)</f>
        <v>0</v>
      </c>
      <c r="AA1165" s="3">
        <f t="array" ref="AA1165">INDEX($AF$3:$CM$62,MATCH($S1165,$AE$3:$AE$62,0),MATCH(AA$1&amp;$R1165,$AF$1:$CM$1&amp;$AF$2:$CM$2,0))*VLOOKUP($Q1165,$C$17:$M$20,COUNTBLANK($D$15:K$15)+1,FALSE)</f>
        <v>0</v>
      </c>
      <c r="AB1165" s="3">
        <f t="array" ref="AB1165">INDEX($AF$3:$CM$62,MATCH($S1165,$AE$3:$AE$62,0),MATCH(AB$1&amp;$R1165,$AF$1:$CM$1&amp;$AF$2:$CM$2,0))*VLOOKUP($Q1165,$C$17:$M$20,COUNTBLANK($D$15:L$15)+1,FALSE)</f>
        <v>7.4999999999999997E-3</v>
      </c>
      <c r="AC1165" s="3">
        <f t="array" ref="AC1165">INDEX($AF$3:$CM$62,MATCH($S1165,$AE$3:$AE$62,0),MATCH(AC$1&amp;$R1165,$AF$1:$CM$1&amp;$AF$2:$CM$2,0))*VLOOKUP($Q1165,$C$17:$M$20,COUNTBLANK($D$15:M$15)+1,FALSE)</f>
        <v>1.4999999999999999E-2</v>
      </c>
    </row>
    <row r="1166" spans="17:29" x14ac:dyDescent="0.2">
      <c r="Q1166" t="s">
        <v>422</v>
      </c>
      <c r="R1166">
        <f t="shared" si="161"/>
        <v>2</v>
      </c>
      <c r="S1166">
        <f t="shared" si="162"/>
        <v>24</v>
      </c>
      <c r="T1166" s="3">
        <f t="array" ref="T1166">INDEX($AF$3:$CM$62,MATCH($S1166,$AE$3:$AE$62,0),MATCH(T$1&amp;$R1166,$AF$1:$CM$1&amp;$AF$2:$CM$2,0))*VLOOKUP($Q1166,$C$17:$M$20,COUNTBLANK($D$15:D$15)+1,FALSE)</f>
        <v>72</v>
      </c>
      <c r="U1166" s="3">
        <f t="array" ref="U1166">INDEX($AF$3:$CM$62,MATCH($S1166,$AE$3:$AE$62,0),MATCH(U$1&amp;$R1166,$AF$1:$CM$1&amp;$AF$2:$CM$2,0))*VLOOKUP($Q1166,$C$17:$M$20,COUNTBLANK($D$15:E$15)+1,FALSE)</f>
        <v>0</v>
      </c>
      <c r="V1166" s="3">
        <f t="array" ref="V1166">INDEX($AF$3:$CM$62,MATCH($S1166,$AE$3:$AE$62,0),MATCH(V$1&amp;$R1166,$AF$1:$CM$1&amp;$AF$2:$CM$2,0))*VLOOKUP($Q1166,$C$17:$M$20,COUNTBLANK($D$15:F$15)+1,FALSE)</f>
        <v>0</v>
      </c>
      <c r="W1166" s="3">
        <f t="array" ref="W1166">INDEX($AF$3:$CM$62,MATCH($S1166,$AE$3:$AE$62,0),MATCH(W$1&amp;$R1166,$AF$1:$CM$1&amp;$AF$2:$CM$2,0))*VLOOKUP($Q1166,$C$17:$M$20,COUNTBLANK($D$15:G$15)+1,FALSE)</f>
        <v>144</v>
      </c>
      <c r="X1166" s="3">
        <f t="array" ref="X1166">INDEX($AF$3:$CM$62,MATCH($S1166,$AE$3:$AE$62,0),MATCH(X$1&amp;$R1166,$AF$1:$CM$1&amp;$AF$2:$CM$2,0))*VLOOKUP($Q1166,$C$17:$M$20,COUNTBLANK($D$15:H$15)+1,FALSE)</f>
        <v>0</v>
      </c>
      <c r="Y1166" s="3">
        <f t="array" ref="Y1166">INDEX($AF$3:$CM$62,MATCH($S1166,$AE$3:$AE$62,0),MATCH(Y$1&amp;$R1166,$AF$1:$CM$1&amp;$AF$2:$CM$2,0))*VLOOKUP($Q1166,$C$17:$M$20,COUNTBLANK($D$15:I$15)+1,FALSE)</f>
        <v>0</v>
      </c>
      <c r="Z1166" s="3">
        <f t="array" ref="Z1166">INDEX($AF$3:$CM$62,MATCH($S1166,$AE$3:$AE$62,0),MATCH(Z$1&amp;$R1166,$AF$1:$CM$1&amp;$AF$2:$CM$2,0))*VLOOKUP($Q1166,$C$17:$M$20,COUNTBLANK($D$15:J$15)+1,FALSE)</f>
        <v>0</v>
      </c>
      <c r="AA1166" s="3">
        <f t="array" ref="AA1166">INDEX($AF$3:$CM$62,MATCH($S1166,$AE$3:$AE$62,0),MATCH(AA$1&amp;$R1166,$AF$1:$CM$1&amp;$AF$2:$CM$2,0))*VLOOKUP($Q1166,$C$17:$M$20,COUNTBLANK($D$15:K$15)+1,FALSE)</f>
        <v>0</v>
      </c>
      <c r="AB1166" s="3">
        <f t="array" ref="AB1166">INDEX($AF$3:$CM$62,MATCH($S1166,$AE$3:$AE$62,0),MATCH(AB$1&amp;$R1166,$AF$1:$CM$1&amp;$AF$2:$CM$2,0))*VLOOKUP($Q1166,$C$17:$M$20,COUNTBLANK($D$15:L$15)+1,FALSE)</f>
        <v>7.4999999999999997E-3</v>
      </c>
      <c r="AC1166" s="3">
        <f t="array" ref="AC1166">INDEX($AF$3:$CM$62,MATCH($S1166,$AE$3:$AE$62,0),MATCH(AC$1&amp;$R1166,$AF$1:$CM$1&amp;$AF$2:$CM$2,0))*VLOOKUP($Q1166,$C$17:$M$20,COUNTBLANK($D$15:M$15)+1,FALSE)</f>
        <v>1.4999999999999999E-2</v>
      </c>
    </row>
    <row r="1167" spans="17:29" x14ac:dyDescent="0.2">
      <c r="Q1167" t="s">
        <v>422</v>
      </c>
      <c r="R1167">
        <f t="shared" si="161"/>
        <v>2</v>
      </c>
      <c r="S1167">
        <f t="shared" si="162"/>
        <v>25</v>
      </c>
      <c r="T1167" s="3">
        <f t="array" ref="T1167">INDEX($AF$3:$CM$62,MATCH($S1167,$AE$3:$AE$62,0),MATCH(T$1&amp;$R1167,$AF$1:$CM$1&amp;$AF$2:$CM$2,0))*VLOOKUP($Q1167,$C$17:$M$20,COUNTBLANK($D$15:D$15)+1,FALSE)</f>
        <v>75</v>
      </c>
      <c r="U1167" s="3">
        <f t="array" ref="U1167">INDEX($AF$3:$CM$62,MATCH($S1167,$AE$3:$AE$62,0),MATCH(U$1&amp;$R1167,$AF$1:$CM$1&amp;$AF$2:$CM$2,0))*VLOOKUP($Q1167,$C$17:$M$20,COUNTBLANK($D$15:E$15)+1,FALSE)</f>
        <v>0</v>
      </c>
      <c r="V1167" s="3">
        <f t="array" ref="V1167">INDEX($AF$3:$CM$62,MATCH($S1167,$AE$3:$AE$62,0),MATCH(V$1&amp;$R1167,$AF$1:$CM$1&amp;$AF$2:$CM$2,0))*VLOOKUP($Q1167,$C$17:$M$20,COUNTBLANK($D$15:F$15)+1,FALSE)</f>
        <v>0</v>
      </c>
      <c r="W1167" s="3">
        <f t="array" ref="W1167">INDEX($AF$3:$CM$62,MATCH($S1167,$AE$3:$AE$62,0),MATCH(W$1&amp;$R1167,$AF$1:$CM$1&amp;$AF$2:$CM$2,0))*VLOOKUP($Q1167,$C$17:$M$20,COUNTBLANK($D$15:G$15)+1,FALSE)</f>
        <v>150</v>
      </c>
      <c r="X1167" s="3">
        <f t="array" ref="X1167">INDEX($AF$3:$CM$62,MATCH($S1167,$AE$3:$AE$62,0),MATCH(X$1&amp;$R1167,$AF$1:$CM$1&amp;$AF$2:$CM$2,0))*VLOOKUP($Q1167,$C$17:$M$20,COUNTBLANK($D$15:H$15)+1,FALSE)</f>
        <v>0</v>
      </c>
      <c r="Y1167" s="3">
        <f t="array" ref="Y1167">INDEX($AF$3:$CM$62,MATCH($S1167,$AE$3:$AE$62,0),MATCH(Y$1&amp;$R1167,$AF$1:$CM$1&amp;$AF$2:$CM$2,0))*VLOOKUP($Q1167,$C$17:$M$20,COUNTBLANK($D$15:I$15)+1,FALSE)</f>
        <v>0</v>
      </c>
      <c r="Z1167" s="3">
        <f t="array" ref="Z1167">INDEX($AF$3:$CM$62,MATCH($S1167,$AE$3:$AE$62,0),MATCH(Z$1&amp;$R1167,$AF$1:$CM$1&amp;$AF$2:$CM$2,0))*VLOOKUP($Q1167,$C$17:$M$20,COUNTBLANK($D$15:J$15)+1,FALSE)</f>
        <v>0</v>
      </c>
      <c r="AA1167" s="3">
        <f t="array" ref="AA1167">INDEX($AF$3:$CM$62,MATCH($S1167,$AE$3:$AE$62,0),MATCH(AA$1&amp;$R1167,$AF$1:$CM$1&amp;$AF$2:$CM$2,0))*VLOOKUP($Q1167,$C$17:$M$20,COUNTBLANK($D$15:K$15)+1,FALSE)</f>
        <v>0</v>
      </c>
      <c r="AB1167" s="3">
        <f t="array" ref="AB1167">INDEX($AF$3:$CM$62,MATCH($S1167,$AE$3:$AE$62,0),MATCH(AB$1&amp;$R1167,$AF$1:$CM$1&amp;$AF$2:$CM$2,0))*VLOOKUP($Q1167,$C$17:$M$20,COUNTBLANK($D$15:L$15)+1,FALSE)</f>
        <v>7.4999999999999997E-3</v>
      </c>
      <c r="AC1167" s="3">
        <f t="array" ref="AC1167">INDEX($AF$3:$CM$62,MATCH($S1167,$AE$3:$AE$62,0),MATCH(AC$1&amp;$R1167,$AF$1:$CM$1&amp;$AF$2:$CM$2,0))*VLOOKUP($Q1167,$C$17:$M$20,COUNTBLANK($D$15:M$15)+1,FALSE)</f>
        <v>1.4999999999999999E-2</v>
      </c>
    </row>
    <row r="1168" spans="17:29" x14ac:dyDescent="0.2">
      <c r="Q1168" t="s">
        <v>422</v>
      </c>
      <c r="R1168">
        <f t="shared" si="161"/>
        <v>2</v>
      </c>
      <c r="S1168">
        <f t="shared" si="162"/>
        <v>26</v>
      </c>
      <c r="T1168" s="3">
        <f t="array" ref="T1168">INDEX($AF$3:$CM$62,MATCH($S1168,$AE$3:$AE$62,0),MATCH(T$1&amp;$R1168,$AF$1:$CM$1&amp;$AF$2:$CM$2,0))*VLOOKUP($Q1168,$C$17:$M$20,COUNTBLANK($D$15:D$15)+1,FALSE)</f>
        <v>78</v>
      </c>
      <c r="U1168" s="3">
        <f t="array" ref="U1168">INDEX($AF$3:$CM$62,MATCH($S1168,$AE$3:$AE$62,0),MATCH(U$1&amp;$R1168,$AF$1:$CM$1&amp;$AF$2:$CM$2,0))*VLOOKUP($Q1168,$C$17:$M$20,COUNTBLANK($D$15:E$15)+1,FALSE)</f>
        <v>0</v>
      </c>
      <c r="V1168" s="3">
        <f t="array" ref="V1168">INDEX($AF$3:$CM$62,MATCH($S1168,$AE$3:$AE$62,0),MATCH(V$1&amp;$R1168,$AF$1:$CM$1&amp;$AF$2:$CM$2,0))*VLOOKUP($Q1168,$C$17:$M$20,COUNTBLANK($D$15:F$15)+1,FALSE)</f>
        <v>0</v>
      </c>
      <c r="W1168" s="3">
        <f t="array" ref="W1168">INDEX($AF$3:$CM$62,MATCH($S1168,$AE$3:$AE$62,0),MATCH(W$1&amp;$R1168,$AF$1:$CM$1&amp;$AF$2:$CM$2,0))*VLOOKUP($Q1168,$C$17:$M$20,COUNTBLANK($D$15:G$15)+1,FALSE)</f>
        <v>156</v>
      </c>
      <c r="X1168" s="3">
        <f t="array" ref="X1168">INDEX($AF$3:$CM$62,MATCH($S1168,$AE$3:$AE$62,0),MATCH(X$1&amp;$R1168,$AF$1:$CM$1&amp;$AF$2:$CM$2,0))*VLOOKUP($Q1168,$C$17:$M$20,COUNTBLANK($D$15:H$15)+1,FALSE)</f>
        <v>0</v>
      </c>
      <c r="Y1168" s="3">
        <f t="array" ref="Y1168">INDEX($AF$3:$CM$62,MATCH($S1168,$AE$3:$AE$62,0),MATCH(Y$1&amp;$R1168,$AF$1:$CM$1&amp;$AF$2:$CM$2,0))*VLOOKUP($Q1168,$C$17:$M$20,COUNTBLANK($D$15:I$15)+1,FALSE)</f>
        <v>0</v>
      </c>
      <c r="Z1168" s="3">
        <f t="array" ref="Z1168">INDEX($AF$3:$CM$62,MATCH($S1168,$AE$3:$AE$62,0),MATCH(Z$1&amp;$R1168,$AF$1:$CM$1&amp;$AF$2:$CM$2,0))*VLOOKUP($Q1168,$C$17:$M$20,COUNTBLANK($D$15:J$15)+1,FALSE)</f>
        <v>0</v>
      </c>
      <c r="AA1168" s="3">
        <f t="array" ref="AA1168">INDEX($AF$3:$CM$62,MATCH($S1168,$AE$3:$AE$62,0),MATCH(AA$1&amp;$R1168,$AF$1:$CM$1&amp;$AF$2:$CM$2,0))*VLOOKUP($Q1168,$C$17:$M$20,COUNTBLANK($D$15:K$15)+1,FALSE)</f>
        <v>0</v>
      </c>
      <c r="AB1168" s="3">
        <f t="array" ref="AB1168">INDEX($AF$3:$CM$62,MATCH($S1168,$AE$3:$AE$62,0),MATCH(AB$1&amp;$R1168,$AF$1:$CM$1&amp;$AF$2:$CM$2,0))*VLOOKUP($Q1168,$C$17:$M$20,COUNTBLANK($D$15:L$15)+1,FALSE)</f>
        <v>7.4999999999999997E-3</v>
      </c>
      <c r="AC1168" s="3">
        <f t="array" ref="AC1168">INDEX($AF$3:$CM$62,MATCH($S1168,$AE$3:$AE$62,0),MATCH(AC$1&amp;$R1168,$AF$1:$CM$1&amp;$AF$2:$CM$2,0))*VLOOKUP($Q1168,$C$17:$M$20,COUNTBLANK($D$15:M$15)+1,FALSE)</f>
        <v>1.4999999999999999E-2</v>
      </c>
    </row>
    <row r="1169" spans="17:29" x14ac:dyDescent="0.2">
      <c r="Q1169" t="s">
        <v>422</v>
      </c>
      <c r="R1169">
        <f t="shared" si="161"/>
        <v>2</v>
      </c>
      <c r="S1169">
        <f t="shared" si="162"/>
        <v>27</v>
      </c>
      <c r="T1169" s="3">
        <f t="array" ref="T1169">INDEX($AF$3:$CM$62,MATCH($S1169,$AE$3:$AE$62,0),MATCH(T$1&amp;$R1169,$AF$1:$CM$1&amp;$AF$2:$CM$2,0))*VLOOKUP($Q1169,$C$17:$M$20,COUNTBLANK($D$15:D$15)+1,FALSE)</f>
        <v>81</v>
      </c>
      <c r="U1169" s="3">
        <f t="array" ref="U1169">INDEX($AF$3:$CM$62,MATCH($S1169,$AE$3:$AE$62,0),MATCH(U$1&amp;$R1169,$AF$1:$CM$1&amp;$AF$2:$CM$2,0))*VLOOKUP($Q1169,$C$17:$M$20,COUNTBLANK($D$15:E$15)+1,FALSE)</f>
        <v>0</v>
      </c>
      <c r="V1169" s="3">
        <f t="array" ref="V1169">INDEX($AF$3:$CM$62,MATCH($S1169,$AE$3:$AE$62,0),MATCH(V$1&amp;$R1169,$AF$1:$CM$1&amp;$AF$2:$CM$2,0))*VLOOKUP($Q1169,$C$17:$M$20,COUNTBLANK($D$15:F$15)+1,FALSE)</f>
        <v>0</v>
      </c>
      <c r="W1169" s="3">
        <f t="array" ref="W1169">INDEX($AF$3:$CM$62,MATCH($S1169,$AE$3:$AE$62,0),MATCH(W$1&amp;$R1169,$AF$1:$CM$1&amp;$AF$2:$CM$2,0))*VLOOKUP($Q1169,$C$17:$M$20,COUNTBLANK($D$15:G$15)+1,FALSE)</f>
        <v>162</v>
      </c>
      <c r="X1169" s="3">
        <f t="array" ref="X1169">INDEX($AF$3:$CM$62,MATCH($S1169,$AE$3:$AE$62,0),MATCH(X$1&amp;$R1169,$AF$1:$CM$1&amp;$AF$2:$CM$2,0))*VLOOKUP($Q1169,$C$17:$M$20,COUNTBLANK($D$15:H$15)+1,FALSE)</f>
        <v>0</v>
      </c>
      <c r="Y1169" s="3">
        <f t="array" ref="Y1169">INDEX($AF$3:$CM$62,MATCH($S1169,$AE$3:$AE$62,0),MATCH(Y$1&amp;$R1169,$AF$1:$CM$1&amp;$AF$2:$CM$2,0))*VLOOKUP($Q1169,$C$17:$M$20,COUNTBLANK($D$15:I$15)+1,FALSE)</f>
        <v>0</v>
      </c>
      <c r="Z1169" s="3">
        <f t="array" ref="Z1169">INDEX($AF$3:$CM$62,MATCH($S1169,$AE$3:$AE$62,0),MATCH(Z$1&amp;$R1169,$AF$1:$CM$1&amp;$AF$2:$CM$2,0))*VLOOKUP($Q1169,$C$17:$M$20,COUNTBLANK($D$15:J$15)+1,FALSE)</f>
        <v>0</v>
      </c>
      <c r="AA1169" s="3">
        <f t="array" ref="AA1169">INDEX($AF$3:$CM$62,MATCH($S1169,$AE$3:$AE$62,0),MATCH(AA$1&amp;$R1169,$AF$1:$CM$1&amp;$AF$2:$CM$2,0))*VLOOKUP($Q1169,$C$17:$M$20,COUNTBLANK($D$15:K$15)+1,FALSE)</f>
        <v>0</v>
      </c>
      <c r="AB1169" s="3">
        <f t="array" ref="AB1169">INDEX($AF$3:$CM$62,MATCH($S1169,$AE$3:$AE$62,0),MATCH(AB$1&amp;$R1169,$AF$1:$CM$1&amp;$AF$2:$CM$2,0))*VLOOKUP($Q1169,$C$17:$M$20,COUNTBLANK($D$15:L$15)+1,FALSE)</f>
        <v>7.4999999999999997E-3</v>
      </c>
      <c r="AC1169" s="3">
        <f t="array" ref="AC1169">INDEX($AF$3:$CM$62,MATCH($S1169,$AE$3:$AE$62,0),MATCH(AC$1&amp;$R1169,$AF$1:$CM$1&amp;$AF$2:$CM$2,0))*VLOOKUP($Q1169,$C$17:$M$20,COUNTBLANK($D$15:M$15)+1,FALSE)</f>
        <v>1.4999999999999999E-2</v>
      </c>
    </row>
    <row r="1170" spans="17:29" x14ac:dyDescent="0.2">
      <c r="Q1170" t="s">
        <v>422</v>
      </c>
      <c r="R1170">
        <f t="shared" si="161"/>
        <v>2</v>
      </c>
      <c r="S1170">
        <f t="shared" si="162"/>
        <v>28</v>
      </c>
      <c r="T1170" s="3">
        <f t="array" ref="T1170">INDEX($AF$3:$CM$62,MATCH($S1170,$AE$3:$AE$62,0),MATCH(T$1&amp;$R1170,$AF$1:$CM$1&amp;$AF$2:$CM$2,0))*VLOOKUP($Q1170,$C$17:$M$20,COUNTBLANK($D$15:D$15)+1,FALSE)</f>
        <v>84</v>
      </c>
      <c r="U1170" s="3">
        <f t="array" ref="U1170">INDEX($AF$3:$CM$62,MATCH($S1170,$AE$3:$AE$62,0),MATCH(U$1&amp;$R1170,$AF$1:$CM$1&amp;$AF$2:$CM$2,0))*VLOOKUP($Q1170,$C$17:$M$20,COUNTBLANK($D$15:E$15)+1,FALSE)</f>
        <v>0</v>
      </c>
      <c r="V1170" s="3">
        <f t="array" ref="V1170">INDEX($AF$3:$CM$62,MATCH($S1170,$AE$3:$AE$62,0),MATCH(V$1&amp;$R1170,$AF$1:$CM$1&amp;$AF$2:$CM$2,0))*VLOOKUP($Q1170,$C$17:$M$20,COUNTBLANK($D$15:F$15)+1,FALSE)</f>
        <v>0</v>
      </c>
      <c r="W1170" s="3">
        <f t="array" ref="W1170">INDEX($AF$3:$CM$62,MATCH($S1170,$AE$3:$AE$62,0),MATCH(W$1&amp;$R1170,$AF$1:$CM$1&amp;$AF$2:$CM$2,0))*VLOOKUP($Q1170,$C$17:$M$20,COUNTBLANK($D$15:G$15)+1,FALSE)</f>
        <v>168</v>
      </c>
      <c r="X1170" s="3">
        <f t="array" ref="X1170">INDEX($AF$3:$CM$62,MATCH($S1170,$AE$3:$AE$62,0),MATCH(X$1&amp;$R1170,$AF$1:$CM$1&amp;$AF$2:$CM$2,0))*VLOOKUP($Q1170,$C$17:$M$20,COUNTBLANK($D$15:H$15)+1,FALSE)</f>
        <v>0</v>
      </c>
      <c r="Y1170" s="3">
        <f t="array" ref="Y1170">INDEX($AF$3:$CM$62,MATCH($S1170,$AE$3:$AE$62,0),MATCH(Y$1&amp;$R1170,$AF$1:$CM$1&amp;$AF$2:$CM$2,0))*VLOOKUP($Q1170,$C$17:$M$20,COUNTBLANK($D$15:I$15)+1,FALSE)</f>
        <v>0</v>
      </c>
      <c r="Z1170" s="3">
        <f t="array" ref="Z1170">INDEX($AF$3:$CM$62,MATCH($S1170,$AE$3:$AE$62,0),MATCH(Z$1&amp;$R1170,$AF$1:$CM$1&amp;$AF$2:$CM$2,0))*VLOOKUP($Q1170,$C$17:$M$20,COUNTBLANK($D$15:J$15)+1,FALSE)</f>
        <v>0</v>
      </c>
      <c r="AA1170" s="3">
        <f t="array" ref="AA1170">INDEX($AF$3:$CM$62,MATCH($S1170,$AE$3:$AE$62,0),MATCH(AA$1&amp;$R1170,$AF$1:$CM$1&amp;$AF$2:$CM$2,0))*VLOOKUP($Q1170,$C$17:$M$20,COUNTBLANK($D$15:K$15)+1,FALSE)</f>
        <v>0</v>
      </c>
      <c r="AB1170" s="3">
        <f t="array" ref="AB1170">INDEX($AF$3:$CM$62,MATCH($S1170,$AE$3:$AE$62,0),MATCH(AB$1&amp;$R1170,$AF$1:$CM$1&amp;$AF$2:$CM$2,0))*VLOOKUP($Q1170,$C$17:$M$20,COUNTBLANK($D$15:L$15)+1,FALSE)</f>
        <v>7.4999999999999997E-3</v>
      </c>
      <c r="AC1170" s="3">
        <f t="array" ref="AC1170">INDEX($AF$3:$CM$62,MATCH($S1170,$AE$3:$AE$62,0),MATCH(AC$1&amp;$R1170,$AF$1:$CM$1&amp;$AF$2:$CM$2,0))*VLOOKUP($Q1170,$C$17:$M$20,COUNTBLANK($D$15:M$15)+1,FALSE)</f>
        <v>1.4999999999999999E-2</v>
      </c>
    </row>
    <row r="1171" spans="17:29" x14ac:dyDescent="0.2">
      <c r="Q1171" t="s">
        <v>422</v>
      </c>
      <c r="R1171">
        <f t="shared" si="161"/>
        <v>2</v>
      </c>
      <c r="S1171">
        <f t="shared" si="162"/>
        <v>29</v>
      </c>
      <c r="T1171" s="3">
        <f t="array" ref="T1171">INDEX($AF$3:$CM$62,MATCH($S1171,$AE$3:$AE$62,0),MATCH(T$1&amp;$R1171,$AF$1:$CM$1&amp;$AF$2:$CM$2,0))*VLOOKUP($Q1171,$C$17:$M$20,COUNTBLANK($D$15:D$15)+1,FALSE)</f>
        <v>87</v>
      </c>
      <c r="U1171" s="3">
        <f t="array" ref="U1171">INDEX($AF$3:$CM$62,MATCH($S1171,$AE$3:$AE$62,0),MATCH(U$1&amp;$R1171,$AF$1:$CM$1&amp;$AF$2:$CM$2,0))*VLOOKUP($Q1171,$C$17:$M$20,COUNTBLANK($D$15:E$15)+1,FALSE)</f>
        <v>0</v>
      </c>
      <c r="V1171" s="3">
        <f t="array" ref="V1171">INDEX($AF$3:$CM$62,MATCH($S1171,$AE$3:$AE$62,0),MATCH(V$1&amp;$R1171,$AF$1:$CM$1&amp;$AF$2:$CM$2,0))*VLOOKUP($Q1171,$C$17:$M$20,COUNTBLANK($D$15:F$15)+1,FALSE)</f>
        <v>0</v>
      </c>
      <c r="W1171" s="3">
        <f t="array" ref="W1171">INDEX($AF$3:$CM$62,MATCH($S1171,$AE$3:$AE$62,0),MATCH(W$1&amp;$R1171,$AF$1:$CM$1&amp;$AF$2:$CM$2,0))*VLOOKUP($Q1171,$C$17:$M$20,COUNTBLANK($D$15:G$15)+1,FALSE)</f>
        <v>174</v>
      </c>
      <c r="X1171" s="3">
        <f t="array" ref="X1171">INDEX($AF$3:$CM$62,MATCH($S1171,$AE$3:$AE$62,0),MATCH(X$1&amp;$R1171,$AF$1:$CM$1&amp;$AF$2:$CM$2,0))*VLOOKUP($Q1171,$C$17:$M$20,COUNTBLANK($D$15:H$15)+1,FALSE)</f>
        <v>0</v>
      </c>
      <c r="Y1171" s="3">
        <f t="array" ref="Y1171">INDEX($AF$3:$CM$62,MATCH($S1171,$AE$3:$AE$62,0),MATCH(Y$1&amp;$R1171,$AF$1:$CM$1&amp;$AF$2:$CM$2,0))*VLOOKUP($Q1171,$C$17:$M$20,COUNTBLANK($D$15:I$15)+1,FALSE)</f>
        <v>0</v>
      </c>
      <c r="Z1171" s="3">
        <f t="array" ref="Z1171">INDEX($AF$3:$CM$62,MATCH($S1171,$AE$3:$AE$62,0),MATCH(Z$1&amp;$R1171,$AF$1:$CM$1&amp;$AF$2:$CM$2,0))*VLOOKUP($Q1171,$C$17:$M$20,COUNTBLANK($D$15:J$15)+1,FALSE)</f>
        <v>0</v>
      </c>
      <c r="AA1171" s="3">
        <f t="array" ref="AA1171">INDEX($AF$3:$CM$62,MATCH($S1171,$AE$3:$AE$62,0),MATCH(AA$1&amp;$R1171,$AF$1:$CM$1&amp;$AF$2:$CM$2,0))*VLOOKUP($Q1171,$C$17:$M$20,COUNTBLANK($D$15:K$15)+1,FALSE)</f>
        <v>0</v>
      </c>
      <c r="AB1171" s="3">
        <f t="array" ref="AB1171">INDEX($AF$3:$CM$62,MATCH($S1171,$AE$3:$AE$62,0),MATCH(AB$1&amp;$R1171,$AF$1:$CM$1&amp;$AF$2:$CM$2,0))*VLOOKUP($Q1171,$C$17:$M$20,COUNTBLANK($D$15:L$15)+1,FALSE)</f>
        <v>7.4999999999999997E-3</v>
      </c>
      <c r="AC1171" s="3">
        <f t="array" ref="AC1171">INDEX($AF$3:$CM$62,MATCH($S1171,$AE$3:$AE$62,0),MATCH(AC$1&amp;$R1171,$AF$1:$CM$1&amp;$AF$2:$CM$2,0))*VLOOKUP($Q1171,$C$17:$M$20,COUNTBLANK($D$15:M$15)+1,FALSE)</f>
        <v>1.4999999999999999E-2</v>
      </c>
    </row>
    <row r="1172" spans="17:29" x14ac:dyDescent="0.2">
      <c r="Q1172" t="s">
        <v>422</v>
      </c>
      <c r="R1172">
        <f t="shared" si="161"/>
        <v>2</v>
      </c>
      <c r="S1172">
        <f t="shared" si="162"/>
        <v>30</v>
      </c>
      <c r="T1172" s="3">
        <f t="array" ref="T1172">INDEX($AF$3:$CM$62,MATCH($S1172,$AE$3:$AE$62,0),MATCH(T$1&amp;$R1172,$AF$1:$CM$1&amp;$AF$2:$CM$2,0))*VLOOKUP($Q1172,$C$17:$M$20,COUNTBLANK($D$15:D$15)+1,FALSE)</f>
        <v>90</v>
      </c>
      <c r="U1172" s="3">
        <f t="array" ref="U1172">INDEX($AF$3:$CM$62,MATCH($S1172,$AE$3:$AE$62,0),MATCH(U$1&amp;$R1172,$AF$1:$CM$1&amp;$AF$2:$CM$2,0))*VLOOKUP($Q1172,$C$17:$M$20,COUNTBLANK($D$15:E$15)+1,FALSE)</f>
        <v>0</v>
      </c>
      <c r="V1172" s="3">
        <f t="array" ref="V1172">INDEX($AF$3:$CM$62,MATCH($S1172,$AE$3:$AE$62,0),MATCH(V$1&amp;$R1172,$AF$1:$CM$1&amp;$AF$2:$CM$2,0))*VLOOKUP($Q1172,$C$17:$M$20,COUNTBLANK($D$15:F$15)+1,FALSE)</f>
        <v>0</v>
      </c>
      <c r="W1172" s="3">
        <f t="array" ref="W1172">INDEX($AF$3:$CM$62,MATCH($S1172,$AE$3:$AE$62,0),MATCH(W$1&amp;$R1172,$AF$1:$CM$1&amp;$AF$2:$CM$2,0))*VLOOKUP($Q1172,$C$17:$M$20,COUNTBLANK($D$15:G$15)+1,FALSE)</f>
        <v>180</v>
      </c>
      <c r="X1172" s="3">
        <f t="array" ref="X1172">INDEX($AF$3:$CM$62,MATCH($S1172,$AE$3:$AE$62,0),MATCH(X$1&amp;$R1172,$AF$1:$CM$1&amp;$AF$2:$CM$2,0))*VLOOKUP($Q1172,$C$17:$M$20,COUNTBLANK($D$15:H$15)+1,FALSE)</f>
        <v>0</v>
      </c>
      <c r="Y1172" s="3">
        <f t="array" ref="Y1172">INDEX($AF$3:$CM$62,MATCH($S1172,$AE$3:$AE$62,0),MATCH(Y$1&amp;$R1172,$AF$1:$CM$1&amp;$AF$2:$CM$2,0))*VLOOKUP($Q1172,$C$17:$M$20,COUNTBLANK($D$15:I$15)+1,FALSE)</f>
        <v>0</v>
      </c>
      <c r="Z1172" s="3">
        <f t="array" ref="Z1172">INDEX($AF$3:$CM$62,MATCH($S1172,$AE$3:$AE$62,0),MATCH(Z$1&amp;$R1172,$AF$1:$CM$1&amp;$AF$2:$CM$2,0))*VLOOKUP($Q1172,$C$17:$M$20,COUNTBLANK($D$15:J$15)+1,FALSE)</f>
        <v>0</v>
      </c>
      <c r="AA1172" s="3">
        <f t="array" ref="AA1172">INDEX($AF$3:$CM$62,MATCH($S1172,$AE$3:$AE$62,0),MATCH(AA$1&amp;$R1172,$AF$1:$CM$1&amp;$AF$2:$CM$2,0))*VLOOKUP($Q1172,$C$17:$M$20,COUNTBLANK($D$15:K$15)+1,FALSE)</f>
        <v>0</v>
      </c>
      <c r="AB1172" s="3">
        <f t="array" ref="AB1172">INDEX($AF$3:$CM$62,MATCH($S1172,$AE$3:$AE$62,0),MATCH(AB$1&amp;$R1172,$AF$1:$CM$1&amp;$AF$2:$CM$2,0))*VLOOKUP($Q1172,$C$17:$M$20,COUNTBLANK($D$15:L$15)+1,FALSE)</f>
        <v>1.4999999999999999E-2</v>
      </c>
      <c r="AC1172" s="3">
        <f t="array" ref="AC1172">INDEX($AF$3:$CM$62,MATCH($S1172,$AE$3:$AE$62,0),MATCH(AC$1&amp;$R1172,$AF$1:$CM$1&amp;$AF$2:$CM$2,0))*VLOOKUP($Q1172,$C$17:$M$20,COUNTBLANK($D$15:M$15)+1,FALSE)</f>
        <v>1.4999999999999999E-2</v>
      </c>
    </row>
    <row r="1173" spans="17:29" x14ac:dyDescent="0.2">
      <c r="Q1173" t="s">
        <v>422</v>
      </c>
      <c r="R1173">
        <f t="shared" si="161"/>
        <v>2</v>
      </c>
      <c r="S1173">
        <f t="shared" si="162"/>
        <v>31</v>
      </c>
      <c r="T1173" s="3">
        <f t="array" ref="T1173">INDEX($AF$3:$CM$62,MATCH($S1173,$AE$3:$AE$62,0),MATCH(T$1&amp;$R1173,$AF$1:$CM$1&amp;$AF$2:$CM$2,0))*VLOOKUP($Q1173,$C$17:$M$20,COUNTBLANK($D$15:D$15)+1,FALSE)</f>
        <v>93</v>
      </c>
      <c r="U1173" s="3">
        <f t="array" ref="U1173">INDEX($AF$3:$CM$62,MATCH($S1173,$AE$3:$AE$62,0),MATCH(U$1&amp;$R1173,$AF$1:$CM$1&amp;$AF$2:$CM$2,0))*VLOOKUP($Q1173,$C$17:$M$20,COUNTBLANK($D$15:E$15)+1,FALSE)</f>
        <v>0</v>
      </c>
      <c r="V1173" s="3">
        <f t="array" ref="V1173">INDEX($AF$3:$CM$62,MATCH($S1173,$AE$3:$AE$62,0),MATCH(V$1&amp;$R1173,$AF$1:$CM$1&amp;$AF$2:$CM$2,0))*VLOOKUP($Q1173,$C$17:$M$20,COUNTBLANK($D$15:F$15)+1,FALSE)</f>
        <v>0</v>
      </c>
      <c r="W1173" s="3">
        <f t="array" ref="W1173">INDEX($AF$3:$CM$62,MATCH($S1173,$AE$3:$AE$62,0),MATCH(W$1&amp;$R1173,$AF$1:$CM$1&amp;$AF$2:$CM$2,0))*VLOOKUP($Q1173,$C$17:$M$20,COUNTBLANK($D$15:G$15)+1,FALSE)</f>
        <v>186</v>
      </c>
      <c r="X1173" s="3">
        <f t="array" ref="X1173">INDEX($AF$3:$CM$62,MATCH($S1173,$AE$3:$AE$62,0),MATCH(X$1&amp;$R1173,$AF$1:$CM$1&amp;$AF$2:$CM$2,0))*VLOOKUP($Q1173,$C$17:$M$20,COUNTBLANK($D$15:H$15)+1,FALSE)</f>
        <v>0</v>
      </c>
      <c r="Y1173" s="3">
        <f t="array" ref="Y1173">INDEX($AF$3:$CM$62,MATCH($S1173,$AE$3:$AE$62,0),MATCH(Y$1&amp;$R1173,$AF$1:$CM$1&amp;$AF$2:$CM$2,0))*VLOOKUP($Q1173,$C$17:$M$20,COUNTBLANK($D$15:I$15)+1,FALSE)</f>
        <v>0</v>
      </c>
      <c r="Z1173" s="3">
        <f t="array" ref="Z1173">INDEX($AF$3:$CM$62,MATCH($S1173,$AE$3:$AE$62,0),MATCH(Z$1&amp;$R1173,$AF$1:$CM$1&amp;$AF$2:$CM$2,0))*VLOOKUP($Q1173,$C$17:$M$20,COUNTBLANK($D$15:J$15)+1,FALSE)</f>
        <v>0</v>
      </c>
      <c r="AA1173" s="3">
        <f t="array" ref="AA1173">INDEX($AF$3:$CM$62,MATCH($S1173,$AE$3:$AE$62,0),MATCH(AA$1&amp;$R1173,$AF$1:$CM$1&amp;$AF$2:$CM$2,0))*VLOOKUP($Q1173,$C$17:$M$20,COUNTBLANK($D$15:K$15)+1,FALSE)</f>
        <v>0</v>
      </c>
      <c r="AB1173" s="3">
        <f t="array" ref="AB1173">INDEX($AF$3:$CM$62,MATCH($S1173,$AE$3:$AE$62,0),MATCH(AB$1&amp;$R1173,$AF$1:$CM$1&amp;$AF$2:$CM$2,0))*VLOOKUP($Q1173,$C$17:$M$20,COUNTBLANK($D$15:L$15)+1,FALSE)</f>
        <v>1.4999999999999999E-2</v>
      </c>
      <c r="AC1173" s="3">
        <f t="array" ref="AC1173">INDEX($AF$3:$CM$62,MATCH($S1173,$AE$3:$AE$62,0),MATCH(AC$1&amp;$R1173,$AF$1:$CM$1&amp;$AF$2:$CM$2,0))*VLOOKUP($Q1173,$C$17:$M$20,COUNTBLANK($D$15:M$15)+1,FALSE)</f>
        <v>1.4999999999999999E-2</v>
      </c>
    </row>
    <row r="1174" spans="17:29" x14ac:dyDescent="0.2">
      <c r="Q1174" t="s">
        <v>422</v>
      </c>
      <c r="R1174">
        <f t="shared" si="161"/>
        <v>2</v>
      </c>
      <c r="S1174">
        <f t="shared" si="162"/>
        <v>32</v>
      </c>
      <c r="T1174" s="3">
        <f t="array" ref="T1174">INDEX($AF$3:$CM$62,MATCH($S1174,$AE$3:$AE$62,0),MATCH(T$1&amp;$R1174,$AF$1:$CM$1&amp;$AF$2:$CM$2,0))*VLOOKUP($Q1174,$C$17:$M$20,COUNTBLANK($D$15:D$15)+1,FALSE)</f>
        <v>96</v>
      </c>
      <c r="U1174" s="3">
        <f t="array" ref="U1174">INDEX($AF$3:$CM$62,MATCH($S1174,$AE$3:$AE$62,0),MATCH(U$1&amp;$R1174,$AF$1:$CM$1&amp;$AF$2:$CM$2,0))*VLOOKUP($Q1174,$C$17:$M$20,COUNTBLANK($D$15:E$15)+1,FALSE)</f>
        <v>0</v>
      </c>
      <c r="V1174" s="3">
        <f t="array" ref="V1174">INDEX($AF$3:$CM$62,MATCH($S1174,$AE$3:$AE$62,0),MATCH(V$1&amp;$R1174,$AF$1:$CM$1&amp;$AF$2:$CM$2,0))*VLOOKUP($Q1174,$C$17:$M$20,COUNTBLANK($D$15:F$15)+1,FALSE)</f>
        <v>0</v>
      </c>
      <c r="W1174" s="3">
        <f t="array" ref="W1174">INDEX($AF$3:$CM$62,MATCH($S1174,$AE$3:$AE$62,0),MATCH(W$1&amp;$R1174,$AF$1:$CM$1&amp;$AF$2:$CM$2,0))*VLOOKUP($Q1174,$C$17:$M$20,COUNTBLANK($D$15:G$15)+1,FALSE)</f>
        <v>192</v>
      </c>
      <c r="X1174" s="3">
        <f t="array" ref="X1174">INDEX($AF$3:$CM$62,MATCH($S1174,$AE$3:$AE$62,0),MATCH(X$1&amp;$R1174,$AF$1:$CM$1&amp;$AF$2:$CM$2,0))*VLOOKUP($Q1174,$C$17:$M$20,COUNTBLANK($D$15:H$15)+1,FALSE)</f>
        <v>0</v>
      </c>
      <c r="Y1174" s="3">
        <f t="array" ref="Y1174">INDEX($AF$3:$CM$62,MATCH($S1174,$AE$3:$AE$62,0),MATCH(Y$1&amp;$R1174,$AF$1:$CM$1&amp;$AF$2:$CM$2,0))*VLOOKUP($Q1174,$C$17:$M$20,COUNTBLANK($D$15:I$15)+1,FALSE)</f>
        <v>0</v>
      </c>
      <c r="Z1174" s="3">
        <f t="array" ref="Z1174">INDEX($AF$3:$CM$62,MATCH($S1174,$AE$3:$AE$62,0),MATCH(Z$1&amp;$R1174,$AF$1:$CM$1&amp;$AF$2:$CM$2,0))*VLOOKUP($Q1174,$C$17:$M$20,COUNTBLANK($D$15:J$15)+1,FALSE)</f>
        <v>0</v>
      </c>
      <c r="AA1174" s="3">
        <f t="array" ref="AA1174">INDEX($AF$3:$CM$62,MATCH($S1174,$AE$3:$AE$62,0),MATCH(AA$1&amp;$R1174,$AF$1:$CM$1&amp;$AF$2:$CM$2,0))*VLOOKUP($Q1174,$C$17:$M$20,COUNTBLANK($D$15:K$15)+1,FALSE)</f>
        <v>0</v>
      </c>
      <c r="AB1174" s="3">
        <f t="array" ref="AB1174">INDEX($AF$3:$CM$62,MATCH($S1174,$AE$3:$AE$62,0),MATCH(AB$1&amp;$R1174,$AF$1:$CM$1&amp;$AF$2:$CM$2,0))*VLOOKUP($Q1174,$C$17:$M$20,COUNTBLANK($D$15:L$15)+1,FALSE)</f>
        <v>1.4999999999999999E-2</v>
      </c>
      <c r="AC1174" s="3">
        <f t="array" ref="AC1174">INDEX($AF$3:$CM$62,MATCH($S1174,$AE$3:$AE$62,0),MATCH(AC$1&amp;$R1174,$AF$1:$CM$1&amp;$AF$2:$CM$2,0))*VLOOKUP($Q1174,$C$17:$M$20,COUNTBLANK($D$15:M$15)+1,FALSE)</f>
        <v>1.4999999999999999E-2</v>
      </c>
    </row>
    <row r="1175" spans="17:29" x14ac:dyDescent="0.2">
      <c r="Q1175" t="s">
        <v>422</v>
      </c>
      <c r="R1175">
        <f t="shared" si="161"/>
        <v>2</v>
      </c>
      <c r="S1175">
        <f t="shared" si="162"/>
        <v>33</v>
      </c>
      <c r="T1175" s="3">
        <f t="array" ref="T1175">INDEX($AF$3:$CM$62,MATCH($S1175,$AE$3:$AE$62,0),MATCH(T$1&amp;$R1175,$AF$1:$CM$1&amp;$AF$2:$CM$2,0))*VLOOKUP($Q1175,$C$17:$M$20,COUNTBLANK($D$15:D$15)+1,FALSE)</f>
        <v>99</v>
      </c>
      <c r="U1175" s="3">
        <f t="array" ref="U1175">INDEX($AF$3:$CM$62,MATCH($S1175,$AE$3:$AE$62,0),MATCH(U$1&amp;$R1175,$AF$1:$CM$1&amp;$AF$2:$CM$2,0))*VLOOKUP($Q1175,$C$17:$M$20,COUNTBLANK($D$15:E$15)+1,FALSE)</f>
        <v>0</v>
      </c>
      <c r="V1175" s="3">
        <f t="array" ref="V1175">INDEX($AF$3:$CM$62,MATCH($S1175,$AE$3:$AE$62,0),MATCH(V$1&amp;$R1175,$AF$1:$CM$1&amp;$AF$2:$CM$2,0))*VLOOKUP($Q1175,$C$17:$M$20,COUNTBLANK($D$15:F$15)+1,FALSE)</f>
        <v>0</v>
      </c>
      <c r="W1175" s="3">
        <f t="array" ref="W1175">INDEX($AF$3:$CM$62,MATCH($S1175,$AE$3:$AE$62,0),MATCH(W$1&amp;$R1175,$AF$1:$CM$1&amp;$AF$2:$CM$2,0))*VLOOKUP($Q1175,$C$17:$M$20,COUNTBLANK($D$15:G$15)+1,FALSE)</f>
        <v>198</v>
      </c>
      <c r="X1175" s="3">
        <f t="array" ref="X1175">INDEX($AF$3:$CM$62,MATCH($S1175,$AE$3:$AE$62,0),MATCH(X$1&amp;$R1175,$AF$1:$CM$1&amp;$AF$2:$CM$2,0))*VLOOKUP($Q1175,$C$17:$M$20,COUNTBLANK($D$15:H$15)+1,FALSE)</f>
        <v>0</v>
      </c>
      <c r="Y1175" s="3">
        <f t="array" ref="Y1175">INDEX($AF$3:$CM$62,MATCH($S1175,$AE$3:$AE$62,0),MATCH(Y$1&amp;$R1175,$AF$1:$CM$1&amp;$AF$2:$CM$2,0))*VLOOKUP($Q1175,$C$17:$M$20,COUNTBLANK($D$15:I$15)+1,FALSE)</f>
        <v>0</v>
      </c>
      <c r="Z1175" s="3">
        <f t="array" ref="Z1175">INDEX($AF$3:$CM$62,MATCH($S1175,$AE$3:$AE$62,0),MATCH(Z$1&amp;$R1175,$AF$1:$CM$1&amp;$AF$2:$CM$2,0))*VLOOKUP($Q1175,$C$17:$M$20,COUNTBLANK($D$15:J$15)+1,FALSE)</f>
        <v>0</v>
      </c>
      <c r="AA1175" s="3">
        <f t="array" ref="AA1175">INDEX($AF$3:$CM$62,MATCH($S1175,$AE$3:$AE$62,0),MATCH(AA$1&amp;$R1175,$AF$1:$CM$1&amp;$AF$2:$CM$2,0))*VLOOKUP($Q1175,$C$17:$M$20,COUNTBLANK($D$15:K$15)+1,FALSE)</f>
        <v>0</v>
      </c>
      <c r="AB1175" s="3">
        <f t="array" ref="AB1175">INDEX($AF$3:$CM$62,MATCH($S1175,$AE$3:$AE$62,0),MATCH(AB$1&amp;$R1175,$AF$1:$CM$1&amp;$AF$2:$CM$2,0))*VLOOKUP($Q1175,$C$17:$M$20,COUNTBLANK($D$15:L$15)+1,FALSE)</f>
        <v>1.4999999999999999E-2</v>
      </c>
      <c r="AC1175" s="3">
        <f t="array" ref="AC1175">INDEX($AF$3:$CM$62,MATCH($S1175,$AE$3:$AE$62,0),MATCH(AC$1&amp;$R1175,$AF$1:$CM$1&amp;$AF$2:$CM$2,0))*VLOOKUP($Q1175,$C$17:$M$20,COUNTBLANK($D$15:M$15)+1,FALSE)</f>
        <v>1.4999999999999999E-2</v>
      </c>
    </row>
    <row r="1176" spans="17:29" x14ac:dyDescent="0.2">
      <c r="Q1176" t="s">
        <v>422</v>
      </c>
      <c r="R1176">
        <f t="shared" si="161"/>
        <v>2</v>
      </c>
      <c r="S1176">
        <f t="shared" si="162"/>
        <v>34</v>
      </c>
      <c r="T1176" s="3">
        <f t="array" ref="T1176">INDEX($AF$3:$CM$62,MATCH($S1176,$AE$3:$AE$62,0),MATCH(T$1&amp;$R1176,$AF$1:$CM$1&amp;$AF$2:$CM$2,0))*VLOOKUP($Q1176,$C$17:$M$20,COUNTBLANK($D$15:D$15)+1,FALSE)</f>
        <v>102</v>
      </c>
      <c r="U1176" s="3">
        <f t="array" ref="U1176">INDEX($AF$3:$CM$62,MATCH($S1176,$AE$3:$AE$62,0),MATCH(U$1&amp;$R1176,$AF$1:$CM$1&amp;$AF$2:$CM$2,0))*VLOOKUP($Q1176,$C$17:$M$20,COUNTBLANK($D$15:E$15)+1,FALSE)</f>
        <v>0</v>
      </c>
      <c r="V1176" s="3">
        <f t="array" ref="V1176">INDEX($AF$3:$CM$62,MATCH($S1176,$AE$3:$AE$62,0),MATCH(V$1&amp;$R1176,$AF$1:$CM$1&amp;$AF$2:$CM$2,0))*VLOOKUP($Q1176,$C$17:$M$20,COUNTBLANK($D$15:F$15)+1,FALSE)</f>
        <v>0</v>
      </c>
      <c r="W1176" s="3">
        <f t="array" ref="W1176">INDEX($AF$3:$CM$62,MATCH($S1176,$AE$3:$AE$62,0),MATCH(W$1&amp;$R1176,$AF$1:$CM$1&amp;$AF$2:$CM$2,0))*VLOOKUP($Q1176,$C$17:$M$20,COUNTBLANK($D$15:G$15)+1,FALSE)</f>
        <v>204</v>
      </c>
      <c r="X1176" s="3">
        <f t="array" ref="X1176">INDEX($AF$3:$CM$62,MATCH($S1176,$AE$3:$AE$62,0),MATCH(X$1&amp;$R1176,$AF$1:$CM$1&amp;$AF$2:$CM$2,0))*VLOOKUP($Q1176,$C$17:$M$20,COUNTBLANK($D$15:H$15)+1,FALSE)</f>
        <v>0</v>
      </c>
      <c r="Y1176" s="3">
        <f t="array" ref="Y1176">INDEX($AF$3:$CM$62,MATCH($S1176,$AE$3:$AE$62,0),MATCH(Y$1&amp;$R1176,$AF$1:$CM$1&amp;$AF$2:$CM$2,0))*VLOOKUP($Q1176,$C$17:$M$20,COUNTBLANK($D$15:I$15)+1,FALSE)</f>
        <v>0</v>
      </c>
      <c r="Z1176" s="3">
        <f t="array" ref="Z1176">INDEX($AF$3:$CM$62,MATCH($S1176,$AE$3:$AE$62,0),MATCH(Z$1&amp;$R1176,$AF$1:$CM$1&amp;$AF$2:$CM$2,0))*VLOOKUP($Q1176,$C$17:$M$20,COUNTBLANK($D$15:J$15)+1,FALSE)</f>
        <v>0</v>
      </c>
      <c r="AA1176" s="3">
        <f t="array" ref="AA1176">INDEX($AF$3:$CM$62,MATCH($S1176,$AE$3:$AE$62,0),MATCH(AA$1&amp;$R1176,$AF$1:$CM$1&amp;$AF$2:$CM$2,0))*VLOOKUP($Q1176,$C$17:$M$20,COUNTBLANK($D$15:K$15)+1,FALSE)</f>
        <v>0</v>
      </c>
      <c r="AB1176" s="3">
        <f t="array" ref="AB1176">INDEX($AF$3:$CM$62,MATCH($S1176,$AE$3:$AE$62,0),MATCH(AB$1&amp;$R1176,$AF$1:$CM$1&amp;$AF$2:$CM$2,0))*VLOOKUP($Q1176,$C$17:$M$20,COUNTBLANK($D$15:L$15)+1,FALSE)</f>
        <v>1.4999999999999999E-2</v>
      </c>
      <c r="AC1176" s="3">
        <f t="array" ref="AC1176">INDEX($AF$3:$CM$62,MATCH($S1176,$AE$3:$AE$62,0),MATCH(AC$1&amp;$R1176,$AF$1:$CM$1&amp;$AF$2:$CM$2,0))*VLOOKUP($Q1176,$C$17:$M$20,COUNTBLANK($D$15:M$15)+1,FALSE)</f>
        <v>1.4999999999999999E-2</v>
      </c>
    </row>
    <row r="1177" spans="17:29" x14ac:dyDescent="0.2">
      <c r="Q1177" t="s">
        <v>422</v>
      </c>
      <c r="R1177">
        <f t="shared" si="161"/>
        <v>2</v>
      </c>
      <c r="S1177">
        <f t="shared" si="162"/>
        <v>35</v>
      </c>
      <c r="T1177" s="3">
        <f t="array" ref="T1177">INDEX($AF$3:$CM$62,MATCH($S1177,$AE$3:$AE$62,0),MATCH(T$1&amp;$R1177,$AF$1:$CM$1&amp;$AF$2:$CM$2,0))*VLOOKUP($Q1177,$C$17:$M$20,COUNTBLANK($D$15:D$15)+1,FALSE)</f>
        <v>105</v>
      </c>
      <c r="U1177" s="3">
        <f t="array" ref="U1177">INDEX($AF$3:$CM$62,MATCH($S1177,$AE$3:$AE$62,0),MATCH(U$1&amp;$R1177,$AF$1:$CM$1&amp;$AF$2:$CM$2,0))*VLOOKUP($Q1177,$C$17:$M$20,COUNTBLANK($D$15:E$15)+1,FALSE)</f>
        <v>0</v>
      </c>
      <c r="V1177" s="3">
        <f t="array" ref="V1177">INDEX($AF$3:$CM$62,MATCH($S1177,$AE$3:$AE$62,0),MATCH(V$1&amp;$R1177,$AF$1:$CM$1&amp;$AF$2:$CM$2,0))*VLOOKUP($Q1177,$C$17:$M$20,COUNTBLANK($D$15:F$15)+1,FALSE)</f>
        <v>0</v>
      </c>
      <c r="W1177" s="3">
        <f t="array" ref="W1177">INDEX($AF$3:$CM$62,MATCH($S1177,$AE$3:$AE$62,0),MATCH(W$1&amp;$R1177,$AF$1:$CM$1&amp;$AF$2:$CM$2,0))*VLOOKUP($Q1177,$C$17:$M$20,COUNTBLANK($D$15:G$15)+1,FALSE)</f>
        <v>210</v>
      </c>
      <c r="X1177" s="3">
        <f t="array" ref="X1177">INDEX($AF$3:$CM$62,MATCH($S1177,$AE$3:$AE$62,0),MATCH(X$1&amp;$R1177,$AF$1:$CM$1&amp;$AF$2:$CM$2,0))*VLOOKUP($Q1177,$C$17:$M$20,COUNTBLANK($D$15:H$15)+1,FALSE)</f>
        <v>0</v>
      </c>
      <c r="Y1177" s="3">
        <f t="array" ref="Y1177">INDEX($AF$3:$CM$62,MATCH($S1177,$AE$3:$AE$62,0),MATCH(Y$1&amp;$R1177,$AF$1:$CM$1&amp;$AF$2:$CM$2,0))*VLOOKUP($Q1177,$C$17:$M$20,COUNTBLANK($D$15:I$15)+1,FALSE)</f>
        <v>0</v>
      </c>
      <c r="Z1177" s="3">
        <f t="array" ref="Z1177">INDEX($AF$3:$CM$62,MATCH($S1177,$AE$3:$AE$62,0),MATCH(Z$1&amp;$R1177,$AF$1:$CM$1&amp;$AF$2:$CM$2,0))*VLOOKUP($Q1177,$C$17:$M$20,COUNTBLANK($D$15:J$15)+1,FALSE)</f>
        <v>0</v>
      </c>
      <c r="AA1177" s="3">
        <f t="array" ref="AA1177">INDEX($AF$3:$CM$62,MATCH($S1177,$AE$3:$AE$62,0),MATCH(AA$1&amp;$R1177,$AF$1:$CM$1&amp;$AF$2:$CM$2,0))*VLOOKUP($Q1177,$C$17:$M$20,COUNTBLANK($D$15:K$15)+1,FALSE)</f>
        <v>0</v>
      </c>
      <c r="AB1177" s="3">
        <f t="array" ref="AB1177">INDEX($AF$3:$CM$62,MATCH($S1177,$AE$3:$AE$62,0),MATCH(AB$1&amp;$R1177,$AF$1:$CM$1&amp;$AF$2:$CM$2,0))*VLOOKUP($Q1177,$C$17:$M$20,COUNTBLANK($D$15:L$15)+1,FALSE)</f>
        <v>1.4999999999999999E-2</v>
      </c>
      <c r="AC1177" s="3">
        <f t="array" ref="AC1177">INDEX($AF$3:$CM$62,MATCH($S1177,$AE$3:$AE$62,0),MATCH(AC$1&amp;$R1177,$AF$1:$CM$1&amp;$AF$2:$CM$2,0))*VLOOKUP($Q1177,$C$17:$M$20,COUNTBLANK($D$15:M$15)+1,FALSE)</f>
        <v>1.4999999999999999E-2</v>
      </c>
    </row>
    <row r="1178" spans="17:29" x14ac:dyDescent="0.2">
      <c r="Q1178" t="s">
        <v>422</v>
      </c>
      <c r="R1178">
        <f t="shared" si="161"/>
        <v>2</v>
      </c>
      <c r="S1178">
        <f t="shared" si="162"/>
        <v>36</v>
      </c>
      <c r="T1178" s="3">
        <f t="array" ref="T1178">INDEX($AF$3:$CM$62,MATCH($S1178,$AE$3:$AE$62,0),MATCH(T$1&amp;$R1178,$AF$1:$CM$1&amp;$AF$2:$CM$2,0))*VLOOKUP($Q1178,$C$17:$M$20,COUNTBLANK($D$15:D$15)+1,FALSE)</f>
        <v>108</v>
      </c>
      <c r="U1178" s="3">
        <f t="array" ref="U1178">INDEX($AF$3:$CM$62,MATCH($S1178,$AE$3:$AE$62,0),MATCH(U$1&amp;$R1178,$AF$1:$CM$1&amp;$AF$2:$CM$2,0))*VLOOKUP($Q1178,$C$17:$M$20,COUNTBLANK($D$15:E$15)+1,FALSE)</f>
        <v>0</v>
      </c>
      <c r="V1178" s="3">
        <f t="array" ref="V1178">INDEX($AF$3:$CM$62,MATCH($S1178,$AE$3:$AE$62,0),MATCH(V$1&amp;$R1178,$AF$1:$CM$1&amp;$AF$2:$CM$2,0))*VLOOKUP($Q1178,$C$17:$M$20,COUNTBLANK($D$15:F$15)+1,FALSE)</f>
        <v>0</v>
      </c>
      <c r="W1178" s="3">
        <f t="array" ref="W1178">INDEX($AF$3:$CM$62,MATCH($S1178,$AE$3:$AE$62,0),MATCH(W$1&amp;$R1178,$AF$1:$CM$1&amp;$AF$2:$CM$2,0))*VLOOKUP($Q1178,$C$17:$M$20,COUNTBLANK($D$15:G$15)+1,FALSE)</f>
        <v>216</v>
      </c>
      <c r="X1178" s="3">
        <f t="array" ref="X1178">INDEX($AF$3:$CM$62,MATCH($S1178,$AE$3:$AE$62,0),MATCH(X$1&amp;$R1178,$AF$1:$CM$1&amp;$AF$2:$CM$2,0))*VLOOKUP($Q1178,$C$17:$M$20,COUNTBLANK($D$15:H$15)+1,FALSE)</f>
        <v>0</v>
      </c>
      <c r="Y1178" s="3">
        <f t="array" ref="Y1178">INDEX($AF$3:$CM$62,MATCH($S1178,$AE$3:$AE$62,0),MATCH(Y$1&amp;$R1178,$AF$1:$CM$1&amp;$AF$2:$CM$2,0))*VLOOKUP($Q1178,$C$17:$M$20,COUNTBLANK($D$15:I$15)+1,FALSE)</f>
        <v>0</v>
      </c>
      <c r="Z1178" s="3">
        <f t="array" ref="Z1178">INDEX($AF$3:$CM$62,MATCH($S1178,$AE$3:$AE$62,0),MATCH(Z$1&amp;$R1178,$AF$1:$CM$1&amp;$AF$2:$CM$2,0))*VLOOKUP($Q1178,$C$17:$M$20,COUNTBLANK($D$15:J$15)+1,FALSE)</f>
        <v>0</v>
      </c>
      <c r="AA1178" s="3">
        <f t="array" ref="AA1178">INDEX($AF$3:$CM$62,MATCH($S1178,$AE$3:$AE$62,0),MATCH(AA$1&amp;$R1178,$AF$1:$CM$1&amp;$AF$2:$CM$2,0))*VLOOKUP($Q1178,$C$17:$M$20,COUNTBLANK($D$15:K$15)+1,FALSE)</f>
        <v>0</v>
      </c>
      <c r="AB1178" s="3">
        <f t="array" ref="AB1178">INDEX($AF$3:$CM$62,MATCH($S1178,$AE$3:$AE$62,0),MATCH(AB$1&amp;$R1178,$AF$1:$CM$1&amp;$AF$2:$CM$2,0))*VLOOKUP($Q1178,$C$17:$M$20,COUNTBLANK($D$15:L$15)+1,FALSE)</f>
        <v>1.4999999999999999E-2</v>
      </c>
      <c r="AC1178" s="3">
        <f t="array" ref="AC1178">INDEX($AF$3:$CM$62,MATCH($S1178,$AE$3:$AE$62,0),MATCH(AC$1&amp;$R1178,$AF$1:$CM$1&amp;$AF$2:$CM$2,0))*VLOOKUP($Q1178,$C$17:$M$20,COUNTBLANK($D$15:M$15)+1,FALSE)</f>
        <v>1.4999999999999999E-2</v>
      </c>
    </row>
    <row r="1179" spans="17:29" x14ac:dyDescent="0.2">
      <c r="Q1179" t="s">
        <v>422</v>
      </c>
      <c r="R1179">
        <f t="shared" si="161"/>
        <v>2</v>
      </c>
      <c r="S1179">
        <f t="shared" si="162"/>
        <v>37</v>
      </c>
      <c r="T1179" s="3">
        <f t="array" ref="T1179">INDEX($AF$3:$CM$62,MATCH($S1179,$AE$3:$AE$62,0),MATCH(T$1&amp;$R1179,$AF$1:$CM$1&amp;$AF$2:$CM$2,0))*VLOOKUP($Q1179,$C$17:$M$20,COUNTBLANK($D$15:D$15)+1,FALSE)</f>
        <v>111</v>
      </c>
      <c r="U1179" s="3">
        <f t="array" ref="U1179">INDEX($AF$3:$CM$62,MATCH($S1179,$AE$3:$AE$62,0),MATCH(U$1&amp;$R1179,$AF$1:$CM$1&amp;$AF$2:$CM$2,0))*VLOOKUP($Q1179,$C$17:$M$20,COUNTBLANK($D$15:E$15)+1,FALSE)</f>
        <v>0</v>
      </c>
      <c r="V1179" s="3">
        <f t="array" ref="V1179">INDEX($AF$3:$CM$62,MATCH($S1179,$AE$3:$AE$62,0),MATCH(V$1&amp;$R1179,$AF$1:$CM$1&amp;$AF$2:$CM$2,0))*VLOOKUP($Q1179,$C$17:$M$20,COUNTBLANK($D$15:F$15)+1,FALSE)</f>
        <v>0</v>
      </c>
      <c r="W1179" s="3">
        <f t="array" ref="W1179">INDEX($AF$3:$CM$62,MATCH($S1179,$AE$3:$AE$62,0),MATCH(W$1&amp;$R1179,$AF$1:$CM$1&amp;$AF$2:$CM$2,0))*VLOOKUP($Q1179,$C$17:$M$20,COUNTBLANK($D$15:G$15)+1,FALSE)</f>
        <v>222</v>
      </c>
      <c r="X1179" s="3">
        <f t="array" ref="X1179">INDEX($AF$3:$CM$62,MATCH($S1179,$AE$3:$AE$62,0),MATCH(X$1&amp;$R1179,$AF$1:$CM$1&amp;$AF$2:$CM$2,0))*VLOOKUP($Q1179,$C$17:$M$20,COUNTBLANK($D$15:H$15)+1,FALSE)</f>
        <v>0</v>
      </c>
      <c r="Y1179" s="3">
        <f t="array" ref="Y1179">INDEX($AF$3:$CM$62,MATCH($S1179,$AE$3:$AE$62,0),MATCH(Y$1&amp;$R1179,$AF$1:$CM$1&amp;$AF$2:$CM$2,0))*VLOOKUP($Q1179,$C$17:$M$20,COUNTBLANK($D$15:I$15)+1,FALSE)</f>
        <v>0</v>
      </c>
      <c r="Z1179" s="3">
        <f t="array" ref="Z1179">INDEX($AF$3:$CM$62,MATCH($S1179,$AE$3:$AE$62,0),MATCH(Z$1&amp;$R1179,$AF$1:$CM$1&amp;$AF$2:$CM$2,0))*VLOOKUP($Q1179,$C$17:$M$20,COUNTBLANK($D$15:J$15)+1,FALSE)</f>
        <v>0</v>
      </c>
      <c r="AA1179" s="3">
        <f t="array" ref="AA1179">INDEX($AF$3:$CM$62,MATCH($S1179,$AE$3:$AE$62,0),MATCH(AA$1&amp;$R1179,$AF$1:$CM$1&amp;$AF$2:$CM$2,0))*VLOOKUP($Q1179,$C$17:$M$20,COUNTBLANK($D$15:K$15)+1,FALSE)</f>
        <v>0</v>
      </c>
      <c r="AB1179" s="3">
        <f t="array" ref="AB1179">INDEX($AF$3:$CM$62,MATCH($S1179,$AE$3:$AE$62,0),MATCH(AB$1&amp;$R1179,$AF$1:$CM$1&amp;$AF$2:$CM$2,0))*VLOOKUP($Q1179,$C$17:$M$20,COUNTBLANK($D$15:L$15)+1,FALSE)</f>
        <v>1.4999999999999999E-2</v>
      </c>
      <c r="AC1179" s="3">
        <f t="array" ref="AC1179">INDEX($AF$3:$CM$62,MATCH($S1179,$AE$3:$AE$62,0),MATCH(AC$1&amp;$R1179,$AF$1:$CM$1&amp;$AF$2:$CM$2,0))*VLOOKUP($Q1179,$C$17:$M$20,COUNTBLANK($D$15:M$15)+1,FALSE)</f>
        <v>1.4999999999999999E-2</v>
      </c>
    </row>
    <row r="1180" spans="17:29" x14ac:dyDescent="0.2">
      <c r="Q1180" t="s">
        <v>422</v>
      </c>
      <c r="R1180">
        <f t="shared" si="161"/>
        <v>2</v>
      </c>
      <c r="S1180">
        <f t="shared" si="162"/>
        <v>38</v>
      </c>
      <c r="T1180" s="3">
        <f t="array" ref="T1180">INDEX($AF$3:$CM$62,MATCH($S1180,$AE$3:$AE$62,0),MATCH(T$1&amp;$R1180,$AF$1:$CM$1&amp;$AF$2:$CM$2,0))*VLOOKUP($Q1180,$C$17:$M$20,COUNTBLANK($D$15:D$15)+1,FALSE)</f>
        <v>114</v>
      </c>
      <c r="U1180" s="3">
        <f t="array" ref="U1180">INDEX($AF$3:$CM$62,MATCH($S1180,$AE$3:$AE$62,0),MATCH(U$1&amp;$R1180,$AF$1:$CM$1&amp;$AF$2:$CM$2,0))*VLOOKUP($Q1180,$C$17:$M$20,COUNTBLANK($D$15:E$15)+1,FALSE)</f>
        <v>0</v>
      </c>
      <c r="V1180" s="3">
        <f t="array" ref="V1180">INDEX($AF$3:$CM$62,MATCH($S1180,$AE$3:$AE$62,0),MATCH(V$1&amp;$R1180,$AF$1:$CM$1&amp;$AF$2:$CM$2,0))*VLOOKUP($Q1180,$C$17:$M$20,COUNTBLANK($D$15:F$15)+1,FALSE)</f>
        <v>0</v>
      </c>
      <c r="W1180" s="3">
        <f t="array" ref="W1180">INDEX($AF$3:$CM$62,MATCH($S1180,$AE$3:$AE$62,0),MATCH(W$1&amp;$R1180,$AF$1:$CM$1&amp;$AF$2:$CM$2,0))*VLOOKUP($Q1180,$C$17:$M$20,COUNTBLANK($D$15:G$15)+1,FALSE)</f>
        <v>228</v>
      </c>
      <c r="X1180" s="3">
        <f t="array" ref="X1180">INDEX($AF$3:$CM$62,MATCH($S1180,$AE$3:$AE$62,0),MATCH(X$1&amp;$R1180,$AF$1:$CM$1&amp;$AF$2:$CM$2,0))*VLOOKUP($Q1180,$C$17:$M$20,COUNTBLANK($D$15:H$15)+1,FALSE)</f>
        <v>0</v>
      </c>
      <c r="Y1180" s="3">
        <f t="array" ref="Y1180">INDEX($AF$3:$CM$62,MATCH($S1180,$AE$3:$AE$62,0),MATCH(Y$1&amp;$R1180,$AF$1:$CM$1&amp;$AF$2:$CM$2,0))*VLOOKUP($Q1180,$C$17:$M$20,COUNTBLANK($D$15:I$15)+1,FALSE)</f>
        <v>0</v>
      </c>
      <c r="Z1180" s="3">
        <f t="array" ref="Z1180">INDEX($AF$3:$CM$62,MATCH($S1180,$AE$3:$AE$62,0),MATCH(Z$1&amp;$R1180,$AF$1:$CM$1&amp;$AF$2:$CM$2,0))*VLOOKUP($Q1180,$C$17:$M$20,COUNTBLANK($D$15:J$15)+1,FALSE)</f>
        <v>0</v>
      </c>
      <c r="AA1180" s="3">
        <f t="array" ref="AA1180">INDEX($AF$3:$CM$62,MATCH($S1180,$AE$3:$AE$62,0),MATCH(AA$1&amp;$R1180,$AF$1:$CM$1&amp;$AF$2:$CM$2,0))*VLOOKUP($Q1180,$C$17:$M$20,COUNTBLANK($D$15:K$15)+1,FALSE)</f>
        <v>0</v>
      </c>
      <c r="AB1180" s="3">
        <f t="array" ref="AB1180">INDEX($AF$3:$CM$62,MATCH($S1180,$AE$3:$AE$62,0),MATCH(AB$1&amp;$R1180,$AF$1:$CM$1&amp;$AF$2:$CM$2,0))*VLOOKUP($Q1180,$C$17:$M$20,COUNTBLANK($D$15:L$15)+1,FALSE)</f>
        <v>1.4999999999999999E-2</v>
      </c>
      <c r="AC1180" s="3">
        <f t="array" ref="AC1180">INDEX($AF$3:$CM$62,MATCH($S1180,$AE$3:$AE$62,0),MATCH(AC$1&amp;$R1180,$AF$1:$CM$1&amp;$AF$2:$CM$2,0))*VLOOKUP($Q1180,$C$17:$M$20,COUNTBLANK($D$15:M$15)+1,FALSE)</f>
        <v>1.4999999999999999E-2</v>
      </c>
    </row>
    <row r="1181" spans="17:29" x14ac:dyDescent="0.2">
      <c r="Q1181" t="s">
        <v>422</v>
      </c>
      <c r="R1181">
        <f t="shared" si="161"/>
        <v>2</v>
      </c>
      <c r="S1181">
        <f t="shared" si="162"/>
        <v>39</v>
      </c>
      <c r="T1181" s="3">
        <f t="array" ref="T1181">INDEX($AF$3:$CM$62,MATCH($S1181,$AE$3:$AE$62,0),MATCH(T$1&amp;$R1181,$AF$1:$CM$1&amp;$AF$2:$CM$2,0))*VLOOKUP($Q1181,$C$17:$M$20,COUNTBLANK($D$15:D$15)+1,FALSE)</f>
        <v>117</v>
      </c>
      <c r="U1181" s="3">
        <f t="array" ref="U1181">INDEX($AF$3:$CM$62,MATCH($S1181,$AE$3:$AE$62,0),MATCH(U$1&amp;$R1181,$AF$1:$CM$1&amp;$AF$2:$CM$2,0))*VLOOKUP($Q1181,$C$17:$M$20,COUNTBLANK($D$15:E$15)+1,FALSE)</f>
        <v>0</v>
      </c>
      <c r="V1181" s="3">
        <f t="array" ref="V1181">INDEX($AF$3:$CM$62,MATCH($S1181,$AE$3:$AE$62,0),MATCH(V$1&amp;$R1181,$AF$1:$CM$1&amp;$AF$2:$CM$2,0))*VLOOKUP($Q1181,$C$17:$M$20,COUNTBLANK($D$15:F$15)+1,FALSE)</f>
        <v>0</v>
      </c>
      <c r="W1181" s="3">
        <f t="array" ref="W1181">INDEX($AF$3:$CM$62,MATCH($S1181,$AE$3:$AE$62,0),MATCH(W$1&amp;$R1181,$AF$1:$CM$1&amp;$AF$2:$CM$2,0))*VLOOKUP($Q1181,$C$17:$M$20,COUNTBLANK($D$15:G$15)+1,FALSE)</f>
        <v>234</v>
      </c>
      <c r="X1181" s="3">
        <f t="array" ref="X1181">INDEX($AF$3:$CM$62,MATCH($S1181,$AE$3:$AE$62,0),MATCH(X$1&amp;$R1181,$AF$1:$CM$1&amp;$AF$2:$CM$2,0))*VLOOKUP($Q1181,$C$17:$M$20,COUNTBLANK($D$15:H$15)+1,FALSE)</f>
        <v>0</v>
      </c>
      <c r="Y1181" s="3">
        <f t="array" ref="Y1181">INDEX($AF$3:$CM$62,MATCH($S1181,$AE$3:$AE$62,0),MATCH(Y$1&amp;$R1181,$AF$1:$CM$1&amp;$AF$2:$CM$2,0))*VLOOKUP($Q1181,$C$17:$M$20,COUNTBLANK($D$15:I$15)+1,FALSE)</f>
        <v>0</v>
      </c>
      <c r="Z1181" s="3">
        <f t="array" ref="Z1181">INDEX($AF$3:$CM$62,MATCH($S1181,$AE$3:$AE$62,0),MATCH(Z$1&amp;$R1181,$AF$1:$CM$1&amp;$AF$2:$CM$2,0))*VLOOKUP($Q1181,$C$17:$M$20,COUNTBLANK($D$15:J$15)+1,FALSE)</f>
        <v>0</v>
      </c>
      <c r="AA1181" s="3">
        <f t="array" ref="AA1181">INDEX($AF$3:$CM$62,MATCH($S1181,$AE$3:$AE$62,0),MATCH(AA$1&amp;$R1181,$AF$1:$CM$1&amp;$AF$2:$CM$2,0))*VLOOKUP($Q1181,$C$17:$M$20,COUNTBLANK($D$15:K$15)+1,FALSE)</f>
        <v>0</v>
      </c>
      <c r="AB1181" s="3">
        <f t="array" ref="AB1181">INDEX($AF$3:$CM$62,MATCH($S1181,$AE$3:$AE$62,0),MATCH(AB$1&amp;$R1181,$AF$1:$CM$1&amp;$AF$2:$CM$2,0))*VLOOKUP($Q1181,$C$17:$M$20,COUNTBLANK($D$15:L$15)+1,FALSE)</f>
        <v>1.4999999999999999E-2</v>
      </c>
      <c r="AC1181" s="3">
        <f t="array" ref="AC1181">INDEX($AF$3:$CM$62,MATCH($S1181,$AE$3:$AE$62,0),MATCH(AC$1&amp;$R1181,$AF$1:$CM$1&amp;$AF$2:$CM$2,0))*VLOOKUP($Q1181,$C$17:$M$20,COUNTBLANK($D$15:M$15)+1,FALSE)</f>
        <v>1.4999999999999999E-2</v>
      </c>
    </row>
    <row r="1182" spans="17:29" x14ac:dyDescent="0.2">
      <c r="Q1182" t="s">
        <v>422</v>
      </c>
      <c r="R1182">
        <f t="shared" si="161"/>
        <v>2</v>
      </c>
      <c r="S1182">
        <f t="shared" si="162"/>
        <v>40</v>
      </c>
      <c r="T1182" s="3">
        <f t="array" ref="T1182">INDEX($AF$3:$CM$62,MATCH($S1182,$AE$3:$AE$62,0),MATCH(T$1&amp;$R1182,$AF$1:$CM$1&amp;$AF$2:$CM$2,0))*VLOOKUP($Q1182,$C$17:$M$20,COUNTBLANK($D$15:D$15)+1,FALSE)</f>
        <v>120</v>
      </c>
      <c r="U1182" s="3">
        <f t="array" ref="U1182">INDEX($AF$3:$CM$62,MATCH($S1182,$AE$3:$AE$62,0),MATCH(U$1&amp;$R1182,$AF$1:$CM$1&amp;$AF$2:$CM$2,0))*VLOOKUP($Q1182,$C$17:$M$20,COUNTBLANK($D$15:E$15)+1,FALSE)</f>
        <v>0</v>
      </c>
      <c r="V1182" s="3">
        <f t="array" ref="V1182">INDEX($AF$3:$CM$62,MATCH($S1182,$AE$3:$AE$62,0),MATCH(V$1&amp;$R1182,$AF$1:$CM$1&amp;$AF$2:$CM$2,0))*VLOOKUP($Q1182,$C$17:$M$20,COUNTBLANK($D$15:F$15)+1,FALSE)</f>
        <v>0</v>
      </c>
      <c r="W1182" s="3">
        <f t="array" ref="W1182">INDEX($AF$3:$CM$62,MATCH($S1182,$AE$3:$AE$62,0),MATCH(W$1&amp;$R1182,$AF$1:$CM$1&amp;$AF$2:$CM$2,0))*VLOOKUP($Q1182,$C$17:$M$20,COUNTBLANK($D$15:G$15)+1,FALSE)</f>
        <v>240</v>
      </c>
      <c r="X1182" s="3">
        <f t="array" ref="X1182">INDEX($AF$3:$CM$62,MATCH($S1182,$AE$3:$AE$62,0),MATCH(X$1&amp;$R1182,$AF$1:$CM$1&amp;$AF$2:$CM$2,0))*VLOOKUP($Q1182,$C$17:$M$20,COUNTBLANK($D$15:H$15)+1,FALSE)</f>
        <v>0</v>
      </c>
      <c r="Y1182" s="3">
        <f t="array" ref="Y1182">INDEX($AF$3:$CM$62,MATCH($S1182,$AE$3:$AE$62,0),MATCH(Y$1&amp;$R1182,$AF$1:$CM$1&amp;$AF$2:$CM$2,0))*VLOOKUP($Q1182,$C$17:$M$20,COUNTBLANK($D$15:I$15)+1,FALSE)</f>
        <v>0</v>
      </c>
      <c r="Z1182" s="3">
        <f t="array" ref="Z1182">INDEX($AF$3:$CM$62,MATCH($S1182,$AE$3:$AE$62,0),MATCH(Z$1&amp;$R1182,$AF$1:$CM$1&amp;$AF$2:$CM$2,0))*VLOOKUP($Q1182,$C$17:$M$20,COUNTBLANK($D$15:J$15)+1,FALSE)</f>
        <v>0</v>
      </c>
      <c r="AA1182" s="3">
        <f t="array" ref="AA1182">INDEX($AF$3:$CM$62,MATCH($S1182,$AE$3:$AE$62,0),MATCH(AA$1&amp;$R1182,$AF$1:$CM$1&amp;$AF$2:$CM$2,0))*VLOOKUP($Q1182,$C$17:$M$20,COUNTBLANK($D$15:K$15)+1,FALSE)</f>
        <v>0</v>
      </c>
      <c r="AB1182" s="3">
        <f t="array" ref="AB1182">INDEX($AF$3:$CM$62,MATCH($S1182,$AE$3:$AE$62,0),MATCH(AB$1&amp;$R1182,$AF$1:$CM$1&amp;$AF$2:$CM$2,0))*VLOOKUP($Q1182,$C$17:$M$20,COUNTBLANK($D$15:L$15)+1,FALSE)</f>
        <v>1.4999999999999999E-2</v>
      </c>
      <c r="AC1182" s="3">
        <f t="array" ref="AC1182">INDEX($AF$3:$CM$62,MATCH($S1182,$AE$3:$AE$62,0),MATCH(AC$1&amp;$R1182,$AF$1:$CM$1&amp;$AF$2:$CM$2,0))*VLOOKUP($Q1182,$C$17:$M$20,COUNTBLANK($D$15:M$15)+1,FALSE)</f>
        <v>0.03</v>
      </c>
    </row>
    <row r="1183" spans="17:29" x14ac:dyDescent="0.2">
      <c r="Q1183" t="s">
        <v>422</v>
      </c>
      <c r="R1183">
        <f t="shared" si="161"/>
        <v>2</v>
      </c>
      <c r="S1183">
        <f t="shared" si="162"/>
        <v>41</v>
      </c>
      <c r="T1183" s="3">
        <f t="array" ref="T1183">INDEX($AF$3:$CM$62,MATCH($S1183,$AE$3:$AE$62,0),MATCH(T$1&amp;$R1183,$AF$1:$CM$1&amp;$AF$2:$CM$2,0))*VLOOKUP($Q1183,$C$17:$M$20,COUNTBLANK($D$15:D$15)+1,FALSE)</f>
        <v>123</v>
      </c>
      <c r="U1183" s="3">
        <f t="array" ref="U1183">INDEX($AF$3:$CM$62,MATCH($S1183,$AE$3:$AE$62,0),MATCH(U$1&amp;$R1183,$AF$1:$CM$1&amp;$AF$2:$CM$2,0))*VLOOKUP($Q1183,$C$17:$M$20,COUNTBLANK($D$15:E$15)+1,FALSE)</f>
        <v>0</v>
      </c>
      <c r="V1183" s="3">
        <f t="array" ref="V1183">INDEX($AF$3:$CM$62,MATCH($S1183,$AE$3:$AE$62,0),MATCH(V$1&amp;$R1183,$AF$1:$CM$1&amp;$AF$2:$CM$2,0))*VLOOKUP($Q1183,$C$17:$M$20,COUNTBLANK($D$15:F$15)+1,FALSE)</f>
        <v>0</v>
      </c>
      <c r="W1183" s="3">
        <f t="array" ref="W1183">INDEX($AF$3:$CM$62,MATCH($S1183,$AE$3:$AE$62,0),MATCH(W$1&amp;$R1183,$AF$1:$CM$1&amp;$AF$2:$CM$2,0))*VLOOKUP($Q1183,$C$17:$M$20,COUNTBLANK($D$15:G$15)+1,FALSE)</f>
        <v>246</v>
      </c>
      <c r="X1183" s="3">
        <f t="array" ref="X1183">INDEX($AF$3:$CM$62,MATCH($S1183,$AE$3:$AE$62,0),MATCH(X$1&amp;$R1183,$AF$1:$CM$1&amp;$AF$2:$CM$2,0))*VLOOKUP($Q1183,$C$17:$M$20,COUNTBLANK($D$15:H$15)+1,FALSE)</f>
        <v>0</v>
      </c>
      <c r="Y1183" s="3">
        <f t="array" ref="Y1183">INDEX($AF$3:$CM$62,MATCH($S1183,$AE$3:$AE$62,0),MATCH(Y$1&amp;$R1183,$AF$1:$CM$1&amp;$AF$2:$CM$2,0))*VLOOKUP($Q1183,$C$17:$M$20,COUNTBLANK($D$15:I$15)+1,FALSE)</f>
        <v>0</v>
      </c>
      <c r="Z1183" s="3">
        <f t="array" ref="Z1183">INDEX($AF$3:$CM$62,MATCH($S1183,$AE$3:$AE$62,0),MATCH(Z$1&amp;$R1183,$AF$1:$CM$1&amp;$AF$2:$CM$2,0))*VLOOKUP($Q1183,$C$17:$M$20,COUNTBLANK($D$15:J$15)+1,FALSE)</f>
        <v>0</v>
      </c>
      <c r="AA1183" s="3">
        <f t="array" ref="AA1183">INDEX($AF$3:$CM$62,MATCH($S1183,$AE$3:$AE$62,0),MATCH(AA$1&amp;$R1183,$AF$1:$CM$1&amp;$AF$2:$CM$2,0))*VLOOKUP($Q1183,$C$17:$M$20,COUNTBLANK($D$15:K$15)+1,FALSE)</f>
        <v>0</v>
      </c>
      <c r="AB1183" s="3">
        <f t="array" ref="AB1183">INDEX($AF$3:$CM$62,MATCH($S1183,$AE$3:$AE$62,0),MATCH(AB$1&amp;$R1183,$AF$1:$CM$1&amp;$AF$2:$CM$2,0))*VLOOKUP($Q1183,$C$17:$M$20,COUNTBLANK($D$15:L$15)+1,FALSE)</f>
        <v>1.4999999999999999E-2</v>
      </c>
      <c r="AC1183" s="3">
        <f t="array" ref="AC1183">INDEX($AF$3:$CM$62,MATCH($S1183,$AE$3:$AE$62,0),MATCH(AC$1&amp;$R1183,$AF$1:$CM$1&amp;$AF$2:$CM$2,0))*VLOOKUP($Q1183,$C$17:$M$20,COUNTBLANK($D$15:M$15)+1,FALSE)</f>
        <v>0.03</v>
      </c>
    </row>
    <row r="1184" spans="17:29" x14ac:dyDescent="0.2">
      <c r="Q1184" t="s">
        <v>422</v>
      </c>
      <c r="R1184">
        <f t="shared" si="161"/>
        <v>2</v>
      </c>
      <c r="S1184">
        <f t="shared" si="162"/>
        <v>42</v>
      </c>
      <c r="T1184" s="3">
        <f t="array" ref="T1184">INDEX($AF$3:$CM$62,MATCH($S1184,$AE$3:$AE$62,0),MATCH(T$1&amp;$R1184,$AF$1:$CM$1&amp;$AF$2:$CM$2,0))*VLOOKUP($Q1184,$C$17:$M$20,COUNTBLANK($D$15:D$15)+1,FALSE)</f>
        <v>126</v>
      </c>
      <c r="U1184" s="3">
        <f t="array" ref="U1184">INDEX($AF$3:$CM$62,MATCH($S1184,$AE$3:$AE$62,0),MATCH(U$1&amp;$R1184,$AF$1:$CM$1&amp;$AF$2:$CM$2,0))*VLOOKUP($Q1184,$C$17:$M$20,COUNTBLANK($D$15:E$15)+1,FALSE)</f>
        <v>0</v>
      </c>
      <c r="V1184" s="3">
        <f t="array" ref="V1184">INDEX($AF$3:$CM$62,MATCH($S1184,$AE$3:$AE$62,0),MATCH(V$1&amp;$R1184,$AF$1:$CM$1&amp;$AF$2:$CM$2,0))*VLOOKUP($Q1184,$C$17:$M$20,COUNTBLANK($D$15:F$15)+1,FALSE)</f>
        <v>0</v>
      </c>
      <c r="W1184" s="3">
        <f t="array" ref="W1184">INDEX($AF$3:$CM$62,MATCH($S1184,$AE$3:$AE$62,0),MATCH(W$1&amp;$R1184,$AF$1:$CM$1&amp;$AF$2:$CM$2,0))*VLOOKUP($Q1184,$C$17:$M$20,COUNTBLANK($D$15:G$15)+1,FALSE)</f>
        <v>252</v>
      </c>
      <c r="X1184" s="3">
        <f t="array" ref="X1184">INDEX($AF$3:$CM$62,MATCH($S1184,$AE$3:$AE$62,0),MATCH(X$1&amp;$R1184,$AF$1:$CM$1&amp;$AF$2:$CM$2,0))*VLOOKUP($Q1184,$C$17:$M$20,COUNTBLANK($D$15:H$15)+1,FALSE)</f>
        <v>0</v>
      </c>
      <c r="Y1184" s="3">
        <f t="array" ref="Y1184">INDEX($AF$3:$CM$62,MATCH($S1184,$AE$3:$AE$62,0),MATCH(Y$1&amp;$R1184,$AF$1:$CM$1&amp;$AF$2:$CM$2,0))*VLOOKUP($Q1184,$C$17:$M$20,COUNTBLANK($D$15:I$15)+1,FALSE)</f>
        <v>0</v>
      </c>
      <c r="Z1184" s="3">
        <f t="array" ref="Z1184">INDEX($AF$3:$CM$62,MATCH($S1184,$AE$3:$AE$62,0),MATCH(Z$1&amp;$R1184,$AF$1:$CM$1&amp;$AF$2:$CM$2,0))*VLOOKUP($Q1184,$C$17:$M$20,COUNTBLANK($D$15:J$15)+1,FALSE)</f>
        <v>0</v>
      </c>
      <c r="AA1184" s="3">
        <f t="array" ref="AA1184">INDEX($AF$3:$CM$62,MATCH($S1184,$AE$3:$AE$62,0),MATCH(AA$1&amp;$R1184,$AF$1:$CM$1&amp;$AF$2:$CM$2,0))*VLOOKUP($Q1184,$C$17:$M$20,COUNTBLANK($D$15:K$15)+1,FALSE)</f>
        <v>0</v>
      </c>
      <c r="AB1184" s="3">
        <f t="array" ref="AB1184">INDEX($AF$3:$CM$62,MATCH($S1184,$AE$3:$AE$62,0),MATCH(AB$1&amp;$R1184,$AF$1:$CM$1&amp;$AF$2:$CM$2,0))*VLOOKUP($Q1184,$C$17:$M$20,COUNTBLANK($D$15:L$15)+1,FALSE)</f>
        <v>1.4999999999999999E-2</v>
      </c>
      <c r="AC1184" s="3">
        <f t="array" ref="AC1184">INDEX($AF$3:$CM$62,MATCH($S1184,$AE$3:$AE$62,0),MATCH(AC$1&amp;$R1184,$AF$1:$CM$1&amp;$AF$2:$CM$2,0))*VLOOKUP($Q1184,$C$17:$M$20,COUNTBLANK($D$15:M$15)+1,FALSE)</f>
        <v>0.03</v>
      </c>
    </row>
    <row r="1185" spans="17:29" x14ac:dyDescent="0.2">
      <c r="Q1185" t="s">
        <v>422</v>
      </c>
      <c r="R1185">
        <f t="shared" si="161"/>
        <v>2</v>
      </c>
      <c r="S1185">
        <f t="shared" si="162"/>
        <v>43</v>
      </c>
      <c r="T1185" s="3">
        <f t="array" ref="T1185">INDEX($AF$3:$CM$62,MATCH($S1185,$AE$3:$AE$62,0),MATCH(T$1&amp;$R1185,$AF$1:$CM$1&amp;$AF$2:$CM$2,0))*VLOOKUP($Q1185,$C$17:$M$20,COUNTBLANK($D$15:D$15)+1,FALSE)</f>
        <v>129</v>
      </c>
      <c r="U1185" s="3">
        <f t="array" ref="U1185">INDEX($AF$3:$CM$62,MATCH($S1185,$AE$3:$AE$62,0),MATCH(U$1&amp;$R1185,$AF$1:$CM$1&amp;$AF$2:$CM$2,0))*VLOOKUP($Q1185,$C$17:$M$20,COUNTBLANK($D$15:E$15)+1,FALSE)</f>
        <v>0</v>
      </c>
      <c r="V1185" s="3">
        <f t="array" ref="V1185">INDEX($AF$3:$CM$62,MATCH($S1185,$AE$3:$AE$62,0),MATCH(V$1&amp;$R1185,$AF$1:$CM$1&amp;$AF$2:$CM$2,0))*VLOOKUP($Q1185,$C$17:$M$20,COUNTBLANK($D$15:F$15)+1,FALSE)</f>
        <v>0</v>
      </c>
      <c r="W1185" s="3">
        <f t="array" ref="W1185">INDEX($AF$3:$CM$62,MATCH($S1185,$AE$3:$AE$62,0),MATCH(W$1&amp;$R1185,$AF$1:$CM$1&amp;$AF$2:$CM$2,0))*VLOOKUP($Q1185,$C$17:$M$20,COUNTBLANK($D$15:G$15)+1,FALSE)</f>
        <v>258</v>
      </c>
      <c r="X1185" s="3">
        <f t="array" ref="X1185">INDEX($AF$3:$CM$62,MATCH($S1185,$AE$3:$AE$62,0),MATCH(X$1&amp;$R1185,$AF$1:$CM$1&amp;$AF$2:$CM$2,0))*VLOOKUP($Q1185,$C$17:$M$20,COUNTBLANK($D$15:H$15)+1,FALSE)</f>
        <v>0</v>
      </c>
      <c r="Y1185" s="3">
        <f t="array" ref="Y1185">INDEX($AF$3:$CM$62,MATCH($S1185,$AE$3:$AE$62,0),MATCH(Y$1&amp;$R1185,$AF$1:$CM$1&amp;$AF$2:$CM$2,0))*VLOOKUP($Q1185,$C$17:$M$20,COUNTBLANK($D$15:I$15)+1,FALSE)</f>
        <v>0</v>
      </c>
      <c r="Z1185" s="3">
        <f t="array" ref="Z1185">INDEX($AF$3:$CM$62,MATCH($S1185,$AE$3:$AE$62,0),MATCH(Z$1&amp;$R1185,$AF$1:$CM$1&amp;$AF$2:$CM$2,0))*VLOOKUP($Q1185,$C$17:$M$20,COUNTBLANK($D$15:J$15)+1,FALSE)</f>
        <v>0</v>
      </c>
      <c r="AA1185" s="3">
        <f t="array" ref="AA1185">INDEX($AF$3:$CM$62,MATCH($S1185,$AE$3:$AE$62,0),MATCH(AA$1&amp;$R1185,$AF$1:$CM$1&amp;$AF$2:$CM$2,0))*VLOOKUP($Q1185,$C$17:$M$20,COUNTBLANK($D$15:K$15)+1,FALSE)</f>
        <v>0</v>
      </c>
      <c r="AB1185" s="3">
        <f t="array" ref="AB1185">INDEX($AF$3:$CM$62,MATCH($S1185,$AE$3:$AE$62,0),MATCH(AB$1&amp;$R1185,$AF$1:$CM$1&amp;$AF$2:$CM$2,0))*VLOOKUP($Q1185,$C$17:$M$20,COUNTBLANK($D$15:L$15)+1,FALSE)</f>
        <v>1.4999999999999999E-2</v>
      </c>
      <c r="AC1185" s="3">
        <f t="array" ref="AC1185">INDEX($AF$3:$CM$62,MATCH($S1185,$AE$3:$AE$62,0),MATCH(AC$1&amp;$R1185,$AF$1:$CM$1&amp;$AF$2:$CM$2,0))*VLOOKUP($Q1185,$C$17:$M$20,COUNTBLANK($D$15:M$15)+1,FALSE)</f>
        <v>0.03</v>
      </c>
    </row>
    <row r="1186" spans="17:29" x14ac:dyDescent="0.2">
      <c r="Q1186" t="s">
        <v>422</v>
      </c>
      <c r="R1186">
        <f t="shared" si="161"/>
        <v>2</v>
      </c>
      <c r="S1186">
        <f t="shared" si="162"/>
        <v>44</v>
      </c>
      <c r="T1186" s="3">
        <f t="array" ref="T1186">INDEX($AF$3:$CM$62,MATCH($S1186,$AE$3:$AE$62,0),MATCH(T$1&amp;$R1186,$AF$1:$CM$1&amp;$AF$2:$CM$2,0))*VLOOKUP($Q1186,$C$17:$M$20,COUNTBLANK($D$15:D$15)+1,FALSE)</f>
        <v>132</v>
      </c>
      <c r="U1186" s="3">
        <f t="array" ref="U1186">INDEX($AF$3:$CM$62,MATCH($S1186,$AE$3:$AE$62,0),MATCH(U$1&amp;$R1186,$AF$1:$CM$1&amp;$AF$2:$CM$2,0))*VLOOKUP($Q1186,$C$17:$M$20,COUNTBLANK($D$15:E$15)+1,FALSE)</f>
        <v>0</v>
      </c>
      <c r="V1186" s="3">
        <f t="array" ref="V1186">INDEX($AF$3:$CM$62,MATCH($S1186,$AE$3:$AE$62,0),MATCH(V$1&amp;$R1186,$AF$1:$CM$1&amp;$AF$2:$CM$2,0))*VLOOKUP($Q1186,$C$17:$M$20,COUNTBLANK($D$15:F$15)+1,FALSE)</f>
        <v>0</v>
      </c>
      <c r="W1186" s="3">
        <f t="array" ref="W1186">INDEX($AF$3:$CM$62,MATCH($S1186,$AE$3:$AE$62,0),MATCH(W$1&amp;$R1186,$AF$1:$CM$1&amp;$AF$2:$CM$2,0))*VLOOKUP($Q1186,$C$17:$M$20,COUNTBLANK($D$15:G$15)+1,FALSE)</f>
        <v>264</v>
      </c>
      <c r="X1186" s="3">
        <f t="array" ref="X1186">INDEX($AF$3:$CM$62,MATCH($S1186,$AE$3:$AE$62,0),MATCH(X$1&amp;$R1186,$AF$1:$CM$1&amp;$AF$2:$CM$2,0))*VLOOKUP($Q1186,$C$17:$M$20,COUNTBLANK($D$15:H$15)+1,FALSE)</f>
        <v>0</v>
      </c>
      <c r="Y1186" s="3">
        <f t="array" ref="Y1186">INDEX($AF$3:$CM$62,MATCH($S1186,$AE$3:$AE$62,0),MATCH(Y$1&amp;$R1186,$AF$1:$CM$1&amp;$AF$2:$CM$2,0))*VLOOKUP($Q1186,$C$17:$M$20,COUNTBLANK($D$15:I$15)+1,FALSE)</f>
        <v>0</v>
      </c>
      <c r="Z1186" s="3">
        <f t="array" ref="Z1186">INDEX($AF$3:$CM$62,MATCH($S1186,$AE$3:$AE$62,0),MATCH(Z$1&amp;$R1186,$AF$1:$CM$1&amp;$AF$2:$CM$2,0))*VLOOKUP($Q1186,$C$17:$M$20,COUNTBLANK($D$15:J$15)+1,FALSE)</f>
        <v>0</v>
      </c>
      <c r="AA1186" s="3">
        <f t="array" ref="AA1186">INDEX($AF$3:$CM$62,MATCH($S1186,$AE$3:$AE$62,0),MATCH(AA$1&amp;$R1186,$AF$1:$CM$1&amp;$AF$2:$CM$2,0))*VLOOKUP($Q1186,$C$17:$M$20,COUNTBLANK($D$15:K$15)+1,FALSE)</f>
        <v>0</v>
      </c>
      <c r="AB1186" s="3">
        <f t="array" ref="AB1186">INDEX($AF$3:$CM$62,MATCH($S1186,$AE$3:$AE$62,0),MATCH(AB$1&amp;$R1186,$AF$1:$CM$1&amp;$AF$2:$CM$2,0))*VLOOKUP($Q1186,$C$17:$M$20,COUNTBLANK($D$15:L$15)+1,FALSE)</f>
        <v>1.4999999999999999E-2</v>
      </c>
      <c r="AC1186" s="3">
        <f t="array" ref="AC1186">INDEX($AF$3:$CM$62,MATCH($S1186,$AE$3:$AE$62,0),MATCH(AC$1&amp;$R1186,$AF$1:$CM$1&amp;$AF$2:$CM$2,0))*VLOOKUP($Q1186,$C$17:$M$20,COUNTBLANK($D$15:M$15)+1,FALSE)</f>
        <v>0.03</v>
      </c>
    </row>
    <row r="1187" spans="17:29" x14ac:dyDescent="0.2">
      <c r="Q1187" t="s">
        <v>422</v>
      </c>
      <c r="R1187">
        <f t="shared" si="161"/>
        <v>2</v>
      </c>
      <c r="S1187">
        <f t="shared" si="162"/>
        <v>45</v>
      </c>
      <c r="T1187" s="3">
        <f t="array" ref="T1187">INDEX($AF$3:$CM$62,MATCH($S1187,$AE$3:$AE$62,0),MATCH(T$1&amp;$R1187,$AF$1:$CM$1&amp;$AF$2:$CM$2,0))*VLOOKUP($Q1187,$C$17:$M$20,COUNTBLANK($D$15:D$15)+1,FALSE)</f>
        <v>135</v>
      </c>
      <c r="U1187" s="3">
        <f t="array" ref="U1187">INDEX($AF$3:$CM$62,MATCH($S1187,$AE$3:$AE$62,0),MATCH(U$1&amp;$R1187,$AF$1:$CM$1&amp;$AF$2:$CM$2,0))*VLOOKUP($Q1187,$C$17:$M$20,COUNTBLANK($D$15:E$15)+1,FALSE)</f>
        <v>0</v>
      </c>
      <c r="V1187" s="3">
        <f t="array" ref="V1187">INDEX($AF$3:$CM$62,MATCH($S1187,$AE$3:$AE$62,0),MATCH(V$1&amp;$R1187,$AF$1:$CM$1&amp;$AF$2:$CM$2,0))*VLOOKUP($Q1187,$C$17:$M$20,COUNTBLANK($D$15:F$15)+1,FALSE)</f>
        <v>0</v>
      </c>
      <c r="W1187" s="3">
        <f t="array" ref="W1187">INDEX($AF$3:$CM$62,MATCH($S1187,$AE$3:$AE$62,0),MATCH(W$1&amp;$R1187,$AF$1:$CM$1&amp;$AF$2:$CM$2,0))*VLOOKUP($Q1187,$C$17:$M$20,COUNTBLANK($D$15:G$15)+1,FALSE)</f>
        <v>270</v>
      </c>
      <c r="X1187" s="3">
        <f t="array" ref="X1187">INDEX($AF$3:$CM$62,MATCH($S1187,$AE$3:$AE$62,0),MATCH(X$1&amp;$R1187,$AF$1:$CM$1&amp;$AF$2:$CM$2,0))*VLOOKUP($Q1187,$C$17:$M$20,COUNTBLANK($D$15:H$15)+1,FALSE)</f>
        <v>0</v>
      </c>
      <c r="Y1187" s="3">
        <f t="array" ref="Y1187">INDEX($AF$3:$CM$62,MATCH($S1187,$AE$3:$AE$62,0),MATCH(Y$1&amp;$R1187,$AF$1:$CM$1&amp;$AF$2:$CM$2,0))*VLOOKUP($Q1187,$C$17:$M$20,COUNTBLANK($D$15:I$15)+1,FALSE)</f>
        <v>0</v>
      </c>
      <c r="Z1187" s="3">
        <f t="array" ref="Z1187">INDEX($AF$3:$CM$62,MATCH($S1187,$AE$3:$AE$62,0),MATCH(Z$1&amp;$R1187,$AF$1:$CM$1&amp;$AF$2:$CM$2,0))*VLOOKUP($Q1187,$C$17:$M$20,COUNTBLANK($D$15:J$15)+1,FALSE)</f>
        <v>0</v>
      </c>
      <c r="AA1187" s="3">
        <f t="array" ref="AA1187">INDEX($AF$3:$CM$62,MATCH($S1187,$AE$3:$AE$62,0),MATCH(AA$1&amp;$R1187,$AF$1:$CM$1&amp;$AF$2:$CM$2,0))*VLOOKUP($Q1187,$C$17:$M$20,COUNTBLANK($D$15:K$15)+1,FALSE)</f>
        <v>0</v>
      </c>
      <c r="AB1187" s="3">
        <f t="array" ref="AB1187">INDEX($AF$3:$CM$62,MATCH($S1187,$AE$3:$AE$62,0),MATCH(AB$1&amp;$R1187,$AF$1:$CM$1&amp;$AF$2:$CM$2,0))*VLOOKUP($Q1187,$C$17:$M$20,COUNTBLANK($D$15:L$15)+1,FALSE)</f>
        <v>1.4999999999999999E-2</v>
      </c>
      <c r="AC1187" s="3">
        <f t="array" ref="AC1187">INDEX($AF$3:$CM$62,MATCH($S1187,$AE$3:$AE$62,0),MATCH(AC$1&amp;$R1187,$AF$1:$CM$1&amp;$AF$2:$CM$2,0))*VLOOKUP($Q1187,$C$17:$M$20,COUNTBLANK($D$15:M$15)+1,FALSE)</f>
        <v>0.03</v>
      </c>
    </row>
    <row r="1188" spans="17:29" x14ac:dyDescent="0.2">
      <c r="Q1188" t="s">
        <v>422</v>
      </c>
      <c r="R1188">
        <f t="shared" si="161"/>
        <v>2</v>
      </c>
      <c r="S1188">
        <f t="shared" si="162"/>
        <v>46</v>
      </c>
      <c r="T1188" s="3">
        <f t="array" ref="T1188">INDEX($AF$3:$CM$62,MATCH($S1188,$AE$3:$AE$62,0),MATCH(T$1&amp;$R1188,$AF$1:$CM$1&amp;$AF$2:$CM$2,0))*VLOOKUP($Q1188,$C$17:$M$20,COUNTBLANK($D$15:D$15)+1,FALSE)</f>
        <v>138</v>
      </c>
      <c r="U1188" s="3">
        <f t="array" ref="U1188">INDEX($AF$3:$CM$62,MATCH($S1188,$AE$3:$AE$62,0),MATCH(U$1&amp;$R1188,$AF$1:$CM$1&amp;$AF$2:$CM$2,0))*VLOOKUP($Q1188,$C$17:$M$20,COUNTBLANK($D$15:E$15)+1,FALSE)</f>
        <v>0</v>
      </c>
      <c r="V1188" s="3">
        <f t="array" ref="V1188">INDEX($AF$3:$CM$62,MATCH($S1188,$AE$3:$AE$62,0),MATCH(V$1&amp;$R1188,$AF$1:$CM$1&amp;$AF$2:$CM$2,0))*VLOOKUP($Q1188,$C$17:$M$20,COUNTBLANK($D$15:F$15)+1,FALSE)</f>
        <v>0</v>
      </c>
      <c r="W1188" s="3">
        <f t="array" ref="W1188">INDEX($AF$3:$CM$62,MATCH($S1188,$AE$3:$AE$62,0),MATCH(W$1&amp;$R1188,$AF$1:$CM$1&amp;$AF$2:$CM$2,0))*VLOOKUP($Q1188,$C$17:$M$20,COUNTBLANK($D$15:G$15)+1,FALSE)</f>
        <v>276</v>
      </c>
      <c r="X1188" s="3">
        <f t="array" ref="X1188">INDEX($AF$3:$CM$62,MATCH($S1188,$AE$3:$AE$62,0),MATCH(X$1&amp;$R1188,$AF$1:$CM$1&amp;$AF$2:$CM$2,0))*VLOOKUP($Q1188,$C$17:$M$20,COUNTBLANK($D$15:H$15)+1,FALSE)</f>
        <v>0</v>
      </c>
      <c r="Y1188" s="3">
        <f t="array" ref="Y1188">INDEX($AF$3:$CM$62,MATCH($S1188,$AE$3:$AE$62,0),MATCH(Y$1&amp;$R1188,$AF$1:$CM$1&amp;$AF$2:$CM$2,0))*VLOOKUP($Q1188,$C$17:$M$20,COUNTBLANK($D$15:I$15)+1,FALSE)</f>
        <v>0</v>
      </c>
      <c r="Z1188" s="3">
        <f t="array" ref="Z1188">INDEX($AF$3:$CM$62,MATCH($S1188,$AE$3:$AE$62,0),MATCH(Z$1&amp;$R1188,$AF$1:$CM$1&amp;$AF$2:$CM$2,0))*VLOOKUP($Q1188,$C$17:$M$20,COUNTBLANK($D$15:J$15)+1,FALSE)</f>
        <v>0</v>
      </c>
      <c r="AA1188" s="3">
        <f t="array" ref="AA1188">INDEX($AF$3:$CM$62,MATCH($S1188,$AE$3:$AE$62,0),MATCH(AA$1&amp;$R1188,$AF$1:$CM$1&amp;$AF$2:$CM$2,0))*VLOOKUP($Q1188,$C$17:$M$20,COUNTBLANK($D$15:K$15)+1,FALSE)</f>
        <v>0</v>
      </c>
      <c r="AB1188" s="3">
        <f t="array" ref="AB1188">INDEX($AF$3:$CM$62,MATCH($S1188,$AE$3:$AE$62,0),MATCH(AB$1&amp;$R1188,$AF$1:$CM$1&amp;$AF$2:$CM$2,0))*VLOOKUP($Q1188,$C$17:$M$20,COUNTBLANK($D$15:L$15)+1,FALSE)</f>
        <v>1.4999999999999999E-2</v>
      </c>
      <c r="AC1188" s="3">
        <f t="array" ref="AC1188">INDEX($AF$3:$CM$62,MATCH($S1188,$AE$3:$AE$62,0),MATCH(AC$1&amp;$R1188,$AF$1:$CM$1&amp;$AF$2:$CM$2,0))*VLOOKUP($Q1188,$C$17:$M$20,COUNTBLANK($D$15:M$15)+1,FALSE)</f>
        <v>0.03</v>
      </c>
    </row>
    <row r="1189" spans="17:29" x14ac:dyDescent="0.2">
      <c r="Q1189" t="s">
        <v>422</v>
      </c>
      <c r="R1189">
        <f t="shared" si="161"/>
        <v>2</v>
      </c>
      <c r="S1189">
        <f t="shared" si="162"/>
        <v>47</v>
      </c>
      <c r="T1189" s="3">
        <f t="array" ref="T1189">INDEX($AF$3:$CM$62,MATCH($S1189,$AE$3:$AE$62,0),MATCH(T$1&amp;$R1189,$AF$1:$CM$1&amp;$AF$2:$CM$2,0))*VLOOKUP($Q1189,$C$17:$M$20,COUNTBLANK($D$15:D$15)+1,FALSE)</f>
        <v>141</v>
      </c>
      <c r="U1189" s="3">
        <f t="array" ref="U1189">INDEX($AF$3:$CM$62,MATCH($S1189,$AE$3:$AE$62,0),MATCH(U$1&amp;$R1189,$AF$1:$CM$1&amp;$AF$2:$CM$2,0))*VLOOKUP($Q1189,$C$17:$M$20,COUNTBLANK($D$15:E$15)+1,FALSE)</f>
        <v>0</v>
      </c>
      <c r="V1189" s="3">
        <f t="array" ref="V1189">INDEX($AF$3:$CM$62,MATCH($S1189,$AE$3:$AE$62,0),MATCH(V$1&amp;$R1189,$AF$1:$CM$1&amp;$AF$2:$CM$2,0))*VLOOKUP($Q1189,$C$17:$M$20,COUNTBLANK($D$15:F$15)+1,FALSE)</f>
        <v>0</v>
      </c>
      <c r="W1189" s="3">
        <f t="array" ref="W1189">INDEX($AF$3:$CM$62,MATCH($S1189,$AE$3:$AE$62,0),MATCH(W$1&amp;$R1189,$AF$1:$CM$1&amp;$AF$2:$CM$2,0))*VLOOKUP($Q1189,$C$17:$M$20,COUNTBLANK($D$15:G$15)+1,FALSE)</f>
        <v>282</v>
      </c>
      <c r="X1189" s="3">
        <f t="array" ref="X1189">INDEX($AF$3:$CM$62,MATCH($S1189,$AE$3:$AE$62,0),MATCH(X$1&amp;$R1189,$AF$1:$CM$1&amp;$AF$2:$CM$2,0))*VLOOKUP($Q1189,$C$17:$M$20,COUNTBLANK($D$15:H$15)+1,FALSE)</f>
        <v>0</v>
      </c>
      <c r="Y1189" s="3">
        <f t="array" ref="Y1189">INDEX($AF$3:$CM$62,MATCH($S1189,$AE$3:$AE$62,0),MATCH(Y$1&amp;$R1189,$AF$1:$CM$1&amp;$AF$2:$CM$2,0))*VLOOKUP($Q1189,$C$17:$M$20,COUNTBLANK($D$15:I$15)+1,FALSE)</f>
        <v>0</v>
      </c>
      <c r="Z1189" s="3">
        <f t="array" ref="Z1189">INDEX($AF$3:$CM$62,MATCH($S1189,$AE$3:$AE$62,0),MATCH(Z$1&amp;$R1189,$AF$1:$CM$1&amp;$AF$2:$CM$2,0))*VLOOKUP($Q1189,$C$17:$M$20,COUNTBLANK($D$15:J$15)+1,FALSE)</f>
        <v>0</v>
      </c>
      <c r="AA1189" s="3">
        <f t="array" ref="AA1189">INDEX($AF$3:$CM$62,MATCH($S1189,$AE$3:$AE$62,0),MATCH(AA$1&amp;$R1189,$AF$1:$CM$1&amp;$AF$2:$CM$2,0))*VLOOKUP($Q1189,$C$17:$M$20,COUNTBLANK($D$15:K$15)+1,FALSE)</f>
        <v>0</v>
      </c>
      <c r="AB1189" s="3">
        <f t="array" ref="AB1189">INDEX($AF$3:$CM$62,MATCH($S1189,$AE$3:$AE$62,0),MATCH(AB$1&amp;$R1189,$AF$1:$CM$1&amp;$AF$2:$CM$2,0))*VLOOKUP($Q1189,$C$17:$M$20,COUNTBLANK($D$15:L$15)+1,FALSE)</f>
        <v>1.4999999999999999E-2</v>
      </c>
      <c r="AC1189" s="3">
        <f t="array" ref="AC1189">INDEX($AF$3:$CM$62,MATCH($S1189,$AE$3:$AE$62,0),MATCH(AC$1&amp;$R1189,$AF$1:$CM$1&amp;$AF$2:$CM$2,0))*VLOOKUP($Q1189,$C$17:$M$20,COUNTBLANK($D$15:M$15)+1,FALSE)</f>
        <v>0.03</v>
      </c>
    </row>
    <row r="1190" spans="17:29" x14ac:dyDescent="0.2">
      <c r="Q1190" t="s">
        <v>422</v>
      </c>
      <c r="R1190">
        <f t="shared" si="161"/>
        <v>2</v>
      </c>
      <c r="S1190">
        <f t="shared" si="162"/>
        <v>48</v>
      </c>
      <c r="T1190" s="3">
        <f t="array" ref="T1190">INDEX($AF$3:$CM$62,MATCH($S1190,$AE$3:$AE$62,0),MATCH(T$1&amp;$R1190,$AF$1:$CM$1&amp;$AF$2:$CM$2,0))*VLOOKUP($Q1190,$C$17:$M$20,COUNTBLANK($D$15:D$15)+1,FALSE)</f>
        <v>144</v>
      </c>
      <c r="U1190" s="3">
        <f t="array" ref="U1190">INDEX($AF$3:$CM$62,MATCH($S1190,$AE$3:$AE$62,0),MATCH(U$1&amp;$R1190,$AF$1:$CM$1&amp;$AF$2:$CM$2,0))*VLOOKUP($Q1190,$C$17:$M$20,COUNTBLANK($D$15:E$15)+1,FALSE)</f>
        <v>0</v>
      </c>
      <c r="V1190" s="3">
        <f t="array" ref="V1190">INDEX($AF$3:$CM$62,MATCH($S1190,$AE$3:$AE$62,0),MATCH(V$1&amp;$R1190,$AF$1:$CM$1&amp;$AF$2:$CM$2,0))*VLOOKUP($Q1190,$C$17:$M$20,COUNTBLANK($D$15:F$15)+1,FALSE)</f>
        <v>0</v>
      </c>
      <c r="W1190" s="3">
        <f t="array" ref="W1190">INDEX($AF$3:$CM$62,MATCH($S1190,$AE$3:$AE$62,0),MATCH(W$1&amp;$R1190,$AF$1:$CM$1&amp;$AF$2:$CM$2,0))*VLOOKUP($Q1190,$C$17:$M$20,COUNTBLANK($D$15:G$15)+1,FALSE)</f>
        <v>288</v>
      </c>
      <c r="X1190" s="3">
        <f t="array" ref="X1190">INDEX($AF$3:$CM$62,MATCH($S1190,$AE$3:$AE$62,0),MATCH(X$1&amp;$R1190,$AF$1:$CM$1&amp;$AF$2:$CM$2,0))*VLOOKUP($Q1190,$C$17:$M$20,COUNTBLANK($D$15:H$15)+1,FALSE)</f>
        <v>0</v>
      </c>
      <c r="Y1190" s="3">
        <f t="array" ref="Y1190">INDEX($AF$3:$CM$62,MATCH($S1190,$AE$3:$AE$62,0),MATCH(Y$1&amp;$R1190,$AF$1:$CM$1&amp;$AF$2:$CM$2,0))*VLOOKUP($Q1190,$C$17:$M$20,COUNTBLANK($D$15:I$15)+1,FALSE)</f>
        <v>0</v>
      </c>
      <c r="Z1190" s="3">
        <f t="array" ref="Z1190">INDEX($AF$3:$CM$62,MATCH($S1190,$AE$3:$AE$62,0),MATCH(Z$1&amp;$R1190,$AF$1:$CM$1&amp;$AF$2:$CM$2,0))*VLOOKUP($Q1190,$C$17:$M$20,COUNTBLANK($D$15:J$15)+1,FALSE)</f>
        <v>0</v>
      </c>
      <c r="AA1190" s="3">
        <f t="array" ref="AA1190">INDEX($AF$3:$CM$62,MATCH($S1190,$AE$3:$AE$62,0),MATCH(AA$1&amp;$R1190,$AF$1:$CM$1&amp;$AF$2:$CM$2,0))*VLOOKUP($Q1190,$C$17:$M$20,COUNTBLANK($D$15:K$15)+1,FALSE)</f>
        <v>0</v>
      </c>
      <c r="AB1190" s="3">
        <f t="array" ref="AB1190">INDEX($AF$3:$CM$62,MATCH($S1190,$AE$3:$AE$62,0),MATCH(AB$1&amp;$R1190,$AF$1:$CM$1&amp;$AF$2:$CM$2,0))*VLOOKUP($Q1190,$C$17:$M$20,COUNTBLANK($D$15:L$15)+1,FALSE)</f>
        <v>1.4999999999999999E-2</v>
      </c>
      <c r="AC1190" s="3">
        <f t="array" ref="AC1190">INDEX($AF$3:$CM$62,MATCH($S1190,$AE$3:$AE$62,0),MATCH(AC$1&amp;$R1190,$AF$1:$CM$1&amp;$AF$2:$CM$2,0))*VLOOKUP($Q1190,$C$17:$M$20,COUNTBLANK($D$15:M$15)+1,FALSE)</f>
        <v>0.03</v>
      </c>
    </row>
    <row r="1191" spans="17:29" x14ac:dyDescent="0.2">
      <c r="Q1191" t="s">
        <v>422</v>
      </c>
      <c r="R1191">
        <f t="shared" si="161"/>
        <v>2</v>
      </c>
      <c r="S1191">
        <f t="shared" si="162"/>
        <v>49</v>
      </c>
      <c r="T1191" s="3">
        <f t="array" ref="T1191">INDEX($AF$3:$CM$62,MATCH($S1191,$AE$3:$AE$62,0),MATCH(T$1&amp;$R1191,$AF$1:$CM$1&amp;$AF$2:$CM$2,0))*VLOOKUP($Q1191,$C$17:$M$20,COUNTBLANK($D$15:D$15)+1,FALSE)</f>
        <v>147</v>
      </c>
      <c r="U1191" s="3">
        <f t="array" ref="U1191">INDEX($AF$3:$CM$62,MATCH($S1191,$AE$3:$AE$62,0),MATCH(U$1&amp;$R1191,$AF$1:$CM$1&amp;$AF$2:$CM$2,0))*VLOOKUP($Q1191,$C$17:$M$20,COUNTBLANK($D$15:E$15)+1,FALSE)</f>
        <v>0</v>
      </c>
      <c r="V1191" s="3">
        <f t="array" ref="V1191">INDEX($AF$3:$CM$62,MATCH($S1191,$AE$3:$AE$62,0),MATCH(V$1&amp;$R1191,$AF$1:$CM$1&amp;$AF$2:$CM$2,0))*VLOOKUP($Q1191,$C$17:$M$20,COUNTBLANK($D$15:F$15)+1,FALSE)</f>
        <v>0</v>
      </c>
      <c r="W1191" s="3">
        <f t="array" ref="W1191">INDEX($AF$3:$CM$62,MATCH($S1191,$AE$3:$AE$62,0),MATCH(W$1&amp;$R1191,$AF$1:$CM$1&amp;$AF$2:$CM$2,0))*VLOOKUP($Q1191,$C$17:$M$20,COUNTBLANK($D$15:G$15)+1,FALSE)</f>
        <v>294</v>
      </c>
      <c r="X1191" s="3">
        <f t="array" ref="X1191">INDEX($AF$3:$CM$62,MATCH($S1191,$AE$3:$AE$62,0),MATCH(X$1&amp;$R1191,$AF$1:$CM$1&amp;$AF$2:$CM$2,0))*VLOOKUP($Q1191,$C$17:$M$20,COUNTBLANK($D$15:H$15)+1,FALSE)</f>
        <v>0</v>
      </c>
      <c r="Y1191" s="3">
        <f t="array" ref="Y1191">INDEX($AF$3:$CM$62,MATCH($S1191,$AE$3:$AE$62,0),MATCH(Y$1&amp;$R1191,$AF$1:$CM$1&amp;$AF$2:$CM$2,0))*VLOOKUP($Q1191,$C$17:$M$20,COUNTBLANK($D$15:I$15)+1,FALSE)</f>
        <v>0</v>
      </c>
      <c r="Z1191" s="3">
        <f t="array" ref="Z1191">INDEX($AF$3:$CM$62,MATCH($S1191,$AE$3:$AE$62,0),MATCH(Z$1&amp;$R1191,$AF$1:$CM$1&amp;$AF$2:$CM$2,0))*VLOOKUP($Q1191,$C$17:$M$20,COUNTBLANK($D$15:J$15)+1,FALSE)</f>
        <v>0</v>
      </c>
      <c r="AA1191" s="3">
        <f t="array" ref="AA1191">INDEX($AF$3:$CM$62,MATCH($S1191,$AE$3:$AE$62,0),MATCH(AA$1&amp;$R1191,$AF$1:$CM$1&amp;$AF$2:$CM$2,0))*VLOOKUP($Q1191,$C$17:$M$20,COUNTBLANK($D$15:K$15)+1,FALSE)</f>
        <v>0</v>
      </c>
      <c r="AB1191" s="3">
        <f t="array" ref="AB1191">INDEX($AF$3:$CM$62,MATCH($S1191,$AE$3:$AE$62,0),MATCH(AB$1&amp;$R1191,$AF$1:$CM$1&amp;$AF$2:$CM$2,0))*VLOOKUP($Q1191,$C$17:$M$20,COUNTBLANK($D$15:L$15)+1,FALSE)</f>
        <v>1.4999999999999999E-2</v>
      </c>
      <c r="AC1191" s="3">
        <f t="array" ref="AC1191">INDEX($AF$3:$CM$62,MATCH($S1191,$AE$3:$AE$62,0),MATCH(AC$1&amp;$R1191,$AF$1:$CM$1&amp;$AF$2:$CM$2,0))*VLOOKUP($Q1191,$C$17:$M$20,COUNTBLANK($D$15:M$15)+1,FALSE)</f>
        <v>0.03</v>
      </c>
    </row>
    <row r="1192" spans="17:29" x14ac:dyDescent="0.2">
      <c r="Q1192" t="s">
        <v>422</v>
      </c>
      <c r="R1192">
        <f t="shared" si="161"/>
        <v>2</v>
      </c>
      <c r="S1192">
        <f t="shared" si="162"/>
        <v>50</v>
      </c>
      <c r="T1192" s="3">
        <f t="array" ref="T1192">INDEX($AF$3:$CM$62,MATCH($S1192,$AE$3:$AE$62,0),MATCH(T$1&amp;$R1192,$AF$1:$CM$1&amp;$AF$2:$CM$2,0))*VLOOKUP($Q1192,$C$17:$M$20,COUNTBLANK($D$15:D$15)+1,FALSE)</f>
        <v>150</v>
      </c>
      <c r="U1192" s="3">
        <f t="array" ref="U1192">INDEX($AF$3:$CM$62,MATCH($S1192,$AE$3:$AE$62,0),MATCH(U$1&amp;$R1192,$AF$1:$CM$1&amp;$AF$2:$CM$2,0))*VLOOKUP($Q1192,$C$17:$M$20,COUNTBLANK($D$15:E$15)+1,FALSE)</f>
        <v>0</v>
      </c>
      <c r="V1192" s="3">
        <f t="array" ref="V1192">INDEX($AF$3:$CM$62,MATCH($S1192,$AE$3:$AE$62,0),MATCH(V$1&amp;$R1192,$AF$1:$CM$1&amp;$AF$2:$CM$2,0))*VLOOKUP($Q1192,$C$17:$M$20,COUNTBLANK($D$15:F$15)+1,FALSE)</f>
        <v>0</v>
      </c>
      <c r="W1192" s="3">
        <f t="array" ref="W1192">INDEX($AF$3:$CM$62,MATCH($S1192,$AE$3:$AE$62,0),MATCH(W$1&amp;$R1192,$AF$1:$CM$1&amp;$AF$2:$CM$2,0))*VLOOKUP($Q1192,$C$17:$M$20,COUNTBLANK($D$15:G$15)+1,FALSE)</f>
        <v>300</v>
      </c>
      <c r="X1192" s="3">
        <f t="array" ref="X1192">INDEX($AF$3:$CM$62,MATCH($S1192,$AE$3:$AE$62,0),MATCH(X$1&amp;$R1192,$AF$1:$CM$1&amp;$AF$2:$CM$2,0))*VLOOKUP($Q1192,$C$17:$M$20,COUNTBLANK($D$15:H$15)+1,FALSE)</f>
        <v>0</v>
      </c>
      <c r="Y1192" s="3">
        <f t="array" ref="Y1192">INDEX($AF$3:$CM$62,MATCH($S1192,$AE$3:$AE$62,0),MATCH(Y$1&amp;$R1192,$AF$1:$CM$1&amp;$AF$2:$CM$2,0))*VLOOKUP($Q1192,$C$17:$M$20,COUNTBLANK($D$15:I$15)+1,FALSE)</f>
        <v>0</v>
      </c>
      <c r="Z1192" s="3">
        <f t="array" ref="Z1192">INDEX($AF$3:$CM$62,MATCH($S1192,$AE$3:$AE$62,0),MATCH(Z$1&amp;$R1192,$AF$1:$CM$1&amp;$AF$2:$CM$2,0))*VLOOKUP($Q1192,$C$17:$M$20,COUNTBLANK($D$15:J$15)+1,FALSE)</f>
        <v>0</v>
      </c>
      <c r="AA1192" s="3">
        <f t="array" ref="AA1192">INDEX($AF$3:$CM$62,MATCH($S1192,$AE$3:$AE$62,0),MATCH(AA$1&amp;$R1192,$AF$1:$CM$1&amp;$AF$2:$CM$2,0))*VLOOKUP($Q1192,$C$17:$M$20,COUNTBLANK($D$15:K$15)+1,FALSE)</f>
        <v>0</v>
      </c>
      <c r="AB1192" s="3">
        <f t="array" ref="AB1192">INDEX($AF$3:$CM$62,MATCH($S1192,$AE$3:$AE$62,0),MATCH(AB$1&amp;$R1192,$AF$1:$CM$1&amp;$AF$2:$CM$2,0))*VLOOKUP($Q1192,$C$17:$M$20,COUNTBLANK($D$15:L$15)+1,FALSE)</f>
        <v>2.2499999999999999E-2</v>
      </c>
      <c r="AC1192" s="3">
        <f t="array" ref="AC1192">INDEX($AF$3:$CM$62,MATCH($S1192,$AE$3:$AE$62,0),MATCH(AC$1&amp;$R1192,$AF$1:$CM$1&amp;$AF$2:$CM$2,0))*VLOOKUP($Q1192,$C$17:$M$20,COUNTBLANK($D$15:M$15)+1,FALSE)</f>
        <v>0.03</v>
      </c>
    </row>
    <row r="1193" spans="17:29" x14ac:dyDescent="0.2">
      <c r="Q1193" t="s">
        <v>422</v>
      </c>
      <c r="R1193">
        <f t="shared" si="161"/>
        <v>2</v>
      </c>
      <c r="S1193">
        <f t="shared" si="162"/>
        <v>51</v>
      </c>
      <c r="T1193" s="3">
        <f t="array" ref="T1193">INDEX($AF$3:$CM$62,MATCH($S1193,$AE$3:$AE$62,0),MATCH(T$1&amp;$R1193,$AF$1:$CM$1&amp;$AF$2:$CM$2,0))*VLOOKUP($Q1193,$C$17:$M$20,COUNTBLANK($D$15:D$15)+1,FALSE)</f>
        <v>153</v>
      </c>
      <c r="U1193" s="3">
        <f t="array" ref="U1193">INDEX($AF$3:$CM$62,MATCH($S1193,$AE$3:$AE$62,0),MATCH(U$1&amp;$R1193,$AF$1:$CM$1&amp;$AF$2:$CM$2,0))*VLOOKUP($Q1193,$C$17:$M$20,COUNTBLANK($D$15:E$15)+1,FALSE)</f>
        <v>0</v>
      </c>
      <c r="V1193" s="3">
        <f t="array" ref="V1193">INDEX($AF$3:$CM$62,MATCH($S1193,$AE$3:$AE$62,0),MATCH(V$1&amp;$R1193,$AF$1:$CM$1&amp;$AF$2:$CM$2,0))*VLOOKUP($Q1193,$C$17:$M$20,COUNTBLANK($D$15:F$15)+1,FALSE)</f>
        <v>0</v>
      </c>
      <c r="W1193" s="3">
        <f t="array" ref="W1193">INDEX($AF$3:$CM$62,MATCH($S1193,$AE$3:$AE$62,0),MATCH(W$1&amp;$R1193,$AF$1:$CM$1&amp;$AF$2:$CM$2,0))*VLOOKUP($Q1193,$C$17:$M$20,COUNTBLANK($D$15:G$15)+1,FALSE)</f>
        <v>306</v>
      </c>
      <c r="X1193" s="3">
        <f t="array" ref="X1193">INDEX($AF$3:$CM$62,MATCH($S1193,$AE$3:$AE$62,0),MATCH(X$1&amp;$R1193,$AF$1:$CM$1&amp;$AF$2:$CM$2,0))*VLOOKUP($Q1193,$C$17:$M$20,COUNTBLANK($D$15:H$15)+1,FALSE)</f>
        <v>0</v>
      </c>
      <c r="Y1193" s="3">
        <f t="array" ref="Y1193">INDEX($AF$3:$CM$62,MATCH($S1193,$AE$3:$AE$62,0),MATCH(Y$1&amp;$R1193,$AF$1:$CM$1&amp;$AF$2:$CM$2,0))*VLOOKUP($Q1193,$C$17:$M$20,COUNTBLANK($D$15:I$15)+1,FALSE)</f>
        <v>0</v>
      </c>
      <c r="Z1193" s="3">
        <f t="array" ref="Z1193">INDEX($AF$3:$CM$62,MATCH($S1193,$AE$3:$AE$62,0),MATCH(Z$1&amp;$R1193,$AF$1:$CM$1&amp;$AF$2:$CM$2,0))*VLOOKUP($Q1193,$C$17:$M$20,COUNTBLANK($D$15:J$15)+1,FALSE)</f>
        <v>0</v>
      </c>
      <c r="AA1193" s="3">
        <f t="array" ref="AA1193">INDEX($AF$3:$CM$62,MATCH($S1193,$AE$3:$AE$62,0),MATCH(AA$1&amp;$R1193,$AF$1:$CM$1&amp;$AF$2:$CM$2,0))*VLOOKUP($Q1193,$C$17:$M$20,COUNTBLANK($D$15:K$15)+1,FALSE)</f>
        <v>0</v>
      </c>
      <c r="AB1193" s="3">
        <f t="array" ref="AB1193">INDEX($AF$3:$CM$62,MATCH($S1193,$AE$3:$AE$62,0),MATCH(AB$1&amp;$R1193,$AF$1:$CM$1&amp;$AF$2:$CM$2,0))*VLOOKUP($Q1193,$C$17:$M$20,COUNTBLANK($D$15:L$15)+1,FALSE)</f>
        <v>2.2499999999999999E-2</v>
      </c>
      <c r="AC1193" s="3">
        <f t="array" ref="AC1193">INDEX($AF$3:$CM$62,MATCH($S1193,$AE$3:$AE$62,0),MATCH(AC$1&amp;$R1193,$AF$1:$CM$1&amp;$AF$2:$CM$2,0))*VLOOKUP($Q1193,$C$17:$M$20,COUNTBLANK($D$15:M$15)+1,FALSE)</f>
        <v>0.03</v>
      </c>
    </row>
    <row r="1194" spans="17:29" x14ac:dyDescent="0.2">
      <c r="Q1194" t="s">
        <v>422</v>
      </c>
      <c r="R1194">
        <f t="shared" si="161"/>
        <v>2</v>
      </c>
      <c r="S1194">
        <f t="shared" si="162"/>
        <v>52</v>
      </c>
      <c r="T1194" s="3">
        <f t="array" ref="T1194">INDEX($AF$3:$CM$62,MATCH($S1194,$AE$3:$AE$62,0),MATCH(T$1&amp;$R1194,$AF$1:$CM$1&amp;$AF$2:$CM$2,0))*VLOOKUP($Q1194,$C$17:$M$20,COUNTBLANK($D$15:D$15)+1,FALSE)</f>
        <v>156</v>
      </c>
      <c r="U1194" s="3">
        <f t="array" ref="U1194">INDEX($AF$3:$CM$62,MATCH($S1194,$AE$3:$AE$62,0),MATCH(U$1&amp;$R1194,$AF$1:$CM$1&amp;$AF$2:$CM$2,0))*VLOOKUP($Q1194,$C$17:$M$20,COUNTBLANK($D$15:E$15)+1,FALSE)</f>
        <v>0</v>
      </c>
      <c r="V1194" s="3">
        <f t="array" ref="V1194">INDEX($AF$3:$CM$62,MATCH($S1194,$AE$3:$AE$62,0),MATCH(V$1&amp;$R1194,$AF$1:$CM$1&amp;$AF$2:$CM$2,0))*VLOOKUP($Q1194,$C$17:$M$20,COUNTBLANK($D$15:F$15)+1,FALSE)</f>
        <v>0</v>
      </c>
      <c r="W1194" s="3">
        <f t="array" ref="W1194">INDEX($AF$3:$CM$62,MATCH($S1194,$AE$3:$AE$62,0),MATCH(W$1&amp;$R1194,$AF$1:$CM$1&amp;$AF$2:$CM$2,0))*VLOOKUP($Q1194,$C$17:$M$20,COUNTBLANK($D$15:G$15)+1,FALSE)</f>
        <v>312</v>
      </c>
      <c r="X1194" s="3">
        <f t="array" ref="X1194">INDEX($AF$3:$CM$62,MATCH($S1194,$AE$3:$AE$62,0),MATCH(X$1&amp;$R1194,$AF$1:$CM$1&amp;$AF$2:$CM$2,0))*VLOOKUP($Q1194,$C$17:$M$20,COUNTBLANK($D$15:H$15)+1,FALSE)</f>
        <v>0</v>
      </c>
      <c r="Y1194" s="3">
        <f t="array" ref="Y1194">INDEX($AF$3:$CM$62,MATCH($S1194,$AE$3:$AE$62,0),MATCH(Y$1&amp;$R1194,$AF$1:$CM$1&amp;$AF$2:$CM$2,0))*VLOOKUP($Q1194,$C$17:$M$20,COUNTBLANK($D$15:I$15)+1,FALSE)</f>
        <v>0</v>
      </c>
      <c r="Z1194" s="3">
        <f t="array" ref="Z1194">INDEX($AF$3:$CM$62,MATCH($S1194,$AE$3:$AE$62,0),MATCH(Z$1&amp;$R1194,$AF$1:$CM$1&amp;$AF$2:$CM$2,0))*VLOOKUP($Q1194,$C$17:$M$20,COUNTBLANK($D$15:J$15)+1,FALSE)</f>
        <v>0</v>
      </c>
      <c r="AA1194" s="3">
        <f t="array" ref="AA1194">INDEX($AF$3:$CM$62,MATCH($S1194,$AE$3:$AE$62,0),MATCH(AA$1&amp;$R1194,$AF$1:$CM$1&amp;$AF$2:$CM$2,0))*VLOOKUP($Q1194,$C$17:$M$20,COUNTBLANK($D$15:K$15)+1,FALSE)</f>
        <v>0</v>
      </c>
      <c r="AB1194" s="3">
        <f t="array" ref="AB1194">INDEX($AF$3:$CM$62,MATCH($S1194,$AE$3:$AE$62,0),MATCH(AB$1&amp;$R1194,$AF$1:$CM$1&amp;$AF$2:$CM$2,0))*VLOOKUP($Q1194,$C$17:$M$20,COUNTBLANK($D$15:L$15)+1,FALSE)</f>
        <v>2.2499999999999999E-2</v>
      </c>
      <c r="AC1194" s="3">
        <f t="array" ref="AC1194">INDEX($AF$3:$CM$62,MATCH($S1194,$AE$3:$AE$62,0),MATCH(AC$1&amp;$R1194,$AF$1:$CM$1&amp;$AF$2:$CM$2,0))*VLOOKUP($Q1194,$C$17:$M$20,COUNTBLANK($D$15:M$15)+1,FALSE)</f>
        <v>0.03</v>
      </c>
    </row>
    <row r="1195" spans="17:29" x14ac:dyDescent="0.2">
      <c r="Q1195" t="s">
        <v>422</v>
      </c>
      <c r="R1195">
        <f t="shared" si="161"/>
        <v>2</v>
      </c>
      <c r="S1195">
        <f t="shared" si="162"/>
        <v>53</v>
      </c>
      <c r="T1195" s="3">
        <f t="array" ref="T1195">INDEX($AF$3:$CM$62,MATCH($S1195,$AE$3:$AE$62,0),MATCH(T$1&amp;$R1195,$AF$1:$CM$1&amp;$AF$2:$CM$2,0))*VLOOKUP($Q1195,$C$17:$M$20,COUNTBLANK($D$15:D$15)+1,FALSE)</f>
        <v>159</v>
      </c>
      <c r="U1195" s="3">
        <f t="array" ref="U1195">INDEX($AF$3:$CM$62,MATCH($S1195,$AE$3:$AE$62,0),MATCH(U$1&amp;$R1195,$AF$1:$CM$1&amp;$AF$2:$CM$2,0))*VLOOKUP($Q1195,$C$17:$M$20,COUNTBLANK($D$15:E$15)+1,FALSE)</f>
        <v>0</v>
      </c>
      <c r="V1195" s="3">
        <f t="array" ref="V1195">INDEX($AF$3:$CM$62,MATCH($S1195,$AE$3:$AE$62,0),MATCH(V$1&amp;$R1195,$AF$1:$CM$1&amp;$AF$2:$CM$2,0))*VLOOKUP($Q1195,$C$17:$M$20,COUNTBLANK($D$15:F$15)+1,FALSE)</f>
        <v>0</v>
      </c>
      <c r="W1195" s="3">
        <f t="array" ref="W1195">INDEX($AF$3:$CM$62,MATCH($S1195,$AE$3:$AE$62,0),MATCH(W$1&amp;$R1195,$AF$1:$CM$1&amp;$AF$2:$CM$2,0))*VLOOKUP($Q1195,$C$17:$M$20,COUNTBLANK($D$15:G$15)+1,FALSE)</f>
        <v>318</v>
      </c>
      <c r="X1195" s="3">
        <f t="array" ref="X1195">INDEX($AF$3:$CM$62,MATCH($S1195,$AE$3:$AE$62,0),MATCH(X$1&amp;$R1195,$AF$1:$CM$1&amp;$AF$2:$CM$2,0))*VLOOKUP($Q1195,$C$17:$M$20,COUNTBLANK($D$15:H$15)+1,FALSE)</f>
        <v>0</v>
      </c>
      <c r="Y1195" s="3">
        <f t="array" ref="Y1195">INDEX($AF$3:$CM$62,MATCH($S1195,$AE$3:$AE$62,0),MATCH(Y$1&amp;$R1195,$AF$1:$CM$1&amp;$AF$2:$CM$2,0))*VLOOKUP($Q1195,$C$17:$M$20,COUNTBLANK($D$15:I$15)+1,FALSE)</f>
        <v>0</v>
      </c>
      <c r="Z1195" s="3">
        <f t="array" ref="Z1195">INDEX($AF$3:$CM$62,MATCH($S1195,$AE$3:$AE$62,0),MATCH(Z$1&amp;$R1195,$AF$1:$CM$1&amp;$AF$2:$CM$2,0))*VLOOKUP($Q1195,$C$17:$M$20,COUNTBLANK($D$15:J$15)+1,FALSE)</f>
        <v>0</v>
      </c>
      <c r="AA1195" s="3">
        <f t="array" ref="AA1195">INDEX($AF$3:$CM$62,MATCH($S1195,$AE$3:$AE$62,0),MATCH(AA$1&amp;$R1195,$AF$1:$CM$1&amp;$AF$2:$CM$2,0))*VLOOKUP($Q1195,$C$17:$M$20,COUNTBLANK($D$15:K$15)+1,FALSE)</f>
        <v>0</v>
      </c>
      <c r="AB1195" s="3">
        <f t="array" ref="AB1195">INDEX($AF$3:$CM$62,MATCH($S1195,$AE$3:$AE$62,0),MATCH(AB$1&amp;$R1195,$AF$1:$CM$1&amp;$AF$2:$CM$2,0))*VLOOKUP($Q1195,$C$17:$M$20,COUNTBLANK($D$15:L$15)+1,FALSE)</f>
        <v>2.2499999999999999E-2</v>
      </c>
      <c r="AC1195" s="3">
        <f t="array" ref="AC1195">INDEX($AF$3:$CM$62,MATCH($S1195,$AE$3:$AE$62,0),MATCH(AC$1&amp;$R1195,$AF$1:$CM$1&amp;$AF$2:$CM$2,0))*VLOOKUP($Q1195,$C$17:$M$20,COUNTBLANK($D$15:M$15)+1,FALSE)</f>
        <v>0.03</v>
      </c>
    </row>
    <row r="1196" spans="17:29" x14ac:dyDescent="0.2">
      <c r="Q1196" t="s">
        <v>422</v>
      </c>
      <c r="R1196">
        <f t="shared" ref="R1196:R1259" si="163">R836</f>
        <v>2</v>
      </c>
      <c r="S1196">
        <f t="shared" si="162"/>
        <v>54</v>
      </c>
      <c r="T1196" s="3">
        <f t="array" ref="T1196">INDEX($AF$3:$CM$62,MATCH($S1196,$AE$3:$AE$62,0),MATCH(T$1&amp;$R1196,$AF$1:$CM$1&amp;$AF$2:$CM$2,0))*VLOOKUP($Q1196,$C$17:$M$20,COUNTBLANK($D$15:D$15)+1,FALSE)</f>
        <v>162</v>
      </c>
      <c r="U1196" s="3">
        <f t="array" ref="U1196">INDEX($AF$3:$CM$62,MATCH($S1196,$AE$3:$AE$62,0),MATCH(U$1&amp;$R1196,$AF$1:$CM$1&amp;$AF$2:$CM$2,0))*VLOOKUP($Q1196,$C$17:$M$20,COUNTBLANK($D$15:E$15)+1,FALSE)</f>
        <v>0</v>
      </c>
      <c r="V1196" s="3">
        <f t="array" ref="V1196">INDEX($AF$3:$CM$62,MATCH($S1196,$AE$3:$AE$62,0),MATCH(V$1&amp;$R1196,$AF$1:$CM$1&amp;$AF$2:$CM$2,0))*VLOOKUP($Q1196,$C$17:$M$20,COUNTBLANK($D$15:F$15)+1,FALSE)</f>
        <v>0</v>
      </c>
      <c r="W1196" s="3">
        <f t="array" ref="W1196">INDEX($AF$3:$CM$62,MATCH($S1196,$AE$3:$AE$62,0),MATCH(W$1&amp;$R1196,$AF$1:$CM$1&amp;$AF$2:$CM$2,0))*VLOOKUP($Q1196,$C$17:$M$20,COUNTBLANK($D$15:G$15)+1,FALSE)</f>
        <v>324</v>
      </c>
      <c r="X1196" s="3">
        <f t="array" ref="X1196">INDEX($AF$3:$CM$62,MATCH($S1196,$AE$3:$AE$62,0),MATCH(X$1&amp;$R1196,$AF$1:$CM$1&amp;$AF$2:$CM$2,0))*VLOOKUP($Q1196,$C$17:$M$20,COUNTBLANK($D$15:H$15)+1,FALSE)</f>
        <v>0</v>
      </c>
      <c r="Y1196" s="3">
        <f t="array" ref="Y1196">INDEX($AF$3:$CM$62,MATCH($S1196,$AE$3:$AE$62,0),MATCH(Y$1&amp;$R1196,$AF$1:$CM$1&amp;$AF$2:$CM$2,0))*VLOOKUP($Q1196,$C$17:$M$20,COUNTBLANK($D$15:I$15)+1,FALSE)</f>
        <v>0</v>
      </c>
      <c r="Z1196" s="3">
        <f t="array" ref="Z1196">INDEX($AF$3:$CM$62,MATCH($S1196,$AE$3:$AE$62,0),MATCH(Z$1&amp;$R1196,$AF$1:$CM$1&amp;$AF$2:$CM$2,0))*VLOOKUP($Q1196,$C$17:$M$20,COUNTBLANK($D$15:J$15)+1,FALSE)</f>
        <v>0</v>
      </c>
      <c r="AA1196" s="3">
        <f t="array" ref="AA1196">INDEX($AF$3:$CM$62,MATCH($S1196,$AE$3:$AE$62,0),MATCH(AA$1&amp;$R1196,$AF$1:$CM$1&amp;$AF$2:$CM$2,0))*VLOOKUP($Q1196,$C$17:$M$20,COUNTBLANK($D$15:K$15)+1,FALSE)</f>
        <v>0</v>
      </c>
      <c r="AB1196" s="3">
        <f t="array" ref="AB1196">INDEX($AF$3:$CM$62,MATCH($S1196,$AE$3:$AE$62,0),MATCH(AB$1&amp;$R1196,$AF$1:$CM$1&amp;$AF$2:$CM$2,0))*VLOOKUP($Q1196,$C$17:$M$20,COUNTBLANK($D$15:L$15)+1,FALSE)</f>
        <v>2.2499999999999999E-2</v>
      </c>
      <c r="AC1196" s="3">
        <f t="array" ref="AC1196">INDEX($AF$3:$CM$62,MATCH($S1196,$AE$3:$AE$62,0),MATCH(AC$1&amp;$R1196,$AF$1:$CM$1&amp;$AF$2:$CM$2,0))*VLOOKUP($Q1196,$C$17:$M$20,COUNTBLANK($D$15:M$15)+1,FALSE)</f>
        <v>0.03</v>
      </c>
    </row>
    <row r="1197" spans="17:29" x14ac:dyDescent="0.2">
      <c r="Q1197" t="s">
        <v>422</v>
      </c>
      <c r="R1197">
        <f t="shared" si="161"/>
        <v>2</v>
      </c>
      <c r="S1197">
        <f t="shared" si="162"/>
        <v>55</v>
      </c>
      <c r="T1197" s="3">
        <f t="array" ref="T1197">INDEX($AF$3:$CM$62,MATCH($S1197,$AE$3:$AE$62,0),MATCH(T$1&amp;$R1197,$AF$1:$CM$1&amp;$AF$2:$CM$2,0))*VLOOKUP($Q1197,$C$17:$M$20,COUNTBLANK($D$15:D$15)+1,FALSE)</f>
        <v>165</v>
      </c>
      <c r="U1197" s="3">
        <f t="array" ref="U1197">INDEX($AF$3:$CM$62,MATCH($S1197,$AE$3:$AE$62,0),MATCH(U$1&amp;$R1197,$AF$1:$CM$1&amp;$AF$2:$CM$2,0))*VLOOKUP($Q1197,$C$17:$M$20,COUNTBLANK($D$15:E$15)+1,FALSE)</f>
        <v>0</v>
      </c>
      <c r="V1197" s="3">
        <f t="array" ref="V1197">INDEX($AF$3:$CM$62,MATCH($S1197,$AE$3:$AE$62,0),MATCH(V$1&amp;$R1197,$AF$1:$CM$1&amp;$AF$2:$CM$2,0))*VLOOKUP($Q1197,$C$17:$M$20,COUNTBLANK($D$15:F$15)+1,FALSE)</f>
        <v>0</v>
      </c>
      <c r="W1197" s="3">
        <f t="array" ref="W1197">INDEX($AF$3:$CM$62,MATCH($S1197,$AE$3:$AE$62,0),MATCH(W$1&amp;$R1197,$AF$1:$CM$1&amp;$AF$2:$CM$2,0))*VLOOKUP($Q1197,$C$17:$M$20,COUNTBLANK($D$15:G$15)+1,FALSE)</f>
        <v>330</v>
      </c>
      <c r="X1197" s="3">
        <f t="array" ref="X1197">INDEX($AF$3:$CM$62,MATCH($S1197,$AE$3:$AE$62,0),MATCH(X$1&amp;$R1197,$AF$1:$CM$1&amp;$AF$2:$CM$2,0))*VLOOKUP($Q1197,$C$17:$M$20,COUNTBLANK($D$15:H$15)+1,FALSE)</f>
        <v>0</v>
      </c>
      <c r="Y1197" s="3">
        <f t="array" ref="Y1197">INDEX($AF$3:$CM$62,MATCH($S1197,$AE$3:$AE$62,0),MATCH(Y$1&amp;$R1197,$AF$1:$CM$1&amp;$AF$2:$CM$2,0))*VLOOKUP($Q1197,$C$17:$M$20,COUNTBLANK($D$15:I$15)+1,FALSE)</f>
        <v>0</v>
      </c>
      <c r="Z1197" s="3">
        <f t="array" ref="Z1197">INDEX($AF$3:$CM$62,MATCH($S1197,$AE$3:$AE$62,0),MATCH(Z$1&amp;$R1197,$AF$1:$CM$1&amp;$AF$2:$CM$2,0))*VLOOKUP($Q1197,$C$17:$M$20,COUNTBLANK($D$15:J$15)+1,FALSE)</f>
        <v>0</v>
      </c>
      <c r="AA1197" s="3">
        <f t="array" ref="AA1197">INDEX($AF$3:$CM$62,MATCH($S1197,$AE$3:$AE$62,0),MATCH(AA$1&amp;$R1197,$AF$1:$CM$1&amp;$AF$2:$CM$2,0))*VLOOKUP($Q1197,$C$17:$M$20,COUNTBLANK($D$15:K$15)+1,FALSE)</f>
        <v>0</v>
      </c>
      <c r="AB1197" s="3">
        <f t="array" ref="AB1197">INDEX($AF$3:$CM$62,MATCH($S1197,$AE$3:$AE$62,0),MATCH(AB$1&amp;$R1197,$AF$1:$CM$1&amp;$AF$2:$CM$2,0))*VLOOKUP($Q1197,$C$17:$M$20,COUNTBLANK($D$15:L$15)+1,FALSE)</f>
        <v>2.2499999999999999E-2</v>
      </c>
      <c r="AC1197" s="3">
        <f t="array" ref="AC1197">INDEX($AF$3:$CM$62,MATCH($S1197,$AE$3:$AE$62,0),MATCH(AC$1&amp;$R1197,$AF$1:$CM$1&amp;$AF$2:$CM$2,0))*VLOOKUP($Q1197,$C$17:$M$20,COUNTBLANK($D$15:M$15)+1,FALSE)</f>
        <v>0.03</v>
      </c>
    </row>
    <row r="1198" spans="17:29" x14ac:dyDescent="0.2">
      <c r="Q1198" t="s">
        <v>422</v>
      </c>
      <c r="R1198">
        <f t="shared" ref="R1198:R1212" si="164">R838</f>
        <v>2</v>
      </c>
      <c r="S1198">
        <f t="shared" si="162"/>
        <v>56</v>
      </c>
      <c r="T1198" s="3">
        <f t="array" ref="T1198">INDEX($AF$3:$CM$62,MATCH($S1198,$AE$3:$AE$62,0),MATCH(T$1&amp;$R1198,$AF$1:$CM$1&amp;$AF$2:$CM$2,0))*VLOOKUP($Q1198,$C$17:$M$20,COUNTBLANK($D$15:D$15)+1,FALSE)</f>
        <v>168</v>
      </c>
      <c r="U1198" s="3">
        <f t="array" ref="U1198">INDEX($AF$3:$CM$62,MATCH($S1198,$AE$3:$AE$62,0),MATCH(U$1&amp;$R1198,$AF$1:$CM$1&amp;$AF$2:$CM$2,0))*VLOOKUP($Q1198,$C$17:$M$20,COUNTBLANK($D$15:E$15)+1,FALSE)</f>
        <v>0</v>
      </c>
      <c r="V1198" s="3">
        <f t="array" ref="V1198">INDEX($AF$3:$CM$62,MATCH($S1198,$AE$3:$AE$62,0),MATCH(V$1&amp;$R1198,$AF$1:$CM$1&amp;$AF$2:$CM$2,0))*VLOOKUP($Q1198,$C$17:$M$20,COUNTBLANK($D$15:F$15)+1,FALSE)</f>
        <v>0</v>
      </c>
      <c r="W1198" s="3">
        <f t="array" ref="W1198">INDEX($AF$3:$CM$62,MATCH($S1198,$AE$3:$AE$62,0),MATCH(W$1&amp;$R1198,$AF$1:$CM$1&amp;$AF$2:$CM$2,0))*VLOOKUP($Q1198,$C$17:$M$20,COUNTBLANK($D$15:G$15)+1,FALSE)</f>
        <v>336</v>
      </c>
      <c r="X1198" s="3">
        <f t="array" ref="X1198">INDEX($AF$3:$CM$62,MATCH($S1198,$AE$3:$AE$62,0),MATCH(X$1&amp;$R1198,$AF$1:$CM$1&amp;$AF$2:$CM$2,0))*VLOOKUP($Q1198,$C$17:$M$20,COUNTBLANK($D$15:H$15)+1,FALSE)</f>
        <v>0</v>
      </c>
      <c r="Y1198" s="3">
        <f t="array" ref="Y1198">INDEX($AF$3:$CM$62,MATCH($S1198,$AE$3:$AE$62,0),MATCH(Y$1&amp;$R1198,$AF$1:$CM$1&amp;$AF$2:$CM$2,0))*VLOOKUP($Q1198,$C$17:$M$20,COUNTBLANK($D$15:I$15)+1,FALSE)</f>
        <v>0</v>
      </c>
      <c r="Z1198" s="3">
        <f t="array" ref="Z1198">INDEX($AF$3:$CM$62,MATCH($S1198,$AE$3:$AE$62,0),MATCH(Z$1&amp;$R1198,$AF$1:$CM$1&amp;$AF$2:$CM$2,0))*VLOOKUP($Q1198,$C$17:$M$20,COUNTBLANK($D$15:J$15)+1,FALSE)</f>
        <v>0</v>
      </c>
      <c r="AA1198" s="3">
        <f t="array" ref="AA1198">INDEX($AF$3:$CM$62,MATCH($S1198,$AE$3:$AE$62,0),MATCH(AA$1&amp;$R1198,$AF$1:$CM$1&amp;$AF$2:$CM$2,0))*VLOOKUP($Q1198,$C$17:$M$20,COUNTBLANK($D$15:K$15)+1,FALSE)</f>
        <v>0</v>
      </c>
      <c r="AB1198" s="3">
        <f t="array" ref="AB1198">INDEX($AF$3:$CM$62,MATCH($S1198,$AE$3:$AE$62,0),MATCH(AB$1&amp;$R1198,$AF$1:$CM$1&amp;$AF$2:$CM$2,0))*VLOOKUP($Q1198,$C$17:$M$20,COUNTBLANK($D$15:L$15)+1,FALSE)</f>
        <v>2.2499999999999999E-2</v>
      </c>
      <c r="AC1198" s="3">
        <f t="array" ref="AC1198">INDEX($AF$3:$CM$62,MATCH($S1198,$AE$3:$AE$62,0),MATCH(AC$1&amp;$R1198,$AF$1:$CM$1&amp;$AF$2:$CM$2,0))*VLOOKUP($Q1198,$C$17:$M$20,COUNTBLANK($D$15:M$15)+1,FALSE)</f>
        <v>0.03</v>
      </c>
    </row>
    <row r="1199" spans="17:29" x14ac:dyDescent="0.2">
      <c r="Q1199" t="s">
        <v>422</v>
      </c>
      <c r="R1199">
        <f t="shared" si="164"/>
        <v>2</v>
      </c>
      <c r="S1199">
        <f t="shared" si="162"/>
        <v>57</v>
      </c>
      <c r="T1199" s="3">
        <f t="array" ref="T1199">INDEX($AF$3:$CM$62,MATCH($S1199,$AE$3:$AE$62,0),MATCH(T$1&amp;$R1199,$AF$1:$CM$1&amp;$AF$2:$CM$2,0))*VLOOKUP($Q1199,$C$17:$M$20,COUNTBLANK($D$15:D$15)+1,FALSE)</f>
        <v>171</v>
      </c>
      <c r="U1199" s="3">
        <f t="array" ref="U1199">INDEX($AF$3:$CM$62,MATCH($S1199,$AE$3:$AE$62,0),MATCH(U$1&amp;$R1199,$AF$1:$CM$1&amp;$AF$2:$CM$2,0))*VLOOKUP($Q1199,$C$17:$M$20,COUNTBLANK($D$15:E$15)+1,FALSE)</f>
        <v>0</v>
      </c>
      <c r="V1199" s="3">
        <f t="array" ref="V1199">INDEX($AF$3:$CM$62,MATCH($S1199,$AE$3:$AE$62,0),MATCH(V$1&amp;$R1199,$AF$1:$CM$1&amp;$AF$2:$CM$2,0))*VLOOKUP($Q1199,$C$17:$M$20,COUNTBLANK($D$15:F$15)+1,FALSE)</f>
        <v>0</v>
      </c>
      <c r="W1199" s="3">
        <f t="array" ref="W1199">INDEX($AF$3:$CM$62,MATCH($S1199,$AE$3:$AE$62,0),MATCH(W$1&amp;$R1199,$AF$1:$CM$1&amp;$AF$2:$CM$2,0))*VLOOKUP($Q1199,$C$17:$M$20,COUNTBLANK($D$15:G$15)+1,FALSE)</f>
        <v>342</v>
      </c>
      <c r="X1199" s="3">
        <f t="array" ref="X1199">INDEX($AF$3:$CM$62,MATCH($S1199,$AE$3:$AE$62,0),MATCH(X$1&amp;$R1199,$AF$1:$CM$1&amp;$AF$2:$CM$2,0))*VLOOKUP($Q1199,$C$17:$M$20,COUNTBLANK($D$15:H$15)+1,FALSE)</f>
        <v>0</v>
      </c>
      <c r="Y1199" s="3">
        <f t="array" ref="Y1199">INDEX($AF$3:$CM$62,MATCH($S1199,$AE$3:$AE$62,0),MATCH(Y$1&amp;$R1199,$AF$1:$CM$1&amp;$AF$2:$CM$2,0))*VLOOKUP($Q1199,$C$17:$M$20,COUNTBLANK($D$15:I$15)+1,FALSE)</f>
        <v>0</v>
      </c>
      <c r="Z1199" s="3">
        <f t="array" ref="Z1199">INDEX($AF$3:$CM$62,MATCH($S1199,$AE$3:$AE$62,0),MATCH(Z$1&amp;$R1199,$AF$1:$CM$1&amp;$AF$2:$CM$2,0))*VLOOKUP($Q1199,$C$17:$M$20,COUNTBLANK($D$15:J$15)+1,FALSE)</f>
        <v>0</v>
      </c>
      <c r="AA1199" s="3">
        <f t="array" ref="AA1199">INDEX($AF$3:$CM$62,MATCH($S1199,$AE$3:$AE$62,0),MATCH(AA$1&amp;$R1199,$AF$1:$CM$1&amp;$AF$2:$CM$2,0))*VLOOKUP($Q1199,$C$17:$M$20,COUNTBLANK($D$15:K$15)+1,FALSE)</f>
        <v>0</v>
      </c>
      <c r="AB1199" s="3">
        <f t="array" ref="AB1199">INDEX($AF$3:$CM$62,MATCH($S1199,$AE$3:$AE$62,0),MATCH(AB$1&amp;$R1199,$AF$1:$CM$1&amp;$AF$2:$CM$2,0))*VLOOKUP($Q1199,$C$17:$M$20,COUNTBLANK($D$15:L$15)+1,FALSE)</f>
        <v>2.2499999999999999E-2</v>
      </c>
      <c r="AC1199" s="3">
        <f t="array" ref="AC1199">INDEX($AF$3:$CM$62,MATCH($S1199,$AE$3:$AE$62,0),MATCH(AC$1&amp;$R1199,$AF$1:$CM$1&amp;$AF$2:$CM$2,0))*VLOOKUP($Q1199,$C$17:$M$20,COUNTBLANK($D$15:M$15)+1,FALSE)</f>
        <v>0.03</v>
      </c>
    </row>
    <row r="1200" spans="17:29" x14ac:dyDescent="0.2">
      <c r="Q1200" t="s">
        <v>422</v>
      </c>
      <c r="R1200">
        <f t="shared" si="164"/>
        <v>2</v>
      </c>
      <c r="S1200">
        <f t="shared" si="162"/>
        <v>58</v>
      </c>
      <c r="T1200" s="3">
        <f t="array" ref="T1200">INDEX($AF$3:$CM$62,MATCH($S1200,$AE$3:$AE$62,0),MATCH(T$1&amp;$R1200,$AF$1:$CM$1&amp;$AF$2:$CM$2,0))*VLOOKUP($Q1200,$C$17:$M$20,COUNTBLANK($D$15:D$15)+1,FALSE)</f>
        <v>174</v>
      </c>
      <c r="U1200" s="3">
        <f t="array" ref="U1200">INDEX($AF$3:$CM$62,MATCH($S1200,$AE$3:$AE$62,0),MATCH(U$1&amp;$R1200,$AF$1:$CM$1&amp;$AF$2:$CM$2,0))*VLOOKUP($Q1200,$C$17:$M$20,COUNTBLANK($D$15:E$15)+1,FALSE)</f>
        <v>0</v>
      </c>
      <c r="V1200" s="3">
        <f t="array" ref="V1200">INDEX($AF$3:$CM$62,MATCH($S1200,$AE$3:$AE$62,0),MATCH(V$1&amp;$R1200,$AF$1:$CM$1&amp;$AF$2:$CM$2,0))*VLOOKUP($Q1200,$C$17:$M$20,COUNTBLANK($D$15:F$15)+1,FALSE)</f>
        <v>0</v>
      </c>
      <c r="W1200" s="3">
        <f t="array" ref="W1200">INDEX($AF$3:$CM$62,MATCH($S1200,$AE$3:$AE$62,0),MATCH(W$1&amp;$R1200,$AF$1:$CM$1&amp;$AF$2:$CM$2,0))*VLOOKUP($Q1200,$C$17:$M$20,COUNTBLANK($D$15:G$15)+1,FALSE)</f>
        <v>348</v>
      </c>
      <c r="X1200" s="3">
        <f t="array" ref="X1200">INDEX($AF$3:$CM$62,MATCH($S1200,$AE$3:$AE$62,0),MATCH(X$1&amp;$R1200,$AF$1:$CM$1&amp;$AF$2:$CM$2,0))*VLOOKUP($Q1200,$C$17:$M$20,COUNTBLANK($D$15:H$15)+1,FALSE)</f>
        <v>0</v>
      </c>
      <c r="Y1200" s="3">
        <f t="array" ref="Y1200">INDEX($AF$3:$CM$62,MATCH($S1200,$AE$3:$AE$62,0),MATCH(Y$1&amp;$R1200,$AF$1:$CM$1&amp;$AF$2:$CM$2,0))*VLOOKUP($Q1200,$C$17:$M$20,COUNTBLANK($D$15:I$15)+1,FALSE)</f>
        <v>0</v>
      </c>
      <c r="Z1200" s="3">
        <f t="array" ref="Z1200">INDEX($AF$3:$CM$62,MATCH($S1200,$AE$3:$AE$62,0),MATCH(Z$1&amp;$R1200,$AF$1:$CM$1&amp;$AF$2:$CM$2,0))*VLOOKUP($Q1200,$C$17:$M$20,COUNTBLANK($D$15:J$15)+1,FALSE)</f>
        <v>0</v>
      </c>
      <c r="AA1200" s="3">
        <f t="array" ref="AA1200">INDEX($AF$3:$CM$62,MATCH($S1200,$AE$3:$AE$62,0),MATCH(AA$1&amp;$R1200,$AF$1:$CM$1&amp;$AF$2:$CM$2,0))*VLOOKUP($Q1200,$C$17:$M$20,COUNTBLANK($D$15:K$15)+1,FALSE)</f>
        <v>0</v>
      </c>
      <c r="AB1200" s="3">
        <f t="array" ref="AB1200">INDEX($AF$3:$CM$62,MATCH($S1200,$AE$3:$AE$62,0),MATCH(AB$1&amp;$R1200,$AF$1:$CM$1&amp;$AF$2:$CM$2,0))*VLOOKUP($Q1200,$C$17:$M$20,COUNTBLANK($D$15:L$15)+1,FALSE)</f>
        <v>2.2499999999999999E-2</v>
      </c>
      <c r="AC1200" s="3">
        <f t="array" ref="AC1200">INDEX($AF$3:$CM$62,MATCH($S1200,$AE$3:$AE$62,0),MATCH(AC$1&amp;$R1200,$AF$1:$CM$1&amp;$AF$2:$CM$2,0))*VLOOKUP($Q1200,$C$17:$M$20,COUNTBLANK($D$15:M$15)+1,FALSE)</f>
        <v>0.03</v>
      </c>
    </row>
    <row r="1201" spans="17:29" x14ac:dyDescent="0.2">
      <c r="Q1201" t="s">
        <v>422</v>
      </c>
      <c r="R1201">
        <f t="shared" si="164"/>
        <v>2</v>
      </c>
      <c r="S1201">
        <f t="shared" si="162"/>
        <v>59</v>
      </c>
      <c r="T1201" s="3">
        <f t="array" ref="T1201">INDEX($AF$3:$CM$62,MATCH($S1201,$AE$3:$AE$62,0),MATCH(T$1&amp;$R1201,$AF$1:$CM$1&amp;$AF$2:$CM$2,0))*VLOOKUP($Q1201,$C$17:$M$20,COUNTBLANK($D$15:D$15)+1,FALSE)</f>
        <v>177</v>
      </c>
      <c r="U1201" s="3">
        <f t="array" ref="U1201">INDEX($AF$3:$CM$62,MATCH($S1201,$AE$3:$AE$62,0),MATCH(U$1&amp;$R1201,$AF$1:$CM$1&amp;$AF$2:$CM$2,0))*VLOOKUP($Q1201,$C$17:$M$20,COUNTBLANK($D$15:E$15)+1,FALSE)</f>
        <v>0</v>
      </c>
      <c r="V1201" s="3">
        <f t="array" ref="V1201">INDEX($AF$3:$CM$62,MATCH($S1201,$AE$3:$AE$62,0),MATCH(V$1&amp;$R1201,$AF$1:$CM$1&amp;$AF$2:$CM$2,0))*VLOOKUP($Q1201,$C$17:$M$20,COUNTBLANK($D$15:F$15)+1,FALSE)</f>
        <v>0</v>
      </c>
      <c r="W1201" s="3">
        <f t="array" ref="W1201">INDEX($AF$3:$CM$62,MATCH($S1201,$AE$3:$AE$62,0),MATCH(W$1&amp;$R1201,$AF$1:$CM$1&amp;$AF$2:$CM$2,0))*VLOOKUP($Q1201,$C$17:$M$20,COUNTBLANK($D$15:G$15)+1,FALSE)</f>
        <v>354</v>
      </c>
      <c r="X1201" s="3">
        <f t="array" ref="X1201">INDEX($AF$3:$CM$62,MATCH($S1201,$AE$3:$AE$62,0),MATCH(X$1&amp;$R1201,$AF$1:$CM$1&amp;$AF$2:$CM$2,0))*VLOOKUP($Q1201,$C$17:$M$20,COUNTBLANK($D$15:H$15)+1,FALSE)</f>
        <v>0</v>
      </c>
      <c r="Y1201" s="3">
        <f t="array" ref="Y1201">INDEX($AF$3:$CM$62,MATCH($S1201,$AE$3:$AE$62,0),MATCH(Y$1&amp;$R1201,$AF$1:$CM$1&amp;$AF$2:$CM$2,0))*VLOOKUP($Q1201,$C$17:$M$20,COUNTBLANK($D$15:I$15)+1,FALSE)</f>
        <v>0</v>
      </c>
      <c r="Z1201" s="3">
        <f t="array" ref="Z1201">INDEX($AF$3:$CM$62,MATCH($S1201,$AE$3:$AE$62,0),MATCH(Z$1&amp;$R1201,$AF$1:$CM$1&amp;$AF$2:$CM$2,0))*VLOOKUP($Q1201,$C$17:$M$20,COUNTBLANK($D$15:J$15)+1,FALSE)</f>
        <v>0</v>
      </c>
      <c r="AA1201" s="3">
        <f t="array" ref="AA1201">INDEX($AF$3:$CM$62,MATCH($S1201,$AE$3:$AE$62,0),MATCH(AA$1&amp;$R1201,$AF$1:$CM$1&amp;$AF$2:$CM$2,0))*VLOOKUP($Q1201,$C$17:$M$20,COUNTBLANK($D$15:K$15)+1,FALSE)</f>
        <v>0</v>
      </c>
      <c r="AB1201" s="3">
        <f t="array" ref="AB1201">INDEX($AF$3:$CM$62,MATCH($S1201,$AE$3:$AE$62,0),MATCH(AB$1&amp;$R1201,$AF$1:$CM$1&amp;$AF$2:$CM$2,0))*VLOOKUP($Q1201,$C$17:$M$20,COUNTBLANK($D$15:L$15)+1,FALSE)</f>
        <v>2.2499999999999999E-2</v>
      </c>
      <c r="AC1201" s="3">
        <f t="array" ref="AC1201">INDEX($AF$3:$CM$62,MATCH($S1201,$AE$3:$AE$62,0),MATCH(AC$1&amp;$R1201,$AF$1:$CM$1&amp;$AF$2:$CM$2,0))*VLOOKUP($Q1201,$C$17:$M$20,COUNTBLANK($D$15:M$15)+1,FALSE)</f>
        <v>0.03</v>
      </c>
    </row>
    <row r="1202" spans="17:29" x14ac:dyDescent="0.2">
      <c r="Q1202" t="s">
        <v>422</v>
      </c>
      <c r="R1202">
        <f t="shared" si="164"/>
        <v>2</v>
      </c>
      <c r="S1202">
        <f t="shared" si="162"/>
        <v>60</v>
      </c>
      <c r="T1202" s="3">
        <f t="array" ref="T1202">INDEX($AF$3:$CM$62,MATCH($S1202,$AE$3:$AE$62,0),MATCH(T$1&amp;$R1202,$AF$1:$CM$1&amp;$AF$2:$CM$2,0))*VLOOKUP($Q1202,$C$17:$M$20,COUNTBLANK($D$15:D$15)+1,FALSE)</f>
        <v>180</v>
      </c>
      <c r="U1202" s="3">
        <f t="array" ref="U1202">INDEX($AF$3:$CM$62,MATCH($S1202,$AE$3:$AE$62,0),MATCH(U$1&amp;$R1202,$AF$1:$CM$1&amp;$AF$2:$CM$2,0))*VLOOKUP($Q1202,$C$17:$M$20,COUNTBLANK($D$15:E$15)+1,FALSE)</f>
        <v>0</v>
      </c>
      <c r="V1202" s="3">
        <f t="array" ref="V1202">INDEX($AF$3:$CM$62,MATCH($S1202,$AE$3:$AE$62,0),MATCH(V$1&amp;$R1202,$AF$1:$CM$1&amp;$AF$2:$CM$2,0))*VLOOKUP($Q1202,$C$17:$M$20,COUNTBLANK($D$15:F$15)+1,FALSE)</f>
        <v>0</v>
      </c>
      <c r="W1202" s="3">
        <f t="array" ref="W1202">INDEX($AF$3:$CM$62,MATCH($S1202,$AE$3:$AE$62,0),MATCH(W$1&amp;$R1202,$AF$1:$CM$1&amp;$AF$2:$CM$2,0))*VLOOKUP($Q1202,$C$17:$M$20,COUNTBLANK($D$15:G$15)+1,FALSE)</f>
        <v>360</v>
      </c>
      <c r="X1202" s="3">
        <f t="array" ref="X1202">INDEX($AF$3:$CM$62,MATCH($S1202,$AE$3:$AE$62,0),MATCH(X$1&amp;$R1202,$AF$1:$CM$1&amp;$AF$2:$CM$2,0))*VLOOKUP($Q1202,$C$17:$M$20,COUNTBLANK($D$15:H$15)+1,FALSE)</f>
        <v>0</v>
      </c>
      <c r="Y1202" s="3">
        <f t="array" ref="Y1202">INDEX($AF$3:$CM$62,MATCH($S1202,$AE$3:$AE$62,0),MATCH(Y$1&amp;$R1202,$AF$1:$CM$1&amp;$AF$2:$CM$2,0))*VLOOKUP($Q1202,$C$17:$M$20,COUNTBLANK($D$15:I$15)+1,FALSE)</f>
        <v>0</v>
      </c>
      <c r="Z1202" s="3">
        <f t="array" ref="Z1202">INDEX($AF$3:$CM$62,MATCH($S1202,$AE$3:$AE$62,0),MATCH(Z$1&amp;$R1202,$AF$1:$CM$1&amp;$AF$2:$CM$2,0))*VLOOKUP($Q1202,$C$17:$M$20,COUNTBLANK($D$15:J$15)+1,FALSE)</f>
        <v>0</v>
      </c>
      <c r="AA1202" s="3">
        <f t="array" ref="AA1202">INDEX($AF$3:$CM$62,MATCH($S1202,$AE$3:$AE$62,0),MATCH(AA$1&amp;$R1202,$AF$1:$CM$1&amp;$AF$2:$CM$2,0))*VLOOKUP($Q1202,$C$17:$M$20,COUNTBLANK($D$15:K$15)+1,FALSE)</f>
        <v>0</v>
      </c>
      <c r="AB1202" s="3">
        <f t="array" ref="AB1202">INDEX($AF$3:$CM$62,MATCH($S1202,$AE$3:$AE$62,0),MATCH(AB$1&amp;$R1202,$AF$1:$CM$1&amp;$AF$2:$CM$2,0))*VLOOKUP($Q1202,$C$17:$M$20,COUNTBLANK($D$15:L$15)+1,FALSE)</f>
        <v>2.2499999999999999E-2</v>
      </c>
      <c r="AC1202" s="3">
        <f t="array" ref="AC1202">INDEX($AF$3:$CM$62,MATCH($S1202,$AE$3:$AE$62,0),MATCH(AC$1&amp;$R1202,$AF$1:$CM$1&amp;$AF$2:$CM$2,0))*VLOOKUP($Q1202,$C$17:$M$20,COUNTBLANK($D$15:M$15)+1,FALSE)</f>
        <v>4.4999999999999998E-2</v>
      </c>
    </row>
    <row r="1203" spans="17:29" x14ac:dyDescent="0.2">
      <c r="Q1203" t="s">
        <v>422</v>
      </c>
      <c r="R1203">
        <f t="shared" si="164"/>
        <v>3</v>
      </c>
      <c r="S1203">
        <f t="shared" si="162"/>
        <v>1</v>
      </c>
      <c r="T1203" s="3">
        <f t="array" ref="T1203">INDEX($AF$3:$CM$62,MATCH($S1203,$AE$3:$AE$62,0),MATCH(T$1&amp;$R1203,$AF$1:$CM$1&amp;$AF$2:$CM$2,0))*VLOOKUP($Q1203,$C$17:$M$20,COUNTBLANK($D$15:D$15)+1,FALSE)</f>
        <v>4</v>
      </c>
      <c r="U1203" s="3">
        <f t="array" ref="U1203">INDEX($AF$3:$CM$62,MATCH($S1203,$AE$3:$AE$62,0),MATCH(U$1&amp;$R1203,$AF$1:$CM$1&amp;$AF$2:$CM$2,0))*VLOOKUP($Q1203,$C$17:$M$20,COUNTBLANK($D$15:E$15)+1,FALSE)</f>
        <v>0</v>
      </c>
      <c r="V1203" s="3">
        <f t="array" ref="V1203">INDEX($AF$3:$CM$62,MATCH($S1203,$AE$3:$AE$62,0),MATCH(V$1&amp;$R1203,$AF$1:$CM$1&amp;$AF$2:$CM$2,0))*VLOOKUP($Q1203,$C$17:$M$20,COUNTBLANK($D$15:F$15)+1,FALSE)</f>
        <v>0</v>
      </c>
      <c r="W1203" s="3">
        <f t="array" ref="W1203">INDEX($AF$3:$CM$62,MATCH($S1203,$AE$3:$AE$62,0),MATCH(W$1&amp;$R1203,$AF$1:$CM$1&amp;$AF$2:$CM$2,0))*VLOOKUP($Q1203,$C$17:$M$20,COUNTBLANK($D$15:G$15)+1,FALSE)</f>
        <v>8</v>
      </c>
      <c r="X1203" s="3">
        <f t="array" ref="X1203">INDEX($AF$3:$CM$62,MATCH($S1203,$AE$3:$AE$62,0),MATCH(X$1&amp;$R1203,$AF$1:$CM$1&amp;$AF$2:$CM$2,0))*VLOOKUP($Q1203,$C$17:$M$20,COUNTBLANK($D$15:H$15)+1,FALSE)</f>
        <v>0</v>
      </c>
      <c r="Y1203" s="3">
        <f t="array" ref="Y1203">INDEX($AF$3:$CM$62,MATCH($S1203,$AE$3:$AE$62,0),MATCH(Y$1&amp;$R1203,$AF$1:$CM$1&amp;$AF$2:$CM$2,0))*VLOOKUP($Q1203,$C$17:$M$20,COUNTBLANK($D$15:I$15)+1,FALSE)</f>
        <v>0</v>
      </c>
      <c r="Z1203" s="3">
        <f t="array" ref="Z1203">INDEX($AF$3:$CM$62,MATCH($S1203,$AE$3:$AE$62,0),MATCH(Z$1&amp;$R1203,$AF$1:$CM$1&amp;$AF$2:$CM$2,0))*VLOOKUP($Q1203,$C$17:$M$20,COUNTBLANK($D$15:J$15)+1,FALSE)</f>
        <v>0</v>
      </c>
      <c r="AA1203" s="3">
        <f t="array" ref="AA1203">INDEX($AF$3:$CM$62,MATCH($S1203,$AE$3:$AE$62,0),MATCH(AA$1&amp;$R1203,$AF$1:$CM$1&amp;$AF$2:$CM$2,0))*VLOOKUP($Q1203,$C$17:$M$20,COUNTBLANK($D$15:K$15)+1,FALSE)</f>
        <v>0</v>
      </c>
      <c r="AB1203" s="3">
        <f t="array" ref="AB1203">INDEX($AF$3:$CM$62,MATCH($S1203,$AE$3:$AE$62,0),MATCH(AB$1&amp;$R1203,$AF$1:$CM$1&amp;$AF$2:$CM$2,0))*VLOOKUP($Q1203,$C$17:$M$20,COUNTBLANK($D$15:L$15)+1,FALSE)</f>
        <v>0</v>
      </c>
      <c r="AC1203" s="3">
        <f t="array" ref="AC1203">INDEX($AF$3:$CM$62,MATCH($S1203,$AE$3:$AE$62,0),MATCH(AC$1&amp;$R1203,$AF$1:$CM$1&amp;$AF$2:$CM$2,0))*VLOOKUP($Q1203,$C$17:$M$20,COUNTBLANK($D$15:M$15)+1,FALSE)</f>
        <v>0</v>
      </c>
    </row>
    <row r="1204" spans="17:29" x14ac:dyDescent="0.2">
      <c r="Q1204" t="s">
        <v>422</v>
      </c>
      <c r="R1204">
        <f t="shared" si="164"/>
        <v>3</v>
      </c>
      <c r="S1204">
        <f t="shared" si="162"/>
        <v>2</v>
      </c>
      <c r="T1204" s="3">
        <f t="array" ref="T1204">INDEX($AF$3:$CM$62,MATCH($S1204,$AE$3:$AE$62,0),MATCH(T$1&amp;$R1204,$AF$1:$CM$1&amp;$AF$2:$CM$2,0))*VLOOKUP($Q1204,$C$17:$M$20,COUNTBLANK($D$15:D$15)+1,FALSE)</f>
        <v>8</v>
      </c>
      <c r="U1204" s="3">
        <f t="array" ref="U1204">INDEX($AF$3:$CM$62,MATCH($S1204,$AE$3:$AE$62,0),MATCH(U$1&amp;$R1204,$AF$1:$CM$1&amp;$AF$2:$CM$2,0))*VLOOKUP($Q1204,$C$17:$M$20,COUNTBLANK($D$15:E$15)+1,FALSE)</f>
        <v>0</v>
      </c>
      <c r="V1204" s="3">
        <f t="array" ref="V1204">INDEX($AF$3:$CM$62,MATCH($S1204,$AE$3:$AE$62,0),MATCH(V$1&amp;$R1204,$AF$1:$CM$1&amp;$AF$2:$CM$2,0))*VLOOKUP($Q1204,$C$17:$M$20,COUNTBLANK($D$15:F$15)+1,FALSE)</f>
        <v>0</v>
      </c>
      <c r="W1204" s="3">
        <f t="array" ref="W1204">INDEX($AF$3:$CM$62,MATCH($S1204,$AE$3:$AE$62,0),MATCH(W$1&amp;$R1204,$AF$1:$CM$1&amp;$AF$2:$CM$2,0))*VLOOKUP($Q1204,$C$17:$M$20,COUNTBLANK($D$15:G$15)+1,FALSE)</f>
        <v>16</v>
      </c>
      <c r="X1204" s="3">
        <f t="array" ref="X1204">INDEX($AF$3:$CM$62,MATCH($S1204,$AE$3:$AE$62,0),MATCH(X$1&amp;$R1204,$AF$1:$CM$1&amp;$AF$2:$CM$2,0))*VLOOKUP($Q1204,$C$17:$M$20,COUNTBLANK($D$15:H$15)+1,FALSE)</f>
        <v>0</v>
      </c>
      <c r="Y1204" s="3">
        <f t="array" ref="Y1204">INDEX($AF$3:$CM$62,MATCH($S1204,$AE$3:$AE$62,0),MATCH(Y$1&amp;$R1204,$AF$1:$CM$1&amp;$AF$2:$CM$2,0))*VLOOKUP($Q1204,$C$17:$M$20,COUNTBLANK($D$15:I$15)+1,FALSE)</f>
        <v>0</v>
      </c>
      <c r="Z1204" s="3">
        <f t="array" ref="Z1204">INDEX($AF$3:$CM$62,MATCH($S1204,$AE$3:$AE$62,0),MATCH(Z$1&amp;$R1204,$AF$1:$CM$1&amp;$AF$2:$CM$2,0))*VLOOKUP($Q1204,$C$17:$M$20,COUNTBLANK($D$15:J$15)+1,FALSE)</f>
        <v>0</v>
      </c>
      <c r="AA1204" s="3">
        <f t="array" ref="AA1204">INDEX($AF$3:$CM$62,MATCH($S1204,$AE$3:$AE$62,0),MATCH(AA$1&amp;$R1204,$AF$1:$CM$1&amp;$AF$2:$CM$2,0))*VLOOKUP($Q1204,$C$17:$M$20,COUNTBLANK($D$15:K$15)+1,FALSE)</f>
        <v>0</v>
      </c>
      <c r="AB1204" s="3">
        <f t="array" ref="AB1204">INDEX($AF$3:$CM$62,MATCH($S1204,$AE$3:$AE$62,0),MATCH(AB$1&amp;$R1204,$AF$1:$CM$1&amp;$AF$2:$CM$2,0))*VLOOKUP($Q1204,$C$17:$M$20,COUNTBLANK($D$15:L$15)+1,FALSE)</f>
        <v>0</v>
      </c>
      <c r="AC1204" s="3">
        <f t="array" ref="AC1204">INDEX($AF$3:$CM$62,MATCH($S1204,$AE$3:$AE$62,0),MATCH(AC$1&amp;$R1204,$AF$1:$CM$1&amp;$AF$2:$CM$2,0))*VLOOKUP($Q1204,$C$17:$M$20,COUNTBLANK($D$15:M$15)+1,FALSE)</f>
        <v>0</v>
      </c>
    </row>
    <row r="1205" spans="17:29" x14ac:dyDescent="0.2">
      <c r="Q1205" t="s">
        <v>422</v>
      </c>
      <c r="R1205">
        <f t="shared" si="164"/>
        <v>3</v>
      </c>
      <c r="S1205">
        <f t="shared" si="162"/>
        <v>3</v>
      </c>
      <c r="T1205" s="3">
        <f t="array" ref="T1205">INDEX($AF$3:$CM$62,MATCH($S1205,$AE$3:$AE$62,0),MATCH(T$1&amp;$R1205,$AF$1:$CM$1&amp;$AF$2:$CM$2,0))*VLOOKUP($Q1205,$C$17:$M$20,COUNTBLANK($D$15:D$15)+1,FALSE)</f>
        <v>12</v>
      </c>
      <c r="U1205" s="3">
        <f t="array" ref="U1205">INDEX($AF$3:$CM$62,MATCH($S1205,$AE$3:$AE$62,0),MATCH(U$1&amp;$R1205,$AF$1:$CM$1&amp;$AF$2:$CM$2,0))*VLOOKUP($Q1205,$C$17:$M$20,COUNTBLANK($D$15:E$15)+1,FALSE)</f>
        <v>0</v>
      </c>
      <c r="V1205" s="3">
        <f t="array" ref="V1205">INDEX($AF$3:$CM$62,MATCH($S1205,$AE$3:$AE$62,0),MATCH(V$1&amp;$R1205,$AF$1:$CM$1&amp;$AF$2:$CM$2,0))*VLOOKUP($Q1205,$C$17:$M$20,COUNTBLANK($D$15:F$15)+1,FALSE)</f>
        <v>0</v>
      </c>
      <c r="W1205" s="3">
        <f t="array" ref="W1205">INDEX($AF$3:$CM$62,MATCH($S1205,$AE$3:$AE$62,0),MATCH(W$1&amp;$R1205,$AF$1:$CM$1&amp;$AF$2:$CM$2,0))*VLOOKUP($Q1205,$C$17:$M$20,COUNTBLANK($D$15:G$15)+1,FALSE)</f>
        <v>24</v>
      </c>
      <c r="X1205" s="3">
        <f t="array" ref="X1205">INDEX($AF$3:$CM$62,MATCH($S1205,$AE$3:$AE$62,0),MATCH(X$1&amp;$R1205,$AF$1:$CM$1&amp;$AF$2:$CM$2,0))*VLOOKUP($Q1205,$C$17:$M$20,COUNTBLANK($D$15:H$15)+1,FALSE)</f>
        <v>0</v>
      </c>
      <c r="Y1205" s="3">
        <f t="array" ref="Y1205">INDEX($AF$3:$CM$62,MATCH($S1205,$AE$3:$AE$62,0),MATCH(Y$1&amp;$R1205,$AF$1:$CM$1&amp;$AF$2:$CM$2,0))*VLOOKUP($Q1205,$C$17:$M$20,COUNTBLANK($D$15:I$15)+1,FALSE)</f>
        <v>0</v>
      </c>
      <c r="Z1205" s="3">
        <f t="array" ref="Z1205">INDEX($AF$3:$CM$62,MATCH($S1205,$AE$3:$AE$62,0),MATCH(Z$1&amp;$R1205,$AF$1:$CM$1&amp;$AF$2:$CM$2,0))*VLOOKUP($Q1205,$C$17:$M$20,COUNTBLANK($D$15:J$15)+1,FALSE)</f>
        <v>0</v>
      </c>
      <c r="AA1205" s="3">
        <f t="array" ref="AA1205">INDEX($AF$3:$CM$62,MATCH($S1205,$AE$3:$AE$62,0),MATCH(AA$1&amp;$R1205,$AF$1:$CM$1&amp;$AF$2:$CM$2,0))*VLOOKUP($Q1205,$C$17:$M$20,COUNTBLANK($D$15:K$15)+1,FALSE)</f>
        <v>0</v>
      </c>
      <c r="AB1205" s="3">
        <f t="array" ref="AB1205">INDEX($AF$3:$CM$62,MATCH($S1205,$AE$3:$AE$62,0),MATCH(AB$1&amp;$R1205,$AF$1:$CM$1&amp;$AF$2:$CM$2,0))*VLOOKUP($Q1205,$C$17:$M$20,COUNTBLANK($D$15:L$15)+1,FALSE)</f>
        <v>0</v>
      </c>
      <c r="AC1205" s="3">
        <f t="array" ref="AC1205">INDEX($AF$3:$CM$62,MATCH($S1205,$AE$3:$AE$62,0),MATCH(AC$1&amp;$R1205,$AF$1:$CM$1&amp;$AF$2:$CM$2,0))*VLOOKUP($Q1205,$C$17:$M$20,COUNTBLANK($D$15:M$15)+1,FALSE)</f>
        <v>0</v>
      </c>
    </row>
    <row r="1206" spans="17:29" x14ac:dyDescent="0.2">
      <c r="Q1206" t="s">
        <v>422</v>
      </c>
      <c r="R1206">
        <f t="shared" si="164"/>
        <v>3</v>
      </c>
      <c r="S1206">
        <f t="shared" si="162"/>
        <v>4</v>
      </c>
      <c r="T1206" s="3">
        <f t="array" ref="T1206">INDEX($AF$3:$CM$62,MATCH($S1206,$AE$3:$AE$62,0),MATCH(T$1&amp;$R1206,$AF$1:$CM$1&amp;$AF$2:$CM$2,0))*VLOOKUP($Q1206,$C$17:$M$20,COUNTBLANK($D$15:D$15)+1,FALSE)</f>
        <v>16</v>
      </c>
      <c r="U1206" s="3">
        <f t="array" ref="U1206">INDEX($AF$3:$CM$62,MATCH($S1206,$AE$3:$AE$62,0),MATCH(U$1&amp;$R1206,$AF$1:$CM$1&amp;$AF$2:$CM$2,0))*VLOOKUP($Q1206,$C$17:$M$20,COUNTBLANK($D$15:E$15)+1,FALSE)</f>
        <v>0</v>
      </c>
      <c r="V1206" s="3">
        <f t="array" ref="V1206">INDEX($AF$3:$CM$62,MATCH($S1206,$AE$3:$AE$62,0),MATCH(V$1&amp;$R1206,$AF$1:$CM$1&amp;$AF$2:$CM$2,0))*VLOOKUP($Q1206,$C$17:$M$20,COUNTBLANK($D$15:F$15)+1,FALSE)</f>
        <v>0</v>
      </c>
      <c r="W1206" s="3">
        <f t="array" ref="W1206">INDEX($AF$3:$CM$62,MATCH($S1206,$AE$3:$AE$62,0),MATCH(W$1&amp;$R1206,$AF$1:$CM$1&amp;$AF$2:$CM$2,0))*VLOOKUP($Q1206,$C$17:$M$20,COUNTBLANK($D$15:G$15)+1,FALSE)</f>
        <v>32</v>
      </c>
      <c r="X1206" s="3">
        <f t="array" ref="X1206">INDEX($AF$3:$CM$62,MATCH($S1206,$AE$3:$AE$62,0),MATCH(X$1&amp;$R1206,$AF$1:$CM$1&amp;$AF$2:$CM$2,0))*VLOOKUP($Q1206,$C$17:$M$20,COUNTBLANK($D$15:H$15)+1,FALSE)</f>
        <v>0</v>
      </c>
      <c r="Y1206" s="3">
        <f t="array" ref="Y1206">INDEX($AF$3:$CM$62,MATCH($S1206,$AE$3:$AE$62,0),MATCH(Y$1&amp;$R1206,$AF$1:$CM$1&amp;$AF$2:$CM$2,0))*VLOOKUP($Q1206,$C$17:$M$20,COUNTBLANK($D$15:I$15)+1,FALSE)</f>
        <v>0</v>
      </c>
      <c r="Z1206" s="3">
        <f t="array" ref="Z1206">INDEX($AF$3:$CM$62,MATCH($S1206,$AE$3:$AE$62,0),MATCH(Z$1&amp;$R1206,$AF$1:$CM$1&amp;$AF$2:$CM$2,0))*VLOOKUP($Q1206,$C$17:$M$20,COUNTBLANK($D$15:J$15)+1,FALSE)</f>
        <v>0</v>
      </c>
      <c r="AA1206" s="3">
        <f t="array" ref="AA1206">INDEX($AF$3:$CM$62,MATCH($S1206,$AE$3:$AE$62,0),MATCH(AA$1&amp;$R1206,$AF$1:$CM$1&amp;$AF$2:$CM$2,0))*VLOOKUP($Q1206,$C$17:$M$20,COUNTBLANK($D$15:K$15)+1,FALSE)</f>
        <v>0</v>
      </c>
      <c r="AB1206" s="3">
        <f t="array" ref="AB1206">INDEX($AF$3:$CM$62,MATCH($S1206,$AE$3:$AE$62,0),MATCH(AB$1&amp;$R1206,$AF$1:$CM$1&amp;$AF$2:$CM$2,0))*VLOOKUP($Q1206,$C$17:$M$20,COUNTBLANK($D$15:L$15)+1,FALSE)</f>
        <v>0</v>
      </c>
      <c r="AC1206" s="3">
        <f t="array" ref="AC1206">INDEX($AF$3:$CM$62,MATCH($S1206,$AE$3:$AE$62,0),MATCH(AC$1&amp;$R1206,$AF$1:$CM$1&amp;$AF$2:$CM$2,0))*VLOOKUP($Q1206,$C$17:$M$20,COUNTBLANK($D$15:M$15)+1,FALSE)</f>
        <v>0</v>
      </c>
    </row>
    <row r="1207" spans="17:29" x14ac:dyDescent="0.2">
      <c r="Q1207" t="s">
        <v>422</v>
      </c>
      <c r="R1207">
        <f t="shared" si="164"/>
        <v>3</v>
      </c>
      <c r="S1207">
        <f t="shared" si="162"/>
        <v>5</v>
      </c>
      <c r="T1207" s="3">
        <f t="array" ref="T1207">INDEX($AF$3:$CM$62,MATCH($S1207,$AE$3:$AE$62,0),MATCH(T$1&amp;$R1207,$AF$1:$CM$1&amp;$AF$2:$CM$2,0))*VLOOKUP($Q1207,$C$17:$M$20,COUNTBLANK($D$15:D$15)+1,FALSE)</f>
        <v>20</v>
      </c>
      <c r="U1207" s="3">
        <f t="array" ref="U1207">INDEX($AF$3:$CM$62,MATCH($S1207,$AE$3:$AE$62,0),MATCH(U$1&amp;$R1207,$AF$1:$CM$1&amp;$AF$2:$CM$2,0))*VLOOKUP($Q1207,$C$17:$M$20,COUNTBLANK($D$15:E$15)+1,FALSE)</f>
        <v>0</v>
      </c>
      <c r="V1207" s="3">
        <f t="array" ref="V1207">INDEX($AF$3:$CM$62,MATCH($S1207,$AE$3:$AE$62,0),MATCH(V$1&amp;$R1207,$AF$1:$CM$1&amp;$AF$2:$CM$2,0))*VLOOKUP($Q1207,$C$17:$M$20,COUNTBLANK($D$15:F$15)+1,FALSE)</f>
        <v>0</v>
      </c>
      <c r="W1207" s="3">
        <f t="array" ref="W1207">INDEX($AF$3:$CM$62,MATCH($S1207,$AE$3:$AE$62,0),MATCH(W$1&amp;$R1207,$AF$1:$CM$1&amp;$AF$2:$CM$2,0))*VLOOKUP($Q1207,$C$17:$M$20,COUNTBLANK($D$15:G$15)+1,FALSE)</f>
        <v>40</v>
      </c>
      <c r="X1207" s="3">
        <f t="array" ref="X1207">INDEX($AF$3:$CM$62,MATCH($S1207,$AE$3:$AE$62,0),MATCH(X$1&amp;$R1207,$AF$1:$CM$1&amp;$AF$2:$CM$2,0))*VLOOKUP($Q1207,$C$17:$M$20,COUNTBLANK($D$15:H$15)+1,FALSE)</f>
        <v>0</v>
      </c>
      <c r="Y1207" s="3">
        <f t="array" ref="Y1207">INDEX($AF$3:$CM$62,MATCH($S1207,$AE$3:$AE$62,0),MATCH(Y$1&amp;$R1207,$AF$1:$CM$1&amp;$AF$2:$CM$2,0))*VLOOKUP($Q1207,$C$17:$M$20,COUNTBLANK($D$15:I$15)+1,FALSE)</f>
        <v>0</v>
      </c>
      <c r="Z1207" s="3">
        <f t="array" ref="Z1207">INDEX($AF$3:$CM$62,MATCH($S1207,$AE$3:$AE$62,0),MATCH(Z$1&amp;$R1207,$AF$1:$CM$1&amp;$AF$2:$CM$2,0))*VLOOKUP($Q1207,$C$17:$M$20,COUNTBLANK($D$15:J$15)+1,FALSE)</f>
        <v>0</v>
      </c>
      <c r="AA1207" s="3">
        <f t="array" ref="AA1207">INDEX($AF$3:$CM$62,MATCH($S1207,$AE$3:$AE$62,0),MATCH(AA$1&amp;$R1207,$AF$1:$CM$1&amp;$AF$2:$CM$2,0))*VLOOKUP($Q1207,$C$17:$M$20,COUNTBLANK($D$15:K$15)+1,FALSE)</f>
        <v>0</v>
      </c>
      <c r="AB1207" s="3">
        <f t="array" ref="AB1207">INDEX($AF$3:$CM$62,MATCH($S1207,$AE$3:$AE$62,0),MATCH(AB$1&amp;$R1207,$AF$1:$CM$1&amp;$AF$2:$CM$2,0))*VLOOKUP($Q1207,$C$17:$M$20,COUNTBLANK($D$15:L$15)+1,FALSE)</f>
        <v>0</v>
      </c>
      <c r="AC1207" s="3">
        <f t="array" ref="AC1207">INDEX($AF$3:$CM$62,MATCH($S1207,$AE$3:$AE$62,0),MATCH(AC$1&amp;$R1207,$AF$1:$CM$1&amp;$AF$2:$CM$2,0))*VLOOKUP($Q1207,$C$17:$M$20,COUNTBLANK($D$15:M$15)+1,FALSE)</f>
        <v>0</v>
      </c>
    </row>
    <row r="1208" spans="17:29" x14ac:dyDescent="0.2">
      <c r="Q1208" t="s">
        <v>422</v>
      </c>
      <c r="R1208">
        <f t="shared" si="164"/>
        <v>3</v>
      </c>
      <c r="S1208">
        <f t="shared" si="162"/>
        <v>6</v>
      </c>
      <c r="T1208" s="3">
        <f t="array" ref="T1208">INDEX($AF$3:$CM$62,MATCH($S1208,$AE$3:$AE$62,0),MATCH(T$1&amp;$R1208,$AF$1:$CM$1&amp;$AF$2:$CM$2,0))*VLOOKUP($Q1208,$C$17:$M$20,COUNTBLANK($D$15:D$15)+1,FALSE)</f>
        <v>24</v>
      </c>
      <c r="U1208" s="3">
        <f t="array" ref="U1208">INDEX($AF$3:$CM$62,MATCH($S1208,$AE$3:$AE$62,0),MATCH(U$1&amp;$R1208,$AF$1:$CM$1&amp;$AF$2:$CM$2,0))*VLOOKUP($Q1208,$C$17:$M$20,COUNTBLANK($D$15:E$15)+1,FALSE)</f>
        <v>0</v>
      </c>
      <c r="V1208" s="3">
        <f t="array" ref="V1208">INDEX($AF$3:$CM$62,MATCH($S1208,$AE$3:$AE$62,0),MATCH(V$1&amp;$R1208,$AF$1:$CM$1&amp;$AF$2:$CM$2,0))*VLOOKUP($Q1208,$C$17:$M$20,COUNTBLANK($D$15:F$15)+1,FALSE)</f>
        <v>0</v>
      </c>
      <c r="W1208" s="3">
        <f t="array" ref="W1208">INDEX($AF$3:$CM$62,MATCH($S1208,$AE$3:$AE$62,0),MATCH(W$1&amp;$R1208,$AF$1:$CM$1&amp;$AF$2:$CM$2,0))*VLOOKUP($Q1208,$C$17:$M$20,COUNTBLANK($D$15:G$15)+1,FALSE)</f>
        <v>48</v>
      </c>
      <c r="X1208" s="3">
        <f t="array" ref="X1208">INDEX($AF$3:$CM$62,MATCH($S1208,$AE$3:$AE$62,0),MATCH(X$1&amp;$R1208,$AF$1:$CM$1&amp;$AF$2:$CM$2,0))*VLOOKUP($Q1208,$C$17:$M$20,COUNTBLANK($D$15:H$15)+1,FALSE)</f>
        <v>0</v>
      </c>
      <c r="Y1208" s="3">
        <f t="array" ref="Y1208">INDEX($AF$3:$CM$62,MATCH($S1208,$AE$3:$AE$62,0),MATCH(Y$1&amp;$R1208,$AF$1:$CM$1&amp;$AF$2:$CM$2,0))*VLOOKUP($Q1208,$C$17:$M$20,COUNTBLANK($D$15:I$15)+1,FALSE)</f>
        <v>0</v>
      </c>
      <c r="Z1208" s="3">
        <f t="array" ref="Z1208">INDEX($AF$3:$CM$62,MATCH($S1208,$AE$3:$AE$62,0),MATCH(Z$1&amp;$R1208,$AF$1:$CM$1&amp;$AF$2:$CM$2,0))*VLOOKUP($Q1208,$C$17:$M$20,COUNTBLANK($D$15:J$15)+1,FALSE)</f>
        <v>0</v>
      </c>
      <c r="AA1208" s="3">
        <f t="array" ref="AA1208">INDEX($AF$3:$CM$62,MATCH($S1208,$AE$3:$AE$62,0),MATCH(AA$1&amp;$R1208,$AF$1:$CM$1&amp;$AF$2:$CM$2,0))*VLOOKUP($Q1208,$C$17:$M$20,COUNTBLANK($D$15:K$15)+1,FALSE)</f>
        <v>0</v>
      </c>
      <c r="AB1208" s="3">
        <f t="array" ref="AB1208">INDEX($AF$3:$CM$62,MATCH($S1208,$AE$3:$AE$62,0),MATCH(AB$1&amp;$R1208,$AF$1:$CM$1&amp;$AF$2:$CM$2,0))*VLOOKUP($Q1208,$C$17:$M$20,COUNTBLANK($D$15:L$15)+1,FALSE)</f>
        <v>0</v>
      </c>
      <c r="AC1208" s="3">
        <f t="array" ref="AC1208">INDEX($AF$3:$CM$62,MATCH($S1208,$AE$3:$AE$62,0),MATCH(AC$1&amp;$R1208,$AF$1:$CM$1&amp;$AF$2:$CM$2,0))*VLOOKUP($Q1208,$C$17:$M$20,COUNTBLANK($D$15:M$15)+1,FALSE)</f>
        <v>0</v>
      </c>
    </row>
    <row r="1209" spans="17:29" x14ac:dyDescent="0.2">
      <c r="Q1209" t="s">
        <v>422</v>
      </c>
      <c r="R1209">
        <f t="shared" si="164"/>
        <v>3</v>
      </c>
      <c r="S1209">
        <f t="shared" si="162"/>
        <v>7</v>
      </c>
      <c r="T1209" s="3">
        <f t="array" ref="T1209">INDEX($AF$3:$CM$62,MATCH($S1209,$AE$3:$AE$62,0),MATCH(T$1&amp;$R1209,$AF$1:$CM$1&amp;$AF$2:$CM$2,0))*VLOOKUP($Q1209,$C$17:$M$20,COUNTBLANK($D$15:D$15)+1,FALSE)</f>
        <v>28</v>
      </c>
      <c r="U1209" s="3">
        <f t="array" ref="U1209">INDEX($AF$3:$CM$62,MATCH($S1209,$AE$3:$AE$62,0),MATCH(U$1&amp;$R1209,$AF$1:$CM$1&amp;$AF$2:$CM$2,0))*VLOOKUP($Q1209,$C$17:$M$20,COUNTBLANK($D$15:E$15)+1,FALSE)</f>
        <v>0</v>
      </c>
      <c r="V1209" s="3">
        <f t="array" ref="V1209">INDEX($AF$3:$CM$62,MATCH($S1209,$AE$3:$AE$62,0),MATCH(V$1&amp;$R1209,$AF$1:$CM$1&amp;$AF$2:$CM$2,0))*VLOOKUP($Q1209,$C$17:$M$20,COUNTBLANK($D$15:F$15)+1,FALSE)</f>
        <v>0</v>
      </c>
      <c r="W1209" s="3">
        <f t="array" ref="W1209">INDEX($AF$3:$CM$62,MATCH($S1209,$AE$3:$AE$62,0),MATCH(W$1&amp;$R1209,$AF$1:$CM$1&amp;$AF$2:$CM$2,0))*VLOOKUP($Q1209,$C$17:$M$20,COUNTBLANK($D$15:G$15)+1,FALSE)</f>
        <v>56</v>
      </c>
      <c r="X1209" s="3">
        <f t="array" ref="X1209">INDEX($AF$3:$CM$62,MATCH($S1209,$AE$3:$AE$62,0),MATCH(X$1&amp;$R1209,$AF$1:$CM$1&amp;$AF$2:$CM$2,0))*VLOOKUP($Q1209,$C$17:$M$20,COUNTBLANK($D$15:H$15)+1,FALSE)</f>
        <v>0</v>
      </c>
      <c r="Y1209" s="3">
        <f t="array" ref="Y1209">INDEX($AF$3:$CM$62,MATCH($S1209,$AE$3:$AE$62,0),MATCH(Y$1&amp;$R1209,$AF$1:$CM$1&amp;$AF$2:$CM$2,0))*VLOOKUP($Q1209,$C$17:$M$20,COUNTBLANK($D$15:I$15)+1,FALSE)</f>
        <v>0</v>
      </c>
      <c r="Z1209" s="3">
        <f t="array" ref="Z1209">INDEX($AF$3:$CM$62,MATCH($S1209,$AE$3:$AE$62,0),MATCH(Z$1&amp;$R1209,$AF$1:$CM$1&amp;$AF$2:$CM$2,0))*VLOOKUP($Q1209,$C$17:$M$20,COUNTBLANK($D$15:J$15)+1,FALSE)</f>
        <v>0</v>
      </c>
      <c r="AA1209" s="3">
        <f t="array" ref="AA1209">INDEX($AF$3:$CM$62,MATCH($S1209,$AE$3:$AE$62,0),MATCH(AA$1&amp;$R1209,$AF$1:$CM$1&amp;$AF$2:$CM$2,0))*VLOOKUP($Q1209,$C$17:$M$20,COUNTBLANK($D$15:K$15)+1,FALSE)</f>
        <v>0</v>
      </c>
      <c r="AB1209" s="3">
        <f t="array" ref="AB1209">INDEX($AF$3:$CM$62,MATCH($S1209,$AE$3:$AE$62,0),MATCH(AB$1&amp;$R1209,$AF$1:$CM$1&amp;$AF$2:$CM$2,0))*VLOOKUP($Q1209,$C$17:$M$20,COUNTBLANK($D$15:L$15)+1,FALSE)</f>
        <v>0</v>
      </c>
      <c r="AC1209" s="3">
        <f t="array" ref="AC1209">INDEX($AF$3:$CM$62,MATCH($S1209,$AE$3:$AE$62,0),MATCH(AC$1&amp;$R1209,$AF$1:$CM$1&amp;$AF$2:$CM$2,0))*VLOOKUP($Q1209,$C$17:$M$20,COUNTBLANK($D$15:M$15)+1,FALSE)</f>
        <v>0</v>
      </c>
    </row>
    <row r="1210" spans="17:29" x14ac:dyDescent="0.2">
      <c r="Q1210" t="s">
        <v>422</v>
      </c>
      <c r="R1210">
        <f t="shared" si="164"/>
        <v>3</v>
      </c>
      <c r="S1210">
        <f t="shared" si="162"/>
        <v>8</v>
      </c>
      <c r="T1210" s="3">
        <f t="array" ref="T1210">INDEX($AF$3:$CM$62,MATCH($S1210,$AE$3:$AE$62,0),MATCH(T$1&amp;$R1210,$AF$1:$CM$1&amp;$AF$2:$CM$2,0))*VLOOKUP($Q1210,$C$17:$M$20,COUNTBLANK($D$15:D$15)+1,FALSE)</f>
        <v>32</v>
      </c>
      <c r="U1210" s="3">
        <f t="array" ref="U1210">INDEX($AF$3:$CM$62,MATCH($S1210,$AE$3:$AE$62,0),MATCH(U$1&amp;$R1210,$AF$1:$CM$1&amp;$AF$2:$CM$2,0))*VLOOKUP($Q1210,$C$17:$M$20,COUNTBLANK($D$15:E$15)+1,FALSE)</f>
        <v>0</v>
      </c>
      <c r="V1210" s="3">
        <f t="array" ref="V1210">INDEX($AF$3:$CM$62,MATCH($S1210,$AE$3:$AE$62,0),MATCH(V$1&amp;$R1210,$AF$1:$CM$1&amp;$AF$2:$CM$2,0))*VLOOKUP($Q1210,$C$17:$M$20,COUNTBLANK($D$15:F$15)+1,FALSE)</f>
        <v>0</v>
      </c>
      <c r="W1210" s="3">
        <f t="array" ref="W1210">INDEX($AF$3:$CM$62,MATCH($S1210,$AE$3:$AE$62,0),MATCH(W$1&amp;$R1210,$AF$1:$CM$1&amp;$AF$2:$CM$2,0))*VLOOKUP($Q1210,$C$17:$M$20,COUNTBLANK($D$15:G$15)+1,FALSE)</f>
        <v>64</v>
      </c>
      <c r="X1210" s="3">
        <f t="array" ref="X1210">INDEX($AF$3:$CM$62,MATCH($S1210,$AE$3:$AE$62,0),MATCH(X$1&amp;$R1210,$AF$1:$CM$1&amp;$AF$2:$CM$2,0))*VLOOKUP($Q1210,$C$17:$M$20,COUNTBLANK($D$15:H$15)+1,FALSE)</f>
        <v>0</v>
      </c>
      <c r="Y1210" s="3">
        <f t="array" ref="Y1210">INDEX($AF$3:$CM$62,MATCH($S1210,$AE$3:$AE$62,0),MATCH(Y$1&amp;$R1210,$AF$1:$CM$1&amp;$AF$2:$CM$2,0))*VLOOKUP($Q1210,$C$17:$M$20,COUNTBLANK($D$15:I$15)+1,FALSE)</f>
        <v>0</v>
      </c>
      <c r="Z1210" s="3">
        <f t="array" ref="Z1210">INDEX($AF$3:$CM$62,MATCH($S1210,$AE$3:$AE$62,0),MATCH(Z$1&amp;$R1210,$AF$1:$CM$1&amp;$AF$2:$CM$2,0))*VLOOKUP($Q1210,$C$17:$M$20,COUNTBLANK($D$15:J$15)+1,FALSE)</f>
        <v>0</v>
      </c>
      <c r="AA1210" s="3">
        <f t="array" ref="AA1210">INDEX($AF$3:$CM$62,MATCH($S1210,$AE$3:$AE$62,0),MATCH(AA$1&amp;$R1210,$AF$1:$CM$1&amp;$AF$2:$CM$2,0))*VLOOKUP($Q1210,$C$17:$M$20,COUNTBLANK($D$15:K$15)+1,FALSE)</f>
        <v>0</v>
      </c>
      <c r="AB1210" s="3">
        <f t="array" ref="AB1210">INDEX($AF$3:$CM$62,MATCH($S1210,$AE$3:$AE$62,0),MATCH(AB$1&amp;$R1210,$AF$1:$CM$1&amp;$AF$2:$CM$2,0))*VLOOKUP($Q1210,$C$17:$M$20,COUNTBLANK($D$15:L$15)+1,FALSE)</f>
        <v>0</v>
      </c>
      <c r="AC1210" s="3">
        <f t="array" ref="AC1210">INDEX($AF$3:$CM$62,MATCH($S1210,$AE$3:$AE$62,0),MATCH(AC$1&amp;$R1210,$AF$1:$CM$1&amp;$AF$2:$CM$2,0))*VLOOKUP($Q1210,$C$17:$M$20,COUNTBLANK($D$15:M$15)+1,FALSE)</f>
        <v>0</v>
      </c>
    </row>
    <row r="1211" spans="17:29" x14ac:dyDescent="0.2">
      <c r="Q1211" t="s">
        <v>422</v>
      </c>
      <c r="R1211">
        <f t="shared" si="164"/>
        <v>3</v>
      </c>
      <c r="S1211">
        <f t="shared" si="162"/>
        <v>9</v>
      </c>
      <c r="T1211" s="3">
        <f t="array" ref="T1211">INDEX($AF$3:$CM$62,MATCH($S1211,$AE$3:$AE$62,0),MATCH(T$1&amp;$R1211,$AF$1:$CM$1&amp;$AF$2:$CM$2,0))*VLOOKUP($Q1211,$C$17:$M$20,COUNTBLANK($D$15:D$15)+1,FALSE)</f>
        <v>36</v>
      </c>
      <c r="U1211" s="3">
        <f t="array" ref="U1211">INDEX($AF$3:$CM$62,MATCH($S1211,$AE$3:$AE$62,0),MATCH(U$1&amp;$R1211,$AF$1:$CM$1&amp;$AF$2:$CM$2,0))*VLOOKUP($Q1211,$C$17:$M$20,COUNTBLANK($D$15:E$15)+1,FALSE)</f>
        <v>0</v>
      </c>
      <c r="V1211" s="3">
        <f t="array" ref="V1211">INDEX($AF$3:$CM$62,MATCH($S1211,$AE$3:$AE$62,0),MATCH(V$1&amp;$R1211,$AF$1:$CM$1&amp;$AF$2:$CM$2,0))*VLOOKUP($Q1211,$C$17:$M$20,COUNTBLANK($D$15:F$15)+1,FALSE)</f>
        <v>0</v>
      </c>
      <c r="W1211" s="3">
        <f t="array" ref="W1211">INDEX($AF$3:$CM$62,MATCH($S1211,$AE$3:$AE$62,0),MATCH(W$1&amp;$R1211,$AF$1:$CM$1&amp;$AF$2:$CM$2,0))*VLOOKUP($Q1211,$C$17:$M$20,COUNTBLANK($D$15:G$15)+1,FALSE)</f>
        <v>72</v>
      </c>
      <c r="X1211" s="3">
        <f t="array" ref="X1211">INDEX($AF$3:$CM$62,MATCH($S1211,$AE$3:$AE$62,0),MATCH(X$1&amp;$R1211,$AF$1:$CM$1&amp;$AF$2:$CM$2,0))*VLOOKUP($Q1211,$C$17:$M$20,COUNTBLANK($D$15:H$15)+1,FALSE)</f>
        <v>0</v>
      </c>
      <c r="Y1211" s="3">
        <f t="array" ref="Y1211">INDEX($AF$3:$CM$62,MATCH($S1211,$AE$3:$AE$62,0),MATCH(Y$1&amp;$R1211,$AF$1:$CM$1&amp;$AF$2:$CM$2,0))*VLOOKUP($Q1211,$C$17:$M$20,COUNTBLANK($D$15:I$15)+1,FALSE)</f>
        <v>0</v>
      </c>
      <c r="Z1211" s="3">
        <f t="array" ref="Z1211">INDEX($AF$3:$CM$62,MATCH($S1211,$AE$3:$AE$62,0),MATCH(Z$1&amp;$R1211,$AF$1:$CM$1&amp;$AF$2:$CM$2,0))*VLOOKUP($Q1211,$C$17:$M$20,COUNTBLANK($D$15:J$15)+1,FALSE)</f>
        <v>0</v>
      </c>
      <c r="AA1211" s="3">
        <f t="array" ref="AA1211">INDEX($AF$3:$CM$62,MATCH($S1211,$AE$3:$AE$62,0),MATCH(AA$1&amp;$R1211,$AF$1:$CM$1&amp;$AF$2:$CM$2,0))*VLOOKUP($Q1211,$C$17:$M$20,COUNTBLANK($D$15:K$15)+1,FALSE)</f>
        <v>0</v>
      </c>
      <c r="AB1211" s="3">
        <f t="array" ref="AB1211">INDEX($AF$3:$CM$62,MATCH($S1211,$AE$3:$AE$62,0),MATCH(AB$1&amp;$R1211,$AF$1:$CM$1&amp;$AF$2:$CM$2,0))*VLOOKUP($Q1211,$C$17:$M$20,COUNTBLANK($D$15:L$15)+1,FALSE)</f>
        <v>0</v>
      </c>
      <c r="AC1211" s="3">
        <f t="array" ref="AC1211">INDEX($AF$3:$CM$62,MATCH($S1211,$AE$3:$AE$62,0),MATCH(AC$1&amp;$R1211,$AF$1:$CM$1&amp;$AF$2:$CM$2,0))*VLOOKUP($Q1211,$C$17:$M$20,COUNTBLANK($D$15:M$15)+1,FALSE)</f>
        <v>0</v>
      </c>
    </row>
    <row r="1212" spans="17:29" x14ac:dyDescent="0.2">
      <c r="Q1212" t="s">
        <v>422</v>
      </c>
      <c r="R1212">
        <f t="shared" si="164"/>
        <v>3</v>
      </c>
      <c r="S1212">
        <f t="shared" si="162"/>
        <v>10</v>
      </c>
      <c r="T1212" s="3">
        <f t="array" ref="T1212">INDEX($AF$3:$CM$62,MATCH($S1212,$AE$3:$AE$62,0),MATCH(T$1&amp;$R1212,$AF$1:$CM$1&amp;$AF$2:$CM$2,0))*VLOOKUP($Q1212,$C$17:$M$20,COUNTBLANK($D$15:D$15)+1,FALSE)</f>
        <v>40</v>
      </c>
      <c r="U1212" s="3">
        <f t="array" ref="U1212">INDEX($AF$3:$CM$62,MATCH($S1212,$AE$3:$AE$62,0),MATCH(U$1&amp;$R1212,$AF$1:$CM$1&amp;$AF$2:$CM$2,0))*VLOOKUP($Q1212,$C$17:$M$20,COUNTBLANK($D$15:E$15)+1,FALSE)</f>
        <v>0</v>
      </c>
      <c r="V1212" s="3">
        <f t="array" ref="V1212">INDEX($AF$3:$CM$62,MATCH($S1212,$AE$3:$AE$62,0),MATCH(V$1&amp;$R1212,$AF$1:$CM$1&amp;$AF$2:$CM$2,0))*VLOOKUP($Q1212,$C$17:$M$20,COUNTBLANK($D$15:F$15)+1,FALSE)</f>
        <v>0</v>
      </c>
      <c r="W1212" s="3">
        <f t="array" ref="W1212">INDEX($AF$3:$CM$62,MATCH($S1212,$AE$3:$AE$62,0),MATCH(W$1&amp;$R1212,$AF$1:$CM$1&amp;$AF$2:$CM$2,0))*VLOOKUP($Q1212,$C$17:$M$20,COUNTBLANK($D$15:G$15)+1,FALSE)</f>
        <v>80</v>
      </c>
      <c r="X1212" s="3">
        <f t="array" ref="X1212">INDEX($AF$3:$CM$62,MATCH($S1212,$AE$3:$AE$62,0),MATCH(X$1&amp;$R1212,$AF$1:$CM$1&amp;$AF$2:$CM$2,0))*VLOOKUP($Q1212,$C$17:$M$20,COUNTBLANK($D$15:H$15)+1,FALSE)</f>
        <v>0</v>
      </c>
      <c r="Y1212" s="3">
        <f t="array" ref="Y1212">INDEX($AF$3:$CM$62,MATCH($S1212,$AE$3:$AE$62,0),MATCH(Y$1&amp;$R1212,$AF$1:$CM$1&amp;$AF$2:$CM$2,0))*VLOOKUP($Q1212,$C$17:$M$20,COUNTBLANK($D$15:I$15)+1,FALSE)</f>
        <v>0</v>
      </c>
      <c r="Z1212" s="3">
        <f t="array" ref="Z1212">INDEX($AF$3:$CM$62,MATCH($S1212,$AE$3:$AE$62,0),MATCH(Z$1&amp;$R1212,$AF$1:$CM$1&amp;$AF$2:$CM$2,0))*VLOOKUP($Q1212,$C$17:$M$20,COUNTBLANK($D$15:J$15)+1,FALSE)</f>
        <v>0</v>
      </c>
      <c r="AA1212" s="3">
        <f t="array" ref="AA1212">INDEX($AF$3:$CM$62,MATCH($S1212,$AE$3:$AE$62,0),MATCH(AA$1&amp;$R1212,$AF$1:$CM$1&amp;$AF$2:$CM$2,0))*VLOOKUP($Q1212,$C$17:$M$20,COUNTBLANK($D$15:K$15)+1,FALSE)</f>
        <v>0</v>
      </c>
      <c r="AB1212" s="3">
        <f t="array" ref="AB1212">INDEX($AF$3:$CM$62,MATCH($S1212,$AE$3:$AE$62,0),MATCH(AB$1&amp;$R1212,$AF$1:$CM$1&amp;$AF$2:$CM$2,0))*VLOOKUP($Q1212,$C$17:$M$20,COUNTBLANK($D$15:L$15)+1,FALSE)</f>
        <v>0.01</v>
      </c>
      <c r="AC1212" s="3">
        <f t="array" ref="AC1212">INDEX($AF$3:$CM$62,MATCH($S1212,$AE$3:$AE$62,0),MATCH(AC$1&amp;$R1212,$AF$1:$CM$1&amp;$AF$2:$CM$2,0))*VLOOKUP($Q1212,$C$17:$M$20,COUNTBLANK($D$15:M$15)+1,FALSE)</f>
        <v>0</v>
      </c>
    </row>
    <row r="1213" spans="17:29" x14ac:dyDescent="0.2">
      <c r="Q1213" t="s">
        <v>422</v>
      </c>
      <c r="R1213">
        <f t="shared" si="163"/>
        <v>3</v>
      </c>
      <c r="S1213">
        <f t="shared" si="162"/>
        <v>11</v>
      </c>
      <c r="T1213" s="3">
        <f t="array" ref="T1213">INDEX($AF$3:$CM$62,MATCH($S1213,$AE$3:$AE$62,0),MATCH(T$1&amp;$R1213,$AF$1:$CM$1&amp;$AF$2:$CM$2,0))*VLOOKUP($Q1213,$C$17:$M$20,COUNTBLANK($D$15:D$15)+1,FALSE)</f>
        <v>44</v>
      </c>
      <c r="U1213" s="3">
        <f t="array" ref="U1213">INDEX($AF$3:$CM$62,MATCH($S1213,$AE$3:$AE$62,0),MATCH(U$1&amp;$R1213,$AF$1:$CM$1&amp;$AF$2:$CM$2,0))*VLOOKUP($Q1213,$C$17:$M$20,COUNTBLANK($D$15:E$15)+1,FALSE)</f>
        <v>0</v>
      </c>
      <c r="V1213" s="3">
        <f t="array" ref="V1213">INDEX($AF$3:$CM$62,MATCH($S1213,$AE$3:$AE$62,0),MATCH(V$1&amp;$R1213,$AF$1:$CM$1&amp;$AF$2:$CM$2,0))*VLOOKUP($Q1213,$C$17:$M$20,COUNTBLANK($D$15:F$15)+1,FALSE)</f>
        <v>0</v>
      </c>
      <c r="W1213" s="3">
        <f t="array" ref="W1213">INDEX($AF$3:$CM$62,MATCH($S1213,$AE$3:$AE$62,0),MATCH(W$1&amp;$R1213,$AF$1:$CM$1&amp;$AF$2:$CM$2,0))*VLOOKUP($Q1213,$C$17:$M$20,COUNTBLANK($D$15:G$15)+1,FALSE)</f>
        <v>88</v>
      </c>
      <c r="X1213" s="3">
        <f t="array" ref="X1213">INDEX($AF$3:$CM$62,MATCH($S1213,$AE$3:$AE$62,0),MATCH(X$1&amp;$R1213,$AF$1:$CM$1&amp;$AF$2:$CM$2,0))*VLOOKUP($Q1213,$C$17:$M$20,COUNTBLANK($D$15:H$15)+1,FALSE)</f>
        <v>0</v>
      </c>
      <c r="Y1213" s="3">
        <f t="array" ref="Y1213">INDEX($AF$3:$CM$62,MATCH($S1213,$AE$3:$AE$62,0),MATCH(Y$1&amp;$R1213,$AF$1:$CM$1&amp;$AF$2:$CM$2,0))*VLOOKUP($Q1213,$C$17:$M$20,COUNTBLANK($D$15:I$15)+1,FALSE)</f>
        <v>0</v>
      </c>
      <c r="Z1213" s="3">
        <f t="array" ref="Z1213">INDEX($AF$3:$CM$62,MATCH($S1213,$AE$3:$AE$62,0),MATCH(Z$1&amp;$R1213,$AF$1:$CM$1&amp;$AF$2:$CM$2,0))*VLOOKUP($Q1213,$C$17:$M$20,COUNTBLANK($D$15:J$15)+1,FALSE)</f>
        <v>0</v>
      </c>
      <c r="AA1213" s="3">
        <f t="array" ref="AA1213">INDEX($AF$3:$CM$62,MATCH($S1213,$AE$3:$AE$62,0),MATCH(AA$1&amp;$R1213,$AF$1:$CM$1&amp;$AF$2:$CM$2,0))*VLOOKUP($Q1213,$C$17:$M$20,COUNTBLANK($D$15:K$15)+1,FALSE)</f>
        <v>0</v>
      </c>
      <c r="AB1213" s="3">
        <f t="array" ref="AB1213">INDEX($AF$3:$CM$62,MATCH($S1213,$AE$3:$AE$62,0),MATCH(AB$1&amp;$R1213,$AF$1:$CM$1&amp;$AF$2:$CM$2,0))*VLOOKUP($Q1213,$C$17:$M$20,COUNTBLANK($D$15:L$15)+1,FALSE)</f>
        <v>0.01</v>
      </c>
      <c r="AC1213" s="3">
        <f t="array" ref="AC1213">INDEX($AF$3:$CM$62,MATCH($S1213,$AE$3:$AE$62,0),MATCH(AC$1&amp;$R1213,$AF$1:$CM$1&amp;$AF$2:$CM$2,0))*VLOOKUP($Q1213,$C$17:$M$20,COUNTBLANK($D$15:M$15)+1,FALSE)</f>
        <v>0</v>
      </c>
    </row>
    <row r="1214" spans="17:29" x14ac:dyDescent="0.2">
      <c r="Q1214" t="s">
        <v>422</v>
      </c>
      <c r="R1214">
        <f t="shared" si="163"/>
        <v>3</v>
      </c>
      <c r="S1214">
        <f t="shared" si="162"/>
        <v>12</v>
      </c>
      <c r="T1214" s="3">
        <f t="array" ref="T1214">INDEX($AF$3:$CM$62,MATCH($S1214,$AE$3:$AE$62,0),MATCH(T$1&amp;$R1214,$AF$1:$CM$1&amp;$AF$2:$CM$2,0))*VLOOKUP($Q1214,$C$17:$M$20,COUNTBLANK($D$15:D$15)+1,FALSE)</f>
        <v>48</v>
      </c>
      <c r="U1214" s="3">
        <f t="array" ref="U1214">INDEX($AF$3:$CM$62,MATCH($S1214,$AE$3:$AE$62,0),MATCH(U$1&amp;$R1214,$AF$1:$CM$1&amp;$AF$2:$CM$2,0))*VLOOKUP($Q1214,$C$17:$M$20,COUNTBLANK($D$15:E$15)+1,FALSE)</f>
        <v>0</v>
      </c>
      <c r="V1214" s="3">
        <f t="array" ref="V1214">INDEX($AF$3:$CM$62,MATCH($S1214,$AE$3:$AE$62,0),MATCH(V$1&amp;$R1214,$AF$1:$CM$1&amp;$AF$2:$CM$2,0))*VLOOKUP($Q1214,$C$17:$M$20,COUNTBLANK($D$15:F$15)+1,FALSE)</f>
        <v>0</v>
      </c>
      <c r="W1214" s="3">
        <f t="array" ref="W1214">INDEX($AF$3:$CM$62,MATCH($S1214,$AE$3:$AE$62,0),MATCH(W$1&amp;$R1214,$AF$1:$CM$1&amp;$AF$2:$CM$2,0))*VLOOKUP($Q1214,$C$17:$M$20,COUNTBLANK($D$15:G$15)+1,FALSE)</f>
        <v>96</v>
      </c>
      <c r="X1214" s="3">
        <f t="array" ref="X1214">INDEX($AF$3:$CM$62,MATCH($S1214,$AE$3:$AE$62,0),MATCH(X$1&amp;$R1214,$AF$1:$CM$1&amp;$AF$2:$CM$2,0))*VLOOKUP($Q1214,$C$17:$M$20,COUNTBLANK($D$15:H$15)+1,FALSE)</f>
        <v>0</v>
      </c>
      <c r="Y1214" s="3">
        <f t="array" ref="Y1214">INDEX($AF$3:$CM$62,MATCH($S1214,$AE$3:$AE$62,0),MATCH(Y$1&amp;$R1214,$AF$1:$CM$1&amp;$AF$2:$CM$2,0))*VLOOKUP($Q1214,$C$17:$M$20,COUNTBLANK($D$15:I$15)+1,FALSE)</f>
        <v>0</v>
      </c>
      <c r="Z1214" s="3">
        <f t="array" ref="Z1214">INDEX($AF$3:$CM$62,MATCH($S1214,$AE$3:$AE$62,0),MATCH(Z$1&amp;$R1214,$AF$1:$CM$1&amp;$AF$2:$CM$2,0))*VLOOKUP($Q1214,$C$17:$M$20,COUNTBLANK($D$15:J$15)+1,FALSE)</f>
        <v>0</v>
      </c>
      <c r="AA1214" s="3">
        <f t="array" ref="AA1214">INDEX($AF$3:$CM$62,MATCH($S1214,$AE$3:$AE$62,0),MATCH(AA$1&amp;$R1214,$AF$1:$CM$1&amp;$AF$2:$CM$2,0))*VLOOKUP($Q1214,$C$17:$M$20,COUNTBLANK($D$15:K$15)+1,FALSE)</f>
        <v>0</v>
      </c>
      <c r="AB1214" s="3">
        <f t="array" ref="AB1214">INDEX($AF$3:$CM$62,MATCH($S1214,$AE$3:$AE$62,0),MATCH(AB$1&amp;$R1214,$AF$1:$CM$1&amp;$AF$2:$CM$2,0))*VLOOKUP($Q1214,$C$17:$M$20,COUNTBLANK($D$15:L$15)+1,FALSE)</f>
        <v>0.01</v>
      </c>
      <c r="AC1214" s="3">
        <f t="array" ref="AC1214">INDEX($AF$3:$CM$62,MATCH($S1214,$AE$3:$AE$62,0),MATCH(AC$1&amp;$R1214,$AF$1:$CM$1&amp;$AF$2:$CM$2,0))*VLOOKUP($Q1214,$C$17:$M$20,COUNTBLANK($D$15:M$15)+1,FALSE)</f>
        <v>0</v>
      </c>
    </row>
    <row r="1215" spans="17:29" x14ac:dyDescent="0.2">
      <c r="Q1215" t="s">
        <v>422</v>
      </c>
      <c r="R1215">
        <f t="shared" si="163"/>
        <v>3</v>
      </c>
      <c r="S1215">
        <f t="shared" si="162"/>
        <v>13</v>
      </c>
      <c r="T1215" s="3">
        <f t="array" ref="T1215">INDEX($AF$3:$CM$62,MATCH($S1215,$AE$3:$AE$62,0),MATCH(T$1&amp;$R1215,$AF$1:$CM$1&amp;$AF$2:$CM$2,0))*VLOOKUP($Q1215,$C$17:$M$20,COUNTBLANK($D$15:D$15)+1,FALSE)</f>
        <v>52</v>
      </c>
      <c r="U1215" s="3">
        <f t="array" ref="U1215">INDEX($AF$3:$CM$62,MATCH($S1215,$AE$3:$AE$62,0),MATCH(U$1&amp;$R1215,$AF$1:$CM$1&amp;$AF$2:$CM$2,0))*VLOOKUP($Q1215,$C$17:$M$20,COUNTBLANK($D$15:E$15)+1,FALSE)</f>
        <v>0</v>
      </c>
      <c r="V1215" s="3">
        <f t="array" ref="V1215">INDEX($AF$3:$CM$62,MATCH($S1215,$AE$3:$AE$62,0),MATCH(V$1&amp;$R1215,$AF$1:$CM$1&amp;$AF$2:$CM$2,0))*VLOOKUP($Q1215,$C$17:$M$20,COUNTBLANK($D$15:F$15)+1,FALSE)</f>
        <v>0</v>
      </c>
      <c r="W1215" s="3">
        <f t="array" ref="W1215">INDEX($AF$3:$CM$62,MATCH($S1215,$AE$3:$AE$62,0),MATCH(W$1&amp;$R1215,$AF$1:$CM$1&amp;$AF$2:$CM$2,0))*VLOOKUP($Q1215,$C$17:$M$20,COUNTBLANK($D$15:G$15)+1,FALSE)</f>
        <v>104</v>
      </c>
      <c r="X1215" s="3">
        <f t="array" ref="X1215">INDEX($AF$3:$CM$62,MATCH($S1215,$AE$3:$AE$62,0),MATCH(X$1&amp;$R1215,$AF$1:$CM$1&amp;$AF$2:$CM$2,0))*VLOOKUP($Q1215,$C$17:$M$20,COUNTBLANK($D$15:H$15)+1,FALSE)</f>
        <v>0</v>
      </c>
      <c r="Y1215" s="3">
        <f t="array" ref="Y1215">INDEX($AF$3:$CM$62,MATCH($S1215,$AE$3:$AE$62,0),MATCH(Y$1&amp;$R1215,$AF$1:$CM$1&amp;$AF$2:$CM$2,0))*VLOOKUP($Q1215,$C$17:$M$20,COUNTBLANK($D$15:I$15)+1,FALSE)</f>
        <v>0</v>
      </c>
      <c r="Z1215" s="3">
        <f t="array" ref="Z1215">INDEX($AF$3:$CM$62,MATCH($S1215,$AE$3:$AE$62,0),MATCH(Z$1&amp;$R1215,$AF$1:$CM$1&amp;$AF$2:$CM$2,0))*VLOOKUP($Q1215,$C$17:$M$20,COUNTBLANK($D$15:J$15)+1,FALSE)</f>
        <v>0</v>
      </c>
      <c r="AA1215" s="3">
        <f t="array" ref="AA1215">INDEX($AF$3:$CM$62,MATCH($S1215,$AE$3:$AE$62,0),MATCH(AA$1&amp;$R1215,$AF$1:$CM$1&amp;$AF$2:$CM$2,0))*VLOOKUP($Q1215,$C$17:$M$20,COUNTBLANK($D$15:K$15)+1,FALSE)</f>
        <v>0</v>
      </c>
      <c r="AB1215" s="3">
        <f t="array" ref="AB1215">INDEX($AF$3:$CM$62,MATCH($S1215,$AE$3:$AE$62,0),MATCH(AB$1&amp;$R1215,$AF$1:$CM$1&amp;$AF$2:$CM$2,0))*VLOOKUP($Q1215,$C$17:$M$20,COUNTBLANK($D$15:L$15)+1,FALSE)</f>
        <v>0.01</v>
      </c>
      <c r="AC1215" s="3">
        <f t="array" ref="AC1215">INDEX($AF$3:$CM$62,MATCH($S1215,$AE$3:$AE$62,0),MATCH(AC$1&amp;$R1215,$AF$1:$CM$1&amp;$AF$2:$CM$2,0))*VLOOKUP($Q1215,$C$17:$M$20,COUNTBLANK($D$15:M$15)+1,FALSE)</f>
        <v>0</v>
      </c>
    </row>
    <row r="1216" spans="17:29" x14ac:dyDescent="0.2">
      <c r="Q1216" t="s">
        <v>422</v>
      </c>
      <c r="R1216">
        <f t="shared" si="163"/>
        <v>3</v>
      </c>
      <c r="S1216">
        <f t="shared" si="162"/>
        <v>14</v>
      </c>
      <c r="T1216" s="3">
        <f t="array" ref="T1216">INDEX($AF$3:$CM$62,MATCH($S1216,$AE$3:$AE$62,0),MATCH(T$1&amp;$R1216,$AF$1:$CM$1&amp;$AF$2:$CM$2,0))*VLOOKUP($Q1216,$C$17:$M$20,COUNTBLANK($D$15:D$15)+1,FALSE)</f>
        <v>56</v>
      </c>
      <c r="U1216" s="3">
        <f t="array" ref="U1216">INDEX($AF$3:$CM$62,MATCH($S1216,$AE$3:$AE$62,0),MATCH(U$1&amp;$R1216,$AF$1:$CM$1&amp;$AF$2:$CM$2,0))*VLOOKUP($Q1216,$C$17:$M$20,COUNTBLANK($D$15:E$15)+1,FALSE)</f>
        <v>0</v>
      </c>
      <c r="V1216" s="3">
        <f t="array" ref="V1216">INDEX($AF$3:$CM$62,MATCH($S1216,$AE$3:$AE$62,0),MATCH(V$1&amp;$R1216,$AF$1:$CM$1&amp;$AF$2:$CM$2,0))*VLOOKUP($Q1216,$C$17:$M$20,COUNTBLANK($D$15:F$15)+1,FALSE)</f>
        <v>0</v>
      </c>
      <c r="W1216" s="3">
        <f t="array" ref="W1216">INDEX($AF$3:$CM$62,MATCH($S1216,$AE$3:$AE$62,0),MATCH(W$1&amp;$R1216,$AF$1:$CM$1&amp;$AF$2:$CM$2,0))*VLOOKUP($Q1216,$C$17:$M$20,COUNTBLANK($D$15:G$15)+1,FALSE)</f>
        <v>112</v>
      </c>
      <c r="X1216" s="3">
        <f t="array" ref="X1216">INDEX($AF$3:$CM$62,MATCH($S1216,$AE$3:$AE$62,0),MATCH(X$1&amp;$R1216,$AF$1:$CM$1&amp;$AF$2:$CM$2,0))*VLOOKUP($Q1216,$C$17:$M$20,COUNTBLANK($D$15:H$15)+1,FALSE)</f>
        <v>0</v>
      </c>
      <c r="Y1216" s="3">
        <f t="array" ref="Y1216">INDEX($AF$3:$CM$62,MATCH($S1216,$AE$3:$AE$62,0),MATCH(Y$1&amp;$R1216,$AF$1:$CM$1&amp;$AF$2:$CM$2,0))*VLOOKUP($Q1216,$C$17:$M$20,COUNTBLANK($D$15:I$15)+1,FALSE)</f>
        <v>0</v>
      </c>
      <c r="Z1216" s="3">
        <f t="array" ref="Z1216">INDEX($AF$3:$CM$62,MATCH($S1216,$AE$3:$AE$62,0),MATCH(Z$1&amp;$R1216,$AF$1:$CM$1&amp;$AF$2:$CM$2,0))*VLOOKUP($Q1216,$C$17:$M$20,COUNTBLANK($D$15:J$15)+1,FALSE)</f>
        <v>0</v>
      </c>
      <c r="AA1216" s="3">
        <f t="array" ref="AA1216">INDEX($AF$3:$CM$62,MATCH($S1216,$AE$3:$AE$62,0),MATCH(AA$1&amp;$R1216,$AF$1:$CM$1&amp;$AF$2:$CM$2,0))*VLOOKUP($Q1216,$C$17:$M$20,COUNTBLANK($D$15:K$15)+1,FALSE)</f>
        <v>0</v>
      </c>
      <c r="AB1216" s="3">
        <f t="array" ref="AB1216">INDEX($AF$3:$CM$62,MATCH($S1216,$AE$3:$AE$62,0),MATCH(AB$1&amp;$R1216,$AF$1:$CM$1&amp;$AF$2:$CM$2,0))*VLOOKUP($Q1216,$C$17:$M$20,COUNTBLANK($D$15:L$15)+1,FALSE)</f>
        <v>0.01</v>
      </c>
      <c r="AC1216" s="3">
        <f t="array" ref="AC1216">INDEX($AF$3:$CM$62,MATCH($S1216,$AE$3:$AE$62,0),MATCH(AC$1&amp;$R1216,$AF$1:$CM$1&amp;$AF$2:$CM$2,0))*VLOOKUP($Q1216,$C$17:$M$20,COUNTBLANK($D$15:M$15)+1,FALSE)</f>
        <v>0</v>
      </c>
    </row>
    <row r="1217" spans="17:29" x14ac:dyDescent="0.2">
      <c r="Q1217" t="s">
        <v>422</v>
      </c>
      <c r="R1217">
        <f t="shared" si="163"/>
        <v>3</v>
      </c>
      <c r="S1217">
        <f t="shared" si="162"/>
        <v>15</v>
      </c>
      <c r="T1217" s="3">
        <f t="array" ref="T1217">INDEX($AF$3:$CM$62,MATCH($S1217,$AE$3:$AE$62,0),MATCH(T$1&amp;$R1217,$AF$1:$CM$1&amp;$AF$2:$CM$2,0))*VLOOKUP($Q1217,$C$17:$M$20,COUNTBLANK($D$15:D$15)+1,FALSE)</f>
        <v>60</v>
      </c>
      <c r="U1217" s="3">
        <f t="array" ref="U1217">INDEX($AF$3:$CM$62,MATCH($S1217,$AE$3:$AE$62,0),MATCH(U$1&amp;$R1217,$AF$1:$CM$1&amp;$AF$2:$CM$2,0))*VLOOKUP($Q1217,$C$17:$M$20,COUNTBLANK($D$15:E$15)+1,FALSE)</f>
        <v>0</v>
      </c>
      <c r="V1217" s="3">
        <f t="array" ref="V1217">INDEX($AF$3:$CM$62,MATCH($S1217,$AE$3:$AE$62,0),MATCH(V$1&amp;$R1217,$AF$1:$CM$1&amp;$AF$2:$CM$2,0))*VLOOKUP($Q1217,$C$17:$M$20,COUNTBLANK($D$15:F$15)+1,FALSE)</f>
        <v>0</v>
      </c>
      <c r="W1217" s="3">
        <f t="array" ref="W1217">INDEX($AF$3:$CM$62,MATCH($S1217,$AE$3:$AE$62,0),MATCH(W$1&amp;$R1217,$AF$1:$CM$1&amp;$AF$2:$CM$2,0))*VLOOKUP($Q1217,$C$17:$M$20,COUNTBLANK($D$15:G$15)+1,FALSE)</f>
        <v>120</v>
      </c>
      <c r="X1217" s="3">
        <f t="array" ref="X1217">INDEX($AF$3:$CM$62,MATCH($S1217,$AE$3:$AE$62,0),MATCH(X$1&amp;$R1217,$AF$1:$CM$1&amp;$AF$2:$CM$2,0))*VLOOKUP($Q1217,$C$17:$M$20,COUNTBLANK($D$15:H$15)+1,FALSE)</f>
        <v>0</v>
      </c>
      <c r="Y1217" s="3">
        <f t="array" ref="Y1217">INDEX($AF$3:$CM$62,MATCH($S1217,$AE$3:$AE$62,0),MATCH(Y$1&amp;$R1217,$AF$1:$CM$1&amp;$AF$2:$CM$2,0))*VLOOKUP($Q1217,$C$17:$M$20,COUNTBLANK($D$15:I$15)+1,FALSE)</f>
        <v>0</v>
      </c>
      <c r="Z1217" s="3">
        <f t="array" ref="Z1217">INDEX($AF$3:$CM$62,MATCH($S1217,$AE$3:$AE$62,0),MATCH(Z$1&amp;$R1217,$AF$1:$CM$1&amp;$AF$2:$CM$2,0))*VLOOKUP($Q1217,$C$17:$M$20,COUNTBLANK($D$15:J$15)+1,FALSE)</f>
        <v>0</v>
      </c>
      <c r="AA1217" s="3">
        <f t="array" ref="AA1217">INDEX($AF$3:$CM$62,MATCH($S1217,$AE$3:$AE$62,0),MATCH(AA$1&amp;$R1217,$AF$1:$CM$1&amp;$AF$2:$CM$2,0))*VLOOKUP($Q1217,$C$17:$M$20,COUNTBLANK($D$15:K$15)+1,FALSE)</f>
        <v>0</v>
      </c>
      <c r="AB1217" s="3">
        <f t="array" ref="AB1217">INDEX($AF$3:$CM$62,MATCH($S1217,$AE$3:$AE$62,0),MATCH(AB$1&amp;$R1217,$AF$1:$CM$1&amp;$AF$2:$CM$2,0))*VLOOKUP($Q1217,$C$17:$M$20,COUNTBLANK($D$15:L$15)+1,FALSE)</f>
        <v>0.01</v>
      </c>
      <c r="AC1217" s="3">
        <f t="array" ref="AC1217">INDEX($AF$3:$CM$62,MATCH($S1217,$AE$3:$AE$62,0),MATCH(AC$1&amp;$R1217,$AF$1:$CM$1&amp;$AF$2:$CM$2,0))*VLOOKUP($Q1217,$C$17:$M$20,COUNTBLANK($D$15:M$15)+1,FALSE)</f>
        <v>0</v>
      </c>
    </row>
    <row r="1218" spans="17:29" x14ac:dyDescent="0.2">
      <c r="Q1218" t="s">
        <v>422</v>
      </c>
      <c r="R1218">
        <f t="shared" si="163"/>
        <v>3</v>
      </c>
      <c r="S1218">
        <f t="shared" ref="S1218:S1281" si="165">S1158</f>
        <v>16</v>
      </c>
      <c r="T1218" s="3">
        <f t="array" ref="T1218">INDEX($AF$3:$CM$62,MATCH($S1218,$AE$3:$AE$62,0),MATCH(T$1&amp;$R1218,$AF$1:$CM$1&amp;$AF$2:$CM$2,0))*VLOOKUP($Q1218,$C$17:$M$20,COUNTBLANK($D$15:D$15)+1,FALSE)</f>
        <v>64</v>
      </c>
      <c r="U1218" s="3">
        <f t="array" ref="U1218">INDEX($AF$3:$CM$62,MATCH($S1218,$AE$3:$AE$62,0),MATCH(U$1&amp;$R1218,$AF$1:$CM$1&amp;$AF$2:$CM$2,0))*VLOOKUP($Q1218,$C$17:$M$20,COUNTBLANK($D$15:E$15)+1,FALSE)</f>
        <v>0</v>
      </c>
      <c r="V1218" s="3">
        <f t="array" ref="V1218">INDEX($AF$3:$CM$62,MATCH($S1218,$AE$3:$AE$62,0),MATCH(V$1&amp;$R1218,$AF$1:$CM$1&amp;$AF$2:$CM$2,0))*VLOOKUP($Q1218,$C$17:$M$20,COUNTBLANK($D$15:F$15)+1,FALSE)</f>
        <v>0</v>
      </c>
      <c r="W1218" s="3">
        <f t="array" ref="W1218">INDEX($AF$3:$CM$62,MATCH($S1218,$AE$3:$AE$62,0),MATCH(W$1&amp;$R1218,$AF$1:$CM$1&amp;$AF$2:$CM$2,0))*VLOOKUP($Q1218,$C$17:$M$20,COUNTBLANK($D$15:G$15)+1,FALSE)</f>
        <v>128</v>
      </c>
      <c r="X1218" s="3">
        <f t="array" ref="X1218">INDEX($AF$3:$CM$62,MATCH($S1218,$AE$3:$AE$62,0),MATCH(X$1&amp;$R1218,$AF$1:$CM$1&amp;$AF$2:$CM$2,0))*VLOOKUP($Q1218,$C$17:$M$20,COUNTBLANK($D$15:H$15)+1,FALSE)</f>
        <v>0</v>
      </c>
      <c r="Y1218" s="3">
        <f t="array" ref="Y1218">INDEX($AF$3:$CM$62,MATCH($S1218,$AE$3:$AE$62,0),MATCH(Y$1&amp;$R1218,$AF$1:$CM$1&amp;$AF$2:$CM$2,0))*VLOOKUP($Q1218,$C$17:$M$20,COUNTBLANK($D$15:I$15)+1,FALSE)</f>
        <v>0</v>
      </c>
      <c r="Z1218" s="3">
        <f t="array" ref="Z1218">INDEX($AF$3:$CM$62,MATCH($S1218,$AE$3:$AE$62,0),MATCH(Z$1&amp;$R1218,$AF$1:$CM$1&amp;$AF$2:$CM$2,0))*VLOOKUP($Q1218,$C$17:$M$20,COUNTBLANK($D$15:J$15)+1,FALSE)</f>
        <v>0</v>
      </c>
      <c r="AA1218" s="3">
        <f t="array" ref="AA1218">INDEX($AF$3:$CM$62,MATCH($S1218,$AE$3:$AE$62,0),MATCH(AA$1&amp;$R1218,$AF$1:$CM$1&amp;$AF$2:$CM$2,0))*VLOOKUP($Q1218,$C$17:$M$20,COUNTBLANK($D$15:K$15)+1,FALSE)</f>
        <v>0</v>
      </c>
      <c r="AB1218" s="3">
        <f t="array" ref="AB1218">INDEX($AF$3:$CM$62,MATCH($S1218,$AE$3:$AE$62,0),MATCH(AB$1&amp;$R1218,$AF$1:$CM$1&amp;$AF$2:$CM$2,0))*VLOOKUP($Q1218,$C$17:$M$20,COUNTBLANK($D$15:L$15)+1,FALSE)</f>
        <v>0.01</v>
      </c>
      <c r="AC1218" s="3">
        <f t="array" ref="AC1218">INDEX($AF$3:$CM$62,MATCH($S1218,$AE$3:$AE$62,0),MATCH(AC$1&amp;$R1218,$AF$1:$CM$1&amp;$AF$2:$CM$2,0))*VLOOKUP($Q1218,$C$17:$M$20,COUNTBLANK($D$15:M$15)+1,FALSE)</f>
        <v>0</v>
      </c>
    </row>
    <row r="1219" spans="17:29" x14ac:dyDescent="0.2">
      <c r="Q1219" t="s">
        <v>422</v>
      </c>
      <c r="R1219">
        <f t="shared" si="163"/>
        <v>3</v>
      </c>
      <c r="S1219">
        <f t="shared" si="165"/>
        <v>17</v>
      </c>
      <c r="T1219" s="3">
        <f t="array" ref="T1219">INDEX($AF$3:$CM$62,MATCH($S1219,$AE$3:$AE$62,0),MATCH(T$1&amp;$R1219,$AF$1:$CM$1&amp;$AF$2:$CM$2,0))*VLOOKUP($Q1219,$C$17:$M$20,COUNTBLANK($D$15:D$15)+1,FALSE)</f>
        <v>68</v>
      </c>
      <c r="U1219" s="3">
        <f t="array" ref="U1219">INDEX($AF$3:$CM$62,MATCH($S1219,$AE$3:$AE$62,0),MATCH(U$1&amp;$R1219,$AF$1:$CM$1&amp;$AF$2:$CM$2,0))*VLOOKUP($Q1219,$C$17:$M$20,COUNTBLANK($D$15:E$15)+1,FALSE)</f>
        <v>0</v>
      </c>
      <c r="V1219" s="3">
        <f t="array" ref="V1219">INDEX($AF$3:$CM$62,MATCH($S1219,$AE$3:$AE$62,0),MATCH(V$1&amp;$R1219,$AF$1:$CM$1&amp;$AF$2:$CM$2,0))*VLOOKUP($Q1219,$C$17:$M$20,COUNTBLANK($D$15:F$15)+1,FALSE)</f>
        <v>0</v>
      </c>
      <c r="W1219" s="3">
        <f t="array" ref="W1219">INDEX($AF$3:$CM$62,MATCH($S1219,$AE$3:$AE$62,0),MATCH(W$1&amp;$R1219,$AF$1:$CM$1&amp;$AF$2:$CM$2,0))*VLOOKUP($Q1219,$C$17:$M$20,COUNTBLANK($D$15:G$15)+1,FALSE)</f>
        <v>136</v>
      </c>
      <c r="X1219" s="3">
        <f t="array" ref="X1219">INDEX($AF$3:$CM$62,MATCH($S1219,$AE$3:$AE$62,0),MATCH(X$1&amp;$R1219,$AF$1:$CM$1&amp;$AF$2:$CM$2,0))*VLOOKUP($Q1219,$C$17:$M$20,COUNTBLANK($D$15:H$15)+1,FALSE)</f>
        <v>0</v>
      </c>
      <c r="Y1219" s="3">
        <f t="array" ref="Y1219">INDEX($AF$3:$CM$62,MATCH($S1219,$AE$3:$AE$62,0),MATCH(Y$1&amp;$R1219,$AF$1:$CM$1&amp;$AF$2:$CM$2,0))*VLOOKUP($Q1219,$C$17:$M$20,COUNTBLANK($D$15:I$15)+1,FALSE)</f>
        <v>0</v>
      </c>
      <c r="Z1219" s="3">
        <f t="array" ref="Z1219">INDEX($AF$3:$CM$62,MATCH($S1219,$AE$3:$AE$62,0),MATCH(Z$1&amp;$R1219,$AF$1:$CM$1&amp;$AF$2:$CM$2,0))*VLOOKUP($Q1219,$C$17:$M$20,COUNTBLANK($D$15:J$15)+1,FALSE)</f>
        <v>0</v>
      </c>
      <c r="AA1219" s="3">
        <f t="array" ref="AA1219">INDEX($AF$3:$CM$62,MATCH($S1219,$AE$3:$AE$62,0),MATCH(AA$1&amp;$R1219,$AF$1:$CM$1&amp;$AF$2:$CM$2,0))*VLOOKUP($Q1219,$C$17:$M$20,COUNTBLANK($D$15:K$15)+1,FALSE)</f>
        <v>0</v>
      </c>
      <c r="AB1219" s="3">
        <f t="array" ref="AB1219">INDEX($AF$3:$CM$62,MATCH($S1219,$AE$3:$AE$62,0),MATCH(AB$1&amp;$R1219,$AF$1:$CM$1&amp;$AF$2:$CM$2,0))*VLOOKUP($Q1219,$C$17:$M$20,COUNTBLANK($D$15:L$15)+1,FALSE)</f>
        <v>0.01</v>
      </c>
      <c r="AC1219" s="3">
        <f t="array" ref="AC1219">INDEX($AF$3:$CM$62,MATCH($S1219,$AE$3:$AE$62,0),MATCH(AC$1&amp;$R1219,$AF$1:$CM$1&amp;$AF$2:$CM$2,0))*VLOOKUP($Q1219,$C$17:$M$20,COUNTBLANK($D$15:M$15)+1,FALSE)</f>
        <v>0</v>
      </c>
    </row>
    <row r="1220" spans="17:29" x14ac:dyDescent="0.2">
      <c r="Q1220" t="s">
        <v>422</v>
      </c>
      <c r="R1220">
        <f t="shared" si="163"/>
        <v>3</v>
      </c>
      <c r="S1220">
        <f t="shared" si="165"/>
        <v>18</v>
      </c>
      <c r="T1220" s="3">
        <f t="array" ref="T1220">INDEX($AF$3:$CM$62,MATCH($S1220,$AE$3:$AE$62,0),MATCH(T$1&amp;$R1220,$AF$1:$CM$1&amp;$AF$2:$CM$2,0))*VLOOKUP($Q1220,$C$17:$M$20,COUNTBLANK($D$15:D$15)+1,FALSE)</f>
        <v>72</v>
      </c>
      <c r="U1220" s="3">
        <f t="array" ref="U1220">INDEX($AF$3:$CM$62,MATCH($S1220,$AE$3:$AE$62,0),MATCH(U$1&amp;$R1220,$AF$1:$CM$1&amp;$AF$2:$CM$2,0))*VLOOKUP($Q1220,$C$17:$M$20,COUNTBLANK($D$15:E$15)+1,FALSE)</f>
        <v>0</v>
      </c>
      <c r="V1220" s="3">
        <f t="array" ref="V1220">INDEX($AF$3:$CM$62,MATCH($S1220,$AE$3:$AE$62,0),MATCH(V$1&amp;$R1220,$AF$1:$CM$1&amp;$AF$2:$CM$2,0))*VLOOKUP($Q1220,$C$17:$M$20,COUNTBLANK($D$15:F$15)+1,FALSE)</f>
        <v>0</v>
      </c>
      <c r="W1220" s="3">
        <f t="array" ref="W1220">INDEX($AF$3:$CM$62,MATCH($S1220,$AE$3:$AE$62,0),MATCH(W$1&amp;$R1220,$AF$1:$CM$1&amp;$AF$2:$CM$2,0))*VLOOKUP($Q1220,$C$17:$M$20,COUNTBLANK($D$15:G$15)+1,FALSE)</f>
        <v>144</v>
      </c>
      <c r="X1220" s="3">
        <f t="array" ref="X1220">INDEX($AF$3:$CM$62,MATCH($S1220,$AE$3:$AE$62,0),MATCH(X$1&amp;$R1220,$AF$1:$CM$1&amp;$AF$2:$CM$2,0))*VLOOKUP($Q1220,$C$17:$M$20,COUNTBLANK($D$15:H$15)+1,FALSE)</f>
        <v>0</v>
      </c>
      <c r="Y1220" s="3">
        <f t="array" ref="Y1220">INDEX($AF$3:$CM$62,MATCH($S1220,$AE$3:$AE$62,0),MATCH(Y$1&amp;$R1220,$AF$1:$CM$1&amp;$AF$2:$CM$2,0))*VLOOKUP($Q1220,$C$17:$M$20,COUNTBLANK($D$15:I$15)+1,FALSE)</f>
        <v>0</v>
      </c>
      <c r="Z1220" s="3">
        <f t="array" ref="Z1220">INDEX($AF$3:$CM$62,MATCH($S1220,$AE$3:$AE$62,0),MATCH(Z$1&amp;$R1220,$AF$1:$CM$1&amp;$AF$2:$CM$2,0))*VLOOKUP($Q1220,$C$17:$M$20,COUNTBLANK($D$15:J$15)+1,FALSE)</f>
        <v>0</v>
      </c>
      <c r="AA1220" s="3">
        <f t="array" ref="AA1220">INDEX($AF$3:$CM$62,MATCH($S1220,$AE$3:$AE$62,0),MATCH(AA$1&amp;$R1220,$AF$1:$CM$1&amp;$AF$2:$CM$2,0))*VLOOKUP($Q1220,$C$17:$M$20,COUNTBLANK($D$15:K$15)+1,FALSE)</f>
        <v>0</v>
      </c>
      <c r="AB1220" s="3">
        <f t="array" ref="AB1220">INDEX($AF$3:$CM$62,MATCH($S1220,$AE$3:$AE$62,0),MATCH(AB$1&amp;$R1220,$AF$1:$CM$1&amp;$AF$2:$CM$2,0))*VLOOKUP($Q1220,$C$17:$M$20,COUNTBLANK($D$15:L$15)+1,FALSE)</f>
        <v>0.01</v>
      </c>
      <c r="AC1220" s="3">
        <f t="array" ref="AC1220">INDEX($AF$3:$CM$62,MATCH($S1220,$AE$3:$AE$62,0),MATCH(AC$1&amp;$R1220,$AF$1:$CM$1&amp;$AF$2:$CM$2,0))*VLOOKUP($Q1220,$C$17:$M$20,COUNTBLANK($D$15:M$15)+1,FALSE)</f>
        <v>0</v>
      </c>
    </row>
    <row r="1221" spans="17:29" x14ac:dyDescent="0.2">
      <c r="Q1221" t="s">
        <v>422</v>
      </c>
      <c r="R1221">
        <f t="shared" si="163"/>
        <v>3</v>
      </c>
      <c r="S1221">
        <f t="shared" si="165"/>
        <v>19</v>
      </c>
      <c r="T1221" s="3">
        <f t="array" ref="T1221">INDEX($AF$3:$CM$62,MATCH($S1221,$AE$3:$AE$62,0),MATCH(T$1&amp;$R1221,$AF$1:$CM$1&amp;$AF$2:$CM$2,0))*VLOOKUP($Q1221,$C$17:$M$20,COUNTBLANK($D$15:D$15)+1,FALSE)</f>
        <v>76</v>
      </c>
      <c r="U1221" s="3">
        <f t="array" ref="U1221">INDEX($AF$3:$CM$62,MATCH($S1221,$AE$3:$AE$62,0),MATCH(U$1&amp;$R1221,$AF$1:$CM$1&amp;$AF$2:$CM$2,0))*VLOOKUP($Q1221,$C$17:$M$20,COUNTBLANK($D$15:E$15)+1,FALSE)</f>
        <v>0</v>
      </c>
      <c r="V1221" s="3">
        <f t="array" ref="V1221">INDEX($AF$3:$CM$62,MATCH($S1221,$AE$3:$AE$62,0),MATCH(V$1&amp;$R1221,$AF$1:$CM$1&amp;$AF$2:$CM$2,0))*VLOOKUP($Q1221,$C$17:$M$20,COUNTBLANK($D$15:F$15)+1,FALSE)</f>
        <v>0</v>
      </c>
      <c r="W1221" s="3">
        <f t="array" ref="W1221">INDEX($AF$3:$CM$62,MATCH($S1221,$AE$3:$AE$62,0),MATCH(W$1&amp;$R1221,$AF$1:$CM$1&amp;$AF$2:$CM$2,0))*VLOOKUP($Q1221,$C$17:$M$20,COUNTBLANK($D$15:G$15)+1,FALSE)</f>
        <v>152</v>
      </c>
      <c r="X1221" s="3">
        <f t="array" ref="X1221">INDEX($AF$3:$CM$62,MATCH($S1221,$AE$3:$AE$62,0),MATCH(X$1&amp;$R1221,$AF$1:$CM$1&amp;$AF$2:$CM$2,0))*VLOOKUP($Q1221,$C$17:$M$20,COUNTBLANK($D$15:H$15)+1,FALSE)</f>
        <v>0</v>
      </c>
      <c r="Y1221" s="3">
        <f t="array" ref="Y1221">INDEX($AF$3:$CM$62,MATCH($S1221,$AE$3:$AE$62,0),MATCH(Y$1&amp;$R1221,$AF$1:$CM$1&amp;$AF$2:$CM$2,0))*VLOOKUP($Q1221,$C$17:$M$20,COUNTBLANK($D$15:I$15)+1,FALSE)</f>
        <v>0</v>
      </c>
      <c r="Z1221" s="3">
        <f t="array" ref="Z1221">INDEX($AF$3:$CM$62,MATCH($S1221,$AE$3:$AE$62,0),MATCH(Z$1&amp;$R1221,$AF$1:$CM$1&amp;$AF$2:$CM$2,0))*VLOOKUP($Q1221,$C$17:$M$20,COUNTBLANK($D$15:J$15)+1,FALSE)</f>
        <v>0</v>
      </c>
      <c r="AA1221" s="3">
        <f t="array" ref="AA1221">INDEX($AF$3:$CM$62,MATCH($S1221,$AE$3:$AE$62,0),MATCH(AA$1&amp;$R1221,$AF$1:$CM$1&amp;$AF$2:$CM$2,0))*VLOOKUP($Q1221,$C$17:$M$20,COUNTBLANK($D$15:K$15)+1,FALSE)</f>
        <v>0</v>
      </c>
      <c r="AB1221" s="3">
        <f t="array" ref="AB1221">INDEX($AF$3:$CM$62,MATCH($S1221,$AE$3:$AE$62,0),MATCH(AB$1&amp;$R1221,$AF$1:$CM$1&amp;$AF$2:$CM$2,0))*VLOOKUP($Q1221,$C$17:$M$20,COUNTBLANK($D$15:L$15)+1,FALSE)</f>
        <v>0.01</v>
      </c>
      <c r="AC1221" s="3">
        <f t="array" ref="AC1221">INDEX($AF$3:$CM$62,MATCH($S1221,$AE$3:$AE$62,0),MATCH(AC$1&amp;$R1221,$AF$1:$CM$1&amp;$AF$2:$CM$2,0))*VLOOKUP($Q1221,$C$17:$M$20,COUNTBLANK($D$15:M$15)+1,FALSE)</f>
        <v>0</v>
      </c>
    </row>
    <row r="1222" spans="17:29" x14ac:dyDescent="0.2">
      <c r="Q1222" t="s">
        <v>422</v>
      </c>
      <c r="R1222">
        <f t="shared" si="163"/>
        <v>3</v>
      </c>
      <c r="S1222">
        <f t="shared" si="165"/>
        <v>20</v>
      </c>
      <c r="T1222" s="3">
        <f t="array" ref="T1222">INDEX($AF$3:$CM$62,MATCH($S1222,$AE$3:$AE$62,0),MATCH(T$1&amp;$R1222,$AF$1:$CM$1&amp;$AF$2:$CM$2,0))*VLOOKUP($Q1222,$C$17:$M$20,COUNTBLANK($D$15:D$15)+1,FALSE)</f>
        <v>80</v>
      </c>
      <c r="U1222" s="3">
        <f t="array" ref="U1222">INDEX($AF$3:$CM$62,MATCH($S1222,$AE$3:$AE$62,0),MATCH(U$1&amp;$R1222,$AF$1:$CM$1&amp;$AF$2:$CM$2,0))*VLOOKUP($Q1222,$C$17:$M$20,COUNTBLANK($D$15:E$15)+1,FALSE)</f>
        <v>0</v>
      </c>
      <c r="V1222" s="3">
        <f t="array" ref="V1222">INDEX($AF$3:$CM$62,MATCH($S1222,$AE$3:$AE$62,0),MATCH(V$1&amp;$R1222,$AF$1:$CM$1&amp;$AF$2:$CM$2,0))*VLOOKUP($Q1222,$C$17:$M$20,COUNTBLANK($D$15:F$15)+1,FALSE)</f>
        <v>0</v>
      </c>
      <c r="W1222" s="3">
        <f t="array" ref="W1222">INDEX($AF$3:$CM$62,MATCH($S1222,$AE$3:$AE$62,0),MATCH(W$1&amp;$R1222,$AF$1:$CM$1&amp;$AF$2:$CM$2,0))*VLOOKUP($Q1222,$C$17:$M$20,COUNTBLANK($D$15:G$15)+1,FALSE)</f>
        <v>160</v>
      </c>
      <c r="X1222" s="3">
        <f t="array" ref="X1222">INDEX($AF$3:$CM$62,MATCH($S1222,$AE$3:$AE$62,0),MATCH(X$1&amp;$R1222,$AF$1:$CM$1&amp;$AF$2:$CM$2,0))*VLOOKUP($Q1222,$C$17:$M$20,COUNTBLANK($D$15:H$15)+1,FALSE)</f>
        <v>0</v>
      </c>
      <c r="Y1222" s="3">
        <f t="array" ref="Y1222">INDEX($AF$3:$CM$62,MATCH($S1222,$AE$3:$AE$62,0),MATCH(Y$1&amp;$R1222,$AF$1:$CM$1&amp;$AF$2:$CM$2,0))*VLOOKUP($Q1222,$C$17:$M$20,COUNTBLANK($D$15:I$15)+1,FALSE)</f>
        <v>0</v>
      </c>
      <c r="Z1222" s="3">
        <f t="array" ref="Z1222">INDEX($AF$3:$CM$62,MATCH($S1222,$AE$3:$AE$62,0),MATCH(Z$1&amp;$R1222,$AF$1:$CM$1&amp;$AF$2:$CM$2,0))*VLOOKUP($Q1222,$C$17:$M$20,COUNTBLANK($D$15:J$15)+1,FALSE)</f>
        <v>0</v>
      </c>
      <c r="AA1222" s="3">
        <f t="array" ref="AA1222">INDEX($AF$3:$CM$62,MATCH($S1222,$AE$3:$AE$62,0),MATCH(AA$1&amp;$R1222,$AF$1:$CM$1&amp;$AF$2:$CM$2,0))*VLOOKUP($Q1222,$C$17:$M$20,COUNTBLANK($D$15:K$15)+1,FALSE)</f>
        <v>0</v>
      </c>
      <c r="AB1222" s="3">
        <f t="array" ref="AB1222">INDEX($AF$3:$CM$62,MATCH($S1222,$AE$3:$AE$62,0),MATCH(AB$1&amp;$R1222,$AF$1:$CM$1&amp;$AF$2:$CM$2,0))*VLOOKUP($Q1222,$C$17:$M$20,COUNTBLANK($D$15:L$15)+1,FALSE)</f>
        <v>0.01</v>
      </c>
      <c r="AC1222" s="3">
        <f t="array" ref="AC1222">INDEX($AF$3:$CM$62,MATCH($S1222,$AE$3:$AE$62,0),MATCH(AC$1&amp;$R1222,$AF$1:$CM$1&amp;$AF$2:$CM$2,0))*VLOOKUP($Q1222,$C$17:$M$20,COUNTBLANK($D$15:M$15)+1,FALSE)</f>
        <v>0.02</v>
      </c>
    </row>
    <row r="1223" spans="17:29" x14ac:dyDescent="0.2">
      <c r="Q1223" t="s">
        <v>422</v>
      </c>
      <c r="R1223">
        <f t="shared" si="163"/>
        <v>3</v>
      </c>
      <c r="S1223">
        <f t="shared" si="165"/>
        <v>21</v>
      </c>
      <c r="T1223" s="3">
        <f t="array" ref="T1223">INDEX($AF$3:$CM$62,MATCH($S1223,$AE$3:$AE$62,0),MATCH(T$1&amp;$R1223,$AF$1:$CM$1&amp;$AF$2:$CM$2,0))*VLOOKUP($Q1223,$C$17:$M$20,COUNTBLANK($D$15:D$15)+1,FALSE)</f>
        <v>84</v>
      </c>
      <c r="U1223" s="3">
        <f t="array" ref="U1223">INDEX($AF$3:$CM$62,MATCH($S1223,$AE$3:$AE$62,0),MATCH(U$1&amp;$R1223,$AF$1:$CM$1&amp;$AF$2:$CM$2,0))*VLOOKUP($Q1223,$C$17:$M$20,COUNTBLANK($D$15:E$15)+1,FALSE)</f>
        <v>0</v>
      </c>
      <c r="V1223" s="3">
        <f t="array" ref="V1223">INDEX($AF$3:$CM$62,MATCH($S1223,$AE$3:$AE$62,0),MATCH(V$1&amp;$R1223,$AF$1:$CM$1&amp;$AF$2:$CM$2,0))*VLOOKUP($Q1223,$C$17:$M$20,COUNTBLANK($D$15:F$15)+1,FALSE)</f>
        <v>0</v>
      </c>
      <c r="W1223" s="3">
        <f t="array" ref="W1223">INDEX($AF$3:$CM$62,MATCH($S1223,$AE$3:$AE$62,0),MATCH(W$1&amp;$R1223,$AF$1:$CM$1&amp;$AF$2:$CM$2,0))*VLOOKUP($Q1223,$C$17:$M$20,COUNTBLANK($D$15:G$15)+1,FALSE)</f>
        <v>168</v>
      </c>
      <c r="X1223" s="3">
        <f t="array" ref="X1223">INDEX($AF$3:$CM$62,MATCH($S1223,$AE$3:$AE$62,0),MATCH(X$1&amp;$R1223,$AF$1:$CM$1&amp;$AF$2:$CM$2,0))*VLOOKUP($Q1223,$C$17:$M$20,COUNTBLANK($D$15:H$15)+1,FALSE)</f>
        <v>0</v>
      </c>
      <c r="Y1223" s="3">
        <f t="array" ref="Y1223">INDEX($AF$3:$CM$62,MATCH($S1223,$AE$3:$AE$62,0),MATCH(Y$1&amp;$R1223,$AF$1:$CM$1&amp;$AF$2:$CM$2,0))*VLOOKUP($Q1223,$C$17:$M$20,COUNTBLANK($D$15:I$15)+1,FALSE)</f>
        <v>0</v>
      </c>
      <c r="Z1223" s="3">
        <f t="array" ref="Z1223">INDEX($AF$3:$CM$62,MATCH($S1223,$AE$3:$AE$62,0),MATCH(Z$1&amp;$R1223,$AF$1:$CM$1&amp;$AF$2:$CM$2,0))*VLOOKUP($Q1223,$C$17:$M$20,COUNTBLANK($D$15:J$15)+1,FALSE)</f>
        <v>0</v>
      </c>
      <c r="AA1223" s="3">
        <f t="array" ref="AA1223">INDEX($AF$3:$CM$62,MATCH($S1223,$AE$3:$AE$62,0),MATCH(AA$1&amp;$R1223,$AF$1:$CM$1&amp;$AF$2:$CM$2,0))*VLOOKUP($Q1223,$C$17:$M$20,COUNTBLANK($D$15:K$15)+1,FALSE)</f>
        <v>0</v>
      </c>
      <c r="AB1223" s="3">
        <f t="array" ref="AB1223">INDEX($AF$3:$CM$62,MATCH($S1223,$AE$3:$AE$62,0),MATCH(AB$1&amp;$R1223,$AF$1:$CM$1&amp;$AF$2:$CM$2,0))*VLOOKUP($Q1223,$C$17:$M$20,COUNTBLANK($D$15:L$15)+1,FALSE)</f>
        <v>0.01</v>
      </c>
      <c r="AC1223" s="3">
        <f t="array" ref="AC1223">INDEX($AF$3:$CM$62,MATCH($S1223,$AE$3:$AE$62,0),MATCH(AC$1&amp;$R1223,$AF$1:$CM$1&amp;$AF$2:$CM$2,0))*VLOOKUP($Q1223,$C$17:$M$20,COUNTBLANK($D$15:M$15)+1,FALSE)</f>
        <v>0.02</v>
      </c>
    </row>
    <row r="1224" spans="17:29" x14ac:dyDescent="0.2">
      <c r="Q1224" t="s">
        <v>422</v>
      </c>
      <c r="R1224">
        <f t="shared" si="163"/>
        <v>3</v>
      </c>
      <c r="S1224">
        <f t="shared" si="165"/>
        <v>22</v>
      </c>
      <c r="T1224" s="3">
        <f t="array" ref="T1224">INDEX($AF$3:$CM$62,MATCH($S1224,$AE$3:$AE$62,0),MATCH(T$1&amp;$R1224,$AF$1:$CM$1&amp;$AF$2:$CM$2,0))*VLOOKUP($Q1224,$C$17:$M$20,COUNTBLANK($D$15:D$15)+1,FALSE)</f>
        <v>88</v>
      </c>
      <c r="U1224" s="3">
        <f t="array" ref="U1224">INDEX($AF$3:$CM$62,MATCH($S1224,$AE$3:$AE$62,0),MATCH(U$1&amp;$R1224,$AF$1:$CM$1&amp;$AF$2:$CM$2,0))*VLOOKUP($Q1224,$C$17:$M$20,COUNTBLANK($D$15:E$15)+1,FALSE)</f>
        <v>0</v>
      </c>
      <c r="V1224" s="3">
        <f t="array" ref="V1224">INDEX($AF$3:$CM$62,MATCH($S1224,$AE$3:$AE$62,0),MATCH(V$1&amp;$R1224,$AF$1:$CM$1&amp;$AF$2:$CM$2,0))*VLOOKUP($Q1224,$C$17:$M$20,COUNTBLANK($D$15:F$15)+1,FALSE)</f>
        <v>0</v>
      </c>
      <c r="W1224" s="3">
        <f t="array" ref="W1224">INDEX($AF$3:$CM$62,MATCH($S1224,$AE$3:$AE$62,0),MATCH(W$1&amp;$R1224,$AF$1:$CM$1&amp;$AF$2:$CM$2,0))*VLOOKUP($Q1224,$C$17:$M$20,COUNTBLANK($D$15:G$15)+1,FALSE)</f>
        <v>176</v>
      </c>
      <c r="X1224" s="3">
        <f t="array" ref="X1224">INDEX($AF$3:$CM$62,MATCH($S1224,$AE$3:$AE$62,0),MATCH(X$1&amp;$R1224,$AF$1:$CM$1&amp;$AF$2:$CM$2,0))*VLOOKUP($Q1224,$C$17:$M$20,COUNTBLANK($D$15:H$15)+1,FALSE)</f>
        <v>0</v>
      </c>
      <c r="Y1224" s="3">
        <f t="array" ref="Y1224">INDEX($AF$3:$CM$62,MATCH($S1224,$AE$3:$AE$62,0),MATCH(Y$1&amp;$R1224,$AF$1:$CM$1&amp;$AF$2:$CM$2,0))*VLOOKUP($Q1224,$C$17:$M$20,COUNTBLANK($D$15:I$15)+1,FALSE)</f>
        <v>0</v>
      </c>
      <c r="Z1224" s="3">
        <f t="array" ref="Z1224">INDEX($AF$3:$CM$62,MATCH($S1224,$AE$3:$AE$62,0),MATCH(Z$1&amp;$R1224,$AF$1:$CM$1&amp;$AF$2:$CM$2,0))*VLOOKUP($Q1224,$C$17:$M$20,COUNTBLANK($D$15:J$15)+1,FALSE)</f>
        <v>0</v>
      </c>
      <c r="AA1224" s="3">
        <f t="array" ref="AA1224">INDEX($AF$3:$CM$62,MATCH($S1224,$AE$3:$AE$62,0),MATCH(AA$1&amp;$R1224,$AF$1:$CM$1&amp;$AF$2:$CM$2,0))*VLOOKUP($Q1224,$C$17:$M$20,COUNTBLANK($D$15:K$15)+1,FALSE)</f>
        <v>0</v>
      </c>
      <c r="AB1224" s="3">
        <f t="array" ref="AB1224">INDEX($AF$3:$CM$62,MATCH($S1224,$AE$3:$AE$62,0),MATCH(AB$1&amp;$R1224,$AF$1:$CM$1&amp;$AF$2:$CM$2,0))*VLOOKUP($Q1224,$C$17:$M$20,COUNTBLANK($D$15:L$15)+1,FALSE)</f>
        <v>0.01</v>
      </c>
      <c r="AC1224" s="3">
        <f t="array" ref="AC1224">INDEX($AF$3:$CM$62,MATCH($S1224,$AE$3:$AE$62,0),MATCH(AC$1&amp;$R1224,$AF$1:$CM$1&amp;$AF$2:$CM$2,0))*VLOOKUP($Q1224,$C$17:$M$20,COUNTBLANK($D$15:M$15)+1,FALSE)</f>
        <v>0.02</v>
      </c>
    </row>
    <row r="1225" spans="17:29" x14ac:dyDescent="0.2">
      <c r="Q1225" t="s">
        <v>422</v>
      </c>
      <c r="R1225">
        <f t="shared" si="163"/>
        <v>3</v>
      </c>
      <c r="S1225">
        <f t="shared" si="165"/>
        <v>23</v>
      </c>
      <c r="T1225" s="3">
        <f t="array" ref="T1225">INDEX($AF$3:$CM$62,MATCH($S1225,$AE$3:$AE$62,0),MATCH(T$1&amp;$R1225,$AF$1:$CM$1&amp;$AF$2:$CM$2,0))*VLOOKUP($Q1225,$C$17:$M$20,COUNTBLANK($D$15:D$15)+1,FALSE)</f>
        <v>92</v>
      </c>
      <c r="U1225" s="3">
        <f t="array" ref="U1225">INDEX($AF$3:$CM$62,MATCH($S1225,$AE$3:$AE$62,0),MATCH(U$1&amp;$R1225,$AF$1:$CM$1&amp;$AF$2:$CM$2,0))*VLOOKUP($Q1225,$C$17:$M$20,COUNTBLANK($D$15:E$15)+1,FALSE)</f>
        <v>0</v>
      </c>
      <c r="V1225" s="3">
        <f t="array" ref="V1225">INDEX($AF$3:$CM$62,MATCH($S1225,$AE$3:$AE$62,0),MATCH(V$1&amp;$R1225,$AF$1:$CM$1&amp;$AF$2:$CM$2,0))*VLOOKUP($Q1225,$C$17:$M$20,COUNTBLANK($D$15:F$15)+1,FALSE)</f>
        <v>0</v>
      </c>
      <c r="W1225" s="3">
        <f t="array" ref="W1225">INDEX($AF$3:$CM$62,MATCH($S1225,$AE$3:$AE$62,0),MATCH(W$1&amp;$R1225,$AF$1:$CM$1&amp;$AF$2:$CM$2,0))*VLOOKUP($Q1225,$C$17:$M$20,COUNTBLANK($D$15:G$15)+1,FALSE)</f>
        <v>184</v>
      </c>
      <c r="X1225" s="3">
        <f t="array" ref="X1225">INDEX($AF$3:$CM$62,MATCH($S1225,$AE$3:$AE$62,0),MATCH(X$1&amp;$R1225,$AF$1:$CM$1&amp;$AF$2:$CM$2,0))*VLOOKUP($Q1225,$C$17:$M$20,COUNTBLANK($D$15:H$15)+1,FALSE)</f>
        <v>0</v>
      </c>
      <c r="Y1225" s="3">
        <f t="array" ref="Y1225">INDEX($AF$3:$CM$62,MATCH($S1225,$AE$3:$AE$62,0),MATCH(Y$1&amp;$R1225,$AF$1:$CM$1&amp;$AF$2:$CM$2,0))*VLOOKUP($Q1225,$C$17:$M$20,COUNTBLANK($D$15:I$15)+1,FALSE)</f>
        <v>0</v>
      </c>
      <c r="Z1225" s="3">
        <f t="array" ref="Z1225">INDEX($AF$3:$CM$62,MATCH($S1225,$AE$3:$AE$62,0),MATCH(Z$1&amp;$R1225,$AF$1:$CM$1&amp;$AF$2:$CM$2,0))*VLOOKUP($Q1225,$C$17:$M$20,COUNTBLANK($D$15:J$15)+1,FALSE)</f>
        <v>0</v>
      </c>
      <c r="AA1225" s="3">
        <f t="array" ref="AA1225">INDEX($AF$3:$CM$62,MATCH($S1225,$AE$3:$AE$62,0),MATCH(AA$1&amp;$R1225,$AF$1:$CM$1&amp;$AF$2:$CM$2,0))*VLOOKUP($Q1225,$C$17:$M$20,COUNTBLANK($D$15:K$15)+1,FALSE)</f>
        <v>0</v>
      </c>
      <c r="AB1225" s="3">
        <f t="array" ref="AB1225">INDEX($AF$3:$CM$62,MATCH($S1225,$AE$3:$AE$62,0),MATCH(AB$1&amp;$R1225,$AF$1:$CM$1&amp;$AF$2:$CM$2,0))*VLOOKUP($Q1225,$C$17:$M$20,COUNTBLANK($D$15:L$15)+1,FALSE)</f>
        <v>0.01</v>
      </c>
      <c r="AC1225" s="3">
        <f t="array" ref="AC1225">INDEX($AF$3:$CM$62,MATCH($S1225,$AE$3:$AE$62,0),MATCH(AC$1&amp;$R1225,$AF$1:$CM$1&amp;$AF$2:$CM$2,0))*VLOOKUP($Q1225,$C$17:$M$20,COUNTBLANK($D$15:M$15)+1,FALSE)</f>
        <v>0.02</v>
      </c>
    </row>
    <row r="1226" spans="17:29" x14ac:dyDescent="0.2">
      <c r="Q1226" t="s">
        <v>422</v>
      </c>
      <c r="R1226">
        <f t="shared" si="163"/>
        <v>3</v>
      </c>
      <c r="S1226">
        <f t="shared" si="165"/>
        <v>24</v>
      </c>
      <c r="T1226" s="3">
        <f t="array" ref="T1226">INDEX($AF$3:$CM$62,MATCH($S1226,$AE$3:$AE$62,0),MATCH(T$1&amp;$R1226,$AF$1:$CM$1&amp;$AF$2:$CM$2,0))*VLOOKUP($Q1226,$C$17:$M$20,COUNTBLANK($D$15:D$15)+1,FALSE)</f>
        <v>96</v>
      </c>
      <c r="U1226" s="3">
        <f t="array" ref="U1226">INDEX($AF$3:$CM$62,MATCH($S1226,$AE$3:$AE$62,0),MATCH(U$1&amp;$R1226,$AF$1:$CM$1&amp;$AF$2:$CM$2,0))*VLOOKUP($Q1226,$C$17:$M$20,COUNTBLANK($D$15:E$15)+1,FALSE)</f>
        <v>0</v>
      </c>
      <c r="V1226" s="3">
        <f t="array" ref="V1226">INDEX($AF$3:$CM$62,MATCH($S1226,$AE$3:$AE$62,0),MATCH(V$1&amp;$R1226,$AF$1:$CM$1&amp;$AF$2:$CM$2,0))*VLOOKUP($Q1226,$C$17:$M$20,COUNTBLANK($D$15:F$15)+1,FALSE)</f>
        <v>0</v>
      </c>
      <c r="W1226" s="3">
        <f t="array" ref="W1226">INDEX($AF$3:$CM$62,MATCH($S1226,$AE$3:$AE$62,0),MATCH(W$1&amp;$R1226,$AF$1:$CM$1&amp;$AF$2:$CM$2,0))*VLOOKUP($Q1226,$C$17:$M$20,COUNTBLANK($D$15:G$15)+1,FALSE)</f>
        <v>192</v>
      </c>
      <c r="X1226" s="3">
        <f t="array" ref="X1226">INDEX($AF$3:$CM$62,MATCH($S1226,$AE$3:$AE$62,0),MATCH(X$1&amp;$R1226,$AF$1:$CM$1&amp;$AF$2:$CM$2,0))*VLOOKUP($Q1226,$C$17:$M$20,COUNTBLANK($D$15:H$15)+1,FALSE)</f>
        <v>0</v>
      </c>
      <c r="Y1226" s="3">
        <f t="array" ref="Y1226">INDEX($AF$3:$CM$62,MATCH($S1226,$AE$3:$AE$62,0),MATCH(Y$1&amp;$R1226,$AF$1:$CM$1&amp;$AF$2:$CM$2,0))*VLOOKUP($Q1226,$C$17:$M$20,COUNTBLANK($D$15:I$15)+1,FALSE)</f>
        <v>0</v>
      </c>
      <c r="Z1226" s="3">
        <f t="array" ref="Z1226">INDEX($AF$3:$CM$62,MATCH($S1226,$AE$3:$AE$62,0),MATCH(Z$1&amp;$R1226,$AF$1:$CM$1&amp;$AF$2:$CM$2,0))*VLOOKUP($Q1226,$C$17:$M$20,COUNTBLANK($D$15:J$15)+1,FALSE)</f>
        <v>0</v>
      </c>
      <c r="AA1226" s="3">
        <f t="array" ref="AA1226">INDEX($AF$3:$CM$62,MATCH($S1226,$AE$3:$AE$62,0),MATCH(AA$1&amp;$R1226,$AF$1:$CM$1&amp;$AF$2:$CM$2,0))*VLOOKUP($Q1226,$C$17:$M$20,COUNTBLANK($D$15:K$15)+1,FALSE)</f>
        <v>0</v>
      </c>
      <c r="AB1226" s="3">
        <f t="array" ref="AB1226">INDEX($AF$3:$CM$62,MATCH($S1226,$AE$3:$AE$62,0),MATCH(AB$1&amp;$R1226,$AF$1:$CM$1&amp;$AF$2:$CM$2,0))*VLOOKUP($Q1226,$C$17:$M$20,COUNTBLANK($D$15:L$15)+1,FALSE)</f>
        <v>0.01</v>
      </c>
      <c r="AC1226" s="3">
        <f t="array" ref="AC1226">INDEX($AF$3:$CM$62,MATCH($S1226,$AE$3:$AE$62,0),MATCH(AC$1&amp;$R1226,$AF$1:$CM$1&amp;$AF$2:$CM$2,0))*VLOOKUP($Q1226,$C$17:$M$20,COUNTBLANK($D$15:M$15)+1,FALSE)</f>
        <v>0.02</v>
      </c>
    </row>
    <row r="1227" spans="17:29" x14ac:dyDescent="0.2">
      <c r="Q1227" t="s">
        <v>422</v>
      </c>
      <c r="R1227">
        <f t="shared" si="163"/>
        <v>3</v>
      </c>
      <c r="S1227">
        <f t="shared" si="165"/>
        <v>25</v>
      </c>
      <c r="T1227" s="3">
        <f t="array" ref="T1227">INDEX($AF$3:$CM$62,MATCH($S1227,$AE$3:$AE$62,0),MATCH(T$1&amp;$R1227,$AF$1:$CM$1&amp;$AF$2:$CM$2,0))*VLOOKUP($Q1227,$C$17:$M$20,COUNTBLANK($D$15:D$15)+1,FALSE)</f>
        <v>100</v>
      </c>
      <c r="U1227" s="3">
        <f t="array" ref="U1227">INDEX($AF$3:$CM$62,MATCH($S1227,$AE$3:$AE$62,0),MATCH(U$1&amp;$R1227,$AF$1:$CM$1&amp;$AF$2:$CM$2,0))*VLOOKUP($Q1227,$C$17:$M$20,COUNTBLANK($D$15:E$15)+1,FALSE)</f>
        <v>0</v>
      </c>
      <c r="V1227" s="3">
        <f t="array" ref="V1227">INDEX($AF$3:$CM$62,MATCH($S1227,$AE$3:$AE$62,0),MATCH(V$1&amp;$R1227,$AF$1:$CM$1&amp;$AF$2:$CM$2,0))*VLOOKUP($Q1227,$C$17:$M$20,COUNTBLANK($D$15:F$15)+1,FALSE)</f>
        <v>0</v>
      </c>
      <c r="W1227" s="3">
        <f t="array" ref="W1227">INDEX($AF$3:$CM$62,MATCH($S1227,$AE$3:$AE$62,0),MATCH(W$1&amp;$R1227,$AF$1:$CM$1&amp;$AF$2:$CM$2,0))*VLOOKUP($Q1227,$C$17:$M$20,COUNTBLANK($D$15:G$15)+1,FALSE)</f>
        <v>200</v>
      </c>
      <c r="X1227" s="3">
        <f t="array" ref="X1227">INDEX($AF$3:$CM$62,MATCH($S1227,$AE$3:$AE$62,0),MATCH(X$1&amp;$R1227,$AF$1:$CM$1&amp;$AF$2:$CM$2,0))*VLOOKUP($Q1227,$C$17:$M$20,COUNTBLANK($D$15:H$15)+1,FALSE)</f>
        <v>0</v>
      </c>
      <c r="Y1227" s="3">
        <f t="array" ref="Y1227">INDEX($AF$3:$CM$62,MATCH($S1227,$AE$3:$AE$62,0),MATCH(Y$1&amp;$R1227,$AF$1:$CM$1&amp;$AF$2:$CM$2,0))*VLOOKUP($Q1227,$C$17:$M$20,COUNTBLANK($D$15:I$15)+1,FALSE)</f>
        <v>0</v>
      </c>
      <c r="Z1227" s="3">
        <f t="array" ref="Z1227">INDEX($AF$3:$CM$62,MATCH($S1227,$AE$3:$AE$62,0),MATCH(Z$1&amp;$R1227,$AF$1:$CM$1&amp;$AF$2:$CM$2,0))*VLOOKUP($Q1227,$C$17:$M$20,COUNTBLANK($D$15:J$15)+1,FALSE)</f>
        <v>0</v>
      </c>
      <c r="AA1227" s="3">
        <f t="array" ref="AA1227">INDEX($AF$3:$CM$62,MATCH($S1227,$AE$3:$AE$62,0),MATCH(AA$1&amp;$R1227,$AF$1:$CM$1&amp;$AF$2:$CM$2,0))*VLOOKUP($Q1227,$C$17:$M$20,COUNTBLANK($D$15:K$15)+1,FALSE)</f>
        <v>0</v>
      </c>
      <c r="AB1227" s="3">
        <f t="array" ref="AB1227">INDEX($AF$3:$CM$62,MATCH($S1227,$AE$3:$AE$62,0),MATCH(AB$1&amp;$R1227,$AF$1:$CM$1&amp;$AF$2:$CM$2,0))*VLOOKUP($Q1227,$C$17:$M$20,COUNTBLANK($D$15:L$15)+1,FALSE)</f>
        <v>0.01</v>
      </c>
      <c r="AC1227" s="3">
        <f t="array" ref="AC1227">INDEX($AF$3:$CM$62,MATCH($S1227,$AE$3:$AE$62,0),MATCH(AC$1&amp;$R1227,$AF$1:$CM$1&amp;$AF$2:$CM$2,0))*VLOOKUP($Q1227,$C$17:$M$20,COUNTBLANK($D$15:M$15)+1,FALSE)</f>
        <v>0.02</v>
      </c>
    </row>
    <row r="1228" spans="17:29" x14ac:dyDescent="0.2">
      <c r="Q1228" t="s">
        <v>422</v>
      </c>
      <c r="R1228">
        <f t="shared" si="163"/>
        <v>3</v>
      </c>
      <c r="S1228">
        <f t="shared" si="165"/>
        <v>26</v>
      </c>
      <c r="T1228" s="3">
        <f t="array" ref="T1228">INDEX($AF$3:$CM$62,MATCH($S1228,$AE$3:$AE$62,0),MATCH(T$1&amp;$R1228,$AF$1:$CM$1&amp;$AF$2:$CM$2,0))*VLOOKUP($Q1228,$C$17:$M$20,COUNTBLANK($D$15:D$15)+1,FALSE)</f>
        <v>104</v>
      </c>
      <c r="U1228" s="3">
        <f t="array" ref="U1228">INDEX($AF$3:$CM$62,MATCH($S1228,$AE$3:$AE$62,0),MATCH(U$1&amp;$R1228,$AF$1:$CM$1&amp;$AF$2:$CM$2,0))*VLOOKUP($Q1228,$C$17:$M$20,COUNTBLANK($D$15:E$15)+1,FALSE)</f>
        <v>0</v>
      </c>
      <c r="V1228" s="3">
        <f t="array" ref="V1228">INDEX($AF$3:$CM$62,MATCH($S1228,$AE$3:$AE$62,0),MATCH(V$1&amp;$R1228,$AF$1:$CM$1&amp;$AF$2:$CM$2,0))*VLOOKUP($Q1228,$C$17:$M$20,COUNTBLANK($D$15:F$15)+1,FALSE)</f>
        <v>0</v>
      </c>
      <c r="W1228" s="3">
        <f t="array" ref="W1228">INDEX($AF$3:$CM$62,MATCH($S1228,$AE$3:$AE$62,0),MATCH(W$1&amp;$R1228,$AF$1:$CM$1&amp;$AF$2:$CM$2,0))*VLOOKUP($Q1228,$C$17:$M$20,COUNTBLANK($D$15:G$15)+1,FALSE)</f>
        <v>208</v>
      </c>
      <c r="X1228" s="3">
        <f t="array" ref="X1228">INDEX($AF$3:$CM$62,MATCH($S1228,$AE$3:$AE$62,0),MATCH(X$1&amp;$R1228,$AF$1:$CM$1&amp;$AF$2:$CM$2,0))*VLOOKUP($Q1228,$C$17:$M$20,COUNTBLANK($D$15:H$15)+1,FALSE)</f>
        <v>0</v>
      </c>
      <c r="Y1228" s="3">
        <f t="array" ref="Y1228">INDEX($AF$3:$CM$62,MATCH($S1228,$AE$3:$AE$62,0),MATCH(Y$1&amp;$R1228,$AF$1:$CM$1&amp;$AF$2:$CM$2,0))*VLOOKUP($Q1228,$C$17:$M$20,COUNTBLANK($D$15:I$15)+1,FALSE)</f>
        <v>0</v>
      </c>
      <c r="Z1228" s="3">
        <f t="array" ref="Z1228">INDEX($AF$3:$CM$62,MATCH($S1228,$AE$3:$AE$62,0),MATCH(Z$1&amp;$R1228,$AF$1:$CM$1&amp;$AF$2:$CM$2,0))*VLOOKUP($Q1228,$C$17:$M$20,COUNTBLANK($D$15:J$15)+1,FALSE)</f>
        <v>0</v>
      </c>
      <c r="AA1228" s="3">
        <f t="array" ref="AA1228">INDEX($AF$3:$CM$62,MATCH($S1228,$AE$3:$AE$62,0),MATCH(AA$1&amp;$R1228,$AF$1:$CM$1&amp;$AF$2:$CM$2,0))*VLOOKUP($Q1228,$C$17:$M$20,COUNTBLANK($D$15:K$15)+1,FALSE)</f>
        <v>0</v>
      </c>
      <c r="AB1228" s="3">
        <f t="array" ref="AB1228">INDEX($AF$3:$CM$62,MATCH($S1228,$AE$3:$AE$62,0),MATCH(AB$1&amp;$R1228,$AF$1:$CM$1&amp;$AF$2:$CM$2,0))*VLOOKUP($Q1228,$C$17:$M$20,COUNTBLANK($D$15:L$15)+1,FALSE)</f>
        <v>0.01</v>
      </c>
      <c r="AC1228" s="3">
        <f t="array" ref="AC1228">INDEX($AF$3:$CM$62,MATCH($S1228,$AE$3:$AE$62,0),MATCH(AC$1&amp;$R1228,$AF$1:$CM$1&amp;$AF$2:$CM$2,0))*VLOOKUP($Q1228,$C$17:$M$20,COUNTBLANK($D$15:M$15)+1,FALSE)</f>
        <v>0.02</v>
      </c>
    </row>
    <row r="1229" spans="17:29" x14ac:dyDescent="0.2">
      <c r="Q1229" t="s">
        <v>422</v>
      </c>
      <c r="R1229">
        <f t="shared" si="163"/>
        <v>3</v>
      </c>
      <c r="S1229">
        <f t="shared" si="165"/>
        <v>27</v>
      </c>
      <c r="T1229" s="3">
        <f t="array" ref="T1229">INDEX($AF$3:$CM$62,MATCH($S1229,$AE$3:$AE$62,0),MATCH(T$1&amp;$R1229,$AF$1:$CM$1&amp;$AF$2:$CM$2,0))*VLOOKUP($Q1229,$C$17:$M$20,COUNTBLANK($D$15:D$15)+1,FALSE)</f>
        <v>108</v>
      </c>
      <c r="U1229" s="3">
        <f t="array" ref="U1229">INDEX($AF$3:$CM$62,MATCH($S1229,$AE$3:$AE$62,0),MATCH(U$1&amp;$R1229,$AF$1:$CM$1&amp;$AF$2:$CM$2,0))*VLOOKUP($Q1229,$C$17:$M$20,COUNTBLANK($D$15:E$15)+1,FALSE)</f>
        <v>0</v>
      </c>
      <c r="V1229" s="3">
        <f t="array" ref="V1229">INDEX($AF$3:$CM$62,MATCH($S1229,$AE$3:$AE$62,0),MATCH(V$1&amp;$R1229,$AF$1:$CM$1&amp;$AF$2:$CM$2,0))*VLOOKUP($Q1229,$C$17:$M$20,COUNTBLANK($D$15:F$15)+1,FALSE)</f>
        <v>0</v>
      </c>
      <c r="W1229" s="3">
        <f t="array" ref="W1229">INDEX($AF$3:$CM$62,MATCH($S1229,$AE$3:$AE$62,0),MATCH(W$1&amp;$R1229,$AF$1:$CM$1&amp;$AF$2:$CM$2,0))*VLOOKUP($Q1229,$C$17:$M$20,COUNTBLANK($D$15:G$15)+1,FALSE)</f>
        <v>216</v>
      </c>
      <c r="X1229" s="3">
        <f t="array" ref="X1229">INDEX($AF$3:$CM$62,MATCH($S1229,$AE$3:$AE$62,0),MATCH(X$1&amp;$R1229,$AF$1:$CM$1&amp;$AF$2:$CM$2,0))*VLOOKUP($Q1229,$C$17:$M$20,COUNTBLANK($D$15:H$15)+1,FALSE)</f>
        <v>0</v>
      </c>
      <c r="Y1229" s="3">
        <f t="array" ref="Y1229">INDEX($AF$3:$CM$62,MATCH($S1229,$AE$3:$AE$62,0),MATCH(Y$1&amp;$R1229,$AF$1:$CM$1&amp;$AF$2:$CM$2,0))*VLOOKUP($Q1229,$C$17:$M$20,COUNTBLANK($D$15:I$15)+1,FALSE)</f>
        <v>0</v>
      </c>
      <c r="Z1229" s="3">
        <f t="array" ref="Z1229">INDEX($AF$3:$CM$62,MATCH($S1229,$AE$3:$AE$62,0),MATCH(Z$1&amp;$R1229,$AF$1:$CM$1&amp;$AF$2:$CM$2,0))*VLOOKUP($Q1229,$C$17:$M$20,COUNTBLANK($D$15:J$15)+1,FALSE)</f>
        <v>0</v>
      </c>
      <c r="AA1229" s="3">
        <f t="array" ref="AA1229">INDEX($AF$3:$CM$62,MATCH($S1229,$AE$3:$AE$62,0),MATCH(AA$1&amp;$R1229,$AF$1:$CM$1&amp;$AF$2:$CM$2,0))*VLOOKUP($Q1229,$C$17:$M$20,COUNTBLANK($D$15:K$15)+1,FALSE)</f>
        <v>0</v>
      </c>
      <c r="AB1229" s="3">
        <f t="array" ref="AB1229">INDEX($AF$3:$CM$62,MATCH($S1229,$AE$3:$AE$62,0),MATCH(AB$1&amp;$R1229,$AF$1:$CM$1&amp;$AF$2:$CM$2,0))*VLOOKUP($Q1229,$C$17:$M$20,COUNTBLANK($D$15:L$15)+1,FALSE)</f>
        <v>0.01</v>
      </c>
      <c r="AC1229" s="3">
        <f t="array" ref="AC1229">INDEX($AF$3:$CM$62,MATCH($S1229,$AE$3:$AE$62,0),MATCH(AC$1&amp;$R1229,$AF$1:$CM$1&amp;$AF$2:$CM$2,0))*VLOOKUP($Q1229,$C$17:$M$20,COUNTBLANK($D$15:M$15)+1,FALSE)</f>
        <v>0.02</v>
      </c>
    </row>
    <row r="1230" spans="17:29" x14ac:dyDescent="0.2">
      <c r="Q1230" t="s">
        <v>422</v>
      </c>
      <c r="R1230">
        <f t="shared" si="163"/>
        <v>3</v>
      </c>
      <c r="S1230">
        <f t="shared" si="165"/>
        <v>28</v>
      </c>
      <c r="T1230" s="3">
        <f t="array" ref="T1230">INDEX($AF$3:$CM$62,MATCH($S1230,$AE$3:$AE$62,0),MATCH(T$1&amp;$R1230,$AF$1:$CM$1&amp;$AF$2:$CM$2,0))*VLOOKUP($Q1230,$C$17:$M$20,COUNTBLANK($D$15:D$15)+1,FALSE)</f>
        <v>112</v>
      </c>
      <c r="U1230" s="3">
        <f t="array" ref="U1230">INDEX($AF$3:$CM$62,MATCH($S1230,$AE$3:$AE$62,0),MATCH(U$1&amp;$R1230,$AF$1:$CM$1&amp;$AF$2:$CM$2,0))*VLOOKUP($Q1230,$C$17:$M$20,COUNTBLANK($D$15:E$15)+1,FALSE)</f>
        <v>0</v>
      </c>
      <c r="V1230" s="3">
        <f t="array" ref="V1230">INDEX($AF$3:$CM$62,MATCH($S1230,$AE$3:$AE$62,0),MATCH(V$1&amp;$R1230,$AF$1:$CM$1&amp;$AF$2:$CM$2,0))*VLOOKUP($Q1230,$C$17:$M$20,COUNTBLANK($D$15:F$15)+1,FALSE)</f>
        <v>0</v>
      </c>
      <c r="W1230" s="3">
        <f t="array" ref="W1230">INDEX($AF$3:$CM$62,MATCH($S1230,$AE$3:$AE$62,0),MATCH(W$1&amp;$R1230,$AF$1:$CM$1&amp;$AF$2:$CM$2,0))*VLOOKUP($Q1230,$C$17:$M$20,COUNTBLANK($D$15:G$15)+1,FALSE)</f>
        <v>224</v>
      </c>
      <c r="X1230" s="3">
        <f t="array" ref="X1230">INDEX($AF$3:$CM$62,MATCH($S1230,$AE$3:$AE$62,0),MATCH(X$1&amp;$R1230,$AF$1:$CM$1&amp;$AF$2:$CM$2,0))*VLOOKUP($Q1230,$C$17:$M$20,COUNTBLANK($D$15:H$15)+1,FALSE)</f>
        <v>0</v>
      </c>
      <c r="Y1230" s="3">
        <f t="array" ref="Y1230">INDEX($AF$3:$CM$62,MATCH($S1230,$AE$3:$AE$62,0),MATCH(Y$1&amp;$R1230,$AF$1:$CM$1&amp;$AF$2:$CM$2,0))*VLOOKUP($Q1230,$C$17:$M$20,COUNTBLANK($D$15:I$15)+1,FALSE)</f>
        <v>0</v>
      </c>
      <c r="Z1230" s="3">
        <f t="array" ref="Z1230">INDEX($AF$3:$CM$62,MATCH($S1230,$AE$3:$AE$62,0),MATCH(Z$1&amp;$R1230,$AF$1:$CM$1&amp;$AF$2:$CM$2,0))*VLOOKUP($Q1230,$C$17:$M$20,COUNTBLANK($D$15:J$15)+1,FALSE)</f>
        <v>0</v>
      </c>
      <c r="AA1230" s="3">
        <f t="array" ref="AA1230">INDEX($AF$3:$CM$62,MATCH($S1230,$AE$3:$AE$62,0),MATCH(AA$1&amp;$R1230,$AF$1:$CM$1&amp;$AF$2:$CM$2,0))*VLOOKUP($Q1230,$C$17:$M$20,COUNTBLANK($D$15:K$15)+1,FALSE)</f>
        <v>0</v>
      </c>
      <c r="AB1230" s="3">
        <f t="array" ref="AB1230">INDEX($AF$3:$CM$62,MATCH($S1230,$AE$3:$AE$62,0),MATCH(AB$1&amp;$R1230,$AF$1:$CM$1&amp;$AF$2:$CM$2,0))*VLOOKUP($Q1230,$C$17:$M$20,COUNTBLANK($D$15:L$15)+1,FALSE)</f>
        <v>0.01</v>
      </c>
      <c r="AC1230" s="3">
        <f t="array" ref="AC1230">INDEX($AF$3:$CM$62,MATCH($S1230,$AE$3:$AE$62,0),MATCH(AC$1&amp;$R1230,$AF$1:$CM$1&amp;$AF$2:$CM$2,0))*VLOOKUP($Q1230,$C$17:$M$20,COUNTBLANK($D$15:M$15)+1,FALSE)</f>
        <v>0.02</v>
      </c>
    </row>
    <row r="1231" spans="17:29" x14ac:dyDescent="0.2">
      <c r="Q1231" t="s">
        <v>422</v>
      </c>
      <c r="R1231">
        <f t="shared" si="163"/>
        <v>3</v>
      </c>
      <c r="S1231">
        <f t="shared" si="165"/>
        <v>29</v>
      </c>
      <c r="T1231" s="3">
        <f t="array" ref="T1231">INDEX($AF$3:$CM$62,MATCH($S1231,$AE$3:$AE$62,0),MATCH(T$1&amp;$R1231,$AF$1:$CM$1&amp;$AF$2:$CM$2,0))*VLOOKUP($Q1231,$C$17:$M$20,COUNTBLANK($D$15:D$15)+1,FALSE)</f>
        <v>116</v>
      </c>
      <c r="U1231" s="3">
        <f t="array" ref="U1231">INDEX($AF$3:$CM$62,MATCH($S1231,$AE$3:$AE$62,0),MATCH(U$1&amp;$R1231,$AF$1:$CM$1&amp;$AF$2:$CM$2,0))*VLOOKUP($Q1231,$C$17:$M$20,COUNTBLANK($D$15:E$15)+1,FALSE)</f>
        <v>0</v>
      </c>
      <c r="V1231" s="3">
        <f t="array" ref="V1231">INDEX($AF$3:$CM$62,MATCH($S1231,$AE$3:$AE$62,0),MATCH(V$1&amp;$R1231,$AF$1:$CM$1&amp;$AF$2:$CM$2,0))*VLOOKUP($Q1231,$C$17:$M$20,COUNTBLANK($D$15:F$15)+1,FALSE)</f>
        <v>0</v>
      </c>
      <c r="W1231" s="3">
        <f t="array" ref="W1231">INDEX($AF$3:$CM$62,MATCH($S1231,$AE$3:$AE$62,0),MATCH(W$1&amp;$R1231,$AF$1:$CM$1&amp;$AF$2:$CM$2,0))*VLOOKUP($Q1231,$C$17:$M$20,COUNTBLANK($D$15:G$15)+1,FALSE)</f>
        <v>232</v>
      </c>
      <c r="X1231" s="3">
        <f t="array" ref="X1231">INDEX($AF$3:$CM$62,MATCH($S1231,$AE$3:$AE$62,0),MATCH(X$1&amp;$R1231,$AF$1:$CM$1&amp;$AF$2:$CM$2,0))*VLOOKUP($Q1231,$C$17:$M$20,COUNTBLANK($D$15:H$15)+1,FALSE)</f>
        <v>0</v>
      </c>
      <c r="Y1231" s="3">
        <f t="array" ref="Y1231">INDEX($AF$3:$CM$62,MATCH($S1231,$AE$3:$AE$62,0),MATCH(Y$1&amp;$R1231,$AF$1:$CM$1&amp;$AF$2:$CM$2,0))*VLOOKUP($Q1231,$C$17:$M$20,COUNTBLANK($D$15:I$15)+1,FALSE)</f>
        <v>0</v>
      </c>
      <c r="Z1231" s="3">
        <f t="array" ref="Z1231">INDEX($AF$3:$CM$62,MATCH($S1231,$AE$3:$AE$62,0),MATCH(Z$1&amp;$R1231,$AF$1:$CM$1&amp;$AF$2:$CM$2,0))*VLOOKUP($Q1231,$C$17:$M$20,COUNTBLANK($D$15:J$15)+1,FALSE)</f>
        <v>0</v>
      </c>
      <c r="AA1231" s="3">
        <f t="array" ref="AA1231">INDEX($AF$3:$CM$62,MATCH($S1231,$AE$3:$AE$62,0),MATCH(AA$1&amp;$R1231,$AF$1:$CM$1&amp;$AF$2:$CM$2,0))*VLOOKUP($Q1231,$C$17:$M$20,COUNTBLANK($D$15:K$15)+1,FALSE)</f>
        <v>0</v>
      </c>
      <c r="AB1231" s="3">
        <f t="array" ref="AB1231">INDEX($AF$3:$CM$62,MATCH($S1231,$AE$3:$AE$62,0),MATCH(AB$1&amp;$R1231,$AF$1:$CM$1&amp;$AF$2:$CM$2,0))*VLOOKUP($Q1231,$C$17:$M$20,COUNTBLANK($D$15:L$15)+1,FALSE)</f>
        <v>0.01</v>
      </c>
      <c r="AC1231" s="3">
        <f t="array" ref="AC1231">INDEX($AF$3:$CM$62,MATCH($S1231,$AE$3:$AE$62,0),MATCH(AC$1&amp;$R1231,$AF$1:$CM$1&amp;$AF$2:$CM$2,0))*VLOOKUP($Q1231,$C$17:$M$20,COUNTBLANK($D$15:M$15)+1,FALSE)</f>
        <v>0.02</v>
      </c>
    </row>
    <row r="1232" spans="17:29" x14ac:dyDescent="0.2">
      <c r="Q1232" t="s">
        <v>422</v>
      </c>
      <c r="R1232">
        <f t="shared" si="163"/>
        <v>3</v>
      </c>
      <c r="S1232">
        <f t="shared" si="165"/>
        <v>30</v>
      </c>
      <c r="T1232" s="3">
        <f t="array" ref="T1232">INDEX($AF$3:$CM$62,MATCH($S1232,$AE$3:$AE$62,0),MATCH(T$1&amp;$R1232,$AF$1:$CM$1&amp;$AF$2:$CM$2,0))*VLOOKUP($Q1232,$C$17:$M$20,COUNTBLANK($D$15:D$15)+1,FALSE)</f>
        <v>120</v>
      </c>
      <c r="U1232" s="3">
        <f t="array" ref="U1232">INDEX($AF$3:$CM$62,MATCH($S1232,$AE$3:$AE$62,0),MATCH(U$1&amp;$R1232,$AF$1:$CM$1&amp;$AF$2:$CM$2,0))*VLOOKUP($Q1232,$C$17:$M$20,COUNTBLANK($D$15:E$15)+1,FALSE)</f>
        <v>0</v>
      </c>
      <c r="V1232" s="3">
        <f t="array" ref="V1232">INDEX($AF$3:$CM$62,MATCH($S1232,$AE$3:$AE$62,0),MATCH(V$1&amp;$R1232,$AF$1:$CM$1&amp;$AF$2:$CM$2,0))*VLOOKUP($Q1232,$C$17:$M$20,COUNTBLANK($D$15:F$15)+1,FALSE)</f>
        <v>0</v>
      </c>
      <c r="W1232" s="3">
        <f t="array" ref="W1232">INDEX($AF$3:$CM$62,MATCH($S1232,$AE$3:$AE$62,0),MATCH(W$1&amp;$R1232,$AF$1:$CM$1&amp;$AF$2:$CM$2,0))*VLOOKUP($Q1232,$C$17:$M$20,COUNTBLANK($D$15:G$15)+1,FALSE)</f>
        <v>240</v>
      </c>
      <c r="X1232" s="3">
        <f t="array" ref="X1232">INDEX($AF$3:$CM$62,MATCH($S1232,$AE$3:$AE$62,0),MATCH(X$1&amp;$R1232,$AF$1:$CM$1&amp;$AF$2:$CM$2,0))*VLOOKUP($Q1232,$C$17:$M$20,COUNTBLANK($D$15:H$15)+1,FALSE)</f>
        <v>0</v>
      </c>
      <c r="Y1232" s="3">
        <f t="array" ref="Y1232">INDEX($AF$3:$CM$62,MATCH($S1232,$AE$3:$AE$62,0),MATCH(Y$1&amp;$R1232,$AF$1:$CM$1&amp;$AF$2:$CM$2,0))*VLOOKUP($Q1232,$C$17:$M$20,COUNTBLANK($D$15:I$15)+1,FALSE)</f>
        <v>0</v>
      </c>
      <c r="Z1232" s="3">
        <f t="array" ref="Z1232">INDEX($AF$3:$CM$62,MATCH($S1232,$AE$3:$AE$62,0),MATCH(Z$1&amp;$R1232,$AF$1:$CM$1&amp;$AF$2:$CM$2,0))*VLOOKUP($Q1232,$C$17:$M$20,COUNTBLANK($D$15:J$15)+1,FALSE)</f>
        <v>0</v>
      </c>
      <c r="AA1232" s="3">
        <f t="array" ref="AA1232">INDEX($AF$3:$CM$62,MATCH($S1232,$AE$3:$AE$62,0),MATCH(AA$1&amp;$R1232,$AF$1:$CM$1&amp;$AF$2:$CM$2,0))*VLOOKUP($Q1232,$C$17:$M$20,COUNTBLANK($D$15:K$15)+1,FALSE)</f>
        <v>0</v>
      </c>
      <c r="AB1232" s="3">
        <f t="array" ref="AB1232">INDEX($AF$3:$CM$62,MATCH($S1232,$AE$3:$AE$62,0),MATCH(AB$1&amp;$R1232,$AF$1:$CM$1&amp;$AF$2:$CM$2,0))*VLOOKUP($Q1232,$C$17:$M$20,COUNTBLANK($D$15:L$15)+1,FALSE)</f>
        <v>0.02</v>
      </c>
      <c r="AC1232" s="3">
        <f t="array" ref="AC1232">INDEX($AF$3:$CM$62,MATCH($S1232,$AE$3:$AE$62,0),MATCH(AC$1&amp;$R1232,$AF$1:$CM$1&amp;$AF$2:$CM$2,0))*VLOOKUP($Q1232,$C$17:$M$20,COUNTBLANK($D$15:M$15)+1,FALSE)</f>
        <v>0.02</v>
      </c>
    </row>
    <row r="1233" spans="17:29" x14ac:dyDescent="0.2">
      <c r="Q1233" t="s">
        <v>422</v>
      </c>
      <c r="R1233">
        <f t="shared" si="163"/>
        <v>3</v>
      </c>
      <c r="S1233">
        <f t="shared" si="165"/>
        <v>31</v>
      </c>
      <c r="T1233" s="3">
        <f t="array" ref="T1233">INDEX($AF$3:$CM$62,MATCH($S1233,$AE$3:$AE$62,0),MATCH(T$1&amp;$R1233,$AF$1:$CM$1&amp;$AF$2:$CM$2,0))*VLOOKUP($Q1233,$C$17:$M$20,COUNTBLANK($D$15:D$15)+1,FALSE)</f>
        <v>124</v>
      </c>
      <c r="U1233" s="3">
        <f t="array" ref="U1233">INDEX($AF$3:$CM$62,MATCH($S1233,$AE$3:$AE$62,0),MATCH(U$1&amp;$R1233,$AF$1:$CM$1&amp;$AF$2:$CM$2,0))*VLOOKUP($Q1233,$C$17:$M$20,COUNTBLANK($D$15:E$15)+1,FALSE)</f>
        <v>0</v>
      </c>
      <c r="V1233" s="3">
        <f t="array" ref="V1233">INDEX($AF$3:$CM$62,MATCH($S1233,$AE$3:$AE$62,0),MATCH(V$1&amp;$R1233,$AF$1:$CM$1&amp;$AF$2:$CM$2,0))*VLOOKUP($Q1233,$C$17:$M$20,COUNTBLANK($D$15:F$15)+1,FALSE)</f>
        <v>0</v>
      </c>
      <c r="W1233" s="3">
        <f t="array" ref="W1233">INDEX($AF$3:$CM$62,MATCH($S1233,$AE$3:$AE$62,0),MATCH(W$1&amp;$R1233,$AF$1:$CM$1&amp;$AF$2:$CM$2,0))*VLOOKUP($Q1233,$C$17:$M$20,COUNTBLANK($D$15:G$15)+1,FALSE)</f>
        <v>248</v>
      </c>
      <c r="X1233" s="3">
        <f t="array" ref="X1233">INDEX($AF$3:$CM$62,MATCH($S1233,$AE$3:$AE$62,0),MATCH(X$1&amp;$R1233,$AF$1:$CM$1&amp;$AF$2:$CM$2,0))*VLOOKUP($Q1233,$C$17:$M$20,COUNTBLANK($D$15:H$15)+1,FALSE)</f>
        <v>0</v>
      </c>
      <c r="Y1233" s="3">
        <f t="array" ref="Y1233">INDEX($AF$3:$CM$62,MATCH($S1233,$AE$3:$AE$62,0),MATCH(Y$1&amp;$R1233,$AF$1:$CM$1&amp;$AF$2:$CM$2,0))*VLOOKUP($Q1233,$C$17:$M$20,COUNTBLANK($D$15:I$15)+1,FALSE)</f>
        <v>0</v>
      </c>
      <c r="Z1233" s="3">
        <f t="array" ref="Z1233">INDEX($AF$3:$CM$62,MATCH($S1233,$AE$3:$AE$62,0),MATCH(Z$1&amp;$R1233,$AF$1:$CM$1&amp;$AF$2:$CM$2,0))*VLOOKUP($Q1233,$C$17:$M$20,COUNTBLANK($D$15:J$15)+1,FALSE)</f>
        <v>0</v>
      </c>
      <c r="AA1233" s="3">
        <f t="array" ref="AA1233">INDEX($AF$3:$CM$62,MATCH($S1233,$AE$3:$AE$62,0),MATCH(AA$1&amp;$R1233,$AF$1:$CM$1&amp;$AF$2:$CM$2,0))*VLOOKUP($Q1233,$C$17:$M$20,COUNTBLANK($D$15:K$15)+1,FALSE)</f>
        <v>0</v>
      </c>
      <c r="AB1233" s="3">
        <f t="array" ref="AB1233">INDEX($AF$3:$CM$62,MATCH($S1233,$AE$3:$AE$62,0),MATCH(AB$1&amp;$R1233,$AF$1:$CM$1&amp;$AF$2:$CM$2,0))*VLOOKUP($Q1233,$C$17:$M$20,COUNTBLANK($D$15:L$15)+1,FALSE)</f>
        <v>0.02</v>
      </c>
      <c r="AC1233" s="3">
        <f t="array" ref="AC1233">INDEX($AF$3:$CM$62,MATCH($S1233,$AE$3:$AE$62,0),MATCH(AC$1&amp;$R1233,$AF$1:$CM$1&amp;$AF$2:$CM$2,0))*VLOOKUP($Q1233,$C$17:$M$20,COUNTBLANK($D$15:M$15)+1,FALSE)</f>
        <v>0.02</v>
      </c>
    </row>
    <row r="1234" spans="17:29" x14ac:dyDescent="0.2">
      <c r="Q1234" t="s">
        <v>422</v>
      </c>
      <c r="R1234">
        <f t="shared" si="163"/>
        <v>3</v>
      </c>
      <c r="S1234">
        <f t="shared" si="165"/>
        <v>32</v>
      </c>
      <c r="T1234" s="3">
        <f t="array" ref="T1234">INDEX($AF$3:$CM$62,MATCH($S1234,$AE$3:$AE$62,0),MATCH(T$1&amp;$R1234,$AF$1:$CM$1&amp;$AF$2:$CM$2,0))*VLOOKUP($Q1234,$C$17:$M$20,COUNTBLANK($D$15:D$15)+1,FALSE)</f>
        <v>128</v>
      </c>
      <c r="U1234" s="3">
        <f t="array" ref="U1234">INDEX($AF$3:$CM$62,MATCH($S1234,$AE$3:$AE$62,0),MATCH(U$1&amp;$R1234,$AF$1:$CM$1&amp;$AF$2:$CM$2,0))*VLOOKUP($Q1234,$C$17:$M$20,COUNTBLANK($D$15:E$15)+1,FALSE)</f>
        <v>0</v>
      </c>
      <c r="V1234" s="3">
        <f t="array" ref="V1234">INDEX($AF$3:$CM$62,MATCH($S1234,$AE$3:$AE$62,0),MATCH(V$1&amp;$R1234,$AF$1:$CM$1&amp;$AF$2:$CM$2,0))*VLOOKUP($Q1234,$C$17:$M$20,COUNTBLANK($D$15:F$15)+1,FALSE)</f>
        <v>0</v>
      </c>
      <c r="W1234" s="3">
        <f t="array" ref="W1234">INDEX($AF$3:$CM$62,MATCH($S1234,$AE$3:$AE$62,0),MATCH(W$1&amp;$R1234,$AF$1:$CM$1&amp;$AF$2:$CM$2,0))*VLOOKUP($Q1234,$C$17:$M$20,COUNTBLANK($D$15:G$15)+1,FALSE)</f>
        <v>256</v>
      </c>
      <c r="X1234" s="3">
        <f t="array" ref="X1234">INDEX($AF$3:$CM$62,MATCH($S1234,$AE$3:$AE$62,0),MATCH(X$1&amp;$R1234,$AF$1:$CM$1&amp;$AF$2:$CM$2,0))*VLOOKUP($Q1234,$C$17:$M$20,COUNTBLANK($D$15:H$15)+1,FALSE)</f>
        <v>0</v>
      </c>
      <c r="Y1234" s="3">
        <f t="array" ref="Y1234">INDEX($AF$3:$CM$62,MATCH($S1234,$AE$3:$AE$62,0),MATCH(Y$1&amp;$R1234,$AF$1:$CM$1&amp;$AF$2:$CM$2,0))*VLOOKUP($Q1234,$C$17:$M$20,COUNTBLANK($D$15:I$15)+1,FALSE)</f>
        <v>0</v>
      </c>
      <c r="Z1234" s="3">
        <f t="array" ref="Z1234">INDEX($AF$3:$CM$62,MATCH($S1234,$AE$3:$AE$62,0),MATCH(Z$1&amp;$R1234,$AF$1:$CM$1&amp;$AF$2:$CM$2,0))*VLOOKUP($Q1234,$C$17:$M$20,COUNTBLANK($D$15:J$15)+1,FALSE)</f>
        <v>0</v>
      </c>
      <c r="AA1234" s="3">
        <f t="array" ref="AA1234">INDEX($AF$3:$CM$62,MATCH($S1234,$AE$3:$AE$62,0),MATCH(AA$1&amp;$R1234,$AF$1:$CM$1&amp;$AF$2:$CM$2,0))*VLOOKUP($Q1234,$C$17:$M$20,COUNTBLANK($D$15:K$15)+1,FALSE)</f>
        <v>0</v>
      </c>
      <c r="AB1234" s="3">
        <f t="array" ref="AB1234">INDEX($AF$3:$CM$62,MATCH($S1234,$AE$3:$AE$62,0),MATCH(AB$1&amp;$R1234,$AF$1:$CM$1&amp;$AF$2:$CM$2,0))*VLOOKUP($Q1234,$C$17:$M$20,COUNTBLANK($D$15:L$15)+1,FALSE)</f>
        <v>0.02</v>
      </c>
      <c r="AC1234" s="3">
        <f t="array" ref="AC1234">INDEX($AF$3:$CM$62,MATCH($S1234,$AE$3:$AE$62,0),MATCH(AC$1&amp;$R1234,$AF$1:$CM$1&amp;$AF$2:$CM$2,0))*VLOOKUP($Q1234,$C$17:$M$20,COUNTBLANK($D$15:M$15)+1,FALSE)</f>
        <v>0.02</v>
      </c>
    </row>
    <row r="1235" spans="17:29" x14ac:dyDescent="0.2">
      <c r="Q1235" t="s">
        <v>422</v>
      </c>
      <c r="R1235">
        <f t="shared" si="163"/>
        <v>3</v>
      </c>
      <c r="S1235">
        <f t="shared" si="165"/>
        <v>33</v>
      </c>
      <c r="T1235" s="3">
        <f t="array" ref="T1235">INDEX($AF$3:$CM$62,MATCH($S1235,$AE$3:$AE$62,0),MATCH(T$1&amp;$R1235,$AF$1:$CM$1&amp;$AF$2:$CM$2,0))*VLOOKUP($Q1235,$C$17:$M$20,COUNTBLANK($D$15:D$15)+1,FALSE)</f>
        <v>132</v>
      </c>
      <c r="U1235" s="3">
        <f t="array" ref="U1235">INDEX($AF$3:$CM$62,MATCH($S1235,$AE$3:$AE$62,0),MATCH(U$1&amp;$R1235,$AF$1:$CM$1&amp;$AF$2:$CM$2,0))*VLOOKUP($Q1235,$C$17:$M$20,COUNTBLANK($D$15:E$15)+1,FALSE)</f>
        <v>0</v>
      </c>
      <c r="V1235" s="3">
        <f t="array" ref="V1235">INDEX($AF$3:$CM$62,MATCH($S1235,$AE$3:$AE$62,0),MATCH(V$1&amp;$R1235,$AF$1:$CM$1&amp;$AF$2:$CM$2,0))*VLOOKUP($Q1235,$C$17:$M$20,COUNTBLANK($D$15:F$15)+1,FALSE)</f>
        <v>0</v>
      </c>
      <c r="W1235" s="3">
        <f t="array" ref="W1235">INDEX($AF$3:$CM$62,MATCH($S1235,$AE$3:$AE$62,0),MATCH(W$1&amp;$R1235,$AF$1:$CM$1&amp;$AF$2:$CM$2,0))*VLOOKUP($Q1235,$C$17:$M$20,COUNTBLANK($D$15:G$15)+1,FALSE)</f>
        <v>264</v>
      </c>
      <c r="X1235" s="3">
        <f t="array" ref="X1235">INDEX($AF$3:$CM$62,MATCH($S1235,$AE$3:$AE$62,0),MATCH(X$1&amp;$R1235,$AF$1:$CM$1&amp;$AF$2:$CM$2,0))*VLOOKUP($Q1235,$C$17:$M$20,COUNTBLANK($D$15:H$15)+1,FALSE)</f>
        <v>0</v>
      </c>
      <c r="Y1235" s="3">
        <f t="array" ref="Y1235">INDEX($AF$3:$CM$62,MATCH($S1235,$AE$3:$AE$62,0),MATCH(Y$1&amp;$R1235,$AF$1:$CM$1&amp;$AF$2:$CM$2,0))*VLOOKUP($Q1235,$C$17:$M$20,COUNTBLANK($D$15:I$15)+1,FALSE)</f>
        <v>0</v>
      </c>
      <c r="Z1235" s="3">
        <f t="array" ref="Z1235">INDEX($AF$3:$CM$62,MATCH($S1235,$AE$3:$AE$62,0),MATCH(Z$1&amp;$R1235,$AF$1:$CM$1&amp;$AF$2:$CM$2,0))*VLOOKUP($Q1235,$C$17:$M$20,COUNTBLANK($D$15:J$15)+1,FALSE)</f>
        <v>0</v>
      </c>
      <c r="AA1235" s="3">
        <f t="array" ref="AA1235">INDEX($AF$3:$CM$62,MATCH($S1235,$AE$3:$AE$62,0),MATCH(AA$1&amp;$R1235,$AF$1:$CM$1&amp;$AF$2:$CM$2,0))*VLOOKUP($Q1235,$C$17:$M$20,COUNTBLANK($D$15:K$15)+1,FALSE)</f>
        <v>0</v>
      </c>
      <c r="AB1235" s="3">
        <f t="array" ref="AB1235">INDEX($AF$3:$CM$62,MATCH($S1235,$AE$3:$AE$62,0),MATCH(AB$1&amp;$R1235,$AF$1:$CM$1&amp;$AF$2:$CM$2,0))*VLOOKUP($Q1235,$C$17:$M$20,COUNTBLANK($D$15:L$15)+1,FALSE)</f>
        <v>0.02</v>
      </c>
      <c r="AC1235" s="3">
        <f t="array" ref="AC1235">INDEX($AF$3:$CM$62,MATCH($S1235,$AE$3:$AE$62,0),MATCH(AC$1&amp;$R1235,$AF$1:$CM$1&amp;$AF$2:$CM$2,0))*VLOOKUP($Q1235,$C$17:$M$20,COUNTBLANK($D$15:M$15)+1,FALSE)</f>
        <v>0.02</v>
      </c>
    </row>
    <row r="1236" spans="17:29" x14ac:dyDescent="0.2">
      <c r="Q1236" t="s">
        <v>422</v>
      </c>
      <c r="R1236">
        <f t="shared" si="163"/>
        <v>3</v>
      </c>
      <c r="S1236">
        <f t="shared" si="165"/>
        <v>34</v>
      </c>
      <c r="T1236" s="3">
        <f t="array" ref="T1236">INDEX($AF$3:$CM$62,MATCH($S1236,$AE$3:$AE$62,0),MATCH(T$1&amp;$R1236,$AF$1:$CM$1&amp;$AF$2:$CM$2,0))*VLOOKUP($Q1236,$C$17:$M$20,COUNTBLANK($D$15:D$15)+1,FALSE)</f>
        <v>136</v>
      </c>
      <c r="U1236" s="3">
        <f t="array" ref="U1236">INDEX($AF$3:$CM$62,MATCH($S1236,$AE$3:$AE$62,0),MATCH(U$1&amp;$R1236,$AF$1:$CM$1&amp;$AF$2:$CM$2,0))*VLOOKUP($Q1236,$C$17:$M$20,COUNTBLANK($D$15:E$15)+1,FALSE)</f>
        <v>0</v>
      </c>
      <c r="V1236" s="3">
        <f t="array" ref="V1236">INDEX($AF$3:$CM$62,MATCH($S1236,$AE$3:$AE$62,0),MATCH(V$1&amp;$R1236,$AF$1:$CM$1&amp;$AF$2:$CM$2,0))*VLOOKUP($Q1236,$C$17:$M$20,COUNTBLANK($D$15:F$15)+1,FALSE)</f>
        <v>0</v>
      </c>
      <c r="W1236" s="3">
        <f t="array" ref="W1236">INDEX($AF$3:$CM$62,MATCH($S1236,$AE$3:$AE$62,0),MATCH(W$1&amp;$R1236,$AF$1:$CM$1&amp;$AF$2:$CM$2,0))*VLOOKUP($Q1236,$C$17:$M$20,COUNTBLANK($D$15:G$15)+1,FALSE)</f>
        <v>272</v>
      </c>
      <c r="X1236" s="3">
        <f t="array" ref="X1236">INDEX($AF$3:$CM$62,MATCH($S1236,$AE$3:$AE$62,0),MATCH(X$1&amp;$R1236,$AF$1:$CM$1&amp;$AF$2:$CM$2,0))*VLOOKUP($Q1236,$C$17:$M$20,COUNTBLANK($D$15:H$15)+1,FALSE)</f>
        <v>0</v>
      </c>
      <c r="Y1236" s="3">
        <f t="array" ref="Y1236">INDEX($AF$3:$CM$62,MATCH($S1236,$AE$3:$AE$62,0),MATCH(Y$1&amp;$R1236,$AF$1:$CM$1&amp;$AF$2:$CM$2,0))*VLOOKUP($Q1236,$C$17:$M$20,COUNTBLANK($D$15:I$15)+1,FALSE)</f>
        <v>0</v>
      </c>
      <c r="Z1236" s="3">
        <f t="array" ref="Z1236">INDEX($AF$3:$CM$62,MATCH($S1236,$AE$3:$AE$62,0),MATCH(Z$1&amp;$R1236,$AF$1:$CM$1&amp;$AF$2:$CM$2,0))*VLOOKUP($Q1236,$C$17:$M$20,COUNTBLANK($D$15:J$15)+1,FALSE)</f>
        <v>0</v>
      </c>
      <c r="AA1236" s="3">
        <f t="array" ref="AA1236">INDEX($AF$3:$CM$62,MATCH($S1236,$AE$3:$AE$62,0),MATCH(AA$1&amp;$R1236,$AF$1:$CM$1&amp;$AF$2:$CM$2,0))*VLOOKUP($Q1236,$C$17:$M$20,COUNTBLANK($D$15:K$15)+1,FALSE)</f>
        <v>0</v>
      </c>
      <c r="AB1236" s="3">
        <f t="array" ref="AB1236">INDEX($AF$3:$CM$62,MATCH($S1236,$AE$3:$AE$62,0),MATCH(AB$1&amp;$R1236,$AF$1:$CM$1&amp;$AF$2:$CM$2,0))*VLOOKUP($Q1236,$C$17:$M$20,COUNTBLANK($D$15:L$15)+1,FALSE)</f>
        <v>0.02</v>
      </c>
      <c r="AC1236" s="3">
        <f t="array" ref="AC1236">INDEX($AF$3:$CM$62,MATCH($S1236,$AE$3:$AE$62,0),MATCH(AC$1&amp;$R1236,$AF$1:$CM$1&amp;$AF$2:$CM$2,0))*VLOOKUP($Q1236,$C$17:$M$20,COUNTBLANK($D$15:M$15)+1,FALSE)</f>
        <v>0.02</v>
      </c>
    </row>
    <row r="1237" spans="17:29" x14ac:dyDescent="0.2">
      <c r="Q1237" t="s">
        <v>422</v>
      </c>
      <c r="R1237">
        <f t="shared" si="163"/>
        <v>3</v>
      </c>
      <c r="S1237">
        <f t="shared" si="165"/>
        <v>35</v>
      </c>
      <c r="T1237" s="3">
        <f t="array" ref="T1237">INDEX($AF$3:$CM$62,MATCH($S1237,$AE$3:$AE$62,0),MATCH(T$1&amp;$R1237,$AF$1:$CM$1&amp;$AF$2:$CM$2,0))*VLOOKUP($Q1237,$C$17:$M$20,COUNTBLANK($D$15:D$15)+1,FALSE)</f>
        <v>140</v>
      </c>
      <c r="U1237" s="3">
        <f t="array" ref="U1237">INDEX($AF$3:$CM$62,MATCH($S1237,$AE$3:$AE$62,0),MATCH(U$1&amp;$R1237,$AF$1:$CM$1&amp;$AF$2:$CM$2,0))*VLOOKUP($Q1237,$C$17:$M$20,COUNTBLANK($D$15:E$15)+1,FALSE)</f>
        <v>0</v>
      </c>
      <c r="V1237" s="3">
        <f t="array" ref="V1237">INDEX($AF$3:$CM$62,MATCH($S1237,$AE$3:$AE$62,0),MATCH(V$1&amp;$R1237,$AF$1:$CM$1&amp;$AF$2:$CM$2,0))*VLOOKUP($Q1237,$C$17:$M$20,COUNTBLANK($D$15:F$15)+1,FALSE)</f>
        <v>0</v>
      </c>
      <c r="W1237" s="3">
        <f t="array" ref="W1237">INDEX($AF$3:$CM$62,MATCH($S1237,$AE$3:$AE$62,0),MATCH(W$1&amp;$R1237,$AF$1:$CM$1&amp;$AF$2:$CM$2,0))*VLOOKUP($Q1237,$C$17:$M$20,COUNTBLANK($D$15:G$15)+1,FALSE)</f>
        <v>280</v>
      </c>
      <c r="X1237" s="3">
        <f t="array" ref="X1237">INDEX($AF$3:$CM$62,MATCH($S1237,$AE$3:$AE$62,0),MATCH(X$1&amp;$R1237,$AF$1:$CM$1&amp;$AF$2:$CM$2,0))*VLOOKUP($Q1237,$C$17:$M$20,COUNTBLANK($D$15:H$15)+1,FALSE)</f>
        <v>0</v>
      </c>
      <c r="Y1237" s="3">
        <f t="array" ref="Y1237">INDEX($AF$3:$CM$62,MATCH($S1237,$AE$3:$AE$62,0),MATCH(Y$1&amp;$R1237,$AF$1:$CM$1&amp;$AF$2:$CM$2,0))*VLOOKUP($Q1237,$C$17:$M$20,COUNTBLANK($D$15:I$15)+1,FALSE)</f>
        <v>0</v>
      </c>
      <c r="Z1237" s="3">
        <f t="array" ref="Z1237">INDEX($AF$3:$CM$62,MATCH($S1237,$AE$3:$AE$62,0),MATCH(Z$1&amp;$R1237,$AF$1:$CM$1&amp;$AF$2:$CM$2,0))*VLOOKUP($Q1237,$C$17:$M$20,COUNTBLANK($D$15:J$15)+1,FALSE)</f>
        <v>0</v>
      </c>
      <c r="AA1237" s="3">
        <f t="array" ref="AA1237">INDEX($AF$3:$CM$62,MATCH($S1237,$AE$3:$AE$62,0),MATCH(AA$1&amp;$R1237,$AF$1:$CM$1&amp;$AF$2:$CM$2,0))*VLOOKUP($Q1237,$C$17:$M$20,COUNTBLANK($D$15:K$15)+1,FALSE)</f>
        <v>0</v>
      </c>
      <c r="AB1237" s="3">
        <f t="array" ref="AB1237">INDEX($AF$3:$CM$62,MATCH($S1237,$AE$3:$AE$62,0),MATCH(AB$1&amp;$R1237,$AF$1:$CM$1&amp;$AF$2:$CM$2,0))*VLOOKUP($Q1237,$C$17:$M$20,COUNTBLANK($D$15:L$15)+1,FALSE)</f>
        <v>0.02</v>
      </c>
      <c r="AC1237" s="3">
        <f t="array" ref="AC1237">INDEX($AF$3:$CM$62,MATCH($S1237,$AE$3:$AE$62,0),MATCH(AC$1&amp;$R1237,$AF$1:$CM$1&amp;$AF$2:$CM$2,0))*VLOOKUP($Q1237,$C$17:$M$20,COUNTBLANK($D$15:M$15)+1,FALSE)</f>
        <v>0.02</v>
      </c>
    </row>
    <row r="1238" spans="17:29" x14ac:dyDescent="0.2">
      <c r="Q1238" t="s">
        <v>422</v>
      </c>
      <c r="R1238">
        <f t="shared" si="163"/>
        <v>3</v>
      </c>
      <c r="S1238">
        <f t="shared" si="165"/>
        <v>36</v>
      </c>
      <c r="T1238" s="3">
        <f t="array" ref="T1238">INDEX($AF$3:$CM$62,MATCH($S1238,$AE$3:$AE$62,0),MATCH(T$1&amp;$R1238,$AF$1:$CM$1&amp;$AF$2:$CM$2,0))*VLOOKUP($Q1238,$C$17:$M$20,COUNTBLANK($D$15:D$15)+1,FALSE)</f>
        <v>144</v>
      </c>
      <c r="U1238" s="3">
        <f t="array" ref="U1238">INDEX($AF$3:$CM$62,MATCH($S1238,$AE$3:$AE$62,0),MATCH(U$1&amp;$R1238,$AF$1:$CM$1&amp;$AF$2:$CM$2,0))*VLOOKUP($Q1238,$C$17:$M$20,COUNTBLANK($D$15:E$15)+1,FALSE)</f>
        <v>0</v>
      </c>
      <c r="V1238" s="3">
        <f t="array" ref="V1238">INDEX($AF$3:$CM$62,MATCH($S1238,$AE$3:$AE$62,0),MATCH(V$1&amp;$R1238,$AF$1:$CM$1&amp;$AF$2:$CM$2,0))*VLOOKUP($Q1238,$C$17:$M$20,COUNTBLANK($D$15:F$15)+1,FALSE)</f>
        <v>0</v>
      </c>
      <c r="W1238" s="3">
        <f t="array" ref="W1238">INDEX($AF$3:$CM$62,MATCH($S1238,$AE$3:$AE$62,0),MATCH(W$1&amp;$R1238,$AF$1:$CM$1&amp;$AF$2:$CM$2,0))*VLOOKUP($Q1238,$C$17:$M$20,COUNTBLANK($D$15:G$15)+1,FALSE)</f>
        <v>288</v>
      </c>
      <c r="X1238" s="3">
        <f t="array" ref="X1238">INDEX($AF$3:$CM$62,MATCH($S1238,$AE$3:$AE$62,0),MATCH(X$1&amp;$R1238,$AF$1:$CM$1&amp;$AF$2:$CM$2,0))*VLOOKUP($Q1238,$C$17:$M$20,COUNTBLANK($D$15:H$15)+1,FALSE)</f>
        <v>0</v>
      </c>
      <c r="Y1238" s="3">
        <f t="array" ref="Y1238">INDEX($AF$3:$CM$62,MATCH($S1238,$AE$3:$AE$62,0),MATCH(Y$1&amp;$R1238,$AF$1:$CM$1&amp;$AF$2:$CM$2,0))*VLOOKUP($Q1238,$C$17:$M$20,COUNTBLANK($D$15:I$15)+1,FALSE)</f>
        <v>0</v>
      </c>
      <c r="Z1238" s="3">
        <f t="array" ref="Z1238">INDEX($AF$3:$CM$62,MATCH($S1238,$AE$3:$AE$62,0),MATCH(Z$1&amp;$R1238,$AF$1:$CM$1&amp;$AF$2:$CM$2,0))*VLOOKUP($Q1238,$C$17:$M$20,COUNTBLANK($D$15:J$15)+1,FALSE)</f>
        <v>0</v>
      </c>
      <c r="AA1238" s="3">
        <f t="array" ref="AA1238">INDEX($AF$3:$CM$62,MATCH($S1238,$AE$3:$AE$62,0),MATCH(AA$1&amp;$R1238,$AF$1:$CM$1&amp;$AF$2:$CM$2,0))*VLOOKUP($Q1238,$C$17:$M$20,COUNTBLANK($D$15:K$15)+1,FALSE)</f>
        <v>0</v>
      </c>
      <c r="AB1238" s="3">
        <f t="array" ref="AB1238">INDEX($AF$3:$CM$62,MATCH($S1238,$AE$3:$AE$62,0),MATCH(AB$1&amp;$R1238,$AF$1:$CM$1&amp;$AF$2:$CM$2,0))*VLOOKUP($Q1238,$C$17:$M$20,COUNTBLANK($D$15:L$15)+1,FALSE)</f>
        <v>0.02</v>
      </c>
      <c r="AC1238" s="3">
        <f t="array" ref="AC1238">INDEX($AF$3:$CM$62,MATCH($S1238,$AE$3:$AE$62,0),MATCH(AC$1&amp;$R1238,$AF$1:$CM$1&amp;$AF$2:$CM$2,0))*VLOOKUP($Q1238,$C$17:$M$20,COUNTBLANK($D$15:M$15)+1,FALSE)</f>
        <v>0.02</v>
      </c>
    </row>
    <row r="1239" spans="17:29" x14ac:dyDescent="0.2">
      <c r="Q1239" t="s">
        <v>422</v>
      </c>
      <c r="R1239">
        <f t="shared" si="163"/>
        <v>3</v>
      </c>
      <c r="S1239">
        <f t="shared" si="165"/>
        <v>37</v>
      </c>
      <c r="T1239" s="3">
        <f t="array" ref="T1239">INDEX($AF$3:$CM$62,MATCH($S1239,$AE$3:$AE$62,0),MATCH(T$1&amp;$R1239,$AF$1:$CM$1&amp;$AF$2:$CM$2,0))*VLOOKUP($Q1239,$C$17:$M$20,COUNTBLANK($D$15:D$15)+1,FALSE)</f>
        <v>148</v>
      </c>
      <c r="U1239" s="3">
        <f t="array" ref="U1239">INDEX($AF$3:$CM$62,MATCH($S1239,$AE$3:$AE$62,0),MATCH(U$1&amp;$R1239,$AF$1:$CM$1&amp;$AF$2:$CM$2,0))*VLOOKUP($Q1239,$C$17:$M$20,COUNTBLANK($D$15:E$15)+1,FALSE)</f>
        <v>0</v>
      </c>
      <c r="V1239" s="3">
        <f t="array" ref="V1239">INDEX($AF$3:$CM$62,MATCH($S1239,$AE$3:$AE$62,0),MATCH(V$1&amp;$R1239,$AF$1:$CM$1&amp;$AF$2:$CM$2,0))*VLOOKUP($Q1239,$C$17:$M$20,COUNTBLANK($D$15:F$15)+1,FALSE)</f>
        <v>0</v>
      </c>
      <c r="W1239" s="3">
        <f t="array" ref="W1239">INDEX($AF$3:$CM$62,MATCH($S1239,$AE$3:$AE$62,0),MATCH(W$1&amp;$R1239,$AF$1:$CM$1&amp;$AF$2:$CM$2,0))*VLOOKUP($Q1239,$C$17:$M$20,COUNTBLANK($D$15:G$15)+1,FALSE)</f>
        <v>296</v>
      </c>
      <c r="X1239" s="3">
        <f t="array" ref="X1239">INDEX($AF$3:$CM$62,MATCH($S1239,$AE$3:$AE$62,0),MATCH(X$1&amp;$R1239,$AF$1:$CM$1&amp;$AF$2:$CM$2,0))*VLOOKUP($Q1239,$C$17:$M$20,COUNTBLANK($D$15:H$15)+1,FALSE)</f>
        <v>0</v>
      </c>
      <c r="Y1239" s="3">
        <f t="array" ref="Y1239">INDEX($AF$3:$CM$62,MATCH($S1239,$AE$3:$AE$62,0),MATCH(Y$1&amp;$R1239,$AF$1:$CM$1&amp;$AF$2:$CM$2,0))*VLOOKUP($Q1239,$C$17:$M$20,COUNTBLANK($D$15:I$15)+1,FALSE)</f>
        <v>0</v>
      </c>
      <c r="Z1239" s="3">
        <f t="array" ref="Z1239">INDEX($AF$3:$CM$62,MATCH($S1239,$AE$3:$AE$62,0),MATCH(Z$1&amp;$R1239,$AF$1:$CM$1&amp;$AF$2:$CM$2,0))*VLOOKUP($Q1239,$C$17:$M$20,COUNTBLANK($D$15:J$15)+1,FALSE)</f>
        <v>0</v>
      </c>
      <c r="AA1239" s="3">
        <f t="array" ref="AA1239">INDEX($AF$3:$CM$62,MATCH($S1239,$AE$3:$AE$62,0),MATCH(AA$1&amp;$R1239,$AF$1:$CM$1&amp;$AF$2:$CM$2,0))*VLOOKUP($Q1239,$C$17:$M$20,COUNTBLANK($D$15:K$15)+1,FALSE)</f>
        <v>0</v>
      </c>
      <c r="AB1239" s="3">
        <f t="array" ref="AB1239">INDEX($AF$3:$CM$62,MATCH($S1239,$AE$3:$AE$62,0),MATCH(AB$1&amp;$R1239,$AF$1:$CM$1&amp;$AF$2:$CM$2,0))*VLOOKUP($Q1239,$C$17:$M$20,COUNTBLANK($D$15:L$15)+1,FALSE)</f>
        <v>0.02</v>
      </c>
      <c r="AC1239" s="3">
        <f t="array" ref="AC1239">INDEX($AF$3:$CM$62,MATCH($S1239,$AE$3:$AE$62,0),MATCH(AC$1&amp;$R1239,$AF$1:$CM$1&amp;$AF$2:$CM$2,0))*VLOOKUP($Q1239,$C$17:$M$20,COUNTBLANK($D$15:M$15)+1,FALSE)</f>
        <v>0.02</v>
      </c>
    </row>
    <row r="1240" spans="17:29" x14ac:dyDescent="0.2">
      <c r="Q1240" t="s">
        <v>422</v>
      </c>
      <c r="R1240">
        <f t="shared" si="163"/>
        <v>3</v>
      </c>
      <c r="S1240">
        <f t="shared" si="165"/>
        <v>38</v>
      </c>
      <c r="T1240" s="3">
        <f t="array" ref="T1240">INDEX($AF$3:$CM$62,MATCH($S1240,$AE$3:$AE$62,0),MATCH(T$1&amp;$R1240,$AF$1:$CM$1&amp;$AF$2:$CM$2,0))*VLOOKUP($Q1240,$C$17:$M$20,COUNTBLANK($D$15:D$15)+1,FALSE)</f>
        <v>152</v>
      </c>
      <c r="U1240" s="3">
        <f t="array" ref="U1240">INDEX($AF$3:$CM$62,MATCH($S1240,$AE$3:$AE$62,0),MATCH(U$1&amp;$R1240,$AF$1:$CM$1&amp;$AF$2:$CM$2,0))*VLOOKUP($Q1240,$C$17:$M$20,COUNTBLANK($D$15:E$15)+1,FALSE)</f>
        <v>0</v>
      </c>
      <c r="V1240" s="3">
        <f t="array" ref="V1240">INDEX($AF$3:$CM$62,MATCH($S1240,$AE$3:$AE$62,0),MATCH(V$1&amp;$R1240,$AF$1:$CM$1&amp;$AF$2:$CM$2,0))*VLOOKUP($Q1240,$C$17:$M$20,COUNTBLANK($D$15:F$15)+1,FALSE)</f>
        <v>0</v>
      </c>
      <c r="W1240" s="3">
        <f t="array" ref="W1240">INDEX($AF$3:$CM$62,MATCH($S1240,$AE$3:$AE$62,0),MATCH(W$1&amp;$R1240,$AF$1:$CM$1&amp;$AF$2:$CM$2,0))*VLOOKUP($Q1240,$C$17:$M$20,COUNTBLANK($D$15:G$15)+1,FALSE)</f>
        <v>304</v>
      </c>
      <c r="X1240" s="3">
        <f t="array" ref="X1240">INDEX($AF$3:$CM$62,MATCH($S1240,$AE$3:$AE$62,0),MATCH(X$1&amp;$R1240,$AF$1:$CM$1&amp;$AF$2:$CM$2,0))*VLOOKUP($Q1240,$C$17:$M$20,COUNTBLANK($D$15:H$15)+1,FALSE)</f>
        <v>0</v>
      </c>
      <c r="Y1240" s="3">
        <f t="array" ref="Y1240">INDEX($AF$3:$CM$62,MATCH($S1240,$AE$3:$AE$62,0),MATCH(Y$1&amp;$R1240,$AF$1:$CM$1&amp;$AF$2:$CM$2,0))*VLOOKUP($Q1240,$C$17:$M$20,COUNTBLANK($D$15:I$15)+1,FALSE)</f>
        <v>0</v>
      </c>
      <c r="Z1240" s="3">
        <f t="array" ref="Z1240">INDEX($AF$3:$CM$62,MATCH($S1240,$AE$3:$AE$62,0),MATCH(Z$1&amp;$R1240,$AF$1:$CM$1&amp;$AF$2:$CM$2,0))*VLOOKUP($Q1240,$C$17:$M$20,COUNTBLANK($D$15:J$15)+1,FALSE)</f>
        <v>0</v>
      </c>
      <c r="AA1240" s="3">
        <f t="array" ref="AA1240">INDEX($AF$3:$CM$62,MATCH($S1240,$AE$3:$AE$62,0),MATCH(AA$1&amp;$R1240,$AF$1:$CM$1&amp;$AF$2:$CM$2,0))*VLOOKUP($Q1240,$C$17:$M$20,COUNTBLANK($D$15:K$15)+1,FALSE)</f>
        <v>0</v>
      </c>
      <c r="AB1240" s="3">
        <f t="array" ref="AB1240">INDEX($AF$3:$CM$62,MATCH($S1240,$AE$3:$AE$62,0),MATCH(AB$1&amp;$R1240,$AF$1:$CM$1&amp;$AF$2:$CM$2,0))*VLOOKUP($Q1240,$C$17:$M$20,COUNTBLANK($D$15:L$15)+1,FALSE)</f>
        <v>0.02</v>
      </c>
      <c r="AC1240" s="3">
        <f t="array" ref="AC1240">INDEX($AF$3:$CM$62,MATCH($S1240,$AE$3:$AE$62,0),MATCH(AC$1&amp;$R1240,$AF$1:$CM$1&amp;$AF$2:$CM$2,0))*VLOOKUP($Q1240,$C$17:$M$20,COUNTBLANK($D$15:M$15)+1,FALSE)</f>
        <v>0.02</v>
      </c>
    </row>
    <row r="1241" spans="17:29" x14ac:dyDescent="0.2">
      <c r="Q1241" t="s">
        <v>422</v>
      </c>
      <c r="R1241">
        <f t="shared" si="163"/>
        <v>3</v>
      </c>
      <c r="S1241">
        <f t="shared" si="165"/>
        <v>39</v>
      </c>
      <c r="T1241" s="3">
        <f t="array" ref="T1241">INDEX($AF$3:$CM$62,MATCH($S1241,$AE$3:$AE$62,0),MATCH(T$1&amp;$R1241,$AF$1:$CM$1&amp;$AF$2:$CM$2,0))*VLOOKUP($Q1241,$C$17:$M$20,COUNTBLANK($D$15:D$15)+1,FALSE)</f>
        <v>156</v>
      </c>
      <c r="U1241" s="3">
        <f t="array" ref="U1241">INDEX($AF$3:$CM$62,MATCH($S1241,$AE$3:$AE$62,0),MATCH(U$1&amp;$R1241,$AF$1:$CM$1&amp;$AF$2:$CM$2,0))*VLOOKUP($Q1241,$C$17:$M$20,COUNTBLANK($D$15:E$15)+1,FALSE)</f>
        <v>0</v>
      </c>
      <c r="V1241" s="3">
        <f t="array" ref="V1241">INDEX($AF$3:$CM$62,MATCH($S1241,$AE$3:$AE$62,0),MATCH(V$1&amp;$R1241,$AF$1:$CM$1&amp;$AF$2:$CM$2,0))*VLOOKUP($Q1241,$C$17:$M$20,COUNTBLANK($D$15:F$15)+1,FALSE)</f>
        <v>0</v>
      </c>
      <c r="W1241" s="3">
        <f t="array" ref="W1241">INDEX($AF$3:$CM$62,MATCH($S1241,$AE$3:$AE$62,0),MATCH(W$1&amp;$R1241,$AF$1:$CM$1&amp;$AF$2:$CM$2,0))*VLOOKUP($Q1241,$C$17:$M$20,COUNTBLANK($D$15:G$15)+1,FALSE)</f>
        <v>312</v>
      </c>
      <c r="X1241" s="3">
        <f t="array" ref="X1241">INDEX($AF$3:$CM$62,MATCH($S1241,$AE$3:$AE$62,0),MATCH(X$1&amp;$R1241,$AF$1:$CM$1&amp;$AF$2:$CM$2,0))*VLOOKUP($Q1241,$C$17:$M$20,COUNTBLANK($D$15:H$15)+1,FALSE)</f>
        <v>0</v>
      </c>
      <c r="Y1241" s="3">
        <f t="array" ref="Y1241">INDEX($AF$3:$CM$62,MATCH($S1241,$AE$3:$AE$62,0),MATCH(Y$1&amp;$R1241,$AF$1:$CM$1&amp;$AF$2:$CM$2,0))*VLOOKUP($Q1241,$C$17:$M$20,COUNTBLANK($D$15:I$15)+1,FALSE)</f>
        <v>0</v>
      </c>
      <c r="Z1241" s="3">
        <f t="array" ref="Z1241">INDEX($AF$3:$CM$62,MATCH($S1241,$AE$3:$AE$62,0),MATCH(Z$1&amp;$R1241,$AF$1:$CM$1&amp;$AF$2:$CM$2,0))*VLOOKUP($Q1241,$C$17:$M$20,COUNTBLANK($D$15:J$15)+1,FALSE)</f>
        <v>0</v>
      </c>
      <c r="AA1241" s="3">
        <f t="array" ref="AA1241">INDEX($AF$3:$CM$62,MATCH($S1241,$AE$3:$AE$62,0),MATCH(AA$1&amp;$R1241,$AF$1:$CM$1&amp;$AF$2:$CM$2,0))*VLOOKUP($Q1241,$C$17:$M$20,COUNTBLANK($D$15:K$15)+1,FALSE)</f>
        <v>0</v>
      </c>
      <c r="AB1241" s="3">
        <f t="array" ref="AB1241">INDEX($AF$3:$CM$62,MATCH($S1241,$AE$3:$AE$62,0),MATCH(AB$1&amp;$R1241,$AF$1:$CM$1&amp;$AF$2:$CM$2,0))*VLOOKUP($Q1241,$C$17:$M$20,COUNTBLANK($D$15:L$15)+1,FALSE)</f>
        <v>0.02</v>
      </c>
      <c r="AC1241" s="3">
        <f t="array" ref="AC1241">INDEX($AF$3:$CM$62,MATCH($S1241,$AE$3:$AE$62,0),MATCH(AC$1&amp;$R1241,$AF$1:$CM$1&amp;$AF$2:$CM$2,0))*VLOOKUP($Q1241,$C$17:$M$20,COUNTBLANK($D$15:M$15)+1,FALSE)</f>
        <v>0.02</v>
      </c>
    </row>
    <row r="1242" spans="17:29" x14ac:dyDescent="0.2">
      <c r="Q1242" t="s">
        <v>422</v>
      </c>
      <c r="R1242">
        <f t="shared" si="163"/>
        <v>3</v>
      </c>
      <c r="S1242">
        <f t="shared" si="165"/>
        <v>40</v>
      </c>
      <c r="T1242" s="3">
        <f t="array" ref="T1242">INDEX($AF$3:$CM$62,MATCH($S1242,$AE$3:$AE$62,0),MATCH(T$1&amp;$R1242,$AF$1:$CM$1&amp;$AF$2:$CM$2,0))*VLOOKUP($Q1242,$C$17:$M$20,COUNTBLANK($D$15:D$15)+1,FALSE)</f>
        <v>160</v>
      </c>
      <c r="U1242" s="3">
        <f t="array" ref="U1242">INDEX($AF$3:$CM$62,MATCH($S1242,$AE$3:$AE$62,0),MATCH(U$1&amp;$R1242,$AF$1:$CM$1&amp;$AF$2:$CM$2,0))*VLOOKUP($Q1242,$C$17:$M$20,COUNTBLANK($D$15:E$15)+1,FALSE)</f>
        <v>0</v>
      </c>
      <c r="V1242" s="3">
        <f t="array" ref="V1242">INDEX($AF$3:$CM$62,MATCH($S1242,$AE$3:$AE$62,0),MATCH(V$1&amp;$R1242,$AF$1:$CM$1&amp;$AF$2:$CM$2,0))*VLOOKUP($Q1242,$C$17:$M$20,COUNTBLANK($D$15:F$15)+1,FALSE)</f>
        <v>0</v>
      </c>
      <c r="W1242" s="3">
        <f t="array" ref="W1242">INDEX($AF$3:$CM$62,MATCH($S1242,$AE$3:$AE$62,0),MATCH(W$1&amp;$R1242,$AF$1:$CM$1&amp;$AF$2:$CM$2,0))*VLOOKUP($Q1242,$C$17:$M$20,COUNTBLANK($D$15:G$15)+1,FALSE)</f>
        <v>320</v>
      </c>
      <c r="X1242" s="3">
        <f t="array" ref="X1242">INDEX($AF$3:$CM$62,MATCH($S1242,$AE$3:$AE$62,0),MATCH(X$1&amp;$R1242,$AF$1:$CM$1&amp;$AF$2:$CM$2,0))*VLOOKUP($Q1242,$C$17:$M$20,COUNTBLANK($D$15:H$15)+1,FALSE)</f>
        <v>0</v>
      </c>
      <c r="Y1242" s="3">
        <f t="array" ref="Y1242">INDEX($AF$3:$CM$62,MATCH($S1242,$AE$3:$AE$62,0),MATCH(Y$1&amp;$R1242,$AF$1:$CM$1&amp;$AF$2:$CM$2,0))*VLOOKUP($Q1242,$C$17:$M$20,COUNTBLANK($D$15:I$15)+1,FALSE)</f>
        <v>0</v>
      </c>
      <c r="Z1242" s="3">
        <f t="array" ref="Z1242">INDEX($AF$3:$CM$62,MATCH($S1242,$AE$3:$AE$62,0),MATCH(Z$1&amp;$R1242,$AF$1:$CM$1&amp;$AF$2:$CM$2,0))*VLOOKUP($Q1242,$C$17:$M$20,COUNTBLANK($D$15:J$15)+1,FALSE)</f>
        <v>0</v>
      </c>
      <c r="AA1242" s="3">
        <f t="array" ref="AA1242">INDEX($AF$3:$CM$62,MATCH($S1242,$AE$3:$AE$62,0),MATCH(AA$1&amp;$R1242,$AF$1:$CM$1&amp;$AF$2:$CM$2,0))*VLOOKUP($Q1242,$C$17:$M$20,COUNTBLANK($D$15:K$15)+1,FALSE)</f>
        <v>0</v>
      </c>
      <c r="AB1242" s="3">
        <f t="array" ref="AB1242">INDEX($AF$3:$CM$62,MATCH($S1242,$AE$3:$AE$62,0),MATCH(AB$1&amp;$R1242,$AF$1:$CM$1&amp;$AF$2:$CM$2,0))*VLOOKUP($Q1242,$C$17:$M$20,COUNTBLANK($D$15:L$15)+1,FALSE)</f>
        <v>0.02</v>
      </c>
      <c r="AC1242" s="3">
        <f t="array" ref="AC1242">INDEX($AF$3:$CM$62,MATCH($S1242,$AE$3:$AE$62,0),MATCH(AC$1&amp;$R1242,$AF$1:$CM$1&amp;$AF$2:$CM$2,0))*VLOOKUP($Q1242,$C$17:$M$20,COUNTBLANK($D$15:M$15)+1,FALSE)</f>
        <v>0.04</v>
      </c>
    </row>
    <row r="1243" spans="17:29" x14ac:dyDescent="0.2">
      <c r="Q1243" t="s">
        <v>422</v>
      </c>
      <c r="R1243">
        <f t="shared" si="163"/>
        <v>3</v>
      </c>
      <c r="S1243">
        <f t="shared" si="165"/>
        <v>41</v>
      </c>
      <c r="T1243" s="3">
        <f t="array" ref="T1243">INDEX($AF$3:$CM$62,MATCH($S1243,$AE$3:$AE$62,0),MATCH(T$1&amp;$R1243,$AF$1:$CM$1&amp;$AF$2:$CM$2,0))*VLOOKUP($Q1243,$C$17:$M$20,COUNTBLANK($D$15:D$15)+1,FALSE)</f>
        <v>164</v>
      </c>
      <c r="U1243" s="3">
        <f t="array" ref="U1243">INDEX($AF$3:$CM$62,MATCH($S1243,$AE$3:$AE$62,0),MATCH(U$1&amp;$R1243,$AF$1:$CM$1&amp;$AF$2:$CM$2,0))*VLOOKUP($Q1243,$C$17:$M$20,COUNTBLANK($D$15:E$15)+1,FALSE)</f>
        <v>0</v>
      </c>
      <c r="V1243" s="3">
        <f t="array" ref="V1243">INDEX($AF$3:$CM$62,MATCH($S1243,$AE$3:$AE$62,0),MATCH(V$1&amp;$R1243,$AF$1:$CM$1&amp;$AF$2:$CM$2,0))*VLOOKUP($Q1243,$C$17:$M$20,COUNTBLANK($D$15:F$15)+1,FALSE)</f>
        <v>0</v>
      </c>
      <c r="W1243" s="3">
        <f t="array" ref="W1243">INDEX($AF$3:$CM$62,MATCH($S1243,$AE$3:$AE$62,0),MATCH(W$1&amp;$R1243,$AF$1:$CM$1&amp;$AF$2:$CM$2,0))*VLOOKUP($Q1243,$C$17:$M$20,COUNTBLANK($D$15:G$15)+1,FALSE)</f>
        <v>328</v>
      </c>
      <c r="X1243" s="3">
        <f t="array" ref="X1243">INDEX($AF$3:$CM$62,MATCH($S1243,$AE$3:$AE$62,0),MATCH(X$1&amp;$R1243,$AF$1:$CM$1&amp;$AF$2:$CM$2,0))*VLOOKUP($Q1243,$C$17:$M$20,COUNTBLANK($D$15:H$15)+1,FALSE)</f>
        <v>0</v>
      </c>
      <c r="Y1243" s="3">
        <f t="array" ref="Y1243">INDEX($AF$3:$CM$62,MATCH($S1243,$AE$3:$AE$62,0),MATCH(Y$1&amp;$R1243,$AF$1:$CM$1&amp;$AF$2:$CM$2,0))*VLOOKUP($Q1243,$C$17:$M$20,COUNTBLANK($D$15:I$15)+1,FALSE)</f>
        <v>0</v>
      </c>
      <c r="Z1243" s="3">
        <f t="array" ref="Z1243">INDEX($AF$3:$CM$62,MATCH($S1243,$AE$3:$AE$62,0),MATCH(Z$1&amp;$R1243,$AF$1:$CM$1&amp;$AF$2:$CM$2,0))*VLOOKUP($Q1243,$C$17:$M$20,COUNTBLANK($D$15:J$15)+1,FALSE)</f>
        <v>0</v>
      </c>
      <c r="AA1243" s="3">
        <f t="array" ref="AA1243">INDEX($AF$3:$CM$62,MATCH($S1243,$AE$3:$AE$62,0),MATCH(AA$1&amp;$R1243,$AF$1:$CM$1&amp;$AF$2:$CM$2,0))*VLOOKUP($Q1243,$C$17:$M$20,COUNTBLANK($D$15:K$15)+1,FALSE)</f>
        <v>0</v>
      </c>
      <c r="AB1243" s="3">
        <f t="array" ref="AB1243">INDEX($AF$3:$CM$62,MATCH($S1243,$AE$3:$AE$62,0),MATCH(AB$1&amp;$R1243,$AF$1:$CM$1&amp;$AF$2:$CM$2,0))*VLOOKUP($Q1243,$C$17:$M$20,COUNTBLANK($D$15:L$15)+1,FALSE)</f>
        <v>0.02</v>
      </c>
      <c r="AC1243" s="3">
        <f t="array" ref="AC1243">INDEX($AF$3:$CM$62,MATCH($S1243,$AE$3:$AE$62,0),MATCH(AC$1&amp;$R1243,$AF$1:$CM$1&amp;$AF$2:$CM$2,0))*VLOOKUP($Q1243,$C$17:$M$20,COUNTBLANK($D$15:M$15)+1,FALSE)</f>
        <v>0.04</v>
      </c>
    </row>
    <row r="1244" spans="17:29" x14ac:dyDescent="0.2">
      <c r="Q1244" t="s">
        <v>422</v>
      </c>
      <c r="R1244">
        <f t="shared" si="163"/>
        <v>3</v>
      </c>
      <c r="S1244">
        <f t="shared" si="165"/>
        <v>42</v>
      </c>
      <c r="T1244" s="3">
        <f t="array" ref="T1244">INDEX($AF$3:$CM$62,MATCH($S1244,$AE$3:$AE$62,0),MATCH(T$1&amp;$R1244,$AF$1:$CM$1&amp;$AF$2:$CM$2,0))*VLOOKUP($Q1244,$C$17:$M$20,COUNTBLANK($D$15:D$15)+1,FALSE)</f>
        <v>168</v>
      </c>
      <c r="U1244" s="3">
        <f t="array" ref="U1244">INDEX($AF$3:$CM$62,MATCH($S1244,$AE$3:$AE$62,0),MATCH(U$1&amp;$R1244,$AF$1:$CM$1&amp;$AF$2:$CM$2,0))*VLOOKUP($Q1244,$C$17:$M$20,COUNTBLANK($D$15:E$15)+1,FALSE)</f>
        <v>0</v>
      </c>
      <c r="V1244" s="3">
        <f t="array" ref="V1244">INDEX($AF$3:$CM$62,MATCH($S1244,$AE$3:$AE$62,0),MATCH(V$1&amp;$R1244,$AF$1:$CM$1&amp;$AF$2:$CM$2,0))*VLOOKUP($Q1244,$C$17:$M$20,COUNTBLANK($D$15:F$15)+1,FALSE)</f>
        <v>0</v>
      </c>
      <c r="W1244" s="3">
        <f t="array" ref="W1244">INDEX($AF$3:$CM$62,MATCH($S1244,$AE$3:$AE$62,0),MATCH(W$1&amp;$R1244,$AF$1:$CM$1&amp;$AF$2:$CM$2,0))*VLOOKUP($Q1244,$C$17:$M$20,COUNTBLANK($D$15:G$15)+1,FALSE)</f>
        <v>336</v>
      </c>
      <c r="X1244" s="3">
        <f t="array" ref="X1244">INDEX($AF$3:$CM$62,MATCH($S1244,$AE$3:$AE$62,0),MATCH(X$1&amp;$R1244,$AF$1:$CM$1&amp;$AF$2:$CM$2,0))*VLOOKUP($Q1244,$C$17:$M$20,COUNTBLANK($D$15:H$15)+1,FALSE)</f>
        <v>0</v>
      </c>
      <c r="Y1244" s="3">
        <f t="array" ref="Y1244">INDEX($AF$3:$CM$62,MATCH($S1244,$AE$3:$AE$62,0),MATCH(Y$1&amp;$R1244,$AF$1:$CM$1&amp;$AF$2:$CM$2,0))*VLOOKUP($Q1244,$C$17:$M$20,COUNTBLANK($D$15:I$15)+1,FALSE)</f>
        <v>0</v>
      </c>
      <c r="Z1244" s="3">
        <f t="array" ref="Z1244">INDEX($AF$3:$CM$62,MATCH($S1244,$AE$3:$AE$62,0),MATCH(Z$1&amp;$R1244,$AF$1:$CM$1&amp;$AF$2:$CM$2,0))*VLOOKUP($Q1244,$C$17:$M$20,COUNTBLANK($D$15:J$15)+1,FALSE)</f>
        <v>0</v>
      </c>
      <c r="AA1244" s="3">
        <f t="array" ref="AA1244">INDEX($AF$3:$CM$62,MATCH($S1244,$AE$3:$AE$62,0),MATCH(AA$1&amp;$R1244,$AF$1:$CM$1&amp;$AF$2:$CM$2,0))*VLOOKUP($Q1244,$C$17:$M$20,COUNTBLANK($D$15:K$15)+1,FALSE)</f>
        <v>0</v>
      </c>
      <c r="AB1244" s="3">
        <f t="array" ref="AB1244">INDEX($AF$3:$CM$62,MATCH($S1244,$AE$3:$AE$62,0),MATCH(AB$1&amp;$R1244,$AF$1:$CM$1&amp;$AF$2:$CM$2,0))*VLOOKUP($Q1244,$C$17:$M$20,COUNTBLANK($D$15:L$15)+1,FALSE)</f>
        <v>0.02</v>
      </c>
      <c r="AC1244" s="3">
        <f t="array" ref="AC1244">INDEX($AF$3:$CM$62,MATCH($S1244,$AE$3:$AE$62,0),MATCH(AC$1&amp;$R1244,$AF$1:$CM$1&amp;$AF$2:$CM$2,0))*VLOOKUP($Q1244,$C$17:$M$20,COUNTBLANK($D$15:M$15)+1,FALSE)</f>
        <v>0.04</v>
      </c>
    </row>
    <row r="1245" spans="17:29" x14ac:dyDescent="0.2">
      <c r="Q1245" t="s">
        <v>422</v>
      </c>
      <c r="R1245">
        <f t="shared" si="163"/>
        <v>3</v>
      </c>
      <c r="S1245">
        <f t="shared" si="165"/>
        <v>43</v>
      </c>
      <c r="T1245" s="3">
        <f t="array" ref="T1245">INDEX($AF$3:$CM$62,MATCH($S1245,$AE$3:$AE$62,0),MATCH(T$1&amp;$R1245,$AF$1:$CM$1&amp;$AF$2:$CM$2,0))*VLOOKUP($Q1245,$C$17:$M$20,COUNTBLANK($D$15:D$15)+1,FALSE)</f>
        <v>172</v>
      </c>
      <c r="U1245" s="3">
        <f t="array" ref="U1245">INDEX($AF$3:$CM$62,MATCH($S1245,$AE$3:$AE$62,0),MATCH(U$1&amp;$R1245,$AF$1:$CM$1&amp;$AF$2:$CM$2,0))*VLOOKUP($Q1245,$C$17:$M$20,COUNTBLANK($D$15:E$15)+1,FALSE)</f>
        <v>0</v>
      </c>
      <c r="V1245" s="3">
        <f t="array" ref="V1245">INDEX($AF$3:$CM$62,MATCH($S1245,$AE$3:$AE$62,0),MATCH(V$1&amp;$R1245,$AF$1:$CM$1&amp;$AF$2:$CM$2,0))*VLOOKUP($Q1245,$C$17:$M$20,COUNTBLANK($D$15:F$15)+1,FALSE)</f>
        <v>0</v>
      </c>
      <c r="W1245" s="3">
        <f t="array" ref="W1245">INDEX($AF$3:$CM$62,MATCH($S1245,$AE$3:$AE$62,0),MATCH(W$1&amp;$R1245,$AF$1:$CM$1&amp;$AF$2:$CM$2,0))*VLOOKUP($Q1245,$C$17:$M$20,COUNTBLANK($D$15:G$15)+1,FALSE)</f>
        <v>344</v>
      </c>
      <c r="X1245" s="3">
        <f t="array" ref="X1245">INDEX($AF$3:$CM$62,MATCH($S1245,$AE$3:$AE$62,0),MATCH(X$1&amp;$R1245,$AF$1:$CM$1&amp;$AF$2:$CM$2,0))*VLOOKUP($Q1245,$C$17:$M$20,COUNTBLANK($D$15:H$15)+1,FALSE)</f>
        <v>0</v>
      </c>
      <c r="Y1245" s="3">
        <f t="array" ref="Y1245">INDEX($AF$3:$CM$62,MATCH($S1245,$AE$3:$AE$62,0),MATCH(Y$1&amp;$R1245,$AF$1:$CM$1&amp;$AF$2:$CM$2,0))*VLOOKUP($Q1245,$C$17:$M$20,COUNTBLANK($D$15:I$15)+1,FALSE)</f>
        <v>0</v>
      </c>
      <c r="Z1245" s="3">
        <f t="array" ref="Z1245">INDEX($AF$3:$CM$62,MATCH($S1245,$AE$3:$AE$62,0),MATCH(Z$1&amp;$R1245,$AF$1:$CM$1&amp;$AF$2:$CM$2,0))*VLOOKUP($Q1245,$C$17:$M$20,COUNTBLANK($D$15:J$15)+1,FALSE)</f>
        <v>0</v>
      </c>
      <c r="AA1245" s="3">
        <f t="array" ref="AA1245">INDEX($AF$3:$CM$62,MATCH($S1245,$AE$3:$AE$62,0),MATCH(AA$1&amp;$R1245,$AF$1:$CM$1&amp;$AF$2:$CM$2,0))*VLOOKUP($Q1245,$C$17:$M$20,COUNTBLANK($D$15:K$15)+1,FALSE)</f>
        <v>0</v>
      </c>
      <c r="AB1245" s="3">
        <f t="array" ref="AB1245">INDEX($AF$3:$CM$62,MATCH($S1245,$AE$3:$AE$62,0),MATCH(AB$1&amp;$R1245,$AF$1:$CM$1&amp;$AF$2:$CM$2,0))*VLOOKUP($Q1245,$C$17:$M$20,COUNTBLANK($D$15:L$15)+1,FALSE)</f>
        <v>0.02</v>
      </c>
      <c r="AC1245" s="3">
        <f t="array" ref="AC1245">INDEX($AF$3:$CM$62,MATCH($S1245,$AE$3:$AE$62,0),MATCH(AC$1&amp;$R1245,$AF$1:$CM$1&amp;$AF$2:$CM$2,0))*VLOOKUP($Q1245,$C$17:$M$20,COUNTBLANK($D$15:M$15)+1,FALSE)</f>
        <v>0.04</v>
      </c>
    </row>
    <row r="1246" spans="17:29" x14ac:dyDescent="0.2">
      <c r="Q1246" t="s">
        <v>422</v>
      </c>
      <c r="R1246">
        <f t="shared" si="163"/>
        <v>3</v>
      </c>
      <c r="S1246">
        <f t="shared" si="165"/>
        <v>44</v>
      </c>
      <c r="T1246" s="3">
        <f t="array" ref="T1246">INDEX($AF$3:$CM$62,MATCH($S1246,$AE$3:$AE$62,0),MATCH(T$1&amp;$R1246,$AF$1:$CM$1&amp;$AF$2:$CM$2,0))*VLOOKUP($Q1246,$C$17:$M$20,COUNTBLANK($D$15:D$15)+1,FALSE)</f>
        <v>176</v>
      </c>
      <c r="U1246" s="3">
        <f t="array" ref="U1246">INDEX($AF$3:$CM$62,MATCH($S1246,$AE$3:$AE$62,0),MATCH(U$1&amp;$R1246,$AF$1:$CM$1&amp;$AF$2:$CM$2,0))*VLOOKUP($Q1246,$C$17:$M$20,COUNTBLANK($D$15:E$15)+1,FALSE)</f>
        <v>0</v>
      </c>
      <c r="V1246" s="3">
        <f t="array" ref="V1246">INDEX($AF$3:$CM$62,MATCH($S1246,$AE$3:$AE$62,0),MATCH(V$1&amp;$R1246,$AF$1:$CM$1&amp;$AF$2:$CM$2,0))*VLOOKUP($Q1246,$C$17:$M$20,COUNTBLANK($D$15:F$15)+1,FALSE)</f>
        <v>0</v>
      </c>
      <c r="W1246" s="3">
        <f t="array" ref="W1246">INDEX($AF$3:$CM$62,MATCH($S1246,$AE$3:$AE$62,0),MATCH(W$1&amp;$R1246,$AF$1:$CM$1&amp;$AF$2:$CM$2,0))*VLOOKUP($Q1246,$C$17:$M$20,COUNTBLANK($D$15:G$15)+1,FALSE)</f>
        <v>352</v>
      </c>
      <c r="X1246" s="3">
        <f t="array" ref="X1246">INDEX($AF$3:$CM$62,MATCH($S1246,$AE$3:$AE$62,0),MATCH(X$1&amp;$R1246,$AF$1:$CM$1&amp;$AF$2:$CM$2,0))*VLOOKUP($Q1246,$C$17:$M$20,COUNTBLANK($D$15:H$15)+1,FALSE)</f>
        <v>0</v>
      </c>
      <c r="Y1246" s="3">
        <f t="array" ref="Y1246">INDEX($AF$3:$CM$62,MATCH($S1246,$AE$3:$AE$62,0),MATCH(Y$1&amp;$R1246,$AF$1:$CM$1&amp;$AF$2:$CM$2,0))*VLOOKUP($Q1246,$C$17:$M$20,COUNTBLANK($D$15:I$15)+1,FALSE)</f>
        <v>0</v>
      </c>
      <c r="Z1246" s="3">
        <f t="array" ref="Z1246">INDEX($AF$3:$CM$62,MATCH($S1246,$AE$3:$AE$62,0),MATCH(Z$1&amp;$R1246,$AF$1:$CM$1&amp;$AF$2:$CM$2,0))*VLOOKUP($Q1246,$C$17:$M$20,COUNTBLANK($D$15:J$15)+1,FALSE)</f>
        <v>0</v>
      </c>
      <c r="AA1246" s="3">
        <f t="array" ref="AA1246">INDEX($AF$3:$CM$62,MATCH($S1246,$AE$3:$AE$62,0),MATCH(AA$1&amp;$R1246,$AF$1:$CM$1&amp;$AF$2:$CM$2,0))*VLOOKUP($Q1246,$C$17:$M$20,COUNTBLANK($D$15:K$15)+1,FALSE)</f>
        <v>0</v>
      </c>
      <c r="AB1246" s="3">
        <f t="array" ref="AB1246">INDEX($AF$3:$CM$62,MATCH($S1246,$AE$3:$AE$62,0),MATCH(AB$1&amp;$R1246,$AF$1:$CM$1&amp;$AF$2:$CM$2,0))*VLOOKUP($Q1246,$C$17:$M$20,COUNTBLANK($D$15:L$15)+1,FALSE)</f>
        <v>0.02</v>
      </c>
      <c r="AC1246" s="3">
        <f t="array" ref="AC1246">INDEX($AF$3:$CM$62,MATCH($S1246,$AE$3:$AE$62,0),MATCH(AC$1&amp;$R1246,$AF$1:$CM$1&amp;$AF$2:$CM$2,0))*VLOOKUP($Q1246,$C$17:$M$20,COUNTBLANK($D$15:M$15)+1,FALSE)</f>
        <v>0.04</v>
      </c>
    </row>
    <row r="1247" spans="17:29" x14ac:dyDescent="0.2">
      <c r="Q1247" t="s">
        <v>422</v>
      </c>
      <c r="R1247">
        <f t="shared" si="163"/>
        <v>3</v>
      </c>
      <c r="S1247">
        <f t="shared" si="165"/>
        <v>45</v>
      </c>
      <c r="T1247" s="3">
        <f t="array" ref="T1247">INDEX($AF$3:$CM$62,MATCH($S1247,$AE$3:$AE$62,0),MATCH(T$1&amp;$R1247,$AF$1:$CM$1&amp;$AF$2:$CM$2,0))*VLOOKUP($Q1247,$C$17:$M$20,COUNTBLANK($D$15:D$15)+1,FALSE)</f>
        <v>180</v>
      </c>
      <c r="U1247" s="3">
        <f t="array" ref="U1247">INDEX($AF$3:$CM$62,MATCH($S1247,$AE$3:$AE$62,0),MATCH(U$1&amp;$R1247,$AF$1:$CM$1&amp;$AF$2:$CM$2,0))*VLOOKUP($Q1247,$C$17:$M$20,COUNTBLANK($D$15:E$15)+1,FALSE)</f>
        <v>0</v>
      </c>
      <c r="V1247" s="3">
        <f t="array" ref="V1247">INDEX($AF$3:$CM$62,MATCH($S1247,$AE$3:$AE$62,0),MATCH(V$1&amp;$R1247,$AF$1:$CM$1&amp;$AF$2:$CM$2,0))*VLOOKUP($Q1247,$C$17:$M$20,COUNTBLANK($D$15:F$15)+1,FALSE)</f>
        <v>0</v>
      </c>
      <c r="W1247" s="3">
        <f t="array" ref="W1247">INDEX($AF$3:$CM$62,MATCH($S1247,$AE$3:$AE$62,0),MATCH(W$1&amp;$R1247,$AF$1:$CM$1&amp;$AF$2:$CM$2,0))*VLOOKUP($Q1247,$C$17:$M$20,COUNTBLANK($D$15:G$15)+1,FALSE)</f>
        <v>360</v>
      </c>
      <c r="X1247" s="3">
        <f t="array" ref="X1247">INDEX($AF$3:$CM$62,MATCH($S1247,$AE$3:$AE$62,0),MATCH(X$1&amp;$R1247,$AF$1:$CM$1&amp;$AF$2:$CM$2,0))*VLOOKUP($Q1247,$C$17:$M$20,COUNTBLANK($D$15:H$15)+1,FALSE)</f>
        <v>0</v>
      </c>
      <c r="Y1247" s="3">
        <f t="array" ref="Y1247">INDEX($AF$3:$CM$62,MATCH($S1247,$AE$3:$AE$62,0),MATCH(Y$1&amp;$R1247,$AF$1:$CM$1&amp;$AF$2:$CM$2,0))*VLOOKUP($Q1247,$C$17:$M$20,COUNTBLANK($D$15:I$15)+1,FALSE)</f>
        <v>0</v>
      </c>
      <c r="Z1247" s="3">
        <f t="array" ref="Z1247">INDEX($AF$3:$CM$62,MATCH($S1247,$AE$3:$AE$62,0),MATCH(Z$1&amp;$R1247,$AF$1:$CM$1&amp;$AF$2:$CM$2,0))*VLOOKUP($Q1247,$C$17:$M$20,COUNTBLANK($D$15:J$15)+1,FALSE)</f>
        <v>0</v>
      </c>
      <c r="AA1247" s="3">
        <f t="array" ref="AA1247">INDEX($AF$3:$CM$62,MATCH($S1247,$AE$3:$AE$62,0),MATCH(AA$1&amp;$R1247,$AF$1:$CM$1&amp;$AF$2:$CM$2,0))*VLOOKUP($Q1247,$C$17:$M$20,COUNTBLANK($D$15:K$15)+1,FALSE)</f>
        <v>0</v>
      </c>
      <c r="AB1247" s="3">
        <f t="array" ref="AB1247">INDEX($AF$3:$CM$62,MATCH($S1247,$AE$3:$AE$62,0),MATCH(AB$1&amp;$R1247,$AF$1:$CM$1&amp;$AF$2:$CM$2,0))*VLOOKUP($Q1247,$C$17:$M$20,COUNTBLANK($D$15:L$15)+1,FALSE)</f>
        <v>0.02</v>
      </c>
      <c r="AC1247" s="3">
        <f t="array" ref="AC1247">INDEX($AF$3:$CM$62,MATCH($S1247,$AE$3:$AE$62,0),MATCH(AC$1&amp;$R1247,$AF$1:$CM$1&amp;$AF$2:$CM$2,0))*VLOOKUP($Q1247,$C$17:$M$20,COUNTBLANK($D$15:M$15)+1,FALSE)</f>
        <v>0.04</v>
      </c>
    </row>
    <row r="1248" spans="17:29" x14ac:dyDescent="0.2">
      <c r="Q1248" t="s">
        <v>422</v>
      </c>
      <c r="R1248">
        <f t="shared" si="163"/>
        <v>3</v>
      </c>
      <c r="S1248">
        <f t="shared" si="165"/>
        <v>46</v>
      </c>
      <c r="T1248" s="3">
        <f t="array" ref="T1248">INDEX($AF$3:$CM$62,MATCH($S1248,$AE$3:$AE$62,0),MATCH(T$1&amp;$R1248,$AF$1:$CM$1&amp;$AF$2:$CM$2,0))*VLOOKUP($Q1248,$C$17:$M$20,COUNTBLANK($D$15:D$15)+1,FALSE)</f>
        <v>184</v>
      </c>
      <c r="U1248" s="3">
        <f t="array" ref="U1248">INDEX($AF$3:$CM$62,MATCH($S1248,$AE$3:$AE$62,0),MATCH(U$1&amp;$R1248,$AF$1:$CM$1&amp;$AF$2:$CM$2,0))*VLOOKUP($Q1248,$C$17:$M$20,COUNTBLANK($D$15:E$15)+1,FALSE)</f>
        <v>0</v>
      </c>
      <c r="V1248" s="3">
        <f t="array" ref="V1248">INDEX($AF$3:$CM$62,MATCH($S1248,$AE$3:$AE$62,0),MATCH(V$1&amp;$R1248,$AF$1:$CM$1&amp;$AF$2:$CM$2,0))*VLOOKUP($Q1248,$C$17:$M$20,COUNTBLANK($D$15:F$15)+1,FALSE)</f>
        <v>0</v>
      </c>
      <c r="W1248" s="3">
        <f t="array" ref="W1248">INDEX($AF$3:$CM$62,MATCH($S1248,$AE$3:$AE$62,0),MATCH(W$1&amp;$R1248,$AF$1:$CM$1&amp;$AF$2:$CM$2,0))*VLOOKUP($Q1248,$C$17:$M$20,COUNTBLANK($D$15:G$15)+1,FALSE)</f>
        <v>368</v>
      </c>
      <c r="X1248" s="3">
        <f t="array" ref="X1248">INDEX($AF$3:$CM$62,MATCH($S1248,$AE$3:$AE$62,0),MATCH(X$1&amp;$R1248,$AF$1:$CM$1&amp;$AF$2:$CM$2,0))*VLOOKUP($Q1248,$C$17:$M$20,COUNTBLANK($D$15:H$15)+1,FALSE)</f>
        <v>0</v>
      </c>
      <c r="Y1248" s="3">
        <f t="array" ref="Y1248">INDEX($AF$3:$CM$62,MATCH($S1248,$AE$3:$AE$62,0),MATCH(Y$1&amp;$R1248,$AF$1:$CM$1&amp;$AF$2:$CM$2,0))*VLOOKUP($Q1248,$C$17:$M$20,COUNTBLANK($D$15:I$15)+1,FALSE)</f>
        <v>0</v>
      </c>
      <c r="Z1248" s="3">
        <f t="array" ref="Z1248">INDEX($AF$3:$CM$62,MATCH($S1248,$AE$3:$AE$62,0),MATCH(Z$1&amp;$R1248,$AF$1:$CM$1&amp;$AF$2:$CM$2,0))*VLOOKUP($Q1248,$C$17:$M$20,COUNTBLANK($D$15:J$15)+1,FALSE)</f>
        <v>0</v>
      </c>
      <c r="AA1248" s="3">
        <f t="array" ref="AA1248">INDEX($AF$3:$CM$62,MATCH($S1248,$AE$3:$AE$62,0),MATCH(AA$1&amp;$R1248,$AF$1:$CM$1&amp;$AF$2:$CM$2,0))*VLOOKUP($Q1248,$C$17:$M$20,COUNTBLANK($D$15:K$15)+1,FALSE)</f>
        <v>0</v>
      </c>
      <c r="AB1248" s="3">
        <f t="array" ref="AB1248">INDEX($AF$3:$CM$62,MATCH($S1248,$AE$3:$AE$62,0),MATCH(AB$1&amp;$R1248,$AF$1:$CM$1&amp;$AF$2:$CM$2,0))*VLOOKUP($Q1248,$C$17:$M$20,COUNTBLANK($D$15:L$15)+1,FALSE)</f>
        <v>0.02</v>
      </c>
      <c r="AC1248" s="3">
        <f t="array" ref="AC1248">INDEX($AF$3:$CM$62,MATCH($S1248,$AE$3:$AE$62,0),MATCH(AC$1&amp;$R1248,$AF$1:$CM$1&amp;$AF$2:$CM$2,0))*VLOOKUP($Q1248,$C$17:$M$20,COUNTBLANK($D$15:M$15)+1,FALSE)</f>
        <v>0.04</v>
      </c>
    </row>
    <row r="1249" spans="17:29" x14ac:dyDescent="0.2">
      <c r="Q1249" t="s">
        <v>422</v>
      </c>
      <c r="R1249">
        <f t="shared" si="163"/>
        <v>3</v>
      </c>
      <c r="S1249">
        <f t="shared" si="165"/>
        <v>47</v>
      </c>
      <c r="T1249" s="3">
        <f t="array" ref="T1249">INDEX($AF$3:$CM$62,MATCH($S1249,$AE$3:$AE$62,0),MATCH(T$1&amp;$R1249,$AF$1:$CM$1&amp;$AF$2:$CM$2,0))*VLOOKUP($Q1249,$C$17:$M$20,COUNTBLANK($D$15:D$15)+1,FALSE)</f>
        <v>188</v>
      </c>
      <c r="U1249" s="3">
        <f t="array" ref="U1249">INDEX($AF$3:$CM$62,MATCH($S1249,$AE$3:$AE$62,0),MATCH(U$1&amp;$R1249,$AF$1:$CM$1&amp;$AF$2:$CM$2,0))*VLOOKUP($Q1249,$C$17:$M$20,COUNTBLANK($D$15:E$15)+1,FALSE)</f>
        <v>0</v>
      </c>
      <c r="V1249" s="3">
        <f t="array" ref="V1249">INDEX($AF$3:$CM$62,MATCH($S1249,$AE$3:$AE$62,0),MATCH(V$1&amp;$R1249,$AF$1:$CM$1&amp;$AF$2:$CM$2,0))*VLOOKUP($Q1249,$C$17:$M$20,COUNTBLANK($D$15:F$15)+1,FALSE)</f>
        <v>0</v>
      </c>
      <c r="W1249" s="3">
        <f t="array" ref="W1249">INDEX($AF$3:$CM$62,MATCH($S1249,$AE$3:$AE$62,0),MATCH(W$1&amp;$R1249,$AF$1:$CM$1&amp;$AF$2:$CM$2,0))*VLOOKUP($Q1249,$C$17:$M$20,COUNTBLANK($D$15:G$15)+1,FALSE)</f>
        <v>376</v>
      </c>
      <c r="X1249" s="3">
        <f t="array" ref="X1249">INDEX($AF$3:$CM$62,MATCH($S1249,$AE$3:$AE$62,0),MATCH(X$1&amp;$R1249,$AF$1:$CM$1&amp;$AF$2:$CM$2,0))*VLOOKUP($Q1249,$C$17:$M$20,COUNTBLANK($D$15:H$15)+1,FALSE)</f>
        <v>0</v>
      </c>
      <c r="Y1249" s="3">
        <f t="array" ref="Y1249">INDEX($AF$3:$CM$62,MATCH($S1249,$AE$3:$AE$62,0),MATCH(Y$1&amp;$R1249,$AF$1:$CM$1&amp;$AF$2:$CM$2,0))*VLOOKUP($Q1249,$C$17:$M$20,COUNTBLANK($D$15:I$15)+1,FALSE)</f>
        <v>0</v>
      </c>
      <c r="Z1249" s="3">
        <f t="array" ref="Z1249">INDEX($AF$3:$CM$62,MATCH($S1249,$AE$3:$AE$62,0),MATCH(Z$1&amp;$R1249,$AF$1:$CM$1&amp;$AF$2:$CM$2,0))*VLOOKUP($Q1249,$C$17:$M$20,COUNTBLANK($D$15:J$15)+1,FALSE)</f>
        <v>0</v>
      </c>
      <c r="AA1249" s="3">
        <f t="array" ref="AA1249">INDEX($AF$3:$CM$62,MATCH($S1249,$AE$3:$AE$62,0),MATCH(AA$1&amp;$R1249,$AF$1:$CM$1&amp;$AF$2:$CM$2,0))*VLOOKUP($Q1249,$C$17:$M$20,COUNTBLANK($D$15:K$15)+1,FALSE)</f>
        <v>0</v>
      </c>
      <c r="AB1249" s="3">
        <f t="array" ref="AB1249">INDEX($AF$3:$CM$62,MATCH($S1249,$AE$3:$AE$62,0),MATCH(AB$1&amp;$R1249,$AF$1:$CM$1&amp;$AF$2:$CM$2,0))*VLOOKUP($Q1249,$C$17:$M$20,COUNTBLANK($D$15:L$15)+1,FALSE)</f>
        <v>0.02</v>
      </c>
      <c r="AC1249" s="3">
        <f t="array" ref="AC1249">INDEX($AF$3:$CM$62,MATCH($S1249,$AE$3:$AE$62,0),MATCH(AC$1&amp;$R1249,$AF$1:$CM$1&amp;$AF$2:$CM$2,0))*VLOOKUP($Q1249,$C$17:$M$20,COUNTBLANK($D$15:M$15)+1,FALSE)</f>
        <v>0.04</v>
      </c>
    </row>
    <row r="1250" spans="17:29" x14ac:dyDescent="0.2">
      <c r="Q1250" t="s">
        <v>422</v>
      </c>
      <c r="R1250">
        <f t="shared" si="163"/>
        <v>3</v>
      </c>
      <c r="S1250">
        <f t="shared" si="165"/>
        <v>48</v>
      </c>
      <c r="T1250" s="3">
        <f t="array" ref="T1250">INDEX($AF$3:$CM$62,MATCH($S1250,$AE$3:$AE$62,0),MATCH(T$1&amp;$R1250,$AF$1:$CM$1&amp;$AF$2:$CM$2,0))*VLOOKUP($Q1250,$C$17:$M$20,COUNTBLANK($D$15:D$15)+1,FALSE)</f>
        <v>192</v>
      </c>
      <c r="U1250" s="3">
        <f t="array" ref="U1250">INDEX($AF$3:$CM$62,MATCH($S1250,$AE$3:$AE$62,0),MATCH(U$1&amp;$R1250,$AF$1:$CM$1&amp;$AF$2:$CM$2,0))*VLOOKUP($Q1250,$C$17:$M$20,COUNTBLANK($D$15:E$15)+1,FALSE)</f>
        <v>0</v>
      </c>
      <c r="V1250" s="3">
        <f t="array" ref="V1250">INDEX($AF$3:$CM$62,MATCH($S1250,$AE$3:$AE$62,0),MATCH(V$1&amp;$R1250,$AF$1:$CM$1&amp;$AF$2:$CM$2,0))*VLOOKUP($Q1250,$C$17:$M$20,COUNTBLANK($D$15:F$15)+1,FALSE)</f>
        <v>0</v>
      </c>
      <c r="W1250" s="3">
        <f t="array" ref="W1250">INDEX($AF$3:$CM$62,MATCH($S1250,$AE$3:$AE$62,0),MATCH(W$1&amp;$R1250,$AF$1:$CM$1&amp;$AF$2:$CM$2,0))*VLOOKUP($Q1250,$C$17:$M$20,COUNTBLANK($D$15:G$15)+1,FALSE)</f>
        <v>384</v>
      </c>
      <c r="X1250" s="3">
        <f t="array" ref="X1250">INDEX($AF$3:$CM$62,MATCH($S1250,$AE$3:$AE$62,0),MATCH(X$1&amp;$R1250,$AF$1:$CM$1&amp;$AF$2:$CM$2,0))*VLOOKUP($Q1250,$C$17:$M$20,COUNTBLANK($D$15:H$15)+1,FALSE)</f>
        <v>0</v>
      </c>
      <c r="Y1250" s="3">
        <f t="array" ref="Y1250">INDEX($AF$3:$CM$62,MATCH($S1250,$AE$3:$AE$62,0),MATCH(Y$1&amp;$R1250,$AF$1:$CM$1&amp;$AF$2:$CM$2,0))*VLOOKUP($Q1250,$C$17:$M$20,COUNTBLANK($D$15:I$15)+1,FALSE)</f>
        <v>0</v>
      </c>
      <c r="Z1250" s="3">
        <f t="array" ref="Z1250">INDEX($AF$3:$CM$62,MATCH($S1250,$AE$3:$AE$62,0),MATCH(Z$1&amp;$R1250,$AF$1:$CM$1&amp;$AF$2:$CM$2,0))*VLOOKUP($Q1250,$C$17:$M$20,COUNTBLANK($D$15:J$15)+1,FALSE)</f>
        <v>0</v>
      </c>
      <c r="AA1250" s="3">
        <f t="array" ref="AA1250">INDEX($AF$3:$CM$62,MATCH($S1250,$AE$3:$AE$62,0),MATCH(AA$1&amp;$R1250,$AF$1:$CM$1&amp;$AF$2:$CM$2,0))*VLOOKUP($Q1250,$C$17:$M$20,COUNTBLANK($D$15:K$15)+1,FALSE)</f>
        <v>0</v>
      </c>
      <c r="AB1250" s="3">
        <f t="array" ref="AB1250">INDEX($AF$3:$CM$62,MATCH($S1250,$AE$3:$AE$62,0),MATCH(AB$1&amp;$R1250,$AF$1:$CM$1&amp;$AF$2:$CM$2,0))*VLOOKUP($Q1250,$C$17:$M$20,COUNTBLANK($D$15:L$15)+1,FALSE)</f>
        <v>0.02</v>
      </c>
      <c r="AC1250" s="3">
        <f t="array" ref="AC1250">INDEX($AF$3:$CM$62,MATCH($S1250,$AE$3:$AE$62,0),MATCH(AC$1&amp;$R1250,$AF$1:$CM$1&amp;$AF$2:$CM$2,0))*VLOOKUP($Q1250,$C$17:$M$20,COUNTBLANK($D$15:M$15)+1,FALSE)</f>
        <v>0.04</v>
      </c>
    </row>
    <row r="1251" spans="17:29" x14ac:dyDescent="0.2">
      <c r="Q1251" t="s">
        <v>422</v>
      </c>
      <c r="R1251">
        <f t="shared" si="163"/>
        <v>3</v>
      </c>
      <c r="S1251">
        <f t="shared" si="165"/>
        <v>49</v>
      </c>
      <c r="T1251" s="3">
        <f t="array" ref="T1251">INDEX($AF$3:$CM$62,MATCH($S1251,$AE$3:$AE$62,0),MATCH(T$1&amp;$R1251,$AF$1:$CM$1&amp;$AF$2:$CM$2,0))*VLOOKUP($Q1251,$C$17:$M$20,COUNTBLANK($D$15:D$15)+1,FALSE)</f>
        <v>196</v>
      </c>
      <c r="U1251" s="3">
        <f t="array" ref="U1251">INDEX($AF$3:$CM$62,MATCH($S1251,$AE$3:$AE$62,0),MATCH(U$1&amp;$R1251,$AF$1:$CM$1&amp;$AF$2:$CM$2,0))*VLOOKUP($Q1251,$C$17:$M$20,COUNTBLANK($D$15:E$15)+1,FALSE)</f>
        <v>0</v>
      </c>
      <c r="V1251" s="3">
        <f t="array" ref="V1251">INDEX($AF$3:$CM$62,MATCH($S1251,$AE$3:$AE$62,0),MATCH(V$1&amp;$R1251,$AF$1:$CM$1&amp;$AF$2:$CM$2,0))*VLOOKUP($Q1251,$C$17:$M$20,COUNTBLANK($D$15:F$15)+1,FALSE)</f>
        <v>0</v>
      </c>
      <c r="W1251" s="3">
        <f t="array" ref="W1251">INDEX($AF$3:$CM$62,MATCH($S1251,$AE$3:$AE$62,0),MATCH(W$1&amp;$R1251,$AF$1:$CM$1&amp;$AF$2:$CM$2,0))*VLOOKUP($Q1251,$C$17:$M$20,COUNTBLANK($D$15:G$15)+1,FALSE)</f>
        <v>392</v>
      </c>
      <c r="X1251" s="3">
        <f t="array" ref="X1251">INDEX($AF$3:$CM$62,MATCH($S1251,$AE$3:$AE$62,0),MATCH(X$1&amp;$R1251,$AF$1:$CM$1&amp;$AF$2:$CM$2,0))*VLOOKUP($Q1251,$C$17:$M$20,COUNTBLANK($D$15:H$15)+1,FALSE)</f>
        <v>0</v>
      </c>
      <c r="Y1251" s="3">
        <f t="array" ref="Y1251">INDEX($AF$3:$CM$62,MATCH($S1251,$AE$3:$AE$62,0),MATCH(Y$1&amp;$R1251,$AF$1:$CM$1&amp;$AF$2:$CM$2,0))*VLOOKUP($Q1251,$C$17:$M$20,COUNTBLANK($D$15:I$15)+1,FALSE)</f>
        <v>0</v>
      </c>
      <c r="Z1251" s="3">
        <f t="array" ref="Z1251">INDEX($AF$3:$CM$62,MATCH($S1251,$AE$3:$AE$62,0),MATCH(Z$1&amp;$R1251,$AF$1:$CM$1&amp;$AF$2:$CM$2,0))*VLOOKUP($Q1251,$C$17:$M$20,COUNTBLANK($D$15:J$15)+1,FALSE)</f>
        <v>0</v>
      </c>
      <c r="AA1251" s="3">
        <f t="array" ref="AA1251">INDEX($AF$3:$CM$62,MATCH($S1251,$AE$3:$AE$62,0),MATCH(AA$1&amp;$R1251,$AF$1:$CM$1&amp;$AF$2:$CM$2,0))*VLOOKUP($Q1251,$C$17:$M$20,COUNTBLANK($D$15:K$15)+1,FALSE)</f>
        <v>0</v>
      </c>
      <c r="AB1251" s="3">
        <f t="array" ref="AB1251">INDEX($AF$3:$CM$62,MATCH($S1251,$AE$3:$AE$62,0),MATCH(AB$1&amp;$R1251,$AF$1:$CM$1&amp;$AF$2:$CM$2,0))*VLOOKUP($Q1251,$C$17:$M$20,COUNTBLANK($D$15:L$15)+1,FALSE)</f>
        <v>0.02</v>
      </c>
      <c r="AC1251" s="3">
        <f t="array" ref="AC1251">INDEX($AF$3:$CM$62,MATCH($S1251,$AE$3:$AE$62,0),MATCH(AC$1&amp;$R1251,$AF$1:$CM$1&amp;$AF$2:$CM$2,0))*VLOOKUP($Q1251,$C$17:$M$20,COUNTBLANK($D$15:M$15)+1,FALSE)</f>
        <v>0.04</v>
      </c>
    </row>
    <row r="1252" spans="17:29" x14ac:dyDescent="0.2">
      <c r="Q1252" t="s">
        <v>422</v>
      </c>
      <c r="R1252">
        <f t="shared" si="163"/>
        <v>3</v>
      </c>
      <c r="S1252">
        <f t="shared" si="165"/>
        <v>50</v>
      </c>
      <c r="T1252" s="3">
        <f t="array" ref="T1252">INDEX($AF$3:$CM$62,MATCH($S1252,$AE$3:$AE$62,0),MATCH(T$1&amp;$R1252,$AF$1:$CM$1&amp;$AF$2:$CM$2,0))*VLOOKUP($Q1252,$C$17:$M$20,COUNTBLANK($D$15:D$15)+1,FALSE)</f>
        <v>200</v>
      </c>
      <c r="U1252" s="3">
        <f t="array" ref="U1252">INDEX($AF$3:$CM$62,MATCH($S1252,$AE$3:$AE$62,0),MATCH(U$1&amp;$R1252,$AF$1:$CM$1&amp;$AF$2:$CM$2,0))*VLOOKUP($Q1252,$C$17:$M$20,COUNTBLANK($D$15:E$15)+1,FALSE)</f>
        <v>0</v>
      </c>
      <c r="V1252" s="3">
        <f t="array" ref="V1252">INDEX($AF$3:$CM$62,MATCH($S1252,$AE$3:$AE$62,0),MATCH(V$1&amp;$R1252,$AF$1:$CM$1&amp;$AF$2:$CM$2,0))*VLOOKUP($Q1252,$C$17:$M$20,COUNTBLANK($D$15:F$15)+1,FALSE)</f>
        <v>0</v>
      </c>
      <c r="W1252" s="3">
        <f t="array" ref="W1252">INDEX($AF$3:$CM$62,MATCH($S1252,$AE$3:$AE$62,0),MATCH(W$1&amp;$R1252,$AF$1:$CM$1&amp;$AF$2:$CM$2,0))*VLOOKUP($Q1252,$C$17:$M$20,COUNTBLANK($D$15:G$15)+1,FALSE)</f>
        <v>400</v>
      </c>
      <c r="X1252" s="3">
        <f t="array" ref="X1252">INDEX($AF$3:$CM$62,MATCH($S1252,$AE$3:$AE$62,0),MATCH(X$1&amp;$R1252,$AF$1:$CM$1&amp;$AF$2:$CM$2,0))*VLOOKUP($Q1252,$C$17:$M$20,COUNTBLANK($D$15:H$15)+1,FALSE)</f>
        <v>0</v>
      </c>
      <c r="Y1252" s="3">
        <f t="array" ref="Y1252">INDEX($AF$3:$CM$62,MATCH($S1252,$AE$3:$AE$62,0),MATCH(Y$1&amp;$R1252,$AF$1:$CM$1&amp;$AF$2:$CM$2,0))*VLOOKUP($Q1252,$C$17:$M$20,COUNTBLANK($D$15:I$15)+1,FALSE)</f>
        <v>0</v>
      </c>
      <c r="Z1252" s="3">
        <f t="array" ref="Z1252">INDEX($AF$3:$CM$62,MATCH($S1252,$AE$3:$AE$62,0),MATCH(Z$1&amp;$R1252,$AF$1:$CM$1&amp;$AF$2:$CM$2,0))*VLOOKUP($Q1252,$C$17:$M$20,COUNTBLANK($D$15:J$15)+1,FALSE)</f>
        <v>0</v>
      </c>
      <c r="AA1252" s="3">
        <f t="array" ref="AA1252">INDEX($AF$3:$CM$62,MATCH($S1252,$AE$3:$AE$62,0),MATCH(AA$1&amp;$R1252,$AF$1:$CM$1&amp;$AF$2:$CM$2,0))*VLOOKUP($Q1252,$C$17:$M$20,COUNTBLANK($D$15:K$15)+1,FALSE)</f>
        <v>0</v>
      </c>
      <c r="AB1252" s="3">
        <f t="array" ref="AB1252">INDEX($AF$3:$CM$62,MATCH($S1252,$AE$3:$AE$62,0),MATCH(AB$1&amp;$R1252,$AF$1:$CM$1&amp;$AF$2:$CM$2,0))*VLOOKUP($Q1252,$C$17:$M$20,COUNTBLANK($D$15:L$15)+1,FALSE)</f>
        <v>0.03</v>
      </c>
      <c r="AC1252" s="3">
        <f t="array" ref="AC1252">INDEX($AF$3:$CM$62,MATCH($S1252,$AE$3:$AE$62,0),MATCH(AC$1&amp;$R1252,$AF$1:$CM$1&amp;$AF$2:$CM$2,0))*VLOOKUP($Q1252,$C$17:$M$20,COUNTBLANK($D$15:M$15)+1,FALSE)</f>
        <v>0.04</v>
      </c>
    </row>
    <row r="1253" spans="17:29" x14ac:dyDescent="0.2">
      <c r="Q1253" t="s">
        <v>422</v>
      </c>
      <c r="R1253">
        <f t="shared" si="163"/>
        <v>3</v>
      </c>
      <c r="S1253">
        <f t="shared" si="165"/>
        <v>51</v>
      </c>
      <c r="T1253" s="3">
        <f t="array" ref="T1253">INDEX($AF$3:$CM$62,MATCH($S1253,$AE$3:$AE$62,0),MATCH(T$1&amp;$R1253,$AF$1:$CM$1&amp;$AF$2:$CM$2,0))*VLOOKUP($Q1253,$C$17:$M$20,COUNTBLANK($D$15:D$15)+1,FALSE)</f>
        <v>204</v>
      </c>
      <c r="U1253" s="3">
        <f t="array" ref="U1253">INDEX($AF$3:$CM$62,MATCH($S1253,$AE$3:$AE$62,0),MATCH(U$1&amp;$R1253,$AF$1:$CM$1&amp;$AF$2:$CM$2,0))*VLOOKUP($Q1253,$C$17:$M$20,COUNTBLANK($D$15:E$15)+1,FALSE)</f>
        <v>0</v>
      </c>
      <c r="V1253" s="3">
        <f t="array" ref="V1253">INDEX($AF$3:$CM$62,MATCH($S1253,$AE$3:$AE$62,0),MATCH(V$1&amp;$R1253,$AF$1:$CM$1&amp;$AF$2:$CM$2,0))*VLOOKUP($Q1253,$C$17:$M$20,COUNTBLANK($D$15:F$15)+1,FALSE)</f>
        <v>0</v>
      </c>
      <c r="W1253" s="3">
        <f t="array" ref="W1253">INDEX($AF$3:$CM$62,MATCH($S1253,$AE$3:$AE$62,0),MATCH(W$1&amp;$R1253,$AF$1:$CM$1&amp;$AF$2:$CM$2,0))*VLOOKUP($Q1253,$C$17:$M$20,COUNTBLANK($D$15:G$15)+1,FALSE)</f>
        <v>408</v>
      </c>
      <c r="X1253" s="3">
        <f t="array" ref="X1253">INDEX($AF$3:$CM$62,MATCH($S1253,$AE$3:$AE$62,0),MATCH(X$1&amp;$R1253,$AF$1:$CM$1&amp;$AF$2:$CM$2,0))*VLOOKUP($Q1253,$C$17:$M$20,COUNTBLANK($D$15:H$15)+1,FALSE)</f>
        <v>0</v>
      </c>
      <c r="Y1253" s="3">
        <f t="array" ref="Y1253">INDEX($AF$3:$CM$62,MATCH($S1253,$AE$3:$AE$62,0),MATCH(Y$1&amp;$R1253,$AF$1:$CM$1&amp;$AF$2:$CM$2,0))*VLOOKUP($Q1253,$C$17:$M$20,COUNTBLANK($D$15:I$15)+1,FALSE)</f>
        <v>0</v>
      </c>
      <c r="Z1253" s="3">
        <f t="array" ref="Z1253">INDEX($AF$3:$CM$62,MATCH($S1253,$AE$3:$AE$62,0),MATCH(Z$1&amp;$R1253,$AF$1:$CM$1&amp;$AF$2:$CM$2,0))*VLOOKUP($Q1253,$C$17:$M$20,COUNTBLANK($D$15:J$15)+1,FALSE)</f>
        <v>0</v>
      </c>
      <c r="AA1253" s="3">
        <f t="array" ref="AA1253">INDEX($AF$3:$CM$62,MATCH($S1253,$AE$3:$AE$62,0),MATCH(AA$1&amp;$R1253,$AF$1:$CM$1&amp;$AF$2:$CM$2,0))*VLOOKUP($Q1253,$C$17:$M$20,COUNTBLANK($D$15:K$15)+1,FALSE)</f>
        <v>0</v>
      </c>
      <c r="AB1253" s="3">
        <f t="array" ref="AB1253">INDEX($AF$3:$CM$62,MATCH($S1253,$AE$3:$AE$62,0),MATCH(AB$1&amp;$R1253,$AF$1:$CM$1&amp;$AF$2:$CM$2,0))*VLOOKUP($Q1253,$C$17:$M$20,COUNTBLANK($D$15:L$15)+1,FALSE)</f>
        <v>0.03</v>
      </c>
      <c r="AC1253" s="3">
        <f t="array" ref="AC1253">INDEX($AF$3:$CM$62,MATCH($S1253,$AE$3:$AE$62,0),MATCH(AC$1&amp;$R1253,$AF$1:$CM$1&amp;$AF$2:$CM$2,0))*VLOOKUP($Q1253,$C$17:$M$20,COUNTBLANK($D$15:M$15)+1,FALSE)</f>
        <v>0.04</v>
      </c>
    </row>
    <row r="1254" spans="17:29" x14ac:dyDescent="0.2">
      <c r="Q1254" t="s">
        <v>422</v>
      </c>
      <c r="R1254">
        <f t="shared" si="163"/>
        <v>3</v>
      </c>
      <c r="S1254">
        <f t="shared" si="165"/>
        <v>52</v>
      </c>
      <c r="T1254" s="3">
        <f t="array" ref="T1254">INDEX($AF$3:$CM$62,MATCH($S1254,$AE$3:$AE$62,0),MATCH(T$1&amp;$R1254,$AF$1:$CM$1&amp;$AF$2:$CM$2,0))*VLOOKUP($Q1254,$C$17:$M$20,COUNTBLANK($D$15:D$15)+1,FALSE)</f>
        <v>208</v>
      </c>
      <c r="U1254" s="3">
        <f t="array" ref="U1254">INDEX($AF$3:$CM$62,MATCH($S1254,$AE$3:$AE$62,0),MATCH(U$1&amp;$R1254,$AF$1:$CM$1&amp;$AF$2:$CM$2,0))*VLOOKUP($Q1254,$C$17:$M$20,COUNTBLANK($D$15:E$15)+1,FALSE)</f>
        <v>0</v>
      </c>
      <c r="V1254" s="3">
        <f t="array" ref="V1254">INDEX($AF$3:$CM$62,MATCH($S1254,$AE$3:$AE$62,0),MATCH(V$1&amp;$R1254,$AF$1:$CM$1&amp;$AF$2:$CM$2,0))*VLOOKUP($Q1254,$C$17:$M$20,COUNTBLANK($D$15:F$15)+1,FALSE)</f>
        <v>0</v>
      </c>
      <c r="W1254" s="3">
        <f t="array" ref="W1254">INDEX($AF$3:$CM$62,MATCH($S1254,$AE$3:$AE$62,0),MATCH(W$1&amp;$R1254,$AF$1:$CM$1&amp;$AF$2:$CM$2,0))*VLOOKUP($Q1254,$C$17:$M$20,COUNTBLANK($D$15:G$15)+1,FALSE)</f>
        <v>416</v>
      </c>
      <c r="X1254" s="3">
        <f t="array" ref="X1254">INDEX($AF$3:$CM$62,MATCH($S1254,$AE$3:$AE$62,0),MATCH(X$1&amp;$R1254,$AF$1:$CM$1&amp;$AF$2:$CM$2,0))*VLOOKUP($Q1254,$C$17:$M$20,COUNTBLANK($D$15:H$15)+1,FALSE)</f>
        <v>0</v>
      </c>
      <c r="Y1254" s="3">
        <f t="array" ref="Y1254">INDEX($AF$3:$CM$62,MATCH($S1254,$AE$3:$AE$62,0),MATCH(Y$1&amp;$R1254,$AF$1:$CM$1&amp;$AF$2:$CM$2,0))*VLOOKUP($Q1254,$C$17:$M$20,COUNTBLANK($D$15:I$15)+1,FALSE)</f>
        <v>0</v>
      </c>
      <c r="Z1254" s="3">
        <f t="array" ref="Z1254">INDEX($AF$3:$CM$62,MATCH($S1254,$AE$3:$AE$62,0),MATCH(Z$1&amp;$R1254,$AF$1:$CM$1&amp;$AF$2:$CM$2,0))*VLOOKUP($Q1254,$C$17:$M$20,COUNTBLANK($D$15:J$15)+1,FALSE)</f>
        <v>0</v>
      </c>
      <c r="AA1254" s="3">
        <f t="array" ref="AA1254">INDEX($AF$3:$CM$62,MATCH($S1254,$AE$3:$AE$62,0),MATCH(AA$1&amp;$R1254,$AF$1:$CM$1&amp;$AF$2:$CM$2,0))*VLOOKUP($Q1254,$C$17:$M$20,COUNTBLANK($D$15:K$15)+1,FALSE)</f>
        <v>0</v>
      </c>
      <c r="AB1254" s="3">
        <f t="array" ref="AB1254">INDEX($AF$3:$CM$62,MATCH($S1254,$AE$3:$AE$62,0),MATCH(AB$1&amp;$R1254,$AF$1:$CM$1&amp;$AF$2:$CM$2,0))*VLOOKUP($Q1254,$C$17:$M$20,COUNTBLANK($D$15:L$15)+1,FALSE)</f>
        <v>0.03</v>
      </c>
      <c r="AC1254" s="3">
        <f t="array" ref="AC1254">INDEX($AF$3:$CM$62,MATCH($S1254,$AE$3:$AE$62,0),MATCH(AC$1&amp;$R1254,$AF$1:$CM$1&amp;$AF$2:$CM$2,0))*VLOOKUP($Q1254,$C$17:$M$20,COUNTBLANK($D$15:M$15)+1,FALSE)</f>
        <v>0.04</v>
      </c>
    </row>
    <row r="1255" spans="17:29" x14ac:dyDescent="0.2">
      <c r="Q1255" t="s">
        <v>422</v>
      </c>
      <c r="R1255">
        <f t="shared" si="163"/>
        <v>3</v>
      </c>
      <c r="S1255">
        <f t="shared" si="165"/>
        <v>53</v>
      </c>
      <c r="T1255" s="3">
        <f t="array" ref="T1255">INDEX($AF$3:$CM$62,MATCH($S1255,$AE$3:$AE$62,0),MATCH(T$1&amp;$R1255,$AF$1:$CM$1&amp;$AF$2:$CM$2,0))*VLOOKUP($Q1255,$C$17:$M$20,COUNTBLANK($D$15:D$15)+1,FALSE)</f>
        <v>212</v>
      </c>
      <c r="U1255" s="3">
        <f t="array" ref="U1255">INDEX($AF$3:$CM$62,MATCH($S1255,$AE$3:$AE$62,0),MATCH(U$1&amp;$R1255,$AF$1:$CM$1&amp;$AF$2:$CM$2,0))*VLOOKUP($Q1255,$C$17:$M$20,COUNTBLANK($D$15:E$15)+1,FALSE)</f>
        <v>0</v>
      </c>
      <c r="V1255" s="3">
        <f t="array" ref="V1255">INDEX($AF$3:$CM$62,MATCH($S1255,$AE$3:$AE$62,0),MATCH(V$1&amp;$R1255,$AF$1:$CM$1&amp;$AF$2:$CM$2,0))*VLOOKUP($Q1255,$C$17:$M$20,COUNTBLANK($D$15:F$15)+1,FALSE)</f>
        <v>0</v>
      </c>
      <c r="W1255" s="3">
        <f t="array" ref="W1255">INDEX($AF$3:$CM$62,MATCH($S1255,$AE$3:$AE$62,0),MATCH(W$1&amp;$R1255,$AF$1:$CM$1&amp;$AF$2:$CM$2,0))*VLOOKUP($Q1255,$C$17:$M$20,COUNTBLANK($D$15:G$15)+1,FALSE)</f>
        <v>424</v>
      </c>
      <c r="X1255" s="3">
        <f t="array" ref="X1255">INDEX($AF$3:$CM$62,MATCH($S1255,$AE$3:$AE$62,0),MATCH(X$1&amp;$R1255,$AF$1:$CM$1&amp;$AF$2:$CM$2,0))*VLOOKUP($Q1255,$C$17:$M$20,COUNTBLANK($D$15:H$15)+1,FALSE)</f>
        <v>0</v>
      </c>
      <c r="Y1255" s="3">
        <f t="array" ref="Y1255">INDEX($AF$3:$CM$62,MATCH($S1255,$AE$3:$AE$62,0),MATCH(Y$1&amp;$R1255,$AF$1:$CM$1&amp;$AF$2:$CM$2,0))*VLOOKUP($Q1255,$C$17:$M$20,COUNTBLANK($D$15:I$15)+1,FALSE)</f>
        <v>0</v>
      </c>
      <c r="Z1255" s="3">
        <f t="array" ref="Z1255">INDEX($AF$3:$CM$62,MATCH($S1255,$AE$3:$AE$62,0),MATCH(Z$1&amp;$R1255,$AF$1:$CM$1&amp;$AF$2:$CM$2,0))*VLOOKUP($Q1255,$C$17:$M$20,COUNTBLANK($D$15:J$15)+1,FALSE)</f>
        <v>0</v>
      </c>
      <c r="AA1255" s="3">
        <f t="array" ref="AA1255">INDEX($AF$3:$CM$62,MATCH($S1255,$AE$3:$AE$62,0),MATCH(AA$1&amp;$R1255,$AF$1:$CM$1&amp;$AF$2:$CM$2,0))*VLOOKUP($Q1255,$C$17:$M$20,COUNTBLANK($D$15:K$15)+1,FALSE)</f>
        <v>0</v>
      </c>
      <c r="AB1255" s="3">
        <f t="array" ref="AB1255">INDEX($AF$3:$CM$62,MATCH($S1255,$AE$3:$AE$62,0),MATCH(AB$1&amp;$R1255,$AF$1:$CM$1&amp;$AF$2:$CM$2,0))*VLOOKUP($Q1255,$C$17:$M$20,COUNTBLANK($D$15:L$15)+1,FALSE)</f>
        <v>0.03</v>
      </c>
      <c r="AC1255" s="3">
        <f t="array" ref="AC1255">INDEX($AF$3:$CM$62,MATCH($S1255,$AE$3:$AE$62,0),MATCH(AC$1&amp;$R1255,$AF$1:$CM$1&amp;$AF$2:$CM$2,0))*VLOOKUP($Q1255,$C$17:$M$20,COUNTBLANK($D$15:M$15)+1,FALSE)</f>
        <v>0.04</v>
      </c>
    </row>
    <row r="1256" spans="17:29" x14ac:dyDescent="0.2">
      <c r="Q1256" t="s">
        <v>422</v>
      </c>
      <c r="R1256">
        <f t="shared" si="163"/>
        <v>3</v>
      </c>
      <c r="S1256">
        <f t="shared" si="165"/>
        <v>54</v>
      </c>
      <c r="T1256" s="3">
        <f t="array" ref="T1256">INDEX($AF$3:$CM$62,MATCH($S1256,$AE$3:$AE$62,0),MATCH(T$1&amp;$R1256,$AF$1:$CM$1&amp;$AF$2:$CM$2,0))*VLOOKUP($Q1256,$C$17:$M$20,COUNTBLANK($D$15:D$15)+1,FALSE)</f>
        <v>216</v>
      </c>
      <c r="U1256" s="3">
        <f t="array" ref="U1256">INDEX($AF$3:$CM$62,MATCH($S1256,$AE$3:$AE$62,0),MATCH(U$1&amp;$R1256,$AF$1:$CM$1&amp;$AF$2:$CM$2,0))*VLOOKUP($Q1256,$C$17:$M$20,COUNTBLANK($D$15:E$15)+1,FALSE)</f>
        <v>0</v>
      </c>
      <c r="V1256" s="3">
        <f t="array" ref="V1256">INDEX($AF$3:$CM$62,MATCH($S1256,$AE$3:$AE$62,0),MATCH(V$1&amp;$R1256,$AF$1:$CM$1&amp;$AF$2:$CM$2,0))*VLOOKUP($Q1256,$C$17:$M$20,COUNTBLANK($D$15:F$15)+1,FALSE)</f>
        <v>0</v>
      </c>
      <c r="W1256" s="3">
        <f t="array" ref="W1256">INDEX($AF$3:$CM$62,MATCH($S1256,$AE$3:$AE$62,0),MATCH(W$1&amp;$R1256,$AF$1:$CM$1&amp;$AF$2:$CM$2,0))*VLOOKUP($Q1256,$C$17:$M$20,COUNTBLANK($D$15:G$15)+1,FALSE)</f>
        <v>432</v>
      </c>
      <c r="X1256" s="3">
        <f t="array" ref="X1256">INDEX($AF$3:$CM$62,MATCH($S1256,$AE$3:$AE$62,0),MATCH(X$1&amp;$R1256,$AF$1:$CM$1&amp;$AF$2:$CM$2,0))*VLOOKUP($Q1256,$C$17:$M$20,COUNTBLANK($D$15:H$15)+1,FALSE)</f>
        <v>0</v>
      </c>
      <c r="Y1256" s="3">
        <f t="array" ref="Y1256">INDEX($AF$3:$CM$62,MATCH($S1256,$AE$3:$AE$62,0),MATCH(Y$1&amp;$R1256,$AF$1:$CM$1&amp;$AF$2:$CM$2,0))*VLOOKUP($Q1256,$C$17:$M$20,COUNTBLANK($D$15:I$15)+1,FALSE)</f>
        <v>0</v>
      </c>
      <c r="Z1256" s="3">
        <f t="array" ref="Z1256">INDEX($AF$3:$CM$62,MATCH($S1256,$AE$3:$AE$62,0),MATCH(Z$1&amp;$R1256,$AF$1:$CM$1&amp;$AF$2:$CM$2,0))*VLOOKUP($Q1256,$C$17:$M$20,COUNTBLANK($D$15:J$15)+1,FALSE)</f>
        <v>0</v>
      </c>
      <c r="AA1256" s="3">
        <f t="array" ref="AA1256">INDEX($AF$3:$CM$62,MATCH($S1256,$AE$3:$AE$62,0),MATCH(AA$1&amp;$R1256,$AF$1:$CM$1&amp;$AF$2:$CM$2,0))*VLOOKUP($Q1256,$C$17:$M$20,COUNTBLANK($D$15:K$15)+1,FALSE)</f>
        <v>0</v>
      </c>
      <c r="AB1256" s="3">
        <f t="array" ref="AB1256">INDEX($AF$3:$CM$62,MATCH($S1256,$AE$3:$AE$62,0),MATCH(AB$1&amp;$R1256,$AF$1:$CM$1&amp;$AF$2:$CM$2,0))*VLOOKUP($Q1256,$C$17:$M$20,COUNTBLANK($D$15:L$15)+1,FALSE)</f>
        <v>0.03</v>
      </c>
      <c r="AC1256" s="3">
        <f t="array" ref="AC1256">INDEX($AF$3:$CM$62,MATCH($S1256,$AE$3:$AE$62,0),MATCH(AC$1&amp;$R1256,$AF$1:$CM$1&amp;$AF$2:$CM$2,0))*VLOOKUP($Q1256,$C$17:$M$20,COUNTBLANK($D$15:M$15)+1,FALSE)</f>
        <v>0.04</v>
      </c>
    </row>
    <row r="1257" spans="17:29" x14ac:dyDescent="0.2">
      <c r="Q1257" t="s">
        <v>422</v>
      </c>
      <c r="R1257">
        <f t="shared" si="163"/>
        <v>3</v>
      </c>
      <c r="S1257">
        <f t="shared" si="165"/>
        <v>55</v>
      </c>
      <c r="T1257" s="3">
        <f t="array" ref="T1257">INDEX($AF$3:$CM$62,MATCH($S1257,$AE$3:$AE$62,0),MATCH(T$1&amp;$R1257,$AF$1:$CM$1&amp;$AF$2:$CM$2,0))*VLOOKUP($Q1257,$C$17:$M$20,COUNTBLANK($D$15:D$15)+1,FALSE)</f>
        <v>220</v>
      </c>
      <c r="U1257" s="3">
        <f t="array" ref="U1257">INDEX($AF$3:$CM$62,MATCH($S1257,$AE$3:$AE$62,0),MATCH(U$1&amp;$R1257,$AF$1:$CM$1&amp;$AF$2:$CM$2,0))*VLOOKUP($Q1257,$C$17:$M$20,COUNTBLANK($D$15:E$15)+1,FALSE)</f>
        <v>0</v>
      </c>
      <c r="V1257" s="3">
        <f t="array" ref="V1257">INDEX($AF$3:$CM$62,MATCH($S1257,$AE$3:$AE$62,0),MATCH(V$1&amp;$R1257,$AF$1:$CM$1&amp;$AF$2:$CM$2,0))*VLOOKUP($Q1257,$C$17:$M$20,COUNTBLANK($D$15:F$15)+1,FALSE)</f>
        <v>0</v>
      </c>
      <c r="W1257" s="3">
        <f t="array" ref="W1257">INDEX($AF$3:$CM$62,MATCH($S1257,$AE$3:$AE$62,0),MATCH(W$1&amp;$R1257,$AF$1:$CM$1&amp;$AF$2:$CM$2,0))*VLOOKUP($Q1257,$C$17:$M$20,COUNTBLANK($D$15:G$15)+1,FALSE)</f>
        <v>440</v>
      </c>
      <c r="X1257" s="3">
        <f t="array" ref="X1257">INDEX($AF$3:$CM$62,MATCH($S1257,$AE$3:$AE$62,0),MATCH(X$1&amp;$R1257,$AF$1:$CM$1&amp;$AF$2:$CM$2,0))*VLOOKUP($Q1257,$C$17:$M$20,COUNTBLANK($D$15:H$15)+1,FALSE)</f>
        <v>0</v>
      </c>
      <c r="Y1257" s="3">
        <f t="array" ref="Y1257">INDEX($AF$3:$CM$62,MATCH($S1257,$AE$3:$AE$62,0),MATCH(Y$1&amp;$R1257,$AF$1:$CM$1&amp;$AF$2:$CM$2,0))*VLOOKUP($Q1257,$C$17:$M$20,COUNTBLANK($D$15:I$15)+1,FALSE)</f>
        <v>0</v>
      </c>
      <c r="Z1257" s="3">
        <f t="array" ref="Z1257">INDEX($AF$3:$CM$62,MATCH($S1257,$AE$3:$AE$62,0),MATCH(Z$1&amp;$R1257,$AF$1:$CM$1&amp;$AF$2:$CM$2,0))*VLOOKUP($Q1257,$C$17:$M$20,COUNTBLANK($D$15:J$15)+1,FALSE)</f>
        <v>0</v>
      </c>
      <c r="AA1257" s="3">
        <f t="array" ref="AA1257">INDEX($AF$3:$CM$62,MATCH($S1257,$AE$3:$AE$62,0),MATCH(AA$1&amp;$R1257,$AF$1:$CM$1&amp;$AF$2:$CM$2,0))*VLOOKUP($Q1257,$C$17:$M$20,COUNTBLANK($D$15:K$15)+1,FALSE)</f>
        <v>0</v>
      </c>
      <c r="AB1257" s="3">
        <f t="array" ref="AB1257">INDEX($AF$3:$CM$62,MATCH($S1257,$AE$3:$AE$62,0),MATCH(AB$1&amp;$R1257,$AF$1:$CM$1&amp;$AF$2:$CM$2,0))*VLOOKUP($Q1257,$C$17:$M$20,COUNTBLANK($D$15:L$15)+1,FALSE)</f>
        <v>0.03</v>
      </c>
      <c r="AC1257" s="3">
        <f t="array" ref="AC1257">INDEX($AF$3:$CM$62,MATCH($S1257,$AE$3:$AE$62,0),MATCH(AC$1&amp;$R1257,$AF$1:$CM$1&amp;$AF$2:$CM$2,0))*VLOOKUP($Q1257,$C$17:$M$20,COUNTBLANK($D$15:M$15)+1,FALSE)</f>
        <v>0.04</v>
      </c>
    </row>
    <row r="1258" spans="17:29" x14ac:dyDescent="0.2">
      <c r="Q1258" t="s">
        <v>422</v>
      </c>
      <c r="R1258">
        <f t="shared" si="163"/>
        <v>3</v>
      </c>
      <c r="S1258">
        <f t="shared" si="165"/>
        <v>56</v>
      </c>
      <c r="T1258" s="3">
        <f t="array" ref="T1258">INDEX($AF$3:$CM$62,MATCH($S1258,$AE$3:$AE$62,0),MATCH(T$1&amp;$R1258,$AF$1:$CM$1&amp;$AF$2:$CM$2,0))*VLOOKUP($Q1258,$C$17:$M$20,COUNTBLANK($D$15:D$15)+1,FALSE)</f>
        <v>224</v>
      </c>
      <c r="U1258" s="3">
        <f t="array" ref="U1258">INDEX($AF$3:$CM$62,MATCH($S1258,$AE$3:$AE$62,0),MATCH(U$1&amp;$R1258,$AF$1:$CM$1&amp;$AF$2:$CM$2,0))*VLOOKUP($Q1258,$C$17:$M$20,COUNTBLANK($D$15:E$15)+1,FALSE)</f>
        <v>0</v>
      </c>
      <c r="V1258" s="3">
        <f t="array" ref="V1258">INDEX($AF$3:$CM$62,MATCH($S1258,$AE$3:$AE$62,0),MATCH(V$1&amp;$R1258,$AF$1:$CM$1&amp;$AF$2:$CM$2,0))*VLOOKUP($Q1258,$C$17:$M$20,COUNTBLANK($D$15:F$15)+1,FALSE)</f>
        <v>0</v>
      </c>
      <c r="W1258" s="3">
        <f t="array" ref="W1258">INDEX($AF$3:$CM$62,MATCH($S1258,$AE$3:$AE$62,0),MATCH(W$1&amp;$R1258,$AF$1:$CM$1&amp;$AF$2:$CM$2,0))*VLOOKUP($Q1258,$C$17:$M$20,COUNTBLANK($D$15:G$15)+1,FALSE)</f>
        <v>448</v>
      </c>
      <c r="X1258" s="3">
        <f t="array" ref="X1258">INDEX($AF$3:$CM$62,MATCH($S1258,$AE$3:$AE$62,0),MATCH(X$1&amp;$R1258,$AF$1:$CM$1&amp;$AF$2:$CM$2,0))*VLOOKUP($Q1258,$C$17:$M$20,COUNTBLANK($D$15:H$15)+1,FALSE)</f>
        <v>0</v>
      </c>
      <c r="Y1258" s="3">
        <f t="array" ref="Y1258">INDEX($AF$3:$CM$62,MATCH($S1258,$AE$3:$AE$62,0),MATCH(Y$1&amp;$R1258,$AF$1:$CM$1&amp;$AF$2:$CM$2,0))*VLOOKUP($Q1258,$C$17:$M$20,COUNTBLANK($D$15:I$15)+1,FALSE)</f>
        <v>0</v>
      </c>
      <c r="Z1258" s="3">
        <f t="array" ref="Z1258">INDEX($AF$3:$CM$62,MATCH($S1258,$AE$3:$AE$62,0),MATCH(Z$1&amp;$R1258,$AF$1:$CM$1&amp;$AF$2:$CM$2,0))*VLOOKUP($Q1258,$C$17:$M$20,COUNTBLANK($D$15:J$15)+1,FALSE)</f>
        <v>0</v>
      </c>
      <c r="AA1258" s="3">
        <f t="array" ref="AA1258">INDEX($AF$3:$CM$62,MATCH($S1258,$AE$3:$AE$62,0),MATCH(AA$1&amp;$R1258,$AF$1:$CM$1&amp;$AF$2:$CM$2,0))*VLOOKUP($Q1258,$C$17:$M$20,COUNTBLANK($D$15:K$15)+1,FALSE)</f>
        <v>0</v>
      </c>
      <c r="AB1258" s="3">
        <f t="array" ref="AB1258">INDEX($AF$3:$CM$62,MATCH($S1258,$AE$3:$AE$62,0),MATCH(AB$1&amp;$R1258,$AF$1:$CM$1&amp;$AF$2:$CM$2,0))*VLOOKUP($Q1258,$C$17:$M$20,COUNTBLANK($D$15:L$15)+1,FALSE)</f>
        <v>0.03</v>
      </c>
      <c r="AC1258" s="3">
        <f t="array" ref="AC1258">INDEX($AF$3:$CM$62,MATCH($S1258,$AE$3:$AE$62,0),MATCH(AC$1&amp;$R1258,$AF$1:$CM$1&amp;$AF$2:$CM$2,0))*VLOOKUP($Q1258,$C$17:$M$20,COUNTBLANK($D$15:M$15)+1,FALSE)</f>
        <v>0.04</v>
      </c>
    </row>
    <row r="1259" spans="17:29" x14ac:dyDescent="0.2">
      <c r="Q1259" t="s">
        <v>422</v>
      </c>
      <c r="R1259">
        <f t="shared" si="163"/>
        <v>3</v>
      </c>
      <c r="S1259">
        <f t="shared" si="165"/>
        <v>57</v>
      </c>
      <c r="T1259" s="3">
        <f t="array" ref="T1259">INDEX($AF$3:$CM$62,MATCH($S1259,$AE$3:$AE$62,0),MATCH(T$1&amp;$R1259,$AF$1:$CM$1&amp;$AF$2:$CM$2,0))*VLOOKUP($Q1259,$C$17:$M$20,COUNTBLANK($D$15:D$15)+1,FALSE)</f>
        <v>228</v>
      </c>
      <c r="U1259" s="3">
        <f t="array" ref="U1259">INDEX($AF$3:$CM$62,MATCH($S1259,$AE$3:$AE$62,0),MATCH(U$1&amp;$R1259,$AF$1:$CM$1&amp;$AF$2:$CM$2,0))*VLOOKUP($Q1259,$C$17:$M$20,COUNTBLANK($D$15:E$15)+1,FALSE)</f>
        <v>0</v>
      </c>
      <c r="V1259" s="3">
        <f t="array" ref="V1259">INDEX($AF$3:$CM$62,MATCH($S1259,$AE$3:$AE$62,0),MATCH(V$1&amp;$R1259,$AF$1:$CM$1&amp;$AF$2:$CM$2,0))*VLOOKUP($Q1259,$C$17:$M$20,COUNTBLANK($D$15:F$15)+1,FALSE)</f>
        <v>0</v>
      </c>
      <c r="W1259" s="3">
        <f t="array" ref="W1259">INDEX($AF$3:$CM$62,MATCH($S1259,$AE$3:$AE$62,0),MATCH(W$1&amp;$R1259,$AF$1:$CM$1&amp;$AF$2:$CM$2,0))*VLOOKUP($Q1259,$C$17:$M$20,COUNTBLANK($D$15:G$15)+1,FALSE)</f>
        <v>456</v>
      </c>
      <c r="X1259" s="3">
        <f t="array" ref="X1259">INDEX($AF$3:$CM$62,MATCH($S1259,$AE$3:$AE$62,0),MATCH(X$1&amp;$R1259,$AF$1:$CM$1&amp;$AF$2:$CM$2,0))*VLOOKUP($Q1259,$C$17:$M$20,COUNTBLANK($D$15:H$15)+1,FALSE)</f>
        <v>0</v>
      </c>
      <c r="Y1259" s="3">
        <f t="array" ref="Y1259">INDEX($AF$3:$CM$62,MATCH($S1259,$AE$3:$AE$62,0),MATCH(Y$1&amp;$R1259,$AF$1:$CM$1&amp;$AF$2:$CM$2,0))*VLOOKUP($Q1259,$C$17:$M$20,COUNTBLANK($D$15:I$15)+1,FALSE)</f>
        <v>0</v>
      </c>
      <c r="Z1259" s="3">
        <f t="array" ref="Z1259">INDEX($AF$3:$CM$62,MATCH($S1259,$AE$3:$AE$62,0),MATCH(Z$1&amp;$R1259,$AF$1:$CM$1&amp;$AF$2:$CM$2,0))*VLOOKUP($Q1259,$C$17:$M$20,COUNTBLANK($D$15:J$15)+1,FALSE)</f>
        <v>0</v>
      </c>
      <c r="AA1259" s="3">
        <f t="array" ref="AA1259">INDEX($AF$3:$CM$62,MATCH($S1259,$AE$3:$AE$62,0),MATCH(AA$1&amp;$R1259,$AF$1:$CM$1&amp;$AF$2:$CM$2,0))*VLOOKUP($Q1259,$C$17:$M$20,COUNTBLANK($D$15:K$15)+1,FALSE)</f>
        <v>0</v>
      </c>
      <c r="AB1259" s="3">
        <f t="array" ref="AB1259">INDEX($AF$3:$CM$62,MATCH($S1259,$AE$3:$AE$62,0),MATCH(AB$1&amp;$R1259,$AF$1:$CM$1&amp;$AF$2:$CM$2,0))*VLOOKUP($Q1259,$C$17:$M$20,COUNTBLANK($D$15:L$15)+1,FALSE)</f>
        <v>0.03</v>
      </c>
      <c r="AC1259" s="3">
        <f t="array" ref="AC1259">INDEX($AF$3:$CM$62,MATCH($S1259,$AE$3:$AE$62,0),MATCH(AC$1&amp;$R1259,$AF$1:$CM$1&amp;$AF$2:$CM$2,0))*VLOOKUP($Q1259,$C$17:$M$20,COUNTBLANK($D$15:M$15)+1,FALSE)</f>
        <v>0.04</v>
      </c>
    </row>
    <row r="1260" spans="17:29" x14ac:dyDescent="0.2">
      <c r="Q1260" t="s">
        <v>422</v>
      </c>
      <c r="R1260">
        <f t="shared" ref="R1260:R1323" si="166">R900</f>
        <v>3</v>
      </c>
      <c r="S1260">
        <f t="shared" si="165"/>
        <v>58</v>
      </c>
      <c r="T1260" s="3">
        <f t="array" ref="T1260">INDEX($AF$3:$CM$62,MATCH($S1260,$AE$3:$AE$62,0),MATCH(T$1&amp;$R1260,$AF$1:$CM$1&amp;$AF$2:$CM$2,0))*VLOOKUP($Q1260,$C$17:$M$20,COUNTBLANK($D$15:D$15)+1,FALSE)</f>
        <v>232</v>
      </c>
      <c r="U1260" s="3">
        <f t="array" ref="U1260">INDEX($AF$3:$CM$62,MATCH($S1260,$AE$3:$AE$62,0),MATCH(U$1&amp;$R1260,$AF$1:$CM$1&amp;$AF$2:$CM$2,0))*VLOOKUP($Q1260,$C$17:$M$20,COUNTBLANK($D$15:E$15)+1,FALSE)</f>
        <v>0</v>
      </c>
      <c r="V1260" s="3">
        <f t="array" ref="V1260">INDEX($AF$3:$CM$62,MATCH($S1260,$AE$3:$AE$62,0),MATCH(V$1&amp;$R1260,$AF$1:$CM$1&amp;$AF$2:$CM$2,0))*VLOOKUP($Q1260,$C$17:$M$20,COUNTBLANK($D$15:F$15)+1,FALSE)</f>
        <v>0</v>
      </c>
      <c r="W1260" s="3">
        <f t="array" ref="W1260">INDEX($AF$3:$CM$62,MATCH($S1260,$AE$3:$AE$62,0),MATCH(W$1&amp;$R1260,$AF$1:$CM$1&amp;$AF$2:$CM$2,0))*VLOOKUP($Q1260,$C$17:$M$20,COUNTBLANK($D$15:G$15)+1,FALSE)</f>
        <v>464</v>
      </c>
      <c r="X1260" s="3">
        <f t="array" ref="X1260">INDEX($AF$3:$CM$62,MATCH($S1260,$AE$3:$AE$62,0),MATCH(X$1&amp;$R1260,$AF$1:$CM$1&amp;$AF$2:$CM$2,0))*VLOOKUP($Q1260,$C$17:$M$20,COUNTBLANK($D$15:H$15)+1,FALSE)</f>
        <v>0</v>
      </c>
      <c r="Y1260" s="3">
        <f t="array" ref="Y1260">INDEX($AF$3:$CM$62,MATCH($S1260,$AE$3:$AE$62,0),MATCH(Y$1&amp;$R1260,$AF$1:$CM$1&amp;$AF$2:$CM$2,0))*VLOOKUP($Q1260,$C$17:$M$20,COUNTBLANK($D$15:I$15)+1,FALSE)</f>
        <v>0</v>
      </c>
      <c r="Z1260" s="3">
        <f t="array" ref="Z1260">INDEX($AF$3:$CM$62,MATCH($S1260,$AE$3:$AE$62,0),MATCH(Z$1&amp;$R1260,$AF$1:$CM$1&amp;$AF$2:$CM$2,0))*VLOOKUP($Q1260,$C$17:$M$20,COUNTBLANK($D$15:J$15)+1,FALSE)</f>
        <v>0</v>
      </c>
      <c r="AA1260" s="3">
        <f t="array" ref="AA1260">INDEX($AF$3:$CM$62,MATCH($S1260,$AE$3:$AE$62,0),MATCH(AA$1&amp;$R1260,$AF$1:$CM$1&amp;$AF$2:$CM$2,0))*VLOOKUP($Q1260,$C$17:$M$20,COUNTBLANK($D$15:K$15)+1,FALSE)</f>
        <v>0</v>
      </c>
      <c r="AB1260" s="3">
        <f t="array" ref="AB1260">INDEX($AF$3:$CM$62,MATCH($S1260,$AE$3:$AE$62,0),MATCH(AB$1&amp;$R1260,$AF$1:$CM$1&amp;$AF$2:$CM$2,0))*VLOOKUP($Q1260,$C$17:$M$20,COUNTBLANK($D$15:L$15)+1,FALSE)</f>
        <v>0.03</v>
      </c>
      <c r="AC1260" s="3">
        <f t="array" ref="AC1260">INDEX($AF$3:$CM$62,MATCH($S1260,$AE$3:$AE$62,0),MATCH(AC$1&amp;$R1260,$AF$1:$CM$1&amp;$AF$2:$CM$2,0))*VLOOKUP($Q1260,$C$17:$M$20,COUNTBLANK($D$15:M$15)+1,FALSE)</f>
        <v>0.04</v>
      </c>
    </row>
    <row r="1261" spans="17:29" x14ac:dyDescent="0.2">
      <c r="Q1261" t="s">
        <v>422</v>
      </c>
      <c r="R1261">
        <f t="shared" si="166"/>
        <v>3</v>
      </c>
      <c r="S1261">
        <f t="shared" si="165"/>
        <v>59</v>
      </c>
      <c r="T1261" s="3">
        <f t="array" ref="T1261">INDEX($AF$3:$CM$62,MATCH($S1261,$AE$3:$AE$62,0),MATCH(T$1&amp;$R1261,$AF$1:$CM$1&amp;$AF$2:$CM$2,0))*VLOOKUP($Q1261,$C$17:$M$20,COUNTBLANK($D$15:D$15)+1,FALSE)</f>
        <v>236</v>
      </c>
      <c r="U1261" s="3">
        <f t="array" ref="U1261">INDEX($AF$3:$CM$62,MATCH($S1261,$AE$3:$AE$62,0),MATCH(U$1&amp;$R1261,$AF$1:$CM$1&amp;$AF$2:$CM$2,0))*VLOOKUP($Q1261,$C$17:$M$20,COUNTBLANK($D$15:E$15)+1,FALSE)</f>
        <v>0</v>
      </c>
      <c r="V1261" s="3">
        <f t="array" ref="V1261">INDEX($AF$3:$CM$62,MATCH($S1261,$AE$3:$AE$62,0),MATCH(V$1&amp;$R1261,$AF$1:$CM$1&amp;$AF$2:$CM$2,0))*VLOOKUP($Q1261,$C$17:$M$20,COUNTBLANK($D$15:F$15)+1,FALSE)</f>
        <v>0</v>
      </c>
      <c r="W1261" s="3">
        <f t="array" ref="W1261">INDEX($AF$3:$CM$62,MATCH($S1261,$AE$3:$AE$62,0),MATCH(W$1&amp;$R1261,$AF$1:$CM$1&amp;$AF$2:$CM$2,0))*VLOOKUP($Q1261,$C$17:$M$20,COUNTBLANK($D$15:G$15)+1,FALSE)</f>
        <v>472</v>
      </c>
      <c r="X1261" s="3">
        <f t="array" ref="X1261">INDEX($AF$3:$CM$62,MATCH($S1261,$AE$3:$AE$62,0),MATCH(X$1&amp;$R1261,$AF$1:$CM$1&amp;$AF$2:$CM$2,0))*VLOOKUP($Q1261,$C$17:$M$20,COUNTBLANK($D$15:H$15)+1,FALSE)</f>
        <v>0</v>
      </c>
      <c r="Y1261" s="3">
        <f t="array" ref="Y1261">INDEX($AF$3:$CM$62,MATCH($S1261,$AE$3:$AE$62,0),MATCH(Y$1&amp;$R1261,$AF$1:$CM$1&amp;$AF$2:$CM$2,0))*VLOOKUP($Q1261,$C$17:$M$20,COUNTBLANK($D$15:I$15)+1,FALSE)</f>
        <v>0</v>
      </c>
      <c r="Z1261" s="3">
        <f t="array" ref="Z1261">INDEX($AF$3:$CM$62,MATCH($S1261,$AE$3:$AE$62,0),MATCH(Z$1&amp;$R1261,$AF$1:$CM$1&amp;$AF$2:$CM$2,0))*VLOOKUP($Q1261,$C$17:$M$20,COUNTBLANK($D$15:J$15)+1,FALSE)</f>
        <v>0</v>
      </c>
      <c r="AA1261" s="3">
        <f t="array" ref="AA1261">INDEX($AF$3:$CM$62,MATCH($S1261,$AE$3:$AE$62,0),MATCH(AA$1&amp;$R1261,$AF$1:$CM$1&amp;$AF$2:$CM$2,0))*VLOOKUP($Q1261,$C$17:$M$20,COUNTBLANK($D$15:K$15)+1,FALSE)</f>
        <v>0</v>
      </c>
      <c r="AB1261" s="3">
        <f t="array" ref="AB1261">INDEX($AF$3:$CM$62,MATCH($S1261,$AE$3:$AE$62,0),MATCH(AB$1&amp;$R1261,$AF$1:$CM$1&amp;$AF$2:$CM$2,0))*VLOOKUP($Q1261,$C$17:$M$20,COUNTBLANK($D$15:L$15)+1,FALSE)</f>
        <v>0.03</v>
      </c>
      <c r="AC1261" s="3">
        <f t="array" ref="AC1261">INDEX($AF$3:$CM$62,MATCH($S1261,$AE$3:$AE$62,0),MATCH(AC$1&amp;$R1261,$AF$1:$CM$1&amp;$AF$2:$CM$2,0))*VLOOKUP($Q1261,$C$17:$M$20,COUNTBLANK($D$15:M$15)+1,FALSE)</f>
        <v>0.04</v>
      </c>
    </row>
    <row r="1262" spans="17:29" x14ac:dyDescent="0.2">
      <c r="Q1262" t="s">
        <v>422</v>
      </c>
      <c r="R1262">
        <f t="shared" si="166"/>
        <v>3</v>
      </c>
      <c r="S1262">
        <f t="shared" si="165"/>
        <v>60</v>
      </c>
      <c r="T1262" s="3">
        <f t="array" ref="T1262">INDEX($AF$3:$CM$62,MATCH($S1262,$AE$3:$AE$62,0),MATCH(T$1&amp;$R1262,$AF$1:$CM$1&amp;$AF$2:$CM$2,0))*VLOOKUP($Q1262,$C$17:$M$20,COUNTBLANK($D$15:D$15)+1,FALSE)</f>
        <v>240</v>
      </c>
      <c r="U1262" s="3">
        <f t="array" ref="U1262">INDEX($AF$3:$CM$62,MATCH($S1262,$AE$3:$AE$62,0),MATCH(U$1&amp;$R1262,$AF$1:$CM$1&amp;$AF$2:$CM$2,0))*VLOOKUP($Q1262,$C$17:$M$20,COUNTBLANK($D$15:E$15)+1,FALSE)</f>
        <v>0</v>
      </c>
      <c r="V1262" s="3">
        <f t="array" ref="V1262">INDEX($AF$3:$CM$62,MATCH($S1262,$AE$3:$AE$62,0),MATCH(V$1&amp;$R1262,$AF$1:$CM$1&amp;$AF$2:$CM$2,0))*VLOOKUP($Q1262,$C$17:$M$20,COUNTBLANK($D$15:F$15)+1,FALSE)</f>
        <v>0</v>
      </c>
      <c r="W1262" s="3">
        <f t="array" ref="W1262">INDEX($AF$3:$CM$62,MATCH($S1262,$AE$3:$AE$62,0),MATCH(W$1&amp;$R1262,$AF$1:$CM$1&amp;$AF$2:$CM$2,0))*VLOOKUP($Q1262,$C$17:$M$20,COUNTBLANK($D$15:G$15)+1,FALSE)</f>
        <v>480</v>
      </c>
      <c r="X1262" s="3">
        <f t="array" ref="X1262">INDEX($AF$3:$CM$62,MATCH($S1262,$AE$3:$AE$62,0),MATCH(X$1&amp;$R1262,$AF$1:$CM$1&amp;$AF$2:$CM$2,0))*VLOOKUP($Q1262,$C$17:$M$20,COUNTBLANK($D$15:H$15)+1,FALSE)</f>
        <v>0</v>
      </c>
      <c r="Y1262" s="3">
        <f t="array" ref="Y1262">INDEX($AF$3:$CM$62,MATCH($S1262,$AE$3:$AE$62,0),MATCH(Y$1&amp;$R1262,$AF$1:$CM$1&amp;$AF$2:$CM$2,0))*VLOOKUP($Q1262,$C$17:$M$20,COUNTBLANK($D$15:I$15)+1,FALSE)</f>
        <v>0</v>
      </c>
      <c r="Z1262" s="3">
        <f t="array" ref="Z1262">INDEX($AF$3:$CM$62,MATCH($S1262,$AE$3:$AE$62,0),MATCH(Z$1&amp;$R1262,$AF$1:$CM$1&amp;$AF$2:$CM$2,0))*VLOOKUP($Q1262,$C$17:$M$20,COUNTBLANK($D$15:J$15)+1,FALSE)</f>
        <v>0</v>
      </c>
      <c r="AA1262" s="3">
        <f t="array" ref="AA1262">INDEX($AF$3:$CM$62,MATCH($S1262,$AE$3:$AE$62,0),MATCH(AA$1&amp;$R1262,$AF$1:$CM$1&amp;$AF$2:$CM$2,0))*VLOOKUP($Q1262,$C$17:$M$20,COUNTBLANK($D$15:K$15)+1,FALSE)</f>
        <v>0</v>
      </c>
      <c r="AB1262" s="3">
        <f t="array" ref="AB1262">INDEX($AF$3:$CM$62,MATCH($S1262,$AE$3:$AE$62,0),MATCH(AB$1&amp;$R1262,$AF$1:$CM$1&amp;$AF$2:$CM$2,0))*VLOOKUP($Q1262,$C$17:$M$20,COUNTBLANK($D$15:L$15)+1,FALSE)</f>
        <v>0.03</v>
      </c>
      <c r="AC1262" s="3">
        <f t="array" ref="AC1262">INDEX($AF$3:$CM$62,MATCH($S1262,$AE$3:$AE$62,0),MATCH(AC$1&amp;$R1262,$AF$1:$CM$1&amp;$AF$2:$CM$2,0))*VLOOKUP($Q1262,$C$17:$M$20,COUNTBLANK($D$15:M$15)+1,FALSE)</f>
        <v>0.06</v>
      </c>
    </row>
    <row r="1263" spans="17:29" x14ac:dyDescent="0.2">
      <c r="Q1263" t="s">
        <v>422</v>
      </c>
      <c r="R1263">
        <f t="shared" si="166"/>
        <v>4</v>
      </c>
      <c r="S1263">
        <f t="shared" si="165"/>
        <v>1</v>
      </c>
      <c r="T1263" s="3">
        <f t="array" ref="T1263">INDEX($AF$3:$CM$62,MATCH($S1263,$AE$3:$AE$62,0),MATCH(T$1&amp;$R1263,$AF$1:$CM$1&amp;$AF$2:$CM$2,0))*VLOOKUP($Q1263,$C$17:$M$20,COUNTBLANK($D$15:D$15)+1,FALSE)</f>
        <v>5</v>
      </c>
      <c r="U1263" s="3">
        <f t="array" ref="U1263">INDEX($AF$3:$CM$62,MATCH($S1263,$AE$3:$AE$62,0),MATCH(U$1&amp;$R1263,$AF$1:$CM$1&amp;$AF$2:$CM$2,0))*VLOOKUP($Q1263,$C$17:$M$20,COUNTBLANK($D$15:E$15)+1,FALSE)</f>
        <v>0</v>
      </c>
      <c r="V1263" s="3">
        <f t="array" ref="V1263">INDEX($AF$3:$CM$62,MATCH($S1263,$AE$3:$AE$62,0),MATCH(V$1&amp;$R1263,$AF$1:$CM$1&amp;$AF$2:$CM$2,0))*VLOOKUP($Q1263,$C$17:$M$20,COUNTBLANK($D$15:F$15)+1,FALSE)</f>
        <v>0</v>
      </c>
      <c r="W1263" s="3">
        <f t="array" ref="W1263">INDEX($AF$3:$CM$62,MATCH($S1263,$AE$3:$AE$62,0),MATCH(W$1&amp;$R1263,$AF$1:$CM$1&amp;$AF$2:$CM$2,0))*VLOOKUP($Q1263,$C$17:$M$20,COUNTBLANK($D$15:G$15)+1,FALSE)</f>
        <v>10</v>
      </c>
      <c r="X1263" s="3">
        <f t="array" ref="X1263">INDEX($AF$3:$CM$62,MATCH($S1263,$AE$3:$AE$62,0),MATCH(X$1&amp;$R1263,$AF$1:$CM$1&amp;$AF$2:$CM$2,0))*VLOOKUP($Q1263,$C$17:$M$20,COUNTBLANK($D$15:H$15)+1,FALSE)</f>
        <v>0</v>
      </c>
      <c r="Y1263" s="3">
        <f t="array" ref="Y1263">INDEX($AF$3:$CM$62,MATCH($S1263,$AE$3:$AE$62,0),MATCH(Y$1&amp;$R1263,$AF$1:$CM$1&amp;$AF$2:$CM$2,0))*VLOOKUP($Q1263,$C$17:$M$20,COUNTBLANK($D$15:I$15)+1,FALSE)</f>
        <v>0</v>
      </c>
      <c r="Z1263" s="3">
        <f t="array" ref="Z1263">INDEX($AF$3:$CM$62,MATCH($S1263,$AE$3:$AE$62,0),MATCH(Z$1&amp;$R1263,$AF$1:$CM$1&amp;$AF$2:$CM$2,0))*VLOOKUP($Q1263,$C$17:$M$20,COUNTBLANK($D$15:J$15)+1,FALSE)</f>
        <v>0</v>
      </c>
      <c r="AA1263" s="3">
        <f t="array" ref="AA1263">INDEX($AF$3:$CM$62,MATCH($S1263,$AE$3:$AE$62,0),MATCH(AA$1&amp;$R1263,$AF$1:$CM$1&amp;$AF$2:$CM$2,0))*VLOOKUP($Q1263,$C$17:$M$20,COUNTBLANK($D$15:K$15)+1,FALSE)</f>
        <v>0</v>
      </c>
      <c r="AB1263" s="3">
        <f t="array" ref="AB1263">INDEX($AF$3:$CM$62,MATCH($S1263,$AE$3:$AE$62,0),MATCH(AB$1&amp;$R1263,$AF$1:$CM$1&amp;$AF$2:$CM$2,0))*VLOOKUP($Q1263,$C$17:$M$20,COUNTBLANK($D$15:L$15)+1,FALSE)</f>
        <v>0</v>
      </c>
      <c r="AC1263" s="3">
        <f t="array" ref="AC1263">INDEX($AF$3:$CM$62,MATCH($S1263,$AE$3:$AE$62,0),MATCH(AC$1&amp;$R1263,$AF$1:$CM$1&amp;$AF$2:$CM$2,0))*VLOOKUP($Q1263,$C$17:$M$20,COUNTBLANK($D$15:M$15)+1,FALSE)</f>
        <v>0</v>
      </c>
    </row>
    <row r="1264" spans="17:29" x14ac:dyDescent="0.2">
      <c r="Q1264" t="s">
        <v>422</v>
      </c>
      <c r="R1264">
        <f t="shared" si="166"/>
        <v>4</v>
      </c>
      <c r="S1264">
        <f t="shared" si="165"/>
        <v>2</v>
      </c>
      <c r="T1264" s="3">
        <f t="array" ref="T1264">INDEX($AF$3:$CM$62,MATCH($S1264,$AE$3:$AE$62,0),MATCH(T$1&amp;$R1264,$AF$1:$CM$1&amp;$AF$2:$CM$2,0))*VLOOKUP($Q1264,$C$17:$M$20,COUNTBLANK($D$15:D$15)+1,FALSE)</f>
        <v>10</v>
      </c>
      <c r="U1264" s="3">
        <f t="array" ref="U1264">INDEX($AF$3:$CM$62,MATCH($S1264,$AE$3:$AE$62,0),MATCH(U$1&amp;$R1264,$AF$1:$CM$1&amp;$AF$2:$CM$2,0))*VLOOKUP($Q1264,$C$17:$M$20,COUNTBLANK($D$15:E$15)+1,FALSE)</f>
        <v>0</v>
      </c>
      <c r="V1264" s="3">
        <f t="array" ref="V1264">INDEX($AF$3:$CM$62,MATCH($S1264,$AE$3:$AE$62,0),MATCH(V$1&amp;$R1264,$AF$1:$CM$1&amp;$AF$2:$CM$2,0))*VLOOKUP($Q1264,$C$17:$M$20,COUNTBLANK($D$15:F$15)+1,FALSE)</f>
        <v>0</v>
      </c>
      <c r="W1264" s="3">
        <f t="array" ref="W1264">INDEX($AF$3:$CM$62,MATCH($S1264,$AE$3:$AE$62,0),MATCH(W$1&amp;$R1264,$AF$1:$CM$1&amp;$AF$2:$CM$2,0))*VLOOKUP($Q1264,$C$17:$M$20,COUNTBLANK($D$15:G$15)+1,FALSE)</f>
        <v>20</v>
      </c>
      <c r="X1264" s="3">
        <f t="array" ref="X1264">INDEX($AF$3:$CM$62,MATCH($S1264,$AE$3:$AE$62,0),MATCH(X$1&amp;$R1264,$AF$1:$CM$1&amp;$AF$2:$CM$2,0))*VLOOKUP($Q1264,$C$17:$M$20,COUNTBLANK($D$15:H$15)+1,FALSE)</f>
        <v>0</v>
      </c>
      <c r="Y1264" s="3">
        <f t="array" ref="Y1264">INDEX($AF$3:$CM$62,MATCH($S1264,$AE$3:$AE$62,0),MATCH(Y$1&amp;$R1264,$AF$1:$CM$1&amp;$AF$2:$CM$2,0))*VLOOKUP($Q1264,$C$17:$M$20,COUNTBLANK($D$15:I$15)+1,FALSE)</f>
        <v>0</v>
      </c>
      <c r="Z1264" s="3">
        <f t="array" ref="Z1264">INDEX($AF$3:$CM$62,MATCH($S1264,$AE$3:$AE$62,0),MATCH(Z$1&amp;$R1264,$AF$1:$CM$1&amp;$AF$2:$CM$2,0))*VLOOKUP($Q1264,$C$17:$M$20,COUNTBLANK($D$15:J$15)+1,FALSE)</f>
        <v>0</v>
      </c>
      <c r="AA1264" s="3">
        <f t="array" ref="AA1264">INDEX($AF$3:$CM$62,MATCH($S1264,$AE$3:$AE$62,0),MATCH(AA$1&amp;$R1264,$AF$1:$CM$1&amp;$AF$2:$CM$2,0))*VLOOKUP($Q1264,$C$17:$M$20,COUNTBLANK($D$15:K$15)+1,FALSE)</f>
        <v>0</v>
      </c>
      <c r="AB1264" s="3">
        <f t="array" ref="AB1264">INDEX($AF$3:$CM$62,MATCH($S1264,$AE$3:$AE$62,0),MATCH(AB$1&amp;$R1264,$AF$1:$CM$1&amp;$AF$2:$CM$2,0))*VLOOKUP($Q1264,$C$17:$M$20,COUNTBLANK($D$15:L$15)+1,FALSE)</f>
        <v>0</v>
      </c>
      <c r="AC1264" s="3">
        <f t="array" ref="AC1264">INDEX($AF$3:$CM$62,MATCH($S1264,$AE$3:$AE$62,0),MATCH(AC$1&amp;$R1264,$AF$1:$CM$1&amp;$AF$2:$CM$2,0))*VLOOKUP($Q1264,$C$17:$M$20,COUNTBLANK($D$15:M$15)+1,FALSE)</f>
        <v>0</v>
      </c>
    </row>
    <row r="1265" spans="17:29" x14ac:dyDescent="0.2">
      <c r="Q1265" t="s">
        <v>422</v>
      </c>
      <c r="R1265">
        <f t="shared" si="166"/>
        <v>4</v>
      </c>
      <c r="S1265">
        <f t="shared" si="165"/>
        <v>3</v>
      </c>
      <c r="T1265" s="3">
        <f t="array" ref="T1265">INDEX($AF$3:$CM$62,MATCH($S1265,$AE$3:$AE$62,0),MATCH(T$1&amp;$R1265,$AF$1:$CM$1&amp;$AF$2:$CM$2,0))*VLOOKUP($Q1265,$C$17:$M$20,COUNTBLANK($D$15:D$15)+1,FALSE)</f>
        <v>15</v>
      </c>
      <c r="U1265" s="3">
        <f t="array" ref="U1265">INDEX($AF$3:$CM$62,MATCH($S1265,$AE$3:$AE$62,0),MATCH(U$1&amp;$R1265,$AF$1:$CM$1&amp;$AF$2:$CM$2,0))*VLOOKUP($Q1265,$C$17:$M$20,COUNTBLANK($D$15:E$15)+1,FALSE)</f>
        <v>0</v>
      </c>
      <c r="V1265" s="3">
        <f t="array" ref="V1265">INDEX($AF$3:$CM$62,MATCH($S1265,$AE$3:$AE$62,0),MATCH(V$1&amp;$R1265,$AF$1:$CM$1&amp;$AF$2:$CM$2,0))*VLOOKUP($Q1265,$C$17:$M$20,COUNTBLANK($D$15:F$15)+1,FALSE)</f>
        <v>0</v>
      </c>
      <c r="W1265" s="3">
        <f t="array" ref="W1265">INDEX($AF$3:$CM$62,MATCH($S1265,$AE$3:$AE$62,0),MATCH(W$1&amp;$R1265,$AF$1:$CM$1&amp;$AF$2:$CM$2,0))*VLOOKUP($Q1265,$C$17:$M$20,COUNTBLANK($D$15:G$15)+1,FALSE)</f>
        <v>30</v>
      </c>
      <c r="X1265" s="3">
        <f t="array" ref="X1265">INDEX($AF$3:$CM$62,MATCH($S1265,$AE$3:$AE$62,0),MATCH(X$1&amp;$R1265,$AF$1:$CM$1&amp;$AF$2:$CM$2,0))*VLOOKUP($Q1265,$C$17:$M$20,COUNTBLANK($D$15:H$15)+1,FALSE)</f>
        <v>0</v>
      </c>
      <c r="Y1265" s="3">
        <f t="array" ref="Y1265">INDEX($AF$3:$CM$62,MATCH($S1265,$AE$3:$AE$62,0),MATCH(Y$1&amp;$R1265,$AF$1:$CM$1&amp;$AF$2:$CM$2,0))*VLOOKUP($Q1265,$C$17:$M$20,COUNTBLANK($D$15:I$15)+1,FALSE)</f>
        <v>0</v>
      </c>
      <c r="Z1265" s="3">
        <f t="array" ref="Z1265">INDEX($AF$3:$CM$62,MATCH($S1265,$AE$3:$AE$62,0),MATCH(Z$1&amp;$R1265,$AF$1:$CM$1&amp;$AF$2:$CM$2,0))*VLOOKUP($Q1265,$C$17:$M$20,COUNTBLANK($D$15:J$15)+1,FALSE)</f>
        <v>0</v>
      </c>
      <c r="AA1265" s="3">
        <f t="array" ref="AA1265">INDEX($AF$3:$CM$62,MATCH($S1265,$AE$3:$AE$62,0),MATCH(AA$1&amp;$R1265,$AF$1:$CM$1&amp;$AF$2:$CM$2,0))*VLOOKUP($Q1265,$C$17:$M$20,COUNTBLANK($D$15:K$15)+1,FALSE)</f>
        <v>0</v>
      </c>
      <c r="AB1265" s="3">
        <f t="array" ref="AB1265">INDEX($AF$3:$CM$62,MATCH($S1265,$AE$3:$AE$62,0),MATCH(AB$1&amp;$R1265,$AF$1:$CM$1&amp;$AF$2:$CM$2,0))*VLOOKUP($Q1265,$C$17:$M$20,COUNTBLANK($D$15:L$15)+1,FALSE)</f>
        <v>0</v>
      </c>
      <c r="AC1265" s="3">
        <f t="array" ref="AC1265">INDEX($AF$3:$CM$62,MATCH($S1265,$AE$3:$AE$62,0),MATCH(AC$1&amp;$R1265,$AF$1:$CM$1&amp;$AF$2:$CM$2,0))*VLOOKUP($Q1265,$C$17:$M$20,COUNTBLANK($D$15:M$15)+1,FALSE)</f>
        <v>0</v>
      </c>
    </row>
    <row r="1266" spans="17:29" x14ac:dyDescent="0.2">
      <c r="Q1266" t="s">
        <v>422</v>
      </c>
      <c r="R1266">
        <f t="shared" si="166"/>
        <v>4</v>
      </c>
      <c r="S1266">
        <f t="shared" si="165"/>
        <v>4</v>
      </c>
      <c r="T1266" s="3">
        <f t="array" ref="T1266">INDEX($AF$3:$CM$62,MATCH($S1266,$AE$3:$AE$62,0),MATCH(T$1&amp;$R1266,$AF$1:$CM$1&amp;$AF$2:$CM$2,0))*VLOOKUP($Q1266,$C$17:$M$20,COUNTBLANK($D$15:D$15)+1,FALSE)</f>
        <v>20</v>
      </c>
      <c r="U1266" s="3">
        <f t="array" ref="U1266">INDEX($AF$3:$CM$62,MATCH($S1266,$AE$3:$AE$62,0),MATCH(U$1&amp;$R1266,$AF$1:$CM$1&amp;$AF$2:$CM$2,0))*VLOOKUP($Q1266,$C$17:$M$20,COUNTBLANK($D$15:E$15)+1,FALSE)</f>
        <v>0</v>
      </c>
      <c r="V1266" s="3">
        <f t="array" ref="V1266">INDEX($AF$3:$CM$62,MATCH($S1266,$AE$3:$AE$62,0),MATCH(V$1&amp;$R1266,$AF$1:$CM$1&amp;$AF$2:$CM$2,0))*VLOOKUP($Q1266,$C$17:$M$20,COUNTBLANK($D$15:F$15)+1,FALSE)</f>
        <v>0</v>
      </c>
      <c r="W1266" s="3">
        <f t="array" ref="W1266">INDEX($AF$3:$CM$62,MATCH($S1266,$AE$3:$AE$62,0),MATCH(W$1&amp;$R1266,$AF$1:$CM$1&amp;$AF$2:$CM$2,0))*VLOOKUP($Q1266,$C$17:$M$20,COUNTBLANK($D$15:G$15)+1,FALSE)</f>
        <v>40</v>
      </c>
      <c r="X1266" s="3">
        <f t="array" ref="X1266">INDEX($AF$3:$CM$62,MATCH($S1266,$AE$3:$AE$62,0),MATCH(X$1&amp;$R1266,$AF$1:$CM$1&amp;$AF$2:$CM$2,0))*VLOOKUP($Q1266,$C$17:$M$20,COUNTBLANK($D$15:H$15)+1,FALSE)</f>
        <v>0</v>
      </c>
      <c r="Y1266" s="3">
        <f t="array" ref="Y1266">INDEX($AF$3:$CM$62,MATCH($S1266,$AE$3:$AE$62,0),MATCH(Y$1&amp;$R1266,$AF$1:$CM$1&amp;$AF$2:$CM$2,0))*VLOOKUP($Q1266,$C$17:$M$20,COUNTBLANK($D$15:I$15)+1,FALSE)</f>
        <v>0</v>
      </c>
      <c r="Z1266" s="3">
        <f t="array" ref="Z1266">INDEX($AF$3:$CM$62,MATCH($S1266,$AE$3:$AE$62,0),MATCH(Z$1&amp;$R1266,$AF$1:$CM$1&amp;$AF$2:$CM$2,0))*VLOOKUP($Q1266,$C$17:$M$20,COUNTBLANK($D$15:J$15)+1,FALSE)</f>
        <v>0</v>
      </c>
      <c r="AA1266" s="3">
        <f t="array" ref="AA1266">INDEX($AF$3:$CM$62,MATCH($S1266,$AE$3:$AE$62,0),MATCH(AA$1&amp;$R1266,$AF$1:$CM$1&amp;$AF$2:$CM$2,0))*VLOOKUP($Q1266,$C$17:$M$20,COUNTBLANK($D$15:K$15)+1,FALSE)</f>
        <v>0</v>
      </c>
      <c r="AB1266" s="3">
        <f t="array" ref="AB1266">INDEX($AF$3:$CM$62,MATCH($S1266,$AE$3:$AE$62,0),MATCH(AB$1&amp;$R1266,$AF$1:$CM$1&amp;$AF$2:$CM$2,0))*VLOOKUP($Q1266,$C$17:$M$20,COUNTBLANK($D$15:L$15)+1,FALSE)</f>
        <v>0</v>
      </c>
      <c r="AC1266" s="3">
        <f t="array" ref="AC1266">INDEX($AF$3:$CM$62,MATCH($S1266,$AE$3:$AE$62,0),MATCH(AC$1&amp;$R1266,$AF$1:$CM$1&amp;$AF$2:$CM$2,0))*VLOOKUP($Q1266,$C$17:$M$20,COUNTBLANK($D$15:M$15)+1,FALSE)</f>
        <v>0</v>
      </c>
    </row>
    <row r="1267" spans="17:29" x14ac:dyDescent="0.2">
      <c r="Q1267" t="s">
        <v>422</v>
      </c>
      <c r="R1267">
        <f t="shared" si="166"/>
        <v>4</v>
      </c>
      <c r="S1267">
        <f t="shared" si="165"/>
        <v>5</v>
      </c>
      <c r="T1267" s="3">
        <f t="array" ref="T1267">INDEX($AF$3:$CM$62,MATCH($S1267,$AE$3:$AE$62,0),MATCH(T$1&amp;$R1267,$AF$1:$CM$1&amp;$AF$2:$CM$2,0))*VLOOKUP($Q1267,$C$17:$M$20,COUNTBLANK($D$15:D$15)+1,FALSE)</f>
        <v>25</v>
      </c>
      <c r="U1267" s="3">
        <f t="array" ref="U1267">INDEX($AF$3:$CM$62,MATCH($S1267,$AE$3:$AE$62,0),MATCH(U$1&amp;$R1267,$AF$1:$CM$1&amp;$AF$2:$CM$2,0))*VLOOKUP($Q1267,$C$17:$M$20,COUNTBLANK($D$15:E$15)+1,FALSE)</f>
        <v>0</v>
      </c>
      <c r="V1267" s="3">
        <f t="array" ref="V1267">INDEX($AF$3:$CM$62,MATCH($S1267,$AE$3:$AE$62,0),MATCH(V$1&amp;$R1267,$AF$1:$CM$1&amp;$AF$2:$CM$2,0))*VLOOKUP($Q1267,$C$17:$M$20,COUNTBLANK($D$15:F$15)+1,FALSE)</f>
        <v>0</v>
      </c>
      <c r="W1267" s="3">
        <f t="array" ref="W1267">INDEX($AF$3:$CM$62,MATCH($S1267,$AE$3:$AE$62,0),MATCH(W$1&amp;$R1267,$AF$1:$CM$1&amp;$AF$2:$CM$2,0))*VLOOKUP($Q1267,$C$17:$M$20,COUNTBLANK($D$15:G$15)+1,FALSE)</f>
        <v>50</v>
      </c>
      <c r="X1267" s="3">
        <f t="array" ref="X1267">INDEX($AF$3:$CM$62,MATCH($S1267,$AE$3:$AE$62,0),MATCH(X$1&amp;$R1267,$AF$1:$CM$1&amp;$AF$2:$CM$2,0))*VLOOKUP($Q1267,$C$17:$M$20,COUNTBLANK($D$15:H$15)+1,FALSE)</f>
        <v>0</v>
      </c>
      <c r="Y1267" s="3">
        <f t="array" ref="Y1267">INDEX($AF$3:$CM$62,MATCH($S1267,$AE$3:$AE$62,0),MATCH(Y$1&amp;$R1267,$AF$1:$CM$1&amp;$AF$2:$CM$2,0))*VLOOKUP($Q1267,$C$17:$M$20,COUNTBLANK($D$15:I$15)+1,FALSE)</f>
        <v>0</v>
      </c>
      <c r="Z1267" s="3">
        <f t="array" ref="Z1267">INDEX($AF$3:$CM$62,MATCH($S1267,$AE$3:$AE$62,0),MATCH(Z$1&amp;$R1267,$AF$1:$CM$1&amp;$AF$2:$CM$2,0))*VLOOKUP($Q1267,$C$17:$M$20,COUNTBLANK($D$15:J$15)+1,FALSE)</f>
        <v>0</v>
      </c>
      <c r="AA1267" s="3">
        <f t="array" ref="AA1267">INDEX($AF$3:$CM$62,MATCH($S1267,$AE$3:$AE$62,0),MATCH(AA$1&amp;$R1267,$AF$1:$CM$1&amp;$AF$2:$CM$2,0))*VLOOKUP($Q1267,$C$17:$M$20,COUNTBLANK($D$15:K$15)+1,FALSE)</f>
        <v>0</v>
      </c>
      <c r="AB1267" s="3">
        <f t="array" ref="AB1267">INDEX($AF$3:$CM$62,MATCH($S1267,$AE$3:$AE$62,0),MATCH(AB$1&amp;$R1267,$AF$1:$CM$1&amp;$AF$2:$CM$2,0))*VLOOKUP($Q1267,$C$17:$M$20,COUNTBLANK($D$15:L$15)+1,FALSE)</f>
        <v>0</v>
      </c>
      <c r="AC1267" s="3">
        <f t="array" ref="AC1267">INDEX($AF$3:$CM$62,MATCH($S1267,$AE$3:$AE$62,0),MATCH(AC$1&amp;$R1267,$AF$1:$CM$1&amp;$AF$2:$CM$2,0))*VLOOKUP($Q1267,$C$17:$M$20,COUNTBLANK($D$15:M$15)+1,FALSE)</f>
        <v>0</v>
      </c>
    </row>
    <row r="1268" spans="17:29" x14ac:dyDescent="0.2">
      <c r="Q1268" t="s">
        <v>422</v>
      </c>
      <c r="R1268">
        <f t="shared" si="166"/>
        <v>4</v>
      </c>
      <c r="S1268">
        <f t="shared" si="165"/>
        <v>6</v>
      </c>
      <c r="T1268" s="3">
        <f t="array" ref="T1268">INDEX($AF$3:$CM$62,MATCH($S1268,$AE$3:$AE$62,0),MATCH(T$1&amp;$R1268,$AF$1:$CM$1&amp;$AF$2:$CM$2,0))*VLOOKUP($Q1268,$C$17:$M$20,COUNTBLANK($D$15:D$15)+1,FALSE)</f>
        <v>30</v>
      </c>
      <c r="U1268" s="3">
        <f t="array" ref="U1268">INDEX($AF$3:$CM$62,MATCH($S1268,$AE$3:$AE$62,0),MATCH(U$1&amp;$R1268,$AF$1:$CM$1&amp;$AF$2:$CM$2,0))*VLOOKUP($Q1268,$C$17:$M$20,COUNTBLANK($D$15:E$15)+1,FALSE)</f>
        <v>0</v>
      </c>
      <c r="V1268" s="3">
        <f t="array" ref="V1268">INDEX($AF$3:$CM$62,MATCH($S1268,$AE$3:$AE$62,0),MATCH(V$1&amp;$R1268,$AF$1:$CM$1&amp;$AF$2:$CM$2,0))*VLOOKUP($Q1268,$C$17:$M$20,COUNTBLANK($D$15:F$15)+1,FALSE)</f>
        <v>0</v>
      </c>
      <c r="W1268" s="3">
        <f t="array" ref="W1268">INDEX($AF$3:$CM$62,MATCH($S1268,$AE$3:$AE$62,0),MATCH(W$1&amp;$R1268,$AF$1:$CM$1&amp;$AF$2:$CM$2,0))*VLOOKUP($Q1268,$C$17:$M$20,COUNTBLANK($D$15:G$15)+1,FALSE)</f>
        <v>60</v>
      </c>
      <c r="X1268" s="3">
        <f t="array" ref="X1268">INDEX($AF$3:$CM$62,MATCH($S1268,$AE$3:$AE$62,0),MATCH(X$1&amp;$R1268,$AF$1:$CM$1&amp;$AF$2:$CM$2,0))*VLOOKUP($Q1268,$C$17:$M$20,COUNTBLANK($D$15:H$15)+1,FALSE)</f>
        <v>0</v>
      </c>
      <c r="Y1268" s="3">
        <f t="array" ref="Y1268">INDEX($AF$3:$CM$62,MATCH($S1268,$AE$3:$AE$62,0),MATCH(Y$1&amp;$R1268,$AF$1:$CM$1&amp;$AF$2:$CM$2,0))*VLOOKUP($Q1268,$C$17:$M$20,COUNTBLANK($D$15:I$15)+1,FALSE)</f>
        <v>0</v>
      </c>
      <c r="Z1268" s="3">
        <f t="array" ref="Z1268">INDEX($AF$3:$CM$62,MATCH($S1268,$AE$3:$AE$62,0),MATCH(Z$1&amp;$R1268,$AF$1:$CM$1&amp;$AF$2:$CM$2,0))*VLOOKUP($Q1268,$C$17:$M$20,COUNTBLANK($D$15:J$15)+1,FALSE)</f>
        <v>0</v>
      </c>
      <c r="AA1268" s="3">
        <f t="array" ref="AA1268">INDEX($AF$3:$CM$62,MATCH($S1268,$AE$3:$AE$62,0),MATCH(AA$1&amp;$R1268,$AF$1:$CM$1&amp;$AF$2:$CM$2,0))*VLOOKUP($Q1268,$C$17:$M$20,COUNTBLANK($D$15:K$15)+1,FALSE)</f>
        <v>0</v>
      </c>
      <c r="AB1268" s="3">
        <f t="array" ref="AB1268">INDEX($AF$3:$CM$62,MATCH($S1268,$AE$3:$AE$62,0),MATCH(AB$1&amp;$R1268,$AF$1:$CM$1&amp;$AF$2:$CM$2,0))*VLOOKUP($Q1268,$C$17:$M$20,COUNTBLANK($D$15:L$15)+1,FALSE)</f>
        <v>0</v>
      </c>
      <c r="AC1268" s="3">
        <f t="array" ref="AC1268">INDEX($AF$3:$CM$62,MATCH($S1268,$AE$3:$AE$62,0),MATCH(AC$1&amp;$R1268,$AF$1:$CM$1&amp;$AF$2:$CM$2,0))*VLOOKUP($Q1268,$C$17:$M$20,COUNTBLANK($D$15:M$15)+1,FALSE)</f>
        <v>0</v>
      </c>
    </row>
    <row r="1269" spans="17:29" x14ac:dyDescent="0.2">
      <c r="Q1269" t="s">
        <v>422</v>
      </c>
      <c r="R1269">
        <f t="shared" si="166"/>
        <v>4</v>
      </c>
      <c r="S1269">
        <f t="shared" si="165"/>
        <v>7</v>
      </c>
      <c r="T1269" s="3">
        <f t="array" ref="T1269">INDEX($AF$3:$CM$62,MATCH($S1269,$AE$3:$AE$62,0),MATCH(T$1&amp;$R1269,$AF$1:$CM$1&amp;$AF$2:$CM$2,0))*VLOOKUP($Q1269,$C$17:$M$20,COUNTBLANK($D$15:D$15)+1,FALSE)</f>
        <v>35</v>
      </c>
      <c r="U1269" s="3">
        <f t="array" ref="U1269">INDEX($AF$3:$CM$62,MATCH($S1269,$AE$3:$AE$62,0),MATCH(U$1&amp;$R1269,$AF$1:$CM$1&amp;$AF$2:$CM$2,0))*VLOOKUP($Q1269,$C$17:$M$20,COUNTBLANK($D$15:E$15)+1,FALSE)</f>
        <v>0</v>
      </c>
      <c r="V1269" s="3">
        <f t="array" ref="V1269">INDEX($AF$3:$CM$62,MATCH($S1269,$AE$3:$AE$62,0),MATCH(V$1&amp;$R1269,$AF$1:$CM$1&amp;$AF$2:$CM$2,0))*VLOOKUP($Q1269,$C$17:$M$20,COUNTBLANK($D$15:F$15)+1,FALSE)</f>
        <v>0</v>
      </c>
      <c r="W1269" s="3">
        <f t="array" ref="W1269">INDEX($AF$3:$CM$62,MATCH($S1269,$AE$3:$AE$62,0),MATCH(W$1&amp;$R1269,$AF$1:$CM$1&amp;$AF$2:$CM$2,0))*VLOOKUP($Q1269,$C$17:$M$20,COUNTBLANK($D$15:G$15)+1,FALSE)</f>
        <v>70</v>
      </c>
      <c r="X1269" s="3">
        <f t="array" ref="X1269">INDEX($AF$3:$CM$62,MATCH($S1269,$AE$3:$AE$62,0),MATCH(X$1&amp;$R1269,$AF$1:$CM$1&amp;$AF$2:$CM$2,0))*VLOOKUP($Q1269,$C$17:$M$20,COUNTBLANK($D$15:H$15)+1,FALSE)</f>
        <v>0</v>
      </c>
      <c r="Y1269" s="3">
        <f t="array" ref="Y1269">INDEX($AF$3:$CM$62,MATCH($S1269,$AE$3:$AE$62,0),MATCH(Y$1&amp;$R1269,$AF$1:$CM$1&amp;$AF$2:$CM$2,0))*VLOOKUP($Q1269,$C$17:$M$20,COUNTBLANK($D$15:I$15)+1,FALSE)</f>
        <v>0</v>
      </c>
      <c r="Z1269" s="3">
        <f t="array" ref="Z1269">INDEX($AF$3:$CM$62,MATCH($S1269,$AE$3:$AE$62,0),MATCH(Z$1&amp;$R1269,$AF$1:$CM$1&amp;$AF$2:$CM$2,0))*VLOOKUP($Q1269,$C$17:$M$20,COUNTBLANK($D$15:J$15)+1,FALSE)</f>
        <v>0</v>
      </c>
      <c r="AA1269" s="3">
        <f t="array" ref="AA1269">INDEX($AF$3:$CM$62,MATCH($S1269,$AE$3:$AE$62,0),MATCH(AA$1&amp;$R1269,$AF$1:$CM$1&amp;$AF$2:$CM$2,0))*VLOOKUP($Q1269,$C$17:$M$20,COUNTBLANK($D$15:K$15)+1,FALSE)</f>
        <v>0</v>
      </c>
      <c r="AB1269" s="3">
        <f t="array" ref="AB1269">INDEX($AF$3:$CM$62,MATCH($S1269,$AE$3:$AE$62,0),MATCH(AB$1&amp;$R1269,$AF$1:$CM$1&amp;$AF$2:$CM$2,0))*VLOOKUP($Q1269,$C$17:$M$20,COUNTBLANK($D$15:L$15)+1,FALSE)</f>
        <v>0</v>
      </c>
      <c r="AC1269" s="3">
        <f t="array" ref="AC1269">INDEX($AF$3:$CM$62,MATCH($S1269,$AE$3:$AE$62,0),MATCH(AC$1&amp;$R1269,$AF$1:$CM$1&amp;$AF$2:$CM$2,0))*VLOOKUP($Q1269,$C$17:$M$20,COUNTBLANK($D$15:M$15)+1,FALSE)</f>
        <v>0</v>
      </c>
    </row>
    <row r="1270" spans="17:29" x14ac:dyDescent="0.2">
      <c r="Q1270" t="s">
        <v>422</v>
      </c>
      <c r="R1270">
        <f t="shared" si="166"/>
        <v>4</v>
      </c>
      <c r="S1270">
        <f t="shared" si="165"/>
        <v>8</v>
      </c>
      <c r="T1270" s="3">
        <f t="array" ref="T1270">INDEX($AF$3:$CM$62,MATCH($S1270,$AE$3:$AE$62,0),MATCH(T$1&amp;$R1270,$AF$1:$CM$1&amp;$AF$2:$CM$2,0))*VLOOKUP($Q1270,$C$17:$M$20,COUNTBLANK($D$15:D$15)+1,FALSE)</f>
        <v>40</v>
      </c>
      <c r="U1270" s="3">
        <f t="array" ref="U1270">INDEX($AF$3:$CM$62,MATCH($S1270,$AE$3:$AE$62,0),MATCH(U$1&amp;$R1270,$AF$1:$CM$1&amp;$AF$2:$CM$2,0))*VLOOKUP($Q1270,$C$17:$M$20,COUNTBLANK($D$15:E$15)+1,FALSE)</f>
        <v>0</v>
      </c>
      <c r="V1270" s="3">
        <f t="array" ref="V1270">INDEX($AF$3:$CM$62,MATCH($S1270,$AE$3:$AE$62,0),MATCH(V$1&amp;$R1270,$AF$1:$CM$1&amp;$AF$2:$CM$2,0))*VLOOKUP($Q1270,$C$17:$M$20,COUNTBLANK($D$15:F$15)+1,FALSE)</f>
        <v>0</v>
      </c>
      <c r="W1270" s="3">
        <f t="array" ref="W1270">INDEX($AF$3:$CM$62,MATCH($S1270,$AE$3:$AE$62,0),MATCH(W$1&amp;$R1270,$AF$1:$CM$1&amp;$AF$2:$CM$2,0))*VLOOKUP($Q1270,$C$17:$M$20,COUNTBLANK($D$15:G$15)+1,FALSE)</f>
        <v>80</v>
      </c>
      <c r="X1270" s="3">
        <f t="array" ref="X1270">INDEX($AF$3:$CM$62,MATCH($S1270,$AE$3:$AE$62,0),MATCH(X$1&amp;$R1270,$AF$1:$CM$1&amp;$AF$2:$CM$2,0))*VLOOKUP($Q1270,$C$17:$M$20,COUNTBLANK($D$15:H$15)+1,FALSE)</f>
        <v>0</v>
      </c>
      <c r="Y1270" s="3">
        <f t="array" ref="Y1270">INDEX($AF$3:$CM$62,MATCH($S1270,$AE$3:$AE$62,0),MATCH(Y$1&amp;$R1270,$AF$1:$CM$1&amp;$AF$2:$CM$2,0))*VLOOKUP($Q1270,$C$17:$M$20,COUNTBLANK($D$15:I$15)+1,FALSE)</f>
        <v>0</v>
      </c>
      <c r="Z1270" s="3">
        <f t="array" ref="Z1270">INDEX($AF$3:$CM$62,MATCH($S1270,$AE$3:$AE$62,0),MATCH(Z$1&amp;$R1270,$AF$1:$CM$1&amp;$AF$2:$CM$2,0))*VLOOKUP($Q1270,$C$17:$M$20,COUNTBLANK($D$15:J$15)+1,FALSE)</f>
        <v>0</v>
      </c>
      <c r="AA1270" s="3">
        <f t="array" ref="AA1270">INDEX($AF$3:$CM$62,MATCH($S1270,$AE$3:$AE$62,0),MATCH(AA$1&amp;$R1270,$AF$1:$CM$1&amp;$AF$2:$CM$2,0))*VLOOKUP($Q1270,$C$17:$M$20,COUNTBLANK($D$15:K$15)+1,FALSE)</f>
        <v>0</v>
      </c>
      <c r="AB1270" s="3">
        <f t="array" ref="AB1270">INDEX($AF$3:$CM$62,MATCH($S1270,$AE$3:$AE$62,0),MATCH(AB$1&amp;$R1270,$AF$1:$CM$1&amp;$AF$2:$CM$2,0))*VLOOKUP($Q1270,$C$17:$M$20,COUNTBLANK($D$15:L$15)+1,FALSE)</f>
        <v>0</v>
      </c>
      <c r="AC1270" s="3">
        <f t="array" ref="AC1270">INDEX($AF$3:$CM$62,MATCH($S1270,$AE$3:$AE$62,0),MATCH(AC$1&amp;$R1270,$AF$1:$CM$1&amp;$AF$2:$CM$2,0))*VLOOKUP($Q1270,$C$17:$M$20,COUNTBLANK($D$15:M$15)+1,FALSE)</f>
        <v>0</v>
      </c>
    </row>
    <row r="1271" spans="17:29" x14ac:dyDescent="0.2">
      <c r="Q1271" t="s">
        <v>422</v>
      </c>
      <c r="R1271">
        <f t="shared" si="166"/>
        <v>4</v>
      </c>
      <c r="S1271">
        <f t="shared" si="165"/>
        <v>9</v>
      </c>
      <c r="T1271" s="3">
        <f t="array" ref="T1271">INDEX($AF$3:$CM$62,MATCH($S1271,$AE$3:$AE$62,0),MATCH(T$1&amp;$R1271,$AF$1:$CM$1&amp;$AF$2:$CM$2,0))*VLOOKUP($Q1271,$C$17:$M$20,COUNTBLANK($D$15:D$15)+1,FALSE)</f>
        <v>45</v>
      </c>
      <c r="U1271" s="3">
        <f t="array" ref="U1271">INDEX($AF$3:$CM$62,MATCH($S1271,$AE$3:$AE$62,0),MATCH(U$1&amp;$R1271,$AF$1:$CM$1&amp;$AF$2:$CM$2,0))*VLOOKUP($Q1271,$C$17:$M$20,COUNTBLANK($D$15:E$15)+1,FALSE)</f>
        <v>0</v>
      </c>
      <c r="V1271" s="3">
        <f t="array" ref="V1271">INDEX($AF$3:$CM$62,MATCH($S1271,$AE$3:$AE$62,0),MATCH(V$1&amp;$R1271,$AF$1:$CM$1&amp;$AF$2:$CM$2,0))*VLOOKUP($Q1271,$C$17:$M$20,COUNTBLANK($D$15:F$15)+1,FALSE)</f>
        <v>0</v>
      </c>
      <c r="W1271" s="3">
        <f t="array" ref="W1271">INDEX($AF$3:$CM$62,MATCH($S1271,$AE$3:$AE$62,0),MATCH(W$1&amp;$R1271,$AF$1:$CM$1&amp;$AF$2:$CM$2,0))*VLOOKUP($Q1271,$C$17:$M$20,COUNTBLANK($D$15:G$15)+1,FALSE)</f>
        <v>90</v>
      </c>
      <c r="X1271" s="3">
        <f t="array" ref="X1271">INDEX($AF$3:$CM$62,MATCH($S1271,$AE$3:$AE$62,0),MATCH(X$1&amp;$R1271,$AF$1:$CM$1&amp;$AF$2:$CM$2,0))*VLOOKUP($Q1271,$C$17:$M$20,COUNTBLANK($D$15:H$15)+1,FALSE)</f>
        <v>0</v>
      </c>
      <c r="Y1271" s="3">
        <f t="array" ref="Y1271">INDEX($AF$3:$CM$62,MATCH($S1271,$AE$3:$AE$62,0),MATCH(Y$1&amp;$R1271,$AF$1:$CM$1&amp;$AF$2:$CM$2,0))*VLOOKUP($Q1271,$C$17:$M$20,COUNTBLANK($D$15:I$15)+1,FALSE)</f>
        <v>0</v>
      </c>
      <c r="Z1271" s="3">
        <f t="array" ref="Z1271">INDEX($AF$3:$CM$62,MATCH($S1271,$AE$3:$AE$62,0),MATCH(Z$1&amp;$R1271,$AF$1:$CM$1&amp;$AF$2:$CM$2,0))*VLOOKUP($Q1271,$C$17:$M$20,COUNTBLANK($D$15:J$15)+1,FALSE)</f>
        <v>0</v>
      </c>
      <c r="AA1271" s="3">
        <f t="array" ref="AA1271">INDEX($AF$3:$CM$62,MATCH($S1271,$AE$3:$AE$62,0),MATCH(AA$1&amp;$R1271,$AF$1:$CM$1&amp;$AF$2:$CM$2,0))*VLOOKUP($Q1271,$C$17:$M$20,COUNTBLANK($D$15:K$15)+1,FALSE)</f>
        <v>0</v>
      </c>
      <c r="AB1271" s="3">
        <f t="array" ref="AB1271">INDEX($AF$3:$CM$62,MATCH($S1271,$AE$3:$AE$62,0),MATCH(AB$1&amp;$R1271,$AF$1:$CM$1&amp;$AF$2:$CM$2,0))*VLOOKUP($Q1271,$C$17:$M$20,COUNTBLANK($D$15:L$15)+1,FALSE)</f>
        <v>0</v>
      </c>
      <c r="AC1271" s="3">
        <f t="array" ref="AC1271">INDEX($AF$3:$CM$62,MATCH($S1271,$AE$3:$AE$62,0),MATCH(AC$1&amp;$R1271,$AF$1:$CM$1&amp;$AF$2:$CM$2,0))*VLOOKUP($Q1271,$C$17:$M$20,COUNTBLANK($D$15:M$15)+1,FALSE)</f>
        <v>0</v>
      </c>
    </row>
    <row r="1272" spans="17:29" x14ac:dyDescent="0.2">
      <c r="Q1272" t="s">
        <v>422</v>
      </c>
      <c r="R1272">
        <f t="shared" si="166"/>
        <v>4</v>
      </c>
      <c r="S1272">
        <f t="shared" si="165"/>
        <v>10</v>
      </c>
      <c r="T1272" s="3">
        <f t="array" ref="T1272">INDEX($AF$3:$CM$62,MATCH($S1272,$AE$3:$AE$62,0),MATCH(T$1&amp;$R1272,$AF$1:$CM$1&amp;$AF$2:$CM$2,0))*VLOOKUP($Q1272,$C$17:$M$20,COUNTBLANK($D$15:D$15)+1,FALSE)</f>
        <v>50</v>
      </c>
      <c r="U1272" s="3">
        <f t="array" ref="U1272">INDEX($AF$3:$CM$62,MATCH($S1272,$AE$3:$AE$62,0),MATCH(U$1&amp;$R1272,$AF$1:$CM$1&amp;$AF$2:$CM$2,0))*VLOOKUP($Q1272,$C$17:$M$20,COUNTBLANK($D$15:E$15)+1,FALSE)</f>
        <v>0</v>
      </c>
      <c r="V1272" s="3">
        <f t="array" ref="V1272">INDEX($AF$3:$CM$62,MATCH($S1272,$AE$3:$AE$62,0),MATCH(V$1&amp;$R1272,$AF$1:$CM$1&amp;$AF$2:$CM$2,0))*VLOOKUP($Q1272,$C$17:$M$20,COUNTBLANK($D$15:F$15)+1,FALSE)</f>
        <v>0</v>
      </c>
      <c r="W1272" s="3">
        <f t="array" ref="W1272">INDEX($AF$3:$CM$62,MATCH($S1272,$AE$3:$AE$62,0),MATCH(W$1&amp;$R1272,$AF$1:$CM$1&amp;$AF$2:$CM$2,0))*VLOOKUP($Q1272,$C$17:$M$20,COUNTBLANK($D$15:G$15)+1,FALSE)</f>
        <v>100</v>
      </c>
      <c r="X1272" s="3">
        <f t="array" ref="X1272">INDEX($AF$3:$CM$62,MATCH($S1272,$AE$3:$AE$62,0),MATCH(X$1&amp;$R1272,$AF$1:$CM$1&amp;$AF$2:$CM$2,0))*VLOOKUP($Q1272,$C$17:$M$20,COUNTBLANK($D$15:H$15)+1,FALSE)</f>
        <v>0</v>
      </c>
      <c r="Y1272" s="3">
        <f t="array" ref="Y1272">INDEX($AF$3:$CM$62,MATCH($S1272,$AE$3:$AE$62,0),MATCH(Y$1&amp;$R1272,$AF$1:$CM$1&amp;$AF$2:$CM$2,0))*VLOOKUP($Q1272,$C$17:$M$20,COUNTBLANK($D$15:I$15)+1,FALSE)</f>
        <v>0</v>
      </c>
      <c r="Z1272" s="3">
        <f t="array" ref="Z1272">INDEX($AF$3:$CM$62,MATCH($S1272,$AE$3:$AE$62,0),MATCH(Z$1&amp;$R1272,$AF$1:$CM$1&amp;$AF$2:$CM$2,0))*VLOOKUP($Q1272,$C$17:$M$20,COUNTBLANK($D$15:J$15)+1,FALSE)</f>
        <v>0</v>
      </c>
      <c r="AA1272" s="3">
        <f t="array" ref="AA1272">INDEX($AF$3:$CM$62,MATCH($S1272,$AE$3:$AE$62,0),MATCH(AA$1&amp;$R1272,$AF$1:$CM$1&amp;$AF$2:$CM$2,0))*VLOOKUP($Q1272,$C$17:$M$20,COUNTBLANK($D$15:K$15)+1,FALSE)</f>
        <v>0</v>
      </c>
      <c r="AB1272" s="3">
        <f t="array" ref="AB1272">INDEX($AF$3:$CM$62,MATCH($S1272,$AE$3:$AE$62,0),MATCH(AB$1&amp;$R1272,$AF$1:$CM$1&amp;$AF$2:$CM$2,0))*VLOOKUP($Q1272,$C$17:$M$20,COUNTBLANK($D$15:L$15)+1,FALSE)</f>
        <v>1.2500000000000001E-2</v>
      </c>
      <c r="AC1272" s="3">
        <f t="array" ref="AC1272">INDEX($AF$3:$CM$62,MATCH($S1272,$AE$3:$AE$62,0),MATCH(AC$1&amp;$R1272,$AF$1:$CM$1&amp;$AF$2:$CM$2,0))*VLOOKUP($Q1272,$C$17:$M$20,COUNTBLANK($D$15:M$15)+1,FALSE)</f>
        <v>0</v>
      </c>
    </row>
    <row r="1273" spans="17:29" x14ac:dyDescent="0.2">
      <c r="Q1273" t="s">
        <v>422</v>
      </c>
      <c r="R1273">
        <f t="shared" si="166"/>
        <v>4</v>
      </c>
      <c r="S1273">
        <f t="shared" si="165"/>
        <v>11</v>
      </c>
      <c r="T1273" s="3">
        <f t="array" ref="T1273">INDEX($AF$3:$CM$62,MATCH($S1273,$AE$3:$AE$62,0),MATCH(T$1&amp;$R1273,$AF$1:$CM$1&amp;$AF$2:$CM$2,0))*VLOOKUP($Q1273,$C$17:$M$20,COUNTBLANK($D$15:D$15)+1,FALSE)</f>
        <v>55</v>
      </c>
      <c r="U1273" s="3">
        <f t="array" ref="U1273">INDEX($AF$3:$CM$62,MATCH($S1273,$AE$3:$AE$62,0),MATCH(U$1&amp;$R1273,$AF$1:$CM$1&amp;$AF$2:$CM$2,0))*VLOOKUP($Q1273,$C$17:$M$20,COUNTBLANK($D$15:E$15)+1,FALSE)</f>
        <v>0</v>
      </c>
      <c r="V1273" s="3">
        <f t="array" ref="V1273">INDEX($AF$3:$CM$62,MATCH($S1273,$AE$3:$AE$62,0),MATCH(V$1&amp;$R1273,$AF$1:$CM$1&amp;$AF$2:$CM$2,0))*VLOOKUP($Q1273,$C$17:$M$20,COUNTBLANK($D$15:F$15)+1,FALSE)</f>
        <v>0</v>
      </c>
      <c r="W1273" s="3">
        <f t="array" ref="W1273">INDEX($AF$3:$CM$62,MATCH($S1273,$AE$3:$AE$62,0),MATCH(W$1&amp;$R1273,$AF$1:$CM$1&amp;$AF$2:$CM$2,0))*VLOOKUP($Q1273,$C$17:$M$20,COUNTBLANK($D$15:G$15)+1,FALSE)</f>
        <v>110</v>
      </c>
      <c r="X1273" s="3">
        <f t="array" ref="X1273">INDEX($AF$3:$CM$62,MATCH($S1273,$AE$3:$AE$62,0),MATCH(X$1&amp;$R1273,$AF$1:$CM$1&amp;$AF$2:$CM$2,0))*VLOOKUP($Q1273,$C$17:$M$20,COUNTBLANK($D$15:H$15)+1,FALSE)</f>
        <v>0</v>
      </c>
      <c r="Y1273" s="3">
        <f t="array" ref="Y1273">INDEX($AF$3:$CM$62,MATCH($S1273,$AE$3:$AE$62,0),MATCH(Y$1&amp;$R1273,$AF$1:$CM$1&amp;$AF$2:$CM$2,0))*VLOOKUP($Q1273,$C$17:$M$20,COUNTBLANK($D$15:I$15)+1,FALSE)</f>
        <v>0</v>
      </c>
      <c r="Z1273" s="3">
        <f t="array" ref="Z1273">INDEX($AF$3:$CM$62,MATCH($S1273,$AE$3:$AE$62,0),MATCH(Z$1&amp;$R1273,$AF$1:$CM$1&amp;$AF$2:$CM$2,0))*VLOOKUP($Q1273,$C$17:$M$20,COUNTBLANK($D$15:J$15)+1,FALSE)</f>
        <v>0</v>
      </c>
      <c r="AA1273" s="3">
        <f t="array" ref="AA1273">INDEX($AF$3:$CM$62,MATCH($S1273,$AE$3:$AE$62,0),MATCH(AA$1&amp;$R1273,$AF$1:$CM$1&amp;$AF$2:$CM$2,0))*VLOOKUP($Q1273,$C$17:$M$20,COUNTBLANK($D$15:K$15)+1,FALSE)</f>
        <v>0</v>
      </c>
      <c r="AB1273" s="3">
        <f t="array" ref="AB1273">INDEX($AF$3:$CM$62,MATCH($S1273,$AE$3:$AE$62,0),MATCH(AB$1&amp;$R1273,$AF$1:$CM$1&amp;$AF$2:$CM$2,0))*VLOOKUP($Q1273,$C$17:$M$20,COUNTBLANK($D$15:L$15)+1,FALSE)</f>
        <v>1.2500000000000001E-2</v>
      </c>
      <c r="AC1273" s="3">
        <f t="array" ref="AC1273">INDEX($AF$3:$CM$62,MATCH($S1273,$AE$3:$AE$62,0),MATCH(AC$1&amp;$R1273,$AF$1:$CM$1&amp;$AF$2:$CM$2,0))*VLOOKUP($Q1273,$C$17:$M$20,COUNTBLANK($D$15:M$15)+1,FALSE)</f>
        <v>0</v>
      </c>
    </row>
    <row r="1274" spans="17:29" x14ac:dyDescent="0.2">
      <c r="Q1274" t="s">
        <v>422</v>
      </c>
      <c r="R1274">
        <f t="shared" si="166"/>
        <v>4</v>
      </c>
      <c r="S1274">
        <f t="shared" si="165"/>
        <v>12</v>
      </c>
      <c r="T1274" s="3">
        <f t="array" ref="T1274">INDEX($AF$3:$CM$62,MATCH($S1274,$AE$3:$AE$62,0),MATCH(T$1&amp;$R1274,$AF$1:$CM$1&amp;$AF$2:$CM$2,0))*VLOOKUP($Q1274,$C$17:$M$20,COUNTBLANK($D$15:D$15)+1,FALSE)</f>
        <v>60</v>
      </c>
      <c r="U1274" s="3">
        <f t="array" ref="U1274">INDEX($AF$3:$CM$62,MATCH($S1274,$AE$3:$AE$62,0),MATCH(U$1&amp;$R1274,$AF$1:$CM$1&amp;$AF$2:$CM$2,0))*VLOOKUP($Q1274,$C$17:$M$20,COUNTBLANK($D$15:E$15)+1,FALSE)</f>
        <v>0</v>
      </c>
      <c r="V1274" s="3">
        <f t="array" ref="V1274">INDEX($AF$3:$CM$62,MATCH($S1274,$AE$3:$AE$62,0),MATCH(V$1&amp;$R1274,$AF$1:$CM$1&amp;$AF$2:$CM$2,0))*VLOOKUP($Q1274,$C$17:$M$20,COUNTBLANK($D$15:F$15)+1,FALSE)</f>
        <v>0</v>
      </c>
      <c r="W1274" s="3">
        <f t="array" ref="W1274">INDEX($AF$3:$CM$62,MATCH($S1274,$AE$3:$AE$62,0),MATCH(W$1&amp;$R1274,$AF$1:$CM$1&amp;$AF$2:$CM$2,0))*VLOOKUP($Q1274,$C$17:$M$20,COUNTBLANK($D$15:G$15)+1,FALSE)</f>
        <v>120</v>
      </c>
      <c r="X1274" s="3">
        <f t="array" ref="X1274">INDEX($AF$3:$CM$62,MATCH($S1274,$AE$3:$AE$62,0),MATCH(X$1&amp;$R1274,$AF$1:$CM$1&amp;$AF$2:$CM$2,0))*VLOOKUP($Q1274,$C$17:$M$20,COUNTBLANK($D$15:H$15)+1,FALSE)</f>
        <v>0</v>
      </c>
      <c r="Y1274" s="3">
        <f t="array" ref="Y1274">INDEX($AF$3:$CM$62,MATCH($S1274,$AE$3:$AE$62,0),MATCH(Y$1&amp;$R1274,$AF$1:$CM$1&amp;$AF$2:$CM$2,0))*VLOOKUP($Q1274,$C$17:$M$20,COUNTBLANK($D$15:I$15)+1,FALSE)</f>
        <v>0</v>
      </c>
      <c r="Z1274" s="3">
        <f t="array" ref="Z1274">INDEX($AF$3:$CM$62,MATCH($S1274,$AE$3:$AE$62,0),MATCH(Z$1&amp;$R1274,$AF$1:$CM$1&amp;$AF$2:$CM$2,0))*VLOOKUP($Q1274,$C$17:$M$20,COUNTBLANK($D$15:J$15)+1,FALSE)</f>
        <v>0</v>
      </c>
      <c r="AA1274" s="3">
        <f t="array" ref="AA1274">INDEX($AF$3:$CM$62,MATCH($S1274,$AE$3:$AE$62,0),MATCH(AA$1&amp;$R1274,$AF$1:$CM$1&amp;$AF$2:$CM$2,0))*VLOOKUP($Q1274,$C$17:$M$20,COUNTBLANK($D$15:K$15)+1,FALSE)</f>
        <v>0</v>
      </c>
      <c r="AB1274" s="3">
        <f t="array" ref="AB1274">INDEX($AF$3:$CM$62,MATCH($S1274,$AE$3:$AE$62,0),MATCH(AB$1&amp;$R1274,$AF$1:$CM$1&amp;$AF$2:$CM$2,0))*VLOOKUP($Q1274,$C$17:$M$20,COUNTBLANK($D$15:L$15)+1,FALSE)</f>
        <v>1.2500000000000001E-2</v>
      </c>
      <c r="AC1274" s="3">
        <f t="array" ref="AC1274">INDEX($AF$3:$CM$62,MATCH($S1274,$AE$3:$AE$62,0),MATCH(AC$1&amp;$R1274,$AF$1:$CM$1&amp;$AF$2:$CM$2,0))*VLOOKUP($Q1274,$C$17:$M$20,COUNTBLANK($D$15:M$15)+1,FALSE)</f>
        <v>0</v>
      </c>
    </row>
    <row r="1275" spans="17:29" x14ac:dyDescent="0.2">
      <c r="Q1275" t="s">
        <v>422</v>
      </c>
      <c r="R1275">
        <f t="shared" si="166"/>
        <v>4</v>
      </c>
      <c r="S1275">
        <f t="shared" si="165"/>
        <v>13</v>
      </c>
      <c r="T1275" s="3">
        <f t="array" ref="T1275">INDEX($AF$3:$CM$62,MATCH($S1275,$AE$3:$AE$62,0),MATCH(T$1&amp;$R1275,$AF$1:$CM$1&amp;$AF$2:$CM$2,0))*VLOOKUP($Q1275,$C$17:$M$20,COUNTBLANK($D$15:D$15)+1,FALSE)</f>
        <v>65</v>
      </c>
      <c r="U1275" s="3">
        <f t="array" ref="U1275">INDEX($AF$3:$CM$62,MATCH($S1275,$AE$3:$AE$62,0),MATCH(U$1&amp;$R1275,$AF$1:$CM$1&amp;$AF$2:$CM$2,0))*VLOOKUP($Q1275,$C$17:$M$20,COUNTBLANK($D$15:E$15)+1,FALSE)</f>
        <v>0</v>
      </c>
      <c r="V1275" s="3">
        <f t="array" ref="V1275">INDEX($AF$3:$CM$62,MATCH($S1275,$AE$3:$AE$62,0),MATCH(V$1&amp;$R1275,$AF$1:$CM$1&amp;$AF$2:$CM$2,0))*VLOOKUP($Q1275,$C$17:$M$20,COUNTBLANK($D$15:F$15)+1,FALSE)</f>
        <v>0</v>
      </c>
      <c r="W1275" s="3">
        <f t="array" ref="W1275">INDEX($AF$3:$CM$62,MATCH($S1275,$AE$3:$AE$62,0),MATCH(W$1&amp;$R1275,$AF$1:$CM$1&amp;$AF$2:$CM$2,0))*VLOOKUP($Q1275,$C$17:$M$20,COUNTBLANK($D$15:G$15)+1,FALSE)</f>
        <v>130</v>
      </c>
      <c r="X1275" s="3">
        <f t="array" ref="X1275">INDEX($AF$3:$CM$62,MATCH($S1275,$AE$3:$AE$62,0),MATCH(X$1&amp;$R1275,$AF$1:$CM$1&amp;$AF$2:$CM$2,0))*VLOOKUP($Q1275,$C$17:$M$20,COUNTBLANK($D$15:H$15)+1,FALSE)</f>
        <v>0</v>
      </c>
      <c r="Y1275" s="3">
        <f t="array" ref="Y1275">INDEX($AF$3:$CM$62,MATCH($S1275,$AE$3:$AE$62,0),MATCH(Y$1&amp;$R1275,$AF$1:$CM$1&amp;$AF$2:$CM$2,0))*VLOOKUP($Q1275,$C$17:$M$20,COUNTBLANK($D$15:I$15)+1,FALSE)</f>
        <v>0</v>
      </c>
      <c r="Z1275" s="3">
        <f t="array" ref="Z1275">INDEX($AF$3:$CM$62,MATCH($S1275,$AE$3:$AE$62,0),MATCH(Z$1&amp;$R1275,$AF$1:$CM$1&amp;$AF$2:$CM$2,0))*VLOOKUP($Q1275,$C$17:$M$20,COUNTBLANK($D$15:J$15)+1,FALSE)</f>
        <v>0</v>
      </c>
      <c r="AA1275" s="3">
        <f t="array" ref="AA1275">INDEX($AF$3:$CM$62,MATCH($S1275,$AE$3:$AE$62,0),MATCH(AA$1&amp;$R1275,$AF$1:$CM$1&amp;$AF$2:$CM$2,0))*VLOOKUP($Q1275,$C$17:$M$20,COUNTBLANK($D$15:K$15)+1,FALSE)</f>
        <v>0</v>
      </c>
      <c r="AB1275" s="3">
        <f t="array" ref="AB1275">INDEX($AF$3:$CM$62,MATCH($S1275,$AE$3:$AE$62,0),MATCH(AB$1&amp;$R1275,$AF$1:$CM$1&amp;$AF$2:$CM$2,0))*VLOOKUP($Q1275,$C$17:$M$20,COUNTBLANK($D$15:L$15)+1,FALSE)</f>
        <v>1.2500000000000001E-2</v>
      </c>
      <c r="AC1275" s="3">
        <f t="array" ref="AC1275">INDEX($AF$3:$CM$62,MATCH($S1275,$AE$3:$AE$62,0),MATCH(AC$1&amp;$R1275,$AF$1:$CM$1&amp;$AF$2:$CM$2,0))*VLOOKUP($Q1275,$C$17:$M$20,COUNTBLANK($D$15:M$15)+1,FALSE)</f>
        <v>0</v>
      </c>
    </row>
    <row r="1276" spans="17:29" x14ac:dyDescent="0.2">
      <c r="Q1276" t="s">
        <v>422</v>
      </c>
      <c r="R1276">
        <f t="shared" si="166"/>
        <v>4</v>
      </c>
      <c r="S1276">
        <f t="shared" si="165"/>
        <v>14</v>
      </c>
      <c r="T1276" s="3">
        <f t="array" ref="T1276">INDEX($AF$3:$CM$62,MATCH($S1276,$AE$3:$AE$62,0),MATCH(T$1&amp;$R1276,$AF$1:$CM$1&amp;$AF$2:$CM$2,0))*VLOOKUP($Q1276,$C$17:$M$20,COUNTBLANK($D$15:D$15)+1,FALSE)</f>
        <v>70</v>
      </c>
      <c r="U1276" s="3">
        <f t="array" ref="U1276">INDEX($AF$3:$CM$62,MATCH($S1276,$AE$3:$AE$62,0),MATCH(U$1&amp;$R1276,$AF$1:$CM$1&amp;$AF$2:$CM$2,0))*VLOOKUP($Q1276,$C$17:$M$20,COUNTBLANK($D$15:E$15)+1,FALSE)</f>
        <v>0</v>
      </c>
      <c r="V1276" s="3">
        <f t="array" ref="V1276">INDEX($AF$3:$CM$62,MATCH($S1276,$AE$3:$AE$62,0),MATCH(V$1&amp;$R1276,$AF$1:$CM$1&amp;$AF$2:$CM$2,0))*VLOOKUP($Q1276,$C$17:$M$20,COUNTBLANK($D$15:F$15)+1,FALSE)</f>
        <v>0</v>
      </c>
      <c r="W1276" s="3">
        <f t="array" ref="W1276">INDEX($AF$3:$CM$62,MATCH($S1276,$AE$3:$AE$62,0),MATCH(W$1&amp;$R1276,$AF$1:$CM$1&amp;$AF$2:$CM$2,0))*VLOOKUP($Q1276,$C$17:$M$20,COUNTBLANK($D$15:G$15)+1,FALSE)</f>
        <v>140</v>
      </c>
      <c r="X1276" s="3">
        <f t="array" ref="X1276">INDEX($AF$3:$CM$62,MATCH($S1276,$AE$3:$AE$62,0),MATCH(X$1&amp;$R1276,$AF$1:$CM$1&amp;$AF$2:$CM$2,0))*VLOOKUP($Q1276,$C$17:$M$20,COUNTBLANK($D$15:H$15)+1,FALSE)</f>
        <v>0</v>
      </c>
      <c r="Y1276" s="3">
        <f t="array" ref="Y1276">INDEX($AF$3:$CM$62,MATCH($S1276,$AE$3:$AE$62,0),MATCH(Y$1&amp;$R1276,$AF$1:$CM$1&amp;$AF$2:$CM$2,0))*VLOOKUP($Q1276,$C$17:$M$20,COUNTBLANK($D$15:I$15)+1,FALSE)</f>
        <v>0</v>
      </c>
      <c r="Z1276" s="3">
        <f t="array" ref="Z1276">INDEX($AF$3:$CM$62,MATCH($S1276,$AE$3:$AE$62,0),MATCH(Z$1&amp;$R1276,$AF$1:$CM$1&amp;$AF$2:$CM$2,0))*VLOOKUP($Q1276,$C$17:$M$20,COUNTBLANK($D$15:J$15)+1,FALSE)</f>
        <v>0</v>
      </c>
      <c r="AA1276" s="3">
        <f t="array" ref="AA1276">INDEX($AF$3:$CM$62,MATCH($S1276,$AE$3:$AE$62,0),MATCH(AA$1&amp;$R1276,$AF$1:$CM$1&amp;$AF$2:$CM$2,0))*VLOOKUP($Q1276,$C$17:$M$20,COUNTBLANK($D$15:K$15)+1,FALSE)</f>
        <v>0</v>
      </c>
      <c r="AB1276" s="3">
        <f t="array" ref="AB1276">INDEX($AF$3:$CM$62,MATCH($S1276,$AE$3:$AE$62,0),MATCH(AB$1&amp;$R1276,$AF$1:$CM$1&amp;$AF$2:$CM$2,0))*VLOOKUP($Q1276,$C$17:$M$20,COUNTBLANK($D$15:L$15)+1,FALSE)</f>
        <v>1.2500000000000001E-2</v>
      </c>
      <c r="AC1276" s="3">
        <f t="array" ref="AC1276">INDEX($AF$3:$CM$62,MATCH($S1276,$AE$3:$AE$62,0),MATCH(AC$1&amp;$R1276,$AF$1:$CM$1&amp;$AF$2:$CM$2,0))*VLOOKUP($Q1276,$C$17:$M$20,COUNTBLANK($D$15:M$15)+1,FALSE)</f>
        <v>0</v>
      </c>
    </row>
    <row r="1277" spans="17:29" x14ac:dyDescent="0.2">
      <c r="Q1277" t="s">
        <v>422</v>
      </c>
      <c r="R1277">
        <f t="shared" si="166"/>
        <v>4</v>
      </c>
      <c r="S1277">
        <f t="shared" si="165"/>
        <v>15</v>
      </c>
      <c r="T1277" s="3">
        <f t="array" ref="T1277">INDEX($AF$3:$CM$62,MATCH($S1277,$AE$3:$AE$62,0),MATCH(T$1&amp;$R1277,$AF$1:$CM$1&amp;$AF$2:$CM$2,0))*VLOOKUP($Q1277,$C$17:$M$20,COUNTBLANK($D$15:D$15)+1,FALSE)</f>
        <v>75</v>
      </c>
      <c r="U1277" s="3">
        <f t="array" ref="U1277">INDEX($AF$3:$CM$62,MATCH($S1277,$AE$3:$AE$62,0),MATCH(U$1&amp;$R1277,$AF$1:$CM$1&amp;$AF$2:$CM$2,0))*VLOOKUP($Q1277,$C$17:$M$20,COUNTBLANK($D$15:E$15)+1,FALSE)</f>
        <v>0</v>
      </c>
      <c r="V1277" s="3">
        <f t="array" ref="V1277">INDEX($AF$3:$CM$62,MATCH($S1277,$AE$3:$AE$62,0),MATCH(V$1&amp;$R1277,$AF$1:$CM$1&amp;$AF$2:$CM$2,0))*VLOOKUP($Q1277,$C$17:$M$20,COUNTBLANK($D$15:F$15)+1,FALSE)</f>
        <v>0</v>
      </c>
      <c r="W1277" s="3">
        <f t="array" ref="W1277">INDEX($AF$3:$CM$62,MATCH($S1277,$AE$3:$AE$62,0),MATCH(W$1&amp;$R1277,$AF$1:$CM$1&amp;$AF$2:$CM$2,0))*VLOOKUP($Q1277,$C$17:$M$20,COUNTBLANK($D$15:G$15)+1,FALSE)</f>
        <v>150</v>
      </c>
      <c r="X1277" s="3">
        <f t="array" ref="X1277">INDEX($AF$3:$CM$62,MATCH($S1277,$AE$3:$AE$62,0),MATCH(X$1&amp;$R1277,$AF$1:$CM$1&amp;$AF$2:$CM$2,0))*VLOOKUP($Q1277,$C$17:$M$20,COUNTBLANK($D$15:H$15)+1,FALSE)</f>
        <v>0</v>
      </c>
      <c r="Y1277" s="3">
        <f t="array" ref="Y1277">INDEX($AF$3:$CM$62,MATCH($S1277,$AE$3:$AE$62,0),MATCH(Y$1&amp;$R1277,$AF$1:$CM$1&amp;$AF$2:$CM$2,0))*VLOOKUP($Q1277,$C$17:$M$20,COUNTBLANK($D$15:I$15)+1,FALSE)</f>
        <v>0</v>
      </c>
      <c r="Z1277" s="3">
        <f t="array" ref="Z1277">INDEX($AF$3:$CM$62,MATCH($S1277,$AE$3:$AE$62,0),MATCH(Z$1&amp;$R1277,$AF$1:$CM$1&amp;$AF$2:$CM$2,0))*VLOOKUP($Q1277,$C$17:$M$20,COUNTBLANK($D$15:J$15)+1,FALSE)</f>
        <v>0</v>
      </c>
      <c r="AA1277" s="3">
        <f t="array" ref="AA1277">INDEX($AF$3:$CM$62,MATCH($S1277,$AE$3:$AE$62,0),MATCH(AA$1&amp;$R1277,$AF$1:$CM$1&amp;$AF$2:$CM$2,0))*VLOOKUP($Q1277,$C$17:$M$20,COUNTBLANK($D$15:K$15)+1,FALSE)</f>
        <v>0</v>
      </c>
      <c r="AB1277" s="3">
        <f t="array" ref="AB1277">INDEX($AF$3:$CM$62,MATCH($S1277,$AE$3:$AE$62,0),MATCH(AB$1&amp;$R1277,$AF$1:$CM$1&amp;$AF$2:$CM$2,0))*VLOOKUP($Q1277,$C$17:$M$20,COUNTBLANK($D$15:L$15)+1,FALSE)</f>
        <v>1.2500000000000001E-2</v>
      </c>
      <c r="AC1277" s="3">
        <f t="array" ref="AC1277">INDEX($AF$3:$CM$62,MATCH($S1277,$AE$3:$AE$62,0),MATCH(AC$1&amp;$R1277,$AF$1:$CM$1&amp;$AF$2:$CM$2,0))*VLOOKUP($Q1277,$C$17:$M$20,COUNTBLANK($D$15:M$15)+1,FALSE)</f>
        <v>0</v>
      </c>
    </row>
    <row r="1278" spans="17:29" x14ac:dyDescent="0.2">
      <c r="Q1278" t="s">
        <v>422</v>
      </c>
      <c r="R1278">
        <f t="shared" si="166"/>
        <v>4</v>
      </c>
      <c r="S1278">
        <f t="shared" si="165"/>
        <v>16</v>
      </c>
      <c r="T1278" s="3">
        <f t="array" ref="T1278">INDEX($AF$3:$CM$62,MATCH($S1278,$AE$3:$AE$62,0),MATCH(T$1&amp;$R1278,$AF$1:$CM$1&amp;$AF$2:$CM$2,0))*VLOOKUP($Q1278,$C$17:$M$20,COUNTBLANK($D$15:D$15)+1,FALSE)</f>
        <v>80</v>
      </c>
      <c r="U1278" s="3">
        <f t="array" ref="U1278">INDEX($AF$3:$CM$62,MATCH($S1278,$AE$3:$AE$62,0),MATCH(U$1&amp;$R1278,$AF$1:$CM$1&amp;$AF$2:$CM$2,0))*VLOOKUP($Q1278,$C$17:$M$20,COUNTBLANK($D$15:E$15)+1,FALSE)</f>
        <v>0</v>
      </c>
      <c r="V1278" s="3">
        <f t="array" ref="V1278">INDEX($AF$3:$CM$62,MATCH($S1278,$AE$3:$AE$62,0),MATCH(V$1&amp;$R1278,$AF$1:$CM$1&amp;$AF$2:$CM$2,0))*VLOOKUP($Q1278,$C$17:$M$20,COUNTBLANK($D$15:F$15)+1,FALSE)</f>
        <v>0</v>
      </c>
      <c r="W1278" s="3">
        <f t="array" ref="W1278">INDEX($AF$3:$CM$62,MATCH($S1278,$AE$3:$AE$62,0),MATCH(W$1&amp;$R1278,$AF$1:$CM$1&amp;$AF$2:$CM$2,0))*VLOOKUP($Q1278,$C$17:$M$20,COUNTBLANK($D$15:G$15)+1,FALSE)</f>
        <v>160</v>
      </c>
      <c r="X1278" s="3">
        <f t="array" ref="X1278">INDEX($AF$3:$CM$62,MATCH($S1278,$AE$3:$AE$62,0),MATCH(X$1&amp;$R1278,$AF$1:$CM$1&amp;$AF$2:$CM$2,0))*VLOOKUP($Q1278,$C$17:$M$20,COUNTBLANK($D$15:H$15)+1,FALSE)</f>
        <v>0</v>
      </c>
      <c r="Y1278" s="3">
        <f t="array" ref="Y1278">INDEX($AF$3:$CM$62,MATCH($S1278,$AE$3:$AE$62,0),MATCH(Y$1&amp;$R1278,$AF$1:$CM$1&amp;$AF$2:$CM$2,0))*VLOOKUP($Q1278,$C$17:$M$20,COUNTBLANK($D$15:I$15)+1,FALSE)</f>
        <v>0</v>
      </c>
      <c r="Z1278" s="3">
        <f t="array" ref="Z1278">INDEX($AF$3:$CM$62,MATCH($S1278,$AE$3:$AE$62,0),MATCH(Z$1&amp;$R1278,$AF$1:$CM$1&amp;$AF$2:$CM$2,0))*VLOOKUP($Q1278,$C$17:$M$20,COUNTBLANK($D$15:J$15)+1,FALSE)</f>
        <v>0</v>
      </c>
      <c r="AA1278" s="3">
        <f t="array" ref="AA1278">INDEX($AF$3:$CM$62,MATCH($S1278,$AE$3:$AE$62,0),MATCH(AA$1&amp;$R1278,$AF$1:$CM$1&amp;$AF$2:$CM$2,0))*VLOOKUP($Q1278,$C$17:$M$20,COUNTBLANK($D$15:K$15)+1,FALSE)</f>
        <v>0</v>
      </c>
      <c r="AB1278" s="3">
        <f t="array" ref="AB1278">INDEX($AF$3:$CM$62,MATCH($S1278,$AE$3:$AE$62,0),MATCH(AB$1&amp;$R1278,$AF$1:$CM$1&amp;$AF$2:$CM$2,0))*VLOOKUP($Q1278,$C$17:$M$20,COUNTBLANK($D$15:L$15)+1,FALSE)</f>
        <v>1.2500000000000001E-2</v>
      </c>
      <c r="AC1278" s="3">
        <f t="array" ref="AC1278">INDEX($AF$3:$CM$62,MATCH($S1278,$AE$3:$AE$62,0),MATCH(AC$1&amp;$R1278,$AF$1:$CM$1&amp;$AF$2:$CM$2,0))*VLOOKUP($Q1278,$C$17:$M$20,COUNTBLANK($D$15:M$15)+1,FALSE)</f>
        <v>0</v>
      </c>
    </row>
    <row r="1279" spans="17:29" x14ac:dyDescent="0.2">
      <c r="Q1279" t="s">
        <v>422</v>
      </c>
      <c r="R1279">
        <f t="shared" si="166"/>
        <v>4</v>
      </c>
      <c r="S1279">
        <f t="shared" si="165"/>
        <v>17</v>
      </c>
      <c r="T1279" s="3">
        <f t="array" ref="T1279">INDEX($AF$3:$CM$62,MATCH($S1279,$AE$3:$AE$62,0),MATCH(T$1&amp;$R1279,$AF$1:$CM$1&amp;$AF$2:$CM$2,0))*VLOOKUP($Q1279,$C$17:$M$20,COUNTBLANK($D$15:D$15)+1,FALSE)</f>
        <v>85</v>
      </c>
      <c r="U1279" s="3">
        <f t="array" ref="U1279">INDEX($AF$3:$CM$62,MATCH($S1279,$AE$3:$AE$62,0),MATCH(U$1&amp;$R1279,$AF$1:$CM$1&amp;$AF$2:$CM$2,0))*VLOOKUP($Q1279,$C$17:$M$20,COUNTBLANK($D$15:E$15)+1,FALSE)</f>
        <v>0</v>
      </c>
      <c r="V1279" s="3">
        <f t="array" ref="V1279">INDEX($AF$3:$CM$62,MATCH($S1279,$AE$3:$AE$62,0),MATCH(V$1&amp;$R1279,$AF$1:$CM$1&amp;$AF$2:$CM$2,0))*VLOOKUP($Q1279,$C$17:$M$20,COUNTBLANK($D$15:F$15)+1,FALSE)</f>
        <v>0</v>
      </c>
      <c r="W1279" s="3">
        <f t="array" ref="W1279">INDEX($AF$3:$CM$62,MATCH($S1279,$AE$3:$AE$62,0),MATCH(W$1&amp;$R1279,$AF$1:$CM$1&amp;$AF$2:$CM$2,0))*VLOOKUP($Q1279,$C$17:$M$20,COUNTBLANK($D$15:G$15)+1,FALSE)</f>
        <v>170</v>
      </c>
      <c r="X1279" s="3">
        <f t="array" ref="X1279">INDEX($AF$3:$CM$62,MATCH($S1279,$AE$3:$AE$62,0),MATCH(X$1&amp;$R1279,$AF$1:$CM$1&amp;$AF$2:$CM$2,0))*VLOOKUP($Q1279,$C$17:$M$20,COUNTBLANK($D$15:H$15)+1,FALSE)</f>
        <v>0</v>
      </c>
      <c r="Y1279" s="3">
        <f t="array" ref="Y1279">INDEX($AF$3:$CM$62,MATCH($S1279,$AE$3:$AE$62,0),MATCH(Y$1&amp;$R1279,$AF$1:$CM$1&amp;$AF$2:$CM$2,0))*VLOOKUP($Q1279,$C$17:$M$20,COUNTBLANK($D$15:I$15)+1,FALSE)</f>
        <v>0</v>
      </c>
      <c r="Z1279" s="3">
        <f t="array" ref="Z1279">INDEX($AF$3:$CM$62,MATCH($S1279,$AE$3:$AE$62,0),MATCH(Z$1&amp;$R1279,$AF$1:$CM$1&amp;$AF$2:$CM$2,0))*VLOOKUP($Q1279,$C$17:$M$20,COUNTBLANK($D$15:J$15)+1,FALSE)</f>
        <v>0</v>
      </c>
      <c r="AA1279" s="3">
        <f t="array" ref="AA1279">INDEX($AF$3:$CM$62,MATCH($S1279,$AE$3:$AE$62,0),MATCH(AA$1&amp;$R1279,$AF$1:$CM$1&amp;$AF$2:$CM$2,0))*VLOOKUP($Q1279,$C$17:$M$20,COUNTBLANK($D$15:K$15)+1,FALSE)</f>
        <v>0</v>
      </c>
      <c r="AB1279" s="3">
        <f t="array" ref="AB1279">INDEX($AF$3:$CM$62,MATCH($S1279,$AE$3:$AE$62,0),MATCH(AB$1&amp;$R1279,$AF$1:$CM$1&amp;$AF$2:$CM$2,0))*VLOOKUP($Q1279,$C$17:$M$20,COUNTBLANK($D$15:L$15)+1,FALSE)</f>
        <v>1.2500000000000001E-2</v>
      </c>
      <c r="AC1279" s="3">
        <f t="array" ref="AC1279">INDEX($AF$3:$CM$62,MATCH($S1279,$AE$3:$AE$62,0),MATCH(AC$1&amp;$R1279,$AF$1:$CM$1&amp;$AF$2:$CM$2,0))*VLOOKUP($Q1279,$C$17:$M$20,COUNTBLANK($D$15:M$15)+1,FALSE)</f>
        <v>0</v>
      </c>
    </row>
    <row r="1280" spans="17:29" x14ac:dyDescent="0.2">
      <c r="Q1280" t="s">
        <v>422</v>
      </c>
      <c r="R1280">
        <f t="shared" si="166"/>
        <v>4</v>
      </c>
      <c r="S1280">
        <f t="shared" si="165"/>
        <v>18</v>
      </c>
      <c r="T1280" s="3">
        <f t="array" ref="T1280">INDEX($AF$3:$CM$62,MATCH($S1280,$AE$3:$AE$62,0),MATCH(T$1&amp;$R1280,$AF$1:$CM$1&amp;$AF$2:$CM$2,0))*VLOOKUP($Q1280,$C$17:$M$20,COUNTBLANK($D$15:D$15)+1,FALSE)</f>
        <v>90</v>
      </c>
      <c r="U1280" s="3">
        <f t="array" ref="U1280">INDEX($AF$3:$CM$62,MATCH($S1280,$AE$3:$AE$62,0),MATCH(U$1&amp;$R1280,$AF$1:$CM$1&amp;$AF$2:$CM$2,0))*VLOOKUP($Q1280,$C$17:$M$20,COUNTBLANK($D$15:E$15)+1,FALSE)</f>
        <v>0</v>
      </c>
      <c r="V1280" s="3">
        <f t="array" ref="V1280">INDEX($AF$3:$CM$62,MATCH($S1280,$AE$3:$AE$62,0),MATCH(V$1&amp;$R1280,$AF$1:$CM$1&amp;$AF$2:$CM$2,0))*VLOOKUP($Q1280,$C$17:$M$20,COUNTBLANK($D$15:F$15)+1,FALSE)</f>
        <v>0</v>
      </c>
      <c r="W1280" s="3">
        <f t="array" ref="W1280">INDEX($AF$3:$CM$62,MATCH($S1280,$AE$3:$AE$62,0),MATCH(W$1&amp;$R1280,$AF$1:$CM$1&amp;$AF$2:$CM$2,0))*VLOOKUP($Q1280,$C$17:$M$20,COUNTBLANK($D$15:G$15)+1,FALSE)</f>
        <v>180</v>
      </c>
      <c r="X1280" s="3">
        <f t="array" ref="X1280">INDEX($AF$3:$CM$62,MATCH($S1280,$AE$3:$AE$62,0),MATCH(X$1&amp;$R1280,$AF$1:$CM$1&amp;$AF$2:$CM$2,0))*VLOOKUP($Q1280,$C$17:$M$20,COUNTBLANK($D$15:H$15)+1,FALSE)</f>
        <v>0</v>
      </c>
      <c r="Y1280" s="3">
        <f t="array" ref="Y1280">INDEX($AF$3:$CM$62,MATCH($S1280,$AE$3:$AE$62,0),MATCH(Y$1&amp;$R1280,$AF$1:$CM$1&amp;$AF$2:$CM$2,0))*VLOOKUP($Q1280,$C$17:$M$20,COUNTBLANK($D$15:I$15)+1,FALSE)</f>
        <v>0</v>
      </c>
      <c r="Z1280" s="3">
        <f t="array" ref="Z1280">INDEX($AF$3:$CM$62,MATCH($S1280,$AE$3:$AE$62,0),MATCH(Z$1&amp;$R1280,$AF$1:$CM$1&amp;$AF$2:$CM$2,0))*VLOOKUP($Q1280,$C$17:$M$20,COUNTBLANK($D$15:J$15)+1,FALSE)</f>
        <v>0</v>
      </c>
      <c r="AA1280" s="3">
        <f t="array" ref="AA1280">INDEX($AF$3:$CM$62,MATCH($S1280,$AE$3:$AE$62,0),MATCH(AA$1&amp;$R1280,$AF$1:$CM$1&amp;$AF$2:$CM$2,0))*VLOOKUP($Q1280,$C$17:$M$20,COUNTBLANK($D$15:K$15)+1,FALSE)</f>
        <v>0</v>
      </c>
      <c r="AB1280" s="3">
        <f t="array" ref="AB1280">INDEX($AF$3:$CM$62,MATCH($S1280,$AE$3:$AE$62,0),MATCH(AB$1&amp;$R1280,$AF$1:$CM$1&amp;$AF$2:$CM$2,0))*VLOOKUP($Q1280,$C$17:$M$20,COUNTBLANK($D$15:L$15)+1,FALSE)</f>
        <v>1.2500000000000001E-2</v>
      </c>
      <c r="AC1280" s="3">
        <f t="array" ref="AC1280">INDEX($AF$3:$CM$62,MATCH($S1280,$AE$3:$AE$62,0),MATCH(AC$1&amp;$R1280,$AF$1:$CM$1&amp;$AF$2:$CM$2,0))*VLOOKUP($Q1280,$C$17:$M$20,COUNTBLANK($D$15:M$15)+1,FALSE)</f>
        <v>0</v>
      </c>
    </row>
    <row r="1281" spans="17:29" x14ac:dyDescent="0.2">
      <c r="Q1281" t="s">
        <v>422</v>
      </c>
      <c r="R1281">
        <f t="shared" si="166"/>
        <v>4</v>
      </c>
      <c r="S1281">
        <f t="shared" si="165"/>
        <v>19</v>
      </c>
      <c r="T1281" s="3">
        <f t="array" ref="T1281">INDEX($AF$3:$CM$62,MATCH($S1281,$AE$3:$AE$62,0),MATCH(T$1&amp;$R1281,$AF$1:$CM$1&amp;$AF$2:$CM$2,0))*VLOOKUP($Q1281,$C$17:$M$20,COUNTBLANK($D$15:D$15)+1,FALSE)</f>
        <v>95</v>
      </c>
      <c r="U1281" s="3">
        <f t="array" ref="U1281">INDEX($AF$3:$CM$62,MATCH($S1281,$AE$3:$AE$62,0),MATCH(U$1&amp;$R1281,$AF$1:$CM$1&amp;$AF$2:$CM$2,0))*VLOOKUP($Q1281,$C$17:$M$20,COUNTBLANK($D$15:E$15)+1,FALSE)</f>
        <v>0</v>
      </c>
      <c r="V1281" s="3">
        <f t="array" ref="V1281">INDEX($AF$3:$CM$62,MATCH($S1281,$AE$3:$AE$62,0),MATCH(V$1&amp;$R1281,$AF$1:$CM$1&amp;$AF$2:$CM$2,0))*VLOOKUP($Q1281,$C$17:$M$20,COUNTBLANK($D$15:F$15)+1,FALSE)</f>
        <v>0</v>
      </c>
      <c r="W1281" s="3">
        <f t="array" ref="W1281">INDEX($AF$3:$CM$62,MATCH($S1281,$AE$3:$AE$62,0),MATCH(W$1&amp;$R1281,$AF$1:$CM$1&amp;$AF$2:$CM$2,0))*VLOOKUP($Q1281,$C$17:$M$20,COUNTBLANK($D$15:G$15)+1,FALSE)</f>
        <v>190</v>
      </c>
      <c r="X1281" s="3">
        <f t="array" ref="X1281">INDEX($AF$3:$CM$62,MATCH($S1281,$AE$3:$AE$62,0),MATCH(X$1&amp;$R1281,$AF$1:$CM$1&amp;$AF$2:$CM$2,0))*VLOOKUP($Q1281,$C$17:$M$20,COUNTBLANK($D$15:H$15)+1,FALSE)</f>
        <v>0</v>
      </c>
      <c r="Y1281" s="3">
        <f t="array" ref="Y1281">INDEX($AF$3:$CM$62,MATCH($S1281,$AE$3:$AE$62,0),MATCH(Y$1&amp;$R1281,$AF$1:$CM$1&amp;$AF$2:$CM$2,0))*VLOOKUP($Q1281,$C$17:$M$20,COUNTBLANK($D$15:I$15)+1,FALSE)</f>
        <v>0</v>
      </c>
      <c r="Z1281" s="3">
        <f t="array" ref="Z1281">INDEX($AF$3:$CM$62,MATCH($S1281,$AE$3:$AE$62,0),MATCH(Z$1&amp;$R1281,$AF$1:$CM$1&amp;$AF$2:$CM$2,0))*VLOOKUP($Q1281,$C$17:$M$20,COUNTBLANK($D$15:J$15)+1,FALSE)</f>
        <v>0</v>
      </c>
      <c r="AA1281" s="3">
        <f t="array" ref="AA1281">INDEX($AF$3:$CM$62,MATCH($S1281,$AE$3:$AE$62,0),MATCH(AA$1&amp;$R1281,$AF$1:$CM$1&amp;$AF$2:$CM$2,0))*VLOOKUP($Q1281,$C$17:$M$20,COUNTBLANK($D$15:K$15)+1,FALSE)</f>
        <v>0</v>
      </c>
      <c r="AB1281" s="3">
        <f t="array" ref="AB1281">INDEX($AF$3:$CM$62,MATCH($S1281,$AE$3:$AE$62,0),MATCH(AB$1&amp;$R1281,$AF$1:$CM$1&amp;$AF$2:$CM$2,0))*VLOOKUP($Q1281,$C$17:$M$20,COUNTBLANK($D$15:L$15)+1,FALSE)</f>
        <v>1.2500000000000001E-2</v>
      </c>
      <c r="AC1281" s="3">
        <f t="array" ref="AC1281">INDEX($AF$3:$CM$62,MATCH($S1281,$AE$3:$AE$62,0),MATCH(AC$1&amp;$R1281,$AF$1:$CM$1&amp;$AF$2:$CM$2,0))*VLOOKUP($Q1281,$C$17:$M$20,COUNTBLANK($D$15:M$15)+1,FALSE)</f>
        <v>0</v>
      </c>
    </row>
    <row r="1282" spans="17:29" x14ac:dyDescent="0.2">
      <c r="Q1282" t="s">
        <v>422</v>
      </c>
      <c r="R1282">
        <f t="shared" si="166"/>
        <v>4</v>
      </c>
      <c r="S1282">
        <f t="shared" ref="S1282:S1345" si="167">S1222</f>
        <v>20</v>
      </c>
      <c r="T1282" s="3">
        <f t="array" ref="T1282">INDEX($AF$3:$CM$62,MATCH($S1282,$AE$3:$AE$62,0),MATCH(T$1&amp;$R1282,$AF$1:$CM$1&amp;$AF$2:$CM$2,0))*VLOOKUP($Q1282,$C$17:$M$20,COUNTBLANK($D$15:D$15)+1,FALSE)</f>
        <v>100</v>
      </c>
      <c r="U1282" s="3">
        <f t="array" ref="U1282">INDEX($AF$3:$CM$62,MATCH($S1282,$AE$3:$AE$62,0),MATCH(U$1&amp;$R1282,$AF$1:$CM$1&amp;$AF$2:$CM$2,0))*VLOOKUP($Q1282,$C$17:$M$20,COUNTBLANK($D$15:E$15)+1,FALSE)</f>
        <v>0</v>
      </c>
      <c r="V1282" s="3">
        <f t="array" ref="V1282">INDEX($AF$3:$CM$62,MATCH($S1282,$AE$3:$AE$62,0),MATCH(V$1&amp;$R1282,$AF$1:$CM$1&amp;$AF$2:$CM$2,0))*VLOOKUP($Q1282,$C$17:$M$20,COUNTBLANK($D$15:F$15)+1,FALSE)</f>
        <v>0</v>
      </c>
      <c r="W1282" s="3">
        <f t="array" ref="W1282">INDEX($AF$3:$CM$62,MATCH($S1282,$AE$3:$AE$62,0),MATCH(W$1&amp;$R1282,$AF$1:$CM$1&amp;$AF$2:$CM$2,0))*VLOOKUP($Q1282,$C$17:$M$20,COUNTBLANK($D$15:G$15)+1,FALSE)</f>
        <v>200</v>
      </c>
      <c r="X1282" s="3">
        <f t="array" ref="X1282">INDEX($AF$3:$CM$62,MATCH($S1282,$AE$3:$AE$62,0),MATCH(X$1&amp;$R1282,$AF$1:$CM$1&amp;$AF$2:$CM$2,0))*VLOOKUP($Q1282,$C$17:$M$20,COUNTBLANK($D$15:H$15)+1,FALSE)</f>
        <v>0</v>
      </c>
      <c r="Y1282" s="3">
        <f t="array" ref="Y1282">INDEX($AF$3:$CM$62,MATCH($S1282,$AE$3:$AE$62,0),MATCH(Y$1&amp;$R1282,$AF$1:$CM$1&amp;$AF$2:$CM$2,0))*VLOOKUP($Q1282,$C$17:$M$20,COUNTBLANK($D$15:I$15)+1,FALSE)</f>
        <v>0</v>
      </c>
      <c r="Z1282" s="3">
        <f t="array" ref="Z1282">INDEX($AF$3:$CM$62,MATCH($S1282,$AE$3:$AE$62,0),MATCH(Z$1&amp;$R1282,$AF$1:$CM$1&amp;$AF$2:$CM$2,0))*VLOOKUP($Q1282,$C$17:$M$20,COUNTBLANK($D$15:J$15)+1,FALSE)</f>
        <v>0</v>
      </c>
      <c r="AA1282" s="3">
        <f t="array" ref="AA1282">INDEX($AF$3:$CM$62,MATCH($S1282,$AE$3:$AE$62,0),MATCH(AA$1&amp;$R1282,$AF$1:$CM$1&amp;$AF$2:$CM$2,0))*VLOOKUP($Q1282,$C$17:$M$20,COUNTBLANK($D$15:K$15)+1,FALSE)</f>
        <v>0</v>
      </c>
      <c r="AB1282" s="3">
        <f t="array" ref="AB1282">INDEX($AF$3:$CM$62,MATCH($S1282,$AE$3:$AE$62,0),MATCH(AB$1&amp;$R1282,$AF$1:$CM$1&amp;$AF$2:$CM$2,0))*VLOOKUP($Q1282,$C$17:$M$20,COUNTBLANK($D$15:L$15)+1,FALSE)</f>
        <v>1.2500000000000001E-2</v>
      </c>
      <c r="AC1282" s="3">
        <f t="array" ref="AC1282">INDEX($AF$3:$CM$62,MATCH($S1282,$AE$3:$AE$62,0),MATCH(AC$1&amp;$R1282,$AF$1:$CM$1&amp;$AF$2:$CM$2,0))*VLOOKUP($Q1282,$C$17:$M$20,COUNTBLANK($D$15:M$15)+1,FALSE)</f>
        <v>2.5000000000000001E-2</v>
      </c>
    </row>
    <row r="1283" spans="17:29" x14ac:dyDescent="0.2">
      <c r="Q1283" t="s">
        <v>422</v>
      </c>
      <c r="R1283">
        <f t="shared" si="166"/>
        <v>4</v>
      </c>
      <c r="S1283">
        <f t="shared" si="167"/>
        <v>21</v>
      </c>
      <c r="T1283" s="3">
        <f t="array" ref="T1283">INDEX($AF$3:$CM$62,MATCH($S1283,$AE$3:$AE$62,0),MATCH(T$1&amp;$R1283,$AF$1:$CM$1&amp;$AF$2:$CM$2,0))*VLOOKUP($Q1283,$C$17:$M$20,COUNTBLANK($D$15:D$15)+1,FALSE)</f>
        <v>105</v>
      </c>
      <c r="U1283" s="3">
        <f t="array" ref="U1283">INDEX($AF$3:$CM$62,MATCH($S1283,$AE$3:$AE$62,0),MATCH(U$1&amp;$R1283,$AF$1:$CM$1&amp;$AF$2:$CM$2,0))*VLOOKUP($Q1283,$C$17:$M$20,COUNTBLANK($D$15:E$15)+1,FALSE)</f>
        <v>0</v>
      </c>
      <c r="V1283" s="3">
        <f t="array" ref="V1283">INDEX($AF$3:$CM$62,MATCH($S1283,$AE$3:$AE$62,0),MATCH(V$1&amp;$R1283,$AF$1:$CM$1&amp;$AF$2:$CM$2,0))*VLOOKUP($Q1283,$C$17:$M$20,COUNTBLANK($D$15:F$15)+1,FALSE)</f>
        <v>0</v>
      </c>
      <c r="W1283" s="3">
        <f t="array" ref="W1283">INDEX($AF$3:$CM$62,MATCH($S1283,$AE$3:$AE$62,0),MATCH(W$1&amp;$R1283,$AF$1:$CM$1&amp;$AF$2:$CM$2,0))*VLOOKUP($Q1283,$C$17:$M$20,COUNTBLANK($D$15:G$15)+1,FALSE)</f>
        <v>210</v>
      </c>
      <c r="X1283" s="3">
        <f t="array" ref="X1283">INDEX($AF$3:$CM$62,MATCH($S1283,$AE$3:$AE$62,0),MATCH(X$1&amp;$R1283,$AF$1:$CM$1&amp;$AF$2:$CM$2,0))*VLOOKUP($Q1283,$C$17:$M$20,COUNTBLANK($D$15:H$15)+1,FALSE)</f>
        <v>0</v>
      </c>
      <c r="Y1283" s="3">
        <f t="array" ref="Y1283">INDEX($AF$3:$CM$62,MATCH($S1283,$AE$3:$AE$62,0),MATCH(Y$1&amp;$R1283,$AF$1:$CM$1&amp;$AF$2:$CM$2,0))*VLOOKUP($Q1283,$C$17:$M$20,COUNTBLANK($D$15:I$15)+1,FALSE)</f>
        <v>0</v>
      </c>
      <c r="Z1283" s="3">
        <f t="array" ref="Z1283">INDEX($AF$3:$CM$62,MATCH($S1283,$AE$3:$AE$62,0),MATCH(Z$1&amp;$R1283,$AF$1:$CM$1&amp;$AF$2:$CM$2,0))*VLOOKUP($Q1283,$C$17:$M$20,COUNTBLANK($D$15:J$15)+1,FALSE)</f>
        <v>0</v>
      </c>
      <c r="AA1283" s="3">
        <f t="array" ref="AA1283">INDEX($AF$3:$CM$62,MATCH($S1283,$AE$3:$AE$62,0),MATCH(AA$1&amp;$R1283,$AF$1:$CM$1&amp;$AF$2:$CM$2,0))*VLOOKUP($Q1283,$C$17:$M$20,COUNTBLANK($D$15:K$15)+1,FALSE)</f>
        <v>0</v>
      </c>
      <c r="AB1283" s="3">
        <f t="array" ref="AB1283">INDEX($AF$3:$CM$62,MATCH($S1283,$AE$3:$AE$62,0),MATCH(AB$1&amp;$R1283,$AF$1:$CM$1&amp;$AF$2:$CM$2,0))*VLOOKUP($Q1283,$C$17:$M$20,COUNTBLANK($D$15:L$15)+1,FALSE)</f>
        <v>1.2500000000000001E-2</v>
      </c>
      <c r="AC1283" s="3">
        <f t="array" ref="AC1283">INDEX($AF$3:$CM$62,MATCH($S1283,$AE$3:$AE$62,0),MATCH(AC$1&amp;$R1283,$AF$1:$CM$1&amp;$AF$2:$CM$2,0))*VLOOKUP($Q1283,$C$17:$M$20,COUNTBLANK($D$15:M$15)+1,FALSE)</f>
        <v>2.5000000000000001E-2</v>
      </c>
    </row>
    <row r="1284" spans="17:29" x14ac:dyDescent="0.2">
      <c r="Q1284" t="s">
        <v>422</v>
      </c>
      <c r="R1284">
        <f t="shared" si="166"/>
        <v>4</v>
      </c>
      <c r="S1284">
        <f t="shared" si="167"/>
        <v>22</v>
      </c>
      <c r="T1284" s="3">
        <f t="array" ref="T1284">INDEX($AF$3:$CM$62,MATCH($S1284,$AE$3:$AE$62,0),MATCH(T$1&amp;$R1284,$AF$1:$CM$1&amp;$AF$2:$CM$2,0))*VLOOKUP($Q1284,$C$17:$M$20,COUNTBLANK($D$15:D$15)+1,FALSE)</f>
        <v>110</v>
      </c>
      <c r="U1284" s="3">
        <f t="array" ref="U1284">INDEX($AF$3:$CM$62,MATCH($S1284,$AE$3:$AE$62,0),MATCH(U$1&amp;$R1284,$AF$1:$CM$1&amp;$AF$2:$CM$2,0))*VLOOKUP($Q1284,$C$17:$M$20,COUNTBLANK($D$15:E$15)+1,FALSE)</f>
        <v>0</v>
      </c>
      <c r="V1284" s="3">
        <f t="array" ref="V1284">INDEX($AF$3:$CM$62,MATCH($S1284,$AE$3:$AE$62,0),MATCH(V$1&amp;$R1284,$AF$1:$CM$1&amp;$AF$2:$CM$2,0))*VLOOKUP($Q1284,$C$17:$M$20,COUNTBLANK($D$15:F$15)+1,FALSE)</f>
        <v>0</v>
      </c>
      <c r="W1284" s="3">
        <f t="array" ref="W1284">INDEX($AF$3:$CM$62,MATCH($S1284,$AE$3:$AE$62,0),MATCH(W$1&amp;$R1284,$AF$1:$CM$1&amp;$AF$2:$CM$2,0))*VLOOKUP($Q1284,$C$17:$M$20,COUNTBLANK($D$15:G$15)+1,FALSE)</f>
        <v>220</v>
      </c>
      <c r="X1284" s="3">
        <f t="array" ref="X1284">INDEX($AF$3:$CM$62,MATCH($S1284,$AE$3:$AE$62,0),MATCH(X$1&amp;$R1284,$AF$1:$CM$1&amp;$AF$2:$CM$2,0))*VLOOKUP($Q1284,$C$17:$M$20,COUNTBLANK($D$15:H$15)+1,FALSE)</f>
        <v>0</v>
      </c>
      <c r="Y1284" s="3">
        <f t="array" ref="Y1284">INDEX($AF$3:$CM$62,MATCH($S1284,$AE$3:$AE$62,0),MATCH(Y$1&amp;$R1284,$AF$1:$CM$1&amp;$AF$2:$CM$2,0))*VLOOKUP($Q1284,$C$17:$M$20,COUNTBLANK($D$15:I$15)+1,FALSE)</f>
        <v>0</v>
      </c>
      <c r="Z1284" s="3">
        <f t="array" ref="Z1284">INDEX($AF$3:$CM$62,MATCH($S1284,$AE$3:$AE$62,0),MATCH(Z$1&amp;$R1284,$AF$1:$CM$1&amp;$AF$2:$CM$2,0))*VLOOKUP($Q1284,$C$17:$M$20,COUNTBLANK($D$15:J$15)+1,FALSE)</f>
        <v>0</v>
      </c>
      <c r="AA1284" s="3">
        <f t="array" ref="AA1284">INDEX($AF$3:$CM$62,MATCH($S1284,$AE$3:$AE$62,0),MATCH(AA$1&amp;$R1284,$AF$1:$CM$1&amp;$AF$2:$CM$2,0))*VLOOKUP($Q1284,$C$17:$M$20,COUNTBLANK($D$15:K$15)+1,FALSE)</f>
        <v>0</v>
      </c>
      <c r="AB1284" s="3">
        <f t="array" ref="AB1284">INDEX($AF$3:$CM$62,MATCH($S1284,$AE$3:$AE$62,0),MATCH(AB$1&amp;$R1284,$AF$1:$CM$1&amp;$AF$2:$CM$2,0))*VLOOKUP($Q1284,$C$17:$M$20,COUNTBLANK($D$15:L$15)+1,FALSE)</f>
        <v>1.2500000000000001E-2</v>
      </c>
      <c r="AC1284" s="3">
        <f t="array" ref="AC1284">INDEX($AF$3:$CM$62,MATCH($S1284,$AE$3:$AE$62,0),MATCH(AC$1&amp;$R1284,$AF$1:$CM$1&amp;$AF$2:$CM$2,0))*VLOOKUP($Q1284,$C$17:$M$20,COUNTBLANK($D$15:M$15)+1,FALSE)</f>
        <v>2.5000000000000001E-2</v>
      </c>
    </row>
    <row r="1285" spans="17:29" x14ac:dyDescent="0.2">
      <c r="Q1285" t="s">
        <v>422</v>
      </c>
      <c r="R1285">
        <f t="shared" si="166"/>
        <v>4</v>
      </c>
      <c r="S1285">
        <f t="shared" si="167"/>
        <v>23</v>
      </c>
      <c r="T1285" s="3">
        <f t="array" ref="T1285">INDEX($AF$3:$CM$62,MATCH($S1285,$AE$3:$AE$62,0),MATCH(T$1&amp;$R1285,$AF$1:$CM$1&amp;$AF$2:$CM$2,0))*VLOOKUP($Q1285,$C$17:$M$20,COUNTBLANK($D$15:D$15)+1,FALSE)</f>
        <v>115</v>
      </c>
      <c r="U1285" s="3">
        <f t="array" ref="U1285">INDEX($AF$3:$CM$62,MATCH($S1285,$AE$3:$AE$62,0),MATCH(U$1&amp;$R1285,$AF$1:$CM$1&amp;$AF$2:$CM$2,0))*VLOOKUP($Q1285,$C$17:$M$20,COUNTBLANK($D$15:E$15)+1,FALSE)</f>
        <v>0</v>
      </c>
      <c r="V1285" s="3">
        <f t="array" ref="V1285">INDEX($AF$3:$CM$62,MATCH($S1285,$AE$3:$AE$62,0),MATCH(V$1&amp;$R1285,$AF$1:$CM$1&amp;$AF$2:$CM$2,0))*VLOOKUP($Q1285,$C$17:$M$20,COUNTBLANK($D$15:F$15)+1,FALSE)</f>
        <v>0</v>
      </c>
      <c r="W1285" s="3">
        <f t="array" ref="W1285">INDEX($AF$3:$CM$62,MATCH($S1285,$AE$3:$AE$62,0),MATCH(W$1&amp;$R1285,$AF$1:$CM$1&amp;$AF$2:$CM$2,0))*VLOOKUP($Q1285,$C$17:$M$20,COUNTBLANK($D$15:G$15)+1,FALSE)</f>
        <v>230</v>
      </c>
      <c r="X1285" s="3">
        <f t="array" ref="X1285">INDEX($AF$3:$CM$62,MATCH($S1285,$AE$3:$AE$62,0),MATCH(X$1&amp;$R1285,$AF$1:$CM$1&amp;$AF$2:$CM$2,0))*VLOOKUP($Q1285,$C$17:$M$20,COUNTBLANK($D$15:H$15)+1,FALSE)</f>
        <v>0</v>
      </c>
      <c r="Y1285" s="3">
        <f t="array" ref="Y1285">INDEX($AF$3:$CM$62,MATCH($S1285,$AE$3:$AE$62,0),MATCH(Y$1&amp;$R1285,$AF$1:$CM$1&amp;$AF$2:$CM$2,0))*VLOOKUP($Q1285,$C$17:$M$20,COUNTBLANK($D$15:I$15)+1,FALSE)</f>
        <v>0</v>
      </c>
      <c r="Z1285" s="3">
        <f t="array" ref="Z1285">INDEX($AF$3:$CM$62,MATCH($S1285,$AE$3:$AE$62,0),MATCH(Z$1&amp;$R1285,$AF$1:$CM$1&amp;$AF$2:$CM$2,0))*VLOOKUP($Q1285,$C$17:$M$20,COUNTBLANK($D$15:J$15)+1,FALSE)</f>
        <v>0</v>
      </c>
      <c r="AA1285" s="3">
        <f t="array" ref="AA1285">INDEX($AF$3:$CM$62,MATCH($S1285,$AE$3:$AE$62,0),MATCH(AA$1&amp;$R1285,$AF$1:$CM$1&amp;$AF$2:$CM$2,0))*VLOOKUP($Q1285,$C$17:$M$20,COUNTBLANK($D$15:K$15)+1,FALSE)</f>
        <v>0</v>
      </c>
      <c r="AB1285" s="3">
        <f t="array" ref="AB1285">INDEX($AF$3:$CM$62,MATCH($S1285,$AE$3:$AE$62,0),MATCH(AB$1&amp;$R1285,$AF$1:$CM$1&amp;$AF$2:$CM$2,0))*VLOOKUP($Q1285,$C$17:$M$20,COUNTBLANK($D$15:L$15)+1,FALSE)</f>
        <v>1.2500000000000001E-2</v>
      </c>
      <c r="AC1285" s="3">
        <f t="array" ref="AC1285">INDEX($AF$3:$CM$62,MATCH($S1285,$AE$3:$AE$62,0),MATCH(AC$1&amp;$R1285,$AF$1:$CM$1&amp;$AF$2:$CM$2,0))*VLOOKUP($Q1285,$C$17:$M$20,COUNTBLANK($D$15:M$15)+1,FALSE)</f>
        <v>2.5000000000000001E-2</v>
      </c>
    </row>
    <row r="1286" spans="17:29" x14ac:dyDescent="0.2">
      <c r="Q1286" t="s">
        <v>422</v>
      </c>
      <c r="R1286">
        <f t="shared" si="166"/>
        <v>4</v>
      </c>
      <c r="S1286">
        <f t="shared" si="167"/>
        <v>24</v>
      </c>
      <c r="T1286" s="3">
        <f t="array" ref="T1286">INDEX($AF$3:$CM$62,MATCH($S1286,$AE$3:$AE$62,0),MATCH(T$1&amp;$R1286,$AF$1:$CM$1&amp;$AF$2:$CM$2,0))*VLOOKUP($Q1286,$C$17:$M$20,COUNTBLANK($D$15:D$15)+1,FALSE)</f>
        <v>120</v>
      </c>
      <c r="U1286" s="3">
        <f t="array" ref="U1286">INDEX($AF$3:$CM$62,MATCH($S1286,$AE$3:$AE$62,0),MATCH(U$1&amp;$R1286,$AF$1:$CM$1&amp;$AF$2:$CM$2,0))*VLOOKUP($Q1286,$C$17:$M$20,COUNTBLANK($D$15:E$15)+1,FALSE)</f>
        <v>0</v>
      </c>
      <c r="V1286" s="3">
        <f t="array" ref="V1286">INDEX($AF$3:$CM$62,MATCH($S1286,$AE$3:$AE$62,0),MATCH(V$1&amp;$R1286,$AF$1:$CM$1&amp;$AF$2:$CM$2,0))*VLOOKUP($Q1286,$C$17:$M$20,COUNTBLANK($D$15:F$15)+1,FALSE)</f>
        <v>0</v>
      </c>
      <c r="W1286" s="3">
        <f t="array" ref="W1286">INDEX($AF$3:$CM$62,MATCH($S1286,$AE$3:$AE$62,0),MATCH(W$1&amp;$R1286,$AF$1:$CM$1&amp;$AF$2:$CM$2,0))*VLOOKUP($Q1286,$C$17:$M$20,COUNTBLANK($D$15:G$15)+1,FALSE)</f>
        <v>240</v>
      </c>
      <c r="X1286" s="3">
        <f t="array" ref="X1286">INDEX($AF$3:$CM$62,MATCH($S1286,$AE$3:$AE$62,0),MATCH(X$1&amp;$R1286,$AF$1:$CM$1&amp;$AF$2:$CM$2,0))*VLOOKUP($Q1286,$C$17:$M$20,COUNTBLANK($D$15:H$15)+1,FALSE)</f>
        <v>0</v>
      </c>
      <c r="Y1286" s="3">
        <f t="array" ref="Y1286">INDEX($AF$3:$CM$62,MATCH($S1286,$AE$3:$AE$62,0),MATCH(Y$1&amp;$R1286,$AF$1:$CM$1&amp;$AF$2:$CM$2,0))*VLOOKUP($Q1286,$C$17:$M$20,COUNTBLANK($D$15:I$15)+1,FALSE)</f>
        <v>0</v>
      </c>
      <c r="Z1286" s="3">
        <f t="array" ref="Z1286">INDEX($AF$3:$CM$62,MATCH($S1286,$AE$3:$AE$62,0),MATCH(Z$1&amp;$R1286,$AF$1:$CM$1&amp;$AF$2:$CM$2,0))*VLOOKUP($Q1286,$C$17:$M$20,COUNTBLANK($D$15:J$15)+1,FALSE)</f>
        <v>0</v>
      </c>
      <c r="AA1286" s="3">
        <f t="array" ref="AA1286">INDEX($AF$3:$CM$62,MATCH($S1286,$AE$3:$AE$62,0),MATCH(AA$1&amp;$R1286,$AF$1:$CM$1&amp;$AF$2:$CM$2,0))*VLOOKUP($Q1286,$C$17:$M$20,COUNTBLANK($D$15:K$15)+1,FALSE)</f>
        <v>0</v>
      </c>
      <c r="AB1286" s="3">
        <f t="array" ref="AB1286">INDEX($AF$3:$CM$62,MATCH($S1286,$AE$3:$AE$62,0),MATCH(AB$1&amp;$R1286,$AF$1:$CM$1&amp;$AF$2:$CM$2,0))*VLOOKUP($Q1286,$C$17:$M$20,COUNTBLANK($D$15:L$15)+1,FALSE)</f>
        <v>1.2500000000000001E-2</v>
      </c>
      <c r="AC1286" s="3">
        <f t="array" ref="AC1286">INDEX($AF$3:$CM$62,MATCH($S1286,$AE$3:$AE$62,0),MATCH(AC$1&amp;$R1286,$AF$1:$CM$1&amp;$AF$2:$CM$2,0))*VLOOKUP($Q1286,$C$17:$M$20,COUNTBLANK($D$15:M$15)+1,FALSE)</f>
        <v>2.5000000000000001E-2</v>
      </c>
    </row>
    <row r="1287" spans="17:29" x14ac:dyDescent="0.2">
      <c r="Q1287" t="s">
        <v>422</v>
      </c>
      <c r="R1287">
        <f t="shared" si="166"/>
        <v>4</v>
      </c>
      <c r="S1287">
        <f t="shared" si="167"/>
        <v>25</v>
      </c>
      <c r="T1287" s="3">
        <f t="array" ref="T1287">INDEX($AF$3:$CM$62,MATCH($S1287,$AE$3:$AE$62,0),MATCH(T$1&amp;$R1287,$AF$1:$CM$1&amp;$AF$2:$CM$2,0))*VLOOKUP($Q1287,$C$17:$M$20,COUNTBLANK($D$15:D$15)+1,FALSE)</f>
        <v>125</v>
      </c>
      <c r="U1287" s="3">
        <f t="array" ref="U1287">INDEX($AF$3:$CM$62,MATCH($S1287,$AE$3:$AE$62,0),MATCH(U$1&amp;$R1287,$AF$1:$CM$1&amp;$AF$2:$CM$2,0))*VLOOKUP($Q1287,$C$17:$M$20,COUNTBLANK($D$15:E$15)+1,FALSE)</f>
        <v>0</v>
      </c>
      <c r="V1287" s="3">
        <f t="array" ref="V1287">INDEX($AF$3:$CM$62,MATCH($S1287,$AE$3:$AE$62,0),MATCH(V$1&amp;$R1287,$AF$1:$CM$1&amp;$AF$2:$CM$2,0))*VLOOKUP($Q1287,$C$17:$M$20,COUNTBLANK($D$15:F$15)+1,FALSE)</f>
        <v>0</v>
      </c>
      <c r="W1287" s="3">
        <f t="array" ref="W1287">INDEX($AF$3:$CM$62,MATCH($S1287,$AE$3:$AE$62,0),MATCH(W$1&amp;$R1287,$AF$1:$CM$1&amp;$AF$2:$CM$2,0))*VLOOKUP($Q1287,$C$17:$M$20,COUNTBLANK($D$15:G$15)+1,FALSE)</f>
        <v>250</v>
      </c>
      <c r="X1287" s="3">
        <f t="array" ref="X1287">INDEX($AF$3:$CM$62,MATCH($S1287,$AE$3:$AE$62,0),MATCH(X$1&amp;$R1287,$AF$1:$CM$1&amp;$AF$2:$CM$2,0))*VLOOKUP($Q1287,$C$17:$M$20,COUNTBLANK($D$15:H$15)+1,FALSE)</f>
        <v>0</v>
      </c>
      <c r="Y1287" s="3">
        <f t="array" ref="Y1287">INDEX($AF$3:$CM$62,MATCH($S1287,$AE$3:$AE$62,0),MATCH(Y$1&amp;$R1287,$AF$1:$CM$1&amp;$AF$2:$CM$2,0))*VLOOKUP($Q1287,$C$17:$M$20,COUNTBLANK($D$15:I$15)+1,FALSE)</f>
        <v>0</v>
      </c>
      <c r="Z1287" s="3">
        <f t="array" ref="Z1287">INDEX($AF$3:$CM$62,MATCH($S1287,$AE$3:$AE$62,0),MATCH(Z$1&amp;$R1287,$AF$1:$CM$1&amp;$AF$2:$CM$2,0))*VLOOKUP($Q1287,$C$17:$M$20,COUNTBLANK($D$15:J$15)+1,FALSE)</f>
        <v>0</v>
      </c>
      <c r="AA1287" s="3">
        <f t="array" ref="AA1287">INDEX($AF$3:$CM$62,MATCH($S1287,$AE$3:$AE$62,0),MATCH(AA$1&amp;$R1287,$AF$1:$CM$1&amp;$AF$2:$CM$2,0))*VLOOKUP($Q1287,$C$17:$M$20,COUNTBLANK($D$15:K$15)+1,FALSE)</f>
        <v>0</v>
      </c>
      <c r="AB1287" s="3">
        <f t="array" ref="AB1287">INDEX($AF$3:$CM$62,MATCH($S1287,$AE$3:$AE$62,0),MATCH(AB$1&amp;$R1287,$AF$1:$CM$1&amp;$AF$2:$CM$2,0))*VLOOKUP($Q1287,$C$17:$M$20,COUNTBLANK($D$15:L$15)+1,FALSE)</f>
        <v>1.2500000000000001E-2</v>
      </c>
      <c r="AC1287" s="3">
        <f t="array" ref="AC1287">INDEX($AF$3:$CM$62,MATCH($S1287,$AE$3:$AE$62,0),MATCH(AC$1&amp;$R1287,$AF$1:$CM$1&amp;$AF$2:$CM$2,0))*VLOOKUP($Q1287,$C$17:$M$20,COUNTBLANK($D$15:M$15)+1,FALSE)</f>
        <v>2.5000000000000001E-2</v>
      </c>
    </row>
    <row r="1288" spans="17:29" x14ac:dyDescent="0.2">
      <c r="Q1288" t="s">
        <v>422</v>
      </c>
      <c r="R1288">
        <f t="shared" si="166"/>
        <v>4</v>
      </c>
      <c r="S1288">
        <f t="shared" si="167"/>
        <v>26</v>
      </c>
      <c r="T1288" s="3">
        <f t="array" ref="T1288">INDEX($AF$3:$CM$62,MATCH($S1288,$AE$3:$AE$62,0),MATCH(T$1&amp;$R1288,$AF$1:$CM$1&amp;$AF$2:$CM$2,0))*VLOOKUP($Q1288,$C$17:$M$20,COUNTBLANK($D$15:D$15)+1,FALSE)</f>
        <v>130</v>
      </c>
      <c r="U1288" s="3">
        <f t="array" ref="U1288">INDEX($AF$3:$CM$62,MATCH($S1288,$AE$3:$AE$62,0),MATCH(U$1&amp;$R1288,$AF$1:$CM$1&amp;$AF$2:$CM$2,0))*VLOOKUP($Q1288,$C$17:$M$20,COUNTBLANK($D$15:E$15)+1,FALSE)</f>
        <v>0</v>
      </c>
      <c r="V1288" s="3">
        <f t="array" ref="V1288">INDEX($AF$3:$CM$62,MATCH($S1288,$AE$3:$AE$62,0),MATCH(V$1&amp;$R1288,$AF$1:$CM$1&amp;$AF$2:$CM$2,0))*VLOOKUP($Q1288,$C$17:$M$20,COUNTBLANK($D$15:F$15)+1,FALSE)</f>
        <v>0</v>
      </c>
      <c r="W1288" s="3">
        <f t="array" ref="W1288">INDEX($AF$3:$CM$62,MATCH($S1288,$AE$3:$AE$62,0),MATCH(W$1&amp;$R1288,$AF$1:$CM$1&amp;$AF$2:$CM$2,0))*VLOOKUP($Q1288,$C$17:$M$20,COUNTBLANK($D$15:G$15)+1,FALSE)</f>
        <v>260</v>
      </c>
      <c r="X1288" s="3">
        <f t="array" ref="X1288">INDEX($AF$3:$CM$62,MATCH($S1288,$AE$3:$AE$62,0),MATCH(X$1&amp;$R1288,$AF$1:$CM$1&amp;$AF$2:$CM$2,0))*VLOOKUP($Q1288,$C$17:$M$20,COUNTBLANK($D$15:H$15)+1,FALSE)</f>
        <v>0</v>
      </c>
      <c r="Y1288" s="3">
        <f t="array" ref="Y1288">INDEX($AF$3:$CM$62,MATCH($S1288,$AE$3:$AE$62,0),MATCH(Y$1&amp;$R1288,$AF$1:$CM$1&amp;$AF$2:$CM$2,0))*VLOOKUP($Q1288,$C$17:$M$20,COUNTBLANK($D$15:I$15)+1,FALSE)</f>
        <v>0</v>
      </c>
      <c r="Z1288" s="3">
        <f t="array" ref="Z1288">INDEX($AF$3:$CM$62,MATCH($S1288,$AE$3:$AE$62,0),MATCH(Z$1&amp;$R1288,$AF$1:$CM$1&amp;$AF$2:$CM$2,0))*VLOOKUP($Q1288,$C$17:$M$20,COUNTBLANK($D$15:J$15)+1,FALSE)</f>
        <v>0</v>
      </c>
      <c r="AA1288" s="3">
        <f t="array" ref="AA1288">INDEX($AF$3:$CM$62,MATCH($S1288,$AE$3:$AE$62,0),MATCH(AA$1&amp;$R1288,$AF$1:$CM$1&amp;$AF$2:$CM$2,0))*VLOOKUP($Q1288,$C$17:$M$20,COUNTBLANK($D$15:K$15)+1,FALSE)</f>
        <v>0</v>
      </c>
      <c r="AB1288" s="3">
        <f t="array" ref="AB1288">INDEX($AF$3:$CM$62,MATCH($S1288,$AE$3:$AE$62,0),MATCH(AB$1&amp;$R1288,$AF$1:$CM$1&amp;$AF$2:$CM$2,0))*VLOOKUP($Q1288,$C$17:$M$20,COUNTBLANK($D$15:L$15)+1,FALSE)</f>
        <v>1.2500000000000001E-2</v>
      </c>
      <c r="AC1288" s="3">
        <f t="array" ref="AC1288">INDEX($AF$3:$CM$62,MATCH($S1288,$AE$3:$AE$62,0),MATCH(AC$1&amp;$R1288,$AF$1:$CM$1&amp;$AF$2:$CM$2,0))*VLOOKUP($Q1288,$C$17:$M$20,COUNTBLANK($D$15:M$15)+1,FALSE)</f>
        <v>2.5000000000000001E-2</v>
      </c>
    </row>
    <row r="1289" spans="17:29" x14ac:dyDescent="0.2">
      <c r="Q1289" t="s">
        <v>422</v>
      </c>
      <c r="R1289">
        <f t="shared" si="166"/>
        <v>4</v>
      </c>
      <c r="S1289">
        <f t="shared" si="167"/>
        <v>27</v>
      </c>
      <c r="T1289" s="3">
        <f t="array" ref="T1289">INDEX($AF$3:$CM$62,MATCH($S1289,$AE$3:$AE$62,0),MATCH(T$1&amp;$R1289,$AF$1:$CM$1&amp;$AF$2:$CM$2,0))*VLOOKUP($Q1289,$C$17:$M$20,COUNTBLANK($D$15:D$15)+1,FALSE)</f>
        <v>135</v>
      </c>
      <c r="U1289" s="3">
        <f t="array" ref="U1289">INDEX($AF$3:$CM$62,MATCH($S1289,$AE$3:$AE$62,0),MATCH(U$1&amp;$R1289,$AF$1:$CM$1&amp;$AF$2:$CM$2,0))*VLOOKUP($Q1289,$C$17:$M$20,COUNTBLANK($D$15:E$15)+1,FALSE)</f>
        <v>0</v>
      </c>
      <c r="V1289" s="3">
        <f t="array" ref="V1289">INDEX($AF$3:$CM$62,MATCH($S1289,$AE$3:$AE$62,0),MATCH(V$1&amp;$R1289,$AF$1:$CM$1&amp;$AF$2:$CM$2,0))*VLOOKUP($Q1289,$C$17:$M$20,COUNTBLANK($D$15:F$15)+1,FALSE)</f>
        <v>0</v>
      </c>
      <c r="W1289" s="3">
        <f t="array" ref="W1289">INDEX($AF$3:$CM$62,MATCH($S1289,$AE$3:$AE$62,0),MATCH(W$1&amp;$R1289,$AF$1:$CM$1&amp;$AF$2:$CM$2,0))*VLOOKUP($Q1289,$C$17:$M$20,COUNTBLANK($D$15:G$15)+1,FALSE)</f>
        <v>270</v>
      </c>
      <c r="X1289" s="3">
        <f t="array" ref="X1289">INDEX($AF$3:$CM$62,MATCH($S1289,$AE$3:$AE$62,0),MATCH(X$1&amp;$R1289,$AF$1:$CM$1&amp;$AF$2:$CM$2,0))*VLOOKUP($Q1289,$C$17:$M$20,COUNTBLANK($D$15:H$15)+1,FALSE)</f>
        <v>0</v>
      </c>
      <c r="Y1289" s="3">
        <f t="array" ref="Y1289">INDEX($AF$3:$CM$62,MATCH($S1289,$AE$3:$AE$62,0),MATCH(Y$1&amp;$R1289,$AF$1:$CM$1&amp;$AF$2:$CM$2,0))*VLOOKUP($Q1289,$C$17:$M$20,COUNTBLANK($D$15:I$15)+1,FALSE)</f>
        <v>0</v>
      </c>
      <c r="Z1289" s="3">
        <f t="array" ref="Z1289">INDEX($AF$3:$CM$62,MATCH($S1289,$AE$3:$AE$62,0),MATCH(Z$1&amp;$R1289,$AF$1:$CM$1&amp;$AF$2:$CM$2,0))*VLOOKUP($Q1289,$C$17:$M$20,COUNTBLANK($D$15:J$15)+1,FALSE)</f>
        <v>0</v>
      </c>
      <c r="AA1289" s="3">
        <f t="array" ref="AA1289">INDEX($AF$3:$CM$62,MATCH($S1289,$AE$3:$AE$62,0),MATCH(AA$1&amp;$R1289,$AF$1:$CM$1&amp;$AF$2:$CM$2,0))*VLOOKUP($Q1289,$C$17:$M$20,COUNTBLANK($D$15:K$15)+1,FALSE)</f>
        <v>0</v>
      </c>
      <c r="AB1289" s="3">
        <f t="array" ref="AB1289">INDEX($AF$3:$CM$62,MATCH($S1289,$AE$3:$AE$62,0),MATCH(AB$1&amp;$R1289,$AF$1:$CM$1&amp;$AF$2:$CM$2,0))*VLOOKUP($Q1289,$C$17:$M$20,COUNTBLANK($D$15:L$15)+1,FALSE)</f>
        <v>1.2500000000000001E-2</v>
      </c>
      <c r="AC1289" s="3">
        <f t="array" ref="AC1289">INDEX($AF$3:$CM$62,MATCH($S1289,$AE$3:$AE$62,0),MATCH(AC$1&amp;$R1289,$AF$1:$CM$1&amp;$AF$2:$CM$2,0))*VLOOKUP($Q1289,$C$17:$M$20,COUNTBLANK($D$15:M$15)+1,FALSE)</f>
        <v>2.5000000000000001E-2</v>
      </c>
    </row>
    <row r="1290" spans="17:29" x14ac:dyDescent="0.2">
      <c r="Q1290" t="s">
        <v>422</v>
      </c>
      <c r="R1290">
        <f t="shared" si="166"/>
        <v>4</v>
      </c>
      <c r="S1290">
        <f t="shared" si="167"/>
        <v>28</v>
      </c>
      <c r="T1290" s="3">
        <f t="array" ref="T1290">INDEX($AF$3:$CM$62,MATCH($S1290,$AE$3:$AE$62,0),MATCH(T$1&amp;$R1290,$AF$1:$CM$1&amp;$AF$2:$CM$2,0))*VLOOKUP($Q1290,$C$17:$M$20,COUNTBLANK($D$15:D$15)+1,FALSE)</f>
        <v>140</v>
      </c>
      <c r="U1290" s="3">
        <f t="array" ref="U1290">INDEX($AF$3:$CM$62,MATCH($S1290,$AE$3:$AE$62,0),MATCH(U$1&amp;$R1290,$AF$1:$CM$1&amp;$AF$2:$CM$2,0))*VLOOKUP($Q1290,$C$17:$M$20,COUNTBLANK($D$15:E$15)+1,FALSE)</f>
        <v>0</v>
      </c>
      <c r="V1290" s="3">
        <f t="array" ref="V1290">INDEX($AF$3:$CM$62,MATCH($S1290,$AE$3:$AE$62,0),MATCH(V$1&amp;$R1290,$AF$1:$CM$1&amp;$AF$2:$CM$2,0))*VLOOKUP($Q1290,$C$17:$M$20,COUNTBLANK($D$15:F$15)+1,FALSE)</f>
        <v>0</v>
      </c>
      <c r="W1290" s="3">
        <f t="array" ref="W1290">INDEX($AF$3:$CM$62,MATCH($S1290,$AE$3:$AE$62,0),MATCH(W$1&amp;$R1290,$AF$1:$CM$1&amp;$AF$2:$CM$2,0))*VLOOKUP($Q1290,$C$17:$M$20,COUNTBLANK($D$15:G$15)+1,FALSE)</f>
        <v>280</v>
      </c>
      <c r="X1290" s="3">
        <f t="array" ref="X1290">INDEX($AF$3:$CM$62,MATCH($S1290,$AE$3:$AE$62,0),MATCH(X$1&amp;$R1290,$AF$1:$CM$1&amp;$AF$2:$CM$2,0))*VLOOKUP($Q1290,$C$17:$M$20,COUNTBLANK($D$15:H$15)+1,FALSE)</f>
        <v>0</v>
      </c>
      <c r="Y1290" s="3">
        <f t="array" ref="Y1290">INDEX($AF$3:$CM$62,MATCH($S1290,$AE$3:$AE$62,0),MATCH(Y$1&amp;$R1290,$AF$1:$CM$1&amp;$AF$2:$CM$2,0))*VLOOKUP($Q1290,$C$17:$M$20,COUNTBLANK($D$15:I$15)+1,FALSE)</f>
        <v>0</v>
      </c>
      <c r="Z1290" s="3">
        <f t="array" ref="Z1290">INDEX($AF$3:$CM$62,MATCH($S1290,$AE$3:$AE$62,0),MATCH(Z$1&amp;$R1290,$AF$1:$CM$1&amp;$AF$2:$CM$2,0))*VLOOKUP($Q1290,$C$17:$M$20,COUNTBLANK($D$15:J$15)+1,FALSE)</f>
        <v>0</v>
      </c>
      <c r="AA1290" s="3">
        <f t="array" ref="AA1290">INDEX($AF$3:$CM$62,MATCH($S1290,$AE$3:$AE$62,0),MATCH(AA$1&amp;$R1290,$AF$1:$CM$1&amp;$AF$2:$CM$2,0))*VLOOKUP($Q1290,$C$17:$M$20,COUNTBLANK($D$15:K$15)+1,FALSE)</f>
        <v>0</v>
      </c>
      <c r="AB1290" s="3">
        <f t="array" ref="AB1290">INDEX($AF$3:$CM$62,MATCH($S1290,$AE$3:$AE$62,0),MATCH(AB$1&amp;$R1290,$AF$1:$CM$1&amp;$AF$2:$CM$2,0))*VLOOKUP($Q1290,$C$17:$M$20,COUNTBLANK($D$15:L$15)+1,FALSE)</f>
        <v>1.2500000000000001E-2</v>
      </c>
      <c r="AC1290" s="3">
        <f t="array" ref="AC1290">INDEX($AF$3:$CM$62,MATCH($S1290,$AE$3:$AE$62,0),MATCH(AC$1&amp;$R1290,$AF$1:$CM$1&amp;$AF$2:$CM$2,0))*VLOOKUP($Q1290,$C$17:$M$20,COUNTBLANK($D$15:M$15)+1,FALSE)</f>
        <v>2.5000000000000001E-2</v>
      </c>
    </row>
    <row r="1291" spans="17:29" x14ac:dyDescent="0.2">
      <c r="Q1291" t="s">
        <v>422</v>
      </c>
      <c r="R1291">
        <f t="shared" si="166"/>
        <v>4</v>
      </c>
      <c r="S1291">
        <f t="shared" si="167"/>
        <v>29</v>
      </c>
      <c r="T1291" s="3">
        <f t="array" ref="T1291">INDEX($AF$3:$CM$62,MATCH($S1291,$AE$3:$AE$62,0),MATCH(T$1&amp;$R1291,$AF$1:$CM$1&amp;$AF$2:$CM$2,0))*VLOOKUP($Q1291,$C$17:$M$20,COUNTBLANK($D$15:D$15)+1,FALSE)</f>
        <v>145</v>
      </c>
      <c r="U1291" s="3">
        <f t="array" ref="U1291">INDEX($AF$3:$CM$62,MATCH($S1291,$AE$3:$AE$62,0),MATCH(U$1&amp;$R1291,$AF$1:$CM$1&amp;$AF$2:$CM$2,0))*VLOOKUP($Q1291,$C$17:$M$20,COUNTBLANK($D$15:E$15)+1,FALSE)</f>
        <v>0</v>
      </c>
      <c r="V1291" s="3">
        <f t="array" ref="V1291">INDEX($AF$3:$CM$62,MATCH($S1291,$AE$3:$AE$62,0),MATCH(V$1&amp;$R1291,$AF$1:$CM$1&amp;$AF$2:$CM$2,0))*VLOOKUP($Q1291,$C$17:$M$20,COUNTBLANK($D$15:F$15)+1,FALSE)</f>
        <v>0</v>
      </c>
      <c r="W1291" s="3">
        <f t="array" ref="W1291">INDEX($AF$3:$CM$62,MATCH($S1291,$AE$3:$AE$62,0),MATCH(W$1&amp;$R1291,$AF$1:$CM$1&amp;$AF$2:$CM$2,0))*VLOOKUP($Q1291,$C$17:$M$20,COUNTBLANK($D$15:G$15)+1,FALSE)</f>
        <v>290</v>
      </c>
      <c r="X1291" s="3">
        <f t="array" ref="X1291">INDEX($AF$3:$CM$62,MATCH($S1291,$AE$3:$AE$62,0),MATCH(X$1&amp;$R1291,$AF$1:$CM$1&amp;$AF$2:$CM$2,0))*VLOOKUP($Q1291,$C$17:$M$20,COUNTBLANK($D$15:H$15)+1,FALSE)</f>
        <v>0</v>
      </c>
      <c r="Y1291" s="3">
        <f t="array" ref="Y1291">INDEX($AF$3:$CM$62,MATCH($S1291,$AE$3:$AE$62,0),MATCH(Y$1&amp;$R1291,$AF$1:$CM$1&amp;$AF$2:$CM$2,0))*VLOOKUP($Q1291,$C$17:$M$20,COUNTBLANK($D$15:I$15)+1,FALSE)</f>
        <v>0</v>
      </c>
      <c r="Z1291" s="3">
        <f t="array" ref="Z1291">INDEX($AF$3:$CM$62,MATCH($S1291,$AE$3:$AE$62,0),MATCH(Z$1&amp;$R1291,$AF$1:$CM$1&amp;$AF$2:$CM$2,0))*VLOOKUP($Q1291,$C$17:$M$20,COUNTBLANK($D$15:J$15)+1,FALSE)</f>
        <v>0</v>
      </c>
      <c r="AA1291" s="3">
        <f t="array" ref="AA1291">INDEX($AF$3:$CM$62,MATCH($S1291,$AE$3:$AE$62,0),MATCH(AA$1&amp;$R1291,$AF$1:$CM$1&amp;$AF$2:$CM$2,0))*VLOOKUP($Q1291,$C$17:$M$20,COUNTBLANK($D$15:K$15)+1,FALSE)</f>
        <v>0</v>
      </c>
      <c r="AB1291" s="3">
        <f t="array" ref="AB1291">INDEX($AF$3:$CM$62,MATCH($S1291,$AE$3:$AE$62,0),MATCH(AB$1&amp;$R1291,$AF$1:$CM$1&amp;$AF$2:$CM$2,0))*VLOOKUP($Q1291,$C$17:$M$20,COUNTBLANK($D$15:L$15)+1,FALSE)</f>
        <v>1.2500000000000001E-2</v>
      </c>
      <c r="AC1291" s="3">
        <f t="array" ref="AC1291">INDEX($AF$3:$CM$62,MATCH($S1291,$AE$3:$AE$62,0),MATCH(AC$1&amp;$R1291,$AF$1:$CM$1&amp;$AF$2:$CM$2,0))*VLOOKUP($Q1291,$C$17:$M$20,COUNTBLANK($D$15:M$15)+1,FALSE)</f>
        <v>2.5000000000000001E-2</v>
      </c>
    </row>
    <row r="1292" spans="17:29" x14ac:dyDescent="0.2">
      <c r="Q1292" t="s">
        <v>422</v>
      </c>
      <c r="R1292">
        <f t="shared" si="166"/>
        <v>4</v>
      </c>
      <c r="S1292">
        <f t="shared" si="167"/>
        <v>30</v>
      </c>
      <c r="T1292" s="3">
        <f t="array" ref="T1292">INDEX($AF$3:$CM$62,MATCH($S1292,$AE$3:$AE$62,0),MATCH(T$1&amp;$R1292,$AF$1:$CM$1&amp;$AF$2:$CM$2,0))*VLOOKUP($Q1292,$C$17:$M$20,COUNTBLANK($D$15:D$15)+1,FALSE)</f>
        <v>150</v>
      </c>
      <c r="U1292" s="3">
        <f t="array" ref="U1292">INDEX($AF$3:$CM$62,MATCH($S1292,$AE$3:$AE$62,0),MATCH(U$1&amp;$R1292,$AF$1:$CM$1&amp;$AF$2:$CM$2,0))*VLOOKUP($Q1292,$C$17:$M$20,COUNTBLANK($D$15:E$15)+1,FALSE)</f>
        <v>0</v>
      </c>
      <c r="V1292" s="3">
        <f t="array" ref="V1292">INDEX($AF$3:$CM$62,MATCH($S1292,$AE$3:$AE$62,0),MATCH(V$1&amp;$R1292,$AF$1:$CM$1&amp;$AF$2:$CM$2,0))*VLOOKUP($Q1292,$C$17:$M$20,COUNTBLANK($D$15:F$15)+1,FALSE)</f>
        <v>0</v>
      </c>
      <c r="W1292" s="3">
        <f t="array" ref="W1292">INDEX($AF$3:$CM$62,MATCH($S1292,$AE$3:$AE$62,0),MATCH(W$1&amp;$R1292,$AF$1:$CM$1&amp;$AF$2:$CM$2,0))*VLOOKUP($Q1292,$C$17:$M$20,COUNTBLANK($D$15:G$15)+1,FALSE)</f>
        <v>300</v>
      </c>
      <c r="X1292" s="3">
        <f t="array" ref="X1292">INDEX($AF$3:$CM$62,MATCH($S1292,$AE$3:$AE$62,0),MATCH(X$1&amp;$R1292,$AF$1:$CM$1&amp;$AF$2:$CM$2,0))*VLOOKUP($Q1292,$C$17:$M$20,COUNTBLANK($D$15:H$15)+1,FALSE)</f>
        <v>0</v>
      </c>
      <c r="Y1292" s="3">
        <f t="array" ref="Y1292">INDEX($AF$3:$CM$62,MATCH($S1292,$AE$3:$AE$62,0),MATCH(Y$1&amp;$R1292,$AF$1:$CM$1&amp;$AF$2:$CM$2,0))*VLOOKUP($Q1292,$C$17:$M$20,COUNTBLANK($D$15:I$15)+1,FALSE)</f>
        <v>0</v>
      </c>
      <c r="Z1292" s="3">
        <f t="array" ref="Z1292">INDEX($AF$3:$CM$62,MATCH($S1292,$AE$3:$AE$62,0),MATCH(Z$1&amp;$R1292,$AF$1:$CM$1&amp;$AF$2:$CM$2,0))*VLOOKUP($Q1292,$C$17:$M$20,COUNTBLANK($D$15:J$15)+1,FALSE)</f>
        <v>0</v>
      </c>
      <c r="AA1292" s="3">
        <f t="array" ref="AA1292">INDEX($AF$3:$CM$62,MATCH($S1292,$AE$3:$AE$62,0),MATCH(AA$1&amp;$R1292,$AF$1:$CM$1&amp;$AF$2:$CM$2,0))*VLOOKUP($Q1292,$C$17:$M$20,COUNTBLANK($D$15:K$15)+1,FALSE)</f>
        <v>0</v>
      </c>
      <c r="AB1292" s="3">
        <f t="array" ref="AB1292">INDEX($AF$3:$CM$62,MATCH($S1292,$AE$3:$AE$62,0),MATCH(AB$1&amp;$R1292,$AF$1:$CM$1&amp;$AF$2:$CM$2,0))*VLOOKUP($Q1292,$C$17:$M$20,COUNTBLANK($D$15:L$15)+1,FALSE)</f>
        <v>2.5000000000000001E-2</v>
      </c>
      <c r="AC1292" s="3">
        <f t="array" ref="AC1292">INDEX($AF$3:$CM$62,MATCH($S1292,$AE$3:$AE$62,0),MATCH(AC$1&amp;$R1292,$AF$1:$CM$1&amp;$AF$2:$CM$2,0))*VLOOKUP($Q1292,$C$17:$M$20,COUNTBLANK($D$15:M$15)+1,FALSE)</f>
        <v>2.5000000000000001E-2</v>
      </c>
    </row>
    <row r="1293" spans="17:29" x14ac:dyDescent="0.2">
      <c r="Q1293" t="s">
        <v>422</v>
      </c>
      <c r="R1293">
        <f t="shared" si="166"/>
        <v>4</v>
      </c>
      <c r="S1293">
        <f t="shared" si="167"/>
        <v>31</v>
      </c>
      <c r="T1293" s="3">
        <f t="array" ref="T1293">INDEX($AF$3:$CM$62,MATCH($S1293,$AE$3:$AE$62,0),MATCH(T$1&amp;$R1293,$AF$1:$CM$1&amp;$AF$2:$CM$2,0))*VLOOKUP($Q1293,$C$17:$M$20,COUNTBLANK($D$15:D$15)+1,FALSE)</f>
        <v>155</v>
      </c>
      <c r="U1293" s="3">
        <f t="array" ref="U1293">INDEX($AF$3:$CM$62,MATCH($S1293,$AE$3:$AE$62,0),MATCH(U$1&amp;$R1293,$AF$1:$CM$1&amp;$AF$2:$CM$2,0))*VLOOKUP($Q1293,$C$17:$M$20,COUNTBLANK($D$15:E$15)+1,FALSE)</f>
        <v>0</v>
      </c>
      <c r="V1293" s="3">
        <f t="array" ref="V1293">INDEX($AF$3:$CM$62,MATCH($S1293,$AE$3:$AE$62,0),MATCH(V$1&amp;$R1293,$AF$1:$CM$1&amp;$AF$2:$CM$2,0))*VLOOKUP($Q1293,$C$17:$M$20,COUNTBLANK($D$15:F$15)+1,FALSE)</f>
        <v>0</v>
      </c>
      <c r="W1293" s="3">
        <f t="array" ref="W1293">INDEX($AF$3:$CM$62,MATCH($S1293,$AE$3:$AE$62,0),MATCH(W$1&amp;$R1293,$AF$1:$CM$1&amp;$AF$2:$CM$2,0))*VLOOKUP($Q1293,$C$17:$M$20,COUNTBLANK($D$15:G$15)+1,FALSE)</f>
        <v>310</v>
      </c>
      <c r="X1293" s="3">
        <f t="array" ref="X1293">INDEX($AF$3:$CM$62,MATCH($S1293,$AE$3:$AE$62,0),MATCH(X$1&amp;$R1293,$AF$1:$CM$1&amp;$AF$2:$CM$2,0))*VLOOKUP($Q1293,$C$17:$M$20,COUNTBLANK($D$15:H$15)+1,FALSE)</f>
        <v>0</v>
      </c>
      <c r="Y1293" s="3">
        <f t="array" ref="Y1293">INDEX($AF$3:$CM$62,MATCH($S1293,$AE$3:$AE$62,0),MATCH(Y$1&amp;$R1293,$AF$1:$CM$1&amp;$AF$2:$CM$2,0))*VLOOKUP($Q1293,$C$17:$M$20,COUNTBLANK($D$15:I$15)+1,FALSE)</f>
        <v>0</v>
      </c>
      <c r="Z1293" s="3">
        <f t="array" ref="Z1293">INDEX($AF$3:$CM$62,MATCH($S1293,$AE$3:$AE$62,0),MATCH(Z$1&amp;$R1293,$AF$1:$CM$1&amp;$AF$2:$CM$2,0))*VLOOKUP($Q1293,$C$17:$M$20,COUNTBLANK($D$15:J$15)+1,FALSE)</f>
        <v>0</v>
      </c>
      <c r="AA1293" s="3">
        <f t="array" ref="AA1293">INDEX($AF$3:$CM$62,MATCH($S1293,$AE$3:$AE$62,0),MATCH(AA$1&amp;$R1293,$AF$1:$CM$1&amp;$AF$2:$CM$2,0))*VLOOKUP($Q1293,$C$17:$M$20,COUNTBLANK($D$15:K$15)+1,FALSE)</f>
        <v>0</v>
      </c>
      <c r="AB1293" s="3">
        <f t="array" ref="AB1293">INDEX($AF$3:$CM$62,MATCH($S1293,$AE$3:$AE$62,0),MATCH(AB$1&amp;$R1293,$AF$1:$CM$1&amp;$AF$2:$CM$2,0))*VLOOKUP($Q1293,$C$17:$M$20,COUNTBLANK($D$15:L$15)+1,FALSE)</f>
        <v>2.5000000000000001E-2</v>
      </c>
      <c r="AC1293" s="3">
        <f t="array" ref="AC1293">INDEX($AF$3:$CM$62,MATCH($S1293,$AE$3:$AE$62,0),MATCH(AC$1&amp;$R1293,$AF$1:$CM$1&amp;$AF$2:$CM$2,0))*VLOOKUP($Q1293,$C$17:$M$20,COUNTBLANK($D$15:M$15)+1,FALSE)</f>
        <v>2.5000000000000001E-2</v>
      </c>
    </row>
    <row r="1294" spans="17:29" x14ac:dyDescent="0.2">
      <c r="Q1294" t="s">
        <v>422</v>
      </c>
      <c r="R1294">
        <f t="shared" si="166"/>
        <v>4</v>
      </c>
      <c r="S1294">
        <f t="shared" si="167"/>
        <v>32</v>
      </c>
      <c r="T1294" s="3">
        <f t="array" ref="T1294">INDEX($AF$3:$CM$62,MATCH($S1294,$AE$3:$AE$62,0),MATCH(T$1&amp;$R1294,$AF$1:$CM$1&amp;$AF$2:$CM$2,0))*VLOOKUP($Q1294,$C$17:$M$20,COUNTBLANK($D$15:D$15)+1,FALSE)</f>
        <v>160</v>
      </c>
      <c r="U1294" s="3">
        <f t="array" ref="U1294">INDEX($AF$3:$CM$62,MATCH($S1294,$AE$3:$AE$62,0),MATCH(U$1&amp;$R1294,$AF$1:$CM$1&amp;$AF$2:$CM$2,0))*VLOOKUP($Q1294,$C$17:$M$20,COUNTBLANK($D$15:E$15)+1,FALSE)</f>
        <v>0</v>
      </c>
      <c r="V1294" s="3">
        <f t="array" ref="V1294">INDEX($AF$3:$CM$62,MATCH($S1294,$AE$3:$AE$62,0),MATCH(V$1&amp;$R1294,$AF$1:$CM$1&amp;$AF$2:$CM$2,0))*VLOOKUP($Q1294,$C$17:$M$20,COUNTBLANK($D$15:F$15)+1,FALSE)</f>
        <v>0</v>
      </c>
      <c r="W1294" s="3">
        <f t="array" ref="W1294">INDEX($AF$3:$CM$62,MATCH($S1294,$AE$3:$AE$62,0),MATCH(W$1&amp;$R1294,$AF$1:$CM$1&amp;$AF$2:$CM$2,0))*VLOOKUP($Q1294,$C$17:$M$20,COUNTBLANK($D$15:G$15)+1,FALSE)</f>
        <v>320</v>
      </c>
      <c r="X1294" s="3">
        <f t="array" ref="X1294">INDEX($AF$3:$CM$62,MATCH($S1294,$AE$3:$AE$62,0),MATCH(X$1&amp;$R1294,$AF$1:$CM$1&amp;$AF$2:$CM$2,0))*VLOOKUP($Q1294,$C$17:$M$20,COUNTBLANK($D$15:H$15)+1,FALSE)</f>
        <v>0</v>
      </c>
      <c r="Y1294" s="3">
        <f t="array" ref="Y1294">INDEX($AF$3:$CM$62,MATCH($S1294,$AE$3:$AE$62,0),MATCH(Y$1&amp;$R1294,$AF$1:$CM$1&amp;$AF$2:$CM$2,0))*VLOOKUP($Q1294,$C$17:$M$20,COUNTBLANK($D$15:I$15)+1,FALSE)</f>
        <v>0</v>
      </c>
      <c r="Z1294" s="3">
        <f t="array" ref="Z1294">INDEX($AF$3:$CM$62,MATCH($S1294,$AE$3:$AE$62,0),MATCH(Z$1&amp;$R1294,$AF$1:$CM$1&amp;$AF$2:$CM$2,0))*VLOOKUP($Q1294,$C$17:$M$20,COUNTBLANK($D$15:J$15)+1,FALSE)</f>
        <v>0</v>
      </c>
      <c r="AA1294" s="3">
        <f t="array" ref="AA1294">INDEX($AF$3:$CM$62,MATCH($S1294,$AE$3:$AE$62,0),MATCH(AA$1&amp;$R1294,$AF$1:$CM$1&amp;$AF$2:$CM$2,0))*VLOOKUP($Q1294,$C$17:$M$20,COUNTBLANK($D$15:K$15)+1,FALSE)</f>
        <v>0</v>
      </c>
      <c r="AB1294" s="3">
        <f t="array" ref="AB1294">INDEX($AF$3:$CM$62,MATCH($S1294,$AE$3:$AE$62,0),MATCH(AB$1&amp;$R1294,$AF$1:$CM$1&amp;$AF$2:$CM$2,0))*VLOOKUP($Q1294,$C$17:$M$20,COUNTBLANK($D$15:L$15)+1,FALSE)</f>
        <v>2.5000000000000001E-2</v>
      </c>
      <c r="AC1294" s="3">
        <f t="array" ref="AC1294">INDEX($AF$3:$CM$62,MATCH($S1294,$AE$3:$AE$62,0),MATCH(AC$1&amp;$R1294,$AF$1:$CM$1&amp;$AF$2:$CM$2,0))*VLOOKUP($Q1294,$C$17:$M$20,COUNTBLANK($D$15:M$15)+1,FALSE)</f>
        <v>2.5000000000000001E-2</v>
      </c>
    </row>
    <row r="1295" spans="17:29" x14ac:dyDescent="0.2">
      <c r="Q1295" t="s">
        <v>422</v>
      </c>
      <c r="R1295">
        <f t="shared" si="166"/>
        <v>4</v>
      </c>
      <c r="S1295">
        <f t="shared" si="167"/>
        <v>33</v>
      </c>
      <c r="T1295" s="3">
        <f t="array" ref="T1295">INDEX($AF$3:$CM$62,MATCH($S1295,$AE$3:$AE$62,0),MATCH(T$1&amp;$R1295,$AF$1:$CM$1&amp;$AF$2:$CM$2,0))*VLOOKUP($Q1295,$C$17:$M$20,COUNTBLANK($D$15:D$15)+1,FALSE)</f>
        <v>165</v>
      </c>
      <c r="U1295" s="3">
        <f t="array" ref="U1295">INDEX($AF$3:$CM$62,MATCH($S1295,$AE$3:$AE$62,0),MATCH(U$1&amp;$R1295,$AF$1:$CM$1&amp;$AF$2:$CM$2,0))*VLOOKUP($Q1295,$C$17:$M$20,COUNTBLANK($D$15:E$15)+1,FALSE)</f>
        <v>0</v>
      </c>
      <c r="V1295" s="3">
        <f t="array" ref="V1295">INDEX($AF$3:$CM$62,MATCH($S1295,$AE$3:$AE$62,0),MATCH(V$1&amp;$R1295,$AF$1:$CM$1&amp;$AF$2:$CM$2,0))*VLOOKUP($Q1295,$C$17:$M$20,COUNTBLANK($D$15:F$15)+1,FALSE)</f>
        <v>0</v>
      </c>
      <c r="W1295" s="3">
        <f t="array" ref="W1295">INDEX($AF$3:$CM$62,MATCH($S1295,$AE$3:$AE$62,0),MATCH(W$1&amp;$R1295,$AF$1:$CM$1&amp;$AF$2:$CM$2,0))*VLOOKUP($Q1295,$C$17:$M$20,COUNTBLANK($D$15:G$15)+1,FALSE)</f>
        <v>330</v>
      </c>
      <c r="X1295" s="3">
        <f t="array" ref="X1295">INDEX($AF$3:$CM$62,MATCH($S1295,$AE$3:$AE$62,0),MATCH(X$1&amp;$R1295,$AF$1:$CM$1&amp;$AF$2:$CM$2,0))*VLOOKUP($Q1295,$C$17:$M$20,COUNTBLANK($D$15:H$15)+1,FALSE)</f>
        <v>0</v>
      </c>
      <c r="Y1295" s="3">
        <f t="array" ref="Y1295">INDEX($AF$3:$CM$62,MATCH($S1295,$AE$3:$AE$62,0),MATCH(Y$1&amp;$R1295,$AF$1:$CM$1&amp;$AF$2:$CM$2,0))*VLOOKUP($Q1295,$C$17:$M$20,COUNTBLANK($D$15:I$15)+1,FALSE)</f>
        <v>0</v>
      </c>
      <c r="Z1295" s="3">
        <f t="array" ref="Z1295">INDEX($AF$3:$CM$62,MATCH($S1295,$AE$3:$AE$62,0),MATCH(Z$1&amp;$R1295,$AF$1:$CM$1&amp;$AF$2:$CM$2,0))*VLOOKUP($Q1295,$C$17:$M$20,COUNTBLANK($D$15:J$15)+1,FALSE)</f>
        <v>0</v>
      </c>
      <c r="AA1295" s="3">
        <f t="array" ref="AA1295">INDEX($AF$3:$CM$62,MATCH($S1295,$AE$3:$AE$62,0),MATCH(AA$1&amp;$R1295,$AF$1:$CM$1&amp;$AF$2:$CM$2,0))*VLOOKUP($Q1295,$C$17:$M$20,COUNTBLANK($D$15:K$15)+1,FALSE)</f>
        <v>0</v>
      </c>
      <c r="AB1295" s="3">
        <f t="array" ref="AB1295">INDEX($AF$3:$CM$62,MATCH($S1295,$AE$3:$AE$62,0),MATCH(AB$1&amp;$R1295,$AF$1:$CM$1&amp;$AF$2:$CM$2,0))*VLOOKUP($Q1295,$C$17:$M$20,COUNTBLANK($D$15:L$15)+1,FALSE)</f>
        <v>2.5000000000000001E-2</v>
      </c>
      <c r="AC1295" s="3">
        <f t="array" ref="AC1295">INDEX($AF$3:$CM$62,MATCH($S1295,$AE$3:$AE$62,0),MATCH(AC$1&amp;$R1295,$AF$1:$CM$1&amp;$AF$2:$CM$2,0))*VLOOKUP($Q1295,$C$17:$M$20,COUNTBLANK($D$15:M$15)+1,FALSE)</f>
        <v>2.5000000000000001E-2</v>
      </c>
    </row>
    <row r="1296" spans="17:29" x14ac:dyDescent="0.2">
      <c r="Q1296" t="s">
        <v>422</v>
      </c>
      <c r="R1296">
        <f t="shared" si="166"/>
        <v>4</v>
      </c>
      <c r="S1296">
        <f t="shared" si="167"/>
        <v>34</v>
      </c>
      <c r="T1296" s="3">
        <f t="array" ref="T1296">INDEX($AF$3:$CM$62,MATCH($S1296,$AE$3:$AE$62,0),MATCH(T$1&amp;$R1296,$AF$1:$CM$1&amp;$AF$2:$CM$2,0))*VLOOKUP($Q1296,$C$17:$M$20,COUNTBLANK($D$15:D$15)+1,FALSE)</f>
        <v>170</v>
      </c>
      <c r="U1296" s="3">
        <f t="array" ref="U1296">INDEX($AF$3:$CM$62,MATCH($S1296,$AE$3:$AE$62,0),MATCH(U$1&amp;$R1296,$AF$1:$CM$1&amp;$AF$2:$CM$2,0))*VLOOKUP($Q1296,$C$17:$M$20,COUNTBLANK($D$15:E$15)+1,FALSE)</f>
        <v>0</v>
      </c>
      <c r="V1296" s="3">
        <f t="array" ref="V1296">INDEX($AF$3:$CM$62,MATCH($S1296,$AE$3:$AE$62,0),MATCH(V$1&amp;$R1296,$AF$1:$CM$1&amp;$AF$2:$CM$2,0))*VLOOKUP($Q1296,$C$17:$M$20,COUNTBLANK($D$15:F$15)+1,FALSE)</f>
        <v>0</v>
      </c>
      <c r="W1296" s="3">
        <f t="array" ref="W1296">INDEX($AF$3:$CM$62,MATCH($S1296,$AE$3:$AE$62,0),MATCH(W$1&amp;$R1296,$AF$1:$CM$1&amp;$AF$2:$CM$2,0))*VLOOKUP($Q1296,$C$17:$M$20,COUNTBLANK($D$15:G$15)+1,FALSE)</f>
        <v>340</v>
      </c>
      <c r="X1296" s="3">
        <f t="array" ref="X1296">INDEX($AF$3:$CM$62,MATCH($S1296,$AE$3:$AE$62,0),MATCH(X$1&amp;$R1296,$AF$1:$CM$1&amp;$AF$2:$CM$2,0))*VLOOKUP($Q1296,$C$17:$M$20,COUNTBLANK($D$15:H$15)+1,FALSE)</f>
        <v>0</v>
      </c>
      <c r="Y1296" s="3">
        <f t="array" ref="Y1296">INDEX($AF$3:$CM$62,MATCH($S1296,$AE$3:$AE$62,0),MATCH(Y$1&amp;$R1296,$AF$1:$CM$1&amp;$AF$2:$CM$2,0))*VLOOKUP($Q1296,$C$17:$M$20,COUNTBLANK($D$15:I$15)+1,FALSE)</f>
        <v>0</v>
      </c>
      <c r="Z1296" s="3">
        <f t="array" ref="Z1296">INDEX($AF$3:$CM$62,MATCH($S1296,$AE$3:$AE$62,0),MATCH(Z$1&amp;$R1296,$AF$1:$CM$1&amp;$AF$2:$CM$2,0))*VLOOKUP($Q1296,$C$17:$M$20,COUNTBLANK($D$15:J$15)+1,FALSE)</f>
        <v>0</v>
      </c>
      <c r="AA1296" s="3">
        <f t="array" ref="AA1296">INDEX($AF$3:$CM$62,MATCH($S1296,$AE$3:$AE$62,0),MATCH(AA$1&amp;$R1296,$AF$1:$CM$1&amp;$AF$2:$CM$2,0))*VLOOKUP($Q1296,$C$17:$M$20,COUNTBLANK($D$15:K$15)+1,FALSE)</f>
        <v>0</v>
      </c>
      <c r="AB1296" s="3">
        <f t="array" ref="AB1296">INDEX($AF$3:$CM$62,MATCH($S1296,$AE$3:$AE$62,0),MATCH(AB$1&amp;$R1296,$AF$1:$CM$1&amp;$AF$2:$CM$2,0))*VLOOKUP($Q1296,$C$17:$M$20,COUNTBLANK($D$15:L$15)+1,FALSE)</f>
        <v>2.5000000000000001E-2</v>
      </c>
      <c r="AC1296" s="3">
        <f t="array" ref="AC1296">INDEX($AF$3:$CM$62,MATCH($S1296,$AE$3:$AE$62,0),MATCH(AC$1&amp;$R1296,$AF$1:$CM$1&amp;$AF$2:$CM$2,0))*VLOOKUP($Q1296,$C$17:$M$20,COUNTBLANK($D$15:M$15)+1,FALSE)</f>
        <v>2.5000000000000001E-2</v>
      </c>
    </row>
    <row r="1297" spans="17:29" x14ac:dyDescent="0.2">
      <c r="Q1297" t="s">
        <v>422</v>
      </c>
      <c r="R1297">
        <f t="shared" si="166"/>
        <v>4</v>
      </c>
      <c r="S1297">
        <f t="shared" si="167"/>
        <v>35</v>
      </c>
      <c r="T1297" s="3">
        <f t="array" ref="T1297">INDEX($AF$3:$CM$62,MATCH($S1297,$AE$3:$AE$62,0),MATCH(T$1&amp;$R1297,$AF$1:$CM$1&amp;$AF$2:$CM$2,0))*VLOOKUP($Q1297,$C$17:$M$20,COUNTBLANK($D$15:D$15)+1,FALSE)</f>
        <v>175</v>
      </c>
      <c r="U1297" s="3">
        <f t="array" ref="U1297">INDEX($AF$3:$CM$62,MATCH($S1297,$AE$3:$AE$62,0),MATCH(U$1&amp;$R1297,$AF$1:$CM$1&amp;$AF$2:$CM$2,0))*VLOOKUP($Q1297,$C$17:$M$20,COUNTBLANK($D$15:E$15)+1,FALSE)</f>
        <v>0</v>
      </c>
      <c r="V1297" s="3">
        <f t="array" ref="V1297">INDEX($AF$3:$CM$62,MATCH($S1297,$AE$3:$AE$62,0),MATCH(V$1&amp;$R1297,$AF$1:$CM$1&amp;$AF$2:$CM$2,0))*VLOOKUP($Q1297,$C$17:$M$20,COUNTBLANK($D$15:F$15)+1,FALSE)</f>
        <v>0</v>
      </c>
      <c r="W1297" s="3">
        <f t="array" ref="W1297">INDEX($AF$3:$CM$62,MATCH($S1297,$AE$3:$AE$62,0),MATCH(W$1&amp;$R1297,$AF$1:$CM$1&amp;$AF$2:$CM$2,0))*VLOOKUP($Q1297,$C$17:$M$20,COUNTBLANK($D$15:G$15)+1,FALSE)</f>
        <v>350</v>
      </c>
      <c r="X1297" s="3">
        <f t="array" ref="X1297">INDEX($AF$3:$CM$62,MATCH($S1297,$AE$3:$AE$62,0),MATCH(X$1&amp;$R1297,$AF$1:$CM$1&amp;$AF$2:$CM$2,0))*VLOOKUP($Q1297,$C$17:$M$20,COUNTBLANK($D$15:H$15)+1,FALSE)</f>
        <v>0</v>
      </c>
      <c r="Y1297" s="3">
        <f t="array" ref="Y1297">INDEX($AF$3:$CM$62,MATCH($S1297,$AE$3:$AE$62,0),MATCH(Y$1&amp;$R1297,$AF$1:$CM$1&amp;$AF$2:$CM$2,0))*VLOOKUP($Q1297,$C$17:$M$20,COUNTBLANK($D$15:I$15)+1,FALSE)</f>
        <v>0</v>
      </c>
      <c r="Z1297" s="3">
        <f t="array" ref="Z1297">INDEX($AF$3:$CM$62,MATCH($S1297,$AE$3:$AE$62,0),MATCH(Z$1&amp;$R1297,$AF$1:$CM$1&amp;$AF$2:$CM$2,0))*VLOOKUP($Q1297,$C$17:$M$20,COUNTBLANK($D$15:J$15)+1,FALSE)</f>
        <v>0</v>
      </c>
      <c r="AA1297" s="3">
        <f t="array" ref="AA1297">INDEX($AF$3:$CM$62,MATCH($S1297,$AE$3:$AE$62,0),MATCH(AA$1&amp;$R1297,$AF$1:$CM$1&amp;$AF$2:$CM$2,0))*VLOOKUP($Q1297,$C$17:$M$20,COUNTBLANK($D$15:K$15)+1,FALSE)</f>
        <v>0</v>
      </c>
      <c r="AB1297" s="3">
        <f t="array" ref="AB1297">INDEX($AF$3:$CM$62,MATCH($S1297,$AE$3:$AE$62,0),MATCH(AB$1&amp;$R1297,$AF$1:$CM$1&amp;$AF$2:$CM$2,0))*VLOOKUP($Q1297,$C$17:$M$20,COUNTBLANK($D$15:L$15)+1,FALSE)</f>
        <v>2.5000000000000001E-2</v>
      </c>
      <c r="AC1297" s="3">
        <f t="array" ref="AC1297">INDEX($AF$3:$CM$62,MATCH($S1297,$AE$3:$AE$62,0),MATCH(AC$1&amp;$R1297,$AF$1:$CM$1&amp;$AF$2:$CM$2,0))*VLOOKUP($Q1297,$C$17:$M$20,COUNTBLANK($D$15:M$15)+1,FALSE)</f>
        <v>2.5000000000000001E-2</v>
      </c>
    </row>
    <row r="1298" spans="17:29" x14ac:dyDescent="0.2">
      <c r="Q1298" t="s">
        <v>422</v>
      </c>
      <c r="R1298">
        <f t="shared" si="166"/>
        <v>4</v>
      </c>
      <c r="S1298">
        <f t="shared" si="167"/>
        <v>36</v>
      </c>
      <c r="T1298" s="3">
        <f t="array" ref="T1298">INDEX($AF$3:$CM$62,MATCH($S1298,$AE$3:$AE$62,0),MATCH(T$1&amp;$R1298,$AF$1:$CM$1&amp;$AF$2:$CM$2,0))*VLOOKUP($Q1298,$C$17:$M$20,COUNTBLANK($D$15:D$15)+1,FALSE)</f>
        <v>180</v>
      </c>
      <c r="U1298" s="3">
        <f t="array" ref="U1298">INDEX($AF$3:$CM$62,MATCH($S1298,$AE$3:$AE$62,0),MATCH(U$1&amp;$R1298,$AF$1:$CM$1&amp;$AF$2:$CM$2,0))*VLOOKUP($Q1298,$C$17:$M$20,COUNTBLANK($D$15:E$15)+1,FALSE)</f>
        <v>0</v>
      </c>
      <c r="V1298" s="3">
        <f t="array" ref="V1298">INDEX($AF$3:$CM$62,MATCH($S1298,$AE$3:$AE$62,0),MATCH(V$1&amp;$R1298,$AF$1:$CM$1&amp;$AF$2:$CM$2,0))*VLOOKUP($Q1298,$C$17:$M$20,COUNTBLANK($D$15:F$15)+1,FALSE)</f>
        <v>0</v>
      </c>
      <c r="W1298" s="3">
        <f t="array" ref="W1298">INDEX($AF$3:$CM$62,MATCH($S1298,$AE$3:$AE$62,0),MATCH(W$1&amp;$R1298,$AF$1:$CM$1&amp;$AF$2:$CM$2,0))*VLOOKUP($Q1298,$C$17:$M$20,COUNTBLANK($D$15:G$15)+1,FALSE)</f>
        <v>360</v>
      </c>
      <c r="X1298" s="3">
        <f t="array" ref="X1298">INDEX($AF$3:$CM$62,MATCH($S1298,$AE$3:$AE$62,0),MATCH(X$1&amp;$R1298,$AF$1:$CM$1&amp;$AF$2:$CM$2,0))*VLOOKUP($Q1298,$C$17:$M$20,COUNTBLANK($D$15:H$15)+1,FALSE)</f>
        <v>0</v>
      </c>
      <c r="Y1298" s="3">
        <f t="array" ref="Y1298">INDEX($AF$3:$CM$62,MATCH($S1298,$AE$3:$AE$62,0),MATCH(Y$1&amp;$R1298,$AF$1:$CM$1&amp;$AF$2:$CM$2,0))*VLOOKUP($Q1298,$C$17:$M$20,COUNTBLANK($D$15:I$15)+1,FALSE)</f>
        <v>0</v>
      </c>
      <c r="Z1298" s="3">
        <f t="array" ref="Z1298">INDEX($AF$3:$CM$62,MATCH($S1298,$AE$3:$AE$62,0),MATCH(Z$1&amp;$R1298,$AF$1:$CM$1&amp;$AF$2:$CM$2,0))*VLOOKUP($Q1298,$C$17:$M$20,COUNTBLANK($D$15:J$15)+1,FALSE)</f>
        <v>0</v>
      </c>
      <c r="AA1298" s="3">
        <f t="array" ref="AA1298">INDEX($AF$3:$CM$62,MATCH($S1298,$AE$3:$AE$62,0),MATCH(AA$1&amp;$R1298,$AF$1:$CM$1&amp;$AF$2:$CM$2,0))*VLOOKUP($Q1298,$C$17:$M$20,COUNTBLANK($D$15:K$15)+1,FALSE)</f>
        <v>0</v>
      </c>
      <c r="AB1298" s="3">
        <f t="array" ref="AB1298">INDEX($AF$3:$CM$62,MATCH($S1298,$AE$3:$AE$62,0),MATCH(AB$1&amp;$R1298,$AF$1:$CM$1&amp;$AF$2:$CM$2,0))*VLOOKUP($Q1298,$C$17:$M$20,COUNTBLANK($D$15:L$15)+1,FALSE)</f>
        <v>2.5000000000000001E-2</v>
      </c>
      <c r="AC1298" s="3">
        <f t="array" ref="AC1298">INDEX($AF$3:$CM$62,MATCH($S1298,$AE$3:$AE$62,0),MATCH(AC$1&amp;$R1298,$AF$1:$CM$1&amp;$AF$2:$CM$2,0))*VLOOKUP($Q1298,$C$17:$M$20,COUNTBLANK($D$15:M$15)+1,FALSE)</f>
        <v>2.5000000000000001E-2</v>
      </c>
    </row>
    <row r="1299" spans="17:29" x14ac:dyDescent="0.2">
      <c r="Q1299" t="s">
        <v>422</v>
      </c>
      <c r="R1299">
        <f t="shared" si="166"/>
        <v>4</v>
      </c>
      <c r="S1299">
        <f t="shared" si="167"/>
        <v>37</v>
      </c>
      <c r="T1299" s="3">
        <f t="array" ref="T1299">INDEX($AF$3:$CM$62,MATCH($S1299,$AE$3:$AE$62,0),MATCH(T$1&amp;$R1299,$AF$1:$CM$1&amp;$AF$2:$CM$2,0))*VLOOKUP($Q1299,$C$17:$M$20,COUNTBLANK($D$15:D$15)+1,FALSE)</f>
        <v>185</v>
      </c>
      <c r="U1299" s="3">
        <f t="array" ref="U1299">INDEX($AF$3:$CM$62,MATCH($S1299,$AE$3:$AE$62,0),MATCH(U$1&amp;$R1299,$AF$1:$CM$1&amp;$AF$2:$CM$2,0))*VLOOKUP($Q1299,$C$17:$M$20,COUNTBLANK($D$15:E$15)+1,FALSE)</f>
        <v>0</v>
      </c>
      <c r="V1299" s="3">
        <f t="array" ref="V1299">INDEX($AF$3:$CM$62,MATCH($S1299,$AE$3:$AE$62,0),MATCH(V$1&amp;$R1299,$AF$1:$CM$1&amp;$AF$2:$CM$2,0))*VLOOKUP($Q1299,$C$17:$M$20,COUNTBLANK($D$15:F$15)+1,FALSE)</f>
        <v>0</v>
      </c>
      <c r="W1299" s="3">
        <f t="array" ref="W1299">INDEX($AF$3:$CM$62,MATCH($S1299,$AE$3:$AE$62,0),MATCH(W$1&amp;$R1299,$AF$1:$CM$1&amp;$AF$2:$CM$2,0))*VLOOKUP($Q1299,$C$17:$M$20,COUNTBLANK($D$15:G$15)+1,FALSE)</f>
        <v>370</v>
      </c>
      <c r="X1299" s="3">
        <f t="array" ref="X1299">INDEX($AF$3:$CM$62,MATCH($S1299,$AE$3:$AE$62,0),MATCH(X$1&amp;$R1299,$AF$1:$CM$1&amp;$AF$2:$CM$2,0))*VLOOKUP($Q1299,$C$17:$M$20,COUNTBLANK($D$15:H$15)+1,FALSE)</f>
        <v>0</v>
      </c>
      <c r="Y1299" s="3">
        <f t="array" ref="Y1299">INDEX($AF$3:$CM$62,MATCH($S1299,$AE$3:$AE$62,0),MATCH(Y$1&amp;$R1299,$AF$1:$CM$1&amp;$AF$2:$CM$2,0))*VLOOKUP($Q1299,$C$17:$M$20,COUNTBLANK($D$15:I$15)+1,FALSE)</f>
        <v>0</v>
      </c>
      <c r="Z1299" s="3">
        <f t="array" ref="Z1299">INDEX($AF$3:$CM$62,MATCH($S1299,$AE$3:$AE$62,0),MATCH(Z$1&amp;$R1299,$AF$1:$CM$1&amp;$AF$2:$CM$2,0))*VLOOKUP($Q1299,$C$17:$M$20,COUNTBLANK($D$15:J$15)+1,FALSE)</f>
        <v>0</v>
      </c>
      <c r="AA1299" s="3">
        <f t="array" ref="AA1299">INDEX($AF$3:$CM$62,MATCH($S1299,$AE$3:$AE$62,0),MATCH(AA$1&amp;$R1299,$AF$1:$CM$1&amp;$AF$2:$CM$2,0))*VLOOKUP($Q1299,$C$17:$M$20,COUNTBLANK($D$15:K$15)+1,FALSE)</f>
        <v>0</v>
      </c>
      <c r="AB1299" s="3">
        <f t="array" ref="AB1299">INDEX($AF$3:$CM$62,MATCH($S1299,$AE$3:$AE$62,0),MATCH(AB$1&amp;$R1299,$AF$1:$CM$1&amp;$AF$2:$CM$2,0))*VLOOKUP($Q1299,$C$17:$M$20,COUNTBLANK($D$15:L$15)+1,FALSE)</f>
        <v>2.5000000000000001E-2</v>
      </c>
      <c r="AC1299" s="3">
        <f t="array" ref="AC1299">INDEX($AF$3:$CM$62,MATCH($S1299,$AE$3:$AE$62,0),MATCH(AC$1&amp;$R1299,$AF$1:$CM$1&amp;$AF$2:$CM$2,0))*VLOOKUP($Q1299,$C$17:$M$20,COUNTBLANK($D$15:M$15)+1,FALSE)</f>
        <v>2.5000000000000001E-2</v>
      </c>
    </row>
    <row r="1300" spans="17:29" x14ac:dyDescent="0.2">
      <c r="Q1300" t="s">
        <v>422</v>
      </c>
      <c r="R1300">
        <f t="shared" si="166"/>
        <v>4</v>
      </c>
      <c r="S1300">
        <f t="shared" si="167"/>
        <v>38</v>
      </c>
      <c r="T1300" s="3">
        <f t="array" ref="T1300">INDEX($AF$3:$CM$62,MATCH($S1300,$AE$3:$AE$62,0),MATCH(T$1&amp;$R1300,$AF$1:$CM$1&amp;$AF$2:$CM$2,0))*VLOOKUP($Q1300,$C$17:$M$20,COUNTBLANK($D$15:D$15)+1,FALSE)</f>
        <v>190</v>
      </c>
      <c r="U1300" s="3">
        <f t="array" ref="U1300">INDEX($AF$3:$CM$62,MATCH($S1300,$AE$3:$AE$62,0),MATCH(U$1&amp;$R1300,$AF$1:$CM$1&amp;$AF$2:$CM$2,0))*VLOOKUP($Q1300,$C$17:$M$20,COUNTBLANK($D$15:E$15)+1,FALSE)</f>
        <v>0</v>
      </c>
      <c r="V1300" s="3">
        <f t="array" ref="V1300">INDEX($AF$3:$CM$62,MATCH($S1300,$AE$3:$AE$62,0),MATCH(V$1&amp;$R1300,$AF$1:$CM$1&amp;$AF$2:$CM$2,0))*VLOOKUP($Q1300,$C$17:$M$20,COUNTBLANK($D$15:F$15)+1,FALSE)</f>
        <v>0</v>
      </c>
      <c r="W1300" s="3">
        <f t="array" ref="W1300">INDEX($AF$3:$CM$62,MATCH($S1300,$AE$3:$AE$62,0),MATCH(W$1&amp;$R1300,$AF$1:$CM$1&amp;$AF$2:$CM$2,0))*VLOOKUP($Q1300,$C$17:$M$20,COUNTBLANK($D$15:G$15)+1,FALSE)</f>
        <v>380</v>
      </c>
      <c r="X1300" s="3">
        <f t="array" ref="X1300">INDEX($AF$3:$CM$62,MATCH($S1300,$AE$3:$AE$62,0),MATCH(X$1&amp;$R1300,$AF$1:$CM$1&amp;$AF$2:$CM$2,0))*VLOOKUP($Q1300,$C$17:$M$20,COUNTBLANK($D$15:H$15)+1,FALSE)</f>
        <v>0</v>
      </c>
      <c r="Y1300" s="3">
        <f t="array" ref="Y1300">INDEX($AF$3:$CM$62,MATCH($S1300,$AE$3:$AE$62,0),MATCH(Y$1&amp;$R1300,$AF$1:$CM$1&amp;$AF$2:$CM$2,0))*VLOOKUP($Q1300,$C$17:$M$20,COUNTBLANK($D$15:I$15)+1,FALSE)</f>
        <v>0</v>
      </c>
      <c r="Z1300" s="3">
        <f t="array" ref="Z1300">INDEX($AF$3:$CM$62,MATCH($S1300,$AE$3:$AE$62,0),MATCH(Z$1&amp;$R1300,$AF$1:$CM$1&amp;$AF$2:$CM$2,0))*VLOOKUP($Q1300,$C$17:$M$20,COUNTBLANK($D$15:J$15)+1,FALSE)</f>
        <v>0</v>
      </c>
      <c r="AA1300" s="3">
        <f t="array" ref="AA1300">INDEX($AF$3:$CM$62,MATCH($S1300,$AE$3:$AE$62,0),MATCH(AA$1&amp;$R1300,$AF$1:$CM$1&amp;$AF$2:$CM$2,0))*VLOOKUP($Q1300,$C$17:$M$20,COUNTBLANK($D$15:K$15)+1,FALSE)</f>
        <v>0</v>
      </c>
      <c r="AB1300" s="3">
        <f t="array" ref="AB1300">INDEX($AF$3:$CM$62,MATCH($S1300,$AE$3:$AE$62,0),MATCH(AB$1&amp;$R1300,$AF$1:$CM$1&amp;$AF$2:$CM$2,0))*VLOOKUP($Q1300,$C$17:$M$20,COUNTBLANK($D$15:L$15)+1,FALSE)</f>
        <v>2.5000000000000001E-2</v>
      </c>
      <c r="AC1300" s="3">
        <f t="array" ref="AC1300">INDEX($AF$3:$CM$62,MATCH($S1300,$AE$3:$AE$62,0),MATCH(AC$1&amp;$R1300,$AF$1:$CM$1&amp;$AF$2:$CM$2,0))*VLOOKUP($Q1300,$C$17:$M$20,COUNTBLANK($D$15:M$15)+1,FALSE)</f>
        <v>2.5000000000000001E-2</v>
      </c>
    </row>
    <row r="1301" spans="17:29" x14ac:dyDescent="0.2">
      <c r="Q1301" t="s">
        <v>422</v>
      </c>
      <c r="R1301">
        <f t="shared" si="166"/>
        <v>4</v>
      </c>
      <c r="S1301">
        <f t="shared" si="167"/>
        <v>39</v>
      </c>
      <c r="T1301" s="3">
        <f t="array" ref="T1301">INDEX($AF$3:$CM$62,MATCH($S1301,$AE$3:$AE$62,0),MATCH(T$1&amp;$R1301,$AF$1:$CM$1&amp;$AF$2:$CM$2,0))*VLOOKUP($Q1301,$C$17:$M$20,COUNTBLANK($D$15:D$15)+1,FALSE)</f>
        <v>195</v>
      </c>
      <c r="U1301" s="3">
        <f t="array" ref="U1301">INDEX($AF$3:$CM$62,MATCH($S1301,$AE$3:$AE$62,0),MATCH(U$1&amp;$R1301,$AF$1:$CM$1&amp;$AF$2:$CM$2,0))*VLOOKUP($Q1301,$C$17:$M$20,COUNTBLANK($D$15:E$15)+1,FALSE)</f>
        <v>0</v>
      </c>
      <c r="V1301" s="3">
        <f t="array" ref="V1301">INDEX($AF$3:$CM$62,MATCH($S1301,$AE$3:$AE$62,0),MATCH(V$1&amp;$R1301,$AF$1:$CM$1&amp;$AF$2:$CM$2,0))*VLOOKUP($Q1301,$C$17:$M$20,COUNTBLANK($D$15:F$15)+1,FALSE)</f>
        <v>0</v>
      </c>
      <c r="W1301" s="3">
        <f t="array" ref="W1301">INDEX($AF$3:$CM$62,MATCH($S1301,$AE$3:$AE$62,0),MATCH(W$1&amp;$R1301,$AF$1:$CM$1&amp;$AF$2:$CM$2,0))*VLOOKUP($Q1301,$C$17:$M$20,COUNTBLANK($D$15:G$15)+1,FALSE)</f>
        <v>390</v>
      </c>
      <c r="X1301" s="3">
        <f t="array" ref="X1301">INDEX($AF$3:$CM$62,MATCH($S1301,$AE$3:$AE$62,0),MATCH(X$1&amp;$R1301,$AF$1:$CM$1&amp;$AF$2:$CM$2,0))*VLOOKUP($Q1301,$C$17:$M$20,COUNTBLANK($D$15:H$15)+1,FALSE)</f>
        <v>0</v>
      </c>
      <c r="Y1301" s="3">
        <f t="array" ref="Y1301">INDEX($AF$3:$CM$62,MATCH($S1301,$AE$3:$AE$62,0),MATCH(Y$1&amp;$R1301,$AF$1:$CM$1&amp;$AF$2:$CM$2,0))*VLOOKUP($Q1301,$C$17:$M$20,COUNTBLANK($D$15:I$15)+1,FALSE)</f>
        <v>0</v>
      </c>
      <c r="Z1301" s="3">
        <f t="array" ref="Z1301">INDEX($AF$3:$CM$62,MATCH($S1301,$AE$3:$AE$62,0),MATCH(Z$1&amp;$R1301,$AF$1:$CM$1&amp;$AF$2:$CM$2,0))*VLOOKUP($Q1301,$C$17:$M$20,COUNTBLANK($D$15:J$15)+1,FALSE)</f>
        <v>0</v>
      </c>
      <c r="AA1301" s="3">
        <f t="array" ref="AA1301">INDEX($AF$3:$CM$62,MATCH($S1301,$AE$3:$AE$62,0),MATCH(AA$1&amp;$R1301,$AF$1:$CM$1&amp;$AF$2:$CM$2,0))*VLOOKUP($Q1301,$C$17:$M$20,COUNTBLANK($D$15:K$15)+1,FALSE)</f>
        <v>0</v>
      </c>
      <c r="AB1301" s="3">
        <f t="array" ref="AB1301">INDEX($AF$3:$CM$62,MATCH($S1301,$AE$3:$AE$62,0),MATCH(AB$1&amp;$R1301,$AF$1:$CM$1&amp;$AF$2:$CM$2,0))*VLOOKUP($Q1301,$C$17:$M$20,COUNTBLANK($D$15:L$15)+1,FALSE)</f>
        <v>2.5000000000000001E-2</v>
      </c>
      <c r="AC1301" s="3">
        <f t="array" ref="AC1301">INDEX($AF$3:$CM$62,MATCH($S1301,$AE$3:$AE$62,0),MATCH(AC$1&amp;$R1301,$AF$1:$CM$1&amp;$AF$2:$CM$2,0))*VLOOKUP($Q1301,$C$17:$M$20,COUNTBLANK($D$15:M$15)+1,FALSE)</f>
        <v>2.5000000000000001E-2</v>
      </c>
    </row>
    <row r="1302" spans="17:29" x14ac:dyDescent="0.2">
      <c r="Q1302" t="s">
        <v>422</v>
      </c>
      <c r="R1302">
        <f t="shared" si="166"/>
        <v>4</v>
      </c>
      <c r="S1302">
        <f t="shared" si="167"/>
        <v>40</v>
      </c>
      <c r="T1302" s="3">
        <f t="array" ref="T1302">INDEX($AF$3:$CM$62,MATCH($S1302,$AE$3:$AE$62,0),MATCH(T$1&amp;$R1302,$AF$1:$CM$1&amp;$AF$2:$CM$2,0))*VLOOKUP($Q1302,$C$17:$M$20,COUNTBLANK($D$15:D$15)+1,FALSE)</f>
        <v>200</v>
      </c>
      <c r="U1302" s="3">
        <f t="array" ref="U1302">INDEX($AF$3:$CM$62,MATCH($S1302,$AE$3:$AE$62,0),MATCH(U$1&amp;$R1302,$AF$1:$CM$1&amp;$AF$2:$CM$2,0))*VLOOKUP($Q1302,$C$17:$M$20,COUNTBLANK($D$15:E$15)+1,FALSE)</f>
        <v>0</v>
      </c>
      <c r="V1302" s="3">
        <f t="array" ref="V1302">INDEX($AF$3:$CM$62,MATCH($S1302,$AE$3:$AE$62,0),MATCH(V$1&amp;$R1302,$AF$1:$CM$1&amp;$AF$2:$CM$2,0))*VLOOKUP($Q1302,$C$17:$M$20,COUNTBLANK($D$15:F$15)+1,FALSE)</f>
        <v>0</v>
      </c>
      <c r="W1302" s="3">
        <f t="array" ref="W1302">INDEX($AF$3:$CM$62,MATCH($S1302,$AE$3:$AE$62,0),MATCH(W$1&amp;$R1302,$AF$1:$CM$1&amp;$AF$2:$CM$2,0))*VLOOKUP($Q1302,$C$17:$M$20,COUNTBLANK($D$15:G$15)+1,FALSE)</f>
        <v>400</v>
      </c>
      <c r="X1302" s="3">
        <f t="array" ref="X1302">INDEX($AF$3:$CM$62,MATCH($S1302,$AE$3:$AE$62,0),MATCH(X$1&amp;$R1302,$AF$1:$CM$1&amp;$AF$2:$CM$2,0))*VLOOKUP($Q1302,$C$17:$M$20,COUNTBLANK($D$15:H$15)+1,FALSE)</f>
        <v>0</v>
      </c>
      <c r="Y1302" s="3">
        <f t="array" ref="Y1302">INDEX($AF$3:$CM$62,MATCH($S1302,$AE$3:$AE$62,0),MATCH(Y$1&amp;$R1302,$AF$1:$CM$1&amp;$AF$2:$CM$2,0))*VLOOKUP($Q1302,$C$17:$M$20,COUNTBLANK($D$15:I$15)+1,FALSE)</f>
        <v>0</v>
      </c>
      <c r="Z1302" s="3">
        <f t="array" ref="Z1302">INDEX($AF$3:$CM$62,MATCH($S1302,$AE$3:$AE$62,0),MATCH(Z$1&amp;$R1302,$AF$1:$CM$1&amp;$AF$2:$CM$2,0))*VLOOKUP($Q1302,$C$17:$M$20,COUNTBLANK($D$15:J$15)+1,FALSE)</f>
        <v>0</v>
      </c>
      <c r="AA1302" s="3">
        <f t="array" ref="AA1302">INDEX($AF$3:$CM$62,MATCH($S1302,$AE$3:$AE$62,0),MATCH(AA$1&amp;$R1302,$AF$1:$CM$1&amp;$AF$2:$CM$2,0))*VLOOKUP($Q1302,$C$17:$M$20,COUNTBLANK($D$15:K$15)+1,FALSE)</f>
        <v>0</v>
      </c>
      <c r="AB1302" s="3">
        <f t="array" ref="AB1302">INDEX($AF$3:$CM$62,MATCH($S1302,$AE$3:$AE$62,0),MATCH(AB$1&amp;$R1302,$AF$1:$CM$1&amp;$AF$2:$CM$2,0))*VLOOKUP($Q1302,$C$17:$M$20,COUNTBLANK($D$15:L$15)+1,FALSE)</f>
        <v>2.5000000000000001E-2</v>
      </c>
      <c r="AC1302" s="3">
        <f t="array" ref="AC1302">INDEX($AF$3:$CM$62,MATCH($S1302,$AE$3:$AE$62,0),MATCH(AC$1&amp;$R1302,$AF$1:$CM$1&amp;$AF$2:$CM$2,0))*VLOOKUP($Q1302,$C$17:$M$20,COUNTBLANK($D$15:M$15)+1,FALSE)</f>
        <v>0.05</v>
      </c>
    </row>
    <row r="1303" spans="17:29" x14ac:dyDescent="0.2">
      <c r="Q1303" t="s">
        <v>422</v>
      </c>
      <c r="R1303">
        <f t="shared" si="166"/>
        <v>4</v>
      </c>
      <c r="S1303">
        <f t="shared" si="167"/>
        <v>41</v>
      </c>
      <c r="T1303" s="3">
        <f t="array" ref="T1303">INDEX($AF$3:$CM$62,MATCH($S1303,$AE$3:$AE$62,0),MATCH(T$1&amp;$R1303,$AF$1:$CM$1&amp;$AF$2:$CM$2,0))*VLOOKUP($Q1303,$C$17:$M$20,COUNTBLANK($D$15:D$15)+1,FALSE)</f>
        <v>205</v>
      </c>
      <c r="U1303" s="3">
        <f t="array" ref="U1303">INDEX($AF$3:$CM$62,MATCH($S1303,$AE$3:$AE$62,0),MATCH(U$1&amp;$R1303,$AF$1:$CM$1&amp;$AF$2:$CM$2,0))*VLOOKUP($Q1303,$C$17:$M$20,COUNTBLANK($D$15:E$15)+1,FALSE)</f>
        <v>0</v>
      </c>
      <c r="V1303" s="3">
        <f t="array" ref="V1303">INDEX($AF$3:$CM$62,MATCH($S1303,$AE$3:$AE$62,0),MATCH(V$1&amp;$R1303,$AF$1:$CM$1&amp;$AF$2:$CM$2,0))*VLOOKUP($Q1303,$C$17:$M$20,COUNTBLANK($D$15:F$15)+1,FALSE)</f>
        <v>0</v>
      </c>
      <c r="W1303" s="3">
        <f t="array" ref="W1303">INDEX($AF$3:$CM$62,MATCH($S1303,$AE$3:$AE$62,0),MATCH(W$1&amp;$R1303,$AF$1:$CM$1&amp;$AF$2:$CM$2,0))*VLOOKUP($Q1303,$C$17:$M$20,COUNTBLANK($D$15:G$15)+1,FALSE)</f>
        <v>410</v>
      </c>
      <c r="X1303" s="3">
        <f t="array" ref="X1303">INDEX($AF$3:$CM$62,MATCH($S1303,$AE$3:$AE$62,0),MATCH(X$1&amp;$R1303,$AF$1:$CM$1&amp;$AF$2:$CM$2,0))*VLOOKUP($Q1303,$C$17:$M$20,COUNTBLANK($D$15:H$15)+1,FALSE)</f>
        <v>0</v>
      </c>
      <c r="Y1303" s="3">
        <f t="array" ref="Y1303">INDEX($AF$3:$CM$62,MATCH($S1303,$AE$3:$AE$62,0),MATCH(Y$1&amp;$R1303,$AF$1:$CM$1&amp;$AF$2:$CM$2,0))*VLOOKUP($Q1303,$C$17:$M$20,COUNTBLANK($D$15:I$15)+1,FALSE)</f>
        <v>0</v>
      </c>
      <c r="Z1303" s="3">
        <f t="array" ref="Z1303">INDEX($AF$3:$CM$62,MATCH($S1303,$AE$3:$AE$62,0),MATCH(Z$1&amp;$R1303,$AF$1:$CM$1&amp;$AF$2:$CM$2,0))*VLOOKUP($Q1303,$C$17:$M$20,COUNTBLANK($D$15:J$15)+1,FALSE)</f>
        <v>0</v>
      </c>
      <c r="AA1303" s="3">
        <f t="array" ref="AA1303">INDEX($AF$3:$CM$62,MATCH($S1303,$AE$3:$AE$62,0),MATCH(AA$1&amp;$R1303,$AF$1:$CM$1&amp;$AF$2:$CM$2,0))*VLOOKUP($Q1303,$C$17:$M$20,COUNTBLANK($D$15:K$15)+1,FALSE)</f>
        <v>0</v>
      </c>
      <c r="AB1303" s="3">
        <f t="array" ref="AB1303">INDEX($AF$3:$CM$62,MATCH($S1303,$AE$3:$AE$62,0),MATCH(AB$1&amp;$R1303,$AF$1:$CM$1&amp;$AF$2:$CM$2,0))*VLOOKUP($Q1303,$C$17:$M$20,COUNTBLANK($D$15:L$15)+1,FALSE)</f>
        <v>2.5000000000000001E-2</v>
      </c>
      <c r="AC1303" s="3">
        <f t="array" ref="AC1303">INDEX($AF$3:$CM$62,MATCH($S1303,$AE$3:$AE$62,0),MATCH(AC$1&amp;$R1303,$AF$1:$CM$1&amp;$AF$2:$CM$2,0))*VLOOKUP($Q1303,$C$17:$M$20,COUNTBLANK($D$15:M$15)+1,FALSE)</f>
        <v>0.05</v>
      </c>
    </row>
    <row r="1304" spans="17:29" x14ac:dyDescent="0.2">
      <c r="Q1304" t="s">
        <v>422</v>
      </c>
      <c r="R1304">
        <f t="shared" si="166"/>
        <v>4</v>
      </c>
      <c r="S1304">
        <f t="shared" si="167"/>
        <v>42</v>
      </c>
      <c r="T1304" s="3">
        <f t="array" ref="T1304">INDEX($AF$3:$CM$62,MATCH($S1304,$AE$3:$AE$62,0),MATCH(T$1&amp;$R1304,$AF$1:$CM$1&amp;$AF$2:$CM$2,0))*VLOOKUP($Q1304,$C$17:$M$20,COUNTBLANK($D$15:D$15)+1,FALSE)</f>
        <v>210</v>
      </c>
      <c r="U1304" s="3">
        <f t="array" ref="U1304">INDEX($AF$3:$CM$62,MATCH($S1304,$AE$3:$AE$62,0),MATCH(U$1&amp;$R1304,$AF$1:$CM$1&amp;$AF$2:$CM$2,0))*VLOOKUP($Q1304,$C$17:$M$20,COUNTBLANK($D$15:E$15)+1,FALSE)</f>
        <v>0</v>
      </c>
      <c r="V1304" s="3">
        <f t="array" ref="V1304">INDEX($AF$3:$CM$62,MATCH($S1304,$AE$3:$AE$62,0),MATCH(V$1&amp;$R1304,$AF$1:$CM$1&amp;$AF$2:$CM$2,0))*VLOOKUP($Q1304,$C$17:$M$20,COUNTBLANK($D$15:F$15)+1,FALSE)</f>
        <v>0</v>
      </c>
      <c r="W1304" s="3">
        <f t="array" ref="W1304">INDEX($AF$3:$CM$62,MATCH($S1304,$AE$3:$AE$62,0),MATCH(W$1&amp;$R1304,$AF$1:$CM$1&amp;$AF$2:$CM$2,0))*VLOOKUP($Q1304,$C$17:$M$20,COUNTBLANK($D$15:G$15)+1,FALSE)</f>
        <v>420</v>
      </c>
      <c r="X1304" s="3">
        <f t="array" ref="X1304">INDEX($AF$3:$CM$62,MATCH($S1304,$AE$3:$AE$62,0),MATCH(X$1&amp;$R1304,$AF$1:$CM$1&amp;$AF$2:$CM$2,0))*VLOOKUP($Q1304,$C$17:$M$20,COUNTBLANK($D$15:H$15)+1,FALSE)</f>
        <v>0</v>
      </c>
      <c r="Y1304" s="3">
        <f t="array" ref="Y1304">INDEX($AF$3:$CM$62,MATCH($S1304,$AE$3:$AE$62,0),MATCH(Y$1&amp;$R1304,$AF$1:$CM$1&amp;$AF$2:$CM$2,0))*VLOOKUP($Q1304,$C$17:$M$20,COUNTBLANK($D$15:I$15)+1,FALSE)</f>
        <v>0</v>
      </c>
      <c r="Z1304" s="3">
        <f t="array" ref="Z1304">INDEX($AF$3:$CM$62,MATCH($S1304,$AE$3:$AE$62,0),MATCH(Z$1&amp;$R1304,$AF$1:$CM$1&amp;$AF$2:$CM$2,0))*VLOOKUP($Q1304,$C$17:$M$20,COUNTBLANK($D$15:J$15)+1,FALSE)</f>
        <v>0</v>
      </c>
      <c r="AA1304" s="3">
        <f t="array" ref="AA1304">INDEX($AF$3:$CM$62,MATCH($S1304,$AE$3:$AE$62,0),MATCH(AA$1&amp;$R1304,$AF$1:$CM$1&amp;$AF$2:$CM$2,0))*VLOOKUP($Q1304,$C$17:$M$20,COUNTBLANK($D$15:K$15)+1,FALSE)</f>
        <v>0</v>
      </c>
      <c r="AB1304" s="3">
        <f t="array" ref="AB1304">INDEX($AF$3:$CM$62,MATCH($S1304,$AE$3:$AE$62,0),MATCH(AB$1&amp;$R1304,$AF$1:$CM$1&amp;$AF$2:$CM$2,0))*VLOOKUP($Q1304,$C$17:$M$20,COUNTBLANK($D$15:L$15)+1,FALSE)</f>
        <v>2.5000000000000001E-2</v>
      </c>
      <c r="AC1304" s="3">
        <f t="array" ref="AC1304">INDEX($AF$3:$CM$62,MATCH($S1304,$AE$3:$AE$62,0),MATCH(AC$1&amp;$R1304,$AF$1:$CM$1&amp;$AF$2:$CM$2,0))*VLOOKUP($Q1304,$C$17:$M$20,COUNTBLANK($D$15:M$15)+1,FALSE)</f>
        <v>0.05</v>
      </c>
    </row>
    <row r="1305" spans="17:29" x14ac:dyDescent="0.2">
      <c r="Q1305" t="s">
        <v>422</v>
      </c>
      <c r="R1305">
        <f t="shared" si="166"/>
        <v>4</v>
      </c>
      <c r="S1305">
        <f t="shared" si="167"/>
        <v>43</v>
      </c>
      <c r="T1305" s="3">
        <f t="array" ref="T1305">INDEX($AF$3:$CM$62,MATCH($S1305,$AE$3:$AE$62,0),MATCH(T$1&amp;$R1305,$AF$1:$CM$1&amp;$AF$2:$CM$2,0))*VLOOKUP($Q1305,$C$17:$M$20,COUNTBLANK($D$15:D$15)+1,FALSE)</f>
        <v>215</v>
      </c>
      <c r="U1305" s="3">
        <f t="array" ref="U1305">INDEX($AF$3:$CM$62,MATCH($S1305,$AE$3:$AE$62,0),MATCH(U$1&amp;$R1305,$AF$1:$CM$1&amp;$AF$2:$CM$2,0))*VLOOKUP($Q1305,$C$17:$M$20,COUNTBLANK($D$15:E$15)+1,FALSE)</f>
        <v>0</v>
      </c>
      <c r="V1305" s="3">
        <f t="array" ref="V1305">INDEX($AF$3:$CM$62,MATCH($S1305,$AE$3:$AE$62,0),MATCH(V$1&amp;$R1305,$AF$1:$CM$1&amp;$AF$2:$CM$2,0))*VLOOKUP($Q1305,$C$17:$M$20,COUNTBLANK($D$15:F$15)+1,FALSE)</f>
        <v>0</v>
      </c>
      <c r="W1305" s="3">
        <f t="array" ref="W1305">INDEX($AF$3:$CM$62,MATCH($S1305,$AE$3:$AE$62,0),MATCH(W$1&amp;$R1305,$AF$1:$CM$1&amp;$AF$2:$CM$2,0))*VLOOKUP($Q1305,$C$17:$M$20,COUNTBLANK($D$15:G$15)+1,FALSE)</f>
        <v>430</v>
      </c>
      <c r="X1305" s="3">
        <f t="array" ref="X1305">INDEX($AF$3:$CM$62,MATCH($S1305,$AE$3:$AE$62,0),MATCH(X$1&amp;$R1305,$AF$1:$CM$1&amp;$AF$2:$CM$2,0))*VLOOKUP($Q1305,$C$17:$M$20,COUNTBLANK($D$15:H$15)+1,FALSE)</f>
        <v>0</v>
      </c>
      <c r="Y1305" s="3">
        <f t="array" ref="Y1305">INDEX($AF$3:$CM$62,MATCH($S1305,$AE$3:$AE$62,0),MATCH(Y$1&amp;$R1305,$AF$1:$CM$1&amp;$AF$2:$CM$2,0))*VLOOKUP($Q1305,$C$17:$M$20,COUNTBLANK($D$15:I$15)+1,FALSE)</f>
        <v>0</v>
      </c>
      <c r="Z1305" s="3">
        <f t="array" ref="Z1305">INDEX($AF$3:$CM$62,MATCH($S1305,$AE$3:$AE$62,0),MATCH(Z$1&amp;$R1305,$AF$1:$CM$1&amp;$AF$2:$CM$2,0))*VLOOKUP($Q1305,$C$17:$M$20,COUNTBLANK($D$15:J$15)+1,FALSE)</f>
        <v>0</v>
      </c>
      <c r="AA1305" s="3">
        <f t="array" ref="AA1305">INDEX($AF$3:$CM$62,MATCH($S1305,$AE$3:$AE$62,0),MATCH(AA$1&amp;$R1305,$AF$1:$CM$1&amp;$AF$2:$CM$2,0))*VLOOKUP($Q1305,$C$17:$M$20,COUNTBLANK($D$15:K$15)+1,FALSE)</f>
        <v>0</v>
      </c>
      <c r="AB1305" s="3">
        <f t="array" ref="AB1305">INDEX($AF$3:$CM$62,MATCH($S1305,$AE$3:$AE$62,0),MATCH(AB$1&amp;$R1305,$AF$1:$CM$1&amp;$AF$2:$CM$2,0))*VLOOKUP($Q1305,$C$17:$M$20,COUNTBLANK($D$15:L$15)+1,FALSE)</f>
        <v>2.5000000000000001E-2</v>
      </c>
      <c r="AC1305" s="3">
        <f t="array" ref="AC1305">INDEX($AF$3:$CM$62,MATCH($S1305,$AE$3:$AE$62,0),MATCH(AC$1&amp;$R1305,$AF$1:$CM$1&amp;$AF$2:$CM$2,0))*VLOOKUP($Q1305,$C$17:$M$20,COUNTBLANK($D$15:M$15)+1,FALSE)</f>
        <v>0.05</v>
      </c>
    </row>
    <row r="1306" spans="17:29" x14ac:dyDescent="0.2">
      <c r="Q1306" t="s">
        <v>422</v>
      </c>
      <c r="R1306">
        <f t="shared" si="166"/>
        <v>4</v>
      </c>
      <c r="S1306">
        <f t="shared" si="167"/>
        <v>44</v>
      </c>
      <c r="T1306" s="3">
        <f t="array" ref="T1306">INDEX($AF$3:$CM$62,MATCH($S1306,$AE$3:$AE$62,0),MATCH(T$1&amp;$R1306,$AF$1:$CM$1&amp;$AF$2:$CM$2,0))*VLOOKUP($Q1306,$C$17:$M$20,COUNTBLANK($D$15:D$15)+1,FALSE)</f>
        <v>220</v>
      </c>
      <c r="U1306" s="3">
        <f t="array" ref="U1306">INDEX($AF$3:$CM$62,MATCH($S1306,$AE$3:$AE$62,0),MATCH(U$1&amp;$R1306,$AF$1:$CM$1&amp;$AF$2:$CM$2,0))*VLOOKUP($Q1306,$C$17:$M$20,COUNTBLANK($D$15:E$15)+1,FALSE)</f>
        <v>0</v>
      </c>
      <c r="V1306" s="3">
        <f t="array" ref="V1306">INDEX($AF$3:$CM$62,MATCH($S1306,$AE$3:$AE$62,0),MATCH(V$1&amp;$R1306,$AF$1:$CM$1&amp;$AF$2:$CM$2,0))*VLOOKUP($Q1306,$C$17:$M$20,COUNTBLANK($D$15:F$15)+1,FALSE)</f>
        <v>0</v>
      </c>
      <c r="W1306" s="3">
        <f t="array" ref="W1306">INDEX($AF$3:$CM$62,MATCH($S1306,$AE$3:$AE$62,0),MATCH(W$1&amp;$R1306,$AF$1:$CM$1&amp;$AF$2:$CM$2,0))*VLOOKUP($Q1306,$C$17:$M$20,COUNTBLANK($D$15:G$15)+1,FALSE)</f>
        <v>440</v>
      </c>
      <c r="X1306" s="3">
        <f t="array" ref="X1306">INDEX($AF$3:$CM$62,MATCH($S1306,$AE$3:$AE$62,0),MATCH(X$1&amp;$R1306,$AF$1:$CM$1&amp;$AF$2:$CM$2,0))*VLOOKUP($Q1306,$C$17:$M$20,COUNTBLANK($D$15:H$15)+1,FALSE)</f>
        <v>0</v>
      </c>
      <c r="Y1306" s="3">
        <f t="array" ref="Y1306">INDEX($AF$3:$CM$62,MATCH($S1306,$AE$3:$AE$62,0),MATCH(Y$1&amp;$R1306,$AF$1:$CM$1&amp;$AF$2:$CM$2,0))*VLOOKUP($Q1306,$C$17:$M$20,COUNTBLANK($D$15:I$15)+1,FALSE)</f>
        <v>0</v>
      </c>
      <c r="Z1306" s="3">
        <f t="array" ref="Z1306">INDEX($AF$3:$CM$62,MATCH($S1306,$AE$3:$AE$62,0),MATCH(Z$1&amp;$R1306,$AF$1:$CM$1&amp;$AF$2:$CM$2,0))*VLOOKUP($Q1306,$C$17:$M$20,COUNTBLANK($D$15:J$15)+1,FALSE)</f>
        <v>0</v>
      </c>
      <c r="AA1306" s="3">
        <f t="array" ref="AA1306">INDEX($AF$3:$CM$62,MATCH($S1306,$AE$3:$AE$62,0),MATCH(AA$1&amp;$R1306,$AF$1:$CM$1&amp;$AF$2:$CM$2,0))*VLOOKUP($Q1306,$C$17:$M$20,COUNTBLANK($D$15:K$15)+1,FALSE)</f>
        <v>0</v>
      </c>
      <c r="AB1306" s="3">
        <f t="array" ref="AB1306">INDEX($AF$3:$CM$62,MATCH($S1306,$AE$3:$AE$62,0),MATCH(AB$1&amp;$R1306,$AF$1:$CM$1&amp;$AF$2:$CM$2,0))*VLOOKUP($Q1306,$C$17:$M$20,COUNTBLANK($D$15:L$15)+1,FALSE)</f>
        <v>2.5000000000000001E-2</v>
      </c>
      <c r="AC1306" s="3">
        <f t="array" ref="AC1306">INDEX($AF$3:$CM$62,MATCH($S1306,$AE$3:$AE$62,0),MATCH(AC$1&amp;$R1306,$AF$1:$CM$1&amp;$AF$2:$CM$2,0))*VLOOKUP($Q1306,$C$17:$M$20,COUNTBLANK($D$15:M$15)+1,FALSE)</f>
        <v>0.05</v>
      </c>
    </row>
    <row r="1307" spans="17:29" x14ac:dyDescent="0.2">
      <c r="Q1307" t="s">
        <v>422</v>
      </c>
      <c r="R1307">
        <f t="shared" si="166"/>
        <v>4</v>
      </c>
      <c r="S1307">
        <f t="shared" si="167"/>
        <v>45</v>
      </c>
      <c r="T1307" s="3">
        <f t="array" ref="T1307">INDEX($AF$3:$CM$62,MATCH($S1307,$AE$3:$AE$62,0),MATCH(T$1&amp;$R1307,$AF$1:$CM$1&amp;$AF$2:$CM$2,0))*VLOOKUP($Q1307,$C$17:$M$20,COUNTBLANK($D$15:D$15)+1,FALSE)</f>
        <v>225</v>
      </c>
      <c r="U1307" s="3">
        <f t="array" ref="U1307">INDEX($AF$3:$CM$62,MATCH($S1307,$AE$3:$AE$62,0),MATCH(U$1&amp;$R1307,$AF$1:$CM$1&amp;$AF$2:$CM$2,0))*VLOOKUP($Q1307,$C$17:$M$20,COUNTBLANK($D$15:E$15)+1,FALSE)</f>
        <v>0</v>
      </c>
      <c r="V1307" s="3">
        <f t="array" ref="V1307">INDEX($AF$3:$CM$62,MATCH($S1307,$AE$3:$AE$62,0),MATCH(V$1&amp;$R1307,$AF$1:$CM$1&amp;$AF$2:$CM$2,0))*VLOOKUP($Q1307,$C$17:$M$20,COUNTBLANK($D$15:F$15)+1,FALSE)</f>
        <v>0</v>
      </c>
      <c r="W1307" s="3">
        <f t="array" ref="W1307">INDEX($AF$3:$CM$62,MATCH($S1307,$AE$3:$AE$62,0),MATCH(W$1&amp;$R1307,$AF$1:$CM$1&amp;$AF$2:$CM$2,0))*VLOOKUP($Q1307,$C$17:$M$20,COUNTBLANK($D$15:G$15)+1,FALSE)</f>
        <v>450</v>
      </c>
      <c r="X1307" s="3">
        <f t="array" ref="X1307">INDEX($AF$3:$CM$62,MATCH($S1307,$AE$3:$AE$62,0),MATCH(X$1&amp;$R1307,$AF$1:$CM$1&amp;$AF$2:$CM$2,0))*VLOOKUP($Q1307,$C$17:$M$20,COUNTBLANK($D$15:H$15)+1,FALSE)</f>
        <v>0</v>
      </c>
      <c r="Y1307" s="3">
        <f t="array" ref="Y1307">INDEX($AF$3:$CM$62,MATCH($S1307,$AE$3:$AE$62,0),MATCH(Y$1&amp;$R1307,$AF$1:$CM$1&amp;$AF$2:$CM$2,0))*VLOOKUP($Q1307,$C$17:$M$20,COUNTBLANK($D$15:I$15)+1,FALSE)</f>
        <v>0</v>
      </c>
      <c r="Z1307" s="3">
        <f t="array" ref="Z1307">INDEX($AF$3:$CM$62,MATCH($S1307,$AE$3:$AE$62,0),MATCH(Z$1&amp;$R1307,$AF$1:$CM$1&amp;$AF$2:$CM$2,0))*VLOOKUP($Q1307,$C$17:$M$20,COUNTBLANK($D$15:J$15)+1,FALSE)</f>
        <v>0</v>
      </c>
      <c r="AA1307" s="3">
        <f t="array" ref="AA1307">INDEX($AF$3:$CM$62,MATCH($S1307,$AE$3:$AE$62,0),MATCH(AA$1&amp;$R1307,$AF$1:$CM$1&amp;$AF$2:$CM$2,0))*VLOOKUP($Q1307,$C$17:$M$20,COUNTBLANK($D$15:K$15)+1,FALSE)</f>
        <v>0</v>
      </c>
      <c r="AB1307" s="3">
        <f t="array" ref="AB1307">INDEX($AF$3:$CM$62,MATCH($S1307,$AE$3:$AE$62,0),MATCH(AB$1&amp;$R1307,$AF$1:$CM$1&amp;$AF$2:$CM$2,0))*VLOOKUP($Q1307,$C$17:$M$20,COUNTBLANK($D$15:L$15)+1,FALSE)</f>
        <v>2.5000000000000001E-2</v>
      </c>
      <c r="AC1307" s="3">
        <f t="array" ref="AC1307">INDEX($AF$3:$CM$62,MATCH($S1307,$AE$3:$AE$62,0),MATCH(AC$1&amp;$R1307,$AF$1:$CM$1&amp;$AF$2:$CM$2,0))*VLOOKUP($Q1307,$C$17:$M$20,COUNTBLANK($D$15:M$15)+1,FALSE)</f>
        <v>0.05</v>
      </c>
    </row>
    <row r="1308" spans="17:29" x14ac:dyDescent="0.2">
      <c r="Q1308" t="s">
        <v>422</v>
      </c>
      <c r="R1308">
        <f t="shared" si="166"/>
        <v>4</v>
      </c>
      <c r="S1308">
        <f t="shared" si="167"/>
        <v>46</v>
      </c>
      <c r="T1308" s="3">
        <f t="array" ref="T1308">INDEX($AF$3:$CM$62,MATCH($S1308,$AE$3:$AE$62,0),MATCH(T$1&amp;$R1308,$AF$1:$CM$1&amp;$AF$2:$CM$2,0))*VLOOKUP($Q1308,$C$17:$M$20,COUNTBLANK($D$15:D$15)+1,FALSE)</f>
        <v>230</v>
      </c>
      <c r="U1308" s="3">
        <f t="array" ref="U1308">INDEX($AF$3:$CM$62,MATCH($S1308,$AE$3:$AE$62,0),MATCH(U$1&amp;$R1308,$AF$1:$CM$1&amp;$AF$2:$CM$2,0))*VLOOKUP($Q1308,$C$17:$M$20,COUNTBLANK($D$15:E$15)+1,FALSE)</f>
        <v>0</v>
      </c>
      <c r="V1308" s="3">
        <f t="array" ref="V1308">INDEX($AF$3:$CM$62,MATCH($S1308,$AE$3:$AE$62,0),MATCH(V$1&amp;$R1308,$AF$1:$CM$1&amp;$AF$2:$CM$2,0))*VLOOKUP($Q1308,$C$17:$M$20,COUNTBLANK($D$15:F$15)+1,FALSE)</f>
        <v>0</v>
      </c>
      <c r="W1308" s="3">
        <f t="array" ref="W1308">INDEX($AF$3:$CM$62,MATCH($S1308,$AE$3:$AE$62,0),MATCH(W$1&amp;$R1308,$AF$1:$CM$1&amp;$AF$2:$CM$2,0))*VLOOKUP($Q1308,$C$17:$M$20,COUNTBLANK($D$15:G$15)+1,FALSE)</f>
        <v>460</v>
      </c>
      <c r="X1308" s="3">
        <f t="array" ref="X1308">INDEX($AF$3:$CM$62,MATCH($S1308,$AE$3:$AE$62,0),MATCH(X$1&amp;$R1308,$AF$1:$CM$1&amp;$AF$2:$CM$2,0))*VLOOKUP($Q1308,$C$17:$M$20,COUNTBLANK($D$15:H$15)+1,FALSE)</f>
        <v>0</v>
      </c>
      <c r="Y1308" s="3">
        <f t="array" ref="Y1308">INDEX($AF$3:$CM$62,MATCH($S1308,$AE$3:$AE$62,0),MATCH(Y$1&amp;$R1308,$AF$1:$CM$1&amp;$AF$2:$CM$2,0))*VLOOKUP($Q1308,$C$17:$M$20,COUNTBLANK($D$15:I$15)+1,FALSE)</f>
        <v>0</v>
      </c>
      <c r="Z1308" s="3">
        <f t="array" ref="Z1308">INDEX($AF$3:$CM$62,MATCH($S1308,$AE$3:$AE$62,0),MATCH(Z$1&amp;$R1308,$AF$1:$CM$1&amp;$AF$2:$CM$2,0))*VLOOKUP($Q1308,$C$17:$M$20,COUNTBLANK($D$15:J$15)+1,FALSE)</f>
        <v>0</v>
      </c>
      <c r="AA1308" s="3">
        <f t="array" ref="AA1308">INDEX($AF$3:$CM$62,MATCH($S1308,$AE$3:$AE$62,0),MATCH(AA$1&amp;$R1308,$AF$1:$CM$1&amp;$AF$2:$CM$2,0))*VLOOKUP($Q1308,$C$17:$M$20,COUNTBLANK($D$15:K$15)+1,FALSE)</f>
        <v>0</v>
      </c>
      <c r="AB1308" s="3">
        <f t="array" ref="AB1308">INDEX($AF$3:$CM$62,MATCH($S1308,$AE$3:$AE$62,0),MATCH(AB$1&amp;$R1308,$AF$1:$CM$1&amp;$AF$2:$CM$2,0))*VLOOKUP($Q1308,$C$17:$M$20,COUNTBLANK($D$15:L$15)+1,FALSE)</f>
        <v>2.5000000000000001E-2</v>
      </c>
      <c r="AC1308" s="3">
        <f t="array" ref="AC1308">INDEX($AF$3:$CM$62,MATCH($S1308,$AE$3:$AE$62,0),MATCH(AC$1&amp;$R1308,$AF$1:$CM$1&amp;$AF$2:$CM$2,0))*VLOOKUP($Q1308,$C$17:$M$20,COUNTBLANK($D$15:M$15)+1,FALSE)</f>
        <v>0.05</v>
      </c>
    </row>
    <row r="1309" spans="17:29" x14ac:dyDescent="0.2">
      <c r="Q1309" t="s">
        <v>422</v>
      </c>
      <c r="R1309">
        <f t="shared" si="166"/>
        <v>4</v>
      </c>
      <c r="S1309">
        <f t="shared" si="167"/>
        <v>47</v>
      </c>
      <c r="T1309" s="3">
        <f t="array" ref="T1309">INDEX($AF$3:$CM$62,MATCH($S1309,$AE$3:$AE$62,0),MATCH(T$1&amp;$R1309,$AF$1:$CM$1&amp;$AF$2:$CM$2,0))*VLOOKUP($Q1309,$C$17:$M$20,COUNTBLANK($D$15:D$15)+1,FALSE)</f>
        <v>235</v>
      </c>
      <c r="U1309" s="3">
        <f t="array" ref="U1309">INDEX($AF$3:$CM$62,MATCH($S1309,$AE$3:$AE$62,0),MATCH(U$1&amp;$R1309,$AF$1:$CM$1&amp;$AF$2:$CM$2,0))*VLOOKUP($Q1309,$C$17:$M$20,COUNTBLANK($D$15:E$15)+1,FALSE)</f>
        <v>0</v>
      </c>
      <c r="V1309" s="3">
        <f t="array" ref="V1309">INDEX($AF$3:$CM$62,MATCH($S1309,$AE$3:$AE$62,0),MATCH(V$1&amp;$R1309,$AF$1:$CM$1&amp;$AF$2:$CM$2,0))*VLOOKUP($Q1309,$C$17:$M$20,COUNTBLANK($D$15:F$15)+1,FALSE)</f>
        <v>0</v>
      </c>
      <c r="W1309" s="3">
        <f t="array" ref="W1309">INDEX($AF$3:$CM$62,MATCH($S1309,$AE$3:$AE$62,0),MATCH(W$1&amp;$R1309,$AF$1:$CM$1&amp;$AF$2:$CM$2,0))*VLOOKUP($Q1309,$C$17:$M$20,COUNTBLANK($D$15:G$15)+1,FALSE)</f>
        <v>470</v>
      </c>
      <c r="X1309" s="3">
        <f t="array" ref="X1309">INDEX($AF$3:$CM$62,MATCH($S1309,$AE$3:$AE$62,0),MATCH(X$1&amp;$R1309,$AF$1:$CM$1&amp;$AF$2:$CM$2,0))*VLOOKUP($Q1309,$C$17:$M$20,COUNTBLANK($D$15:H$15)+1,FALSE)</f>
        <v>0</v>
      </c>
      <c r="Y1309" s="3">
        <f t="array" ref="Y1309">INDEX($AF$3:$CM$62,MATCH($S1309,$AE$3:$AE$62,0),MATCH(Y$1&amp;$R1309,$AF$1:$CM$1&amp;$AF$2:$CM$2,0))*VLOOKUP($Q1309,$C$17:$M$20,COUNTBLANK($D$15:I$15)+1,FALSE)</f>
        <v>0</v>
      </c>
      <c r="Z1309" s="3">
        <f t="array" ref="Z1309">INDEX($AF$3:$CM$62,MATCH($S1309,$AE$3:$AE$62,0),MATCH(Z$1&amp;$R1309,$AF$1:$CM$1&amp;$AF$2:$CM$2,0))*VLOOKUP($Q1309,$C$17:$M$20,COUNTBLANK($D$15:J$15)+1,FALSE)</f>
        <v>0</v>
      </c>
      <c r="AA1309" s="3">
        <f t="array" ref="AA1309">INDEX($AF$3:$CM$62,MATCH($S1309,$AE$3:$AE$62,0),MATCH(AA$1&amp;$R1309,$AF$1:$CM$1&amp;$AF$2:$CM$2,0))*VLOOKUP($Q1309,$C$17:$M$20,COUNTBLANK($D$15:K$15)+1,FALSE)</f>
        <v>0</v>
      </c>
      <c r="AB1309" s="3">
        <f t="array" ref="AB1309">INDEX($AF$3:$CM$62,MATCH($S1309,$AE$3:$AE$62,0),MATCH(AB$1&amp;$R1309,$AF$1:$CM$1&amp;$AF$2:$CM$2,0))*VLOOKUP($Q1309,$C$17:$M$20,COUNTBLANK($D$15:L$15)+1,FALSE)</f>
        <v>2.5000000000000001E-2</v>
      </c>
      <c r="AC1309" s="3">
        <f t="array" ref="AC1309">INDEX($AF$3:$CM$62,MATCH($S1309,$AE$3:$AE$62,0),MATCH(AC$1&amp;$R1309,$AF$1:$CM$1&amp;$AF$2:$CM$2,0))*VLOOKUP($Q1309,$C$17:$M$20,COUNTBLANK($D$15:M$15)+1,FALSE)</f>
        <v>0.05</v>
      </c>
    </row>
    <row r="1310" spans="17:29" x14ac:dyDescent="0.2">
      <c r="Q1310" t="s">
        <v>422</v>
      </c>
      <c r="R1310">
        <f t="shared" si="166"/>
        <v>4</v>
      </c>
      <c r="S1310">
        <f t="shared" si="167"/>
        <v>48</v>
      </c>
      <c r="T1310" s="3">
        <f t="array" ref="T1310">INDEX($AF$3:$CM$62,MATCH($S1310,$AE$3:$AE$62,0),MATCH(T$1&amp;$R1310,$AF$1:$CM$1&amp;$AF$2:$CM$2,0))*VLOOKUP($Q1310,$C$17:$M$20,COUNTBLANK($D$15:D$15)+1,FALSE)</f>
        <v>240</v>
      </c>
      <c r="U1310" s="3">
        <f t="array" ref="U1310">INDEX($AF$3:$CM$62,MATCH($S1310,$AE$3:$AE$62,0),MATCH(U$1&amp;$R1310,$AF$1:$CM$1&amp;$AF$2:$CM$2,0))*VLOOKUP($Q1310,$C$17:$M$20,COUNTBLANK($D$15:E$15)+1,FALSE)</f>
        <v>0</v>
      </c>
      <c r="V1310" s="3">
        <f t="array" ref="V1310">INDEX($AF$3:$CM$62,MATCH($S1310,$AE$3:$AE$62,0),MATCH(V$1&amp;$R1310,$AF$1:$CM$1&amp;$AF$2:$CM$2,0))*VLOOKUP($Q1310,$C$17:$M$20,COUNTBLANK($D$15:F$15)+1,FALSE)</f>
        <v>0</v>
      </c>
      <c r="W1310" s="3">
        <f t="array" ref="W1310">INDEX($AF$3:$CM$62,MATCH($S1310,$AE$3:$AE$62,0),MATCH(W$1&amp;$R1310,$AF$1:$CM$1&amp;$AF$2:$CM$2,0))*VLOOKUP($Q1310,$C$17:$M$20,COUNTBLANK($D$15:G$15)+1,FALSE)</f>
        <v>480</v>
      </c>
      <c r="X1310" s="3">
        <f t="array" ref="X1310">INDEX($AF$3:$CM$62,MATCH($S1310,$AE$3:$AE$62,0),MATCH(X$1&amp;$R1310,$AF$1:$CM$1&amp;$AF$2:$CM$2,0))*VLOOKUP($Q1310,$C$17:$M$20,COUNTBLANK($D$15:H$15)+1,FALSE)</f>
        <v>0</v>
      </c>
      <c r="Y1310" s="3">
        <f t="array" ref="Y1310">INDEX($AF$3:$CM$62,MATCH($S1310,$AE$3:$AE$62,0),MATCH(Y$1&amp;$R1310,$AF$1:$CM$1&amp;$AF$2:$CM$2,0))*VLOOKUP($Q1310,$C$17:$M$20,COUNTBLANK($D$15:I$15)+1,FALSE)</f>
        <v>0</v>
      </c>
      <c r="Z1310" s="3">
        <f t="array" ref="Z1310">INDEX($AF$3:$CM$62,MATCH($S1310,$AE$3:$AE$62,0),MATCH(Z$1&amp;$R1310,$AF$1:$CM$1&amp;$AF$2:$CM$2,0))*VLOOKUP($Q1310,$C$17:$M$20,COUNTBLANK($D$15:J$15)+1,FALSE)</f>
        <v>0</v>
      </c>
      <c r="AA1310" s="3">
        <f t="array" ref="AA1310">INDEX($AF$3:$CM$62,MATCH($S1310,$AE$3:$AE$62,0),MATCH(AA$1&amp;$R1310,$AF$1:$CM$1&amp;$AF$2:$CM$2,0))*VLOOKUP($Q1310,$C$17:$M$20,COUNTBLANK($D$15:K$15)+1,FALSE)</f>
        <v>0</v>
      </c>
      <c r="AB1310" s="3">
        <f t="array" ref="AB1310">INDEX($AF$3:$CM$62,MATCH($S1310,$AE$3:$AE$62,0),MATCH(AB$1&amp;$R1310,$AF$1:$CM$1&amp;$AF$2:$CM$2,0))*VLOOKUP($Q1310,$C$17:$M$20,COUNTBLANK($D$15:L$15)+1,FALSE)</f>
        <v>2.5000000000000001E-2</v>
      </c>
      <c r="AC1310" s="3">
        <f t="array" ref="AC1310">INDEX($AF$3:$CM$62,MATCH($S1310,$AE$3:$AE$62,0),MATCH(AC$1&amp;$R1310,$AF$1:$CM$1&amp;$AF$2:$CM$2,0))*VLOOKUP($Q1310,$C$17:$M$20,COUNTBLANK($D$15:M$15)+1,FALSE)</f>
        <v>0.05</v>
      </c>
    </row>
    <row r="1311" spans="17:29" x14ac:dyDescent="0.2">
      <c r="Q1311" t="s">
        <v>422</v>
      </c>
      <c r="R1311">
        <f t="shared" si="166"/>
        <v>4</v>
      </c>
      <c r="S1311">
        <f t="shared" si="167"/>
        <v>49</v>
      </c>
      <c r="T1311" s="3">
        <f t="array" ref="T1311">INDEX($AF$3:$CM$62,MATCH($S1311,$AE$3:$AE$62,0),MATCH(T$1&amp;$R1311,$AF$1:$CM$1&amp;$AF$2:$CM$2,0))*VLOOKUP($Q1311,$C$17:$M$20,COUNTBLANK($D$15:D$15)+1,FALSE)</f>
        <v>245</v>
      </c>
      <c r="U1311" s="3">
        <f t="array" ref="U1311">INDEX($AF$3:$CM$62,MATCH($S1311,$AE$3:$AE$62,0),MATCH(U$1&amp;$R1311,$AF$1:$CM$1&amp;$AF$2:$CM$2,0))*VLOOKUP($Q1311,$C$17:$M$20,COUNTBLANK($D$15:E$15)+1,FALSE)</f>
        <v>0</v>
      </c>
      <c r="V1311" s="3">
        <f t="array" ref="V1311">INDEX($AF$3:$CM$62,MATCH($S1311,$AE$3:$AE$62,0),MATCH(V$1&amp;$R1311,$AF$1:$CM$1&amp;$AF$2:$CM$2,0))*VLOOKUP($Q1311,$C$17:$M$20,COUNTBLANK($D$15:F$15)+1,FALSE)</f>
        <v>0</v>
      </c>
      <c r="W1311" s="3">
        <f t="array" ref="W1311">INDEX($AF$3:$CM$62,MATCH($S1311,$AE$3:$AE$62,0),MATCH(W$1&amp;$R1311,$AF$1:$CM$1&amp;$AF$2:$CM$2,0))*VLOOKUP($Q1311,$C$17:$M$20,COUNTBLANK($D$15:G$15)+1,FALSE)</f>
        <v>490</v>
      </c>
      <c r="X1311" s="3">
        <f t="array" ref="X1311">INDEX($AF$3:$CM$62,MATCH($S1311,$AE$3:$AE$62,0),MATCH(X$1&amp;$R1311,$AF$1:$CM$1&amp;$AF$2:$CM$2,0))*VLOOKUP($Q1311,$C$17:$M$20,COUNTBLANK($D$15:H$15)+1,FALSE)</f>
        <v>0</v>
      </c>
      <c r="Y1311" s="3">
        <f t="array" ref="Y1311">INDEX($AF$3:$CM$62,MATCH($S1311,$AE$3:$AE$62,0),MATCH(Y$1&amp;$R1311,$AF$1:$CM$1&amp;$AF$2:$CM$2,0))*VLOOKUP($Q1311,$C$17:$M$20,COUNTBLANK($D$15:I$15)+1,FALSE)</f>
        <v>0</v>
      </c>
      <c r="Z1311" s="3">
        <f t="array" ref="Z1311">INDEX($AF$3:$CM$62,MATCH($S1311,$AE$3:$AE$62,0),MATCH(Z$1&amp;$R1311,$AF$1:$CM$1&amp;$AF$2:$CM$2,0))*VLOOKUP($Q1311,$C$17:$M$20,COUNTBLANK($D$15:J$15)+1,FALSE)</f>
        <v>0</v>
      </c>
      <c r="AA1311" s="3">
        <f t="array" ref="AA1311">INDEX($AF$3:$CM$62,MATCH($S1311,$AE$3:$AE$62,0),MATCH(AA$1&amp;$R1311,$AF$1:$CM$1&amp;$AF$2:$CM$2,0))*VLOOKUP($Q1311,$C$17:$M$20,COUNTBLANK($D$15:K$15)+1,FALSE)</f>
        <v>0</v>
      </c>
      <c r="AB1311" s="3">
        <f t="array" ref="AB1311">INDEX($AF$3:$CM$62,MATCH($S1311,$AE$3:$AE$62,0),MATCH(AB$1&amp;$R1311,$AF$1:$CM$1&amp;$AF$2:$CM$2,0))*VLOOKUP($Q1311,$C$17:$M$20,COUNTBLANK($D$15:L$15)+1,FALSE)</f>
        <v>2.5000000000000001E-2</v>
      </c>
      <c r="AC1311" s="3">
        <f t="array" ref="AC1311">INDEX($AF$3:$CM$62,MATCH($S1311,$AE$3:$AE$62,0),MATCH(AC$1&amp;$R1311,$AF$1:$CM$1&amp;$AF$2:$CM$2,0))*VLOOKUP($Q1311,$C$17:$M$20,COUNTBLANK($D$15:M$15)+1,FALSE)</f>
        <v>0.05</v>
      </c>
    </row>
    <row r="1312" spans="17:29" x14ac:dyDescent="0.2">
      <c r="Q1312" t="s">
        <v>422</v>
      </c>
      <c r="R1312">
        <f t="shared" si="166"/>
        <v>4</v>
      </c>
      <c r="S1312">
        <f t="shared" si="167"/>
        <v>50</v>
      </c>
      <c r="T1312" s="3">
        <f t="array" ref="T1312">INDEX($AF$3:$CM$62,MATCH($S1312,$AE$3:$AE$62,0),MATCH(T$1&amp;$R1312,$AF$1:$CM$1&amp;$AF$2:$CM$2,0))*VLOOKUP($Q1312,$C$17:$M$20,COUNTBLANK($D$15:D$15)+1,FALSE)</f>
        <v>250</v>
      </c>
      <c r="U1312" s="3">
        <f t="array" ref="U1312">INDEX($AF$3:$CM$62,MATCH($S1312,$AE$3:$AE$62,0),MATCH(U$1&amp;$R1312,$AF$1:$CM$1&amp;$AF$2:$CM$2,0))*VLOOKUP($Q1312,$C$17:$M$20,COUNTBLANK($D$15:E$15)+1,FALSE)</f>
        <v>0</v>
      </c>
      <c r="V1312" s="3">
        <f t="array" ref="V1312">INDEX($AF$3:$CM$62,MATCH($S1312,$AE$3:$AE$62,0),MATCH(V$1&amp;$R1312,$AF$1:$CM$1&amp;$AF$2:$CM$2,0))*VLOOKUP($Q1312,$C$17:$M$20,COUNTBLANK($D$15:F$15)+1,FALSE)</f>
        <v>0</v>
      </c>
      <c r="W1312" s="3">
        <f t="array" ref="W1312">INDEX($AF$3:$CM$62,MATCH($S1312,$AE$3:$AE$62,0),MATCH(W$1&amp;$R1312,$AF$1:$CM$1&amp;$AF$2:$CM$2,0))*VLOOKUP($Q1312,$C$17:$M$20,COUNTBLANK($D$15:G$15)+1,FALSE)</f>
        <v>500</v>
      </c>
      <c r="X1312" s="3">
        <f t="array" ref="X1312">INDEX($AF$3:$CM$62,MATCH($S1312,$AE$3:$AE$62,0),MATCH(X$1&amp;$R1312,$AF$1:$CM$1&amp;$AF$2:$CM$2,0))*VLOOKUP($Q1312,$C$17:$M$20,COUNTBLANK($D$15:H$15)+1,FALSE)</f>
        <v>0</v>
      </c>
      <c r="Y1312" s="3">
        <f t="array" ref="Y1312">INDEX($AF$3:$CM$62,MATCH($S1312,$AE$3:$AE$62,0),MATCH(Y$1&amp;$R1312,$AF$1:$CM$1&amp;$AF$2:$CM$2,0))*VLOOKUP($Q1312,$C$17:$M$20,COUNTBLANK($D$15:I$15)+1,FALSE)</f>
        <v>0</v>
      </c>
      <c r="Z1312" s="3">
        <f t="array" ref="Z1312">INDEX($AF$3:$CM$62,MATCH($S1312,$AE$3:$AE$62,0),MATCH(Z$1&amp;$R1312,$AF$1:$CM$1&amp;$AF$2:$CM$2,0))*VLOOKUP($Q1312,$C$17:$M$20,COUNTBLANK($D$15:J$15)+1,FALSE)</f>
        <v>0</v>
      </c>
      <c r="AA1312" s="3">
        <f t="array" ref="AA1312">INDEX($AF$3:$CM$62,MATCH($S1312,$AE$3:$AE$62,0),MATCH(AA$1&amp;$R1312,$AF$1:$CM$1&amp;$AF$2:$CM$2,0))*VLOOKUP($Q1312,$C$17:$M$20,COUNTBLANK($D$15:K$15)+1,FALSE)</f>
        <v>0</v>
      </c>
      <c r="AB1312" s="3">
        <f t="array" ref="AB1312">INDEX($AF$3:$CM$62,MATCH($S1312,$AE$3:$AE$62,0),MATCH(AB$1&amp;$R1312,$AF$1:$CM$1&amp;$AF$2:$CM$2,0))*VLOOKUP($Q1312,$C$17:$M$20,COUNTBLANK($D$15:L$15)+1,FALSE)</f>
        <v>3.7499999999999999E-2</v>
      </c>
      <c r="AC1312" s="3">
        <f t="array" ref="AC1312">INDEX($AF$3:$CM$62,MATCH($S1312,$AE$3:$AE$62,0),MATCH(AC$1&amp;$R1312,$AF$1:$CM$1&amp;$AF$2:$CM$2,0))*VLOOKUP($Q1312,$C$17:$M$20,COUNTBLANK($D$15:M$15)+1,FALSE)</f>
        <v>0.05</v>
      </c>
    </row>
    <row r="1313" spans="17:29" x14ac:dyDescent="0.2">
      <c r="Q1313" t="s">
        <v>422</v>
      </c>
      <c r="R1313">
        <f t="shared" si="166"/>
        <v>4</v>
      </c>
      <c r="S1313">
        <f t="shared" si="167"/>
        <v>51</v>
      </c>
      <c r="T1313" s="3">
        <f t="array" ref="T1313">INDEX($AF$3:$CM$62,MATCH($S1313,$AE$3:$AE$62,0),MATCH(T$1&amp;$R1313,$AF$1:$CM$1&amp;$AF$2:$CM$2,0))*VLOOKUP($Q1313,$C$17:$M$20,COUNTBLANK($D$15:D$15)+1,FALSE)</f>
        <v>255</v>
      </c>
      <c r="U1313" s="3">
        <f t="array" ref="U1313">INDEX($AF$3:$CM$62,MATCH($S1313,$AE$3:$AE$62,0),MATCH(U$1&amp;$R1313,$AF$1:$CM$1&amp;$AF$2:$CM$2,0))*VLOOKUP($Q1313,$C$17:$M$20,COUNTBLANK($D$15:E$15)+1,FALSE)</f>
        <v>0</v>
      </c>
      <c r="V1313" s="3">
        <f t="array" ref="V1313">INDEX($AF$3:$CM$62,MATCH($S1313,$AE$3:$AE$62,0),MATCH(V$1&amp;$R1313,$AF$1:$CM$1&amp;$AF$2:$CM$2,0))*VLOOKUP($Q1313,$C$17:$M$20,COUNTBLANK($D$15:F$15)+1,FALSE)</f>
        <v>0</v>
      </c>
      <c r="W1313" s="3">
        <f t="array" ref="W1313">INDEX($AF$3:$CM$62,MATCH($S1313,$AE$3:$AE$62,0),MATCH(W$1&amp;$R1313,$AF$1:$CM$1&amp;$AF$2:$CM$2,0))*VLOOKUP($Q1313,$C$17:$M$20,COUNTBLANK($D$15:G$15)+1,FALSE)</f>
        <v>510</v>
      </c>
      <c r="X1313" s="3">
        <f t="array" ref="X1313">INDEX($AF$3:$CM$62,MATCH($S1313,$AE$3:$AE$62,0),MATCH(X$1&amp;$R1313,$AF$1:$CM$1&amp;$AF$2:$CM$2,0))*VLOOKUP($Q1313,$C$17:$M$20,COUNTBLANK($D$15:H$15)+1,FALSE)</f>
        <v>0</v>
      </c>
      <c r="Y1313" s="3">
        <f t="array" ref="Y1313">INDEX($AF$3:$CM$62,MATCH($S1313,$AE$3:$AE$62,0),MATCH(Y$1&amp;$R1313,$AF$1:$CM$1&amp;$AF$2:$CM$2,0))*VLOOKUP($Q1313,$C$17:$M$20,COUNTBLANK($D$15:I$15)+1,FALSE)</f>
        <v>0</v>
      </c>
      <c r="Z1313" s="3">
        <f t="array" ref="Z1313">INDEX($AF$3:$CM$62,MATCH($S1313,$AE$3:$AE$62,0),MATCH(Z$1&amp;$R1313,$AF$1:$CM$1&amp;$AF$2:$CM$2,0))*VLOOKUP($Q1313,$C$17:$M$20,COUNTBLANK($D$15:J$15)+1,FALSE)</f>
        <v>0</v>
      </c>
      <c r="AA1313" s="3">
        <f t="array" ref="AA1313">INDEX($AF$3:$CM$62,MATCH($S1313,$AE$3:$AE$62,0),MATCH(AA$1&amp;$R1313,$AF$1:$CM$1&amp;$AF$2:$CM$2,0))*VLOOKUP($Q1313,$C$17:$M$20,COUNTBLANK($D$15:K$15)+1,FALSE)</f>
        <v>0</v>
      </c>
      <c r="AB1313" s="3">
        <f t="array" ref="AB1313">INDEX($AF$3:$CM$62,MATCH($S1313,$AE$3:$AE$62,0),MATCH(AB$1&amp;$R1313,$AF$1:$CM$1&amp;$AF$2:$CM$2,0))*VLOOKUP($Q1313,$C$17:$M$20,COUNTBLANK($D$15:L$15)+1,FALSE)</f>
        <v>3.7499999999999999E-2</v>
      </c>
      <c r="AC1313" s="3">
        <f t="array" ref="AC1313">INDEX($AF$3:$CM$62,MATCH($S1313,$AE$3:$AE$62,0),MATCH(AC$1&amp;$R1313,$AF$1:$CM$1&amp;$AF$2:$CM$2,0))*VLOOKUP($Q1313,$C$17:$M$20,COUNTBLANK($D$15:M$15)+1,FALSE)</f>
        <v>0.05</v>
      </c>
    </row>
    <row r="1314" spans="17:29" x14ac:dyDescent="0.2">
      <c r="Q1314" t="s">
        <v>422</v>
      </c>
      <c r="R1314">
        <f t="shared" si="166"/>
        <v>4</v>
      </c>
      <c r="S1314">
        <f t="shared" si="167"/>
        <v>52</v>
      </c>
      <c r="T1314" s="3">
        <f t="array" ref="T1314">INDEX($AF$3:$CM$62,MATCH($S1314,$AE$3:$AE$62,0),MATCH(T$1&amp;$R1314,$AF$1:$CM$1&amp;$AF$2:$CM$2,0))*VLOOKUP($Q1314,$C$17:$M$20,COUNTBLANK($D$15:D$15)+1,FALSE)</f>
        <v>260</v>
      </c>
      <c r="U1314" s="3">
        <f t="array" ref="U1314">INDEX($AF$3:$CM$62,MATCH($S1314,$AE$3:$AE$62,0),MATCH(U$1&amp;$R1314,$AF$1:$CM$1&amp;$AF$2:$CM$2,0))*VLOOKUP($Q1314,$C$17:$M$20,COUNTBLANK($D$15:E$15)+1,FALSE)</f>
        <v>0</v>
      </c>
      <c r="V1314" s="3">
        <f t="array" ref="V1314">INDEX($AF$3:$CM$62,MATCH($S1314,$AE$3:$AE$62,0),MATCH(V$1&amp;$R1314,$AF$1:$CM$1&amp;$AF$2:$CM$2,0))*VLOOKUP($Q1314,$C$17:$M$20,COUNTBLANK($D$15:F$15)+1,FALSE)</f>
        <v>0</v>
      </c>
      <c r="W1314" s="3">
        <f t="array" ref="W1314">INDEX($AF$3:$CM$62,MATCH($S1314,$AE$3:$AE$62,0),MATCH(W$1&amp;$R1314,$AF$1:$CM$1&amp;$AF$2:$CM$2,0))*VLOOKUP($Q1314,$C$17:$M$20,COUNTBLANK($D$15:G$15)+1,FALSE)</f>
        <v>520</v>
      </c>
      <c r="X1314" s="3">
        <f t="array" ref="X1314">INDEX($AF$3:$CM$62,MATCH($S1314,$AE$3:$AE$62,0),MATCH(X$1&amp;$R1314,$AF$1:$CM$1&amp;$AF$2:$CM$2,0))*VLOOKUP($Q1314,$C$17:$M$20,COUNTBLANK($D$15:H$15)+1,FALSE)</f>
        <v>0</v>
      </c>
      <c r="Y1314" s="3">
        <f t="array" ref="Y1314">INDEX($AF$3:$CM$62,MATCH($S1314,$AE$3:$AE$62,0),MATCH(Y$1&amp;$R1314,$AF$1:$CM$1&amp;$AF$2:$CM$2,0))*VLOOKUP($Q1314,$C$17:$M$20,COUNTBLANK($D$15:I$15)+1,FALSE)</f>
        <v>0</v>
      </c>
      <c r="Z1314" s="3">
        <f t="array" ref="Z1314">INDEX($AF$3:$CM$62,MATCH($S1314,$AE$3:$AE$62,0),MATCH(Z$1&amp;$R1314,$AF$1:$CM$1&amp;$AF$2:$CM$2,0))*VLOOKUP($Q1314,$C$17:$M$20,COUNTBLANK($D$15:J$15)+1,FALSE)</f>
        <v>0</v>
      </c>
      <c r="AA1314" s="3">
        <f t="array" ref="AA1314">INDEX($AF$3:$CM$62,MATCH($S1314,$AE$3:$AE$62,0),MATCH(AA$1&amp;$R1314,$AF$1:$CM$1&amp;$AF$2:$CM$2,0))*VLOOKUP($Q1314,$C$17:$M$20,COUNTBLANK($D$15:K$15)+1,FALSE)</f>
        <v>0</v>
      </c>
      <c r="AB1314" s="3">
        <f t="array" ref="AB1314">INDEX($AF$3:$CM$62,MATCH($S1314,$AE$3:$AE$62,0),MATCH(AB$1&amp;$R1314,$AF$1:$CM$1&amp;$AF$2:$CM$2,0))*VLOOKUP($Q1314,$C$17:$M$20,COUNTBLANK($D$15:L$15)+1,FALSE)</f>
        <v>3.7499999999999999E-2</v>
      </c>
      <c r="AC1314" s="3">
        <f t="array" ref="AC1314">INDEX($AF$3:$CM$62,MATCH($S1314,$AE$3:$AE$62,0),MATCH(AC$1&amp;$R1314,$AF$1:$CM$1&amp;$AF$2:$CM$2,0))*VLOOKUP($Q1314,$C$17:$M$20,COUNTBLANK($D$15:M$15)+1,FALSE)</f>
        <v>0.05</v>
      </c>
    </row>
    <row r="1315" spans="17:29" x14ac:dyDescent="0.2">
      <c r="Q1315" t="s">
        <v>422</v>
      </c>
      <c r="R1315">
        <f t="shared" si="166"/>
        <v>4</v>
      </c>
      <c r="S1315">
        <f t="shared" si="167"/>
        <v>53</v>
      </c>
      <c r="T1315" s="3">
        <f t="array" ref="T1315">INDEX($AF$3:$CM$62,MATCH($S1315,$AE$3:$AE$62,0),MATCH(T$1&amp;$R1315,$AF$1:$CM$1&amp;$AF$2:$CM$2,0))*VLOOKUP($Q1315,$C$17:$M$20,COUNTBLANK($D$15:D$15)+1,FALSE)</f>
        <v>265</v>
      </c>
      <c r="U1315" s="3">
        <f t="array" ref="U1315">INDEX($AF$3:$CM$62,MATCH($S1315,$AE$3:$AE$62,0),MATCH(U$1&amp;$R1315,$AF$1:$CM$1&amp;$AF$2:$CM$2,0))*VLOOKUP($Q1315,$C$17:$M$20,COUNTBLANK($D$15:E$15)+1,FALSE)</f>
        <v>0</v>
      </c>
      <c r="V1315" s="3">
        <f t="array" ref="V1315">INDEX($AF$3:$CM$62,MATCH($S1315,$AE$3:$AE$62,0),MATCH(V$1&amp;$R1315,$AF$1:$CM$1&amp;$AF$2:$CM$2,0))*VLOOKUP($Q1315,$C$17:$M$20,COUNTBLANK($D$15:F$15)+1,FALSE)</f>
        <v>0</v>
      </c>
      <c r="W1315" s="3">
        <f t="array" ref="W1315">INDEX($AF$3:$CM$62,MATCH($S1315,$AE$3:$AE$62,0),MATCH(W$1&amp;$R1315,$AF$1:$CM$1&amp;$AF$2:$CM$2,0))*VLOOKUP($Q1315,$C$17:$M$20,COUNTBLANK($D$15:G$15)+1,FALSE)</f>
        <v>530</v>
      </c>
      <c r="X1315" s="3">
        <f t="array" ref="X1315">INDEX($AF$3:$CM$62,MATCH($S1315,$AE$3:$AE$62,0),MATCH(X$1&amp;$R1315,$AF$1:$CM$1&amp;$AF$2:$CM$2,0))*VLOOKUP($Q1315,$C$17:$M$20,COUNTBLANK($D$15:H$15)+1,FALSE)</f>
        <v>0</v>
      </c>
      <c r="Y1315" s="3">
        <f t="array" ref="Y1315">INDEX($AF$3:$CM$62,MATCH($S1315,$AE$3:$AE$62,0),MATCH(Y$1&amp;$R1315,$AF$1:$CM$1&amp;$AF$2:$CM$2,0))*VLOOKUP($Q1315,$C$17:$M$20,COUNTBLANK($D$15:I$15)+1,FALSE)</f>
        <v>0</v>
      </c>
      <c r="Z1315" s="3">
        <f t="array" ref="Z1315">INDEX($AF$3:$CM$62,MATCH($S1315,$AE$3:$AE$62,0),MATCH(Z$1&amp;$R1315,$AF$1:$CM$1&amp;$AF$2:$CM$2,0))*VLOOKUP($Q1315,$C$17:$M$20,COUNTBLANK($D$15:J$15)+1,FALSE)</f>
        <v>0</v>
      </c>
      <c r="AA1315" s="3">
        <f t="array" ref="AA1315">INDEX($AF$3:$CM$62,MATCH($S1315,$AE$3:$AE$62,0),MATCH(AA$1&amp;$R1315,$AF$1:$CM$1&amp;$AF$2:$CM$2,0))*VLOOKUP($Q1315,$C$17:$M$20,COUNTBLANK($D$15:K$15)+1,FALSE)</f>
        <v>0</v>
      </c>
      <c r="AB1315" s="3">
        <f t="array" ref="AB1315">INDEX($AF$3:$CM$62,MATCH($S1315,$AE$3:$AE$62,0),MATCH(AB$1&amp;$R1315,$AF$1:$CM$1&amp;$AF$2:$CM$2,0))*VLOOKUP($Q1315,$C$17:$M$20,COUNTBLANK($D$15:L$15)+1,FALSE)</f>
        <v>3.7499999999999999E-2</v>
      </c>
      <c r="AC1315" s="3">
        <f t="array" ref="AC1315">INDEX($AF$3:$CM$62,MATCH($S1315,$AE$3:$AE$62,0),MATCH(AC$1&amp;$R1315,$AF$1:$CM$1&amp;$AF$2:$CM$2,0))*VLOOKUP($Q1315,$C$17:$M$20,COUNTBLANK($D$15:M$15)+1,FALSE)</f>
        <v>0.05</v>
      </c>
    </row>
    <row r="1316" spans="17:29" x14ac:dyDescent="0.2">
      <c r="Q1316" t="s">
        <v>422</v>
      </c>
      <c r="R1316">
        <f t="shared" si="166"/>
        <v>4</v>
      </c>
      <c r="S1316">
        <f t="shared" si="167"/>
        <v>54</v>
      </c>
      <c r="T1316" s="3">
        <f t="array" ref="T1316">INDEX($AF$3:$CM$62,MATCH($S1316,$AE$3:$AE$62,0),MATCH(T$1&amp;$R1316,$AF$1:$CM$1&amp;$AF$2:$CM$2,0))*VLOOKUP($Q1316,$C$17:$M$20,COUNTBLANK($D$15:D$15)+1,FALSE)</f>
        <v>270</v>
      </c>
      <c r="U1316" s="3">
        <f t="array" ref="U1316">INDEX($AF$3:$CM$62,MATCH($S1316,$AE$3:$AE$62,0),MATCH(U$1&amp;$R1316,$AF$1:$CM$1&amp;$AF$2:$CM$2,0))*VLOOKUP($Q1316,$C$17:$M$20,COUNTBLANK($D$15:E$15)+1,FALSE)</f>
        <v>0</v>
      </c>
      <c r="V1316" s="3">
        <f t="array" ref="V1316">INDEX($AF$3:$CM$62,MATCH($S1316,$AE$3:$AE$62,0),MATCH(V$1&amp;$R1316,$AF$1:$CM$1&amp;$AF$2:$CM$2,0))*VLOOKUP($Q1316,$C$17:$M$20,COUNTBLANK($D$15:F$15)+1,FALSE)</f>
        <v>0</v>
      </c>
      <c r="W1316" s="3">
        <f t="array" ref="W1316">INDEX($AF$3:$CM$62,MATCH($S1316,$AE$3:$AE$62,0),MATCH(W$1&amp;$R1316,$AF$1:$CM$1&amp;$AF$2:$CM$2,0))*VLOOKUP($Q1316,$C$17:$M$20,COUNTBLANK($D$15:G$15)+1,FALSE)</f>
        <v>540</v>
      </c>
      <c r="X1316" s="3">
        <f t="array" ref="X1316">INDEX($AF$3:$CM$62,MATCH($S1316,$AE$3:$AE$62,0),MATCH(X$1&amp;$R1316,$AF$1:$CM$1&amp;$AF$2:$CM$2,0))*VLOOKUP($Q1316,$C$17:$M$20,COUNTBLANK($D$15:H$15)+1,FALSE)</f>
        <v>0</v>
      </c>
      <c r="Y1316" s="3">
        <f t="array" ref="Y1316">INDEX($AF$3:$CM$62,MATCH($S1316,$AE$3:$AE$62,0),MATCH(Y$1&amp;$R1316,$AF$1:$CM$1&amp;$AF$2:$CM$2,0))*VLOOKUP($Q1316,$C$17:$M$20,COUNTBLANK($D$15:I$15)+1,FALSE)</f>
        <v>0</v>
      </c>
      <c r="Z1316" s="3">
        <f t="array" ref="Z1316">INDEX($AF$3:$CM$62,MATCH($S1316,$AE$3:$AE$62,0),MATCH(Z$1&amp;$R1316,$AF$1:$CM$1&amp;$AF$2:$CM$2,0))*VLOOKUP($Q1316,$C$17:$M$20,COUNTBLANK($D$15:J$15)+1,FALSE)</f>
        <v>0</v>
      </c>
      <c r="AA1316" s="3">
        <f t="array" ref="AA1316">INDEX($AF$3:$CM$62,MATCH($S1316,$AE$3:$AE$62,0),MATCH(AA$1&amp;$R1316,$AF$1:$CM$1&amp;$AF$2:$CM$2,0))*VLOOKUP($Q1316,$C$17:$M$20,COUNTBLANK($D$15:K$15)+1,FALSE)</f>
        <v>0</v>
      </c>
      <c r="AB1316" s="3">
        <f t="array" ref="AB1316">INDEX($AF$3:$CM$62,MATCH($S1316,$AE$3:$AE$62,0),MATCH(AB$1&amp;$R1316,$AF$1:$CM$1&amp;$AF$2:$CM$2,0))*VLOOKUP($Q1316,$C$17:$M$20,COUNTBLANK($D$15:L$15)+1,FALSE)</f>
        <v>3.7499999999999999E-2</v>
      </c>
      <c r="AC1316" s="3">
        <f t="array" ref="AC1316">INDEX($AF$3:$CM$62,MATCH($S1316,$AE$3:$AE$62,0),MATCH(AC$1&amp;$R1316,$AF$1:$CM$1&amp;$AF$2:$CM$2,0))*VLOOKUP($Q1316,$C$17:$M$20,COUNTBLANK($D$15:M$15)+1,FALSE)</f>
        <v>0.05</v>
      </c>
    </row>
    <row r="1317" spans="17:29" x14ac:dyDescent="0.2">
      <c r="Q1317" t="s">
        <v>422</v>
      </c>
      <c r="R1317">
        <f t="shared" si="166"/>
        <v>4</v>
      </c>
      <c r="S1317">
        <f t="shared" si="167"/>
        <v>55</v>
      </c>
      <c r="T1317" s="3">
        <f t="array" ref="T1317">INDEX($AF$3:$CM$62,MATCH($S1317,$AE$3:$AE$62,0),MATCH(T$1&amp;$R1317,$AF$1:$CM$1&amp;$AF$2:$CM$2,0))*VLOOKUP($Q1317,$C$17:$M$20,COUNTBLANK($D$15:D$15)+1,FALSE)</f>
        <v>275</v>
      </c>
      <c r="U1317" s="3">
        <f t="array" ref="U1317">INDEX($AF$3:$CM$62,MATCH($S1317,$AE$3:$AE$62,0),MATCH(U$1&amp;$R1317,$AF$1:$CM$1&amp;$AF$2:$CM$2,0))*VLOOKUP($Q1317,$C$17:$M$20,COUNTBLANK($D$15:E$15)+1,FALSE)</f>
        <v>0</v>
      </c>
      <c r="V1317" s="3">
        <f t="array" ref="V1317">INDEX($AF$3:$CM$62,MATCH($S1317,$AE$3:$AE$62,0),MATCH(V$1&amp;$R1317,$AF$1:$CM$1&amp;$AF$2:$CM$2,0))*VLOOKUP($Q1317,$C$17:$M$20,COUNTBLANK($D$15:F$15)+1,FALSE)</f>
        <v>0</v>
      </c>
      <c r="W1317" s="3">
        <f t="array" ref="W1317">INDEX($AF$3:$CM$62,MATCH($S1317,$AE$3:$AE$62,0),MATCH(W$1&amp;$R1317,$AF$1:$CM$1&amp;$AF$2:$CM$2,0))*VLOOKUP($Q1317,$C$17:$M$20,COUNTBLANK($D$15:G$15)+1,FALSE)</f>
        <v>550</v>
      </c>
      <c r="X1317" s="3">
        <f t="array" ref="X1317">INDEX($AF$3:$CM$62,MATCH($S1317,$AE$3:$AE$62,0),MATCH(X$1&amp;$R1317,$AF$1:$CM$1&amp;$AF$2:$CM$2,0))*VLOOKUP($Q1317,$C$17:$M$20,COUNTBLANK($D$15:H$15)+1,FALSE)</f>
        <v>0</v>
      </c>
      <c r="Y1317" s="3">
        <f t="array" ref="Y1317">INDEX($AF$3:$CM$62,MATCH($S1317,$AE$3:$AE$62,0),MATCH(Y$1&amp;$R1317,$AF$1:$CM$1&amp;$AF$2:$CM$2,0))*VLOOKUP($Q1317,$C$17:$M$20,COUNTBLANK($D$15:I$15)+1,FALSE)</f>
        <v>0</v>
      </c>
      <c r="Z1317" s="3">
        <f t="array" ref="Z1317">INDEX($AF$3:$CM$62,MATCH($S1317,$AE$3:$AE$62,0),MATCH(Z$1&amp;$R1317,$AF$1:$CM$1&amp;$AF$2:$CM$2,0))*VLOOKUP($Q1317,$C$17:$M$20,COUNTBLANK($D$15:J$15)+1,FALSE)</f>
        <v>0</v>
      </c>
      <c r="AA1317" s="3">
        <f t="array" ref="AA1317">INDEX($AF$3:$CM$62,MATCH($S1317,$AE$3:$AE$62,0),MATCH(AA$1&amp;$R1317,$AF$1:$CM$1&amp;$AF$2:$CM$2,0))*VLOOKUP($Q1317,$C$17:$M$20,COUNTBLANK($D$15:K$15)+1,FALSE)</f>
        <v>0</v>
      </c>
      <c r="AB1317" s="3">
        <f t="array" ref="AB1317">INDEX($AF$3:$CM$62,MATCH($S1317,$AE$3:$AE$62,0),MATCH(AB$1&amp;$R1317,$AF$1:$CM$1&amp;$AF$2:$CM$2,0))*VLOOKUP($Q1317,$C$17:$M$20,COUNTBLANK($D$15:L$15)+1,FALSE)</f>
        <v>3.7499999999999999E-2</v>
      </c>
      <c r="AC1317" s="3">
        <f t="array" ref="AC1317">INDEX($AF$3:$CM$62,MATCH($S1317,$AE$3:$AE$62,0),MATCH(AC$1&amp;$R1317,$AF$1:$CM$1&amp;$AF$2:$CM$2,0))*VLOOKUP($Q1317,$C$17:$M$20,COUNTBLANK($D$15:M$15)+1,FALSE)</f>
        <v>0.05</v>
      </c>
    </row>
    <row r="1318" spans="17:29" x14ac:dyDescent="0.2">
      <c r="Q1318" t="s">
        <v>422</v>
      </c>
      <c r="R1318">
        <f t="shared" si="166"/>
        <v>4</v>
      </c>
      <c r="S1318">
        <f t="shared" si="167"/>
        <v>56</v>
      </c>
      <c r="T1318" s="3">
        <f t="array" ref="T1318">INDEX($AF$3:$CM$62,MATCH($S1318,$AE$3:$AE$62,0),MATCH(T$1&amp;$R1318,$AF$1:$CM$1&amp;$AF$2:$CM$2,0))*VLOOKUP($Q1318,$C$17:$M$20,COUNTBLANK($D$15:D$15)+1,FALSE)</f>
        <v>280</v>
      </c>
      <c r="U1318" s="3">
        <f t="array" ref="U1318">INDEX($AF$3:$CM$62,MATCH($S1318,$AE$3:$AE$62,0),MATCH(U$1&amp;$R1318,$AF$1:$CM$1&amp;$AF$2:$CM$2,0))*VLOOKUP($Q1318,$C$17:$M$20,COUNTBLANK($D$15:E$15)+1,FALSE)</f>
        <v>0</v>
      </c>
      <c r="V1318" s="3">
        <f t="array" ref="V1318">INDEX($AF$3:$CM$62,MATCH($S1318,$AE$3:$AE$62,0),MATCH(V$1&amp;$R1318,$AF$1:$CM$1&amp;$AF$2:$CM$2,0))*VLOOKUP($Q1318,$C$17:$M$20,COUNTBLANK($D$15:F$15)+1,FALSE)</f>
        <v>0</v>
      </c>
      <c r="W1318" s="3">
        <f t="array" ref="W1318">INDEX($AF$3:$CM$62,MATCH($S1318,$AE$3:$AE$62,0),MATCH(W$1&amp;$R1318,$AF$1:$CM$1&amp;$AF$2:$CM$2,0))*VLOOKUP($Q1318,$C$17:$M$20,COUNTBLANK($D$15:G$15)+1,FALSE)</f>
        <v>560</v>
      </c>
      <c r="X1318" s="3">
        <f t="array" ref="X1318">INDEX($AF$3:$CM$62,MATCH($S1318,$AE$3:$AE$62,0),MATCH(X$1&amp;$R1318,$AF$1:$CM$1&amp;$AF$2:$CM$2,0))*VLOOKUP($Q1318,$C$17:$M$20,COUNTBLANK($D$15:H$15)+1,FALSE)</f>
        <v>0</v>
      </c>
      <c r="Y1318" s="3">
        <f t="array" ref="Y1318">INDEX($AF$3:$CM$62,MATCH($S1318,$AE$3:$AE$62,0),MATCH(Y$1&amp;$R1318,$AF$1:$CM$1&amp;$AF$2:$CM$2,0))*VLOOKUP($Q1318,$C$17:$M$20,COUNTBLANK($D$15:I$15)+1,FALSE)</f>
        <v>0</v>
      </c>
      <c r="Z1318" s="3">
        <f t="array" ref="Z1318">INDEX($AF$3:$CM$62,MATCH($S1318,$AE$3:$AE$62,0),MATCH(Z$1&amp;$R1318,$AF$1:$CM$1&amp;$AF$2:$CM$2,0))*VLOOKUP($Q1318,$C$17:$M$20,COUNTBLANK($D$15:J$15)+1,FALSE)</f>
        <v>0</v>
      </c>
      <c r="AA1318" s="3">
        <f t="array" ref="AA1318">INDEX($AF$3:$CM$62,MATCH($S1318,$AE$3:$AE$62,0),MATCH(AA$1&amp;$R1318,$AF$1:$CM$1&amp;$AF$2:$CM$2,0))*VLOOKUP($Q1318,$C$17:$M$20,COUNTBLANK($D$15:K$15)+1,FALSE)</f>
        <v>0</v>
      </c>
      <c r="AB1318" s="3">
        <f t="array" ref="AB1318">INDEX($AF$3:$CM$62,MATCH($S1318,$AE$3:$AE$62,0),MATCH(AB$1&amp;$R1318,$AF$1:$CM$1&amp;$AF$2:$CM$2,0))*VLOOKUP($Q1318,$C$17:$M$20,COUNTBLANK($D$15:L$15)+1,FALSE)</f>
        <v>3.7499999999999999E-2</v>
      </c>
      <c r="AC1318" s="3">
        <f t="array" ref="AC1318">INDEX($AF$3:$CM$62,MATCH($S1318,$AE$3:$AE$62,0),MATCH(AC$1&amp;$R1318,$AF$1:$CM$1&amp;$AF$2:$CM$2,0))*VLOOKUP($Q1318,$C$17:$M$20,COUNTBLANK($D$15:M$15)+1,FALSE)</f>
        <v>0.05</v>
      </c>
    </row>
    <row r="1319" spans="17:29" x14ac:dyDescent="0.2">
      <c r="Q1319" t="s">
        <v>422</v>
      </c>
      <c r="R1319">
        <f t="shared" si="166"/>
        <v>4</v>
      </c>
      <c r="S1319">
        <f t="shared" si="167"/>
        <v>57</v>
      </c>
      <c r="T1319" s="3">
        <f t="array" ref="T1319">INDEX($AF$3:$CM$62,MATCH($S1319,$AE$3:$AE$62,0),MATCH(T$1&amp;$R1319,$AF$1:$CM$1&amp;$AF$2:$CM$2,0))*VLOOKUP($Q1319,$C$17:$M$20,COUNTBLANK($D$15:D$15)+1,FALSE)</f>
        <v>285</v>
      </c>
      <c r="U1319" s="3">
        <f t="array" ref="U1319">INDEX($AF$3:$CM$62,MATCH($S1319,$AE$3:$AE$62,0),MATCH(U$1&amp;$R1319,$AF$1:$CM$1&amp;$AF$2:$CM$2,0))*VLOOKUP($Q1319,$C$17:$M$20,COUNTBLANK($D$15:E$15)+1,FALSE)</f>
        <v>0</v>
      </c>
      <c r="V1319" s="3">
        <f t="array" ref="V1319">INDEX($AF$3:$CM$62,MATCH($S1319,$AE$3:$AE$62,0),MATCH(V$1&amp;$R1319,$AF$1:$CM$1&amp;$AF$2:$CM$2,0))*VLOOKUP($Q1319,$C$17:$M$20,COUNTBLANK($D$15:F$15)+1,FALSE)</f>
        <v>0</v>
      </c>
      <c r="W1319" s="3">
        <f t="array" ref="W1319">INDEX($AF$3:$CM$62,MATCH($S1319,$AE$3:$AE$62,0),MATCH(W$1&amp;$R1319,$AF$1:$CM$1&amp;$AF$2:$CM$2,0))*VLOOKUP($Q1319,$C$17:$M$20,COUNTBLANK($D$15:G$15)+1,FALSE)</f>
        <v>570</v>
      </c>
      <c r="X1319" s="3">
        <f t="array" ref="X1319">INDEX($AF$3:$CM$62,MATCH($S1319,$AE$3:$AE$62,0),MATCH(X$1&amp;$R1319,$AF$1:$CM$1&amp;$AF$2:$CM$2,0))*VLOOKUP($Q1319,$C$17:$M$20,COUNTBLANK($D$15:H$15)+1,FALSE)</f>
        <v>0</v>
      </c>
      <c r="Y1319" s="3">
        <f t="array" ref="Y1319">INDEX($AF$3:$CM$62,MATCH($S1319,$AE$3:$AE$62,0),MATCH(Y$1&amp;$R1319,$AF$1:$CM$1&amp;$AF$2:$CM$2,0))*VLOOKUP($Q1319,$C$17:$M$20,COUNTBLANK($D$15:I$15)+1,FALSE)</f>
        <v>0</v>
      </c>
      <c r="Z1319" s="3">
        <f t="array" ref="Z1319">INDEX($AF$3:$CM$62,MATCH($S1319,$AE$3:$AE$62,0),MATCH(Z$1&amp;$R1319,$AF$1:$CM$1&amp;$AF$2:$CM$2,0))*VLOOKUP($Q1319,$C$17:$M$20,COUNTBLANK($D$15:J$15)+1,FALSE)</f>
        <v>0</v>
      </c>
      <c r="AA1319" s="3">
        <f t="array" ref="AA1319">INDEX($AF$3:$CM$62,MATCH($S1319,$AE$3:$AE$62,0),MATCH(AA$1&amp;$R1319,$AF$1:$CM$1&amp;$AF$2:$CM$2,0))*VLOOKUP($Q1319,$C$17:$M$20,COUNTBLANK($D$15:K$15)+1,FALSE)</f>
        <v>0</v>
      </c>
      <c r="AB1319" s="3">
        <f t="array" ref="AB1319">INDEX($AF$3:$CM$62,MATCH($S1319,$AE$3:$AE$62,0),MATCH(AB$1&amp;$R1319,$AF$1:$CM$1&amp;$AF$2:$CM$2,0))*VLOOKUP($Q1319,$C$17:$M$20,COUNTBLANK($D$15:L$15)+1,FALSE)</f>
        <v>3.7499999999999999E-2</v>
      </c>
      <c r="AC1319" s="3">
        <f t="array" ref="AC1319">INDEX($AF$3:$CM$62,MATCH($S1319,$AE$3:$AE$62,0),MATCH(AC$1&amp;$R1319,$AF$1:$CM$1&amp;$AF$2:$CM$2,0))*VLOOKUP($Q1319,$C$17:$M$20,COUNTBLANK($D$15:M$15)+1,FALSE)</f>
        <v>0.05</v>
      </c>
    </row>
    <row r="1320" spans="17:29" x14ac:dyDescent="0.2">
      <c r="Q1320" t="s">
        <v>422</v>
      </c>
      <c r="R1320">
        <f t="shared" si="166"/>
        <v>4</v>
      </c>
      <c r="S1320">
        <f t="shared" si="167"/>
        <v>58</v>
      </c>
      <c r="T1320" s="3">
        <f t="array" ref="T1320">INDEX($AF$3:$CM$62,MATCH($S1320,$AE$3:$AE$62,0),MATCH(T$1&amp;$R1320,$AF$1:$CM$1&amp;$AF$2:$CM$2,0))*VLOOKUP($Q1320,$C$17:$M$20,COUNTBLANK($D$15:D$15)+1,FALSE)</f>
        <v>290</v>
      </c>
      <c r="U1320" s="3">
        <f t="array" ref="U1320">INDEX($AF$3:$CM$62,MATCH($S1320,$AE$3:$AE$62,0),MATCH(U$1&amp;$R1320,$AF$1:$CM$1&amp;$AF$2:$CM$2,0))*VLOOKUP($Q1320,$C$17:$M$20,COUNTBLANK($D$15:E$15)+1,FALSE)</f>
        <v>0</v>
      </c>
      <c r="V1320" s="3">
        <f t="array" ref="V1320">INDEX($AF$3:$CM$62,MATCH($S1320,$AE$3:$AE$62,0),MATCH(V$1&amp;$R1320,$AF$1:$CM$1&amp;$AF$2:$CM$2,0))*VLOOKUP($Q1320,$C$17:$M$20,COUNTBLANK($D$15:F$15)+1,FALSE)</f>
        <v>0</v>
      </c>
      <c r="W1320" s="3">
        <f t="array" ref="W1320">INDEX($AF$3:$CM$62,MATCH($S1320,$AE$3:$AE$62,0),MATCH(W$1&amp;$R1320,$AF$1:$CM$1&amp;$AF$2:$CM$2,0))*VLOOKUP($Q1320,$C$17:$M$20,COUNTBLANK($D$15:G$15)+1,FALSE)</f>
        <v>580</v>
      </c>
      <c r="X1320" s="3">
        <f t="array" ref="X1320">INDEX($AF$3:$CM$62,MATCH($S1320,$AE$3:$AE$62,0),MATCH(X$1&amp;$R1320,$AF$1:$CM$1&amp;$AF$2:$CM$2,0))*VLOOKUP($Q1320,$C$17:$M$20,COUNTBLANK($D$15:H$15)+1,FALSE)</f>
        <v>0</v>
      </c>
      <c r="Y1320" s="3">
        <f t="array" ref="Y1320">INDEX($AF$3:$CM$62,MATCH($S1320,$AE$3:$AE$62,0),MATCH(Y$1&amp;$R1320,$AF$1:$CM$1&amp;$AF$2:$CM$2,0))*VLOOKUP($Q1320,$C$17:$M$20,COUNTBLANK($D$15:I$15)+1,FALSE)</f>
        <v>0</v>
      </c>
      <c r="Z1320" s="3">
        <f t="array" ref="Z1320">INDEX($AF$3:$CM$62,MATCH($S1320,$AE$3:$AE$62,0),MATCH(Z$1&amp;$R1320,$AF$1:$CM$1&amp;$AF$2:$CM$2,0))*VLOOKUP($Q1320,$C$17:$M$20,COUNTBLANK($D$15:J$15)+1,FALSE)</f>
        <v>0</v>
      </c>
      <c r="AA1320" s="3">
        <f t="array" ref="AA1320">INDEX($AF$3:$CM$62,MATCH($S1320,$AE$3:$AE$62,0),MATCH(AA$1&amp;$R1320,$AF$1:$CM$1&amp;$AF$2:$CM$2,0))*VLOOKUP($Q1320,$C$17:$M$20,COUNTBLANK($D$15:K$15)+1,FALSE)</f>
        <v>0</v>
      </c>
      <c r="AB1320" s="3">
        <f t="array" ref="AB1320">INDEX($AF$3:$CM$62,MATCH($S1320,$AE$3:$AE$62,0),MATCH(AB$1&amp;$R1320,$AF$1:$CM$1&amp;$AF$2:$CM$2,0))*VLOOKUP($Q1320,$C$17:$M$20,COUNTBLANK($D$15:L$15)+1,FALSE)</f>
        <v>3.7499999999999999E-2</v>
      </c>
      <c r="AC1320" s="3">
        <f t="array" ref="AC1320">INDEX($AF$3:$CM$62,MATCH($S1320,$AE$3:$AE$62,0),MATCH(AC$1&amp;$R1320,$AF$1:$CM$1&amp;$AF$2:$CM$2,0))*VLOOKUP($Q1320,$C$17:$M$20,COUNTBLANK($D$15:M$15)+1,FALSE)</f>
        <v>0.05</v>
      </c>
    </row>
    <row r="1321" spans="17:29" x14ac:dyDescent="0.2">
      <c r="Q1321" t="s">
        <v>422</v>
      </c>
      <c r="R1321">
        <f t="shared" si="166"/>
        <v>4</v>
      </c>
      <c r="S1321">
        <f t="shared" si="167"/>
        <v>59</v>
      </c>
      <c r="T1321" s="3">
        <f t="array" ref="T1321">INDEX($AF$3:$CM$62,MATCH($S1321,$AE$3:$AE$62,0),MATCH(T$1&amp;$R1321,$AF$1:$CM$1&amp;$AF$2:$CM$2,0))*VLOOKUP($Q1321,$C$17:$M$20,COUNTBLANK($D$15:D$15)+1,FALSE)</f>
        <v>295</v>
      </c>
      <c r="U1321" s="3">
        <f t="array" ref="U1321">INDEX($AF$3:$CM$62,MATCH($S1321,$AE$3:$AE$62,0),MATCH(U$1&amp;$R1321,$AF$1:$CM$1&amp;$AF$2:$CM$2,0))*VLOOKUP($Q1321,$C$17:$M$20,COUNTBLANK($D$15:E$15)+1,FALSE)</f>
        <v>0</v>
      </c>
      <c r="V1321" s="3">
        <f t="array" ref="V1321">INDEX($AF$3:$CM$62,MATCH($S1321,$AE$3:$AE$62,0),MATCH(V$1&amp;$R1321,$AF$1:$CM$1&amp;$AF$2:$CM$2,0))*VLOOKUP($Q1321,$C$17:$M$20,COUNTBLANK($D$15:F$15)+1,FALSE)</f>
        <v>0</v>
      </c>
      <c r="W1321" s="3">
        <f t="array" ref="W1321">INDEX($AF$3:$CM$62,MATCH($S1321,$AE$3:$AE$62,0),MATCH(W$1&amp;$R1321,$AF$1:$CM$1&amp;$AF$2:$CM$2,0))*VLOOKUP($Q1321,$C$17:$M$20,COUNTBLANK($D$15:G$15)+1,FALSE)</f>
        <v>590</v>
      </c>
      <c r="X1321" s="3">
        <f t="array" ref="X1321">INDEX($AF$3:$CM$62,MATCH($S1321,$AE$3:$AE$62,0),MATCH(X$1&amp;$R1321,$AF$1:$CM$1&amp;$AF$2:$CM$2,0))*VLOOKUP($Q1321,$C$17:$M$20,COUNTBLANK($D$15:H$15)+1,FALSE)</f>
        <v>0</v>
      </c>
      <c r="Y1321" s="3">
        <f t="array" ref="Y1321">INDEX($AF$3:$CM$62,MATCH($S1321,$AE$3:$AE$62,0),MATCH(Y$1&amp;$R1321,$AF$1:$CM$1&amp;$AF$2:$CM$2,0))*VLOOKUP($Q1321,$C$17:$M$20,COUNTBLANK($D$15:I$15)+1,FALSE)</f>
        <v>0</v>
      </c>
      <c r="Z1321" s="3">
        <f t="array" ref="Z1321">INDEX($AF$3:$CM$62,MATCH($S1321,$AE$3:$AE$62,0),MATCH(Z$1&amp;$R1321,$AF$1:$CM$1&amp;$AF$2:$CM$2,0))*VLOOKUP($Q1321,$C$17:$M$20,COUNTBLANK($D$15:J$15)+1,FALSE)</f>
        <v>0</v>
      </c>
      <c r="AA1321" s="3">
        <f t="array" ref="AA1321">INDEX($AF$3:$CM$62,MATCH($S1321,$AE$3:$AE$62,0),MATCH(AA$1&amp;$R1321,$AF$1:$CM$1&amp;$AF$2:$CM$2,0))*VLOOKUP($Q1321,$C$17:$M$20,COUNTBLANK($D$15:K$15)+1,FALSE)</f>
        <v>0</v>
      </c>
      <c r="AB1321" s="3">
        <f t="array" ref="AB1321">INDEX($AF$3:$CM$62,MATCH($S1321,$AE$3:$AE$62,0),MATCH(AB$1&amp;$R1321,$AF$1:$CM$1&amp;$AF$2:$CM$2,0))*VLOOKUP($Q1321,$C$17:$M$20,COUNTBLANK($D$15:L$15)+1,FALSE)</f>
        <v>3.7499999999999999E-2</v>
      </c>
      <c r="AC1321" s="3">
        <f t="array" ref="AC1321">INDEX($AF$3:$CM$62,MATCH($S1321,$AE$3:$AE$62,0),MATCH(AC$1&amp;$R1321,$AF$1:$CM$1&amp;$AF$2:$CM$2,0))*VLOOKUP($Q1321,$C$17:$M$20,COUNTBLANK($D$15:M$15)+1,FALSE)</f>
        <v>0.05</v>
      </c>
    </row>
    <row r="1322" spans="17:29" x14ac:dyDescent="0.2">
      <c r="Q1322" t="s">
        <v>422</v>
      </c>
      <c r="R1322">
        <f t="shared" si="166"/>
        <v>4</v>
      </c>
      <c r="S1322">
        <f t="shared" si="167"/>
        <v>60</v>
      </c>
      <c r="T1322" s="3">
        <f t="array" ref="T1322">INDEX($AF$3:$CM$62,MATCH($S1322,$AE$3:$AE$62,0),MATCH(T$1&amp;$R1322,$AF$1:$CM$1&amp;$AF$2:$CM$2,0))*VLOOKUP($Q1322,$C$17:$M$20,COUNTBLANK($D$15:D$15)+1,FALSE)</f>
        <v>300</v>
      </c>
      <c r="U1322" s="3">
        <f t="array" ref="U1322">INDEX($AF$3:$CM$62,MATCH($S1322,$AE$3:$AE$62,0),MATCH(U$1&amp;$R1322,$AF$1:$CM$1&amp;$AF$2:$CM$2,0))*VLOOKUP($Q1322,$C$17:$M$20,COUNTBLANK($D$15:E$15)+1,FALSE)</f>
        <v>0</v>
      </c>
      <c r="V1322" s="3">
        <f t="array" ref="V1322">INDEX($AF$3:$CM$62,MATCH($S1322,$AE$3:$AE$62,0),MATCH(V$1&amp;$R1322,$AF$1:$CM$1&amp;$AF$2:$CM$2,0))*VLOOKUP($Q1322,$C$17:$M$20,COUNTBLANK($D$15:F$15)+1,FALSE)</f>
        <v>0</v>
      </c>
      <c r="W1322" s="3">
        <f t="array" ref="W1322">INDEX($AF$3:$CM$62,MATCH($S1322,$AE$3:$AE$62,0),MATCH(W$1&amp;$R1322,$AF$1:$CM$1&amp;$AF$2:$CM$2,0))*VLOOKUP($Q1322,$C$17:$M$20,COUNTBLANK($D$15:G$15)+1,FALSE)</f>
        <v>600</v>
      </c>
      <c r="X1322" s="3">
        <f t="array" ref="X1322">INDEX($AF$3:$CM$62,MATCH($S1322,$AE$3:$AE$62,0),MATCH(X$1&amp;$R1322,$AF$1:$CM$1&amp;$AF$2:$CM$2,0))*VLOOKUP($Q1322,$C$17:$M$20,COUNTBLANK($D$15:H$15)+1,FALSE)</f>
        <v>0</v>
      </c>
      <c r="Y1322" s="3">
        <f t="array" ref="Y1322">INDEX($AF$3:$CM$62,MATCH($S1322,$AE$3:$AE$62,0),MATCH(Y$1&amp;$R1322,$AF$1:$CM$1&amp;$AF$2:$CM$2,0))*VLOOKUP($Q1322,$C$17:$M$20,COUNTBLANK($D$15:I$15)+1,FALSE)</f>
        <v>0</v>
      </c>
      <c r="Z1322" s="3">
        <f t="array" ref="Z1322">INDEX($AF$3:$CM$62,MATCH($S1322,$AE$3:$AE$62,0),MATCH(Z$1&amp;$R1322,$AF$1:$CM$1&amp;$AF$2:$CM$2,0))*VLOOKUP($Q1322,$C$17:$M$20,COUNTBLANK($D$15:J$15)+1,FALSE)</f>
        <v>0</v>
      </c>
      <c r="AA1322" s="3">
        <f t="array" ref="AA1322">INDEX($AF$3:$CM$62,MATCH($S1322,$AE$3:$AE$62,0),MATCH(AA$1&amp;$R1322,$AF$1:$CM$1&amp;$AF$2:$CM$2,0))*VLOOKUP($Q1322,$C$17:$M$20,COUNTBLANK($D$15:K$15)+1,FALSE)</f>
        <v>0</v>
      </c>
      <c r="AB1322" s="3">
        <f t="array" ref="AB1322">INDEX($AF$3:$CM$62,MATCH($S1322,$AE$3:$AE$62,0),MATCH(AB$1&amp;$R1322,$AF$1:$CM$1&amp;$AF$2:$CM$2,0))*VLOOKUP($Q1322,$C$17:$M$20,COUNTBLANK($D$15:L$15)+1,FALSE)</f>
        <v>3.7499999999999999E-2</v>
      </c>
      <c r="AC1322" s="3">
        <f t="array" ref="AC1322">INDEX($AF$3:$CM$62,MATCH($S1322,$AE$3:$AE$62,0),MATCH(AC$1&amp;$R1322,$AF$1:$CM$1&amp;$AF$2:$CM$2,0))*VLOOKUP($Q1322,$C$17:$M$20,COUNTBLANK($D$15:M$15)+1,FALSE)</f>
        <v>7.4999999999999997E-2</v>
      </c>
    </row>
    <row r="1323" spans="17:29" x14ac:dyDescent="0.2">
      <c r="Q1323" t="s">
        <v>422</v>
      </c>
      <c r="R1323">
        <f t="shared" si="166"/>
        <v>5</v>
      </c>
      <c r="S1323">
        <f t="shared" si="167"/>
        <v>1</v>
      </c>
      <c r="T1323" s="3">
        <f t="array" ref="T1323">INDEX($AF$3:$CM$62,MATCH($S1323,$AE$3:$AE$62,0),MATCH(T$1&amp;$R1323,$AF$1:$CM$1&amp;$AF$2:$CM$2,0))*VLOOKUP($Q1323,$C$17:$M$20,COUNTBLANK($D$15:D$15)+1,FALSE)</f>
        <v>8</v>
      </c>
      <c r="U1323" s="3">
        <f t="array" ref="U1323">INDEX($AF$3:$CM$62,MATCH($S1323,$AE$3:$AE$62,0),MATCH(U$1&amp;$R1323,$AF$1:$CM$1&amp;$AF$2:$CM$2,0))*VLOOKUP($Q1323,$C$17:$M$20,COUNTBLANK($D$15:E$15)+1,FALSE)</f>
        <v>0</v>
      </c>
      <c r="V1323" s="3">
        <f t="array" ref="V1323">INDEX($AF$3:$CM$62,MATCH($S1323,$AE$3:$AE$62,0),MATCH(V$1&amp;$R1323,$AF$1:$CM$1&amp;$AF$2:$CM$2,0))*VLOOKUP($Q1323,$C$17:$M$20,COUNTBLANK($D$15:F$15)+1,FALSE)</f>
        <v>0</v>
      </c>
      <c r="W1323" s="3">
        <f t="array" ref="W1323">INDEX($AF$3:$CM$62,MATCH($S1323,$AE$3:$AE$62,0),MATCH(W$1&amp;$R1323,$AF$1:$CM$1&amp;$AF$2:$CM$2,0))*VLOOKUP($Q1323,$C$17:$M$20,COUNTBLANK($D$15:G$15)+1,FALSE)</f>
        <v>16</v>
      </c>
      <c r="X1323" s="3">
        <f t="array" ref="X1323">INDEX($AF$3:$CM$62,MATCH($S1323,$AE$3:$AE$62,0),MATCH(X$1&amp;$R1323,$AF$1:$CM$1&amp;$AF$2:$CM$2,0))*VLOOKUP($Q1323,$C$17:$M$20,COUNTBLANK($D$15:H$15)+1,FALSE)</f>
        <v>0</v>
      </c>
      <c r="Y1323" s="3">
        <f t="array" ref="Y1323">INDEX($AF$3:$CM$62,MATCH($S1323,$AE$3:$AE$62,0),MATCH(Y$1&amp;$R1323,$AF$1:$CM$1&amp;$AF$2:$CM$2,0))*VLOOKUP($Q1323,$C$17:$M$20,COUNTBLANK($D$15:I$15)+1,FALSE)</f>
        <v>0</v>
      </c>
      <c r="Z1323" s="3">
        <f t="array" ref="Z1323">INDEX($AF$3:$CM$62,MATCH($S1323,$AE$3:$AE$62,0),MATCH(Z$1&amp;$R1323,$AF$1:$CM$1&amp;$AF$2:$CM$2,0))*VLOOKUP($Q1323,$C$17:$M$20,COUNTBLANK($D$15:J$15)+1,FALSE)</f>
        <v>0</v>
      </c>
      <c r="AA1323" s="3">
        <f t="array" ref="AA1323">INDEX($AF$3:$CM$62,MATCH($S1323,$AE$3:$AE$62,0),MATCH(AA$1&amp;$R1323,$AF$1:$CM$1&amp;$AF$2:$CM$2,0))*VLOOKUP($Q1323,$C$17:$M$20,COUNTBLANK($D$15:K$15)+1,FALSE)</f>
        <v>0</v>
      </c>
      <c r="AB1323" s="3">
        <f t="array" ref="AB1323">INDEX($AF$3:$CM$62,MATCH($S1323,$AE$3:$AE$62,0),MATCH(AB$1&amp;$R1323,$AF$1:$CM$1&amp;$AF$2:$CM$2,0))*VLOOKUP($Q1323,$C$17:$M$20,COUNTBLANK($D$15:L$15)+1,FALSE)</f>
        <v>0</v>
      </c>
      <c r="AC1323" s="3">
        <f t="array" ref="AC1323">INDEX($AF$3:$CM$62,MATCH($S1323,$AE$3:$AE$62,0),MATCH(AC$1&amp;$R1323,$AF$1:$CM$1&amp;$AF$2:$CM$2,0))*VLOOKUP($Q1323,$C$17:$M$20,COUNTBLANK($D$15:M$15)+1,FALSE)</f>
        <v>0</v>
      </c>
    </row>
    <row r="1324" spans="17:29" x14ac:dyDescent="0.2">
      <c r="Q1324" t="s">
        <v>422</v>
      </c>
      <c r="R1324">
        <f t="shared" ref="R1324:R1387" si="168">R964</f>
        <v>5</v>
      </c>
      <c r="S1324">
        <f t="shared" si="167"/>
        <v>2</v>
      </c>
      <c r="T1324" s="3">
        <f t="array" ref="T1324">INDEX($AF$3:$CM$62,MATCH($S1324,$AE$3:$AE$62,0),MATCH(T$1&amp;$R1324,$AF$1:$CM$1&amp;$AF$2:$CM$2,0))*VLOOKUP($Q1324,$C$17:$M$20,COUNTBLANK($D$15:D$15)+1,FALSE)</f>
        <v>16</v>
      </c>
      <c r="U1324" s="3">
        <f t="array" ref="U1324">INDEX($AF$3:$CM$62,MATCH($S1324,$AE$3:$AE$62,0),MATCH(U$1&amp;$R1324,$AF$1:$CM$1&amp;$AF$2:$CM$2,0))*VLOOKUP($Q1324,$C$17:$M$20,COUNTBLANK($D$15:E$15)+1,FALSE)</f>
        <v>0</v>
      </c>
      <c r="V1324" s="3">
        <f t="array" ref="V1324">INDEX($AF$3:$CM$62,MATCH($S1324,$AE$3:$AE$62,0),MATCH(V$1&amp;$R1324,$AF$1:$CM$1&amp;$AF$2:$CM$2,0))*VLOOKUP($Q1324,$C$17:$M$20,COUNTBLANK($D$15:F$15)+1,FALSE)</f>
        <v>0</v>
      </c>
      <c r="W1324" s="3">
        <f t="array" ref="W1324">INDEX($AF$3:$CM$62,MATCH($S1324,$AE$3:$AE$62,0),MATCH(W$1&amp;$R1324,$AF$1:$CM$1&amp;$AF$2:$CM$2,0))*VLOOKUP($Q1324,$C$17:$M$20,COUNTBLANK($D$15:G$15)+1,FALSE)</f>
        <v>32</v>
      </c>
      <c r="X1324" s="3">
        <f t="array" ref="X1324">INDEX($AF$3:$CM$62,MATCH($S1324,$AE$3:$AE$62,0),MATCH(X$1&amp;$R1324,$AF$1:$CM$1&amp;$AF$2:$CM$2,0))*VLOOKUP($Q1324,$C$17:$M$20,COUNTBLANK($D$15:H$15)+1,FALSE)</f>
        <v>0</v>
      </c>
      <c r="Y1324" s="3">
        <f t="array" ref="Y1324">INDEX($AF$3:$CM$62,MATCH($S1324,$AE$3:$AE$62,0),MATCH(Y$1&amp;$R1324,$AF$1:$CM$1&amp;$AF$2:$CM$2,0))*VLOOKUP($Q1324,$C$17:$M$20,COUNTBLANK($D$15:I$15)+1,FALSE)</f>
        <v>0</v>
      </c>
      <c r="Z1324" s="3">
        <f t="array" ref="Z1324">INDEX($AF$3:$CM$62,MATCH($S1324,$AE$3:$AE$62,0),MATCH(Z$1&amp;$R1324,$AF$1:$CM$1&amp;$AF$2:$CM$2,0))*VLOOKUP($Q1324,$C$17:$M$20,COUNTBLANK($D$15:J$15)+1,FALSE)</f>
        <v>0</v>
      </c>
      <c r="AA1324" s="3">
        <f t="array" ref="AA1324">INDEX($AF$3:$CM$62,MATCH($S1324,$AE$3:$AE$62,0),MATCH(AA$1&amp;$R1324,$AF$1:$CM$1&amp;$AF$2:$CM$2,0))*VLOOKUP($Q1324,$C$17:$M$20,COUNTBLANK($D$15:K$15)+1,FALSE)</f>
        <v>0</v>
      </c>
      <c r="AB1324" s="3">
        <f t="array" ref="AB1324">INDEX($AF$3:$CM$62,MATCH($S1324,$AE$3:$AE$62,0),MATCH(AB$1&amp;$R1324,$AF$1:$CM$1&amp;$AF$2:$CM$2,0))*VLOOKUP($Q1324,$C$17:$M$20,COUNTBLANK($D$15:L$15)+1,FALSE)</f>
        <v>0</v>
      </c>
      <c r="AC1324" s="3">
        <f t="array" ref="AC1324">INDEX($AF$3:$CM$62,MATCH($S1324,$AE$3:$AE$62,0),MATCH(AC$1&amp;$R1324,$AF$1:$CM$1&amp;$AF$2:$CM$2,0))*VLOOKUP($Q1324,$C$17:$M$20,COUNTBLANK($D$15:M$15)+1,FALSE)</f>
        <v>0</v>
      </c>
    </row>
    <row r="1325" spans="17:29" x14ac:dyDescent="0.2">
      <c r="Q1325" t="s">
        <v>422</v>
      </c>
      <c r="R1325">
        <f t="shared" si="168"/>
        <v>5</v>
      </c>
      <c r="S1325">
        <f t="shared" si="167"/>
        <v>3</v>
      </c>
      <c r="T1325" s="3">
        <f t="array" ref="T1325">INDEX($AF$3:$CM$62,MATCH($S1325,$AE$3:$AE$62,0),MATCH(T$1&amp;$R1325,$AF$1:$CM$1&amp;$AF$2:$CM$2,0))*VLOOKUP($Q1325,$C$17:$M$20,COUNTBLANK($D$15:D$15)+1,FALSE)</f>
        <v>24</v>
      </c>
      <c r="U1325" s="3">
        <f t="array" ref="U1325">INDEX($AF$3:$CM$62,MATCH($S1325,$AE$3:$AE$62,0),MATCH(U$1&amp;$R1325,$AF$1:$CM$1&amp;$AF$2:$CM$2,0))*VLOOKUP($Q1325,$C$17:$M$20,COUNTBLANK($D$15:E$15)+1,FALSE)</f>
        <v>0</v>
      </c>
      <c r="V1325" s="3">
        <f t="array" ref="V1325">INDEX($AF$3:$CM$62,MATCH($S1325,$AE$3:$AE$62,0),MATCH(V$1&amp;$R1325,$AF$1:$CM$1&amp;$AF$2:$CM$2,0))*VLOOKUP($Q1325,$C$17:$M$20,COUNTBLANK($D$15:F$15)+1,FALSE)</f>
        <v>0</v>
      </c>
      <c r="W1325" s="3">
        <f t="array" ref="W1325">INDEX($AF$3:$CM$62,MATCH($S1325,$AE$3:$AE$62,0),MATCH(W$1&amp;$R1325,$AF$1:$CM$1&amp;$AF$2:$CM$2,0))*VLOOKUP($Q1325,$C$17:$M$20,COUNTBLANK($D$15:G$15)+1,FALSE)</f>
        <v>48</v>
      </c>
      <c r="X1325" s="3">
        <f t="array" ref="X1325">INDEX($AF$3:$CM$62,MATCH($S1325,$AE$3:$AE$62,0),MATCH(X$1&amp;$R1325,$AF$1:$CM$1&amp;$AF$2:$CM$2,0))*VLOOKUP($Q1325,$C$17:$M$20,COUNTBLANK($D$15:H$15)+1,FALSE)</f>
        <v>0</v>
      </c>
      <c r="Y1325" s="3">
        <f t="array" ref="Y1325">INDEX($AF$3:$CM$62,MATCH($S1325,$AE$3:$AE$62,0),MATCH(Y$1&amp;$R1325,$AF$1:$CM$1&amp;$AF$2:$CM$2,0))*VLOOKUP($Q1325,$C$17:$M$20,COUNTBLANK($D$15:I$15)+1,FALSE)</f>
        <v>0</v>
      </c>
      <c r="Z1325" s="3">
        <f t="array" ref="Z1325">INDEX($AF$3:$CM$62,MATCH($S1325,$AE$3:$AE$62,0),MATCH(Z$1&amp;$R1325,$AF$1:$CM$1&amp;$AF$2:$CM$2,0))*VLOOKUP($Q1325,$C$17:$M$20,COUNTBLANK($D$15:J$15)+1,FALSE)</f>
        <v>0</v>
      </c>
      <c r="AA1325" s="3">
        <f t="array" ref="AA1325">INDEX($AF$3:$CM$62,MATCH($S1325,$AE$3:$AE$62,0),MATCH(AA$1&amp;$R1325,$AF$1:$CM$1&amp;$AF$2:$CM$2,0))*VLOOKUP($Q1325,$C$17:$M$20,COUNTBLANK($D$15:K$15)+1,FALSE)</f>
        <v>0</v>
      </c>
      <c r="AB1325" s="3">
        <f t="array" ref="AB1325">INDEX($AF$3:$CM$62,MATCH($S1325,$AE$3:$AE$62,0),MATCH(AB$1&amp;$R1325,$AF$1:$CM$1&amp;$AF$2:$CM$2,0))*VLOOKUP($Q1325,$C$17:$M$20,COUNTBLANK($D$15:L$15)+1,FALSE)</f>
        <v>0</v>
      </c>
      <c r="AC1325" s="3">
        <f t="array" ref="AC1325">INDEX($AF$3:$CM$62,MATCH($S1325,$AE$3:$AE$62,0),MATCH(AC$1&amp;$R1325,$AF$1:$CM$1&amp;$AF$2:$CM$2,0))*VLOOKUP($Q1325,$C$17:$M$20,COUNTBLANK($D$15:M$15)+1,FALSE)</f>
        <v>0</v>
      </c>
    </row>
    <row r="1326" spans="17:29" x14ac:dyDescent="0.2">
      <c r="Q1326" t="s">
        <v>422</v>
      </c>
      <c r="R1326">
        <f t="shared" si="168"/>
        <v>5</v>
      </c>
      <c r="S1326">
        <f t="shared" si="167"/>
        <v>4</v>
      </c>
      <c r="T1326" s="3">
        <f t="array" ref="T1326">INDEX($AF$3:$CM$62,MATCH($S1326,$AE$3:$AE$62,0),MATCH(T$1&amp;$R1326,$AF$1:$CM$1&amp;$AF$2:$CM$2,0))*VLOOKUP($Q1326,$C$17:$M$20,COUNTBLANK($D$15:D$15)+1,FALSE)</f>
        <v>32</v>
      </c>
      <c r="U1326" s="3">
        <f t="array" ref="U1326">INDEX($AF$3:$CM$62,MATCH($S1326,$AE$3:$AE$62,0),MATCH(U$1&amp;$R1326,$AF$1:$CM$1&amp;$AF$2:$CM$2,0))*VLOOKUP($Q1326,$C$17:$M$20,COUNTBLANK($D$15:E$15)+1,FALSE)</f>
        <v>0</v>
      </c>
      <c r="V1326" s="3">
        <f t="array" ref="V1326">INDEX($AF$3:$CM$62,MATCH($S1326,$AE$3:$AE$62,0),MATCH(V$1&amp;$R1326,$AF$1:$CM$1&amp;$AF$2:$CM$2,0))*VLOOKUP($Q1326,$C$17:$M$20,COUNTBLANK($D$15:F$15)+1,FALSE)</f>
        <v>0</v>
      </c>
      <c r="W1326" s="3">
        <f t="array" ref="W1326">INDEX($AF$3:$CM$62,MATCH($S1326,$AE$3:$AE$62,0),MATCH(W$1&amp;$R1326,$AF$1:$CM$1&amp;$AF$2:$CM$2,0))*VLOOKUP($Q1326,$C$17:$M$20,COUNTBLANK($D$15:G$15)+1,FALSE)</f>
        <v>64</v>
      </c>
      <c r="X1326" s="3">
        <f t="array" ref="X1326">INDEX($AF$3:$CM$62,MATCH($S1326,$AE$3:$AE$62,0),MATCH(X$1&amp;$R1326,$AF$1:$CM$1&amp;$AF$2:$CM$2,0))*VLOOKUP($Q1326,$C$17:$M$20,COUNTBLANK($D$15:H$15)+1,FALSE)</f>
        <v>0</v>
      </c>
      <c r="Y1326" s="3">
        <f t="array" ref="Y1326">INDEX($AF$3:$CM$62,MATCH($S1326,$AE$3:$AE$62,0),MATCH(Y$1&amp;$R1326,$AF$1:$CM$1&amp;$AF$2:$CM$2,0))*VLOOKUP($Q1326,$C$17:$M$20,COUNTBLANK($D$15:I$15)+1,FALSE)</f>
        <v>0</v>
      </c>
      <c r="Z1326" s="3">
        <f t="array" ref="Z1326">INDEX($AF$3:$CM$62,MATCH($S1326,$AE$3:$AE$62,0),MATCH(Z$1&amp;$R1326,$AF$1:$CM$1&amp;$AF$2:$CM$2,0))*VLOOKUP($Q1326,$C$17:$M$20,COUNTBLANK($D$15:J$15)+1,FALSE)</f>
        <v>0</v>
      </c>
      <c r="AA1326" s="3">
        <f t="array" ref="AA1326">INDEX($AF$3:$CM$62,MATCH($S1326,$AE$3:$AE$62,0),MATCH(AA$1&amp;$R1326,$AF$1:$CM$1&amp;$AF$2:$CM$2,0))*VLOOKUP($Q1326,$C$17:$M$20,COUNTBLANK($D$15:K$15)+1,FALSE)</f>
        <v>0</v>
      </c>
      <c r="AB1326" s="3">
        <f t="array" ref="AB1326">INDEX($AF$3:$CM$62,MATCH($S1326,$AE$3:$AE$62,0),MATCH(AB$1&amp;$R1326,$AF$1:$CM$1&amp;$AF$2:$CM$2,0))*VLOOKUP($Q1326,$C$17:$M$20,COUNTBLANK($D$15:L$15)+1,FALSE)</f>
        <v>0</v>
      </c>
      <c r="AC1326" s="3">
        <f t="array" ref="AC1326">INDEX($AF$3:$CM$62,MATCH($S1326,$AE$3:$AE$62,0),MATCH(AC$1&amp;$R1326,$AF$1:$CM$1&amp;$AF$2:$CM$2,0))*VLOOKUP($Q1326,$C$17:$M$20,COUNTBLANK($D$15:M$15)+1,FALSE)</f>
        <v>0</v>
      </c>
    </row>
    <row r="1327" spans="17:29" x14ac:dyDescent="0.2">
      <c r="Q1327" t="s">
        <v>422</v>
      </c>
      <c r="R1327">
        <f t="shared" si="168"/>
        <v>5</v>
      </c>
      <c r="S1327">
        <f t="shared" si="167"/>
        <v>5</v>
      </c>
      <c r="T1327" s="3">
        <f t="array" ref="T1327">INDEX($AF$3:$CM$62,MATCH($S1327,$AE$3:$AE$62,0),MATCH(T$1&amp;$R1327,$AF$1:$CM$1&amp;$AF$2:$CM$2,0))*VLOOKUP($Q1327,$C$17:$M$20,COUNTBLANK($D$15:D$15)+1,FALSE)</f>
        <v>40</v>
      </c>
      <c r="U1327" s="3">
        <f t="array" ref="U1327">INDEX($AF$3:$CM$62,MATCH($S1327,$AE$3:$AE$62,0),MATCH(U$1&amp;$R1327,$AF$1:$CM$1&amp;$AF$2:$CM$2,0))*VLOOKUP($Q1327,$C$17:$M$20,COUNTBLANK($D$15:E$15)+1,FALSE)</f>
        <v>0</v>
      </c>
      <c r="V1327" s="3">
        <f t="array" ref="V1327">INDEX($AF$3:$CM$62,MATCH($S1327,$AE$3:$AE$62,0),MATCH(V$1&amp;$R1327,$AF$1:$CM$1&amp;$AF$2:$CM$2,0))*VLOOKUP($Q1327,$C$17:$M$20,COUNTBLANK($D$15:F$15)+1,FALSE)</f>
        <v>0</v>
      </c>
      <c r="W1327" s="3">
        <f t="array" ref="W1327">INDEX($AF$3:$CM$62,MATCH($S1327,$AE$3:$AE$62,0),MATCH(W$1&amp;$R1327,$AF$1:$CM$1&amp;$AF$2:$CM$2,0))*VLOOKUP($Q1327,$C$17:$M$20,COUNTBLANK($D$15:G$15)+1,FALSE)</f>
        <v>80</v>
      </c>
      <c r="X1327" s="3">
        <f t="array" ref="X1327">INDEX($AF$3:$CM$62,MATCH($S1327,$AE$3:$AE$62,0),MATCH(X$1&amp;$R1327,$AF$1:$CM$1&amp;$AF$2:$CM$2,0))*VLOOKUP($Q1327,$C$17:$M$20,COUNTBLANK($D$15:H$15)+1,FALSE)</f>
        <v>0</v>
      </c>
      <c r="Y1327" s="3">
        <f t="array" ref="Y1327">INDEX($AF$3:$CM$62,MATCH($S1327,$AE$3:$AE$62,0),MATCH(Y$1&amp;$R1327,$AF$1:$CM$1&amp;$AF$2:$CM$2,0))*VLOOKUP($Q1327,$C$17:$M$20,COUNTBLANK($D$15:I$15)+1,FALSE)</f>
        <v>0</v>
      </c>
      <c r="Z1327" s="3">
        <f t="array" ref="Z1327">INDEX($AF$3:$CM$62,MATCH($S1327,$AE$3:$AE$62,0),MATCH(Z$1&amp;$R1327,$AF$1:$CM$1&amp;$AF$2:$CM$2,0))*VLOOKUP($Q1327,$C$17:$M$20,COUNTBLANK($D$15:J$15)+1,FALSE)</f>
        <v>0</v>
      </c>
      <c r="AA1327" s="3">
        <f t="array" ref="AA1327">INDEX($AF$3:$CM$62,MATCH($S1327,$AE$3:$AE$62,0),MATCH(AA$1&amp;$R1327,$AF$1:$CM$1&amp;$AF$2:$CM$2,0))*VLOOKUP($Q1327,$C$17:$M$20,COUNTBLANK($D$15:K$15)+1,FALSE)</f>
        <v>0</v>
      </c>
      <c r="AB1327" s="3">
        <f t="array" ref="AB1327">INDEX($AF$3:$CM$62,MATCH($S1327,$AE$3:$AE$62,0),MATCH(AB$1&amp;$R1327,$AF$1:$CM$1&amp;$AF$2:$CM$2,0))*VLOOKUP($Q1327,$C$17:$M$20,COUNTBLANK($D$15:L$15)+1,FALSE)</f>
        <v>0</v>
      </c>
      <c r="AC1327" s="3">
        <f t="array" ref="AC1327">INDEX($AF$3:$CM$62,MATCH($S1327,$AE$3:$AE$62,0),MATCH(AC$1&amp;$R1327,$AF$1:$CM$1&amp;$AF$2:$CM$2,0))*VLOOKUP($Q1327,$C$17:$M$20,COUNTBLANK($D$15:M$15)+1,FALSE)</f>
        <v>0</v>
      </c>
    </row>
    <row r="1328" spans="17:29" x14ac:dyDescent="0.2">
      <c r="Q1328" t="s">
        <v>422</v>
      </c>
      <c r="R1328">
        <f t="shared" si="168"/>
        <v>5</v>
      </c>
      <c r="S1328">
        <f t="shared" si="167"/>
        <v>6</v>
      </c>
      <c r="T1328" s="3">
        <f t="array" ref="T1328">INDEX($AF$3:$CM$62,MATCH($S1328,$AE$3:$AE$62,0),MATCH(T$1&amp;$R1328,$AF$1:$CM$1&amp;$AF$2:$CM$2,0))*VLOOKUP($Q1328,$C$17:$M$20,COUNTBLANK($D$15:D$15)+1,FALSE)</f>
        <v>48</v>
      </c>
      <c r="U1328" s="3">
        <f t="array" ref="U1328">INDEX($AF$3:$CM$62,MATCH($S1328,$AE$3:$AE$62,0),MATCH(U$1&amp;$R1328,$AF$1:$CM$1&amp;$AF$2:$CM$2,0))*VLOOKUP($Q1328,$C$17:$M$20,COUNTBLANK($D$15:E$15)+1,FALSE)</f>
        <v>0</v>
      </c>
      <c r="V1328" s="3">
        <f t="array" ref="V1328">INDEX($AF$3:$CM$62,MATCH($S1328,$AE$3:$AE$62,0),MATCH(V$1&amp;$R1328,$AF$1:$CM$1&amp;$AF$2:$CM$2,0))*VLOOKUP($Q1328,$C$17:$M$20,COUNTBLANK($D$15:F$15)+1,FALSE)</f>
        <v>0</v>
      </c>
      <c r="W1328" s="3">
        <f t="array" ref="W1328">INDEX($AF$3:$CM$62,MATCH($S1328,$AE$3:$AE$62,0),MATCH(W$1&amp;$R1328,$AF$1:$CM$1&amp;$AF$2:$CM$2,0))*VLOOKUP($Q1328,$C$17:$M$20,COUNTBLANK($D$15:G$15)+1,FALSE)</f>
        <v>96</v>
      </c>
      <c r="X1328" s="3">
        <f t="array" ref="X1328">INDEX($AF$3:$CM$62,MATCH($S1328,$AE$3:$AE$62,0),MATCH(X$1&amp;$R1328,$AF$1:$CM$1&amp;$AF$2:$CM$2,0))*VLOOKUP($Q1328,$C$17:$M$20,COUNTBLANK($D$15:H$15)+1,FALSE)</f>
        <v>0</v>
      </c>
      <c r="Y1328" s="3">
        <f t="array" ref="Y1328">INDEX($AF$3:$CM$62,MATCH($S1328,$AE$3:$AE$62,0),MATCH(Y$1&amp;$R1328,$AF$1:$CM$1&amp;$AF$2:$CM$2,0))*VLOOKUP($Q1328,$C$17:$M$20,COUNTBLANK($D$15:I$15)+1,FALSE)</f>
        <v>0</v>
      </c>
      <c r="Z1328" s="3">
        <f t="array" ref="Z1328">INDEX($AF$3:$CM$62,MATCH($S1328,$AE$3:$AE$62,0),MATCH(Z$1&amp;$R1328,$AF$1:$CM$1&amp;$AF$2:$CM$2,0))*VLOOKUP($Q1328,$C$17:$M$20,COUNTBLANK($D$15:J$15)+1,FALSE)</f>
        <v>0</v>
      </c>
      <c r="AA1328" s="3">
        <f t="array" ref="AA1328">INDEX($AF$3:$CM$62,MATCH($S1328,$AE$3:$AE$62,0),MATCH(AA$1&amp;$R1328,$AF$1:$CM$1&amp;$AF$2:$CM$2,0))*VLOOKUP($Q1328,$C$17:$M$20,COUNTBLANK($D$15:K$15)+1,FALSE)</f>
        <v>0</v>
      </c>
      <c r="AB1328" s="3">
        <f t="array" ref="AB1328">INDEX($AF$3:$CM$62,MATCH($S1328,$AE$3:$AE$62,0),MATCH(AB$1&amp;$R1328,$AF$1:$CM$1&amp;$AF$2:$CM$2,0))*VLOOKUP($Q1328,$C$17:$M$20,COUNTBLANK($D$15:L$15)+1,FALSE)</f>
        <v>0</v>
      </c>
      <c r="AC1328" s="3">
        <f t="array" ref="AC1328">INDEX($AF$3:$CM$62,MATCH($S1328,$AE$3:$AE$62,0),MATCH(AC$1&amp;$R1328,$AF$1:$CM$1&amp;$AF$2:$CM$2,0))*VLOOKUP($Q1328,$C$17:$M$20,COUNTBLANK($D$15:M$15)+1,FALSE)</f>
        <v>0</v>
      </c>
    </row>
    <row r="1329" spans="17:29" x14ac:dyDescent="0.2">
      <c r="Q1329" t="s">
        <v>422</v>
      </c>
      <c r="R1329">
        <f t="shared" si="168"/>
        <v>5</v>
      </c>
      <c r="S1329">
        <f t="shared" si="167"/>
        <v>7</v>
      </c>
      <c r="T1329" s="3">
        <f t="array" ref="T1329">INDEX($AF$3:$CM$62,MATCH($S1329,$AE$3:$AE$62,0),MATCH(T$1&amp;$R1329,$AF$1:$CM$1&amp;$AF$2:$CM$2,0))*VLOOKUP($Q1329,$C$17:$M$20,COUNTBLANK($D$15:D$15)+1,FALSE)</f>
        <v>56</v>
      </c>
      <c r="U1329" s="3">
        <f t="array" ref="U1329">INDEX($AF$3:$CM$62,MATCH($S1329,$AE$3:$AE$62,0),MATCH(U$1&amp;$R1329,$AF$1:$CM$1&amp;$AF$2:$CM$2,0))*VLOOKUP($Q1329,$C$17:$M$20,COUNTBLANK($D$15:E$15)+1,FALSE)</f>
        <v>0</v>
      </c>
      <c r="V1329" s="3">
        <f t="array" ref="V1329">INDEX($AF$3:$CM$62,MATCH($S1329,$AE$3:$AE$62,0),MATCH(V$1&amp;$R1329,$AF$1:$CM$1&amp;$AF$2:$CM$2,0))*VLOOKUP($Q1329,$C$17:$M$20,COUNTBLANK($D$15:F$15)+1,FALSE)</f>
        <v>0</v>
      </c>
      <c r="W1329" s="3">
        <f t="array" ref="W1329">INDEX($AF$3:$CM$62,MATCH($S1329,$AE$3:$AE$62,0),MATCH(W$1&amp;$R1329,$AF$1:$CM$1&amp;$AF$2:$CM$2,0))*VLOOKUP($Q1329,$C$17:$M$20,COUNTBLANK($D$15:G$15)+1,FALSE)</f>
        <v>112</v>
      </c>
      <c r="X1329" s="3">
        <f t="array" ref="X1329">INDEX($AF$3:$CM$62,MATCH($S1329,$AE$3:$AE$62,0),MATCH(X$1&amp;$R1329,$AF$1:$CM$1&amp;$AF$2:$CM$2,0))*VLOOKUP($Q1329,$C$17:$M$20,COUNTBLANK($D$15:H$15)+1,FALSE)</f>
        <v>0</v>
      </c>
      <c r="Y1329" s="3">
        <f t="array" ref="Y1329">INDEX($AF$3:$CM$62,MATCH($S1329,$AE$3:$AE$62,0),MATCH(Y$1&amp;$R1329,$AF$1:$CM$1&amp;$AF$2:$CM$2,0))*VLOOKUP($Q1329,$C$17:$M$20,COUNTBLANK($D$15:I$15)+1,FALSE)</f>
        <v>0</v>
      </c>
      <c r="Z1329" s="3">
        <f t="array" ref="Z1329">INDEX($AF$3:$CM$62,MATCH($S1329,$AE$3:$AE$62,0),MATCH(Z$1&amp;$R1329,$AF$1:$CM$1&amp;$AF$2:$CM$2,0))*VLOOKUP($Q1329,$C$17:$M$20,COUNTBLANK($D$15:J$15)+1,FALSE)</f>
        <v>0</v>
      </c>
      <c r="AA1329" s="3">
        <f t="array" ref="AA1329">INDEX($AF$3:$CM$62,MATCH($S1329,$AE$3:$AE$62,0),MATCH(AA$1&amp;$R1329,$AF$1:$CM$1&amp;$AF$2:$CM$2,0))*VLOOKUP($Q1329,$C$17:$M$20,COUNTBLANK($D$15:K$15)+1,FALSE)</f>
        <v>0</v>
      </c>
      <c r="AB1329" s="3">
        <f t="array" ref="AB1329">INDEX($AF$3:$CM$62,MATCH($S1329,$AE$3:$AE$62,0),MATCH(AB$1&amp;$R1329,$AF$1:$CM$1&amp;$AF$2:$CM$2,0))*VLOOKUP($Q1329,$C$17:$M$20,COUNTBLANK($D$15:L$15)+1,FALSE)</f>
        <v>0</v>
      </c>
      <c r="AC1329" s="3">
        <f t="array" ref="AC1329">INDEX($AF$3:$CM$62,MATCH($S1329,$AE$3:$AE$62,0),MATCH(AC$1&amp;$R1329,$AF$1:$CM$1&amp;$AF$2:$CM$2,0))*VLOOKUP($Q1329,$C$17:$M$20,COUNTBLANK($D$15:M$15)+1,FALSE)</f>
        <v>0</v>
      </c>
    </row>
    <row r="1330" spans="17:29" x14ac:dyDescent="0.2">
      <c r="Q1330" t="s">
        <v>422</v>
      </c>
      <c r="R1330">
        <f t="shared" si="168"/>
        <v>5</v>
      </c>
      <c r="S1330">
        <f t="shared" si="167"/>
        <v>8</v>
      </c>
      <c r="T1330" s="3">
        <f t="array" ref="T1330">INDEX($AF$3:$CM$62,MATCH($S1330,$AE$3:$AE$62,0),MATCH(T$1&amp;$R1330,$AF$1:$CM$1&amp;$AF$2:$CM$2,0))*VLOOKUP($Q1330,$C$17:$M$20,COUNTBLANK($D$15:D$15)+1,FALSE)</f>
        <v>64</v>
      </c>
      <c r="U1330" s="3">
        <f t="array" ref="U1330">INDEX($AF$3:$CM$62,MATCH($S1330,$AE$3:$AE$62,0),MATCH(U$1&amp;$R1330,$AF$1:$CM$1&amp;$AF$2:$CM$2,0))*VLOOKUP($Q1330,$C$17:$M$20,COUNTBLANK($D$15:E$15)+1,FALSE)</f>
        <v>0</v>
      </c>
      <c r="V1330" s="3">
        <f t="array" ref="V1330">INDEX($AF$3:$CM$62,MATCH($S1330,$AE$3:$AE$62,0),MATCH(V$1&amp;$R1330,$AF$1:$CM$1&amp;$AF$2:$CM$2,0))*VLOOKUP($Q1330,$C$17:$M$20,COUNTBLANK($D$15:F$15)+1,FALSE)</f>
        <v>0</v>
      </c>
      <c r="W1330" s="3">
        <f t="array" ref="W1330">INDEX($AF$3:$CM$62,MATCH($S1330,$AE$3:$AE$62,0),MATCH(W$1&amp;$R1330,$AF$1:$CM$1&amp;$AF$2:$CM$2,0))*VLOOKUP($Q1330,$C$17:$M$20,COUNTBLANK($D$15:G$15)+1,FALSE)</f>
        <v>128</v>
      </c>
      <c r="X1330" s="3">
        <f t="array" ref="X1330">INDEX($AF$3:$CM$62,MATCH($S1330,$AE$3:$AE$62,0),MATCH(X$1&amp;$R1330,$AF$1:$CM$1&amp;$AF$2:$CM$2,0))*VLOOKUP($Q1330,$C$17:$M$20,COUNTBLANK($D$15:H$15)+1,FALSE)</f>
        <v>0</v>
      </c>
      <c r="Y1330" s="3">
        <f t="array" ref="Y1330">INDEX($AF$3:$CM$62,MATCH($S1330,$AE$3:$AE$62,0),MATCH(Y$1&amp;$R1330,$AF$1:$CM$1&amp;$AF$2:$CM$2,0))*VLOOKUP($Q1330,$C$17:$M$20,COUNTBLANK($D$15:I$15)+1,FALSE)</f>
        <v>0</v>
      </c>
      <c r="Z1330" s="3">
        <f t="array" ref="Z1330">INDEX($AF$3:$CM$62,MATCH($S1330,$AE$3:$AE$62,0),MATCH(Z$1&amp;$R1330,$AF$1:$CM$1&amp;$AF$2:$CM$2,0))*VLOOKUP($Q1330,$C$17:$M$20,COUNTBLANK($D$15:J$15)+1,FALSE)</f>
        <v>0</v>
      </c>
      <c r="AA1330" s="3">
        <f t="array" ref="AA1330">INDEX($AF$3:$CM$62,MATCH($S1330,$AE$3:$AE$62,0),MATCH(AA$1&amp;$R1330,$AF$1:$CM$1&amp;$AF$2:$CM$2,0))*VLOOKUP($Q1330,$C$17:$M$20,COUNTBLANK($D$15:K$15)+1,FALSE)</f>
        <v>0</v>
      </c>
      <c r="AB1330" s="3">
        <f t="array" ref="AB1330">INDEX($AF$3:$CM$62,MATCH($S1330,$AE$3:$AE$62,0),MATCH(AB$1&amp;$R1330,$AF$1:$CM$1&amp;$AF$2:$CM$2,0))*VLOOKUP($Q1330,$C$17:$M$20,COUNTBLANK($D$15:L$15)+1,FALSE)</f>
        <v>0</v>
      </c>
      <c r="AC1330" s="3">
        <f t="array" ref="AC1330">INDEX($AF$3:$CM$62,MATCH($S1330,$AE$3:$AE$62,0),MATCH(AC$1&amp;$R1330,$AF$1:$CM$1&amp;$AF$2:$CM$2,0))*VLOOKUP($Q1330,$C$17:$M$20,COUNTBLANK($D$15:M$15)+1,FALSE)</f>
        <v>0</v>
      </c>
    </row>
    <row r="1331" spans="17:29" x14ac:dyDescent="0.2">
      <c r="Q1331" t="s">
        <v>422</v>
      </c>
      <c r="R1331">
        <f t="shared" si="168"/>
        <v>5</v>
      </c>
      <c r="S1331">
        <f t="shared" si="167"/>
        <v>9</v>
      </c>
      <c r="T1331" s="3">
        <f t="array" ref="T1331">INDEX($AF$3:$CM$62,MATCH($S1331,$AE$3:$AE$62,0),MATCH(T$1&amp;$R1331,$AF$1:$CM$1&amp;$AF$2:$CM$2,0))*VLOOKUP($Q1331,$C$17:$M$20,COUNTBLANK($D$15:D$15)+1,FALSE)</f>
        <v>72</v>
      </c>
      <c r="U1331" s="3">
        <f t="array" ref="U1331">INDEX($AF$3:$CM$62,MATCH($S1331,$AE$3:$AE$62,0),MATCH(U$1&amp;$R1331,$AF$1:$CM$1&amp;$AF$2:$CM$2,0))*VLOOKUP($Q1331,$C$17:$M$20,COUNTBLANK($D$15:E$15)+1,FALSE)</f>
        <v>0</v>
      </c>
      <c r="V1331" s="3">
        <f t="array" ref="V1331">INDEX($AF$3:$CM$62,MATCH($S1331,$AE$3:$AE$62,0),MATCH(V$1&amp;$R1331,$AF$1:$CM$1&amp;$AF$2:$CM$2,0))*VLOOKUP($Q1331,$C$17:$M$20,COUNTBLANK($D$15:F$15)+1,FALSE)</f>
        <v>0</v>
      </c>
      <c r="W1331" s="3">
        <f t="array" ref="W1331">INDEX($AF$3:$CM$62,MATCH($S1331,$AE$3:$AE$62,0),MATCH(W$1&amp;$R1331,$AF$1:$CM$1&amp;$AF$2:$CM$2,0))*VLOOKUP($Q1331,$C$17:$M$20,COUNTBLANK($D$15:G$15)+1,FALSE)</f>
        <v>144</v>
      </c>
      <c r="X1331" s="3">
        <f t="array" ref="X1331">INDEX($AF$3:$CM$62,MATCH($S1331,$AE$3:$AE$62,0),MATCH(X$1&amp;$R1331,$AF$1:$CM$1&amp;$AF$2:$CM$2,0))*VLOOKUP($Q1331,$C$17:$M$20,COUNTBLANK($D$15:H$15)+1,FALSE)</f>
        <v>0</v>
      </c>
      <c r="Y1331" s="3">
        <f t="array" ref="Y1331">INDEX($AF$3:$CM$62,MATCH($S1331,$AE$3:$AE$62,0),MATCH(Y$1&amp;$R1331,$AF$1:$CM$1&amp;$AF$2:$CM$2,0))*VLOOKUP($Q1331,$C$17:$M$20,COUNTBLANK($D$15:I$15)+1,FALSE)</f>
        <v>0</v>
      </c>
      <c r="Z1331" s="3">
        <f t="array" ref="Z1331">INDEX($AF$3:$CM$62,MATCH($S1331,$AE$3:$AE$62,0),MATCH(Z$1&amp;$R1331,$AF$1:$CM$1&amp;$AF$2:$CM$2,0))*VLOOKUP($Q1331,$C$17:$M$20,COUNTBLANK($D$15:J$15)+1,FALSE)</f>
        <v>0</v>
      </c>
      <c r="AA1331" s="3">
        <f t="array" ref="AA1331">INDEX($AF$3:$CM$62,MATCH($S1331,$AE$3:$AE$62,0),MATCH(AA$1&amp;$R1331,$AF$1:$CM$1&amp;$AF$2:$CM$2,0))*VLOOKUP($Q1331,$C$17:$M$20,COUNTBLANK($D$15:K$15)+1,FALSE)</f>
        <v>0</v>
      </c>
      <c r="AB1331" s="3">
        <f t="array" ref="AB1331">INDEX($AF$3:$CM$62,MATCH($S1331,$AE$3:$AE$62,0),MATCH(AB$1&amp;$R1331,$AF$1:$CM$1&amp;$AF$2:$CM$2,0))*VLOOKUP($Q1331,$C$17:$M$20,COUNTBLANK($D$15:L$15)+1,FALSE)</f>
        <v>0</v>
      </c>
      <c r="AC1331" s="3">
        <f t="array" ref="AC1331">INDEX($AF$3:$CM$62,MATCH($S1331,$AE$3:$AE$62,0),MATCH(AC$1&amp;$R1331,$AF$1:$CM$1&amp;$AF$2:$CM$2,0))*VLOOKUP($Q1331,$C$17:$M$20,COUNTBLANK($D$15:M$15)+1,FALSE)</f>
        <v>0</v>
      </c>
    </row>
    <row r="1332" spans="17:29" x14ac:dyDescent="0.2">
      <c r="Q1332" t="s">
        <v>422</v>
      </c>
      <c r="R1332">
        <f t="shared" si="168"/>
        <v>5</v>
      </c>
      <c r="S1332">
        <f t="shared" si="167"/>
        <v>10</v>
      </c>
      <c r="T1332" s="3">
        <f t="array" ref="T1332">INDEX($AF$3:$CM$62,MATCH($S1332,$AE$3:$AE$62,0),MATCH(T$1&amp;$R1332,$AF$1:$CM$1&amp;$AF$2:$CM$2,0))*VLOOKUP($Q1332,$C$17:$M$20,COUNTBLANK($D$15:D$15)+1,FALSE)</f>
        <v>80</v>
      </c>
      <c r="U1332" s="3">
        <f t="array" ref="U1332">INDEX($AF$3:$CM$62,MATCH($S1332,$AE$3:$AE$62,0),MATCH(U$1&amp;$R1332,$AF$1:$CM$1&amp;$AF$2:$CM$2,0))*VLOOKUP($Q1332,$C$17:$M$20,COUNTBLANK($D$15:E$15)+1,FALSE)</f>
        <v>0</v>
      </c>
      <c r="V1332" s="3">
        <f t="array" ref="V1332">INDEX($AF$3:$CM$62,MATCH($S1332,$AE$3:$AE$62,0),MATCH(V$1&amp;$R1332,$AF$1:$CM$1&amp;$AF$2:$CM$2,0))*VLOOKUP($Q1332,$C$17:$M$20,COUNTBLANK($D$15:F$15)+1,FALSE)</f>
        <v>0</v>
      </c>
      <c r="W1332" s="3">
        <f t="array" ref="W1332">INDEX($AF$3:$CM$62,MATCH($S1332,$AE$3:$AE$62,0),MATCH(W$1&amp;$R1332,$AF$1:$CM$1&amp;$AF$2:$CM$2,0))*VLOOKUP($Q1332,$C$17:$M$20,COUNTBLANK($D$15:G$15)+1,FALSE)</f>
        <v>160</v>
      </c>
      <c r="X1332" s="3">
        <f t="array" ref="X1332">INDEX($AF$3:$CM$62,MATCH($S1332,$AE$3:$AE$62,0),MATCH(X$1&amp;$R1332,$AF$1:$CM$1&amp;$AF$2:$CM$2,0))*VLOOKUP($Q1332,$C$17:$M$20,COUNTBLANK($D$15:H$15)+1,FALSE)</f>
        <v>0</v>
      </c>
      <c r="Y1332" s="3">
        <f t="array" ref="Y1332">INDEX($AF$3:$CM$62,MATCH($S1332,$AE$3:$AE$62,0),MATCH(Y$1&amp;$R1332,$AF$1:$CM$1&amp;$AF$2:$CM$2,0))*VLOOKUP($Q1332,$C$17:$M$20,COUNTBLANK($D$15:I$15)+1,FALSE)</f>
        <v>0</v>
      </c>
      <c r="Z1332" s="3">
        <f t="array" ref="Z1332">INDEX($AF$3:$CM$62,MATCH($S1332,$AE$3:$AE$62,0),MATCH(Z$1&amp;$R1332,$AF$1:$CM$1&amp;$AF$2:$CM$2,0))*VLOOKUP($Q1332,$C$17:$M$20,COUNTBLANK($D$15:J$15)+1,FALSE)</f>
        <v>0</v>
      </c>
      <c r="AA1332" s="3">
        <f t="array" ref="AA1332">INDEX($AF$3:$CM$62,MATCH($S1332,$AE$3:$AE$62,0),MATCH(AA$1&amp;$R1332,$AF$1:$CM$1&amp;$AF$2:$CM$2,0))*VLOOKUP($Q1332,$C$17:$M$20,COUNTBLANK($D$15:K$15)+1,FALSE)</f>
        <v>0</v>
      </c>
      <c r="AB1332" s="3">
        <f t="array" ref="AB1332">INDEX($AF$3:$CM$62,MATCH($S1332,$AE$3:$AE$62,0),MATCH(AB$1&amp;$R1332,$AF$1:$CM$1&amp;$AF$2:$CM$2,0))*VLOOKUP($Q1332,$C$17:$M$20,COUNTBLANK($D$15:L$15)+1,FALSE)</f>
        <v>0.02</v>
      </c>
      <c r="AC1332" s="3">
        <f t="array" ref="AC1332">INDEX($AF$3:$CM$62,MATCH($S1332,$AE$3:$AE$62,0),MATCH(AC$1&amp;$R1332,$AF$1:$CM$1&amp;$AF$2:$CM$2,0))*VLOOKUP($Q1332,$C$17:$M$20,COUNTBLANK($D$15:M$15)+1,FALSE)</f>
        <v>0</v>
      </c>
    </row>
    <row r="1333" spans="17:29" x14ac:dyDescent="0.2">
      <c r="Q1333" t="s">
        <v>422</v>
      </c>
      <c r="R1333">
        <f t="shared" si="168"/>
        <v>5</v>
      </c>
      <c r="S1333">
        <f t="shared" si="167"/>
        <v>11</v>
      </c>
      <c r="T1333" s="3">
        <f t="array" ref="T1333">INDEX($AF$3:$CM$62,MATCH($S1333,$AE$3:$AE$62,0),MATCH(T$1&amp;$R1333,$AF$1:$CM$1&amp;$AF$2:$CM$2,0))*VLOOKUP($Q1333,$C$17:$M$20,COUNTBLANK($D$15:D$15)+1,FALSE)</f>
        <v>88</v>
      </c>
      <c r="U1333" s="3">
        <f t="array" ref="U1333">INDEX($AF$3:$CM$62,MATCH($S1333,$AE$3:$AE$62,0),MATCH(U$1&amp;$R1333,$AF$1:$CM$1&amp;$AF$2:$CM$2,0))*VLOOKUP($Q1333,$C$17:$M$20,COUNTBLANK($D$15:E$15)+1,FALSE)</f>
        <v>0</v>
      </c>
      <c r="V1333" s="3">
        <f t="array" ref="V1333">INDEX($AF$3:$CM$62,MATCH($S1333,$AE$3:$AE$62,0),MATCH(V$1&amp;$R1333,$AF$1:$CM$1&amp;$AF$2:$CM$2,0))*VLOOKUP($Q1333,$C$17:$M$20,COUNTBLANK($D$15:F$15)+1,FALSE)</f>
        <v>0</v>
      </c>
      <c r="W1333" s="3">
        <f t="array" ref="W1333">INDEX($AF$3:$CM$62,MATCH($S1333,$AE$3:$AE$62,0),MATCH(W$1&amp;$R1333,$AF$1:$CM$1&amp;$AF$2:$CM$2,0))*VLOOKUP($Q1333,$C$17:$M$20,COUNTBLANK($D$15:G$15)+1,FALSE)</f>
        <v>176</v>
      </c>
      <c r="X1333" s="3">
        <f t="array" ref="X1333">INDEX($AF$3:$CM$62,MATCH($S1333,$AE$3:$AE$62,0),MATCH(X$1&amp;$R1333,$AF$1:$CM$1&amp;$AF$2:$CM$2,0))*VLOOKUP($Q1333,$C$17:$M$20,COUNTBLANK($D$15:H$15)+1,FALSE)</f>
        <v>0</v>
      </c>
      <c r="Y1333" s="3">
        <f t="array" ref="Y1333">INDEX($AF$3:$CM$62,MATCH($S1333,$AE$3:$AE$62,0),MATCH(Y$1&amp;$R1333,$AF$1:$CM$1&amp;$AF$2:$CM$2,0))*VLOOKUP($Q1333,$C$17:$M$20,COUNTBLANK($D$15:I$15)+1,FALSE)</f>
        <v>0</v>
      </c>
      <c r="Z1333" s="3">
        <f t="array" ref="Z1333">INDEX($AF$3:$CM$62,MATCH($S1333,$AE$3:$AE$62,0),MATCH(Z$1&amp;$R1333,$AF$1:$CM$1&amp;$AF$2:$CM$2,0))*VLOOKUP($Q1333,$C$17:$M$20,COUNTBLANK($D$15:J$15)+1,FALSE)</f>
        <v>0</v>
      </c>
      <c r="AA1333" s="3">
        <f t="array" ref="AA1333">INDEX($AF$3:$CM$62,MATCH($S1333,$AE$3:$AE$62,0),MATCH(AA$1&amp;$R1333,$AF$1:$CM$1&amp;$AF$2:$CM$2,0))*VLOOKUP($Q1333,$C$17:$M$20,COUNTBLANK($D$15:K$15)+1,FALSE)</f>
        <v>0</v>
      </c>
      <c r="AB1333" s="3">
        <f t="array" ref="AB1333">INDEX($AF$3:$CM$62,MATCH($S1333,$AE$3:$AE$62,0),MATCH(AB$1&amp;$R1333,$AF$1:$CM$1&amp;$AF$2:$CM$2,0))*VLOOKUP($Q1333,$C$17:$M$20,COUNTBLANK($D$15:L$15)+1,FALSE)</f>
        <v>0.02</v>
      </c>
      <c r="AC1333" s="3">
        <f t="array" ref="AC1333">INDEX($AF$3:$CM$62,MATCH($S1333,$AE$3:$AE$62,0),MATCH(AC$1&amp;$R1333,$AF$1:$CM$1&amp;$AF$2:$CM$2,0))*VLOOKUP($Q1333,$C$17:$M$20,COUNTBLANK($D$15:M$15)+1,FALSE)</f>
        <v>0</v>
      </c>
    </row>
    <row r="1334" spans="17:29" x14ac:dyDescent="0.2">
      <c r="Q1334" t="s">
        <v>422</v>
      </c>
      <c r="R1334">
        <f t="shared" si="168"/>
        <v>5</v>
      </c>
      <c r="S1334">
        <f t="shared" si="167"/>
        <v>12</v>
      </c>
      <c r="T1334" s="3">
        <f t="array" ref="T1334">INDEX($AF$3:$CM$62,MATCH($S1334,$AE$3:$AE$62,0),MATCH(T$1&amp;$R1334,$AF$1:$CM$1&amp;$AF$2:$CM$2,0))*VLOOKUP($Q1334,$C$17:$M$20,COUNTBLANK($D$15:D$15)+1,FALSE)</f>
        <v>96</v>
      </c>
      <c r="U1334" s="3">
        <f t="array" ref="U1334">INDEX($AF$3:$CM$62,MATCH($S1334,$AE$3:$AE$62,0),MATCH(U$1&amp;$R1334,$AF$1:$CM$1&amp;$AF$2:$CM$2,0))*VLOOKUP($Q1334,$C$17:$M$20,COUNTBLANK($D$15:E$15)+1,FALSE)</f>
        <v>0</v>
      </c>
      <c r="V1334" s="3">
        <f t="array" ref="V1334">INDEX($AF$3:$CM$62,MATCH($S1334,$AE$3:$AE$62,0),MATCH(V$1&amp;$R1334,$AF$1:$CM$1&amp;$AF$2:$CM$2,0))*VLOOKUP($Q1334,$C$17:$M$20,COUNTBLANK($D$15:F$15)+1,FALSE)</f>
        <v>0</v>
      </c>
      <c r="W1334" s="3">
        <f t="array" ref="W1334">INDEX($AF$3:$CM$62,MATCH($S1334,$AE$3:$AE$62,0),MATCH(W$1&amp;$R1334,$AF$1:$CM$1&amp;$AF$2:$CM$2,0))*VLOOKUP($Q1334,$C$17:$M$20,COUNTBLANK($D$15:G$15)+1,FALSE)</f>
        <v>192</v>
      </c>
      <c r="X1334" s="3">
        <f t="array" ref="X1334">INDEX($AF$3:$CM$62,MATCH($S1334,$AE$3:$AE$62,0),MATCH(X$1&amp;$R1334,$AF$1:$CM$1&amp;$AF$2:$CM$2,0))*VLOOKUP($Q1334,$C$17:$M$20,COUNTBLANK($D$15:H$15)+1,FALSE)</f>
        <v>0</v>
      </c>
      <c r="Y1334" s="3">
        <f t="array" ref="Y1334">INDEX($AF$3:$CM$62,MATCH($S1334,$AE$3:$AE$62,0),MATCH(Y$1&amp;$R1334,$AF$1:$CM$1&amp;$AF$2:$CM$2,0))*VLOOKUP($Q1334,$C$17:$M$20,COUNTBLANK($D$15:I$15)+1,FALSE)</f>
        <v>0</v>
      </c>
      <c r="Z1334" s="3">
        <f t="array" ref="Z1334">INDEX($AF$3:$CM$62,MATCH($S1334,$AE$3:$AE$62,0),MATCH(Z$1&amp;$R1334,$AF$1:$CM$1&amp;$AF$2:$CM$2,0))*VLOOKUP($Q1334,$C$17:$M$20,COUNTBLANK($D$15:J$15)+1,FALSE)</f>
        <v>0</v>
      </c>
      <c r="AA1334" s="3">
        <f t="array" ref="AA1334">INDEX($AF$3:$CM$62,MATCH($S1334,$AE$3:$AE$62,0),MATCH(AA$1&amp;$R1334,$AF$1:$CM$1&amp;$AF$2:$CM$2,0))*VLOOKUP($Q1334,$C$17:$M$20,COUNTBLANK($D$15:K$15)+1,FALSE)</f>
        <v>0</v>
      </c>
      <c r="AB1334" s="3">
        <f t="array" ref="AB1334">INDEX($AF$3:$CM$62,MATCH($S1334,$AE$3:$AE$62,0),MATCH(AB$1&amp;$R1334,$AF$1:$CM$1&amp;$AF$2:$CM$2,0))*VLOOKUP($Q1334,$C$17:$M$20,COUNTBLANK($D$15:L$15)+1,FALSE)</f>
        <v>0.02</v>
      </c>
      <c r="AC1334" s="3">
        <f t="array" ref="AC1334">INDEX($AF$3:$CM$62,MATCH($S1334,$AE$3:$AE$62,0),MATCH(AC$1&amp;$R1334,$AF$1:$CM$1&amp;$AF$2:$CM$2,0))*VLOOKUP($Q1334,$C$17:$M$20,COUNTBLANK($D$15:M$15)+1,FALSE)</f>
        <v>0</v>
      </c>
    </row>
    <row r="1335" spans="17:29" x14ac:dyDescent="0.2">
      <c r="Q1335" t="s">
        <v>422</v>
      </c>
      <c r="R1335">
        <f t="shared" si="168"/>
        <v>5</v>
      </c>
      <c r="S1335">
        <f t="shared" si="167"/>
        <v>13</v>
      </c>
      <c r="T1335" s="3">
        <f t="array" ref="T1335">INDEX($AF$3:$CM$62,MATCH($S1335,$AE$3:$AE$62,0),MATCH(T$1&amp;$R1335,$AF$1:$CM$1&amp;$AF$2:$CM$2,0))*VLOOKUP($Q1335,$C$17:$M$20,COUNTBLANK($D$15:D$15)+1,FALSE)</f>
        <v>104</v>
      </c>
      <c r="U1335" s="3">
        <f t="array" ref="U1335">INDEX($AF$3:$CM$62,MATCH($S1335,$AE$3:$AE$62,0),MATCH(U$1&amp;$R1335,$AF$1:$CM$1&amp;$AF$2:$CM$2,0))*VLOOKUP($Q1335,$C$17:$M$20,COUNTBLANK($D$15:E$15)+1,FALSE)</f>
        <v>0</v>
      </c>
      <c r="V1335" s="3">
        <f t="array" ref="V1335">INDEX($AF$3:$CM$62,MATCH($S1335,$AE$3:$AE$62,0),MATCH(V$1&amp;$R1335,$AF$1:$CM$1&amp;$AF$2:$CM$2,0))*VLOOKUP($Q1335,$C$17:$M$20,COUNTBLANK($D$15:F$15)+1,FALSE)</f>
        <v>0</v>
      </c>
      <c r="W1335" s="3">
        <f t="array" ref="W1335">INDEX($AF$3:$CM$62,MATCH($S1335,$AE$3:$AE$62,0),MATCH(W$1&amp;$R1335,$AF$1:$CM$1&amp;$AF$2:$CM$2,0))*VLOOKUP($Q1335,$C$17:$M$20,COUNTBLANK($D$15:G$15)+1,FALSE)</f>
        <v>208</v>
      </c>
      <c r="X1335" s="3">
        <f t="array" ref="X1335">INDEX($AF$3:$CM$62,MATCH($S1335,$AE$3:$AE$62,0),MATCH(X$1&amp;$R1335,$AF$1:$CM$1&amp;$AF$2:$CM$2,0))*VLOOKUP($Q1335,$C$17:$M$20,COUNTBLANK($D$15:H$15)+1,FALSE)</f>
        <v>0</v>
      </c>
      <c r="Y1335" s="3">
        <f t="array" ref="Y1335">INDEX($AF$3:$CM$62,MATCH($S1335,$AE$3:$AE$62,0),MATCH(Y$1&amp;$R1335,$AF$1:$CM$1&amp;$AF$2:$CM$2,0))*VLOOKUP($Q1335,$C$17:$M$20,COUNTBLANK($D$15:I$15)+1,FALSE)</f>
        <v>0</v>
      </c>
      <c r="Z1335" s="3">
        <f t="array" ref="Z1335">INDEX($AF$3:$CM$62,MATCH($S1335,$AE$3:$AE$62,0),MATCH(Z$1&amp;$R1335,$AF$1:$CM$1&amp;$AF$2:$CM$2,0))*VLOOKUP($Q1335,$C$17:$M$20,COUNTBLANK($D$15:J$15)+1,FALSE)</f>
        <v>0</v>
      </c>
      <c r="AA1335" s="3">
        <f t="array" ref="AA1335">INDEX($AF$3:$CM$62,MATCH($S1335,$AE$3:$AE$62,0),MATCH(AA$1&amp;$R1335,$AF$1:$CM$1&amp;$AF$2:$CM$2,0))*VLOOKUP($Q1335,$C$17:$M$20,COUNTBLANK($D$15:K$15)+1,FALSE)</f>
        <v>0</v>
      </c>
      <c r="AB1335" s="3">
        <f t="array" ref="AB1335">INDEX($AF$3:$CM$62,MATCH($S1335,$AE$3:$AE$62,0),MATCH(AB$1&amp;$R1335,$AF$1:$CM$1&amp;$AF$2:$CM$2,0))*VLOOKUP($Q1335,$C$17:$M$20,COUNTBLANK($D$15:L$15)+1,FALSE)</f>
        <v>0.02</v>
      </c>
      <c r="AC1335" s="3">
        <f t="array" ref="AC1335">INDEX($AF$3:$CM$62,MATCH($S1335,$AE$3:$AE$62,0),MATCH(AC$1&amp;$R1335,$AF$1:$CM$1&amp;$AF$2:$CM$2,0))*VLOOKUP($Q1335,$C$17:$M$20,COUNTBLANK($D$15:M$15)+1,FALSE)</f>
        <v>0</v>
      </c>
    </row>
    <row r="1336" spans="17:29" x14ac:dyDescent="0.2">
      <c r="Q1336" t="s">
        <v>422</v>
      </c>
      <c r="R1336">
        <f t="shared" si="168"/>
        <v>5</v>
      </c>
      <c r="S1336">
        <f t="shared" si="167"/>
        <v>14</v>
      </c>
      <c r="T1336" s="3">
        <f t="array" ref="T1336">INDEX($AF$3:$CM$62,MATCH($S1336,$AE$3:$AE$62,0),MATCH(T$1&amp;$R1336,$AF$1:$CM$1&amp;$AF$2:$CM$2,0))*VLOOKUP($Q1336,$C$17:$M$20,COUNTBLANK($D$15:D$15)+1,FALSE)</f>
        <v>112</v>
      </c>
      <c r="U1336" s="3">
        <f t="array" ref="U1336">INDEX($AF$3:$CM$62,MATCH($S1336,$AE$3:$AE$62,0),MATCH(U$1&amp;$R1336,$AF$1:$CM$1&amp;$AF$2:$CM$2,0))*VLOOKUP($Q1336,$C$17:$M$20,COUNTBLANK($D$15:E$15)+1,FALSE)</f>
        <v>0</v>
      </c>
      <c r="V1336" s="3">
        <f t="array" ref="V1336">INDEX($AF$3:$CM$62,MATCH($S1336,$AE$3:$AE$62,0),MATCH(V$1&amp;$R1336,$AF$1:$CM$1&amp;$AF$2:$CM$2,0))*VLOOKUP($Q1336,$C$17:$M$20,COUNTBLANK($D$15:F$15)+1,FALSE)</f>
        <v>0</v>
      </c>
      <c r="W1336" s="3">
        <f t="array" ref="W1336">INDEX($AF$3:$CM$62,MATCH($S1336,$AE$3:$AE$62,0),MATCH(W$1&amp;$R1336,$AF$1:$CM$1&amp;$AF$2:$CM$2,0))*VLOOKUP($Q1336,$C$17:$M$20,COUNTBLANK($D$15:G$15)+1,FALSE)</f>
        <v>224</v>
      </c>
      <c r="X1336" s="3">
        <f t="array" ref="X1336">INDEX($AF$3:$CM$62,MATCH($S1336,$AE$3:$AE$62,0),MATCH(X$1&amp;$R1336,$AF$1:$CM$1&amp;$AF$2:$CM$2,0))*VLOOKUP($Q1336,$C$17:$M$20,COUNTBLANK($D$15:H$15)+1,FALSE)</f>
        <v>0</v>
      </c>
      <c r="Y1336" s="3">
        <f t="array" ref="Y1336">INDEX($AF$3:$CM$62,MATCH($S1336,$AE$3:$AE$62,0),MATCH(Y$1&amp;$R1336,$AF$1:$CM$1&amp;$AF$2:$CM$2,0))*VLOOKUP($Q1336,$C$17:$M$20,COUNTBLANK($D$15:I$15)+1,FALSE)</f>
        <v>0</v>
      </c>
      <c r="Z1336" s="3">
        <f t="array" ref="Z1336">INDEX($AF$3:$CM$62,MATCH($S1336,$AE$3:$AE$62,0),MATCH(Z$1&amp;$R1336,$AF$1:$CM$1&amp;$AF$2:$CM$2,0))*VLOOKUP($Q1336,$C$17:$M$20,COUNTBLANK($D$15:J$15)+1,FALSE)</f>
        <v>0</v>
      </c>
      <c r="AA1336" s="3">
        <f t="array" ref="AA1336">INDEX($AF$3:$CM$62,MATCH($S1336,$AE$3:$AE$62,0),MATCH(AA$1&amp;$R1336,$AF$1:$CM$1&amp;$AF$2:$CM$2,0))*VLOOKUP($Q1336,$C$17:$M$20,COUNTBLANK($D$15:K$15)+1,FALSE)</f>
        <v>0</v>
      </c>
      <c r="AB1336" s="3">
        <f t="array" ref="AB1336">INDEX($AF$3:$CM$62,MATCH($S1336,$AE$3:$AE$62,0),MATCH(AB$1&amp;$R1336,$AF$1:$CM$1&amp;$AF$2:$CM$2,0))*VLOOKUP($Q1336,$C$17:$M$20,COUNTBLANK($D$15:L$15)+1,FALSE)</f>
        <v>0.02</v>
      </c>
      <c r="AC1336" s="3">
        <f t="array" ref="AC1336">INDEX($AF$3:$CM$62,MATCH($S1336,$AE$3:$AE$62,0),MATCH(AC$1&amp;$R1336,$AF$1:$CM$1&amp;$AF$2:$CM$2,0))*VLOOKUP($Q1336,$C$17:$M$20,COUNTBLANK($D$15:M$15)+1,FALSE)</f>
        <v>0</v>
      </c>
    </row>
    <row r="1337" spans="17:29" x14ac:dyDescent="0.2">
      <c r="Q1337" t="s">
        <v>422</v>
      </c>
      <c r="R1337">
        <f t="shared" si="168"/>
        <v>5</v>
      </c>
      <c r="S1337">
        <f t="shared" si="167"/>
        <v>15</v>
      </c>
      <c r="T1337" s="3">
        <f t="array" ref="T1337">INDEX($AF$3:$CM$62,MATCH($S1337,$AE$3:$AE$62,0),MATCH(T$1&amp;$R1337,$AF$1:$CM$1&amp;$AF$2:$CM$2,0))*VLOOKUP($Q1337,$C$17:$M$20,COUNTBLANK($D$15:D$15)+1,FALSE)</f>
        <v>120</v>
      </c>
      <c r="U1337" s="3">
        <f t="array" ref="U1337">INDEX($AF$3:$CM$62,MATCH($S1337,$AE$3:$AE$62,0),MATCH(U$1&amp;$R1337,$AF$1:$CM$1&amp;$AF$2:$CM$2,0))*VLOOKUP($Q1337,$C$17:$M$20,COUNTBLANK($D$15:E$15)+1,FALSE)</f>
        <v>0</v>
      </c>
      <c r="V1337" s="3">
        <f t="array" ref="V1337">INDEX($AF$3:$CM$62,MATCH($S1337,$AE$3:$AE$62,0),MATCH(V$1&amp;$R1337,$AF$1:$CM$1&amp;$AF$2:$CM$2,0))*VLOOKUP($Q1337,$C$17:$M$20,COUNTBLANK($D$15:F$15)+1,FALSE)</f>
        <v>0</v>
      </c>
      <c r="W1337" s="3">
        <f t="array" ref="W1337">INDEX($AF$3:$CM$62,MATCH($S1337,$AE$3:$AE$62,0),MATCH(W$1&amp;$R1337,$AF$1:$CM$1&amp;$AF$2:$CM$2,0))*VLOOKUP($Q1337,$C$17:$M$20,COUNTBLANK($D$15:G$15)+1,FALSE)</f>
        <v>240</v>
      </c>
      <c r="X1337" s="3">
        <f t="array" ref="X1337">INDEX($AF$3:$CM$62,MATCH($S1337,$AE$3:$AE$62,0),MATCH(X$1&amp;$R1337,$AF$1:$CM$1&amp;$AF$2:$CM$2,0))*VLOOKUP($Q1337,$C$17:$M$20,COUNTBLANK($D$15:H$15)+1,FALSE)</f>
        <v>0</v>
      </c>
      <c r="Y1337" s="3">
        <f t="array" ref="Y1337">INDEX($AF$3:$CM$62,MATCH($S1337,$AE$3:$AE$62,0),MATCH(Y$1&amp;$R1337,$AF$1:$CM$1&amp;$AF$2:$CM$2,0))*VLOOKUP($Q1337,$C$17:$M$20,COUNTBLANK($D$15:I$15)+1,FALSE)</f>
        <v>0</v>
      </c>
      <c r="Z1337" s="3">
        <f t="array" ref="Z1337">INDEX($AF$3:$CM$62,MATCH($S1337,$AE$3:$AE$62,0),MATCH(Z$1&amp;$R1337,$AF$1:$CM$1&amp;$AF$2:$CM$2,0))*VLOOKUP($Q1337,$C$17:$M$20,COUNTBLANK($D$15:J$15)+1,FALSE)</f>
        <v>0</v>
      </c>
      <c r="AA1337" s="3">
        <f t="array" ref="AA1337">INDEX($AF$3:$CM$62,MATCH($S1337,$AE$3:$AE$62,0),MATCH(AA$1&amp;$R1337,$AF$1:$CM$1&amp;$AF$2:$CM$2,0))*VLOOKUP($Q1337,$C$17:$M$20,COUNTBLANK($D$15:K$15)+1,FALSE)</f>
        <v>0</v>
      </c>
      <c r="AB1337" s="3">
        <f t="array" ref="AB1337">INDEX($AF$3:$CM$62,MATCH($S1337,$AE$3:$AE$62,0),MATCH(AB$1&amp;$R1337,$AF$1:$CM$1&amp;$AF$2:$CM$2,0))*VLOOKUP($Q1337,$C$17:$M$20,COUNTBLANK($D$15:L$15)+1,FALSE)</f>
        <v>0.02</v>
      </c>
      <c r="AC1337" s="3">
        <f t="array" ref="AC1337">INDEX($AF$3:$CM$62,MATCH($S1337,$AE$3:$AE$62,0),MATCH(AC$1&amp;$R1337,$AF$1:$CM$1&amp;$AF$2:$CM$2,0))*VLOOKUP($Q1337,$C$17:$M$20,COUNTBLANK($D$15:M$15)+1,FALSE)</f>
        <v>0</v>
      </c>
    </row>
    <row r="1338" spans="17:29" x14ac:dyDescent="0.2">
      <c r="Q1338" t="s">
        <v>422</v>
      </c>
      <c r="R1338">
        <f t="shared" si="168"/>
        <v>5</v>
      </c>
      <c r="S1338">
        <f t="shared" si="167"/>
        <v>16</v>
      </c>
      <c r="T1338" s="3">
        <f t="array" ref="T1338">INDEX($AF$3:$CM$62,MATCH($S1338,$AE$3:$AE$62,0),MATCH(T$1&amp;$R1338,$AF$1:$CM$1&amp;$AF$2:$CM$2,0))*VLOOKUP($Q1338,$C$17:$M$20,COUNTBLANK($D$15:D$15)+1,FALSE)</f>
        <v>128</v>
      </c>
      <c r="U1338" s="3">
        <f t="array" ref="U1338">INDEX($AF$3:$CM$62,MATCH($S1338,$AE$3:$AE$62,0),MATCH(U$1&amp;$R1338,$AF$1:$CM$1&amp;$AF$2:$CM$2,0))*VLOOKUP($Q1338,$C$17:$M$20,COUNTBLANK($D$15:E$15)+1,FALSE)</f>
        <v>0</v>
      </c>
      <c r="V1338" s="3">
        <f t="array" ref="V1338">INDEX($AF$3:$CM$62,MATCH($S1338,$AE$3:$AE$62,0),MATCH(V$1&amp;$R1338,$AF$1:$CM$1&amp;$AF$2:$CM$2,0))*VLOOKUP($Q1338,$C$17:$M$20,COUNTBLANK($D$15:F$15)+1,FALSE)</f>
        <v>0</v>
      </c>
      <c r="W1338" s="3">
        <f t="array" ref="W1338">INDEX($AF$3:$CM$62,MATCH($S1338,$AE$3:$AE$62,0),MATCH(W$1&amp;$R1338,$AF$1:$CM$1&amp;$AF$2:$CM$2,0))*VLOOKUP($Q1338,$C$17:$M$20,COUNTBLANK($D$15:G$15)+1,FALSE)</f>
        <v>256</v>
      </c>
      <c r="X1338" s="3">
        <f t="array" ref="X1338">INDEX($AF$3:$CM$62,MATCH($S1338,$AE$3:$AE$62,0),MATCH(X$1&amp;$R1338,$AF$1:$CM$1&amp;$AF$2:$CM$2,0))*VLOOKUP($Q1338,$C$17:$M$20,COUNTBLANK($D$15:H$15)+1,FALSE)</f>
        <v>0</v>
      </c>
      <c r="Y1338" s="3">
        <f t="array" ref="Y1338">INDEX($AF$3:$CM$62,MATCH($S1338,$AE$3:$AE$62,0),MATCH(Y$1&amp;$R1338,$AF$1:$CM$1&amp;$AF$2:$CM$2,0))*VLOOKUP($Q1338,$C$17:$M$20,COUNTBLANK($D$15:I$15)+1,FALSE)</f>
        <v>0</v>
      </c>
      <c r="Z1338" s="3">
        <f t="array" ref="Z1338">INDEX($AF$3:$CM$62,MATCH($S1338,$AE$3:$AE$62,0),MATCH(Z$1&amp;$R1338,$AF$1:$CM$1&amp;$AF$2:$CM$2,0))*VLOOKUP($Q1338,$C$17:$M$20,COUNTBLANK($D$15:J$15)+1,FALSE)</f>
        <v>0</v>
      </c>
      <c r="AA1338" s="3">
        <f t="array" ref="AA1338">INDEX($AF$3:$CM$62,MATCH($S1338,$AE$3:$AE$62,0),MATCH(AA$1&amp;$R1338,$AF$1:$CM$1&amp;$AF$2:$CM$2,0))*VLOOKUP($Q1338,$C$17:$M$20,COUNTBLANK($D$15:K$15)+1,FALSE)</f>
        <v>0</v>
      </c>
      <c r="AB1338" s="3">
        <f t="array" ref="AB1338">INDEX($AF$3:$CM$62,MATCH($S1338,$AE$3:$AE$62,0),MATCH(AB$1&amp;$R1338,$AF$1:$CM$1&amp;$AF$2:$CM$2,0))*VLOOKUP($Q1338,$C$17:$M$20,COUNTBLANK($D$15:L$15)+1,FALSE)</f>
        <v>0.02</v>
      </c>
      <c r="AC1338" s="3">
        <f t="array" ref="AC1338">INDEX($AF$3:$CM$62,MATCH($S1338,$AE$3:$AE$62,0),MATCH(AC$1&amp;$R1338,$AF$1:$CM$1&amp;$AF$2:$CM$2,0))*VLOOKUP($Q1338,$C$17:$M$20,COUNTBLANK($D$15:M$15)+1,FALSE)</f>
        <v>0</v>
      </c>
    </row>
    <row r="1339" spans="17:29" x14ac:dyDescent="0.2">
      <c r="Q1339" t="s">
        <v>422</v>
      </c>
      <c r="R1339">
        <f t="shared" si="168"/>
        <v>5</v>
      </c>
      <c r="S1339">
        <f t="shared" si="167"/>
        <v>17</v>
      </c>
      <c r="T1339" s="3">
        <f t="array" ref="T1339">INDEX($AF$3:$CM$62,MATCH($S1339,$AE$3:$AE$62,0),MATCH(T$1&amp;$R1339,$AF$1:$CM$1&amp;$AF$2:$CM$2,0))*VLOOKUP($Q1339,$C$17:$M$20,COUNTBLANK($D$15:D$15)+1,FALSE)</f>
        <v>136</v>
      </c>
      <c r="U1339" s="3">
        <f t="array" ref="U1339">INDEX($AF$3:$CM$62,MATCH($S1339,$AE$3:$AE$62,0),MATCH(U$1&amp;$R1339,$AF$1:$CM$1&amp;$AF$2:$CM$2,0))*VLOOKUP($Q1339,$C$17:$M$20,COUNTBLANK($D$15:E$15)+1,FALSE)</f>
        <v>0</v>
      </c>
      <c r="V1339" s="3">
        <f t="array" ref="V1339">INDEX($AF$3:$CM$62,MATCH($S1339,$AE$3:$AE$62,0),MATCH(V$1&amp;$R1339,$AF$1:$CM$1&amp;$AF$2:$CM$2,0))*VLOOKUP($Q1339,$C$17:$M$20,COUNTBLANK($D$15:F$15)+1,FALSE)</f>
        <v>0</v>
      </c>
      <c r="W1339" s="3">
        <f t="array" ref="W1339">INDEX($AF$3:$CM$62,MATCH($S1339,$AE$3:$AE$62,0),MATCH(W$1&amp;$R1339,$AF$1:$CM$1&amp;$AF$2:$CM$2,0))*VLOOKUP($Q1339,$C$17:$M$20,COUNTBLANK($D$15:G$15)+1,FALSE)</f>
        <v>272</v>
      </c>
      <c r="X1339" s="3">
        <f t="array" ref="X1339">INDEX($AF$3:$CM$62,MATCH($S1339,$AE$3:$AE$62,0),MATCH(X$1&amp;$R1339,$AF$1:$CM$1&amp;$AF$2:$CM$2,0))*VLOOKUP($Q1339,$C$17:$M$20,COUNTBLANK($D$15:H$15)+1,FALSE)</f>
        <v>0</v>
      </c>
      <c r="Y1339" s="3">
        <f t="array" ref="Y1339">INDEX($AF$3:$CM$62,MATCH($S1339,$AE$3:$AE$62,0),MATCH(Y$1&amp;$R1339,$AF$1:$CM$1&amp;$AF$2:$CM$2,0))*VLOOKUP($Q1339,$C$17:$M$20,COUNTBLANK($D$15:I$15)+1,FALSE)</f>
        <v>0</v>
      </c>
      <c r="Z1339" s="3">
        <f t="array" ref="Z1339">INDEX($AF$3:$CM$62,MATCH($S1339,$AE$3:$AE$62,0),MATCH(Z$1&amp;$R1339,$AF$1:$CM$1&amp;$AF$2:$CM$2,0))*VLOOKUP($Q1339,$C$17:$M$20,COUNTBLANK($D$15:J$15)+1,FALSE)</f>
        <v>0</v>
      </c>
      <c r="AA1339" s="3">
        <f t="array" ref="AA1339">INDEX($AF$3:$CM$62,MATCH($S1339,$AE$3:$AE$62,0),MATCH(AA$1&amp;$R1339,$AF$1:$CM$1&amp;$AF$2:$CM$2,0))*VLOOKUP($Q1339,$C$17:$M$20,COUNTBLANK($D$15:K$15)+1,FALSE)</f>
        <v>0</v>
      </c>
      <c r="AB1339" s="3">
        <f t="array" ref="AB1339">INDEX($AF$3:$CM$62,MATCH($S1339,$AE$3:$AE$62,0),MATCH(AB$1&amp;$R1339,$AF$1:$CM$1&amp;$AF$2:$CM$2,0))*VLOOKUP($Q1339,$C$17:$M$20,COUNTBLANK($D$15:L$15)+1,FALSE)</f>
        <v>0.02</v>
      </c>
      <c r="AC1339" s="3">
        <f t="array" ref="AC1339">INDEX($AF$3:$CM$62,MATCH($S1339,$AE$3:$AE$62,0),MATCH(AC$1&amp;$R1339,$AF$1:$CM$1&amp;$AF$2:$CM$2,0))*VLOOKUP($Q1339,$C$17:$M$20,COUNTBLANK($D$15:M$15)+1,FALSE)</f>
        <v>0</v>
      </c>
    </row>
    <row r="1340" spans="17:29" x14ac:dyDescent="0.2">
      <c r="Q1340" t="s">
        <v>422</v>
      </c>
      <c r="R1340">
        <f t="shared" si="168"/>
        <v>5</v>
      </c>
      <c r="S1340">
        <f t="shared" si="167"/>
        <v>18</v>
      </c>
      <c r="T1340" s="3">
        <f t="array" ref="T1340">INDEX($AF$3:$CM$62,MATCH($S1340,$AE$3:$AE$62,0),MATCH(T$1&amp;$R1340,$AF$1:$CM$1&amp;$AF$2:$CM$2,0))*VLOOKUP($Q1340,$C$17:$M$20,COUNTBLANK($D$15:D$15)+1,FALSE)</f>
        <v>144</v>
      </c>
      <c r="U1340" s="3">
        <f t="array" ref="U1340">INDEX($AF$3:$CM$62,MATCH($S1340,$AE$3:$AE$62,0),MATCH(U$1&amp;$R1340,$AF$1:$CM$1&amp;$AF$2:$CM$2,0))*VLOOKUP($Q1340,$C$17:$M$20,COUNTBLANK($D$15:E$15)+1,FALSE)</f>
        <v>0</v>
      </c>
      <c r="V1340" s="3">
        <f t="array" ref="V1340">INDEX($AF$3:$CM$62,MATCH($S1340,$AE$3:$AE$62,0),MATCH(V$1&amp;$R1340,$AF$1:$CM$1&amp;$AF$2:$CM$2,0))*VLOOKUP($Q1340,$C$17:$M$20,COUNTBLANK($D$15:F$15)+1,FALSE)</f>
        <v>0</v>
      </c>
      <c r="W1340" s="3">
        <f t="array" ref="W1340">INDEX($AF$3:$CM$62,MATCH($S1340,$AE$3:$AE$62,0),MATCH(W$1&amp;$R1340,$AF$1:$CM$1&amp;$AF$2:$CM$2,0))*VLOOKUP($Q1340,$C$17:$M$20,COUNTBLANK($D$15:G$15)+1,FALSE)</f>
        <v>288</v>
      </c>
      <c r="X1340" s="3">
        <f t="array" ref="X1340">INDEX($AF$3:$CM$62,MATCH($S1340,$AE$3:$AE$62,0),MATCH(X$1&amp;$R1340,$AF$1:$CM$1&amp;$AF$2:$CM$2,0))*VLOOKUP($Q1340,$C$17:$M$20,COUNTBLANK($D$15:H$15)+1,FALSE)</f>
        <v>0</v>
      </c>
      <c r="Y1340" s="3">
        <f t="array" ref="Y1340">INDEX($AF$3:$CM$62,MATCH($S1340,$AE$3:$AE$62,0),MATCH(Y$1&amp;$R1340,$AF$1:$CM$1&amp;$AF$2:$CM$2,0))*VLOOKUP($Q1340,$C$17:$M$20,COUNTBLANK($D$15:I$15)+1,FALSE)</f>
        <v>0</v>
      </c>
      <c r="Z1340" s="3">
        <f t="array" ref="Z1340">INDEX($AF$3:$CM$62,MATCH($S1340,$AE$3:$AE$62,0),MATCH(Z$1&amp;$R1340,$AF$1:$CM$1&amp;$AF$2:$CM$2,0))*VLOOKUP($Q1340,$C$17:$M$20,COUNTBLANK($D$15:J$15)+1,FALSE)</f>
        <v>0</v>
      </c>
      <c r="AA1340" s="3">
        <f t="array" ref="AA1340">INDEX($AF$3:$CM$62,MATCH($S1340,$AE$3:$AE$62,0),MATCH(AA$1&amp;$R1340,$AF$1:$CM$1&amp;$AF$2:$CM$2,0))*VLOOKUP($Q1340,$C$17:$M$20,COUNTBLANK($D$15:K$15)+1,FALSE)</f>
        <v>0</v>
      </c>
      <c r="AB1340" s="3">
        <f t="array" ref="AB1340">INDEX($AF$3:$CM$62,MATCH($S1340,$AE$3:$AE$62,0),MATCH(AB$1&amp;$R1340,$AF$1:$CM$1&amp;$AF$2:$CM$2,0))*VLOOKUP($Q1340,$C$17:$M$20,COUNTBLANK($D$15:L$15)+1,FALSE)</f>
        <v>0.02</v>
      </c>
      <c r="AC1340" s="3">
        <f t="array" ref="AC1340">INDEX($AF$3:$CM$62,MATCH($S1340,$AE$3:$AE$62,0),MATCH(AC$1&amp;$R1340,$AF$1:$CM$1&amp;$AF$2:$CM$2,0))*VLOOKUP($Q1340,$C$17:$M$20,COUNTBLANK($D$15:M$15)+1,FALSE)</f>
        <v>0</v>
      </c>
    </row>
    <row r="1341" spans="17:29" x14ac:dyDescent="0.2">
      <c r="Q1341" t="s">
        <v>422</v>
      </c>
      <c r="R1341">
        <f t="shared" si="168"/>
        <v>5</v>
      </c>
      <c r="S1341">
        <f t="shared" si="167"/>
        <v>19</v>
      </c>
      <c r="T1341" s="3">
        <f t="array" ref="T1341">INDEX($AF$3:$CM$62,MATCH($S1341,$AE$3:$AE$62,0),MATCH(T$1&amp;$R1341,$AF$1:$CM$1&amp;$AF$2:$CM$2,0))*VLOOKUP($Q1341,$C$17:$M$20,COUNTBLANK($D$15:D$15)+1,FALSE)</f>
        <v>152</v>
      </c>
      <c r="U1341" s="3">
        <f t="array" ref="U1341">INDEX($AF$3:$CM$62,MATCH($S1341,$AE$3:$AE$62,0),MATCH(U$1&amp;$R1341,$AF$1:$CM$1&amp;$AF$2:$CM$2,0))*VLOOKUP($Q1341,$C$17:$M$20,COUNTBLANK($D$15:E$15)+1,FALSE)</f>
        <v>0</v>
      </c>
      <c r="V1341" s="3">
        <f t="array" ref="V1341">INDEX($AF$3:$CM$62,MATCH($S1341,$AE$3:$AE$62,0),MATCH(V$1&amp;$R1341,$AF$1:$CM$1&amp;$AF$2:$CM$2,0))*VLOOKUP($Q1341,$C$17:$M$20,COUNTBLANK($D$15:F$15)+1,FALSE)</f>
        <v>0</v>
      </c>
      <c r="W1341" s="3">
        <f t="array" ref="W1341">INDEX($AF$3:$CM$62,MATCH($S1341,$AE$3:$AE$62,0),MATCH(W$1&amp;$R1341,$AF$1:$CM$1&amp;$AF$2:$CM$2,0))*VLOOKUP($Q1341,$C$17:$M$20,COUNTBLANK($D$15:G$15)+1,FALSE)</f>
        <v>304</v>
      </c>
      <c r="X1341" s="3">
        <f t="array" ref="X1341">INDEX($AF$3:$CM$62,MATCH($S1341,$AE$3:$AE$62,0),MATCH(X$1&amp;$R1341,$AF$1:$CM$1&amp;$AF$2:$CM$2,0))*VLOOKUP($Q1341,$C$17:$M$20,COUNTBLANK($D$15:H$15)+1,FALSE)</f>
        <v>0</v>
      </c>
      <c r="Y1341" s="3">
        <f t="array" ref="Y1341">INDEX($AF$3:$CM$62,MATCH($S1341,$AE$3:$AE$62,0),MATCH(Y$1&amp;$R1341,$AF$1:$CM$1&amp;$AF$2:$CM$2,0))*VLOOKUP($Q1341,$C$17:$M$20,COUNTBLANK($D$15:I$15)+1,FALSE)</f>
        <v>0</v>
      </c>
      <c r="Z1341" s="3">
        <f t="array" ref="Z1341">INDEX($AF$3:$CM$62,MATCH($S1341,$AE$3:$AE$62,0),MATCH(Z$1&amp;$R1341,$AF$1:$CM$1&amp;$AF$2:$CM$2,0))*VLOOKUP($Q1341,$C$17:$M$20,COUNTBLANK($D$15:J$15)+1,FALSE)</f>
        <v>0</v>
      </c>
      <c r="AA1341" s="3">
        <f t="array" ref="AA1341">INDEX($AF$3:$CM$62,MATCH($S1341,$AE$3:$AE$62,0),MATCH(AA$1&amp;$R1341,$AF$1:$CM$1&amp;$AF$2:$CM$2,0))*VLOOKUP($Q1341,$C$17:$M$20,COUNTBLANK($D$15:K$15)+1,FALSE)</f>
        <v>0</v>
      </c>
      <c r="AB1341" s="3">
        <f t="array" ref="AB1341">INDEX($AF$3:$CM$62,MATCH($S1341,$AE$3:$AE$62,0),MATCH(AB$1&amp;$R1341,$AF$1:$CM$1&amp;$AF$2:$CM$2,0))*VLOOKUP($Q1341,$C$17:$M$20,COUNTBLANK($D$15:L$15)+1,FALSE)</f>
        <v>0.02</v>
      </c>
      <c r="AC1341" s="3">
        <f t="array" ref="AC1341">INDEX($AF$3:$CM$62,MATCH($S1341,$AE$3:$AE$62,0),MATCH(AC$1&amp;$R1341,$AF$1:$CM$1&amp;$AF$2:$CM$2,0))*VLOOKUP($Q1341,$C$17:$M$20,COUNTBLANK($D$15:M$15)+1,FALSE)</f>
        <v>0</v>
      </c>
    </row>
    <row r="1342" spans="17:29" x14ac:dyDescent="0.2">
      <c r="Q1342" t="s">
        <v>422</v>
      </c>
      <c r="R1342">
        <f t="shared" si="168"/>
        <v>5</v>
      </c>
      <c r="S1342">
        <f t="shared" si="167"/>
        <v>20</v>
      </c>
      <c r="T1342" s="3">
        <f t="array" ref="T1342">INDEX($AF$3:$CM$62,MATCH($S1342,$AE$3:$AE$62,0),MATCH(T$1&amp;$R1342,$AF$1:$CM$1&amp;$AF$2:$CM$2,0))*VLOOKUP($Q1342,$C$17:$M$20,COUNTBLANK($D$15:D$15)+1,FALSE)</f>
        <v>160</v>
      </c>
      <c r="U1342" s="3">
        <f t="array" ref="U1342">INDEX($AF$3:$CM$62,MATCH($S1342,$AE$3:$AE$62,0),MATCH(U$1&amp;$R1342,$AF$1:$CM$1&amp;$AF$2:$CM$2,0))*VLOOKUP($Q1342,$C$17:$M$20,COUNTBLANK($D$15:E$15)+1,FALSE)</f>
        <v>0</v>
      </c>
      <c r="V1342" s="3">
        <f t="array" ref="V1342">INDEX($AF$3:$CM$62,MATCH($S1342,$AE$3:$AE$62,0),MATCH(V$1&amp;$R1342,$AF$1:$CM$1&amp;$AF$2:$CM$2,0))*VLOOKUP($Q1342,$C$17:$M$20,COUNTBLANK($D$15:F$15)+1,FALSE)</f>
        <v>0</v>
      </c>
      <c r="W1342" s="3">
        <f t="array" ref="W1342">INDEX($AF$3:$CM$62,MATCH($S1342,$AE$3:$AE$62,0),MATCH(W$1&amp;$R1342,$AF$1:$CM$1&amp;$AF$2:$CM$2,0))*VLOOKUP($Q1342,$C$17:$M$20,COUNTBLANK($D$15:G$15)+1,FALSE)</f>
        <v>320</v>
      </c>
      <c r="X1342" s="3">
        <f t="array" ref="X1342">INDEX($AF$3:$CM$62,MATCH($S1342,$AE$3:$AE$62,0),MATCH(X$1&amp;$R1342,$AF$1:$CM$1&amp;$AF$2:$CM$2,0))*VLOOKUP($Q1342,$C$17:$M$20,COUNTBLANK($D$15:H$15)+1,FALSE)</f>
        <v>0</v>
      </c>
      <c r="Y1342" s="3">
        <f t="array" ref="Y1342">INDEX($AF$3:$CM$62,MATCH($S1342,$AE$3:$AE$62,0),MATCH(Y$1&amp;$R1342,$AF$1:$CM$1&amp;$AF$2:$CM$2,0))*VLOOKUP($Q1342,$C$17:$M$20,COUNTBLANK($D$15:I$15)+1,FALSE)</f>
        <v>0</v>
      </c>
      <c r="Z1342" s="3">
        <f t="array" ref="Z1342">INDEX($AF$3:$CM$62,MATCH($S1342,$AE$3:$AE$62,0),MATCH(Z$1&amp;$R1342,$AF$1:$CM$1&amp;$AF$2:$CM$2,0))*VLOOKUP($Q1342,$C$17:$M$20,COUNTBLANK($D$15:J$15)+1,FALSE)</f>
        <v>0</v>
      </c>
      <c r="AA1342" s="3">
        <f t="array" ref="AA1342">INDEX($AF$3:$CM$62,MATCH($S1342,$AE$3:$AE$62,0),MATCH(AA$1&amp;$R1342,$AF$1:$CM$1&amp;$AF$2:$CM$2,0))*VLOOKUP($Q1342,$C$17:$M$20,COUNTBLANK($D$15:K$15)+1,FALSE)</f>
        <v>0</v>
      </c>
      <c r="AB1342" s="3">
        <f t="array" ref="AB1342">INDEX($AF$3:$CM$62,MATCH($S1342,$AE$3:$AE$62,0),MATCH(AB$1&amp;$R1342,$AF$1:$CM$1&amp;$AF$2:$CM$2,0))*VLOOKUP($Q1342,$C$17:$M$20,COUNTBLANK($D$15:L$15)+1,FALSE)</f>
        <v>0.02</v>
      </c>
      <c r="AC1342" s="3">
        <f t="array" ref="AC1342">INDEX($AF$3:$CM$62,MATCH($S1342,$AE$3:$AE$62,0),MATCH(AC$1&amp;$R1342,$AF$1:$CM$1&amp;$AF$2:$CM$2,0))*VLOOKUP($Q1342,$C$17:$M$20,COUNTBLANK($D$15:M$15)+1,FALSE)</f>
        <v>0.04</v>
      </c>
    </row>
    <row r="1343" spans="17:29" x14ac:dyDescent="0.2">
      <c r="Q1343" t="s">
        <v>422</v>
      </c>
      <c r="R1343">
        <f t="shared" si="168"/>
        <v>5</v>
      </c>
      <c r="S1343">
        <f t="shared" si="167"/>
        <v>21</v>
      </c>
      <c r="T1343" s="3">
        <f t="array" ref="T1343">INDEX($AF$3:$CM$62,MATCH($S1343,$AE$3:$AE$62,0),MATCH(T$1&amp;$R1343,$AF$1:$CM$1&amp;$AF$2:$CM$2,0))*VLOOKUP($Q1343,$C$17:$M$20,COUNTBLANK($D$15:D$15)+1,FALSE)</f>
        <v>168</v>
      </c>
      <c r="U1343" s="3">
        <f t="array" ref="U1343">INDEX($AF$3:$CM$62,MATCH($S1343,$AE$3:$AE$62,0),MATCH(U$1&amp;$R1343,$AF$1:$CM$1&amp;$AF$2:$CM$2,0))*VLOOKUP($Q1343,$C$17:$M$20,COUNTBLANK($D$15:E$15)+1,FALSE)</f>
        <v>0</v>
      </c>
      <c r="V1343" s="3">
        <f t="array" ref="V1343">INDEX($AF$3:$CM$62,MATCH($S1343,$AE$3:$AE$62,0),MATCH(V$1&amp;$R1343,$AF$1:$CM$1&amp;$AF$2:$CM$2,0))*VLOOKUP($Q1343,$C$17:$M$20,COUNTBLANK($D$15:F$15)+1,FALSE)</f>
        <v>0</v>
      </c>
      <c r="W1343" s="3">
        <f t="array" ref="W1343">INDEX($AF$3:$CM$62,MATCH($S1343,$AE$3:$AE$62,0),MATCH(W$1&amp;$R1343,$AF$1:$CM$1&amp;$AF$2:$CM$2,0))*VLOOKUP($Q1343,$C$17:$M$20,COUNTBLANK($D$15:G$15)+1,FALSE)</f>
        <v>336</v>
      </c>
      <c r="X1343" s="3">
        <f t="array" ref="X1343">INDEX($AF$3:$CM$62,MATCH($S1343,$AE$3:$AE$62,0),MATCH(X$1&amp;$R1343,$AF$1:$CM$1&amp;$AF$2:$CM$2,0))*VLOOKUP($Q1343,$C$17:$M$20,COUNTBLANK($D$15:H$15)+1,FALSE)</f>
        <v>0</v>
      </c>
      <c r="Y1343" s="3">
        <f t="array" ref="Y1343">INDEX($AF$3:$CM$62,MATCH($S1343,$AE$3:$AE$62,0),MATCH(Y$1&amp;$R1343,$AF$1:$CM$1&amp;$AF$2:$CM$2,0))*VLOOKUP($Q1343,$C$17:$M$20,COUNTBLANK($D$15:I$15)+1,FALSE)</f>
        <v>0</v>
      </c>
      <c r="Z1343" s="3">
        <f t="array" ref="Z1343">INDEX($AF$3:$CM$62,MATCH($S1343,$AE$3:$AE$62,0),MATCH(Z$1&amp;$R1343,$AF$1:$CM$1&amp;$AF$2:$CM$2,0))*VLOOKUP($Q1343,$C$17:$M$20,COUNTBLANK($D$15:J$15)+1,FALSE)</f>
        <v>0</v>
      </c>
      <c r="AA1343" s="3">
        <f t="array" ref="AA1343">INDEX($AF$3:$CM$62,MATCH($S1343,$AE$3:$AE$62,0),MATCH(AA$1&amp;$R1343,$AF$1:$CM$1&amp;$AF$2:$CM$2,0))*VLOOKUP($Q1343,$C$17:$M$20,COUNTBLANK($D$15:K$15)+1,FALSE)</f>
        <v>0</v>
      </c>
      <c r="AB1343" s="3">
        <f t="array" ref="AB1343">INDEX($AF$3:$CM$62,MATCH($S1343,$AE$3:$AE$62,0),MATCH(AB$1&amp;$R1343,$AF$1:$CM$1&amp;$AF$2:$CM$2,0))*VLOOKUP($Q1343,$C$17:$M$20,COUNTBLANK($D$15:L$15)+1,FALSE)</f>
        <v>0.02</v>
      </c>
      <c r="AC1343" s="3">
        <f t="array" ref="AC1343">INDEX($AF$3:$CM$62,MATCH($S1343,$AE$3:$AE$62,0),MATCH(AC$1&amp;$R1343,$AF$1:$CM$1&amp;$AF$2:$CM$2,0))*VLOOKUP($Q1343,$C$17:$M$20,COUNTBLANK($D$15:M$15)+1,FALSE)</f>
        <v>0.04</v>
      </c>
    </row>
    <row r="1344" spans="17:29" x14ac:dyDescent="0.2">
      <c r="Q1344" t="s">
        <v>422</v>
      </c>
      <c r="R1344">
        <f t="shared" si="168"/>
        <v>5</v>
      </c>
      <c r="S1344">
        <f t="shared" si="167"/>
        <v>22</v>
      </c>
      <c r="T1344" s="3">
        <f t="array" ref="T1344">INDEX($AF$3:$CM$62,MATCH($S1344,$AE$3:$AE$62,0),MATCH(T$1&amp;$R1344,$AF$1:$CM$1&amp;$AF$2:$CM$2,0))*VLOOKUP($Q1344,$C$17:$M$20,COUNTBLANK($D$15:D$15)+1,FALSE)</f>
        <v>176</v>
      </c>
      <c r="U1344" s="3">
        <f t="array" ref="U1344">INDEX($AF$3:$CM$62,MATCH($S1344,$AE$3:$AE$62,0),MATCH(U$1&amp;$R1344,$AF$1:$CM$1&amp;$AF$2:$CM$2,0))*VLOOKUP($Q1344,$C$17:$M$20,COUNTBLANK($D$15:E$15)+1,FALSE)</f>
        <v>0</v>
      </c>
      <c r="V1344" s="3">
        <f t="array" ref="V1344">INDEX($AF$3:$CM$62,MATCH($S1344,$AE$3:$AE$62,0),MATCH(V$1&amp;$R1344,$AF$1:$CM$1&amp;$AF$2:$CM$2,0))*VLOOKUP($Q1344,$C$17:$M$20,COUNTBLANK($D$15:F$15)+1,FALSE)</f>
        <v>0</v>
      </c>
      <c r="W1344" s="3">
        <f t="array" ref="W1344">INDEX($AF$3:$CM$62,MATCH($S1344,$AE$3:$AE$62,0),MATCH(W$1&amp;$R1344,$AF$1:$CM$1&amp;$AF$2:$CM$2,0))*VLOOKUP($Q1344,$C$17:$M$20,COUNTBLANK($D$15:G$15)+1,FALSE)</f>
        <v>352</v>
      </c>
      <c r="X1344" s="3">
        <f t="array" ref="X1344">INDEX($AF$3:$CM$62,MATCH($S1344,$AE$3:$AE$62,0),MATCH(X$1&amp;$R1344,$AF$1:$CM$1&amp;$AF$2:$CM$2,0))*VLOOKUP($Q1344,$C$17:$M$20,COUNTBLANK($D$15:H$15)+1,FALSE)</f>
        <v>0</v>
      </c>
      <c r="Y1344" s="3">
        <f t="array" ref="Y1344">INDEX($AF$3:$CM$62,MATCH($S1344,$AE$3:$AE$62,0),MATCH(Y$1&amp;$R1344,$AF$1:$CM$1&amp;$AF$2:$CM$2,0))*VLOOKUP($Q1344,$C$17:$M$20,COUNTBLANK($D$15:I$15)+1,FALSE)</f>
        <v>0</v>
      </c>
      <c r="Z1344" s="3">
        <f t="array" ref="Z1344">INDEX($AF$3:$CM$62,MATCH($S1344,$AE$3:$AE$62,0),MATCH(Z$1&amp;$R1344,$AF$1:$CM$1&amp;$AF$2:$CM$2,0))*VLOOKUP($Q1344,$C$17:$M$20,COUNTBLANK($D$15:J$15)+1,FALSE)</f>
        <v>0</v>
      </c>
      <c r="AA1344" s="3">
        <f t="array" ref="AA1344">INDEX($AF$3:$CM$62,MATCH($S1344,$AE$3:$AE$62,0),MATCH(AA$1&amp;$R1344,$AF$1:$CM$1&amp;$AF$2:$CM$2,0))*VLOOKUP($Q1344,$C$17:$M$20,COUNTBLANK($D$15:K$15)+1,FALSE)</f>
        <v>0</v>
      </c>
      <c r="AB1344" s="3">
        <f t="array" ref="AB1344">INDEX($AF$3:$CM$62,MATCH($S1344,$AE$3:$AE$62,0),MATCH(AB$1&amp;$R1344,$AF$1:$CM$1&amp;$AF$2:$CM$2,0))*VLOOKUP($Q1344,$C$17:$M$20,COUNTBLANK($D$15:L$15)+1,FALSE)</f>
        <v>0.02</v>
      </c>
      <c r="AC1344" s="3">
        <f t="array" ref="AC1344">INDEX($AF$3:$CM$62,MATCH($S1344,$AE$3:$AE$62,0),MATCH(AC$1&amp;$R1344,$AF$1:$CM$1&amp;$AF$2:$CM$2,0))*VLOOKUP($Q1344,$C$17:$M$20,COUNTBLANK($D$15:M$15)+1,FALSE)</f>
        <v>0.04</v>
      </c>
    </row>
    <row r="1345" spans="17:29" x14ac:dyDescent="0.2">
      <c r="Q1345" t="s">
        <v>422</v>
      </c>
      <c r="R1345">
        <f t="shared" si="168"/>
        <v>5</v>
      </c>
      <c r="S1345">
        <f t="shared" si="167"/>
        <v>23</v>
      </c>
      <c r="T1345" s="3">
        <f t="array" ref="T1345">INDEX($AF$3:$CM$62,MATCH($S1345,$AE$3:$AE$62,0),MATCH(T$1&amp;$R1345,$AF$1:$CM$1&amp;$AF$2:$CM$2,0))*VLOOKUP($Q1345,$C$17:$M$20,COUNTBLANK($D$15:D$15)+1,FALSE)</f>
        <v>184</v>
      </c>
      <c r="U1345" s="3">
        <f t="array" ref="U1345">INDEX($AF$3:$CM$62,MATCH($S1345,$AE$3:$AE$62,0),MATCH(U$1&amp;$R1345,$AF$1:$CM$1&amp;$AF$2:$CM$2,0))*VLOOKUP($Q1345,$C$17:$M$20,COUNTBLANK($D$15:E$15)+1,FALSE)</f>
        <v>0</v>
      </c>
      <c r="V1345" s="3">
        <f t="array" ref="V1345">INDEX($AF$3:$CM$62,MATCH($S1345,$AE$3:$AE$62,0),MATCH(V$1&amp;$R1345,$AF$1:$CM$1&amp;$AF$2:$CM$2,0))*VLOOKUP($Q1345,$C$17:$M$20,COUNTBLANK($D$15:F$15)+1,FALSE)</f>
        <v>0</v>
      </c>
      <c r="W1345" s="3">
        <f t="array" ref="W1345">INDEX($AF$3:$CM$62,MATCH($S1345,$AE$3:$AE$62,0),MATCH(W$1&amp;$R1345,$AF$1:$CM$1&amp;$AF$2:$CM$2,0))*VLOOKUP($Q1345,$C$17:$M$20,COUNTBLANK($D$15:G$15)+1,FALSE)</f>
        <v>368</v>
      </c>
      <c r="X1345" s="3">
        <f t="array" ref="X1345">INDEX($AF$3:$CM$62,MATCH($S1345,$AE$3:$AE$62,0),MATCH(X$1&amp;$R1345,$AF$1:$CM$1&amp;$AF$2:$CM$2,0))*VLOOKUP($Q1345,$C$17:$M$20,COUNTBLANK($D$15:H$15)+1,FALSE)</f>
        <v>0</v>
      </c>
      <c r="Y1345" s="3">
        <f t="array" ref="Y1345">INDEX($AF$3:$CM$62,MATCH($S1345,$AE$3:$AE$62,0),MATCH(Y$1&amp;$R1345,$AF$1:$CM$1&amp;$AF$2:$CM$2,0))*VLOOKUP($Q1345,$C$17:$M$20,COUNTBLANK($D$15:I$15)+1,FALSE)</f>
        <v>0</v>
      </c>
      <c r="Z1345" s="3">
        <f t="array" ref="Z1345">INDEX($AF$3:$CM$62,MATCH($S1345,$AE$3:$AE$62,0),MATCH(Z$1&amp;$R1345,$AF$1:$CM$1&amp;$AF$2:$CM$2,0))*VLOOKUP($Q1345,$C$17:$M$20,COUNTBLANK($D$15:J$15)+1,FALSE)</f>
        <v>0</v>
      </c>
      <c r="AA1345" s="3">
        <f t="array" ref="AA1345">INDEX($AF$3:$CM$62,MATCH($S1345,$AE$3:$AE$62,0),MATCH(AA$1&amp;$R1345,$AF$1:$CM$1&amp;$AF$2:$CM$2,0))*VLOOKUP($Q1345,$C$17:$M$20,COUNTBLANK($D$15:K$15)+1,FALSE)</f>
        <v>0</v>
      </c>
      <c r="AB1345" s="3">
        <f t="array" ref="AB1345">INDEX($AF$3:$CM$62,MATCH($S1345,$AE$3:$AE$62,0),MATCH(AB$1&amp;$R1345,$AF$1:$CM$1&amp;$AF$2:$CM$2,0))*VLOOKUP($Q1345,$C$17:$M$20,COUNTBLANK($D$15:L$15)+1,FALSE)</f>
        <v>0.02</v>
      </c>
      <c r="AC1345" s="3">
        <f t="array" ref="AC1345">INDEX($AF$3:$CM$62,MATCH($S1345,$AE$3:$AE$62,0),MATCH(AC$1&amp;$R1345,$AF$1:$CM$1&amp;$AF$2:$CM$2,0))*VLOOKUP($Q1345,$C$17:$M$20,COUNTBLANK($D$15:M$15)+1,FALSE)</f>
        <v>0.04</v>
      </c>
    </row>
    <row r="1346" spans="17:29" x14ac:dyDescent="0.2">
      <c r="Q1346" t="s">
        <v>422</v>
      </c>
      <c r="R1346">
        <f t="shared" si="168"/>
        <v>5</v>
      </c>
      <c r="S1346">
        <f t="shared" ref="S1346:S1409" si="169">S1286</f>
        <v>24</v>
      </c>
      <c r="T1346" s="3">
        <f t="array" ref="T1346">INDEX($AF$3:$CM$62,MATCH($S1346,$AE$3:$AE$62,0),MATCH(T$1&amp;$R1346,$AF$1:$CM$1&amp;$AF$2:$CM$2,0))*VLOOKUP($Q1346,$C$17:$M$20,COUNTBLANK($D$15:D$15)+1,FALSE)</f>
        <v>192</v>
      </c>
      <c r="U1346" s="3">
        <f t="array" ref="U1346">INDEX($AF$3:$CM$62,MATCH($S1346,$AE$3:$AE$62,0),MATCH(U$1&amp;$R1346,$AF$1:$CM$1&amp;$AF$2:$CM$2,0))*VLOOKUP($Q1346,$C$17:$M$20,COUNTBLANK($D$15:E$15)+1,FALSE)</f>
        <v>0</v>
      </c>
      <c r="V1346" s="3">
        <f t="array" ref="V1346">INDEX($AF$3:$CM$62,MATCH($S1346,$AE$3:$AE$62,0),MATCH(V$1&amp;$R1346,$AF$1:$CM$1&amp;$AF$2:$CM$2,0))*VLOOKUP($Q1346,$C$17:$M$20,COUNTBLANK($D$15:F$15)+1,FALSE)</f>
        <v>0</v>
      </c>
      <c r="W1346" s="3">
        <f t="array" ref="W1346">INDEX($AF$3:$CM$62,MATCH($S1346,$AE$3:$AE$62,0),MATCH(W$1&amp;$R1346,$AF$1:$CM$1&amp;$AF$2:$CM$2,0))*VLOOKUP($Q1346,$C$17:$M$20,COUNTBLANK($D$15:G$15)+1,FALSE)</f>
        <v>384</v>
      </c>
      <c r="X1346" s="3">
        <f t="array" ref="X1346">INDEX($AF$3:$CM$62,MATCH($S1346,$AE$3:$AE$62,0),MATCH(X$1&amp;$R1346,$AF$1:$CM$1&amp;$AF$2:$CM$2,0))*VLOOKUP($Q1346,$C$17:$M$20,COUNTBLANK($D$15:H$15)+1,FALSE)</f>
        <v>0</v>
      </c>
      <c r="Y1346" s="3">
        <f t="array" ref="Y1346">INDEX($AF$3:$CM$62,MATCH($S1346,$AE$3:$AE$62,0),MATCH(Y$1&amp;$R1346,$AF$1:$CM$1&amp;$AF$2:$CM$2,0))*VLOOKUP($Q1346,$C$17:$M$20,COUNTBLANK($D$15:I$15)+1,FALSE)</f>
        <v>0</v>
      </c>
      <c r="Z1346" s="3">
        <f t="array" ref="Z1346">INDEX($AF$3:$CM$62,MATCH($S1346,$AE$3:$AE$62,0),MATCH(Z$1&amp;$R1346,$AF$1:$CM$1&amp;$AF$2:$CM$2,0))*VLOOKUP($Q1346,$C$17:$M$20,COUNTBLANK($D$15:J$15)+1,FALSE)</f>
        <v>0</v>
      </c>
      <c r="AA1346" s="3">
        <f t="array" ref="AA1346">INDEX($AF$3:$CM$62,MATCH($S1346,$AE$3:$AE$62,0),MATCH(AA$1&amp;$R1346,$AF$1:$CM$1&amp;$AF$2:$CM$2,0))*VLOOKUP($Q1346,$C$17:$M$20,COUNTBLANK($D$15:K$15)+1,FALSE)</f>
        <v>0</v>
      </c>
      <c r="AB1346" s="3">
        <f t="array" ref="AB1346">INDEX($AF$3:$CM$62,MATCH($S1346,$AE$3:$AE$62,0),MATCH(AB$1&amp;$R1346,$AF$1:$CM$1&amp;$AF$2:$CM$2,0))*VLOOKUP($Q1346,$C$17:$M$20,COUNTBLANK($D$15:L$15)+1,FALSE)</f>
        <v>0.02</v>
      </c>
      <c r="AC1346" s="3">
        <f t="array" ref="AC1346">INDEX($AF$3:$CM$62,MATCH($S1346,$AE$3:$AE$62,0),MATCH(AC$1&amp;$R1346,$AF$1:$CM$1&amp;$AF$2:$CM$2,0))*VLOOKUP($Q1346,$C$17:$M$20,COUNTBLANK($D$15:M$15)+1,FALSE)</f>
        <v>0.04</v>
      </c>
    </row>
    <row r="1347" spans="17:29" x14ac:dyDescent="0.2">
      <c r="Q1347" t="s">
        <v>422</v>
      </c>
      <c r="R1347">
        <f t="shared" si="168"/>
        <v>5</v>
      </c>
      <c r="S1347">
        <f t="shared" si="169"/>
        <v>25</v>
      </c>
      <c r="T1347" s="3">
        <f t="array" ref="T1347">INDEX($AF$3:$CM$62,MATCH($S1347,$AE$3:$AE$62,0),MATCH(T$1&amp;$R1347,$AF$1:$CM$1&amp;$AF$2:$CM$2,0))*VLOOKUP($Q1347,$C$17:$M$20,COUNTBLANK($D$15:D$15)+1,FALSE)</f>
        <v>200</v>
      </c>
      <c r="U1347" s="3">
        <f t="array" ref="U1347">INDEX($AF$3:$CM$62,MATCH($S1347,$AE$3:$AE$62,0),MATCH(U$1&amp;$R1347,$AF$1:$CM$1&amp;$AF$2:$CM$2,0))*VLOOKUP($Q1347,$C$17:$M$20,COUNTBLANK($D$15:E$15)+1,FALSE)</f>
        <v>0</v>
      </c>
      <c r="V1347" s="3">
        <f t="array" ref="V1347">INDEX($AF$3:$CM$62,MATCH($S1347,$AE$3:$AE$62,0),MATCH(V$1&amp;$R1347,$AF$1:$CM$1&amp;$AF$2:$CM$2,0))*VLOOKUP($Q1347,$C$17:$M$20,COUNTBLANK($D$15:F$15)+1,FALSE)</f>
        <v>0</v>
      </c>
      <c r="W1347" s="3">
        <f t="array" ref="W1347">INDEX($AF$3:$CM$62,MATCH($S1347,$AE$3:$AE$62,0),MATCH(W$1&amp;$R1347,$AF$1:$CM$1&amp;$AF$2:$CM$2,0))*VLOOKUP($Q1347,$C$17:$M$20,COUNTBLANK($D$15:G$15)+1,FALSE)</f>
        <v>400</v>
      </c>
      <c r="X1347" s="3">
        <f t="array" ref="X1347">INDEX($AF$3:$CM$62,MATCH($S1347,$AE$3:$AE$62,0),MATCH(X$1&amp;$R1347,$AF$1:$CM$1&amp;$AF$2:$CM$2,0))*VLOOKUP($Q1347,$C$17:$M$20,COUNTBLANK($D$15:H$15)+1,FALSE)</f>
        <v>0</v>
      </c>
      <c r="Y1347" s="3">
        <f t="array" ref="Y1347">INDEX($AF$3:$CM$62,MATCH($S1347,$AE$3:$AE$62,0),MATCH(Y$1&amp;$R1347,$AF$1:$CM$1&amp;$AF$2:$CM$2,0))*VLOOKUP($Q1347,$C$17:$M$20,COUNTBLANK($D$15:I$15)+1,FALSE)</f>
        <v>0</v>
      </c>
      <c r="Z1347" s="3">
        <f t="array" ref="Z1347">INDEX($AF$3:$CM$62,MATCH($S1347,$AE$3:$AE$62,0),MATCH(Z$1&amp;$R1347,$AF$1:$CM$1&amp;$AF$2:$CM$2,0))*VLOOKUP($Q1347,$C$17:$M$20,COUNTBLANK($D$15:J$15)+1,FALSE)</f>
        <v>0</v>
      </c>
      <c r="AA1347" s="3">
        <f t="array" ref="AA1347">INDEX($AF$3:$CM$62,MATCH($S1347,$AE$3:$AE$62,0),MATCH(AA$1&amp;$R1347,$AF$1:$CM$1&amp;$AF$2:$CM$2,0))*VLOOKUP($Q1347,$C$17:$M$20,COUNTBLANK($D$15:K$15)+1,FALSE)</f>
        <v>0</v>
      </c>
      <c r="AB1347" s="3">
        <f t="array" ref="AB1347">INDEX($AF$3:$CM$62,MATCH($S1347,$AE$3:$AE$62,0),MATCH(AB$1&amp;$R1347,$AF$1:$CM$1&amp;$AF$2:$CM$2,0))*VLOOKUP($Q1347,$C$17:$M$20,COUNTBLANK($D$15:L$15)+1,FALSE)</f>
        <v>0.02</v>
      </c>
      <c r="AC1347" s="3">
        <f t="array" ref="AC1347">INDEX($AF$3:$CM$62,MATCH($S1347,$AE$3:$AE$62,0),MATCH(AC$1&amp;$R1347,$AF$1:$CM$1&amp;$AF$2:$CM$2,0))*VLOOKUP($Q1347,$C$17:$M$20,COUNTBLANK($D$15:M$15)+1,FALSE)</f>
        <v>0.04</v>
      </c>
    </row>
    <row r="1348" spans="17:29" x14ac:dyDescent="0.2">
      <c r="Q1348" t="s">
        <v>422</v>
      </c>
      <c r="R1348">
        <f t="shared" si="168"/>
        <v>5</v>
      </c>
      <c r="S1348">
        <f t="shared" si="169"/>
        <v>26</v>
      </c>
      <c r="T1348" s="3">
        <f t="array" ref="T1348">INDEX($AF$3:$CM$62,MATCH($S1348,$AE$3:$AE$62,0),MATCH(T$1&amp;$R1348,$AF$1:$CM$1&amp;$AF$2:$CM$2,0))*VLOOKUP($Q1348,$C$17:$M$20,COUNTBLANK($D$15:D$15)+1,FALSE)</f>
        <v>208</v>
      </c>
      <c r="U1348" s="3">
        <f t="array" ref="U1348">INDEX($AF$3:$CM$62,MATCH($S1348,$AE$3:$AE$62,0),MATCH(U$1&amp;$R1348,$AF$1:$CM$1&amp;$AF$2:$CM$2,0))*VLOOKUP($Q1348,$C$17:$M$20,COUNTBLANK($D$15:E$15)+1,FALSE)</f>
        <v>0</v>
      </c>
      <c r="V1348" s="3">
        <f t="array" ref="V1348">INDEX($AF$3:$CM$62,MATCH($S1348,$AE$3:$AE$62,0),MATCH(V$1&amp;$R1348,$AF$1:$CM$1&amp;$AF$2:$CM$2,0))*VLOOKUP($Q1348,$C$17:$M$20,COUNTBLANK($D$15:F$15)+1,FALSE)</f>
        <v>0</v>
      </c>
      <c r="W1348" s="3">
        <f t="array" ref="W1348">INDEX($AF$3:$CM$62,MATCH($S1348,$AE$3:$AE$62,0),MATCH(W$1&amp;$R1348,$AF$1:$CM$1&amp;$AF$2:$CM$2,0))*VLOOKUP($Q1348,$C$17:$M$20,COUNTBLANK($D$15:G$15)+1,FALSE)</f>
        <v>416</v>
      </c>
      <c r="X1348" s="3">
        <f t="array" ref="X1348">INDEX($AF$3:$CM$62,MATCH($S1348,$AE$3:$AE$62,0),MATCH(X$1&amp;$R1348,$AF$1:$CM$1&amp;$AF$2:$CM$2,0))*VLOOKUP($Q1348,$C$17:$M$20,COUNTBLANK($D$15:H$15)+1,FALSE)</f>
        <v>0</v>
      </c>
      <c r="Y1348" s="3">
        <f t="array" ref="Y1348">INDEX($AF$3:$CM$62,MATCH($S1348,$AE$3:$AE$62,0),MATCH(Y$1&amp;$R1348,$AF$1:$CM$1&amp;$AF$2:$CM$2,0))*VLOOKUP($Q1348,$C$17:$M$20,COUNTBLANK($D$15:I$15)+1,FALSE)</f>
        <v>0</v>
      </c>
      <c r="Z1348" s="3">
        <f t="array" ref="Z1348">INDEX($AF$3:$CM$62,MATCH($S1348,$AE$3:$AE$62,0),MATCH(Z$1&amp;$R1348,$AF$1:$CM$1&amp;$AF$2:$CM$2,0))*VLOOKUP($Q1348,$C$17:$M$20,COUNTBLANK($D$15:J$15)+1,FALSE)</f>
        <v>0</v>
      </c>
      <c r="AA1348" s="3">
        <f t="array" ref="AA1348">INDEX($AF$3:$CM$62,MATCH($S1348,$AE$3:$AE$62,0),MATCH(AA$1&amp;$R1348,$AF$1:$CM$1&amp;$AF$2:$CM$2,0))*VLOOKUP($Q1348,$C$17:$M$20,COUNTBLANK($D$15:K$15)+1,FALSE)</f>
        <v>0</v>
      </c>
      <c r="AB1348" s="3">
        <f t="array" ref="AB1348">INDEX($AF$3:$CM$62,MATCH($S1348,$AE$3:$AE$62,0),MATCH(AB$1&amp;$R1348,$AF$1:$CM$1&amp;$AF$2:$CM$2,0))*VLOOKUP($Q1348,$C$17:$M$20,COUNTBLANK($D$15:L$15)+1,FALSE)</f>
        <v>0.02</v>
      </c>
      <c r="AC1348" s="3">
        <f t="array" ref="AC1348">INDEX($AF$3:$CM$62,MATCH($S1348,$AE$3:$AE$62,0),MATCH(AC$1&amp;$R1348,$AF$1:$CM$1&amp;$AF$2:$CM$2,0))*VLOOKUP($Q1348,$C$17:$M$20,COUNTBLANK($D$15:M$15)+1,FALSE)</f>
        <v>0.04</v>
      </c>
    </row>
    <row r="1349" spans="17:29" x14ac:dyDescent="0.2">
      <c r="Q1349" t="s">
        <v>422</v>
      </c>
      <c r="R1349">
        <f t="shared" si="168"/>
        <v>5</v>
      </c>
      <c r="S1349">
        <f t="shared" si="169"/>
        <v>27</v>
      </c>
      <c r="T1349" s="3">
        <f t="array" ref="T1349">INDEX($AF$3:$CM$62,MATCH($S1349,$AE$3:$AE$62,0),MATCH(T$1&amp;$R1349,$AF$1:$CM$1&amp;$AF$2:$CM$2,0))*VLOOKUP($Q1349,$C$17:$M$20,COUNTBLANK($D$15:D$15)+1,FALSE)</f>
        <v>216</v>
      </c>
      <c r="U1349" s="3">
        <f t="array" ref="U1349">INDEX($AF$3:$CM$62,MATCH($S1349,$AE$3:$AE$62,0),MATCH(U$1&amp;$R1349,$AF$1:$CM$1&amp;$AF$2:$CM$2,0))*VLOOKUP($Q1349,$C$17:$M$20,COUNTBLANK($D$15:E$15)+1,FALSE)</f>
        <v>0</v>
      </c>
      <c r="V1349" s="3">
        <f t="array" ref="V1349">INDEX($AF$3:$CM$62,MATCH($S1349,$AE$3:$AE$62,0),MATCH(V$1&amp;$R1349,$AF$1:$CM$1&amp;$AF$2:$CM$2,0))*VLOOKUP($Q1349,$C$17:$M$20,COUNTBLANK($D$15:F$15)+1,FALSE)</f>
        <v>0</v>
      </c>
      <c r="W1349" s="3">
        <f t="array" ref="W1349">INDEX($AF$3:$CM$62,MATCH($S1349,$AE$3:$AE$62,0),MATCH(W$1&amp;$R1349,$AF$1:$CM$1&amp;$AF$2:$CM$2,0))*VLOOKUP($Q1349,$C$17:$M$20,COUNTBLANK($D$15:G$15)+1,FALSE)</f>
        <v>432</v>
      </c>
      <c r="X1349" s="3">
        <f t="array" ref="X1349">INDEX($AF$3:$CM$62,MATCH($S1349,$AE$3:$AE$62,0),MATCH(X$1&amp;$R1349,$AF$1:$CM$1&amp;$AF$2:$CM$2,0))*VLOOKUP($Q1349,$C$17:$M$20,COUNTBLANK($D$15:H$15)+1,FALSE)</f>
        <v>0</v>
      </c>
      <c r="Y1349" s="3">
        <f t="array" ref="Y1349">INDEX($AF$3:$CM$62,MATCH($S1349,$AE$3:$AE$62,0),MATCH(Y$1&amp;$R1349,$AF$1:$CM$1&amp;$AF$2:$CM$2,0))*VLOOKUP($Q1349,$C$17:$M$20,COUNTBLANK($D$15:I$15)+1,FALSE)</f>
        <v>0</v>
      </c>
      <c r="Z1349" s="3">
        <f t="array" ref="Z1349">INDEX($AF$3:$CM$62,MATCH($S1349,$AE$3:$AE$62,0),MATCH(Z$1&amp;$R1349,$AF$1:$CM$1&amp;$AF$2:$CM$2,0))*VLOOKUP($Q1349,$C$17:$M$20,COUNTBLANK($D$15:J$15)+1,FALSE)</f>
        <v>0</v>
      </c>
      <c r="AA1349" s="3">
        <f t="array" ref="AA1349">INDEX($AF$3:$CM$62,MATCH($S1349,$AE$3:$AE$62,0),MATCH(AA$1&amp;$R1349,$AF$1:$CM$1&amp;$AF$2:$CM$2,0))*VLOOKUP($Q1349,$C$17:$M$20,COUNTBLANK($D$15:K$15)+1,FALSE)</f>
        <v>0</v>
      </c>
      <c r="AB1349" s="3">
        <f t="array" ref="AB1349">INDEX($AF$3:$CM$62,MATCH($S1349,$AE$3:$AE$62,0),MATCH(AB$1&amp;$R1349,$AF$1:$CM$1&amp;$AF$2:$CM$2,0))*VLOOKUP($Q1349,$C$17:$M$20,COUNTBLANK($D$15:L$15)+1,FALSE)</f>
        <v>0.02</v>
      </c>
      <c r="AC1349" s="3">
        <f t="array" ref="AC1349">INDEX($AF$3:$CM$62,MATCH($S1349,$AE$3:$AE$62,0),MATCH(AC$1&amp;$R1349,$AF$1:$CM$1&amp;$AF$2:$CM$2,0))*VLOOKUP($Q1349,$C$17:$M$20,COUNTBLANK($D$15:M$15)+1,FALSE)</f>
        <v>0.04</v>
      </c>
    </row>
    <row r="1350" spans="17:29" x14ac:dyDescent="0.2">
      <c r="Q1350" t="s">
        <v>422</v>
      </c>
      <c r="R1350">
        <f t="shared" si="168"/>
        <v>5</v>
      </c>
      <c r="S1350">
        <f t="shared" si="169"/>
        <v>28</v>
      </c>
      <c r="T1350" s="3">
        <f t="array" ref="T1350">INDEX($AF$3:$CM$62,MATCH($S1350,$AE$3:$AE$62,0),MATCH(T$1&amp;$R1350,$AF$1:$CM$1&amp;$AF$2:$CM$2,0))*VLOOKUP($Q1350,$C$17:$M$20,COUNTBLANK($D$15:D$15)+1,FALSE)</f>
        <v>224</v>
      </c>
      <c r="U1350" s="3">
        <f t="array" ref="U1350">INDEX($AF$3:$CM$62,MATCH($S1350,$AE$3:$AE$62,0),MATCH(U$1&amp;$R1350,$AF$1:$CM$1&amp;$AF$2:$CM$2,0))*VLOOKUP($Q1350,$C$17:$M$20,COUNTBLANK($D$15:E$15)+1,FALSE)</f>
        <v>0</v>
      </c>
      <c r="V1350" s="3">
        <f t="array" ref="V1350">INDEX($AF$3:$CM$62,MATCH($S1350,$AE$3:$AE$62,0),MATCH(V$1&amp;$R1350,$AF$1:$CM$1&amp;$AF$2:$CM$2,0))*VLOOKUP($Q1350,$C$17:$M$20,COUNTBLANK($D$15:F$15)+1,FALSE)</f>
        <v>0</v>
      </c>
      <c r="W1350" s="3">
        <f t="array" ref="W1350">INDEX($AF$3:$CM$62,MATCH($S1350,$AE$3:$AE$62,0),MATCH(W$1&amp;$R1350,$AF$1:$CM$1&amp;$AF$2:$CM$2,0))*VLOOKUP($Q1350,$C$17:$M$20,COUNTBLANK($D$15:G$15)+1,FALSE)</f>
        <v>448</v>
      </c>
      <c r="X1350" s="3">
        <f t="array" ref="X1350">INDEX($AF$3:$CM$62,MATCH($S1350,$AE$3:$AE$62,0),MATCH(X$1&amp;$R1350,$AF$1:$CM$1&amp;$AF$2:$CM$2,0))*VLOOKUP($Q1350,$C$17:$M$20,COUNTBLANK($D$15:H$15)+1,FALSE)</f>
        <v>0</v>
      </c>
      <c r="Y1350" s="3">
        <f t="array" ref="Y1350">INDEX($AF$3:$CM$62,MATCH($S1350,$AE$3:$AE$62,0),MATCH(Y$1&amp;$R1350,$AF$1:$CM$1&amp;$AF$2:$CM$2,0))*VLOOKUP($Q1350,$C$17:$M$20,COUNTBLANK($D$15:I$15)+1,FALSE)</f>
        <v>0</v>
      </c>
      <c r="Z1350" s="3">
        <f t="array" ref="Z1350">INDEX($AF$3:$CM$62,MATCH($S1350,$AE$3:$AE$62,0),MATCH(Z$1&amp;$R1350,$AF$1:$CM$1&amp;$AF$2:$CM$2,0))*VLOOKUP($Q1350,$C$17:$M$20,COUNTBLANK($D$15:J$15)+1,FALSE)</f>
        <v>0</v>
      </c>
      <c r="AA1350" s="3">
        <f t="array" ref="AA1350">INDEX($AF$3:$CM$62,MATCH($S1350,$AE$3:$AE$62,0),MATCH(AA$1&amp;$R1350,$AF$1:$CM$1&amp;$AF$2:$CM$2,0))*VLOOKUP($Q1350,$C$17:$M$20,COUNTBLANK($D$15:K$15)+1,FALSE)</f>
        <v>0</v>
      </c>
      <c r="AB1350" s="3">
        <f t="array" ref="AB1350">INDEX($AF$3:$CM$62,MATCH($S1350,$AE$3:$AE$62,0),MATCH(AB$1&amp;$R1350,$AF$1:$CM$1&amp;$AF$2:$CM$2,0))*VLOOKUP($Q1350,$C$17:$M$20,COUNTBLANK($D$15:L$15)+1,FALSE)</f>
        <v>0.02</v>
      </c>
      <c r="AC1350" s="3">
        <f t="array" ref="AC1350">INDEX($AF$3:$CM$62,MATCH($S1350,$AE$3:$AE$62,0),MATCH(AC$1&amp;$R1350,$AF$1:$CM$1&amp;$AF$2:$CM$2,0))*VLOOKUP($Q1350,$C$17:$M$20,COUNTBLANK($D$15:M$15)+1,FALSE)</f>
        <v>0.04</v>
      </c>
    </row>
    <row r="1351" spans="17:29" x14ac:dyDescent="0.2">
      <c r="Q1351" t="s">
        <v>422</v>
      </c>
      <c r="R1351">
        <f t="shared" si="168"/>
        <v>5</v>
      </c>
      <c r="S1351">
        <f t="shared" si="169"/>
        <v>29</v>
      </c>
      <c r="T1351" s="3">
        <f t="array" ref="T1351">INDEX($AF$3:$CM$62,MATCH($S1351,$AE$3:$AE$62,0),MATCH(T$1&amp;$R1351,$AF$1:$CM$1&amp;$AF$2:$CM$2,0))*VLOOKUP($Q1351,$C$17:$M$20,COUNTBLANK($D$15:D$15)+1,FALSE)</f>
        <v>232</v>
      </c>
      <c r="U1351" s="3">
        <f t="array" ref="U1351">INDEX($AF$3:$CM$62,MATCH($S1351,$AE$3:$AE$62,0),MATCH(U$1&amp;$R1351,$AF$1:$CM$1&amp;$AF$2:$CM$2,0))*VLOOKUP($Q1351,$C$17:$M$20,COUNTBLANK($D$15:E$15)+1,FALSE)</f>
        <v>0</v>
      </c>
      <c r="V1351" s="3">
        <f t="array" ref="V1351">INDEX($AF$3:$CM$62,MATCH($S1351,$AE$3:$AE$62,0),MATCH(V$1&amp;$R1351,$AF$1:$CM$1&amp;$AF$2:$CM$2,0))*VLOOKUP($Q1351,$C$17:$M$20,COUNTBLANK($D$15:F$15)+1,FALSE)</f>
        <v>0</v>
      </c>
      <c r="W1351" s="3">
        <f t="array" ref="W1351">INDEX($AF$3:$CM$62,MATCH($S1351,$AE$3:$AE$62,0),MATCH(W$1&amp;$R1351,$AF$1:$CM$1&amp;$AF$2:$CM$2,0))*VLOOKUP($Q1351,$C$17:$M$20,COUNTBLANK($D$15:G$15)+1,FALSE)</f>
        <v>464</v>
      </c>
      <c r="X1351" s="3">
        <f t="array" ref="X1351">INDEX($AF$3:$CM$62,MATCH($S1351,$AE$3:$AE$62,0),MATCH(X$1&amp;$R1351,$AF$1:$CM$1&amp;$AF$2:$CM$2,0))*VLOOKUP($Q1351,$C$17:$M$20,COUNTBLANK($D$15:H$15)+1,FALSE)</f>
        <v>0</v>
      </c>
      <c r="Y1351" s="3">
        <f t="array" ref="Y1351">INDEX($AF$3:$CM$62,MATCH($S1351,$AE$3:$AE$62,0),MATCH(Y$1&amp;$R1351,$AF$1:$CM$1&amp;$AF$2:$CM$2,0))*VLOOKUP($Q1351,$C$17:$M$20,COUNTBLANK($D$15:I$15)+1,FALSE)</f>
        <v>0</v>
      </c>
      <c r="Z1351" s="3">
        <f t="array" ref="Z1351">INDEX($AF$3:$CM$62,MATCH($S1351,$AE$3:$AE$62,0),MATCH(Z$1&amp;$R1351,$AF$1:$CM$1&amp;$AF$2:$CM$2,0))*VLOOKUP($Q1351,$C$17:$M$20,COUNTBLANK($D$15:J$15)+1,FALSE)</f>
        <v>0</v>
      </c>
      <c r="AA1351" s="3">
        <f t="array" ref="AA1351">INDEX($AF$3:$CM$62,MATCH($S1351,$AE$3:$AE$62,0),MATCH(AA$1&amp;$R1351,$AF$1:$CM$1&amp;$AF$2:$CM$2,0))*VLOOKUP($Q1351,$C$17:$M$20,COUNTBLANK($D$15:K$15)+1,FALSE)</f>
        <v>0</v>
      </c>
      <c r="AB1351" s="3">
        <f t="array" ref="AB1351">INDEX($AF$3:$CM$62,MATCH($S1351,$AE$3:$AE$62,0),MATCH(AB$1&amp;$R1351,$AF$1:$CM$1&amp;$AF$2:$CM$2,0))*VLOOKUP($Q1351,$C$17:$M$20,COUNTBLANK($D$15:L$15)+1,FALSE)</f>
        <v>0.02</v>
      </c>
      <c r="AC1351" s="3">
        <f t="array" ref="AC1351">INDEX($AF$3:$CM$62,MATCH($S1351,$AE$3:$AE$62,0),MATCH(AC$1&amp;$R1351,$AF$1:$CM$1&amp;$AF$2:$CM$2,0))*VLOOKUP($Q1351,$C$17:$M$20,COUNTBLANK($D$15:M$15)+1,FALSE)</f>
        <v>0.04</v>
      </c>
    </row>
    <row r="1352" spans="17:29" x14ac:dyDescent="0.2">
      <c r="Q1352" t="s">
        <v>422</v>
      </c>
      <c r="R1352">
        <f t="shared" si="168"/>
        <v>5</v>
      </c>
      <c r="S1352">
        <f t="shared" si="169"/>
        <v>30</v>
      </c>
      <c r="T1352" s="3">
        <f t="array" ref="T1352">INDEX($AF$3:$CM$62,MATCH($S1352,$AE$3:$AE$62,0),MATCH(T$1&amp;$R1352,$AF$1:$CM$1&amp;$AF$2:$CM$2,0))*VLOOKUP($Q1352,$C$17:$M$20,COUNTBLANK($D$15:D$15)+1,FALSE)</f>
        <v>240</v>
      </c>
      <c r="U1352" s="3">
        <f t="array" ref="U1352">INDEX($AF$3:$CM$62,MATCH($S1352,$AE$3:$AE$62,0),MATCH(U$1&amp;$R1352,$AF$1:$CM$1&amp;$AF$2:$CM$2,0))*VLOOKUP($Q1352,$C$17:$M$20,COUNTBLANK($D$15:E$15)+1,FALSE)</f>
        <v>0</v>
      </c>
      <c r="V1352" s="3">
        <f t="array" ref="V1352">INDEX($AF$3:$CM$62,MATCH($S1352,$AE$3:$AE$62,0),MATCH(V$1&amp;$R1352,$AF$1:$CM$1&amp;$AF$2:$CM$2,0))*VLOOKUP($Q1352,$C$17:$M$20,COUNTBLANK($D$15:F$15)+1,FALSE)</f>
        <v>0</v>
      </c>
      <c r="W1352" s="3">
        <f t="array" ref="W1352">INDEX($AF$3:$CM$62,MATCH($S1352,$AE$3:$AE$62,0),MATCH(W$1&amp;$R1352,$AF$1:$CM$1&amp;$AF$2:$CM$2,0))*VLOOKUP($Q1352,$C$17:$M$20,COUNTBLANK($D$15:G$15)+1,FALSE)</f>
        <v>480</v>
      </c>
      <c r="X1352" s="3">
        <f t="array" ref="X1352">INDEX($AF$3:$CM$62,MATCH($S1352,$AE$3:$AE$62,0),MATCH(X$1&amp;$R1352,$AF$1:$CM$1&amp;$AF$2:$CM$2,0))*VLOOKUP($Q1352,$C$17:$M$20,COUNTBLANK($D$15:H$15)+1,FALSE)</f>
        <v>0</v>
      </c>
      <c r="Y1352" s="3">
        <f t="array" ref="Y1352">INDEX($AF$3:$CM$62,MATCH($S1352,$AE$3:$AE$62,0),MATCH(Y$1&amp;$R1352,$AF$1:$CM$1&amp;$AF$2:$CM$2,0))*VLOOKUP($Q1352,$C$17:$M$20,COUNTBLANK($D$15:I$15)+1,FALSE)</f>
        <v>0</v>
      </c>
      <c r="Z1352" s="3">
        <f t="array" ref="Z1352">INDEX($AF$3:$CM$62,MATCH($S1352,$AE$3:$AE$62,0),MATCH(Z$1&amp;$R1352,$AF$1:$CM$1&amp;$AF$2:$CM$2,0))*VLOOKUP($Q1352,$C$17:$M$20,COUNTBLANK($D$15:J$15)+1,FALSE)</f>
        <v>0</v>
      </c>
      <c r="AA1352" s="3">
        <f t="array" ref="AA1352">INDEX($AF$3:$CM$62,MATCH($S1352,$AE$3:$AE$62,0),MATCH(AA$1&amp;$R1352,$AF$1:$CM$1&amp;$AF$2:$CM$2,0))*VLOOKUP($Q1352,$C$17:$M$20,COUNTBLANK($D$15:K$15)+1,FALSE)</f>
        <v>0</v>
      </c>
      <c r="AB1352" s="3">
        <f t="array" ref="AB1352">INDEX($AF$3:$CM$62,MATCH($S1352,$AE$3:$AE$62,0),MATCH(AB$1&amp;$R1352,$AF$1:$CM$1&amp;$AF$2:$CM$2,0))*VLOOKUP($Q1352,$C$17:$M$20,COUNTBLANK($D$15:L$15)+1,FALSE)</f>
        <v>0.04</v>
      </c>
      <c r="AC1352" s="3">
        <f t="array" ref="AC1352">INDEX($AF$3:$CM$62,MATCH($S1352,$AE$3:$AE$62,0),MATCH(AC$1&amp;$R1352,$AF$1:$CM$1&amp;$AF$2:$CM$2,0))*VLOOKUP($Q1352,$C$17:$M$20,COUNTBLANK($D$15:M$15)+1,FALSE)</f>
        <v>0.04</v>
      </c>
    </row>
    <row r="1353" spans="17:29" x14ac:dyDescent="0.2">
      <c r="Q1353" t="s">
        <v>422</v>
      </c>
      <c r="R1353">
        <f t="shared" si="168"/>
        <v>5</v>
      </c>
      <c r="S1353">
        <f t="shared" si="169"/>
        <v>31</v>
      </c>
      <c r="T1353" s="3">
        <f t="array" ref="T1353">INDEX($AF$3:$CM$62,MATCH($S1353,$AE$3:$AE$62,0),MATCH(T$1&amp;$R1353,$AF$1:$CM$1&amp;$AF$2:$CM$2,0))*VLOOKUP($Q1353,$C$17:$M$20,COUNTBLANK($D$15:D$15)+1,FALSE)</f>
        <v>248</v>
      </c>
      <c r="U1353" s="3">
        <f t="array" ref="U1353">INDEX($AF$3:$CM$62,MATCH($S1353,$AE$3:$AE$62,0),MATCH(U$1&amp;$R1353,$AF$1:$CM$1&amp;$AF$2:$CM$2,0))*VLOOKUP($Q1353,$C$17:$M$20,COUNTBLANK($D$15:E$15)+1,FALSE)</f>
        <v>0</v>
      </c>
      <c r="V1353" s="3">
        <f t="array" ref="V1353">INDEX($AF$3:$CM$62,MATCH($S1353,$AE$3:$AE$62,0),MATCH(V$1&amp;$R1353,$AF$1:$CM$1&amp;$AF$2:$CM$2,0))*VLOOKUP($Q1353,$C$17:$M$20,COUNTBLANK($D$15:F$15)+1,FALSE)</f>
        <v>0</v>
      </c>
      <c r="W1353" s="3">
        <f t="array" ref="W1353">INDEX($AF$3:$CM$62,MATCH($S1353,$AE$3:$AE$62,0),MATCH(W$1&amp;$R1353,$AF$1:$CM$1&amp;$AF$2:$CM$2,0))*VLOOKUP($Q1353,$C$17:$M$20,COUNTBLANK($D$15:G$15)+1,FALSE)</f>
        <v>496</v>
      </c>
      <c r="X1353" s="3">
        <f t="array" ref="X1353">INDEX($AF$3:$CM$62,MATCH($S1353,$AE$3:$AE$62,0),MATCH(X$1&amp;$R1353,$AF$1:$CM$1&amp;$AF$2:$CM$2,0))*VLOOKUP($Q1353,$C$17:$M$20,COUNTBLANK($D$15:H$15)+1,FALSE)</f>
        <v>0</v>
      </c>
      <c r="Y1353" s="3">
        <f t="array" ref="Y1353">INDEX($AF$3:$CM$62,MATCH($S1353,$AE$3:$AE$62,0),MATCH(Y$1&amp;$R1353,$AF$1:$CM$1&amp;$AF$2:$CM$2,0))*VLOOKUP($Q1353,$C$17:$M$20,COUNTBLANK($D$15:I$15)+1,FALSE)</f>
        <v>0</v>
      </c>
      <c r="Z1353" s="3">
        <f t="array" ref="Z1353">INDEX($AF$3:$CM$62,MATCH($S1353,$AE$3:$AE$62,0),MATCH(Z$1&amp;$R1353,$AF$1:$CM$1&amp;$AF$2:$CM$2,0))*VLOOKUP($Q1353,$C$17:$M$20,COUNTBLANK($D$15:J$15)+1,FALSE)</f>
        <v>0</v>
      </c>
      <c r="AA1353" s="3">
        <f t="array" ref="AA1353">INDEX($AF$3:$CM$62,MATCH($S1353,$AE$3:$AE$62,0),MATCH(AA$1&amp;$R1353,$AF$1:$CM$1&amp;$AF$2:$CM$2,0))*VLOOKUP($Q1353,$C$17:$M$20,COUNTBLANK($D$15:K$15)+1,FALSE)</f>
        <v>0</v>
      </c>
      <c r="AB1353" s="3">
        <f t="array" ref="AB1353">INDEX($AF$3:$CM$62,MATCH($S1353,$AE$3:$AE$62,0),MATCH(AB$1&amp;$R1353,$AF$1:$CM$1&amp;$AF$2:$CM$2,0))*VLOOKUP($Q1353,$C$17:$M$20,COUNTBLANK($D$15:L$15)+1,FALSE)</f>
        <v>0.04</v>
      </c>
      <c r="AC1353" s="3">
        <f t="array" ref="AC1353">INDEX($AF$3:$CM$62,MATCH($S1353,$AE$3:$AE$62,0),MATCH(AC$1&amp;$R1353,$AF$1:$CM$1&amp;$AF$2:$CM$2,0))*VLOOKUP($Q1353,$C$17:$M$20,COUNTBLANK($D$15:M$15)+1,FALSE)</f>
        <v>0.04</v>
      </c>
    </row>
    <row r="1354" spans="17:29" x14ac:dyDescent="0.2">
      <c r="Q1354" t="s">
        <v>422</v>
      </c>
      <c r="R1354">
        <f t="shared" si="168"/>
        <v>5</v>
      </c>
      <c r="S1354">
        <f t="shared" si="169"/>
        <v>32</v>
      </c>
      <c r="T1354" s="3">
        <f t="array" ref="T1354">INDEX($AF$3:$CM$62,MATCH($S1354,$AE$3:$AE$62,0),MATCH(T$1&amp;$R1354,$AF$1:$CM$1&amp;$AF$2:$CM$2,0))*VLOOKUP($Q1354,$C$17:$M$20,COUNTBLANK($D$15:D$15)+1,FALSE)</f>
        <v>256</v>
      </c>
      <c r="U1354" s="3">
        <f t="array" ref="U1354">INDEX($AF$3:$CM$62,MATCH($S1354,$AE$3:$AE$62,0),MATCH(U$1&amp;$R1354,$AF$1:$CM$1&amp;$AF$2:$CM$2,0))*VLOOKUP($Q1354,$C$17:$M$20,COUNTBLANK($D$15:E$15)+1,FALSE)</f>
        <v>0</v>
      </c>
      <c r="V1354" s="3">
        <f t="array" ref="V1354">INDEX($AF$3:$CM$62,MATCH($S1354,$AE$3:$AE$62,0),MATCH(V$1&amp;$R1354,$AF$1:$CM$1&amp;$AF$2:$CM$2,0))*VLOOKUP($Q1354,$C$17:$M$20,COUNTBLANK($D$15:F$15)+1,FALSE)</f>
        <v>0</v>
      </c>
      <c r="W1354" s="3">
        <f t="array" ref="W1354">INDEX($AF$3:$CM$62,MATCH($S1354,$AE$3:$AE$62,0),MATCH(W$1&amp;$R1354,$AF$1:$CM$1&amp;$AF$2:$CM$2,0))*VLOOKUP($Q1354,$C$17:$M$20,COUNTBLANK($D$15:G$15)+1,FALSE)</f>
        <v>512</v>
      </c>
      <c r="X1354" s="3">
        <f t="array" ref="X1354">INDEX($AF$3:$CM$62,MATCH($S1354,$AE$3:$AE$62,0),MATCH(X$1&amp;$R1354,$AF$1:$CM$1&amp;$AF$2:$CM$2,0))*VLOOKUP($Q1354,$C$17:$M$20,COUNTBLANK($D$15:H$15)+1,FALSE)</f>
        <v>0</v>
      </c>
      <c r="Y1354" s="3">
        <f t="array" ref="Y1354">INDEX($AF$3:$CM$62,MATCH($S1354,$AE$3:$AE$62,0),MATCH(Y$1&amp;$R1354,$AF$1:$CM$1&amp;$AF$2:$CM$2,0))*VLOOKUP($Q1354,$C$17:$M$20,COUNTBLANK($D$15:I$15)+1,FALSE)</f>
        <v>0</v>
      </c>
      <c r="Z1354" s="3">
        <f t="array" ref="Z1354">INDEX($AF$3:$CM$62,MATCH($S1354,$AE$3:$AE$62,0),MATCH(Z$1&amp;$R1354,$AF$1:$CM$1&amp;$AF$2:$CM$2,0))*VLOOKUP($Q1354,$C$17:$M$20,COUNTBLANK($D$15:J$15)+1,FALSE)</f>
        <v>0</v>
      </c>
      <c r="AA1354" s="3">
        <f t="array" ref="AA1354">INDEX($AF$3:$CM$62,MATCH($S1354,$AE$3:$AE$62,0),MATCH(AA$1&amp;$R1354,$AF$1:$CM$1&amp;$AF$2:$CM$2,0))*VLOOKUP($Q1354,$C$17:$M$20,COUNTBLANK($D$15:K$15)+1,FALSE)</f>
        <v>0</v>
      </c>
      <c r="AB1354" s="3">
        <f t="array" ref="AB1354">INDEX($AF$3:$CM$62,MATCH($S1354,$AE$3:$AE$62,0),MATCH(AB$1&amp;$R1354,$AF$1:$CM$1&amp;$AF$2:$CM$2,0))*VLOOKUP($Q1354,$C$17:$M$20,COUNTBLANK($D$15:L$15)+1,FALSE)</f>
        <v>0.04</v>
      </c>
      <c r="AC1354" s="3">
        <f t="array" ref="AC1354">INDEX($AF$3:$CM$62,MATCH($S1354,$AE$3:$AE$62,0),MATCH(AC$1&amp;$R1354,$AF$1:$CM$1&amp;$AF$2:$CM$2,0))*VLOOKUP($Q1354,$C$17:$M$20,COUNTBLANK($D$15:M$15)+1,FALSE)</f>
        <v>0.04</v>
      </c>
    </row>
    <row r="1355" spans="17:29" x14ac:dyDescent="0.2">
      <c r="Q1355" t="s">
        <v>422</v>
      </c>
      <c r="R1355">
        <f t="shared" si="168"/>
        <v>5</v>
      </c>
      <c r="S1355">
        <f t="shared" si="169"/>
        <v>33</v>
      </c>
      <c r="T1355" s="3">
        <f t="array" ref="T1355">INDEX($AF$3:$CM$62,MATCH($S1355,$AE$3:$AE$62,0),MATCH(T$1&amp;$R1355,$AF$1:$CM$1&amp;$AF$2:$CM$2,0))*VLOOKUP($Q1355,$C$17:$M$20,COUNTBLANK($D$15:D$15)+1,FALSE)</f>
        <v>264</v>
      </c>
      <c r="U1355" s="3">
        <f t="array" ref="U1355">INDEX($AF$3:$CM$62,MATCH($S1355,$AE$3:$AE$62,0),MATCH(U$1&amp;$R1355,$AF$1:$CM$1&amp;$AF$2:$CM$2,0))*VLOOKUP($Q1355,$C$17:$M$20,COUNTBLANK($D$15:E$15)+1,FALSE)</f>
        <v>0</v>
      </c>
      <c r="V1355" s="3">
        <f t="array" ref="V1355">INDEX($AF$3:$CM$62,MATCH($S1355,$AE$3:$AE$62,0),MATCH(V$1&amp;$R1355,$AF$1:$CM$1&amp;$AF$2:$CM$2,0))*VLOOKUP($Q1355,$C$17:$M$20,COUNTBLANK($D$15:F$15)+1,FALSE)</f>
        <v>0</v>
      </c>
      <c r="W1355" s="3">
        <f t="array" ref="W1355">INDEX($AF$3:$CM$62,MATCH($S1355,$AE$3:$AE$62,0),MATCH(W$1&amp;$R1355,$AF$1:$CM$1&amp;$AF$2:$CM$2,0))*VLOOKUP($Q1355,$C$17:$M$20,COUNTBLANK($D$15:G$15)+1,FALSE)</f>
        <v>528</v>
      </c>
      <c r="X1355" s="3">
        <f t="array" ref="X1355">INDEX($AF$3:$CM$62,MATCH($S1355,$AE$3:$AE$62,0),MATCH(X$1&amp;$R1355,$AF$1:$CM$1&amp;$AF$2:$CM$2,0))*VLOOKUP($Q1355,$C$17:$M$20,COUNTBLANK($D$15:H$15)+1,FALSE)</f>
        <v>0</v>
      </c>
      <c r="Y1355" s="3">
        <f t="array" ref="Y1355">INDEX($AF$3:$CM$62,MATCH($S1355,$AE$3:$AE$62,0),MATCH(Y$1&amp;$R1355,$AF$1:$CM$1&amp;$AF$2:$CM$2,0))*VLOOKUP($Q1355,$C$17:$M$20,COUNTBLANK($D$15:I$15)+1,FALSE)</f>
        <v>0</v>
      </c>
      <c r="Z1355" s="3">
        <f t="array" ref="Z1355">INDEX($AF$3:$CM$62,MATCH($S1355,$AE$3:$AE$62,0),MATCH(Z$1&amp;$R1355,$AF$1:$CM$1&amp;$AF$2:$CM$2,0))*VLOOKUP($Q1355,$C$17:$M$20,COUNTBLANK($D$15:J$15)+1,FALSE)</f>
        <v>0</v>
      </c>
      <c r="AA1355" s="3">
        <f t="array" ref="AA1355">INDEX($AF$3:$CM$62,MATCH($S1355,$AE$3:$AE$62,0),MATCH(AA$1&amp;$R1355,$AF$1:$CM$1&amp;$AF$2:$CM$2,0))*VLOOKUP($Q1355,$C$17:$M$20,COUNTBLANK($D$15:K$15)+1,FALSE)</f>
        <v>0</v>
      </c>
      <c r="AB1355" s="3">
        <f t="array" ref="AB1355">INDEX($AF$3:$CM$62,MATCH($S1355,$AE$3:$AE$62,0),MATCH(AB$1&amp;$R1355,$AF$1:$CM$1&amp;$AF$2:$CM$2,0))*VLOOKUP($Q1355,$C$17:$M$20,COUNTBLANK($D$15:L$15)+1,FALSE)</f>
        <v>0.04</v>
      </c>
      <c r="AC1355" s="3">
        <f t="array" ref="AC1355">INDEX($AF$3:$CM$62,MATCH($S1355,$AE$3:$AE$62,0),MATCH(AC$1&amp;$R1355,$AF$1:$CM$1&amp;$AF$2:$CM$2,0))*VLOOKUP($Q1355,$C$17:$M$20,COUNTBLANK($D$15:M$15)+1,FALSE)</f>
        <v>0.04</v>
      </c>
    </row>
    <row r="1356" spans="17:29" x14ac:dyDescent="0.2">
      <c r="Q1356" t="s">
        <v>422</v>
      </c>
      <c r="R1356">
        <f t="shared" si="168"/>
        <v>5</v>
      </c>
      <c r="S1356">
        <f t="shared" si="169"/>
        <v>34</v>
      </c>
      <c r="T1356" s="3">
        <f t="array" ref="T1356">INDEX($AF$3:$CM$62,MATCH($S1356,$AE$3:$AE$62,0),MATCH(T$1&amp;$R1356,$AF$1:$CM$1&amp;$AF$2:$CM$2,0))*VLOOKUP($Q1356,$C$17:$M$20,COUNTBLANK($D$15:D$15)+1,FALSE)</f>
        <v>272</v>
      </c>
      <c r="U1356" s="3">
        <f t="array" ref="U1356">INDEX($AF$3:$CM$62,MATCH($S1356,$AE$3:$AE$62,0),MATCH(U$1&amp;$R1356,$AF$1:$CM$1&amp;$AF$2:$CM$2,0))*VLOOKUP($Q1356,$C$17:$M$20,COUNTBLANK($D$15:E$15)+1,FALSE)</f>
        <v>0</v>
      </c>
      <c r="V1356" s="3">
        <f t="array" ref="V1356">INDEX($AF$3:$CM$62,MATCH($S1356,$AE$3:$AE$62,0),MATCH(V$1&amp;$R1356,$AF$1:$CM$1&amp;$AF$2:$CM$2,0))*VLOOKUP($Q1356,$C$17:$M$20,COUNTBLANK($D$15:F$15)+1,FALSE)</f>
        <v>0</v>
      </c>
      <c r="W1356" s="3">
        <f t="array" ref="W1356">INDEX($AF$3:$CM$62,MATCH($S1356,$AE$3:$AE$62,0),MATCH(W$1&amp;$R1356,$AF$1:$CM$1&amp;$AF$2:$CM$2,0))*VLOOKUP($Q1356,$C$17:$M$20,COUNTBLANK($D$15:G$15)+1,FALSE)</f>
        <v>544</v>
      </c>
      <c r="X1356" s="3">
        <f t="array" ref="X1356">INDEX($AF$3:$CM$62,MATCH($S1356,$AE$3:$AE$62,0),MATCH(X$1&amp;$R1356,$AF$1:$CM$1&amp;$AF$2:$CM$2,0))*VLOOKUP($Q1356,$C$17:$M$20,COUNTBLANK($D$15:H$15)+1,FALSE)</f>
        <v>0</v>
      </c>
      <c r="Y1356" s="3">
        <f t="array" ref="Y1356">INDEX($AF$3:$CM$62,MATCH($S1356,$AE$3:$AE$62,0),MATCH(Y$1&amp;$R1356,$AF$1:$CM$1&amp;$AF$2:$CM$2,0))*VLOOKUP($Q1356,$C$17:$M$20,COUNTBLANK($D$15:I$15)+1,FALSE)</f>
        <v>0</v>
      </c>
      <c r="Z1356" s="3">
        <f t="array" ref="Z1356">INDEX($AF$3:$CM$62,MATCH($S1356,$AE$3:$AE$62,0),MATCH(Z$1&amp;$R1356,$AF$1:$CM$1&amp;$AF$2:$CM$2,0))*VLOOKUP($Q1356,$C$17:$M$20,COUNTBLANK($D$15:J$15)+1,FALSE)</f>
        <v>0</v>
      </c>
      <c r="AA1356" s="3">
        <f t="array" ref="AA1356">INDEX($AF$3:$CM$62,MATCH($S1356,$AE$3:$AE$62,0),MATCH(AA$1&amp;$R1356,$AF$1:$CM$1&amp;$AF$2:$CM$2,0))*VLOOKUP($Q1356,$C$17:$M$20,COUNTBLANK($D$15:K$15)+1,FALSE)</f>
        <v>0</v>
      </c>
      <c r="AB1356" s="3">
        <f t="array" ref="AB1356">INDEX($AF$3:$CM$62,MATCH($S1356,$AE$3:$AE$62,0),MATCH(AB$1&amp;$R1356,$AF$1:$CM$1&amp;$AF$2:$CM$2,0))*VLOOKUP($Q1356,$C$17:$M$20,COUNTBLANK($D$15:L$15)+1,FALSE)</f>
        <v>0.04</v>
      </c>
      <c r="AC1356" s="3">
        <f t="array" ref="AC1356">INDEX($AF$3:$CM$62,MATCH($S1356,$AE$3:$AE$62,0),MATCH(AC$1&amp;$R1356,$AF$1:$CM$1&amp;$AF$2:$CM$2,0))*VLOOKUP($Q1356,$C$17:$M$20,COUNTBLANK($D$15:M$15)+1,FALSE)</f>
        <v>0.04</v>
      </c>
    </row>
    <row r="1357" spans="17:29" x14ac:dyDescent="0.2">
      <c r="Q1357" t="s">
        <v>422</v>
      </c>
      <c r="R1357">
        <f t="shared" si="168"/>
        <v>5</v>
      </c>
      <c r="S1357">
        <f t="shared" si="169"/>
        <v>35</v>
      </c>
      <c r="T1357" s="3">
        <f t="array" ref="T1357">INDEX($AF$3:$CM$62,MATCH($S1357,$AE$3:$AE$62,0),MATCH(T$1&amp;$R1357,$AF$1:$CM$1&amp;$AF$2:$CM$2,0))*VLOOKUP($Q1357,$C$17:$M$20,COUNTBLANK($D$15:D$15)+1,FALSE)</f>
        <v>280</v>
      </c>
      <c r="U1357" s="3">
        <f t="array" ref="U1357">INDEX($AF$3:$CM$62,MATCH($S1357,$AE$3:$AE$62,0),MATCH(U$1&amp;$R1357,$AF$1:$CM$1&amp;$AF$2:$CM$2,0))*VLOOKUP($Q1357,$C$17:$M$20,COUNTBLANK($D$15:E$15)+1,FALSE)</f>
        <v>0</v>
      </c>
      <c r="V1357" s="3">
        <f t="array" ref="V1357">INDEX($AF$3:$CM$62,MATCH($S1357,$AE$3:$AE$62,0),MATCH(V$1&amp;$R1357,$AF$1:$CM$1&amp;$AF$2:$CM$2,0))*VLOOKUP($Q1357,$C$17:$M$20,COUNTBLANK($D$15:F$15)+1,FALSE)</f>
        <v>0</v>
      </c>
      <c r="W1357" s="3">
        <f t="array" ref="W1357">INDEX($AF$3:$CM$62,MATCH($S1357,$AE$3:$AE$62,0),MATCH(W$1&amp;$R1357,$AF$1:$CM$1&amp;$AF$2:$CM$2,0))*VLOOKUP($Q1357,$C$17:$M$20,COUNTBLANK($D$15:G$15)+1,FALSE)</f>
        <v>560</v>
      </c>
      <c r="X1357" s="3">
        <f t="array" ref="X1357">INDEX($AF$3:$CM$62,MATCH($S1357,$AE$3:$AE$62,0),MATCH(X$1&amp;$R1357,$AF$1:$CM$1&amp;$AF$2:$CM$2,0))*VLOOKUP($Q1357,$C$17:$M$20,COUNTBLANK($D$15:H$15)+1,FALSE)</f>
        <v>0</v>
      </c>
      <c r="Y1357" s="3">
        <f t="array" ref="Y1357">INDEX($AF$3:$CM$62,MATCH($S1357,$AE$3:$AE$62,0),MATCH(Y$1&amp;$R1357,$AF$1:$CM$1&amp;$AF$2:$CM$2,0))*VLOOKUP($Q1357,$C$17:$M$20,COUNTBLANK($D$15:I$15)+1,FALSE)</f>
        <v>0</v>
      </c>
      <c r="Z1357" s="3">
        <f t="array" ref="Z1357">INDEX($AF$3:$CM$62,MATCH($S1357,$AE$3:$AE$62,0),MATCH(Z$1&amp;$R1357,$AF$1:$CM$1&amp;$AF$2:$CM$2,0))*VLOOKUP($Q1357,$C$17:$M$20,COUNTBLANK($D$15:J$15)+1,FALSE)</f>
        <v>0</v>
      </c>
      <c r="AA1357" s="3">
        <f t="array" ref="AA1357">INDEX($AF$3:$CM$62,MATCH($S1357,$AE$3:$AE$62,0),MATCH(AA$1&amp;$R1357,$AF$1:$CM$1&amp;$AF$2:$CM$2,0))*VLOOKUP($Q1357,$C$17:$M$20,COUNTBLANK($D$15:K$15)+1,FALSE)</f>
        <v>0</v>
      </c>
      <c r="AB1357" s="3">
        <f t="array" ref="AB1357">INDEX($AF$3:$CM$62,MATCH($S1357,$AE$3:$AE$62,0),MATCH(AB$1&amp;$R1357,$AF$1:$CM$1&amp;$AF$2:$CM$2,0))*VLOOKUP($Q1357,$C$17:$M$20,COUNTBLANK($D$15:L$15)+1,FALSE)</f>
        <v>0.04</v>
      </c>
      <c r="AC1357" s="3">
        <f t="array" ref="AC1357">INDEX($AF$3:$CM$62,MATCH($S1357,$AE$3:$AE$62,0),MATCH(AC$1&amp;$R1357,$AF$1:$CM$1&amp;$AF$2:$CM$2,0))*VLOOKUP($Q1357,$C$17:$M$20,COUNTBLANK($D$15:M$15)+1,FALSE)</f>
        <v>0.04</v>
      </c>
    </row>
    <row r="1358" spans="17:29" x14ac:dyDescent="0.2">
      <c r="Q1358" t="s">
        <v>422</v>
      </c>
      <c r="R1358">
        <f t="shared" si="168"/>
        <v>5</v>
      </c>
      <c r="S1358">
        <f t="shared" si="169"/>
        <v>36</v>
      </c>
      <c r="T1358" s="3">
        <f t="array" ref="T1358">INDEX($AF$3:$CM$62,MATCH($S1358,$AE$3:$AE$62,0),MATCH(T$1&amp;$R1358,$AF$1:$CM$1&amp;$AF$2:$CM$2,0))*VLOOKUP($Q1358,$C$17:$M$20,COUNTBLANK($D$15:D$15)+1,FALSE)</f>
        <v>288</v>
      </c>
      <c r="U1358" s="3">
        <f t="array" ref="U1358">INDEX($AF$3:$CM$62,MATCH($S1358,$AE$3:$AE$62,0),MATCH(U$1&amp;$R1358,$AF$1:$CM$1&amp;$AF$2:$CM$2,0))*VLOOKUP($Q1358,$C$17:$M$20,COUNTBLANK($D$15:E$15)+1,FALSE)</f>
        <v>0</v>
      </c>
      <c r="V1358" s="3">
        <f t="array" ref="V1358">INDEX($AF$3:$CM$62,MATCH($S1358,$AE$3:$AE$62,0),MATCH(V$1&amp;$R1358,$AF$1:$CM$1&amp;$AF$2:$CM$2,0))*VLOOKUP($Q1358,$C$17:$M$20,COUNTBLANK($D$15:F$15)+1,FALSE)</f>
        <v>0</v>
      </c>
      <c r="W1358" s="3">
        <f t="array" ref="W1358">INDEX($AF$3:$CM$62,MATCH($S1358,$AE$3:$AE$62,0),MATCH(W$1&amp;$R1358,$AF$1:$CM$1&amp;$AF$2:$CM$2,0))*VLOOKUP($Q1358,$C$17:$M$20,COUNTBLANK($D$15:G$15)+1,FALSE)</f>
        <v>576</v>
      </c>
      <c r="X1358" s="3">
        <f t="array" ref="X1358">INDEX($AF$3:$CM$62,MATCH($S1358,$AE$3:$AE$62,0),MATCH(X$1&amp;$R1358,$AF$1:$CM$1&amp;$AF$2:$CM$2,0))*VLOOKUP($Q1358,$C$17:$M$20,COUNTBLANK($D$15:H$15)+1,FALSE)</f>
        <v>0</v>
      </c>
      <c r="Y1358" s="3">
        <f t="array" ref="Y1358">INDEX($AF$3:$CM$62,MATCH($S1358,$AE$3:$AE$62,0),MATCH(Y$1&amp;$R1358,$AF$1:$CM$1&amp;$AF$2:$CM$2,0))*VLOOKUP($Q1358,$C$17:$M$20,COUNTBLANK($D$15:I$15)+1,FALSE)</f>
        <v>0</v>
      </c>
      <c r="Z1358" s="3">
        <f t="array" ref="Z1358">INDEX($AF$3:$CM$62,MATCH($S1358,$AE$3:$AE$62,0),MATCH(Z$1&amp;$R1358,$AF$1:$CM$1&amp;$AF$2:$CM$2,0))*VLOOKUP($Q1358,$C$17:$M$20,COUNTBLANK($D$15:J$15)+1,FALSE)</f>
        <v>0</v>
      </c>
      <c r="AA1358" s="3">
        <f t="array" ref="AA1358">INDEX($AF$3:$CM$62,MATCH($S1358,$AE$3:$AE$62,0),MATCH(AA$1&amp;$R1358,$AF$1:$CM$1&amp;$AF$2:$CM$2,0))*VLOOKUP($Q1358,$C$17:$M$20,COUNTBLANK($D$15:K$15)+1,FALSE)</f>
        <v>0</v>
      </c>
      <c r="AB1358" s="3">
        <f t="array" ref="AB1358">INDEX($AF$3:$CM$62,MATCH($S1358,$AE$3:$AE$62,0),MATCH(AB$1&amp;$R1358,$AF$1:$CM$1&amp;$AF$2:$CM$2,0))*VLOOKUP($Q1358,$C$17:$M$20,COUNTBLANK($D$15:L$15)+1,FALSE)</f>
        <v>0.04</v>
      </c>
      <c r="AC1358" s="3">
        <f t="array" ref="AC1358">INDEX($AF$3:$CM$62,MATCH($S1358,$AE$3:$AE$62,0),MATCH(AC$1&amp;$R1358,$AF$1:$CM$1&amp;$AF$2:$CM$2,0))*VLOOKUP($Q1358,$C$17:$M$20,COUNTBLANK($D$15:M$15)+1,FALSE)</f>
        <v>0.04</v>
      </c>
    </row>
    <row r="1359" spans="17:29" x14ac:dyDescent="0.2">
      <c r="Q1359" t="s">
        <v>422</v>
      </c>
      <c r="R1359">
        <f t="shared" si="168"/>
        <v>5</v>
      </c>
      <c r="S1359">
        <f t="shared" si="169"/>
        <v>37</v>
      </c>
      <c r="T1359" s="3">
        <f t="array" ref="T1359">INDEX($AF$3:$CM$62,MATCH($S1359,$AE$3:$AE$62,0),MATCH(T$1&amp;$R1359,$AF$1:$CM$1&amp;$AF$2:$CM$2,0))*VLOOKUP($Q1359,$C$17:$M$20,COUNTBLANK($D$15:D$15)+1,FALSE)</f>
        <v>296</v>
      </c>
      <c r="U1359" s="3">
        <f t="array" ref="U1359">INDEX($AF$3:$CM$62,MATCH($S1359,$AE$3:$AE$62,0),MATCH(U$1&amp;$R1359,$AF$1:$CM$1&amp;$AF$2:$CM$2,0))*VLOOKUP($Q1359,$C$17:$M$20,COUNTBLANK($D$15:E$15)+1,FALSE)</f>
        <v>0</v>
      </c>
      <c r="V1359" s="3">
        <f t="array" ref="V1359">INDEX($AF$3:$CM$62,MATCH($S1359,$AE$3:$AE$62,0),MATCH(V$1&amp;$R1359,$AF$1:$CM$1&amp;$AF$2:$CM$2,0))*VLOOKUP($Q1359,$C$17:$M$20,COUNTBLANK($D$15:F$15)+1,FALSE)</f>
        <v>0</v>
      </c>
      <c r="W1359" s="3">
        <f t="array" ref="W1359">INDEX($AF$3:$CM$62,MATCH($S1359,$AE$3:$AE$62,0),MATCH(W$1&amp;$R1359,$AF$1:$CM$1&amp;$AF$2:$CM$2,0))*VLOOKUP($Q1359,$C$17:$M$20,COUNTBLANK($D$15:G$15)+1,FALSE)</f>
        <v>592</v>
      </c>
      <c r="X1359" s="3">
        <f t="array" ref="X1359">INDEX($AF$3:$CM$62,MATCH($S1359,$AE$3:$AE$62,0),MATCH(X$1&amp;$R1359,$AF$1:$CM$1&amp;$AF$2:$CM$2,0))*VLOOKUP($Q1359,$C$17:$M$20,COUNTBLANK($D$15:H$15)+1,FALSE)</f>
        <v>0</v>
      </c>
      <c r="Y1359" s="3">
        <f t="array" ref="Y1359">INDEX($AF$3:$CM$62,MATCH($S1359,$AE$3:$AE$62,0),MATCH(Y$1&amp;$R1359,$AF$1:$CM$1&amp;$AF$2:$CM$2,0))*VLOOKUP($Q1359,$C$17:$M$20,COUNTBLANK($D$15:I$15)+1,FALSE)</f>
        <v>0</v>
      </c>
      <c r="Z1359" s="3">
        <f t="array" ref="Z1359">INDEX($AF$3:$CM$62,MATCH($S1359,$AE$3:$AE$62,0),MATCH(Z$1&amp;$R1359,$AF$1:$CM$1&amp;$AF$2:$CM$2,0))*VLOOKUP($Q1359,$C$17:$M$20,COUNTBLANK($D$15:J$15)+1,FALSE)</f>
        <v>0</v>
      </c>
      <c r="AA1359" s="3">
        <f t="array" ref="AA1359">INDEX($AF$3:$CM$62,MATCH($S1359,$AE$3:$AE$62,0),MATCH(AA$1&amp;$R1359,$AF$1:$CM$1&amp;$AF$2:$CM$2,0))*VLOOKUP($Q1359,$C$17:$M$20,COUNTBLANK($D$15:K$15)+1,FALSE)</f>
        <v>0</v>
      </c>
      <c r="AB1359" s="3">
        <f t="array" ref="AB1359">INDEX($AF$3:$CM$62,MATCH($S1359,$AE$3:$AE$62,0),MATCH(AB$1&amp;$R1359,$AF$1:$CM$1&amp;$AF$2:$CM$2,0))*VLOOKUP($Q1359,$C$17:$M$20,COUNTBLANK($D$15:L$15)+1,FALSE)</f>
        <v>0.04</v>
      </c>
      <c r="AC1359" s="3">
        <f t="array" ref="AC1359">INDEX($AF$3:$CM$62,MATCH($S1359,$AE$3:$AE$62,0),MATCH(AC$1&amp;$R1359,$AF$1:$CM$1&amp;$AF$2:$CM$2,0))*VLOOKUP($Q1359,$C$17:$M$20,COUNTBLANK($D$15:M$15)+1,FALSE)</f>
        <v>0.04</v>
      </c>
    </row>
    <row r="1360" spans="17:29" x14ac:dyDescent="0.2">
      <c r="Q1360" t="s">
        <v>422</v>
      </c>
      <c r="R1360">
        <f t="shared" si="168"/>
        <v>5</v>
      </c>
      <c r="S1360">
        <f t="shared" si="169"/>
        <v>38</v>
      </c>
      <c r="T1360" s="3">
        <f t="array" ref="T1360">INDEX($AF$3:$CM$62,MATCH($S1360,$AE$3:$AE$62,0),MATCH(T$1&amp;$R1360,$AF$1:$CM$1&amp;$AF$2:$CM$2,0))*VLOOKUP($Q1360,$C$17:$M$20,COUNTBLANK($D$15:D$15)+1,FALSE)</f>
        <v>304</v>
      </c>
      <c r="U1360" s="3">
        <f t="array" ref="U1360">INDEX($AF$3:$CM$62,MATCH($S1360,$AE$3:$AE$62,0),MATCH(U$1&amp;$R1360,$AF$1:$CM$1&amp;$AF$2:$CM$2,0))*VLOOKUP($Q1360,$C$17:$M$20,COUNTBLANK($D$15:E$15)+1,FALSE)</f>
        <v>0</v>
      </c>
      <c r="V1360" s="3">
        <f t="array" ref="V1360">INDEX($AF$3:$CM$62,MATCH($S1360,$AE$3:$AE$62,0),MATCH(V$1&amp;$R1360,$AF$1:$CM$1&amp;$AF$2:$CM$2,0))*VLOOKUP($Q1360,$C$17:$M$20,COUNTBLANK($D$15:F$15)+1,FALSE)</f>
        <v>0</v>
      </c>
      <c r="W1360" s="3">
        <f t="array" ref="W1360">INDEX($AF$3:$CM$62,MATCH($S1360,$AE$3:$AE$62,0),MATCH(W$1&amp;$R1360,$AF$1:$CM$1&amp;$AF$2:$CM$2,0))*VLOOKUP($Q1360,$C$17:$M$20,COUNTBLANK($D$15:G$15)+1,FALSE)</f>
        <v>608</v>
      </c>
      <c r="X1360" s="3">
        <f t="array" ref="X1360">INDEX($AF$3:$CM$62,MATCH($S1360,$AE$3:$AE$62,0),MATCH(X$1&amp;$R1360,$AF$1:$CM$1&amp;$AF$2:$CM$2,0))*VLOOKUP($Q1360,$C$17:$M$20,COUNTBLANK($D$15:H$15)+1,FALSE)</f>
        <v>0</v>
      </c>
      <c r="Y1360" s="3">
        <f t="array" ref="Y1360">INDEX($AF$3:$CM$62,MATCH($S1360,$AE$3:$AE$62,0),MATCH(Y$1&amp;$R1360,$AF$1:$CM$1&amp;$AF$2:$CM$2,0))*VLOOKUP($Q1360,$C$17:$M$20,COUNTBLANK($D$15:I$15)+1,FALSE)</f>
        <v>0</v>
      </c>
      <c r="Z1360" s="3">
        <f t="array" ref="Z1360">INDEX($AF$3:$CM$62,MATCH($S1360,$AE$3:$AE$62,0),MATCH(Z$1&amp;$R1360,$AF$1:$CM$1&amp;$AF$2:$CM$2,0))*VLOOKUP($Q1360,$C$17:$M$20,COUNTBLANK($D$15:J$15)+1,FALSE)</f>
        <v>0</v>
      </c>
      <c r="AA1360" s="3">
        <f t="array" ref="AA1360">INDEX($AF$3:$CM$62,MATCH($S1360,$AE$3:$AE$62,0),MATCH(AA$1&amp;$R1360,$AF$1:$CM$1&amp;$AF$2:$CM$2,0))*VLOOKUP($Q1360,$C$17:$M$20,COUNTBLANK($D$15:K$15)+1,FALSE)</f>
        <v>0</v>
      </c>
      <c r="AB1360" s="3">
        <f t="array" ref="AB1360">INDEX($AF$3:$CM$62,MATCH($S1360,$AE$3:$AE$62,0),MATCH(AB$1&amp;$R1360,$AF$1:$CM$1&amp;$AF$2:$CM$2,0))*VLOOKUP($Q1360,$C$17:$M$20,COUNTBLANK($D$15:L$15)+1,FALSE)</f>
        <v>0.04</v>
      </c>
      <c r="AC1360" s="3">
        <f t="array" ref="AC1360">INDEX($AF$3:$CM$62,MATCH($S1360,$AE$3:$AE$62,0),MATCH(AC$1&amp;$R1360,$AF$1:$CM$1&amp;$AF$2:$CM$2,0))*VLOOKUP($Q1360,$C$17:$M$20,COUNTBLANK($D$15:M$15)+1,FALSE)</f>
        <v>0.04</v>
      </c>
    </row>
    <row r="1361" spans="17:29" x14ac:dyDescent="0.2">
      <c r="Q1361" t="s">
        <v>422</v>
      </c>
      <c r="R1361">
        <f t="shared" si="168"/>
        <v>5</v>
      </c>
      <c r="S1361">
        <f t="shared" si="169"/>
        <v>39</v>
      </c>
      <c r="T1361" s="3">
        <f t="array" ref="T1361">INDEX($AF$3:$CM$62,MATCH($S1361,$AE$3:$AE$62,0),MATCH(T$1&amp;$R1361,$AF$1:$CM$1&amp;$AF$2:$CM$2,0))*VLOOKUP($Q1361,$C$17:$M$20,COUNTBLANK($D$15:D$15)+1,FALSE)</f>
        <v>312</v>
      </c>
      <c r="U1361" s="3">
        <f t="array" ref="U1361">INDEX($AF$3:$CM$62,MATCH($S1361,$AE$3:$AE$62,0),MATCH(U$1&amp;$R1361,$AF$1:$CM$1&amp;$AF$2:$CM$2,0))*VLOOKUP($Q1361,$C$17:$M$20,COUNTBLANK($D$15:E$15)+1,FALSE)</f>
        <v>0</v>
      </c>
      <c r="V1361" s="3">
        <f t="array" ref="V1361">INDEX($AF$3:$CM$62,MATCH($S1361,$AE$3:$AE$62,0),MATCH(V$1&amp;$R1361,$AF$1:$CM$1&amp;$AF$2:$CM$2,0))*VLOOKUP($Q1361,$C$17:$M$20,COUNTBLANK($D$15:F$15)+1,FALSE)</f>
        <v>0</v>
      </c>
      <c r="W1361" s="3">
        <f t="array" ref="W1361">INDEX($AF$3:$CM$62,MATCH($S1361,$AE$3:$AE$62,0),MATCH(W$1&amp;$R1361,$AF$1:$CM$1&amp;$AF$2:$CM$2,0))*VLOOKUP($Q1361,$C$17:$M$20,COUNTBLANK($D$15:G$15)+1,FALSE)</f>
        <v>624</v>
      </c>
      <c r="X1361" s="3">
        <f t="array" ref="X1361">INDEX($AF$3:$CM$62,MATCH($S1361,$AE$3:$AE$62,0),MATCH(X$1&amp;$R1361,$AF$1:$CM$1&amp;$AF$2:$CM$2,0))*VLOOKUP($Q1361,$C$17:$M$20,COUNTBLANK($D$15:H$15)+1,FALSE)</f>
        <v>0</v>
      </c>
      <c r="Y1361" s="3">
        <f t="array" ref="Y1361">INDEX($AF$3:$CM$62,MATCH($S1361,$AE$3:$AE$62,0),MATCH(Y$1&amp;$R1361,$AF$1:$CM$1&amp;$AF$2:$CM$2,0))*VLOOKUP($Q1361,$C$17:$M$20,COUNTBLANK($D$15:I$15)+1,FALSE)</f>
        <v>0</v>
      </c>
      <c r="Z1361" s="3">
        <f t="array" ref="Z1361">INDEX($AF$3:$CM$62,MATCH($S1361,$AE$3:$AE$62,0),MATCH(Z$1&amp;$R1361,$AF$1:$CM$1&amp;$AF$2:$CM$2,0))*VLOOKUP($Q1361,$C$17:$M$20,COUNTBLANK($D$15:J$15)+1,FALSE)</f>
        <v>0</v>
      </c>
      <c r="AA1361" s="3">
        <f t="array" ref="AA1361">INDEX($AF$3:$CM$62,MATCH($S1361,$AE$3:$AE$62,0),MATCH(AA$1&amp;$R1361,$AF$1:$CM$1&amp;$AF$2:$CM$2,0))*VLOOKUP($Q1361,$C$17:$M$20,COUNTBLANK($D$15:K$15)+1,FALSE)</f>
        <v>0</v>
      </c>
      <c r="AB1361" s="3">
        <f t="array" ref="AB1361">INDEX($AF$3:$CM$62,MATCH($S1361,$AE$3:$AE$62,0),MATCH(AB$1&amp;$R1361,$AF$1:$CM$1&amp;$AF$2:$CM$2,0))*VLOOKUP($Q1361,$C$17:$M$20,COUNTBLANK($D$15:L$15)+1,FALSE)</f>
        <v>0.04</v>
      </c>
      <c r="AC1361" s="3">
        <f t="array" ref="AC1361">INDEX($AF$3:$CM$62,MATCH($S1361,$AE$3:$AE$62,0),MATCH(AC$1&amp;$R1361,$AF$1:$CM$1&amp;$AF$2:$CM$2,0))*VLOOKUP($Q1361,$C$17:$M$20,COUNTBLANK($D$15:M$15)+1,FALSE)</f>
        <v>0.04</v>
      </c>
    </row>
    <row r="1362" spans="17:29" x14ac:dyDescent="0.2">
      <c r="Q1362" t="s">
        <v>422</v>
      </c>
      <c r="R1362">
        <f t="shared" si="168"/>
        <v>5</v>
      </c>
      <c r="S1362">
        <f t="shared" si="169"/>
        <v>40</v>
      </c>
      <c r="T1362" s="3">
        <f t="array" ref="T1362">INDEX($AF$3:$CM$62,MATCH($S1362,$AE$3:$AE$62,0),MATCH(T$1&amp;$R1362,$AF$1:$CM$1&amp;$AF$2:$CM$2,0))*VLOOKUP($Q1362,$C$17:$M$20,COUNTBLANK($D$15:D$15)+1,FALSE)</f>
        <v>320</v>
      </c>
      <c r="U1362" s="3">
        <f t="array" ref="U1362">INDEX($AF$3:$CM$62,MATCH($S1362,$AE$3:$AE$62,0),MATCH(U$1&amp;$R1362,$AF$1:$CM$1&amp;$AF$2:$CM$2,0))*VLOOKUP($Q1362,$C$17:$M$20,COUNTBLANK($D$15:E$15)+1,FALSE)</f>
        <v>0</v>
      </c>
      <c r="V1362" s="3">
        <f t="array" ref="V1362">INDEX($AF$3:$CM$62,MATCH($S1362,$AE$3:$AE$62,0),MATCH(V$1&amp;$R1362,$AF$1:$CM$1&amp;$AF$2:$CM$2,0))*VLOOKUP($Q1362,$C$17:$M$20,COUNTBLANK($D$15:F$15)+1,FALSE)</f>
        <v>0</v>
      </c>
      <c r="W1362" s="3">
        <f t="array" ref="W1362">INDEX($AF$3:$CM$62,MATCH($S1362,$AE$3:$AE$62,0),MATCH(W$1&amp;$R1362,$AF$1:$CM$1&amp;$AF$2:$CM$2,0))*VLOOKUP($Q1362,$C$17:$M$20,COUNTBLANK($D$15:G$15)+1,FALSE)</f>
        <v>640</v>
      </c>
      <c r="X1362" s="3">
        <f t="array" ref="X1362">INDEX($AF$3:$CM$62,MATCH($S1362,$AE$3:$AE$62,0),MATCH(X$1&amp;$R1362,$AF$1:$CM$1&amp;$AF$2:$CM$2,0))*VLOOKUP($Q1362,$C$17:$M$20,COUNTBLANK($D$15:H$15)+1,FALSE)</f>
        <v>0</v>
      </c>
      <c r="Y1362" s="3">
        <f t="array" ref="Y1362">INDEX($AF$3:$CM$62,MATCH($S1362,$AE$3:$AE$62,0),MATCH(Y$1&amp;$R1362,$AF$1:$CM$1&amp;$AF$2:$CM$2,0))*VLOOKUP($Q1362,$C$17:$M$20,COUNTBLANK($D$15:I$15)+1,FALSE)</f>
        <v>0</v>
      </c>
      <c r="Z1362" s="3">
        <f t="array" ref="Z1362">INDEX($AF$3:$CM$62,MATCH($S1362,$AE$3:$AE$62,0),MATCH(Z$1&amp;$R1362,$AF$1:$CM$1&amp;$AF$2:$CM$2,0))*VLOOKUP($Q1362,$C$17:$M$20,COUNTBLANK($D$15:J$15)+1,FALSE)</f>
        <v>0</v>
      </c>
      <c r="AA1362" s="3">
        <f t="array" ref="AA1362">INDEX($AF$3:$CM$62,MATCH($S1362,$AE$3:$AE$62,0),MATCH(AA$1&amp;$R1362,$AF$1:$CM$1&amp;$AF$2:$CM$2,0))*VLOOKUP($Q1362,$C$17:$M$20,COUNTBLANK($D$15:K$15)+1,FALSE)</f>
        <v>0</v>
      </c>
      <c r="AB1362" s="3">
        <f t="array" ref="AB1362">INDEX($AF$3:$CM$62,MATCH($S1362,$AE$3:$AE$62,0),MATCH(AB$1&amp;$R1362,$AF$1:$CM$1&amp;$AF$2:$CM$2,0))*VLOOKUP($Q1362,$C$17:$M$20,COUNTBLANK($D$15:L$15)+1,FALSE)</f>
        <v>0.04</v>
      </c>
      <c r="AC1362" s="3">
        <f t="array" ref="AC1362">INDEX($AF$3:$CM$62,MATCH($S1362,$AE$3:$AE$62,0),MATCH(AC$1&amp;$R1362,$AF$1:$CM$1&amp;$AF$2:$CM$2,0))*VLOOKUP($Q1362,$C$17:$M$20,COUNTBLANK($D$15:M$15)+1,FALSE)</f>
        <v>0.08</v>
      </c>
    </row>
    <row r="1363" spans="17:29" x14ac:dyDescent="0.2">
      <c r="Q1363" t="s">
        <v>422</v>
      </c>
      <c r="R1363">
        <f t="shared" si="168"/>
        <v>5</v>
      </c>
      <c r="S1363">
        <f t="shared" si="169"/>
        <v>41</v>
      </c>
      <c r="T1363" s="3">
        <f t="array" ref="T1363">INDEX($AF$3:$CM$62,MATCH($S1363,$AE$3:$AE$62,0),MATCH(T$1&amp;$R1363,$AF$1:$CM$1&amp;$AF$2:$CM$2,0))*VLOOKUP($Q1363,$C$17:$M$20,COUNTBLANK($D$15:D$15)+1,FALSE)</f>
        <v>328</v>
      </c>
      <c r="U1363" s="3">
        <f t="array" ref="U1363">INDEX($AF$3:$CM$62,MATCH($S1363,$AE$3:$AE$62,0),MATCH(U$1&amp;$R1363,$AF$1:$CM$1&amp;$AF$2:$CM$2,0))*VLOOKUP($Q1363,$C$17:$M$20,COUNTBLANK($D$15:E$15)+1,FALSE)</f>
        <v>0</v>
      </c>
      <c r="V1363" s="3">
        <f t="array" ref="V1363">INDEX($AF$3:$CM$62,MATCH($S1363,$AE$3:$AE$62,0),MATCH(V$1&amp;$R1363,$AF$1:$CM$1&amp;$AF$2:$CM$2,0))*VLOOKUP($Q1363,$C$17:$M$20,COUNTBLANK($D$15:F$15)+1,FALSE)</f>
        <v>0</v>
      </c>
      <c r="W1363" s="3">
        <f t="array" ref="W1363">INDEX($AF$3:$CM$62,MATCH($S1363,$AE$3:$AE$62,0),MATCH(W$1&amp;$R1363,$AF$1:$CM$1&amp;$AF$2:$CM$2,0))*VLOOKUP($Q1363,$C$17:$M$20,COUNTBLANK($D$15:G$15)+1,FALSE)</f>
        <v>656</v>
      </c>
      <c r="X1363" s="3">
        <f t="array" ref="X1363">INDEX($AF$3:$CM$62,MATCH($S1363,$AE$3:$AE$62,0),MATCH(X$1&amp;$R1363,$AF$1:$CM$1&amp;$AF$2:$CM$2,0))*VLOOKUP($Q1363,$C$17:$M$20,COUNTBLANK($D$15:H$15)+1,FALSE)</f>
        <v>0</v>
      </c>
      <c r="Y1363" s="3">
        <f t="array" ref="Y1363">INDEX($AF$3:$CM$62,MATCH($S1363,$AE$3:$AE$62,0),MATCH(Y$1&amp;$R1363,$AF$1:$CM$1&amp;$AF$2:$CM$2,0))*VLOOKUP($Q1363,$C$17:$M$20,COUNTBLANK($D$15:I$15)+1,FALSE)</f>
        <v>0</v>
      </c>
      <c r="Z1363" s="3">
        <f t="array" ref="Z1363">INDEX($AF$3:$CM$62,MATCH($S1363,$AE$3:$AE$62,0),MATCH(Z$1&amp;$R1363,$AF$1:$CM$1&amp;$AF$2:$CM$2,0))*VLOOKUP($Q1363,$C$17:$M$20,COUNTBLANK($D$15:J$15)+1,FALSE)</f>
        <v>0</v>
      </c>
      <c r="AA1363" s="3">
        <f t="array" ref="AA1363">INDEX($AF$3:$CM$62,MATCH($S1363,$AE$3:$AE$62,0),MATCH(AA$1&amp;$R1363,$AF$1:$CM$1&amp;$AF$2:$CM$2,0))*VLOOKUP($Q1363,$C$17:$M$20,COUNTBLANK($D$15:K$15)+1,FALSE)</f>
        <v>0</v>
      </c>
      <c r="AB1363" s="3">
        <f t="array" ref="AB1363">INDEX($AF$3:$CM$62,MATCH($S1363,$AE$3:$AE$62,0),MATCH(AB$1&amp;$R1363,$AF$1:$CM$1&amp;$AF$2:$CM$2,0))*VLOOKUP($Q1363,$C$17:$M$20,COUNTBLANK($D$15:L$15)+1,FALSE)</f>
        <v>0.04</v>
      </c>
      <c r="AC1363" s="3">
        <f t="array" ref="AC1363">INDEX($AF$3:$CM$62,MATCH($S1363,$AE$3:$AE$62,0),MATCH(AC$1&amp;$R1363,$AF$1:$CM$1&amp;$AF$2:$CM$2,0))*VLOOKUP($Q1363,$C$17:$M$20,COUNTBLANK($D$15:M$15)+1,FALSE)</f>
        <v>0.08</v>
      </c>
    </row>
    <row r="1364" spans="17:29" x14ac:dyDescent="0.2">
      <c r="Q1364" t="s">
        <v>422</v>
      </c>
      <c r="R1364">
        <f t="shared" si="168"/>
        <v>5</v>
      </c>
      <c r="S1364">
        <f t="shared" si="169"/>
        <v>42</v>
      </c>
      <c r="T1364" s="3">
        <f t="array" ref="T1364">INDEX($AF$3:$CM$62,MATCH($S1364,$AE$3:$AE$62,0),MATCH(T$1&amp;$R1364,$AF$1:$CM$1&amp;$AF$2:$CM$2,0))*VLOOKUP($Q1364,$C$17:$M$20,COUNTBLANK($D$15:D$15)+1,FALSE)</f>
        <v>336</v>
      </c>
      <c r="U1364" s="3">
        <f t="array" ref="U1364">INDEX($AF$3:$CM$62,MATCH($S1364,$AE$3:$AE$62,0),MATCH(U$1&amp;$R1364,$AF$1:$CM$1&amp;$AF$2:$CM$2,0))*VLOOKUP($Q1364,$C$17:$M$20,COUNTBLANK($D$15:E$15)+1,FALSE)</f>
        <v>0</v>
      </c>
      <c r="V1364" s="3">
        <f t="array" ref="V1364">INDEX($AF$3:$CM$62,MATCH($S1364,$AE$3:$AE$62,0),MATCH(V$1&amp;$R1364,$AF$1:$CM$1&amp;$AF$2:$CM$2,0))*VLOOKUP($Q1364,$C$17:$M$20,COUNTBLANK($D$15:F$15)+1,FALSE)</f>
        <v>0</v>
      </c>
      <c r="W1364" s="3">
        <f t="array" ref="W1364">INDEX($AF$3:$CM$62,MATCH($S1364,$AE$3:$AE$62,0),MATCH(W$1&amp;$R1364,$AF$1:$CM$1&amp;$AF$2:$CM$2,0))*VLOOKUP($Q1364,$C$17:$M$20,COUNTBLANK($D$15:G$15)+1,FALSE)</f>
        <v>672</v>
      </c>
      <c r="X1364" s="3">
        <f t="array" ref="X1364">INDEX($AF$3:$CM$62,MATCH($S1364,$AE$3:$AE$62,0),MATCH(X$1&amp;$R1364,$AF$1:$CM$1&amp;$AF$2:$CM$2,0))*VLOOKUP($Q1364,$C$17:$M$20,COUNTBLANK($D$15:H$15)+1,FALSE)</f>
        <v>0</v>
      </c>
      <c r="Y1364" s="3">
        <f t="array" ref="Y1364">INDEX($AF$3:$CM$62,MATCH($S1364,$AE$3:$AE$62,0),MATCH(Y$1&amp;$R1364,$AF$1:$CM$1&amp;$AF$2:$CM$2,0))*VLOOKUP($Q1364,$C$17:$M$20,COUNTBLANK($D$15:I$15)+1,FALSE)</f>
        <v>0</v>
      </c>
      <c r="Z1364" s="3">
        <f t="array" ref="Z1364">INDEX($AF$3:$CM$62,MATCH($S1364,$AE$3:$AE$62,0),MATCH(Z$1&amp;$R1364,$AF$1:$CM$1&amp;$AF$2:$CM$2,0))*VLOOKUP($Q1364,$C$17:$M$20,COUNTBLANK($D$15:J$15)+1,FALSE)</f>
        <v>0</v>
      </c>
      <c r="AA1364" s="3">
        <f t="array" ref="AA1364">INDEX($AF$3:$CM$62,MATCH($S1364,$AE$3:$AE$62,0),MATCH(AA$1&amp;$R1364,$AF$1:$CM$1&amp;$AF$2:$CM$2,0))*VLOOKUP($Q1364,$C$17:$M$20,COUNTBLANK($D$15:K$15)+1,FALSE)</f>
        <v>0</v>
      </c>
      <c r="AB1364" s="3">
        <f t="array" ref="AB1364">INDEX($AF$3:$CM$62,MATCH($S1364,$AE$3:$AE$62,0),MATCH(AB$1&amp;$R1364,$AF$1:$CM$1&amp;$AF$2:$CM$2,0))*VLOOKUP($Q1364,$C$17:$M$20,COUNTBLANK($D$15:L$15)+1,FALSE)</f>
        <v>0.04</v>
      </c>
      <c r="AC1364" s="3">
        <f t="array" ref="AC1364">INDEX($AF$3:$CM$62,MATCH($S1364,$AE$3:$AE$62,0),MATCH(AC$1&amp;$R1364,$AF$1:$CM$1&amp;$AF$2:$CM$2,0))*VLOOKUP($Q1364,$C$17:$M$20,COUNTBLANK($D$15:M$15)+1,FALSE)</f>
        <v>0.08</v>
      </c>
    </row>
    <row r="1365" spans="17:29" x14ac:dyDescent="0.2">
      <c r="Q1365" t="s">
        <v>422</v>
      </c>
      <c r="R1365">
        <f t="shared" si="168"/>
        <v>5</v>
      </c>
      <c r="S1365">
        <f t="shared" si="169"/>
        <v>43</v>
      </c>
      <c r="T1365" s="3">
        <f t="array" ref="T1365">INDEX($AF$3:$CM$62,MATCH($S1365,$AE$3:$AE$62,0),MATCH(T$1&amp;$R1365,$AF$1:$CM$1&amp;$AF$2:$CM$2,0))*VLOOKUP($Q1365,$C$17:$M$20,COUNTBLANK($D$15:D$15)+1,FALSE)</f>
        <v>344</v>
      </c>
      <c r="U1365" s="3">
        <f t="array" ref="U1365">INDEX($AF$3:$CM$62,MATCH($S1365,$AE$3:$AE$62,0),MATCH(U$1&amp;$R1365,$AF$1:$CM$1&amp;$AF$2:$CM$2,0))*VLOOKUP($Q1365,$C$17:$M$20,COUNTBLANK($D$15:E$15)+1,FALSE)</f>
        <v>0</v>
      </c>
      <c r="V1365" s="3">
        <f t="array" ref="V1365">INDEX($AF$3:$CM$62,MATCH($S1365,$AE$3:$AE$62,0),MATCH(V$1&amp;$R1365,$AF$1:$CM$1&amp;$AF$2:$CM$2,0))*VLOOKUP($Q1365,$C$17:$M$20,COUNTBLANK($D$15:F$15)+1,FALSE)</f>
        <v>0</v>
      </c>
      <c r="W1365" s="3">
        <f t="array" ref="W1365">INDEX($AF$3:$CM$62,MATCH($S1365,$AE$3:$AE$62,0),MATCH(W$1&amp;$R1365,$AF$1:$CM$1&amp;$AF$2:$CM$2,0))*VLOOKUP($Q1365,$C$17:$M$20,COUNTBLANK($D$15:G$15)+1,FALSE)</f>
        <v>688</v>
      </c>
      <c r="X1365" s="3">
        <f t="array" ref="X1365">INDEX($AF$3:$CM$62,MATCH($S1365,$AE$3:$AE$62,0),MATCH(X$1&amp;$R1365,$AF$1:$CM$1&amp;$AF$2:$CM$2,0))*VLOOKUP($Q1365,$C$17:$M$20,COUNTBLANK($D$15:H$15)+1,FALSE)</f>
        <v>0</v>
      </c>
      <c r="Y1365" s="3">
        <f t="array" ref="Y1365">INDEX($AF$3:$CM$62,MATCH($S1365,$AE$3:$AE$62,0),MATCH(Y$1&amp;$R1365,$AF$1:$CM$1&amp;$AF$2:$CM$2,0))*VLOOKUP($Q1365,$C$17:$M$20,COUNTBLANK($D$15:I$15)+1,FALSE)</f>
        <v>0</v>
      </c>
      <c r="Z1365" s="3">
        <f t="array" ref="Z1365">INDEX($AF$3:$CM$62,MATCH($S1365,$AE$3:$AE$62,0),MATCH(Z$1&amp;$R1365,$AF$1:$CM$1&amp;$AF$2:$CM$2,0))*VLOOKUP($Q1365,$C$17:$M$20,COUNTBLANK($D$15:J$15)+1,FALSE)</f>
        <v>0</v>
      </c>
      <c r="AA1365" s="3">
        <f t="array" ref="AA1365">INDEX($AF$3:$CM$62,MATCH($S1365,$AE$3:$AE$62,0),MATCH(AA$1&amp;$R1365,$AF$1:$CM$1&amp;$AF$2:$CM$2,0))*VLOOKUP($Q1365,$C$17:$M$20,COUNTBLANK($D$15:K$15)+1,FALSE)</f>
        <v>0</v>
      </c>
      <c r="AB1365" s="3">
        <f t="array" ref="AB1365">INDEX($AF$3:$CM$62,MATCH($S1365,$AE$3:$AE$62,0),MATCH(AB$1&amp;$R1365,$AF$1:$CM$1&amp;$AF$2:$CM$2,0))*VLOOKUP($Q1365,$C$17:$M$20,COUNTBLANK($D$15:L$15)+1,FALSE)</f>
        <v>0.04</v>
      </c>
      <c r="AC1365" s="3">
        <f t="array" ref="AC1365">INDEX($AF$3:$CM$62,MATCH($S1365,$AE$3:$AE$62,0),MATCH(AC$1&amp;$R1365,$AF$1:$CM$1&amp;$AF$2:$CM$2,0))*VLOOKUP($Q1365,$C$17:$M$20,COUNTBLANK($D$15:M$15)+1,FALSE)</f>
        <v>0.08</v>
      </c>
    </row>
    <row r="1366" spans="17:29" x14ac:dyDescent="0.2">
      <c r="Q1366" t="s">
        <v>422</v>
      </c>
      <c r="R1366">
        <f t="shared" si="168"/>
        <v>5</v>
      </c>
      <c r="S1366">
        <f t="shared" si="169"/>
        <v>44</v>
      </c>
      <c r="T1366" s="3">
        <f t="array" ref="T1366">INDEX($AF$3:$CM$62,MATCH($S1366,$AE$3:$AE$62,0),MATCH(T$1&amp;$R1366,$AF$1:$CM$1&amp;$AF$2:$CM$2,0))*VLOOKUP($Q1366,$C$17:$M$20,COUNTBLANK($D$15:D$15)+1,FALSE)</f>
        <v>352</v>
      </c>
      <c r="U1366" s="3">
        <f t="array" ref="U1366">INDEX($AF$3:$CM$62,MATCH($S1366,$AE$3:$AE$62,0),MATCH(U$1&amp;$R1366,$AF$1:$CM$1&amp;$AF$2:$CM$2,0))*VLOOKUP($Q1366,$C$17:$M$20,COUNTBLANK($D$15:E$15)+1,FALSE)</f>
        <v>0</v>
      </c>
      <c r="V1366" s="3">
        <f t="array" ref="V1366">INDEX($AF$3:$CM$62,MATCH($S1366,$AE$3:$AE$62,0),MATCH(V$1&amp;$R1366,$AF$1:$CM$1&amp;$AF$2:$CM$2,0))*VLOOKUP($Q1366,$C$17:$M$20,COUNTBLANK($D$15:F$15)+1,FALSE)</f>
        <v>0</v>
      </c>
      <c r="W1366" s="3">
        <f t="array" ref="W1366">INDEX($AF$3:$CM$62,MATCH($S1366,$AE$3:$AE$62,0),MATCH(W$1&amp;$R1366,$AF$1:$CM$1&amp;$AF$2:$CM$2,0))*VLOOKUP($Q1366,$C$17:$M$20,COUNTBLANK($D$15:G$15)+1,FALSE)</f>
        <v>704</v>
      </c>
      <c r="X1366" s="3">
        <f t="array" ref="X1366">INDEX($AF$3:$CM$62,MATCH($S1366,$AE$3:$AE$62,0),MATCH(X$1&amp;$R1366,$AF$1:$CM$1&amp;$AF$2:$CM$2,0))*VLOOKUP($Q1366,$C$17:$M$20,COUNTBLANK($D$15:H$15)+1,FALSE)</f>
        <v>0</v>
      </c>
      <c r="Y1366" s="3">
        <f t="array" ref="Y1366">INDEX($AF$3:$CM$62,MATCH($S1366,$AE$3:$AE$62,0),MATCH(Y$1&amp;$R1366,$AF$1:$CM$1&amp;$AF$2:$CM$2,0))*VLOOKUP($Q1366,$C$17:$M$20,COUNTBLANK($D$15:I$15)+1,FALSE)</f>
        <v>0</v>
      </c>
      <c r="Z1366" s="3">
        <f t="array" ref="Z1366">INDEX($AF$3:$CM$62,MATCH($S1366,$AE$3:$AE$62,0),MATCH(Z$1&amp;$R1366,$AF$1:$CM$1&amp;$AF$2:$CM$2,0))*VLOOKUP($Q1366,$C$17:$M$20,COUNTBLANK($D$15:J$15)+1,FALSE)</f>
        <v>0</v>
      </c>
      <c r="AA1366" s="3">
        <f t="array" ref="AA1366">INDEX($AF$3:$CM$62,MATCH($S1366,$AE$3:$AE$62,0),MATCH(AA$1&amp;$R1366,$AF$1:$CM$1&amp;$AF$2:$CM$2,0))*VLOOKUP($Q1366,$C$17:$M$20,COUNTBLANK($D$15:K$15)+1,FALSE)</f>
        <v>0</v>
      </c>
      <c r="AB1366" s="3">
        <f t="array" ref="AB1366">INDEX($AF$3:$CM$62,MATCH($S1366,$AE$3:$AE$62,0),MATCH(AB$1&amp;$R1366,$AF$1:$CM$1&amp;$AF$2:$CM$2,0))*VLOOKUP($Q1366,$C$17:$M$20,COUNTBLANK($D$15:L$15)+1,FALSE)</f>
        <v>0.04</v>
      </c>
      <c r="AC1366" s="3">
        <f t="array" ref="AC1366">INDEX($AF$3:$CM$62,MATCH($S1366,$AE$3:$AE$62,0),MATCH(AC$1&amp;$R1366,$AF$1:$CM$1&amp;$AF$2:$CM$2,0))*VLOOKUP($Q1366,$C$17:$M$20,COUNTBLANK($D$15:M$15)+1,FALSE)</f>
        <v>0.08</v>
      </c>
    </row>
    <row r="1367" spans="17:29" x14ac:dyDescent="0.2">
      <c r="Q1367" t="s">
        <v>422</v>
      </c>
      <c r="R1367">
        <f t="shared" si="168"/>
        <v>5</v>
      </c>
      <c r="S1367">
        <f t="shared" si="169"/>
        <v>45</v>
      </c>
      <c r="T1367" s="3">
        <f t="array" ref="T1367">INDEX($AF$3:$CM$62,MATCH($S1367,$AE$3:$AE$62,0),MATCH(T$1&amp;$R1367,$AF$1:$CM$1&amp;$AF$2:$CM$2,0))*VLOOKUP($Q1367,$C$17:$M$20,COUNTBLANK($D$15:D$15)+1,FALSE)</f>
        <v>360</v>
      </c>
      <c r="U1367" s="3">
        <f t="array" ref="U1367">INDEX($AF$3:$CM$62,MATCH($S1367,$AE$3:$AE$62,0),MATCH(U$1&amp;$R1367,$AF$1:$CM$1&amp;$AF$2:$CM$2,0))*VLOOKUP($Q1367,$C$17:$M$20,COUNTBLANK($D$15:E$15)+1,FALSE)</f>
        <v>0</v>
      </c>
      <c r="V1367" s="3">
        <f t="array" ref="V1367">INDEX($AF$3:$CM$62,MATCH($S1367,$AE$3:$AE$62,0),MATCH(V$1&amp;$R1367,$AF$1:$CM$1&amp;$AF$2:$CM$2,0))*VLOOKUP($Q1367,$C$17:$M$20,COUNTBLANK($D$15:F$15)+1,FALSE)</f>
        <v>0</v>
      </c>
      <c r="W1367" s="3">
        <f t="array" ref="W1367">INDEX($AF$3:$CM$62,MATCH($S1367,$AE$3:$AE$62,0),MATCH(W$1&amp;$R1367,$AF$1:$CM$1&amp;$AF$2:$CM$2,0))*VLOOKUP($Q1367,$C$17:$M$20,COUNTBLANK($D$15:G$15)+1,FALSE)</f>
        <v>720</v>
      </c>
      <c r="X1367" s="3">
        <f t="array" ref="X1367">INDEX($AF$3:$CM$62,MATCH($S1367,$AE$3:$AE$62,0),MATCH(X$1&amp;$R1367,$AF$1:$CM$1&amp;$AF$2:$CM$2,0))*VLOOKUP($Q1367,$C$17:$M$20,COUNTBLANK($D$15:H$15)+1,FALSE)</f>
        <v>0</v>
      </c>
      <c r="Y1367" s="3">
        <f t="array" ref="Y1367">INDEX($AF$3:$CM$62,MATCH($S1367,$AE$3:$AE$62,0),MATCH(Y$1&amp;$R1367,$AF$1:$CM$1&amp;$AF$2:$CM$2,0))*VLOOKUP($Q1367,$C$17:$M$20,COUNTBLANK($D$15:I$15)+1,FALSE)</f>
        <v>0</v>
      </c>
      <c r="Z1367" s="3">
        <f t="array" ref="Z1367">INDEX($AF$3:$CM$62,MATCH($S1367,$AE$3:$AE$62,0),MATCH(Z$1&amp;$R1367,$AF$1:$CM$1&amp;$AF$2:$CM$2,0))*VLOOKUP($Q1367,$C$17:$M$20,COUNTBLANK($D$15:J$15)+1,FALSE)</f>
        <v>0</v>
      </c>
      <c r="AA1367" s="3">
        <f t="array" ref="AA1367">INDEX($AF$3:$CM$62,MATCH($S1367,$AE$3:$AE$62,0),MATCH(AA$1&amp;$R1367,$AF$1:$CM$1&amp;$AF$2:$CM$2,0))*VLOOKUP($Q1367,$C$17:$M$20,COUNTBLANK($D$15:K$15)+1,FALSE)</f>
        <v>0</v>
      </c>
      <c r="AB1367" s="3">
        <f t="array" ref="AB1367">INDEX($AF$3:$CM$62,MATCH($S1367,$AE$3:$AE$62,0),MATCH(AB$1&amp;$R1367,$AF$1:$CM$1&amp;$AF$2:$CM$2,0))*VLOOKUP($Q1367,$C$17:$M$20,COUNTBLANK($D$15:L$15)+1,FALSE)</f>
        <v>0.04</v>
      </c>
      <c r="AC1367" s="3">
        <f t="array" ref="AC1367">INDEX($AF$3:$CM$62,MATCH($S1367,$AE$3:$AE$62,0),MATCH(AC$1&amp;$R1367,$AF$1:$CM$1&amp;$AF$2:$CM$2,0))*VLOOKUP($Q1367,$C$17:$M$20,COUNTBLANK($D$15:M$15)+1,FALSE)</f>
        <v>0.08</v>
      </c>
    </row>
    <row r="1368" spans="17:29" x14ac:dyDescent="0.2">
      <c r="Q1368" t="s">
        <v>422</v>
      </c>
      <c r="R1368">
        <f t="shared" si="168"/>
        <v>5</v>
      </c>
      <c r="S1368">
        <f t="shared" si="169"/>
        <v>46</v>
      </c>
      <c r="T1368" s="3">
        <f t="array" ref="T1368">INDEX($AF$3:$CM$62,MATCH($S1368,$AE$3:$AE$62,0),MATCH(T$1&amp;$R1368,$AF$1:$CM$1&amp;$AF$2:$CM$2,0))*VLOOKUP($Q1368,$C$17:$M$20,COUNTBLANK($D$15:D$15)+1,FALSE)</f>
        <v>368</v>
      </c>
      <c r="U1368" s="3">
        <f t="array" ref="U1368">INDEX($AF$3:$CM$62,MATCH($S1368,$AE$3:$AE$62,0),MATCH(U$1&amp;$R1368,$AF$1:$CM$1&amp;$AF$2:$CM$2,0))*VLOOKUP($Q1368,$C$17:$M$20,COUNTBLANK($D$15:E$15)+1,FALSE)</f>
        <v>0</v>
      </c>
      <c r="V1368" s="3">
        <f t="array" ref="V1368">INDEX($AF$3:$CM$62,MATCH($S1368,$AE$3:$AE$62,0),MATCH(V$1&amp;$R1368,$AF$1:$CM$1&amp;$AF$2:$CM$2,0))*VLOOKUP($Q1368,$C$17:$M$20,COUNTBLANK($D$15:F$15)+1,FALSE)</f>
        <v>0</v>
      </c>
      <c r="W1368" s="3">
        <f t="array" ref="W1368">INDEX($AF$3:$CM$62,MATCH($S1368,$AE$3:$AE$62,0),MATCH(W$1&amp;$R1368,$AF$1:$CM$1&amp;$AF$2:$CM$2,0))*VLOOKUP($Q1368,$C$17:$M$20,COUNTBLANK($D$15:G$15)+1,FALSE)</f>
        <v>736</v>
      </c>
      <c r="X1368" s="3">
        <f t="array" ref="X1368">INDEX($AF$3:$CM$62,MATCH($S1368,$AE$3:$AE$62,0),MATCH(X$1&amp;$R1368,$AF$1:$CM$1&amp;$AF$2:$CM$2,0))*VLOOKUP($Q1368,$C$17:$M$20,COUNTBLANK($D$15:H$15)+1,FALSE)</f>
        <v>0</v>
      </c>
      <c r="Y1368" s="3">
        <f t="array" ref="Y1368">INDEX($AF$3:$CM$62,MATCH($S1368,$AE$3:$AE$62,0),MATCH(Y$1&amp;$R1368,$AF$1:$CM$1&amp;$AF$2:$CM$2,0))*VLOOKUP($Q1368,$C$17:$M$20,COUNTBLANK($D$15:I$15)+1,FALSE)</f>
        <v>0</v>
      </c>
      <c r="Z1368" s="3">
        <f t="array" ref="Z1368">INDEX($AF$3:$CM$62,MATCH($S1368,$AE$3:$AE$62,0),MATCH(Z$1&amp;$R1368,$AF$1:$CM$1&amp;$AF$2:$CM$2,0))*VLOOKUP($Q1368,$C$17:$M$20,COUNTBLANK($D$15:J$15)+1,FALSE)</f>
        <v>0</v>
      </c>
      <c r="AA1368" s="3">
        <f t="array" ref="AA1368">INDEX($AF$3:$CM$62,MATCH($S1368,$AE$3:$AE$62,0),MATCH(AA$1&amp;$R1368,$AF$1:$CM$1&amp;$AF$2:$CM$2,0))*VLOOKUP($Q1368,$C$17:$M$20,COUNTBLANK($D$15:K$15)+1,FALSE)</f>
        <v>0</v>
      </c>
      <c r="AB1368" s="3">
        <f t="array" ref="AB1368">INDEX($AF$3:$CM$62,MATCH($S1368,$AE$3:$AE$62,0),MATCH(AB$1&amp;$R1368,$AF$1:$CM$1&amp;$AF$2:$CM$2,0))*VLOOKUP($Q1368,$C$17:$M$20,COUNTBLANK($D$15:L$15)+1,FALSE)</f>
        <v>0.04</v>
      </c>
      <c r="AC1368" s="3">
        <f t="array" ref="AC1368">INDEX($AF$3:$CM$62,MATCH($S1368,$AE$3:$AE$62,0),MATCH(AC$1&amp;$R1368,$AF$1:$CM$1&amp;$AF$2:$CM$2,0))*VLOOKUP($Q1368,$C$17:$M$20,COUNTBLANK($D$15:M$15)+1,FALSE)</f>
        <v>0.08</v>
      </c>
    </row>
    <row r="1369" spans="17:29" x14ac:dyDescent="0.2">
      <c r="Q1369" t="s">
        <v>422</v>
      </c>
      <c r="R1369">
        <f t="shared" si="168"/>
        <v>5</v>
      </c>
      <c r="S1369">
        <f t="shared" si="169"/>
        <v>47</v>
      </c>
      <c r="T1369" s="3">
        <f t="array" ref="T1369">INDEX($AF$3:$CM$62,MATCH($S1369,$AE$3:$AE$62,0),MATCH(T$1&amp;$R1369,$AF$1:$CM$1&amp;$AF$2:$CM$2,0))*VLOOKUP($Q1369,$C$17:$M$20,COUNTBLANK($D$15:D$15)+1,FALSE)</f>
        <v>376</v>
      </c>
      <c r="U1369" s="3">
        <f t="array" ref="U1369">INDEX($AF$3:$CM$62,MATCH($S1369,$AE$3:$AE$62,0),MATCH(U$1&amp;$R1369,$AF$1:$CM$1&amp;$AF$2:$CM$2,0))*VLOOKUP($Q1369,$C$17:$M$20,COUNTBLANK($D$15:E$15)+1,FALSE)</f>
        <v>0</v>
      </c>
      <c r="V1369" s="3">
        <f t="array" ref="V1369">INDEX($AF$3:$CM$62,MATCH($S1369,$AE$3:$AE$62,0),MATCH(V$1&amp;$R1369,$AF$1:$CM$1&amp;$AF$2:$CM$2,0))*VLOOKUP($Q1369,$C$17:$M$20,COUNTBLANK($D$15:F$15)+1,FALSE)</f>
        <v>0</v>
      </c>
      <c r="W1369" s="3">
        <f t="array" ref="W1369">INDEX($AF$3:$CM$62,MATCH($S1369,$AE$3:$AE$62,0),MATCH(W$1&amp;$R1369,$AF$1:$CM$1&amp;$AF$2:$CM$2,0))*VLOOKUP($Q1369,$C$17:$M$20,COUNTBLANK($D$15:G$15)+1,FALSE)</f>
        <v>752</v>
      </c>
      <c r="X1369" s="3">
        <f t="array" ref="X1369">INDEX($AF$3:$CM$62,MATCH($S1369,$AE$3:$AE$62,0),MATCH(X$1&amp;$R1369,$AF$1:$CM$1&amp;$AF$2:$CM$2,0))*VLOOKUP($Q1369,$C$17:$M$20,COUNTBLANK($D$15:H$15)+1,FALSE)</f>
        <v>0</v>
      </c>
      <c r="Y1369" s="3">
        <f t="array" ref="Y1369">INDEX($AF$3:$CM$62,MATCH($S1369,$AE$3:$AE$62,0),MATCH(Y$1&amp;$R1369,$AF$1:$CM$1&amp;$AF$2:$CM$2,0))*VLOOKUP($Q1369,$C$17:$M$20,COUNTBLANK($D$15:I$15)+1,FALSE)</f>
        <v>0</v>
      </c>
      <c r="Z1369" s="3">
        <f t="array" ref="Z1369">INDEX($AF$3:$CM$62,MATCH($S1369,$AE$3:$AE$62,0),MATCH(Z$1&amp;$R1369,$AF$1:$CM$1&amp;$AF$2:$CM$2,0))*VLOOKUP($Q1369,$C$17:$M$20,COUNTBLANK($D$15:J$15)+1,FALSE)</f>
        <v>0</v>
      </c>
      <c r="AA1369" s="3">
        <f t="array" ref="AA1369">INDEX($AF$3:$CM$62,MATCH($S1369,$AE$3:$AE$62,0),MATCH(AA$1&amp;$R1369,$AF$1:$CM$1&amp;$AF$2:$CM$2,0))*VLOOKUP($Q1369,$C$17:$M$20,COUNTBLANK($D$15:K$15)+1,FALSE)</f>
        <v>0</v>
      </c>
      <c r="AB1369" s="3">
        <f t="array" ref="AB1369">INDEX($AF$3:$CM$62,MATCH($S1369,$AE$3:$AE$62,0),MATCH(AB$1&amp;$R1369,$AF$1:$CM$1&amp;$AF$2:$CM$2,0))*VLOOKUP($Q1369,$C$17:$M$20,COUNTBLANK($D$15:L$15)+1,FALSE)</f>
        <v>0.04</v>
      </c>
      <c r="AC1369" s="3">
        <f t="array" ref="AC1369">INDEX($AF$3:$CM$62,MATCH($S1369,$AE$3:$AE$62,0),MATCH(AC$1&amp;$R1369,$AF$1:$CM$1&amp;$AF$2:$CM$2,0))*VLOOKUP($Q1369,$C$17:$M$20,COUNTBLANK($D$15:M$15)+1,FALSE)</f>
        <v>0.08</v>
      </c>
    </row>
    <row r="1370" spans="17:29" x14ac:dyDescent="0.2">
      <c r="Q1370" t="s">
        <v>422</v>
      </c>
      <c r="R1370">
        <f t="shared" si="168"/>
        <v>5</v>
      </c>
      <c r="S1370">
        <f t="shared" si="169"/>
        <v>48</v>
      </c>
      <c r="T1370" s="3">
        <f t="array" ref="T1370">INDEX($AF$3:$CM$62,MATCH($S1370,$AE$3:$AE$62,0),MATCH(T$1&amp;$R1370,$AF$1:$CM$1&amp;$AF$2:$CM$2,0))*VLOOKUP($Q1370,$C$17:$M$20,COUNTBLANK($D$15:D$15)+1,FALSE)</f>
        <v>384</v>
      </c>
      <c r="U1370" s="3">
        <f t="array" ref="U1370">INDEX($AF$3:$CM$62,MATCH($S1370,$AE$3:$AE$62,0),MATCH(U$1&amp;$R1370,$AF$1:$CM$1&amp;$AF$2:$CM$2,0))*VLOOKUP($Q1370,$C$17:$M$20,COUNTBLANK($D$15:E$15)+1,FALSE)</f>
        <v>0</v>
      </c>
      <c r="V1370" s="3">
        <f t="array" ref="V1370">INDEX($AF$3:$CM$62,MATCH($S1370,$AE$3:$AE$62,0),MATCH(V$1&amp;$R1370,$AF$1:$CM$1&amp;$AF$2:$CM$2,0))*VLOOKUP($Q1370,$C$17:$M$20,COUNTBLANK($D$15:F$15)+1,FALSE)</f>
        <v>0</v>
      </c>
      <c r="W1370" s="3">
        <f t="array" ref="W1370">INDEX($AF$3:$CM$62,MATCH($S1370,$AE$3:$AE$62,0),MATCH(W$1&amp;$R1370,$AF$1:$CM$1&amp;$AF$2:$CM$2,0))*VLOOKUP($Q1370,$C$17:$M$20,COUNTBLANK($D$15:G$15)+1,FALSE)</f>
        <v>768</v>
      </c>
      <c r="X1370" s="3">
        <f t="array" ref="X1370">INDEX($AF$3:$CM$62,MATCH($S1370,$AE$3:$AE$62,0),MATCH(X$1&amp;$R1370,$AF$1:$CM$1&amp;$AF$2:$CM$2,0))*VLOOKUP($Q1370,$C$17:$M$20,COUNTBLANK($D$15:H$15)+1,FALSE)</f>
        <v>0</v>
      </c>
      <c r="Y1370" s="3">
        <f t="array" ref="Y1370">INDEX($AF$3:$CM$62,MATCH($S1370,$AE$3:$AE$62,0),MATCH(Y$1&amp;$R1370,$AF$1:$CM$1&amp;$AF$2:$CM$2,0))*VLOOKUP($Q1370,$C$17:$M$20,COUNTBLANK($D$15:I$15)+1,FALSE)</f>
        <v>0</v>
      </c>
      <c r="Z1370" s="3">
        <f t="array" ref="Z1370">INDEX($AF$3:$CM$62,MATCH($S1370,$AE$3:$AE$62,0),MATCH(Z$1&amp;$R1370,$AF$1:$CM$1&amp;$AF$2:$CM$2,0))*VLOOKUP($Q1370,$C$17:$M$20,COUNTBLANK($D$15:J$15)+1,FALSE)</f>
        <v>0</v>
      </c>
      <c r="AA1370" s="3">
        <f t="array" ref="AA1370">INDEX($AF$3:$CM$62,MATCH($S1370,$AE$3:$AE$62,0),MATCH(AA$1&amp;$R1370,$AF$1:$CM$1&amp;$AF$2:$CM$2,0))*VLOOKUP($Q1370,$C$17:$M$20,COUNTBLANK($D$15:K$15)+1,FALSE)</f>
        <v>0</v>
      </c>
      <c r="AB1370" s="3">
        <f t="array" ref="AB1370">INDEX($AF$3:$CM$62,MATCH($S1370,$AE$3:$AE$62,0),MATCH(AB$1&amp;$R1370,$AF$1:$CM$1&amp;$AF$2:$CM$2,0))*VLOOKUP($Q1370,$C$17:$M$20,COUNTBLANK($D$15:L$15)+1,FALSE)</f>
        <v>0.04</v>
      </c>
      <c r="AC1370" s="3">
        <f t="array" ref="AC1370">INDEX($AF$3:$CM$62,MATCH($S1370,$AE$3:$AE$62,0),MATCH(AC$1&amp;$R1370,$AF$1:$CM$1&amp;$AF$2:$CM$2,0))*VLOOKUP($Q1370,$C$17:$M$20,COUNTBLANK($D$15:M$15)+1,FALSE)</f>
        <v>0.08</v>
      </c>
    </row>
    <row r="1371" spans="17:29" x14ac:dyDescent="0.2">
      <c r="Q1371" t="s">
        <v>422</v>
      </c>
      <c r="R1371">
        <f t="shared" si="168"/>
        <v>5</v>
      </c>
      <c r="S1371">
        <f t="shared" si="169"/>
        <v>49</v>
      </c>
      <c r="T1371" s="3">
        <f t="array" ref="T1371">INDEX($AF$3:$CM$62,MATCH($S1371,$AE$3:$AE$62,0),MATCH(T$1&amp;$R1371,$AF$1:$CM$1&amp;$AF$2:$CM$2,0))*VLOOKUP($Q1371,$C$17:$M$20,COUNTBLANK($D$15:D$15)+1,FALSE)</f>
        <v>392</v>
      </c>
      <c r="U1371" s="3">
        <f t="array" ref="U1371">INDEX($AF$3:$CM$62,MATCH($S1371,$AE$3:$AE$62,0),MATCH(U$1&amp;$R1371,$AF$1:$CM$1&amp;$AF$2:$CM$2,0))*VLOOKUP($Q1371,$C$17:$M$20,COUNTBLANK($D$15:E$15)+1,FALSE)</f>
        <v>0</v>
      </c>
      <c r="V1371" s="3">
        <f t="array" ref="V1371">INDEX($AF$3:$CM$62,MATCH($S1371,$AE$3:$AE$62,0),MATCH(V$1&amp;$R1371,$AF$1:$CM$1&amp;$AF$2:$CM$2,0))*VLOOKUP($Q1371,$C$17:$M$20,COUNTBLANK($D$15:F$15)+1,FALSE)</f>
        <v>0</v>
      </c>
      <c r="W1371" s="3">
        <f t="array" ref="W1371">INDEX($AF$3:$CM$62,MATCH($S1371,$AE$3:$AE$62,0),MATCH(W$1&amp;$R1371,$AF$1:$CM$1&amp;$AF$2:$CM$2,0))*VLOOKUP($Q1371,$C$17:$M$20,COUNTBLANK($D$15:G$15)+1,FALSE)</f>
        <v>784</v>
      </c>
      <c r="X1371" s="3">
        <f t="array" ref="X1371">INDEX($AF$3:$CM$62,MATCH($S1371,$AE$3:$AE$62,0),MATCH(X$1&amp;$R1371,$AF$1:$CM$1&amp;$AF$2:$CM$2,0))*VLOOKUP($Q1371,$C$17:$M$20,COUNTBLANK($D$15:H$15)+1,FALSE)</f>
        <v>0</v>
      </c>
      <c r="Y1371" s="3">
        <f t="array" ref="Y1371">INDEX($AF$3:$CM$62,MATCH($S1371,$AE$3:$AE$62,0),MATCH(Y$1&amp;$R1371,$AF$1:$CM$1&amp;$AF$2:$CM$2,0))*VLOOKUP($Q1371,$C$17:$M$20,COUNTBLANK($D$15:I$15)+1,FALSE)</f>
        <v>0</v>
      </c>
      <c r="Z1371" s="3">
        <f t="array" ref="Z1371">INDEX($AF$3:$CM$62,MATCH($S1371,$AE$3:$AE$62,0),MATCH(Z$1&amp;$R1371,$AF$1:$CM$1&amp;$AF$2:$CM$2,0))*VLOOKUP($Q1371,$C$17:$M$20,COUNTBLANK($D$15:J$15)+1,FALSE)</f>
        <v>0</v>
      </c>
      <c r="AA1371" s="3">
        <f t="array" ref="AA1371">INDEX($AF$3:$CM$62,MATCH($S1371,$AE$3:$AE$62,0),MATCH(AA$1&amp;$R1371,$AF$1:$CM$1&amp;$AF$2:$CM$2,0))*VLOOKUP($Q1371,$C$17:$M$20,COUNTBLANK($D$15:K$15)+1,FALSE)</f>
        <v>0</v>
      </c>
      <c r="AB1371" s="3">
        <f t="array" ref="AB1371">INDEX($AF$3:$CM$62,MATCH($S1371,$AE$3:$AE$62,0),MATCH(AB$1&amp;$R1371,$AF$1:$CM$1&amp;$AF$2:$CM$2,0))*VLOOKUP($Q1371,$C$17:$M$20,COUNTBLANK($D$15:L$15)+1,FALSE)</f>
        <v>0.04</v>
      </c>
      <c r="AC1371" s="3">
        <f t="array" ref="AC1371">INDEX($AF$3:$CM$62,MATCH($S1371,$AE$3:$AE$62,0),MATCH(AC$1&amp;$R1371,$AF$1:$CM$1&amp;$AF$2:$CM$2,0))*VLOOKUP($Q1371,$C$17:$M$20,COUNTBLANK($D$15:M$15)+1,FALSE)</f>
        <v>0.08</v>
      </c>
    </row>
    <row r="1372" spans="17:29" x14ac:dyDescent="0.2">
      <c r="Q1372" t="s">
        <v>422</v>
      </c>
      <c r="R1372">
        <f t="shared" si="168"/>
        <v>5</v>
      </c>
      <c r="S1372">
        <f t="shared" si="169"/>
        <v>50</v>
      </c>
      <c r="T1372" s="3">
        <f t="array" ref="T1372">INDEX($AF$3:$CM$62,MATCH($S1372,$AE$3:$AE$62,0),MATCH(T$1&amp;$R1372,$AF$1:$CM$1&amp;$AF$2:$CM$2,0))*VLOOKUP($Q1372,$C$17:$M$20,COUNTBLANK($D$15:D$15)+1,FALSE)</f>
        <v>400</v>
      </c>
      <c r="U1372" s="3">
        <f t="array" ref="U1372">INDEX($AF$3:$CM$62,MATCH($S1372,$AE$3:$AE$62,0),MATCH(U$1&amp;$R1372,$AF$1:$CM$1&amp;$AF$2:$CM$2,0))*VLOOKUP($Q1372,$C$17:$M$20,COUNTBLANK($D$15:E$15)+1,FALSE)</f>
        <v>0</v>
      </c>
      <c r="V1372" s="3">
        <f t="array" ref="V1372">INDEX($AF$3:$CM$62,MATCH($S1372,$AE$3:$AE$62,0),MATCH(V$1&amp;$R1372,$AF$1:$CM$1&amp;$AF$2:$CM$2,0))*VLOOKUP($Q1372,$C$17:$M$20,COUNTBLANK($D$15:F$15)+1,FALSE)</f>
        <v>0</v>
      </c>
      <c r="W1372" s="3">
        <f t="array" ref="W1372">INDEX($AF$3:$CM$62,MATCH($S1372,$AE$3:$AE$62,0),MATCH(W$1&amp;$R1372,$AF$1:$CM$1&amp;$AF$2:$CM$2,0))*VLOOKUP($Q1372,$C$17:$M$20,COUNTBLANK($D$15:G$15)+1,FALSE)</f>
        <v>800</v>
      </c>
      <c r="X1372" s="3">
        <f t="array" ref="X1372">INDEX($AF$3:$CM$62,MATCH($S1372,$AE$3:$AE$62,0),MATCH(X$1&amp;$R1372,$AF$1:$CM$1&amp;$AF$2:$CM$2,0))*VLOOKUP($Q1372,$C$17:$M$20,COUNTBLANK($D$15:H$15)+1,FALSE)</f>
        <v>0</v>
      </c>
      <c r="Y1372" s="3">
        <f t="array" ref="Y1372">INDEX($AF$3:$CM$62,MATCH($S1372,$AE$3:$AE$62,0),MATCH(Y$1&amp;$R1372,$AF$1:$CM$1&amp;$AF$2:$CM$2,0))*VLOOKUP($Q1372,$C$17:$M$20,COUNTBLANK($D$15:I$15)+1,FALSE)</f>
        <v>0</v>
      </c>
      <c r="Z1372" s="3">
        <f t="array" ref="Z1372">INDEX($AF$3:$CM$62,MATCH($S1372,$AE$3:$AE$62,0),MATCH(Z$1&amp;$R1372,$AF$1:$CM$1&amp;$AF$2:$CM$2,0))*VLOOKUP($Q1372,$C$17:$M$20,COUNTBLANK($D$15:J$15)+1,FALSE)</f>
        <v>0</v>
      </c>
      <c r="AA1372" s="3">
        <f t="array" ref="AA1372">INDEX($AF$3:$CM$62,MATCH($S1372,$AE$3:$AE$62,0),MATCH(AA$1&amp;$R1372,$AF$1:$CM$1&amp;$AF$2:$CM$2,0))*VLOOKUP($Q1372,$C$17:$M$20,COUNTBLANK($D$15:K$15)+1,FALSE)</f>
        <v>0</v>
      </c>
      <c r="AB1372" s="3">
        <f t="array" ref="AB1372">INDEX($AF$3:$CM$62,MATCH($S1372,$AE$3:$AE$62,0),MATCH(AB$1&amp;$R1372,$AF$1:$CM$1&amp;$AF$2:$CM$2,0))*VLOOKUP($Q1372,$C$17:$M$20,COUNTBLANK($D$15:L$15)+1,FALSE)</f>
        <v>0.06</v>
      </c>
      <c r="AC1372" s="3">
        <f t="array" ref="AC1372">INDEX($AF$3:$CM$62,MATCH($S1372,$AE$3:$AE$62,0),MATCH(AC$1&amp;$R1372,$AF$1:$CM$1&amp;$AF$2:$CM$2,0))*VLOOKUP($Q1372,$C$17:$M$20,COUNTBLANK($D$15:M$15)+1,FALSE)</f>
        <v>0.08</v>
      </c>
    </row>
    <row r="1373" spans="17:29" x14ac:dyDescent="0.2">
      <c r="Q1373" t="s">
        <v>422</v>
      </c>
      <c r="R1373">
        <f t="shared" si="168"/>
        <v>5</v>
      </c>
      <c r="S1373">
        <f t="shared" si="169"/>
        <v>51</v>
      </c>
      <c r="T1373" s="3">
        <f t="array" ref="T1373">INDEX($AF$3:$CM$62,MATCH($S1373,$AE$3:$AE$62,0),MATCH(T$1&amp;$R1373,$AF$1:$CM$1&amp;$AF$2:$CM$2,0))*VLOOKUP($Q1373,$C$17:$M$20,COUNTBLANK($D$15:D$15)+1,FALSE)</f>
        <v>408</v>
      </c>
      <c r="U1373" s="3">
        <f t="array" ref="U1373">INDEX($AF$3:$CM$62,MATCH($S1373,$AE$3:$AE$62,0),MATCH(U$1&amp;$R1373,$AF$1:$CM$1&amp;$AF$2:$CM$2,0))*VLOOKUP($Q1373,$C$17:$M$20,COUNTBLANK($D$15:E$15)+1,FALSE)</f>
        <v>0</v>
      </c>
      <c r="V1373" s="3">
        <f t="array" ref="V1373">INDEX($AF$3:$CM$62,MATCH($S1373,$AE$3:$AE$62,0),MATCH(V$1&amp;$R1373,$AF$1:$CM$1&amp;$AF$2:$CM$2,0))*VLOOKUP($Q1373,$C$17:$M$20,COUNTBLANK($D$15:F$15)+1,FALSE)</f>
        <v>0</v>
      </c>
      <c r="W1373" s="3">
        <f t="array" ref="W1373">INDEX($AF$3:$CM$62,MATCH($S1373,$AE$3:$AE$62,0),MATCH(W$1&amp;$R1373,$AF$1:$CM$1&amp;$AF$2:$CM$2,0))*VLOOKUP($Q1373,$C$17:$M$20,COUNTBLANK($D$15:G$15)+1,FALSE)</f>
        <v>816</v>
      </c>
      <c r="X1373" s="3">
        <f t="array" ref="X1373">INDEX($AF$3:$CM$62,MATCH($S1373,$AE$3:$AE$62,0),MATCH(X$1&amp;$R1373,$AF$1:$CM$1&amp;$AF$2:$CM$2,0))*VLOOKUP($Q1373,$C$17:$M$20,COUNTBLANK($D$15:H$15)+1,FALSE)</f>
        <v>0</v>
      </c>
      <c r="Y1373" s="3">
        <f t="array" ref="Y1373">INDEX($AF$3:$CM$62,MATCH($S1373,$AE$3:$AE$62,0),MATCH(Y$1&amp;$R1373,$AF$1:$CM$1&amp;$AF$2:$CM$2,0))*VLOOKUP($Q1373,$C$17:$M$20,COUNTBLANK($D$15:I$15)+1,FALSE)</f>
        <v>0</v>
      </c>
      <c r="Z1373" s="3">
        <f t="array" ref="Z1373">INDEX($AF$3:$CM$62,MATCH($S1373,$AE$3:$AE$62,0),MATCH(Z$1&amp;$R1373,$AF$1:$CM$1&amp;$AF$2:$CM$2,0))*VLOOKUP($Q1373,$C$17:$M$20,COUNTBLANK($D$15:J$15)+1,FALSE)</f>
        <v>0</v>
      </c>
      <c r="AA1373" s="3">
        <f t="array" ref="AA1373">INDEX($AF$3:$CM$62,MATCH($S1373,$AE$3:$AE$62,0),MATCH(AA$1&amp;$R1373,$AF$1:$CM$1&amp;$AF$2:$CM$2,0))*VLOOKUP($Q1373,$C$17:$M$20,COUNTBLANK($D$15:K$15)+1,FALSE)</f>
        <v>0</v>
      </c>
      <c r="AB1373" s="3">
        <f t="array" ref="AB1373">INDEX($AF$3:$CM$62,MATCH($S1373,$AE$3:$AE$62,0),MATCH(AB$1&amp;$R1373,$AF$1:$CM$1&amp;$AF$2:$CM$2,0))*VLOOKUP($Q1373,$C$17:$M$20,COUNTBLANK($D$15:L$15)+1,FALSE)</f>
        <v>0.06</v>
      </c>
      <c r="AC1373" s="3">
        <f t="array" ref="AC1373">INDEX($AF$3:$CM$62,MATCH($S1373,$AE$3:$AE$62,0),MATCH(AC$1&amp;$R1373,$AF$1:$CM$1&amp;$AF$2:$CM$2,0))*VLOOKUP($Q1373,$C$17:$M$20,COUNTBLANK($D$15:M$15)+1,FALSE)</f>
        <v>0.08</v>
      </c>
    </row>
    <row r="1374" spans="17:29" x14ac:dyDescent="0.2">
      <c r="Q1374" t="s">
        <v>422</v>
      </c>
      <c r="R1374">
        <f t="shared" si="168"/>
        <v>5</v>
      </c>
      <c r="S1374">
        <f t="shared" si="169"/>
        <v>52</v>
      </c>
      <c r="T1374" s="3">
        <f t="array" ref="T1374">INDEX($AF$3:$CM$62,MATCH($S1374,$AE$3:$AE$62,0),MATCH(T$1&amp;$R1374,$AF$1:$CM$1&amp;$AF$2:$CM$2,0))*VLOOKUP($Q1374,$C$17:$M$20,COUNTBLANK($D$15:D$15)+1,FALSE)</f>
        <v>416</v>
      </c>
      <c r="U1374" s="3">
        <f t="array" ref="U1374">INDEX($AF$3:$CM$62,MATCH($S1374,$AE$3:$AE$62,0),MATCH(U$1&amp;$R1374,$AF$1:$CM$1&amp;$AF$2:$CM$2,0))*VLOOKUP($Q1374,$C$17:$M$20,COUNTBLANK($D$15:E$15)+1,FALSE)</f>
        <v>0</v>
      </c>
      <c r="V1374" s="3">
        <f t="array" ref="V1374">INDEX($AF$3:$CM$62,MATCH($S1374,$AE$3:$AE$62,0),MATCH(V$1&amp;$R1374,$AF$1:$CM$1&amp;$AF$2:$CM$2,0))*VLOOKUP($Q1374,$C$17:$M$20,COUNTBLANK($D$15:F$15)+1,FALSE)</f>
        <v>0</v>
      </c>
      <c r="W1374" s="3">
        <f t="array" ref="W1374">INDEX($AF$3:$CM$62,MATCH($S1374,$AE$3:$AE$62,0),MATCH(W$1&amp;$R1374,$AF$1:$CM$1&amp;$AF$2:$CM$2,0))*VLOOKUP($Q1374,$C$17:$M$20,COUNTBLANK($D$15:G$15)+1,FALSE)</f>
        <v>832</v>
      </c>
      <c r="X1374" s="3">
        <f t="array" ref="X1374">INDEX($AF$3:$CM$62,MATCH($S1374,$AE$3:$AE$62,0),MATCH(X$1&amp;$R1374,$AF$1:$CM$1&amp;$AF$2:$CM$2,0))*VLOOKUP($Q1374,$C$17:$M$20,COUNTBLANK($D$15:H$15)+1,FALSE)</f>
        <v>0</v>
      </c>
      <c r="Y1374" s="3">
        <f t="array" ref="Y1374">INDEX($AF$3:$CM$62,MATCH($S1374,$AE$3:$AE$62,0),MATCH(Y$1&amp;$R1374,$AF$1:$CM$1&amp;$AF$2:$CM$2,0))*VLOOKUP($Q1374,$C$17:$M$20,COUNTBLANK($D$15:I$15)+1,FALSE)</f>
        <v>0</v>
      </c>
      <c r="Z1374" s="3">
        <f t="array" ref="Z1374">INDEX($AF$3:$CM$62,MATCH($S1374,$AE$3:$AE$62,0),MATCH(Z$1&amp;$R1374,$AF$1:$CM$1&amp;$AF$2:$CM$2,0))*VLOOKUP($Q1374,$C$17:$M$20,COUNTBLANK($D$15:J$15)+1,FALSE)</f>
        <v>0</v>
      </c>
      <c r="AA1374" s="3">
        <f t="array" ref="AA1374">INDEX($AF$3:$CM$62,MATCH($S1374,$AE$3:$AE$62,0),MATCH(AA$1&amp;$R1374,$AF$1:$CM$1&amp;$AF$2:$CM$2,0))*VLOOKUP($Q1374,$C$17:$M$20,COUNTBLANK($D$15:K$15)+1,FALSE)</f>
        <v>0</v>
      </c>
      <c r="AB1374" s="3">
        <f t="array" ref="AB1374">INDEX($AF$3:$CM$62,MATCH($S1374,$AE$3:$AE$62,0),MATCH(AB$1&amp;$R1374,$AF$1:$CM$1&amp;$AF$2:$CM$2,0))*VLOOKUP($Q1374,$C$17:$M$20,COUNTBLANK($D$15:L$15)+1,FALSE)</f>
        <v>0.06</v>
      </c>
      <c r="AC1374" s="3">
        <f t="array" ref="AC1374">INDEX($AF$3:$CM$62,MATCH($S1374,$AE$3:$AE$62,0),MATCH(AC$1&amp;$R1374,$AF$1:$CM$1&amp;$AF$2:$CM$2,0))*VLOOKUP($Q1374,$C$17:$M$20,COUNTBLANK($D$15:M$15)+1,FALSE)</f>
        <v>0.08</v>
      </c>
    </row>
    <row r="1375" spans="17:29" x14ac:dyDescent="0.2">
      <c r="Q1375" t="s">
        <v>422</v>
      </c>
      <c r="R1375">
        <f t="shared" si="168"/>
        <v>5</v>
      </c>
      <c r="S1375">
        <f t="shared" si="169"/>
        <v>53</v>
      </c>
      <c r="T1375" s="3">
        <f t="array" ref="T1375">INDEX($AF$3:$CM$62,MATCH($S1375,$AE$3:$AE$62,0),MATCH(T$1&amp;$R1375,$AF$1:$CM$1&amp;$AF$2:$CM$2,0))*VLOOKUP($Q1375,$C$17:$M$20,COUNTBLANK($D$15:D$15)+1,FALSE)</f>
        <v>424</v>
      </c>
      <c r="U1375" s="3">
        <f t="array" ref="U1375">INDEX($AF$3:$CM$62,MATCH($S1375,$AE$3:$AE$62,0),MATCH(U$1&amp;$R1375,$AF$1:$CM$1&amp;$AF$2:$CM$2,0))*VLOOKUP($Q1375,$C$17:$M$20,COUNTBLANK($D$15:E$15)+1,FALSE)</f>
        <v>0</v>
      </c>
      <c r="V1375" s="3">
        <f t="array" ref="V1375">INDEX($AF$3:$CM$62,MATCH($S1375,$AE$3:$AE$62,0),MATCH(V$1&amp;$R1375,$AF$1:$CM$1&amp;$AF$2:$CM$2,0))*VLOOKUP($Q1375,$C$17:$M$20,COUNTBLANK($D$15:F$15)+1,FALSE)</f>
        <v>0</v>
      </c>
      <c r="W1375" s="3">
        <f t="array" ref="W1375">INDEX($AF$3:$CM$62,MATCH($S1375,$AE$3:$AE$62,0),MATCH(W$1&amp;$R1375,$AF$1:$CM$1&amp;$AF$2:$CM$2,0))*VLOOKUP($Q1375,$C$17:$M$20,COUNTBLANK($D$15:G$15)+1,FALSE)</f>
        <v>848</v>
      </c>
      <c r="X1375" s="3">
        <f t="array" ref="X1375">INDEX($AF$3:$CM$62,MATCH($S1375,$AE$3:$AE$62,0),MATCH(X$1&amp;$R1375,$AF$1:$CM$1&amp;$AF$2:$CM$2,0))*VLOOKUP($Q1375,$C$17:$M$20,COUNTBLANK($D$15:H$15)+1,FALSE)</f>
        <v>0</v>
      </c>
      <c r="Y1375" s="3">
        <f t="array" ref="Y1375">INDEX($AF$3:$CM$62,MATCH($S1375,$AE$3:$AE$62,0),MATCH(Y$1&amp;$R1375,$AF$1:$CM$1&amp;$AF$2:$CM$2,0))*VLOOKUP($Q1375,$C$17:$M$20,COUNTBLANK($D$15:I$15)+1,FALSE)</f>
        <v>0</v>
      </c>
      <c r="Z1375" s="3">
        <f t="array" ref="Z1375">INDEX($AF$3:$CM$62,MATCH($S1375,$AE$3:$AE$62,0),MATCH(Z$1&amp;$R1375,$AF$1:$CM$1&amp;$AF$2:$CM$2,0))*VLOOKUP($Q1375,$C$17:$M$20,COUNTBLANK($D$15:J$15)+1,FALSE)</f>
        <v>0</v>
      </c>
      <c r="AA1375" s="3">
        <f t="array" ref="AA1375">INDEX($AF$3:$CM$62,MATCH($S1375,$AE$3:$AE$62,0),MATCH(AA$1&amp;$R1375,$AF$1:$CM$1&amp;$AF$2:$CM$2,0))*VLOOKUP($Q1375,$C$17:$M$20,COUNTBLANK($D$15:K$15)+1,FALSE)</f>
        <v>0</v>
      </c>
      <c r="AB1375" s="3">
        <f t="array" ref="AB1375">INDEX($AF$3:$CM$62,MATCH($S1375,$AE$3:$AE$62,0),MATCH(AB$1&amp;$R1375,$AF$1:$CM$1&amp;$AF$2:$CM$2,0))*VLOOKUP($Q1375,$C$17:$M$20,COUNTBLANK($D$15:L$15)+1,FALSE)</f>
        <v>0.06</v>
      </c>
      <c r="AC1375" s="3">
        <f t="array" ref="AC1375">INDEX($AF$3:$CM$62,MATCH($S1375,$AE$3:$AE$62,0),MATCH(AC$1&amp;$R1375,$AF$1:$CM$1&amp;$AF$2:$CM$2,0))*VLOOKUP($Q1375,$C$17:$M$20,COUNTBLANK($D$15:M$15)+1,FALSE)</f>
        <v>0.08</v>
      </c>
    </row>
    <row r="1376" spans="17:29" x14ac:dyDescent="0.2">
      <c r="Q1376" t="s">
        <v>422</v>
      </c>
      <c r="R1376">
        <f t="shared" si="168"/>
        <v>5</v>
      </c>
      <c r="S1376">
        <f t="shared" si="169"/>
        <v>54</v>
      </c>
      <c r="T1376" s="3">
        <f t="array" ref="T1376">INDEX($AF$3:$CM$62,MATCH($S1376,$AE$3:$AE$62,0),MATCH(T$1&amp;$R1376,$AF$1:$CM$1&amp;$AF$2:$CM$2,0))*VLOOKUP($Q1376,$C$17:$M$20,COUNTBLANK($D$15:D$15)+1,FALSE)</f>
        <v>432</v>
      </c>
      <c r="U1376" s="3">
        <f t="array" ref="U1376">INDEX($AF$3:$CM$62,MATCH($S1376,$AE$3:$AE$62,0),MATCH(U$1&amp;$R1376,$AF$1:$CM$1&amp;$AF$2:$CM$2,0))*VLOOKUP($Q1376,$C$17:$M$20,COUNTBLANK($D$15:E$15)+1,FALSE)</f>
        <v>0</v>
      </c>
      <c r="V1376" s="3">
        <f t="array" ref="V1376">INDEX($AF$3:$CM$62,MATCH($S1376,$AE$3:$AE$62,0),MATCH(V$1&amp;$R1376,$AF$1:$CM$1&amp;$AF$2:$CM$2,0))*VLOOKUP($Q1376,$C$17:$M$20,COUNTBLANK($D$15:F$15)+1,FALSE)</f>
        <v>0</v>
      </c>
      <c r="W1376" s="3">
        <f t="array" ref="W1376">INDEX($AF$3:$CM$62,MATCH($S1376,$AE$3:$AE$62,0),MATCH(W$1&amp;$R1376,$AF$1:$CM$1&amp;$AF$2:$CM$2,0))*VLOOKUP($Q1376,$C$17:$M$20,COUNTBLANK($D$15:G$15)+1,FALSE)</f>
        <v>864</v>
      </c>
      <c r="X1376" s="3">
        <f t="array" ref="X1376">INDEX($AF$3:$CM$62,MATCH($S1376,$AE$3:$AE$62,0),MATCH(X$1&amp;$R1376,$AF$1:$CM$1&amp;$AF$2:$CM$2,0))*VLOOKUP($Q1376,$C$17:$M$20,COUNTBLANK($D$15:H$15)+1,FALSE)</f>
        <v>0</v>
      </c>
      <c r="Y1376" s="3">
        <f t="array" ref="Y1376">INDEX($AF$3:$CM$62,MATCH($S1376,$AE$3:$AE$62,0),MATCH(Y$1&amp;$R1376,$AF$1:$CM$1&amp;$AF$2:$CM$2,0))*VLOOKUP($Q1376,$C$17:$M$20,COUNTBLANK($D$15:I$15)+1,FALSE)</f>
        <v>0</v>
      </c>
      <c r="Z1376" s="3">
        <f t="array" ref="Z1376">INDEX($AF$3:$CM$62,MATCH($S1376,$AE$3:$AE$62,0),MATCH(Z$1&amp;$R1376,$AF$1:$CM$1&amp;$AF$2:$CM$2,0))*VLOOKUP($Q1376,$C$17:$M$20,COUNTBLANK($D$15:J$15)+1,FALSE)</f>
        <v>0</v>
      </c>
      <c r="AA1376" s="3">
        <f t="array" ref="AA1376">INDEX($AF$3:$CM$62,MATCH($S1376,$AE$3:$AE$62,0),MATCH(AA$1&amp;$R1376,$AF$1:$CM$1&amp;$AF$2:$CM$2,0))*VLOOKUP($Q1376,$C$17:$M$20,COUNTBLANK($D$15:K$15)+1,FALSE)</f>
        <v>0</v>
      </c>
      <c r="AB1376" s="3">
        <f t="array" ref="AB1376">INDEX($AF$3:$CM$62,MATCH($S1376,$AE$3:$AE$62,0),MATCH(AB$1&amp;$R1376,$AF$1:$CM$1&amp;$AF$2:$CM$2,0))*VLOOKUP($Q1376,$C$17:$M$20,COUNTBLANK($D$15:L$15)+1,FALSE)</f>
        <v>0.06</v>
      </c>
      <c r="AC1376" s="3">
        <f t="array" ref="AC1376">INDEX($AF$3:$CM$62,MATCH($S1376,$AE$3:$AE$62,0),MATCH(AC$1&amp;$R1376,$AF$1:$CM$1&amp;$AF$2:$CM$2,0))*VLOOKUP($Q1376,$C$17:$M$20,COUNTBLANK($D$15:M$15)+1,FALSE)</f>
        <v>0.08</v>
      </c>
    </row>
    <row r="1377" spans="17:29" x14ac:dyDescent="0.2">
      <c r="Q1377" t="s">
        <v>422</v>
      </c>
      <c r="R1377">
        <f t="shared" si="168"/>
        <v>5</v>
      </c>
      <c r="S1377">
        <f t="shared" si="169"/>
        <v>55</v>
      </c>
      <c r="T1377" s="3">
        <f t="array" ref="T1377">INDEX($AF$3:$CM$62,MATCH($S1377,$AE$3:$AE$62,0),MATCH(T$1&amp;$R1377,$AF$1:$CM$1&amp;$AF$2:$CM$2,0))*VLOOKUP($Q1377,$C$17:$M$20,COUNTBLANK($D$15:D$15)+1,FALSE)</f>
        <v>440</v>
      </c>
      <c r="U1377" s="3">
        <f t="array" ref="U1377">INDEX($AF$3:$CM$62,MATCH($S1377,$AE$3:$AE$62,0),MATCH(U$1&amp;$R1377,$AF$1:$CM$1&amp;$AF$2:$CM$2,0))*VLOOKUP($Q1377,$C$17:$M$20,COUNTBLANK($D$15:E$15)+1,FALSE)</f>
        <v>0</v>
      </c>
      <c r="V1377" s="3">
        <f t="array" ref="V1377">INDEX($AF$3:$CM$62,MATCH($S1377,$AE$3:$AE$62,0),MATCH(V$1&amp;$R1377,$AF$1:$CM$1&amp;$AF$2:$CM$2,0))*VLOOKUP($Q1377,$C$17:$M$20,COUNTBLANK($D$15:F$15)+1,FALSE)</f>
        <v>0</v>
      </c>
      <c r="W1377" s="3">
        <f t="array" ref="W1377">INDEX($AF$3:$CM$62,MATCH($S1377,$AE$3:$AE$62,0),MATCH(W$1&amp;$R1377,$AF$1:$CM$1&amp;$AF$2:$CM$2,0))*VLOOKUP($Q1377,$C$17:$M$20,COUNTBLANK($D$15:G$15)+1,FALSE)</f>
        <v>880</v>
      </c>
      <c r="X1377" s="3">
        <f t="array" ref="X1377">INDEX($AF$3:$CM$62,MATCH($S1377,$AE$3:$AE$62,0),MATCH(X$1&amp;$R1377,$AF$1:$CM$1&amp;$AF$2:$CM$2,0))*VLOOKUP($Q1377,$C$17:$M$20,COUNTBLANK($D$15:H$15)+1,FALSE)</f>
        <v>0</v>
      </c>
      <c r="Y1377" s="3">
        <f t="array" ref="Y1377">INDEX($AF$3:$CM$62,MATCH($S1377,$AE$3:$AE$62,0),MATCH(Y$1&amp;$R1377,$AF$1:$CM$1&amp;$AF$2:$CM$2,0))*VLOOKUP($Q1377,$C$17:$M$20,COUNTBLANK($D$15:I$15)+1,FALSE)</f>
        <v>0</v>
      </c>
      <c r="Z1377" s="3">
        <f t="array" ref="Z1377">INDEX($AF$3:$CM$62,MATCH($S1377,$AE$3:$AE$62,0),MATCH(Z$1&amp;$R1377,$AF$1:$CM$1&amp;$AF$2:$CM$2,0))*VLOOKUP($Q1377,$C$17:$M$20,COUNTBLANK($D$15:J$15)+1,FALSE)</f>
        <v>0</v>
      </c>
      <c r="AA1377" s="3">
        <f t="array" ref="AA1377">INDEX($AF$3:$CM$62,MATCH($S1377,$AE$3:$AE$62,0),MATCH(AA$1&amp;$R1377,$AF$1:$CM$1&amp;$AF$2:$CM$2,0))*VLOOKUP($Q1377,$C$17:$M$20,COUNTBLANK($D$15:K$15)+1,FALSE)</f>
        <v>0</v>
      </c>
      <c r="AB1377" s="3">
        <f t="array" ref="AB1377">INDEX($AF$3:$CM$62,MATCH($S1377,$AE$3:$AE$62,0),MATCH(AB$1&amp;$R1377,$AF$1:$CM$1&amp;$AF$2:$CM$2,0))*VLOOKUP($Q1377,$C$17:$M$20,COUNTBLANK($D$15:L$15)+1,FALSE)</f>
        <v>0.06</v>
      </c>
      <c r="AC1377" s="3">
        <f t="array" ref="AC1377">INDEX($AF$3:$CM$62,MATCH($S1377,$AE$3:$AE$62,0),MATCH(AC$1&amp;$R1377,$AF$1:$CM$1&amp;$AF$2:$CM$2,0))*VLOOKUP($Q1377,$C$17:$M$20,COUNTBLANK($D$15:M$15)+1,FALSE)</f>
        <v>0.08</v>
      </c>
    </row>
    <row r="1378" spans="17:29" x14ac:dyDescent="0.2">
      <c r="Q1378" t="s">
        <v>422</v>
      </c>
      <c r="R1378">
        <f t="shared" si="168"/>
        <v>5</v>
      </c>
      <c r="S1378">
        <f t="shared" si="169"/>
        <v>56</v>
      </c>
      <c r="T1378" s="3">
        <f t="array" ref="T1378">INDEX($AF$3:$CM$62,MATCH($S1378,$AE$3:$AE$62,0),MATCH(T$1&amp;$R1378,$AF$1:$CM$1&amp;$AF$2:$CM$2,0))*VLOOKUP($Q1378,$C$17:$M$20,COUNTBLANK($D$15:D$15)+1,FALSE)</f>
        <v>448</v>
      </c>
      <c r="U1378" s="3">
        <f t="array" ref="U1378">INDEX($AF$3:$CM$62,MATCH($S1378,$AE$3:$AE$62,0),MATCH(U$1&amp;$R1378,$AF$1:$CM$1&amp;$AF$2:$CM$2,0))*VLOOKUP($Q1378,$C$17:$M$20,COUNTBLANK($D$15:E$15)+1,FALSE)</f>
        <v>0</v>
      </c>
      <c r="V1378" s="3">
        <f t="array" ref="V1378">INDEX($AF$3:$CM$62,MATCH($S1378,$AE$3:$AE$62,0),MATCH(V$1&amp;$R1378,$AF$1:$CM$1&amp;$AF$2:$CM$2,0))*VLOOKUP($Q1378,$C$17:$M$20,COUNTBLANK($D$15:F$15)+1,FALSE)</f>
        <v>0</v>
      </c>
      <c r="W1378" s="3">
        <f t="array" ref="W1378">INDEX($AF$3:$CM$62,MATCH($S1378,$AE$3:$AE$62,0),MATCH(W$1&amp;$R1378,$AF$1:$CM$1&amp;$AF$2:$CM$2,0))*VLOOKUP($Q1378,$C$17:$M$20,COUNTBLANK($D$15:G$15)+1,FALSE)</f>
        <v>896</v>
      </c>
      <c r="X1378" s="3">
        <f t="array" ref="X1378">INDEX($AF$3:$CM$62,MATCH($S1378,$AE$3:$AE$62,0),MATCH(X$1&amp;$R1378,$AF$1:$CM$1&amp;$AF$2:$CM$2,0))*VLOOKUP($Q1378,$C$17:$M$20,COUNTBLANK($D$15:H$15)+1,FALSE)</f>
        <v>0</v>
      </c>
      <c r="Y1378" s="3">
        <f t="array" ref="Y1378">INDEX($AF$3:$CM$62,MATCH($S1378,$AE$3:$AE$62,0),MATCH(Y$1&amp;$R1378,$AF$1:$CM$1&amp;$AF$2:$CM$2,0))*VLOOKUP($Q1378,$C$17:$M$20,COUNTBLANK($D$15:I$15)+1,FALSE)</f>
        <v>0</v>
      </c>
      <c r="Z1378" s="3">
        <f t="array" ref="Z1378">INDEX($AF$3:$CM$62,MATCH($S1378,$AE$3:$AE$62,0),MATCH(Z$1&amp;$R1378,$AF$1:$CM$1&amp;$AF$2:$CM$2,0))*VLOOKUP($Q1378,$C$17:$M$20,COUNTBLANK($D$15:J$15)+1,FALSE)</f>
        <v>0</v>
      </c>
      <c r="AA1378" s="3">
        <f t="array" ref="AA1378">INDEX($AF$3:$CM$62,MATCH($S1378,$AE$3:$AE$62,0),MATCH(AA$1&amp;$R1378,$AF$1:$CM$1&amp;$AF$2:$CM$2,0))*VLOOKUP($Q1378,$C$17:$M$20,COUNTBLANK($D$15:K$15)+1,FALSE)</f>
        <v>0</v>
      </c>
      <c r="AB1378" s="3">
        <f t="array" ref="AB1378">INDEX($AF$3:$CM$62,MATCH($S1378,$AE$3:$AE$62,0),MATCH(AB$1&amp;$R1378,$AF$1:$CM$1&amp;$AF$2:$CM$2,0))*VLOOKUP($Q1378,$C$17:$M$20,COUNTBLANK($D$15:L$15)+1,FALSE)</f>
        <v>0.06</v>
      </c>
      <c r="AC1378" s="3">
        <f t="array" ref="AC1378">INDEX($AF$3:$CM$62,MATCH($S1378,$AE$3:$AE$62,0),MATCH(AC$1&amp;$R1378,$AF$1:$CM$1&amp;$AF$2:$CM$2,0))*VLOOKUP($Q1378,$C$17:$M$20,COUNTBLANK($D$15:M$15)+1,FALSE)</f>
        <v>0.08</v>
      </c>
    </row>
    <row r="1379" spans="17:29" x14ac:dyDescent="0.2">
      <c r="Q1379" t="s">
        <v>422</v>
      </c>
      <c r="R1379">
        <f t="shared" si="168"/>
        <v>5</v>
      </c>
      <c r="S1379">
        <f t="shared" si="169"/>
        <v>57</v>
      </c>
      <c r="T1379" s="3">
        <f t="array" ref="T1379">INDEX($AF$3:$CM$62,MATCH($S1379,$AE$3:$AE$62,0),MATCH(T$1&amp;$R1379,$AF$1:$CM$1&amp;$AF$2:$CM$2,0))*VLOOKUP($Q1379,$C$17:$M$20,COUNTBLANK($D$15:D$15)+1,FALSE)</f>
        <v>456</v>
      </c>
      <c r="U1379" s="3">
        <f t="array" ref="U1379">INDEX($AF$3:$CM$62,MATCH($S1379,$AE$3:$AE$62,0),MATCH(U$1&amp;$R1379,$AF$1:$CM$1&amp;$AF$2:$CM$2,0))*VLOOKUP($Q1379,$C$17:$M$20,COUNTBLANK($D$15:E$15)+1,FALSE)</f>
        <v>0</v>
      </c>
      <c r="V1379" s="3">
        <f t="array" ref="V1379">INDEX($AF$3:$CM$62,MATCH($S1379,$AE$3:$AE$62,0),MATCH(V$1&amp;$R1379,$AF$1:$CM$1&amp;$AF$2:$CM$2,0))*VLOOKUP($Q1379,$C$17:$M$20,COUNTBLANK($D$15:F$15)+1,FALSE)</f>
        <v>0</v>
      </c>
      <c r="W1379" s="3">
        <f t="array" ref="W1379">INDEX($AF$3:$CM$62,MATCH($S1379,$AE$3:$AE$62,0),MATCH(W$1&amp;$R1379,$AF$1:$CM$1&amp;$AF$2:$CM$2,0))*VLOOKUP($Q1379,$C$17:$M$20,COUNTBLANK($D$15:G$15)+1,FALSE)</f>
        <v>912</v>
      </c>
      <c r="X1379" s="3">
        <f t="array" ref="X1379">INDEX($AF$3:$CM$62,MATCH($S1379,$AE$3:$AE$62,0),MATCH(X$1&amp;$R1379,$AF$1:$CM$1&amp;$AF$2:$CM$2,0))*VLOOKUP($Q1379,$C$17:$M$20,COUNTBLANK($D$15:H$15)+1,FALSE)</f>
        <v>0</v>
      </c>
      <c r="Y1379" s="3">
        <f t="array" ref="Y1379">INDEX($AF$3:$CM$62,MATCH($S1379,$AE$3:$AE$62,0),MATCH(Y$1&amp;$R1379,$AF$1:$CM$1&amp;$AF$2:$CM$2,0))*VLOOKUP($Q1379,$C$17:$M$20,COUNTBLANK($D$15:I$15)+1,FALSE)</f>
        <v>0</v>
      </c>
      <c r="Z1379" s="3">
        <f t="array" ref="Z1379">INDEX($AF$3:$CM$62,MATCH($S1379,$AE$3:$AE$62,0),MATCH(Z$1&amp;$R1379,$AF$1:$CM$1&amp;$AF$2:$CM$2,0))*VLOOKUP($Q1379,$C$17:$M$20,COUNTBLANK($D$15:J$15)+1,FALSE)</f>
        <v>0</v>
      </c>
      <c r="AA1379" s="3">
        <f t="array" ref="AA1379">INDEX($AF$3:$CM$62,MATCH($S1379,$AE$3:$AE$62,0),MATCH(AA$1&amp;$R1379,$AF$1:$CM$1&amp;$AF$2:$CM$2,0))*VLOOKUP($Q1379,$C$17:$M$20,COUNTBLANK($D$15:K$15)+1,FALSE)</f>
        <v>0</v>
      </c>
      <c r="AB1379" s="3">
        <f t="array" ref="AB1379">INDEX($AF$3:$CM$62,MATCH($S1379,$AE$3:$AE$62,0),MATCH(AB$1&amp;$R1379,$AF$1:$CM$1&amp;$AF$2:$CM$2,0))*VLOOKUP($Q1379,$C$17:$M$20,COUNTBLANK($D$15:L$15)+1,FALSE)</f>
        <v>0.06</v>
      </c>
      <c r="AC1379" s="3">
        <f t="array" ref="AC1379">INDEX($AF$3:$CM$62,MATCH($S1379,$AE$3:$AE$62,0),MATCH(AC$1&amp;$R1379,$AF$1:$CM$1&amp;$AF$2:$CM$2,0))*VLOOKUP($Q1379,$C$17:$M$20,COUNTBLANK($D$15:M$15)+1,FALSE)</f>
        <v>0.08</v>
      </c>
    </row>
    <row r="1380" spans="17:29" x14ac:dyDescent="0.2">
      <c r="Q1380" t="s">
        <v>422</v>
      </c>
      <c r="R1380">
        <f t="shared" si="168"/>
        <v>5</v>
      </c>
      <c r="S1380">
        <f t="shared" si="169"/>
        <v>58</v>
      </c>
      <c r="T1380" s="3">
        <f t="array" ref="T1380">INDEX($AF$3:$CM$62,MATCH($S1380,$AE$3:$AE$62,0),MATCH(T$1&amp;$R1380,$AF$1:$CM$1&amp;$AF$2:$CM$2,0))*VLOOKUP($Q1380,$C$17:$M$20,COUNTBLANK($D$15:D$15)+1,FALSE)</f>
        <v>464</v>
      </c>
      <c r="U1380" s="3">
        <f t="array" ref="U1380">INDEX($AF$3:$CM$62,MATCH($S1380,$AE$3:$AE$62,0),MATCH(U$1&amp;$R1380,$AF$1:$CM$1&amp;$AF$2:$CM$2,0))*VLOOKUP($Q1380,$C$17:$M$20,COUNTBLANK($D$15:E$15)+1,FALSE)</f>
        <v>0</v>
      </c>
      <c r="V1380" s="3">
        <f t="array" ref="V1380">INDEX($AF$3:$CM$62,MATCH($S1380,$AE$3:$AE$62,0),MATCH(V$1&amp;$R1380,$AF$1:$CM$1&amp;$AF$2:$CM$2,0))*VLOOKUP($Q1380,$C$17:$M$20,COUNTBLANK($D$15:F$15)+1,FALSE)</f>
        <v>0</v>
      </c>
      <c r="W1380" s="3">
        <f t="array" ref="W1380">INDEX($AF$3:$CM$62,MATCH($S1380,$AE$3:$AE$62,0),MATCH(W$1&amp;$R1380,$AF$1:$CM$1&amp;$AF$2:$CM$2,0))*VLOOKUP($Q1380,$C$17:$M$20,COUNTBLANK($D$15:G$15)+1,FALSE)</f>
        <v>928</v>
      </c>
      <c r="X1380" s="3">
        <f t="array" ref="X1380">INDEX($AF$3:$CM$62,MATCH($S1380,$AE$3:$AE$62,0),MATCH(X$1&amp;$R1380,$AF$1:$CM$1&amp;$AF$2:$CM$2,0))*VLOOKUP($Q1380,$C$17:$M$20,COUNTBLANK($D$15:H$15)+1,FALSE)</f>
        <v>0</v>
      </c>
      <c r="Y1380" s="3">
        <f t="array" ref="Y1380">INDEX($AF$3:$CM$62,MATCH($S1380,$AE$3:$AE$62,0),MATCH(Y$1&amp;$R1380,$AF$1:$CM$1&amp;$AF$2:$CM$2,0))*VLOOKUP($Q1380,$C$17:$M$20,COUNTBLANK($D$15:I$15)+1,FALSE)</f>
        <v>0</v>
      </c>
      <c r="Z1380" s="3">
        <f t="array" ref="Z1380">INDEX($AF$3:$CM$62,MATCH($S1380,$AE$3:$AE$62,0),MATCH(Z$1&amp;$R1380,$AF$1:$CM$1&amp;$AF$2:$CM$2,0))*VLOOKUP($Q1380,$C$17:$M$20,COUNTBLANK($D$15:J$15)+1,FALSE)</f>
        <v>0</v>
      </c>
      <c r="AA1380" s="3">
        <f t="array" ref="AA1380">INDEX($AF$3:$CM$62,MATCH($S1380,$AE$3:$AE$62,0),MATCH(AA$1&amp;$R1380,$AF$1:$CM$1&amp;$AF$2:$CM$2,0))*VLOOKUP($Q1380,$C$17:$M$20,COUNTBLANK($D$15:K$15)+1,FALSE)</f>
        <v>0</v>
      </c>
      <c r="AB1380" s="3">
        <f t="array" ref="AB1380">INDEX($AF$3:$CM$62,MATCH($S1380,$AE$3:$AE$62,0),MATCH(AB$1&amp;$R1380,$AF$1:$CM$1&amp;$AF$2:$CM$2,0))*VLOOKUP($Q1380,$C$17:$M$20,COUNTBLANK($D$15:L$15)+1,FALSE)</f>
        <v>0.06</v>
      </c>
      <c r="AC1380" s="3">
        <f t="array" ref="AC1380">INDEX($AF$3:$CM$62,MATCH($S1380,$AE$3:$AE$62,0),MATCH(AC$1&amp;$R1380,$AF$1:$CM$1&amp;$AF$2:$CM$2,0))*VLOOKUP($Q1380,$C$17:$M$20,COUNTBLANK($D$15:M$15)+1,FALSE)</f>
        <v>0.08</v>
      </c>
    </row>
    <row r="1381" spans="17:29" x14ac:dyDescent="0.2">
      <c r="Q1381" t="s">
        <v>422</v>
      </c>
      <c r="R1381">
        <f t="shared" si="168"/>
        <v>5</v>
      </c>
      <c r="S1381">
        <f t="shared" si="169"/>
        <v>59</v>
      </c>
      <c r="T1381" s="3">
        <f t="array" ref="T1381">INDEX($AF$3:$CM$62,MATCH($S1381,$AE$3:$AE$62,0),MATCH(T$1&amp;$R1381,$AF$1:$CM$1&amp;$AF$2:$CM$2,0))*VLOOKUP($Q1381,$C$17:$M$20,COUNTBLANK($D$15:D$15)+1,FALSE)</f>
        <v>472</v>
      </c>
      <c r="U1381" s="3">
        <f t="array" ref="U1381">INDEX($AF$3:$CM$62,MATCH($S1381,$AE$3:$AE$62,0),MATCH(U$1&amp;$R1381,$AF$1:$CM$1&amp;$AF$2:$CM$2,0))*VLOOKUP($Q1381,$C$17:$M$20,COUNTBLANK($D$15:E$15)+1,FALSE)</f>
        <v>0</v>
      </c>
      <c r="V1381" s="3">
        <f t="array" ref="V1381">INDEX($AF$3:$CM$62,MATCH($S1381,$AE$3:$AE$62,0),MATCH(V$1&amp;$R1381,$AF$1:$CM$1&amp;$AF$2:$CM$2,0))*VLOOKUP($Q1381,$C$17:$M$20,COUNTBLANK($D$15:F$15)+1,FALSE)</f>
        <v>0</v>
      </c>
      <c r="W1381" s="3">
        <f t="array" ref="W1381">INDEX($AF$3:$CM$62,MATCH($S1381,$AE$3:$AE$62,0),MATCH(W$1&amp;$R1381,$AF$1:$CM$1&amp;$AF$2:$CM$2,0))*VLOOKUP($Q1381,$C$17:$M$20,COUNTBLANK($D$15:G$15)+1,FALSE)</f>
        <v>944</v>
      </c>
      <c r="X1381" s="3">
        <f t="array" ref="X1381">INDEX($AF$3:$CM$62,MATCH($S1381,$AE$3:$AE$62,0),MATCH(X$1&amp;$R1381,$AF$1:$CM$1&amp;$AF$2:$CM$2,0))*VLOOKUP($Q1381,$C$17:$M$20,COUNTBLANK($D$15:H$15)+1,FALSE)</f>
        <v>0</v>
      </c>
      <c r="Y1381" s="3">
        <f t="array" ref="Y1381">INDEX($AF$3:$CM$62,MATCH($S1381,$AE$3:$AE$62,0),MATCH(Y$1&amp;$R1381,$AF$1:$CM$1&amp;$AF$2:$CM$2,0))*VLOOKUP($Q1381,$C$17:$M$20,COUNTBLANK($D$15:I$15)+1,FALSE)</f>
        <v>0</v>
      </c>
      <c r="Z1381" s="3">
        <f t="array" ref="Z1381">INDEX($AF$3:$CM$62,MATCH($S1381,$AE$3:$AE$62,0),MATCH(Z$1&amp;$R1381,$AF$1:$CM$1&amp;$AF$2:$CM$2,0))*VLOOKUP($Q1381,$C$17:$M$20,COUNTBLANK($D$15:J$15)+1,FALSE)</f>
        <v>0</v>
      </c>
      <c r="AA1381" s="3">
        <f t="array" ref="AA1381">INDEX($AF$3:$CM$62,MATCH($S1381,$AE$3:$AE$62,0),MATCH(AA$1&amp;$R1381,$AF$1:$CM$1&amp;$AF$2:$CM$2,0))*VLOOKUP($Q1381,$C$17:$M$20,COUNTBLANK($D$15:K$15)+1,FALSE)</f>
        <v>0</v>
      </c>
      <c r="AB1381" s="3">
        <f t="array" ref="AB1381">INDEX($AF$3:$CM$62,MATCH($S1381,$AE$3:$AE$62,0),MATCH(AB$1&amp;$R1381,$AF$1:$CM$1&amp;$AF$2:$CM$2,0))*VLOOKUP($Q1381,$C$17:$M$20,COUNTBLANK($D$15:L$15)+1,FALSE)</f>
        <v>0.06</v>
      </c>
      <c r="AC1381" s="3">
        <f t="array" ref="AC1381">INDEX($AF$3:$CM$62,MATCH($S1381,$AE$3:$AE$62,0),MATCH(AC$1&amp;$R1381,$AF$1:$CM$1&amp;$AF$2:$CM$2,0))*VLOOKUP($Q1381,$C$17:$M$20,COUNTBLANK($D$15:M$15)+1,FALSE)</f>
        <v>0.08</v>
      </c>
    </row>
    <row r="1382" spans="17:29" x14ac:dyDescent="0.2">
      <c r="Q1382" t="s">
        <v>422</v>
      </c>
      <c r="R1382">
        <f t="shared" si="168"/>
        <v>5</v>
      </c>
      <c r="S1382">
        <f t="shared" si="169"/>
        <v>60</v>
      </c>
      <c r="T1382" s="3">
        <f t="array" ref="T1382">INDEX($AF$3:$CM$62,MATCH($S1382,$AE$3:$AE$62,0),MATCH(T$1&amp;$R1382,$AF$1:$CM$1&amp;$AF$2:$CM$2,0))*VLOOKUP($Q1382,$C$17:$M$20,COUNTBLANK($D$15:D$15)+1,FALSE)</f>
        <v>480</v>
      </c>
      <c r="U1382" s="3">
        <f t="array" ref="U1382">INDEX($AF$3:$CM$62,MATCH($S1382,$AE$3:$AE$62,0),MATCH(U$1&amp;$R1382,$AF$1:$CM$1&amp;$AF$2:$CM$2,0))*VLOOKUP($Q1382,$C$17:$M$20,COUNTBLANK($D$15:E$15)+1,FALSE)</f>
        <v>0</v>
      </c>
      <c r="V1382" s="3">
        <f t="array" ref="V1382">INDEX($AF$3:$CM$62,MATCH($S1382,$AE$3:$AE$62,0),MATCH(V$1&amp;$R1382,$AF$1:$CM$1&amp;$AF$2:$CM$2,0))*VLOOKUP($Q1382,$C$17:$M$20,COUNTBLANK($D$15:F$15)+1,FALSE)</f>
        <v>0</v>
      </c>
      <c r="W1382" s="3">
        <f t="array" ref="W1382">INDEX($AF$3:$CM$62,MATCH($S1382,$AE$3:$AE$62,0),MATCH(W$1&amp;$R1382,$AF$1:$CM$1&amp;$AF$2:$CM$2,0))*VLOOKUP($Q1382,$C$17:$M$20,COUNTBLANK($D$15:G$15)+1,FALSE)</f>
        <v>960</v>
      </c>
      <c r="X1382" s="3">
        <f t="array" ref="X1382">INDEX($AF$3:$CM$62,MATCH($S1382,$AE$3:$AE$62,0),MATCH(X$1&amp;$R1382,$AF$1:$CM$1&amp;$AF$2:$CM$2,0))*VLOOKUP($Q1382,$C$17:$M$20,COUNTBLANK($D$15:H$15)+1,FALSE)</f>
        <v>0</v>
      </c>
      <c r="Y1382" s="3">
        <f t="array" ref="Y1382">INDEX($AF$3:$CM$62,MATCH($S1382,$AE$3:$AE$62,0),MATCH(Y$1&amp;$R1382,$AF$1:$CM$1&amp;$AF$2:$CM$2,0))*VLOOKUP($Q1382,$C$17:$M$20,COUNTBLANK($D$15:I$15)+1,FALSE)</f>
        <v>0</v>
      </c>
      <c r="Z1382" s="3">
        <f t="array" ref="Z1382">INDEX($AF$3:$CM$62,MATCH($S1382,$AE$3:$AE$62,0),MATCH(Z$1&amp;$R1382,$AF$1:$CM$1&amp;$AF$2:$CM$2,0))*VLOOKUP($Q1382,$C$17:$M$20,COUNTBLANK($D$15:J$15)+1,FALSE)</f>
        <v>0</v>
      </c>
      <c r="AA1382" s="3">
        <f t="array" ref="AA1382">INDEX($AF$3:$CM$62,MATCH($S1382,$AE$3:$AE$62,0),MATCH(AA$1&amp;$R1382,$AF$1:$CM$1&amp;$AF$2:$CM$2,0))*VLOOKUP($Q1382,$C$17:$M$20,COUNTBLANK($D$15:K$15)+1,FALSE)</f>
        <v>0</v>
      </c>
      <c r="AB1382" s="3">
        <f t="array" ref="AB1382">INDEX($AF$3:$CM$62,MATCH($S1382,$AE$3:$AE$62,0),MATCH(AB$1&amp;$R1382,$AF$1:$CM$1&amp;$AF$2:$CM$2,0))*VLOOKUP($Q1382,$C$17:$M$20,COUNTBLANK($D$15:L$15)+1,FALSE)</f>
        <v>0.06</v>
      </c>
      <c r="AC1382" s="3">
        <f t="array" ref="AC1382">INDEX($AF$3:$CM$62,MATCH($S1382,$AE$3:$AE$62,0),MATCH(AC$1&amp;$R1382,$AF$1:$CM$1&amp;$AF$2:$CM$2,0))*VLOOKUP($Q1382,$C$17:$M$20,COUNTBLANK($D$15:M$15)+1,FALSE)</f>
        <v>0.12</v>
      </c>
    </row>
    <row r="1383" spans="17:29" x14ac:dyDescent="0.2">
      <c r="Q1383" t="s">
        <v>422</v>
      </c>
      <c r="R1383">
        <f t="shared" si="168"/>
        <v>6</v>
      </c>
      <c r="S1383">
        <f t="shared" si="169"/>
        <v>1</v>
      </c>
      <c r="T1383" s="3">
        <f t="array" ref="T1383">INDEX($AF$3:$CM$62,MATCH($S1383,$AE$3:$AE$62,0),MATCH(T$1&amp;$R1383,$AF$1:$CM$1&amp;$AF$2:$CM$2,0))*VLOOKUP($Q1383,$C$17:$M$20,COUNTBLANK($D$15:D$15)+1,FALSE)</f>
        <v>12</v>
      </c>
      <c r="U1383" s="3">
        <f t="array" ref="U1383">INDEX($AF$3:$CM$62,MATCH($S1383,$AE$3:$AE$62,0),MATCH(U$1&amp;$R1383,$AF$1:$CM$1&amp;$AF$2:$CM$2,0))*VLOOKUP($Q1383,$C$17:$M$20,COUNTBLANK($D$15:E$15)+1,FALSE)</f>
        <v>0</v>
      </c>
      <c r="V1383" s="3">
        <f t="array" ref="V1383">INDEX($AF$3:$CM$62,MATCH($S1383,$AE$3:$AE$62,0),MATCH(V$1&amp;$R1383,$AF$1:$CM$1&amp;$AF$2:$CM$2,0))*VLOOKUP($Q1383,$C$17:$M$20,COUNTBLANK($D$15:F$15)+1,FALSE)</f>
        <v>0</v>
      </c>
      <c r="W1383" s="3">
        <f t="array" ref="W1383">INDEX($AF$3:$CM$62,MATCH($S1383,$AE$3:$AE$62,0),MATCH(W$1&amp;$R1383,$AF$1:$CM$1&amp;$AF$2:$CM$2,0))*VLOOKUP($Q1383,$C$17:$M$20,COUNTBLANK($D$15:G$15)+1,FALSE)</f>
        <v>24</v>
      </c>
      <c r="X1383" s="3">
        <f t="array" ref="X1383">INDEX($AF$3:$CM$62,MATCH($S1383,$AE$3:$AE$62,0),MATCH(X$1&amp;$R1383,$AF$1:$CM$1&amp;$AF$2:$CM$2,0))*VLOOKUP($Q1383,$C$17:$M$20,COUNTBLANK($D$15:H$15)+1,FALSE)</f>
        <v>0</v>
      </c>
      <c r="Y1383" s="3">
        <f t="array" ref="Y1383">INDEX($AF$3:$CM$62,MATCH($S1383,$AE$3:$AE$62,0),MATCH(Y$1&amp;$R1383,$AF$1:$CM$1&amp;$AF$2:$CM$2,0))*VLOOKUP($Q1383,$C$17:$M$20,COUNTBLANK($D$15:I$15)+1,FALSE)</f>
        <v>0</v>
      </c>
      <c r="Z1383" s="3">
        <f t="array" ref="Z1383">INDEX($AF$3:$CM$62,MATCH($S1383,$AE$3:$AE$62,0),MATCH(Z$1&amp;$R1383,$AF$1:$CM$1&amp;$AF$2:$CM$2,0))*VLOOKUP($Q1383,$C$17:$M$20,COUNTBLANK($D$15:J$15)+1,FALSE)</f>
        <v>0</v>
      </c>
      <c r="AA1383" s="3">
        <f t="array" ref="AA1383">INDEX($AF$3:$CM$62,MATCH($S1383,$AE$3:$AE$62,0),MATCH(AA$1&amp;$R1383,$AF$1:$CM$1&amp;$AF$2:$CM$2,0))*VLOOKUP($Q1383,$C$17:$M$20,COUNTBLANK($D$15:K$15)+1,FALSE)</f>
        <v>0</v>
      </c>
      <c r="AB1383" s="3">
        <f t="array" ref="AB1383">INDEX($AF$3:$CM$62,MATCH($S1383,$AE$3:$AE$62,0),MATCH(AB$1&amp;$R1383,$AF$1:$CM$1&amp;$AF$2:$CM$2,0))*VLOOKUP($Q1383,$C$17:$M$20,COUNTBLANK($D$15:L$15)+1,FALSE)</f>
        <v>0</v>
      </c>
      <c r="AC1383" s="3">
        <f t="array" ref="AC1383">INDEX($AF$3:$CM$62,MATCH($S1383,$AE$3:$AE$62,0),MATCH(AC$1&amp;$R1383,$AF$1:$CM$1&amp;$AF$2:$CM$2,0))*VLOOKUP($Q1383,$C$17:$M$20,COUNTBLANK($D$15:M$15)+1,FALSE)</f>
        <v>0</v>
      </c>
    </row>
    <row r="1384" spans="17:29" x14ac:dyDescent="0.2">
      <c r="Q1384" t="s">
        <v>422</v>
      </c>
      <c r="R1384">
        <f t="shared" si="168"/>
        <v>6</v>
      </c>
      <c r="S1384">
        <f t="shared" si="169"/>
        <v>2</v>
      </c>
      <c r="T1384" s="3">
        <f t="array" ref="T1384">INDEX($AF$3:$CM$62,MATCH($S1384,$AE$3:$AE$62,0),MATCH(T$1&amp;$R1384,$AF$1:$CM$1&amp;$AF$2:$CM$2,0))*VLOOKUP($Q1384,$C$17:$M$20,COUNTBLANK($D$15:D$15)+1,FALSE)</f>
        <v>24</v>
      </c>
      <c r="U1384" s="3">
        <f t="array" ref="U1384">INDEX($AF$3:$CM$62,MATCH($S1384,$AE$3:$AE$62,0),MATCH(U$1&amp;$R1384,$AF$1:$CM$1&amp;$AF$2:$CM$2,0))*VLOOKUP($Q1384,$C$17:$M$20,COUNTBLANK($D$15:E$15)+1,FALSE)</f>
        <v>0</v>
      </c>
      <c r="V1384" s="3">
        <f t="array" ref="V1384">INDEX($AF$3:$CM$62,MATCH($S1384,$AE$3:$AE$62,0),MATCH(V$1&amp;$R1384,$AF$1:$CM$1&amp;$AF$2:$CM$2,0))*VLOOKUP($Q1384,$C$17:$M$20,COUNTBLANK($D$15:F$15)+1,FALSE)</f>
        <v>0</v>
      </c>
      <c r="W1384" s="3">
        <f t="array" ref="W1384">INDEX($AF$3:$CM$62,MATCH($S1384,$AE$3:$AE$62,0),MATCH(W$1&amp;$R1384,$AF$1:$CM$1&amp;$AF$2:$CM$2,0))*VLOOKUP($Q1384,$C$17:$M$20,COUNTBLANK($D$15:G$15)+1,FALSE)</f>
        <v>48</v>
      </c>
      <c r="X1384" s="3">
        <f t="array" ref="X1384">INDEX($AF$3:$CM$62,MATCH($S1384,$AE$3:$AE$62,0),MATCH(X$1&amp;$R1384,$AF$1:$CM$1&amp;$AF$2:$CM$2,0))*VLOOKUP($Q1384,$C$17:$M$20,COUNTBLANK($D$15:H$15)+1,FALSE)</f>
        <v>0</v>
      </c>
      <c r="Y1384" s="3">
        <f t="array" ref="Y1384">INDEX($AF$3:$CM$62,MATCH($S1384,$AE$3:$AE$62,0),MATCH(Y$1&amp;$R1384,$AF$1:$CM$1&amp;$AF$2:$CM$2,0))*VLOOKUP($Q1384,$C$17:$M$20,COUNTBLANK($D$15:I$15)+1,FALSE)</f>
        <v>0</v>
      </c>
      <c r="Z1384" s="3">
        <f t="array" ref="Z1384">INDEX($AF$3:$CM$62,MATCH($S1384,$AE$3:$AE$62,0),MATCH(Z$1&amp;$R1384,$AF$1:$CM$1&amp;$AF$2:$CM$2,0))*VLOOKUP($Q1384,$C$17:$M$20,COUNTBLANK($D$15:J$15)+1,FALSE)</f>
        <v>0</v>
      </c>
      <c r="AA1384" s="3">
        <f t="array" ref="AA1384">INDEX($AF$3:$CM$62,MATCH($S1384,$AE$3:$AE$62,0),MATCH(AA$1&amp;$R1384,$AF$1:$CM$1&amp;$AF$2:$CM$2,0))*VLOOKUP($Q1384,$C$17:$M$20,COUNTBLANK($D$15:K$15)+1,FALSE)</f>
        <v>0</v>
      </c>
      <c r="AB1384" s="3">
        <f t="array" ref="AB1384">INDEX($AF$3:$CM$62,MATCH($S1384,$AE$3:$AE$62,0),MATCH(AB$1&amp;$R1384,$AF$1:$CM$1&amp;$AF$2:$CM$2,0))*VLOOKUP($Q1384,$C$17:$M$20,COUNTBLANK($D$15:L$15)+1,FALSE)</f>
        <v>0</v>
      </c>
      <c r="AC1384" s="3">
        <f t="array" ref="AC1384">INDEX($AF$3:$CM$62,MATCH($S1384,$AE$3:$AE$62,0),MATCH(AC$1&amp;$R1384,$AF$1:$CM$1&amp;$AF$2:$CM$2,0))*VLOOKUP($Q1384,$C$17:$M$20,COUNTBLANK($D$15:M$15)+1,FALSE)</f>
        <v>0</v>
      </c>
    </row>
    <row r="1385" spans="17:29" x14ac:dyDescent="0.2">
      <c r="Q1385" t="s">
        <v>422</v>
      </c>
      <c r="R1385">
        <f t="shared" si="168"/>
        <v>6</v>
      </c>
      <c r="S1385">
        <f t="shared" si="169"/>
        <v>3</v>
      </c>
      <c r="T1385" s="3">
        <f t="array" ref="T1385">INDEX($AF$3:$CM$62,MATCH($S1385,$AE$3:$AE$62,0),MATCH(T$1&amp;$R1385,$AF$1:$CM$1&amp;$AF$2:$CM$2,0))*VLOOKUP($Q1385,$C$17:$M$20,COUNTBLANK($D$15:D$15)+1,FALSE)</f>
        <v>36</v>
      </c>
      <c r="U1385" s="3">
        <f t="array" ref="U1385">INDEX($AF$3:$CM$62,MATCH($S1385,$AE$3:$AE$62,0),MATCH(U$1&amp;$R1385,$AF$1:$CM$1&amp;$AF$2:$CM$2,0))*VLOOKUP($Q1385,$C$17:$M$20,COUNTBLANK($D$15:E$15)+1,FALSE)</f>
        <v>0</v>
      </c>
      <c r="V1385" s="3">
        <f t="array" ref="V1385">INDEX($AF$3:$CM$62,MATCH($S1385,$AE$3:$AE$62,0),MATCH(V$1&amp;$R1385,$AF$1:$CM$1&amp;$AF$2:$CM$2,0))*VLOOKUP($Q1385,$C$17:$M$20,COUNTBLANK($D$15:F$15)+1,FALSE)</f>
        <v>0</v>
      </c>
      <c r="W1385" s="3">
        <f t="array" ref="W1385">INDEX($AF$3:$CM$62,MATCH($S1385,$AE$3:$AE$62,0),MATCH(W$1&amp;$R1385,$AF$1:$CM$1&amp;$AF$2:$CM$2,0))*VLOOKUP($Q1385,$C$17:$M$20,COUNTBLANK($D$15:G$15)+1,FALSE)</f>
        <v>72</v>
      </c>
      <c r="X1385" s="3">
        <f t="array" ref="X1385">INDEX($AF$3:$CM$62,MATCH($S1385,$AE$3:$AE$62,0),MATCH(X$1&amp;$R1385,$AF$1:$CM$1&amp;$AF$2:$CM$2,0))*VLOOKUP($Q1385,$C$17:$M$20,COUNTBLANK($D$15:H$15)+1,FALSE)</f>
        <v>0</v>
      </c>
      <c r="Y1385" s="3">
        <f t="array" ref="Y1385">INDEX($AF$3:$CM$62,MATCH($S1385,$AE$3:$AE$62,0),MATCH(Y$1&amp;$R1385,$AF$1:$CM$1&amp;$AF$2:$CM$2,0))*VLOOKUP($Q1385,$C$17:$M$20,COUNTBLANK($D$15:I$15)+1,FALSE)</f>
        <v>0</v>
      </c>
      <c r="Z1385" s="3">
        <f t="array" ref="Z1385">INDEX($AF$3:$CM$62,MATCH($S1385,$AE$3:$AE$62,0),MATCH(Z$1&amp;$R1385,$AF$1:$CM$1&amp;$AF$2:$CM$2,0))*VLOOKUP($Q1385,$C$17:$M$20,COUNTBLANK($D$15:J$15)+1,FALSE)</f>
        <v>0</v>
      </c>
      <c r="AA1385" s="3">
        <f t="array" ref="AA1385">INDEX($AF$3:$CM$62,MATCH($S1385,$AE$3:$AE$62,0),MATCH(AA$1&amp;$R1385,$AF$1:$CM$1&amp;$AF$2:$CM$2,0))*VLOOKUP($Q1385,$C$17:$M$20,COUNTBLANK($D$15:K$15)+1,FALSE)</f>
        <v>0</v>
      </c>
      <c r="AB1385" s="3">
        <f t="array" ref="AB1385">INDEX($AF$3:$CM$62,MATCH($S1385,$AE$3:$AE$62,0),MATCH(AB$1&amp;$R1385,$AF$1:$CM$1&amp;$AF$2:$CM$2,0))*VLOOKUP($Q1385,$C$17:$M$20,COUNTBLANK($D$15:L$15)+1,FALSE)</f>
        <v>0</v>
      </c>
      <c r="AC1385" s="3">
        <f t="array" ref="AC1385">INDEX($AF$3:$CM$62,MATCH($S1385,$AE$3:$AE$62,0),MATCH(AC$1&amp;$R1385,$AF$1:$CM$1&amp;$AF$2:$CM$2,0))*VLOOKUP($Q1385,$C$17:$M$20,COUNTBLANK($D$15:M$15)+1,FALSE)</f>
        <v>0</v>
      </c>
    </row>
    <row r="1386" spans="17:29" x14ac:dyDescent="0.2">
      <c r="Q1386" t="s">
        <v>422</v>
      </c>
      <c r="R1386">
        <f t="shared" si="168"/>
        <v>6</v>
      </c>
      <c r="S1386">
        <f t="shared" si="169"/>
        <v>4</v>
      </c>
      <c r="T1386" s="3">
        <f t="array" ref="T1386">INDEX($AF$3:$CM$62,MATCH($S1386,$AE$3:$AE$62,0),MATCH(T$1&amp;$R1386,$AF$1:$CM$1&amp;$AF$2:$CM$2,0))*VLOOKUP($Q1386,$C$17:$M$20,COUNTBLANK($D$15:D$15)+1,FALSE)</f>
        <v>48</v>
      </c>
      <c r="U1386" s="3">
        <f t="array" ref="U1386">INDEX($AF$3:$CM$62,MATCH($S1386,$AE$3:$AE$62,0),MATCH(U$1&amp;$R1386,$AF$1:$CM$1&amp;$AF$2:$CM$2,0))*VLOOKUP($Q1386,$C$17:$M$20,COUNTBLANK($D$15:E$15)+1,FALSE)</f>
        <v>0</v>
      </c>
      <c r="V1386" s="3">
        <f t="array" ref="V1386">INDEX($AF$3:$CM$62,MATCH($S1386,$AE$3:$AE$62,0),MATCH(V$1&amp;$R1386,$AF$1:$CM$1&amp;$AF$2:$CM$2,0))*VLOOKUP($Q1386,$C$17:$M$20,COUNTBLANK($D$15:F$15)+1,FALSE)</f>
        <v>0</v>
      </c>
      <c r="W1386" s="3">
        <f t="array" ref="W1386">INDEX($AF$3:$CM$62,MATCH($S1386,$AE$3:$AE$62,0),MATCH(W$1&amp;$R1386,$AF$1:$CM$1&amp;$AF$2:$CM$2,0))*VLOOKUP($Q1386,$C$17:$M$20,COUNTBLANK($D$15:G$15)+1,FALSE)</f>
        <v>96</v>
      </c>
      <c r="X1386" s="3">
        <f t="array" ref="X1386">INDEX($AF$3:$CM$62,MATCH($S1386,$AE$3:$AE$62,0),MATCH(X$1&amp;$R1386,$AF$1:$CM$1&amp;$AF$2:$CM$2,0))*VLOOKUP($Q1386,$C$17:$M$20,COUNTBLANK($D$15:H$15)+1,FALSE)</f>
        <v>0</v>
      </c>
      <c r="Y1386" s="3">
        <f t="array" ref="Y1386">INDEX($AF$3:$CM$62,MATCH($S1386,$AE$3:$AE$62,0),MATCH(Y$1&amp;$R1386,$AF$1:$CM$1&amp;$AF$2:$CM$2,0))*VLOOKUP($Q1386,$C$17:$M$20,COUNTBLANK($D$15:I$15)+1,FALSE)</f>
        <v>0</v>
      </c>
      <c r="Z1386" s="3">
        <f t="array" ref="Z1386">INDEX($AF$3:$CM$62,MATCH($S1386,$AE$3:$AE$62,0),MATCH(Z$1&amp;$R1386,$AF$1:$CM$1&amp;$AF$2:$CM$2,0))*VLOOKUP($Q1386,$C$17:$M$20,COUNTBLANK($D$15:J$15)+1,FALSE)</f>
        <v>0</v>
      </c>
      <c r="AA1386" s="3">
        <f t="array" ref="AA1386">INDEX($AF$3:$CM$62,MATCH($S1386,$AE$3:$AE$62,0),MATCH(AA$1&amp;$R1386,$AF$1:$CM$1&amp;$AF$2:$CM$2,0))*VLOOKUP($Q1386,$C$17:$M$20,COUNTBLANK($D$15:K$15)+1,FALSE)</f>
        <v>0</v>
      </c>
      <c r="AB1386" s="3">
        <f t="array" ref="AB1386">INDEX($AF$3:$CM$62,MATCH($S1386,$AE$3:$AE$62,0),MATCH(AB$1&amp;$R1386,$AF$1:$CM$1&amp;$AF$2:$CM$2,0))*VLOOKUP($Q1386,$C$17:$M$20,COUNTBLANK($D$15:L$15)+1,FALSE)</f>
        <v>0</v>
      </c>
      <c r="AC1386" s="3">
        <f t="array" ref="AC1386">INDEX($AF$3:$CM$62,MATCH($S1386,$AE$3:$AE$62,0),MATCH(AC$1&amp;$R1386,$AF$1:$CM$1&amp;$AF$2:$CM$2,0))*VLOOKUP($Q1386,$C$17:$M$20,COUNTBLANK($D$15:M$15)+1,FALSE)</f>
        <v>0</v>
      </c>
    </row>
    <row r="1387" spans="17:29" x14ac:dyDescent="0.2">
      <c r="Q1387" t="s">
        <v>422</v>
      </c>
      <c r="R1387">
        <f t="shared" si="168"/>
        <v>6</v>
      </c>
      <c r="S1387">
        <f t="shared" si="169"/>
        <v>5</v>
      </c>
      <c r="T1387" s="3">
        <f t="array" ref="T1387">INDEX($AF$3:$CM$62,MATCH($S1387,$AE$3:$AE$62,0),MATCH(T$1&amp;$R1387,$AF$1:$CM$1&amp;$AF$2:$CM$2,0))*VLOOKUP($Q1387,$C$17:$M$20,COUNTBLANK($D$15:D$15)+1,FALSE)</f>
        <v>60</v>
      </c>
      <c r="U1387" s="3">
        <f t="array" ref="U1387">INDEX($AF$3:$CM$62,MATCH($S1387,$AE$3:$AE$62,0),MATCH(U$1&amp;$R1387,$AF$1:$CM$1&amp;$AF$2:$CM$2,0))*VLOOKUP($Q1387,$C$17:$M$20,COUNTBLANK($D$15:E$15)+1,FALSE)</f>
        <v>0</v>
      </c>
      <c r="V1387" s="3">
        <f t="array" ref="V1387">INDEX($AF$3:$CM$62,MATCH($S1387,$AE$3:$AE$62,0),MATCH(V$1&amp;$R1387,$AF$1:$CM$1&amp;$AF$2:$CM$2,0))*VLOOKUP($Q1387,$C$17:$M$20,COUNTBLANK($D$15:F$15)+1,FALSE)</f>
        <v>0</v>
      </c>
      <c r="W1387" s="3">
        <f t="array" ref="W1387">INDEX($AF$3:$CM$62,MATCH($S1387,$AE$3:$AE$62,0),MATCH(W$1&amp;$R1387,$AF$1:$CM$1&amp;$AF$2:$CM$2,0))*VLOOKUP($Q1387,$C$17:$M$20,COUNTBLANK($D$15:G$15)+1,FALSE)</f>
        <v>120</v>
      </c>
      <c r="X1387" s="3">
        <f t="array" ref="X1387">INDEX($AF$3:$CM$62,MATCH($S1387,$AE$3:$AE$62,0),MATCH(X$1&amp;$R1387,$AF$1:$CM$1&amp;$AF$2:$CM$2,0))*VLOOKUP($Q1387,$C$17:$M$20,COUNTBLANK($D$15:H$15)+1,FALSE)</f>
        <v>0</v>
      </c>
      <c r="Y1387" s="3">
        <f t="array" ref="Y1387">INDEX($AF$3:$CM$62,MATCH($S1387,$AE$3:$AE$62,0),MATCH(Y$1&amp;$R1387,$AF$1:$CM$1&amp;$AF$2:$CM$2,0))*VLOOKUP($Q1387,$C$17:$M$20,COUNTBLANK($D$15:I$15)+1,FALSE)</f>
        <v>0</v>
      </c>
      <c r="Z1387" s="3">
        <f t="array" ref="Z1387">INDEX($AF$3:$CM$62,MATCH($S1387,$AE$3:$AE$62,0),MATCH(Z$1&amp;$R1387,$AF$1:$CM$1&amp;$AF$2:$CM$2,0))*VLOOKUP($Q1387,$C$17:$M$20,COUNTBLANK($D$15:J$15)+1,FALSE)</f>
        <v>0</v>
      </c>
      <c r="AA1387" s="3">
        <f t="array" ref="AA1387">INDEX($AF$3:$CM$62,MATCH($S1387,$AE$3:$AE$62,0),MATCH(AA$1&amp;$R1387,$AF$1:$CM$1&amp;$AF$2:$CM$2,0))*VLOOKUP($Q1387,$C$17:$M$20,COUNTBLANK($D$15:K$15)+1,FALSE)</f>
        <v>0</v>
      </c>
      <c r="AB1387" s="3">
        <f t="array" ref="AB1387">INDEX($AF$3:$CM$62,MATCH($S1387,$AE$3:$AE$62,0),MATCH(AB$1&amp;$R1387,$AF$1:$CM$1&amp;$AF$2:$CM$2,0))*VLOOKUP($Q1387,$C$17:$M$20,COUNTBLANK($D$15:L$15)+1,FALSE)</f>
        <v>0</v>
      </c>
      <c r="AC1387" s="3">
        <f t="array" ref="AC1387">INDEX($AF$3:$CM$62,MATCH($S1387,$AE$3:$AE$62,0),MATCH(AC$1&amp;$R1387,$AF$1:$CM$1&amp;$AF$2:$CM$2,0))*VLOOKUP($Q1387,$C$17:$M$20,COUNTBLANK($D$15:M$15)+1,FALSE)</f>
        <v>0</v>
      </c>
    </row>
    <row r="1388" spans="17:29" x14ac:dyDescent="0.2">
      <c r="Q1388" t="s">
        <v>422</v>
      </c>
      <c r="R1388">
        <f t="shared" ref="R1388:R1442" si="170">R1028</f>
        <v>6</v>
      </c>
      <c r="S1388">
        <f t="shared" si="169"/>
        <v>6</v>
      </c>
      <c r="T1388" s="3">
        <f t="array" ref="T1388">INDEX($AF$3:$CM$62,MATCH($S1388,$AE$3:$AE$62,0),MATCH(T$1&amp;$R1388,$AF$1:$CM$1&amp;$AF$2:$CM$2,0))*VLOOKUP($Q1388,$C$17:$M$20,COUNTBLANK($D$15:D$15)+1,FALSE)</f>
        <v>72</v>
      </c>
      <c r="U1388" s="3">
        <f t="array" ref="U1388">INDEX($AF$3:$CM$62,MATCH($S1388,$AE$3:$AE$62,0),MATCH(U$1&amp;$R1388,$AF$1:$CM$1&amp;$AF$2:$CM$2,0))*VLOOKUP($Q1388,$C$17:$M$20,COUNTBLANK($D$15:E$15)+1,FALSE)</f>
        <v>0</v>
      </c>
      <c r="V1388" s="3">
        <f t="array" ref="V1388">INDEX($AF$3:$CM$62,MATCH($S1388,$AE$3:$AE$62,0),MATCH(V$1&amp;$R1388,$AF$1:$CM$1&amp;$AF$2:$CM$2,0))*VLOOKUP($Q1388,$C$17:$M$20,COUNTBLANK($D$15:F$15)+1,FALSE)</f>
        <v>0</v>
      </c>
      <c r="W1388" s="3">
        <f t="array" ref="W1388">INDEX($AF$3:$CM$62,MATCH($S1388,$AE$3:$AE$62,0),MATCH(W$1&amp;$R1388,$AF$1:$CM$1&amp;$AF$2:$CM$2,0))*VLOOKUP($Q1388,$C$17:$M$20,COUNTBLANK($D$15:G$15)+1,FALSE)</f>
        <v>144</v>
      </c>
      <c r="X1388" s="3">
        <f t="array" ref="X1388">INDEX($AF$3:$CM$62,MATCH($S1388,$AE$3:$AE$62,0),MATCH(X$1&amp;$R1388,$AF$1:$CM$1&amp;$AF$2:$CM$2,0))*VLOOKUP($Q1388,$C$17:$M$20,COUNTBLANK($D$15:H$15)+1,FALSE)</f>
        <v>0</v>
      </c>
      <c r="Y1388" s="3">
        <f t="array" ref="Y1388">INDEX($AF$3:$CM$62,MATCH($S1388,$AE$3:$AE$62,0),MATCH(Y$1&amp;$R1388,$AF$1:$CM$1&amp;$AF$2:$CM$2,0))*VLOOKUP($Q1388,$C$17:$M$20,COUNTBLANK($D$15:I$15)+1,FALSE)</f>
        <v>0</v>
      </c>
      <c r="Z1388" s="3">
        <f t="array" ref="Z1388">INDEX($AF$3:$CM$62,MATCH($S1388,$AE$3:$AE$62,0),MATCH(Z$1&amp;$R1388,$AF$1:$CM$1&amp;$AF$2:$CM$2,0))*VLOOKUP($Q1388,$C$17:$M$20,COUNTBLANK($D$15:J$15)+1,FALSE)</f>
        <v>0</v>
      </c>
      <c r="AA1388" s="3">
        <f t="array" ref="AA1388">INDEX($AF$3:$CM$62,MATCH($S1388,$AE$3:$AE$62,0),MATCH(AA$1&amp;$R1388,$AF$1:$CM$1&amp;$AF$2:$CM$2,0))*VLOOKUP($Q1388,$C$17:$M$20,COUNTBLANK($D$15:K$15)+1,FALSE)</f>
        <v>0</v>
      </c>
      <c r="AB1388" s="3">
        <f t="array" ref="AB1388">INDEX($AF$3:$CM$62,MATCH($S1388,$AE$3:$AE$62,0),MATCH(AB$1&amp;$R1388,$AF$1:$CM$1&amp;$AF$2:$CM$2,0))*VLOOKUP($Q1388,$C$17:$M$20,COUNTBLANK($D$15:L$15)+1,FALSE)</f>
        <v>0</v>
      </c>
      <c r="AC1388" s="3">
        <f t="array" ref="AC1388">INDEX($AF$3:$CM$62,MATCH($S1388,$AE$3:$AE$62,0),MATCH(AC$1&amp;$R1388,$AF$1:$CM$1&amp;$AF$2:$CM$2,0))*VLOOKUP($Q1388,$C$17:$M$20,COUNTBLANK($D$15:M$15)+1,FALSE)</f>
        <v>0</v>
      </c>
    </row>
    <row r="1389" spans="17:29" x14ac:dyDescent="0.2">
      <c r="Q1389" t="s">
        <v>422</v>
      </c>
      <c r="R1389">
        <f t="shared" si="170"/>
        <v>6</v>
      </c>
      <c r="S1389">
        <f t="shared" si="169"/>
        <v>7</v>
      </c>
      <c r="T1389" s="3">
        <f t="array" ref="T1389">INDEX($AF$3:$CM$62,MATCH($S1389,$AE$3:$AE$62,0),MATCH(T$1&amp;$R1389,$AF$1:$CM$1&amp;$AF$2:$CM$2,0))*VLOOKUP($Q1389,$C$17:$M$20,COUNTBLANK($D$15:D$15)+1,FALSE)</f>
        <v>84</v>
      </c>
      <c r="U1389" s="3">
        <f t="array" ref="U1389">INDEX($AF$3:$CM$62,MATCH($S1389,$AE$3:$AE$62,0),MATCH(U$1&amp;$R1389,$AF$1:$CM$1&amp;$AF$2:$CM$2,0))*VLOOKUP($Q1389,$C$17:$M$20,COUNTBLANK($D$15:E$15)+1,FALSE)</f>
        <v>0</v>
      </c>
      <c r="V1389" s="3">
        <f t="array" ref="V1389">INDEX($AF$3:$CM$62,MATCH($S1389,$AE$3:$AE$62,0),MATCH(V$1&amp;$R1389,$AF$1:$CM$1&amp;$AF$2:$CM$2,0))*VLOOKUP($Q1389,$C$17:$M$20,COUNTBLANK($D$15:F$15)+1,FALSE)</f>
        <v>0</v>
      </c>
      <c r="W1389" s="3">
        <f t="array" ref="W1389">INDEX($AF$3:$CM$62,MATCH($S1389,$AE$3:$AE$62,0),MATCH(W$1&amp;$R1389,$AF$1:$CM$1&amp;$AF$2:$CM$2,0))*VLOOKUP($Q1389,$C$17:$M$20,COUNTBLANK($D$15:G$15)+1,FALSE)</f>
        <v>168</v>
      </c>
      <c r="X1389" s="3">
        <f t="array" ref="X1389">INDEX($AF$3:$CM$62,MATCH($S1389,$AE$3:$AE$62,0),MATCH(X$1&amp;$R1389,$AF$1:$CM$1&amp;$AF$2:$CM$2,0))*VLOOKUP($Q1389,$C$17:$M$20,COUNTBLANK($D$15:H$15)+1,FALSE)</f>
        <v>0</v>
      </c>
      <c r="Y1389" s="3">
        <f t="array" ref="Y1389">INDEX($AF$3:$CM$62,MATCH($S1389,$AE$3:$AE$62,0),MATCH(Y$1&amp;$R1389,$AF$1:$CM$1&amp;$AF$2:$CM$2,0))*VLOOKUP($Q1389,$C$17:$M$20,COUNTBLANK($D$15:I$15)+1,FALSE)</f>
        <v>0</v>
      </c>
      <c r="Z1389" s="3">
        <f t="array" ref="Z1389">INDEX($AF$3:$CM$62,MATCH($S1389,$AE$3:$AE$62,0),MATCH(Z$1&amp;$R1389,$AF$1:$CM$1&amp;$AF$2:$CM$2,0))*VLOOKUP($Q1389,$C$17:$M$20,COUNTBLANK($D$15:J$15)+1,FALSE)</f>
        <v>0</v>
      </c>
      <c r="AA1389" s="3">
        <f t="array" ref="AA1389">INDEX($AF$3:$CM$62,MATCH($S1389,$AE$3:$AE$62,0),MATCH(AA$1&amp;$R1389,$AF$1:$CM$1&amp;$AF$2:$CM$2,0))*VLOOKUP($Q1389,$C$17:$M$20,COUNTBLANK($D$15:K$15)+1,FALSE)</f>
        <v>0</v>
      </c>
      <c r="AB1389" s="3">
        <f t="array" ref="AB1389">INDEX($AF$3:$CM$62,MATCH($S1389,$AE$3:$AE$62,0),MATCH(AB$1&amp;$R1389,$AF$1:$CM$1&amp;$AF$2:$CM$2,0))*VLOOKUP($Q1389,$C$17:$M$20,COUNTBLANK($D$15:L$15)+1,FALSE)</f>
        <v>0</v>
      </c>
      <c r="AC1389" s="3">
        <f t="array" ref="AC1389">INDEX($AF$3:$CM$62,MATCH($S1389,$AE$3:$AE$62,0),MATCH(AC$1&amp;$R1389,$AF$1:$CM$1&amp;$AF$2:$CM$2,0))*VLOOKUP($Q1389,$C$17:$M$20,COUNTBLANK($D$15:M$15)+1,FALSE)</f>
        <v>0</v>
      </c>
    </row>
    <row r="1390" spans="17:29" x14ac:dyDescent="0.2">
      <c r="Q1390" t="s">
        <v>422</v>
      </c>
      <c r="R1390">
        <f t="shared" si="170"/>
        <v>6</v>
      </c>
      <c r="S1390">
        <f t="shared" si="169"/>
        <v>8</v>
      </c>
      <c r="T1390" s="3">
        <f t="array" ref="T1390">INDEX($AF$3:$CM$62,MATCH($S1390,$AE$3:$AE$62,0),MATCH(T$1&amp;$R1390,$AF$1:$CM$1&amp;$AF$2:$CM$2,0))*VLOOKUP($Q1390,$C$17:$M$20,COUNTBLANK($D$15:D$15)+1,FALSE)</f>
        <v>96</v>
      </c>
      <c r="U1390" s="3">
        <f t="array" ref="U1390">INDEX($AF$3:$CM$62,MATCH($S1390,$AE$3:$AE$62,0),MATCH(U$1&amp;$R1390,$AF$1:$CM$1&amp;$AF$2:$CM$2,0))*VLOOKUP($Q1390,$C$17:$M$20,COUNTBLANK($D$15:E$15)+1,FALSE)</f>
        <v>0</v>
      </c>
      <c r="V1390" s="3">
        <f t="array" ref="V1390">INDEX($AF$3:$CM$62,MATCH($S1390,$AE$3:$AE$62,0),MATCH(V$1&amp;$R1390,$AF$1:$CM$1&amp;$AF$2:$CM$2,0))*VLOOKUP($Q1390,$C$17:$M$20,COUNTBLANK($D$15:F$15)+1,FALSE)</f>
        <v>0</v>
      </c>
      <c r="W1390" s="3">
        <f t="array" ref="W1390">INDEX($AF$3:$CM$62,MATCH($S1390,$AE$3:$AE$62,0),MATCH(W$1&amp;$R1390,$AF$1:$CM$1&amp;$AF$2:$CM$2,0))*VLOOKUP($Q1390,$C$17:$M$20,COUNTBLANK($D$15:G$15)+1,FALSE)</f>
        <v>192</v>
      </c>
      <c r="X1390" s="3">
        <f t="array" ref="X1390">INDEX($AF$3:$CM$62,MATCH($S1390,$AE$3:$AE$62,0),MATCH(X$1&amp;$R1390,$AF$1:$CM$1&amp;$AF$2:$CM$2,0))*VLOOKUP($Q1390,$C$17:$M$20,COUNTBLANK($D$15:H$15)+1,FALSE)</f>
        <v>0</v>
      </c>
      <c r="Y1390" s="3">
        <f t="array" ref="Y1390">INDEX($AF$3:$CM$62,MATCH($S1390,$AE$3:$AE$62,0),MATCH(Y$1&amp;$R1390,$AF$1:$CM$1&amp;$AF$2:$CM$2,0))*VLOOKUP($Q1390,$C$17:$M$20,COUNTBLANK($D$15:I$15)+1,FALSE)</f>
        <v>0</v>
      </c>
      <c r="Z1390" s="3">
        <f t="array" ref="Z1390">INDEX($AF$3:$CM$62,MATCH($S1390,$AE$3:$AE$62,0),MATCH(Z$1&amp;$R1390,$AF$1:$CM$1&amp;$AF$2:$CM$2,0))*VLOOKUP($Q1390,$C$17:$M$20,COUNTBLANK($D$15:J$15)+1,FALSE)</f>
        <v>0</v>
      </c>
      <c r="AA1390" s="3">
        <f t="array" ref="AA1390">INDEX($AF$3:$CM$62,MATCH($S1390,$AE$3:$AE$62,0),MATCH(AA$1&amp;$R1390,$AF$1:$CM$1&amp;$AF$2:$CM$2,0))*VLOOKUP($Q1390,$C$17:$M$20,COUNTBLANK($D$15:K$15)+1,FALSE)</f>
        <v>0</v>
      </c>
      <c r="AB1390" s="3">
        <f t="array" ref="AB1390">INDEX($AF$3:$CM$62,MATCH($S1390,$AE$3:$AE$62,0),MATCH(AB$1&amp;$R1390,$AF$1:$CM$1&amp;$AF$2:$CM$2,0))*VLOOKUP($Q1390,$C$17:$M$20,COUNTBLANK($D$15:L$15)+1,FALSE)</f>
        <v>0</v>
      </c>
      <c r="AC1390" s="3">
        <f t="array" ref="AC1390">INDEX($AF$3:$CM$62,MATCH($S1390,$AE$3:$AE$62,0),MATCH(AC$1&amp;$R1390,$AF$1:$CM$1&amp;$AF$2:$CM$2,0))*VLOOKUP($Q1390,$C$17:$M$20,COUNTBLANK($D$15:M$15)+1,FALSE)</f>
        <v>0</v>
      </c>
    </row>
    <row r="1391" spans="17:29" x14ac:dyDescent="0.2">
      <c r="Q1391" t="s">
        <v>422</v>
      </c>
      <c r="R1391">
        <f t="shared" si="170"/>
        <v>6</v>
      </c>
      <c r="S1391">
        <f t="shared" si="169"/>
        <v>9</v>
      </c>
      <c r="T1391" s="3">
        <f t="array" ref="T1391">INDEX($AF$3:$CM$62,MATCH($S1391,$AE$3:$AE$62,0),MATCH(T$1&amp;$R1391,$AF$1:$CM$1&amp;$AF$2:$CM$2,0))*VLOOKUP($Q1391,$C$17:$M$20,COUNTBLANK($D$15:D$15)+1,FALSE)</f>
        <v>108</v>
      </c>
      <c r="U1391" s="3">
        <f t="array" ref="U1391">INDEX($AF$3:$CM$62,MATCH($S1391,$AE$3:$AE$62,0),MATCH(U$1&amp;$R1391,$AF$1:$CM$1&amp;$AF$2:$CM$2,0))*VLOOKUP($Q1391,$C$17:$M$20,COUNTBLANK($D$15:E$15)+1,FALSE)</f>
        <v>0</v>
      </c>
      <c r="V1391" s="3">
        <f t="array" ref="V1391">INDEX($AF$3:$CM$62,MATCH($S1391,$AE$3:$AE$62,0),MATCH(V$1&amp;$R1391,$AF$1:$CM$1&amp;$AF$2:$CM$2,0))*VLOOKUP($Q1391,$C$17:$M$20,COUNTBLANK($D$15:F$15)+1,FALSE)</f>
        <v>0</v>
      </c>
      <c r="W1391" s="3">
        <f t="array" ref="W1391">INDEX($AF$3:$CM$62,MATCH($S1391,$AE$3:$AE$62,0),MATCH(W$1&amp;$R1391,$AF$1:$CM$1&amp;$AF$2:$CM$2,0))*VLOOKUP($Q1391,$C$17:$M$20,COUNTBLANK($D$15:G$15)+1,FALSE)</f>
        <v>216</v>
      </c>
      <c r="X1391" s="3">
        <f t="array" ref="X1391">INDEX($AF$3:$CM$62,MATCH($S1391,$AE$3:$AE$62,0),MATCH(X$1&amp;$R1391,$AF$1:$CM$1&amp;$AF$2:$CM$2,0))*VLOOKUP($Q1391,$C$17:$M$20,COUNTBLANK($D$15:H$15)+1,FALSE)</f>
        <v>0</v>
      </c>
      <c r="Y1391" s="3">
        <f t="array" ref="Y1391">INDEX($AF$3:$CM$62,MATCH($S1391,$AE$3:$AE$62,0),MATCH(Y$1&amp;$R1391,$AF$1:$CM$1&amp;$AF$2:$CM$2,0))*VLOOKUP($Q1391,$C$17:$M$20,COUNTBLANK($D$15:I$15)+1,FALSE)</f>
        <v>0</v>
      </c>
      <c r="Z1391" s="3">
        <f t="array" ref="Z1391">INDEX($AF$3:$CM$62,MATCH($S1391,$AE$3:$AE$62,0),MATCH(Z$1&amp;$R1391,$AF$1:$CM$1&amp;$AF$2:$CM$2,0))*VLOOKUP($Q1391,$C$17:$M$20,COUNTBLANK($D$15:J$15)+1,FALSE)</f>
        <v>0</v>
      </c>
      <c r="AA1391" s="3">
        <f t="array" ref="AA1391">INDEX($AF$3:$CM$62,MATCH($S1391,$AE$3:$AE$62,0),MATCH(AA$1&amp;$R1391,$AF$1:$CM$1&amp;$AF$2:$CM$2,0))*VLOOKUP($Q1391,$C$17:$M$20,COUNTBLANK($D$15:K$15)+1,FALSE)</f>
        <v>0</v>
      </c>
      <c r="AB1391" s="3">
        <f t="array" ref="AB1391">INDEX($AF$3:$CM$62,MATCH($S1391,$AE$3:$AE$62,0),MATCH(AB$1&amp;$R1391,$AF$1:$CM$1&amp;$AF$2:$CM$2,0))*VLOOKUP($Q1391,$C$17:$M$20,COUNTBLANK($D$15:L$15)+1,FALSE)</f>
        <v>0</v>
      </c>
      <c r="AC1391" s="3">
        <f t="array" ref="AC1391">INDEX($AF$3:$CM$62,MATCH($S1391,$AE$3:$AE$62,0),MATCH(AC$1&amp;$R1391,$AF$1:$CM$1&amp;$AF$2:$CM$2,0))*VLOOKUP($Q1391,$C$17:$M$20,COUNTBLANK($D$15:M$15)+1,FALSE)</f>
        <v>0</v>
      </c>
    </row>
    <row r="1392" spans="17:29" x14ac:dyDescent="0.2">
      <c r="Q1392" t="s">
        <v>422</v>
      </c>
      <c r="R1392">
        <f t="shared" si="170"/>
        <v>6</v>
      </c>
      <c r="S1392">
        <f t="shared" si="169"/>
        <v>10</v>
      </c>
      <c r="T1392" s="3">
        <f t="array" ref="T1392">INDEX($AF$3:$CM$62,MATCH($S1392,$AE$3:$AE$62,0),MATCH(T$1&amp;$R1392,$AF$1:$CM$1&amp;$AF$2:$CM$2,0))*VLOOKUP($Q1392,$C$17:$M$20,COUNTBLANK($D$15:D$15)+1,FALSE)</f>
        <v>120</v>
      </c>
      <c r="U1392" s="3">
        <f t="array" ref="U1392">INDEX($AF$3:$CM$62,MATCH($S1392,$AE$3:$AE$62,0),MATCH(U$1&amp;$R1392,$AF$1:$CM$1&amp;$AF$2:$CM$2,0))*VLOOKUP($Q1392,$C$17:$M$20,COUNTBLANK($D$15:E$15)+1,FALSE)</f>
        <v>0</v>
      </c>
      <c r="V1392" s="3">
        <f t="array" ref="V1392">INDEX($AF$3:$CM$62,MATCH($S1392,$AE$3:$AE$62,0),MATCH(V$1&amp;$R1392,$AF$1:$CM$1&amp;$AF$2:$CM$2,0))*VLOOKUP($Q1392,$C$17:$M$20,COUNTBLANK($D$15:F$15)+1,FALSE)</f>
        <v>0</v>
      </c>
      <c r="W1392" s="3">
        <f t="array" ref="W1392">INDEX($AF$3:$CM$62,MATCH($S1392,$AE$3:$AE$62,0),MATCH(W$1&amp;$R1392,$AF$1:$CM$1&amp;$AF$2:$CM$2,0))*VLOOKUP($Q1392,$C$17:$M$20,COUNTBLANK($D$15:G$15)+1,FALSE)</f>
        <v>240</v>
      </c>
      <c r="X1392" s="3">
        <f t="array" ref="X1392">INDEX($AF$3:$CM$62,MATCH($S1392,$AE$3:$AE$62,0),MATCH(X$1&amp;$R1392,$AF$1:$CM$1&amp;$AF$2:$CM$2,0))*VLOOKUP($Q1392,$C$17:$M$20,COUNTBLANK($D$15:H$15)+1,FALSE)</f>
        <v>0</v>
      </c>
      <c r="Y1392" s="3">
        <f t="array" ref="Y1392">INDEX($AF$3:$CM$62,MATCH($S1392,$AE$3:$AE$62,0),MATCH(Y$1&amp;$R1392,$AF$1:$CM$1&amp;$AF$2:$CM$2,0))*VLOOKUP($Q1392,$C$17:$M$20,COUNTBLANK($D$15:I$15)+1,FALSE)</f>
        <v>0</v>
      </c>
      <c r="Z1392" s="3">
        <f t="array" ref="Z1392">INDEX($AF$3:$CM$62,MATCH($S1392,$AE$3:$AE$62,0),MATCH(Z$1&amp;$R1392,$AF$1:$CM$1&amp;$AF$2:$CM$2,0))*VLOOKUP($Q1392,$C$17:$M$20,COUNTBLANK($D$15:J$15)+1,FALSE)</f>
        <v>0</v>
      </c>
      <c r="AA1392" s="3">
        <f t="array" ref="AA1392">INDEX($AF$3:$CM$62,MATCH($S1392,$AE$3:$AE$62,0),MATCH(AA$1&amp;$R1392,$AF$1:$CM$1&amp;$AF$2:$CM$2,0))*VLOOKUP($Q1392,$C$17:$M$20,COUNTBLANK($D$15:K$15)+1,FALSE)</f>
        <v>0</v>
      </c>
      <c r="AB1392" s="3">
        <f t="array" ref="AB1392">INDEX($AF$3:$CM$62,MATCH($S1392,$AE$3:$AE$62,0),MATCH(AB$1&amp;$R1392,$AF$1:$CM$1&amp;$AF$2:$CM$2,0))*VLOOKUP($Q1392,$C$17:$M$20,COUNTBLANK($D$15:L$15)+1,FALSE)</f>
        <v>0.03</v>
      </c>
      <c r="AC1392" s="3">
        <f t="array" ref="AC1392">INDEX($AF$3:$CM$62,MATCH($S1392,$AE$3:$AE$62,0),MATCH(AC$1&amp;$R1392,$AF$1:$CM$1&amp;$AF$2:$CM$2,0))*VLOOKUP($Q1392,$C$17:$M$20,COUNTBLANK($D$15:M$15)+1,FALSE)</f>
        <v>0</v>
      </c>
    </row>
    <row r="1393" spans="17:29" x14ac:dyDescent="0.2">
      <c r="Q1393" t="s">
        <v>422</v>
      </c>
      <c r="R1393">
        <f t="shared" si="170"/>
        <v>6</v>
      </c>
      <c r="S1393">
        <f t="shared" si="169"/>
        <v>11</v>
      </c>
      <c r="T1393" s="3">
        <f t="array" ref="T1393">INDEX($AF$3:$CM$62,MATCH($S1393,$AE$3:$AE$62,0),MATCH(T$1&amp;$R1393,$AF$1:$CM$1&amp;$AF$2:$CM$2,0))*VLOOKUP($Q1393,$C$17:$M$20,COUNTBLANK($D$15:D$15)+1,FALSE)</f>
        <v>132</v>
      </c>
      <c r="U1393" s="3">
        <f t="array" ref="U1393">INDEX($AF$3:$CM$62,MATCH($S1393,$AE$3:$AE$62,0),MATCH(U$1&amp;$R1393,$AF$1:$CM$1&amp;$AF$2:$CM$2,0))*VLOOKUP($Q1393,$C$17:$M$20,COUNTBLANK($D$15:E$15)+1,FALSE)</f>
        <v>0</v>
      </c>
      <c r="V1393" s="3">
        <f t="array" ref="V1393">INDEX($AF$3:$CM$62,MATCH($S1393,$AE$3:$AE$62,0),MATCH(V$1&amp;$R1393,$AF$1:$CM$1&amp;$AF$2:$CM$2,0))*VLOOKUP($Q1393,$C$17:$M$20,COUNTBLANK($D$15:F$15)+1,FALSE)</f>
        <v>0</v>
      </c>
      <c r="W1393" s="3">
        <f t="array" ref="W1393">INDEX($AF$3:$CM$62,MATCH($S1393,$AE$3:$AE$62,0),MATCH(W$1&amp;$R1393,$AF$1:$CM$1&amp;$AF$2:$CM$2,0))*VLOOKUP($Q1393,$C$17:$M$20,COUNTBLANK($D$15:G$15)+1,FALSE)</f>
        <v>264</v>
      </c>
      <c r="X1393" s="3">
        <f t="array" ref="X1393">INDEX($AF$3:$CM$62,MATCH($S1393,$AE$3:$AE$62,0),MATCH(X$1&amp;$R1393,$AF$1:$CM$1&amp;$AF$2:$CM$2,0))*VLOOKUP($Q1393,$C$17:$M$20,COUNTBLANK($D$15:H$15)+1,FALSE)</f>
        <v>0</v>
      </c>
      <c r="Y1393" s="3">
        <f t="array" ref="Y1393">INDEX($AF$3:$CM$62,MATCH($S1393,$AE$3:$AE$62,0),MATCH(Y$1&amp;$R1393,$AF$1:$CM$1&amp;$AF$2:$CM$2,0))*VLOOKUP($Q1393,$C$17:$M$20,COUNTBLANK($D$15:I$15)+1,FALSE)</f>
        <v>0</v>
      </c>
      <c r="Z1393" s="3">
        <f t="array" ref="Z1393">INDEX($AF$3:$CM$62,MATCH($S1393,$AE$3:$AE$62,0),MATCH(Z$1&amp;$R1393,$AF$1:$CM$1&amp;$AF$2:$CM$2,0))*VLOOKUP($Q1393,$C$17:$M$20,COUNTBLANK($D$15:J$15)+1,FALSE)</f>
        <v>0</v>
      </c>
      <c r="AA1393" s="3">
        <f t="array" ref="AA1393">INDEX($AF$3:$CM$62,MATCH($S1393,$AE$3:$AE$62,0),MATCH(AA$1&amp;$R1393,$AF$1:$CM$1&amp;$AF$2:$CM$2,0))*VLOOKUP($Q1393,$C$17:$M$20,COUNTBLANK($D$15:K$15)+1,FALSE)</f>
        <v>0</v>
      </c>
      <c r="AB1393" s="3">
        <f t="array" ref="AB1393">INDEX($AF$3:$CM$62,MATCH($S1393,$AE$3:$AE$62,0),MATCH(AB$1&amp;$R1393,$AF$1:$CM$1&amp;$AF$2:$CM$2,0))*VLOOKUP($Q1393,$C$17:$M$20,COUNTBLANK($D$15:L$15)+1,FALSE)</f>
        <v>0.03</v>
      </c>
      <c r="AC1393" s="3">
        <f t="array" ref="AC1393">INDEX($AF$3:$CM$62,MATCH($S1393,$AE$3:$AE$62,0),MATCH(AC$1&amp;$R1393,$AF$1:$CM$1&amp;$AF$2:$CM$2,0))*VLOOKUP($Q1393,$C$17:$M$20,COUNTBLANK($D$15:M$15)+1,FALSE)</f>
        <v>0</v>
      </c>
    </row>
    <row r="1394" spans="17:29" x14ac:dyDescent="0.2">
      <c r="Q1394" t="s">
        <v>422</v>
      </c>
      <c r="R1394">
        <f t="shared" si="170"/>
        <v>6</v>
      </c>
      <c r="S1394">
        <f t="shared" si="169"/>
        <v>12</v>
      </c>
      <c r="T1394" s="3">
        <f t="array" ref="T1394">INDEX($AF$3:$CM$62,MATCH($S1394,$AE$3:$AE$62,0),MATCH(T$1&amp;$R1394,$AF$1:$CM$1&amp;$AF$2:$CM$2,0))*VLOOKUP($Q1394,$C$17:$M$20,COUNTBLANK($D$15:D$15)+1,FALSE)</f>
        <v>144</v>
      </c>
      <c r="U1394" s="3">
        <f t="array" ref="U1394">INDEX($AF$3:$CM$62,MATCH($S1394,$AE$3:$AE$62,0),MATCH(U$1&amp;$R1394,$AF$1:$CM$1&amp;$AF$2:$CM$2,0))*VLOOKUP($Q1394,$C$17:$M$20,COUNTBLANK($D$15:E$15)+1,FALSE)</f>
        <v>0</v>
      </c>
      <c r="V1394" s="3">
        <f t="array" ref="V1394">INDEX($AF$3:$CM$62,MATCH($S1394,$AE$3:$AE$62,0),MATCH(V$1&amp;$R1394,$AF$1:$CM$1&amp;$AF$2:$CM$2,0))*VLOOKUP($Q1394,$C$17:$M$20,COUNTBLANK($D$15:F$15)+1,FALSE)</f>
        <v>0</v>
      </c>
      <c r="W1394" s="3">
        <f t="array" ref="W1394">INDEX($AF$3:$CM$62,MATCH($S1394,$AE$3:$AE$62,0),MATCH(W$1&amp;$R1394,$AF$1:$CM$1&amp;$AF$2:$CM$2,0))*VLOOKUP($Q1394,$C$17:$M$20,COUNTBLANK($D$15:G$15)+1,FALSE)</f>
        <v>288</v>
      </c>
      <c r="X1394" s="3">
        <f t="array" ref="X1394">INDEX($AF$3:$CM$62,MATCH($S1394,$AE$3:$AE$62,0),MATCH(X$1&amp;$R1394,$AF$1:$CM$1&amp;$AF$2:$CM$2,0))*VLOOKUP($Q1394,$C$17:$M$20,COUNTBLANK($D$15:H$15)+1,FALSE)</f>
        <v>0</v>
      </c>
      <c r="Y1394" s="3">
        <f t="array" ref="Y1394">INDEX($AF$3:$CM$62,MATCH($S1394,$AE$3:$AE$62,0),MATCH(Y$1&amp;$R1394,$AF$1:$CM$1&amp;$AF$2:$CM$2,0))*VLOOKUP($Q1394,$C$17:$M$20,COUNTBLANK($D$15:I$15)+1,FALSE)</f>
        <v>0</v>
      </c>
      <c r="Z1394" s="3">
        <f t="array" ref="Z1394">INDEX($AF$3:$CM$62,MATCH($S1394,$AE$3:$AE$62,0),MATCH(Z$1&amp;$R1394,$AF$1:$CM$1&amp;$AF$2:$CM$2,0))*VLOOKUP($Q1394,$C$17:$M$20,COUNTBLANK($D$15:J$15)+1,FALSE)</f>
        <v>0</v>
      </c>
      <c r="AA1394" s="3">
        <f t="array" ref="AA1394">INDEX($AF$3:$CM$62,MATCH($S1394,$AE$3:$AE$62,0),MATCH(AA$1&amp;$R1394,$AF$1:$CM$1&amp;$AF$2:$CM$2,0))*VLOOKUP($Q1394,$C$17:$M$20,COUNTBLANK($D$15:K$15)+1,FALSE)</f>
        <v>0</v>
      </c>
      <c r="AB1394" s="3">
        <f t="array" ref="AB1394">INDEX($AF$3:$CM$62,MATCH($S1394,$AE$3:$AE$62,0),MATCH(AB$1&amp;$R1394,$AF$1:$CM$1&amp;$AF$2:$CM$2,0))*VLOOKUP($Q1394,$C$17:$M$20,COUNTBLANK($D$15:L$15)+1,FALSE)</f>
        <v>0.03</v>
      </c>
      <c r="AC1394" s="3">
        <f t="array" ref="AC1394">INDEX($AF$3:$CM$62,MATCH($S1394,$AE$3:$AE$62,0),MATCH(AC$1&amp;$R1394,$AF$1:$CM$1&amp;$AF$2:$CM$2,0))*VLOOKUP($Q1394,$C$17:$M$20,COUNTBLANK($D$15:M$15)+1,FALSE)</f>
        <v>0</v>
      </c>
    </row>
    <row r="1395" spans="17:29" x14ac:dyDescent="0.2">
      <c r="Q1395" t="s">
        <v>422</v>
      </c>
      <c r="R1395">
        <f t="shared" si="170"/>
        <v>6</v>
      </c>
      <c r="S1395">
        <f t="shared" si="169"/>
        <v>13</v>
      </c>
      <c r="T1395" s="3">
        <f t="array" ref="T1395">INDEX($AF$3:$CM$62,MATCH($S1395,$AE$3:$AE$62,0),MATCH(T$1&amp;$R1395,$AF$1:$CM$1&amp;$AF$2:$CM$2,0))*VLOOKUP($Q1395,$C$17:$M$20,COUNTBLANK($D$15:D$15)+1,FALSE)</f>
        <v>156</v>
      </c>
      <c r="U1395" s="3">
        <f t="array" ref="U1395">INDEX($AF$3:$CM$62,MATCH($S1395,$AE$3:$AE$62,0),MATCH(U$1&amp;$R1395,$AF$1:$CM$1&amp;$AF$2:$CM$2,0))*VLOOKUP($Q1395,$C$17:$M$20,COUNTBLANK($D$15:E$15)+1,FALSE)</f>
        <v>0</v>
      </c>
      <c r="V1395" s="3">
        <f t="array" ref="V1395">INDEX($AF$3:$CM$62,MATCH($S1395,$AE$3:$AE$62,0),MATCH(V$1&amp;$R1395,$AF$1:$CM$1&amp;$AF$2:$CM$2,0))*VLOOKUP($Q1395,$C$17:$M$20,COUNTBLANK($D$15:F$15)+1,FALSE)</f>
        <v>0</v>
      </c>
      <c r="W1395" s="3">
        <f t="array" ref="W1395">INDEX($AF$3:$CM$62,MATCH($S1395,$AE$3:$AE$62,0),MATCH(W$1&amp;$R1395,$AF$1:$CM$1&amp;$AF$2:$CM$2,0))*VLOOKUP($Q1395,$C$17:$M$20,COUNTBLANK($D$15:G$15)+1,FALSE)</f>
        <v>312</v>
      </c>
      <c r="X1395" s="3">
        <f t="array" ref="X1395">INDEX($AF$3:$CM$62,MATCH($S1395,$AE$3:$AE$62,0),MATCH(X$1&amp;$R1395,$AF$1:$CM$1&amp;$AF$2:$CM$2,0))*VLOOKUP($Q1395,$C$17:$M$20,COUNTBLANK($D$15:H$15)+1,FALSE)</f>
        <v>0</v>
      </c>
      <c r="Y1395" s="3">
        <f t="array" ref="Y1395">INDEX($AF$3:$CM$62,MATCH($S1395,$AE$3:$AE$62,0),MATCH(Y$1&amp;$R1395,$AF$1:$CM$1&amp;$AF$2:$CM$2,0))*VLOOKUP($Q1395,$C$17:$M$20,COUNTBLANK($D$15:I$15)+1,FALSE)</f>
        <v>0</v>
      </c>
      <c r="Z1395" s="3">
        <f t="array" ref="Z1395">INDEX($AF$3:$CM$62,MATCH($S1395,$AE$3:$AE$62,0),MATCH(Z$1&amp;$R1395,$AF$1:$CM$1&amp;$AF$2:$CM$2,0))*VLOOKUP($Q1395,$C$17:$M$20,COUNTBLANK($D$15:J$15)+1,FALSE)</f>
        <v>0</v>
      </c>
      <c r="AA1395" s="3">
        <f t="array" ref="AA1395">INDEX($AF$3:$CM$62,MATCH($S1395,$AE$3:$AE$62,0),MATCH(AA$1&amp;$R1395,$AF$1:$CM$1&amp;$AF$2:$CM$2,0))*VLOOKUP($Q1395,$C$17:$M$20,COUNTBLANK($D$15:K$15)+1,FALSE)</f>
        <v>0</v>
      </c>
      <c r="AB1395" s="3">
        <f t="array" ref="AB1395">INDEX($AF$3:$CM$62,MATCH($S1395,$AE$3:$AE$62,0),MATCH(AB$1&amp;$R1395,$AF$1:$CM$1&amp;$AF$2:$CM$2,0))*VLOOKUP($Q1395,$C$17:$M$20,COUNTBLANK($D$15:L$15)+1,FALSE)</f>
        <v>0.03</v>
      </c>
      <c r="AC1395" s="3">
        <f t="array" ref="AC1395">INDEX($AF$3:$CM$62,MATCH($S1395,$AE$3:$AE$62,0),MATCH(AC$1&amp;$R1395,$AF$1:$CM$1&amp;$AF$2:$CM$2,0))*VLOOKUP($Q1395,$C$17:$M$20,COUNTBLANK($D$15:M$15)+1,FALSE)</f>
        <v>0</v>
      </c>
    </row>
    <row r="1396" spans="17:29" x14ac:dyDescent="0.2">
      <c r="Q1396" t="s">
        <v>422</v>
      </c>
      <c r="R1396">
        <f t="shared" si="170"/>
        <v>6</v>
      </c>
      <c r="S1396">
        <f t="shared" si="169"/>
        <v>14</v>
      </c>
      <c r="T1396" s="3">
        <f t="array" ref="T1396">INDEX($AF$3:$CM$62,MATCH($S1396,$AE$3:$AE$62,0),MATCH(T$1&amp;$R1396,$AF$1:$CM$1&amp;$AF$2:$CM$2,0))*VLOOKUP($Q1396,$C$17:$M$20,COUNTBLANK($D$15:D$15)+1,FALSE)</f>
        <v>168</v>
      </c>
      <c r="U1396" s="3">
        <f t="array" ref="U1396">INDEX($AF$3:$CM$62,MATCH($S1396,$AE$3:$AE$62,0),MATCH(U$1&amp;$R1396,$AF$1:$CM$1&amp;$AF$2:$CM$2,0))*VLOOKUP($Q1396,$C$17:$M$20,COUNTBLANK($D$15:E$15)+1,FALSE)</f>
        <v>0</v>
      </c>
      <c r="V1396" s="3">
        <f t="array" ref="V1396">INDEX($AF$3:$CM$62,MATCH($S1396,$AE$3:$AE$62,0),MATCH(V$1&amp;$R1396,$AF$1:$CM$1&amp;$AF$2:$CM$2,0))*VLOOKUP($Q1396,$C$17:$M$20,COUNTBLANK($D$15:F$15)+1,FALSE)</f>
        <v>0</v>
      </c>
      <c r="W1396" s="3">
        <f t="array" ref="W1396">INDEX($AF$3:$CM$62,MATCH($S1396,$AE$3:$AE$62,0),MATCH(W$1&amp;$R1396,$AF$1:$CM$1&amp;$AF$2:$CM$2,0))*VLOOKUP($Q1396,$C$17:$M$20,COUNTBLANK($D$15:G$15)+1,FALSE)</f>
        <v>336</v>
      </c>
      <c r="X1396" s="3">
        <f t="array" ref="X1396">INDEX($AF$3:$CM$62,MATCH($S1396,$AE$3:$AE$62,0),MATCH(X$1&amp;$R1396,$AF$1:$CM$1&amp;$AF$2:$CM$2,0))*VLOOKUP($Q1396,$C$17:$M$20,COUNTBLANK($D$15:H$15)+1,FALSE)</f>
        <v>0</v>
      </c>
      <c r="Y1396" s="3">
        <f t="array" ref="Y1396">INDEX($AF$3:$CM$62,MATCH($S1396,$AE$3:$AE$62,0),MATCH(Y$1&amp;$R1396,$AF$1:$CM$1&amp;$AF$2:$CM$2,0))*VLOOKUP($Q1396,$C$17:$M$20,COUNTBLANK($D$15:I$15)+1,FALSE)</f>
        <v>0</v>
      </c>
      <c r="Z1396" s="3">
        <f t="array" ref="Z1396">INDEX($AF$3:$CM$62,MATCH($S1396,$AE$3:$AE$62,0),MATCH(Z$1&amp;$R1396,$AF$1:$CM$1&amp;$AF$2:$CM$2,0))*VLOOKUP($Q1396,$C$17:$M$20,COUNTBLANK($D$15:J$15)+1,FALSE)</f>
        <v>0</v>
      </c>
      <c r="AA1396" s="3">
        <f t="array" ref="AA1396">INDEX($AF$3:$CM$62,MATCH($S1396,$AE$3:$AE$62,0),MATCH(AA$1&amp;$R1396,$AF$1:$CM$1&amp;$AF$2:$CM$2,0))*VLOOKUP($Q1396,$C$17:$M$20,COUNTBLANK($D$15:K$15)+1,FALSE)</f>
        <v>0</v>
      </c>
      <c r="AB1396" s="3">
        <f t="array" ref="AB1396">INDEX($AF$3:$CM$62,MATCH($S1396,$AE$3:$AE$62,0),MATCH(AB$1&amp;$R1396,$AF$1:$CM$1&amp;$AF$2:$CM$2,0))*VLOOKUP($Q1396,$C$17:$M$20,COUNTBLANK($D$15:L$15)+1,FALSE)</f>
        <v>0.03</v>
      </c>
      <c r="AC1396" s="3">
        <f t="array" ref="AC1396">INDEX($AF$3:$CM$62,MATCH($S1396,$AE$3:$AE$62,0),MATCH(AC$1&amp;$R1396,$AF$1:$CM$1&amp;$AF$2:$CM$2,0))*VLOOKUP($Q1396,$C$17:$M$20,COUNTBLANK($D$15:M$15)+1,FALSE)</f>
        <v>0</v>
      </c>
    </row>
    <row r="1397" spans="17:29" x14ac:dyDescent="0.2">
      <c r="Q1397" t="s">
        <v>422</v>
      </c>
      <c r="R1397">
        <f t="shared" si="170"/>
        <v>6</v>
      </c>
      <c r="S1397">
        <f t="shared" si="169"/>
        <v>15</v>
      </c>
      <c r="T1397" s="3">
        <f t="array" ref="T1397">INDEX($AF$3:$CM$62,MATCH($S1397,$AE$3:$AE$62,0),MATCH(T$1&amp;$R1397,$AF$1:$CM$1&amp;$AF$2:$CM$2,0))*VLOOKUP($Q1397,$C$17:$M$20,COUNTBLANK($D$15:D$15)+1,FALSE)</f>
        <v>180</v>
      </c>
      <c r="U1397" s="3">
        <f t="array" ref="U1397">INDEX($AF$3:$CM$62,MATCH($S1397,$AE$3:$AE$62,0),MATCH(U$1&amp;$R1397,$AF$1:$CM$1&amp;$AF$2:$CM$2,0))*VLOOKUP($Q1397,$C$17:$M$20,COUNTBLANK($D$15:E$15)+1,FALSE)</f>
        <v>0</v>
      </c>
      <c r="V1397" s="3">
        <f t="array" ref="V1397">INDEX($AF$3:$CM$62,MATCH($S1397,$AE$3:$AE$62,0),MATCH(V$1&amp;$R1397,$AF$1:$CM$1&amp;$AF$2:$CM$2,0))*VLOOKUP($Q1397,$C$17:$M$20,COUNTBLANK($D$15:F$15)+1,FALSE)</f>
        <v>0</v>
      </c>
      <c r="W1397" s="3">
        <f t="array" ref="W1397">INDEX($AF$3:$CM$62,MATCH($S1397,$AE$3:$AE$62,0),MATCH(W$1&amp;$R1397,$AF$1:$CM$1&amp;$AF$2:$CM$2,0))*VLOOKUP($Q1397,$C$17:$M$20,COUNTBLANK($D$15:G$15)+1,FALSE)</f>
        <v>360</v>
      </c>
      <c r="X1397" s="3">
        <f t="array" ref="X1397">INDEX($AF$3:$CM$62,MATCH($S1397,$AE$3:$AE$62,0),MATCH(X$1&amp;$R1397,$AF$1:$CM$1&amp;$AF$2:$CM$2,0))*VLOOKUP($Q1397,$C$17:$M$20,COUNTBLANK($D$15:H$15)+1,FALSE)</f>
        <v>0</v>
      </c>
      <c r="Y1397" s="3">
        <f t="array" ref="Y1397">INDEX($AF$3:$CM$62,MATCH($S1397,$AE$3:$AE$62,0),MATCH(Y$1&amp;$R1397,$AF$1:$CM$1&amp;$AF$2:$CM$2,0))*VLOOKUP($Q1397,$C$17:$M$20,COUNTBLANK($D$15:I$15)+1,FALSE)</f>
        <v>0</v>
      </c>
      <c r="Z1397" s="3">
        <f t="array" ref="Z1397">INDEX($AF$3:$CM$62,MATCH($S1397,$AE$3:$AE$62,0),MATCH(Z$1&amp;$R1397,$AF$1:$CM$1&amp;$AF$2:$CM$2,0))*VLOOKUP($Q1397,$C$17:$M$20,COUNTBLANK($D$15:J$15)+1,FALSE)</f>
        <v>0</v>
      </c>
      <c r="AA1397" s="3">
        <f t="array" ref="AA1397">INDEX($AF$3:$CM$62,MATCH($S1397,$AE$3:$AE$62,0),MATCH(AA$1&amp;$R1397,$AF$1:$CM$1&amp;$AF$2:$CM$2,0))*VLOOKUP($Q1397,$C$17:$M$20,COUNTBLANK($D$15:K$15)+1,FALSE)</f>
        <v>0</v>
      </c>
      <c r="AB1397" s="3">
        <f t="array" ref="AB1397">INDEX($AF$3:$CM$62,MATCH($S1397,$AE$3:$AE$62,0),MATCH(AB$1&amp;$R1397,$AF$1:$CM$1&amp;$AF$2:$CM$2,0))*VLOOKUP($Q1397,$C$17:$M$20,COUNTBLANK($D$15:L$15)+1,FALSE)</f>
        <v>0.03</v>
      </c>
      <c r="AC1397" s="3">
        <f t="array" ref="AC1397">INDEX($AF$3:$CM$62,MATCH($S1397,$AE$3:$AE$62,0),MATCH(AC$1&amp;$R1397,$AF$1:$CM$1&amp;$AF$2:$CM$2,0))*VLOOKUP($Q1397,$C$17:$M$20,COUNTBLANK($D$15:M$15)+1,FALSE)</f>
        <v>0</v>
      </c>
    </row>
    <row r="1398" spans="17:29" x14ac:dyDescent="0.2">
      <c r="Q1398" t="s">
        <v>422</v>
      </c>
      <c r="R1398">
        <f t="shared" si="170"/>
        <v>6</v>
      </c>
      <c r="S1398">
        <f t="shared" si="169"/>
        <v>16</v>
      </c>
      <c r="T1398" s="3">
        <f t="array" ref="T1398">INDEX($AF$3:$CM$62,MATCH($S1398,$AE$3:$AE$62,0),MATCH(T$1&amp;$R1398,$AF$1:$CM$1&amp;$AF$2:$CM$2,0))*VLOOKUP($Q1398,$C$17:$M$20,COUNTBLANK($D$15:D$15)+1,FALSE)</f>
        <v>192</v>
      </c>
      <c r="U1398" s="3">
        <f t="array" ref="U1398">INDEX($AF$3:$CM$62,MATCH($S1398,$AE$3:$AE$62,0),MATCH(U$1&amp;$R1398,$AF$1:$CM$1&amp;$AF$2:$CM$2,0))*VLOOKUP($Q1398,$C$17:$M$20,COUNTBLANK($D$15:E$15)+1,FALSE)</f>
        <v>0</v>
      </c>
      <c r="V1398" s="3">
        <f t="array" ref="V1398">INDEX($AF$3:$CM$62,MATCH($S1398,$AE$3:$AE$62,0),MATCH(V$1&amp;$R1398,$AF$1:$CM$1&amp;$AF$2:$CM$2,0))*VLOOKUP($Q1398,$C$17:$M$20,COUNTBLANK($D$15:F$15)+1,FALSE)</f>
        <v>0</v>
      </c>
      <c r="W1398" s="3">
        <f t="array" ref="W1398">INDEX($AF$3:$CM$62,MATCH($S1398,$AE$3:$AE$62,0),MATCH(W$1&amp;$R1398,$AF$1:$CM$1&amp;$AF$2:$CM$2,0))*VLOOKUP($Q1398,$C$17:$M$20,COUNTBLANK($D$15:G$15)+1,FALSE)</f>
        <v>384</v>
      </c>
      <c r="X1398" s="3">
        <f t="array" ref="X1398">INDEX($AF$3:$CM$62,MATCH($S1398,$AE$3:$AE$62,0),MATCH(X$1&amp;$R1398,$AF$1:$CM$1&amp;$AF$2:$CM$2,0))*VLOOKUP($Q1398,$C$17:$M$20,COUNTBLANK($D$15:H$15)+1,FALSE)</f>
        <v>0</v>
      </c>
      <c r="Y1398" s="3">
        <f t="array" ref="Y1398">INDEX($AF$3:$CM$62,MATCH($S1398,$AE$3:$AE$62,0),MATCH(Y$1&amp;$R1398,$AF$1:$CM$1&amp;$AF$2:$CM$2,0))*VLOOKUP($Q1398,$C$17:$M$20,COUNTBLANK($D$15:I$15)+1,FALSE)</f>
        <v>0</v>
      </c>
      <c r="Z1398" s="3">
        <f t="array" ref="Z1398">INDEX($AF$3:$CM$62,MATCH($S1398,$AE$3:$AE$62,0),MATCH(Z$1&amp;$R1398,$AF$1:$CM$1&amp;$AF$2:$CM$2,0))*VLOOKUP($Q1398,$C$17:$M$20,COUNTBLANK($D$15:J$15)+1,FALSE)</f>
        <v>0</v>
      </c>
      <c r="AA1398" s="3">
        <f t="array" ref="AA1398">INDEX($AF$3:$CM$62,MATCH($S1398,$AE$3:$AE$62,0),MATCH(AA$1&amp;$R1398,$AF$1:$CM$1&amp;$AF$2:$CM$2,0))*VLOOKUP($Q1398,$C$17:$M$20,COUNTBLANK($D$15:K$15)+1,FALSE)</f>
        <v>0</v>
      </c>
      <c r="AB1398" s="3">
        <f t="array" ref="AB1398">INDEX($AF$3:$CM$62,MATCH($S1398,$AE$3:$AE$62,0),MATCH(AB$1&amp;$R1398,$AF$1:$CM$1&amp;$AF$2:$CM$2,0))*VLOOKUP($Q1398,$C$17:$M$20,COUNTBLANK($D$15:L$15)+1,FALSE)</f>
        <v>0.03</v>
      </c>
      <c r="AC1398" s="3">
        <f t="array" ref="AC1398">INDEX($AF$3:$CM$62,MATCH($S1398,$AE$3:$AE$62,0),MATCH(AC$1&amp;$R1398,$AF$1:$CM$1&amp;$AF$2:$CM$2,0))*VLOOKUP($Q1398,$C$17:$M$20,COUNTBLANK($D$15:M$15)+1,FALSE)</f>
        <v>0</v>
      </c>
    </row>
    <row r="1399" spans="17:29" x14ac:dyDescent="0.2">
      <c r="Q1399" t="s">
        <v>422</v>
      </c>
      <c r="R1399">
        <f t="shared" si="170"/>
        <v>6</v>
      </c>
      <c r="S1399">
        <f t="shared" si="169"/>
        <v>17</v>
      </c>
      <c r="T1399" s="3">
        <f t="array" ref="T1399">INDEX($AF$3:$CM$62,MATCH($S1399,$AE$3:$AE$62,0),MATCH(T$1&amp;$R1399,$AF$1:$CM$1&amp;$AF$2:$CM$2,0))*VLOOKUP($Q1399,$C$17:$M$20,COUNTBLANK($D$15:D$15)+1,FALSE)</f>
        <v>204</v>
      </c>
      <c r="U1399" s="3">
        <f t="array" ref="U1399">INDEX($AF$3:$CM$62,MATCH($S1399,$AE$3:$AE$62,0),MATCH(U$1&amp;$R1399,$AF$1:$CM$1&amp;$AF$2:$CM$2,0))*VLOOKUP($Q1399,$C$17:$M$20,COUNTBLANK($D$15:E$15)+1,FALSE)</f>
        <v>0</v>
      </c>
      <c r="V1399" s="3">
        <f t="array" ref="V1399">INDEX($AF$3:$CM$62,MATCH($S1399,$AE$3:$AE$62,0),MATCH(V$1&amp;$R1399,$AF$1:$CM$1&amp;$AF$2:$CM$2,0))*VLOOKUP($Q1399,$C$17:$M$20,COUNTBLANK($D$15:F$15)+1,FALSE)</f>
        <v>0</v>
      </c>
      <c r="W1399" s="3">
        <f t="array" ref="W1399">INDEX($AF$3:$CM$62,MATCH($S1399,$AE$3:$AE$62,0),MATCH(W$1&amp;$R1399,$AF$1:$CM$1&amp;$AF$2:$CM$2,0))*VLOOKUP($Q1399,$C$17:$M$20,COUNTBLANK($D$15:G$15)+1,FALSE)</f>
        <v>408</v>
      </c>
      <c r="X1399" s="3">
        <f t="array" ref="X1399">INDEX($AF$3:$CM$62,MATCH($S1399,$AE$3:$AE$62,0),MATCH(X$1&amp;$R1399,$AF$1:$CM$1&amp;$AF$2:$CM$2,0))*VLOOKUP($Q1399,$C$17:$M$20,COUNTBLANK($D$15:H$15)+1,FALSE)</f>
        <v>0</v>
      </c>
      <c r="Y1399" s="3">
        <f t="array" ref="Y1399">INDEX($AF$3:$CM$62,MATCH($S1399,$AE$3:$AE$62,0),MATCH(Y$1&amp;$R1399,$AF$1:$CM$1&amp;$AF$2:$CM$2,0))*VLOOKUP($Q1399,$C$17:$M$20,COUNTBLANK($D$15:I$15)+1,FALSE)</f>
        <v>0</v>
      </c>
      <c r="Z1399" s="3">
        <f t="array" ref="Z1399">INDEX($AF$3:$CM$62,MATCH($S1399,$AE$3:$AE$62,0),MATCH(Z$1&amp;$R1399,$AF$1:$CM$1&amp;$AF$2:$CM$2,0))*VLOOKUP($Q1399,$C$17:$M$20,COUNTBLANK($D$15:J$15)+1,FALSE)</f>
        <v>0</v>
      </c>
      <c r="AA1399" s="3">
        <f t="array" ref="AA1399">INDEX($AF$3:$CM$62,MATCH($S1399,$AE$3:$AE$62,0),MATCH(AA$1&amp;$R1399,$AF$1:$CM$1&amp;$AF$2:$CM$2,0))*VLOOKUP($Q1399,$C$17:$M$20,COUNTBLANK($D$15:K$15)+1,FALSE)</f>
        <v>0</v>
      </c>
      <c r="AB1399" s="3">
        <f t="array" ref="AB1399">INDEX($AF$3:$CM$62,MATCH($S1399,$AE$3:$AE$62,0),MATCH(AB$1&amp;$R1399,$AF$1:$CM$1&amp;$AF$2:$CM$2,0))*VLOOKUP($Q1399,$C$17:$M$20,COUNTBLANK($D$15:L$15)+1,FALSE)</f>
        <v>0.03</v>
      </c>
      <c r="AC1399" s="3">
        <f t="array" ref="AC1399">INDEX($AF$3:$CM$62,MATCH($S1399,$AE$3:$AE$62,0),MATCH(AC$1&amp;$R1399,$AF$1:$CM$1&amp;$AF$2:$CM$2,0))*VLOOKUP($Q1399,$C$17:$M$20,COUNTBLANK($D$15:M$15)+1,FALSE)</f>
        <v>0</v>
      </c>
    </row>
    <row r="1400" spans="17:29" x14ac:dyDescent="0.2">
      <c r="Q1400" t="s">
        <v>422</v>
      </c>
      <c r="R1400">
        <f t="shared" si="170"/>
        <v>6</v>
      </c>
      <c r="S1400">
        <f t="shared" si="169"/>
        <v>18</v>
      </c>
      <c r="T1400" s="3">
        <f t="array" ref="T1400">INDEX($AF$3:$CM$62,MATCH($S1400,$AE$3:$AE$62,0),MATCH(T$1&amp;$R1400,$AF$1:$CM$1&amp;$AF$2:$CM$2,0))*VLOOKUP($Q1400,$C$17:$M$20,COUNTBLANK($D$15:D$15)+1,FALSE)</f>
        <v>216</v>
      </c>
      <c r="U1400" s="3">
        <f t="array" ref="U1400">INDEX($AF$3:$CM$62,MATCH($S1400,$AE$3:$AE$62,0),MATCH(U$1&amp;$R1400,$AF$1:$CM$1&amp;$AF$2:$CM$2,0))*VLOOKUP($Q1400,$C$17:$M$20,COUNTBLANK($D$15:E$15)+1,FALSE)</f>
        <v>0</v>
      </c>
      <c r="V1400" s="3">
        <f t="array" ref="V1400">INDEX($AF$3:$CM$62,MATCH($S1400,$AE$3:$AE$62,0),MATCH(V$1&amp;$R1400,$AF$1:$CM$1&amp;$AF$2:$CM$2,0))*VLOOKUP($Q1400,$C$17:$M$20,COUNTBLANK($D$15:F$15)+1,FALSE)</f>
        <v>0</v>
      </c>
      <c r="W1400" s="3">
        <f t="array" ref="W1400">INDEX($AF$3:$CM$62,MATCH($S1400,$AE$3:$AE$62,0),MATCH(W$1&amp;$R1400,$AF$1:$CM$1&amp;$AF$2:$CM$2,0))*VLOOKUP($Q1400,$C$17:$M$20,COUNTBLANK($D$15:G$15)+1,FALSE)</f>
        <v>432</v>
      </c>
      <c r="X1400" s="3">
        <f t="array" ref="X1400">INDEX($AF$3:$CM$62,MATCH($S1400,$AE$3:$AE$62,0),MATCH(X$1&amp;$R1400,$AF$1:$CM$1&amp;$AF$2:$CM$2,0))*VLOOKUP($Q1400,$C$17:$M$20,COUNTBLANK($D$15:H$15)+1,FALSE)</f>
        <v>0</v>
      </c>
      <c r="Y1400" s="3">
        <f t="array" ref="Y1400">INDEX($AF$3:$CM$62,MATCH($S1400,$AE$3:$AE$62,0),MATCH(Y$1&amp;$R1400,$AF$1:$CM$1&amp;$AF$2:$CM$2,0))*VLOOKUP($Q1400,$C$17:$M$20,COUNTBLANK($D$15:I$15)+1,FALSE)</f>
        <v>0</v>
      </c>
      <c r="Z1400" s="3">
        <f t="array" ref="Z1400">INDEX($AF$3:$CM$62,MATCH($S1400,$AE$3:$AE$62,0),MATCH(Z$1&amp;$R1400,$AF$1:$CM$1&amp;$AF$2:$CM$2,0))*VLOOKUP($Q1400,$C$17:$M$20,COUNTBLANK($D$15:J$15)+1,FALSE)</f>
        <v>0</v>
      </c>
      <c r="AA1400" s="3">
        <f t="array" ref="AA1400">INDEX($AF$3:$CM$62,MATCH($S1400,$AE$3:$AE$62,0),MATCH(AA$1&amp;$R1400,$AF$1:$CM$1&amp;$AF$2:$CM$2,0))*VLOOKUP($Q1400,$C$17:$M$20,COUNTBLANK($D$15:K$15)+1,FALSE)</f>
        <v>0</v>
      </c>
      <c r="AB1400" s="3">
        <f t="array" ref="AB1400">INDEX($AF$3:$CM$62,MATCH($S1400,$AE$3:$AE$62,0),MATCH(AB$1&amp;$R1400,$AF$1:$CM$1&amp;$AF$2:$CM$2,0))*VLOOKUP($Q1400,$C$17:$M$20,COUNTBLANK($D$15:L$15)+1,FALSE)</f>
        <v>0.03</v>
      </c>
      <c r="AC1400" s="3">
        <f t="array" ref="AC1400">INDEX($AF$3:$CM$62,MATCH($S1400,$AE$3:$AE$62,0),MATCH(AC$1&amp;$R1400,$AF$1:$CM$1&amp;$AF$2:$CM$2,0))*VLOOKUP($Q1400,$C$17:$M$20,COUNTBLANK($D$15:M$15)+1,FALSE)</f>
        <v>0</v>
      </c>
    </row>
    <row r="1401" spans="17:29" x14ac:dyDescent="0.2">
      <c r="Q1401" t="s">
        <v>422</v>
      </c>
      <c r="R1401">
        <f t="shared" si="170"/>
        <v>6</v>
      </c>
      <c r="S1401">
        <f t="shared" si="169"/>
        <v>19</v>
      </c>
      <c r="T1401" s="3">
        <f t="array" ref="T1401">INDEX($AF$3:$CM$62,MATCH($S1401,$AE$3:$AE$62,0),MATCH(T$1&amp;$R1401,$AF$1:$CM$1&amp;$AF$2:$CM$2,0))*VLOOKUP($Q1401,$C$17:$M$20,COUNTBLANK($D$15:D$15)+1,FALSE)</f>
        <v>228</v>
      </c>
      <c r="U1401" s="3">
        <f t="array" ref="U1401">INDEX($AF$3:$CM$62,MATCH($S1401,$AE$3:$AE$62,0),MATCH(U$1&amp;$R1401,$AF$1:$CM$1&amp;$AF$2:$CM$2,0))*VLOOKUP($Q1401,$C$17:$M$20,COUNTBLANK($D$15:E$15)+1,FALSE)</f>
        <v>0</v>
      </c>
      <c r="V1401" s="3">
        <f t="array" ref="V1401">INDEX($AF$3:$CM$62,MATCH($S1401,$AE$3:$AE$62,0),MATCH(V$1&amp;$R1401,$AF$1:$CM$1&amp;$AF$2:$CM$2,0))*VLOOKUP($Q1401,$C$17:$M$20,COUNTBLANK($D$15:F$15)+1,FALSE)</f>
        <v>0</v>
      </c>
      <c r="W1401" s="3">
        <f t="array" ref="W1401">INDEX($AF$3:$CM$62,MATCH($S1401,$AE$3:$AE$62,0),MATCH(W$1&amp;$R1401,$AF$1:$CM$1&amp;$AF$2:$CM$2,0))*VLOOKUP($Q1401,$C$17:$M$20,COUNTBLANK($D$15:G$15)+1,FALSE)</f>
        <v>456</v>
      </c>
      <c r="X1401" s="3">
        <f t="array" ref="X1401">INDEX($AF$3:$CM$62,MATCH($S1401,$AE$3:$AE$62,0),MATCH(X$1&amp;$R1401,$AF$1:$CM$1&amp;$AF$2:$CM$2,0))*VLOOKUP($Q1401,$C$17:$M$20,COUNTBLANK($D$15:H$15)+1,FALSE)</f>
        <v>0</v>
      </c>
      <c r="Y1401" s="3">
        <f t="array" ref="Y1401">INDEX($AF$3:$CM$62,MATCH($S1401,$AE$3:$AE$62,0),MATCH(Y$1&amp;$R1401,$AF$1:$CM$1&amp;$AF$2:$CM$2,0))*VLOOKUP($Q1401,$C$17:$M$20,COUNTBLANK($D$15:I$15)+1,FALSE)</f>
        <v>0</v>
      </c>
      <c r="Z1401" s="3">
        <f t="array" ref="Z1401">INDEX($AF$3:$CM$62,MATCH($S1401,$AE$3:$AE$62,0),MATCH(Z$1&amp;$R1401,$AF$1:$CM$1&amp;$AF$2:$CM$2,0))*VLOOKUP($Q1401,$C$17:$M$20,COUNTBLANK($D$15:J$15)+1,FALSE)</f>
        <v>0</v>
      </c>
      <c r="AA1401" s="3">
        <f t="array" ref="AA1401">INDEX($AF$3:$CM$62,MATCH($S1401,$AE$3:$AE$62,0),MATCH(AA$1&amp;$R1401,$AF$1:$CM$1&amp;$AF$2:$CM$2,0))*VLOOKUP($Q1401,$C$17:$M$20,COUNTBLANK($D$15:K$15)+1,FALSE)</f>
        <v>0</v>
      </c>
      <c r="AB1401" s="3">
        <f t="array" ref="AB1401">INDEX($AF$3:$CM$62,MATCH($S1401,$AE$3:$AE$62,0),MATCH(AB$1&amp;$R1401,$AF$1:$CM$1&amp;$AF$2:$CM$2,0))*VLOOKUP($Q1401,$C$17:$M$20,COUNTBLANK($D$15:L$15)+1,FALSE)</f>
        <v>0.03</v>
      </c>
      <c r="AC1401" s="3">
        <f t="array" ref="AC1401">INDEX($AF$3:$CM$62,MATCH($S1401,$AE$3:$AE$62,0),MATCH(AC$1&amp;$R1401,$AF$1:$CM$1&amp;$AF$2:$CM$2,0))*VLOOKUP($Q1401,$C$17:$M$20,COUNTBLANK($D$15:M$15)+1,FALSE)</f>
        <v>0</v>
      </c>
    </row>
    <row r="1402" spans="17:29" x14ac:dyDescent="0.2">
      <c r="Q1402" t="s">
        <v>422</v>
      </c>
      <c r="R1402">
        <f t="shared" si="170"/>
        <v>6</v>
      </c>
      <c r="S1402">
        <f t="shared" si="169"/>
        <v>20</v>
      </c>
      <c r="T1402" s="3">
        <f t="array" ref="T1402">INDEX($AF$3:$CM$62,MATCH($S1402,$AE$3:$AE$62,0),MATCH(T$1&amp;$R1402,$AF$1:$CM$1&amp;$AF$2:$CM$2,0))*VLOOKUP($Q1402,$C$17:$M$20,COUNTBLANK($D$15:D$15)+1,FALSE)</f>
        <v>240</v>
      </c>
      <c r="U1402" s="3">
        <f t="array" ref="U1402">INDEX($AF$3:$CM$62,MATCH($S1402,$AE$3:$AE$62,0),MATCH(U$1&amp;$R1402,$AF$1:$CM$1&amp;$AF$2:$CM$2,0))*VLOOKUP($Q1402,$C$17:$M$20,COUNTBLANK($D$15:E$15)+1,FALSE)</f>
        <v>0</v>
      </c>
      <c r="V1402" s="3">
        <f t="array" ref="V1402">INDEX($AF$3:$CM$62,MATCH($S1402,$AE$3:$AE$62,0),MATCH(V$1&amp;$R1402,$AF$1:$CM$1&amp;$AF$2:$CM$2,0))*VLOOKUP($Q1402,$C$17:$M$20,COUNTBLANK($D$15:F$15)+1,FALSE)</f>
        <v>0</v>
      </c>
      <c r="W1402" s="3">
        <f t="array" ref="W1402">INDEX($AF$3:$CM$62,MATCH($S1402,$AE$3:$AE$62,0),MATCH(W$1&amp;$R1402,$AF$1:$CM$1&amp;$AF$2:$CM$2,0))*VLOOKUP($Q1402,$C$17:$M$20,COUNTBLANK($D$15:G$15)+1,FALSE)</f>
        <v>480</v>
      </c>
      <c r="X1402" s="3">
        <f t="array" ref="X1402">INDEX($AF$3:$CM$62,MATCH($S1402,$AE$3:$AE$62,0),MATCH(X$1&amp;$R1402,$AF$1:$CM$1&amp;$AF$2:$CM$2,0))*VLOOKUP($Q1402,$C$17:$M$20,COUNTBLANK($D$15:H$15)+1,FALSE)</f>
        <v>0</v>
      </c>
      <c r="Y1402" s="3">
        <f t="array" ref="Y1402">INDEX($AF$3:$CM$62,MATCH($S1402,$AE$3:$AE$62,0),MATCH(Y$1&amp;$R1402,$AF$1:$CM$1&amp;$AF$2:$CM$2,0))*VLOOKUP($Q1402,$C$17:$M$20,COUNTBLANK($D$15:I$15)+1,FALSE)</f>
        <v>0</v>
      </c>
      <c r="Z1402" s="3">
        <f t="array" ref="Z1402">INDEX($AF$3:$CM$62,MATCH($S1402,$AE$3:$AE$62,0),MATCH(Z$1&amp;$R1402,$AF$1:$CM$1&amp;$AF$2:$CM$2,0))*VLOOKUP($Q1402,$C$17:$M$20,COUNTBLANK($D$15:J$15)+1,FALSE)</f>
        <v>0</v>
      </c>
      <c r="AA1402" s="3">
        <f t="array" ref="AA1402">INDEX($AF$3:$CM$62,MATCH($S1402,$AE$3:$AE$62,0),MATCH(AA$1&amp;$R1402,$AF$1:$CM$1&amp;$AF$2:$CM$2,0))*VLOOKUP($Q1402,$C$17:$M$20,COUNTBLANK($D$15:K$15)+1,FALSE)</f>
        <v>0</v>
      </c>
      <c r="AB1402" s="3">
        <f t="array" ref="AB1402">INDEX($AF$3:$CM$62,MATCH($S1402,$AE$3:$AE$62,0),MATCH(AB$1&amp;$R1402,$AF$1:$CM$1&amp;$AF$2:$CM$2,0))*VLOOKUP($Q1402,$C$17:$M$20,COUNTBLANK($D$15:L$15)+1,FALSE)</f>
        <v>0.03</v>
      </c>
      <c r="AC1402" s="3">
        <f t="array" ref="AC1402">INDEX($AF$3:$CM$62,MATCH($S1402,$AE$3:$AE$62,0),MATCH(AC$1&amp;$R1402,$AF$1:$CM$1&amp;$AF$2:$CM$2,0))*VLOOKUP($Q1402,$C$17:$M$20,COUNTBLANK($D$15:M$15)+1,FALSE)</f>
        <v>0.06</v>
      </c>
    </row>
    <row r="1403" spans="17:29" x14ac:dyDescent="0.2">
      <c r="Q1403" t="s">
        <v>422</v>
      </c>
      <c r="R1403">
        <f t="shared" si="170"/>
        <v>6</v>
      </c>
      <c r="S1403">
        <f t="shared" si="169"/>
        <v>21</v>
      </c>
      <c r="T1403" s="3">
        <f t="array" ref="T1403">INDEX($AF$3:$CM$62,MATCH($S1403,$AE$3:$AE$62,0),MATCH(T$1&amp;$R1403,$AF$1:$CM$1&amp;$AF$2:$CM$2,0))*VLOOKUP($Q1403,$C$17:$M$20,COUNTBLANK($D$15:D$15)+1,FALSE)</f>
        <v>252</v>
      </c>
      <c r="U1403" s="3">
        <f t="array" ref="U1403">INDEX($AF$3:$CM$62,MATCH($S1403,$AE$3:$AE$62,0),MATCH(U$1&amp;$R1403,$AF$1:$CM$1&amp;$AF$2:$CM$2,0))*VLOOKUP($Q1403,$C$17:$M$20,COUNTBLANK($D$15:E$15)+1,FALSE)</f>
        <v>0</v>
      </c>
      <c r="V1403" s="3">
        <f t="array" ref="V1403">INDEX($AF$3:$CM$62,MATCH($S1403,$AE$3:$AE$62,0),MATCH(V$1&amp;$R1403,$AF$1:$CM$1&amp;$AF$2:$CM$2,0))*VLOOKUP($Q1403,$C$17:$M$20,COUNTBLANK($D$15:F$15)+1,FALSE)</f>
        <v>0</v>
      </c>
      <c r="W1403" s="3">
        <f t="array" ref="W1403">INDEX($AF$3:$CM$62,MATCH($S1403,$AE$3:$AE$62,0),MATCH(W$1&amp;$R1403,$AF$1:$CM$1&amp;$AF$2:$CM$2,0))*VLOOKUP($Q1403,$C$17:$M$20,COUNTBLANK($D$15:G$15)+1,FALSE)</f>
        <v>504</v>
      </c>
      <c r="X1403" s="3">
        <f t="array" ref="X1403">INDEX($AF$3:$CM$62,MATCH($S1403,$AE$3:$AE$62,0),MATCH(X$1&amp;$R1403,$AF$1:$CM$1&amp;$AF$2:$CM$2,0))*VLOOKUP($Q1403,$C$17:$M$20,COUNTBLANK($D$15:H$15)+1,FALSE)</f>
        <v>0</v>
      </c>
      <c r="Y1403" s="3">
        <f t="array" ref="Y1403">INDEX($AF$3:$CM$62,MATCH($S1403,$AE$3:$AE$62,0),MATCH(Y$1&amp;$R1403,$AF$1:$CM$1&amp;$AF$2:$CM$2,0))*VLOOKUP($Q1403,$C$17:$M$20,COUNTBLANK($D$15:I$15)+1,FALSE)</f>
        <v>0</v>
      </c>
      <c r="Z1403" s="3">
        <f t="array" ref="Z1403">INDEX($AF$3:$CM$62,MATCH($S1403,$AE$3:$AE$62,0),MATCH(Z$1&amp;$R1403,$AF$1:$CM$1&amp;$AF$2:$CM$2,0))*VLOOKUP($Q1403,$C$17:$M$20,COUNTBLANK($D$15:J$15)+1,FALSE)</f>
        <v>0</v>
      </c>
      <c r="AA1403" s="3">
        <f t="array" ref="AA1403">INDEX($AF$3:$CM$62,MATCH($S1403,$AE$3:$AE$62,0),MATCH(AA$1&amp;$R1403,$AF$1:$CM$1&amp;$AF$2:$CM$2,0))*VLOOKUP($Q1403,$C$17:$M$20,COUNTBLANK($D$15:K$15)+1,FALSE)</f>
        <v>0</v>
      </c>
      <c r="AB1403" s="3">
        <f t="array" ref="AB1403">INDEX($AF$3:$CM$62,MATCH($S1403,$AE$3:$AE$62,0),MATCH(AB$1&amp;$R1403,$AF$1:$CM$1&amp;$AF$2:$CM$2,0))*VLOOKUP($Q1403,$C$17:$M$20,COUNTBLANK($D$15:L$15)+1,FALSE)</f>
        <v>0.03</v>
      </c>
      <c r="AC1403" s="3">
        <f t="array" ref="AC1403">INDEX($AF$3:$CM$62,MATCH($S1403,$AE$3:$AE$62,0),MATCH(AC$1&amp;$R1403,$AF$1:$CM$1&amp;$AF$2:$CM$2,0))*VLOOKUP($Q1403,$C$17:$M$20,COUNTBLANK($D$15:M$15)+1,FALSE)</f>
        <v>0.06</v>
      </c>
    </row>
    <row r="1404" spans="17:29" x14ac:dyDescent="0.2">
      <c r="Q1404" t="s">
        <v>422</v>
      </c>
      <c r="R1404">
        <f t="shared" si="170"/>
        <v>6</v>
      </c>
      <c r="S1404">
        <f t="shared" si="169"/>
        <v>22</v>
      </c>
      <c r="T1404" s="3">
        <f t="array" ref="T1404">INDEX($AF$3:$CM$62,MATCH($S1404,$AE$3:$AE$62,0),MATCH(T$1&amp;$R1404,$AF$1:$CM$1&amp;$AF$2:$CM$2,0))*VLOOKUP($Q1404,$C$17:$M$20,COUNTBLANK($D$15:D$15)+1,FALSE)</f>
        <v>264</v>
      </c>
      <c r="U1404" s="3">
        <f t="array" ref="U1404">INDEX($AF$3:$CM$62,MATCH($S1404,$AE$3:$AE$62,0),MATCH(U$1&amp;$R1404,$AF$1:$CM$1&amp;$AF$2:$CM$2,0))*VLOOKUP($Q1404,$C$17:$M$20,COUNTBLANK($D$15:E$15)+1,FALSE)</f>
        <v>0</v>
      </c>
      <c r="V1404" s="3">
        <f t="array" ref="V1404">INDEX($AF$3:$CM$62,MATCH($S1404,$AE$3:$AE$62,0),MATCH(V$1&amp;$R1404,$AF$1:$CM$1&amp;$AF$2:$CM$2,0))*VLOOKUP($Q1404,$C$17:$M$20,COUNTBLANK($D$15:F$15)+1,FALSE)</f>
        <v>0</v>
      </c>
      <c r="W1404" s="3">
        <f t="array" ref="W1404">INDEX($AF$3:$CM$62,MATCH($S1404,$AE$3:$AE$62,0),MATCH(W$1&amp;$R1404,$AF$1:$CM$1&amp;$AF$2:$CM$2,0))*VLOOKUP($Q1404,$C$17:$M$20,COUNTBLANK($D$15:G$15)+1,FALSE)</f>
        <v>528</v>
      </c>
      <c r="X1404" s="3">
        <f t="array" ref="X1404">INDEX($AF$3:$CM$62,MATCH($S1404,$AE$3:$AE$62,0),MATCH(X$1&amp;$R1404,$AF$1:$CM$1&amp;$AF$2:$CM$2,0))*VLOOKUP($Q1404,$C$17:$M$20,COUNTBLANK($D$15:H$15)+1,FALSE)</f>
        <v>0</v>
      </c>
      <c r="Y1404" s="3">
        <f t="array" ref="Y1404">INDEX($AF$3:$CM$62,MATCH($S1404,$AE$3:$AE$62,0),MATCH(Y$1&amp;$R1404,$AF$1:$CM$1&amp;$AF$2:$CM$2,0))*VLOOKUP($Q1404,$C$17:$M$20,COUNTBLANK($D$15:I$15)+1,FALSE)</f>
        <v>0</v>
      </c>
      <c r="Z1404" s="3">
        <f t="array" ref="Z1404">INDEX($AF$3:$CM$62,MATCH($S1404,$AE$3:$AE$62,0),MATCH(Z$1&amp;$R1404,$AF$1:$CM$1&amp;$AF$2:$CM$2,0))*VLOOKUP($Q1404,$C$17:$M$20,COUNTBLANK($D$15:J$15)+1,FALSE)</f>
        <v>0</v>
      </c>
      <c r="AA1404" s="3">
        <f t="array" ref="AA1404">INDEX($AF$3:$CM$62,MATCH($S1404,$AE$3:$AE$62,0),MATCH(AA$1&amp;$R1404,$AF$1:$CM$1&amp;$AF$2:$CM$2,0))*VLOOKUP($Q1404,$C$17:$M$20,COUNTBLANK($D$15:K$15)+1,FALSE)</f>
        <v>0</v>
      </c>
      <c r="AB1404" s="3">
        <f t="array" ref="AB1404">INDEX($AF$3:$CM$62,MATCH($S1404,$AE$3:$AE$62,0),MATCH(AB$1&amp;$R1404,$AF$1:$CM$1&amp;$AF$2:$CM$2,0))*VLOOKUP($Q1404,$C$17:$M$20,COUNTBLANK($D$15:L$15)+1,FALSE)</f>
        <v>0.03</v>
      </c>
      <c r="AC1404" s="3">
        <f t="array" ref="AC1404">INDEX($AF$3:$CM$62,MATCH($S1404,$AE$3:$AE$62,0),MATCH(AC$1&amp;$R1404,$AF$1:$CM$1&amp;$AF$2:$CM$2,0))*VLOOKUP($Q1404,$C$17:$M$20,COUNTBLANK($D$15:M$15)+1,FALSE)</f>
        <v>0.06</v>
      </c>
    </row>
    <row r="1405" spans="17:29" x14ac:dyDescent="0.2">
      <c r="Q1405" t="s">
        <v>422</v>
      </c>
      <c r="R1405">
        <f t="shared" si="170"/>
        <v>6</v>
      </c>
      <c r="S1405">
        <f t="shared" si="169"/>
        <v>23</v>
      </c>
      <c r="T1405" s="3">
        <f t="array" ref="T1405">INDEX($AF$3:$CM$62,MATCH($S1405,$AE$3:$AE$62,0),MATCH(T$1&amp;$R1405,$AF$1:$CM$1&amp;$AF$2:$CM$2,0))*VLOOKUP($Q1405,$C$17:$M$20,COUNTBLANK($D$15:D$15)+1,FALSE)</f>
        <v>276</v>
      </c>
      <c r="U1405" s="3">
        <f t="array" ref="U1405">INDEX($AF$3:$CM$62,MATCH($S1405,$AE$3:$AE$62,0),MATCH(U$1&amp;$R1405,$AF$1:$CM$1&amp;$AF$2:$CM$2,0))*VLOOKUP($Q1405,$C$17:$M$20,COUNTBLANK($D$15:E$15)+1,FALSE)</f>
        <v>0</v>
      </c>
      <c r="V1405" s="3">
        <f t="array" ref="V1405">INDEX($AF$3:$CM$62,MATCH($S1405,$AE$3:$AE$62,0),MATCH(V$1&amp;$R1405,$AF$1:$CM$1&amp;$AF$2:$CM$2,0))*VLOOKUP($Q1405,$C$17:$M$20,COUNTBLANK($D$15:F$15)+1,FALSE)</f>
        <v>0</v>
      </c>
      <c r="W1405" s="3">
        <f t="array" ref="W1405">INDEX($AF$3:$CM$62,MATCH($S1405,$AE$3:$AE$62,0),MATCH(W$1&amp;$R1405,$AF$1:$CM$1&amp;$AF$2:$CM$2,0))*VLOOKUP($Q1405,$C$17:$M$20,COUNTBLANK($D$15:G$15)+1,FALSE)</f>
        <v>552</v>
      </c>
      <c r="X1405" s="3">
        <f t="array" ref="X1405">INDEX($AF$3:$CM$62,MATCH($S1405,$AE$3:$AE$62,0),MATCH(X$1&amp;$R1405,$AF$1:$CM$1&amp;$AF$2:$CM$2,0))*VLOOKUP($Q1405,$C$17:$M$20,COUNTBLANK($D$15:H$15)+1,FALSE)</f>
        <v>0</v>
      </c>
      <c r="Y1405" s="3">
        <f t="array" ref="Y1405">INDEX($AF$3:$CM$62,MATCH($S1405,$AE$3:$AE$62,0),MATCH(Y$1&amp;$R1405,$AF$1:$CM$1&amp;$AF$2:$CM$2,0))*VLOOKUP($Q1405,$C$17:$M$20,COUNTBLANK($D$15:I$15)+1,FALSE)</f>
        <v>0</v>
      </c>
      <c r="Z1405" s="3">
        <f t="array" ref="Z1405">INDEX($AF$3:$CM$62,MATCH($S1405,$AE$3:$AE$62,0),MATCH(Z$1&amp;$R1405,$AF$1:$CM$1&amp;$AF$2:$CM$2,0))*VLOOKUP($Q1405,$C$17:$M$20,COUNTBLANK($D$15:J$15)+1,FALSE)</f>
        <v>0</v>
      </c>
      <c r="AA1405" s="3">
        <f t="array" ref="AA1405">INDEX($AF$3:$CM$62,MATCH($S1405,$AE$3:$AE$62,0),MATCH(AA$1&amp;$R1405,$AF$1:$CM$1&amp;$AF$2:$CM$2,0))*VLOOKUP($Q1405,$C$17:$M$20,COUNTBLANK($D$15:K$15)+1,FALSE)</f>
        <v>0</v>
      </c>
      <c r="AB1405" s="3">
        <f t="array" ref="AB1405">INDEX($AF$3:$CM$62,MATCH($S1405,$AE$3:$AE$62,0),MATCH(AB$1&amp;$R1405,$AF$1:$CM$1&amp;$AF$2:$CM$2,0))*VLOOKUP($Q1405,$C$17:$M$20,COUNTBLANK($D$15:L$15)+1,FALSE)</f>
        <v>0.03</v>
      </c>
      <c r="AC1405" s="3">
        <f t="array" ref="AC1405">INDEX($AF$3:$CM$62,MATCH($S1405,$AE$3:$AE$62,0),MATCH(AC$1&amp;$R1405,$AF$1:$CM$1&amp;$AF$2:$CM$2,0))*VLOOKUP($Q1405,$C$17:$M$20,COUNTBLANK($D$15:M$15)+1,FALSE)</f>
        <v>0.06</v>
      </c>
    </row>
    <row r="1406" spans="17:29" x14ac:dyDescent="0.2">
      <c r="Q1406" t="s">
        <v>422</v>
      </c>
      <c r="R1406">
        <f t="shared" si="170"/>
        <v>6</v>
      </c>
      <c r="S1406">
        <f t="shared" si="169"/>
        <v>24</v>
      </c>
      <c r="T1406" s="3">
        <f t="array" ref="T1406">INDEX($AF$3:$CM$62,MATCH($S1406,$AE$3:$AE$62,0),MATCH(T$1&amp;$R1406,$AF$1:$CM$1&amp;$AF$2:$CM$2,0))*VLOOKUP($Q1406,$C$17:$M$20,COUNTBLANK($D$15:D$15)+1,FALSE)</f>
        <v>288</v>
      </c>
      <c r="U1406" s="3">
        <f t="array" ref="U1406">INDEX($AF$3:$CM$62,MATCH($S1406,$AE$3:$AE$62,0),MATCH(U$1&amp;$R1406,$AF$1:$CM$1&amp;$AF$2:$CM$2,0))*VLOOKUP($Q1406,$C$17:$M$20,COUNTBLANK($D$15:E$15)+1,FALSE)</f>
        <v>0</v>
      </c>
      <c r="V1406" s="3">
        <f t="array" ref="V1406">INDEX($AF$3:$CM$62,MATCH($S1406,$AE$3:$AE$62,0),MATCH(V$1&amp;$R1406,$AF$1:$CM$1&amp;$AF$2:$CM$2,0))*VLOOKUP($Q1406,$C$17:$M$20,COUNTBLANK($D$15:F$15)+1,FALSE)</f>
        <v>0</v>
      </c>
      <c r="W1406" s="3">
        <f t="array" ref="W1406">INDEX($AF$3:$CM$62,MATCH($S1406,$AE$3:$AE$62,0),MATCH(W$1&amp;$R1406,$AF$1:$CM$1&amp;$AF$2:$CM$2,0))*VLOOKUP($Q1406,$C$17:$M$20,COUNTBLANK($D$15:G$15)+1,FALSE)</f>
        <v>576</v>
      </c>
      <c r="X1406" s="3">
        <f t="array" ref="X1406">INDEX($AF$3:$CM$62,MATCH($S1406,$AE$3:$AE$62,0),MATCH(X$1&amp;$R1406,$AF$1:$CM$1&amp;$AF$2:$CM$2,0))*VLOOKUP($Q1406,$C$17:$M$20,COUNTBLANK($D$15:H$15)+1,FALSE)</f>
        <v>0</v>
      </c>
      <c r="Y1406" s="3">
        <f t="array" ref="Y1406">INDEX($AF$3:$CM$62,MATCH($S1406,$AE$3:$AE$62,0),MATCH(Y$1&amp;$R1406,$AF$1:$CM$1&amp;$AF$2:$CM$2,0))*VLOOKUP($Q1406,$C$17:$M$20,COUNTBLANK($D$15:I$15)+1,FALSE)</f>
        <v>0</v>
      </c>
      <c r="Z1406" s="3">
        <f t="array" ref="Z1406">INDEX($AF$3:$CM$62,MATCH($S1406,$AE$3:$AE$62,0),MATCH(Z$1&amp;$R1406,$AF$1:$CM$1&amp;$AF$2:$CM$2,0))*VLOOKUP($Q1406,$C$17:$M$20,COUNTBLANK($D$15:J$15)+1,FALSE)</f>
        <v>0</v>
      </c>
      <c r="AA1406" s="3">
        <f t="array" ref="AA1406">INDEX($AF$3:$CM$62,MATCH($S1406,$AE$3:$AE$62,0),MATCH(AA$1&amp;$R1406,$AF$1:$CM$1&amp;$AF$2:$CM$2,0))*VLOOKUP($Q1406,$C$17:$M$20,COUNTBLANK($D$15:K$15)+1,FALSE)</f>
        <v>0</v>
      </c>
      <c r="AB1406" s="3">
        <f t="array" ref="AB1406">INDEX($AF$3:$CM$62,MATCH($S1406,$AE$3:$AE$62,0),MATCH(AB$1&amp;$R1406,$AF$1:$CM$1&amp;$AF$2:$CM$2,0))*VLOOKUP($Q1406,$C$17:$M$20,COUNTBLANK($D$15:L$15)+1,FALSE)</f>
        <v>0.03</v>
      </c>
      <c r="AC1406" s="3">
        <f t="array" ref="AC1406">INDEX($AF$3:$CM$62,MATCH($S1406,$AE$3:$AE$62,0),MATCH(AC$1&amp;$R1406,$AF$1:$CM$1&amp;$AF$2:$CM$2,0))*VLOOKUP($Q1406,$C$17:$M$20,COUNTBLANK($D$15:M$15)+1,FALSE)</f>
        <v>0.06</v>
      </c>
    </row>
    <row r="1407" spans="17:29" x14ac:dyDescent="0.2">
      <c r="Q1407" t="s">
        <v>422</v>
      </c>
      <c r="R1407">
        <f t="shared" si="170"/>
        <v>6</v>
      </c>
      <c r="S1407">
        <f t="shared" si="169"/>
        <v>25</v>
      </c>
      <c r="T1407" s="3">
        <f t="array" ref="T1407">INDEX($AF$3:$CM$62,MATCH($S1407,$AE$3:$AE$62,0),MATCH(T$1&amp;$R1407,$AF$1:$CM$1&amp;$AF$2:$CM$2,0))*VLOOKUP($Q1407,$C$17:$M$20,COUNTBLANK($D$15:D$15)+1,FALSE)</f>
        <v>300</v>
      </c>
      <c r="U1407" s="3">
        <f t="array" ref="U1407">INDEX($AF$3:$CM$62,MATCH($S1407,$AE$3:$AE$62,0),MATCH(U$1&amp;$R1407,$AF$1:$CM$1&amp;$AF$2:$CM$2,0))*VLOOKUP($Q1407,$C$17:$M$20,COUNTBLANK($D$15:E$15)+1,FALSE)</f>
        <v>0</v>
      </c>
      <c r="V1407" s="3">
        <f t="array" ref="V1407">INDEX($AF$3:$CM$62,MATCH($S1407,$AE$3:$AE$62,0),MATCH(V$1&amp;$R1407,$AF$1:$CM$1&amp;$AF$2:$CM$2,0))*VLOOKUP($Q1407,$C$17:$M$20,COUNTBLANK($D$15:F$15)+1,FALSE)</f>
        <v>0</v>
      </c>
      <c r="W1407" s="3">
        <f t="array" ref="W1407">INDEX($AF$3:$CM$62,MATCH($S1407,$AE$3:$AE$62,0),MATCH(W$1&amp;$R1407,$AF$1:$CM$1&amp;$AF$2:$CM$2,0))*VLOOKUP($Q1407,$C$17:$M$20,COUNTBLANK($D$15:G$15)+1,FALSE)</f>
        <v>600</v>
      </c>
      <c r="X1407" s="3">
        <f t="array" ref="X1407">INDEX($AF$3:$CM$62,MATCH($S1407,$AE$3:$AE$62,0),MATCH(X$1&amp;$R1407,$AF$1:$CM$1&amp;$AF$2:$CM$2,0))*VLOOKUP($Q1407,$C$17:$M$20,COUNTBLANK($D$15:H$15)+1,FALSE)</f>
        <v>0</v>
      </c>
      <c r="Y1407" s="3">
        <f t="array" ref="Y1407">INDEX($AF$3:$CM$62,MATCH($S1407,$AE$3:$AE$62,0),MATCH(Y$1&amp;$R1407,$AF$1:$CM$1&amp;$AF$2:$CM$2,0))*VLOOKUP($Q1407,$C$17:$M$20,COUNTBLANK($D$15:I$15)+1,FALSE)</f>
        <v>0</v>
      </c>
      <c r="Z1407" s="3">
        <f t="array" ref="Z1407">INDEX($AF$3:$CM$62,MATCH($S1407,$AE$3:$AE$62,0),MATCH(Z$1&amp;$R1407,$AF$1:$CM$1&amp;$AF$2:$CM$2,0))*VLOOKUP($Q1407,$C$17:$M$20,COUNTBLANK($D$15:J$15)+1,FALSE)</f>
        <v>0</v>
      </c>
      <c r="AA1407" s="3">
        <f t="array" ref="AA1407">INDEX($AF$3:$CM$62,MATCH($S1407,$AE$3:$AE$62,0),MATCH(AA$1&amp;$R1407,$AF$1:$CM$1&amp;$AF$2:$CM$2,0))*VLOOKUP($Q1407,$C$17:$M$20,COUNTBLANK($D$15:K$15)+1,FALSE)</f>
        <v>0</v>
      </c>
      <c r="AB1407" s="3">
        <f t="array" ref="AB1407">INDEX($AF$3:$CM$62,MATCH($S1407,$AE$3:$AE$62,0),MATCH(AB$1&amp;$R1407,$AF$1:$CM$1&amp;$AF$2:$CM$2,0))*VLOOKUP($Q1407,$C$17:$M$20,COUNTBLANK($D$15:L$15)+1,FALSE)</f>
        <v>0.03</v>
      </c>
      <c r="AC1407" s="3">
        <f t="array" ref="AC1407">INDEX($AF$3:$CM$62,MATCH($S1407,$AE$3:$AE$62,0),MATCH(AC$1&amp;$R1407,$AF$1:$CM$1&amp;$AF$2:$CM$2,0))*VLOOKUP($Q1407,$C$17:$M$20,COUNTBLANK($D$15:M$15)+1,FALSE)</f>
        <v>0.06</v>
      </c>
    </row>
    <row r="1408" spans="17:29" x14ac:dyDescent="0.2">
      <c r="Q1408" t="s">
        <v>422</v>
      </c>
      <c r="R1408">
        <f t="shared" si="170"/>
        <v>6</v>
      </c>
      <c r="S1408">
        <f t="shared" si="169"/>
        <v>26</v>
      </c>
      <c r="T1408" s="3">
        <f t="array" ref="T1408">INDEX($AF$3:$CM$62,MATCH($S1408,$AE$3:$AE$62,0),MATCH(T$1&amp;$R1408,$AF$1:$CM$1&amp;$AF$2:$CM$2,0))*VLOOKUP($Q1408,$C$17:$M$20,COUNTBLANK($D$15:D$15)+1,FALSE)</f>
        <v>312</v>
      </c>
      <c r="U1408" s="3">
        <f t="array" ref="U1408">INDEX($AF$3:$CM$62,MATCH($S1408,$AE$3:$AE$62,0),MATCH(U$1&amp;$R1408,$AF$1:$CM$1&amp;$AF$2:$CM$2,0))*VLOOKUP($Q1408,$C$17:$M$20,COUNTBLANK($D$15:E$15)+1,FALSE)</f>
        <v>0</v>
      </c>
      <c r="V1408" s="3">
        <f t="array" ref="V1408">INDEX($AF$3:$CM$62,MATCH($S1408,$AE$3:$AE$62,0),MATCH(V$1&amp;$R1408,$AF$1:$CM$1&amp;$AF$2:$CM$2,0))*VLOOKUP($Q1408,$C$17:$M$20,COUNTBLANK($D$15:F$15)+1,FALSE)</f>
        <v>0</v>
      </c>
      <c r="W1408" s="3">
        <f t="array" ref="W1408">INDEX($AF$3:$CM$62,MATCH($S1408,$AE$3:$AE$62,0),MATCH(W$1&amp;$R1408,$AF$1:$CM$1&amp;$AF$2:$CM$2,0))*VLOOKUP($Q1408,$C$17:$M$20,COUNTBLANK($D$15:G$15)+1,FALSE)</f>
        <v>624</v>
      </c>
      <c r="X1408" s="3">
        <f t="array" ref="X1408">INDEX($AF$3:$CM$62,MATCH($S1408,$AE$3:$AE$62,0),MATCH(X$1&amp;$R1408,$AF$1:$CM$1&amp;$AF$2:$CM$2,0))*VLOOKUP($Q1408,$C$17:$M$20,COUNTBLANK($D$15:H$15)+1,FALSE)</f>
        <v>0</v>
      </c>
      <c r="Y1408" s="3">
        <f t="array" ref="Y1408">INDEX($AF$3:$CM$62,MATCH($S1408,$AE$3:$AE$62,0),MATCH(Y$1&amp;$R1408,$AF$1:$CM$1&amp;$AF$2:$CM$2,0))*VLOOKUP($Q1408,$C$17:$M$20,COUNTBLANK($D$15:I$15)+1,FALSE)</f>
        <v>0</v>
      </c>
      <c r="Z1408" s="3">
        <f t="array" ref="Z1408">INDEX($AF$3:$CM$62,MATCH($S1408,$AE$3:$AE$62,0),MATCH(Z$1&amp;$R1408,$AF$1:$CM$1&amp;$AF$2:$CM$2,0))*VLOOKUP($Q1408,$C$17:$M$20,COUNTBLANK($D$15:J$15)+1,FALSE)</f>
        <v>0</v>
      </c>
      <c r="AA1408" s="3">
        <f t="array" ref="AA1408">INDEX($AF$3:$CM$62,MATCH($S1408,$AE$3:$AE$62,0),MATCH(AA$1&amp;$R1408,$AF$1:$CM$1&amp;$AF$2:$CM$2,0))*VLOOKUP($Q1408,$C$17:$M$20,COUNTBLANK($D$15:K$15)+1,FALSE)</f>
        <v>0</v>
      </c>
      <c r="AB1408" s="3">
        <f t="array" ref="AB1408">INDEX($AF$3:$CM$62,MATCH($S1408,$AE$3:$AE$62,0),MATCH(AB$1&amp;$R1408,$AF$1:$CM$1&amp;$AF$2:$CM$2,0))*VLOOKUP($Q1408,$C$17:$M$20,COUNTBLANK($D$15:L$15)+1,FALSE)</f>
        <v>0.03</v>
      </c>
      <c r="AC1408" s="3">
        <f t="array" ref="AC1408">INDEX($AF$3:$CM$62,MATCH($S1408,$AE$3:$AE$62,0),MATCH(AC$1&amp;$R1408,$AF$1:$CM$1&amp;$AF$2:$CM$2,0))*VLOOKUP($Q1408,$C$17:$M$20,COUNTBLANK($D$15:M$15)+1,FALSE)</f>
        <v>0.06</v>
      </c>
    </row>
    <row r="1409" spans="17:29" x14ac:dyDescent="0.2">
      <c r="Q1409" t="s">
        <v>422</v>
      </c>
      <c r="R1409">
        <f t="shared" si="170"/>
        <v>6</v>
      </c>
      <c r="S1409">
        <f t="shared" si="169"/>
        <v>27</v>
      </c>
      <c r="T1409" s="3">
        <f t="array" ref="T1409">INDEX($AF$3:$CM$62,MATCH($S1409,$AE$3:$AE$62,0),MATCH(T$1&amp;$R1409,$AF$1:$CM$1&amp;$AF$2:$CM$2,0))*VLOOKUP($Q1409,$C$17:$M$20,COUNTBLANK($D$15:D$15)+1,FALSE)</f>
        <v>324</v>
      </c>
      <c r="U1409" s="3">
        <f t="array" ref="U1409">INDEX($AF$3:$CM$62,MATCH($S1409,$AE$3:$AE$62,0),MATCH(U$1&amp;$R1409,$AF$1:$CM$1&amp;$AF$2:$CM$2,0))*VLOOKUP($Q1409,$C$17:$M$20,COUNTBLANK($D$15:E$15)+1,FALSE)</f>
        <v>0</v>
      </c>
      <c r="V1409" s="3">
        <f t="array" ref="V1409">INDEX($AF$3:$CM$62,MATCH($S1409,$AE$3:$AE$62,0),MATCH(V$1&amp;$R1409,$AF$1:$CM$1&amp;$AF$2:$CM$2,0))*VLOOKUP($Q1409,$C$17:$M$20,COUNTBLANK($D$15:F$15)+1,FALSE)</f>
        <v>0</v>
      </c>
      <c r="W1409" s="3">
        <f t="array" ref="W1409">INDEX($AF$3:$CM$62,MATCH($S1409,$AE$3:$AE$62,0),MATCH(W$1&amp;$R1409,$AF$1:$CM$1&amp;$AF$2:$CM$2,0))*VLOOKUP($Q1409,$C$17:$M$20,COUNTBLANK($D$15:G$15)+1,FALSE)</f>
        <v>648</v>
      </c>
      <c r="X1409" s="3">
        <f t="array" ref="X1409">INDEX($AF$3:$CM$62,MATCH($S1409,$AE$3:$AE$62,0),MATCH(X$1&amp;$R1409,$AF$1:$CM$1&amp;$AF$2:$CM$2,0))*VLOOKUP($Q1409,$C$17:$M$20,COUNTBLANK($D$15:H$15)+1,FALSE)</f>
        <v>0</v>
      </c>
      <c r="Y1409" s="3">
        <f t="array" ref="Y1409">INDEX($AF$3:$CM$62,MATCH($S1409,$AE$3:$AE$62,0),MATCH(Y$1&amp;$R1409,$AF$1:$CM$1&amp;$AF$2:$CM$2,0))*VLOOKUP($Q1409,$C$17:$M$20,COUNTBLANK($D$15:I$15)+1,FALSE)</f>
        <v>0</v>
      </c>
      <c r="Z1409" s="3">
        <f t="array" ref="Z1409">INDEX($AF$3:$CM$62,MATCH($S1409,$AE$3:$AE$62,0),MATCH(Z$1&amp;$R1409,$AF$1:$CM$1&amp;$AF$2:$CM$2,0))*VLOOKUP($Q1409,$C$17:$M$20,COUNTBLANK($D$15:J$15)+1,FALSE)</f>
        <v>0</v>
      </c>
      <c r="AA1409" s="3">
        <f t="array" ref="AA1409">INDEX($AF$3:$CM$62,MATCH($S1409,$AE$3:$AE$62,0),MATCH(AA$1&amp;$R1409,$AF$1:$CM$1&amp;$AF$2:$CM$2,0))*VLOOKUP($Q1409,$C$17:$M$20,COUNTBLANK($D$15:K$15)+1,FALSE)</f>
        <v>0</v>
      </c>
      <c r="AB1409" s="3">
        <f t="array" ref="AB1409">INDEX($AF$3:$CM$62,MATCH($S1409,$AE$3:$AE$62,0),MATCH(AB$1&amp;$R1409,$AF$1:$CM$1&amp;$AF$2:$CM$2,0))*VLOOKUP($Q1409,$C$17:$M$20,COUNTBLANK($D$15:L$15)+1,FALSE)</f>
        <v>0.03</v>
      </c>
      <c r="AC1409" s="3">
        <f t="array" ref="AC1409">INDEX($AF$3:$CM$62,MATCH($S1409,$AE$3:$AE$62,0),MATCH(AC$1&amp;$R1409,$AF$1:$CM$1&amp;$AF$2:$CM$2,0))*VLOOKUP($Q1409,$C$17:$M$20,COUNTBLANK($D$15:M$15)+1,FALSE)</f>
        <v>0.06</v>
      </c>
    </row>
    <row r="1410" spans="17:29" x14ac:dyDescent="0.2">
      <c r="Q1410" t="s">
        <v>422</v>
      </c>
      <c r="R1410">
        <f t="shared" si="170"/>
        <v>6</v>
      </c>
      <c r="S1410">
        <f t="shared" ref="S1410:S1442" si="171">S1350</f>
        <v>28</v>
      </c>
      <c r="T1410" s="3">
        <f t="array" ref="T1410">INDEX($AF$3:$CM$62,MATCH($S1410,$AE$3:$AE$62,0),MATCH(T$1&amp;$R1410,$AF$1:$CM$1&amp;$AF$2:$CM$2,0))*VLOOKUP($Q1410,$C$17:$M$20,COUNTBLANK($D$15:D$15)+1,FALSE)</f>
        <v>336</v>
      </c>
      <c r="U1410" s="3">
        <f t="array" ref="U1410">INDEX($AF$3:$CM$62,MATCH($S1410,$AE$3:$AE$62,0),MATCH(U$1&amp;$R1410,$AF$1:$CM$1&amp;$AF$2:$CM$2,0))*VLOOKUP($Q1410,$C$17:$M$20,COUNTBLANK($D$15:E$15)+1,FALSE)</f>
        <v>0</v>
      </c>
      <c r="V1410" s="3">
        <f t="array" ref="V1410">INDEX($AF$3:$CM$62,MATCH($S1410,$AE$3:$AE$62,0),MATCH(V$1&amp;$R1410,$AF$1:$CM$1&amp;$AF$2:$CM$2,0))*VLOOKUP($Q1410,$C$17:$M$20,COUNTBLANK($D$15:F$15)+1,FALSE)</f>
        <v>0</v>
      </c>
      <c r="W1410" s="3">
        <f t="array" ref="W1410">INDEX($AF$3:$CM$62,MATCH($S1410,$AE$3:$AE$62,0),MATCH(W$1&amp;$R1410,$AF$1:$CM$1&amp;$AF$2:$CM$2,0))*VLOOKUP($Q1410,$C$17:$M$20,COUNTBLANK($D$15:G$15)+1,FALSE)</f>
        <v>672</v>
      </c>
      <c r="X1410" s="3">
        <f t="array" ref="X1410">INDEX($AF$3:$CM$62,MATCH($S1410,$AE$3:$AE$62,0),MATCH(X$1&amp;$R1410,$AF$1:$CM$1&amp;$AF$2:$CM$2,0))*VLOOKUP($Q1410,$C$17:$M$20,COUNTBLANK($D$15:H$15)+1,FALSE)</f>
        <v>0</v>
      </c>
      <c r="Y1410" s="3">
        <f t="array" ref="Y1410">INDEX($AF$3:$CM$62,MATCH($S1410,$AE$3:$AE$62,0),MATCH(Y$1&amp;$R1410,$AF$1:$CM$1&amp;$AF$2:$CM$2,0))*VLOOKUP($Q1410,$C$17:$M$20,COUNTBLANK($D$15:I$15)+1,FALSE)</f>
        <v>0</v>
      </c>
      <c r="Z1410" s="3">
        <f t="array" ref="Z1410">INDEX($AF$3:$CM$62,MATCH($S1410,$AE$3:$AE$62,0),MATCH(Z$1&amp;$R1410,$AF$1:$CM$1&amp;$AF$2:$CM$2,0))*VLOOKUP($Q1410,$C$17:$M$20,COUNTBLANK($D$15:J$15)+1,FALSE)</f>
        <v>0</v>
      </c>
      <c r="AA1410" s="3">
        <f t="array" ref="AA1410">INDEX($AF$3:$CM$62,MATCH($S1410,$AE$3:$AE$62,0),MATCH(AA$1&amp;$R1410,$AF$1:$CM$1&amp;$AF$2:$CM$2,0))*VLOOKUP($Q1410,$C$17:$M$20,COUNTBLANK($D$15:K$15)+1,FALSE)</f>
        <v>0</v>
      </c>
      <c r="AB1410" s="3">
        <f t="array" ref="AB1410">INDEX($AF$3:$CM$62,MATCH($S1410,$AE$3:$AE$62,0),MATCH(AB$1&amp;$R1410,$AF$1:$CM$1&amp;$AF$2:$CM$2,0))*VLOOKUP($Q1410,$C$17:$M$20,COUNTBLANK($D$15:L$15)+1,FALSE)</f>
        <v>0.03</v>
      </c>
      <c r="AC1410" s="3">
        <f t="array" ref="AC1410">INDEX($AF$3:$CM$62,MATCH($S1410,$AE$3:$AE$62,0),MATCH(AC$1&amp;$R1410,$AF$1:$CM$1&amp;$AF$2:$CM$2,0))*VLOOKUP($Q1410,$C$17:$M$20,COUNTBLANK($D$15:M$15)+1,FALSE)</f>
        <v>0.06</v>
      </c>
    </row>
    <row r="1411" spans="17:29" x14ac:dyDescent="0.2">
      <c r="Q1411" t="s">
        <v>422</v>
      </c>
      <c r="R1411">
        <f t="shared" si="170"/>
        <v>6</v>
      </c>
      <c r="S1411">
        <f t="shared" si="171"/>
        <v>29</v>
      </c>
      <c r="T1411" s="3">
        <f t="array" ref="T1411">INDEX($AF$3:$CM$62,MATCH($S1411,$AE$3:$AE$62,0),MATCH(T$1&amp;$R1411,$AF$1:$CM$1&amp;$AF$2:$CM$2,0))*VLOOKUP($Q1411,$C$17:$M$20,COUNTBLANK($D$15:D$15)+1,FALSE)</f>
        <v>348</v>
      </c>
      <c r="U1411" s="3">
        <f t="array" ref="U1411">INDEX($AF$3:$CM$62,MATCH($S1411,$AE$3:$AE$62,0),MATCH(U$1&amp;$R1411,$AF$1:$CM$1&amp;$AF$2:$CM$2,0))*VLOOKUP($Q1411,$C$17:$M$20,COUNTBLANK($D$15:E$15)+1,FALSE)</f>
        <v>0</v>
      </c>
      <c r="V1411" s="3">
        <f t="array" ref="V1411">INDEX($AF$3:$CM$62,MATCH($S1411,$AE$3:$AE$62,0),MATCH(V$1&amp;$R1411,$AF$1:$CM$1&amp;$AF$2:$CM$2,0))*VLOOKUP($Q1411,$C$17:$M$20,COUNTBLANK($D$15:F$15)+1,FALSE)</f>
        <v>0</v>
      </c>
      <c r="W1411" s="3">
        <f t="array" ref="W1411">INDEX($AF$3:$CM$62,MATCH($S1411,$AE$3:$AE$62,0),MATCH(W$1&amp;$R1411,$AF$1:$CM$1&amp;$AF$2:$CM$2,0))*VLOOKUP($Q1411,$C$17:$M$20,COUNTBLANK($D$15:G$15)+1,FALSE)</f>
        <v>696</v>
      </c>
      <c r="X1411" s="3">
        <f t="array" ref="X1411">INDEX($AF$3:$CM$62,MATCH($S1411,$AE$3:$AE$62,0),MATCH(X$1&amp;$R1411,$AF$1:$CM$1&amp;$AF$2:$CM$2,0))*VLOOKUP($Q1411,$C$17:$M$20,COUNTBLANK($D$15:H$15)+1,FALSE)</f>
        <v>0</v>
      </c>
      <c r="Y1411" s="3">
        <f t="array" ref="Y1411">INDEX($AF$3:$CM$62,MATCH($S1411,$AE$3:$AE$62,0),MATCH(Y$1&amp;$R1411,$AF$1:$CM$1&amp;$AF$2:$CM$2,0))*VLOOKUP($Q1411,$C$17:$M$20,COUNTBLANK($D$15:I$15)+1,FALSE)</f>
        <v>0</v>
      </c>
      <c r="Z1411" s="3">
        <f t="array" ref="Z1411">INDEX($AF$3:$CM$62,MATCH($S1411,$AE$3:$AE$62,0),MATCH(Z$1&amp;$R1411,$AF$1:$CM$1&amp;$AF$2:$CM$2,0))*VLOOKUP($Q1411,$C$17:$M$20,COUNTBLANK($D$15:J$15)+1,FALSE)</f>
        <v>0</v>
      </c>
      <c r="AA1411" s="3">
        <f t="array" ref="AA1411">INDEX($AF$3:$CM$62,MATCH($S1411,$AE$3:$AE$62,0),MATCH(AA$1&amp;$R1411,$AF$1:$CM$1&amp;$AF$2:$CM$2,0))*VLOOKUP($Q1411,$C$17:$M$20,COUNTBLANK($D$15:K$15)+1,FALSE)</f>
        <v>0</v>
      </c>
      <c r="AB1411" s="3">
        <f t="array" ref="AB1411">INDEX($AF$3:$CM$62,MATCH($S1411,$AE$3:$AE$62,0),MATCH(AB$1&amp;$R1411,$AF$1:$CM$1&amp;$AF$2:$CM$2,0))*VLOOKUP($Q1411,$C$17:$M$20,COUNTBLANK($D$15:L$15)+1,FALSE)</f>
        <v>0.03</v>
      </c>
      <c r="AC1411" s="3">
        <f t="array" ref="AC1411">INDEX($AF$3:$CM$62,MATCH($S1411,$AE$3:$AE$62,0),MATCH(AC$1&amp;$R1411,$AF$1:$CM$1&amp;$AF$2:$CM$2,0))*VLOOKUP($Q1411,$C$17:$M$20,COUNTBLANK($D$15:M$15)+1,FALSE)</f>
        <v>0.06</v>
      </c>
    </row>
    <row r="1412" spans="17:29" x14ac:dyDescent="0.2">
      <c r="Q1412" t="s">
        <v>422</v>
      </c>
      <c r="R1412">
        <f t="shared" si="170"/>
        <v>6</v>
      </c>
      <c r="S1412">
        <f t="shared" si="171"/>
        <v>30</v>
      </c>
      <c r="T1412" s="3">
        <f t="array" ref="T1412">INDEX($AF$3:$CM$62,MATCH($S1412,$AE$3:$AE$62,0),MATCH(T$1&amp;$R1412,$AF$1:$CM$1&amp;$AF$2:$CM$2,0))*VLOOKUP($Q1412,$C$17:$M$20,COUNTBLANK($D$15:D$15)+1,FALSE)</f>
        <v>360</v>
      </c>
      <c r="U1412" s="3">
        <f t="array" ref="U1412">INDEX($AF$3:$CM$62,MATCH($S1412,$AE$3:$AE$62,0),MATCH(U$1&amp;$R1412,$AF$1:$CM$1&amp;$AF$2:$CM$2,0))*VLOOKUP($Q1412,$C$17:$M$20,COUNTBLANK($D$15:E$15)+1,FALSE)</f>
        <v>0</v>
      </c>
      <c r="V1412" s="3">
        <f t="array" ref="V1412">INDEX($AF$3:$CM$62,MATCH($S1412,$AE$3:$AE$62,0),MATCH(V$1&amp;$R1412,$AF$1:$CM$1&amp;$AF$2:$CM$2,0))*VLOOKUP($Q1412,$C$17:$M$20,COUNTBLANK($D$15:F$15)+1,FALSE)</f>
        <v>0</v>
      </c>
      <c r="W1412" s="3">
        <f t="array" ref="W1412">INDEX($AF$3:$CM$62,MATCH($S1412,$AE$3:$AE$62,0),MATCH(W$1&amp;$R1412,$AF$1:$CM$1&amp;$AF$2:$CM$2,0))*VLOOKUP($Q1412,$C$17:$M$20,COUNTBLANK($D$15:G$15)+1,FALSE)</f>
        <v>720</v>
      </c>
      <c r="X1412" s="3">
        <f t="array" ref="X1412">INDEX($AF$3:$CM$62,MATCH($S1412,$AE$3:$AE$62,0),MATCH(X$1&amp;$R1412,$AF$1:$CM$1&amp;$AF$2:$CM$2,0))*VLOOKUP($Q1412,$C$17:$M$20,COUNTBLANK($D$15:H$15)+1,FALSE)</f>
        <v>0</v>
      </c>
      <c r="Y1412" s="3">
        <f t="array" ref="Y1412">INDEX($AF$3:$CM$62,MATCH($S1412,$AE$3:$AE$62,0),MATCH(Y$1&amp;$R1412,$AF$1:$CM$1&amp;$AF$2:$CM$2,0))*VLOOKUP($Q1412,$C$17:$M$20,COUNTBLANK($D$15:I$15)+1,FALSE)</f>
        <v>0</v>
      </c>
      <c r="Z1412" s="3">
        <f t="array" ref="Z1412">INDEX($AF$3:$CM$62,MATCH($S1412,$AE$3:$AE$62,0),MATCH(Z$1&amp;$R1412,$AF$1:$CM$1&amp;$AF$2:$CM$2,0))*VLOOKUP($Q1412,$C$17:$M$20,COUNTBLANK($D$15:J$15)+1,FALSE)</f>
        <v>0</v>
      </c>
      <c r="AA1412" s="3">
        <f t="array" ref="AA1412">INDEX($AF$3:$CM$62,MATCH($S1412,$AE$3:$AE$62,0),MATCH(AA$1&amp;$R1412,$AF$1:$CM$1&amp;$AF$2:$CM$2,0))*VLOOKUP($Q1412,$C$17:$M$20,COUNTBLANK($D$15:K$15)+1,FALSE)</f>
        <v>0</v>
      </c>
      <c r="AB1412" s="3">
        <f t="array" ref="AB1412">INDEX($AF$3:$CM$62,MATCH($S1412,$AE$3:$AE$62,0),MATCH(AB$1&amp;$R1412,$AF$1:$CM$1&amp;$AF$2:$CM$2,0))*VLOOKUP($Q1412,$C$17:$M$20,COUNTBLANK($D$15:L$15)+1,FALSE)</f>
        <v>0.06</v>
      </c>
      <c r="AC1412" s="3">
        <f t="array" ref="AC1412">INDEX($AF$3:$CM$62,MATCH($S1412,$AE$3:$AE$62,0),MATCH(AC$1&amp;$R1412,$AF$1:$CM$1&amp;$AF$2:$CM$2,0))*VLOOKUP($Q1412,$C$17:$M$20,COUNTBLANK($D$15:M$15)+1,FALSE)</f>
        <v>0.06</v>
      </c>
    </row>
    <row r="1413" spans="17:29" x14ac:dyDescent="0.2">
      <c r="Q1413" t="s">
        <v>422</v>
      </c>
      <c r="R1413">
        <f t="shared" si="170"/>
        <v>6</v>
      </c>
      <c r="S1413">
        <f t="shared" si="171"/>
        <v>31</v>
      </c>
      <c r="T1413" s="3">
        <f t="array" ref="T1413">INDEX($AF$3:$CM$62,MATCH($S1413,$AE$3:$AE$62,0),MATCH(T$1&amp;$R1413,$AF$1:$CM$1&amp;$AF$2:$CM$2,0))*VLOOKUP($Q1413,$C$17:$M$20,COUNTBLANK($D$15:D$15)+1,FALSE)</f>
        <v>372</v>
      </c>
      <c r="U1413" s="3">
        <f t="array" ref="U1413">INDEX($AF$3:$CM$62,MATCH($S1413,$AE$3:$AE$62,0),MATCH(U$1&amp;$R1413,$AF$1:$CM$1&amp;$AF$2:$CM$2,0))*VLOOKUP($Q1413,$C$17:$M$20,COUNTBLANK($D$15:E$15)+1,FALSE)</f>
        <v>0</v>
      </c>
      <c r="V1413" s="3">
        <f t="array" ref="V1413">INDEX($AF$3:$CM$62,MATCH($S1413,$AE$3:$AE$62,0),MATCH(V$1&amp;$R1413,$AF$1:$CM$1&amp;$AF$2:$CM$2,0))*VLOOKUP($Q1413,$C$17:$M$20,COUNTBLANK($D$15:F$15)+1,FALSE)</f>
        <v>0</v>
      </c>
      <c r="W1413" s="3">
        <f t="array" ref="W1413">INDEX($AF$3:$CM$62,MATCH($S1413,$AE$3:$AE$62,0),MATCH(W$1&amp;$R1413,$AF$1:$CM$1&amp;$AF$2:$CM$2,0))*VLOOKUP($Q1413,$C$17:$M$20,COUNTBLANK($D$15:G$15)+1,FALSE)</f>
        <v>744</v>
      </c>
      <c r="X1413" s="3">
        <f t="array" ref="X1413">INDEX($AF$3:$CM$62,MATCH($S1413,$AE$3:$AE$62,0),MATCH(X$1&amp;$R1413,$AF$1:$CM$1&amp;$AF$2:$CM$2,0))*VLOOKUP($Q1413,$C$17:$M$20,COUNTBLANK($D$15:H$15)+1,FALSE)</f>
        <v>0</v>
      </c>
      <c r="Y1413" s="3">
        <f t="array" ref="Y1413">INDEX($AF$3:$CM$62,MATCH($S1413,$AE$3:$AE$62,0),MATCH(Y$1&amp;$R1413,$AF$1:$CM$1&amp;$AF$2:$CM$2,0))*VLOOKUP($Q1413,$C$17:$M$20,COUNTBLANK($D$15:I$15)+1,FALSE)</f>
        <v>0</v>
      </c>
      <c r="Z1413" s="3">
        <f t="array" ref="Z1413">INDEX($AF$3:$CM$62,MATCH($S1413,$AE$3:$AE$62,0),MATCH(Z$1&amp;$R1413,$AF$1:$CM$1&amp;$AF$2:$CM$2,0))*VLOOKUP($Q1413,$C$17:$M$20,COUNTBLANK($D$15:J$15)+1,FALSE)</f>
        <v>0</v>
      </c>
      <c r="AA1413" s="3">
        <f t="array" ref="AA1413">INDEX($AF$3:$CM$62,MATCH($S1413,$AE$3:$AE$62,0),MATCH(AA$1&amp;$R1413,$AF$1:$CM$1&amp;$AF$2:$CM$2,0))*VLOOKUP($Q1413,$C$17:$M$20,COUNTBLANK($D$15:K$15)+1,FALSE)</f>
        <v>0</v>
      </c>
      <c r="AB1413" s="3">
        <f t="array" ref="AB1413">INDEX($AF$3:$CM$62,MATCH($S1413,$AE$3:$AE$62,0),MATCH(AB$1&amp;$R1413,$AF$1:$CM$1&amp;$AF$2:$CM$2,0))*VLOOKUP($Q1413,$C$17:$M$20,COUNTBLANK($D$15:L$15)+1,FALSE)</f>
        <v>0.06</v>
      </c>
      <c r="AC1413" s="3">
        <f t="array" ref="AC1413">INDEX($AF$3:$CM$62,MATCH($S1413,$AE$3:$AE$62,0),MATCH(AC$1&amp;$R1413,$AF$1:$CM$1&amp;$AF$2:$CM$2,0))*VLOOKUP($Q1413,$C$17:$M$20,COUNTBLANK($D$15:M$15)+1,FALSE)</f>
        <v>0.06</v>
      </c>
    </row>
    <row r="1414" spans="17:29" x14ac:dyDescent="0.2">
      <c r="Q1414" t="s">
        <v>422</v>
      </c>
      <c r="R1414">
        <f t="shared" si="170"/>
        <v>6</v>
      </c>
      <c r="S1414">
        <f t="shared" si="171"/>
        <v>32</v>
      </c>
      <c r="T1414" s="3">
        <f t="array" ref="T1414">INDEX($AF$3:$CM$62,MATCH($S1414,$AE$3:$AE$62,0),MATCH(T$1&amp;$R1414,$AF$1:$CM$1&amp;$AF$2:$CM$2,0))*VLOOKUP($Q1414,$C$17:$M$20,COUNTBLANK($D$15:D$15)+1,FALSE)</f>
        <v>384</v>
      </c>
      <c r="U1414" s="3">
        <f t="array" ref="U1414">INDEX($AF$3:$CM$62,MATCH($S1414,$AE$3:$AE$62,0),MATCH(U$1&amp;$R1414,$AF$1:$CM$1&amp;$AF$2:$CM$2,0))*VLOOKUP($Q1414,$C$17:$M$20,COUNTBLANK($D$15:E$15)+1,FALSE)</f>
        <v>0</v>
      </c>
      <c r="V1414" s="3">
        <f t="array" ref="V1414">INDEX($AF$3:$CM$62,MATCH($S1414,$AE$3:$AE$62,0),MATCH(V$1&amp;$R1414,$AF$1:$CM$1&amp;$AF$2:$CM$2,0))*VLOOKUP($Q1414,$C$17:$M$20,COUNTBLANK($D$15:F$15)+1,FALSE)</f>
        <v>0</v>
      </c>
      <c r="W1414" s="3">
        <f t="array" ref="W1414">INDEX($AF$3:$CM$62,MATCH($S1414,$AE$3:$AE$62,0),MATCH(W$1&amp;$R1414,$AF$1:$CM$1&amp;$AF$2:$CM$2,0))*VLOOKUP($Q1414,$C$17:$M$20,COUNTBLANK($D$15:G$15)+1,FALSE)</f>
        <v>768</v>
      </c>
      <c r="X1414" s="3">
        <f t="array" ref="X1414">INDEX($AF$3:$CM$62,MATCH($S1414,$AE$3:$AE$62,0),MATCH(X$1&amp;$R1414,$AF$1:$CM$1&amp;$AF$2:$CM$2,0))*VLOOKUP($Q1414,$C$17:$M$20,COUNTBLANK($D$15:H$15)+1,FALSE)</f>
        <v>0</v>
      </c>
      <c r="Y1414" s="3">
        <f t="array" ref="Y1414">INDEX($AF$3:$CM$62,MATCH($S1414,$AE$3:$AE$62,0),MATCH(Y$1&amp;$R1414,$AF$1:$CM$1&amp;$AF$2:$CM$2,0))*VLOOKUP($Q1414,$C$17:$M$20,COUNTBLANK($D$15:I$15)+1,FALSE)</f>
        <v>0</v>
      </c>
      <c r="Z1414" s="3">
        <f t="array" ref="Z1414">INDEX($AF$3:$CM$62,MATCH($S1414,$AE$3:$AE$62,0),MATCH(Z$1&amp;$R1414,$AF$1:$CM$1&amp;$AF$2:$CM$2,0))*VLOOKUP($Q1414,$C$17:$M$20,COUNTBLANK($D$15:J$15)+1,FALSE)</f>
        <v>0</v>
      </c>
      <c r="AA1414" s="3">
        <f t="array" ref="AA1414">INDEX($AF$3:$CM$62,MATCH($S1414,$AE$3:$AE$62,0),MATCH(AA$1&amp;$R1414,$AF$1:$CM$1&amp;$AF$2:$CM$2,0))*VLOOKUP($Q1414,$C$17:$M$20,COUNTBLANK($D$15:K$15)+1,FALSE)</f>
        <v>0</v>
      </c>
      <c r="AB1414" s="3">
        <f t="array" ref="AB1414">INDEX($AF$3:$CM$62,MATCH($S1414,$AE$3:$AE$62,0),MATCH(AB$1&amp;$R1414,$AF$1:$CM$1&amp;$AF$2:$CM$2,0))*VLOOKUP($Q1414,$C$17:$M$20,COUNTBLANK($D$15:L$15)+1,FALSE)</f>
        <v>0.06</v>
      </c>
      <c r="AC1414" s="3">
        <f t="array" ref="AC1414">INDEX($AF$3:$CM$62,MATCH($S1414,$AE$3:$AE$62,0),MATCH(AC$1&amp;$R1414,$AF$1:$CM$1&amp;$AF$2:$CM$2,0))*VLOOKUP($Q1414,$C$17:$M$20,COUNTBLANK($D$15:M$15)+1,FALSE)</f>
        <v>0.06</v>
      </c>
    </row>
    <row r="1415" spans="17:29" x14ac:dyDescent="0.2">
      <c r="Q1415" t="s">
        <v>422</v>
      </c>
      <c r="R1415">
        <f t="shared" si="170"/>
        <v>6</v>
      </c>
      <c r="S1415">
        <f t="shared" si="171"/>
        <v>33</v>
      </c>
      <c r="T1415" s="3">
        <f t="array" ref="T1415">INDEX($AF$3:$CM$62,MATCH($S1415,$AE$3:$AE$62,0),MATCH(T$1&amp;$R1415,$AF$1:$CM$1&amp;$AF$2:$CM$2,0))*VLOOKUP($Q1415,$C$17:$M$20,COUNTBLANK($D$15:D$15)+1,FALSE)</f>
        <v>396</v>
      </c>
      <c r="U1415" s="3">
        <f t="array" ref="U1415">INDEX($AF$3:$CM$62,MATCH($S1415,$AE$3:$AE$62,0),MATCH(U$1&amp;$R1415,$AF$1:$CM$1&amp;$AF$2:$CM$2,0))*VLOOKUP($Q1415,$C$17:$M$20,COUNTBLANK($D$15:E$15)+1,FALSE)</f>
        <v>0</v>
      </c>
      <c r="V1415" s="3">
        <f t="array" ref="V1415">INDEX($AF$3:$CM$62,MATCH($S1415,$AE$3:$AE$62,0),MATCH(V$1&amp;$R1415,$AF$1:$CM$1&amp;$AF$2:$CM$2,0))*VLOOKUP($Q1415,$C$17:$M$20,COUNTBLANK($D$15:F$15)+1,FALSE)</f>
        <v>0</v>
      </c>
      <c r="W1415" s="3">
        <f t="array" ref="W1415">INDEX($AF$3:$CM$62,MATCH($S1415,$AE$3:$AE$62,0),MATCH(W$1&amp;$R1415,$AF$1:$CM$1&amp;$AF$2:$CM$2,0))*VLOOKUP($Q1415,$C$17:$M$20,COUNTBLANK($D$15:G$15)+1,FALSE)</f>
        <v>792</v>
      </c>
      <c r="X1415" s="3">
        <f t="array" ref="X1415">INDEX($AF$3:$CM$62,MATCH($S1415,$AE$3:$AE$62,0),MATCH(X$1&amp;$R1415,$AF$1:$CM$1&amp;$AF$2:$CM$2,0))*VLOOKUP($Q1415,$C$17:$M$20,COUNTBLANK($D$15:H$15)+1,FALSE)</f>
        <v>0</v>
      </c>
      <c r="Y1415" s="3">
        <f t="array" ref="Y1415">INDEX($AF$3:$CM$62,MATCH($S1415,$AE$3:$AE$62,0),MATCH(Y$1&amp;$R1415,$AF$1:$CM$1&amp;$AF$2:$CM$2,0))*VLOOKUP($Q1415,$C$17:$M$20,COUNTBLANK($D$15:I$15)+1,FALSE)</f>
        <v>0</v>
      </c>
      <c r="Z1415" s="3">
        <f t="array" ref="Z1415">INDEX($AF$3:$CM$62,MATCH($S1415,$AE$3:$AE$62,0),MATCH(Z$1&amp;$R1415,$AF$1:$CM$1&amp;$AF$2:$CM$2,0))*VLOOKUP($Q1415,$C$17:$M$20,COUNTBLANK($D$15:J$15)+1,FALSE)</f>
        <v>0</v>
      </c>
      <c r="AA1415" s="3">
        <f t="array" ref="AA1415">INDEX($AF$3:$CM$62,MATCH($S1415,$AE$3:$AE$62,0),MATCH(AA$1&amp;$R1415,$AF$1:$CM$1&amp;$AF$2:$CM$2,0))*VLOOKUP($Q1415,$C$17:$M$20,COUNTBLANK($D$15:K$15)+1,FALSE)</f>
        <v>0</v>
      </c>
      <c r="AB1415" s="3">
        <f t="array" ref="AB1415">INDEX($AF$3:$CM$62,MATCH($S1415,$AE$3:$AE$62,0),MATCH(AB$1&amp;$R1415,$AF$1:$CM$1&amp;$AF$2:$CM$2,0))*VLOOKUP($Q1415,$C$17:$M$20,COUNTBLANK($D$15:L$15)+1,FALSE)</f>
        <v>0.06</v>
      </c>
      <c r="AC1415" s="3">
        <f t="array" ref="AC1415">INDEX($AF$3:$CM$62,MATCH($S1415,$AE$3:$AE$62,0),MATCH(AC$1&amp;$R1415,$AF$1:$CM$1&amp;$AF$2:$CM$2,0))*VLOOKUP($Q1415,$C$17:$M$20,COUNTBLANK($D$15:M$15)+1,FALSE)</f>
        <v>0.06</v>
      </c>
    </row>
    <row r="1416" spans="17:29" x14ac:dyDescent="0.2">
      <c r="Q1416" t="s">
        <v>422</v>
      </c>
      <c r="R1416">
        <f t="shared" si="170"/>
        <v>6</v>
      </c>
      <c r="S1416">
        <f t="shared" si="171"/>
        <v>34</v>
      </c>
      <c r="T1416" s="3">
        <f t="array" ref="T1416">INDEX($AF$3:$CM$62,MATCH($S1416,$AE$3:$AE$62,0),MATCH(T$1&amp;$R1416,$AF$1:$CM$1&amp;$AF$2:$CM$2,0))*VLOOKUP($Q1416,$C$17:$M$20,COUNTBLANK($D$15:D$15)+1,FALSE)</f>
        <v>408</v>
      </c>
      <c r="U1416" s="3">
        <f t="array" ref="U1416">INDEX($AF$3:$CM$62,MATCH($S1416,$AE$3:$AE$62,0),MATCH(U$1&amp;$R1416,$AF$1:$CM$1&amp;$AF$2:$CM$2,0))*VLOOKUP($Q1416,$C$17:$M$20,COUNTBLANK($D$15:E$15)+1,FALSE)</f>
        <v>0</v>
      </c>
      <c r="V1416" s="3">
        <f t="array" ref="V1416">INDEX($AF$3:$CM$62,MATCH($S1416,$AE$3:$AE$62,0),MATCH(V$1&amp;$R1416,$AF$1:$CM$1&amp;$AF$2:$CM$2,0))*VLOOKUP($Q1416,$C$17:$M$20,COUNTBLANK($D$15:F$15)+1,FALSE)</f>
        <v>0</v>
      </c>
      <c r="W1416" s="3">
        <f t="array" ref="W1416">INDEX($AF$3:$CM$62,MATCH($S1416,$AE$3:$AE$62,0),MATCH(W$1&amp;$R1416,$AF$1:$CM$1&amp;$AF$2:$CM$2,0))*VLOOKUP($Q1416,$C$17:$M$20,COUNTBLANK($D$15:G$15)+1,FALSE)</f>
        <v>816</v>
      </c>
      <c r="X1416" s="3">
        <f t="array" ref="X1416">INDEX($AF$3:$CM$62,MATCH($S1416,$AE$3:$AE$62,0),MATCH(X$1&amp;$R1416,$AF$1:$CM$1&amp;$AF$2:$CM$2,0))*VLOOKUP($Q1416,$C$17:$M$20,COUNTBLANK($D$15:H$15)+1,FALSE)</f>
        <v>0</v>
      </c>
      <c r="Y1416" s="3">
        <f t="array" ref="Y1416">INDEX($AF$3:$CM$62,MATCH($S1416,$AE$3:$AE$62,0),MATCH(Y$1&amp;$R1416,$AF$1:$CM$1&amp;$AF$2:$CM$2,0))*VLOOKUP($Q1416,$C$17:$M$20,COUNTBLANK($D$15:I$15)+1,FALSE)</f>
        <v>0</v>
      </c>
      <c r="Z1416" s="3">
        <f t="array" ref="Z1416">INDEX($AF$3:$CM$62,MATCH($S1416,$AE$3:$AE$62,0),MATCH(Z$1&amp;$R1416,$AF$1:$CM$1&amp;$AF$2:$CM$2,0))*VLOOKUP($Q1416,$C$17:$M$20,COUNTBLANK($D$15:J$15)+1,FALSE)</f>
        <v>0</v>
      </c>
      <c r="AA1416" s="3">
        <f t="array" ref="AA1416">INDEX($AF$3:$CM$62,MATCH($S1416,$AE$3:$AE$62,0),MATCH(AA$1&amp;$R1416,$AF$1:$CM$1&amp;$AF$2:$CM$2,0))*VLOOKUP($Q1416,$C$17:$M$20,COUNTBLANK($D$15:K$15)+1,FALSE)</f>
        <v>0</v>
      </c>
      <c r="AB1416" s="3">
        <f t="array" ref="AB1416">INDEX($AF$3:$CM$62,MATCH($S1416,$AE$3:$AE$62,0),MATCH(AB$1&amp;$R1416,$AF$1:$CM$1&amp;$AF$2:$CM$2,0))*VLOOKUP($Q1416,$C$17:$M$20,COUNTBLANK($D$15:L$15)+1,FALSE)</f>
        <v>0.06</v>
      </c>
      <c r="AC1416" s="3">
        <f t="array" ref="AC1416">INDEX($AF$3:$CM$62,MATCH($S1416,$AE$3:$AE$62,0),MATCH(AC$1&amp;$R1416,$AF$1:$CM$1&amp;$AF$2:$CM$2,0))*VLOOKUP($Q1416,$C$17:$M$20,COUNTBLANK($D$15:M$15)+1,FALSE)</f>
        <v>0.06</v>
      </c>
    </row>
    <row r="1417" spans="17:29" x14ac:dyDescent="0.2">
      <c r="Q1417" t="s">
        <v>422</v>
      </c>
      <c r="R1417">
        <f t="shared" si="170"/>
        <v>6</v>
      </c>
      <c r="S1417">
        <f t="shared" si="171"/>
        <v>35</v>
      </c>
      <c r="T1417" s="3">
        <f t="array" ref="T1417">INDEX($AF$3:$CM$62,MATCH($S1417,$AE$3:$AE$62,0),MATCH(T$1&amp;$R1417,$AF$1:$CM$1&amp;$AF$2:$CM$2,0))*VLOOKUP($Q1417,$C$17:$M$20,COUNTBLANK($D$15:D$15)+1,FALSE)</f>
        <v>420</v>
      </c>
      <c r="U1417" s="3">
        <f t="array" ref="U1417">INDEX($AF$3:$CM$62,MATCH($S1417,$AE$3:$AE$62,0),MATCH(U$1&amp;$R1417,$AF$1:$CM$1&amp;$AF$2:$CM$2,0))*VLOOKUP($Q1417,$C$17:$M$20,COUNTBLANK($D$15:E$15)+1,FALSE)</f>
        <v>0</v>
      </c>
      <c r="V1417" s="3">
        <f t="array" ref="V1417">INDEX($AF$3:$CM$62,MATCH($S1417,$AE$3:$AE$62,0),MATCH(V$1&amp;$R1417,$AF$1:$CM$1&amp;$AF$2:$CM$2,0))*VLOOKUP($Q1417,$C$17:$M$20,COUNTBLANK($D$15:F$15)+1,FALSE)</f>
        <v>0</v>
      </c>
      <c r="W1417" s="3">
        <f t="array" ref="W1417">INDEX($AF$3:$CM$62,MATCH($S1417,$AE$3:$AE$62,0),MATCH(W$1&amp;$R1417,$AF$1:$CM$1&amp;$AF$2:$CM$2,0))*VLOOKUP($Q1417,$C$17:$M$20,COUNTBLANK($D$15:G$15)+1,FALSE)</f>
        <v>840</v>
      </c>
      <c r="X1417" s="3">
        <f t="array" ref="X1417">INDEX($AF$3:$CM$62,MATCH($S1417,$AE$3:$AE$62,0),MATCH(X$1&amp;$R1417,$AF$1:$CM$1&amp;$AF$2:$CM$2,0))*VLOOKUP($Q1417,$C$17:$M$20,COUNTBLANK($D$15:H$15)+1,FALSE)</f>
        <v>0</v>
      </c>
      <c r="Y1417" s="3">
        <f t="array" ref="Y1417">INDEX($AF$3:$CM$62,MATCH($S1417,$AE$3:$AE$62,0),MATCH(Y$1&amp;$R1417,$AF$1:$CM$1&amp;$AF$2:$CM$2,0))*VLOOKUP($Q1417,$C$17:$M$20,COUNTBLANK($D$15:I$15)+1,FALSE)</f>
        <v>0</v>
      </c>
      <c r="Z1417" s="3">
        <f t="array" ref="Z1417">INDEX($AF$3:$CM$62,MATCH($S1417,$AE$3:$AE$62,0),MATCH(Z$1&amp;$R1417,$AF$1:$CM$1&amp;$AF$2:$CM$2,0))*VLOOKUP($Q1417,$C$17:$M$20,COUNTBLANK($D$15:J$15)+1,FALSE)</f>
        <v>0</v>
      </c>
      <c r="AA1417" s="3">
        <f t="array" ref="AA1417">INDEX($AF$3:$CM$62,MATCH($S1417,$AE$3:$AE$62,0),MATCH(AA$1&amp;$R1417,$AF$1:$CM$1&amp;$AF$2:$CM$2,0))*VLOOKUP($Q1417,$C$17:$M$20,COUNTBLANK($D$15:K$15)+1,FALSE)</f>
        <v>0</v>
      </c>
      <c r="AB1417" s="3">
        <f t="array" ref="AB1417">INDEX($AF$3:$CM$62,MATCH($S1417,$AE$3:$AE$62,0),MATCH(AB$1&amp;$R1417,$AF$1:$CM$1&amp;$AF$2:$CM$2,0))*VLOOKUP($Q1417,$C$17:$M$20,COUNTBLANK($D$15:L$15)+1,FALSE)</f>
        <v>0.06</v>
      </c>
      <c r="AC1417" s="3">
        <f t="array" ref="AC1417">INDEX($AF$3:$CM$62,MATCH($S1417,$AE$3:$AE$62,0),MATCH(AC$1&amp;$R1417,$AF$1:$CM$1&amp;$AF$2:$CM$2,0))*VLOOKUP($Q1417,$C$17:$M$20,COUNTBLANK($D$15:M$15)+1,FALSE)</f>
        <v>0.06</v>
      </c>
    </row>
    <row r="1418" spans="17:29" x14ac:dyDescent="0.2">
      <c r="Q1418" t="s">
        <v>422</v>
      </c>
      <c r="R1418">
        <f t="shared" si="170"/>
        <v>6</v>
      </c>
      <c r="S1418">
        <f t="shared" si="171"/>
        <v>36</v>
      </c>
      <c r="T1418" s="3">
        <f t="array" ref="T1418">INDEX($AF$3:$CM$62,MATCH($S1418,$AE$3:$AE$62,0),MATCH(T$1&amp;$R1418,$AF$1:$CM$1&amp;$AF$2:$CM$2,0))*VLOOKUP($Q1418,$C$17:$M$20,COUNTBLANK($D$15:D$15)+1,FALSE)</f>
        <v>432</v>
      </c>
      <c r="U1418" s="3">
        <f t="array" ref="U1418">INDEX($AF$3:$CM$62,MATCH($S1418,$AE$3:$AE$62,0),MATCH(U$1&amp;$R1418,$AF$1:$CM$1&amp;$AF$2:$CM$2,0))*VLOOKUP($Q1418,$C$17:$M$20,COUNTBLANK($D$15:E$15)+1,FALSE)</f>
        <v>0</v>
      </c>
      <c r="V1418" s="3">
        <f t="array" ref="V1418">INDEX($AF$3:$CM$62,MATCH($S1418,$AE$3:$AE$62,0),MATCH(V$1&amp;$R1418,$AF$1:$CM$1&amp;$AF$2:$CM$2,0))*VLOOKUP($Q1418,$C$17:$M$20,COUNTBLANK($D$15:F$15)+1,FALSE)</f>
        <v>0</v>
      </c>
      <c r="W1418" s="3">
        <f t="array" ref="W1418">INDEX($AF$3:$CM$62,MATCH($S1418,$AE$3:$AE$62,0),MATCH(W$1&amp;$R1418,$AF$1:$CM$1&amp;$AF$2:$CM$2,0))*VLOOKUP($Q1418,$C$17:$M$20,COUNTBLANK($D$15:G$15)+1,FALSE)</f>
        <v>864</v>
      </c>
      <c r="X1418" s="3">
        <f t="array" ref="X1418">INDEX($AF$3:$CM$62,MATCH($S1418,$AE$3:$AE$62,0),MATCH(X$1&amp;$R1418,$AF$1:$CM$1&amp;$AF$2:$CM$2,0))*VLOOKUP($Q1418,$C$17:$M$20,COUNTBLANK($D$15:H$15)+1,FALSE)</f>
        <v>0</v>
      </c>
      <c r="Y1418" s="3">
        <f t="array" ref="Y1418">INDEX($AF$3:$CM$62,MATCH($S1418,$AE$3:$AE$62,0),MATCH(Y$1&amp;$R1418,$AF$1:$CM$1&amp;$AF$2:$CM$2,0))*VLOOKUP($Q1418,$C$17:$M$20,COUNTBLANK($D$15:I$15)+1,FALSE)</f>
        <v>0</v>
      </c>
      <c r="Z1418" s="3">
        <f t="array" ref="Z1418">INDEX($AF$3:$CM$62,MATCH($S1418,$AE$3:$AE$62,0),MATCH(Z$1&amp;$R1418,$AF$1:$CM$1&amp;$AF$2:$CM$2,0))*VLOOKUP($Q1418,$C$17:$M$20,COUNTBLANK($D$15:J$15)+1,FALSE)</f>
        <v>0</v>
      </c>
      <c r="AA1418" s="3">
        <f t="array" ref="AA1418">INDEX($AF$3:$CM$62,MATCH($S1418,$AE$3:$AE$62,0),MATCH(AA$1&amp;$R1418,$AF$1:$CM$1&amp;$AF$2:$CM$2,0))*VLOOKUP($Q1418,$C$17:$M$20,COUNTBLANK($D$15:K$15)+1,FALSE)</f>
        <v>0</v>
      </c>
      <c r="AB1418" s="3">
        <f t="array" ref="AB1418">INDEX($AF$3:$CM$62,MATCH($S1418,$AE$3:$AE$62,0),MATCH(AB$1&amp;$R1418,$AF$1:$CM$1&amp;$AF$2:$CM$2,0))*VLOOKUP($Q1418,$C$17:$M$20,COUNTBLANK($D$15:L$15)+1,FALSE)</f>
        <v>0.06</v>
      </c>
      <c r="AC1418" s="3">
        <f t="array" ref="AC1418">INDEX($AF$3:$CM$62,MATCH($S1418,$AE$3:$AE$62,0),MATCH(AC$1&amp;$R1418,$AF$1:$CM$1&amp;$AF$2:$CM$2,0))*VLOOKUP($Q1418,$C$17:$M$20,COUNTBLANK($D$15:M$15)+1,FALSE)</f>
        <v>0.06</v>
      </c>
    </row>
    <row r="1419" spans="17:29" x14ac:dyDescent="0.2">
      <c r="Q1419" t="s">
        <v>422</v>
      </c>
      <c r="R1419">
        <f t="shared" si="170"/>
        <v>6</v>
      </c>
      <c r="S1419">
        <f t="shared" si="171"/>
        <v>37</v>
      </c>
      <c r="T1419" s="3">
        <f t="array" ref="T1419">INDEX($AF$3:$CM$62,MATCH($S1419,$AE$3:$AE$62,0),MATCH(T$1&amp;$R1419,$AF$1:$CM$1&amp;$AF$2:$CM$2,0))*VLOOKUP($Q1419,$C$17:$M$20,COUNTBLANK($D$15:D$15)+1,FALSE)</f>
        <v>444</v>
      </c>
      <c r="U1419" s="3">
        <f t="array" ref="U1419">INDEX($AF$3:$CM$62,MATCH($S1419,$AE$3:$AE$62,0),MATCH(U$1&amp;$R1419,$AF$1:$CM$1&amp;$AF$2:$CM$2,0))*VLOOKUP($Q1419,$C$17:$M$20,COUNTBLANK($D$15:E$15)+1,FALSE)</f>
        <v>0</v>
      </c>
      <c r="V1419" s="3">
        <f t="array" ref="V1419">INDEX($AF$3:$CM$62,MATCH($S1419,$AE$3:$AE$62,0),MATCH(V$1&amp;$R1419,$AF$1:$CM$1&amp;$AF$2:$CM$2,0))*VLOOKUP($Q1419,$C$17:$M$20,COUNTBLANK($D$15:F$15)+1,FALSE)</f>
        <v>0</v>
      </c>
      <c r="W1419" s="3">
        <f t="array" ref="W1419">INDEX($AF$3:$CM$62,MATCH($S1419,$AE$3:$AE$62,0),MATCH(W$1&amp;$R1419,$AF$1:$CM$1&amp;$AF$2:$CM$2,0))*VLOOKUP($Q1419,$C$17:$M$20,COUNTBLANK($D$15:G$15)+1,FALSE)</f>
        <v>888</v>
      </c>
      <c r="X1419" s="3">
        <f t="array" ref="X1419">INDEX($AF$3:$CM$62,MATCH($S1419,$AE$3:$AE$62,0),MATCH(X$1&amp;$R1419,$AF$1:$CM$1&amp;$AF$2:$CM$2,0))*VLOOKUP($Q1419,$C$17:$M$20,COUNTBLANK($D$15:H$15)+1,FALSE)</f>
        <v>0</v>
      </c>
      <c r="Y1419" s="3">
        <f t="array" ref="Y1419">INDEX($AF$3:$CM$62,MATCH($S1419,$AE$3:$AE$62,0),MATCH(Y$1&amp;$R1419,$AF$1:$CM$1&amp;$AF$2:$CM$2,0))*VLOOKUP($Q1419,$C$17:$M$20,COUNTBLANK($D$15:I$15)+1,FALSE)</f>
        <v>0</v>
      </c>
      <c r="Z1419" s="3">
        <f t="array" ref="Z1419">INDEX($AF$3:$CM$62,MATCH($S1419,$AE$3:$AE$62,0),MATCH(Z$1&amp;$R1419,$AF$1:$CM$1&amp;$AF$2:$CM$2,0))*VLOOKUP($Q1419,$C$17:$M$20,COUNTBLANK($D$15:J$15)+1,FALSE)</f>
        <v>0</v>
      </c>
      <c r="AA1419" s="3">
        <f t="array" ref="AA1419">INDEX($AF$3:$CM$62,MATCH($S1419,$AE$3:$AE$62,0),MATCH(AA$1&amp;$R1419,$AF$1:$CM$1&amp;$AF$2:$CM$2,0))*VLOOKUP($Q1419,$C$17:$M$20,COUNTBLANK($D$15:K$15)+1,FALSE)</f>
        <v>0</v>
      </c>
      <c r="AB1419" s="3">
        <f t="array" ref="AB1419">INDEX($AF$3:$CM$62,MATCH($S1419,$AE$3:$AE$62,0),MATCH(AB$1&amp;$R1419,$AF$1:$CM$1&amp;$AF$2:$CM$2,0))*VLOOKUP($Q1419,$C$17:$M$20,COUNTBLANK($D$15:L$15)+1,FALSE)</f>
        <v>0.06</v>
      </c>
      <c r="AC1419" s="3">
        <f t="array" ref="AC1419">INDEX($AF$3:$CM$62,MATCH($S1419,$AE$3:$AE$62,0),MATCH(AC$1&amp;$R1419,$AF$1:$CM$1&amp;$AF$2:$CM$2,0))*VLOOKUP($Q1419,$C$17:$M$20,COUNTBLANK($D$15:M$15)+1,FALSE)</f>
        <v>0.06</v>
      </c>
    </row>
    <row r="1420" spans="17:29" x14ac:dyDescent="0.2">
      <c r="Q1420" t="s">
        <v>422</v>
      </c>
      <c r="R1420">
        <f t="shared" si="170"/>
        <v>6</v>
      </c>
      <c r="S1420">
        <f t="shared" si="171"/>
        <v>38</v>
      </c>
      <c r="T1420" s="3">
        <f t="array" ref="T1420">INDEX($AF$3:$CM$62,MATCH($S1420,$AE$3:$AE$62,0),MATCH(T$1&amp;$R1420,$AF$1:$CM$1&amp;$AF$2:$CM$2,0))*VLOOKUP($Q1420,$C$17:$M$20,COUNTBLANK($D$15:D$15)+1,FALSE)</f>
        <v>456</v>
      </c>
      <c r="U1420" s="3">
        <f t="array" ref="U1420">INDEX($AF$3:$CM$62,MATCH($S1420,$AE$3:$AE$62,0),MATCH(U$1&amp;$R1420,$AF$1:$CM$1&amp;$AF$2:$CM$2,0))*VLOOKUP($Q1420,$C$17:$M$20,COUNTBLANK($D$15:E$15)+1,FALSE)</f>
        <v>0</v>
      </c>
      <c r="V1420" s="3">
        <f t="array" ref="V1420">INDEX($AF$3:$CM$62,MATCH($S1420,$AE$3:$AE$62,0),MATCH(V$1&amp;$R1420,$AF$1:$CM$1&amp;$AF$2:$CM$2,0))*VLOOKUP($Q1420,$C$17:$M$20,COUNTBLANK($D$15:F$15)+1,FALSE)</f>
        <v>0</v>
      </c>
      <c r="W1420" s="3">
        <f t="array" ref="W1420">INDEX($AF$3:$CM$62,MATCH($S1420,$AE$3:$AE$62,0),MATCH(W$1&amp;$R1420,$AF$1:$CM$1&amp;$AF$2:$CM$2,0))*VLOOKUP($Q1420,$C$17:$M$20,COUNTBLANK($D$15:G$15)+1,FALSE)</f>
        <v>912</v>
      </c>
      <c r="X1420" s="3">
        <f t="array" ref="X1420">INDEX($AF$3:$CM$62,MATCH($S1420,$AE$3:$AE$62,0),MATCH(X$1&amp;$R1420,$AF$1:$CM$1&amp;$AF$2:$CM$2,0))*VLOOKUP($Q1420,$C$17:$M$20,COUNTBLANK($D$15:H$15)+1,FALSE)</f>
        <v>0</v>
      </c>
      <c r="Y1420" s="3">
        <f t="array" ref="Y1420">INDEX($AF$3:$CM$62,MATCH($S1420,$AE$3:$AE$62,0),MATCH(Y$1&amp;$R1420,$AF$1:$CM$1&amp;$AF$2:$CM$2,0))*VLOOKUP($Q1420,$C$17:$M$20,COUNTBLANK($D$15:I$15)+1,FALSE)</f>
        <v>0</v>
      </c>
      <c r="Z1420" s="3">
        <f t="array" ref="Z1420">INDEX($AF$3:$CM$62,MATCH($S1420,$AE$3:$AE$62,0),MATCH(Z$1&amp;$R1420,$AF$1:$CM$1&amp;$AF$2:$CM$2,0))*VLOOKUP($Q1420,$C$17:$M$20,COUNTBLANK($D$15:J$15)+1,FALSE)</f>
        <v>0</v>
      </c>
      <c r="AA1420" s="3">
        <f t="array" ref="AA1420">INDEX($AF$3:$CM$62,MATCH($S1420,$AE$3:$AE$62,0),MATCH(AA$1&amp;$R1420,$AF$1:$CM$1&amp;$AF$2:$CM$2,0))*VLOOKUP($Q1420,$C$17:$M$20,COUNTBLANK($D$15:K$15)+1,FALSE)</f>
        <v>0</v>
      </c>
      <c r="AB1420" s="3">
        <f t="array" ref="AB1420">INDEX($AF$3:$CM$62,MATCH($S1420,$AE$3:$AE$62,0),MATCH(AB$1&amp;$R1420,$AF$1:$CM$1&amp;$AF$2:$CM$2,0))*VLOOKUP($Q1420,$C$17:$M$20,COUNTBLANK($D$15:L$15)+1,FALSE)</f>
        <v>0.06</v>
      </c>
      <c r="AC1420" s="3">
        <f t="array" ref="AC1420">INDEX($AF$3:$CM$62,MATCH($S1420,$AE$3:$AE$62,0),MATCH(AC$1&amp;$R1420,$AF$1:$CM$1&amp;$AF$2:$CM$2,0))*VLOOKUP($Q1420,$C$17:$M$20,COUNTBLANK($D$15:M$15)+1,FALSE)</f>
        <v>0.06</v>
      </c>
    </row>
    <row r="1421" spans="17:29" x14ac:dyDescent="0.2">
      <c r="Q1421" t="s">
        <v>422</v>
      </c>
      <c r="R1421">
        <f t="shared" si="170"/>
        <v>6</v>
      </c>
      <c r="S1421">
        <f t="shared" si="171"/>
        <v>39</v>
      </c>
      <c r="T1421" s="3">
        <f t="array" ref="T1421">INDEX($AF$3:$CM$62,MATCH($S1421,$AE$3:$AE$62,0),MATCH(T$1&amp;$R1421,$AF$1:$CM$1&amp;$AF$2:$CM$2,0))*VLOOKUP($Q1421,$C$17:$M$20,COUNTBLANK($D$15:D$15)+1,FALSE)</f>
        <v>468</v>
      </c>
      <c r="U1421" s="3">
        <f t="array" ref="U1421">INDEX($AF$3:$CM$62,MATCH($S1421,$AE$3:$AE$62,0),MATCH(U$1&amp;$R1421,$AF$1:$CM$1&amp;$AF$2:$CM$2,0))*VLOOKUP($Q1421,$C$17:$M$20,COUNTBLANK($D$15:E$15)+1,FALSE)</f>
        <v>0</v>
      </c>
      <c r="V1421" s="3">
        <f t="array" ref="V1421">INDEX($AF$3:$CM$62,MATCH($S1421,$AE$3:$AE$62,0),MATCH(V$1&amp;$R1421,$AF$1:$CM$1&amp;$AF$2:$CM$2,0))*VLOOKUP($Q1421,$C$17:$M$20,COUNTBLANK($D$15:F$15)+1,FALSE)</f>
        <v>0</v>
      </c>
      <c r="W1421" s="3">
        <f t="array" ref="W1421">INDEX($AF$3:$CM$62,MATCH($S1421,$AE$3:$AE$62,0),MATCH(W$1&amp;$R1421,$AF$1:$CM$1&amp;$AF$2:$CM$2,0))*VLOOKUP($Q1421,$C$17:$M$20,COUNTBLANK($D$15:G$15)+1,FALSE)</f>
        <v>936</v>
      </c>
      <c r="X1421" s="3">
        <f t="array" ref="X1421">INDEX($AF$3:$CM$62,MATCH($S1421,$AE$3:$AE$62,0),MATCH(X$1&amp;$R1421,$AF$1:$CM$1&amp;$AF$2:$CM$2,0))*VLOOKUP($Q1421,$C$17:$M$20,COUNTBLANK($D$15:H$15)+1,FALSE)</f>
        <v>0</v>
      </c>
      <c r="Y1421" s="3">
        <f t="array" ref="Y1421">INDEX($AF$3:$CM$62,MATCH($S1421,$AE$3:$AE$62,0),MATCH(Y$1&amp;$R1421,$AF$1:$CM$1&amp;$AF$2:$CM$2,0))*VLOOKUP($Q1421,$C$17:$M$20,COUNTBLANK($D$15:I$15)+1,FALSE)</f>
        <v>0</v>
      </c>
      <c r="Z1421" s="3">
        <f t="array" ref="Z1421">INDEX($AF$3:$CM$62,MATCH($S1421,$AE$3:$AE$62,0),MATCH(Z$1&amp;$R1421,$AF$1:$CM$1&amp;$AF$2:$CM$2,0))*VLOOKUP($Q1421,$C$17:$M$20,COUNTBLANK($D$15:J$15)+1,FALSE)</f>
        <v>0</v>
      </c>
      <c r="AA1421" s="3">
        <f t="array" ref="AA1421">INDEX($AF$3:$CM$62,MATCH($S1421,$AE$3:$AE$62,0),MATCH(AA$1&amp;$R1421,$AF$1:$CM$1&amp;$AF$2:$CM$2,0))*VLOOKUP($Q1421,$C$17:$M$20,COUNTBLANK($D$15:K$15)+1,FALSE)</f>
        <v>0</v>
      </c>
      <c r="AB1421" s="3">
        <f t="array" ref="AB1421">INDEX($AF$3:$CM$62,MATCH($S1421,$AE$3:$AE$62,0),MATCH(AB$1&amp;$R1421,$AF$1:$CM$1&amp;$AF$2:$CM$2,0))*VLOOKUP($Q1421,$C$17:$M$20,COUNTBLANK($D$15:L$15)+1,FALSE)</f>
        <v>0.06</v>
      </c>
      <c r="AC1421" s="3">
        <f t="array" ref="AC1421">INDEX($AF$3:$CM$62,MATCH($S1421,$AE$3:$AE$62,0),MATCH(AC$1&amp;$R1421,$AF$1:$CM$1&amp;$AF$2:$CM$2,0))*VLOOKUP($Q1421,$C$17:$M$20,COUNTBLANK($D$15:M$15)+1,FALSE)</f>
        <v>0.06</v>
      </c>
    </row>
    <row r="1422" spans="17:29" x14ac:dyDescent="0.2">
      <c r="Q1422" t="s">
        <v>422</v>
      </c>
      <c r="R1422">
        <f t="shared" si="170"/>
        <v>6</v>
      </c>
      <c r="S1422">
        <f t="shared" si="171"/>
        <v>40</v>
      </c>
      <c r="T1422" s="3">
        <f t="array" ref="T1422">INDEX($AF$3:$CM$62,MATCH($S1422,$AE$3:$AE$62,0),MATCH(T$1&amp;$R1422,$AF$1:$CM$1&amp;$AF$2:$CM$2,0))*VLOOKUP($Q1422,$C$17:$M$20,COUNTBLANK($D$15:D$15)+1,FALSE)</f>
        <v>480</v>
      </c>
      <c r="U1422" s="3">
        <f t="array" ref="U1422">INDEX($AF$3:$CM$62,MATCH($S1422,$AE$3:$AE$62,0),MATCH(U$1&amp;$R1422,$AF$1:$CM$1&amp;$AF$2:$CM$2,0))*VLOOKUP($Q1422,$C$17:$M$20,COUNTBLANK($D$15:E$15)+1,FALSE)</f>
        <v>0</v>
      </c>
      <c r="V1422" s="3">
        <f t="array" ref="V1422">INDEX($AF$3:$CM$62,MATCH($S1422,$AE$3:$AE$62,0),MATCH(V$1&amp;$R1422,$AF$1:$CM$1&amp;$AF$2:$CM$2,0))*VLOOKUP($Q1422,$C$17:$M$20,COUNTBLANK($D$15:F$15)+1,FALSE)</f>
        <v>0</v>
      </c>
      <c r="W1422" s="3">
        <f t="array" ref="W1422">INDEX($AF$3:$CM$62,MATCH($S1422,$AE$3:$AE$62,0),MATCH(W$1&amp;$R1422,$AF$1:$CM$1&amp;$AF$2:$CM$2,0))*VLOOKUP($Q1422,$C$17:$M$20,COUNTBLANK($D$15:G$15)+1,FALSE)</f>
        <v>960</v>
      </c>
      <c r="X1422" s="3">
        <f t="array" ref="X1422">INDEX($AF$3:$CM$62,MATCH($S1422,$AE$3:$AE$62,0),MATCH(X$1&amp;$R1422,$AF$1:$CM$1&amp;$AF$2:$CM$2,0))*VLOOKUP($Q1422,$C$17:$M$20,COUNTBLANK($D$15:H$15)+1,FALSE)</f>
        <v>0</v>
      </c>
      <c r="Y1422" s="3">
        <f t="array" ref="Y1422">INDEX($AF$3:$CM$62,MATCH($S1422,$AE$3:$AE$62,0),MATCH(Y$1&amp;$R1422,$AF$1:$CM$1&amp;$AF$2:$CM$2,0))*VLOOKUP($Q1422,$C$17:$M$20,COUNTBLANK($D$15:I$15)+1,FALSE)</f>
        <v>0</v>
      </c>
      <c r="Z1422" s="3">
        <f t="array" ref="Z1422">INDEX($AF$3:$CM$62,MATCH($S1422,$AE$3:$AE$62,0),MATCH(Z$1&amp;$R1422,$AF$1:$CM$1&amp;$AF$2:$CM$2,0))*VLOOKUP($Q1422,$C$17:$M$20,COUNTBLANK($D$15:J$15)+1,FALSE)</f>
        <v>0</v>
      </c>
      <c r="AA1422" s="3">
        <f t="array" ref="AA1422">INDEX($AF$3:$CM$62,MATCH($S1422,$AE$3:$AE$62,0),MATCH(AA$1&amp;$R1422,$AF$1:$CM$1&amp;$AF$2:$CM$2,0))*VLOOKUP($Q1422,$C$17:$M$20,COUNTBLANK($D$15:K$15)+1,FALSE)</f>
        <v>0</v>
      </c>
      <c r="AB1422" s="3">
        <f t="array" ref="AB1422">INDEX($AF$3:$CM$62,MATCH($S1422,$AE$3:$AE$62,0),MATCH(AB$1&amp;$R1422,$AF$1:$CM$1&amp;$AF$2:$CM$2,0))*VLOOKUP($Q1422,$C$17:$M$20,COUNTBLANK($D$15:L$15)+1,FALSE)</f>
        <v>0.06</v>
      </c>
      <c r="AC1422" s="3">
        <f t="array" ref="AC1422">INDEX($AF$3:$CM$62,MATCH($S1422,$AE$3:$AE$62,0),MATCH(AC$1&amp;$R1422,$AF$1:$CM$1&amp;$AF$2:$CM$2,0))*VLOOKUP($Q1422,$C$17:$M$20,COUNTBLANK($D$15:M$15)+1,FALSE)</f>
        <v>0.12</v>
      </c>
    </row>
    <row r="1423" spans="17:29" x14ac:dyDescent="0.2">
      <c r="Q1423" t="s">
        <v>422</v>
      </c>
      <c r="R1423">
        <f t="shared" si="170"/>
        <v>6</v>
      </c>
      <c r="S1423">
        <f t="shared" si="171"/>
        <v>41</v>
      </c>
      <c r="T1423" s="3">
        <f t="array" ref="T1423">INDEX($AF$3:$CM$62,MATCH($S1423,$AE$3:$AE$62,0),MATCH(T$1&amp;$R1423,$AF$1:$CM$1&amp;$AF$2:$CM$2,0))*VLOOKUP($Q1423,$C$17:$M$20,COUNTBLANK($D$15:D$15)+1,FALSE)</f>
        <v>492</v>
      </c>
      <c r="U1423" s="3">
        <f t="array" ref="U1423">INDEX($AF$3:$CM$62,MATCH($S1423,$AE$3:$AE$62,0),MATCH(U$1&amp;$R1423,$AF$1:$CM$1&amp;$AF$2:$CM$2,0))*VLOOKUP($Q1423,$C$17:$M$20,COUNTBLANK($D$15:E$15)+1,FALSE)</f>
        <v>0</v>
      </c>
      <c r="V1423" s="3">
        <f t="array" ref="V1423">INDEX($AF$3:$CM$62,MATCH($S1423,$AE$3:$AE$62,0),MATCH(V$1&amp;$R1423,$AF$1:$CM$1&amp;$AF$2:$CM$2,0))*VLOOKUP($Q1423,$C$17:$M$20,COUNTBLANK($D$15:F$15)+1,FALSE)</f>
        <v>0</v>
      </c>
      <c r="W1423" s="3">
        <f t="array" ref="W1423">INDEX($AF$3:$CM$62,MATCH($S1423,$AE$3:$AE$62,0),MATCH(W$1&amp;$R1423,$AF$1:$CM$1&amp;$AF$2:$CM$2,0))*VLOOKUP($Q1423,$C$17:$M$20,COUNTBLANK($D$15:G$15)+1,FALSE)</f>
        <v>984</v>
      </c>
      <c r="X1423" s="3">
        <f t="array" ref="X1423">INDEX($AF$3:$CM$62,MATCH($S1423,$AE$3:$AE$62,0),MATCH(X$1&amp;$R1423,$AF$1:$CM$1&amp;$AF$2:$CM$2,0))*VLOOKUP($Q1423,$C$17:$M$20,COUNTBLANK($D$15:H$15)+1,FALSE)</f>
        <v>0</v>
      </c>
      <c r="Y1423" s="3">
        <f t="array" ref="Y1423">INDEX($AF$3:$CM$62,MATCH($S1423,$AE$3:$AE$62,0),MATCH(Y$1&amp;$R1423,$AF$1:$CM$1&amp;$AF$2:$CM$2,0))*VLOOKUP($Q1423,$C$17:$M$20,COUNTBLANK($D$15:I$15)+1,FALSE)</f>
        <v>0</v>
      </c>
      <c r="Z1423" s="3">
        <f t="array" ref="Z1423">INDEX($AF$3:$CM$62,MATCH($S1423,$AE$3:$AE$62,0),MATCH(Z$1&amp;$R1423,$AF$1:$CM$1&amp;$AF$2:$CM$2,0))*VLOOKUP($Q1423,$C$17:$M$20,COUNTBLANK($D$15:J$15)+1,FALSE)</f>
        <v>0</v>
      </c>
      <c r="AA1423" s="3">
        <f t="array" ref="AA1423">INDEX($AF$3:$CM$62,MATCH($S1423,$AE$3:$AE$62,0),MATCH(AA$1&amp;$R1423,$AF$1:$CM$1&amp;$AF$2:$CM$2,0))*VLOOKUP($Q1423,$C$17:$M$20,COUNTBLANK($D$15:K$15)+1,FALSE)</f>
        <v>0</v>
      </c>
      <c r="AB1423" s="3">
        <f t="array" ref="AB1423">INDEX($AF$3:$CM$62,MATCH($S1423,$AE$3:$AE$62,0),MATCH(AB$1&amp;$R1423,$AF$1:$CM$1&amp;$AF$2:$CM$2,0))*VLOOKUP($Q1423,$C$17:$M$20,COUNTBLANK($D$15:L$15)+1,FALSE)</f>
        <v>0.06</v>
      </c>
      <c r="AC1423" s="3">
        <f t="array" ref="AC1423">INDEX($AF$3:$CM$62,MATCH($S1423,$AE$3:$AE$62,0),MATCH(AC$1&amp;$R1423,$AF$1:$CM$1&amp;$AF$2:$CM$2,0))*VLOOKUP($Q1423,$C$17:$M$20,COUNTBLANK($D$15:M$15)+1,FALSE)</f>
        <v>0.12</v>
      </c>
    </row>
    <row r="1424" spans="17:29" x14ac:dyDescent="0.2">
      <c r="Q1424" t="s">
        <v>422</v>
      </c>
      <c r="R1424">
        <f t="shared" si="170"/>
        <v>6</v>
      </c>
      <c r="S1424">
        <f t="shared" si="171"/>
        <v>42</v>
      </c>
      <c r="T1424" s="3">
        <f t="array" ref="T1424">INDEX($AF$3:$CM$62,MATCH($S1424,$AE$3:$AE$62,0),MATCH(T$1&amp;$R1424,$AF$1:$CM$1&amp;$AF$2:$CM$2,0))*VLOOKUP($Q1424,$C$17:$M$20,COUNTBLANK($D$15:D$15)+1,FALSE)</f>
        <v>504</v>
      </c>
      <c r="U1424" s="3">
        <f t="array" ref="U1424">INDEX($AF$3:$CM$62,MATCH($S1424,$AE$3:$AE$62,0),MATCH(U$1&amp;$R1424,$AF$1:$CM$1&amp;$AF$2:$CM$2,0))*VLOOKUP($Q1424,$C$17:$M$20,COUNTBLANK($D$15:E$15)+1,FALSE)</f>
        <v>0</v>
      </c>
      <c r="V1424" s="3">
        <f t="array" ref="V1424">INDEX($AF$3:$CM$62,MATCH($S1424,$AE$3:$AE$62,0),MATCH(V$1&amp;$R1424,$AF$1:$CM$1&amp;$AF$2:$CM$2,0))*VLOOKUP($Q1424,$C$17:$M$20,COUNTBLANK($D$15:F$15)+1,FALSE)</f>
        <v>0</v>
      </c>
      <c r="W1424" s="3">
        <f t="array" ref="W1424">INDEX($AF$3:$CM$62,MATCH($S1424,$AE$3:$AE$62,0),MATCH(W$1&amp;$R1424,$AF$1:$CM$1&amp;$AF$2:$CM$2,0))*VLOOKUP($Q1424,$C$17:$M$20,COUNTBLANK($D$15:G$15)+1,FALSE)</f>
        <v>1008</v>
      </c>
      <c r="X1424" s="3">
        <f t="array" ref="X1424">INDEX($AF$3:$CM$62,MATCH($S1424,$AE$3:$AE$62,0),MATCH(X$1&amp;$R1424,$AF$1:$CM$1&amp;$AF$2:$CM$2,0))*VLOOKUP($Q1424,$C$17:$M$20,COUNTBLANK($D$15:H$15)+1,FALSE)</f>
        <v>0</v>
      </c>
      <c r="Y1424" s="3">
        <f t="array" ref="Y1424">INDEX($AF$3:$CM$62,MATCH($S1424,$AE$3:$AE$62,0),MATCH(Y$1&amp;$R1424,$AF$1:$CM$1&amp;$AF$2:$CM$2,0))*VLOOKUP($Q1424,$C$17:$M$20,COUNTBLANK($D$15:I$15)+1,FALSE)</f>
        <v>0</v>
      </c>
      <c r="Z1424" s="3">
        <f t="array" ref="Z1424">INDEX($AF$3:$CM$62,MATCH($S1424,$AE$3:$AE$62,0),MATCH(Z$1&amp;$R1424,$AF$1:$CM$1&amp;$AF$2:$CM$2,0))*VLOOKUP($Q1424,$C$17:$M$20,COUNTBLANK($D$15:J$15)+1,FALSE)</f>
        <v>0</v>
      </c>
      <c r="AA1424" s="3">
        <f t="array" ref="AA1424">INDEX($AF$3:$CM$62,MATCH($S1424,$AE$3:$AE$62,0),MATCH(AA$1&amp;$R1424,$AF$1:$CM$1&amp;$AF$2:$CM$2,0))*VLOOKUP($Q1424,$C$17:$M$20,COUNTBLANK($D$15:K$15)+1,FALSE)</f>
        <v>0</v>
      </c>
      <c r="AB1424" s="3">
        <f t="array" ref="AB1424">INDEX($AF$3:$CM$62,MATCH($S1424,$AE$3:$AE$62,0),MATCH(AB$1&amp;$R1424,$AF$1:$CM$1&amp;$AF$2:$CM$2,0))*VLOOKUP($Q1424,$C$17:$M$20,COUNTBLANK($D$15:L$15)+1,FALSE)</f>
        <v>0.06</v>
      </c>
      <c r="AC1424" s="3">
        <f t="array" ref="AC1424">INDEX($AF$3:$CM$62,MATCH($S1424,$AE$3:$AE$62,0),MATCH(AC$1&amp;$R1424,$AF$1:$CM$1&amp;$AF$2:$CM$2,0))*VLOOKUP($Q1424,$C$17:$M$20,COUNTBLANK($D$15:M$15)+1,FALSE)</f>
        <v>0.12</v>
      </c>
    </row>
    <row r="1425" spans="17:29" x14ac:dyDescent="0.2">
      <c r="Q1425" t="s">
        <v>422</v>
      </c>
      <c r="R1425">
        <f t="shared" si="170"/>
        <v>6</v>
      </c>
      <c r="S1425">
        <f t="shared" si="171"/>
        <v>43</v>
      </c>
      <c r="T1425" s="3">
        <f t="array" ref="T1425">INDEX($AF$3:$CM$62,MATCH($S1425,$AE$3:$AE$62,0),MATCH(T$1&amp;$R1425,$AF$1:$CM$1&amp;$AF$2:$CM$2,0))*VLOOKUP($Q1425,$C$17:$M$20,COUNTBLANK($D$15:D$15)+1,FALSE)</f>
        <v>516</v>
      </c>
      <c r="U1425" s="3">
        <f t="array" ref="U1425">INDEX($AF$3:$CM$62,MATCH($S1425,$AE$3:$AE$62,0),MATCH(U$1&amp;$R1425,$AF$1:$CM$1&amp;$AF$2:$CM$2,0))*VLOOKUP($Q1425,$C$17:$M$20,COUNTBLANK($D$15:E$15)+1,FALSE)</f>
        <v>0</v>
      </c>
      <c r="V1425" s="3">
        <f t="array" ref="V1425">INDEX($AF$3:$CM$62,MATCH($S1425,$AE$3:$AE$62,0),MATCH(V$1&amp;$R1425,$AF$1:$CM$1&amp;$AF$2:$CM$2,0))*VLOOKUP($Q1425,$C$17:$M$20,COUNTBLANK($D$15:F$15)+1,FALSE)</f>
        <v>0</v>
      </c>
      <c r="W1425" s="3">
        <f t="array" ref="W1425">INDEX($AF$3:$CM$62,MATCH($S1425,$AE$3:$AE$62,0),MATCH(W$1&amp;$R1425,$AF$1:$CM$1&amp;$AF$2:$CM$2,0))*VLOOKUP($Q1425,$C$17:$M$20,COUNTBLANK($D$15:G$15)+1,FALSE)</f>
        <v>1032</v>
      </c>
      <c r="X1425" s="3">
        <f t="array" ref="X1425">INDEX($AF$3:$CM$62,MATCH($S1425,$AE$3:$AE$62,0),MATCH(X$1&amp;$R1425,$AF$1:$CM$1&amp;$AF$2:$CM$2,0))*VLOOKUP($Q1425,$C$17:$M$20,COUNTBLANK($D$15:H$15)+1,FALSE)</f>
        <v>0</v>
      </c>
      <c r="Y1425" s="3">
        <f t="array" ref="Y1425">INDEX($AF$3:$CM$62,MATCH($S1425,$AE$3:$AE$62,0),MATCH(Y$1&amp;$R1425,$AF$1:$CM$1&amp;$AF$2:$CM$2,0))*VLOOKUP($Q1425,$C$17:$M$20,COUNTBLANK($D$15:I$15)+1,FALSE)</f>
        <v>0</v>
      </c>
      <c r="Z1425" s="3">
        <f t="array" ref="Z1425">INDEX($AF$3:$CM$62,MATCH($S1425,$AE$3:$AE$62,0),MATCH(Z$1&amp;$R1425,$AF$1:$CM$1&amp;$AF$2:$CM$2,0))*VLOOKUP($Q1425,$C$17:$M$20,COUNTBLANK($D$15:J$15)+1,FALSE)</f>
        <v>0</v>
      </c>
      <c r="AA1425" s="3">
        <f t="array" ref="AA1425">INDEX($AF$3:$CM$62,MATCH($S1425,$AE$3:$AE$62,0),MATCH(AA$1&amp;$R1425,$AF$1:$CM$1&amp;$AF$2:$CM$2,0))*VLOOKUP($Q1425,$C$17:$M$20,COUNTBLANK($D$15:K$15)+1,FALSE)</f>
        <v>0</v>
      </c>
      <c r="AB1425" s="3">
        <f t="array" ref="AB1425">INDEX($AF$3:$CM$62,MATCH($S1425,$AE$3:$AE$62,0),MATCH(AB$1&amp;$R1425,$AF$1:$CM$1&amp;$AF$2:$CM$2,0))*VLOOKUP($Q1425,$C$17:$M$20,COUNTBLANK($D$15:L$15)+1,FALSE)</f>
        <v>0.06</v>
      </c>
      <c r="AC1425" s="3">
        <f t="array" ref="AC1425">INDEX($AF$3:$CM$62,MATCH($S1425,$AE$3:$AE$62,0),MATCH(AC$1&amp;$R1425,$AF$1:$CM$1&amp;$AF$2:$CM$2,0))*VLOOKUP($Q1425,$C$17:$M$20,COUNTBLANK($D$15:M$15)+1,FALSE)</f>
        <v>0.12</v>
      </c>
    </row>
    <row r="1426" spans="17:29" x14ac:dyDescent="0.2">
      <c r="Q1426" t="s">
        <v>422</v>
      </c>
      <c r="R1426">
        <f t="shared" si="170"/>
        <v>6</v>
      </c>
      <c r="S1426">
        <f t="shared" si="171"/>
        <v>44</v>
      </c>
      <c r="T1426" s="3">
        <f t="array" ref="T1426">INDEX($AF$3:$CM$62,MATCH($S1426,$AE$3:$AE$62,0),MATCH(T$1&amp;$R1426,$AF$1:$CM$1&amp;$AF$2:$CM$2,0))*VLOOKUP($Q1426,$C$17:$M$20,COUNTBLANK($D$15:D$15)+1,FALSE)</f>
        <v>528</v>
      </c>
      <c r="U1426" s="3">
        <f t="array" ref="U1426">INDEX($AF$3:$CM$62,MATCH($S1426,$AE$3:$AE$62,0),MATCH(U$1&amp;$R1426,$AF$1:$CM$1&amp;$AF$2:$CM$2,0))*VLOOKUP($Q1426,$C$17:$M$20,COUNTBLANK($D$15:E$15)+1,FALSE)</f>
        <v>0</v>
      </c>
      <c r="V1426" s="3">
        <f t="array" ref="V1426">INDEX($AF$3:$CM$62,MATCH($S1426,$AE$3:$AE$62,0),MATCH(V$1&amp;$R1426,$AF$1:$CM$1&amp;$AF$2:$CM$2,0))*VLOOKUP($Q1426,$C$17:$M$20,COUNTBLANK($D$15:F$15)+1,FALSE)</f>
        <v>0</v>
      </c>
      <c r="W1426" s="3">
        <f t="array" ref="W1426">INDEX($AF$3:$CM$62,MATCH($S1426,$AE$3:$AE$62,0),MATCH(W$1&amp;$R1426,$AF$1:$CM$1&amp;$AF$2:$CM$2,0))*VLOOKUP($Q1426,$C$17:$M$20,COUNTBLANK($D$15:G$15)+1,FALSE)</f>
        <v>1056</v>
      </c>
      <c r="X1426" s="3">
        <f t="array" ref="X1426">INDEX($AF$3:$CM$62,MATCH($S1426,$AE$3:$AE$62,0),MATCH(X$1&amp;$R1426,$AF$1:$CM$1&amp;$AF$2:$CM$2,0))*VLOOKUP($Q1426,$C$17:$M$20,COUNTBLANK($D$15:H$15)+1,FALSE)</f>
        <v>0</v>
      </c>
      <c r="Y1426" s="3">
        <f t="array" ref="Y1426">INDEX($AF$3:$CM$62,MATCH($S1426,$AE$3:$AE$62,0),MATCH(Y$1&amp;$R1426,$AF$1:$CM$1&amp;$AF$2:$CM$2,0))*VLOOKUP($Q1426,$C$17:$M$20,COUNTBLANK($D$15:I$15)+1,FALSE)</f>
        <v>0</v>
      </c>
      <c r="Z1426" s="3">
        <f t="array" ref="Z1426">INDEX($AF$3:$CM$62,MATCH($S1426,$AE$3:$AE$62,0),MATCH(Z$1&amp;$R1426,$AF$1:$CM$1&amp;$AF$2:$CM$2,0))*VLOOKUP($Q1426,$C$17:$M$20,COUNTBLANK($D$15:J$15)+1,FALSE)</f>
        <v>0</v>
      </c>
      <c r="AA1426" s="3">
        <f t="array" ref="AA1426">INDEX($AF$3:$CM$62,MATCH($S1426,$AE$3:$AE$62,0),MATCH(AA$1&amp;$R1426,$AF$1:$CM$1&amp;$AF$2:$CM$2,0))*VLOOKUP($Q1426,$C$17:$M$20,COUNTBLANK($D$15:K$15)+1,FALSE)</f>
        <v>0</v>
      </c>
      <c r="AB1426" s="3">
        <f t="array" ref="AB1426">INDEX($AF$3:$CM$62,MATCH($S1426,$AE$3:$AE$62,0),MATCH(AB$1&amp;$R1426,$AF$1:$CM$1&amp;$AF$2:$CM$2,0))*VLOOKUP($Q1426,$C$17:$M$20,COUNTBLANK($D$15:L$15)+1,FALSE)</f>
        <v>0.06</v>
      </c>
      <c r="AC1426" s="3">
        <f t="array" ref="AC1426">INDEX($AF$3:$CM$62,MATCH($S1426,$AE$3:$AE$62,0),MATCH(AC$1&amp;$R1426,$AF$1:$CM$1&amp;$AF$2:$CM$2,0))*VLOOKUP($Q1426,$C$17:$M$20,COUNTBLANK($D$15:M$15)+1,FALSE)</f>
        <v>0.12</v>
      </c>
    </row>
    <row r="1427" spans="17:29" x14ac:dyDescent="0.2">
      <c r="Q1427" t="s">
        <v>422</v>
      </c>
      <c r="R1427">
        <f t="shared" si="170"/>
        <v>6</v>
      </c>
      <c r="S1427">
        <f t="shared" si="171"/>
        <v>45</v>
      </c>
      <c r="T1427" s="3">
        <f t="array" ref="T1427">INDEX($AF$3:$CM$62,MATCH($S1427,$AE$3:$AE$62,0),MATCH(T$1&amp;$R1427,$AF$1:$CM$1&amp;$AF$2:$CM$2,0))*VLOOKUP($Q1427,$C$17:$M$20,COUNTBLANK($D$15:D$15)+1,FALSE)</f>
        <v>540</v>
      </c>
      <c r="U1427" s="3">
        <f t="array" ref="U1427">INDEX($AF$3:$CM$62,MATCH($S1427,$AE$3:$AE$62,0),MATCH(U$1&amp;$R1427,$AF$1:$CM$1&amp;$AF$2:$CM$2,0))*VLOOKUP($Q1427,$C$17:$M$20,COUNTBLANK($D$15:E$15)+1,FALSE)</f>
        <v>0</v>
      </c>
      <c r="V1427" s="3">
        <f t="array" ref="V1427">INDEX($AF$3:$CM$62,MATCH($S1427,$AE$3:$AE$62,0),MATCH(V$1&amp;$R1427,$AF$1:$CM$1&amp;$AF$2:$CM$2,0))*VLOOKUP($Q1427,$C$17:$M$20,COUNTBLANK($D$15:F$15)+1,FALSE)</f>
        <v>0</v>
      </c>
      <c r="W1427" s="3">
        <f t="array" ref="W1427">INDEX($AF$3:$CM$62,MATCH($S1427,$AE$3:$AE$62,0),MATCH(W$1&amp;$R1427,$AF$1:$CM$1&amp;$AF$2:$CM$2,0))*VLOOKUP($Q1427,$C$17:$M$20,COUNTBLANK($D$15:G$15)+1,FALSE)</f>
        <v>1080</v>
      </c>
      <c r="X1427" s="3">
        <f t="array" ref="X1427">INDEX($AF$3:$CM$62,MATCH($S1427,$AE$3:$AE$62,0),MATCH(X$1&amp;$R1427,$AF$1:$CM$1&amp;$AF$2:$CM$2,0))*VLOOKUP($Q1427,$C$17:$M$20,COUNTBLANK($D$15:H$15)+1,FALSE)</f>
        <v>0</v>
      </c>
      <c r="Y1427" s="3">
        <f t="array" ref="Y1427">INDEX($AF$3:$CM$62,MATCH($S1427,$AE$3:$AE$62,0),MATCH(Y$1&amp;$R1427,$AF$1:$CM$1&amp;$AF$2:$CM$2,0))*VLOOKUP($Q1427,$C$17:$M$20,COUNTBLANK($D$15:I$15)+1,FALSE)</f>
        <v>0</v>
      </c>
      <c r="Z1427" s="3">
        <f t="array" ref="Z1427">INDEX($AF$3:$CM$62,MATCH($S1427,$AE$3:$AE$62,0),MATCH(Z$1&amp;$R1427,$AF$1:$CM$1&amp;$AF$2:$CM$2,0))*VLOOKUP($Q1427,$C$17:$M$20,COUNTBLANK($D$15:J$15)+1,FALSE)</f>
        <v>0</v>
      </c>
      <c r="AA1427" s="3">
        <f t="array" ref="AA1427">INDEX($AF$3:$CM$62,MATCH($S1427,$AE$3:$AE$62,0),MATCH(AA$1&amp;$R1427,$AF$1:$CM$1&amp;$AF$2:$CM$2,0))*VLOOKUP($Q1427,$C$17:$M$20,COUNTBLANK($D$15:K$15)+1,FALSE)</f>
        <v>0</v>
      </c>
      <c r="AB1427" s="3">
        <f t="array" ref="AB1427">INDEX($AF$3:$CM$62,MATCH($S1427,$AE$3:$AE$62,0),MATCH(AB$1&amp;$R1427,$AF$1:$CM$1&amp;$AF$2:$CM$2,0))*VLOOKUP($Q1427,$C$17:$M$20,COUNTBLANK($D$15:L$15)+1,FALSE)</f>
        <v>0.06</v>
      </c>
      <c r="AC1427" s="3">
        <f t="array" ref="AC1427">INDEX($AF$3:$CM$62,MATCH($S1427,$AE$3:$AE$62,0),MATCH(AC$1&amp;$R1427,$AF$1:$CM$1&amp;$AF$2:$CM$2,0))*VLOOKUP($Q1427,$C$17:$M$20,COUNTBLANK($D$15:M$15)+1,FALSE)</f>
        <v>0.12</v>
      </c>
    </row>
    <row r="1428" spans="17:29" x14ac:dyDescent="0.2">
      <c r="Q1428" t="s">
        <v>422</v>
      </c>
      <c r="R1428">
        <f t="shared" si="170"/>
        <v>6</v>
      </c>
      <c r="S1428">
        <f t="shared" si="171"/>
        <v>46</v>
      </c>
      <c r="T1428" s="3">
        <f t="array" ref="T1428">INDEX($AF$3:$CM$62,MATCH($S1428,$AE$3:$AE$62,0),MATCH(T$1&amp;$R1428,$AF$1:$CM$1&amp;$AF$2:$CM$2,0))*VLOOKUP($Q1428,$C$17:$M$20,COUNTBLANK($D$15:D$15)+1,FALSE)</f>
        <v>552</v>
      </c>
      <c r="U1428" s="3">
        <f t="array" ref="U1428">INDEX($AF$3:$CM$62,MATCH($S1428,$AE$3:$AE$62,0),MATCH(U$1&amp;$R1428,$AF$1:$CM$1&amp;$AF$2:$CM$2,0))*VLOOKUP($Q1428,$C$17:$M$20,COUNTBLANK($D$15:E$15)+1,FALSE)</f>
        <v>0</v>
      </c>
      <c r="V1428" s="3">
        <f t="array" ref="V1428">INDEX($AF$3:$CM$62,MATCH($S1428,$AE$3:$AE$62,0),MATCH(V$1&amp;$R1428,$AF$1:$CM$1&amp;$AF$2:$CM$2,0))*VLOOKUP($Q1428,$C$17:$M$20,COUNTBLANK($D$15:F$15)+1,FALSE)</f>
        <v>0</v>
      </c>
      <c r="W1428" s="3">
        <f t="array" ref="W1428">INDEX($AF$3:$CM$62,MATCH($S1428,$AE$3:$AE$62,0),MATCH(W$1&amp;$R1428,$AF$1:$CM$1&amp;$AF$2:$CM$2,0))*VLOOKUP($Q1428,$C$17:$M$20,COUNTBLANK($D$15:G$15)+1,FALSE)</f>
        <v>1104</v>
      </c>
      <c r="X1428" s="3">
        <f t="array" ref="X1428">INDEX($AF$3:$CM$62,MATCH($S1428,$AE$3:$AE$62,0),MATCH(X$1&amp;$R1428,$AF$1:$CM$1&amp;$AF$2:$CM$2,0))*VLOOKUP($Q1428,$C$17:$M$20,COUNTBLANK($D$15:H$15)+1,FALSE)</f>
        <v>0</v>
      </c>
      <c r="Y1428" s="3">
        <f t="array" ref="Y1428">INDEX($AF$3:$CM$62,MATCH($S1428,$AE$3:$AE$62,0),MATCH(Y$1&amp;$R1428,$AF$1:$CM$1&amp;$AF$2:$CM$2,0))*VLOOKUP($Q1428,$C$17:$M$20,COUNTBLANK($D$15:I$15)+1,FALSE)</f>
        <v>0</v>
      </c>
      <c r="Z1428" s="3">
        <f t="array" ref="Z1428">INDEX($AF$3:$CM$62,MATCH($S1428,$AE$3:$AE$62,0),MATCH(Z$1&amp;$R1428,$AF$1:$CM$1&amp;$AF$2:$CM$2,0))*VLOOKUP($Q1428,$C$17:$M$20,COUNTBLANK($D$15:J$15)+1,FALSE)</f>
        <v>0</v>
      </c>
      <c r="AA1428" s="3">
        <f t="array" ref="AA1428">INDEX($AF$3:$CM$62,MATCH($S1428,$AE$3:$AE$62,0),MATCH(AA$1&amp;$R1428,$AF$1:$CM$1&amp;$AF$2:$CM$2,0))*VLOOKUP($Q1428,$C$17:$M$20,COUNTBLANK($D$15:K$15)+1,FALSE)</f>
        <v>0</v>
      </c>
      <c r="AB1428" s="3">
        <f t="array" ref="AB1428">INDEX($AF$3:$CM$62,MATCH($S1428,$AE$3:$AE$62,0),MATCH(AB$1&amp;$R1428,$AF$1:$CM$1&amp;$AF$2:$CM$2,0))*VLOOKUP($Q1428,$C$17:$M$20,COUNTBLANK($D$15:L$15)+1,FALSE)</f>
        <v>0.06</v>
      </c>
      <c r="AC1428" s="3">
        <f t="array" ref="AC1428">INDEX($AF$3:$CM$62,MATCH($S1428,$AE$3:$AE$62,0),MATCH(AC$1&amp;$R1428,$AF$1:$CM$1&amp;$AF$2:$CM$2,0))*VLOOKUP($Q1428,$C$17:$M$20,COUNTBLANK($D$15:M$15)+1,FALSE)</f>
        <v>0.12</v>
      </c>
    </row>
    <row r="1429" spans="17:29" x14ac:dyDescent="0.2">
      <c r="Q1429" t="s">
        <v>422</v>
      </c>
      <c r="R1429">
        <f t="shared" si="170"/>
        <v>6</v>
      </c>
      <c r="S1429">
        <f t="shared" si="171"/>
        <v>47</v>
      </c>
      <c r="T1429" s="3">
        <f t="array" ref="T1429">INDEX($AF$3:$CM$62,MATCH($S1429,$AE$3:$AE$62,0),MATCH(T$1&amp;$R1429,$AF$1:$CM$1&amp;$AF$2:$CM$2,0))*VLOOKUP($Q1429,$C$17:$M$20,COUNTBLANK($D$15:D$15)+1,FALSE)</f>
        <v>564</v>
      </c>
      <c r="U1429" s="3">
        <f t="array" ref="U1429">INDEX($AF$3:$CM$62,MATCH($S1429,$AE$3:$AE$62,0),MATCH(U$1&amp;$R1429,$AF$1:$CM$1&amp;$AF$2:$CM$2,0))*VLOOKUP($Q1429,$C$17:$M$20,COUNTBLANK($D$15:E$15)+1,FALSE)</f>
        <v>0</v>
      </c>
      <c r="V1429" s="3">
        <f t="array" ref="V1429">INDEX($AF$3:$CM$62,MATCH($S1429,$AE$3:$AE$62,0),MATCH(V$1&amp;$R1429,$AF$1:$CM$1&amp;$AF$2:$CM$2,0))*VLOOKUP($Q1429,$C$17:$M$20,COUNTBLANK($D$15:F$15)+1,FALSE)</f>
        <v>0</v>
      </c>
      <c r="W1429" s="3">
        <f t="array" ref="W1429">INDEX($AF$3:$CM$62,MATCH($S1429,$AE$3:$AE$62,0),MATCH(W$1&amp;$R1429,$AF$1:$CM$1&amp;$AF$2:$CM$2,0))*VLOOKUP($Q1429,$C$17:$M$20,COUNTBLANK($D$15:G$15)+1,FALSE)</f>
        <v>1128</v>
      </c>
      <c r="X1429" s="3">
        <f t="array" ref="X1429">INDEX($AF$3:$CM$62,MATCH($S1429,$AE$3:$AE$62,0),MATCH(X$1&amp;$R1429,$AF$1:$CM$1&amp;$AF$2:$CM$2,0))*VLOOKUP($Q1429,$C$17:$M$20,COUNTBLANK($D$15:H$15)+1,FALSE)</f>
        <v>0</v>
      </c>
      <c r="Y1429" s="3">
        <f t="array" ref="Y1429">INDEX($AF$3:$CM$62,MATCH($S1429,$AE$3:$AE$62,0),MATCH(Y$1&amp;$R1429,$AF$1:$CM$1&amp;$AF$2:$CM$2,0))*VLOOKUP($Q1429,$C$17:$M$20,COUNTBLANK($D$15:I$15)+1,FALSE)</f>
        <v>0</v>
      </c>
      <c r="Z1429" s="3">
        <f t="array" ref="Z1429">INDEX($AF$3:$CM$62,MATCH($S1429,$AE$3:$AE$62,0),MATCH(Z$1&amp;$R1429,$AF$1:$CM$1&amp;$AF$2:$CM$2,0))*VLOOKUP($Q1429,$C$17:$M$20,COUNTBLANK($D$15:J$15)+1,FALSE)</f>
        <v>0</v>
      </c>
      <c r="AA1429" s="3">
        <f t="array" ref="AA1429">INDEX($AF$3:$CM$62,MATCH($S1429,$AE$3:$AE$62,0),MATCH(AA$1&amp;$R1429,$AF$1:$CM$1&amp;$AF$2:$CM$2,0))*VLOOKUP($Q1429,$C$17:$M$20,COUNTBLANK($D$15:K$15)+1,FALSE)</f>
        <v>0</v>
      </c>
      <c r="AB1429" s="3">
        <f t="array" ref="AB1429">INDEX($AF$3:$CM$62,MATCH($S1429,$AE$3:$AE$62,0),MATCH(AB$1&amp;$R1429,$AF$1:$CM$1&amp;$AF$2:$CM$2,0))*VLOOKUP($Q1429,$C$17:$M$20,COUNTBLANK($D$15:L$15)+1,FALSE)</f>
        <v>0.06</v>
      </c>
      <c r="AC1429" s="3">
        <f t="array" ref="AC1429">INDEX($AF$3:$CM$62,MATCH($S1429,$AE$3:$AE$62,0),MATCH(AC$1&amp;$R1429,$AF$1:$CM$1&amp;$AF$2:$CM$2,0))*VLOOKUP($Q1429,$C$17:$M$20,COUNTBLANK($D$15:M$15)+1,FALSE)</f>
        <v>0.12</v>
      </c>
    </row>
    <row r="1430" spans="17:29" x14ac:dyDescent="0.2">
      <c r="Q1430" t="s">
        <v>422</v>
      </c>
      <c r="R1430">
        <f t="shared" si="170"/>
        <v>6</v>
      </c>
      <c r="S1430">
        <f t="shared" si="171"/>
        <v>48</v>
      </c>
      <c r="T1430" s="3">
        <f t="array" ref="T1430">INDEX($AF$3:$CM$62,MATCH($S1430,$AE$3:$AE$62,0),MATCH(T$1&amp;$R1430,$AF$1:$CM$1&amp;$AF$2:$CM$2,0))*VLOOKUP($Q1430,$C$17:$M$20,COUNTBLANK($D$15:D$15)+1,FALSE)</f>
        <v>576</v>
      </c>
      <c r="U1430" s="3">
        <f t="array" ref="U1430">INDEX($AF$3:$CM$62,MATCH($S1430,$AE$3:$AE$62,0),MATCH(U$1&amp;$R1430,$AF$1:$CM$1&amp;$AF$2:$CM$2,0))*VLOOKUP($Q1430,$C$17:$M$20,COUNTBLANK($D$15:E$15)+1,FALSE)</f>
        <v>0</v>
      </c>
      <c r="V1430" s="3">
        <f t="array" ref="V1430">INDEX($AF$3:$CM$62,MATCH($S1430,$AE$3:$AE$62,0),MATCH(V$1&amp;$R1430,$AF$1:$CM$1&amp;$AF$2:$CM$2,0))*VLOOKUP($Q1430,$C$17:$M$20,COUNTBLANK($D$15:F$15)+1,FALSE)</f>
        <v>0</v>
      </c>
      <c r="W1430" s="3">
        <f t="array" ref="W1430">INDEX($AF$3:$CM$62,MATCH($S1430,$AE$3:$AE$62,0),MATCH(W$1&amp;$R1430,$AF$1:$CM$1&amp;$AF$2:$CM$2,0))*VLOOKUP($Q1430,$C$17:$M$20,COUNTBLANK($D$15:G$15)+1,FALSE)</f>
        <v>1152</v>
      </c>
      <c r="X1430" s="3">
        <f t="array" ref="X1430">INDEX($AF$3:$CM$62,MATCH($S1430,$AE$3:$AE$62,0),MATCH(X$1&amp;$R1430,$AF$1:$CM$1&amp;$AF$2:$CM$2,0))*VLOOKUP($Q1430,$C$17:$M$20,COUNTBLANK($D$15:H$15)+1,FALSE)</f>
        <v>0</v>
      </c>
      <c r="Y1430" s="3">
        <f t="array" ref="Y1430">INDEX($AF$3:$CM$62,MATCH($S1430,$AE$3:$AE$62,0),MATCH(Y$1&amp;$R1430,$AF$1:$CM$1&amp;$AF$2:$CM$2,0))*VLOOKUP($Q1430,$C$17:$M$20,COUNTBLANK($D$15:I$15)+1,FALSE)</f>
        <v>0</v>
      </c>
      <c r="Z1430" s="3">
        <f t="array" ref="Z1430">INDEX($AF$3:$CM$62,MATCH($S1430,$AE$3:$AE$62,0),MATCH(Z$1&amp;$R1430,$AF$1:$CM$1&amp;$AF$2:$CM$2,0))*VLOOKUP($Q1430,$C$17:$M$20,COUNTBLANK($D$15:J$15)+1,FALSE)</f>
        <v>0</v>
      </c>
      <c r="AA1430" s="3">
        <f t="array" ref="AA1430">INDEX($AF$3:$CM$62,MATCH($S1430,$AE$3:$AE$62,0),MATCH(AA$1&amp;$R1430,$AF$1:$CM$1&amp;$AF$2:$CM$2,0))*VLOOKUP($Q1430,$C$17:$M$20,COUNTBLANK($D$15:K$15)+1,FALSE)</f>
        <v>0</v>
      </c>
      <c r="AB1430" s="3">
        <f t="array" ref="AB1430">INDEX($AF$3:$CM$62,MATCH($S1430,$AE$3:$AE$62,0),MATCH(AB$1&amp;$R1430,$AF$1:$CM$1&amp;$AF$2:$CM$2,0))*VLOOKUP($Q1430,$C$17:$M$20,COUNTBLANK($D$15:L$15)+1,FALSE)</f>
        <v>0.06</v>
      </c>
      <c r="AC1430" s="3">
        <f t="array" ref="AC1430">INDEX($AF$3:$CM$62,MATCH($S1430,$AE$3:$AE$62,0),MATCH(AC$1&amp;$R1430,$AF$1:$CM$1&amp;$AF$2:$CM$2,0))*VLOOKUP($Q1430,$C$17:$M$20,COUNTBLANK($D$15:M$15)+1,FALSE)</f>
        <v>0.12</v>
      </c>
    </row>
    <row r="1431" spans="17:29" x14ac:dyDescent="0.2">
      <c r="Q1431" t="s">
        <v>422</v>
      </c>
      <c r="R1431">
        <f t="shared" si="170"/>
        <v>6</v>
      </c>
      <c r="S1431">
        <f t="shared" si="171"/>
        <v>49</v>
      </c>
      <c r="T1431" s="3">
        <f t="array" ref="T1431">INDEX($AF$3:$CM$62,MATCH($S1431,$AE$3:$AE$62,0),MATCH(T$1&amp;$R1431,$AF$1:$CM$1&amp;$AF$2:$CM$2,0))*VLOOKUP($Q1431,$C$17:$M$20,COUNTBLANK($D$15:D$15)+1,FALSE)</f>
        <v>588</v>
      </c>
      <c r="U1431" s="3">
        <f t="array" ref="U1431">INDEX($AF$3:$CM$62,MATCH($S1431,$AE$3:$AE$62,0),MATCH(U$1&amp;$R1431,$AF$1:$CM$1&amp;$AF$2:$CM$2,0))*VLOOKUP($Q1431,$C$17:$M$20,COUNTBLANK($D$15:E$15)+1,FALSE)</f>
        <v>0</v>
      </c>
      <c r="V1431" s="3">
        <f t="array" ref="V1431">INDEX($AF$3:$CM$62,MATCH($S1431,$AE$3:$AE$62,0),MATCH(V$1&amp;$R1431,$AF$1:$CM$1&amp;$AF$2:$CM$2,0))*VLOOKUP($Q1431,$C$17:$M$20,COUNTBLANK($D$15:F$15)+1,FALSE)</f>
        <v>0</v>
      </c>
      <c r="W1431" s="3">
        <f t="array" ref="W1431">INDEX($AF$3:$CM$62,MATCH($S1431,$AE$3:$AE$62,0),MATCH(W$1&amp;$R1431,$AF$1:$CM$1&amp;$AF$2:$CM$2,0))*VLOOKUP($Q1431,$C$17:$M$20,COUNTBLANK($D$15:G$15)+1,FALSE)</f>
        <v>1176</v>
      </c>
      <c r="X1431" s="3">
        <f t="array" ref="X1431">INDEX($AF$3:$CM$62,MATCH($S1431,$AE$3:$AE$62,0),MATCH(X$1&amp;$R1431,$AF$1:$CM$1&amp;$AF$2:$CM$2,0))*VLOOKUP($Q1431,$C$17:$M$20,COUNTBLANK($D$15:H$15)+1,FALSE)</f>
        <v>0</v>
      </c>
      <c r="Y1431" s="3">
        <f t="array" ref="Y1431">INDEX($AF$3:$CM$62,MATCH($S1431,$AE$3:$AE$62,0),MATCH(Y$1&amp;$R1431,$AF$1:$CM$1&amp;$AF$2:$CM$2,0))*VLOOKUP($Q1431,$C$17:$M$20,COUNTBLANK($D$15:I$15)+1,FALSE)</f>
        <v>0</v>
      </c>
      <c r="Z1431" s="3">
        <f t="array" ref="Z1431">INDEX($AF$3:$CM$62,MATCH($S1431,$AE$3:$AE$62,0),MATCH(Z$1&amp;$R1431,$AF$1:$CM$1&amp;$AF$2:$CM$2,0))*VLOOKUP($Q1431,$C$17:$M$20,COUNTBLANK($D$15:J$15)+1,FALSE)</f>
        <v>0</v>
      </c>
      <c r="AA1431" s="3">
        <f t="array" ref="AA1431">INDEX($AF$3:$CM$62,MATCH($S1431,$AE$3:$AE$62,0),MATCH(AA$1&amp;$R1431,$AF$1:$CM$1&amp;$AF$2:$CM$2,0))*VLOOKUP($Q1431,$C$17:$M$20,COUNTBLANK($D$15:K$15)+1,FALSE)</f>
        <v>0</v>
      </c>
      <c r="AB1431" s="3">
        <f t="array" ref="AB1431">INDEX($AF$3:$CM$62,MATCH($S1431,$AE$3:$AE$62,0),MATCH(AB$1&amp;$R1431,$AF$1:$CM$1&amp;$AF$2:$CM$2,0))*VLOOKUP($Q1431,$C$17:$M$20,COUNTBLANK($D$15:L$15)+1,FALSE)</f>
        <v>0.06</v>
      </c>
      <c r="AC1431" s="3">
        <f t="array" ref="AC1431">INDEX($AF$3:$CM$62,MATCH($S1431,$AE$3:$AE$62,0),MATCH(AC$1&amp;$R1431,$AF$1:$CM$1&amp;$AF$2:$CM$2,0))*VLOOKUP($Q1431,$C$17:$M$20,COUNTBLANK($D$15:M$15)+1,FALSE)</f>
        <v>0.12</v>
      </c>
    </row>
    <row r="1432" spans="17:29" x14ac:dyDescent="0.2">
      <c r="Q1432" t="s">
        <v>422</v>
      </c>
      <c r="R1432">
        <f t="shared" si="170"/>
        <v>6</v>
      </c>
      <c r="S1432">
        <f t="shared" si="171"/>
        <v>50</v>
      </c>
      <c r="T1432" s="3">
        <f t="array" ref="T1432">INDEX($AF$3:$CM$62,MATCH($S1432,$AE$3:$AE$62,0),MATCH(T$1&amp;$R1432,$AF$1:$CM$1&amp;$AF$2:$CM$2,0))*VLOOKUP($Q1432,$C$17:$M$20,COUNTBLANK($D$15:D$15)+1,FALSE)</f>
        <v>600</v>
      </c>
      <c r="U1432" s="3">
        <f t="array" ref="U1432">INDEX($AF$3:$CM$62,MATCH($S1432,$AE$3:$AE$62,0),MATCH(U$1&amp;$R1432,$AF$1:$CM$1&amp;$AF$2:$CM$2,0))*VLOOKUP($Q1432,$C$17:$M$20,COUNTBLANK($D$15:E$15)+1,FALSE)</f>
        <v>0</v>
      </c>
      <c r="V1432" s="3">
        <f t="array" ref="V1432">INDEX($AF$3:$CM$62,MATCH($S1432,$AE$3:$AE$62,0),MATCH(V$1&amp;$R1432,$AF$1:$CM$1&amp;$AF$2:$CM$2,0))*VLOOKUP($Q1432,$C$17:$M$20,COUNTBLANK($D$15:F$15)+1,FALSE)</f>
        <v>0</v>
      </c>
      <c r="W1432" s="3">
        <f t="array" ref="W1432">INDEX($AF$3:$CM$62,MATCH($S1432,$AE$3:$AE$62,0),MATCH(W$1&amp;$R1432,$AF$1:$CM$1&amp;$AF$2:$CM$2,0))*VLOOKUP($Q1432,$C$17:$M$20,COUNTBLANK($D$15:G$15)+1,FALSE)</f>
        <v>1200</v>
      </c>
      <c r="X1432" s="3">
        <f t="array" ref="X1432">INDEX($AF$3:$CM$62,MATCH($S1432,$AE$3:$AE$62,0),MATCH(X$1&amp;$R1432,$AF$1:$CM$1&amp;$AF$2:$CM$2,0))*VLOOKUP($Q1432,$C$17:$M$20,COUNTBLANK($D$15:H$15)+1,FALSE)</f>
        <v>0</v>
      </c>
      <c r="Y1432" s="3">
        <f t="array" ref="Y1432">INDEX($AF$3:$CM$62,MATCH($S1432,$AE$3:$AE$62,0),MATCH(Y$1&amp;$R1432,$AF$1:$CM$1&amp;$AF$2:$CM$2,0))*VLOOKUP($Q1432,$C$17:$M$20,COUNTBLANK($D$15:I$15)+1,FALSE)</f>
        <v>0</v>
      </c>
      <c r="Z1432" s="3">
        <f t="array" ref="Z1432">INDEX($AF$3:$CM$62,MATCH($S1432,$AE$3:$AE$62,0),MATCH(Z$1&amp;$R1432,$AF$1:$CM$1&amp;$AF$2:$CM$2,0))*VLOOKUP($Q1432,$C$17:$M$20,COUNTBLANK($D$15:J$15)+1,FALSE)</f>
        <v>0</v>
      </c>
      <c r="AA1432" s="3">
        <f t="array" ref="AA1432">INDEX($AF$3:$CM$62,MATCH($S1432,$AE$3:$AE$62,0),MATCH(AA$1&amp;$R1432,$AF$1:$CM$1&amp;$AF$2:$CM$2,0))*VLOOKUP($Q1432,$C$17:$M$20,COUNTBLANK($D$15:K$15)+1,FALSE)</f>
        <v>0</v>
      </c>
      <c r="AB1432" s="3">
        <f t="array" ref="AB1432">INDEX($AF$3:$CM$62,MATCH($S1432,$AE$3:$AE$62,0),MATCH(AB$1&amp;$R1432,$AF$1:$CM$1&amp;$AF$2:$CM$2,0))*VLOOKUP($Q1432,$C$17:$M$20,COUNTBLANK($D$15:L$15)+1,FALSE)</f>
        <v>0.09</v>
      </c>
      <c r="AC1432" s="3">
        <f t="array" ref="AC1432">INDEX($AF$3:$CM$62,MATCH($S1432,$AE$3:$AE$62,0),MATCH(AC$1&amp;$R1432,$AF$1:$CM$1&amp;$AF$2:$CM$2,0))*VLOOKUP($Q1432,$C$17:$M$20,COUNTBLANK($D$15:M$15)+1,FALSE)</f>
        <v>0.12</v>
      </c>
    </row>
    <row r="1433" spans="17:29" x14ac:dyDescent="0.2">
      <c r="Q1433" t="s">
        <v>422</v>
      </c>
      <c r="R1433">
        <f t="shared" si="170"/>
        <v>6</v>
      </c>
      <c r="S1433">
        <f t="shared" si="171"/>
        <v>51</v>
      </c>
      <c r="T1433" s="3">
        <f t="array" ref="T1433">INDEX($AF$3:$CM$62,MATCH($S1433,$AE$3:$AE$62,0),MATCH(T$1&amp;$R1433,$AF$1:$CM$1&amp;$AF$2:$CM$2,0))*VLOOKUP($Q1433,$C$17:$M$20,COUNTBLANK($D$15:D$15)+1,FALSE)</f>
        <v>612</v>
      </c>
      <c r="U1433" s="3">
        <f t="array" ref="U1433">INDEX($AF$3:$CM$62,MATCH($S1433,$AE$3:$AE$62,0),MATCH(U$1&amp;$R1433,$AF$1:$CM$1&amp;$AF$2:$CM$2,0))*VLOOKUP($Q1433,$C$17:$M$20,COUNTBLANK($D$15:E$15)+1,FALSE)</f>
        <v>0</v>
      </c>
      <c r="V1433" s="3">
        <f t="array" ref="V1433">INDEX($AF$3:$CM$62,MATCH($S1433,$AE$3:$AE$62,0),MATCH(V$1&amp;$R1433,$AF$1:$CM$1&amp;$AF$2:$CM$2,0))*VLOOKUP($Q1433,$C$17:$M$20,COUNTBLANK($D$15:F$15)+1,FALSE)</f>
        <v>0</v>
      </c>
      <c r="W1433" s="3">
        <f t="array" ref="W1433">INDEX($AF$3:$CM$62,MATCH($S1433,$AE$3:$AE$62,0),MATCH(W$1&amp;$R1433,$AF$1:$CM$1&amp;$AF$2:$CM$2,0))*VLOOKUP($Q1433,$C$17:$M$20,COUNTBLANK($D$15:G$15)+1,FALSE)</f>
        <v>1224</v>
      </c>
      <c r="X1433" s="3">
        <f t="array" ref="X1433">INDEX($AF$3:$CM$62,MATCH($S1433,$AE$3:$AE$62,0),MATCH(X$1&amp;$R1433,$AF$1:$CM$1&amp;$AF$2:$CM$2,0))*VLOOKUP($Q1433,$C$17:$M$20,COUNTBLANK($D$15:H$15)+1,FALSE)</f>
        <v>0</v>
      </c>
      <c r="Y1433" s="3">
        <f t="array" ref="Y1433">INDEX($AF$3:$CM$62,MATCH($S1433,$AE$3:$AE$62,0),MATCH(Y$1&amp;$R1433,$AF$1:$CM$1&amp;$AF$2:$CM$2,0))*VLOOKUP($Q1433,$C$17:$M$20,COUNTBLANK($D$15:I$15)+1,FALSE)</f>
        <v>0</v>
      </c>
      <c r="Z1433" s="3">
        <f t="array" ref="Z1433">INDEX($AF$3:$CM$62,MATCH($S1433,$AE$3:$AE$62,0),MATCH(Z$1&amp;$R1433,$AF$1:$CM$1&amp;$AF$2:$CM$2,0))*VLOOKUP($Q1433,$C$17:$M$20,COUNTBLANK($D$15:J$15)+1,FALSE)</f>
        <v>0</v>
      </c>
      <c r="AA1433" s="3">
        <f t="array" ref="AA1433">INDEX($AF$3:$CM$62,MATCH($S1433,$AE$3:$AE$62,0),MATCH(AA$1&amp;$R1433,$AF$1:$CM$1&amp;$AF$2:$CM$2,0))*VLOOKUP($Q1433,$C$17:$M$20,COUNTBLANK($D$15:K$15)+1,FALSE)</f>
        <v>0</v>
      </c>
      <c r="AB1433" s="3">
        <f t="array" ref="AB1433">INDEX($AF$3:$CM$62,MATCH($S1433,$AE$3:$AE$62,0),MATCH(AB$1&amp;$R1433,$AF$1:$CM$1&amp;$AF$2:$CM$2,0))*VLOOKUP($Q1433,$C$17:$M$20,COUNTBLANK($D$15:L$15)+1,FALSE)</f>
        <v>0.09</v>
      </c>
      <c r="AC1433" s="3">
        <f t="array" ref="AC1433">INDEX($AF$3:$CM$62,MATCH($S1433,$AE$3:$AE$62,0),MATCH(AC$1&amp;$R1433,$AF$1:$CM$1&amp;$AF$2:$CM$2,0))*VLOOKUP($Q1433,$C$17:$M$20,COUNTBLANK($D$15:M$15)+1,FALSE)</f>
        <v>0.12</v>
      </c>
    </row>
    <row r="1434" spans="17:29" x14ac:dyDescent="0.2">
      <c r="Q1434" t="s">
        <v>422</v>
      </c>
      <c r="R1434">
        <f t="shared" si="170"/>
        <v>6</v>
      </c>
      <c r="S1434">
        <f t="shared" si="171"/>
        <v>52</v>
      </c>
      <c r="T1434" s="3">
        <f t="array" ref="T1434">INDEX($AF$3:$CM$62,MATCH($S1434,$AE$3:$AE$62,0),MATCH(T$1&amp;$R1434,$AF$1:$CM$1&amp;$AF$2:$CM$2,0))*VLOOKUP($Q1434,$C$17:$M$20,COUNTBLANK($D$15:D$15)+1,FALSE)</f>
        <v>624</v>
      </c>
      <c r="U1434" s="3">
        <f t="array" ref="U1434">INDEX($AF$3:$CM$62,MATCH($S1434,$AE$3:$AE$62,0),MATCH(U$1&amp;$R1434,$AF$1:$CM$1&amp;$AF$2:$CM$2,0))*VLOOKUP($Q1434,$C$17:$M$20,COUNTBLANK($D$15:E$15)+1,FALSE)</f>
        <v>0</v>
      </c>
      <c r="V1434" s="3">
        <f t="array" ref="V1434">INDEX($AF$3:$CM$62,MATCH($S1434,$AE$3:$AE$62,0),MATCH(V$1&amp;$R1434,$AF$1:$CM$1&amp;$AF$2:$CM$2,0))*VLOOKUP($Q1434,$C$17:$M$20,COUNTBLANK($D$15:F$15)+1,FALSE)</f>
        <v>0</v>
      </c>
      <c r="W1434" s="3">
        <f t="array" ref="W1434">INDEX($AF$3:$CM$62,MATCH($S1434,$AE$3:$AE$62,0),MATCH(W$1&amp;$R1434,$AF$1:$CM$1&amp;$AF$2:$CM$2,0))*VLOOKUP($Q1434,$C$17:$M$20,COUNTBLANK($D$15:G$15)+1,FALSE)</f>
        <v>1248</v>
      </c>
      <c r="X1434" s="3">
        <f t="array" ref="X1434">INDEX($AF$3:$CM$62,MATCH($S1434,$AE$3:$AE$62,0),MATCH(X$1&amp;$R1434,$AF$1:$CM$1&amp;$AF$2:$CM$2,0))*VLOOKUP($Q1434,$C$17:$M$20,COUNTBLANK($D$15:H$15)+1,FALSE)</f>
        <v>0</v>
      </c>
      <c r="Y1434" s="3">
        <f t="array" ref="Y1434">INDEX($AF$3:$CM$62,MATCH($S1434,$AE$3:$AE$62,0),MATCH(Y$1&amp;$R1434,$AF$1:$CM$1&amp;$AF$2:$CM$2,0))*VLOOKUP($Q1434,$C$17:$M$20,COUNTBLANK($D$15:I$15)+1,FALSE)</f>
        <v>0</v>
      </c>
      <c r="Z1434" s="3">
        <f t="array" ref="Z1434">INDEX($AF$3:$CM$62,MATCH($S1434,$AE$3:$AE$62,0),MATCH(Z$1&amp;$R1434,$AF$1:$CM$1&amp;$AF$2:$CM$2,0))*VLOOKUP($Q1434,$C$17:$M$20,COUNTBLANK($D$15:J$15)+1,FALSE)</f>
        <v>0</v>
      </c>
      <c r="AA1434" s="3">
        <f t="array" ref="AA1434">INDEX($AF$3:$CM$62,MATCH($S1434,$AE$3:$AE$62,0),MATCH(AA$1&amp;$R1434,$AF$1:$CM$1&amp;$AF$2:$CM$2,0))*VLOOKUP($Q1434,$C$17:$M$20,COUNTBLANK($D$15:K$15)+1,FALSE)</f>
        <v>0</v>
      </c>
      <c r="AB1434" s="3">
        <f t="array" ref="AB1434">INDEX($AF$3:$CM$62,MATCH($S1434,$AE$3:$AE$62,0),MATCH(AB$1&amp;$R1434,$AF$1:$CM$1&amp;$AF$2:$CM$2,0))*VLOOKUP($Q1434,$C$17:$M$20,COUNTBLANK($D$15:L$15)+1,FALSE)</f>
        <v>0.09</v>
      </c>
      <c r="AC1434" s="3">
        <f t="array" ref="AC1434">INDEX($AF$3:$CM$62,MATCH($S1434,$AE$3:$AE$62,0),MATCH(AC$1&amp;$R1434,$AF$1:$CM$1&amp;$AF$2:$CM$2,0))*VLOOKUP($Q1434,$C$17:$M$20,COUNTBLANK($D$15:M$15)+1,FALSE)</f>
        <v>0.12</v>
      </c>
    </row>
    <row r="1435" spans="17:29" x14ac:dyDescent="0.2">
      <c r="Q1435" t="s">
        <v>422</v>
      </c>
      <c r="R1435">
        <f t="shared" si="170"/>
        <v>6</v>
      </c>
      <c r="S1435">
        <f t="shared" si="171"/>
        <v>53</v>
      </c>
      <c r="T1435" s="3">
        <f t="array" ref="T1435">INDEX($AF$3:$CM$62,MATCH($S1435,$AE$3:$AE$62,0),MATCH(T$1&amp;$R1435,$AF$1:$CM$1&amp;$AF$2:$CM$2,0))*VLOOKUP($Q1435,$C$17:$M$20,COUNTBLANK($D$15:D$15)+1,FALSE)</f>
        <v>636</v>
      </c>
      <c r="U1435" s="3">
        <f t="array" ref="U1435">INDEX($AF$3:$CM$62,MATCH($S1435,$AE$3:$AE$62,0),MATCH(U$1&amp;$R1435,$AF$1:$CM$1&amp;$AF$2:$CM$2,0))*VLOOKUP($Q1435,$C$17:$M$20,COUNTBLANK($D$15:E$15)+1,FALSE)</f>
        <v>0</v>
      </c>
      <c r="V1435" s="3">
        <f t="array" ref="V1435">INDEX($AF$3:$CM$62,MATCH($S1435,$AE$3:$AE$62,0),MATCH(V$1&amp;$R1435,$AF$1:$CM$1&amp;$AF$2:$CM$2,0))*VLOOKUP($Q1435,$C$17:$M$20,COUNTBLANK($D$15:F$15)+1,FALSE)</f>
        <v>0</v>
      </c>
      <c r="W1435" s="3">
        <f t="array" ref="W1435">INDEX($AF$3:$CM$62,MATCH($S1435,$AE$3:$AE$62,0),MATCH(W$1&amp;$R1435,$AF$1:$CM$1&amp;$AF$2:$CM$2,0))*VLOOKUP($Q1435,$C$17:$M$20,COUNTBLANK($D$15:G$15)+1,FALSE)</f>
        <v>1272</v>
      </c>
      <c r="X1435" s="3">
        <f t="array" ref="X1435">INDEX($AF$3:$CM$62,MATCH($S1435,$AE$3:$AE$62,0),MATCH(X$1&amp;$R1435,$AF$1:$CM$1&amp;$AF$2:$CM$2,0))*VLOOKUP($Q1435,$C$17:$M$20,COUNTBLANK($D$15:H$15)+1,FALSE)</f>
        <v>0</v>
      </c>
      <c r="Y1435" s="3">
        <f t="array" ref="Y1435">INDEX($AF$3:$CM$62,MATCH($S1435,$AE$3:$AE$62,0),MATCH(Y$1&amp;$R1435,$AF$1:$CM$1&amp;$AF$2:$CM$2,0))*VLOOKUP($Q1435,$C$17:$M$20,COUNTBLANK($D$15:I$15)+1,FALSE)</f>
        <v>0</v>
      </c>
      <c r="Z1435" s="3">
        <f t="array" ref="Z1435">INDEX($AF$3:$CM$62,MATCH($S1435,$AE$3:$AE$62,0),MATCH(Z$1&amp;$R1435,$AF$1:$CM$1&amp;$AF$2:$CM$2,0))*VLOOKUP($Q1435,$C$17:$M$20,COUNTBLANK($D$15:J$15)+1,FALSE)</f>
        <v>0</v>
      </c>
      <c r="AA1435" s="3">
        <f t="array" ref="AA1435">INDEX($AF$3:$CM$62,MATCH($S1435,$AE$3:$AE$62,0),MATCH(AA$1&amp;$R1435,$AF$1:$CM$1&amp;$AF$2:$CM$2,0))*VLOOKUP($Q1435,$C$17:$M$20,COUNTBLANK($D$15:K$15)+1,FALSE)</f>
        <v>0</v>
      </c>
      <c r="AB1435" s="3">
        <f t="array" ref="AB1435">INDEX($AF$3:$CM$62,MATCH($S1435,$AE$3:$AE$62,0),MATCH(AB$1&amp;$R1435,$AF$1:$CM$1&amp;$AF$2:$CM$2,0))*VLOOKUP($Q1435,$C$17:$M$20,COUNTBLANK($D$15:L$15)+1,FALSE)</f>
        <v>0.09</v>
      </c>
      <c r="AC1435" s="3">
        <f t="array" ref="AC1435">INDEX($AF$3:$CM$62,MATCH($S1435,$AE$3:$AE$62,0),MATCH(AC$1&amp;$R1435,$AF$1:$CM$1&amp;$AF$2:$CM$2,0))*VLOOKUP($Q1435,$C$17:$M$20,COUNTBLANK($D$15:M$15)+1,FALSE)</f>
        <v>0.12</v>
      </c>
    </row>
    <row r="1436" spans="17:29" x14ac:dyDescent="0.2">
      <c r="Q1436" t="s">
        <v>422</v>
      </c>
      <c r="R1436">
        <f t="shared" si="170"/>
        <v>6</v>
      </c>
      <c r="S1436">
        <f t="shared" si="171"/>
        <v>54</v>
      </c>
      <c r="T1436" s="3">
        <f t="array" ref="T1436">INDEX($AF$3:$CM$62,MATCH($S1436,$AE$3:$AE$62,0),MATCH(T$1&amp;$R1436,$AF$1:$CM$1&amp;$AF$2:$CM$2,0))*VLOOKUP($Q1436,$C$17:$M$20,COUNTBLANK($D$15:D$15)+1,FALSE)</f>
        <v>648</v>
      </c>
      <c r="U1436" s="3">
        <f t="array" ref="U1436">INDEX($AF$3:$CM$62,MATCH($S1436,$AE$3:$AE$62,0),MATCH(U$1&amp;$R1436,$AF$1:$CM$1&amp;$AF$2:$CM$2,0))*VLOOKUP($Q1436,$C$17:$M$20,COUNTBLANK($D$15:E$15)+1,FALSE)</f>
        <v>0</v>
      </c>
      <c r="V1436" s="3">
        <f t="array" ref="V1436">INDEX($AF$3:$CM$62,MATCH($S1436,$AE$3:$AE$62,0),MATCH(V$1&amp;$R1436,$AF$1:$CM$1&amp;$AF$2:$CM$2,0))*VLOOKUP($Q1436,$C$17:$M$20,COUNTBLANK($D$15:F$15)+1,FALSE)</f>
        <v>0</v>
      </c>
      <c r="W1436" s="3">
        <f t="array" ref="W1436">INDEX($AF$3:$CM$62,MATCH($S1436,$AE$3:$AE$62,0),MATCH(W$1&amp;$R1436,$AF$1:$CM$1&amp;$AF$2:$CM$2,0))*VLOOKUP($Q1436,$C$17:$M$20,COUNTBLANK($D$15:G$15)+1,FALSE)</f>
        <v>1296</v>
      </c>
      <c r="X1436" s="3">
        <f t="array" ref="X1436">INDEX($AF$3:$CM$62,MATCH($S1436,$AE$3:$AE$62,0),MATCH(X$1&amp;$R1436,$AF$1:$CM$1&amp;$AF$2:$CM$2,0))*VLOOKUP($Q1436,$C$17:$M$20,COUNTBLANK($D$15:H$15)+1,FALSE)</f>
        <v>0</v>
      </c>
      <c r="Y1436" s="3">
        <f t="array" ref="Y1436">INDEX($AF$3:$CM$62,MATCH($S1436,$AE$3:$AE$62,0),MATCH(Y$1&amp;$R1436,$AF$1:$CM$1&amp;$AF$2:$CM$2,0))*VLOOKUP($Q1436,$C$17:$M$20,COUNTBLANK($D$15:I$15)+1,FALSE)</f>
        <v>0</v>
      </c>
      <c r="Z1436" s="3">
        <f t="array" ref="Z1436">INDEX($AF$3:$CM$62,MATCH($S1436,$AE$3:$AE$62,0),MATCH(Z$1&amp;$R1436,$AF$1:$CM$1&amp;$AF$2:$CM$2,0))*VLOOKUP($Q1436,$C$17:$M$20,COUNTBLANK($D$15:J$15)+1,FALSE)</f>
        <v>0</v>
      </c>
      <c r="AA1436" s="3">
        <f t="array" ref="AA1436">INDEX($AF$3:$CM$62,MATCH($S1436,$AE$3:$AE$62,0),MATCH(AA$1&amp;$R1436,$AF$1:$CM$1&amp;$AF$2:$CM$2,0))*VLOOKUP($Q1436,$C$17:$M$20,COUNTBLANK($D$15:K$15)+1,FALSE)</f>
        <v>0</v>
      </c>
      <c r="AB1436" s="3">
        <f t="array" ref="AB1436">INDEX($AF$3:$CM$62,MATCH($S1436,$AE$3:$AE$62,0),MATCH(AB$1&amp;$R1436,$AF$1:$CM$1&amp;$AF$2:$CM$2,0))*VLOOKUP($Q1436,$C$17:$M$20,COUNTBLANK($D$15:L$15)+1,FALSE)</f>
        <v>0.09</v>
      </c>
      <c r="AC1436" s="3">
        <f t="array" ref="AC1436">INDEX($AF$3:$CM$62,MATCH($S1436,$AE$3:$AE$62,0),MATCH(AC$1&amp;$R1436,$AF$1:$CM$1&amp;$AF$2:$CM$2,0))*VLOOKUP($Q1436,$C$17:$M$20,COUNTBLANK($D$15:M$15)+1,FALSE)</f>
        <v>0.12</v>
      </c>
    </row>
    <row r="1437" spans="17:29" x14ac:dyDescent="0.2">
      <c r="Q1437" t="s">
        <v>422</v>
      </c>
      <c r="R1437">
        <f t="shared" si="170"/>
        <v>6</v>
      </c>
      <c r="S1437">
        <f t="shared" si="171"/>
        <v>55</v>
      </c>
      <c r="T1437" s="3">
        <f t="array" ref="T1437">INDEX($AF$3:$CM$62,MATCH($S1437,$AE$3:$AE$62,0),MATCH(T$1&amp;$R1437,$AF$1:$CM$1&amp;$AF$2:$CM$2,0))*VLOOKUP($Q1437,$C$17:$M$20,COUNTBLANK($D$15:D$15)+1,FALSE)</f>
        <v>660</v>
      </c>
      <c r="U1437" s="3">
        <f t="array" ref="U1437">INDEX($AF$3:$CM$62,MATCH($S1437,$AE$3:$AE$62,0),MATCH(U$1&amp;$R1437,$AF$1:$CM$1&amp;$AF$2:$CM$2,0))*VLOOKUP($Q1437,$C$17:$M$20,COUNTBLANK($D$15:E$15)+1,FALSE)</f>
        <v>0</v>
      </c>
      <c r="V1437" s="3">
        <f t="array" ref="V1437">INDEX($AF$3:$CM$62,MATCH($S1437,$AE$3:$AE$62,0),MATCH(V$1&amp;$R1437,$AF$1:$CM$1&amp;$AF$2:$CM$2,0))*VLOOKUP($Q1437,$C$17:$M$20,COUNTBLANK($D$15:F$15)+1,FALSE)</f>
        <v>0</v>
      </c>
      <c r="W1437" s="3">
        <f t="array" ref="W1437">INDEX($AF$3:$CM$62,MATCH($S1437,$AE$3:$AE$62,0),MATCH(W$1&amp;$R1437,$AF$1:$CM$1&amp;$AF$2:$CM$2,0))*VLOOKUP($Q1437,$C$17:$M$20,COUNTBLANK($D$15:G$15)+1,FALSE)</f>
        <v>1320</v>
      </c>
      <c r="X1437" s="3">
        <f t="array" ref="X1437">INDEX($AF$3:$CM$62,MATCH($S1437,$AE$3:$AE$62,0),MATCH(X$1&amp;$R1437,$AF$1:$CM$1&amp;$AF$2:$CM$2,0))*VLOOKUP($Q1437,$C$17:$M$20,COUNTBLANK($D$15:H$15)+1,FALSE)</f>
        <v>0</v>
      </c>
      <c r="Y1437" s="3">
        <f t="array" ref="Y1437">INDEX($AF$3:$CM$62,MATCH($S1437,$AE$3:$AE$62,0),MATCH(Y$1&amp;$R1437,$AF$1:$CM$1&amp;$AF$2:$CM$2,0))*VLOOKUP($Q1437,$C$17:$M$20,COUNTBLANK($D$15:I$15)+1,FALSE)</f>
        <v>0</v>
      </c>
      <c r="Z1437" s="3">
        <f t="array" ref="Z1437">INDEX($AF$3:$CM$62,MATCH($S1437,$AE$3:$AE$62,0),MATCH(Z$1&amp;$R1437,$AF$1:$CM$1&amp;$AF$2:$CM$2,0))*VLOOKUP($Q1437,$C$17:$M$20,COUNTBLANK($D$15:J$15)+1,FALSE)</f>
        <v>0</v>
      </c>
      <c r="AA1437" s="3">
        <f t="array" ref="AA1437">INDEX($AF$3:$CM$62,MATCH($S1437,$AE$3:$AE$62,0),MATCH(AA$1&amp;$R1437,$AF$1:$CM$1&amp;$AF$2:$CM$2,0))*VLOOKUP($Q1437,$C$17:$M$20,COUNTBLANK($D$15:K$15)+1,FALSE)</f>
        <v>0</v>
      </c>
      <c r="AB1437" s="3">
        <f t="array" ref="AB1437">INDEX($AF$3:$CM$62,MATCH($S1437,$AE$3:$AE$62,0),MATCH(AB$1&amp;$R1437,$AF$1:$CM$1&amp;$AF$2:$CM$2,0))*VLOOKUP($Q1437,$C$17:$M$20,COUNTBLANK($D$15:L$15)+1,FALSE)</f>
        <v>0.09</v>
      </c>
      <c r="AC1437" s="3">
        <f t="array" ref="AC1437">INDEX($AF$3:$CM$62,MATCH($S1437,$AE$3:$AE$62,0),MATCH(AC$1&amp;$R1437,$AF$1:$CM$1&amp;$AF$2:$CM$2,0))*VLOOKUP($Q1437,$C$17:$M$20,COUNTBLANK($D$15:M$15)+1,FALSE)</f>
        <v>0.12</v>
      </c>
    </row>
    <row r="1438" spans="17:29" x14ac:dyDescent="0.2">
      <c r="Q1438" t="s">
        <v>422</v>
      </c>
      <c r="R1438">
        <f t="shared" si="170"/>
        <v>6</v>
      </c>
      <c r="S1438">
        <f t="shared" si="171"/>
        <v>56</v>
      </c>
      <c r="T1438" s="3">
        <f t="array" ref="T1438">INDEX($AF$3:$CM$62,MATCH($S1438,$AE$3:$AE$62,0),MATCH(T$1&amp;$R1438,$AF$1:$CM$1&amp;$AF$2:$CM$2,0))*VLOOKUP($Q1438,$C$17:$M$20,COUNTBLANK($D$15:D$15)+1,FALSE)</f>
        <v>672</v>
      </c>
      <c r="U1438" s="3">
        <f t="array" ref="U1438">INDEX($AF$3:$CM$62,MATCH($S1438,$AE$3:$AE$62,0),MATCH(U$1&amp;$R1438,$AF$1:$CM$1&amp;$AF$2:$CM$2,0))*VLOOKUP($Q1438,$C$17:$M$20,COUNTBLANK($D$15:E$15)+1,FALSE)</f>
        <v>0</v>
      </c>
      <c r="V1438" s="3">
        <f t="array" ref="V1438">INDEX($AF$3:$CM$62,MATCH($S1438,$AE$3:$AE$62,0),MATCH(V$1&amp;$R1438,$AF$1:$CM$1&amp;$AF$2:$CM$2,0))*VLOOKUP($Q1438,$C$17:$M$20,COUNTBLANK($D$15:F$15)+1,FALSE)</f>
        <v>0</v>
      </c>
      <c r="W1438" s="3">
        <f t="array" ref="W1438">INDEX($AF$3:$CM$62,MATCH($S1438,$AE$3:$AE$62,0),MATCH(W$1&amp;$R1438,$AF$1:$CM$1&amp;$AF$2:$CM$2,0))*VLOOKUP($Q1438,$C$17:$M$20,COUNTBLANK($D$15:G$15)+1,FALSE)</f>
        <v>1344</v>
      </c>
      <c r="X1438" s="3">
        <f t="array" ref="X1438">INDEX($AF$3:$CM$62,MATCH($S1438,$AE$3:$AE$62,0),MATCH(X$1&amp;$R1438,$AF$1:$CM$1&amp;$AF$2:$CM$2,0))*VLOOKUP($Q1438,$C$17:$M$20,COUNTBLANK($D$15:H$15)+1,FALSE)</f>
        <v>0</v>
      </c>
      <c r="Y1438" s="3">
        <f t="array" ref="Y1438">INDEX($AF$3:$CM$62,MATCH($S1438,$AE$3:$AE$62,0),MATCH(Y$1&amp;$R1438,$AF$1:$CM$1&amp;$AF$2:$CM$2,0))*VLOOKUP($Q1438,$C$17:$M$20,COUNTBLANK($D$15:I$15)+1,FALSE)</f>
        <v>0</v>
      </c>
      <c r="Z1438" s="3">
        <f t="array" ref="Z1438">INDEX($AF$3:$CM$62,MATCH($S1438,$AE$3:$AE$62,0),MATCH(Z$1&amp;$R1438,$AF$1:$CM$1&amp;$AF$2:$CM$2,0))*VLOOKUP($Q1438,$C$17:$M$20,COUNTBLANK($D$15:J$15)+1,FALSE)</f>
        <v>0</v>
      </c>
      <c r="AA1438" s="3">
        <f t="array" ref="AA1438">INDEX($AF$3:$CM$62,MATCH($S1438,$AE$3:$AE$62,0),MATCH(AA$1&amp;$R1438,$AF$1:$CM$1&amp;$AF$2:$CM$2,0))*VLOOKUP($Q1438,$C$17:$M$20,COUNTBLANK($D$15:K$15)+1,FALSE)</f>
        <v>0</v>
      </c>
      <c r="AB1438" s="3">
        <f t="array" ref="AB1438">INDEX($AF$3:$CM$62,MATCH($S1438,$AE$3:$AE$62,0),MATCH(AB$1&amp;$R1438,$AF$1:$CM$1&amp;$AF$2:$CM$2,0))*VLOOKUP($Q1438,$C$17:$M$20,COUNTBLANK($D$15:L$15)+1,FALSE)</f>
        <v>0.09</v>
      </c>
      <c r="AC1438" s="3">
        <f t="array" ref="AC1438">INDEX($AF$3:$CM$62,MATCH($S1438,$AE$3:$AE$62,0),MATCH(AC$1&amp;$R1438,$AF$1:$CM$1&amp;$AF$2:$CM$2,0))*VLOOKUP($Q1438,$C$17:$M$20,COUNTBLANK($D$15:M$15)+1,FALSE)</f>
        <v>0.12</v>
      </c>
    </row>
    <row r="1439" spans="17:29" x14ac:dyDescent="0.2">
      <c r="Q1439" t="s">
        <v>422</v>
      </c>
      <c r="R1439">
        <f t="shared" si="170"/>
        <v>6</v>
      </c>
      <c r="S1439">
        <f t="shared" si="171"/>
        <v>57</v>
      </c>
      <c r="T1439" s="3">
        <f t="array" ref="T1439">INDEX($AF$3:$CM$62,MATCH($S1439,$AE$3:$AE$62,0),MATCH(T$1&amp;$R1439,$AF$1:$CM$1&amp;$AF$2:$CM$2,0))*VLOOKUP($Q1439,$C$17:$M$20,COUNTBLANK($D$15:D$15)+1,FALSE)</f>
        <v>684</v>
      </c>
      <c r="U1439" s="3">
        <f t="array" ref="U1439">INDEX($AF$3:$CM$62,MATCH($S1439,$AE$3:$AE$62,0),MATCH(U$1&amp;$R1439,$AF$1:$CM$1&amp;$AF$2:$CM$2,0))*VLOOKUP($Q1439,$C$17:$M$20,COUNTBLANK($D$15:E$15)+1,FALSE)</f>
        <v>0</v>
      </c>
      <c r="V1439" s="3">
        <f t="array" ref="V1439">INDEX($AF$3:$CM$62,MATCH($S1439,$AE$3:$AE$62,0),MATCH(V$1&amp;$R1439,$AF$1:$CM$1&amp;$AF$2:$CM$2,0))*VLOOKUP($Q1439,$C$17:$M$20,COUNTBLANK($D$15:F$15)+1,FALSE)</f>
        <v>0</v>
      </c>
      <c r="W1439" s="3">
        <f t="array" ref="W1439">INDEX($AF$3:$CM$62,MATCH($S1439,$AE$3:$AE$62,0),MATCH(W$1&amp;$R1439,$AF$1:$CM$1&amp;$AF$2:$CM$2,0))*VLOOKUP($Q1439,$C$17:$M$20,COUNTBLANK($D$15:G$15)+1,FALSE)</f>
        <v>1368</v>
      </c>
      <c r="X1439" s="3">
        <f t="array" ref="X1439">INDEX($AF$3:$CM$62,MATCH($S1439,$AE$3:$AE$62,0),MATCH(X$1&amp;$R1439,$AF$1:$CM$1&amp;$AF$2:$CM$2,0))*VLOOKUP($Q1439,$C$17:$M$20,COUNTBLANK($D$15:H$15)+1,FALSE)</f>
        <v>0</v>
      </c>
      <c r="Y1439" s="3">
        <f t="array" ref="Y1439">INDEX($AF$3:$CM$62,MATCH($S1439,$AE$3:$AE$62,0),MATCH(Y$1&amp;$R1439,$AF$1:$CM$1&amp;$AF$2:$CM$2,0))*VLOOKUP($Q1439,$C$17:$M$20,COUNTBLANK($D$15:I$15)+1,FALSE)</f>
        <v>0</v>
      </c>
      <c r="Z1439" s="3">
        <f t="array" ref="Z1439">INDEX($AF$3:$CM$62,MATCH($S1439,$AE$3:$AE$62,0),MATCH(Z$1&amp;$R1439,$AF$1:$CM$1&amp;$AF$2:$CM$2,0))*VLOOKUP($Q1439,$C$17:$M$20,COUNTBLANK($D$15:J$15)+1,FALSE)</f>
        <v>0</v>
      </c>
      <c r="AA1439" s="3">
        <f t="array" ref="AA1439">INDEX($AF$3:$CM$62,MATCH($S1439,$AE$3:$AE$62,0),MATCH(AA$1&amp;$R1439,$AF$1:$CM$1&amp;$AF$2:$CM$2,0))*VLOOKUP($Q1439,$C$17:$M$20,COUNTBLANK($D$15:K$15)+1,FALSE)</f>
        <v>0</v>
      </c>
      <c r="AB1439" s="3">
        <f t="array" ref="AB1439">INDEX($AF$3:$CM$62,MATCH($S1439,$AE$3:$AE$62,0),MATCH(AB$1&amp;$R1439,$AF$1:$CM$1&amp;$AF$2:$CM$2,0))*VLOOKUP($Q1439,$C$17:$M$20,COUNTBLANK($D$15:L$15)+1,FALSE)</f>
        <v>0.09</v>
      </c>
      <c r="AC1439" s="3">
        <f t="array" ref="AC1439">INDEX($AF$3:$CM$62,MATCH($S1439,$AE$3:$AE$62,0),MATCH(AC$1&amp;$R1439,$AF$1:$CM$1&amp;$AF$2:$CM$2,0))*VLOOKUP($Q1439,$C$17:$M$20,COUNTBLANK($D$15:M$15)+1,FALSE)</f>
        <v>0.12</v>
      </c>
    </row>
    <row r="1440" spans="17:29" x14ac:dyDescent="0.2">
      <c r="Q1440" t="s">
        <v>422</v>
      </c>
      <c r="R1440">
        <f t="shared" si="170"/>
        <v>6</v>
      </c>
      <c r="S1440">
        <f t="shared" si="171"/>
        <v>58</v>
      </c>
      <c r="T1440" s="3">
        <f t="array" ref="T1440">INDEX($AF$3:$CM$62,MATCH($S1440,$AE$3:$AE$62,0),MATCH(T$1&amp;$R1440,$AF$1:$CM$1&amp;$AF$2:$CM$2,0))*VLOOKUP($Q1440,$C$17:$M$20,COUNTBLANK($D$15:D$15)+1,FALSE)</f>
        <v>696</v>
      </c>
      <c r="U1440" s="3">
        <f t="array" ref="U1440">INDEX($AF$3:$CM$62,MATCH($S1440,$AE$3:$AE$62,0),MATCH(U$1&amp;$R1440,$AF$1:$CM$1&amp;$AF$2:$CM$2,0))*VLOOKUP($Q1440,$C$17:$M$20,COUNTBLANK($D$15:E$15)+1,FALSE)</f>
        <v>0</v>
      </c>
      <c r="V1440" s="3">
        <f t="array" ref="V1440">INDEX($AF$3:$CM$62,MATCH($S1440,$AE$3:$AE$62,0),MATCH(V$1&amp;$R1440,$AF$1:$CM$1&amp;$AF$2:$CM$2,0))*VLOOKUP($Q1440,$C$17:$M$20,COUNTBLANK($D$15:F$15)+1,FALSE)</f>
        <v>0</v>
      </c>
      <c r="W1440" s="3">
        <f t="array" ref="W1440">INDEX($AF$3:$CM$62,MATCH($S1440,$AE$3:$AE$62,0),MATCH(W$1&amp;$R1440,$AF$1:$CM$1&amp;$AF$2:$CM$2,0))*VLOOKUP($Q1440,$C$17:$M$20,COUNTBLANK($D$15:G$15)+1,FALSE)</f>
        <v>1392</v>
      </c>
      <c r="X1440" s="3">
        <f t="array" ref="X1440">INDEX($AF$3:$CM$62,MATCH($S1440,$AE$3:$AE$62,0),MATCH(X$1&amp;$R1440,$AF$1:$CM$1&amp;$AF$2:$CM$2,0))*VLOOKUP($Q1440,$C$17:$M$20,COUNTBLANK($D$15:H$15)+1,FALSE)</f>
        <v>0</v>
      </c>
      <c r="Y1440" s="3">
        <f t="array" ref="Y1440">INDEX($AF$3:$CM$62,MATCH($S1440,$AE$3:$AE$62,0),MATCH(Y$1&amp;$R1440,$AF$1:$CM$1&amp;$AF$2:$CM$2,0))*VLOOKUP($Q1440,$C$17:$M$20,COUNTBLANK($D$15:I$15)+1,FALSE)</f>
        <v>0</v>
      </c>
      <c r="Z1440" s="3">
        <f t="array" ref="Z1440">INDEX($AF$3:$CM$62,MATCH($S1440,$AE$3:$AE$62,0),MATCH(Z$1&amp;$R1440,$AF$1:$CM$1&amp;$AF$2:$CM$2,0))*VLOOKUP($Q1440,$C$17:$M$20,COUNTBLANK($D$15:J$15)+1,FALSE)</f>
        <v>0</v>
      </c>
      <c r="AA1440" s="3">
        <f t="array" ref="AA1440">INDEX($AF$3:$CM$62,MATCH($S1440,$AE$3:$AE$62,0),MATCH(AA$1&amp;$R1440,$AF$1:$CM$1&amp;$AF$2:$CM$2,0))*VLOOKUP($Q1440,$C$17:$M$20,COUNTBLANK($D$15:K$15)+1,FALSE)</f>
        <v>0</v>
      </c>
      <c r="AB1440" s="3">
        <f t="array" ref="AB1440">INDEX($AF$3:$CM$62,MATCH($S1440,$AE$3:$AE$62,0),MATCH(AB$1&amp;$R1440,$AF$1:$CM$1&amp;$AF$2:$CM$2,0))*VLOOKUP($Q1440,$C$17:$M$20,COUNTBLANK($D$15:L$15)+1,FALSE)</f>
        <v>0.09</v>
      </c>
      <c r="AC1440" s="3">
        <f t="array" ref="AC1440">INDEX($AF$3:$CM$62,MATCH($S1440,$AE$3:$AE$62,0),MATCH(AC$1&amp;$R1440,$AF$1:$CM$1&amp;$AF$2:$CM$2,0))*VLOOKUP($Q1440,$C$17:$M$20,COUNTBLANK($D$15:M$15)+1,FALSE)</f>
        <v>0.12</v>
      </c>
    </row>
    <row r="1441" spans="17:29" x14ac:dyDescent="0.2">
      <c r="Q1441" t="s">
        <v>422</v>
      </c>
      <c r="R1441">
        <f t="shared" si="170"/>
        <v>6</v>
      </c>
      <c r="S1441">
        <f t="shared" si="171"/>
        <v>59</v>
      </c>
      <c r="T1441" s="3">
        <f t="array" ref="T1441">INDEX($AF$3:$CM$62,MATCH($S1441,$AE$3:$AE$62,0),MATCH(T$1&amp;$R1441,$AF$1:$CM$1&amp;$AF$2:$CM$2,0))*VLOOKUP($Q1441,$C$17:$M$20,COUNTBLANK($D$15:D$15)+1,FALSE)</f>
        <v>708</v>
      </c>
      <c r="U1441" s="3">
        <f t="array" ref="U1441">INDEX($AF$3:$CM$62,MATCH($S1441,$AE$3:$AE$62,0),MATCH(U$1&amp;$R1441,$AF$1:$CM$1&amp;$AF$2:$CM$2,0))*VLOOKUP($Q1441,$C$17:$M$20,COUNTBLANK($D$15:E$15)+1,FALSE)</f>
        <v>0</v>
      </c>
      <c r="V1441" s="3">
        <f t="array" ref="V1441">INDEX($AF$3:$CM$62,MATCH($S1441,$AE$3:$AE$62,0),MATCH(V$1&amp;$R1441,$AF$1:$CM$1&amp;$AF$2:$CM$2,0))*VLOOKUP($Q1441,$C$17:$M$20,COUNTBLANK($D$15:F$15)+1,FALSE)</f>
        <v>0</v>
      </c>
      <c r="W1441" s="3">
        <f t="array" ref="W1441">INDEX($AF$3:$CM$62,MATCH($S1441,$AE$3:$AE$62,0),MATCH(W$1&amp;$R1441,$AF$1:$CM$1&amp;$AF$2:$CM$2,0))*VLOOKUP($Q1441,$C$17:$M$20,COUNTBLANK($D$15:G$15)+1,FALSE)</f>
        <v>1416</v>
      </c>
      <c r="X1441" s="3">
        <f t="array" ref="X1441">INDEX($AF$3:$CM$62,MATCH($S1441,$AE$3:$AE$62,0),MATCH(X$1&amp;$R1441,$AF$1:$CM$1&amp;$AF$2:$CM$2,0))*VLOOKUP($Q1441,$C$17:$M$20,COUNTBLANK($D$15:H$15)+1,FALSE)</f>
        <v>0</v>
      </c>
      <c r="Y1441" s="3">
        <f t="array" ref="Y1441">INDEX($AF$3:$CM$62,MATCH($S1441,$AE$3:$AE$62,0),MATCH(Y$1&amp;$R1441,$AF$1:$CM$1&amp;$AF$2:$CM$2,0))*VLOOKUP($Q1441,$C$17:$M$20,COUNTBLANK($D$15:I$15)+1,FALSE)</f>
        <v>0</v>
      </c>
      <c r="Z1441" s="3">
        <f t="array" ref="Z1441">INDEX($AF$3:$CM$62,MATCH($S1441,$AE$3:$AE$62,0),MATCH(Z$1&amp;$R1441,$AF$1:$CM$1&amp;$AF$2:$CM$2,0))*VLOOKUP($Q1441,$C$17:$M$20,COUNTBLANK($D$15:J$15)+1,FALSE)</f>
        <v>0</v>
      </c>
      <c r="AA1441" s="3">
        <f t="array" ref="AA1441">INDEX($AF$3:$CM$62,MATCH($S1441,$AE$3:$AE$62,0),MATCH(AA$1&amp;$R1441,$AF$1:$CM$1&amp;$AF$2:$CM$2,0))*VLOOKUP($Q1441,$C$17:$M$20,COUNTBLANK($D$15:K$15)+1,FALSE)</f>
        <v>0</v>
      </c>
      <c r="AB1441" s="3">
        <f t="array" ref="AB1441">INDEX($AF$3:$CM$62,MATCH($S1441,$AE$3:$AE$62,0),MATCH(AB$1&amp;$R1441,$AF$1:$CM$1&amp;$AF$2:$CM$2,0))*VLOOKUP($Q1441,$C$17:$M$20,COUNTBLANK($D$15:L$15)+1,FALSE)</f>
        <v>0.09</v>
      </c>
      <c r="AC1441" s="3">
        <f t="array" ref="AC1441">INDEX($AF$3:$CM$62,MATCH($S1441,$AE$3:$AE$62,0),MATCH(AC$1&amp;$R1441,$AF$1:$CM$1&amp;$AF$2:$CM$2,0))*VLOOKUP($Q1441,$C$17:$M$20,COUNTBLANK($D$15:M$15)+1,FALSE)</f>
        <v>0.12</v>
      </c>
    </row>
    <row r="1442" spans="17:29" x14ac:dyDescent="0.2">
      <c r="Q1442" t="s">
        <v>422</v>
      </c>
      <c r="R1442">
        <f t="shared" si="170"/>
        <v>6</v>
      </c>
      <c r="S1442">
        <f t="shared" si="171"/>
        <v>60</v>
      </c>
      <c r="T1442" s="3">
        <f t="array" ref="T1442">INDEX($AF$3:$CM$62,MATCH($S1442,$AE$3:$AE$62,0),MATCH(T$1&amp;$R1442,$AF$1:$CM$1&amp;$AF$2:$CM$2,0))*VLOOKUP($Q1442,$C$17:$M$20,COUNTBLANK($D$15:D$15)+1,FALSE)</f>
        <v>720</v>
      </c>
      <c r="U1442" s="3">
        <f t="array" ref="U1442">INDEX($AF$3:$CM$62,MATCH($S1442,$AE$3:$AE$62,0),MATCH(U$1&amp;$R1442,$AF$1:$CM$1&amp;$AF$2:$CM$2,0))*VLOOKUP($Q1442,$C$17:$M$20,COUNTBLANK($D$15:E$15)+1,FALSE)</f>
        <v>0</v>
      </c>
      <c r="V1442" s="3">
        <f t="array" ref="V1442">INDEX($AF$3:$CM$62,MATCH($S1442,$AE$3:$AE$62,0),MATCH(V$1&amp;$R1442,$AF$1:$CM$1&amp;$AF$2:$CM$2,0))*VLOOKUP($Q1442,$C$17:$M$20,COUNTBLANK($D$15:F$15)+1,FALSE)</f>
        <v>0</v>
      </c>
      <c r="W1442" s="3">
        <f t="array" ref="W1442">INDEX($AF$3:$CM$62,MATCH($S1442,$AE$3:$AE$62,0),MATCH(W$1&amp;$R1442,$AF$1:$CM$1&amp;$AF$2:$CM$2,0))*VLOOKUP($Q1442,$C$17:$M$20,COUNTBLANK($D$15:G$15)+1,FALSE)</f>
        <v>1440</v>
      </c>
      <c r="X1442" s="3">
        <f t="array" ref="X1442">INDEX($AF$3:$CM$62,MATCH($S1442,$AE$3:$AE$62,0),MATCH(X$1&amp;$R1442,$AF$1:$CM$1&amp;$AF$2:$CM$2,0))*VLOOKUP($Q1442,$C$17:$M$20,COUNTBLANK($D$15:H$15)+1,FALSE)</f>
        <v>0</v>
      </c>
      <c r="Y1442" s="3">
        <f t="array" ref="Y1442">INDEX($AF$3:$CM$62,MATCH($S1442,$AE$3:$AE$62,0),MATCH(Y$1&amp;$R1442,$AF$1:$CM$1&amp;$AF$2:$CM$2,0))*VLOOKUP($Q1442,$C$17:$M$20,COUNTBLANK($D$15:I$15)+1,FALSE)</f>
        <v>0</v>
      </c>
      <c r="Z1442" s="3">
        <f t="array" ref="Z1442">INDEX($AF$3:$CM$62,MATCH($S1442,$AE$3:$AE$62,0),MATCH(Z$1&amp;$R1442,$AF$1:$CM$1&amp;$AF$2:$CM$2,0))*VLOOKUP($Q1442,$C$17:$M$20,COUNTBLANK($D$15:J$15)+1,FALSE)</f>
        <v>0</v>
      </c>
      <c r="AA1442" s="3">
        <f t="array" ref="AA1442">INDEX($AF$3:$CM$62,MATCH($S1442,$AE$3:$AE$62,0),MATCH(AA$1&amp;$R1442,$AF$1:$CM$1&amp;$AF$2:$CM$2,0))*VLOOKUP($Q1442,$C$17:$M$20,COUNTBLANK($D$15:K$15)+1,FALSE)</f>
        <v>0</v>
      </c>
      <c r="AB1442" s="3">
        <f t="array" ref="AB1442">INDEX($AF$3:$CM$62,MATCH($S1442,$AE$3:$AE$62,0),MATCH(AB$1&amp;$R1442,$AF$1:$CM$1&amp;$AF$2:$CM$2,0))*VLOOKUP($Q1442,$C$17:$M$20,COUNTBLANK($D$15:L$15)+1,FALSE)</f>
        <v>0.09</v>
      </c>
      <c r="AC1442" s="3">
        <f t="array" ref="AC1442">INDEX($AF$3:$CM$62,MATCH($S1442,$AE$3:$AE$62,0),MATCH(AC$1&amp;$R1442,$AF$1:$CM$1&amp;$AF$2:$CM$2,0))*VLOOKUP($Q1442,$C$17:$M$20,COUNTBLANK($D$15:M$15)+1,FALSE)</f>
        <v>0.18</v>
      </c>
    </row>
  </sheetData>
  <phoneticPr fontId="12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AH20002"/>
  <sheetViews>
    <sheetView topLeftCell="R1" workbookViewId="0">
      <selection activeCell="Z15" sqref="Z15"/>
    </sheetView>
  </sheetViews>
  <sheetFormatPr defaultColWidth="9" defaultRowHeight="14.25" x14ac:dyDescent="0.2"/>
  <cols>
    <col min="5" max="5" width="17.25" customWidth="1"/>
    <col min="8" max="8" width="16.125" customWidth="1"/>
    <col min="10" max="10" width="13" customWidth="1"/>
    <col min="11" max="11" width="6.5" customWidth="1"/>
    <col min="12" max="12" width="13" customWidth="1"/>
    <col min="13" max="13" width="8.75" customWidth="1"/>
    <col min="14" max="14" width="3.5" style="29" customWidth="1"/>
    <col min="15" max="15" width="8.75" customWidth="1"/>
    <col min="16" max="16" width="10.75" style="3" customWidth="1"/>
    <col min="17" max="17" width="9" style="3" customWidth="1"/>
    <col min="18" max="18" width="8.875" style="3" customWidth="1"/>
    <col min="19" max="19" width="9" style="3" customWidth="1"/>
    <col min="20" max="23" width="8.875" style="3" customWidth="1"/>
    <col min="24" max="24" width="13" style="3" bestFit="1" customWidth="1"/>
    <col min="25" max="27" width="8.875" style="3" customWidth="1"/>
  </cols>
  <sheetData>
    <row r="1" spans="2:34" x14ac:dyDescent="0.2">
      <c r="P1" s="28" t="s">
        <v>0</v>
      </c>
      <c r="Q1" s="31" t="s">
        <v>443</v>
      </c>
      <c r="R1" s="32" t="s">
        <v>444</v>
      </c>
      <c r="S1" s="33" t="s">
        <v>485</v>
      </c>
      <c r="T1" s="31" t="s">
        <v>161</v>
      </c>
      <c r="U1" s="31" t="s">
        <v>162</v>
      </c>
      <c r="V1" s="31" t="s">
        <v>165</v>
      </c>
      <c r="W1" s="31" t="s">
        <v>166</v>
      </c>
      <c r="X1" s="120" t="s">
        <v>666</v>
      </c>
      <c r="Y1" s="120" t="s">
        <v>665</v>
      </c>
      <c r="Z1" s="120" t="s">
        <v>667</v>
      </c>
      <c r="AA1" s="31"/>
      <c r="AE1">
        <v>0.2</v>
      </c>
      <c r="AG1">
        <f>SUM(AG3:AG200000)</f>
        <v>624.99999999970362</v>
      </c>
      <c r="AH1">
        <f>AG1*40</f>
        <v>24999.999999988144</v>
      </c>
    </row>
    <row r="2" spans="2:34" x14ac:dyDescent="0.2">
      <c r="B2" t="s">
        <v>486</v>
      </c>
      <c r="E2" t="s">
        <v>487</v>
      </c>
      <c r="H2" t="s">
        <v>488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D2" s="119" t="s">
        <v>661</v>
      </c>
      <c r="AE2" s="119" t="s">
        <v>662</v>
      </c>
      <c r="AF2" s="119" t="s">
        <v>663</v>
      </c>
      <c r="AG2" s="119" t="s">
        <v>664</v>
      </c>
    </row>
    <row r="3" spans="2:34" x14ac:dyDescent="0.2">
      <c r="B3" t="s">
        <v>444</v>
      </c>
      <c r="C3" t="s">
        <v>489</v>
      </c>
      <c r="E3" t="s">
        <v>161</v>
      </c>
      <c r="F3">
        <v>1</v>
      </c>
      <c r="H3" t="s">
        <v>375</v>
      </c>
      <c r="I3" t="s">
        <v>490</v>
      </c>
      <c r="J3" t="s">
        <v>491</v>
      </c>
      <c r="K3" t="s">
        <v>492</v>
      </c>
      <c r="L3" t="s">
        <v>493</v>
      </c>
      <c r="P3" s="3">
        <v>1</v>
      </c>
      <c r="Q3" s="3">
        <f>装备强化24!AI3</f>
        <v>1</v>
      </c>
      <c r="R3" s="3">
        <f>装备强化24!AJ3</f>
        <v>4</v>
      </c>
      <c r="T3" s="7"/>
      <c r="U3" s="7"/>
      <c r="V3" s="7"/>
      <c r="W3" s="7"/>
      <c r="X3" s="7"/>
      <c r="Y3" s="7"/>
      <c r="Z3" s="7">
        <f>Y3</f>
        <v>0</v>
      </c>
      <c r="AA3" s="7"/>
      <c r="AD3">
        <v>1</v>
      </c>
      <c r="AE3">
        <f>$AE$1^4</f>
        <v>1.6000000000000007E-3</v>
      </c>
      <c r="AF3">
        <f>1-AE3</f>
        <v>0.99839999999999995</v>
      </c>
      <c r="AG3">
        <f>AD3*AE3</f>
        <v>1.6000000000000007E-3</v>
      </c>
    </row>
    <row r="4" spans="2:34" x14ac:dyDescent="0.2">
      <c r="B4">
        <v>8</v>
      </c>
      <c r="C4">
        <v>1</v>
      </c>
      <c r="E4" t="s">
        <v>162</v>
      </c>
      <c r="F4">
        <v>1</v>
      </c>
      <c r="H4">
        <v>1</v>
      </c>
      <c r="I4" t="s">
        <v>161</v>
      </c>
      <c r="J4">
        <v>50</v>
      </c>
      <c r="K4">
        <f>J4*2</f>
        <v>100</v>
      </c>
      <c r="L4">
        <f>J4*3</f>
        <v>150</v>
      </c>
      <c r="P4" s="3">
        <v>2</v>
      </c>
      <c r="Q4" s="3">
        <f>装备强化24!AI4</f>
        <v>1</v>
      </c>
      <c r="R4" s="3">
        <f>装备强化24!AJ4</f>
        <v>4</v>
      </c>
      <c r="T4" s="7"/>
      <c r="U4" s="7"/>
      <c r="V4" s="7"/>
      <c r="W4" s="7"/>
      <c r="X4" s="7"/>
      <c r="Y4" s="7"/>
      <c r="Z4" s="7">
        <f>Z3+Y4</f>
        <v>0</v>
      </c>
      <c r="AA4" s="7"/>
      <c r="AD4">
        <f>AD3+1</f>
        <v>2</v>
      </c>
      <c r="AE4">
        <f>AF3*$AE$3</f>
        <v>1.5974400000000008E-3</v>
      </c>
      <c r="AF4">
        <f>AF3*$AF$3</f>
        <v>0.99680255999999989</v>
      </c>
      <c r="AG4">
        <f t="shared" ref="AG4:AG67" si="0">AD4*AE4</f>
        <v>3.1948800000000015E-3</v>
      </c>
    </row>
    <row r="5" spans="2:34" x14ac:dyDescent="0.2">
      <c r="B5">
        <v>12</v>
      </c>
      <c r="C5">
        <v>2</v>
      </c>
      <c r="E5" t="s">
        <v>165</v>
      </c>
      <c r="F5">
        <v>1</v>
      </c>
      <c r="H5">
        <v>2</v>
      </c>
      <c r="I5" t="s">
        <v>161</v>
      </c>
      <c r="J5">
        <f>J4+$J$4</f>
        <v>100</v>
      </c>
      <c r="K5">
        <f t="shared" ref="K5:K9" si="1">J5*2</f>
        <v>200</v>
      </c>
      <c r="L5">
        <f t="shared" ref="L5:L9" si="2">J5*3</f>
        <v>300</v>
      </c>
      <c r="P5" s="3">
        <v>3</v>
      </c>
      <c r="Q5" s="3">
        <f>装备强化24!AI5</f>
        <v>1</v>
      </c>
      <c r="R5" s="3">
        <f>装备强化24!AJ5</f>
        <v>4</v>
      </c>
      <c r="T5" s="7"/>
      <c r="U5" s="7"/>
      <c r="V5" s="7"/>
      <c r="W5" s="7"/>
      <c r="X5" s="7"/>
      <c r="Y5" s="7"/>
      <c r="Z5" s="7">
        <f t="shared" ref="Z5:Z34" si="3">Z4+Y5</f>
        <v>0</v>
      </c>
      <c r="AA5" s="7"/>
      <c r="AD5">
        <f t="shared" ref="AD5:AD68" si="4">AD4+1</f>
        <v>3</v>
      </c>
      <c r="AE5">
        <f t="shared" ref="AE5:AE68" si="5">AF4*$AE$3</f>
        <v>1.5948840960000005E-3</v>
      </c>
      <c r="AF5">
        <f t="shared" ref="AF5:AF68" si="6">AF4*$AF$3</f>
        <v>0.99520767590399983</v>
      </c>
      <c r="AG5">
        <f t="shared" si="0"/>
        <v>4.7846522880000009E-3</v>
      </c>
    </row>
    <row r="6" spans="2:34" x14ac:dyDescent="0.2">
      <c r="B6">
        <v>16</v>
      </c>
      <c r="C6">
        <v>3</v>
      </c>
      <c r="E6" t="s">
        <v>166</v>
      </c>
      <c r="F6">
        <v>1</v>
      </c>
      <c r="H6">
        <v>3</v>
      </c>
      <c r="I6" t="s">
        <v>161</v>
      </c>
      <c r="J6">
        <f t="shared" ref="J6:J9" si="7">J5+$J$4</f>
        <v>150</v>
      </c>
      <c r="K6">
        <f t="shared" si="1"/>
        <v>300</v>
      </c>
      <c r="L6">
        <f t="shared" si="2"/>
        <v>450</v>
      </c>
      <c r="P6" s="3">
        <v>4</v>
      </c>
      <c r="Q6" s="3">
        <f>装备强化24!AI6</f>
        <v>1</v>
      </c>
      <c r="R6" s="3">
        <f>装备强化24!AJ6</f>
        <v>4</v>
      </c>
      <c r="T6" s="7"/>
      <c r="U6" s="7"/>
      <c r="V6" s="7"/>
      <c r="W6" s="7"/>
      <c r="X6" s="7"/>
      <c r="Y6" s="7"/>
      <c r="Z6" s="7">
        <f t="shared" si="3"/>
        <v>0</v>
      </c>
      <c r="AA6" s="7"/>
      <c r="AD6">
        <f t="shared" si="4"/>
        <v>4</v>
      </c>
      <c r="AE6">
        <f t="shared" si="5"/>
        <v>1.5923322814464004E-3</v>
      </c>
      <c r="AF6">
        <f t="shared" si="6"/>
        <v>0.99361534362255344</v>
      </c>
      <c r="AG6">
        <f t="shared" si="0"/>
        <v>6.3693291257856015E-3</v>
      </c>
    </row>
    <row r="7" spans="2:34" x14ac:dyDescent="0.2">
      <c r="B7">
        <v>20</v>
      </c>
      <c r="C7">
        <v>4</v>
      </c>
      <c r="E7" t="s">
        <v>163</v>
      </c>
      <c r="F7">
        <v>4</v>
      </c>
      <c r="H7">
        <v>4</v>
      </c>
      <c r="I7" t="s">
        <v>161</v>
      </c>
      <c r="J7">
        <f t="shared" si="7"/>
        <v>200</v>
      </c>
      <c r="K7">
        <f t="shared" si="1"/>
        <v>400</v>
      </c>
      <c r="L7">
        <f t="shared" si="2"/>
        <v>600</v>
      </c>
      <c r="P7" s="3">
        <v>5</v>
      </c>
      <c r="Q7" s="3">
        <f>装备强化24!AI7</f>
        <v>2</v>
      </c>
      <c r="R7" s="3">
        <f>装备强化24!AJ7</f>
        <v>4</v>
      </c>
      <c r="T7" s="7"/>
      <c r="U7" s="7"/>
      <c r="V7" s="7"/>
      <c r="W7" s="7"/>
      <c r="X7" s="7"/>
      <c r="Y7" s="7"/>
      <c r="Z7" s="7">
        <f t="shared" si="3"/>
        <v>0</v>
      </c>
      <c r="AA7" s="7"/>
      <c r="AD7">
        <f t="shared" si="4"/>
        <v>5</v>
      </c>
      <c r="AE7">
        <f t="shared" si="5"/>
        <v>1.5897845497960862E-3</v>
      </c>
      <c r="AF7">
        <f t="shared" si="6"/>
        <v>0.99202555907275736</v>
      </c>
      <c r="AG7">
        <f t="shared" si="0"/>
        <v>7.9489227489804304E-3</v>
      </c>
    </row>
    <row r="8" spans="2:34" x14ac:dyDescent="0.2">
      <c r="E8" t="s">
        <v>164</v>
      </c>
      <c r="F8">
        <v>4</v>
      </c>
      <c r="H8">
        <v>5</v>
      </c>
      <c r="I8" t="s">
        <v>161</v>
      </c>
      <c r="J8">
        <f t="shared" si="7"/>
        <v>250</v>
      </c>
      <c r="K8">
        <f t="shared" si="1"/>
        <v>500</v>
      </c>
      <c r="L8">
        <f t="shared" si="2"/>
        <v>750</v>
      </c>
      <c r="P8" s="3">
        <v>6</v>
      </c>
      <c r="Q8" s="3">
        <f>装备强化24!AI8</f>
        <v>2</v>
      </c>
      <c r="R8" s="3">
        <f>装备强化24!AJ8</f>
        <v>4</v>
      </c>
      <c r="T8" s="7"/>
      <c r="U8" s="7"/>
      <c r="V8" s="7"/>
      <c r="W8" s="7"/>
      <c r="X8" s="7"/>
      <c r="Y8" s="7"/>
      <c r="Z8" s="7">
        <f t="shared" si="3"/>
        <v>0</v>
      </c>
      <c r="AA8" s="7"/>
      <c r="AD8">
        <f t="shared" si="4"/>
        <v>6</v>
      </c>
      <c r="AE8">
        <f t="shared" si="5"/>
        <v>1.5872408945164125E-3</v>
      </c>
      <c r="AF8">
        <f t="shared" si="6"/>
        <v>0.99043831817824091</v>
      </c>
      <c r="AG8">
        <f t="shared" si="0"/>
        <v>9.5234453670984751E-3</v>
      </c>
    </row>
    <row r="9" spans="2:34" x14ac:dyDescent="0.2">
      <c r="E9" t="s">
        <v>167</v>
      </c>
      <c r="F9">
        <v>4</v>
      </c>
      <c r="H9">
        <v>6</v>
      </c>
      <c r="I9" t="s">
        <v>161</v>
      </c>
      <c r="J9">
        <f t="shared" si="7"/>
        <v>300</v>
      </c>
      <c r="K9">
        <f t="shared" si="1"/>
        <v>600</v>
      </c>
      <c r="L9">
        <f t="shared" si="2"/>
        <v>900</v>
      </c>
      <c r="P9" s="3">
        <v>7</v>
      </c>
      <c r="Q9" s="3">
        <f>装备强化24!AI9</f>
        <v>2</v>
      </c>
      <c r="R9" s="3">
        <f>装备强化24!AJ9</f>
        <v>4</v>
      </c>
      <c r="T9" s="7"/>
      <c r="U9" s="7"/>
      <c r="V9" s="7"/>
      <c r="W9" s="7"/>
      <c r="X9" s="7"/>
      <c r="Y9" s="7"/>
      <c r="Z9" s="7">
        <f t="shared" si="3"/>
        <v>0</v>
      </c>
      <c r="AA9" s="7"/>
      <c r="AD9">
        <f t="shared" si="4"/>
        <v>7</v>
      </c>
      <c r="AE9">
        <f t="shared" si="5"/>
        <v>1.5847013090851863E-3</v>
      </c>
      <c r="AF9">
        <f t="shared" si="6"/>
        <v>0.98885361686915563</v>
      </c>
      <c r="AG9">
        <f t="shared" si="0"/>
        <v>1.1092909163596305E-2</v>
      </c>
    </row>
    <row r="10" spans="2:34" x14ac:dyDescent="0.2">
      <c r="D10" s="1"/>
      <c r="E10" t="s">
        <v>168</v>
      </c>
      <c r="F10" s="1">
        <v>4</v>
      </c>
      <c r="G10" s="1"/>
      <c r="H10">
        <v>1</v>
      </c>
      <c r="I10" t="s">
        <v>162</v>
      </c>
      <c r="J10">
        <f>J4*25</f>
        <v>1250</v>
      </c>
      <c r="K10">
        <f t="shared" ref="K10:L10" si="8">K4*25</f>
        <v>2500</v>
      </c>
      <c r="L10">
        <f t="shared" si="8"/>
        <v>3750</v>
      </c>
      <c r="O10" s="1"/>
      <c r="P10" s="3">
        <v>8</v>
      </c>
      <c r="Q10" s="3">
        <f>装备强化24!AI10</f>
        <v>2</v>
      </c>
      <c r="R10" s="3">
        <f>装备强化24!AJ10</f>
        <v>4</v>
      </c>
      <c r="T10" s="7"/>
      <c r="U10" s="7"/>
      <c r="V10" s="7"/>
      <c r="W10" s="7"/>
      <c r="X10" s="7"/>
      <c r="Y10" s="7"/>
      <c r="Z10" s="7">
        <f t="shared" si="3"/>
        <v>0</v>
      </c>
      <c r="AA10" s="7"/>
      <c r="AD10">
        <f t="shared" si="4"/>
        <v>8</v>
      </c>
      <c r="AE10">
        <f t="shared" si="5"/>
        <v>1.5821657869906497E-3</v>
      </c>
      <c r="AF10">
        <f t="shared" si="6"/>
        <v>0.98727145108216496</v>
      </c>
      <c r="AG10">
        <f t="shared" si="0"/>
        <v>1.2657326295925198E-2</v>
      </c>
    </row>
    <row r="11" spans="2:34" x14ac:dyDescent="0.2">
      <c r="D11" s="1"/>
      <c r="E11" s="1" t="s">
        <v>169</v>
      </c>
      <c r="F11" s="1">
        <v>5</v>
      </c>
      <c r="G11" s="1"/>
      <c r="H11">
        <v>2</v>
      </c>
      <c r="I11" t="s">
        <v>162</v>
      </c>
      <c r="J11">
        <f t="shared" ref="J11:L11" si="9">J5*25</f>
        <v>2500</v>
      </c>
      <c r="K11">
        <f t="shared" si="9"/>
        <v>5000</v>
      </c>
      <c r="L11">
        <f t="shared" si="9"/>
        <v>7500</v>
      </c>
      <c r="O11" s="1"/>
      <c r="P11" s="3">
        <v>9</v>
      </c>
      <c r="Q11" s="3">
        <f>装备强化24!AI11</f>
        <v>2</v>
      </c>
      <c r="R11" s="3">
        <f>装备强化24!AJ11</f>
        <v>4</v>
      </c>
      <c r="T11" s="7"/>
      <c r="U11" s="7"/>
      <c r="V11" s="7"/>
      <c r="W11" s="7"/>
      <c r="X11" s="7"/>
      <c r="Y11" s="7"/>
      <c r="Z11" s="7">
        <f t="shared" si="3"/>
        <v>0</v>
      </c>
      <c r="AA11" s="7"/>
      <c r="AD11">
        <f t="shared" si="4"/>
        <v>9</v>
      </c>
      <c r="AE11">
        <f t="shared" si="5"/>
        <v>1.5796343217314647E-3</v>
      </c>
      <c r="AF11">
        <f t="shared" si="6"/>
        <v>0.98569181676043349</v>
      </c>
      <c r="AG11">
        <f t="shared" si="0"/>
        <v>1.4216708895583182E-2</v>
      </c>
    </row>
    <row r="12" spans="2:34" x14ac:dyDescent="0.2">
      <c r="D12" s="1"/>
      <c r="E12" s="1" t="s">
        <v>170</v>
      </c>
      <c r="F12" s="1">
        <v>5</v>
      </c>
      <c r="G12" s="1"/>
      <c r="H12">
        <v>3</v>
      </c>
      <c r="I12" t="s">
        <v>162</v>
      </c>
      <c r="J12">
        <f t="shared" ref="J12:L12" si="10">J6*25</f>
        <v>3750</v>
      </c>
      <c r="K12">
        <f t="shared" si="10"/>
        <v>7500</v>
      </c>
      <c r="L12">
        <f t="shared" si="10"/>
        <v>11250</v>
      </c>
      <c r="O12" s="1"/>
      <c r="P12" s="3">
        <v>10</v>
      </c>
      <c r="Q12" s="3">
        <f>装备强化24!AI12</f>
        <v>3</v>
      </c>
      <c r="R12" s="3">
        <f>装备强化24!AJ12</f>
        <v>4</v>
      </c>
      <c r="T12" s="7"/>
      <c r="U12" s="7"/>
      <c r="V12" s="7"/>
      <c r="W12" s="7"/>
      <c r="X12" s="7"/>
      <c r="Y12" s="7"/>
      <c r="Z12" s="7">
        <f t="shared" si="3"/>
        <v>0</v>
      </c>
      <c r="AA12" s="7"/>
      <c r="AD12">
        <f t="shared" si="4"/>
        <v>10</v>
      </c>
      <c r="AE12">
        <f t="shared" si="5"/>
        <v>1.5771069068166942E-3</v>
      </c>
      <c r="AF12">
        <f t="shared" si="6"/>
        <v>0.98411470985361671</v>
      </c>
      <c r="AG12">
        <f t="shared" si="0"/>
        <v>1.5771069068166943E-2</v>
      </c>
    </row>
    <row r="13" spans="2:34" x14ac:dyDescent="0.2">
      <c r="D13" s="1"/>
      <c r="E13" s="1" t="s">
        <v>171</v>
      </c>
      <c r="F13" s="1">
        <v>5</v>
      </c>
      <c r="G13" s="1"/>
      <c r="H13">
        <v>4</v>
      </c>
      <c r="I13" t="s">
        <v>162</v>
      </c>
      <c r="J13">
        <f t="shared" ref="J13:L13" si="11">J7*25</f>
        <v>5000</v>
      </c>
      <c r="K13">
        <f t="shared" si="11"/>
        <v>10000</v>
      </c>
      <c r="L13">
        <f t="shared" si="11"/>
        <v>15000</v>
      </c>
      <c r="O13" s="1"/>
      <c r="P13" s="3">
        <v>11</v>
      </c>
      <c r="Q13" s="3">
        <f>装备强化24!AI13</f>
        <v>3</v>
      </c>
      <c r="R13" s="3">
        <f>装备强化24!AJ13</f>
        <v>4</v>
      </c>
      <c r="T13" s="7"/>
      <c r="U13" s="7"/>
      <c r="V13" s="7"/>
      <c r="W13" s="7"/>
      <c r="X13" s="7"/>
      <c r="Y13" s="7"/>
      <c r="Z13" s="7">
        <f t="shared" si="3"/>
        <v>0</v>
      </c>
      <c r="AA13" s="7"/>
      <c r="AD13">
        <f t="shared" si="4"/>
        <v>11</v>
      </c>
      <c r="AE13">
        <f t="shared" si="5"/>
        <v>1.5745835357657875E-3</v>
      </c>
      <c r="AF13">
        <f t="shared" si="6"/>
        <v>0.98254012631785093</v>
      </c>
      <c r="AG13">
        <f t="shared" si="0"/>
        <v>1.7320418893423662E-2</v>
      </c>
    </row>
    <row r="14" spans="2:34" x14ac:dyDescent="0.2">
      <c r="E14" s="1" t="s">
        <v>172</v>
      </c>
      <c r="F14" s="1">
        <v>5</v>
      </c>
      <c r="G14" s="1"/>
      <c r="H14">
        <v>5</v>
      </c>
      <c r="I14" t="s">
        <v>162</v>
      </c>
      <c r="J14">
        <f t="shared" ref="J14:L14" si="12">J8*25</f>
        <v>6250</v>
      </c>
      <c r="K14">
        <f t="shared" si="12"/>
        <v>12500</v>
      </c>
      <c r="L14">
        <f t="shared" si="12"/>
        <v>18750</v>
      </c>
      <c r="P14" s="3">
        <v>12</v>
      </c>
      <c r="Q14" s="3">
        <f>装备强化24!AI14</f>
        <v>3</v>
      </c>
      <c r="R14" s="3">
        <f>装备强化24!AJ14</f>
        <v>4</v>
      </c>
      <c r="T14" s="7"/>
      <c r="U14" s="7"/>
      <c r="V14" s="7"/>
      <c r="W14" s="7"/>
      <c r="X14" s="7"/>
      <c r="Y14" s="7"/>
      <c r="Z14" s="7">
        <f t="shared" si="3"/>
        <v>0</v>
      </c>
      <c r="AA14" s="7"/>
      <c r="AD14">
        <f t="shared" si="4"/>
        <v>12</v>
      </c>
      <c r="AE14">
        <f t="shared" si="5"/>
        <v>1.5720642021085623E-3</v>
      </c>
      <c r="AF14">
        <f t="shared" si="6"/>
        <v>0.98096806211574228</v>
      </c>
      <c r="AG14">
        <f t="shared" si="0"/>
        <v>1.8864770425302747E-2</v>
      </c>
    </row>
    <row r="15" spans="2:34" x14ac:dyDescent="0.2">
      <c r="E15" t="s">
        <v>185</v>
      </c>
      <c r="F15" s="1">
        <v>5</v>
      </c>
      <c r="G15" s="1"/>
      <c r="H15">
        <v>6</v>
      </c>
      <c r="I15" t="s">
        <v>162</v>
      </c>
      <c r="J15">
        <f t="shared" ref="J15:L15" si="13">J9*25</f>
        <v>7500</v>
      </c>
      <c r="K15">
        <f t="shared" si="13"/>
        <v>15000</v>
      </c>
      <c r="L15">
        <f t="shared" si="13"/>
        <v>22500</v>
      </c>
      <c r="P15" s="3">
        <v>13</v>
      </c>
      <c r="Q15" s="3">
        <f>装备强化24!AI15</f>
        <v>3</v>
      </c>
      <c r="R15" s="3">
        <f>装备强化24!AJ15</f>
        <v>4</v>
      </c>
      <c r="T15" s="7"/>
      <c r="U15" s="7"/>
      <c r="V15" s="7"/>
      <c r="W15" s="7"/>
      <c r="X15" s="7"/>
      <c r="Y15" s="7"/>
      <c r="Z15" s="7">
        <f t="shared" si="3"/>
        <v>0</v>
      </c>
      <c r="AA15" s="7"/>
      <c r="AD15">
        <f t="shared" si="4"/>
        <v>13</v>
      </c>
      <c r="AE15">
        <f t="shared" si="5"/>
        <v>1.5695488993851883E-3</v>
      </c>
      <c r="AF15">
        <f t="shared" si="6"/>
        <v>0.97939851321635707</v>
      </c>
      <c r="AG15">
        <f t="shared" si="0"/>
        <v>2.0404135692007448E-2</v>
      </c>
    </row>
    <row r="16" spans="2:34" x14ac:dyDescent="0.2">
      <c r="E16" t="s">
        <v>494</v>
      </c>
      <c r="F16" s="1">
        <v>5</v>
      </c>
      <c r="G16" s="1"/>
      <c r="H16">
        <v>1</v>
      </c>
      <c r="I16" t="s">
        <v>165</v>
      </c>
      <c r="J16">
        <f>J4</f>
        <v>50</v>
      </c>
      <c r="K16">
        <f t="shared" ref="K16:L16" si="14">K4</f>
        <v>100</v>
      </c>
      <c r="L16">
        <f t="shared" si="14"/>
        <v>150</v>
      </c>
      <c r="P16" s="3">
        <v>14</v>
      </c>
      <c r="Q16" s="3">
        <f>装备强化24!AI16</f>
        <v>3</v>
      </c>
      <c r="R16" s="3">
        <f>装备强化24!AJ16</f>
        <v>4</v>
      </c>
      <c r="T16" s="7"/>
      <c r="U16" s="7"/>
      <c r="V16" s="7"/>
      <c r="W16" s="7"/>
      <c r="X16" s="7"/>
      <c r="Y16" s="7"/>
      <c r="Z16" s="7">
        <f t="shared" si="3"/>
        <v>0</v>
      </c>
      <c r="AA16" s="7"/>
      <c r="AD16">
        <f t="shared" si="4"/>
        <v>14</v>
      </c>
      <c r="AE16">
        <f t="shared" si="5"/>
        <v>1.5670376211461721E-3</v>
      </c>
      <c r="AF16">
        <f t="shared" si="6"/>
        <v>0.97783147559521089</v>
      </c>
      <c r="AG16">
        <f t="shared" si="0"/>
        <v>2.1938526696046408E-2</v>
      </c>
    </row>
    <row r="17" spans="1:33" x14ac:dyDescent="0.2">
      <c r="A17" s="7"/>
      <c r="H17">
        <v>2</v>
      </c>
      <c r="I17" t="s">
        <v>165</v>
      </c>
      <c r="J17">
        <f t="shared" ref="J17:L21" si="15">J5</f>
        <v>100</v>
      </c>
      <c r="K17">
        <f t="shared" si="15"/>
        <v>200</v>
      </c>
      <c r="L17">
        <f t="shared" si="15"/>
        <v>300</v>
      </c>
      <c r="P17" s="3">
        <v>15</v>
      </c>
      <c r="Q17" s="3">
        <f>装备强化24!AI17</f>
        <v>3</v>
      </c>
      <c r="R17" s="3">
        <f>装备强化24!AJ17</f>
        <v>4</v>
      </c>
      <c r="T17" s="7"/>
      <c r="U17" s="7"/>
      <c r="V17" s="7"/>
      <c r="W17" s="7"/>
      <c r="X17" s="7"/>
      <c r="Y17" s="7"/>
      <c r="Z17" s="7">
        <f t="shared" si="3"/>
        <v>0</v>
      </c>
      <c r="AA17" s="7"/>
      <c r="AD17">
        <f t="shared" si="4"/>
        <v>15</v>
      </c>
      <c r="AE17">
        <f t="shared" si="5"/>
        <v>1.5645303609523381E-3</v>
      </c>
      <c r="AF17">
        <f t="shared" si="6"/>
        <v>0.9762669452342585</v>
      </c>
      <c r="AG17">
        <f t="shared" si="0"/>
        <v>2.346795541428507E-2</v>
      </c>
    </row>
    <row r="18" spans="1:33" x14ac:dyDescent="0.2">
      <c r="H18">
        <v>3</v>
      </c>
      <c r="I18" t="s">
        <v>165</v>
      </c>
      <c r="J18">
        <f t="shared" si="15"/>
        <v>150</v>
      </c>
      <c r="K18">
        <f t="shared" si="15"/>
        <v>300</v>
      </c>
      <c r="L18">
        <f t="shared" si="15"/>
        <v>450</v>
      </c>
      <c r="P18" s="3">
        <v>16</v>
      </c>
      <c r="Q18" s="3">
        <f>装备强化24!AI18</f>
        <v>3</v>
      </c>
      <c r="R18" s="3">
        <f>装备强化24!AJ18</f>
        <v>4</v>
      </c>
      <c r="T18" s="7"/>
      <c r="U18" s="7"/>
      <c r="V18" s="7"/>
      <c r="W18" s="7"/>
      <c r="X18" s="7"/>
      <c r="Y18" s="7"/>
      <c r="Z18" s="7">
        <f t="shared" si="3"/>
        <v>0</v>
      </c>
      <c r="AA18" s="7"/>
      <c r="AD18">
        <f t="shared" si="4"/>
        <v>16</v>
      </c>
      <c r="AE18">
        <f t="shared" si="5"/>
        <v>1.5620271123748142E-3</v>
      </c>
      <c r="AF18">
        <f t="shared" si="6"/>
        <v>0.97470491812188365</v>
      </c>
      <c r="AG18">
        <f t="shared" si="0"/>
        <v>2.4992433797997027E-2</v>
      </c>
    </row>
    <row r="19" spans="1:33" x14ac:dyDescent="0.2">
      <c r="G19" s="30"/>
      <c r="H19">
        <v>4</v>
      </c>
      <c r="I19" t="s">
        <v>165</v>
      </c>
      <c r="J19">
        <f t="shared" si="15"/>
        <v>200</v>
      </c>
      <c r="K19">
        <f t="shared" si="15"/>
        <v>400</v>
      </c>
      <c r="L19">
        <f t="shared" si="15"/>
        <v>600</v>
      </c>
      <c r="P19" s="3">
        <v>17</v>
      </c>
      <c r="Q19" s="3">
        <f>装备强化24!AI19</f>
        <v>4</v>
      </c>
      <c r="R19" s="3">
        <f>装备强化24!AJ19</f>
        <v>8</v>
      </c>
      <c r="T19" s="7"/>
      <c r="U19" s="7"/>
      <c r="V19" s="7"/>
      <c r="W19" s="7"/>
      <c r="X19" s="7"/>
      <c r="Y19" s="7"/>
      <c r="Z19" s="7">
        <f t="shared" si="3"/>
        <v>0</v>
      </c>
      <c r="AA19" s="7"/>
      <c r="AD19">
        <f t="shared" si="4"/>
        <v>17</v>
      </c>
      <c r="AE19">
        <f t="shared" si="5"/>
        <v>1.5595278689950146E-3</v>
      </c>
      <c r="AF19">
        <f t="shared" si="6"/>
        <v>0.9731453902528886</v>
      </c>
      <c r="AG19">
        <f t="shared" si="0"/>
        <v>2.6511973772915247E-2</v>
      </c>
    </row>
    <row r="20" spans="1:33" x14ac:dyDescent="0.2">
      <c r="B20" t="s">
        <v>495</v>
      </c>
      <c r="H20">
        <v>5</v>
      </c>
      <c r="I20" t="s">
        <v>165</v>
      </c>
      <c r="J20">
        <f t="shared" si="15"/>
        <v>250</v>
      </c>
      <c r="K20">
        <f t="shared" si="15"/>
        <v>500</v>
      </c>
      <c r="L20">
        <f t="shared" si="15"/>
        <v>750</v>
      </c>
      <c r="P20" s="3">
        <v>18</v>
      </c>
      <c r="Q20" s="3">
        <f>装备强化24!AI20</f>
        <v>4</v>
      </c>
      <c r="R20" s="3">
        <f>装备强化24!AJ20</f>
        <v>8</v>
      </c>
      <c r="T20" s="7"/>
      <c r="U20" s="7"/>
      <c r="V20" s="7"/>
      <c r="W20" s="7"/>
      <c r="X20" s="7"/>
      <c r="Y20" s="7"/>
      <c r="Z20" s="7">
        <f t="shared" si="3"/>
        <v>0</v>
      </c>
      <c r="AA20" s="7"/>
      <c r="AD20">
        <f t="shared" si="4"/>
        <v>18</v>
      </c>
      <c r="AE20">
        <f t="shared" si="5"/>
        <v>1.5570326244046225E-3</v>
      </c>
      <c r="AF20">
        <f t="shared" si="6"/>
        <v>0.97158835762848395</v>
      </c>
      <c r="AG20">
        <f t="shared" si="0"/>
        <v>2.8026587239283203E-2</v>
      </c>
    </row>
    <row r="21" spans="1:33" x14ac:dyDescent="0.2">
      <c r="B21" t="s">
        <v>496</v>
      </c>
      <c r="H21">
        <v>6</v>
      </c>
      <c r="I21" t="s">
        <v>165</v>
      </c>
      <c r="J21">
        <f t="shared" si="15"/>
        <v>300</v>
      </c>
      <c r="K21">
        <f t="shared" si="15"/>
        <v>600</v>
      </c>
      <c r="L21">
        <f t="shared" si="15"/>
        <v>900</v>
      </c>
      <c r="P21" s="3">
        <v>19</v>
      </c>
      <c r="Q21" s="3">
        <f>装备强化24!AI21</f>
        <v>4</v>
      </c>
      <c r="R21" s="3">
        <f>装备强化24!AJ21</f>
        <v>8</v>
      </c>
      <c r="T21" s="7"/>
      <c r="U21" s="7"/>
      <c r="V21" s="7"/>
      <c r="W21" s="7"/>
      <c r="X21" s="7"/>
      <c r="Y21" s="7"/>
      <c r="Z21" s="7">
        <f t="shared" si="3"/>
        <v>0</v>
      </c>
      <c r="AA21" s="7"/>
      <c r="AD21">
        <f t="shared" si="4"/>
        <v>19</v>
      </c>
      <c r="AE21">
        <f t="shared" si="5"/>
        <v>1.554541372205575E-3</v>
      </c>
      <c r="AF21">
        <f t="shared" si="6"/>
        <v>0.97003381625627838</v>
      </c>
      <c r="AG21">
        <f t="shared" si="0"/>
        <v>2.9536286071905924E-2</v>
      </c>
    </row>
    <row r="22" spans="1:33" x14ac:dyDescent="0.2">
      <c r="H22">
        <v>1</v>
      </c>
      <c r="I22" t="s">
        <v>166</v>
      </c>
      <c r="J22">
        <f>J4</f>
        <v>50</v>
      </c>
      <c r="K22">
        <f t="shared" ref="K22:L22" si="16">K4</f>
        <v>100</v>
      </c>
      <c r="L22">
        <f t="shared" si="16"/>
        <v>150</v>
      </c>
      <c r="P22" s="3">
        <v>20</v>
      </c>
      <c r="Q22" s="3">
        <f>装备强化24!AI22</f>
        <v>4</v>
      </c>
      <c r="R22" s="3">
        <f>装备强化24!AJ22</f>
        <v>8</v>
      </c>
      <c r="T22" s="7"/>
      <c r="U22" s="7"/>
      <c r="V22" s="7"/>
      <c r="W22" s="7"/>
      <c r="X22" s="7">
        <v>25</v>
      </c>
      <c r="Y22" s="7">
        <f>VLOOKUP(P22,总表!A:D,3,FALSE)*X22</f>
        <v>40625</v>
      </c>
      <c r="Z22" s="7">
        <f t="shared" si="3"/>
        <v>40625</v>
      </c>
      <c r="AA22" s="7"/>
      <c r="AD22">
        <f t="shared" si="4"/>
        <v>20</v>
      </c>
      <c r="AE22">
        <f t="shared" si="5"/>
        <v>1.5520541060100462E-3</v>
      </c>
      <c r="AF22">
        <f t="shared" si="6"/>
        <v>0.96848176215026827</v>
      </c>
      <c r="AG22">
        <f t="shared" si="0"/>
        <v>3.1041082120200923E-2</v>
      </c>
    </row>
    <row r="23" spans="1:33" x14ac:dyDescent="0.2">
      <c r="B23" s="119" t="s">
        <v>668</v>
      </c>
      <c r="H23">
        <v>2</v>
      </c>
      <c r="I23" t="s">
        <v>166</v>
      </c>
      <c r="J23">
        <f t="shared" ref="J23:L27" si="17">J5</f>
        <v>100</v>
      </c>
      <c r="K23">
        <f t="shared" si="17"/>
        <v>200</v>
      </c>
      <c r="L23">
        <f t="shared" si="17"/>
        <v>300</v>
      </c>
      <c r="P23" s="3">
        <v>21</v>
      </c>
      <c r="Q23" s="3">
        <f>装备强化24!AI23</f>
        <v>4</v>
      </c>
      <c r="R23" s="3">
        <f>装备强化24!AJ23</f>
        <v>8</v>
      </c>
      <c r="T23" s="7"/>
      <c r="U23" s="7"/>
      <c r="V23" s="7"/>
      <c r="W23" s="7"/>
      <c r="X23" s="7">
        <v>25</v>
      </c>
      <c r="Y23" s="7">
        <f>VLOOKUP(P23,总表!A:D,3,FALSE)*X23</f>
        <v>50625</v>
      </c>
      <c r="Z23" s="7">
        <f t="shared" si="3"/>
        <v>91250</v>
      </c>
      <c r="AA23" s="7"/>
      <c r="AD23">
        <f t="shared" si="4"/>
        <v>21</v>
      </c>
      <c r="AE23">
        <f t="shared" si="5"/>
        <v>1.5495708194404299E-3</v>
      </c>
      <c r="AF23">
        <f t="shared" si="6"/>
        <v>0.96693219133082775</v>
      </c>
      <c r="AG23">
        <f t="shared" si="0"/>
        <v>3.254098720824903E-2</v>
      </c>
    </row>
    <row r="24" spans="1:33" x14ac:dyDescent="0.2">
      <c r="H24">
        <v>3</v>
      </c>
      <c r="I24" t="s">
        <v>166</v>
      </c>
      <c r="J24">
        <f t="shared" si="17"/>
        <v>150</v>
      </c>
      <c r="K24">
        <f t="shared" si="17"/>
        <v>300</v>
      </c>
      <c r="L24">
        <f t="shared" si="17"/>
        <v>450</v>
      </c>
      <c r="P24" s="3">
        <v>22</v>
      </c>
      <c r="Q24" s="3">
        <f>装备强化24!AI24</f>
        <v>4</v>
      </c>
      <c r="R24" s="3">
        <f>装备强化24!AJ24</f>
        <v>8</v>
      </c>
      <c r="T24" s="7"/>
      <c r="U24" s="7"/>
      <c r="V24" s="7"/>
      <c r="W24" s="7"/>
      <c r="X24" s="7">
        <v>25</v>
      </c>
      <c r="Y24" s="7">
        <f>VLOOKUP(P24,总表!A:D,3,FALSE)*X24</f>
        <v>51125</v>
      </c>
      <c r="Z24" s="7">
        <f t="shared" si="3"/>
        <v>142375</v>
      </c>
      <c r="AA24" s="7"/>
      <c r="AD24">
        <f t="shared" si="4"/>
        <v>22</v>
      </c>
      <c r="AE24">
        <f t="shared" si="5"/>
        <v>1.5470915061293251E-3</v>
      </c>
      <c r="AF24">
        <f t="shared" si="6"/>
        <v>0.96538509982469833</v>
      </c>
      <c r="AG24">
        <f t="shared" si="0"/>
        <v>3.4036013134845153E-2</v>
      </c>
    </row>
    <row r="25" spans="1:33" x14ac:dyDescent="0.2">
      <c r="H25">
        <v>4</v>
      </c>
      <c r="I25" t="s">
        <v>166</v>
      </c>
      <c r="J25">
        <f t="shared" si="17"/>
        <v>200</v>
      </c>
      <c r="K25">
        <f t="shared" si="17"/>
        <v>400</v>
      </c>
      <c r="L25">
        <f>L7</f>
        <v>600</v>
      </c>
      <c r="P25" s="3">
        <v>23</v>
      </c>
      <c r="Q25" s="3">
        <f>装备强化24!AI25</f>
        <v>4</v>
      </c>
      <c r="R25" s="3">
        <f>装备强化24!AJ25</f>
        <v>8</v>
      </c>
      <c r="T25" s="7"/>
      <c r="U25" s="7"/>
      <c r="V25" s="7"/>
      <c r="W25" s="7"/>
      <c r="X25" s="7">
        <v>25</v>
      </c>
      <c r="Y25" s="7">
        <f>VLOOKUP(P25,总表!A:D,3,FALSE)*X25</f>
        <v>52125</v>
      </c>
      <c r="Z25" s="7">
        <f t="shared" si="3"/>
        <v>194500</v>
      </c>
      <c r="AA25" s="7"/>
      <c r="AD25">
        <f t="shared" si="4"/>
        <v>23</v>
      </c>
      <c r="AE25">
        <f t="shared" si="5"/>
        <v>1.544616159719518E-3</v>
      </c>
      <c r="AF25">
        <f t="shared" si="6"/>
        <v>0.96384048366497876</v>
      </c>
      <c r="AG25">
        <f t="shared" si="0"/>
        <v>3.5526171673548913E-2</v>
      </c>
    </row>
    <row r="26" spans="1:33" x14ac:dyDescent="0.2">
      <c r="H26">
        <v>5</v>
      </c>
      <c r="I26" t="s">
        <v>166</v>
      </c>
      <c r="J26">
        <f t="shared" si="17"/>
        <v>250</v>
      </c>
      <c r="K26">
        <f t="shared" si="17"/>
        <v>500</v>
      </c>
      <c r="L26">
        <f t="shared" si="17"/>
        <v>750</v>
      </c>
      <c r="P26" s="3">
        <v>24</v>
      </c>
      <c r="Q26" s="3">
        <f>装备强化24!AI26</f>
        <v>4</v>
      </c>
      <c r="R26" s="3">
        <f>装备强化24!AJ26</f>
        <v>12</v>
      </c>
      <c r="T26" s="7"/>
      <c r="U26" s="7"/>
      <c r="V26" s="7"/>
      <c r="W26" s="7"/>
      <c r="X26" s="7">
        <v>25</v>
      </c>
      <c r="Y26" s="7">
        <f>VLOOKUP(P26,总表!A:D,3,FALSE)*X26</f>
        <v>53625</v>
      </c>
      <c r="Z26" s="7">
        <f t="shared" si="3"/>
        <v>248125</v>
      </c>
      <c r="AA26" s="7"/>
      <c r="AD26">
        <f t="shared" si="4"/>
        <v>24</v>
      </c>
      <c r="AE26">
        <f t="shared" si="5"/>
        <v>1.5421447738639667E-3</v>
      </c>
      <c r="AF26">
        <f t="shared" si="6"/>
        <v>0.96229833889111471</v>
      </c>
      <c r="AG26">
        <f t="shared" si="0"/>
        <v>3.7011474572735202E-2</v>
      </c>
    </row>
    <row r="27" spans="1:33" x14ac:dyDescent="0.2">
      <c r="H27">
        <v>6</v>
      </c>
      <c r="I27" t="s">
        <v>166</v>
      </c>
      <c r="J27">
        <f t="shared" si="17"/>
        <v>300</v>
      </c>
      <c r="K27">
        <f t="shared" si="17"/>
        <v>600</v>
      </c>
      <c r="L27">
        <f t="shared" si="17"/>
        <v>900</v>
      </c>
      <c r="P27" s="3">
        <v>25</v>
      </c>
      <c r="Q27" s="3">
        <f>装备强化24!AI27</f>
        <v>4</v>
      </c>
      <c r="R27" s="3">
        <f>装备强化24!AJ27</f>
        <v>12</v>
      </c>
      <c r="T27" s="7"/>
      <c r="U27" s="7"/>
      <c r="V27" s="7"/>
      <c r="W27" s="7"/>
      <c r="X27" s="7">
        <v>25</v>
      </c>
      <c r="Y27" s="7">
        <f>VLOOKUP(P27,总表!A:D,3,FALSE)*X27</f>
        <v>55625</v>
      </c>
      <c r="Z27" s="7">
        <f t="shared" si="3"/>
        <v>303750</v>
      </c>
      <c r="AA27" s="7"/>
      <c r="AD27">
        <f t="shared" si="4"/>
        <v>25</v>
      </c>
      <c r="AE27">
        <f t="shared" si="5"/>
        <v>1.5396773422257843E-3</v>
      </c>
      <c r="AF27">
        <f t="shared" si="6"/>
        <v>0.96075866154888889</v>
      </c>
      <c r="AG27">
        <f t="shared" si="0"/>
        <v>3.8491933555644606E-2</v>
      </c>
    </row>
    <row r="28" spans="1:33" x14ac:dyDescent="0.2">
      <c r="H28">
        <v>4</v>
      </c>
      <c r="I28" t="s">
        <v>163</v>
      </c>
      <c r="J28">
        <v>0.03</v>
      </c>
      <c r="K28">
        <v>0.06</v>
      </c>
      <c r="L28">
        <v>0.09</v>
      </c>
      <c r="P28" s="3">
        <v>26</v>
      </c>
      <c r="Q28" s="3">
        <f>装备强化24!AI28</f>
        <v>4</v>
      </c>
      <c r="R28" s="3">
        <f>装备强化24!AJ28</f>
        <v>12</v>
      </c>
      <c r="T28" s="7"/>
      <c r="U28" s="7"/>
      <c r="V28" s="7"/>
      <c r="W28" s="7"/>
      <c r="X28" s="7">
        <v>25</v>
      </c>
      <c r="Y28" s="7">
        <f>VLOOKUP(P28,总表!A:D,3,FALSE)*X28</f>
        <v>58125</v>
      </c>
      <c r="Z28" s="7">
        <f t="shared" si="3"/>
        <v>361875</v>
      </c>
      <c r="AA28" s="7"/>
      <c r="AD28">
        <f t="shared" si="4"/>
        <v>26</v>
      </c>
      <c r="AE28">
        <f t="shared" si="5"/>
        <v>1.5372138584782229E-3</v>
      </c>
      <c r="AF28">
        <f t="shared" si="6"/>
        <v>0.95922144769041062</v>
      </c>
      <c r="AG28">
        <f t="shared" si="0"/>
        <v>3.9967560320433797E-2</v>
      </c>
    </row>
    <row r="29" spans="1:33" x14ac:dyDescent="0.2">
      <c r="H29">
        <v>5</v>
      </c>
      <c r="I29" t="s">
        <v>163</v>
      </c>
      <c r="J29">
        <v>0.03</v>
      </c>
      <c r="K29">
        <v>0.06</v>
      </c>
      <c r="L29">
        <v>0.09</v>
      </c>
      <c r="P29" s="3">
        <v>27</v>
      </c>
      <c r="Q29" s="3">
        <f>装备强化24!AI29</f>
        <v>4</v>
      </c>
      <c r="R29" s="3">
        <f>装备强化24!AJ29</f>
        <v>12</v>
      </c>
      <c r="T29" s="7"/>
      <c r="U29" s="7"/>
      <c r="V29" s="7"/>
      <c r="W29" s="7"/>
      <c r="X29" s="7">
        <v>25</v>
      </c>
      <c r="Y29" s="7">
        <f>VLOOKUP(P29,总表!A:D,3,FALSE)*X29</f>
        <v>61125</v>
      </c>
      <c r="Z29" s="7">
        <f t="shared" si="3"/>
        <v>423000</v>
      </c>
      <c r="AA29" s="7"/>
      <c r="AD29">
        <f t="shared" si="4"/>
        <v>27</v>
      </c>
      <c r="AE29">
        <f t="shared" si="5"/>
        <v>1.5347543163046577E-3</v>
      </c>
      <c r="AF29">
        <f t="shared" si="6"/>
        <v>0.95768669337410595</v>
      </c>
      <c r="AG29">
        <f t="shared" si="0"/>
        <v>4.1438366540225757E-2</v>
      </c>
    </row>
    <row r="30" spans="1:33" x14ac:dyDescent="0.2">
      <c r="H30">
        <v>6</v>
      </c>
      <c r="I30" t="s">
        <v>163</v>
      </c>
      <c r="J30">
        <v>0.03</v>
      </c>
      <c r="K30">
        <v>0.06</v>
      </c>
      <c r="L30">
        <v>0.09</v>
      </c>
      <c r="P30" s="3">
        <v>28</v>
      </c>
      <c r="Q30" s="3">
        <f>装备强化24!AI30</f>
        <v>4</v>
      </c>
      <c r="R30" s="3">
        <f>装备强化24!AJ30</f>
        <v>12</v>
      </c>
      <c r="S30" s="34">
        <f t="shared" ref="S30:S67" si="18">VLOOKUP(R30,$B$4:$C$7,2,TRUE)</f>
        <v>2</v>
      </c>
      <c r="T30" s="7">
        <f>$L$7*2</f>
        <v>1200</v>
      </c>
      <c r="U30" s="7"/>
      <c r="V30" s="7"/>
      <c r="W30" s="7"/>
      <c r="X30" s="7">
        <v>25</v>
      </c>
      <c r="Y30" s="7">
        <f>VLOOKUP(P30,总表!A:D,3,FALSE)*X30</f>
        <v>64625</v>
      </c>
      <c r="Z30" s="7">
        <f t="shared" si="3"/>
        <v>487625</v>
      </c>
      <c r="AA30" s="7"/>
      <c r="AD30">
        <f t="shared" si="4"/>
        <v>28</v>
      </c>
      <c r="AE30">
        <f t="shared" si="5"/>
        <v>1.5322987093985701E-3</v>
      </c>
      <c r="AF30">
        <f t="shared" si="6"/>
        <v>0.95615439466470731</v>
      </c>
      <c r="AG30">
        <f t="shared" si="0"/>
        <v>4.2904363863159961E-2</v>
      </c>
    </row>
    <row r="31" spans="1:33" x14ac:dyDescent="0.2">
      <c r="H31">
        <v>4</v>
      </c>
      <c r="I31" t="s">
        <v>164</v>
      </c>
      <c r="J31">
        <v>0.03</v>
      </c>
      <c r="K31">
        <v>0.06</v>
      </c>
      <c r="L31">
        <v>0.09</v>
      </c>
      <c r="P31" s="3">
        <v>29</v>
      </c>
      <c r="Q31" s="3">
        <f>装备强化24!AI31</f>
        <v>4</v>
      </c>
      <c r="R31" s="3">
        <f>装备强化24!AJ31</f>
        <v>12</v>
      </c>
      <c r="S31" s="34">
        <f t="shared" si="18"/>
        <v>2</v>
      </c>
      <c r="T31" s="7">
        <f t="shared" ref="T31:T39" si="19">$L$7*2</f>
        <v>1200</v>
      </c>
      <c r="U31" s="7"/>
      <c r="V31" s="7"/>
      <c r="W31" s="7"/>
      <c r="X31" s="7">
        <v>25</v>
      </c>
      <c r="Y31" s="7">
        <f>VLOOKUP(P31,总表!A:D,3,FALSE)*X31</f>
        <v>68625</v>
      </c>
      <c r="Z31" s="7">
        <f t="shared" si="3"/>
        <v>556250</v>
      </c>
      <c r="AA31" s="7"/>
      <c r="AD31">
        <f t="shared" si="4"/>
        <v>29</v>
      </c>
      <c r="AE31">
        <f t="shared" si="5"/>
        <v>1.5298470314635325E-3</v>
      </c>
      <c r="AF31">
        <f t="shared" si="6"/>
        <v>0.95462454763324378</v>
      </c>
      <c r="AG31">
        <f t="shared" si="0"/>
        <v>4.4365563912442445E-2</v>
      </c>
    </row>
    <row r="32" spans="1:33" x14ac:dyDescent="0.2">
      <c r="H32">
        <v>5</v>
      </c>
      <c r="I32" t="s">
        <v>164</v>
      </c>
      <c r="J32">
        <v>0.03</v>
      </c>
      <c r="K32">
        <v>0.06</v>
      </c>
      <c r="L32">
        <v>0.09</v>
      </c>
      <c r="P32" s="3">
        <v>30</v>
      </c>
      <c r="Q32" s="3">
        <f>装备强化24!AI32</f>
        <v>4</v>
      </c>
      <c r="R32" s="3">
        <f>装备强化24!AJ32</f>
        <v>12</v>
      </c>
      <c r="S32" s="34">
        <f t="shared" si="18"/>
        <v>2</v>
      </c>
      <c r="T32" s="7">
        <f t="shared" si="19"/>
        <v>1200</v>
      </c>
      <c r="U32" s="7"/>
      <c r="V32" s="7"/>
      <c r="W32" s="7"/>
      <c r="X32" s="7">
        <v>25</v>
      </c>
      <c r="Y32" s="7">
        <f>VLOOKUP(P32,总表!A:D,3,FALSE)*X32</f>
        <v>73125</v>
      </c>
      <c r="Z32" s="7">
        <f t="shared" si="3"/>
        <v>629375</v>
      </c>
      <c r="AA32" s="7"/>
      <c r="AD32">
        <f t="shared" si="4"/>
        <v>30</v>
      </c>
      <c r="AE32">
        <f t="shared" si="5"/>
        <v>1.5273992762131908E-3</v>
      </c>
      <c r="AF32">
        <f t="shared" si="6"/>
        <v>0.95309714835703052</v>
      </c>
      <c r="AG32">
        <f t="shared" si="0"/>
        <v>4.5821978286395726E-2</v>
      </c>
    </row>
    <row r="33" spans="8:33" x14ac:dyDescent="0.2">
      <c r="H33">
        <v>6</v>
      </c>
      <c r="I33" t="s">
        <v>164</v>
      </c>
      <c r="J33">
        <v>0.03</v>
      </c>
      <c r="K33">
        <v>0.06</v>
      </c>
      <c r="L33">
        <v>0.09</v>
      </c>
      <c r="P33" s="3">
        <v>31</v>
      </c>
      <c r="Q33" s="3">
        <f>装备强化24!AI33</f>
        <v>4</v>
      </c>
      <c r="R33" s="3">
        <f>装备强化24!AJ33</f>
        <v>12</v>
      </c>
      <c r="S33" s="34">
        <f t="shared" si="18"/>
        <v>2</v>
      </c>
      <c r="T33" s="7">
        <f t="shared" si="19"/>
        <v>1200</v>
      </c>
      <c r="U33" s="7"/>
      <c r="V33" s="7"/>
      <c r="W33" s="7"/>
      <c r="X33" s="7">
        <v>25</v>
      </c>
      <c r="Y33" s="7">
        <f>VLOOKUP(P33,总表!A:D,3,FALSE)*X33</f>
        <v>85625</v>
      </c>
      <c r="Z33" s="7">
        <f t="shared" si="3"/>
        <v>715000</v>
      </c>
      <c r="AA33" s="7"/>
      <c r="AD33">
        <f t="shared" si="4"/>
        <v>31</v>
      </c>
      <c r="AE33">
        <f t="shared" si="5"/>
        <v>1.5249554373712496E-3</v>
      </c>
      <c r="AF33">
        <f t="shared" si="6"/>
        <v>0.95157219291965922</v>
      </c>
      <c r="AG33">
        <f t="shared" si="0"/>
        <v>4.7273618558508736E-2</v>
      </c>
    </row>
    <row r="34" spans="8:33" x14ac:dyDescent="0.2">
      <c r="H34">
        <v>4</v>
      </c>
      <c r="I34" t="s">
        <v>167</v>
      </c>
      <c r="J34">
        <v>0.06</v>
      </c>
      <c r="K34">
        <v>0.12</v>
      </c>
      <c r="L34">
        <v>0.18</v>
      </c>
      <c r="P34" s="3">
        <v>32</v>
      </c>
      <c r="Q34" s="3">
        <f>装备强化24!AI34</f>
        <v>4</v>
      </c>
      <c r="R34" s="3">
        <f>装备强化24!AJ34</f>
        <v>12</v>
      </c>
      <c r="S34" s="34">
        <f t="shared" si="18"/>
        <v>2</v>
      </c>
      <c r="T34" s="7">
        <f t="shared" si="19"/>
        <v>1200</v>
      </c>
      <c r="U34" s="7"/>
      <c r="V34" s="7"/>
      <c r="W34" s="7"/>
      <c r="X34" s="7">
        <v>25</v>
      </c>
      <c r="Y34" s="7">
        <f>VLOOKUP(P34,总表!A:D,3,FALSE)*X34</f>
        <v>86250</v>
      </c>
      <c r="Z34" s="7">
        <f t="shared" si="3"/>
        <v>801250</v>
      </c>
      <c r="AA34" s="7"/>
      <c r="AD34">
        <f t="shared" si="4"/>
        <v>32</v>
      </c>
      <c r="AE34">
        <f t="shared" si="5"/>
        <v>1.5225155086714555E-3</v>
      </c>
      <c r="AF34">
        <f t="shared" si="6"/>
        <v>0.95004967741098767</v>
      </c>
      <c r="AG34">
        <f t="shared" si="0"/>
        <v>4.8720496277486577E-2</v>
      </c>
    </row>
    <row r="35" spans="8:33" x14ac:dyDescent="0.2">
      <c r="H35">
        <v>5</v>
      </c>
      <c r="I35" t="s">
        <v>167</v>
      </c>
      <c r="J35">
        <v>0.06</v>
      </c>
      <c r="K35">
        <v>0.12</v>
      </c>
      <c r="L35">
        <v>0.18</v>
      </c>
      <c r="P35" s="3">
        <v>33</v>
      </c>
      <c r="Q35" s="3">
        <f>装备强化24!AI35</f>
        <v>4</v>
      </c>
      <c r="R35" s="3">
        <f>装备强化24!AJ35</f>
        <v>12</v>
      </c>
      <c r="S35" s="34">
        <f t="shared" si="18"/>
        <v>2</v>
      </c>
      <c r="T35" s="7">
        <f t="shared" si="19"/>
        <v>1200</v>
      </c>
      <c r="U35" s="7"/>
      <c r="V35" s="7"/>
      <c r="W35" s="7"/>
      <c r="X35" s="7">
        <v>25</v>
      </c>
      <c r="Y35" s="7">
        <f>VLOOKUP(P35,总表!A:D,3,FALSE)*X35</f>
        <v>87500</v>
      </c>
      <c r="Z35" s="7">
        <f>Z34+Y35</f>
        <v>888750</v>
      </c>
      <c r="AA35" s="7"/>
      <c r="AD35">
        <f t="shared" si="4"/>
        <v>33</v>
      </c>
      <c r="AE35">
        <f t="shared" si="5"/>
        <v>1.5200794838575809E-3</v>
      </c>
      <c r="AF35">
        <f t="shared" si="6"/>
        <v>0.9485295979271301</v>
      </c>
      <c r="AG35">
        <f t="shared" si="0"/>
        <v>5.0162622967300168E-2</v>
      </c>
    </row>
    <row r="36" spans="8:33" x14ac:dyDescent="0.2">
      <c r="H36">
        <v>6</v>
      </c>
      <c r="I36" t="s">
        <v>167</v>
      </c>
      <c r="J36">
        <v>0.06</v>
      </c>
      <c r="K36">
        <v>0.12</v>
      </c>
      <c r="L36">
        <v>0.18</v>
      </c>
      <c r="P36" s="3">
        <v>34</v>
      </c>
      <c r="Q36" s="3">
        <f>装备强化24!AI36</f>
        <v>4</v>
      </c>
      <c r="R36" s="3">
        <f>装备强化24!AJ36</f>
        <v>12</v>
      </c>
      <c r="S36" s="34">
        <f t="shared" si="18"/>
        <v>2</v>
      </c>
      <c r="T36" s="7">
        <f t="shared" si="19"/>
        <v>1200</v>
      </c>
      <c r="U36" s="7"/>
      <c r="V36" s="7"/>
      <c r="W36" s="7"/>
      <c r="X36" s="7">
        <v>25</v>
      </c>
      <c r="Y36" s="7">
        <f>VLOOKUP(P36,总表!A:D,3,FALSE)*X36</f>
        <v>89375</v>
      </c>
      <c r="Z36" s="7">
        <f t="shared" ref="Z36:Z99" si="20">Z35+Y36</f>
        <v>978125</v>
      </c>
      <c r="AA36" s="7"/>
      <c r="AD36">
        <f t="shared" si="4"/>
        <v>34</v>
      </c>
      <c r="AE36">
        <f t="shared" si="5"/>
        <v>1.5176473566834089E-3</v>
      </c>
      <c r="AF36">
        <f t="shared" si="6"/>
        <v>0.94701195057044663</v>
      </c>
      <c r="AG36">
        <f t="shared" si="0"/>
        <v>5.1600010127235904E-2</v>
      </c>
    </row>
    <row r="37" spans="8:33" x14ac:dyDescent="0.2">
      <c r="H37">
        <v>4</v>
      </c>
      <c r="I37" t="s">
        <v>168</v>
      </c>
      <c r="J37">
        <v>0.06</v>
      </c>
      <c r="K37">
        <v>0.12</v>
      </c>
      <c r="L37">
        <v>0.18</v>
      </c>
      <c r="P37" s="3">
        <v>35</v>
      </c>
      <c r="Q37" s="3">
        <f>装备强化24!AI37</f>
        <v>4</v>
      </c>
      <c r="R37" s="3">
        <f>装备强化24!AJ37</f>
        <v>12</v>
      </c>
      <c r="S37" s="34">
        <f t="shared" si="18"/>
        <v>2</v>
      </c>
      <c r="T37" s="7">
        <f t="shared" si="19"/>
        <v>1200</v>
      </c>
      <c r="U37" s="7"/>
      <c r="V37" s="7"/>
      <c r="W37" s="7"/>
      <c r="X37" s="7">
        <v>25</v>
      </c>
      <c r="Y37" s="7">
        <f>VLOOKUP(P37,总表!A:D,3,FALSE)*X37</f>
        <v>91875</v>
      </c>
      <c r="Z37" s="7">
        <f t="shared" si="20"/>
        <v>1070000</v>
      </c>
      <c r="AA37" s="7"/>
      <c r="AD37">
        <f t="shared" si="4"/>
        <v>35</v>
      </c>
      <c r="AE37">
        <f t="shared" si="5"/>
        <v>1.5152191209127153E-3</v>
      </c>
      <c r="AF37">
        <f t="shared" si="6"/>
        <v>0.94549673144953383</v>
      </c>
      <c r="AG37">
        <f t="shared" si="0"/>
        <v>5.3032669231945037E-2</v>
      </c>
    </row>
    <row r="38" spans="8:33" x14ac:dyDescent="0.2">
      <c r="H38">
        <v>5</v>
      </c>
      <c r="I38" t="s">
        <v>168</v>
      </c>
      <c r="J38">
        <v>0.06</v>
      </c>
      <c r="K38">
        <v>0.12</v>
      </c>
      <c r="L38">
        <v>0.18</v>
      </c>
      <c r="P38" s="3">
        <v>36</v>
      </c>
      <c r="Q38" s="3">
        <f>装备强化24!AI38</f>
        <v>4</v>
      </c>
      <c r="R38" s="3">
        <f>装备强化24!AJ38</f>
        <v>12</v>
      </c>
      <c r="S38" s="34">
        <f t="shared" si="18"/>
        <v>2</v>
      </c>
      <c r="T38" s="7">
        <f t="shared" si="19"/>
        <v>1200</v>
      </c>
      <c r="U38" s="7"/>
      <c r="V38" s="7"/>
      <c r="W38" s="7"/>
      <c r="X38" s="7">
        <v>25</v>
      </c>
      <c r="Y38" s="7">
        <f>VLOOKUP(P38,总表!A:D,3,FALSE)*X38</f>
        <v>95000</v>
      </c>
      <c r="Z38" s="7">
        <f t="shared" si="20"/>
        <v>1165000</v>
      </c>
      <c r="AA38" s="7"/>
      <c r="AD38">
        <f t="shared" si="4"/>
        <v>36</v>
      </c>
      <c r="AE38">
        <f t="shared" si="5"/>
        <v>1.5127947703192548E-3</v>
      </c>
      <c r="AF38">
        <f t="shared" si="6"/>
        <v>0.94398393667921454</v>
      </c>
      <c r="AG38">
        <f t="shared" si="0"/>
        <v>5.4460611731493171E-2</v>
      </c>
    </row>
    <row r="39" spans="8:33" x14ac:dyDescent="0.2">
      <c r="H39">
        <v>6</v>
      </c>
      <c r="I39" t="s">
        <v>168</v>
      </c>
      <c r="J39">
        <v>0.06</v>
      </c>
      <c r="K39">
        <v>0.12</v>
      </c>
      <c r="L39">
        <v>0.18</v>
      </c>
      <c r="P39" s="3">
        <v>37</v>
      </c>
      <c r="Q39" s="3">
        <f>装备强化24!AI39</f>
        <v>4</v>
      </c>
      <c r="R39" s="3">
        <f>装备强化24!AJ39</f>
        <v>12</v>
      </c>
      <c r="S39" s="34">
        <f t="shared" si="18"/>
        <v>2</v>
      </c>
      <c r="T39" s="7">
        <f t="shared" si="19"/>
        <v>1200</v>
      </c>
      <c r="U39" s="7"/>
      <c r="V39" s="7"/>
      <c r="W39" s="7"/>
      <c r="X39" s="7">
        <v>25</v>
      </c>
      <c r="Y39" s="7">
        <f>VLOOKUP(P39,总表!A:D,3,FALSE)*X39</f>
        <v>98750</v>
      </c>
      <c r="Z39" s="7">
        <f t="shared" si="20"/>
        <v>1263750</v>
      </c>
      <c r="AA39" s="7"/>
      <c r="AD39">
        <f t="shared" si="4"/>
        <v>37</v>
      </c>
      <c r="AE39">
        <f t="shared" si="5"/>
        <v>1.510374298686744E-3</v>
      </c>
      <c r="AF39">
        <f t="shared" si="6"/>
        <v>0.94247356238052771</v>
      </c>
      <c r="AG39">
        <f t="shared" si="0"/>
        <v>5.5883849051409529E-2</v>
      </c>
    </row>
    <row r="40" spans="8:33" x14ac:dyDescent="0.2">
      <c r="H40">
        <v>5</v>
      </c>
      <c r="I40" s="1" t="s">
        <v>169</v>
      </c>
      <c r="J40">
        <v>0</v>
      </c>
      <c r="K40">
        <v>0.02</v>
      </c>
      <c r="L40">
        <v>0.04</v>
      </c>
      <c r="P40" s="3">
        <v>38</v>
      </c>
      <c r="Q40" s="3">
        <f>装备强化24!AI40</f>
        <v>5</v>
      </c>
      <c r="R40" s="3">
        <f>装备强化24!AJ40</f>
        <v>16</v>
      </c>
      <c r="S40" s="35">
        <f t="shared" si="18"/>
        <v>3</v>
      </c>
      <c r="T40" s="7">
        <f>$L$8*2</f>
        <v>1500</v>
      </c>
      <c r="U40" s="7">
        <f>$L$14</f>
        <v>18750</v>
      </c>
      <c r="V40" s="7"/>
      <c r="W40" s="7"/>
      <c r="X40" s="7">
        <v>25</v>
      </c>
      <c r="Y40" s="7">
        <f>VLOOKUP(P40,总表!A:D,3,FALSE)*X40</f>
        <v>103125</v>
      </c>
      <c r="Z40" s="7">
        <f t="shared" si="20"/>
        <v>1366875</v>
      </c>
      <c r="AA40" s="7"/>
      <c r="AD40">
        <f t="shared" si="4"/>
        <v>38</v>
      </c>
      <c r="AE40">
        <f t="shared" si="5"/>
        <v>1.5079576998088451E-3</v>
      </c>
      <c r="AF40">
        <f t="shared" si="6"/>
        <v>0.94096560468071877</v>
      </c>
      <c r="AG40">
        <f t="shared" si="0"/>
        <v>5.7302392592736111E-2</v>
      </c>
    </row>
    <row r="41" spans="8:33" x14ac:dyDescent="0.2">
      <c r="H41">
        <v>6</v>
      </c>
      <c r="I41" s="1" t="s">
        <v>169</v>
      </c>
      <c r="J41">
        <v>0</v>
      </c>
      <c r="K41">
        <v>0.02</v>
      </c>
      <c r="L41">
        <v>0.04</v>
      </c>
      <c r="P41" s="3">
        <v>39</v>
      </c>
      <c r="Q41" s="3">
        <f>装备强化24!AI41</f>
        <v>5</v>
      </c>
      <c r="R41" s="3">
        <f>装备强化24!AJ41</f>
        <v>16</v>
      </c>
      <c r="S41" s="35">
        <f t="shared" si="18"/>
        <v>3</v>
      </c>
      <c r="T41" s="7">
        <f t="shared" ref="T41:T61" si="21">$L$8*2</f>
        <v>1500</v>
      </c>
      <c r="U41" s="7">
        <f t="shared" ref="U41:U102" si="22">$L$14</f>
        <v>18750</v>
      </c>
      <c r="V41" s="7"/>
      <c r="W41" s="7"/>
      <c r="X41" s="7">
        <v>25</v>
      </c>
      <c r="Y41" s="7">
        <f>VLOOKUP(P41,总表!A:D,3,FALSE)*X41</f>
        <v>108125</v>
      </c>
      <c r="Z41" s="7">
        <f t="shared" si="20"/>
        <v>1475000</v>
      </c>
      <c r="AA41" s="7"/>
      <c r="AD41">
        <f t="shared" si="4"/>
        <v>39</v>
      </c>
      <c r="AE41">
        <f t="shared" si="5"/>
        <v>1.5055449674891508E-3</v>
      </c>
      <c r="AF41">
        <f t="shared" si="6"/>
        <v>0.93946005971322954</v>
      </c>
      <c r="AG41">
        <f t="shared" si="0"/>
        <v>5.8716253732076881E-2</v>
      </c>
    </row>
    <row r="42" spans="8:33" x14ac:dyDescent="0.2">
      <c r="H42">
        <v>5</v>
      </c>
      <c r="I42" s="1" t="s">
        <v>170</v>
      </c>
      <c r="J42">
        <v>0</v>
      </c>
      <c r="K42">
        <v>0.02</v>
      </c>
      <c r="L42">
        <v>0.04</v>
      </c>
      <c r="P42" s="3">
        <v>40</v>
      </c>
      <c r="Q42" s="3">
        <f>装备强化24!AI42</f>
        <v>5</v>
      </c>
      <c r="R42" s="3">
        <f>装备强化24!AJ42</f>
        <v>16</v>
      </c>
      <c r="S42" s="35">
        <f t="shared" si="18"/>
        <v>3</v>
      </c>
      <c r="T42" s="7">
        <f t="shared" si="21"/>
        <v>1500</v>
      </c>
      <c r="U42" s="7">
        <f t="shared" si="22"/>
        <v>18750</v>
      </c>
      <c r="V42" s="7"/>
      <c r="W42" s="7"/>
      <c r="X42" s="7">
        <f>X22+25</f>
        <v>50</v>
      </c>
      <c r="Y42" s="7">
        <f>VLOOKUP(P42,总表!A:D,3,FALSE)*X42</f>
        <v>227500</v>
      </c>
      <c r="Z42" s="7">
        <f t="shared" si="20"/>
        <v>1702500</v>
      </c>
      <c r="AA42" s="7"/>
      <c r="AD42">
        <f t="shared" si="4"/>
        <v>40</v>
      </c>
      <c r="AE42">
        <f t="shared" si="5"/>
        <v>1.503136095541168E-3</v>
      </c>
      <c r="AF42">
        <f t="shared" si="6"/>
        <v>0.93795692361768834</v>
      </c>
      <c r="AG42">
        <f t="shared" si="0"/>
        <v>6.0125443821646724E-2</v>
      </c>
    </row>
    <row r="43" spans="8:33" x14ac:dyDescent="0.2">
      <c r="H43">
        <v>6</v>
      </c>
      <c r="I43" s="1" t="s">
        <v>170</v>
      </c>
      <c r="J43">
        <v>0</v>
      </c>
      <c r="K43">
        <v>0.02</v>
      </c>
      <c r="L43">
        <v>0.04</v>
      </c>
      <c r="P43" s="3">
        <v>41</v>
      </c>
      <c r="Q43" s="3">
        <f>装备强化24!AI43</f>
        <v>5</v>
      </c>
      <c r="R43" s="3">
        <f>装备强化24!AJ43</f>
        <v>16</v>
      </c>
      <c r="S43" s="35">
        <f t="shared" si="18"/>
        <v>3</v>
      </c>
      <c r="T43" s="7">
        <f t="shared" si="21"/>
        <v>1500</v>
      </c>
      <c r="U43" s="7">
        <f t="shared" si="22"/>
        <v>18750</v>
      </c>
      <c r="V43" s="7"/>
      <c r="W43" s="7"/>
      <c r="X43" s="7">
        <f t="shared" ref="X43:X101" si="23">X23+25</f>
        <v>50</v>
      </c>
      <c r="Y43" s="7">
        <f>VLOOKUP(P43,总表!A:D,3,FALSE)*X43</f>
        <v>257500</v>
      </c>
      <c r="Z43" s="7">
        <f t="shared" si="20"/>
        <v>1960000</v>
      </c>
      <c r="AA43" s="7"/>
      <c r="AD43">
        <f t="shared" si="4"/>
        <v>41</v>
      </c>
      <c r="AE43">
        <f t="shared" si="5"/>
        <v>1.500731077788302E-3</v>
      </c>
      <c r="AF43">
        <f t="shared" si="6"/>
        <v>0.93645619253989998</v>
      </c>
      <c r="AG43">
        <f t="shared" si="0"/>
        <v>6.152997418932038E-2</v>
      </c>
    </row>
    <row r="44" spans="8:33" x14ac:dyDescent="0.2">
      <c r="H44">
        <v>5</v>
      </c>
      <c r="I44" s="1" t="s">
        <v>171</v>
      </c>
      <c r="J44">
        <v>0</v>
      </c>
      <c r="K44">
        <v>0.04</v>
      </c>
      <c r="L44">
        <v>0.08</v>
      </c>
      <c r="P44" s="3">
        <v>42</v>
      </c>
      <c r="Q44" s="3">
        <f>装备强化24!AI44</f>
        <v>5</v>
      </c>
      <c r="R44" s="3">
        <f>装备强化24!AJ44</f>
        <v>16</v>
      </c>
      <c r="S44" s="35">
        <f t="shared" si="18"/>
        <v>3</v>
      </c>
      <c r="T44" s="7">
        <f t="shared" si="21"/>
        <v>1500</v>
      </c>
      <c r="U44" s="7">
        <f t="shared" si="22"/>
        <v>18750</v>
      </c>
      <c r="V44" s="7"/>
      <c r="W44" s="7"/>
      <c r="X44" s="7">
        <f t="shared" si="23"/>
        <v>50</v>
      </c>
      <c r="Y44" s="7">
        <f>VLOOKUP(P44,总表!A:D,3,FALSE)*X44</f>
        <v>259000</v>
      </c>
      <c r="Z44" s="7">
        <f t="shared" si="20"/>
        <v>2219000</v>
      </c>
      <c r="AA44" s="7"/>
      <c r="AD44">
        <f t="shared" si="4"/>
        <v>42</v>
      </c>
      <c r="AE44">
        <f t="shared" si="5"/>
        <v>1.4983299080638406E-3</v>
      </c>
      <c r="AF44">
        <f t="shared" si="6"/>
        <v>0.93495786263183611</v>
      </c>
      <c r="AG44">
        <f t="shared" si="0"/>
        <v>6.2929856138681309E-2</v>
      </c>
    </row>
    <row r="45" spans="8:33" x14ac:dyDescent="0.2">
      <c r="H45">
        <v>6</v>
      </c>
      <c r="I45" s="1" t="s">
        <v>171</v>
      </c>
      <c r="J45">
        <v>0</v>
      </c>
      <c r="K45">
        <v>0.04</v>
      </c>
      <c r="L45">
        <v>0.08</v>
      </c>
      <c r="P45" s="3">
        <v>43</v>
      </c>
      <c r="Q45" s="3">
        <f>装备强化24!AI45</f>
        <v>5</v>
      </c>
      <c r="R45" s="3">
        <f>装备强化24!AJ45</f>
        <v>16</v>
      </c>
      <c r="S45" s="35">
        <f t="shared" si="18"/>
        <v>3</v>
      </c>
      <c r="T45" s="7">
        <f t="shared" si="21"/>
        <v>1500</v>
      </c>
      <c r="U45" s="7">
        <f t="shared" si="22"/>
        <v>18750</v>
      </c>
      <c r="V45" s="7"/>
      <c r="W45" s="7"/>
      <c r="X45" s="7">
        <f t="shared" si="23"/>
        <v>50</v>
      </c>
      <c r="Y45" s="7">
        <f>VLOOKUP(P45,总表!A:D,3,FALSE)*X45</f>
        <v>262000</v>
      </c>
      <c r="Z45" s="7">
        <f t="shared" si="20"/>
        <v>2481000</v>
      </c>
      <c r="AA45" s="7"/>
      <c r="AD45">
        <f t="shared" si="4"/>
        <v>43</v>
      </c>
      <c r="AE45">
        <f t="shared" si="5"/>
        <v>1.4959325802109385E-3</v>
      </c>
      <c r="AF45">
        <f t="shared" si="6"/>
        <v>0.93346193005162514</v>
      </c>
      <c r="AG45">
        <f t="shared" si="0"/>
        <v>6.432510094907036E-2</v>
      </c>
    </row>
    <row r="46" spans="8:33" x14ac:dyDescent="0.2">
      <c r="H46">
        <v>5</v>
      </c>
      <c r="I46" s="1" t="s">
        <v>172</v>
      </c>
      <c r="J46">
        <v>0</v>
      </c>
      <c r="K46">
        <v>0.04</v>
      </c>
      <c r="L46">
        <v>0.08</v>
      </c>
      <c r="P46" s="3">
        <v>44</v>
      </c>
      <c r="Q46" s="3">
        <f>装备强化24!AI46</f>
        <v>5</v>
      </c>
      <c r="R46" s="3">
        <f>装备强化24!AJ46</f>
        <v>16</v>
      </c>
      <c r="S46" s="35">
        <f t="shared" si="18"/>
        <v>3</v>
      </c>
      <c r="T46" s="7">
        <f t="shared" si="21"/>
        <v>1500</v>
      </c>
      <c r="U46" s="7">
        <f t="shared" si="22"/>
        <v>18750</v>
      </c>
      <c r="V46" s="7"/>
      <c r="W46" s="7"/>
      <c r="X46" s="7">
        <f t="shared" si="23"/>
        <v>50</v>
      </c>
      <c r="Y46" s="7">
        <f>VLOOKUP(P46,总表!A:D,3,FALSE)*X46</f>
        <v>266500</v>
      </c>
      <c r="Z46" s="7">
        <f t="shared" si="20"/>
        <v>2747500</v>
      </c>
      <c r="AA46" s="7"/>
      <c r="AD46">
        <f t="shared" si="4"/>
        <v>44</v>
      </c>
      <c r="AE46">
        <f t="shared" si="5"/>
        <v>1.493539088082601E-3</v>
      </c>
      <c r="AF46">
        <f t="shared" si="6"/>
        <v>0.93196839096354245</v>
      </c>
      <c r="AG46">
        <f t="shared" si="0"/>
        <v>6.5715719875634446E-2</v>
      </c>
    </row>
    <row r="47" spans="8:33" x14ac:dyDescent="0.2">
      <c r="H47">
        <v>6</v>
      </c>
      <c r="I47" s="1" t="s">
        <v>172</v>
      </c>
      <c r="J47">
        <v>0</v>
      </c>
      <c r="K47">
        <v>0.04</v>
      </c>
      <c r="L47">
        <v>0.08</v>
      </c>
      <c r="P47" s="3">
        <v>45</v>
      </c>
      <c r="Q47" s="3">
        <f>装备强化24!AI47</f>
        <v>5</v>
      </c>
      <c r="R47" s="3">
        <f>装备强化24!AJ47</f>
        <v>16</v>
      </c>
      <c r="S47" s="35">
        <f t="shared" si="18"/>
        <v>3</v>
      </c>
      <c r="T47" s="7">
        <f t="shared" si="21"/>
        <v>1500</v>
      </c>
      <c r="U47" s="7">
        <f t="shared" si="22"/>
        <v>18750</v>
      </c>
      <c r="V47" s="7"/>
      <c r="W47" s="7"/>
      <c r="X47" s="7">
        <f t="shared" si="23"/>
        <v>50</v>
      </c>
      <c r="Y47" s="7">
        <f>VLOOKUP(P47,总表!A:D,3,FALSE)*X47</f>
        <v>272500</v>
      </c>
      <c r="Z47" s="7">
        <f t="shared" si="20"/>
        <v>3020000</v>
      </c>
      <c r="AA47" s="7"/>
      <c r="AD47">
        <f t="shared" si="4"/>
        <v>45</v>
      </c>
      <c r="AE47">
        <f t="shared" si="5"/>
        <v>1.4911494255416685E-3</v>
      </c>
      <c r="AF47">
        <f t="shared" si="6"/>
        <v>0.93047724153800071</v>
      </c>
      <c r="AG47">
        <f t="shared" si="0"/>
        <v>6.7101724149375083E-2</v>
      </c>
    </row>
    <row r="48" spans="8:33" x14ac:dyDescent="0.2">
      <c r="H48">
        <v>5</v>
      </c>
      <c r="I48" t="s">
        <v>185</v>
      </c>
      <c r="J48">
        <v>0</v>
      </c>
      <c r="K48">
        <v>0.02</v>
      </c>
      <c r="L48">
        <v>0.04</v>
      </c>
      <c r="P48" s="3">
        <v>46</v>
      </c>
      <c r="Q48" s="3">
        <f>装备强化24!AI48</f>
        <v>5</v>
      </c>
      <c r="R48" s="3">
        <f>装备强化24!AJ48</f>
        <v>16</v>
      </c>
      <c r="S48" s="35">
        <f t="shared" si="18"/>
        <v>3</v>
      </c>
      <c r="T48" s="7">
        <f t="shared" si="21"/>
        <v>1500</v>
      </c>
      <c r="U48" s="7">
        <f t="shared" si="22"/>
        <v>18750</v>
      </c>
      <c r="V48" s="7"/>
      <c r="W48" s="7"/>
      <c r="X48" s="7">
        <f t="shared" si="23"/>
        <v>50</v>
      </c>
      <c r="Y48" s="7">
        <f>VLOOKUP(P48,总表!A:D,3,FALSE)*X48</f>
        <v>280000</v>
      </c>
      <c r="Z48" s="7">
        <f t="shared" si="20"/>
        <v>3300000</v>
      </c>
      <c r="AA48" s="7"/>
      <c r="AD48">
        <f t="shared" si="4"/>
        <v>46</v>
      </c>
      <c r="AE48">
        <f t="shared" si="5"/>
        <v>1.4887635864608017E-3</v>
      </c>
      <c r="AF48">
        <f t="shared" si="6"/>
        <v>0.92898847795153983</v>
      </c>
      <c r="AG48">
        <f t="shared" si="0"/>
        <v>6.8483124977196885E-2</v>
      </c>
    </row>
    <row r="49" spans="8:33" x14ac:dyDescent="0.2">
      <c r="H49">
        <v>6</v>
      </c>
      <c r="I49" t="s">
        <v>185</v>
      </c>
      <c r="J49">
        <v>0</v>
      </c>
      <c r="K49">
        <v>0.02</v>
      </c>
      <c r="L49">
        <v>0.04</v>
      </c>
      <c r="P49" s="3">
        <v>47</v>
      </c>
      <c r="Q49" s="3">
        <f>装备强化24!AI49</f>
        <v>5</v>
      </c>
      <c r="R49" s="3">
        <f>装备强化24!AJ49</f>
        <v>16</v>
      </c>
      <c r="S49" s="35">
        <f t="shared" si="18"/>
        <v>3</v>
      </c>
      <c r="T49" s="7">
        <f t="shared" si="21"/>
        <v>1500</v>
      </c>
      <c r="U49" s="7">
        <f t="shared" si="22"/>
        <v>18750</v>
      </c>
      <c r="V49" s="7"/>
      <c r="W49" s="7"/>
      <c r="X49" s="7">
        <f t="shared" si="23"/>
        <v>50</v>
      </c>
      <c r="Y49" s="7">
        <f>VLOOKUP(P49,总表!A:D,3,FALSE)*X49</f>
        <v>289000</v>
      </c>
      <c r="Z49" s="7">
        <f t="shared" si="20"/>
        <v>3589000</v>
      </c>
      <c r="AA49" s="7"/>
      <c r="AD49">
        <f t="shared" si="4"/>
        <v>47</v>
      </c>
      <c r="AE49">
        <f t="shared" si="5"/>
        <v>1.4863815647224645E-3</v>
      </c>
      <c r="AF49">
        <f t="shared" si="6"/>
        <v>0.92750209638681735</v>
      </c>
      <c r="AG49">
        <f t="shared" si="0"/>
        <v>6.9859933541955826E-2</v>
      </c>
    </row>
    <row r="50" spans="8:33" x14ac:dyDescent="0.2">
      <c r="H50">
        <v>5</v>
      </c>
      <c r="I50" t="s">
        <v>494</v>
      </c>
      <c r="J50">
        <v>0</v>
      </c>
      <c r="K50">
        <v>0.02</v>
      </c>
      <c r="L50">
        <v>0.04</v>
      </c>
      <c r="P50" s="3">
        <v>48</v>
      </c>
      <c r="Q50" s="3">
        <f>装备强化24!AI50</f>
        <v>5</v>
      </c>
      <c r="R50" s="3">
        <f>装备强化24!AJ50</f>
        <v>16</v>
      </c>
      <c r="S50" s="35">
        <f t="shared" si="18"/>
        <v>3</v>
      </c>
      <c r="T50" s="7">
        <f t="shared" si="21"/>
        <v>1500</v>
      </c>
      <c r="U50" s="7">
        <f t="shared" si="22"/>
        <v>18750</v>
      </c>
      <c r="V50" s="7"/>
      <c r="W50" s="7"/>
      <c r="X50" s="7">
        <f t="shared" si="23"/>
        <v>50</v>
      </c>
      <c r="Y50" s="7">
        <f>VLOOKUP(P50,总表!A:D,3,FALSE)*X50</f>
        <v>299500</v>
      </c>
      <c r="Z50" s="7">
        <f t="shared" si="20"/>
        <v>3888500</v>
      </c>
      <c r="AA50" s="7"/>
      <c r="AD50">
        <f t="shared" si="4"/>
        <v>48</v>
      </c>
      <c r="AE50">
        <f t="shared" si="5"/>
        <v>1.4840033542189083E-3</v>
      </c>
      <c r="AF50">
        <f t="shared" si="6"/>
        <v>0.92601809303259841</v>
      </c>
      <c r="AG50">
        <f t="shared" si="0"/>
        <v>7.1232161002507594E-2</v>
      </c>
    </row>
    <row r="51" spans="8:33" x14ac:dyDescent="0.2">
      <c r="H51">
        <v>6</v>
      </c>
      <c r="I51" t="s">
        <v>494</v>
      </c>
      <c r="J51">
        <v>0</v>
      </c>
      <c r="K51">
        <v>0.02</v>
      </c>
      <c r="L51">
        <v>0.04</v>
      </c>
      <c r="P51" s="3">
        <v>49</v>
      </c>
      <c r="Q51" s="3">
        <f>装备强化24!AI51</f>
        <v>5</v>
      </c>
      <c r="R51" s="3">
        <f>装备强化24!AJ51</f>
        <v>16</v>
      </c>
      <c r="S51" s="35">
        <f t="shared" si="18"/>
        <v>3</v>
      </c>
      <c r="T51" s="7">
        <f t="shared" si="21"/>
        <v>1500</v>
      </c>
      <c r="U51" s="7">
        <f t="shared" si="22"/>
        <v>18750</v>
      </c>
      <c r="V51" s="7"/>
      <c r="W51" s="7"/>
      <c r="X51" s="7">
        <f t="shared" si="23"/>
        <v>50</v>
      </c>
      <c r="Y51" s="7">
        <f>VLOOKUP(P51,总表!A:D,3,FALSE)*X51</f>
        <v>311500</v>
      </c>
      <c r="Z51" s="7">
        <f t="shared" si="20"/>
        <v>4200000</v>
      </c>
      <c r="AA51" s="7"/>
      <c r="AD51">
        <f t="shared" si="4"/>
        <v>49</v>
      </c>
      <c r="AE51">
        <f t="shared" si="5"/>
        <v>1.4816289488521581E-3</v>
      </c>
      <c r="AF51">
        <f t="shared" si="6"/>
        <v>0.92453646408374623</v>
      </c>
      <c r="AG51">
        <f t="shared" si="0"/>
        <v>7.2599818493755741E-2</v>
      </c>
    </row>
    <row r="52" spans="8:33" x14ac:dyDescent="0.2">
      <c r="P52" s="3">
        <v>50</v>
      </c>
      <c r="Q52" s="3">
        <f>装备强化24!AI52</f>
        <v>5</v>
      </c>
      <c r="R52" s="3">
        <f>装备强化24!AJ52</f>
        <v>16</v>
      </c>
      <c r="S52" s="35">
        <f t="shared" si="18"/>
        <v>3</v>
      </c>
      <c r="T52" s="7">
        <f t="shared" si="21"/>
        <v>1500</v>
      </c>
      <c r="U52" s="7">
        <f t="shared" si="22"/>
        <v>18750</v>
      </c>
      <c r="V52" s="7"/>
      <c r="W52" s="7"/>
      <c r="X52" s="7">
        <f t="shared" si="23"/>
        <v>50</v>
      </c>
      <c r="Y52" s="7">
        <f>VLOOKUP(P52,总表!A:D,3,FALSE)*X52</f>
        <v>325000</v>
      </c>
      <c r="Z52" s="7">
        <f t="shared" si="20"/>
        <v>4525000</v>
      </c>
      <c r="AA52" s="7"/>
      <c r="AD52">
        <f t="shared" si="4"/>
        <v>50</v>
      </c>
      <c r="AE52">
        <f t="shared" si="5"/>
        <v>1.4792583425339947E-3</v>
      </c>
      <c r="AF52">
        <f t="shared" si="6"/>
        <v>0.92305720574121219</v>
      </c>
      <c r="AG52">
        <f t="shared" si="0"/>
        <v>7.3962917126699737E-2</v>
      </c>
    </row>
    <row r="53" spans="8:33" x14ac:dyDescent="0.2">
      <c r="P53" s="3">
        <v>51</v>
      </c>
      <c r="Q53" s="3">
        <f>装备强化24!AI53</f>
        <v>5</v>
      </c>
      <c r="R53" s="3">
        <f>装备强化24!AJ53</f>
        <v>16</v>
      </c>
      <c r="S53" s="35">
        <f t="shared" si="18"/>
        <v>3</v>
      </c>
      <c r="T53" s="7">
        <f t="shared" si="21"/>
        <v>1500</v>
      </c>
      <c r="U53" s="7">
        <f t="shared" si="22"/>
        <v>18750</v>
      </c>
      <c r="V53" s="7"/>
      <c r="W53" s="7"/>
      <c r="X53" s="7">
        <f t="shared" si="23"/>
        <v>50</v>
      </c>
      <c r="Y53" s="7">
        <f>VLOOKUP(P53,总表!A:D,3,FALSE)*X53</f>
        <v>360000</v>
      </c>
      <c r="Z53" s="7">
        <f t="shared" si="20"/>
        <v>4885000</v>
      </c>
      <c r="AA53" s="7"/>
      <c r="AD53">
        <f t="shared" si="4"/>
        <v>51</v>
      </c>
      <c r="AE53">
        <f t="shared" si="5"/>
        <v>1.4768915291859402E-3</v>
      </c>
      <c r="AF53">
        <f t="shared" si="6"/>
        <v>0.92158031421202624</v>
      </c>
      <c r="AG53">
        <f t="shared" si="0"/>
        <v>7.5321467988482951E-2</v>
      </c>
    </row>
    <row r="54" spans="8:33" x14ac:dyDescent="0.2">
      <c r="P54" s="3">
        <v>52</v>
      </c>
      <c r="Q54" s="3">
        <f>装备强化24!AI54</f>
        <v>5</v>
      </c>
      <c r="R54" s="3">
        <f>装备强化24!AJ54</f>
        <v>16</v>
      </c>
      <c r="S54" s="35">
        <f t="shared" si="18"/>
        <v>3</v>
      </c>
      <c r="T54" s="7">
        <f t="shared" si="21"/>
        <v>1500</v>
      </c>
      <c r="U54" s="7">
        <f t="shared" si="22"/>
        <v>18750</v>
      </c>
      <c r="V54" s="7"/>
      <c r="W54" s="7"/>
      <c r="X54" s="7">
        <f t="shared" si="23"/>
        <v>50</v>
      </c>
      <c r="Y54" s="7">
        <f>VLOOKUP(P54,总表!A:D,3,FALSE)*X54</f>
        <v>361750</v>
      </c>
      <c r="Z54" s="7">
        <f t="shared" si="20"/>
        <v>5246750</v>
      </c>
      <c r="AA54" s="7"/>
      <c r="AD54">
        <f t="shared" si="4"/>
        <v>52</v>
      </c>
      <c r="AE54">
        <f t="shared" si="5"/>
        <v>1.4745285027392427E-3</v>
      </c>
      <c r="AF54">
        <f t="shared" si="6"/>
        <v>0.92010578570928692</v>
      </c>
      <c r="AG54">
        <f t="shared" si="0"/>
        <v>7.6675482142440618E-2</v>
      </c>
    </row>
    <row r="55" spans="8:33" x14ac:dyDescent="0.2">
      <c r="P55" s="3">
        <v>53</v>
      </c>
      <c r="Q55" s="3">
        <f>装备强化24!AI55</f>
        <v>5</v>
      </c>
      <c r="R55" s="3">
        <f>装备强化24!AJ55</f>
        <v>16</v>
      </c>
      <c r="S55" s="35">
        <f t="shared" si="18"/>
        <v>3</v>
      </c>
      <c r="T55" s="7">
        <f t="shared" si="21"/>
        <v>1500</v>
      </c>
      <c r="U55" s="7">
        <f t="shared" si="22"/>
        <v>18750</v>
      </c>
      <c r="V55" s="7"/>
      <c r="W55" s="7"/>
      <c r="X55" s="7">
        <f t="shared" si="23"/>
        <v>50</v>
      </c>
      <c r="Y55" s="7">
        <f>VLOOKUP(P55,总表!A:D,3,FALSE)*X55</f>
        <v>365250</v>
      </c>
      <c r="Z55" s="7">
        <f t="shared" si="20"/>
        <v>5612000</v>
      </c>
      <c r="AA55" s="7"/>
      <c r="AD55">
        <f t="shared" si="4"/>
        <v>53</v>
      </c>
      <c r="AE55">
        <f t="shared" si="5"/>
        <v>1.4721692571348598E-3</v>
      </c>
      <c r="AF55">
        <f t="shared" si="6"/>
        <v>0.91863361645215202</v>
      </c>
      <c r="AG55">
        <f t="shared" si="0"/>
        <v>7.8024970628147575E-2</v>
      </c>
    </row>
    <row r="56" spans="8:33" x14ac:dyDescent="0.2">
      <c r="P56" s="3">
        <v>54</v>
      </c>
      <c r="Q56" s="3">
        <f>装备强化24!AI56</f>
        <v>5</v>
      </c>
      <c r="R56" s="3">
        <f>装备强化24!AJ56</f>
        <v>16</v>
      </c>
      <c r="S56" s="35">
        <f t="shared" si="18"/>
        <v>3</v>
      </c>
      <c r="T56" s="7">
        <f t="shared" si="21"/>
        <v>1500</v>
      </c>
      <c r="U56" s="7">
        <f t="shared" si="22"/>
        <v>18750</v>
      </c>
      <c r="V56" s="7"/>
      <c r="W56" s="7"/>
      <c r="X56" s="7">
        <f t="shared" si="23"/>
        <v>50</v>
      </c>
      <c r="Y56" s="7">
        <f>VLOOKUP(P56,总表!A:D,3,FALSE)*X56</f>
        <v>370500</v>
      </c>
      <c r="Z56" s="7">
        <f t="shared" si="20"/>
        <v>5982500</v>
      </c>
      <c r="AA56" s="7"/>
      <c r="AD56">
        <f t="shared" si="4"/>
        <v>54</v>
      </c>
      <c r="AE56">
        <f t="shared" si="5"/>
        <v>1.469813786323444E-3</v>
      </c>
      <c r="AF56">
        <f t="shared" si="6"/>
        <v>0.91716380266582853</v>
      </c>
      <c r="AG56">
        <f t="shared" si="0"/>
        <v>7.9369944461465974E-2</v>
      </c>
    </row>
    <row r="57" spans="8:33" x14ac:dyDescent="0.2">
      <c r="P57" s="3">
        <v>55</v>
      </c>
      <c r="Q57" s="3">
        <f>装备强化24!AI57</f>
        <v>5</v>
      </c>
      <c r="R57" s="3">
        <f>装备强化24!AJ57</f>
        <v>16</v>
      </c>
      <c r="S57" s="35">
        <f t="shared" si="18"/>
        <v>3</v>
      </c>
      <c r="T57" s="7">
        <f t="shared" si="21"/>
        <v>1500</v>
      </c>
      <c r="U57" s="7">
        <f t="shared" si="22"/>
        <v>18750</v>
      </c>
      <c r="V57" s="7"/>
      <c r="W57" s="7"/>
      <c r="X57" s="7">
        <f t="shared" si="23"/>
        <v>50</v>
      </c>
      <c r="Y57" s="7">
        <f>VLOOKUP(P57,总表!A:D,3,FALSE)*X57</f>
        <v>377500</v>
      </c>
      <c r="Z57" s="7">
        <f t="shared" si="20"/>
        <v>6360000</v>
      </c>
      <c r="AA57" s="7"/>
      <c r="AD57">
        <f t="shared" si="4"/>
        <v>55</v>
      </c>
      <c r="AE57">
        <f t="shared" si="5"/>
        <v>1.4674620842653264E-3</v>
      </c>
      <c r="AF57">
        <f t="shared" si="6"/>
        <v>0.91569634058156313</v>
      </c>
      <c r="AG57">
        <f t="shared" si="0"/>
        <v>8.0710414634592956E-2</v>
      </c>
    </row>
    <row r="58" spans="8:33" x14ac:dyDescent="0.2">
      <c r="P58" s="3">
        <v>56</v>
      </c>
      <c r="Q58" s="3">
        <f>装备强化24!AI58</f>
        <v>5</v>
      </c>
      <c r="R58" s="3">
        <f>装备强化24!AJ58</f>
        <v>16</v>
      </c>
      <c r="S58" s="35">
        <f t="shared" si="18"/>
        <v>3</v>
      </c>
      <c r="T58" s="7">
        <f t="shared" si="21"/>
        <v>1500</v>
      </c>
      <c r="U58" s="7">
        <f t="shared" si="22"/>
        <v>18750</v>
      </c>
      <c r="V58" s="7"/>
      <c r="W58" s="7"/>
      <c r="X58" s="7">
        <f t="shared" si="23"/>
        <v>50</v>
      </c>
      <c r="Y58" s="7">
        <f>VLOOKUP(P58,总表!A:D,3,FALSE)*X58</f>
        <v>386250</v>
      </c>
      <c r="Z58" s="7">
        <f t="shared" si="20"/>
        <v>6746250</v>
      </c>
      <c r="AA58" s="7"/>
      <c r="AD58">
        <f t="shared" si="4"/>
        <v>56</v>
      </c>
      <c r="AE58">
        <f t="shared" si="5"/>
        <v>1.4651141449305016E-3</v>
      </c>
      <c r="AF58">
        <f t="shared" si="6"/>
        <v>0.91423122643663257</v>
      </c>
      <c r="AG58">
        <f t="shared" si="0"/>
        <v>8.2046392116108091E-2</v>
      </c>
    </row>
    <row r="59" spans="8:33" x14ac:dyDescent="0.2">
      <c r="P59" s="3">
        <v>57</v>
      </c>
      <c r="Q59" s="3">
        <f>装备强化24!AI59</f>
        <v>5</v>
      </c>
      <c r="R59" s="3">
        <f>装备强化24!AJ59</f>
        <v>16</v>
      </c>
      <c r="S59" s="35">
        <f t="shared" si="18"/>
        <v>3</v>
      </c>
      <c r="T59" s="7">
        <f t="shared" si="21"/>
        <v>1500</v>
      </c>
      <c r="U59" s="7">
        <f t="shared" si="22"/>
        <v>18750</v>
      </c>
      <c r="V59" s="7"/>
      <c r="W59" s="7"/>
      <c r="X59" s="7">
        <f t="shared" si="23"/>
        <v>50</v>
      </c>
      <c r="Y59" s="7">
        <f>VLOOKUP(P59,总表!A:D,3,FALSE)*X59</f>
        <v>396750</v>
      </c>
      <c r="Z59" s="7">
        <f t="shared" si="20"/>
        <v>7143000</v>
      </c>
      <c r="AA59" s="7"/>
      <c r="AD59">
        <f t="shared" si="4"/>
        <v>57</v>
      </c>
      <c r="AE59">
        <f t="shared" si="5"/>
        <v>1.4627699622986128E-3</v>
      </c>
      <c r="AF59">
        <f t="shared" si="6"/>
        <v>0.91276845647433391</v>
      </c>
      <c r="AG59">
        <f t="shared" si="0"/>
        <v>8.3377887851020932E-2</v>
      </c>
    </row>
    <row r="60" spans="8:33" x14ac:dyDescent="0.2">
      <c r="P60" s="3">
        <v>58</v>
      </c>
      <c r="Q60" s="3">
        <f>装备强化24!AI60</f>
        <v>5</v>
      </c>
      <c r="R60" s="3">
        <f>装备强化24!AJ60</f>
        <v>16</v>
      </c>
      <c r="S60" s="35">
        <f t="shared" si="18"/>
        <v>3</v>
      </c>
      <c r="T60" s="7">
        <f t="shared" si="21"/>
        <v>1500</v>
      </c>
      <c r="U60" s="7">
        <f t="shared" si="22"/>
        <v>18750</v>
      </c>
      <c r="V60" s="7"/>
      <c r="W60" s="7"/>
      <c r="X60" s="7">
        <f t="shared" si="23"/>
        <v>50</v>
      </c>
      <c r="Y60" s="7">
        <f>VLOOKUP(P60,总表!A:D,3,FALSE)*X60</f>
        <v>409000</v>
      </c>
      <c r="Z60" s="7">
        <f t="shared" si="20"/>
        <v>7552000</v>
      </c>
      <c r="AA60" s="7"/>
      <c r="AD60">
        <f t="shared" si="4"/>
        <v>58</v>
      </c>
      <c r="AE60">
        <f t="shared" si="5"/>
        <v>1.460429530358935E-3</v>
      </c>
      <c r="AF60">
        <f t="shared" si="6"/>
        <v>0.91130802694397495</v>
      </c>
      <c r="AG60">
        <f t="shared" si="0"/>
        <v>8.4704912760818235E-2</v>
      </c>
    </row>
    <row r="61" spans="8:33" x14ac:dyDescent="0.2">
      <c r="P61" s="3">
        <v>59</v>
      </c>
      <c r="Q61" s="3">
        <f>装备强化24!AI61</f>
        <v>5</v>
      </c>
      <c r="R61" s="3">
        <f>装备强化24!AJ61</f>
        <v>16</v>
      </c>
      <c r="S61" s="35">
        <f t="shared" si="18"/>
        <v>3</v>
      </c>
      <c r="T61" s="7">
        <f t="shared" si="21"/>
        <v>1500</v>
      </c>
      <c r="U61" s="7">
        <f t="shared" si="22"/>
        <v>18750</v>
      </c>
      <c r="V61" s="7"/>
      <c r="W61" s="7"/>
      <c r="X61" s="7">
        <f t="shared" si="23"/>
        <v>50</v>
      </c>
      <c r="Y61" s="7">
        <f>VLOOKUP(P61,总表!A:D,3,FALSE)*X61</f>
        <v>423000</v>
      </c>
      <c r="Z61" s="7">
        <f t="shared" si="20"/>
        <v>7975000</v>
      </c>
      <c r="AA61" s="7"/>
      <c r="AD61">
        <f t="shared" si="4"/>
        <v>59</v>
      </c>
      <c r="AE61">
        <f t="shared" si="5"/>
        <v>1.4580928431103606E-3</v>
      </c>
      <c r="AF61">
        <f t="shared" si="6"/>
        <v>0.90984993410086457</v>
      </c>
      <c r="AG61">
        <f t="shared" si="0"/>
        <v>8.6027477743511271E-2</v>
      </c>
    </row>
    <row r="62" spans="8:33" x14ac:dyDescent="0.2">
      <c r="P62" s="3">
        <v>60</v>
      </c>
      <c r="Q62" s="3">
        <f>装备强化24!AI62</f>
        <v>5</v>
      </c>
      <c r="R62" s="3">
        <f>装备强化24!AJ62</f>
        <v>20</v>
      </c>
      <c r="S62" s="36">
        <f t="shared" si="18"/>
        <v>4</v>
      </c>
      <c r="T62" s="7">
        <f t="shared" ref="T62:T102" si="24">$L$8*3</f>
        <v>2250</v>
      </c>
      <c r="U62" s="7">
        <f t="shared" si="22"/>
        <v>18750</v>
      </c>
      <c r="V62" s="7"/>
      <c r="W62" s="7"/>
      <c r="X62" s="7">
        <f t="shared" si="23"/>
        <v>75</v>
      </c>
      <c r="Y62" s="7">
        <f>VLOOKUP(P62,总表!A:D,3,FALSE)*X62</f>
        <v>658125</v>
      </c>
      <c r="Z62" s="7">
        <f t="shared" si="20"/>
        <v>8633125</v>
      </c>
      <c r="AA62" s="7"/>
      <c r="AD62">
        <f t="shared" si="4"/>
        <v>60</v>
      </c>
      <c r="AE62">
        <f t="shared" si="5"/>
        <v>1.455759894561384E-3</v>
      </c>
      <c r="AF62">
        <f t="shared" si="6"/>
        <v>0.9083941742063032</v>
      </c>
      <c r="AG62">
        <f t="shared" si="0"/>
        <v>8.7345593673683039E-2</v>
      </c>
    </row>
    <row r="63" spans="8:33" x14ac:dyDescent="0.2">
      <c r="P63" s="3">
        <v>61</v>
      </c>
      <c r="Q63" s="3">
        <f>装备强化24!AI63</f>
        <v>5</v>
      </c>
      <c r="R63" s="3">
        <f>装备强化24!AJ63</f>
        <v>20</v>
      </c>
      <c r="S63" s="36">
        <f t="shared" si="18"/>
        <v>4</v>
      </c>
      <c r="T63" s="7">
        <f t="shared" si="24"/>
        <v>2250</v>
      </c>
      <c r="U63" s="7">
        <f t="shared" si="22"/>
        <v>18750</v>
      </c>
      <c r="V63" s="7"/>
      <c r="W63" s="7"/>
      <c r="X63" s="7">
        <f t="shared" si="23"/>
        <v>75</v>
      </c>
      <c r="Y63" s="7">
        <f>VLOOKUP(P63,总表!A:D,3,FALSE)*X63</f>
        <v>718125</v>
      </c>
      <c r="Z63" s="7">
        <f t="shared" si="20"/>
        <v>9351250</v>
      </c>
      <c r="AA63" s="7"/>
      <c r="AD63">
        <f t="shared" si="4"/>
        <v>61</v>
      </c>
      <c r="AE63">
        <f t="shared" si="5"/>
        <v>1.4534306787300857E-3</v>
      </c>
      <c r="AF63">
        <f t="shared" si="6"/>
        <v>0.90694074352757303</v>
      </c>
      <c r="AG63">
        <f t="shared" si="0"/>
        <v>8.8659271402535225E-2</v>
      </c>
    </row>
    <row r="64" spans="8:33" x14ac:dyDescent="0.2">
      <c r="P64" s="3">
        <v>62</v>
      </c>
      <c r="Q64" s="3">
        <f>装备强化24!AI64</f>
        <v>5</v>
      </c>
      <c r="R64" s="3">
        <f>装备强化24!AJ64</f>
        <v>20</v>
      </c>
      <c r="S64" s="36">
        <f t="shared" si="18"/>
        <v>4</v>
      </c>
      <c r="T64" s="7">
        <f t="shared" si="24"/>
        <v>2250</v>
      </c>
      <c r="U64" s="7">
        <f t="shared" si="22"/>
        <v>18750</v>
      </c>
      <c r="V64" s="7"/>
      <c r="W64" s="7"/>
      <c r="X64" s="7">
        <f t="shared" si="23"/>
        <v>75</v>
      </c>
      <c r="Y64" s="7">
        <f>VLOOKUP(P64,总表!A:D,3,FALSE)*X64</f>
        <v>721125</v>
      </c>
      <c r="Z64" s="7">
        <f t="shared" si="20"/>
        <v>10072375</v>
      </c>
      <c r="AA64" s="7"/>
      <c r="AD64">
        <f t="shared" si="4"/>
        <v>62</v>
      </c>
      <c r="AE64">
        <f t="shared" si="5"/>
        <v>1.4511051896441175E-3</v>
      </c>
      <c r="AF64">
        <f t="shared" si="6"/>
        <v>0.90548963833792884</v>
      </c>
      <c r="AG64">
        <f t="shared" si="0"/>
        <v>8.9968521757935294E-2</v>
      </c>
    </row>
    <row r="65" spans="16:33" x14ac:dyDescent="0.2">
      <c r="P65" s="3">
        <v>63</v>
      </c>
      <c r="Q65" s="3">
        <f>装备强化24!AI65</f>
        <v>5</v>
      </c>
      <c r="R65" s="3">
        <f>装备强化24!AJ65</f>
        <v>20</v>
      </c>
      <c r="S65" s="36">
        <f t="shared" si="18"/>
        <v>4</v>
      </c>
      <c r="T65" s="7">
        <f t="shared" si="24"/>
        <v>2250</v>
      </c>
      <c r="U65" s="7">
        <f t="shared" si="22"/>
        <v>18750</v>
      </c>
      <c r="V65" s="7"/>
      <c r="W65" s="7"/>
      <c r="X65" s="7">
        <f t="shared" si="23"/>
        <v>75</v>
      </c>
      <c r="Y65" s="7">
        <f>VLOOKUP(P65,总表!A:D,3,FALSE)*X65</f>
        <v>727125</v>
      </c>
      <c r="Z65" s="7">
        <f t="shared" si="20"/>
        <v>10799500</v>
      </c>
      <c r="AA65" s="7"/>
      <c r="AD65">
        <f t="shared" si="4"/>
        <v>63</v>
      </c>
      <c r="AE65">
        <f t="shared" si="5"/>
        <v>1.4487834213406869E-3</v>
      </c>
      <c r="AF65">
        <f t="shared" si="6"/>
        <v>0.90404085491658814</v>
      </c>
      <c r="AG65">
        <f t="shared" si="0"/>
        <v>9.1273355544463267E-2</v>
      </c>
    </row>
    <row r="66" spans="16:33" x14ac:dyDescent="0.2">
      <c r="P66" s="3">
        <v>64</v>
      </c>
      <c r="Q66" s="3">
        <f>装备强化24!AI66</f>
        <v>5</v>
      </c>
      <c r="R66" s="3">
        <f>装备强化24!AJ66</f>
        <v>20</v>
      </c>
      <c r="S66" s="36">
        <f t="shared" si="18"/>
        <v>4</v>
      </c>
      <c r="T66" s="7">
        <f t="shared" si="24"/>
        <v>2250</v>
      </c>
      <c r="U66" s="7">
        <f t="shared" si="22"/>
        <v>18750</v>
      </c>
      <c r="V66" s="7"/>
      <c r="W66" s="7"/>
      <c r="X66" s="7">
        <f t="shared" si="23"/>
        <v>75</v>
      </c>
      <c r="Y66" s="7">
        <f>VLOOKUP(P66,总表!A:D,3,FALSE)*X66</f>
        <v>736125</v>
      </c>
      <c r="Z66" s="7">
        <f t="shared" si="20"/>
        <v>11535625</v>
      </c>
      <c r="AA66" s="7"/>
      <c r="AD66">
        <f t="shared" si="4"/>
        <v>64</v>
      </c>
      <c r="AE66">
        <f t="shared" si="5"/>
        <v>1.4464653678665418E-3</v>
      </c>
      <c r="AF66">
        <f t="shared" si="6"/>
        <v>0.90259438954872151</v>
      </c>
      <c r="AG66">
        <f t="shared" si="0"/>
        <v>9.2573783543458674E-2</v>
      </c>
    </row>
    <row r="67" spans="16:33" x14ac:dyDescent="0.2">
      <c r="P67" s="3">
        <v>65</v>
      </c>
      <c r="Q67" s="3">
        <f>装备强化24!AI67</f>
        <v>5</v>
      </c>
      <c r="R67" s="3">
        <f>装备强化24!AJ67</f>
        <v>20</v>
      </c>
      <c r="S67" s="36">
        <f t="shared" si="18"/>
        <v>4</v>
      </c>
      <c r="T67" s="7">
        <f t="shared" si="24"/>
        <v>2250</v>
      </c>
      <c r="U67" s="7">
        <f t="shared" si="22"/>
        <v>18750</v>
      </c>
      <c r="V67" s="7"/>
      <c r="W67" s="7"/>
      <c r="X67" s="7">
        <f t="shared" si="23"/>
        <v>75</v>
      </c>
      <c r="Y67" s="7">
        <f>VLOOKUP(P67,总表!A:D,3,FALSE)*X67</f>
        <v>748125</v>
      </c>
      <c r="Z67" s="7">
        <f t="shared" si="20"/>
        <v>12283750</v>
      </c>
      <c r="AA67" s="7"/>
      <c r="AD67">
        <f t="shared" si="4"/>
        <v>65</v>
      </c>
      <c r="AE67">
        <f t="shared" si="5"/>
        <v>1.4441510232779552E-3</v>
      </c>
      <c r="AF67">
        <f t="shared" si="6"/>
        <v>0.90115023852544351</v>
      </c>
      <c r="AG67">
        <f t="shared" si="0"/>
        <v>9.3869816513067084E-2</v>
      </c>
    </row>
    <row r="68" spans="16:33" x14ac:dyDescent="0.2">
      <c r="P68" s="3">
        <v>66</v>
      </c>
      <c r="Q68" s="3">
        <f>装备强化24!AI68</f>
        <v>5</v>
      </c>
      <c r="R68" s="3">
        <f>装备强化24!AJ68</f>
        <v>20</v>
      </c>
      <c r="S68" s="36">
        <f t="shared" ref="S68:S102" si="25">VLOOKUP(R68,$B$4:$C$7,2,TRUE)</f>
        <v>4</v>
      </c>
      <c r="T68" s="7">
        <f t="shared" si="24"/>
        <v>2250</v>
      </c>
      <c r="U68" s="7">
        <f t="shared" si="22"/>
        <v>18750</v>
      </c>
      <c r="V68" s="7"/>
      <c r="W68" s="7"/>
      <c r="X68" s="7">
        <f t="shared" si="23"/>
        <v>75</v>
      </c>
      <c r="Y68" s="7">
        <f>VLOOKUP(P68,总表!A:D,3,FALSE)*X68</f>
        <v>763125</v>
      </c>
      <c r="Z68" s="7">
        <f t="shared" si="20"/>
        <v>13046875</v>
      </c>
      <c r="AA68" s="7"/>
      <c r="AD68">
        <f t="shared" si="4"/>
        <v>66</v>
      </c>
      <c r="AE68">
        <f t="shared" si="5"/>
        <v>1.4418403816407104E-3</v>
      </c>
      <c r="AF68">
        <f t="shared" si="6"/>
        <v>0.89970839814380277</v>
      </c>
      <c r="AG68">
        <f t="shared" ref="AG68:AG131" si="26">AD68*AE68</f>
        <v>9.5161465188286887E-2</v>
      </c>
    </row>
    <row r="69" spans="16:33" x14ac:dyDescent="0.2">
      <c r="P69" s="3">
        <v>67</v>
      </c>
      <c r="Q69" s="3">
        <f>装备强化24!AI69</f>
        <v>5</v>
      </c>
      <c r="R69" s="3">
        <f>装备强化24!AJ69</f>
        <v>20</v>
      </c>
      <c r="S69" s="36">
        <f t="shared" si="25"/>
        <v>4</v>
      </c>
      <c r="T69" s="7">
        <f t="shared" si="24"/>
        <v>2250</v>
      </c>
      <c r="U69" s="7">
        <f t="shared" si="22"/>
        <v>18750</v>
      </c>
      <c r="V69" s="7"/>
      <c r="W69" s="7"/>
      <c r="X69" s="7">
        <f t="shared" si="23"/>
        <v>75</v>
      </c>
      <c r="Y69" s="7">
        <f>VLOOKUP(P69,总表!A:D,3,FALSE)*X69</f>
        <v>781125</v>
      </c>
      <c r="Z69" s="7">
        <f t="shared" si="20"/>
        <v>13828000</v>
      </c>
      <c r="AA69" s="7"/>
      <c r="AD69">
        <f t="shared" ref="AD69:AD132" si="27">AD68+1</f>
        <v>67</v>
      </c>
      <c r="AE69">
        <f t="shared" ref="AE69:AE132" si="28">AF68*$AE$3</f>
        <v>1.4395334370300851E-3</v>
      </c>
      <c r="AF69">
        <f t="shared" ref="AF69:AF132" si="29">AF68*$AF$3</f>
        <v>0.8982688647067727</v>
      </c>
      <c r="AG69">
        <f t="shared" si="26"/>
        <v>9.6448740281015702E-2</v>
      </c>
    </row>
    <row r="70" spans="16:33" x14ac:dyDescent="0.2">
      <c r="P70" s="3">
        <v>68</v>
      </c>
      <c r="Q70" s="3">
        <f>装备强化24!AI70</f>
        <v>5</v>
      </c>
      <c r="R70" s="3">
        <f>装备强化24!AJ70</f>
        <v>20</v>
      </c>
      <c r="S70" s="36">
        <f t="shared" si="25"/>
        <v>4</v>
      </c>
      <c r="T70" s="7">
        <f t="shared" si="24"/>
        <v>2250</v>
      </c>
      <c r="U70" s="7">
        <f t="shared" si="22"/>
        <v>18750</v>
      </c>
      <c r="V70" s="7"/>
      <c r="W70" s="7"/>
      <c r="X70" s="7">
        <f t="shared" si="23"/>
        <v>75</v>
      </c>
      <c r="Y70" s="7">
        <f>VLOOKUP(P70,总表!A:D,3,FALSE)*X70</f>
        <v>802125</v>
      </c>
      <c r="Z70" s="7">
        <f t="shared" si="20"/>
        <v>14630125</v>
      </c>
      <c r="AA70" s="7"/>
      <c r="AD70">
        <f t="shared" si="27"/>
        <v>68</v>
      </c>
      <c r="AE70">
        <f t="shared" si="28"/>
        <v>1.4372301835308371E-3</v>
      </c>
      <c r="AF70">
        <f t="shared" si="29"/>
        <v>0.89683163452324177</v>
      </c>
      <c r="AG70">
        <f t="shared" si="26"/>
        <v>9.7731652480096923E-2</v>
      </c>
    </row>
    <row r="71" spans="16:33" x14ac:dyDescent="0.2">
      <c r="P71" s="3">
        <v>69</v>
      </c>
      <c r="Q71" s="3">
        <f>装备强化24!AI71</f>
        <v>5</v>
      </c>
      <c r="R71" s="3">
        <f>装备强化24!AJ71</f>
        <v>20</v>
      </c>
      <c r="S71" s="36">
        <f t="shared" si="25"/>
        <v>4</v>
      </c>
      <c r="T71" s="7">
        <f t="shared" si="24"/>
        <v>2250</v>
      </c>
      <c r="U71" s="7">
        <f t="shared" si="22"/>
        <v>18750</v>
      </c>
      <c r="V71" s="7"/>
      <c r="W71" s="7"/>
      <c r="X71" s="7">
        <f t="shared" si="23"/>
        <v>75</v>
      </c>
      <c r="Y71" s="7">
        <f>VLOOKUP(P71,总表!A:D,3,FALSE)*X71</f>
        <v>826125</v>
      </c>
      <c r="Z71" s="7">
        <f t="shared" si="20"/>
        <v>15456250</v>
      </c>
      <c r="AA71" s="7"/>
      <c r="AD71">
        <f t="shared" si="27"/>
        <v>69</v>
      </c>
      <c r="AE71">
        <f t="shared" si="28"/>
        <v>1.4349306152371874E-3</v>
      </c>
      <c r="AF71">
        <f t="shared" si="29"/>
        <v>0.89539670390800452</v>
      </c>
      <c r="AG71">
        <f t="shared" si="26"/>
        <v>9.9010212451365931E-2</v>
      </c>
    </row>
    <row r="72" spans="16:33" x14ac:dyDescent="0.2">
      <c r="P72" s="3">
        <v>70</v>
      </c>
      <c r="Q72" s="3">
        <f>装备强化24!AI72</f>
        <v>5</v>
      </c>
      <c r="R72" s="3">
        <f>装备强化24!AJ72</f>
        <v>20</v>
      </c>
      <c r="S72" s="36">
        <f t="shared" si="25"/>
        <v>4</v>
      </c>
      <c r="T72" s="7">
        <f t="shared" si="24"/>
        <v>2250</v>
      </c>
      <c r="U72" s="7">
        <f t="shared" si="22"/>
        <v>18750</v>
      </c>
      <c r="V72" s="7"/>
      <c r="W72" s="7"/>
      <c r="X72" s="7">
        <f t="shared" si="23"/>
        <v>75</v>
      </c>
      <c r="Y72" s="7">
        <f>VLOOKUP(P72,总表!A:D,3,FALSE)*X72</f>
        <v>853125</v>
      </c>
      <c r="Z72" s="7">
        <f t="shared" si="20"/>
        <v>16309375</v>
      </c>
      <c r="AA72" s="7"/>
      <c r="AD72">
        <f t="shared" si="27"/>
        <v>70</v>
      </c>
      <c r="AE72">
        <f t="shared" si="28"/>
        <v>1.4326347262528078E-3</v>
      </c>
      <c r="AF72">
        <f t="shared" si="29"/>
        <v>0.89396406918175164</v>
      </c>
      <c r="AG72">
        <f t="shared" si="26"/>
        <v>0.10028443083769654</v>
      </c>
    </row>
    <row r="73" spans="16:33" x14ac:dyDescent="0.2">
      <c r="P73" s="3">
        <v>71</v>
      </c>
      <c r="Q73" s="3">
        <f>装备强化24!AI73</f>
        <v>5</v>
      </c>
      <c r="R73" s="3">
        <f>装备强化24!AJ73</f>
        <v>20</v>
      </c>
      <c r="S73" s="36">
        <f t="shared" si="25"/>
        <v>4</v>
      </c>
      <c r="T73" s="7">
        <f t="shared" si="24"/>
        <v>2250</v>
      </c>
      <c r="U73" s="7">
        <f t="shared" si="22"/>
        <v>18750</v>
      </c>
      <c r="V73" s="7"/>
      <c r="W73" s="7"/>
      <c r="X73" s="7">
        <f t="shared" si="23"/>
        <v>75</v>
      </c>
      <c r="Y73" s="7">
        <f>VLOOKUP(P73,总表!A:D,3,FALSE)*X73</f>
        <v>920625</v>
      </c>
      <c r="Z73" s="7">
        <f t="shared" si="20"/>
        <v>17230000</v>
      </c>
      <c r="AA73" s="7"/>
      <c r="AD73">
        <f t="shared" si="27"/>
        <v>71</v>
      </c>
      <c r="AE73">
        <f t="shared" si="28"/>
        <v>1.4303425106908033E-3</v>
      </c>
      <c r="AF73">
        <f t="shared" si="29"/>
        <v>0.89253372667106079</v>
      </c>
      <c r="AG73">
        <f t="shared" si="26"/>
        <v>0.10155431825904704</v>
      </c>
    </row>
    <row r="74" spans="16:33" x14ac:dyDescent="0.2">
      <c r="P74" s="3">
        <v>72</v>
      </c>
      <c r="Q74" s="3">
        <f>装备强化24!AI74</f>
        <v>5</v>
      </c>
      <c r="R74" s="3">
        <f>装备强化24!AJ74</f>
        <v>20</v>
      </c>
      <c r="S74" s="36">
        <f t="shared" si="25"/>
        <v>4</v>
      </c>
      <c r="T74" s="7">
        <f t="shared" si="24"/>
        <v>2250</v>
      </c>
      <c r="U74" s="7">
        <f t="shared" si="22"/>
        <v>18750</v>
      </c>
      <c r="V74" s="7"/>
      <c r="W74" s="7"/>
      <c r="X74" s="7">
        <f t="shared" si="23"/>
        <v>75</v>
      </c>
      <c r="Y74" s="7">
        <f>VLOOKUP(P74,总表!A:D,3,FALSE)*X74</f>
        <v>924000</v>
      </c>
      <c r="Z74" s="7">
        <f t="shared" si="20"/>
        <v>18154000</v>
      </c>
      <c r="AA74" s="7"/>
      <c r="AD74">
        <f t="shared" si="27"/>
        <v>72</v>
      </c>
      <c r="AE74">
        <f t="shared" si="28"/>
        <v>1.428053962673698E-3</v>
      </c>
      <c r="AF74">
        <f t="shared" si="29"/>
        <v>0.89110567270838703</v>
      </c>
      <c r="AG74">
        <f t="shared" si="26"/>
        <v>0.10281988531250626</v>
      </c>
    </row>
    <row r="75" spans="16:33" x14ac:dyDescent="0.2">
      <c r="P75" s="3">
        <v>73</v>
      </c>
      <c r="Q75" s="3">
        <f>装备强化24!AI75</f>
        <v>5</v>
      </c>
      <c r="R75" s="3">
        <f>装备强化24!AJ75</f>
        <v>20</v>
      </c>
      <c r="S75" s="36">
        <f t="shared" si="25"/>
        <v>4</v>
      </c>
      <c r="T75" s="7">
        <f t="shared" si="24"/>
        <v>2250</v>
      </c>
      <c r="U75" s="7">
        <f t="shared" si="22"/>
        <v>18750</v>
      </c>
      <c r="V75" s="7"/>
      <c r="W75" s="7"/>
      <c r="X75" s="7">
        <f t="shared" si="23"/>
        <v>75</v>
      </c>
      <c r="Y75" s="7">
        <f>VLOOKUP(P75,总表!A:D,3,FALSE)*X75</f>
        <v>930750</v>
      </c>
      <c r="Z75" s="7">
        <f t="shared" si="20"/>
        <v>19084750</v>
      </c>
      <c r="AA75" s="7"/>
      <c r="AD75">
        <f t="shared" si="27"/>
        <v>73</v>
      </c>
      <c r="AE75">
        <f t="shared" si="28"/>
        <v>1.42576907633342E-3</v>
      </c>
      <c r="AF75">
        <f t="shared" si="29"/>
        <v>0.88967990363205363</v>
      </c>
      <c r="AG75">
        <f t="shared" si="26"/>
        <v>0.10408114257233966</v>
      </c>
    </row>
    <row r="76" spans="16:33" x14ac:dyDescent="0.2">
      <c r="P76" s="3">
        <v>74</v>
      </c>
      <c r="Q76" s="3">
        <f>装备强化24!AI76</f>
        <v>5</v>
      </c>
      <c r="R76" s="3">
        <f>装备强化24!AJ76</f>
        <v>20</v>
      </c>
      <c r="S76" s="36">
        <f t="shared" si="25"/>
        <v>4</v>
      </c>
      <c r="T76" s="7">
        <f t="shared" si="24"/>
        <v>2250</v>
      </c>
      <c r="U76" s="7">
        <f t="shared" si="22"/>
        <v>18750</v>
      </c>
      <c r="V76" s="7"/>
      <c r="W76" s="7"/>
      <c r="X76" s="7">
        <f t="shared" si="23"/>
        <v>75</v>
      </c>
      <c r="Y76" s="7">
        <f>VLOOKUP(P76,总表!A:D,3,FALSE)*X76</f>
        <v>940875</v>
      </c>
      <c r="Z76" s="7">
        <f t="shared" si="20"/>
        <v>20025625</v>
      </c>
      <c r="AA76" s="7"/>
      <c r="AD76">
        <f t="shared" si="27"/>
        <v>74</v>
      </c>
      <c r="AE76">
        <f t="shared" si="28"/>
        <v>1.4234878458112864E-3</v>
      </c>
      <c r="AF76">
        <f t="shared" si="29"/>
        <v>0.88825641578624226</v>
      </c>
      <c r="AG76">
        <f t="shared" si="26"/>
        <v>0.10533810059003519</v>
      </c>
    </row>
    <row r="77" spans="16:33" x14ac:dyDescent="0.2">
      <c r="P77" s="3">
        <v>75</v>
      </c>
      <c r="Q77" s="3">
        <f>装备强化24!AI77</f>
        <v>5</v>
      </c>
      <c r="R77" s="3">
        <f>装备强化24!AJ77</f>
        <v>20</v>
      </c>
      <c r="S77" s="36">
        <f t="shared" si="25"/>
        <v>4</v>
      </c>
      <c r="T77" s="7">
        <f t="shared" si="24"/>
        <v>2250</v>
      </c>
      <c r="U77" s="7">
        <f t="shared" si="22"/>
        <v>18750</v>
      </c>
      <c r="V77" s="7"/>
      <c r="W77" s="7"/>
      <c r="X77" s="7">
        <f t="shared" si="23"/>
        <v>75</v>
      </c>
      <c r="Y77" s="7">
        <f>VLOOKUP(P77,总表!A:D,3,FALSE)*X77</f>
        <v>954375</v>
      </c>
      <c r="Z77" s="7">
        <f t="shared" si="20"/>
        <v>20980000</v>
      </c>
      <c r="AA77" s="7"/>
      <c r="AD77">
        <f t="shared" si="27"/>
        <v>75</v>
      </c>
      <c r="AE77">
        <f t="shared" si="28"/>
        <v>1.4212102652579883E-3</v>
      </c>
      <c r="AF77">
        <f t="shared" si="29"/>
        <v>0.88683520552098427</v>
      </c>
      <c r="AG77">
        <f t="shared" si="26"/>
        <v>0.10659076989434912</v>
      </c>
    </row>
    <row r="78" spans="16:33" x14ac:dyDescent="0.2">
      <c r="P78" s="3">
        <v>76</v>
      </c>
      <c r="Q78" s="3">
        <f>装备强化24!AI78</f>
        <v>5</v>
      </c>
      <c r="R78" s="3">
        <f>装备强化24!AJ78</f>
        <v>20</v>
      </c>
      <c r="S78" s="36">
        <f t="shared" si="25"/>
        <v>4</v>
      </c>
      <c r="T78" s="7">
        <f t="shared" si="24"/>
        <v>2250</v>
      </c>
      <c r="U78" s="7">
        <f t="shared" si="22"/>
        <v>18750</v>
      </c>
      <c r="V78" s="7"/>
      <c r="W78" s="7"/>
      <c r="X78" s="7">
        <f t="shared" si="23"/>
        <v>75</v>
      </c>
      <c r="Y78" s="7">
        <f>VLOOKUP(P78,总表!A:D,3,FALSE)*X78</f>
        <v>971250</v>
      </c>
      <c r="Z78" s="7">
        <f t="shared" si="20"/>
        <v>21951250</v>
      </c>
      <c r="AA78" s="7"/>
      <c r="AD78">
        <f t="shared" si="27"/>
        <v>76</v>
      </c>
      <c r="AE78">
        <f t="shared" si="28"/>
        <v>1.4189363288335756E-3</v>
      </c>
      <c r="AF78">
        <f t="shared" si="29"/>
        <v>0.88541626919215066</v>
      </c>
      <c r="AG78">
        <f t="shared" si="26"/>
        <v>0.10783916099135174</v>
      </c>
    </row>
    <row r="79" spans="16:33" x14ac:dyDescent="0.2">
      <c r="P79" s="3">
        <v>77</v>
      </c>
      <c r="Q79" s="3">
        <f>装备强化24!AI79</f>
        <v>5</v>
      </c>
      <c r="R79" s="3">
        <f>装备强化24!AJ79</f>
        <v>20</v>
      </c>
      <c r="S79" s="36">
        <f t="shared" si="25"/>
        <v>4</v>
      </c>
      <c r="T79" s="7">
        <f t="shared" si="24"/>
        <v>2250</v>
      </c>
      <c r="U79" s="7">
        <f t="shared" si="22"/>
        <v>18750</v>
      </c>
      <c r="V79" s="7"/>
      <c r="W79" s="7"/>
      <c r="X79" s="7">
        <f t="shared" si="23"/>
        <v>75</v>
      </c>
      <c r="Y79" s="7">
        <f>VLOOKUP(P79,总表!A:D,3,FALSE)*X79</f>
        <v>991500</v>
      </c>
      <c r="Z79" s="7">
        <f t="shared" si="20"/>
        <v>22942750</v>
      </c>
      <c r="AA79" s="7"/>
      <c r="AD79">
        <f t="shared" si="27"/>
        <v>77</v>
      </c>
      <c r="AE79">
        <f t="shared" si="28"/>
        <v>1.4166660307074416E-3</v>
      </c>
      <c r="AF79">
        <f t="shared" si="29"/>
        <v>0.88399960316144321</v>
      </c>
      <c r="AG79">
        <f t="shared" si="26"/>
        <v>0.10908328436447301</v>
      </c>
    </row>
    <row r="80" spans="16:33" x14ac:dyDescent="0.2">
      <c r="P80" s="3">
        <v>78</v>
      </c>
      <c r="Q80" s="3">
        <f>装备强化24!AI80</f>
        <v>5</v>
      </c>
      <c r="R80" s="3">
        <f>装备强化24!AJ80</f>
        <v>20</v>
      </c>
      <c r="S80" s="36">
        <f t="shared" si="25"/>
        <v>4</v>
      </c>
      <c r="T80" s="7">
        <f t="shared" si="24"/>
        <v>2250</v>
      </c>
      <c r="U80" s="7">
        <f t="shared" si="22"/>
        <v>18750</v>
      </c>
      <c r="V80" s="7"/>
      <c r="W80" s="7"/>
      <c r="X80" s="7">
        <f t="shared" si="23"/>
        <v>75</v>
      </c>
      <c r="Y80" s="7">
        <f>VLOOKUP(P80,总表!A:D,3,FALSE)*X80</f>
        <v>1015125</v>
      </c>
      <c r="Z80" s="7">
        <f t="shared" si="20"/>
        <v>23957875</v>
      </c>
      <c r="AA80" s="7"/>
      <c r="AD80">
        <f t="shared" si="27"/>
        <v>78</v>
      </c>
      <c r="AE80">
        <f t="shared" si="28"/>
        <v>1.4143993650583097E-3</v>
      </c>
      <c r="AF80">
        <f t="shared" si="29"/>
        <v>0.88258520379638483</v>
      </c>
      <c r="AG80">
        <f t="shared" si="26"/>
        <v>0.11032315047454816</v>
      </c>
    </row>
    <row r="81" spans="16:33" x14ac:dyDescent="0.2">
      <c r="P81" s="3">
        <v>79</v>
      </c>
      <c r="Q81" s="3">
        <f>装备强化24!AI81</f>
        <v>5</v>
      </c>
      <c r="R81" s="3">
        <f>装备强化24!AJ81</f>
        <v>20</v>
      </c>
      <c r="S81" s="36">
        <f t="shared" si="25"/>
        <v>4</v>
      </c>
      <c r="T81" s="7">
        <f t="shared" si="24"/>
        <v>2250</v>
      </c>
      <c r="U81" s="7">
        <f t="shared" si="22"/>
        <v>18750</v>
      </c>
      <c r="V81" s="7"/>
      <c r="W81" s="7"/>
      <c r="X81" s="7">
        <f t="shared" si="23"/>
        <v>75</v>
      </c>
      <c r="Y81" s="7">
        <f>VLOOKUP(P81,总表!A:D,3,FALSE)*X81</f>
        <v>1042125</v>
      </c>
      <c r="Z81" s="7">
        <f t="shared" si="20"/>
        <v>25000000</v>
      </c>
      <c r="AA81" s="7"/>
      <c r="AD81">
        <f t="shared" si="27"/>
        <v>79</v>
      </c>
      <c r="AE81">
        <f t="shared" si="28"/>
        <v>1.4121363260742163E-3</v>
      </c>
      <c r="AF81">
        <f t="shared" si="29"/>
        <v>0.88117306747031054</v>
      </c>
      <c r="AG81">
        <f t="shared" si="26"/>
        <v>0.11155876975986309</v>
      </c>
    </row>
    <row r="82" spans="16:33" x14ac:dyDescent="0.2">
      <c r="P82" s="3">
        <v>80</v>
      </c>
      <c r="Q82" s="3">
        <f>装备强化24!AI82</f>
        <v>5</v>
      </c>
      <c r="R82" s="3">
        <f>装备强化24!AJ82</f>
        <v>20</v>
      </c>
      <c r="S82" s="36">
        <f t="shared" si="25"/>
        <v>4</v>
      </c>
      <c r="T82" s="7">
        <f t="shared" si="24"/>
        <v>2250</v>
      </c>
      <c r="U82" s="7">
        <f t="shared" si="22"/>
        <v>18750</v>
      </c>
      <c r="V82" s="7"/>
      <c r="W82" s="7"/>
      <c r="X82" s="7">
        <f t="shared" si="23"/>
        <v>100</v>
      </c>
      <c r="Y82" s="7">
        <f>VLOOKUP(P82,总表!A:D,3,FALSE)*X82</f>
        <v>1430000</v>
      </c>
      <c r="Z82" s="7">
        <f t="shared" si="20"/>
        <v>26430000</v>
      </c>
      <c r="AA82" s="7"/>
      <c r="AD82">
        <f t="shared" si="27"/>
        <v>80</v>
      </c>
      <c r="AE82">
        <f t="shared" si="28"/>
        <v>1.4098769079524975E-3</v>
      </c>
      <c r="AF82">
        <f t="shared" si="29"/>
        <v>0.87976319056235797</v>
      </c>
      <c r="AG82">
        <f t="shared" si="26"/>
        <v>0.11279015263619979</v>
      </c>
    </row>
    <row r="83" spans="16:33" x14ac:dyDescent="0.2">
      <c r="P83" s="3">
        <v>81</v>
      </c>
      <c r="Q83" s="3">
        <f>装备强化24!AI83</f>
        <v>5</v>
      </c>
      <c r="R83" s="3">
        <f>装备强化24!AJ83</f>
        <v>20</v>
      </c>
      <c r="S83" s="36">
        <f t="shared" si="25"/>
        <v>4</v>
      </c>
      <c r="T83" s="7">
        <f t="shared" si="24"/>
        <v>2250</v>
      </c>
      <c r="U83" s="7">
        <f t="shared" si="22"/>
        <v>18750</v>
      </c>
      <c r="V83" s="7"/>
      <c r="W83" s="7"/>
      <c r="X83" s="7">
        <f t="shared" si="23"/>
        <v>100</v>
      </c>
      <c r="Y83" s="7">
        <f>VLOOKUP(P83,总表!A:D,3,FALSE)*X83</f>
        <v>1530000</v>
      </c>
      <c r="Z83" s="7">
        <f t="shared" si="20"/>
        <v>27960000</v>
      </c>
      <c r="AA83" s="7"/>
      <c r="AD83">
        <f t="shared" si="27"/>
        <v>81</v>
      </c>
      <c r="AE83">
        <f t="shared" si="28"/>
        <v>1.4076211048997733E-3</v>
      </c>
      <c r="AF83">
        <f t="shared" si="29"/>
        <v>0.87835556945745819</v>
      </c>
      <c r="AG83">
        <f t="shared" si="26"/>
        <v>0.11401730949688163</v>
      </c>
    </row>
    <row r="84" spans="16:33" x14ac:dyDescent="0.2">
      <c r="P84" s="3">
        <v>82</v>
      </c>
      <c r="Q84" s="3">
        <f>装备强化24!AI84</f>
        <v>5</v>
      </c>
      <c r="R84" s="3">
        <f>装备强化24!AJ84</f>
        <v>20</v>
      </c>
      <c r="S84" s="36">
        <f t="shared" si="25"/>
        <v>4</v>
      </c>
      <c r="T84" s="7">
        <f t="shared" si="24"/>
        <v>2250</v>
      </c>
      <c r="U84" s="7">
        <f t="shared" si="22"/>
        <v>18750</v>
      </c>
      <c r="V84" s="7"/>
      <c r="W84" s="7"/>
      <c r="X84" s="7">
        <f t="shared" si="23"/>
        <v>100</v>
      </c>
      <c r="Y84" s="7">
        <f>VLOOKUP(P84,总表!A:D,3,FALSE)*X84</f>
        <v>1535000</v>
      </c>
      <c r="Z84" s="7">
        <f t="shared" si="20"/>
        <v>29495000</v>
      </c>
      <c r="AA84" s="7"/>
      <c r="AD84">
        <f t="shared" si="27"/>
        <v>82</v>
      </c>
      <c r="AE84">
        <f t="shared" si="28"/>
        <v>1.4053689111319337E-3</v>
      </c>
      <c r="AF84">
        <f t="shared" si="29"/>
        <v>0.87695020054632622</v>
      </c>
      <c r="AG84">
        <f t="shared" si="26"/>
        <v>0.11524025071281857</v>
      </c>
    </row>
    <row r="85" spans="16:33" x14ac:dyDescent="0.2">
      <c r="P85" s="3">
        <v>83</v>
      </c>
      <c r="Q85" s="3">
        <f>装备强化24!AI85</f>
        <v>5</v>
      </c>
      <c r="R85" s="3">
        <f>装备强化24!AJ85</f>
        <v>20</v>
      </c>
      <c r="S85" s="36">
        <f t="shared" si="25"/>
        <v>4</v>
      </c>
      <c r="T85" s="7">
        <f t="shared" si="24"/>
        <v>2250</v>
      </c>
      <c r="U85" s="7">
        <f t="shared" si="22"/>
        <v>18750</v>
      </c>
      <c r="V85" s="7"/>
      <c r="W85" s="7"/>
      <c r="X85" s="7">
        <f t="shared" si="23"/>
        <v>100</v>
      </c>
      <c r="Y85" s="7">
        <f>VLOOKUP(P85,总表!A:D,3,FALSE)*X85</f>
        <v>1545000</v>
      </c>
      <c r="Z85" s="7">
        <f t="shared" si="20"/>
        <v>31040000</v>
      </c>
      <c r="AA85" s="7"/>
      <c r="AD85">
        <f t="shared" si="27"/>
        <v>83</v>
      </c>
      <c r="AE85">
        <f t="shared" si="28"/>
        <v>1.4031203208741225E-3</v>
      </c>
      <c r="AF85">
        <f t="shared" si="29"/>
        <v>0.87554708022545202</v>
      </c>
      <c r="AG85">
        <f t="shared" si="26"/>
        <v>0.11645898663255216</v>
      </c>
    </row>
    <row r="86" spans="16:33" x14ac:dyDescent="0.2">
      <c r="P86" s="3">
        <v>84</v>
      </c>
      <c r="Q86" s="3">
        <f>装备强化24!AI86</f>
        <v>5</v>
      </c>
      <c r="R86" s="3">
        <f>装备强化24!AJ86</f>
        <v>20</v>
      </c>
      <c r="S86" s="36">
        <f t="shared" si="25"/>
        <v>4</v>
      </c>
      <c r="T86" s="7">
        <f t="shared" si="24"/>
        <v>2250</v>
      </c>
      <c r="U86" s="7">
        <f t="shared" si="22"/>
        <v>18750</v>
      </c>
      <c r="V86" s="7"/>
      <c r="W86" s="7"/>
      <c r="X86" s="7">
        <f t="shared" si="23"/>
        <v>100</v>
      </c>
      <c r="Y86" s="7">
        <f>VLOOKUP(P86,总表!A:D,3,FALSE)*X86</f>
        <v>1560000</v>
      </c>
      <c r="Z86" s="7">
        <f t="shared" si="20"/>
        <v>32600000</v>
      </c>
      <c r="AA86" s="7"/>
      <c r="AD86">
        <f t="shared" si="27"/>
        <v>84</v>
      </c>
      <c r="AE86">
        <f t="shared" si="28"/>
        <v>1.4008753283607238E-3</v>
      </c>
      <c r="AF86">
        <f t="shared" si="29"/>
        <v>0.87414620489709127</v>
      </c>
      <c r="AG86">
        <f t="shared" si="26"/>
        <v>0.1176735275823008</v>
      </c>
    </row>
    <row r="87" spans="16:33" x14ac:dyDescent="0.2">
      <c r="P87" s="3">
        <v>85</v>
      </c>
      <c r="Q87" s="3">
        <f>装备强化24!AI87</f>
        <v>5</v>
      </c>
      <c r="R87" s="3">
        <f>装备强化24!AJ87</f>
        <v>20</v>
      </c>
      <c r="S87" s="36">
        <f t="shared" si="25"/>
        <v>4</v>
      </c>
      <c r="T87" s="7">
        <f t="shared" si="24"/>
        <v>2250</v>
      </c>
      <c r="U87" s="7">
        <f t="shared" si="22"/>
        <v>18750</v>
      </c>
      <c r="V87" s="7"/>
      <c r="W87" s="7"/>
      <c r="X87" s="7">
        <f t="shared" si="23"/>
        <v>100</v>
      </c>
      <c r="Y87" s="7">
        <f>VLOOKUP(P87,总表!A:D,3,FALSE)*X87</f>
        <v>1580000</v>
      </c>
      <c r="Z87" s="7">
        <f t="shared" si="20"/>
        <v>34180000</v>
      </c>
      <c r="AA87" s="7"/>
      <c r="AD87">
        <f t="shared" si="27"/>
        <v>85</v>
      </c>
      <c r="AE87">
        <f t="shared" si="28"/>
        <v>1.3986339278353466E-3</v>
      </c>
      <c r="AF87">
        <f t="shared" si="29"/>
        <v>0.87274757096925593</v>
      </c>
      <c r="AG87">
        <f t="shared" si="26"/>
        <v>0.11888388386600446</v>
      </c>
    </row>
    <row r="88" spans="16:33" x14ac:dyDescent="0.2">
      <c r="P88" s="3">
        <v>86</v>
      </c>
      <c r="Q88" s="3">
        <f>装备强化24!AI88</f>
        <v>5</v>
      </c>
      <c r="R88" s="3">
        <f>装备强化24!AJ88</f>
        <v>20</v>
      </c>
      <c r="S88" s="36">
        <f t="shared" si="25"/>
        <v>4</v>
      </c>
      <c r="T88" s="7">
        <f t="shared" si="24"/>
        <v>2250</v>
      </c>
      <c r="U88" s="7">
        <f t="shared" si="22"/>
        <v>18750</v>
      </c>
      <c r="V88" s="7"/>
      <c r="W88" s="7"/>
      <c r="X88" s="7">
        <f t="shared" si="23"/>
        <v>100</v>
      </c>
      <c r="Y88" s="7">
        <f>VLOOKUP(P88,总表!A:D,3,FALSE)*X88</f>
        <v>1605000</v>
      </c>
      <c r="Z88" s="7">
        <f t="shared" si="20"/>
        <v>35785000</v>
      </c>
      <c r="AA88" s="7"/>
      <c r="AD88">
        <f t="shared" si="27"/>
        <v>86</v>
      </c>
      <c r="AE88">
        <f t="shared" si="28"/>
        <v>1.3963961135508101E-3</v>
      </c>
      <c r="AF88">
        <f t="shared" si="29"/>
        <v>0.87135117485570512</v>
      </c>
      <c r="AG88">
        <f t="shared" si="26"/>
        <v>0.12009006576536967</v>
      </c>
    </row>
    <row r="89" spans="16:33" x14ac:dyDescent="0.2">
      <c r="P89" s="3">
        <v>87</v>
      </c>
      <c r="Q89" s="3">
        <f>装备强化24!AI89</f>
        <v>5</v>
      </c>
      <c r="R89" s="3">
        <f>装备强化24!AJ89</f>
        <v>20</v>
      </c>
      <c r="S89" s="36">
        <f t="shared" si="25"/>
        <v>4</v>
      </c>
      <c r="T89" s="7">
        <f t="shared" si="24"/>
        <v>2250</v>
      </c>
      <c r="U89" s="7">
        <f t="shared" si="22"/>
        <v>18750</v>
      </c>
      <c r="V89" s="7"/>
      <c r="W89" s="7"/>
      <c r="X89" s="7">
        <f t="shared" si="23"/>
        <v>100</v>
      </c>
      <c r="Y89" s="7">
        <f>VLOOKUP(P89,总表!A:D,3,FALSE)*X89</f>
        <v>1635000</v>
      </c>
      <c r="Z89" s="7">
        <f t="shared" si="20"/>
        <v>37420000</v>
      </c>
      <c r="AA89" s="7"/>
      <c r="AD89">
        <f t="shared" si="27"/>
        <v>87</v>
      </c>
      <c r="AE89">
        <f t="shared" si="28"/>
        <v>1.3941618797691287E-3</v>
      </c>
      <c r="AF89">
        <f t="shared" si="29"/>
        <v>0.86995701297593597</v>
      </c>
      <c r="AG89">
        <f t="shared" si="26"/>
        <v>0.12129208353991421</v>
      </c>
    </row>
    <row r="90" spans="16:33" x14ac:dyDescent="0.2">
      <c r="P90" s="3">
        <v>88</v>
      </c>
      <c r="Q90" s="3">
        <f>装备强化24!AI90</f>
        <v>5</v>
      </c>
      <c r="R90" s="3">
        <f>装备强化24!AJ90</f>
        <v>20</v>
      </c>
      <c r="S90" s="36">
        <f t="shared" si="25"/>
        <v>4</v>
      </c>
      <c r="T90" s="7">
        <f t="shared" si="24"/>
        <v>2250</v>
      </c>
      <c r="U90" s="7">
        <f t="shared" si="22"/>
        <v>18750</v>
      </c>
      <c r="V90" s="7"/>
      <c r="W90" s="7"/>
      <c r="X90" s="7">
        <f t="shared" si="23"/>
        <v>100</v>
      </c>
      <c r="Y90" s="7">
        <f>VLOOKUP(P90,总表!A:D,3,FALSE)*X90</f>
        <v>1670000</v>
      </c>
      <c r="Z90" s="7">
        <f t="shared" si="20"/>
        <v>39090000</v>
      </c>
      <c r="AA90" s="7"/>
      <c r="AD90">
        <f t="shared" si="27"/>
        <v>88</v>
      </c>
      <c r="AE90">
        <f t="shared" si="28"/>
        <v>1.3919312207614982E-3</v>
      </c>
      <c r="AF90">
        <f t="shared" si="29"/>
        <v>0.86856508175517444</v>
      </c>
      <c r="AG90">
        <f t="shared" si="26"/>
        <v>0.12248994742701184</v>
      </c>
    </row>
    <row r="91" spans="16:33" x14ac:dyDescent="0.2">
      <c r="P91" s="3">
        <v>89</v>
      </c>
      <c r="Q91" s="3">
        <f>装备强化24!AI91</f>
        <v>5</v>
      </c>
      <c r="R91" s="3">
        <f>装备强化24!AJ91</f>
        <v>20</v>
      </c>
      <c r="S91" s="36">
        <f t="shared" si="25"/>
        <v>4</v>
      </c>
      <c r="T91" s="7">
        <f t="shared" si="24"/>
        <v>2250</v>
      </c>
      <c r="U91" s="7">
        <f t="shared" si="22"/>
        <v>18750</v>
      </c>
      <c r="V91" s="7"/>
      <c r="W91" s="7"/>
      <c r="X91" s="7">
        <f t="shared" si="23"/>
        <v>100</v>
      </c>
      <c r="Y91" s="7">
        <f>VLOOKUP(P91,总表!A:D,3,FALSE)*X91</f>
        <v>1710000</v>
      </c>
      <c r="Z91" s="7">
        <f t="shared" si="20"/>
        <v>40800000</v>
      </c>
      <c r="AA91" s="7"/>
      <c r="AD91">
        <f t="shared" si="27"/>
        <v>89</v>
      </c>
      <c r="AE91">
        <f t="shared" si="28"/>
        <v>1.3897041308082796E-3</v>
      </c>
      <c r="AF91">
        <f t="shared" si="29"/>
        <v>0.86717537762436614</v>
      </c>
      <c r="AG91">
        <f t="shared" si="26"/>
        <v>0.12368366764193689</v>
      </c>
    </row>
    <row r="92" spans="16:33" x14ac:dyDescent="0.2">
      <c r="P92" s="3">
        <v>90</v>
      </c>
      <c r="Q92" s="3">
        <f>装备强化24!AI92</f>
        <v>5</v>
      </c>
      <c r="R92" s="3">
        <f>装备强化24!AJ92</f>
        <v>20</v>
      </c>
      <c r="S92" s="36">
        <f t="shared" si="25"/>
        <v>4</v>
      </c>
      <c r="T92" s="7">
        <f t="shared" si="24"/>
        <v>2250</v>
      </c>
      <c r="U92" s="7">
        <f t="shared" si="22"/>
        <v>18750</v>
      </c>
      <c r="V92" s="7"/>
      <c r="W92" s="7"/>
      <c r="X92" s="7">
        <f t="shared" si="23"/>
        <v>100</v>
      </c>
      <c r="Y92" s="7">
        <f>VLOOKUP(P92,总表!A:D,3,FALSE)*X92</f>
        <v>1755000</v>
      </c>
      <c r="Z92" s="7">
        <f t="shared" si="20"/>
        <v>42555000</v>
      </c>
      <c r="AA92" s="7"/>
      <c r="AD92">
        <f t="shared" si="27"/>
        <v>90</v>
      </c>
      <c r="AE92">
        <f t="shared" si="28"/>
        <v>1.3874806041989864E-3</v>
      </c>
      <c r="AF92">
        <f t="shared" si="29"/>
        <v>0.86578789702016712</v>
      </c>
      <c r="AG92">
        <f t="shared" si="26"/>
        <v>0.12487325437790878</v>
      </c>
    </row>
    <row r="93" spans="16:33" x14ac:dyDescent="0.2">
      <c r="P93" s="3">
        <v>91</v>
      </c>
      <c r="Q93" s="3">
        <f>装备强化24!AI93</f>
        <v>5</v>
      </c>
      <c r="R93" s="3">
        <f>装备强化24!AJ93</f>
        <v>20</v>
      </c>
      <c r="S93" s="36">
        <f t="shared" si="25"/>
        <v>4</v>
      </c>
      <c r="T93" s="7">
        <f t="shared" si="24"/>
        <v>2250</v>
      </c>
      <c r="U93" s="7">
        <f t="shared" si="22"/>
        <v>18750</v>
      </c>
      <c r="V93" s="7"/>
      <c r="W93" s="7"/>
      <c r="X93" s="7">
        <f t="shared" si="23"/>
        <v>100</v>
      </c>
      <c r="Y93" s="7">
        <f>VLOOKUP(P93,总表!A:D,3,FALSE)*X93</f>
        <v>1865000</v>
      </c>
      <c r="Z93" s="7">
        <f t="shared" si="20"/>
        <v>44420000</v>
      </c>
      <c r="AA93" s="7"/>
      <c r="AD93">
        <f t="shared" si="27"/>
        <v>91</v>
      </c>
      <c r="AE93">
        <f t="shared" si="28"/>
        <v>1.385260635232268E-3</v>
      </c>
      <c r="AF93">
        <f t="shared" si="29"/>
        <v>0.86440263638493486</v>
      </c>
      <c r="AG93">
        <f t="shared" si="26"/>
        <v>0.12605871780613639</v>
      </c>
    </row>
    <row r="94" spans="16:33" x14ac:dyDescent="0.2">
      <c r="P94" s="3">
        <v>92</v>
      </c>
      <c r="Q94" s="3">
        <f>装备强化24!AI94</f>
        <v>5</v>
      </c>
      <c r="R94" s="3">
        <f>装备强化24!AJ94</f>
        <v>20</v>
      </c>
      <c r="S94" s="36">
        <f t="shared" si="25"/>
        <v>4</v>
      </c>
      <c r="T94" s="7">
        <f t="shared" si="24"/>
        <v>2250</v>
      </c>
      <c r="U94" s="7">
        <f t="shared" si="22"/>
        <v>18750</v>
      </c>
      <c r="V94" s="7"/>
      <c r="W94" s="7"/>
      <c r="X94" s="7">
        <f t="shared" si="23"/>
        <v>100</v>
      </c>
      <c r="Y94" s="7">
        <f>VLOOKUP(P94,总表!A:D,3,FALSE)*X94</f>
        <v>1870500</v>
      </c>
      <c r="Z94" s="7">
        <f t="shared" si="20"/>
        <v>46290500</v>
      </c>
      <c r="AA94" s="7"/>
      <c r="AD94">
        <f t="shared" si="27"/>
        <v>92</v>
      </c>
      <c r="AE94">
        <f t="shared" si="28"/>
        <v>1.3830442182158965E-3</v>
      </c>
      <c r="AF94">
        <f t="shared" si="29"/>
        <v>0.86301959216671897</v>
      </c>
      <c r="AG94">
        <f t="shared" si="26"/>
        <v>0.12724006807586247</v>
      </c>
    </row>
    <row r="95" spans="16:33" x14ac:dyDescent="0.2">
      <c r="P95" s="3">
        <v>93</v>
      </c>
      <c r="Q95" s="3">
        <f>装备强化24!AI95</f>
        <v>5</v>
      </c>
      <c r="R95" s="3">
        <f>装备强化24!AJ95</f>
        <v>20</v>
      </c>
      <c r="S95" s="36">
        <f t="shared" si="25"/>
        <v>4</v>
      </c>
      <c r="T95" s="7">
        <f t="shared" si="24"/>
        <v>2250</v>
      </c>
      <c r="U95" s="7">
        <f t="shared" si="22"/>
        <v>18750</v>
      </c>
      <c r="V95" s="7"/>
      <c r="W95" s="7"/>
      <c r="X95" s="7">
        <f t="shared" si="23"/>
        <v>100</v>
      </c>
      <c r="Y95" s="7">
        <f>VLOOKUP(P95,总表!A:D,3,FALSE)*X95</f>
        <v>1881500</v>
      </c>
      <c r="Z95" s="7">
        <f t="shared" si="20"/>
        <v>48172000</v>
      </c>
      <c r="AA95" s="7"/>
      <c r="AD95">
        <f t="shared" si="27"/>
        <v>93</v>
      </c>
      <c r="AE95">
        <f t="shared" si="28"/>
        <v>1.380831347466751E-3</v>
      </c>
      <c r="AF95">
        <f t="shared" si="29"/>
        <v>0.86163876081925217</v>
      </c>
      <c r="AG95">
        <f t="shared" si="26"/>
        <v>0.12841731531440784</v>
      </c>
    </row>
    <row r="96" spans="16:33" x14ac:dyDescent="0.2">
      <c r="P96" s="3">
        <v>94</v>
      </c>
      <c r="Q96" s="3">
        <f>装备强化24!AI96</f>
        <v>5</v>
      </c>
      <c r="R96" s="3">
        <f>装备强化24!AJ96</f>
        <v>20</v>
      </c>
      <c r="S96" s="36">
        <f t="shared" si="25"/>
        <v>4</v>
      </c>
      <c r="T96" s="7">
        <f t="shared" si="24"/>
        <v>2250</v>
      </c>
      <c r="U96" s="7">
        <f t="shared" si="22"/>
        <v>18750</v>
      </c>
      <c r="V96" s="7"/>
      <c r="W96" s="7"/>
      <c r="X96" s="7">
        <f t="shared" si="23"/>
        <v>100</v>
      </c>
      <c r="Y96" s="7">
        <f>VLOOKUP(P96,总表!A:D,3,FALSE)*X96</f>
        <v>1898000</v>
      </c>
      <c r="Z96" s="7">
        <f t="shared" si="20"/>
        <v>50070000</v>
      </c>
      <c r="AA96" s="7"/>
      <c r="AD96">
        <f t="shared" si="27"/>
        <v>94</v>
      </c>
      <c r="AE96">
        <f t="shared" si="28"/>
        <v>1.3786220173108042E-3</v>
      </c>
      <c r="AF96">
        <f t="shared" si="29"/>
        <v>0.8602601388019413</v>
      </c>
      <c r="AG96">
        <f t="shared" si="26"/>
        <v>0.1295904696272156</v>
      </c>
    </row>
    <row r="97" spans="16:33" x14ac:dyDescent="0.2">
      <c r="P97" s="3">
        <v>95</v>
      </c>
      <c r="Q97" s="3">
        <f>装备强化24!AI97</f>
        <v>5</v>
      </c>
      <c r="R97" s="3">
        <f>装备强化24!AJ97</f>
        <v>20</v>
      </c>
      <c r="S97" s="36">
        <f t="shared" si="25"/>
        <v>4</v>
      </c>
      <c r="T97" s="7">
        <f t="shared" si="24"/>
        <v>2250</v>
      </c>
      <c r="U97" s="7">
        <f t="shared" si="22"/>
        <v>18750</v>
      </c>
      <c r="V97" s="7"/>
      <c r="W97" s="7"/>
      <c r="X97" s="7">
        <f t="shared" si="23"/>
        <v>100</v>
      </c>
      <c r="Y97" s="7">
        <f>VLOOKUP(P97,总表!A:D,3,FALSE)*X97</f>
        <v>1920000</v>
      </c>
      <c r="Z97" s="7">
        <f t="shared" si="20"/>
        <v>51990000</v>
      </c>
      <c r="AA97" s="7"/>
      <c r="AD97">
        <f t="shared" si="27"/>
        <v>95</v>
      </c>
      <c r="AE97">
        <f t="shared" si="28"/>
        <v>1.3764162220831068E-3</v>
      </c>
      <c r="AF97">
        <f t="shared" si="29"/>
        <v>0.85888372257985812</v>
      </c>
      <c r="AG97">
        <f t="shared" si="26"/>
        <v>0.13075954109789514</v>
      </c>
    </row>
    <row r="98" spans="16:33" x14ac:dyDescent="0.2">
      <c r="P98" s="3">
        <v>96</v>
      </c>
      <c r="Q98" s="3">
        <f>装备强化24!AI98</f>
        <v>5</v>
      </c>
      <c r="R98" s="3">
        <f>装备强化24!AJ98</f>
        <v>20</v>
      </c>
      <c r="S98" s="36">
        <f t="shared" si="25"/>
        <v>4</v>
      </c>
      <c r="T98" s="7">
        <f t="shared" si="24"/>
        <v>2250</v>
      </c>
      <c r="U98" s="7">
        <f t="shared" si="22"/>
        <v>18750</v>
      </c>
      <c r="V98" s="7"/>
      <c r="W98" s="7"/>
      <c r="X98" s="7">
        <f t="shared" si="23"/>
        <v>100</v>
      </c>
      <c r="Y98" s="7">
        <f>VLOOKUP(P98,总表!A:D,3,FALSE)*X98</f>
        <v>1947500</v>
      </c>
      <c r="Z98" s="7">
        <f t="shared" si="20"/>
        <v>53937500</v>
      </c>
      <c r="AA98" s="7"/>
      <c r="AD98">
        <f t="shared" si="27"/>
        <v>96</v>
      </c>
      <c r="AE98">
        <f t="shared" si="28"/>
        <v>1.3742139561277735E-3</v>
      </c>
      <c r="AF98">
        <f t="shared" si="29"/>
        <v>0.85750950862373032</v>
      </c>
      <c r="AG98">
        <f t="shared" si="26"/>
        <v>0.13192453978826627</v>
      </c>
    </row>
    <row r="99" spans="16:33" x14ac:dyDescent="0.2">
      <c r="P99" s="3">
        <v>97</v>
      </c>
      <c r="Q99" s="3">
        <f>装备强化24!AI99</f>
        <v>5</v>
      </c>
      <c r="R99" s="3">
        <f>装备强化24!AJ99</f>
        <v>20</v>
      </c>
      <c r="S99" s="36">
        <f t="shared" si="25"/>
        <v>4</v>
      </c>
      <c r="T99" s="7">
        <f t="shared" si="24"/>
        <v>2250</v>
      </c>
      <c r="U99" s="7">
        <f t="shared" si="22"/>
        <v>18750</v>
      </c>
      <c r="V99" s="7"/>
      <c r="W99" s="7"/>
      <c r="X99" s="7">
        <f t="shared" si="23"/>
        <v>100</v>
      </c>
      <c r="Y99" s="7">
        <f>VLOOKUP(P99,总表!A:D,3,FALSE)*X99</f>
        <v>1980500</v>
      </c>
      <c r="Z99" s="7">
        <f t="shared" si="20"/>
        <v>55918000</v>
      </c>
      <c r="AA99" s="7"/>
      <c r="AD99">
        <f t="shared" si="27"/>
        <v>97</v>
      </c>
      <c r="AE99">
        <f t="shared" si="28"/>
        <v>1.3720152137979692E-3</v>
      </c>
      <c r="AF99">
        <f t="shared" si="29"/>
        <v>0.85613749340993228</v>
      </c>
      <c r="AG99">
        <f t="shared" si="26"/>
        <v>0.13308547573840301</v>
      </c>
    </row>
    <row r="100" spans="16:33" x14ac:dyDescent="0.2">
      <c r="P100" s="3">
        <v>98</v>
      </c>
      <c r="Q100" s="3">
        <f>装备强化24!AI100</f>
        <v>5</v>
      </c>
      <c r="R100" s="3">
        <f>装备强化24!AJ100</f>
        <v>20</v>
      </c>
      <c r="S100" s="36">
        <f t="shared" si="25"/>
        <v>4</v>
      </c>
      <c r="T100" s="7">
        <f t="shared" si="24"/>
        <v>2250</v>
      </c>
      <c r="U100" s="7">
        <f t="shared" si="22"/>
        <v>18750</v>
      </c>
      <c r="V100" s="7"/>
      <c r="W100" s="7"/>
      <c r="X100" s="7">
        <f t="shared" si="23"/>
        <v>100</v>
      </c>
      <c r="Y100" s="7">
        <f>VLOOKUP(P100,总表!A:D,3,FALSE)*X100</f>
        <v>2019000</v>
      </c>
      <c r="Z100" s="7">
        <f t="shared" ref="Z100:Z102" si="30">Z99+Y100</f>
        <v>57937000</v>
      </c>
      <c r="AA100" s="7"/>
      <c r="AD100">
        <f t="shared" si="27"/>
        <v>98</v>
      </c>
      <c r="AE100">
        <f t="shared" si="28"/>
        <v>1.3698199894558922E-3</v>
      </c>
      <c r="AF100">
        <f t="shared" si="29"/>
        <v>0.85476767342047633</v>
      </c>
      <c r="AG100">
        <f t="shared" si="26"/>
        <v>0.13424235896667744</v>
      </c>
    </row>
    <row r="101" spans="16:33" x14ac:dyDescent="0.2">
      <c r="P101" s="3">
        <v>99</v>
      </c>
      <c r="Q101" s="3">
        <f>装备强化24!AI101</f>
        <v>5</v>
      </c>
      <c r="R101" s="3">
        <f>装备强化24!AJ101</f>
        <v>20</v>
      </c>
      <c r="S101" s="36">
        <f t="shared" si="25"/>
        <v>4</v>
      </c>
      <c r="T101" s="7">
        <f t="shared" si="24"/>
        <v>2250</v>
      </c>
      <c r="U101" s="7">
        <f t="shared" si="22"/>
        <v>18750</v>
      </c>
      <c r="V101" s="7"/>
      <c r="W101" s="7"/>
      <c r="X101" s="7">
        <f t="shared" si="23"/>
        <v>100</v>
      </c>
      <c r="Y101" s="7">
        <f>VLOOKUP(P101,总表!A:D,3,FALSE)*X101</f>
        <v>2063000</v>
      </c>
      <c r="Z101" s="7">
        <f t="shared" si="30"/>
        <v>60000000</v>
      </c>
      <c r="AA101" s="7"/>
      <c r="AD101">
        <f t="shared" si="27"/>
        <v>99</v>
      </c>
      <c r="AE101">
        <f t="shared" si="28"/>
        <v>1.3676282774727627E-3</v>
      </c>
      <c r="AF101">
        <f t="shared" si="29"/>
        <v>0.85340004514300349</v>
      </c>
      <c r="AG101">
        <f t="shared" si="26"/>
        <v>0.1353951994698035</v>
      </c>
    </row>
    <row r="102" spans="16:33" x14ac:dyDescent="0.2">
      <c r="P102" s="3">
        <v>100</v>
      </c>
      <c r="Q102" s="3">
        <f>装备强化24!AI102</f>
        <v>5</v>
      </c>
      <c r="R102" s="3">
        <f>装备强化24!AJ102</f>
        <v>20</v>
      </c>
      <c r="S102" s="36">
        <f t="shared" si="25"/>
        <v>4</v>
      </c>
      <c r="T102" s="7">
        <f t="shared" si="24"/>
        <v>2250</v>
      </c>
      <c r="U102" s="7">
        <f t="shared" si="22"/>
        <v>18750</v>
      </c>
      <c r="V102" s="7"/>
      <c r="W102" s="7"/>
      <c r="X102" s="7">
        <v>100</v>
      </c>
      <c r="Y102" s="7">
        <f>VLOOKUP(P102,总表!A:D,3,FALSE)*X102</f>
        <v>2112500</v>
      </c>
      <c r="Z102" s="7">
        <f t="shared" si="30"/>
        <v>62112500</v>
      </c>
      <c r="AA102" s="7"/>
      <c r="AD102">
        <f t="shared" si="27"/>
        <v>100</v>
      </c>
      <c r="AE102">
        <f t="shared" si="28"/>
        <v>1.3654400722288062E-3</v>
      </c>
      <c r="AF102">
        <f t="shared" si="29"/>
        <v>0.85203460507077466</v>
      </c>
      <c r="AG102">
        <f t="shared" si="26"/>
        <v>0.13654400722288063</v>
      </c>
    </row>
    <row r="103" spans="16:33" x14ac:dyDescent="0.2">
      <c r="T103" s="7"/>
      <c r="U103" s="7"/>
      <c r="V103" s="7"/>
      <c r="W103" s="7"/>
      <c r="X103" s="7"/>
      <c r="Y103" s="7"/>
      <c r="Z103" s="7"/>
      <c r="AA103" s="7"/>
      <c r="AD103">
        <f t="shared" si="27"/>
        <v>101</v>
      </c>
      <c r="AE103">
        <f t="shared" si="28"/>
        <v>1.36325536811324E-3</v>
      </c>
      <c r="AF103">
        <f t="shared" si="29"/>
        <v>0.85067134970266134</v>
      </c>
      <c r="AG103">
        <f t="shared" si="26"/>
        <v>0.13768879217943725</v>
      </c>
    </row>
    <row r="104" spans="16:33" x14ac:dyDescent="0.2">
      <c r="T104" s="7"/>
      <c r="U104" s="7"/>
      <c r="V104" s="7"/>
      <c r="W104" s="7"/>
      <c r="X104" s="7"/>
      <c r="Y104" s="7"/>
      <c r="Z104" s="7"/>
      <c r="AA104" s="7"/>
      <c r="AD104">
        <f t="shared" si="27"/>
        <v>102</v>
      </c>
      <c r="AE104">
        <f t="shared" si="28"/>
        <v>1.3610741595242587E-3</v>
      </c>
      <c r="AF104">
        <f t="shared" si="29"/>
        <v>0.84931027554313709</v>
      </c>
      <c r="AG104">
        <f t="shared" si="26"/>
        <v>0.13882956427147439</v>
      </c>
    </row>
    <row r="105" spans="16:33" x14ac:dyDescent="0.2">
      <c r="AD105">
        <f t="shared" si="27"/>
        <v>103</v>
      </c>
      <c r="AE105">
        <f t="shared" si="28"/>
        <v>1.35889644086902E-3</v>
      </c>
      <c r="AF105">
        <f t="shared" si="29"/>
        <v>0.84795137910226803</v>
      </c>
      <c r="AG105">
        <f t="shared" si="26"/>
        <v>0.13996633340950906</v>
      </c>
    </row>
    <row r="106" spans="16:33" x14ac:dyDescent="0.2">
      <c r="AD106">
        <f t="shared" si="27"/>
        <v>104</v>
      </c>
      <c r="AE106">
        <f t="shared" si="28"/>
        <v>1.3567222065636296E-3</v>
      </c>
      <c r="AF106">
        <f t="shared" si="29"/>
        <v>0.84659465689570434</v>
      </c>
      <c r="AG106">
        <f t="shared" si="26"/>
        <v>0.14109910948261747</v>
      </c>
    </row>
    <row r="107" spans="16:33" x14ac:dyDescent="0.2">
      <c r="AD107">
        <f t="shared" si="27"/>
        <v>105</v>
      </c>
      <c r="AE107">
        <f t="shared" si="28"/>
        <v>1.3545514510331276E-3</v>
      </c>
      <c r="AF107">
        <f t="shared" si="29"/>
        <v>0.84524010544467121</v>
      </c>
      <c r="AG107">
        <f t="shared" si="26"/>
        <v>0.1422279023584784</v>
      </c>
    </row>
    <row r="108" spans="16:33" x14ac:dyDescent="0.2">
      <c r="AD108">
        <f t="shared" si="27"/>
        <v>106</v>
      </c>
      <c r="AE108">
        <f t="shared" si="28"/>
        <v>1.3523841687114746E-3</v>
      </c>
      <c r="AF108">
        <f t="shared" si="29"/>
        <v>0.84388772127595968</v>
      </c>
      <c r="AG108">
        <f t="shared" si="26"/>
        <v>0.1433527218834163</v>
      </c>
    </row>
    <row r="109" spans="16:33" x14ac:dyDescent="0.2">
      <c r="AD109">
        <f t="shared" si="27"/>
        <v>107</v>
      </c>
      <c r="AE109">
        <f t="shared" si="28"/>
        <v>1.3502203540415362E-3</v>
      </c>
      <c r="AF109">
        <f t="shared" si="29"/>
        <v>0.84253750092191815</v>
      </c>
      <c r="AG109">
        <f t="shared" si="26"/>
        <v>0.14447357788244436</v>
      </c>
    </row>
    <row r="110" spans="16:33" x14ac:dyDescent="0.2">
      <c r="AD110">
        <f t="shared" si="27"/>
        <v>108</v>
      </c>
      <c r="AE110">
        <f t="shared" si="28"/>
        <v>1.3480600014750697E-3</v>
      </c>
      <c r="AF110">
        <f t="shared" si="29"/>
        <v>0.84118944092044301</v>
      </c>
      <c r="AG110">
        <f t="shared" si="26"/>
        <v>0.14559048015930753</v>
      </c>
    </row>
    <row r="111" spans="16:33" x14ac:dyDescent="0.2">
      <c r="AD111">
        <f t="shared" si="27"/>
        <v>109</v>
      </c>
      <c r="AE111">
        <f t="shared" si="28"/>
        <v>1.3459031054727094E-3</v>
      </c>
      <c r="AF111">
        <f t="shared" si="29"/>
        <v>0.83984353781497023</v>
      </c>
      <c r="AG111">
        <f t="shared" si="26"/>
        <v>0.14670343849652534</v>
      </c>
    </row>
    <row r="112" spans="16:33" x14ac:dyDescent="0.2">
      <c r="AD112">
        <f t="shared" si="27"/>
        <v>110</v>
      </c>
      <c r="AE112">
        <f t="shared" si="28"/>
        <v>1.3437496605039529E-3</v>
      </c>
      <c r="AF112">
        <f t="shared" si="29"/>
        <v>0.83849978815446624</v>
      </c>
      <c r="AG112">
        <f t="shared" si="26"/>
        <v>0.14781246265543482</v>
      </c>
    </row>
    <row r="113" spans="30:33" x14ac:dyDescent="0.2">
      <c r="AD113">
        <f t="shared" si="27"/>
        <v>111</v>
      </c>
      <c r="AE113">
        <f t="shared" si="28"/>
        <v>1.3415996610471467E-3</v>
      </c>
      <c r="AF113">
        <f t="shared" si="29"/>
        <v>0.83715818849341905</v>
      </c>
      <c r="AG113">
        <f t="shared" si="26"/>
        <v>0.14891756237623327</v>
      </c>
    </row>
    <row r="114" spans="30:33" x14ac:dyDescent="0.2">
      <c r="AD114">
        <f t="shared" si="27"/>
        <v>112</v>
      </c>
      <c r="AE114">
        <f t="shared" si="28"/>
        <v>1.339453101589471E-3</v>
      </c>
      <c r="AF114">
        <f t="shared" si="29"/>
        <v>0.83581873539182949</v>
      </c>
      <c r="AG114">
        <f t="shared" si="26"/>
        <v>0.15001874737802076</v>
      </c>
    </row>
    <row r="115" spans="30:33" x14ac:dyDescent="0.2">
      <c r="AD115">
        <f t="shared" si="27"/>
        <v>113</v>
      </c>
      <c r="AE115">
        <f t="shared" si="28"/>
        <v>1.3373099766269278E-3</v>
      </c>
      <c r="AF115">
        <f t="shared" si="29"/>
        <v>0.83448142541520254</v>
      </c>
      <c r="AG115">
        <f t="shared" si="26"/>
        <v>0.15111602735884286</v>
      </c>
    </row>
    <row r="116" spans="30:33" x14ac:dyDescent="0.2">
      <c r="AD116">
        <f t="shared" si="27"/>
        <v>114</v>
      </c>
      <c r="AE116">
        <f t="shared" si="28"/>
        <v>1.3351702806643246E-3</v>
      </c>
      <c r="AF116">
        <f t="shared" si="29"/>
        <v>0.83314625513453822</v>
      </c>
      <c r="AG116">
        <f t="shared" si="26"/>
        <v>0.15220941199573301</v>
      </c>
    </row>
    <row r="117" spans="30:33" x14ac:dyDescent="0.2">
      <c r="AD117">
        <f t="shared" si="27"/>
        <v>115</v>
      </c>
      <c r="AE117">
        <f t="shared" si="28"/>
        <v>1.3330340082152617E-3</v>
      </c>
      <c r="AF117">
        <f t="shared" si="29"/>
        <v>0.83181322112632294</v>
      </c>
      <c r="AG117">
        <f t="shared" si="26"/>
        <v>0.15329891094475509</v>
      </c>
    </row>
    <row r="118" spans="30:33" x14ac:dyDescent="0.2">
      <c r="AD118">
        <f t="shared" si="27"/>
        <v>116</v>
      </c>
      <c r="AE118">
        <f t="shared" si="28"/>
        <v>1.3309011538021173E-3</v>
      </c>
      <c r="AF118">
        <f t="shared" si="29"/>
        <v>0.83048231997252075</v>
      </c>
      <c r="AG118">
        <f t="shared" si="26"/>
        <v>0.15438453384104561</v>
      </c>
    </row>
    <row r="119" spans="30:33" x14ac:dyDescent="0.2">
      <c r="AD119">
        <f t="shared" si="27"/>
        <v>117</v>
      </c>
      <c r="AE119">
        <f t="shared" si="28"/>
        <v>1.3287717119560339E-3</v>
      </c>
      <c r="AF119">
        <f t="shared" si="29"/>
        <v>0.82915354826056464</v>
      </c>
      <c r="AG119">
        <f t="shared" si="26"/>
        <v>0.15546629029885597</v>
      </c>
    </row>
    <row r="120" spans="30:33" x14ac:dyDescent="0.2">
      <c r="AD120">
        <f t="shared" si="27"/>
        <v>118</v>
      </c>
      <c r="AE120">
        <f t="shared" si="28"/>
        <v>1.3266456772169041E-3</v>
      </c>
      <c r="AF120">
        <f t="shared" si="29"/>
        <v>0.82782690258334768</v>
      </c>
      <c r="AG120">
        <f t="shared" si="26"/>
        <v>0.15654418991159469</v>
      </c>
    </row>
    <row r="121" spans="30:33" x14ac:dyDescent="0.2">
      <c r="AD121">
        <f t="shared" si="27"/>
        <v>119</v>
      </c>
      <c r="AE121">
        <f t="shared" si="28"/>
        <v>1.3245230441333569E-3</v>
      </c>
      <c r="AF121">
        <f t="shared" si="29"/>
        <v>0.82650237953921424</v>
      </c>
      <c r="AG121">
        <f t="shared" si="26"/>
        <v>0.15761824225186946</v>
      </c>
    </row>
    <row r="122" spans="30:33" x14ac:dyDescent="0.2">
      <c r="AD122">
        <f t="shared" si="27"/>
        <v>120</v>
      </c>
      <c r="AE122">
        <f t="shared" si="28"/>
        <v>1.3224038072627434E-3</v>
      </c>
      <c r="AF122">
        <f t="shared" si="29"/>
        <v>0.82517997573195145</v>
      </c>
      <c r="AG122">
        <f t="shared" si="26"/>
        <v>0.15868845687152922</v>
      </c>
    </row>
    <row r="123" spans="30:33" x14ac:dyDescent="0.2">
      <c r="AD123">
        <f t="shared" si="27"/>
        <v>121</v>
      </c>
      <c r="AE123">
        <f t="shared" si="28"/>
        <v>1.320287961171123E-3</v>
      </c>
      <c r="AF123">
        <f t="shared" si="29"/>
        <v>0.82385968777078034</v>
      </c>
      <c r="AG123">
        <f t="shared" si="26"/>
        <v>0.15975484330170589</v>
      </c>
    </row>
    <row r="124" spans="30:33" x14ac:dyDescent="0.2">
      <c r="AD124">
        <f t="shared" si="27"/>
        <v>122</v>
      </c>
      <c r="AE124">
        <f t="shared" si="28"/>
        <v>1.3181755004332491E-3</v>
      </c>
      <c r="AF124">
        <f t="shared" si="29"/>
        <v>0.822541512270347</v>
      </c>
      <c r="AG124">
        <f t="shared" si="26"/>
        <v>0.16081741105285638</v>
      </c>
    </row>
    <row r="125" spans="30:33" x14ac:dyDescent="0.2">
      <c r="AD125">
        <f t="shared" si="27"/>
        <v>123</v>
      </c>
      <c r="AE125">
        <f t="shared" si="28"/>
        <v>1.3160664196325558E-3</v>
      </c>
      <c r="AF125">
        <f t="shared" si="29"/>
        <v>0.82122544585071444</v>
      </c>
      <c r="AG125">
        <f t="shared" si="26"/>
        <v>0.16187616961480436</v>
      </c>
    </row>
    <row r="126" spans="30:33" x14ac:dyDescent="0.2">
      <c r="AD126">
        <f t="shared" si="27"/>
        <v>124</v>
      </c>
      <c r="AE126">
        <f t="shared" si="28"/>
        <v>1.3139607133611437E-3</v>
      </c>
      <c r="AF126">
        <f t="shared" si="29"/>
        <v>0.81991148513735324</v>
      </c>
      <c r="AG126">
        <f t="shared" si="26"/>
        <v>0.16293112845678182</v>
      </c>
    </row>
    <row r="127" spans="30:33" x14ac:dyDescent="0.2">
      <c r="AD127">
        <f t="shared" si="27"/>
        <v>125</v>
      </c>
      <c r="AE127">
        <f t="shared" si="28"/>
        <v>1.3118583762197658E-3</v>
      </c>
      <c r="AF127">
        <f t="shared" si="29"/>
        <v>0.8185996267611334</v>
      </c>
      <c r="AG127">
        <f t="shared" si="26"/>
        <v>0.16398229702747072</v>
      </c>
    </row>
    <row r="128" spans="30:33" x14ac:dyDescent="0.2">
      <c r="AD128">
        <f t="shared" si="27"/>
        <v>126</v>
      </c>
      <c r="AE128">
        <f t="shared" si="28"/>
        <v>1.309759402817814E-3</v>
      </c>
      <c r="AF128">
        <f t="shared" si="29"/>
        <v>0.81728986735831555</v>
      </c>
      <c r="AG128">
        <f t="shared" si="26"/>
        <v>0.16502968475504456</v>
      </c>
    </row>
    <row r="129" spans="30:33" x14ac:dyDescent="0.2">
      <c r="AD129">
        <f t="shared" si="27"/>
        <v>127</v>
      </c>
      <c r="AE129">
        <f t="shared" si="28"/>
        <v>1.3076637877733055E-3</v>
      </c>
      <c r="AF129">
        <f t="shared" si="29"/>
        <v>0.81598220357054219</v>
      </c>
      <c r="AG129">
        <f t="shared" si="26"/>
        <v>0.1660733010472098</v>
      </c>
    </row>
    <row r="130" spans="30:33" x14ac:dyDescent="0.2">
      <c r="AD130">
        <f t="shared" si="27"/>
        <v>128</v>
      </c>
      <c r="AE130">
        <f t="shared" si="28"/>
        <v>1.3055715257128681E-3</v>
      </c>
      <c r="AF130">
        <f t="shared" si="29"/>
        <v>0.81467663204482932</v>
      </c>
      <c r="AG130">
        <f t="shared" si="26"/>
        <v>0.16711315529124712</v>
      </c>
    </row>
    <row r="131" spans="30:33" x14ac:dyDescent="0.2">
      <c r="AD131">
        <f t="shared" si="27"/>
        <v>129</v>
      </c>
      <c r="AE131">
        <f t="shared" si="28"/>
        <v>1.3034826112717276E-3</v>
      </c>
      <c r="AF131">
        <f t="shared" si="29"/>
        <v>0.81337314943355754</v>
      </c>
      <c r="AG131">
        <f t="shared" si="26"/>
        <v>0.16814925685405285</v>
      </c>
    </row>
    <row r="132" spans="30:33" x14ac:dyDescent="0.2">
      <c r="AD132">
        <f t="shared" si="27"/>
        <v>130</v>
      </c>
      <c r="AE132">
        <f t="shared" si="28"/>
        <v>1.3013970390936926E-3</v>
      </c>
      <c r="AF132">
        <f t="shared" si="29"/>
        <v>0.81207175239446383</v>
      </c>
      <c r="AG132">
        <f t="shared" ref="AG132:AG195" si="31">AD132*AE132</f>
        <v>0.16918161508218005</v>
      </c>
    </row>
    <row r="133" spans="30:33" x14ac:dyDescent="0.2">
      <c r="AD133">
        <f t="shared" ref="AD133:AD196" si="32">AD132+1</f>
        <v>131</v>
      </c>
      <c r="AE133">
        <f t="shared" ref="AE133:AE196" si="33">AF132*$AE$3</f>
        <v>1.2993148038311427E-3</v>
      </c>
      <c r="AF133">
        <f t="shared" ref="AF133:AF196" si="34">AF132*$AF$3</f>
        <v>0.81077243759063267</v>
      </c>
      <c r="AG133">
        <f t="shared" si="31"/>
        <v>0.1702102393018797</v>
      </c>
    </row>
    <row r="134" spans="30:33" x14ac:dyDescent="0.2">
      <c r="AD134">
        <f t="shared" si="32"/>
        <v>132</v>
      </c>
      <c r="AE134">
        <f t="shared" si="33"/>
        <v>1.2972359001450129E-3</v>
      </c>
      <c r="AF134">
        <f t="shared" si="34"/>
        <v>0.80947520169048759</v>
      </c>
      <c r="AG134">
        <f t="shared" si="31"/>
        <v>0.17123513881914171</v>
      </c>
    </row>
    <row r="135" spans="30:33" x14ac:dyDescent="0.2">
      <c r="AD135">
        <f t="shared" si="32"/>
        <v>133</v>
      </c>
      <c r="AE135">
        <f t="shared" si="33"/>
        <v>1.2951603227047807E-3</v>
      </c>
      <c r="AF135">
        <f t="shared" si="34"/>
        <v>0.80818004136778276</v>
      </c>
      <c r="AG135">
        <f t="shared" si="31"/>
        <v>0.17225632291973583</v>
      </c>
    </row>
    <row r="136" spans="30:33" x14ac:dyDescent="0.2">
      <c r="AD136">
        <f t="shared" si="32"/>
        <v>134</v>
      </c>
      <c r="AE136">
        <f t="shared" si="33"/>
        <v>1.2930880661884531E-3</v>
      </c>
      <c r="AF136">
        <f t="shared" si="34"/>
        <v>0.80688695330159432</v>
      </c>
      <c r="AG136">
        <f t="shared" si="31"/>
        <v>0.17327380086925273</v>
      </c>
    </row>
    <row r="137" spans="30:33" x14ac:dyDescent="0.2">
      <c r="AD137">
        <f t="shared" si="32"/>
        <v>135</v>
      </c>
      <c r="AE137">
        <f t="shared" si="33"/>
        <v>1.2910191252825515E-3</v>
      </c>
      <c r="AF137">
        <f t="shared" si="34"/>
        <v>0.8055959341763117</v>
      </c>
      <c r="AG137">
        <f t="shared" si="31"/>
        <v>0.17428758191314445</v>
      </c>
    </row>
    <row r="138" spans="30:33" x14ac:dyDescent="0.2">
      <c r="AD138">
        <f t="shared" si="32"/>
        <v>136</v>
      </c>
      <c r="AE138">
        <f t="shared" si="33"/>
        <v>1.2889534946820993E-3</v>
      </c>
      <c r="AF138">
        <f t="shared" si="34"/>
        <v>0.80430698068162954</v>
      </c>
      <c r="AG138">
        <f t="shared" si="31"/>
        <v>0.17529767527676551</v>
      </c>
    </row>
    <row r="139" spans="30:33" x14ac:dyDescent="0.2">
      <c r="AD139">
        <f t="shared" si="32"/>
        <v>137</v>
      </c>
      <c r="AE139">
        <f t="shared" si="33"/>
        <v>1.2868911690906079E-3</v>
      </c>
      <c r="AF139">
        <f t="shared" si="34"/>
        <v>0.80302008951253889</v>
      </c>
      <c r="AG139">
        <f t="shared" si="31"/>
        <v>0.17630409016541329</v>
      </c>
    </row>
    <row r="140" spans="30:33" x14ac:dyDescent="0.2">
      <c r="AD140">
        <f t="shared" si="32"/>
        <v>138</v>
      </c>
      <c r="AE140">
        <f t="shared" si="33"/>
        <v>1.2848321432200628E-3</v>
      </c>
      <c r="AF140">
        <f t="shared" si="34"/>
        <v>0.80173525736931883</v>
      </c>
      <c r="AG140">
        <f t="shared" si="31"/>
        <v>0.17730683576436868</v>
      </c>
    </row>
    <row r="141" spans="30:33" x14ac:dyDescent="0.2">
      <c r="AD141">
        <f t="shared" si="32"/>
        <v>139</v>
      </c>
      <c r="AE141">
        <f t="shared" si="33"/>
        <v>1.2827764117909106E-3</v>
      </c>
      <c r="AF141">
        <f t="shared" si="34"/>
        <v>0.80045248095752786</v>
      </c>
      <c r="AG141">
        <f t="shared" si="31"/>
        <v>0.17830592123893657</v>
      </c>
    </row>
    <row r="142" spans="30:33" x14ac:dyDescent="0.2">
      <c r="AD142">
        <f t="shared" si="32"/>
        <v>140</v>
      </c>
      <c r="AE142">
        <f t="shared" si="33"/>
        <v>1.2807239695320452E-3</v>
      </c>
      <c r="AF142">
        <f t="shared" si="34"/>
        <v>0.79917175698799581</v>
      </c>
      <c r="AG142">
        <f t="shared" si="31"/>
        <v>0.17930135573448633</v>
      </c>
    </row>
    <row r="143" spans="30:33" x14ac:dyDescent="0.2">
      <c r="AD143">
        <f t="shared" si="32"/>
        <v>141</v>
      </c>
      <c r="AE143">
        <f t="shared" si="33"/>
        <v>1.2786748111807938E-3</v>
      </c>
      <c r="AF143">
        <f t="shared" si="34"/>
        <v>0.79789308217681498</v>
      </c>
      <c r="AG143">
        <f t="shared" si="31"/>
        <v>0.18029314837649194</v>
      </c>
    </row>
    <row r="144" spans="30:33" x14ac:dyDescent="0.2">
      <c r="AD144">
        <f t="shared" si="32"/>
        <v>142</v>
      </c>
      <c r="AE144">
        <f t="shared" si="33"/>
        <v>1.2766289314829046E-3</v>
      </c>
      <c r="AF144">
        <f t="shared" si="34"/>
        <v>0.79661645324533203</v>
      </c>
      <c r="AG144">
        <f t="shared" si="31"/>
        <v>0.18128130827057246</v>
      </c>
    </row>
    <row r="145" spans="30:33" x14ac:dyDescent="0.2">
      <c r="AD145">
        <f t="shared" si="32"/>
        <v>143</v>
      </c>
      <c r="AE145">
        <f t="shared" si="33"/>
        <v>1.2745863251925318E-3</v>
      </c>
      <c r="AF145">
        <f t="shared" si="34"/>
        <v>0.79534186692013942</v>
      </c>
      <c r="AG145">
        <f t="shared" si="31"/>
        <v>0.18226584450253205</v>
      </c>
    </row>
    <row r="146" spans="30:33" x14ac:dyDescent="0.2">
      <c r="AD146">
        <f t="shared" si="32"/>
        <v>144</v>
      </c>
      <c r="AE146">
        <f t="shared" si="33"/>
        <v>1.2725469870722237E-3</v>
      </c>
      <c r="AF146">
        <f t="shared" si="34"/>
        <v>0.79406931993306717</v>
      </c>
      <c r="AG146">
        <f t="shared" si="31"/>
        <v>0.18324676613840021</v>
      </c>
    </row>
    <row r="147" spans="30:33" x14ac:dyDescent="0.2">
      <c r="AD147">
        <f t="shared" si="32"/>
        <v>145</v>
      </c>
      <c r="AE147">
        <f t="shared" si="33"/>
        <v>1.2705109118929081E-3</v>
      </c>
      <c r="AF147">
        <f t="shared" si="34"/>
        <v>0.79279880902117428</v>
      </c>
      <c r="AG147">
        <f t="shared" si="31"/>
        <v>0.18422408222447167</v>
      </c>
    </row>
    <row r="148" spans="30:33" x14ac:dyDescent="0.2">
      <c r="AD148">
        <f t="shared" si="32"/>
        <v>146</v>
      </c>
      <c r="AE148">
        <f t="shared" si="33"/>
        <v>1.2684780944338795E-3</v>
      </c>
      <c r="AF148">
        <f t="shared" si="34"/>
        <v>0.79153033092674041</v>
      </c>
      <c r="AG148">
        <f t="shared" si="31"/>
        <v>0.18519780178734641</v>
      </c>
    </row>
    <row r="149" spans="30:33" x14ac:dyDescent="0.2">
      <c r="AD149">
        <f t="shared" si="32"/>
        <v>147</v>
      </c>
      <c r="AE149">
        <f t="shared" si="33"/>
        <v>1.2664485294827852E-3</v>
      </c>
      <c r="AF149">
        <f t="shared" si="34"/>
        <v>0.79026388239725764</v>
      </c>
      <c r="AG149">
        <f t="shared" si="31"/>
        <v>0.18616793383396943</v>
      </c>
    </row>
    <row r="150" spans="30:33" x14ac:dyDescent="0.2">
      <c r="AD150">
        <f t="shared" si="32"/>
        <v>148</v>
      </c>
      <c r="AE150">
        <f t="shared" si="33"/>
        <v>1.2644222118356127E-3</v>
      </c>
      <c r="AF150">
        <f t="shared" si="34"/>
        <v>0.788999460185422</v>
      </c>
      <c r="AG150">
        <f t="shared" si="31"/>
        <v>0.18713448735167068</v>
      </c>
    </row>
    <row r="151" spans="30:33" x14ac:dyDescent="0.2">
      <c r="AD151">
        <f t="shared" si="32"/>
        <v>149</v>
      </c>
      <c r="AE151">
        <f t="shared" si="33"/>
        <v>1.2623991362966758E-3</v>
      </c>
      <c r="AF151">
        <f t="shared" si="34"/>
        <v>0.78773706104912533</v>
      </c>
      <c r="AG151">
        <f t="shared" si="31"/>
        <v>0.1880974713082047</v>
      </c>
    </row>
    <row r="152" spans="30:33" x14ac:dyDescent="0.2">
      <c r="AD152">
        <f t="shared" si="32"/>
        <v>150</v>
      </c>
      <c r="AE152">
        <f t="shared" si="33"/>
        <v>1.260379297678601E-3</v>
      </c>
      <c r="AF152">
        <f t="shared" si="34"/>
        <v>0.78647668175144669</v>
      </c>
      <c r="AG152">
        <f t="shared" si="31"/>
        <v>0.18905689465179015</v>
      </c>
    </row>
    <row r="153" spans="30:33" x14ac:dyDescent="0.2">
      <c r="AD153">
        <f t="shared" si="32"/>
        <v>151</v>
      </c>
      <c r="AE153">
        <f t="shared" si="33"/>
        <v>1.2583626908023154E-3</v>
      </c>
      <c r="AF153">
        <f t="shared" si="34"/>
        <v>0.78521831906064432</v>
      </c>
      <c r="AG153">
        <f t="shared" si="31"/>
        <v>0.19001276631114963</v>
      </c>
    </row>
    <row r="154" spans="30:33" x14ac:dyDescent="0.2">
      <c r="AD154">
        <f t="shared" si="32"/>
        <v>152</v>
      </c>
      <c r="AE154">
        <f t="shared" si="33"/>
        <v>1.2563493104970314E-3</v>
      </c>
      <c r="AF154">
        <f t="shared" si="34"/>
        <v>0.7839619697501472</v>
      </c>
      <c r="AG154">
        <f t="shared" si="31"/>
        <v>0.19096509519554877</v>
      </c>
    </row>
    <row r="155" spans="30:33" x14ac:dyDescent="0.2">
      <c r="AD155">
        <f t="shared" si="32"/>
        <v>153</v>
      </c>
      <c r="AE155">
        <f t="shared" si="33"/>
        <v>1.2543391516002362E-3</v>
      </c>
      <c r="AF155">
        <f t="shared" si="34"/>
        <v>0.78270763059854698</v>
      </c>
      <c r="AG155">
        <f t="shared" si="31"/>
        <v>0.19191389019483615</v>
      </c>
    </row>
    <row r="156" spans="30:33" x14ac:dyDescent="0.2">
      <c r="AD156">
        <f t="shared" si="32"/>
        <v>154</v>
      </c>
      <c r="AE156">
        <f t="shared" si="33"/>
        <v>1.2523322089576757E-3</v>
      </c>
      <c r="AF156">
        <f t="shared" si="34"/>
        <v>0.78145529838958927</v>
      </c>
      <c r="AG156">
        <f t="shared" si="31"/>
        <v>0.19285916017948207</v>
      </c>
    </row>
    <row r="157" spans="30:33" x14ac:dyDescent="0.2">
      <c r="AD157">
        <f t="shared" si="32"/>
        <v>155</v>
      </c>
      <c r="AE157">
        <f t="shared" si="33"/>
        <v>1.2503284774233435E-3</v>
      </c>
      <c r="AF157">
        <f t="shared" si="34"/>
        <v>0.78020496991216592</v>
      </c>
      <c r="AG157">
        <f t="shared" si="31"/>
        <v>0.19380091400061825</v>
      </c>
    </row>
    <row r="158" spans="30:33" x14ac:dyDescent="0.2">
      <c r="AD158">
        <f t="shared" si="32"/>
        <v>156</v>
      </c>
      <c r="AE158">
        <f t="shared" si="33"/>
        <v>1.2483279518594661E-3</v>
      </c>
      <c r="AF158">
        <f t="shared" si="34"/>
        <v>0.77895664196030645</v>
      </c>
      <c r="AG158">
        <f t="shared" si="31"/>
        <v>0.1947391604900767</v>
      </c>
    </row>
    <row r="159" spans="30:33" x14ac:dyDescent="0.2">
      <c r="AD159">
        <f t="shared" si="32"/>
        <v>157</v>
      </c>
      <c r="AE159">
        <f t="shared" si="33"/>
        <v>1.2463306271364909E-3</v>
      </c>
      <c r="AF159">
        <f t="shared" si="34"/>
        <v>0.77771031133316992</v>
      </c>
      <c r="AG159">
        <f t="shared" si="31"/>
        <v>0.19567390846042906</v>
      </c>
    </row>
    <row r="160" spans="30:33" x14ac:dyDescent="0.2">
      <c r="AD160">
        <f t="shared" si="32"/>
        <v>158</v>
      </c>
      <c r="AE160">
        <f t="shared" si="33"/>
        <v>1.2443364981330725E-3</v>
      </c>
      <c r="AF160">
        <f t="shared" si="34"/>
        <v>0.77646597483503677</v>
      </c>
      <c r="AG160">
        <f t="shared" si="31"/>
        <v>0.19660516670502545</v>
      </c>
    </row>
    <row r="161" spans="30:33" x14ac:dyDescent="0.2">
      <c r="AD161">
        <f t="shared" si="32"/>
        <v>159</v>
      </c>
      <c r="AE161">
        <f t="shared" si="33"/>
        <v>1.2423455597360593E-3</v>
      </c>
      <c r="AF161">
        <f t="shared" si="34"/>
        <v>0.77522362927530064</v>
      </c>
      <c r="AG161">
        <f t="shared" si="31"/>
        <v>0.19753294399803342</v>
      </c>
    </row>
    <row r="162" spans="30:33" x14ac:dyDescent="0.2">
      <c r="AD162">
        <f t="shared" si="32"/>
        <v>160</v>
      </c>
      <c r="AE162">
        <f t="shared" si="33"/>
        <v>1.2403578068404817E-3</v>
      </c>
      <c r="AF162">
        <f t="shared" si="34"/>
        <v>0.77398327146846013</v>
      </c>
      <c r="AG162">
        <f t="shared" si="31"/>
        <v>0.19845724909447707</v>
      </c>
    </row>
    <row r="163" spans="30:33" x14ac:dyDescent="0.2">
      <c r="AD163">
        <f t="shared" si="32"/>
        <v>161</v>
      </c>
      <c r="AE163">
        <f t="shared" si="33"/>
        <v>1.2383732343495368E-3</v>
      </c>
      <c r="AF163">
        <f t="shared" si="34"/>
        <v>0.77274489823411052</v>
      </c>
      <c r="AG163">
        <f t="shared" si="31"/>
        <v>0.19937809073027543</v>
      </c>
    </row>
    <row r="164" spans="30:33" x14ac:dyDescent="0.2">
      <c r="AD164">
        <f t="shared" si="32"/>
        <v>162</v>
      </c>
      <c r="AE164">
        <f t="shared" si="33"/>
        <v>1.2363918371745774E-3</v>
      </c>
      <c r="AF164">
        <f t="shared" si="34"/>
        <v>0.77150850639693591</v>
      </c>
      <c r="AG164">
        <f t="shared" si="31"/>
        <v>0.20029547762228153</v>
      </c>
    </row>
    <row r="165" spans="30:33" x14ac:dyDescent="0.2">
      <c r="AD165">
        <f t="shared" si="32"/>
        <v>163</v>
      </c>
      <c r="AE165">
        <f t="shared" si="33"/>
        <v>1.2344136102350981E-3</v>
      </c>
      <c r="AF165">
        <f t="shared" si="34"/>
        <v>0.77027409278670078</v>
      </c>
      <c r="AG165">
        <f t="shared" si="31"/>
        <v>0.20120941846832099</v>
      </c>
    </row>
    <row r="166" spans="30:33" x14ac:dyDescent="0.2">
      <c r="AD166">
        <f t="shared" si="32"/>
        <v>164</v>
      </c>
      <c r="AE166">
        <f t="shared" si="33"/>
        <v>1.2324385484587218E-3</v>
      </c>
      <c r="AF166">
        <f t="shared" si="34"/>
        <v>0.769041654238242</v>
      </c>
      <c r="AG166">
        <f t="shared" si="31"/>
        <v>0.20211992194723039</v>
      </c>
    </row>
    <row r="167" spans="30:33" x14ac:dyDescent="0.2">
      <c r="AD167">
        <f t="shared" si="32"/>
        <v>165</v>
      </c>
      <c r="AE167">
        <f t="shared" si="33"/>
        <v>1.2304666467811878E-3</v>
      </c>
      <c r="AF167">
        <f t="shared" si="34"/>
        <v>0.76781118759146083</v>
      </c>
      <c r="AG167">
        <f t="shared" si="31"/>
        <v>0.20302699671889599</v>
      </c>
    </row>
    <row r="168" spans="30:33" x14ac:dyDescent="0.2">
      <c r="AD168">
        <f t="shared" si="32"/>
        <v>166</v>
      </c>
      <c r="AE168">
        <f t="shared" si="33"/>
        <v>1.2284979001463379E-3</v>
      </c>
      <c r="AF168">
        <f t="shared" si="34"/>
        <v>0.76658268969131449</v>
      </c>
      <c r="AG168">
        <f t="shared" si="31"/>
        <v>0.20393065142429209</v>
      </c>
    </row>
    <row r="169" spans="30:33" x14ac:dyDescent="0.2">
      <c r="AD169">
        <f t="shared" si="32"/>
        <v>167</v>
      </c>
      <c r="AE169">
        <f t="shared" si="33"/>
        <v>1.2265323035061037E-3</v>
      </c>
      <c r="AF169">
        <f t="shared" si="34"/>
        <v>0.76535615738780838</v>
      </c>
      <c r="AG169">
        <f t="shared" si="31"/>
        <v>0.20483089468551932</v>
      </c>
    </row>
    <row r="170" spans="30:33" x14ac:dyDescent="0.2">
      <c r="AD170">
        <f t="shared" si="32"/>
        <v>168</v>
      </c>
      <c r="AE170">
        <f t="shared" si="33"/>
        <v>1.2245698518204939E-3</v>
      </c>
      <c r="AF170">
        <f t="shared" si="34"/>
        <v>0.76413158753598787</v>
      </c>
      <c r="AG170">
        <f t="shared" si="31"/>
        <v>0.20572773510584297</v>
      </c>
    </row>
    <row r="171" spans="30:33" x14ac:dyDescent="0.2">
      <c r="AD171">
        <f t="shared" si="32"/>
        <v>169</v>
      </c>
      <c r="AE171">
        <f t="shared" si="33"/>
        <v>1.2226105400575812E-3</v>
      </c>
      <c r="AF171">
        <f t="shared" si="34"/>
        <v>0.7629089769959303</v>
      </c>
      <c r="AG171">
        <f t="shared" si="31"/>
        <v>0.20662118126973122</v>
      </c>
    </row>
    <row r="172" spans="30:33" x14ac:dyDescent="0.2">
      <c r="AD172">
        <f t="shared" si="32"/>
        <v>170</v>
      </c>
      <c r="AE172">
        <f t="shared" si="33"/>
        <v>1.220654363193489E-3</v>
      </c>
      <c r="AF172">
        <f t="shared" si="34"/>
        <v>0.76168832263273678</v>
      </c>
      <c r="AG172">
        <f t="shared" si="31"/>
        <v>0.20751124174289312</v>
      </c>
    </row>
    <row r="173" spans="30:33" x14ac:dyDescent="0.2">
      <c r="AD173">
        <f t="shared" si="32"/>
        <v>171</v>
      </c>
      <c r="AE173">
        <f t="shared" si="33"/>
        <v>1.2187013162123794E-3</v>
      </c>
      <c r="AF173">
        <f t="shared" si="34"/>
        <v>0.7604696213165244</v>
      </c>
      <c r="AG173">
        <f t="shared" si="31"/>
        <v>0.20839792507231689</v>
      </c>
    </row>
    <row r="174" spans="30:33" x14ac:dyDescent="0.2">
      <c r="AD174">
        <f t="shared" si="32"/>
        <v>172</v>
      </c>
      <c r="AE174">
        <f t="shared" si="33"/>
        <v>1.2167513941064396E-3</v>
      </c>
      <c r="AF174">
        <f t="shared" si="34"/>
        <v>0.75925286992241792</v>
      </c>
      <c r="AG174">
        <f t="shared" si="31"/>
        <v>0.20928123978630761</v>
      </c>
    </row>
    <row r="175" spans="30:33" x14ac:dyDescent="0.2">
      <c r="AD175">
        <f t="shared" si="32"/>
        <v>173</v>
      </c>
      <c r="AE175">
        <f t="shared" si="33"/>
        <v>1.2148045918758692E-3</v>
      </c>
      <c r="AF175">
        <f t="shared" si="34"/>
        <v>0.75803806533054197</v>
      </c>
      <c r="AG175">
        <f t="shared" si="31"/>
        <v>0.21016119439452535</v>
      </c>
    </row>
    <row r="176" spans="30:33" x14ac:dyDescent="0.2">
      <c r="AD176">
        <f t="shared" si="32"/>
        <v>174</v>
      </c>
      <c r="AE176">
        <f t="shared" si="33"/>
        <v>1.2128609045288677E-3</v>
      </c>
      <c r="AF176">
        <f t="shared" si="34"/>
        <v>0.75682520442601309</v>
      </c>
      <c r="AG176">
        <f t="shared" si="31"/>
        <v>0.21103779738802297</v>
      </c>
    </row>
    <row r="177" spans="30:33" x14ac:dyDescent="0.2">
      <c r="AD177">
        <f t="shared" si="32"/>
        <v>175</v>
      </c>
      <c r="AE177">
        <f t="shared" si="33"/>
        <v>1.2109203270816214E-3</v>
      </c>
      <c r="AF177">
        <f t="shared" si="34"/>
        <v>0.75561428409893139</v>
      </c>
      <c r="AG177">
        <f t="shared" si="31"/>
        <v>0.21191105723928375</v>
      </c>
    </row>
    <row r="178" spans="30:33" x14ac:dyDescent="0.2">
      <c r="AD178">
        <f t="shared" si="32"/>
        <v>176</v>
      </c>
      <c r="AE178">
        <f t="shared" si="33"/>
        <v>1.2089828545582908E-3</v>
      </c>
      <c r="AF178">
        <f t="shared" si="34"/>
        <v>0.75440530124437311</v>
      </c>
      <c r="AG178">
        <f t="shared" si="31"/>
        <v>0.21278098240225918</v>
      </c>
    </row>
    <row r="179" spans="30:33" x14ac:dyDescent="0.2">
      <c r="AD179">
        <f t="shared" si="32"/>
        <v>177</v>
      </c>
      <c r="AE179">
        <f t="shared" si="33"/>
        <v>1.2070484819909975E-3</v>
      </c>
      <c r="AF179">
        <f t="shared" si="34"/>
        <v>0.75319825276238206</v>
      </c>
      <c r="AG179">
        <f t="shared" si="31"/>
        <v>0.21364758131240655</v>
      </c>
    </row>
    <row r="180" spans="30:33" x14ac:dyDescent="0.2">
      <c r="AD180">
        <f t="shared" si="32"/>
        <v>178</v>
      </c>
      <c r="AE180">
        <f t="shared" si="33"/>
        <v>1.2051172044198119E-3</v>
      </c>
      <c r="AF180">
        <f t="shared" si="34"/>
        <v>0.75199313555796221</v>
      </c>
      <c r="AG180">
        <f t="shared" si="31"/>
        <v>0.21451086238672654</v>
      </c>
    </row>
    <row r="181" spans="30:33" x14ac:dyDescent="0.2">
      <c r="AD181">
        <f t="shared" si="32"/>
        <v>179</v>
      </c>
      <c r="AE181">
        <f t="shared" si="33"/>
        <v>1.2031890168927402E-3</v>
      </c>
      <c r="AF181">
        <f t="shared" si="34"/>
        <v>0.75078994654106945</v>
      </c>
      <c r="AG181">
        <f t="shared" si="31"/>
        <v>0.2153708340238005</v>
      </c>
    </row>
    <row r="182" spans="30:33" x14ac:dyDescent="0.2">
      <c r="AD182">
        <f t="shared" si="32"/>
        <v>180</v>
      </c>
      <c r="AE182">
        <f t="shared" si="33"/>
        <v>1.2012639144657116E-3</v>
      </c>
      <c r="AF182">
        <f t="shared" si="34"/>
        <v>0.74958868262660372</v>
      </c>
      <c r="AG182">
        <f t="shared" si="31"/>
        <v>0.21622750460382809</v>
      </c>
    </row>
    <row r="183" spans="30:33" x14ac:dyDescent="0.2">
      <c r="AD183">
        <f t="shared" si="32"/>
        <v>181</v>
      </c>
      <c r="AE183">
        <f t="shared" si="33"/>
        <v>1.1993418922025664E-3</v>
      </c>
      <c r="AF183">
        <f t="shared" si="34"/>
        <v>0.74838934073440111</v>
      </c>
      <c r="AG183">
        <f t="shared" si="31"/>
        <v>0.21708088248866453</v>
      </c>
    </row>
    <row r="184" spans="30:33" x14ac:dyDescent="0.2">
      <c r="AD184">
        <f t="shared" si="32"/>
        <v>182</v>
      </c>
      <c r="AE184">
        <f t="shared" si="33"/>
        <v>1.1974229451750423E-3</v>
      </c>
      <c r="AF184">
        <f t="shared" si="34"/>
        <v>0.747191917789226</v>
      </c>
      <c r="AG184">
        <f t="shared" si="31"/>
        <v>0.21793097602185768</v>
      </c>
    </row>
    <row r="185" spans="30:33" x14ac:dyDescent="0.2">
      <c r="AD185">
        <f t="shared" si="32"/>
        <v>183</v>
      </c>
      <c r="AE185">
        <f t="shared" si="33"/>
        <v>1.1955070684627621E-3</v>
      </c>
      <c r="AF185">
        <f t="shared" si="34"/>
        <v>0.74599641072076317</v>
      </c>
      <c r="AG185">
        <f t="shared" si="31"/>
        <v>0.21877779352868545</v>
      </c>
    </row>
    <row r="186" spans="30:33" x14ac:dyDescent="0.2">
      <c r="AD186">
        <f t="shared" si="32"/>
        <v>184</v>
      </c>
      <c r="AE186">
        <f t="shared" si="33"/>
        <v>1.1935942571532215E-3</v>
      </c>
      <c r="AF186">
        <f t="shared" si="34"/>
        <v>0.74480281646360991</v>
      </c>
      <c r="AG186">
        <f t="shared" si="31"/>
        <v>0.21962134331619276</v>
      </c>
    </row>
    <row r="187" spans="30:33" x14ac:dyDescent="0.2">
      <c r="AD187">
        <f t="shared" si="32"/>
        <v>185</v>
      </c>
      <c r="AE187">
        <f t="shared" si="33"/>
        <v>1.1916845063417764E-3</v>
      </c>
      <c r="AF187">
        <f t="shared" si="34"/>
        <v>0.74361113195726813</v>
      </c>
      <c r="AG187">
        <f t="shared" si="31"/>
        <v>0.22046163367322863</v>
      </c>
    </row>
    <row r="188" spans="30:33" x14ac:dyDescent="0.2">
      <c r="AD188">
        <f t="shared" si="32"/>
        <v>186</v>
      </c>
      <c r="AE188">
        <f t="shared" si="33"/>
        <v>1.1897778111316295E-3</v>
      </c>
      <c r="AF188">
        <f t="shared" si="34"/>
        <v>0.74242135414613653</v>
      </c>
      <c r="AG188">
        <f t="shared" si="31"/>
        <v>0.22129867287048308</v>
      </c>
    </row>
    <row r="189" spans="30:33" x14ac:dyDescent="0.2">
      <c r="AD189">
        <f t="shared" si="32"/>
        <v>187</v>
      </c>
      <c r="AE189">
        <f t="shared" si="33"/>
        <v>1.1878741666338189E-3</v>
      </c>
      <c r="AF189">
        <f t="shared" si="34"/>
        <v>0.74123347997950262</v>
      </c>
      <c r="AG189">
        <f t="shared" si="31"/>
        <v>0.22213246916052415</v>
      </c>
    </row>
    <row r="190" spans="30:33" x14ac:dyDescent="0.2">
      <c r="AD190">
        <f t="shared" si="32"/>
        <v>188</v>
      </c>
      <c r="AE190">
        <f t="shared" si="33"/>
        <v>1.1859735679672046E-3</v>
      </c>
      <c r="AF190">
        <f t="shared" si="34"/>
        <v>0.74004750641153538</v>
      </c>
      <c r="AG190">
        <f t="shared" si="31"/>
        <v>0.22296303077783447</v>
      </c>
    </row>
    <row r="191" spans="30:33" x14ac:dyDescent="0.2">
      <c r="AD191">
        <f t="shared" si="32"/>
        <v>189</v>
      </c>
      <c r="AE191">
        <f t="shared" si="33"/>
        <v>1.1840760102584571E-3</v>
      </c>
      <c r="AF191">
        <f t="shared" si="34"/>
        <v>0.73886343040127689</v>
      </c>
      <c r="AG191">
        <f t="shared" si="31"/>
        <v>0.22379036593884841</v>
      </c>
    </row>
    <row r="192" spans="30:33" x14ac:dyDescent="0.2">
      <c r="AD192">
        <f t="shared" si="32"/>
        <v>190</v>
      </c>
      <c r="AE192">
        <f t="shared" si="33"/>
        <v>1.1821814886420435E-3</v>
      </c>
      <c r="AF192">
        <f t="shared" si="34"/>
        <v>0.73768124891263476</v>
      </c>
      <c r="AG192">
        <f t="shared" si="31"/>
        <v>0.22461448284198826</v>
      </c>
    </row>
    <row r="193" spans="30:33" x14ac:dyDescent="0.2">
      <c r="AD193">
        <f t="shared" si="32"/>
        <v>191</v>
      </c>
      <c r="AE193">
        <f t="shared" si="33"/>
        <v>1.1802899982602162E-3</v>
      </c>
      <c r="AF193">
        <f t="shared" si="34"/>
        <v>0.7365009589143745</v>
      </c>
      <c r="AG193">
        <f t="shared" si="31"/>
        <v>0.2254353896677013</v>
      </c>
    </row>
    <row r="194" spans="30:33" x14ac:dyDescent="0.2">
      <c r="AD194">
        <f t="shared" si="32"/>
        <v>192</v>
      </c>
      <c r="AE194">
        <f t="shared" si="33"/>
        <v>1.1784015342629997E-3</v>
      </c>
      <c r="AF194">
        <f t="shared" si="34"/>
        <v>0.73532255738011143</v>
      </c>
      <c r="AG194">
        <f t="shared" si="31"/>
        <v>0.22625309457849593</v>
      </c>
    </row>
    <row r="195" spans="30:33" x14ac:dyDescent="0.2">
      <c r="AD195">
        <f t="shared" si="32"/>
        <v>193</v>
      </c>
      <c r="AE195">
        <f t="shared" si="33"/>
        <v>1.1765160918081787E-3</v>
      </c>
      <c r="AF195">
        <f t="shared" si="34"/>
        <v>0.73414604128830319</v>
      </c>
      <c r="AG195">
        <f t="shared" si="31"/>
        <v>0.22706760571897849</v>
      </c>
    </row>
    <row r="196" spans="30:33" x14ac:dyDescent="0.2">
      <c r="AD196">
        <f t="shared" si="32"/>
        <v>194</v>
      </c>
      <c r="AE196">
        <f t="shared" si="33"/>
        <v>1.1746336660612856E-3</v>
      </c>
      <c r="AF196">
        <f t="shared" si="34"/>
        <v>0.73297140762224189</v>
      </c>
      <c r="AG196">
        <f t="shared" ref="AG196:AG259" si="35">AD196*AE196</f>
        <v>0.2278789312158894</v>
      </c>
    </row>
    <row r="197" spans="30:33" x14ac:dyDescent="0.2">
      <c r="AD197">
        <f t="shared" ref="AD197:AD260" si="36">AD196+1</f>
        <v>195</v>
      </c>
      <c r="AE197">
        <f t="shared" ref="AE197:AE260" si="37">AF196*$AE$3</f>
        <v>1.1727542521955876E-3</v>
      </c>
      <c r="AF197">
        <f t="shared" ref="AF197:AF260" si="38">AF196*$AF$3</f>
        <v>0.73179865337004624</v>
      </c>
      <c r="AG197">
        <f t="shared" si="35"/>
        <v>0.22868707917813957</v>
      </c>
    </row>
    <row r="198" spans="30:33" x14ac:dyDescent="0.2">
      <c r="AD198">
        <f t="shared" si="36"/>
        <v>196</v>
      </c>
      <c r="AE198">
        <f t="shared" si="37"/>
        <v>1.1708778453920746E-3</v>
      </c>
      <c r="AF198">
        <f t="shared" si="38"/>
        <v>0.73062777552465408</v>
      </c>
      <c r="AG198">
        <f t="shared" si="35"/>
        <v>0.22949205769684661</v>
      </c>
    </row>
    <row r="199" spans="30:33" x14ac:dyDescent="0.2">
      <c r="AD199">
        <f t="shared" si="36"/>
        <v>197</v>
      </c>
      <c r="AE199">
        <f t="shared" si="37"/>
        <v>1.1690044408394472E-3</v>
      </c>
      <c r="AF199">
        <f t="shared" si="38"/>
        <v>0.72945877108381463</v>
      </c>
      <c r="AG199">
        <f t="shared" si="35"/>
        <v>0.23029387484537109</v>
      </c>
    </row>
    <row r="200" spans="30:33" x14ac:dyDescent="0.2">
      <c r="AD200">
        <f t="shared" si="36"/>
        <v>198</v>
      </c>
      <c r="AE200">
        <f t="shared" si="37"/>
        <v>1.1671340337341038E-3</v>
      </c>
      <c r="AF200">
        <f t="shared" si="38"/>
        <v>0.72829163705008049</v>
      </c>
      <c r="AG200">
        <f t="shared" si="35"/>
        <v>0.23109253867935256</v>
      </c>
    </row>
    <row r="201" spans="30:33" x14ac:dyDescent="0.2">
      <c r="AD201">
        <f t="shared" si="36"/>
        <v>199</v>
      </c>
      <c r="AE201">
        <f t="shared" si="37"/>
        <v>1.1652666192801292E-3</v>
      </c>
      <c r="AF201">
        <f t="shared" si="38"/>
        <v>0.72712637043080031</v>
      </c>
      <c r="AG201">
        <f t="shared" si="35"/>
        <v>0.23188805723674571</v>
      </c>
    </row>
    <row r="202" spans="30:33" x14ac:dyDescent="0.2">
      <c r="AD202">
        <f t="shared" si="36"/>
        <v>200</v>
      </c>
      <c r="AE202">
        <f t="shared" si="37"/>
        <v>1.163402192689281E-3</v>
      </c>
      <c r="AF202">
        <f t="shared" si="38"/>
        <v>0.72596296823811102</v>
      </c>
      <c r="AG202">
        <f t="shared" si="35"/>
        <v>0.23268043853785619</v>
      </c>
    </row>
    <row r="203" spans="30:33" x14ac:dyDescent="0.2">
      <c r="AD203">
        <f t="shared" si="36"/>
        <v>201</v>
      </c>
      <c r="AE203">
        <f t="shared" si="37"/>
        <v>1.1615407491809781E-3</v>
      </c>
      <c r="AF203">
        <f t="shared" si="38"/>
        <v>0.72480142748893006</v>
      </c>
      <c r="AG203">
        <f t="shared" si="35"/>
        <v>0.23346969058537659</v>
      </c>
    </row>
    <row r="204" spans="30:33" x14ac:dyDescent="0.2">
      <c r="AD204">
        <f t="shared" si="36"/>
        <v>202</v>
      </c>
      <c r="AE204">
        <f t="shared" si="37"/>
        <v>1.1596822839822886E-3</v>
      </c>
      <c r="AF204">
        <f t="shared" si="38"/>
        <v>0.72364174520494773</v>
      </c>
      <c r="AG204">
        <f t="shared" si="35"/>
        <v>0.2342558213644223</v>
      </c>
    </row>
    <row r="205" spans="30:33" x14ac:dyDescent="0.2">
      <c r="AD205">
        <f t="shared" si="36"/>
        <v>203</v>
      </c>
      <c r="AE205">
        <f t="shared" si="37"/>
        <v>1.1578267923279169E-3</v>
      </c>
      <c r="AF205">
        <f t="shared" si="38"/>
        <v>0.72248391841261983</v>
      </c>
      <c r="AG205">
        <f t="shared" si="35"/>
        <v>0.23503883884256713</v>
      </c>
    </row>
    <row r="206" spans="30:33" x14ac:dyDescent="0.2">
      <c r="AD206">
        <f t="shared" si="36"/>
        <v>204</v>
      </c>
      <c r="AE206">
        <f t="shared" si="37"/>
        <v>1.1559742694601922E-3</v>
      </c>
      <c r="AF206">
        <f t="shared" si="38"/>
        <v>0.72132794414315959</v>
      </c>
      <c r="AG206">
        <f t="shared" si="35"/>
        <v>0.2358187509698792</v>
      </c>
    </row>
    <row r="207" spans="30:33" x14ac:dyDescent="0.2">
      <c r="AD207">
        <f t="shared" si="36"/>
        <v>205</v>
      </c>
      <c r="AE207">
        <f t="shared" si="37"/>
        <v>1.1541247106290559E-3</v>
      </c>
      <c r="AF207">
        <f t="shared" si="38"/>
        <v>0.72017381943253056</v>
      </c>
      <c r="AG207">
        <f t="shared" si="35"/>
        <v>0.23659556567895645</v>
      </c>
    </row>
    <row r="208" spans="30:33" x14ac:dyDescent="0.2">
      <c r="AD208">
        <f t="shared" si="36"/>
        <v>206</v>
      </c>
      <c r="AE208">
        <f t="shared" si="37"/>
        <v>1.1522781110920495E-3</v>
      </c>
      <c r="AF208">
        <f t="shared" si="38"/>
        <v>0.71902154132143847</v>
      </c>
      <c r="AG208">
        <f t="shared" si="35"/>
        <v>0.2373692908849622</v>
      </c>
    </row>
    <row r="209" spans="30:33" x14ac:dyDescent="0.2">
      <c r="AD209">
        <f t="shared" si="36"/>
        <v>207</v>
      </c>
      <c r="AE209">
        <f t="shared" si="37"/>
        <v>1.150434466114302E-3</v>
      </c>
      <c r="AF209">
        <f t="shared" si="38"/>
        <v>0.71787110685532418</v>
      </c>
      <c r="AG209">
        <f t="shared" si="35"/>
        <v>0.23813993448566051</v>
      </c>
    </row>
    <row r="210" spans="30:33" x14ac:dyDescent="0.2">
      <c r="AD210">
        <f t="shared" si="36"/>
        <v>208</v>
      </c>
      <c r="AE210">
        <f t="shared" si="37"/>
        <v>1.1485937709685191E-3</v>
      </c>
      <c r="AF210">
        <f t="shared" si="38"/>
        <v>0.71672251308435564</v>
      </c>
      <c r="AG210">
        <f t="shared" si="35"/>
        <v>0.23890750436145197</v>
      </c>
    </row>
    <row r="211" spans="30:33" x14ac:dyDescent="0.2">
      <c r="AD211">
        <f t="shared" si="36"/>
        <v>209</v>
      </c>
      <c r="AE211">
        <f t="shared" si="37"/>
        <v>1.1467560209349695E-3</v>
      </c>
      <c r="AF211">
        <f t="shared" si="38"/>
        <v>0.71557575706342069</v>
      </c>
      <c r="AG211">
        <f t="shared" si="35"/>
        <v>0.23967200837540864</v>
      </c>
    </row>
    <row r="212" spans="30:33" x14ac:dyDescent="0.2">
      <c r="AD212">
        <f t="shared" si="36"/>
        <v>210</v>
      </c>
      <c r="AE212">
        <f t="shared" si="37"/>
        <v>1.1449212113014736E-3</v>
      </c>
      <c r="AF212">
        <f t="shared" si="38"/>
        <v>0.71443083585211919</v>
      </c>
      <c r="AG212">
        <f t="shared" si="35"/>
        <v>0.24043345437330946</v>
      </c>
    </row>
    <row r="213" spans="30:33" x14ac:dyDescent="0.2">
      <c r="AD213">
        <f t="shared" si="36"/>
        <v>211</v>
      </c>
      <c r="AE213">
        <f t="shared" si="37"/>
        <v>1.1430893373633913E-3</v>
      </c>
      <c r="AF213">
        <f t="shared" si="38"/>
        <v>0.71328774651475579</v>
      </c>
      <c r="AG213">
        <f t="shared" si="35"/>
        <v>0.24119185018367556</v>
      </c>
    </row>
    <row r="214" spans="30:33" x14ac:dyDescent="0.2">
      <c r="AD214">
        <f t="shared" si="36"/>
        <v>212</v>
      </c>
      <c r="AE214">
        <f t="shared" si="37"/>
        <v>1.1412603944236097E-3</v>
      </c>
      <c r="AF214">
        <f t="shared" si="38"/>
        <v>0.71214648612033216</v>
      </c>
      <c r="AG214">
        <f t="shared" si="35"/>
        <v>0.24194720361780525</v>
      </c>
    </row>
    <row r="215" spans="30:33" x14ac:dyDescent="0.2">
      <c r="AD215">
        <f t="shared" si="36"/>
        <v>213</v>
      </c>
      <c r="AE215">
        <f t="shared" si="37"/>
        <v>1.139434377792532E-3</v>
      </c>
      <c r="AF215">
        <f t="shared" si="38"/>
        <v>0.71100705174253964</v>
      </c>
      <c r="AG215">
        <f t="shared" si="35"/>
        <v>0.2426995224698093</v>
      </c>
    </row>
    <row r="216" spans="30:33" x14ac:dyDescent="0.2">
      <c r="AD216">
        <f t="shared" si="36"/>
        <v>214</v>
      </c>
      <c r="AE216">
        <f t="shared" si="37"/>
        <v>1.137611282788064E-3</v>
      </c>
      <c r="AF216">
        <f t="shared" si="38"/>
        <v>0.70986944045975153</v>
      </c>
      <c r="AG216">
        <f t="shared" si="35"/>
        <v>0.24344881451664568</v>
      </c>
    </row>
    <row r="217" spans="30:33" x14ac:dyDescent="0.2">
      <c r="AD217">
        <f t="shared" si="36"/>
        <v>215</v>
      </c>
      <c r="AE217">
        <f t="shared" si="37"/>
        <v>1.1357911047356029E-3</v>
      </c>
      <c r="AF217">
        <f t="shared" si="38"/>
        <v>0.70873364935501593</v>
      </c>
      <c r="AG217">
        <f t="shared" si="35"/>
        <v>0.24419508751815464</v>
      </c>
    </row>
    <row r="218" spans="30:33" x14ac:dyDescent="0.2">
      <c r="AD218">
        <f t="shared" si="36"/>
        <v>216</v>
      </c>
      <c r="AE218">
        <f t="shared" si="37"/>
        <v>1.1339738389680261E-3</v>
      </c>
      <c r="AF218">
        <f t="shared" si="38"/>
        <v>0.70759967551604785</v>
      </c>
      <c r="AG218">
        <f t="shared" si="35"/>
        <v>0.24493834921709362</v>
      </c>
    </row>
    <row r="219" spans="30:33" x14ac:dyDescent="0.2">
      <c r="AD219">
        <f t="shared" si="36"/>
        <v>217</v>
      </c>
      <c r="AE219">
        <f t="shared" si="37"/>
        <v>1.132159480825677E-3</v>
      </c>
      <c r="AF219">
        <f t="shared" si="38"/>
        <v>0.70646751603522218</v>
      </c>
      <c r="AG219">
        <f t="shared" si="35"/>
        <v>0.24567860733917191</v>
      </c>
    </row>
    <row r="220" spans="30:33" x14ac:dyDescent="0.2">
      <c r="AD220">
        <f t="shared" si="36"/>
        <v>218</v>
      </c>
      <c r="AE220">
        <f t="shared" si="37"/>
        <v>1.1303480256563559E-3</v>
      </c>
      <c r="AF220">
        <f t="shared" si="38"/>
        <v>0.70533716800956581</v>
      </c>
      <c r="AG220">
        <f t="shared" si="35"/>
        <v>0.24641586959308559</v>
      </c>
    </row>
    <row r="221" spans="30:33" x14ac:dyDescent="0.2">
      <c r="AD221">
        <f t="shared" si="36"/>
        <v>219</v>
      </c>
      <c r="AE221">
        <f t="shared" si="37"/>
        <v>1.1285394688153058E-3</v>
      </c>
      <c r="AF221">
        <f t="shared" si="38"/>
        <v>0.7042086285407505</v>
      </c>
      <c r="AG221">
        <f t="shared" si="35"/>
        <v>0.24715014367055196</v>
      </c>
    </row>
    <row r="222" spans="30:33" x14ac:dyDescent="0.2">
      <c r="AD222">
        <f t="shared" si="36"/>
        <v>220</v>
      </c>
      <c r="AE222">
        <f t="shared" si="37"/>
        <v>1.1267338056652014E-3</v>
      </c>
      <c r="AF222">
        <f t="shared" si="38"/>
        <v>0.70308189473508531</v>
      </c>
      <c r="AG222">
        <f t="shared" si="35"/>
        <v>0.24788143724634432</v>
      </c>
    </row>
    <row r="223" spans="30:33" x14ac:dyDescent="0.2">
      <c r="AD223">
        <f t="shared" si="36"/>
        <v>221</v>
      </c>
      <c r="AE223">
        <f t="shared" si="37"/>
        <v>1.1249310315761369E-3</v>
      </c>
      <c r="AF223">
        <f t="shared" si="38"/>
        <v>0.70195696370350913</v>
      </c>
      <c r="AG223">
        <f t="shared" si="35"/>
        <v>0.24860975797832627</v>
      </c>
    </row>
    <row r="224" spans="30:33" x14ac:dyDescent="0.2">
      <c r="AD224">
        <f t="shared" si="36"/>
        <v>222</v>
      </c>
      <c r="AE224">
        <f t="shared" si="37"/>
        <v>1.123131141925615E-3</v>
      </c>
      <c r="AF224">
        <f t="shared" si="38"/>
        <v>0.70083383256158349</v>
      </c>
      <c r="AG224">
        <f t="shared" si="35"/>
        <v>0.24933511350748652</v>
      </c>
    </row>
    <row r="225" spans="30:33" x14ac:dyDescent="0.2">
      <c r="AD225">
        <f t="shared" si="36"/>
        <v>223</v>
      </c>
      <c r="AE225">
        <f t="shared" si="37"/>
        <v>1.121334132098534E-3</v>
      </c>
      <c r="AF225">
        <f t="shared" si="38"/>
        <v>0.69971249842948491</v>
      </c>
      <c r="AG225">
        <f t="shared" si="35"/>
        <v>0.25005751145797311</v>
      </c>
    </row>
    <row r="226" spans="30:33" x14ac:dyDescent="0.2">
      <c r="AD226">
        <f t="shared" si="36"/>
        <v>224</v>
      </c>
      <c r="AE226">
        <f t="shared" si="37"/>
        <v>1.1195399974871763E-3</v>
      </c>
      <c r="AF226">
        <f t="shared" si="38"/>
        <v>0.69859295843199765</v>
      </c>
      <c r="AG226">
        <f t="shared" si="35"/>
        <v>0.25077695943712752</v>
      </c>
    </row>
    <row r="227" spans="30:33" x14ac:dyDescent="0.2">
      <c r="AD227">
        <f t="shared" si="36"/>
        <v>225</v>
      </c>
      <c r="AE227">
        <f t="shared" si="37"/>
        <v>1.1177487334911968E-3</v>
      </c>
      <c r="AF227">
        <f t="shared" si="38"/>
        <v>0.6974752096985064</v>
      </c>
      <c r="AG227">
        <f t="shared" si="35"/>
        <v>0.25149346503551928</v>
      </c>
    </row>
    <row r="228" spans="30:33" x14ac:dyDescent="0.2">
      <c r="AD228">
        <f t="shared" si="36"/>
        <v>226</v>
      </c>
      <c r="AE228">
        <f t="shared" si="37"/>
        <v>1.1159603355176107E-3</v>
      </c>
      <c r="AF228">
        <f t="shared" si="38"/>
        <v>0.69635924936298876</v>
      </c>
      <c r="AG228">
        <f t="shared" si="35"/>
        <v>0.25220703582698001</v>
      </c>
    </row>
    <row r="229" spans="30:33" x14ac:dyDescent="0.2">
      <c r="AD229">
        <f t="shared" si="36"/>
        <v>227</v>
      </c>
      <c r="AE229">
        <f t="shared" si="37"/>
        <v>1.1141747989807825E-3</v>
      </c>
      <c r="AF229">
        <f t="shared" si="38"/>
        <v>0.69524507456400797</v>
      </c>
      <c r="AG229">
        <f t="shared" si="35"/>
        <v>0.25291767936863763</v>
      </c>
    </row>
    <row r="230" spans="30:33" x14ac:dyDescent="0.2">
      <c r="AD230">
        <f t="shared" si="36"/>
        <v>228</v>
      </c>
      <c r="AE230">
        <f t="shared" si="37"/>
        <v>1.1123921193024132E-3</v>
      </c>
      <c r="AF230">
        <f t="shared" si="38"/>
        <v>0.6941326824447055</v>
      </c>
      <c r="AG230">
        <f t="shared" si="35"/>
        <v>0.25362540320095023</v>
      </c>
    </row>
    <row r="231" spans="30:33" x14ac:dyDescent="0.2">
      <c r="AD231">
        <f t="shared" si="36"/>
        <v>229</v>
      </c>
      <c r="AE231">
        <f t="shared" si="37"/>
        <v>1.1106122919115292E-3</v>
      </c>
      <c r="AF231">
        <f t="shared" si="38"/>
        <v>0.69302207015279393</v>
      </c>
      <c r="AG231">
        <f t="shared" si="35"/>
        <v>0.25433021484774021</v>
      </c>
    </row>
    <row r="232" spans="30:33" x14ac:dyDescent="0.2">
      <c r="AD232">
        <f t="shared" si="36"/>
        <v>230</v>
      </c>
      <c r="AE232">
        <f t="shared" si="37"/>
        <v>1.1088353122444708E-3</v>
      </c>
      <c r="AF232">
        <f t="shared" si="38"/>
        <v>0.69191323484054945</v>
      </c>
      <c r="AG232">
        <f t="shared" si="35"/>
        <v>0.25503212181622831</v>
      </c>
    </row>
    <row r="233" spans="30:33" x14ac:dyDescent="0.2">
      <c r="AD233">
        <f t="shared" si="36"/>
        <v>231</v>
      </c>
      <c r="AE233">
        <f t="shared" si="37"/>
        <v>1.1070611757448797E-3</v>
      </c>
      <c r="AF233">
        <f t="shared" si="38"/>
        <v>0.69080617366480457</v>
      </c>
      <c r="AG233">
        <f t="shared" si="35"/>
        <v>0.25573113159706723</v>
      </c>
    </row>
    <row r="234" spans="30:33" x14ac:dyDescent="0.2">
      <c r="AD234">
        <f t="shared" si="36"/>
        <v>232</v>
      </c>
      <c r="AE234">
        <f t="shared" si="37"/>
        <v>1.1052898778636877E-3</v>
      </c>
      <c r="AF234">
        <f t="shared" si="38"/>
        <v>0.68970088378694083</v>
      </c>
      <c r="AG234">
        <f t="shared" si="35"/>
        <v>0.25642725166437558</v>
      </c>
    </row>
    <row r="235" spans="30:33" x14ac:dyDescent="0.2">
      <c r="AD235">
        <f t="shared" si="36"/>
        <v>233</v>
      </c>
      <c r="AE235">
        <f t="shared" si="37"/>
        <v>1.1035214140591059E-3</v>
      </c>
      <c r="AF235">
        <f t="shared" si="38"/>
        <v>0.68859736237288172</v>
      </c>
      <c r="AG235">
        <f t="shared" si="35"/>
        <v>0.25712048947577165</v>
      </c>
    </row>
    <row r="236" spans="30:33" x14ac:dyDescent="0.2">
      <c r="AD236">
        <f t="shared" si="36"/>
        <v>234</v>
      </c>
      <c r="AE236">
        <f t="shared" si="37"/>
        <v>1.1017557797966112E-3</v>
      </c>
      <c r="AF236">
        <f t="shared" si="38"/>
        <v>0.68749560659308506</v>
      </c>
      <c r="AG236">
        <f t="shared" si="35"/>
        <v>0.25781085247240704</v>
      </c>
    </row>
    <row r="237" spans="30:33" x14ac:dyDescent="0.2">
      <c r="AD237">
        <f t="shared" si="36"/>
        <v>235</v>
      </c>
      <c r="AE237">
        <f t="shared" si="37"/>
        <v>1.0999929705489365E-3</v>
      </c>
      <c r="AF237">
        <f t="shared" si="38"/>
        <v>0.68639561362253609</v>
      </c>
      <c r="AG237">
        <f t="shared" si="35"/>
        <v>0.25849834807900007</v>
      </c>
    </row>
    <row r="238" spans="30:33" x14ac:dyDescent="0.2">
      <c r="AD238">
        <f t="shared" si="36"/>
        <v>236</v>
      </c>
      <c r="AE238">
        <f t="shared" si="37"/>
        <v>1.0982329817960583E-3</v>
      </c>
      <c r="AF238">
        <f t="shared" si="38"/>
        <v>0.68529738064073997</v>
      </c>
      <c r="AG238">
        <f t="shared" si="35"/>
        <v>0.25918298370386977</v>
      </c>
    </row>
    <row r="239" spans="30:33" x14ac:dyDescent="0.2">
      <c r="AD239">
        <f t="shared" si="36"/>
        <v>237</v>
      </c>
      <c r="AE239">
        <f t="shared" si="37"/>
        <v>1.0964758090251845E-3</v>
      </c>
      <c r="AF239">
        <f t="shared" si="38"/>
        <v>0.68420090483171481</v>
      </c>
      <c r="AG239">
        <f t="shared" si="35"/>
        <v>0.25986476673896874</v>
      </c>
    </row>
    <row r="240" spans="30:33" x14ac:dyDescent="0.2">
      <c r="AD240">
        <f t="shared" si="36"/>
        <v>238</v>
      </c>
      <c r="AE240">
        <f t="shared" si="37"/>
        <v>1.0947214477307443E-3</v>
      </c>
      <c r="AF240">
        <f t="shared" si="38"/>
        <v>0.68310618338398399</v>
      </c>
      <c r="AG240">
        <f t="shared" si="35"/>
        <v>0.26054370455991716</v>
      </c>
    </row>
    <row r="241" spans="30:33" x14ac:dyDescent="0.2">
      <c r="AD241">
        <f t="shared" si="36"/>
        <v>239</v>
      </c>
      <c r="AE241">
        <f t="shared" si="37"/>
        <v>1.0929698934143749E-3</v>
      </c>
      <c r="AF241">
        <f t="shared" si="38"/>
        <v>0.68201321349056954</v>
      </c>
      <c r="AG241">
        <f t="shared" si="35"/>
        <v>0.2612198045260356</v>
      </c>
    </row>
    <row r="242" spans="30:33" x14ac:dyDescent="0.2">
      <c r="AD242">
        <f t="shared" si="36"/>
        <v>240</v>
      </c>
      <c r="AE242">
        <f t="shared" si="37"/>
        <v>1.0912211415849118E-3</v>
      </c>
      <c r="AF242">
        <f t="shared" si="38"/>
        <v>0.68092199234898454</v>
      </c>
      <c r="AG242">
        <f t="shared" si="35"/>
        <v>0.26189307398037887</v>
      </c>
    </row>
    <row r="243" spans="30:33" x14ac:dyDescent="0.2">
      <c r="AD243">
        <f t="shared" si="36"/>
        <v>241</v>
      </c>
      <c r="AE243">
        <f t="shared" si="37"/>
        <v>1.0894751877583758E-3</v>
      </c>
      <c r="AF243">
        <f t="shared" si="38"/>
        <v>0.67983251716122617</v>
      </c>
      <c r="AG243">
        <f t="shared" si="35"/>
        <v>0.26256352024976859</v>
      </c>
    </row>
    <row r="244" spans="30:33" x14ac:dyDescent="0.2">
      <c r="AD244">
        <f t="shared" si="36"/>
        <v>242</v>
      </c>
      <c r="AE244">
        <f t="shared" si="37"/>
        <v>1.0877320274579624E-3</v>
      </c>
      <c r="AF244">
        <f t="shared" si="38"/>
        <v>0.67874478513376812</v>
      </c>
      <c r="AG244">
        <f t="shared" si="35"/>
        <v>0.26323115064482694</v>
      </c>
    </row>
    <row r="245" spans="30:33" x14ac:dyDescent="0.2">
      <c r="AD245">
        <f t="shared" si="36"/>
        <v>243</v>
      </c>
      <c r="AE245">
        <f t="shared" si="37"/>
        <v>1.0859916562140294E-3</v>
      </c>
      <c r="AF245">
        <f t="shared" si="38"/>
        <v>0.67765879347755409</v>
      </c>
      <c r="AG245">
        <f t="shared" si="35"/>
        <v>0.26389597246000918</v>
      </c>
    </row>
    <row r="246" spans="30:33" x14ac:dyDescent="0.2">
      <c r="AD246">
        <f t="shared" si="36"/>
        <v>244</v>
      </c>
      <c r="AE246">
        <f t="shared" si="37"/>
        <v>1.0842540695640871E-3</v>
      </c>
      <c r="AF246">
        <f t="shared" si="38"/>
        <v>0.67657453940798995</v>
      </c>
      <c r="AG246">
        <f t="shared" si="35"/>
        <v>0.26455799297363725</v>
      </c>
    </row>
    <row r="247" spans="30:33" x14ac:dyDescent="0.2">
      <c r="AD247">
        <f t="shared" si="36"/>
        <v>245</v>
      </c>
      <c r="AE247">
        <f t="shared" si="37"/>
        <v>1.0825192630527845E-3</v>
      </c>
      <c r="AF247">
        <f t="shared" si="38"/>
        <v>0.67549202014493714</v>
      </c>
      <c r="AG247">
        <f t="shared" si="35"/>
        <v>0.2652172194479322</v>
      </c>
    </row>
    <row r="248" spans="30:33" x14ac:dyDescent="0.2">
      <c r="AD248">
        <f t="shared" si="36"/>
        <v>246</v>
      </c>
      <c r="AE248">
        <f t="shared" si="37"/>
        <v>1.0807872322318999E-3</v>
      </c>
      <c r="AF248">
        <f t="shared" si="38"/>
        <v>0.67441123291270522</v>
      </c>
      <c r="AG248">
        <f t="shared" si="35"/>
        <v>0.26587365912904737</v>
      </c>
    </row>
    <row r="249" spans="30:33" x14ac:dyDescent="0.2">
      <c r="AD249">
        <f t="shared" si="36"/>
        <v>247</v>
      </c>
      <c r="AE249">
        <f t="shared" si="37"/>
        <v>1.0790579726603288E-3</v>
      </c>
      <c r="AF249">
        <f t="shared" si="38"/>
        <v>0.67333217494004483</v>
      </c>
      <c r="AG249">
        <f t="shared" si="35"/>
        <v>0.26652731924710121</v>
      </c>
    </row>
    <row r="250" spans="30:33" x14ac:dyDescent="0.2">
      <c r="AD250">
        <f t="shared" si="36"/>
        <v>248</v>
      </c>
      <c r="AE250">
        <f t="shared" si="37"/>
        <v>1.0773314799040722E-3</v>
      </c>
      <c r="AF250">
        <f t="shared" si="38"/>
        <v>0.67225484346014075</v>
      </c>
      <c r="AG250">
        <f t="shared" si="35"/>
        <v>0.26717820701620987</v>
      </c>
    </row>
    <row r="251" spans="30:33" x14ac:dyDescent="0.2">
      <c r="AD251">
        <f t="shared" si="36"/>
        <v>249</v>
      </c>
      <c r="AE251">
        <f t="shared" si="37"/>
        <v>1.0756077495362257E-3</v>
      </c>
      <c r="AF251">
        <f t="shared" si="38"/>
        <v>0.67117923571060445</v>
      </c>
      <c r="AG251">
        <f t="shared" si="35"/>
        <v>0.26782632963452019</v>
      </c>
    </row>
    <row r="252" spans="30:33" x14ac:dyDescent="0.2">
      <c r="AD252">
        <f t="shared" si="36"/>
        <v>250</v>
      </c>
      <c r="AE252">
        <f t="shared" si="37"/>
        <v>1.0738867771369676E-3</v>
      </c>
      <c r="AF252">
        <f t="shared" si="38"/>
        <v>0.6701053489334674</v>
      </c>
      <c r="AG252">
        <f t="shared" si="35"/>
        <v>0.26847169428424189</v>
      </c>
    </row>
    <row r="253" spans="30:33" x14ac:dyDescent="0.2">
      <c r="AD253">
        <f t="shared" si="36"/>
        <v>251</v>
      </c>
      <c r="AE253">
        <f t="shared" si="37"/>
        <v>1.0721685582935484E-3</v>
      </c>
      <c r="AF253">
        <f t="shared" si="38"/>
        <v>0.66903318037517379</v>
      </c>
      <c r="AG253">
        <f t="shared" si="35"/>
        <v>0.26911430813168064</v>
      </c>
    </row>
    <row r="254" spans="30:33" x14ac:dyDescent="0.2">
      <c r="AD254">
        <f t="shared" si="36"/>
        <v>252</v>
      </c>
      <c r="AE254">
        <f t="shared" si="37"/>
        <v>1.0704530886002784E-3</v>
      </c>
      <c r="AF254">
        <f t="shared" si="38"/>
        <v>0.66796272728657347</v>
      </c>
      <c r="AG254">
        <f t="shared" si="35"/>
        <v>0.26975417832727017</v>
      </c>
    </row>
    <row r="255" spans="30:33" x14ac:dyDescent="0.2">
      <c r="AD255">
        <f t="shared" si="36"/>
        <v>253</v>
      </c>
      <c r="AE255">
        <f t="shared" si="37"/>
        <v>1.0687403636585181E-3</v>
      </c>
      <c r="AF255">
        <f t="shared" si="38"/>
        <v>0.66689398692291491</v>
      </c>
      <c r="AG255">
        <f t="shared" si="35"/>
        <v>0.27039131200560507</v>
      </c>
    </row>
    <row r="256" spans="30:33" x14ac:dyDescent="0.2">
      <c r="AD256">
        <f t="shared" si="36"/>
        <v>254</v>
      </c>
      <c r="AE256">
        <f t="shared" si="37"/>
        <v>1.0670303790766644E-3</v>
      </c>
      <c r="AF256">
        <f t="shared" si="38"/>
        <v>0.66582695654383817</v>
      </c>
      <c r="AG256">
        <f t="shared" si="35"/>
        <v>0.27102571628547278</v>
      </c>
    </row>
    <row r="257" spans="30:33" x14ac:dyDescent="0.2">
      <c r="AD257">
        <f t="shared" si="36"/>
        <v>255</v>
      </c>
      <c r="AE257">
        <f t="shared" si="37"/>
        <v>1.0653231304701416E-3</v>
      </c>
      <c r="AF257">
        <f t="shared" si="38"/>
        <v>0.66476163341336802</v>
      </c>
      <c r="AG257">
        <f t="shared" si="35"/>
        <v>0.27165739826988611</v>
      </c>
    </row>
    <row r="258" spans="30:33" x14ac:dyDescent="0.2">
      <c r="AD258">
        <f t="shared" si="36"/>
        <v>256</v>
      </c>
      <c r="AE258">
        <f t="shared" si="37"/>
        <v>1.0636186134613892E-3</v>
      </c>
      <c r="AF258">
        <f t="shared" si="38"/>
        <v>0.66369801479990664</v>
      </c>
      <c r="AG258">
        <f t="shared" si="35"/>
        <v>0.27228636504611564</v>
      </c>
    </row>
    <row r="259" spans="30:33" x14ac:dyDescent="0.2">
      <c r="AD259">
        <f t="shared" si="36"/>
        <v>257</v>
      </c>
      <c r="AE259">
        <f t="shared" si="37"/>
        <v>1.0619168236798511E-3</v>
      </c>
      <c r="AF259">
        <f t="shared" si="38"/>
        <v>0.6626360979762268</v>
      </c>
      <c r="AG259">
        <f t="shared" si="35"/>
        <v>0.27291262368572172</v>
      </c>
    </row>
    <row r="260" spans="30:33" x14ac:dyDescent="0.2">
      <c r="AD260">
        <f t="shared" si="36"/>
        <v>258</v>
      </c>
      <c r="AE260">
        <f t="shared" si="37"/>
        <v>1.0602177567619634E-3</v>
      </c>
      <c r="AF260">
        <f t="shared" si="38"/>
        <v>0.66157588021946478</v>
      </c>
      <c r="AG260">
        <f t="shared" ref="AG260:AG323" si="39">AD260*AE260</f>
        <v>0.27353618124458656</v>
      </c>
    </row>
    <row r="261" spans="30:33" x14ac:dyDescent="0.2">
      <c r="AD261">
        <f t="shared" ref="AD261:AD324" si="40">AD260+1</f>
        <v>259</v>
      </c>
      <c r="AE261">
        <f t="shared" ref="AE261:AE324" si="41">AF260*$AE$3</f>
        <v>1.0585214083511441E-3</v>
      </c>
      <c r="AF261">
        <f t="shared" ref="AF261:AF324" si="42">AF260*$AF$3</f>
        <v>0.66051735881111362</v>
      </c>
      <c r="AG261">
        <f t="shared" si="39"/>
        <v>0.27415704476294633</v>
      </c>
    </row>
    <row r="262" spans="30:33" x14ac:dyDescent="0.2">
      <c r="AD262">
        <f t="shared" si="40"/>
        <v>260</v>
      </c>
      <c r="AE262">
        <f t="shared" si="41"/>
        <v>1.0568277740977822E-3</v>
      </c>
      <c r="AF262">
        <f t="shared" si="42"/>
        <v>0.65946053103701585</v>
      </c>
      <c r="AG262">
        <f t="shared" si="39"/>
        <v>0.27477522126542336</v>
      </c>
    </row>
    <row r="263" spans="30:33" x14ac:dyDescent="0.2">
      <c r="AD263">
        <f t="shared" si="40"/>
        <v>261</v>
      </c>
      <c r="AE263">
        <f t="shared" si="41"/>
        <v>1.0551368496592259E-3</v>
      </c>
      <c r="AF263">
        <f t="shared" si="42"/>
        <v>0.65840539418735655</v>
      </c>
      <c r="AG263">
        <f t="shared" si="39"/>
        <v>0.27539071776105795</v>
      </c>
    </row>
    <row r="264" spans="30:33" x14ac:dyDescent="0.2">
      <c r="AD264">
        <f t="shared" si="40"/>
        <v>262</v>
      </c>
      <c r="AE264">
        <f t="shared" si="41"/>
        <v>1.0534486306997711E-3</v>
      </c>
      <c r="AF264">
        <f t="shared" si="42"/>
        <v>0.65735194555665677</v>
      </c>
      <c r="AG264">
        <f t="shared" si="39"/>
        <v>0.27600354124334003</v>
      </c>
    </row>
    <row r="265" spans="30:33" x14ac:dyDescent="0.2">
      <c r="AD265">
        <f t="shared" si="40"/>
        <v>263</v>
      </c>
      <c r="AE265">
        <f t="shared" si="41"/>
        <v>1.0517631128906513E-3</v>
      </c>
      <c r="AF265">
        <f t="shared" si="42"/>
        <v>0.65630018244376609</v>
      </c>
      <c r="AG265">
        <f t="shared" si="39"/>
        <v>0.27661369869024127</v>
      </c>
    </row>
    <row r="266" spans="30:33" x14ac:dyDescent="0.2">
      <c r="AD266">
        <f t="shared" si="40"/>
        <v>264</v>
      </c>
      <c r="AE266">
        <f t="shared" si="41"/>
        <v>1.0500802919100262E-3</v>
      </c>
      <c r="AF266">
        <f t="shared" si="42"/>
        <v>0.65525010215185608</v>
      </c>
      <c r="AG266">
        <f t="shared" si="39"/>
        <v>0.27722119706424692</v>
      </c>
    </row>
    <row r="267" spans="30:33" x14ac:dyDescent="0.2">
      <c r="AD267">
        <f t="shared" si="40"/>
        <v>265</v>
      </c>
      <c r="AE267">
        <f t="shared" si="41"/>
        <v>1.0484001634429702E-3</v>
      </c>
      <c r="AF267">
        <f t="shared" si="42"/>
        <v>0.6542017019884131</v>
      </c>
      <c r="AG267">
        <f t="shared" si="39"/>
        <v>0.27782604331238708</v>
      </c>
    </row>
    <row r="268" spans="30:33" x14ac:dyDescent="0.2">
      <c r="AD268">
        <f t="shared" si="40"/>
        <v>266</v>
      </c>
      <c r="AE268">
        <f t="shared" si="41"/>
        <v>1.0467227231814615E-3</v>
      </c>
      <c r="AF268">
        <f t="shared" si="42"/>
        <v>0.65315497926523158</v>
      </c>
      <c r="AG268">
        <f t="shared" si="39"/>
        <v>0.27842824436626873</v>
      </c>
    </row>
    <row r="269" spans="30:33" x14ac:dyDescent="0.2">
      <c r="AD269">
        <f t="shared" si="40"/>
        <v>267</v>
      </c>
      <c r="AE269">
        <f t="shared" si="41"/>
        <v>1.0450479668243711E-3</v>
      </c>
      <c r="AF269">
        <f t="shared" si="42"/>
        <v>0.65210993129840722</v>
      </c>
      <c r="AG269">
        <f t="shared" si="39"/>
        <v>0.27902780714210706</v>
      </c>
    </row>
    <row r="270" spans="30:33" x14ac:dyDescent="0.2">
      <c r="AD270">
        <f t="shared" si="40"/>
        <v>268</v>
      </c>
      <c r="AE270">
        <f t="shared" si="41"/>
        <v>1.0433758900774521E-3</v>
      </c>
      <c r="AF270">
        <f t="shared" si="42"/>
        <v>0.65106655540832969</v>
      </c>
      <c r="AG270">
        <f t="shared" si="39"/>
        <v>0.27962473854075715</v>
      </c>
    </row>
    <row r="271" spans="30:33" x14ac:dyDescent="0.2">
      <c r="AD271">
        <f t="shared" si="40"/>
        <v>269</v>
      </c>
      <c r="AE271">
        <f t="shared" si="41"/>
        <v>1.041706488653328E-3</v>
      </c>
      <c r="AF271">
        <f t="shared" si="42"/>
        <v>0.65002484891967638</v>
      </c>
      <c r="AG271">
        <f t="shared" si="39"/>
        <v>0.28021904544774523</v>
      </c>
    </row>
    <row r="272" spans="30:33" x14ac:dyDescent="0.2">
      <c r="AD272">
        <f t="shared" si="40"/>
        <v>270</v>
      </c>
      <c r="AE272">
        <f t="shared" si="41"/>
        <v>1.0400397582714827E-3</v>
      </c>
      <c r="AF272">
        <f t="shared" si="42"/>
        <v>0.64898480916140489</v>
      </c>
      <c r="AG272">
        <f t="shared" si="39"/>
        <v>0.28081073473330032</v>
      </c>
    </row>
    <row r="273" spans="30:33" x14ac:dyDescent="0.2">
      <c r="AD273">
        <f t="shared" si="40"/>
        <v>271</v>
      </c>
      <c r="AE273">
        <f t="shared" si="41"/>
        <v>1.0383756946582483E-3</v>
      </c>
      <c r="AF273">
        <f t="shared" si="42"/>
        <v>0.64794643346674663</v>
      </c>
      <c r="AG273">
        <f t="shared" si="39"/>
        <v>0.28139981325238528</v>
      </c>
    </row>
    <row r="274" spans="30:33" x14ac:dyDescent="0.2">
      <c r="AD274">
        <f t="shared" si="40"/>
        <v>272</v>
      </c>
      <c r="AE274">
        <f t="shared" si="41"/>
        <v>1.0367142935467952E-3</v>
      </c>
      <c r="AF274">
        <f t="shared" si="42"/>
        <v>0.64690971917319984</v>
      </c>
      <c r="AG274">
        <f t="shared" si="39"/>
        <v>0.28198628784472829</v>
      </c>
    </row>
    <row r="275" spans="30:33" x14ac:dyDescent="0.2">
      <c r="AD275">
        <f t="shared" si="40"/>
        <v>273</v>
      </c>
      <c r="AE275">
        <f t="shared" si="41"/>
        <v>1.0350555506771202E-3</v>
      </c>
      <c r="AF275">
        <f t="shared" si="42"/>
        <v>0.64587466362252266</v>
      </c>
      <c r="AG275">
        <f t="shared" si="39"/>
        <v>0.2825701653348538</v>
      </c>
    </row>
    <row r="276" spans="30:33" x14ac:dyDescent="0.2">
      <c r="AD276">
        <f t="shared" si="40"/>
        <v>274</v>
      </c>
      <c r="AE276">
        <f t="shared" si="41"/>
        <v>1.0333994617960367E-3</v>
      </c>
      <c r="AF276">
        <f t="shared" si="42"/>
        <v>0.64484126416072662</v>
      </c>
      <c r="AG276">
        <f t="shared" si="39"/>
        <v>0.28315145253211405</v>
      </c>
    </row>
    <row r="277" spans="30:33" x14ac:dyDescent="0.2">
      <c r="AD277">
        <f t="shared" si="40"/>
        <v>275</v>
      </c>
      <c r="AE277">
        <f t="shared" si="41"/>
        <v>1.0317460226571631E-3</v>
      </c>
      <c r="AF277">
        <f t="shared" si="42"/>
        <v>0.64380951813806941</v>
      </c>
      <c r="AG277">
        <f t="shared" si="39"/>
        <v>0.28373015623071984</v>
      </c>
    </row>
    <row r="278" spans="30:33" x14ac:dyDescent="0.2">
      <c r="AD278">
        <f t="shared" si="40"/>
        <v>276</v>
      </c>
      <c r="AE278">
        <f t="shared" si="41"/>
        <v>1.0300952290209116E-3</v>
      </c>
      <c r="AF278">
        <f t="shared" si="42"/>
        <v>0.64277942290904844</v>
      </c>
      <c r="AG278">
        <f t="shared" si="39"/>
        <v>0.28430628320977158</v>
      </c>
    </row>
    <row r="279" spans="30:33" x14ac:dyDescent="0.2">
      <c r="AD279">
        <f t="shared" si="40"/>
        <v>277</v>
      </c>
      <c r="AE279">
        <f t="shared" si="41"/>
        <v>1.0284470766544779E-3</v>
      </c>
      <c r="AF279">
        <f t="shared" si="42"/>
        <v>0.64175097583239393</v>
      </c>
      <c r="AG279">
        <f t="shared" si="39"/>
        <v>0.28487984023329038</v>
      </c>
    </row>
    <row r="280" spans="30:33" x14ac:dyDescent="0.2">
      <c r="AD280">
        <f t="shared" si="40"/>
        <v>278</v>
      </c>
      <c r="AE280">
        <f t="shared" si="41"/>
        <v>1.0268015613318308E-3</v>
      </c>
      <c r="AF280">
        <f t="shared" si="42"/>
        <v>0.6407241742710621</v>
      </c>
      <c r="AG280">
        <f t="shared" si="39"/>
        <v>0.28545083405024896</v>
      </c>
    </row>
    <row r="281" spans="30:33" x14ac:dyDescent="0.2">
      <c r="AD281">
        <f t="shared" si="40"/>
        <v>279</v>
      </c>
      <c r="AE281">
        <f t="shared" si="41"/>
        <v>1.0251586788336997E-3</v>
      </c>
      <c r="AF281">
        <f t="shared" si="42"/>
        <v>0.63969901559222841</v>
      </c>
      <c r="AG281">
        <f t="shared" si="39"/>
        <v>0.2860192713946022</v>
      </c>
    </row>
    <row r="282" spans="30:33" x14ac:dyDescent="0.2">
      <c r="AD282">
        <f t="shared" si="40"/>
        <v>280</v>
      </c>
      <c r="AE282">
        <f t="shared" si="41"/>
        <v>1.023518424947566E-3</v>
      </c>
      <c r="AF282">
        <f t="shared" si="42"/>
        <v>0.63867549716728078</v>
      </c>
      <c r="AG282">
        <f t="shared" si="39"/>
        <v>0.2865851589853185</v>
      </c>
    </row>
    <row r="283" spans="30:33" x14ac:dyDescent="0.2">
      <c r="AD283">
        <f t="shared" si="40"/>
        <v>281</v>
      </c>
      <c r="AE283">
        <f t="shared" si="41"/>
        <v>1.0218807954676496E-3</v>
      </c>
      <c r="AF283">
        <f t="shared" si="42"/>
        <v>0.63765361637181306</v>
      </c>
      <c r="AG283">
        <f t="shared" si="39"/>
        <v>0.28714850352640953</v>
      </c>
    </row>
    <row r="284" spans="30:33" x14ac:dyDescent="0.2">
      <c r="AD284">
        <f t="shared" si="40"/>
        <v>282</v>
      </c>
      <c r="AE284">
        <f t="shared" si="41"/>
        <v>1.0202457861949014E-3</v>
      </c>
      <c r="AF284">
        <f t="shared" si="42"/>
        <v>0.63663337058561809</v>
      </c>
      <c r="AG284">
        <f t="shared" si="39"/>
        <v>0.28770931170696218</v>
      </c>
    </row>
    <row r="285" spans="30:33" x14ac:dyDescent="0.2">
      <c r="AD285">
        <f t="shared" si="40"/>
        <v>283</v>
      </c>
      <c r="AE285">
        <f t="shared" si="41"/>
        <v>1.0186133929369894E-3</v>
      </c>
      <c r="AF285">
        <f t="shared" si="42"/>
        <v>0.63561475719268101</v>
      </c>
      <c r="AG285">
        <f t="shared" si="39"/>
        <v>0.28826759020116799</v>
      </c>
    </row>
    <row r="286" spans="30:33" x14ac:dyDescent="0.2">
      <c r="AD286">
        <f t="shared" si="40"/>
        <v>284</v>
      </c>
      <c r="AE286">
        <f t="shared" si="41"/>
        <v>1.0169836115082901E-3</v>
      </c>
      <c r="AF286">
        <f t="shared" si="42"/>
        <v>0.63459777358117264</v>
      </c>
      <c r="AG286">
        <f t="shared" si="39"/>
        <v>0.28882334566835438</v>
      </c>
    </row>
    <row r="287" spans="30:33" x14ac:dyDescent="0.2">
      <c r="AD287">
        <f t="shared" si="40"/>
        <v>285</v>
      </c>
      <c r="AE287">
        <f t="shared" si="41"/>
        <v>1.0153564377298767E-3</v>
      </c>
      <c r="AF287">
        <f t="shared" si="42"/>
        <v>0.63358241714344277</v>
      </c>
      <c r="AG287">
        <f t="shared" si="39"/>
        <v>0.28937658475301486</v>
      </c>
    </row>
    <row r="288" spans="30:33" x14ac:dyDescent="0.2">
      <c r="AD288">
        <f t="shared" si="40"/>
        <v>286</v>
      </c>
      <c r="AE288">
        <f t="shared" si="41"/>
        <v>1.0137318674295088E-3</v>
      </c>
      <c r="AF288">
        <f t="shared" si="42"/>
        <v>0.63256868527601318</v>
      </c>
      <c r="AG288">
        <f t="shared" si="39"/>
        <v>0.28992731408483952</v>
      </c>
    </row>
    <row r="289" spans="30:33" x14ac:dyDescent="0.2">
      <c r="AD289">
        <f t="shared" si="40"/>
        <v>287</v>
      </c>
      <c r="AE289">
        <f t="shared" si="41"/>
        <v>1.0121098964416216E-3</v>
      </c>
      <c r="AF289">
        <f t="shared" si="42"/>
        <v>0.63155657537957155</v>
      </c>
      <c r="AG289">
        <f t="shared" si="39"/>
        <v>0.29047554027874539</v>
      </c>
    </row>
    <row r="290" spans="30:33" x14ac:dyDescent="0.2">
      <c r="AD290">
        <f t="shared" si="40"/>
        <v>288</v>
      </c>
      <c r="AE290">
        <f t="shared" si="41"/>
        <v>1.010490520607315E-3</v>
      </c>
      <c r="AF290">
        <f t="shared" si="42"/>
        <v>0.63054608485896424</v>
      </c>
      <c r="AG290">
        <f t="shared" si="39"/>
        <v>0.29102126993490673</v>
      </c>
    </row>
    <row r="291" spans="30:33" x14ac:dyDescent="0.2">
      <c r="AD291">
        <f t="shared" si="40"/>
        <v>289</v>
      </c>
      <c r="AE291">
        <f t="shared" si="41"/>
        <v>1.0088737357743433E-3</v>
      </c>
      <c r="AF291">
        <f t="shared" si="42"/>
        <v>0.62953721112318983</v>
      </c>
      <c r="AG291">
        <f t="shared" si="39"/>
        <v>0.29156450963878522</v>
      </c>
    </row>
    <row r="292" spans="30:33" x14ac:dyDescent="0.2">
      <c r="AD292">
        <f t="shared" si="40"/>
        <v>290</v>
      </c>
      <c r="AE292">
        <f t="shared" si="41"/>
        <v>1.0072595377971041E-3</v>
      </c>
      <c r="AF292">
        <f t="shared" si="42"/>
        <v>0.62852995158539271</v>
      </c>
      <c r="AG292">
        <f t="shared" si="39"/>
        <v>0.29210526596116021</v>
      </c>
    </row>
    <row r="293" spans="30:33" x14ac:dyDescent="0.2">
      <c r="AD293">
        <f t="shared" si="40"/>
        <v>291</v>
      </c>
      <c r="AE293">
        <f t="shared" si="41"/>
        <v>1.0056479225366288E-3</v>
      </c>
      <c r="AF293">
        <f t="shared" si="42"/>
        <v>0.62752430366285605</v>
      </c>
      <c r="AG293">
        <f t="shared" si="39"/>
        <v>0.29264354545815896</v>
      </c>
    </row>
    <row r="294" spans="30:33" x14ac:dyDescent="0.2">
      <c r="AD294">
        <f t="shared" si="40"/>
        <v>292</v>
      </c>
      <c r="AE294">
        <f t="shared" si="41"/>
        <v>1.0040388858605701E-3</v>
      </c>
      <c r="AF294">
        <f t="shared" si="42"/>
        <v>0.62652026477699541</v>
      </c>
      <c r="AG294">
        <f t="shared" si="39"/>
        <v>0.29317935467128647</v>
      </c>
    </row>
    <row r="295" spans="30:33" x14ac:dyDescent="0.2">
      <c r="AD295">
        <f t="shared" si="40"/>
        <v>293</v>
      </c>
      <c r="AE295">
        <f t="shared" si="41"/>
        <v>1.0024324236431932E-3</v>
      </c>
      <c r="AF295">
        <f t="shared" si="42"/>
        <v>0.62551783235335223</v>
      </c>
      <c r="AG295">
        <f t="shared" si="39"/>
        <v>0.29371270012745559</v>
      </c>
    </row>
    <row r="296" spans="30:33" x14ac:dyDescent="0.2">
      <c r="AD296">
        <f t="shared" si="40"/>
        <v>294</v>
      </c>
      <c r="AE296">
        <f t="shared" si="41"/>
        <v>1.000828531765364E-3</v>
      </c>
      <c r="AF296">
        <f t="shared" si="42"/>
        <v>0.62451700382158681</v>
      </c>
      <c r="AG296">
        <f t="shared" si="39"/>
        <v>0.29424358833901704</v>
      </c>
    </row>
    <row r="297" spans="30:33" x14ac:dyDescent="0.2">
      <c r="AD297">
        <f t="shared" si="40"/>
        <v>295</v>
      </c>
      <c r="AE297">
        <f t="shared" si="41"/>
        <v>9.9922720611453938E-4</v>
      </c>
      <c r="AF297">
        <f t="shared" si="42"/>
        <v>0.62351777661547225</v>
      </c>
      <c r="AG297">
        <f t="shared" si="39"/>
        <v>0.29477202580378914</v>
      </c>
    </row>
    <row r="298" spans="30:33" x14ac:dyDescent="0.2">
      <c r="AD298">
        <f t="shared" si="40"/>
        <v>296</v>
      </c>
      <c r="AE298">
        <f t="shared" si="41"/>
        <v>9.9762844258475614E-4</v>
      </c>
      <c r="AF298">
        <f t="shared" si="42"/>
        <v>0.62252014817288748</v>
      </c>
      <c r="AG298">
        <f t="shared" si="39"/>
        <v>0.29529801900508784</v>
      </c>
    </row>
    <row r="299" spans="30:33" x14ac:dyDescent="0.2">
      <c r="AD299">
        <f t="shared" si="40"/>
        <v>297</v>
      </c>
      <c r="AE299">
        <f t="shared" si="41"/>
        <v>9.9603223707662048E-4</v>
      </c>
      <c r="AF299">
        <f t="shared" si="42"/>
        <v>0.62152411593581081</v>
      </c>
      <c r="AG299">
        <f t="shared" si="39"/>
        <v>0.29582157441175627</v>
      </c>
    </row>
    <row r="300" spans="30:33" x14ac:dyDescent="0.2">
      <c r="AD300">
        <f t="shared" si="40"/>
        <v>298</v>
      </c>
      <c r="AE300">
        <f t="shared" si="41"/>
        <v>9.9443858549729783E-4</v>
      </c>
      <c r="AF300">
        <f t="shared" si="42"/>
        <v>0.6205296773503135</v>
      </c>
      <c r="AG300">
        <f t="shared" si="39"/>
        <v>0.29634269847819478</v>
      </c>
    </row>
    <row r="301" spans="30:33" x14ac:dyDescent="0.2">
      <c r="AD301">
        <f t="shared" si="40"/>
        <v>299</v>
      </c>
      <c r="AE301">
        <f t="shared" si="41"/>
        <v>9.9284748376050197E-4</v>
      </c>
      <c r="AF301">
        <f t="shared" si="42"/>
        <v>0.61953682986655301</v>
      </c>
      <c r="AG301">
        <f t="shared" si="39"/>
        <v>0.29686139764439007</v>
      </c>
    </row>
    <row r="302" spans="30:33" x14ac:dyDescent="0.2">
      <c r="AD302">
        <f t="shared" si="40"/>
        <v>300</v>
      </c>
      <c r="AE302">
        <f t="shared" si="41"/>
        <v>9.912589277864853E-4</v>
      </c>
      <c r="AF302">
        <f t="shared" si="42"/>
        <v>0.6185455709387665</v>
      </c>
      <c r="AG302">
        <f t="shared" si="39"/>
        <v>0.29737767833594558</v>
      </c>
    </row>
    <row r="303" spans="30:33" x14ac:dyDescent="0.2">
      <c r="AD303">
        <f t="shared" si="40"/>
        <v>301</v>
      </c>
      <c r="AE303">
        <f t="shared" si="41"/>
        <v>9.8967291350202688E-4</v>
      </c>
      <c r="AF303">
        <f t="shared" si="42"/>
        <v>0.61755589802526445</v>
      </c>
      <c r="AG303">
        <f t="shared" si="39"/>
        <v>0.29789154696411008</v>
      </c>
    </row>
    <row r="304" spans="30:33" x14ac:dyDescent="0.2">
      <c r="AD304">
        <f t="shared" si="40"/>
        <v>302</v>
      </c>
      <c r="AE304">
        <f t="shared" si="41"/>
        <v>9.8808943684042358E-4</v>
      </c>
      <c r="AF304">
        <f t="shared" si="42"/>
        <v>0.61656780858842397</v>
      </c>
      <c r="AG304">
        <f t="shared" si="39"/>
        <v>0.29840300992580793</v>
      </c>
    </row>
    <row r="305" spans="30:33" x14ac:dyDescent="0.2">
      <c r="AD305">
        <f t="shared" si="40"/>
        <v>303</v>
      </c>
      <c r="AE305">
        <f t="shared" si="41"/>
        <v>9.8650849374147878E-4</v>
      </c>
      <c r="AF305">
        <f t="shared" si="42"/>
        <v>0.61558130009468248</v>
      </c>
      <c r="AG305">
        <f t="shared" si="39"/>
        <v>0.29891207360366806</v>
      </c>
    </row>
    <row r="306" spans="30:33" x14ac:dyDescent="0.2">
      <c r="AD306">
        <f t="shared" si="40"/>
        <v>304</v>
      </c>
      <c r="AE306">
        <f t="shared" si="41"/>
        <v>9.8493008015149239E-4</v>
      </c>
      <c r="AF306">
        <f t="shared" si="42"/>
        <v>0.61459637001453093</v>
      </c>
      <c r="AG306">
        <f t="shared" si="39"/>
        <v>0.2994187443660537</v>
      </c>
    </row>
    <row r="307" spans="30:33" x14ac:dyDescent="0.2">
      <c r="AD307">
        <f t="shared" si="40"/>
        <v>305</v>
      </c>
      <c r="AE307">
        <f t="shared" si="41"/>
        <v>9.8335419202325003E-4</v>
      </c>
      <c r="AF307">
        <f t="shared" si="42"/>
        <v>0.61361301582250771</v>
      </c>
      <c r="AG307">
        <f t="shared" si="39"/>
        <v>0.29992302856709124</v>
      </c>
    </row>
    <row r="308" spans="30:33" x14ac:dyDescent="0.2">
      <c r="AD308">
        <f t="shared" si="40"/>
        <v>306</v>
      </c>
      <c r="AE308">
        <f t="shared" si="41"/>
        <v>9.8178082531601282E-4</v>
      </c>
      <c r="AF308">
        <f t="shared" si="42"/>
        <v>0.61263123499719163</v>
      </c>
      <c r="AG308">
        <f t="shared" si="39"/>
        <v>0.30042493254669994</v>
      </c>
    </row>
    <row r="309" spans="30:33" x14ac:dyDescent="0.2">
      <c r="AD309">
        <f t="shared" si="40"/>
        <v>307</v>
      </c>
      <c r="AE309">
        <f t="shared" si="41"/>
        <v>9.8020997599550697E-4</v>
      </c>
      <c r="AF309">
        <f t="shared" si="42"/>
        <v>0.61165102502119606</v>
      </c>
      <c r="AG309">
        <f t="shared" si="39"/>
        <v>0.30092446263062061</v>
      </c>
    </row>
    <row r="310" spans="30:33" x14ac:dyDescent="0.2">
      <c r="AD310">
        <f t="shared" si="40"/>
        <v>308</v>
      </c>
      <c r="AE310">
        <f t="shared" si="41"/>
        <v>9.7864164003391403E-4</v>
      </c>
      <c r="AF310">
        <f t="shared" si="42"/>
        <v>0.61067238338116214</v>
      </c>
      <c r="AG310">
        <f t="shared" si="39"/>
        <v>0.30142162513044551</v>
      </c>
    </row>
    <row r="311" spans="30:33" x14ac:dyDescent="0.2">
      <c r="AD311">
        <f t="shared" si="40"/>
        <v>309</v>
      </c>
      <c r="AE311">
        <f t="shared" si="41"/>
        <v>9.7707581340985986E-4</v>
      </c>
      <c r="AF311">
        <f t="shared" si="42"/>
        <v>0.60969530756775225</v>
      </c>
      <c r="AG311">
        <f t="shared" si="39"/>
        <v>0.30191642634364668</v>
      </c>
    </row>
    <row r="312" spans="30:33" x14ac:dyDescent="0.2">
      <c r="AD312">
        <f t="shared" si="40"/>
        <v>310</v>
      </c>
      <c r="AE312">
        <f t="shared" si="41"/>
        <v>9.7551249210840404E-4</v>
      </c>
      <c r="AF312">
        <f t="shared" si="42"/>
        <v>0.60871979507564378</v>
      </c>
      <c r="AG312">
        <f t="shared" si="39"/>
        <v>0.30240887255360527</v>
      </c>
    </row>
    <row r="313" spans="30:33" x14ac:dyDescent="0.2">
      <c r="AD313">
        <f t="shared" si="40"/>
        <v>311</v>
      </c>
      <c r="AE313">
        <f t="shared" si="41"/>
        <v>9.7395167212103052E-4</v>
      </c>
      <c r="AF313">
        <f t="shared" si="42"/>
        <v>0.60774584340352267</v>
      </c>
      <c r="AG313">
        <f t="shared" si="39"/>
        <v>0.3028989700296405</v>
      </c>
    </row>
    <row r="314" spans="30:33" x14ac:dyDescent="0.2">
      <c r="AD314">
        <f t="shared" si="40"/>
        <v>312</v>
      </c>
      <c r="AE314">
        <f t="shared" si="41"/>
        <v>9.7239334944563671E-4</v>
      </c>
      <c r="AF314">
        <f t="shared" si="42"/>
        <v>0.60677345005407701</v>
      </c>
      <c r="AG314">
        <f t="shared" si="39"/>
        <v>0.30338672502703867</v>
      </c>
    </row>
    <row r="315" spans="30:33" x14ac:dyDescent="0.2">
      <c r="AD315">
        <f t="shared" si="40"/>
        <v>313</v>
      </c>
      <c r="AE315">
        <f t="shared" si="41"/>
        <v>9.7083752008652365E-4</v>
      </c>
      <c r="AF315">
        <f t="shared" si="42"/>
        <v>0.60580261253399048</v>
      </c>
      <c r="AG315">
        <f t="shared" si="39"/>
        <v>0.30387214378708188</v>
      </c>
    </row>
    <row r="316" spans="30:33" x14ac:dyDescent="0.2">
      <c r="AD316">
        <f t="shared" si="40"/>
        <v>314</v>
      </c>
      <c r="AE316">
        <f t="shared" si="41"/>
        <v>9.6928418005438519E-4</v>
      </c>
      <c r="AF316">
        <f t="shared" si="42"/>
        <v>0.60483332835393611</v>
      </c>
      <c r="AG316">
        <f t="shared" si="39"/>
        <v>0.30435523253707697</v>
      </c>
    </row>
    <row r="317" spans="30:33" x14ac:dyDescent="0.2">
      <c r="AD317">
        <f t="shared" si="40"/>
        <v>315</v>
      </c>
      <c r="AE317">
        <f t="shared" si="41"/>
        <v>9.6773332536629817E-4</v>
      </c>
      <c r="AF317">
        <f t="shared" si="42"/>
        <v>0.60386559502856973</v>
      </c>
      <c r="AG317">
        <f t="shared" si="39"/>
        <v>0.30483599749038393</v>
      </c>
    </row>
    <row r="318" spans="30:33" x14ac:dyDescent="0.2">
      <c r="AD318">
        <f t="shared" si="40"/>
        <v>316</v>
      </c>
      <c r="AE318">
        <f t="shared" si="41"/>
        <v>9.6618495204571205E-4</v>
      </c>
      <c r="AF318">
        <f t="shared" si="42"/>
        <v>0.60289941007652403</v>
      </c>
      <c r="AG318">
        <f t="shared" si="39"/>
        <v>0.30531444484644499</v>
      </c>
    </row>
    <row r="319" spans="30:33" x14ac:dyDescent="0.2">
      <c r="AD319">
        <f t="shared" si="40"/>
        <v>317</v>
      </c>
      <c r="AE319">
        <f t="shared" si="41"/>
        <v>9.6463905612243894E-4</v>
      </c>
      <c r="AF319">
        <f t="shared" si="42"/>
        <v>0.6019347710204016</v>
      </c>
      <c r="AG319">
        <f t="shared" si="39"/>
        <v>0.30579058079081312</v>
      </c>
    </row>
    <row r="320" spans="30:33" x14ac:dyDescent="0.2">
      <c r="AD320">
        <f t="shared" si="40"/>
        <v>318</v>
      </c>
      <c r="AE320">
        <f t="shared" si="41"/>
        <v>9.6309563363264296E-4</v>
      </c>
      <c r="AF320">
        <f t="shared" si="42"/>
        <v>0.60097167538676899</v>
      </c>
      <c r="AG320">
        <f t="shared" si="39"/>
        <v>0.30626441149518047</v>
      </c>
    </row>
    <row r="321" spans="30:33" x14ac:dyDescent="0.2">
      <c r="AD321">
        <f t="shared" si="40"/>
        <v>319</v>
      </c>
      <c r="AE321">
        <f t="shared" si="41"/>
        <v>9.6155468061883082E-4</v>
      </c>
      <c r="AF321">
        <f t="shared" si="42"/>
        <v>0.60001012070615012</v>
      </c>
      <c r="AG321">
        <f t="shared" si="39"/>
        <v>0.30673594311740704</v>
      </c>
    </row>
    <row r="322" spans="30:33" x14ac:dyDescent="0.2">
      <c r="AD322">
        <f t="shared" si="40"/>
        <v>320</v>
      </c>
      <c r="AE322">
        <f t="shared" si="41"/>
        <v>9.6001619312984063E-4</v>
      </c>
      <c r="AF322">
        <f t="shared" si="42"/>
        <v>0.59905010451302021</v>
      </c>
      <c r="AG322">
        <f t="shared" si="39"/>
        <v>0.30720518180154899</v>
      </c>
    </row>
    <row r="323" spans="30:33" x14ac:dyDescent="0.2">
      <c r="AD323">
        <f t="shared" si="40"/>
        <v>321</v>
      </c>
      <c r="AE323">
        <f t="shared" si="41"/>
        <v>9.5848016722083272E-4</v>
      </c>
      <c r="AF323">
        <f t="shared" si="42"/>
        <v>0.59809162434579932</v>
      </c>
      <c r="AG323">
        <f t="shared" si="39"/>
        <v>0.30767213367788732</v>
      </c>
    </row>
    <row r="324" spans="30:33" x14ac:dyDescent="0.2">
      <c r="AD324">
        <f t="shared" si="40"/>
        <v>322</v>
      </c>
      <c r="AE324">
        <f t="shared" si="41"/>
        <v>9.569465989532793E-4</v>
      </c>
      <c r="AF324">
        <f t="shared" si="42"/>
        <v>0.59713467774684603</v>
      </c>
      <c r="AG324">
        <f t="shared" ref="AG324:AG387" si="43">AD324*AE324</f>
        <v>0.30813680486295592</v>
      </c>
    </row>
    <row r="325" spans="30:33" x14ac:dyDescent="0.2">
      <c r="AD325">
        <f t="shared" ref="AD325:AD388" si="44">AD324+1</f>
        <v>323</v>
      </c>
      <c r="AE325">
        <f t="shared" ref="AE325:AE388" si="45">AF324*$AE$3</f>
        <v>9.5541548439495409E-4</v>
      </c>
      <c r="AF325">
        <f t="shared" ref="AF325:AF388" si="46">AF324*$AF$3</f>
        <v>0.5961792622624511</v>
      </c>
      <c r="AG325">
        <f t="shared" si="43"/>
        <v>0.30859920145957015</v>
      </c>
    </row>
    <row r="326" spans="30:33" x14ac:dyDescent="0.2">
      <c r="AD326">
        <f t="shared" si="44"/>
        <v>324</v>
      </c>
      <c r="AE326">
        <f t="shared" si="45"/>
        <v>9.5388681961992221E-4</v>
      </c>
      <c r="AF326">
        <f t="shared" si="46"/>
        <v>0.59522537544283116</v>
      </c>
      <c r="AG326">
        <f t="shared" si="43"/>
        <v>0.30905932955685478</v>
      </c>
    </row>
    <row r="327" spans="30:33" x14ac:dyDescent="0.2">
      <c r="AD327">
        <f t="shared" si="44"/>
        <v>325</v>
      </c>
      <c r="AE327">
        <f t="shared" si="45"/>
        <v>9.523606007085303E-4</v>
      </c>
      <c r="AF327">
        <f t="shared" si="46"/>
        <v>0.59427301484212258</v>
      </c>
      <c r="AG327">
        <f t="shared" si="43"/>
        <v>0.30951719523027232</v>
      </c>
    </row>
    <row r="328" spans="30:33" x14ac:dyDescent="0.2">
      <c r="AD328">
        <f t="shared" si="44"/>
        <v>326</v>
      </c>
      <c r="AE328">
        <f t="shared" si="45"/>
        <v>9.5083682374739662E-4</v>
      </c>
      <c r="AF328">
        <f t="shared" si="46"/>
        <v>0.59332217801837517</v>
      </c>
      <c r="AG328">
        <f t="shared" si="43"/>
        <v>0.30997280454165127</v>
      </c>
    </row>
    <row r="329" spans="30:33" x14ac:dyDescent="0.2">
      <c r="AD329">
        <f t="shared" si="44"/>
        <v>327</v>
      </c>
      <c r="AE329">
        <f t="shared" si="45"/>
        <v>9.4931548482940075E-4</v>
      </c>
      <c r="AF329">
        <f t="shared" si="46"/>
        <v>0.59237286253354571</v>
      </c>
      <c r="AG329">
        <f t="shared" si="43"/>
        <v>0.31042616353921404</v>
      </c>
    </row>
    <row r="330" spans="30:33" x14ac:dyDescent="0.2">
      <c r="AD330">
        <f t="shared" si="44"/>
        <v>328</v>
      </c>
      <c r="AE330">
        <f t="shared" si="45"/>
        <v>9.4779658005367359E-4</v>
      </c>
      <c r="AF330">
        <f t="shared" si="46"/>
        <v>0.59142506595349198</v>
      </c>
      <c r="AG330">
        <f t="shared" si="43"/>
        <v>0.31087727825760492</v>
      </c>
    </row>
    <row r="331" spans="30:33" x14ac:dyDescent="0.2">
      <c r="AD331">
        <f t="shared" si="44"/>
        <v>329</v>
      </c>
      <c r="AE331">
        <f t="shared" si="45"/>
        <v>9.4628010552558759E-4</v>
      </c>
      <c r="AF331">
        <f t="shared" si="46"/>
        <v>0.59047878584796631</v>
      </c>
      <c r="AG331">
        <f t="shared" si="43"/>
        <v>0.3113261547179183</v>
      </c>
    </row>
    <row r="332" spans="30:33" x14ac:dyDescent="0.2">
      <c r="AD332">
        <f t="shared" si="44"/>
        <v>330</v>
      </c>
      <c r="AE332">
        <f t="shared" si="45"/>
        <v>9.4476605735674651E-4</v>
      </c>
      <c r="AF332">
        <f t="shared" si="46"/>
        <v>0.58953401979060949</v>
      </c>
      <c r="AG332">
        <f t="shared" si="43"/>
        <v>0.31177279892772636</v>
      </c>
    </row>
    <row r="333" spans="30:33" x14ac:dyDescent="0.2">
      <c r="AD333">
        <f t="shared" si="44"/>
        <v>331</v>
      </c>
      <c r="AE333">
        <f t="shared" si="45"/>
        <v>9.4325443166497561E-4</v>
      </c>
      <c r="AF333">
        <f t="shared" si="46"/>
        <v>0.5885907653589445</v>
      </c>
      <c r="AG333">
        <f t="shared" si="43"/>
        <v>0.31221721688110693</v>
      </c>
    </row>
    <row r="334" spans="30:33" x14ac:dyDescent="0.2">
      <c r="AD334">
        <f t="shared" si="44"/>
        <v>332</v>
      </c>
      <c r="AE334">
        <f t="shared" si="45"/>
        <v>9.4174522457431164E-4</v>
      </c>
      <c r="AF334">
        <f t="shared" si="46"/>
        <v>0.58764902013437015</v>
      </c>
      <c r="AG334">
        <f t="shared" si="43"/>
        <v>0.31265941455867147</v>
      </c>
    </row>
    <row r="335" spans="30:33" x14ac:dyDescent="0.2">
      <c r="AD335">
        <f t="shared" si="44"/>
        <v>333</v>
      </c>
      <c r="AE335">
        <f t="shared" si="45"/>
        <v>9.4023843221499267E-4</v>
      </c>
      <c r="AF335">
        <f t="shared" si="46"/>
        <v>0.58670878170215512</v>
      </c>
      <c r="AG335">
        <f t="shared" si="43"/>
        <v>0.31309939792759256</v>
      </c>
    </row>
    <row r="336" spans="30:33" x14ac:dyDescent="0.2">
      <c r="AD336">
        <f t="shared" si="44"/>
        <v>334</v>
      </c>
      <c r="AE336">
        <f t="shared" si="45"/>
        <v>9.3873405072344865E-4</v>
      </c>
      <c r="AF336">
        <f t="shared" si="46"/>
        <v>0.5857700476514317</v>
      </c>
      <c r="AG336">
        <f t="shared" si="43"/>
        <v>0.31353717294163186</v>
      </c>
    </row>
    <row r="337" spans="30:33" x14ac:dyDescent="0.2">
      <c r="AD337">
        <f t="shared" si="44"/>
        <v>335</v>
      </c>
      <c r="AE337">
        <f t="shared" si="45"/>
        <v>9.372320762422911E-4</v>
      </c>
      <c r="AF337">
        <f t="shared" si="46"/>
        <v>0.5848328155751894</v>
      </c>
      <c r="AG337">
        <f t="shared" si="43"/>
        <v>0.3139727455411675</v>
      </c>
    </row>
    <row r="338" spans="30:33" x14ac:dyDescent="0.2">
      <c r="AD338">
        <f t="shared" si="44"/>
        <v>336</v>
      </c>
      <c r="AE338">
        <f t="shared" si="45"/>
        <v>9.3573250492030348E-4</v>
      </c>
      <c r="AF338">
        <f t="shared" si="46"/>
        <v>0.58389708307026911</v>
      </c>
      <c r="AG338">
        <f t="shared" si="43"/>
        <v>0.31440612165322196</v>
      </c>
    </row>
    <row r="339" spans="30:33" x14ac:dyDescent="0.2">
      <c r="AD339">
        <f t="shared" si="44"/>
        <v>337</v>
      </c>
      <c r="AE339">
        <f t="shared" si="45"/>
        <v>9.3423533291243097E-4</v>
      </c>
      <c r="AF339">
        <f t="shared" si="46"/>
        <v>0.58296284773735663</v>
      </c>
      <c r="AG339">
        <f t="shared" si="43"/>
        <v>0.31483730719148922</v>
      </c>
    </row>
    <row r="340" spans="30:33" x14ac:dyDescent="0.2">
      <c r="AD340">
        <f t="shared" si="44"/>
        <v>338</v>
      </c>
      <c r="AE340">
        <f t="shared" si="45"/>
        <v>9.3274055637977108E-4</v>
      </c>
      <c r="AF340">
        <f t="shared" si="46"/>
        <v>0.58203010718097681</v>
      </c>
      <c r="AG340">
        <f t="shared" si="43"/>
        <v>0.31526630805636263</v>
      </c>
    </row>
    <row r="341" spans="30:33" x14ac:dyDescent="0.2">
      <c r="AD341">
        <f t="shared" si="44"/>
        <v>339</v>
      </c>
      <c r="AE341">
        <f t="shared" si="45"/>
        <v>9.312481714895633E-4</v>
      </c>
      <c r="AF341">
        <f t="shared" si="46"/>
        <v>0.58109885900948721</v>
      </c>
      <c r="AG341">
        <f t="shared" si="43"/>
        <v>0.31569313013496197</v>
      </c>
    </row>
    <row r="342" spans="30:33" x14ac:dyDescent="0.2">
      <c r="AD342">
        <f t="shared" si="44"/>
        <v>340</v>
      </c>
      <c r="AE342">
        <f t="shared" si="45"/>
        <v>9.2975817441517993E-4</v>
      </c>
      <c r="AF342">
        <f t="shared" si="46"/>
        <v>0.580169100835072</v>
      </c>
      <c r="AG342">
        <f t="shared" si="43"/>
        <v>0.31611777930116119</v>
      </c>
    </row>
    <row r="343" spans="30:33" x14ac:dyDescent="0.2">
      <c r="AD343">
        <f t="shared" si="44"/>
        <v>341</v>
      </c>
      <c r="AE343">
        <f t="shared" si="45"/>
        <v>9.2827056133611564E-4</v>
      </c>
      <c r="AF343">
        <f t="shared" si="46"/>
        <v>0.57924083027373585</v>
      </c>
      <c r="AG343">
        <f t="shared" si="43"/>
        <v>0.31654026141561542</v>
      </c>
    </row>
    <row r="344" spans="30:33" x14ac:dyDescent="0.2">
      <c r="AD344">
        <f t="shared" si="44"/>
        <v>342</v>
      </c>
      <c r="AE344">
        <f t="shared" si="45"/>
        <v>9.2678532843797783E-4</v>
      </c>
      <c r="AF344">
        <f t="shared" si="46"/>
        <v>0.57831404494529781</v>
      </c>
      <c r="AG344">
        <f t="shared" si="43"/>
        <v>0.31696058232578844</v>
      </c>
    </row>
    <row r="345" spans="30:33" x14ac:dyDescent="0.2">
      <c r="AD345">
        <f t="shared" si="44"/>
        <v>343</v>
      </c>
      <c r="AE345">
        <f t="shared" si="45"/>
        <v>9.2530247191247689E-4</v>
      </c>
      <c r="AF345">
        <f t="shared" si="46"/>
        <v>0.57738874247338534</v>
      </c>
      <c r="AG345">
        <f t="shared" si="43"/>
        <v>0.31737874786597958</v>
      </c>
    </row>
    <row r="346" spans="30:33" x14ac:dyDescent="0.2">
      <c r="AD346">
        <f t="shared" si="44"/>
        <v>344</v>
      </c>
      <c r="AE346">
        <f t="shared" si="45"/>
        <v>9.2382198795741696E-4</v>
      </c>
      <c r="AF346">
        <f t="shared" si="46"/>
        <v>0.57646492048542786</v>
      </c>
      <c r="AG346">
        <f t="shared" si="43"/>
        <v>0.31779476385735145</v>
      </c>
    </row>
    <row r="347" spans="30:33" x14ac:dyDescent="0.2">
      <c r="AD347">
        <f t="shared" si="44"/>
        <v>345</v>
      </c>
      <c r="AE347">
        <f t="shared" si="45"/>
        <v>9.2234387277668496E-4</v>
      </c>
      <c r="AF347">
        <f t="shared" si="46"/>
        <v>0.57554257661265118</v>
      </c>
      <c r="AG347">
        <f t="shared" si="43"/>
        <v>0.3182086361079563</v>
      </c>
    </row>
    <row r="348" spans="30:33" x14ac:dyDescent="0.2">
      <c r="AD348">
        <f t="shared" si="44"/>
        <v>346</v>
      </c>
      <c r="AE348">
        <f t="shared" si="45"/>
        <v>9.2086812258024232E-4</v>
      </c>
      <c r="AF348">
        <f t="shared" si="46"/>
        <v>0.57462170849007088</v>
      </c>
      <c r="AG348">
        <f t="shared" si="43"/>
        <v>0.31862037041276386</v>
      </c>
    </row>
    <row r="349" spans="30:33" x14ac:dyDescent="0.2">
      <c r="AD349">
        <f t="shared" si="44"/>
        <v>347</v>
      </c>
      <c r="AE349">
        <f t="shared" si="45"/>
        <v>9.1939473358411384E-4</v>
      </c>
      <c r="AF349">
        <f t="shared" si="46"/>
        <v>0.57370231375648673</v>
      </c>
      <c r="AG349">
        <f t="shared" si="43"/>
        <v>0.31902997255368748</v>
      </c>
    </row>
    <row r="350" spans="30:33" x14ac:dyDescent="0.2">
      <c r="AD350">
        <f t="shared" si="44"/>
        <v>348</v>
      </c>
      <c r="AE350">
        <f t="shared" si="45"/>
        <v>9.1792370201037915E-4</v>
      </c>
      <c r="AF350">
        <f t="shared" si="46"/>
        <v>0.57278439005447634</v>
      </c>
      <c r="AG350">
        <f t="shared" si="43"/>
        <v>0.31943744829961196</v>
      </c>
    </row>
    <row r="351" spans="30:33" x14ac:dyDescent="0.2">
      <c r="AD351">
        <f t="shared" si="44"/>
        <v>349</v>
      </c>
      <c r="AE351">
        <f t="shared" si="45"/>
        <v>9.1645502408716254E-4</v>
      </c>
      <c r="AF351">
        <f t="shared" si="46"/>
        <v>0.57186793503038913</v>
      </c>
      <c r="AG351">
        <f t="shared" si="43"/>
        <v>0.31984280340641974</v>
      </c>
    </row>
    <row r="352" spans="30:33" x14ac:dyDescent="0.2">
      <c r="AD352">
        <f t="shared" si="44"/>
        <v>350</v>
      </c>
      <c r="AE352">
        <f t="shared" si="45"/>
        <v>9.1498869604862297E-4</v>
      </c>
      <c r="AF352">
        <f t="shared" si="46"/>
        <v>0.57095294633434046</v>
      </c>
      <c r="AG352">
        <f t="shared" si="43"/>
        <v>0.32024604361701803</v>
      </c>
    </row>
    <row r="353" spans="30:33" x14ac:dyDescent="0.2">
      <c r="AD353">
        <f t="shared" si="44"/>
        <v>351</v>
      </c>
      <c r="AE353">
        <f t="shared" si="45"/>
        <v>9.1352471413494517E-4</v>
      </c>
      <c r="AF353">
        <f t="shared" si="46"/>
        <v>0.57003942162020549</v>
      </c>
      <c r="AG353">
        <f t="shared" si="43"/>
        <v>0.32064717466136577</v>
      </c>
    </row>
    <row r="354" spans="30:33" x14ac:dyDescent="0.2">
      <c r="AD354">
        <f t="shared" si="44"/>
        <v>352</v>
      </c>
      <c r="AE354">
        <f t="shared" si="45"/>
        <v>9.1206307459232923E-4</v>
      </c>
      <c r="AF354">
        <f t="shared" si="46"/>
        <v>0.56912735854561314</v>
      </c>
      <c r="AG354">
        <f t="shared" si="43"/>
        <v>0.32104620225649988</v>
      </c>
    </row>
    <row r="355" spans="30:33" x14ac:dyDescent="0.2">
      <c r="AD355">
        <f t="shared" si="44"/>
        <v>353</v>
      </c>
      <c r="AE355">
        <f t="shared" si="45"/>
        <v>9.1060377367298143E-4</v>
      </c>
      <c r="AF355">
        <f t="shared" si="46"/>
        <v>0.56821675477194011</v>
      </c>
      <c r="AG355">
        <f t="shared" si="43"/>
        <v>0.32144313210656245</v>
      </c>
    </row>
    <row r="356" spans="30:33" x14ac:dyDescent="0.2">
      <c r="AD356">
        <f t="shared" si="44"/>
        <v>354</v>
      </c>
      <c r="AE356">
        <f t="shared" si="45"/>
        <v>9.0914680763510463E-4</v>
      </c>
      <c r="AF356">
        <f t="shared" si="46"/>
        <v>0.56730760796430502</v>
      </c>
      <c r="AG356">
        <f t="shared" si="43"/>
        <v>0.32183796990282704</v>
      </c>
    </row>
    <row r="357" spans="30:33" x14ac:dyDescent="0.2">
      <c r="AD357">
        <f t="shared" si="44"/>
        <v>355</v>
      </c>
      <c r="AE357">
        <f t="shared" si="45"/>
        <v>9.0769217274288844E-4</v>
      </c>
      <c r="AF357">
        <f t="shared" si="46"/>
        <v>0.56639991579156213</v>
      </c>
      <c r="AG357">
        <f t="shared" si="43"/>
        <v>0.32223072132372538</v>
      </c>
    </row>
    <row r="358" spans="30:33" x14ac:dyDescent="0.2">
      <c r="AD358">
        <f t="shared" si="44"/>
        <v>356</v>
      </c>
      <c r="AE358">
        <f t="shared" si="45"/>
        <v>9.0623986526649982E-4</v>
      </c>
      <c r="AF358">
        <f t="shared" si="46"/>
        <v>0.56549367592629562</v>
      </c>
      <c r="AG358">
        <f t="shared" si="43"/>
        <v>0.32262139203487394</v>
      </c>
    </row>
    <row r="359" spans="30:33" x14ac:dyDescent="0.2">
      <c r="AD359">
        <f t="shared" si="44"/>
        <v>357</v>
      </c>
      <c r="AE359">
        <f t="shared" si="45"/>
        <v>9.0478988148207345E-4</v>
      </c>
      <c r="AF359">
        <f t="shared" si="46"/>
        <v>0.5645888860448135</v>
      </c>
      <c r="AG359">
        <f t="shared" si="43"/>
        <v>0.32300998768910022</v>
      </c>
    </row>
    <row r="360" spans="30:33" x14ac:dyDescent="0.2">
      <c r="AD360">
        <f t="shared" si="44"/>
        <v>358</v>
      </c>
      <c r="AE360">
        <f t="shared" si="45"/>
        <v>9.0334221767170196E-4</v>
      </c>
      <c r="AF360">
        <f t="shared" si="46"/>
        <v>0.56368554382714176</v>
      </c>
      <c r="AG360">
        <f t="shared" si="43"/>
        <v>0.32339651392646929</v>
      </c>
    </row>
    <row r="361" spans="30:33" x14ac:dyDescent="0.2">
      <c r="AD361">
        <f t="shared" si="44"/>
        <v>359</v>
      </c>
      <c r="AE361">
        <f t="shared" si="45"/>
        <v>9.0189687012342721E-4</v>
      </c>
      <c r="AF361">
        <f t="shared" si="46"/>
        <v>0.56278364695701832</v>
      </c>
      <c r="AG361">
        <f t="shared" si="43"/>
        <v>0.32378097637431036</v>
      </c>
    </row>
    <row r="362" spans="30:33" x14ac:dyDescent="0.2">
      <c r="AD362">
        <f t="shared" si="44"/>
        <v>360</v>
      </c>
      <c r="AE362">
        <f t="shared" si="45"/>
        <v>9.0045383513122975E-4</v>
      </c>
      <c r="AF362">
        <f t="shared" si="46"/>
        <v>0.56188319312188706</v>
      </c>
      <c r="AG362">
        <f t="shared" si="43"/>
        <v>0.3241633806472427</v>
      </c>
    </row>
    <row r="363" spans="30:33" x14ac:dyDescent="0.2">
      <c r="AD363">
        <f t="shared" si="44"/>
        <v>361</v>
      </c>
      <c r="AE363">
        <f t="shared" si="45"/>
        <v>8.9901310899501965E-4</v>
      </c>
      <c r="AF363">
        <f t="shared" si="46"/>
        <v>0.56098418001289196</v>
      </c>
      <c r="AG363">
        <f t="shared" si="43"/>
        <v>0.32454373234720207</v>
      </c>
    </row>
    <row r="364" spans="30:33" x14ac:dyDescent="0.2">
      <c r="AD364">
        <f t="shared" si="44"/>
        <v>362</v>
      </c>
      <c r="AE364">
        <f t="shared" si="45"/>
        <v>8.975746880206275E-4</v>
      </c>
      <c r="AF364">
        <f t="shared" si="46"/>
        <v>0.56008660532487131</v>
      </c>
      <c r="AG364">
        <f t="shared" si="43"/>
        <v>0.32492203706346717</v>
      </c>
    </row>
    <row r="365" spans="30:33" x14ac:dyDescent="0.2">
      <c r="AD365">
        <f t="shared" si="44"/>
        <v>363</v>
      </c>
      <c r="AE365">
        <f t="shared" si="45"/>
        <v>8.9613856851979449E-4</v>
      </c>
      <c r="AF365">
        <f t="shared" si="46"/>
        <v>0.55919046675635153</v>
      </c>
      <c r="AG365">
        <f t="shared" si="43"/>
        <v>0.32529830037268542</v>
      </c>
    </row>
    <row r="366" spans="30:33" x14ac:dyDescent="0.2">
      <c r="AD366">
        <f t="shared" si="44"/>
        <v>364</v>
      </c>
      <c r="AE366">
        <f t="shared" si="45"/>
        <v>8.9470474681016283E-4</v>
      </c>
      <c r="AF366">
        <f t="shared" si="46"/>
        <v>0.55829576200954134</v>
      </c>
      <c r="AG366">
        <f t="shared" si="43"/>
        <v>0.32567252783889927</v>
      </c>
    </row>
    <row r="367" spans="30:33" x14ac:dyDescent="0.2">
      <c r="AD367">
        <f t="shared" si="44"/>
        <v>365</v>
      </c>
      <c r="AE367">
        <f t="shared" si="45"/>
        <v>8.9327321921526658E-4</v>
      </c>
      <c r="AF367">
        <f t="shared" si="46"/>
        <v>0.55740248879032606</v>
      </c>
      <c r="AG367">
        <f t="shared" si="43"/>
        <v>0.32604472501357229</v>
      </c>
    </row>
    <row r="368" spans="30:33" x14ac:dyDescent="0.2">
      <c r="AD368">
        <f t="shared" si="44"/>
        <v>366</v>
      </c>
      <c r="AE368">
        <f t="shared" si="45"/>
        <v>8.9184398206452206E-4</v>
      </c>
      <c r="AF368">
        <f t="shared" si="46"/>
        <v>0.55651064480826151</v>
      </c>
      <c r="AG368">
        <f t="shared" si="43"/>
        <v>0.32641489743561508</v>
      </c>
    </row>
    <row r="369" spans="30:33" x14ac:dyDescent="0.2">
      <c r="AD369">
        <f t="shared" si="44"/>
        <v>367</v>
      </c>
      <c r="AE369">
        <f t="shared" si="45"/>
        <v>8.9041703169321881E-4</v>
      </c>
      <c r="AF369">
        <f t="shared" si="46"/>
        <v>0.55562022777656828</v>
      </c>
      <c r="AG369">
        <f t="shared" si="43"/>
        <v>0.32678305063141128</v>
      </c>
    </row>
    <row r="370" spans="30:33" x14ac:dyDescent="0.2">
      <c r="AD370">
        <f t="shared" si="44"/>
        <v>368</v>
      </c>
      <c r="AE370">
        <f t="shared" si="45"/>
        <v>8.8899236444250961E-4</v>
      </c>
      <c r="AF370">
        <f t="shared" si="46"/>
        <v>0.55473123541212577</v>
      </c>
      <c r="AG370">
        <f t="shared" si="43"/>
        <v>0.32714919011484356</v>
      </c>
    </row>
    <row r="371" spans="30:33" x14ac:dyDescent="0.2">
      <c r="AD371">
        <f t="shared" si="44"/>
        <v>369</v>
      </c>
      <c r="AE371">
        <f t="shared" si="45"/>
        <v>8.8756997665940163E-4</v>
      </c>
      <c r="AF371">
        <f t="shared" si="46"/>
        <v>0.55384366543546637</v>
      </c>
      <c r="AG371">
        <f t="shared" si="43"/>
        <v>0.3275133213873192</v>
      </c>
    </row>
    <row r="372" spans="30:33" x14ac:dyDescent="0.2">
      <c r="AD372">
        <f t="shared" si="44"/>
        <v>370</v>
      </c>
      <c r="AE372">
        <f t="shared" si="45"/>
        <v>8.8614986469674663E-4</v>
      </c>
      <c r="AF372">
        <f t="shared" si="46"/>
        <v>0.55295751557076955</v>
      </c>
      <c r="AG372">
        <f t="shared" si="43"/>
        <v>0.32787544993779627</v>
      </c>
    </row>
    <row r="373" spans="30:33" x14ac:dyDescent="0.2">
      <c r="AD373">
        <f t="shared" si="44"/>
        <v>371</v>
      </c>
      <c r="AE373">
        <f t="shared" si="45"/>
        <v>8.8473202491323169E-4</v>
      </c>
      <c r="AF373">
        <f t="shared" si="46"/>
        <v>0.55207278354585632</v>
      </c>
      <c r="AG373">
        <f t="shared" si="43"/>
        <v>0.32823558124280894</v>
      </c>
    </row>
    <row r="374" spans="30:33" x14ac:dyDescent="0.2">
      <c r="AD374">
        <f t="shared" si="44"/>
        <v>372</v>
      </c>
      <c r="AE374">
        <f t="shared" si="45"/>
        <v>8.8331645367337056E-4</v>
      </c>
      <c r="AF374">
        <f t="shared" si="46"/>
        <v>0.55118946709218297</v>
      </c>
      <c r="AG374">
        <f t="shared" si="43"/>
        <v>0.32859372076649385</v>
      </c>
    </row>
    <row r="375" spans="30:33" x14ac:dyDescent="0.2">
      <c r="AD375">
        <f t="shared" si="44"/>
        <v>373</v>
      </c>
      <c r="AE375">
        <f t="shared" si="45"/>
        <v>8.8190314734749311E-4</v>
      </c>
      <c r="AF375">
        <f t="shared" si="46"/>
        <v>0.55030756394483549</v>
      </c>
      <c r="AG375">
        <f t="shared" si="43"/>
        <v>0.32894987396061492</v>
      </c>
    </row>
    <row r="376" spans="30:33" x14ac:dyDescent="0.2">
      <c r="AD376">
        <f t="shared" si="44"/>
        <v>374</v>
      </c>
      <c r="AE376">
        <f t="shared" si="45"/>
        <v>8.8049210231173718E-4</v>
      </c>
      <c r="AF376">
        <f t="shared" si="46"/>
        <v>0.54942707184252371</v>
      </c>
      <c r="AG376">
        <f t="shared" si="43"/>
        <v>0.3293040462645897</v>
      </c>
    </row>
    <row r="377" spans="30:33" x14ac:dyDescent="0.2">
      <c r="AD377">
        <f t="shared" si="44"/>
        <v>375</v>
      </c>
      <c r="AE377">
        <f t="shared" si="45"/>
        <v>8.7908331494803837E-4</v>
      </c>
      <c r="AF377">
        <f t="shared" si="46"/>
        <v>0.54854798852757569</v>
      </c>
      <c r="AG377">
        <f t="shared" si="43"/>
        <v>0.32965624310551439</v>
      </c>
    </row>
    <row r="378" spans="30:33" x14ac:dyDescent="0.2">
      <c r="AD378">
        <f t="shared" si="44"/>
        <v>376</v>
      </c>
      <c r="AE378">
        <f t="shared" si="45"/>
        <v>8.7767678164412148E-4</v>
      </c>
      <c r="AF378">
        <f t="shared" si="46"/>
        <v>0.5476703117459315</v>
      </c>
      <c r="AG378">
        <f t="shared" si="43"/>
        <v>0.33000646989818966</v>
      </c>
    </row>
    <row r="379" spans="30:33" x14ac:dyDescent="0.2">
      <c r="AD379">
        <f t="shared" si="44"/>
        <v>377</v>
      </c>
      <c r="AE379">
        <f t="shared" si="45"/>
        <v>8.7627249879349077E-4</v>
      </c>
      <c r="AF379">
        <f t="shared" si="46"/>
        <v>0.54679403924713799</v>
      </c>
      <c r="AG379">
        <f t="shared" si="43"/>
        <v>0.33035473204514604</v>
      </c>
    </row>
    <row r="380" spans="30:33" x14ac:dyDescent="0.2">
      <c r="AD380">
        <f t="shared" si="44"/>
        <v>378</v>
      </c>
      <c r="AE380">
        <f t="shared" si="45"/>
        <v>8.7487046279542116E-4</v>
      </c>
      <c r="AF380">
        <f t="shared" si="46"/>
        <v>0.54591916878434255</v>
      </c>
      <c r="AG380">
        <f t="shared" si="43"/>
        <v>0.33070103493666919</v>
      </c>
    </row>
    <row r="381" spans="30:33" x14ac:dyDescent="0.2">
      <c r="AD381">
        <f t="shared" si="44"/>
        <v>379</v>
      </c>
      <c r="AE381">
        <f t="shared" si="45"/>
        <v>8.7347067005494848E-4</v>
      </c>
      <c r="AF381">
        <f t="shared" si="46"/>
        <v>0.5450456981142876</v>
      </c>
      <c r="AG381">
        <f t="shared" si="43"/>
        <v>0.3310453839508255</v>
      </c>
    </row>
    <row r="382" spans="30:33" x14ac:dyDescent="0.2">
      <c r="AD382">
        <f t="shared" si="44"/>
        <v>380</v>
      </c>
      <c r="AE382">
        <f t="shared" si="45"/>
        <v>8.7207311698286058E-4</v>
      </c>
      <c r="AF382">
        <f t="shared" si="46"/>
        <v>0.54417362499730471</v>
      </c>
      <c r="AG382">
        <f t="shared" si="43"/>
        <v>0.33138778445348704</v>
      </c>
    </row>
    <row r="383" spans="30:33" x14ac:dyDescent="0.2">
      <c r="AD383">
        <f t="shared" si="44"/>
        <v>381</v>
      </c>
      <c r="AE383">
        <f t="shared" si="45"/>
        <v>8.706777999956879E-4</v>
      </c>
      <c r="AF383">
        <f t="shared" si="46"/>
        <v>0.54330294719730898</v>
      </c>
      <c r="AG383">
        <f t="shared" si="43"/>
        <v>0.33172824179835708</v>
      </c>
    </row>
    <row r="384" spans="30:33" x14ac:dyDescent="0.2">
      <c r="AD384">
        <f t="shared" si="44"/>
        <v>382</v>
      </c>
      <c r="AE384">
        <f t="shared" si="45"/>
        <v>8.6928471551569477E-4</v>
      </c>
      <c r="AF384">
        <f t="shared" si="46"/>
        <v>0.54243366248179326</v>
      </c>
      <c r="AG384">
        <f t="shared" si="43"/>
        <v>0.33206676132699542</v>
      </c>
    </row>
    <row r="385" spans="30:33" x14ac:dyDescent="0.2">
      <c r="AD385">
        <f t="shared" si="44"/>
        <v>383</v>
      </c>
      <c r="AE385">
        <f t="shared" si="45"/>
        <v>8.6789385997086959E-4</v>
      </c>
      <c r="AF385">
        <f t="shared" si="46"/>
        <v>0.54156576862182237</v>
      </c>
      <c r="AG385">
        <f t="shared" si="43"/>
        <v>0.33240334836884305</v>
      </c>
    </row>
    <row r="386" spans="30:33" x14ac:dyDescent="0.2">
      <c r="AD386">
        <f t="shared" si="44"/>
        <v>384</v>
      </c>
      <c r="AE386">
        <f t="shared" si="45"/>
        <v>8.6650522979491622E-4</v>
      </c>
      <c r="AF386">
        <f t="shared" si="46"/>
        <v>0.54069926339202745</v>
      </c>
      <c r="AG386">
        <f t="shared" si="43"/>
        <v>0.33273800824124783</v>
      </c>
    </row>
    <row r="387" spans="30:33" x14ac:dyDescent="0.2">
      <c r="AD387">
        <f t="shared" si="44"/>
        <v>385</v>
      </c>
      <c r="AE387">
        <f t="shared" si="45"/>
        <v>8.6511882142724426E-4</v>
      </c>
      <c r="AF387">
        <f t="shared" si="46"/>
        <v>0.53983414457060019</v>
      </c>
      <c r="AG387">
        <f t="shared" si="43"/>
        <v>0.33307074624948907</v>
      </c>
    </row>
    <row r="388" spans="30:33" x14ac:dyDescent="0.2">
      <c r="AD388">
        <f t="shared" si="44"/>
        <v>386</v>
      </c>
      <c r="AE388">
        <f t="shared" si="45"/>
        <v>8.6373463131296068E-4</v>
      </c>
      <c r="AF388">
        <f t="shared" si="46"/>
        <v>0.53897040993928724</v>
      </c>
      <c r="AG388">
        <f t="shared" ref="AG388:AG451" si="47">AD388*AE388</f>
        <v>0.33340156768680285</v>
      </c>
    </row>
    <row r="389" spans="30:33" x14ac:dyDescent="0.2">
      <c r="AD389">
        <f t="shared" ref="AD389:AD452" si="48">AD388+1</f>
        <v>387</v>
      </c>
      <c r="AE389">
        <f t="shared" ref="AE389:AE452" si="49">AF388*$AE$3</f>
        <v>8.6235265590285995E-4</v>
      </c>
      <c r="AF389">
        <f t="shared" ref="AF389:AF452" si="50">AF388*$AF$3</f>
        <v>0.5381080572833844</v>
      </c>
      <c r="AG389">
        <f t="shared" si="47"/>
        <v>0.33373047783440679</v>
      </c>
    </row>
    <row r="390" spans="30:33" x14ac:dyDescent="0.2">
      <c r="AD390">
        <f t="shared" si="48"/>
        <v>388</v>
      </c>
      <c r="AE390">
        <f t="shared" si="49"/>
        <v>8.6097289165341538E-4</v>
      </c>
      <c r="AF390">
        <f t="shared" si="50"/>
        <v>0.53724708439173097</v>
      </c>
      <c r="AG390">
        <f t="shared" si="47"/>
        <v>0.33405748196152518</v>
      </c>
    </row>
    <row r="391" spans="30:33" x14ac:dyDescent="0.2">
      <c r="AD391">
        <f t="shared" si="48"/>
        <v>389</v>
      </c>
      <c r="AE391">
        <f t="shared" si="49"/>
        <v>8.5959533502676989E-4</v>
      </c>
      <c r="AF391">
        <f t="shared" si="50"/>
        <v>0.53638748905670419</v>
      </c>
      <c r="AG391">
        <f t="shared" si="47"/>
        <v>0.33438258532541348</v>
      </c>
    </row>
    <row r="392" spans="30:33" x14ac:dyDescent="0.2">
      <c r="AD392">
        <f t="shared" si="48"/>
        <v>390</v>
      </c>
      <c r="AE392">
        <f t="shared" si="49"/>
        <v>8.5821998249072714E-4</v>
      </c>
      <c r="AF392">
        <f t="shared" si="50"/>
        <v>0.53552926907421339</v>
      </c>
      <c r="AG392">
        <f t="shared" si="47"/>
        <v>0.3347057931713836</v>
      </c>
    </row>
    <row r="393" spans="30:33" x14ac:dyDescent="0.2">
      <c r="AD393">
        <f t="shared" si="48"/>
        <v>391</v>
      </c>
      <c r="AE393">
        <f t="shared" si="49"/>
        <v>8.5684683051874186E-4</v>
      </c>
      <c r="AF393">
        <f t="shared" si="50"/>
        <v>0.5346724222436946</v>
      </c>
      <c r="AG393">
        <f t="shared" si="47"/>
        <v>0.33502711073282809</v>
      </c>
    </row>
    <row r="394" spans="30:33" x14ac:dyDescent="0.2">
      <c r="AD394">
        <f t="shared" si="48"/>
        <v>392</v>
      </c>
      <c r="AE394">
        <f t="shared" si="49"/>
        <v>8.5547587558991174E-4</v>
      </c>
      <c r="AF394">
        <f t="shared" si="50"/>
        <v>0.53381694636810462</v>
      </c>
      <c r="AG394">
        <f t="shared" si="47"/>
        <v>0.33534654323124541</v>
      </c>
    </row>
    <row r="395" spans="30:33" x14ac:dyDescent="0.2">
      <c r="AD395">
        <f t="shared" si="48"/>
        <v>393</v>
      </c>
      <c r="AE395">
        <f t="shared" si="49"/>
        <v>8.5410711418896774E-4</v>
      </c>
      <c r="AF395">
        <f t="shared" si="50"/>
        <v>0.53296283925391563</v>
      </c>
      <c r="AG395">
        <f t="shared" si="47"/>
        <v>0.33566409587626433</v>
      </c>
    </row>
    <row r="396" spans="30:33" x14ac:dyDescent="0.2">
      <c r="AD396">
        <f t="shared" si="48"/>
        <v>394</v>
      </c>
      <c r="AE396">
        <f t="shared" si="49"/>
        <v>8.5274054280626537E-4</v>
      </c>
      <c r="AF396">
        <f t="shared" si="50"/>
        <v>0.53211009871110937</v>
      </c>
      <c r="AG396">
        <f t="shared" si="47"/>
        <v>0.33597977386566857</v>
      </c>
    </row>
    <row r="397" spans="30:33" x14ac:dyDescent="0.2">
      <c r="AD397">
        <f t="shared" si="48"/>
        <v>395</v>
      </c>
      <c r="AE397">
        <f t="shared" si="49"/>
        <v>8.5137615793777542E-4</v>
      </c>
      <c r="AF397">
        <f t="shared" si="50"/>
        <v>0.53125872255317153</v>
      </c>
      <c r="AG397">
        <f t="shared" si="47"/>
        <v>0.33629358238542129</v>
      </c>
    </row>
    <row r="398" spans="30:33" x14ac:dyDescent="0.2">
      <c r="AD398">
        <f t="shared" si="48"/>
        <v>396</v>
      </c>
      <c r="AE398">
        <f t="shared" si="49"/>
        <v>8.5001395608507487E-4</v>
      </c>
      <c r="AF398">
        <f t="shared" si="50"/>
        <v>0.53040870859708644</v>
      </c>
      <c r="AG398">
        <f t="shared" si="47"/>
        <v>0.33660552660968968</v>
      </c>
    </row>
    <row r="399" spans="30:33" x14ac:dyDescent="0.2">
      <c r="AD399">
        <f t="shared" si="48"/>
        <v>397</v>
      </c>
      <c r="AE399">
        <f t="shared" si="49"/>
        <v>8.4865393375533867E-4</v>
      </c>
      <c r="AF399">
        <f t="shared" si="50"/>
        <v>0.52956005466333111</v>
      </c>
      <c r="AG399">
        <f t="shared" si="47"/>
        <v>0.33691561170086948</v>
      </c>
    </row>
    <row r="400" spans="30:33" x14ac:dyDescent="0.2">
      <c r="AD400">
        <f t="shared" si="48"/>
        <v>398</v>
      </c>
      <c r="AE400">
        <f t="shared" si="49"/>
        <v>8.4729608746133016E-4</v>
      </c>
      <c r="AF400">
        <f t="shared" si="50"/>
        <v>0.52871275857586975</v>
      </c>
      <c r="AG400">
        <f t="shared" si="47"/>
        <v>0.33722384280960938</v>
      </c>
    </row>
    <row r="401" spans="30:33" x14ac:dyDescent="0.2">
      <c r="AD401">
        <f t="shared" si="48"/>
        <v>399</v>
      </c>
      <c r="AE401">
        <f t="shared" si="49"/>
        <v>8.4594041372139199E-4</v>
      </c>
      <c r="AF401">
        <f t="shared" si="50"/>
        <v>0.52786681816214831</v>
      </c>
      <c r="AG401">
        <f t="shared" si="47"/>
        <v>0.33753022507483543</v>
      </c>
    </row>
    <row r="402" spans="30:33" x14ac:dyDescent="0.2">
      <c r="AD402">
        <f t="shared" si="48"/>
        <v>400</v>
      </c>
      <c r="AE402">
        <f t="shared" si="49"/>
        <v>8.4458690905943768E-4</v>
      </c>
      <c r="AF402">
        <f t="shared" si="50"/>
        <v>0.52702223125308889</v>
      </c>
      <c r="AG402">
        <f t="shared" si="47"/>
        <v>0.33783476362377507</v>
      </c>
    </row>
    <row r="403" spans="30:33" x14ac:dyDescent="0.2">
      <c r="AD403">
        <f t="shared" si="48"/>
        <v>401</v>
      </c>
      <c r="AE403">
        <f t="shared" si="49"/>
        <v>8.4323557000494256E-4</v>
      </c>
      <c r="AF403">
        <f t="shared" si="50"/>
        <v>0.52617899568308391</v>
      </c>
      <c r="AG403">
        <f t="shared" si="47"/>
        <v>0.33813746357198199</v>
      </c>
    </row>
    <row r="404" spans="30:33" x14ac:dyDescent="0.2">
      <c r="AD404">
        <f t="shared" si="48"/>
        <v>402</v>
      </c>
      <c r="AE404">
        <f t="shared" si="49"/>
        <v>8.4188639309293464E-4</v>
      </c>
      <c r="AF404">
        <f t="shared" si="50"/>
        <v>0.525337109289991</v>
      </c>
      <c r="AG404">
        <f t="shared" si="47"/>
        <v>0.33843833002335971</v>
      </c>
    </row>
    <row r="405" spans="30:33" x14ac:dyDescent="0.2">
      <c r="AD405">
        <f t="shared" si="48"/>
        <v>403</v>
      </c>
      <c r="AE405">
        <f t="shared" si="49"/>
        <v>8.4053937486398595E-4</v>
      </c>
      <c r="AF405">
        <f t="shared" si="50"/>
        <v>0.52449656991512694</v>
      </c>
      <c r="AG405">
        <f t="shared" si="47"/>
        <v>0.33873736807018634</v>
      </c>
    </row>
    <row r="406" spans="30:33" x14ac:dyDescent="0.2">
      <c r="AD406">
        <f t="shared" si="48"/>
        <v>404</v>
      </c>
      <c r="AE406">
        <f t="shared" si="49"/>
        <v>8.391945118642035E-4</v>
      </c>
      <c r="AF406">
        <f t="shared" si="50"/>
        <v>0.52365737540326274</v>
      </c>
      <c r="AG406">
        <f t="shared" si="47"/>
        <v>0.3390345827931382</v>
      </c>
    </row>
    <row r="407" spans="30:33" x14ac:dyDescent="0.2">
      <c r="AD407">
        <f t="shared" si="48"/>
        <v>405</v>
      </c>
      <c r="AE407">
        <f t="shared" si="49"/>
        <v>8.3785180064522072E-4</v>
      </c>
      <c r="AF407">
        <f t="shared" si="50"/>
        <v>0.52281952360261752</v>
      </c>
      <c r="AG407">
        <f t="shared" si="47"/>
        <v>0.33932997926131442</v>
      </c>
    </row>
    <row r="408" spans="30:33" x14ac:dyDescent="0.2">
      <c r="AD408">
        <f t="shared" si="48"/>
        <v>406</v>
      </c>
      <c r="AE408">
        <f t="shared" si="49"/>
        <v>8.365112377641884E-4</v>
      </c>
      <c r="AF408">
        <f t="shared" si="50"/>
        <v>0.52198301236485334</v>
      </c>
      <c r="AG408">
        <f t="shared" si="47"/>
        <v>0.3396235625322605</v>
      </c>
    </row>
    <row r="409" spans="30:33" x14ac:dyDescent="0.2">
      <c r="AD409">
        <f t="shared" si="48"/>
        <v>407</v>
      </c>
      <c r="AE409">
        <f t="shared" si="49"/>
        <v>8.3517281978376574E-4</v>
      </c>
      <c r="AF409">
        <f t="shared" si="50"/>
        <v>0.5211478395450696</v>
      </c>
      <c r="AG409">
        <f t="shared" si="47"/>
        <v>0.33991533765199267</v>
      </c>
    </row>
    <row r="410" spans="30:33" x14ac:dyDescent="0.2">
      <c r="AD410">
        <f t="shared" si="48"/>
        <v>408</v>
      </c>
      <c r="AE410">
        <f t="shared" si="49"/>
        <v>8.3383654327211178E-4</v>
      </c>
      <c r="AF410">
        <f t="shared" si="50"/>
        <v>0.52031400300179742</v>
      </c>
      <c r="AG410">
        <f t="shared" si="47"/>
        <v>0.3402053096550216</v>
      </c>
    </row>
    <row r="411" spans="30:33" x14ac:dyDescent="0.2">
      <c r="AD411">
        <f t="shared" si="48"/>
        <v>409</v>
      </c>
      <c r="AE411">
        <f t="shared" si="49"/>
        <v>8.3250240480287627E-4</v>
      </c>
      <c r="AF411">
        <f t="shared" si="50"/>
        <v>0.51948150059699449</v>
      </c>
      <c r="AG411">
        <f t="shared" si="47"/>
        <v>0.34049348356437642</v>
      </c>
    </row>
    <row r="412" spans="30:33" x14ac:dyDescent="0.2">
      <c r="AD412">
        <f t="shared" si="48"/>
        <v>410</v>
      </c>
      <c r="AE412">
        <f t="shared" si="49"/>
        <v>8.3117040095519157E-4</v>
      </c>
      <c r="AF412">
        <f t="shared" si="50"/>
        <v>0.51865033019603923</v>
      </c>
      <c r="AG412">
        <f t="shared" si="47"/>
        <v>0.34077986439162855</v>
      </c>
    </row>
    <row r="413" spans="30:33" x14ac:dyDescent="0.2">
      <c r="AD413">
        <f t="shared" si="48"/>
        <v>411</v>
      </c>
      <c r="AE413">
        <f t="shared" si="49"/>
        <v>8.298405283136632E-4</v>
      </c>
      <c r="AF413">
        <f t="shared" si="50"/>
        <v>0.51782048966772554</v>
      </c>
      <c r="AG413">
        <f t="shared" si="47"/>
        <v>0.34106445713691558</v>
      </c>
    </row>
    <row r="414" spans="30:33" x14ac:dyDescent="0.2">
      <c r="AD414">
        <f t="shared" si="48"/>
        <v>412</v>
      </c>
      <c r="AE414">
        <f t="shared" si="49"/>
        <v>8.2851278346836126E-4</v>
      </c>
      <c r="AF414">
        <f t="shared" si="50"/>
        <v>0.51699197688425713</v>
      </c>
      <c r="AG414">
        <f t="shared" si="47"/>
        <v>0.34134726678896482</v>
      </c>
    </row>
    <row r="415" spans="30:33" x14ac:dyDescent="0.2">
      <c r="AD415">
        <f t="shared" si="48"/>
        <v>413</v>
      </c>
      <c r="AE415">
        <f t="shared" si="49"/>
        <v>8.2718716301481178E-4</v>
      </c>
      <c r="AF415">
        <f t="shared" si="50"/>
        <v>0.51616478972124225</v>
      </c>
      <c r="AG415">
        <f t="shared" si="47"/>
        <v>0.34162829832511726</v>
      </c>
    </row>
    <row r="416" spans="30:33" x14ac:dyDescent="0.2">
      <c r="AD416">
        <f t="shared" si="48"/>
        <v>414</v>
      </c>
      <c r="AE416">
        <f t="shared" si="49"/>
        <v>8.2586366355398794E-4</v>
      </c>
      <c r="AF416">
        <f t="shared" si="50"/>
        <v>0.51533892605768827</v>
      </c>
      <c r="AG416">
        <f t="shared" si="47"/>
        <v>0.34190755671135098</v>
      </c>
    </row>
    <row r="417" spans="30:33" x14ac:dyDescent="0.2">
      <c r="AD417">
        <f t="shared" si="48"/>
        <v>415</v>
      </c>
      <c r="AE417">
        <f t="shared" si="49"/>
        <v>8.2454228169230159E-4</v>
      </c>
      <c r="AF417">
        <f t="shared" si="50"/>
        <v>0.5145143837759959</v>
      </c>
      <c r="AG417">
        <f t="shared" si="47"/>
        <v>0.34218504690230517</v>
      </c>
    </row>
    <row r="418" spans="30:33" x14ac:dyDescent="0.2">
      <c r="AD418">
        <f t="shared" si="48"/>
        <v>416</v>
      </c>
      <c r="AE418">
        <f t="shared" si="49"/>
        <v>8.2322301404159383E-4</v>
      </c>
      <c r="AF418">
        <f t="shared" si="50"/>
        <v>0.51369116076195431</v>
      </c>
      <c r="AG418">
        <f t="shared" si="47"/>
        <v>0.34246077384130302</v>
      </c>
    </row>
    <row r="419" spans="30:33" x14ac:dyDescent="0.2">
      <c r="AD419">
        <f t="shared" si="48"/>
        <v>417</v>
      </c>
      <c r="AE419">
        <f t="shared" si="49"/>
        <v>8.2190585721912722E-4</v>
      </c>
      <c r="AF419">
        <f t="shared" si="50"/>
        <v>0.51286925490473512</v>
      </c>
      <c r="AG419">
        <f t="shared" si="47"/>
        <v>0.34273474246037605</v>
      </c>
    </row>
    <row r="420" spans="30:33" x14ac:dyDescent="0.2">
      <c r="AD420">
        <f t="shared" si="48"/>
        <v>418</v>
      </c>
      <c r="AE420">
        <f t="shared" si="49"/>
        <v>8.2059080784757654E-4</v>
      </c>
      <c r="AF420">
        <f t="shared" si="50"/>
        <v>0.51204866409688754</v>
      </c>
      <c r="AG420">
        <f t="shared" si="47"/>
        <v>0.34300695768028699</v>
      </c>
    </row>
    <row r="421" spans="30:33" x14ac:dyDescent="0.2">
      <c r="AD421">
        <f t="shared" si="48"/>
        <v>419</v>
      </c>
      <c r="AE421">
        <f t="shared" si="49"/>
        <v>8.1927786255502045E-4</v>
      </c>
      <c r="AF421">
        <f t="shared" si="50"/>
        <v>0.51122938623433245</v>
      </c>
      <c r="AG421">
        <f t="shared" si="47"/>
        <v>0.34327742441055359</v>
      </c>
    </row>
    <row r="422" spans="30:33" x14ac:dyDescent="0.2">
      <c r="AD422">
        <f t="shared" si="48"/>
        <v>420</v>
      </c>
      <c r="AE422">
        <f t="shared" si="49"/>
        <v>8.1796701797493226E-4</v>
      </c>
      <c r="AF422">
        <f t="shared" si="50"/>
        <v>0.51041141921635746</v>
      </c>
      <c r="AG422">
        <f t="shared" si="47"/>
        <v>0.34354614754947155</v>
      </c>
    </row>
    <row r="423" spans="30:33" x14ac:dyDescent="0.2">
      <c r="AD423">
        <f t="shared" si="48"/>
        <v>421</v>
      </c>
      <c r="AE423">
        <f t="shared" si="49"/>
        <v>8.1665827074617228E-4</v>
      </c>
      <c r="AF423">
        <f t="shared" si="50"/>
        <v>0.50959476094561129</v>
      </c>
      <c r="AG423">
        <f t="shared" si="47"/>
        <v>0.34381313198413854</v>
      </c>
    </row>
    <row r="424" spans="30:33" x14ac:dyDescent="0.2">
      <c r="AD424">
        <f t="shared" si="48"/>
        <v>422</v>
      </c>
      <c r="AE424">
        <f t="shared" si="49"/>
        <v>8.1535161751297843E-4</v>
      </c>
      <c r="AF424">
        <f t="shared" si="50"/>
        <v>0.50877940932809829</v>
      </c>
      <c r="AG424">
        <f t="shared" si="47"/>
        <v>0.34407838259047691</v>
      </c>
    </row>
    <row r="425" spans="30:33" x14ac:dyDescent="0.2">
      <c r="AD425">
        <f t="shared" si="48"/>
        <v>423</v>
      </c>
      <c r="AE425">
        <f t="shared" si="49"/>
        <v>8.1404705492495763E-4</v>
      </c>
      <c r="AF425">
        <f t="shared" si="50"/>
        <v>0.50796536227317335</v>
      </c>
      <c r="AG425">
        <f t="shared" si="47"/>
        <v>0.34434190423325706</v>
      </c>
    </row>
    <row r="426" spans="30:33" x14ac:dyDescent="0.2">
      <c r="AD426">
        <f t="shared" si="48"/>
        <v>424</v>
      </c>
      <c r="AE426">
        <f t="shared" si="49"/>
        <v>8.1274457963707771E-4</v>
      </c>
      <c r="AF426">
        <f t="shared" si="50"/>
        <v>0.50715261769353626</v>
      </c>
      <c r="AG426">
        <f t="shared" si="47"/>
        <v>0.34460370176612093</v>
      </c>
    </row>
    <row r="427" spans="30:33" x14ac:dyDescent="0.2">
      <c r="AD427">
        <f t="shared" si="48"/>
        <v>425</v>
      </c>
      <c r="AE427">
        <f t="shared" si="49"/>
        <v>8.1144418830965837E-4</v>
      </c>
      <c r="AF427">
        <f t="shared" si="50"/>
        <v>0.50634117350522656</v>
      </c>
      <c r="AG427">
        <f t="shared" si="47"/>
        <v>0.34486378003160478</v>
      </c>
    </row>
    <row r="428" spans="30:33" x14ac:dyDescent="0.2">
      <c r="AD428">
        <f t="shared" si="48"/>
        <v>426</v>
      </c>
      <c r="AE428">
        <f t="shared" si="49"/>
        <v>8.101458776083629E-4</v>
      </c>
      <c r="AF428">
        <f t="shared" si="50"/>
        <v>0.50553102762761815</v>
      </c>
      <c r="AG428">
        <f t="shared" si="47"/>
        <v>0.34512214386116258</v>
      </c>
    </row>
    <row r="429" spans="30:33" x14ac:dyDescent="0.2">
      <c r="AD429">
        <f t="shared" si="48"/>
        <v>427</v>
      </c>
      <c r="AE429">
        <f t="shared" si="49"/>
        <v>8.0884964420418939E-4</v>
      </c>
      <c r="AF429">
        <f t="shared" si="50"/>
        <v>0.5047221779834139</v>
      </c>
      <c r="AG429">
        <f t="shared" si="47"/>
        <v>0.34537879807518884</v>
      </c>
    </row>
    <row r="430" spans="30:33" x14ac:dyDescent="0.2">
      <c r="AD430">
        <f t="shared" si="48"/>
        <v>428</v>
      </c>
      <c r="AE430">
        <f t="shared" si="49"/>
        <v>8.0755548477346264E-4</v>
      </c>
      <c r="AF430">
        <f t="shared" si="50"/>
        <v>0.50391462249864039</v>
      </c>
      <c r="AG430">
        <f t="shared" si="47"/>
        <v>0.34563374748304199</v>
      </c>
    </row>
    <row r="431" spans="30:33" x14ac:dyDescent="0.2">
      <c r="AD431">
        <f t="shared" si="48"/>
        <v>429</v>
      </c>
      <c r="AE431">
        <f t="shared" si="49"/>
        <v>8.0626339599782501E-4</v>
      </c>
      <c r="AF431">
        <f t="shared" si="50"/>
        <v>0.50310835910264251</v>
      </c>
      <c r="AG431">
        <f t="shared" si="47"/>
        <v>0.34588699688306696</v>
      </c>
    </row>
    <row r="432" spans="30:33" x14ac:dyDescent="0.2">
      <c r="AD432">
        <f t="shared" si="48"/>
        <v>430</v>
      </c>
      <c r="AE432">
        <f t="shared" si="49"/>
        <v>8.0497337456422844E-4</v>
      </c>
      <c r="AF432">
        <f t="shared" si="50"/>
        <v>0.50230338572807831</v>
      </c>
      <c r="AG432">
        <f t="shared" si="47"/>
        <v>0.3461385510626182</v>
      </c>
    </row>
    <row r="433" spans="30:33" x14ac:dyDescent="0.2">
      <c r="AD433">
        <f t="shared" si="48"/>
        <v>431</v>
      </c>
      <c r="AE433">
        <f t="shared" si="49"/>
        <v>8.0368541716492571E-4</v>
      </c>
      <c r="AF433">
        <f t="shared" si="50"/>
        <v>0.5014997003109134</v>
      </c>
      <c r="AG433">
        <f t="shared" si="47"/>
        <v>0.34638841479808297</v>
      </c>
    </row>
    <row r="434" spans="30:33" x14ac:dyDescent="0.2">
      <c r="AD434">
        <f t="shared" si="48"/>
        <v>432</v>
      </c>
      <c r="AE434">
        <f t="shared" si="49"/>
        <v>8.0239952049746184E-4</v>
      </c>
      <c r="AF434">
        <f t="shared" si="50"/>
        <v>0.50069730079041597</v>
      </c>
      <c r="AG434">
        <f t="shared" si="47"/>
        <v>0.3466365928549035</v>
      </c>
    </row>
    <row r="435" spans="30:33" x14ac:dyDescent="0.2">
      <c r="AD435">
        <f t="shared" si="48"/>
        <v>433</v>
      </c>
      <c r="AE435">
        <f t="shared" si="49"/>
        <v>8.0111568126466591E-4</v>
      </c>
      <c r="AF435">
        <f t="shared" si="50"/>
        <v>0.49989618510915129</v>
      </c>
      <c r="AG435">
        <f t="shared" si="47"/>
        <v>0.34688308998760031</v>
      </c>
    </row>
    <row r="436" spans="30:33" x14ac:dyDescent="0.2">
      <c r="AD436">
        <f t="shared" si="48"/>
        <v>434</v>
      </c>
      <c r="AE436">
        <f t="shared" si="49"/>
        <v>7.9983389617464243E-4</v>
      </c>
      <c r="AF436">
        <f t="shared" si="50"/>
        <v>0.49909635121297663</v>
      </c>
      <c r="AG436">
        <f t="shared" si="47"/>
        <v>0.34712791093979484</v>
      </c>
    </row>
    <row r="437" spans="30:33" x14ac:dyDescent="0.2">
      <c r="AD437">
        <f t="shared" si="48"/>
        <v>435</v>
      </c>
      <c r="AE437">
        <f t="shared" si="49"/>
        <v>7.9855416194076292E-4</v>
      </c>
      <c r="AF437">
        <f t="shared" si="50"/>
        <v>0.49829779705103583</v>
      </c>
      <c r="AG437">
        <f t="shared" si="47"/>
        <v>0.34737106044423188</v>
      </c>
    </row>
    <row r="438" spans="30:33" x14ac:dyDescent="0.2">
      <c r="AD438">
        <f t="shared" si="48"/>
        <v>436</v>
      </c>
      <c r="AE438">
        <f t="shared" si="49"/>
        <v>7.9727647528165765E-4</v>
      </c>
      <c r="AF438">
        <f t="shared" si="50"/>
        <v>0.49750052057575417</v>
      </c>
      <c r="AG438">
        <f t="shared" si="47"/>
        <v>0.34761254322280272</v>
      </c>
    </row>
    <row r="439" spans="30:33" x14ac:dyDescent="0.2">
      <c r="AD439">
        <f t="shared" si="48"/>
        <v>437</v>
      </c>
      <c r="AE439">
        <f t="shared" si="49"/>
        <v>7.9600083292120699E-4</v>
      </c>
      <c r="AF439">
        <f t="shared" si="50"/>
        <v>0.49670451974283292</v>
      </c>
      <c r="AG439">
        <f t="shared" si="47"/>
        <v>0.34785236398656744</v>
      </c>
    </row>
    <row r="440" spans="30:33" x14ac:dyDescent="0.2">
      <c r="AD440">
        <f t="shared" si="48"/>
        <v>438</v>
      </c>
      <c r="AE440">
        <f t="shared" si="49"/>
        <v>7.9472723158853303E-4</v>
      </c>
      <c r="AF440">
        <f t="shared" si="50"/>
        <v>0.49590979251124434</v>
      </c>
      <c r="AG440">
        <f t="shared" si="47"/>
        <v>0.34809052743577745</v>
      </c>
    </row>
    <row r="441" spans="30:33" x14ac:dyDescent="0.2">
      <c r="AD441">
        <f t="shared" si="48"/>
        <v>439</v>
      </c>
      <c r="AE441">
        <f t="shared" si="49"/>
        <v>7.9345566801799128E-4</v>
      </c>
      <c r="AF441">
        <f t="shared" si="50"/>
        <v>0.49511633684322631</v>
      </c>
      <c r="AG441">
        <f t="shared" si="47"/>
        <v>0.34832703825989819</v>
      </c>
    </row>
    <row r="442" spans="30:33" x14ac:dyDescent="0.2">
      <c r="AD442">
        <f t="shared" si="48"/>
        <v>440</v>
      </c>
      <c r="AE442">
        <f t="shared" si="49"/>
        <v>7.9218613894916246E-4</v>
      </c>
      <c r="AF442">
        <f t="shared" si="50"/>
        <v>0.49432415070427715</v>
      </c>
      <c r="AG442">
        <f t="shared" si="47"/>
        <v>0.34856190113763147</v>
      </c>
    </row>
    <row r="443" spans="30:33" x14ac:dyDescent="0.2">
      <c r="AD443">
        <f t="shared" si="48"/>
        <v>441</v>
      </c>
      <c r="AE443">
        <f t="shared" si="49"/>
        <v>7.9091864112684383E-4</v>
      </c>
      <c r="AF443">
        <f t="shared" si="50"/>
        <v>0.49353323206315031</v>
      </c>
      <c r="AG443">
        <f t="shared" si="47"/>
        <v>0.34879512073693814</v>
      </c>
    </row>
    <row r="444" spans="30:33" x14ac:dyDescent="0.2">
      <c r="AD444">
        <f t="shared" si="48"/>
        <v>442</v>
      </c>
      <c r="AE444">
        <f t="shared" si="49"/>
        <v>7.8965317130104081E-4</v>
      </c>
      <c r="AF444">
        <f t="shared" si="50"/>
        <v>0.49274357889184922</v>
      </c>
      <c r="AG444">
        <f t="shared" si="47"/>
        <v>0.34902670171506006</v>
      </c>
    </row>
    <row r="445" spans="30:33" x14ac:dyDescent="0.2">
      <c r="AD445">
        <f t="shared" si="48"/>
        <v>443</v>
      </c>
      <c r="AE445">
        <f t="shared" si="49"/>
        <v>7.8838972622695912E-4</v>
      </c>
      <c r="AF445">
        <f t="shared" si="50"/>
        <v>0.49195518916562225</v>
      </c>
      <c r="AG445">
        <f t="shared" si="47"/>
        <v>0.34925664871854289</v>
      </c>
    </row>
    <row r="446" spans="30:33" x14ac:dyDescent="0.2">
      <c r="AD446">
        <f t="shared" si="48"/>
        <v>444</v>
      </c>
      <c r="AE446">
        <f t="shared" si="49"/>
        <v>7.8712830266499593E-4</v>
      </c>
      <c r="AF446">
        <f t="shared" si="50"/>
        <v>0.49116806086295722</v>
      </c>
      <c r="AG446">
        <f t="shared" si="47"/>
        <v>0.34948496638325821</v>
      </c>
    </row>
    <row r="447" spans="30:33" x14ac:dyDescent="0.2">
      <c r="AD447">
        <f t="shared" si="48"/>
        <v>445</v>
      </c>
      <c r="AE447">
        <f t="shared" si="49"/>
        <v>7.858688973807319E-4</v>
      </c>
      <c r="AF447">
        <f t="shared" si="50"/>
        <v>0.49038219196557647</v>
      </c>
      <c r="AG447">
        <f t="shared" si="47"/>
        <v>0.34971165933442572</v>
      </c>
    </row>
    <row r="448" spans="30:33" x14ac:dyDescent="0.2">
      <c r="AD448">
        <f t="shared" si="48"/>
        <v>446</v>
      </c>
      <c r="AE448">
        <f t="shared" si="49"/>
        <v>7.8461150714492268E-4</v>
      </c>
      <c r="AF448">
        <f t="shared" si="50"/>
        <v>0.48959758045843155</v>
      </c>
      <c r="AG448">
        <f t="shared" si="47"/>
        <v>0.34993673218663551</v>
      </c>
    </row>
    <row r="449" spans="30:33" x14ac:dyDescent="0.2">
      <c r="AD449">
        <f t="shared" si="48"/>
        <v>447</v>
      </c>
      <c r="AE449">
        <f t="shared" si="49"/>
        <v>7.833561287334908E-4</v>
      </c>
      <c r="AF449">
        <f t="shared" si="50"/>
        <v>0.48881422432969801</v>
      </c>
      <c r="AG449">
        <f t="shared" si="47"/>
        <v>0.3501601895438704</v>
      </c>
    </row>
    <row r="450" spans="30:33" x14ac:dyDescent="0.2">
      <c r="AD450">
        <f t="shared" si="48"/>
        <v>448</v>
      </c>
      <c r="AE450">
        <f t="shared" si="49"/>
        <v>7.821027589275172E-4</v>
      </c>
      <c r="AF450">
        <f t="shared" si="50"/>
        <v>0.48803212157077047</v>
      </c>
      <c r="AG450">
        <f t="shared" si="47"/>
        <v>0.35038203599952772</v>
      </c>
    </row>
    <row r="451" spans="30:33" x14ac:dyDescent="0.2">
      <c r="AD451">
        <f t="shared" si="48"/>
        <v>449</v>
      </c>
      <c r="AE451">
        <f t="shared" si="49"/>
        <v>7.8085139451323311E-4</v>
      </c>
      <c r="AF451">
        <f t="shared" si="50"/>
        <v>0.48725127017625719</v>
      </c>
      <c r="AG451">
        <f t="shared" si="47"/>
        <v>0.35060227613644168</v>
      </c>
    </row>
    <row r="452" spans="30:33" x14ac:dyDescent="0.2">
      <c r="AD452">
        <f t="shared" si="48"/>
        <v>450</v>
      </c>
      <c r="AE452">
        <f t="shared" si="49"/>
        <v>7.7960203228201182E-4</v>
      </c>
      <c r="AF452">
        <f t="shared" si="50"/>
        <v>0.48647166814397513</v>
      </c>
      <c r="AG452">
        <f t="shared" ref="AG452:AG515" si="51">AD452*AE452</f>
        <v>0.35082091452690534</v>
      </c>
    </row>
    <row r="453" spans="30:33" x14ac:dyDescent="0.2">
      <c r="AD453">
        <f t="shared" ref="AD453:AD516" si="52">AD452+1</f>
        <v>451</v>
      </c>
      <c r="AE453">
        <f t="shared" ref="AE453:AE516" si="53">AF452*$AE$3</f>
        <v>7.7835466903036061E-4</v>
      </c>
      <c r="AF453">
        <f t="shared" ref="AF453:AF516" si="54">AF452*$AF$3</f>
        <v>0.48569331347494477</v>
      </c>
      <c r="AG453">
        <f t="shared" si="51"/>
        <v>0.35103795573269264</v>
      </c>
    </row>
    <row r="454" spans="30:33" x14ac:dyDescent="0.2">
      <c r="AD454">
        <f t="shared" si="52"/>
        <v>452</v>
      </c>
      <c r="AE454">
        <f t="shared" si="53"/>
        <v>7.7710930155991203E-4</v>
      </c>
      <c r="AF454">
        <f t="shared" si="54"/>
        <v>0.48491620417338482</v>
      </c>
      <c r="AG454">
        <f t="shared" si="51"/>
        <v>0.35125340430508023</v>
      </c>
    </row>
    <row r="455" spans="30:33" x14ac:dyDescent="0.2">
      <c r="AD455">
        <f t="shared" si="52"/>
        <v>453</v>
      </c>
      <c r="AE455">
        <f t="shared" si="53"/>
        <v>7.7586592667741605E-4</v>
      </c>
      <c r="AF455">
        <f t="shared" si="54"/>
        <v>0.48414033824670738</v>
      </c>
      <c r="AG455">
        <f t="shared" si="51"/>
        <v>0.35146726478486945</v>
      </c>
    </row>
    <row r="456" spans="30:33" x14ac:dyDescent="0.2">
      <c r="AD456">
        <f t="shared" si="52"/>
        <v>454</v>
      </c>
      <c r="AE456">
        <f t="shared" si="53"/>
        <v>7.7462454119473217E-4</v>
      </c>
      <c r="AF456">
        <f t="shared" si="54"/>
        <v>0.48336571370551262</v>
      </c>
      <c r="AG456">
        <f t="shared" si="51"/>
        <v>0.35167954170240839</v>
      </c>
    </row>
    <row r="457" spans="30:33" x14ac:dyDescent="0.2">
      <c r="AD457">
        <f t="shared" si="52"/>
        <v>455</v>
      </c>
      <c r="AE457">
        <f t="shared" si="53"/>
        <v>7.733851419288205E-4</v>
      </c>
      <c r="AF457">
        <f t="shared" si="54"/>
        <v>0.48259232856358381</v>
      </c>
      <c r="AG457">
        <f t="shared" si="51"/>
        <v>0.35189023957761334</v>
      </c>
    </row>
    <row r="458" spans="30:33" x14ac:dyDescent="0.2">
      <c r="AD458">
        <f t="shared" si="52"/>
        <v>456</v>
      </c>
      <c r="AE458">
        <f t="shared" si="53"/>
        <v>7.7214772570173443E-4</v>
      </c>
      <c r="AF458">
        <f t="shared" si="54"/>
        <v>0.48182018083788203</v>
      </c>
      <c r="AG458">
        <f t="shared" si="51"/>
        <v>0.35209936291999089</v>
      </c>
    </row>
    <row r="459" spans="30:33" x14ac:dyDescent="0.2">
      <c r="AD459">
        <f t="shared" si="52"/>
        <v>457</v>
      </c>
      <c r="AE459">
        <f t="shared" si="53"/>
        <v>7.7091228934061159E-4</v>
      </c>
      <c r="AF459">
        <f t="shared" si="54"/>
        <v>0.48104926854854141</v>
      </c>
      <c r="AG459">
        <f t="shared" si="51"/>
        <v>0.35230691622865951</v>
      </c>
    </row>
    <row r="460" spans="30:33" x14ac:dyDescent="0.2">
      <c r="AD460">
        <f t="shared" si="52"/>
        <v>458</v>
      </c>
      <c r="AE460">
        <f t="shared" si="53"/>
        <v>7.6967882967766662E-4</v>
      </c>
      <c r="AF460">
        <f t="shared" si="54"/>
        <v>0.4802795897188637</v>
      </c>
      <c r="AG460">
        <f t="shared" si="51"/>
        <v>0.35251290399237128</v>
      </c>
    </row>
    <row r="461" spans="30:33" x14ac:dyDescent="0.2">
      <c r="AD461">
        <f t="shared" si="52"/>
        <v>459</v>
      </c>
      <c r="AE461">
        <f t="shared" si="53"/>
        <v>7.6844734355018224E-4</v>
      </c>
      <c r="AF461">
        <f t="shared" si="54"/>
        <v>0.4795111423753135</v>
      </c>
      <c r="AG461">
        <f t="shared" si="51"/>
        <v>0.35271733068953365</v>
      </c>
    </row>
    <row r="462" spans="30:33" x14ac:dyDescent="0.2">
      <c r="AD462">
        <f t="shared" si="52"/>
        <v>460</v>
      </c>
      <c r="AE462">
        <f t="shared" si="53"/>
        <v>7.6721782780050192E-4</v>
      </c>
      <c r="AF462">
        <f t="shared" si="54"/>
        <v>0.47874392454751297</v>
      </c>
      <c r="AG462">
        <f t="shared" si="51"/>
        <v>0.35292020078823089</v>
      </c>
    </row>
    <row r="463" spans="30:33" x14ac:dyDescent="0.2">
      <c r="AD463">
        <f t="shared" si="52"/>
        <v>461</v>
      </c>
      <c r="AE463">
        <f t="shared" si="53"/>
        <v>7.6599027927602107E-4</v>
      </c>
      <c r="AF463">
        <f t="shared" si="54"/>
        <v>0.47797793426823693</v>
      </c>
      <c r="AG463">
        <f t="shared" si="51"/>
        <v>0.3531215187462457</v>
      </c>
    </row>
    <row r="464" spans="30:33" x14ac:dyDescent="0.2">
      <c r="AD464">
        <f t="shared" si="52"/>
        <v>462</v>
      </c>
      <c r="AE464">
        <f t="shared" si="53"/>
        <v>7.6476469482917946E-4</v>
      </c>
      <c r="AF464">
        <f t="shared" si="54"/>
        <v>0.4772131695734077</v>
      </c>
      <c r="AG464">
        <f t="shared" si="51"/>
        <v>0.3533212890110809</v>
      </c>
    </row>
    <row r="465" spans="30:33" x14ac:dyDescent="0.2">
      <c r="AD465">
        <f t="shared" si="52"/>
        <v>463</v>
      </c>
      <c r="AE465">
        <f t="shared" si="53"/>
        <v>7.6354107131745266E-4</v>
      </c>
      <c r="AF465">
        <f t="shared" si="54"/>
        <v>0.47644962850209022</v>
      </c>
      <c r="AG465">
        <f t="shared" si="51"/>
        <v>0.35351951601998061</v>
      </c>
    </row>
    <row r="466" spans="30:33" x14ac:dyDescent="0.2">
      <c r="AD466">
        <f t="shared" si="52"/>
        <v>464</v>
      </c>
      <c r="AE466">
        <f t="shared" si="53"/>
        <v>7.6231940560334466E-4</v>
      </c>
      <c r="AF466">
        <f t="shared" si="54"/>
        <v>0.47568730909648688</v>
      </c>
      <c r="AG466">
        <f t="shared" si="51"/>
        <v>0.35371620419995192</v>
      </c>
    </row>
    <row r="467" spans="30:33" x14ac:dyDescent="0.2">
      <c r="AD467">
        <f t="shared" si="52"/>
        <v>465</v>
      </c>
      <c r="AE467">
        <f t="shared" si="53"/>
        <v>7.610996945543794E-4</v>
      </c>
      <c r="AF467">
        <f t="shared" si="54"/>
        <v>0.47492620940193248</v>
      </c>
      <c r="AG467">
        <f t="shared" si="51"/>
        <v>0.35391135796778644</v>
      </c>
    </row>
    <row r="468" spans="30:33" x14ac:dyDescent="0.2">
      <c r="AD468">
        <f t="shared" si="52"/>
        <v>466</v>
      </c>
      <c r="AE468">
        <f t="shared" si="53"/>
        <v>7.5988193504309234E-4</v>
      </c>
      <c r="AF468">
        <f t="shared" si="54"/>
        <v>0.47416632746688936</v>
      </c>
      <c r="AG468">
        <f t="shared" si="51"/>
        <v>0.35410498173008104</v>
      </c>
    </row>
    <row r="469" spans="30:33" x14ac:dyDescent="0.2">
      <c r="AD469">
        <f t="shared" si="52"/>
        <v>467</v>
      </c>
      <c r="AE469">
        <f t="shared" si="53"/>
        <v>7.5866612394702329E-4</v>
      </c>
      <c r="AF469">
        <f t="shared" si="54"/>
        <v>0.47340766134294232</v>
      </c>
      <c r="AG469">
        <f t="shared" si="51"/>
        <v>0.35429707988325987</v>
      </c>
    </row>
    <row r="470" spans="30:33" x14ac:dyDescent="0.2">
      <c r="AD470">
        <f t="shared" si="52"/>
        <v>468</v>
      </c>
      <c r="AE470">
        <f t="shared" si="53"/>
        <v>7.5745225814870807E-4</v>
      </c>
      <c r="AF470">
        <f t="shared" si="54"/>
        <v>0.4726502090847936</v>
      </c>
      <c r="AG470">
        <f t="shared" si="51"/>
        <v>0.3544876568135954</v>
      </c>
    </row>
    <row r="471" spans="30:33" x14ac:dyDescent="0.2">
      <c r="AD471">
        <f t="shared" si="52"/>
        <v>469</v>
      </c>
      <c r="AE471">
        <f t="shared" si="53"/>
        <v>7.5624033453567014E-4</v>
      </c>
      <c r="AF471">
        <f t="shared" si="54"/>
        <v>0.47189396875025791</v>
      </c>
      <c r="AG471">
        <f t="shared" si="51"/>
        <v>0.35467671689722929</v>
      </c>
    </row>
    <row r="472" spans="30:33" x14ac:dyDescent="0.2">
      <c r="AD472">
        <f t="shared" si="52"/>
        <v>470</v>
      </c>
      <c r="AE472">
        <f t="shared" si="53"/>
        <v>7.5503035000041294E-4</v>
      </c>
      <c r="AF472">
        <f t="shared" si="54"/>
        <v>0.4711389384002575</v>
      </c>
      <c r="AG472">
        <f t="shared" si="51"/>
        <v>0.35486426450019409</v>
      </c>
    </row>
    <row r="473" spans="30:33" x14ac:dyDescent="0.2">
      <c r="AD473">
        <f t="shared" si="52"/>
        <v>471</v>
      </c>
      <c r="AE473">
        <f t="shared" si="53"/>
        <v>7.5382230144041237E-4</v>
      </c>
      <c r="AF473">
        <f t="shared" si="54"/>
        <v>0.47038511609881706</v>
      </c>
      <c r="AG473">
        <f t="shared" si="51"/>
        <v>0.35505030397843423</v>
      </c>
    </row>
    <row r="474" spans="30:33" x14ac:dyDescent="0.2">
      <c r="AD474">
        <f t="shared" si="52"/>
        <v>472</v>
      </c>
      <c r="AE474">
        <f t="shared" si="53"/>
        <v>7.5261618575810769E-4</v>
      </c>
      <c r="AF474">
        <f t="shared" si="54"/>
        <v>0.46963249991305894</v>
      </c>
      <c r="AG474">
        <f t="shared" si="51"/>
        <v>0.35523483967782682</v>
      </c>
    </row>
    <row r="475" spans="30:33" x14ac:dyDescent="0.2">
      <c r="AD475">
        <f t="shared" si="52"/>
        <v>473</v>
      </c>
      <c r="AE475">
        <f t="shared" si="53"/>
        <v>7.5141199986089461E-4</v>
      </c>
      <c r="AF475">
        <f t="shared" si="54"/>
        <v>0.46888108791319805</v>
      </c>
      <c r="AG475">
        <f t="shared" si="51"/>
        <v>0.35541787593420315</v>
      </c>
    </row>
    <row r="476" spans="30:33" x14ac:dyDescent="0.2">
      <c r="AD476">
        <f t="shared" si="52"/>
        <v>474</v>
      </c>
      <c r="AE476">
        <f t="shared" si="53"/>
        <v>7.5020974066111724E-4</v>
      </c>
      <c r="AF476">
        <f t="shared" si="54"/>
        <v>0.4681308781725369</v>
      </c>
      <c r="AG476">
        <f t="shared" si="51"/>
        <v>0.35559941707336956</v>
      </c>
    </row>
    <row r="477" spans="30:33" x14ac:dyDescent="0.2">
      <c r="AD477">
        <f t="shared" si="52"/>
        <v>475</v>
      </c>
      <c r="AE477">
        <f t="shared" si="53"/>
        <v>7.4900940507605942E-4</v>
      </c>
      <c r="AF477">
        <f t="shared" si="54"/>
        <v>0.4673818687674608</v>
      </c>
      <c r="AG477">
        <f t="shared" si="51"/>
        <v>0.3557794674111282</v>
      </c>
    </row>
    <row r="478" spans="30:33" x14ac:dyDescent="0.2">
      <c r="AD478">
        <f t="shared" si="52"/>
        <v>476</v>
      </c>
      <c r="AE478">
        <f t="shared" si="53"/>
        <v>7.4781099002793757E-4</v>
      </c>
      <c r="AF478">
        <f t="shared" si="54"/>
        <v>0.46663405777743283</v>
      </c>
      <c r="AG478">
        <f t="shared" si="51"/>
        <v>0.35595803125329828</v>
      </c>
    </row>
    <row r="479" spans="30:33" x14ac:dyDescent="0.2">
      <c r="AD479">
        <f t="shared" si="52"/>
        <v>477</v>
      </c>
      <c r="AE479">
        <f t="shared" si="53"/>
        <v>7.4661449244389289E-4</v>
      </c>
      <c r="AF479">
        <f t="shared" si="54"/>
        <v>0.46588744328498893</v>
      </c>
      <c r="AG479">
        <f t="shared" si="51"/>
        <v>0.3561351128957369</v>
      </c>
    </row>
    <row r="480" spans="30:33" x14ac:dyDescent="0.2">
      <c r="AD480">
        <f t="shared" si="52"/>
        <v>478</v>
      </c>
      <c r="AE480">
        <f t="shared" si="53"/>
        <v>7.4541990925598267E-4</v>
      </c>
      <c r="AF480">
        <f t="shared" si="54"/>
        <v>0.4651420233757329</v>
      </c>
      <c r="AG480">
        <f t="shared" si="51"/>
        <v>0.3563107166243597</v>
      </c>
    </row>
    <row r="481" spans="30:33" x14ac:dyDescent="0.2">
      <c r="AD481">
        <f t="shared" si="52"/>
        <v>479</v>
      </c>
      <c r="AE481">
        <f t="shared" si="53"/>
        <v>7.4422723740117302E-4</v>
      </c>
      <c r="AF481">
        <f t="shared" si="54"/>
        <v>0.46439779613833171</v>
      </c>
      <c r="AG481">
        <f t="shared" si="51"/>
        <v>0.3564848467151619</v>
      </c>
    </row>
    <row r="482" spans="30:33" x14ac:dyDescent="0.2">
      <c r="AD482">
        <f t="shared" si="52"/>
        <v>480</v>
      </c>
      <c r="AE482">
        <f t="shared" si="53"/>
        <v>7.4303647382133111E-4</v>
      </c>
      <c r="AF482">
        <f t="shared" si="54"/>
        <v>0.46365475966451036</v>
      </c>
      <c r="AG482">
        <f t="shared" si="51"/>
        <v>0.35665750743423891</v>
      </c>
    </row>
    <row r="483" spans="30:33" x14ac:dyDescent="0.2">
      <c r="AD483">
        <f t="shared" si="52"/>
        <v>481</v>
      </c>
      <c r="AE483">
        <f t="shared" si="53"/>
        <v>7.4184761546321697E-4</v>
      </c>
      <c r="AF483">
        <f t="shared" si="54"/>
        <v>0.46291291204904711</v>
      </c>
      <c r="AG483">
        <f t="shared" si="51"/>
        <v>0.35682870303780734</v>
      </c>
    </row>
    <row r="484" spans="30:33" x14ac:dyDescent="0.2">
      <c r="AD484">
        <f t="shared" si="52"/>
        <v>482</v>
      </c>
      <c r="AE484">
        <f t="shared" si="53"/>
        <v>7.4066065927847575E-4</v>
      </c>
      <c r="AF484">
        <f t="shared" si="54"/>
        <v>0.46217225138976864</v>
      </c>
      <c r="AG484">
        <f t="shared" si="51"/>
        <v>0.35699843777222529</v>
      </c>
    </row>
    <row r="485" spans="30:33" x14ac:dyDescent="0.2">
      <c r="AD485">
        <f t="shared" si="52"/>
        <v>483</v>
      </c>
      <c r="AE485">
        <f t="shared" si="53"/>
        <v>7.3947560222363019E-4</v>
      </c>
      <c r="AF485">
        <f t="shared" si="54"/>
        <v>0.46143277578754499</v>
      </c>
      <c r="AG485">
        <f t="shared" si="51"/>
        <v>0.35716671587401339</v>
      </c>
    </row>
    <row r="486" spans="30:33" x14ac:dyDescent="0.2">
      <c r="AD486">
        <f t="shared" si="52"/>
        <v>484</v>
      </c>
      <c r="AE486">
        <f t="shared" si="53"/>
        <v>7.382924412600723E-4</v>
      </c>
      <c r="AF486">
        <f t="shared" si="54"/>
        <v>0.46069448334628488</v>
      </c>
      <c r="AG486">
        <f t="shared" si="51"/>
        <v>0.35733354156987501</v>
      </c>
    </row>
    <row r="487" spans="30:33" x14ac:dyDescent="0.2">
      <c r="AD487">
        <f t="shared" si="52"/>
        <v>485</v>
      </c>
      <c r="AE487">
        <f t="shared" si="53"/>
        <v>7.3711117335405619E-4</v>
      </c>
      <c r="AF487">
        <f t="shared" si="54"/>
        <v>0.45995737217293081</v>
      </c>
      <c r="AG487">
        <f t="shared" si="51"/>
        <v>0.35749891907671727</v>
      </c>
    </row>
    <row r="488" spans="30:33" x14ac:dyDescent="0.2">
      <c r="AD488">
        <f t="shared" si="52"/>
        <v>486</v>
      </c>
      <c r="AE488">
        <f t="shared" si="53"/>
        <v>7.3593179547668962E-4</v>
      </c>
      <c r="AF488">
        <f t="shared" si="54"/>
        <v>0.4592214403774541</v>
      </c>
      <c r="AG488">
        <f t="shared" si="51"/>
        <v>0.35766285260167113</v>
      </c>
    </row>
    <row r="489" spans="30:33" x14ac:dyDescent="0.2">
      <c r="AD489">
        <f t="shared" si="52"/>
        <v>487</v>
      </c>
      <c r="AE489">
        <f t="shared" si="53"/>
        <v>7.3475430460392694E-4</v>
      </c>
      <c r="AF489">
        <f t="shared" si="54"/>
        <v>0.45848668607285015</v>
      </c>
      <c r="AG489">
        <f t="shared" si="51"/>
        <v>0.35782534634211244</v>
      </c>
    </row>
    <row r="490" spans="30:33" x14ac:dyDescent="0.2">
      <c r="AD490">
        <f t="shared" si="52"/>
        <v>488</v>
      </c>
      <c r="AE490">
        <f t="shared" si="53"/>
        <v>7.3357869771656055E-4</v>
      </c>
      <c r="AF490">
        <f t="shared" si="54"/>
        <v>0.45775310737513358</v>
      </c>
      <c r="AG490">
        <f t="shared" si="51"/>
        <v>0.35798640448568153</v>
      </c>
    </row>
    <row r="491" spans="30:33" x14ac:dyDescent="0.2">
      <c r="AD491">
        <f t="shared" si="52"/>
        <v>489</v>
      </c>
      <c r="AE491">
        <f t="shared" si="53"/>
        <v>7.3240497180021406E-4</v>
      </c>
      <c r="AF491">
        <f t="shared" si="54"/>
        <v>0.45702070240333337</v>
      </c>
      <c r="AG491">
        <f t="shared" si="51"/>
        <v>0.35814603121030469</v>
      </c>
    </row>
    <row r="492" spans="30:33" x14ac:dyDescent="0.2">
      <c r="AD492">
        <f t="shared" si="52"/>
        <v>490</v>
      </c>
      <c r="AE492">
        <f t="shared" si="53"/>
        <v>7.312331238453337E-4</v>
      </c>
      <c r="AF492">
        <f t="shared" si="54"/>
        <v>0.45628946927948799</v>
      </c>
      <c r="AG492">
        <f t="shared" si="51"/>
        <v>0.35830423068421352</v>
      </c>
    </row>
    <row r="493" spans="30:33" x14ac:dyDescent="0.2">
      <c r="AD493">
        <f t="shared" si="52"/>
        <v>491</v>
      </c>
      <c r="AE493">
        <f t="shared" si="53"/>
        <v>7.3006315084718108E-4</v>
      </c>
      <c r="AF493">
        <f t="shared" si="54"/>
        <v>0.45555940612864076</v>
      </c>
      <c r="AG493">
        <f t="shared" si="51"/>
        <v>0.3584610070659659</v>
      </c>
    </row>
    <row r="494" spans="30:33" x14ac:dyDescent="0.2">
      <c r="AD494">
        <f t="shared" si="52"/>
        <v>492</v>
      </c>
      <c r="AE494">
        <f t="shared" si="53"/>
        <v>7.2889504980582561E-4</v>
      </c>
      <c r="AF494">
        <f t="shared" si="54"/>
        <v>0.45483051107883493</v>
      </c>
      <c r="AG494">
        <f t="shared" si="51"/>
        <v>0.35861636450446621</v>
      </c>
    </row>
    <row r="495" spans="30:33" x14ac:dyDescent="0.2">
      <c r="AD495">
        <f t="shared" si="52"/>
        <v>493</v>
      </c>
      <c r="AE495">
        <f t="shared" si="53"/>
        <v>7.2772881772613623E-4</v>
      </c>
      <c r="AF495">
        <f t="shared" si="54"/>
        <v>0.45410278226110878</v>
      </c>
      <c r="AG495">
        <f t="shared" si="51"/>
        <v>0.35877030713898517</v>
      </c>
    </row>
    <row r="496" spans="30:33" x14ac:dyDescent="0.2">
      <c r="AD496">
        <f t="shared" si="52"/>
        <v>494</v>
      </c>
      <c r="AE496">
        <f t="shared" si="53"/>
        <v>7.2656445161777439E-4</v>
      </c>
      <c r="AF496">
        <f t="shared" si="54"/>
        <v>0.453376217809491</v>
      </c>
      <c r="AG496">
        <f t="shared" si="51"/>
        <v>0.35892283909918055</v>
      </c>
    </row>
    <row r="497" spans="30:33" x14ac:dyDescent="0.2">
      <c r="AD497">
        <f t="shared" si="52"/>
        <v>495</v>
      </c>
      <c r="AE497">
        <f t="shared" si="53"/>
        <v>7.2540194849518591E-4</v>
      </c>
      <c r="AF497">
        <f t="shared" si="54"/>
        <v>0.45265081586099581</v>
      </c>
      <c r="AG497">
        <f t="shared" si="51"/>
        <v>0.35907396450511703</v>
      </c>
    </row>
    <row r="498" spans="30:33" x14ac:dyDescent="0.2">
      <c r="AD498">
        <f t="shared" si="52"/>
        <v>496</v>
      </c>
      <c r="AE498">
        <f t="shared" si="53"/>
        <v>7.2424130537759358E-4</v>
      </c>
      <c r="AF498">
        <f t="shared" si="54"/>
        <v>0.45192657455561819</v>
      </c>
      <c r="AG498">
        <f t="shared" si="51"/>
        <v>0.35922368746728639</v>
      </c>
    </row>
    <row r="499" spans="30:33" x14ac:dyDescent="0.2">
      <c r="AD499">
        <f t="shared" si="52"/>
        <v>497</v>
      </c>
      <c r="AE499">
        <f t="shared" si="53"/>
        <v>7.2308251928898941E-4</v>
      </c>
      <c r="AF499">
        <f t="shared" si="54"/>
        <v>0.4512034920363292</v>
      </c>
      <c r="AG499">
        <f t="shared" si="51"/>
        <v>0.35937201208662772</v>
      </c>
    </row>
    <row r="500" spans="30:33" x14ac:dyDescent="0.2">
      <c r="AD500">
        <f t="shared" si="52"/>
        <v>498</v>
      </c>
      <c r="AE500">
        <f t="shared" si="53"/>
        <v>7.21925587258127E-4</v>
      </c>
      <c r="AF500">
        <f t="shared" si="54"/>
        <v>0.45048156644907106</v>
      </c>
      <c r="AG500">
        <f t="shared" si="51"/>
        <v>0.35951894245454724</v>
      </c>
    </row>
    <row r="501" spans="30:33" x14ac:dyDescent="0.2">
      <c r="AD501">
        <f t="shared" si="52"/>
        <v>499</v>
      </c>
      <c r="AE501">
        <f t="shared" si="53"/>
        <v>7.2077050631851405E-4</v>
      </c>
      <c r="AF501">
        <f t="shared" si="54"/>
        <v>0.44976079594275253</v>
      </c>
      <c r="AG501">
        <f t="shared" si="51"/>
        <v>0.35966448265293849</v>
      </c>
    </row>
    <row r="502" spans="30:33" x14ac:dyDescent="0.2">
      <c r="AD502">
        <f t="shared" si="52"/>
        <v>500</v>
      </c>
      <c r="AE502">
        <f t="shared" si="53"/>
        <v>7.1961727350840438E-4</v>
      </c>
      <c r="AF502">
        <f t="shared" si="54"/>
        <v>0.44904117866924409</v>
      </c>
      <c r="AG502">
        <f t="shared" si="51"/>
        <v>0.35980863675420222</v>
      </c>
    </row>
    <row r="503" spans="30:33" x14ac:dyDescent="0.2">
      <c r="AD503">
        <f t="shared" si="52"/>
        <v>501</v>
      </c>
      <c r="AE503">
        <f t="shared" si="53"/>
        <v>7.1846588587079084E-4</v>
      </c>
      <c r="AF503">
        <f t="shared" si="54"/>
        <v>0.44832271278337327</v>
      </c>
      <c r="AG503">
        <f t="shared" si="51"/>
        <v>0.35995140882126619</v>
      </c>
    </row>
    <row r="504" spans="30:33" x14ac:dyDescent="0.2">
      <c r="AD504">
        <f t="shared" si="52"/>
        <v>502</v>
      </c>
      <c r="AE504">
        <f t="shared" si="53"/>
        <v>7.1731634045339753E-4</v>
      </c>
      <c r="AF504">
        <f t="shared" si="54"/>
        <v>0.44760539644291986</v>
      </c>
      <c r="AG504">
        <f t="shared" si="51"/>
        <v>0.36009280290760554</v>
      </c>
    </row>
    <row r="505" spans="30:33" x14ac:dyDescent="0.2">
      <c r="AD505">
        <f t="shared" si="52"/>
        <v>503</v>
      </c>
      <c r="AE505">
        <f t="shared" si="53"/>
        <v>7.1616863430867209E-4</v>
      </c>
      <c r="AF505">
        <f t="shared" si="54"/>
        <v>0.44688922780861118</v>
      </c>
      <c r="AG505">
        <f t="shared" si="51"/>
        <v>0.36023282305726206</v>
      </c>
    </row>
    <row r="506" spans="30:33" x14ac:dyDescent="0.2">
      <c r="AD506">
        <f t="shared" si="52"/>
        <v>504</v>
      </c>
      <c r="AE506">
        <f t="shared" si="53"/>
        <v>7.1502276449377823E-4</v>
      </c>
      <c r="AF506">
        <f t="shared" si="54"/>
        <v>0.44617420504411737</v>
      </c>
      <c r="AG506">
        <f t="shared" si="51"/>
        <v>0.36037147330486424</v>
      </c>
    </row>
    <row r="507" spans="30:33" x14ac:dyDescent="0.2">
      <c r="AD507">
        <f t="shared" si="52"/>
        <v>505</v>
      </c>
      <c r="AE507">
        <f t="shared" si="53"/>
        <v>7.1387872807058812E-4</v>
      </c>
      <c r="AF507">
        <f t="shared" si="54"/>
        <v>0.44546032631604676</v>
      </c>
      <c r="AG507">
        <f t="shared" si="51"/>
        <v>0.360508757675647</v>
      </c>
    </row>
    <row r="508" spans="30:33" x14ac:dyDescent="0.2">
      <c r="AD508">
        <f t="shared" si="52"/>
        <v>506</v>
      </c>
      <c r="AE508">
        <f t="shared" si="53"/>
        <v>7.1273652210567516E-4</v>
      </c>
      <c r="AF508">
        <f t="shared" si="54"/>
        <v>0.44474758979394108</v>
      </c>
      <c r="AG508">
        <f t="shared" si="51"/>
        <v>0.36064468018547163</v>
      </c>
    </row>
    <row r="509" spans="30:33" x14ac:dyDescent="0.2">
      <c r="AD509">
        <f t="shared" si="52"/>
        <v>507</v>
      </c>
      <c r="AE509">
        <f t="shared" si="53"/>
        <v>7.1159614367030601E-4</v>
      </c>
      <c r="AF509">
        <f t="shared" si="54"/>
        <v>0.44403599365027074</v>
      </c>
      <c r="AG509">
        <f t="shared" si="51"/>
        <v>0.36077924484084517</v>
      </c>
    </row>
    <row r="510" spans="30:33" x14ac:dyDescent="0.2">
      <c r="AD510">
        <f t="shared" si="52"/>
        <v>508</v>
      </c>
      <c r="AE510">
        <f t="shared" si="53"/>
        <v>7.104575898404335E-4</v>
      </c>
      <c r="AF510">
        <f t="shared" si="54"/>
        <v>0.44332553606043029</v>
      </c>
      <c r="AG510">
        <f t="shared" si="51"/>
        <v>0.3609124556389402</v>
      </c>
    </row>
    <row r="511" spans="30:33" x14ac:dyDescent="0.2">
      <c r="AD511">
        <f t="shared" si="52"/>
        <v>509</v>
      </c>
      <c r="AE511">
        <f t="shared" si="53"/>
        <v>7.0932085769668878E-4</v>
      </c>
      <c r="AF511">
        <f t="shared" si="54"/>
        <v>0.44261621520273359</v>
      </c>
      <c r="AG511">
        <f t="shared" si="51"/>
        <v>0.3610443165676146</v>
      </c>
    </row>
    <row r="512" spans="30:33" x14ac:dyDescent="0.2">
      <c r="AD512">
        <f t="shared" si="52"/>
        <v>510</v>
      </c>
      <c r="AE512">
        <f t="shared" si="53"/>
        <v>7.0818594432437408E-4</v>
      </c>
      <c r="AF512">
        <f t="shared" si="54"/>
        <v>0.44190802925840922</v>
      </c>
      <c r="AG512">
        <f t="shared" si="51"/>
        <v>0.36117483160543079</v>
      </c>
    </row>
    <row r="513" spans="30:33" x14ac:dyDescent="0.2">
      <c r="AD513">
        <f t="shared" si="52"/>
        <v>511</v>
      </c>
      <c r="AE513">
        <f t="shared" si="53"/>
        <v>7.0705284681345508E-4</v>
      </c>
      <c r="AF513">
        <f t="shared" si="54"/>
        <v>0.44120097641159572</v>
      </c>
      <c r="AG513">
        <f t="shared" si="51"/>
        <v>0.36130400472167556</v>
      </c>
    </row>
    <row r="514" spans="30:33" x14ac:dyDescent="0.2">
      <c r="AD514">
        <f t="shared" si="52"/>
        <v>512</v>
      </c>
      <c r="AE514">
        <f t="shared" si="53"/>
        <v>7.059215622585535E-4</v>
      </c>
      <c r="AF514">
        <f t="shared" si="54"/>
        <v>0.44049505484933715</v>
      </c>
      <c r="AG514">
        <f t="shared" si="51"/>
        <v>0.36143183987637939</v>
      </c>
    </row>
    <row r="515" spans="30:33" x14ac:dyDescent="0.2">
      <c r="AD515">
        <f t="shared" si="52"/>
        <v>513</v>
      </c>
      <c r="AE515">
        <f t="shared" si="53"/>
        <v>7.0479208775893975E-4</v>
      </c>
      <c r="AF515">
        <f t="shared" si="54"/>
        <v>0.43979026276157818</v>
      </c>
      <c r="AG515">
        <f t="shared" si="51"/>
        <v>0.36155834102033607</v>
      </c>
    </row>
    <row r="516" spans="30:33" x14ac:dyDescent="0.2">
      <c r="AD516">
        <f t="shared" si="52"/>
        <v>514</v>
      </c>
      <c r="AE516">
        <f t="shared" si="53"/>
        <v>7.0366442041852541E-4</v>
      </c>
      <c r="AF516">
        <f t="shared" si="54"/>
        <v>0.43908659834115965</v>
      </c>
      <c r="AG516">
        <f t="shared" ref="AG516:AG579" si="55">AD516*AE516</f>
        <v>0.36168351209512206</v>
      </c>
    </row>
    <row r="517" spans="30:33" x14ac:dyDescent="0.2">
      <c r="AD517">
        <f t="shared" ref="AD517:AD580" si="56">AD516+1</f>
        <v>515</v>
      </c>
      <c r="AE517">
        <f t="shared" ref="AE517:AE580" si="57">AF516*$AE$3</f>
        <v>7.0253855734585572E-4</v>
      </c>
      <c r="AF517">
        <f t="shared" ref="AF517:AF580" si="58">AF516*$AF$3</f>
        <v>0.43838405978381378</v>
      </c>
      <c r="AG517">
        <f t="shared" si="55"/>
        <v>0.36180735703311567</v>
      </c>
    </row>
    <row r="518" spans="30:33" x14ac:dyDescent="0.2">
      <c r="AD518">
        <f t="shared" si="56"/>
        <v>516</v>
      </c>
      <c r="AE518">
        <f t="shared" si="57"/>
        <v>7.0141449565410243E-4</v>
      </c>
      <c r="AF518">
        <f t="shared" si="58"/>
        <v>0.43768264528815964</v>
      </c>
      <c r="AG518">
        <f t="shared" si="55"/>
        <v>0.36192987975751684</v>
      </c>
    </row>
    <row r="519" spans="30:33" x14ac:dyDescent="0.2">
      <c r="AD519">
        <f t="shared" si="56"/>
        <v>517</v>
      </c>
      <c r="AE519">
        <f t="shared" si="57"/>
        <v>7.0029223246105576E-4</v>
      </c>
      <c r="AF519">
        <f t="shared" si="58"/>
        <v>0.43698235305569855</v>
      </c>
      <c r="AG519">
        <f t="shared" si="55"/>
        <v>0.36205108418236581</v>
      </c>
    </row>
    <row r="520" spans="30:33" x14ac:dyDescent="0.2">
      <c r="AD520">
        <f t="shared" si="56"/>
        <v>518</v>
      </c>
      <c r="AE520">
        <f t="shared" si="57"/>
        <v>6.9917176488911803E-4</v>
      </c>
      <c r="AF520">
        <f t="shared" si="58"/>
        <v>0.4362831812908094</v>
      </c>
      <c r="AG520">
        <f t="shared" si="55"/>
        <v>0.36217097421256311</v>
      </c>
    </row>
    <row r="521" spans="30:33" x14ac:dyDescent="0.2">
      <c r="AD521">
        <f t="shared" si="56"/>
        <v>519</v>
      </c>
      <c r="AE521">
        <f t="shared" si="57"/>
        <v>6.980530900652953E-4</v>
      </c>
      <c r="AF521">
        <f t="shared" si="58"/>
        <v>0.43558512820074408</v>
      </c>
      <c r="AG521">
        <f t="shared" si="55"/>
        <v>0.36228955374388827</v>
      </c>
    </row>
    <row r="522" spans="30:33" x14ac:dyDescent="0.2">
      <c r="AD522">
        <f t="shared" si="56"/>
        <v>520</v>
      </c>
      <c r="AE522">
        <f t="shared" si="57"/>
        <v>6.9693620512119086E-4</v>
      </c>
      <c r="AF522">
        <f t="shared" si="58"/>
        <v>0.43488819199562284</v>
      </c>
      <c r="AG522">
        <f t="shared" si="55"/>
        <v>0.36240682666301927</v>
      </c>
    </row>
    <row r="523" spans="30:33" x14ac:dyDescent="0.2">
      <c r="AD523">
        <f t="shared" si="56"/>
        <v>521</v>
      </c>
      <c r="AE523">
        <f t="shared" si="57"/>
        <v>6.9582110719299689E-4</v>
      </c>
      <c r="AF523">
        <f t="shared" si="58"/>
        <v>0.43419237088842982</v>
      </c>
      <c r="AG523">
        <f t="shared" si="55"/>
        <v>0.3625227968475514</v>
      </c>
    </row>
    <row r="524" spans="30:33" x14ac:dyDescent="0.2">
      <c r="AD524">
        <f t="shared" si="56"/>
        <v>522</v>
      </c>
      <c r="AE524">
        <f t="shared" si="57"/>
        <v>6.9470779342148804E-4</v>
      </c>
      <c r="AF524">
        <f t="shared" si="58"/>
        <v>0.43349766309500831</v>
      </c>
      <c r="AG524">
        <f t="shared" si="55"/>
        <v>0.36263746816601677</v>
      </c>
    </row>
    <row r="525" spans="30:33" x14ac:dyDescent="0.2">
      <c r="AD525">
        <f t="shared" si="56"/>
        <v>523</v>
      </c>
      <c r="AE525">
        <f t="shared" si="57"/>
        <v>6.9359626095201357E-4</v>
      </c>
      <c r="AF525">
        <f t="shared" si="58"/>
        <v>0.43280406683405626</v>
      </c>
      <c r="AG525">
        <f t="shared" si="55"/>
        <v>0.36275084447790312</v>
      </c>
    </row>
    <row r="526" spans="30:33" x14ac:dyDescent="0.2">
      <c r="AD526">
        <f t="shared" si="56"/>
        <v>524</v>
      </c>
      <c r="AE526">
        <f t="shared" si="57"/>
        <v>6.9248650693449034E-4</v>
      </c>
      <c r="AF526">
        <f t="shared" si="58"/>
        <v>0.43211158032712177</v>
      </c>
      <c r="AG526">
        <f t="shared" si="55"/>
        <v>0.36286292963367295</v>
      </c>
    </row>
    <row r="527" spans="30:33" x14ac:dyDescent="0.2">
      <c r="AD527">
        <f t="shared" si="56"/>
        <v>525</v>
      </c>
      <c r="AE527">
        <f t="shared" si="57"/>
        <v>6.9137852852339517E-4</v>
      </c>
      <c r="AF527">
        <f t="shared" si="58"/>
        <v>0.43142020179859836</v>
      </c>
      <c r="AG527">
        <f t="shared" si="55"/>
        <v>0.36297372747478246</v>
      </c>
    </row>
    <row r="528" spans="30:33" x14ac:dyDescent="0.2">
      <c r="AD528">
        <f t="shared" si="56"/>
        <v>526</v>
      </c>
      <c r="AE528">
        <f t="shared" si="57"/>
        <v>6.9027232287775765E-4</v>
      </c>
      <c r="AF528">
        <f t="shared" si="58"/>
        <v>0.43072992947572059</v>
      </c>
      <c r="AG528">
        <f t="shared" si="55"/>
        <v>0.3630832418337005</v>
      </c>
    </row>
    <row r="529" spans="30:33" x14ac:dyDescent="0.2">
      <c r="AD529">
        <f t="shared" si="56"/>
        <v>527</v>
      </c>
      <c r="AE529">
        <f t="shared" si="57"/>
        <v>6.8916788716115321E-4</v>
      </c>
      <c r="AF529">
        <f t="shared" si="58"/>
        <v>0.43004076158855942</v>
      </c>
      <c r="AG529">
        <f t="shared" si="55"/>
        <v>0.36319147653392775</v>
      </c>
    </row>
    <row r="530" spans="30:33" x14ac:dyDescent="0.2">
      <c r="AD530">
        <f t="shared" si="56"/>
        <v>528</v>
      </c>
      <c r="AE530">
        <f t="shared" si="57"/>
        <v>6.8806521854169534E-4</v>
      </c>
      <c r="AF530">
        <f t="shared" si="58"/>
        <v>0.42935269637001772</v>
      </c>
      <c r="AG530">
        <f t="shared" si="55"/>
        <v>0.36329843539001516</v>
      </c>
    </row>
    <row r="531" spans="30:33" x14ac:dyDescent="0.2">
      <c r="AD531">
        <f t="shared" si="56"/>
        <v>529</v>
      </c>
      <c r="AE531">
        <f t="shared" si="57"/>
        <v>6.8696431419202871E-4</v>
      </c>
      <c r="AF531">
        <f t="shared" si="58"/>
        <v>0.42866573205582564</v>
      </c>
      <c r="AG531">
        <f t="shared" si="55"/>
        <v>0.36340412220758317</v>
      </c>
    </row>
    <row r="532" spans="30:33" x14ac:dyDescent="0.2">
      <c r="AD532">
        <f t="shared" si="56"/>
        <v>530</v>
      </c>
      <c r="AE532">
        <f t="shared" si="57"/>
        <v>6.8586517128932129E-4</v>
      </c>
      <c r="AF532">
        <f t="shared" si="58"/>
        <v>0.42797986688453632</v>
      </c>
      <c r="AG532">
        <f t="shared" si="55"/>
        <v>0.36350854078334027</v>
      </c>
    </row>
    <row r="533" spans="30:33" x14ac:dyDescent="0.2">
      <c r="AD533">
        <f t="shared" si="56"/>
        <v>531</v>
      </c>
      <c r="AE533">
        <f t="shared" si="57"/>
        <v>6.8476778701525838E-4</v>
      </c>
      <c r="AF533">
        <f t="shared" si="58"/>
        <v>0.42729509909752106</v>
      </c>
      <c r="AG533">
        <f t="shared" si="55"/>
        <v>0.3636116949051022</v>
      </c>
    </row>
    <row r="534" spans="30:33" x14ac:dyDescent="0.2">
      <c r="AD534">
        <f t="shared" si="56"/>
        <v>532</v>
      </c>
      <c r="AE534">
        <f t="shared" si="57"/>
        <v>6.8367215855603405E-4</v>
      </c>
      <c r="AF534">
        <f t="shared" si="58"/>
        <v>0.42661142693896503</v>
      </c>
      <c r="AG534">
        <f t="shared" si="55"/>
        <v>0.36371358835181011</v>
      </c>
    </row>
    <row r="535" spans="30:33" x14ac:dyDescent="0.2">
      <c r="AD535">
        <f t="shared" si="56"/>
        <v>533</v>
      </c>
      <c r="AE535">
        <f t="shared" si="57"/>
        <v>6.8257828310234439E-4</v>
      </c>
      <c r="AF535">
        <f t="shared" si="58"/>
        <v>0.42592884865586267</v>
      </c>
      <c r="AG535">
        <f t="shared" si="55"/>
        <v>0.36381422489354959</v>
      </c>
    </row>
    <row r="536" spans="30:33" x14ac:dyDescent="0.2">
      <c r="AD536">
        <f t="shared" si="56"/>
        <v>534</v>
      </c>
      <c r="AE536">
        <f t="shared" si="57"/>
        <v>6.8148615784938062E-4</v>
      </c>
      <c r="AF536">
        <f t="shared" si="58"/>
        <v>0.42524736249801326</v>
      </c>
      <c r="AG536">
        <f t="shared" si="55"/>
        <v>0.36391360829156927</v>
      </c>
    </row>
    <row r="537" spans="30:33" x14ac:dyDescent="0.2">
      <c r="AD537">
        <f t="shared" si="56"/>
        <v>535</v>
      </c>
      <c r="AE537">
        <f t="shared" si="57"/>
        <v>6.8039577999682156E-4</v>
      </c>
      <c r="AF537">
        <f t="shared" si="58"/>
        <v>0.42456696671801641</v>
      </c>
      <c r="AG537">
        <f t="shared" si="55"/>
        <v>0.36401174229829952</v>
      </c>
    </row>
    <row r="538" spans="30:33" x14ac:dyDescent="0.2">
      <c r="AD538">
        <f t="shared" si="56"/>
        <v>536</v>
      </c>
      <c r="AE538">
        <f t="shared" si="57"/>
        <v>6.7930714674882661E-4</v>
      </c>
      <c r="AF538">
        <f t="shared" si="58"/>
        <v>0.42388765957126756</v>
      </c>
      <c r="AG538">
        <f t="shared" si="55"/>
        <v>0.36410863065737109</v>
      </c>
    </row>
    <row r="539" spans="30:33" x14ac:dyDescent="0.2">
      <c r="AD539">
        <f t="shared" si="56"/>
        <v>537</v>
      </c>
      <c r="AE539">
        <f t="shared" si="57"/>
        <v>6.7822025531402838E-4</v>
      </c>
      <c r="AF539">
        <f t="shared" si="58"/>
        <v>0.42320943931595351</v>
      </c>
      <c r="AG539">
        <f t="shared" si="55"/>
        <v>0.36420427710363323</v>
      </c>
    </row>
    <row r="540" spans="30:33" x14ac:dyDescent="0.2">
      <c r="AD540">
        <f t="shared" si="56"/>
        <v>538</v>
      </c>
      <c r="AE540">
        <f t="shared" si="57"/>
        <v>6.7713510290552594E-4</v>
      </c>
      <c r="AF540">
        <f t="shared" si="58"/>
        <v>0.42253230421304794</v>
      </c>
      <c r="AG540">
        <f t="shared" si="55"/>
        <v>0.36429868536317295</v>
      </c>
    </row>
    <row r="541" spans="30:33" x14ac:dyDescent="0.2">
      <c r="AD541">
        <f t="shared" si="56"/>
        <v>539</v>
      </c>
      <c r="AE541">
        <f t="shared" si="57"/>
        <v>6.7605168674087705E-4</v>
      </c>
      <c r="AF541">
        <f t="shared" si="58"/>
        <v>0.42185625252630704</v>
      </c>
      <c r="AG541">
        <f t="shared" si="55"/>
        <v>0.36439185915333272</v>
      </c>
    </row>
    <row r="542" spans="30:33" x14ac:dyDescent="0.2">
      <c r="AD542">
        <f t="shared" si="56"/>
        <v>540</v>
      </c>
      <c r="AE542">
        <f t="shared" si="57"/>
        <v>6.7497000404209153E-4</v>
      </c>
      <c r="AF542">
        <f t="shared" si="58"/>
        <v>0.42118128252226494</v>
      </c>
      <c r="AG542">
        <f t="shared" si="55"/>
        <v>0.36448380218272941</v>
      </c>
    </row>
    <row r="543" spans="30:33" x14ac:dyDescent="0.2">
      <c r="AD543">
        <f t="shared" si="56"/>
        <v>541</v>
      </c>
      <c r="AE543">
        <f t="shared" si="57"/>
        <v>6.738900520356242E-4</v>
      </c>
      <c r="AF543">
        <f t="shared" si="58"/>
        <v>0.42050739247022928</v>
      </c>
      <c r="AG543">
        <f t="shared" si="55"/>
        <v>0.36457451815127268</v>
      </c>
    </row>
    <row r="544" spans="30:33" x14ac:dyDescent="0.2">
      <c r="AD544">
        <f t="shared" si="56"/>
        <v>542</v>
      </c>
      <c r="AE544">
        <f t="shared" si="57"/>
        <v>6.7281182795236719E-4</v>
      </c>
      <c r="AF544">
        <f t="shared" si="58"/>
        <v>0.41983458064227691</v>
      </c>
      <c r="AG544">
        <f t="shared" si="55"/>
        <v>0.36466401075018301</v>
      </c>
    </row>
    <row r="545" spans="30:33" x14ac:dyDescent="0.2">
      <c r="AD545">
        <f t="shared" si="56"/>
        <v>543</v>
      </c>
      <c r="AE545">
        <f t="shared" si="57"/>
        <v>6.7173532902764337E-4</v>
      </c>
      <c r="AF545">
        <f t="shared" si="58"/>
        <v>0.41916284531324927</v>
      </c>
      <c r="AG545">
        <f t="shared" si="55"/>
        <v>0.36475228366201035</v>
      </c>
    </row>
    <row r="546" spans="30:33" x14ac:dyDescent="0.2">
      <c r="AD546">
        <f t="shared" si="56"/>
        <v>544</v>
      </c>
      <c r="AE546">
        <f t="shared" si="57"/>
        <v>6.7066055250119909E-4</v>
      </c>
      <c r="AF546">
        <f t="shared" si="58"/>
        <v>0.41849218476074806</v>
      </c>
      <c r="AG546">
        <f t="shared" si="55"/>
        <v>0.36483934056065231</v>
      </c>
    </row>
    <row r="547" spans="30:33" x14ac:dyDescent="0.2">
      <c r="AD547">
        <f t="shared" si="56"/>
        <v>545</v>
      </c>
      <c r="AE547">
        <f t="shared" si="57"/>
        <v>6.6958749561719716E-4</v>
      </c>
      <c r="AF547">
        <f t="shared" si="58"/>
        <v>0.41782259726513082</v>
      </c>
      <c r="AG547">
        <f t="shared" si="55"/>
        <v>0.36492518511137245</v>
      </c>
    </row>
    <row r="548" spans="30:33" x14ac:dyDescent="0.2">
      <c r="AD548">
        <f t="shared" si="56"/>
        <v>546</v>
      </c>
      <c r="AE548">
        <f t="shared" si="57"/>
        <v>6.6851615562420967E-4</v>
      </c>
      <c r="AF548">
        <f t="shared" si="58"/>
        <v>0.41715408110950658</v>
      </c>
      <c r="AG548">
        <f t="shared" si="55"/>
        <v>0.36500982097081847</v>
      </c>
    </row>
    <row r="549" spans="30:33" x14ac:dyDescent="0.2">
      <c r="AD549">
        <f t="shared" si="56"/>
        <v>547</v>
      </c>
      <c r="AE549">
        <f t="shared" si="57"/>
        <v>6.6744652977521082E-4</v>
      </c>
      <c r="AF549">
        <f t="shared" si="58"/>
        <v>0.41648663457973134</v>
      </c>
      <c r="AG549">
        <f t="shared" si="55"/>
        <v>0.36509325178704033</v>
      </c>
    </row>
    <row r="550" spans="30:33" x14ac:dyDescent="0.2">
      <c r="AD550">
        <f t="shared" si="56"/>
        <v>548</v>
      </c>
      <c r="AE550">
        <f t="shared" si="57"/>
        <v>6.6637861532757049E-4</v>
      </c>
      <c r="AF550">
        <f t="shared" si="58"/>
        <v>0.41582025596440375</v>
      </c>
      <c r="AG550">
        <f t="shared" si="55"/>
        <v>0.36517548119950866</v>
      </c>
    </row>
    <row r="551" spans="30:33" x14ac:dyDescent="0.2">
      <c r="AD551">
        <f t="shared" si="56"/>
        <v>549</v>
      </c>
      <c r="AE551">
        <f t="shared" si="57"/>
        <v>6.6531240954304633E-4</v>
      </c>
      <c r="AF551">
        <f t="shared" si="58"/>
        <v>0.41515494355486071</v>
      </c>
      <c r="AG551">
        <f t="shared" si="55"/>
        <v>0.36525651283913241</v>
      </c>
    </row>
    <row r="552" spans="30:33" x14ac:dyDescent="0.2">
      <c r="AD552">
        <f t="shared" si="56"/>
        <v>550</v>
      </c>
      <c r="AE552">
        <f t="shared" si="57"/>
        <v>6.6424790968777744E-4</v>
      </c>
      <c r="AF552">
        <f t="shared" si="58"/>
        <v>0.41449069564517294</v>
      </c>
      <c r="AG552">
        <f t="shared" si="55"/>
        <v>0.3653363503282776</v>
      </c>
    </row>
    <row r="553" spans="30:33" x14ac:dyDescent="0.2">
      <c r="AD553">
        <f t="shared" si="56"/>
        <v>551</v>
      </c>
      <c r="AE553">
        <f t="shared" si="57"/>
        <v>6.6318511303227695E-4</v>
      </c>
      <c r="AF553">
        <f t="shared" si="58"/>
        <v>0.41382751053214062</v>
      </c>
      <c r="AG553">
        <f t="shared" si="55"/>
        <v>0.36541499728078458</v>
      </c>
    </row>
    <row r="554" spans="30:33" x14ac:dyDescent="0.2">
      <c r="AD554">
        <f t="shared" si="56"/>
        <v>552</v>
      </c>
      <c r="AE554">
        <f t="shared" si="57"/>
        <v>6.6212401685142525E-4</v>
      </c>
      <c r="AF554">
        <f t="shared" si="58"/>
        <v>0.41316538651528917</v>
      </c>
      <c r="AG554">
        <f t="shared" si="55"/>
        <v>0.36549245730198676</v>
      </c>
    </row>
    <row r="555" spans="30:33" x14ac:dyDescent="0.2">
      <c r="AD555">
        <f t="shared" si="56"/>
        <v>553</v>
      </c>
      <c r="AE555">
        <f t="shared" si="57"/>
        <v>6.6106461842446295E-4</v>
      </c>
      <c r="AF555">
        <f t="shared" si="58"/>
        <v>0.4125043218968647</v>
      </c>
      <c r="AG555">
        <f t="shared" si="55"/>
        <v>0.36556873398872802</v>
      </c>
    </row>
    <row r="556" spans="30:33" x14ac:dyDescent="0.2">
      <c r="AD556">
        <f t="shared" si="56"/>
        <v>554</v>
      </c>
      <c r="AE556">
        <f t="shared" si="57"/>
        <v>6.6000691503498386E-4</v>
      </c>
      <c r="AF556">
        <f t="shared" si="58"/>
        <v>0.41184431498182972</v>
      </c>
      <c r="AG556">
        <f t="shared" si="55"/>
        <v>0.36564383092938108</v>
      </c>
    </row>
    <row r="557" spans="30:33" x14ac:dyDescent="0.2">
      <c r="AD557">
        <f t="shared" si="56"/>
        <v>555</v>
      </c>
      <c r="AE557">
        <f t="shared" si="57"/>
        <v>6.589509039709279E-4</v>
      </c>
      <c r="AF557">
        <f t="shared" si="58"/>
        <v>0.41118536407785877</v>
      </c>
      <c r="AG557">
        <f t="shared" si="55"/>
        <v>0.365717751703865</v>
      </c>
    </row>
    <row r="558" spans="30:33" x14ac:dyDescent="0.2">
      <c r="AD558">
        <f t="shared" si="56"/>
        <v>556</v>
      </c>
      <c r="AE558">
        <f t="shared" si="57"/>
        <v>6.578965825245743E-4</v>
      </c>
      <c r="AF558">
        <f t="shared" si="58"/>
        <v>0.4105274674953342</v>
      </c>
      <c r="AG558">
        <f t="shared" si="55"/>
        <v>0.3657904998836633</v>
      </c>
    </row>
    <row r="559" spans="30:33" x14ac:dyDescent="0.2">
      <c r="AD559">
        <f t="shared" si="56"/>
        <v>557</v>
      </c>
      <c r="AE559">
        <f t="shared" si="57"/>
        <v>6.56843947992535E-4</v>
      </c>
      <c r="AF559">
        <f t="shared" si="58"/>
        <v>0.40987062354734166</v>
      </c>
      <c r="AG559">
        <f t="shared" si="55"/>
        <v>0.36586207903184198</v>
      </c>
    </row>
    <row r="560" spans="30:33" x14ac:dyDescent="0.2">
      <c r="AD560">
        <f t="shared" si="56"/>
        <v>558</v>
      </c>
      <c r="AE560">
        <f t="shared" si="57"/>
        <v>6.5579299767574691E-4</v>
      </c>
      <c r="AF560">
        <f t="shared" si="58"/>
        <v>0.4092148305496659</v>
      </c>
      <c r="AG560">
        <f t="shared" si="55"/>
        <v>0.36593249270306677</v>
      </c>
    </row>
    <row r="561" spans="30:33" x14ac:dyDescent="0.2">
      <c r="AD561">
        <f t="shared" si="56"/>
        <v>559</v>
      </c>
      <c r="AE561">
        <f t="shared" si="57"/>
        <v>6.5474372887946574E-4</v>
      </c>
      <c r="AF561">
        <f t="shared" si="58"/>
        <v>0.40856008682078643</v>
      </c>
      <c r="AG561">
        <f t="shared" si="55"/>
        <v>0.36600174444362132</v>
      </c>
    </row>
    <row r="562" spans="30:33" x14ac:dyDescent="0.2">
      <c r="AD562">
        <f t="shared" si="56"/>
        <v>560</v>
      </c>
      <c r="AE562">
        <f t="shared" si="57"/>
        <v>6.5369613891325855E-4</v>
      </c>
      <c r="AF562">
        <f t="shared" si="58"/>
        <v>0.40790639068187318</v>
      </c>
      <c r="AG562">
        <f t="shared" si="55"/>
        <v>0.36606983779142477</v>
      </c>
    </row>
    <row r="563" spans="30:33" x14ac:dyDescent="0.2">
      <c r="AD563">
        <f t="shared" si="56"/>
        <v>561</v>
      </c>
      <c r="AE563">
        <f t="shared" si="57"/>
        <v>6.5265022509099734E-4</v>
      </c>
      <c r="AF563">
        <f t="shared" si="58"/>
        <v>0.40725374045678214</v>
      </c>
      <c r="AG563">
        <f t="shared" si="55"/>
        <v>0.36613677627604951</v>
      </c>
    </row>
    <row r="564" spans="30:33" x14ac:dyDescent="0.2">
      <c r="AD564">
        <f t="shared" si="56"/>
        <v>562</v>
      </c>
      <c r="AE564">
        <f t="shared" si="57"/>
        <v>6.5160598473085174E-4</v>
      </c>
      <c r="AF564">
        <f t="shared" si="58"/>
        <v>0.40660213447205129</v>
      </c>
      <c r="AG564">
        <f t="shared" si="55"/>
        <v>0.36620256341873869</v>
      </c>
    </row>
    <row r="565" spans="30:33" x14ac:dyDescent="0.2">
      <c r="AD565">
        <f t="shared" si="56"/>
        <v>563</v>
      </c>
      <c r="AE565">
        <f t="shared" si="57"/>
        <v>6.5056341515528238E-4</v>
      </c>
      <c r="AF565">
        <f t="shared" si="58"/>
        <v>0.405951571056896</v>
      </c>
      <c r="AG565">
        <f t="shared" si="55"/>
        <v>0.36626720273242397</v>
      </c>
    </row>
    <row r="566" spans="30:33" x14ac:dyDescent="0.2">
      <c r="AD566">
        <f t="shared" si="56"/>
        <v>564</v>
      </c>
      <c r="AE566">
        <f t="shared" si="57"/>
        <v>6.4952251369103386E-4</v>
      </c>
      <c r="AF566">
        <f t="shared" si="58"/>
        <v>0.40530204854320495</v>
      </c>
      <c r="AG566">
        <f t="shared" si="55"/>
        <v>0.36633069772174309</v>
      </c>
    </row>
    <row r="567" spans="30:33" x14ac:dyDescent="0.2">
      <c r="AD567">
        <f t="shared" si="56"/>
        <v>565</v>
      </c>
      <c r="AE567">
        <f t="shared" si="57"/>
        <v>6.4848327766912819E-4</v>
      </c>
      <c r="AF567">
        <f t="shared" si="58"/>
        <v>0.40465356526553581</v>
      </c>
      <c r="AG567">
        <f t="shared" si="55"/>
        <v>0.36639305188305743</v>
      </c>
    </row>
    <row r="568" spans="30:33" x14ac:dyDescent="0.2">
      <c r="AD568">
        <f t="shared" si="56"/>
        <v>566</v>
      </c>
      <c r="AE568">
        <f t="shared" si="57"/>
        <v>6.474457044248576E-4</v>
      </c>
      <c r="AF568">
        <f t="shared" si="58"/>
        <v>0.40400611956111093</v>
      </c>
      <c r="AG568">
        <f t="shared" si="55"/>
        <v>0.3664542687044694</v>
      </c>
    </row>
    <row r="569" spans="30:33" x14ac:dyDescent="0.2">
      <c r="AD569">
        <f t="shared" si="56"/>
        <v>567</v>
      </c>
      <c r="AE569">
        <f t="shared" si="57"/>
        <v>6.4640979129777776E-4</v>
      </c>
      <c r="AF569">
        <f t="shared" si="58"/>
        <v>0.40335970976981311</v>
      </c>
      <c r="AG569">
        <f t="shared" si="55"/>
        <v>0.36651435166584001</v>
      </c>
    </row>
    <row r="570" spans="30:33" x14ac:dyDescent="0.2">
      <c r="AD570">
        <f t="shared" si="56"/>
        <v>568</v>
      </c>
      <c r="AE570">
        <f t="shared" si="57"/>
        <v>6.4537553563170133E-4</v>
      </c>
      <c r="AF570">
        <f t="shared" si="58"/>
        <v>0.4027143342341814</v>
      </c>
      <c r="AG570">
        <f t="shared" si="55"/>
        <v>0.36657330423880635</v>
      </c>
    </row>
    <row r="571" spans="30:33" x14ac:dyDescent="0.2">
      <c r="AD571">
        <f t="shared" si="56"/>
        <v>569</v>
      </c>
      <c r="AE571">
        <f t="shared" si="57"/>
        <v>6.4434293477469049E-4</v>
      </c>
      <c r="AF571">
        <f t="shared" si="58"/>
        <v>0.40206999129940668</v>
      </c>
      <c r="AG571">
        <f t="shared" si="55"/>
        <v>0.36663112988679891</v>
      </c>
    </row>
    <row r="572" spans="30:33" x14ac:dyDescent="0.2">
      <c r="AD572">
        <f t="shared" si="56"/>
        <v>570</v>
      </c>
      <c r="AE572">
        <f t="shared" si="57"/>
        <v>6.4331198607905102E-4</v>
      </c>
      <c r="AF572">
        <f t="shared" si="58"/>
        <v>0.40142667931332759</v>
      </c>
      <c r="AG572">
        <f t="shared" si="55"/>
        <v>0.36668783206505906</v>
      </c>
    </row>
    <row r="573" spans="30:33" x14ac:dyDescent="0.2">
      <c r="AD573">
        <f t="shared" si="56"/>
        <v>571</v>
      </c>
      <c r="AE573">
        <f t="shared" si="57"/>
        <v>6.4228268690132444E-4</v>
      </c>
      <c r="AF573">
        <f t="shared" si="58"/>
        <v>0.40078439662642623</v>
      </c>
      <c r="AG573">
        <f t="shared" si="55"/>
        <v>0.36674341422065626</v>
      </c>
    </row>
    <row r="574" spans="30:33" x14ac:dyDescent="0.2">
      <c r="AD574">
        <f t="shared" si="56"/>
        <v>572</v>
      </c>
      <c r="AE574">
        <f t="shared" si="57"/>
        <v>6.4125503460228227E-4</v>
      </c>
      <c r="AF574">
        <f t="shared" si="58"/>
        <v>0.40014314159182396</v>
      </c>
      <c r="AG574">
        <f t="shared" si="55"/>
        <v>0.36679787979250544</v>
      </c>
    </row>
    <row r="575" spans="30:33" x14ac:dyDescent="0.2">
      <c r="AD575">
        <f t="shared" si="56"/>
        <v>573</v>
      </c>
      <c r="AE575">
        <f t="shared" si="57"/>
        <v>6.4022902654691861E-4</v>
      </c>
      <c r="AF575">
        <f t="shared" si="58"/>
        <v>0.39950291256527704</v>
      </c>
      <c r="AG575">
        <f t="shared" si="55"/>
        <v>0.36685123221138438</v>
      </c>
    </row>
    <row r="576" spans="30:33" x14ac:dyDescent="0.2">
      <c r="AD576">
        <f t="shared" si="56"/>
        <v>574</v>
      </c>
      <c r="AE576">
        <f t="shared" si="57"/>
        <v>6.3920466010444353E-4</v>
      </c>
      <c r="AF576">
        <f t="shared" si="58"/>
        <v>0.39886370790517256</v>
      </c>
      <c r="AG576">
        <f t="shared" si="55"/>
        <v>0.36690347489995057</v>
      </c>
    </row>
    <row r="577" spans="30:33" x14ac:dyDescent="0.2">
      <c r="AD577">
        <f t="shared" si="56"/>
        <v>575</v>
      </c>
      <c r="AE577">
        <f t="shared" si="57"/>
        <v>6.3818193264827635E-4</v>
      </c>
      <c r="AF577">
        <f t="shared" si="58"/>
        <v>0.39822552597252425</v>
      </c>
      <c r="AG577">
        <f t="shared" si="55"/>
        <v>0.36695461127275891</v>
      </c>
    </row>
    <row r="578" spans="30:33" x14ac:dyDescent="0.2">
      <c r="AD578">
        <f t="shared" si="56"/>
        <v>576</v>
      </c>
      <c r="AE578">
        <f t="shared" si="57"/>
        <v>6.3716084155603905E-4</v>
      </c>
      <c r="AF578">
        <f t="shared" si="58"/>
        <v>0.39758836513096818</v>
      </c>
      <c r="AG578">
        <f t="shared" si="55"/>
        <v>0.36700464473627847</v>
      </c>
    </row>
    <row r="579" spans="30:33" x14ac:dyDescent="0.2">
      <c r="AD579">
        <f t="shared" si="56"/>
        <v>577</v>
      </c>
      <c r="AE579">
        <f t="shared" si="57"/>
        <v>6.3614138420954938E-4</v>
      </c>
      <c r="AF579">
        <f t="shared" si="58"/>
        <v>0.39695222374675859</v>
      </c>
      <c r="AG579">
        <f t="shared" si="55"/>
        <v>0.36705357868890998</v>
      </c>
    </row>
    <row r="580" spans="30:33" x14ac:dyDescent="0.2">
      <c r="AD580">
        <f t="shared" si="56"/>
        <v>578</v>
      </c>
      <c r="AE580">
        <f t="shared" si="57"/>
        <v>6.3512355799481401E-4</v>
      </c>
      <c r="AF580">
        <f t="shared" si="58"/>
        <v>0.39631710018876376</v>
      </c>
      <c r="AG580">
        <f t="shared" ref="AG580:AG643" si="59">AD580*AE580</f>
        <v>0.36710141652100248</v>
      </c>
    </row>
    <row r="581" spans="30:33" x14ac:dyDescent="0.2">
      <c r="AD581">
        <f t="shared" ref="AD581:AD644" si="60">AD580+1</f>
        <v>579</v>
      </c>
      <c r="AE581">
        <f t="shared" ref="AE581:AE644" si="61">AF580*$AE$3</f>
        <v>6.3410736030202234E-4</v>
      </c>
      <c r="AF581">
        <f t="shared" ref="AF581:AF644" si="62">AF580*$AF$3</f>
        <v>0.3956829928284617</v>
      </c>
      <c r="AG581">
        <f t="shared" si="59"/>
        <v>0.36714816161487096</v>
      </c>
    </row>
    <row r="582" spans="30:33" x14ac:dyDescent="0.2">
      <c r="AD582">
        <f t="shared" si="60"/>
        <v>580</v>
      </c>
      <c r="AE582">
        <f t="shared" si="61"/>
        <v>6.3309278852553906E-4</v>
      </c>
      <c r="AF582">
        <f t="shared" si="62"/>
        <v>0.39504990003993612</v>
      </c>
      <c r="AG582">
        <f t="shared" si="59"/>
        <v>0.36719381734481266</v>
      </c>
    </row>
    <row r="583" spans="30:33" x14ac:dyDescent="0.2">
      <c r="AD583">
        <f t="shared" si="60"/>
        <v>581</v>
      </c>
      <c r="AE583">
        <f t="shared" si="61"/>
        <v>6.3207984006389813E-4</v>
      </c>
      <c r="AF583">
        <f t="shared" si="62"/>
        <v>0.3944178201998722</v>
      </c>
      <c r="AG583">
        <f t="shared" si="59"/>
        <v>0.36723838707712481</v>
      </c>
    </row>
    <row r="584" spans="30:33" x14ac:dyDescent="0.2">
      <c r="AD584">
        <f t="shared" si="60"/>
        <v>582</v>
      </c>
      <c r="AE584">
        <f t="shared" si="61"/>
        <v>6.3106851231979578E-4</v>
      </c>
      <c r="AF584">
        <f t="shared" si="62"/>
        <v>0.39378675168755239</v>
      </c>
      <c r="AG584">
        <f t="shared" si="59"/>
        <v>0.36728187417012115</v>
      </c>
    </row>
    <row r="585" spans="30:33" x14ac:dyDescent="0.2">
      <c r="AD585">
        <f t="shared" si="60"/>
        <v>583</v>
      </c>
      <c r="AE585">
        <f t="shared" si="61"/>
        <v>6.300588027000841E-4</v>
      </c>
      <c r="AF585">
        <f t="shared" si="62"/>
        <v>0.39315669288485228</v>
      </c>
      <c r="AG585">
        <f t="shared" si="59"/>
        <v>0.36732428197414901</v>
      </c>
    </row>
    <row r="586" spans="30:33" x14ac:dyDescent="0.2">
      <c r="AD586">
        <f t="shared" si="60"/>
        <v>584</v>
      </c>
      <c r="AE586">
        <f t="shared" si="61"/>
        <v>6.2905070861576397E-4</v>
      </c>
      <c r="AF586">
        <f t="shared" si="62"/>
        <v>0.39252764217623648</v>
      </c>
      <c r="AG586">
        <f t="shared" si="59"/>
        <v>0.36736561383160615</v>
      </c>
    </row>
    <row r="587" spans="30:33" x14ac:dyDescent="0.2">
      <c r="AD587">
        <f t="shared" si="60"/>
        <v>585</v>
      </c>
      <c r="AE587">
        <f t="shared" si="61"/>
        <v>6.2804422748197869E-4</v>
      </c>
      <c r="AF587">
        <f t="shared" si="62"/>
        <v>0.39189959794875451</v>
      </c>
      <c r="AG587">
        <f t="shared" si="59"/>
        <v>0.36740587307695755</v>
      </c>
    </row>
    <row r="588" spans="30:33" x14ac:dyDescent="0.2">
      <c r="AD588">
        <f t="shared" si="60"/>
        <v>586</v>
      </c>
      <c r="AE588">
        <f t="shared" si="61"/>
        <v>6.2703935671800748E-4</v>
      </c>
      <c r="AF588">
        <f t="shared" si="62"/>
        <v>0.39127255859203647</v>
      </c>
      <c r="AG588">
        <f t="shared" si="59"/>
        <v>0.3674450630367524</v>
      </c>
    </row>
    <row r="589" spans="30:33" x14ac:dyDescent="0.2">
      <c r="AD589">
        <f t="shared" si="60"/>
        <v>587</v>
      </c>
      <c r="AE589">
        <f t="shared" si="61"/>
        <v>6.2603609374725861E-4</v>
      </c>
      <c r="AF589">
        <f t="shared" si="62"/>
        <v>0.39064652249828918</v>
      </c>
      <c r="AG589">
        <f t="shared" si="59"/>
        <v>0.36748318702964078</v>
      </c>
    </row>
    <row r="590" spans="30:33" x14ac:dyDescent="0.2">
      <c r="AD590">
        <f t="shared" si="60"/>
        <v>588</v>
      </c>
      <c r="AE590">
        <f t="shared" si="61"/>
        <v>6.2503443599726293E-4</v>
      </c>
      <c r="AF590">
        <f t="shared" si="62"/>
        <v>0.39002148806229192</v>
      </c>
      <c r="AG590">
        <f t="shared" si="59"/>
        <v>0.36752024836639058</v>
      </c>
    </row>
    <row r="591" spans="30:33" x14ac:dyDescent="0.2">
      <c r="AD591">
        <f t="shared" si="60"/>
        <v>589</v>
      </c>
      <c r="AE591">
        <f t="shared" si="61"/>
        <v>6.2403438089966737E-4</v>
      </c>
      <c r="AF591">
        <f t="shared" si="62"/>
        <v>0.38939745368139222</v>
      </c>
      <c r="AG591">
        <f t="shared" si="59"/>
        <v>0.36755625034990408</v>
      </c>
    </row>
    <row r="592" spans="30:33" x14ac:dyDescent="0.2">
      <c r="AD592">
        <f t="shared" si="60"/>
        <v>590</v>
      </c>
      <c r="AE592">
        <f t="shared" si="61"/>
        <v>6.2303592589022785E-4</v>
      </c>
      <c r="AF592">
        <f t="shared" si="62"/>
        <v>0.38877441775550198</v>
      </c>
      <c r="AG592">
        <f t="shared" si="59"/>
        <v>0.36759119627523446</v>
      </c>
    </row>
    <row r="593" spans="30:33" x14ac:dyDescent="0.2">
      <c r="AD593">
        <f t="shared" si="60"/>
        <v>591</v>
      </c>
      <c r="AE593">
        <f t="shared" si="61"/>
        <v>6.2203906840880348E-4</v>
      </c>
      <c r="AF593">
        <f t="shared" si="62"/>
        <v>0.38815237868709318</v>
      </c>
      <c r="AG593">
        <f t="shared" si="59"/>
        <v>0.36762508942960287</v>
      </c>
    </row>
    <row r="594" spans="30:33" x14ac:dyDescent="0.2">
      <c r="AD594">
        <f t="shared" si="60"/>
        <v>592</v>
      </c>
      <c r="AE594">
        <f t="shared" si="61"/>
        <v>6.2104380589934937E-4</v>
      </c>
      <c r="AF594">
        <f t="shared" si="62"/>
        <v>0.38753133488119379</v>
      </c>
      <c r="AG594">
        <f t="shared" si="59"/>
        <v>0.36765793309241485</v>
      </c>
    </row>
    <row r="595" spans="30:33" x14ac:dyDescent="0.2">
      <c r="AD595">
        <f t="shared" si="60"/>
        <v>593</v>
      </c>
      <c r="AE595">
        <f t="shared" si="61"/>
        <v>6.2005013580991033E-4</v>
      </c>
      <c r="AF595">
        <f t="shared" si="62"/>
        <v>0.38691128474538389</v>
      </c>
      <c r="AG595">
        <f t="shared" si="59"/>
        <v>0.36768973053527682</v>
      </c>
    </row>
    <row r="596" spans="30:33" x14ac:dyDescent="0.2">
      <c r="AD596">
        <f t="shared" si="60"/>
        <v>594</v>
      </c>
      <c r="AE596">
        <f t="shared" si="61"/>
        <v>6.1905805559261452E-4</v>
      </c>
      <c r="AF596">
        <f t="shared" si="62"/>
        <v>0.38629222668979124</v>
      </c>
      <c r="AG596">
        <f t="shared" si="59"/>
        <v>0.36772048502201304</v>
      </c>
    </row>
    <row r="597" spans="30:33" x14ac:dyDescent="0.2">
      <c r="AD597">
        <f t="shared" si="60"/>
        <v>595</v>
      </c>
      <c r="AE597">
        <f t="shared" si="61"/>
        <v>6.1806756270366625E-4</v>
      </c>
      <c r="AF597">
        <f t="shared" si="62"/>
        <v>0.38567415912708758</v>
      </c>
      <c r="AG597">
        <f t="shared" si="59"/>
        <v>0.3677501998086814</v>
      </c>
    </row>
    <row r="598" spans="30:33" x14ac:dyDescent="0.2">
      <c r="AD598">
        <f t="shared" si="60"/>
        <v>596</v>
      </c>
      <c r="AE598">
        <f t="shared" si="61"/>
        <v>6.1707865460334035E-4</v>
      </c>
      <c r="AF598">
        <f t="shared" si="62"/>
        <v>0.38505708047248421</v>
      </c>
      <c r="AG598">
        <f t="shared" si="59"/>
        <v>0.36777887814359084</v>
      </c>
    </row>
    <row r="599" spans="30:33" x14ac:dyDescent="0.2">
      <c r="AD599">
        <f t="shared" si="60"/>
        <v>597</v>
      </c>
      <c r="AE599">
        <f t="shared" si="61"/>
        <v>6.1609132875597506E-4</v>
      </c>
      <c r="AF599">
        <f t="shared" si="62"/>
        <v>0.38444098914372821</v>
      </c>
      <c r="AG599">
        <f t="shared" si="59"/>
        <v>0.36780652326731711</v>
      </c>
    </row>
    <row r="600" spans="30:33" x14ac:dyDescent="0.2">
      <c r="AD600">
        <f t="shared" si="60"/>
        <v>598</v>
      </c>
      <c r="AE600">
        <f t="shared" si="61"/>
        <v>6.1510558262996545E-4</v>
      </c>
      <c r="AF600">
        <f t="shared" si="62"/>
        <v>0.3838258835610982</v>
      </c>
      <c r="AG600">
        <f t="shared" si="59"/>
        <v>0.36783313841271936</v>
      </c>
    </row>
    <row r="601" spans="30:33" x14ac:dyDescent="0.2">
      <c r="AD601">
        <f t="shared" si="60"/>
        <v>599</v>
      </c>
      <c r="AE601">
        <f t="shared" si="61"/>
        <v>6.1412141369775739E-4</v>
      </c>
      <c r="AF601">
        <f t="shared" si="62"/>
        <v>0.38321176214740044</v>
      </c>
      <c r="AG601">
        <f t="shared" si="59"/>
        <v>0.36785872680495668</v>
      </c>
    </row>
    <row r="602" spans="30:33" x14ac:dyDescent="0.2">
      <c r="AD602">
        <f t="shared" si="60"/>
        <v>600</v>
      </c>
      <c r="AE602">
        <f t="shared" si="61"/>
        <v>6.1313881943584096E-4</v>
      </c>
      <c r="AF602">
        <f t="shared" si="62"/>
        <v>0.38259862332796457</v>
      </c>
      <c r="AG602">
        <f t="shared" si="59"/>
        <v>0.36788329166150457</v>
      </c>
    </row>
    <row r="603" spans="30:33" x14ac:dyDescent="0.2">
      <c r="AD603">
        <f t="shared" si="60"/>
        <v>601</v>
      </c>
      <c r="AE603">
        <f t="shared" si="61"/>
        <v>6.1215779732474356E-4</v>
      </c>
      <c r="AF603">
        <f t="shared" si="62"/>
        <v>0.38198646553063981</v>
      </c>
      <c r="AG603">
        <f t="shared" si="59"/>
        <v>0.36790683619217085</v>
      </c>
    </row>
    <row r="604" spans="30:33" x14ac:dyDescent="0.2">
      <c r="AD604">
        <f t="shared" si="60"/>
        <v>602</v>
      </c>
      <c r="AE604">
        <f t="shared" si="61"/>
        <v>6.1117834484902399E-4</v>
      </c>
      <c r="AF604">
        <f t="shared" si="62"/>
        <v>0.38137528718579078</v>
      </c>
      <c r="AG604">
        <f t="shared" si="59"/>
        <v>0.36792936359911244</v>
      </c>
    </row>
    <row r="605" spans="30:33" x14ac:dyDescent="0.2">
      <c r="AD605">
        <f t="shared" si="60"/>
        <v>603</v>
      </c>
      <c r="AE605">
        <f t="shared" si="61"/>
        <v>6.1020045949726552E-4</v>
      </c>
      <c r="AF605">
        <f t="shared" si="62"/>
        <v>0.3807650867262935</v>
      </c>
      <c r="AG605">
        <f t="shared" si="59"/>
        <v>0.36795087707685109</v>
      </c>
    </row>
    <row r="606" spans="30:33" x14ac:dyDescent="0.2">
      <c r="AD606">
        <f t="shared" si="60"/>
        <v>604</v>
      </c>
      <c r="AE606">
        <f t="shared" si="61"/>
        <v>6.0922413876206988E-4</v>
      </c>
      <c r="AF606">
        <f t="shared" si="62"/>
        <v>0.38015586258753142</v>
      </c>
      <c r="AG606">
        <f t="shared" si="59"/>
        <v>0.36797137981229022</v>
      </c>
    </row>
    <row r="607" spans="30:33" x14ac:dyDescent="0.2">
      <c r="AD607">
        <f t="shared" si="60"/>
        <v>605</v>
      </c>
      <c r="AE607">
        <f t="shared" si="61"/>
        <v>6.0824938014005056E-4</v>
      </c>
      <c r="AF607">
        <f t="shared" si="62"/>
        <v>0.37954761320739133</v>
      </c>
      <c r="AG607">
        <f t="shared" si="59"/>
        <v>0.3679908749847306</v>
      </c>
    </row>
    <row r="608" spans="30:33" x14ac:dyDescent="0.2">
      <c r="AD608">
        <f t="shared" si="60"/>
        <v>606</v>
      </c>
      <c r="AE608">
        <f t="shared" si="61"/>
        <v>6.0727618113182646E-4</v>
      </c>
      <c r="AF608">
        <f t="shared" si="62"/>
        <v>0.37894033702625951</v>
      </c>
      <c r="AG608">
        <f t="shared" si="59"/>
        <v>0.36800936576588683</v>
      </c>
    </row>
    <row r="609" spans="30:33" x14ac:dyDescent="0.2">
      <c r="AD609">
        <f t="shared" si="60"/>
        <v>607</v>
      </c>
      <c r="AE609">
        <f t="shared" si="61"/>
        <v>6.0630453924201552E-4</v>
      </c>
      <c r="AF609">
        <f t="shared" si="62"/>
        <v>0.37833403248701747</v>
      </c>
      <c r="AG609">
        <f t="shared" si="59"/>
        <v>0.36802685531990342</v>
      </c>
    </row>
    <row r="610" spans="30:33" x14ac:dyDescent="0.2">
      <c r="AD610">
        <f t="shared" si="60"/>
        <v>608</v>
      </c>
      <c r="AE610">
        <f t="shared" si="61"/>
        <v>6.0533445197922826E-4</v>
      </c>
      <c r="AF610">
        <f t="shared" si="62"/>
        <v>0.37772869803503822</v>
      </c>
      <c r="AG610">
        <f t="shared" si="59"/>
        <v>0.36804334680337081</v>
      </c>
    </row>
    <row r="611" spans="30:33" x14ac:dyDescent="0.2">
      <c r="AD611">
        <f t="shared" si="60"/>
        <v>609</v>
      </c>
      <c r="AE611">
        <f t="shared" si="61"/>
        <v>6.0436591685606139E-4</v>
      </c>
      <c r="AF611">
        <f t="shared" si="62"/>
        <v>0.37712433211818214</v>
      </c>
      <c r="AG611">
        <f t="shared" si="59"/>
        <v>0.36805884336534139</v>
      </c>
    </row>
    <row r="612" spans="30:33" x14ac:dyDescent="0.2">
      <c r="AD612">
        <f t="shared" si="60"/>
        <v>610</v>
      </c>
      <c r="AE612">
        <f t="shared" si="61"/>
        <v>6.0339893138909172E-4</v>
      </c>
      <c r="AF612">
        <f t="shared" si="62"/>
        <v>0.37652093318679303</v>
      </c>
      <c r="AG612">
        <f t="shared" si="59"/>
        <v>0.36807334814734594</v>
      </c>
    </row>
    <row r="613" spans="30:33" x14ac:dyDescent="0.2">
      <c r="AD613">
        <f t="shared" si="60"/>
        <v>611</v>
      </c>
      <c r="AE613">
        <f t="shared" si="61"/>
        <v>6.0243349309886912E-4</v>
      </c>
      <c r="AF613">
        <f t="shared" si="62"/>
        <v>0.37591849969369412</v>
      </c>
      <c r="AG613">
        <f t="shared" si="59"/>
        <v>0.36808686428340903</v>
      </c>
    </row>
    <row r="614" spans="30:33" x14ac:dyDescent="0.2">
      <c r="AD614">
        <f t="shared" si="60"/>
        <v>612</v>
      </c>
      <c r="AE614">
        <f t="shared" si="61"/>
        <v>6.0146959950991088E-4</v>
      </c>
      <c r="AF614">
        <f t="shared" si="62"/>
        <v>0.37531703009418421</v>
      </c>
      <c r="AG614">
        <f t="shared" si="59"/>
        <v>0.36809939490006544</v>
      </c>
    </row>
    <row r="615" spans="30:33" x14ac:dyDescent="0.2">
      <c r="AD615">
        <f t="shared" si="60"/>
        <v>613</v>
      </c>
      <c r="AE615">
        <f t="shared" si="61"/>
        <v>6.00507248150695E-4</v>
      </c>
      <c r="AF615">
        <f t="shared" si="62"/>
        <v>0.37471652284603352</v>
      </c>
      <c r="AG615">
        <f t="shared" si="59"/>
        <v>0.36811094311637604</v>
      </c>
    </row>
    <row r="616" spans="30:33" x14ac:dyDescent="0.2">
      <c r="AD616">
        <f t="shared" si="60"/>
        <v>614</v>
      </c>
      <c r="AE616">
        <f t="shared" si="61"/>
        <v>5.9954643655365386E-4</v>
      </c>
      <c r="AF616">
        <f t="shared" si="62"/>
        <v>0.37411697640947983</v>
      </c>
      <c r="AG616">
        <f t="shared" si="59"/>
        <v>0.36812151204394344</v>
      </c>
    </row>
    <row r="617" spans="30:33" x14ac:dyDescent="0.2">
      <c r="AD617">
        <f t="shared" si="60"/>
        <v>615</v>
      </c>
      <c r="AE617">
        <f t="shared" si="61"/>
        <v>5.9858716225516799E-4</v>
      </c>
      <c r="AF617">
        <f t="shared" si="62"/>
        <v>0.37351838924722464</v>
      </c>
      <c r="AG617">
        <f t="shared" si="59"/>
        <v>0.36813110478692834</v>
      </c>
    </row>
    <row r="618" spans="30:33" x14ac:dyDescent="0.2">
      <c r="AD618">
        <f t="shared" si="60"/>
        <v>616</v>
      </c>
      <c r="AE618">
        <f t="shared" si="61"/>
        <v>5.9762942279555965E-4</v>
      </c>
      <c r="AF618">
        <f t="shared" si="62"/>
        <v>0.37292075982442907</v>
      </c>
      <c r="AG618">
        <f t="shared" si="59"/>
        <v>0.36813972444206472</v>
      </c>
    </row>
    <row r="619" spans="30:33" x14ac:dyDescent="0.2">
      <c r="AD619">
        <f t="shared" si="60"/>
        <v>617</v>
      </c>
      <c r="AE619">
        <f t="shared" si="61"/>
        <v>5.9667321571908684E-4</v>
      </c>
      <c r="AF619">
        <f t="shared" si="62"/>
        <v>0.37232408660870997</v>
      </c>
      <c r="AG619">
        <f t="shared" si="59"/>
        <v>0.36814737409867659</v>
      </c>
    </row>
    <row r="620" spans="30:33" x14ac:dyDescent="0.2">
      <c r="AD620">
        <f t="shared" si="60"/>
        <v>618</v>
      </c>
      <c r="AE620">
        <f t="shared" si="61"/>
        <v>5.9571853857393617E-4</v>
      </c>
      <c r="AF620">
        <f t="shared" si="62"/>
        <v>0.37172836807013604</v>
      </c>
      <c r="AG620">
        <f t="shared" si="59"/>
        <v>0.36815405683869257</v>
      </c>
    </row>
    <row r="621" spans="30:33" x14ac:dyDescent="0.2">
      <c r="AD621">
        <f t="shared" si="60"/>
        <v>619</v>
      </c>
      <c r="AE621">
        <f t="shared" si="61"/>
        <v>5.9476538891221789E-4</v>
      </c>
      <c r="AF621">
        <f t="shared" si="62"/>
        <v>0.37113360268122381</v>
      </c>
      <c r="AG621">
        <f t="shared" si="59"/>
        <v>0.36815977573666286</v>
      </c>
    </row>
    <row r="622" spans="30:33" x14ac:dyDescent="0.2">
      <c r="AD622">
        <f t="shared" si="60"/>
        <v>620</v>
      </c>
      <c r="AE622">
        <f t="shared" si="61"/>
        <v>5.9381376428995836E-4</v>
      </c>
      <c r="AF622">
        <f t="shared" si="62"/>
        <v>0.37053978891693384</v>
      </c>
      <c r="AG622">
        <f t="shared" si="59"/>
        <v>0.36816453385977421</v>
      </c>
    </row>
    <row r="623" spans="30:33" x14ac:dyDescent="0.2">
      <c r="AD623">
        <f t="shared" si="60"/>
        <v>621</v>
      </c>
      <c r="AE623">
        <f t="shared" si="61"/>
        <v>5.9286366226709447E-4</v>
      </c>
      <c r="AF623">
        <f t="shared" si="62"/>
        <v>0.36994692525466671</v>
      </c>
      <c r="AG623">
        <f t="shared" si="59"/>
        <v>0.36816833426786566</v>
      </c>
    </row>
    <row r="624" spans="30:33" x14ac:dyDescent="0.2">
      <c r="AD624">
        <f t="shared" si="60"/>
        <v>622</v>
      </c>
      <c r="AE624">
        <f t="shared" si="61"/>
        <v>5.9191508040746697E-4</v>
      </c>
      <c r="AF624">
        <f t="shared" si="62"/>
        <v>0.36935501017425926</v>
      </c>
      <c r="AG624">
        <f t="shared" si="59"/>
        <v>0.36817118001344445</v>
      </c>
    </row>
    <row r="625" spans="30:33" x14ac:dyDescent="0.2">
      <c r="AD625">
        <f t="shared" si="60"/>
        <v>623</v>
      </c>
      <c r="AE625">
        <f t="shared" si="61"/>
        <v>5.9096801627881509E-4</v>
      </c>
      <c r="AF625">
        <f t="shared" si="62"/>
        <v>0.36876404215798042</v>
      </c>
      <c r="AG625">
        <f t="shared" si="59"/>
        <v>0.36817307414170181</v>
      </c>
    </row>
    <row r="626" spans="30:33" x14ac:dyDescent="0.2">
      <c r="AD626">
        <f t="shared" si="60"/>
        <v>624</v>
      </c>
      <c r="AE626">
        <f t="shared" si="61"/>
        <v>5.9002246745276893E-4</v>
      </c>
      <c r="AF626">
        <f t="shared" si="62"/>
        <v>0.36817401969052765</v>
      </c>
      <c r="AG626">
        <f t="shared" si="59"/>
        <v>0.36817401969052782</v>
      </c>
    </row>
    <row r="627" spans="30:33" x14ac:dyDescent="0.2">
      <c r="AD627">
        <f t="shared" si="60"/>
        <v>625</v>
      </c>
      <c r="AE627">
        <f t="shared" si="61"/>
        <v>5.8907843150484448E-4</v>
      </c>
      <c r="AF627">
        <f t="shared" si="62"/>
        <v>0.3675849412590228</v>
      </c>
      <c r="AG627">
        <f t="shared" si="59"/>
        <v>0.36817401969052782</v>
      </c>
    </row>
    <row r="628" spans="30:33" x14ac:dyDescent="0.2">
      <c r="AD628">
        <f t="shared" si="60"/>
        <v>626</v>
      </c>
      <c r="AE628">
        <f t="shared" si="61"/>
        <v>5.881359060144367E-4</v>
      </c>
      <c r="AF628">
        <f t="shared" si="62"/>
        <v>0.36699680535300833</v>
      </c>
      <c r="AG628">
        <f t="shared" si="59"/>
        <v>0.36817307716503739</v>
      </c>
    </row>
    <row r="629" spans="30:33" x14ac:dyDescent="0.2">
      <c r="AD629">
        <f t="shared" si="60"/>
        <v>627</v>
      </c>
      <c r="AE629">
        <f t="shared" si="61"/>
        <v>5.8719488856481361E-4</v>
      </c>
      <c r="AF629">
        <f t="shared" si="62"/>
        <v>0.36640961046444348</v>
      </c>
      <c r="AG629">
        <f t="shared" si="59"/>
        <v>0.36817119513013813</v>
      </c>
    </row>
    <row r="630" spans="30:33" x14ac:dyDescent="0.2">
      <c r="AD630">
        <f t="shared" si="60"/>
        <v>628</v>
      </c>
      <c r="AE630">
        <f t="shared" si="61"/>
        <v>5.8625537674310984E-4</v>
      </c>
      <c r="AF630">
        <f t="shared" si="62"/>
        <v>0.36582335508770036</v>
      </c>
      <c r="AG630">
        <f t="shared" si="59"/>
        <v>0.368168376594673</v>
      </c>
    </row>
    <row r="631" spans="30:33" x14ac:dyDescent="0.2">
      <c r="AD631">
        <f t="shared" si="60"/>
        <v>629</v>
      </c>
      <c r="AE631">
        <f t="shared" si="61"/>
        <v>5.8531736814032087E-4</v>
      </c>
      <c r="AF631">
        <f t="shared" si="62"/>
        <v>0.36523803771956004</v>
      </c>
      <c r="AG631">
        <f t="shared" si="59"/>
        <v>0.36816462456026183</v>
      </c>
    </row>
    <row r="632" spans="30:33" x14ac:dyDescent="0.2">
      <c r="AD632">
        <f t="shared" si="60"/>
        <v>630</v>
      </c>
      <c r="AE632">
        <f t="shared" si="61"/>
        <v>5.8438086035129629E-4</v>
      </c>
      <c r="AF632">
        <f t="shared" si="62"/>
        <v>0.36465365685920875</v>
      </c>
      <c r="AG632">
        <f t="shared" si="59"/>
        <v>0.36815994202131669</v>
      </c>
    </row>
    <row r="633" spans="30:33" x14ac:dyDescent="0.2">
      <c r="AD633">
        <f t="shared" si="60"/>
        <v>631</v>
      </c>
      <c r="AE633">
        <f t="shared" si="61"/>
        <v>5.8344585097473429E-4</v>
      </c>
      <c r="AF633">
        <f t="shared" si="62"/>
        <v>0.364070211008234</v>
      </c>
      <c r="AG633">
        <f t="shared" si="59"/>
        <v>0.36815433196505731</v>
      </c>
    </row>
    <row r="634" spans="30:33" x14ac:dyDescent="0.2">
      <c r="AD634">
        <f t="shared" si="60"/>
        <v>632</v>
      </c>
      <c r="AE634">
        <f t="shared" si="61"/>
        <v>5.825123376131747E-4</v>
      </c>
      <c r="AF634">
        <f t="shared" si="62"/>
        <v>0.36348769867062081</v>
      </c>
      <c r="AG634">
        <f t="shared" si="59"/>
        <v>0.36814779737152642</v>
      </c>
    </row>
    <row r="635" spans="30:33" x14ac:dyDescent="0.2">
      <c r="AD635">
        <f t="shared" si="60"/>
        <v>633</v>
      </c>
      <c r="AE635">
        <f t="shared" si="61"/>
        <v>5.815803178729936E-4</v>
      </c>
      <c r="AF635">
        <f t="shared" si="62"/>
        <v>0.36290611835274778</v>
      </c>
      <c r="AG635">
        <f t="shared" si="59"/>
        <v>0.36814034121360495</v>
      </c>
    </row>
    <row r="636" spans="30:33" x14ac:dyDescent="0.2">
      <c r="AD636">
        <f t="shared" si="60"/>
        <v>634</v>
      </c>
      <c r="AE636">
        <f t="shared" si="61"/>
        <v>5.8064978936439669E-4</v>
      </c>
      <c r="AF636">
        <f t="shared" si="62"/>
        <v>0.36232546856338338</v>
      </c>
      <c r="AG636">
        <f t="shared" si="59"/>
        <v>0.3681319664570275</v>
      </c>
    </row>
    <row r="637" spans="30:33" x14ac:dyDescent="0.2">
      <c r="AD637">
        <f t="shared" si="60"/>
        <v>635</v>
      </c>
      <c r="AE637">
        <f t="shared" si="61"/>
        <v>5.7972074970141362E-4</v>
      </c>
      <c r="AF637">
        <f t="shared" si="62"/>
        <v>0.36174574781368196</v>
      </c>
      <c r="AG637">
        <f t="shared" si="59"/>
        <v>0.36812267606039767</v>
      </c>
    </row>
    <row r="638" spans="30:33" x14ac:dyDescent="0.2">
      <c r="AD638">
        <f t="shared" si="60"/>
        <v>636</v>
      </c>
      <c r="AE638">
        <f t="shared" si="61"/>
        <v>5.7879319650189145E-4</v>
      </c>
      <c r="AF638">
        <f t="shared" si="62"/>
        <v>0.36116695461718007</v>
      </c>
      <c r="AG638">
        <f t="shared" si="59"/>
        <v>0.36811247297520294</v>
      </c>
    </row>
    <row r="639" spans="30:33" x14ac:dyDescent="0.2">
      <c r="AD639">
        <f t="shared" si="60"/>
        <v>637</v>
      </c>
      <c r="AE639">
        <f t="shared" si="61"/>
        <v>5.7786712738748839E-4</v>
      </c>
      <c r="AF639">
        <f t="shared" si="62"/>
        <v>0.36058908748979257</v>
      </c>
      <c r="AG639">
        <f t="shared" si="59"/>
        <v>0.36810136014583011</v>
      </c>
    </row>
    <row r="640" spans="30:33" x14ac:dyDescent="0.2">
      <c r="AD640">
        <f t="shared" si="60"/>
        <v>638</v>
      </c>
      <c r="AE640">
        <f t="shared" si="61"/>
        <v>5.7694253998366834E-4</v>
      </c>
      <c r="AF640">
        <f t="shared" si="62"/>
        <v>0.36001214494980888</v>
      </c>
      <c r="AG640">
        <f t="shared" si="59"/>
        <v>0.36808934050958042</v>
      </c>
    </row>
    <row r="641" spans="30:33" x14ac:dyDescent="0.2">
      <c r="AD641">
        <f t="shared" si="60"/>
        <v>639</v>
      </c>
      <c r="AE641">
        <f t="shared" si="61"/>
        <v>5.7601943191969444E-4</v>
      </c>
      <c r="AF641">
        <f t="shared" si="62"/>
        <v>0.35943612551788917</v>
      </c>
      <c r="AG641">
        <f t="shared" si="59"/>
        <v>0.36807641699668475</v>
      </c>
    </row>
    <row r="642" spans="30:33" x14ac:dyDescent="0.2">
      <c r="AD642">
        <f t="shared" si="60"/>
        <v>640</v>
      </c>
      <c r="AE642">
        <f t="shared" si="61"/>
        <v>5.7509780082862292E-4</v>
      </c>
      <c r="AF642">
        <f t="shared" si="62"/>
        <v>0.35886102771706052</v>
      </c>
      <c r="AG642">
        <f t="shared" si="59"/>
        <v>0.3680625925303187</v>
      </c>
    </row>
    <row r="643" spans="30:33" x14ac:dyDescent="0.2">
      <c r="AD643">
        <f t="shared" si="60"/>
        <v>641</v>
      </c>
      <c r="AE643">
        <f t="shared" si="61"/>
        <v>5.7417764434729713E-4</v>
      </c>
      <c r="AF643">
        <f t="shared" si="62"/>
        <v>0.35828685007271321</v>
      </c>
      <c r="AG643">
        <f t="shared" si="59"/>
        <v>0.36804787002661749</v>
      </c>
    </row>
    <row r="644" spans="30:33" x14ac:dyDescent="0.2">
      <c r="AD644">
        <f t="shared" si="60"/>
        <v>642</v>
      </c>
      <c r="AE644">
        <f t="shared" si="61"/>
        <v>5.7325896011634135E-4</v>
      </c>
      <c r="AF644">
        <f t="shared" si="62"/>
        <v>0.35771359111259687</v>
      </c>
      <c r="AG644">
        <f t="shared" ref="AG644:AG707" si="63">AD644*AE644</f>
        <v>0.36803225239469117</v>
      </c>
    </row>
    <row r="645" spans="30:33" x14ac:dyDescent="0.2">
      <c r="AD645">
        <f t="shared" ref="AD645:AD708" si="64">AD644+1</f>
        <v>643</v>
      </c>
      <c r="AE645">
        <f t="shared" ref="AE645:AE708" si="65">AF644*$AE$3</f>
        <v>5.7234174578015527E-4</v>
      </c>
      <c r="AF645">
        <f t="shared" ref="AF645:AF708" si="66">AF644*$AF$3</f>
        <v>0.35714124936681668</v>
      </c>
      <c r="AG645">
        <f t="shared" si="63"/>
        <v>0.36801574253663982</v>
      </c>
    </row>
    <row r="646" spans="30:33" x14ac:dyDescent="0.2">
      <c r="AD646">
        <f t="shared" si="64"/>
        <v>644</v>
      </c>
      <c r="AE646">
        <f t="shared" si="65"/>
        <v>5.7142599898690695E-4</v>
      </c>
      <c r="AF646">
        <f t="shared" si="66"/>
        <v>0.35656982336782977</v>
      </c>
      <c r="AG646">
        <f t="shared" si="63"/>
        <v>0.36799834334756809</v>
      </c>
    </row>
    <row r="647" spans="30:33" x14ac:dyDescent="0.2">
      <c r="AD647">
        <f t="shared" si="64"/>
        <v>645</v>
      </c>
      <c r="AE647">
        <f t="shared" si="65"/>
        <v>5.7051171738852792E-4</v>
      </c>
      <c r="AF647">
        <f t="shared" si="66"/>
        <v>0.35599931165044124</v>
      </c>
      <c r="AG647">
        <f t="shared" si="63"/>
        <v>0.36798005771560049</v>
      </c>
    </row>
    <row r="648" spans="30:33" x14ac:dyDescent="0.2">
      <c r="AD648">
        <f t="shared" si="64"/>
        <v>646</v>
      </c>
      <c r="AE648">
        <f t="shared" si="65"/>
        <v>5.6959889864070627E-4</v>
      </c>
      <c r="AF648">
        <f t="shared" si="66"/>
        <v>0.35542971275180052</v>
      </c>
      <c r="AG648">
        <f t="shared" si="63"/>
        <v>0.36796088852189623</v>
      </c>
    </row>
    <row r="649" spans="30:33" x14ac:dyDescent="0.2">
      <c r="AD649">
        <f t="shared" si="64"/>
        <v>647</v>
      </c>
      <c r="AE649">
        <f t="shared" si="65"/>
        <v>5.6868754040288109E-4</v>
      </c>
      <c r="AF649">
        <f t="shared" si="66"/>
        <v>0.35486102521139762</v>
      </c>
      <c r="AG649">
        <f t="shared" si="63"/>
        <v>0.36794083864066407</v>
      </c>
    </row>
    <row r="650" spans="30:33" x14ac:dyDescent="0.2">
      <c r="AD650">
        <f t="shared" si="64"/>
        <v>648</v>
      </c>
      <c r="AE650">
        <f t="shared" si="65"/>
        <v>5.6777764033823642E-4</v>
      </c>
      <c r="AF650">
        <f t="shared" si="66"/>
        <v>0.35429324757105934</v>
      </c>
      <c r="AG650">
        <f t="shared" si="63"/>
        <v>0.3679199109391772</v>
      </c>
    </row>
    <row r="651" spans="30:33" x14ac:dyDescent="0.2">
      <c r="AD651">
        <f t="shared" si="64"/>
        <v>649</v>
      </c>
      <c r="AE651">
        <f t="shared" si="65"/>
        <v>5.6686919611369517E-4</v>
      </c>
      <c r="AF651">
        <f t="shared" si="66"/>
        <v>0.35372637837494564</v>
      </c>
      <c r="AG651">
        <f t="shared" si="63"/>
        <v>0.36789810827778818</v>
      </c>
    </row>
    <row r="652" spans="30:33" x14ac:dyDescent="0.2">
      <c r="AD652">
        <f t="shared" si="64"/>
        <v>650</v>
      </c>
      <c r="AE652">
        <f t="shared" si="65"/>
        <v>5.6596220539991326E-4</v>
      </c>
      <c r="AF652">
        <f t="shared" si="66"/>
        <v>0.35316041616954569</v>
      </c>
      <c r="AG652">
        <f t="shared" si="63"/>
        <v>0.36787543350994362</v>
      </c>
    </row>
    <row r="653" spans="30:33" x14ac:dyDescent="0.2">
      <c r="AD653">
        <f t="shared" si="64"/>
        <v>651</v>
      </c>
      <c r="AE653">
        <f t="shared" si="65"/>
        <v>5.6505666587127335E-4</v>
      </c>
      <c r="AF653">
        <f t="shared" si="66"/>
        <v>0.35259535950367438</v>
      </c>
      <c r="AG653">
        <f t="shared" si="63"/>
        <v>0.36785188948219893</v>
      </c>
    </row>
    <row r="654" spans="30:33" x14ac:dyDescent="0.2">
      <c r="AD654">
        <f t="shared" si="64"/>
        <v>652</v>
      </c>
      <c r="AE654">
        <f t="shared" si="65"/>
        <v>5.6415257520587929E-4</v>
      </c>
      <c r="AF654">
        <f t="shared" si="66"/>
        <v>0.35203120692846845</v>
      </c>
      <c r="AG654">
        <f t="shared" si="63"/>
        <v>0.3678274790342333</v>
      </c>
    </row>
    <row r="655" spans="30:33" x14ac:dyDescent="0.2">
      <c r="AD655">
        <f t="shared" si="64"/>
        <v>653</v>
      </c>
      <c r="AE655">
        <f t="shared" si="65"/>
        <v>5.6324993108554974E-4</v>
      </c>
      <c r="AF655">
        <f t="shared" si="66"/>
        <v>0.35146795699738287</v>
      </c>
      <c r="AG655">
        <f t="shared" si="63"/>
        <v>0.36780220499886396</v>
      </c>
    </row>
    <row r="656" spans="30:33" x14ac:dyDescent="0.2">
      <c r="AD656">
        <f t="shared" si="64"/>
        <v>654</v>
      </c>
      <c r="AE656">
        <f t="shared" si="65"/>
        <v>5.6234873119581283E-4</v>
      </c>
      <c r="AF656">
        <f t="shared" si="66"/>
        <v>0.35090560826618705</v>
      </c>
      <c r="AG656">
        <f t="shared" si="63"/>
        <v>0.3677760702020616</v>
      </c>
    </row>
    <row r="657" spans="30:33" x14ac:dyDescent="0.2">
      <c r="AD657">
        <f t="shared" si="64"/>
        <v>655</v>
      </c>
      <c r="AE657">
        <f t="shared" si="65"/>
        <v>5.6144897322589959E-4</v>
      </c>
      <c r="AF657">
        <f t="shared" si="66"/>
        <v>0.35034415929296114</v>
      </c>
      <c r="AG657">
        <f t="shared" si="63"/>
        <v>0.36774907746296426</v>
      </c>
    </row>
    <row r="658" spans="30:33" x14ac:dyDescent="0.2">
      <c r="AD658">
        <f t="shared" si="64"/>
        <v>656</v>
      </c>
      <c r="AE658">
        <f t="shared" si="65"/>
        <v>5.6055065486873806E-4</v>
      </c>
      <c r="AF658">
        <f t="shared" si="66"/>
        <v>0.34978360863809238</v>
      </c>
      <c r="AG658">
        <f t="shared" si="63"/>
        <v>0.36772122959389214</v>
      </c>
    </row>
    <row r="659" spans="30:33" x14ac:dyDescent="0.2">
      <c r="AD659">
        <f t="shared" si="64"/>
        <v>657</v>
      </c>
      <c r="AE659">
        <f t="shared" si="65"/>
        <v>5.5965377382094809E-4</v>
      </c>
      <c r="AF659">
        <f t="shared" si="66"/>
        <v>0.34922395486427144</v>
      </c>
      <c r="AG659">
        <f t="shared" si="63"/>
        <v>0.3676925294003629</v>
      </c>
    </row>
    <row r="660" spans="30:33" x14ac:dyDescent="0.2">
      <c r="AD660">
        <f t="shared" si="64"/>
        <v>658</v>
      </c>
      <c r="AE660">
        <f t="shared" si="65"/>
        <v>5.5875832778283453E-4</v>
      </c>
      <c r="AF660">
        <f t="shared" si="66"/>
        <v>0.34866519653648859</v>
      </c>
      <c r="AG660">
        <f t="shared" si="63"/>
        <v>0.36766297968110512</v>
      </c>
    </row>
    <row r="661" spans="30:33" x14ac:dyDescent="0.2">
      <c r="AD661">
        <f t="shared" si="64"/>
        <v>659</v>
      </c>
      <c r="AE661">
        <f t="shared" si="65"/>
        <v>5.5786431445838201E-4</v>
      </c>
      <c r="AF661">
        <f t="shared" si="66"/>
        <v>0.34810733222203016</v>
      </c>
      <c r="AG661">
        <f t="shared" si="63"/>
        <v>0.36763258322807374</v>
      </c>
    </row>
    <row r="662" spans="30:33" x14ac:dyDescent="0.2">
      <c r="AD662">
        <f t="shared" si="64"/>
        <v>660</v>
      </c>
      <c r="AE662">
        <f t="shared" si="65"/>
        <v>5.5697173155524853E-4</v>
      </c>
      <c r="AF662">
        <f t="shared" si="66"/>
        <v>0.34755036049047489</v>
      </c>
      <c r="AG662">
        <f t="shared" si="63"/>
        <v>0.36760134282646401</v>
      </c>
    </row>
    <row r="663" spans="30:33" x14ac:dyDescent="0.2">
      <c r="AD663">
        <f t="shared" si="64"/>
        <v>661</v>
      </c>
      <c r="AE663">
        <f t="shared" si="65"/>
        <v>5.5608057678476007E-4</v>
      </c>
      <c r="AF663">
        <f t="shared" si="66"/>
        <v>0.34699427991369008</v>
      </c>
      <c r="AG663">
        <f t="shared" si="63"/>
        <v>0.36756926125472639</v>
      </c>
    </row>
    <row r="664" spans="30:33" x14ac:dyDescent="0.2">
      <c r="AD664">
        <f t="shared" si="64"/>
        <v>662</v>
      </c>
      <c r="AE664">
        <f t="shared" si="65"/>
        <v>5.5519084786190439E-4</v>
      </c>
      <c r="AF664">
        <f t="shared" si="66"/>
        <v>0.34643908906582815</v>
      </c>
      <c r="AG664">
        <f t="shared" si="63"/>
        <v>0.36753634128458068</v>
      </c>
    </row>
    <row r="665" spans="30:33" x14ac:dyDescent="0.2">
      <c r="AD665">
        <f t="shared" si="64"/>
        <v>663</v>
      </c>
      <c r="AE665">
        <f t="shared" si="65"/>
        <v>5.5430254250532528E-4</v>
      </c>
      <c r="AF665">
        <f t="shared" si="66"/>
        <v>0.34588478652332283</v>
      </c>
      <c r="AG665">
        <f t="shared" si="63"/>
        <v>0.36750258568103067</v>
      </c>
    </row>
    <row r="666" spans="30:33" x14ac:dyDescent="0.2">
      <c r="AD666">
        <f t="shared" si="64"/>
        <v>664</v>
      </c>
      <c r="AE666">
        <f t="shared" si="65"/>
        <v>5.5341565843731674E-4</v>
      </c>
      <c r="AF666">
        <f t="shared" si="66"/>
        <v>0.34533137086488552</v>
      </c>
      <c r="AG666">
        <f t="shared" si="63"/>
        <v>0.36746799720237833</v>
      </c>
    </row>
    <row r="667" spans="30:33" x14ac:dyDescent="0.2">
      <c r="AD667">
        <f t="shared" si="64"/>
        <v>665</v>
      </c>
      <c r="AE667">
        <f t="shared" si="65"/>
        <v>5.5253019338381707E-4</v>
      </c>
      <c r="AF667">
        <f t="shared" si="66"/>
        <v>0.34477884067150166</v>
      </c>
      <c r="AG667">
        <f t="shared" si="63"/>
        <v>0.36743257860023837</v>
      </c>
    </row>
    <row r="668" spans="30:33" x14ac:dyDescent="0.2">
      <c r="AD668">
        <f t="shared" si="64"/>
        <v>666</v>
      </c>
      <c r="AE668">
        <f t="shared" si="65"/>
        <v>5.5164614507440294E-4</v>
      </c>
      <c r="AF668">
        <f t="shared" si="66"/>
        <v>0.34422719452642725</v>
      </c>
      <c r="AG668">
        <f t="shared" si="63"/>
        <v>0.36739633261955235</v>
      </c>
    </row>
    <row r="669" spans="30:33" x14ac:dyDescent="0.2">
      <c r="AD669">
        <f t="shared" si="64"/>
        <v>667</v>
      </c>
      <c r="AE669">
        <f t="shared" si="65"/>
        <v>5.5076351124228387E-4</v>
      </c>
      <c r="AF669">
        <f t="shared" si="66"/>
        <v>0.34367643101518497</v>
      </c>
      <c r="AG669">
        <f t="shared" si="63"/>
        <v>0.36735926199860336</v>
      </c>
    </row>
    <row r="670" spans="30:33" x14ac:dyDescent="0.2">
      <c r="AD670">
        <f t="shared" si="64"/>
        <v>668</v>
      </c>
      <c r="AE670">
        <f t="shared" si="65"/>
        <v>5.4988228962429624E-4</v>
      </c>
      <c r="AF670">
        <f t="shared" si="66"/>
        <v>0.34312654872556064</v>
      </c>
      <c r="AG670">
        <f t="shared" si="63"/>
        <v>0.36732136946902988</v>
      </c>
    </row>
    <row r="671" spans="30:33" x14ac:dyDescent="0.2">
      <c r="AD671">
        <f t="shared" si="64"/>
        <v>669</v>
      </c>
      <c r="AE671">
        <f t="shared" si="65"/>
        <v>5.4900247796089725E-4</v>
      </c>
      <c r="AF671">
        <f t="shared" si="66"/>
        <v>0.34257754624759973</v>
      </c>
      <c r="AG671">
        <f t="shared" si="63"/>
        <v>0.36728265775584024</v>
      </c>
    </row>
    <row r="672" spans="30:33" x14ac:dyDescent="0.2">
      <c r="AD672">
        <f t="shared" si="64"/>
        <v>670</v>
      </c>
      <c r="AE672">
        <f t="shared" si="65"/>
        <v>5.4812407399615977E-4</v>
      </c>
      <c r="AF672">
        <f t="shared" si="66"/>
        <v>0.34202942217360355</v>
      </c>
      <c r="AG672">
        <f t="shared" si="63"/>
        <v>0.36724312957742705</v>
      </c>
    </row>
    <row r="673" spans="30:33" x14ac:dyDescent="0.2">
      <c r="AD673">
        <f t="shared" si="64"/>
        <v>671</v>
      </c>
      <c r="AE673">
        <f t="shared" si="65"/>
        <v>5.4724707547776591E-4</v>
      </c>
      <c r="AF673">
        <f t="shared" si="66"/>
        <v>0.34148217509812578</v>
      </c>
      <c r="AG673">
        <f t="shared" si="63"/>
        <v>0.36720278764558095</v>
      </c>
    </row>
    <row r="674" spans="30:33" x14ac:dyDescent="0.2">
      <c r="AD674">
        <f t="shared" si="64"/>
        <v>672</v>
      </c>
      <c r="AE674">
        <f t="shared" si="65"/>
        <v>5.4637148015700154E-4</v>
      </c>
      <c r="AF674">
        <f t="shared" si="66"/>
        <v>0.34093580361796877</v>
      </c>
      <c r="AG674">
        <f t="shared" si="63"/>
        <v>0.36716163466550505</v>
      </c>
    </row>
    <row r="675" spans="30:33" x14ac:dyDescent="0.2">
      <c r="AD675">
        <f t="shared" si="64"/>
        <v>673</v>
      </c>
      <c r="AE675">
        <f t="shared" si="65"/>
        <v>5.4549728578875023E-4</v>
      </c>
      <c r="AF675">
        <f t="shared" si="66"/>
        <v>0.34039030633217998</v>
      </c>
      <c r="AG675">
        <f t="shared" si="63"/>
        <v>0.3671196733358289</v>
      </c>
    </row>
    <row r="676" spans="30:33" x14ac:dyDescent="0.2">
      <c r="AD676">
        <f t="shared" si="64"/>
        <v>674</v>
      </c>
      <c r="AE676">
        <f t="shared" si="65"/>
        <v>5.4462449013148819E-4</v>
      </c>
      <c r="AF676">
        <f t="shared" si="66"/>
        <v>0.3398456818420485</v>
      </c>
      <c r="AG676">
        <f t="shared" si="63"/>
        <v>0.36707690634862306</v>
      </c>
    </row>
    <row r="677" spans="30:33" x14ac:dyDescent="0.2">
      <c r="AD677">
        <f t="shared" si="64"/>
        <v>675</v>
      </c>
      <c r="AE677">
        <f t="shared" si="65"/>
        <v>5.4375309094727782E-4</v>
      </c>
      <c r="AF677">
        <f t="shared" si="66"/>
        <v>0.33930192875110121</v>
      </c>
      <c r="AG677">
        <f t="shared" si="63"/>
        <v>0.36703333638941255</v>
      </c>
    </row>
    <row r="678" spans="30:33" x14ac:dyDescent="0.2">
      <c r="AD678">
        <f t="shared" si="64"/>
        <v>676</v>
      </c>
      <c r="AE678">
        <f t="shared" si="65"/>
        <v>5.4288308600176222E-4</v>
      </c>
      <c r="AF678">
        <f t="shared" si="66"/>
        <v>0.33875904566509946</v>
      </c>
      <c r="AG678">
        <f t="shared" si="63"/>
        <v>0.36698896613719123</v>
      </c>
    </row>
    <row r="679" spans="30:33" x14ac:dyDescent="0.2">
      <c r="AD679">
        <f t="shared" si="64"/>
        <v>677</v>
      </c>
      <c r="AE679">
        <f t="shared" si="65"/>
        <v>5.4201447306415941E-4</v>
      </c>
      <c r="AF679">
        <f t="shared" si="66"/>
        <v>0.33821703119203528</v>
      </c>
      <c r="AG679">
        <f t="shared" si="63"/>
        <v>0.36694379826443591</v>
      </c>
    </row>
    <row r="680" spans="30:33" x14ac:dyDescent="0.2">
      <c r="AD680">
        <f t="shared" si="64"/>
        <v>678</v>
      </c>
      <c r="AE680">
        <f t="shared" si="65"/>
        <v>5.4114724990725674E-4</v>
      </c>
      <c r="AF680">
        <f t="shared" si="66"/>
        <v>0.337675883942128</v>
      </c>
      <c r="AG680">
        <f t="shared" si="63"/>
        <v>0.36689783543712007</v>
      </c>
    </row>
    <row r="681" spans="30:33" x14ac:dyDescent="0.2">
      <c r="AD681">
        <f t="shared" si="64"/>
        <v>679</v>
      </c>
      <c r="AE681">
        <f t="shared" si="65"/>
        <v>5.4028141430740499E-4</v>
      </c>
      <c r="AF681">
        <f t="shared" si="66"/>
        <v>0.3371356025278206</v>
      </c>
      <c r="AG681">
        <f t="shared" si="63"/>
        <v>0.36685108031472802</v>
      </c>
    </row>
    <row r="682" spans="30:33" x14ac:dyDescent="0.2">
      <c r="AD682">
        <f t="shared" si="64"/>
        <v>680</v>
      </c>
      <c r="AE682">
        <f t="shared" si="65"/>
        <v>5.3941696404451319E-4</v>
      </c>
      <c r="AF682">
        <f t="shared" si="66"/>
        <v>0.33659618556377607</v>
      </c>
      <c r="AG682">
        <f t="shared" si="63"/>
        <v>0.36680353555026896</v>
      </c>
    </row>
    <row r="683" spans="30:33" x14ac:dyDescent="0.2">
      <c r="AD683">
        <f t="shared" si="64"/>
        <v>681</v>
      </c>
      <c r="AE683">
        <f t="shared" si="65"/>
        <v>5.3855389690204199E-4</v>
      </c>
      <c r="AF683">
        <f t="shared" si="66"/>
        <v>0.33605763166687402</v>
      </c>
      <c r="AG683">
        <f t="shared" si="63"/>
        <v>0.36675520379029058</v>
      </c>
    </row>
    <row r="684" spans="30:33" x14ac:dyDescent="0.2">
      <c r="AD684">
        <f t="shared" si="64"/>
        <v>682</v>
      </c>
      <c r="AE684">
        <f t="shared" si="65"/>
        <v>5.376922106669987E-4</v>
      </c>
      <c r="AF684">
        <f t="shared" si="66"/>
        <v>0.33551993945620701</v>
      </c>
      <c r="AG684">
        <f t="shared" si="63"/>
        <v>0.3667060876748931</v>
      </c>
    </row>
    <row r="685" spans="30:33" x14ac:dyDescent="0.2">
      <c r="AD685">
        <f t="shared" si="64"/>
        <v>683</v>
      </c>
      <c r="AE685">
        <f t="shared" si="65"/>
        <v>5.368319031299315E-4</v>
      </c>
      <c r="AF685">
        <f t="shared" si="66"/>
        <v>0.33498310755307709</v>
      </c>
      <c r="AG685">
        <f t="shared" si="63"/>
        <v>0.36665618983774323</v>
      </c>
    </row>
    <row r="686" spans="30:33" x14ac:dyDescent="0.2">
      <c r="AD686">
        <f t="shared" si="64"/>
        <v>684</v>
      </c>
      <c r="AE686">
        <f t="shared" si="65"/>
        <v>5.3597297208492363E-4</v>
      </c>
      <c r="AF686">
        <f t="shared" si="66"/>
        <v>0.33444713458099212</v>
      </c>
      <c r="AG686">
        <f t="shared" si="63"/>
        <v>0.36660551290608778</v>
      </c>
    </row>
    <row r="687" spans="30:33" x14ac:dyDescent="0.2">
      <c r="AD687">
        <f t="shared" si="64"/>
        <v>685</v>
      </c>
      <c r="AE687">
        <f t="shared" si="65"/>
        <v>5.3511541532958763E-4</v>
      </c>
      <c r="AF687">
        <f t="shared" si="66"/>
        <v>0.33391201916566254</v>
      </c>
      <c r="AG687">
        <f t="shared" si="63"/>
        <v>0.36655405950076753</v>
      </c>
    </row>
    <row r="688" spans="30:33" x14ac:dyDescent="0.2">
      <c r="AD688">
        <f t="shared" si="64"/>
        <v>686</v>
      </c>
      <c r="AE688">
        <f t="shared" si="65"/>
        <v>5.3425923066506033E-4</v>
      </c>
      <c r="AF688">
        <f t="shared" si="66"/>
        <v>0.33337775993499746</v>
      </c>
      <c r="AG688">
        <f t="shared" si="63"/>
        <v>0.3665018322362314</v>
      </c>
    </row>
    <row r="689" spans="30:33" x14ac:dyDescent="0.2">
      <c r="AD689">
        <f t="shared" si="64"/>
        <v>687</v>
      </c>
      <c r="AE689">
        <f t="shared" si="65"/>
        <v>5.3340441589599615E-4</v>
      </c>
      <c r="AF689">
        <f t="shared" si="66"/>
        <v>0.33284435551910146</v>
      </c>
      <c r="AG689">
        <f t="shared" si="63"/>
        <v>0.36644883372054937</v>
      </c>
    </row>
    <row r="690" spans="30:33" x14ac:dyDescent="0.2">
      <c r="AD690">
        <f t="shared" si="64"/>
        <v>688</v>
      </c>
      <c r="AE690">
        <f t="shared" si="65"/>
        <v>5.3255096883056256E-4</v>
      </c>
      <c r="AF690">
        <f t="shared" si="66"/>
        <v>0.33231180455027087</v>
      </c>
      <c r="AG690">
        <f t="shared" si="63"/>
        <v>0.36639506655542703</v>
      </c>
    </row>
    <row r="691" spans="30:33" x14ac:dyDescent="0.2">
      <c r="AD691">
        <f t="shared" si="64"/>
        <v>689</v>
      </c>
      <c r="AE691">
        <f t="shared" si="65"/>
        <v>5.3169888728043363E-4</v>
      </c>
      <c r="AF691">
        <f t="shared" si="66"/>
        <v>0.33178010566299043</v>
      </c>
      <c r="AG691">
        <f t="shared" si="63"/>
        <v>0.3663405333362188</v>
      </c>
    </row>
    <row r="692" spans="30:33" x14ac:dyDescent="0.2">
      <c r="AD692">
        <f t="shared" si="64"/>
        <v>690</v>
      </c>
      <c r="AE692">
        <f t="shared" si="65"/>
        <v>5.308481690607849E-4</v>
      </c>
      <c r="AF692">
        <f t="shared" si="66"/>
        <v>0.33124925749392964</v>
      </c>
      <c r="AG692">
        <f t="shared" si="63"/>
        <v>0.36628523665194157</v>
      </c>
    </row>
    <row r="693" spans="30:33" x14ac:dyDescent="0.2">
      <c r="AD693">
        <f t="shared" si="64"/>
        <v>691</v>
      </c>
      <c r="AE693">
        <f t="shared" si="65"/>
        <v>5.2999881199028767E-4</v>
      </c>
      <c r="AF693">
        <f t="shared" si="66"/>
        <v>0.33071925868193935</v>
      </c>
      <c r="AG693">
        <f t="shared" si="63"/>
        <v>0.36622917908528879</v>
      </c>
    </row>
    <row r="694" spans="30:33" x14ac:dyDescent="0.2">
      <c r="AD694">
        <f t="shared" si="64"/>
        <v>692</v>
      </c>
      <c r="AE694">
        <f t="shared" si="65"/>
        <v>5.2915081389110321E-4</v>
      </c>
      <c r="AF694">
        <f t="shared" si="66"/>
        <v>0.33019010786804825</v>
      </c>
      <c r="AG694">
        <f t="shared" si="63"/>
        <v>0.3661723632126434</v>
      </c>
    </row>
    <row r="695" spans="30:33" x14ac:dyDescent="0.2">
      <c r="AD695">
        <f t="shared" si="64"/>
        <v>693</v>
      </c>
      <c r="AE695">
        <f t="shared" si="65"/>
        <v>5.2830417258887749E-4</v>
      </c>
      <c r="AF695">
        <f t="shared" si="66"/>
        <v>0.32966180369545939</v>
      </c>
      <c r="AG695">
        <f t="shared" si="63"/>
        <v>0.3661147916040921</v>
      </c>
    </row>
    <row r="696" spans="30:33" x14ac:dyDescent="0.2">
      <c r="AD696">
        <f t="shared" si="64"/>
        <v>694</v>
      </c>
      <c r="AE696">
        <f t="shared" si="65"/>
        <v>5.2745888591273528E-4</v>
      </c>
      <c r="AF696">
        <f t="shared" si="66"/>
        <v>0.32913434480954662</v>
      </c>
      <c r="AG696">
        <f t="shared" si="63"/>
        <v>0.36605646682343829</v>
      </c>
    </row>
    <row r="697" spans="30:33" x14ac:dyDescent="0.2">
      <c r="AD697">
        <f t="shared" si="64"/>
        <v>695</v>
      </c>
      <c r="AE697">
        <f t="shared" si="65"/>
        <v>5.2661495169527479E-4</v>
      </c>
      <c r="AF697">
        <f t="shared" si="66"/>
        <v>0.32860772985785131</v>
      </c>
      <c r="AG697">
        <f t="shared" si="63"/>
        <v>0.36599739142821597</v>
      </c>
    </row>
    <row r="698" spans="30:33" x14ac:dyDescent="0.2">
      <c r="AD698">
        <f t="shared" si="64"/>
        <v>696</v>
      </c>
      <c r="AE698">
        <f t="shared" si="65"/>
        <v>5.2577236777256228E-4</v>
      </c>
      <c r="AF698">
        <f t="shared" si="66"/>
        <v>0.32808195749007873</v>
      </c>
      <c r="AG698">
        <f t="shared" si="63"/>
        <v>0.36593756796970334</v>
      </c>
    </row>
    <row r="699" spans="30:33" x14ac:dyDescent="0.2">
      <c r="AD699">
        <f t="shared" si="64"/>
        <v>697</v>
      </c>
      <c r="AE699">
        <f t="shared" si="65"/>
        <v>5.2493113198412618E-4</v>
      </c>
      <c r="AF699">
        <f t="shared" si="66"/>
        <v>0.32755702635809458</v>
      </c>
      <c r="AG699">
        <f t="shared" si="63"/>
        <v>0.36587699899293596</v>
      </c>
    </row>
    <row r="700" spans="30:33" x14ac:dyDescent="0.2">
      <c r="AD700">
        <f t="shared" si="64"/>
        <v>698</v>
      </c>
      <c r="AE700">
        <f t="shared" si="65"/>
        <v>5.2409124217295158E-4</v>
      </c>
      <c r="AF700">
        <f t="shared" si="66"/>
        <v>0.32703293511592163</v>
      </c>
      <c r="AG700">
        <f t="shared" si="63"/>
        <v>0.36581568703672018</v>
      </c>
    </row>
    <row r="701" spans="30:33" x14ac:dyDescent="0.2">
      <c r="AD701">
        <f t="shared" si="64"/>
        <v>699</v>
      </c>
      <c r="AE701">
        <f t="shared" si="65"/>
        <v>5.2325269618547481E-4</v>
      </c>
      <c r="AF701">
        <f t="shared" si="66"/>
        <v>0.32650968241973616</v>
      </c>
      <c r="AG701">
        <f t="shared" si="63"/>
        <v>0.36575363463364691</v>
      </c>
    </row>
    <row r="702" spans="30:33" x14ac:dyDescent="0.2">
      <c r="AD702">
        <f t="shared" si="64"/>
        <v>700</v>
      </c>
      <c r="AE702">
        <f t="shared" si="65"/>
        <v>5.2241549187157811E-4</v>
      </c>
      <c r="AF702">
        <f t="shared" si="66"/>
        <v>0.32598726692786456</v>
      </c>
      <c r="AG702">
        <f t="shared" si="63"/>
        <v>0.36569084431010468</v>
      </c>
    </row>
    <row r="703" spans="30:33" x14ac:dyDescent="0.2">
      <c r="AD703">
        <f t="shared" si="64"/>
        <v>701</v>
      </c>
      <c r="AE703">
        <f t="shared" si="65"/>
        <v>5.2157962708458358E-4</v>
      </c>
      <c r="AF703">
        <f t="shared" si="66"/>
        <v>0.32546568730077996</v>
      </c>
      <c r="AG703">
        <f t="shared" si="63"/>
        <v>0.3656273185862931</v>
      </c>
    </row>
    <row r="704" spans="30:33" x14ac:dyDescent="0.2">
      <c r="AD704">
        <f t="shared" si="64"/>
        <v>702</v>
      </c>
      <c r="AE704">
        <f t="shared" si="65"/>
        <v>5.2074509968124815E-4</v>
      </c>
      <c r="AF704">
        <f t="shared" si="66"/>
        <v>0.32494494220109871</v>
      </c>
      <c r="AG704">
        <f t="shared" si="63"/>
        <v>0.36556305997623623</v>
      </c>
    </row>
    <row r="705" spans="30:33" x14ac:dyDescent="0.2">
      <c r="AD705">
        <f t="shared" si="64"/>
        <v>703</v>
      </c>
      <c r="AE705">
        <f t="shared" si="65"/>
        <v>5.1991190752175812E-4</v>
      </c>
      <c r="AF705">
        <f t="shared" si="66"/>
        <v>0.32442503029357694</v>
      </c>
      <c r="AG705">
        <f t="shared" si="63"/>
        <v>0.36549807098779596</v>
      </c>
    </row>
    <row r="706" spans="30:33" x14ac:dyDescent="0.2">
      <c r="AD706">
        <f t="shared" si="64"/>
        <v>704</v>
      </c>
      <c r="AE706">
        <f t="shared" si="65"/>
        <v>5.1908004846972335E-4</v>
      </c>
      <c r="AF706">
        <f t="shared" si="66"/>
        <v>0.32390595024510721</v>
      </c>
      <c r="AG706">
        <f t="shared" si="63"/>
        <v>0.36543235412268527</v>
      </c>
    </row>
    <row r="707" spans="30:33" x14ac:dyDescent="0.2">
      <c r="AD707">
        <f t="shared" si="64"/>
        <v>705</v>
      </c>
      <c r="AE707">
        <f t="shared" si="65"/>
        <v>5.1824952039217177E-4</v>
      </c>
      <c r="AF707">
        <f t="shared" si="66"/>
        <v>0.32338770072471501</v>
      </c>
      <c r="AG707">
        <f t="shared" si="63"/>
        <v>0.3653659118764811</v>
      </c>
    </row>
    <row r="708" spans="30:33" x14ac:dyDescent="0.2">
      <c r="AD708">
        <f t="shared" si="64"/>
        <v>706</v>
      </c>
      <c r="AE708">
        <f t="shared" si="65"/>
        <v>5.1742032115954426E-4</v>
      </c>
      <c r="AF708">
        <f t="shared" si="66"/>
        <v>0.32287028040355548</v>
      </c>
      <c r="AG708">
        <f t="shared" ref="AG708:AG771" si="67">AD708*AE708</f>
        <v>0.36529874673863827</v>
      </c>
    </row>
    <row r="709" spans="30:33" x14ac:dyDescent="0.2">
      <c r="AD709">
        <f t="shared" ref="AD709:AD772" si="68">AD708+1</f>
        <v>707</v>
      </c>
      <c r="AE709">
        <f t="shared" ref="AE709:AE772" si="69">AF708*$AE$3</f>
        <v>5.1659244864568903E-4</v>
      </c>
      <c r="AF709">
        <f t="shared" ref="AF709:AF772" si="70">AF708*$AF$3</f>
        <v>0.32235368795490976</v>
      </c>
      <c r="AG709">
        <f t="shared" si="67"/>
        <v>0.36523086119250214</v>
      </c>
    </row>
    <row r="710" spans="30:33" x14ac:dyDescent="0.2">
      <c r="AD710">
        <f t="shared" si="68"/>
        <v>708</v>
      </c>
      <c r="AE710">
        <f t="shared" si="69"/>
        <v>5.1576590072785586E-4</v>
      </c>
      <c r="AF710">
        <f t="shared" si="70"/>
        <v>0.32183792205418188</v>
      </c>
      <c r="AG710">
        <f t="shared" si="67"/>
        <v>0.36516225771532196</v>
      </c>
    </row>
    <row r="711" spans="30:33" x14ac:dyDescent="0.2">
      <c r="AD711">
        <f t="shared" si="68"/>
        <v>709</v>
      </c>
      <c r="AE711">
        <f t="shared" si="69"/>
        <v>5.1494067528669123E-4</v>
      </c>
      <c r="AF711">
        <f t="shared" si="70"/>
        <v>0.3213229813788952</v>
      </c>
      <c r="AG711">
        <f t="shared" si="67"/>
        <v>0.3650929387782641</v>
      </c>
    </row>
    <row r="712" spans="30:33" x14ac:dyDescent="0.2">
      <c r="AD712">
        <f t="shared" si="68"/>
        <v>710</v>
      </c>
      <c r="AE712">
        <f t="shared" si="69"/>
        <v>5.1411677020623257E-4</v>
      </c>
      <c r="AF712">
        <f t="shared" si="70"/>
        <v>0.32080886460868896</v>
      </c>
      <c r="AG712">
        <f t="shared" si="67"/>
        <v>0.36502290684642513</v>
      </c>
    </row>
    <row r="713" spans="30:33" x14ac:dyDescent="0.2">
      <c r="AD713">
        <f t="shared" si="68"/>
        <v>711</v>
      </c>
      <c r="AE713">
        <f t="shared" si="69"/>
        <v>5.1329418337390262E-4</v>
      </c>
      <c r="AF713">
        <f t="shared" si="70"/>
        <v>0.32029557042531503</v>
      </c>
      <c r="AG713">
        <f t="shared" si="67"/>
        <v>0.36495216437884476</v>
      </c>
    </row>
    <row r="714" spans="30:33" x14ac:dyDescent="0.2">
      <c r="AD714">
        <f t="shared" si="68"/>
        <v>712</v>
      </c>
      <c r="AE714">
        <f t="shared" si="69"/>
        <v>5.1247291268050434E-4</v>
      </c>
      <c r="AF714">
        <f t="shared" si="70"/>
        <v>0.31978309751263451</v>
      </c>
      <c r="AG714">
        <f t="shared" si="67"/>
        <v>0.36488071382851911</v>
      </c>
    </row>
    <row r="715" spans="30:33" x14ac:dyDescent="0.2">
      <c r="AD715">
        <f t="shared" si="68"/>
        <v>713</v>
      </c>
      <c r="AE715">
        <f t="shared" si="69"/>
        <v>5.1165295602021549E-4</v>
      </c>
      <c r="AF715">
        <f t="shared" si="70"/>
        <v>0.31927144455661427</v>
      </c>
      <c r="AG715">
        <f t="shared" si="67"/>
        <v>0.36480855764241366</v>
      </c>
    </row>
    <row r="716" spans="30:33" x14ac:dyDescent="0.2">
      <c r="AD716">
        <f t="shared" si="68"/>
        <v>714</v>
      </c>
      <c r="AE716">
        <f t="shared" si="69"/>
        <v>5.108343112905831E-4</v>
      </c>
      <c r="AF716">
        <f t="shared" si="70"/>
        <v>0.31876061024532365</v>
      </c>
      <c r="AG716">
        <f t="shared" si="67"/>
        <v>0.36473569826147634</v>
      </c>
    </row>
    <row r="717" spans="30:33" x14ac:dyDescent="0.2">
      <c r="AD717">
        <f t="shared" si="68"/>
        <v>715</v>
      </c>
      <c r="AE717">
        <f t="shared" si="69"/>
        <v>5.1001697639251812E-4</v>
      </c>
      <c r="AF717">
        <f t="shared" si="70"/>
        <v>0.31825059326893113</v>
      </c>
      <c r="AG717">
        <f t="shared" si="67"/>
        <v>0.36466213812065046</v>
      </c>
    </row>
    <row r="718" spans="30:33" x14ac:dyDescent="0.2">
      <c r="AD718">
        <f t="shared" si="68"/>
        <v>716</v>
      </c>
      <c r="AE718">
        <f t="shared" si="69"/>
        <v>5.0920094923028998E-4</v>
      </c>
      <c r="AF718">
        <f t="shared" si="70"/>
        <v>0.31774139231970083</v>
      </c>
      <c r="AG718">
        <f t="shared" si="67"/>
        <v>0.36458787964888761</v>
      </c>
    </row>
    <row r="719" spans="30:33" x14ac:dyDescent="0.2">
      <c r="AD719">
        <f t="shared" si="68"/>
        <v>717</v>
      </c>
      <c r="AE719">
        <f t="shared" si="69"/>
        <v>5.0838622771152162E-4</v>
      </c>
      <c r="AF719">
        <f t="shared" si="70"/>
        <v>0.31723300609198929</v>
      </c>
      <c r="AG719">
        <f t="shared" si="67"/>
        <v>0.36451292526916101</v>
      </c>
    </row>
    <row r="720" spans="30:33" x14ac:dyDescent="0.2">
      <c r="AD720">
        <f t="shared" si="68"/>
        <v>718</v>
      </c>
      <c r="AE720">
        <f t="shared" si="69"/>
        <v>5.0757280974718312E-4</v>
      </c>
      <c r="AF720">
        <f t="shared" si="70"/>
        <v>0.31672543328224212</v>
      </c>
      <c r="AG720">
        <f t="shared" si="67"/>
        <v>0.36443727739847748</v>
      </c>
    </row>
    <row r="721" spans="30:33" x14ac:dyDescent="0.2">
      <c r="AD721">
        <f t="shared" si="68"/>
        <v>719</v>
      </c>
      <c r="AE721">
        <f t="shared" si="69"/>
        <v>5.0676069325158763E-4</v>
      </c>
      <c r="AF721">
        <f t="shared" si="70"/>
        <v>0.3162186725889905</v>
      </c>
      <c r="AG721">
        <f t="shared" si="67"/>
        <v>0.36436093844789152</v>
      </c>
    </row>
    <row r="722" spans="30:33" x14ac:dyDescent="0.2">
      <c r="AD722">
        <f t="shared" si="68"/>
        <v>720</v>
      </c>
      <c r="AE722">
        <f t="shared" si="69"/>
        <v>5.0594987614238499E-4</v>
      </c>
      <c r="AF722">
        <f t="shared" si="70"/>
        <v>0.31571272271284812</v>
      </c>
      <c r="AG722">
        <f t="shared" si="67"/>
        <v>0.36428391082251721</v>
      </c>
    </row>
    <row r="723" spans="30:33" x14ac:dyDescent="0.2">
      <c r="AD723">
        <f t="shared" si="68"/>
        <v>721</v>
      </c>
      <c r="AE723">
        <f t="shared" si="69"/>
        <v>5.0514035634055716E-4</v>
      </c>
      <c r="AF723">
        <f t="shared" si="70"/>
        <v>0.31520758235650753</v>
      </c>
      <c r="AG723">
        <f t="shared" si="67"/>
        <v>0.36420619692154171</v>
      </c>
    </row>
    <row r="724" spans="30:33" x14ac:dyDescent="0.2">
      <c r="AD724">
        <f t="shared" si="68"/>
        <v>722</v>
      </c>
      <c r="AE724">
        <f t="shared" si="69"/>
        <v>5.0433213177041231E-4</v>
      </c>
      <c r="AF724">
        <f t="shared" si="70"/>
        <v>0.31470325022473711</v>
      </c>
      <c r="AG724">
        <f t="shared" si="67"/>
        <v>0.36412779913823767</v>
      </c>
    </row>
    <row r="725" spans="30:33" x14ac:dyDescent="0.2">
      <c r="AD725">
        <f t="shared" si="68"/>
        <v>723</v>
      </c>
      <c r="AE725">
        <f t="shared" si="69"/>
        <v>5.0352520035957962E-4</v>
      </c>
      <c r="AF725">
        <f t="shared" si="70"/>
        <v>0.31419972502437754</v>
      </c>
      <c r="AG725">
        <f t="shared" si="67"/>
        <v>0.36404871985997606</v>
      </c>
    </row>
    <row r="726" spans="30:33" x14ac:dyDescent="0.2">
      <c r="AD726">
        <f t="shared" si="68"/>
        <v>724</v>
      </c>
      <c r="AE726">
        <f t="shared" si="69"/>
        <v>5.0271956003900432E-4</v>
      </c>
      <c r="AF726">
        <f t="shared" si="70"/>
        <v>0.31369700546433854</v>
      </c>
      <c r="AG726">
        <f t="shared" si="67"/>
        <v>0.36396896146823915</v>
      </c>
    </row>
    <row r="727" spans="30:33" x14ac:dyDescent="0.2">
      <c r="AD727">
        <f t="shared" si="68"/>
        <v>725</v>
      </c>
      <c r="AE727">
        <f t="shared" si="69"/>
        <v>5.019152087429419E-4</v>
      </c>
      <c r="AF727">
        <f t="shared" si="70"/>
        <v>0.31319509025559561</v>
      </c>
      <c r="AG727">
        <f t="shared" si="67"/>
        <v>0.36388852633863289</v>
      </c>
    </row>
    <row r="728" spans="30:33" x14ac:dyDescent="0.2">
      <c r="AD728">
        <f t="shared" si="68"/>
        <v>726</v>
      </c>
      <c r="AE728">
        <f t="shared" si="69"/>
        <v>5.0111214440895317E-4</v>
      </c>
      <c r="AF728">
        <f t="shared" si="70"/>
        <v>0.31269397811118665</v>
      </c>
      <c r="AG728">
        <f t="shared" si="67"/>
        <v>0.36380741684090001</v>
      </c>
    </row>
    <row r="729" spans="30:33" x14ac:dyDescent="0.2">
      <c r="AD729">
        <f t="shared" si="68"/>
        <v>727</v>
      </c>
      <c r="AE729">
        <f t="shared" si="69"/>
        <v>5.0031036497789883E-4</v>
      </c>
      <c r="AF729">
        <f t="shared" si="70"/>
        <v>0.31219366774620871</v>
      </c>
      <c r="AG729">
        <f t="shared" si="67"/>
        <v>0.36372563533893243</v>
      </c>
    </row>
    <row r="730" spans="30:33" x14ac:dyDescent="0.2">
      <c r="AD730">
        <f t="shared" si="68"/>
        <v>728</v>
      </c>
      <c r="AE730">
        <f t="shared" si="69"/>
        <v>4.9950986839393421E-4</v>
      </c>
      <c r="AF730">
        <f t="shared" si="70"/>
        <v>0.31169415787781479</v>
      </c>
      <c r="AG730">
        <f t="shared" si="67"/>
        <v>0.36364318419078412</v>
      </c>
    </row>
    <row r="731" spans="30:33" x14ac:dyDescent="0.2">
      <c r="AD731">
        <f t="shared" si="68"/>
        <v>729</v>
      </c>
      <c r="AE731">
        <f t="shared" si="69"/>
        <v>4.9871065260450394E-4</v>
      </c>
      <c r="AF731">
        <f t="shared" si="70"/>
        <v>0.31119544722521025</v>
      </c>
      <c r="AG731">
        <f t="shared" si="67"/>
        <v>0.36356006574868338</v>
      </c>
    </row>
    <row r="732" spans="30:33" x14ac:dyDescent="0.2">
      <c r="AD732">
        <f t="shared" si="68"/>
        <v>730</v>
      </c>
      <c r="AE732">
        <f t="shared" si="69"/>
        <v>4.9791271556033666E-4</v>
      </c>
      <c r="AF732">
        <f t="shared" si="70"/>
        <v>0.31069753450964988</v>
      </c>
      <c r="AG732">
        <f t="shared" si="67"/>
        <v>0.36347628235904578</v>
      </c>
    </row>
    <row r="733" spans="30:33" x14ac:dyDescent="0.2">
      <c r="AD733">
        <f t="shared" si="68"/>
        <v>731</v>
      </c>
      <c r="AE733">
        <f t="shared" si="69"/>
        <v>4.9711605521544E-4</v>
      </c>
      <c r="AF733">
        <f t="shared" si="70"/>
        <v>0.31020041845443441</v>
      </c>
      <c r="AG733">
        <f t="shared" si="67"/>
        <v>0.36339183636248662</v>
      </c>
    </row>
    <row r="734" spans="30:33" x14ac:dyDescent="0.2">
      <c r="AD734">
        <f t="shared" si="68"/>
        <v>732</v>
      </c>
      <c r="AE734">
        <f t="shared" si="69"/>
        <v>4.963206695270953E-4</v>
      </c>
      <c r="AF734">
        <f t="shared" si="70"/>
        <v>0.30970409778490732</v>
      </c>
      <c r="AG734">
        <f t="shared" si="67"/>
        <v>0.36330673009383374</v>
      </c>
    </row>
    <row r="735" spans="30:33" x14ac:dyDescent="0.2">
      <c r="AD735">
        <f t="shared" si="68"/>
        <v>733</v>
      </c>
      <c r="AE735">
        <f t="shared" si="69"/>
        <v>4.9552655645585192E-4</v>
      </c>
      <c r="AF735">
        <f t="shared" si="70"/>
        <v>0.30920857122845147</v>
      </c>
      <c r="AG735">
        <f t="shared" si="67"/>
        <v>0.36322096588213948</v>
      </c>
    </row>
    <row r="736" spans="30:33" x14ac:dyDescent="0.2">
      <c r="AD736">
        <f t="shared" si="68"/>
        <v>734</v>
      </c>
      <c r="AE736">
        <f t="shared" si="69"/>
        <v>4.9473371396552258E-4</v>
      </c>
      <c r="AF736">
        <f t="shared" si="70"/>
        <v>0.30871383751448594</v>
      </c>
      <c r="AG736">
        <f t="shared" si="67"/>
        <v>0.36313454605069356</v>
      </c>
    </row>
    <row r="737" spans="30:33" x14ac:dyDescent="0.2">
      <c r="AD737">
        <f t="shared" si="68"/>
        <v>735</v>
      </c>
      <c r="AE737">
        <f t="shared" si="69"/>
        <v>4.9394214002317777E-4</v>
      </c>
      <c r="AF737">
        <f t="shared" si="70"/>
        <v>0.30821989537446276</v>
      </c>
      <c r="AG737">
        <f t="shared" si="67"/>
        <v>0.36304747291703565</v>
      </c>
    </row>
    <row r="738" spans="30:33" x14ac:dyDescent="0.2">
      <c r="AD738">
        <f t="shared" si="68"/>
        <v>736</v>
      </c>
      <c r="AE738">
        <f t="shared" si="69"/>
        <v>4.9315183259914061E-4</v>
      </c>
      <c r="AF738">
        <f t="shared" si="70"/>
        <v>0.30772674354186358</v>
      </c>
      <c r="AG738">
        <f t="shared" si="67"/>
        <v>0.3629597487929675</v>
      </c>
    </row>
    <row r="739" spans="30:33" x14ac:dyDescent="0.2">
      <c r="AD739">
        <f t="shared" si="68"/>
        <v>737</v>
      </c>
      <c r="AE739">
        <f t="shared" si="69"/>
        <v>4.9236278966698196E-4</v>
      </c>
      <c r="AF739">
        <f t="shared" si="70"/>
        <v>0.30723438075219656</v>
      </c>
      <c r="AG739">
        <f t="shared" si="67"/>
        <v>0.3628713759845657</v>
      </c>
    </row>
    <row r="740" spans="30:33" x14ac:dyDescent="0.2">
      <c r="AD740">
        <f t="shared" si="68"/>
        <v>738</v>
      </c>
      <c r="AE740">
        <f t="shared" si="69"/>
        <v>4.9157500920351475E-4</v>
      </c>
      <c r="AF740">
        <f t="shared" si="70"/>
        <v>0.30674280574299301</v>
      </c>
      <c r="AG740">
        <f t="shared" si="67"/>
        <v>0.36278235679219389</v>
      </c>
    </row>
    <row r="741" spans="30:33" x14ac:dyDescent="0.2">
      <c r="AD741">
        <f t="shared" si="68"/>
        <v>739</v>
      </c>
      <c r="AE741">
        <f t="shared" si="69"/>
        <v>4.9078848918878901E-4</v>
      </c>
      <c r="AF741">
        <f t="shared" si="70"/>
        <v>0.30625201725380419</v>
      </c>
      <c r="AG741">
        <f t="shared" si="67"/>
        <v>0.36269269351051509</v>
      </c>
    </row>
    <row r="742" spans="30:33" x14ac:dyDescent="0.2">
      <c r="AD742">
        <f t="shared" si="68"/>
        <v>740</v>
      </c>
      <c r="AE742">
        <f t="shared" si="69"/>
        <v>4.900032276060869E-4</v>
      </c>
      <c r="AF742">
        <f t="shared" si="70"/>
        <v>0.30576201402619807</v>
      </c>
      <c r="AG742">
        <f t="shared" si="67"/>
        <v>0.36260238842850429</v>
      </c>
    </row>
    <row r="743" spans="30:33" x14ac:dyDescent="0.2">
      <c r="AD743">
        <f t="shared" si="68"/>
        <v>741</v>
      </c>
      <c r="AE743">
        <f t="shared" si="69"/>
        <v>4.8921922244191715E-4</v>
      </c>
      <c r="AF743">
        <f t="shared" si="70"/>
        <v>0.30527279480375613</v>
      </c>
      <c r="AG743">
        <f t="shared" si="67"/>
        <v>0.3625114438294606</v>
      </c>
    </row>
    <row r="744" spans="30:33" x14ac:dyDescent="0.2">
      <c r="AD744">
        <f t="shared" si="68"/>
        <v>742</v>
      </c>
      <c r="AE744">
        <f t="shared" si="69"/>
        <v>4.8843647168600999E-4</v>
      </c>
      <c r="AF744">
        <f t="shared" si="70"/>
        <v>0.30478435833207013</v>
      </c>
      <c r="AG744">
        <f t="shared" si="67"/>
        <v>0.36241986199101939</v>
      </c>
    </row>
    <row r="745" spans="30:33" x14ac:dyDescent="0.2">
      <c r="AD745">
        <f t="shared" si="68"/>
        <v>743</v>
      </c>
      <c r="AE745">
        <f t="shared" si="69"/>
        <v>4.8765497333131243E-4</v>
      </c>
      <c r="AF745">
        <f t="shared" si="70"/>
        <v>0.30429670335873882</v>
      </c>
      <c r="AG745">
        <f t="shared" si="67"/>
        <v>0.36232764518516514</v>
      </c>
    </row>
    <row r="746" spans="30:33" x14ac:dyDescent="0.2">
      <c r="AD746">
        <f t="shared" si="68"/>
        <v>744</v>
      </c>
      <c r="AE746">
        <f t="shared" si="69"/>
        <v>4.8687472537398233E-4</v>
      </c>
      <c r="AF746">
        <f t="shared" si="70"/>
        <v>0.30380982863336481</v>
      </c>
      <c r="AG746">
        <f t="shared" si="67"/>
        <v>0.36223479567824285</v>
      </c>
    </row>
    <row r="747" spans="30:33" x14ac:dyDescent="0.2">
      <c r="AD747">
        <f t="shared" si="68"/>
        <v>745</v>
      </c>
      <c r="AE747">
        <f t="shared" si="69"/>
        <v>4.8609572581338392E-4</v>
      </c>
      <c r="AF747">
        <f t="shared" si="70"/>
        <v>0.30332373290755144</v>
      </c>
      <c r="AG747">
        <f t="shared" si="67"/>
        <v>0.36214131573097103</v>
      </c>
    </row>
    <row r="748" spans="30:33" x14ac:dyDescent="0.2">
      <c r="AD748">
        <f t="shared" si="68"/>
        <v>746</v>
      </c>
      <c r="AE748">
        <f t="shared" si="69"/>
        <v>4.8531797265208249E-4</v>
      </c>
      <c r="AF748">
        <f t="shared" si="70"/>
        <v>0.30283841493489932</v>
      </c>
      <c r="AG748">
        <f t="shared" si="67"/>
        <v>0.36204720759845355</v>
      </c>
    </row>
    <row r="749" spans="30:33" x14ac:dyDescent="0.2">
      <c r="AD749">
        <f t="shared" si="68"/>
        <v>747</v>
      </c>
      <c r="AE749">
        <f t="shared" si="69"/>
        <v>4.8454146389583912E-4</v>
      </c>
      <c r="AF749">
        <f t="shared" si="70"/>
        <v>0.30235387347100345</v>
      </c>
      <c r="AG749">
        <f t="shared" si="67"/>
        <v>0.36195247353019183</v>
      </c>
    </row>
    <row r="750" spans="30:33" x14ac:dyDescent="0.2">
      <c r="AD750">
        <f t="shared" si="68"/>
        <v>748</v>
      </c>
      <c r="AE750">
        <f t="shared" si="69"/>
        <v>4.8376619755360575E-4</v>
      </c>
      <c r="AF750">
        <f t="shared" si="70"/>
        <v>0.30187010727344982</v>
      </c>
      <c r="AG750">
        <f t="shared" si="67"/>
        <v>0.3618571157700971</v>
      </c>
    </row>
    <row r="751" spans="30:33" x14ac:dyDescent="0.2">
      <c r="AD751">
        <f t="shared" si="68"/>
        <v>749</v>
      </c>
      <c r="AE751">
        <f t="shared" si="69"/>
        <v>4.8299217163751991E-4</v>
      </c>
      <c r="AF751">
        <f t="shared" si="70"/>
        <v>0.30138711510181226</v>
      </c>
      <c r="AG751">
        <f t="shared" si="67"/>
        <v>0.36176113655650244</v>
      </c>
    </row>
    <row r="752" spans="30:33" x14ac:dyDescent="0.2">
      <c r="AD752">
        <f t="shared" si="68"/>
        <v>750</v>
      </c>
      <c r="AE752">
        <f t="shared" si="69"/>
        <v>4.8221938416289983E-4</v>
      </c>
      <c r="AF752">
        <f t="shared" si="70"/>
        <v>0.30090489571764933</v>
      </c>
      <c r="AG752">
        <f t="shared" si="67"/>
        <v>0.36166453812217486</v>
      </c>
    </row>
    <row r="753" spans="30:33" x14ac:dyDescent="0.2">
      <c r="AD753">
        <f t="shared" si="68"/>
        <v>751</v>
      </c>
      <c r="AE753">
        <f t="shared" si="69"/>
        <v>4.8144783314823917E-4</v>
      </c>
      <c r="AF753">
        <f t="shared" si="70"/>
        <v>0.30042344788450109</v>
      </c>
      <c r="AG753">
        <f t="shared" si="67"/>
        <v>0.36156732269432762</v>
      </c>
    </row>
    <row r="754" spans="30:33" x14ac:dyDescent="0.2">
      <c r="AD754">
        <f t="shared" si="68"/>
        <v>752</v>
      </c>
      <c r="AE754">
        <f t="shared" si="69"/>
        <v>4.8067751661520194E-4</v>
      </c>
      <c r="AF754">
        <f t="shared" si="70"/>
        <v>0.29994277036788586</v>
      </c>
      <c r="AG754">
        <f t="shared" si="67"/>
        <v>0.36146949249463184</v>
      </c>
    </row>
    <row r="755" spans="30:33" x14ac:dyDescent="0.2">
      <c r="AD755">
        <f t="shared" si="68"/>
        <v>753</v>
      </c>
      <c r="AE755">
        <f t="shared" si="69"/>
        <v>4.7990843258861757E-4</v>
      </c>
      <c r="AF755">
        <f t="shared" si="70"/>
        <v>0.29946286193529725</v>
      </c>
      <c r="AG755">
        <f t="shared" si="67"/>
        <v>0.36137104973922901</v>
      </c>
    </row>
    <row r="756" spans="30:33" x14ac:dyDescent="0.2">
      <c r="AD756">
        <f t="shared" si="68"/>
        <v>754</v>
      </c>
      <c r="AE756">
        <f t="shared" si="69"/>
        <v>4.7914057909647582E-4</v>
      </c>
      <c r="AF756">
        <f t="shared" si="70"/>
        <v>0.29898372135620077</v>
      </c>
      <c r="AG756">
        <f t="shared" si="67"/>
        <v>0.36127199663874277</v>
      </c>
    </row>
    <row r="757" spans="30:33" x14ac:dyDescent="0.2">
      <c r="AD757">
        <f t="shared" si="68"/>
        <v>755</v>
      </c>
      <c r="AE757">
        <f t="shared" si="69"/>
        <v>4.7837395416992144E-4</v>
      </c>
      <c r="AF757">
        <f t="shared" si="70"/>
        <v>0.29850534740203083</v>
      </c>
      <c r="AG757">
        <f t="shared" si="67"/>
        <v>0.36117233539829069</v>
      </c>
    </row>
    <row r="758" spans="30:33" x14ac:dyDescent="0.2">
      <c r="AD758">
        <f t="shared" si="68"/>
        <v>756</v>
      </c>
      <c r="AE758">
        <f t="shared" si="69"/>
        <v>4.7760855584324955E-4</v>
      </c>
      <c r="AF758">
        <f t="shared" si="70"/>
        <v>0.29802773884618755</v>
      </c>
      <c r="AG758">
        <f t="shared" si="67"/>
        <v>0.36107206821749666</v>
      </c>
    </row>
    <row r="759" spans="30:33" x14ac:dyDescent="0.2">
      <c r="AD759">
        <f t="shared" si="68"/>
        <v>757</v>
      </c>
      <c r="AE759">
        <f t="shared" si="69"/>
        <v>4.768443821539003E-4</v>
      </c>
      <c r="AF759">
        <f t="shared" si="70"/>
        <v>0.29755089446403366</v>
      </c>
      <c r="AG759">
        <f t="shared" si="67"/>
        <v>0.36097119729050253</v>
      </c>
    </row>
    <row r="760" spans="30:33" x14ac:dyDescent="0.2">
      <c r="AD760">
        <f t="shared" si="68"/>
        <v>758</v>
      </c>
      <c r="AE760">
        <f t="shared" si="69"/>
        <v>4.7608143114245404E-4</v>
      </c>
      <c r="AF760">
        <f t="shared" si="70"/>
        <v>0.29707481303289118</v>
      </c>
      <c r="AG760">
        <f t="shared" si="67"/>
        <v>0.36086972480598017</v>
      </c>
    </row>
    <row r="761" spans="30:33" x14ac:dyDescent="0.2">
      <c r="AD761">
        <f t="shared" si="68"/>
        <v>759</v>
      </c>
      <c r="AE761">
        <f t="shared" si="69"/>
        <v>4.7531970085262613E-4</v>
      </c>
      <c r="AF761">
        <f t="shared" si="70"/>
        <v>0.29659949333203856</v>
      </c>
      <c r="AG761">
        <f t="shared" si="67"/>
        <v>0.36076765294714325</v>
      </c>
    </row>
    <row r="762" spans="30:33" x14ac:dyDescent="0.2">
      <c r="AD762">
        <f t="shared" si="68"/>
        <v>760</v>
      </c>
      <c r="AE762">
        <f t="shared" si="69"/>
        <v>4.7455918933126193E-4</v>
      </c>
      <c r="AF762">
        <f t="shared" si="70"/>
        <v>0.2961249341427073</v>
      </c>
      <c r="AG762">
        <f t="shared" si="67"/>
        <v>0.36066498389175905</v>
      </c>
    </row>
    <row r="763" spans="30:33" x14ac:dyDescent="0.2">
      <c r="AD763">
        <f t="shared" si="68"/>
        <v>761</v>
      </c>
      <c r="AE763">
        <f t="shared" si="69"/>
        <v>4.7379989462833187E-4</v>
      </c>
      <c r="AF763">
        <f t="shared" si="70"/>
        <v>0.29565113424807893</v>
      </c>
      <c r="AG763">
        <f t="shared" si="67"/>
        <v>0.36056171981216056</v>
      </c>
    </row>
    <row r="764" spans="30:33" x14ac:dyDescent="0.2">
      <c r="AD764">
        <f t="shared" si="68"/>
        <v>762</v>
      </c>
      <c r="AE764">
        <f t="shared" si="69"/>
        <v>4.7304181479692649E-4</v>
      </c>
      <c r="AF764">
        <f t="shared" si="70"/>
        <v>0.29517809243328197</v>
      </c>
      <c r="AG764">
        <f t="shared" si="67"/>
        <v>0.36045786287525799</v>
      </c>
    </row>
    <row r="765" spans="30:33" x14ac:dyDescent="0.2">
      <c r="AD765">
        <f t="shared" si="68"/>
        <v>763</v>
      </c>
      <c r="AE765">
        <f t="shared" si="69"/>
        <v>4.7228494789325136E-4</v>
      </c>
      <c r="AF765">
        <f t="shared" si="70"/>
        <v>0.29470580748538872</v>
      </c>
      <c r="AG765">
        <f t="shared" si="67"/>
        <v>0.36035341524255077</v>
      </c>
    </row>
    <row r="766" spans="30:33" x14ac:dyDescent="0.2">
      <c r="AD766">
        <f t="shared" si="68"/>
        <v>764</v>
      </c>
      <c r="AE766">
        <f t="shared" si="69"/>
        <v>4.7152929197662218E-4</v>
      </c>
      <c r="AF766">
        <f t="shared" si="70"/>
        <v>0.29423427819341208</v>
      </c>
      <c r="AG766">
        <f t="shared" si="67"/>
        <v>0.36024837907013935</v>
      </c>
    </row>
    <row r="767" spans="30:33" x14ac:dyDescent="0.2">
      <c r="AD767">
        <f t="shared" si="68"/>
        <v>765</v>
      </c>
      <c r="AE767">
        <f t="shared" si="69"/>
        <v>4.7077484510945955E-4</v>
      </c>
      <c r="AF767">
        <f t="shared" si="70"/>
        <v>0.29376350334830259</v>
      </c>
      <c r="AG767">
        <f t="shared" si="67"/>
        <v>0.36014275650873656</v>
      </c>
    </row>
    <row r="768" spans="30:33" x14ac:dyDescent="0.2">
      <c r="AD768">
        <f t="shared" si="68"/>
        <v>766</v>
      </c>
      <c r="AE768">
        <f t="shared" si="69"/>
        <v>4.7002160535728437E-4</v>
      </c>
      <c r="AF768">
        <f t="shared" si="70"/>
        <v>0.29329348174294528</v>
      </c>
      <c r="AG768">
        <f t="shared" si="67"/>
        <v>0.36003654970367982</v>
      </c>
    </row>
    <row r="769" spans="30:33" x14ac:dyDescent="0.2">
      <c r="AD769">
        <f t="shared" si="68"/>
        <v>767</v>
      </c>
      <c r="AE769">
        <f t="shared" si="69"/>
        <v>4.6926957078871265E-4</v>
      </c>
      <c r="AF769">
        <f t="shared" si="70"/>
        <v>0.29282421217215654</v>
      </c>
      <c r="AG769">
        <f t="shared" si="67"/>
        <v>0.3599297607949426</v>
      </c>
    </row>
    <row r="770" spans="30:33" x14ac:dyDescent="0.2">
      <c r="AD770">
        <f t="shared" si="68"/>
        <v>768</v>
      </c>
      <c r="AE770">
        <f t="shared" si="69"/>
        <v>4.6851873947545067E-4</v>
      </c>
      <c r="AF770">
        <f t="shared" si="70"/>
        <v>0.29235569343268109</v>
      </c>
      <c r="AG770">
        <f t="shared" si="67"/>
        <v>0.3598223919171461</v>
      </c>
    </row>
    <row r="771" spans="30:33" x14ac:dyDescent="0.2">
      <c r="AD771">
        <f t="shared" si="68"/>
        <v>769</v>
      </c>
      <c r="AE771">
        <f t="shared" si="69"/>
        <v>4.6776910949228995E-4</v>
      </c>
      <c r="AF771">
        <f t="shared" si="70"/>
        <v>0.29188792432318877</v>
      </c>
      <c r="AG771">
        <f t="shared" si="67"/>
        <v>0.35971444519957096</v>
      </c>
    </row>
    <row r="772" spans="30:33" x14ac:dyDescent="0.2">
      <c r="AD772">
        <f t="shared" si="68"/>
        <v>770</v>
      </c>
      <c r="AE772">
        <f t="shared" si="69"/>
        <v>4.6702067891710224E-4</v>
      </c>
      <c r="AF772">
        <f t="shared" si="70"/>
        <v>0.29142090364427164</v>
      </c>
      <c r="AG772">
        <f t="shared" ref="AG772:AG835" si="71">AD772*AE772</f>
        <v>0.35960592276616871</v>
      </c>
    </row>
    <row r="773" spans="30:33" x14ac:dyDescent="0.2">
      <c r="AD773">
        <f t="shared" ref="AD773:AD836" si="72">AD772+1</f>
        <v>771</v>
      </c>
      <c r="AE773">
        <f t="shared" ref="AE773:AE836" si="73">AF772*$AE$3</f>
        <v>4.6627344583083483E-4</v>
      </c>
      <c r="AF773">
        <f t="shared" ref="AF773:AF836" si="74">AF772*$AF$3</f>
        <v>0.29095463019844081</v>
      </c>
      <c r="AG773">
        <f t="shared" si="71"/>
        <v>0.35949682673557365</v>
      </c>
    </row>
    <row r="774" spans="30:33" x14ac:dyDescent="0.2">
      <c r="AD774">
        <f t="shared" si="72"/>
        <v>772</v>
      </c>
      <c r="AE774">
        <f t="shared" si="73"/>
        <v>4.6552740831750549E-4</v>
      </c>
      <c r="AF774">
        <f t="shared" si="74"/>
        <v>0.2904891027901233</v>
      </c>
      <c r="AG774">
        <f t="shared" si="71"/>
        <v>0.35938715922111425</v>
      </c>
    </row>
    <row r="775" spans="30:33" x14ac:dyDescent="0.2">
      <c r="AD775">
        <f t="shared" si="72"/>
        <v>773</v>
      </c>
      <c r="AE775">
        <f t="shared" si="73"/>
        <v>4.6478256446419751E-4</v>
      </c>
      <c r="AF775">
        <f t="shared" si="74"/>
        <v>0.2900243202256591</v>
      </c>
      <c r="AG775">
        <f t="shared" si="71"/>
        <v>0.3592769223308247</v>
      </c>
    </row>
    <row r="776" spans="30:33" x14ac:dyDescent="0.2">
      <c r="AD776">
        <f t="shared" si="72"/>
        <v>774</v>
      </c>
      <c r="AE776">
        <f t="shared" si="73"/>
        <v>4.6403891236105477E-4</v>
      </c>
      <c r="AF776">
        <f t="shared" si="74"/>
        <v>0.28956028131329803</v>
      </c>
      <c r="AG776">
        <f t="shared" si="71"/>
        <v>0.35916611816745642</v>
      </c>
    </row>
    <row r="777" spans="30:33" x14ac:dyDescent="0.2">
      <c r="AD777">
        <f t="shared" si="72"/>
        <v>775</v>
      </c>
      <c r="AE777">
        <f t="shared" si="73"/>
        <v>4.6329645010127708E-4</v>
      </c>
      <c r="AF777">
        <f t="shared" si="74"/>
        <v>0.28909698486319674</v>
      </c>
      <c r="AG777">
        <f t="shared" si="71"/>
        <v>0.35905474882848976</v>
      </c>
    </row>
    <row r="778" spans="30:33" x14ac:dyDescent="0.2">
      <c r="AD778">
        <f t="shared" si="72"/>
        <v>776</v>
      </c>
      <c r="AE778">
        <f t="shared" si="73"/>
        <v>4.62555175781115E-4</v>
      </c>
      <c r="AF778">
        <f t="shared" si="74"/>
        <v>0.28863442968741559</v>
      </c>
      <c r="AG778">
        <f t="shared" si="71"/>
        <v>0.35894281640614523</v>
      </c>
    </row>
    <row r="779" spans="30:33" x14ac:dyDescent="0.2">
      <c r="AD779">
        <f t="shared" si="72"/>
        <v>777</v>
      </c>
      <c r="AE779">
        <f t="shared" si="73"/>
        <v>4.6181508749986518E-4</v>
      </c>
      <c r="AF779">
        <f t="shared" si="74"/>
        <v>0.28817261459991572</v>
      </c>
      <c r="AG779">
        <f t="shared" si="71"/>
        <v>0.35883032298739526</v>
      </c>
    </row>
    <row r="780" spans="30:33" x14ac:dyDescent="0.2">
      <c r="AD780">
        <f t="shared" si="72"/>
        <v>778</v>
      </c>
      <c r="AE780">
        <f t="shared" si="73"/>
        <v>4.6107618335986537E-4</v>
      </c>
      <c r="AF780">
        <f t="shared" si="74"/>
        <v>0.28771153841655583</v>
      </c>
      <c r="AG780">
        <f t="shared" si="71"/>
        <v>0.35871727065397524</v>
      </c>
    </row>
    <row r="781" spans="30:33" x14ac:dyDescent="0.2">
      <c r="AD781">
        <f t="shared" si="72"/>
        <v>779</v>
      </c>
      <c r="AE781">
        <f t="shared" si="73"/>
        <v>4.6033846146648956E-4</v>
      </c>
      <c r="AF781">
        <f t="shared" si="74"/>
        <v>0.28725119995508935</v>
      </c>
      <c r="AG781">
        <f t="shared" si="71"/>
        <v>0.35860366148239536</v>
      </c>
    </row>
    <row r="782" spans="30:33" x14ac:dyDescent="0.2">
      <c r="AD782">
        <f t="shared" si="72"/>
        <v>780</v>
      </c>
      <c r="AE782">
        <f t="shared" si="73"/>
        <v>4.5960191992814318E-4</v>
      </c>
      <c r="AF782">
        <f t="shared" si="74"/>
        <v>0.28679159803516119</v>
      </c>
      <c r="AG782">
        <f t="shared" si="71"/>
        <v>0.35848949754395165</v>
      </c>
    </row>
    <row r="783" spans="30:33" x14ac:dyDescent="0.2">
      <c r="AD783">
        <f t="shared" si="72"/>
        <v>781</v>
      </c>
      <c r="AE783">
        <f t="shared" si="73"/>
        <v>4.5886655685625809E-4</v>
      </c>
      <c r="AF783">
        <f t="shared" si="74"/>
        <v>0.2863327314783049</v>
      </c>
      <c r="AG783">
        <f t="shared" si="71"/>
        <v>0.35837478090473757</v>
      </c>
    </row>
    <row r="784" spans="30:33" x14ac:dyDescent="0.2">
      <c r="AD784">
        <f t="shared" si="72"/>
        <v>782</v>
      </c>
      <c r="AE784">
        <f t="shared" si="73"/>
        <v>4.5813237036528806E-4</v>
      </c>
      <c r="AF784">
        <f t="shared" si="74"/>
        <v>0.28587459910793961</v>
      </c>
      <c r="AG784">
        <f t="shared" si="71"/>
        <v>0.35825951362565528</v>
      </c>
    </row>
    <row r="785" spans="30:33" x14ac:dyDescent="0.2">
      <c r="AD785">
        <f t="shared" si="72"/>
        <v>783</v>
      </c>
      <c r="AE785">
        <f t="shared" si="73"/>
        <v>4.5739935857270358E-4</v>
      </c>
      <c r="AF785">
        <f t="shared" si="74"/>
        <v>0.28541719974936691</v>
      </c>
      <c r="AG785">
        <f t="shared" si="71"/>
        <v>0.35814369776242688</v>
      </c>
    </row>
    <row r="786" spans="30:33" x14ac:dyDescent="0.2">
      <c r="AD786">
        <f t="shared" si="72"/>
        <v>784</v>
      </c>
      <c r="AE786">
        <f t="shared" si="73"/>
        <v>4.5666751959898727E-4</v>
      </c>
      <c r="AF786">
        <f t="shared" si="74"/>
        <v>0.28496053222976792</v>
      </c>
      <c r="AG786">
        <f t="shared" si="71"/>
        <v>0.35802733536560605</v>
      </c>
    </row>
    <row r="787" spans="30:33" x14ac:dyDescent="0.2">
      <c r="AD787">
        <f t="shared" si="72"/>
        <v>785</v>
      </c>
      <c r="AE787">
        <f t="shared" si="73"/>
        <v>4.5593685156762885E-4</v>
      </c>
      <c r="AF787">
        <f t="shared" si="74"/>
        <v>0.28450459537820028</v>
      </c>
      <c r="AG787">
        <f t="shared" si="71"/>
        <v>0.35791042848058863</v>
      </c>
    </row>
    <row r="788" spans="30:33" x14ac:dyDescent="0.2">
      <c r="AD788">
        <f t="shared" si="72"/>
        <v>786</v>
      </c>
      <c r="AE788">
        <f t="shared" si="73"/>
        <v>4.5520735260512067E-4</v>
      </c>
      <c r="AF788">
        <f t="shared" si="74"/>
        <v>0.28404938802559515</v>
      </c>
      <c r="AG788">
        <f t="shared" si="71"/>
        <v>0.35779297914762487</v>
      </c>
    </row>
    <row r="789" spans="30:33" x14ac:dyDescent="0.2">
      <c r="AD789">
        <f t="shared" si="72"/>
        <v>787</v>
      </c>
      <c r="AE789">
        <f t="shared" si="73"/>
        <v>4.5447902084095243E-4</v>
      </c>
      <c r="AF789">
        <f t="shared" si="74"/>
        <v>0.2835949090047542</v>
      </c>
      <c r="AG789">
        <f t="shared" si="71"/>
        <v>0.35767498940182957</v>
      </c>
    </row>
    <row r="790" spans="30:33" x14ac:dyDescent="0.2">
      <c r="AD790">
        <f t="shared" si="72"/>
        <v>788</v>
      </c>
      <c r="AE790">
        <f t="shared" si="73"/>
        <v>4.5375185440760691E-4</v>
      </c>
      <c r="AF790">
        <f t="shared" si="74"/>
        <v>0.2831411571503466</v>
      </c>
      <c r="AG790">
        <f t="shared" si="71"/>
        <v>0.35755646127319424</v>
      </c>
    </row>
    <row r="791" spans="30:33" x14ac:dyDescent="0.2">
      <c r="AD791">
        <f t="shared" si="72"/>
        <v>789</v>
      </c>
      <c r="AE791">
        <f t="shared" si="73"/>
        <v>4.5302585144055475E-4</v>
      </c>
      <c r="AF791">
        <f t="shared" si="74"/>
        <v>0.28268813129890602</v>
      </c>
      <c r="AG791">
        <f t="shared" si="71"/>
        <v>0.35743739678659769</v>
      </c>
    </row>
    <row r="792" spans="30:33" x14ac:dyDescent="0.2">
      <c r="AD792">
        <f t="shared" si="72"/>
        <v>790</v>
      </c>
      <c r="AE792">
        <f t="shared" si="73"/>
        <v>4.5230101007824982E-4</v>
      </c>
      <c r="AF792">
        <f t="shared" si="74"/>
        <v>0.28223583028882776</v>
      </c>
      <c r="AG792">
        <f t="shared" si="71"/>
        <v>0.35731779796181734</v>
      </c>
    </row>
    <row r="793" spans="30:33" x14ac:dyDescent="0.2">
      <c r="AD793">
        <f t="shared" si="72"/>
        <v>791</v>
      </c>
      <c r="AE793">
        <f t="shared" si="73"/>
        <v>4.5157732846212462E-4</v>
      </c>
      <c r="AF793">
        <f t="shared" si="74"/>
        <v>0.28178425296036563</v>
      </c>
      <c r="AG793">
        <f t="shared" si="71"/>
        <v>0.35719766681354059</v>
      </c>
    </row>
    <row r="794" spans="30:33" x14ac:dyDescent="0.2">
      <c r="AD794">
        <f t="shared" si="72"/>
        <v>792</v>
      </c>
      <c r="AE794">
        <f t="shared" si="73"/>
        <v>4.5085480473658519E-4</v>
      </c>
      <c r="AF794">
        <f t="shared" si="74"/>
        <v>0.28133339815562902</v>
      </c>
      <c r="AG794">
        <f t="shared" si="71"/>
        <v>0.35707700535137549</v>
      </c>
    </row>
    <row r="795" spans="30:33" x14ac:dyDescent="0.2">
      <c r="AD795">
        <f t="shared" si="72"/>
        <v>793</v>
      </c>
      <c r="AE795">
        <f t="shared" si="73"/>
        <v>4.5013343704900665E-4</v>
      </c>
      <c r="AF795">
        <f t="shared" si="74"/>
        <v>0.28088326471857999</v>
      </c>
      <c r="AG795">
        <f t="shared" si="71"/>
        <v>0.35695581557986228</v>
      </c>
    </row>
    <row r="796" spans="30:33" x14ac:dyDescent="0.2">
      <c r="AD796">
        <f t="shared" si="72"/>
        <v>794</v>
      </c>
      <c r="AE796">
        <f t="shared" si="73"/>
        <v>4.4941322354972817E-4</v>
      </c>
      <c r="AF796">
        <f t="shared" si="74"/>
        <v>0.28043385149503025</v>
      </c>
      <c r="AG796">
        <f t="shared" si="71"/>
        <v>0.35683409949848416</v>
      </c>
    </row>
    <row r="797" spans="30:33" x14ac:dyDescent="0.2">
      <c r="AD797">
        <f t="shared" si="72"/>
        <v>795</v>
      </c>
      <c r="AE797">
        <f t="shared" si="73"/>
        <v>4.4869416239204862E-4</v>
      </c>
      <c r="AF797">
        <f t="shared" si="74"/>
        <v>0.27998515733263818</v>
      </c>
      <c r="AG797">
        <f t="shared" si="71"/>
        <v>0.35671185910167863</v>
      </c>
    </row>
    <row r="798" spans="30:33" x14ac:dyDescent="0.2">
      <c r="AD798">
        <f t="shared" si="72"/>
        <v>796</v>
      </c>
      <c r="AE798">
        <f t="shared" si="73"/>
        <v>4.4797625173222127E-4</v>
      </c>
      <c r="AF798">
        <f t="shared" si="74"/>
        <v>0.27953718108090597</v>
      </c>
      <c r="AG798">
        <f t="shared" si="71"/>
        <v>0.35658909637884811</v>
      </c>
    </row>
    <row r="799" spans="30:33" x14ac:dyDescent="0.2">
      <c r="AD799">
        <f t="shared" si="72"/>
        <v>797</v>
      </c>
      <c r="AE799">
        <f t="shared" si="73"/>
        <v>4.4725948972944974E-4</v>
      </c>
      <c r="AF799">
        <f t="shared" si="74"/>
        <v>0.27908992159117652</v>
      </c>
      <c r="AG799">
        <f t="shared" si="71"/>
        <v>0.35646581331437144</v>
      </c>
    </row>
    <row r="800" spans="30:33" x14ac:dyDescent="0.2">
      <c r="AD800">
        <f t="shared" si="72"/>
        <v>798</v>
      </c>
      <c r="AE800">
        <f t="shared" si="73"/>
        <v>4.4654387454588264E-4</v>
      </c>
      <c r="AF800">
        <f t="shared" si="74"/>
        <v>0.27864337771663061</v>
      </c>
      <c r="AG800">
        <f t="shared" si="71"/>
        <v>0.35634201188761433</v>
      </c>
    </row>
    <row r="801" spans="30:33" x14ac:dyDescent="0.2">
      <c r="AD801">
        <f t="shared" si="72"/>
        <v>799</v>
      </c>
      <c r="AE801">
        <f t="shared" si="73"/>
        <v>4.4582940434660916E-4</v>
      </c>
      <c r="AF801">
        <f t="shared" si="74"/>
        <v>0.27819754831228399</v>
      </c>
      <c r="AG801">
        <f t="shared" si="71"/>
        <v>0.35621769407294074</v>
      </c>
    </row>
    <row r="802" spans="30:33" x14ac:dyDescent="0.2">
      <c r="AD802">
        <f t="shared" si="72"/>
        <v>800</v>
      </c>
      <c r="AE802">
        <f t="shared" si="73"/>
        <v>4.4511607729965459E-4</v>
      </c>
      <c r="AF802">
        <f t="shared" si="74"/>
        <v>0.2777524322349843</v>
      </c>
      <c r="AG802">
        <f t="shared" si="71"/>
        <v>0.35609286183972366</v>
      </c>
    </row>
    <row r="803" spans="30:33" x14ac:dyDescent="0.2">
      <c r="AD803">
        <f t="shared" si="72"/>
        <v>801</v>
      </c>
      <c r="AE803">
        <f t="shared" si="73"/>
        <v>4.4440389157597511E-4</v>
      </c>
      <c r="AF803">
        <f t="shared" si="74"/>
        <v>0.27730802834340834</v>
      </c>
      <c r="AG803">
        <f t="shared" si="71"/>
        <v>0.35596751715235608</v>
      </c>
    </row>
    <row r="804" spans="30:33" x14ac:dyDescent="0.2">
      <c r="AD804">
        <f t="shared" si="72"/>
        <v>802</v>
      </c>
      <c r="AE804">
        <f t="shared" si="73"/>
        <v>4.4369284534945356E-4</v>
      </c>
      <c r="AF804">
        <f t="shared" si="74"/>
        <v>0.27686433549805889</v>
      </c>
      <c r="AG804">
        <f t="shared" si="71"/>
        <v>0.35584166197026174</v>
      </c>
    </row>
    <row r="805" spans="30:33" x14ac:dyDescent="0.2">
      <c r="AD805">
        <f t="shared" si="72"/>
        <v>803</v>
      </c>
      <c r="AE805">
        <f t="shared" si="73"/>
        <v>4.4298293679689442E-4</v>
      </c>
      <c r="AF805">
        <f t="shared" si="74"/>
        <v>0.27642135256126199</v>
      </c>
      <c r="AG805">
        <f t="shared" si="71"/>
        <v>0.35571529824790621</v>
      </c>
    </row>
    <row r="806" spans="30:33" x14ac:dyDescent="0.2">
      <c r="AD806">
        <f t="shared" si="72"/>
        <v>804</v>
      </c>
      <c r="AE806">
        <f t="shared" si="73"/>
        <v>4.4227416409801939E-4</v>
      </c>
      <c r="AF806">
        <f t="shared" si="74"/>
        <v>0.27597907839716396</v>
      </c>
      <c r="AG806">
        <f t="shared" si="71"/>
        <v>0.3555884279348076</v>
      </c>
    </row>
    <row r="807" spans="30:33" x14ac:dyDescent="0.2">
      <c r="AD807">
        <f t="shared" si="72"/>
        <v>805</v>
      </c>
      <c r="AE807">
        <f t="shared" si="73"/>
        <v>4.4156652543546251E-4</v>
      </c>
      <c r="AF807">
        <f t="shared" si="74"/>
        <v>0.27553751187172848</v>
      </c>
      <c r="AG807">
        <f t="shared" si="71"/>
        <v>0.35546105297554731</v>
      </c>
    </row>
    <row r="808" spans="30:33" x14ac:dyDescent="0.2">
      <c r="AD808">
        <f t="shared" si="72"/>
        <v>806</v>
      </c>
      <c r="AE808">
        <f t="shared" si="73"/>
        <v>4.4086001899476578E-4</v>
      </c>
      <c r="AF808">
        <f t="shared" si="74"/>
        <v>0.27509665185273369</v>
      </c>
      <c r="AG808">
        <f t="shared" si="71"/>
        <v>0.3553331753097812</v>
      </c>
    </row>
    <row r="809" spans="30:33" x14ac:dyDescent="0.2">
      <c r="AD809">
        <f t="shared" si="72"/>
        <v>807</v>
      </c>
      <c r="AE809">
        <f t="shared" si="73"/>
        <v>4.4015464296437407E-4</v>
      </c>
      <c r="AF809">
        <f t="shared" si="74"/>
        <v>0.27465649720976931</v>
      </c>
      <c r="AG809">
        <f t="shared" si="71"/>
        <v>0.35520479687224987</v>
      </c>
    </row>
    <row r="810" spans="30:33" x14ac:dyDescent="0.2">
      <c r="AD810">
        <f t="shared" si="72"/>
        <v>808</v>
      </c>
      <c r="AE810">
        <f t="shared" si="73"/>
        <v>4.3945039553563108E-4</v>
      </c>
      <c r="AF810">
        <f t="shared" si="74"/>
        <v>0.27421704681423364</v>
      </c>
      <c r="AG810">
        <f t="shared" si="71"/>
        <v>0.35507591959278989</v>
      </c>
    </row>
    <row r="811" spans="30:33" x14ac:dyDescent="0.2">
      <c r="AD811">
        <f t="shared" si="72"/>
        <v>809</v>
      </c>
      <c r="AE811">
        <f t="shared" si="73"/>
        <v>4.3874727490277401E-4</v>
      </c>
      <c r="AF811">
        <f t="shared" si="74"/>
        <v>0.27377829953933086</v>
      </c>
      <c r="AG811">
        <f t="shared" si="71"/>
        <v>0.35494654539634418</v>
      </c>
    </row>
    <row r="812" spans="30:33" x14ac:dyDescent="0.2">
      <c r="AD812">
        <f t="shared" si="72"/>
        <v>810</v>
      </c>
      <c r="AE812">
        <f t="shared" si="73"/>
        <v>4.3804527926292959E-4</v>
      </c>
      <c r="AF812">
        <f t="shared" si="74"/>
        <v>0.27334025426006792</v>
      </c>
      <c r="AG812">
        <f t="shared" si="71"/>
        <v>0.35481667620297297</v>
      </c>
    </row>
    <row r="813" spans="30:33" x14ac:dyDescent="0.2">
      <c r="AD813">
        <f t="shared" si="72"/>
        <v>811</v>
      </c>
      <c r="AE813">
        <f t="shared" si="73"/>
        <v>4.3734440681610884E-4</v>
      </c>
      <c r="AF813">
        <f t="shared" si="74"/>
        <v>0.27290290985325177</v>
      </c>
      <c r="AG813">
        <f t="shared" si="71"/>
        <v>0.35468631392786426</v>
      </c>
    </row>
    <row r="814" spans="30:33" x14ac:dyDescent="0.2">
      <c r="AD814">
        <f t="shared" si="72"/>
        <v>812</v>
      </c>
      <c r="AE814">
        <f t="shared" si="73"/>
        <v>4.3664465576520302E-4</v>
      </c>
      <c r="AF814">
        <f t="shared" si="74"/>
        <v>0.27246626519748657</v>
      </c>
      <c r="AG814">
        <f t="shared" si="71"/>
        <v>0.35455546048134484</v>
      </c>
    </row>
    <row r="815" spans="30:33" x14ac:dyDescent="0.2">
      <c r="AD815">
        <f t="shared" si="72"/>
        <v>813</v>
      </c>
      <c r="AE815">
        <f t="shared" si="73"/>
        <v>4.3594602431597869E-4</v>
      </c>
      <c r="AF815">
        <f t="shared" si="74"/>
        <v>0.27203031917317055</v>
      </c>
      <c r="AG815">
        <f t="shared" si="71"/>
        <v>0.35442411776889066</v>
      </c>
    </row>
    <row r="816" spans="30:33" x14ac:dyDescent="0.2">
      <c r="AD816">
        <f t="shared" si="72"/>
        <v>814</v>
      </c>
      <c r="AE816">
        <f t="shared" si="73"/>
        <v>4.3524851067707306E-4</v>
      </c>
      <c r="AF816">
        <f t="shared" si="74"/>
        <v>0.27159507066249344</v>
      </c>
      <c r="AG816">
        <f t="shared" si="71"/>
        <v>0.35429228769113746</v>
      </c>
    </row>
    <row r="817" spans="30:33" x14ac:dyDescent="0.2">
      <c r="AD817">
        <f t="shared" si="72"/>
        <v>815</v>
      </c>
      <c r="AE817">
        <f t="shared" si="73"/>
        <v>4.345521130599897E-4</v>
      </c>
      <c r="AF817">
        <f t="shared" si="74"/>
        <v>0.27116051854943346</v>
      </c>
      <c r="AG817">
        <f t="shared" si="71"/>
        <v>0.35415997214389161</v>
      </c>
    </row>
    <row r="818" spans="30:33" x14ac:dyDescent="0.2">
      <c r="AD818">
        <f t="shared" si="72"/>
        <v>816</v>
      </c>
      <c r="AE818">
        <f t="shared" si="73"/>
        <v>4.3385682967909375E-4</v>
      </c>
      <c r="AF818">
        <f t="shared" si="74"/>
        <v>0.27072666171975435</v>
      </c>
      <c r="AG818">
        <f t="shared" si="71"/>
        <v>0.35402717301814052</v>
      </c>
    </row>
    <row r="819" spans="30:33" x14ac:dyDescent="0.2">
      <c r="AD819">
        <f t="shared" si="72"/>
        <v>817</v>
      </c>
      <c r="AE819">
        <f t="shared" si="73"/>
        <v>4.3316265875160715E-4</v>
      </c>
      <c r="AF819">
        <f t="shared" si="74"/>
        <v>0.27029349906100275</v>
      </c>
      <c r="AG819">
        <f t="shared" si="71"/>
        <v>0.35389389220006306</v>
      </c>
    </row>
    <row r="820" spans="30:33" x14ac:dyDescent="0.2">
      <c r="AD820">
        <f t="shared" si="72"/>
        <v>818</v>
      </c>
      <c r="AE820">
        <f t="shared" si="73"/>
        <v>4.3246959849760461E-4</v>
      </c>
      <c r="AF820">
        <f t="shared" si="74"/>
        <v>0.26986102946250512</v>
      </c>
      <c r="AG820">
        <f t="shared" si="71"/>
        <v>0.35376013157104058</v>
      </c>
    </row>
    <row r="821" spans="30:33" x14ac:dyDescent="0.2">
      <c r="AD821">
        <f t="shared" si="72"/>
        <v>819</v>
      </c>
      <c r="AE821">
        <f t="shared" si="73"/>
        <v>4.3177764714000841E-4</v>
      </c>
      <c r="AF821">
        <f t="shared" si="74"/>
        <v>0.26942925181536509</v>
      </c>
      <c r="AG821">
        <f t="shared" si="71"/>
        <v>0.35362589300766689</v>
      </c>
    </row>
    <row r="822" spans="30:33" x14ac:dyDescent="0.2">
      <c r="AD822">
        <f t="shared" si="72"/>
        <v>820</v>
      </c>
      <c r="AE822">
        <f t="shared" si="73"/>
        <v>4.3108680290458436E-4</v>
      </c>
      <c r="AF822">
        <f t="shared" si="74"/>
        <v>0.26899816501246049</v>
      </c>
      <c r="AG822">
        <f t="shared" si="71"/>
        <v>0.3534911783817592</v>
      </c>
    </row>
    <row r="823" spans="30:33" x14ac:dyDescent="0.2">
      <c r="AD823">
        <f t="shared" si="72"/>
        <v>821</v>
      </c>
      <c r="AE823">
        <f t="shared" si="73"/>
        <v>4.3039706401993698E-4</v>
      </c>
      <c r="AF823">
        <f t="shared" si="74"/>
        <v>0.26856776794844056</v>
      </c>
      <c r="AG823">
        <f t="shared" si="71"/>
        <v>0.35335598956036829</v>
      </c>
    </row>
    <row r="824" spans="30:33" x14ac:dyDescent="0.2">
      <c r="AD824">
        <f t="shared" si="72"/>
        <v>822</v>
      </c>
      <c r="AE824">
        <f t="shared" si="73"/>
        <v>4.2970842871750507E-4</v>
      </c>
      <c r="AF824">
        <f t="shared" si="74"/>
        <v>0.26813805951972303</v>
      </c>
      <c r="AG824">
        <f t="shared" si="71"/>
        <v>0.35322032840578915</v>
      </c>
    </row>
    <row r="825" spans="30:33" x14ac:dyDescent="0.2">
      <c r="AD825">
        <f t="shared" si="72"/>
        <v>823</v>
      </c>
      <c r="AE825">
        <f t="shared" si="73"/>
        <v>4.2902089523155703E-4</v>
      </c>
      <c r="AF825">
        <f t="shared" si="74"/>
        <v>0.26770903862449147</v>
      </c>
      <c r="AG825">
        <f t="shared" si="71"/>
        <v>0.35308419677557146</v>
      </c>
    </row>
    <row r="826" spans="30:33" x14ac:dyDescent="0.2">
      <c r="AD826">
        <f t="shared" si="72"/>
        <v>824</v>
      </c>
      <c r="AE826">
        <f t="shared" si="73"/>
        <v>4.2833446179918656E-4</v>
      </c>
      <c r="AF826">
        <f t="shared" si="74"/>
        <v>0.26728070416269228</v>
      </c>
      <c r="AG826">
        <f t="shared" si="71"/>
        <v>0.35294759652252972</v>
      </c>
    </row>
    <row r="827" spans="30:33" x14ac:dyDescent="0.2">
      <c r="AD827">
        <f t="shared" si="72"/>
        <v>825</v>
      </c>
      <c r="AE827">
        <f t="shared" si="73"/>
        <v>4.2764912666030784E-4</v>
      </c>
      <c r="AF827">
        <f t="shared" si="74"/>
        <v>0.26685305503603196</v>
      </c>
      <c r="AG827">
        <f t="shared" si="71"/>
        <v>0.35281052949475394</v>
      </c>
    </row>
    <row r="828" spans="30:33" x14ac:dyDescent="0.2">
      <c r="AD828">
        <f t="shared" si="72"/>
        <v>826</v>
      </c>
      <c r="AE828">
        <f t="shared" si="73"/>
        <v>4.2696488805765134E-4</v>
      </c>
      <c r="AF828">
        <f t="shared" si="74"/>
        <v>0.2664260901479743</v>
      </c>
      <c r="AG828">
        <f t="shared" si="71"/>
        <v>0.35267299753561998</v>
      </c>
    </row>
    <row r="829" spans="30:33" x14ac:dyDescent="0.2">
      <c r="AD829">
        <f t="shared" si="72"/>
        <v>827</v>
      </c>
      <c r="AE829">
        <f t="shared" si="73"/>
        <v>4.2628174423675906E-4</v>
      </c>
      <c r="AF829">
        <f t="shared" si="74"/>
        <v>0.26599980840373755</v>
      </c>
      <c r="AG829">
        <f t="shared" si="71"/>
        <v>0.35253500248379976</v>
      </c>
    </row>
    <row r="830" spans="30:33" x14ac:dyDescent="0.2">
      <c r="AD830">
        <f t="shared" si="72"/>
        <v>828</v>
      </c>
      <c r="AE830">
        <f t="shared" si="73"/>
        <v>4.2559969344598025E-4</v>
      </c>
      <c r="AF830">
        <f t="shared" si="74"/>
        <v>0.26557420871029158</v>
      </c>
      <c r="AG830">
        <f t="shared" si="71"/>
        <v>0.35239654617327165</v>
      </c>
    </row>
    <row r="831" spans="30:33" x14ac:dyDescent="0.2">
      <c r="AD831">
        <f t="shared" si="72"/>
        <v>829</v>
      </c>
      <c r="AE831">
        <f t="shared" si="73"/>
        <v>4.2491873393646671E-4</v>
      </c>
      <c r="AF831">
        <f t="shared" si="74"/>
        <v>0.26514928997635512</v>
      </c>
      <c r="AG831">
        <f t="shared" si="71"/>
        <v>0.35225763043333091</v>
      </c>
    </row>
    <row r="832" spans="30:33" x14ac:dyDescent="0.2">
      <c r="AD832">
        <f t="shared" si="72"/>
        <v>830</v>
      </c>
      <c r="AE832">
        <f t="shared" si="73"/>
        <v>4.2423886396216837E-4</v>
      </c>
      <c r="AF832">
        <f t="shared" si="74"/>
        <v>0.26472505111239292</v>
      </c>
      <c r="AG832">
        <f t="shared" si="71"/>
        <v>0.35211825708859973</v>
      </c>
    </row>
    <row r="833" spans="30:33" x14ac:dyDescent="0.2">
      <c r="AD833">
        <f t="shared" si="72"/>
        <v>831</v>
      </c>
      <c r="AE833">
        <f t="shared" si="73"/>
        <v>4.2356008177982886E-4</v>
      </c>
      <c r="AF833">
        <f t="shared" si="74"/>
        <v>0.26430149103061307</v>
      </c>
      <c r="AG833">
        <f t="shared" si="71"/>
        <v>0.35197842795903778</v>
      </c>
    </row>
    <row r="834" spans="30:33" x14ac:dyDescent="0.2">
      <c r="AD834">
        <f t="shared" si="72"/>
        <v>832</v>
      </c>
      <c r="AE834">
        <f t="shared" si="73"/>
        <v>4.2288238564898109E-4</v>
      </c>
      <c r="AF834">
        <f t="shared" si="74"/>
        <v>0.2638786086449641</v>
      </c>
      <c r="AG834">
        <f t="shared" si="71"/>
        <v>0.35183814485995224</v>
      </c>
    </row>
    <row r="835" spans="30:33" x14ac:dyDescent="0.2">
      <c r="AD835">
        <f t="shared" si="72"/>
        <v>833</v>
      </c>
      <c r="AE835">
        <f t="shared" si="73"/>
        <v>4.2220577383194274E-4</v>
      </c>
      <c r="AF835">
        <f t="shared" si="74"/>
        <v>0.26345640287113214</v>
      </c>
      <c r="AG835">
        <f t="shared" si="71"/>
        <v>0.35169740960200829</v>
      </c>
    </row>
    <row r="836" spans="30:33" x14ac:dyDescent="0.2">
      <c r="AD836">
        <f t="shared" si="72"/>
        <v>834</v>
      </c>
      <c r="AE836">
        <f t="shared" si="73"/>
        <v>4.2153024459381161E-4</v>
      </c>
      <c r="AF836">
        <f t="shared" si="74"/>
        <v>0.2630348726265383</v>
      </c>
      <c r="AG836">
        <f t="shared" ref="AG836:AG899" si="75">AD836*AE836</f>
        <v>0.35155622399123887</v>
      </c>
    </row>
    <row r="837" spans="30:33" x14ac:dyDescent="0.2">
      <c r="AD837">
        <f t="shared" ref="AD837:AD900" si="76">AD836+1</f>
        <v>835</v>
      </c>
      <c r="AE837">
        <f t="shared" ref="AE837:AE900" si="77">AF836*$AE$3</f>
        <v>4.2085579620246147E-4</v>
      </c>
      <c r="AF837">
        <f t="shared" ref="AF837:AF900" si="78">AF836*$AF$3</f>
        <v>0.26261401683033581</v>
      </c>
      <c r="AG837">
        <f t="shared" si="75"/>
        <v>0.35141458982905532</v>
      </c>
    </row>
    <row r="838" spans="30:33" x14ac:dyDescent="0.2">
      <c r="AD838">
        <f t="shared" si="76"/>
        <v>836</v>
      </c>
      <c r="AE838">
        <f t="shared" si="77"/>
        <v>4.2018242692853745E-4</v>
      </c>
      <c r="AF838">
        <f t="shared" si="78"/>
        <v>0.26219383440340727</v>
      </c>
      <c r="AG838">
        <f t="shared" si="75"/>
        <v>0.35127250891225731</v>
      </c>
    </row>
    <row r="839" spans="30:33" x14ac:dyDescent="0.2">
      <c r="AD839">
        <f t="shared" si="76"/>
        <v>837</v>
      </c>
      <c r="AE839">
        <f t="shared" si="77"/>
        <v>4.1951013504545182E-4</v>
      </c>
      <c r="AF839">
        <f t="shared" si="78"/>
        <v>0.26177432426836178</v>
      </c>
      <c r="AG839">
        <f t="shared" si="75"/>
        <v>0.35112998303304316</v>
      </c>
    </row>
    <row r="840" spans="30:33" x14ac:dyDescent="0.2">
      <c r="AD840">
        <f t="shared" si="76"/>
        <v>838</v>
      </c>
      <c r="AE840">
        <f t="shared" si="77"/>
        <v>4.1883891882937905E-4</v>
      </c>
      <c r="AF840">
        <f t="shared" si="78"/>
        <v>0.2613554853495324</v>
      </c>
      <c r="AG840">
        <f t="shared" si="75"/>
        <v>0.35098701397901966</v>
      </c>
    </row>
    <row r="841" spans="30:33" x14ac:dyDescent="0.2">
      <c r="AD841">
        <f t="shared" si="76"/>
        <v>839</v>
      </c>
      <c r="AE841">
        <f t="shared" si="77"/>
        <v>4.1816877655925203E-4</v>
      </c>
      <c r="AF841">
        <f t="shared" si="78"/>
        <v>0.26093731657297314</v>
      </c>
      <c r="AG841">
        <f t="shared" si="75"/>
        <v>0.35084360353321248</v>
      </c>
    </row>
    <row r="842" spans="30:33" x14ac:dyDescent="0.2">
      <c r="AD842">
        <f t="shared" si="76"/>
        <v>840</v>
      </c>
      <c r="AE842">
        <f t="shared" si="77"/>
        <v>4.174997065167572E-4</v>
      </c>
      <c r="AF842">
        <f t="shared" si="78"/>
        <v>0.26051981686645637</v>
      </c>
      <c r="AG842">
        <f t="shared" si="75"/>
        <v>0.35069975347407606</v>
      </c>
    </row>
    <row r="843" spans="30:33" x14ac:dyDescent="0.2">
      <c r="AD843">
        <f t="shared" si="76"/>
        <v>841</v>
      </c>
      <c r="AE843">
        <f t="shared" si="77"/>
        <v>4.1683170698633037E-4</v>
      </c>
      <c r="AF843">
        <f t="shared" si="78"/>
        <v>0.26010298515947</v>
      </c>
      <c r="AG843">
        <f t="shared" si="75"/>
        <v>0.35055546557550382</v>
      </c>
    </row>
    <row r="844" spans="30:33" x14ac:dyDescent="0.2">
      <c r="AD844">
        <f t="shared" si="76"/>
        <v>842</v>
      </c>
      <c r="AE844">
        <f t="shared" si="77"/>
        <v>4.1616477625515218E-4</v>
      </c>
      <c r="AF844">
        <f t="shared" si="78"/>
        <v>0.25968682038321483</v>
      </c>
      <c r="AG844">
        <f t="shared" si="75"/>
        <v>0.35041074160683816</v>
      </c>
    </row>
    <row r="845" spans="30:33" x14ac:dyDescent="0.2">
      <c r="AD845">
        <f t="shared" si="76"/>
        <v>843</v>
      </c>
      <c r="AE845">
        <f t="shared" si="77"/>
        <v>4.1549891261314395E-4</v>
      </c>
      <c r="AF845">
        <f t="shared" si="78"/>
        <v>0.25927132147060167</v>
      </c>
      <c r="AG845">
        <f t="shared" si="75"/>
        <v>0.35026558333288033</v>
      </c>
    </row>
    <row r="846" spans="30:33" x14ac:dyDescent="0.2">
      <c r="AD846">
        <f t="shared" si="76"/>
        <v>844</v>
      </c>
      <c r="AE846">
        <f t="shared" si="77"/>
        <v>4.1483411435296286E-4</v>
      </c>
      <c r="AF846">
        <f t="shared" si="78"/>
        <v>0.25885648735624867</v>
      </c>
      <c r="AG846">
        <f t="shared" si="75"/>
        <v>0.35011999251390064</v>
      </c>
    </row>
    <row r="847" spans="30:33" x14ac:dyDescent="0.2">
      <c r="AD847">
        <f t="shared" si="76"/>
        <v>845</v>
      </c>
      <c r="AE847">
        <f t="shared" si="77"/>
        <v>4.1417037976999806E-4</v>
      </c>
      <c r="AF847">
        <f t="shared" si="78"/>
        <v>0.25844231697647868</v>
      </c>
      <c r="AG847">
        <f t="shared" si="75"/>
        <v>0.34997397090564836</v>
      </c>
    </row>
    <row r="848" spans="30:33" x14ac:dyDescent="0.2">
      <c r="AD848">
        <f t="shared" si="76"/>
        <v>846</v>
      </c>
      <c r="AE848">
        <f t="shared" si="77"/>
        <v>4.1350770716236607E-4</v>
      </c>
      <c r="AF848">
        <f t="shared" si="78"/>
        <v>0.25802880926931632</v>
      </c>
      <c r="AG848">
        <f t="shared" si="75"/>
        <v>0.3498275202593617</v>
      </c>
    </row>
    <row r="849" spans="30:33" x14ac:dyDescent="0.2">
      <c r="AD849">
        <f t="shared" si="76"/>
        <v>847</v>
      </c>
      <c r="AE849">
        <f t="shared" si="77"/>
        <v>4.1284609483090628E-4</v>
      </c>
      <c r="AF849">
        <f t="shared" si="78"/>
        <v>0.25761596317448537</v>
      </c>
      <c r="AG849">
        <f t="shared" si="75"/>
        <v>0.34968064232177765</v>
      </c>
    </row>
    <row r="850" spans="30:33" x14ac:dyDescent="0.2">
      <c r="AD850">
        <f t="shared" si="76"/>
        <v>848</v>
      </c>
      <c r="AE850">
        <f t="shared" si="77"/>
        <v>4.1218554107917677E-4</v>
      </c>
      <c r="AF850">
        <f t="shared" si="78"/>
        <v>0.25720377763340618</v>
      </c>
      <c r="AG850">
        <f t="shared" si="75"/>
        <v>0.34953333883514193</v>
      </c>
    </row>
    <row r="851" spans="30:33" x14ac:dyDescent="0.2">
      <c r="AD851">
        <f t="shared" si="76"/>
        <v>849</v>
      </c>
      <c r="AE851">
        <f t="shared" si="77"/>
        <v>4.1152604421345007E-4</v>
      </c>
      <c r="AF851">
        <f t="shared" si="78"/>
        <v>0.25679225158919272</v>
      </c>
      <c r="AG851">
        <f t="shared" si="75"/>
        <v>0.34938561153721909</v>
      </c>
    </row>
    <row r="852" spans="30:33" x14ac:dyDescent="0.2">
      <c r="AD852">
        <f t="shared" si="76"/>
        <v>850</v>
      </c>
      <c r="AE852">
        <f t="shared" si="77"/>
        <v>4.1086760254270853E-4</v>
      </c>
      <c r="AF852">
        <f t="shared" si="78"/>
        <v>0.25638138398665</v>
      </c>
      <c r="AG852">
        <f t="shared" si="75"/>
        <v>0.34923746216130225</v>
      </c>
    </row>
    <row r="853" spans="30:33" x14ac:dyDescent="0.2">
      <c r="AD853">
        <f t="shared" si="76"/>
        <v>851</v>
      </c>
      <c r="AE853">
        <f t="shared" si="77"/>
        <v>4.1021021437864021E-4</v>
      </c>
      <c r="AF853">
        <f t="shared" si="78"/>
        <v>0.25597117377227135</v>
      </c>
      <c r="AG853">
        <f t="shared" si="75"/>
        <v>0.34908889243622282</v>
      </c>
    </row>
    <row r="854" spans="30:33" x14ac:dyDescent="0.2">
      <c r="AD854">
        <f t="shared" si="76"/>
        <v>852</v>
      </c>
      <c r="AE854">
        <f t="shared" si="77"/>
        <v>4.0955387803563433E-4</v>
      </c>
      <c r="AF854">
        <f t="shared" si="78"/>
        <v>0.2555616198942357</v>
      </c>
      <c r="AG854">
        <f t="shared" si="75"/>
        <v>0.34893990408636044</v>
      </c>
    </row>
    <row r="855" spans="30:33" x14ac:dyDescent="0.2">
      <c r="AD855">
        <f t="shared" si="76"/>
        <v>853</v>
      </c>
      <c r="AE855">
        <f t="shared" si="77"/>
        <v>4.088985918307773E-4</v>
      </c>
      <c r="AF855">
        <f t="shared" si="78"/>
        <v>0.25515272130240491</v>
      </c>
      <c r="AG855">
        <f t="shared" si="75"/>
        <v>0.34879049883165303</v>
      </c>
    </row>
    <row r="856" spans="30:33" x14ac:dyDescent="0.2">
      <c r="AD856">
        <f t="shared" si="76"/>
        <v>854</v>
      </c>
      <c r="AE856">
        <f t="shared" si="77"/>
        <v>4.0824435408384806E-4</v>
      </c>
      <c r="AF856">
        <f t="shared" si="78"/>
        <v>0.25474447694832103</v>
      </c>
      <c r="AG856">
        <f t="shared" si="75"/>
        <v>0.34864067838760626</v>
      </c>
    </row>
    <row r="857" spans="30:33" x14ac:dyDescent="0.2">
      <c r="AD857">
        <f t="shared" si="76"/>
        <v>855</v>
      </c>
      <c r="AE857">
        <f t="shared" si="77"/>
        <v>4.0759116311731383E-4</v>
      </c>
      <c r="AF857">
        <f t="shared" si="78"/>
        <v>0.25433688578520369</v>
      </c>
      <c r="AG857">
        <f t="shared" si="75"/>
        <v>0.34849044446530331</v>
      </c>
    </row>
    <row r="858" spans="30:33" x14ac:dyDescent="0.2">
      <c r="AD858">
        <f t="shared" si="76"/>
        <v>856</v>
      </c>
      <c r="AE858">
        <f t="shared" si="77"/>
        <v>4.0693901725632608E-4</v>
      </c>
      <c r="AF858">
        <f t="shared" si="78"/>
        <v>0.25392994676794733</v>
      </c>
      <c r="AG858">
        <f t="shared" si="75"/>
        <v>0.34833979877141513</v>
      </c>
    </row>
    <row r="859" spans="30:33" x14ac:dyDescent="0.2">
      <c r="AD859">
        <f t="shared" si="76"/>
        <v>857</v>
      </c>
      <c r="AE859">
        <f t="shared" si="77"/>
        <v>4.062879148287159E-4</v>
      </c>
      <c r="AF859">
        <f t="shared" si="78"/>
        <v>0.25352365885311862</v>
      </c>
      <c r="AG859">
        <f t="shared" si="75"/>
        <v>0.34818874300820951</v>
      </c>
    </row>
    <row r="860" spans="30:33" x14ac:dyDescent="0.2">
      <c r="AD860">
        <f t="shared" si="76"/>
        <v>858</v>
      </c>
      <c r="AE860">
        <f t="shared" si="77"/>
        <v>4.0563785416498997E-4</v>
      </c>
      <c r="AF860">
        <f t="shared" si="78"/>
        <v>0.25311802099895364</v>
      </c>
      <c r="AG860">
        <f t="shared" si="75"/>
        <v>0.3480372788735614</v>
      </c>
    </row>
    <row r="861" spans="30:33" x14ac:dyDescent="0.2">
      <c r="AD861">
        <f t="shared" si="76"/>
        <v>859</v>
      </c>
      <c r="AE861">
        <f t="shared" si="77"/>
        <v>4.0498883359832601E-4</v>
      </c>
      <c r="AF861">
        <f t="shared" si="78"/>
        <v>0.25271303216535529</v>
      </c>
      <c r="AG861">
        <f t="shared" si="75"/>
        <v>0.34788540806096202</v>
      </c>
    </row>
    <row r="862" spans="30:33" x14ac:dyDescent="0.2">
      <c r="AD862">
        <f t="shared" si="76"/>
        <v>860</v>
      </c>
      <c r="AE862">
        <f t="shared" si="77"/>
        <v>4.0434085146456866E-4</v>
      </c>
      <c r="AF862">
        <f t="shared" si="78"/>
        <v>0.25230869131389072</v>
      </c>
      <c r="AG862">
        <f t="shared" si="75"/>
        <v>0.34773313225952907</v>
      </c>
    </row>
    <row r="863" spans="30:33" x14ac:dyDescent="0.2">
      <c r="AD863">
        <f t="shared" si="76"/>
        <v>861</v>
      </c>
      <c r="AE863">
        <f t="shared" si="77"/>
        <v>4.0369390610222531E-4</v>
      </c>
      <c r="AF863">
        <f t="shared" si="78"/>
        <v>0.25190499740778849</v>
      </c>
      <c r="AG863">
        <f t="shared" si="75"/>
        <v>0.34758045315401598</v>
      </c>
    </row>
    <row r="864" spans="30:33" x14ac:dyDescent="0.2">
      <c r="AD864">
        <f t="shared" si="76"/>
        <v>862</v>
      </c>
      <c r="AE864">
        <f t="shared" si="77"/>
        <v>4.0304799585246176E-4</v>
      </c>
      <c r="AF864">
        <f t="shared" si="78"/>
        <v>0.25150194941193604</v>
      </c>
      <c r="AG864">
        <f t="shared" si="75"/>
        <v>0.34742737242482202</v>
      </c>
    </row>
    <row r="865" spans="30:33" x14ac:dyDescent="0.2">
      <c r="AD865">
        <f t="shared" si="76"/>
        <v>863</v>
      </c>
      <c r="AE865">
        <f t="shared" si="77"/>
        <v>4.0240311905909783E-4</v>
      </c>
      <c r="AF865">
        <f t="shared" si="78"/>
        <v>0.25109954629287695</v>
      </c>
      <c r="AG865">
        <f t="shared" si="75"/>
        <v>0.34727389174800144</v>
      </c>
    </row>
    <row r="866" spans="30:33" x14ac:dyDescent="0.2">
      <c r="AD866">
        <f t="shared" si="76"/>
        <v>864</v>
      </c>
      <c r="AE866">
        <f t="shared" si="77"/>
        <v>4.0175927406860333E-4</v>
      </c>
      <c r="AF866">
        <f t="shared" si="78"/>
        <v>0.25069778701880835</v>
      </c>
      <c r="AG866">
        <f t="shared" si="75"/>
        <v>0.34712001279527327</v>
      </c>
    </row>
    <row r="867" spans="30:33" x14ac:dyDescent="0.2">
      <c r="AD867">
        <f t="shared" si="76"/>
        <v>865</v>
      </c>
      <c r="AE867">
        <f t="shared" si="77"/>
        <v>4.0111645923009354E-4</v>
      </c>
      <c r="AF867">
        <f t="shared" si="78"/>
        <v>0.25029667055957827</v>
      </c>
      <c r="AG867">
        <f t="shared" si="75"/>
        <v>0.3469657372340309</v>
      </c>
    </row>
    <row r="868" spans="30:33" x14ac:dyDescent="0.2">
      <c r="AD868">
        <f t="shared" si="76"/>
        <v>866</v>
      </c>
      <c r="AE868">
        <f t="shared" si="77"/>
        <v>4.004746728953254E-4</v>
      </c>
      <c r="AF868">
        <f t="shared" si="78"/>
        <v>0.24989619588668294</v>
      </c>
      <c r="AG868">
        <f t="shared" si="75"/>
        <v>0.34681106672735179</v>
      </c>
    </row>
    <row r="869" spans="30:33" x14ac:dyDescent="0.2">
      <c r="AD869">
        <f t="shared" si="76"/>
        <v>867</v>
      </c>
      <c r="AE869">
        <f t="shared" si="77"/>
        <v>3.9983391341869289E-4</v>
      </c>
      <c r="AF869">
        <f t="shared" si="78"/>
        <v>0.24949636197326422</v>
      </c>
      <c r="AG869">
        <f t="shared" si="75"/>
        <v>0.34665600293400672</v>
      </c>
    </row>
    <row r="870" spans="30:33" x14ac:dyDescent="0.2">
      <c r="AD870">
        <f t="shared" si="76"/>
        <v>868</v>
      </c>
      <c r="AE870">
        <f t="shared" si="77"/>
        <v>3.9919417915722292E-4</v>
      </c>
      <c r="AF870">
        <f t="shared" si="78"/>
        <v>0.24909716779410698</v>
      </c>
      <c r="AG870">
        <f t="shared" si="75"/>
        <v>0.34650054750846948</v>
      </c>
    </row>
    <row r="871" spans="30:33" x14ac:dyDescent="0.2">
      <c r="AD871">
        <f t="shared" si="76"/>
        <v>869</v>
      </c>
      <c r="AE871">
        <f t="shared" si="77"/>
        <v>3.9855546847057134E-4</v>
      </c>
      <c r="AF871">
        <f t="shared" si="78"/>
        <v>0.24869861232563639</v>
      </c>
      <c r="AG871">
        <f t="shared" si="75"/>
        <v>0.34634470210092649</v>
      </c>
    </row>
    <row r="872" spans="30:33" x14ac:dyDescent="0.2">
      <c r="AD872">
        <f t="shared" si="76"/>
        <v>870</v>
      </c>
      <c r="AE872">
        <f t="shared" si="77"/>
        <v>3.979177797210184E-4</v>
      </c>
      <c r="AF872">
        <f t="shared" si="78"/>
        <v>0.24830069454591536</v>
      </c>
      <c r="AG872">
        <f t="shared" si="75"/>
        <v>0.34618846835728601</v>
      </c>
    </row>
    <row r="873" spans="30:33" x14ac:dyDescent="0.2">
      <c r="AD873">
        <f t="shared" si="76"/>
        <v>871</v>
      </c>
      <c r="AE873">
        <f t="shared" si="77"/>
        <v>3.9728111127346476E-4</v>
      </c>
      <c r="AF873">
        <f t="shared" si="78"/>
        <v>0.24790341343464187</v>
      </c>
      <c r="AG873">
        <f t="shared" si="75"/>
        <v>0.34603184791918778</v>
      </c>
    </row>
    <row r="874" spans="30:33" x14ac:dyDescent="0.2">
      <c r="AD874">
        <f t="shared" si="76"/>
        <v>872</v>
      </c>
      <c r="AE874">
        <f t="shared" si="77"/>
        <v>3.9664546149542715E-4</v>
      </c>
      <c r="AF874">
        <f t="shared" si="78"/>
        <v>0.24750676797314644</v>
      </c>
      <c r="AG874">
        <f t="shared" si="75"/>
        <v>0.34587484242401245</v>
      </c>
    </row>
    <row r="875" spans="30:33" x14ac:dyDescent="0.2">
      <c r="AD875">
        <f t="shared" si="76"/>
        <v>873</v>
      </c>
      <c r="AE875">
        <f t="shared" si="77"/>
        <v>3.9601082875703449E-4</v>
      </c>
      <c r="AF875">
        <f t="shared" si="78"/>
        <v>0.2471107571443894</v>
      </c>
      <c r="AG875">
        <f t="shared" si="75"/>
        <v>0.34571745350489108</v>
      </c>
    </row>
    <row r="876" spans="30:33" x14ac:dyDescent="0.2">
      <c r="AD876">
        <f t="shared" si="76"/>
        <v>874</v>
      </c>
      <c r="AE876">
        <f t="shared" si="77"/>
        <v>3.9537721143102322E-4</v>
      </c>
      <c r="AF876">
        <f t="shared" si="78"/>
        <v>0.24671537993295836</v>
      </c>
      <c r="AG876">
        <f t="shared" si="75"/>
        <v>0.34555968279071431</v>
      </c>
    </row>
    <row r="877" spans="30:33" x14ac:dyDescent="0.2">
      <c r="AD877">
        <f t="shared" si="76"/>
        <v>875</v>
      </c>
      <c r="AE877">
        <f t="shared" si="77"/>
        <v>3.9474460789273353E-4</v>
      </c>
      <c r="AF877">
        <f t="shared" si="78"/>
        <v>0.24632063532506562</v>
      </c>
      <c r="AG877">
        <f t="shared" si="75"/>
        <v>0.34540153190614187</v>
      </c>
    </row>
    <row r="878" spans="30:33" x14ac:dyDescent="0.2">
      <c r="AD878">
        <f t="shared" si="76"/>
        <v>876</v>
      </c>
      <c r="AE878">
        <f t="shared" si="77"/>
        <v>3.9411301652010519E-4</v>
      </c>
      <c r="AF878">
        <f t="shared" si="78"/>
        <v>0.2459265223085455</v>
      </c>
      <c r="AG878">
        <f t="shared" si="75"/>
        <v>0.34524300247161216</v>
      </c>
    </row>
    <row r="879" spans="30:33" x14ac:dyDescent="0.2">
      <c r="AD879">
        <f t="shared" si="76"/>
        <v>877</v>
      </c>
      <c r="AE879">
        <f t="shared" si="77"/>
        <v>3.9348243569367299E-4</v>
      </c>
      <c r="AF879">
        <f t="shared" si="78"/>
        <v>0.24553303987285183</v>
      </c>
      <c r="AG879">
        <f t="shared" si="75"/>
        <v>0.34508409610335122</v>
      </c>
    </row>
    <row r="880" spans="30:33" x14ac:dyDescent="0.2">
      <c r="AD880">
        <f t="shared" si="76"/>
        <v>878</v>
      </c>
      <c r="AE880">
        <f t="shared" si="77"/>
        <v>3.928528637965631E-4</v>
      </c>
      <c r="AF880">
        <f t="shared" si="78"/>
        <v>0.24514018700905527</v>
      </c>
      <c r="AG880">
        <f t="shared" si="75"/>
        <v>0.34492481441338241</v>
      </c>
    </row>
    <row r="881" spans="30:33" x14ac:dyDescent="0.2">
      <c r="AD881">
        <f t="shared" si="76"/>
        <v>879</v>
      </c>
      <c r="AE881">
        <f t="shared" si="77"/>
        <v>3.9222429921448863E-4</v>
      </c>
      <c r="AF881">
        <f t="shared" si="78"/>
        <v>0.24474796270984076</v>
      </c>
      <c r="AG881">
        <f t="shared" si="75"/>
        <v>0.34476515900953553</v>
      </c>
    </row>
    <row r="882" spans="30:33" x14ac:dyDescent="0.2">
      <c r="AD882">
        <f t="shared" si="76"/>
        <v>880</v>
      </c>
      <c r="AE882">
        <f t="shared" si="77"/>
        <v>3.9159674033574537E-4</v>
      </c>
      <c r="AF882">
        <f t="shared" si="78"/>
        <v>0.244356365969505</v>
      </c>
      <c r="AG882">
        <f t="shared" si="75"/>
        <v>0.34460513149545591</v>
      </c>
    </row>
    <row r="883" spans="30:33" x14ac:dyDescent="0.2">
      <c r="AD883">
        <f t="shared" si="76"/>
        <v>881</v>
      </c>
      <c r="AE883">
        <f t="shared" si="77"/>
        <v>3.9097018555120817E-4</v>
      </c>
      <c r="AF883">
        <f t="shared" si="78"/>
        <v>0.24396539578395376</v>
      </c>
      <c r="AG883">
        <f t="shared" si="75"/>
        <v>0.34444473347061438</v>
      </c>
    </row>
    <row r="884" spans="30:33" x14ac:dyDescent="0.2">
      <c r="AD884">
        <f t="shared" si="76"/>
        <v>882</v>
      </c>
      <c r="AE884">
        <f t="shared" si="77"/>
        <v>3.9034463325432619E-4</v>
      </c>
      <c r="AF884">
        <f t="shared" si="78"/>
        <v>0.24357505115069944</v>
      </c>
      <c r="AG884">
        <f t="shared" si="75"/>
        <v>0.34428396653031568</v>
      </c>
    </row>
    <row r="885" spans="30:33" x14ac:dyDescent="0.2">
      <c r="AD885">
        <f t="shared" si="76"/>
        <v>883</v>
      </c>
      <c r="AE885">
        <f t="shared" si="77"/>
        <v>3.8972008184111931E-4</v>
      </c>
      <c r="AF885">
        <f t="shared" si="78"/>
        <v>0.24318533106885831</v>
      </c>
      <c r="AG885">
        <f t="shared" si="75"/>
        <v>0.34412283226570833</v>
      </c>
    </row>
    <row r="886" spans="30:33" x14ac:dyDescent="0.2">
      <c r="AD886">
        <f t="shared" si="76"/>
        <v>884</v>
      </c>
      <c r="AE886">
        <f t="shared" si="77"/>
        <v>3.8909652971017347E-4</v>
      </c>
      <c r="AF886">
        <f t="shared" si="78"/>
        <v>0.24279623453914811</v>
      </c>
      <c r="AG886">
        <f t="shared" si="75"/>
        <v>0.34396133226379333</v>
      </c>
    </row>
    <row r="887" spans="30:33" x14ac:dyDescent="0.2">
      <c r="AD887">
        <f t="shared" si="76"/>
        <v>885</v>
      </c>
      <c r="AE887">
        <f t="shared" si="77"/>
        <v>3.8847397526263716E-4</v>
      </c>
      <c r="AF887">
        <f t="shared" si="78"/>
        <v>0.24240776056388547</v>
      </c>
      <c r="AG887">
        <f t="shared" si="75"/>
        <v>0.34379946810743389</v>
      </c>
    </row>
    <row r="888" spans="30:33" x14ac:dyDescent="0.2">
      <c r="AD888">
        <f t="shared" si="76"/>
        <v>886</v>
      </c>
      <c r="AE888">
        <f t="shared" si="77"/>
        <v>3.878524169022169E-4</v>
      </c>
      <c r="AF888">
        <f t="shared" si="78"/>
        <v>0.24201990814698324</v>
      </c>
      <c r="AG888">
        <f t="shared" si="75"/>
        <v>0.34363724137536417</v>
      </c>
    </row>
    <row r="889" spans="30:33" x14ac:dyDescent="0.2">
      <c r="AD889">
        <f t="shared" si="76"/>
        <v>887</v>
      </c>
      <c r="AE889">
        <f t="shared" si="77"/>
        <v>3.8723185303517335E-4</v>
      </c>
      <c r="AF889">
        <f t="shared" si="78"/>
        <v>0.24163267629394805</v>
      </c>
      <c r="AG889">
        <f t="shared" si="75"/>
        <v>0.34347465364219876</v>
      </c>
    </row>
    <row r="890" spans="30:33" x14ac:dyDescent="0.2">
      <c r="AD890">
        <f t="shared" si="76"/>
        <v>888</v>
      </c>
      <c r="AE890">
        <f t="shared" si="77"/>
        <v>3.8661228207031707E-4</v>
      </c>
      <c r="AF890">
        <f t="shared" si="78"/>
        <v>0.24124606401187773</v>
      </c>
      <c r="AG890">
        <f t="shared" si="75"/>
        <v>0.34331170647844156</v>
      </c>
    </row>
    <row r="891" spans="30:33" x14ac:dyDescent="0.2">
      <c r="AD891">
        <f t="shared" si="76"/>
        <v>889</v>
      </c>
      <c r="AE891">
        <f t="shared" si="77"/>
        <v>3.8599370241900453E-4</v>
      </c>
      <c r="AF891">
        <f t="shared" si="78"/>
        <v>0.24086007030945872</v>
      </c>
      <c r="AG891">
        <f t="shared" si="75"/>
        <v>0.34314840145049502</v>
      </c>
    </row>
    <row r="892" spans="30:33" x14ac:dyDescent="0.2">
      <c r="AD892">
        <f t="shared" si="76"/>
        <v>890</v>
      </c>
      <c r="AE892">
        <f t="shared" si="77"/>
        <v>3.8537611249513413E-4</v>
      </c>
      <c r="AF892">
        <f t="shared" si="78"/>
        <v>0.24047469419696357</v>
      </c>
      <c r="AG892">
        <f t="shared" si="75"/>
        <v>0.34298474012066937</v>
      </c>
    </row>
    <row r="893" spans="30:33" x14ac:dyDescent="0.2">
      <c r="AD893">
        <f t="shared" si="76"/>
        <v>891</v>
      </c>
      <c r="AE893">
        <f t="shared" si="77"/>
        <v>3.8475951071514187E-4</v>
      </c>
      <c r="AF893">
        <f t="shared" si="78"/>
        <v>0.24008993468624842</v>
      </c>
      <c r="AG893">
        <f t="shared" si="75"/>
        <v>0.34282072404719138</v>
      </c>
    </row>
    <row r="894" spans="30:33" x14ac:dyDescent="0.2">
      <c r="AD894">
        <f t="shared" si="76"/>
        <v>892</v>
      </c>
      <c r="AE894">
        <f t="shared" si="77"/>
        <v>3.8414389549799768E-4</v>
      </c>
      <c r="AF894">
        <f t="shared" si="78"/>
        <v>0.23970579079075041</v>
      </c>
      <c r="AG894">
        <f t="shared" si="75"/>
        <v>0.34265635478421391</v>
      </c>
    </row>
    <row r="895" spans="30:33" x14ac:dyDescent="0.2">
      <c r="AD895">
        <f t="shared" si="76"/>
        <v>893</v>
      </c>
      <c r="AE895">
        <f t="shared" si="77"/>
        <v>3.8352926526520083E-4</v>
      </c>
      <c r="AF895">
        <f t="shared" si="78"/>
        <v>0.23932226152548519</v>
      </c>
      <c r="AG895">
        <f t="shared" si="75"/>
        <v>0.34249163388182435</v>
      </c>
    </row>
    <row r="896" spans="30:33" x14ac:dyDescent="0.2">
      <c r="AD896">
        <f t="shared" si="76"/>
        <v>894</v>
      </c>
      <c r="AE896">
        <f t="shared" si="77"/>
        <v>3.8291561844077646E-4</v>
      </c>
      <c r="AF896">
        <f t="shared" si="78"/>
        <v>0.23893934590704441</v>
      </c>
      <c r="AG896">
        <f t="shared" si="75"/>
        <v>0.34232656288605418</v>
      </c>
    </row>
    <row r="897" spans="30:33" x14ac:dyDescent="0.2">
      <c r="AD897">
        <f t="shared" si="76"/>
        <v>895</v>
      </c>
      <c r="AE897">
        <f t="shared" si="77"/>
        <v>3.8230295345127122E-4</v>
      </c>
      <c r="AF897">
        <f t="shared" si="78"/>
        <v>0.23855704295359312</v>
      </c>
      <c r="AG897">
        <f t="shared" si="75"/>
        <v>0.34216114333888775</v>
      </c>
    </row>
    <row r="898" spans="30:33" x14ac:dyDescent="0.2">
      <c r="AD898">
        <f t="shared" si="76"/>
        <v>896</v>
      </c>
      <c r="AE898">
        <f t="shared" si="77"/>
        <v>3.8169126872574915E-4</v>
      </c>
      <c r="AF898">
        <f t="shared" si="78"/>
        <v>0.23817535168486736</v>
      </c>
      <c r="AG898">
        <f t="shared" si="75"/>
        <v>0.34199537677827124</v>
      </c>
    </row>
    <row r="899" spans="30:33" x14ac:dyDescent="0.2">
      <c r="AD899">
        <f t="shared" si="76"/>
        <v>897</v>
      </c>
      <c r="AE899">
        <f t="shared" si="77"/>
        <v>3.8108056269578797E-4</v>
      </c>
      <c r="AF899">
        <f t="shared" si="78"/>
        <v>0.23779427112217155</v>
      </c>
      <c r="AG899">
        <f t="shared" si="75"/>
        <v>0.34182926473812181</v>
      </c>
    </row>
    <row r="900" spans="30:33" x14ac:dyDescent="0.2">
      <c r="AD900">
        <f t="shared" si="76"/>
        <v>898</v>
      </c>
      <c r="AE900">
        <f t="shared" si="77"/>
        <v>3.8047083379547466E-4</v>
      </c>
      <c r="AF900">
        <f t="shared" si="78"/>
        <v>0.23741380028837605</v>
      </c>
      <c r="AG900">
        <f t="shared" ref="AG900:AG963" si="79">AD900*AE900</f>
        <v>0.34166280874833627</v>
      </c>
    </row>
    <row r="901" spans="30:33" x14ac:dyDescent="0.2">
      <c r="AD901">
        <f t="shared" ref="AD901:AD964" si="80">AD900+1</f>
        <v>899</v>
      </c>
      <c r="AE901">
        <f t="shared" ref="AE901:AE964" si="81">AF900*$AE$3</f>
        <v>3.7986208046140188E-4</v>
      </c>
      <c r="AF901">
        <f t="shared" ref="AF901:AF964" si="82">AF900*$AF$3</f>
        <v>0.23703393820791463</v>
      </c>
      <c r="AG901">
        <f t="shared" si="79"/>
        <v>0.34149601033480032</v>
      </c>
    </row>
    <row r="902" spans="30:33" x14ac:dyDescent="0.2">
      <c r="AD902">
        <f t="shared" si="80"/>
        <v>900</v>
      </c>
      <c r="AE902">
        <f t="shared" si="81"/>
        <v>3.792543011326636E-4</v>
      </c>
      <c r="AF902">
        <f t="shared" si="82"/>
        <v>0.23665468390678196</v>
      </c>
      <c r="AG902">
        <f t="shared" si="79"/>
        <v>0.34132887101939724</v>
      </c>
    </row>
    <row r="903" spans="30:33" x14ac:dyDescent="0.2">
      <c r="AD903">
        <f t="shared" si="80"/>
        <v>901</v>
      </c>
      <c r="AE903">
        <f t="shared" si="81"/>
        <v>3.7864749425085131E-4</v>
      </c>
      <c r="AF903">
        <f t="shared" si="82"/>
        <v>0.23627603641253109</v>
      </c>
      <c r="AG903">
        <f t="shared" si="79"/>
        <v>0.34116139232001702</v>
      </c>
    </row>
    <row r="904" spans="30:33" x14ac:dyDescent="0.2">
      <c r="AD904">
        <f t="shared" si="80"/>
        <v>902</v>
      </c>
      <c r="AE904">
        <f t="shared" si="81"/>
        <v>3.780416582600499E-4</v>
      </c>
      <c r="AF904">
        <f t="shared" si="82"/>
        <v>0.23589799475427103</v>
      </c>
      <c r="AG904">
        <f t="shared" si="79"/>
        <v>0.34099357575056499</v>
      </c>
    </row>
    <row r="905" spans="30:33" x14ac:dyDescent="0.2">
      <c r="AD905">
        <f t="shared" si="80"/>
        <v>903</v>
      </c>
      <c r="AE905">
        <f t="shared" si="81"/>
        <v>3.7743679160683383E-4</v>
      </c>
      <c r="AF905">
        <f t="shared" si="82"/>
        <v>0.23552055796266419</v>
      </c>
      <c r="AG905">
        <f t="shared" si="79"/>
        <v>0.34082542282097095</v>
      </c>
    </row>
    <row r="906" spans="30:33" x14ac:dyDescent="0.2">
      <c r="AD906">
        <f t="shared" si="80"/>
        <v>904</v>
      </c>
      <c r="AE906">
        <f t="shared" si="81"/>
        <v>3.7683289274026286E-4</v>
      </c>
      <c r="AF906">
        <f t="shared" si="82"/>
        <v>0.23514372506992393</v>
      </c>
      <c r="AG906">
        <f t="shared" si="79"/>
        <v>0.34065693503719763</v>
      </c>
    </row>
    <row r="907" spans="30:33" x14ac:dyDescent="0.2">
      <c r="AD907">
        <f t="shared" si="80"/>
        <v>905</v>
      </c>
      <c r="AE907">
        <f t="shared" si="81"/>
        <v>3.7622996011187846E-4</v>
      </c>
      <c r="AF907">
        <f t="shared" si="82"/>
        <v>0.23476749510981204</v>
      </c>
      <c r="AG907">
        <f t="shared" si="79"/>
        <v>0.34048811390125</v>
      </c>
    </row>
    <row r="908" spans="30:33" x14ac:dyDescent="0.2">
      <c r="AD908">
        <f t="shared" si="80"/>
        <v>906</v>
      </c>
      <c r="AE908">
        <f t="shared" si="81"/>
        <v>3.7562799217569941E-4</v>
      </c>
      <c r="AF908">
        <f t="shared" si="82"/>
        <v>0.23439186711763632</v>
      </c>
      <c r="AG908">
        <f t="shared" si="79"/>
        <v>0.34031896091118369</v>
      </c>
    </row>
    <row r="909" spans="30:33" x14ac:dyDescent="0.2">
      <c r="AD909">
        <f t="shared" si="80"/>
        <v>907</v>
      </c>
      <c r="AE909">
        <f t="shared" si="81"/>
        <v>3.7502698738821826E-4</v>
      </c>
      <c r="AF909">
        <f t="shared" si="82"/>
        <v>0.23401684013024809</v>
      </c>
      <c r="AG909">
        <f t="shared" si="79"/>
        <v>0.34014947756111397</v>
      </c>
    </row>
    <row r="910" spans="30:33" x14ac:dyDescent="0.2">
      <c r="AD910">
        <f t="shared" si="80"/>
        <v>908</v>
      </c>
      <c r="AE910">
        <f t="shared" si="81"/>
        <v>3.7442694420839709E-4</v>
      </c>
      <c r="AF910">
        <f t="shared" si="82"/>
        <v>0.23364241318603968</v>
      </c>
      <c r="AG910">
        <f t="shared" si="79"/>
        <v>0.33997966534122454</v>
      </c>
    </row>
    <row r="911" spans="30:33" x14ac:dyDescent="0.2">
      <c r="AD911">
        <f t="shared" si="80"/>
        <v>909</v>
      </c>
      <c r="AE911">
        <f t="shared" si="81"/>
        <v>3.7382786109766363E-4</v>
      </c>
      <c r="AF911">
        <f t="shared" si="82"/>
        <v>0.23326858532494199</v>
      </c>
      <c r="AG911">
        <f t="shared" si="79"/>
        <v>0.33980952573777623</v>
      </c>
    </row>
    <row r="912" spans="30:33" x14ac:dyDescent="0.2">
      <c r="AD912">
        <f t="shared" si="80"/>
        <v>910</v>
      </c>
      <c r="AE912">
        <f t="shared" si="81"/>
        <v>3.7322973651990733E-4</v>
      </c>
      <c r="AF912">
        <f t="shared" si="82"/>
        <v>0.23289535558842206</v>
      </c>
      <c r="AG912">
        <f t="shared" si="79"/>
        <v>0.33963906023311569</v>
      </c>
    </row>
    <row r="913" spans="30:33" x14ac:dyDescent="0.2">
      <c r="AD913">
        <f t="shared" si="80"/>
        <v>911</v>
      </c>
      <c r="AE913">
        <f t="shared" si="81"/>
        <v>3.7263256894147544E-4</v>
      </c>
      <c r="AF913">
        <f t="shared" si="82"/>
        <v>0.23252272301948057</v>
      </c>
      <c r="AG913">
        <f t="shared" si="79"/>
        <v>0.33946827030568411</v>
      </c>
    </row>
    <row r="914" spans="30:33" x14ac:dyDescent="0.2">
      <c r="AD914">
        <f t="shared" si="80"/>
        <v>912</v>
      </c>
      <c r="AE914">
        <f t="shared" si="81"/>
        <v>3.7203635683116906E-4</v>
      </c>
      <c r="AF914">
        <f t="shared" si="82"/>
        <v>0.2321506866626494</v>
      </c>
      <c r="AG914">
        <f t="shared" si="79"/>
        <v>0.3392971574300262</v>
      </c>
    </row>
    <row r="915" spans="30:33" x14ac:dyDescent="0.2">
      <c r="AD915">
        <f t="shared" si="80"/>
        <v>913</v>
      </c>
      <c r="AE915">
        <f t="shared" si="81"/>
        <v>3.7144109866023924E-4</v>
      </c>
      <c r="AF915">
        <f t="shared" si="82"/>
        <v>0.23177924556398916</v>
      </c>
      <c r="AG915">
        <f t="shared" si="79"/>
        <v>0.33912572307679845</v>
      </c>
    </row>
    <row r="916" spans="30:33" x14ac:dyDescent="0.2">
      <c r="AD916">
        <f t="shared" si="80"/>
        <v>914</v>
      </c>
      <c r="AE916">
        <f t="shared" si="81"/>
        <v>3.7084679290238284E-4</v>
      </c>
      <c r="AF916">
        <f t="shared" si="82"/>
        <v>0.23140839877108677</v>
      </c>
      <c r="AG916">
        <f t="shared" si="79"/>
        <v>0.33895396871277789</v>
      </c>
    </row>
    <row r="917" spans="30:33" x14ac:dyDescent="0.2">
      <c r="AD917">
        <f t="shared" si="80"/>
        <v>915</v>
      </c>
      <c r="AE917">
        <f t="shared" si="81"/>
        <v>3.7025343803373897E-4</v>
      </c>
      <c r="AF917">
        <f t="shared" si="82"/>
        <v>0.231038145333053</v>
      </c>
      <c r="AG917">
        <f t="shared" si="79"/>
        <v>0.33878189580087115</v>
      </c>
    </row>
    <row r="918" spans="30:33" x14ac:dyDescent="0.2">
      <c r="AD918">
        <f t="shared" si="80"/>
        <v>916</v>
      </c>
      <c r="AE918">
        <f t="shared" si="81"/>
        <v>3.6966103253288499E-4</v>
      </c>
      <c r="AF918">
        <f t="shared" si="82"/>
        <v>0.23066848430052012</v>
      </c>
      <c r="AG918">
        <f t="shared" si="79"/>
        <v>0.33860950580012267</v>
      </c>
    </row>
    <row r="919" spans="30:33" x14ac:dyDescent="0.2">
      <c r="AD919">
        <f t="shared" si="80"/>
        <v>917</v>
      </c>
      <c r="AE919">
        <f t="shared" si="81"/>
        <v>3.6906957488083236E-4</v>
      </c>
      <c r="AF919">
        <f t="shared" si="82"/>
        <v>0.23029941472563928</v>
      </c>
      <c r="AG919">
        <f t="shared" si="79"/>
        <v>0.33843680016572325</v>
      </c>
    </row>
    <row r="920" spans="30:33" x14ac:dyDescent="0.2">
      <c r="AD920">
        <f t="shared" si="80"/>
        <v>918</v>
      </c>
      <c r="AE920">
        <f t="shared" si="81"/>
        <v>3.6847906356102299E-4</v>
      </c>
      <c r="AF920">
        <f t="shared" si="82"/>
        <v>0.22993093566207826</v>
      </c>
      <c r="AG920">
        <f t="shared" si="79"/>
        <v>0.33826378034901911</v>
      </c>
    </row>
    <row r="921" spans="30:33" x14ac:dyDescent="0.2">
      <c r="AD921">
        <f t="shared" si="80"/>
        <v>919</v>
      </c>
      <c r="AE921">
        <f t="shared" si="81"/>
        <v>3.6788949705932538E-4</v>
      </c>
      <c r="AF921">
        <f t="shared" si="82"/>
        <v>0.22956304616501891</v>
      </c>
      <c r="AG921">
        <f t="shared" si="79"/>
        <v>0.33809044779752001</v>
      </c>
    </row>
    <row r="922" spans="30:33" x14ac:dyDescent="0.2">
      <c r="AD922">
        <f t="shared" si="80"/>
        <v>920</v>
      </c>
      <c r="AE922">
        <f t="shared" si="81"/>
        <v>3.6730087386403044E-4</v>
      </c>
      <c r="AF922">
        <f t="shared" si="82"/>
        <v>0.22919574529115486</v>
      </c>
      <c r="AG922">
        <f t="shared" si="79"/>
        <v>0.33791680395490803</v>
      </c>
    </row>
    <row r="923" spans="30:33" x14ac:dyDescent="0.2">
      <c r="AD923">
        <f t="shared" si="80"/>
        <v>921</v>
      </c>
      <c r="AE923">
        <f t="shared" si="81"/>
        <v>3.6671319246584796E-4</v>
      </c>
      <c r="AF923">
        <f t="shared" si="82"/>
        <v>0.22882903209868899</v>
      </c>
      <c r="AG923">
        <f t="shared" si="79"/>
        <v>0.33774285026104595</v>
      </c>
    </row>
    <row r="924" spans="30:33" x14ac:dyDescent="0.2">
      <c r="AD924">
        <f t="shared" si="80"/>
        <v>922</v>
      </c>
      <c r="AE924">
        <f t="shared" si="81"/>
        <v>3.6612645135790253E-4</v>
      </c>
      <c r="AF924">
        <f t="shared" si="82"/>
        <v>0.22846290564733107</v>
      </c>
      <c r="AG924">
        <f t="shared" si="79"/>
        <v>0.33756858815198615</v>
      </c>
    </row>
    <row r="925" spans="30:33" x14ac:dyDescent="0.2">
      <c r="AD925">
        <f t="shared" si="80"/>
        <v>923</v>
      </c>
      <c r="AE925">
        <f t="shared" si="81"/>
        <v>3.6554064903572986E-4</v>
      </c>
      <c r="AF925">
        <f t="shared" si="82"/>
        <v>0.22809736499829533</v>
      </c>
      <c r="AG925">
        <f t="shared" si="79"/>
        <v>0.33739401905997868</v>
      </c>
    </row>
    <row r="926" spans="30:33" x14ac:dyDescent="0.2">
      <c r="AD926">
        <f t="shared" si="80"/>
        <v>924</v>
      </c>
      <c r="AE926">
        <f t="shared" si="81"/>
        <v>3.6495578399727268E-4</v>
      </c>
      <c r="AF926">
        <f t="shared" si="82"/>
        <v>0.22773240921429805</v>
      </c>
      <c r="AG926">
        <f t="shared" si="79"/>
        <v>0.33721914441347994</v>
      </c>
    </row>
    <row r="927" spans="30:33" x14ac:dyDescent="0.2">
      <c r="AD927">
        <f t="shared" si="80"/>
        <v>925</v>
      </c>
      <c r="AE927">
        <f t="shared" si="81"/>
        <v>3.6437185474287706E-4</v>
      </c>
      <c r="AF927">
        <f t="shared" si="82"/>
        <v>0.22736803735955516</v>
      </c>
      <c r="AG927">
        <f t="shared" si="79"/>
        <v>0.33704396563716127</v>
      </c>
    </row>
    <row r="928" spans="30:33" x14ac:dyDescent="0.2">
      <c r="AD928">
        <f t="shared" si="80"/>
        <v>926</v>
      </c>
      <c r="AE928">
        <f t="shared" si="81"/>
        <v>3.6378885977528843E-4</v>
      </c>
      <c r="AF928">
        <f t="shared" si="82"/>
        <v>0.22700424849977985</v>
      </c>
      <c r="AG928">
        <f t="shared" si="79"/>
        <v>0.33686848415191711</v>
      </c>
    </row>
    <row r="929" spans="30:33" x14ac:dyDescent="0.2">
      <c r="AD929">
        <f t="shared" si="80"/>
        <v>927</v>
      </c>
      <c r="AE929">
        <f t="shared" si="81"/>
        <v>3.6320679759964793E-4</v>
      </c>
      <c r="AF929">
        <f t="shared" si="82"/>
        <v>0.22664104170218019</v>
      </c>
      <c r="AG929">
        <f t="shared" si="79"/>
        <v>0.33669270137487362</v>
      </c>
    </row>
    <row r="930" spans="30:33" x14ac:dyDescent="0.2">
      <c r="AD930">
        <f t="shared" si="80"/>
        <v>928</v>
      </c>
      <c r="AE930">
        <f t="shared" si="81"/>
        <v>3.6262566672348848E-4</v>
      </c>
      <c r="AF930">
        <f t="shared" si="82"/>
        <v>0.2262784160354567</v>
      </c>
      <c r="AG930">
        <f t="shared" si="79"/>
        <v>0.33651661871939731</v>
      </c>
    </row>
    <row r="931" spans="30:33" x14ac:dyDescent="0.2">
      <c r="AD931">
        <f t="shared" si="80"/>
        <v>929</v>
      </c>
      <c r="AE931">
        <f t="shared" si="81"/>
        <v>3.6204546565673091E-4</v>
      </c>
      <c r="AF931">
        <f t="shared" si="82"/>
        <v>0.22591637056979996</v>
      </c>
      <c r="AG931">
        <f t="shared" si="79"/>
        <v>0.33634023759510301</v>
      </c>
    </row>
    <row r="932" spans="30:33" x14ac:dyDescent="0.2">
      <c r="AD932">
        <f t="shared" si="80"/>
        <v>930</v>
      </c>
      <c r="AE932">
        <f t="shared" si="81"/>
        <v>3.6146619291168008E-4</v>
      </c>
      <c r="AF932">
        <f t="shared" si="82"/>
        <v>0.22555490437688827</v>
      </c>
      <c r="AG932">
        <f t="shared" si="79"/>
        <v>0.33616355940786247</v>
      </c>
    </row>
    <row r="933" spans="30:33" x14ac:dyDescent="0.2">
      <c r="AD933">
        <f t="shared" si="80"/>
        <v>931</v>
      </c>
      <c r="AE933">
        <f t="shared" si="81"/>
        <v>3.6088784700302138E-4</v>
      </c>
      <c r="AF933">
        <f t="shared" si="82"/>
        <v>0.22519401652988524</v>
      </c>
      <c r="AG933">
        <f t="shared" si="79"/>
        <v>0.33598658555981292</v>
      </c>
    </row>
    <row r="934" spans="30:33" x14ac:dyDescent="0.2">
      <c r="AD934">
        <f t="shared" si="80"/>
        <v>932</v>
      </c>
      <c r="AE934">
        <f t="shared" si="81"/>
        <v>3.6031042644781654E-4</v>
      </c>
      <c r="AF934">
        <f t="shared" si="82"/>
        <v>0.22483370610343742</v>
      </c>
      <c r="AG934">
        <f t="shared" si="79"/>
        <v>0.33580931744936499</v>
      </c>
    </row>
    <row r="935" spans="30:33" x14ac:dyDescent="0.2">
      <c r="AD935">
        <f t="shared" si="80"/>
        <v>933</v>
      </c>
      <c r="AE935">
        <f t="shared" si="81"/>
        <v>3.5973392976550004E-4</v>
      </c>
      <c r="AF935">
        <f t="shared" si="82"/>
        <v>0.2244739721736719</v>
      </c>
      <c r="AG935">
        <f t="shared" si="79"/>
        <v>0.33563175647121152</v>
      </c>
    </row>
    <row r="936" spans="30:33" x14ac:dyDescent="0.2">
      <c r="AD936">
        <f t="shared" si="80"/>
        <v>934</v>
      </c>
      <c r="AE936">
        <f t="shared" si="81"/>
        <v>3.5915835547787521E-4</v>
      </c>
      <c r="AF936">
        <f t="shared" si="82"/>
        <v>0.22411481381819401</v>
      </c>
      <c r="AG936">
        <f t="shared" si="79"/>
        <v>0.33545390401633546</v>
      </c>
    </row>
    <row r="937" spans="30:33" x14ac:dyDescent="0.2">
      <c r="AD937">
        <f t="shared" si="80"/>
        <v>935</v>
      </c>
      <c r="AE937">
        <f t="shared" si="81"/>
        <v>3.5858370210911059E-4</v>
      </c>
      <c r="AF937">
        <f t="shared" si="82"/>
        <v>0.22375623011608489</v>
      </c>
      <c r="AG937">
        <f t="shared" si="79"/>
        <v>0.33527576147201837</v>
      </c>
    </row>
    <row r="938" spans="30:33" x14ac:dyDescent="0.2">
      <c r="AD938">
        <f t="shared" si="80"/>
        <v>936</v>
      </c>
      <c r="AE938">
        <f t="shared" si="81"/>
        <v>3.5800996818573596E-4</v>
      </c>
      <c r="AF938">
        <f t="shared" si="82"/>
        <v>0.22339822014789915</v>
      </c>
      <c r="AG938">
        <f t="shared" si="79"/>
        <v>0.33509733022184884</v>
      </c>
    </row>
    <row r="939" spans="30:33" x14ac:dyDescent="0.2">
      <c r="AD939">
        <f t="shared" si="80"/>
        <v>937</v>
      </c>
      <c r="AE939">
        <f t="shared" si="81"/>
        <v>3.5743715223663882E-4</v>
      </c>
      <c r="AF939">
        <f t="shared" si="82"/>
        <v>0.22304078299566249</v>
      </c>
      <c r="AG939">
        <f t="shared" si="79"/>
        <v>0.33491861164573056</v>
      </c>
    </row>
    <row r="940" spans="30:33" x14ac:dyDescent="0.2">
      <c r="AD940">
        <f t="shared" si="80"/>
        <v>938</v>
      </c>
      <c r="AE940">
        <f t="shared" si="81"/>
        <v>3.5686525279306013E-4</v>
      </c>
      <c r="AF940">
        <f t="shared" si="82"/>
        <v>0.22268391774286941</v>
      </c>
      <c r="AG940">
        <f t="shared" si="79"/>
        <v>0.33473960711989043</v>
      </c>
    </row>
    <row r="941" spans="30:33" x14ac:dyDescent="0.2">
      <c r="AD941">
        <f t="shared" si="80"/>
        <v>939</v>
      </c>
      <c r="AE941">
        <f t="shared" si="81"/>
        <v>3.5629426838859125E-4</v>
      </c>
      <c r="AF941">
        <f t="shared" si="82"/>
        <v>0.22232762347448082</v>
      </c>
      <c r="AG941">
        <f t="shared" si="79"/>
        <v>0.33456031801688718</v>
      </c>
    </row>
    <row r="942" spans="30:33" x14ac:dyDescent="0.2">
      <c r="AD942">
        <f t="shared" si="80"/>
        <v>940</v>
      </c>
      <c r="AE942">
        <f t="shared" si="81"/>
        <v>3.5572419755916946E-4</v>
      </c>
      <c r="AF942">
        <f t="shared" si="82"/>
        <v>0.22197189927692162</v>
      </c>
      <c r="AG942">
        <f t="shared" si="79"/>
        <v>0.33438074570561932</v>
      </c>
    </row>
    <row r="943" spans="30:33" x14ac:dyDescent="0.2">
      <c r="AD943">
        <f t="shared" si="80"/>
        <v>941</v>
      </c>
      <c r="AE943">
        <f t="shared" si="81"/>
        <v>3.5515503884307476E-4</v>
      </c>
      <c r="AF943">
        <f t="shared" si="82"/>
        <v>0.22161674423807853</v>
      </c>
      <c r="AG943">
        <f t="shared" si="79"/>
        <v>0.33420089155133337</v>
      </c>
    </row>
    <row r="944" spans="30:33" x14ac:dyDescent="0.2">
      <c r="AD944">
        <f t="shared" si="80"/>
        <v>942</v>
      </c>
      <c r="AE944">
        <f t="shared" si="81"/>
        <v>3.5458679078092582E-4</v>
      </c>
      <c r="AF944">
        <f t="shared" si="82"/>
        <v>0.2212621574472976</v>
      </c>
      <c r="AG944">
        <f t="shared" si="79"/>
        <v>0.3340207569156321</v>
      </c>
    </row>
    <row r="945" spans="30:33" x14ac:dyDescent="0.2">
      <c r="AD945">
        <f t="shared" si="80"/>
        <v>943</v>
      </c>
      <c r="AE945">
        <f t="shared" si="81"/>
        <v>3.5401945191567633E-4</v>
      </c>
      <c r="AF945">
        <f t="shared" si="82"/>
        <v>0.22090813799538192</v>
      </c>
      <c r="AG945">
        <f t="shared" si="79"/>
        <v>0.33384034315648281</v>
      </c>
    </row>
    <row r="946" spans="30:33" x14ac:dyDescent="0.2">
      <c r="AD946">
        <f t="shared" si="80"/>
        <v>944</v>
      </c>
      <c r="AE946">
        <f t="shared" si="81"/>
        <v>3.5345302079261122E-4</v>
      </c>
      <c r="AF946">
        <f t="shared" si="82"/>
        <v>0.2205546849745893</v>
      </c>
      <c r="AG946">
        <f t="shared" si="79"/>
        <v>0.33365965162822497</v>
      </c>
    </row>
    <row r="947" spans="30:33" x14ac:dyDescent="0.2">
      <c r="AD947">
        <f t="shared" si="80"/>
        <v>945</v>
      </c>
      <c r="AE947">
        <f t="shared" si="81"/>
        <v>3.5288749595934306E-4</v>
      </c>
      <c r="AF947">
        <f t="shared" si="82"/>
        <v>0.22020179747862995</v>
      </c>
      <c r="AG947">
        <f t="shared" si="79"/>
        <v>0.33347868368157918</v>
      </c>
    </row>
    <row r="948" spans="30:33" x14ac:dyDescent="0.2">
      <c r="AD948">
        <f t="shared" si="80"/>
        <v>946</v>
      </c>
      <c r="AE948">
        <f t="shared" si="81"/>
        <v>3.5232287596580805E-4</v>
      </c>
      <c r="AF948">
        <f t="shared" si="82"/>
        <v>0.21984947460266413</v>
      </c>
      <c r="AG948">
        <f t="shared" si="79"/>
        <v>0.33329744066365441</v>
      </c>
    </row>
    <row r="949" spans="30:33" x14ac:dyDescent="0.2">
      <c r="AD949">
        <f t="shared" si="80"/>
        <v>947</v>
      </c>
      <c r="AE949">
        <f t="shared" si="81"/>
        <v>3.5175915936426277E-4</v>
      </c>
      <c r="AF949">
        <f t="shared" si="82"/>
        <v>0.21949771544329985</v>
      </c>
      <c r="AG949">
        <f t="shared" si="79"/>
        <v>0.33311592391795686</v>
      </c>
    </row>
    <row r="950" spans="30:33" x14ac:dyDescent="0.2">
      <c r="AD950">
        <f t="shared" si="80"/>
        <v>948</v>
      </c>
      <c r="AE950">
        <f t="shared" si="81"/>
        <v>3.5119634470927991E-4</v>
      </c>
      <c r="AF950">
        <f t="shared" si="82"/>
        <v>0.21914651909859056</v>
      </c>
      <c r="AG950">
        <f t="shared" si="79"/>
        <v>0.33293413478439737</v>
      </c>
    </row>
    <row r="951" spans="30:33" x14ac:dyDescent="0.2">
      <c r="AD951">
        <f t="shared" si="80"/>
        <v>949</v>
      </c>
      <c r="AE951">
        <f t="shared" si="81"/>
        <v>3.5063443055774506E-4</v>
      </c>
      <c r="AF951">
        <f t="shared" si="82"/>
        <v>0.21879588466803282</v>
      </c>
      <c r="AG951">
        <f t="shared" si="79"/>
        <v>0.33275207459930006</v>
      </c>
    </row>
    <row r="952" spans="30:33" x14ac:dyDescent="0.2">
      <c r="AD952">
        <f t="shared" si="80"/>
        <v>950</v>
      </c>
      <c r="AE952">
        <f t="shared" si="81"/>
        <v>3.5007341546885269E-4</v>
      </c>
      <c r="AF952">
        <f t="shared" si="82"/>
        <v>0.21844581125256396</v>
      </c>
      <c r="AG952">
        <f t="shared" si="79"/>
        <v>0.33256974469541006</v>
      </c>
    </row>
    <row r="953" spans="30:33" x14ac:dyDescent="0.2">
      <c r="AD953">
        <f t="shared" si="80"/>
        <v>951</v>
      </c>
      <c r="AE953">
        <f t="shared" si="81"/>
        <v>3.4951329800410249E-4</v>
      </c>
      <c r="AF953">
        <f t="shared" si="82"/>
        <v>0.21809629795455984</v>
      </c>
      <c r="AG953">
        <f t="shared" si="79"/>
        <v>0.33238714640190148</v>
      </c>
    </row>
    <row r="954" spans="30:33" x14ac:dyDescent="0.2">
      <c r="AD954">
        <f t="shared" si="80"/>
        <v>952</v>
      </c>
      <c r="AE954">
        <f t="shared" si="81"/>
        <v>3.4895407672729591E-4</v>
      </c>
      <c r="AF954">
        <f t="shared" si="82"/>
        <v>0.21774734387783254</v>
      </c>
      <c r="AG954">
        <f t="shared" si="79"/>
        <v>0.33220428104438571</v>
      </c>
    </row>
    <row r="955" spans="30:33" x14ac:dyDescent="0.2">
      <c r="AD955">
        <f t="shared" si="80"/>
        <v>953</v>
      </c>
      <c r="AE955">
        <f t="shared" si="81"/>
        <v>3.4839575020453222E-4</v>
      </c>
      <c r="AF955">
        <f t="shared" si="82"/>
        <v>0.217398948127628</v>
      </c>
      <c r="AG955">
        <f t="shared" si="79"/>
        <v>0.33202114994491921</v>
      </c>
    </row>
    <row r="956" spans="30:33" x14ac:dyDescent="0.2">
      <c r="AD956">
        <f t="shared" si="80"/>
        <v>954</v>
      </c>
      <c r="AE956">
        <f t="shared" si="81"/>
        <v>3.4783831700420495E-4</v>
      </c>
      <c r="AF956">
        <f t="shared" si="82"/>
        <v>0.21705110981062378</v>
      </c>
      <c r="AG956">
        <f t="shared" si="79"/>
        <v>0.33183775442201152</v>
      </c>
    </row>
    <row r="957" spans="30:33" x14ac:dyDescent="0.2">
      <c r="AD957">
        <f t="shared" si="80"/>
        <v>955</v>
      </c>
      <c r="AE957">
        <f t="shared" si="81"/>
        <v>3.4728177569699824E-4</v>
      </c>
      <c r="AF957">
        <f t="shared" si="82"/>
        <v>0.21670382803492677</v>
      </c>
      <c r="AG957">
        <f t="shared" si="79"/>
        <v>0.33165409579063332</v>
      </c>
    </row>
    <row r="958" spans="30:33" x14ac:dyDescent="0.2">
      <c r="AD958">
        <f t="shared" si="80"/>
        <v>956</v>
      </c>
      <c r="AE958">
        <f t="shared" si="81"/>
        <v>3.4672612485588301E-4</v>
      </c>
      <c r="AF958">
        <f t="shared" si="82"/>
        <v>0.21635710191007088</v>
      </c>
      <c r="AG958">
        <f t="shared" si="79"/>
        <v>0.33147017536222417</v>
      </c>
    </row>
    <row r="959" spans="30:33" x14ac:dyDescent="0.2">
      <c r="AD959">
        <f t="shared" si="80"/>
        <v>957</v>
      </c>
      <c r="AE959">
        <f t="shared" si="81"/>
        <v>3.4617136305611354E-4</v>
      </c>
      <c r="AF959">
        <f t="shared" si="82"/>
        <v>0.21601093054701476</v>
      </c>
      <c r="AG959">
        <f t="shared" si="79"/>
        <v>0.33128599444470064</v>
      </c>
    </row>
    <row r="960" spans="30:33" x14ac:dyDescent="0.2">
      <c r="AD960">
        <f t="shared" si="80"/>
        <v>958</v>
      </c>
      <c r="AE960">
        <f t="shared" si="81"/>
        <v>3.4561748887522377E-4</v>
      </c>
      <c r="AF960">
        <f t="shared" si="82"/>
        <v>0.21566531305813952</v>
      </c>
      <c r="AG960">
        <f t="shared" si="79"/>
        <v>0.33110155434246435</v>
      </c>
    </row>
    <row r="961" spans="30:33" x14ac:dyDescent="0.2">
      <c r="AD961">
        <f t="shared" si="80"/>
        <v>959</v>
      </c>
      <c r="AE961">
        <f t="shared" si="81"/>
        <v>3.4506450089302336E-4</v>
      </c>
      <c r="AF961">
        <f t="shared" si="82"/>
        <v>0.21532024855724649</v>
      </c>
      <c r="AG961">
        <f t="shared" si="79"/>
        <v>0.33091685635640938</v>
      </c>
    </row>
    <row r="962" spans="30:33" x14ac:dyDescent="0.2">
      <c r="AD962">
        <f t="shared" si="80"/>
        <v>960</v>
      </c>
      <c r="AE962">
        <f t="shared" si="81"/>
        <v>3.4451239769159455E-4</v>
      </c>
      <c r="AF962">
        <f t="shared" si="82"/>
        <v>0.2149757361595549</v>
      </c>
      <c r="AG962">
        <f t="shared" si="79"/>
        <v>0.33073190178393075</v>
      </c>
    </row>
    <row r="963" spans="30:33" x14ac:dyDescent="0.2">
      <c r="AD963">
        <f t="shared" si="80"/>
        <v>961</v>
      </c>
      <c r="AE963">
        <f t="shared" si="81"/>
        <v>3.43961177855288E-4</v>
      </c>
      <c r="AF963">
        <f t="shared" si="82"/>
        <v>0.21463177498169961</v>
      </c>
      <c r="AG963">
        <f t="shared" si="79"/>
        <v>0.33054669191893177</v>
      </c>
    </row>
    <row r="964" spans="30:33" x14ac:dyDescent="0.2">
      <c r="AD964">
        <f t="shared" si="80"/>
        <v>962</v>
      </c>
      <c r="AE964">
        <f t="shared" si="81"/>
        <v>3.4341083997071955E-4</v>
      </c>
      <c r="AF964">
        <f t="shared" si="82"/>
        <v>0.21428836414172889</v>
      </c>
      <c r="AG964">
        <f t="shared" ref="AG964:AG1027" si="83">AD964*AE964</f>
        <v>0.33036122805183221</v>
      </c>
    </row>
    <row r="965" spans="30:33" x14ac:dyDescent="0.2">
      <c r="AD965">
        <f t="shared" ref="AD965:AD1028" si="84">AD964+1</f>
        <v>963</v>
      </c>
      <c r="AE965">
        <f t="shared" ref="AE965:AE1028" si="85">AF964*$AE$3</f>
        <v>3.4286138262676639E-4</v>
      </c>
      <c r="AF965">
        <f t="shared" ref="AF965:AF1028" si="86">AF964*$AF$3</f>
        <v>0.21394550275910212</v>
      </c>
      <c r="AG965">
        <f t="shared" si="83"/>
        <v>0.33017551146957602</v>
      </c>
    </row>
    <row r="966" spans="30:33" x14ac:dyDescent="0.2">
      <c r="AD966">
        <f t="shared" si="84"/>
        <v>964</v>
      </c>
      <c r="AE966">
        <f t="shared" si="85"/>
        <v>3.4231280441456355E-4</v>
      </c>
      <c r="AF966">
        <f t="shared" si="86"/>
        <v>0.21360318995468755</v>
      </c>
      <c r="AG966">
        <f t="shared" si="83"/>
        <v>0.32998954345563924</v>
      </c>
    </row>
    <row r="967" spans="30:33" x14ac:dyDescent="0.2">
      <c r="AD967">
        <f t="shared" si="84"/>
        <v>965</v>
      </c>
      <c r="AE967">
        <f t="shared" si="85"/>
        <v>3.4176510392750024E-4</v>
      </c>
      <c r="AF967">
        <f t="shared" si="86"/>
        <v>0.21326142485076005</v>
      </c>
      <c r="AG967">
        <f t="shared" si="83"/>
        <v>0.32980332529003775</v>
      </c>
    </row>
    <row r="968" spans="30:33" x14ac:dyDescent="0.2">
      <c r="AD968">
        <f t="shared" si="84"/>
        <v>966</v>
      </c>
      <c r="AE968">
        <f t="shared" si="85"/>
        <v>3.4121827976121621E-4</v>
      </c>
      <c r="AF968">
        <f t="shared" si="86"/>
        <v>0.21292020657099883</v>
      </c>
      <c r="AG968">
        <f t="shared" si="83"/>
        <v>0.32961685824933484</v>
      </c>
    </row>
    <row r="969" spans="30:33" x14ac:dyDescent="0.2">
      <c r="AD969">
        <f t="shared" si="84"/>
        <v>967</v>
      </c>
      <c r="AE969">
        <f t="shared" si="85"/>
        <v>3.406723305135983E-4</v>
      </c>
      <c r="AF969">
        <f t="shared" si="86"/>
        <v>0.21257953424048523</v>
      </c>
      <c r="AG969">
        <f t="shared" si="83"/>
        <v>0.32943014360664957</v>
      </c>
    </row>
    <row r="970" spans="30:33" x14ac:dyDescent="0.2">
      <c r="AD970">
        <f t="shared" si="84"/>
        <v>968</v>
      </c>
      <c r="AE970">
        <f t="shared" si="85"/>
        <v>3.4012725478477652E-4</v>
      </c>
      <c r="AF970">
        <f t="shared" si="86"/>
        <v>0.21223940698570043</v>
      </c>
      <c r="AG970">
        <f t="shared" si="83"/>
        <v>0.32924318263166369</v>
      </c>
    </row>
    <row r="971" spans="30:33" x14ac:dyDescent="0.2">
      <c r="AD971">
        <f t="shared" si="84"/>
        <v>969</v>
      </c>
      <c r="AE971">
        <f t="shared" si="85"/>
        <v>3.3958305117712083E-4</v>
      </c>
      <c r="AF971">
        <f t="shared" si="86"/>
        <v>0.21189982393452331</v>
      </c>
      <c r="AG971">
        <f t="shared" si="83"/>
        <v>0.32905597659063007</v>
      </c>
    </row>
    <row r="972" spans="30:33" x14ac:dyDescent="0.2">
      <c r="AD972">
        <f t="shared" si="84"/>
        <v>970</v>
      </c>
      <c r="AE972">
        <f t="shared" si="85"/>
        <v>3.3903971829523744E-4</v>
      </c>
      <c r="AF972">
        <f t="shared" si="86"/>
        <v>0.21156078421622806</v>
      </c>
      <c r="AG972">
        <f t="shared" si="83"/>
        <v>0.32886852674638029</v>
      </c>
    </row>
    <row r="973" spans="30:33" x14ac:dyDescent="0.2">
      <c r="AD973">
        <f t="shared" si="84"/>
        <v>971</v>
      </c>
      <c r="AE973">
        <f t="shared" si="85"/>
        <v>3.3849725474596504E-4</v>
      </c>
      <c r="AF973">
        <f t="shared" si="86"/>
        <v>0.2112222869614821</v>
      </c>
      <c r="AG973">
        <f t="shared" si="83"/>
        <v>0.32868083435833206</v>
      </c>
    </row>
    <row r="974" spans="30:33" x14ac:dyDescent="0.2">
      <c r="AD974">
        <f t="shared" si="84"/>
        <v>972</v>
      </c>
      <c r="AE974">
        <f t="shared" si="85"/>
        <v>3.3795565913837151E-4</v>
      </c>
      <c r="AF974">
        <f t="shared" si="86"/>
        <v>0.21088433130234371</v>
      </c>
      <c r="AG974">
        <f t="shared" si="83"/>
        <v>0.32849290068249709</v>
      </c>
    </row>
    <row r="975" spans="30:33" x14ac:dyDescent="0.2">
      <c r="AD975">
        <f t="shared" si="84"/>
        <v>973</v>
      </c>
      <c r="AE975">
        <f t="shared" si="85"/>
        <v>3.3741493008375011E-4</v>
      </c>
      <c r="AF975">
        <f t="shared" si="86"/>
        <v>0.21054691637225995</v>
      </c>
      <c r="AG975">
        <f t="shared" si="83"/>
        <v>0.32830472697148888</v>
      </c>
    </row>
    <row r="976" spans="30:33" x14ac:dyDescent="0.2">
      <c r="AD976">
        <f t="shared" si="84"/>
        <v>974</v>
      </c>
      <c r="AE976">
        <f t="shared" si="85"/>
        <v>3.3687506619561609E-4</v>
      </c>
      <c r="AF976">
        <f t="shared" si="86"/>
        <v>0.21021004130606433</v>
      </c>
      <c r="AG976">
        <f t="shared" si="83"/>
        <v>0.32811631447453005</v>
      </c>
    </row>
    <row r="977" spans="30:33" x14ac:dyDescent="0.2">
      <c r="AD977">
        <f t="shared" si="84"/>
        <v>975</v>
      </c>
      <c r="AE977">
        <f t="shared" si="85"/>
        <v>3.3633606608970306E-4</v>
      </c>
      <c r="AF977">
        <f t="shared" si="86"/>
        <v>0.20987370523997462</v>
      </c>
      <c r="AG977">
        <f t="shared" si="83"/>
        <v>0.32792766443746046</v>
      </c>
    </row>
    <row r="978" spans="30:33" x14ac:dyDescent="0.2">
      <c r="AD978">
        <f t="shared" si="84"/>
        <v>976</v>
      </c>
      <c r="AE978">
        <f t="shared" si="85"/>
        <v>3.3579792838395954E-4</v>
      </c>
      <c r="AF978">
        <f t="shared" si="86"/>
        <v>0.20953790731159064</v>
      </c>
      <c r="AG978">
        <f t="shared" si="83"/>
        <v>0.32773877810274449</v>
      </c>
    </row>
    <row r="979" spans="30:33" x14ac:dyDescent="0.2">
      <c r="AD979">
        <f t="shared" si="84"/>
        <v>977</v>
      </c>
      <c r="AE979">
        <f t="shared" si="85"/>
        <v>3.3526065169854516E-4</v>
      </c>
      <c r="AF979">
        <f t="shared" si="86"/>
        <v>0.20920264665989208</v>
      </c>
      <c r="AG979">
        <f t="shared" si="83"/>
        <v>0.32754965670947861</v>
      </c>
    </row>
    <row r="980" spans="30:33" x14ac:dyDescent="0.2">
      <c r="AD980">
        <f t="shared" si="84"/>
        <v>978</v>
      </c>
      <c r="AE980">
        <f t="shared" si="85"/>
        <v>3.3472423465582749E-4</v>
      </c>
      <c r="AF980">
        <f t="shared" si="86"/>
        <v>0.20886792242523625</v>
      </c>
      <c r="AG980">
        <f t="shared" si="83"/>
        <v>0.32736030149339929</v>
      </c>
    </row>
    <row r="981" spans="30:33" x14ac:dyDescent="0.2">
      <c r="AD981">
        <f t="shared" si="84"/>
        <v>979</v>
      </c>
      <c r="AE981">
        <f t="shared" si="85"/>
        <v>3.3418867588037816E-4</v>
      </c>
      <c r="AF981">
        <f t="shared" si="86"/>
        <v>0.20853373374935585</v>
      </c>
      <c r="AG981">
        <f t="shared" si="83"/>
        <v>0.32717071368689021</v>
      </c>
    </row>
    <row r="982" spans="30:33" x14ac:dyDescent="0.2">
      <c r="AD982">
        <f t="shared" si="84"/>
        <v>980</v>
      </c>
      <c r="AE982">
        <f t="shared" si="85"/>
        <v>3.3365397399896953E-4</v>
      </c>
      <c r="AF982">
        <f t="shared" si="86"/>
        <v>0.20820007977535687</v>
      </c>
      <c r="AG982">
        <f t="shared" si="83"/>
        <v>0.32698089451899015</v>
      </c>
    </row>
    <row r="983" spans="30:33" x14ac:dyDescent="0.2">
      <c r="AD983">
        <f t="shared" si="84"/>
        <v>981</v>
      </c>
      <c r="AE983">
        <f t="shared" si="85"/>
        <v>3.3312012764057114E-4</v>
      </c>
      <c r="AF983">
        <f t="shared" si="86"/>
        <v>0.20786695964771629</v>
      </c>
      <c r="AG983">
        <f t="shared" si="83"/>
        <v>0.32679084521540031</v>
      </c>
    </row>
    <row r="984" spans="30:33" x14ac:dyDescent="0.2">
      <c r="AD984">
        <f t="shared" si="84"/>
        <v>982</v>
      </c>
      <c r="AE984">
        <f t="shared" si="85"/>
        <v>3.3258713543634619E-4</v>
      </c>
      <c r="AF984">
        <f t="shared" si="86"/>
        <v>0.20753437251227994</v>
      </c>
      <c r="AG984">
        <f t="shared" si="83"/>
        <v>0.32660056699849194</v>
      </c>
    </row>
    <row r="985" spans="30:33" x14ac:dyDescent="0.2">
      <c r="AD985">
        <f t="shared" si="84"/>
        <v>983</v>
      </c>
      <c r="AE985">
        <f t="shared" si="85"/>
        <v>3.3205499601964803E-4</v>
      </c>
      <c r="AF985">
        <f t="shared" si="86"/>
        <v>0.20720231751626028</v>
      </c>
      <c r="AG985">
        <f t="shared" si="83"/>
        <v>0.32641006108731402</v>
      </c>
    </row>
    <row r="986" spans="30:33" x14ac:dyDescent="0.2">
      <c r="AD986">
        <f t="shared" si="84"/>
        <v>984</v>
      </c>
      <c r="AE986">
        <f t="shared" si="85"/>
        <v>3.3152370802601658E-4</v>
      </c>
      <c r="AF986">
        <f t="shared" si="86"/>
        <v>0.20687079380823425</v>
      </c>
      <c r="AG986">
        <f t="shared" si="83"/>
        <v>0.32621932869760029</v>
      </c>
    </row>
    <row r="987" spans="30:33" x14ac:dyDescent="0.2">
      <c r="AD987">
        <f t="shared" si="84"/>
        <v>985</v>
      </c>
      <c r="AE987">
        <f t="shared" si="85"/>
        <v>3.3099327009317495E-4</v>
      </c>
      <c r="AF987">
        <f t="shared" si="86"/>
        <v>0.20653980053814108</v>
      </c>
      <c r="AG987">
        <f t="shared" si="83"/>
        <v>0.32602837104177734</v>
      </c>
    </row>
    <row r="988" spans="30:33" x14ac:dyDescent="0.2">
      <c r="AD988">
        <f t="shared" si="84"/>
        <v>986</v>
      </c>
      <c r="AE988">
        <f t="shared" si="85"/>
        <v>3.3046368086102589E-4</v>
      </c>
      <c r="AF988">
        <f t="shared" si="86"/>
        <v>0.20620933685728005</v>
      </c>
      <c r="AG988">
        <f t="shared" si="83"/>
        <v>0.32583718932897154</v>
      </c>
    </row>
    <row r="989" spans="30:33" x14ac:dyDescent="0.2">
      <c r="AD989">
        <f t="shared" si="84"/>
        <v>987</v>
      </c>
      <c r="AE989">
        <f t="shared" si="85"/>
        <v>3.299349389716482E-4</v>
      </c>
      <c r="AF989">
        <f t="shared" si="86"/>
        <v>0.20587940191830839</v>
      </c>
      <c r="AG989">
        <f t="shared" si="83"/>
        <v>0.32564578476501677</v>
      </c>
    </row>
    <row r="990" spans="30:33" x14ac:dyDescent="0.2">
      <c r="AD990">
        <f t="shared" si="84"/>
        <v>988</v>
      </c>
      <c r="AE990">
        <f t="shared" si="85"/>
        <v>3.2940704306929356E-4</v>
      </c>
      <c r="AF990">
        <f t="shared" si="86"/>
        <v>0.20554999487523909</v>
      </c>
      <c r="AG990">
        <f t="shared" si="83"/>
        <v>0.32545415855246201</v>
      </c>
    </row>
    <row r="991" spans="30:33" x14ac:dyDescent="0.2">
      <c r="AD991">
        <f t="shared" si="84"/>
        <v>989</v>
      </c>
      <c r="AE991">
        <f t="shared" si="85"/>
        <v>3.2887999180038267E-4</v>
      </c>
      <c r="AF991">
        <f t="shared" si="86"/>
        <v>0.20522111488343869</v>
      </c>
      <c r="AG991">
        <f t="shared" si="83"/>
        <v>0.32526231189057847</v>
      </c>
    </row>
    <row r="992" spans="30:33" x14ac:dyDescent="0.2">
      <c r="AD992">
        <f t="shared" si="84"/>
        <v>990</v>
      </c>
      <c r="AE992">
        <f t="shared" si="85"/>
        <v>3.2835378381350204E-4</v>
      </c>
      <c r="AF992">
        <f t="shared" si="86"/>
        <v>0.20489276109962518</v>
      </c>
      <c r="AG992">
        <f t="shared" si="83"/>
        <v>0.32507024597536699</v>
      </c>
    </row>
    <row r="993" spans="30:33" x14ac:dyDescent="0.2">
      <c r="AD993">
        <f t="shared" si="84"/>
        <v>991</v>
      </c>
      <c r="AE993">
        <f t="shared" si="85"/>
        <v>3.2782841775940043E-4</v>
      </c>
      <c r="AF993">
        <f t="shared" si="86"/>
        <v>0.20456493268186576</v>
      </c>
      <c r="AG993">
        <f t="shared" si="83"/>
        <v>0.32487796199956581</v>
      </c>
    </row>
    <row r="994" spans="30:33" x14ac:dyDescent="0.2">
      <c r="AD994">
        <f t="shared" si="84"/>
        <v>992</v>
      </c>
      <c r="AE994">
        <f t="shared" si="85"/>
        <v>3.2730389229098538E-4</v>
      </c>
      <c r="AF994">
        <f t="shared" si="86"/>
        <v>0.20423762878957477</v>
      </c>
      <c r="AG994">
        <f t="shared" si="83"/>
        <v>0.32468546115265751</v>
      </c>
    </row>
    <row r="995" spans="30:33" x14ac:dyDescent="0.2">
      <c r="AD995">
        <f t="shared" si="84"/>
        <v>993</v>
      </c>
      <c r="AE995">
        <f t="shared" si="85"/>
        <v>3.2678020606331977E-4</v>
      </c>
      <c r="AF995">
        <f t="shared" si="86"/>
        <v>0.20391084858351144</v>
      </c>
      <c r="AG995">
        <f t="shared" si="83"/>
        <v>0.32449274462087652</v>
      </c>
    </row>
    <row r="996" spans="30:33" x14ac:dyDescent="0.2">
      <c r="AD996">
        <f t="shared" si="84"/>
        <v>994</v>
      </c>
      <c r="AE996">
        <f t="shared" si="85"/>
        <v>3.2625735773361843E-4</v>
      </c>
      <c r="AF996">
        <f t="shared" si="86"/>
        <v>0.20358459122577782</v>
      </c>
      <c r="AG996">
        <f t="shared" si="83"/>
        <v>0.32429981358721671</v>
      </c>
    </row>
    <row r="997" spans="30:33" x14ac:dyDescent="0.2">
      <c r="AD997">
        <f t="shared" si="84"/>
        <v>995</v>
      </c>
      <c r="AE997">
        <f t="shared" si="85"/>
        <v>3.2573534596124469E-4</v>
      </c>
      <c r="AF997">
        <f t="shared" si="86"/>
        <v>0.20325885587981657</v>
      </c>
      <c r="AG997">
        <f t="shared" si="83"/>
        <v>0.32410666923143849</v>
      </c>
    </row>
    <row r="998" spans="30:33" x14ac:dyDescent="0.2">
      <c r="AD998">
        <f t="shared" si="84"/>
        <v>996</v>
      </c>
      <c r="AE998">
        <f t="shared" si="85"/>
        <v>3.2521416940770666E-4</v>
      </c>
      <c r="AF998">
        <f t="shared" si="86"/>
        <v>0.20293364171040884</v>
      </c>
      <c r="AG998">
        <f t="shared" si="83"/>
        <v>0.32391331273007584</v>
      </c>
    </row>
    <row r="999" spans="30:33" x14ac:dyDescent="0.2">
      <c r="AD999">
        <f t="shared" si="84"/>
        <v>997</v>
      </c>
      <c r="AE999">
        <f t="shared" si="85"/>
        <v>3.2469382673665432E-4</v>
      </c>
      <c r="AF999">
        <f t="shared" si="86"/>
        <v>0.20260894788367217</v>
      </c>
      <c r="AG999">
        <f t="shared" si="83"/>
        <v>0.32371974525644437</v>
      </c>
    </row>
    <row r="1000" spans="30:33" x14ac:dyDescent="0.2">
      <c r="AD1000">
        <f t="shared" si="84"/>
        <v>998</v>
      </c>
      <c r="AE1000">
        <f t="shared" si="85"/>
        <v>3.2417431661387562E-4</v>
      </c>
      <c r="AF1000">
        <f t="shared" si="86"/>
        <v>0.20228477356705829</v>
      </c>
      <c r="AG1000">
        <f t="shared" si="83"/>
        <v>0.32352596798064787</v>
      </c>
    </row>
    <row r="1001" spans="30:33" x14ac:dyDescent="0.2">
      <c r="AD1001">
        <f t="shared" si="84"/>
        <v>999</v>
      </c>
      <c r="AE1001">
        <f t="shared" si="85"/>
        <v>3.2365563770729339E-4</v>
      </c>
      <c r="AF1001">
        <f t="shared" si="86"/>
        <v>0.20196111792935098</v>
      </c>
      <c r="AG1001">
        <f t="shared" si="83"/>
        <v>0.32333198206958608</v>
      </c>
    </row>
    <row r="1002" spans="30:33" x14ac:dyDescent="0.2">
      <c r="AD1002">
        <f t="shared" si="84"/>
        <v>1000</v>
      </c>
      <c r="AE1002">
        <f t="shared" si="85"/>
        <v>3.2313778868696169E-4</v>
      </c>
      <c r="AF1002">
        <f t="shared" si="86"/>
        <v>0.201637980140664</v>
      </c>
      <c r="AG1002">
        <f t="shared" si="83"/>
        <v>0.32313778868696169</v>
      </c>
    </row>
    <row r="1003" spans="30:33" x14ac:dyDescent="0.2">
      <c r="AD1003">
        <f t="shared" si="84"/>
        <v>1001</v>
      </c>
      <c r="AE1003">
        <f t="shared" si="85"/>
        <v>3.2262076822506253E-4</v>
      </c>
      <c r="AF1003">
        <f t="shared" si="86"/>
        <v>0.20131535937243894</v>
      </c>
      <c r="AG1003">
        <f t="shared" si="83"/>
        <v>0.32294338899328762</v>
      </c>
    </row>
    <row r="1004" spans="30:33" x14ac:dyDescent="0.2">
      <c r="AD1004">
        <f t="shared" si="84"/>
        <v>1002</v>
      </c>
      <c r="AE1004">
        <f t="shared" si="85"/>
        <v>3.2210457499590243E-4</v>
      </c>
      <c r="AF1004">
        <f t="shared" si="86"/>
        <v>0.20099325479744304</v>
      </c>
      <c r="AG1004">
        <f t="shared" si="83"/>
        <v>0.32274878414589425</v>
      </c>
    </row>
    <row r="1005" spans="30:33" x14ac:dyDescent="0.2">
      <c r="AD1005">
        <f t="shared" si="84"/>
        <v>1003</v>
      </c>
      <c r="AE1005">
        <f t="shared" si="85"/>
        <v>3.2158920767590902E-4</v>
      </c>
      <c r="AF1005">
        <f t="shared" si="86"/>
        <v>0.20067166558976712</v>
      </c>
      <c r="AG1005">
        <f t="shared" si="83"/>
        <v>0.32255397529893676</v>
      </c>
    </row>
    <row r="1006" spans="30:33" x14ac:dyDescent="0.2">
      <c r="AD1006">
        <f t="shared" si="84"/>
        <v>1004</v>
      </c>
      <c r="AE1006">
        <f t="shared" si="85"/>
        <v>3.2107466494362753E-4</v>
      </c>
      <c r="AF1006">
        <f t="shared" si="86"/>
        <v>0.20035059092482349</v>
      </c>
      <c r="AG1006">
        <f t="shared" si="83"/>
        <v>0.32235896360340205</v>
      </c>
    </row>
    <row r="1007" spans="30:33" x14ac:dyDescent="0.2">
      <c r="AD1007">
        <f t="shared" si="84"/>
        <v>1005</v>
      </c>
      <c r="AE1007">
        <f t="shared" si="85"/>
        <v>3.2056094547971775E-4</v>
      </c>
      <c r="AF1007">
        <f t="shared" si="86"/>
        <v>0.20003002997934377</v>
      </c>
      <c r="AG1007">
        <f t="shared" si="83"/>
        <v>0.32216375020711635</v>
      </c>
    </row>
    <row r="1008" spans="30:33" x14ac:dyDescent="0.2">
      <c r="AD1008">
        <f t="shared" si="84"/>
        <v>1006</v>
      </c>
      <c r="AE1008">
        <f t="shared" si="85"/>
        <v>3.200480479669502E-4</v>
      </c>
      <c r="AF1008">
        <f t="shared" si="86"/>
        <v>0.19970998193137682</v>
      </c>
      <c r="AG1008">
        <f t="shared" si="83"/>
        <v>0.32196833625475191</v>
      </c>
    </row>
    <row r="1009" spans="30:33" x14ac:dyDescent="0.2">
      <c r="AD1009">
        <f t="shared" si="84"/>
        <v>1007</v>
      </c>
      <c r="AE1009">
        <f t="shared" si="85"/>
        <v>3.1953597109020306E-4</v>
      </c>
      <c r="AF1009">
        <f t="shared" si="86"/>
        <v>0.1993904459602866</v>
      </c>
      <c r="AG1009">
        <f t="shared" si="83"/>
        <v>0.32177272288783448</v>
      </c>
    </row>
    <row r="1010" spans="30:33" x14ac:dyDescent="0.2">
      <c r="AD1010">
        <f t="shared" si="84"/>
        <v>1008</v>
      </c>
      <c r="AE1010">
        <f t="shared" si="85"/>
        <v>3.1902471353645871E-4</v>
      </c>
      <c r="AF1010">
        <f t="shared" si="86"/>
        <v>0.19907142124675012</v>
      </c>
      <c r="AG1010">
        <f t="shared" si="83"/>
        <v>0.32157691124475035</v>
      </c>
    </row>
    <row r="1011" spans="30:33" x14ac:dyDescent="0.2">
      <c r="AD1011">
        <f t="shared" si="84"/>
        <v>1009</v>
      </c>
      <c r="AE1011">
        <f t="shared" si="85"/>
        <v>3.1851427399480031E-4</v>
      </c>
      <c r="AF1011">
        <f t="shared" si="86"/>
        <v>0.1987529069727553</v>
      </c>
      <c r="AG1011">
        <f t="shared" si="83"/>
        <v>0.32138090246075351</v>
      </c>
    </row>
    <row r="1012" spans="30:33" x14ac:dyDescent="0.2">
      <c r="AD1012">
        <f t="shared" si="84"/>
        <v>1010</v>
      </c>
      <c r="AE1012">
        <f t="shared" si="85"/>
        <v>3.1800465115640862E-4</v>
      </c>
      <c r="AF1012">
        <f t="shared" si="86"/>
        <v>0.19843490232159888</v>
      </c>
      <c r="AG1012">
        <f t="shared" si="83"/>
        <v>0.3211846976679727</v>
      </c>
    </row>
    <row r="1013" spans="30:33" x14ac:dyDescent="0.2">
      <c r="AD1013">
        <f t="shared" si="84"/>
        <v>1011</v>
      </c>
      <c r="AE1013">
        <f t="shared" si="85"/>
        <v>3.1749584371455834E-4</v>
      </c>
      <c r="AF1013">
        <f t="shared" si="86"/>
        <v>0.19811740647788431</v>
      </c>
      <c r="AG1013">
        <f t="shared" si="83"/>
        <v>0.3209882979954185</v>
      </c>
    </row>
    <row r="1014" spans="30:33" x14ac:dyDescent="0.2">
      <c r="AD1014">
        <f t="shared" si="84"/>
        <v>1012</v>
      </c>
      <c r="AE1014">
        <f t="shared" si="85"/>
        <v>3.1698785036461506E-4</v>
      </c>
      <c r="AF1014">
        <f t="shared" si="86"/>
        <v>0.19780041862751968</v>
      </c>
      <c r="AG1014">
        <f t="shared" si="83"/>
        <v>0.32079170456899042</v>
      </c>
    </row>
    <row r="1015" spans="30:33" x14ac:dyDescent="0.2">
      <c r="AD1015">
        <f t="shared" si="84"/>
        <v>1013</v>
      </c>
      <c r="AE1015">
        <f t="shared" si="85"/>
        <v>3.1648066980403163E-4</v>
      </c>
      <c r="AF1015">
        <f t="shared" si="86"/>
        <v>0.19748393795771563</v>
      </c>
      <c r="AG1015">
        <f t="shared" si="83"/>
        <v>0.32059491851148403</v>
      </c>
    </row>
    <row r="1016" spans="30:33" x14ac:dyDescent="0.2">
      <c r="AD1016">
        <f t="shared" si="84"/>
        <v>1014</v>
      </c>
      <c r="AE1016">
        <f t="shared" si="85"/>
        <v>3.1597430073234512E-4</v>
      </c>
      <c r="AF1016">
        <f t="shared" si="86"/>
        <v>0.19716796365698327</v>
      </c>
      <c r="AG1016">
        <f t="shared" si="83"/>
        <v>0.32039794094259794</v>
      </c>
    </row>
    <row r="1017" spans="30:33" x14ac:dyDescent="0.2">
      <c r="AD1017">
        <f t="shared" si="84"/>
        <v>1015</v>
      </c>
      <c r="AE1017">
        <f t="shared" si="85"/>
        <v>3.1546874185117338E-4</v>
      </c>
      <c r="AF1017">
        <f t="shared" si="86"/>
        <v>0.1968524949151321</v>
      </c>
      <c r="AG1017">
        <f t="shared" si="83"/>
        <v>0.32020077297894101</v>
      </c>
    </row>
    <row r="1018" spans="30:33" x14ac:dyDescent="0.2">
      <c r="AD1018">
        <f t="shared" si="84"/>
        <v>1016</v>
      </c>
      <c r="AE1018">
        <f t="shared" si="85"/>
        <v>3.149639918642115E-4</v>
      </c>
      <c r="AF1018">
        <f t="shared" si="86"/>
        <v>0.19653753092326787</v>
      </c>
      <c r="AG1018">
        <f t="shared" si="83"/>
        <v>0.3200034157340389</v>
      </c>
    </row>
    <row r="1019" spans="30:33" x14ac:dyDescent="0.2">
      <c r="AD1019">
        <f t="shared" si="84"/>
        <v>1017</v>
      </c>
      <c r="AE1019">
        <f t="shared" si="85"/>
        <v>3.1446004947722871E-4</v>
      </c>
      <c r="AF1019">
        <f t="shared" si="86"/>
        <v>0.19622307087379062</v>
      </c>
      <c r="AG1019">
        <f t="shared" si="83"/>
        <v>0.31980587031834157</v>
      </c>
    </row>
    <row r="1020" spans="30:33" x14ac:dyDescent="0.2">
      <c r="AD1020">
        <f t="shared" si="84"/>
        <v>1018</v>
      </c>
      <c r="AE1020">
        <f t="shared" si="85"/>
        <v>3.1395691339806514E-4</v>
      </c>
      <c r="AF1020">
        <f t="shared" si="86"/>
        <v>0.19590911396039254</v>
      </c>
      <c r="AG1020">
        <f t="shared" si="83"/>
        <v>0.31960813783923031</v>
      </c>
    </row>
    <row r="1021" spans="30:33" x14ac:dyDescent="0.2">
      <c r="AD1021">
        <f t="shared" si="84"/>
        <v>1019</v>
      </c>
      <c r="AE1021">
        <f t="shared" si="85"/>
        <v>3.134545823366282E-4</v>
      </c>
      <c r="AF1021">
        <f t="shared" si="86"/>
        <v>0.1955956593780559</v>
      </c>
      <c r="AG1021">
        <f t="shared" si="83"/>
        <v>0.31941021940102415</v>
      </c>
    </row>
    <row r="1022" spans="30:33" x14ac:dyDescent="0.2">
      <c r="AD1022">
        <f t="shared" si="84"/>
        <v>1020</v>
      </c>
      <c r="AE1022">
        <f t="shared" si="85"/>
        <v>3.1295305500488957E-4</v>
      </c>
      <c r="AF1022">
        <f t="shared" si="86"/>
        <v>0.195282706323051</v>
      </c>
      <c r="AG1022">
        <f t="shared" si="83"/>
        <v>0.31921211610498734</v>
      </c>
    </row>
    <row r="1023" spans="30:33" x14ac:dyDescent="0.2">
      <c r="AD1023">
        <f t="shared" si="84"/>
        <v>1021</v>
      </c>
      <c r="AE1023">
        <f t="shared" si="85"/>
        <v>3.1245233011688176E-4</v>
      </c>
      <c r="AF1023">
        <f t="shared" si="86"/>
        <v>0.19497025399293411</v>
      </c>
      <c r="AG1023">
        <f t="shared" si="83"/>
        <v>0.31901382904933628</v>
      </c>
    </row>
    <row r="1024" spans="30:33" x14ac:dyDescent="0.2">
      <c r="AD1024">
        <f t="shared" si="84"/>
        <v>1022</v>
      </c>
      <c r="AE1024">
        <f t="shared" si="85"/>
        <v>3.1195240638869472E-4</v>
      </c>
      <c r="AF1024">
        <f t="shared" si="86"/>
        <v>0.1946583015865454</v>
      </c>
      <c r="AG1024">
        <f t="shared" si="83"/>
        <v>0.31881535932924598</v>
      </c>
    </row>
    <row r="1025" spans="30:33" x14ac:dyDescent="0.2">
      <c r="AD1025">
        <f t="shared" si="84"/>
        <v>1023</v>
      </c>
      <c r="AE1025">
        <f t="shared" si="85"/>
        <v>3.1145328253847276E-4</v>
      </c>
      <c r="AF1025">
        <f t="shared" si="86"/>
        <v>0.19434684830400692</v>
      </c>
      <c r="AG1025">
        <f t="shared" si="83"/>
        <v>0.31861670803685765</v>
      </c>
    </row>
    <row r="1026" spans="30:33" x14ac:dyDescent="0.2">
      <c r="AD1026">
        <f t="shared" si="84"/>
        <v>1024</v>
      </c>
      <c r="AE1026">
        <f t="shared" si="85"/>
        <v>3.1095495728641122E-4</v>
      </c>
      <c r="AF1026">
        <f t="shared" si="86"/>
        <v>0.1940358933467205</v>
      </c>
      <c r="AG1026">
        <f t="shared" si="83"/>
        <v>0.31841787626128509</v>
      </c>
    </row>
    <row r="1027" spans="30:33" x14ac:dyDescent="0.2">
      <c r="AD1027">
        <f t="shared" si="84"/>
        <v>1025</v>
      </c>
      <c r="AE1027">
        <f t="shared" si="85"/>
        <v>3.1045742935475296E-4</v>
      </c>
      <c r="AF1027">
        <f t="shared" si="86"/>
        <v>0.19372543591736574</v>
      </c>
      <c r="AG1027">
        <f t="shared" si="83"/>
        <v>0.31821886508862179</v>
      </c>
    </row>
    <row r="1028" spans="30:33" x14ac:dyDescent="0.2">
      <c r="AD1028">
        <f t="shared" si="84"/>
        <v>1026</v>
      </c>
      <c r="AE1028">
        <f t="shared" si="85"/>
        <v>3.0996069746778532E-4</v>
      </c>
      <c r="AF1028">
        <f t="shared" si="86"/>
        <v>0.19341547521989794</v>
      </c>
      <c r="AG1028">
        <f t="shared" ref="AG1028:AG1091" si="87">AD1028*AE1028</f>
        <v>0.31801967560194772</v>
      </c>
    </row>
    <row r="1029" spans="30:33" x14ac:dyDescent="0.2">
      <c r="AD1029">
        <f t="shared" ref="AD1029:AD1092" si="88">AD1028+1</f>
        <v>1027</v>
      </c>
      <c r="AE1029">
        <f t="shared" ref="AE1029:AE1092" si="89">AF1028*$AE$3</f>
        <v>3.0946476035183685E-4</v>
      </c>
      <c r="AF1029">
        <f t="shared" ref="AF1029:AF1092" si="90">AF1028*$AF$3</f>
        <v>0.19310601045954609</v>
      </c>
      <c r="AG1029">
        <f t="shared" si="87"/>
        <v>0.31782030888133644</v>
      </c>
    </row>
    <row r="1030" spans="30:33" x14ac:dyDescent="0.2">
      <c r="AD1030">
        <f t="shared" si="88"/>
        <v>1028</v>
      </c>
      <c r="AE1030">
        <f t="shared" si="89"/>
        <v>3.0896961673527388E-4</v>
      </c>
      <c r="AF1030">
        <f t="shared" si="90"/>
        <v>0.1927970408428108</v>
      </c>
      <c r="AG1030">
        <f t="shared" si="87"/>
        <v>0.31762076600386158</v>
      </c>
    </row>
    <row r="1031" spans="30:33" x14ac:dyDescent="0.2">
      <c r="AD1031">
        <f t="shared" si="88"/>
        <v>1029</v>
      </c>
      <c r="AE1031">
        <f t="shared" si="89"/>
        <v>3.0847526534849741E-4</v>
      </c>
      <c r="AF1031">
        <f t="shared" si="90"/>
        <v>0.1924885655774623</v>
      </c>
      <c r="AG1031">
        <f t="shared" si="87"/>
        <v>0.31742104804360383</v>
      </c>
    </row>
    <row r="1032" spans="30:33" x14ac:dyDescent="0.2">
      <c r="AD1032">
        <f t="shared" si="88"/>
        <v>1030</v>
      </c>
      <c r="AE1032">
        <f t="shared" si="89"/>
        <v>3.0798170492393984E-4</v>
      </c>
      <c r="AF1032">
        <f t="shared" si="90"/>
        <v>0.19218058387253836</v>
      </c>
      <c r="AG1032">
        <f t="shared" si="87"/>
        <v>0.31722115607165802</v>
      </c>
    </row>
    <row r="1033" spans="30:33" x14ac:dyDescent="0.2">
      <c r="AD1033">
        <f t="shared" si="88"/>
        <v>1031</v>
      </c>
      <c r="AE1033">
        <f t="shared" si="89"/>
        <v>3.0748893419606151E-4</v>
      </c>
      <c r="AF1033">
        <f t="shared" si="90"/>
        <v>0.19187309493834229</v>
      </c>
      <c r="AG1033">
        <f t="shared" si="87"/>
        <v>0.31702109115613941</v>
      </c>
    </row>
    <row r="1034" spans="30:33" x14ac:dyDescent="0.2">
      <c r="AD1034">
        <f t="shared" si="88"/>
        <v>1032</v>
      </c>
      <c r="AE1034">
        <f t="shared" si="89"/>
        <v>3.0699695190134781E-4</v>
      </c>
      <c r="AF1034">
        <f t="shared" si="90"/>
        <v>0.19156609798644092</v>
      </c>
      <c r="AG1034">
        <f t="shared" si="87"/>
        <v>0.31682085436219093</v>
      </c>
    </row>
    <row r="1035" spans="30:33" x14ac:dyDescent="0.2">
      <c r="AD1035">
        <f t="shared" si="88"/>
        <v>1033</v>
      </c>
      <c r="AE1035">
        <f t="shared" si="89"/>
        <v>3.065057567783056E-4</v>
      </c>
      <c r="AF1035">
        <f t="shared" si="90"/>
        <v>0.1912595922296626</v>
      </c>
      <c r="AG1035">
        <f t="shared" si="87"/>
        <v>0.31662044675198969</v>
      </c>
    </row>
    <row r="1036" spans="30:33" x14ac:dyDescent="0.2">
      <c r="AD1036">
        <f t="shared" si="88"/>
        <v>1034</v>
      </c>
      <c r="AE1036">
        <f t="shared" si="89"/>
        <v>3.060153475674603E-4</v>
      </c>
      <c r="AF1036">
        <f t="shared" si="90"/>
        <v>0.19095357688209513</v>
      </c>
      <c r="AG1036">
        <f t="shared" si="87"/>
        <v>0.31641986938475397</v>
      </c>
    </row>
    <row r="1037" spans="30:33" x14ac:dyDescent="0.2">
      <c r="AD1037">
        <f t="shared" si="88"/>
        <v>1035</v>
      </c>
      <c r="AE1037">
        <f t="shared" si="89"/>
        <v>3.0552572301135235E-4</v>
      </c>
      <c r="AF1037">
        <f t="shared" si="90"/>
        <v>0.19064805115908376</v>
      </c>
      <c r="AG1037">
        <f t="shared" si="87"/>
        <v>0.31621912331674967</v>
      </c>
    </row>
    <row r="1038" spans="30:33" x14ac:dyDescent="0.2">
      <c r="AD1038">
        <f t="shared" si="88"/>
        <v>1036</v>
      </c>
      <c r="AE1038">
        <f t="shared" si="89"/>
        <v>3.0503688185453418E-4</v>
      </c>
      <c r="AF1038">
        <f t="shared" si="90"/>
        <v>0.19034301427722922</v>
      </c>
      <c r="AG1038">
        <f t="shared" si="87"/>
        <v>0.3160182096012974</v>
      </c>
    </row>
    <row r="1039" spans="30:33" x14ac:dyDescent="0.2">
      <c r="AD1039">
        <f t="shared" si="88"/>
        <v>1037</v>
      </c>
      <c r="AE1039">
        <f t="shared" si="89"/>
        <v>3.0454882284356691E-4</v>
      </c>
      <c r="AF1039">
        <f t="shared" si="90"/>
        <v>0.19003846545438563</v>
      </c>
      <c r="AG1039">
        <f t="shared" si="87"/>
        <v>0.31581712928877886</v>
      </c>
    </row>
    <row r="1040" spans="30:33" x14ac:dyDescent="0.2">
      <c r="AD1040">
        <f t="shared" si="88"/>
        <v>1038</v>
      </c>
      <c r="AE1040">
        <f t="shared" si="89"/>
        <v>3.0406154472701713E-4</v>
      </c>
      <c r="AF1040">
        <f t="shared" si="90"/>
        <v>0.18973440390965859</v>
      </c>
      <c r="AG1040">
        <f t="shared" si="87"/>
        <v>0.31561588342664376</v>
      </c>
    </row>
    <row r="1041" spans="30:33" x14ac:dyDescent="0.2">
      <c r="AD1041">
        <f t="shared" si="88"/>
        <v>1039</v>
      </c>
      <c r="AE1041">
        <f t="shared" si="89"/>
        <v>3.0357504625545389E-4</v>
      </c>
      <c r="AF1041">
        <f t="shared" si="90"/>
        <v>0.18943082886340312</v>
      </c>
      <c r="AG1041">
        <f t="shared" si="87"/>
        <v>0.31541447305941661</v>
      </c>
    </row>
    <row r="1042" spans="30:33" x14ac:dyDescent="0.2">
      <c r="AD1042">
        <f t="shared" si="88"/>
        <v>1040</v>
      </c>
      <c r="AE1042">
        <f t="shared" si="89"/>
        <v>3.0308932618144512E-4</v>
      </c>
      <c r="AF1042">
        <f t="shared" si="90"/>
        <v>0.18912773953722167</v>
      </c>
      <c r="AG1042">
        <f t="shared" si="87"/>
        <v>0.31521289922870294</v>
      </c>
    </row>
    <row r="1043" spans="30:33" x14ac:dyDescent="0.2">
      <c r="AD1043">
        <f t="shared" si="88"/>
        <v>1041</v>
      </c>
      <c r="AE1043">
        <f t="shared" si="89"/>
        <v>3.0260438325955483E-4</v>
      </c>
      <c r="AF1043">
        <f t="shared" si="90"/>
        <v>0.1888251351539621</v>
      </c>
      <c r="AG1043">
        <f t="shared" si="87"/>
        <v>0.31501116297319659</v>
      </c>
    </row>
    <row r="1044" spans="30:33" x14ac:dyDescent="0.2">
      <c r="AD1044">
        <f t="shared" si="88"/>
        <v>1042</v>
      </c>
      <c r="AE1044">
        <f t="shared" si="89"/>
        <v>3.0212021624633948E-4</v>
      </c>
      <c r="AF1044">
        <f t="shared" si="90"/>
        <v>0.18852301493771575</v>
      </c>
      <c r="AG1044">
        <f t="shared" si="87"/>
        <v>0.31480926532868575</v>
      </c>
    </row>
    <row r="1045" spans="30:33" x14ac:dyDescent="0.2">
      <c r="AD1045">
        <f t="shared" si="88"/>
        <v>1043</v>
      </c>
      <c r="AE1045">
        <f t="shared" si="89"/>
        <v>3.0163682390034534E-4</v>
      </c>
      <c r="AF1045">
        <f t="shared" si="90"/>
        <v>0.1882213781138154</v>
      </c>
      <c r="AG1045">
        <f t="shared" si="87"/>
        <v>0.31460720732806019</v>
      </c>
    </row>
    <row r="1046" spans="30:33" x14ac:dyDescent="0.2">
      <c r="AD1046">
        <f t="shared" si="88"/>
        <v>1044</v>
      </c>
      <c r="AE1046">
        <f t="shared" si="89"/>
        <v>3.0115420498210479E-4</v>
      </c>
      <c r="AF1046">
        <f t="shared" si="90"/>
        <v>0.18792022390883328</v>
      </c>
      <c r="AG1046">
        <f t="shared" si="87"/>
        <v>0.31440499000131739</v>
      </c>
    </row>
    <row r="1047" spans="30:33" x14ac:dyDescent="0.2">
      <c r="AD1047">
        <f t="shared" si="88"/>
        <v>1045</v>
      </c>
      <c r="AE1047">
        <f t="shared" si="89"/>
        <v>3.0067235825413337E-4</v>
      </c>
      <c r="AF1047">
        <f t="shared" si="90"/>
        <v>0.18761955155057913</v>
      </c>
      <c r="AG1047">
        <f t="shared" si="87"/>
        <v>0.3142026143755694</v>
      </c>
    </row>
    <row r="1048" spans="30:33" x14ac:dyDescent="0.2">
      <c r="AD1048">
        <f t="shared" si="88"/>
        <v>1046</v>
      </c>
      <c r="AE1048">
        <f t="shared" si="89"/>
        <v>3.0019128248092672E-4</v>
      </c>
      <c r="AF1048">
        <f t="shared" si="90"/>
        <v>0.1873193602680982</v>
      </c>
      <c r="AG1048">
        <f t="shared" si="87"/>
        <v>0.31400008147504938</v>
      </c>
    </row>
    <row r="1049" spans="30:33" x14ac:dyDescent="0.2">
      <c r="AD1049">
        <f t="shared" si="88"/>
        <v>1047</v>
      </c>
      <c r="AE1049">
        <f t="shared" si="89"/>
        <v>2.9971097642895724E-4</v>
      </c>
      <c r="AF1049">
        <f t="shared" si="90"/>
        <v>0.18701964929166923</v>
      </c>
      <c r="AG1049">
        <f t="shared" si="87"/>
        <v>0.31379739232111825</v>
      </c>
    </row>
    <row r="1050" spans="30:33" x14ac:dyDescent="0.2">
      <c r="AD1050">
        <f t="shared" si="88"/>
        <v>1048</v>
      </c>
      <c r="AE1050">
        <f t="shared" si="89"/>
        <v>2.9923143886667088E-4</v>
      </c>
      <c r="AF1050">
        <f t="shared" si="90"/>
        <v>0.18672041785280255</v>
      </c>
      <c r="AG1050">
        <f t="shared" si="87"/>
        <v>0.31359454793227109</v>
      </c>
    </row>
    <row r="1051" spans="30:33" x14ac:dyDescent="0.2">
      <c r="AD1051">
        <f t="shared" si="88"/>
        <v>1049</v>
      </c>
      <c r="AE1051">
        <f t="shared" si="89"/>
        <v>2.9875266856448421E-4</v>
      </c>
      <c r="AF1051">
        <f t="shared" si="90"/>
        <v>0.18642166518423806</v>
      </c>
      <c r="AG1051">
        <f t="shared" si="87"/>
        <v>0.31339154932414393</v>
      </c>
    </row>
    <row r="1052" spans="30:33" x14ac:dyDescent="0.2">
      <c r="AD1052">
        <f t="shared" si="88"/>
        <v>1050</v>
      </c>
      <c r="AE1052">
        <f t="shared" si="89"/>
        <v>2.9827466429478103E-4</v>
      </c>
      <c r="AF1052">
        <f t="shared" si="90"/>
        <v>0.18612339051994325</v>
      </c>
      <c r="AG1052">
        <f t="shared" si="87"/>
        <v>0.3131883975095201</v>
      </c>
    </row>
    <row r="1053" spans="30:33" x14ac:dyDescent="0.2">
      <c r="AD1053">
        <f t="shared" si="88"/>
        <v>1051</v>
      </c>
      <c r="AE1053">
        <f t="shared" si="89"/>
        <v>2.9779742483190932E-4</v>
      </c>
      <c r="AF1053">
        <f t="shared" si="90"/>
        <v>0.18582559309511135</v>
      </c>
      <c r="AG1053">
        <f t="shared" si="87"/>
        <v>0.3129850934983367</v>
      </c>
    </row>
    <row r="1054" spans="30:33" x14ac:dyDescent="0.2">
      <c r="AD1054">
        <f t="shared" si="88"/>
        <v>1052</v>
      </c>
      <c r="AE1054">
        <f t="shared" si="89"/>
        <v>2.9732094895217829E-4</v>
      </c>
      <c r="AF1054">
        <f t="shared" si="90"/>
        <v>0.18552827214615916</v>
      </c>
      <c r="AG1054">
        <f t="shared" si="87"/>
        <v>0.31278163829769157</v>
      </c>
    </row>
    <row r="1055" spans="30:33" x14ac:dyDescent="0.2">
      <c r="AD1055">
        <f t="shared" si="88"/>
        <v>1053</v>
      </c>
      <c r="AE1055">
        <f t="shared" si="89"/>
        <v>2.9684523543385482E-4</v>
      </c>
      <c r="AF1055">
        <f t="shared" si="90"/>
        <v>0.18523142691072531</v>
      </c>
      <c r="AG1055">
        <f t="shared" si="87"/>
        <v>0.3125780329118491</v>
      </c>
    </row>
    <row r="1056" spans="30:33" x14ac:dyDescent="0.2">
      <c r="AD1056">
        <f t="shared" si="88"/>
        <v>1054</v>
      </c>
      <c r="AE1056">
        <f t="shared" si="89"/>
        <v>2.9637028305716062E-4</v>
      </c>
      <c r="AF1056">
        <f t="shared" si="90"/>
        <v>0.18493505662766813</v>
      </c>
      <c r="AG1056">
        <f t="shared" si="87"/>
        <v>0.31237427834224729</v>
      </c>
    </row>
    <row r="1057" spans="30:33" x14ac:dyDescent="0.2">
      <c r="AD1057">
        <f t="shared" si="88"/>
        <v>1055</v>
      </c>
      <c r="AE1057">
        <f t="shared" si="89"/>
        <v>2.9589609060426912E-4</v>
      </c>
      <c r="AF1057">
        <f t="shared" si="90"/>
        <v>0.18463916053706386</v>
      </c>
      <c r="AG1057">
        <f t="shared" si="87"/>
        <v>0.31217037558750393</v>
      </c>
    </row>
    <row r="1058" spans="30:33" x14ac:dyDescent="0.2">
      <c r="AD1058">
        <f t="shared" si="88"/>
        <v>1056</v>
      </c>
      <c r="AE1058">
        <f t="shared" si="89"/>
        <v>2.9542265685930229E-4</v>
      </c>
      <c r="AF1058">
        <f t="shared" si="90"/>
        <v>0.18434373788020456</v>
      </c>
      <c r="AG1058">
        <f t="shared" si="87"/>
        <v>0.31196632564342325</v>
      </c>
    </row>
    <row r="1059" spans="30:33" x14ac:dyDescent="0.2">
      <c r="AD1059">
        <f t="shared" si="88"/>
        <v>1057</v>
      </c>
      <c r="AE1059">
        <f t="shared" si="89"/>
        <v>2.9494998060832742E-4</v>
      </c>
      <c r="AF1059">
        <f t="shared" si="90"/>
        <v>0.18404878789959622</v>
      </c>
      <c r="AG1059">
        <f t="shared" si="87"/>
        <v>0.31176212950300208</v>
      </c>
    </row>
    <row r="1060" spans="30:33" x14ac:dyDescent="0.2">
      <c r="AD1060">
        <f t="shared" si="88"/>
        <v>1058</v>
      </c>
      <c r="AE1060">
        <f t="shared" si="89"/>
        <v>2.9447806063935409E-4</v>
      </c>
      <c r="AF1060">
        <f t="shared" si="90"/>
        <v>0.18375430983895685</v>
      </c>
      <c r="AG1060">
        <f t="shared" si="87"/>
        <v>0.31155778815643664</v>
      </c>
    </row>
    <row r="1061" spans="30:33" x14ac:dyDescent="0.2">
      <c r="AD1061">
        <f t="shared" si="88"/>
        <v>1059</v>
      </c>
      <c r="AE1061">
        <f t="shared" si="89"/>
        <v>2.9400689574233109E-4</v>
      </c>
      <c r="AF1061">
        <f t="shared" si="90"/>
        <v>0.18346030294321453</v>
      </c>
      <c r="AG1061">
        <f t="shared" si="87"/>
        <v>0.31135330259112864</v>
      </c>
    </row>
    <row r="1062" spans="30:33" x14ac:dyDescent="0.2">
      <c r="AD1062">
        <f t="shared" si="88"/>
        <v>1060</v>
      </c>
      <c r="AE1062">
        <f t="shared" si="89"/>
        <v>2.9353648470914338E-4</v>
      </c>
      <c r="AF1062">
        <f t="shared" si="90"/>
        <v>0.18316676645850538</v>
      </c>
      <c r="AG1062">
        <f t="shared" si="87"/>
        <v>0.31114867379169198</v>
      </c>
    </row>
    <row r="1063" spans="30:33" x14ac:dyDescent="0.2">
      <c r="AD1063">
        <f t="shared" si="88"/>
        <v>1061</v>
      </c>
      <c r="AE1063">
        <f t="shared" si="89"/>
        <v>2.9306682633360872E-4</v>
      </c>
      <c r="AF1063">
        <f t="shared" si="90"/>
        <v>0.18287369963217176</v>
      </c>
      <c r="AG1063">
        <f t="shared" si="87"/>
        <v>0.31094390273995887</v>
      </c>
    </row>
    <row r="1064" spans="30:33" x14ac:dyDescent="0.2">
      <c r="AD1064">
        <f t="shared" si="88"/>
        <v>1062</v>
      </c>
      <c r="AE1064">
        <f t="shared" si="89"/>
        <v>2.9259791941147492E-4</v>
      </c>
      <c r="AF1064">
        <f t="shared" si="90"/>
        <v>0.18258110171276026</v>
      </c>
      <c r="AG1064">
        <f t="shared" si="87"/>
        <v>0.31073899041498637</v>
      </c>
    </row>
    <row r="1065" spans="30:33" x14ac:dyDescent="0.2">
      <c r="AD1065">
        <f t="shared" si="88"/>
        <v>1063</v>
      </c>
      <c r="AE1065">
        <f t="shared" si="89"/>
        <v>2.9212976274041653E-4</v>
      </c>
      <c r="AF1065">
        <f t="shared" si="90"/>
        <v>0.18228897195001983</v>
      </c>
      <c r="AG1065">
        <f t="shared" si="87"/>
        <v>0.31053393779306276</v>
      </c>
    </row>
    <row r="1066" spans="30:33" x14ac:dyDescent="0.2">
      <c r="AD1066">
        <f t="shared" si="88"/>
        <v>1064</v>
      </c>
      <c r="AE1066">
        <f t="shared" si="89"/>
        <v>2.9166235512003189E-4</v>
      </c>
      <c r="AF1066">
        <f t="shared" si="90"/>
        <v>0.18199730959489979</v>
      </c>
      <c r="AG1066">
        <f t="shared" si="87"/>
        <v>0.31032874584771392</v>
      </c>
    </row>
    <row r="1067" spans="30:33" x14ac:dyDescent="0.2">
      <c r="AD1067">
        <f t="shared" si="88"/>
        <v>1065</v>
      </c>
      <c r="AE1067">
        <f t="shared" si="89"/>
        <v>2.9119569535183981E-4</v>
      </c>
      <c r="AF1067">
        <f t="shared" si="90"/>
        <v>0.18170611389954794</v>
      </c>
      <c r="AG1067">
        <f t="shared" si="87"/>
        <v>0.3101234155497094</v>
      </c>
    </row>
    <row r="1068" spans="30:33" x14ac:dyDescent="0.2">
      <c r="AD1068">
        <f t="shared" si="88"/>
        <v>1066</v>
      </c>
      <c r="AE1068">
        <f t="shared" si="89"/>
        <v>2.9072978223927681E-4</v>
      </c>
      <c r="AF1068">
        <f t="shared" si="90"/>
        <v>0.18141538411730865</v>
      </c>
      <c r="AG1068">
        <f t="shared" si="87"/>
        <v>0.30991794786706905</v>
      </c>
    </row>
    <row r="1069" spans="30:33" x14ac:dyDescent="0.2">
      <c r="AD1069">
        <f t="shared" si="88"/>
        <v>1067</v>
      </c>
      <c r="AE1069">
        <f t="shared" si="89"/>
        <v>2.9026461458769398E-4</v>
      </c>
      <c r="AF1069">
        <f t="shared" si="90"/>
        <v>0.18112511950272095</v>
      </c>
      <c r="AG1069">
        <f t="shared" si="87"/>
        <v>0.30971234376506945</v>
      </c>
    </row>
    <row r="1070" spans="30:33" x14ac:dyDescent="0.2">
      <c r="AD1070">
        <f t="shared" si="88"/>
        <v>1068</v>
      </c>
      <c r="AE1070">
        <f t="shared" si="89"/>
        <v>2.8980019120435367E-4</v>
      </c>
      <c r="AF1070">
        <f t="shared" si="90"/>
        <v>0.18083531931151658</v>
      </c>
      <c r="AG1070">
        <f t="shared" si="87"/>
        <v>0.3095066042062497</v>
      </c>
    </row>
    <row r="1071" spans="30:33" x14ac:dyDescent="0.2">
      <c r="AD1071">
        <f t="shared" si="88"/>
        <v>1069</v>
      </c>
      <c r="AE1071">
        <f t="shared" si="89"/>
        <v>2.8933651089842666E-4</v>
      </c>
      <c r="AF1071">
        <f t="shared" si="90"/>
        <v>0.18054598280061815</v>
      </c>
      <c r="AG1071">
        <f t="shared" si="87"/>
        <v>0.30930073015041809</v>
      </c>
    </row>
    <row r="1072" spans="30:33" x14ac:dyDescent="0.2">
      <c r="AD1072">
        <f t="shared" si="88"/>
        <v>1070</v>
      </c>
      <c r="AE1072">
        <f t="shared" si="89"/>
        <v>2.8887357248098919E-4</v>
      </c>
      <c r="AF1072">
        <f t="shared" si="90"/>
        <v>0.18025710922813715</v>
      </c>
      <c r="AG1072">
        <f t="shared" si="87"/>
        <v>0.30909472255465842</v>
      </c>
    </row>
    <row r="1073" spans="30:33" x14ac:dyDescent="0.2">
      <c r="AD1073">
        <f t="shared" si="88"/>
        <v>1071</v>
      </c>
      <c r="AE1073">
        <f t="shared" si="89"/>
        <v>2.8841137476501955E-4</v>
      </c>
      <c r="AF1073">
        <f t="shared" si="90"/>
        <v>0.17996869785337211</v>
      </c>
      <c r="AG1073">
        <f t="shared" si="87"/>
        <v>0.30888858237333594</v>
      </c>
    </row>
    <row r="1074" spans="30:33" x14ac:dyDescent="0.2">
      <c r="AD1074">
        <f t="shared" si="88"/>
        <v>1072</v>
      </c>
      <c r="AE1074">
        <f t="shared" si="89"/>
        <v>2.8794991656539548E-4</v>
      </c>
      <c r="AF1074">
        <f t="shared" si="90"/>
        <v>0.17968074793680669</v>
      </c>
      <c r="AG1074">
        <f t="shared" si="87"/>
        <v>0.30868231055810397</v>
      </c>
    </row>
    <row r="1075" spans="30:33" x14ac:dyDescent="0.2">
      <c r="AD1075">
        <f t="shared" si="88"/>
        <v>1073</v>
      </c>
      <c r="AE1075">
        <f t="shared" si="89"/>
        <v>2.8748919669889083E-4</v>
      </c>
      <c r="AF1075">
        <f t="shared" si="90"/>
        <v>0.17939325874010778</v>
      </c>
      <c r="AG1075">
        <f t="shared" si="87"/>
        <v>0.30847590805790986</v>
      </c>
    </row>
    <row r="1076" spans="30:33" x14ac:dyDescent="0.2">
      <c r="AD1076">
        <f t="shared" si="88"/>
        <v>1074</v>
      </c>
      <c r="AE1076">
        <f t="shared" si="89"/>
        <v>2.8702921398417256E-4</v>
      </c>
      <c r="AF1076">
        <f t="shared" si="90"/>
        <v>0.17910622952612359</v>
      </c>
      <c r="AG1076">
        <f t="shared" si="87"/>
        <v>0.30826937581900132</v>
      </c>
    </row>
    <row r="1077" spans="30:33" x14ac:dyDescent="0.2">
      <c r="AD1077">
        <f t="shared" si="88"/>
        <v>1075</v>
      </c>
      <c r="AE1077">
        <f t="shared" si="89"/>
        <v>2.8656996724179786E-4</v>
      </c>
      <c r="AF1077">
        <f t="shared" si="90"/>
        <v>0.17881965955888179</v>
      </c>
      <c r="AG1077">
        <f t="shared" si="87"/>
        <v>0.30806271478493269</v>
      </c>
    </row>
    <row r="1078" spans="30:33" x14ac:dyDescent="0.2">
      <c r="AD1078">
        <f t="shared" si="88"/>
        <v>1076</v>
      </c>
      <c r="AE1078">
        <f t="shared" si="89"/>
        <v>2.86111455294211E-4</v>
      </c>
      <c r="AF1078">
        <f t="shared" si="90"/>
        <v>0.17853354810358757</v>
      </c>
      <c r="AG1078">
        <f t="shared" si="87"/>
        <v>0.30785592589657101</v>
      </c>
    </row>
    <row r="1079" spans="30:33" x14ac:dyDescent="0.2">
      <c r="AD1079">
        <f t="shared" si="88"/>
        <v>1077</v>
      </c>
      <c r="AE1079">
        <f t="shared" si="89"/>
        <v>2.8565367696574022E-4</v>
      </c>
      <c r="AF1079">
        <f t="shared" si="90"/>
        <v>0.17824789442662181</v>
      </c>
      <c r="AG1079">
        <f t="shared" si="87"/>
        <v>0.30764901009210222</v>
      </c>
    </row>
    <row r="1080" spans="30:33" x14ac:dyDescent="0.2">
      <c r="AD1080">
        <f t="shared" si="88"/>
        <v>1078</v>
      </c>
      <c r="AE1080">
        <f t="shared" si="89"/>
        <v>2.8519663108259502E-4</v>
      </c>
      <c r="AF1080">
        <f t="shared" si="90"/>
        <v>0.17796269779553922</v>
      </c>
      <c r="AG1080">
        <f t="shared" si="87"/>
        <v>0.30744196830703741</v>
      </c>
    </row>
    <row r="1081" spans="30:33" x14ac:dyDescent="0.2">
      <c r="AD1081">
        <f t="shared" si="88"/>
        <v>1079</v>
      </c>
      <c r="AE1081">
        <f t="shared" si="89"/>
        <v>2.847403164728629E-4</v>
      </c>
      <c r="AF1081">
        <f t="shared" si="90"/>
        <v>0.17767795747906634</v>
      </c>
      <c r="AG1081">
        <f t="shared" si="87"/>
        <v>0.30723480147421905</v>
      </c>
    </row>
    <row r="1082" spans="30:33" x14ac:dyDescent="0.2">
      <c r="AD1082">
        <f t="shared" si="88"/>
        <v>1080</v>
      </c>
      <c r="AE1082">
        <f t="shared" si="89"/>
        <v>2.8428473196650628E-4</v>
      </c>
      <c r="AF1082">
        <f t="shared" si="90"/>
        <v>0.17739367274709983</v>
      </c>
      <c r="AG1082">
        <f t="shared" si="87"/>
        <v>0.30702751052382676</v>
      </c>
    </row>
    <row r="1083" spans="30:33" x14ac:dyDescent="0.2">
      <c r="AD1083">
        <f t="shared" si="88"/>
        <v>1081</v>
      </c>
      <c r="AE1083">
        <f t="shared" si="89"/>
        <v>2.8382987639535986E-4</v>
      </c>
      <c r="AF1083">
        <f t="shared" si="90"/>
        <v>0.17710984287070447</v>
      </c>
      <c r="AG1083">
        <f t="shared" si="87"/>
        <v>0.30682009638338403</v>
      </c>
    </row>
    <row r="1084" spans="30:33" x14ac:dyDescent="0.2">
      <c r="AD1084">
        <f t="shared" si="88"/>
        <v>1082</v>
      </c>
      <c r="AE1084">
        <f t="shared" si="89"/>
        <v>2.8337574859312725E-4</v>
      </c>
      <c r="AF1084">
        <f t="shared" si="90"/>
        <v>0.17682646712211134</v>
      </c>
      <c r="AG1084">
        <f t="shared" si="87"/>
        <v>0.30661255997776371</v>
      </c>
    </row>
    <row r="1085" spans="30:33" x14ac:dyDescent="0.2">
      <c r="AD1085">
        <f t="shared" si="88"/>
        <v>1083</v>
      </c>
      <c r="AE1085">
        <f t="shared" si="89"/>
        <v>2.8292234739537826E-4</v>
      </c>
      <c r="AF1085">
        <f t="shared" si="90"/>
        <v>0.17654354477471595</v>
      </c>
      <c r="AG1085">
        <f t="shared" si="87"/>
        <v>0.30640490222919464</v>
      </c>
    </row>
    <row r="1086" spans="30:33" x14ac:dyDescent="0.2">
      <c r="AD1086">
        <f t="shared" si="88"/>
        <v>1084</v>
      </c>
      <c r="AE1086">
        <f t="shared" si="89"/>
        <v>2.8246967163954566E-4</v>
      </c>
      <c r="AF1086">
        <f t="shared" si="90"/>
        <v>0.1762610751030764</v>
      </c>
      <c r="AG1086">
        <f t="shared" si="87"/>
        <v>0.30619712405726751</v>
      </c>
    </row>
    <row r="1087" spans="30:33" x14ac:dyDescent="0.2">
      <c r="AD1087">
        <f t="shared" si="88"/>
        <v>1085</v>
      </c>
      <c r="AE1087">
        <f t="shared" si="89"/>
        <v>2.8201772016492235E-4</v>
      </c>
      <c r="AF1087">
        <f t="shared" si="90"/>
        <v>0.17597905738291147</v>
      </c>
      <c r="AG1087">
        <f t="shared" si="87"/>
        <v>0.30598922637894077</v>
      </c>
    </row>
    <row r="1088" spans="30:33" x14ac:dyDescent="0.2">
      <c r="AD1088">
        <f t="shared" si="88"/>
        <v>1086</v>
      </c>
      <c r="AE1088">
        <f t="shared" si="89"/>
        <v>2.8156649181265849E-4</v>
      </c>
      <c r="AF1088">
        <f t="shared" si="90"/>
        <v>0.17569749089109882</v>
      </c>
      <c r="AG1088">
        <f t="shared" si="87"/>
        <v>0.30578121010854714</v>
      </c>
    </row>
    <row r="1089" spans="30:33" x14ac:dyDescent="0.2">
      <c r="AD1089">
        <f t="shared" si="88"/>
        <v>1087</v>
      </c>
      <c r="AE1089">
        <f t="shared" si="89"/>
        <v>2.8111598542575821E-4</v>
      </c>
      <c r="AF1089">
        <f t="shared" si="90"/>
        <v>0.17541637490567305</v>
      </c>
      <c r="AG1089">
        <f t="shared" si="87"/>
        <v>0.30557307615779916</v>
      </c>
    </row>
    <row r="1090" spans="30:33" x14ac:dyDescent="0.2">
      <c r="AD1090">
        <f t="shared" si="88"/>
        <v>1088</v>
      </c>
      <c r="AE1090">
        <f t="shared" si="89"/>
        <v>2.8066619984907701E-4</v>
      </c>
      <c r="AF1090">
        <f t="shared" si="90"/>
        <v>0.17513570870582396</v>
      </c>
      <c r="AG1090">
        <f t="shared" si="87"/>
        <v>0.30536482543579579</v>
      </c>
    </row>
    <row r="1091" spans="30:33" x14ac:dyDescent="0.2">
      <c r="AD1091">
        <f t="shared" si="88"/>
        <v>1089</v>
      </c>
      <c r="AE1091">
        <f t="shared" si="89"/>
        <v>2.8021713392931846E-4</v>
      </c>
      <c r="AF1091">
        <f t="shared" si="90"/>
        <v>0.17485549157189462</v>
      </c>
      <c r="AG1091">
        <f t="shared" si="87"/>
        <v>0.30515645884902781</v>
      </c>
    </row>
    <row r="1092" spans="30:33" x14ac:dyDescent="0.2">
      <c r="AD1092">
        <f t="shared" si="88"/>
        <v>1090</v>
      </c>
      <c r="AE1092">
        <f t="shared" si="89"/>
        <v>2.797687865150315E-4</v>
      </c>
      <c r="AF1092">
        <f t="shared" si="90"/>
        <v>0.17457572278537958</v>
      </c>
      <c r="AG1092">
        <f t="shared" ref="AG1092:AG1155" si="91">AD1092*AE1092</f>
        <v>0.30494797730138434</v>
      </c>
    </row>
    <row r="1093" spans="30:33" x14ac:dyDescent="0.2">
      <c r="AD1093">
        <f t="shared" ref="AD1093:AD1156" si="92">AD1092+1</f>
        <v>1091</v>
      </c>
      <c r="AE1093">
        <f t="shared" ref="AE1093:AE1156" si="93">AF1092*$AE$3</f>
        <v>2.7932115645660745E-4</v>
      </c>
      <c r="AF1093">
        <f t="shared" ref="AF1093:AF1156" si="94">AF1092*$AF$3</f>
        <v>0.17429640162892296</v>
      </c>
      <c r="AG1093">
        <f t="shared" si="91"/>
        <v>0.30473938169415871</v>
      </c>
    </row>
    <row r="1094" spans="30:33" x14ac:dyDescent="0.2">
      <c r="AD1094">
        <f t="shared" si="92"/>
        <v>1092</v>
      </c>
      <c r="AE1094">
        <f t="shared" si="93"/>
        <v>2.7887424260627684E-4</v>
      </c>
      <c r="AF1094">
        <f t="shared" si="94"/>
        <v>0.17401752738631668</v>
      </c>
      <c r="AG1094">
        <f t="shared" si="91"/>
        <v>0.30453067292605429</v>
      </c>
    </row>
    <row r="1095" spans="30:33" x14ac:dyDescent="0.2">
      <c r="AD1095">
        <f t="shared" si="92"/>
        <v>1093</v>
      </c>
      <c r="AE1095">
        <f t="shared" si="93"/>
        <v>2.784280438181068E-4</v>
      </c>
      <c r="AF1095">
        <f t="shared" si="94"/>
        <v>0.17373909934249857</v>
      </c>
      <c r="AG1095">
        <f t="shared" si="91"/>
        <v>0.30432185189319072</v>
      </c>
    </row>
    <row r="1096" spans="30:33" x14ac:dyDescent="0.2">
      <c r="AD1096">
        <f t="shared" si="92"/>
        <v>1094</v>
      </c>
      <c r="AE1096">
        <f t="shared" si="93"/>
        <v>2.7798255894799783E-4</v>
      </c>
      <c r="AF1096">
        <f t="shared" si="94"/>
        <v>0.17346111678355056</v>
      </c>
      <c r="AG1096">
        <f t="shared" si="91"/>
        <v>0.30411291948910962</v>
      </c>
    </row>
    <row r="1097" spans="30:33" x14ac:dyDescent="0.2">
      <c r="AD1097">
        <f t="shared" si="92"/>
        <v>1095</v>
      </c>
      <c r="AE1097">
        <f t="shared" si="93"/>
        <v>2.7753778685368102E-4</v>
      </c>
      <c r="AF1097">
        <f t="shared" si="94"/>
        <v>0.17318357899669687</v>
      </c>
      <c r="AG1097">
        <f t="shared" si="91"/>
        <v>0.30390387660478069</v>
      </c>
    </row>
    <row r="1098" spans="30:33" x14ac:dyDescent="0.2">
      <c r="AD1098">
        <f t="shared" si="92"/>
        <v>1096</v>
      </c>
      <c r="AE1098">
        <f t="shared" si="93"/>
        <v>2.7709372639471511E-4</v>
      </c>
      <c r="AF1098">
        <f t="shared" si="94"/>
        <v>0.17290648527030214</v>
      </c>
      <c r="AG1098">
        <f t="shared" si="91"/>
        <v>0.30369472412860776</v>
      </c>
    </row>
    <row r="1099" spans="30:33" x14ac:dyDescent="0.2">
      <c r="AD1099">
        <f t="shared" si="92"/>
        <v>1097</v>
      </c>
      <c r="AE1099">
        <f t="shared" si="93"/>
        <v>2.7665037643248358E-4</v>
      </c>
      <c r="AF1099">
        <f t="shared" si="94"/>
        <v>0.17262983489386965</v>
      </c>
      <c r="AG1099">
        <f t="shared" si="91"/>
        <v>0.30348546294643447</v>
      </c>
    </row>
    <row r="1100" spans="30:33" x14ac:dyDescent="0.2">
      <c r="AD1100">
        <f t="shared" si="92"/>
        <v>1098</v>
      </c>
      <c r="AE1100">
        <f t="shared" si="93"/>
        <v>2.7620773583019158E-4</v>
      </c>
      <c r="AF1100">
        <f t="shared" si="94"/>
        <v>0.17235362715803945</v>
      </c>
      <c r="AG1100">
        <f t="shared" si="91"/>
        <v>0.30327609394155036</v>
      </c>
    </row>
    <row r="1101" spans="30:33" x14ac:dyDescent="0.2">
      <c r="AD1101">
        <f t="shared" si="92"/>
        <v>1099</v>
      </c>
      <c r="AE1101">
        <f t="shared" si="93"/>
        <v>2.7576580345286324E-4</v>
      </c>
      <c r="AF1101">
        <f t="shared" si="94"/>
        <v>0.17207786135458658</v>
      </c>
      <c r="AG1101">
        <f t="shared" si="91"/>
        <v>0.3030666179946967</v>
      </c>
    </row>
    <row r="1102" spans="30:33" x14ac:dyDescent="0.2">
      <c r="AD1102">
        <f t="shared" si="92"/>
        <v>1100</v>
      </c>
      <c r="AE1102">
        <f t="shared" si="93"/>
        <v>2.7532457816733868E-4</v>
      </c>
      <c r="AF1102">
        <f t="shared" si="94"/>
        <v>0.17180253677641924</v>
      </c>
      <c r="AG1102">
        <f t="shared" si="91"/>
        <v>0.30285703598407254</v>
      </c>
    </row>
    <row r="1103" spans="30:33" x14ac:dyDescent="0.2">
      <c r="AD1103">
        <f t="shared" si="92"/>
        <v>1101</v>
      </c>
      <c r="AE1103">
        <f t="shared" si="93"/>
        <v>2.7488405884227093E-4</v>
      </c>
      <c r="AF1103">
        <f t="shared" si="94"/>
        <v>0.17152765271757697</v>
      </c>
      <c r="AG1103">
        <f t="shared" si="91"/>
        <v>0.30264734878534028</v>
      </c>
    </row>
    <row r="1104" spans="30:33" x14ac:dyDescent="0.2">
      <c r="AD1104">
        <f t="shared" si="92"/>
        <v>1102</v>
      </c>
      <c r="AE1104">
        <f t="shared" si="93"/>
        <v>2.7444424434812327E-4</v>
      </c>
      <c r="AF1104">
        <f t="shared" si="94"/>
        <v>0.17125320847322884</v>
      </c>
      <c r="AG1104">
        <f t="shared" si="91"/>
        <v>0.30243755727163185</v>
      </c>
    </row>
    <row r="1105" spans="30:33" x14ac:dyDescent="0.2">
      <c r="AD1105">
        <f t="shared" si="92"/>
        <v>1103</v>
      </c>
      <c r="AE1105">
        <f t="shared" si="93"/>
        <v>2.7400513355716627E-4</v>
      </c>
      <c r="AF1105">
        <f t="shared" si="94"/>
        <v>0.17097920333967165</v>
      </c>
      <c r="AG1105">
        <f t="shared" si="91"/>
        <v>0.30222766231355441</v>
      </c>
    </row>
    <row r="1106" spans="30:33" x14ac:dyDescent="0.2">
      <c r="AD1106">
        <f t="shared" si="92"/>
        <v>1104</v>
      </c>
      <c r="AE1106">
        <f t="shared" si="93"/>
        <v>2.7356672534347478E-4</v>
      </c>
      <c r="AF1106">
        <f t="shared" si="94"/>
        <v>0.17070563661432817</v>
      </c>
      <c r="AG1106">
        <f t="shared" si="91"/>
        <v>0.30201766477919617</v>
      </c>
    </row>
    <row r="1107" spans="30:33" x14ac:dyDescent="0.2">
      <c r="AD1107">
        <f t="shared" si="92"/>
        <v>1105</v>
      </c>
      <c r="AE1107">
        <f t="shared" si="93"/>
        <v>2.7312901858292518E-4</v>
      </c>
      <c r="AF1107">
        <f t="shared" si="94"/>
        <v>0.17043250759574524</v>
      </c>
      <c r="AG1107">
        <f t="shared" si="91"/>
        <v>0.30180756553413229</v>
      </c>
    </row>
    <row r="1108" spans="30:33" x14ac:dyDescent="0.2">
      <c r="AD1108">
        <f t="shared" si="92"/>
        <v>1106</v>
      </c>
      <c r="AE1108">
        <f t="shared" si="93"/>
        <v>2.7269201215319251E-4</v>
      </c>
      <c r="AF1108">
        <f t="shared" si="94"/>
        <v>0.17015981558359203</v>
      </c>
      <c r="AG1108">
        <f t="shared" si="91"/>
        <v>0.3015973654414309</v>
      </c>
    </row>
    <row r="1109" spans="30:33" x14ac:dyDescent="0.2">
      <c r="AD1109">
        <f t="shared" si="92"/>
        <v>1107</v>
      </c>
      <c r="AE1109">
        <f t="shared" si="93"/>
        <v>2.7225570493374739E-4</v>
      </c>
      <c r="AF1109">
        <f t="shared" si="94"/>
        <v>0.16988755987865828</v>
      </c>
      <c r="AG1109">
        <f t="shared" si="91"/>
        <v>0.30138706536165838</v>
      </c>
    </row>
    <row r="1110" spans="30:33" x14ac:dyDescent="0.2">
      <c r="AD1110">
        <f t="shared" si="92"/>
        <v>1108</v>
      </c>
      <c r="AE1110">
        <f t="shared" si="93"/>
        <v>2.7182009580585336E-4</v>
      </c>
      <c r="AF1110">
        <f t="shared" si="94"/>
        <v>0.16961573978285241</v>
      </c>
      <c r="AG1110">
        <f t="shared" si="91"/>
        <v>0.30117666615288552</v>
      </c>
    </row>
    <row r="1111" spans="30:33" x14ac:dyDescent="0.2">
      <c r="AD1111">
        <f t="shared" si="92"/>
        <v>1109</v>
      </c>
      <c r="AE1111">
        <f t="shared" si="93"/>
        <v>2.7138518365256399E-4</v>
      </c>
      <c r="AF1111">
        <f t="shared" si="94"/>
        <v>0.16934435459919983</v>
      </c>
      <c r="AG1111">
        <f t="shared" si="91"/>
        <v>0.30096616867069348</v>
      </c>
    </row>
    <row r="1112" spans="30:33" x14ac:dyDescent="0.2">
      <c r="AD1112">
        <f t="shared" si="92"/>
        <v>1110</v>
      </c>
      <c r="AE1112">
        <f t="shared" si="93"/>
        <v>2.7095096735871987E-4</v>
      </c>
      <c r="AF1112">
        <f t="shared" si="94"/>
        <v>0.16907340363184109</v>
      </c>
      <c r="AG1112">
        <f t="shared" si="91"/>
        <v>0.30075557376817907</v>
      </c>
    </row>
    <row r="1113" spans="30:33" x14ac:dyDescent="0.2">
      <c r="AD1113">
        <f t="shared" si="92"/>
        <v>1111</v>
      </c>
      <c r="AE1113">
        <f t="shared" si="93"/>
        <v>2.7051744581094584E-4</v>
      </c>
      <c r="AF1113">
        <f t="shared" si="94"/>
        <v>0.16880288618603015</v>
      </c>
      <c r="AG1113">
        <f t="shared" si="91"/>
        <v>0.30054488229596082</v>
      </c>
    </row>
    <row r="1114" spans="30:33" x14ac:dyDescent="0.2">
      <c r="AD1114">
        <f t="shared" si="92"/>
        <v>1112</v>
      </c>
      <c r="AE1114">
        <f t="shared" si="93"/>
        <v>2.7008461789764838E-4</v>
      </c>
      <c r="AF1114">
        <f t="shared" si="94"/>
        <v>0.1685328015681325</v>
      </c>
      <c r="AG1114">
        <f t="shared" si="91"/>
        <v>0.30033409510218501</v>
      </c>
    </row>
    <row r="1115" spans="30:33" x14ac:dyDescent="0.2">
      <c r="AD1115">
        <f t="shared" si="92"/>
        <v>1113</v>
      </c>
      <c r="AE1115">
        <f t="shared" si="93"/>
        <v>2.6965248250901213E-4</v>
      </c>
      <c r="AF1115">
        <f t="shared" si="94"/>
        <v>0.16826314908562348</v>
      </c>
      <c r="AG1115">
        <f t="shared" si="91"/>
        <v>0.30012321303253048</v>
      </c>
    </row>
    <row r="1116" spans="30:33" x14ac:dyDescent="0.2">
      <c r="AD1116">
        <f t="shared" si="92"/>
        <v>1114</v>
      </c>
      <c r="AE1116">
        <f t="shared" si="93"/>
        <v>2.6922103853699769E-4</v>
      </c>
      <c r="AF1116">
        <f t="shared" si="94"/>
        <v>0.16799392804708649</v>
      </c>
      <c r="AG1116">
        <f t="shared" si="91"/>
        <v>0.2999122369302154</v>
      </c>
    </row>
    <row r="1117" spans="30:33" x14ac:dyDescent="0.2">
      <c r="AD1117">
        <f t="shared" si="92"/>
        <v>1115</v>
      </c>
      <c r="AE1117">
        <f t="shared" si="93"/>
        <v>2.6879028487533852E-4</v>
      </c>
      <c r="AF1117">
        <f t="shared" si="94"/>
        <v>0.16772513776221115</v>
      </c>
      <c r="AG1117">
        <f t="shared" si="91"/>
        <v>0.29970116763600246</v>
      </c>
    </row>
    <row r="1118" spans="30:33" x14ac:dyDescent="0.2">
      <c r="AD1118">
        <f t="shared" si="92"/>
        <v>1116</v>
      </c>
      <c r="AE1118">
        <f t="shared" si="93"/>
        <v>2.6836022041953797E-4</v>
      </c>
      <c r="AF1118">
        <f t="shared" si="94"/>
        <v>0.16745677754179161</v>
      </c>
      <c r="AG1118">
        <f t="shared" si="91"/>
        <v>0.29949000598820436</v>
      </c>
    </row>
    <row r="1119" spans="30:33" x14ac:dyDescent="0.2">
      <c r="AD1119">
        <f t="shared" si="92"/>
        <v>1117</v>
      </c>
      <c r="AE1119">
        <f t="shared" si="93"/>
        <v>2.6793084406686668E-4</v>
      </c>
      <c r="AF1119">
        <f t="shared" si="94"/>
        <v>0.16718884669772474</v>
      </c>
      <c r="AG1119">
        <f t="shared" si="91"/>
        <v>0.29927875282269006</v>
      </c>
    </row>
    <row r="1120" spans="30:33" x14ac:dyDescent="0.2">
      <c r="AD1120">
        <f t="shared" si="92"/>
        <v>1118</v>
      </c>
      <c r="AE1120">
        <f t="shared" si="93"/>
        <v>2.6750215471635971E-4</v>
      </c>
      <c r="AF1120">
        <f t="shared" si="94"/>
        <v>0.16692134454300839</v>
      </c>
      <c r="AG1120">
        <f t="shared" si="91"/>
        <v>0.29906740897289014</v>
      </c>
    </row>
    <row r="1121" spans="30:33" x14ac:dyDescent="0.2">
      <c r="AD1121">
        <f t="shared" si="92"/>
        <v>1119</v>
      </c>
      <c r="AE1121">
        <f t="shared" si="93"/>
        <v>2.6707415126881357E-4</v>
      </c>
      <c r="AF1121">
        <f t="shared" si="94"/>
        <v>0.16665427039173958</v>
      </c>
      <c r="AG1121">
        <f t="shared" si="91"/>
        <v>0.2988559752698024</v>
      </c>
    </row>
    <row r="1122" spans="30:33" x14ac:dyDescent="0.2">
      <c r="AD1122">
        <f t="shared" si="92"/>
        <v>1120</v>
      </c>
      <c r="AE1122">
        <f t="shared" si="93"/>
        <v>2.6664683262678343E-4</v>
      </c>
      <c r="AF1122">
        <f t="shared" si="94"/>
        <v>0.1663876235591128</v>
      </c>
      <c r="AG1122">
        <f t="shared" si="91"/>
        <v>0.29864445254199745</v>
      </c>
    </row>
    <row r="1123" spans="30:33" x14ac:dyDescent="0.2">
      <c r="AD1123">
        <f t="shared" si="92"/>
        <v>1121</v>
      </c>
      <c r="AE1123">
        <f t="shared" si="93"/>
        <v>2.662201976945806E-4</v>
      </c>
      <c r="AF1123">
        <f t="shared" si="94"/>
        <v>0.1661214033614182</v>
      </c>
      <c r="AG1123">
        <f t="shared" si="91"/>
        <v>0.29843284161562483</v>
      </c>
    </row>
    <row r="1124" spans="30:33" x14ac:dyDescent="0.2">
      <c r="AD1124">
        <f t="shared" si="92"/>
        <v>1122</v>
      </c>
      <c r="AE1124">
        <f t="shared" si="93"/>
        <v>2.6579424537826927E-4</v>
      </c>
      <c r="AF1124">
        <f t="shared" si="94"/>
        <v>0.16585560911603991</v>
      </c>
      <c r="AG1124">
        <f t="shared" si="91"/>
        <v>0.29822114331441812</v>
      </c>
    </row>
    <row r="1125" spans="30:33" x14ac:dyDescent="0.2">
      <c r="AD1125">
        <f t="shared" si="92"/>
        <v>1123</v>
      </c>
      <c r="AE1125">
        <f t="shared" si="93"/>
        <v>2.65368974585664E-4</v>
      </c>
      <c r="AF1125">
        <f t="shared" si="94"/>
        <v>0.16559024014145424</v>
      </c>
      <c r="AG1125">
        <f t="shared" si="91"/>
        <v>0.29800935845970067</v>
      </c>
    </row>
    <row r="1126" spans="30:33" x14ac:dyDescent="0.2">
      <c r="AD1126">
        <f t="shared" si="92"/>
        <v>1124</v>
      </c>
      <c r="AE1126">
        <f t="shared" si="93"/>
        <v>2.6494438422632689E-4</v>
      </c>
      <c r="AF1126">
        <f t="shared" si="94"/>
        <v>0.1653252957572279</v>
      </c>
      <c r="AG1126">
        <f t="shared" si="91"/>
        <v>0.29779748787039145</v>
      </c>
    </row>
    <row r="1127" spans="30:33" x14ac:dyDescent="0.2">
      <c r="AD1127">
        <f t="shared" si="92"/>
        <v>1125</v>
      </c>
      <c r="AE1127">
        <f t="shared" si="93"/>
        <v>2.6452047321156479E-4</v>
      </c>
      <c r="AF1127">
        <f t="shared" si="94"/>
        <v>0.16506077528401633</v>
      </c>
      <c r="AG1127">
        <f t="shared" si="91"/>
        <v>0.29758553236301039</v>
      </c>
    </row>
    <row r="1128" spans="30:33" x14ac:dyDescent="0.2">
      <c r="AD1128">
        <f t="shared" si="92"/>
        <v>1126</v>
      </c>
      <c r="AE1128">
        <f t="shared" si="93"/>
        <v>2.6409724045442626E-4</v>
      </c>
      <c r="AF1128">
        <f t="shared" si="94"/>
        <v>0.16479667804356191</v>
      </c>
      <c r="AG1128">
        <f t="shared" si="91"/>
        <v>0.29737349275168395</v>
      </c>
    </row>
    <row r="1129" spans="30:33" x14ac:dyDescent="0.2">
      <c r="AD1129">
        <f t="shared" si="92"/>
        <v>1127</v>
      </c>
      <c r="AE1129">
        <f t="shared" si="93"/>
        <v>2.6367468486969918E-4</v>
      </c>
      <c r="AF1129">
        <f t="shared" si="94"/>
        <v>0.1645330033586922</v>
      </c>
      <c r="AG1129">
        <f t="shared" si="91"/>
        <v>0.297161369848151</v>
      </c>
    </row>
    <row r="1130" spans="30:33" x14ac:dyDescent="0.2">
      <c r="AD1130">
        <f t="shared" si="92"/>
        <v>1128</v>
      </c>
      <c r="AE1130">
        <f t="shared" si="93"/>
        <v>2.6325280537390765E-4</v>
      </c>
      <c r="AF1130">
        <f t="shared" si="94"/>
        <v>0.16426975055331827</v>
      </c>
      <c r="AG1130">
        <f t="shared" si="91"/>
        <v>0.29694916446176783</v>
      </c>
    </row>
    <row r="1131" spans="30:33" x14ac:dyDescent="0.2">
      <c r="AD1131">
        <f t="shared" si="92"/>
        <v>1129</v>
      </c>
      <c r="AE1131">
        <f t="shared" si="93"/>
        <v>2.6283160088530933E-4</v>
      </c>
      <c r="AF1131">
        <f t="shared" si="94"/>
        <v>0.16400691895243297</v>
      </c>
      <c r="AG1131">
        <f t="shared" si="91"/>
        <v>0.29673687739951421</v>
      </c>
    </row>
    <row r="1132" spans="30:33" x14ac:dyDescent="0.2">
      <c r="AD1132">
        <f t="shared" si="92"/>
        <v>1130</v>
      </c>
      <c r="AE1132">
        <f t="shared" si="93"/>
        <v>2.6241107032389286E-4</v>
      </c>
      <c r="AF1132">
        <f t="shared" si="94"/>
        <v>0.16374450788210906</v>
      </c>
      <c r="AG1132">
        <f t="shared" si="91"/>
        <v>0.29652450946599895</v>
      </c>
    </row>
    <row r="1133" spans="30:33" x14ac:dyDescent="0.2">
      <c r="AD1133">
        <f t="shared" si="92"/>
        <v>1131</v>
      </c>
      <c r="AE1133">
        <f t="shared" si="93"/>
        <v>2.6199121261137462E-4</v>
      </c>
      <c r="AF1133">
        <f t="shared" si="94"/>
        <v>0.16348251666949767</v>
      </c>
      <c r="AG1133">
        <f t="shared" si="91"/>
        <v>0.29631206146346473</v>
      </c>
    </row>
    <row r="1134" spans="30:33" x14ac:dyDescent="0.2">
      <c r="AD1134">
        <f t="shared" si="92"/>
        <v>1132</v>
      </c>
      <c r="AE1134">
        <f t="shared" si="93"/>
        <v>2.615720266711964E-4</v>
      </c>
      <c r="AF1134">
        <f t="shared" si="94"/>
        <v>0.16322094464282647</v>
      </c>
      <c r="AG1134">
        <f t="shared" si="91"/>
        <v>0.2960995341917943</v>
      </c>
    </row>
    <row r="1135" spans="30:33" x14ac:dyDescent="0.2">
      <c r="AD1135">
        <f t="shared" si="92"/>
        <v>1133</v>
      </c>
      <c r="AE1135">
        <f t="shared" si="93"/>
        <v>2.6115351142852244E-4</v>
      </c>
      <c r="AF1135">
        <f t="shared" si="94"/>
        <v>0.16295979113139794</v>
      </c>
      <c r="AG1135">
        <f t="shared" si="91"/>
        <v>0.29588692844851594</v>
      </c>
    </row>
    <row r="1136" spans="30:33" x14ac:dyDescent="0.2">
      <c r="AD1136">
        <f t="shared" si="92"/>
        <v>1134</v>
      </c>
      <c r="AE1136">
        <f t="shared" si="93"/>
        <v>2.6073566581023681E-4</v>
      </c>
      <c r="AF1136">
        <f t="shared" si="94"/>
        <v>0.16269905546558769</v>
      </c>
      <c r="AG1136">
        <f t="shared" si="91"/>
        <v>0.29567424502880851</v>
      </c>
    </row>
    <row r="1137" spans="30:33" x14ac:dyDescent="0.2">
      <c r="AD1137">
        <f t="shared" si="92"/>
        <v>1135</v>
      </c>
      <c r="AE1137">
        <f t="shared" si="93"/>
        <v>2.603184887449404E-4</v>
      </c>
      <c r="AF1137">
        <f t="shared" si="94"/>
        <v>0.16243873697684275</v>
      </c>
      <c r="AG1137">
        <f t="shared" si="91"/>
        <v>0.29546148472550737</v>
      </c>
    </row>
    <row r="1138" spans="30:33" x14ac:dyDescent="0.2">
      <c r="AD1138">
        <f t="shared" si="92"/>
        <v>1136</v>
      </c>
      <c r="AE1138">
        <f t="shared" si="93"/>
        <v>2.5990197916294852E-4</v>
      </c>
      <c r="AF1138">
        <f t="shared" si="94"/>
        <v>0.16217883499767979</v>
      </c>
      <c r="AG1138">
        <f t="shared" si="91"/>
        <v>0.29524864832910952</v>
      </c>
    </row>
    <row r="1139" spans="30:33" x14ac:dyDescent="0.2">
      <c r="AD1139">
        <f t="shared" si="92"/>
        <v>1137</v>
      </c>
      <c r="AE1139">
        <f t="shared" si="93"/>
        <v>2.5948613599628781E-4</v>
      </c>
      <c r="AF1139">
        <f t="shared" si="94"/>
        <v>0.16191934886168349</v>
      </c>
      <c r="AG1139">
        <f t="shared" si="91"/>
        <v>0.29503573662777927</v>
      </c>
    </row>
    <row r="1140" spans="30:33" x14ac:dyDescent="0.2">
      <c r="AD1140">
        <f t="shared" si="92"/>
        <v>1138</v>
      </c>
      <c r="AE1140">
        <f t="shared" si="93"/>
        <v>2.5907095817869369E-4</v>
      </c>
      <c r="AF1140">
        <f t="shared" si="94"/>
        <v>0.16166027790350479</v>
      </c>
      <c r="AG1140">
        <f t="shared" si="91"/>
        <v>0.29482275040735345</v>
      </c>
    </row>
    <row r="1141" spans="30:33" x14ac:dyDescent="0.2">
      <c r="AD1141">
        <f t="shared" si="92"/>
        <v>1139</v>
      </c>
      <c r="AE1141">
        <f t="shared" si="93"/>
        <v>2.5865644464560778E-4</v>
      </c>
      <c r="AF1141">
        <f t="shared" si="94"/>
        <v>0.16140162145885917</v>
      </c>
      <c r="AG1141">
        <f t="shared" si="91"/>
        <v>0.29460969045134727</v>
      </c>
    </row>
    <row r="1142" spans="30:33" x14ac:dyDescent="0.2">
      <c r="AD1142">
        <f t="shared" si="92"/>
        <v>1140</v>
      </c>
      <c r="AE1142">
        <f t="shared" si="93"/>
        <v>2.5824259433417481E-4</v>
      </c>
      <c r="AF1142">
        <f t="shared" si="94"/>
        <v>0.16114337886452498</v>
      </c>
      <c r="AG1142">
        <f t="shared" si="91"/>
        <v>0.29439655754095928</v>
      </c>
    </row>
    <row r="1143" spans="30:33" x14ac:dyDescent="0.2">
      <c r="AD1143">
        <f t="shared" si="92"/>
        <v>1141</v>
      </c>
      <c r="AE1143">
        <f t="shared" si="93"/>
        <v>2.5782940618324009E-4</v>
      </c>
      <c r="AF1143">
        <f t="shared" si="94"/>
        <v>0.16088554945834174</v>
      </c>
      <c r="AG1143">
        <f t="shared" si="91"/>
        <v>0.29418335245507693</v>
      </c>
    </row>
    <row r="1144" spans="30:33" x14ac:dyDescent="0.2">
      <c r="AD1144">
        <f t="shared" si="92"/>
        <v>1142</v>
      </c>
      <c r="AE1144">
        <f t="shared" si="93"/>
        <v>2.5741687913334691E-4</v>
      </c>
      <c r="AF1144">
        <f t="shared" si="94"/>
        <v>0.16062813257920838</v>
      </c>
      <c r="AG1144">
        <f t="shared" si="91"/>
        <v>0.29397007597028219</v>
      </c>
    </row>
    <row r="1145" spans="30:33" x14ac:dyDescent="0.2">
      <c r="AD1145">
        <f t="shared" si="92"/>
        <v>1143</v>
      </c>
      <c r="AE1145">
        <f t="shared" si="93"/>
        <v>2.5700501212673352E-4</v>
      </c>
      <c r="AF1145">
        <f t="shared" si="94"/>
        <v>0.16037112756708163</v>
      </c>
      <c r="AG1145">
        <f t="shared" si="91"/>
        <v>0.29375672886085641</v>
      </c>
    </row>
    <row r="1146" spans="30:33" x14ac:dyDescent="0.2">
      <c r="AD1146">
        <f t="shared" si="92"/>
        <v>1144</v>
      </c>
      <c r="AE1146">
        <f t="shared" si="93"/>
        <v>2.5659380410733074E-4</v>
      </c>
      <c r="AF1146">
        <f t="shared" si="94"/>
        <v>0.1601145337629743</v>
      </c>
      <c r="AG1146">
        <f t="shared" si="91"/>
        <v>0.29354331189878635</v>
      </c>
    </row>
    <row r="1147" spans="30:33" x14ac:dyDescent="0.2">
      <c r="AD1147">
        <f t="shared" si="92"/>
        <v>1145</v>
      </c>
      <c r="AE1147">
        <f t="shared" si="93"/>
        <v>2.5618325402075901E-4</v>
      </c>
      <c r="AF1147">
        <f t="shared" si="94"/>
        <v>0.15985835050895353</v>
      </c>
      <c r="AG1147">
        <f t="shared" si="91"/>
        <v>0.29332982585376904</v>
      </c>
    </row>
    <row r="1148" spans="30:33" x14ac:dyDescent="0.2">
      <c r="AD1148">
        <f t="shared" si="92"/>
        <v>1146</v>
      </c>
      <c r="AE1148">
        <f t="shared" si="93"/>
        <v>2.5577336081432578E-4</v>
      </c>
      <c r="AF1148">
        <f t="shared" si="94"/>
        <v>0.15960257714813919</v>
      </c>
      <c r="AG1148">
        <f t="shared" si="91"/>
        <v>0.29311627149321734</v>
      </c>
    </row>
    <row r="1149" spans="30:33" x14ac:dyDescent="0.2">
      <c r="AD1149">
        <f t="shared" si="92"/>
        <v>1147</v>
      </c>
      <c r="AE1149">
        <f t="shared" si="93"/>
        <v>2.5536412343702281E-4</v>
      </c>
      <c r="AF1149">
        <f t="shared" si="94"/>
        <v>0.15934721302470217</v>
      </c>
      <c r="AG1149">
        <f t="shared" si="91"/>
        <v>0.29290264958226514</v>
      </c>
    </row>
    <row r="1150" spans="30:33" x14ac:dyDescent="0.2">
      <c r="AD1150">
        <f t="shared" si="92"/>
        <v>1148</v>
      </c>
      <c r="AE1150">
        <f t="shared" si="93"/>
        <v>2.5495554083952357E-4</v>
      </c>
      <c r="AF1150">
        <f t="shared" si="94"/>
        <v>0.15909225748386263</v>
      </c>
      <c r="AG1150">
        <f t="shared" si="91"/>
        <v>0.29268896088377305</v>
      </c>
    </row>
    <row r="1151" spans="30:33" x14ac:dyDescent="0.2">
      <c r="AD1151">
        <f t="shared" si="92"/>
        <v>1149</v>
      </c>
      <c r="AE1151">
        <f t="shared" si="93"/>
        <v>2.545476119741803E-4</v>
      </c>
      <c r="AF1151">
        <f t="shared" si="94"/>
        <v>0.15883770987188844</v>
      </c>
      <c r="AG1151">
        <f t="shared" si="91"/>
        <v>0.29247520615833317</v>
      </c>
    </row>
    <row r="1152" spans="30:33" x14ac:dyDescent="0.2">
      <c r="AD1152">
        <f t="shared" si="92"/>
        <v>1150</v>
      </c>
      <c r="AE1152">
        <f t="shared" si="93"/>
        <v>2.5414033579502165E-4</v>
      </c>
      <c r="AF1152">
        <f t="shared" si="94"/>
        <v>0.15858356953609343</v>
      </c>
      <c r="AG1152">
        <f t="shared" si="91"/>
        <v>0.29226138616427488</v>
      </c>
    </row>
    <row r="1153" spans="30:33" x14ac:dyDescent="0.2">
      <c r="AD1153">
        <f t="shared" si="92"/>
        <v>1151</v>
      </c>
      <c r="AE1153">
        <f t="shared" si="93"/>
        <v>2.537337112577496E-4</v>
      </c>
      <c r="AF1153">
        <f t="shared" si="94"/>
        <v>0.15832983582483567</v>
      </c>
      <c r="AG1153">
        <f t="shared" si="91"/>
        <v>0.29204750165766979</v>
      </c>
    </row>
    <row r="1154" spans="30:33" x14ac:dyDescent="0.2">
      <c r="AD1154">
        <f t="shared" si="92"/>
        <v>1152</v>
      </c>
      <c r="AE1154">
        <f t="shared" si="93"/>
        <v>2.5332773731973719E-4</v>
      </c>
      <c r="AF1154">
        <f t="shared" si="94"/>
        <v>0.15807650808751594</v>
      </c>
      <c r="AG1154">
        <f t="shared" si="91"/>
        <v>0.29183355339233724</v>
      </c>
    </row>
    <row r="1155" spans="30:33" x14ac:dyDescent="0.2">
      <c r="AD1155">
        <f t="shared" si="92"/>
        <v>1153</v>
      </c>
      <c r="AE1155">
        <f t="shared" si="93"/>
        <v>2.5292241294002564E-4</v>
      </c>
      <c r="AF1155">
        <f t="shared" si="94"/>
        <v>0.15782358567457591</v>
      </c>
      <c r="AG1155">
        <f t="shared" si="91"/>
        <v>0.29161954211984958</v>
      </c>
    </row>
    <row r="1156" spans="30:33" x14ac:dyDescent="0.2">
      <c r="AD1156">
        <f t="shared" si="92"/>
        <v>1154</v>
      </c>
      <c r="AE1156">
        <f t="shared" si="93"/>
        <v>2.5251773707932158E-4</v>
      </c>
      <c r="AF1156">
        <f t="shared" si="94"/>
        <v>0.15757106793749659</v>
      </c>
      <c r="AG1156">
        <f t="shared" ref="AG1156:AG1219" si="95">AD1156*AE1156</f>
        <v>0.29140546858953709</v>
      </c>
    </row>
    <row r="1157" spans="30:33" x14ac:dyDescent="0.2">
      <c r="AD1157">
        <f t="shared" ref="AD1157:AD1220" si="96">AD1156+1</f>
        <v>1155</v>
      </c>
      <c r="AE1157">
        <f t="shared" ref="AE1157:AE1220" si="97">AF1156*$AE$3</f>
        <v>2.5211370869999468E-4</v>
      </c>
      <c r="AF1157">
        <f t="shared" ref="AF1157:AF1220" si="98">AF1156*$AF$3</f>
        <v>0.15731895422879658</v>
      </c>
      <c r="AG1157">
        <f t="shared" si="95"/>
        <v>0.29119133354849386</v>
      </c>
    </row>
    <row r="1158" spans="30:33" x14ac:dyDescent="0.2">
      <c r="AD1158">
        <f t="shared" si="96"/>
        <v>1156</v>
      </c>
      <c r="AE1158">
        <f t="shared" si="97"/>
        <v>2.5171032676607464E-4</v>
      </c>
      <c r="AF1158">
        <f t="shared" si="98"/>
        <v>0.1570672439020305</v>
      </c>
      <c r="AG1158">
        <f t="shared" si="95"/>
        <v>0.29097713774158229</v>
      </c>
    </row>
    <row r="1159" spans="30:33" x14ac:dyDescent="0.2">
      <c r="AD1159">
        <f t="shared" si="96"/>
        <v>1157</v>
      </c>
      <c r="AE1159">
        <f t="shared" si="97"/>
        <v>2.513075902432489E-4</v>
      </c>
      <c r="AF1159">
        <f t="shared" si="98"/>
        <v>0.15681593631178725</v>
      </c>
      <c r="AG1159">
        <f t="shared" si="95"/>
        <v>0.29076288191143895</v>
      </c>
    </row>
    <row r="1160" spans="30:33" x14ac:dyDescent="0.2">
      <c r="AD1160">
        <f t="shared" si="96"/>
        <v>1158</v>
      </c>
      <c r="AE1160">
        <f t="shared" si="97"/>
        <v>2.5090549809885974E-4</v>
      </c>
      <c r="AF1160">
        <f t="shared" si="98"/>
        <v>0.15656503081368839</v>
      </c>
      <c r="AG1160">
        <f t="shared" si="95"/>
        <v>0.29054856679847957</v>
      </c>
    </row>
    <row r="1161" spans="30:33" x14ac:dyDescent="0.2">
      <c r="AD1161">
        <f t="shared" si="96"/>
        <v>1159</v>
      </c>
      <c r="AE1161">
        <f t="shared" si="97"/>
        <v>2.5050404930190151E-4</v>
      </c>
      <c r="AF1161">
        <f t="shared" si="98"/>
        <v>0.15631452676438648</v>
      </c>
      <c r="AG1161">
        <f t="shared" si="95"/>
        <v>0.29033419314090386</v>
      </c>
    </row>
    <row r="1162" spans="30:33" x14ac:dyDescent="0.2">
      <c r="AD1162">
        <f t="shared" si="96"/>
        <v>1160</v>
      </c>
      <c r="AE1162">
        <f t="shared" si="97"/>
        <v>2.5010324282301847E-4</v>
      </c>
      <c r="AF1162">
        <f t="shared" si="98"/>
        <v>0.15606442352156347</v>
      </c>
      <c r="AG1162">
        <f t="shared" si="95"/>
        <v>0.29011976167470144</v>
      </c>
    </row>
    <row r="1163" spans="30:33" x14ac:dyDescent="0.2">
      <c r="AD1163">
        <f t="shared" si="96"/>
        <v>1161</v>
      </c>
      <c r="AE1163">
        <f t="shared" si="97"/>
        <v>2.4970307763450168E-4</v>
      </c>
      <c r="AF1163">
        <f t="shared" si="98"/>
        <v>0.15581472044392897</v>
      </c>
      <c r="AG1163">
        <f t="shared" si="95"/>
        <v>0.28990527313365644</v>
      </c>
    </row>
    <row r="1164" spans="30:33" x14ac:dyDescent="0.2">
      <c r="AD1164">
        <f t="shared" si="96"/>
        <v>1162</v>
      </c>
      <c r="AE1164">
        <f t="shared" si="97"/>
        <v>2.4930355271028648E-4</v>
      </c>
      <c r="AF1164">
        <f t="shared" si="98"/>
        <v>0.15556541689121867</v>
      </c>
      <c r="AG1164">
        <f t="shared" si="95"/>
        <v>0.28969072824935288</v>
      </c>
    </row>
    <row r="1165" spans="30:33" x14ac:dyDescent="0.2">
      <c r="AD1165">
        <f t="shared" si="96"/>
        <v>1163</v>
      </c>
      <c r="AE1165">
        <f t="shared" si="97"/>
        <v>2.4890466702594998E-4</v>
      </c>
      <c r="AF1165">
        <f t="shared" si="98"/>
        <v>0.15531651222419271</v>
      </c>
      <c r="AG1165">
        <f t="shared" si="95"/>
        <v>0.28947612775117981</v>
      </c>
    </row>
    <row r="1166" spans="30:33" x14ac:dyDescent="0.2">
      <c r="AD1166">
        <f t="shared" si="96"/>
        <v>1164</v>
      </c>
      <c r="AE1166">
        <f t="shared" si="97"/>
        <v>2.4850641955870842E-4</v>
      </c>
      <c r="AF1166">
        <f t="shared" si="98"/>
        <v>0.15506800580463401</v>
      </c>
      <c r="AG1166">
        <f t="shared" si="95"/>
        <v>0.28926147236633659</v>
      </c>
    </row>
    <row r="1167" spans="30:33" x14ac:dyDescent="0.2">
      <c r="AD1167">
        <f t="shared" si="96"/>
        <v>1165</v>
      </c>
      <c r="AE1167">
        <f t="shared" si="97"/>
        <v>2.4810880928741451E-4</v>
      </c>
      <c r="AF1167">
        <f t="shared" si="98"/>
        <v>0.1548198969953466</v>
      </c>
      <c r="AG1167">
        <f t="shared" si="95"/>
        <v>0.28904676281983793</v>
      </c>
    </row>
    <row r="1168" spans="30:33" x14ac:dyDescent="0.2">
      <c r="AD1168">
        <f t="shared" si="96"/>
        <v>1166</v>
      </c>
      <c r="AE1168">
        <f t="shared" si="97"/>
        <v>2.4771183519255467E-4</v>
      </c>
      <c r="AF1168">
        <f t="shared" si="98"/>
        <v>0.15457218516015403</v>
      </c>
      <c r="AG1168">
        <f t="shared" si="95"/>
        <v>0.28883199983451874</v>
      </c>
    </row>
    <row r="1169" spans="30:33" x14ac:dyDescent="0.2">
      <c r="AD1169">
        <f t="shared" si="96"/>
        <v>1167</v>
      </c>
      <c r="AE1169">
        <f t="shared" si="97"/>
        <v>2.4731549625624656E-4</v>
      </c>
      <c r="AF1169">
        <f t="shared" si="98"/>
        <v>0.15432486966389777</v>
      </c>
      <c r="AG1169">
        <f t="shared" si="95"/>
        <v>0.28861718413103976</v>
      </c>
    </row>
    <row r="1170" spans="30:33" x14ac:dyDescent="0.2">
      <c r="AD1170">
        <f t="shared" si="96"/>
        <v>1168</v>
      </c>
      <c r="AE1170">
        <f t="shared" si="97"/>
        <v>2.4691979146223653E-4</v>
      </c>
      <c r="AF1170">
        <f t="shared" si="98"/>
        <v>0.15407794987243553</v>
      </c>
      <c r="AG1170">
        <f t="shared" si="95"/>
        <v>0.28840231642789227</v>
      </c>
    </row>
    <row r="1171" spans="30:33" x14ac:dyDescent="0.2">
      <c r="AD1171">
        <f t="shared" si="96"/>
        <v>1169</v>
      </c>
      <c r="AE1171">
        <f t="shared" si="97"/>
        <v>2.4652471979589696E-4</v>
      </c>
      <c r="AF1171">
        <f t="shared" si="98"/>
        <v>0.15383142515263962</v>
      </c>
      <c r="AG1171">
        <f t="shared" si="95"/>
        <v>0.28818739744140354</v>
      </c>
    </row>
    <row r="1172" spans="30:33" x14ac:dyDescent="0.2">
      <c r="AD1172">
        <f t="shared" si="96"/>
        <v>1170</v>
      </c>
      <c r="AE1172">
        <f t="shared" si="97"/>
        <v>2.461302802442235E-4</v>
      </c>
      <c r="AF1172">
        <f t="shared" si="98"/>
        <v>0.15358529487239539</v>
      </c>
      <c r="AG1172">
        <f t="shared" si="95"/>
        <v>0.28797242788574151</v>
      </c>
    </row>
    <row r="1173" spans="30:33" x14ac:dyDescent="0.2">
      <c r="AD1173">
        <f t="shared" si="96"/>
        <v>1171</v>
      </c>
      <c r="AE1173">
        <f t="shared" si="97"/>
        <v>2.4573647179583274E-4</v>
      </c>
      <c r="AF1173">
        <f t="shared" si="98"/>
        <v>0.15333955840059954</v>
      </c>
      <c r="AG1173">
        <f t="shared" si="95"/>
        <v>0.28775740847292014</v>
      </c>
    </row>
    <row r="1174" spans="30:33" x14ac:dyDescent="0.2">
      <c r="AD1174">
        <f t="shared" si="96"/>
        <v>1172</v>
      </c>
      <c r="AE1174">
        <f t="shared" si="97"/>
        <v>2.4534329344095938E-4</v>
      </c>
      <c r="AF1174">
        <f t="shared" si="98"/>
        <v>0.15309421510715857</v>
      </c>
      <c r="AG1174">
        <f t="shared" si="95"/>
        <v>0.28754233991280442</v>
      </c>
    </row>
    <row r="1175" spans="30:33" x14ac:dyDescent="0.2">
      <c r="AD1175">
        <f t="shared" si="96"/>
        <v>1173</v>
      </c>
      <c r="AE1175">
        <f t="shared" si="97"/>
        <v>2.4495074417145381E-4</v>
      </c>
      <c r="AF1175">
        <f t="shared" si="98"/>
        <v>0.1528492643629871</v>
      </c>
      <c r="AG1175">
        <f t="shared" si="95"/>
        <v>0.2873272229131153</v>
      </c>
    </row>
    <row r="1176" spans="30:33" x14ac:dyDescent="0.2">
      <c r="AD1176">
        <f t="shared" si="96"/>
        <v>1174</v>
      </c>
      <c r="AE1176">
        <f t="shared" si="97"/>
        <v>2.4455882298077947E-4</v>
      </c>
      <c r="AF1176">
        <f t="shared" si="98"/>
        <v>0.15260470554000632</v>
      </c>
      <c r="AG1176">
        <f t="shared" si="95"/>
        <v>0.28711205817943508</v>
      </c>
    </row>
    <row r="1177" spans="30:33" x14ac:dyDescent="0.2">
      <c r="AD1177">
        <f t="shared" si="96"/>
        <v>1175</v>
      </c>
      <c r="AE1177">
        <f t="shared" si="97"/>
        <v>2.4416752886401025E-4</v>
      </c>
      <c r="AF1177">
        <f t="shared" si="98"/>
        <v>0.1523605380111423</v>
      </c>
      <c r="AG1177">
        <f t="shared" si="95"/>
        <v>0.28689684641521207</v>
      </c>
    </row>
    <row r="1178" spans="30:33" x14ac:dyDescent="0.2">
      <c r="AD1178">
        <f t="shared" si="96"/>
        <v>1176</v>
      </c>
      <c r="AE1178">
        <f t="shared" si="97"/>
        <v>2.4377686081782779E-4</v>
      </c>
      <c r="AF1178">
        <f t="shared" si="98"/>
        <v>0.15211676115032446</v>
      </c>
      <c r="AG1178">
        <f t="shared" si="95"/>
        <v>0.28668158832176549</v>
      </c>
    </row>
    <row r="1179" spans="30:33" x14ac:dyDescent="0.2">
      <c r="AD1179">
        <f t="shared" si="96"/>
        <v>1177</v>
      </c>
      <c r="AE1179">
        <f t="shared" si="97"/>
        <v>2.4338681784051924E-4</v>
      </c>
      <c r="AF1179">
        <f t="shared" si="98"/>
        <v>0.15187337433248393</v>
      </c>
      <c r="AG1179">
        <f t="shared" si="95"/>
        <v>0.28646628459829115</v>
      </c>
    </row>
    <row r="1180" spans="30:33" x14ac:dyDescent="0.2">
      <c r="AD1180">
        <f t="shared" si="96"/>
        <v>1178</v>
      </c>
      <c r="AE1180">
        <f t="shared" si="97"/>
        <v>2.429973989319744E-4</v>
      </c>
      <c r="AF1180">
        <f t="shared" si="98"/>
        <v>0.15163037693355194</v>
      </c>
      <c r="AG1180">
        <f t="shared" si="95"/>
        <v>0.28625093594186585</v>
      </c>
    </row>
    <row r="1181" spans="30:33" x14ac:dyDescent="0.2">
      <c r="AD1181">
        <f t="shared" si="96"/>
        <v>1179</v>
      </c>
      <c r="AE1181">
        <f t="shared" si="97"/>
        <v>2.4260860309368321E-4</v>
      </c>
      <c r="AF1181">
        <f t="shared" si="98"/>
        <v>0.15138776833045825</v>
      </c>
      <c r="AG1181">
        <f t="shared" si="95"/>
        <v>0.28603554304745249</v>
      </c>
    </row>
    <row r="1182" spans="30:33" x14ac:dyDescent="0.2">
      <c r="AD1182">
        <f t="shared" si="96"/>
        <v>1180</v>
      </c>
      <c r="AE1182">
        <f t="shared" si="97"/>
        <v>2.4222042932873331E-4</v>
      </c>
      <c r="AF1182">
        <f t="shared" si="98"/>
        <v>0.15114554790112952</v>
      </c>
      <c r="AG1182">
        <f t="shared" si="95"/>
        <v>0.2858201066079053</v>
      </c>
    </row>
    <row r="1183" spans="30:33" x14ac:dyDescent="0.2">
      <c r="AD1183">
        <f t="shared" si="96"/>
        <v>1181</v>
      </c>
      <c r="AE1183">
        <f t="shared" si="97"/>
        <v>2.4183287664180733E-4</v>
      </c>
      <c r="AF1183">
        <f t="shared" si="98"/>
        <v>0.15090371502448771</v>
      </c>
      <c r="AG1183">
        <f t="shared" si="95"/>
        <v>0.28560462731397446</v>
      </c>
    </row>
    <row r="1184" spans="30:33" x14ac:dyDescent="0.2">
      <c r="AD1184">
        <f t="shared" si="96"/>
        <v>1182</v>
      </c>
      <c r="AE1184">
        <f t="shared" si="97"/>
        <v>2.4144594403918045E-4</v>
      </c>
      <c r="AF1184">
        <f t="shared" si="98"/>
        <v>0.15066226908044852</v>
      </c>
      <c r="AG1184">
        <f t="shared" si="95"/>
        <v>0.28538910585431126</v>
      </c>
    </row>
    <row r="1185" spans="30:33" x14ac:dyDescent="0.2">
      <c r="AD1185">
        <f t="shared" si="96"/>
        <v>1183</v>
      </c>
      <c r="AE1185">
        <f t="shared" si="97"/>
        <v>2.4105963052871774E-4</v>
      </c>
      <c r="AF1185">
        <f t="shared" si="98"/>
        <v>0.1504212094499198</v>
      </c>
      <c r="AG1185">
        <f t="shared" si="95"/>
        <v>0.28517354291547309</v>
      </c>
    </row>
    <row r="1186" spans="30:33" x14ac:dyDescent="0.2">
      <c r="AD1186">
        <f t="shared" si="96"/>
        <v>1184</v>
      </c>
      <c r="AE1186">
        <f t="shared" si="97"/>
        <v>2.4067393511987179E-4</v>
      </c>
      <c r="AF1186">
        <f t="shared" si="98"/>
        <v>0.15018053551479993</v>
      </c>
      <c r="AG1186">
        <f t="shared" si="95"/>
        <v>0.28495793918192819</v>
      </c>
    </row>
    <row r="1187" spans="30:33" x14ac:dyDescent="0.2">
      <c r="AD1187">
        <f t="shared" si="96"/>
        <v>1185</v>
      </c>
      <c r="AE1187">
        <f t="shared" si="97"/>
        <v>2.4028885682368E-4</v>
      </c>
      <c r="AF1187">
        <f t="shared" si="98"/>
        <v>0.14994024665797623</v>
      </c>
      <c r="AG1187">
        <f t="shared" si="95"/>
        <v>0.28474229533606082</v>
      </c>
    </row>
    <row r="1188" spans="30:33" x14ac:dyDescent="0.2">
      <c r="AD1188">
        <f t="shared" si="96"/>
        <v>1186</v>
      </c>
      <c r="AE1188">
        <f t="shared" si="97"/>
        <v>2.3990439465276206E-4</v>
      </c>
      <c r="AF1188">
        <f t="shared" si="98"/>
        <v>0.14970034226332346</v>
      </c>
      <c r="AG1188">
        <f t="shared" si="95"/>
        <v>0.28452661205817581</v>
      </c>
    </row>
    <row r="1189" spans="30:33" x14ac:dyDescent="0.2">
      <c r="AD1189">
        <f t="shared" si="96"/>
        <v>1187</v>
      </c>
      <c r="AE1189">
        <f t="shared" si="97"/>
        <v>2.3952054762131763E-4</v>
      </c>
      <c r="AF1189">
        <f t="shared" si="98"/>
        <v>0.14946082171570213</v>
      </c>
      <c r="AG1189">
        <f t="shared" si="95"/>
        <v>0.284310890026504</v>
      </c>
    </row>
    <row r="1190" spans="30:33" x14ac:dyDescent="0.2">
      <c r="AD1190">
        <f t="shared" si="96"/>
        <v>1188</v>
      </c>
      <c r="AE1190">
        <f t="shared" si="97"/>
        <v>2.3913731474512352E-4</v>
      </c>
      <c r="AF1190">
        <f t="shared" si="98"/>
        <v>0.14922168440095701</v>
      </c>
      <c r="AG1190">
        <f t="shared" si="95"/>
        <v>0.28409512991720676</v>
      </c>
    </row>
    <row r="1191" spans="30:33" x14ac:dyDescent="0.2">
      <c r="AD1191">
        <f t="shared" si="96"/>
        <v>1189</v>
      </c>
      <c r="AE1191">
        <f t="shared" si="97"/>
        <v>2.3875469504153134E-4</v>
      </c>
      <c r="AF1191">
        <f t="shared" si="98"/>
        <v>0.14898292970591548</v>
      </c>
      <c r="AG1191">
        <f t="shared" si="95"/>
        <v>0.28387933240438074</v>
      </c>
    </row>
    <row r="1192" spans="30:33" x14ac:dyDescent="0.2">
      <c r="AD1192">
        <f t="shared" si="96"/>
        <v>1190</v>
      </c>
      <c r="AE1192">
        <f t="shared" si="97"/>
        <v>2.3837268752946488E-4</v>
      </c>
      <c r="AF1192">
        <f t="shared" si="98"/>
        <v>0.14874455701838601</v>
      </c>
      <c r="AG1192">
        <f t="shared" si="95"/>
        <v>0.2836634981600632</v>
      </c>
    </row>
    <row r="1193" spans="30:33" x14ac:dyDescent="0.2">
      <c r="AD1193">
        <f t="shared" si="96"/>
        <v>1191</v>
      </c>
      <c r="AE1193">
        <f t="shared" si="97"/>
        <v>2.3799129122941773E-4</v>
      </c>
      <c r="AF1193">
        <f t="shared" si="98"/>
        <v>0.14850656572715659</v>
      </c>
      <c r="AG1193">
        <f t="shared" si="95"/>
        <v>0.28344762785423649</v>
      </c>
    </row>
    <row r="1194" spans="30:33" x14ac:dyDescent="0.2">
      <c r="AD1194">
        <f t="shared" si="96"/>
        <v>1192</v>
      </c>
      <c r="AE1194">
        <f t="shared" si="97"/>
        <v>2.3761050516345065E-4</v>
      </c>
      <c r="AF1194">
        <f t="shared" si="98"/>
        <v>0.14826895522199313</v>
      </c>
      <c r="AG1194">
        <f t="shared" si="95"/>
        <v>0.28323172215483317</v>
      </c>
    </row>
    <row r="1195" spans="30:33" x14ac:dyDescent="0.2">
      <c r="AD1195">
        <f t="shared" si="96"/>
        <v>1193</v>
      </c>
      <c r="AE1195">
        <f t="shared" si="97"/>
        <v>2.372303283551891E-4</v>
      </c>
      <c r="AF1195">
        <f t="shared" si="98"/>
        <v>0.14803172489363792</v>
      </c>
      <c r="AG1195">
        <f t="shared" si="95"/>
        <v>0.28301578172774061</v>
      </c>
    </row>
    <row r="1196" spans="30:33" x14ac:dyDescent="0.2">
      <c r="AD1196">
        <f t="shared" si="96"/>
        <v>1194</v>
      </c>
      <c r="AE1196">
        <f t="shared" si="97"/>
        <v>2.3685075982982076E-4</v>
      </c>
      <c r="AF1196">
        <f t="shared" si="98"/>
        <v>0.1477948741338081</v>
      </c>
      <c r="AG1196">
        <f t="shared" si="95"/>
        <v>0.28279980723680598</v>
      </c>
    </row>
    <row r="1197" spans="30:33" x14ac:dyDescent="0.2">
      <c r="AD1197">
        <f t="shared" si="96"/>
        <v>1195</v>
      </c>
      <c r="AE1197">
        <f t="shared" si="97"/>
        <v>2.3647179861409305E-4</v>
      </c>
      <c r="AF1197">
        <f t="shared" si="98"/>
        <v>0.14755840233519399</v>
      </c>
      <c r="AG1197">
        <f t="shared" si="95"/>
        <v>0.2825837993438412</v>
      </c>
    </row>
    <row r="1198" spans="30:33" x14ac:dyDescent="0.2">
      <c r="AD1198">
        <f t="shared" si="96"/>
        <v>1196</v>
      </c>
      <c r="AE1198">
        <f t="shared" si="97"/>
        <v>2.3609344373631049E-4</v>
      </c>
      <c r="AF1198">
        <f t="shared" si="98"/>
        <v>0.14732230889145767</v>
      </c>
      <c r="AG1198">
        <f t="shared" si="95"/>
        <v>0.28236775870862735</v>
      </c>
    </row>
    <row r="1199" spans="30:33" x14ac:dyDescent="0.2">
      <c r="AD1199">
        <f t="shared" si="96"/>
        <v>1197</v>
      </c>
      <c r="AE1199">
        <f t="shared" si="97"/>
        <v>2.3571569422633237E-4</v>
      </c>
      <c r="AF1199">
        <f t="shared" si="98"/>
        <v>0.14708659319723133</v>
      </c>
      <c r="AG1199">
        <f t="shared" si="95"/>
        <v>0.28215168598891988</v>
      </c>
    </row>
    <row r="1200" spans="30:33" x14ac:dyDescent="0.2">
      <c r="AD1200">
        <f t="shared" si="96"/>
        <v>1198</v>
      </c>
      <c r="AE1200">
        <f t="shared" si="97"/>
        <v>2.3533854911557024E-4</v>
      </c>
      <c r="AF1200">
        <f t="shared" si="98"/>
        <v>0.14685125464811574</v>
      </c>
      <c r="AG1200">
        <f t="shared" si="95"/>
        <v>0.28193558184045314</v>
      </c>
    </row>
    <row r="1201" spans="30:33" x14ac:dyDescent="0.2">
      <c r="AD1201">
        <f t="shared" si="96"/>
        <v>1199</v>
      </c>
      <c r="AE1201">
        <f t="shared" si="97"/>
        <v>2.3496200743698529E-4</v>
      </c>
      <c r="AF1201">
        <f t="shared" si="98"/>
        <v>0.14661629264067874</v>
      </c>
      <c r="AG1201">
        <f t="shared" si="95"/>
        <v>0.28171944691694534</v>
      </c>
    </row>
    <row r="1202" spans="30:33" x14ac:dyDescent="0.2">
      <c r="AD1202">
        <f t="shared" si="96"/>
        <v>1200</v>
      </c>
      <c r="AE1202">
        <f t="shared" si="97"/>
        <v>2.345860682250861E-4</v>
      </c>
      <c r="AF1202">
        <f t="shared" si="98"/>
        <v>0.14638170657245364</v>
      </c>
      <c r="AG1202">
        <f t="shared" si="95"/>
        <v>0.28150328187010332</v>
      </c>
    </row>
    <row r="1203" spans="30:33" x14ac:dyDescent="0.2">
      <c r="AD1203">
        <f t="shared" si="96"/>
        <v>1201</v>
      </c>
      <c r="AE1203">
        <f t="shared" si="97"/>
        <v>2.3421073051592593E-4</v>
      </c>
      <c r="AF1203">
        <f t="shared" si="98"/>
        <v>0.1461474958419377</v>
      </c>
      <c r="AG1203">
        <f t="shared" si="95"/>
        <v>0.28128708734962704</v>
      </c>
    </row>
    <row r="1204" spans="30:33" x14ac:dyDescent="0.2">
      <c r="AD1204">
        <f t="shared" si="96"/>
        <v>1202</v>
      </c>
      <c r="AE1204">
        <f t="shared" si="97"/>
        <v>2.3383599334710043E-4</v>
      </c>
      <c r="AF1204">
        <f t="shared" si="98"/>
        <v>0.14591365984859059</v>
      </c>
      <c r="AG1204">
        <f t="shared" si="95"/>
        <v>0.28107086400321474</v>
      </c>
    </row>
    <row r="1205" spans="30:33" x14ac:dyDescent="0.2">
      <c r="AD1205">
        <f t="shared" si="96"/>
        <v>1203</v>
      </c>
      <c r="AE1205">
        <f t="shared" si="97"/>
        <v>2.3346185575774504E-4</v>
      </c>
      <c r="AF1205">
        <f t="shared" si="98"/>
        <v>0.14568019799283283</v>
      </c>
      <c r="AG1205">
        <f t="shared" si="95"/>
        <v>0.28085461247656729</v>
      </c>
    </row>
    <row r="1206" spans="30:33" x14ac:dyDescent="0.2">
      <c r="AD1206">
        <f t="shared" si="96"/>
        <v>1204</v>
      </c>
      <c r="AE1206">
        <f t="shared" si="97"/>
        <v>2.3308831678853264E-4</v>
      </c>
      <c r="AF1206">
        <f t="shared" si="98"/>
        <v>0.14544710967604429</v>
      </c>
      <c r="AG1206">
        <f t="shared" si="95"/>
        <v>0.28063833341339328</v>
      </c>
    </row>
    <row r="1207" spans="30:33" x14ac:dyDescent="0.2">
      <c r="AD1207">
        <f t="shared" si="96"/>
        <v>1205</v>
      </c>
      <c r="AE1207">
        <f t="shared" si="97"/>
        <v>2.3271537548167097E-4</v>
      </c>
      <c r="AF1207">
        <f t="shared" si="98"/>
        <v>0.14521439430056263</v>
      </c>
      <c r="AG1207">
        <f t="shared" si="95"/>
        <v>0.2804220274554135</v>
      </c>
    </row>
    <row r="1208" spans="30:33" x14ac:dyDescent="0.2">
      <c r="AD1208">
        <f t="shared" si="96"/>
        <v>1206</v>
      </c>
      <c r="AE1208">
        <f t="shared" si="97"/>
        <v>2.323430308809003E-4</v>
      </c>
      <c r="AF1208">
        <f t="shared" si="98"/>
        <v>0.14498205126968172</v>
      </c>
      <c r="AG1208">
        <f t="shared" si="95"/>
        <v>0.28020569524236577</v>
      </c>
    </row>
    <row r="1209" spans="30:33" x14ac:dyDescent="0.2">
      <c r="AD1209">
        <f t="shared" si="96"/>
        <v>1207</v>
      </c>
      <c r="AE1209">
        <f t="shared" si="97"/>
        <v>2.3197128203149086E-4</v>
      </c>
      <c r="AF1209">
        <f t="shared" si="98"/>
        <v>0.14475007998765022</v>
      </c>
      <c r="AG1209">
        <f t="shared" si="95"/>
        <v>0.27998933741200949</v>
      </c>
    </row>
    <row r="1210" spans="30:33" x14ac:dyDescent="0.2">
      <c r="AD1210">
        <f t="shared" si="96"/>
        <v>1208</v>
      </c>
      <c r="AE1210">
        <f t="shared" si="97"/>
        <v>2.3160012798024044E-4</v>
      </c>
      <c r="AF1210">
        <f t="shared" si="98"/>
        <v>0.14451847985966998</v>
      </c>
      <c r="AG1210">
        <f t="shared" si="95"/>
        <v>0.27977295460013046</v>
      </c>
    </row>
    <row r="1211" spans="30:33" x14ac:dyDescent="0.2">
      <c r="AD1211">
        <f t="shared" si="96"/>
        <v>1209</v>
      </c>
      <c r="AE1211">
        <f t="shared" si="97"/>
        <v>2.3122956777547207E-4</v>
      </c>
      <c r="AF1211">
        <f t="shared" si="98"/>
        <v>0.14428725029189451</v>
      </c>
      <c r="AG1211">
        <f t="shared" si="95"/>
        <v>0.27955654744054576</v>
      </c>
    </row>
    <row r="1212" spans="30:33" x14ac:dyDescent="0.2">
      <c r="AD1212">
        <f t="shared" si="96"/>
        <v>1210</v>
      </c>
      <c r="AE1212">
        <f t="shared" si="97"/>
        <v>2.3085960046703133E-4</v>
      </c>
      <c r="AF1212">
        <f t="shared" si="98"/>
        <v>0.14405639069142748</v>
      </c>
      <c r="AG1212">
        <f t="shared" si="95"/>
        <v>0.27934011656510793</v>
      </c>
    </row>
    <row r="1213" spans="30:33" x14ac:dyDescent="0.2">
      <c r="AD1213">
        <f t="shared" si="96"/>
        <v>1211</v>
      </c>
      <c r="AE1213">
        <f t="shared" si="97"/>
        <v>2.3049022510628406E-4</v>
      </c>
      <c r="AF1213">
        <f t="shared" si="98"/>
        <v>0.14382590046632118</v>
      </c>
      <c r="AG1213">
        <f t="shared" si="95"/>
        <v>0.27912366260371002</v>
      </c>
    </row>
    <row r="1214" spans="30:33" x14ac:dyDescent="0.2">
      <c r="AD1214">
        <f t="shared" si="96"/>
        <v>1212</v>
      </c>
      <c r="AE1214">
        <f t="shared" si="97"/>
        <v>2.3012144074611399E-4</v>
      </c>
      <c r="AF1214">
        <f t="shared" si="98"/>
        <v>0.14359577902557505</v>
      </c>
      <c r="AG1214">
        <f t="shared" si="95"/>
        <v>0.27890718618429017</v>
      </c>
    </row>
    <row r="1215" spans="30:33" x14ac:dyDescent="0.2">
      <c r="AD1215">
        <f t="shared" si="96"/>
        <v>1213</v>
      </c>
      <c r="AE1215">
        <f t="shared" si="97"/>
        <v>2.2975324644092018E-4</v>
      </c>
      <c r="AF1215">
        <f t="shared" si="98"/>
        <v>0.14336602577913413</v>
      </c>
      <c r="AG1215">
        <f t="shared" si="95"/>
        <v>0.27869068793283619</v>
      </c>
    </row>
    <row r="1216" spans="30:33" x14ac:dyDescent="0.2">
      <c r="AD1216">
        <f t="shared" si="96"/>
        <v>1214</v>
      </c>
      <c r="AE1216">
        <f t="shared" si="97"/>
        <v>2.293856412466147E-4</v>
      </c>
      <c r="AF1216">
        <f t="shared" si="98"/>
        <v>0.14313664013788752</v>
      </c>
      <c r="AG1216">
        <f t="shared" si="95"/>
        <v>0.27847416847339024</v>
      </c>
    </row>
    <row r="1217" spans="30:33" x14ac:dyDescent="0.2">
      <c r="AD1217">
        <f t="shared" si="96"/>
        <v>1215</v>
      </c>
      <c r="AE1217">
        <f t="shared" si="97"/>
        <v>2.2901862422062012E-4</v>
      </c>
      <c r="AF1217">
        <f t="shared" si="98"/>
        <v>0.1429076215136669</v>
      </c>
      <c r="AG1217">
        <f t="shared" si="95"/>
        <v>0.27825762842805346</v>
      </c>
    </row>
    <row r="1218" spans="30:33" x14ac:dyDescent="0.2">
      <c r="AD1218">
        <f t="shared" si="96"/>
        <v>1216</v>
      </c>
      <c r="AE1218">
        <f t="shared" si="97"/>
        <v>2.2865219442186715E-4</v>
      </c>
      <c r="AF1218">
        <f t="shared" si="98"/>
        <v>0.14267896931924504</v>
      </c>
      <c r="AG1218">
        <f t="shared" si="95"/>
        <v>0.27804106841699044</v>
      </c>
    </row>
    <row r="1219" spans="30:33" x14ac:dyDescent="0.2">
      <c r="AD1219">
        <f t="shared" si="96"/>
        <v>1217</v>
      </c>
      <c r="AE1219">
        <f t="shared" si="97"/>
        <v>2.2828635091079217E-4</v>
      </c>
      <c r="AF1219">
        <f t="shared" si="98"/>
        <v>0.14245068296833424</v>
      </c>
      <c r="AG1219">
        <f t="shared" si="95"/>
        <v>0.27782448905843404</v>
      </c>
    </row>
    <row r="1220" spans="30:33" x14ac:dyDescent="0.2">
      <c r="AD1220">
        <f t="shared" si="96"/>
        <v>1218</v>
      </c>
      <c r="AE1220">
        <f t="shared" si="97"/>
        <v>2.2792109274933489E-4</v>
      </c>
      <c r="AF1220">
        <f t="shared" si="98"/>
        <v>0.14222276187558491</v>
      </c>
      <c r="AG1220">
        <f t="shared" ref="AG1220:AG1283" si="99">AD1220*AE1220</f>
        <v>0.27760789096868987</v>
      </c>
    </row>
    <row r="1221" spans="30:33" x14ac:dyDescent="0.2">
      <c r="AD1221">
        <f t="shared" ref="AD1221:AD1284" si="100">AD1220+1</f>
        <v>1219</v>
      </c>
      <c r="AE1221">
        <f t="shared" ref="AE1221:AE1284" si="101">AF1220*$AE$3</f>
        <v>2.2755641900093596E-4</v>
      </c>
      <c r="AF1221">
        <f t="shared" ref="AF1221:AF1284" si="102">AF1220*$AF$3</f>
        <v>0.14199520545658398</v>
      </c>
      <c r="AG1221">
        <f t="shared" si="99"/>
        <v>0.27739127476214093</v>
      </c>
    </row>
    <row r="1222" spans="30:33" x14ac:dyDescent="0.2">
      <c r="AD1222">
        <f t="shared" si="100"/>
        <v>1220</v>
      </c>
      <c r="AE1222">
        <f t="shared" si="101"/>
        <v>2.2719232873053447E-4</v>
      </c>
      <c r="AF1222">
        <f t="shared" si="102"/>
        <v>0.14176801312785345</v>
      </c>
      <c r="AG1222">
        <f t="shared" si="99"/>
        <v>0.27717464105125206</v>
      </c>
    </row>
    <row r="1223" spans="30:33" x14ac:dyDescent="0.2">
      <c r="AD1223">
        <f t="shared" si="100"/>
        <v>1221</v>
      </c>
      <c r="AE1223">
        <f t="shared" si="101"/>
        <v>2.2682882100456562E-4</v>
      </c>
      <c r="AF1223">
        <f t="shared" si="102"/>
        <v>0.14154118430684887</v>
      </c>
      <c r="AG1223">
        <f t="shared" si="99"/>
        <v>0.2769579904465746</v>
      </c>
    </row>
    <row r="1224" spans="30:33" x14ac:dyDescent="0.2">
      <c r="AD1224">
        <f t="shared" si="100"/>
        <v>1222</v>
      </c>
      <c r="AE1224">
        <f t="shared" si="101"/>
        <v>2.2646589489095829E-4</v>
      </c>
      <c r="AF1224">
        <f t="shared" si="102"/>
        <v>0.14131471841195789</v>
      </c>
      <c r="AG1224">
        <f t="shared" si="99"/>
        <v>0.27674132355675102</v>
      </c>
    </row>
    <row r="1225" spans="30:33" x14ac:dyDescent="0.2">
      <c r="AD1225">
        <f t="shared" si="100"/>
        <v>1223</v>
      </c>
      <c r="AE1225">
        <f t="shared" si="101"/>
        <v>2.2610354945913272E-4</v>
      </c>
      <c r="AF1225">
        <f t="shared" si="102"/>
        <v>0.14108861486249874</v>
      </c>
      <c r="AG1225">
        <f t="shared" si="99"/>
        <v>0.27652464098851931</v>
      </c>
    </row>
    <row r="1226" spans="30:33" x14ac:dyDescent="0.2">
      <c r="AD1226">
        <f t="shared" si="100"/>
        <v>1224</v>
      </c>
      <c r="AE1226">
        <f t="shared" si="101"/>
        <v>2.2574178377999808E-4</v>
      </c>
      <c r="AF1226">
        <f t="shared" si="102"/>
        <v>0.14086287307871873</v>
      </c>
      <c r="AG1226">
        <f t="shared" si="99"/>
        <v>0.27630794334671765</v>
      </c>
    </row>
    <row r="1227" spans="30:33" x14ac:dyDescent="0.2">
      <c r="AD1227">
        <f t="shared" si="100"/>
        <v>1225</v>
      </c>
      <c r="AE1227">
        <f t="shared" si="101"/>
        <v>2.2538059692595006E-4</v>
      </c>
      <c r="AF1227">
        <f t="shared" si="102"/>
        <v>0.14063749248179278</v>
      </c>
      <c r="AG1227">
        <f t="shared" si="99"/>
        <v>0.2760912312342888</v>
      </c>
    </row>
    <row r="1228" spans="30:33" x14ac:dyDescent="0.2">
      <c r="AD1228">
        <f t="shared" si="100"/>
        <v>1226</v>
      </c>
      <c r="AE1228">
        <f t="shared" si="101"/>
        <v>2.2501998797086855E-4</v>
      </c>
      <c r="AF1228">
        <f t="shared" si="102"/>
        <v>0.14041247249382191</v>
      </c>
      <c r="AG1228">
        <f t="shared" si="99"/>
        <v>0.27587450525228485</v>
      </c>
    </row>
    <row r="1229" spans="30:33" x14ac:dyDescent="0.2">
      <c r="AD1229">
        <f t="shared" si="100"/>
        <v>1227</v>
      </c>
      <c r="AE1229">
        <f t="shared" si="101"/>
        <v>2.2465995599011516E-4</v>
      </c>
      <c r="AF1229">
        <f t="shared" si="102"/>
        <v>0.1401878125378318</v>
      </c>
      <c r="AG1229">
        <f t="shared" si="99"/>
        <v>0.2756577659998713</v>
      </c>
    </row>
    <row r="1230" spans="30:33" x14ac:dyDescent="0.2">
      <c r="AD1230">
        <f t="shared" si="100"/>
        <v>1228</v>
      </c>
      <c r="AE1230">
        <f t="shared" si="101"/>
        <v>2.2430050006053099E-4</v>
      </c>
      <c r="AF1230">
        <f t="shared" si="102"/>
        <v>0.13996351203777127</v>
      </c>
      <c r="AG1230">
        <f t="shared" si="99"/>
        <v>0.27544101407433208</v>
      </c>
    </row>
    <row r="1231" spans="30:33" x14ac:dyDescent="0.2">
      <c r="AD1231">
        <f t="shared" si="100"/>
        <v>1229</v>
      </c>
      <c r="AE1231">
        <f t="shared" si="101"/>
        <v>2.2394161926043413E-4</v>
      </c>
      <c r="AF1231">
        <f t="shared" si="102"/>
        <v>0.13973957041851082</v>
      </c>
      <c r="AG1231">
        <f t="shared" si="99"/>
        <v>0.27522425007107354</v>
      </c>
    </row>
    <row r="1232" spans="30:33" x14ac:dyDescent="0.2">
      <c r="AD1232">
        <f t="shared" si="100"/>
        <v>1230</v>
      </c>
      <c r="AE1232">
        <f t="shared" si="101"/>
        <v>2.235833126696174E-4</v>
      </c>
      <c r="AF1232">
        <f t="shared" si="102"/>
        <v>0.1395159871058412</v>
      </c>
      <c r="AG1232">
        <f t="shared" si="99"/>
        <v>0.2750074745836294</v>
      </c>
    </row>
    <row r="1233" spans="30:33" x14ac:dyDescent="0.2">
      <c r="AD1233">
        <f t="shared" si="100"/>
        <v>1231</v>
      </c>
      <c r="AE1233">
        <f t="shared" si="101"/>
        <v>2.2322557936934603E-4</v>
      </c>
      <c r="AF1233">
        <f t="shared" si="102"/>
        <v>0.13929276152647185</v>
      </c>
      <c r="AG1233">
        <f t="shared" si="99"/>
        <v>0.27479068820366498</v>
      </c>
    </row>
    <row r="1234" spans="30:33" x14ac:dyDescent="0.2">
      <c r="AD1234">
        <f t="shared" si="100"/>
        <v>1232</v>
      </c>
      <c r="AE1234">
        <f t="shared" si="101"/>
        <v>2.2286841844235507E-4</v>
      </c>
      <c r="AF1234">
        <f t="shared" si="102"/>
        <v>0.1390698931080295</v>
      </c>
      <c r="AG1234">
        <f t="shared" si="99"/>
        <v>0.27457389152098144</v>
      </c>
    </row>
    <row r="1235" spans="30:33" x14ac:dyDescent="0.2">
      <c r="AD1235">
        <f t="shared" si="100"/>
        <v>1233</v>
      </c>
      <c r="AE1235">
        <f t="shared" si="101"/>
        <v>2.2251182897284731E-4</v>
      </c>
      <c r="AF1235">
        <f t="shared" si="102"/>
        <v>0.13884738127905666</v>
      </c>
      <c r="AG1235">
        <f t="shared" si="99"/>
        <v>0.27435708512352075</v>
      </c>
    </row>
    <row r="1236" spans="30:33" x14ac:dyDescent="0.2">
      <c r="AD1236">
        <f t="shared" si="100"/>
        <v>1234</v>
      </c>
      <c r="AE1236">
        <f t="shared" si="101"/>
        <v>2.2215581004649074E-4</v>
      </c>
      <c r="AF1236">
        <f t="shared" si="102"/>
        <v>0.13862522546901015</v>
      </c>
      <c r="AG1236">
        <f t="shared" si="99"/>
        <v>0.27414026959736959</v>
      </c>
    </row>
    <row r="1237" spans="30:33" x14ac:dyDescent="0.2">
      <c r="AD1237">
        <f t="shared" si="100"/>
        <v>1235</v>
      </c>
      <c r="AE1237">
        <f t="shared" si="101"/>
        <v>2.2180036075041635E-4</v>
      </c>
      <c r="AF1237">
        <f t="shared" si="102"/>
        <v>0.13840342510825973</v>
      </c>
      <c r="AG1237">
        <f t="shared" si="99"/>
        <v>0.27392344552676418</v>
      </c>
    </row>
    <row r="1238" spans="30:33" x14ac:dyDescent="0.2">
      <c r="AD1238">
        <f t="shared" si="100"/>
        <v>1236</v>
      </c>
      <c r="AE1238">
        <f t="shared" si="101"/>
        <v>2.2144548017321566E-4</v>
      </c>
      <c r="AF1238">
        <f t="shared" si="102"/>
        <v>0.13818197962808651</v>
      </c>
      <c r="AG1238">
        <f t="shared" si="99"/>
        <v>0.27370661349409453</v>
      </c>
    </row>
    <row r="1239" spans="30:33" x14ac:dyDescent="0.2">
      <c r="AD1239">
        <f t="shared" si="100"/>
        <v>1237</v>
      </c>
      <c r="AE1239">
        <f t="shared" si="101"/>
        <v>2.2109116740493852E-4</v>
      </c>
      <c r="AF1239">
        <f t="shared" si="102"/>
        <v>0.13796088846068155</v>
      </c>
      <c r="AG1239">
        <f t="shared" si="99"/>
        <v>0.27348977407990893</v>
      </c>
    </row>
    <row r="1240" spans="30:33" x14ac:dyDescent="0.2">
      <c r="AD1240">
        <f t="shared" si="100"/>
        <v>1238</v>
      </c>
      <c r="AE1240">
        <f t="shared" si="101"/>
        <v>2.2073742153709059E-4</v>
      </c>
      <c r="AF1240">
        <f t="shared" si="102"/>
        <v>0.13774015103914444</v>
      </c>
      <c r="AG1240">
        <f t="shared" si="99"/>
        <v>0.27327292786291812</v>
      </c>
    </row>
    <row r="1241" spans="30:33" x14ac:dyDescent="0.2">
      <c r="AD1241">
        <f t="shared" si="100"/>
        <v>1239</v>
      </c>
      <c r="AE1241">
        <f t="shared" si="101"/>
        <v>2.2038424166263121E-4</v>
      </c>
      <c r="AF1241">
        <f t="shared" si="102"/>
        <v>0.13751976679748182</v>
      </c>
      <c r="AG1241">
        <f t="shared" si="99"/>
        <v>0.2730560754200001</v>
      </c>
    </row>
    <row r="1242" spans="30:33" x14ac:dyDescent="0.2">
      <c r="AD1242">
        <f t="shared" si="100"/>
        <v>1240</v>
      </c>
      <c r="AE1242">
        <f t="shared" si="101"/>
        <v>2.2003162687597101E-4</v>
      </c>
      <c r="AF1242">
        <f t="shared" si="102"/>
        <v>0.13729973517060584</v>
      </c>
      <c r="AG1242">
        <f t="shared" si="99"/>
        <v>0.27283921732620403</v>
      </c>
    </row>
    <row r="1243" spans="30:33" x14ac:dyDescent="0.2">
      <c r="AD1243">
        <f t="shared" si="100"/>
        <v>1241</v>
      </c>
      <c r="AE1243">
        <f t="shared" si="101"/>
        <v>2.1967957627296944E-4</v>
      </c>
      <c r="AF1243">
        <f t="shared" si="102"/>
        <v>0.13708005559433287</v>
      </c>
      <c r="AG1243">
        <f t="shared" si="99"/>
        <v>0.27262235415475505</v>
      </c>
    </row>
    <row r="1244" spans="30:33" x14ac:dyDescent="0.2">
      <c r="AD1244">
        <f t="shared" si="100"/>
        <v>1242</v>
      </c>
      <c r="AE1244">
        <f t="shared" si="101"/>
        <v>2.1932808895093269E-4</v>
      </c>
      <c r="AF1244">
        <f t="shared" si="102"/>
        <v>0.13686072750538192</v>
      </c>
      <c r="AG1244">
        <f t="shared" si="99"/>
        <v>0.27240548647705842</v>
      </c>
    </row>
    <row r="1245" spans="30:33" x14ac:dyDescent="0.2">
      <c r="AD1245">
        <f t="shared" si="100"/>
        <v>1243</v>
      </c>
      <c r="AE1245">
        <f t="shared" si="101"/>
        <v>2.1897716400861116E-4</v>
      </c>
      <c r="AF1245">
        <f t="shared" si="102"/>
        <v>0.1366417503413733</v>
      </c>
      <c r="AG1245">
        <f t="shared" si="99"/>
        <v>0.27218861486270368</v>
      </c>
    </row>
    <row r="1246" spans="30:33" x14ac:dyDescent="0.2">
      <c r="AD1246">
        <f t="shared" si="100"/>
        <v>1244</v>
      </c>
      <c r="AE1246">
        <f t="shared" si="101"/>
        <v>2.1862680054619737E-4</v>
      </c>
      <c r="AF1246">
        <f t="shared" si="102"/>
        <v>0.13642312354082708</v>
      </c>
      <c r="AG1246">
        <f t="shared" si="99"/>
        <v>0.27197173987946954</v>
      </c>
    </row>
    <row r="1247" spans="30:33" x14ac:dyDescent="0.2">
      <c r="AD1247">
        <f t="shared" si="100"/>
        <v>1245</v>
      </c>
      <c r="AE1247">
        <f t="shared" si="101"/>
        <v>2.1827699766532342E-4</v>
      </c>
      <c r="AF1247">
        <f t="shared" si="102"/>
        <v>0.13620484654316176</v>
      </c>
      <c r="AG1247">
        <f t="shared" si="99"/>
        <v>0.27175486209332766</v>
      </c>
    </row>
    <row r="1248" spans="30:33" x14ac:dyDescent="0.2">
      <c r="AD1248">
        <f t="shared" si="100"/>
        <v>1246</v>
      </c>
      <c r="AE1248">
        <f t="shared" si="101"/>
        <v>2.179277544690589E-4</v>
      </c>
      <c r="AF1248">
        <f t="shared" si="102"/>
        <v>0.13598691878869268</v>
      </c>
      <c r="AG1248">
        <f t="shared" si="99"/>
        <v>0.27153798206844737</v>
      </c>
    </row>
    <row r="1249" spans="30:33" x14ac:dyDescent="0.2">
      <c r="AD1249">
        <f t="shared" si="100"/>
        <v>1247</v>
      </c>
      <c r="AE1249">
        <f t="shared" si="101"/>
        <v>2.1757907006190839E-4</v>
      </c>
      <c r="AF1249">
        <f t="shared" si="102"/>
        <v>0.13576933971863075</v>
      </c>
      <c r="AG1249">
        <f t="shared" si="99"/>
        <v>0.27132110036719975</v>
      </c>
    </row>
    <row r="1250" spans="30:33" x14ac:dyDescent="0.2">
      <c r="AD1250">
        <f t="shared" si="100"/>
        <v>1248</v>
      </c>
      <c r="AE1250">
        <f t="shared" si="101"/>
        <v>2.1723094354980931E-4</v>
      </c>
      <c r="AF1250">
        <f t="shared" si="102"/>
        <v>0.13555210877508095</v>
      </c>
      <c r="AG1250">
        <f t="shared" si="99"/>
        <v>0.27110421755016201</v>
      </c>
    </row>
    <row r="1251" spans="30:33" x14ac:dyDescent="0.2">
      <c r="AD1251">
        <f t="shared" si="100"/>
        <v>1249</v>
      </c>
      <c r="AE1251">
        <f t="shared" si="101"/>
        <v>2.1688337404012962E-4</v>
      </c>
      <c r="AF1251">
        <f t="shared" si="102"/>
        <v>0.13533522540104082</v>
      </c>
      <c r="AG1251">
        <f t="shared" si="99"/>
        <v>0.27088733417612187</v>
      </c>
    </row>
    <row r="1252" spans="30:33" x14ac:dyDescent="0.2">
      <c r="AD1252">
        <f t="shared" si="100"/>
        <v>1250</v>
      </c>
      <c r="AE1252">
        <f t="shared" si="101"/>
        <v>2.165363606416654E-4</v>
      </c>
      <c r="AF1252">
        <f t="shared" si="102"/>
        <v>0.13511868904039914</v>
      </c>
      <c r="AG1252">
        <f t="shared" si="99"/>
        <v>0.27067045080208174</v>
      </c>
    </row>
    <row r="1253" spans="30:33" x14ac:dyDescent="0.2">
      <c r="AD1253">
        <f t="shared" si="100"/>
        <v>1251</v>
      </c>
      <c r="AE1253">
        <f t="shared" si="101"/>
        <v>2.1618990246463873E-4</v>
      </c>
      <c r="AF1253">
        <f t="shared" si="102"/>
        <v>0.13490249913793451</v>
      </c>
      <c r="AG1253">
        <f t="shared" si="99"/>
        <v>0.27045356798326303</v>
      </c>
    </row>
    <row r="1254" spans="30:33" x14ac:dyDescent="0.2">
      <c r="AD1254">
        <f t="shared" si="100"/>
        <v>1252</v>
      </c>
      <c r="AE1254">
        <f t="shared" si="101"/>
        <v>2.1584399862069532E-4</v>
      </c>
      <c r="AF1254">
        <f t="shared" si="102"/>
        <v>0.1346866551393138</v>
      </c>
      <c r="AG1254">
        <f t="shared" si="99"/>
        <v>0.27023668627311054</v>
      </c>
    </row>
    <row r="1255" spans="30:33" x14ac:dyDescent="0.2">
      <c r="AD1255">
        <f t="shared" si="100"/>
        <v>1253</v>
      </c>
      <c r="AE1255">
        <f t="shared" si="101"/>
        <v>2.1549864822290217E-4</v>
      </c>
      <c r="AF1255">
        <f t="shared" si="102"/>
        <v>0.1344711564910909</v>
      </c>
      <c r="AG1255">
        <f t="shared" si="99"/>
        <v>0.27001980622329641</v>
      </c>
    </row>
    <row r="1256" spans="30:33" x14ac:dyDescent="0.2">
      <c r="AD1256">
        <f t="shared" si="100"/>
        <v>1254</v>
      </c>
      <c r="AE1256">
        <f t="shared" si="101"/>
        <v>2.1515385038574554E-4</v>
      </c>
      <c r="AF1256">
        <f t="shared" si="102"/>
        <v>0.13425600264070514</v>
      </c>
      <c r="AG1256">
        <f t="shared" si="99"/>
        <v>0.26980292838372488</v>
      </c>
    </row>
    <row r="1257" spans="30:33" x14ac:dyDescent="0.2">
      <c r="AD1257">
        <f t="shared" si="100"/>
        <v>1255</v>
      </c>
      <c r="AE1257">
        <f t="shared" si="101"/>
        <v>2.1480960422512831E-4</v>
      </c>
      <c r="AF1257">
        <f t="shared" si="102"/>
        <v>0.13404119303648002</v>
      </c>
      <c r="AG1257">
        <f t="shared" si="99"/>
        <v>0.26958605330253604</v>
      </c>
    </row>
    <row r="1258" spans="30:33" x14ac:dyDescent="0.2">
      <c r="AD1258">
        <f t="shared" si="100"/>
        <v>1256</v>
      </c>
      <c r="AE1258">
        <f t="shared" si="101"/>
        <v>2.1446590885836812E-4</v>
      </c>
      <c r="AF1258">
        <f t="shared" si="102"/>
        <v>0.13382672712762164</v>
      </c>
      <c r="AG1258">
        <f t="shared" si="99"/>
        <v>0.26936918152611034</v>
      </c>
    </row>
    <row r="1259" spans="30:33" x14ac:dyDescent="0.2">
      <c r="AD1259">
        <f t="shared" si="100"/>
        <v>1257</v>
      </c>
      <c r="AE1259">
        <f t="shared" si="101"/>
        <v>2.1412276340419473E-4</v>
      </c>
      <c r="AF1259">
        <f t="shared" si="102"/>
        <v>0.13361260436421743</v>
      </c>
      <c r="AG1259">
        <f t="shared" si="99"/>
        <v>0.26915231359907277</v>
      </c>
    </row>
    <row r="1260" spans="30:33" x14ac:dyDescent="0.2">
      <c r="AD1260">
        <f t="shared" si="100"/>
        <v>1258</v>
      </c>
      <c r="AE1260">
        <f t="shared" si="101"/>
        <v>2.1378016698274797E-4</v>
      </c>
      <c r="AF1260">
        <f t="shared" si="102"/>
        <v>0.13339882419723467</v>
      </c>
      <c r="AG1260">
        <f t="shared" si="99"/>
        <v>0.26893545006429692</v>
      </c>
    </row>
    <row r="1261" spans="30:33" x14ac:dyDescent="0.2">
      <c r="AD1261">
        <f t="shared" si="100"/>
        <v>1259</v>
      </c>
      <c r="AE1261">
        <f t="shared" si="101"/>
        <v>2.1343811871557558E-4</v>
      </c>
      <c r="AF1261">
        <f t="shared" si="102"/>
        <v>0.1331853860785191</v>
      </c>
      <c r="AG1261">
        <f t="shared" si="99"/>
        <v>0.26871859146290966</v>
      </c>
    </row>
    <row r="1262" spans="30:33" x14ac:dyDescent="0.2">
      <c r="AD1262">
        <f t="shared" si="100"/>
        <v>1260</v>
      </c>
      <c r="AE1262">
        <f t="shared" si="101"/>
        <v>2.1309661772563065E-4</v>
      </c>
      <c r="AF1262">
        <f t="shared" si="102"/>
        <v>0.13297228946079345</v>
      </c>
      <c r="AG1262">
        <f t="shared" si="99"/>
        <v>0.26850173833429464</v>
      </c>
    </row>
    <row r="1263" spans="30:33" x14ac:dyDescent="0.2">
      <c r="AD1263">
        <f t="shared" si="100"/>
        <v>1261</v>
      </c>
      <c r="AE1263">
        <f t="shared" si="101"/>
        <v>2.1275566313726962E-4</v>
      </c>
      <c r="AF1263">
        <f t="shared" si="102"/>
        <v>0.13275953379765618</v>
      </c>
      <c r="AG1263">
        <f t="shared" si="99"/>
        <v>0.268284891216097</v>
      </c>
    </row>
    <row r="1264" spans="30:33" x14ac:dyDescent="0.2">
      <c r="AD1264">
        <f t="shared" si="100"/>
        <v>1262</v>
      </c>
      <c r="AE1264">
        <f t="shared" si="101"/>
        <v>2.1241525407624998E-4</v>
      </c>
      <c r="AF1264">
        <f t="shared" si="102"/>
        <v>0.13254711854357992</v>
      </c>
      <c r="AG1264">
        <f t="shared" si="99"/>
        <v>0.26806805064422745</v>
      </c>
    </row>
    <row r="1265" spans="30:33" x14ac:dyDescent="0.2">
      <c r="AD1265">
        <f t="shared" si="100"/>
        <v>1263</v>
      </c>
      <c r="AE1265">
        <f t="shared" si="101"/>
        <v>2.1207538966972798E-4</v>
      </c>
      <c r="AF1265">
        <f t="shared" si="102"/>
        <v>0.13233504315391018</v>
      </c>
      <c r="AG1265">
        <f t="shared" si="99"/>
        <v>0.26785121715286642</v>
      </c>
    </row>
    <row r="1266" spans="30:33" x14ac:dyDescent="0.2">
      <c r="AD1266">
        <f t="shared" si="100"/>
        <v>1264</v>
      </c>
      <c r="AE1266">
        <f t="shared" si="101"/>
        <v>2.1173606904625639E-4</v>
      </c>
      <c r="AF1266">
        <f t="shared" si="102"/>
        <v>0.13212330708486392</v>
      </c>
      <c r="AG1266">
        <f t="shared" si="99"/>
        <v>0.26763439127446809</v>
      </c>
    </row>
    <row r="1267" spans="30:33" x14ac:dyDescent="0.2">
      <c r="AD1267">
        <f t="shared" si="100"/>
        <v>1265</v>
      </c>
      <c r="AE1267">
        <f t="shared" si="101"/>
        <v>2.1139729133578237E-4</v>
      </c>
      <c r="AF1267">
        <f t="shared" si="102"/>
        <v>0.13191190979352813</v>
      </c>
      <c r="AG1267">
        <f t="shared" si="99"/>
        <v>0.2674175735397647</v>
      </c>
    </row>
    <row r="1268" spans="30:33" x14ac:dyDescent="0.2">
      <c r="AD1268">
        <f t="shared" si="100"/>
        <v>1266</v>
      </c>
      <c r="AE1268">
        <f t="shared" si="101"/>
        <v>2.110590556696451E-4</v>
      </c>
      <c r="AF1268">
        <f t="shared" si="102"/>
        <v>0.13170085073785848</v>
      </c>
      <c r="AG1268">
        <f t="shared" si="99"/>
        <v>0.26720076447777069</v>
      </c>
    </row>
    <row r="1269" spans="30:33" x14ac:dyDescent="0.2">
      <c r="AD1269">
        <f t="shared" si="100"/>
        <v>1267</v>
      </c>
      <c r="AE1269">
        <f t="shared" si="101"/>
        <v>2.1072136118057365E-4</v>
      </c>
      <c r="AF1269">
        <f t="shared" si="102"/>
        <v>0.13149012937667789</v>
      </c>
      <c r="AG1269">
        <f t="shared" si="99"/>
        <v>0.26698396461578683</v>
      </c>
    </row>
    <row r="1270" spans="30:33" x14ac:dyDescent="0.2">
      <c r="AD1270">
        <f t="shared" si="100"/>
        <v>1268</v>
      </c>
      <c r="AE1270">
        <f t="shared" si="101"/>
        <v>2.1038420700268472E-4</v>
      </c>
      <c r="AF1270">
        <f t="shared" si="102"/>
        <v>0.13127974516967519</v>
      </c>
      <c r="AG1270">
        <f t="shared" si="99"/>
        <v>0.26676717447940423</v>
      </c>
    </row>
    <row r="1271" spans="30:33" x14ac:dyDescent="0.2">
      <c r="AD1271">
        <f t="shared" si="100"/>
        <v>1269</v>
      </c>
      <c r="AE1271">
        <f t="shared" si="101"/>
        <v>2.1004759227148041E-4</v>
      </c>
      <c r="AF1271">
        <f t="shared" si="102"/>
        <v>0.13106969757740372</v>
      </c>
      <c r="AG1271">
        <f t="shared" si="99"/>
        <v>0.26655039459250862</v>
      </c>
    </row>
    <row r="1272" spans="30:33" x14ac:dyDescent="0.2">
      <c r="AD1272">
        <f t="shared" si="100"/>
        <v>1270</v>
      </c>
      <c r="AE1272">
        <f t="shared" si="101"/>
        <v>2.0971151612384604E-4</v>
      </c>
      <c r="AF1272">
        <f t="shared" si="102"/>
        <v>0.13085998606127988</v>
      </c>
      <c r="AG1272">
        <f t="shared" si="99"/>
        <v>0.26633362547728445</v>
      </c>
    </row>
    <row r="1273" spans="30:33" x14ac:dyDescent="0.2">
      <c r="AD1273">
        <f t="shared" si="100"/>
        <v>1271</v>
      </c>
      <c r="AE1273">
        <f t="shared" si="101"/>
        <v>2.0937597769804791E-4</v>
      </c>
      <c r="AF1273">
        <f t="shared" si="102"/>
        <v>0.13065061008358184</v>
      </c>
      <c r="AG1273">
        <f t="shared" si="99"/>
        <v>0.26611686765421888</v>
      </c>
    </row>
    <row r="1274" spans="30:33" x14ac:dyDescent="0.2">
      <c r="AD1274">
        <f t="shared" si="100"/>
        <v>1272</v>
      </c>
      <c r="AE1274">
        <f t="shared" si="101"/>
        <v>2.0904097613373105E-4</v>
      </c>
      <c r="AF1274">
        <f t="shared" si="102"/>
        <v>0.13044156910744811</v>
      </c>
      <c r="AG1274">
        <f t="shared" si="99"/>
        <v>0.26590012164210591</v>
      </c>
    </row>
    <row r="1275" spans="30:33" x14ac:dyDescent="0.2">
      <c r="AD1275">
        <f t="shared" si="100"/>
        <v>1273</v>
      </c>
      <c r="AE1275">
        <f t="shared" si="101"/>
        <v>2.0870651057191706E-4</v>
      </c>
      <c r="AF1275">
        <f t="shared" si="102"/>
        <v>0.13023286259687619</v>
      </c>
      <c r="AG1275">
        <f t="shared" si="99"/>
        <v>0.26568338795805041</v>
      </c>
    </row>
    <row r="1276" spans="30:33" x14ac:dyDescent="0.2">
      <c r="AD1276">
        <f t="shared" si="100"/>
        <v>1274</v>
      </c>
      <c r="AE1276">
        <f t="shared" si="101"/>
        <v>2.0837258015500199E-4</v>
      </c>
      <c r="AF1276">
        <f t="shared" si="102"/>
        <v>0.13002449001672117</v>
      </c>
      <c r="AG1276">
        <f t="shared" si="99"/>
        <v>0.26546666711747252</v>
      </c>
    </row>
    <row r="1277" spans="30:33" x14ac:dyDescent="0.2">
      <c r="AD1277">
        <f t="shared" si="100"/>
        <v>1275</v>
      </c>
      <c r="AE1277">
        <f t="shared" si="101"/>
        <v>2.0803918402675396E-4</v>
      </c>
      <c r="AF1277">
        <f t="shared" si="102"/>
        <v>0.12981645083269441</v>
      </c>
      <c r="AG1277">
        <f t="shared" si="99"/>
        <v>0.2652499596341113</v>
      </c>
    </row>
    <row r="1278" spans="30:33" x14ac:dyDescent="0.2">
      <c r="AD1278">
        <f t="shared" si="100"/>
        <v>1276</v>
      </c>
      <c r="AE1278">
        <f t="shared" si="101"/>
        <v>2.0770632133231115E-4</v>
      </c>
      <c r="AF1278">
        <f t="shared" si="102"/>
        <v>0.12960874451136209</v>
      </c>
      <c r="AG1278">
        <f t="shared" si="99"/>
        <v>0.26503326602002902</v>
      </c>
    </row>
    <row r="1279" spans="30:33" x14ac:dyDescent="0.2">
      <c r="AD1279">
        <f t="shared" si="100"/>
        <v>1277</v>
      </c>
      <c r="AE1279">
        <f t="shared" si="101"/>
        <v>2.0737399121817943E-4</v>
      </c>
      <c r="AF1279">
        <f t="shared" si="102"/>
        <v>0.12940137052014392</v>
      </c>
      <c r="AG1279">
        <f t="shared" si="99"/>
        <v>0.26481658678561515</v>
      </c>
    </row>
    <row r="1280" spans="30:33" x14ac:dyDescent="0.2">
      <c r="AD1280">
        <f t="shared" si="100"/>
        <v>1278</v>
      </c>
      <c r="AE1280">
        <f t="shared" si="101"/>
        <v>2.0704219283223035E-4</v>
      </c>
      <c r="AF1280">
        <f t="shared" si="102"/>
        <v>0.12919432832731167</v>
      </c>
      <c r="AG1280">
        <f t="shared" si="99"/>
        <v>0.26459992243959041</v>
      </c>
    </row>
    <row r="1281" spans="30:33" x14ac:dyDescent="0.2">
      <c r="AD1281">
        <f t="shared" si="100"/>
        <v>1279</v>
      </c>
      <c r="AE1281">
        <f t="shared" si="101"/>
        <v>2.0671092532369877E-4</v>
      </c>
      <c r="AF1281">
        <f t="shared" si="102"/>
        <v>0.12898761740198797</v>
      </c>
      <c r="AG1281">
        <f t="shared" si="99"/>
        <v>0.26438327348901075</v>
      </c>
    </row>
    <row r="1282" spans="30:33" x14ac:dyDescent="0.2">
      <c r="AD1282">
        <f t="shared" si="100"/>
        <v>1280</v>
      </c>
      <c r="AE1282">
        <f t="shared" si="101"/>
        <v>2.0638018784318086E-4</v>
      </c>
      <c r="AF1282">
        <f t="shared" si="102"/>
        <v>0.12878123721414478</v>
      </c>
      <c r="AG1282">
        <f t="shared" si="99"/>
        <v>0.26416664043927152</v>
      </c>
    </row>
    <row r="1283" spans="30:33" x14ac:dyDescent="0.2">
      <c r="AD1283">
        <f t="shared" si="100"/>
        <v>1281</v>
      </c>
      <c r="AE1283">
        <f t="shared" si="101"/>
        <v>2.0604997954263175E-4</v>
      </c>
      <c r="AF1283">
        <f t="shared" si="102"/>
        <v>0.12857518723460215</v>
      </c>
      <c r="AG1283">
        <f t="shared" si="99"/>
        <v>0.26395002379411125</v>
      </c>
    </row>
    <row r="1284" spans="30:33" x14ac:dyDescent="0.2">
      <c r="AD1284">
        <f t="shared" si="100"/>
        <v>1282</v>
      </c>
      <c r="AE1284">
        <f t="shared" si="101"/>
        <v>2.0572029957536354E-4</v>
      </c>
      <c r="AF1284">
        <f t="shared" si="102"/>
        <v>0.12836946693502679</v>
      </c>
      <c r="AG1284">
        <f t="shared" ref="AG1284:AG1347" si="103">AD1284*AE1284</f>
        <v>0.26373342405561606</v>
      </c>
    </row>
    <row r="1285" spans="30:33" x14ac:dyDescent="0.2">
      <c r="AD1285">
        <f t="shared" ref="AD1285:AD1348" si="104">AD1284+1</f>
        <v>1283</v>
      </c>
      <c r="AE1285">
        <f t="shared" ref="AE1285:AE1348" si="105">AF1284*$AE$3</f>
        <v>2.0539114709604297E-4</v>
      </c>
      <c r="AF1285">
        <f t="shared" ref="AF1285:AF1348" si="106">AF1284*$AF$3</f>
        <v>0.12816407578793074</v>
      </c>
      <c r="AG1285">
        <f t="shared" si="103"/>
        <v>0.26351684172422313</v>
      </c>
    </row>
    <row r="1286" spans="30:33" x14ac:dyDescent="0.2">
      <c r="AD1286">
        <f t="shared" si="104"/>
        <v>1284</v>
      </c>
      <c r="AE1286">
        <f t="shared" si="105"/>
        <v>2.0506252126068929E-4</v>
      </c>
      <c r="AF1286">
        <f t="shared" si="106"/>
        <v>0.12795901326667003</v>
      </c>
      <c r="AG1286">
        <f t="shared" si="103"/>
        <v>0.26330027729872502</v>
      </c>
    </row>
    <row r="1287" spans="30:33" x14ac:dyDescent="0.2">
      <c r="AD1287">
        <f t="shared" si="104"/>
        <v>1285</v>
      </c>
      <c r="AE1287">
        <f t="shared" si="105"/>
        <v>2.0473442122667215E-4</v>
      </c>
      <c r="AF1287">
        <f t="shared" si="106"/>
        <v>0.12775427884544335</v>
      </c>
      <c r="AG1287">
        <f t="shared" si="103"/>
        <v>0.26308373127627371</v>
      </c>
    </row>
    <row r="1288" spans="30:33" x14ac:dyDescent="0.2">
      <c r="AD1288">
        <f t="shared" si="104"/>
        <v>1286</v>
      </c>
      <c r="AE1288">
        <f t="shared" si="105"/>
        <v>2.0440684615270947E-4</v>
      </c>
      <c r="AF1288">
        <f t="shared" si="106"/>
        <v>0.12754987199929063</v>
      </c>
      <c r="AG1288">
        <f t="shared" si="103"/>
        <v>0.2628672041523844</v>
      </c>
    </row>
    <row r="1289" spans="30:33" x14ac:dyDescent="0.2">
      <c r="AD1289">
        <f t="shared" si="104"/>
        <v>1287</v>
      </c>
      <c r="AE1289">
        <f t="shared" si="105"/>
        <v>2.0407979519886511E-4</v>
      </c>
      <c r="AF1289">
        <f t="shared" si="106"/>
        <v>0.12734579220409176</v>
      </c>
      <c r="AG1289">
        <f t="shared" si="103"/>
        <v>0.26265069642093941</v>
      </c>
    </row>
    <row r="1290" spans="30:33" x14ac:dyDescent="0.2">
      <c r="AD1290">
        <f t="shared" si="104"/>
        <v>1288</v>
      </c>
      <c r="AE1290">
        <f t="shared" si="105"/>
        <v>2.0375326752654691E-4</v>
      </c>
      <c r="AF1290">
        <f t="shared" si="106"/>
        <v>0.1271420389365652</v>
      </c>
      <c r="AG1290">
        <f t="shared" si="103"/>
        <v>0.26243420857419242</v>
      </c>
    </row>
    <row r="1291" spans="30:33" x14ac:dyDescent="0.2">
      <c r="AD1291">
        <f t="shared" si="104"/>
        <v>1289</v>
      </c>
      <c r="AE1291">
        <f t="shared" si="105"/>
        <v>2.034272622985044E-4</v>
      </c>
      <c r="AF1291">
        <f t="shared" si="106"/>
        <v>0.12693861167426668</v>
      </c>
      <c r="AG1291">
        <f t="shared" si="103"/>
        <v>0.26221774110277218</v>
      </c>
    </row>
    <row r="1292" spans="30:33" x14ac:dyDescent="0.2">
      <c r="AD1292">
        <f t="shared" si="104"/>
        <v>1290</v>
      </c>
      <c r="AE1292">
        <f t="shared" si="105"/>
        <v>2.0310177867882679E-4</v>
      </c>
      <c r="AF1292">
        <f t="shared" si="106"/>
        <v>0.12673550989558785</v>
      </c>
      <c r="AG1292">
        <f t="shared" si="103"/>
        <v>0.26200129449568654</v>
      </c>
    </row>
    <row r="1293" spans="30:33" x14ac:dyDescent="0.2">
      <c r="AD1293">
        <f t="shared" si="104"/>
        <v>1291</v>
      </c>
      <c r="AE1293">
        <f t="shared" si="105"/>
        <v>2.0277681583294064E-4</v>
      </c>
      <c r="AF1293">
        <f t="shared" si="106"/>
        <v>0.12653273307975491</v>
      </c>
      <c r="AG1293">
        <f t="shared" si="103"/>
        <v>0.26178486924032635</v>
      </c>
    </row>
    <row r="1294" spans="30:33" x14ac:dyDescent="0.2">
      <c r="AD1294">
        <f t="shared" si="104"/>
        <v>1292</v>
      </c>
      <c r="AE1294">
        <f t="shared" si="105"/>
        <v>2.0245237292760795E-4</v>
      </c>
      <c r="AF1294">
        <f t="shared" si="106"/>
        <v>0.12633028070682728</v>
      </c>
      <c r="AG1294">
        <f t="shared" si="103"/>
        <v>0.26156846582246945</v>
      </c>
    </row>
    <row r="1295" spans="30:33" x14ac:dyDescent="0.2">
      <c r="AD1295">
        <f t="shared" si="104"/>
        <v>1293</v>
      </c>
      <c r="AE1295">
        <f t="shared" si="105"/>
        <v>2.0212844913092374E-4</v>
      </c>
      <c r="AF1295">
        <f t="shared" si="106"/>
        <v>0.12612815225769636</v>
      </c>
      <c r="AG1295">
        <f t="shared" si="103"/>
        <v>0.26135208472628441</v>
      </c>
    </row>
    <row r="1296" spans="30:33" x14ac:dyDescent="0.2">
      <c r="AD1296">
        <f t="shared" si="104"/>
        <v>1294</v>
      </c>
      <c r="AE1296">
        <f t="shared" si="105"/>
        <v>2.0180504361231428E-4</v>
      </c>
      <c r="AF1296">
        <f t="shared" si="106"/>
        <v>0.12592634721408405</v>
      </c>
      <c r="AG1296">
        <f t="shared" si="103"/>
        <v>0.26113572643433469</v>
      </c>
    </row>
    <row r="1297" spans="30:33" x14ac:dyDescent="0.2">
      <c r="AD1297">
        <f t="shared" si="104"/>
        <v>1295</v>
      </c>
      <c r="AE1297">
        <f t="shared" si="105"/>
        <v>2.0148215554253456E-4</v>
      </c>
      <c r="AF1297">
        <f t="shared" si="106"/>
        <v>0.1257248650585415</v>
      </c>
      <c r="AG1297">
        <f t="shared" si="103"/>
        <v>0.26091939142758225</v>
      </c>
    </row>
    <row r="1298" spans="30:33" x14ac:dyDescent="0.2">
      <c r="AD1298">
        <f t="shared" si="104"/>
        <v>1296</v>
      </c>
      <c r="AE1298">
        <f t="shared" si="105"/>
        <v>2.0115978409366648E-4</v>
      </c>
      <c r="AF1298">
        <f t="shared" si="106"/>
        <v>0.12552370527444781</v>
      </c>
      <c r="AG1298">
        <f t="shared" si="103"/>
        <v>0.26070308018539173</v>
      </c>
    </row>
    <row r="1299" spans="30:33" x14ac:dyDescent="0.2">
      <c r="AD1299">
        <f t="shared" si="104"/>
        <v>1297</v>
      </c>
      <c r="AE1299">
        <f t="shared" si="105"/>
        <v>2.0083792843911659E-4</v>
      </c>
      <c r="AF1299">
        <f t="shared" si="106"/>
        <v>0.1253228673460087</v>
      </c>
      <c r="AG1299">
        <f t="shared" si="103"/>
        <v>0.26048679318553419</v>
      </c>
    </row>
    <row r="1300" spans="30:33" x14ac:dyDescent="0.2">
      <c r="AD1300">
        <f t="shared" si="104"/>
        <v>1298</v>
      </c>
      <c r="AE1300">
        <f t="shared" si="105"/>
        <v>2.0051658775361401E-4</v>
      </c>
      <c r="AF1300">
        <f t="shared" si="106"/>
        <v>0.12512235075825509</v>
      </c>
      <c r="AG1300">
        <f t="shared" si="103"/>
        <v>0.260270530904191</v>
      </c>
    </row>
    <row r="1301" spans="30:33" x14ac:dyDescent="0.2">
      <c r="AD1301">
        <f t="shared" si="104"/>
        <v>1299</v>
      </c>
      <c r="AE1301">
        <f t="shared" si="105"/>
        <v>2.0019576121320823E-4</v>
      </c>
      <c r="AF1301">
        <f t="shared" si="106"/>
        <v>0.12492215499704187</v>
      </c>
      <c r="AG1301">
        <f t="shared" si="103"/>
        <v>0.26005429381595752</v>
      </c>
    </row>
    <row r="1302" spans="30:33" x14ac:dyDescent="0.2">
      <c r="AD1302">
        <f t="shared" si="104"/>
        <v>1300</v>
      </c>
      <c r="AE1302">
        <f t="shared" si="105"/>
        <v>1.998754479952671E-4</v>
      </c>
      <c r="AF1302">
        <f t="shared" si="106"/>
        <v>0.12472227954904661</v>
      </c>
      <c r="AG1302">
        <f t="shared" si="103"/>
        <v>0.2598380823938472</v>
      </c>
    </row>
    <row r="1303" spans="30:33" x14ac:dyDescent="0.2">
      <c r="AD1303">
        <f t="shared" si="104"/>
        <v>1301</v>
      </c>
      <c r="AE1303">
        <f t="shared" si="105"/>
        <v>1.9955564727847466E-4</v>
      </c>
      <c r="AF1303">
        <f t="shared" si="106"/>
        <v>0.12452272390176812</v>
      </c>
      <c r="AG1303">
        <f t="shared" si="103"/>
        <v>0.25962189710929551</v>
      </c>
    </row>
    <row r="1304" spans="30:33" x14ac:dyDescent="0.2">
      <c r="AD1304">
        <f t="shared" si="104"/>
        <v>1302</v>
      </c>
      <c r="AE1304">
        <f t="shared" si="105"/>
        <v>1.9923635824282908E-4</v>
      </c>
      <c r="AF1304">
        <f t="shared" si="106"/>
        <v>0.12432348754352529</v>
      </c>
      <c r="AG1304">
        <f t="shared" si="103"/>
        <v>0.25940573843216347</v>
      </c>
    </row>
    <row r="1305" spans="30:33" x14ac:dyDescent="0.2">
      <c r="AD1305">
        <f t="shared" si="104"/>
        <v>1303</v>
      </c>
      <c r="AE1305">
        <f t="shared" si="105"/>
        <v>1.9891758006964055E-4</v>
      </c>
      <c r="AF1305">
        <f t="shared" si="106"/>
        <v>0.12412456996345564</v>
      </c>
      <c r="AG1305">
        <f t="shared" si="103"/>
        <v>0.25918960683074166</v>
      </c>
    </row>
    <row r="1306" spans="30:33" x14ac:dyDescent="0.2">
      <c r="AD1306">
        <f t="shared" si="104"/>
        <v>1304</v>
      </c>
      <c r="AE1306">
        <f t="shared" si="105"/>
        <v>1.985993119415291E-4</v>
      </c>
      <c r="AF1306">
        <f t="shared" si="106"/>
        <v>0.1239259706515141</v>
      </c>
      <c r="AG1306">
        <f t="shared" si="103"/>
        <v>0.25897350277175396</v>
      </c>
    </row>
    <row r="1307" spans="30:33" x14ac:dyDescent="0.2">
      <c r="AD1307">
        <f t="shared" si="104"/>
        <v>1305</v>
      </c>
      <c r="AE1307">
        <f t="shared" si="105"/>
        <v>1.9828155304242264E-4</v>
      </c>
      <c r="AF1307">
        <f t="shared" si="106"/>
        <v>0.12372768909847168</v>
      </c>
      <c r="AG1307">
        <f t="shared" si="103"/>
        <v>0.25875742672036156</v>
      </c>
    </row>
    <row r="1308" spans="30:33" x14ac:dyDescent="0.2">
      <c r="AD1308">
        <f t="shared" si="104"/>
        <v>1306</v>
      </c>
      <c r="AE1308">
        <f t="shared" si="105"/>
        <v>1.9796430255755477E-4</v>
      </c>
      <c r="AF1308">
        <f t="shared" si="106"/>
        <v>0.12352972479591412</v>
      </c>
      <c r="AG1308">
        <f t="shared" si="103"/>
        <v>0.25854137914016651</v>
      </c>
    </row>
    <row r="1309" spans="30:33" x14ac:dyDescent="0.2">
      <c r="AD1309">
        <f t="shared" si="104"/>
        <v>1307</v>
      </c>
      <c r="AE1309">
        <f t="shared" si="105"/>
        <v>1.9764755967346267E-4</v>
      </c>
      <c r="AF1309">
        <f t="shared" si="106"/>
        <v>0.12333207723624065</v>
      </c>
      <c r="AG1309">
        <f t="shared" si="103"/>
        <v>0.25832536049321569</v>
      </c>
    </row>
    <row r="1310" spans="30:33" x14ac:dyDescent="0.2">
      <c r="AD1310">
        <f t="shared" si="104"/>
        <v>1308</v>
      </c>
      <c r="AE1310">
        <f t="shared" si="105"/>
        <v>1.9733132357798512E-4</v>
      </c>
      <c r="AF1310">
        <f t="shared" si="106"/>
        <v>0.12313474591266266</v>
      </c>
      <c r="AG1310">
        <f t="shared" si="103"/>
        <v>0.25810937124000455</v>
      </c>
    </row>
    <row r="1311" spans="30:33" x14ac:dyDescent="0.2">
      <c r="AD1311">
        <f t="shared" si="104"/>
        <v>1309</v>
      </c>
      <c r="AE1311">
        <f t="shared" si="105"/>
        <v>1.9701559346026036E-4</v>
      </c>
      <c r="AF1311">
        <f t="shared" si="106"/>
        <v>0.1229377303192024</v>
      </c>
      <c r="AG1311">
        <f t="shared" si="103"/>
        <v>0.25789341183948078</v>
      </c>
    </row>
    <row r="1312" spans="30:33" x14ac:dyDescent="0.2">
      <c r="AD1312">
        <f t="shared" si="104"/>
        <v>1310</v>
      </c>
      <c r="AE1312">
        <f t="shared" si="105"/>
        <v>1.9670036851072393E-4</v>
      </c>
      <c r="AF1312">
        <f t="shared" si="106"/>
        <v>0.12274102995069167</v>
      </c>
      <c r="AG1312">
        <f t="shared" si="103"/>
        <v>0.25767748274904834</v>
      </c>
    </row>
    <row r="1313" spans="30:33" x14ac:dyDescent="0.2">
      <c r="AD1313">
        <f t="shared" si="104"/>
        <v>1311</v>
      </c>
      <c r="AE1313">
        <f t="shared" si="105"/>
        <v>1.9638564792110675E-4</v>
      </c>
      <c r="AF1313">
        <f t="shared" si="106"/>
        <v>0.12254464430277055</v>
      </c>
      <c r="AG1313">
        <f t="shared" si="103"/>
        <v>0.25746158442457096</v>
      </c>
    </row>
    <row r="1314" spans="30:33" x14ac:dyDescent="0.2">
      <c r="AD1314">
        <f t="shared" si="104"/>
        <v>1312</v>
      </c>
      <c r="AE1314">
        <f t="shared" si="105"/>
        <v>1.9607143088443298E-4</v>
      </c>
      <c r="AF1314">
        <f t="shared" si="106"/>
        <v>0.12234857287188611</v>
      </c>
      <c r="AG1314">
        <f t="shared" si="103"/>
        <v>0.25724571732037604</v>
      </c>
    </row>
    <row r="1315" spans="30:33" x14ac:dyDescent="0.2">
      <c r="AD1315">
        <f t="shared" si="104"/>
        <v>1313</v>
      </c>
      <c r="AE1315">
        <f t="shared" si="105"/>
        <v>1.9575771659501785E-4</v>
      </c>
      <c r="AF1315">
        <f t="shared" si="106"/>
        <v>0.12215281515529108</v>
      </c>
      <c r="AG1315">
        <f t="shared" si="103"/>
        <v>0.25702988188925846</v>
      </c>
    </row>
    <row r="1316" spans="30:33" x14ac:dyDescent="0.2">
      <c r="AD1316">
        <f t="shared" si="104"/>
        <v>1314</v>
      </c>
      <c r="AE1316">
        <f t="shared" si="105"/>
        <v>1.9544450424846581E-4</v>
      </c>
      <c r="AF1316">
        <f t="shared" si="106"/>
        <v>0.12195737065104262</v>
      </c>
      <c r="AG1316">
        <f t="shared" si="103"/>
        <v>0.25681407858248406</v>
      </c>
    </row>
    <row r="1317" spans="30:33" x14ac:dyDescent="0.2">
      <c r="AD1317">
        <f t="shared" si="104"/>
        <v>1315</v>
      </c>
      <c r="AE1317">
        <f t="shared" si="105"/>
        <v>1.9513179304166828E-4</v>
      </c>
      <c r="AF1317">
        <f t="shared" si="106"/>
        <v>0.12176223885800094</v>
      </c>
      <c r="AG1317">
        <f t="shared" si="103"/>
        <v>0.25659830784979376</v>
      </c>
    </row>
    <row r="1318" spans="30:33" x14ac:dyDescent="0.2">
      <c r="AD1318">
        <f t="shared" si="104"/>
        <v>1316</v>
      </c>
      <c r="AE1318">
        <f t="shared" si="105"/>
        <v>1.948195821728016E-4</v>
      </c>
      <c r="AF1318">
        <f t="shared" si="106"/>
        <v>0.12156741927582813</v>
      </c>
      <c r="AG1318">
        <f t="shared" si="103"/>
        <v>0.25638257013940691</v>
      </c>
    </row>
    <row r="1319" spans="30:33" x14ac:dyDescent="0.2">
      <c r="AD1319">
        <f t="shared" si="104"/>
        <v>1317</v>
      </c>
      <c r="AE1319">
        <f t="shared" si="105"/>
        <v>1.9450787084132509E-4</v>
      </c>
      <c r="AF1319">
        <f t="shared" si="106"/>
        <v>0.12137291140498681</v>
      </c>
      <c r="AG1319">
        <f t="shared" si="103"/>
        <v>0.25616686589802512</v>
      </c>
    </row>
    <row r="1320" spans="30:33" x14ac:dyDescent="0.2">
      <c r="AD1320">
        <f t="shared" si="104"/>
        <v>1318</v>
      </c>
      <c r="AE1320">
        <f t="shared" si="105"/>
        <v>1.9419665824797899E-4</v>
      </c>
      <c r="AF1320">
        <f t="shared" si="106"/>
        <v>0.12117871474673883</v>
      </c>
      <c r="AG1320">
        <f t="shared" si="103"/>
        <v>0.25595119557083629</v>
      </c>
    </row>
    <row r="1321" spans="30:33" x14ac:dyDescent="0.2">
      <c r="AD1321">
        <f t="shared" si="104"/>
        <v>1319</v>
      </c>
      <c r="AE1321">
        <f t="shared" si="105"/>
        <v>1.9388594359478223E-4</v>
      </c>
      <c r="AF1321">
        <f t="shared" si="106"/>
        <v>0.12098482880314404</v>
      </c>
      <c r="AG1321">
        <f t="shared" si="103"/>
        <v>0.25573555960151778</v>
      </c>
    </row>
    <row r="1322" spans="30:33" x14ac:dyDescent="0.2">
      <c r="AD1322">
        <f t="shared" si="104"/>
        <v>1320</v>
      </c>
      <c r="AE1322">
        <f t="shared" si="105"/>
        <v>1.9357572608503056E-4</v>
      </c>
      <c r="AF1322">
        <f t="shared" si="106"/>
        <v>0.120791253077059</v>
      </c>
      <c r="AG1322">
        <f t="shared" si="103"/>
        <v>0.25551995843224035</v>
      </c>
    </row>
    <row r="1323" spans="30:33" x14ac:dyDescent="0.2">
      <c r="AD1323">
        <f t="shared" si="104"/>
        <v>1321</v>
      </c>
      <c r="AE1323">
        <f t="shared" si="105"/>
        <v>1.9326600492329448E-4</v>
      </c>
      <c r="AF1323">
        <f t="shared" si="106"/>
        <v>0.1205979870721357</v>
      </c>
      <c r="AG1323">
        <f t="shared" si="103"/>
        <v>0.25530439250367198</v>
      </c>
    </row>
    <row r="1324" spans="30:33" x14ac:dyDescent="0.2">
      <c r="AD1324">
        <f t="shared" si="104"/>
        <v>1322</v>
      </c>
      <c r="AE1324">
        <f t="shared" si="105"/>
        <v>1.9295677931541723E-4</v>
      </c>
      <c r="AF1324">
        <f t="shared" si="106"/>
        <v>0.12040503029282028</v>
      </c>
      <c r="AG1324">
        <f t="shared" si="103"/>
        <v>0.25508886225498156</v>
      </c>
    </row>
    <row r="1325" spans="30:33" x14ac:dyDescent="0.2">
      <c r="AD1325">
        <f t="shared" si="104"/>
        <v>1323</v>
      </c>
      <c r="AE1325">
        <f t="shared" si="105"/>
        <v>1.9264804846851253E-4</v>
      </c>
      <c r="AF1325">
        <f t="shared" si="106"/>
        <v>0.12021238224435175</v>
      </c>
      <c r="AG1325">
        <f t="shared" si="103"/>
        <v>0.25487336812384209</v>
      </c>
    </row>
    <row r="1326" spans="30:33" x14ac:dyDescent="0.2">
      <c r="AD1326">
        <f t="shared" si="104"/>
        <v>1324</v>
      </c>
      <c r="AE1326">
        <f t="shared" si="105"/>
        <v>1.9233981159096289E-4</v>
      </c>
      <c r="AF1326">
        <f t="shared" si="106"/>
        <v>0.12002004243276078</v>
      </c>
      <c r="AG1326">
        <f t="shared" si="103"/>
        <v>0.25465791054643488</v>
      </c>
    </row>
    <row r="1327" spans="30:33" x14ac:dyDescent="0.2">
      <c r="AD1327">
        <f t="shared" si="104"/>
        <v>1325</v>
      </c>
      <c r="AE1327">
        <f t="shared" si="105"/>
        <v>1.9203206789241732E-4</v>
      </c>
      <c r="AF1327">
        <f t="shared" si="106"/>
        <v>0.11982801036486836</v>
      </c>
      <c r="AG1327">
        <f t="shared" si="103"/>
        <v>0.25444248995745294</v>
      </c>
    </row>
    <row r="1328" spans="30:33" x14ac:dyDescent="0.2">
      <c r="AD1328">
        <f t="shared" si="104"/>
        <v>1326</v>
      </c>
      <c r="AE1328">
        <f t="shared" si="105"/>
        <v>1.9172481658378946E-4</v>
      </c>
      <c r="AF1328">
        <f t="shared" si="106"/>
        <v>0.11963628554828457</v>
      </c>
      <c r="AG1328">
        <f t="shared" si="103"/>
        <v>0.25422710679010485</v>
      </c>
    </row>
    <row r="1329" spans="30:33" x14ac:dyDescent="0.2">
      <c r="AD1329">
        <f t="shared" si="104"/>
        <v>1327</v>
      </c>
      <c r="AE1329">
        <f t="shared" si="105"/>
        <v>1.914180568772554E-4</v>
      </c>
      <c r="AF1329">
        <f t="shared" si="106"/>
        <v>0.1194448674914073</v>
      </c>
      <c r="AG1329">
        <f t="shared" si="103"/>
        <v>0.25401176147611793</v>
      </c>
    </row>
    <row r="1330" spans="30:33" x14ac:dyDescent="0.2">
      <c r="AD1330">
        <f t="shared" si="104"/>
        <v>1328</v>
      </c>
      <c r="AE1330">
        <f t="shared" si="105"/>
        <v>1.9111178798625176E-4</v>
      </c>
      <c r="AF1330">
        <f t="shared" si="106"/>
        <v>0.11925375570342105</v>
      </c>
      <c r="AG1330">
        <f t="shared" si="103"/>
        <v>0.25379645444574234</v>
      </c>
    </row>
    <row r="1331" spans="30:33" x14ac:dyDescent="0.2">
      <c r="AD1331">
        <f t="shared" si="104"/>
        <v>1329</v>
      </c>
      <c r="AE1331">
        <f t="shared" si="105"/>
        <v>1.9080600912547375E-4</v>
      </c>
      <c r="AF1331">
        <f t="shared" si="106"/>
        <v>0.11906294969429557</v>
      </c>
      <c r="AG1331">
        <f t="shared" si="103"/>
        <v>0.2535811861277546</v>
      </c>
    </row>
    <row r="1332" spans="30:33" x14ac:dyDescent="0.2">
      <c r="AD1332">
        <f t="shared" si="104"/>
        <v>1330</v>
      </c>
      <c r="AE1332">
        <f t="shared" si="105"/>
        <v>1.90500719510873E-4</v>
      </c>
      <c r="AF1332">
        <f t="shared" si="106"/>
        <v>0.11887244897478469</v>
      </c>
      <c r="AG1332">
        <f t="shared" si="103"/>
        <v>0.25336595694946107</v>
      </c>
    </row>
    <row r="1333" spans="30:33" x14ac:dyDescent="0.2">
      <c r="AD1333">
        <f t="shared" si="104"/>
        <v>1331</v>
      </c>
      <c r="AE1333">
        <f t="shared" si="105"/>
        <v>1.9019591835965559E-4</v>
      </c>
      <c r="AF1333">
        <f t="shared" si="106"/>
        <v>0.11868225305642503</v>
      </c>
      <c r="AG1333">
        <f t="shared" si="103"/>
        <v>0.25315076733670161</v>
      </c>
    </row>
    <row r="1334" spans="30:33" x14ac:dyDescent="0.2">
      <c r="AD1334">
        <f t="shared" si="104"/>
        <v>1332</v>
      </c>
      <c r="AE1334">
        <f t="shared" si="105"/>
        <v>1.8989160489028015E-4</v>
      </c>
      <c r="AF1334">
        <f t="shared" si="106"/>
        <v>0.11849236145153474</v>
      </c>
      <c r="AG1334">
        <f t="shared" si="103"/>
        <v>0.25293561771385314</v>
      </c>
    </row>
    <row r="1335" spans="30:33" x14ac:dyDescent="0.2">
      <c r="AD1335">
        <f t="shared" si="104"/>
        <v>1333</v>
      </c>
      <c r="AE1335">
        <f t="shared" si="105"/>
        <v>1.8958777832245568E-4</v>
      </c>
      <c r="AF1335">
        <f t="shared" si="106"/>
        <v>0.11830277367321228</v>
      </c>
      <c r="AG1335">
        <f t="shared" si="103"/>
        <v>0.25272050850383343</v>
      </c>
    </row>
    <row r="1336" spans="30:33" x14ac:dyDescent="0.2">
      <c r="AD1336">
        <f t="shared" si="104"/>
        <v>1334</v>
      </c>
      <c r="AE1336">
        <f t="shared" si="105"/>
        <v>1.8928443787713972E-4</v>
      </c>
      <c r="AF1336">
        <f t="shared" si="106"/>
        <v>0.11811348923533513</v>
      </c>
      <c r="AG1336">
        <f t="shared" si="103"/>
        <v>0.25250544012810439</v>
      </c>
    </row>
    <row r="1337" spans="30:33" x14ac:dyDescent="0.2">
      <c r="AD1337">
        <f t="shared" si="104"/>
        <v>1335</v>
      </c>
      <c r="AE1337">
        <f t="shared" si="105"/>
        <v>1.889815827765363E-4</v>
      </c>
      <c r="AF1337">
        <f t="shared" si="106"/>
        <v>0.11792450765255859</v>
      </c>
      <c r="AG1337">
        <f t="shared" si="103"/>
        <v>0.25229041300667593</v>
      </c>
    </row>
    <row r="1338" spans="30:33" x14ac:dyDescent="0.2">
      <c r="AD1338">
        <f t="shared" si="104"/>
        <v>1336</v>
      </c>
      <c r="AE1338">
        <f t="shared" si="105"/>
        <v>1.8867921224409383E-4</v>
      </c>
      <c r="AF1338">
        <f t="shared" si="106"/>
        <v>0.11773582844031449</v>
      </c>
      <c r="AG1338">
        <f t="shared" si="103"/>
        <v>0.25207542755810936</v>
      </c>
    </row>
    <row r="1339" spans="30:33" x14ac:dyDescent="0.2">
      <c r="AD1339">
        <f t="shared" si="104"/>
        <v>1337</v>
      </c>
      <c r="AE1339">
        <f t="shared" si="105"/>
        <v>1.8837732550450328E-4</v>
      </c>
      <c r="AF1339">
        <f t="shared" si="106"/>
        <v>0.11754745111480999</v>
      </c>
      <c r="AG1339">
        <f t="shared" si="103"/>
        <v>0.2518604841995209</v>
      </c>
    </row>
    <row r="1340" spans="30:33" x14ac:dyDescent="0.2">
      <c r="AD1340">
        <f t="shared" si="104"/>
        <v>1338</v>
      </c>
      <c r="AE1340">
        <f t="shared" si="105"/>
        <v>1.8807592178369606E-4</v>
      </c>
      <c r="AF1340">
        <f t="shared" si="106"/>
        <v>0.11735937519302629</v>
      </c>
      <c r="AG1340">
        <f t="shared" si="103"/>
        <v>0.25164558334658532</v>
      </c>
    </row>
    <row r="1341" spans="30:33" x14ac:dyDescent="0.2">
      <c r="AD1341">
        <f t="shared" si="104"/>
        <v>1339</v>
      </c>
      <c r="AE1341">
        <f t="shared" si="105"/>
        <v>1.8777500030884214E-4</v>
      </c>
      <c r="AF1341">
        <f t="shared" si="106"/>
        <v>0.11717160019271744</v>
      </c>
      <c r="AG1341">
        <f t="shared" si="103"/>
        <v>0.25143072541353961</v>
      </c>
    </row>
    <row r="1342" spans="30:33" x14ac:dyDescent="0.2">
      <c r="AD1342">
        <f t="shared" si="104"/>
        <v>1340</v>
      </c>
      <c r="AE1342">
        <f t="shared" si="105"/>
        <v>1.8747456030834798E-4</v>
      </c>
      <c r="AF1342">
        <f t="shared" si="106"/>
        <v>0.11698412563240909</v>
      </c>
      <c r="AG1342">
        <f t="shared" si="103"/>
        <v>0.25121591081318628</v>
      </c>
    </row>
    <row r="1343" spans="30:33" x14ac:dyDescent="0.2">
      <c r="AD1343">
        <f t="shared" si="104"/>
        <v>1341</v>
      </c>
      <c r="AE1343">
        <f t="shared" si="105"/>
        <v>1.8717460101185464E-4</v>
      </c>
      <c r="AF1343">
        <f t="shared" si="106"/>
        <v>0.11679695103139723</v>
      </c>
      <c r="AG1343">
        <f t="shared" si="103"/>
        <v>0.2510011399568971</v>
      </c>
    </row>
    <row r="1344" spans="30:33" x14ac:dyDescent="0.2">
      <c r="AD1344">
        <f t="shared" si="104"/>
        <v>1342</v>
      </c>
      <c r="AE1344">
        <f t="shared" si="105"/>
        <v>1.8687512165023565E-4</v>
      </c>
      <c r="AF1344">
        <f t="shared" si="106"/>
        <v>0.11661007590974699</v>
      </c>
      <c r="AG1344">
        <f t="shared" si="103"/>
        <v>0.25078641325461626</v>
      </c>
    </row>
    <row r="1345" spans="30:33" x14ac:dyDescent="0.2">
      <c r="AD1345">
        <f t="shared" si="104"/>
        <v>1343</v>
      </c>
      <c r="AE1345">
        <f t="shared" si="105"/>
        <v>1.8657612145559527E-4</v>
      </c>
      <c r="AF1345">
        <f t="shared" si="106"/>
        <v>0.11642349978829139</v>
      </c>
      <c r="AG1345">
        <f t="shared" si="103"/>
        <v>0.25057173111486442</v>
      </c>
    </row>
    <row r="1346" spans="30:33" x14ac:dyDescent="0.2">
      <c r="AD1346">
        <f t="shared" si="104"/>
        <v>1344</v>
      </c>
      <c r="AE1346">
        <f t="shared" si="105"/>
        <v>1.862775996612663E-4</v>
      </c>
      <c r="AF1346">
        <f t="shared" si="106"/>
        <v>0.11623722218863011</v>
      </c>
      <c r="AG1346">
        <f t="shared" si="103"/>
        <v>0.25035709394474193</v>
      </c>
    </row>
    <row r="1347" spans="30:33" x14ac:dyDescent="0.2">
      <c r="AD1347">
        <f t="shared" si="104"/>
        <v>1345</v>
      </c>
      <c r="AE1347">
        <f t="shared" si="105"/>
        <v>1.8597955550180825E-4</v>
      </c>
      <c r="AF1347">
        <f t="shared" si="106"/>
        <v>0.1160512426331283</v>
      </c>
      <c r="AG1347">
        <f t="shared" si="103"/>
        <v>0.25014250214993211</v>
      </c>
    </row>
    <row r="1348" spans="30:33" x14ac:dyDescent="0.2">
      <c r="AD1348">
        <f t="shared" si="104"/>
        <v>1346</v>
      </c>
      <c r="AE1348">
        <f t="shared" si="105"/>
        <v>1.8568198821300536E-4</v>
      </c>
      <c r="AF1348">
        <f t="shared" si="106"/>
        <v>0.11586556064491529</v>
      </c>
      <c r="AG1348">
        <f t="shared" ref="AG1348:AG1411" si="107">AD1348*AE1348</f>
        <v>0.24992795613470523</v>
      </c>
    </row>
    <row r="1349" spans="30:33" x14ac:dyDescent="0.2">
      <c r="AD1349">
        <f t="shared" ref="AD1349:AD1412" si="108">AD1348+1</f>
        <v>1347</v>
      </c>
      <c r="AE1349">
        <f t="shared" ref="AE1349:AE1412" si="109">AF1348*$AE$3</f>
        <v>1.8538489703186456E-4</v>
      </c>
      <c r="AF1349">
        <f t="shared" ref="AF1349:AF1412" si="110">AF1348*$AF$3</f>
        <v>0.11568017574788342</v>
      </c>
      <c r="AG1349">
        <f t="shared" si="107"/>
        <v>0.24971345630192157</v>
      </c>
    </row>
    <row r="1350" spans="30:33" x14ac:dyDescent="0.2">
      <c r="AD1350">
        <f t="shared" si="108"/>
        <v>1348</v>
      </c>
      <c r="AE1350">
        <f t="shared" si="109"/>
        <v>1.8508828119661355E-4</v>
      </c>
      <c r="AF1350">
        <f t="shared" si="110"/>
        <v>0.1154950874666868</v>
      </c>
      <c r="AG1350">
        <f t="shared" si="107"/>
        <v>0.24949900305303507</v>
      </c>
    </row>
    <row r="1351" spans="30:33" x14ac:dyDescent="0.2">
      <c r="AD1351">
        <f t="shared" si="108"/>
        <v>1349</v>
      </c>
      <c r="AE1351">
        <f t="shared" si="109"/>
        <v>1.8479213994669895E-4</v>
      </c>
      <c r="AF1351">
        <f t="shared" si="110"/>
        <v>0.11531029532674009</v>
      </c>
      <c r="AG1351">
        <f t="shared" si="107"/>
        <v>0.24928459678809689</v>
      </c>
    </row>
    <row r="1352" spans="30:33" x14ac:dyDescent="0.2">
      <c r="AD1352">
        <f t="shared" si="108"/>
        <v>1350</v>
      </c>
      <c r="AE1352">
        <f t="shared" si="109"/>
        <v>1.8449647252278422E-4</v>
      </c>
      <c r="AF1352">
        <f t="shared" si="110"/>
        <v>0.1151257988542173</v>
      </c>
      <c r="AG1352">
        <f t="shared" si="107"/>
        <v>0.24907023790575869</v>
      </c>
    </row>
    <row r="1353" spans="30:33" x14ac:dyDescent="0.2">
      <c r="AD1353">
        <f t="shared" si="108"/>
        <v>1351</v>
      </c>
      <c r="AE1353">
        <f t="shared" si="109"/>
        <v>1.8420127816674777E-4</v>
      </c>
      <c r="AF1353">
        <f t="shared" si="110"/>
        <v>0.11494159757605055</v>
      </c>
      <c r="AG1353">
        <f t="shared" si="107"/>
        <v>0.24885592680327623</v>
      </c>
    </row>
    <row r="1354" spans="30:33" x14ac:dyDescent="0.2">
      <c r="AD1354">
        <f t="shared" si="108"/>
        <v>1352</v>
      </c>
      <c r="AE1354">
        <f t="shared" si="109"/>
        <v>1.8390655612168097E-4</v>
      </c>
      <c r="AF1354">
        <f t="shared" si="110"/>
        <v>0.11475769101992886</v>
      </c>
      <c r="AG1354">
        <f t="shared" si="107"/>
        <v>0.24864166387651268</v>
      </c>
    </row>
    <row r="1355" spans="30:33" x14ac:dyDescent="0.2">
      <c r="AD1355">
        <f t="shared" si="108"/>
        <v>1353</v>
      </c>
      <c r="AE1355">
        <f t="shared" si="109"/>
        <v>1.8361230563188627E-4</v>
      </c>
      <c r="AF1355">
        <f t="shared" si="110"/>
        <v>0.11457407871429696</v>
      </c>
      <c r="AG1355">
        <f t="shared" si="107"/>
        <v>0.24842744951994211</v>
      </c>
    </row>
    <row r="1356" spans="30:33" x14ac:dyDescent="0.2">
      <c r="AD1356">
        <f t="shared" si="108"/>
        <v>1354</v>
      </c>
      <c r="AE1356">
        <f t="shared" si="109"/>
        <v>1.8331852594287524E-4</v>
      </c>
      <c r="AF1356">
        <f t="shared" si="110"/>
        <v>0.11439076018835409</v>
      </c>
      <c r="AG1356">
        <f t="shared" si="107"/>
        <v>0.24821328412665308</v>
      </c>
    </row>
    <row r="1357" spans="30:33" x14ac:dyDescent="0.2">
      <c r="AD1357">
        <f t="shared" si="108"/>
        <v>1355</v>
      </c>
      <c r="AE1357">
        <f t="shared" si="109"/>
        <v>1.8302521630136662E-4</v>
      </c>
      <c r="AF1357">
        <f t="shared" si="110"/>
        <v>0.11420773497205272</v>
      </c>
      <c r="AG1357">
        <f t="shared" si="107"/>
        <v>0.24799916808835176</v>
      </c>
    </row>
    <row r="1358" spans="30:33" x14ac:dyDescent="0.2">
      <c r="AD1358">
        <f t="shared" si="108"/>
        <v>1356</v>
      </c>
      <c r="AE1358">
        <f t="shared" si="109"/>
        <v>1.8273237595528444E-4</v>
      </c>
      <c r="AF1358">
        <f t="shared" si="110"/>
        <v>0.11402500259609744</v>
      </c>
      <c r="AG1358">
        <f t="shared" si="107"/>
        <v>0.2477851017953657</v>
      </c>
    </row>
    <row r="1359" spans="30:33" x14ac:dyDescent="0.2">
      <c r="AD1359">
        <f t="shared" si="108"/>
        <v>1357</v>
      </c>
      <c r="AE1359">
        <f t="shared" si="109"/>
        <v>1.8244000415375597E-4</v>
      </c>
      <c r="AF1359">
        <f t="shared" si="110"/>
        <v>0.11384256259194367</v>
      </c>
      <c r="AG1359">
        <f t="shared" si="107"/>
        <v>0.24757108563664687</v>
      </c>
    </row>
    <row r="1360" spans="30:33" x14ac:dyDescent="0.2">
      <c r="AD1360">
        <f t="shared" si="108"/>
        <v>1358</v>
      </c>
      <c r="AE1360">
        <f t="shared" si="109"/>
        <v>1.8214810014710996E-4</v>
      </c>
      <c r="AF1360">
        <f t="shared" si="110"/>
        <v>0.11366041449179655</v>
      </c>
      <c r="AG1360">
        <f t="shared" si="107"/>
        <v>0.24735711999977533</v>
      </c>
    </row>
    <row r="1361" spans="30:33" x14ac:dyDescent="0.2">
      <c r="AD1361">
        <f t="shared" si="108"/>
        <v>1359</v>
      </c>
      <c r="AE1361">
        <f t="shared" si="109"/>
        <v>1.8185666318687457E-4</v>
      </c>
      <c r="AF1361">
        <f t="shared" si="110"/>
        <v>0.11347855782860967</v>
      </c>
      <c r="AG1361">
        <f t="shared" si="107"/>
        <v>0.24714320527096253</v>
      </c>
    </row>
    <row r="1362" spans="30:33" x14ac:dyDescent="0.2">
      <c r="AD1362">
        <f t="shared" si="108"/>
        <v>1360</v>
      </c>
      <c r="AE1362">
        <f t="shared" si="109"/>
        <v>1.8156569252577556E-4</v>
      </c>
      <c r="AF1362">
        <f t="shared" si="110"/>
        <v>0.11329699213608389</v>
      </c>
      <c r="AG1362">
        <f t="shared" si="107"/>
        <v>0.24692934183505477</v>
      </c>
    </row>
    <row r="1363" spans="30:33" x14ac:dyDescent="0.2">
      <c r="AD1363">
        <f t="shared" si="108"/>
        <v>1361</v>
      </c>
      <c r="AE1363">
        <f t="shared" si="109"/>
        <v>1.812751874177343E-4</v>
      </c>
      <c r="AF1363">
        <f t="shared" si="110"/>
        <v>0.11311571694866615</v>
      </c>
      <c r="AG1363">
        <f t="shared" si="107"/>
        <v>0.24671553007553637</v>
      </c>
    </row>
    <row r="1364" spans="30:33" x14ac:dyDescent="0.2">
      <c r="AD1364">
        <f t="shared" si="108"/>
        <v>1362</v>
      </c>
      <c r="AE1364">
        <f t="shared" si="109"/>
        <v>1.8098514711786592E-4</v>
      </c>
      <c r="AF1364">
        <f t="shared" si="110"/>
        <v>0.11293473180154828</v>
      </c>
      <c r="AG1364">
        <f t="shared" si="107"/>
        <v>0.24650177037453339</v>
      </c>
    </row>
    <row r="1365" spans="30:33" x14ac:dyDescent="0.2">
      <c r="AD1365">
        <f t="shared" si="108"/>
        <v>1363</v>
      </c>
      <c r="AE1365">
        <f t="shared" si="109"/>
        <v>1.8069557088247734E-4</v>
      </c>
      <c r="AF1365">
        <f t="shared" si="110"/>
        <v>0.11275403623066579</v>
      </c>
      <c r="AG1365">
        <f t="shared" si="107"/>
        <v>0.24628806311281662</v>
      </c>
    </row>
    <row r="1366" spans="30:33" x14ac:dyDescent="0.2">
      <c r="AD1366">
        <f t="shared" si="108"/>
        <v>1364</v>
      </c>
      <c r="AE1366">
        <f t="shared" si="109"/>
        <v>1.8040645796906535E-4</v>
      </c>
      <c r="AF1366">
        <f t="shared" si="110"/>
        <v>0.11257362977269672</v>
      </c>
      <c r="AG1366">
        <f t="shared" si="107"/>
        <v>0.24607440866980512</v>
      </c>
    </row>
    <row r="1367" spans="30:33" x14ac:dyDescent="0.2">
      <c r="AD1367">
        <f t="shared" si="108"/>
        <v>1365</v>
      </c>
      <c r="AE1367">
        <f t="shared" si="109"/>
        <v>1.8011780763631482E-4</v>
      </c>
      <c r="AF1367">
        <f t="shared" si="110"/>
        <v>0.11239351196506039</v>
      </c>
      <c r="AG1367">
        <f t="shared" si="107"/>
        <v>0.24586080742356972</v>
      </c>
    </row>
    <row r="1368" spans="30:33" x14ac:dyDescent="0.2">
      <c r="AD1368">
        <f t="shared" si="108"/>
        <v>1366</v>
      </c>
      <c r="AE1368">
        <f t="shared" si="109"/>
        <v>1.7982961914409673E-4</v>
      </c>
      <c r="AF1368">
        <f t="shared" si="110"/>
        <v>0.11221368234591629</v>
      </c>
      <c r="AG1368">
        <f t="shared" si="107"/>
        <v>0.24564725975083612</v>
      </c>
    </row>
    <row r="1369" spans="30:33" x14ac:dyDescent="0.2">
      <c r="AD1369">
        <f t="shared" si="108"/>
        <v>1367</v>
      </c>
      <c r="AE1369">
        <f t="shared" si="109"/>
        <v>1.7954189175346615E-4</v>
      </c>
      <c r="AF1369">
        <f t="shared" si="110"/>
        <v>0.11203414045416282</v>
      </c>
      <c r="AG1369">
        <f t="shared" si="107"/>
        <v>0.24543376602698821</v>
      </c>
    </row>
    <row r="1370" spans="30:33" x14ac:dyDescent="0.2">
      <c r="AD1370">
        <f t="shared" si="108"/>
        <v>1368</v>
      </c>
      <c r="AE1370">
        <f t="shared" si="109"/>
        <v>1.792546247266606E-4</v>
      </c>
      <c r="AF1370">
        <f t="shared" si="110"/>
        <v>0.11185488582943616</v>
      </c>
      <c r="AG1370">
        <f t="shared" si="107"/>
        <v>0.24522032662607168</v>
      </c>
    </row>
    <row r="1371" spans="30:33" x14ac:dyDescent="0.2">
      <c r="AD1371">
        <f t="shared" si="108"/>
        <v>1369</v>
      </c>
      <c r="AE1371">
        <f t="shared" si="109"/>
        <v>1.7896781732709794E-4</v>
      </c>
      <c r="AF1371">
        <f t="shared" si="110"/>
        <v>0.11167591801210906</v>
      </c>
      <c r="AG1371">
        <f t="shared" si="107"/>
        <v>0.24500694192079708</v>
      </c>
    </row>
    <row r="1372" spans="30:33" x14ac:dyDescent="0.2">
      <c r="AD1372">
        <f t="shared" si="108"/>
        <v>1370</v>
      </c>
      <c r="AE1372">
        <f t="shared" si="109"/>
        <v>1.7868146881937458E-4</v>
      </c>
      <c r="AF1372">
        <f t="shared" si="110"/>
        <v>0.11149723654328968</v>
      </c>
      <c r="AG1372">
        <f t="shared" si="107"/>
        <v>0.24479361228254318</v>
      </c>
    </row>
    <row r="1373" spans="30:33" x14ac:dyDescent="0.2">
      <c r="AD1373">
        <f t="shared" si="108"/>
        <v>1371</v>
      </c>
      <c r="AE1373">
        <f t="shared" si="109"/>
        <v>1.7839557846926357E-4</v>
      </c>
      <c r="AF1373">
        <f t="shared" si="110"/>
        <v>0.11131884096482041</v>
      </c>
      <c r="AG1373">
        <f t="shared" si="107"/>
        <v>0.24458033808136034</v>
      </c>
    </row>
    <row r="1374" spans="30:33" x14ac:dyDescent="0.2">
      <c r="AD1374">
        <f t="shared" si="108"/>
        <v>1372</v>
      </c>
      <c r="AE1374">
        <f t="shared" si="109"/>
        <v>1.7811014554371273E-4</v>
      </c>
      <c r="AF1374">
        <f t="shared" si="110"/>
        <v>0.1111407308192767</v>
      </c>
      <c r="AG1374">
        <f t="shared" si="107"/>
        <v>0.24436711968597385</v>
      </c>
    </row>
    <row r="1375" spans="30:33" x14ac:dyDescent="0.2">
      <c r="AD1375">
        <f t="shared" si="108"/>
        <v>1373</v>
      </c>
      <c r="AE1375">
        <f t="shared" si="109"/>
        <v>1.778251693108428E-4</v>
      </c>
      <c r="AF1375">
        <f t="shared" si="110"/>
        <v>0.11096290564996585</v>
      </c>
      <c r="AG1375">
        <f t="shared" si="107"/>
        <v>0.24415395746378715</v>
      </c>
    </row>
    <row r="1376" spans="30:33" x14ac:dyDescent="0.2">
      <c r="AD1376">
        <f t="shared" si="108"/>
        <v>1374</v>
      </c>
      <c r="AE1376">
        <f t="shared" si="109"/>
        <v>1.7754064903994544E-4</v>
      </c>
      <c r="AF1376">
        <f t="shared" si="110"/>
        <v>0.1107853650009259</v>
      </c>
      <c r="AG1376">
        <f t="shared" si="107"/>
        <v>0.24394085178088504</v>
      </c>
    </row>
    <row r="1377" spans="30:33" x14ac:dyDescent="0.2">
      <c r="AD1377">
        <f t="shared" si="108"/>
        <v>1375</v>
      </c>
      <c r="AE1377">
        <f t="shared" si="109"/>
        <v>1.7725658400148152E-4</v>
      </c>
      <c r="AF1377">
        <f t="shared" si="110"/>
        <v>0.11060810841692441</v>
      </c>
      <c r="AG1377">
        <f t="shared" si="107"/>
        <v>0.24372780300203709</v>
      </c>
    </row>
    <row r="1378" spans="30:33" x14ac:dyDescent="0.2">
      <c r="AD1378">
        <f t="shared" si="108"/>
        <v>1376</v>
      </c>
      <c r="AE1378">
        <f t="shared" si="109"/>
        <v>1.7697297346707912E-4</v>
      </c>
      <c r="AF1378">
        <f t="shared" si="110"/>
        <v>0.11043113544345733</v>
      </c>
      <c r="AG1378">
        <f t="shared" si="107"/>
        <v>0.24351481149070087</v>
      </c>
    </row>
    <row r="1379" spans="30:33" x14ac:dyDescent="0.2">
      <c r="AD1379">
        <f t="shared" si="108"/>
        <v>1377</v>
      </c>
      <c r="AE1379">
        <f t="shared" si="109"/>
        <v>1.7668981670953179E-4</v>
      </c>
      <c r="AF1379">
        <f t="shared" si="110"/>
        <v>0.11025444562674779</v>
      </c>
      <c r="AG1379">
        <f t="shared" si="107"/>
        <v>0.24330187760902527</v>
      </c>
    </row>
    <row r="1380" spans="30:33" x14ac:dyDescent="0.2">
      <c r="AD1380">
        <f t="shared" si="108"/>
        <v>1378</v>
      </c>
      <c r="AE1380">
        <f t="shared" si="109"/>
        <v>1.7640711300279653E-4</v>
      </c>
      <c r="AF1380">
        <f t="shared" si="110"/>
        <v>0.11007803851374498</v>
      </c>
      <c r="AG1380">
        <f t="shared" si="107"/>
        <v>0.24308900171785361</v>
      </c>
    </row>
    <row r="1381" spans="30:33" x14ac:dyDescent="0.2">
      <c r="AD1381">
        <f t="shared" si="108"/>
        <v>1379</v>
      </c>
      <c r="AE1381">
        <f t="shared" si="109"/>
        <v>1.7612486162199204E-4</v>
      </c>
      <c r="AF1381">
        <f t="shared" si="110"/>
        <v>0.10990191365212298</v>
      </c>
      <c r="AG1381">
        <f t="shared" si="107"/>
        <v>0.24287618417672702</v>
      </c>
    </row>
    <row r="1382" spans="30:33" x14ac:dyDescent="0.2">
      <c r="AD1382">
        <f t="shared" si="108"/>
        <v>1380</v>
      </c>
      <c r="AE1382">
        <f t="shared" si="109"/>
        <v>1.7584306184339685E-4</v>
      </c>
      <c r="AF1382">
        <f t="shared" si="110"/>
        <v>0.10972607059027958</v>
      </c>
      <c r="AG1382">
        <f t="shared" si="107"/>
        <v>0.24266342534388766</v>
      </c>
    </row>
    <row r="1383" spans="30:33" x14ac:dyDescent="0.2">
      <c r="AD1383">
        <f t="shared" si="108"/>
        <v>1381</v>
      </c>
      <c r="AE1383">
        <f t="shared" si="109"/>
        <v>1.7556171294444742E-4</v>
      </c>
      <c r="AF1383">
        <f t="shared" si="110"/>
        <v>0.10955050887733513</v>
      </c>
      <c r="AG1383">
        <f t="shared" si="107"/>
        <v>0.24245072557628189</v>
      </c>
    </row>
    <row r="1384" spans="30:33" x14ac:dyDescent="0.2">
      <c r="AD1384">
        <f t="shared" si="108"/>
        <v>1382</v>
      </c>
      <c r="AE1384">
        <f t="shared" si="109"/>
        <v>1.7528081420373627E-4</v>
      </c>
      <c r="AF1384">
        <f t="shared" si="110"/>
        <v>0.10937522806313138</v>
      </c>
      <c r="AG1384">
        <f t="shared" si="107"/>
        <v>0.24223808522956353</v>
      </c>
    </row>
    <row r="1385" spans="30:33" x14ac:dyDescent="0.2">
      <c r="AD1385">
        <f t="shared" si="108"/>
        <v>1383</v>
      </c>
      <c r="AE1385">
        <f t="shared" si="109"/>
        <v>1.7500036490101029E-4</v>
      </c>
      <c r="AF1385">
        <f t="shared" si="110"/>
        <v>0.10920022769823036</v>
      </c>
      <c r="AG1385">
        <f t="shared" si="107"/>
        <v>0.24202550465809722</v>
      </c>
    </row>
    <row r="1386" spans="30:33" x14ac:dyDescent="0.2">
      <c r="AD1386">
        <f t="shared" si="108"/>
        <v>1384</v>
      </c>
      <c r="AE1386">
        <f t="shared" si="109"/>
        <v>1.7472036431716864E-4</v>
      </c>
      <c r="AF1386">
        <f t="shared" si="110"/>
        <v>0.10902550733391318</v>
      </c>
      <c r="AG1386">
        <f t="shared" si="107"/>
        <v>0.24181298421496139</v>
      </c>
    </row>
    <row r="1387" spans="30:33" x14ac:dyDescent="0.2">
      <c r="AD1387">
        <f t="shared" si="108"/>
        <v>1385</v>
      </c>
      <c r="AE1387">
        <f t="shared" si="109"/>
        <v>1.7444081173426118E-4</v>
      </c>
      <c r="AF1387">
        <f t="shared" si="110"/>
        <v>0.10885106652217892</v>
      </c>
      <c r="AG1387">
        <f t="shared" si="107"/>
        <v>0.24160052425195172</v>
      </c>
    </row>
    <row r="1388" spans="30:33" x14ac:dyDescent="0.2">
      <c r="AD1388">
        <f t="shared" si="108"/>
        <v>1386</v>
      </c>
      <c r="AE1388">
        <f t="shared" si="109"/>
        <v>1.7416170643548635E-4</v>
      </c>
      <c r="AF1388">
        <f t="shared" si="110"/>
        <v>0.10867690481574344</v>
      </c>
      <c r="AG1388">
        <f t="shared" si="107"/>
        <v>0.24138812511958407</v>
      </c>
    </row>
    <row r="1389" spans="30:33" x14ac:dyDescent="0.2">
      <c r="AD1389">
        <f t="shared" si="108"/>
        <v>1387</v>
      </c>
      <c r="AE1389">
        <f t="shared" si="109"/>
        <v>1.7388304770518957E-4</v>
      </c>
      <c r="AF1389">
        <f t="shared" si="110"/>
        <v>0.10850302176803824</v>
      </c>
      <c r="AG1389">
        <f t="shared" si="107"/>
        <v>0.24117578716709795</v>
      </c>
    </row>
    <row r="1390" spans="30:33" x14ac:dyDescent="0.2">
      <c r="AD1390">
        <f t="shared" si="108"/>
        <v>1388</v>
      </c>
      <c r="AE1390">
        <f t="shared" si="109"/>
        <v>1.7360483482886126E-4</v>
      </c>
      <c r="AF1390">
        <f t="shared" si="110"/>
        <v>0.10832941693320937</v>
      </c>
      <c r="AG1390">
        <f t="shared" si="107"/>
        <v>0.24096351074245942</v>
      </c>
    </row>
    <row r="1391" spans="30:33" x14ac:dyDescent="0.2">
      <c r="AD1391">
        <f t="shared" si="108"/>
        <v>1389</v>
      </c>
      <c r="AE1391">
        <f t="shared" si="109"/>
        <v>1.7332706709313506E-4</v>
      </c>
      <c r="AF1391">
        <f t="shared" si="110"/>
        <v>0.10815608986611623</v>
      </c>
      <c r="AG1391">
        <f t="shared" si="107"/>
        <v>0.2407512961923646</v>
      </c>
    </row>
    <row r="1392" spans="30:33" x14ac:dyDescent="0.2">
      <c r="AD1392">
        <f t="shared" si="108"/>
        <v>1390</v>
      </c>
      <c r="AE1392">
        <f t="shared" si="109"/>
        <v>1.7304974378578604E-4</v>
      </c>
      <c r="AF1392">
        <f t="shared" si="110"/>
        <v>0.10798304012233044</v>
      </c>
      <c r="AG1392">
        <f t="shared" si="107"/>
        <v>0.24053914386224259</v>
      </c>
    </row>
    <row r="1393" spans="30:33" x14ac:dyDescent="0.2">
      <c r="AD1393">
        <f t="shared" si="108"/>
        <v>1391</v>
      </c>
      <c r="AE1393">
        <f t="shared" si="109"/>
        <v>1.7277286419572878E-4</v>
      </c>
      <c r="AF1393">
        <f t="shared" si="110"/>
        <v>0.10781026725813471</v>
      </c>
      <c r="AG1393">
        <f t="shared" si="107"/>
        <v>0.24032705409625874</v>
      </c>
    </row>
    <row r="1394" spans="30:33" x14ac:dyDescent="0.2">
      <c r="AD1394">
        <f t="shared" si="108"/>
        <v>1392</v>
      </c>
      <c r="AE1394">
        <f t="shared" si="109"/>
        <v>1.7249642761301562E-4</v>
      </c>
      <c r="AF1394">
        <f t="shared" si="110"/>
        <v>0.10763777083052169</v>
      </c>
      <c r="AG1394">
        <f t="shared" si="107"/>
        <v>0.24011502723731773</v>
      </c>
    </row>
    <row r="1395" spans="30:33" x14ac:dyDescent="0.2">
      <c r="AD1395">
        <f t="shared" si="108"/>
        <v>1393</v>
      </c>
      <c r="AE1395">
        <f t="shared" si="109"/>
        <v>1.7222043332883478E-4</v>
      </c>
      <c r="AF1395">
        <f t="shared" si="110"/>
        <v>0.10746555039719284</v>
      </c>
      <c r="AG1395">
        <f t="shared" si="107"/>
        <v>0.23990306362706684</v>
      </c>
    </row>
    <row r="1396" spans="30:33" x14ac:dyDescent="0.2">
      <c r="AD1396">
        <f t="shared" si="108"/>
        <v>1394</v>
      </c>
      <c r="AE1396">
        <f t="shared" si="109"/>
        <v>1.7194488063550863E-4</v>
      </c>
      <c r="AF1396">
        <f t="shared" si="110"/>
        <v>0.10729360551655732</v>
      </c>
      <c r="AG1396">
        <f t="shared" si="107"/>
        <v>0.23969116360589904</v>
      </c>
    </row>
    <row r="1397" spans="30:33" x14ac:dyDescent="0.2">
      <c r="AD1397">
        <f t="shared" si="108"/>
        <v>1395</v>
      </c>
      <c r="AE1397">
        <f t="shared" si="109"/>
        <v>1.7166976882649181E-4</v>
      </c>
      <c r="AF1397">
        <f t="shared" si="110"/>
        <v>0.10712193574773082</v>
      </c>
      <c r="AG1397">
        <f t="shared" si="107"/>
        <v>0.23947932751295609</v>
      </c>
    </row>
    <row r="1398" spans="30:33" x14ac:dyDescent="0.2">
      <c r="AD1398">
        <f t="shared" si="108"/>
        <v>1396</v>
      </c>
      <c r="AE1398">
        <f t="shared" si="109"/>
        <v>1.7139509719636938E-4</v>
      </c>
      <c r="AF1398">
        <f t="shared" si="110"/>
        <v>0.10695054065053444</v>
      </c>
      <c r="AG1398">
        <f t="shared" si="107"/>
        <v>0.23926755568613167</v>
      </c>
    </row>
    <row r="1399" spans="30:33" x14ac:dyDescent="0.2">
      <c r="AD1399">
        <f t="shared" si="108"/>
        <v>1397</v>
      </c>
      <c r="AE1399">
        <f t="shared" si="109"/>
        <v>1.7112086504085519E-4</v>
      </c>
      <c r="AF1399">
        <f t="shared" si="110"/>
        <v>0.10677941978549359</v>
      </c>
      <c r="AG1399">
        <f t="shared" si="107"/>
        <v>0.2390558484620747</v>
      </c>
    </row>
    <row r="1400" spans="30:33" x14ac:dyDescent="0.2">
      <c r="AD1400">
        <f t="shared" si="108"/>
        <v>1398</v>
      </c>
      <c r="AE1400">
        <f t="shared" si="109"/>
        <v>1.7084707165678981E-4</v>
      </c>
      <c r="AF1400">
        <f t="shared" si="110"/>
        <v>0.10660857271383679</v>
      </c>
      <c r="AG1400">
        <f t="shared" si="107"/>
        <v>0.23884420617619215</v>
      </c>
    </row>
    <row r="1401" spans="30:33" x14ac:dyDescent="0.2">
      <c r="AD1401">
        <f t="shared" si="108"/>
        <v>1399</v>
      </c>
      <c r="AE1401">
        <f t="shared" si="109"/>
        <v>1.7057371634213894E-4</v>
      </c>
      <c r="AF1401">
        <f t="shared" si="110"/>
        <v>0.10643799899749465</v>
      </c>
      <c r="AG1401">
        <f t="shared" si="107"/>
        <v>0.23863262916265238</v>
      </c>
    </row>
    <row r="1402" spans="30:33" x14ac:dyDescent="0.2">
      <c r="AD1402">
        <f t="shared" si="108"/>
        <v>1400</v>
      </c>
      <c r="AE1402">
        <f t="shared" si="109"/>
        <v>1.7030079839599151E-4</v>
      </c>
      <c r="AF1402">
        <f t="shared" si="110"/>
        <v>0.10626769819909865</v>
      </c>
      <c r="AG1402">
        <f t="shared" si="107"/>
        <v>0.23842111775438812</v>
      </c>
    </row>
    <row r="1403" spans="30:33" x14ac:dyDescent="0.2">
      <c r="AD1403">
        <f t="shared" si="108"/>
        <v>1401</v>
      </c>
      <c r="AE1403">
        <f t="shared" si="109"/>
        <v>1.7002831711855791E-4</v>
      </c>
      <c r="AF1403">
        <f t="shared" si="110"/>
        <v>0.10609766988198009</v>
      </c>
      <c r="AG1403">
        <f t="shared" si="107"/>
        <v>0.23820967228309964</v>
      </c>
    </row>
    <row r="1404" spans="30:33" x14ac:dyDescent="0.2">
      <c r="AD1404">
        <f t="shared" si="108"/>
        <v>1402</v>
      </c>
      <c r="AE1404">
        <f t="shared" si="109"/>
        <v>1.6975627181116821E-4</v>
      </c>
      <c r="AF1404">
        <f t="shared" si="110"/>
        <v>0.10592791361016891</v>
      </c>
      <c r="AG1404">
        <f t="shared" si="107"/>
        <v>0.23799829307925782</v>
      </c>
    </row>
    <row r="1405" spans="30:33" x14ac:dyDescent="0.2">
      <c r="AD1405">
        <f t="shared" si="108"/>
        <v>1403</v>
      </c>
      <c r="AE1405">
        <f t="shared" si="109"/>
        <v>1.6948466177627033E-4</v>
      </c>
      <c r="AF1405">
        <f t="shared" si="110"/>
        <v>0.10575842894839264</v>
      </c>
      <c r="AG1405">
        <f t="shared" si="107"/>
        <v>0.23778698047210728</v>
      </c>
    </row>
    <row r="1406" spans="30:33" x14ac:dyDescent="0.2">
      <c r="AD1406">
        <f t="shared" si="108"/>
        <v>1404</v>
      </c>
      <c r="AE1406">
        <f t="shared" si="109"/>
        <v>1.6921348631742831E-4</v>
      </c>
      <c r="AF1406">
        <f t="shared" si="110"/>
        <v>0.10558921546207521</v>
      </c>
      <c r="AG1406">
        <f t="shared" si="107"/>
        <v>0.23757573478966934</v>
      </c>
    </row>
    <row r="1407" spans="30:33" x14ac:dyDescent="0.2">
      <c r="AD1407">
        <f t="shared" si="108"/>
        <v>1405</v>
      </c>
      <c r="AE1407">
        <f t="shared" si="109"/>
        <v>1.6894274473932042E-4</v>
      </c>
      <c r="AF1407">
        <f t="shared" si="110"/>
        <v>0.10542027271733588</v>
      </c>
      <c r="AG1407">
        <f t="shared" si="107"/>
        <v>0.2373645563587452</v>
      </c>
    </row>
    <row r="1408" spans="30:33" x14ac:dyDescent="0.2">
      <c r="AD1408">
        <f t="shared" si="108"/>
        <v>1406</v>
      </c>
      <c r="AE1408">
        <f t="shared" si="109"/>
        <v>1.6867243634773748E-4</v>
      </c>
      <c r="AF1408">
        <f t="shared" si="110"/>
        <v>0.10525160028098814</v>
      </c>
      <c r="AG1408">
        <f t="shared" si="107"/>
        <v>0.2371534455049189</v>
      </c>
    </row>
    <row r="1409" spans="30:33" x14ac:dyDescent="0.2">
      <c r="AD1409">
        <f t="shared" si="108"/>
        <v>1407</v>
      </c>
      <c r="AE1409">
        <f t="shared" si="109"/>
        <v>1.6840256044958109E-4</v>
      </c>
      <c r="AF1409">
        <f t="shared" si="110"/>
        <v>0.10508319772053855</v>
      </c>
      <c r="AG1409">
        <f t="shared" si="107"/>
        <v>0.2369424025525606</v>
      </c>
    </row>
    <row r="1410" spans="30:33" x14ac:dyDescent="0.2">
      <c r="AD1410">
        <f t="shared" si="108"/>
        <v>1408</v>
      </c>
      <c r="AE1410">
        <f t="shared" si="109"/>
        <v>1.6813311635286175E-4</v>
      </c>
      <c r="AF1410">
        <f t="shared" si="110"/>
        <v>0.10491506460418568</v>
      </c>
      <c r="AG1410">
        <f t="shared" si="107"/>
        <v>0.23673142782482934</v>
      </c>
    </row>
    <row r="1411" spans="30:33" x14ac:dyDescent="0.2">
      <c r="AD1411">
        <f t="shared" si="108"/>
        <v>1409</v>
      </c>
      <c r="AE1411">
        <f t="shared" si="109"/>
        <v>1.6786410336669716E-4</v>
      </c>
      <c r="AF1411">
        <f t="shared" si="110"/>
        <v>0.10474720050081897</v>
      </c>
      <c r="AG1411">
        <f t="shared" si="107"/>
        <v>0.23652052164367629</v>
      </c>
    </row>
    <row r="1412" spans="30:33" x14ac:dyDescent="0.2">
      <c r="AD1412">
        <f t="shared" si="108"/>
        <v>1410</v>
      </c>
      <c r="AE1412">
        <f t="shared" si="109"/>
        <v>1.6759552080131043E-4</v>
      </c>
      <c r="AF1412">
        <f t="shared" si="110"/>
        <v>0.10457960498001766</v>
      </c>
      <c r="AG1412">
        <f t="shared" ref="AG1412:AG1475" si="111">AD1412*AE1412</f>
        <v>0.2363096843298477</v>
      </c>
    </row>
    <row r="1413" spans="30:33" x14ac:dyDescent="0.2">
      <c r="AD1413">
        <f t="shared" ref="AD1413:AD1476" si="112">AD1412+1</f>
        <v>1411</v>
      </c>
      <c r="AE1413">
        <f t="shared" ref="AE1413:AE1476" si="113">AF1412*$AE$3</f>
        <v>1.6732736796802833E-4</v>
      </c>
      <c r="AF1413">
        <f t="shared" ref="AF1413:AF1476" si="114">AF1412*$AF$3</f>
        <v>0.10441227761204962</v>
      </c>
      <c r="AG1413">
        <f t="shared" si="111"/>
        <v>0.23609891620288798</v>
      </c>
    </row>
    <row r="1414" spans="30:33" x14ac:dyDescent="0.2">
      <c r="AD1414">
        <f t="shared" si="112"/>
        <v>1412</v>
      </c>
      <c r="AE1414">
        <f t="shared" si="113"/>
        <v>1.6705964417927947E-4</v>
      </c>
      <c r="AF1414">
        <f t="shared" si="114"/>
        <v>0.10424521796787033</v>
      </c>
      <c r="AG1414">
        <f t="shared" si="111"/>
        <v>0.23588821758114262</v>
      </c>
    </row>
    <row r="1415" spans="30:33" x14ac:dyDescent="0.2">
      <c r="AD1415">
        <f t="shared" si="112"/>
        <v>1413</v>
      </c>
      <c r="AE1415">
        <f t="shared" si="113"/>
        <v>1.6679234874859261E-4</v>
      </c>
      <c r="AF1415">
        <f t="shared" si="114"/>
        <v>0.10407842561912173</v>
      </c>
      <c r="AG1415">
        <f t="shared" si="111"/>
        <v>0.23567758878176137</v>
      </c>
    </row>
    <row r="1416" spans="30:33" x14ac:dyDescent="0.2">
      <c r="AD1416">
        <f t="shared" si="112"/>
        <v>1414</v>
      </c>
      <c r="AE1416">
        <f t="shared" si="113"/>
        <v>1.6652548099059484E-4</v>
      </c>
      <c r="AF1416">
        <f t="shared" si="114"/>
        <v>0.10391190013813113</v>
      </c>
      <c r="AG1416">
        <f t="shared" si="111"/>
        <v>0.23546703012070111</v>
      </c>
    </row>
    <row r="1417" spans="30:33" x14ac:dyDescent="0.2">
      <c r="AD1417">
        <f t="shared" si="112"/>
        <v>1415</v>
      </c>
      <c r="AE1417">
        <f t="shared" si="113"/>
        <v>1.6625904022100988E-4</v>
      </c>
      <c r="AF1417">
        <f t="shared" si="114"/>
        <v>0.10374564109791012</v>
      </c>
      <c r="AG1417">
        <f t="shared" si="111"/>
        <v>0.23525654191272899</v>
      </c>
    </row>
    <row r="1418" spans="30:33" x14ac:dyDescent="0.2">
      <c r="AD1418">
        <f t="shared" si="112"/>
        <v>1416</v>
      </c>
      <c r="AE1418">
        <f t="shared" si="113"/>
        <v>1.6599302575665627E-4</v>
      </c>
      <c r="AF1418">
        <f t="shared" si="114"/>
        <v>0.10357964807215346</v>
      </c>
      <c r="AG1418">
        <f t="shared" si="111"/>
        <v>0.23504612447142528</v>
      </c>
    </row>
    <row r="1419" spans="30:33" x14ac:dyDescent="0.2">
      <c r="AD1419">
        <f t="shared" si="112"/>
        <v>1417</v>
      </c>
      <c r="AE1419">
        <f t="shared" si="113"/>
        <v>1.6572743691544562E-4</v>
      </c>
      <c r="AF1419">
        <f t="shared" si="114"/>
        <v>0.10341392063523801</v>
      </c>
      <c r="AG1419">
        <f t="shared" si="111"/>
        <v>0.23483577810918643</v>
      </c>
    </row>
    <row r="1420" spans="30:33" x14ac:dyDescent="0.2">
      <c r="AD1420">
        <f t="shared" si="112"/>
        <v>1418</v>
      </c>
      <c r="AE1420">
        <f t="shared" si="113"/>
        <v>1.6546227301638089E-4</v>
      </c>
      <c r="AF1420">
        <f t="shared" si="114"/>
        <v>0.10324845836222162</v>
      </c>
      <c r="AG1420">
        <f t="shared" si="111"/>
        <v>0.2346255031372281</v>
      </c>
    </row>
    <row r="1421" spans="30:33" x14ac:dyDescent="0.2">
      <c r="AD1421">
        <f t="shared" si="112"/>
        <v>1419</v>
      </c>
      <c r="AE1421">
        <f t="shared" si="113"/>
        <v>1.6519753337955465E-4</v>
      </c>
      <c r="AF1421">
        <f t="shared" si="114"/>
        <v>0.10308326082884206</v>
      </c>
      <c r="AG1421">
        <f t="shared" si="111"/>
        <v>0.23441529986558804</v>
      </c>
    </row>
    <row r="1422" spans="30:33" x14ac:dyDescent="0.2">
      <c r="AD1422">
        <f t="shared" si="112"/>
        <v>1420</v>
      </c>
      <c r="AE1422">
        <f t="shared" si="113"/>
        <v>1.6493321732614737E-4</v>
      </c>
      <c r="AF1422">
        <f t="shared" si="114"/>
        <v>0.10291832761151591</v>
      </c>
      <c r="AG1422">
        <f t="shared" si="111"/>
        <v>0.23420516860312926</v>
      </c>
    </row>
    <row r="1423" spans="30:33" x14ac:dyDescent="0.2">
      <c r="AD1423">
        <f t="shared" si="112"/>
        <v>1421</v>
      </c>
      <c r="AE1423">
        <f t="shared" si="113"/>
        <v>1.6466932417842552E-4</v>
      </c>
      <c r="AF1423">
        <f t="shared" si="114"/>
        <v>0.10275365828733748</v>
      </c>
      <c r="AG1423">
        <f t="shared" si="111"/>
        <v>0.23399510965754267</v>
      </c>
    </row>
    <row r="1424" spans="30:33" x14ac:dyDescent="0.2">
      <c r="AD1424">
        <f t="shared" si="112"/>
        <v>1422</v>
      </c>
      <c r="AE1424">
        <f t="shared" si="113"/>
        <v>1.6440585325974005E-4</v>
      </c>
      <c r="AF1424">
        <f t="shared" si="114"/>
        <v>0.10258925243407774</v>
      </c>
      <c r="AG1424">
        <f t="shared" si="111"/>
        <v>0.23378512333535034</v>
      </c>
    </row>
    <row r="1425" spans="30:33" x14ac:dyDescent="0.2">
      <c r="AD1425">
        <f t="shared" si="112"/>
        <v>1423</v>
      </c>
      <c r="AE1425">
        <f t="shared" si="113"/>
        <v>1.6414280389452445E-4</v>
      </c>
      <c r="AF1425">
        <f t="shared" si="114"/>
        <v>0.10242510963018321</v>
      </c>
      <c r="AG1425">
        <f t="shared" si="111"/>
        <v>0.23357520994190828</v>
      </c>
    </row>
    <row r="1426" spans="30:33" x14ac:dyDescent="0.2">
      <c r="AD1426">
        <f t="shared" si="112"/>
        <v>1424</v>
      </c>
      <c r="AE1426">
        <f t="shared" si="113"/>
        <v>1.6388017540829321E-4</v>
      </c>
      <c r="AF1426">
        <f t="shared" si="114"/>
        <v>0.10226122945477491</v>
      </c>
      <c r="AG1426">
        <f t="shared" si="111"/>
        <v>0.23336536978140954</v>
      </c>
    </row>
    <row r="1427" spans="30:33" x14ac:dyDescent="0.2">
      <c r="AD1427">
        <f t="shared" si="112"/>
        <v>1425</v>
      </c>
      <c r="AE1427">
        <f t="shared" si="113"/>
        <v>1.6361796712763992E-4</v>
      </c>
      <c r="AF1427">
        <f t="shared" si="114"/>
        <v>0.10209761148764726</v>
      </c>
      <c r="AG1427">
        <f t="shared" si="111"/>
        <v>0.23315560315688688</v>
      </c>
    </row>
    <row r="1428" spans="30:33" x14ac:dyDescent="0.2">
      <c r="AD1428">
        <f t="shared" si="112"/>
        <v>1426</v>
      </c>
      <c r="AE1428">
        <f t="shared" si="113"/>
        <v>1.6335617838023568E-4</v>
      </c>
      <c r="AF1428">
        <f t="shared" si="114"/>
        <v>0.10193425530926702</v>
      </c>
      <c r="AG1428">
        <f t="shared" si="111"/>
        <v>0.23294591037021609</v>
      </c>
    </row>
    <row r="1429" spans="30:33" x14ac:dyDescent="0.2">
      <c r="AD1429">
        <f t="shared" si="112"/>
        <v>1427</v>
      </c>
      <c r="AE1429">
        <f t="shared" si="113"/>
        <v>1.6309480849482729E-4</v>
      </c>
      <c r="AF1429">
        <f t="shared" si="114"/>
        <v>0.10177116050077219</v>
      </c>
      <c r="AG1429">
        <f t="shared" si="111"/>
        <v>0.23273629172211854</v>
      </c>
    </row>
    <row r="1430" spans="30:33" x14ac:dyDescent="0.2">
      <c r="AD1430">
        <f t="shared" si="112"/>
        <v>1428</v>
      </c>
      <c r="AE1430">
        <f t="shared" si="113"/>
        <v>1.6283385680123557E-4</v>
      </c>
      <c r="AF1430">
        <f t="shared" si="114"/>
        <v>0.10160832664397094</v>
      </c>
      <c r="AG1430">
        <f t="shared" si="111"/>
        <v>0.2325267475121644</v>
      </c>
    </row>
    <row r="1431" spans="30:33" x14ac:dyDescent="0.2">
      <c r="AD1431">
        <f t="shared" si="112"/>
        <v>1429</v>
      </c>
      <c r="AE1431">
        <f t="shared" si="113"/>
        <v>1.6257332263035359E-4</v>
      </c>
      <c r="AF1431">
        <f t="shared" si="114"/>
        <v>0.10144575332134059</v>
      </c>
      <c r="AG1431">
        <f t="shared" si="111"/>
        <v>0.23231727803877528</v>
      </c>
    </row>
    <row r="1432" spans="30:33" x14ac:dyDescent="0.2">
      <c r="AD1432">
        <f t="shared" si="112"/>
        <v>1430</v>
      </c>
      <c r="AE1432">
        <f t="shared" si="113"/>
        <v>1.6231320531414503E-4</v>
      </c>
      <c r="AF1432">
        <f t="shared" si="114"/>
        <v>0.10128344011602644</v>
      </c>
      <c r="AG1432">
        <f t="shared" si="111"/>
        <v>0.23210788359922738</v>
      </c>
    </row>
    <row r="1433" spans="30:33" x14ac:dyDescent="0.2">
      <c r="AD1433">
        <f t="shared" si="112"/>
        <v>1431</v>
      </c>
      <c r="AE1433">
        <f t="shared" si="113"/>
        <v>1.6205350418564238E-4</v>
      </c>
      <c r="AF1433">
        <f t="shared" si="114"/>
        <v>0.10112138661184079</v>
      </c>
      <c r="AG1433">
        <f t="shared" si="111"/>
        <v>0.23189856448965424</v>
      </c>
    </row>
    <row r="1434" spans="30:33" x14ac:dyDescent="0.2">
      <c r="AD1434">
        <f t="shared" si="112"/>
        <v>1432</v>
      </c>
      <c r="AE1434">
        <f t="shared" si="113"/>
        <v>1.6179421857894535E-4</v>
      </c>
      <c r="AF1434">
        <f t="shared" si="114"/>
        <v>0.10095959239326184</v>
      </c>
      <c r="AG1434">
        <f t="shared" si="111"/>
        <v>0.23168932100504974</v>
      </c>
    </row>
    <row r="1435" spans="30:33" x14ac:dyDescent="0.2">
      <c r="AD1435">
        <f t="shared" si="112"/>
        <v>1433</v>
      </c>
      <c r="AE1435">
        <f t="shared" si="113"/>
        <v>1.6153534782921902E-4</v>
      </c>
      <c r="AF1435">
        <f t="shared" si="114"/>
        <v>0.10079805704543261</v>
      </c>
      <c r="AG1435">
        <f t="shared" si="111"/>
        <v>0.23148015343927086</v>
      </c>
    </row>
    <row r="1436" spans="30:33" x14ac:dyDescent="0.2">
      <c r="AD1436">
        <f t="shared" si="112"/>
        <v>1434</v>
      </c>
      <c r="AE1436">
        <f t="shared" si="113"/>
        <v>1.6127689127269225E-4</v>
      </c>
      <c r="AF1436">
        <f t="shared" si="114"/>
        <v>0.10063678015415992</v>
      </c>
      <c r="AG1436">
        <f t="shared" si="111"/>
        <v>0.2312710620850407</v>
      </c>
    </row>
    <row r="1437" spans="30:33" x14ac:dyDescent="0.2">
      <c r="AD1437">
        <f t="shared" si="112"/>
        <v>1435</v>
      </c>
      <c r="AE1437">
        <f t="shared" si="113"/>
        <v>1.6101884824665594E-4</v>
      </c>
      <c r="AF1437">
        <f t="shared" si="114"/>
        <v>0.10047576130591325</v>
      </c>
      <c r="AG1437">
        <f t="shared" si="111"/>
        <v>0.23106204723395127</v>
      </c>
    </row>
    <row r="1438" spans="30:33" x14ac:dyDescent="0.2">
      <c r="AD1438">
        <f t="shared" si="112"/>
        <v>1436</v>
      </c>
      <c r="AE1438">
        <f t="shared" si="113"/>
        <v>1.6076121808946127E-4</v>
      </c>
      <c r="AF1438">
        <f t="shared" si="114"/>
        <v>0.10031500008782378</v>
      </c>
      <c r="AG1438">
        <f t="shared" si="111"/>
        <v>0.2308531091764664</v>
      </c>
    </row>
    <row r="1439" spans="30:33" x14ac:dyDescent="0.2">
      <c r="AD1439">
        <f t="shared" si="112"/>
        <v>1437</v>
      </c>
      <c r="AE1439">
        <f t="shared" si="113"/>
        <v>1.6050400014051811E-4</v>
      </c>
      <c r="AF1439">
        <f t="shared" si="114"/>
        <v>0.10015449608768326</v>
      </c>
      <c r="AG1439">
        <f t="shared" si="111"/>
        <v>0.23064424820192453</v>
      </c>
    </row>
    <row r="1440" spans="30:33" x14ac:dyDescent="0.2">
      <c r="AD1440">
        <f t="shared" si="112"/>
        <v>1438</v>
      </c>
      <c r="AE1440">
        <f t="shared" si="113"/>
        <v>1.6024719374029328E-4</v>
      </c>
      <c r="AF1440">
        <f t="shared" si="114"/>
        <v>9.9994248893942955E-2</v>
      </c>
      <c r="AG1440">
        <f t="shared" si="111"/>
        <v>0.23043546459854175</v>
      </c>
    </row>
    <row r="1441" spans="30:33" x14ac:dyDescent="0.2">
      <c r="AD1441">
        <f t="shared" si="112"/>
        <v>1439</v>
      </c>
      <c r="AE1441">
        <f t="shared" si="113"/>
        <v>1.599907982303088E-4</v>
      </c>
      <c r="AF1441">
        <f t="shared" si="114"/>
        <v>9.9834258095712641E-2</v>
      </c>
      <c r="AG1441">
        <f t="shared" si="111"/>
        <v>0.23022675865341435</v>
      </c>
    </row>
    <row r="1442" spans="30:33" x14ac:dyDescent="0.2">
      <c r="AD1442">
        <f t="shared" si="112"/>
        <v>1440</v>
      </c>
      <c r="AE1442">
        <f t="shared" si="113"/>
        <v>1.597348129531403E-4</v>
      </c>
      <c r="AF1442">
        <f t="shared" si="114"/>
        <v>9.9674523282759497E-2</v>
      </c>
      <c r="AG1442">
        <f t="shared" si="111"/>
        <v>0.23001813065252202</v>
      </c>
    </row>
    <row r="1443" spans="30:33" x14ac:dyDescent="0.2">
      <c r="AD1443">
        <f t="shared" si="112"/>
        <v>1441</v>
      </c>
      <c r="AE1443">
        <f t="shared" si="113"/>
        <v>1.5947923725241527E-4</v>
      </c>
      <c r="AF1443">
        <f t="shared" si="114"/>
        <v>9.9515044045507081E-2</v>
      </c>
      <c r="AG1443">
        <f t="shared" si="111"/>
        <v>0.22980958088073042</v>
      </c>
    </row>
    <row r="1444" spans="30:33" x14ac:dyDescent="0.2">
      <c r="AD1444">
        <f t="shared" si="112"/>
        <v>1442</v>
      </c>
      <c r="AE1444">
        <f t="shared" si="113"/>
        <v>1.5922407047281139E-4</v>
      </c>
      <c r="AF1444">
        <f t="shared" si="114"/>
        <v>9.935581997503426E-2</v>
      </c>
      <c r="AG1444">
        <f t="shared" si="111"/>
        <v>0.22960110962179403</v>
      </c>
    </row>
    <row r="1445" spans="30:33" x14ac:dyDescent="0.2">
      <c r="AD1445">
        <f t="shared" si="112"/>
        <v>1443</v>
      </c>
      <c r="AE1445">
        <f t="shared" si="113"/>
        <v>1.5896931196005489E-4</v>
      </c>
      <c r="AF1445">
        <f t="shared" si="114"/>
        <v>9.9196850663074196E-2</v>
      </c>
      <c r="AG1445">
        <f t="shared" si="111"/>
        <v>0.22939271715835921</v>
      </c>
    </row>
    <row r="1446" spans="30:33" x14ac:dyDescent="0.2">
      <c r="AD1446">
        <f t="shared" si="112"/>
        <v>1444</v>
      </c>
      <c r="AE1446">
        <f t="shared" si="113"/>
        <v>1.5871496106091879E-4</v>
      </c>
      <c r="AF1446">
        <f t="shared" si="114"/>
        <v>9.9038135702013266E-2</v>
      </c>
      <c r="AG1446">
        <f t="shared" si="111"/>
        <v>0.22918440377196675</v>
      </c>
    </row>
    <row r="1447" spans="30:33" x14ac:dyDescent="0.2">
      <c r="AD1447">
        <f t="shared" si="112"/>
        <v>1445</v>
      </c>
      <c r="AE1447">
        <f t="shared" si="113"/>
        <v>1.5846101712322131E-4</v>
      </c>
      <c r="AF1447">
        <f t="shared" si="114"/>
        <v>9.8879674684890034E-2</v>
      </c>
      <c r="AG1447">
        <f t="shared" si="111"/>
        <v>0.22897616974305479</v>
      </c>
    </row>
    <row r="1448" spans="30:33" x14ac:dyDescent="0.2">
      <c r="AD1448">
        <f t="shared" si="112"/>
        <v>1446</v>
      </c>
      <c r="AE1448">
        <f t="shared" si="113"/>
        <v>1.5820747949582412E-4</v>
      </c>
      <c r="AF1448">
        <f t="shared" si="114"/>
        <v>9.8721467205394209E-2</v>
      </c>
      <c r="AG1448">
        <f t="shared" si="111"/>
        <v>0.22876801535096167</v>
      </c>
    </row>
    <row r="1449" spans="30:33" x14ac:dyDescent="0.2">
      <c r="AD1449">
        <f t="shared" si="112"/>
        <v>1447</v>
      </c>
      <c r="AE1449">
        <f t="shared" si="113"/>
        <v>1.5795434752863082E-4</v>
      </c>
      <c r="AF1449">
        <f t="shared" si="114"/>
        <v>9.8563512857865576E-2</v>
      </c>
      <c r="AG1449">
        <f t="shared" si="111"/>
        <v>0.22855994087392878</v>
      </c>
    </row>
    <row r="1450" spans="30:33" x14ac:dyDescent="0.2">
      <c r="AD1450">
        <f t="shared" si="112"/>
        <v>1448</v>
      </c>
      <c r="AE1450">
        <f t="shared" si="113"/>
        <v>1.5770162057258499E-4</v>
      </c>
      <c r="AF1450">
        <f t="shared" si="114"/>
        <v>9.8405811237292987E-2</v>
      </c>
      <c r="AG1450">
        <f t="shared" si="111"/>
        <v>0.22835194658910307</v>
      </c>
    </row>
    <row r="1451" spans="30:33" x14ac:dyDescent="0.2">
      <c r="AD1451">
        <f t="shared" si="112"/>
        <v>1449</v>
      </c>
      <c r="AE1451">
        <f t="shared" si="113"/>
        <v>1.5744929797966884E-4</v>
      </c>
      <c r="AF1451">
        <f t="shared" si="114"/>
        <v>9.8248361939313314E-2</v>
      </c>
      <c r="AG1451">
        <f t="shared" si="111"/>
        <v>0.22814403277254014</v>
      </c>
    </row>
    <row r="1452" spans="30:33" x14ac:dyDescent="0.2">
      <c r="AD1452">
        <f t="shared" si="112"/>
        <v>1450</v>
      </c>
      <c r="AE1452">
        <f t="shared" si="113"/>
        <v>1.5719737910290137E-4</v>
      </c>
      <c r="AF1452">
        <f t="shared" si="114"/>
        <v>9.8091164560210414E-2</v>
      </c>
      <c r="AG1452">
        <f t="shared" si="111"/>
        <v>0.22793619969920698</v>
      </c>
    </row>
    <row r="1453" spans="30:33" x14ac:dyDescent="0.2">
      <c r="AD1453">
        <f t="shared" si="112"/>
        <v>1451</v>
      </c>
      <c r="AE1453">
        <f t="shared" si="113"/>
        <v>1.5694586329633673E-4</v>
      </c>
      <c r="AF1453">
        <f t="shared" si="114"/>
        <v>9.7934218696914072E-2</v>
      </c>
      <c r="AG1453">
        <f t="shared" si="111"/>
        <v>0.22772844764298458</v>
      </c>
    </row>
    <row r="1454" spans="30:33" x14ac:dyDescent="0.2">
      <c r="AD1454">
        <f t="shared" si="112"/>
        <v>1452</v>
      </c>
      <c r="AE1454">
        <f t="shared" si="113"/>
        <v>1.5669474991506258E-4</v>
      </c>
      <c r="AF1454">
        <f t="shared" si="114"/>
        <v>9.7777523946998998E-2</v>
      </c>
      <c r="AG1454">
        <f t="shared" si="111"/>
        <v>0.22752077687667088</v>
      </c>
    </row>
    <row r="1455" spans="30:33" x14ac:dyDescent="0.2">
      <c r="AD1455">
        <f t="shared" si="112"/>
        <v>1453</v>
      </c>
      <c r="AE1455">
        <f t="shared" si="113"/>
        <v>1.5644403831519848E-4</v>
      </c>
      <c r="AF1455">
        <f t="shared" si="114"/>
        <v>9.7621079908683794E-2</v>
      </c>
      <c r="AG1455">
        <f t="shared" si="111"/>
        <v>0.22731318767198339</v>
      </c>
    </row>
    <row r="1456" spans="30:33" x14ac:dyDescent="0.2">
      <c r="AD1456">
        <f t="shared" si="112"/>
        <v>1454</v>
      </c>
      <c r="AE1456">
        <f t="shared" si="113"/>
        <v>1.5619372785389415E-4</v>
      </c>
      <c r="AF1456">
        <f t="shared" si="114"/>
        <v>9.7464886180829893E-2</v>
      </c>
      <c r="AG1456">
        <f t="shared" si="111"/>
        <v>0.2271056802995621</v>
      </c>
    </row>
    <row r="1457" spans="30:33" x14ac:dyDescent="0.2">
      <c r="AD1457">
        <f t="shared" si="112"/>
        <v>1455</v>
      </c>
      <c r="AE1457">
        <f t="shared" si="113"/>
        <v>1.559438178893279E-4</v>
      </c>
      <c r="AF1457">
        <f t="shared" si="114"/>
        <v>9.7308942362940562E-2</v>
      </c>
      <c r="AG1457">
        <f t="shared" si="111"/>
        <v>0.2268982550289721</v>
      </c>
    </row>
    <row r="1458" spans="30:33" x14ac:dyDescent="0.2">
      <c r="AD1458">
        <f t="shared" si="112"/>
        <v>1456</v>
      </c>
      <c r="AE1458">
        <f t="shared" si="113"/>
        <v>1.5569430778070498E-4</v>
      </c>
      <c r="AF1458">
        <f t="shared" si="114"/>
        <v>9.7153248055159847E-2</v>
      </c>
      <c r="AG1458">
        <f t="shared" si="111"/>
        <v>0.22669091212870646</v>
      </c>
    </row>
    <row r="1459" spans="30:33" x14ac:dyDescent="0.2">
      <c r="AD1459">
        <f t="shared" si="112"/>
        <v>1457</v>
      </c>
      <c r="AE1459">
        <f t="shared" si="113"/>
        <v>1.5544519688825582E-4</v>
      </c>
      <c r="AF1459">
        <f t="shared" si="114"/>
        <v>9.6997802858271587E-2</v>
      </c>
      <c r="AG1459">
        <f t="shared" si="111"/>
        <v>0.22648365186618874</v>
      </c>
    </row>
    <row r="1460" spans="30:33" x14ac:dyDescent="0.2">
      <c r="AD1460">
        <f t="shared" si="112"/>
        <v>1458</v>
      </c>
      <c r="AE1460">
        <f t="shared" si="113"/>
        <v>1.5519648457323462E-4</v>
      </c>
      <c r="AF1460">
        <f t="shared" si="114"/>
        <v>9.6842606373698348E-2</v>
      </c>
      <c r="AG1460">
        <f t="shared" si="111"/>
        <v>0.22627647450777608</v>
      </c>
    </row>
    <row r="1461" spans="30:33" x14ac:dyDescent="0.2">
      <c r="AD1461">
        <f t="shared" si="112"/>
        <v>1459</v>
      </c>
      <c r="AE1461">
        <f t="shared" si="113"/>
        <v>1.5494817019791744E-4</v>
      </c>
      <c r="AF1461">
        <f t="shared" si="114"/>
        <v>9.6687658203500421E-2</v>
      </c>
      <c r="AG1461">
        <f t="shared" si="111"/>
        <v>0.22606938031876153</v>
      </c>
    </row>
    <row r="1462" spans="30:33" x14ac:dyDescent="0.2">
      <c r="AD1462">
        <f t="shared" si="112"/>
        <v>1460</v>
      </c>
      <c r="AE1462">
        <f t="shared" si="113"/>
        <v>1.5470025312560074E-4</v>
      </c>
      <c r="AF1462">
        <f t="shared" si="114"/>
        <v>9.6532957950374809E-2</v>
      </c>
      <c r="AG1462">
        <f t="shared" si="111"/>
        <v>0.22586236956337707</v>
      </c>
    </row>
    <row r="1463" spans="30:33" x14ac:dyDescent="0.2">
      <c r="AD1463">
        <f t="shared" si="112"/>
        <v>1461</v>
      </c>
      <c r="AE1463">
        <f t="shared" si="113"/>
        <v>1.5445273272059976E-4</v>
      </c>
      <c r="AF1463">
        <f t="shared" si="114"/>
        <v>9.6378505217654203E-2</v>
      </c>
      <c r="AG1463">
        <f t="shared" si="111"/>
        <v>0.22565544250479624</v>
      </c>
    </row>
    <row r="1464" spans="30:33" x14ac:dyDescent="0.2">
      <c r="AD1464">
        <f t="shared" si="112"/>
        <v>1462</v>
      </c>
      <c r="AE1464">
        <f t="shared" si="113"/>
        <v>1.5420560834824678E-4</v>
      </c>
      <c r="AF1464">
        <f t="shared" si="114"/>
        <v>9.6224299609305952E-2</v>
      </c>
      <c r="AG1464">
        <f t="shared" si="111"/>
        <v>0.22544859940513678</v>
      </c>
    </row>
    <row r="1465" spans="30:33" x14ac:dyDescent="0.2">
      <c r="AD1465">
        <f t="shared" si="112"/>
        <v>1463</v>
      </c>
      <c r="AE1465">
        <f t="shared" si="113"/>
        <v>1.539588793748896E-4</v>
      </c>
      <c r="AF1465">
        <f t="shared" si="114"/>
        <v>9.6070340729931064E-2</v>
      </c>
      <c r="AG1465">
        <f t="shared" si="111"/>
        <v>0.22524184052546348</v>
      </c>
    </row>
    <row r="1466" spans="30:33" x14ac:dyDescent="0.2">
      <c r="AD1466">
        <f t="shared" si="112"/>
        <v>1464</v>
      </c>
      <c r="AE1466">
        <f t="shared" si="113"/>
        <v>1.5371254516788978E-4</v>
      </c>
      <c r="AF1466">
        <f t="shared" si="114"/>
        <v>9.5916628184763167E-2</v>
      </c>
      <c r="AG1466">
        <f t="shared" si="111"/>
        <v>0.22503516612579064</v>
      </c>
    </row>
    <row r="1467" spans="30:33" x14ac:dyDescent="0.2">
      <c r="AD1467">
        <f t="shared" si="112"/>
        <v>1465</v>
      </c>
      <c r="AE1467">
        <f t="shared" si="113"/>
        <v>1.5346660509562115E-4</v>
      </c>
      <c r="AF1467">
        <f t="shared" si="114"/>
        <v>9.5763161579667536E-2</v>
      </c>
      <c r="AG1467">
        <f t="shared" si="111"/>
        <v>0.22482857646508497</v>
      </c>
    </row>
    <row r="1468" spans="30:33" x14ac:dyDescent="0.2">
      <c r="AD1468">
        <f t="shared" si="112"/>
        <v>1466</v>
      </c>
      <c r="AE1468">
        <f t="shared" si="113"/>
        <v>1.5322105852746813E-4</v>
      </c>
      <c r="AF1468">
        <f t="shared" si="114"/>
        <v>9.5609940521140066E-2</v>
      </c>
      <c r="AG1468">
        <f t="shared" si="111"/>
        <v>0.22462207180126828</v>
      </c>
    </row>
    <row r="1469" spans="30:33" x14ac:dyDescent="0.2">
      <c r="AD1469">
        <f t="shared" si="112"/>
        <v>1467</v>
      </c>
      <c r="AE1469">
        <f t="shared" si="113"/>
        <v>1.5297590483382418E-4</v>
      </c>
      <c r="AF1469">
        <f t="shared" si="114"/>
        <v>9.5456964616306234E-2</v>
      </c>
      <c r="AG1469">
        <f t="shared" si="111"/>
        <v>0.22441565239122008</v>
      </c>
    </row>
    <row r="1470" spans="30:33" x14ac:dyDescent="0.2">
      <c r="AD1470">
        <f t="shared" si="112"/>
        <v>1468</v>
      </c>
      <c r="AE1470">
        <f t="shared" si="113"/>
        <v>1.5273114338609005E-4</v>
      </c>
      <c r="AF1470">
        <f t="shared" si="114"/>
        <v>9.5304233472920136E-2</v>
      </c>
      <c r="AG1470">
        <f t="shared" si="111"/>
        <v>0.22420931849078021</v>
      </c>
    </row>
    <row r="1471" spans="30:33" x14ac:dyDescent="0.2">
      <c r="AD1471">
        <f t="shared" si="112"/>
        <v>1469</v>
      </c>
      <c r="AE1471">
        <f t="shared" si="113"/>
        <v>1.5248677355667229E-4</v>
      </c>
      <c r="AF1471">
        <f t="shared" si="114"/>
        <v>9.5151746699363465E-2</v>
      </c>
      <c r="AG1471">
        <f t="shared" si="111"/>
        <v>0.22400307035475159</v>
      </c>
    </row>
    <row r="1472" spans="30:33" x14ac:dyDescent="0.2">
      <c r="AD1472">
        <f t="shared" si="112"/>
        <v>1470</v>
      </c>
      <c r="AE1472">
        <f t="shared" si="113"/>
        <v>1.5224279471898162E-4</v>
      </c>
      <c r="AF1472">
        <f t="shared" si="114"/>
        <v>9.4999503904644483E-2</v>
      </c>
      <c r="AG1472">
        <f t="shared" si="111"/>
        <v>0.22379690823690299</v>
      </c>
    </row>
    <row r="1473" spans="30:33" x14ac:dyDescent="0.2">
      <c r="AD1473">
        <f t="shared" si="112"/>
        <v>1471</v>
      </c>
      <c r="AE1473">
        <f t="shared" si="113"/>
        <v>1.5199920624743124E-4</v>
      </c>
      <c r="AF1473">
        <f t="shared" si="114"/>
        <v>9.4847504698397048E-2</v>
      </c>
      <c r="AG1473">
        <f t="shared" si="111"/>
        <v>0.22359083238997135</v>
      </c>
    </row>
    <row r="1474" spans="30:33" x14ac:dyDescent="0.2">
      <c r="AD1474">
        <f t="shared" si="112"/>
        <v>1472</v>
      </c>
      <c r="AE1474">
        <f t="shared" si="113"/>
        <v>1.5175600751743534E-4</v>
      </c>
      <c r="AF1474">
        <f t="shared" si="114"/>
        <v>9.4695748690879614E-2</v>
      </c>
      <c r="AG1474">
        <f t="shared" si="111"/>
        <v>0.22338484306566481</v>
      </c>
    </row>
    <row r="1475" spans="30:33" x14ac:dyDescent="0.2">
      <c r="AD1475">
        <f t="shared" si="112"/>
        <v>1473</v>
      </c>
      <c r="AE1475">
        <f t="shared" si="113"/>
        <v>1.5151319790540746E-4</v>
      </c>
      <c r="AF1475">
        <f t="shared" si="114"/>
        <v>9.4544235492974207E-2</v>
      </c>
      <c r="AG1475">
        <f t="shared" si="111"/>
        <v>0.22317894051466519</v>
      </c>
    </row>
    <row r="1476" spans="30:33" x14ac:dyDescent="0.2">
      <c r="AD1476">
        <f t="shared" si="112"/>
        <v>1474</v>
      </c>
      <c r="AE1476">
        <f t="shared" si="113"/>
        <v>1.5127077678875881E-4</v>
      </c>
      <c r="AF1476">
        <f t="shared" si="114"/>
        <v>9.439296471618544E-2</v>
      </c>
      <c r="AG1476">
        <f t="shared" ref="AG1476:AG1539" si="115">AD1476*AE1476</f>
        <v>0.22297312498663049</v>
      </c>
    </row>
    <row r="1477" spans="30:33" x14ac:dyDescent="0.2">
      <c r="AD1477">
        <f t="shared" ref="AD1477:AD1540" si="116">AD1476+1</f>
        <v>1475</v>
      </c>
      <c r="AE1477">
        <f t="shared" ref="AE1477:AE1540" si="117">AF1476*$AE$3</f>
        <v>1.5102874354589677E-4</v>
      </c>
      <c r="AF1477">
        <f t="shared" ref="AF1477:AF1540" si="118">AF1476*$AF$3</f>
        <v>9.4241935972639537E-2</v>
      </c>
      <c r="AG1477">
        <f t="shared" si="115"/>
        <v>0.22276739673019774</v>
      </c>
    </row>
    <row r="1478" spans="30:33" x14ac:dyDescent="0.2">
      <c r="AD1478">
        <f t="shared" si="116"/>
        <v>1476</v>
      </c>
      <c r="AE1478">
        <f t="shared" si="117"/>
        <v>1.5078709755622332E-4</v>
      </c>
      <c r="AF1478">
        <f t="shared" si="118"/>
        <v>9.4091148875083311E-2</v>
      </c>
      <c r="AG1478">
        <f t="shared" si="115"/>
        <v>0.22256175599298561</v>
      </c>
    </row>
    <row r="1479" spans="30:33" x14ac:dyDescent="0.2">
      <c r="AD1479">
        <f t="shared" si="116"/>
        <v>1477</v>
      </c>
      <c r="AE1479">
        <f t="shared" si="117"/>
        <v>1.5054583820013336E-4</v>
      </c>
      <c r="AF1479">
        <f t="shared" si="118"/>
        <v>9.3940603036883175E-2</v>
      </c>
      <c r="AG1479">
        <f t="shared" si="115"/>
        <v>0.22235620302159698</v>
      </c>
    </row>
    <row r="1480" spans="30:33" x14ac:dyDescent="0.2">
      <c r="AD1480">
        <f t="shared" si="116"/>
        <v>1478</v>
      </c>
      <c r="AE1480">
        <f t="shared" si="117"/>
        <v>1.5030496485901314E-4</v>
      </c>
      <c r="AF1480">
        <f t="shared" si="118"/>
        <v>9.3790298072024159E-2</v>
      </c>
      <c r="AG1480">
        <f t="shared" si="115"/>
        <v>0.22215073806162142</v>
      </c>
    </row>
    <row r="1481" spans="30:33" x14ac:dyDescent="0.2">
      <c r="AD1481">
        <f t="shared" si="116"/>
        <v>1479</v>
      </c>
      <c r="AE1481">
        <f t="shared" si="117"/>
        <v>1.5006447691523871E-4</v>
      </c>
      <c r="AF1481">
        <f t="shared" si="118"/>
        <v>9.364023359510891E-2</v>
      </c>
      <c r="AG1481">
        <f t="shared" si="115"/>
        <v>0.22194536135763807</v>
      </c>
    </row>
    <row r="1482" spans="30:33" x14ac:dyDescent="0.2">
      <c r="AD1482">
        <f t="shared" si="116"/>
        <v>1480</v>
      </c>
      <c r="AE1482">
        <f t="shared" si="117"/>
        <v>1.4982437375217432E-4</v>
      </c>
      <c r="AF1482">
        <f t="shared" si="118"/>
        <v>9.3490409221356735E-2</v>
      </c>
      <c r="AG1482">
        <f t="shared" si="115"/>
        <v>0.221740073153218</v>
      </c>
    </row>
    <row r="1483" spans="30:33" x14ac:dyDescent="0.2">
      <c r="AD1483">
        <f t="shared" si="116"/>
        <v>1481</v>
      </c>
      <c r="AE1483">
        <f t="shared" si="117"/>
        <v>1.4958465475417085E-4</v>
      </c>
      <c r="AF1483">
        <f t="shared" si="118"/>
        <v>9.3340824566602559E-2</v>
      </c>
      <c r="AG1483">
        <f t="shared" si="115"/>
        <v>0.22153487369092703</v>
      </c>
    </row>
    <row r="1484" spans="30:33" x14ac:dyDescent="0.2">
      <c r="AD1484">
        <f t="shared" si="116"/>
        <v>1482</v>
      </c>
      <c r="AE1484">
        <f t="shared" si="117"/>
        <v>1.4934531930656415E-4</v>
      </c>
      <c r="AF1484">
        <f t="shared" si="118"/>
        <v>9.3191479247295997E-2</v>
      </c>
      <c r="AG1484">
        <f t="shared" si="115"/>
        <v>0.22132976321232808</v>
      </c>
    </row>
    <row r="1485" spans="30:33" x14ac:dyDescent="0.2">
      <c r="AD1485">
        <f t="shared" si="116"/>
        <v>1483</v>
      </c>
      <c r="AE1485">
        <f t="shared" si="117"/>
        <v>1.4910636679567367E-4</v>
      </c>
      <c r="AF1485">
        <f t="shared" si="118"/>
        <v>9.3042372880500324E-2</v>
      </c>
      <c r="AG1485">
        <f t="shared" si="115"/>
        <v>0.22112474195798407</v>
      </c>
    </row>
    <row r="1486" spans="30:33" x14ac:dyDescent="0.2">
      <c r="AD1486">
        <f t="shared" si="116"/>
        <v>1484</v>
      </c>
      <c r="AE1486">
        <f t="shared" si="117"/>
        <v>1.4886779660880058E-4</v>
      </c>
      <c r="AF1486">
        <f t="shared" si="118"/>
        <v>9.289350508389152E-2</v>
      </c>
      <c r="AG1486">
        <f t="shared" si="115"/>
        <v>0.22091981016746007</v>
      </c>
    </row>
    <row r="1487" spans="30:33" x14ac:dyDescent="0.2">
      <c r="AD1487">
        <f t="shared" si="116"/>
        <v>1485</v>
      </c>
      <c r="AE1487">
        <f t="shared" si="117"/>
        <v>1.4862960813422649E-4</v>
      </c>
      <c r="AF1487">
        <f t="shared" si="118"/>
        <v>9.2744875475757285E-2</v>
      </c>
      <c r="AG1487">
        <f t="shared" si="115"/>
        <v>0.22071496807932633</v>
      </c>
    </row>
    <row r="1488" spans="30:33" x14ac:dyDescent="0.2">
      <c r="AD1488">
        <f t="shared" si="116"/>
        <v>1486</v>
      </c>
      <c r="AE1488">
        <f t="shared" si="117"/>
        <v>1.4839180076121173E-4</v>
      </c>
      <c r="AF1488">
        <f t="shared" si="118"/>
        <v>9.2596483674996066E-2</v>
      </c>
      <c r="AG1488">
        <f t="shared" si="115"/>
        <v>0.22051021593116063</v>
      </c>
    </row>
    <row r="1489" spans="30:33" x14ac:dyDescent="0.2">
      <c r="AD1489">
        <f t="shared" si="116"/>
        <v>1487</v>
      </c>
      <c r="AE1489">
        <f t="shared" si="117"/>
        <v>1.4815437387999378E-4</v>
      </c>
      <c r="AF1489">
        <f t="shared" si="118"/>
        <v>9.2448329301116072E-2</v>
      </c>
      <c r="AG1489">
        <f t="shared" si="115"/>
        <v>0.22030555395955076</v>
      </c>
    </row>
    <row r="1490" spans="30:33" x14ac:dyDescent="0.2">
      <c r="AD1490">
        <f t="shared" si="116"/>
        <v>1488</v>
      </c>
      <c r="AE1490">
        <f t="shared" si="117"/>
        <v>1.4791732688178579E-4</v>
      </c>
      <c r="AF1490">
        <f t="shared" si="118"/>
        <v>9.2300411974234275E-2</v>
      </c>
      <c r="AG1490">
        <f t="shared" si="115"/>
        <v>0.22010098240009726</v>
      </c>
    </row>
    <row r="1491" spans="30:33" x14ac:dyDescent="0.2">
      <c r="AD1491">
        <f t="shared" si="116"/>
        <v>1489</v>
      </c>
      <c r="AE1491">
        <f t="shared" si="117"/>
        <v>1.4768065915877489E-4</v>
      </c>
      <c r="AF1491">
        <f t="shared" si="118"/>
        <v>9.2152731315075495E-2</v>
      </c>
      <c r="AG1491">
        <f t="shared" si="115"/>
        <v>0.21989650148741582</v>
      </c>
    </row>
    <row r="1492" spans="30:33" x14ac:dyDescent="0.2">
      <c r="AD1492">
        <f t="shared" si="116"/>
        <v>1490</v>
      </c>
      <c r="AE1492">
        <f t="shared" si="117"/>
        <v>1.4744437010412085E-4</v>
      </c>
      <c r="AF1492">
        <f t="shared" si="118"/>
        <v>9.2005286944971371E-2</v>
      </c>
      <c r="AG1492">
        <f t="shared" si="115"/>
        <v>0.21969211145514006</v>
      </c>
    </row>
    <row r="1493" spans="30:33" x14ac:dyDescent="0.2">
      <c r="AD1493">
        <f t="shared" si="116"/>
        <v>1491</v>
      </c>
      <c r="AE1493">
        <f t="shared" si="117"/>
        <v>1.4720845911195426E-4</v>
      </c>
      <c r="AF1493">
        <f t="shared" si="118"/>
        <v>9.1858078485859418E-2</v>
      </c>
      <c r="AG1493">
        <f t="shared" si="115"/>
        <v>0.21948781253592378</v>
      </c>
    </row>
    <row r="1494" spans="30:33" x14ac:dyDescent="0.2">
      <c r="AD1494">
        <f t="shared" si="116"/>
        <v>1492</v>
      </c>
      <c r="AE1494">
        <f t="shared" si="117"/>
        <v>1.4697292557737515E-4</v>
      </c>
      <c r="AF1494">
        <f t="shared" si="118"/>
        <v>9.1711105560282044E-2</v>
      </c>
      <c r="AG1494">
        <f t="shared" si="115"/>
        <v>0.21928360496144372</v>
      </c>
    </row>
    <row r="1495" spans="30:33" x14ac:dyDescent="0.2">
      <c r="AD1495">
        <f t="shared" si="116"/>
        <v>1493</v>
      </c>
      <c r="AE1495">
        <f t="shared" si="117"/>
        <v>1.4673776889645134E-4</v>
      </c>
      <c r="AF1495">
        <f t="shared" si="118"/>
        <v>9.156436779138559E-2</v>
      </c>
      <c r="AG1495">
        <f t="shared" si="115"/>
        <v>0.21907948896240184</v>
      </c>
    </row>
    <row r="1496" spans="30:33" x14ac:dyDescent="0.2">
      <c r="AD1496">
        <f t="shared" si="116"/>
        <v>1494</v>
      </c>
      <c r="AE1496">
        <f t="shared" si="117"/>
        <v>1.4650298846621701E-4</v>
      </c>
      <c r="AF1496">
        <f t="shared" si="118"/>
        <v>9.1417864802919371E-2</v>
      </c>
      <c r="AG1496">
        <f t="shared" si="115"/>
        <v>0.21887546476852823</v>
      </c>
    </row>
    <row r="1497" spans="30:33" x14ac:dyDescent="0.2">
      <c r="AD1497">
        <f t="shared" si="116"/>
        <v>1495</v>
      </c>
      <c r="AE1497">
        <f t="shared" si="117"/>
        <v>1.4626858368467106E-4</v>
      </c>
      <c r="AF1497">
        <f t="shared" si="118"/>
        <v>9.1271596219234696E-2</v>
      </c>
      <c r="AG1497">
        <f t="shared" si="115"/>
        <v>0.21867153260858324</v>
      </c>
    </row>
    <row r="1498" spans="30:33" x14ac:dyDescent="0.2">
      <c r="AD1498">
        <f t="shared" si="116"/>
        <v>1496</v>
      </c>
      <c r="AE1498">
        <f t="shared" si="117"/>
        <v>1.4603455395077557E-4</v>
      </c>
      <c r="AF1498">
        <f t="shared" si="118"/>
        <v>9.1125561665283919E-2</v>
      </c>
      <c r="AG1498">
        <f t="shared" si="115"/>
        <v>0.21846769271036026</v>
      </c>
    </row>
    <row r="1499" spans="30:33" x14ac:dyDescent="0.2">
      <c r="AD1499">
        <f t="shared" si="116"/>
        <v>1497</v>
      </c>
      <c r="AE1499">
        <f t="shared" si="117"/>
        <v>1.4580089866445434E-4</v>
      </c>
      <c r="AF1499">
        <f t="shared" si="118"/>
        <v>9.0979760766619455E-2</v>
      </c>
      <c r="AG1499">
        <f t="shared" si="115"/>
        <v>0.21826394530068816</v>
      </c>
    </row>
    <row r="1500" spans="30:33" x14ac:dyDescent="0.2">
      <c r="AD1500">
        <f t="shared" si="116"/>
        <v>1498</v>
      </c>
      <c r="AE1500">
        <f t="shared" si="117"/>
        <v>1.4556761722659119E-4</v>
      </c>
      <c r="AF1500">
        <f t="shared" si="118"/>
        <v>9.0834193149392867E-2</v>
      </c>
      <c r="AG1500">
        <f t="shared" si="115"/>
        <v>0.21806029060543361</v>
      </c>
    </row>
    <row r="1501" spans="30:33" x14ac:dyDescent="0.2">
      <c r="AD1501">
        <f t="shared" si="116"/>
        <v>1499</v>
      </c>
      <c r="AE1501">
        <f t="shared" si="117"/>
        <v>1.4533470903902866E-4</v>
      </c>
      <c r="AF1501">
        <f t="shared" si="118"/>
        <v>9.0688858440353834E-2</v>
      </c>
      <c r="AG1501">
        <f t="shared" si="115"/>
        <v>0.21785672884950397</v>
      </c>
    </row>
    <row r="1502" spans="30:33" x14ac:dyDescent="0.2">
      <c r="AD1502">
        <f t="shared" si="116"/>
        <v>1500</v>
      </c>
      <c r="AE1502">
        <f t="shared" si="117"/>
        <v>1.4510217350456619E-4</v>
      </c>
      <c r="AF1502">
        <f t="shared" si="118"/>
        <v>9.0543756266849268E-2</v>
      </c>
      <c r="AG1502">
        <f t="shared" si="115"/>
        <v>0.21765326025684928</v>
      </c>
    </row>
    <row r="1503" spans="30:33" x14ac:dyDescent="0.2">
      <c r="AD1503">
        <f t="shared" si="116"/>
        <v>1501</v>
      </c>
      <c r="AE1503">
        <f t="shared" si="117"/>
        <v>1.448700100269589E-4</v>
      </c>
      <c r="AF1503">
        <f t="shared" si="118"/>
        <v>9.0398886256822311E-2</v>
      </c>
      <c r="AG1503">
        <f t="shared" si="115"/>
        <v>0.21744988505046531</v>
      </c>
    </row>
    <row r="1504" spans="30:33" x14ac:dyDescent="0.2">
      <c r="AD1504">
        <f t="shared" si="116"/>
        <v>1502</v>
      </c>
      <c r="AE1504">
        <f t="shared" si="117"/>
        <v>1.4463821801091576E-4</v>
      </c>
      <c r="AF1504">
        <f t="shared" si="118"/>
        <v>9.0254248038811394E-2</v>
      </c>
      <c r="AG1504">
        <f t="shared" si="115"/>
        <v>0.21724660345239546</v>
      </c>
    </row>
    <row r="1505" spans="30:33" x14ac:dyDescent="0.2">
      <c r="AD1505">
        <f t="shared" si="116"/>
        <v>1503</v>
      </c>
      <c r="AE1505">
        <f t="shared" si="117"/>
        <v>1.4440679686209831E-4</v>
      </c>
      <c r="AF1505">
        <f t="shared" si="118"/>
        <v>9.010984124194929E-2</v>
      </c>
      <c r="AG1505">
        <f t="shared" si="115"/>
        <v>0.21704341568373375</v>
      </c>
    </row>
    <row r="1506" spans="30:33" x14ac:dyDescent="0.2">
      <c r="AD1506">
        <f t="shared" si="116"/>
        <v>1504</v>
      </c>
      <c r="AE1506">
        <f t="shared" si="117"/>
        <v>1.4417574598711894E-4</v>
      </c>
      <c r="AF1506">
        <f t="shared" si="118"/>
        <v>8.996566549596216E-2</v>
      </c>
      <c r="AG1506">
        <f t="shared" si="115"/>
        <v>0.21684032196462688</v>
      </c>
    </row>
    <row r="1507" spans="30:33" x14ac:dyDescent="0.2">
      <c r="AD1507">
        <f t="shared" si="116"/>
        <v>1505</v>
      </c>
      <c r="AE1507">
        <f t="shared" si="117"/>
        <v>1.4394506479353952E-4</v>
      </c>
      <c r="AF1507">
        <f t="shared" si="118"/>
        <v>8.9821720431168622E-2</v>
      </c>
      <c r="AG1507">
        <f t="shared" si="115"/>
        <v>0.21663732251427698</v>
      </c>
    </row>
    <row r="1508" spans="30:33" x14ac:dyDescent="0.2">
      <c r="AD1508">
        <f t="shared" si="116"/>
        <v>1506</v>
      </c>
      <c r="AE1508">
        <f t="shared" si="117"/>
        <v>1.4371475268986985E-4</v>
      </c>
      <c r="AF1508">
        <f t="shared" si="118"/>
        <v>8.967800567847875E-2</v>
      </c>
      <c r="AG1508">
        <f t="shared" si="115"/>
        <v>0.216434417550944</v>
      </c>
    </row>
    <row r="1509" spans="30:33" x14ac:dyDescent="0.2">
      <c r="AD1509">
        <f t="shared" si="116"/>
        <v>1507</v>
      </c>
      <c r="AE1509">
        <f t="shared" si="117"/>
        <v>1.4348480908556608E-4</v>
      </c>
      <c r="AF1509">
        <f t="shared" si="118"/>
        <v>8.9534520869393175E-2</v>
      </c>
      <c r="AG1509">
        <f t="shared" si="115"/>
        <v>0.21623160729194807</v>
      </c>
    </row>
    <row r="1510" spans="30:33" x14ac:dyDescent="0.2">
      <c r="AD1510">
        <f t="shared" si="116"/>
        <v>1508</v>
      </c>
      <c r="AE1510">
        <f t="shared" si="117"/>
        <v>1.4325523339102914E-4</v>
      </c>
      <c r="AF1510">
        <f t="shared" si="118"/>
        <v>8.9391265636002137E-2</v>
      </c>
      <c r="AG1510">
        <f t="shared" si="115"/>
        <v>0.21602889195367195</v>
      </c>
    </row>
    <row r="1511" spans="30:33" x14ac:dyDescent="0.2">
      <c r="AD1511">
        <f t="shared" si="116"/>
        <v>1509</v>
      </c>
      <c r="AE1511">
        <f t="shared" si="117"/>
        <v>1.4302602501760348E-4</v>
      </c>
      <c r="AF1511">
        <f t="shared" si="118"/>
        <v>8.9248239610984534E-2</v>
      </c>
      <c r="AG1511">
        <f t="shared" si="115"/>
        <v>0.21582627175156366</v>
      </c>
    </row>
    <row r="1512" spans="30:33" x14ac:dyDescent="0.2">
      <c r="AD1512">
        <f t="shared" si="116"/>
        <v>1510</v>
      </c>
      <c r="AE1512">
        <f t="shared" si="117"/>
        <v>1.4279718337757531E-4</v>
      </c>
      <c r="AF1512">
        <f t="shared" si="118"/>
        <v>8.9105442427606957E-2</v>
      </c>
      <c r="AG1512">
        <f t="shared" si="115"/>
        <v>0.21562374690013872</v>
      </c>
    </row>
    <row r="1513" spans="30:33" x14ac:dyDescent="0.2">
      <c r="AD1513">
        <f t="shared" si="116"/>
        <v>1511</v>
      </c>
      <c r="AE1513">
        <f t="shared" si="117"/>
        <v>1.4256870788417118E-4</v>
      </c>
      <c r="AF1513">
        <f t="shared" si="118"/>
        <v>8.8962873719722779E-2</v>
      </c>
      <c r="AG1513">
        <f t="shared" si="115"/>
        <v>0.21542131761298267</v>
      </c>
    </row>
    <row r="1514" spans="30:33" x14ac:dyDescent="0.2">
      <c r="AD1514">
        <f t="shared" si="116"/>
        <v>1512</v>
      </c>
      <c r="AE1514">
        <f t="shared" si="117"/>
        <v>1.4234059795155651E-4</v>
      </c>
      <c r="AF1514">
        <f t="shared" si="118"/>
        <v>8.8820533121771225E-2</v>
      </c>
      <c r="AG1514">
        <f t="shared" si="115"/>
        <v>0.21521898410275345</v>
      </c>
    </row>
    <row r="1515" spans="30:33" x14ac:dyDescent="0.2">
      <c r="AD1515">
        <f t="shared" si="116"/>
        <v>1513</v>
      </c>
      <c r="AE1515">
        <f t="shared" si="117"/>
        <v>1.4211285299483404E-4</v>
      </c>
      <c r="AF1515">
        <f t="shared" si="118"/>
        <v>8.8678420268776384E-2</v>
      </c>
      <c r="AG1515">
        <f t="shared" si="115"/>
        <v>0.21501674658118389</v>
      </c>
    </row>
    <row r="1516" spans="30:33" x14ac:dyDescent="0.2">
      <c r="AD1516">
        <f t="shared" si="116"/>
        <v>1514</v>
      </c>
      <c r="AE1516">
        <f t="shared" si="117"/>
        <v>1.4188547243004229E-4</v>
      </c>
      <c r="AF1516">
        <f t="shared" si="118"/>
        <v>8.8536534796346336E-2</v>
      </c>
      <c r="AG1516">
        <f t="shared" si="115"/>
        <v>0.21481460525908402</v>
      </c>
    </row>
    <row r="1517" spans="30:33" x14ac:dyDescent="0.2">
      <c r="AD1517">
        <f t="shared" si="116"/>
        <v>1515</v>
      </c>
      <c r="AE1517">
        <f t="shared" si="117"/>
        <v>1.4165845567415419E-4</v>
      </c>
      <c r="AF1517">
        <f t="shared" si="118"/>
        <v>8.8394876340672182E-2</v>
      </c>
      <c r="AG1517">
        <f t="shared" si="115"/>
        <v>0.2146125603463436</v>
      </c>
    </row>
    <row r="1518" spans="30:33" x14ac:dyDescent="0.2">
      <c r="AD1518">
        <f t="shared" si="116"/>
        <v>1516</v>
      </c>
      <c r="AE1518">
        <f t="shared" si="117"/>
        <v>1.4143180214507556E-4</v>
      </c>
      <c r="AF1518">
        <f t="shared" si="118"/>
        <v>8.8253444538527098E-2</v>
      </c>
      <c r="AG1518">
        <f t="shared" si="115"/>
        <v>0.21441061205193454</v>
      </c>
    </row>
    <row r="1519" spans="30:33" x14ac:dyDescent="0.2">
      <c r="AD1519">
        <f t="shared" si="116"/>
        <v>1517</v>
      </c>
      <c r="AE1519">
        <f t="shared" si="117"/>
        <v>1.4120551126164341E-4</v>
      </c>
      <c r="AF1519">
        <f t="shared" si="118"/>
        <v>8.8112239027265449E-2</v>
      </c>
      <c r="AG1519">
        <f t="shared" si="115"/>
        <v>0.21420876058391305</v>
      </c>
    </row>
    <row r="1520" spans="30:33" x14ac:dyDescent="0.2">
      <c r="AD1520">
        <f t="shared" si="116"/>
        <v>1518</v>
      </c>
      <c r="AE1520">
        <f t="shared" si="117"/>
        <v>1.4097958244362478E-4</v>
      </c>
      <c r="AF1520">
        <f t="shared" si="118"/>
        <v>8.7971259444821814E-2</v>
      </c>
      <c r="AG1520">
        <f t="shared" si="115"/>
        <v>0.21400700614942242</v>
      </c>
    </row>
    <row r="1521" spans="30:33" x14ac:dyDescent="0.2">
      <c r="AD1521">
        <f t="shared" si="116"/>
        <v>1519</v>
      </c>
      <c r="AE1521">
        <f t="shared" si="117"/>
        <v>1.4075401511171495E-4</v>
      </c>
      <c r="AF1521">
        <f t="shared" si="118"/>
        <v>8.783050542971009E-2</v>
      </c>
      <c r="AG1521">
        <f t="shared" si="115"/>
        <v>0.21380534895469502</v>
      </c>
    </row>
    <row r="1522" spans="30:33" x14ac:dyDescent="0.2">
      <c r="AD1522">
        <f t="shared" si="116"/>
        <v>1520</v>
      </c>
      <c r="AE1522">
        <f t="shared" si="117"/>
        <v>1.4052880868753621E-4</v>
      </c>
      <c r="AF1522">
        <f t="shared" si="118"/>
        <v>8.7689976621022556E-2</v>
      </c>
      <c r="AG1522">
        <f t="shared" si="115"/>
        <v>0.21360378920505504</v>
      </c>
    </row>
    <row r="1523" spans="30:33" x14ac:dyDescent="0.2">
      <c r="AD1523">
        <f t="shared" si="116"/>
        <v>1521</v>
      </c>
      <c r="AE1523">
        <f t="shared" si="117"/>
        <v>1.4030396259363616E-4</v>
      </c>
      <c r="AF1523">
        <f t="shared" si="118"/>
        <v>8.7549672658428918E-2</v>
      </c>
      <c r="AG1523">
        <f t="shared" si="115"/>
        <v>0.2134023271049206</v>
      </c>
    </row>
    <row r="1524" spans="30:33" x14ac:dyDescent="0.2">
      <c r="AD1524">
        <f t="shared" si="116"/>
        <v>1522</v>
      </c>
      <c r="AE1524">
        <f t="shared" si="117"/>
        <v>1.4007947625348634E-4</v>
      </c>
      <c r="AF1524">
        <f t="shared" si="118"/>
        <v>8.7409593182175421E-2</v>
      </c>
      <c r="AG1524">
        <f t="shared" si="115"/>
        <v>0.21320096285780621</v>
      </c>
    </row>
    <row r="1525" spans="30:33" x14ac:dyDescent="0.2">
      <c r="AD1525">
        <f t="shared" si="116"/>
        <v>1523</v>
      </c>
      <c r="AE1525">
        <f t="shared" si="117"/>
        <v>1.3985534909148075E-4</v>
      </c>
      <c r="AF1525">
        <f t="shared" si="118"/>
        <v>8.7269737833083935E-2</v>
      </c>
      <c r="AG1525">
        <f t="shared" si="115"/>
        <v>0.21299969666632518</v>
      </c>
    </row>
    <row r="1526" spans="30:33" x14ac:dyDescent="0.2">
      <c r="AD1526">
        <f t="shared" si="116"/>
        <v>1524</v>
      </c>
      <c r="AE1526">
        <f t="shared" si="117"/>
        <v>1.3963158053293437E-4</v>
      </c>
      <c r="AF1526">
        <f t="shared" si="118"/>
        <v>8.7130106252550993E-2</v>
      </c>
      <c r="AG1526">
        <f t="shared" si="115"/>
        <v>0.21279852873219196</v>
      </c>
    </row>
    <row r="1527" spans="30:33" x14ac:dyDescent="0.2">
      <c r="AD1527">
        <f t="shared" si="116"/>
        <v>1525</v>
      </c>
      <c r="AE1527">
        <f t="shared" si="117"/>
        <v>1.3940817000408166E-4</v>
      </c>
      <c r="AF1527">
        <f t="shared" si="118"/>
        <v>8.6990698082546905E-2</v>
      </c>
      <c r="AG1527">
        <f t="shared" si="115"/>
        <v>0.21259745925622453</v>
      </c>
    </row>
    <row r="1528" spans="30:33" x14ac:dyDescent="0.2">
      <c r="AD1528">
        <f t="shared" si="116"/>
        <v>1526</v>
      </c>
      <c r="AE1528">
        <f t="shared" si="117"/>
        <v>1.3918511693207511E-4</v>
      </c>
      <c r="AF1528">
        <f t="shared" si="118"/>
        <v>8.685151296561483E-2</v>
      </c>
      <c r="AG1528">
        <f t="shared" si="115"/>
        <v>0.21239648843834663</v>
      </c>
    </row>
    <row r="1529" spans="30:33" x14ac:dyDescent="0.2">
      <c r="AD1529">
        <f t="shared" si="116"/>
        <v>1527</v>
      </c>
      <c r="AE1529">
        <f t="shared" si="117"/>
        <v>1.3896242074498379E-4</v>
      </c>
      <c r="AF1529">
        <f t="shared" si="118"/>
        <v>8.6712550544869843E-2</v>
      </c>
      <c r="AG1529">
        <f t="shared" si="115"/>
        <v>0.21219561647759025</v>
      </c>
    </row>
    <row r="1530" spans="30:33" x14ac:dyDescent="0.2">
      <c r="AD1530">
        <f t="shared" si="116"/>
        <v>1528</v>
      </c>
      <c r="AE1530">
        <f t="shared" si="117"/>
        <v>1.3874008087179181E-4</v>
      </c>
      <c r="AF1530">
        <f t="shared" si="118"/>
        <v>8.6573810463998049E-2</v>
      </c>
      <c r="AG1530">
        <f t="shared" si="115"/>
        <v>0.21199484357209789</v>
      </c>
    </row>
    <row r="1531" spans="30:33" x14ac:dyDescent="0.2">
      <c r="AD1531">
        <f t="shared" si="116"/>
        <v>1529</v>
      </c>
      <c r="AE1531">
        <f t="shared" si="117"/>
        <v>1.3851809674239693E-4</v>
      </c>
      <c r="AF1531">
        <f t="shared" si="118"/>
        <v>8.6435292367255653E-2</v>
      </c>
      <c r="AG1531">
        <f t="shared" si="115"/>
        <v>0.21179416991912492</v>
      </c>
    </row>
    <row r="1532" spans="30:33" x14ac:dyDescent="0.2">
      <c r="AD1532">
        <f t="shared" si="116"/>
        <v>1530</v>
      </c>
      <c r="AE1532">
        <f t="shared" si="117"/>
        <v>1.382964677876091E-4</v>
      </c>
      <c r="AF1532">
        <f t="shared" si="118"/>
        <v>8.6296995899468043E-2</v>
      </c>
      <c r="AG1532">
        <f t="shared" si="115"/>
        <v>0.21159359571504191</v>
      </c>
    </row>
    <row r="1533" spans="30:33" x14ac:dyDescent="0.2">
      <c r="AD1533">
        <f t="shared" si="116"/>
        <v>1531</v>
      </c>
      <c r="AE1533">
        <f t="shared" si="117"/>
        <v>1.3807519343914893E-4</v>
      </c>
      <c r="AF1533">
        <f t="shared" si="118"/>
        <v>8.6158920706028888E-2</v>
      </c>
      <c r="AG1533">
        <f t="shared" si="115"/>
        <v>0.21139312115533701</v>
      </c>
    </row>
    <row r="1534" spans="30:33" x14ac:dyDescent="0.2">
      <c r="AD1534">
        <f t="shared" si="116"/>
        <v>1532</v>
      </c>
      <c r="AE1534">
        <f t="shared" si="117"/>
        <v>1.3785427312964629E-4</v>
      </c>
      <c r="AF1534">
        <f t="shared" si="118"/>
        <v>8.6021066432899237E-2</v>
      </c>
      <c r="AG1534">
        <f t="shared" si="115"/>
        <v>0.21119274643461811</v>
      </c>
    </row>
    <row r="1535" spans="30:33" x14ac:dyDescent="0.2">
      <c r="AD1535">
        <f t="shared" si="116"/>
        <v>1533</v>
      </c>
      <c r="AE1535">
        <f t="shared" si="117"/>
        <v>1.3763370629263884E-4</v>
      </c>
      <c r="AF1535">
        <f t="shared" si="118"/>
        <v>8.588343272660659E-2</v>
      </c>
      <c r="AG1535">
        <f t="shared" si="115"/>
        <v>0.21099247174661534</v>
      </c>
    </row>
    <row r="1536" spans="30:33" x14ac:dyDescent="0.2">
      <c r="AD1536">
        <f t="shared" si="116"/>
        <v>1534</v>
      </c>
      <c r="AE1536">
        <f t="shared" si="117"/>
        <v>1.374134923625706E-4</v>
      </c>
      <c r="AF1536">
        <f t="shared" si="118"/>
        <v>8.574601923424402E-2</v>
      </c>
      <c r="AG1536">
        <f t="shared" si="115"/>
        <v>0.21079229728418331</v>
      </c>
    </row>
    <row r="1537" spans="30:33" x14ac:dyDescent="0.2">
      <c r="AD1537">
        <f t="shared" si="116"/>
        <v>1535</v>
      </c>
      <c r="AE1537">
        <f t="shared" si="117"/>
        <v>1.371936307747905E-4</v>
      </c>
      <c r="AF1537">
        <f t="shared" si="118"/>
        <v>8.5608825603469219E-2</v>
      </c>
      <c r="AG1537">
        <f t="shared" si="115"/>
        <v>0.21059222323930341</v>
      </c>
    </row>
    <row r="1538" spans="30:33" x14ac:dyDescent="0.2">
      <c r="AD1538">
        <f t="shared" si="116"/>
        <v>1536</v>
      </c>
      <c r="AE1538">
        <f t="shared" si="117"/>
        <v>1.369741209655508E-4</v>
      </c>
      <c r="AF1538">
        <f t="shared" si="118"/>
        <v>8.5471851482503663E-2</v>
      </c>
      <c r="AG1538">
        <f t="shared" si="115"/>
        <v>0.21039224980308602</v>
      </c>
    </row>
    <row r="1539" spans="30:33" x14ac:dyDescent="0.2">
      <c r="AD1539">
        <f t="shared" si="116"/>
        <v>1537</v>
      </c>
      <c r="AE1539">
        <f t="shared" si="117"/>
        <v>1.3675496237200592E-4</v>
      </c>
      <c r="AF1539">
        <f t="shared" si="118"/>
        <v>8.5335096520131659E-2</v>
      </c>
      <c r="AG1539">
        <f t="shared" si="115"/>
        <v>0.2101923771657731</v>
      </c>
    </row>
    <row r="1540" spans="30:33" x14ac:dyDescent="0.2">
      <c r="AD1540">
        <f t="shared" si="116"/>
        <v>1538</v>
      </c>
      <c r="AE1540">
        <f t="shared" si="117"/>
        <v>1.3653615443221071E-4</v>
      </c>
      <c r="AF1540">
        <f t="shared" si="118"/>
        <v>8.5198560365699449E-2</v>
      </c>
      <c r="AG1540">
        <f t="shared" ref="AG1540:AG1603" si="119">AD1540*AE1540</f>
        <v>0.20999260551674007</v>
      </c>
    </row>
    <row r="1541" spans="30:33" x14ac:dyDescent="0.2">
      <c r="AD1541">
        <f t="shared" ref="AD1541:AD1604" si="120">AD1540+1</f>
        <v>1539</v>
      </c>
      <c r="AE1541">
        <f t="shared" ref="AE1541:AE1604" si="121">AF1540*$AE$3</f>
        <v>1.3631769658511918E-4</v>
      </c>
      <c r="AF1541">
        <f t="shared" ref="AF1541:AF1604" si="122">AF1540*$AF$3</f>
        <v>8.506224266911433E-2</v>
      </c>
      <c r="AG1541">
        <f t="shared" si="119"/>
        <v>0.20979293504449842</v>
      </c>
    </row>
    <row r="1542" spans="30:33" x14ac:dyDescent="0.2">
      <c r="AD1542">
        <f t="shared" si="120"/>
        <v>1540</v>
      </c>
      <c r="AE1542">
        <f t="shared" si="121"/>
        <v>1.36099588270583E-4</v>
      </c>
      <c r="AF1542">
        <f t="shared" si="122"/>
        <v>8.4926143080843744E-2</v>
      </c>
      <c r="AG1542">
        <f t="shared" si="119"/>
        <v>0.20959336593669783</v>
      </c>
    </row>
    <row r="1543" spans="30:33" x14ac:dyDescent="0.2">
      <c r="AD1543">
        <f t="shared" si="120"/>
        <v>1541</v>
      </c>
      <c r="AE1543">
        <f t="shared" si="121"/>
        <v>1.3588182892935004E-4</v>
      </c>
      <c r="AF1543">
        <f t="shared" si="122"/>
        <v>8.4790261251914384E-2</v>
      </c>
      <c r="AG1543">
        <f t="shared" si="119"/>
        <v>0.20939389838012842</v>
      </c>
    </row>
    <row r="1544" spans="30:33" x14ac:dyDescent="0.2">
      <c r="AD1544">
        <f t="shared" si="120"/>
        <v>1542</v>
      </c>
      <c r="AE1544">
        <f t="shared" si="121"/>
        <v>1.3566441800306307E-4</v>
      </c>
      <c r="AF1544">
        <f t="shared" si="122"/>
        <v>8.4654596833911314E-2</v>
      </c>
      <c r="AG1544">
        <f t="shared" si="119"/>
        <v>0.20919453256072323</v>
      </c>
    </row>
    <row r="1545" spans="30:33" x14ac:dyDescent="0.2">
      <c r="AD1545">
        <f t="shared" si="120"/>
        <v>1543</v>
      </c>
      <c r="AE1545">
        <f t="shared" si="121"/>
        <v>1.3544735493425817E-4</v>
      </c>
      <c r="AF1545">
        <f t="shared" si="122"/>
        <v>8.4519149478977054E-2</v>
      </c>
      <c r="AG1545">
        <f t="shared" si="119"/>
        <v>0.20899526866356036</v>
      </c>
    </row>
    <row r="1546" spans="30:33" x14ac:dyDescent="0.2">
      <c r="AD1546">
        <f t="shared" si="120"/>
        <v>1544</v>
      </c>
      <c r="AE1546">
        <f t="shared" si="121"/>
        <v>1.3523063916636336E-4</v>
      </c>
      <c r="AF1546">
        <f t="shared" si="122"/>
        <v>8.4383918839810682E-2</v>
      </c>
      <c r="AG1546">
        <f t="shared" si="119"/>
        <v>0.20879610687286501</v>
      </c>
    </row>
    <row r="1547" spans="30:33" x14ac:dyDescent="0.2">
      <c r="AD1547">
        <f t="shared" si="120"/>
        <v>1545</v>
      </c>
      <c r="AE1547">
        <f t="shared" si="121"/>
        <v>1.3501427014369716E-4</v>
      </c>
      <c r="AF1547">
        <f t="shared" si="122"/>
        <v>8.424890456966698E-2</v>
      </c>
      <c r="AG1547">
        <f t="shared" si="119"/>
        <v>0.2085970473720121</v>
      </c>
    </row>
    <row r="1548" spans="30:33" x14ac:dyDescent="0.2">
      <c r="AD1548">
        <f t="shared" si="120"/>
        <v>1546</v>
      </c>
      <c r="AE1548">
        <f t="shared" si="121"/>
        <v>1.3479824731146722E-4</v>
      </c>
      <c r="AF1548">
        <f t="shared" si="122"/>
        <v>8.4114106322355511E-2</v>
      </c>
      <c r="AG1548">
        <f t="shared" si="119"/>
        <v>0.20839809034352832</v>
      </c>
    </row>
    <row r="1549" spans="30:33" x14ac:dyDescent="0.2">
      <c r="AD1549">
        <f t="shared" si="120"/>
        <v>1547</v>
      </c>
      <c r="AE1549">
        <f t="shared" si="121"/>
        <v>1.3458257011576889E-4</v>
      </c>
      <c r="AF1549">
        <f t="shared" si="122"/>
        <v>8.3979523752239743E-2</v>
      </c>
      <c r="AG1549">
        <f t="shared" si="119"/>
        <v>0.20819923596909448</v>
      </c>
    </row>
    <row r="1550" spans="30:33" x14ac:dyDescent="0.2">
      <c r="AD1550">
        <f t="shared" si="120"/>
        <v>1548</v>
      </c>
      <c r="AE1550">
        <f t="shared" si="121"/>
        <v>1.3436723800358365E-4</v>
      </c>
      <c r="AF1550">
        <f t="shared" si="122"/>
        <v>8.3845156514236158E-2</v>
      </c>
      <c r="AG1550">
        <f t="shared" si="119"/>
        <v>0.20800048442954749</v>
      </c>
    </row>
    <row r="1551" spans="30:33" x14ac:dyDescent="0.2">
      <c r="AD1551">
        <f t="shared" si="120"/>
        <v>1549</v>
      </c>
      <c r="AE1551">
        <f t="shared" si="121"/>
        <v>1.341522504227779E-4</v>
      </c>
      <c r="AF1551">
        <f t="shared" si="122"/>
        <v>8.3711004263813379E-2</v>
      </c>
      <c r="AG1551">
        <f t="shared" si="119"/>
        <v>0.20780183590488296</v>
      </c>
    </row>
    <row r="1552" spans="30:33" x14ac:dyDescent="0.2">
      <c r="AD1552">
        <f t="shared" si="120"/>
        <v>1550</v>
      </c>
      <c r="AE1552">
        <f t="shared" si="121"/>
        <v>1.3393760682210148E-4</v>
      </c>
      <c r="AF1552">
        <f t="shared" si="122"/>
        <v>8.3577066656991272E-2</v>
      </c>
      <c r="AG1552">
        <f t="shared" si="119"/>
        <v>0.2076032905742573</v>
      </c>
    </row>
    <row r="1553" spans="30:33" x14ac:dyDescent="0.2">
      <c r="AD1553">
        <f t="shared" si="120"/>
        <v>1551</v>
      </c>
      <c r="AE1553">
        <f t="shared" si="121"/>
        <v>1.3372330665118609E-4</v>
      </c>
      <c r="AF1553">
        <f t="shared" si="122"/>
        <v>8.344334335034008E-2</v>
      </c>
      <c r="AG1553">
        <f t="shared" si="119"/>
        <v>0.20740484861598962</v>
      </c>
    </row>
    <row r="1554" spans="30:33" x14ac:dyDescent="0.2">
      <c r="AD1554">
        <f t="shared" si="120"/>
        <v>1552</v>
      </c>
      <c r="AE1554">
        <f t="shared" si="121"/>
        <v>1.3350934936054418E-4</v>
      </c>
      <c r="AF1554">
        <f t="shared" si="122"/>
        <v>8.3309834000979535E-2</v>
      </c>
      <c r="AG1554">
        <f t="shared" si="119"/>
        <v>0.20720651020756456</v>
      </c>
    </row>
    <row r="1555" spans="30:33" x14ac:dyDescent="0.2">
      <c r="AD1555">
        <f t="shared" si="120"/>
        <v>1553</v>
      </c>
      <c r="AE1555">
        <f t="shared" si="121"/>
        <v>1.3329573440156733E-4</v>
      </c>
      <c r="AF1555">
        <f t="shared" si="122"/>
        <v>8.3176538266577962E-2</v>
      </c>
      <c r="AG1555">
        <f t="shared" si="119"/>
        <v>0.20700827552563406</v>
      </c>
    </row>
    <row r="1556" spans="30:33" x14ac:dyDescent="0.2">
      <c r="AD1556">
        <f t="shared" si="120"/>
        <v>1554</v>
      </c>
      <c r="AE1556">
        <f t="shared" si="121"/>
        <v>1.330824612265248E-4</v>
      </c>
      <c r="AF1556">
        <f t="shared" si="122"/>
        <v>8.304345580535144E-2</v>
      </c>
      <c r="AG1556">
        <f t="shared" si="119"/>
        <v>0.20681014474601953</v>
      </c>
    </row>
    <row r="1557" spans="30:33" x14ac:dyDescent="0.2">
      <c r="AD1557">
        <f t="shared" si="120"/>
        <v>1555</v>
      </c>
      <c r="AE1557">
        <f t="shared" si="121"/>
        <v>1.3286952928856236E-4</v>
      </c>
      <c r="AF1557">
        <f t="shared" si="122"/>
        <v>8.2910586276062875E-2</v>
      </c>
      <c r="AG1557">
        <f t="shared" si="119"/>
        <v>0.20661211804371449</v>
      </c>
    </row>
    <row r="1558" spans="30:33" x14ac:dyDescent="0.2">
      <c r="AD1558">
        <f t="shared" si="120"/>
        <v>1556</v>
      </c>
      <c r="AE1558">
        <f t="shared" si="121"/>
        <v>1.3265693804170067E-4</v>
      </c>
      <c r="AF1558">
        <f t="shared" si="122"/>
        <v>8.2777929338021167E-2</v>
      </c>
      <c r="AG1558">
        <f t="shared" si="119"/>
        <v>0.20641419559288623</v>
      </c>
    </row>
    <row r="1559" spans="30:33" x14ac:dyDescent="0.2">
      <c r="AD1559">
        <f t="shared" si="120"/>
        <v>1557</v>
      </c>
      <c r="AE1559">
        <f t="shared" si="121"/>
        <v>1.3244468694083392E-4</v>
      </c>
      <c r="AF1559">
        <f t="shared" si="122"/>
        <v>8.2645484651080334E-2</v>
      </c>
      <c r="AG1559">
        <f t="shared" si="119"/>
        <v>0.20621637756687841</v>
      </c>
    </row>
    <row r="1560" spans="30:33" x14ac:dyDescent="0.2">
      <c r="AD1560">
        <f t="shared" si="120"/>
        <v>1558</v>
      </c>
      <c r="AE1560">
        <f t="shared" si="121"/>
        <v>1.322327754417286E-4</v>
      </c>
      <c r="AF1560">
        <f t="shared" si="122"/>
        <v>8.2513251875638599E-2</v>
      </c>
      <c r="AG1560">
        <f t="shared" si="119"/>
        <v>0.20601866413821315</v>
      </c>
    </row>
    <row r="1561" spans="30:33" x14ac:dyDescent="0.2">
      <c r="AD1561">
        <f t="shared" si="120"/>
        <v>1559</v>
      </c>
      <c r="AE1561">
        <f t="shared" si="121"/>
        <v>1.3202120300102182E-4</v>
      </c>
      <c r="AF1561">
        <f t="shared" si="122"/>
        <v>8.238123067263757E-2</v>
      </c>
      <c r="AG1561">
        <f t="shared" si="119"/>
        <v>0.20582105547859303</v>
      </c>
    </row>
    <row r="1562" spans="30:33" x14ac:dyDescent="0.2">
      <c r="AD1562">
        <f t="shared" si="120"/>
        <v>1560</v>
      </c>
      <c r="AE1562">
        <f t="shared" si="121"/>
        <v>1.3180996907622016E-4</v>
      </c>
      <c r="AF1562">
        <f t="shared" si="122"/>
        <v>8.2249420703561352E-2</v>
      </c>
      <c r="AG1562">
        <f t="shared" si="119"/>
        <v>0.20562355175890346</v>
      </c>
    </row>
    <row r="1563" spans="30:33" x14ac:dyDescent="0.2">
      <c r="AD1563">
        <f t="shared" si="120"/>
        <v>1561</v>
      </c>
      <c r="AE1563">
        <f t="shared" si="121"/>
        <v>1.3159907312569822E-4</v>
      </c>
      <c r="AF1563">
        <f t="shared" si="122"/>
        <v>8.2117821630435656E-2</v>
      </c>
      <c r="AG1563">
        <f t="shared" si="119"/>
        <v>0.20542615314921492</v>
      </c>
    </row>
    <row r="1564" spans="30:33" x14ac:dyDescent="0.2">
      <c r="AD1564">
        <f t="shared" si="120"/>
        <v>1562</v>
      </c>
      <c r="AE1564">
        <f t="shared" si="121"/>
        <v>1.313885146086971E-4</v>
      </c>
      <c r="AF1564">
        <f t="shared" si="122"/>
        <v>8.1986433115826957E-2</v>
      </c>
      <c r="AG1564">
        <f t="shared" si="119"/>
        <v>0.20522885981878486</v>
      </c>
    </row>
    <row r="1565" spans="30:33" x14ac:dyDescent="0.2">
      <c r="AD1565">
        <f t="shared" si="120"/>
        <v>1563</v>
      </c>
      <c r="AE1565">
        <f t="shared" si="121"/>
        <v>1.311782929853232E-4</v>
      </c>
      <c r="AF1565">
        <f t="shared" si="122"/>
        <v>8.185525482284163E-2</v>
      </c>
      <c r="AG1565">
        <f t="shared" si="119"/>
        <v>0.20503167193606017</v>
      </c>
    </row>
    <row r="1566" spans="30:33" x14ac:dyDescent="0.2">
      <c r="AD1566">
        <f t="shared" si="120"/>
        <v>1564</v>
      </c>
      <c r="AE1566">
        <f t="shared" si="121"/>
        <v>1.3096840771654666E-4</v>
      </c>
      <c r="AF1566">
        <f t="shared" si="122"/>
        <v>8.172428641512508E-2</v>
      </c>
      <c r="AG1566">
        <f t="shared" si="119"/>
        <v>0.20483458966867898</v>
      </c>
    </row>
    <row r="1567" spans="30:33" x14ac:dyDescent="0.2">
      <c r="AD1567">
        <f t="shared" si="120"/>
        <v>1565</v>
      </c>
      <c r="AE1567">
        <f t="shared" si="121"/>
        <v>1.3075885826420019E-4</v>
      </c>
      <c r="AF1567">
        <f t="shared" si="122"/>
        <v>8.1593527556860876E-2</v>
      </c>
      <c r="AG1567">
        <f t="shared" si="119"/>
        <v>0.20463761318347329</v>
      </c>
    </row>
    <row r="1568" spans="30:33" x14ac:dyDescent="0.2">
      <c r="AD1568">
        <f t="shared" si="120"/>
        <v>1566</v>
      </c>
      <c r="AE1568">
        <f t="shared" si="121"/>
        <v>1.3054964409097745E-4</v>
      </c>
      <c r="AF1568">
        <f t="shared" si="122"/>
        <v>8.1462977912769893E-2</v>
      </c>
      <c r="AG1568">
        <f t="shared" si="119"/>
        <v>0.20444074264647069</v>
      </c>
    </row>
    <row r="1569" spans="30:33" x14ac:dyDescent="0.2">
      <c r="AD1569">
        <f t="shared" si="120"/>
        <v>1567</v>
      </c>
      <c r="AE1569">
        <f t="shared" si="121"/>
        <v>1.303407646604319E-4</v>
      </c>
      <c r="AF1569">
        <f t="shared" si="122"/>
        <v>8.1332637148109455E-2</v>
      </c>
      <c r="AG1569">
        <f t="shared" si="119"/>
        <v>0.20424397822289678</v>
      </c>
    </row>
    <row r="1570" spans="30:33" x14ac:dyDescent="0.2">
      <c r="AD1570">
        <f t="shared" si="120"/>
        <v>1568</v>
      </c>
      <c r="AE1570">
        <f t="shared" si="121"/>
        <v>1.3013221943697519E-4</v>
      </c>
      <c r="AF1570">
        <f t="shared" si="122"/>
        <v>8.1202504928672481E-2</v>
      </c>
      <c r="AG1570">
        <f t="shared" si="119"/>
        <v>0.2040473200771771</v>
      </c>
    </row>
    <row r="1571" spans="30:33" x14ac:dyDescent="0.2">
      <c r="AD1571">
        <f t="shared" si="120"/>
        <v>1569</v>
      </c>
      <c r="AE1571">
        <f t="shared" si="121"/>
        <v>1.2992400788587602E-4</v>
      </c>
      <c r="AF1571">
        <f t="shared" si="122"/>
        <v>8.1072580920786605E-2</v>
      </c>
      <c r="AG1571">
        <f t="shared" si="119"/>
        <v>0.20385076837293947</v>
      </c>
    </row>
    <row r="1572" spans="30:33" x14ac:dyDescent="0.2">
      <c r="AD1572">
        <f t="shared" si="120"/>
        <v>1570</v>
      </c>
      <c r="AE1572">
        <f t="shared" si="121"/>
        <v>1.2971612947325863E-4</v>
      </c>
      <c r="AF1572">
        <f t="shared" si="122"/>
        <v>8.0942864791313338E-2</v>
      </c>
      <c r="AG1572">
        <f t="shared" si="119"/>
        <v>0.20365432327301605</v>
      </c>
    </row>
    <row r="1573" spans="30:33" x14ac:dyDescent="0.2">
      <c r="AD1573">
        <f t="shared" si="120"/>
        <v>1571</v>
      </c>
      <c r="AE1573">
        <f t="shared" si="121"/>
        <v>1.2950858366610139E-4</v>
      </c>
      <c r="AF1573">
        <f t="shared" si="122"/>
        <v>8.0813356207647236E-2</v>
      </c>
      <c r="AG1573">
        <f t="shared" si="119"/>
        <v>0.20345798493944528</v>
      </c>
    </row>
    <row r="1574" spans="30:33" x14ac:dyDescent="0.2">
      <c r="AD1574">
        <f t="shared" si="120"/>
        <v>1572</v>
      </c>
      <c r="AE1574">
        <f t="shared" si="121"/>
        <v>1.2930136993223563E-4</v>
      </c>
      <c r="AF1574">
        <f t="shared" si="122"/>
        <v>8.0684054837715E-2</v>
      </c>
      <c r="AG1574">
        <f t="shared" si="119"/>
        <v>0.20326175353347442</v>
      </c>
    </row>
    <row r="1575" spans="30:33" x14ac:dyDescent="0.2">
      <c r="AD1575">
        <f t="shared" si="120"/>
        <v>1573</v>
      </c>
      <c r="AE1575">
        <f t="shared" si="121"/>
        <v>1.2909448774034405E-4</v>
      </c>
      <c r="AF1575">
        <f t="shared" si="122"/>
        <v>8.0554960349974655E-2</v>
      </c>
      <c r="AG1575">
        <f t="shared" si="119"/>
        <v>0.20306562921556121</v>
      </c>
    </row>
    <row r="1576" spans="30:33" x14ac:dyDescent="0.2">
      <c r="AD1576">
        <f t="shared" si="120"/>
        <v>1574</v>
      </c>
      <c r="AE1576">
        <f t="shared" si="121"/>
        <v>1.288879365599595E-4</v>
      </c>
      <c r="AF1576">
        <f t="shared" si="122"/>
        <v>8.0426072413414693E-2</v>
      </c>
      <c r="AG1576">
        <f t="shared" si="119"/>
        <v>0.20286961214537624</v>
      </c>
    </row>
    <row r="1577" spans="30:33" x14ac:dyDescent="0.2">
      <c r="AD1577">
        <f t="shared" si="120"/>
        <v>1575</v>
      </c>
      <c r="AE1577">
        <f t="shared" si="121"/>
        <v>1.2868171586146357E-4</v>
      </c>
      <c r="AF1577">
        <f t="shared" si="122"/>
        <v>8.029739069755322E-2</v>
      </c>
      <c r="AG1577">
        <f t="shared" si="119"/>
        <v>0.20267370248180513</v>
      </c>
    </row>
    <row r="1578" spans="30:33" x14ac:dyDescent="0.2">
      <c r="AD1578">
        <f t="shared" si="120"/>
        <v>1576</v>
      </c>
      <c r="AE1578">
        <f t="shared" si="121"/>
        <v>1.284758251160852E-4</v>
      </c>
      <c r="AF1578">
        <f t="shared" si="122"/>
        <v>8.016891487243713E-2</v>
      </c>
      <c r="AG1578">
        <f t="shared" si="119"/>
        <v>0.20247790038295027</v>
      </c>
    </row>
    <row r="1579" spans="30:33" x14ac:dyDescent="0.2">
      <c r="AD1579">
        <f t="shared" si="120"/>
        <v>1577</v>
      </c>
      <c r="AE1579">
        <f t="shared" si="121"/>
        <v>1.2827026379589948E-4</v>
      </c>
      <c r="AF1579">
        <f t="shared" si="122"/>
        <v>8.0040644608641229E-2</v>
      </c>
      <c r="AG1579">
        <f t="shared" si="119"/>
        <v>0.20228220600613347</v>
      </c>
    </row>
    <row r="1580" spans="30:33" x14ac:dyDescent="0.2">
      <c r="AD1580">
        <f t="shared" si="120"/>
        <v>1578</v>
      </c>
      <c r="AE1580">
        <f t="shared" si="121"/>
        <v>1.2806503137382602E-4</v>
      </c>
      <c r="AF1580">
        <f t="shared" si="122"/>
        <v>7.9912579577267398E-2</v>
      </c>
      <c r="AG1580">
        <f t="shared" si="119"/>
        <v>0.20208661950789747</v>
      </c>
    </row>
    <row r="1581" spans="30:33" x14ac:dyDescent="0.2">
      <c r="AD1581">
        <f t="shared" si="120"/>
        <v>1579</v>
      </c>
      <c r="AE1581">
        <f t="shared" si="121"/>
        <v>1.2786012732362789E-4</v>
      </c>
      <c r="AF1581">
        <f t="shared" si="122"/>
        <v>7.9784719449943767E-2</v>
      </c>
      <c r="AG1581">
        <f t="shared" si="119"/>
        <v>0.20189114104400843</v>
      </c>
    </row>
    <row r="1582" spans="30:33" x14ac:dyDescent="0.2">
      <c r="AD1582">
        <f t="shared" si="120"/>
        <v>1580</v>
      </c>
      <c r="AE1582">
        <f t="shared" si="121"/>
        <v>1.2765555111991008E-4</v>
      </c>
      <c r="AF1582">
        <f t="shared" si="122"/>
        <v>7.9657063898823849E-2</v>
      </c>
      <c r="AG1582">
        <f t="shared" si="119"/>
        <v>0.20169577076945794</v>
      </c>
    </row>
    <row r="1583" spans="30:33" x14ac:dyDescent="0.2">
      <c r="AD1583">
        <f t="shared" si="120"/>
        <v>1581</v>
      </c>
      <c r="AE1583">
        <f t="shared" si="121"/>
        <v>1.2745130223811821E-4</v>
      </c>
      <c r="AF1583">
        <f t="shared" si="122"/>
        <v>7.9529612596585725E-2</v>
      </c>
      <c r="AG1583">
        <f t="shared" si="119"/>
        <v>0.2015005088384649</v>
      </c>
    </row>
    <row r="1584" spans="30:33" x14ac:dyDescent="0.2">
      <c r="AD1584">
        <f t="shared" si="120"/>
        <v>1582</v>
      </c>
      <c r="AE1584">
        <f t="shared" si="121"/>
        <v>1.2724738015453723E-4</v>
      </c>
      <c r="AF1584">
        <f t="shared" si="122"/>
        <v>7.9402365216431181E-2</v>
      </c>
      <c r="AG1584">
        <f t="shared" si="119"/>
        <v>0.20130535540447789</v>
      </c>
    </row>
    <row r="1585" spans="30:33" x14ac:dyDescent="0.2">
      <c r="AD1585">
        <f t="shared" si="120"/>
        <v>1583</v>
      </c>
      <c r="AE1585">
        <f t="shared" si="121"/>
        <v>1.2704378434628995E-4</v>
      </c>
      <c r="AF1585">
        <f t="shared" si="122"/>
        <v>7.9275321432084891E-2</v>
      </c>
      <c r="AG1585">
        <f t="shared" si="119"/>
        <v>0.20111031062017701</v>
      </c>
    </row>
    <row r="1586" spans="30:33" x14ac:dyDescent="0.2">
      <c r="AD1586">
        <f t="shared" si="120"/>
        <v>1584</v>
      </c>
      <c r="AE1586">
        <f t="shared" si="121"/>
        <v>1.2684051429133589E-4</v>
      </c>
      <c r="AF1586">
        <f t="shared" si="122"/>
        <v>7.9148480917793557E-2</v>
      </c>
      <c r="AG1586">
        <f t="shared" si="119"/>
        <v>0.20091537463747605</v>
      </c>
    </row>
    <row r="1587" spans="30:33" x14ac:dyDescent="0.2">
      <c r="AD1587">
        <f t="shared" si="120"/>
        <v>1585</v>
      </c>
      <c r="AE1587">
        <f t="shared" si="121"/>
        <v>1.2663756946846975E-4</v>
      </c>
      <c r="AF1587">
        <f t="shared" si="122"/>
        <v>7.9021843348325085E-2</v>
      </c>
      <c r="AG1587">
        <f t="shared" si="119"/>
        <v>0.20072054760752456</v>
      </c>
    </row>
    <row r="1588" spans="30:33" x14ac:dyDescent="0.2">
      <c r="AD1588">
        <f t="shared" si="120"/>
        <v>1586</v>
      </c>
      <c r="AE1588">
        <f t="shared" si="121"/>
        <v>1.2643494935732019E-4</v>
      </c>
      <c r="AF1588">
        <f t="shared" si="122"/>
        <v>7.8895408398967762E-2</v>
      </c>
      <c r="AG1588">
        <f t="shared" si="119"/>
        <v>0.20052582968070981</v>
      </c>
    </row>
    <row r="1589" spans="30:33" x14ac:dyDescent="0.2">
      <c r="AD1589">
        <f t="shared" si="120"/>
        <v>1587</v>
      </c>
      <c r="AE1589">
        <f t="shared" si="121"/>
        <v>1.2623265343834848E-4</v>
      </c>
      <c r="AF1589">
        <f t="shared" si="122"/>
        <v>7.8769175745529413E-2</v>
      </c>
      <c r="AG1589">
        <f t="shared" si="119"/>
        <v>0.20033122100665904</v>
      </c>
    </row>
    <row r="1590" spans="30:33" x14ac:dyDescent="0.2">
      <c r="AD1590">
        <f t="shared" si="120"/>
        <v>1588</v>
      </c>
      <c r="AE1590">
        <f t="shared" si="121"/>
        <v>1.2603068119284712E-4</v>
      </c>
      <c r="AF1590">
        <f t="shared" si="122"/>
        <v>7.8643145064336561E-2</v>
      </c>
      <c r="AG1590">
        <f t="shared" si="119"/>
        <v>0.20013672173424124</v>
      </c>
    </row>
    <row r="1591" spans="30:33" x14ac:dyDescent="0.2">
      <c r="AD1591">
        <f t="shared" si="120"/>
        <v>1589</v>
      </c>
      <c r="AE1591">
        <f t="shared" si="121"/>
        <v>1.2582903210293854E-4</v>
      </c>
      <c r="AF1591">
        <f t="shared" si="122"/>
        <v>7.8517316032233622E-2</v>
      </c>
      <c r="AG1591">
        <f t="shared" si="119"/>
        <v>0.19994233201156936</v>
      </c>
    </row>
    <row r="1592" spans="30:33" x14ac:dyDescent="0.2">
      <c r="AD1592">
        <f t="shared" si="120"/>
        <v>1590</v>
      </c>
      <c r="AE1592">
        <f t="shared" si="121"/>
        <v>1.2562770565157386E-4</v>
      </c>
      <c r="AF1592">
        <f t="shared" si="122"/>
        <v>7.839168832658204E-2</v>
      </c>
      <c r="AG1592">
        <f t="shared" si="119"/>
        <v>0.19974805198600243</v>
      </c>
    </row>
    <row r="1593" spans="30:33" x14ac:dyDescent="0.2">
      <c r="AD1593">
        <f t="shared" si="120"/>
        <v>1591</v>
      </c>
      <c r="AE1593">
        <f t="shared" si="121"/>
        <v>1.2542670132253131E-4</v>
      </c>
      <c r="AF1593">
        <f t="shared" si="122"/>
        <v>7.8266261625259501E-2</v>
      </c>
      <c r="AG1593">
        <f t="shared" si="119"/>
        <v>0.19955388180414732</v>
      </c>
    </row>
    <row r="1594" spans="30:33" x14ac:dyDescent="0.2">
      <c r="AD1594">
        <f t="shared" si="120"/>
        <v>1592</v>
      </c>
      <c r="AE1594">
        <f t="shared" si="121"/>
        <v>1.2522601860041525E-4</v>
      </c>
      <c r="AF1594">
        <f t="shared" si="122"/>
        <v>7.8141035606659082E-2</v>
      </c>
      <c r="AG1594">
        <f t="shared" si="119"/>
        <v>0.19935982161186108</v>
      </c>
    </row>
    <row r="1595" spans="30:33" x14ac:dyDescent="0.2">
      <c r="AD1595">
        <f t="shared" si="120"/>
        <v>1593</v>
      </c>
      <c r="AE1595">
        <f t="shared" si="121"/>
        <v>1.250256569706546E-4</v>
      </c>
      <c r="AF1595">
        <f t="shared" si="122"/>
        <v>7.8016009949688422E-2</v>
      </c>
      <c r="AG1595">
        <f t="shared" si="119"/>
        <v>0.19916587155425278</v>
      </c>
    </row>
    <row r="1596" spans="30:33" x14ac:dyDescent="0.2">
      <c r="AD1596">
        <f t="shared" si="120"/>
        <v>1594</v>
      </c>
      <c r="AE1596">
        <f t="shared" si="121"/>
        <v>1.2482561591950153E-4</v>
      </c>
      <c r="AF1596">
        <f t="shared" si="122"/>
        <v>7.7891184333768917E-2</v>
      </c>
      <c r="AG1596">
        <f t="shared" si="119"/>
        <v>0.19897203177568543</v>
      </c>
    </row>
    <row r="1597" spans="30:33" x14ac:dyDescent="0.2">
      <c r="AD1597">
        <f t="shared" si="120"/>
        <v>1595</v>
      </c>
      <c r="AE1597">
        <f t="shared" si="121"/>
        <v>1.2462589493403032E-4</v>
      </c>
      <c r="AF1597">
        <f t="shared" si="122"/>
        <v>7.7766558438834885E-2</v>
      </c>
      <c r="AG1597">
        <f t="shared" si="119"/>
        <v>0.19877830241977837</v>
      </c>
    </row>
    <row r="1598" spans="30:33" x14ac:dyDescent="0.2">
      <c r="AD1598">
        <f t="shared" si="120"/>
        <v>1596</v>
      </c>
      <c r="AE1598">
        <f t="shared" si="121"/>
        <v>1.2442649350213588E-4</v>
      </c>
      <c r="AF1598">
        <f t="shared" si="122"/>
        <v>7.7642131945332746E-2</v>
      </c>
      <c r="AG1598">
        <f t="shared" si="119"/>
        <v>0.19858468362940887</v>
      </c>
    </row>
    <row r="1599" spans="30:33" x14ac:dyDescent="0.2">
      <c r="AD1599">
        <f t="shared" si="120"/>
        <v>1597</v>
      </c>
      <c r="AE1599">
        <f t="shared" si="121"/>
        <v>1.2422741111253245E-4</v>
      </c>
      <c r="AF1599">
        <f t="shared" si="122"/>
        <v>7.7517904534220208E-2</v>
      </c>
      <c r="AG1599">
        <f t="shared" si="119"/>
        <v>0.19839117554671432</v>
      </c>
    </row>
    <row r="1600" spans="30:33" x14ac:dyDescent="0.2">
      <c r="AD1600">
        <f t="shared" si="120"/>
        <v>1598</v>
      </c>
      <c r="AE1600">
        <f t="shared" si="121"/>
        <v>1.2402864725475238E-4</v>
      </c>
      <c r="AF1600">
        <f t="shared" si="122"/>
        <v>7.7393875886965446E-2</v>
      </c>
      <c r="AG1600">
        <f t="shared" si="119"/>
        <v>0.19819777831309432</v>
      </c>
    </row>
    <row r="1601" spans="30:33" x14ac:dyDescent="0.2">
      <c r="AD1601">
        <f t="shared" si="120"/>
        <v>1599</v>
      </c>
      <c r="AE1601">
        <f t="shared" si="121"/>
        <v>1.2383020141914478E-4</v>
      </c>
      <c r="AF1601">
        <f t="shared" si="122"/>
        <v>7.7270045685546296E-2</v>
      </c>
      <c r="AG1601">
        <f t="shared" si="119"/>
        <v>0.1980044920692125</v>
      </c>
    </row>
    <row r="1602" spans="30:33" x14ac:dyDescent="0.2">
      <c r="AD1602">
        <f t="shared" si="120"/>
        <v>1600</v>
      </c>
      <c r="AE1602">
        <f t="shared" si="121"/>
        <v>1.2363207309687413E-4</v>
      </c>
      <c r="AF1602">
        <f t="shared" si="122"/>
        <v>7.7146413612449422E-2</v>
      </c>
      <c r="AG1602">
        <f t="shared" si="119"/>
        <v>0.19781131695499862</v>
      </c>
    </row>
    <row r="1603" spans="30:33" x14ac:dyDescent="0.2">
      <c r="AD1603">
        <f t="shared" si="120"/>
        <v>1601</v>
      </c>
      <c r="AE1603">
        <f t="shared" si="121"/>
        <v>1.2343426177991912E-4</v>
      </c>
      <c r="AF1603">
        <f t="shared" si="122"/>
        <v>7.7022979350669499E-2</v>
      </c>
      <c r="AG1603">
        <f t="shared" si="119"/>
        <v>0.1976182531096505</v>
      </c>
    </row>
    <row r="1604" spans="30:33" x14ac:dyDescent="0.2">
      <c r="AD1604">
        <f t="shared" si="120"/>
        <v>1602</v>
      </c>
      <c r="AE1604">
        <f t="shared" si="121"/>
        <v>1.2323676696107124E-4</v>
      </c>
      <c r="AF1604">
        <f t="shared" si="122"/>
        <v>7.6899742583708422E-2</v>
      </c>
      <c r="AG1604">
        <f t="shared" ref="AG1604:AG1667" si="123">AD1604*AE1604</f>
        <v>0.19742530067163613</v>
      </c>
    </row>
    <row r="1605" spans="30:33" x14ac:dyDescent="0.2">
      <c r="AD1605">
        <f t="shared" ref="AD1605:AD1668" si="124">AD1604+1</f>
        <v>1603</v>
      </c>
      <c r="AE1605">
        <f t="shared" ref="AE1605:AE1668" si="125">AF1604*$AE$3</f>
        <v>1.2303958813393353E-4</v>
      </c>
      <c r="AF1605">
        <f t="shared" ref="AF1605:AF1668" si="126">AF1604*$AF$3</f>
        <v>7.6776702995574486E-2</v>
      </c>
      <c r="AG1605">
        <f t="shared" si="123"/>
        <v>0.19723245977869547</v>
      </c>
    </row>
    <row r="1606" spans="30:33" x14ac:dyDescent="0.2">
      <c r="AD1606">
        <f t="shared" si="124"/>
        <v>1604</v>
      </c>
      <c r="AE1606">
        <f t="shared" si="125"/>
        <v>1.2284272479291925E-4</v>
      </c>
      <c r="AF1606">
        <f t="shared" si="126"/>
        <v>7.6653860270781568E-2</v>
      </c>
      <c r="AG1606">
        <f t="shared" si="123"/>
        <v>0.19703973056784246</v>
      </c>
    </row>
    <row r="1607" spans="30:33" x14ac:dyDescent="0.2">
      <c r="AD1607">
        <f t="shared" si="124"/>
        <v>1605</v>
      </c>
      <c r="AE1607">
        <f t="shared" si="125"/>
        <v>1.2264617643325057E-4</v>
      </c>
      <c r="AF1607">
        <f t="shared" si="126"/>
        <v>7.6531214094348307E-2</v>
      </c>
      <c r="AG1607">
        <f t="shared" si="123"/>
        <v>0.19684711317536716</v>
      </c>
    </row>
    <row r="1608" spans="30:33" x14ac:dyDescent="0.2">
      <c r="AD1608">
        <f t="shared" si="124"/>
        <v>1606</v>
      </c>
      <c r="AE1608">
        <f t="shared" si="125"/>
        <v>1.2244994255095735E-4</v>
      </c>
      <c r="AF1608">
        <f t="shared" si="126"/>
        <v>7.6408764151797343E-2</v>
      </c>
      <c r="AG1608">
        <f t="shared" si="123"/>
        <v>0.19665460773683749</v>
      </c>
    </row>
    <row r="1609" spans="30:33" x14ac:dyDescent="0.2">
      <c r="AD1609">
        <f t="shared" si="124"/>
        <v>1607</v>
      </c>
      <c r="AE1609">
        <f t="shared" si="125"/>
        <v>1.222540226428758E-4</v>
      </c>
      <c r="AF1609">
        <f t="shared" si="126"/>
        <v>7.6286510129154467E-2</v>
      </c>
      <c r="AG1609">
        <f t="shared" si="123"/>
        <v>0.1964622143871014</v>
      </c>
    </row>
    <row r="1610" spans="30:33" x14ac:dyDescent="0.2">
      <c r="AD1610">
        <f t="shared" si="124"/>
        <v>1608</v>
      </c>
      <c r="AE1610">
        <f t="shared" si="125"/>
        <v>1.2205841620664721E-4</v>
      </c>
      <c r="AF1610">
        <f t="shared" si="126"/>
        <v>7.616445171294782E-2</v>
      </c>
      <c r="AG1610">
        <f t="shared" si="123"/>
        <v>0.19626993326028871</v>
      </c>
    </row>
    <row r="1611" spans="30:33" x14ac:dyDescent="0.2">
      <c r="AD1611">
        <f t="shared" si="124"/>
        <v>1609</v>
      </c>
      <c r="AE1611">
        <f t="shared" si="125"/>
        <v>1.2186312274071657E-4</v>
      </c>
      <c r="AF1611">
        <f t="shared" si="126"/>
        <v>7.60425885902071E-2</v>
      </c>
      <c r="AG1611">
        <f t="shared" si="123"/>
        <v>0.19607776448981296</v>
      </c>
    </row>
    <row r="1612" spans="30:33" x14ac:dyDescent="0.2">
      <c r="AD1612">
        <f t="shared" si="124"/>
        <v>1610</v>
      </c>
      <c r="AE1612">
        <f t="shared" si="125"/>
        <v>1.2166814174433142E-4</v>
      </c>
      <c r="AF1612">
        <f t="shared" si="126"/>
        <v>7.592092044846277E-2</v>
      </c>
      <c r="AG1612">
        <f t="shared" si="123"/>
        <v>0.19588570820837359</v>
      </c>
    </row>
    <row r="1613" spans="30:33" x14ac:dyDescent="0.2">
      <c r="AD1613">
        <f t="shared" si="124"/>
        <v>1611</v>
      </c>
      <c r="AE1613">
        <f t="shared" si="125"/>
        <v>1.2147347271754049E-4</v>
      </c>
      <c r="AF1613">
        <f t="shared" si="126"/>
        <v>7.5799446975745227E-2</v>
      </c>
      <c r="AG1613">
        <f t="shared" si="123"/>
        <v>0.19569376454795773</v>
      </c>
    </row>
    <row r="1614" spans="30:33" x14ac:dyDescent="0.2">
      <c r="AD1614">
        <f t="shared" si="124"/>
        <v>1612</v>
      </c>
      <c r="AE1614">
        <f t="shared" si="125"/>
        <v>1.2127911516119242E-4</v>
      </c>
      <c r="AF1614">
        <f t="shared" si="126"/>
        <v>7.5678167860584025E-2</v>
      </c>
      <c r="AG1614">
        <f t="shared" si="123"/>
        <v>0.19550193363984217</v>
      </c>
    </row>
    <row r="1615" spans="30:33" x14ac:dyDescent="0.2">
      <c r="AD1615">
        <f t="shared" si="124"/>
        <v>1613</v>
      </c>
      <c r="AE1615">
        <f t="shared" si="125"/>
        <v>1.2108506857693449E-4</v>
      </c>
      <c r="AF1615">
        <f t="shared" si="126"/>
        <v>7.5557082792007083E-2</v>
      </c>
      <c r="AG1615">
        <f t="shared" si="123"/>
        <v>0.19531021561459533</v>
      </c>
    </row>
    <row r="1616" spans="30:33" x14ac:dyDescent="0.2">
      <c r="AD1616">
        <f t="shared" si="124"/>
        <v>1614</v>
      </c>
      <c r="AE1616">
        <f t="shared" si="125"/>
        <v>1.2089133246721139E-4</v>
      </c>
      <c r="AF1616">
        <f t="shared" si="126"/>
        <v>7.5436191459539864E-2</v>
      </c>
      <c r="AG1616">
        <f t="shared" si="123"/>
        <v>0.19511861060207919</v>
      </c>
    </row>
    <row r="1617" spans="30:33" x14ac:dyDescent="0.2">
      <c r="AD1617">
        <f t="shared" si="124"/>
        <v>1615</v>
      </c>
      <c r="AE1617">
        <f t="shared" si="125"/>
        <v>1.2069790633526384E-4</v>
      </c>
      <c r="AF1617">
        <f t="shared" si="126"/>
        <v>7.531549355320459E-2</v>
      </c>
      <c r="AG1617">
        <f t="shared" si="123"/>
        <v>0.1949271187314511</v>
      </c>
    </row>
    <row r="1618" spans="30:33" x14ac:dyDescent="0.2">
      <c r="AD1618">
        <f t="shared" si="124"/>
        <v>1616</v>
      </c>
      <c r="AE1618">
        <f t="shared" si="125"/>
        <v>1.205047896851274E-4</v>
      </c>
      <c r="AF1618">
        <f t="shared" si="126"/>
        <v>7.519498876351946E-2</v>
      </c>
      <c r="AG1618">
        <f t="shared" si="123"/>
        <v>0.19473574013116587</v>
      </c>
    </row>
    <row r="1619" spans="30:33" x14ac:dyDescent="0.2">
      <c r="AD1619">
        <f t="shared" si="124"/>
        <v>1617</v>
      </c>
      <c r="AE1619">
        <f t="shared" si="125"/>
        <v>1.2031198202163119E-4</v>
      </c>
      <c r="AF1619">
        <f t="shared" si="126"/>
        <v>7.5074676781497832E-2</v>
      </c>
      <c r="AG1619">
        <f t="shared" si="123"/>
        <v>0.19454447492897764</v>
      </c>
    </row>
    <row r="1620" spans="30:33" x14ac:dyDescent="0.2">
      <c r="AD1620">
        <f t="shared" si="124"/>
        <v>1618</v>
      </c>
      <c r="AE1620">
        <f t="shared" si="125"/>
        <v>1.2011948285039658E-4</v>
      </c>
      <c r="AF1620">
        <f t="shared" si="126"/>
        <v>7.4954557298647431E-2</v>
      </c>
      <c r="AG1620">
        <f t="shared" si="123"/>
        <v>0.19435332325194166</v>
      </c>
    </row>
    <row r="1621" spans="30:33" x14ac:dyDescent="0.2">
      <c r="AD1621">
        <f t="shared" si="124"/>
        <v>1619</v>
      </c>
      <c r="AE1621">
        <f t="shared" si="125"/>
        <v>1.1992729167783594E-4</v>
      </c>
      <c r="AF1621">
        <f t="shared" si="126"/>
        <v>7.4834630006969591E-2</v>
      </c>
      <c r="AG1621">
        <f t="shared" si="123"/>
        <v>0.1941622852264164</v>
      </c>
    </row>
    <row r="1622" spans="30:33" x14ac:dyDescent="0.2">
      <c r="AD1622">
        <f t="shared" si="124"/>
        <v>1620</v>
      </c>
      <c r="AE1622">
        <f t="shared" si="125"/>
        <v>1.197354080111514E-4</v>
      </c>
      <c r="AF1622">
        <f t="shared" si="126"/>
        <v>7.4714894598958442E-2</v>
      </c>
      <c r="AG1622">
        <f t="shared" si="123"/>
        <v>0.19397136097806528</v>
      </c>
    </row>
    <row r="1623" spans="30:33" x14ac:dyDescent="0.2">
      <c r="AD1623">
        <f t="shared" si="124"/>
        <v>1621</v>
      </c>
      <c r="AE1623">
        <f t="shared" si="125"/>
        <v>1.1954383135833357E-4</v>
      </c>
      <c r="AF1623">
        <f t="shared" si="126"/>
        <v>7.4595350767600099E-2</v>
      </c>
      <c r="AG1623">
        <f t="shared" si="123"/>
        <v>0.1937805506318587</v>
      </c>
    </row>
    <row r="1624" spans="30:33" x14ac:dyDescent="0.2">
      <c r="AD1624">
        <f t="shared" si="124"/>
        <v>1622</v>
      </c>
      <c r="AE1624">
        <f t="shared" si="125"/>
        <v>1.1935256122816021E-4</v>
      </c>
      <c r="AF1624">
        <f t="shared" si="126"/>
        <v>7.4475998206371935E-2</v>
      </c>
      <c r="AG1624">
        <f t="shared" si="123"/>
        <v>0.19358985431207587</v>
      </c>
    </row>
    <row r="1625" spans="30:33" x14ac:dyDescent="0.2">
      <c r="AD1625">
        <f t="shared" si="124"/>
        <v>1623</v>
      </c>
      <c r="AE1625">
        <f t="shared" si="125"/>
        <v>1.1916159713019515E-4</v>
      </c>
      <c r="AF1625">
        <f t="shared" si="126"/>
        <v>7.4356836609241736E-2</v>
      </c>
      <c r="AG1625">
        <f t="shared" si="123"/>
        <v>0.19339927214230673</v>
      </c>
    </row>
    <row r="1626" spans="30:33" x14ac:dyDescent="0.2">
      <c r="AD1626">
        <f t="shared" si="124"/>
        <v>1624</v>
      </c>
      <c r="AE1626">
        <f t="shared" si="125"/>
        <v>1.1897093857478683E-4</v>
      </c>
      <c r="AF1626">
        <f t="shared" si="126"/>
        <v>7.4237865670666953E-2</v>
      </c>
      <c r="AG1626">
        <f t="shared" si="123"/>
        <v>0.19320880424545381</v>
      </c>
    </row>
    <row r="1627" spans="30:33" x14ac:dyDescent="0.2">
      <c r="AD1627">
        <f t="shared" si="124"/>
        <v>1625</v>
      </c>
      <c r="AE1627">
        <f t="shared" si="125"/>
        <v>1.1878058507306718E-4</v>
      </c>
      <c r="AF1627">
        <f t="shared" si="126"/>
        <v>7.411908508559388E-2</v>
      </c>
      <c r="AG1627">
        <f t="shared" si="123"/>
        <v>0.19301845074373417</v>
      </c>
    </row>
    <row r="1628" spans="30:33" x14ac:dyDescent="0.2">
      <c r="AD1628">
        <f t="shared" si="124"/>
        <v>1626</v>
      </c>
      <c r="AE1628">
        <f t="shared" si="125"/>
        <v>1.1859053613695027E-4</v>
      </c>
      <c r="AF1628">
        <f t="shared" si="126"/>
        <v>7.4000494549456924E-2</v>
      </c>
      <c r="AG1628">
        <f t="shared" si="123"/>
        <v>0.19282821175868115</v>
      </c>
    </row>
    <row r="1629" spans="30:33" x14ac:dyDescent="0.2">
      <c r="AD1629">
        <f t="shared" si="124"/>
        <v>1627</v>
      </c>
      <c r="AE1629">
        <f t="shared" si="125"/>
        <v>1.1840079127913113E-4</v>
      </c>
      <c r="AF1629">
        <f t="shared" si="126"/>
        <v>7.3882093758177794E-2</v>
      </c>
      <c r="AG1629">
        <f t="shared" si="123"/>
        <v>0.19263808741114635</v>
      </c>
    </row>
    <row r="1630" spans="30:33" x14ac:dyDescent="0.2">
      <c r="AD1630">
        <f t="shared" si="124"/>
        <v>1628</v>
      </c>
      <c r="AE1630">
        <f t="shared" si="125"/>
        <v>1.1821135001308453E-4</v>
      </c>
      <c r="AF1630">
        <f t="shared" si="126"/>
        <v>7.3763882408164713E-2</v>
      </c>
      <c r="AG1630">
        <f t="shared" si="123"/>
        <v>0.19244807782130161</v>
      </c>
    </row>
    <row r="1631" spans="30:33" x14ac:dyDescent="0.2">
      <c r="AD1631">
        <f t="shared" si="124"/>
        <v>1629</v>
      </c>
      <c r="AE1631">
        <f t="shared" si="125"/>
        <v>1.1802221185306359E-4</v>
      </c>
      <c r="AF1631">
        <f t="shared" si="126"/>
        <v>7.3645860196311641E-2</v>
      </c>
      <c r="AG1631">
        <f t="shared" si="123"/>
        <v>0.1922581831086406</v>
      </c>
    </row>
    <row r="1632" spans="30:33" x14ac:dyDescent="0.2">
      <c r="AD1632">
        <f t="shared" si="124"/>
        <v>1630</v>
      </c>
      <c r="AE1632">
        <f t="shared" si="125"/>
        <v>1.1783337631409868E-4</v>
      </c>
      <c r="AF1632">
        <f t="shared" si="126"/>
        <v>7.3528026819997538E-2</v>
      </c>
      <c r="AG1632">
        <f t="shared" si="123"/>
        <v>0.19206840339198084</v>
      </c>
    </row>
    <row r="1633" spans="30:33" x14ac:dyDescent="0.2">
      <c r="AD1633">
        <f t="shared" si="124"/>
        <v>1631</v>
      </c>
      <c r="AE1633">
        <f t="shared" si="125"/>
        <v>1.1764484291199612E-4</v>
      </c>
      <c r="AF1633">
        <f t="shared" si="126"/>
        <v>7.3410381977085534E-2</v>
      </c>
      <c r="AG1633">
        <f t="shared" si="123"/>
        <v>0.19187873878946565</v>
      </c>
    </row>
    <row r="1634" spans="30:33" x14ac:dyDescent="0.2">
      <c r="AD1634">
        <f t="shared" si="124"/>
        <v>1632</v>
      </c>
      <c r="AE1634">
        <f t="shared" si="125"/>
        <v>1.1745661116333691E-4</v>
      </c>
      <c r="AF1634">
        <f t="shared" si="126"/>
        <v>7.329292536592219E-2</v>
      </c>
      <c r="AG1634">
        <f t="shared" si="123"/>
        <v>0.19168918941856583</v>
      </c>
    </row>
    <row r="1635" spans="30:33" x14ac:dyDescent="0.2">
      <c r="AD1635">
        <f t="shared" si="124"/>
        <v>1633</v>
      </c>
      <c r="AE1635">
        <f t="shared" si="125"/>
        <v>1.1726868058547555E-4</v>
      </c>
      <c r="AF1635">
        <f t="shared" si="126"/>
        <v>7.317565668533671E-2</v>
      </c>
      <c r="AG1635">
        <f t="shared" si="123"/>
        <v>0.19149975539608158</v>
      </c>
    </row>
    <row r="1636" spans="30:33" x14ac:dyDescent="0.2">
      <c r="AD1636">
        <f t="shared" si="124"/>
        <v>1634</v>
      </c>
      <c r="AE1636">
        <f t="shared" si="125"/>
        <v>1.1708105069653879E-4</v>
      </c>
      <c r="AF1636">
        <f t="shared" si="126"/>
        <v>7.3058575634640174E-2</v>
      </c>
      <c r="AG1636">
        <f t="shared" si="123"/>
        <v>0.19131043683814439</v>
      </c>
    </row>
    <row r="1637" spans="30:33" x14ac:dyDescent="0.2">
      <c r="AD1637">
        <f t="shared" si="124"/>
        <v>1635</v>
      </c>
      <c r="AE1637">
        <f t="shared" si="125"/>
        <v>1.1689372101542433E-4</v>
      </c>
      <c r="AF1637">
        <f t="shared" si="126"/>
        <v>7.2941681913624754E-2</v>
      </c>
      <c r="AG1637">
        <f t="shared" si="123"/>
        <v>0.19112123386021879</v>
      </c>
    </row>
    <row r="1638" spans="30:33" x14ac:dyDescent="0.2">
      <c r="AD1638">
        <f t="shared" si="124"/>
        <v>1636</v>
      </c>
      <c r="AE1638">
        <f t="shared" si="125"/>
        <v>1.1670669106179965E-4</v>
      </c>
      <c r="AF1638">
        <f t="shared" si="126"/>
        <v>7.2824975222562954E-2</v>
      </c>
      <c r="AG1638">
        <f t="shared" si="123"/>
        <v>0.19093214657710422</v>
      </c>
    </row>
    <row r="1639" spans="30:33" x14ac:dyDescent="0.2">
      <c r="AD1639">
        <f t="shared" si="124"/>
        <v>1637</v>
      </c>
      <c r="AE1639">
        <f t="shared" si="125"/>
        <v>1.1651996035610078E-4</v>
      </c>
      <c r="AF1639">
        <f t="shared" si="126"/>
        <v>7.2708455262206845E-2</v>
      </c>
      <c r="AG1639">
        <f t="shared" si="123"/>
        <v>0.19074317510293698</v>
      </c>
    </row>
    <row r="1640" spans="30:33" x14ac:dyDescent="0.2">
      <c r="AD1640">
        <f t="shared" si="124"/>
        <v>1638</v>
      </c>
      <c r="AE1640">
        <f t="shared" si="125"/>
        <v>1.16333528419531E-4</v>
      </c>
      <c r="AF1640">
        <f t="shared" si="126"/>
        <v>7.2592121733787304E-2</v>
      </c>
      <c r="AG1640">
        <f t="shared" si="123"/>
        <v>0.19055431955119179</v>
      </c>
    </row>
    <row r="1641" spans="30:33" x14ac:dyDescent="0.2">
      <c r="AD1641">
        <f t="shared" si="124"/>
        <v>1639</v>
      </c>
      <c r="AE1641">
        <f t="shared" si="125"/>
        <v>1.1614739477405974E-4</v>
      </c>
      <c r="AF1641">
        <f t="shared" si="126"/>
        <v>7.2475974339013247E-2</v>
      </c>
      <c r="AG1641">
        <f t="shared" si="123"/>
        <v>0.1903655800346839</v>
      </c>
    </row>
    <row r="1642" spans="30:33" x14ac:dyDescent="0.2">
      <c r="AD1642">
        <f t="shared" si="124"/>
        <v>1640</v>
      </c>
      <c r="AE1642">
        <f t="shared" si="125"/>
        <v>1.1596155894242125E-4</v>
      </c>
      <c r="AF1642">
        <f t="shared" si="126"/>
        <v>7.2360012780070829E-2</v>
      </c>
      <c r="AG1642">
        <f t="shared" si="123"/>
        <v>0.19017695666557086</v>
      </c>
    </row>
    <row r="1643" spans="30:33" x14ac:dyDescent="0.2">
      <c r="AD1643">
        <f t="shared" si="124"/>
        <v>1641</v>
      </c>
      <c r="AE1643">
        <f t="shared" si="125"/>
        <v>1.1577602044811337E-4</v>
      </c>
      <c r="AF1643">
        <f t="shared" si="126"/>
        <v>7.2244236759622715E-2</v>
      </c>
      <c r="AG1643">
        <f t="shared" si="123"/>
        <v>0.18998844955535404</v>
      </c>
    </row>
    <row r="1644" spans="30:33" x14ac:dyDescent="0.2">
      <c r="AD1644">
        <f t="shared" si="124"/>
        <v>1642</v>
      </c>
      <c r="AE1644">
        <f t="shared" si="125"/>
        <v>1.1559077881539639E-4</v>
      </c>
      <c r="AF1644">
        <f t="shared" si="126"/>
        <v>7.2128645980807315E-2</v>
      </c>
      <c r="AG1644">
        <f t="shared" si="123"/>
        <v>0.18980005881488088</v>
      </c>
    </row>
    <row r="1645" spans="30:33" x14ac:dyDescent="0.2">
      <c r="AD1645">
        <f t="shared" si="124"/>
        <v>1643</v>
      </c>
      <c r="AE1645">
        <f t="shared" si="125"/>
        <v>1.1540583356929175E-4</v>
      </c>
      <c r="AF1645">
        <f t="shared" si="126"/>
        <v>7.201324014723802E-2</v>
      </c>
      <c r="AG1645">
        <f t="shared" si="123"/>
        <v>0.18961178455434635</v>
      </c>
    </row>
    <row r="1646" spans="30:33" x14ac:dyDescent="0.2">
      <c r="AD1646">
        <f t="shared" si="124"/>
        <v>1644</v>
      </c>
      <c r="AE1646">
        <f t="shared" si="125"/>
        <v>1.1522118423558088E-4</v>
      </c>
      <c r="AF1646">
        <f t="shared" si="126"/>
        <v>7.1898018963002436E-2</v>
      </c>
      <c r="AG1646">
        <f t="shared" si="123"/>
        <v>0.18942362688329498</v>
      </c>
    </row>
    <row r="1647" spans="30:33" x14ac:dyDescent="0.2">
      <c r="AD1647">
        <f t="shared" si="124"/>
        <v>1645</v>
      </c>
      <c r="AE1647">
        <f t="shared" si="125"/>
        <v>1.1503683034080396E-4</v>
      </c>
      <c r="AF1647">
        <f t="shared" si="126"/>
        <v>7.1782982132661627E-2</v>
      </c>
      <c r="AG1647">
        <f t="shared" si="123"/>
        <v>0.18923558591062251</v>
      </c>
    </row>
    <row r="1648" spans="30:33" x14ac:dyDescent="0.2">
      <c r="AD1648">
        <f t="shared" si="124"/>
        <v>1646</v>
      </c>
      <c r="AE1648">
        <f t="shared" si="125"/>
        <v>1.1485277141225866E-4</v>
      </c>
      <c r="AF1648">
        <f t="shared" si="126"/>
        <v>7.1668129361249361E-2</v>
      </c>
      <c r="AG1648">
        <f t="shared" si="123"/>
        <v>0.18904766174457777</v>
      </c>
    </row>
    <row r="1649" spans="30:33" x14ac:dyDescent="0.2">
      <c r="AD1649">
        <f t="shared" si="124"/>
        <v>1647</v>
      </c>
      <c r="AE1649">
        <f t="shared" si="125"/>
        <v>1.1466900697799903E-4</v>
      </c>
      <c r="AF1649">
        <f t="shared" si="126"/>
        <v>7.1553460354271362E-2</v>
      </c>
      <c r="AG1649">
        <f t="shared" si="123"/>
        <v>0.18885985449276441</v>
      </c>
    </row>
    <row r="1650" spans="30:33" x14ac:dyDescent="0.2">
      <c r="AD1650">
        <f t="shared" si="124"/>
        <v>1648</v>
      </c>
      <c r="AE1650">
        <f t="shared" si="125"/>
        <v>1.1448553656683423E-4</v>
      </c>
      <c r="AF1650">
        <f t="shared" si="126"/>
        <v>7.1438974817704518E-2</v>
      </c>
      <c r="AG1650">
        <f t="shared" si="123"/>
        <v>0.18867216426214281</v>
      </c>
    </row>
    <row r="1651" spans="30:33" x14ac:dyDescent="0.2">
      <c r="AD1651">
        <f t="shared" si="124"/>
        <v>1649</v>
      </c>
      <c r="AE1651">
        <f t="shared" si="125"/>
        <v>1.1430235970832728E-4</v>
      </c>
      <c r="AF1651">
        <f t="shared" si="126"/>
        <v>7.1324672457996188E-2</v>
      </c>
      <c r="AG1651">
        <f t="shared" si="123"/>
        <v>0.18848459115903168</v>
      </c>
    </row>
    <row r="1652" spans="30:33" x14ac:dyDescent="0.2">
      <c r="AD1652">
        <f t="shared" si="124"/>
        <v>1650</v>
      </c>
      <c r="AE1652">
        <f t="shared" si="125"/>
        <v>1.1411947593279396E-4</v>
      </c>
      <c r="AF1652">
        <f t="shared" si="126"/>
        <v>7.1210552982063385E-2</v>
      </c>
      <c r="AG1652">
        <f t="shared" si="123"/>
        <v>0.18829713528911002</v>
      </c>
    </row>
    <row r="1653" spans="30:33" x14ac:dyDescent="0.2">
      <c r="AD1653">
        <f t="shared" si="124"/>
        <v>1651</v>
      </c>
      <c r="AE1653">
        <f t="shared" si="125"/>
        <v>1.1393688477130147E-4</v>
      </c>
      <c r="AF1653">
        <f t="shared" si="126"/>
        <v>7.1096616097292079E-2</v>
      </c>
      <c r="AG1653">
        <f t="shared" si="123"/>
        <v>0.18810979675741873</v>
      </c>
    </row>
    <row r="1654" spans="30:33" x14ac:dyDescent="0.2">
      <c r="AD1654">
        <f t="shared" si="124"/>
        <v>1652</v>
      </c>
      <c r="AE1654">
        <f t="shared" si="125"/>
        <v>1.1375458575566738E-4</v>
      </c>
      <c r="AF1654">
        <f t="shared" si="126"/>
        <v>7.0982861511536405E-2</v>
      </c>
      <c r="AG1654">
        <f t="shared" si="123"/>
        <v>0.18792257566836251</v>
      </c>
    </row>
    <row r="1655" spans="30:33" x14ac:dyDescent="0.2">
      <c r="AD1655">
        <f t="shared" si="124"/>
        <v>1653</v>
      </c>
      <c r="AE1655">
        <f t="shared" si="125"/>
        <v>1.135725784184583E-4</v>
      </c>
      <c r="AF1655">
        <f t="shared" si="126"/>
        <v>7.0869288933117947E-2</v>
      </c>
      <c r="AG1655">
        <f t="shared" si="123"/>
        <v>0.18773547212571157</v>
      </c>
    </row>
    <row r="1656" spans="30:33" x14ac:dyDescent="0.2">
      <c r="AD1656">
        <f t="shared" si="124"/>
        <v>1654</v>
      </c>
      <c r="AE1656">
        <f t="shared" si="125"/>
        <v>1.1339086229298877E-4</v>
      </c>
      <c r="AF1656">
        <f t="shared" si="126"/>
        <v>7.0755898070824955E-2</v>
      </c>
      <c r="AG1656">
        <f t="shared" si="123"/>
        <v>0.18754848623260342</v>
      </c>
    </row>
    <row r="1657" spans="30:33" x14ac:dyDescent="0.2">
      <c r="AD1657">
        <f t="shared" si="124"/>
        <v>1655</v>
      </c>
      <c r="AE1657">
        <f t="shared" si="125"/>
        <v>1.1320943691331998E-4</v>
      </c>
      <c r="AF1657">
        <f t="shared" si="126"/>
        <v>7.0642688633911627E-2</v>
      </c>
      <c r="AG1657">
        <f t="shared" si="123"/>
        <v>0.18736161809154459</v>
      </c>
    </row>
    <row r="1658" spans="30:33" x14ac:dyDescent="0.2">
      <c r="AD1658">
        <f t="shared" si="124"/>
        <v>1656</v>
      </c>
      <c r="AE1658">
        <f t="shared" si="125"/>
        <v>1.1302830181425866E-4</v>
      </c>
      <c r="AF1658">
        <f t="shared" si="126"/>
        <v>7.0529660332097371E-2</v>
      </c>
      <c r="AG1658">
        <f t="shared" si="123"/>
        <v>0.18717486780441234</v>
      </c>
    </row>
    <row r="1659" spans="30:33" x14ac:dyDescent="0.2">
      <c r="AD1659">
        <f t="shared" si="124"/>
        <v>1657</v>
      </c>
      <c r="AE1659">
        <f t="shared" si="125"/>
        <v>1.1284745653135585E-4</v>
      </c>
      <c r="AF1659">
        <f t="shared" si="126"/>
        <v>7.0416812875566018E-2</v>
      </c>
      <c r="AG1659">
        <f t="shared" si="123"/>
        <v>0.18698823547245663</v>
      </c>
    </row>
    <row r="1660" spans="30:33" x14ac:dyDescent="0.2">
      <c r="AD1660">
        <f t="shared" si="124"/>
        <v>1658</v>
      </c>
      <c r="AE1660">
        <f t="shared" si="125"/>
        <v>1.1266690060090568E-4</v>
      </c>
      <c r="AF1660">
        <f t="shared" si="126"/>
        <v>7.0304145974965107E-2</v>
      </c>
      <c r="AG1660">
        <f t="shared" si="123"/>
        <v>0.18680172119630162</v>
      </c>
    </row>
    <row r="1661" spans="30:33" x14ac:dyDescent="0.2">
      <c r="AD1661">
        <f t="shared" si="124"/>
        <v>1659</v>
      </c>
      <c r="AE1661">
        <f t="shared" si="125"/>
        <v>1.1248663355994422E-4</v>
      </c>
      <c r="AF1661">
        <f t="shared" si="126"/>
        <v>7.0191659341405158E-2</v>
      </c>
      <c r="AG1661">
        <f t="shared" si="123"/>
        <v>0.18661532507594747</v>
      </c>
    </row>
    <row r="1662" spans="30:33" x14ac:dyDescent="0.2">
      <c r="AD1662">
        <f t="shared" si="124"/>
        <v>1660</v>
      </c>
      <c r="AE1662">
        <f t="shared" si="125"/>
        <v>1.1230665494624831E-4</v>
      </c>
      <c r="AF1662">
        <f t="shared" si="126"/>
        <v>7.0079352686458901E-2</v>
      </c>
      <c r="AG1662">
        <f t="shared" si="123"/>
        <v>0.18642904721077219</v>
      </c>
    </row>
    <row r="1663" spans="30:33" x14ac:dyDescent="0.2">
      <c r="AD1663">
        <f t="shared" si="124"/>
        <v>1661</v>
      </c>
      <c r="AE1663">
        <f t="shared" si="125"/>
        <v>1.1212696429833429E-4</v>
      </c>
      <c r="AF1663">
        <f t="shared" si="126"/>
        <v>6.9967225722160561E-2</v>
      </c>
      <c r="AG1663">
        <f t="shared" si="123"/>
        <v>0.18624288769953326</v>
      </c>
    </row>
    <row r="1664" spans="30:33" x14ac:dyDescent="0.2">
      <c r="AD1664">
        <f t="shared" si="124"/>
        <v>1662</v>
      </c>
      <c r="AE1664">
        <f t="shared" si="125"/>
        <v>1.1194756115545694E-4</v>
      </c>
      <c r="AF1664">
        <f t="shared" si="126"/>
        <v>6.9855278161005105E-2</v>
      </c>
      <c r="AG1664">
        <f t="shared" si="123"/>
        <v>0.18605684664036945</v>
      </c>
    </row>
    <row r="1665" spans="30:33" x14ac:dyDescent="0.2">
      <c r="AD1665">
        <f t="shared" si="124"/>
        <v>1663</v>
      </c>
      <c r="AE1665">
        <f t="shared" si="125"/>
        <v>1.1176844505760822E-4</v>
      </c>
      <c r="AF1665">
        <f t="shared" si="126"/>
        <v>6.9743509715947491E-2</v>
      </c>
      <c r="AG1665">
        <f t="shared" si="123"/>
        <v>0.18587092413080247</v>
      </c>
    </row>
    <row r="1666" spans="30:33" x14ac:dyDescent="0.2">
      <c r="AD1666">
        <f t="shared" si="124"/>
        <v>1664</v>
      </c>
      <c r="AE1666">
        <f t="shared" si="125"/>
        <v>1.1158961554551604E-4</v>
      </c>
      <c r="AF1666">
        <f t="shared" si="126"/>
        <v>6.9631920100401978E-2</v>
      </c>
      <c r="AG1666">
        <f t="shared" si="123"/>
        <v>0.1856851202677387</v>
      </c>
    </row>
    <row r="1667" spans="30:33" x14ac:dyDescent="0.2">
      <c r="AD1667">
        <f t="shared" si="124"/>
        <v>1665</v>
      </c>
      <c r="AE1667">
        <f t="shared" si="125"/>
        <v>1.1141107216064322E-4</v>
      </c>
      <c r="AF1667">
        <f t="shared" si="126"/>
        <v>6.9520509028241334E-2</v>
      </c>
      <c r="AG1667">
        <f t="shared" si="123"/>
        <v>0.18549943514747097</v>
      </c>
    </row>
    <row r="1668" spans="30:33" x14ac:dyDescent="0.2">
      <c r="AD1668">
        <f t="shared" si="124"/>
        <v>1666</v>
      </c>
      <c r="AE1668">
        <f t="shared" si="125"/>
        <v>1.1123281444518619E-4</v>
      </c>
      <c r="AF1668">
        <f t="shared" si="126"/>
        <v>6.9409276213796139E-2</v>
      </c>
      <c r="AG1668">
        <f t="shared" ref="AG1668:AG1731" si="127">AD1668*AE1668</f>
        <v>0.18531386886568019</v>
      </c>
    </row>
    <row r="1669" spans="30:33" x14ac:dyDescent="0.2">
      <c r="AD1669">
        <f t="shared" ref="AD1669:AD1732" si="128">AD1668+1</f>
        <v>1667</v>
      </c>
      <c r="AE1669">
        <f t="shared" ref="AE1669:AE1732" si="129">AF1668*$AE$3</f>
        <v>1.1105484194207388E-4</v>
      </c>
      <c r="AF1669">
        <f t="shared" ref="AF1669:AF1732" si="130">AF1668*$AF$3</f>
        <v>6.9298221371854068E-2</v>
      </c>
      <c r="AG1669">
        <f t="shared" si="127"/>
        <v>0.18512842151743716</v>
      </c>
    </row>
    <row r="1670" spans="30:33" x14ac:dyDescent="0.2">
      <c r="AD1670">
        <f t="shared" si="128"/>
        <v>1668</v>
      </c>
      <c r="AE1670">
        <f t="shared" si="129"/>
        <v>1.1087715419496656E-4</v>
      </c>
      <c r="AF1670">
        <f t="shared" si="130"/>
        <v>6.9187344217659097E-2</v>
      </c>
      <c r="AG1670">
        <f t="shared" si="127"/>
        <v>0.18494309319720423</v>
      </c>
    </row>
    <row r="1671" spans="30:33" x14ac:dyDescent="0.2">
      <c r="AD1671">
        <f t="shared" si="128"/>
        <v>1669</v>
      </c>
      <c r="AE1671">
        <f t="shared" si="129"/>
        <v>1.1069975074825461E-4</v>
      </c>
      <c r="AF1671">
        <f t="shared" si="130"/>
        <v>6.9076644466910836E-2</v>
      </c>
      <c r="AG1671">
        <f t="shared" si="127"/>
        <v>0.18475788399883694</v>
      </c>
    </row>
    <row r="1672" spans="30:33" x14ac:dyDescent="0.2">
      <c r="AD1672">
        <f t="shared" si="128"/>
        <v>1670</v>
      </c>
      <c r="AE1672">
        <f t="shared" si="129"/>
        <v>1.1052263114705738E-4</v>
      </c>
      <c r="AF1672">
        <f t="shared" si="130"/>
        <v>6.8966121835763769E-2</v>
      </c>
      <c r="AG1672">
        <f t="shared" si="127"/>
        <v>0.18457279401558582</v>
      </c>
    </row>
    <row r="1673" spans="30:33" x14ac:dyDescent="0.2">
      <c r="AD1673">
        <f t="shared" si="128"/>
        <v>1671</v>
      </c>
      <c r="AE1673">
        <f t="shared" si="129"/>
        <v>1.1034579493722207E-4</v>
      </c>
      <c r="AF1673">
        <f t="shared" si="130"/>
        <v>6.8855776040826544E-2</v>
      </c>
      <c r="AG1673">
        <f t="shared" si="127"/>
        <v>0.18438782334009809</v>
      </c>
    </row>
    <row r="1674" spans="30:33" x14ac:dyDescent="0.2">
      <c r="AD1674">
        <f t="shared" si="128"/>
        <v>1672</v>
      </c>
      <c r="AE1674">
        <f t="shared" si="129"/>
        <v>1.1016924166532251E-4</v>
      </c>
      <c r="AF1674">
        <f t="shared" si="130"/>
        <v>6.8745606799161224E-2</v>
      </c>
      <c r="AG1674">
        <f t="shared" si="127"/>
        <v>0.18420297206441924</v>
      </c>
    </row>
    <row r="1675" spans="30:33" x14ac:dyDescent="0.2">
      <c r="AD1675">
        <f t="shared" si="128"/>
        <v>1673</v>
      </c>
      <c r="AE1675">
        <f t="shared" si="129"/>
        <v>1.0999297087865801E-4</v>
      </c>
      <c r="AF1675">
        <f t="shared" si="130"/>
        <v>6.8635613828282566E-2</v>
      </c>
      <c r="AG1675">
        <f t="shared" si="127"/>
        <v>0.18401824027999486</v>
      </c>
    </row>
    <row r="1676" spans="30:33" x14ac:dyDescent="0.2">
      <c r="AD1676">
        <f t="shared" si="128"/>
        <v>1674</v>
      </c>
      <c r="AE1676">
        <f t="shared" si="129"/>
        <v>1.0981698212525216E-4</v>
      </c>
      <c r="AF1676">
        <f t="shared" si="130"/>
        <v>6.8525796846157311E-2</v>
      </c>
      <c r="AG1676">
        <f t="shared" si="127"/>
        <v>0.18383362807767212</v>
      </c>
    </row>
    <row r="1677" spans="30:33" x14ac:dyDescent="0.2">
      <c r="AD1677">
        <f t="shared" si="128"/>
        <v>1675</v>
      </c>
      <c r="AE1677">
        <f t="shared" si="129"/>
        <v>1.0964127495385175E-4</v>
      </c>
      <c r="AF1677">
        <f t="shared" si="130"/>
        <v>6.8416155571203452E-2</v>
      </c>
      <c r="AG1677">
        <f t="shared" si="127"/>
        <v>0.18364913554770168</v>
      </c>
    </row>
    <row r="1678" spans="30:33" x14ac:dyDescent="0.2">
      <c r="AD1678">
        <f t="shared" si="128"/>
        <v>1676</v>
      </c>
      <c r="AE1678">
        <f t="shared" si="129"/>
        <v>1.0946584891392557E-4</v>
      </c>
      <c r="AF1678">
        <f t="shared" si="130"/>
        <v>6.8306689722289524E-2</v>
      </c>
      <c r="AG1678">
        <f t="shared" si="127"/>
        <v>0.18346476277973928</v>
      </c>
    </row>
    <row r="1679" spans="30:33" x14ac:dyDescent="0.2">
      <c r="AD1679">
        <f t="shared" si="128"/>
        <v>1677</v>
      </c>
      <c r="AE1679">
        <f t="shared" si="129"/>
        <v>1.0929070355566329E-4</v>
      </c>
      <c r="AF1679">
        <f t="shared" si="130"/>
        <v>6.8197399018733854E-2</v>
      </c>
      <c r="AG1679">
        <f t="shared" si="127"/>
        <v>0.18328050986284733</v>
      </c>
    </row>
    <row r="1680" spans="30:33" x14ac:dyDescent="0.2">
      <c r="AD1680">
        <f t="shared" si="128"/>
        <v>1678</v>
      </c>
      <c r="AE1680">
        <f t="shared" si="129"/>
        <v>1.0911583842997421E-4</v>
      </c>
      <c r="AF1680">
        <f t="shared" si="130"/>
        <v>6.8088283180303882E-2</v>
      </c>
      <c r="AG1680">
        <f t="shared" si="127"/>
        <v>0.18309637688549674</v>
      </c>
    </row>
    <row r="1681" spans="30:33" x14ac:dyDescent="0.2">
      <c r="AD1681">
        <f t="shared" si="128"/>
        <v>1679</v>
      </c>
      <c r="AE1681">
        <f t="shared" si="129"/>
        <v>1.0894125308848626E-4</v>
      </c>
      <c r="AF1681">
        <f t="shared" si="130"/>
        <v>6.7979341927215386E-2</v>
      </c>
      <c r="AG1681">
        <f t="shared" si="127"/>
        <v>0.18291236393556842</v>
      </c>
    </row>
    <row r="1682" spans="30:33" x14ac:dyDescent="0.2">
      <c r="AD1682">
        <f t="shared" si="128"/>
        <v>1680</v>
      </c>
      <c r="AE1682">
        <f t="shared" si="129"/>
        <v>1.0876694708354467E-4</v>
      </c>
      <c r="AF1682">
        <f t="shared" si="130"/>
        <v>6.787057498013184E-2</v>
      </c>
      <c r="AG1682">
        <f t="shared" si="127"/>
        <v>0.18272847110035503</v>
      </c>
    </row>
    <row r="1683" spans="30:33" x14ac:dyDescent="0.2">
      <c r="AD1683">
        <f t="shared" si="128"/>
        <v>1681</v>
      </c>
      <c r="AE1683">
        <f t="shared" si="129"/>
        <v>1.0859291996821099E-4</v>
      </c>
      <c r="AF1683">
        <f t="shared" si="130"/>
        <v>6.7761982060163622E-2</v>
      </c>
      <c r="AG1683">
        <f t="shared" si="127"/>
        <v>0.18254469846656268</v>
      </c>
    </row>
    <row r="1684" spans="30:33" x14ac:dyDescent="0.2">
      <c r="AD1684">
        <f t="shared" si="128"/>
        <v>1682</v>
      </c>
      <c r="AE1684">
        <f t="shared" si="129"/>
        <v>1.0841917129626185E-4</v>
      </c>
      <c r="AF1684">
        <f t="shared" si="130"/>
        <v>6.7653562888867355E-2</v>
      </c>
      <c r="AG1684">
        <f t="shared" si="127"/>
        <v>0.18236104612031243</v>
      </c>
    </row>
    <row r="1685" spans="30:33" x14ac:dyDescent="0.2">
      <c r="AD1685">
        <f t="shared" si="128"/>
        <v>1683</v>
      </c>
      <c r="AE1685">
        <f t="shared" si="129"/>
        <v>1.0824570062218782E-4</v>
      </c>
      <c r="AF1685">
        <f t="shared" si="130"/>
        <v>6.7545317188245163E-2</v>
      </c>
      <c r="AG1685">
        <f t="shared" si="127"/>
        <v>0.18217751414714209</v>
      </c>
    </row>
    <row r="1686" spans="30:33" x14ac:dyDescent="0.2">
      <c r="AD1686">
        <f t="shared" si="128"/>
        <v>1684</v>
      </c>
      <c r="AE1686">
        <f t="shared" si="129"/>
        <v>1.0807250750119231E-4</v>
      </c>
      <c r="AF1686">
        <f t="shared" si="130"/>
        <v>6.7437244680743968E-2</v>
      </c>
      <c r="AG1686">
        <f t="shared" si="127"/>
        <v>0.18199410263200785</v>
      </c>
    </row>
    <row r="1687" spans="30:33" x14ac:dyDescent="0.2">
      <c r="AD1687">
        <f t="shared" si="128"/>
        <v>1685</v>
      </c>
      <c r="AE1687">
        <f t="shared" si="129"/>
        <v>1.078995914891904E-4</v>
      </c>
      <c r="AF1687">
        <f t="shared" si="130"/>
        <v>6.7329345089254769E-2</v>
      </c>
      <c r="AG1687">
        <f t="shared" si="127"/>
        <v>0.18181081165928581</v>
      </c>
    </row>
    <row r="1688" spans="30:33" x14ac:dyDescent="0.2">
      <c r="AD1688">
        <f t="shared" si="128"/>
        <v>1686</v>
      </c>
      <c r="AE1688">
        <f t="shared" si="129"/>
        <v>1.0772695214280768E-4</v>
      </c>
      <c r="AF1688">
        <f t="shared" si="130"/>
        <v>6.7221618137111958E-2</v>
      </c>
      <c r="AG1688">
        <f t="shared" si="127"/>
        <v>0.18162764131277373</v>
      </c>
    </row>
    <row r="1689" spans="30:33" x14ac:dyDescent="0.2">
      <c r="AD1689">
        <f t="shared" si="128"/>
        <v>1687</v>
      </c>
      <c r="AE1689">
        <f t="shared" si="129"/>
        <v>1.0755458901937918E-4</v>
      </c>
      <c r="AF1689">
        <f t="shared" si="130"/>
        <v>6.7114063548092573E-2</v>
      </c>
      <c r="AG1689">
        <f t="shared" si="127"/>
        <v>0.18144459167569268</v>
      </c>
    </row>
    <row r="1690" spans="30:33" x14ac:dyDescent="0.2">
      <c r="AD1690">
        <f t="shared" si="128"/>
        <v>1688</v>
      </c>
      <c r="AE1690">
        <f t="shared" si="129"/>
        <v>1.0738250167694816E-4</v>
      </c>
      <c r="AF1690">
        <f t="shared" si="130"/>
        <v>6.700668104641562E-2</v>
      </c>
      <c r="AG1690">
        <f t="shared" si="127"/>
        <v>0.18126166283068851</v>
      </c>
    </row>
    <row r="1691" spans="30:33" x14ac:dyDescent="0.2">
      <c r="AD1691">
        <f t="shared" si="128"/>
        <v>1689</v>
      </c>
      <c r="AE1691">
        <f t="shared" si="129"/>
        <v>1.0721068967426504E-4</v>
      </c>
      <c r="AF1691">
        <f t="shared" si="130"/>
        <v>6.6899470356741347E-2</v>
      </c>
      <c r="AG1691">
        <f t="shared" si="127"/>
        <v>0.18107885485983366</v>
      </c>
    </row>
    <row r="1692" spans="30:33" x14ac:dyDescent="0.2">
      <c r="AD1692">
        <f t="shared" si="128"/>
        <v>1690</v>
      </c>
      <c r="AE1692">
        <f t="shared" si="129"/>
        <v>1.0703915257078621E-4</v>
      </c>
      <c r="AF1692">
        <f t="shared" si="130"/>
        <v>6.6792431204170555E-2</v>
      </c>
      <c r="AG1692">
        <f t="shared" si="127"/>
        <v>0.1808961678446287</v>
      </c>
    </row>
    <row r="1693" spans="30:33" x14ac:dyDescent="0.2">
      <c r="AD1693">
        <f t="shared" si="128"/>
        <v>1691</v>
      </c>
      <c r="AE1693">
        <f t="shared" si="129"/>
        <v>1.0686788992667294E-4</v>
      </c>
      <c r="AF1693">
        <f t="shared" si="130"/>
        <v>6.6685563314243884E-2</v>
      </c>
      <c r="AG1693">
        <f t="shared" si="127"/>
        <v>0.18071360186600394</v>
      </c>
    </row>
    <row r="1694" spans="30:33" x14ac:dyDescent="0.2">
      <c r="AD1694">
        <f t="shared" si="128"/>
        <v>1692</v>
      </c>
      <c r="AE1694">
        <f t="shared" si="129"/>
        <v>1.0669690130279026E-4</v>
      </c>
      <c r="AF1694">
        <f t="shared" si="130"/>
        <v>6.6578866412941085E-2</v>
      </c>
      <c r="AG1694">
        <f t="shared" si="127"/>
        <v>0.18053115700432112</v>
      </c>
    </row>
    <row r="1695" spans="30:33" x14ac:dyDescent="0.2">
      <c r="AD1695">
        <f t="shared" si="128"/>
        <v>1693</v>
      </c>
      <c r="AE1695">
        <f t="shared" si="129"/>
        <v>1.0652618626070578E-4</v>
      </c>
      <c r="AF1695">
        <f t="shared" si="130"/>
        <v>6.6472340226680374E-2</v>
      </c>
      <c r="AG1695">
        <f t="shared" si="127"/>
        <v>0.1803488333393749</v>
      </c>
    </row>
    <row r="1696" spans="30:33" x14ac:dyDescent="0.2">
      <c r="AD1696">
        <f t="shared" si="128"/>
        <v>1694</v>
      </c>
      <c r="AE1696">
        <f t="shared" si="129"/>
        <v>1.0635574436268864E-4</v>
      </c>
      <c r="AF1696">
        <f t="shared" si="130"/>
        <v>6.6365984482317689E-2</v>
      </c>
      <c r="AG1696">
        <f t="shared" si="127"/>
        <v>0.18016663095039456</v>
      </c>
    </row>
    <row r="1697" spans="30:33" x14ac:dyDescent="0.2">
      <c r="AD1697">
        <f t="shared" si="128"/>
        <v>1695</v>
      </c>
      <c r="AE1697">
        <f t="shared" si="129"/>
        <v>1.0618557517170834E-4</v>
      </c>
      <c r="AF1697">
        <f t="shared" si="130"/>
        <v>6.6259798907145978E-2</v>
      </c>
      <c r="AG1697">
        <f t="shared" si="127"/>
        <v>0.17998454991604565</v>
      </c>
    </row>
    <row r="1698" spans="30:33" x14ac:dyDescent="0.2">
      <c r="AD1698">
        <f t="shared" si="128"/>
        <v>1696</v>
      </c>
      <c r="AE1698">
        <f t="shared" si="129"/>
        <v>1.0601567825143361E-4</v>
      </c>
      <c r="AF1698">
        <f t="shared" si="130"/>
        <v>6.6153783228894536E-2</v>
      </c>
      <c r="AG1698">
        <f t="shared" si="127"/>
        <v>0.17980259031443141</v>
      </c>
    </row>
    <row r="1699" spans="30:33" x14ac:dyDescent="0.2">
      <c r="AD1699">
        <f t="shared" si="128"/>
        <v>1697</v>
      </c>
      <c r="AE1699">
        <f t="shared" si="129"/>
        <v>1.0584605316623131E-4</v>
      </c>
      <c r="AF1699">
        <f t="shared" si="130"/>
        <v>6.6047937175728308E-2</v>
      </c>
      <c r="AG1699">
        <f t="shared" si="127"/>
        <v>0.17962075222309454</v>
      </c>
    </row>
    <row r="1700" spans="30:33" x14ac:dyDescent="0.2">
      <c r="AD1700">
        <f t="shared" si="128"/>
        <v>1698</v>
      </c>
      <c r="AE1700">
        <f t="shared" si="129"/>
        <v>1.0567669948116534E-4</v>
      </c>
      <c r="AF1700">
        <f t="shared" si="130"/>
        <v>6.5942260476247141E-2</v>
      </c>
      <c r="AG1700">
        <f t="shared" si="127"/>
        <v>0.17943903571901876</v>
      </c>
    </row>
    <row r="1701" spans="30:33" x14ac:dyDescent="0.2">
      <c r="AD1701">
        <f t="shared" si="128"/>
        <v>1699</v>
      </c>
      <c r="AE1701">
        <f t="shared" si="129"/>
        <v>1.0550761676199547E-4</v>
      </c>
      <c r="AF1701">
        <f t="shared" si="130"/>
        <v>6.5836752859485148E-2</v>
      </c>
      <c r="AG1701">
        <f t="shared" si="127"/>
        <v>0.1792574408786303</v>
      </c>
    </row>
    <row r="1702" spans="30:33" x14ac:dyDescent="0.2">
      <c r="AD1702">
        <f t="shared" si="128"/>
        <v>1700</v>
      </c>
      <c r="AE1702">
        <f t="shared" si="129"/>
        <v>1.0533880457517629E-4</v>
      </c>
      <c r="AF1702">
        <f t="shared" si="130"/>
        <v>6.5731414054909967E-2</v>
      </c>
      <c r="AG1702">
        <f t="shared" si="127"/>
        <v>0.17907596777779969</v>
      </c>
    </row>
    <row r="1703" spans="30:33" x14ac:dyDescent="0.2">
      <c r="AD1703">
        <f t="shared" si="128"/>
        <v>1701</v>
      </c>
      <c r="AE1703">
        <f t="shared" si="129"/>
        <v>1.0517026248785599E-4</v>
      </c>
      <c r="AF1703">
        <f t="shared" si="130"/>
        <v>6.5626243792422115E-2</v>
      </c>
      <c r="AG1703">
        <f t="shared" si="127"/>
        <v>0.17889461649184304</v>
      </c>
    </row>
    <row r="1704" spans="30:33" x14ac:dyDescent="0.2">
      <c r="AD1704">
        <f t="shared" si="128"/>
        <v>1702</v>
      </c>
      <c r="AE1704">
        <f t="shared" si="129"/>
        <v>1.0500199006787543E-4</v>
      </c>
      <c r="AF1704">
        <f t="shared" si="130"/>
        <v>6.5521241802354233E-2</v>
      </c>
      <c r="AG1704">
        <f t="shared" si="127"/>
        <v>0.17871338709552398</v>
      </c>
    </row>
    <row r="1705" spans="30:33" x14ac:dyDescent="0.2">
      <c r="AD1705">
        <f t="shared" si="128"/>
        <v>1703</v>
      </c>
      <c r="AE1705">
        <f t="shared" si="129"/>
        <v>1.0483398688376682E-4</v>
      </c>
      <c r="AF1705">
        <f t="shared" si="130"/>
        <v>6.5416407815470465E-2</v>
      </c>
      <c r="AG1705">
        <f t="shared" si="127"/>
        <v>0.1785322796630549</v>
      </c>
    </row>
    <row r="1706" spans="30:33" x14ac:dyDescent="0.2">
      <c r="AD1706">
        <f t="shared" si="128"/>
        <v>1704</v>
      </c>
      <c r="AE1706">
        <f t="shared" si="129"/>
        <v>1.0466625250475279E-4</v>
      </c>
      <c r="AF1706">
        <f t="shared" si="130"/>
        <v>6.5311741562965708E-2</v>
      </c>
      <c r="AG1706">
        <f t="shared" si="127"/>
        <v>0.17835129426809876</v>
      </c>
    </row>
    <row r="1707" spans="30:33" x14ac:dyDescent="0.2">
      <c r="AD1707">
        <f t="shared" si="128"/>
        <v>1705</v>
      </c>
      <c r="AE1707">
        <f t="shared" si="129"/>
        <v>1.0449878650074518E-4</v>
      </c>
      <c r="AF1707">
        <f t="shared" si="130"/>
        <v>6.520724277646496E-2</v>
      </c>
      <c r="AG1707">
        <f t="shared" si="127"/>
        <v>0.17817043098377053</v>
      </c>
    </row>
    <row r="1708" spans="30:33" x14ac:dyDescent="0.2">
      <c r="AD1708">
        <f t="shared" si="128"/>
        <v>1706</v>
      </c>
      <c r="AE1708">
        <f t="shared" si="129"/>
        <v>1.0433158844234398E-4</v>
      </c>
      <c r="AF1708">
        <f t="shared" si="130"/>
        <v>6.5102911188022611E-2</v>
      </c>
      <c r="AG1708">
        <f t="shared" si="127"/>
        <v>0.17798968988263883</v>
      </c>
    </row>
    <row r="1709" spans="30:33" x14ac:dyDescent="0.2">
      <c r="AD1709">
        <f t="shared" si="128"/>
        <v>1707</v>
      </c>
      <c r="AE1709">
        <f t="shared" si="129"/>
        <v>1.0416465790083623E-4</v>
      </c>
      <c r="AF1709">
        <f t="shared" si="130"/>
        <v>6.4998746530121776E-2</v>
      </c>
      <c r="AG1709">
        <f t="shared" si="127"/>
        <v>0.17780907103672744</v>
      </c>
    </row>
    <row r="1710" spans="30:33" x14ac:dyDescent="0.2">
      <c r="AD1710">
        <f t="shared" si="128"/>
        <v>1708</v>
      </c>
      <c r="AE1710">
        <f t="shared" si="129"/>
        <v>1.0399799444819489E-4</v>
      </c>
      <c r="AF1710">
        <f t="shared" si="130"/>
        <v>6.4894748535673577E-2</v>
      </c>
      <c r="AG1710">
        <f t="shared" si="127"/>
        <v>0.17762857451751687</v>
      </c>
    </row>
    <row r="1711" spans="30:33" x14ac:dyDescent="0.2">
      <c r="AD1711">
        <f t="shared" si="128"/>
        <v>1709</v>
      </c>
      <c r="AE1711">
        <f t="shared" si="129"/>
        <v>1.0383159765707777E-4</v>
      </c>
      <c r="AF1711">
        <f t="shared" si="130"/>
        <v>6.4790916938016502E-2</v>
      </c>
      <c r="AG1711">
        <f t="shared" si="127"/>
        <v>0.17744820039594592</v>
      </c>
    </row>
    <row r="1712" spans="30:33" x14ac:dyDescent="0.2">
      <c r="AD1712">
        <f t="shared" si="128"/>
        <v>1710</v>
      </c>
      <c r="AE1712">
        <f t="shared" si="129"/>
        <v>1.0366546710082645E-4</v>
      </c>
      <c r="AF1712">
        <f t="shared" si="130"/>
        <v>6.4687251470915669E-2</v>
      </c>
      <c r="AG1712">
        <f t="shared" si="127"/>
        <v>0.17726794874241322</v>
      </c>
    </row>
    <row r="1713" spans="30:33" x14ac:dyDescent="0.2">
      <c r="AD1713">
        <f t="shared" si="128"/>
        <v>1711</v>
      </c>
      <c r="AE1713">
        <f t="shared" si="129"/>
        <v>1.0349960235346511E-4</v>
      </c>
      <c r="AF1713">
        <f t="shared" si="130"/>
        <v>6.4583751868562203E-2</v>
      </c>
      <c r="AG1713">
        <f t="shared" si="127"/>
        <v>0.1770878196267788</v>
      </c>
    </row>
    <row r="1714" spans="30:33" x14ac:dyDescent="0.2">
      <c r="AD1714">
        <f t="shared" si="128"/>
        <v>1712</v>
      </c>
      <c r="AE1714">
        <f t="shared" si="129"/>
        <v>1.0333400298969958E-4</v>
      </c>
      <c r="AF1714">
        <f t="shared" si="130"/>
        <v>6.4480417865572501E-2</v>
      </c>
      <c r="AG1714">
        <f t="shared" si="127"/>
        <v>0.17690781311836568</v>
      </c>
    </row>
    <row r="1715" spans="30:33" x14ac:dyDescent="0.2">
      <c r="AD1715">
        <f t="shared" si="128"/>
        <v>1713</v>
      </c>
      <c r="AE1715">
        <f t="shared" si="129"/>
        <v>1.0316866858491605E-4</v>
      </c>
      <c r="AF1715">
        <f t="shared" si="130"/>
        <v>6.4377249196987577E-2</v>
      </c>
      <c r="AG1715">
        <f t="shared" si="127"/>
        <v>0.1767279292859612</v>
      </c>
    </row>
    <row r="1716" spans="30:33" x14ac:dyDescent="0.2">
      <c r="AD1716">
        <f t="shared" si="128"/>
        <v>1714</v>
      </c>
      <c r="AE1716">
        <f t="shared" si="129"/>
        <v>1.0300359871518017E-4</v>
      </c>
      <c r="AF1716">
        <f t="shared" si="130"/>
        <v>6.4274245598272398E-2</v>
      </c>
      <c r="AG1716">
        <f t="shared" si="127"/>
        <v>0.17654816819781879</v>
      </c>
    </row>
    <row r="1717" spans="30:33" x14ac:dyDescent="0.2">
      <c r="AD1717">
        <f t="shared" si="128"/>
        <v>1715</v>
      </c>
      <c r="AE1717">
        <f t="shared" si="129"/>
        <v>1.0283879295723588E-4</v>
      </c>
      <c r="AF1717">
        <f t="shared" si="130"/>
        <v>6.4171406805315162E-2</v>
      </c>
      <c r="AG1717">
        <f t="shared" si="127"/>
        <v>0.17636852992165952</v>
      </c>
    </row>
    <row r="1718" spans="30:33" x14ac:dyDescent="0.2">
      <c r="AD1718">
        <f t="shared" si="128"/>
        <v>1716</v>
      </c>
      <c r="AE1718">
        <f t="shared" si="129"/>
        <v>1.0267425088850431E-4</v>
      </c>
      <c r="AF1718">
        <f t="shared" si="130"/>
        <v>6.4068732554426661E-2</v>
      </c>
      <c r="AG1718">
        <f t="shared" si="127"/>
        <v>0.17618901452467339</v>
      </c>
    </row>
    <row r="1719" spans="30:33" x14ac:dyDescent="0.2">
      <c r="AD1719">
        <f t="shared" si="128"/>
        <v>1717</v>
      </c>
      <c r="AE1719">
        <f t="shared" si="129"/>
        <v>1.0250997208708271E-4</v>
      </c>
      <c r="AF1719">
        <f t="shared" si="130"/>
        <v>6.3966222582339569E-2</v>
      </c>
      <c r="AG1719">
        <f t="shared" si="127"/>
        <v>0.176009622073521</v>
      </c>
    </row>
    <row r="1720" spans="30:33" x14ac:dyDescent="0.2">
      <c r="AD1720">
        <f t="shared" si="128"/>
        <v>1718</v>
      </c>
      <c r="AE1720">
        <f t="shared" si="129"/>
        <v>1.0234595613174336E-4</v>
      </c>
      <c r="AF1720">
        <f t="shared" si="130"/>
        <v>6.3863876626207822E-2</v>
      </c>
      <c r="AG1720">
        <f t="shared" si="127"/>
        <v>0.17583035263433508</v>
      </c>
    </row>
    <row r="1721" spans="30:33" x14ac:dyDescent="0.2">
      <c r="AD1721">
        <f t="shared" si="128"/>
        <v>1719</v>
      </c>
      <c r="AE1721">
        <f t="shared" si="129"/>
        <v>1.0218220260193256E-4</v>
      </c>
      <c r="AF1721">
        <f t="shared" si="130"/>
        <v>6.376169442360588E-2</v>
      </c>
      <c r="AG1721">
        <f t="shared" si="127"/>
        <v>0.17565120627272207</v>
      </c>
    </row>
    <row r="1722" spans="30:33" x14ac:dyDescent="0.2">
      <c r="AD1722">
        <f t="shared" si="128"/>
        <v>1720</v>
      </c>
      <c r="AE1722">
        <f t="shared" si="129"/>
        <v>1.0201871107776946E-4</v>
      </c>
      <c r="AF1722">
        <f t="shared" si="130"/>
        <v>6.3659675712528105E-2</v>
      </c>
      <c r="AG1722">
        <f t="shared" si="127"/>
        <v>0.17547218305376347</v>
      </c>
    </row>
    <row r="1723" spans="30:33" x14ac:dyDescent="0.2">
      <c r="AD1723">
        <f t="shared" si="128"/>
        <v>1721</v>
      </c>
      <c r="AE1723">
        <f t="shared" si="129"/>
        <v>1.0185548114004501E-4</v>
      </c>
      <c r="AF1723">
        <f t="shared" si="130"/>
        <v>6.3557820231388062E-2</v>
      </c>
      <c r="AG1723">
        <f t="shared" si="127"/>
        <v>0.17529328304201747</v>
      </c>
    </row>
    <row r="1724" spans="30:33" x14ac:dyDescent="0.2">
      <c r="AD1724">
        <f t="shared" si="128"/>
        <v>1722</v>
      </c>
      <c r="AE1724">
        <f t="shared" si="129"/>
        <v>1.0169251237022095E-4</v>
      </c>
      <c r="AF1724">
        <f t="shared" si="130"/>
        <v>6.3456127719017832E-2</v>
      </c>
      <c r="AG1724">
        <f t="shared" si="127"/>
        <v>0.17511450630152048</v>
      </c>
    </row>
    <row r="1725" spans="30:33" x14ac:dyDescent="0.2">
      <c r="AD1725">
        <f t="shared" si="128"/>
        <v>1723</v>
      </c>
      <c r="AE1725">
        <f t="shared" si="129"/>
        <v>1.0152980435042857E-4</v>
      </c>
      <c r="AF1725">
        <f t="shared" si="130"/>
        <v>6.3354597914667396E-2</v>
      </c>
      <c r="AG1725">
        <f t="shared" si="127"/>
        <v>0.17493585289578842</v>
      </c>
    </row>
    <row r="1726" spans="30:33" x14ac:dyDescent="0.2">
      <c r="AD1726">
        <f t="shared" si="128"/>
        <v>1724</v>
      </c>
      <c r="AE1726">
        <f t="shared" si="129"/>
        <v>1.0136735666346788E-4</v>
      </c>
      <c r="AF1726">
        <f t="shared" si="130"/>
        <v>6.3253230558003928E-2</v>
      </c>
      <c r="AG1726">
        <f t="shared" si="127"/>
        <v>0.17475732288781862</v>
      </c>
    </row>
    <row r="1727" spans="30:33" x14ac:dyDescent="0.2">
      <c r="AD1727">
        <f t="shared" si="128"/>
        <v>1725</v>
      </c>
      <c r="AE1727">
        <f t="shared" si="129"/>
        <v>1.0120516889280633E-4</v>
      </c>
      <c r="AF1727">
        <f t="shared" si="130"/>
        <v>6.3152025389111119E-2</v>
      </c>
      <c r="AG1727">
        <f t="shared" si="127"/>
        <v>0.17457891634009093</v>
      </c>
    </row>
    <row r="1728" spans="30:33" x14ac:dyDescent="0.2">
      <c r="AD1728">
        <f t="shared" si="128"/>
        <v>1726</v>
      </c>
      <c r="AE1728">
        <f t="shared" si="129"/>
        <v>1.0104324062257784E-4</v>
      </c>
      <c r="AF1728">
        <f t="shared" si="130"/>
        <v>6.3050982148488532E-2</v>
      </c>
      <c r="AG1728">
        <f t="shared" si="127"/>
        <v>0.17440063331456934</v>
      </c>
    </row>
    <row r="1729" spans="30:33" x14ac:dyDescent="0.2">
      <c r="AD1729">
        <f t="shared" si="128"/>
        <v>1727</v>
      </c>
      <c r="AE1729">
        <f t="shared" si="129"/>
        <v>1.008815714375817E-4</v>
      </c>
      <c r="AF1729">
        <f t="shared" si="130"/>
        <v>6.2950100577050944E-2</v>
      </c>
      <c r="AG1729">
        <f t="shared" si="127"/>
        <v>0.17422247387270359</v>
      </c>
    </row>
    <row r="1730" spans="30:33" x14ac:dyDescent="0.2">
      <c r="AD1730">
        <f t="shared" si="128"/>
        <v>1728</v>
      </c>
      <c r="AE1730">
        <f t="shared" si="129"/>
        <v>1.0072016092328156E-4</v>
      </c>
      <c r="AF1730">
        <f t="shared" si="130"/>
        <v>6.2849380416127656E-2</v>
      </c>
      <c r="AG1730">
        <f t="shared" si="127"/>
        <v>0.17404443807543055</v>
      </c>
    </row>
    <row r="1731" spans="30:33" x14ac:dyDescent="0.2">
      <c r="AD1731">
        <f t="shared" si="128"/>
        <v>1729</v>
      </c>
      <c r="AE1731">
        <f t="shared" si="129"/>
        <v>1.0055900866580429E-4</v>
      </c>
      <c r="AF1731">
        <f t="shared" si="130"/>
        <v>6.2748821407461852E-2</v>
      </c>
      <c r="AG1731">
        <f t="shared" si="127"/>
        <v>0.17386652598317562</v>
      </c>
    </row>
    <row r="1732" spans="30:33" x14ac:dyDescent="0.2">
      <c r="AD1732">
        <f t="shared" si="128"/>
        <v>1730</v>
      </c>
      <c r="AE1732">
        <f t="shared" si="129"/>
        <v>1.0039811425193902E-4</v>
      </c>
      <c r="AF1732">
        <f t="shared" si="130"/>
        <v>6.2648423293209909E-2</v>
      </c>
      <c r="AG1732">
        <f t="shared" ref="AG1732:AG1795" si="131">AD1732*AE1732</f>
        <v>0.17368873765585449</v>
      </c>
    </row>
    <row r="1733" spans="30:33" x14ac:dyDescent="0.2">
      <c r="AD1733">
        <f t="shared" ref="AD1733:AD1796" si="132">AD1732+1</f>
        <v>1731</v>
      </c>
      <c r="AE1733">
        <f t="shared" ref="AE1733:AE1796" si="133">AF1732*$AE$3</f>
        <v>1.002374772691359E-4</v>
      </c>
      <c r="AF1733">
        <f t="shared" ref="AF1733:AF1796" si="134">AF1732*$AF$3</f>
        <v>6.2548185815940766E-2</v>
      </c>
      <c r="AG1733">
        <f t="shared" si="131"/>
        <v>0.17351107315287423</v>
      </c>
    </row>
    <row r="1734" spans="30:33" x14ac:dyDescent="0.2">
      <c r="AD1734">
        <f t="shared" si="132"/>
        <v>1732</v>
      </c>
      <c r="AE1734">
        <f t="shared" si="133"/>
        <v>1.0007709730550527E-4</v>
      </c>
      <c r="AF1734">
        <f t="shared" si="134"/>
        <v>6.2448108718635258E-2</v>
      </c>
      <c r="AG1734">
        <f t="shared" si="131"/>
        <v>0.17333353253313513</v>
      </c>
    </row>
    <row r="1735" spans="30:33" x14ac:dyDescent="0.2">
      <c r="AD1735">
        <f t="shared" si="132"/>
        <v>1733</v>
      </c>
      <c r="AE1735">
        <f t="shared" si="133"/>
        <v>9.9916973949816464E-5</v>
      </c>
      <c r="AF1735">
        <f t="shared" si="134"/>
        <v>6.2348191744685436E-2</v>
      </c>
      <c r="AG1735">
        <f t="shared" si="131"/>
        <v>0.17315611585503193</v>
      </c>
    </row>
    <row r="1736" spans="30:33" x14ac:dyDescent="0.2">
      <c r="AD1736">
        <f t="shared" si="132"/>
        <v>1734</v>
      </c>
      <c r="AE1736">
        <f t="shared" si="133"/>
        <v>9.9757106791496748E-5</v>
      </c>
      <c r="AF1736">
        <f t="shared" si="134"/>
        <v>6.2248434637893937E-2</v>
      </c>
      <c r="AG1736">
        <f t="shared" si="131"/>
        <v>0.17297882317645535</v>
      </c>
    </row>
    <row r="1737" spans="30:33" x14ac:dyDescent="0.2">
      <c r="AD1737">
        <f t="shared" si="132"/>
        <v>1735</v>
      </c>
      <c r="AE1737">
        <f t="shared" si="133"/>
        <v>9.9597495420630344E-5</v>
      </c>
      <c r="AF1737">
        <f t="shared" si="134"/>
        <v>6.2148837142473302E-2</v>
      </c>
      <c r="AG1737">
        <f t="shared" si="131"/>
        <v>0.17280165455479365</v>
      </c>
    </row>
    <row r="1738" spans="30:33" x14ac:dyDescent="0.2">
      <c r="AD1738">
        <f t="shared" si="132"/>
        <v>1736</v>
      </c>
      <c r="AE1738">
        <f t="shared" si="133"/>
        <v>9.9438139427957331E-5</v>
      </c>
      <c r="AF1738">
        <f t="shared" si="134"/>
        <v>6.204939900304534E-2</v>
      </c>
      <c r="AG1738">
        <f t="shared" si="131"/>
        <v>0.17262461004693391</v>
      </c>
    </row>
    <row r="1739" spans="30:33" x14ac:dyDescent="0.2">
      <c r="AD1739">
        <f t="shared" si="132"/>
        <v>1737</v>
      </c>
      <c r="AE1739">
        <f t="shared" si="133"/>
        <v>9.9279038404872594E-5</v>
      </c>
      <c r="AF1739">
        <f t="shared" si="134"/>
        <v>6.1950119964640463E-2</v>
      </c>
      <c r="AG1739">
        <f t="shared" si="131"/>
        <v>0.17244768970926369</v>
      </c>
    </row>
    <row r="1740" spans="30:33" x14ac:dyDescent="0.2">
      <c r="AD1740">
        <f t="shared" si="132"/>
        <v>1738</v>
      </c>
      <c r="AE1740">
        <f t="shared" si="133"/>
        <v>9.9120191943424791E-5</v>
      </c>
      <c r="AF1740">
        <f t="shared" si="134"/>
        <v>6.1850999772697035E-2</v>
      </c>
      <c r="AG1740">
        <f t="shared" si="131"/>
        <v>0.17227089359767228</v>
      </c>
    </row>
    <row r="1741" spans="30:33" x14ac:dyDescent="0.2">
      <c r="AD1741">
        <f t="shared" si="132"/>
        <v>1739</v>
      </c>
      <c r="AE1741">
        <f t="shared" si="133"/>
        <v>9.8961599636315296E-5</v>
      </c>
      <c r="AF1741">
        <f t="shared" si="134"/>
        <v>6.1752038173060714E-2</v>
      </c>
      <c r="AG1741">
        <f t="shared" si="131"/>
        <v>0.17209422176755229</v>
      </c>
    </row>
    <row r="1742" spans="30:33" x14ac:dyDescent="0.2">
      <c r="AD1742">
        <f t="shared" si="132"/>
        <v>1740</v>
      </c>
      <c r="AE1742">
        <f t="shared" si="133"/>
        <v>9.8803261076897185E-5</v>
      </c>
      <c r="AF1742">
        <f t="shared" si="134"/>
        <v>6.1653234911983816E-2</v>
      </c>
      <c r="AG1742">
        <f t="shared" si="131"/>
        <v>0.17191767427380111</v>
      </c>
    </row>
    <row r="1743" spans="30:33" x14ac:dyDescent="0.2">
      <c r="AD1743">
        <f t="shared" si="132"/>
        <v>1741</v>
      </c>
      <c r="AE1743">
        <f t="shared" si="133"/>
        <v>9.8645175859174148E-5</v>
      </c>
      <c r="AF1743">
        <f t="shared" si="134"/>
        <v>6.155458973612464E-2</v>
      </c>
      <c r="AG1743">
        <f t="shared" si="131"/>
        <v>0.1717412511708222</v>
      </c>
    </row>
    <row r="1744" spans="30:33" x14ac:dyDescent="0.2">
      <c r="AD1744">
        <f t="shared" si="132"/>
        <v>1742</v>
      </c>
      <c r="AE1744">
        <f t="shared" si="133"/>
        <v>9.8487343577799465E-5</v>
      </c>
      <c r="AF1744">
        <f t="shared" si="134"/>
        <v>6.1456102392546841E-2</v>
      </c>
      <c r="AG1744">
        <f t="shared" si="131"/>
        <v>0.17156495251252668</v>
      </c>
    </row>
    <row r="1745" spans="30:33" x14ac:dyDescent="0.2">
      <c r="AD1745">
        <f t="shared" si="132"/>
        <v>1743</v>
      </c>
      <c r="AE1745">
        <f t="shared" si="133"/>
        <v>9.8329763828074995E-5</v>
      </c>
      <c r="AF1745">
        <f t="shared" si="134"/>
        <v>6.1357772628718762E-2</v>
      </c>
      <c r="AG1745">
        <f t="shared" si="131"/>
        <v>0.17138877835233471</v>
      </c>
    </row>
    <row r="1746" spans="30:33" x14ac:dyDescent="0.2">
      <c r="AD1746">
        <f t="shared" si="132"/>
        <v>1744</v>
      </c>
      <c r="AE1746">
        <f t="shared" si="133"/>
        <v>9.8172436205950058E-5</v>
      </c>
      <c r="AF1746">
        <f t="shared" si="134"/>
        <v>6.1259600192512809E-2</v>
      </c>
      <c r="AG1746">
        <f t="shared" si="131"/>
        <v>0.17121272874317689</v>
      </c>
    </row>
    <row r="1747" spans="30:33" x14ac:dyDescent="0.2">
      <c r="AD1747">
        <f t="shared" si="132"/>
        <v>1745</v>
      </c>
      <c r="AE1747">
        <f t="shared" si="133"/>
        <v>9.8015360308020537E-5</v>
      </c>
      <c r="AF1747">
        <f t="shared" si="134"/>
        <v>6.1161584832204782E-2</v>
      </c>
      <c r="AG1747">
        <f t="shared" si="131"/>
        <v>0.17103680373749583</v>
      </c>
    </row>
    <row r="1748" spans="30:33" x14ac:dyDescent="0.2">
      <c r="AD1748">
        <f t="shared" si="132"/>
        <v>1746</v>
      </c>
      <c r="AE1748">
        <f t="shared" si="133"/>
        <v>9.78585357315277E-5</v>
      </c>
      <c r="AF1748">
        <f t="shared" si="134"/>
        <v>6.1063726296473254E-2</v>
      </c>
      <c r="AG1748">
        <f t="shared" si="131"/>
        <v>0.17086100338724736</v>
      </c>
    </row>
    <row r="1749" spans="30:33" x14ac:dyDescent="0.2">
      <c r="AD1749">
        <f t="shared" si="132"/>
        <v>1747</v>
      </c>
      <c r="AE1749">
        <f t="shared" si="133"/>
        <v>9.7701962074357252E-5</v>
      </c>
      <c r="AF1749">
        <f t="shared" si="134"/>
        <v>6.0966024334398891E-2</v>
      </c>
      <c r="AG1749">
        <f t="shared" si="131"/>
        <v>0.17068532774390213</v>
      </c>
    </row>
    <row r="1750" spans="30:33" x14ac:dyDescent="0.2">
      <c r="AD1750">
        <f t="shared" si="132"/>
        <v>1748</v>
      </c>
      <c r="AE1750">
        <f t="shared" si="133"/>
        <v>9.7545638935038275E-5</v>
      </c>
      <c r="AF1750">
        <f t="shared" si="134"/>
        <v>6.086847869546385E-2</v>
      </c>
      <c r="AG1750">
        <f t="shared" si="131"/>
        <v>0.1705097768584469</v>
      </c>
    </row>
    <row r="1751" spans="30:33" x14ac:dyDescent="0.2">
      <c r="AD1751">
        <f t="shared" si="132"/>
        <v>1749</v>
      </c>
      <c r="AE1751">
        <f t="shared" si="133"/>
        <v>9.7389565912742203E-5</v>
      </c>
      <c r="AF1751">
        <f t="shared" si="134"/>
        <v>6.0771089129551106E-2</v>
      </c>
      <c r="AG1751">
        <f t="shared" si="131"/>
        <v>0.17033435078138612</v>
      </c>
    </row>
    <row r="1752" spans="30:33" x14ac:dyDescent="0.2">
      <c r="AD1752">
        <f t="shared" si="132"/>
        <v>1750</v>
      </c>
      <c r="AE1752">
        <f t="shared" si="133"/>
        <v>9.7233742607281815E-5</v>
      </c>
      <c r="AF1752">
        <f t="shared" si="134"/>
        <v>6.0673855386943823E-2</v>
      </c>
      <c r="AG1752">
        <f t="shared" si="131"/>
        <v>0.17015904956274316</v>
      </c>
    </row>
    <row r="1753" spans="30:33" x14ac:dyDescent="0.2">
      <c r="AD1753">
        <f t="shared" si="132"/>
        <v>1751</v>
      </c>
      <c r="AE1753">
        <f t="shared" si="133"/>
        <v>9.7078168619110165E-5</v>
      </c>
      <c r="AF1753">
        <f t="shared" si="134"/>
        <v>6.0576777218324711E-2</v>
      </c>
      <c r="AG1753">
        <f t="shared" si="131"/>
        <v>0.16998387325206191</v>
      </c>
    </row>
    <row r="1754" spans="30:33" x14ac:dyDescent="0.2">
      <c r="AD1754">
        <f t="shared" si="132"/>
        <v>1752</v>
      </c>
      <c r="AE1754">
        <f t="shared" si="133"/>
        <v>9.692284354931958E-5</v>
      </c>
      <c r="AF1754">
        <f t="shared" si="134"/>
        <v>6.0479854374775391E-2</v>
      </c>
      <c r="AG1754">
        <f t="shared" si="131"/>
        <v>0.1698088218984079</v>
      </c>
    </row>
    <row r="1755" spans="30:33" x14ac:dyDescent="0.2">
      <c r="AD1755">
        <f t="shared" si="132"/>
        <v>1753</v>
      </c>
      <c r="AE1755">
        <f t="shared" si="133"/>
        <v>9.676776699964067E-5</v>
      </c>
      <c r="AF1755">
        <f t="shared" si="134"/>
        <v>6.0383086607775749E-2</v>
      </c>
      <c r="AG1755">
        <f t="shared" si="131"/>
        <v>0.16963389555037009</v>
      </c>
    </row>
    <row r="1756" spans="30:33" x14ac:dyDescent="0.2">
      <c r="AD1756">
        <f t="shared" si="132"/>
        <v>1754</v>
      </c>
      <c r="AE1756">
        <f t="shared" si="133"/>
        <v>9.6612938572441246E-5</v>
      </c>
      <c r="AF1756">
        <f t="shared" si="134"/>
        <v>6.0286473669203304E-2</v>
      </c>
      <c r="AG1756">
        <f t="shared" si="131"/>
        <v>0.16945909425606195</v>
      </c>
    </row>
    <row r="1757" spans="30:33" x14ac:dyDescent="0.2">
      <c r="AD1757">
        <f t="shared" si="132"/>
        <v>1755</v>
      </c>
      <c r="AE1757">
        <f t="shared" si="133"/>
        <v>9.6458357870725326E-5</v>
      </c>
      <c r="AF1757">
        <f t="shared" si="134"/>
        <v>6.0190015311332577E-2</v>
      </c>
      <c r="AG1757">
        <f t="shared" si="131"/>
        <v>0.16928441806312294</v>
      </c>
    </row>
    <row r="1758" spans="30:33" x14ac:dyDescent="0.2">
      <c r="AD1758">
        <f t="shared" si="132"/>
        <v>1756</v>
      </c>
      <c r="AE1758">
        <f t="shared" si="133"/>
        <v>9.6304024498132166E-5</v>
      </c>
      <c r="AF1758">
        <f t="shared" si="134"/>
        <v>6.0093711286834439E-2</v>
      </c>
      <c r="AG1758">
        <f t="shared" si="131"/>
        <v>0.16910986701872008</v>
      </c>
    </row>
    <row r="1759" spans="30:33" x14ac:dyDescent="0.2">
      <c r="AD1759">
        <f t="shared" si="132"/>
        <v>1757</v>
      </c>
      <c r="AE1759">
        <f t="shared" si="133"/>
        <v>9.6149938058935153E-5</v>
      </c>
      <c r="AF1759">
        <f t="shared" si="134"/>
        <v>5.9997561348775499E-2</v>
      </c>
      <c r="AG1759">
        <f t="shared" si="131"/>
        <v>0.16893544116954906</v>
      </c>
    </row>
    <row r="1760" spans="30:33" x14ac:dyDescent="0.2">
      <c r="AD1760">
        <f t="shared" si="132"/>
        <v>1758</v>
      </c>
      <c r="AE1760">
        <f t="shared" si="133"/>
        <v>9.5996098158040839E-5</v>
      </c>
      <c r="AF1760">
        <f t="shared" si="134"/>
        <v>5.9901565250617454E-2</v>
      </c>
      <c r="AG1760">
        <f t="shared" si="131"/>
        <v>0.1687611405618358</v>
      </c>
    </row>
    <row r="1761" spans="30:33" x14ac:dyDescent="0.2">
      <c r="AD1761">
        <f t="shared" si="132"/>
        <v>1759</v>
      </c>
      <c r="AE1761">
        <f t="shared" si="133"/>
        <v>9.5842504400987972E-5</v>
      </c>
      <c r="AF1761">
        <f t="shared" si="134"/>
        <v>5.9805722746216462E-2</v>
      </c>
      <c r="AG1761">
        <f t="shared" si="131"/>
        <v>0.16858696524133784</v>
      </c>
    </row>
    <row r="1762" spans="30:33" x14ac:dyDescent="0.2">
      <c r="AD1762">
        <f t="shared" si="132"/>
        <v>1760</v>
      </c>
      <c r="AE1762">
        <f t="shared" si="133"/>
        <v>9.5689156393946389E-5</v>
      </c>
      <c r="AF1762">
        <f t="shared" si="134"/>
        <v>5.9710033589822513E-2</v>
      </c>
      <c r="AG1762">
        <f t="shared" si="131"/>
        <v>0.16841291525334565</v>
      </c>
    </row>
    <row r="1763" spans="30:33" x14ac:dyDescent="0.2">
      <c r="AD1763">
        <f t="shared" si="132"/>
        <v>1761</v>
      </c>
      <c r="AE1763">
        <f t="shared" si="133"/>
        <v>9.5536053743716063E-5</v>
      </c>
      <c r="AF1763">
        <f t="shared" si="134"/>
        <v>5.9614497536078795E-2</v>
      </c>
      <c r="AG1763">
        <f t="shared" si="131"/>
        <v>0.16823899064268399</v>
      </c>
    </row>
    <row r="1764" spans="30:33" x14ac:dyDescent="0.2">
      <c r="AD1764">
        <f t="shared" si="132"/>
        <v>1762</v>
      </c>
      <c r="AE1764">
        <f t="shared" si="133"/>
        <v>9.5383196057726116E-5</v>
      </c>
      <c r="AF1764">
        <f t="shared" si="134"/>
        <v>5.9519114340021065E-2</v>
      </c>
      <c r="AG1764">
        <f t="shared" si="131"/>
        <v>0.1680651914537134</v>
      </c>
    </row>
    <row r="1765" spans="30:33" x14ac:dyDescent="0.2">
      <c r="AD1765">
        <f t="shared" si="132"/>
        <v>1763</v>
      </c>
      <c r="AE1765">
        <f t="shared" si="133"/>
        <v>9.5230582944033751E-5</v>
      </c>
      <c r="AF1765">
        <f t="shared" si="134"/>
        <v>5.942388375707703E-2</v>
      </c>
      <c r="AG1765">
        <f t="shared" si="131"/>
        <v>0.16789151773033151</v>
      </c>
    </row>
    <row r="1766" spans="30:33" x14ac:dyDescent="0.2">
      <c r="AD1766">
        <f t="shared" si="132"/>
        <v>1764</v>
      </c>
      <c r="AE1766">
        <f t="shared" si="133"/>
        <v>9.5078214011323284E-5</v>
      </c>
      <c r="AF1766">
        <f t="shared" si="134"/>
        <v>5.9328805543065702E-2</v>
      </c>
      <c r="AG1766">
        <f t="shared" si="131"/>
        <v>0.16771796951597429</v>
      </c>
    </row>
    <row r="1767" spans="30:33" x14ac:dyDescent="0.2">
      <c r="AD1767">
        <f t="shared" si="132"/>
        <v>1765</v>
      </c>
      <c r="AE1767">
        <f t="shared" si="133"/>
        <v>9.492608886890516E-5</v>
      </c>
      <c r="AF1767">
        <f t="shared" si="134"/>
        <v>5.9233879454196794E-2</v>
      </c>
      <c r="AG1767">
        <f t="shared" si="131"/>
        <v>0.16754454685361761</v>
      </c>
    </row>
    <row r="1768" spans="30:33" x14ac:dyDescent="0.2">
      <c r="AD1768">
        <f t="shared" si="132"/>
        <v>1766</v>
      </c>
      <c r="AE1768">
        <f t="shared" si="133"/>
        <v>9.477420712671492E-5</v>
      </c>
      <c r="AF1768">
        <f t="shared" si="134"/>
        <v>5.9139105247070077E-2</v>
      </c>
      <c r="AG1768">
        <f t="shared" si="131"/>
        <v>0.16737124978577855</v>
      </c>
    </row>
    <row r="1769" spans="30:33" x14ac:dyDescent="0.2">
      <c r="AD1769">
        <f t="shared" si="132"/>
        <v>1767</v>
      </c>
      <c r="AE1769">
        <f t="shared" si="133"/>
        <v>9.4622568395312171E-5</v>
      </c>
      <c r="AF1769">
        <f t="shared" si="134"/>
        <v>5.9044482678674765E-2</v>
      </c>
      <c r="AG1769">
        <f t="shared" si="131"/>
        <v>0.16719807835451661</v>
      </c>
    </row>
    <row r="1770" spans="30:33" x14ac:dyDescent="0.2">
      <c r="AD1770">
        <f t="shared" si="132"/>
        <v>1768</v>
      </c>
      <c r="AE1770">
        <f t="shared" si="133"/>
        <v>9.4471172285879665E-5</v>
      </c>
      <c r="AF1770">
        <f t="shared" si="134"/>
        <v>5.8950011506388879E-2</v>
      </c>
      <c r="AG1770">
        <f t="shared" si="131"/>
        <v>0.16702503260143525</v>
      </c>
    </row>
    <row r="1771" spans="30:33" x14ac:dyDescent="0.2">
      <c r="AD1771">
        <f t="shared" si="132"/>
        <v>1769</v>
      </c>
      <c r="AE1771">
        <f t="shared" si="133"/>
        <v>9.4320018410222245E-5</v>
      </c>
      <c r="AF1771">
        <f t="shared" si="134"/>
        <v>5.8855691487978652E-2</v>
      </c>
      <c r="AG1771">
        <f t="shared" si="131"/>
        <v>0.16685211256768315</v>
      </c>
    </row>
    <row r="1772" spans="30:33" x14ac:dyDescent="0.2">
      <c r="AD1772">
        <f t="shared" si="132"/>
        <v>1770</v>
      </c>
      <c r="AE1772">
        <f t="shared" si="133"/>
        <v>9.416910638076589E-5</v>
      </c>
      <c r="AF1772">
        <f t="shared" si="134"/>
        <v>5.8761522381597882E-2</v>
      </c>
      <c r="AG1772">
        <f t="shared" si="131"/>
        <v>0.16667931829395563</v>
      </c>
    </row>
    <row r="1773" spans="30:33" x14ac:dyDescent="0.2">
      <c r="AD1773">
        <f t="shared" si="132"/>
        <v>1771</v>
      </c>
      <c r="AE1773">
        <f t="shared" si="133"/>
        <v>9.4018435810556649E-5</v>
      </c>
      <c r="AF1773">
        <f t="shared" si="134"/>
        <v>5.8667503945787319E-2</v>
      </c>
      <c r="AG1773">
        <f t="shared" si="131"/>
        <v>0.16650664982049582</v>
      </c>
    </row>
    <row r="1774" spans="30:33" x14ac:dyDescent="0.2">
      <c r="AD1774">
        <f t="shared" si="132"/>
        <v>1772</v>
      </c>
      <c r="AE1774">
        <f t="shared" si="133"/>
        <v>9.386800631325976E-5</v>
      </c>
      <c r="AF1774">
        <f t="shared" si="134"/>
        <v>5.857363593947406E-2</v>
      </c>
      <c r="AG1774">
        <f t="shared" si="131"/>
        <v>0.16633410718709629</v>
      </c>
    </row>
    <row r="1775" spans="30:33" x14ac:dyDescent="0.2">
      <c r="AD1775">
        <f t="shared" si="132"/>
        <v>1773</v>
      </c>
      <c r="AE1775">
        <f t="shared" si="133"/>
        <v>9.3717817503158535E-5</v>
      </c>
      <c r="AF1775">
        <f t="shared" si="134"/>
        <v>5.8479918121970897E-2</v>
      </c>
      <c r="AG1775">
        <f t="shared" si="131"/>
        <v>0.16616169043310008</v>
      </c>
    </row>
    <row r="1776" spans="30:33" x14ac:dyDescent="0.2">
      <c r="AD1776">
        <f t="shared" si="132"/>
        <v>1774</v>
      </c>
      <c r="AE1776">
        <f t="shared" si="133"/>
        <v>9.3567868995153485E-5</v>
      </c>
      <c r="AF1776">
        <f t="shared" si="134"/>
        <v>5.8386350252975741E-2</v>
      </c>
      <c r="AG1776">
        <f t="shared" si="131"/>
        <v>0.16598939959740228</v>
      </c>
    </row>
    <row r="1777" spans="30:33" x14ac:dyDescent="0.2">
      <c r="AD1777">
        <f t="shared" si="132"/>
        <v>1775</v>
      </c>
      <c r="AE1777">
        <f t="shared" si="133"/>
        <v>9.341816040476123E-5</v>
      </c>
      <c r="AF1777">
        <f t="shared" si="134"/>
        <v>5.8292932092570977E-2</v>
      </c>
      <c r="AG1777">
        <f t="shared" si="131"/>
        <v>0.1658172347184512</v>
      </c>
    </row>
    <row r="1778" spans="30:33" x14ac:dyDescent="0.2">
      <c r="AD1778">
        <f t="shared" si="132"/>
        <v>1776</v>
      </c>
      <c r="AE1778">
        <f t="shared" si="133"/>
        <v>9.3268691348113606E-5</v>
      </c>
      <c r="AF1778">
        <f t="shared" si="134"/>
        <v>5.8199663401222859E-2</v>
      </c>
      <c r="AG1778">
        <f t="shared" si="131"/>
        <v>0.16564519583424978</v>
      </c>
    </row>
    <row r="1779" spans="30:33" x14ac:dyDescent="0.2">
      <c r="AD1779">
        <f t="shared" si="132"/>
        <v>1777</v>
      </c>
      <c r="AE1779">
        <f t="shared" si="133"/>
        <v>9.3119461441956613E-5</v>
      </c>
      <c r="AF1779">
        <f t="shared" si="134"/>
        <v>5.8106543939780902E-2</v>
      </c>
      <c r="AG1779">
        <f t="shared" si="131"/>
        <v>0.16547328298235689</v>
      </c>
    </row>
    <row r="1780" spans="30:33" x14ac:dyDescent="0.2">
      <c r="AD1780">
        <f t="shared" si="132"/>
        <v>1778</v>
      </c>
      <c r="AE1780">
        <f t="shared" si="133"/>
        <v>9.2970470303649485E-5</v>
      </c>
      <c r="AF1780">
        <f t="shared" si="134"/>
        <v>5.8013573469477248E-2</v>
      </c>
      <c r="AG1780">
        <f t="shared" si="131"/>
        <v>0.16530149619988879</v>
      </c>
    </row>
    <row r="1781" spans="30:33" x14ac:dyDescent="0.2">
      <c r="AD1781">
        <f t="shared" si="132"/>
        <v>1779</v>
      </c>
      <c r="AE1781">
        <f t="shared" si="133"/>
        <v>9.282171755116364E-5</v>
      </c>
      <c r="AF1781">
        <f t="shared" si="134"/>
        <v>5.7920751751926083E-2</v>
      </c>
      <c r="AG1781">
        <f t="shared" si="131"/>
        <v>0.16512983552352012</v>
      </c>
    </row>
    <row r="1782" spans="30:33" x14ac:dyDescent="0.2">
      <c r="AD1782">
        <f t="shared" si="132"/>
        <v>1780</v>
      </c>
      <c r="AE1782">
        <f t="shared" si="133"/>
        <v>9.2673202803081781E-5</v>
      </c>
      <c r="AF1782">
        <f t="shared" si="134"/>
        <v>5.7828078549123002E-2</v>
      </c>
      <c r="AG1782">
        <f t="shared" si="131"/>
        <v>0.16495830098948558</v>
      </c>
    </row>
    <row r="1783" spans="30:33" x14ac:dyDescent="0.2">
      <c r="AD1783">
        <f t="shared" si="132"/>
        <v>1781</v>
      </c>
      <c r="AE1783">
        <f t="shared" si="133"/>
        <v>9.2524925678596842E-5</v>
      </c>
      <c r="AF1783">
        <f t="shared" si="134"/>
        <v>5.7735553623444402E-2</v>
      </c>
      <c r="AG1783">
        <f t="shared" si="131"/>
        <v>0.16478689263358098</v>
      </c>
    </row>
    <row r="1784" spans="30:33" x14ac:dyDescent="0.2">
      <c r="AD1784">
        <f t="shared" si="132"/>
        <v>1782</v>
      </c>
      <c r="AE1784">
        <f t="shared" si="133"/>
        <v>9.237688579751109E-5</v>
      </c>
      <c r="AF1784">
        <f t="shared" si="134"/>
        <v>5.7643176737646885E-2</v>
      </c>
      <c r="AG1784">
        <f t="shared" si="131"/>
        <v>0.16461561049116477</v>
      </c>
    </row>
    <row r="1785" spans="30:33" x14ac:dyDescent="0.2">
      <c r="AD1785">
        <f t="shared" si="132"/>
        <v>1783</v>
      </c>
      <c r="AE1785">
        <f t="shared" si="133"/>
        <v>9.222908278023506E-5</v>
      </c>
      <c r="AF1785">
        <f t="shared" si="134"/>
        <v>5.7550947654866645E-2</v>
      </c>
      <c r="AG1785">
        <f t="shared" si="131"/>
        <v>0.16444445459715912</v>
      </c>
    </row>
    <row r="1786" spans="30:33" x14ac:dyDescent="0.2">
      <c r="AD1786">
        <f t="shared" si="132"/>
        <v>1784</v>
      </c>
      <c r="AE1786">
        <f t="shared" si="133"/>
        <v>9.2081516247786668E-5</v>
      </c>
      <c r="AF1786">
        <f t="shared" si="134"/>
        <v>5.7458866138618857E-2</v>
      </c>
      <c r="AG1786">
        <f t="shared" si="131"/>
        <v>0.16427342498605141</v>
      </c>
    </row>
    <row r="1787" spans="30:33" x14ac:dyDescent="0.2">
      <c r="AD1787">
        <f t="shared" si="132"/>
        <v>1785</v>
      </c>
      <c r="AE1787">
        <f t="shared" si="133"/>
        <v>9.1934185821790211E-5</v>
      </c>
      <c r="AF1787">
        <f t="shared" si="134"/>
        <v>5.7366931952797066E-2</v>
      </c>
      <c r="AG1787">
        <f t="shared" si="131"/>
        <v>0.16410252169189551</v>
      </c>
    </row>
    <row r="1788" spans="30:33" x14ac:dyDescent="0.2">
      <c r="AD1788">
        <f t="shared" si="132"/>
        <v>1786</v>
      </c>
      <c r="AE1788">
        <f t="shared" si="133"/>
        <v>9.178709112447535E-5</v>
      </c>
      <c r="AF1788">
        <f t="shared" si="134"/>
        <v>5.7275144861672588E-2</v>
      </c>
      <c r="AG1788">
        <f t="shared" si="131"/>
        <v>0.16393174474831299</v>
      </c>
    </row>
    <row r="1789" spans="30:33" x14ac:dyDescent="0.2">
      <c r="AD1789">
        <f t="shared" si="132"/>
        <v>1787</v>
      </c>
      <c r="AE1789">
        <f t="shared" si="133"/>
        <v>9.1640231778676178E-5</v>
      </c>
      <c r="AF1789">
        <f t="shared" si="134"/>
        <v>5.7183504629893911E-2</v>
      </c>
      <c r="AG1789">
        <f t="shared" si="131"/>
        <v>0.16376109418849433</v>
      </c>
    </row>
    <row r="1790" spans="30:33" x14ac:dyDescent="0.2">
      <c r="AD1790">
        <f t="shared" si="132"/>
        <v>1788</v>
      </c>
      <c r="AE1790">
        <f t="shared" si="133"/>
        <v>9.1493607407830304E-5</v>
      </c>
      <c r="AF1790">
        <f t="shared" si="134"/>
        <v>5.7092011022486081E-2</v>
      </c>
      <c r="AG1790">
        <f t="shared" si="131"/>
        <v>0.16359057004520058</v>
      </c>
    </row>
    <row r="1791" spans="30:33" x14ac:dyDescent="0.2">
      <c r="AD1791">
        <f t="shared" si="132"/>
        <v>1789</v>
      </c>
      <c r="AE1791">
        <f t="shared" si="133"/>
        <v>9.1347217635977766E-5</v>
      </c>
      <c r="AF1791">
        <f t="shared" si="134"/>
        <v>5.7000663804850103E-2</v>
      </c>
      <c r="AG1791">
        <f t="shared" si="131"/>
        <v>0.16342017235076423</v>
      </c>
    </row>
    <row r="1792" spans="30:33" x14ac:dyDescent="0.2">
      <c r="AD1792">
        <f t="shared" si="132"/>
        <v>1790</v>
      </c>
      <c r="AE1792">
        <f t="shared" si="133"/>
        <v>9.1201062087760209E-5</v>
      </c>
      <c r="AF1792">
        <f t="shared" si="134"/>
        <v>5.6909462742762339E-2</v>
      </c>
      <c r="AG1792">
        <f t="shared" si="131"/>
        <v>0.16324990113709079</v>
      </c>
    </row>
    <row r="1793" spans="30:33" x14ac:dyDescent="0.2">
      <c r="AD1793">
        <f t="shared" si="132"/>
        <v>1791</v>
      </c>
      <c r="AE1793">
        <f t="shared" si="133"/>
        <v>9.105514038841979E-5</v>
      </c>
      <c r="AF1793">
        <f t="shared" si="134"/>
        <v>5.6818407602373916E-2</v>
      </c>
      <c r="AG1793">
        <f t="shared" si="131"/>
        <v>0.16307975643565983</v>
      </c>
    </row>
    <row r="1794" spans="30:33" x14ac:dyDescent="0.2">
      <c r="AD1794">
        <f t="shared" si="132"/>
        <v>1792</v>
      </c>
      <c r="AE1794">
        <f t="shared" si="133"/>
        <v>9.0909452163798313E-5</v>
      </c>
      <c r="AF1794">
        <f t="shared" si="134"/>
        <v>5.6727498150210116E-2</v>
      </c>
      <c r="AG1794">
        <f t="shared" si="131"/>
        <v>0.16290973827752658</v>
      </c>
    </row>
    <row r="1795" spans="30:33" x14ac:dyDescent="0.2">
      <c r="AD1795">
        <f t="shared" si="132"/>
        <v>1793</v>
      </c>
      <c r="AE1795">
        <f t="shared" si="133"/>
        <v>9.0763997040336223E-5</v>
      </c>
      <c r="AF1795">
        <f t="shared" si="134"/>
        <v>5.6636734153169777E-2</v>
      </c>
      <c r="AG1795">
        <f t="shared" si="131"/>
        <v>0.16273984669332284</v>
      </c>
    </row>
    <row r="1796" spans="30:33" x14ac:dyDescent="0.2">
      <c r="AD1796">
        <f t="shared" si="132"/>
        <v>1794</v>
      </c>
      <c r="AE1796">
        <f t="shared" si="133"/>
        <v>9.0618774645071686E-5</v>
      </c>
      <c r="AF1796">
        <f t="shared" si="134"/>
        <v>5.6546115378524706E-2</v>
      </c>
      <c r="AG1796">
        <f t="shared" ref="AG1796:AG1859" si="135">AD1796*AE1796</f>
        <v>0.1625700817132586</v>
      </c>
    </row>
    <row r="1797" spans="30:33" x14ac:dyDescent="0.2">
      <c r="AD1797">
        <f t="shared" ref="AD1797:AD1860" si="136">AD1796+1</f>
        <v>1795</v>
      </c>
      <c r="AE1797">
        <f t="shared" ref="AE1797:AE1860" si="137">AF1796*$AE$3</f>
        <v>9.0473784605639573E-5</v>
      </c>
      <c r="AF1797">
        <f t="shared" ref="AF1797:AF1860" si="138">AF1796*$AF$3</f>
        <v>5.6455641593919061E-2</v>
      </c>
      <c r="AG1797">
        <f t="shared" si="135"/>
        <v>0.16240044336712303</v>
      </c>
    </row>
    <row r="1798" spans="30:33" x14ac:dyDescent="0.2">
      <c r="AD1798">
        <f t="shared" si="136"/>
        <v>1796</v>
      </c>
      <c r="AE1798">
        <f t="shared" si="137"/>
        <v>9.0329026550270536E-5</v>
      </c>
      <c r="AF1798">
        <f t="shared" si="138"/>
        <v>5.6365312567368785E-2</v>
      </c>
      <c r="AG1798">
        <f t="shared" si="135"/>
        <v>0.16223093168428587</v>
      </c>
    </row>
    <row r="1799" spans="30:33" x14ac:dyDescent="0.2">
      <c r="AD1799">
        <f t="shared" si="136"/>
        <v>1797</v>
      </c>
      <c r="AE1799">
        <f t="shared" si="137"/>
        <v>9.0184500107790103E-5</v>
      </c>
      <c r="AF1799">
        <f t="shared" si="138"/>
        <v>5.6275128067260989E-2</v>
      </c>
      <c r="AG1799">
        <f t="shared" si="135"/>
        <v>0.16206154669369882</v>
      </c>
    </row>
    <row r="1800" spans="30:33" x14ac:dyDescent="0.2">
      <c r="AD1800">
        <f t="shared" si="136"/>
        <v>1798</v>
      </c>
      <c r="AE1800">
        <f t="shared" si="137"/>
        <v>9.0040204907617619E-5</v>
      </c>
      <c r="AF1800">
        <f t="shared" si="138"/>
        <v>5.6185087862353371E-2</v>
      </c>
      <c r="AG1800">
        <f t="shared" si="135"/>
        <v>0.16189228842389647</v>
      </c>
    </row>
    <row r="1801" spans="30:33" x14ac:dyDescent="0.2">
      <c r="AD1801">
        <f t="shared" si="136"/>
        <v>1799</v>
      </c>
      <c r="AE1801">
        <f t="shared" si="137"/>
        <v>8.9896140579765434E-5</v>
      </c>
      <c r="AF1801">
        <f t="shared" si="138"/>
        <v>5.6095191721773602E-2</v>
      </c>
      <c r="AG1801">
        <f t="shared" si="135"/>
        <v>0.16172315690299802</v>
      </c>
    </row>
    <row r="1802" spans="30:33" x14ac:dyDescent="0.2">
      <c r="AD1802">
        <f t="shared" si="136"/>
        <v>1800</v>
      </c>
      <c r="AE1802">
        <f t="shared" si="137"/>
        <v>8.9752306754837803E-5</v>
      </c>
      <c r="AF1802">
        <f t="shared" si="138"/>
        <v>5.600543941501876E-2</v>
      </c>
      <c r="AG1802">
        <f t="shared" si="135"/>
        <v>0.16155415215870805</v>
      </c>
    </row>
    <row r="1803" spans="30:33" x14ac:dyDescent="0.2">
      <c r="AD1803">
        <f t="shared" si="136"/>
        <v>1801</v>
      </c>
      <c r="AE1803">
        <f t="shared" si="137"/>
        <v>8.9608703064030063E-5</v>
      </c>
      <c r="AF1803">
        <f t="shared" si="138"/>
        <v>5.5915830711954724E-2</v>
      </c>
      <c r="AG1803">
        <f t="shared" si="135"/>
        <v>0.16138527421831814</v>
      </c>
    </row>
    <row r="1804" spans="30:33" x14ac:dyDescent="0.2">
      <c r="AD1804">
        <f t="shared" si="136"/>
        <v>1802</v>
      </c>
      <c r="AE1804">
        <f t="shared" si="137"/>
        <v>8.9465329139127599E-5</v>
      </c>
      <c r="AF1804">
        <f t="shared" si="138"/>
        <v>5.5826365382815595E-2</v>
      </c>
      <c r="AG1804">
        <f t="shared" si="135"/>
        <v>0.16121652310870793</v>
      </c>
    </row>
    <row r="1805" spans="30:33" x14ac:dyDescent="0.2">
      <c r="AD1805">
        <f t="shared" si="136"/>
        <v>1803</v>
      </c>
      <c r="AE1805">
        <f t="shared" si="137"/>
        <v>8.9322184612504994E-5</v>
      </c>
      <c r="AF1805">
        <f t="shared" si="138"/>
        <v>5.5737043198203086E-2</v>
      </c>
      <c r="AG1805">
        <f t="shared" si="135"/>
        <v>0.16104789885634652</v>
      </c>
    </row>
    <row r="1806" spans="30:33" x14ac:dyDescent="0.2">
      <c r="AD1806">
        <f t="shared" si="136"/>
        <v>1804</v>
      </c>
      <c r="AE1806">
        <f t="shared" si="137"/>
        <v>8.9179269117124982E-5</v>
      </c>
      <c r="AF1806">
        <f t="shared" si="138"/>
        <v>5.564786392908596E-2</v>
      </c>
      <c r="AG1806">
        <f t="shared" si="135"/>
        <v>0.16087940148729346</v>
      </c>
    </row>
    <row r="1807" spans="30:33" x14ac:dyDescent="0.2">
      <c r="AD1807">
        <f t="shared" si="136"/>
        <v>1805</v>
      </c>
      <c r="AE1807">
        <f t="shared" si="137"/>
        <v>8.903658228653757E-5</v>
      </c>
      <c r="AF1807">
        <f t="shared" si="138"/>
        <v>5.5558827346799421E-2</v>
      </c>
      <c r="AG1807">
        <f t="shared" si="135"/>
        <v>0.1607110310272003</v>
      </c>
    </row>
    <row r="1808" spans="30:33" x14ac:dyDescent="0.2">
      <c r="AD1808">
        <f t="shared" si="136"/>
        <v>1806</v>
      </c>
      <c r="AE1808">
        <f t="shared" si="137"/>
        <v>8.8894123754879113E-5</v>
      </c>
      <c r="AF1808">
        <f t="shared" si="138"/>
        <v>5.546993322304454E-2</v>
      </c>
      <c r="AG1808">
        <f t="shared" si="135"/>
        <v>0.16054278750131168</v>
      </c>
    </row>
    <row r="1809" spans="30:33" x14ac:dyDescent="0.2">
      <c r="AD1809">
        <f t="shared" si="136"/>
        <v>1807</v>
      </c>
      <c r="AE1809">
        <f t="shared" si="137"/>
        <v>8.8751893156871302E-5</v>
      </c>
      <c r="AF1809">
        <f t="shared" si="138"/>
        <v>5.5381181329887667E-2</v>
      </c>
      <c r="AG1809">
        <f t="shared" si="135"/>
        <v>0.16037467093446645</v>
      </c>
    </row>
    <row r="1810" spans="30:33" x14ac:dyDescent="0.2">
      <c r="AD1810">
        <f t="shared" si="136"/>
        <v>1808</v>
      </c>
      <c r="AE1810">
        <f t="shared" si="137"/>
        <v>8.8609890127820307E-5</v>
      </c>
      <c r="AF1810">
        <f t="shared" si="138"/>
        <v>5.5292571439759845E-2</v>
      </c>
      <c r="AG1810">
        <f t="shared" si="135"/>
        <v>0.16020668135109911</v>
      </c>
    </row>
    <row r="1811" spans="30:33" x14ac:dyDescent="0.2">
      <c r="AD1811">
        <f t="shared" si="136"/>
        <v>1809</v>
      </c>
      <c r="AE1811">
        <f t="shared" si="137"/>
        <v>8.8468114303615788E-5</v>
      </c>
      <c r="AF1811">
        <f t="shared" si="138"/>
        <v>5.5204103325456229E-2</v>
      </c>
      <c r="AG1811">
        <f t="shared" si="135"/>
        <v>0.16003881877524095</v>
      </c>
    </row>
    <row r="1812" spans="30:33" x14ac:dyDescent="0.2">
      <c r="AD1812">
        <f t="shared" si="136"/>
        <v>1810</v>
      </c>
      <c r="AE1812">
        <f t="shared" si="137"/>
        <v>8.8326565320730001E-5</v>
      </c>
      <c r="AF1812">
        <f t="shared" si="138"/>
        <v>5.5115776760135494E-2</v>
      </c>
      <c r="AG1812">
        <f t="shared" si="135"/>
        <v>0.15987108323052129</v>
      </c>
    </row>
    <row r="1813" spans="30:33" x14ac:dyDescent="0.2">
      <c r="AD1813">
        <f t="shared" si="136"/>
        <v>1811</v>
      </c>
      <c r="AE1813">
        <f t="shared" si="137"/>
        <v>8.8185242816216837E-5</v>
      </c>
      <c r="AF1813">
        <f t="shared" si="138"/>
        <v>5.5027591517319278E-2</v>
      </c>
      <c r="AG1813">
        <f t="shared" si="135"/>
        <v>0.15970347474016869</v>
      </c>
    </row>
    <row r="1814" spans="30:33" x14ac:dyDescent="0.2">
      <c r="AD1814">
        <f t="shared" si="136"/>
        <v>1812</v>
      </c>
      <c r="AE1814">
        <f t="shared" si="137"/>
        <v>8.8044146427710885E-5</v>
      </c>
      <c r="AF1814">
        <f t="shared" si="138"/>
        <v>5.4939547370891566E-2</v>
      </c>
      <c r="AG1814">
        <f t="shared" si="135"/>
        <v>0.15953599332701213</v>
      </c>
    </row>
    <row r="1815" spans="30:33" x14ac:dyDescent="0.2">
      <c r="AD1815">
        <f t="shared" si="136"/>
        <v>1813</v>
      </c>
      <c r="AE1815">
        <f t="shared" si="137"/>
        <v>8.790327579342655E-5</v>
      </c>
      <c r="AF1815">
        <f t="shared" si="138"/>
        <v>5.4851644095098136E-2</v>
      </c>
      <c r="AG1815">
        <f t="shared" si="135"/>
        <v>0.15936863901348233</v>
      </c>
    </row>
    <row r="1816" spans="30:33" x14ac:dyDescent="0.2">
      <c r="AD1816">
        <f t="shared" si="136"/>
        <v>1814</v>
      </c>
      <c r="AE1816">
        <f t="shared" si="137"/>
        <v>8.7762630552157056E-5</v>
      </c>
      <c r="AF1816">
        <f t="shared" si="138"/>
        <v>5.4763881464545978E-2</v>
      </c>
      <c r="AG1816">
        <f t="shared" si="135"/>
        <v>0.1592014118216129</v>
      </c>
    </row>
    <row r="1817" spans="30:33" x14ac:dyDescent="0.2">
      <c r="AD1817">
        <f t="shared" si="136"/>
        <v>1815</v>
      </c>
      <c r="AE1817">
        <f t="shared" si="137"/>
        <v>8.762221034327361E-5</v>
      </c>
      <c r="AF1817">
        <f t="shared" si="138"/>
        <v>5.4676259254202705E-2</v>
      </c>
      <c r="AG1817">
        <f t="shared" si="135"/>
        <v>0.15903431177304161</v>
      </c>
    </row>
    <row r="1818" spans="30:33" x14ac:dyDescent="0.2">
      <c r="AD1818">
        <f t="shared" si="136"/>
        <v>1816</v>
      </c>
      <c r="AE1818">
        <f t="shared" si="137"/>
        <v>8.7482014806724369E-5</v>
      </c>
      <c r="AF1818">
        <f t="shared" si="138"/>
        <v>5.458877723939598E-2</v>
      </c>
      <c r="AG1818">
        <f t="shared" si="135"/>
        <v>0.15886733888901144</v>
      </c>
    </row>
    <row r="1819" spans="30:33" x14ac:dyDescent="0.2">
      <c r="AD1819">
        <f t="shared" si="136"/>
        <v>1817</v>
      </c>
      <c r="AE1819">
        <f t="shared" si="137"/>
        <v>8.7342043583033604E-5</v>
      </c>
      <c r="AF1819">
        <f t="shared" si="138"/>
        <v>5.4501435195812943E-2</v>
      </c>
      <c r="AG1819">
        <f t="shared" si="135"/>
        <v>0.15870049319037205</v>
      </c>
    </row>
    <row r="1820" spans="30:33" x14ac:dyDescent="0.2">
      <c r="AD1820">
        <f t="shared" si="136"/>
        <v>1818</v>
      </c>
      <c r="AE1820">
        <f t="shared" si="137"/>
        <v>8.7202296313300742E-5</v>
      </c>
      <c r="AF1820">
        <f t="shared" si="138"/>
        <v>5.4414232899499641E-2</v>
      </c>
      <c r="AG1820">
        <f t="shared" si="135"/>
        <v>0.15853377469758076</v>
      </c>
    </row>
    <row r="1821" spans="30:33" x14ac:dyDescent="0.2">
      <c r="AD1821">
        <f t="shared" si="136"/>
        <v>1819</v>
      </c>
      <c r="AE1821">
        <f t="shared" si="137"/>
        <v>8.7062772639199461E-5</v>
      </c>
      <c r="AF1821">
        <f t="shared" si="138"/>
        <v>5.432717012686044E-2</v>
      </c>
      <c r="AG1821">
        <f t="shared" si="135"/>
        <v>0.15836718343070383</v>
      </c>
    </row>
    <row r="1822" spans="30:33" x14ac:dyDescent="0.2">
      <c r="AD1822">
        <f t="shared" si="136"/>
        <v>1820</v>
      </c>
      <c r="AE1822">
        <f t="shared" si="137"/>
        <v>8.6923472202976747E-5</v>
      </c>
      <c r="AF1822">
        <f t="shared" si="138"/>
        <v>5.4240246654657459E-2</v>
      </c>
      <c r="AG1822">
        <f t="shared" si="135"/>
        <v>0.15820071940941768</v>
      </c>
    </row>
    <row r="1823" spans="30:33" x14ac:dyDescent="0.2">
      <c r="AD1823">
        <f t="shared" si="136"/>
        <v>1821</v>
      </c>
      <c r="AE1823">
        <f t="shared" si="137"/>
        <v>8.678439464745198E-5</v>
      </c>
      <c r="AF1823">
        <f t="shared" si="138"/>
        <v>5.4153462260010006E-2</v>
      </c>
      <c r="AG1823">
        <f t="shared" si="135"/>
        <v>0.15803438265301006</v>
      </c>
    </row>
    <row r="1824" spans="30:33" x14ac:dyDescent="0.2">
      <c r="AD1824">
        <f t="shared" si="136"/>
        <v>1822</v>
      </c>
      <c r="AE1824">
        <f t="shared" si="137"/>
        <v>8.664553961601605E-5</v>
      </c>
      <c r="AF1824">
        <f t="shared" si="138"/>
        <v>5.4066816720393984E-2</v>
      </c>
      <c r="AG1824">
        <f t="shared" si="135"/>
        <v>0.15786817318038124</v>
      </c>
    </row>
    <row r="1825" spans="30:33" x14ac:dyDescent="0.2">
      <c r="AD1825">
        <f t="shared" si="136"/>
        <v>1823</v>
      </c>
      <c r="AE1825">
        <f t="shared" si="137"/>
        <v>8.650690675263042E-5</v>
      </c>
      <c r="AF1825">
        <f t="shared" si="138"/>
        <v>5.3980309813641353E-2</v>
      </c>
      <c r="AG1825">
        <f t="shared" si="135"/>
        <v>0.15770209101004526</v>
      </c>
    </row>
    <row r="1826" spans="30:33" x14ac:dyDescent="0.2">
      <c r="AD1826">
        <f t="shared" si="136"/>
        <v>1824</v>
      </c>
      <c r="AE1826">
        <f t="shared" si="137"/>
        <v>8.6368495701826209E-5</v>
      </c>
      <c r="AF1826">
        <f t="shared" si="138"/>
        <v>5.3893941317939523E-2</v>
      </c>
      <c r="AG1826">
        <f t="shared" si="135"/>
        <v>0.15753613616013101</v>
      </c>
    </row>
    <row r="1827" spans="30:33" x14ac:dyDescent="0.2">
      <c r="AD1827">
        <f t="shared" si="136"/>
        <v>1825</v>
      </c>
      <c r="AE1827">
        <f t="shared" si="137"/>
        <v>8.6230306108703279E-5</v>
      </c>
      <c r="AF1827">
        <f t="shared" si="138"/>
        <v>5.3807711011830815E-2</v>
      </c>
      <c r="AG1827">
        <f t="shared" si="135"/>
        <v>0.15737030864838347</v>
      </c>
    </row>
    <row r="1828" spans="30:33" x14ac:dyDescent="0.2">
      <c r="AD1828">
        <f t="shared" si="136"/>
        <v>1826</v>
      </c>
      <c r="AE1828">
        <f t="shared" si="137"/>
        <v>8.6092337618929343E-5</v>
      </c>
      <c r="AF1828">
        <f t="shared" si="138"/>
        <v>5.3721618674211886E-2</v>
      </c>
      <c r="AG1828">
        <f t="shared" si="135"/>
        <v>0.15720460849216497</v>
      </c>
    </row>
    <row r="1829" spans="30:33" x14ac:dyDescent="0.2">
      <c r="AD1829">
        <f t="shared" si="136"/>
        <v>1827</v>
      </c>
      <c r="AE1829">
        <f t="shared" si="137"/>
        <v>8.5954589878739059E-5</v>
      </c>
      <c r="AF1829">
        <f t="shared" si="138"/>
        <v>5.3635664084333144E-2</v>
      </c>
      <c r="AG1829">
        <f t="shared" si="135"/>
        <v>0.15703903570845626</v>
      </c>
    </row>
    <row r="1830" spans="30:33" x14ac:dyDescent="0.2">
      <c r="AD1830">
        <f t="shared" si="136"/>
        <v>1828</v>
      </c>
      <c r="AE1830">
        <f t="shared" si="137"/>
        <v>8.5817062534933065E-5</v>
      </c>
      <c r="AF1830">
        <f t="shared" si="138"/>
        <v>5.3549847021798207E-2</v>
      </c>
      <c r="AG1830">
        <f t="shared" si="135"/>
        <v>0.15687359031385764</v>
      </c>
    </row>
    <row r="1831" spans="30:33" x14ac:dyDescent="0.2">
      <c r="AD1831">
        <f t="shared" si="136"/>
        <v>1829</v>
      </c>
      <c r="AE1831">
        <f t="shared" si="137"/>
        <v>8.5679755234877164E-5</v>
      </c>
      <c r="AF1831">
        <f t="shared" si="138"/>
        <v>5.3464167266563327E-2</v>
      </c>
      <c r="AG1831">
        <f t="shared" si="135"/>
        <v>0.15670827232459034</v>
      </c>
    </row>
    <row r="1832" spans="30:33" x14ac:dyDescent="0.2">
      <c r="AD1832">
        <f t="shared" si="136"/>
        <v>1830</v>
      </c>
      <c r="AE1832">
        <f t="shared" si="137"/>
        <v>8.5542667626501367E-5</v>
      </c>
      <c r="AF1832">
        <f t="shared" si="138"/>
        <v>5.3378624598936823E-2</v>
      </c>
      <c r="AG1832">
        <f t="shared" si="135"/>
        <v>0.1565430817564975</v>
      </c>
    </row>
    <row r="1833" spans="30:33" x14ac:dyDescent="0.2">
      <c r="AD1833">
        <f t="shared" si="136"/>
        <v>1831</v>
      </c>
      <c r="AE1833">
        <f t="shared" si="137"/>
        <v>8.5405799358298954E-5</v>
      </c>
      <c r="AF1833">
        <f t="shared" si="138"/>
        <v>5.3293218799578525E-2</v>
      </c>
      <c r="AG1833">
        <f t="shared" si="135"/>
        <v>0.15637801862504538</v>
      </c>
    </row>
    <row r="1834" spans="30:33" x14ac:dyDescent="0.2">
      <c r="AD1834">
        <f t="shared" si="136"/>
        <v>1832</v>
      </c>
      <c r="AE1834">
        <f t="shared" si="137"/>
        <v>8.5269150079325676E-5</v>
      </c>
      <c r="AF1834">
        <f t="shared" si="138"/>
        <v>5.3207949649499195E-2</v>
      </c>
      <c r="AG1834">
        <f t="shared" si="135"/>
        <v>0.15621308294532463</v>
      </c>
    </row>
    <row r="1835" spans="30:33" x14ac:dyDescent="0.2">
      <c r="AD1835">
        <f t="shared" si="136"/>
        <v>1833</v>
      </c>
      <c r="AE1835">
        <f t="shared" si="137"/>
        <v>8.5132719439198751E-5</v>
      </c>
      <c r="AF1835">
        <f t="shared" si="138"/>
        <v>5.3122816930059991E-2</v>
      </c>
      <c r="AG1835">
        <f t="shared" si="135"/>
        <v>0.15604827473205132</v>
      </c>
    </row>
    <row r="1836" spans="30:33" x14ac:dyDescent="0.2">
      <c r="AD1836">
        <f t="shared" si="136"/>
        <v>1834</v>
      </c>
      <c r="AE1836">
        <f t="shared" si="137"/>
        <v>8.4996507088096025E-5</v>
      </c>
      <c r="AF1836">
        <f t="shared" si="138"/>
        <v>5.3037820422971893E-2</v>
      </c>
      <c r="AG1836">
        <f t="shared" si="135"/>
        <v>0.15588359399956811</v>
      </c>
    </row>
    <row r="1837" spans="30:33" x14ac:dyDescent="0.2">
      <c r="AD1837">
        <f t="shared" si="136"/>
        <v>1835</v>
      </c>
      <c r="AE1837">
        <f t="shared" si="137"/>
        <v>8.4860512676755064E-5</v>
      </c>
      <c r="AF1837">
        <f t="shared" si="138"/>
        <v>5.2952959910295139E-2</v>
      </c>
      <c r="AG1837">
        <f t="shared" si="135"/>
        <v>0.15571904076184553</v>
      </c>
    </row>
    <row r="1838" spans="30:33" x14ac:dyDescent="0.2">
      <c r="AD1838">
        <f t="shared" si="136"/>
        <v>1836</v>
      </c>
      <c r="AE1838">
        <f t="shared" si="137"/>
        <v>8.4724735856472257E-5</v>
      </c>
      <c r="AF1838">
        <f t="shared" si="138"/>
        <v>5.2868235174438664E-2</v>
      </c>
      <c r="AG1838">
        <f t="shared" si="135"/>
        <v>0.15555461503248305</v>
      </c>
    </row>
    <row r="1839" spans="30:33" x14ac:dyDescent="0.2">
      <c r="AD1839">
        <f t="shared" si="136"/>
        <v>1837</v>
      </c>
      <c r="AE1839">
        <f t="shared" si="137"/>
        <v>8.4589176279101897E-5</v>
      </c>
      <c r="AF1839">
        <f t="shared" si="138"/>
        <v>5.2783645998159559E-2</v>
      </c>
      <c r="AG1839">
        <f t="shared" si="135"/>
        <v>0.15539031682471019</v>
      </c>
    </row>
    <row r="1840" spans="30:33" x14ac:dyDescent="0.2">
      <c r="AD1840">
        <f t="shared" si="136"/>
        <v>1838</v>
      </c>
      <c r="AE1840">
        <f t="shared" si="137"/>
        <v>8.4453833597055328E-5</v>
      </c>
      <c r="AF1840">
        <f t="shared" si="138"/>
        <v>5.2699192164562501E-2</v>
      </c>
      <c r="AG1840">
        <f t="shared" si="135"/>
        <v>0.15522614615138769</v>
      </c>
    </row>
    <row r="1841" spans="30:33" x14ac:dyDescent="0.2">
      <c r="AD1841">
        <f t="shared" si="136"/>
        <v>1839</v>
      </c>
      <c r="AE1841">
        <f t="shared" si="137"/>
        <v>8.4318707463300034E-5</v>
      </c>
      <c r="AF1841">
        <f t="shared" si="138"/>
        <v>5.2614873457099198E-2</v>
      </c>
      <c r="AG1841">
        <f t="shared" si="135"/>
        <v>0.15506210302500875</v>
      </c>
    </row>
    <row r="1842" spans="30:33" x14ac:dyDescent="0.2">
      <c r="AD1842">
        <f t="shared" si="136"/>
        <v>1840</v>
      </c>
      <c r="AE1842">
        <f t="shared" si="137"/>
        <v>8.4183797531358761E-5</v>
      </c>
      <c r="AF1842">
        <f t="shared" si="138"/>
        <v>5.2530689659567836E-2</v>
      </c>
      <c r="AG1842">
        <f t="shared" si="135"/>
        <v>0.15489818745770012</v>
      </c>
    </row>
    <row r="1843" spans="30:33" x14ac:dyDescent="0.2">
      <c r="AD1843">
        <f t="shared" si="136"/>
        <v>1841</v>
      </c>
      <c r="AE1843">
        <f t="shared" si="137"/>
        <v>8.4049103455308578E-5</v>
      </c>
      <c r="AF1843">
        <f t="shared" si="138"/>
        <v>5.2446640556112527E-2</v>
      </c>
      <c r="AG1843">
        <f t="shared" si="135"/>
        <v>0.15473439946122308</v>
      </c>
    </row>
    <row r="1844" spans="30:33" x14ac:dyDescent="0.2">
      <c r="AD1844">
        <f t="shared" si="136"/>
        <v>1842</v>
      </c>
      <c r="AE1844">
        <f t="shared" si="137"/>
        <v>8.3914624889780081E-5</v>
      </c>
      <c r="AF1844">
        <f t="shared" si="138"/>
        <v>5.2362725931222744E-2</v>
      </c>
      <c r="AG1844">
        <f t="shared" si="135"/>
        <v>0.15457073904697491</v>
      </c>
    </row>
    <row r="1845" spans="30:33" x14ac:dyDescent="0.2">
      <c r="AD1845">
        <f t="shared" si="136"/>
        <v>1843</v>
      </c>
      <c r="AE1845">
        <f t="shared" si="137"/>
        <v>8.3780361489956432E-5</v>
      </c>
      <c r="AF1845">
        <f t="shared" si="138"/>
        <v>5.2278945569732782E-2</v>
      </c>
      <c r="AG1845">
        <f t="shared" si="135"/>
        <v>0.15440720622598969</v>
      </c>
    </row>
    <row r="1846" spans="30:33" x14ac:dyDescent="0.2">
      <c r="AD1846">
        <f t="shared" si="136"/>
        <v>1844</v>
      </c>
      <c r="AE1846">
        <f t="shared" si="137"/>
        <v>8.3646312911572486E-5</v>
      </c>
      <c r="AF1846">
        <f t="shared" si="138"/>
        <v>5.2195299256821204E-2</v>
      </c>
      <c r="AG1846">
        <f t="shared" si="135"/>
        <v>0.15424380100893967</v>
      </c>
    </row>
    <row r="1847" spans="30:33" x14ac:dyDescent="0.2">
      <c r="AD1847">
        <f t="shared" si="136"/>
        <v>1845</v>
      </c>
      <c r="AE1847">
        <f t="shared" si="137"/>
        <v>8.3512478810913968E-5</v>
      </c>
      <c r="AF1847">
        <f t="shared" si="138"/>
        <v>5.2111786778010288E-2</v>
      </c>
      <c r="AG1847">
        <f t="shared" si="135"/>
        <v>0.15408052340613626</v>
      </c>
    </row>
    <row r="1848" spans="30:33" x14ac:dyDescent="0.2">
      <c r="AD1848">
        <f t="shared" si="136"/>
        <v>1846</v>
      </c>
      <c r="AE1848">
        <f t="shared" si="137"/>
        <v>8.33788588448165E-5</v>
      </c>
      <c r="AF1848">
        <f t="shared" si="138"/>
        <v>5.2028407919165472E-2</v>
      </c>
      <c r="AG1848">
        <f t="shared" si="135"/>
        <v>0.15391737342753126</v>
      </c>
    </row>
    <row r="1849" spans="30:33" x14ac:dyDescent="0.2">
      <c r="AD1849">
        <f t="shared" si="136"/>
        <v>1847</v>
      </c>
      <c r="AE1849">
        <f t="shared" si="137"/>
        <v>8.3245452670664794E-5</v>
      </c>
      <c r="AF1849">
        <f t="shared" si="138"/>
        <v>5.1945162466494804E-2</v>
      </c>
      <c r="AG1849">
        <f t="shared" si="135"/>
        <v>0.15375435108271787</v>
      </c>
    </row>
    <row r="1850" spans="30:33" x14ac:dyDescent="0.2">
      <c r="AD1850">
        <f t="shared" si="136"/>
        <v>1848</v>
      </c>
      <c r="AE1850">
        <f t="shared" si="137"/>
        <v>8.3112259946391723E-5</v>
      </c>
      <c r="AF1850">
        <f t="shared" si="138"/>
        <v>5.186205020654841E-2</v>
      </c>
      <c r="AG1850">
        <f t="shared" si="135"/>
        <v>0.15359145638093191</v>
      </c>
    </row>
    <row r="1851" spans="30:33" x14ac:dyDescent="0.2">
      <c r="AD1851">
        <f t="shared" si="136"/>
        <v>1849</v>
      </c>
      <c r="AE1851">
        <f t="shared" si="137"/>
        <v>8.2979280330477493E-5</v>
      </c>
      <c r="AF1851">
        <f t="shared" si="138"/>
        <v>5.1779070926217932E-2</v>
      </c>
      <c r="AG1851">
        <f t="shared" si="135"/>
        <v>0.15342868933105289</v>
      </c>
    </row>
    <row r="1852" spans="30:33" x14ac:dyDescent="0.2">
      <c r="AD1852">
        <f t="shared" si="136"/>
        <v>1850</v>
      </c>
      <c r="AE1852">
        <f t="shared" si="137"/>
        <v>8.2846513481948732E-5</v>
      </c>
      <c r="AF1852">
        <f t="shared" si="138"/>
        <v>5.1696224412735983E-2</v>
      </c>
      <c r="AG1852">
        <f t="shared" si="135"/>
        <v>0.15326604994160514</v>
      </c>
    </row>
    <row r="1853" spans="30:33" x14ac:dyDescent="0.2">
      <c r="AD1853">
        <f t="shared" si="136"/>
        <v>1851</v>
      </c>
      <c r="AE1853">
        <f t="shared" si="137"/>
        <v>8.2713959060377615E-5</v>
      </c>
      <c r="AF1853">
        <f t="shared" si="138"/>
        <v>5.1613510453675605E-2</v>
      </c>
      <c r="AG1853">
        <f t="shared" si="135"/>
        <v>0.15310353822075898</v>
      </c>
    </row>
    <row r="1854" spans="30:33" x14ac:dyDescent="0.2">
      <c r="AD1854">
        <f t="shared" si="136"/>
        <v>1852</v>
      </c>
      <c r="AE1854">
        <f t="shared" si="137"/>
        <v>8.2581616725881004E-5</v>
      </c>
      <c r="AF1854">
        <f t="shared" si="138"/>
        <v>5.1530928836949721E-2</v>
      </c>
      <c r="AG1854">
        <f t="shared" si="135"/>
        <v>0.15294115417633161</v>
      </c>
    </row>
    <row r="1855" spans="30:33" x14ac:dyDescent="0.2">
      <c r="AD1855">
        <f t="shared" si="136"/>
        <v>1853</v>
      </c>
      <c r="AE1855">
        <f t="shared" si="137"/>
        <v>8.2449486139119597E-5</v>
      </c>
      <c r="AF1855">
        <f t="shared" si="138"/>
        <v>5.1448479350810601E-2</v>
      </c>
      <c r="AG1855">
        <f t="shared" si="135"/>
        <v>0.1527788978157886</v>
      </c>
    </row>
    <row r="1856" spans="30:33" x14ac:dyDescent="0.2">
      <c r="AD1856">
        <f t="shared" si="136"/>
        <v>1854</v>
      </c>
      <c r="AE1856">
        <f t="shared" si="137"/>
        <v>8.2317566961296994E-5</v>
      </c>
      <c r="AF1856">
        <f t="shared" si="138"/>
        <v>5.1366161783849298E-2</v>
      </c>
      <c r="AG1856">
        <f t="shared" si="135"/>
        <v>0.15261676914624461</v>
      </c>
    </row>
    <row r="1857" spans="30:33" x14ac:dyDescent="0.2">
      <c r="AD1857">
        <f t="shared" si="136"/>
        <v>1855</v>
      </c>
      <c r="AE1857">
        <f t="shared" si="137"/>
        <v>8.2185858854158921E-5</v>
      </c>
      <c r="AF1857">
        <f t="shared" si="138"/>
        <v>5.1283975924995139E-2</v>
      </c>
      <c r="AG1857">
        <f t="shared" si="135"/>
        <v>0.15245476817446479</v>
      </c>
    </row>
    <row r="1858" spans="30:33" x14ac:dyDescent="0.2">
      <c r="AD1858">
        <f t="shared" si="136"/>
        <v>1856</v>
      </c>
      <c r="AE1858">
        <f t="shared" si="137"/>
        <v>8.2054361479992258E-5</v>
      </c>
      <c r="AF1858">
        <f t="shared" si="138"/>
        <v>5.1201921563515142E-2</v>
      </c>
      <c r="AG1858">
        <f t="shared" si="135"/>
        <v>0.15229289490686562</v>
      </c>
    </row>
    <row r="1859" spans="30:33" x14ac:dyDescent="0.2">
      <c r="AD1859">
        <f t="shared" si="136"/>
        <v>1857</v>
      </c>
      <c r="AE1859">
        <f t="shared" si="137"/>
        <v>8.1923074501624266E-5</v>
      </c>
      <c r="AF1859">
        <f t="shared" si="138"/>
        <v>5.1119998489013517E-2</v>
      </c>
      <c r="AG1859">
        <f t="shared" si="135"/>
        <v>0.15213114934951627</v>
      </c>
    </row>
    <row r="1860" spans="30:33" x14ac:dyDescent="0.2">
      <c r="AD1860">
        <f t="shared" si="136"/>
        <v>1858</v>
      </c>
      <c r="AE1860">
        <f t="shared" si="137"/>
        <v>8.1791997582421661E-5</v>
      </c>
      <c r="AF1860">
        <f t="shared" si="138"/>
        <v>5.1038206491431093E-2</v>
      </c>
      <c r="AG1860">
        <f t="shared" ref="AG1860:AG1923" si="139">AD1860*AE1860</f>
        <v>0.15196953150813944</v>
      </c>
    </row>
    <row r="1861" spans="30:33" x14ac:dyDescent="0.2">
      <c r="AD1861">
        <f t="shared" ref="AD1861:AD1924" si="140">AD1860+1</f>
        <v>1859</v>
      </c>
      <c r="AE1861">
        <f t="shared" ref="AE1861:AE1924" si="141">AF1860*$AE$3</f>
        <v>8.1661130386289781E-5</v>
      </c>
      <c r="AF1861">
        <f t="shared" ref="AF1861:AF1924" si="142">AF1860*$AF$3</f>
        <v>5.0956545361044804E-2</v>
      </c>
      <c r="AG1861">
        <f t="shared" si="139"/>
        <v>0.15180804138811271</v>
      </c>
    </row>
    <row r="1862" spans="30:33" x14ac:dyDescent="0.2">
      <c r="AD1862">
        <f t="shared" si="140"/>
        <v>1860</v>
      </c>
      <c r="AE1862">
        <f t="shared" si="141"/>
        <v>8.1530472577671725E-5</v>
      </c>
      <c r="AF1862">
        <f t="shared" si="142"/>
        <v>5.0875014888467129E-2</v>
      </c>
      <c r="AG1862">
        <f t="shared" si="139"/>
        <v>0.1516466789944694</v>
      </c>
    </row>
    <row r="1863" spans="30:33" x14ac:dyDescent="0.2">
      <c r="AD1863">
        <f t="shared" si="140"/>
        <v>1861</v>
      </c>
      <c r="AE1863">
        <f t="shared" si="141"/>
        <v>8.140002382154745E-5</v>
      </c>
      <c r="AF1863">
        <f t="shared" si="142"/>
        <v>5.0793614864645578E-2</v>
      </c>
      <c r="AG1863">
        <f t="shared" si="139"/>
        <v>0.15148544433189981</v>
      </c>
    </row>
    <row r="1864" spans="30:33" x14ac:dyDescent="0.2">
      <c r="AD1864">
        <f t="shared" si="140"/>
        <v>1862</v>
      </c>
      <c r="AE1864">
        <f t="shared" si="141"/>
        <v>8.1269783783432956E-5</v>
      </c>
      <c r="AF1864">
        <f t="shared" si="142"/>
        <v>5.0712345080862142E-2</v>
      </c>
      <c r="AG1864">
        <f t="shared" si="139"/>
        <v>0.15132433740475215</v>
      </c>
    </row>
    <row r="1865" spans="30:33" x14ac:dyDescent="0.2">
      <c r="AD1865">
        <f t="shared" si="140"/>
        <v>1863</v>
      </c>
      <c r="AE1865">
        <f t="shared" si="141"/>
        <v>8.1139752129379459E-5</v>
      </c>
      <c r="AF1865">
        <f t="shared" si="142"/>
        <v>5.0631205328732762E-2</v>
      </c>
      <c r="AG1865">
        <f t="shared" si="139"/>
        <v>0.15116335821703394</v>
      </c>
    </row>
    <row r="1866" spans="30:33" x14ac:dyDescent="0.2">
      <c r="AD1866">
        <f t="shared" si="140"/>
        <v>1864</v>
      </c>
      <c r="AE1866">
        <f t="shared" si="141"/>
        <v>8.1009928525972456E-5</v>
      </c>
      <c r="AF1866">
        <f t="shared" si="142"/>
        <v>5.055019540020679E-2</v>
      </c>
      <c r="AG1866">
        <f t="shared" si="139"/>
        <v>0.15100250677241267</v>
      </c>
    </row>
    <row r="1867" spans="30:33" x14ac:dyDescent="0.2">
      <c r="AD1867">
        <f t="shared" si="140"/>
        <v>1865</v>
      </c>
      <c r="AE1867">
        <f t="shared" si="141"/>
        <v>8.0880312640330899E-5</v>
      </c>
      <c r="AF1867">
        <f t="shared" si="142"/>
        <v>5.0469315087566455E-2</v>
      </c>
      <c r="AG1867">
        <f t="shared" si="139"/>
        <v>0.15084178307421714</v>
      </c>
    </row>
    <row r="1868" spans="30:33" x14ac:dyDescent="0.2">
      <c r="AD1868">
        <f t="shared" si="140"/>
        <v>1866</v>
      </c>
      <c r="AE1868">
        <f t="shared" si="141"/>
        <v>8.0750904140106369E-5</v>
      </c>
      <c r="AF1868">
        <f t="shared" si="142"/>
        <v>5.0388564183426347E-2</v>
      </c>
      <c r="AG1868">
        <f t="shared" si="139"/>
        <v>0.15068118712543849</v>
      </c>
    </row>
    <row r="1869" spans="30:33" x14ac:dyDescent="0.2">
      <c r="AD1869">
        <f t="shared" si="140"/>
        <v>1867</v>
      </c>
      <c r="AE1869">
        <f t="shared" si="141"/>
        <v>8.0621702693482191E-5</v>
      </c>
      <c r="AF1869">
        <f t="shared" si="142"/>
        <v>5.0307942480732865E-2</v>
      </c>
      <c r="AG1869">
        <f t="shared" si="139"/>
        <v>0.15052071892873126</v>
      </c>
    </row>
    <row r="1870" spans="30:33" x14ac:dyDescent="0.2">
      <c r="AD1870">
        <f t="shared" si="140"/>
        <v>1868</v>
      </c>
      <c r="AE1870">
        <f t="shared" si="141"/>
        <v>8.0492707969172613E-5</v>
      </c>
      <c r="AF1870">
        <f t="shared" si="142"/>
        <v>5.0227449772763687E-2</v>
      </c>
      <c r="AG1870">
        <f t="shared" si="139"/>
        <v>0.15036037848641445</v>
      </c>
    </row>
    <row r="1871" spans="30:33" x14ac:dyDescent="0.2">
      <c r="AD1871">
        <f t="shared" si="140"/>
        <v>1869</v>
      </c>
      <c r="AE1871">
        <f t="shared" si="141"/>
        <v>8.0363919636421935E-5</v>
      </c>
      <c r="AF1871">
        <f t="shared" si="142"/>
        <v>5.0147085853127264E-2</v>
      </c>
      <c r="AG1871">
        <f t="shared" si="139"/>
        <v>0.1502001658004726</v>
      </c>
    </row>
    <row r="1872" spans="30:33" x14ac:dyDescent="0.2">
      <c r="AD1872">
        <f t="shared" si="140"/>
        <v>1870</v>
      </c>
      <c r="AE1872">
        <f t="shared" si="141"/>
        <v>8.0235337365003656E-5</v>
      </c>
      <c r="AF1872">
        <f t="shared" si="142"/>
        <v>5.0066850515762255E-2</v>
      </c>
      <c r="AG1872">
        <f t="shared" si="139"/>
        <v>0.15004008087255682</v>
      </c>
    </row>
    <row r="1873" spans="30:33" x14ac:dyDescent="0.2">
      <c r="AD1873">
        <f t="shared" si="140"/>
        <v>1871</v>
      </c>
      <c r="AE1873">
        <f t="shared" si="141"/>
        <v>8.0106960825219648E-5</v>
      </c>
      <c r="AF1873">
        <f t="shared" si="142"/>
        <v>4.9986743554937034E-2</v>
      </c>
      <c r="AG1873">
        <f t="shared" si="139"/>
        <v>0.14988012370398596</v>
      </c>
    </row>
    <row r="1874" spans="30:33" x14ac:dyDescent="0.2">
      <c r="AD1874">
        <f t="shared" si="140"/>
        <v>1872</v>
      </c>
      <c r="AE1874">
        <f t="shared" si="141"/>
        <v>7.9978789687899286E-5</v>
      </c>
      <c r="AF1874">
        <f t="shared" si="142"/>
        <v>4.9906764765249134E-2</v>
      </c>
      <c r="AG1874">
        <f t="shared" si="139"/>
        <v>0.14972029429574746</v>
      </c>
    </row>
    <row r="1875" spans="30:33" x14ac:dyDescent="0.2">
      <c r="AD1875">
        <f t="shared" si="140"/>
        <v>1873</v>
      </c>
      <c r="AE1875">
        <f t="shared" si="141"/>
        <v>7.9850823624398652E-5</v>
      </c>
      <c r="AF1875">
        <f t="shared" si="142"/>
        <v>4.982691394162473E-2</v>
      </c>
      <c r="AG1875">
        <f t="shared" si="139"/>
        <v>0.14956059264849866</v>
      </c>
    </row>
    <row r="1876" spans="30:33" x14ac:dyDescent="0.2">
      <c r="AD1876">
        <f t="shared" si="140"/>
        <v>1874</v>
      </c>
      <c r="AE1876">
        <f t="shared" si="141"/>
        <v>7.97230623065996E-5</v>
      </c>
      <c r="AF1876">
        <f t="shared" si="142"/>
        <v>4.9747190879318129E-2</v>
      </c>
      <c r="AG1876">
        <f t="shared" si="139"/>
        <v>0.14940101876256764</v>
      </c>
    </row>
    <row r="1877" spans="30:33" x14ac:dyDescent="0.2">
      <c r="AD1877">
        <f t="shared" si="140"/>
        <v>1875</v>
      </c>
      <c r="AE1877">
        <f t="shared" si="141"/>
        <v>7.9595505406909045E-5</v>
      </c>
      <c r="AF1877">
        <f t="shared" si="142"/>
        <v>4.9667595373911216E-2</v>
      </c>
      <c r="AG1877">
        <f t="shared" si="139"/>
        <v>0.14924157263795446</v>
      </c>
    </row>
    <row r="1878" spans="30:33" x14ac:dyDescent="0.2">
      <c r="AD1878">
        <f t="shared" si="140"/>
        <v>1876</v>
      </c>
      <c r="AE1878">
        <f t="shared" si="141"/>
        <v>7.9468152598257983E-5</v>
      </c>
      <c r="AF1878">
        <f t="shared" si="142"/>
        <v>4.9588127221312957E-2</v>
      </c>
      <c r="AG1878">
        <f t="shared" si="139"/>
        <v>0.14908225427433197</v>
      </c>
    </row>
    <row r="1879" spans="30:33" x14ac:dyDescent="0.2">
      <c r="AD1879">
        <f t="shared" si="140"/>
        <v>1877</v>
      </c>
      <c r="AE1879">
        <f t="shared" si="141"/>
        <v>7.9341003554100765E-5</v>
      </c>
      <c r="AF1879">
        <f t="shared" si="142"/>
        <v>4.9508786217758852E-2</v>
      </c>
      <c r="AG1879">
        <f t="shared" si="139"/>
        <v>0.14892306367104713</v>
      </c>
    </row>
    <row r="1880" spans="30:33" x14ac:dyDescent="0.2">
      <c r="AD1880">
        <f t="shared" si="140"/>
        <v>1878</v>
      </c>
      <c r="AE1880">
        <f t="shared" si="141"/>
        <v>7.9214057948414192E-5</v>
      </c>
      <c r="AF1880">
        <f t="shared" si="142"/>
        <v>4.9429572159810434E-2</v>
      </c>
      <c r="AG1880">
        <f t="shared" si="139"/>
        <v>0.14876400082712185</v>
      </c>
    </row>
    <row r="1881" spans="30:33" x14ac:dyDescent="0.2">
      <c r="AD1881">
        <f t="shared" si="140"/>
        <v>1879</v>
      </c>
      <c r="AE1881">
        <f t="shared" si="141"/>
        <v>7.9087315455696731E-5</v>
      </c>
      <c r="AF1881">
        <f t="shared" si="142"/>
        <v>4.9350484844354732E-2</v>
      </c>
      <c r="AG1881">
        <f t="shared" si="139"/>
        <v>0.14860506574125415</v>
      </c>
    </row>
    <row r="1882" spans="30:33" x14ac:dyDescent="0.2">
      <c r="AD1882">
        <f t="shared" si="140"/>
        <v>1880</v>
      </c>
      <c r="AE1882">
        <f t="shared" si="141"/>
        <v>7.8960775750967603E-5</v>
      </c>
      <c r="AF1882">
        <f t="shared" si="142"/>
        <v>4.9271524068603766E-2</v>
      </c>
      <c r="AG1882">
        <f t="shared" si="139"/>
        <v>0.1484462584118191</v>
      </c>
    </row>
    <row r="1883" spans="30:33" x14ac:dyDescent="0.2">
      <c r="AD1883">
        <f t="shared" si="140"/>
        <v>1881</v>
      </c>
      <c r="AE1883">
        <f t="shared" si="141"/>
        <v>7.8834438509766067E-5</v>
      </c>
      <c r="AF1883">
        <f t="shared" si="142"/>
        <v>4.9192689630093996E-2</v>
      </c>
      <c r="AG1883">
        <f t="shared" si="139"/>
        <v>0.14828757883686997</v>
      </c>
    </row>
    <row r="1884" spans="30:33" x14ac:dyDescent="0.2">
      <c r="AD1884">
        <f t="shared" si="140"/>
        <v>1882</v>
      </c>
      <c r="AE1884">
        <f t="shared" si="141"/>
        <v>7.870830340815043E-5</v>
      </c>
      <c r="AF1884">
        <f t="shared" si="142"/>
        <v>4.9113981326685846E-2</v>
      </c>
      <c r="AG1884">
        <f t="shared" si="139"/>
        <v>0.1481290270141391</v>
      </c>
    </row>
    <row r="1885" spans="30:33" x14ac:dyDescent="0.2">
      <c r="AD1885">
        <f t="shared" si="140"/>
        <v>1883</v>
      </c>
      <c r="AE1885">
        <f t="shared" si="141"/>
        <v>7.8582370122697384E-5</v>
      </c>
      <c r="AF1885">
        <f t="shared" si="142"/>
        <v>4.9035398956563149E-2</v>
      </c>
      <c r="AG1885">
        <f t="shared" si="139"/>
        <v>0.14797060294103917</v>
      </c>
    </row>
    <row r="1886" spans="30:33" x14ac:dyDescent="0.2">
      <c r="AD1886">
        <f t="shared" si="140"/>
        <v>1884</v>
      </c>
      <c r="AE1886">
        <f t="shared" si="141"/>
        <v>7.8456638330501069E-5</v>
      </c>
      <c r="AF1886">
        <f t="shared" si="142"/>
        <v>4.8956942318232645E-2</v>
      </c>
      <c r="AG1886">
        <f t="shared" si="139"/>
        <v>0.14781230661466402</v>
      </c>
    </row>
    <row r="1887" spans="30:33" x14ac:dyDescent="0.2">
      <c r="AD1887">
        <f t="shared" si="140"/>
        <v>1885</v>
      </c>
      <c r="AE1887">
        <f t="shared" si="141"/>
        <v>7.8331107709172262E-5</v>
      </c>
      <c r="AF1887">
        <f t="shared" si="142"/>
        <v>4.8878611210523469E-2</v>
      </c>
      <c r="AG1887">
        <f t="shared" si="139"/>
        <v>0.14765413803178973</v>
      </c>
    </row>
    <row r="1888" spans="30:33" x14ac:dyDescent="0.2">
      <c r="AD1888">
        <f t="shared" si="140"/>
        <v>1886</v>
      </c>
      <c r="AE1888">
        <f t="shared" si="141"/>
        <v>7.8205777936837589E-5</v>
      </c>
      <c r="AF1888">
        <f t="shared" si="142"/>
        <v>4.8800405432586631E-2</v>
      </c>
      <c r="AG1888">
        <f t="shared" si="139"/>
        <v>0.14749609718887569</v>
      </c>
    </row>
    <row r="1889" spans="30:33" x14ac:dyDescent="0.2">
      <c r="AD1889">
        <f t="shared" si="140"/>
        <v>1887</v>
      </c>
      <c r="AE1889">
        <f t="shared" si="141"/>
        <v>7.8080648692138645E-5</v>
      </c>
      <c r="AF1889">
        <f t="shared" si="142"/>
        <v>4.8722324783894488E-2</v>
      </c>
      <c r="AG1889">
        <f t="shared" si="139"/>
        <v>0.14733818408206562</v>
      </c>
    </row>
    <row r="1890" spans="30:33" x14ac:dyDescent="0.2">
      <c r="AD1890">
        <f t="shared" si="140"/>
        <v>1888</v>
      </c>
      <c r="AE1890">
        <f t="shared" si="141"/>
        <v>7.7955719654231221E-5</v>
      </c>
      <c r="AF1890">
        <f t="shared" si="142"/>
        <v>4.8644369064240252E-2</v>
      </c>
      <c r="AG1890">
        <f t="shared" si="139"/>
        <v>0.14718039870718855</v>
      </c>
    </row>
    <row r="1891" spans="30:33" x14ac:dyDescent="0.2">
      <c r="AD1891">
        <f t="shared" si="140"/>
        <v>1889</v>
      </c>
      <c r="AE1891">
        <f t="shared" si="141"/>
        <v>7.7830990502784439E-5</v>
      </c>
      <c r="AF1891">
        <f t="shared" si="142"/>
        <v>4.8566538073737467E-2</v>
      </c>
      <c r="AG1891">
        <f t="shared" si="139"/>
        <v>0.14702274105975979</v>
      </c>
    </row>
    <row r="1892" spans="30:33" x14ac:dyDescent="0.2">
      <c r="AD1892">
        <f t="shared" si="140"/>
        <v>1890</v>
      </c>
      <c r="AE1892">
        <f t="shared" si="141"/>
        <v>7.7706460917979976E-5</v>
      </c>
      <c r="AF1892">
        <f t="shared" si="142"/>
        <v>4.8488831612819486E-2</v>
      </c>
      <c r="AG1892">
        <f t="shared" si="139"/>
        <v>0.14686521113498216</v>
      </c>
    </row>
    <row r="1893" spans="30:33" x14ac:dyDescent="0.2">
      <c r="AD1893">
        <f t="shared" si="140"/>
        <v>1891</v>
      </c>
      <c r="AE1893">
        <f t="shared" si="141"/>
        <v>7.7582130580511211E-5</v>
      </c>
      <c r="AF1893">
        <f t="shared" si="142"/>
        <v>4.8411249482238974E-2</v>
      </c>
      <c r="AG1893">
        <f t="shared" si="139"/>
        <v>0.14670780892774671</v>
      </c>
    </row>
    <row r="1894" spans="30:33" x14ac:dyDescent="0.2">
      <c r="AD1894">
        <f t="shared" si="140"/>
        <v>1892</v>
      </c>
      <c r="AE1894">
        <f t="shared" si="141"/>
        <v>7.74579991715824E-5</v>
      </c>
      <c r="AF1894">
        <f t="shared" si="142"/>
        <v>4.8333791483067393E-2</v>
      </c>
      <c r="AG1894">
        <f t="shared" si="139"/>
        <v>0.14655053443263391</v>
      </c>
    </row>
    <row r="1895" spans="30:33" x14ac:dyDescent="0.2">
      <c r="AD1895">
        <f t="shared" si="140"/>
        <v>1893</v>
      </c>
      <c r="AE1895">
        <f t="shared" si="141"/>
        <v>7.7334066372907863E-5</v>
      </c>
      <c r="AF1895">
        <f t="shared" si="142"/>
        <v>4.825645741669448E-2</v>
      </c>
      <c r="AG1895">
        <f t="shared" si="139"/>
        <v>0.14639338764391457</v>
      </c>
    </row>
    <row r="1896" spans="30:33" x14ac:dyDescent="0.2">
      <c r="AD1896">
        <f t="shared" si="140"/>
        <v>1894</v>
      </c>
      <c r="AE1896">
        <f t="shared" si="141"/>
        <v>7.721033186671121E-5</v>
      </c>
      <c r="AF1896">
        <f t="shared" si="142"/>
        <v>4.8179247084827764E-2</v>
      </c>
      <c r="AG1896">
        <f t="shared" si="139"/>
        <v>0.14623636855555103</v>
      </c>
    </row>
    <row r="1897" spans="30:33" x14ac:dyDescent="0.2">
      <c r="AD1897">
        <f t="shared" si="140"/>
        <v>1895</v>
      </c>
      <c r="AE1897">
        <f t="shared" si="141"/>
        <v>7.7086795335724458E-5</v>
      </c>
      <c r="AF1897">
        <f t="shared" si="142"/>
        <v>4.8102160289492039E-2</v>
      </c>
      <c r="AG1897">
        <f t="shared" si="139"/>
        <v>0.14607947716119785</v>
      </c>
    </row>
    <row r="1898" spans="30:33" x14ac:dyDescent="0.2">
      <c r="AD1898">
        <f t="shared" si="140"/>
        <v>1896</v>
      </c>
      <c r="AE1898">
        <f t="shared" si="141"/>
        <v>7.6963456463187305E-5</v>
      </c>
      <c r="AF1898">
        <f t="shared" si="142"/>
        <v>4.8025196833028853E-2</v>
      </c>
      <c r="AG1898">
        <f t="shared" si="139"/>
        <v>0.14592271345420313</v>
      </c>
    </row>
    <row r="1899" spans="30:33" x14ac:dyDescent="0.2">
      <c r="AD1899">
        <f t="shared" si="140"/>
        <v>1897</v>
      </c>
      <c r="AE1899">
        <f t="shared" si="141"/>
        <v>7.6840314932846203E-5</v>
      </c>
      <c r="AF1899">
        <f t="shared" si="142"/>
        <v>4.7948356518096008E-2</v>
      </c>
      <c r="AG1899">
        <f t="shared" si="139"/>
        <v>0.14576607742760925</v>
      </c>
    </row>
    <row r="1900" spans="30:33" x14ac:dyDescent="0.2">
      <c r="AD1900">
        <f t="shared" si="140"/>
        <v>1898</v>
      </c>
      <c r="AE1900">
        <f t="shared" si="141"/>
        <v>7.6717370428953642E-5</v>
      </c>
      <c r="AF1900">
        <f t="shared" si="142"/>
        <v>4.7871639147667053E-2</v>
      </c>
      <c r="AG1900">
        <f t="shared" si="139"/>
        <v>0.14560956907415401</v>
      </c>
    </row>
    <row r="1901" spans="30:33" x14ac:dyDescent="0.2">
      <c r="AD1901">
        <f t="shared" si="140"/>
        <v>1899</v>
      </c>
      <c r="AE1901">
        <f t="shared" si="141"/>
        <v>7.6594622636267325E-5</v>
      </c>
      <c r="AF1901">
        <f t="shared" si="142"/>
        <v>4.7795044525030785E-2</v>
      </c>
      <c r="AG1901">
        <f t="shared" si="139"/>
        <v>0.14545318838627164</v>
      </c>
    </row>
    <row r="1902" spans="30:33" x14ac:dyDescent="0.2">
      <c r="AD1902">
        <f t="shared" si="140"/>
        <v>1900</v>
      </c>
      <c r="AE1902">
        <f t="shared" si="141"/>
        <v>7.6472071240049296E-5</v>
      </c>
      <c r="AF1902">
        <f t="shared" si="142"/>
        <v>4.7718572453790735E-2</v>
      </c>
      <c r="AG1902">
        <f t="shared" si="139"/>
        <v>0.14529693535609367</v>
      </c>
    </row>
    <row r="1903" spans="30:33" x14ac:dyDescent="0.2">
      <c r="AD1903">
        <f t="shared" si="140"/>
        <v>1901</v>
      </c>
      <c r="AE1903">
        <f t="shared" si="141"/>
        <v>7.6349715926065214E-5</v>
      </c>
      <c r="AF1903">
        <f t="shared" si="142"/>
        <v>4.764222273786467E-2</v>
      </c>
      <c r="AG1903">
        <f t="shared" si="139"/>
        <v>0.14514080997544998</v>
      </c>
    </row>
    <row r="1904" spans="30:33" x14ac:dyDescent="0.2">
      <c r="AD1904">
        <f t="shared" si="140"/>
        <v>1902</v>
      </c>
      <c r="AE1904">
        <f t="shared" si="141"/>
        <v>7.6227556380583506E-5</v>
      </c>
      <c r="AF1904">
        <f t="shared" si="142"/>
        <v>4.7565995181484085E-2</v>
      </c>
      <c r="AG1904">
        <f t="shared" si="139"/>
        <v>0.14498481223586981</v>
      </c>
    </row>
    <row r="1905" spans="30:33" x14ac:dyDescent="0.2">
      <c r="AD1905">
        <f t="shared" si="140"/>
        <v>1903</v>
      </c>
      <c r="AE1905">
        <f t="shared" si="141"/>
        <v>7.6105592290374573E-5</v>
      </c>
      <c r="AF1905">
        <f t="shared" si="142"/>
        <v>4.7489889589193708E-2</v>
      </c>
      <c r="AG1905">
        <f t="shared" si="139"/>
        <v>0.1448289421285828</v>
      </c>
    </row>
    <row r="1906" spans="30:33" x14ac:dyDescent="0.2">
      <c r="AD1906">
        <f t="shared" si="140"/>
        <v>1904</v>
      </c>
      <c r="AE1906">
        <f t="shared" si="141"/>
        <v>7.5983823342709963E-5</v>
      </c>
      <c r="AF1906">
        <f t="shared" si="142"/>
        <v>4.7413905765850993E-2</v>
      </c>
      <c r="AG1906">
        <f t="shared" si="139"/>
        <v>0.14467319964451977</v>
      </c>
    </row>
    <row r="1907" spans="30:33" x14ac:dyDescent="0.2">
      <c r="AD1907">
        <f t="shared" si="140"/>
        <v>1905</v>
      </c>
      <c r="AE1907">
        <f t="shared" si="141"/>
        <v>7.5862249225361621E-5</v>
      </c>
      <c r="AF1907">
        <f t="shared" si="142"/>
        <v>4.7338043516625627E-2</v>
      </c>
      <c r="AG1907">
        <f t="shared" si="139"/>
        <v>0.1445175847743139</v>
      </c>
    </row>
    <row r="1908" spans="30:33" x14ac:dyDescent="0.2">
      <c r="AD1908">
        <f t="shared" si="140"/>
        <v>1906</v>
      </c>
      <c r="AE1908">
        <f t="shared" si="141"/>
        <v>7.5740869626601039E-5</v>
      </c>
      <c r="AF1908">
        <f t="shared" si="142"/>
        <v>4.7262302646999023E-2</v>
      </c>
      <c r="AG1908">
        <f t="shared" si="139"/>
        <v>0.14436209750830159</v>
      </c>
    </row>
    <row r="1909" spans="30:33" x14ac:dyDescent="0.2">
      <c r="AD1909">
        <f t="shared" si="140"/>
        <v>1907</v>
      </c>
      <c r="AE1909">
        <f t="shared" si="141"/>
        <v>7.5619684235198471E-5</v>
      </c>
      <c r="AF1909">
        <f t="shared" si="142"/>
        <v>4.7186682962763821E-2</v>
      </c>
      <c r="AG1909">
        <f t="shared" si="139"/>
        <v>0.14420673783652349</v>
      </c>
    </row>
    <row r="1910" spans="30:33" x14ac:dyDescent="0.2">
      <c r="AD1910">
        <f t="shared" si="140"/>
        <v>1908</v>
      </c>
      <c r="AE1910">
        <f t="shared" si="141"/>
        <v>7.5498692740422142E-5</v>
      </c>
      <c r="AF1910">
        <f t="shared" si="142"/>
        <v>4.71111842700234E-2</v>
      </c>
      <c r="AG1910">
        <f t="shared" si="139"/>
        <v>0.14405150574872544</v>
      </c>
    </row>
    <row r="1911" spans="30:33" x14ac:dyDescent="0.2">
      <c r="AD1911">
        <f t="shared" si="140"/>
        <v>1909</v>
      </c>
      <c r="AE1911">
        <f t="shared" si="141"/>
        <v>7.5377894832037468E-5</v>
      </c>
      <c r="AF1911">
        <f t="shared" si="142"/>
        <v>4.7035806375191364E-2</v>
      </c>
      <c r="AG1911">
        <f t="shared" si="139"/>
        <v>0.14389640123435954</v>
      </c>
    </row>
    <row r="1912" spans="30:33" x14ac:dyDescent="0.2">
      <c r="AD1912">
        <f t="shared" si="140"/>
        <v>1910</v>
      </c>
      <c r="AE1912">
        <f t="shared" si="141"/>
        <v>7.525729020030621E-5</v>
      </c>
      <c r="AF1912">
        <f t="shared" si="142"/>
        <v>4.6960549084991053E-2</v>
      </c>
      <c r="AG1912">
        <f t="shared" si="139"/>
        <v>0.14374142428258485</v>
      </c>
    </row>
    <row r="1913" spans="30:33" x14ac:dyDescent="0.2">
      <c r="AD1913">
        <f t="shared" si="140"/>
        <v>1911</v>
      </c>
      <c r="AE1913">
        <f t="shared" si="141"/>
        <v>7.513687853598572E-5</v>
      </c>
      <c r="AF1913">
        <f t="shared" si="142"/>
        <v>4.6885412206455063E-2</v>
      </c>
      <c r="AG1913">
        <f t="shared" si="139"/>
        <v>0.14358657488226872</v>
      </c>
    </row>
    <row r="1914" spans="30:33" x14ac:dyDescent="0.2">
      <c r="AD1914">
        <f t="shared" si="140"/>
        <v>1912</v>
      </c>
      <c r="AE1914">
        <f t="shared" si="141"/>
        <v>7.5016659530328139E-5</v>
      </c>
      <c r="AF1914">
        <f t="shared" si="142"/>
        <v>4.6810395546924732E-2</v>
      </c>
      <c r="AG1914">
        <f t="shared" si="139"/>
        <v>0.14343185302198741</v>
      </c>
    </row>
    <row r="1915" spans="30:33" x14ac:dyDescent="0.2">
      <c r="AD1915">
        <f t="shared" si="140"/>
        <v>1913</v>
      </c>
      <c r="AE1915">
        <f t="shared" si="141"/>
        <v>7.4896632875079609E-5</v>
      </c>
      <c r="AF1915">
        <f t="shared" si="142"/>
        <v>4.6735498914049649E-2</v>
      </c>
      <c r="AG1915">
        <f t="shared" si="139"/>
        <v>0.1432772586900273</v>
      </c>
    </row>
    <row r="1916" spans="30:33" x14ac:dyDescent="0.2">
      <c r="AD1916">
        <f t="shared" si="140"/>
        <v>1914</v>
      </c>
      <c r="AE1916">
        <f t="shared" si="141"/>
        <v>7.4776798262479478E-5</v>
      </c>
      <c r="AF1916">
        <f t="shared" si="142"/>
        <v>4.6660722115787166E-2</v>
      </c>
      <c r="AG1916">
        <f t="shared" si="139"/>
        <v>0.14312279187438573</v>
      </c>
    </row>
    <row r="1917" spans="30:33" x14ac:dyDescent="0.2">
      <c r="AD1917">
        <f t="shared" si="140"/>
        <v>1915</v>
      </c>
      <c r="AE1917">
        <f t="shared" si="141"/>
        <v>7.4657155385259496E-5</v>
      </c>
      <c r="AF1917">
        <f t="shared" si="142"/>
        <v>4.6586064960401907E-2</v>
      </c>
      <c r="AG1917">
        <f t="shared" si="139"/>
        <v>0.14296845256277194</v>
      </c>
    </row>
    <row r="1918" spans="30:33" x14ac:dyDescent="0.2">
      <c r="AD1918">
        <f t="shared" si="140"/>
        <v>1916</v>
      </c>
      <c r="AE1918">
        <f t="shared" si="141"/>
        <v>7.4537703936643088E-5</v>
      </c>
      <c r="AF1918">
        <f t="shared" si="142"/>
        <v>4.6511527256465263E-2</v>
      </c>
      <c r="AG1918">
        <f t="shared" si="139"/>
        <v>0.14281424074260815</v>
      </c>
    </row>
    <row r="1919" spans="30:33" x14ac:dyDescent="0.2">
      <c r="AD1919">
        <f t="shared" si="140"/>
        <v>1917</v>
      </c>
      <c r="AE1919">
        <f t="shared" si="141"/>
        <v>7.4418443610344454E-5</v>
      </c>
      <c r="AF1919">
        <f t="shared" si="142"/>
        <v>4.6437108812854913E-2</v>
      </c>
      <c r="AG1919">
        <f t="shared" si="139"/>
        <v>0.14266015640103033</v>
      </c>
    </row>
    <row r="1920" spans="30:33" x14ac:dyDescent="0.2">
      <c r="AD1920">
        <f t="shared" si="140"/>
        <v>1918</v>
      </c>
      <c r="AE1920">
        <f t="shared" si="141"/>
        <v>7.4299374100567894E-5</v>
      </c>
      <c r="AF1920">
        <f t="shared" si="142"/>
        <v>4.6362809438754343E-2</v>
      </c>
      <c r="AG1920">
        <f t="shared" si="139"/>
        <v>0.14250619952488922</v>
      </c>
    </row>
    <row r="1921" spans="30:33" x14ac:dyDescent="0.2">
      <c r="AD1921">
        <f t="shared" si="140"/>
        <v>1919</v>
      </c>
      <c r="AE1921">
        <f t="shared" si="141"/>
        <v>7.4180495102006984E-5</v>
      </c>
      <c r="AF1921">
        <f t="shared" si="142"/>
        <v>4.6288628943652335E-2</v>
      </c>
      <c r="AG1921">
        <f t="shared" si="139"/>
        <v>0.14235237010075141</v>
      </c>
    </row>
    <row r="1922" spans="30:33" x14ac:dyDescent="0.2">
      <c r="AD1922">
        <f t="shared" si="140"/>
        <v>1920</v>
      </c>
      <c r="AE1922">
        <f t="shared" si="141"/>
        <v>7.4061806309843771E-5</v>
      </c>
      <c r="AF1922">
        <f t="shared" si="142"/>
        <v>4.621456713734249E-2</v>
      </c>
      <c r="AG1922">
        <f t="shared" si="139"/>
        <v>0.14219866811490003</v>
      </c>
    </row>
    <row r="1923" spans="30:33" x14ac:dyDescent="0.2">
      <c r="AD1923">
        <f t="shared" si="140"/>
        <v>1921</v>
      </c>
      <c r="AE1923">
        <f t="shared" si="141"/>
        <v>7.3943307419748017E-5</v>
      </c>
      <c r="AF1923">
        <f t="shared" si="142"/>
        <v>4.614062382992274E-2</v>
      </c>
      <c r="AG1923">
        <f t="shared" si="139"/>
        <v>0.14204509355333594</v>
      </c>
    </row>
    <row r="1924" spans="30:33" x14ac:dyDescent="0.2">
      <c r="AD1924">
        <f t="shared" si="140"/>
        <v>1922</v>
      </c>
      <c r="AE1924">
        <f t="shared" si="141"/>
        <v>7.3824998127876415E-5</v>
      </c>
      <c r="AF1924">
        <f t="shared" si="142"/>
        <v>4.6066798831794861E-2</v>
      </c>
      <c r="AG1924">
        <f t="shared" ref="AG1924:AG1987" si="143">AD1924*AE1924</f>
        <v>0.14189164640177848</v>
      </c>
    </row>
    <row r="1925" spans="30:33" x14ac:dyDescent="0.2">
      <c r="AD1925">
        <f t="shared" ref="AD1925:AD1988" si="144">AD1924+1</f>
        <v>1923</v>
      </c>
      <c r="AE1925">
        <f t="shared" ref="AE1925:AE1988" si="145">AF1924*$AE$3</f>
        <v>7.3706878130871812E-5</v>
      </c>
      <c r="AF1925">
        <f t="shared" ref="AF1925:AF1988" si="146">AF1924*$AF$3</f>
        <v>4.5993091953663988E-2</v>
      </c>
      <c r="AG1925">
        <f t="shared" si="143"/>
        <v>0.14173832664566649</v>
      </c>
    </row>
    <row r="1926" spans="30:33" x14ac:dyDescent="0.2">
      <c r="AD1926">
        <f t="shared" si="144"/>
        <v>1924</v>
      </c>
      <c r="AE1926">
        <f t="shared" si="145"/>
        <v>7.3588947125862413E-5</v>
      </c>
      <c r="AF1926">
        <f t="shared" si="146"/>
        <v>4.5919503006538125E-2</v>
      </c>
      <c r="AG1926">
        <f t="shared" si="143"/>
        <v>0.14158513427015929</v>
      </c>
    </row>
    <row r="1927" spans="30:33" x14ac:dyDescent="0.2">
      <c r="AD1927">
        <f t="shared" si="144"/>
        <v>1925</v>
      </c>
      <c r="AE1927">
        <f t="shared" si="145"/>
        <v>7.3471204810461032E-5</v>
      </c>
      <c r="AF1927">
        <f t="shared" si="146"/>
        <v>4.5846031801727659E-2</v>
      </c>
      <c r="AG1927">
        <f t="shared" si="143"/>
        <v>0.14143206926013749</v>
      </c>
    </row>
    <row r="1928" spans="30:33" x14ac:dyDescent="0.2">
      <c r="AD1928">
        <f t="shared" si="144"/>
        <v>1926</v>
      </c>
      <c r="AE1928">
        <f t="shared" si="145"/>
        <v>7.3353650882764285E-5</v>
      </c>
      <c r="AF1928">
        <f t="shared" si="146"/>
        <v>4.5772678150844889E-2</v>
      </c>
      <c r="AG1928">
        <f t="shared" si="143"/>
        <v>0.141279131600204</v>
      </c>
    </row>
    <row r="1929" spans="30:33" x14ac:dyDescent="0.2">
      <c r="AD1929">
        <f t="shared" si="144"/>
        <v>1927</v>
      </c>
      <c r="AE1929">
        <f t="shared" si="145"/>
        <v>7.3236285041351851E-5</v>
      </c>
      <c r="AF1929">
        <f t="shared" si="146"/>
        <v>4.5699441865803533E-2</v>
      </c>
      <c r="AG1929">
        <f t="shared" si="143"/>
        <v>0.14112632127468502</v>
      </c>
    </row>
    <row r="1930" spans="30:33" x14ac:dyDescent="0.2">
      <c r="AD1930">
        <f t="shared" si="144"/>
        <v>1928</v>
      </c>
      <c r="AE1930">
        <f t="shared" si="145"/>
        <v>7.3119106985285691E-5</v>
      </c>
      <c r="AF1930">
        <f t="shared" si="146"/>
        <v>4.5626322758818248E-2</v>
      </c>
      <c r="AG1930">
        <f t="shared" si="143"/>
        <v>0.14097363826763082</v>
      </c>
    </row>
    <row r="1931" spans="30:33" x14ac:dyDescent="0.2">
      <c r="AD1931">
        <f t="shared" si="144"/>
        <v>1929</v>
      </c>
      <c r="AE1931">
        <f t="shared" si="145"/>
        <v>7.3002116414109232E-5</v>
      </c>
      <c r="AF1931">
        <f t="shared" si="146"/>
        <v>4.5553320642404138E-2</v>
      </c>
      <c r="AG1931">
        <f t="shared" si="143"/>
        <v>0.1408210825628167</v>
      </c>
    </row>
    <row r="1932" spans="30:33" x14ac:dyDescent="0.2">
      <c r="AD1932">
        <f t="shared" si="144"/>
        <v>1930</v>
      </c>
      <c r="AE1932">
        <f t="shared" si="145"/>
        <v>7.2885313027846649E-5</v>
      </c>
      <c r="AF1932">
        <f t="shared" si="146"/>
        <v>4.548043532937629E-2</v>
      </c>
      <c r="AG1932">
        <f t="shared" si="143"/>
        <v>0.14066865414374402</v>
      </c>
    </row>
    <row r="1933" spans="30:33" x14ac:dyDescent="0.2">
      <c r="AD1933">
        <f t="shared" si="144"/>
        <v>1931</v>
      </c>
      <c r="AE1933">
        <f t="shared" si="145"/>
        <v>7.2768696527002096E-5</v>
      </c>
      <c r="AF1933">
        <f t="shared" si="146"/>
        <v>4.5407666632849286E-2</v>
      </c>
      <c r="AG1933">
        <f t="shared" si="143"/>
        <v>0.14051635299364104</v>
      </c>
    </row>
    <row r="1934" spans="30:33" x14ac:dyDescent="0.2">
      <c r="AD1934">
        <f t="shared" si="144"/>
        <v>1932</v>
      </c>
      <c r="AE1934">
        <f t="shared" si="145"/>
        <v>7.2652266612558889E-5</v>
      </c>
      <c r="AF1934">
        <f t="shared" si="146"/>
        <v>4.5335014366236728E-2</v>
      </c>
      <c r="AG1934">
        <f t="shared" si="143"/>
        <v>0.14036417909546378</v>
      </c>
    </row>
    <row r="1935" spans="30:33" x14ac:dyDescent="0.2">
      <c r="AD1935">
        <f t="shared" si="144"/>
        <v>1933</v>
      </c>
      <c r="AE1935">
        <f t="shared" si="145"/>
        <v>7.25360229859788E-5</v>
      </c>
      <c r="AF1935">
        <f t="shared" si="146"/>
        <v>4.5262478343250749E-2</v>
      </c>
      <c r="AG1935">
        <f t="shared" si="143"/>
        <v>0.14021213243189701</v>
      </c>
    </row>
    <row r="1936" spans="30:33" x14ac:dyDescent="0.2">
      <c r="AD1936">
        <f t="shared" si="144"/>
        <v>1934</v>
      </c>
      <c r="AE1936">
        <f t="shared" si="145"/>
        <v>7.2419965349201237E-5</v>
      </c>
      <c r="AF1936">
        <f t="shared" si="146"/>
        <v>4.5190058377901549E-2</v>
      </c>
      <c r="AG1936">
        <f t="shared" si="143"/>
        <v>0.1400602129853552</v>
      </c>
    </row>
    <row r="1937" spans="30:33" x14ac:dyDescent="0.2">
      <c r="AD1937">
        <f t="shared" si="144"/>
        <v>1935</v>
      </c>
      <c r="AE1937">
        <f t="shared" si="145"/>
        <v>7.2304093404642505E-5</v>
      </c>
      <c r="AF1937">
        <f t="shared" si="146"/>
        <v>4.5117754284496901E-2</v>
      </c>
      <c r="AG1937">
        <f t="shared" si="143"/>
        <v>0.13990842073798324</v>
      </c>
    </row>
    <row r="1938" spans="30:33" x14ac:dyDescent="0.2">
      <c r="AD1938">
        <f t="shared" si="144"/>
        <v>1936</v>
      </c>
      <c r="AE1938">
        <f t="shared" si="145"/>
        <v>7.2188406855195077E-5</v>
      </c>
      <c r="AF1938">
        <f t="shared" si="146"/>
        <v>4.5045565877641705E-2</v>
      </c>
      <c r="AG1938">
        <f t="shared" si="143"/>
        <v>0.13975675567165766</v>
      </c>
    </row>
    <row r="1939" spans="30:33" x14ac:dyDescent="0.2">
      <c r="AD1939">
        <f t="shared" si="144"/>
        <v>1937</v>
      </c>
      <c r="AE1939">
        <f t="shared" si="145"/>
        <v>7.2072905404226755E-5</v>
      </c>
      <c r="AF1939">
        <f t="shared" si="146"/>
        <v>4.4973492972237475E-2</v>
      </c>
      <c r="AG1939">
        <f t="shared" si="143"/>
        <v>0.13960521776798723</v>
      </c>
    </row>
    <row r="1940" spans="30:33" x14ac:dyDescent="0.2">
      <c r="AD1940">
        <f t="shared" si="144"/>
        <v>1938</v>
      </c>
      <c r="AE1940">
        <f t="shared" si="145"/>
        <v>7.195758875557999E-5</v>
      </c>
      <c r="AF1940">
        <f t="shared" si="146"/>
        <v>4.4901535383481891E-2</v>
      </c>
      <c r="AG1940">
        <f t="shared" si="143"/>
        <v>0.13945380700831403</v>
      </c>
    </row>
    <row r="1941" spans="30:33" x14ac:dyDescent="0.2">
      <c r="AD1941">
        <f t="shared" si="144"/>
        <v>1939</v>
      </c>
      <c r="AE1941">
        <f t="shared" si="145"/>
        <v>7.1842456613571058E-5</v>
      </c>
      <c r="AF1941">
        <f t="shared" si="146"/>
        <v>4.4829692926868316E-2</v>
      </c>
      <c r="AG1941">
        <f t="shared" si="143"/>
        <v>0.13930252337371429</v>
      </c>
    </row>
    <row r="1942" spans="30:33" x14ac:dyDescent="0.2">
      <c r="AD1942">
        <f t="shared" si="144"/>
        <v>1940</v>
      </c>
      <c r="AE1942">
        <f t="shared" si="145"/>
        <v>7.1727508682989339E-5</v>
      </c>
      <c r="AF1942">
        <f t="shared" si="146"/>
        <v>4.4757965418185323E-2</v>
      </c>
      <c r="AG1942">
        <f t="shared" si="143"/>
        <v>0.13915136684499932</v>
      </c>
    </row>
    <row r="1943" spans="30:33" x14ac:dyDescent="0.2">
      <c r="AD1943">
        <f t="shared" si="144"/>
        <v>1941</v>
      </c>
      <c r="AE1943">
        <f t="shared" si="145"/>
        <v>7.1612744669096546E-5</v>
      </c>
      <c r="AF1943">
        <f t="shared" si="146"/>
        <v>4.4686352673516228E-2</v>
      </c>
      <c r="AG1943">
        <f t="shared" si="143"/>
        <v>0.13900033740271639</v>
      </c>
    </row>
    <row r="1944" spans="30:33" x14ac:dyDescent="0.2">
      <c r="AD1944">
        <f t="shared" si="144"/>
        <v>1942</v>
      </c>
      <c r="AE1944">
        <f t="shared" si="145"/>
        <v>7.1498164277625993E-5</v>
      </c>
      <c r="AF1944">
        <f t="shared" si="146"/>
        <v>4.4614854509238598E-2</v>
      </c>
      <c r="AG1944">
        <f t="shared" si="143"/>
        <v>0.13884943502714966</v>
      </c>
    </row>
    <row r="1945" spans="30:33" x14ac:dyDescent="0.2">
      <c r="AD1945">
        <f t="shared" si="144"/>
        <v>1943</v>
      </c>
      <c r="AE1945">
        <f t="shared" si="145"/>
        <v>7.1383767214781794E-5</v>
      </c>
      <c r="AF1945">
        <f t="shared" si="146"/>
        <v>4.4543470742023812E-2</v>
      </c>
      <c r="AG1945">
        <f t="shared" si="143"/>
        <v>0.13869865969832101</v>
      </c>
    </row>
    <row r="1946" spans="30:33" x14ac:dyDescent="0.2">
      <c r="AD1946">
        <f t="shared" si="144"/>
        <v>1944</v>
      </c>
      <c r="AE1946">
        <f t="shared" si="145"/>
        <v>7.1269553187238135E-5</v>
      </c>
      <c r="AF1946">
        <f t="shared" si="146"/>
        <v>4.4472201188836574E-2</v>
      </c>
      <c r="AG1946">
        <f t="shared" si="143"/>
        <v>0.13854801139599093</v>
      </c>
    </row>
    <row r="1947" spans="30:33" x14ac:dyDescent="0.2">
      <c r="AD1947">
        <f t="shared" si="144"/>
        <v>1945</v>
      </c>
      <c r="AE1947">
        <f t="shared" si="145"/>
        <v>7.115552190213855E-5</v>
      </c>
      <c r="AF1947">
        <f t="shared" si="146"/>
        <v>4.4401045666934431E-2</v>
      </c>
      <c r="AG1947">
        <f t="shared" si="143"/>
        <v>0.13839749009965949</v>
      </c>
    </row>
    <row r="1948" spans="30:33" x14ac:dyDescent="0.2">
      <c r="AD1948">
        <f t="shared" si="144"/>
        <v>1946</v>
      </c>
      <c r="AE1948">
        <f t="shared" si="145"/>
        <v>7.1041673067095127E-5</v>
      </c>
      <c r="AF1948">
        <f t="shared" si="146"/>
        <v>4.4330003993867335E-2</v>
      </c>
      <c r="AG1948">
        <f t="shared" si="143"/>
        <v>0.13824709578856711</v>
      </c>
    </row>
    <row r="1949" spans="30:33" x14ac:dyDescent="0.2">
      <c r="AD1949">
        <f t="shared" si="144"/>
        <v>1947</v>
      </c>
      <c r="AE1949">
        <f t="shared" si="145"/>
        <v>7.0928006390187773E-5</v>
      </c>
      <c r="AF1949">
        <f t="shared" si="146"/>
        <v>4.4259075987477144E-2</v>
      </c>
      <c r="AG1949">
        <f t="shared" si="143"/>
        <v>0.1380968284416956</v>
      </c>
    </row>
    <row r="1950" spans="30:33" x14ac:dyDescent="0.2">
      <c r="AD1950">
        <f t="shared" si="144"/>
        <v>1948</v>
      </c>
      <c r="AE1950">
        <f t="shared" si="145"/>
        <v>7.0814521579963468E-5</v>
      </c>
      <c r="AF1950">
        <f t="shared" si="146"/>
        <v>4.4188261465897181E-2</v>
      </c>
      <c r="AG1950">
        <f t="shared" si="143"/>
        <v>0.13794668803776883</v>
      </c>
    </row>
    <row r="1951" spans="30:33" x14ac:dyDescent="0.2">
      <c r="AD1951">
        <f t="shared" si="144"/>
        <v>1949</v>
      </c>
      <c r="AE1951">
        <f t="shared" si="145"/>
        <v>7.0701218345435522E-5</v>
      </c>
      <c r="AF1951">
        <f t="shared" si="146"/>
        <v>4.4117560247551743E-2</v>
      </c>
      <c r="AG1951">
        <f t="shared" si="143"/>
        <v>0.13779667455525382</v>
      </c>
    </row>
    <row r="1952" spans="30:33" x14ac:dyDescent="0.2">
      <c r="AD1952">
        <f t="shared" si="144"/>
        <v>1950</v>
      </c>
      <c r="AE1952">
        <f t="shared" si="145"/>
        <v>7.0588096396082816E-5</v>
      </c>
      <c r="AF1952">
        <f t="shared" si="146"/>
        <v>4.4046972151155661E-2</v>
      </c>
      <c r="AG1952">
        <f t="shared" si="143"/>
        <v>0.13764678797236149</v>
      </c>
    </row>
    <row r="1953" spans="30:33" x14ac:dyDescent="0.2">
      <c r="AD1953">
        <f t="shared" si="144"/>
        <v>1951</v>
      </c>
      <c r="AE1953">
        <f t="shared" si="145"/>
        <v>7.0475155441849095E-5</v>
      </c>
      <c r="AF1953">
        <f t="shared" si="146"/>
        <v>4.3976496995713807E-2</v>
      </c>
      <c r="AG1953">
        <f t="shared" si="143"/>
        <v>0.13749702826704757</v>
      </c>
    </row>
    <row r="1954" spans="30:33" x14ac:dyDescent="0.2">
      <c r="AD1954">
        <f t="shared" si="144"/>
        <v>1952</v>
      </c>
      <c r="AE1954">
        <f t="shared" si="145"/>
        <v>7.0362395193142128E-5</v>
      </c>
      <c r="AF1954">
        <f t="shared" si="146"/>
        <v>4.390613460052066E-2</v>
      </c>
      <c r="AG1954">
        <f t="shared" si="143"/>
        <v>0.13734739541701343</v>
      </c>
    </row>
    <row r="1955" spans="30:33" x14ac:dyDescent="0.2">
      <c r="AD1955">
        <f t="shared" si="144"/>
        <v>1953</v>
      </c>
      <c r="AE1955">
        <f t="shared" si="145"/>
        <v>7.0249815360833088E-5</v>
      </c>
      <c r="AF1955">
        <f t="shared" si="146"/>
        <v>4.3835884785159825E-2</v>
      </c>
      <c r="AG1955">
        <f t="shared" si="143"/>
        <v>0.13719788939970703</v>
      </c>
    </row>
    <row r="1956" spans="30:33" x14ac:dyDescent="0.2">
      <c r="AD1956">
        <f t="shared" si="144"/>
        <v>1954</v>
      </c>
      <c r="AE1956">
        <f t="shared" si="145"/>
        <v>7.0137415656255748E-5</v>
      </c>
      <c r="AF1956">
        <f t="shared" si="146"/>
        <v>4.3765747369503567E-2</v>
      </c>
      <c r="AG1956">
        <f t="shared" si="143"/>
        <v>0.13704851019232372</v>
      </c>
    </row>
    <row r="1957" spans="30:33" x14ac:dyDescent="0.2">
      <c r="AD1957">
        <f t="shared" si="144"/>
        <v>1955</v>
      </c>
      <c r="AE1957">
        <f t="shared" si="145"/>
        <v>7.0025195791205739E-5</v>
      </c>
      <c r="AF1957">
        <f t="shared" si="146"/>
        <v>4.3695722173712356E-2</v>
      </c>
      <c r="AG1957">
        <f t="shared" si="143"/>
        <v>0.13689925777180723</v>
      </c>
    </row>
    <row r="1958" spans="30:33" x14ac:dyDescent="0.2">
      <c r="AD1958">
        <f t="shared" si="144"/>
        <v>1956</v>
      </c>
      <c r="AE1958">
        <f t="shared" si="145"/>
        <v>6.9913155477939801E-5</v>
      </c>
      <c r="AF1958">
        <f t="shared" si="146"/>
        <v>4.3625809018234415E-2</v>
      </c>
      <c r="AG1958">
        <f t="shared" si="143"/>
        <v>0.13675013211485026</v>
      </c>
    </row>
    <row r="1959" spans="30:33" x14ac:dyDescent="0.2">
      <c r="AD1959">
        <f t="shared" si="144"/>
        <v>1957</v>
      </c>
      <c r="AE1959">
        <f t="shared" si="145"/>
        <v>6.9801294429175096E-5</v>
      </c>
      <c r="AF1959">
        <f t="shared" si="146"/>
        <v>4.3556007723805239E-2</v>
      </c>
      <c r="AG1959">
        <f t="shared" si="143"/>
        <v>0.13660113319789566</v>
      </c>
    </row>
    <row r="1960" spans="30:33" x14ac:dyDescent="0.2">
      <c r="AD1960">
        <f t="shared" si="144"/>
        <v>1958</v>
      </c>
      <c r="AE1960">
        <f t="shared" si="145"/>
        <v>6.9689612358088407E-5</v>
      </c>
      <c r="AF1960">
        <f t="shared" si="146"/>
        <v>4.3486318111447146E-2</v>
      </c>
      <c r="AG1960">
        <f t="shared" si="143"/>
        <v>0.13645226099713709</v>
      </c>
    </row>
    <row r="1961" spans="30:33" x14ac:dyDescent="0.2">
      <c r="AD1961">
        <f t="shared" si="144"/>
        <v>1959</v>
      </c>
      <c r="AE1961">
        <f t="shared" si="145"/>
        <v>6.957810897831547E-5</v>
      </c>
      <c r="AF1961">
        <f t="shared" si="146"/>
        <v>4.3416740002468826E-2</v>
      </c>
      <c r="AG1961">
        <f t="shared" si="143"/>
        <v>0.13630351548852002</v>
      </c>
    </row>
    <row r="1962" spans="30:33" x14ac:dyDescent="0.2">
      <c r="AD1962">
        <f t="shared" si="144"/>
        <v>1960</v>
      </c>
      <c r="AE1962">
        <f t="shared" si="145"/>
        <v>6.9466784003950155E-5</v>
      </c>
      <c r="AF1962">
        <f t="shared" si="146"/>
        <v>4.3347273218464877E-2</v>
      </c>
      <c r="AG1962">
        <f t="shared" si="143"/>
        <v>0.1361548966477423</v>
      </c>
    </row>
    <row r="1963" spans="30:33" x14ac:dyDescent="0.2">
      <c r="AD1963">
        <f t="shared" si="144"/>
        <v>1961</v>
      </c>
      <c r="AE1963">
        <f t="shared" si="145"/>
        <v>6.9355637149543835E-5</v>
      </c>
      <c r="AF1963">
        <f t="shared" si="146"/>
        <v>4.3277917581315328E-2</v>
      </c>
      <c r="AG1963">
        <f t="shared" si="143"/>
        <v>0.13600640445025547</v>
      </c>
    </row>
    <row r="1964" spans="30:33" x14ac:dyDescent="0.2">
      <c r="AD1964">
        <f t="shared" si="144"/>
        <v>1962</v>
      </c>
      <c r="AE1964">
        <f t="shared" si="145"/>
        <v>6.9244668130104563E-5</v>
      </c>
      <c r="AF1964">
        <f t="shared" si="146"/>
        <v>4.3208672913185218E-2</v>
      </c>
      <c r="AG1964">
        <f t="shared" si="143"/>
        <v>0.13585803887126516</v>
      </c>
    </row>
    <row r="1965" spans="30:33" x14ac:dyDescent="0.2">
      <c r="AD1965">
        <f t="shared" si="144"/>
        <v>1963</v>
      </c>
      <c r="AE1965">
        <f t="shared" si="145"/>
        <v>6.9133876661096381E-5</v>
      </c>
      <c r="AF1965">
        <f t="shared" si="146"/>
        <v>4.3139539036524122E-2</v>
      </c>
      <c r="AG1965">
        <f t="shared" si="143"/>
        <v>0.1357097998857322</v>
      </c>
    </row>
    <row r="1966" spans="30:33" x14ac:dyDescent="0.2">
      <c r="AD1966">
        <f t="shared" si="144"/>
        <v>1964</v>
      </c>
      <c r="AE1966">
        <f t="shared" si="145"/>
        <v>6.9023262458438629E-5</v>
      </c>
      <c r="AF1966">
        <f t="shared" si="146"/>
        <v>4.3070515774065683E-2</v>
      </c>
      <c r="AG1966">
        <f t="shared" si="143"/>
        <v>0.13556168746837347</v>
      </c>
    </row>
    <row r="1967" spans="30:33" x14ac:dyDescent="0.2">
      <c r="AD1967">
        <f t="shared" si="144"/>
        <v>1965</v>
      </c>
      <c r="AE1967">
        <f t="shared" si="145"/>
        <v>6.8912825238505129E-5</v>
      </c>
      <c r="AF1967">
        <f t="shared" si="146"/>
        <v>4.3001602948827176E-2</v>
      </c>
      <c r="AG1967">
        <f t="shared" si="143"/>
        <v>0.13541370159366259</v>
      </c>
    </row>
    <row r="1968" spans="30:33" x14ac:dyDescent="0.2">
      <c r="AD1968">
        <f t="shared" si="144"/>
        <v>1966</v>
      </c>
      <c r="AE1968">
        <f t="shared" si="145"/>
        <v>6.880256471812351E-5</v>
      </c>
      <c r="AF1968">
        <f t="shared" si="146"/>
        <v>4.293280038410905E-2</v>
      </c>
      <c r="AG1968">
        <f t="shared" si="143"/>
        <v>0.13526584223583082</v>
      </c>
    </row>
    <row r="1969" spans="30:33" x14ac:dyDescent="0.2">
      <c r="AD1969">
        <f t="shared" si="144"/>
        <v>1967</v>
      </c>
      <c r="AE1969">
        <f t="shared" si="145"/>
        <v>6.8692480614574518E-5</v>
      </c>
      <c r="AF1969">
        <f t="shared" si="146"/>
        <v>4.2864107903494472E-2</v>
      </c>
      <c r="AG1969">
        <f t="shared" si="143"/>
        <v>0.13511810936886809</v>
      </c>
    </row>
    <row r="1970" spans="30:33" x14ac:dyDescent="0.2">
      <c r="AD1970">
        <f t="shared" si="144"/>
        <v>1968</v>
      </c>
      <c r="AE1970">
        <f t="shared" si="145"/>
        <v>6.8582572645591185E-5</v>
      </c>
      <c r="AF1970">
        <f t="shared" si="146"/>
        <v>4.2795525330848877E-2</v>
      </c>
      <c r="AG1970">
        <f t="shared" si="143"/>
        <v>0.13497050296652346</v>
      </c>
    </row>
    <row r="1971" spans="30:33" x14ac:dyDescent="0.2">
      <c r="AD1971">
        <f t="shared" si="144"/>
        <v>1969</v>
      </c>
      <c r="AE1971">
        <f t="shared" si="145"/>
        <v>6.8472840529358237E-5</v>
      </c>
      <c r="AF1971">
        <f t="shared" si="146"/>
        <v>4.2727052490319516E-2</v>
      </c>
      <c r="AG1971">
        <f t="shared" si="143"/>
        <v>0.13482302300230636</v>
      </c>
    </row>
    <row r="1972" spans="30:33" x14ac:dyDescent="0.2">
      <c r="AD1972">
        <f t="shared" si="144"/>
        <v>1970</v>
      </c>
      <c r="AE1972">
        <f t="shared" si="145"/>
        <v>6.836328398451125E-5</v>
      </c>
      <c r="AF1972">
        <f t="shared" si="146"/>
        <v>4.2658689206335004E-2</v>
      </c>
      <c r="AG1972">
        <f t="shared" si="143"/>
        <v>0.13467566944948717</v>
      </c>
    </row>
    <row r="1973" spans="30:33" x14ac:dyDescent="0.2">
      <c r="AD1973">
        <f t="shared" si="144"/>
        <v>1971</v>
      </c>
      <c r="AE1973">
        <f t="shared" si="145"/>
        <v>6.8253902730136044E-5</v>
      </c>
      <c r="AF1973">
        <f t="shared" si="146"/>
        <v>4.2590435303604866E-2</v>
      </c>
      <c r="AG1973">
        <f t="shared" si="143"/>
        <v>0.13452844228109814</v>
      </c>
    </row>
    <row r="1974" spans="30:33" x14ac:dyDescent="0.2">
      <c r="AD1974">
        <f t="shared" si="144"/>
        <v>1972</v>
      </c>
      <c r="AE1974">
        <f t="shared" si="145"/>
        <v>6.8144696485767812E-5</v>
      </c>
      <c r="AF1974">
        <f t="shared" si="146"/>
        <v>4.2522290607119095E-2</v>
      </c>
      <c r="AG1974">
        <f t="shared" si="143"/>
        <v>0.13438134146993413</v>
      </c>
    </row>
    <row r="1975" spans="30:33" x14ac:dyDescent="0.2">
      <c r="AD1975">
        <f t="shared" si="144"/>
        <v>1973</v>
      </c>
      <c r="AE1975">
        <f t="shared" si="145"/>
        <v>6.8035664971390582E-5</v>
      </c>
      <c r="AF1975">
        <f t="shared" si="146"/>
        <v>4.2454254942147704E-2</v>
      </c>
      <c r="AG1975">
        <f t="shared" si="143"/>
        <v>0.13423436698855362</v>
      </c>
    </row>
    <row r="1976" spans="30:33" x14ac:dyDescent="0.2">
      <c r="AD1976">
        <f t="shared" si="144"/>
        <v>1974</v>
      </c>
      <c r="AE1976">
        <f t="shared" si="145"/>
        <v>6.7926807907436358E-5</v>
      </c>
      <c r="AF1976">
        <f t="shared" si="146"/>
        <v>4.2386328134240266E-2</v>
      </c>
      <c r="AG1976">
        <f t="shared" si="143"/>
        <v>0.13408751880927938</v>
      </c>
    </row>
    <row r="1977" spans="30:33" x14ac:dyDescent="0.2">
      <c r="AD1977">
        <f t="shared" si="144"/>
        <v>1975</v>
      </c>
      <c r="AE1977">
        <f t="shared" si="145"/>
        <v>6.7818125014784461E-5</v>
      </c>
      <c r="AF1977">
        <f t="shared" si="146"/>
        <v>4.2318510009225478E-2</v>
      </c>
      <c r="AG1977">
        <f t="shared" si="143"/>
        <v>0.1339407969041993</v>
      </c>
    </row>
    <row r="1978" spans="30:33" x14ac:dyDescent="0.2">
      <c r="AD1978">
        <f t="shared" si="144"/>
        <v>1976</v>
      </c>
      <c r="AE1978">
        <f t="shared" si="145"/>
        <v>6.7709616014760793E-5</v>
      </c>
      <c r="AF1978">
        <f t="shared" si="146"/>
        <v>4.2250800393210712E-2</v>
      </c>
      <c r="AG1978">
        <f t="shared" si="143"/>
        <v>0.13379420124516733</v>
      </c>
    </row>
    <row r="1979" spans="30:33" x14ac:dyDescent="0.2">
      <c r="AD1979">
        <f t="shared" si="144"/>
        <v>1977</v>
      </c>
      <c r="AE1979">
        <f t="shared" si="145"/>
        <v>6.7601280629137175E-5</v>
      </c>
      <c r="AF1979">
        <f t="shared" si="146"/>
        <v>4.2183199112581574E-2</v>
      </c>
      <c r="AG1979">
        <f t="shared" si="143"/>
        <v>0.13364773180380421</v>
      </c>
    </row>
    <row r="1980" spans="30:33" x14ac:dyDescent="0.2">
      <c r="AD1980">
        <f t="shared" si="144"/>
        <v>1978</v>
      </c>
      <c r="AE1980">
        <f t="shared" si="145"/>
        <v>6.749311858013055E-5</v>
      </c>
      <c r="AF1980">
        <f t="shared" si="146"/>
        <v>4.211570599400144E-2</v>
      </c>
      <c r="AG1980">
        <f t="shared" si="143"/>
        <v>0.13350138855149823</v>
      </c>
    </row>
    <row r="1981" spans="30:33" x14ac:dyDescent="0.2">
      <c r="AD1981">
        <f t="shared" si="144"/>
        <v>1979</v>
      </c>
      <c r="AE1981">
        <f t="shared" si="145"/>
        <v>6.7385129590402339E-5</v>
      </c>
      <c r="AF1981">
        <f t="shared" si="146"/>
        <v>4.2048320864411036E-2</v>
      </c>
      <c r="AG1981">
        <f t="shared" si="143"/>
        <v>0.13335517145940623</v>
      </c>
    </row>
    <row r="1982" spans="30:33" x14ac:dyDescent="0.2">
      <c r="AD1982">
        <f t="shared" si="144"/>
        <v>1980</v>
      </c>
      <c r="AE1982">
        <f t="shared" si="145"/>
        <v>6.727731338305769E-5</v>
      </c>
      <c r="AF1982">
        <f t="shared" si="146"/>
        <v>4.1981043551027976E-2</v>
      </c>
      <c r="AG1982">
        <f t="shared" si="143"/>
        <v>0.13320908049845423</v>
      </c>
    </row>
    <row r="1983" spans="30:33" x14ac:dyDescent="0.2">
      <c r="AD1983">
        <f t="shared" si="144"/>
        <v>1981</v>
      </c>
      <c r="AE1983">
        <f t="shared" si="145"/>
        <v>6.7169669681644794E-5</v>
      </c>
      <c r="AF1983">
        <f t="shared" si="146"/>
        <v>4.1913873881346327E-2</v>
      </c>
      <c r="AG1983">
        <f t="shared" si="143"/>
        <v>0.13306311563933834</v>
      </c>
    </row>
    <row r="1984" spans="30:33" x14ac:dyDescent="0.2">
      <c r="AD1984">
        <f t="shared" si="144"/>
        <v>1982</v>
      </c>
      <c r="AE1984">
        <f t="shared" si="145"/>
        <v>6.7062198210154157E-5</v>
      </c>
      <c r="AF1984">
        <f t="shared" si="146"/>
        <v>4.184681168313617E-2</v>
      </c>
      <c r="AG1984">
        <f t="shared" si="143"/>
        <v>0.13291727685252555</v>
      </c>
    </row>
    <row r="1985" spans="30:33" x14ac:dyDescent="0.2">
      <c r="AD1985">
        <f t="shared" si="144"/>
        <v>1983</v>
      </c>
      <c r="AE1985">
        <f t="shared" si="145"/>
        <v>6.6954898693017908E-5</v>
      </c>
      <c r="AF1985">
        <f t="shared" si="146"/>
        <v>4.1779856784443153E-2</v>
      </c>
      <c r="AG1985">
        <f t="shared" si="143"/>
        <v>0.13277156410825453</v>
      </c>
    </row>
    <row r="1986" spans="30:33" x14ac:dyDescent="0.2">
      <c r="AD1986">
        <f t="shared" si="144"/>
        <v>1984</v>
      </c>
      <c r="AE1986">
        <f t="shared" si="145"/>
        <v>6.684777085510908E-5</v>
      </c>
      <c r="AF1986">
        <f t="shared" si="146"/>
        <v>4.1713009013588043E-2</v>
      </c>
      <c r="AG1986">
        <f t="shared" si="143"/>
        <v>0.13262597737653642</v>
      </c>
    </row>
    <row r="1987" spans="30:33" x14ac:dyDescent="0.2">
      <c r="AD1987">
        <f t="shared" si="144"/>
        <v>1985</v>
      </c>
      <c r="AE1987">
        <f t="shared" si="145"/>
        <v>6.6740814421740904E-5</v>
      </c>
      <c r="AF1987">
        <f t="shared" si="146"/>
        <v>4.1646268199166302E-2</v>
      </c>
      <c r="AG1987">
        <f t="shared" si="143"/>
        <v>0.13248051662715568</v>
      </c>
    </row>
    <row r="1988" spans="30:33" x14ac:dyDescent="0.2">
      <c r="AD1988">
        <f t="shared" si="144"/>
        <v>1986</v>
      </c>
      <c r="AE1988">
        <f t="shared" si="145"/>
        <v>6.6634029118666109E-5</v>
      </c>
      <c r="AF1988">
        <f t="shared" si="146"/>
        <v>4.1579634170047633E-2</v>
      </c>
      <c r="AG1988">
        <f t="shared" ref="AG1988:AG2002" si="147">AD1988*AE1988</f>
        <v>0.13233518182967088</v>
      </c>
    </row>
    <row r="1989" spans="30:33" x14ac:dyDescent="0.2">
      <c r="AD1989">
        <f t="shared" ref="AD1989:AD2002" si="148">AD1988+1</f>
        <v>1987</v>
      </c>
      <c r="AE1989">
        <f t="shared" ref="AE1989:AE2002" si="149">AF1988*$AE$3</f>
        <v>6.652741467207624E-5</v>
      </c>
      <c r="AF1989">
        <f t="shared" ref="AF1989:AF2002" si="150">AF1988*$AF$3</f>
        <v>4.1513106755375555E-2</v>
      </c>
      <c r="AG1989">
        <f t="shared" si="147"/>
        <v>0.1321899729534155</v>
      </c>
    </row>
    <row r="1990" spans="30:33" x14ac:dyDescent="0.2">
      <c r="AD1990">
        <f t="shared" si="148"/>
        <v>1988</v>
      </c>
      <c r="AE1990">
        <f t="shared" si="149"/>
        <v>6.6420970808600912E-5</v>
      </c>
      <c r="AF1990">
        <f t="shared" si="150"/>
        <v>4.144668578456695E-2</v>
      </c>
      <c r="AG1990">
        <f t="shared" si="147"/>
        <v>0.13204488996749861</v>
      </c>
    </row>
    <row r="1991" spans="30:33" x14ac:dyDescent="0.2">
      <c r="AD1991">
        <f t="shared" si="148"/>
        <v>1989</v>
      </c>
      <c r="AE1991">
        <f t="shared" si="149"/>
        <v>6.6314697255307151E-5</v>
      </c>
      <c r="AF1991">
        <f t="shared" si="150"/>
        <v>4.1380371087311643E-2</v>
      </c>
      <c r="AG1991">
        <f t="shared" si="147"/>
        <v>0.13189993284080592</v>
      </c>
    </row>
    <row r="1992" spans="30:33" x14ac:dyDescent="0.2">
      <c r="AD1992">
        <f t="shared" si="148"/>
        <v>1990</v>
      </c>
      <c r="AE1992">
        <f t="shared" si="149"/>
        <v>6.6208593739698656E-5</v>
      </c>
      <c r="AF1992">
        <f t="shared" si="150"/>
        <v>4.1314162493571942E-2</v>
      </c>
      <c r="AG1992">
        <f t="shared" si="147"/>
        <v>0.13175510154200032</v>
      </c>
    </row>
    <row r="1993" spans="30:33" x14ac:dyDescent="0.2">
      <c r="AD1993">
        <f t="shared" si="148"/>
        <v>1991</v>
      </c>
      <c r="AE1993">
        <f t="shared" si="149"/>
        <v>6.610265998971514E-5</v>
      </c>
      <c r="AF1993">
        <f t="shared" si="150"/>
        <v>4.1248059833582228E-2</v>
      </c>
      <c r="AG1993">
        <f t="shared" si="147"/>
        <v>0.13161039603952285</v>
      </c>
    </row>
    <row r="1994" spans="30:33" x14ac:dyDescent="0.2">
      <c r="AD1994">
        <f t="shared" si="148"/>
        <v>1992</v>
      </c>
      <c r="AE1994">
        <f t="shared" si="149"/>
        <v>6.5996895733731596E-5</v>
      </c>
      <c r="AF1994">
        <f t="shared" si="150"/>
        <v>4.1182062937848492E-2</v>
      </c>
      <c r="AG1994">
        <f t="shared" si="147"/>
        <v>0.13146581630159335</v>
      </c>
    </row>
    <row r="1995" spans="30:33" x14ac:dyDescent="0.2">
      <c r="AD1995">
        <f t="shared" si="148"/>
        <v>1993</v>
      </c>
      <c r="AE1995">
        <f t="shared" si="149"/>
        <v>6.5891300700557617E-5</v>
      </c>
      <c r="AF1995">
        <f t="shared" si="150"/>
        <v>4.1116171637147932E-2</v>
      </c>
      <c r="AG1995">
        <f t="shared" si="147"/>
        <v>0.13132136229621133</v>
      </c>
    </row>
    <row r="1996" spans="30:33" x14ac:dyDescent="0.2">
      <c r="AD1996">
        <f t="shared" si="148"/>
        <v>1994</v>
      </c>
      <c r="AE1996">
        <f t="shared" si="149"/>
        <v>6.5785874619436724E-5</v>
      </c>
      <c r="AF1996">
        <f t="shared" si="150"/>
        <v>4.1050385762528493E-2</v>
      </c>
      <c r="AG1996">
        <f t="shared" si="147"/>
        <v>0.13117703399115682</v>
      </c>
    </row>
    <row r="1997" spans="30:33" x14ac:dyDescent="0.2">
      <c r="AD1997">
        <f t="shared" si="148"/>
        <v>1995</v>
      </c>
      <c r="AE1997">
        <f t="shared" si="149"/>
        <v>6.5680617220045616E-5</v>
      </c>
      <c r="AF1997">
        <f t="shared" si="150"/>
        <v>4.0984705145308449E-2</v>
      </c>
      <c r="AG1997">
        <f t="shared" si="147"/>
        <v>0.13103283135399099</v>
      </c>
    </row>
    <row r="1998" spans="30:33" x14ac:dyDescent="0.2">
      <c r="AD1998">
        <f t="shared" si="148"/>
        <v>1996</v>
      </c>
      <c r="AE1998">
        <f t="shared" si="149"/>
        <v>6.5575528232493548E-5</v>
      </c>
      <c r="AF1998">
        <f t="shared" si="150"/>
        <v>4.0919129617075951E-2</v>
      </c>
      <c r="AG1998">
        <f t="shared" si="147"/>
        <v>0.13088875435205713</v>
      </c>
    </row>
    <row r="1999" spans="30:33" x14ac:dyDescent="0.2">
      <c r="AD1999">
        <f t="shared" si="148"/>
        <v>1997</v>
      </c>
      <c r="AE1999">
        <f t="shared" si="149"/>
        <v>6.5470607387321559E-5</v>
      </c>
      <c r="AF1999">
        <f t="shared" si="150"/>
        <v>4.0853659009688625E-2</v>
      </c>
      <c r="AG1999">
        <f t="shared" si="147"/>
        <v>0.13074480295248114</v>
      </c>
    </row>
    <row r="2000" spans="30:33" x14ac:dyDescent="0.2">
      <c r="AD2000">
        <f t="shared" si="148"/>
        <v>1998</v>
      </c>
      <c r="AE2000">
        <f t="shared" si="149"/>
        <v>6.5365854415501832E-5</v>
      </c>
      <c r="AF2000">
        <f t="shared" si="150"/>
        <v>4.0788293155273124E-2</v>
      </c>
      <c r="AG2000">
        <f t="shared" si="147"/>
        <v>0.13060097712217267</v>
      </c>
    </row>
    <row r="2001" spans="30:33" x14ac:dyDescent="0.2">
      <c r="AD2001">
        <f t="shared" si="148"/>
        <v>1999</v>
      </c>
      <c r="AE2001">
        <f t="shared" si="149"/>
        <v>6.5261269048437023E-5</v>
      </c>
      <c r="AF2001">
        <f t="shared" si="150"/>
        <v>4.0723031886224684E-2</v>
      </c>
      <c r="AG2001">
        <f t="shared" si="147"/>
        <v>0.1304572768278256</v>
      </c>
    </row>
    <row r="2002" spans="30:33" x14ac:dyDescent="0.2">
      <c r="AD2002">
        <f t="shared" si="148"/>
        <v>2000</v>
      </c>
      <c r="AE2002">
        <f t="shared" si="149"/>
        <v>6.5156851017959523E-5</v>
      </c>
      <c r="AF2002">
        <f t="shared" si="150"/>
        <v>4.0657875035206723E-2</v>
      </c>
      <c r="AG2002">
        <f t="shared" si="147"/>
        <v>0.13031370203591905</v>
      </c>
    </row>
    <row r="2003" spans="30:33" x14ac:dyDescent="0.2">
      <c r="AD2003">
        <f t="shared" ref="AD2003:AD2018" si="151">AD2002+1</f>
        <v>2001</v>
      </c>
      <c r="AE2003">
        <f t="shared" ref="AE2003:AE2066" si="152">AF2002*$AE$3</f>
        <v>6.5052600056330782E-5</v>
      </c>
      <c r="AF2003">
        <f t="shared" ref="AF2003:AF2018" si="153">AF2002*$AF$3</f>
        <v>4.0592822435150389E-2</v>
      </c>
      <c r="AG2003">
        <f t="shared" ref="AG2003:AG2018" si="154">AD2003*AE2003</f>
        <v>0.1301702527127179</v>
      </c>
    </row>
    <row r="2004" spans="30:33" x14ac:dyDescent="0.2">
      <c r="AD2004">
        <f t="shared" si="151"/>
        <v>2002</v>
      </c>
      <c r="AE2004">
        <f t="shared" si="152"/>
        <v>6.4948515896240646E-5</v>
      </c>
      <c r="AF2004">
        <f t="shared" si="153"/>
        <v>4.0527873919254144E-2</v>
      </c>
      <c r="AG2004">
        <f t="shared" si="154"/>
        <v>0.13002692882427377</v>
      </c>
    </row>
    <row r="2005" spans="30:33" x14ac:dyDescent="0.2">
      <c r="AD2005">
        <f t="shared" si="151"/>
        <v>2003</v>
      </c>
      <c r="AE2005">
        <f t="shared" si="152"/>
        <v>6.4844598270806666E-5</v>
      </c>
      <c r="AF2005">
        <f t="shared" si="153"/>
        <v>4.0463029320983335E-2</v>
      </c>
      <c r="AG2005">
        <f t="shared" si="154"/>
        <v>0.12988373033642575</v>
      </c>
    </row>
    <row r="2006" spans="30:33" x14ac:dyDescent="0.2">
      <c r="AD2006">
        <f t="shared" si="151"/>
        <v>2004</v>
      </c>
      <c r="AE2006">
        <f t="shared" si="152"/>
        <v>6.4740846913573363E-5</v>
      </c>
      <c r="AF2006">
        <f t="shared" si="153"/>
        <v>4.039828847406976E-2</v>
      </c>
      <c r="AG2006">
        <f t="shared" si="154"/>
        <v>0.12974065721480102</v>
      </c>
    </row>
    <row r="2007" spans="30:33" x14ac:dyDescent="0.2">
      <c r="AD2007">
        <f t="shared" si="151"/>
        <v>2005</v>
      </c>
      <c r="AE2007">
        <f t="shared" si="152"/>
        <v>6.463726155851165E-5</v>
      </c>
      <c r="AF2007">
        <f t="shared" si="153"/>
        <v>4.033365121251125E-2</v>
      </c>
      <c r="AG2007">
        <f t="shared" si="154"/>
        <v>0.12959770942481585</v>
      </c>
    </row>
    <row r="2008" spans="30:33" x14ac:dyDescent="0.2">
      <c r="AD2008">
        <f t="shared" si="151"/>
        <v>2006</v>
      </c>
      <c r="AE2008">
        <f t="shared" si="152"/>
        <v>6.453384194001803E-5</v>
      </c>
      <c r="AF2008">
        <f t="shared" si="153"/>
        <v>4.0269117370571227E-2</v>
      </c>
      <c r="AG2008">
        <f t="shared" si="154"/>
        <v>0.12945488693167617</v>
      </c>
    </row>
    <row r="2009" spans="30:33" x14ac:dyDescent="0.2">
      <c r="AD2009">
        <f t="shared" si="151"/>
        <v>2007</v>
      </c>
      <c r="AE2009">
        <f t="shared" si="152"/>
        <v>6.4430587792913997E-5</v>
      </c>
      <c r="AF2009">
        <f t="shared" si="153"/>
        <v>4.0204686782778311E-2</v>
      </c>
      <c r="AG2009">
        <f t="shared" si="154"/>
        <v>0.12931218970037839</v>
      </c>
    </row>
    <row r="2010" spans="30:33" x14ac:dyDescent="0.2">
      <c r="AD2010">
        <f t="shared" si="151"/>
        <v>2008</v>
      </c>
      <c r="AE2010">
        <f t="shared" si="152"/>
        <v>6.4327498852445323E-5</v>
      </c>
      <c r="AF2010">
        <f t="shared" si="153"/>
        <v>4.0140359283925862E-2</v>
      </c>
      <c r="AG2010">
        <f t="shared" si="154"/>
        <v>0.1291696176957102</v>
      </c>
    </row>
    <row r="2011" spans="30:33" x14ac:dyDescent="0.2">
      <c r="AD2011">
        <f t="shared" si="151"/>
        <v>2009</v>
      </c>
      <c r="AE2011">
        <f t="shared" si="152"/>
        <v>6.4224574854281405E-5</v>
      </c>
      <c r="AF2011">
        <f t="shared" si="153"/>
        <v>4.0076134709071579E-2</v>
      </c>
      <c r="AG2011">
        <f t="shared" si="154"/>
        <v>0.12902717088225135</v>
      </c>
    </row>
    <row r="2012" spans="30:33" x14ac:dyDescent="0.2">
      <c r="AD2012">
        <f t="shared" si="151"/>
        <v>2010</v>
      </c>
      <c r="AE2012">
        <f t="shared" si="152"/>
        <v>6.4121815534514559E-5</v>
      </c>
      <c r="AF2012">
        <f t="shared" si="153"/>
        <v>4.0012012893537063E-2</v>
      </c>
      <c r="AG2012">
        <f t="shared" si="154"/>
        <v>0.12888484922437426</v>
      </c>
    </row>
    <row r="2013" spans="30:33" x14ac:dyDescent="0.2">
      <c r="AD2013">
        <f t="shared" si="151"/>
        <v>2011</v>
      </c>
      <c r="AE2013">
        <f t="shared" si="152"/>
        <v>6.4019220629659329E-5</v>
      </c>
      <c r="AF2013">
        <f t="shared" si="153"/>
        <v>3.9947993672907404E-2</v>
      </c>
      <c r="AG2013">
        <f t="shared" si="154"/>
        <v>0.12874265268624491</v>
      </c>
    </row>
    <row r="2014" spans="30:33" x14ac:dyDescent="0.2">
      <c r="AD2014">
        <f t="shared" si="151"/>
        <v>2012</v>
      </c>
      <c r="AE2014">
        <f t="shared" si="152"/>
        <v>6.3916789876651881E-5</v>
      </c>
      <c r="AF2014">
        <f t="shared" si="153"/>
        <v>3.988407688303075E-2</v>
      </c>
      <c r="AG2014">
        <f t="shared" si="154"/>
        <v>0.12860058123182358</v>
      </c>
    </row>
    <row r="2015" spans="30:33" x14ac:dyDescent="0.2">
      <c r="AD2015">
        <f t="shared" si="151"/>
        <v>2013</v>
      </c>
      <c r="AE2015">
        <f t="shared" si="152"/>
        <v>6.3814523012849225E-5</v>
      </c>
      <c r="AF2015">
        <f t="shared" si="153"/>
        <v>3.98202623600179E-2</v>
      </c>
      <c r="AG2015">
        <f t="shared" si="154"/>
        <v>0.1284586348248655</v>
      </c>
    </row>
    <row r="2016" spans="30:33" x14ac:dyDescent="0.2">
      <c r="AD2016">
        <f t="shared" si="151"/>
        <v>2014</v>
      </c>
      <c r="AE2016">
        <f t="shared" si="152"/>
        <v>6.3712419776028664E-5</v>
      </c>
      <c r="AF2016">
        <f t="shared" si="153"/>
        <v>3.9756549940241866E-2</v>
      </c>
      <c r="AG2016">
        <f t="shared" si="154"/>
        <v>0.12831681342892173</v>
      </c>
    </row>
    <row r="2017" spans="30:33" x14ac:dyDescent="0.2">
      <c r="AD2017">
        <f t="shared" si="151"/>
        <v>2015</v>
      </c>
      <c r="AE2017">
        <f t="shared" si="152"/>
        <v>6.3610479904387018E-5</v>
      </c>
      <c r="AF2017">
        <f t="shared" si="153"/>
        <v>3.969293946033748E-2</v>
      </c>
      <c r="AG2017">
        <f t="shared" si="154"/>
        <v>0.12817511700733983</v>
      </c>
    </row>
    <row r="2018" spans="30:33" x14ac:dyDescent="0.2">
      <c r="AD2018">
        <f t="shared" si="151"/>
        <v>2016</v>
      </c>
      <c r="AE2018">
        <f t="shared" si="152"/>
        <v>6.3508703136540002E-5</v>
      </c>
      <c r="AF2018">
        <f t="shared" si="153"/>
        <v>3.9629430757200941E-2</v>
      </c>
      <c r="AG2018">
        <f t="shared" si="154"/>
        <v>0.12803354552326465</v>
      </c>
    </row>
    <row r="2019" spans="30:33" x14ac:dyDescent="0.2">
      <c r="AD2019">
        <f t="shared" ref="AD2019:AD2082" si="155">AD2018+1</f>
        <v>2017</v>
      </c>
      <c r="AE2019">
        <f t="shared" si="152"/>
        <v>6.3407089211521537E-5</v>
      </c>
      <c r="AF2019">
        <f t="shared" ref="AF2019:AF2082" si="156">AF2018*$AF$3</f>
        <v>3.9566023667989419E-2</v>
      </c>
      <c r="AG2019">
        <f t="shared" ref="AG2019:AG2082" si="157">AD2019*AE2019</f>
        <v>0.12789209893963893</v>
      </c>
    </row>
    <row r="2020" spans="30:33" x14ac:dyDescent="0.2">
      <c r="AD2020">
        <f t="shared" si="155"/>
        <v>2018</v>
      </c>
      <c r="AE2020">
        <f t="shared" si="152"/>
        <v>6.3305637868783094E-5</v>
      </c>
      <c r="AF2020">
        <f t="shared" si="156"/>
        <v>3.9502718030120634E-2</v>
      </c>
      <c r="AG2020">
        <f t="shared" si="157"/>
        <v>0.12775077721920428</v>
      </c>
    </row>
    <row r="2021" spans="30:33" x14ac:dyDescent="0.2">
      <c r="AD2021">
        <f t="shared" si="155"/>
        <v>2019</v>
      </c>
      <c r="AE2021">
        <f t="shared" si="152"/>
        <v>6.3204348848193049E-5</v>
      </c>
      <c r="AF2021">
        <f t="shared" si="156"/>
        <v>3.9439513681272437E-2</v>
      </c>
      <c r="AG2021">
        <f t="shared" si="157"/>
        <v>0.12760958032450176</v>
      </c>
    </row>
    <row r="2022" spans="30:33" x14ac:dyDescent="0.2">
      <c r="AD2022">
        <f t="shared" si="155"/>
        <v>2020</v>
      </c>
      <c r="AE2022">
        <f t="shared" si="152"/>
        <v>6.3103221890035922E-5</v>
      </c>
      <c r="AF2022">
        <f t="shared" si="156"/>
        <v>3.9376410459382401E-2</v>
      </c>
      <c r="AG2022">
        <f t="shared" si="157"/>
        <v>0.12746850821787256</v>
      </c>
    </row>
    <row r="2023" spans="30:33" x14ac:dyDescent="0.2">
      <c r="AD2023">
        <f t="shared" si="155"/>
        <v>2021</v>
      </c>
      <c r="AE2023">
        <f t="shared" si="152"/>
        <v>6.3002256735011876E-5</v>
      </c>
      <c r="AF2023">
        <f t="shared" si="156"/>
        <v>3.9313408202647386E-2</v>
      </c>
      <c r="AG2023">
        <f t="shared" si="157"/>
        <v>0.12732756086145899</v>
      </c>
    </row>
    <row r="2024" spans="30:33" x14ac:dyDescent="0.2">
      <c r="AD2024">
        <f t="shared" si="155"/>
        <v>2022</v>
      </c>
      <c r="AE2024">
        <f t="shared" si="152"/>
        <v>6.2901453124235846E-5</v>
      </c>
      <c r="AF2024">
        <f t="shared" si="156"/>
        <v>3.9250506749523149E-2</v>
      </c>
      <c r="AG2024">
        <f t="shared" si="157"/>
        <v>0.12718673821720489</v>
      </c>
    </row>
    <row r="2025" spans="30:33" x14ac:dyDescent="0.2">
      <c r="AD2025">
        <f t="shared" si="155"/>
        <v>2023</v>
      </c>
      <c r="AE2025">
        <f t="shared" si="152"/>
        <v>6.2800810799237071E-5</v>
      </c>
      <c r="AF2025">
        <f t="shared" si="156"/>
        <v>3.9187705938723907E-2</v>
      </c>
      <c r="AG2025">
        <f t="shared" si="157"/>
        <v>0.12704604024685659</v>
      </c>
    </row>
    <row r="2026" spans="30:33" x14ac:dyDescent="0.2">
      <c r="AD2026">
        <f t="shared" si="155"/>
        <v>2024</v>
      </c>
      <c r="AE2026">
        <f t="shared" si="152"/>
        <v>6.2700329501958277E-5</v>
      </c>
      <c r="AF2026">
        <f t="shared" si="156"/>
        <v>3.9125005609221948E-2</v>
      </c>
      <c r="AG2026">
        <f t="shared" si="157"/>
        <v>0.12690546691196355</v>
      </c>
    </row>
    <row r="2027" spans="30:33" x14ac:dyDescent="0.2">
      <c r="AD2027">
        <f t="shared" si="155"/>
        <v>2025</v>
      </c>
      <c r="AE2027">
        <f t="shared" si="152"/>
        <v>6.2600008974755147E-5</v>
      </c>
      <c r="AF2027">
        <f t="shared" si="156"/>
        <v>3.9062405600247194E-2</v>
      </c>
      <c r="AG2027">
        <f t="shared" si="157"/>
        <v>0.12676501817387917</v>
      </c>
    </row>
    <row r="2028" spans="30:33" x14ac:dyDescent="0.2">
      <c r="AD2028">
        <f t="shared" si="155"/>
        <v>2026</v>
      </c>
      <c r="AE2028">
        <f t="shared" si="152"/>
        <v>6.249984896039554E-5</v>
      </c>
      <c r="AF2028">
        <f t="shared" si="156"/>
        <v>3.8999905751286798E-2</v>
      </c>
      <c r="AG2028">
        <f t="shared" si="157"/>
        <v>0.12662469399376136</v>
      </c>
    </row>
    <row r="2029" spans="30:33" x14ac:dyDescent="0.2">
      <c r="AD2029">
        <f t="shared" si="155"/>
        <v>2027</v>
      </c>
      <c r="AE2029">
        <f t="shared" si="152"/>
        <v>6.2399849202058902E-5</v>
      </c>
      <c r="AF2029">
        <f t="shared" si="156"/>
        <v>3.8937505902084737E-2</v>
      </c>
      <c r="AG2029">
        <f t="shared" si="157"/>
        <v>0.12648449433257339</v>
      </c>
    </row>
    <row r="2030" spans="30:33" x14ac:dyDescent="0.2">
      <c r="AD2030">
        <f t="shared" si="155"/>
        <v>2028</v>
      </c>
      <c r="AE2030">
        <f t="shared" si="152"/>
        <v>6.2300009443335609E-5</v>
      </c>
      <c r="AF2030">
        <f t="shared" si="156"/>
        <v>3.8875205892641401E-2</v>
      </c>
      <c r="AG2030">
        <f t="shared" si="157"/>
        <v>0.1263444191510846</v>
      </c>
    </row>
    <row r="2031" spans="30:33" x14ac:dyDescent="0.2">
      <c r="AD2031">
        <f t="shared" si="155"/>
        <v>2029</v>
      </c>
      <c r="AE2031">
        <f t="shared" si="152"/>
        <v>6.2200329428226269E-5</v>
      </c>
      <c r="AF2031">
        <f t="shared" si="156"/>
        <v>3.8813005563213175E-2</v>
      </c>
      <c r="AG2031">
        <f t="shared" si="157"/>
        <v>0.1262044684098711</v>
      </c>
    </row>
    <row r="2032" spans="30:33" x14ac:dyDescent="0.2">
      <c r="AD2032">
        <f t="shared" si="155"/>
        <v>2030</v>
      </c>
      <c r="AE2032">
        <f t="shared" si="152"/>
        <v>6.2100808901141102E-5</v>
      </c>
      <c r="AF2032">
        <f t="shared" si="156"/>
        <v>3.8750904754312032E-2</v>
      </c>
      <c r="AG2032">
        <f t="shared" si="157"/>
        <v>0.12606464206931645</v>
      </c>
    </row>
    <row r="2033" spans="30:33" x14ac:dyDescent="0.2">
      <c r="AD2033">
        <f t="shared" si="155"/>
        <v>2031</v>
      </c>
      <c r="AE2033">
        <f t="shared" si="152"/>
        <v>6.2001447606899277E-5</v>
      </c>
      <c r="AF2033">
        <f t="shared" si="156"/>
        <v>3.868890330670513E-2</v>
      </c>
      <c r="AG2033">
        <f t="shared" si="157"/>
        <v>0.12592494008961244</v>
      </c>
    </row>
    <row r="2034" spans="30:33" x14ac:dyDescent="0.2">
      <c r="AD2034">
        <f t="shared" si="155"/>
        <v>2032</v>
      </c>
      <c r="AE2034">
        <f t="shared" si="152"/>
        <v>6.1902245290728231E-5</v>
      </c>
      <c r="AF2034">
        <f t="shared" si="156"/>
        <v>3.8627001061414402E-2</v>
      </c>
      <c r="AG2034">
        <f t="shared" si="157"/>
        <v>0.12578536243075977</v>
      </c>
    </row>
    <row r="2035" spans="30:33" x14ac:dyDescent="0.2">
      <c r="AD2035">
        <f t="shared" si="155"/>
        <v>2033</v>
      </c>
      <c r="AE2035">
        <f t="shared" si="152"/>
        <v>6.1803201698263076E-5</v>
      </c>
      <c r="AF2035">
        <f t="shared" si="156"/>
        <v>3.8565197859716141E-2</v>
      </c>
      <c r="AG2035">
        <f t="shared" si="157"/>
        <v>0.12564590905256884</v>
      </c>
    </row>
    <row r="2036" spans="30:33" x14ac:dyDescent="0.2">
      <c r="AD2036">
        <f t="shared" si="155"/>
        <v>2034</v>
      </c>
      <c r="AE2036">
        <f t="shared" si="152"/>
        <v>6.1704316575545852E-5</v>
      </c>
      <c r="AF2036">
        <f t="shared" si="156"/>
        <v>3.8503493543140595E-2</v>
      </c>
      <c r="AG2036">
        <f t="shared" si="157"/>
        <v>0.12550657991466027</v>
      </c>
    </row>
    <row r="2037" spans="30:33" x14ac:dyDescent="0.2">
      <c r="AD2037">
        <f t="shared" si="155"/>
        <v>2035</v>
      </c>
      <c r="AE2037">
        <f t="shared" si="152"/>
        <v>6.1605589669024984E-5</v>
      </c>
      <c r="AF2037">
        <f t="shared" si="156"/>
        <v>3.8441887953471567E-2</v>
      </c>
      <c r="AG2037">
        <f t="shared" si="157"/>
        <v>0.12536737497646583</v>
      </c>
    </row>
    <row r="2038" spans="30:33" x14ac:dyDescent="0.2">
      <c r="AD2038">
        <f t="shared" si="155"/>
        <v>2036</v>
      </c>
      <c r="AE2038">
        <f t="shared" si="152"/>
        <v>6.1507020725554539E-5</v>
      </c>
      <c r="AF2038">
        <f t="shared" si="156"/>
        <v>3.8380380932746011E-2</v>
      </c>
      <c r="AG2038">
        <f t="shared" si="157"/>
        <v>0.12522829419722903</v>
      </c>
    </row>
    <row r="2039" spans="30:33" x14ac:dyDescent="0.2">
      <c r="AD2039">
        <f t="shared" si="155"/>
        <v>2037</v>
      </c>
      <c r="AE2039">
        <f t="shared" si="152"/>
        <v>6.140860949239364E-5</v>
      </c>
      <c r="AF2039">
        <f t="shared" si="156"/>
        <v>3.8318972323253618E-2</v>
      </c>
      <c r="AG2039">
        <f t="shared" si="157"/>
        <v>0.12508933753600585</v>
      </c>
    </row>
    <row r="2040" spans="30:33" x14ac:dyDescent="0.2">
      <c r="AD2040">
        <f t="shared" si="155"/>
        <v>2038</v>
      </c>
      <c r="AE2040">
        <f t="shared" si="152"/>
        <v>6.1310355717205821E-5</v>
      </c>
      <c r="AF2040">
        <f t="shared" si="156"/>
        <v>3.825766196753641E-2</v>
      </c>
      <c r="AG2040">
        <f t="shared" si="157"/>
        <v>0.12495050495166546</v>
      </c>
    </row>
    <row r="2041" spans="30:33" x14ac:dyDescent="0.2">
      <c r="AD2041">
        <f t="shared" si="155"/>
        <v>2039</v>
      </c>
      <c r="AE2041">
        <f t="shared" si="152"/>
        <v>6.1212259148058287E-5</v>
      </c>
      <c r="AF2041">
        <f t="shared" si="156"/>
        <v>3.8196449708388348E-2</v>
      </c>
      <c r="AG2041">
        <f t="shared" si="157"/>
        <v>0.12481179640289085</v>
      </c>
    </row>
    <row r="2042" spans="30:33" x14ac:dyDescent="0.2">
      <c r="AD2042">
        <f t="shared" si="155"/>
        <v>2040</v>
      </c>
      <c r="AE2042">
        <f t="shared" si="152"/>
        <v>6.1114319533421381E-5</v>
      </c>
      <c r="AF2042">
        <f t="shared" si="156"/>
        <v>3.8135335388854927E-2</v>
      </c>
      <c r="AG2042">
        <f t="shared" si="157"/>
        <v>0.12467321184817962</v>
      </c>
    </row>
    <row r="2043" spans="30:33" x14ac:dyDescent="0.2">
      <c r="AD2043">
        <f t="shared" si="155"/>
        <v>2041</v>
      </c>
      <c r="AE2043">
        <f t="shared" si="152"/>
        <v>6.1016536622167912E-5</v>
      </c>
      <c r="AF2043">
        <f t="shared" si="156"/>
        <v>3.8074318852232759E-2</v>
      </c>
      <c r="AG2043">
        <f t="shared" si="157"/>
        <v>0.1245347512458447</v>
      </c>
    </row>
    <row r="2044" spans="30:33" x14ac:dyDescent="0.2">
      <c r="AD2044">
        <f t="shared" si="155"/>
        <v>2042</v>
      </c>
      <c r="AE2044">
        <f t="shared" si="152"/>
        <v>6.0918910163572441E-5</v>
      </c>
      <c r="AF2044">
        <f t="shared" si="156"/>
        <v>3.8013399942069183E-2</v>
      </c>
      <c r="AG2044">
        <f t="shared" si="157"/>
        <v>0.12439641455401493</v>
      </c>
    </row>
    <row r="2045" spans="30:33" x14ac:dyDescent="0.2">
      <c r="AD2045">
        <f t="shared" si="155"/>
        <v>2043</v>
      </c>
      <c r="AE2045">
        <f t="shared" si="152"/>
        <v>6.0821439907310719E-5</v>
      </c>
      <c r="AF2045">
        <f t="shared" si="156"/>
        <v>3.7952578502161868E-2</v>
      </c>
      <c r="AG2045">
        <f t="shared" si="157"/>
        <v>0.1242582017306358</v>
      </c>
    </row>
    <row r="2046" spans="30:33" x14ac:dyDescent="0.2">
      <c r="AD2046">
        <f t="shared" si="155"/>
        <v>2044</v>
      </c>
      <c r="AE2046">
        <f t="shared" si="152"/>
        <v>6.072412560345902E-5</v>
      </c>
      <c r="AF2046">
        <f t="shared" si="156"/>
        <v>3.7891854376558405E-2</v>
      </c>
      <c r="AG2046">
        <f t="shared" si="157"/>
        <v>0.12412011273347023</v>
      </c>
    </row>
    <row r="2047" spans="30:33" x14ac:dyDescent="0.2">
      <c r="AD2047">
        <f t="shared" si="155"/>
        <v>2045</v>
      </c>
      <c r="AE2047">
        <f t="shared" si="152"/>
        <v>6.0626967002493472E-5</v>
      </c>
      <c r="AF2047">
        <f t="shared" si="156"/>
        <v>3.7831227409555912E-2</v>
      </c>
      <c r="AG2047">
        <f t="shared" si="157"/>
        <v>0.12398214752009915</v>
      </c>
    </row>
    <row r="2048" spans="30:33" x14ac:dyDescent="0.2">
      <c r="AD2048">
        <f t="shared" si="155"/>
        <v>2046</v>
      </c>
      <c r="AE2048">
        <f t="shared" si="152"/>
        <v>6.0529963855289489E-5</v>
      </c>
      <c r="AF2048">
        <f t="shared" si="156"/>
        <v>3.7770697445700621E-2</v>
      </c>
      <c r="AG2048">
        <f t="shared" si="157"/>
        <v>0.12384430604792229</v>
      </c>
    </row>
    <row r="2049" spans="30:33" x14ac:dyDescent="0.2">
      <c r="AD2049">
        <f t="shared" si="155"/>
        <v>2047</v>
      </c>
      <c r="AE2049">
        <f t="shared" si="152"/>
        <v>6.0433115913121023E-5</v>
      </c>
      <c r="AF2049">
        <f t="shared" si="156"/>
        <v>3.7710264329787496E-2</v>
      </c>
      <c r="AG2049">
        <f t="shared" si="157"/>
        <v>0.12370658827415873</v>
      </c>
    </row>
    <row r="2050" spans="30:33" x14ac:dyDescent="0.2">
      <c r="AD2050">
        <f t="shared" si="155"/>
        <v>2048</v>
      </c>
      <c r="AE2050">
        <f t="shared" si="152"/>
        <v>6.0336422927660022E-5</v>
      </c>
      <c r="AF2050">
        <f t="shared" si="156"/>
        <v>3.7649927906859837E-2</v>
      </c>
      <c r="AG2050">
        <f t="shared" si="157"/>
        <v>0.12356899415584773</v>
      </c>
    </row>
    <row r="2051" spans="30:33" x14ac:dyDescent="0.2">
      <c r="AD2051">
        <f t="shared" si="155"/>
        <v>2049</v>
      </c>
      <c r="AE2051">
        <f t="shared" si="152"/>
        <v>6.0239884650975769E-5</v>
      </c>
      <c r="AF2051">
        <f t="shared" si="156"/>
        <v>3.7589688022208863E-2</v>
      </c>
      <c r="AG2051">
        <f t="shared" si="157"/>
        <v>0.12343152364984936</v>
      </c>
    </row>
    <row r="2052" spans="30:33" x14ac:dyDescent="0.2">
      <c r="AD2052">
        <f t="shared" si="155"/>
        <v>2050</v>
      </c>
      <c r="AE2052">
        <f t="shared" si="152"/>
        <v>6.0143500835534208E-5</v>
      </c>
      <c r="AF2052">
        <f t="shared" si="156"/>
        <v>3.7529544521373324E-2</v>
      </c>
      <c r="AG2052">
        <f t="shared" si="157"/>
        <v>0.12329417671284512</v>
      </c>
    </row>
    <row r="2053" spans="30:33" x14ac:dyDescent="0.2">
      <c r="AD2053">
        <f t="shared" si="155"/>
        <v>2051</v>
      </c>
      <c r="AE2053">
        <f t="shared" si="152"/>
        <v>6.0047271234197343E-5</v>
      </c>
      <c r="AF2053">
        <f t="shared" si="156"/>
        <v>3.7469497250139122E-2</v>
      </c>
      <c r="AG2053">
        <f t="shared" si="157"/>
        <v>0.12315695330133875</v>
      </c>
    </row>
    <row r="2054" spans="30:33" x14ac:dyDescent="0.2">
      <c r="AD2054">
        <f t="shared" si="155"/>
        <v>2052</v>
      </c>
      <c r="AE2054">
        <f t="shared" si="152"/>
        <v>5.9951195600222619E-5</v>
      </c>
      <c r="AF2054">
        <f t="shared" si="156"/>
        <v>3.7409546054538896E-2</v>
      </c>
      <c r="AG2054">
        <f t="shared" si="157"/>
        <v>0.12301985337165681</v>
      </c>
    </row>
    <row r="2055" spans="30:33" x14ac:dyDescent="0.2">
      <c r="AD2055">
        <f t="shared" si="155"/>
        <v>2053</v>
      </c>
      <c r="AE2055">
        <f t="shared" si="152"/>
        <v>5.9855273687262261E-5</v>
      </c>
      <c r="AF2055">
        <f t="shared" si="156"/>
        <v>3.7349690780851631E-2</v>
      </c>
      <c r="AG2055">
        <f t="shared" si="157"/>
        <v>0.12288287687994942</v>
      </c>
    </row>
    <row r="2056" spans="30:33" x14ac:dyDescent="0.2">
      <c r="AD2056">
        <f t="shared" si="155"/>
        <v>2054</v>
      </c>
      <c r="AE2056">
        <f t="shared" si="152"/>
        <v>5.975950524936264E-5</v>
      </c>
      <c r="AF2056">
        <f t="shared" si="156"/>
        <v>3.7289931275602269E-2</v>
      </c>
      <c r="AG2056">
        <f t="shared" si="157"/>
        <v>0.12274602378219086</v>
      </c>
    </row>
    <row r="2057" spans="30:33" x14ac:dyDescent="0.2">
      <c r="AD2057">
        <f t="shared" si="155"/>
        <v>2055</v>
      </c>
      <c r="AE2057">
        <f t="shared" si="152"/>
        <v>5.9663890040963654E-5</v>
      </c>
      <c r="AF2057">
        <f t="shared" si="156"/>
        <v>3.7230267385561303E-2</v>
      </c>
      <c r="AG2057">
        <f t="shared" si="157"/>
        <v>0.12260929403418031</v>
      </c>
    </row>
    <row r="2058" spans="30:33" x14ac:dyDescent="0.2">
      <c r="AD2058">
        <f t="shared" si="155"/>
        <v>2056</v>
      </c>
      <c r="AE2058">
        <f t="shared" si="152"/>
        <v>5.9568427816898108E-5</v>
      </c>
      <c r="AF2058">
        <f t="shared" si="156"/>
        <v>3.71706989577444E-2</v>
      </c>
      <c r="AG2058">
        <f t="shared" si="157"/>
        <v>0.12247268759154251</v>
      </c>
    </row>
    <row r="2059" spans="30:33" x14ac:dyDescent="0.2">
      <c r="AD2059">
        <f t="shared" si="155"/>
        <v>2057</v>
      </c>
      <c r="AE2059">
        <f t="shared" si="152"/>
        <v>5.9473118332391064E-5</v>
      </c>
      <c r="AF2059">
        <f t="shared" si="156"/>
        <v>3.711122583941201E-2</v>
      </c>
      <c r="AG2059">
        <f t="shared" si="157"/>
        <v>0.12233620440972842</v>
      </c>
    </row>
    <row r="2060" spans="30:33" x14ac:dyDescent="0.2">
      <c r="AD2060">
        <f t="shared" si="155"/>
        <v>2058</v>
      </c>
      <c r="AE2060">
        <f t="shared" si="152"/>
        <v>5.937796134305924E-5</v>
      </c>
      <c r="AF2060">
        <f t="shared" si="156"/>
        <v>3.705184787806895E-2</v>
      </c>
      <c r="AG2060">
        <f t="shared" si="157"/>
        <v>0.12219984444401591</v>
      </c>
    </row>
    <row r="2061" spans="30:33" x14ac:dyDescent="0.2">
      <c r="AD2061">
        <f t="shared" si="155"/>
        <v>2059</v>
      </c>
      <c r="AE2061">
        <f t="shared" si="152"/>
        <v>5.9282956604910349E-5</v>
      </c>
      <c r="AF2061">
        <f t="shared" si="156"/>
        <v>3.6992564921464036E-2</v>
      </c>
      <c r="AG2061">
        <f t="shared" si="157"/>
        <v>0.12206360764951041</v>
      </c>
    </row>
    <row r="2062" spans="30:33" x14ac:dyDescent="0.2">
      <c r="AD2062">
        <f t="shared" si="155"/>
        <v>2060</v>
      </c>
      <c r="AE2062">
        <f t="shared" si="152"/>
        <v>5.9188103874342487E-5</v>
      </c>
      <c r="AF2062">
        <f t="shared" si="156"/>
        <v>3.6933376817589694E-2</v>
      </c>
      <c r="AG2062">
        <f t="shared" si="157"/>
        <v>0.12192749398114552</v>
      </c>
    </row>
    <row r="2063" spans="30:33" x14ac:dyDescent="0.2">
      <c r="AD2063">
        <f t="shared" si="155"/>
        <v>2061</v>
      </c>
      <c r="AE2063">
        <f t="shared" si="152"/>
        <v>5.909340290814354E-5</v>
      </c>
      <c r="AF2063">
        <f t="shared" si="156"/>
        <v>3.6874283414681547E-2</v>
      </c>
      <c r="AG2063">
        <f t="shared" si="157"/>
        <v>0.12179150339368383</v>
      </c>
    </row>
    <row r="2064" spans="30:33" x14ac:dyDescent="0.2">
      <c r="AD2064">
        <f t="shared" si="155"/>
        <v>2062</v>
      </c>
      <c r="AE2064">
        <f t="shared" si="152"/>
        <v>5.8998853463490499E-5</v>
      </c>
      <c r="AF2064">
        <f t="shared" si="156"/>
        <v>3.6815284561218055E-2</v>
      </c>
      <c r="AG2064">
        <f t="shared" si="157"/>
        <v>0.12165563584171742</v>
      </c>
    </row>
    <row r="2065" spans="30:33" x14ac:dyDescent="0.2">
      <c r="AD2065">
        <f t="shared" si="155"/>
        <v>2063</v>
      </c>
      <c r="AE2065">
        <f t="shared" si="152"/>
        <v>5.8904455297948916E-5</v>
      </c>
      <c r="AF2065">
        <f t="shared" si="156"/>
        <v>3.6756380105920104E-2</v>
      </c>
      <c r="AG2065">
        <f t="shared" si="157"/>
        <v>0.12151989127966861</v>
      </c>
    </row>
    <row r="2066" spans="30:33" x14ac:dyDescent="0.2">
      <c r="AD2066">
        <f t="shared" si="155"/>
        <v>2064</v>
      </c>
      <c r="AE2066">
        <f t="shared" si="152"/>
        <v>5.8810208169472194E-5</v>
      </c>
      <c r="AF2066">
        <f t="shared" si="156"/>
        <v>3.669756989775063E-2</v>
      </c>
      <c r="AG2066">
        <f t="shared" si="157"/>
        <v>0.12138426966179061</v>
      </c>
    </row>
    <row r="2067" spans="30:33" x14ac:dyDescent="0.2">
      <c r="AD2067">
        <f t="shared" si="155"/>
        <v>2065</v>
      </c>
      <c r="AE2067">
        <f t="shared" ref="AE2067:AE2130" si="158">AF2066*$AE$3</f>
        <v>5.8716111836401032E-5</v>
      </c>
      <c r="AF2067">
        <f t="shared" si="156"/>
        <v>3.6638853785914229E-2</v>
      </c>
      <c r="AG2067">
        <f t="shared" si="157"/>
        <v>0.12124877094216813</v>
      </c>
    </row>
    <row r="2068" spans="30:33" x14ac:dyDescent="0.2">
      <c r="AD2068">
        <f t="shared" si="155"/>
        <v>2066</v>
      </c>
      <c r="AE2068">
        <f t="shared" si="158"/>
        <v>5.8622166057462793E-5</v>
      </c>
      <c r="AF2068">
        <f t="shared" si="156"/>
        <v>3.6580231619856761E-2</v>
      </c>
      <c r="AG2068">
        <f t="shared" si="157"/>
        <v>0.12111339507471813</v>
      </c>
    </row>
    <row r="2069" spans="30:33" x14ac:dyDescent="0.2">
      <c r="AD2069">
        <f t="shared" si="155"/>
        <v>2067</v>
      </c>
      <c r="AE2069">
        <f t="shared" si="158"/>
        <v>5.8528370591770846E-5</v>
      </c>
      <c r="AF2069">
        <f t="shared" si="156"/>
        <v>3.6521703249264986E-2</v>
      </c>
      <c r="AG2069">
        <f t="shared" si="157"/>
        <v>0.12097814201319033</v>
      </c>
    </row>
    <row r="2070" spans="30:33" x14ac:dyDescent="0.2">
      <c r="AD2070">
        <f t="shared" si="155"/>
        <v>2068</v>
      </c>
      <c r="AE2070">
        <f t="shared" si="158"/>
        <v>5.8434725198824003E-5</v>
      </c>
      <c r="AF2070">
        <f t="shared" si="156"/>
        <v>3.6463268524066159E-2</v>
      </c>
      <c r="AG2070">
        <f t="shared" si="157"/>
        <v>0.12084301171116804</v>
      </c>
    </row>
    <row r="2071" spans="30:33" x14ac:dyDescent="0.2">
      <c r="AD2071">
        <f t="shared" si="155"/>
        <v>2069</v>
      </c>
      <c r="AE2071">
        <f t="shared" si="158"/>
        <v>5.8341229638505879E-5</v>
      </c>
      <c r="AF2071">
        <f t="shared" si="156"/>
        <v>3.6404927294427653E-2</v>
      </c>
      <c r="AG2071">
        <f t="shared" si="157"/>
        <v>0.12070800412206867</v>
      </c>
    </row>
    <row r="2072" spans="30:33" x14ac:dyDescent="0.2">
      <c r="AD2072">
        <f t="shared" si="155"/>
        <v>2070</v>
      </c>
      <c r="AE2072">
        <f t="shared" si="158"/>
        <v>5.824788367108427E-5</v>
      </c>
      <c r="AF2072">
        <f t="shared" si="156"/>
        <v>3.6346679410756567E-2</v>
      </c>
      <c r="AG2072">
        <f t="shared" si="157"/>
        <v>0.12057311919914444</v>
      </c>
    </row>
    <row r="2073" spans="30:33" x14ac:dyDescent="0.2">
      <c r="AD2073">
        <f t="shared" si="155"/>
        <v>2071</v>
      </c>
      <c r="AE2073">
        <f t="shared" si="158"/>
        <v>5.8154687057210535E-5</v>
      </c>
      <c r="AF2073">
        <f t="shared" si="156"/>
        <v>3.6288524723699353E-2</v>
      </c>
      <c r="AG2073">
        <f t="shared" si="157"/>
        <v>0.12043835689548302</v>
      </c>
    </row>
    <row r="2074" spans="30:33" x14ac:dyDescent="0.2">
      <c r="AD2074">
        <f t="shared" si="155"/>
        <v>2072</v>
      </c>
      <c r="AE2074">
        <f t="shared" si="158"/>
        <v>5.8061639557918993E-5</v>
      </c>
      <c r="AF2074">
        <f t="shared" si="156"/>
        <v>3.6230463084141434E-2</v>
      </c>
      <c r="AG2074">
        <f t="shared" si="157"/>
        <v>0.12030371716400816</v>
      </c>
    </row>
    <row r="2075" spans="30:33" x14ac:dyDescent="0.2">
      <c r="AD2075">
        <f t="shared" si="155"/>
        <v>2073</v>
      </c>
      <c r="AE2075">
        <f t="shared" si="158"/>
        <v>5.7968740934626321E-5</v>
      </c>
      <c r="AF2075">
        <f t="shared" si="156"/>
        <v>3.617249434320681E-2</v>
      </c>
      <c r="AG2075">
        <f t="shared" si="157"/>
        <v>0.12016919995748036</v>
      </c>
    </row>
    <row r="2076" spans="30:33" x14ac:dyDescent="0.2">
      <c r="AD2076">
        <f t="shared" si="155"/>
        <v>2074</v>
      </c>
      <c r="AE2076">
        <f t="shared" si="158"/>
        <v>5.7875990949130923E-5</v>
      </c>
      <c r="AF2076">
        <f t="shared" si="156"/>
        <v>3.6114618352257676E-2</v>
      </c>
      <c r="AG2076">
        <f t="shared" si="157"/>
        <v>0.12003480522849753</v>
      </c>
    </row>
    <row r="2077" spans="30:33" x14ac:dyDescent="0.2">
      <c r="AD2077">
        <f t="shared" si="155"/>
        <v>2075</v>
      </c>
      <c r="AE2077">
        <f t="shared" si="158"/>
        <v>5.7783389363612308E-5</v>
      </c>
      <c r="AF2077">
        <f t="shared" si="156"/>
        <v>3.6056834962894059E-2</v>
      </c>
      <c r="AG2077">
        <f t="shared" si="157"/>
        <v>0.11990053292949554</v>
      </c>
    </row>
    <row r="2078" spans="30:33" x14ac:dyDescent="0.2">
      <c r="AD2078">
        <f t="shared" si="155"/>
        <v>2076</v>
      </c>
      <c r="AE2078">
        <f t="shared" si="158"/>
        <v>5.7690935940630517E-5</v>
      </c>
      <c r="AF2078">
        <f t="shared" si="156"/>
        <v>3.5999144026953429E-2</v>
      </c>
      <c r="AG2078">
        <f t="shared" si="157"/>
        <v>0.11976638301274896</v>
      </c>
    </row>
    <row r="2079" spans="30:33" x14ac:dyDescent="0.2">
      <c r="AD2079">
        <f t="shared" si="155"/>
        <v>2077</v>
      </c>
      <c r="AE2079">
        <f t="shared" si="158"/>
        <v>5.7598630443125513E-5</v>
      </c>
      <c r="AF2079">
        <f t="shared" si="156"/>
        <v>3.5941545396510302E-2</v>
      </c>
      <c r="AG2079">
        <f t="shared" si="157"/>
        <v>0.11963235543037169</v>
      </c>
    </row>
    <row r="2080" spans="30:33" x14ac:dyDescent="0.2">
      <c r="AD2080">
        <f t="shared" si="155"/>
        <v>2078</v>
      </c>
      <c r="AE2080">
        <f t="shared" si="158"/>
        <v>5.7506472634416509E-5</v>
      </c>
      <c r="AF2080">
        <f t="shared" si="156"/>
        <v>3.5884038923875886E-2</v>
      </c>
      <c r="AG2080">
        <f t="shared" si="157"/>
        <v>0.11949845013431751</v>
      </c>
    </row>
    <row r="2081" spans="30:33" x14ac:dyDescent="0.2">
      <c r="AD2081">
        <f t="shared" si="155"/>
        <v>2079</v>
      </c>
      <c r="AE2081">
        <f t="shared" si="158"/>
        <v>5.7414462278201446E-5</v>
      </c>
      <c r="AF2081">
        <f t="shared" si="156"/>
        <v>3.5826624461597685E-2</v>
      </c>
      <c r="AG2081">
        <f t="shared" si="157"/>
        <v>0.11936466707638081</v>
      </c>
    </row>
    <row r="2082" spans="30:33" x14ac:dyDescent="0.2">
      <c r="AD2082">
        <f t="shared" si="155"/>
        <v>2080</v>
      </c>
      <c r="AE2082">
        <f t="shared" si="158"/>
        <v>5.7322599138556324E-5</v>
      </c>
      <c r="AF2082">
        <f t="shared" si="156"/>
        <v>3.5769301862459128E-2</v>
      </c>
      <c r="AG2082">
        <f t="shared" si="157"/>
        <v>0.11923100620819715</v>
      </c>
    </row>
    <row r="2083" spans="30:33" x14ac:dyDescent="0.2">
      <c r="AD2083">
        <f t="shared" ref="AD2083:AD2146" si="159">AD2082+1</f>
        <v>2081</v>
      </c>
      <c r="AE2083">
        <f t="shared" si="158"/>
        <v>5.7230882979934631E-5</v>
      </c>
      <c r="AF2083">
        <f t="shared" ref="AF2083:AF2146" si="160">AF2082*$AF$3</f>
        <v>3.5712070979479191E-2</v>
      </c>
      <c r="AG2083">
        <f t="shared" ref="AG2083:AG2146" si="161">AD2083*AE2083</f>
        <v>0.11909746748124397</v>
      </c>
    </row>
    <row r="2084" spans="30:33" x14ac:dyDescent="0.2">
      <c r="AD2084">
        <f t="shared" si="159"/>
        <v>2082</v>
      </c>
      <c r="AE2084">
        <f t="shared" si="158"/>
        <v>5.7139313567166728E-5</v>
      </c>
      <c r="AF2084">
        <f t="shared" si="160"/>
        <v>3.5654931665912021E-2</v>
      </c>
      <c r="AG2084">
        <f t="shared" si="161"/>
        <v>0.11896405084684113</v>
      </c>
    </row>
    <row r="2085" spans="30:33" x14ac:dyDescent="0.2">
      <c r="AD2085">
        <f t="shared" si="159"/>
        <v>2083</v>
      </c>
      <c r="AE2085">
        <f t="shared" si="158"/>
        <v>5.7047890665459257E-5</v>
      </c>
      <c r="AF2085">
        <f t="shared" si="160"/>
        <v>3.5597883775246558E-2</v>
      </c>
      <c r="AG2085">
        <f t="shared" si="161"/>
        <v>0.11883075625615164</v>
      </c>
    </row>
    <row r="2086" spans="30:33" x14ac:dyDescent="0.2">
      <c r="AD2086">
        <f t="shared" si="159"/>
        <v>2084</v>
      </c>
      <c r="AE2086">
        <f t="shared" si="158"/>
        <v>5.6956614040394521E-5</v>
      </c>
      <c r="AF2086">
        <f t="shared" si="160"/>
        <v>3.5540927161206159E-2</v>
      </c>
      <c r="AG2086">
        <f t="shared" si="161"/>
        <v>0.11869758366018218</v>
      </c>
    </row>
    <row r="2087" spans="30:33" x14ac:dyDescent="0.2">
      <c r="AD2087">
        <f t="shared" si="159"/>
        <v>2085</v>
      </c>
      <c r="AE2087">
        <f t="shared" si="158"/>
        <v>5.6865483457929884E-5</v>
      </c>
      <c r="AF2087">
        <f t="shared" si="160"/>
        <v>3.548406167774823E-2</v>
      </c>
      <c r="AG2087">
        <f t="shared" si="161"/>
        <v>0.11856453300978381</v>
      </c>
    </row>
    <row r="2088" spans="30:33" x14ac:dyDescent="0.2">
      <c r="AD2088">
        <f t="shared" si="159"/>
        <v>2086</v>
      </c>
      <c r="AE2088">
        <f t="shared" si="158"/>
        <v>5.6774498684397191E-5</v>
      </c>
      <c r="AF2088">
        <f t="shared" si="160"/>
        <v>3.5427287179063828E-2</v>
      </c>
      <c r="AG2088">
        <f t="shared" si="161"/>
        <v>0.11843160425565254</v>
      </c>
    </row>
    <row r="2089" spans="30:33" x14ac:dyDescent="0.2">
      <c r="AD2089">
        <f t="shared" si="159"/>
        <v>2087</v>
      </c>
      <c r="AE2089">
        <f t="shared" si="158"/>
        <v>5.668365948650215E-5</v>
      </c>
      <c r="AF2089">
        <f t="shared" si="160"/>
        <v>3.5370603519577326E-2</v>
      </c>
      <c r="AG2089">
        <f t="shared" si="161"/>
        <v>0.11829879734832999</v>
      </c>
    </row>
    <row r="2090" spans="30:33" x14ac:dyDescent="0.2">
      <c r="AD2090">
        <f t="shared" si="159"/>
        <v>2088</v>
      </c>
      <c r="AE2090">
        <f t="shared" si="158"/>
        <v>5.6592965631323745E-5</v>
      </c>
      <c r="AF2090">
        <f t="shared" si="160"/>
        <v>3.5314010553946E-2</v>
      </c>
      <c r="AG2090">
        <f t="shared" si="161"/>
        <v>0.11816611223820397</v>
      </c>
    </row>
    <row r="2091" spans="30:33" x14ac:dyDescent="0.2">
      <c r="AD2091">
        <f t="shared" si="159"/>
        <v>2089</v>
      </c>
      <c r="AE2091">
        <f t="shared" si="158"/>
        <v>5.6502416886313626E-5</v>
      </c>
      <c r="AF2091">
        <f t="shared" si="160"/>
        <v>3.5257508137059683E-2</v>
      </c>
      <c r="AG2091">
        <f t="shared" si="161"/>
        <v>0.11803354887550917</v>
      </c>
    </row>
    <row r="2092" spans="30:33" x14ac:dyDescent="0.2">
      <c r="AD2092">
        <f t="shared" si="159"/>
        <v>2090</v>
      </c>
      <c r="AE2092">
        <f t="shared" si="158"/>
        <v>5.6412013019295516E-5</v>
      </c>
      <c r="AF2092">
        <f t="shared" si="160"/>
        <v>3.5201096124040383E-2</v>
      </c>
      <c r="AG2092">
        <f t="shared" si="161"/>
        <v>0.11790110721032762</v>
      </c>
    </row>
    <row r="2093" spans="30:33" x14ac:dyDescent="0.2">
      <c r="AD2093">
        <f t="shared" si="159"/>
        <v>2091</v>
      </c>
      <c r="AE2093">
        <f t="shared" si="158"/>
        <v>5.6321753798464639E-5</v>
      </c>
      <c r="AF2093">
        <f t="shared" si="160"/>
        <v>3.5144774370241917E-2</v>
      </c>
      <c r="AG2093">
        <f t="shared" si="161"/>
        <v>0.11776878719258956</v>
      </c>
    </row>
    <row r="2094" spans="30:33" x14ac:dyDescent="0.2">
      <c r="AD2094">
        <f t="shared" si="159"/>
        <v>2092</v>
      </c>
      <c r="AE2094">
        <f t="shared" si="158"/>
        <v>5.623163899238709E-5</v>
      </c>
      <c r="AF2094">
        <f t="shared" si="160"/>
        <v>3.5088542731249527E-2</v>
      </c>
      <c r="AG2094">
        <f t="shared" si="161"/>
        <v>0.11763658877207379</v>
      </c>
    </row>
    <row r="2095" spans="30:33" x14ac:dyDescent="0.2">
      <c r="AD2095">
        <f t="shared" si="159"/>
        <v>2093</v>
      </c>
      <c r="AE2095">
        <f t="shared" si="158"/>
        <v>5.6141668369999269E-5</v>
      </c>
      <c r="AF2095">
        <f t="shared" si="160"/>
        <v>3.5032401062879526E-2</v>
      </c>
      <c r="AG2095">
        <f t="shared" si="161"/>
        <v>0.11750451189840846</v>
      </c>
    </row>
    <row r="2096" spans="30:33" x14ac:dyDescent="0.2">
      <c r="AD2096">
        <f t="shared" si="159"/>
        <v>2094</v>
      </c>
      <c r="AE2096">
        <f t="shared" si="158"/>
        <v>5.6051841700607266E-5</v>
      </c>
      <c r="AF2096">
        <f t="shared" si="160"/>
        <v>3.4976349221178919E-2</v>
      </c>
      <c r="AG2096">
        <f t="shared" si="161"/>
        <v>0.11737255652107162</v>
      </c>
    </row>
    <row r="2097" spans="30:33" x14ac:dyDescent="0.2">
      <c r="AD2097">
        <f t="shared" si="159"/>
        <v>2095</v>
      </c>
      <c r="AE2097">
        <f t="shared" si="158"/>
        <v>5.5962158753886295E-5</v>
      </c>
      <c r="AF2097">
        <f t="shared" si="160"/>
        <v>3.4920387062425035E-2</v>
      </c>
      <c r="AG2097">
        <f t="shared" si="161"/>
        <v>0.11724072258939179</v>
      </c>
    </row>
    <row r="2098" spans="30:33" x14ac:dyDescent="0.2">
      <c r="AD2098">
        <f t="shared" si="159"/>
        <v>2096</v>
      </c>
      <c r="AE2098">
        <f t="shared" si="158"/>
        <v>5.5872619299880078E-5</v>
      </c>
      <c r="AF2098">
        <f t="shared" si="160"/>
        <v>3.4864514443125154E-2</v>
      </c>
      <c r="AG2098">
        <f t="shared" si="161"/>
        <v>0.11710901005254865</v>
      </c>
    </row>
    <row r="2099" spans="30:33" x14ac:dyDescent="0.2">
      <c r="AD2099">
        <f t="shared" si="159"/>
        <v>2097</v>
      </c>
      <c r="AE2099">
        <f t="shared" si="158"/>
        <v>5.5783223109000273E-5</v>
      </c>
      <c r="AF2099">
        <f t="shared" si="160"/>
        <v>3.4808731220016154E-2</v>
      </c>
      <c r="AG2099">
        <f t="shared" si="161"/>
        <v>0.11697741885957358</v>
      </c>
    </row>
    <row r="2100" spans="30:33" x14ac:dyDescent="0.2">
      <c r="AD2100">
        <f t="shared" si="159"/>
        <v>2098</v>
      </c>
      <c r="AE2100">
        <f t="shared" si="158"/>
        <v>5.5693969952025874E-5</v>
      </c>
      <c r="AF2100">
        <f t="shared" si="160"/>
        <v>3.4753037250064123E-2</v>
      </c>
      <c r="AG2100">
        <f t="shared" si="161"/>
        <v>0.11684594895935028</v>
      </c>
    </row>
    <row r="2101" spans="30:33" x14ac:dyDescent="0.2">
      <c r="AD2101">
        <f t="shared" si="159"/>
        <v>2099</v>
      </c>
      <c r="AE2101">
        <f t="shared" si="158"/>
        <v>5.5604859600102624E-5</v>
      </c>
      <c r="AF2101">
        <f t="shared" si="160"/>
        <v>3.4697432390464016E-2</v>
      </c>
      <c r="AG2101">
        <f t="shared" si="161"/>
        <v>0.11671460030061541</v>
      </c>
    </row>
    <row r="2102" spans="30:33" x14ac:dyDescent="0.2">
      <c r="AD2102">
        <f t="shared" si="159"/>
        <v>2100</v>
      </c>
      <c r="AE2102">
        <f t="shared" si="158"/>
        <v>5.5515891824742452E-5</v>
      </c>
      <c r="AF2102">
        <f t="shared" si="160"/>
        <v>3.4641916498639271E-2</v>
      </c>
      <c r="AG2102">
        <f t="shared" si="161"/>
        <v>0.11658337283195915</v>
      </c>
    </row>
    <row r="2103" spans="30:33" x14ac:dyDescent="0.2">
      <c r="AD2103">
        <f t="shared" si="159"/>
        <v>2101</v>
      </c>
      <c r="AE2103">
        <f t="shared" si="158"/>
        <v>5.5427066397822858E-5</v>
      </c>
      <c r="AF2103">
        <f t="shared" si="160"/>
        <v>3.4586489432241449E-2</v>
      </c>
      <c r="AG2103">
        <f t="shared" si="161"/>
        <v>0.11645226650182583</v>
      </c>
    </row>
    <row r="2104" spans="30:33" x14ac:dyDescent="0.2">
      <c r="AD2104">
        <f t="shared" si="159"/>
        <v>2102</v>
      </c>
      <c r="AE2104">
        <f t="shared" si="158"/>
        <v>5.5338383091586344E-5</v>
      </c>
      <c r="AF2104">
        <f t="shared" si="160"/>
        <v>3.4531151049149861E-2</v>
      </c>
      <c r="AG2104">
        <f t="shared" si="161"/>
        <v>0.1163212812585145</v>
      </c>
    </row>
    <row r="2105" spans="30:33" x14ac:dyDescent="0.2">
      <c r="AD2105">
        <f t="shared" si="159"/>
        <v>2103</v>
      </c>
      <c r="AE2105">
        <f t="shared" si="158"/>
        <v>5.5249841678639802E-5</v>
      </c>
      <c r="AF2105">
        <f t="shared" si="160"/>
        <v>3.4475901207471217E-2</v>
      </c>
      <c r="AG2105">
        <f t="shared" si="161"/>
        <v>0.1161904170501795</v>
      </c>
    </row>
    <row r="2106" spans="30:33" x14ac:dyDescent="0.2">
      <c r="AD2106">
        <f t="shared" si="159"/>
        <v>2104</v>
      </c>
      <c r="AE2106">
        <f t="shared" si="158"/>
        <v>5.5161441931953972E-5</v>
      </c>
      <c r="AF2106">
        <f t="shared" si="160"/>
        <v>3.4420739765539263E-2</v>
      </c>
      <c r="AG2106">
        <f t="shared" si="161"/>
        <v>0.11605967382483116</v>
      </c>
    </row>
    <row r="2107" spans="30:33" x14ac:dyDescent="0.2">
      <c r="AD2107">
        <f t="shared" si="159"/>
        <v>2105</v>
      </c>
      <c r="AE2107">
        <f t="shared" si="158"/>
        <v>5.5073183624862846E-5</v>
      </c>
      <c r="AF2107">
        <f t="shared" si="160"/>
        <v>3.4365666581914402E-2</v>
      </c>
      <c r="AG2107">
        <f t="shared" si="161"/>
        <v>0.11592905153033629</v>
      </c>
    </row>
    <row r="2108" spans="30:33" x14ac:dyDescent="0.2">
      <c r="AD2108">
        <f t="shared" si="159"/>
        <v>2106</v>
      </c>
      <c r="AE2108">
        <f t="shared" si="158"/>
        <v>5.4985066531063065E-5</v>
      </c>
      <c r="AF2108">
        <f t="shared" si="160"/>
        <v>3.4310681515383336E-2</v>
      </c>
      <c r="AG2108">
        <f t="shared" si="161"/>
        <v>0.11579855011441881</v>
      </c>
    </row>
    <row r="2109" spans="30:33" x14ac:dyDescent="0.2">
      <c r="AD2109">
        <f t="shared" si="159"/>
        <v>2107</v>
      </c>
      <c r="AE2109">
        <f t="shared" si="158"/>
        <v>5.489709042461336E-5</v>
      </c>
      <c r="AF2109">
        <f t="shared" si="160"/>
        <v>3.4255784424958718E-2</v>
      </c>
      <c r="AG2109">
        <f t="shared" si="161"/>
        <v>0.11566816952466034</v>
      </c>
    </row>
    <row r="2110" spans="30:33" x14ac:dyDescent="0.2">
      <c r="AD2110">
        <f t="shared" si="159"/>
        <v>2108</v>
      </c>
      <c r="AE2110">
        <f t="shared" si="158"/>
        <v>5.4809255079933971E-5</v>
      </c>
      <c r="AF2110">
        <f t="shared" si="160"/>
        <v>3.4200975169878786E-2</v>
      </c>
      <c r="AG2110">
        <f t="shared" si="161"/>
        <v>0.11553790970850081</v>
      </c>
    </row>
    <row r="2111" spans="30:33" x14ac:dyDescent="0.2">
      <c r="AD2111">
        <f t="shared" si="159"/>
        <v>2109</v>
      </c>
      <c r="AE2111">
        <f t="shared" si="158"/>
        <v>5.4721560271806082E-5</v>
      </c>
      <c r="AF2111">
        <f t="shared" si="160"/>
        <v>3.4146253609606977E-2</v>
      </c>
      <c r="AG2111">
        <f t="shared" si="161"/>
        <v>0.11540777061323902</v>
      </c>
    </row>
    <row r="2112" spans="30:33" x14ac:dyDescent="0.2">
      <c r="AD2112">
        <f t="shared" si="159"/>
        <v>2110</v>
      </c>
      <c r="AE2112">
        <f t="shared" si="158"/>
        <v>5.4634005775371188E-5</v>
      </c>
      <c r="AF2112">
        <f t="shared" si="160"/>
        <v>3.4091619603831606E-2</v>
      </c>
      <c r="AG2112">
        <f t="shared" si="161"/>
        <v>0.1152777521860332</v>
      </c>
    </row>
    <row r="2113" spans="30:33" x14ac:dyDescent="0.2">
      <c r="AD2113">
        <f t="shared" si="159"/>
        <v>2111</v>
      </c>
      <c r="AE2113">
        <f t="shared" si="158"/>
        <v>5.4546591366130594E-5</v>
      </c>
      <c r="AF2113">
        <f t="shared" si="160"/>
        <v>3.4037073012465474E-2</v>
      </c>
      <c r="AG2113">
        <f t="shared" si="161"/>
        <v>0.11514785437390168</v>
      </c>
    </row>
    <row r="2114" spans="30:33" x14ac:dyDescent="0.2">
      <c r="AD2114">
        <f t="shared" si="159"/>
        <v>2112</v>
      </c>
      <c r="AE2114">
        <f t="shared" si="158"/>
        <v>5.4459316819944785E-5</v>
      </c>
      <c r="AF2114">
        <f t="shared" si="160"/>
        <v>3.3982613695645529E-2</v>
      </c>
      <c r="AG2114">
        <f t="shared" si="161"/>
        <v>0.11501807712372339</v>
      </c>
    </row>
    <row r="2115" spans="30:33" x14ac:dyDescent="0.2">
      <c r="AD2115">
        <f t="shared" si="159"/>
        <v>2113</v>
      </c>
      <c r="AE2115">
        <f t="shared" si="158"/>
        <v>5.4372181913032869E-5</v>
      </c>
      <c r="AF2115">
        <f t="shared" si="160"/>
        <v>3.3928241513732492E-2</v>
      </c>
      <c r="AG2115">
        <f t="shared" si="161"/>
        <v>0.11488842038223845</v>
      </c>
    </row>
    <row r="2116" spans="30:33" x14ac:dyDescent="0.2">
      <c r="AD2116">
        <f t="shared" si="159"/>
        <v>2114</v>
      </c>
      <c r="AE2116">
        <f t="shared" si="158"/>
        <v>5.4285186421972009E-5</v>
      </c>
      <c r="AF2116">
        <f t="shared" si="160"/>
        <v>3.3873956327310516E-2</v>
      </c>
      <c r="AG2116">
        <f t="shared" si="161"/>
        <v>0.11475888409604883</v>
      </c>
    </row>
    <row r="2117" spans="30:33" x14ac:dyDescent="0.2">
      <c r="AD2117">
        <f t="shared" si="159"/>
        <v>2115</v>
      </c>
      <c r="AE2117">
        <f t="shared" si="158"/>
        <v>5.4198330123696851E-5</v>
      </c>
      <c r="AF2117">
        <f t="shared" si="160"/>
        <v>3.3819757997186818E-2</v>
      </c>
      <c r="AG2117">
        <f t="shared" si="161"/>
        <v>0.11462946821161885</v>
      </c>
    </row>
    <row r="2118" spans="30:33" x14ac:dyDescent="0.2">
      <c r="AD2118">
        <f t="shared" si="159"/>
        <v>2116</v>
      </c>
      <c r="AE2118">
        <f t="shared" si="158"/>
        <v>5.4111612795498932E-5</v>
      </c>
      <c r="AF2118">
        <f t="shared" si="160"/>
        <v>3.3765646384391321E-2</v>
      </c>
      <c r="AG2118">
        <f t="shared" si="161"/>
        <v>0.11450017267527574</v>
      </c>
    </row>
    <row r="2119" spans="30:33" x14ac:dyDescent="0.2">
      <c r="AD2119">
        <f t="shared" si="159"/>
        <v>2117</v>
      </c>
      <c r="AE2119">
        <f t="shared" si="158"/>
        <v>5.4025034215026136E-5</v>
      </c>
      <c r="AF2119">
        <f t="shared" si="160"/>
        <v>3.3711621350176295E-2</v>
      </c>
      <c r="AG2119">
        <f t="shared" si="161"/>
        <v>0.11437099743321033</v>
      </c>
    </row>
    <row r="2120" spans="30:33" x14ac:dyDescent="0.2">
      <c r="AD2120">
        <f t="shared" si="159"/>
        <v>2118</v>
      </c>
      <c r="AE2120">
        <f t="shared" si="158"/>
        <v>5.3938594160282096E-5</v>
      </c>
      <c r="AF2120">
        <f t="shared" si="160"/>
        <v>3.3657682756016008E-2</v>
      </c>
      <c r="AG2120">
        <f t="shared" si="161"/>
        <v>0.11424194243147748</v>
      </c>
    </row>
    <row r="2121" spans="30:33" x14ac:dyDescent="0.2">
      <c r="AD2121">
        <f t="shared" si="159"/>
        <v>2119</v>
      </c>
      <c r="AE2121">
        <f t="shared" si="158"/>
        <v>5.3852292409625639E-5</v>
      </c>
      <c r="AF2121">
        <f t="shared" si="160"/>
        <v>3.3603830463606384E-2</v>
      </c>
      <c r="AG2121">
        <f t="shared" si="161"/>
        <v>0.11411300761599673</v>
      </c>
    </row>
    <row r="2122" spans="30:33" x14ac:dyDescent="0.2">
      <c r="AD2122">
        <f t="shared" si="159"/>
        <v>2120</v>
      </c>
      <c r="AE2122">
        <f t="shared" si="158"/>
        <v>5.3766128741770235E-5</v>
      </c>
      <c r="AF2122">
        <f t="shared" si="160"/>
        <v>3.3550064334864613E-2</v>
      </c>
      <c r="AG2122">
        <f t="shared" si="161"/>
        <v>0.11398419293255289</v>
      </c>
    </row>
    <row r="2123" spans="30:33" x14ac:dyDescent="0.2">
      <c r="AD2123">
        <f t="shared" si="159"/>
        <v>2121</v>
      </c>
      <c r="AE2123">
        <f t="shared" si="158"/>
        <v>5.3680102935783406E-5</v>
      </c>
      <c r="AF2123">
        <f t="shared" si="160"/>
        <v>3.3496384231928827E-2</v>
      </c>
      <c r="AG2123">
        <f t="shared" si="161"/>
        <v>0.1138554983267966</v>
      </c>
    </row>
    <row r="2124" spans="30:33" x14ac:dyDescent="0.2">
      <c r="AD2124">
        <f t="shared" si="159"/>
        <v>2122</v>
      </c>
      <c r="AE2124">
        <f t="shared" si="158"/>
        <v>5.3594214771086151E-5</v>
      </c>
      <c r="AF2124">
        <f t="shared" si="160"/>
        <v>3.3442790017157741E-2</v>
      </c>
      <c r="AG2124">
        <f t="shared" si="161"/>
        <v>0.11372692374424481</v>
      </c>
    </row>
    <row r="2125" spans="30:33" x14ac:dyDescent="0.2">
      <c r="AD2125">
        <f t="shared" si="159"/>
        <v>2123</v>
      </c>
      <c r="AE2125">
        <f t="shared" si="158"/>
        <v>5.3508464027452412E-5</v>
      </c>
      <c r="AF2125">
        <f t="shared" si="160"/>
        <v>3.3389281553130284E-2</v>
      </c>
      <c r="AG2125">
        <f t="shared" si="161"/>
        <v>0.11359846913028147</v>
      </c>
    </row>
    <row r="2126" spans="30:33" x14ac:dyDescent="0.2">
      <c r="AD2126">
        <f t="shared" si="159"/>
        <v>2124</v>
      </c>
      <c r="AE2126">
        <f t="shared" si="158"/>
        <v>5.342285048500848E-5</v>
      </c>
      <c r="AF2126">
        <f t="shared" si="160"/>
        <v>3.3335858702645271E-2</v>
      </c>
      <c r="AG2126">
        <f t="shared" si="161"/>
        <v>0.11347013443015801</v>
      </c>
    </row>
    <row r="2127" spans="30:33" x14ac:dyDescent="0.2">
      <c r="AD2127">
        <f t="shared" si="159"/>
        <v>2125</v>
      </c>
      <c r="AE2127">
        <f t="shared" si="158"/>
        <v>5.333737392423246E-5</v>
      </c>
      <c r="AF2127">
        <f t="shared" si="160"/>
        <v>3.3282521328721039E-2</v>
      </c>
      <c r="AG2127">
        <f t="shared" si="161"/>
        <v>0.11334191958899398</v>
      </c>
    </row>
    <row r="2128" spans="30:33" x14ac:dyDescent="0.2">
      <c r="AD2128">
        <f t="shared" si="159"/>
        <v>2126</v>
      </c>
      <c r="AE2128">
        <f t="shared" si="158"/>
        <v>5.3252034125953688E-5</v>
      </c>
      <c r="AF2128">
        <f t="shared" si="160"/>
        <v>3.3229269294595083E-2</v>
      </c>
      <c r="AG2128">
        <f t="shared" si="161"/>
        <v>0.11321382455177754</v>
      </c>
    </row>
    <row r="2129" spans="30:33" x14ac:dyDescent="0.2">
      <c r="AD2129">
        <f t="shared" si="159"/>
        <v>2127</v>
      </c>
      <c r="AE2129">
        <f t="shared" si="158"/>
        <v>5.316683087135216E-5</v>
      </c>
      <c r="AF2129">
        <f t="shared" si="160"/>
        <v>3.3176102463723732E-2</v>
      </c>
      <c r="AG2129">
        <f t="shared" si="161"/>
        <v>0.11308584926336604</v>
      </c>
    </row>
    <row r="2130" spans="30:33" x14ac:dyDescent="0.2">
      <c r="AD2130">
        <f t="shared" si="159"/>
        <v>2128</v>
      </c>
      <c r="AE2130">
        <f t="shared" si="158"/>
        <v>5.3081763941957994E-5</v>
      </c>
      <c r="AF2130">
        <f t="shared" si="160"/>
        <v>3.312302069978177E-2</v>
      </c>
      <c r="AG2130">
        <f t="shared" si="161"/>
        <v>0.11295799366848661</v>
      </c>
    </row>
    <row r="2131" spans="30:33" x14ac:dyDescent="0.2">
      <c r="AD2131">
        <f t="shared" si="159"/>
        <v>2129</v>
      </c>
      <c r="AE2131">
        <f t="shared" ref="AE2131:AE2194" si="162">AF2130*$AE$3</f>
        <v>5.2996833119650855E-5</v>
      </c>
      <c r="AF2131">
        <f t="shared" si="160"/>
        <v>3.3070023866662121E-2</v>
      </c>
      <c r="AG2131">
        <f t="shared" si="161"/>
        <v>0.11283025771173667</v>
      </c>
    </row>
    <row r="2132" spans="30:33" x14ac:dyDescent="0.2">
      <c r="AD2132">
        <f t="shared" si="159"/>
        <v>2130</v>
      </c>
      <c r="AE2132">
        <f t="shared" si="162"/>
        <v>5.2912038186659419E-5</v>
      </c>
      <c r="AF2132">
        <f t="shared" si="160"/>
        <v>3.3017111828475457E-2</v>
      </c>
      <c r="AG2132">
        <f t="shared" si="161"/>
        <v>0.11270264133758456</v>
      </c>
    </row>
    <row r="2133" spans="30:33" x14ac:dyDescent="0.2">
      <c r="AD2133">
        <f t="shared" si="159"/>
        <v>2131</v>
      </c>
      <c r="AE2133">
        <f t="shared" si="162"/>
        <v>5.2827378925560757E-5</v>
      </c>
      <c r="AF2133">
        <f t="shared" si="160"/>
        <v>3.2964284449549894E-2</v>
      </c>
      <c r="AG2133">
        <f t="shared" si="161"/>
        <v>0.11257514449036997</v>
      </c>
    </row>
    <row r="2134" spans="30:33" x14ac:dyDescent="0.2">
      <c r="AD2134">
        <f t="shared" si="159"/>
        <v>2132</v>
      </c>
      <c r="AE2134">
        <f t="shared" si="162"/>
        <v>5.2742855119279854E-5</v>
      </c>
      <c r="AF2134">
        <f t="shared" si="160"/>
        <v>3.2911541594430611E-2</v>
      </c>
      <c r="AG2134">
        <f t="shared" si="161"/>
        <v>0.11244776711430465</v>
      </c>
    </row>
    <row r="2135" spans="30:33" x14ac:dyDescent="0.2">
      <c r="AD2135">
        <f t="shared" si="159"/>
        <v>2133</v>
      </c>
      <c r="AE2135">
        <f t="shared" si="162"/>
        <v>5.2658466551089005E-5</v>
      </c>
      <c r="AF2135">
        <f t="shared" si="160"/>
        <v>3.2858883127879518E-2</v>
      </c>
      <c r="AG2135">
        <f t="shared" si="161"/>
        <v>0.11232050915347284</v>
      </c>
    </row>
    <row r="2136" spans="30:33" x14ac:dyDescent="0.2">
      <c r="AD2136">
        <f t="shared" si="159"/>
        <v>2134</v>
      </c>
      <c r="AE2136">
        <f t="shared" si="162"/>
        <v>5.2574213004607254E-5</v>
      </c>
      <c r="AF2136">
        <f t="shared" si="160"/>
        <v>3.2806308914874911E-2</v>
      </c>
      <c r="AG2136">
        <f t="shared" si="161"/>
        <v>0.11219337055183189</v>
      </c>
    </row>
    <row r="2137" spans="30:33" x14ac:dyDescent="0.2">
      <c r="AD2137">
        <f t="shared" si="159"/>
        <v>2135</v>
      </c>
      <c r="AE2137">
        <f t="shared" si="162"/>
        <v>5.2490094263799885E-5</v>
      </c>
      <c r="AF2137">
        <f t="shared" si="160"/>
        <v>3.2753818820611111E-2</v>
      </c>
      <c r="AG2137">
        <f t="shared" si="161"/>
        <v>0.11206635125321275</v>
      </c>
    </row>
    <row r="2138" spans="30:33" x14ac:dyDescent="0.2">
      <c r="AD2138">
        <f t="shared" si="159"/>
        <v>2136</v>
      </c>
      <c r="AE2138">
        <f t="shared" si="162"/>
        <v>5.2406110112977804E-5</v>
      </c>
      <c r="AF2138">
        <f t="shared" si="160"/>
        <v>3.2701412710498132E-2</v>
      </c>
      <c r="AG2138">
        <f t="shared" si="161"/>
        <v>0.11193945120132059</v>
      </c>
    </row>
    <row r="2139" spans="30:33" x14ac:dyDescent="0.2">
      <c r="AD2139">
        <f t="shared" si="159"/>
        <v>2137</v>
      </c>
      <c r="AE2139">
        <f t="shared" si="162"/>
        <v>5.2322260336797033E-5</v>
      </c>
      <c r="AF2139">
        <f t="shared" si="160"/>
        <v>3.264909045016133E-2</v>
      </c>
      <c r="AG2139">
        <f t="shared" si="161"/>
        <v>0.11181267033973526</v>
      </c>
    </row>
    <row r="2140" spans="30:33" x14ac:dyDescent="0.2">
      <c r="AD2140">
        <f t="shared" si="159"/>
        <v>2138</v>
      </c>
      <c r="AE2140">
        <f t="shared" si="162"/>
        <v>5.2238544720258155E-5</v>
      </c>
      <c r="AF2140">
        <f t="shared" si="160"/>
        <v>3.2596851905441072E-2</v>
      </c>
      <c r="AG2140">
        <f t="shared" si="161"/>
        <v>0.11168600861191194</v>
      </c>
    </row>
    <row r="2141" spans="30:33" x14ac:dyDescent="0.2">
      <c r="AD2141">
        <f t="shared" si="159"/>
        <v>2139</v>
      </c>
      <c r="AE2141">
        <f t="shared" si="162"/>
        <v>5.215496304870574E-5</v>
      </c>
      <c r="AF2141">
        <f t="shared" si="160"/>
        <v>3.2544696942392363E-2</v>
      </c>
      <c r="AG2141">
        <f t="shared" si="161"/>
        <v>0.11155946596118158</v>
      </c>
    </row>
    <row r="2142" spans="30:33" x14ac:dyDescent="0.2">
      <c r="AD2142">
        <f t="shared" si="159"/>
        <v>2140</v>
      </c>
      <c r="AE2142">
        <f t="shared" si="162"/>
        <v>5.2071515107827808E-5</v>
      </c>
      <c r="AF2142">
        <f t="shared" si="160"/>
        <v>3.2492625427284531E-2</v>
      </c>
      <c r="AG2142">
        <f t="shared" si="161"/>
        <v>0.11143304233075151</v>
      </c>
    </row>
    <row r="2143" spans="30:33" x14ac:dyDescent="0.2">
      <c r="AD2143">
        <f t="shared" si="159"/>
        <v>2141</v>
      </c>
      <c r="AE2143">
        <f t="shared" si="162"/>
        <v>5.1988200683655272E-5</v>
      </c>
      <c r="AF2143">
        <f t="shared" si="160"/>
        <v>3.2440637226600871E-2</v>
      </c>
      <c r="AG2143">
        <f t="shared" si="161"/>
        <v>0.11130673766370594</v>
      </c>
    </row>
    <row r="2144" spans="30:33" x14ac:dyDescent="0.2">
      <c r="AD2144">
        <f t="shared" si="159"/>
        <v>2142</v>
      </c>
      <c r="AE2144">
        <f t="shared" si="162"/>
        <v>5.1905019562561415E-5</v>
      </c>
      <c r="AF2144">
        <f t="shared" si="160"/>
        <v>3.2388732207038307E-2</v>
      </c>
      <c r="AG2144">
        <f t="shared" si="161"/>
        <v>0.11118055190300655</v>
      </c>
    </row>
    <row r="2145" spans="30:33" x14ac:dyDescent="0.2">
      <c r="AD2145">
        <f t="shared" si="159"/>
        <v>2143</v>
      </c>
      <c r="AE2145">
        <f t="shared" si="162"/>
        <v>5.1821971531261314E-5</v>
      </c>
      <c r="AF2145">
        <f t="shared" si="160"/>
        <v>3.2336910235507041E-2</v>
      </c>
      <c r="AG2145">
        <f t="shared" si="161"/>
        <v>0.11105448499149299</v>
      </c>
    </row>
    <row r="2146" spans="30:33" x14ac:dyDescent="0.2">
      <c r="AD2146">
        <f t="shared" si="159"/>
        <v>2144</v>
      </c>
      <c r="AE2146">
        <f t="shared" si="162"/>
        <v>5.1739056376811287E-5</v>
      </c>
      <c r="AF2146">
        <f t="shared" si="160"/>
        <v>3.2285171179130226E-2</v>
      </c>
      <c r="AG2146">
        <f t="shared" si="161"/>
        <v>0.11092853687188339</v>
      </c>
    </row>
    <row r="2147" spans="30:33" x14ac:dyDescent="0.2">
      <c r="AD2147">
        <f t="shared" ref="AD2147:AD2210" si="163">AD2146+1</f>
        <v>2145</v>
      </c>
      <c r="AE2147">
        <f t="shared" si="162"/>
        <v>5.1656273886608388E-5</v>
      </c>
      <c r="AF2147">
        <f t="shared" ref="AF2147:AF2210" si="164">AF2146*$AF$3</f>
        <v>3.2233514905243614E-2</v>
      </c>
      <c r="AG2147">
        <f t="shared" ref="AG2147:AG2210" si="165">AD2147*AE2147</f>
        <v>0.110802707486775</v>
      </c>
    </row>
    <row r="2148" spans="30:33" x14ac:dyDescent="0.2">
      <c r="AD2148">
        <f t="shared" si="163"/>
        <v>2146</v>
      </c>
      <c r="AE2148">
        <f t="shared" si="162"/>
        <v>5.1573623848389806E-5</v>
      </c>
      <c r="AF2148">
        <f t="shared" si="164"/>
        <v>3.2181941281395225E-2</v>
      </c>
      <c r="AG2148">
        <f t="shared" si="165"/>
        <v>0.11067699677864452</v>
      </c>
    </row>
    <row r="2149" spans="30:33" x14ac:dyDescent="0.2">
      <c r="AD2149">
        <f t="shared" si="163"/>
        <v>2147</v>
      </c>
      <c r="AE2149">
        <f t="shared" si="162"/>
        <v>5.1491106050232383E-5</v>
      </c>
      <c r="AF2149">
        <f t="shared" si="164"/>
        <v>3.2130450175344993E-2</v>
      </c>
      <c r="AG2149">
        <f t="shared" si="165"/>
        <v>0.11055140468984892</v>
      </c>
    </row>
    <row r="2150" spans="30:33" x14ac:dyDescent="0.2">
      <c r="AD2150">
        <f t="shared" si="163"/>
        <v>2148</v>
      </c>
      <c r="AE2150">
        <f t="shared" si="162"/>
        <v>5.1408720280552013E-5</v>
      </c>
      <c r="AF2150">
        <f t="shared" si="164"/>
        <v>3.207904145506444E-2</v>
      </c>
      <c r="AG2150">
        <f t="shared" si="165"/>
        <v>0.11042593116262572</v>
      </c>
    </row>
    <row r="2151" spans="30:33" x14ac:dyDescent="0.2">
      <c r="AD2151">
        <f t="shared" si="163"/>
        <v>2149</v>
      </c>
      <c r="AE2151">
        <f t="shared" si="162"/>
        <v>5.1326466328103129E-5</v>
      </c>
      <c r="AF2151">
        <f t="shared" si="164"/>
        <v>3.2027714988736335E-2</v>
      </c>
      <c r="AG2151">
        <f t="shared" si="165"/>
        <v>0.11030057613909362</v>
      </c>
    </row>
    <row r="2152" spans="30:33" x14ac:dyDescent="0.2">
      <c r="AD2152">
        <f t="shared" si="163"/>
        <v>2150</v>
      </c>
      <c r="AE2152">
        <f t="shared" si="162"/>
        <v>5.1244343981978161E-5</v>
      </c>
      <c r="AF2152">
        <f t="shared" si="164"/>
        <v>3.1976470644754354E-2</v>
      </c>
      <c r="AG2152">
        <f t="shared" si="165"/>
        <v>0.11017533956125304</v>
      </c>
    </row>
    <row r="2153" spans="30:33" x14ac:dyDescent="0.2">
      <c r="AD2153">
        <f t="shared" si="163"/>
        <v>2151</v>
      </c>
      <c r="AE2153">
        <f t="shared" si="162"/>
        <v>5.1162353031606988E-5</v>
      </c>
      <c r="AF2153">
        <f t="shared" si="164"/>
        <v>3.1925308291722743E-2</v>
      </c>
      <c r="AG2153">
        <f t="shared" si="165"/>
        <v>0.11005022137098663</v>
      </c>
    </row>
    <row r="2154" spans="30:33" x14ac:dyDescent="0.2">
      <c r="AD2154">
        <f t="shared" si="163"/>
        <v>2152</v>
      </c>
      <c r="AE2154">
        <f t="shared" si="162"/>
        <v>5.1080493266756412E-5</v>
      </c>
      <c r="AF2154">
        <f t="shared" si="164"/>
        <v>3.1874227798455987E-2</v>
      </c>
      <c r="AG2154">
        <f t="shared" si="165"/>
        <v>0.1099252215100598</v>
      </c>
    </row>
    <row r="2155" spans="30:33" x14ac:dyDescent="0.2">
      <c r="AD2155">
        <f t="shared" si="163"/>
        <v>2153</v>
      </c>
      <c r="AE2155">
        <f t="shared" si="162"/>
        <v>5.0998764477529602E-5</v>
      </c>
      <c r="AF2155">
        <f t="shared" si="164"/>
        <v>3.1823229033978453E-2</v>
      </c>
      <c r="AG2155">
        <f t="shared" si="165"/>
        <v>0.10980033992012123</v>
      </c>
    </row>
    <row r="2156" spans="30:33" x14ac:dyDescent="0.2">
      <c r="AD2156">
        <f t="shared" si="163"/>
        <v>2154</v>
      </c>
      <c r="AE2156">
        <f t="shared" si="162"/>
        <v>5.091716645436555E-5</v>
      </c>
      <c r="AF2156">
        <f t="shared" si="164"/>
        <v>3.1772311867524085E-2</v>
      </c>
      <c r="AG2156">
        <f t="shared" si="165"/>
        <v>0.10967557654270339</v>
      </c>
    </row>
    <row r="2157" spans="30:33" x14ac:dyDescent="0.2">
      <c r="AD2157">
        <f t="shared" si="163"/>
        <v>2155</v>
      </c>
      <c r="AE2157">
        <f t="shared" si="162"/>
        <v>5.0835698988038556E-5</v>
      </c>
      <c r="AF2157">
        <f t="shared" si="164"/>
        <v>3.1721476168536045E-2</v>
      </c>
      <c r="AG2157">
        <f t="shared" si="165"/>
        <v>0.10955093131922308</v>
      </c>
    </row>
    <row r="2158" spans="30:33" x14ac:dyDescent="0.2">
      <c r="AD2158">
        <f t="shared" si="163"/>
        <v>2156</v>
      </c>
      <c r="AE2158">
        <f t="shared" si="162"/>
        <v>5.0754361869657695E-5</v>
      </c>
      <c r="AF2158">
        <f t="shared" si="164"/>
        <v>3.1670721806666385E-2</v>
      </c>
      <c r="AG2158">
        <f t="shared" si="165"/>
        <v>0.10942640419098199</v>
      </c>
    </row>
    <row r="2159" spans="30:33" x14ac:dyDescent="0.2">
      <c r="AD2159">
        <f t="shared" si="163"/>
        <v>2157</v>
      </c>
      <c r="AE2159">
        <f t="shared" si="162"/>
        <v>5.0673154890666239E-5</v>
      </c>
      <c r="AF2159">
        <f t="shared" si="164"/>
        <v>3.1620048651775715E-2</v>
      </c>
      <c r="AG2159">
        <f t="shared" si="165"/>
        <v>0.10930199509916708</v>
      </c>
    </row>
    <row r="2160" spans="30:33" x14ac:dyDescent="0.2">
      <c r="AD2160">
        <f t="shared" si="163"/>
        <v>2158</v>
      </c>
      <c r="AE2160">
        <f t="shared" si="162"/>
        <v>5.0592077842841168E-5</v>
      </c>
      <c r="AF2160">
        <f t="shared" si="164"/>
        <v>3.1569456573932869E-2</v>
      </c>
      <c r="AG2160">
        <f t="shared" si="165"/>
        <v>0.10917770398485124</v>
      </c>
    </row>
    <row r="2161" spans="30:33" x14ac:dyDescent="0.2">
      <c r="AD2161">
        <f t="shared" si="163"/>
        <v>2159</v>
      </c>
      <c r="AE2161">
        <f t="shared" si="162"/>
        <v>5.0511130518292617E-5</v>
      </c>
      <c r="AF2161">
        <f t="shared" si="164"/>
        <v>3.1518945443414575E-2</v>
      </c>
      <c r="AG2161">
        <f t="shared" si="165"/>
        <v>0.10905353078899375</v>
      </c>
    </row>
    <row r="2162" spans="30:33" x14ac:dyDescent="0.2">
      <c r="AD2162">
        <f t="shared" si="163"/>
        <v>2160</v>
      </c>
      <c r="AE2162">
        <f t="shared" si="162"/>
        <v>5.0430312709463341E-5</v>
      </c>
      <c r="AF2162">
        <f t="shared" si="164"/>
        <v>3.1468515130705109E-2</v>
      </c>
      <c r="AG2162">
        <f t="shared" si="165"/>
        <v>0.10892947545244082</v>
      </c>
    </row>
    <row r="2163" spans="30:33" x14ac:dyDescent="0.2">
      <c r="AD2163">
        <f t="shared" si="163"/>
        <v>2161</v>
      </c>
      <c r="AE2163">
        <f t="shared" si="162"/>
        <v>5.0349624209128195E-5</v>
      </c>
      <c r="AF2163">
        <f t="shared" si="164"/>
        <v>3.1418165506495982E-2</v>
      </c>
      <c r="AG2163">
        <f t="shared" si="165"/>
        <v>0.10880553791592602</v>
      </c>
    </row>
    <row r="2164" spans="30:33" x14ac:dyDescent="0.2">
      <c r="AD2164">
        <f t="shared" si="163"/>
        <v>2162</v>
      </c>
      <c r="AE2164">
        <f t="shared" si="162"/>
        <v>5.0269064810393593E-5</v>
      </c>
      <c r="AF2164">
        <f t="shared" si="164"/>
        <v>3.136789644168559E-2</v>
      </c>
      <c r="AG2164">
        <f t="shared" si="165"/>
        <v>0.10868171812007095</v>
      </c>
    </row>
    <row r="2165" spans="30:33" x14ac:dyDescent="0.2">
      <c r="AD2165">
        <f t="shared" si="163"/>
        <v>2163</v>
      </c>
      <c r="AE2165">
        <f t="shared" si="162"/>
        <v>5.0188634306696965E-5</v>
      </c>
      <c r="AF2165">
        <f t="shared" si="164"/>
        <v>3.1317707807378893E-2</v>
      </c>
      <c r="AG2165">
        <f t="shared" si="165"/>
        <v>0.10855801600538553</v>
      </c>
    </row>
    <row r="2166" spans="30:33" x14ac:dyDescent="0.2">
      <c r="AD2166">
        <f t="shared" si="163"/>
        <v>2164</v>
      </c>
      <c r="AE2166">
        <f t="shared" si="162"/>
        <v>5.0108332491806252E-5</v>
      </c>
      <c r="AF2166">
        <f t="shared" si="164"/>
        <v>3.1267599474887088E-2</v>
      </c>
      <c r="AG2166">
        <f t="shared" si="165"/>
        <v>0.10843443151226873</v>
      </c>
    </row>
    <row r="2167" spans="30:33" x14ac:dyDescent="0.2">
      <c r="AD2167">
        <f t="shared" si="163"/>
        <v>2165</v>
      </c>
      <c r="AE2167">
        <f t="shared" si="162"/>
        <v>5.0028159159819367E-5</v>
      </c>
      <c r="AF2167">
        <f t="shared" si="164"/>
        <v>3.1217571315727267E-2</v>
      </c>
      <c r="AG2167">
        <f t="shared" si="165"/>
        <v>0.10831096458100893</v>
      </c>
    </row>
    <row r="2168" spans="30:33" x14ac:dyDescent="0.2">
      <c r="AD2168">
        <f t="shared" si="163"/>
        <v>2166</v>
      </c>
      <c r="AE2168">
        <f t="shared" si="162"/>
        <v>4.9948114105163649E-5</v>
      </c>
      <c r="AF2168">
        <f t="shared" si="164"/>
        <v>3.1167623201622103E-2</v>
      </c>
      <c r="AG2168">
        <f t="shared" si="165"/>
        <v>0.10818761515178446</v>
      </c>
    </row>
    <row r="2169" spans="30:33" x14ac:dyDescent="0.2">
      <c r="AD2169">
        <f t="shared" si="163"/>
        <v>2167</v>
      </c>
      <c r="AE2169">
        <f t="shared" si="162"/>
        <v>4.9868197122595385E-5</v>
      </c>
      <c r="AF2169">
        <f t="shared" si="164"/>
        <v>3.1117755004499505E-2</v>
      </c>
      <c r="AG2169">
        <f t="shared" si="165"/>
        <v>0.1080643831646642</v>
      </c>
    </row>
    <row r="2170" spans="30:33" x14ac:dyDescent="0.2">
      <c r="AD2170">
        <f t="shared" si="163"/>
        <v>2168</v>
      </c>
      <c r="AE2170">
        <f t="shared" si="162"/>
        <v>4.9788408007199232E-5</v>
      </c>
      <c r="AF2170">
        <f t="shared" si="164"/>
        <v>3.1067966596492306E-2</v>
      </c>
      <c r="AG2170">
        <f t="shared" si="165"/>
        <v>0.10794126855960794</v>
      </c>
    </row>
    <row r="2171" spans="30:33" x14ac:dyDescent="0.2">
      <c r="AD2171">
        <f t="shared" si="163"/>
        <v>2169</v>
      </c>
      <c r="AE2171">
        <f t="shared" si="162"/>
        <v>4.9708746554387712E-5</v>
      </c>
      <c r="AF2171">
        <f t="shared" si="164"/>
        <v>3.1018257849937916E-2</v>
      </c>
      <c r="AG2171">
        <f t="shared" si="165"/>
        <v>0.10781827127646695</v>
      </c>
    </row>
    <row r="2172" spans="30:33" x14ac:dyDescent="0.2">
      <c r="AD2172">
        <f t="shared" si="163"/>
        <v>2170</v>
      </c>
      <c r="AE2172">
        <f t="shared" si="162"/>
        <v>4.9629212559900686E-5</v>
      </c>
      <c r="AF2172">
        <f t="shared" si="164"/>
        <v>3.0968628637378013E-2</v>
      </c>
      <c r="AG2172">
        <f t="shared" si="165"/>
        <v>0.10769539125498449</v>
      </c>
    </row>
    <row r="2173" spans="30:33" x14ac:dyDescent="0.2">
      <c r="AD2173">
        <f t="shared" si="163"/>
        <v>2171</v>
      </c>
      <c r="AE2173">
        <f t="shared" si="162"/>
        <v>4.9549805819804841E-5</v>
      </c>
      <c r="AF2173">
        <f t="shared" si="164"/>
        <v>3.0919078831558207E-2</v>
      </c>
      <c r="AG2173">
        <f t="shared" si="165"/>
        <v>0.10757262843479631</v>
      </c>
    </row>
    <row r="2174" spans="30:33" x14ac:dyDescent="0.2">
      <c r="AD2174">
        <f t="shared" si="163"/>
        <v>2172</v>
      </c>
      <c r="AE2174">
        <f t="shared" si="162"/>
        <v>4.9470526130493155E-5</v>
      </c>
      <c r="AF2174">
        <f t="shared" si="164"/>
        <v>3.0869608305427711E-2</v>
      </c>
      <c r="AG2174">
        <f t="shared" si="165"/>
        <v>0.10744998275543113</v>
      </c>
    </row>
    <row r="2175" spans="30:33" x14ac:dyDescent="0.2">
      <c r="AD2175">
        <f t="shared" si="163"/>
        <v>2173</v>
      </c>
      <c r="AE2175">
        <f t="shared" si="162"/>
        <v>4.9391373288684362E-5</v>
      </c>
      <c r="AF2175">
        <f t="shared" si="164"/>
        <v>3.0820216932139023E-2</v>
      </c>
      <c r="AG2175">
        <f t="shared" si="165"/>
        <v>0.10732745415631112</v>
      </c>
    </row>
    <row r="2176" spans="30:33" x14ac:dyDescent="0.2">
      <c r="AD2176">
        <f t="shared" si="163"/>
        <v>2174</v>
      </c>
      <c r="AE2176">
        <f t="shared" si="162"/>
        <v>4.9312347091422462E-5</v>
      </c>
      <c r="AF2176">
        <f t="shared" si="164"/>
        <v>3.0770904585047599E-2</v>
      </c>
      <c r="AG2176">
        <f t="shared" si="165"/>
        <v>0.10720504257675244</v>
      </c>
    </row>
    <row r="2177" spans="30:33" x14ac:dyDescent="0.2">
      <c r="AD2177">
        <f t="shared" si="163"/>
        <v>2175</v>
      </c>
      <c r="AE2177">
        <f t="shared" si="162"/>
        <v>4.9233447336076182E-5</v>
      </c>
      <c r="AF2177">
        <f t="shared" si="164"/>
        <v>3.0721671137711522E-2</v>
      </c>
      <c r="AG2177">
        <f t="shared" si="165"/>
        <v>0.1070827479559657</v>
      </c>
    </row>
    <row r="2178" spans="30:33" x14ac:dyDescent="0.2">
      <c r="AD2178">
        <f t="shared" si="163"/>
        <v>2176</v>
      </c>
      <c r="AE2178">
        <f t="shared" si="162"/>
        <v>4.9154673820338458E-5</v>
      </c>
      <c r="AF2178">
        <f t="shared" si="164"/>
        <v>3.0672516463891183E-2</v>
      </c>
      <c r="AG2178">
        <f t="shared" si="165"/>
        <v>0.10696057023305648</v>
      </c>
    </row>
    <row r="2179" spans="30:33" x14ac:dyDescent="0.2">
      <c r="AD2179">
        <f t="shared" si="163"/>
        <v>2177</v>
      </c>
      <c r="AE2179">
        <f t="shared" si="162"/>
        <v>4.9076026342225915E-5</v>
      </c>
      <c r="AF2179">
        <f t="shared" si="164"/>
        <v>3.0623440437548957E-2</v>
      </c>
      <c r="AG2179">
        <f t="shared" si="165"/>
        <v>0.10683850934702582</v>
      </c>
    </row>
    <row r="2180" spans="30:33" x14ac:dyDescent="0.2">
      <c r="AD2180">
        <f t="shared" si="163"/>
        <v>2178</v>
      </c>
      <c r="AE2180">
        <f t="shared" si="162"/>
        <v>4.8997504700078352E-5</v>
      </c>
      <c r="AF2180">
        <f t="shared" si="164"/>
        <v>3.0574442932848878E-2</v>
      </c>
      <c r="AG2180">
        <f t="shared" si="165"/>
        <v>0.10671656523677066</v>
      </c>
    </row>
    <row r="2181" spans="30:33" x14ac:dyDescent="0.2">
      <c r="AD2181">
        <f t="shared" si="163"/>
        <v>2179</v>
      </c>
      <c r="AE2181">
        <f t="shared" si="162"/>
        <v>4.8919108692558226E-5</v>
      </c>
      <c r="AF2181">
        <f t="shared" si="164"/>
        <v>3.0525523824156318E-2</v>
      </c>
      <c r="AG2181">
        <f t="shared" si="165"/>
        <v>0.10659473784108438</v>
      </c>
    </row>
    <row r="2182" spans="30:33" x14ac:dyDescent="0.2">
      <c r="AD2182">
        <f t="shared" si="163"/>
        <v>2180</v>
      </c>
      <c r="AE2182">
        <f t="shared" si="162"/>
        <v>4.8840838118650131E-5</v>
      </c>
      <c r="AF2182">
        <f t="shared" si="164"/>
        <v>3.0476682986037666E-2</v>
      </c>
      <c r="AG2182">
        <f t="shared" si="165"/>
        <v>0.10647302709865729</v>
      </c>
    </row>
    <row r="2183" spans="30:33" x14ac:dyDescent="0.2">
      <c r="AD2183">
        <f t="shared" si="163"/>
        <v>2181</v>
      </c>
      <c r="AE2183">
        <f t="shared" si="162"/>
        <v>4.876269277766029E-5</v>
      </c>
      <c r="AF2183">
        <f t="shared" si="164"/>
        <v>3.0427920293260004E-2</v>
      </c>
      <c r="AG2183">
        <f t="shared" si="165"/>
        <v>0.10635143294807708</v>
      </c>
    </row>
    <row r="2184" spans="30:33" x14ac:dyDescent="0.2">
      <c r="AD2184">
        <f t="shared" si="163"/>
        <v>2182</v>
      </c>
      <c r="AE2184">
        <f t="shared" si="162"/>
        <v>4.8684672469216031E-5</v>
      </c>
      <c r="AF2184">
        <f t="shared" si="164"/>
        <v>3.0379235620790788E-2</v>
      </c>
      <c r="AG2184">
        <f t="shared" si="165"/>
        <v>0.10622995532782938</v>
      </c>
    </row>
    <row r="2185" spans="30:33" x14ac:dyDescent="0.2">
      <c r="AD2185">
        <f t="shared" si="163"/>
        <v>2183</v>
      </c>
      <c r="AE2185">
        <f t="shared" si="162"/>
        <v>4.8606776993265282E-5</v>
      </c>
      <c r="AF2185">
        <f t="shared" si="164"/>
        <v>3.033062884379752E-2</v>
      </c>
      <c r="AG2185">
        <f t="shared" si="165"/>
        <v>0.10610859417629812</v>
      </c>
    </row>
    <row r="2186" spans="30:33" x14ac:dyDescent="0.2">
      <c r="AD2186">
        <f t="shared" si="163"/>
        <v>2184</v>
      </c>
      <c r="AE2186">
        <f t="shared" si="162"/>
        <v>4.8529006150076056E-5</v>
      </c>
      <c r="AF2186">
        <f t="shared" si="164"/>
        <v>3.0282099837647441E-2</v>
      </c>
      <c r="AG2186">
        <f t="shared" si="165"/>
        <v>0.1059873494317661</v>
      </c>
    </row>
    <row r="2187" spans="30:33" x14ac:dyDescent="0.2">
      <c r="AD2187">
        <f t="shared" si="163"/>
        <v>2185</v>
      </c>
      <c r="AE2187">
        <f t="shared" si="162"/>
        <v>4.8451359740235926E-5</v>
      </c>
      <c r="AF2187">
        <f t="shared" si="164"/>
        <v>3.0233648477907205E-2</v>
      </c>
      <c r="AG2187">
        <f t="shared" si="165"/>
        <v>0.1058662210324155</v>
      </c>
    </row>
    <row r="2188" spans="30:33" x14ac:dyDescent="0.2">
      <c r="AD2188">
        <f t="shared" si="163"/>
        <v>2186</v>
      </c>
      <c r="AE2188">
        <f t="shared" si="162"/>
        <v>4.8373837564651552E-5</v>
      </c>
      <c r="AF2188">
        <f t="shared" si="164"/>
        <v>3.0185274640342551E-2</v>
      </c>
      <c r="AG2188">
        <f t="shared" si="165"/>
        <v>0.1057452089163283</v>
      </c>
    </row>
    <row r="2189" spans="30:33" x14ac:dyDescent="0.2">
      <c r="AD2189">
        <f t="shared" si="163"/>
        <v>2187</v>
      </c>
      <c r="AE2189">
        <f t="shared" si="162"/>
        <v>4.8296439424548106E-5</v>
      </c>
      <c r="AF2189">
        <f t="shared" si="164"/>
        <v>3.0136978200918003E-2</v>
      </c>
      <c r="AG2189">
        <f t="shared" si="165"/>
        <v>0.10562431302148671</v>
      </c>
    </row>
    <row r="2190" spans="30:33" x14ac:dyDescent="0.2">
      <c r="AD2190">
        <f t="shared" si="163"/>
        <v>2188</v>
      </c>
      <c r="AE2190">
        <f t="shared" si="162"/>
        <v>4.8219165121468826E-5</v>
      </c>
      <c r="AF2190">
        <f t="shared" si="164"/>
        <v>3.0088759035796532E-2</v>
      </c>
      <c r="AG2190">
        <f t="shared" si="165"/>
        <v>0.10550353328577379</v>
      </c>
    </row>
    <row r="2191" spans="30:33" x14ac:dyDescent="0.2">
      <c r="AD2191">
        <f t="shared" si="163"/>
        <v>2189</v>
      </c>
      <c r="AE2191">
        <f t="shared" si="162"/>
        <v>4.8142014457274476E-5</v>
      </c>
      <c r="AF2191">
        <f t="shared" si="164"/>
        <v>3.0040617021339255E-2</v>
      </c>
      <c r="AG2191">
        <f t="shared" si="165"/>
        <v>0.10538286964697383</v>
      </c>
    </row>
    <row r="2192" spans="30:33" x14ac:dyDescent="0.2">
      <c r="AD2192">
        <f t="shared" si="163"/>
        <v>2190</v>
      </c>
      <c r="AE2192">
        <f t="shared" si="162"/>
        <v>4.806498723414283E-5</v>
      </c>
      <c r="AF2192">
        <f t="shared" si="164"/>
        <v>2.999255203410511E-2</v>
      </c>
      <c r="AG2192">
        <f t="shared" si="165"/>
        <v>0.10526232204277279</v>
      </c>
    </row>
    <row r="2193" spans="30:33" x14ac:dyDescent="0.2">
      <c r="AD2193">
        <f t="shared" si="163"/>
        <v>2191</v>
      </c>
      <c r="AE2193">
        <f t="shared" si="162"/>
        <v>4.7988083254568199E-5</v>
      </c>
      <c r="AF2193">
        <f t="shared" si="164"/>
        <v>2.9944563950850541E-2</v>
      </c>
      <c r="AG2193">
        <f t="shared" si="165"/>
        <v>0.10514189041075893</v>
      </c>
    </row>
    <row r="2194" spans="30:33" x14ac:dyDescent="0.2">
      <c r="AD2194">
        <f t="shared" si="163"/>
        <v>2192</v>
      </c>
      <c r="AE2194">
        <f t="shared" si="162"/>
        <v>4.7911302321360887E-5</v>
      </c>
      <c r="AF2194">
        <f t="shared" si="164"/>
        <v>2.9896652648529178E-2</v>
      </c>
      <c r="AG2194">
        <f t="shared" si="165"/>
        <v>0.10502157468842306</v>
      </c>
    </row>
    <row r="2195" spans="30:33" x14ac:dyDescent="0.2">
      <c r="AD2195">
        <f t="shared" si="163"/>
        <v>2193</v>
      </c>
      <c r="AE2195">
        <f t="shared" ref="AE2195:AE2258" si="166">AF2194*$AE$3</f>
        <v>4.7834644237646706E-5</v>
      </c>
      <c r="AF2195">
        <f t="shared" si="164"/>
        <v>2.9848818004291528E-2</v>
      </c>
      <c r="AG2195">
        <f t="shared" si="165"/>
        <v>0.10490137481315923</v>
      </c>
    </row>
    <row r="2196" spans="30:33" x14ac:dyDescent="0.2">
      <c r="AD2196">
        <f t="shared" si="163"/>
        <v>2194</v>
      </c>
      <c r="AE2196">
        <f t="shared" si="166"/>
        <v>4.775810880686647E-5</v>
      </c>
      <c r="AF2196">
        <f t="shared" si="164"/>
        <v>2.980105989548466E-2</v>
      </c>
      <c r="AG2196">
        <f t="shared" si="165"/>
        <v>0.10478129072226504</v>
      </c>
    </row>
    <row r="2197" spans="30:33" x14ac:dyDescent="0.2">
      <c r="AD2197">
        <f t="shared" si="163"/>
        <v>2195</v>
      </c>
      <c r="AE2197">
        <f t="shared" si="166"/>
        <v>4.768169583277548E-5</v>
      </c>
      <c r="AF2197">
        <f t="shared" si="164"/>
        <v>2.9753378199651882E-2</v>
      </c>
      <c r="AG2197">
        <f t="shared" si="165"/>
        <v>0.10466132235294218</v>
      </c>
    </row>
    <row r="2198" spans="30:33" x14ac:dyDescent="0.2">
      <c r="AD2198">
        <f t="shared" si="163"/>
        <v>2196</v>
      </c>
      <c r="AE2198">
        <f t="shared" si="166"/>
        <v>4.7605405119443033E-5</v>
      </c>
      <c r="AF2198">
        <f t="shared" si="164"/>
        <v>2.9705772794532438E-2</v>
      </c>
      <c r="AG2198">
        <f t="shared" si="165"/>
        <v>0.10454146964229691</v>
      </c>
    </row>
    <row r="2199" spans="30:33" x14ac:dyDescent="0.2">
      <c r="AD2199">
        <f t="shared" si="163"/>
        <v>2197</v>
      </c>
      <c r="AE2199">
        <f t="shared" si="166"/>
        <v>4.7529236471251921E-5</v>
      </c>
      <c r="AF2199">
        <f t="shared" si="164"/>
        <v>2.9658243558061185E-2</v>
      </c>
      <c r="AG2199">
        <f t="shared" si="165"/>
        <v>0.10442173252734047</v>
      </c>
    </row>
    <row r="2200" spans="30:33" x14ac:dyDescent="0.2">
      <c r="AD2200">
        <f t="shared" si="163"/>
        <v>2198</v>
      </c>
      <c r="AE2200">
        <f t="shared" si="166"/>
        <v>4.745318969289792E-5</v>
      </c>
      <c r="AF2200">
        <f t="shared" si="164"/>
        <v>2.9610790368368285E-2</v>
      </c>
      <c r="AG2200">
        <f t="shared" si="165"/>
        <v>0.10430211094498963</v>
      </c>
    </row>
    <row r="2201" spans="30:33" x14ac:dyDescent="0.2">
      <c r="AD2201">
        <f t="shared" si="163"/>
        <v>2199</v>
      </c>
      <c r="AE2201">
        <f t="shared" si="166"/>
        <v>4.7377264589389275E-5</v>
      </c>
      <c r="AF2201">
        <f t="shared" si="164"/>
        <v>2.9563413103778895E-2</v>
      </c>
      <c r="AG2201">
        <f t="shared" si="165"/>
        <v>0.10418260483206701</v>
      </c>
    </row>
    <row r="2202" spans="30:33" x14ac:dyDescent="0.2">
      <c r="AD2202">
        <f t="shared" si="163"/>
        <v>2200</v>
      </c>
      <c r="AE2202">
        <f t="shared" si="166"/>
        <v>4.7301460966046252E-5</v>
      </c>
      <c r="AF2202">
        <f t="shared" si="164"/>
        <v>2.9516111642812849E-2</v>
      </c>
      <c r="AG2202">
        <f t="shared" si="165"/>
        <v>0.10406321412530176</v>
      </c>
    </row>
    <row r="2203" spans="30:33" x14ac:dyDescent="0.2">
      <c r="AD2203">
        <f t="shared" si="163"/>
        <v>2201</v>
      </c>
      <c r="AE2203">
        <f t="shared" si="166"/>
        <v>4.7225778628500579E-5</v>
      </c>
      <c r="AF2203">
        <f t="shared" si="164"/>
        <v>2.9468885864184346E-2</v>
      </c>
      <c r="AG2203">
        <f t="shared" si="165"/>
        <v>0.10394393876132978</v>
      </c>
    </row>
    <row r="2204" spans="30:33" x14ac:dyDescent="0.2">
      <c r="AD2204">
        <f t="shared" si="163"/>
        <v>2202</v>
      </c>
      <c r="AE2204">
        <f t="shared" si="166"/>
        <v>4.7150217382694975E-5</v>
      </c>
      <c r="AF2204">
        <f t="shared" si="164"/>
        <v>2.9421735646801648E-2</v>
      </c>
      <c r="AG2204">
        <f t="shared" si="165"/>
        <v>0.10382477867669433</v>
      </c>
    </row>
    <row r="2205" spans="30:33" x14ac:dyDescent="0.2">
      <c r="AD2205">
        <f t="shared" si="163"/>
        <v>2203</v>
      </c>
      <c r="AE2205">
        <f t="shared" si="166"/>
        <v>4.7074777034882656E-5</v>
      </c>
      <c r="AF2205">
        <f t="shared" si="164"/>
        <v>2.9374660869766762E-2</v>
      </c>
      <c r="AG2205">
        <f t="shared" si="165"/>
        <v>0.10370573380784649</v>
      </c>
    </row>
    <row r="2206" spans="30:33" x14ac:dyDescent="0.2">
      <c r="AD2206">
        <f t="shared" si="163"/>
        <v>2204</v>
      </c>
      <c r="AE2206">
        <f t="shared" si="166"/>
        <v>4.699945739162684E-5</v>
      </c>
      <c r="AF2206">
        <f t="shared" si="164"/>
        <v>2.9327661412375135E-2</v>
      </c>
      <c r="AG2206">
        <f t="shared" si="165"/>
        <v>0.10358680409114555</v>
      </c>
    </row>
    <row r="2207" spans="30:33" x14ac:dyDescent="0.2">
      <c r="AD2207">
        <f t="shared" si="163"/>
        <v>2205</v>
      </c>
      <c r="AE2207">
        <f t="shared" si="166"/>
        <v>4.6924258259800237E-5</v>
      </c>
      <c r="AF2207">
        <f t="shared" si="164"/>
        <v>2.9280737154115333E-2</v>
      </c>
      <c r="AG2207">
        <f t="shared" si="165"/>
        <v>0.10346798946285952</v>
      </c>
    </row>
    <row r="2208" spans="30:33" x14ac:dyDescent="0.2">
      <c r="AD2208">
        <f t="shared" si="163"/>
        <v>2206</v>
      </c>
      <c r="AE2208">
        <f t="shared" si="166"/>
        <v>4.6849179446584557E-5</v>
      </c>
      <c r="AF2208">
        <f t="shared" si="164"/>
        <v>2.9233887974668749E-2</v>
      </c>
      <c r="AG2208">
        <f t="shared" si="165"/>
        <v>0.10334928985916553</v>
      </c>
    </row>
    <row r="2209" spans="30:33" x14ac:dyDescent="0.2">
      <c r="AD2209">
        <f t="shared" si="163"/>
        <v>2207</v>
      </c>
      <c r="AE2209">
        <f t="shared" si="166"/>
        <v>4.677422075947002E-5</v>
      </c>
      <c r="AF2209">
        <f t="shared" si="164"/>
        <v>2.9187113753909276E-2</v>
      </c>
      <c r="AG2209">
        <f t="shared" si="165"/>
        <v>0.10323070521615034</v>
      </c>
    </row>
    <row r="2210" spans="30:33" x14ac:dyDescent="0.2">
      <c r="AD2210">
        <f t="shared" si="163"/>
        <v>2208</v>
      </c>
      <c r="AE2210">
        <f t="shared" si="166"/>
        <v>4.6699382006254864E-5</v>
      </c>
      <c r="AF2210">
        <f t="shared" si="164"/>
        <v>2.9140414371903019E-2</v>
      </c>
      <c r="AG2210">
        <f t="shared" si="165"/>
        <v>0.10311223546981074</v>
      </c>
    </row>
    <row r="2211" spans="30:33" x14ac:dyDescent="0.2">
      <c r="AD2211">
        <f t="shared" ref="AD2211:AD2274" si="167">AD2210+1</f>
        <v>2209</v>
      </c>
      <c r="AE2211">
        <f t="shared" si="166"/>
        <v>4.662466299504485E-5</v>
      </c>
      <c r="AF2211">
        <f t="shared" ref="AF2211:AF2274" si="168">AF2210*$AF$3</f>
        <v>2.9093789708907972E-2</v>
      </c>
      <c r="AG2211">
        <f t="shared" ref="AG2211:AG2274" si="169">AD2211*AE2211</f>
        <v>0.10299388055605407</v>
      </c>
    </row>
    <row r="2212" spans="30:33" x14ac:dyDescent="0.2">
      <c r="AD2212">
        <f t="shared" si="167"/>
        <v>2210</v>
      </c>
      <c r="AE2212">
        <f t="shared" si="166"/>
        <v>4.6550063534252776E-5</v>
      </c>
      <c r="AF2212">
        <f t="shared" si="168"/>
        <v>2.9047239645373719E-2</v>
      </c>
      <c r="AG2212">
        <f t="shared" si="169"/>
        <v>0.10287564041069863</v>
      </c>
    </row>
    <row r="2213" spans="30:33" x14ac:dyDescent="0.2">
      <c r="AD2213">
        <f t="shared" si="167"/>
        <v>2211</v>
      </c>
      <c r="AE2213">
        <f t="shared" si="166"/>
        <v>4.6475583432597974E-5</v>
      </c>
      <c r="AF2213">
        <f t="shared" si="168"/>
        <v>2.9000764061941121E-2</v>
      </c>
      <c r="AG2213">
        <f t="shared" si="169"/>
        <v>0.10275751496947412</v>
      </c>
    </row>
    <row r="2214" spans="30:33" x14ac:dyDescent="0.2">
      <c r="AD2214">
        <f t="shared" si="167"/>
        <v>2212</v>
      </c>
      <c r="AE2214">
        <f t="shared" si="166"/>
        <v>4.6401222499105815E-5</v>
      </c>
      <c r="AF2214">
        <f t="shared" si="168"/>
        <v>2.8954362839442013E-2</v>
      </c>
      <c r="AG2214">
        <f t="shared" si="169"/>
        <v>0.10263950416802206</v>
      </c>
    </row>
    <row r="2215" spans="30:33" x14ac:dyDescent="0.2">
      <c r="AD2215">
        <f t="shared" si="167"/>
        <v>2213</v>
      </c>
      <c r="AE2215">
        <f t="shared" si="166"/>
        <v>4.6326980543107244E-5</v>
      </c>
      <c r="AF2215">
        <f t="shared" si="168"/>
        <v>2.8908035858898905E-2</v>
      </c>
      <c r="AG2215">
        <f t="shared" si="169"/>
        <v>0.10252160794189633</v>
      </c>
    </row>
    <row r="2216" spans="30:33" x14ac:dyDescent="0.2">
      <c r="AD2216">
        <f t="shared" si="167"/>
        <v>2214</v>
      </c>
      <c r="AE2216">
        <f t="shared" si="166"/>
        <v>4.6252857374238266E-5</v>
      </c>
      <c r="AF2216">
        <f t="shared" si="168"/>
        <v>2.8861783001524664E-2</v>
      </c>
      <c r="AG2216">
        <f t="shared" si="169"/>
        <v>0.10240382622656352</v>
      </c>
    </row>
    <row r="2217" spans="30:33" x14ac:dyDescent="0.2">
      <c r="AD2217">
        <f t="shared" si="167"/>
        <v>2215</v>
      </c>
      <c r="AE2217">
        <f t="shared" si="166"/>
        <v>4.6178852802439483E-5</v>
      </c>
      <c r="AF2217">
        <f t="shared" si="168"/>
        <v>2.8815604148722224E-2</v>
      </c>
      <c r="AG2217">
        <f t="shared" si="169"/>
        <v>0.10228615895740345</v>
      </c>
    </row>
    <row r="2218" spans="30:33" x14ac:dyDescent="0.2">
      <c r="AD2218">
        <f t="shared" si="167"/>
        <v>2216</v>
      </c>
      <c r="AE2218">
        <f t="shared" si="166"/>
        <v>4.6104966637955577E-5</v>
      </c>
      <c r="AF2218">
        <f t="shared" si="168"/>
        <v>2.8769499182084268E-2</v>
      </c>
      <c r="AG2218">
        <f t="shared" si="169"/>
        <v>0.10216860606970955</v>
      </c>
    </row>
    <row r="2219" spans="30:33" x14ac:dyDescent="0.2">
      <c r="AD2219">
        <f t="shared" si="167"/>
        <v>2217</v>
      </c>
      <c r="AE2219">
        <f t="shared" si="166"/>
        <v>4.6031198691334849E-5</v>
      </c>
      <c r="AF2219">
        <f t="shared" si="168"/>
        <v>2.8723467983392932E-2</v>
      </c>
      <c r="AG2219">
        <f t="shared" si="169"/>
        <v>0.10205116749868937</v>
      </c>
    </row>
    <row r="2220" spans="30:33" x14ac:dyDescent="0.2">
      <c r="AD2220">
        <f t="shared" si="167"/>
        <v>2218</v>
      </c>
      <c r="AE2220">
        <f t="shared" si="166"/>
        <v>4.5957548773428711E-5</v>
      </c>
      <c r="AF2220">
        <f t="shared" si="168"/>
        <v>2.8677510434619503E-2</v>
      </c>
      <c r="AG2220">
        <f t="shared" si="169"/>
        <v>0.10193384317946488</v>
      </c>
    </row>
    <row r="2221" spans="30:33" x14ac:dyDescent="0.2">
      <c r="AD2221">
        <f t="shared" si="167"/>
        <v>2219</v>
      </c>
      <c r="AE2221">
        <f t="shared" si="166"/>
        <v>4.5884016695391227E-5</v>
      </c>
      <c r="AF2221">
        <f t="shared" si="168"/>
        <v>2.8631626417924112E-2</v>
      </c>
      <c r="AG2221">
        <f t="shared" si="169"/>
        <v>0.10181663304707314</v>
      </c>
    </row>
    <row r="2222" spans="30:33" x14ac:dyDescent="0.2">
      <c r="AD2222">
        <f t="shared" si="167"/>
        <v>2220</v>
      </c>
      <c r="AE2222">
        <f t="shared" si="166"/>
        <v>4.5810602268678604E-5</v>
      </c>
      <c r="AF2222">
        <f t="shared" si="168"/>
        <v>2.8585815815655433E-2</v>
      </c>
      <c r="AG2222">
        <f t="shared" si="169"/>
        <v>0.1016995370364665</v>
      </c>
    </row>
    <row r="2223" spans="30:33" x14ac:dyDescent="0.2">
      <c r="AD2223">
        <f t="shared" si="167"/>
        <v>2221</v>
      </c>
      <c r="AE2223">
        <f t="shared" si="166"/>
        <v>4.5737305305048711E-5</v>
      </c>
      <c r="AF2223">
        <f t="shared" si="168"/>
        <v>2.8540078510350383E-2</v>
      </c>
      <c r="AG2223">
        <f t="shared" si="169"/>
        <v>0.10158255508251318</v>
      </c>
    </row>
    <row r="2224" spans="30:33" x14ac:dyDescent="0.2">
      <c r="AD2224">
        <f t="shared" si="167"/>
        <v>2222</v>
      </c>
      <c r="AE2224">
        <f t="shared" si="166"/>
        <v>4.5664125616560633E-5</v>
      </c>
      <c r="AF2224">
        <f t="shared" si="168"/>
        <v>2.849441438473382E-2</v>
      </c>
      <c r="AG2224">
        <f t="shared" si="169"/>
        <v>0.10146568711999772</v>
      </c>
    </row>
    <row r="2225" spans="30:33" x14ac:dyDescent="0.2">
      <c r="AD2225">
        <f t="shared" si="167"/>
        <v>2223</v>
      </c>
      <c r="AE2225">
        <f t="shared" si="166"/>
        <v>4.5591063015574134E-5</v>
      </c>
      <c r="AF2225">
        <f t="shared" si="168"/>
        <v>2.8448823321718244E-2</v>
      </c>
      <c r="AG2225">
        <f t="shared" si="169"/>
        <v>0.10134893308362131</v>
      </c>
    </row>
    <row r="2226" spans="30:33" x14ac:dyDescent="0.2">
      <c r="AD2226">
        <f t="shared" si="167"/>
        <v>2224</v>
      </c>
      <c r="AE2226">
        <f t="shared" si="166"/>
        <v>4.551811731474921E-5</v>
      </c>
      <c r="AF2226">
        <f t="shared" si="168"/>
        <v>2.8403305204403494E-2</v>
      </c>
      <c r="AG2226">
        <f t="shared" si="169"/>
        <v>0.10123229290800224</v>
      </c>
    </row>
    <row r="2227" spans="30:33" x14ac:dyDescent="0.2">
      <c r="AD2227">
        <f t="shared" si="167"/>
        <v>2225</v>
      </c>
      <c r="AE2227">
        <f t="shared" si="166"/>
        <v>4.5445288327045612E-5</v>
      </c>
      <c r="AF2227">
        <f t="shared" si="168"/>
        <v>2.8357859916076446E-2</v>
      </c>
      <c r="AG2227">
        <f t="shared" si="169"/>
        <v>0.10111576652767648</v>
      </c>
    </row>
    <row r="2228" spans="30:33" x14ac:dyDescent="0.2">
      <c r="AD2228">
        <f t="shared" si="167"/>
        <v>2226</v>
      </c>
      <c r="AE2228">
        <f t="shared" si="166"/>
        <v>4.5372575865722334E-5</v>
      </c>
      <c r="AF2228">
        <f t="shared" si="168"/>
        <v>2.8312487340210721E-2</v>
      </c>
      <c r="AG2228">
        <f t="shared" si="169"/>
        <v>0.10099935387709792</v>
      </c>
    </row>
    <row r="2229" spans="30:33" x14ac:dyDescent="0.2">
      <c r="AD2229">
        <f t="shared" si="167"/>
        <v>2227</v>
      </c>
      <c r="AE2229">
        <f t="shared" si="166"/>
        <v>4.5299979744337174E-5</v>
      </c>
      <c r="AF2229">
        <f t="shared" si="168"/>
        <v>2.8267187360466382E-2</v>
      </c>
      <c r="AG2229">
        <f t="shared" si="169"/>
        <v>0.10088305489063888</v>
      </c>
    </row>
    <row r="2230" spans="30:33" x14ac:dyDescent="0.2">
      <c r="AD2230">
        <f t="shared" si="167"/>
        <v>2228</v>
      </c>
      <c r="AE2230">
        <f t="shared" si="166"/>
        <v>4.5227499776746232E-5</v>
      </c>
      <c r="AF2230">
        <f t="shared" si="168"/>
        <v>2.8221959860689635E-2</v>
      </c>
      <c r="AG2230">
        <f t="shared" si="169"/>
        <v>0.1007668695025906</v>
      </c>
    </row>
    <row r="2231" spans="30:33" x14ac:dyDescent="0.2">
      <c r="AD2231">
        <f t="shared" si="167"/>
        <v>2229</v>
      </c>
      <c r="AE2231">
        <f t="shared" si="166"/>
        <v>4.5155135777103438E-5</v>
      </c>
      <c r="AF2231">
        <f t="shared" si="168"/>
        <v>2.8176804724912529E-2</v>
      </c>
      <c r="AG2231">
        <f t="shared" si="169"/>
        <v>0.10065079764716356</v>
      </c>
    </row>
    <row r="2232" spans="30:33" x14ac:dyDescent="0.2">
      <c r="AD2232">
        <f t="shared" si="167"/>
        <v>2230</v>
      </c>
      <c r="AE2232">
        <f t="shared" si="166"/>
        <v>4.5082887559860066E-5</v>
      </c>
      <c r="AF2232">
        <f t="shared" si="168"/>
        <v>2.8131721837352668E-2</v>
      </c>
      <c r="AG2232">
        <f t="shared" si="169"/>
        <v>0.10053483925848795</v>
      </c>
    </row>
    <row r="2233" spans="30:33" x14ac:dyDescent="0.2">
      <c r="AD2233">
        <f t="shared" si="167"/>
        <v>2231</v>
      </c>
      <c r="AE2233">
        <f t="shared" si="166"/>
        <v>4.5010754939764292E-5</v>
      </c>
      <c r="AF2233">
        <f t="shared" si="168"/>
        <v>2.8086711082412903E-2</v>
      </c>
      <c r="AG2233">
        <f t="shared" si="169"/>
        <v>0.10041899427061414</v>
      </c>
    </row>
    <row r="2234" spans="30:33" x14ac:dyDescent="0.2">
      <c r="AD2234">
        <f t="shared" si="167"/>
        <v>2232</v>
      </c>
      <c r="AE2234">
        <f t="shared" si="166"/>
        <v>4.4938737731860663E-5</v>
      </c>
      <c r="AF2234">
        <f t="shared" si="168"/>
        <v>2.804177234468104E-2</v>
      </c>
      <c r="AG2234">
        <f t="shared" si="169"/>
        <v>0.100303262617513</v>
      </c>
    </row>
    <row r="2235" spans="30:33" x14ac:dyDescent="0.2">
      <c r="AD2235">
        <f t="shared" si="167"/>
        <v>2233</v>
      </c>
      <c r="AE2235">
        <f t="shared" si="166"/>
        <v>4.4866835751489682E-5</v>
      </c>
      <c r="AF2235">
        <f t="shared" si="168"/>
        <v>2.799690550892955E-2</v>
      </c>
      <c r="AG2235">
        <f t="shared" si="169"/>
        <v>0.10018764423307645</v>
      </c>
    </row>
    <row r="2236" spans="30:33" x14ac:dyDescent="0.2">
      <c r="AD2236">
        <f t="shared" si="167"/>
        <v>2234</v>
      </c>
      <c r="AE2236">
        <f t="shared" si="166"/>
        <v>4.4795048814287303E-5</v>
      </c>
      <c r="AF2236">
        <f t="shared" si="168"/>
        <v>2.7952110460115261E-2</v>
      </c>
      <c r="AG2236">
        <f t="shared" si="169"/>
        <v>0.10007213905111784</v>
      </c>
    </row>
    <row r="2237" spans="30:33" x14ac:dyDescent="0.2">
      <c r="AD2237">
        <f t="shared" si="167"/>
        <v>2235</v>
      </c>
      <c r="AE2237">
        <f t="shared" si="166"/>
        <v>4.4723376736184436E-5</v>
      </c>
      <c r="AF2237">
        <f t="shared" si="168"/>
        <v>2.7907387083379073E-2</v>
      </c>
      <c r="AG2237">
        <f t="shared" si="169"/>
        <v>9.9956747005372215E-2</v>
      </c>
    </row>
    <row r="2238" spans="30:33" x14ac:dyDescent="0.2">
      <c r="AD2238">
        <f t="shared" si="167"/>
        <v>2236</v>
      </c>
      <c r="AE2238">
        <f t="shared" si="166"/>
        <v>4.4651819333406537E-5</v>
      </c>
      <c r="AF2238">
        <f t="shared" si="168"/>
        <v>2.7862735264045667E-2</v>
      </c>
      <c r="AG2238">
        <f t="shared" si="169"/>
        <v>9.9841468029497019E-2</v>
      </c>
    </row>
    <row r="2239" spans="30:33" x14ac:dyDescent="0.2">
      <c r="AD2239">
        <f t="shared" si="167"/>
        <v>2237</v>
      </c>
      <c r="AE2239">
        <f t="shared" si="166"/>
        <v>4.458037642247309E-5</v>
      </c>
      <c r="AF2239">
        <f t="shared" si="168"/>
        <v>2.7818154887623191E-2</v>
      </c>
      <c r="AG2239">
        <f t="shared" si="169"/>
        <v>9.9726302057072308E-2</v>
      </c>
    </row>
    <row r="2240" spans="30:33" x14ac:dyDescent="0.2">
      <c r="AD2240">
        <f t="shared" si="167"/>
        <v>2238</v>
      </c>
      <c r="AE2240">
        <f t="shared" si="166"/>
        <v>4.4509047820197126E-5</v>
      </c>
      <c r="AF2240">
        <f t="shared" si="168"/>
        <v>2.7773645839802994E-2</v>
      </c>
      <c r="AG2240">
        <f t="shared" si="169"/>
        <v>9.9611249021601164E-2</v>
      </c>
    </row>
    <row r="2241" spans="30:33" x14ac:dyDescent="0.2">
      <c r="AD2241">
        <f t="shared" si="167"/>
        <v>2239</v>
      </c>
      <c r="AE2241">
        <f t="shared" si="166"/>
        <v>4.4437833343684811E-5</v>
      </c>
      <c r="AF2241">
        <f t="shared" si="168"/>
        <v>2.7729208006459307E-2</v>
      </c>
      <c r="AG2241">
        <f t="shared" si="169"/>
        <v>9.9496308856510299E-2</v>
      </c>
    </row>
    <row r="2242" spans="30:33" x14ac:dyDescent="0.2">
      <c r="AD2242">
        <f t="shared" si="167"/>
        <v>2240</v>
      </c>
      <c r="AE2242">
        <f t="shared" si="166"/>
        <v>4.436673281033491E-5</v>
      </c>
      <c r="AF2242">
        <f t="shared" si="168"/>
        <v>2.768484127364897E-2</v>
      </c>
      <c r="AG2242">
        <f t="shared" si="169"/>
        <v>9.9381481495150192E-2</v>
      </c>
    </row>
    <row r="2243" spans="30:33" x14ac:dyDescent="0.2">
      <c r="AD2243">
        <f t="shared" si="167"/>
        <v>2241</v>
      </c>
      <c r="AE2243">
        <f t="shared" si="166"/>
        <v>4.4295746037838374E-5</v>
      </c>
      <c r="AF2243">
        <f t="shared" si="168"/>
        <v>2.7640545527611131E-2</v>
      </c>
      <c r="AG2243">
        <f t="shared" si="169"/>
        <v>9.9266766870795789E-2</v>
      </c>
    </row>
    <row r="2244" spans="30:33" x14ac:dyDescent="0.2">
      <c r="AD2244">
        <f t="shared" si="167"/>
        <v>2242</v>
      </c>
      <c r="AE2244">
        <f t="shared" si="166"/>
        <v>4.422487284417783E-5</v>
      </c>
      <c r="AF2244">
        <f t="shared" si="168"/>
        <v>2.7596320654766953E-2</v>
      </c>
      <c r="AG2244">
        <f t="shared" si="169"/>
        <v>9.915216491664669E-2</v>
      </c>
    </row>
    <row r="2245" spans="30:33" x14ac:dyDescent="0.2">
      <c r="AD2245">
        <f t="shared" si="167"/>
        <v>2243</v>
      </c>
      <c r="AE2245">
        <f t="shared" si="166"/>
        <v>4.4154113047627145E-5</v>
      </c>
      <c r="AF2245">
        <f t="shared" si="168"/>
        <v>2.7552166541719325E-2</v>
      </c>
      <c r="AG2245">
        <f t="shared" si="169"/>
        <v>9.9037675565827682E-2</v>
      </c>
    </row>
    <row r="2246" spans="30:33" x14ac:dyDescent="0.2">
      <c r="AD2246">
        <f t="shared" si="167"/>
        <v>2244</v>
      </c>
      <c r="AE2246">
        <f t="shared" si="166"/>
        <v>4.4083466466750939E-5</v>
      </c>
      <c r="AF2246">
        <f t="shared" si="168"/>
        <v>2.7508083075252574E-2</v>
      </c>
      <c r="AG2246">
        <f t="shared" si="169"/>
        <v>9.892329875138911E-2</v>
      </c>
    </row>
    <row r="2247" spans="30:33" x14ac:dyDescent="0.2">
      <c r="AD2247">
        <f t="shared" si="167"/>
        <v>2245</v>
      </c>
      <c r="AE2247">
        <f t="shared" si="166"/>
        <v>4.4012932920404141E-5</v>
      </c>
      <c r="AF2247">
        <f t="shared" si="168"/>
        <v>2.7464070142332171E-2</v>
      </c>
      <c r="AG2247">
        <f t="shared" si="169"/>
        <v>9.8809034406307297E-2</v>
      </c>
    </row>
    <row r="2248" spans="30:33" x14ac:dyDescent="0.2">
      <c r="AD2248">
        <f t="shared" si="167"/>
        <v>2246</v>
      </c>
      <c r="AE2248">
        <f t="shared" si="166"/>
        <v>4.394251222773149E-5</v>
      </c>
      <c r="AF2248">
        <f t="shared" si="168"/>
        <v>2.7420127630104436E-2</v>
      </c>
      <c r="AG2248">
        <f t="shared" si="169"/>
        <v>9.8694882463484929E-2</v>
      </c>
    </row>
    <row r="2249" spans="30:33" x14ac:dyDescent="0.2">
      <c r="AD2249">
        <f t="shared" si="167"/>
        <v>2247</v>
      </c>
      <c r="AE2249">
        <f t="shared" si="166"/>
        <v>4.3872204208167116E-5</v>
      </c>
      <c r="AF2249">
        <f t="shared" si="168"/>
        <v>2.7376255425896268E-2</v>
      </c>
      <c r="AG2249">
        <f t="shared" si="169"/>
        <v>9.8580842855751513E-2</v>
      </c>
    </row>
    <row r="2250" spans="30:33" x14ac:dyDescent="0.2">
      <c r="AD2250">
        <f t="shared" si="167"/>
        <v>2248</v>
      </c>
      <c r="AE2250">
        <f t="shared" si="166"/>
        <v>4.3802008681434049E-5</v>
      </c>
      <c r="AF2250">
        <f t="shared" si="168"/>
        <v>2.7332453417214832E-2</v>
      </c>
      <c r="AG2250">
        <f t="shared" si="169"/>
        <v>9.8466915515863743E-2</v>
      </c>
    </row>
    <row r="2251" spans="30:33" x14ac:dyDescent="0.2">
      <c r="AD2251">
        <f t="shared" si="167"/>
        <v>2249</v>
      </c>
      <c r="AE2251">
        <f t="shared" si="166"/>
        <v>4.3731925467543751E-5</v>
      </c>
      <c r="AF2251">
        <f t="shared" si="168"/>
        <v>2.7288721491747287E-2</v>
      </c>
      <c r="AG2251">
        <f t="shared" si="169"/>
        <v>9.8353100376505895E-2</v>
      </c>
    </row>
    <row r="2252" spans="30:33" x14ac:dyDescent="0.2">
      <c r="AD2252">
        <f t="shared" si="167"/>
        <v>2250</v>
      </c>
      <c r="AE2252">
        <f t="shared" si="166"/>
        <v>4.3661954386795682E-5</v>
      </c>
      <c r="AF2252">
        <f t="shared" si="168"/>
        <v>2.7245059537360491E-2</v>
      </c>
      <c r="AG2252">
        <f t="shared" si="169"/>
        <v>9.8239397370290277E-2</v>
      </c>
    </row>
    <row r="2253" spans="30:33" x14ac:dyDescent="0.2">
      <c r="AD2253">
        <f t="shared" si="167"/>
        <v>2251</v>
      </c>
      <c r="AE2253">
        <f t="shared" si="166"/>
        <v>4.3592095259776804E-5</v>
      </c>
      <c r="AF2253">
        <f t="shared" si="168"/>
        <v>2.7201467442100714E-2</v>
      </c>
      <c r="AG2253">
        <f t="shared" si="169"/>
        <v>9.8125806429757587E-2</v>
      </c>
    </row>
    <row r="2254" spans="30:33" x14ac:dyDescent="0.2">
      <c r="AD2254">
        <f t="shared" si="167"/>
        <v>2252</v>
      </c>
      <c r="AE2254">
        <f t="shared" si="166"/>
        <v>4.3522347907361165E-5</v>
      </c>
      <c r="AF2254">
        <f t="shared" si="168"/>
        <v>2.715794509419335E-2</v>
      </c>
      <c r="AG2254">
        <f t="shared" si="169"/>
        <v>9.8012327487377343E-2</v>
      </c>
    </row>
    <row r="2255" spans="30:33" x14ac:dyDescent="0.2">
      <c r="AD2255">
        <f t="shared" si="167"/>
        <v>2253</v>
      </c>
      <c r="AE2255">
        <f t="shared" si="166"/>
        <v>4.3452712150709378E-5</v>
      </c>
      <c r="AF2255">
        <f t="shared" si="168"/>
        <v>2.7114492382042641E-2</v>
      </c>
      <c r="AG2255">
        <f t="shared" si="169"/>
        <v>9.7898960475548233E-2</v>
      </c>
    </row>
    <row r="2256" spans="30:33" x14ac:dyDescent="0.2">
      <c r="AD2256">
        <f t="shared" si="167"/>
        <v>2254</v>
      </c>
      <c r="AE2256">
        <f t="shared" si="166"/>
        <v>4.3383187811268248E-5</v>
      </c>
      <c r="AF2256">
        <f t="shared" si="168"/>
        <v>2.707110919423137E-2</v>
      </c>
      <c r="AG2256">
        <f t="shared" si="169"/>
        <v>9.7785705326598624E-2</v>
      </c>
    </row>
    <row r="2257" spans="30:33" x14ac:dyDescent="0.2">
      <c r="AD2257">
        <f t="shared" si="167"/>
        <v>2255</v>
      </c>
      <c r="AE2257">
        <f t="shared" si="166"/>
        <v>4.3313774710770209E-5</v>
      </c>
      <c r="AF2257">
        <f t="shared" si="168"/>
        <v>2.7027795419520599E-2</v>
      </c>
      <c r="AG2257">
        <f t="shared" si="169"/>
        <v>9.7672561972786814E-2</v>
      </c>
    </row>
    <row r="2258" spans="30:33" x14ac:dyDescent="0.2">
      <c r="AD2258">
        <f t="shared" si="167"/>
        <v>2256</v>
      </c>
      <c r="AE2258">
        <f t="shared" si="166"/>
        <v>4.3244472671232979E-5</v>
      </c>
      <c r="AF2258">
        <f t="shared" si="168"/>
        <v>2.6984550946849366E-2</v>
      </c>
      <c r="AG2258">
        <f t="shared" si="169"/>
        <v>9.7559530346301604E-2</v>
      </c>
    </row>
    <row r="2259" spans="30:33" x14ac:dyDescent="0.2">
      <c r="AD2259">
        <f t="shared" si="167"/>
        <v>2257</v>
      </c>
      <c r="AE2259">
        <f t="shared" ref="AE2259:AE2322" si="170">AF2258*$AE$3</f>
        <v>4.3175281514959008E-5</v>
      </c>
      <c r="AF2259">
        <f t="shared" si="168"/>
        <v>2.6941375665334406E-2</v>
      </c>
      <c r="AG2259">
        <f t="shared" si="169"/>
        <v>9.7446610379262485E-2</v>
      </c>
    </row>
    <row r="2260" spans="30:33" x14ac:dyDescent="0.2">
      <c r="AD2260">
        <f t="shared" si="167"/>
        <v>2258</v>
      </c>
      <c r="AE2260">
        <f t="shared" si="170"/>
        <v>4.3106201064535068E-5</v>
      </c>
      <c r="AF2260">
        <f t="shared" si="168"/>
        <v>2.6898269464269868E-2</v>
      </c>
      <c r="AG2260">
        <f t="shared" si="169"/>
        <v>9.7333802003720188E-2</v>
      </c>
    </row>
    <row r="2261" spans="30:33" x14ac:dyDescent="0.2">
      <c r="AD2261">
        <f t="shared" si="167"/>
        <v>2259</v>
      </c>
      <c r="AE2261">
        <f t="shared" si="170"/>
        <v>4.3037231142831812E-5</v>
      </c>
      <c r="AF2261">
        <f t="shared" si="168"/>
        <v>2.6855232233127035E-2</v>
      </c>
      <c r="AG2261">
        <f t="shared" si="169"/>
        <v>9.7221105151657064E-2</v>
      </c>
    </row>
    <row r="2262" spans="30:33" x14ac:dyDescent="0.2">
      <c r="AD2262">
        <f t="shared" si="167"/>
        <v>2260</v>
      </c>
      <c r="AE2262">
        <f t="shared" si="170"/>
        <v>4.2968371573003275E-5</v>
      </c>
      <c r="AF2262">
        <f t="shared" si="168"/>
        <v>2.6812263861554029E-2</v>
      </c>
      <c r="AG2262">
        <f t="shared" si="169"/>
        <v>9.7108519754987396E-2</v>
      </c>
    </row>
    <row r="2263" spans="30:33" x14ac:dyDescent="0.2">
      <c r="AD2263">
        <f t="shared" si="167"/>
        <v>2261</v>
      </c>
      <c r="AE2263">
        <f t="shared" si="170"/>
        <v>4.2899622178486463E-5</v>
      </c>
      <c r="AF2263">
        <f t="shared" si="168"/>
        <v>2.6769364239375541E-2</v>
      </c>
      <c r="AG2263">
        <f t="shared" si="169"/>
        <v>9.6996045745557896E-2</v>
      </c>
    </row>
    <row r="2264" spans="30:33" x14ac:dyDescent="0.2">
      <c r="AD2264">
        <f t="shared" si="167"/>
        <v>2262</v>
      </c>
      <c r="AE2264">
        <f t="shared" si="170"/>
        <v>4.2830982783000883E-5</v>
      </c>
      <c r="AF2264">
        <f t="shared" si="168"/>
        <v>2.6726533256592539E-2</v>
      </c>
      <c r="AG2264">
        <f t="shared" si="169"/>
        <v>9.6883683055147995E-2</v>
      </c>
    </row>
    <row r="2265" spans="30:33" x14ac:dyDescent="0.2">
      <c r="AD2265">
        <f t="shared" si="167"/>
        <v>2263</v>
      </c>
      <c r="AE2265">
        <f t="shared" si="170"/>
        <v>4.2762453210548085E-5</v>
      </c>
      <c r="AF2265">
        <f t="shared" si="168"/>
        <v>2.6683770803381988E-2</v>
      </c>
      <c r="AG2265">
        <f t="shared" si="169"/>
        <v>9.6771431615470319E-2</v>
      </c>
    </row>
    <row r="2266" spans="30:33" x14ac:dyDescent="0.2">
      <c r="AD2266">
        <f t="shared" si="167"/>
        <v>2264</v>
      </c>
      <c r="AE2266">
        <f t="shared" si="170"/>
        <v>4.2694033285411199E-5</v>
      </c>
      <c r="AF2266">
        <f t="shared" si="168"/>
        <v>2.6641076770096576E-2</v>
      </c>
      <c r="AG2266">
        <f t="shared" si="169"/>
        <v>9.665929135817096E-2</v>
      </c>
    </row>
    <row r="2267" spans="30:33" x14ac:dyDescent="0.2">
      <c r="AD2267">
        <f t="shared" si="167"/>
        <v>2265</v>
      </c>
      <c r="AE2267">
        <f t="shared" si="170"/>
        <v>4.2625722832154544E-5</v>
      </c>
      <c r="AF2267">
        <f t="shared" si="168"/>
        <v>2.659845104726442E-2</v>
      </c>
      <c r="AG2267">
        <f t="shared" si="169"/>
        <v>9.6547262214830037E-2</v>
      </c>
    </row>
    <row r="2268" spans="30:33" x14ac:dyDescent="0.2">
      <c r="AD2268">
        <f t="shared" si="167"/>
        <v>2266</v>
      </c>
      <c r="AE2268">
        <f t="shared" si="170"/>
        <v>4.2557521675623089E-5</v>
      </c>
      <c r="AF2268">
        <f t="shared" si="168"/>
        <v>2.6555893525588795E-2</v>
      </c>
      <c r="AG2268">
        <f t="shared" si="169"/>
        <v>9.6435344116961919E-2</v>
      </c>
    </row>
    <row r="2269" spans="30:33" x14ac:dyDescent="0.2">
      <c r="AD2269">
        <f t="shared" si="167"/>
        <v>2267</v>
      </c>
      <c r="AE2269">
        <f t="shared" si="170"/>
        <v>4.2489429640942092E-5</v>
      </c>
      <c r="AF2269">
        <f t="shared" si="168"/>
        <v>2.6513404095947851E-2</v>
      </c>
      <c r="AG2269">
        <f t="shared" si="169"/>
        <v>9.6323536996015729E-2</v>
      </c>
    </row>
    <row r="2270" spans="30:33" x14ac:dyDescent="0.2">
      <c r="AD2270">
        <f t="shared" si="167"/>
        <v>2268</v>
      </c>
      <c r="AE2270">
        <f t="shared" si="170"/>
        <v>4.2421446553516582E-5</v>
      </c>
      <c r="AF2270">
        <f t="shared" si="168"/>
        <v>2.6470982649394334E-2</v>
      </c>
      <c r="AG2270">
        <f t="shared" si="169"/>
        <v>9.6211840783375607E-2</v>
      </c>
    </row>
    <row r="2271" spans="30:33" x14ac:dyDescent="0.2">
      <c r="AD2271">
        <f t="shared" si="167"/>
        <v>2269</v>
      </c>
      <c r="AE2271">
        <f t="shared" si="170"/>
        <v>4.2353572239030953E-5</v>
      </c>
      <c r="AF2271">
        <f t="shared" si="168"/>
        <v>2.6428629077155302E-2</v>
      </c>
      <c r="AG2271">
        <f t="shared" si="169"/>
        <v>9.6100255410361227E-2</v>
      </c>
    </row>
    <row r="2272" spans="30:33" x14ac:dyDescent="0.2">
      <c r="AD2272">
        <f t="shared" si="167"/>
        <v>2270</v>
      </c>
      <c r="AE2272">
        <f t="shared" si="170"/>
        <v>4.2285806523448503E-5</v>
      </c>
      <c r="AF2272">
        <f t="shared" si="168"/>
        <v>2.6386343270631853E-2</v>
      </c>
      <c r="AG2272">
        <f t="shared" si="169"/>
        <v>9.5988780808228105E-2</v>
      </c>
    </row>
    <row r="2273" spans="30:33" x14ac:dyDescent="0.2">
      <c r="AD2273">
        <f t="shared" si="167"/>
        <v>2271</v>
      </c>
      <c r="AE2273">
        <f t="shared" si="170"/>
        <v>4.2218149233010987E-5</v>
      </c>
      <c r="AF2273">
        <f t="shared" si="168"/>
        <v>2.6344125121398842E-2</v>
      </c>
      <c r="AG2273">
        <f t="shared" si="169"/>
        <v>9.5877416908167951E-2</v>
      </c>
    </row>
    <row r="2274" spans="30:33" x14ac:dyDescent="0.2">
      <c r="AD2274">
        <f t="shared" si="167"/>
        <v>2272</v>
      </c>
      <c r="AE2274">
        <f t="shared" si="170"/>
        <v>4.2150600194238169E-5</v>
      </c>
      <c r="AF2274">
        <f t="shared" si="168"/>
        <v>2.6301974521204603E-2</v>
      </c>
      <c r="AG2274">
        <f t="shared" si="169"/>
        <v>9.5766163641309118E-2</v>
      </c>
    </row>
    <row r="2275" spans="30:33" x14ac:dyDescent="0.2">
      <c r="AD2275">
        <f t="shared" ref="AD2275:AD2338" si="171">AD2274+1</f>
        <v>2273</v>
      </c>
      <c r="AE2275">
        <f t="shared" si="170"/>
        <v>4.2083159233927385E-5</v>
      </c>
      <c r="AF2275">
        <f t="shared" ref="AF2275:AF2338" si="172">AF2274*$AF$3</f>
        <v>2.6259891361970673E-2</v>
      </c>
      <c r="AG2275">
        <f t="shared" ref="AG2275:AG2338" si="173">AD2275*AE2275</f>
        <v>9.5655020938716945E-2</v>
      </c>
    </row>
    <row r="2276" spans="30:33" x14ac:dyDescent="0.2">
      <c r="AD2276">
        <f t="shared" si="171"/>
        <v>2274</v>
      </c>
      <c r="AE2276">
        <f t="shared" si="170"/>
        <v>4.2015826179153096E-5</v>
      </c>
      <c r="AF2276">
        <f t="shared" si="172"/>
        <v>2.6217875535791517E-2</v>
      </c>
      <c r="AG2276">
        <f t="shared" si="173"/>
        <v>9.5543988731394136E-2</v>
      </c>
    </row>
    <row r="2277" spans="30:33" x14ac:dyDescent="0.2">
      <c r="AD2277">
        <f t="shared" si="171"/>
        <v>2275</v>
      </c>
      <c r="AE2277">
        <f t="shared" si="170"/>
        <v>4.1948600857266447E-5</v>
      </c>
      <c r="AF2277">
        <f t="shared" si="172"/>
        <v>2.617592693493425E-2</v>
      </c>
      <c r="AG2277">
        <f t="shared" si="173"/>
        <v>9.543306695028117E-2</v>
      </c>
    </row>
    <row r="2278" spans="30:33" x14ac:dyDescent="0.2">
      <c r="AD2278">
        <f t="shared" si="171"/>
        <v>2276</v>
      </c>
      <c r="AE2278">
        <f t="shared" si="170"/>
        <v>4.1881483095894818E-5</v>
      </c>
      <c r="AF2278">
        <f t="shared" si="172"/>
        <v>2.6134045451838353E-2</v>
      </c>
      <c r="AG2278">
        <f t="shared" si="173"/>
        <v>9.5322255526256602E-2</v>
      </c>
    </row>
    <row r="2279" spans="30:33" x14ac:dyDescent="0.2">
      <c r="AD2279">
        <f t="shared" si="171"/>
        <v>2277</v>
      </c>
      <c r="AE2279">
        <f t="shared" si="170"/>
        <v>4.1814472722941381E-5</v>
      </c>
      <c r="AF2279">
        <f t="shared" si="172"/>
        <v>2.6092230979115411E-2</v>
      </c>
      <c r="AG2279">
        <f t="shared" si="173"/>
        <v>9.5211554390137523E-2</v>
      </c>
    </row>
    <row r="2280" spans="30:33" x14ac:dyDescent="0.2">
      <c r="AD2280">
        <f t="shared" si="171"/>
        <v>2278</v>
      </c>
      <c r="AE2280">
        <f t="shared" si="170"/>
        <v>4.1747569566584677E-5</v>
      </c>
      <c r="AF2280">
        <f t="shared" si="172"/>
        <v>2.6050483409548825E-2</v>
      </c>
      <c r="AG2280">
        <f t="shared" si="173"/>
        <v>9.5100963472679892E-2</v>
      </c>
    </row>
    <row r="2281" spans="30:33" x14ac:dyDescent="0.2">
      <c r="AD2281">
        <f t="shared" si="171"/>
        <v>2279</v>
      </c>
      <c r="AE2281">
        <f t="shared" si="170"/>
        <v>4.1680773455278138E-5</v>
      </c>
      <c r="AF2281">
        <f t="shared" si="172"/>
        <v>2.6008802636093547E-2</v>
      </c>
      <c r="AG2281">
        <f t="shared" si="173"/>
        <v>9.4990482704578882E-2</v>
      </c>
    </row>
    <row r="2282" spans="30:33" x14ac:dyDescent="0.2">
      <c r="AD2282">
        <f t="shared" si="171"/>
        <v>2280</v>
      </c>
      <c r="AE2282">
        <f t="shared" si="170"/>
        <v>4.1614084217749695E-5</v>
      </c>
      <c r="AF2282">
        <f t="shared" si="172"/>
        <v>2.5967188551875797E-2</v>
      </c>
      <c r="AG2282">
        <f t="shared" si="173"/>
        <v>9.4880112016469301E-2</v>
      </c>
    </row>
    <row r="2283" spans="30:33" x14ac:dyDescent="0.2">
      <c r="AD2283">
        <f t="shared" si="171"/>
        <v>2281</v>
      </c>
      <c r="AE2283">
        <f t="shared" si="170"/>
        <v>4.1547501683001294E-5</v>
      </c>
      <c r="AF2283">
        <f t="shared" si="172"/>
        <v>2.5925641050192794E-2</v>
      </c>
      <c r="AG2283">
        <f t="shared" si="173"/>
        <v>9.4769851338925959E-2</v>
      </c>
    </row>
    <row r="2284" spans="30:33" x14ac:dyDescent="0.2">
      <c r="AD2284">
        <f t="shared" si="171"/>
        <v>2282</v>
      </c>
      <c r="AE2284">
        <f t="shared" si="170"/>
        <v>4.1481025680308491E-5</v>
      </c>
      <c r="AF2284">
        <f t="shared" si="172"/>
        <v>2.5884160024512486E-2</v>
      </c>
      <c r="AG2284">
        <f t="shared" si="173"/>
        <v>9.4659700602463981E-2</v>
      </c>
    </row>
    <row r="2285" spans="30:33" x14ac:dyDescent="0.2">
      <c r="AD2285">
        <f t="shared" si="171"/>
        <v>2283</v>
      </c>
      <c r="AE2285">
        <f t="shared" si="170"/>
        <v>4.1414656039219999E-5</v>
      </c>
      <c r="AF2285">
        <f t="shared" si="172"/>
        <v>2.5842745368473266E-2</v>
      </c>
      <c r="AG2285">
        <f t="shared" si="173"/>
        <v>9.454965973753926E-2</v>
      </c>
    </row>
    <row r="2286" spans="30:33" x14ac:dyDescent="0.2">
      <c r="AD2286">
        <f t="shared" si="171"/>
        <v>2284</v>
      </c>
      <c r="AE2286">
        <f t="shared" si="170"/>
        <v>4.1348392589557242E-5</v>
      </c>
      <c r="AF2286">
        <f t="shared" si="172"/>
        <v>2.5801396975883708E-2</v>
      </c>
      <c r="AG2286">
        <f t="shared" si="173"/>
        <v>9.4439728674548737E-2</v>
      </c>
    </row>
    <row r="2287" spans="30:33" x14ac:dyDescent="0.2">
      <c r="AD2287">
        <f t="shared" si="171"/>
        <v>2285</v>
      </c>
      <c r="AE2287">
        <f t="shared" si="170"/>
        <v>4.1282235161413951E-5</v>
      </c>
      <c r="AF2287">
        <f t="shared" si="172"/>
        <v>2.5760114740722293E-2</v>
      </c>
      <c r="AG2287">
        <f t="shared" si="173"/>
        <v>9.4329907343830871E-2</v>
      </c>
    </row>
    <row r="2288" spans="30:33" x14ac:dyDescent="0.2">
      <c r="AD2288">
        <f t="shared" si="171"/>
        <v>2286</v>
      </c>
      <c r="AE2288">
        <f t="shared" si="170"/>
        <v>4.121618358515569E-5</v>
      </c>
      <c r="AF2288">
        <f t="shared" si="172"/>
        <v>2.5718898557137135E-2</v>
      </c>
      <c r="AG2288">
        <f t="shared" si="173"/>
        <v>9.4220195675665905E-2</v>
      </c>
    </row>
    <row r="2289" spans="30:33" x14ac:dyDescent="0.2">
      <c r="AD2289">
        <f t="shared" si="171"/>
        <v>2287</v>
      </c>
      <c r="AE2289">
        <f t="shared" si="170"/>
        <v>4.1150237691419435E-5</v>
      </c>
      <c r="AF2289">
        <f t="shared" si="172"/>
        <v>2.5677748319445713E-2</v>
      </c>
      <c r="AG2289">
        <f t="shared" si="173"/>
        <v>9.4110593600276252E-2</v>
      </c>
    </row>
    <row r="2290" spans="30:33" x14ac:dyDescent="0.2">
      <c r="AD2290">
        <f t="shared" si="171"/>
        <v>2288</v>
      </c>
      <c r="AE2290">
        <f t="shared" si="170"/>
        <v>4.1084397311113163E-5</v>
      </c>
      <c r="AF2290">
        <f t="shared" si="172"/>
        <v>2.5636663922134598E-2</v>
      </c>
      <c r="AG2290">
        <f t="shared" si="173"/>
        <v>9.4001101047826913E-2</v>
      </c>
    </row>
    <row r="2291" spans="30:33" x14ac:dyDescent="0.2">
      <c r="AD2291">
        <f t="shared" si="171"/>
        <v>2289</v>
      </c>
      <c r="AE2291">
        <f t="shared" si="170"/>
        <v>4.1018662275415375E-5</v>
      </c>
      <c r="AF2291">
        <f t="shared" si="172"/>
        <v>2.5595645259859183E-2</v>
      </c>
      <c r="AG2291">
        <f t="shared" si="173"/>
        <v>9.3891717948425796E-2</v>
      </c>
    </row>
    <row r="2292" spans="30:33" x14ac:dyDescent="0.2">
      <c r="AD2292">
        <f t="shared" si="171"/>
        <v>2290</v>
      </c>
      <c r="AE2292">
        <f t="shared" si="170"/>
        <v>4.0953032415774714E-5</v>
      </c>
      <c r="AF2292">
        <f t="shared" si="172"/>
        <v>2.5554692227443408E-2</v>
      </c>
      <c r="AG2292">
        <f t="shared" si="173"/>
        <v>9.378244423212409E-2</v>
      </c>
    </row>
    <row r="2293" spans="30:33" x14ac:dyDescent="0.2">
      <c r="AD2293">
        <f t="shared" si="171"/>
        <v>2291</v>
      </c>
      <c r="AE2293">
        <f t="shared" si="170"/>
        <v>4.0887507563909471E-5</v>
      </c>
      <c r="AF2293">
        <f t="shared" si="172"/>
        <v>2.5513804719879497E-2</v>
      </c>
      <c r="AG2293">
        <f t="shared" si="173"/>
        <v>9.36732798289166E-2</v>
      </c>
    </row>
    <row r="2294" spans="30:33" x14ac:dyDescent="0.2">
      <c r="AD2294">
        <f t="shared" si="171"/>
        <v>2292</v>
      </c>
      <c r="AE2294">
        <f t="shared" si="170"/>
        <v>4.0822087551807218E-5</v>
      </c>
      <c r="AF2294">
        <f t="shared" si="172"/>
        <v>2.5472982632327688E-2</v>
      </c>
      <c r="AG2294">
        <f t="shared" si="173"/>
        <v>9.3564224668742146E-2</v>
      </c>
    </row>
    <row r="2295" spans="30:33" x14ac:dyDescent="0.2">
      <c r="AD2295">
        <f t="shared" si="171"/>
        <v>2293</v>
      </c>
      <c r="AE2295">
        <f t="shared" si="170"/>
        <v>4.0756772211724321E-5</v>
      </c>
      <c r="AF2295">
        <f t="shared" si="172"/>
        <v>2.5432225860115964E-2</v>
      </c>
      <c r="AG2295">
        <f t="shared" si="173"/>
        <v>9.3455278681483872E-2</v>
      </c>
    </row>
    <row r="2296" spans="30:33" x14ac:dyDescent="0.2">
      <c r="AD2296">
        <f t="shared" si="171"/>
        <v>2294</v>
      </c>
      <c r="AE2296">
        <f t="shared" si="170"/>
        <v>4.0691561376185562E-5</v>
      </c>
      <c r="AF2296">
        <f t="shared" si="172"/>
        <v>2.5391534298739776E-2</v>
      </c>
      <c r="AG2296">
        <f t="shared" si="173"/>
        <v>9.3346441796969673E-2</v>
      </c>
    </row>
    <row r="2297" spans="30:33" x14ac:dyDescent="0.2">
      <c r="AD2297">
        <f t="shared" si="171"/>
        <v>2295</v>
      </c>
      <c r="AE2297">
        <f t="shared" si="170"/>
        <v>4.0626454877983662E-5</v>
      </c>
      <c r="AF2297">
        <f t="shared" si="172"/>
        <v>2.5350907843861792E-2</v>
      </c>
      <c r="AG2297">
        <f t="shared" si="173"/>
        <v>9.3237713944972503E-2</v>
      </c>
    </row>
    <row r="2298" spans="30:33" x14ac:dyDescent="0.2">
      <c r="AD2298">
        <f t="shared" si="171"/>
        <v>2296</v>
      </c>
      <c r="AE2298">
        <f t="shared" si="170"/>
        <v>4.0561452550178884E-5</v>
      </c>
      <c r="AF2298">
        <f t="shared" si="172"/>
        <v>2.5310346391311613E-2</v>
      </c>
      <c r="AG2298">
        <f t="shared" si="173"/>
        <v>9.312909505521072E-2</v>
      </c>
    </row>
    <row r="2299" spans="30:33" x14ac:dyDescent="0.2">
      <c r="AD2299">
        <f t="shared" si="171"/>
        <v>2297</v>
      </c>
      <c r="AE2299">
        <f t="shared" si="170"/>
        <v>4.0496554226098602E-5</v>
      </c>
      <c r="AF2299">
        <f t="shared" si="172"/>
        <v>2.5269849837085512E-2</v>
      </c>
      <c r="AG2299">
        <f t="shared" si="173"/>
        <v>9.302058505734849E-2</v>
      </c>
    </row>
    <row r="2300" spans="30:33" x14ac:dyDescent="0.2">
      <c r="AD2300">
        <f t="shared" si="171"/>
        <v>2298</v>
      </c>
      <c r="AE2300">
        <f t="shared" si="170"/>
        <v>4.0431759739336837E-5</v>
      </c>
      <c r="AF2300">
        <f t="shared" si="172"/>
        <v>2.5229418077346175E-2</v>
      </c>
      <c r="AG2300">
        <f t="shared" si="173"/>
        <v>9.2912183880996049E-2</v>
      </c>
    </row>
    <row r="2301" spans="30:33" x14ac:dyDescent="0.2">
      <c r="AD2301">
        <f t="shared" si="171"/>
        <v>2299</v>
      </c>
      <c r="AE2301">
        <f t="shared" si="170"/>
        <v>4.0367068923753899E-5</v>
      </c>
      <c r="AF2301">
        <f t="shared" si="172"/>
        <v>2.518905100842242E-2</v>
      </c>
      <c r="AG2301">
        <f t="shared" si="173"/>
        <v>9.2803891455710219E-2</v>
      </c>
    </row>
    <row r="2302" spans="30:33" x14ac:dyDescent="0.2">
      <c r="AD2302">
        <f t="shared" si="171"/>
        <v>2300</v>
      </c>
      <c r="AE2302">
        <f t="shared" si="170"/>
        <v>4.0302481613475888E-5</v>
      </c>
      <c r="AF2302">
        <f t="shared" si="172"/>
        <v>2.5148748526808942E-2</v>
      </c>
      <c r="AG2302">
        <f t="shared" si="173"/>
        <v>9.2695707710994543E-2</v>
      </c>
    </row>
    <row r="2303" spans="30:33" x14ac:dyDescent="0.2">
      <c r="AD2303">
        <f t="shared" si="171"/>
        <v>2301</v>
      </c>
      <c r="AE2303">
        <f t="shared" si="170"/>
        <v>4.0237997642894329E-5</v>
      </c>
      <c r="AF2303">
        <f t="shared" si="172"/>
        <v>2.5108510529166048E-2</v>
      </c>
      <c r="AG2303">
        <f t="shared" si="173"/>
        <v>9.2587632576299858E-2</v>
      </c>
    </row>
    <row r="2304" spans="30:33" x14ac:dyDescent="0.2">
      <c r="AD2304">
        <f t="shared" si="171"/>
        <v>2302</v>
      </c>
      <c r="AE2304">
        <f t="shared" si="170"/>
        <v>4.0173616846665696E-5</v>
      </c>
      <c r="AF2304">
        <f t="shared" si="172"/>
        <v>2.506833691231938E-2</v>
      </c>
      <c r="AG2304">
        <f t="shared" si="173"/>
        <v>9.2479665981024431E-2</v>
      </c>
    </row>
    <row r="2305" spans="30:33" x14ac:dyDescent="0.2">
      <c r="AD2305">
        <f t="shared" si="171"/>
        <v>2303</v>
      </c>
      <c r="AE2305">
        <f t="shared" si="170"/>
        <v>4.0109339059711024E-5</v>
      </c>
      <c r="AF2305">
        <f t="shared" si="172"/>
        <v>2.5028227573259669E-2</v>
      </c>
      <c r="AG2305">
        <f t="shared" si="173"/>
        <v>9.2371807854514487E-2</v>
      </c>
    </row>
    <row r="2306" spans="30:33" x14ac:dyDescent="0.2">
      <c r="AD2306">
        <f t="shared" si="171"/>
        <v>2304</v>
      </c>
      <c r="AE2306">
        <f t="shared" si="170"/>
        <v>4.0045164117215491E-5</v>
      </c>
      <c r="AF2306">
        <f t="shared" si="172"/>
        <v>2.4988182409142454E-2</v>
      </c>
      <c r="AG2306">
        <f t="shared" si="173"/>
        <v>9.2264058126064488E-2</v>
      </c>
    </row>
    <row r="2307" spans="30:33" x14ac:dyDescent="0.2">
      <c r="AD2307">
        <f t="shared" si="171"/>
        <v>2305</v>
      </c>
      <c r="AE2307">
        <f t="shared" si="170"/>
        <v>3.9981091854627944E-5</v>
      </c>
      <c r="AF2307">
        <f t="shared" si="172"/>
        <v>2.4948201317287824E-2</v>
      </c>
      <c r="AG2307">
        <f t="shared" si="173"/>
        <v>9.2156416724917409E-2</v>
      </c>
    </row>
    <row r="2308" spans="30:33" x14ac:dyDescent="0.2">
      <c r="AD2308">
        <f t="shared" si="171"/>
        <v>2306</v>
      </c>
      <c r="AE2308">
        <f t="shared" si="170"/>
        <v>3.9917122107660535E-5</v>
      </c>
      <c r="AF2308">
        <f t="shared" si="172"/>
        <v>2.4908284195180163E-2</v>
      </c>
      <c r="AG2308">
        <f t="shared" si="173"/>
        <v>9.2048883580265195E-2</v>
      </c>
    </row>
    <row r="2309" spans="30:33" x14ac:dyDescent="0.2">
      <c r="AD2309">
        <f t="shared" si="171"/>
        <v>2307</v>
      </c>
      <c r="AE2309">
        <f t="shared" si="170"/>
        <v>3.9853254712288282E-5</v>
      </c>
      <c r="AF2309">
        <f t="shared" si="172"/>
        <v>2.4868430940467874E-2</v>
      </c>
      <c r="AG2309">
        <f t="shared" si="173"/>
        <v>9.194145862124907E-2</v>
      </c>
    </row>
    <row r="2310" spans="30:33" x14ac:dyDescent="0.2">
      <c r="AD2310">
        <f t="shared" si="171"/>
        <v>2308</v>
      </c>
      <c r="AE2310">
        <f t="shared" si="170"/>
        <v>3.978948950474862E-5</v>
      </c>
      <c r="AF2310">
        <f t="shared" si="172"/>
        <v>2.4828641450963123E-2</v>
      </c>
      <c r="AG2310">
        <f t="shared" si="173"/>
        <v>9.183414177695981E-2</v>
      </c>
    </row>
    <row r="2311" spans="30:33" x14ac:dyDescent="0.2">
      <c r="AD2311">
        <f t="shared" si="171"/>
        <v>2309</v>
      </c>
      <c r="AE2311">
        <f t="shared" si="170"/>
        <v>3.9725826321541014E-5</v>
      </c>
      <c r="AF2311">
        <f t="shared" si="172"/>
        <v>2.478891562464158E-2</v>
      </c>
      <c r="AG2311">
        <f t="shared" si="173"/>
        <v>9.1726932976438205E-2</v>
      </c>
    </row>
    <row r="2312" spans="30:33" x14ac:dyDescent="0.2">
      <c r="AD2312">
        <f t="shared" si="171"/>
        <v>2310</v>
      </c>
      <c r="AE2312">
        <f t="shared" si="170"/>
        <v>3.9662264999426544E-5</v>
      </c>
      <c r="AF2312">
        <f t="shared" si="172"/>
        <v>2.4749253359642152E-2</v>
      </c>
      <c r="AG2312">
        <f t="shared" si="173"/>
        <v>9.161983214867532E-2</v>
      </c>
    </row>
    <row r="2313" spans="30:33" x14ac:dyDescent="0.2">
      <c r="AD2313">
        <f t="shared" si="171"/>
        <v>2311</v>
      </c>
      <c r="AE2313">
        <f t="shared" si="170"/>
        <v>3.9598805375427464E-5</v>
      </c>
      <c r="AF2313">
        <f t="shared" si="172"/>
        <v>2.4709654554266724E-2</v>
      </c>
      <c r="AG2313">
        <f t="shared" si="173"/>
        <v>9.1512839222612871E-2</v>
      </c>
    </row>
    <row r="2314" spans="30:33" x14ac:dyDescent="0.2">
      <c r="AD2314">
        <f t="shared" si="171"/>
        <v>2312</v>
      </c>
      <c r="AE2314">
        <f t="shared" si="170"/>
        <v>3.9535447286826779E-5</v>
      </c>
      <c r="AF2314">
        <f t="shared" si="172"/>
        <v>2.4670119106979894E-2</v>
      </c>
      <c r="AG2314">
        <f t="shared" si="173"/>
        <v>9.1405954127143516E-2</v>
      </c>
    </row>
    <row r="2315" spans="30:33" x14ac:dyDescent="0.2">
      <c r="AD2315">
        <f t="shared" si="171"/>
        <v>2313</v>
      </c>
      <c r="AE2315">
        <f t="shared" si="170"/>
        <v>3.9472190571167846E-5</v>
      </c>
      <c r="AF2315">
        <f t="shared" si="172"/>
        <v>2.4630646916408726E-2</v>
      </c>
      <c r="AG2315">
        <f t="shared" si="173"/>
        <v>9.1299176791111228E-2</v>
      </c>
    </row>
    <row r="2316" spans="30:33" x14ac:dyDescent="0.2">
      <c r="AD2316">
        <f t="shared" si="171"/>
        <v>2314</v>
      </c>
      <c r="AE2316">
        <f t="shared" si="170"/>
        <v>3.9409035066253979E-5</v>
      </c>
      <c r="AF2316">
        <f t="shared" si="172"/>
        <v>2.459123788134247E-2</v>
      </c>
      <c r="AG2316">
        <f t="shared" si="173"/>
        <v>9.1192507143311702E-2</v>
      </c>
    </row>
    <row r="2317" spans="30:33" x14ac:dyDescent="0.2">
      <c r="AD2317">
        <f t="shared" si="171"/>
        <v>2315</v>
      </c>
      <c r="AE2317">
        <f t="shared" si="170"/>
        <v>3.934598061014797E-5</v>
      </c>
      <c r="AF2317">
        <f t="shared" si="172"/>
        <v>2.4551891900732321E-2</v>
      </c>
      <c r="AG2317">
        <f t="shared" si="173"/>
        <v>9.1085945112492545E-2</v>
      </c>
    </row>
    <row r="2318" spans="30:33" x14ac:dyDescent="0.2">
      <c r="AD2318">
        <f t="shared" si="171"/>
        <v>2316</v>
      </c>
      <c r="AE2318">
        <f t="shared" si="170"/>
        <v>3.9283027041171734E-5</v>
      </c>
      <c r="AF2318">
        <f t="shared" si="172"/>
        <v>2.4512608873691149E-2</v>
      </c>
      <c r="AG2318">
        <f t="shared" si="173"/>
        <v>9.0979490627353735E-2</v>
      </c>
    </row>
    <row r="2319" spans="30:33" x14ac:dyDescent="0.2">
      <c r="AD2319">
        <f t="shared" si="171"/>
        <v>2317</v>
      </c>
      <c r="AE2319">
        <f t="shared" si="170"/>
        <v>3.9220174197905856E-5</v>
      </c>
      <c r="AF2319">
        <f t="shared" si="172"/>
        <v>2.4473388699493243E-2</v>
      </c>
      <c r="AG2319">
        <f t="shared" si="173"/>
        <v>9.0873143616547872E-2</v>
      </c>
    </row>
    <row r="2320" spans="30:33" x14ac:dyDescent="0.2">
      <c r="AD2320">
        <f t="shared" si="171"/>
        <v>2318</v>
      </c>
      <c r="AE2320">
        <f t="shared" si="170"/>
        <v>3.9157421919189207E-5</v>
      </c>
      <c r="AF2320">
        <f t="shared" si="172"/>
        <v>2.4434231277574051E-2</v>
      </c>
      <c r="AG2320">
        <f t="shared" si="173"/>
        <v>9.076690400868058E-2</v>
      </c>
    </row>
    <row r="2321" spans="30:33" x14ac:dyDescent="0.2">
      <c r="AD2321">
        <f t="shared" si="171"/>
        <v>2319</v>
      </c>
      <c r="AE2321">
        <f t="shared" si="170"/>
        <v>3.9094770044118499E-5</v>
      </c>
      <c r="AF2321">
        <f t="shared" si="172"/>
        <v>2.4395136507529933E-2</v>
      </c>
      <c r="AG2321">
        <f t="shared" si="173"/>
        <v>9.0660771732310796E-2</v>
      </c>
    </row>
    <row r="2322" spans="30:33" x14ac:dyDescent="0.2">
      <c r="AD2322">
        <f t="shared" si="171"/>
        <v>2320</v>
      </c>
      <c r="AE2322">
        <f t="shared" si="170"/>
        <v>3.903221841204791E-5</v>
      </c>
      <c r="AF2322">
        <f t="shared" si="172"/>
        <v>2.4356104289117882E-2</v>
      </c>
      <c r="AG2322">
        <f t="shared" si="173"/>
        <v>9.0554746715951151E-2</v>
      </c>
    </row>
    <row r="2323" spans="30:33" x14ac:dyDescent="0.2">
      <c r="AD2323">
        <f t="shared" si="171"/>
        <v>2321</v>
      </c>
      <c r="AE2323">
        <f t="shared" ref="AE2323:AE2386" si="174">AF2322*$AE$3</f>
        <v>3.8969766862588627E-5</v>
      </c>
      <c r="AF2323">
        <f t="shared" si="172"/>
        <v>2.4317134522255292E-2</v>
      </c>
      <c r="AG2323">
        <f t="shared" si="173"/>
        <v>9.0448828888068197E-2</v>
      </c>
    </row>
    <row r="2324" spans="30:33" x14ac:dyDescent="0.2">
      <c r="AD2324">
        <f t="shared" si="171"/>
        <v>2322</v>
      </c>
      <c r="AE2324">
        <f t="shared" si="174"/>
        <v>3.8907415235608483E-5</v>
      </c>
      <c r="AF2324">
        <f t="shared" si="172"/>
        <v>2.4278227107019681E-2</v>
      </c>
      <c r="AG2324">
        <f t="shared" si="173"/>
        <v>9.0343018177082901E-2</v>
      </c>
    </row>
    <row r="2325" spans="30:33" x14ac:dyDescent="0.2">
      <c r="AD2325">
        <f t="shared" si="171"/>
        <v>2323</v>
      </c>
      <c r="AE2325">
        <f t="shared" si="174"/>
        <v>3.8845163371231506E-5</v>
      </c>
      <c r="AF2325">
        <f t="shared" si="172"/>
        <v>2.4239381943648448E-2</v>
      </c>
      <c r="AG2325">
        <f t="shared" si="173"/>
        <v>9.0237314511370792E-2</v>
      </c>
    </row>
    <row r="2326" spans="30:33" x14ac:dyDescent="0.2">
      <c r="AD2326">
        <f t="shared" si="171"/>
        <v>2324</v>
      </c>
      <c r="AE2326">
        <f t="shared" si="174"/>
        <v>3.8783011109837535E-5</v>
      </c>
      <c r="AF2326">
        <f t="shared" si="172"/>
        <v>2.4200598932538609E-2</v>
      </c>
      <c r="AG2326">
        <f t="shared" si="173"/>
        <v>9.0131717819262436E-2</v>
      </c>
    </row>
    <row r="2327" spans="30:33" x14ac:dyDescent="0.2">
      <c r="AD2327">
        <f t="shared" si="171"/>
        <v>2325</v>
      </c>
      <c r="AE2327">
        <f t="shared" si="174"/>
        <v>3.8720958292061794E-5</v>
      </c>
      <c r="AF2327">
        <f t="shared" si="172"/>
        <v>2.4161877974246546E-2</v>
      </c>
      <c r="AG2327">
        <f t="shared" si="173"/>
        <v>9.002622802904367E-2</v>
      </c>
    </row>
    <row r="2328" spans="30:33" x14ac:dyDescent="0.2">
      <c r="AD2328">
        <f t="shared" si="171"/>
        <v>2326</v>
      </c>
      <c r="AE2328">
        <f t="shared" si="174"/>
        <v>3.8659004758794491E-5</v>
      </c>
      <c r="AF2328">
        <f t="shared" si="172"/>
        <v>2.4123218969487752E-2</v>
      </c>
      <c r="AG2328">
        <f t="shared" si="173"/>
        <v>8.9920845068955979E-2</v>
      </c>
    </row>
    <row r="2329" spans="30:33" x14ac:dyDescent="0.2">
      <c r="AD2329">
        <f t="shared" si="171"/>
        <v>2327</v>
      </c>
      <c r="AE2329">
        <f t="shared" si="174"/>
        <v>3.8597150351180423E-5</v>
      </c>
      <c r="AF2329">
        <f t="shared" si="172"/>
        <v>2.4084621819136572E-2</v>
      </c>
      <c r="AG2329">
        <f t="shared" si="173"/>
        <v>8.9815568867196841E-2</v>
      </c>
    </row>
    <row r="2330" spans="30:33" x14ac:dyDescent="0.2">
      <c r="AD2330">
        <f t="shared" si="171"/>
        <v>2328</v>
      </c>
      <c r="AE2330">
        <f t="shared" si="174"/>
        <v>3.8535394910618532E-5</v>
      </c>
      <c r="AF2330">
        <f t="shared" si="172"/>
        <v>2.4046086424225951E-2</v>
      </c>
      <c r="AG2330">
        <f t="shared" si="173"/>
        <v>8.9710399351919948E-2</v>
      </c>
    </row>
    <row r="2331" spans="30:33" x14ac:dyDescent="0.2">
      <c r="AD2331">
        <f t="shared" si="171"/>
        <v>2329</v>
      </c>
      <c r="AE2331">
        <f t="shared" si="174"/>
        <v>3.8473738278761539E-5</v>
      </c>
      <c r="AF2331">
        <f t="shared" si="172"/>
        <v>2.4007612685947189E-2</v>
      </c>
      <c r="AG2331">
        <f t="shared" si="173"/>
        <v>8.9605336451235626E-2</v>
      </c>
    </row>
    <row r="2332" spans="30:33" x14ac:dyDescent="0.2">
      <c r="AD2332">
        <f t="shared" si="171"/>
        <v>2330</v>
      </c>
      <c r="AE2332">
        <f t="shared" si="174"/>
        <v>3.8412180297515522E-5</v>
      </c>
      <c r="AF2332">
        <f t="shared" si="172"/>
        <v>2.3969200505649671E-2</v>
      </c>
      <c r="AG2332">
        <f t="shared" si="173"/>
        <v>8.9500380093211165E-2</v>
      </c>
    </row>
    <row r="2333" spans="30:33" x14ac:dyDescent="0.2">
      <c r="AD2333">
        <f t="shared" si="171"/>
        <v>2331</v>
      </c>
      <c r="AE2333">
        <f t="shared" si="174"/>
        <v>3.8350720809039488E-5</v>
      </c>
      <c r="AF2333">
        <f t="shared" si="172"/>
        <v>2.3930849784840631E-2</v>
      </c>
      <c r="AG2333">
        <f t="shared" si="173"/>
        <v>8.9395530205871043E-2</v>
      </c>
    </row>
    <row r="2334" spans="30:33" x14ac:dyDescent="0.2">
      <c r="AD2334">
        <f t="shared" si="171"/>
        <v>2332</v>
      </c>
      <c r="AE2334">
        <f t="shared" si="174"/>
        <v>3.8289359655745024E-5</v>
      </c>
      <c r="AF2334">
        <f t="shared" si="172"/>
        <v>2.3892560425184884E-2</v>
      </c>
      <c r="AG2334">
        <f t="shared" si="173"/>
        <v>8.9290786717197396E-2</v>
      </c>
    </row>
    <row r="2335" spans="30:33" x14ac:dyDescent="0.2">
      <c r="AD2335">
        <f t="shared" si="171"/>
        <v>2333</v>
      </c>
      <c r="AE2335">
        <f t="shared" si="174"/>
        <v>3.8228096680295829E-5</v>
      </c>
      <c r="AF2335">
        <f t="shared" si="172"/>
        <v>2.3854332328504587E-2</v>
      </c>
      <c r="AG2335">
        <f t="shared" si="173"/>
        <v>8.918614955513017E-2</v>
      </c>
    </row>
    <row r="2336" spans="30:33" x14ac:dyDescent="0.2">
      <c r="AD2336">
        <f t="shared" si="171"/>
        <v>2334</v>
      </c>
      <c r="AE2336">
        <f t="shared" si="174"/>
        <v>3.8166931725607359E-5</v>
      </c>
      <c r="AF2336">
        <f t="shared" si="172"/>
        <v>2.3816165396778978E-2</v>
      </c>
      <c r="AG2336">
        <f t="shared" si="173"/>
        <v>8.908161864756757E-2</v>
      </c>
    </row>
    <row r="2337" spans="30:33" x14ac:dyDescent="0.2">
      <c r="AD2337">
        <f t="shared" si="171"/>
        <v>2335</v>
      </c>
      <c r="AE2337">
        <f t="shared" si="174"/>
        <v>3.8105864634846381E-5</v>
      </c>
      <c r="AF2337">
        <f t="shared" si="172"/>
        <v>2.3778059532144132E-2</v>
      </c>
      <c r="AG2337">
        <f t="shared" si="173"/>
        <v>8.8977193922366304E-2</v>
      </c>
    </row>
    <row r="2338" spans="30:33" x14ac:dyDescent="0.2">
      <c r="AD2338">
        <f t="shared" si="171"/>
        <v>2336</v>
      </c>
      <c r="AE2338">
        <f t="shared" si="174"/>
        <v>3.8044895251430629E-5</v>
      </c>
      <c r="AF2338">
        <f t="shared" si="172"/>
        <v>2.3740014636892699E-2</v>
      </c>
      <c r="AG2338">
        <f t="shared" si="173"/>
        <v>8.8872875307341948E-2</v>
      </c>
    </row>
    <row r="2339" spans="30:33" x14ac:dyDescent="0.2">
      <c r="AD2339">
        <f t="shared" ref="AD2339:AD2402" si="175">AD2338+1</f>
        <v>2337</v>
      </c>
      <c r="AE2339">
        <f t="shared" si="174"/>
        <v>3.7984023419028334E-5</v>
      </c>
      <c r="AF2339">
        <f t="shared" ref="AF2339:AF2402" si="176">AF2338*$AF$3</f>
        <v>2.370203061347367E-2</v>
      </c>
      <c r="AG2339">
        <f t="shared" ref="AG2339:AG2402" si="177">AD2339*AE2339</f>
        <v>8.8768662730269218E-2</v>
      </c>
    </row>
    <row r="2340" spans="30:33" x14ac:dyDescent="0.2">
      <c r="AD2340">
        <f t="shared" si="175"/>
        <v>2338</v>
      </c>
      <c r="AE2340">
        <f t="shared" si="174"/>
        <v>3.7923248981557887E-5</v>
      </c>
      <c r="AF2340">
        <f t="shared" si="176"/>
        <v>2.366410736449211E-2</v>
      </c>
      <c r="AG2340">
        <f t="shared" si="177"/>
        <v>8.866455611888234E-2</v>
      </c>
    </row>
    <row r="2341" spans="30:33" x14ac:dyDescent="0.2">
      <c r="AD2341">
        <f t="shared" si="175"/>
        <v>2339</v>
      </c>
      <c r="AE2341">
        <f t="shared" si="174"/>
        <v>3.7862571783187391E-5</v>
      </c>
      <c r="AF2341">
        <f t="shared" si="176"/>
        <v>2.362624479270892E-2</v>
      </c>
      <c r="AG2341">
        <f t="shared" si="177"/>
        <v>8.8560555400875304E-2</v>
      </c>
    </row>
    <row r="2342" spans="30:33" x14ac:dyDescent="0.2">
      <c r="AD2342">
        <f t="shared" si="175"/>
        <v>2340</v>
      </c>
      <c r="AE2342">
        <f t="shared" si="174"/>
        <v>3.7801991668334288E-5</v>
      </c>
      <c r="AF2342">
        <f t="shared" si="176"/>
        <v>2.3588442801040586E-2</v>
      </c>
      <c r="AG2342">
        <f t="shared" si="177"/>
        <v>8.8456660503902232E-2</v>
      </c>
    </row>
    <row r="2343" spans="30:33" x14ac:dyDescent="0.2">
      <c r="AD2343">
        <f t="shared" si="175"/>
        <v>2341</v>
      </c>
      <c r="AE2343">
        <f t="shared" si="174"/>
        <v>3.7741508481664953E-5</v>
      </c>
      <c r="AF2343">
        <f t="shared" si="176"/>
        <v>2.3550701292558918E-2</v>
      </c>
      <c r="AG2343">
        <f t="shared" si="177"/>
        <v>8.835287135557765E-2</v>
      </c>
    </row>
    <row r="2344" spans="30:33" x14ac:dyDescent="0.2">
      <c r="AD2344">
        <f t="shared" si="175"/>
        <v>2342</v>
      </c>
      <c r="AE2344">
        <f t="shared" si="174"/>
        <v>3.7681122068094287E-5</v>
      </c>
      <c r="AF2344">
        <f t="shared" si="176"/>
        <v>2.3513020170490822E-2</v>
      </c>
      <c r="AG2344">
        <f t="shared" si="177"/>
        <v>8.8249187883476826E-2</v>
      </c>
    </row>
    <row r="2345" spans="30:33" x14ac:dyDescent="0.2">
      <c r="AD2345">
        <f t="shared" si="175"/>
        <v>2343</v>
      </c>
      <c r="AE2345">
        <f t="shared" si="174"/>
        <v>3.7620832272785333E-5</v>
      </c>
      <c r="AF2345">
        <f t="shared" si="176"/>
        <v>2.3475399338218034E-2</v>
      </c>
      <c r="AG2345">
        <f t="shared" si="177"/>
        <v>8.8145610015136031E-2</v>
      </c>
    </row>
    <row r="2346" spans="30:33" x14ac:dyDescent="0.2">
      <c r="AD2346">
        <f t="shared" si="175"/>
        <v>2344</v>
      </c>
      <c r="AE2346">
        <f t="shared" si="174"/>
        <v>3.756063894114887E-5</v>
      </c>
      <c r="AF2346">
        <f t="shared" si="176"/>
        <v>2.3437838699276885E-2</v>
      </c>
      <c r="AG2346">
        <f t="shared" si="177"/>
        <v>8.8042137678052954E-2</v>
      </c>
    </row>
    <row r="2347" spans="30:33" x14ac:dyDescent="0.2">
      <c r="AD2347">
        <f t="shared" si="175"/>
        <v>2345</v>
      </c>
      <c r="AE2347">
        <f t="shared" si="174"/>
        <v>3.7500541918843035E-5</v>
      </c>
      <c r="AF2347">
        <f t="shared" si="176"/>
        <v>2.3400338157358043E-2</v>
      </c>
      <c r="AG2347">
        <f t="shared" si="177"/>
        <v>8.7938770799686913E-2</v>
      </c>
    </row>
    <row r="2348" spans="30:33" x14ac:dyDescent="0.2">
      <c r="AD2348">
        <f t="shared" si="175"/>
        <v>2346</v>
      </c>
      <c r="AE2348">
        <f t="shared" si="174"/>
        <v>3.7440541051772884E-5</v>
      </c>
      <c r="AF2348">
        <f t="shared" si="176"/>
        <v>2.336289761630627E-2</v>
      </c>
      <c r="AG2348">
        <f t="shared" si="177"/>
        <v>8.7835509307459189E-2</v>
      </c>
    </row>
    <row r="2349" spans="30:33" x14ac:dyDescent="0.2">
      <c r="AD2349">
        <f t="shared" si="175"/>
        <v>2347</v>
      </c>
      <c r="AE2349">
        <f t="shared" si="174"/>
        <v>3.7380636186090053E-5</v>
      </c>
      <c r="AF2349">
        <f t="shared" si="176"/>
        <v>2.332551698012018E-2</v>
      </c>
      <c r="AG2349">
        <f t="shared" si="177"/>
        <v>8.7732353128753354E-2</v>
      </c>
    </row>
    <row r="2350" spans="30:33" x14ac:dyDescent="0.2">
      <c r="AD2350">
        <f t="shared" si="175"/>
        <v>2348</v>
      </c>
      <c r="AE2350">
        <f t="shared" si="174"/>
        <v>3.7320827168192307E-5</v>
      </c>
      <c r="AF2350">
        <f t="shared" si="176"/>
        <v>2.3288196152951988E-2</v>
      </c>
      <c r="AG2350">
        <f t="shared" si="177"/>
        <v>8.762930219091554E-2</v>
      </c>
    </row>
    <row r="2351" spans="30:33" x14ac:dyDescent="0.2">
      <c r="AD2351">
        <f t="shared" si="175"/>
        <v>2349</v>
      </c>
      <c r="AE2351">
        <f t="shared" si="174"/>
        <v>3.7261113844723201E-5</v>
      </c>
      <c r="AF2351">
        <f t="shared" si="176"/>
        <v>2.3250935039107263E-2</v>
      </c>
      <c r="AG2351">
        <f t="shared" si="177"/>
        <v>8.7526356421254795E-2</v>
      </c>
    </row>
    <row r="2352" spans="30:33" x14ac:dyDescent="0.2">
      <c r="AD2352">
        <f t="shared" si="175"/>
        <v>2350</v>
      </c>
      <c r="AE2352">
        <f t="shared" si="174"/>
        <v>3.720149606257164E-5</v>
      </c>
      <c r="AF2352">
        <f t="shared" si="176"/>
        <v>2.3213733543044689E-2</v>
      </c>
      <c r="AG2352">
        <f t="shared" si="177"/>
        <v>8.7423515747043351E-2</v>
      </c>
    </row>
    <row r="2353" spans="30:33" x14ac:dyDescent="0.2">
      <c r="AD2353">
        <f t="shared" si="175"/>
        <v>2351</v>
      </c>
      <c r="AE2353">
        <f t="shared" si="174"/>
        <v>3.7141973668871517E-5</v>
      </c>
      <c r="AF2353">
        <f t="shared" si="176"/>
        <v>2.3176591569375817E-2</v>
      </c>
      <c r="AG2353">
        <f t="shared" si="177"/>
        <v>8.7320780095516942E-2</v>
      </c>
    </row>
    <row r="2354" spans="30:33" x14ac:dyDescent="0.2">
      <c r="AD2354">
        <f t="shared" si="175"/>
        <v>2352</v>
      </c>
      <c r="AE2354">
        <f t="shared" si="174"/>
        <v>3.7082546511001325E-5</v>
      </c>
      <c r="AF2354">
        <f t="shared" si="176"/>
        <v>2.3139509022864813E-2</v>
      </c>
      <c r="AG2354">
        <f t="shared" si="177"/>
        <v>8.7218149393875122E-2</v>
      </c>
    </row>
    <row r="2355" spans="30:33" x14ac:dyDescent="0.2">
      <c r="AD2355">
        <f t="shared" si="175"/>
        <v>2353</v>
      </c>
      <c r="AE2355">
        <f t="shared" si="174"/>
        <v>3.7023214436583718E-5</v>
      </c>
      <c r="AF2355">
        <f t="shared" si="176"/>
        <v>2.310248580842823E-2</v>
      </c>
      <c r="AG2355">
        <f t="shared" si="177"/>
        <v>8.7115623569281486E-2</v>
      </c>
    </row>
    <row r="2356" spans="30:33" x14ac:dyDescent="0.2">
      <c r="AD2356">
        <f t="shared" si="175"/>
        <v>2354</v>
      </c>
      <c r="AE2356">
        <f t="shared" si="174"/>
        <v>3.6963977293485184E-5</v>
      </c>
      <c r="AF2356">
        <f t="shared" si="176"/>
        <v>2.3065521831134743E-2</v>
      </c>
      <c r="AG2356">
        <f t="shared" si="177"/>
        <v>8.7013202548864119E-2</v>
      </c>
    </row>
    <row r="2357" spans="30:33" x14ac:dyDescent="0.2">
      <c r="AD2357">
        <f t="shared" si="175"/>
        <v>2355</v>
      </c>
      <c r="AE2357">
        <f t="shared" si="174"/>
        <v>3.6904834929815604E-5</v>
      </c>
      <c r="AF2357">
        <f t="shared" si="176"/>
        <v>2.3028616996204926E-2</v>
      </c>
      <c r="AG2357">
        <f t="shared" si="177"/>
        <v>8.6910886259715742E-2</v>
      </c>
    </row>
    <row r="2358" spans="30:33" x14ac:dyDescent="0.2">
      <c r="AD2358">
        <f t="shared" si="175"/>
        <v>2356</v>
      </c>
      <c r="AE2358">
        <f t="shared" si="174"/>
        <v>3.6845787193927898E-5</v>
      </c>
      <c r="AF2358">
        <f t="shared" si="176"/>
        <v>2.2991771209010997E-2</v>
      </c>
      <c r="AG2358">
        <f t="shared" si="177"/>
        <v>8.6808674628894134E-2</v>
      </c>
    </row>
    <row r="2359" spans="30:33" x14ac:dyDescent="0.2">
      <c r="AD2359">
        <f t="shared" si="175"/>
        <v>2357</v>
      </c>
      <c r="AE2359">
        <f t="shared" si="174"/>
        <v>3.6786833934417611E-5</v>
      </c>
      <c r="AF2359">
        <f t="shared" si="176"/>
        <v>2.2954984375076579E-2</v>
      </c>
      <c r="AG2359">
        <f t="shared" si="177"/>
        <v>8.6706567583422309E-2</v>
      </c>
    </row>
    <row r="2360" spans="30:33" x14ac:dyDescent="0.2">
      <c r="AD2360">
        <f t="shared" si="175"/>
        <v>2358</v>
      </c>
      <c r="AE2360">
        <f t="shared" si="174"/>
        <v>3.6727975000122545E-5</v>
      </c>
      <c r="AF2360">
        <f t="shared" si="176"/>
        <v>2.2918256400076456E-2</v>
      </c>
      <c r="AG2360">
        <f t="shared" si="177"/>
        <v>8.6604565050288962E-2</v>
      </c>
    </row>
    <row r="2361" spans="30:33" x14ac:dyDescent="0.2">
      <c r="AD2361">
        <f t="shared" si="175"/>
        <v>2359</v>
      </c>
      <c r="AE2361">
        <f t="shared" si="174"/>
        <v>3.6669210240122347E-5</v>
      </c>
      <c r="AF2361">
        <f t="shared" si="176"/>
        <v>2.2881587189836333E-2</v>
      </c>
      <c r="AG2361">
        <f t="shared" si="177"/>
        <v>8.6502666956448621E-2</v>
      </c>
    </row>
    <row r="2362" spans="30:33" x14ac:dyDescent="0.2">
      <c r="AD2362">
        <f t="shared" si="175"/>
        <v>2360</v>
      </c>
      <c r="AE2362">
        <f t="shared" si="174"/>
        <v>3.6610539503738149E-5</v>
      </c>
      <c r="AF2362">
        <f t="shared" si="176"/>
        <v>2.2844976650332593E-2</v>
      </c>
      <c r="AG2362">
        <f t="shared" si="177"/>
        <v>8.6400873228822034E-2</v>
      </c>
    </row>
    <row r="2363" spans="30:33" x14ac:dyDescent="0.2">
      <c r="AD2363">
        <f t="shared" si="175"/>
        <v>2361</v>
      </c>
      <c r="AE2363">
        <f t="shared" si="174"/>
        <v>3.6551962640532164E-5</v>
      </c>
      <c r="AF2363">
        <f t="shared" si="176"/>
        <v>2.280842468769206E-2</v>
      </c>
      <c r="AG2363">
        <f t="shared" si="177"/>
        <v>8.6299183794296436E-2</v>
      </c>
    </row>
    <row r="2364" spans="30:33" x14ac:dyDescent="0.2">
      <c r="AD2364">
        <f t="shared" si="175"/>
        <v>2362</v>
      </c>
      <c r="AE2364">
        <f t="shared" si="174"/>
        <v>3.649347950030731E-5</v>
      </c>
      <c r="AF2364">
        <f t="shared" si="176"/>
        <v>2.2771931208191751E-2</v>
      </c>
      <c r="AG2364">
        <f t="shared" si="177"/>
        <v>8.6197598579725865E-2</v>
      </c>
    </row>
    <row r="2365" spans="30:33" x14ac:dyDescent="0.2">
      <c r="AD2365">
        <f t="shared" si="175"/>
        <v>2363</v>
      </c>
      <c r="AE2365">
        <f t="shared" si="174"/>
        <v>3.6435089933106819E-5</v>
      </c>
      <c r="AF2365">
        <f t="shared" si="176"/>
        <v>2.2735496118258643E-2</v>
      </c>
      <c r="AG2365">
        <f t="shared" si="177"/>
        <v>8.6096117511931414E-2</v>
      </c>
    </row>
    <row r="2366" spans="30:33" x14ac:dyDescent="0.2">
      <c r="AD2366">
        <f t="shared" si="175"/>
        <v>2364</v>
      </c>
      <c r="AE2366">
        <f t="shared" si="174"/>
        <v>3.6376793789213843E-5</v>
      </c>
      <c r="AF2366">
        <f t="shared" si="176"/>
        <v>2.2699119324469427E-2</v>
      </c>
      <c r="AG2366">
        <f t="shared" si="177"/>
        <v>8.5994740517701521E-2</v>
      </c>
    </row>
    <row r="2367" spans="30:33" x14ac:dyDescent="0.2">
      <c r="AD2367">
        <f t="shared" si="175"/>
        <v>2365</v>
      </c>
      <c r="AE2367">
        <f t="shared" si="174"/>
        <v>3.6318590919151102E-5</v>
      </c>
      <c r="AF2367">
        <f t="shared" si="176"/>
        <v>2.2662800733550276E-2</v>
      </c>
      <c r="AG2367">
        <f t="shared" si="177"/>
        <v>8.5893467523792358E-2</v>
      </c>
    </row>
    <row r="2368" spans="30:33" x14ac:dyDescent="0.2">
      <c r="AD2368">
        <f t="shared" si="175"/>
        <v>2366</v>
      </c>
      <c r="AE2368">
        <f t="shared" si="174"/>
        <v>3.6260481173680458E-5</v>
      </c>
      <c r="AF2368">
        <f t="shared" si="176"/>
        <v>2.2626540252376596E-2</v>
      </c>
      <c r="AG2368">
        <f t="shared" si="177"/>
        <v>8.5792298456927957E-2</v>
      </c>
    </row>
    <row r="2369" spans="30:33" x14ac:dyDescent="0.2">
      <c r="AD2369">
        <f t="shared" si="175"/>
        <v>2367</v>
      </c>
      <c r="AE2369">
        <f t="shared" si="174"/>
        <v>3.6202464403802567E-5</v>
      </c>
      <c r="AF2369">
        <f t="shared" si="176"/>
        <v>2.2590337787972793E-2</v>
      </c>
      <c r="AG2369">
        <f t="shared" si="177"/>
        <v>8.569123324380068E-2</v>
      </c>
    </row>
    <row r="2370" spans="30:33" x14ac:dyDescent="0.2">
      <c r="AD2370">
        <f t="shared" si="175"/>
        <v>2368</v>
      </c>
      <c r="AE2370">
        <f t="shared" si="174"/>
        <v>3.6144540460756483E-5</v>
      </c>
      <c r="AF2370">
        <f t="shared" si="176"/>
        <v>2.2554193247512035E-2</v>
      </c>
      <c r="AG2370">
        <f t="shared" si="177"/>
        <v>8.5590271811071345E-2</v>
      </c>
    </row>
    <row r="2371" spans="30:33" x14ac:dyDescent="0.2">
      <c r="AD2371">
        <f t="shared" si="175"/>
        <v>2369</v>
      </c>
      <c r="AE2371">
        <f t="shared" si="174"/>
        <v>3.6086709196019273E-5</v>
      </c>
      <c r="AF2371">
        <f t="shared" si="176"/>
        <v>2.2518106538316016E-2</v>
      </c>
      <c r="AG2371">
        <f t="shared" si="177"/>
        <v>8.5489414085369655E-2</v>
      </c>
    </row>
    <row r="2372" spans="30:33" x14ac:dyDescent="0.2">
      <c r="AD2372">
        <f t="shared" si="175"/>
        <v>2370</v>
      </c>
      <c r="AE2372">
        <f t="shared" si="174"/>
        <v>3.6028970461305644E-5</v>
      </c>
      <c r="AF2372">
        <f t="shared" si="176"/>
        <v>2.2482077567854711E-2</v>
      </c>
      <c r="AG2372">
        <f t="shared" si="177"/>
        <v>8.5388659993294369E-2</v>
      </c>
    </row>
    <row r="2373" spans="30:33" x14ac:dyDescent="0.2">
      <c r="AD2373">
        <f t="shared" si="175"/>
        <v>2371</v>
      </c>
      <c r="AE2373">
        <f t="shared" si="174"/>
        <v>3.5971324108567551E-5</v>
      </c>
      <c r="AF2373">
        <f t="shared" si="176"/>
        <v>2.2446106243746142E-2</v>
      </c>
      <c r="AG2373">
        <f t="shared" si="177"/>
        <v>8.5288009461413669E-2</v>
      </c>
    </row>
    <row r="2374" spans="30:33" x14ac:dyDescent="0.2">
      <c r="AD2374">
        <f t="shared" si="175"/>
        <v>2372</v>
      </c>
      <c r="AE2374">
        <f t="shared" si="174"/>
        <v>3.5913769989993843E-5</v>
      </c>
      <c r="AF2374">
        <f t="shared" si="176"/>
        <v>2.2410192473756148E-2</v>
      </c>
      <c r="AG2374">
        <f t="shared" si="177"/>
        <v>8.5187462416265403E-2</v>
      </c>
    </row>
    <row r="2375" spans="30:33" x14ac:dyDescent="0.2">
      <c r="AD2375">
        <f t="shared" si="175"/>
        <v>2373</v>
      </c>
      <c r="AE2375">
        <f t="shared" si="174"/>
        <v>3.5856307958009852E-5</v>
      </c>
      <c r="AF2375">
        <f t="shared" si="176"/>
        <v>2.2374336165798137E-2</v>
      </c>
      <c r="AG2375">
        <f t="shared" si="177"/>
        <v>8.5087018784357385E-2</v>
      </c>
    </row>
    <row r="2376" spans="30:33" x14ac:dyDescent="0.2">
      <c r="AD2376">
        <f t="shared" si="175"/>
        <v>2374</v>
      </c>
      <c r="AE2376">
        <f t="shared" si="174"/>
        <v>3.5798937865277036E-5</v>
      </c>
      <c r="AF2376">
        <f t="shared" si="176"/>
        <v>2.2338537227932859E-2</v>
      </c>
      <c r="AG2376">
        <f t="shared" si="177"/>
        <v>8.4986678492167678E-2</v>
      </c>
    </row>
    <row r="2377" spans="30:33" x14ac:dyDescent="0.2">
      <c r="AD2377">
        <f t="shared" si="175"/>
        <v>2375</v>
      </c>
      <c r="AE2377">
        <f t="shared" si="174"/>
        <v>3.5741659564692592E-5</v>
      </c>
      <c r="AF2377">
        <f t="shared" si="176"/>
        <v>2.2302795568368165E-2</v>
      </c>
      <c r="AG2377">
        <f t="shared" si="177"/>
        <v>8.4886441466144907E-2</v>
      </c>
    </row>
    <row r="2378" spans="30:33" x14ac:dyDescent="0.2">
      <c r="AD2378">
        <f t="shared" si="175"/>
        <v>2376</v>
      </c>
      <c r="AE2378">
        <f t="shared" si="174"/>
        <v>3.5684472909389084E-5</v>
      </c>
      <c r="AF2378">
        <f t="shared" si="176"/>
        <v>2.2267111095458775E-2</v>
      </c>
      <c r="AG2378">
        <f t="shared" si="177"/>
        <v>8.478630763270846E-2</v>
      </c>
    </row>
    <row r="2379" spans="30:33" x14ac:dyDescent="0.2">
      <c r="AD2379">
        <f t="shared" si="175"/>
        <v>2377</v>
      </c>
      <c r="AE2379">
        <f t="shared" si="174"/>
        <v>3.5627377752734058E-5</v>
      </c>
      <c r="AF2379">
        <f t="shared" si="176"/>
        <v>2.223148371770604E-2</v>
      </c>
      <c r="AG2379">
        <f t="shared" si="177"/>
        <v>8.4686276918248857E-2</v>
      </c>
    </row>
    <row r="2380" spans="30:33" x14ac:dyDescent="0.2">
      <c r="AD2380">
        <f t="shared" si="175"/>
        <v>2378</v>
      </c>
      <c r="AE2380">
        <f t="shared" si="174"/>
        <v>3.5570373948329679E-5</v>
      </c>
      <c r="AF2380">
        <f t="shared" si="176"/>
        <v>2.2195913343757711E-2</v>
      </c>
      <c r="AG2380">
        <f t="shared" si="177"/>
        <v>8.4586349249127973E-2</v>
      </c>
    </row>
    <row r="2381" spans="30:33" x14ac:dyDescent="0.2">
      <c r="AD2381">
        <f t="shared" si="175"/>
        <v>2379</v>
      </c>
      <c r="AE2381">
        <f t="shared" si="174"/>
        <v>3.5513461350012355E-5</v>
      </c>
      <c r="AF2381">
        <f t="shared" si="176"/>
        <v>2.2160399882407696E-2</v>
      </c>
      <c r="AG2381">
        <f t="shared" si="177"/>
        <v>8.448652455167939E-2</v>
      </c>
    </row>
    <row r="2382" spans="30:33" x14ac:dyDescent="0.2">
      <c r="AD2382">
        <f t="shared" si="175"/>
        <v>2380</v>
      </c>
      <c r="AE2382">
        <f t="shared" si="174"/>
        <v>3.545663981185233E-5</v>
      </c>
      <c r="AF2382">
        <f t="shared" si="176"/>
        <v>2.2124943242595844E-2</v>
      </c>
      <c r="AG2382">
        <f t="shared" si="177"/>
        <v>8.4386802752208542E-2</v>
      </c>
    </row>
    <row r="2383" spans="30:33" x14ac:dyDescent="0.2">
      <c r="AD2383">
        <f t="shared" si="175"/>
        <v>2381</v>
      </c>
      <c r="AE2383">
        <f t="shared" si="174"/>
        <v>3.5399909188153364E-5</v>
      </c>
      <c r="AF2383">
        <f t="shared" si="176"/>
        <v>2.208954333340769E-2</v>
      </c>
      <c r="AG2383">
        <f t="shared" si="177"/>
        <v>8.4287183776993166E-2</v>
      </c>
    </row>
    <row r="2384" spans="30:33" x14ac:dyDescent="0.2">
      <c r="AD2384">
        <f t="shared" si="175"/>
        <v>2382</v>
      </c>
      <c r="AE2384">
        <f t="shared" si="174"/>
        <v>3.534326933345232E-5</v>
      </c>
      <c r="AF2384">
        <f t="shared" si="176"/>
        <v>2.2054200064074235E-2</v>
      </c>
      <c r="AG2384">
        <f t="shared" si="177"/>
        <v>8.4187667552283421E-2</v>
      </c>
    </row>
    <row r="2385" spans="30:33" x14ac:dyDescent="0.2">
      <c r="AD2385">
        <f t="shared" si="175"/>
        <v>2383</v>
      </c>
      <c r="AE2385">
        <f t="shared" si="174"/>
        <v>3.5286720102518793E-5</v>
      </c>
      <c r="AF2385">
        <f t="shared" si="176"/>
        <v>2.2018913343971717E-2</v>
      </c>
      <c r="AG2385">
        <f t="shared" si="177"/>
        <v>8.4088254004302282E-2</v>
      </c>
    </row>
    <row r="2386" spans="30:33" x14ac:dyDescent="0.2">
      <c r="AD2386">
        <f t="shared" si="175"/>
        <v>2384</v>
      </c>
      <c r="AE2386">
        <f t="shared" si="174"/>
        <v>3.5230261350354762E-5</v>
      </c>
      <c r="AF2386">
        <f t="shared" si="176"/>
        <v>2.1983683082621362E-2</v>
      </c>
      <c r="AG2386">
        <f t="shared" si="177"/>
        <v>8.3988943059245758E-2</v>
      </c>
    </row>
    <row r="2387" spans="30:33" x14ac:dyDescent="0.2">
      <c r="AD2387">
        <f t="shared" si="175"/>
        <v>2385</v>
      </c>
      <c r="AE2387">
        <f t="shared" ref="AE2387:AE2450" si="178">AF2386*$AE$3</f>
        <v>3.5173892932194192E-5</v>
      </c>
      <c r="AF2387">
        <f t="shared" si="176"/>
        <v>2.1948509189689165E-2</v>
      </c>
      <c r="AG2387">
        <f t="shared" si="177"/>
        <v>8.3889734643283143E-2</v>
      </c>
    </row>
    <row r="2388" spans="30:33" x14ac:dyDescent="0.2">
      <c r="AD2388">
        <f t="shared" si="175"/>
        <v>2386</v>
      </c>
      <c r="AE2388">
        <f t="shared" si="178"/>
        <v>3.5117614703502681E-5</v>
      </c>
      <c r="AF2388">
        <f t="shared" si="176"/>
        <v>2.1913391574985661E-2</v>
      </c>
      <c r="AG2388">
        <f t="shared" si="177"/>
        <v>8.3790628682557391E-2</v>
      </c>
    </row>
    <row r="2389" spans="30:33" x14ac:dyDescent="0.2">
      <c r="AD2389">
        <f t="shared" si="175"/>
        <v>2387</v>
      </c>
      <c r="AE2389">
        <f t="shared" si="178"/>
        <v>3.5061426519977074E-5</v>
      </c>
      <c r="AF2389">
        <f t="shared" si="176"/>
        <v>2.1878330148465682E-2</v>
      </c>
      <c r="AG2389">
        <f t="shared" si="177"/>
        <v>8.3691625103185271E-2</v>
      </c>
    </row>
    <row r="2390" spans="30:33" x14ac:dyDescent="0.2">
      <c r="AD2390">
        <f t="shared" si="175"/>
        <v>2388</v>
      </c>
      <c r="AE2390">
        <f t="shared" si="178"/>
        <v>3.500532823754511E-5</v>
      </c>
      <c r="AF2390">
        <f t="shared" si="176"/>
        <v>2.1843324820228136E-2</v>
      </c>
      <c r="AG2390">
        <f t="shared" si="177"/>
        <v>8.3592723831257723E-2</v>
      </c>
    </row>
    <row r="2391" spans="30:33" x14ac:dyDescent="0.2">
      <c r="AD2391">
        <f t="shared" si="175"/>
        <v>2389</v>
      </c>
      <c r="AE2391">
        <f t="shared" si="178"/>
        <v>3.4949319712365035E-5</v>
      </c>
      <c r="AF2391">
        <f t="shared" si="176"/>
        <v>2.1808375500515769E-2</v>
      </c>
      <c r="AG2391">
        <f t="shared" si="177"/>
        <v>8.3493924792840069E-2</v>
      </c>
    </row>
    <row r="2392" spans="30:33" x14ac:dyDescent="0.2">
      <c r="AD2392">
        <f t="shared" si="175"/>
        <v>2390</v>
      </c>
      <c r="AE2392">
        <f t="shared" si="178"/>
        <v>3.4893400800825247E-5</v>
      </c>
      <c r="AF2392">
        <f t="shared" si="176"/>
        <v>2.1773482099714941E-2</v>
      </c>
      <c r="AG2392">
        <f t="shared" si="177"/>
        <v>8.3395227913972345E-2</v>
      </c>
    </row>
    <row r="2393" spans="30:33" x14ac:dyDescent="0.2">
      <c r="AD2393">
        <f t="shared" si="175"/>
        <v>2391</v>
      </c>
      <c r="AE2393">
        <f t="shared" si="178"/>
        <v>3.4837571359543925E-5</v>
      </c>
      <c r="AF2393">
        <f t="shared" si="176"/>
        <v>2.1738644528355396E-2</v>
      </c>
      <c r="AG2393">
        <f t="shared" si="177"/>
        <v>8.3296633120669525E-2</v>
      </c>
    </row>
    <row r="2394" spans="30:33" x14ac:dyDescent="0.2">
      <c r="AD2394">
        <f t="shared" si="175"/>
        <v>2392</v>
      </c>
      <c r="AE2394">
        <f t="shared" si="178"/>
        <v>3.4781831245368651E-5</v>
      </c>
      <c r="AF2394">
        <f t="shared" si="176"/>
        <v>2.1703862697110027E-2</v>
      </c>
      <c r="AG2394">
        <f t="shared" si="177"/>
        <v>8.3198140338921811E-2</v>
      </c>
    </row>
    <row r="2395" spans="30:33" x14ac:dyDescent="0.2">
      <c r="AD2395">
        <f t="shared" si="175"/>
        <v>2393</v>
      </c>
      <c r="AE2395">
        <f t="shared" si="178"/>
        <v>3.472618031537606E-5</v>
      </c>
      <c r="AF2395">
        <f t="shared" si="176"/>
        <v>2.1669136516794651E-2</v>
      </c>
      <c r="AG2395">
        <f t="shared" si="177"/>
        <v>8.3099749494694911E-2</v>
      </c>
    </row>
    <row r="2396" spans="30:33" x14ac:dyDescent="0.2">
      <c r="AD2396">
        <f t="shared" si="175"/>
        <v>2394</v>
      </c>
      <c r="AE2396">
        <f t="shared" si="178"/>
        <v>3.4670618426871458E-5</v>
      </c>
      <c r="AF2396">
        <f t="shared" si="176"/>
        <v>2.1634465898367778E-2</v>
      </c>
      <c r="AG2396">
        <f t="shared" si="177"/>
        <v>8.3001460513930272E-2</v>
      </c>
    </row>
    <row r="2397" spans="30:33" x14ac:dyDescent="0.2">
      <c r="AD2397">
        <f t="shared" si="175"/>
        <v>2395</v>
      </c>
      <c r="AE2397">
        <f t="shared" si="178"/>
        <v>3.4615145437388457E-5</v>
      </c>
      <c r="AF2397">
        <f t="shared" si="176"/>
        <v>2.1599850752930388E-2</v>
      </c>
      <c r="AG2397">
        <f t="shared" si="177"/>
        <v>8.2903273322545351E-2</v>
      </c>
    </row>
    <row r="2398" spans="30:33" x14ac:dyDescent="0.2">
      <c r="AD2398">
        <f t="shared" si="175"/>
        <v>2396</v>
      </c>
      <c r="AE2398">
        <f t="shared" si="178"/>
        <v>3.4559761204688636E-5</v>
      </c>
      <c r="AF2398">
        <f t="shared" si="176"/>
        <v>2.1565290991725699E-2</v>
      </c>
      <c r="AG2398">
        <f t="shared" si="177"/>
        <v>8.2805187846433967E-2</v>
      </c>
    </row>
    <row r="2399" spans="30:33" x14ac:dyDescent="0.2">
      <c r="AD2399">
        <f t="shared" si="175"/>
        <v>2397</v>
      </c>
      <c r="AE2399">
        <f t="shared" si="178"/>
        <v>3.4504465586761135E-5</v>
      </c>
      <c r="AF2399">
        <f t="shared" si="176"/>
        <v>2.1530786526138938E-2</v>
      </c>
      <c r="AG2399">
        <f t="shared" si="177"/>
        <v>8.2707204011466445E-2</v>
      </c>
    </row>
    <row r="2400" spans="30:33" x14ac:dyDescent="0.2">
      <c r="AD2400">
        <f t="shared" si="175"/>
        <v>2398</v>
      </c>
      <c r="AE2400">
        <f t="shared" si="178"/>
        <v>3.4449258441822313E-5</v>
      </c>
      <c r="AF2400">
        <f t="shared" si="176"/>
        <v>2.1496337267697115E-2</v>
      </c>
      <c r="AG2400">
        <f t="shared" si="177"/>
        <v>8.2609321743489908E-2</v>
      </c>
    </row>
    <row r="2401" spans="30:33" x14ac:dyDescent="0.2">
      <c r="AD2401">
        <f t="shared" si="175"/>
        <v>2399</v>
      </c>
      <c r="AE2401">
        <f t="shared" si="178"/>
        <v>3.4394139628315403E-5</v>
      </c>
      <c r="AF2401">
        <f t="shared" si="176"/>
        <v>2.1461943128068799E-2</v>
      </c>
      <c r="AG2401">
        <f t="shared" si="177"/>
        <v>8.2511540968328648E-2</v>
      </c>
    </row>
    <row r="2402" spans="30:33" x14ac:dyDescent="0.2">
      <c r="AD2402">
        <f t="shared" si="175"/>
        <v>2400</v>
      </c>
      <c r="AE2402">
        <f t="shared" si="178"/>
        <v>3.4339109004910097E-5</v>
      </c>
      <c r="AF2402">
        <f t="shared" si="176"/>
        <v>2.1427604019063889E-2</v>
      </c>
      <c r="AG2402">
        <f t="shared" si="177"/>
        <v>8.2413861611784225E-2</v>
      </c>
    </row>
    <row r="2403" spans="30:33" x14ac:dyDescent="0.2">
      <c r="AD2403">
        <f t="shared" ref="AD2403:AD2466" si="179">AD2402+1</f>
        <v>2401</v>
      </c>
      <c r="AE2403">
        <f t="shared" si="178"/>
        <v>3.4284166430502239E-5</v>
      </c>
      <c r="AF2403">
        <f t="shared" ref="AF2403:AF2466" si="180">AF2402*$AF$3</f>
        <v>2.1393319852633385E-2</v>
      </c>
      <c r="AG2403">
        <f t="shared" ref="AG2403:AG2466" si="181">AD2403*AE2403</f>
        <v>8.2316283599635873E-2</v>
      </c>
    </row>
    <row r="2404" spans="30:33" x14ac:dyDescent="0.2">
      <c r="AD2404">
        <f t="shared" si="179"/>
        <v>2402</v>
      </c>
      <c r="AE2404">
        <f t="shared" si="178"/>
        <v>3.4229311764213431E-5</v>
      </c>
      <c r="AF2404">
        <f t="shared" si="180"/>
        <v>2.135909054086917E-2</v>
      </c>
      <c r="AG2404">
        <f t="shared" si="181"/>
        <v>8.2218806857640658E-2</v>
      </c>
    </row>
    <row r="2405" spans="30:33" x14ac:dyDescent="0.2">
      <c r="AD2405">
        <f t="shared" si="179"/>
        <v>2403</v>
      </c>
      <c r="AE2405">
        <f t="shared" si="178"/>
        <v>3.4174544865390689E-5</v>
      </c>
      <c r="AF2405">
        <f t="shared" si="180"/>
        <v>2.1324915996003779E-2</v>
      </c>
      <c r="AG2405">
        <f t="shared" si="181"/>
        <v>8.2121431311533821E-2</v>
      </c>
    </row>
    <row r="2406" spans="30:33" x14ac:dyDescent="0.2">
      <c r="AD2406">
        <f t="shared" si="179"/>
        <v>2404</v>
      </c>
      <c r="AE2406">
        <f t="shared" si="178"/>
        <v>3.4119865593606066E-5</v>
      </c>
      <c r="AF2406">
        <f t="shared" si="180"/>
        <v>2.1290796130410173E-2</v>
      </c>
      <c r="AG2406">
        <f t="shared" si="181"/>
        <v>8.2024156887028979E-2</v>
      </c>
    </row>
    <row r="2407" spans="30:33" x14ac:dyDescent="0.2">
      <c r="AD2407">
        <f t="shared" si="179"/>
        <v>2405</v>
      </c>
      <c r="AE2407">
        <f t="shared" si="178"/>
        <v>3.406527380865629E-5</v>
      </c>
      <c r="AF2407">
        <f t="shared" si="180"/>
        <v>2.1256730856601517E-2</v>
      </c>
      <c r="AG2407">
        <f t="shared" si="181"/>
        <v>8.1926983509818377E-2</v>
      </c>
    </row>
    <row r="2408" spans="30:33" x14ac:dyDescent="0.2">
      <c r="AD2408">
        <f t="shared" si="179"/>
        <v>2406</v>
      </c>
      <c r="AE2408">
        <f t="shared" si="178"/>
        <v>3.4010769370562445E-5</v>
      </c>
      <c r="AF2408">
        <f t="shared" si="180"/>
        <v>2.1222720087230952E-2</v>
      </c>
      <c r="AG2408">
        <f t="shared" si="181"/>
        <v>8.182991110557325E-2</v>
      </c>
    </row>
    <row r="2409" spans="30:33" x14ac:dyDescent="0.2">
      <c r="AD2409">
        <f t="shared" si="179"/>
        <v>2407</v>
      </c>
      <c r="AE2409">
        <f t="shared" si="178"/>
        <v>3.3956352139569536E-5</v>
      </c>
      <c r="AF2409">
        <f t="shared" si="180"/>
        <v>2.1188763735091383E-2</v>
      </c>
      <c r="AG2409">
        <f t="shared" si="181"/>
        <v>8.1732939599943877E-2</v>
      </c>
    </row>
    <row r="2410" spans="30:33" x14ac:dyDescent="0.2">
      <c r="AD2410">
        <f t="shared" si="179"/>
        <v>2408</v>
      </c>
      <c r="AE2410">
        <f t="shared" si="178"/>
        <v>3.3902021976146226E-5</v>
      </c>
      <c r="AF2410">
        <f t="shared" si="180"/>
        <v>2.1154861713115234E-2</v>
      </c>
      <c r="AG2410">
        <f t="shared" si="181"/>
        <v>8.1636068918560109E-2</v>
      </c>
    </row>
    <row r="2411" spans="30:33" x14ac:dyDescent="0.2">
      <c r="AD2411">
        <f t="shared" si="179"/>
        <v>2409</v>
      </c>
      <c r="AE2411">
        <f t="shared" si="178"/>
        <v>3.3847778740984393E-5</v>
      </c>
      <c r="AF2411">
        <f t="shared" si="180"/>
        <v>2.1121013934374249E-2</v>
      </c>
      <c r="AG2411">
        <f t="shared" si="181"/>
        <v>8.1539298987031397E-2</v>
      </c>
    </row>
    <row r="2412" spans="30:33" x14ac:dyDescent="0.2">
      <c r="AD2412">
        <f t="shared" si="179"/>
        <v>2410</v>
      </c>
      <c r="AE2412">
        <f t="shared" si="178"/>
        <v>3.3793622294998815E-5</v>
      </c>
      <c r="AF2412">
        <f t="shared" si="180"/>
        <v>2.1087220312079248E-2</v>
      </c>
      <c r="AG2412">
        <f t="shared" si="181"/>
        <v>8.1442629730947139E-2</v>
      </c>
    </row>
    <row r="2413" spans="30:33" x14ac:dyDescent="0.2">
      <c r="AD2413">
        <f t="shared" si="179"/>
        <v>2411</v>
      </c>
      <c r="AE2413">
        <f t="shared" si="178"/>
        <v>3.373955249932681E-5</v>
      </c>
      <c r="AF2413">
        <f t="shared" si="180"/>
        <v>2.1053480759579919E-2</v>
      </c>
      <c r="AG2413">
        <f t="shared" si="181"/>
        <v>8.1346061075876941E-2</v>
      </c>
    </row>
    <row r="2414" spans="30:33" x14ac:dyDescent="0.2">
      <c r="AD2414">
        <f t="shared" si="179"/>
        <v>2412</v>
      </c>
      <c r="AE2414">
        <f t="shared" si="178"/>
        <v>3.3685569215327888E-5</v>
      </c>
      <c r="AF2414">
        <f t="shared" si="180"/>
        <v>2.101979519036459E-2</v>
      </c>
      <c r="AG2414">
        <f t="shared" si="181"/>
        <v>8.1249592947370872E-2</v>
      </c>
    </row>
    <row r="2415" spans="30:33" x14ac:dyDescent="0.2">
      <c r="AD2415">
        <f t="shared" si="179"/>
        <v>2413</v>
      </c>
      <c r="AE2415">
        <f t="shared" si="178"/>
        <v>3.363167230458336E-5</v>
      </c>
      <c r="AF2415">
        <f t="shared" si="180"/>
        <v>2.0986163518060007E-2</v>
      </c>
      <c r="AG2415">
        <f t="shared" si="181"/>
        <v>8.1153225270959653E-2</v>
      </c>
    </row>
    <row r="2416" spans="30:33" x14ac:dyDescent="0.2">
      <c r="AD2416">
        <f t="shared" si="179"/>
        <v>2414</v>
      </c>
      <c r="AE2416">
        <f t="shared" si="178"/>
        <v>3.3577861628896026E-5</v>
      </c>
      <c r="AF2416">
        <f t="shared" si="180"/>
        <v>2.095258565643111E-2</v>
      </c>
      <c r="AG2416">
        <f t="shared" si="181"/>
        <v>8.1056957972155008E-2</v>
      </c>
    </row>
    <row r="2417" spans="30:33" x14ac:dyDescent="0.2">
      <c r="AD2417">
        <f t="shared" si="179"/>
        <v>2415</v>
      </c>
      <c r="AE2417">
        <f t="shared" si="178"/>
        <v>3.352413705028979E-5</v>
      </c>
      <c r="AF2417">
        <f t="shared" si="180"/>
        <v>2.0919061519380819E-2</v>
      </c>
      <c r="AG2417">
        <f t="shared" si="181"/>
        <v>8.0960790976449842E-2</v>
      </c>
    </row>
    <row r="2418" spans="30:33" x14ac:dyDescent="0.2">
      <c r="AD2418">
        <f t="shared" si="179"/>
        <v>2416</v>
      </c>
      <c r="AE2418">
        <f t="shared" si="178"/>
        <v>3.3470498431009326E-5</v>
      </c>
      <c r="AF2418">
        <f t="shared" si="180"/>
        <v>2.088559102094981E-2</v>
      </c>
      <c r="AG2418">
        <f t="shared" si="181"/>
        <v>8.0864724209318534E-2</v>
      </c>
    </row>
    <row r="2419" spans="30:33" x14ac:dyDescent="0.2">
      <c r="AD2419">
        <f t="shared" si="179"/>
        <v>2417</v>
      </c>
      <c r="AE2419">
        <f t="shared" si="178"/>
        <v>3.3416945633519711E-5</v>
      </c>
      <c r="AF2419">
        <f t="shared" si="180"/>
        <v>2.0852174075316289E-2</v>
      </c>
      <c r="AG2419">
        <f t="shared" si="181"/>
        <v>8.0768757596217142E-2</v>
      </c>
    </row>
    <row r="2420" spans="30:33" x14ac:dyDescent="0.2">
      <c r="AD2420">
        <f t="shared" si="179"/>
        <v>2418</v>
      </c>
      <c r="AE2420">
        <f t="shared" si="178"/>
        <v>3.3363478520506076E-5</v>
      </c>
      <c r="AF2420">
        <f t="shared" si="180"/>
        <v>2.0818810596795783E-2</v>
      </c>
      <c r="AG2420">
        <f t="shared" si="181"/>
        <v>8.0672891062583685E-2</v>
      </c>
    </row>
    <row r="2421" spans="30:33" x14ac:dyDescent="0.2">
      <c r="AD2421">
        <f t="shared" si="179"/>
        <v>2419</v>
      </c>
      <c r="AE2421">
        <f t="shared" si="178"/>
        <v>3.3310096954873266E-5</v>
      </c>
      <c r="AF2421">
        <f t="shared" si="180"/>
        <v>2.078550049984091E-2</v>
      </c>
      <c r="AG2421">
        <f t="shared" si="181"/>
        <v>8.0577124533838432E-2</v>
      </c>
    </row>
    <row r="2422" spans="30:33" x14ac:dyDescent="0.2">
      <c r="AD2422">
        <f t="shared" si="179"/>
        <v>2420</v>
      </c>
      <c r="AE2422">
        <f t="shared" si="178"/>
        <v>3.3256800799745473E-5</v>
      </c>
      <c r="AF2422">
        <f t="shared" si="180"/>
        <v>2.0752243699041165E-2</v>
      </c>
      <c r="AG2422">
        <f t="shared" si="181"/>
        <v>8.048145793538404E-2</v>
      </c>
    </row>
    <row r="2423" spans="30:33" x14ac:dyDescent="0.2">
      <c r="AD2423">
        <f t="shared" si="179"/>
        <v>2421</v>
      </c>
      <c r="AE2423">
        <f t="shared" si="178"/>
        <v>3.3203589918465877E-5</v>
      </c>
      <c r="AF2423">
        <f t="shared" si="180"/>
        <v>2.0719040109122698E-2</v>
      </c>
      <c r="AG2423">
        <f t="shared" si="181"/>
        <v>8.0385891192605891E-2</v>
      </c>
    </row>
    <row r="2424" spans="30:33" x14ac:dyDescent="0.2">
      <c r="AD2424">
        <f t="shared" si="179"/>
        <v>2422</v>
      </c>
      <c r="AE2424">
        <f t="shared" si="178"/>
        <v>3.3150464174596335E-5</v>
      </c>
      <c r="AF2424">
        <f t="shared" si="180"/>
        <v>2.0685889644948101E-2</v>
      </c>
      <c r="AG2424">
        <f t="shared" si="181"/>
        <v>8.029042423087232E-2</v>
      </c>
    </row>
    <row r="2425" spans="30:33" x14ac:dyDescent="0.2">
      <c r="AD2425">
        <f t="shared" si="179"/>
        <v>2423</v>
      </c>
      <c r="AE2425">
        <f t="shared" si="178"/>
        <v>3.3097423431916976E-5</v>
      </c>
      <c r="AF2425">
        <f t="shared" si="180"/>
        <v>2.0652792221516184E-2</v>
      </c>
      <c r="AG2425">
        <f t="shared" si="181"/>
        <v>8.0195056975534834E-2</v>
      </c>
    </row>
    <row r="2426" spans="30:33" x14ac:dyDescent="0.2">
      <c r="AD2426">
        <f t="shared" si="179"/>
        <v>2424</v>
      </c>
      <c r="AE2426">
        <f t="shared" si="178"/>
        <v>3.3044467554425912E-5</v>
      </c>
      <c r="AF2426">
        <f t="shared" si="180"/>
        <v>2.0619747753961758E-2</v>
      </c>
      <c r="AG2426">
        <f t="shared" si="181"/>
        <v>8.0099789351928408E-2</v>
      </c>
    </row>
    <row r="2427" spans="30:33" x14ac:dyDescent="0.2">
      <c r="AD2427">
        <f t="shared" si="179"/>
        <v>2425</v>
      </c>
      <c r="AE2427">
        <f t="shared" si="178"/>
        <v>3.2991596406338829E-5</v>
      </c>
      <c r="AF2427">
        <f t="shared" si="180"/>
        <v>2.0586756157555418E-2</v>
      </c>
      <c r="AG2427">
        <f t="shared" si="181"/>
        <v>8.0004621285371655E-2</v>
      </c>
    </row>
    <row r="2428" spans="30:33" x14ac:dyDescent="0.2">
      <c r="AD2428">
        <f t="shared" si="179"/>
        <v>2426</v>
      </c>
      <c r="AE2428">
        <f t="shared" si="178"/>
        <v>3.2938809852088685E-5</v>
      </c>
      <c r="AF2428">
        <f t="shared" si="180"/>
        <v>2.055381734770333E-2</v>
      </c>
      <c r="AG2428">
        <f t="shared" si="181"/>
        <v>7.9909552701167147E-2</v>
      </c>
    </row>
    <row r="2429" spans="30:33" x14ac:dyDescent="0.2">
      <c r="AD2429">
        <f t="shared" si="179"/>
        <v>2427</v>
      </c>
      <c r="AE2429">
        <f t="shared" si="178"/>
        <v>3.2886107756325344E-5</v>
      </c>
      <c r="AF2429">
        <f t="shared" si="180"/>
        <v>2.0520931239947002E-2</v>
      </c>
      <c r="AG2429">
        <f t="shared" si="181"/>
        <v>7.9814583524601607E-2</v>
      </c>
    </row>
    <row r="2430" spans="30:33" x14ac:dyDescent="0.2">
      <c r="AD2430">
        <f t="shared" si="179"/>
        <v>2428</v>
      </c>
      <c r="AE2430">
        <f t="shared" si="178"/>
        <v>3.283348998391522E-5</v>
      </c>
      <c r="AF2430">
        <f t="shared" si="180"/>
        <v>2.0488097749963085E-2</v>
      </c>
      <c r="AG2430">
        <f t="shared" si="181"/>
        <v>7.9719713680946158E-2</v>
      </c>
    </row>
    <row r="2431" spans="30:33" x14ac:dyDescent="0.2">
      <c r="AD2431">
        <f t="shared" si="179"/>
        <v>2429</v>
      </c>
      <c r="AE2431">
        <f t="shared" si="178"/>
        <v>3.2780956399940948E-5</v>
      </c>
      <c r="AF2431">
        <f t="shared" si="180"/>
        <v>2.0455316793563143E-2</v>
      </c>
      <c r="AG2431">
        <f t="shared" si="181"/>
        <v>7.9624943095456563E-2</v>
      </c>
    </row>
    <row r="2432" spans="30:33" x14ac:dyDescent="0.2">
      <c r="AD2432">
        <f t="shared" si="179"/>
        <v>2430</v>
      </c>
      <c r="AE2432">
        <f t="shared" si="178"/>
        <v>3.2728506869701046E-5</v>
      </c>
      <c r="AF2432">
        <f t="shared" si="180"/>
        <v>2.0422588286693442E-2</v>
      </c>
      <c r="AG2432">
        <f t="shared" si="181"/>
        <v>7.9530271693373539E-2</v>
      </c>
    </row>
    <row r="2433" spans="30:33" x14ac:dyDescent="0.2">
      <c r="AD2433">
        <f t="shared" si="179"/>
        <v>2431</v>
      </c>
      <c r="AE2433">
        <f t="shared" si="178"/>
        <v>3.267614125870952E-5</v>
      </c>
      <c r="AF2433">
        <f t="shared" si="180"/>
        <v>2.038991214543473E-2</v>
      </c>
      <c r="AG2433">
        <f t="shared" si="181"/>
        <v>7.9435699399922843E-2</v>
      </c>
    </row>
    <row r="2434" spans="30:33" x14ac:dyDescent="0.2">
      <c r="AD2434">
        <f t="shared" si="179"/>
        <v>2432</v>
      </c>
      <c r="AE2434">
        <f t="shared" si="178"/>
        <v>3.2623859432695586E-5</v>
      </c>
      <c r="AF2434">
        <f t="shared" si="180"/>
        <v>2.0357288286002032E-2</v>
      </c>
      <c r="AG2434">
        <f t="shared" si="181"/>
        <v>7.9341226140315663E-2</v>
      </c>
    </row>
    <row r="2435" spans="30:33" x14ac:dyDescent="0.2">
      <c r="AD2435">
        <f t="shared" si="179"/>
        <v>2433</v>
      </c>
      <c r="AE2435">
        <f t="shared" si="178"/>
        <v>3.2571661257603263E-5</v>
      </c>
      <c r="AF2435">
        <f t="shared" si="180"/>
        <v>2.0324716624744429E-2</v>
      </c>
      <c r="AG2435">
        <f t="shared" si="181"/>
        <v>7.9246851839748736E-2</v>
      </c>
    </row>
    <row r="2436" spans="30:33" x14ac:dyDescent="0.2">
      <c r="AD2436">
        <f t="shared" si="179"/>
        <v>2434</v>
      </c>
      <c r="AE2436">
        <f t="shared" si="178"/>
        <v>3.2519546599591101E-5</v>
      </c>
      <c r="AF2436">
        <f t="shared" si="180"/>
        <v>2.0292197078144836E-2</v>
      </c>
      <c r="AG2436">
        <f t="shared" si="181"/>
        <v>7.9152576423404744E-2</v>
      </c>
    </row>
    <row r="2437" spans="30:33" x14ac:dyDescent="0.2">
      <c r="AD2437">
        <f t="shared" si="179"/>
        <v>2435</v>
      </c>
      <c r="AE2437">
        <f t="shared" si="178"/>
        <v>3.2467515325031751E-5</v>
      </c>
      <c r="AF2437">
        <f t="shared" si="180"/>
        <v>2.0259729562819802E-2</v>
      </c>
      <c r="AG2437">
        <f t="shared" si="181"/>
        <v>7.905839981645231E-2</v>
      </c>
    </row>
    <row r="2438" spans="30:33" x14ac:dyDescent="0.2">
      <c r="AD2438">
        <f t="shared" si="179"/>
        <v>2436</v>
      </c>
      <c r="AE2438">
        <f t="shared" si="178"/>
        <v>3.2415567300511696E-5</v>
      </c>
      <c r="AF2438">
        <f t="shared" si="180"/>
        <v>2.0227313995519289E-2</v>
      </c>
      <c r="AG2438">
        <f t="shared" si="181"/>
        <v>7.8964321944046484E-2</v>
      </c>
    </row>
    <row r="2439" spans="30:33" x14ac:dyDescent="0.2">
      <c r="AD2439">
        <f t="shared" si="179"/>
        <v>2437</v>
      </c>
      <c r="AE2439">
        <f t="shared" si="178"/>
        <v>3.2363702392830878E-5</v>
      </c>
      <c r="AF2439">
        <f t="shared" si="180"/>
        <v>2.0194950293126457E-2</v>
      </c>
      <c r="AG2439">
        <f t="shared" si="181"/>
        <v>7.8870342731328855E-2</v>
      </c>
    </row>
    <row r="2440" spans="30:33" x14ac:dyDescent="0.2">
      <c r="AD2440">
        <f t="shared" si="179"/>
        <v>2438</v>
      </c>
      <c r="AE2440">
        <f t="shared" si="178"/>
        <v>3.2311920469002346E-5</v>
      </c>
      <c r="AF2440">
        <f t="shared" si="180"/>
        <v>2.0162638372657454E-2</v>
      </c>
      <c r="AG2440">
        <f t="shared" si="181"/>
        <v>7.8776462103427716E-2</v>
      </c>
    </row>
    <row r="2441" spans="30:33" x14ac:dyDescent="0.2">
      <c r="AD2441">
        <f t="shared" si="179"/>
        <v>2439</v>
      </c>
      <c r="AE2441">
        <f t="shared" si="178"/>
        <v>3.2260221396251937E-5</v>
      </c>
      <c r="AF2441">
        <f t="shared" si="180"/>
        <v>2.0130378151261202E-2</v>
      </c>
      <c r="AG2441">
        <f t="shared" si="181"/>
        <v>7.868267998545847E-2</v>
      </c>
    </row>
    <row r="2442" spans="30:33" x14ac:dyDescent="0.2">
      <c r="AD2442">
        <f t="shared" si="179"/>
        <v>2440</v>
      </c>
      <c r="AE2442">
        <f t="shared" si="178"/>
        <v>3.2208605042017939E-5</v>
      </c>
      <c r="AF2442">
        <f t="shared" si="180"/>
        <v>2.0098169546219184E-2</v>
      </c>
      <c r="AG2442">
        <f t="shared" si="181"/>
        <v>7.8588996302523778E-2</v>
      </c>
    </row>
    <row r="2443" spans="30:33" x14ac:dyDescent="0.2">
      <c r="AD2443">
        <f t="shared" si="179"/>
        <v>2441</v>
      </c>
      <c r="AE2443">
        <f t="shared" si="178"/>
        <v>3.2157071273950708E-5</v>
      </c>
      <c r="AF2443">
        <f t="shared" si="180"/>
        <v>2.0066012474945234E-2</v>
      </c>
      <c r="AG2443">
        <f t="shared" si="181"/>
        <v>7.8495410979713673E-2</v>
      </c>
    </row>
    <row r="2444" spans="30:33" x14ac:dyDescent="0.2">
      <c r="AD2444">
        <f t="shared" si="179"/>
        <v>2442</v>
      </c>
      <c r="AE2444">
        <f t="shared" si="178"/>
        <v>3.2105619959912391E-5</v>
      </c>
      <c r="AF2444">
        <f t="shared" si="180"/>
        <v>2.0033906854985319E-2</v>
      </c>
      <c r="AG2444">
        <f t="shared" si="181"/>
        <v>7.8401923942106058E-2</v>
      </c>
    </row>
    <row r="2445" spans="30:33" x14ac:dyDescent="0.2">
      <c r="AD2445">
        <f t="shared" si="179"/>
        <v>2443</v>
      </c>
      <c r="AE2445">
        <f t="shared" si="178"/>
        <v>3.2054250967976525E-5</v>
      </c>
      <c r="AF2445">
        <f t="shared" si="180"/>
        <v>2.000185260401734E-2</v>
      </c>
      <c r="AG2445">
        <f t="shared" si="181"/>
        <v>7.8308535114766653E-2</v>
      </c>
    </row>
    <row r="2446" spans="30:33" x14ac:dyDescent="0.2">
      <c r="AD2446">
        <f t="shared" si="179"/>
        <v>2444</v>
      </c>
      <c r="AE2446">
        <f t="shared" si="178"/>
        <v>3.2002964166427757E-5</v>
      </c>
      <c r="AF2446">
        <f t="shared" si="180"/>
        <v>1.9969849639850913E-2</v>
      </c>
      <c r="AG2446">
        <f t="shared" si="181"/>
        <v>7.8215244422749436E-2</v>
      </c>
    </row>
    <row r="2447" spans="30:33" x14ac:dyDescent="0.2">
      <c r="AD2447">
        <f t="shared" si="179"/>
        <v>2445</v>
      </c>
      <c r="AE2447">
        <f t="shared" si="178"/>
        <v>3.1951759423761479E-5</v>
      </c>
      <c r="AF2447">
        <f t="shared" si="180"/>
        <v>1.9937897880427151E-2</v>
      </c>
      <c r="AG2447">
        <f t="shared" si="181"/>
        <v>7.8122051791096811E-2</v>
      </c>
    </row>
    <row r="2448" spans="30:33" x14ac:dyDescent="0.2">
      <c r="AD2448">
        <f t="shared" si="179"/>
        <v>2446</v>
      </c>
      <c r="AE2448">
        <f t="shared" si="178"/>
        <v>3.1900636608683455E-5</v>
      </c>
      <c r="AF2448">
        <f t="shared" si="180"/>
        <v>1.9905997243818467E-2</v>
      </c>
      <c r="AG2448">
        <f t="shared" si="181"/>
        <v>7.8028957144839733E-2</v>
      </c>
    </row>
    <row r="2449" spans="30:33" x14ac:dyDescent="0.2">
      <c r="AD2449">
        <f t="shared" si="179"/>
        <v>2447</v>
      </c>
      <c r="AE2449">
        <f t="shared" si="178"/>
        <v>3.1849595590109559E-5</v>
      </c>
      <c r="AF2449">
        <f t="shared" si="180"/>
        <v>1.9874147648228358E-2</v>
      </c>
      <c r="AG2449">
        <f t="shared" si="181"/>
        <v>7.7935960408998084E-2</v>
      </c>
    </row>
    <row r="2450" spans="30:33" x14ac:dyDescent="0.2">
      <c r="AD2450">
        <f t="shared" si="179"/>
        <v>2448</v>
      </c>
      <c r="AE2450">
        <f t="shared" si="178"/>
        <v>3.1798636237165386E-5</v>
      </c>
      <c r="AF2450">
        <f t="shared" si="180"/>
        <v>1.9842349011991191E-2</v>
      </c>
      <c r="AG2450">
        <f t="shared" si="181"/>
        <v>7.7843061508580863E-2</v>
      </c>
    </row>
    <row r="2451" spans="30:33" x14ac:dyDescent="0.2">
      <c r="AD2451">
        <f t="shared" si="179"/>
        <v>2449</v>
      </c>
      <c r="AE2451">
        <f t="shared" ref="AE2451:AE2514" si="182">AF2450*$AE$3</f>
        <v>3.1747758419185919E-5</v>
      </c>
      <c r="AF2451">
        <f t="shared" si="180"/>
        <v>1.9810601253572004E-2</v>
      </c>
      <c r="AG2451">
        <f t="shared" si="181"/>
        <v>7.7750260368586316E-2</v>
      </c>
    </row>
    <row r="2452" spans="30:33" x14ac:dyDescent="0.2">
      <c r="AD2452">
        <f t="shared" si="179"/>
        <v>2450</v>
      </c>
      <c r="AE2452">
        <f t="shared" si="182"/>
        <v>3.1696962005715224E-5</v>
      </c>
      <c r="AF2452">
        <f t="shared" si="180"/>
        <v>1.9778904291566288E-2</v>
      </c>
      <c r="AG2452">
        <f t="shared" si="181"/>
        <v>7.7657556914002293E-2</v>
      </c>
    </row>
    <row r="2453" spans="30:33" x14ac:dyDescent="0.2">
      <c r="AD2453">
        <f t="shared" si="179"/>
        <v>2451</v>
      </c>
      <c r="AE2453">
        <f t="shared" si="182"/>
        <v>3.1646246866506073E-5</v>
      </c>
      <c r="AF2453">
        <f t="shared" si="180"/>
        <v>1.9747258044699782E-2</v>
      </c>
      <c r="AG2453">
        <f t="shared" si="181"/>
        <v>7.756495106980639E-2</v>
      </c>
    </row>
    <row r="2454" spans="30:33" x14ac:dyDescent="0.2">
      <c r="AD2454">
        <f t="shared" si="179"/>
        <v>2452</v>
      </c>
      <c r="AE2454">
        <f t="shared" si="182"/>
        <v>3.1595612871519666E-5</v>
      </c>
      <c r="AF2454">
        <f t="shared" si="180"/>
        <v>1.9715662431828263E-2</v>
      </c>
      <c r="AG2454">
        <f t="shared" si="181"/>
        <v>7.7472442760966223E-2</v>
      </c>
    </row>
    <row r="2455" spans="30:33" x14ac:dyDescent="0.2">
      <c r="AD2455">
        <f t="shared" si="179"/>
        <v>2453</v>
      </c>
      <c r="AE2455">
        <f t="shared" si="182"/>
        <v>3.1545059890925238E-5</v>
      </c>
      <c r="AF2455">
        <f t="shared" si="180"/>
        <v>1.9684117371937336E-2</v>
      </c>
      <c r="AG2455">
        <f t="shared" si="181"/>
        <v>7.7380031912439612E-2</v>
      </c>
    </row>
    <row r="2456" spans="30:33" x14ac:dyDescent="0.2">
      <c r="AD2456">
        <f t="shared" si="179"/>
        <v>2454</v>
      </c>
      <c r="AE2456">
        <f t="shared" si="182"/>
        <v>3.1494587795099751E-5</v>
      </c>
      <c r="AF2456">
        <f t="shared" si="180"/>
        <v>1.9652622784142235E-2</v>
      </c>
      <c r="AG2456">
        <f t="shared" si="181"/>
        <v>7.7287718449174786E-2</v>
      </c>
    </row>
    <row r="2457" spans="30:33" x14ac:dyDescent="0.2">
      <c r="AD2457">
        <f t="shared" si="179"/>
        <v>2455</v>
      </c>
      <c r="AE2457">
        <f t="shared" si="182"/>
        <v>3.1444196454627589E-5</v>
      </c>
      <c r="AF2457">
        <f t="shared" si="180"/>
        <v>1.9621178587687606E-2</v>
      </c>
      <c r="AG2457">
        <f t="shared" si="181"/>
        <v>7.7195502296110732E-2</v>
      </c>
    </row>
    <row r="2458" spans="30:33" x14ac:dyDescent="0.2">
      <c r="AD2458">
        <f t="shared" si="179"/>
        <v>2456</v>
      </c>
      <c r="AE2458">
        <f t="shared" si="182"/>
        <v>3.1393885740300186E-5</v>
      </c>
      <c r="AF2458">
        <f t="shared" si="180"/>
        <v>1.9589784701947305E-2</v>
      </c>
      <c r="AG2458">
        <f t="shared" si="181"/>
        <v>7.7103383378177251E-2</v>
      </c>
    </row>
    <row r="2459" spans="30:33" x14ac:dyDescent="0.2">
      <c r="AD2459">
        <f t="shared" si="179"/>
        <v>2457</v>
      </c>
      <c r="AE2459">
        <f t="shared" si="182"/>
        <v>3.1343655523115703E-5</v>
      </c>
      <c r="AF2459">
        <f t="shared" si="180"/>
        <v>1.9558441046424187E-2</v>
      </c>
      <c r="AG2459">
        <f t="shared" si="181"/>
        <v>7.7011361620295288E-2</v>
      </c>
    </row>
    <row r="2460" spans="30:33" x14ac:dyDescent="0.2">
      <c r="AD2460">
        <f t="shared" si="179"/>
        <v>2458</v>
      </c>
      <c r="AE2460">
        <f t="shared" si="182"/>
        <v>3.1293505674278716E-5</v>
      </c>
      <c r="AF2460">
        <f t="shared" si="180"/>
        <v>1.9527147540749908E-2</v>
      </c>
      <c r="AG2460">
        <f t="shared" si="181"/>
        <v>7.6919436947377087E-2</v>
      </c>
    </row>
    <row r="2461" spans="30:33" x14ac:dyDescent="0.2">
      <c r="AD2461">
        <f t="shared" si="179"/>
        <v>2459</v>
      </c>
      <c r="AE2461">
        <f t="shared" si="182"/>
        <v>3.1243436065199865E-5</v>
      </c>
      <c r="AF2461">
        <f t="shared" si="180"/>
        <v>1.9495904104684707E-2</v>
      </c>
      <c r="AG2461">
        <f t="shared" si="181"/>
        <v>7.682760928432647E-2</v>
      </c>
    </row>
    <row r="2462" spans="30:33" x14ac:dyDescent="0.2">
      <c r="AD2462">
        <f t="shared" si="179"/>
        <v>2460</v>
      </c>
      <c r="AE2462">
        <f t="shared" si="182"/>
        <v>3.1193446567495545E-5</v>
      </c>
      <c r="AF2462">
        <f t="shared" si="180"/>
        <v>1.946471065811721E-2</v>
      </c>
      <c r="AG2462">
        <f t="shared" si="181"/>
        <v>7.6735878556039042E-2</v>
      </c>
    </row>
    <row r="2463" spans="30:33" x14ac:dyDescent="0.2">
      <c r="AD2463">
        <f t="shared" si="179"/>
        <v>2461</v>
      </c>
      <c r="AE2463">
        <f t="shared" si="182"/>
        <v>3.1143537052987547E-5</v>
      </c>
      <c r="AF2463">
        <f t="shared" si="180"/>
        <v>1.943356712106422E-2</v>
      </c>
      <c r="AG2463">
        <f t="shared" si="181"/>
        <v>7.6644244687402358E-2</v>
      </c>
    </row>
    <row r="2464" spans="30:33" x14ac:dyDescent="0.2">
      <c r="AD2464">
        <f t="shared" si="179"/>
        <v>2462</v>
      </c>
      <c r="AE2464">
        <f t="shared" si="182"/>
        <v>3.1093707393702766E-5</v>
      </c>
      <c r="AF2464">
        <f t="shared" si="180"/>
        <v>1.9402473413670518E-2</v>
      </c>
      <c r="AG2464">
        <f t="shared" si="181"/>
        <v>7.6552707603296216E-2</v>
      </c>
    </row>
    <row r="2465" spans="30:33" x14ac:dyDescent="0.2">
      <c r="AD2465">
        <f t="shared" si="179"/>
        <v>2463</v>
      </c>
      <c r="AE2465">
        <f t="shared" si="182"/>
        <v>3.1043957461872841E-5</v>
      </c>
      <c r="AF2465">
        <f t="shared" si="180"/>
        <v>1.9371429456208643E-2</v>
      </c>
      <c r="AG2465">
        <f t="shared" si="181"/>
        <v>7.6461267228592811E-2</v>
      </c>
    </row>
    <row r="2466" spans="30:33" x14ac:dyDescent="0.2">
      <c r="AD2466">
        <f t="shared" si="179"/>
        <v>2464</v>
      </c>
      <c r="AE2466">
        <f t="shared" si="182"/>
        <v>3.0994287129933845E-5</v>
      </c>
      <c r="AF2466">
        <f t="shared" si="180"/>
        <v>1.9340435169078709E-2</v>
      </c>
      <c r="AG2466">
        <f t="shared" si="181"/>
        <v>7.6369923488156993E-2</v>
      </c>
    </row>
    <row r="2467" spans="30:33" x14ac:dyDescent="0.2">
      <c r="AD2467">
        <f t="shared" ref="AD2467:AD2530" si="183">AD2466+1</f>
        <v>2465</v>
      </c>
      <c r="AE2467">
        <f t="shared" si="182"/>
        <v>3.094469627052595E-5</v>
      </c>
      <c r="AF2467">
        <f t="shared" ref="AF2467:AF2530" si="184">AF2466*$AF$3</f>
        <v>1.9309490472808184E-2</v>
      </c>
      <c r="AG2467">
        <f t="shared" ref="AG2467:AG2530" si="185">AD2467*AE2467</f>
        <v>7.6278676306846468E-2</v>
      </c>
    </row>
    <row r="2468" spans="30:33" x14ac:dyDescent="0.2">
      <c r="AD2468">
        <f t="shared" si="183"/>
        <v>2466</v>
      </c>
      <c r="AE2468">
        <f t="shared" si="182"/>
        <v>3.0895184756493106E-5</v>
      </c>
      <c r="AF2468">
        <f t="shared" si="184"/>
        <v>1.9278595288051689E-2</v>
      </c>
      <c r="AG2468">
        <f t="shared" si="185"/>
        <v>7.6187525609512002E-2</v>
      </c>
    </row>
    <row r="2469" spans="30:33" x14ac:dyDescent="0.2">
      <c r="AD2469">
        <f t="shared" si="183"/>
        <v>2467</v>
      </c>
      <c r="AE2469">
        <f t="shared" si="182"/>
        <v>3.084575246088272E-5</v>
      </c>
      <c r="AF2469">
        <f t="shared" si="184"/>
        <v>1.9247749535590806E-2</v>
      </c>
      <c r="AG2469">
        <f t="shared" si="185"/>
        <v>7.6096471320997672E-2</v>
      </c>
    </row>
    <row r="2470" spans="30:33" x14ac:dyDescent="0.2">
      <c r="AD2470">
        <f t="shared" si="183"/>
        <v>2468</v>
      </c>
      <c r="AE2470">
        <f t="shared" si="182"/>
        <v>3.0796399256945303E-5</v>
      </c>
      <c r="AF2470">
        <f t="shared" si="184"/>
        <v>1.9216953136333859E-2</v>
      </c>
      <c r="AG2470">
        <f t="shared" si="185"/>
        <v>7.6005513366141003E-2</v>
      </c>
    </row>
    <row r="2471" spans="30:33" x14ac:dyDescent="0.2">
      <c r="AD2471">
        <f t="shared" si="183"/>
        <v>2469</v>
      </c>
      <c r="AE2471">
        <f t="shared" si="182"/>
        <v>3.0747125018134187E-5</v>
      </c>
      <c r="AF2471">
        <f t="shared" si="184"/>
        <v>1.9186206011315723E-2</v>
      </c>
      <c r="AG2471">
        <f t="shared" si="185"/>
        <v>7.5914651669773306E-2</v>
      </c>
    </row>
    <row r="2472" spans="30:33" x14ac:dyDescent="0.2">
      <c r="AD2472">
        <f t="shared" si="183"/>
        <v>2470</v>
      </c>
      <c r="AE2472">
        <f t="shared" si="182"/>
        <v>3.0697929618105172E-5</v>
      </c>
      <c r="AF2472">
        <f t="shared" si="184"/>
        <v>1.9155508081697619E-2</v>
      </c>
      <c r="AG2472">
        <f t="shared" si="185"/>
        <v>7.5823886156719769E-2</v>
      </c>
    </row>
    <row r="2473" spans="30:33" x14ac:dyDescent="0.2">
      <c r="AD2473">
        <f t="shared" si="183"/>
        <v>2471</v>
      </c>
      <c r="AE2473">
        <f t="shared" si="182"/>
        <v>3.0648812930716207E-5</v>
      </c>
      <c r="AF2473">
        <f t="shared" si="184"/>
        <v>1.9124859268766902E-2</v>
      </c>
      <c r="AG2473">
        <f t="shared" si="185"/>
        <v>7.5733216751799753E-2</v>
      </c>
    </row>
    <row r="2474" spans="30:33" x14ac:dyDescent="0.2">
      <c r="AD2474">
        <f t="shared" si="183"/>
        <v>2472</v>
      </c>
      <c r="AE2474">
        <f t="shared" si="182"/>
        <v>3.059977483002706E-5</v>
      </c>
      <c r="AF2474">
        <f t="shared" si="184"/>
        <v>1.9094259493936873E-2</v>
      </c>
      <c r="AG2474">
        <f t="shared" si="185"/>
        <v>7.5642643379826888E-2</v>
      </c>
    </row>
    <row r="2475" spans="30:33" x14ac:dyDescent="0.2">
      <c r="AD2475">
        <f t="shared" si="183"/>
        <v>2473</v>
      </c>
      <c r="AE2475">
        <f t="shared" si="182"/>
        <v>3.0550815190299009E-5</v>
      </c>
      <c r="AF2475">
        <f t="shared" si="184"/>
        <v>1.9063708678746571E-2</v>
      </c>
      <c r="AG2475">
        <f t="shared" si="185"/>
        <v>7.5552165965609444E-2</v>
      </c>
    </row>
    <row r="2476" spans="30:33" x14ac:dyDescent="0.2">
      <c r="AD2476">
        <f t="shared" si="183"/>
        <v>2474</v>
      </c>
      <c r="AE2476">
        <f t="shared" si="182"/>
        <v>3.0501933885994529E-5</v>
      </c>
      <c r="AF2476">
        <f t="shared" si="184"/>
        <v>1.9033206744860576E-2</v>
      </c>
      <c r="AG2476">
        <f t="shared" si="185"/>
        <v>7.5461784433950463E-2</v>
      </c>
    </row>
    <row r="2477" spans="30:33" x14ac:dyDescent="0.2">
      <c r="AD2477">
        <f t="shared" si="183"/>
        <v>2475</v>
      </c>
      <c r="AE2477">
        <f t="shared" si="182"/>
        <v>3.0453130791776936E-5</v>
      </c>
      <c r="AF2477">
        <f t="shared" si="184"/>
        <v>1.90027536140688E-2</v>
      </c>
      <c r="AG2477">
        <f t="shared" si="185"/>
        <v>7.5371498709647919E-2</v>
      </c>
    </row>
    <row r="2478" spans="30:33" x14ac:dyDescent="0.2">
      <c r="AD2478">
        <f t="shared" si="183"/>
        <v>2476</v>
      </c>
      <c r="AE2478">
        <f t="shared" si="182"/>
        <v>3.0404405782510094E-5</v>
      </c>
      <c r="AF2478">
        <f t="shared" si="184"/>
        <v>1.897234920828629E-2</v>
      </c>
      <c r="AG2478">
        <f t="shared" si="185"/>
        <v>7.5281308717494999E-2</v>
      </c>
    </row>
    <row r="2479" spans="30:33" x14ac:dyDescent="0.2">
      <c r="AD2479">
        <f t="shared" si="183"/>
        <v>2477</v>
      </c>
      <c r="AE2479">
        <f t="shared" si="182"/>
        <v>3.0355758733258079E-5</v>
      </c>
      <c r="AF2479">
        <f t="shared" si="184"/>
        <v>1.8941993449553031E-2</v>
      </c>
      <c r="AG2479">
        <f t="shared" si="185"/>
        <v>7.5191214382280255E-2</v>
      </c>
    </row>
    <row r="2480" spans="30:33" x14ac:dyDescent="0.2">
      <c r="AD2480">
        <f t="shared" si="183"/>
        <v>2478</v>
      </c>
      <c r="AE2480">
        <f t="shared" si="182"/>
        <v>3.0307189519284865E-5</v>
      </c>
      <c r="AF2480">
        <f t="shared" si="184"/>
        <v>1.8911686260033745E-2</v>
      </c>
      <c r="AG2480">
        <f t="shared" si="185"/>
        <v>7.5101215628787896E-2</v>
      </c>
    </row>
    <row r="2481" spans="30:33" x14ac:dyDescent="0.2">
      <c r="AD2481">
        <f t="shared" si="183"/>
        <v>2479</v>
      </c>
      <c r="AE2481">
        <f t="shared" si="182"/>
        <v>3.0258698016054005E-5</v>
      </c>
      <c r="AF2481">
        <f t="shared" si="184"/>
        <v>1.8881427562017689E-2</v>
      </c>
      <c r="AG2481">
        <f t="shared" si="185"/>
        <v>7.5011312381797882E-2</v>
      </c>
    </row>
    <row r="2482" spans="30:33" x14ac:dyDescent="0.2">
      <c r="AD2482">
        <f t="shared" si="183"/>
        <v>2480</v>
      </c>
      <c r="AE2482">
        <f t="shared" si="182"/>
        <v>3.0210284099228315E-5</v>
      </c>
      <c r="AF2482">
        <f t="shared" si="184"/>
        <v>1.8851217277918459E-2</v>
      </c>
      <c r="AG2482">
        <f t="shared" si="185"/>
        <v>7.4921504566086219E-2</v>
      </c>
    </row>
    <row r="2483" spans="30:33" x14ac:dyDescent="0.2">
      <c r="AD2483">
        <f t="shared" si="183"/>
        <v>2481</v>
      </c>
      <c r="AE2483">
        <f t="shared" si="182"/>
        <v>3.0161947644669548E-5</v>
      </c>
      <c r="AF2483">
        <f t="shared" si="184"/>
        <v>1.8821055330273787E-2</v>
      </c>
      <c r="AG2483">
        <f t="shared" si="185"/>
        <v>7.4831792106425155E-2</v>
      </c>
    </row>
    <row r="2484" spans="30:33" x14ac:dyDescent="0.2">
      <c r="AD2484">
        <f t="shared" si="183"/>
        <v>2482</v>
      </c>
      <c r="AE2484">
        <f t="shared" si="182"/>
        <v>3.0113688528438072E-5</v>
      </c>
      <c r="AF2484">
        <f t="shared" si="184"/>
        <v>1.879094164174535E-2</v>
      </c>
      <c r="AG2484">
        <f t="shared" si="185"/>
        <v>7.4742174927583296E-2</v>
      </c>
    </row>
    <row r="2485" spans="30:33" x14ac:dyDescent="0.2">
      <c r="AD2485">
        <f t="shared" si="183"/>
        <v>2483</v>
      </c>
      <c r="AE2485">
        <f t="shared" si="182"/>
        <v>3.0065506626792572E-5</v>
      </c>
      <c r="AF2485">
        <f t="shared" si="184"/>
        <v>1.8760876135118558E-2</v>
      </c>
      <c r="AG2485">
        <f t="shared" si="185"/>
        <v>7.4652652954325951E-2</v>
      </c>
    </row>
    <row r="2486" spans="30:33" x14ac:dyDescent="0.2">
      <c r="AD2486">
        <f t="shared" si="183"/>
        <v>2484</v>
      </c>
      <c r="AE2486">
        <f t="shared" si="182"/>
        <v>3.0017401816189707E-5</v>
      </c>
      <c r="AF2486">
        <f t="shared" si="184"/>
        <v>1.8730858733302366E-2</v>
      </c>
      <c r="AG2486">
        <f t="shared" si="185"/>
        <v>7.4563226111415234E-2</v>
      </c>
    </row>
    <row r="2487" spans="30:33" x14ac:dyDescent="0.2">
      <c r="AD2487">
        <f t="shared" si="183"/>
        <v>2485</v>
      </c>
      <c r="AE2487">
        <f t="shared" si="182"/>
        <v>2.9969373973283798E-5</v>
      </c>
      <c r="AF2487">
        <f t="shared" si="184"/>
        <v>1.8700889359329082E-2</v>
      </c>
      <c r="AG2487">
        <f t="shared" si="185"/>
        <v>7.4473894323610235E-2</v>
      </c>
    </row>
    <row r="2488" spans="30:33" x14ac:dyDescent="0.2">
      <c r="AD2488">
        <f t="shared" si="183"/>
        <v>2486</v>
      </c>
      <c r="AE2488">
        <f t="shared" si="182"/>
        <v>2.9921422974926545E-5</v>
      </c>
      <c r="AF2488">
        <f t="shared" si="184"/>
        <v>1.8670967936354154E-2</v>
      </c>
      <c r="AG2488">
        <f t="shared" si="185"/>
        <v>7.4384657515667391E-2</v>
      </c>
    </row>
    <row r="2489" spans="30:33" x14ac:dyDescent="0.2">
      <c r="AD2489">
        <f t="shared" si="183"/>
        <v>2487</v>
      </c>
      <c r="AE2489">
        <f t="shared" si="182"/>
        <v>2.9873548698166659E-5</v>
      </c>
      <c r="AF2489">
        <f t="shared" si="184"/>
        <v>1.8641094387655988E-2</v>
      </c>
      <c r="AG2489">
        <f t="shared" si="185"/>
        <v>7.4295515612340476E-2</v>
      </c>
    </row>
    <row r="2490" spans="30:33" x14ac:dyDescent="0.2">
      <c r="AD2490">
        <f t="shared" si="183"/>
        <v>2488</v>
      </c>
      <c r="AE2490">
        <f t="shared" si="182"/>
        <v>2.9825751020249594E-5</v>
      </c>
      <c r="AF2490">
        <f t="shared" si="184"/>
        <v>1.8611268636635737E-2</v>
      </c>
      <c r="AG2490">
        <f t="shared" si="185"/>
        <v>7.420646853838099E-2</v>
      </c>
    </row>
    <row r="2491" spans="30:33" x14ac:dyDescent="0.2">
      <c r="AD2491">
        <f t="shared" si="183"/>
        <v>2489</v>
      </c>
      <c r="AE2491">
        <f t="shared" si="182"/>
        <v>2.9778029818617192E-5</v>
      </c>
      <c r="AF2491">
        <f t="shared" si="184"/>
        <v>1.858149060681712E-2</v>
      </c>
      <c r="AG2491">
        <f t="shared" si="185"/>
        <v>7.4117516218538196E-2</v>
      </c>
    </row>
    <row r="2492" spans="30:33" x14ac:dyDescent="0.2">
      <c r="AD2492">
        <f t="shared" si="183"/>
        <v>2490</v>
      </c>
      <c r="AE2492">
        <f t="shared" si="182"/>
        <v>2.9730384970907405E-5</v>
      </c>
      <c r="AF2492">
        <f t="shared" si="184"/>
        <v>1.8551760221846212E-2</v>
      </c>
      <c r="AG2492">
        <f t="shared" si="185"/>
        <v>7.4028658577559442E-2</v>
      </c>
    </row>
    <row r="2493" spans="30:33" x14ac:dyDescent="0.2">
      <c r="AD2493">
        <f t="shared" si="183"/>
        <v>2491</v>
      </c>
      <c r="AE2493">
        <f t="shared" si="182"/>
        <v>2.9682816354953954E-5</v>
      </c>
      <c r="AF2493">
        <f t="shared" si="184"/>
        <v>1.8522077405491257E-2</v>
      </c>
      <c r="AG2493">
        <f t="shared" si="185"/>
        <v>7.3939895540190301E-2</v>
      </c>
    </row>
    <row r="2494" spans="30:33" x14ac:dyDescent="0.2">
      <c r="AD2494">
        <f t="shared" si="183"/>
        <v>2492</v>
      </c>
      <c r="AE2494">
        <f t="shared" si="182"/>
        <v>2.9635323848786024E-5</v>
      </c>
      <c r="AF2494">
        <f t="shared" si="184"/>
        <v>1.8492442081642468E-2</v>
      </c>
      <c r="AG2494">
        <f t="shared" si="185"/>
        <v>7.3851227031174776E-2</v>
      </c>
    </row>
    <row r="2495" spans="30:33" x14ac:dyDescent="0.2">
      <c r="AD2495">
        <f t="shared" si="183"/>
        <v>2493</v>
      </c>
      <c r="AE2495">
        <f t="shared" si="182"/>
        <v>2.9587907330627962E-5</v>
      </c>
      <c r="AF2495">
        <f t="shared" si="184"/>
        <v>1.846285417431184E-2</v>
      </c>
      <c r="AG2495">
        <f t="shared" si="185"/>
        <v>7.3762652975255513E-2</v>
      </c>
    </row>
    <row r="2496" spans="30:33" x14ac:dyDescent="0.2">
      <c r="AD2496">
        <f t="shared" si="183"/>
        <v>2494</v>
      </c>
      <c r="AE2496">
        <f t="shared" si="182"/>
        <v>2.9540566678898957E-5</v>
      </c>
      <c r="AF2496">
        <f t="shared" si="184"/>
        <v>1.843331360763294E-2</v>
      </c>
      <c r="AG2496">
        <f t="shared" si="185"/>
        <v>7.3674173297174003E-2</v>
      </c>
    </row>
    <row r="2497" spans="30:33" x14ac:dyDescent="0.2">
      <c r="AD2497">
        <f t="shared" si="183"/>
        <v>2495</v>
      </c>
      <c r="AE2497">
        <f t="shared" si="182"/>
        <v>2.9493301772212718E-5</v>
      </c>
      <c r="AF2497">
        <f t="shared" si="184"/>
        <v>1.8403820305860727E-2</v>
      </c>
      <c r="AG2497">
        <f t="shared" si="185"/>
        <v>7.3585787921670726E-2</v>
      </c>
    </row>
    <row r="2498" spans="30:33" x14ac:dyDescent="0.2">
      <c r="AD2498">
        <f t="shared" si="183"/>
        <v>2496</v>
      </c>
      <c r="AE2498">
        <f t="shared" si="182"/>
        <v>2.9446112489377177E-5</v>
      </c>
      <c r="AF2498">
        <f t="shared" si="184"/>
        <v>1.8374374193371349E-2</v>
      </c>
      <c r="AG2498">
        <f t="shared" si="185"/>
        <v>7.3497496773485438E-2</v>
      </c>
    </row>
    <row r="2499" spans="30:33" x14ac:dyDescent="0.2">
      <c r="AD2499">
        <f t="shared" si="183"/>
        <v>2497</v>
      </c>
      <c r="AE2499">
        <f t="shared" si="182"/>
        <v>2.9398998709394171E-5</v>
      </c>
      <c r="AF2499">
        <f t="shared" si="184"/>
        <v>1.8344975194661953E-2</v>
      </c>
      <c r="AG2499">
        <f t="shared" si="185"/>
        <v>7.3409299777357245E-2</v>
      </c>
    </row>
    <row r="2500" spans="30:33" x14ac:dyDescent="0.2">
      <c r="AD2500">
        <f t="shared" si="183"/>
        <v>2498</v>
      </c>
      <c r="AE2500">
        <f t="shared" si="182"/>
        <v>2.9351960311459138E-5</v>
      </c>
      <c r="AF2500">
        <f t="shared" si="184"/>
        <v>1.8315623234350493E-2</v>
      </c>
      <c r="AG2500">
        <f t="shared" si="185"/>
        <v>7.332119685802492E-2</v>
      </c>
    </row>
    <row r="2501" spans="30:33" x14ac:dyDescent="0.2">
      <c r="AD2501">
        <f t="shared" si="183"/>
        <v>2499</v>
      </c>
      <c r="AE2501">
        <f t="shared" si="182"/>
        <v>2.9304997174960801E-5</v>
      </c>
      <c r="AF2501">
        <f t="shared" si="184"/>
        <v>1.8286318237175532E-2</v>
      </c>
      <c r="AG2501">
        <f t="shared" si="185"/>
        <v>7.323318794022704E-2</v>
      </c>
    </row>
    <row r="2502" spans="30:33" x14ac:dyDescent="0.2">
      <c r="AD2502">
        <f t="shared" si="183"/>
        <v>2500</v>
      </c>
      <c r="AE2502">
        <f t="shared" si="182"/>
        <v>2.9258109179480865E-5</v>
      </c>
      <c r="AF2502">
        <f t="shared" si="184"/>
        <v>1.825706012799605E-2</v>
      </c>
      <c r="AG2502">
        <f t="shared" si="185"/>
        <v>7.314527294870217E-2</v>
      </c>
    </row>
    <row r="2503" spans="30:33" x14ac:dyDescent="0.2">
      <c r="AD2503">
        <f t="shared" si="183"/>
        <v>2501</v>
      </c>
      <c r="AE2503">
        <f t="shared" si="182"/>
        <v>2.9211296204793693E-5</v>
      </c>
      <c r="AF2503">
        <f t="shared" si="184"/>
        <v>1.8227848831791255E-2</v>
      </c>
      <c r="AG2503">
        <f t="shared" si="185"/>
        <v>7.3057451808189025E-2</v>
      </c>
    </row>
    <row r="2504" spans="30:33" x14ac:dyDescent="0.2">
      <c r="AD2504">
        <f t="shared" si="183"/>
        <v>2502</v>
      </c>
      <c r="AE2504">
        <f t="shared" si="182"/>
        <v>2.9164558130866022E-5</v>
      </c>
      <c r="AF2504">
        <f t="shared" si="184"/>
        <v>1.8198684273660389E-2</v>
      </c>
      <c r="AG2504">
        <f t="shared" si="185"/>
        <v>7.2969724443426781E-2</v>
      </c>
    </row>
    <row r="2505" spans="30:33" x14ac:dyDescent="0.2">
      <c r="AD2505">
        <f t="shared" si="183"/>
        <v>2503</v>
      </c>
      <c r="AE2505">
        <f t="shared" si="182"/>
        <v>2.9117894837856638E-5</v>
      </c>
      <c r="AF2505">
        <f t="shared" si="184"/>
        <v>1.816956637882253E-2</v>
      </c>
      <c r="AG2505">
        <f t="shared" si="185"/>
        <v>7.2882090779155168E-2</v>
      </c>
    </row>
    <row r="2506" spans="30:33" x14ac:dyDescent="0.2">
      <c r="AD2506">
        <f t="shared" si="183"/>
        <v>2504</v>
      </c>
      <c r="AE2506">
        <f t="shared" si="182"/>
        <v>2.9071306206116063E-5</v>
      </c>
      <c r="AF2506">
        <f t="shared" si="184"/>
        <v>1.8140495072616412E-2</v>
      </c>
      <c r="AG2506">
        <f t="shared" si="185"/>
        <v>7.2794550740114622E-2</v>
      </c>
    </row>
    <row r="2507" spans="30:33" x14ac:dyDescent="0.2">
      <c r="AD2507">
        <f t="shared" si="183"/>
        <v>2505</v>
      </c>
      <c r="AE2507">
        <f t="shared" si="182"/>
        <v>2.9024792116186275E-5</v>
      </c>
      <c r="AF2507">
        <f t="shared" si="184"/>
        <v>1.8111470280500225E-2</v>
      </c>
      <c r="AG2507">
        <f t="shared" si="185"/>
        <v>7.2707104251046623E-2</v>
      </c>
    </row>
    <row r="2508" spans="30:33" x14ac:dyDescent="0.2">
      <c r="AD2508">
        <f t="shared" si="183"/>
        <v>2506</v>
      </c>
      <c r="AE2508">
        <f t="shared" si="182"/>
        <v>2.8978352448800372E-5</v>
      </c>
      <c r="AF2508">
        <f t="shared" si="184"/>
        <v>1.8082491928051423E-2</v>
      </c>
      <c r="AG2508">
        <f t="shared" si="185"/>
        <v>7.261975123669373E-2</v>
      </c>
    </row>
    <row r="2509" spans="30:33" x14ac:dyDescent="0.2">
      <c r="AD2509">
        <f t="shared" si="183"/>
        <v>2507</v>
      </c>
      <c r="AE2509">
        <f t="shared" si="182"/>
        <v>2.8931987084882291E-5</v>
      </c>
      <c r="AF2509">
        <f t="shared" si="184"/>
        <v>1.8053559940966541E-2</v>
      </c>
      <c r="AG2509">
        <f t="shared" si="185"/>
        <v>7.2532491621799908E-2</v>
      </c>
    </row>
    <row r="2510" spans="30:33" x14ac:dyDescent="0.2">
      <c r="AD2510">
        <f t="shared" si="183"/>
        <v>2508</v>
      </c>
      <c r="AE2510">
        <f t="shared" si="182"/>
        <v>2.8885695905546478E-5</v>
      </c>
      <c r="AF2510">
        <f t="shared" si="184"/>
        <v>1.8024674245060993E-2</v>
      </c>
      <c r="AG2510">
        <f t="shared" si="185"/>
        <v>7.244532533111056E-2</v>
      </c>
    </row>
    <row r="2511" spans="30:33" x14ac:dyDescent="0.2">
      <c r="AD2511">
        <f t="shared" si="183"/>
        <v>2509</v>
      </c>
      <c r="AE2511">
        <f t="shared" si="182"/>
        <v>2.8839478792097603E-5</v>
      </c>
      <c r="AF2511">
        <f t="shared" si="184"/>
        <v>1.7995834766268894E-2</v>
      </c>
      <c r="AG2511">
        <f t="shared" si="185"/>
        <v>7.2358252289372885E-2</v>
      </c>
    </row>
    <row r="2512" spans="30:33" x14ac:dyDescent="0.2">
      <c r="AD2512">
        <f t="shared" si="183"/>
        <v>2510</v>
      </c>
      <c r="AE2512">
        <f t="shared" si="182"/>
        <v>2.8793335626030244E-5</v>
      </c>
      <c r="AF2512">
        <f t="shared" si="184"/>
        <v>1.7967041430642865E-2</v>
      </c>
      <c r="AG2512">
        <f t="shared" si="185"/>
        <v>7.2271272421335908E-2</v>
      </c>
    </row>
    <row r="2513" spans="30:33" x14ac:dyDescent="0.2">
      <c r="AD2513">
        <f t="shared" si="183"/>
        <v>2511</v>
      </c>
      <c r="AE2513">
        <f t="shared" si="182"/>
        <v>2.8747266289028596E-5</v>
      </c>
      <c r="AF2513">
        <f t="shared" si="184"/>
        <v>1.7938294164353837E-2</v>
      </c>
      <c r="AG2513">
        <f t="shared" si="185"/>
        <v>7.218438565175081E-2</v>
      </c>
    </row>
    <row r="2514" spans="30:33" x14ac:dyDescent="0.2">
      <c r="AD2514">
        <f t="shared" si="183"/>
        <v>2512</v>
      </c>
      <c r="AE2514">
        <f t="shared" si="182"/>
        <v>2.8701270662966153E-5</v>
      </c>
      <c r="AF2514">
        <f t="shared" si="184"/>
        <v>1.790959289369087E-2</v>
      </c>
      <c r="AG2514">
        <f t="shared" si="185"/>
        <v>7.2097591905370975E-2</v>
      </c>
    </row>
    <row r="2515" spans="30:33" x14ac:dyDescent="0.2">
      <c r="AD2515">
        <f t="shared" si="183"/>
        <v>2513</v>
      </c>
      <c r="AE2515">
        <f t="shared" ref="AE2515:AE2578" si="186">AF2514*$AE$3</f>
        <v>2.8655348629905404E-5</v>
      </c>
      <c r="AF2515">
        <f t="shared" si="184"/>
        <v>1.7880937545060965E-2</v>
      </c>
      <c r="AG2515">
        <f t="shared" si="185"/>
        <v>7.2010891106952274E-2</v>
      </c>
    </row>
    <row r="2516" spans="30:33" x14ac:dyDescent="0.2">
      <c r="AD2516">
        <f t="shared" si="183"/>
        <v>2514</v>
      </c>
      <c r="AE2516">
        <f t="shared" si="186"/>
        <v>2.8609500072097555E-5</v>
      </c>
      <c r="AF2516">
        <f t="shared" si="184"/>
        <v>1.7852328044988867E-2</v>
      </c>
      <c r="AG2516">
        <f t="shared" si="185"/>
        <v>7.1924283181253254E-2</v>
      </c>
    </row>
    <row r="2517" spans="30:33" x14ac:dyDescent="0.2">
      <c r="AD2517">
        <f t="shared" si="183"/>
        <v>2515</v>
      </c>
      <c r="AE2517">
        <f t="shared" si="186"/>
        <v>2.8563724871982202E-5</v>
      </c>
      <c r="AF2517">
        <f t="shared" si="184"/>
        <v>1.7823764320116883E-2</v>
      </c>
      <c r="AG2517">
        <f t="shared" si="185"/>
        <v>7.1837768053035239E-2</v>
      </c>
    </row>
    <row r="2518" spans="30:33" x14ac:dyDescent="0.2">
      <c r="AD2518">
        <f t="shared" si="183"/>
        <v>2516</v>
      </c>
      <c r="AE2518">
        <f t="shared" si="186"/>
        <v>2.8518022912187027E-5</v>
      </c>
      <c r="AF2518">
        <f t="shared" si="184"/>
        <v>1.7795246297204696E-2</v>
      </c>
      <c r="AG2518">
        <f t="shared" si="185"/>
        <v>7.1751345647062564E-2</v>
      </c>
    </row>
    <row r="2519" spans="30:33" x14ac:dyDescent="0.2">
      <c r="AD2519">
        <f t="shared" si="183"/>
        <v>2517</v>
      </c>
      <c r="AE2519">
        <f t="shared" si="186"/>
        <v>2.8472394075527525E-5</v>
      </c>
      <c r="AF2519">
        <f t="shared" si="184"/>
        <v>1.7766773903129168E-2</v>
      </c>
      <c r="AG2519">
        <f t="shared" si="185"/>
        <v>7.1665015888102784E-2</v>
      </c>
    </row>
    <row r="2520" spans="30:33" x14ac:dyDescent="0.2">
      <c r="AD2520">
        <f t="shared" si="183"/>
        <v>2518</v>
      </c>
      <c r="AE2520">
        <f t="shared" si="186"/>
        <v>2.8426838245006683E-5</v>
      </c>
      <c r="AF2520">
        <f t="shared" si="184"/>
        <v>1.7738347064884162E-2</v>
      </c>
      <c r="AG2520">
        <f t="shared" si="185"/>
        <v>7.1578778700926826E-2</v>
      </c>
    </row>
    <row r="2521" spans="30:33" x14ac:dyDescent="0.2">
      <c r="AD2521">
        <f t="shared" si="183"/>
        <v>2519</v>
      </c>
      <c r="AE2521">
        <f t="shared" si="186"/>
        <v>2.8381355303814671E-5</v>
      </c>
      <c r="AF2521">
        <f t="shared" si="184"/>
        <v>1.7709965709580347E-2</v>
      </c>
      <c r="AG2521">
        <f t="shared" si="185"/>
        <v>7.1492634010309156E-2</v>
      </c>
    </row>
    <row r="2522" spans="30:33" x14ac:dyDescent="0.2">
      <c r="AD2522">
        <f t="shared" si="183"/>
        <v>2520</v>
      </c>
      <c r="AE2522">
        <f t="shared" si="186"/>
        <v>2.8335945135328567E-5</v>
      </c>
      <c r="AF2522">
        <f t="shared" si="184"/>
        <v>1.7681629764445018E-2</v>
      </c>
      <c r="AG2522">
        <f t="shared" si="185"/>
        <v>7.1406581741027986E-2</v>
      </c>
    </row>
    <row r="2523" spans="30:33" x14ac:dyDescent="0.2">
      <c r="AD2523">
        <f t="shared" si="183"/>
        <v>2521</v>
      </c>
      <c r="AE2523">
        <f t="shared" si="186"/>
        <v>2.8290607623112041E-5</v>
      </c>
      <c r="AF2523">
        <f t="shared" si="184"/>
        <v>1.7653339156821907E-2</v>
      </c>
      <c r="AG2523">
        <f t="shared" si="185"/>
        <v>7.1320621817865457E-2</v>
      </c>
    </row>
    <row r="2524" spans="30:33" x14ac:dyDescent="0.2">
      <c r="AD2524">
        <f t="shared" si="183"/>
        <v>2522</v>
      </c>
      <c r="AE2524">
        <f t="shared" si="186"/>
        <v>2.8245342650915062E-5</v>
      </c>
      <c r="AF2524">
        <f t="shared" si="184"/>
        <v>1.7625093814170992E-2</v>
      </c>
      <c r="AG2524">
        <f t="shared" si="185"/>
        <v>7.1234754165607789E-2</v>
      </c>
    </row>
    <row r="2525" spans="30:33" x14ac:dyDescent="0.2">
      <c r="AD2525">
        <f t="shared" si="183"/>
        <v>2523</v>
      </c>
      <c r="AE2525">
        <f t="shared" si="186"/>
        <v>2.8200150102673602E-5</v>
      </c>
      <c r="AF2525">
        <f t="shared" si="184"/>
        <v>1.7596893664068317E-2</v>
      </c>
      <c r="AG2525">
        <f t="shared" si="185"/>
        <v>7.1148978709045491E-2</v>
      </c>
    </row>
    <row r="2526" spans="30:33" x14ac:dyDescent="0.2">
      <c r="AD2526">
        <f t="shared" si="183"/>
        <v>2524</v>
      </c>
      <c r="AE2526">
        <f t="shared" si="186"/>
        <v>2.815502986250932E-5</v>
      </c>
      <c r="AF2526">
        <f t="shared" si="184"/>
        <v>1.7568738634205806E-2</v>
      </c>
      <c r="AG2526">
        <f t="shared" si="185"/>
        <v>7.1063295372973526E-2</v>
      </c>
    </row>
    <row r="2527" spans="30:33" x14ac:dyDescent="0.2">
      <c r="AD2527">
        <f t="shared" si="183"/>
        <v>2525</v>
      </c>
      <c r="AE2527">
        <f t="shared" si="186"/>
        <v>2.8109981814729304E-5</v>
      </c>
      <c r="AF2527">
        <f t="shared" si="184"/>
        <v>1.7540628652391078E-2</v>
      </c>
      <c r="AG2527">
        <f t="shared" si="185"/>
        <v>7.0977704082191492E-2</v>
      </c>
    </row>
    <row r="2528" spans="30:33" x14ac:dyDescent="0.2">
      <c r="AD2528">
        <f t="shared" si="183"/>
        <v>2526</v>
      </c>
      <c r="AE2528">
        <f t="shared" si="186"/>
        <v>2.8065005843825738E-5</v>
      </c>
      <c r="AF2528">
        <f t="shared" si="184"/>
        <v>1.7512563646547252E-2</v>
      </c>
      <c r="AG2528">
        <f t="shared" si="185"/>
        <v>7.0892204761503819E-2</v>
      </c>
    </row>
    <row r="2529" spans="30:33" x14ac:dyDescent="0.2">
      <c r="AD2529">
        <f t="shared" si="183"/>
        <v>2527</v>
      </c>
      <c r="AE2529">
        <f t="shared" si="186"/>
        <v>2.8020101834475615E-5</v>
      </c>
      <c r="AF2529">
        <f t="shared" si="184"/>
        <v>1.7484543544712777E-2</v>
      </c>
      <c r="AG2529">
        <f t="shared" si="185"/>
        <v>7.0806797335719873E-2</v>
      </c>
    </row>
    <row r="2530" spans="30:33" x14ac:dyDescent="0.2">
      <c r="AD2530">
        <f t="shared" si="183"/>
        <v>2528</v>
      </c>
      <c r="AE2530">
        <f t="shared" si="186"/>
        <v>2.7975269671540455E-5</v>
      </c>
      <c r="AF2530">
        <f t="shared" si="184"/>
        <v>1.7456568275041235E-2</v>
      </c>
      <c r="AG2530">
        <f t="shared" si="185"/>
        <v>7.072148172965427E-2</v>
      </c>
    </row>
    <row r="2531" spans="30:33" x14ac:dyDescent="0.2">
      <c r="AD2531">
        <f t="shared" ref="AD2531:AD2594" si="187">AD2530+1</f>
        <v>2529</v>
      </c>
      <c r="AE2531">
        <f t="shared" si="186"/>
        <v>2.7930509240065987E-5</v>
      </c>
      <c r="AF2531">
        <f t="shared" ref="AF2531:AF2594" si="188">AF2530*$AF$3</f>
        <v>1.7428637765801169E-2</v>
      </c>
      <c r="AG2531">
        <f t="shared" ref="AG2531:AG2594" si="189">AD2531*AE2531</f>
        <v>7.0636257868126884E-2</v>
      </c>
    </row>
    <row r="2532" spans="30:33" x14ac:dyDescent="0.2">
      <c r="AD2532">
        <f t="shared" si="187"/>
        <v>2530</v>
      </c>
      <c r="AE2532">
        <f t="shared" si="186"/>
        <v>2.7885820425281885E-5</v>
      </c>
      <c r="AF2532">
        <f t="shared" si="188"/>
        <v>1.7400751945375888E-2</v>
      </c>
      <c r="AG2532">
        <f t="shared" si="189"/>
        <v>7.0551125675963167E-2</v>
      </c>
    </row>
    <row r="2533" spans="30:33" x14ac:dyDescent="0.2">
      <c r="AD2533">
        <f t="shared" si="187"/>
        <v>2531</v>
      </c>
      <c r="AE2533">
        <f t="shared" si="186"/>
        <v>2.7841203112601431E-5</v>
      </c>
      <c r="AF2533">
        <f t="shared" si="188"/>
        <v>1.7372910742263284E-2</v>
      </c>
      <c r="AG2533">
        <f t="shared" si="189"/>
        <v>7.046608507799422E-2</v>
      </c>
    </row>
    <row r="2534" spans="30:33" x14ac:dyDescent="0.2">
      <c r="AD2534">
        <f t="shared" si="187"/>
        <v>2532</v>
      </c>
      <c r="AE2534">
        <f t="shared" si="186"/>
        <v>2.7796657187621267E-5</v>
      </c>
      <c r="AF2534">
        <f t="shared" si="188"/>
        <v>1.7345114085075664E-2</v>
      </c>
      <c r="AG2534">
        <f t="shared" si="189"/>
        <v>7.0381135999057043E-2</v>
      </c>
    </row>
    <row r="2535" spans="30:33" x14ac:dyDescent="0.2">
      <c r="AD2535">
        <f t="shared" si="187"/>
        <v>2533</v>
      </c>
      <c r="AE2535">
        <f t="shared" si="186"/>
        <v>2.7752182536121073E-5</v>
      </c>
      <c r="AF2535">
        <f t="shared" si="188"/>
        <v>1.7317361902539543E-2</v>
      </c>
      <c r="AG2535">
        <f t="shared" si="189"/>
        <v>7.0296278363994685E-2</v>
      </c>
    </row>
    <row r="2536" spans="30:33" x14ac:dyDescent="0.2">
      <c r="AD2536">
        <f t="shared" si="187"/>
        <v>2534</v>
      </c>
      <c r="AE2536">
        <f t="shared" si="186"/>
        <v>2.7707779044063283E-5</v>
      </c>
      <c r="AF2536">
        <f t="shared" si="188"/>
        <v>1.7289654123495479E-2</v>
      </c>
      <c r="AG2536">
        <f t="shared" si="189"/>
        <v>7.0211512097656359E-2</v>
      </c>
    </row>
    <row r="2537" spans="30:33" x14ac:dyDescent="0.2">
      <c r="AD2537">
        <f t="shared" si="187"/>
        <v>2535</v>
      </c>
      <c r="AE2537">
        <f t="shared" si="186"/>
        <v>2.7663446597592779E-5</v>
      </c>
      <c r="AF2537">
        <f t="shared" si="188"/>
        <v>1.7261990676897886E-2</v>
      </c>
      <c r="AG2537">
        <f t="shared" si="189"/>
        <v>7.0126837124897701E-2</v>
      </c>
    </row>
    <row r="2538" spans="30:33" x14ac:dyDescent="0.2">
      <c r="AD2538">
        <f t="shared" si="187"/>
        <v>2536</v>
      </c>
      <c r="AE2538">
        <f t="shared" si="186"/>
        <v>2.7619185083036629E-5</v>
      </c>
      <c r="AF2538">
        <f t="shared" si="188"/>
        <v>1.7234371491814848E-2</v>
      </c>
      <c r="AG2538">
        <f t="shared" si="189"/>
        <v>7.0042253370580898E-2</v>
      </c>
    </row>
    <row r="2539" spans="30:33" x14ac:dyDescent="0.2">
      <c r="AD2539">
        <f t="shared" si="187"/>
        <v>2537</v>
      </c>
      <c r="AE2539">
        <f t="shared" si="186"/>
        <v>2.7574994386903769E-5</v>
      </c>
      <c r="AF2539">
        <f t="shared" si="188"/>
        <v>1.7206796497427942E-2</v>
      </c>
      <c r="AG2539">
        <f t="shared" si="189"/>
        <v>6.9957760759574855E-2</v>
      </c>
    </row>
    <row r="2540" spans="30:33" x14ac:dyDescent="0.2">
      <c r="AD2540">
        <f t="shared" si="187"/>
        <v>2538</v>
      </c>
      <c r="AE2540">
        <f t="shared" si="186"/>
        <v>2.7530874395884721E-5</v>
      </c>
      <c r="AF2540">
        <f t="shared" si="188"/>
        <v>1.7179265623032056E-2</v>
      </c>
      <c r="AG2540">
        <f t="shared" si="189"/>
        <v>6.9873359216755415E-2</v>
      </c>
    </row>
    <row r="2541" spans="30:33" x14ac:dyDescent="0.2">
      <c r="AD2541">
        <f t="shared" si="187"/>
        <v>2539</v>
      </c>
      <c r="AE2541">
        <f t="shared" si="186"/>
        <v>2.7486824996851302E-5</v>
      </c>
      <c r="AF2541">
        <f t="shared" si="188"/>
        <v>1.7151778798035203E-2</v>
      </c>
      <c r="AG2541">
        <f t="shared" si="189"/>
        <v>6.9789048667005457E-2</v>
      </c>
    </row>
    <row r="2542" spans="30:33" x14ac:dyDescent="0.2">
      <c r="AD2542">
        <f t="shared" si="187"/>
        <v>2540</v>
      </c>
      <c r="AE2542">
        <f t="shared" si="186"/>
        <v>2.7442846076856338E-5</v>
      </c>
      <c r="AF2542">
        <f t="shared" si="188"/>
        <v>1.7124335951958346E-2</v>
      </c>
      <c r="AG2542">
        <f t="shared" si="189"/>
        <v>6.9704829035215091E-2</v>
      </c>
    </row>
    <row r="2543" spans="30:33" x14ac:dyDescent="0.2">
      <c r="AD2543">
        <f t="shared" si="187"/>
        <v>2541</v>
      </c>
      <c r="AE2543">
        <f t="shared" si="186"/>
        <v>2.7398937523133366E-5</v>
      </c>
      <c r="AF2543">
        <f t="shared" si="188"/>
        <v>1.7096937014435213E-2</v>
      </c>
      <c r="AG2543">
        <f t="shared" si="189"/>
        <v>6.9620700246281877E-2</v>
      </c>
    </row>
    <row r="2544" spans="30:33" x14ac:dyDescent="0.2">
      <c r="AD2544">
        <f t="shared" si="187"/>
        <v>2542</v>
      </c>
      <c r="AE2544">
        <f t="shared" si="186"/>
        <v>2.7355099223096355E-5</v>
      </c>
      <c r="AF2544">
        <f t="shared" si="188"/>
        <v>1.7069581915212115E-2</v>
      </c>
      <c r="AG2544">
        <f t="shared" si="189"/>
        <v>6.9536662225110929E-2</v>
      </c>
    </row>
    <row r="2545" spans="30:33" x14ac:dyDescent="0.2">
      <c r="AD2545">
        <f t="shared" si="187"/>
        <v>2543</v>
      </c>
      <c r="AE2545">
        <f t="shared" si="186"/>
        <v>2.7311331064339395E-5</v>
      </c>
      <c r="AF2545">
        <f t="shared" si="188"/>
        <v>1.7042270584147774E-2</v>
      </c>
      <c r="AG2545">
        <f t="shared" si="189"/>
        <v>6.9452714896615086E-2</v>
      </c>
    </row>
    <row r="2546" spans="30:33" x14ac:dyDescent="0.2">
      <c r="AD2546">
        <f t="shared" si="187"/>
        <v>2544</v>
      </c>
      <c r="AE2546">
        <f t="shared" si="186"/>
        <v>2.7267632934636449E-5</v>
      </c>
      <c r="AF2546">
        <f t="shared" si="188"/>
        <v>1.7015002951213137E-2</v>
      </c>
      <c r="AG2546">
        <f t="shared" si="189"/>
        <v>6.9368858185715129E-2</v>
      </c>
    </row>
    <row r="2547" spans="30:33" x14ac:dyDescent="0.2">
      <c r="AD2547">
        <f t="shared" si="187"/>
        <v>2545</v>
      </c>
      <c r="AE2547">
        <f t="shared" si="186"/>
        <v>2.7224004721941031E-5</v>
      </c>
      <c r="AF2547">
        <f t="shared" si="188"/>
        <v>1.6987778946491196E-2</v>
      </c>
      <c r="AG2547">
        <f t="shared" si="189"/>
        <v>6.9285092017339928E-2</v>
      </c>
    </row>
    <row r="2548" spans="30:33" x14ac:dyDescent="0.2">
      <c r="AD2548">
        <f t="shared" si="187"/>
        <v>2546</v>
      </c>
      <c r="AE2548">
        <f t="shared" si="186"/>
        <v>2.7180446314385925E-5</v>
      </c>
      <c r="AF2548">
        <f t="shared" si="188"/>
        <v>1.696059850017681E-2</v>
      </c>
      <c r="AG2548">
        <f t="shared" si="189"/>
        <v>6.9201416316426567E-2</v>
      </c>
    </row>
    <row r="2549" spans="30:33" x14ac:dyDescent="0.2">
      <c r="AD2549">
        <f t="shared" si="187"/>
        <v>2547</v>
      </c>
      <c r="AE2549">
        <f t="shared" si="186"/>
        <v>2.7136957600282909E-5</v>
      </c>
      <c r="AF2549">
        <f t="shared" si="188"/>
        <v>1.6933461542576526E-2</v>
      </c>
      <c r="AG2549">
        <f t="shared" si="189"/>
        <v>6.9117831007920572E-2</v>
      </c>
    </row>
    <row r="2550" spans="30:33" x14ac:dyDescent="0.2">
      <c r="AD2550">
        <f t="shared" si="187"/>
        <v>2548</v>
      </c>
      <c r="AE2550">
        <f t="shared" si="186"/>
        <v>2.7093538468122453E-5</v>
      </c>
      <c r="AF2550">
        <f t="shared" si="188"/>
        <v>1.6906368004108403E-2</v>
      </c>
      <c r="AG2550">
        <f t="shared" si="189"/>
        <v>6.9034336016776013E-2</v>
      </c>
    </row>
    <row r="2551" spans="30:33" x14ac:dyDescent="0.2">
      <c r="AD2551">
        <f t="shared" si="187"/>
        <v>2549</v>
      </c>
      <c r="AE2551">
        <f t="shared" si="186"/>
        <v>2.7050188806573457E-5</v>
      </c>
      <c r="AF2551">
        <f t="shared" si="188"/>
        <v>1.6879317815301827E-2</v>
      </c>
      <c r="AG2551">
        <f t="shared" si="189"/>
        <v>6.8950931267955748E-2</v>
      </c>
    </row>
    <row r="2552" spans="30:33" x14ac:dyDescent="0.2">
      <c r="AD2552">
        <f t="shared" si="187"/>
        <v>2550</v>
      </c>
      <c r="AE2552">
        <f t="shared" si="186"/>
        <v>2.7006908504482936E-5</v>
      </c>
      <c r="AF2552">
        <f t="shared" si="188"/>
        <v>1.6852310906797344E-2</v>
      </c>
      <c r="AG2552">
        <f t="shared" si="189"/>
        <v>6.8867616686431488E-2</v>
      </c>
    </row>
    <row r="2553" spans="30:33" x14ac:dyDescent="0.2">
      <c r="AD2553">
        <f t="shared" si="187"/>
        <v>2551</v>
      </c>
      <c r="AE2553">
        <f t="shared" si="186"/>
        <v>2.6963697450875762E-5</v>
      </c>
      <c r="AF2553">
        <f t="shared" si="188"/>
        <v>1.6825347209346468E-2</v>
      </c>
      <c r="AG2553">
        <f t="shared" si="189"/>
        <v>6.8784392197184074E-2</v>
      </c>
    </row>
    <row r="2554" spans="30:33" x14ac:dyDescent="0.2">
      <c r="AD2554">
        <f t="shared" si="187"/>
        <v>2552</v>
      </c>
      <c r="AE2554">
        <f t="shared" si="186"/>
        <v>2.6920555534954362E-5</v>
      </c>
      <c r="AF2554">
        <f t="shared" si="188"/>
        <v>1.6798426653811514E-2</v>
      </c>
      <c r="AG2554">
        <f t="shared" si="189"/>
        <v>6.8701257725203538E-2</v>
      </c>
    </row>
    <row r="2555" spans="30:33" x14ac:dyDescent="0.2">
      <c r="AD2555">
        <f t="shared" si="187"/>
        <v>2553</v>
      </c>
      <c r="AE2555">
        <f t="shared" si="186"/>
        <v>2.6877482646098435E-5</v>
      </c>
      <c r="AF2555">
        <f t="shared" si="188"/>
        <v>1.6771549171165415E-2</v>
      </c>
      <c r="AG2555">
        <f t="shared" si="189"/>
        <v>6.8618213195489303E-2</v>
      </c>
    </row>
    <row r="2556" spans="30:33" x14ac:dyDescent="0.2">
      <c r="AD2556">
        <f t="shared" si="187"/>
        <v>2554</v>
      </c>
      <c r="AE2556">
        <f t="shared" si="186"/>
        <v>2.6834478673864676E-5</v>
      </c>
      <c r="AF2556">
        <f t="shared" si="188"/>
        <v>1.6744714692491551E-2</v>
      </c>
      <c r="AG2556">
        <f t="shared" si="189"/>
        <v>6.8535258533050383E-2</v>
      </c>
    </row>
    <row r="2557" spans="30:33" x14ac:dyDescent="0.2">
      <c r="AD2557">
        <f t="shared" si="187"/>
        <v>2555</v>
      </c>
      <c r="AE2557">
        <f t="shared" si="186"/>
        <v>2.6791543507986492E-5</v>
      </c>
      <c r="AF2557">
        <f t="shared" si="188"/>
        <v>1.6717923148983564E-2</v>
      </c>
      <c r="AG2557">
        <f t="shared" si="189"/>
        <v>6.8452393662905495E-2</v>
      </c>
    </row>
    <row r="2558" spans="30:33" x14ac:dyDescent="0.2">
      <c r="AD2558">
        <f t="shared" si="187"/>
        <v>2556</v>
      </c>
      <c r="AE2558">
        <f t="shared" si="186"/>
        <v>2.6748677038373714E-5</v>
      </c>
      <c r="AF2558">
        <f t="shared" si="188"/>
        <v>1.6691174471945191E-2</v>
      </c>
      <c r="AG2558">
        <f t="shared" si="189"/>
        <v>6.8369618510083219E-2</v>
      </c>
    </row>
    <row r="2559" spans="30:33" x14ac:dyDescent="0.2">
      <c r="AD2559">
        <f t="shared" si="187"/>
        <v>2557</v>
      </c>
      <c r="AE2559">
        <f t="shared" si="186"/>
        <v>2.6705879155112316E-5</v>
      </c>
      <c r="AF2559">
        <f t="shared" si="188"/>
        <v>1.6664468592790079E-2</v>
      </c>
      <c r="AG2559">
        <f t="shared" si="189"/>
        <v>6.8286932999622185E-2</v>
      </c>
    </row>
    <row r="2560" spans="30:33" x14ac:dyDescent="0.2">
      <c r="AD2560">
        <f t="shared" si="187"/>
        <v>2558</v>
      </c>
      <c r="AE2560">
        <f t="shared" si="186"/>
        <v>2.666314974846414E-5</v>
      </c>
      <c r="AF2560">
        <f t="shared" si="188"/>
        <v>1.6637805443041616E-2</v>
      </c>
      <c r="AG2560">
        <f t="shared" si="189"/>
        <v>6.8204337056571265E-2</v>
      </c>
    </row>
    <row r="2561" spans="30:33" x14ac:dyDescent="0.2">
      <c r="AD2561">
        <f t="shared" si="187"/>
        <v>2559</v>
      </c>
      <c r="AE2561">
        <f t="shared" si="186"/>
        <v>2.6620488708866597E-5</v>
      </c>
      <c r="AF2561">
        <f t="shared" si="188"/>
        <v>1.6611184954332749E-2</v>
      </c>
      <c r="AG2561">
        <f t="shared" si="189"/>
        <v>6.8121830605989628E-2</v>
      </c>
    </row>
    <row r="2562" spans="30:33" x14ac:dyDescent="0.2">
      <c r="AD2562">
        <f t="shared" si="187"/>
        <v>2560</v>
      </c>
      <c r="AE2562">
        <f t="shared" si="186"/>
        <v>2.6577895926932411E-5</v>
      </c>
      <c r="AF2562">
        <f t="shared" si="188"/>
        <v>1.6584607058405816E-2</v>
      </c>
      <c r="AG2562">
        <f t="shared" si="189"/>
        <v>6.8039413572946975E-2</v>
      </c>
    </row>
    <row r="2563" spans="30:33" x14ac:dyDescent="0.2">
      <c r="AD2563">
        <f t="shared" si="187"/>
        <v>2561</v>
      </c>
      <c r="AE2563">
        <f t="shared" si="186"/>
        <v>2.6535371293449317E-5</v>
      </c>
      <c r="AF2563">
        <f t="shared" si="188"/>
        <v>1.6558071687112368E-2</v>
      </c>
      <c r="AG2563">
        <f t="shared" si="189"/>
        <v>6.7957085882523707E-2</v>
      </c>
    </row>
    <row r="2564" spans="30:33" x14ac:dyDescent="0.2">
      <c r="AD2564">
        <f t="shared" si="187"/>
        <v>2562</v>
      </c>
      <c r="AE2564">
        <f t="shared" si="186"/>
        <v>2.64929146993798E-5</v>
      </c>
      <c r="AF2564">
        <f t="shared" si="188"/>
        <v>1.6531578772412986E-2</v>
      </c>
      <c r="AG2564">
        <f t="shared" si="189"/>
        <v>6.7874847459811052E-2</v>
      </c>
    </row>
    <row r="2565" spans="30:33" x14ac:dyDescent="0.2">
      <c r="AD2565">
        <f t="shared" si="187"/>
        <v>2563</v>
      </c>
      <c r="AE2565">
        <f t="shared" si="186"/>
        <v>2.6450526035860788E-5</v>
      </c>
      <c r="AF2565">
        <f t="shared" si="188"/>
        <v>1.6505128246377124E-2</v>
      </c>
      <c r="AG2565">
        <f t="shared" si="189"/>
        <v>6.77926982299112E-2</v>
      </c>
    </row>
    <row r="2566" spans="30:33" x14ac:dyDescent="0.2">
      <c r="AD2566">
        <f t="shared" si="187"/>
        <v>2564</v>
      </c>
      <c r="AE2566">
        <f t="shared" si="186"/>
        <v>2.6408205194203411E-5</v>
      </c>
      <c r="AF2566">
        <f t="shared" si="188"/>
        <v>1.647872004118292E-2</v>
      </c>
      <c r="AG2566">
        <f t="shared" si="189"/>
        <v>6.7710638117937538E-2</v>
      </c>
    </row>
    <row r="2567" spans="30:33" x14ac:dyDescent="0.2">
      <c r="AD2567">
        <f t="shared" si="187"/>
        <v>2565</v>
      </c>
      <c r="AE2567">
        <f t="shared" si="186"/>
        <v>2.6365952065892685E-5</v>
      </c>
      <c r="AF2567">
        <f t="shared" si="188"/>
        <v>1.6452354089117029E-2</v>
      </c>
      <c r="AG2567">
        <f t="shared" si="189"/>
        <v>6.762866704901474E-2</v>
      </c>
    </row>
    <row r="2568" spans="30:33" x14ac:dyDescent="0.2">
      <c r="AD2568">
        <f t="shared" si="187"/>
        <v>2566</v>
      </c>
      <c r="AE2568">
        <f t="shared" si="186"/>
        <v>2.6323766542587257E-5</v>
      </c>
      <c r="AF2568">
        <f t="shared" si="188"/>
        <v>1.6426030322574441E-2</v>
      </c>
      <c r="AG2568">
        <f t="shared" si="189"/>
        <v>6.7546784948278898E-2</v>
      </c>
    </row>
    <row r="2569" spans="30:33" x14ac:dyDescent="0.2">
      <c r="AD2569">
        <f t="shared" si="187"/>
        <v>2567</v>
      </c>
      <c r="AE2569">
        <f t="shared" si="186"/>
        <v>2.6281648516119117E-5</v>
      </c>
      <c r="AF2569">
        <f t="shared" si="188"/>
        <v>1.6399748674058322E-2</v>
      </c>
      <c r="AG2569">
        <f t="shared" si="189"/>
        <v>6.7464991740877778E-2</v>
      </c>
    </row>
    <row r="2570" spans="30:33" x14ac:dyDescent="0.2">
      <c r="AD2570">
        <f t="shared" si="187"/>
        <v>2568</v>
      </c>
      <c r="AE2570">
        <f t="shared" si="186"/>
        <v>2.6239597878493327E-5</v>
      </c>
      <c r="AF2570">
        <f t="shared" si="188"/>
        <v>1.6373509076179828E-2</v>
      </c>
      <c r="AG2570">
        <f t="shared" si="189"/>
        <v>6.7383287351970869E-2</v>
      </c>
    </row>
    <row r="2571" spans="30:33" x14ac:dyDescent="0.2">
      <c r="AD2571">
        <f t="shared" si="187"/>
        <v>2569</v>
      </c>
      <c r="AE2571">
        <f t="shared" si="186"/>
        <v>2.6197614521887736E-5</v>
      </c>
      <c r="AF2571">
        <f t="shared" si="188"/>
        <v>1.6347311461657941E-2</v>
      </c>
      <c r="AG2571">
        <f t="shared" si="189"/>
        <v>6.7301671706729599E-2</v>
      </c>
    </row>
    <row r="2572" spans="30:33" x14ac:dyDescent="0.2">
      <c r="AD2572">
        <f t="shared" si="187"/>
        <v>2570</v>
      </c>
      <c r="AE2572">
        <f t="shared" si="186"/>
        <v>2.6155698338652716E-5</v>
      </c>
      <c r="AF2572">
        <f t="shared" si="188"/>
        <v>1.6321155763319287E-2</v>
      </c>
      <c r="AG2572">
        <f t="shared" si="189"/>
        <v>6.722014473033748E-2</v>
      </c>
    </row>
    <row r="2573" spans="30:33" x14ac:dyDescent="0.2">
      <c r="AD2573">
        <f t="shared" si="187"/>
        <v>2571</v>
      </c>
      <c r="AE2573">
        <f t="shared" si="186"/>
        <v>2.6113849221310869E-5</v>
      </c>
      <c r="AF2573">
        <f t="shared" si="188"/>
        <v>1.6295041914097974E-2</v>
      </c>
      <c r="AG2573">
        <f t="shared" si="189"/>
        <v>6.713870634799024E-2</v>
      </c>
    </row>
    <row r="2574" spans="30:33" x14ac:dyDescent="0.2">
      <c r="AD2574">
        <f t="shared" si="187"/>
        <v>2572</v>
      </c>
      <c r="AE2574">
        <f t="shared" si="186"/>
        <v>2.6072067062556772E-5</v>
      </c>
      <c r="AF2574">
        <f t="shared" si="188"/>
        <v>1.6268969847035415E-2</v>
      </c>
      <c r="AG2574">
        <f t="shared" si="189"/>
        <v>6.7057356484896011E-2</v>
      </c>
    </row>
    <row r="2575" spans="30:33" x14ac:dyDescent="0.2">
      <c r="AD2575">
        <f t="shared" si="187"/>
        <v>2573</v>
      </c>
      <c r="AE2575">
        <f t="shared" si="186"/>
        <v>2.6030351755256677E-5</v>
      </c>
      <c r="AF2575">
        <f t="shared" si="188"/>
        <v>1.6242939495280159E-2</v>
      </c>
      <c r="AG2575">
        <f t="shared" si="189"/>
        <v>6.6976095066275429E-2</v>
      </c>
    </row>
    <row r="2576" spans="30:33" x14ac:dyDescent="0.2">
      <c r="AD2576">
        <f t="shared" si="187"/>
        <v>2574</v>
      </c>
      <c r="AE2576">
        <f t="shared" si="186"/>
        <v>2.5988703192448266E-5</v>
      </c>
      <c r="AF2576">
        <f t="shared" si="188"/>
        <v>1.6216950792087709E-2</v>
      </c>
      <c r="AG2576">
        <f t="shared" si="189"/>
        <v>6.6894922017361844E-2</v>
      </c>
    </row>
    <row r="2577" spans="30:33" x14ac:dyDescent="0.2">
      <c r="AD2577">
        <f t="shared" si="187"/>
        <v>2575</v>
      </c>
      <c r="AE2577">
        <f t="shared" si="186"/>
        <v>2.5947121267340344E-5</v>
      </c>
      <c r="AF2577">
        <f t="shared" si="188"/>
        <v>1.6191003670820367E-2</v>
      </c>
      <c r="AG2577">
        <f t="shared" si="189"/>
        <v>6.6813837263401385E-2</v>
      </c>
    </row>
    <row r="2578" spans="30:33" x14ac:dyDescent="0.2">
      <c r="AD2578">
        <f t="shared" si="187"/>
        <v>2576</v>
      </c>
      <c r="AE2578">
        <f t="shared" si="186"/>
        <v>2.59056058733126E-5</v>
      </c>
      <c r="AF2578">
        <f t="shared" si="188"/>
        <v>1.6165098064947054E-2</v>
      </c>
      <c r="AG2578">
        <f t="shared" si="189"/>
        <v>6.6732840729653256E-2</v>
      </c>
    </row>
    <row r="2579" spans="30:33" x14ac:dyDescent="0.2">
      <c r="AD2579">
        <f t="shared" si="187"/>
        <v>2577</v>
      </c>
      <c r="AE2579">
        <f t="shared" ref="AE2579:AE2642" si="190">AF2578*$AE$3</f>
        <v>2.5864156903915298E-5</v>
      </c>
      <c r="AF2579">
        <f t="shared" si="188"/>
        <v>1.6139233908043137E-2</v>
      </c>
      <c r="AG2579">
        <f t="shared" si="189"/>
        <v>6.6651932341389719E-2</v>
      </c>
    </row>
    <row r="2580" spans="30:33" x14ac:dyDescent="0.2">
      <c r="AD2580">
        <f t="shared" si="187"/>
        <v>2578</v>
      </c>
      <c r="AE2580">
        <f t="shared" si="190"/>
        <v>2.582277425286903E-5</v>
      </c>
      <c r="AF2580">
        <f t="shared" si="188"/>
        <v>1.6113411133790268E-2</v>
      </c>
      <c r="AG2580">
        <f t="shared" si="189"/>
        <v>6.6571112023896359E-2</v>
      </c>
    </row>
    <row r="2581" spans="30:33" x14ac:dyDescent="0.2">
      <c r="AD2581">
        <f t="shared" si="187"/>
        <v>2579</v>
      </c>
      <c r="AE2581">
        <f t="shared" si="190"/>
        <v>2.5781457814064442E-5</v>
      </c>
      <c r="AF2581">
        <f t="shared" si="188"/>
        <v>1.6087629675976205E-2</v>
      </c>
      <c r="AG2581">
        <f t="shared" si="189"/>
        <v>6.6490379702472194E-2</v>
      </c>
    </row>
    <row r="2582" spans="30:33" x14ac:dyDescent="0.2">
      <c r="AD2582">
        <f t="shared" si="187"/>
        <v>2580</v>
      </c>
      <c r="AE2582">
        <f t="shared" si="190"/>
        <v>2.5740207481561938E-5</v>
      </c>
      <c r="AF2582">
        <f t="shared" si="188"/>
        <v>1.6061889468494642E-2</v>
      </c>
      <c r="AG2582">
        <f t="shared" si="189"/>
        <v>6.6409735302429801E-2</v>
      </c>
    </row>
    <row r="2583" spans="30:33" x14ac:dyDescent="0.2">
      <c r="AD2583">
        <f t="shared" si="187"/>
        <v>2581</v>
      </c>
      <c r="AE2583">
        <f t="shared" si="190"/>
        <v>2.5699023149591438E-5</v>
      </c>
      <c r="AF2583">
        <f t="shared" si="188"/>
        <v>1.6036190445345051E-2</v>
      </c>
      <c r="AG2583">
        <f t="shared" si="189"/>
        <v>6.6329178749095496E-2</v>
      </c>
    </row>
    <row r="2584" spans="30:33" x14ac:dyDescent="0.2">
      <c r="AD2584">
        <f t="shared" si="187"/>
        <v>2582</v>
      </c>
      <c r="AE2584">
        <f t="shared" si="190"/>
        <v>2.5657904712552092E-5</v>
      </c>
      <c r="AF2584">
        <f t="shared" si="188"/>
        <v>1.6010532540632498E-2</v>
      </c>
      <c r="AG2584">
        <f t="shared" si="189"/>
        <v>6.6248709967809502E-2</v>
      </c>
    </row>
    <row r="2585" spans="30:33" x14ac:dyDescent="0.2">
      <c r="AD2585">
        <f t="shared" si="187"/>
        <v>2583</v>
      </c>
      <c r="AE2585">
        <f t="shared" si="190"/>
        <v>2.5616852065012009E-5</v>
      </c>
      <c r="AF2585">
        <f t="shared" si="188"/>
        <v>1.5984915688567487E-2</v>
      </c>
      <c r="AG2585">
        <f t="shared" si="189"/>
        <v>6.6168328883926014E-2</v>
      </c>
    </row>
    <row r="2586" spans="30:33" x14ac:dyDescent="0.2">
      <c r="AD2586">
        <f t="shared" si="187"/>
        <v>2584</v>
      </c>
      <c r="AE2586">
        <f t="shared" si="190"/>
        <v>2.5575865101707991E-5</v>
      </c>
      <c r="AF2586">
        <f t="shared" si="188"/>
        <v>1.5959339823465778E-2</v>
      </c>
      <c r="AG2586">
        <f t="shared" si="189"/>
        <v>6.6088035422813454E-2</v>
      </c>
    </row>
    <row r="2587" spans="30:33" x14ac:dyDescent="0.2">
      <c r="AD2587">
        <f t="shared" si="187"/>
        <v>2585</v>
      </c>
      <c r="AE2587">
        <f t="shared" si="190"/>
        <v>2.5534943717545255E-5</v>
      </c>
      <c r="AF2587">
        <f t="shared" si="188"/>
        <v>1.5933804879748232E-2</v>
      </c>
      <c r="AG2587">
        <f t="shared" si="189"/>
        <v>6.6007829509854482E-2</v>
      </c>
    </row>
    <row r="2588" spans="30:33" x14ac:dyDescent="0.2">
      <c r="AD2588">
        <f t="shared" si="187"/>
        <v>2586</v>
      </c>
      <c r="AE2588">
        <f t="shared" si="190"/>
        <v>2.5494087807597182E-5</v>
      </c>
      <c r="AF2588">
        <f t="shared" si="188"/>
        <v>1.5908310791940633E-2</v>
      </c>
      <c r="AG2588">
        <f t="shared" si="189"/>
        <v>6.5927711070446315E-2</v>
      </c>
    </row>
    <row r="2589" spans="30:33" x14ac:dyDescent="0.2">
      <c r="AD2589">
        <f t="shared" si="187"/>
        <v>2587</v>
      </c>
      <c r="AE2589">
        <f t="shared" si="190"/>
        <v>2.5453297267105024E-5</v>
      </c>
      <c r="AF2589">
        <f t="shared" si="188"/>
        <v>1.5882857494673528E-2</v>
      </c>
      <c r="AG2589">
        <f t="shared" si="189"/>
        <v>6.5847680030000702E-2</v>
      </c>
    </row>
    <row r="2590" spans="30:33" x14ac:dyDescent="0.2">
      <c r="AD2590">
        <f t="shared" si="187"/>
        <v>2588</v>
      </c>
      <c r="AE2590">
        <f t="shared" si="190"/>
        <v>2.5412571991477657E-5</v>
      </c>
      <c r="AF2590">
        <f t="shared" si="188"/>
        <v>1.5857444922682051E-2</v>
      </c>
      <c r="AG2590">
        <f t="shared" si="189"/>
        <v>6.5767736313944183E-2</v>
      </c>
    </row>
    <row r="2591" spans="30:33" x14ac:dyDescent="0.2">
      <c r="AD2591">
        <f t="shared" si="187"/>
        <v>2589</v>
      </c>
      <c r="AE2591">
        <f t="shared" si="190"/>
        <v>2.5371911876291292E-5</v>
      </c>
      <c r="AF2591">
        <f t="shared" si="188"/>
        <v>1.5832073010805758E-2</v>
      </c>
      <c r="AG2591">
        <f t="shared" si="189"/>
        <v>6.568787984771815E-2</v>
      </c>
    </row>
    <row r="2592" spans="30:33" x14ac:dyDescent="0.2">
      <c r="AD2592">
        <f t="shared" si="187"/>
        <v>2590</v>
      </c>
      <c r="AE2592">
        <f t="shared" si="190"/>
        <v>2.5331316817289222E-5</v>
      </c>
      <c r="AF2592">
        <f t="shared" si="188"/>
        <v>1.5806741693988467E-2</v>
      </c>
      <c r="AG2592">
        <f t="shared" si="189"/>
        <v>6.5608110556779092E-2</v>
      </c>
    </row>
    <row r="2593" spans="30:33" x14ac:dyDescent="0.2">
      <c r="AD2593">
        <f t="shared" si="187"/>
        <v>2591</v>
      </c>
      <c r="AE2593">
        <f t="shared" si="190"/>
        <v>2.5290786710381559E-5</v>
      </c>
      <c r="AF2593">
        <f t="shared" si="188"/>
        <v>1.5781450907278085E-2</v>
      </c>
      <c r="AG2593">
        <f t="shared" si="189"/>
        <v>6.5528428366598626E-2</v>
      </c>
    </row>
    <row r="2594" spans="30:33" x14ac:dyDescent="0.2">
      <c r="AD2594">
        <f t="shared" si="187"/>
        <v>2592</v>
      </c>
      <c r="AE2594">
        <f t="shared" si="190"/>
        <v>2.5250321451644949E-5</v>
      </c>
      <c r="AF2594">
        <f t="shared" si="188"/>
        <v>1.5756200585826441E-2</v>
      </c>
      <c r="AG2594">
        <f t="shared" si="189"/>
        <v>6.5448833202663703E-2</v>
      </c>
    </row>
    <row r="2595" spans="30:33" x14ac:dyDescent="0.2">
      <c r="AD2595">
        <f t="shared" ref="AD2595:AD2658" si="191">AD2594+1</f>
        <v>2593</v>
      </c>
      <c r="AE2595">
        <f t="shared" si="190"/>
        <v>2.5209920937322318E-5</v>
      </c>
      <c r="AF2595">
        <f t="shared" ref="AF2595:AF2658" si="192">AF2594*$AF$3</f>
        <v>1.5730990664889116E-2</v>
      </c>
      <c r="AG2595">
        <f t="shared" ref="AG2595:AG2658" si="193">AD2595*AE2595</f>
        <v>6.5369324990476776E-2</v>
      </c>
    </row>
    <row r="2596" spans="30:33" x14ac:dyDescent="0.2">
      <c r="AD2596">
        <f t="shared" si="191"/>
        <v>2594</v>
      </c>
      <c r="AE2596">
        <f t="shared" si="190"/>
        <v>2.5169585063822597E-5</v>
      </c>
      <c r="AF2596">
        <f t="shared" si="192"/>
        <v>1.5705821079825294E-2</v>
      </c>
      <c r="AG2596">
        <f t="shared" si="193"/>
        <v>6.5289903655555814E-2</v>
      </c>
    </row>
    <row r="2597" spans="30:33" x14ac:dyDescent="0.2">
      <c r="AD2597">
        <f t="shared" si="191"/>
        <v>2595</v>
      </c>
      <c r="AE2597">
        <f t="shared" si="190"/>
        <v>2.5129313727720482E-5</v>
      </c>
      <c r="AF2597">
        <f t="shared" si="192"/>
        <v>1.5680691766097574E-2</v>
      </c>
      <c r="AG2597">
        <f t="shared" si="193"/>
        <v>6.5210569123434647E-2</v>
      </c>
    </row>
    <row r="2598" spans="30:33" x14ac:dyDescent="0.2">
      <c r="AD2598">
        <f t="shared" si="191"/>
        <v>2596</v>
      </c>
      <c r="AE2598">
        <f t="shared" si="190"/>
        <v>2.508910682575613E-5</v>
      </c>
      <c r="AF2598">
        <f t="shared" si="192"/>
        <v>1.5655602659271819E-2</v>
      </c>
      <c r="AG2598">
        <f t="shared" si="193"/>
        <v>6.5131321319662913E-2</v>
      </c>
    </row>
    <row r="2599" spans="30:33" x14ac:dyDescent="0.2">
      <c r="AD2599">
        <f t="shared" si="191"/>
        <v>2597</v>
      </c>
      <c r="AE2599">
        <f t="shared" si="190"/>
        <v>2.5048964254834922E-5</v>
      </c>
      <c r="AF2599">
        <f t="shared" si="192"/>
        <v>1.5630553695016983E-2</v>
      </c>
      <c r="AG2599">
        <f t="shared" si="193"/>
        <v>6.5052160169806292E-2</v>
      </c>
    </row>
    <row r="2600" spans="30:33" x14ac:dyDescent="0.2">
      <c r="AD2600">
        <f t="shared" si="191"/>
        <v>2598</v>
      </c>
      <c r="AE2600">
        <f t="shared" si="190"/>
        <v>2.5008885912027184E-5</v>
      </c>
      <c r="AF2600">
        <f t="shared" si="192"/>
        <v>1.5605544809104956E-2</v>
      </c>
      <c r="AG2600">
        <f t="shared" si="193"/>
        <v>6.4973085599446617E-2</v>
      </c>
    </row>
    <row r="2601" spans="30:33" x14ac:dyDescent="0.2">
      <c r="AD2601">
        <f t="shared" si="191"/>
        <v>2599</v>
      </c>
      <c r="AE2601">
        <f t="shared" si="190"/>
        <v>2.496887169456794E-5</v>
      </c>
      <c r="AF2601">
        <f t="shared" si="192"/>
        <v>1.5580575937410386E-2</v>
      </c>
      <c r="AG2601">
        <f t="shared" si="193"/>
        <v>6.4894097534182071E-2</v>
      </c>
    </row>
    <row r="2602" spans="30:33" x14ac:dyDescent="0.2">
      <c r="AD2602">
        <f t="shared" si="191"/>
        <v>2600</v>
      </c>
      <c r="AE2602">
        <f t="shared" si="190"/>
        <v>2.4928921499856631E-5</v>
      </c>
      <c r="AF2602">
        <f t="shared" si="192"/>
        <v>1.5555647015910529E-2</v>
      </c>
      <c r="AG2602">
        <f t="shared" si="193"/>
        <v>6.481519589962724E-2</v>
      </c>
    </row>
    <row r="2603" spans="30:33" x14ac:dyDescent="0.2">
      <c r="AD2603">
        <f t="shared" si="191"/>
        <v>2601</v>
      </c>
      <c r="AE2603">
        <f t="shared" si="190"/>
        <v>2.4889035225456858E-5</v>
      </c>
      <c r="AF2603">
        <f t="shared" si="192"/>
        <v>1.5530757980685071E-2</v>
      </c>
      <c r="AG2603">
        <f t="shared" si="193"/>
        <v>6.4736380621413292E-2</v>
      </c>
    </row>
    <row r="2604" spans="30:33" x14ac:dyDescent="0.2">
      <c r="AD2604">
        <f t="shared" si="191"/>
        <v>2602</v>
      </c>
      <c r="AE2604">
        <f t="shared" si="190"/>
        <v>2.4849212769096123E-5</v>
      </c>
      <c r="AF2604">
        <f t="shared" si="192"/>
        <v>1.5505908767915974E-2</v>
      </c>
      <c r="AG2604">
        <f t="shared" si="193"/>
        <v>6.4657651625188106E-2</v>
      </c>
    </row>
    <row r="2605" spans="30:33" x14ac:dyDescent="0.2">
      <c r="AD2605">
        <f t="shared" si="191"/>
        <v>2603</v>
      </c>
      <c r="AE2605">
        <f t="shared" si="190"/>
        <v>2.4809454028665571E-5</v>
      </c>
      <c r="AF2605">
        <f t="shared" si="192"/>
        <v>1.5481099313887308E-2</v>
      </c>
      <c r="AG2605">
        <f t="shared" si="193"/>
        <v>6.4579008836616478E-2</v>
      </c>
    </row>
    <row r="2606" spans="30:33" x14ac:dyDescent="0.2">
      <c r="AD2606">
        <f t="shared" si="191"/>
        <v>2604</v>
      </c>
      <c r="AE2606">
        <f t="shared" si="190"/>
        <v>2.4769758902219705E-5</v>
      </c>
      <c r="AF2606">
        <f t="shared" si="192"/>
        <v>1.5456329554985089E-2</v>
      </c>
      <c r="AG2606">
        <f t="shared" si="193"/>
        <v>6.4500452181380105E-2</v>
      </c>
    </row>
    <row r="2607" spans="30:33" x14ac:dyDescent="0.2">
      <c r="AD2607">
        <f t="shared" si="191"/>
        <v>2605</v>
      </c>
      <c r="AE2607">
        <f t="shared" si="190"/>
        <v>2.4730127287976155E-5</v>
      </c>
      <c r="AF2607">
        <f t="shared" si="192"/>
        <v>1.5431599427697111E-2</v>
      </c>
      <c r="AG2607">
        <f t="shared" si="193"/>
        <v>6.4421981585177882E-2</v>
      </c>
    </row>
    <row r="2608" spans="30:33" x14ac:dyDescent="0.2">
      <c r="AD2608">
        <f t="shared" si="191"/>
        <v>2606</v>
      </c>
      <c r="AE2608">
        <f t="shared" si="190"/>
        <v>2.4690559084315389E-5</v>
      </c>
      <c r="AF2608">
        <f t="shared" si="192"/>
        <v>1.5406908868612795E-2</v>
      </c>
      <c r="AG2608">
        <f t="shared" si="193"/>
        <v>6.4343596973725908E-2</v>
      </c>
    </row>
    <row r="2609" spans="30:33" x14ac:dyDescent="0.2">
      <c r="AD2609">
        <f t="shared" si="191"/>
        <v>2607</v>
      </c>
      <c r="AE2609">
        <f t="shared" si="190"/>
        <v>2.4651054189780482E-5</v>
      </c>
      <c r="AF2609">
        <f t="shared" si="192"/>
        <v>1.5382257814423013E-2</v>
      </c>
      <c r="AG2609">
        <f t="shared" si="193"/>
        <v>6.4265298272757718E-2</v>
      </c>
    </row>
    <row r="2610" spans="30:33" x14ac:dyDescent="0.2">
      <c r="AD2610">
        <f t="shared" si="191"/>
        <v>2608</v>
      </c>
      <c r="AE2610">
        <f t="shared" si="190"/>
        <v>2.4611612503076831E-5</v>
      </c>
      <c r="AF2610">
        <f t="shared" si="192"/>
        <v>1.5357646201919936E-2</v>
      </c>
      <c r="AG2610">
        <f t="shared" si="193"/>
        <v>6.4187085408024369E-2</v>
      </c>
    </row>
    <row r="2611" spans="30:33" x14ac:dyDescent="0.2">
      <c r="AD2611">
        <f t="shared" si="191"/>
        <v>2609</v>
      </c>
      <c r="AE2611">
        <f t="shared" si="190"/>
        <v>2.457223392307191E-5</v>
      </c>
      <c r="AF2611">
        <f t="shared" si="192"/>
        <v>1.5333073967996864E-2</v>
      </c>
      <c r="AG2611">
        <f t="shared" si="193"/>
        <v>6.4108958305294617E-2</v>
      </c>
    </row>
    <row r="2612" spans="30:33" x14ac:dyDescent="0.2">
      <c r="AD2612">
        <f t="shared" si="191"/>
        <v>2610</v>
      </c>
      <c r="AE2612">
        <f t="shared" si="190"/>
        <v>2.4532918348794994E-5</v>
      </c>
      <c r="AF2612">
        <f t="shared" si="192"/>
        <v>1.5308541049648069E-2</v>
      </c>
      <c r="AG2612">
        <f t="shared" si="193"/>
        <v>6.4030916890354936E-2</v>
      </c>
    </row>
    <row r="2613" spans="30:33" x14ac:dyDescent="0.2">
      <c r="AD2613">
        <f t="shared" si="191"/>
        <v>2611</v>
      </c>
      <c r="AE2613">
        <f t="shared" si="190"/>
        <v>2.4493665679436921E-5</v>
      </c>
      <c r="AF2613">
        <f t="shared" si="192"/>
        <v>1.5284047383968631E-2</v>
      </c>
      <c r="AG2613">
        <f t="shared" si="193"/>
        <v>6.3952961089009802E-2</v>
      </c>
    </row>
    <row r="2614" spans="30:33" x14ac:dyDescent="0.2">
      <c r="AD2614">
        <f t="shared" si="191"/>
        <v>2612</v>
      </c>
      <c r="AE2614">
        <f t="shared" si="190"/>
        <v>2.4454475814349821E-5</v>
      </c>
      <c r="AF2614">
        <f t="shared" si="192"/>
        <v>1.5259592908154282E-2</v>
      </c>
      <c r="AG2614">
        <f t="shared" si="193"/>
        <v>6.3875090827081732E-2</v>
      </c>
    </row>
    <row r="2615" spans="30:33" x14ac:dyDescent="0.2">
      <c r="AD2615">
        <f t="shared" si="191"/>
        <v>2613</v>
      </c>
      <c r="AE2615">
        <f t="shared" si="190"/>
        <v>2.4415348653046862E-5</v>
      </c>
      <c r="AF2615">
        <f t="shared" si="192"/>
        <v>1.5235177559501234E-2</v>
      </c>
      <c r="AG2615">
        <f t="shared" si="193"/>
        <v>6.3797306030411449E-2</v>
      </c>
    </row>
    <row r="2616" spans="30:33" x14ac:dyDescent="0.2">
      <c r="AD2616">
        <f t="shared" si="191"/>
        <v>2614</v>
      </c>
      <c r="AE2616">
        <f t="shared" si="190"/>
        <v>2.4376284095201985E-5</v>
      </c>
      <c r="AF2616">
        <f t="shared" si="192"/>
        <v>1.5210801275406031E-2</v>
      </c>
      <c r="AG2616">
        <f t="shared" si="193"/>
        <v>6.3719606624857997E-2</v>
      </c>
    </row>
    <row r="2617" spans="30:33" x14ac:dyDescent="0.2">
      <c r="AD2617">
        <f t="shared" si="191"/>
        <v>2615</v>
      </c>
      <c r="AE2617">
        <f t="shared" si="190"/>
        <v>2.4337282040649659E-5</v>
      </c>
      <c r="AF2617">
        <f t="shared" si="192"/>
        <v>1.518646399336538E-2</v>
      </c>
      <c r="AG2617">
        <f t="shared" si="193"/>
        <v>6.3641992536298861E-2</v>
      </c>
    </row>
    <row r="2618" spans="30:33" x14ac:dyDescent="0.2">
      <c r="AD2618">
        <f t="shared" si="191"/>
        <v>2616</v>
      </c>
      <c r="AE2618">
        <f t="shared" si="190"/>
        <v>2.4298342389384619E-5</v>
      </c>
      <c r="AF2618">
        <f t="shared" si="192"/>
        <v>1.5162165650975995E-2</v>
      </c>
      <c r="AG2618">
        <f t="shared" si="193"/>
        <v>6.3564463690630166E-2</v>
      </c>
    </row>
    <row r="2619" spans="30:33" x14ac:dyDescent="0.2">
      <c r="AD2619">
        <f t="shared" si="191"/>
        <v>2617</v>
      </c>
      <c r="AE2619">
        <f t="shared" si="190"/>
        <v>2.4259465041561604E-5</v>
      </c>
      <c r="AF2619">
        <f t="shared" si="192"/>
        <v>1.5137906185934432E-2</v>
      </c>
      <c r="AG2619">
        <f t="shared" si="193"/>
        <v>6.3487020013766715E-2</v>
      </c>
    </row>
    <row r="2620" spans="30:33" x14ac:dyDescent="0.2">
      <c r="AD2620">
        <f t="shared" si="191"/>
        <v>2618</v>
      </c>
      <c r="AE2620">
        <f t="shared" si="190"/>
        <v>2.4220649897495102E-5</v>
      </c>
      <c r="AF2620">
        <f t="shared" si="192"/>
        <v>1.5113685536036937E-2</v>
      </c>
      <c r="AG2620">
        <f t="shared" si="193"/>
        <v>6.3409661431642173E-2</v>
      </c>
    </row>
    <row r="2621" spans="30:33" x14ac:dyDescent="0.2">
      <c r="AD2621">
        <f t="shared" si="191"/>
        <v>2619</v>
      </c>
      <c r="AE2621">
        <f t="shared" si="190"/>
        <v>2.418189685765911E-5</v>
      </c>
      <c r="AF2621">
        <f t="shared" si="192"/>
        <v>1.5089503639179278E-2</v>
      </c>
      <c r="AG2621">
        <f t="shared" si="193"/>
        <v>6.3332387870209214E-2</v>
      </c>
    </row>
    <row r="2622" spans="30:33" x14ac:dyDescent="0.2">
      <c r="AD2622">
        <f t="shared" si="191"/>
        <v>2620</v>
      </c>
      <c r="AE2622">
        <f t="shared" si="190"/>
        <v>2.4143205822686855E-5</v>
      </c>
      <c r="AF2622">
        <f t="shared" si="192"/>
        <v>1.506536043335659E-2</v>
      </c>
      <c r="AG2622">
        <f t="shared" si="193"/>
        <v>6.3255199255439556E-2</v>
      </c>
    </row>
    <row r="2623" spans="30:33" x14ac:dyDescent="0.2">
      <c r="AD2623">
        <f t="shared" si="191"/>
        <v>2621</v>
      </c>
      <c r="AE2623">
        <f t="shared" si="190"/>
        <v>2.4104576693370556E-5</v>
      </c>
      <c r="AF2623">
        <f t="shared" si="192"/>
        <v>1.5041255856663219E-2</v>
      </c>
      <c r="AG2623">
        <f t="shared" si="193"/>
        <v>6.3178095513324234E-2</v>
      </c>
    </row>
    <row r="2624" spans="30:33" x14ac:dyDescent="0.2">
      <c r="AD2624">
        <f t="shared" si="191"/>
        <v>2622</v>
      </c>
      <c r="AE2624">
        <f t="shared" si="190"/>
        <v>2.4066009370661161E-5</v>
      </c>
      <c r="AF2624">
        <f t="shared" si="192"/>
        <v>1.5017189847292558E-2</v>
      </c>
      <c r="AG2624">
        <f t="shared" si="193"/>
        <v>6.3101076569873571E-2</v>
      </c>
    </row>
    <row r="2625" spans="30:33" x14ac:dyDescent="0.2">
      <c r="AD2625">
        <f t="shared" si="191"/>
        <v>2623</v>
      </c>
      <c r="AE2625">
        <f t="shared" si="190"/>
        <v>2.4027503755668102E-5</v>
      </c>
      <c r="AF2625">
        <f t="shared" si="192"/>
        <v>1.4993162343536889E-2</v>
      </c>
      <c r="AG2625">
        <f t="shared" si="193"/>
        <v>6.3024142351117432E-2</v>
      </c>
    </row>
    <row r="2626" spans="30:33" x14ac:dyDescent="0.2">
      <c r="AD2626">
        <f t="shared" si="191"/>
        <v>2624</v>
      </c>
      <c r="AE2626">
        <f t="shared" si="190"/>
        <v>2.3989059749659034E-5</v>
      </c>
      <c r="AF2626">
        <f t="shared" si="192"/>
        <v>1.4969173283787229E-2</v>
      </c>
      <c r="AG2626">
        <f t="shared" si="193"/>
        <v>6.2947292783105305E-2</v>
      </c>
    </row>
    <row r="2627" spans="30:33" x14ac:dyDescent="0.2">
      <c r="AD2627">
        <f t="shared" si="191"/>
        <v>2625</v>
      </c>
      <c r="AE2627">
        <f t="shared" si="190"/>
        <v>2.3950677254059575E-5</v>
      </c>
      <c r="AF2627">
        <f t="shared" si="192"/>
        <v>1.4945222606533169E-2</v>
      </c>
      <c r="AG2627">
        <f t="shared" si="193"/>
        <v>6.2870527791906383E-2</v>
      </c>
    </row>
    <row r="2628" spans="30:33" x14ac:dyDescent="0.2">
      <c r="AD2628">
        <f t="shared" si="191"/>
        <v>2626</v>
      </c>
      <c r="AE2628">
        <f t="shared" si="190"/>
        <v>2.391235617045308E-5</v>
      </c>
      <c r="AF2628">
        <f t="shared" si="192"/>
        <v>1.4921310250362715E-2</v>
      </c>
      <c r="AG2628">
        <f t="shared" si="193"/>
        <v>6.279384730360979E-2</v>
      </c>
    </row>
    <row r="2629" spans="30:33" x14ac:dyDescent="0.2">
      <c r="AD2629">
        <f t="shared" si="191"/>
        <v>2627</v>
      </c>
      <c r="AE2629">
        <f t="shared" si="190"/>
        <v>2.3874096400580354E-5</v>
      </c>
      <c r="AF2629">
        <f t="shared" si="192"/>
        <v>1.4897436153962135E-2</v>
      </c>
      <c r="AG2629">
        <f t="shared" si="193"/>
        <v>6.271725124432459E-2</v>
      </c>
    </row>
    <row r="2630" spans="30:33" x14ac:dyDescent="0.2">
      <c r="AD2630">
        <f t="shared" si="191"/>
        <v>2628</v>
      </c>
      <c r="AE2630">
        <f t="shared" si="190"/>
        <v>2.3835897846339426E-5</v>
      </c>
      <c r="AF2630">
        <f t="shared" si="192"/>
        <v>1.4873600256115794E-2</v>
      </c>
      <c r="AG2630">
        <f t="shared" si="193"/>
        <v>6.2640739540180013E-2</v>
      </c>
    </row>
    <row r="2631" spans="30:33" x14ac:dyDescent="0.2">
      <c r="AD2631">
        <f t="shared" si="191"/>
        <v>2629</v>
      </c>
      <c r="AE2631">
        <f t="shared" si="190"/>
        <v>2.3797760409785282E-5</v>
      </c>
      <c r="AF2631">
        <f t="shared" si="192"/>
        <v>1.4849802495706008E-2</v>
      </c>
      <c r="AG2631">
        <f t="shared" si="193"/>
        <v>6.2564312117325507E-2</v>
      </c>
    </row>
    <row r="2632" spans="30:33" x14ac:dyDescent="0.2">
      <c r="AD2632">
        <f t="shared" si="191"/>
        <v>2630</v>
      </c>
      <c r="AE2632">
        <f t="shared" si="190"/>
        <v>2.3759683993129623E-5</v>
      </c>
      <c r="AF2632">
        <f t="shared" si="192"/>
        <v>1.4826042811712879E-2</v>
      </c>
      <c r="AG2632">
        <f t="shared" si="193"/>
        <v>6.248796890193091E-2</v>
      </c>
    </row>
    <row r="2633" spans="30:33" x14ac:dyDescent="0.2">
      <c r="AD2633">
        <f t="shared" si="191"/>
        <v>2631</v>
      </c>
      <c r="AE2633">
        <f t="shared" si="190"/>
        <v>2.3721668498740615E-5</v>
      </c>
      <c r="AF2633">
        <f t="shared" si="192"/>
        <v>1.4802321143214137E-2</v>
      </c>
      <c r="AG2633">
        <f t="shared" si="193"/>
        <v>6.241170982018656E-2</v>
      </c>
    </row>
    <row r="2634" spans="30:33" x14ac:dyDescent="0.2">
      <c r="AD2634">
        <f t="shared" si="191"/>
        <v>2632</v>
      </c>
      <c r="AE2634">
        <f t="shared" si="190"/>
        <v>2.3683713829142629E-5</v>
      </c>
      <c r="AF2634">
        <f t="shared" si="192"/>
        <v>1.4778637429384994E-2</v>
      </c>
      <c r="AG2634">
        <f t="shared" si="193"/>
        <v>6.2335534798303401E-2</v>
      </c>
    </row>
    <row r="2635" spans="30:33" x14ac:dyDescent="0.2">
      <c r="AD2635">
        <f t="shared" si="191"/>
        <v>2633</v>
      </c>
      <c r="AE2635">
        <f t="shared" si="190"/>
        <v>2.3645819887016001E-5</v>
      </c>
      <c r="AF2635">
        <f t="shared" si="192"/>
        <v>1.4754991609497977E-2</v>
      </c>
      <c r="AG2635">
        <f t="shared" si="193"/>
        <v>6.2259443762513134E-2</v>
      </c>
    </row>
    <row r="2636" spans="30:33" x14ac:dyDescent="0.2">
      <c r="AD2636">
        <f t="shared" si="191"/>
        <v>2634</v>
      </c>
      <c r="AE2636">
        <f t="shared" si="190"/>
        <v>2.3607986575196774E-5</v>
      </c>
      <c r="AF2636">
        <f t="shared" si="192"/>
        <v>1.473138362292278E-2</v>
      </c>
      <c r="AG2636">
        <f t="shared" si="193"/>
        <v>6.2183436639068307E-2</v>
      </c>
    </row>
    <row r="2637" spans="30:33" x14ac:dyDescent="0.2">
      <c r="AD2637">
        <f t="shared" si="191"/>
        <v>2635</v>
      </c>
      <c r="AE2637">
        <f t="shared" si="190"/>
        <v>2.3570213796676458E-5</v>
      </c>
      <c r="AF2637">
        <f t="shared" si="192"/>
        <v>1.4707813409126103E-2</v>
      </c>
      <c r="AG2637">
        <f t="shared" si="193"/>
        <v>6.2107513354242465E-2</v>
      </c>
    </row>
    <row r="2638" spans="30:33" x14ac:dyDescent="0.2">
      <c r="AD2638">
        <f t="shared" si="191"/>
        <v>2636</v>
      </c>
      <c r="AE2638">
        <f t="shared" si="190"/>
        <v>2.3532501454601775E-5</v>
      </c>
      <c r="AF2638">
        <f t="shared" si="192"/>
        <v>1.46842809076715E-2</v>
      </c>
      <c r="AG2638">
        <f t="shared" si="193"/>
        <v>6.2031673834330281E-2</v>
      </c>
    </row>
    <row r="2639" spans="30:33" x14ac:dyDescent="0.2">
      <c r="AD2639">
        <f t="shared" si="191"/>
        <v>2637</v>
      </c>
      <c r="AE2639">
        <f t="shared" si="190"/>
        <v>2.3494849452274409E-5</v>
      </c>
      <c r="AF2639">
        <f t="shared" si="192"/>
        <v>1.4660786058219225E-2</v>
      </c>
      <c r="AG2639">
        <f t="shared" si="193"/>
        <v>6.195591800564762E-2</v>
      </c>
    </row>
    <row r="2640" spans="30:33" x14ac:dyDescent="0.2">
      <c r="AD2640">
        <f t="shared" si="191"/>
        <v>2638</v>
      </c>
      <c r="AE2640">
        <f t="shared" si="190"/>
        <v>2.345725769315077E-5</v>
      </c>
      <c r="AF2640">
        <f t="shared" si="192"/>
        <v>1.4637328800526074E-2</v>
      </c>
      <c r="AG2640">
        <f t="shared" si="193"/>
        <v>6.1880245794531732E-2</v>
      </c>
    </row>
    <row r="2641" spans="30:33" x14ac:dyDescent="0.2">
      <c r="AD2641">
        <f t="shared" si="191"/>
        <v>2639</v>
      </c>
      <c r="AE2641">
        <f t="shared" si="190"/>
        <v>2.3419726080841729E-5</v>
      </c>
      <c r="AF2641">
        <f t="shared" si="192"/>
        <v>1.4613909074445231E-2</v>
      </c>
      <c r="AG2641">
        <f t="shared" si="193"/>
        <v>6.1804657127341324E-2</v>
      </c>
    </row>
    <row r="2642" spans="30:33" x14ac:dyDescent="0.2">
      <c r="AD2642">
        <f t="shared" si="191"/>
        <v>2640</v>
      </c>
      <c r="AE2642">
        <f t="shared" si="190"/>
        <v>2.3382254519112381E-5</v>
      </c>
      <c r="AF2642">
        <f t="shared" si="192"/>
        <v>1.4590526819926118E-2</v>
      </c>
      <c r="AG2642">
        <f t="shared" si="193"/>
        <v>6.1729151930456687E-2</v>
      </c>
    </row>
    <row r="2643" spans="30:33" x14ac:dyDescent="0.2">
      <c r="AD2643">
        <f t="shared" si="191"/>
        <v>2641</v>
      </c>
      <c r="AE2643">
        <f t="shared" ref="AE2643:AE2706" si="194">AF2642*$AE$3</f>
        <v>2.3344842911881799E-5</v>
      </c>
      <c r="AF2643">
        <f t="shared" si="192"/>
        <v>1.4567181977014235E-2</v>
      </c>
      <c r="AG2643">
        <f t="shared" si="193"/>
        <v>6.1653730130279832E-2</v>
      </c>
    </row>
    <row r="2644" spans="30:33" x14ac:dyDescent="0.2">
      <c r="AD2644">
        <f t="shared" si="191"/>
        <v>2642</v>
      </c>
      <c r="AE2644">
        <f t="shared" si="194"/>
        <v>2.3307491163222787E-5</v>
      </c>
      <c r="AF2644">
        <f t="shared" si="192"/>
        <v>1.4543874485851012E-2</v>
      </c>
      <c r="AG2644">
        <f t="shared" si="193"/>
        <v>6.1578391653234602E-2</v>
      </c>
    </row>
    <row r="2645" spans="30:33" x14ac:dyDescent="0.2">
      <c r="AD2645">
        <f t="shared" si="191"/>
        <v>2643</v>
      </c>
      <c r="AE2645">
        <f t="shared" si="194"/>
        <v>2.3270199177361632E-5</v>
      </c>
      <c r="AF2645">
        <f t="shared" si="192"/>
        <v>1.452060428667365E-2</v>
      </c>
      <c r="AG2645">
        <f t="shared" si="193"/>
        <v>6.150313642576679E-2</v>
      </c>
    </row>
    <row r="2646" spans="30:33" x14ac:dyDescent="0.2">
      <c r="AD2646">
        <f t="shared" si="191"/>
        <v>2644</v>
      </c>
      <c r="AE2646">
        <f t="shared" si="194"/>
        <v>2.3232966858677851E-5</v>
      </c>
      <c r="AF2646">
        <f t="shared" si="192"/>
        <v>1.4497371319814972E-2</v>
      </c>
      <c r="AG2646">
        <f t="shared" si="193"/>
        <v>6.1427964374344238E-2</v>
      </c>
    </row>
    <row r="2647" spans="30:33" x14ac:dyDescent="0.2">
      <c r="AD2647">
        <f t="shared" si="191"/>
        <v>2645</v>
      </c>
      <c r="AE2647">
        <f t="shared" si="194"/>
        <v>2.3195794111703967E-5</v>
      </c>
      <c r="AF2647">
        <f t="shared" si="192"/>
        <v>1.4474175525703266E-2</v>
      </c>
      <c r="AG2647">
        <f t="shared" si="193"/>
        <v>6.135287542545699E-2</v>
      </c>
    </row>
    <row r="2648" spans="30:33" x14ac:dyDescent="0.2">
      <c r="AD2648">
        <f t="shared" si="191"/>
        <v>2646</v>
      </c>
      <c r="AE2648">
        <f t="shared" si="194"/>
        <v>2.3158680841125236E-5</v>
      </c>
      <c r="AF2648">
        <f t="shared" si="192"/>
        <v>1.4451016844862141E-2</v>
      </c>
      <c r="AG2648">
        <f t="shared" si="193"/>
        <v>6.1277869505617373E-2</v>
      </c>
    </row>
    <row r="2649" spans="30:33" x14ac:dyDescent="0.2">
      <c r="AD2649">
        <f t="shared" si="191"/>
        <v>2647</v>
      </c>
      <c r="AE2649">
        <f t="shared" si="194"/>
        <v>2.3121626951779437E-5</v>
      </c>
      <c r="AF2649">
        <f t="shared" si="192"/>
        <v>1.4427895217910361E-2</v>
      </c>
      <c r="AG2649">
        <f t="shared" si="193"/>
        <v>6.1202946541360173E-2</v>
      </c>
    </row>
    <row r="2650" spans="30:33" x14ac:dyDescent="0.2">
      <c r="AD2650">
        <f t="shared" si="191"/>
        <v>2648</v>
      </c>
      <c r="AE2650">
        <f t="shared" si="194"/>
        <v>2.3084632348656589E-5</v>
      </c>
      <c r="AF2650">
        <f t="shared" si="192"/>
        <v>1.4404810585561704E-2</v>
      </c>
      <c r="AG2650">
        <f t="shared" si="193"/>
        <v>6.1128106459242652E-2</v>
      </c>
    </row>
    <row r="2651" spans="30:33" x14ac:dyDescent="0.2">
      <c r="AD2651">
        <f t="shared" si="191"/>
        <v>2649</v>
      </c>
      <c r="AE2651">
        <f t="shared" si="194"/>
        <v>2.3047696936898737E-5</v>
      </c>
      <c r="AF2651">
        <f t="shared" si="192"/>
        <v>1.4381762888624805E-2</v>
      </c>
      <c r="AG2651">
        <f t="shared" si="193"/>
        <v>6.1053349185844756E-2</v>
      </c>
    </row>
    <row r="2652" spans="30:33" x14ac:dyDescent="0.2">
      <c r="AD2652">
        <f t="shared" si="191"/>
        <v>2650</v>
      </c>
      <c r="AE2652">
        <f t="shared" si="194"/>
        <v>2.3010820621799698E-5</v>
      </c>
      <c r="AF2652">
        <f t="shared" si="192"/>
        <v>1.4358752068003005E-2</v>
      </c>
      <c r="AG2652">
        <f t="shared" si="193"/>
        <v>6.0978674647769203E-2</v>
      </c>
    </row>
    <row r="2653" spans="30:33" x14ac:dyDescent="0.2">
      <c r="AD2653">
        <f t="shared" si="191"/>
        <v>2651</v>
      </c>
      <c r="AE2653">
        <f t="shared" si="194"/>
        <v>2.297400330880482E-5</v>
      </c>
      <c r="AF2653">
        <f t="shared" si="192"/>
        <v>1.43357780646942E-2</v>
      </c>
      <c r="AG2653">
        <f t="shared" si="193"/>
        <v>6.0904082771641575E-2</v>
      </c>
    </row>
    <row r="2654" spans="30:33" x14ac:dyDescent="0.2">
      <c r="AD2654">
        <f t="shared" si="191"/>
        <v>2652</v>
      </c>
      <c r="AE2654">
        <f t="shared" si="194"/>
        <v>2.2937244903510731E-5</v>
      </c>
      <c r="AF2654">
        <f t="shared" si="192"/>
        <v>1.4312840819790689E-2</v>
      </c>
      <c r="AG2654">
        <f t="shared" si="193"/>
        <v>6.0829573484110458E-2</v>
      </c>
    </row>
    <row r="2655" spans="30:33" x14ac:dyDescent="0.2">
      <c r="AD2655">
        <f t="shared" si="191"/>
        <v>2653</v>
      </c>
      <c r="AE2655">
        <f t="shared" si="194"/>
        <v>2.2900545311665114E-5</v>
      </c>
      <c r="AF2655">
        <f t="shared" si="192"/>
        <v>1.4289940274479024E-2</v>
      </c>
      <c r="AG2655">
        <f t="shared" si="193"/>
        <v>6.0755146711847549E-2</v>
      </c>
    </row>
    <row r="2656" spans="30:33" x14ac:dyDescent="0.2">
      <c r="AD2656">
        <f t="shared" si="191"/>
        <v>2654</v>
      </c>
      <c r="AE2656">
        <f t="shared" si="194"/>
        <v>2.2863904439166448E-5</v>
      </c>
      <c r="AF2656">
        <f t="shared" si="192"/>
        <v>1.4267076370039856E-2</v>
      </c>
      <c r="AG2656">
        <f t="shared" si="193"/>
        <v>6.0680802381547751E-2</v>
      </c>
    </row>
    <row r="2657" spans="30:33" x14ac:dyDescent="0.2">
      <c r="AD2657">
        <f t="shared" si="191"/>
        <v>2655</v>
      </c>
      <c r="AE2657">
        <f t="shared" si="194"/>
        <v>2.282732219206378E-5</v>
      </c>
      <c r="AF2657">
        <f t="shared" si="192"/>
        <v>1.4244249047847792E-2</v>
      </c>
      <c r="AG2657">
        <f t="shared" si="193"/>
        <v>6.0606540419929335E-2</v>
      </c>
    </row>
    <row r="2658" spans="30:33" x14ac:dyDescent="0.2">
      <c r="AD2658">
        <f t="shared" si="191"/>
        <v>2656</v>
      </c>
      <c r="AE2658">
        <f t="shared" si="194"/>
        <v>2.2790798476556477E-5</v>
      </c>
      <c r="AF2658">
        <f t="shared" si="192"/>
        <v>1.4221458249371235E-2</v>
      </c>
      <c r="AG2658">
        <f t="shared" si="193"/>
        <v>6.0532360753734006E-2</v>
      </c>
    </row>
    <row r="2659" spans="30:33" x14ac:dyDescent="0.2">
      <c r="AD2659">
        <f t="shared" ref="AD2659:AD2722" si="195">AD2658+1</f>
        <v>2657</v>
      </c>
      <c r="AE2659">
        <f t="shared" si="194"/>
        <v>2.2754333198993986E-5</v>
      </c>
      <c r="AF2659">
        <f t="shared" ref="AF2659:AF2722" si="196">AF2658*$AF$3</f>
        <v>1.4198703916172241E-2</v>
      </c>
      <c r="AG2659">
        <f t="shared" ref="AG2659:AG2722" si="197">AD2659*AE2659</f>
        <v>6.045826330972702E-2</v>
      </c>
    </row>
    <row r="2660" spans="30:33" x14ac:dyDescent="0.2">
      <c r="AD2660">
        <f t="shared" si="195"/>
        <v>2658</v>
      </c>
      <c r="AE2660">
        <f t="shared" si="194"/>
        <v>2.2717926265875595E-5</v>
      </c>
      <c r="AF2660">
        <f t="shared" si="196"/>
        <v>1.4175985989906364E-2</v>
      </c>
      <c r="AG2660">
        <f t="shared" si="197"/>
        <v>6.0384248014697328E-2</v>
      </c>
    </row>
    <row r="2661" spans="30:33" x14ac:dyDescent="0.2">
      <c r="AD2661">
        <f t="shared" si="195"/>
        <v>2659</v>
      </c>
      <c r="AE2661">
        <f t="shared" si="194"/>
        <v>2.2681577583850192E-5</v>
      </c>
      <c r="AF2661">
        <f t="shared" si="196"/>
        <v>1.4153304412322513E-2</v>
      </c>
      <c r="AG2661">
        <f t="shared" si="197"/>
        <v>6.0310314795457662E-2</v>
      </c>
    </row>
    <row r="2662" spans="30:33" x14ac:dyDescent="0.2">
      <c r="AD2662">
        <f t="shared" si="195"/>
        <v>2660</v>
      </c>
      <c r="AE2662">
        <f t="shared" si="194"/>
        <v>2.2645287059716032E-5</v>
      </c>
      <c r="AF2662">
        <f t="shared" si="196"/>
        <v>1.4130659125262797E-2</v>
      </c>
      <c r="AG2662">
        <f t="shared" si="197"/>
        <v>6.0236463578844643E-2</v>
      </c>
    </row>
    <row r="2663" spans="30:33" x14ac:dyDescent="0.2">
      <c r="AD2663">
        <f t="shared" si="195"/>
        <v>2661</v>
      </c>
      <c r="AE2663">
        <f t="shared" si="194"/>
        <v>2.2609054600420485E-5</v>
      </c>
      <c r="AF2663">
        <f t="shared" si="196"/>
        <v>1.4108050070662376E-2</v>
      </c>
      <c r="AG2663">
        <f t="shared" si="197"/>
        <v>6.0162694291718909E-2</v>
      </c>
    </row>
    <row r="2664" spans="30:33" x14ac:dyDescent="0.2">
      <c r="AD2664">
        <f t="shared" si="195"/>
        <v>2662</v>
      </c>
      <c r="AE2664">
        <f t="shared" si="194"/>
        <v>2.257288011305981E-5</v>
      </c>
      <c r="AF2664">
        <f t="shared" si="196"/>
        <v>1.4085477190549315E-2</v>
      </c>
      <c r="AG2664">
        <f t="shared" si="197"/>
        <v>6.0089006860965216E-2</v>
      </c>
    </row>
    <row r="2665" spans="30:33" x14ac:dyDescent="0.2">
      <c r="AD2665">
        <f t="shared" si="195"/>
        <v>2663</v>
      </c>
      <c r="AE2665">
        <f t="shared" si="194"/>
        <v>2.2536763504878914E-5</v>
      </c>
      <c r="AF2665">
        <f t="shared" si="196"/>
        <v>1.4062940427044436E-2</v>
      </c>
      <c r="AG2665">
        <f t="shared" si="197"/>
        <v>6.0015401213492546E-2</v>
      </c>
    </row>
    <row r="2666" spans="30:33" x14ac:dyDescent="0.2">
      <c r="AD2666">
        <f t="shared" si="195"/>
        <v>2664</v>
      </c>
      <c r="AE2666">
        <f t="shared" si="194"/>
        <v>2.2500704683271108E-5</v>
      </c>
      <c r="AF2666">
        <f t="shared" si="196"/>
        <v>1.4040439722361164E-2</v>
      </c>
      <c r="AG2666">
        <f t="shared" si="197"/>
        <v>5.9941877276234234E-2</v>
      </c>
    </row>
    <row r="2667" spans="30:33" x14ac:dyDescent="0.2">
      <c r="AD2667">
        <f t="shared" si="195"/>
        <v>2665</v>
      </c>
      <c r="AE2667">
        <f t="shared" si="194"/>
        <v>2.2464703555777873E-5</v>
      </c>
      <c r="AF2667">
        <f t="shared" si="196"/>
        <v>1.4017975018805386E-2</v>
      </c>
      <c r="AG2667">
        <f t="shared" si="197"/>
        <v>5.9868434976148036E-2</v>
      </c>
    </row>
    <row r="2668" spans="30:33" x14ac:dyDescent="0.2">
      <c r="AD2668">
        <f t="shared" si="195"/>
        <v>2666</v>
      </c>
      <c r="AE2668">
        <f t="shared" si="194"/>
        <v>2.2428760030088628E-5</v>
      </c>
      <c r="AF2668">
        <f t="shared" si="196"/>
        <v>1.3995546258775297E-2</v>
      </c>
      <c r="AG2668">
        <f t="shared" si="197"/>
        <v>5.9795074240216281E-2</v>
      </c>
    </row>
    <row r="2669" spans="30:33" x14ac:dyDescent="0.2">
      <c r="AD2669">
        <f t="shared" si="195"/>
        <v>2667</v>
      </c>
      <c r="AE2669">
        <f t="shared" si="194"/>
        <v>2.2392874014040485E-5</v>
      </c>
      <c r="AF2669">
        <f t="shared" si="196"/>
        <v>1.3973153384761256E-2</v>
      </c>
      <c r="AG2669">
        <f t="shared" si="197"/>
        <v>5.972179499544597E-2</v>
      </c>
    </row>
    <row r="2670" spans="30:33" x14ac:dyDescent="0.2">
      <c r="AD2670">
        <f t="shared" si="195"/>
        <v>2668</v>
      </c>
      <c r="AE2670">
        <f t="shared" si="194"/>
        <v>2.2357045415618019E-5</v>
      </c>
      <c r="AF2670">
        <f t="shared" si="196"/>
        <v>1.3950796339345638E-2</v>
      </c>
      <c r="AG2670">
        <f t="shared" si="197"/>
        <v>5.9648597168868875E-2</v>
      </c>
    </row>
    <row r="2671" spans="30:33" x14ac:dyDescent="0.2">
      <c r="AD2671">
        <f t="shared" si="195"/>
        <v>2669</v>
      </c>
      <c r="AE2671">
        <f t="shared" si="194"/>
        <v>2.232127414295303E-5</v>
      </c>
      <c r="AF2671">
        <f t="shared" si="196"/>
        <v>1.3928475065202684E-2</v>
      </c>
      <c r="AG2671">
        <f t="shared" si="197"/>
        <v>5.9575480687541635E-2</v>
      </c>
    </row>
    <row r="2672" spans="30:33" x14ac:dyDescent="0.2">
      <c r="AD2672">
        <f t="shared" si="195"/>
        <v>2670</v>
      </c>
      <c r="AE2672">
        <f t="shared" si="194"/>
        <v>2.2285560104324304E-5</v>
      </c>
      <c r="AF2672">
        <f t="shared" si="196"/>
        <v>1.390618950509836E-2</v>
      </c>
      <c r="AG2672">
        <f t="shared" si="197"/>
        <v>5.9502445478545891E-2</v>
      </c>
    </row>
    <row r="2673" spans="30:33" x14ac:dyDescent="0.2">
      <c r="AD2673">
        <f t="shared" si="195"/>
        <v>2671</v>
      </c>
      <c r="AE2673">
        <f t="shared" si="194"/>
        <v>2.2249903208157385E-5</v>
      </c>
      <c r="AF2673">
        <f t="shared" si="196"/>
        <v>1.3883939601890202E-2</v>
      </c>
      <c r="AG2673">
        <f t="shared" si="197"/>
        <v>5.9429491468988377E-2</v>
      </c>
    </row>
    <row r="2674" spans="30:33" x14ac:dyDescent="0.2">
      <c r="AD2674">
        <f t="shared" si="195"/>
        <v>2672</v>
      </c>
      <c r="AE2674">
        <f t="shared" si="194"/>
        <v>2.2214303363024335E-5</v>
      </c>
      <c r="AF2674">
        <f t="shared" si="196"/>
        <v>1.3861725298527177E-2</v>
      </c>
      <c r="AG2674">
        <f t="shared" si="197"/>
        <v>5.9356618586001025E-2</v>
      </c>
    </row>
    <row r="2675" spans="30:33" x14ac:dyDescent="0.2">
      <c r="AD2675">
        <f t="shared" si="195"/>
        <v>2673</v>
      </c>
      <c r="AE2675">
        <f t="shared" si="194"/>
        <v>2.2178760477643494E-5</v>
      </c>
      <c r="AF2675">
        <f t="shared" si="196"/>
        <v>1.3839546538049533E-2</v>
      </c>
      <c r="AG2675">
        <f t="shared" si="197"/>
        <v>5.9283826756741057E-2</v>
      </c>
    </row>
    <row r="2676" spans="30:33" x14ac:dyDescent="0.2">
      <c r="AD2676">
        <f t="shared" si="195"/>
        <v>2674</v>
      </c>
      <c r="AE2676">
        <f t="shared" si="194"/>
        <v>2.2143274460879264E-5</v>
      </c>
      <c r="AF2676">
        <f t="shared" si="196"/>
        <v>1.3817403263588653E-2</v>
      </c>
      <c r="AG2676">
        <f t="shared" si="197"/>
        <v>5.9211115908391149E-2</v>
      </c>
    </row>
    <row r="2677" spans="30:33" x14ac:dyDescent="0.2">
      <c r="AD2677">
        <f t="shared" si="195"/>
        <v>2675</v>
      </c>
      <c r="AE2677">
        <f t="shared" si="194"/>
        <v>2.2107845221741857E-5</v>
      </c>
      <c r="AF2677">
        <f t="shared" si="196"/>
        <v>1.3795295418366911E-2</v>
      </c>
      <c r="AG2677">
        <f t="shared" si="197"/>
        <v>5.9138485968159467E-2</v>
      </c>
    </row>
    <row r="2678" spans="30:33" x14ac:dyDescent="0.2">
      <c r="AD2678">
        <f t="shared" si="195"/>
        <v>2676</v>
      </c>
      <c r="AE2678">
        <f t="shared" si="194"/>
        <v>2.2072472669387068E-5</v>
      </c>
      <c r="AF2678">
        <f t="shared" si="196"/>
        <v>1.3773222945697524E-2</v>
      </c>
      <c r="AG2678">
        <f t="shared" si="197"/>
        <v>5.9065936863279794E-2</v>
      </c>
    </row>
    <row r="2679" spans="30:33" x14ac:dyDescent="0.2">
      <c r="AD2679">
        <f t="shared" si="195"/>
        <v>2677</v>
      </c>
      <c r="AE2679">
        <f t="shared" si="194"/>
        <v>2.2037156713116048E-5</v>
      </c>
      <c r="AF2679">
        <f t="shared" si="196"/>
        <v>1.3751185788984406E-2</v>
      </c>
      <c r="AG2679">
        <f t="shared" si="197"/>
        <v>5.8993468521011665E-2</v>
      </c>
    </row>
    <row r="2680" spans="30:33" x14ac:dyDescent="0.2">
      <c r="AD2680">
        <f t="shared" si="195"/>
        <v>2678</v>
      </c>
      <c r="AE2680">
        <f t="shared" si="194"/>
        <v>2.2001897262375061E-5</v>
      </c>
      <c r="AF2680">
        <f t="shared" si="196"/>
        <v>1.372918389172203E-2</v>
      </c>
      <c r="AG2680">
        <f t="shared" si="197"/>
        <v>5.892108086864041E-2</v>
      </c>
    </row>
    <row r="2681" spans="30:33" x14ac:dyDescent="0.2">
      <c r="AD2681">
        <f t="shared" si="195"/>
        <v>2679</v>
      </c>
      <c r="AE2681">
        <f t="shared" si="194"/>
        <v>2.1966694226755258E-5</v>
      </c>
      <c r="AF2681">
        <f t="shared" si="196"/>
        <v>1.3707217197495274E-2</v>
      </c>
      <c r="AG2681">
        <f t="shared" si="197"/>
        <v>5.8848773833477336E-2</v>
      </c>
    </row>
    <row r="2682" spans="30:33" x14ac:dyDescent="0.2">
      <c r="AD2682">
        <f t="shared" si="195"/>
        <v>2680</v>
      </c>
      <c r="AE2682">
        <f t="shared" si="194"/>
        <v>2.1931547515992448E-5</v>
      </c>
      <c r="AF2682">
        <f t="shared" si="196"/>
        <v>1.3685285649979281E-2</v>
      </c>
      <c r="AG2682">
        <f t="shared" si="197"/>
        <v>5.877654734285976E-2</v>
      </c>
    </row>
    <row r="2683" spans="30:33" x14ac:dyDescent="0.2">
      <c r="AD2683">
        <f t="shared" si="195"/>
        <v>2681</v>
      </c>
      <c r="AE2683">
        <f t="shared" si="194"/>
        <v>2.1896457039966858E-5</v>
      </c>
      <c r="AF2683">
        <f t="shared" si="196"/>
        <v>1.3663389192939314E-2</v>
      </c>
      <c r="AG2683">
        <f t="shared" si="197"/>
        <v>5.8704401324151147E-2</v>
      </c>
    </row>
    <row r="2684" spans="30:33" x14ac:dyDescent="0.2">
      <c r="AD2684">
        <f t="shared" si="195"/>
        <v>2682</v>
      </c>
      <c r="AE2684">
        <f t="shared" si="194"/>
        <v>2.1861422708702913E-5</v>
      </c>
      <c r="AF2684">
        <f t="shared" si="196"/>
        <v>1.3641527770230611E-2</v>
      </c>
      <c r="AG2684">
        <f t="shared" si="197"/>
        <v>5.8632335704741211E-2</v>
      </c>
    </row>
    <row r="2685" spans="30:33" x14ac:dyDescent="0.2">
      <c r="AD2685">
        <f t="shared" si="195"/>
        <v>2683</v>
      </c>
      <c r="AE2685">
        <f t="shared" si="194"/>
        <v>2.1826444432368986E-5</v>
      </c>
      <c r="AF2685">
        <f t="shared" si="196"/>
        <v>1.361970132579824E-2</v>
      </c>
      <c r="AG2685">
        <f t="shared" si="197"/>
        <v>5.8560350412045992E-2</v>
      </c>
    </row>
    <row r="2686" spans="30:33" x14ac:dyDescent="0.2">
      <c r="AD2686">
        <f t="shared" si="195"/>
        <v>2684</v>
      </c>
      <c r="AE2686">
        <f t="shared" si="194"/>
        <v>2.1791522121277195E-5</v>
      </c>
      <c r="AF2686">
        <f t="shared" si="196"/>
        <v>1.3597909803676962E-2</v>
      </c>
      <c r="AG2686">
        <f t="shared" si="197"/>
        <v>5.8488445373507988E-2</v>
      </c>
    </row>
    <row r="2687" spans="30:33" x14ac:dyDescent="0.2">
      <c r="AD2687">
        <f t="shared" si="195"/>
        <v>2685</v>
      </c>
      <c r="AE2687">
        <f t="shared" si="194"/>
        <v>2.1756655685883148E-5</v>
      </c>
      <c r="AF2687">
        <f t="shared" si="196"/>
        <v>1.3576153147991078E-2</v>
      </c>
      <c r="AG2687">
        <f t="shared" si="197"/>
        <v>5.8416620516596254E-2</v>
      </c>
    </row>
    <row r="2688" spans="30:33" x14ac:dyDescent="0.2">
      <c r="AD2688">
        <f t="shared" si="195"/>
        <v>2686</v>
      </c>
      <c r="AE2688">
        <f t="shared" si="194"/>
        <v>2.1721845036785735E-5</v>
      </c>
      <c r="AF2688">
        <f t="shared" si="196"/>
        <v>1.3554431302954292E-2</v>
      </c>
      <c r="AG2688">
        <f t="shared" si="197"/>
        <v>5.8344875768806488E-2</v>
      </c>
    </row>
    <row r="2689" spans="30:33" x14ac:dyDescent="0.2">
      <c r="AD2689">
        <f t="shared" si="195"/>
        <v>2687</v>
      </c>
      <c r="AE2689">
        <f t="shared" si="194"/>
        <v>2.1687090084726877E-5</v>
      </c>
      <c r="AF2689">
        <f t="shared" si="196"/>
        <v>1.3532744212869565E-2</v>
      </c>
      <c r="AG2689">
        <f t="shared" si="197"/>
        <v>5.8273211057661117E-2</v>
      </c>
    </row>
    <row r="2690" spans="30:33" x14ac:dyDescent="0.2">
      <c r="AD2690">
        <f t="shared" si="195"/>
        <v>2688</v>
      </c>
      <c r="AE2690">
        <f t="shared" si="194"/>
        <v>2.1652390740591313E-5</v>
      </c>
      <c r="AF2690">
        <f t="shared" si="196"/>
        <v>1.3511091822128974E-2</v>
      </c>
      <c r="AG2690">
        <f t="shared" si="197"/>
        <v>5.8201626310709451E-2</v>
      </c>
    </row>
    <row r="2691" spans="30:33" x14ac:dyDescent="0.2">
      <c r="AD2691">
        <f t="shared" si="195"/>
        <v>2689</v>
      </c>
      <c r="AE2691">
        <f t="shared" si="194"/>
        <v>2.1617746915406369E-5</v>
      </c>
      <c r="AF2691">
        <f t="shared" si="196"/>
        <v>1.3489474075213566E-2</v>
      </c>
      <c r="AG2691">
        <f t="shared" si="197"/>
        <v>5.8130121455527727E-2</v>
      </c>
    </row>
    <row r="2692" spans="30:33" x14ac:dyDescent="0.2">
      <c r="AD2692">
        <f t="shared" si="195"/>
        <v>2690</v>
      </c>
      <c r="AE2692">
        <f t="shared" si="194"/>
        <v>2.1583158520341717E-5</v>
      </c>
      <c r="AF2692">
        <f t="shared" si="196"/>
        <v>1.3467890916693223E-2</v>
      </c>
      <c r="AG2692">
        <f t="shared" si="197"/>
        <v>5.8058696419719218E-2</v>
      </c>
    </row>
    <row r="2693" spans="30:33" x14ac:dyDescent="0.2">
      <c r="AD2693">
        <f t="shared" si="195"/>
        <v>2691</v>
      </c>
      <c r="AE2693">
        <f t="shared" si="194"/>
        <v>2.1548625466709168E-5</v>
      </c>
      <c r="AF2693">
        <f t="shared" si="196"/>
        <v>1.3446342291226513E-2</v>
      </c>
      <c r="AG2693">
        <f t="shared" si="197"/>
        <v>5.7987351130914369E-2</v>
      </c>
    </row>
    <row r="2694" spans="30:33" x14ac:dyDescent="0.2">
      <c r="AD2694">
        <f t="shared" si="195"/>
        <v>2692</v>
      </c>
      <c r="AE2694">
        <f t="shared" si="194"/>
        <v>2.1514147665962433E-5</v>
      </c>
      <c r="AF2694">
        <f t="shared" si="196"/>
        <v>1.342482814356055E-2</v>
      </c>
      <c r="AG2694">
        <f t="shared" si="197"/>
        <v>5.7916085516770868E-2</v>
      </c>
    </row>
    <row r="2695" spans="30:33" x14ac:dyDescent="0.2">
      <c r="AD2695">
        <f t="shared" si="195"/>
        <v>2693</v>
      </c>
      <c r="AE2695">
        <f t="shared" si="194"/>
        <v>2.1479725029696889E-5</v>
      </c>
      <c r="AF2695">
        <f t="shared" si="196"/>
        <v>1.3403348418530853E-2</v>
      </c>
      <c r="AG2695">
        <f t="shared" si="197"/>
        <v>5.7844899504973721E-2</v>
      </c>
    </row>
    <row r="2696" spans="30:33" x14ac:dyDescent="0.2">
      <c r="AD2696">
        <f t="shared" si="195"/>
        <v>2694</v>
      </c>
      <c r="AE2696">
        <f t="shared" si="194"/>
        <v>2.1445357469649373E-5</v>
      </c>
      <c r="AF2696">
        <f t="shared" si="196"/>
        <v>1.3381903061061204E-2</v>
      </c>
      <c r="AG2696">
        <f t="shared" si="197"/>
        <v>5.777379302323541E-2</v>
      </c>
    </row>
    <row r="2697" spans="30:33" x14ac:dyDescent="0.2">
      <c r="AD2697">
        <f t="shared" si="195"/>
        <v>2695</v>
      </c>
      <c r="AE2697">
        <f t="shared" si="194"/>
        <v>2.1411044897697934E-5</v>
      </c>
      <c r="AF2697">
        <f t="shared" si="196"/>
        <v>1.3360492016163504E-2</v>
      </c>
      <c r="AG2697">
        <f t="shared" si="197"/>
        <v>5.7702765999295934E-2</v>
      </c>
    </row>
    <row r="2698" spans="30:33" x14ac:dyDescent="0.2">
      <c r="AD2698">
        <f t="shared" si="195"/>
        <v>2696</v>
      </c>
      <c r="AE2698">
        <f t="shared" si="194"/>
        <v>2.1376787225861616E-5</v>
      </c>
      <c r="AF2698">
        <f t="shared" si="196"/>
        <v>1.3339115228937642E-2</v>
      </c>
      <c r="AG2698">
        <f t="shared" si="197"/>
        <v>5.7631818360922918E-2</v>
      </c>
    </row>
    <row r="2699" spans="30:33" x14ac:dyDescent="0.2">
      <c r="AD2699">
        <f t="shared" si="195"/>
        <v>2697</v>
      </c>
      <c r="AE2699">
        <f t="shared" si="194"/>
        <v>2.1342584366300236E-5</v>
      </c>
      <c r="AF2699">
        <f t="shared" si="196"/>
        <v>1.3317772644571341E-2</v>
      </c>
      <c r="AG2699">
        <f t="shared" si="197"/>
        <v>5.7560950035911738E-2</v>
      </c>
    </row>
    <row r="2700" spans="30:33" x14ac:dyDescent="0.2">
      <c r="AD2700">
        <f t="shared" si="195"/>
        <v>2698</v>
      </c>
      <c r="AE2700">
        <f t="shared" si="194"/>
        <v>2.1308436231314157E-5</v>
      </c>
      <c r="AF2700">
        <f t="shared" si="196"/>
        <v>1.3296464208340027E-2</v>
      </c>
      <c r="AG2700">
        <f t="shared" si="197"/>
        <v>5.7490160952085596E-2</v>
      </c>
    </row>
    <row r="2701" spans="30:33" x14ac:dyDescent="0.2">
      <c r="AD2701">
        <f t="shared" si="195"/>
        <v>2699</v>
      </c>
      <c r="AE2701">
        <f t="shared" si="194"/>
        <v>2.1274342733344052E-5</v>
      </c>
      <c r="AF2701">
        <f t="shared" si="196"/>
        <v>1.3275189865606682E-2</v>
      </c>
      <c r="AG2701">
        <f t="shared" si="197"/>
        <v>5.7419451037295594E-2</v>
      </c>
    </row>
    <row r="2702" spans="30:33" x14ac:dyDescent="0.2">
      <c r="AD2702">
        <f t="shared" si="195"/>
        <v>2700</v>
      </c>
      <c r="AE2702">
        <f t="shared" si="194"/>
        <v>2.12403037849707E-5</v>
      </c>
      <c r="AF2702">
        <f t="shared" si="196"/>
        <v>1.325394956182171E-2</v>
      </c>
      <c r="AG2702">
        <f t="shared" si="197"/>
        <v>5.7348820219420886E-2</v>
      </c>
    </row>
    <row r="2703" spans="30:33" x14ac:dyDescent="0.2">
      <c r="AD2703">
        <f t="shared" si="195"/>
        <v>2701</v>
      </c>
      <c r="AE2703">
        <f t="shared" si="194"/>
        <v>2.1206319298914745E-5</v>
      </c>
      <c r="AF2703">
        <f t="shared" si="196"/>
        <v>1.3232743242522795E-2</v>
      </c>
      <c r="AG2703">
        <f t="shared" si="197"/>
        <v>5.7278268426368725E-2</v>
      </c>
    </row>
    <row r="2704" spans="30:33" x14ac:dyDescent="0.2">
      <c r="AD2704">
        <f t="shared" si="195"/>
        <v>2702</v>
      </c>
      <c r="AE2704">
        <f t="shared" si="194"/>
        <v>2.1172389188036484E-5</v>
      </c>
      <c r="AF2704">
        <f t="shared" si="196"/>
        <v>1.3211570853334758E-2</v>
      </c>
      <c r="AG2704">
        <f t="shared" si="197"/>
        <v>5.7207795586074577E-2</v>
      </c>
    </row>
    <row r="2705" spans="30:33" x14ac:dyDescent="0.2">
      <c r="AD2705">
        <f t="shared" si="195"/>
        <v>2703</v>
      </c>
      <c r="AE2705">
        <f t="shared" si="194"/>
        <v>2.1138513365335623E-5</v>
      </c>
      <c r="AF2705">
        <f t="shared" si="196"/>
        <v>1.3190432339969421E-2</v>
      </c>
      <c r="AG2705">
        <f t="shared" si="197"/>
        <v>5.7137401626502188E-2</v>
      </c>
    </row>
    <row r="2706" spans="30:33" x14ac:dyDescent="0.2">
      <c r="AD2706">
        <f t="shared" si="195"/>
        <v>2704</v>
      </c>
      <c r="AE2706">
        <f t="shared" si="194"/>
        <v>2.1104691743951084E-5</v>
      </c>
      <c r="AF2706">
        <f t="shared" si="196"/>
        <v>1.316932764822547E-2</v>
      </c>
      <c r="AG2706">
        <f t="shared" si="197"/>
        <v>5.7067086475643729E-2</v>
      </c>
    </row>
    <row r="2707" spans="30:33" x14ac:dyDescent="0.2">
      <c r="AD2707">
        <f t="shared" si="195"/>
        <v>2705</v>
      </c>
      <c r="AE2707">
        <f t="shared" ref="AE2707:AE2770" si="198">AF2706*$AE$3</f>
        <v>2.1070924237160762E-5</v>
      </c>
      <c r="AF2707">
        <f t="shared" si="196"/>
        <v>1.3148256723988309E-2</v>
      </c>
      <c r="AG2707">
        <f t="shared" si="197"/>
        <v>5.699685006151986E-2</v>
      </c>
    </row>
    <row r="2708" spans="30:33" x14ac:dyDescent="0.2">
      <c r="AD2708">
        <f t="shared" si="195"/>
        <v>2706</v>
      </c>
      <c r="AE2708">
        <f t="shared" si="198"/>
        <v>2.1037210758381303E-5</v>
      </c>
      <c r="AF2708">
        <f t="shared" si="196"/>
        <v>1.3127219513229926E-2</v>
      </c>
      <c r="AG2708">
        <f t="shared" si="197"/>
        <v>5.6926692312179804E-2</v>
      </c>
    </row>
    <row r="2709" spans="30:33" x14ac:dyDescent="0.2">
      <c r="AD2709">
        <f t="shared" si="195"/>
        <v>2707</v>
      </c>
      <c r="AE2709">
        <f t="shared" si="198"/>
        <v>2.1003551221167891E-5</v>
      </c>
      <c r="AF2709">
        <f t="shared" si="196"/>
        <v>1.3106215962008758E-2</v>
      </c>
      <c r="AG2709">
        <f t="shared" si="197"/>
        <v>5.685661315570148E-2</v>
      </c>
    </row>
    <row r="2710" spans="30:33" x14ac:dyDescent="0.2">
      <c r="AD2710">
        <f t="shared" si="195"/>
        <v>2708</v>
      </c>
      <c r="AE2710">
        <f t="shared" si="198"/>
        <v>2.0969945539214022E-5</v>
      </c>
      <c r="AF2710">
        <f t="shared" si="196"/>
        <v>1.3085246016469545E-2</v>
      </c>
      <c r="AG2710">
        <f t="shared" si="197"/>
        <v>5.6786612520191571E-2</v>
      </c>
    </row>
    <row r="2711" spans="30:33" x14ac:dyDescent="0.2">
      <c r="AD2711">
        <f t="shared" si="195"/>
        <v>2709</v>
      </c>
      <c r="AE2711">
        <f t="shared" si="198"/>
        <v>2.0936393626351282E-5</v>
      </c>
      <c r="AF2711">
        <f t="shared" si="196"/>
        <v>1.3064309622843193E-2</v>
      </c>
      <c r="AG2711">
        <f t="shared" si="197"/>
        <v>5.6716690333785624E-2</v>
      </c>
    </row>
    <row r="2712" spans="30:33" x14ac:dyDescent="0.2">
      <c r="AD2712">
        <f t="shared" si="195"/>
        <v>2710</v>
      </c>
      <c r="AE2712">
        <f t="shared" si="198"/>
        <v>2.0902895396549119E-5</v>
      </c>
      <c r="AF2712">
        <f t="shared" si="196"/>
        <v>1.3043406727446643E-2</v>
      </c>
      <c r="AG2712">
        <f t="shared" si="197"/>
        <v>5.664684652464811E-2</v>
      </c>
    </row>
    <row r="2713" spans="30:33" x14ac:dyDescent="0.2">
      <c r="AD2713">
        <f t="shared" si="195"/>
        <v>2711</v>
      </c>
      <c r="AE2713">
        <f t="shared" si="198"/>
        <v>2.0869450763914638E-5</v>
      </c>
      <c r="AF2713">
        <f t="shared" si="196"/>
        <v>1.3022537276682728E-2</v>
      </c>
      <c r="AG2713">
        <f t="shared" si="197"/>
        <v>5.6577081020972586E-2</v>
      </c>
    </row>
    <row r="2714" spans="30:33" x14ac:dyDescent="0.2">
      <c r="AD2714">
        <f t="shared" si="195"/>
        <v>2712</v>
      </c>
      <c r="AE2714">
        <f t="shared" si="198"/>
        <v>2.0836059642692374E-5</v>
      </c>
      <c r="AF2714">
        <f t="shared" si="196"/>
        <v>1.3001701217040034E-2</v>
      </c>
      <c r="AG2714">
        <f t="shared" si="197"/>
        <v>5.6507393750981717E-2</v>
      </c>
    </row>
    <row r="2715" spans="30:33" x14ac:dyDescent="0.2">
      <c r="AD2715">
        <f t="shared" si="195"/>
        <v>2713</v>
      </c>
      <c r="AE2715">
        <f t="shared" si="198"/>
        <v>2.0802721947264064E-5</v>
      </c>
      <c r="AF2715">
        <f t="shared" si="196"/>
        <v>1.298089849509277E-2</v>
      </c>
      <c r="AG2715">
        <f t="shared" si="197"/>
        <v>5.6437784642927404E-2</v>
      </c>
    </row>
    <row r="2716" spans="30:33" x14ac:dyDescent="0.2">
      <c r="AD2716">
        <f t="shared" si="195"/>
        <v>2714</v>
      </c>
      <c r="AE2716">
        <f t="shared" si="198"/>
        <v>2.0769437592148441E-5</v>
      </c>
      <c r="AF2716">
        <f t="shared" si="196"/>
        <v>1.2960129057500621E-2</v>
      </c>
      <c r="AG2716">
        <f t="shared" si="197"/>
        <v>5.6368253625090868E-2</v>
      </c>
    </row>
    <row r="2717" spans="30:33" x14ac:dyDescent="0.2">
      <c r="AD2717">
        <f t="shared" si="195"/>
        <v>2715</v>
      </c>
      <c r="AE2717">
        <f t="shared" si="198"/>
        <v>2.0736206492001005E-5</v>
      </c>
      <c r="AF2717">
        <f t="shared" si="196"/>
        <v>1.293939285100862E-2</v>
      </c>
      <c r="AG2717">
        <f t="shared" si="197"/>
        <v>5.6298800625782727E-2</v>
      </c>
    </row>
    <row r="2718" spans="30:33" x14ac:dyDescent="0.2">
      <c r="AD2718">
        <f t="shared" si="195"/>
        <v>2716</v>
      </c>
      <c r="AE2718">
        <f t="shared" si="198"/>
        <v>2.0703028561613803E-5</v>
      </c>
      <c r="AF2718">
        <f t="shared" si="196"/>
        <v>1.2918689822447007E-2</v>
      </c>
      <c r="AG2718">
        <f t="shared" si="197"/>
        <v>5.6229425573343088E-2</v>
      </c>
    </row>
    <row r="2719" spans="30:33" x14ac:dyDescent="0.2">
      <c r="AD2719">
        <f t="shared" si="195"/>
        <v>2717</v>
      </c>
      <c r="AE2719">
        <f t="shared" si="198"/>
        <v>2.066990371591522E-5</v>
      </c>
      <c r="AF2719">
        <f t="shared" si="196"/>
        <v>1.2898019918731091E-2</v>
      </c>
      <c r="AG2719">
        <f t="shared" si="197"/>
        <v>5.6160128396141651E-2</v>
      </c>
    </row>
    <row r="2720" spans="30:33" x14ac:dyDescent="0.2">
      <c r="AD2720">
        <f t="shared" si="195"/>
        <v>2718</v>
      </c>
      <c r="AE2720">
        <f t="shared" si="198"/>
        <v>2.0636831869969756E-5</v>
      </c>
      <c r="AF2720">
        <f t="shared" si="196"/>
        <v>1.2877383086861122E-2</v>
      </c>
      <c r="AG2720">
        <f t="shared" si="197"/>
        <v>5.6090909022577795E-2</v>
      </c>
    </row>
    <row r="2721" spans="30:33" x14ac:dyDescent="0.2">
      <c r="AD2721">
        <f t="shared" si="195"/>
        <v>2719</v>
      </c>
      <c r="AE2721">
        <f t="shared" si="198"/>
        <v>2.0603812938977805E-5</v>
      </c>
      <c r="AF2721">
        <f t="shared" si="196"/>
        <v>1.2856779273922144E-2</v>
      </c>
      <c r="AG2721">
        <f t="shared" si="197"/>
        <v>5.6021767381080653E-2</v>
      </c>
    </row>
    <row r="2722" spans="30:33" x14ac:dyDescent="0.2">
      <c r="AD2722">
        <f t="shared" si="195"/>
        <v>2720</v>
      </c>
      <c r="AE2722">
        <f t="shared" si="198"/>
        <v>2.0570846838275439E-5</v>
      </c>
      <c r="AF2722">
        <f t="shared" si="196"/>
        <v>1.2836208427083868E-2</v>
      </c>
      <c r="AG2722">
        <f t="shared" si="197"/>
        <v>5.5952703400109195E-2</v>
      </c>
    </row>
    <row r="2723" spans="30:33" x14ac:dyDescent="0.2">
      <c r="AD2723">
        <f t="shared" ref="AD2723:AD2786" si="199">AD2722+1</f>
        <v>2721</v>
      </c>
      <c r="AE2723">
        <f t="shared" si="198"/>
        <v>2.05379334833342E-5</v>
      </c>
      <c r="AF2723">
        <f t="shared" ref="AF2723:AF2786" si="200">AF2722*$AF$3</f>
        <v>1.2815670493600533E-2</v>
      </c>
      <c r="AG2723">
        <f t="shared" ref="AG2723:AG2786" si="201">AD2723*AE2723</f>
        <v>5.588371700815236E-2</v>
      </c>
    </row>
    <row r="2724" spans="30:33" x14ac:dyDescent="0.2">
      <c r="AD2724">
        <f t="shared" si="199"/>
        <v>2722</v>
      </c>
      <c r="AE2724">
        <f t="shared" si="198"/>
        <v>2.0505072789760863E-5</v>
      </c>
      <c r="AF2724">
        <f t="shared" si="200"/>
        <v>1.2795165420810772E-2</v>
      </c>
      <c r="AG2724">
        <f t="shared" si="201"/>
        <v>5.581480813372907E-2</v>
      </c>
    </row>
    <row r="2725" spans="30:33" x14ac:dyDescent="0.2">
      <c r="AD2725">
        <f t="shared" si="199"/>
        <v>2723</v>
      </c>
      <c r="AE2725">
        <f t="shared" si="198"/>
        <v>2.0472264673297246E-5</v>
      </c>
      <c r="AF2725">
        <f t="shared" si="200"/>
        <v>1.2774693156137475E-2</v>
      </c>
      <c r="AG2725">
        <f t="shared" si="201"/>
        <v>5.5745976705388403E-2</v>
      </c>
    </row>
    <row r="2726" spans="30:33" x14ac:dyDescent="0.2">
      <c r="AD2726">
        <f t="shared" si="199"/>
        <v>2724</v>
      </c>
      <c r="AE2726">
        <f t="shared" si="198"/>
        <v>2.0439509049819968E-5</v>
      </c>
      <c r="AF2726">
        <f t="shared" si="200"/>
        <v>1.2754253647087654E-2</v>
      </c>
      <c r="AG2726">
        <f t="shared" si="201"/>
        <v>5.5677222651709594E-2</v>
      </c>
    </row>
    <row r="2727" spans="30:33" x14ac:dyDescent="0.2">
      <c r="AD2727">
        <f t="shared" si="199"/>
        <v>2725</v>
      </c>
      <c r="AE2727">
        <f t="shared" si="198"/>
        <v>2.0406805835340257E-5</v>
      </c>
      <c r="AF2727">
        <f t="shared" si="200"/>
        <v>1.2733846841252314E-2</v>
      </c>
      <c r="AG2727">
        <f t="shared" si="201"/>
        <v>5.5608545901302202E-2</v>
      </c>
    </row>
    <row r="2728" spans="30:33" x14ac:dyDescent="0.2">
      <c r="AD2728">
        <f t="shared" si="199"/>
        <v>2726</v>
      </c>
      <c r="AE2728">
        <f t="shared" si="198"/>
        <v>2.0374154946003712E-5</v>
      </c>
      <c r="AF2728">
        <f t="shared" si="200"/>
        <v>1.271347268630631E-2</v>
      </c>
      <c r="AG2728">
        <f t="shared" si="201"/>
        <v>5.553994638280612E-2</v>
      </c>
    </row>
    <row r="2729" spans="30:33" x14ac:dyDescent="0.2">
      <c r="AD2729">
        <f t="shared" si="199"/>
        <v>2727</v>
      </c>
      <c r="AE2729">
        <f t="shared" si="198"/>
        <v>2.0341556298090106E-5</v>
      </c>
      <c r="AF2729">
        <f t="shared" si="200"/>
        <v>1.2693131130008219E-2</v>
      </c>
      <c r="AG2729">
        <f t="shared" si="201"/>
        <v>5.5471424024891719E-2</v>
      </c>
    </row>
    <row r="2730" spans="30:33" x14ac:dyDescent="0.2">
      <c r="AD2730">
        <f t="shared" si="199"/>
        <v>2728</v>
      </c>
      <c r="AE2730">
        <f t="shared" si="198"/>
        <v>2.0309009808013161E-5</v>
      </c>
      <c r="AF2730">
        <f t="shared" si="200"/>
        <v>1.2672822120200206E-2</v>
      </c>
      <c r="AG2730">
        <f t="shared" si="201"/>
        <v>5.54029787562599E-2</v>
      </c>
    </row>
    <row r="2731" spans="30:33" x14ac:dyDescent="0.2">
      <c r="AD2731">
        <f t="shared" si="199"/>
        <v>2729</v>
      </c>
      <c r="AE2731">
        <f t="shared" si="198"/>
        <v>2.0276515392320337E-5</v>
      </c>
      <c r="AF2731">
        <f t="shared" si="200"/>
        <v>1.2652545604807885E-2</v>
      </c>
      <c r="AG2731">
        <f t="shared" si="201"/>
        <v>5.5334610505642201E-2</v>
      </c>
    </row>
    <row r="2732" spans="30:33" x14ac:dyDescent="0.2">
      <c r="AD2732">
        <f t="shared" si="199"/>
        <v>2730</v>
      </c>
      <c r="AE2732">
        <f t="shared" si="198"/>
        <v>2.0244072967692626E-5</v>
      </c>
      <c r="AF2732">
        <f t="shared" si="200"/>
        <v>1.2632301531840192E-2</v>
      </c>
      <c r="AG2732">
        <f t="shared" si="201"/>
        <v>5.5266319201800869E-2</v>
      </c>
    </row>
    <row r="2733" spans="30:33" x14ac:dyDescent="0.2">
      <c r="AD2733">
        <f t="shared" si="199"/>
        <v>2731</v>
      </c>
      <c r="AE2733">
        <f t="shared" si="198"/>
        <v>2.0211682450944318E-5</v>
      </c>
      <c r="AF2733">
        <f t="shared" si="200"/>
        <v>1.2612089849389246E-2</v>
      </c>
      <c r="AG2733">
        <f t="shared" si="201"/>
        <v>5.5198104773528933E-2</v>
      </c>
    </row>
    <row r="2734" spans="30:33" x14ac:dyDescent="0.2">
      <c r="AD2734">
        <f t="shared" si="199"/>
        <v>2732</v>
      </c>
      <c r="AE2734">
        <f t="shared" si="198"/>
        <v>2.0179343759022805E-5</v>
      </c>
      <c r="AF2734">
        <f t="shared" si="200"/>
        <v>1.2591910505630223E-2</v>
      </c>
      <c r="AG2734">
        <f t="shared" si="201"/>
        <v>5.5129967149650301E-2</v>
      </c>
    </row>
    <row r="2735" spans="30:33" x14ac:dyDescent="0.2">
      <c r="AD2735">
        <f t="shared" si="199"/>
        <v>2733</v>
      </c>
      <c r="AE2735">
        <f t="shared" si="198"/>
        <v>2.0147056809008366E-5</v>
      </c>
      <c r="AF2735">
        <f t="shared" si="200"/>
        <v>1.2571763448821214E-2</v>
      </c>
      <c r="AG2735">
        <f t="shared" si="201"/>
        <v>5.5061906259019862E-2</v>
      </c>
    </row>
    <row r="2736" spans="30:33" x14ac:dyDescent="0.2">
      <c r="AD2736">
        <f t="shared" si="199"/>
        <v>2734</v>
      </c>
      <c r="AE2736">
        <f t="shared" si="198"/>
        <v>2.0114821518113953E-5</v>
      </c>
      <c r="AF2736">
        <f t="shared" si="200"/>
        <v>1.25516486273031E-2</v>
      </c>
      <c r="AG2736">
        <f t="shared" si="201"/>
        <v>5.499392203052355E-2</v>
      </c>
    </row>
    <row r="2737" spans="30:33" x14ac:dyDescent="0.2">
      <c r="AD2737">
        <f t="shared" si="199"/>
        <v>2735</v>
      </c>
      <c r="AE2737">
        <f t="shared" si="198"/>
        <v>2.008263780368497E-5</v>
      </c>
      <c r="AF2737">
        <f t="shared" si="200"/>
        <v>1.2531565989499414E-2</v>
      </c>
      <c r="AG2737">
        <f t="shared" si="201"/>
        <v>5.4926014393078391E-2</v>
      </c>
    </row>
    <row r="2738" spans="30:33" x14ac:dyDescent="0.2">
      <c r="AD2738">
        <f t="shared" si="199"/>
        <v>2736</v>
      </c>
      <c r="AE2738">
        <f t="shared" si="198"/>
        <v>2.0050505583199072E-5</v>
      </c>
      <c r="AF2738">
        <f t="shared" si="200"/>
        <v>1.2511515483916215E-2</v>
      </c>
      <c r="AG2738">
        <f t="shared" si="201"/>
        <v>5.485818327563266E-2</v>
      </c>
    </row>
    <row r="2739" spans="30:33" x14ac:dyDescent="0.2">
      <c r="AD2739">
        <f t="shared" si="199"/>
        <v>2737</v>
      </c>
      <c r="AE2739">
        <f t="shared" si="198"/>
        <v>2.0018424774265953E-5</v>
      </c>
      <c r="AF2739">
        <f t="shared" si="200"/>
        <v>1.2491497059141949E-2</v>
      </c>
      <c r="AG2739">
        <f t="shared" si="201"/>
        <v>5.479042860716591E-2</v>
      </c>
    </row>
    <row r="2740" spans="30:33" x14ac:dyDescent="0.2">
      <c r="AD2740">
        <f t="shared" si="199"/>
        <v>2738</v>
      </c>
      <c r="AE2740">
        <f t="shared" si="198"/>
        <v>1.9986395294627128E-5</v>
      </c>
      <c r="AF2740">
        <f t="shared" si="200"/>
        <v>1.2471510663847321E-2</v>
      </c>
      <c r="AG2740">
        <f t="shared" si="201"/>
        <v>5.4722750316689078E-2</v>
      </c>
    </row>
    <row r="2741" spans="30:33" x14ac:dyDescent="0.2">
      <c r="AD2741">
        <f t="shared" si="199"/>
        <v>2739</v>
      </c>
      <c r="AE2741">
        <f t="shared" si="198"/>
        <v>1.9954417062155721E-5</v>
      </c>
      <c r="AF2741">
        <f t="shared" si="200"/>
        <v>1.2451556246785164E-2</v>
      </c>
      <c r="AG2741">
        <f t="shared" si="201"/>
        <v>5.4655148333244523E-2</v>
      </c>
    </row>
    <row r="2742" spans="30:33" x14ac:dyDescent="0.2">
      <c r="AD2742">
        <f t="shared" si="199"/>
        <v>2740</v>
      </c>
      <c r="AE2742">
        <f t="shared" si="198"/>
        <v>1.9922489994856271E-5</v>
      </c>
      <c r="AF2742">
        <f t="shared" si="200"/>
        <v>1.2431633756790307E-2</v>
      </c>
      <c r="AG2742">
        <f t="shared" si="201"/>
        <v>5.458762258590618E-2</v>
      </c>
    </row>
    <row r="2743" spans="30:33" x14ac:dyDescent="0.2">
      <c r="AD2743">
        <f t="shared" si="199"/>
        <v>2741</v>
      </c>
      <c r="AE2743">
        <f t="shared" si="198"/>
        <v>1.9890614010864499E-5</v>
      </c>
      <c r="AF2743">
        <f t="shared" si="200"/>
        <v>1.2411743142779442E-2</v>
      </c>
      <c r="AG2743">
        <f t="shared" si="201"/>
        <v>5.4520173003779593E-2</v>
      </c>
    </row>
    <row r="2744" spans="30:33" x14ac:dyDescent="0.2">
      <c r="AD2744">
        <f t="shared" si="199"/>
        <v>2742</v>
      </c>
      <c r="AE2744">
        <f t="shared" si="198"/>
        <v>1.9858789028447117E-5</v>
      </c>
      <c r="AF2744">
        <f t="shared" si="200"/>
        <v>1.2391884353750994E-2</v>
      </c>
      <c r="AG2744">
        <f t="shared" si="201"/>
        <v>5.4452799516001994E-2</v>
      </c>
    </row>
    <row r="2745" spans="30:33" x14ac:dyDescent="0.2">
      <c r="AD2745">
        <f t="shared" si="199"/>
        <v>2743</v>
      </c>
      <c r="AE2745">
        <f t="shared" si="198"/>
        <v>1.9827014966001601E-5</v>
      </c>
      <c r="AF2745">
        <f t="shared" si="200"/>
        <v>1.2372057338784992E-2</v>
      </c>
      <c r="AG2745">
        <f t="shared" si="201"/>
        <v>5.438550205174239E-2</v>
      </c>
    </row>
    <row r="2746" spans="30:33" x14ac:dyDescent="0.2">
      <c r="AD2746">
        <f t="shared" si="199"/>
        <v>2744</v>
      </c>
      <c r="AE2746">
        <f t="shared" si="198"/>
        <v>1.9795291742055996E-5</v>
      </c>
      <c r="AF2746">
        <f t="shared" si="200"/>
        <v>1.2352262047042935E-2</v>
      </c>
      <c r="AG2746">
        <f t="shared" si="201"/>
        <v>5.4318280540201651E-2</v>
      </c>
    </row>
    <row r="2747" spans="30:33" x14ac:dyDescent="0.2">
      <c r="AD2747">
        <f t="shared" si="199"/>
        <v>2745</v>
      </c>
      <c r="AE2747">
        <f t="shared" si="198"/>
        <v>1.9763619275268703E-5</v>
      </c>
      <c r="AF2747">
        <f t="shared" si="200"/>
        <v>1.2332498427767666E-2</v>
      </c>
      <c r="AG2747">
        <f t="shared" si="201"/>
        <v>5.4251134910612592E-2</v>
      </c>
    </row>
    <row r="2748" spans="30:33" x14ac:dyDescent="0.2">
      <c r="AD2748">
        <f t="shared" si="199"/>
        <v>2746</v>
      </c>
      <c r="AE2748">
        <f t="shared" si="198"/>
        <v>1.9731997484428275E-5</v>
      </c>
      <c r="AF2748">
        <f t="shared" si="200"/>
        <v>1.2312766430283237E-2</v>
      </c>
      <c r="AG2748">
        <f t="shared" si="201"/>
        <v>5.4184065092240045E-2</v>
      </c>
    </row>
    <row r="2749" spans="30:33" x14ac:dyDescent="0.2">
      <c r="AD2749">
        <f t="shared" si="199"/>
        <v>2747</v>
      </c>
      <c r="AE2749">
        <f t="shared" si="198"/>
        <v>1.9700426288453187E-5</v>
      </c>
      <c r="AF2749">
        <f t="shared" si="200"/>
        <v>1.2293066003994784E-2</v>
      </c>
      <c r="AG2749">
        <f t="shared" si="201"/>
        <v>5.4117071014380902E-2</v>
      </c>
    </row>
    <row r="2750" spans="30:33" x14ac:dyDescent="0.2">
      <c r="AD2750">
        <f t="shared" si="199"/>
        <v>2748</v>
      </c>
      <c r="AE2750">
        <f t="shared" si="198"/>
        <v>1.9668905606391664E-5</v>
      </c>
      <c r="AF2750">
        <f t="shared" si="200"/>
        <v>1.2273397098388391E-2</v>
      </c>
      <c r="AG2750">
        <f t="shared" si="201"/>
        <v>5.4050152606364289E-2</v>
      </c>
    </row>
    <row r="2751" spans="30:33" x14ac:dyDescent="0.2">
      <c r="AD2751">
        <f t="shared" si="199"/>
        <v>2749</v>
      </c>
      <c r="AE2751">
        <f t="shared" si="198"/>
        <v>1.9637435357421434E-5</v>
      </c>
      <c r="AF2751">
        <f t="shared" si="200"/>
        <v>1.225375966303097E-2</v>
      </c>
      <c r="AG2751">
        <f t="shared" si="201"/>
        <v>5.3983309797551525E-2</v>
      </c>
    </row>
    <row r="2752" spans="30:33" x14ac:dyDescent="0.2">
      <c r="AD2752">
        <f t="shared" si="199"/>
        <v>2750</v>
      </c>
      <c r="AE2752">
        <f t="shared" si="198"/>
        <v>1.9606015460849562E-5</v>
      </c>
      <c r="AF2752">
        <f t="shared" si="200"/>
        <v>1.223415364757012E-2</v>
      </c>
      <c r="AG2752">
        <f t="shared" si="201"/>
        <v>5.3916542517336297E-2</v>
      </c>
    </row>
    <row r="2753" spans="30:33" x14ac:dyDescent="0.2">
      <c r="AD2753">
        <f t="shared" si="199"/>
        <v>2751</v>
      </c>
      <c r="AE2753">
        <f t="shared" si="198"/>
        <v>1.9574645836112203E-5</v>
      </c>
      <c r="AF2753">
        <f t="shared" si="200"/>
        <v>1.2214579001734007E-2</v>
      </c>
      <c r="AG2753">
        <f t="shared" si="201"/>
        <v>5.3849850695144669E-2</v>
      </c>
    </row>
    <row r="2754" spans="30:33" x14ac:dyDescent="0.2">
      <c r="AD2754">
        <f t="shared" si="199"/>
        <v>2752</v>
      </c>
      <c r="AE2754">
        <f t="shared" si="198"/>
        <v>1.954332640277442E-5</v>
      </c>
      <c r="AF2754">
        <f t="shared" si="200"/>
        <v>1.2195035675331232E-2</v>
      </c>
      <c r="AG2754">
        <f t="shared" si="201"/>
        <v>5.37832342604352E-2</v>
      </c>
    </row>
    <row r="2755" spans="30:33" x14ac:dyDescent="0.2">
      <c r="AD2755">
        <f t="shared" si="199"/>
        <v>2753</v>
      </c>
      <c r="AE2755">
        <f t="shared" si="198"/>
        <v>1.9512057080529978E-5</v>
      </c>
      <c r="AF2755">
        <f t="shared" si="200"/>
        <v>1.2175523618250701E-2</v>
      </c>
      <c r="AG2755">
        <f t="shared" si="201"/>
        <v>5.3716693142699029E-2</v>
      </c>
    </row>
    <row r="2756" spans="30:33" x14ac:dyDescent="0.2">
      <c r="AD2756">
        <f t="shared" si="199"/>
        <v>2754</v>
      </c>
      <c r="AE2756">
        <f t="shared" si="198"/>
        <v>1.9480837789201132E-5</v>
      </c>
      <c r="AF2756">
        <f t="shared" si="200"/>
        <v>1.21560427804615E-2</v>
      </c>
      <c r="AG2756">
        <f t="shared" si="201"/>
        <v>5.3650227271459919E-2</v>
      </c>
    </row>
    <row r="2757" spans="30:33" x14ac:dyDescent="0.2">
      <c r="AD2757">
        <f t="shared" si="199"/>
        <v>2755</v>
      </c>
      <c r="AE2757">
        <f t="shared" si="198"/>
        <v>1.9449668448738408E-5</v>
      </c>
      <c r="AF2757">
        <f t="shared" si="200"/>
        <v>1.2136593112012761E-2</v>
      </c>
      <c r="AG2757">
        <f t="shared" si="201"/>
        <v>5.3583836576274316E-2</v>
      </c>
    </row>
    <row r="2758" spans="30:33" x14ac:dyDescent="0.2">
      <c r="AD2758">
        <f t="shared" si="199"/>
        <v>2756</v>
      </c>
      <c r="AE2758">
        <f t="shared" si="198"/>
        <v>1.9418548979220426E-5</v>
      </c>
      <c r="AF2758">
        <f t="shared" si="200"/>
        <v>1.211717456303354E-2</v>
      </c>
      <c r="AG2758">
        <f t="shared" si="201"/>
        <v>5.3517520986731494E-2</v>
      </c>
    </row>
    <row r="2759" spans="30:33" x14ac:dyDescent="0.2">
      <c r="AD2759">
        <f t="shared" si="199"/>
        <v>2757</v>
      </c>
      <c r="AE2759">
        <f t="shared" si="198"/>
        <v>1.9387479300853671E-5</v>
      </c>
      <c r="AF2759">
        <f t="shared" si="200"/>
        <v>1.2097787083732686E-2</v>
      </c>
      <c r="AG2759">
        <f t="shared" si="201"/>
        <v>5.345128043245357E-2</v>
      </c>
    </row>
    <row r="2760" spans="30:33" x14ac:dyDescent="0.2">
      <c r="AD2760">
        <f t="shared" si="199"/>
        <v>2758</v>
      </c>
      <c r="AE2760">
        <f t="shared" si="198"/>
        <v>1.9356459333972306E-5</v>
      </c>
      <c r="AF2760">
        <f t="shared" si="200"/>
        <v>1.2078430624398713E-2</v>
      </c>
      <c r="AG2760">
        <f t="shared" si="201"/>
        <v>5.3385114843095618E-2</v>
      </c>
    </row>
    <row r="2761" spans="30:33" x14ac:dyDescent="0.2">
      <c r="AD2761">
        <f t="shared" si="199"/>
        <v>2759</v>
      </c>
      <c r="AE2761">
        <f t="shared" si="198"/>
        <v>1.932548899903795E-5</v>
      </c>
      <c r="AF2761">
        <f t="shared" si="200"/>
        <v>1.2059105135399675E-2</v>
      </c>
      <c r="AG2761">
        <f t="shared" si="201"/>
        <v>5.3319024148345703E-2</v>
      </c>
    </row>
    <row r="2762" spans="30:33" x14ac:dyDescent="0.2">
      <c r="AD2762">
        <f t="shared" si="199"/>
        <v>2760</v>
      </c>
      <c r="AE2762">
        <f t="shared" si="198"/>
        <v>1.9294568216639487E-5</v>
      </c>
      <c r="AF2762">
        <f t="shared" si="200"/>
        <v>1.2039810567183035E-2</v>
      </c>
      <c r="AG2762">
        <f t="shared" si="201"/>
        <v>5.3253008277924986E-2</v>
      </c>
    </row>
    <row r="2763" spans="30:33" x14ac:dyDescent="0.2">
      <c r="AD2763">
        <f t="shared" si="199"/>
        <v>2761</v>
      </c>
      <c r="AE2763">
        <f t="shared" si="198"/>
        <v>1.9263696907492864E-5</v>
      </c>
      <c r="AF2763">
        <f t="shared" si="200"/>
        <v>1.2020546870275541E-2</v>
      </c>
      <c r="AG2763">
        <f t="shared" si="201"/>
        <v>5.3187067161587796E-2</v>
      </c>
    </row>
    <row r="2764" spans="30:33" x14ac:dyDescent="0.2">
      <c r="AD2764">
        <f t="shared" si="199"/>
        <v>2762</v>
      </c>
      <c r="AE2764">
        <f t="shared" si="198"/>
        <v>1.9232874992440873E-5</v>
      </c>
      <c r="AF2764">
        <f t="shared" si="200"/>
        <v>1.20013139952831E-2</v>
      </c>
      <c r="AG2764">
        <f t="shared" si="201"/>
        <v>5.3121200729121694E-2</v>
      </c>
    </row>
    <row r="2765" spans="30:33" x14ac:dyDescent="0.2">
      <c r="AD2765">
        <f t="shared" si="199"/>
        <v>2763</v>
      </c>
      <c r="AE2765">
        <f t="shared" si="198"/>
        <v>1.9202102392452969E-5</v>
      </c>
      <c r="AF2765">
        <f t="shared" si="200"/>
        <v>1.1982111892890647E-2</v>
      </c>
      <c r="AG2765">
        <f t="shared" si="201"/>
        <v>5.3055408910347553E-2</v>
      </c>
    </row>
    <row r="2766" spans="30:33" x14ac:dyDescent="0.2">
      <c r="AD2766">
        <f t="shared" si="199"/>
        <v>2764</v>
      </c>
      <c r="AE2766">
        <f t="shared" si="198"/>
        <v>1.9171379028625045E-5</v>
      </c>
      <c r="AF2766">
        <f t="shared" si="200"/>
        <v>1.1962940513862021E-2</v>
      </c>
      <c r="AG2766">
        <f t="shared" si="201"/>
        <v>5.2989691635119622E-2</v>
      </c>
    </row>
    <row r="2767" spans="30:33" x14ac:dyDescent="0.2">
      <c r="AD2767">
        <f t="shared" si="199"/>
        <v>2765</v>
      </c>
      <c r="AE2767">
        <f t="shared" si="198"/>
        <v>1.9140704822179241E-5</v>
      </c>
      <c r="AF2767">
        <f t="shared" si="200"/>
        <v>1.194379980903984E-2</v>
      </c>
      <c r="AG2767">
        <f t="shared" si="201"/>
        <v>5.2924048833325604E-2</v>
      </c>
    </row>
    <row r="2768" spans="30:33" x14ac:dyDescent="0.2">
      <c r="AD2768">
        <f t="shared" si="199"/>
        <v>2766</v>
      </c>
      <c r="AE2768">
        <f t="shared" si="198"/>
        <v>1.9110079694463754E-5</v>
      </c>
      <c r="AF2768">
        <f t="shared" si="200"/>
        <v>1.1924689729345376E-2</v>
      </c>
      <c r="AG2768">
        <f t="shared" si="201"/>
        <v>5.2858480434886744E-2</v>
      </c>
    </row>
    <row r="2769" spans="30:33" x14ac:dyDescent="0.2">
      <c r="AD2769">
        <f t="shared" si="199"/>
        <v>2767</v>
      </c>
      <c r="AE2769">
        <f t="shared" si="198"/>
        <v>1.907950356695261E-5</v>
      </c>
      <c r="AF2769">
        <f t="shared" si="200"/>
        <v>1.1905610225778422E-2</v>
      </c>
      <c r="AG2769">
        <f t="shared" si="201"/>
        <v>5.279298636975787E-2</v>
      </c>
    </row>
    <row r="2770" spans="30:33" x14ac:dyDescent="0.2">
      <c r="AD2770">
        <f t="shared" si="199"/>
        <v>2768</v>
      </c>
      <c r="AE2770">
        <f t="shared" si="198"/>
        <v>1.9048976361245486E-5</v>
      </c>
      <c r="AF2770">
        <f t="shared" si="200"/>
        <v>1.1886561249417176E-2</v>
      </c>
      <c r="AG2770">
        <f t="shared" si="201"/>
        <v>5.2727566567927507E-2</v>
      </c>
    </row>
    <row r="2771" spans="30:33" x14ac:dyDescent="0.2">
      <c r="AD2771">
        <f t="shared" si="199"/>
        <v>2769</v>
      </c>
      <c r="AE2771">
        <f t="shared" ref="AE2771:AE2834" si="202">AF2770*$AE$3</f>
        <v>1.901849799906749E-5</v>
      </c>
      <c r="AF2771">
        <f t="shared" si="200"/>
        <v>1.1867542751418108E-2</v>
      </c>
      <c r="AG2771">
        <f t="shared" si="201"/>
        <v>5.2662220959417881E-2</v>
      </c>
    </row>
    <row r="2772" spans="30:33" x14ac:dyDescent="0.2">
      <c r="AD2772">
        <f t="shared" si="199"/>
        <v>2770</v>
      </c>
      <c r="AE2772">
        <f t="shared" si="202"/>
        <v>1.8988068402268982E-5</v>
      </c>
      <c r="AF2772">
        <f t="shared" si="200"/>
        <v>1.1848554683015839E-2</v>
      </c>
      <c r="AG2772">
        <f t="shared" si="201"/>
        <v>5.259694947428508E-2</v>
      </c>
    </row>
    <row r="2773" spans="30:33" x14ac:dyDescent="0.2">
      <c r="AD2773">
        <f t="shared" si="199"/>
        <v>2771</v>
      </c>
      <c r="AE2773">
        <f t="shared" si="202"/>
        <v>1.8957687492825352E-5</v>
      </c>
      <c r="AF2773">
        <f t="shared" si="200"/>
        <v>1.1829596995523012E-2</v>
      </c>
      <c r="AG2773">
        <f t="shared" si="201"/>
        <v>5.2531752042619048E-2</v>
      </c>
    </row>
    <row r="2774" spans="30:33" x14ac:dyDescent="0.2">
      <c r="AD2774">
        <f t="shared" si="199"/>
        <v>2772</v>
      </c>
      <c r="AE2774">
        <f t="shared" si="202"/>
        <v>1.892735519283683E-5</v>
      </c>
      <c r="AF2774">
        <f t="shared" si="200"/>
        <v>1.1810669640330175E-2</v>
      </c>
      <c r="AG2774">
        <f t="shared" si="201"/>
        <v>5.2466628594543693E-2</v>
      </c>
    </row>
    <row r="2775" spans="30:33" x14ac:dyDescent="0.2">
      <c r="AD2775">
        <f t="shared" si="199"/>
        <v>2773</v>
      </c>
      <c r="AE2775">
        <f t="shared" si="202"/>
        <v>1.8897071424528288E-5</v>
      </c>
      <c r="AF2775">
        <f t="shared" si="200"/>
        <v>1.1791772568905647E-2</v>
      </c>
      <c r="AG2775">
        <f t="shared" si="201"/>
        <v>5.2401579060216946E-2</v>
      </c>
    </row>
    <row r="2776" spans="30:33" x14ac:dyDescent="0.2">
      <c r="AD2776">
        <f t="shared" si="199"/>
        <v>2774</v>
      </c>
      <c r="AE2776">
        <f t="shared" si="202"/>
        <v>1.8866836110249045E-5</v>
      </c>
      <c r="AF2776">
        <f t="shared" si="200"/>
        <v>1.1772905732795397E-2</v>
      </c>
      <c r="AG2776">
        <f t="shared" si="201"/>
        <v>5.2336603369830849E-2</v>
      </c>
    </row>
    <row r="2777" spans="30:33" x14ac:dyDescent="0.2">
      <c r="AD2777">
        <f t="shared" si="199"/>
        <v>2775</v>
      </c>
      <c r="AE2777">
        <f t="shared" si="202"/>
        <v>1.8836649172472645E-5</v>
      </c>
      <c r="AF2777">
        <f t="shared" si="200"/>
        <v>1.1754069083622923E-2</v>
      </c>
      <c r="AG2777">
        <f t="shared" si="201"/>
        <v>5.227170145361159E-2</v>
      </c>
    </row>
    <row r="2778" spans="30:33" x14ac:dyDescent="0.2">
      <c r="AD2778">
        <f t="shared" si="199"/>
        <v>2776</v>
      </c>
      <c r="AE2778">
        <f t="shared" si="202"/>
        <v>1.8806510533796685E-5</v>
      </c>
      <c r="AF2778">
        <f t="shared" si="200"/>
        <v>1.1735262573089126E-2</v>
      </c>
      <c r="AG2778">
        <f t="shared" si="201"/>
        <v>5.22068732418196E-2</v>
      </c>
    </row>
    <row r="2779" spans="30:33" x14ac:dyDescent="0.2">
      <c r="AD2779">
        <f t="shared" si="199"/>
        <v>2777</v>
      </c>
      <c r="AE2779">
        <f t="shared" si="202"/>
        <v>1.8776420116942612E-5</v>
      </c>
      <c r="AF2779">
        <f t="shared" si="200"/>
        <v>1.1716486152972183E-2</v>
      </c>
      <c r="AG2779">
        <f t="shared" si="201"/>
        <v>5.2142118664749632E-2</v>
      </c>
    </row>
    <row r="2780" spans="30:33" x14ac:dyDescent="0.2">
      <c r="AD2780">
        <f t="shared" si="199"/>
        <v>2778</v>
      </c>
      <c r="AE2780">
        <f t="shared" si="202"/>
        <v>1.8746377844755504E-5</v>
      </c>
      <c r="AF2780">
        <f t="shared" si="200"/>
        <v>1.1697739775127428E-2</v>
      </c>
      <c r="AG2780">
        <f t="shared" si="201"/>
        <v>5.207743765273079E-2</v>
      </c>
    </row>
    <row r="2781" spans="30:33" x14ac:dyDescent="0.2">
      <c r="AD2781">
        <f t="shared" si="199"/>
        <v>2779</v>
      </c>
      <c r="AE2781">
        <f t="shared" si="202"/>
        <v>1.8716383640203893E-5</v>
      </c>
      <c r="AF2781">
        <f t="shared" si="200"/>
        <v>1.1679023391487223E-2</v>
      </c>
      <c r="AG2781">
        <f t="shared" si="201"/>
        <v>5.201283013612662E-2</v>
      </c>
    </row>
    <row r="2782" spans="30:33" x14ac:dyDescent="0.2">
      <c r="AD2782">
        <f t="shared" si="199"/>
        <v>2780</v>
      </c>
      <c r="AE2782">
        <f t="shared" si="202"/>
        <v>1.8686437426379566E-5</v>
      </c>
      <c r="AF2782">
        <f t="shared" si="200"/>
        <v>1.1660336954060843E-2</v>
      </c>
      <c r="AG2782">
        <f t="shared" si="201"/>
        <v>5.1948296045335192E-2</v>
      </c>
    </row>
    <row r="2783" spans="30:33" x14ac:dyDescent="0.2">
      <c r="AD2783">
        <f t="shared" si="199"/>
        <v>2781</v>
      </c>
      <c r="AE2783">
        <f t="shared" si="202"/>
        <v>1.8656539126497357E-5</v>
      </c>
      <c r="AF2783">
        <f t="shared" si="200"/>
        <v>1.1641680414934345E-2</v>
      </c>
      <c r="AG2783">
        <f t="shared" si="201"/>
        <v>5.1883835310789148E-2</v>
      </c>
    </row>
    <row r="2784" spans="30:33" x14ac:dyDescent="0.2">
      <c r="AD2784">
        <f t="shared" si="199"/>
        <v>2782</v>
      </c>
      <c r="AE2784">
        <f t="shared" si="202"/>
        <v>1.8626688663894961E-5</v>
      </c>
      <c r="AF2784">
        <f t="shared" si="200"/>
        <v>1.162305372627045E-2</v>
      </c>
      <c r="AG2784">
        <f t="shared" si="201"/>
        <v>5.1819447862955781E-2</v>
      </c>
    </row>
    <row r="2785" spans="30:33" x14ac:dyDescent="0.2">
      <c r="AD2785">
        <f t="shared" si="199"/>
        <v>2783</v>
      </c>
      <c r="AE2785">
        <f t="shared" si="202"/>
        <v>1.8596885962032727E-5</v>
      </c>
      <c r="AF2785">
        <f t="shared" si="200"/>
        <v>1.1604456840308416E-2</v>
      </c>
      <c r="AG2785">
        <f t="shared" si="201"/>
        <v>5.175513363233708E-2</v>
      </c>
    </row>
    <row r="2786" spans="30:33" x14ac:dyDescent="0.2">
      <c r="AD2786">
        <f t="shared" si="199"/>
        <v>2784</v>
      </c>
      <c r="AE2786">
        <f t="shared" si="202"/>
        <v>1.8567130944493472E-5</v>
      </c>
      <c r="AF2786">
        <f t="shared" si="200"/>
        <v>1.1585889709363922E-2</v>
      </c>
      <c r="AG2786">
        <f t="shared" si="201"/>
        <v>5.1690892549469826E-2</v>
      </c>
    </row>
    <row r="2787" spans="30:33" x14ac:dyDescent="0.2">
      <c r="AD2787">
        <f t="shared" ref="AD2787:AD2850" si="203">AD2786+1</f>
        <v>2785</v>
      </c>
      <c r="AE2787">
        <f t="shared" si="202"/>
        <v>1.8537423534982285E-5</v>
      </c>
      <c r="AF2787">
        <f t="shared" ref="AF2787:AF2850" si="204">AF2786*$AF$3</f>
        <v>1.156735228582894E-2</v>
      </c>
      <c r="AG2787">
        <f t="shared" ref="AG2787:AG2850" si="205">AD2787*AE2787</f>
        <v>5.1626724544925666E-2</v>
      </c>
    </row>
    <row r="2788" spans="30:33" x14ac:dyDescent="0.2">
      <c r="AD2788">
        <f t="shared" si="203"/>
        <v>2786</v>
      </c>
      <c r="AE2788">
        <f t="shared" si="202"/>
        <v>1.8507763657326313E-5</v>
      </c>
      <c r="AF2788">
        <f t="shared" si="204"/>
        <v>1.1548844522171612E-2</v>
      </c>
      <c r="AG2788">
        <f t="shared" si="205"/>
        <v>5.1562629549311109E-2</v>
      </c>
    </row>
    <row r="2789" spans="30:33" x14ac:dyDescent="0.2">
      <c r="AD2789">
        <f t="shared" si="203"/>
        <v>2787</v>
      </c>
      <c r="AE2789">
        <f t="shared" si="202"/>
        <v>1.8478151235474588E-5</v>
      </c>
      <c r="AF2789">
        <f t="shared" si="204"/>
        <v>1.1530366370936138E-2</v>
      </c>
      <c r="AG2789">
        <f t="shared" si="205"/>
        <v>5.1498607493267679E-2</v>
      </c>
    </row>
    <row r="2790" spans="30:33" x14ac:dyDescent="0.2">
      <c r="AD2790">
        <f t="shared" si="203"/>
        <v>2788</v>
      </c>
      <c r="AE2790">
        <f t="shared" si="202"/>
        <v>1.8448586193497829E-5</v>
      </c>
      <c r="AF2790">
        <f t="shared" si="204"/>
        <v>1.1511917784742639E-2</v>
      </c>
      <c r="AG2790">
        <f t="shared" si="205"/>
        <v>5.1434658307471945E-2</v>
      </c>
    </row>
    <row r="2791" spans="30:33" x14ac:dyDescent="0.2">
      <c r="AD2791">
        <f t="shared" si="203"/>
        <v>2789</v>
      </c>
      <c r="AE2791">
        <f t="shared" si="202"/>
        <v>1.8419068455588231E-5</v>
      </c>
      <c r="AF2791">
        <f t="shared" si="204"/>
        <v>1.149349871628705E-2</v>
      </c>
      <c r="AG2791">
        <f t="shared" si="205"/>
        <v>5.1370781922635576E-2</v>
      </c>
    </row>
    <row r="2792" spans="30:33" x14ac:dyDescent="0.2">
      <c r="AD2792">
        <f t="shared" si="203"/>
        <v>2790</v>
      </c>
      <c r="AE2792">
        <f t="shared" si="202"/>
        <v>1.8389597946059287E-5</v>
      </c>
      <c r="AF2792">
        <f t="shared" si="204"/>
        <v>1.147510911834099E-2</v>
      </c>
      <c r="AG2792">
        <f t="shared" si="205"/>
        <v>5.1306978269505414E-2</v>
      </c>
    </row>
    <row r="2793" spans="30:33" x14ac:dyDescent="0.2">
      <c r="AD2793">
        <f t="shared" si="203"/>
        <v>2791</v>
      </c>
      <c r="AE2793">
        <f t="shared" si="202"/>
        <v>1.8360174589345592E-5</v>
      </c>
      <c r="AF2793">
        <f t="shared" si="204"/>
        <v>1.1456748943751644E-2</v>
      </c>
      <c r="AG2793">
        <f t="shared" si="205"/>
        <v>5.1243247278863549E-2</v>
      </c>
    </row>
    <row r="2794" spans="30:33" x14ac:dyDescent="0.2">
      <c r="AD2794">
        <f t="shared" si="203"/>
        <v>2792</v>
      </c>
      <c r="AE2794">
        <f t="shared" si="202"/>
        <v>1.8330798310002639E-5</v>
      </c>
      <c r="AF2794">
        <f t="shared" si="204"/>
        <v>1.143841814544164E-2</v>
      </c>
      <c r="AG2794">
        <f t="shared" si="205"/>
        <v>5.117958888152737E-2</v>
      </c>
    </row>
    <row r="2795" spans="30:33" x14ac:dyDescent="0.2">
      <c r="AD2795">
        <f t="shared" si="203"/>
        <v>2793</v>
      </c>
      <c r="AE2795">
        <f t="shared" si="202"/>
        <v>1.8301469032706632E-5</v>
      </c>
      <c r="AF2795">
        <f t="shared" si="204"/>
        <v>1.1420116676408933E-2</v>
      </c>
      <c r="AG2795">
        <f t="shared" si="205"/>
        <v>5.111600300834962E-2</v>
      </c>
    </row>
    <row r="2796" spans="30:33" x14ac:dyDescent="0.2">
      <c r="AD2796">
        <f t="shared" si="203"/>
        <v>2794</v>
      </c>
      <c r="AE2796">
        <f t="shared" si="202"/>
        <v>1.8272186682254301E-5</v>
      </c>
      <c r="AF2796">
        <f t="shared" si="204"/>
        <v>1.1401844489726679E-2</v>
      </c>
      <c r="AG2796">
        <f t="shared" si="205"/>
        <v>5.1052489590218519E-2</v>
      </c>
    </row>
    <row r="2797" spans="30:33" x14ac:dyDescent="0.2">
      <c r="AD2797">
        <f t="shared" si="203"/>
        <v>2795</v>
      </c>
      <c r="AE2797">
        <f t="shared" si="202"/>
        <v>1.8242951183562696E-5</v>
      </c>
      <c r="AF2797">
        <f t="shared" si="204"/>
        <v>1.1383601538543116E-2</v>
      </c>
      <c r="AG2797">
        <f t="shared" si="205"/>
        <v>5.0989048558057734E-2</v>
      </c>
    </row>
    <row r="2798" spans="30:33" x14ac:dyDescent="0.2">
      <c r="AD2798">
        <f t="shared" si="203"/>
        <v>2796</v>
      </c>
      <c r="AE2798">
        <f t="shared" si="202"/>
        <v>1.8213762461668993E-5</v>
      </c>
      <c r="AF2798">
        <f t="shared" si="204"/>
        <v>1.1365387776081447E-2</v>
      </c>
      <c r="AG2798">
        <f t="shared" si="205"/>
        <v>5.0925679842826505E-2</v>
      </c>
    </row>
    <row r="2799" spans="30:33" x14ac:dyDescent="0.2">
      <c r="AD2799">
        <f t="shared" si="203"/>
        <v>2797</v>
      </c>
      <c r="AE2799">
        <f t="shared" si="202"/>
        <v>1.8184620441730321E-5</v>
      </c>
      <c r="AF2799">
        <f t="shared" si="204"/>
        <v>1.1347203155639717E-2</v>
      </c>
      <c r="AG2799">
        <f t="shared" si="205"/>
        <v>5.086238337551971E-2</v>
      </c>
    </row>
    <row r="2800" spans="30:33" x14ac:dyDescent="0.2">
      <c r="AD2800">
        <f t="shared" si="203"/>
        <v>2798</v>
      </c>
      <c r="AE2800">
        <f t="shared" si="202"/>
        <v>1.8155525049023554E-5</v>
      </c>
      <c r="AF2800">
        <f t="shared" si="204"/>
        <v>1.1329047630590693E-2</v>
      </c>
      <c r="AG2800">
        <f t="shared" si="205"/>
        <v>5.0799159087167901E-2</v>
      </c>
    </row>
    <row r="2801" spans="30:33" x14ac:dyDescent="0.2">
      <c r="AD2801">
        <f t="shared" si="203"/>
        <v>2799</v>
      </c>
      <c r="AE2801">
        <f t="shared" si="202"/>
        <v>1.8126476208945116E-5</v>
      </c>
      <c r="AF2801">
        <f t="shared" si="204"/>
        <v>1.1310921154381747E-2</v>
      </c>
      <c r="AG2801">
        <f t="shared" si="205"/>
        <v>5.0736006908837381E-2</v>
      </c>
    </row>
    <row r="2802" spans="30:33" x14ac:dyDescent="0.2">
      <c r="AD2802">
        <f t="shared" si="203"/>
        <v>2800</v>
      </c>
      <c r="AE2802">
        <f t="shared" si="202"/>
        <v>1.8097473847010803E-5</v>
      </c>
      <c r="AF2802">
        <f t="shared" si="204"/>
        <v>1.1292823680534735E-2</v>
      </c>
      <c r="AG2802">
        <f t="shared" si="205"/>
        <v>5.0672926771630246E-2</v>
      </c>
    </row>
    <row r="2803" spans="30:33" x14ac:dyDescent="0.2">
      <c r="AD2803">
        <f t="shared" si="203"/>
        <v>2801</v>
      </c>
      <c r="AE2803">
        <f t="shared" si="202"/>
        <v>1.8068517888855583E-5</v>
      </c>
      <c r="AF2803">
        <f t="shared" si="204"/>
        <v>1.1274755162645879E-2</v>
      </c>
      <c r="AG2803">
        <f t="shared" si="205"/>
        <v>5.0609918606684491E-2</v>
      </c>
    </row>
    <row r="2804" spans="30:33" x14ac:dyDescent="0.2">
      <c r="AD2804">
        <f t="shared" si="203"/>
        <v>2802</v>
      </c>
      <c r="AE2804">
        <f t="shared" si="202"/>
        <v>1.8039608260233415E-5</v>
      </c>
      <c r="AF2804">
        <f t="shared" si="204"/>
        <v>1.1256715554385646E-2</v>
      </c>
      <c r="AG2804">
        <f t="shared" si="205"/>
        <v>5.0546982345174032E-2</v>
      </c>
    </row>
    <row r="2805" spans="30:33" x14ac:dyDescent="0.2">
      <c r="AD2805">
        <f t="shared" si="203"/>
        <v>2803</v>
      </c>
      <c r="AE2805">
        <f t="shared" si="202"/>
        <v>1.801074488701704E-5</v>
      </c>
      <c r="AF2805">
        <f t="shared" si="204"/>
        <v>1.1238704809498628E-2</v>
      </c>
      <c r="AG2805">
        <f t="shared" si="205"/>
        <v>5.0484117918308764E-2</v>
      </c>
    </row>
    <row r="2806" spans="30:33" x14ac:dyDescent="0.2">
      <c r="AD2806">
        <f t="shared" si="203"/>
        <v>2804</v>
      </c>
      <c r="AE2806">
        <f t="shared" si="202"/>
        <v>1.7981927695197814E-5</v>
      </c>
      <c r="AF2806">
        <f t="shared" si="204"/>
        <v>1.122072288180343E-2</v>
      </c>
      <c r="AG2806">
        <f t="shared" si="205"/>
        <v>5.042132525733467E-2</v>
      </c>
    </row>
    <row r="2807" spans="30:33" x14ac:dyDescent="0.2">
      <c r="AD2807">
        <f t="shared" si="203"/>
        <v>2805</v>
      </c>
      <c r="AE2807">
        <f t="shared" si="202"/>
        <v>1.7953156610885497E-5</v>
      </c>
      <c r="AF2807">
        <f t="shared" si="204"/>
        <v>1.1202769725192543E-2</v>
      </c>
      <c r="AG2807">
        <f t="shared" si="205"/>
        <v>5.0358604293533817E-2</v>
      </c>
    </row>
    <row r="2808" spans="30:33" x14ac:dyDescent="0.2">
      <c r="AD2808">
        <f t="shared" si="203"/>
        <v>2806</v>
      </c>
      <c r="AE2808">
        <f t="shared" si="202"/>
        <v>1.7924431560308075E-5</v>
      </c>
      <c r="AF2808">
        <f t="shared" si="204"/>
        <v>1.1184845293632234E-2</v>
      </c>
      <c r="AG2808">
        <f t="shared" si="205"/>
        <v>5.0295954958224462E-2</v>
      </c>
    </row>
    <row r="2809" spans="30:33" x14ac:dyDescent="0.2">
      <c r="AD2809">
        <f t="shared" si="203"/>
        <v>2807</v>
      </c>
      <c r="AE2809">
        <f t="shared" si="202"/>
        <v>1.7895752469811582E-5</v>
      </c>
      <c r="AF2809">
        <f t="shared" si="204"/>
        <v>1.1166949541162421E-2</v>
      </c>
      <c r="AG2809">
        <f t="shared" si="205"/>
        <v>5.0233377182761114E-2</v>
      </c>
    </row>
    <row r="2810" spans="30:33" x14ac:dyDescent="0.2">
      <c r="AD2810">
        <f t="shared" si="203"/>
        <v>2808</v>
      </c>
      <c r="AE2810">
        <f t="shared" si="202"/>
        <v>1.786711926585988E-5</v>
      </c>
      <c r="AF2810">
        <f t="shared" si="204"/>
        <v>1.114908242189656E-2</v>
      </c>
      <c r="AG2810">
        <f t="shared" si="205"/>
        <v>5.0170870898534545E-2</v>
      </c>
    </row>
    <row r="2811" spans="30:33" x14ac:dyDescent="0.2">
      <c r="AD2811">
        <f t="shared" si="203"/>
        <v>2809</v>
      </c>
      <c r="AE2811">
        <f t="shared" si="202"/>
        <v>1.7838531875034505E-5</v>
      </c>
      <c r="AF2811">
        <f t="shared" si="204"/>
        <v>1.1131243890021526E-2</v>
      </c>
      <c r="AG2811">
        <f t="shared" si="205"/>
        <v>5.0108436036971925E-2</v>
      </c>
    </row>
    <row r="2812" spans="30:33" x14ac:dyDescent="0.2">
      <c r="AD2812">
        <f t="shared" si="203"/>
        <v>2810</v>
      </c>
      <c r="AE2812">
        <f t="shared" si="202"/>
        <v>1.7809990224034451E-5</v>
      </c>
      <c r="AF2812">
        <f t="shared" si="204"/>
        <v>1.1113433899797491E-2</v>
      </c>
      <c r="AG2812">
        <f t="shared" si="205"/>
        <v>5.0046072529536807E-2</v>
      </c>
    </row>
    <row r="2813" spans="30:33" x14ac:dyDescent="0.2">
      <c r="AD2813">
        <f t="shared" si="203"/>
        <v>2811</v>
      </c>
      <c r="AE2813">
        <f t="shared" si="202"/>
        <v>1.7781494239675995E-5</v>
      </c>
      <c r="AF2813">
        <f t="shared" si="204"/>
        <v>1.1095652405557814E-2</v>
      </c>
      <c r="AG2813">
        <f t="shared" si="205"/>
        <v>4.9983780307729223E-2</v>
      </c>
    </row>
    <row r="2814" spans="30:33" x14ac:dyDescent="0.2">
      <c r="AD2814">
        <f t="shared" si="203"/>
        <v>2812</v>
      </c>
      <c r="AE2814">
        <f t="shared" si="202"/>
        <v>1.7753043848892512E-5</v>
      </c>
      <c r="AF2814">
        <f t="shared" si="204"/>
        <v>1.107789936170892E-2</v>
      </c>
      <c r="AG2814">
        <f t="shared" si="205"/>
        <v>4.9921559303085741E-2</v>
      </c>
    </row>
    <row r="2815" spans="30:33" x14ac:dyDescent="0.2">
      <c r="AD2815">
        <f t="shared" si="203"/>
        <v>2813</v>
      </c>
      <c r="AE2815">
        <f t="shared" si="202"/>
        <v>1.7724638978734279E-5</v>
      </c>
      <c r="AF2815">
        <f t="shared" si="204"/>
        <v>1.1060174722730185E-2</v>
      </c>
      <c r="AG2815">
        <f t="shared" si="205"/>
        <v>4.9859409447179523E-2</v>
      </c>
    </row>
    <row r="2816" spans="30:33" x14ac:dyDescent="0.2">
      <c r="AD2816">
        <f t="shared" si="203"/>
        <v>2814</v>
      </c>
      <c r="AE2816">
        <f t="shared" si="202"/>
        <v>1.7696279556368304E-5</v>
      </c>
      <c r="AF2816">
        <f t="shared" si="204"/>
        <v>1.1042478443173817E-2</v>
      </c>
      <c r="AG2816">
        <f t="shared" si="205"/>
        <v>4.9797330671620406E-2</v>
      </c>
    </row>
    <row r="2817" spans="30:33" x14ac:dyDescent="0.2">
      <c r="AD2817">
        <f t="shared" si="203"/>
        <v>2815</v>
      </c>
      <c r="AE2817">
        <f t="shared" si="202"/>
        <v>1.7667965509078116E-5</v>
      </c>
      <c r="AF2817">
        <f t="shared" si="204"/>
        <v>1.1024810477664739E-2</v>
      </c>
      <c r="AG2817">
        <f t="shared" si="205"/>
        <v>4.9735322908054894E-2</v>
      </c>
    </row>
    <row r="2818" spans="30:33" x14ac:dyDescent="0.2">
      <c r="AD2818">
        <f t="shared" si="203"/>
        <v>2816</v>
      </c>
      <c r="AE2818">
        <f t="shared" si="202"/>
        <v>1.763969676426359E-5</v>
      </c>
      <c r="AF2818">
        <f t="shared" si="204"/>
        <v>1.1007170780900475E-2</v>
      </c>
      <c r="AG2818">
        <f t="shared" si="205"/>
        <v>4.9673386088166273E-2</v>
      </c>
    </row>
    <row r="2819" spans="30:33" x14ac:dyDescent="0.2">
      <c r="AD2819">
        <f t="shared" si="203"/>
        <v>2817</v>
      </c>
      <c r="AE2819">
        <f t="shared" si="202"/>
        <v>1.7611473249440766E-5</v>
      </c>
      <c r="AF2819">
        <f t="shared" si="204"/>
        <v>1.0989559307651033E-2</v>
      </c>
      <c r="AG2819">
        <f t="shared" si="205"/>
        <v>4.9611520143674641E-2</v>
      </c>
    </row>
    <row r="2820" spans="30:33" x14ac:dyDescent="0.2">
      <c r="AD2820">
        <f t="shared" si="203"/>
        <v>2818</v>
      </c>
      <c r="AE2820">
        <f t="shared" si="202"/>
        <v>1.7583294892241659E-5</v>
      </c>
      <c r="AF2820">
        <f t="shared" si="204"/>
        <v>1.097197601275879E-2</v>
      </c>
      <c r="AG2820">
        <f t="shared" si="205"/>
        <v>4.9549725006336996E-2</v>
      </c>
    </row>
    <row r="2821" spans="30:33" x14ac:dyDescent="0.2">
      <c r="AD2821">
        <f t="shared" si="203"/>
        <v>2819</v>
      </c>
      <c r="AE2821">
        <f t="shared" si="202"/>
        <v>1.7555161620414071E-5</v>
      </c>
      <c r="AF2821">
        <f t="shared" si="204"/>
        <v>1.0954420851138376E-2</v>
      </c>
      <c r="AG2821">
        <f t="shared" si="205"/>
        <v>4.9488000607947266E-2</v>
      </c>
    </row>
    <row r="2822" spans="30:33" x14ac:dyDescent="0.2">
      <c r="AD2822">
        <f t="shared" si="203"/>
        <v>2820</v>
      </c>
      <c r="AE2822">
        <f t="shared" si="202"/>
        <v>1.7527073361821409E-5</v>
      </c>
      <c r="AF2822">
        <f t="shared" si="204"/>
        <v>1.0936893777776555E-2</v>
      </c>
      <c r="AG2822">
        <f t="shared" si="205"/>
        <v>4.9426346880336376E-2</v>
      </c>
    </row>
    <row r="2823" spans="30:33" x14ac:dyDescent="0.2">
      <c r="AD2823">
        <f t="shared" si="203"/>
        <v>2821</v>
      </c>
      <c r="AE2823">
        <f t="shared" si="202"/>
        <v>1.7499030044442496E-5</v>
      </c>
      <c r="AF2823">
        <f t="shared" si="204"/>
        <v>1.0919394747732111E-2</v>
      </c>
      <c r="AG2823">
        <f t="shared" si="205"/>
        <v>4.9364763755372278E-2</v>
      </c>
    </row>
    <row r="2824" spans="30:33" x14ac:dyDescent="0.2">
      <c r="AD2824">
        <f t="shared" si="203"/>
        <v>2822</v>
      </c>
      <c r="AE2824">
        <f t="shared" si="202"/>
        <v>1.7471031596371386E-5</v>
      </c>
      <c r="AF2824">
        <f t="shared" si="204"/>
        <v>1.090192371613574E-2</v>
      </c>
      <c r="AG2824">
        <f t="shared" si="205"/>
        <v>4.9303251164960052E-2</v>
      </c>
    </row>
    <row r="2825" spans="30:33" x14ac:dyDescent="0.2">
      <c r="AD2825">
        <f t="shared" si="203"/>
        <v>2823</v>
      </c>
      <c r="AE2825">
        <f t="shared" si="202"/>
        <v>1.7443077945817192E-5</v>
      </c>
      <c r="AF2825">
        <f t="shared" si="204"/>
        <v>1.0884480638189923E-2</v>
      </c>
      <c r="AG2825">
        <f t="shared" si="205"/>
        <v>4.9241809041041931E-2</v>
      </c>
    </row>
    <row r="2826" spans="30:33" x14ac:dyDescent="0.2">
      <c r="AD2826">
        <f t="shared" si="203"/>
        <v>2824</v>
      </c>
      <c r="AE2826">
        <f t="shared" si="202"/>
        <v>1.7415169021103884E-5</v>
      </c>
      <c r="AF2826">
        <f t="shared" si="204"/>
        <v>1.0867065469168819E-2</v>
      </c>
      <c r="AG2826">
        <f t="shared" si="205"/>
        <v>4.9180437315597368E-2</v>
      </c>
    </row>
    <row r="2827" spans="30:33" x14ac:dyDescent="0.2">
      <c r="AD2827">
        <f t="shared" si="203"/>
        <v>2825</v>
      </c>
      <c r="AE2827">
        <f t="shared" si="202"/>
        <v>1.7387304750670118E-5</v>
      </c>
      <c r="AF2827">
        <f t="shared" si="204"/>
        <v>1.0849678164418149E-2</v>
      </c>
      <c r="AG2827">
        <f t="shared" si="205"/>
        <v>4.9119135920643084E-2</v>
      </c>
    </row>
    <row r="2828" spans="30:33" x14ac:dyDescent="0.2">
      <c r="AD2828">
        <f t="shared" si="203"/>
        <v>2826</v>
      </c>
      <c r="AE2828">
        <f t="shared" si="202"/>
        <v>1.7359485063069048E-5</v>
      </c>
      <c r="AF2828">
        <f t="shared" si="204"/>
        <v>1.083231867935508E-2</v>
      </c>
      <c r="AG2828">
        <f t="shared" si="205"/>
        <v>4.9057904788233131E-2</v>
      </c>
    </row>
    <row r="2829" spans="30:33" x14ac:dyDescent="0.2">
      <c r="AD2829">
        <f t="shared" si="203"/>
        <v>2827</v>
      </c>
      <c r="AE2829">
        <f t="shared" si="202"/>
        <v>1.7331709886968135E-5</v>
      </c>
      <c r="AF2829">
        <f t="shared" si="204"/>
        <v>1.081498696946811E-2</v>
      </c>
      <c r="AG2829">
        <f t="shared" si="205"/>
        <v>4.8996743850458921E-2</v>
      </c>
    </row>
    <row r="2830" spans="30:33" x14ac:dyDescent="0.2">
      <c r="AD2830">
        <f t="shared" si="203"/>
        <v>2828</v>
      </c>
      <c r="AE2830">
        <f t="shared" si="202"/>
        <v>1.7303979151148986E-5</v>
      </c>
      <c r="AF2830">
        <f t="shared" si="204"/>
        <v>1.0797682990316962E-2</v>
      </c>
      <c r="AG2830">
        <f t="shared" si="205"/>
        <v>4.8935653039449328E-2</v>
      </c>
    </row>
    <row r="2831" spans="30:33" x14ac:dyDescent="0.2">
      <c r="AD2831">
        <f t="shared" si="203"/>
        <v>2829</v>
      </c>
      <c r="AE2831">
        <f t="shared" si="202"/>
        <v>1.7276292784507148E-5</v>
      </c>
      <c r="AF2831">
        <f t="shared" si="204"/>
        <v>1.0780406697532455E-2</v>
      </c>
      <c r="AG2831">
        <f t="shared" si="205"/>
        <v>4.8874632287370719E-2</v>
      </c>
    </row>
    <row r="2832" spans="30:33" x14ac:dyDescent="0.2">
      <c r="AD2832">
        <f t="shared" si="203"/>
        <v>2830</v>
      </c>
      <c r="AE2832">
        <f t="shared" si="202"/>
        <v>1.7248650716051936E-5</v>
      </c>
      <c r="AF2832">
        <f t="shared" si="204"/>
        <v>1.0763158046816402E-2</v>
      </c>
      <c r="AG2832">
        <f t="shared" si="205"/>
        <v>4.8813681526426976E-2</v>
      </c>
    </row>
    <row r="2833" spans="30:33" x14ac:dyDescent="0.2">
      <c r="AD2833">
        <f t="shared" si="203"/>
        <v>2831</v>
      </c>
      <c r="AE2833">
        <f t="shared" si="202"/>
        <v>1.7221052874906249E-5</v>
      </c>
      <c r="AF2833">
        <f t="shared" si="204"/>
        <v>1.0745936993941494E-2</v>
      </c>
      <c r="AG2833">
        <f t="shared" si="205"/>
        <v>4.8752800688859593E-2</v>
      </c>
    </row>
    <row r="2834" spans="30:33" x14ac:dyDescent="0.2">
      <c r="AD2834">
        <f t="shared" si="203"/>
        <v>2832</v>
      </c>
      <c r="AE2834">
        <f t="shared" si="202"/>
        <v>1.71934991903064E-5</v>
      </c>
      <c r="AF2834">
        <f t="shared" si="204"/>
        <v>1.0728743494751187E-2</v>
      </c>
      <c r="AG2834">
        <f t="shared" si="205"/>
        <v>4.8691989706947728E-2</v>
      </c>
    </row>
    <row r="2835" spans="30:33" x14ac:dyDescent="0.2">
      <c r="AD2835">
        <f t="shared" si="203"/>
        <v>2833</v>
      </c>
      <c r="AE2835">
        <f t="shared" ref="AE2835:AE2898" si="206">AF2834*$AE$3</f>
        <v>1.7165989591601906E-5</v>
      </c>
      <c r="AF2835">
        <f t="shared" si="204"/>
        <v>1.0711577505159584E-2</v>
      </c>
      <c r="AG2835">
        <f t="shared" si="205"/>
        <v>4.86312485130082E-2</v>
      </c>
    </row>
    <row r="2836" spans="30:33" x14ac:dyDescent="0.2">
      <c r="AD2836">
        <f t="shared" si="203"/>
        <v>2834</v>
      </c>
      <c r="AE2836">
        <f t="shared" si="206"/>
        <v>1.7138524008255343E-5</v>
      </c>
      <c r="AF2836">
        <f t="shared" si="204"/>
        <v>1.0694438981151329E-2</v>
      </c>
      <c r="AG2836">
        <f t="shared" si="205"/>
        <v>4.8570577039395643E-2</v>
      </c>
    </row>
    <row r="2837" spans="30:33" x14ac:dyDescent="0.2">
      <c r="AD2837">
        <f t="shared" si="203"/>
        <v>2835</v>
      </c>
      <c r="AE2837">
        <f t="shared" si="206"/>
        <v>1.7111102369842135E-5</v>
      </c>
      <c r="AF2837">
        <f t="shared" si="204"/>
        <v>1.0677327878781487E-2</v>
      </c>
      <c r="AG2837">
        <f t="shared" si="205"/>
        <v>4.8509975218502456E-2</v>
      </c>
    </row>
    <row r="2838" spans="30:33" x14ac:dyDescent="0.2">
      <c r="AD2838">
        <f t="shared" si="203"/>
        <v>2836</v>
      </c>
      <c r="AE2838">
        <f t="shared" si="206"/>
        <v>1.7083724606050386E-5</v>
      </c>
      <c r="AF2838">
        <f t="shared" si="204"/>
        <v>1.0660244154175436E-2</v>
      </c>
      <c r="AG2838">
        <f t="shared" si="205"/>
        <v>4.8449442982758897E-2</v>
      </c>
    </row>
    <row r="2839" spans="30:33" x14ac:dyDescent="0.2">
      <c r="AD2839">
        <f t="shared" si="203"/>
        <v>2837</v>
      </c>
      <c r="AE2839">
        <f t="shared" si="206"/>
        <v>1.7056390646680705E-5</v>
      </c>
      <c r="AF2839">
        <f t="shared" si="204"/>
        <v>1.0643187763528754E-2</v>
      </c>
      <c r="AG2839">
        <f t="shared" si="205"/>
        <v>4.8388980264633161E-2</v>
      </c>
    </row>
    <row r="2840" spans="30:33" x14ac:dyDescent="0.2">
      <c r="AD2840">
        <f t="shared" si="203"/>
        <v>2838</v>
      </c>
      <c r="AE2840">
        <f t="shared" si="206"/>
        <v>1.7029100421646014E-5</v>
      </c>
      <c r="AF2840">
        <f t="shared" si="204"/>
        <v>1.0626158663107108E-2</v>
      </c>
      <c r="AG2840">
        <f t="shared" si="205"/>
        <v>4.8328586996631388E-2</v>
      </c>
    </row>
    <row r="2841" spans="30:33" x14ac:dyDescent="0.2">
      <c r="AD2841">
        <f t="shared" si="203"/>
        <v>2839</v>
      </c>
      <c r="AE2841">
        <f t="shared" si="206"/>
        <v>1.7001853860971381E-5</v>
      </c>
      <c r="AF2841">
        <f t="shared" si="204"/>
        <v>1.0609156809246135E-2</v>
      </c>
      <c r="AG2841">
        <f t="shared" si="205"/>
        <v>4.8268263111297754E-2</v>
      </c>
    </row>
    <row r="2842" spans="30:33" x14ac:dyDescent="0.2">
      <c r="AD2842">
        <f t="shared" si="203"/>
        <v>2840</v>
      </c>
      <c r="AE2842">
        <f t="shared" si="206"/>
        <v>1.6974650894793823E-5</v>
      </c>
      <c r="AF2842">
        <f t="shared" si="204"/>
        <v>1.0592182158351341E-2</v>
      </c>
      <c r="AG2842">
        <f t="shared" si="205"/>
        <v>4.8208008541214459E-2</v>
      </c>
    </row>
    <row r="2843" spans="30:33" x14ac:dyDescent="0.2">
      <c r="AD2843">
        <f t="shared" si="203"/>
        <v>2841</v>
      </c>
      <c r="AE2843">
        <f t="shared" si="206"/>
        <v>1.6947491453362153E-5</v>
      </c>
      <c r="AF2843">
        <f t="shared" si="204"/>
        <v>1.0575234666897979E-2</v>
      </c>
      <c r="AG2843">
        <f t="shared" si="205"/>
        <v>4.8147823219001878E-2</v>
      </c>
    </row>
    <row r="2844" spans="30:33" x14ac:dyDescent="0.2">
      <c r="AD2844">
        <f t="shared" si="203"/>
        <v>2842</v>
      </c>
      <c r="AE2844">
        <f t="shared" si="206"/>
        <v>1.6920375467036775E-5</v>
      </c>
      <c r="AF2844">
        <f t="shared" si="204"/>
        <v>1.0558314291430941E-2</v>
      </c>
      <c r="AG2844">
        <f t="shared" si="205"/>
        <v>4.8087707077318513E-2</v>
      </c>
    </row>
    <row r="2845" spans="30:33" x14ac:dyDescent="0.2">
      <c r="AD2845">
        <f t="shared" si="203"/>
        <v>2843</v>
      </c>
      <c r="AE2845">
        <f t="shared" si="206"/>
        <v>1.6893302866289515E-5</v>
      </c>
      <c r="AF2845">
        <f t="shared" si="204"/>
        <v>1.0541420988564651E-2</v>
      </c>
      <c r="AG2845">
        <f t="shared" si="205"/>
        <v>4.8027660048861089E-2</v>
      </c>
    </row>
    <row r="2846" spans="30:33" x14ac:dyDescent="0.2">
      <c r="AD2846">
        <f t="shared" si="203"/>
        <v>2844</v>
      </c>
      <c r="AE2846">
        <f t="shared" si="206"/>
        <v>1.6866273581703449E-5</v>
      </c>
      <c r="AF2846">
        <f t="shared" si="204"/>
        <v>1.0524554714982948E-2</v>
      </c>
      <c r="AG2846">
        <f t="shared" si="205"/>
        <v>4.7967682066364606E-2</v>
      </c>
    </row>
    <row r="2847" spans="30:33" x14ac:dyDescent="0.2">
      <c r="AD2847">
        <f t="shared" si="203"/>
        <v>2845</v>
      </c>
      <c r="AE2847">
        <f t="shared" si="206"/>
        <v>1.6839287543972725E-5</v>
      </c>
      <c r="AF2847">
        <f t="shared" si="204"/>
        <v>1.0507715427438976E-2</v>
      </c>
      <c r="AG2847">
        <f t="shared" si="205"/>
        <v>4.7907773062602403E-2</v>
      </c>
    </row>
    <row r="2848" spans="30:33" x14ac:dyDescent="0.2">
      <c r="AD2848">
        <f t="shared" si="203"/>
        <v>2846</v>
      </c>
      <c r="AE2848">
        <f t="shared" si="206"/>
        <v>1.6812344683902369E-5</v>
      </c>
      <c r="AF2848">
        <f t="shared" si="204"/>
        <v>1.0490903082755073E-2</v>
      </c>
      <c r="AG2848">
        <f t="shared" si="205"/>
        <v>4.7847932970386142E-2</v>
      </c>
    </row>
    <row r="2849" spans="30:33" x14ac:dyDescent="0.2">
      <c r="AD2849">
        <f t="shared" si="203"/>
        <v>2847</v>
      </c>
      <c r="AE2849">
        <f t="shared" si="206"/>
        <v>1.6785444932408123E-5</v>
      </c>
      <c r="AF2849">
        <f t="shared" si="204"/>
        <v>1.0474117637822664E-2</v>
      </c>
      <c r="AG2849">
        <f t="shared" si="205"/>
        <v>4.7788161722565926E-2</v>
      </c>
    </row>
    <row r="2850" spans="30:33" x14ac:dyDescent="0.2">
      <c r="AD2850">
        <f t="shared" si="203"/>
        <v>2848</v>
      </c>
      <c r="AE2850">
        <f t="shared" si="206"/>
        <v>1.6758588220516269E-5</v>
      </c>
      <c r="AF2850">
        <f t="shared" si="204"/>
        <v>1.0457359049602148E-2</v>
      </c>
      <c r="AG2850">
        <f t="shared" si="205"/>
        <v>4.7728459252030335E-2</v>
      </c>
    </row>
    <row r="2851" spans="30:33" x14ac:dyDescent="0.2">
      <c r="AD2851">
        <f t="shared" ref="AD2851:AD2914" si="207">AD2850+1</f>
        <v>2849</v>
      </c>
      <c r="AE2851">
        <f t="shared" si="206"/>
        <v>1.6731774479363443E-5</v>
      </c>
      <c r="AF2851">
        <f t="shared" ref="AF2851:AF2914" si="208">AF2850*$AF$3</f>
        <v>1.0440627275122785E-2</v>
      </c>
      <c r="AG2851">
        <f t="shared" ref="AG2851:AG2914" si="209">AD2851*AE2851</f>
        <v>4.7668825491706451E-2</v>
      </c>
    </row>
    <row r="2852" spans="30:33" x14ac:dyDescent="0.2">
      <c r="AD2852">
        <f t="shared" si="207"/>
        <v>2850</v>
      </c>
      <c r="AE2852">
        <f t="shared" si="206"/>
        <v>1.6705003640196465E-5</v>
      </c>
      <c r="AF2852">
        <f t="shared" si="208"/>
        <v>1.0423922271482589E-2</v>
      </c>
      <c r="AG2852">
        <f t="shared" si="209"/>
        <v>4.7609260374559925E-2</v>
      </c>
    </row>
    <row r="2853" spans="30:33" x14ac:dyDescent="0.2">
      <c r="AD2853">
        <f t="shared" si="207"/>
        <v>2851</v>
      </c>
      <c r="AE2853">
        <f t="shared" si="206"/>
        <v>1.667827563437215E-5</v>
      </c>
      <c r="AF2853">
        <f t="shared" si="208"/>
        <v>1.0407243995848216E-2</v>
      </c>
      <c r="AG2853">
        <f t="shared" si="209"/>
        <v>4.7549763833595E-2</v>
      </c>
    </row>
    <row r="2854" spans="30:33" x14ac:dyDescent="0.2">
      <c r="AD2854">
        <f t="shared" si="207"/>
        <v>2852</v>
      </c>
      <c r="AE2854">
        <f t="shared" si="206"/>
        <v>1.6651590393357155E-5</v>
      </c>
      <c r="AF2854">
        <f t="shared" si="208"/>
        <v>1.039059240545486E-2</v>
      </c>
      <c r="AG2854">
        <f t="shared" si="209"/>
        <v>4.7490335801854605E-2</v>
      </c>
    </row>
    <row r="2855" spans="30:33" x14ac:dyDescent="0.2">
      <c r="AD2855">
        <f t="shared" si="207"/>
        <v>2853</v>
      </c>
      <c r="AE2855">
        <f t="shared" si="206"/>
        <v>1.6624947848727781E-5</v>
      </c>
      <c r="AF2855">
        <f t="shared" si="208"/>
        <v>1.0373967457606131E-2</v>
      </c>
      <c r="AG2855">
        <f t="shared" si="209"/>
        <v>4.7430976212420359E-2</v>
      </c>
    </row>
    <row r="2856" spans="30:33" x14ac:dyDescent="0.2">
      <c r="AD2856">
        <f t="shared" si="207"/>
        <v>2854</v>
      </c>
      <c r="AE2856">
        <f t="shared" si="206"/>
        <v>1.6598347932169816E-5</v>
      </c>
      <c r="AF2856">
        <f t="shared" si="208"/>
        <v>1.0357369109673961E-2</v>
      </c>
      <c r="AG2856">
        <f t="shared" si="209"/>
        <v>4.7371684998412655E-2</v>
      </c>
    </row>
    <row r="2857" spans="30:33" x14ac:dyDescent="0.2">
      <c r="AD2857">
        <f t="shared" si="207"/>
        <v>2855</v>
      </c>
      <c r="AE2857">
        <f t="shared" si="206"/>
        <v>1.6571790575478344E-5</v>
      </c>
      <c r="AF2857">
        <f t="shared" si="208"/>
        <v>1.0340797319098483E-2</v>
      </c>
      <c r="AG2857">
        <f t="shared" si="209"/>
        <v>4.731246209299067E-2</v>
      </c>
    </row>
    <row r="2858" spans="30:33" x14ac:dyDescent="0.2">
      <c r="AD2858">
        <f t="shared" si="207"/>
        <v>2856</v>
      </c>
      <c r="AE2858">
        <f t="shared" si="206"/>
        <v>1.654527571055758E-5</v>
      </c>
      <c r="AF2858">
        <f t="shared" si="208"/>
        <v>1.0324252043387924E-2</v>
      </c>
      <c r="AG2858">
        <f t="shared" si="209"/>
        <v>4.7253307429352451E-2</v>
      </c>
    </row>
    <row r="2859" spans="30:33" x14ac:dyDescent="0.2">
      <c r="AD2859">
        <f t="shared" si="207"/>
        <v>2857</v>
      </c>
      <c r="AE2859">
        <f t="shared" si="206"/>
        <v>1.6518803269420686E-5</v>
      </c>
      <c r="AF2859">
        <f t="shared" si="208"/>
        <v>1.0307733240118503E-2</v>
      </c>
      <c r="AG2859">
        <f t="shared" si="209"/>
        <v>4.7194220940734902E-2</v>
      </c>
    </row>
    <row r="2860" spans="30:33" x14ac:dyDescent="0.2">
      <c r="AD2860">
        <f t="shared" si="207"/>
        <v>2858</v>
      </c>
      <c r="AE2860">
        <f t="shared" si="206"/>
        <v>1.6492373184189613E-5</v>
      </c>
      <c r="AF2860">
        <f t="shared" si="208"/>
        <v>1.0291240866934313E-2</v>
      </c>
      <c r="AG2860">
        <f t="shared" si="209"/>
        <v>4.7135202560413911E-2</v>
      </c>
    </row>
    <row r="2861" spans="30:33" x14ac:dyDescent="0.2">
      <c r="AD2861">
        <f t="shared" si="207"/>
        <v>2859</v>
      </c>
      <c r="AE2861">
        <f t="shared" si="206"/>
        <v>1.6465985387094908E-5</v>
      </c>
      <c r="AF2861">
        <f t="shared" si="208"/>
        <v>1.0274774881547218E-2</v>
      </c>
      <c r="AG2861">
        <f t="shared" si="209"/>
        <v>4.7076252221704341E-2</v>
      </c>
    </row>
    <row r="2862" spans="30:33" x14ac:dyDescent="0.2">
      <c r="AD2862">
        <f t="shared" si="207"/>
        <v>2860</v>
      </c>
      <c r="AE2862">
        <f t="shared" si="206"/>
        <v>1.6439639810475555E-5</v>
      </c>
      <c r="AF2862">
        <f t="shared" si="208"/>
        <v>1.0258335241736742E-2</v>
      </c>
      <c r="AG2862">
        <f t="shared" si="209"/>
        <v>4.7017369857960088E-2</v>
      </c>
    </row>
    <row r="2863" spans="30:33" x14ac:dyDescent="0.2">
      <c r="AD2863">
        <f t="shared" si="207"/>
        <v>2861</v>
      </c>
      <c r="AE2863">
        <f t="shared" si="206"/>
        <v>1.6413336386778794E-5</v>
      </c>
      <c r="AF2863">
        <f t="shared" si="208"/>
        <v>1.0241921905349963E-2</v>
      </c>
      <c r="AG2863">
        <f t="shared" si="209"/>
        <v>4.6958555402574133E-2</v>
      </c>
    </row>
    <row r="2864" spans="30:33" x14ac:dyDescent="0.2">
      <c r="AD2864">
        <f t="shared" si="207"/>
        <v>2862</v>
      </c>
      <c r="AE2864">
        <f t="shared" si="206"/>
        <v>1.6387075048559948E-5</v>
      </c>
      <c r="AF2864">
        <f t="shared" si="208"/>
        <v>1.0225534830301402E-2</v>
      </c>
      <c r="AG2864">
        <f t="shared" si="209"/>
        <v>4.6899808788978571E-2</v>
      </c>
    </row>
    <row r="2865" spans="30:33" x14ac:dyDescent="0.2">
      <c r="AD2865">
        <f t="shared" si="207"/>
        <v>2863</v>
      </c>
      <c r="AE2865">
        <f t="shared" si="206"/>
        <v>1.6360855728482251E-5</v>
      </c>
      <c r="AF2865">
        <f t="shared" si="208"/>
        <v>1.0209173974572919E-2</v>
      </c>
      <c r="AG2865">
        <f t="shared" si="209"/>
        <v>4.6841129950644683E-2</v>
      </c>
    </row>
    <row r="2866" spans="30:33" x14ac:dyDescent="0.2">
      <c r="AD2866">
        <f t="shared" si="207"/>
        <v>2864</v>
      </c>
      <c r="AE2866">
        <f t="shared" si="206"/>
        <v>1.6334678359316676E-5</v>
      </c>
      <c r="AF2866">
        <f t="shared" si="208"/>
        <v>1.0192839296213603E-2</v>
      </c>
      <c r="AG2866">
        <f t="shared" si="209"/>
        <v>4.6782518821082961E-2</v>
      </c>
    </row>
    <row r="2867" spans="30:33" x14ac:dyDescent="0.2">
      <c r="AD2867">
        <f t="shared" si="207"/>
        <v>2865</v>
      </c>
      <c r="AE2867">
        <f t="shared" si="206"/>
        <v>1.6308542873941771E-5</v>
      </c>
      <c r="AF2867">
        <f t="shared" si="208"/>
        <v>1.0176530753339661E-2</v>
      </c>
      <c r="AG2867">
        <f t="shared" si="209"/>
        <v>4.6723975333843176E-2</v>
      </c>
    </row>
    <row r="2868" spans="30:33" x14ac:dyDescent="0.2">
      <c r="AD2868">
        <f t="shared" si="207"/>
        <v>2866</v>
      </c>
      <c r="AE2868">
        <f t="shared" si="206"/>
        <v>1.6282449205343466E-5</v>
      </c>
      <c r="AF2868">
        <f t="shared" si="208"/>
        <v>1.0160248304134317E-2</v>
      </c>
      <c r="AG2868">
        <f t="shared" si="209"/>
        <v>4.666549942251437E-2</v>
      </c>
    </row>
    <row r="2869" spans="30:33" x14ac:dyDescent="0.2">
      <c r="AD2869">
        <f t="shared" si="207"/>
        <v>2867</v>
      </c>
      <c r="AE2869">
        <f t="shared" si="206"/>
        <v>1.6256397286614913E-5</v>
      </c>
      <c r="AF2869">
        <f t="shared" si="208"/>
        <v>1.0143991906847701E-2</v>
      </c>
      <c r="AG2869">
        <f t="shared" si="209"/>
        <v>4.660709102072496E-2</v>
      </c>
    </row>
    <row r="2870" spans="30:33" x14ac:dyDescent="0.2">
      <c r="AD2870">
        <f t="shared" si="207"/>
        <v>2868</v>
      </c>
      <c r="AE2870">
        <f t="shared" si="206"/>
        <v>1.6230387050956327E-5</v>
      </c>
      <c r="AF2870">
        <f t="shared" si="208"/>
        <v>1.0127761519796745E-2</v>
      </c>
      <c r="AG2870">
        <f t="shared" si="209"/>
        <v>4.6548750062142749E-2</v>
      </c>
    </row>
    <row r="2871" spans="30:33" x14ac:dyDescent="0.2">
      <c r="AD2871">
        <f t="shared" si="207"/>
        <v>2869</v>
      </c>
      <c r="AE2871">
        <f t="shared" si="206"/>
        <v>1.62044184316748E-5</v>
      </c>
      <c r="AF2871">
        <f t="shared" si="208"/>
        <v>1.0111557101365069E-2</v>
      </c>
      <c r="AG2871">
        <f t="shared" si="209"/>
        <v>4.6490476480475003E-2</v>
      </c>
    </row>
    <row r="2872" spans="30:33" x14ac:dyDescent="0.2">
      <c r="AD2872">
        <f t="shared" si="207"/>
        <v>2870</v>
      </c>
      <c r="AE2872">
        <f t="shared" si="206"/>
        <v>1.6178491362184119E-5</v>
      </c>
      <c r="AF2872">
        <f t="shared" si="208"/>
        <v>1.0095378610002885E-2</v>
      </c>
      <c r="AG2872">
        <f t="shared" si="209"/>
        <v>4.6432270209468419E-2</v>
      </c>
    </row>
    <row r="2873" spans="30:33" x14ac:dyDescent="0.2">
      <c r="AD2873">
        <f t="shared" si="207"/>
        <v>2871</v>
      </c>
      <c r="AE2873">
        <f t="shared" si="206"/>
        <v>1.6152605776004626E-5</v>
      </c>
      <c r="AF2873">
        <f t="shared" si="208"/>
        <v>1.0079226004226879E-2</v>
      </c>
      <c r="AG2873">
        <f t="shared" si="209"/>
        <v>4.6374131182909277E-2</v>
      </c>
    </row>
    <row r="2874" spans="30:33" x14ac:dyDescent="0.2">
      <c r="AD2874">
        <f t="shared" si="207"/>
        <v>2872</v>
      </c>
      <c r="AE2874">
        <f t="shared" si="206"/>
        <v>1.6126761606763015E-5</v>
      </c>
      <c r="AF2874">
        <f t="shared" si="208"/>
        <v>1.0063099242620116E-2</v>
      </c>
      <c r="AG2874">
        <f t="shared" si="209"/>
        <v>4.6316059334623377E-2</v>
      </c>
    </row>
    <row r="2875" spans="30:33" x14ac:dyDescent="0.2">
      <c r="AD2875">
        <f t="shared" si="207"/>
        <v>2873</v>
      </c>
      <c r="AE2875">
        <f t="shared" si="206"/>
        <v>1.6100958788192193E-5</v>
      </c>
      <c r="AF2875">
        <f t="shared" si="208"/>
        <v>1.0046998283831923E-2</v>
      </c>
      <c r="AG2875">
        <f t="shared" si="209"/>
        <v>4.6258054598476171E-2</v>
      </c>
    </row>
    <row r="2876" spans="30:33" x14ac:dyDescent="0.2">
      <c r="AD2876">
        <f t="shared" si="207"/>
        <v>2874</v>
      </c>
      <c r="AE2876">
        <f t="shared" si="206"/>
        <v>1.6075197254131084E-5</v>
      </c>
      <c r="AF2876">
        <f t="shared" si="208"/>
        <v>1.0030923086577791E-2</v>
      </c>
      <c r="AG2876">
        <f t="shared" si="209"/>
        <v>4.6200116908372738E-2</v>
      </c>
    </row>
    <row r="2877" spans="30:33" x14ac:dyDescent="0.2">
      <c r="AD2877">
        <f t="shared" si="207"/>
        <v>2875</v>
      </c>
      <c r="AE2877">
        <f t="shared" si="206"/>
        <v>1.6049476938524473E-5</v>
      </c>
      <c r="AF2877">
        <f t="shared" si="208"/>
        <v>1.0014873609639265E-2</v>
      </c>
      <c r="AG2877">
        <f t="shared" si="209"/>
        <v>4.6142246198257859E-2</v>
      </c>
    </row>
    <row r="2878" spans="30:33" x14ac:dyDescent="0.2">
      <c r="AD2878">
        <f t="shared" si="207"/>
        <v>2876</v>
      </c>
      <c r="AE2878">
        <f t="shared" si="206"/>
        <v>1.6023797775422833E-5</v>
      </c>
      <c r="AF2878">
        <f t="shared" si="208"/>
        <v>9.9988498118638424E-3</v>
      </c>
      <c r="AG2878">
        <f t="shared" si="209"/>
        <v>4.6084442402116066E-2</v>
      </c>
    </row>
    <row r="2879" spans="30:33" x14ac:dyDescent="0.2">
      <c r="AD2879">
        <f t="shared" si="207"/>
        <v>2877</v>
      </c>
      <c r="AE2879">
        <f t="shared" si="206"/>
        <v>1.5998159698982156E-5</v>
      </c>
      <c r="AF2879">
        <f t="shared" si="208"/>
        <v>9.9828516521648595E-3</v>
      </c>
      <c r="AG2879">
        <f t="shared" si="209"/>
        <v>4.602670545397166E-2</v>
      </c>
    </row>
    <row r="2880" spans="30:33" x14ac:dyDescent="0.2">
      <c r="AD2880">
        <f t="shared" si="207"/>
        <v>2878</v>
      </c>
      <c r="AE2880">
        <f t="shared" si="206"/>
        <v>1.5972562643463784E-5</v>
      </c>
      <c r="AF2880">
        <f t="shared" si="208"/>
        <v>9.9668790895213952E-3</v>
      </c>
      <c r="AG2880">
        <f t="shared" si="209"/>
        <v>4.5969035287888767E-2</v>
      </c>
    </row>
    <row r="2881" spans="30:33" x14ac:dyDescent="0.2">
      <c r="AD2881">
        <f t="shared" si="207"/>
        <v>2879</v>
      </c>
      <c r="AE2881">
        <f t="shared" si="206"/>
        <v>1.5947006543234238E-5</v>
      </c>
      <c r="AF2881">
        <f t="shared" si="208"/>
        <v>9.9509320829781599E-3</v>
      </c>
      <c r="AG2881">
        <f t="shared" si="209"/>
        <v>4.5911431837971368E-2</v>
      </c>
    </row>
    <row r="2882" spans="30:33" x14ac:dyDescent="0.2">
      <c r="AD2882">
        <f t="shared" si="207"/>
        <v>2880</v>
      </c>
      <c r="AE2882">
        <f t="shared" si="206"/>
        <v>1.5921491332765064E-5</v>
      </c>
      <c r="AF2882">
        <f t="shared" si="208"/>
        <v>9.9350105916453952E-3</v>
      </c>
      <c r="AG2882">
        <f t="shared" si="209"/>
        <v>4.5853895038363388E-2</v>
      </c>
    </row>
    <row r="2883" spans="30:33" x14ac:dyDescent="0.2">
      <c r="AD2883">
        <f t="shared" si="207"/>
        <v>2881</v>
      </c>
      <c r="AE2883">
        <f t="shared" si="206"/>
        <v>1.589601694663264E-5</v>
      </c>
      <c r="AF2883">
        <f t="shared" si="208"/>
        <v>9.9191145746987622E-3</v>
      </c>
      <c r="AG2883">
        <f t="shared" si="209"/>
        <v>4.5796424823248638E-2</v>
      </c>
    </row>
    <row r="2884" spans="30:33" x14ac:dyDescent="0.2">
      <c r="AD2884">
        <f t="shared" si="207"/>
        <v>2882</v>
      </c>
      <c r="AE2884">
        <f t="shared" si="206"/>
        <v>1.5870583319518026E-5</v>
      </c>
      <c r="AF2884">
        <f t="shared" si="208"/>
        <v>9.9032439913792434E-3</v>
      </c>
      <c r="AG2884">
        <f t="shared" si="209"/>
        <v>4.5739021126850951E-2</v>
      </c>
    </row>
    <row r="2885" spans="30:33" x14ac:dyDescent="0.2">
      <c r="AD2885">
        <f t="shared" si="207"/>
        <v>2883</v>
      </c>
      <c r="AE2885">
        <f t="shared" si="206"/>
        <v>1.5845190386206798E-5</v>
      </c>
      <c r="AF2885">
        <f t="shared" si="208"/>
        <v>9.8873988009930362E-3</v>
      </c>
      <c r="AG2885">
        <f t="shared" si="209"/>
        <v>4.5681683883434201E-2</v>
      </c>
    </row>
    <row r="2886" spans="30:33" x14ac:dyDescent="0.2">
      <c r="AD2886">
        <f t="shared" si="207"/>
        <v>2884</v>
      </c>
      <c r="AE2886">
        <f t="shared" si="206"/>
        <v>1.5819838081588864E-5</v>
      </c>
      <c r="AF2886">
        <f t="shared" si="208"/>
        <v>9.8715789629114474E-3</v>
      </c>
      <c r="AG2886">
        <f t="shared" si="209"/>
        <v>4.5624413027302281E-2</v>
      </c>
    </row>
    <row r="2887" spans="30:33" x14ac:dyDescent="0.2">
      <c r="AD2887">
        <f t="shared" si="207"/>
        <v>2885</v>
      </c>
      <c r="AE2887">
        <f t="shared" si="206"/>
        <v>1.5794526340658322E-5</v>
      </c>
      <c r="AF2887">
        <f t="shared" si="208"/>
        <v>9.8557844365707893E-3</v>
      </c>
      <c r="AG2887">
        <f t="shared" si="209"/>
        <v>4.5567208492799258E-2</v>
      </c>
    </row>
    <row r="2888" spans="30:33" x14ac:dyDescent="0.2">
      <c r="AD2888">
        <f t="shared" si="207"/>
        <v>2886</v>
      </c>
      <c r="AE2888">
        <f t="shared" si="206"/>
        <v>1.5769255098513271E-5</v>
      </c>
      <c r="AF2888">
        <f t="shared" si="208"/>
        <v>9.8400151814722753E-3</v>
      </c>
      <c r="AG2888">
        <f t="shared" si="209"/>
        <v>4.5510070214309299E-2</v>
      </c>
    </row>
    <row r="2889" spans="30:33" x14ac:dyDescent="0.2">
      <c r="AD2889">
        <f t="shared" si="207"/>
        <v>2887</v>
      </c>
      <c r="AE2889">
        <f t="shared" si="206"/>
        <v>1.5744024290355646E-5</v>
      </c>
      <c r="AF2889">
        <f t="shared" si="208"/>
        <v>9.8242711571819193E-3</v>
      </c>
      <c r="AG2889">
        <f t="shared" si="209"/>
        <v>4.545299812625675E-2</v>
      </c>
    </row>
    <row r="2890" spans="30:33" x14ac:dyDescent="0.2">
      <c r="AD2890">
        <f t="shared" si="207"/>
        <v>2888</v>
      </c>
      <c r="AE2890">
        <f t="shared" si="206"/>
        <v>1.5718833851491078E-5</v>
      </c>
      <c r="AF2890">
        <f t="shared" si="208"/>
        <v>9.8085523233304283E-3</v>
      </c>
      <c r="AG2890">
        <f t="shared" si="209"/>
        <v>4.5395992163106233E-2</v>
      </c>
    </row>
    <row r="2891" spans="30:33" x14ac:dyDescent="0.2">
      <c r="AD2891">
        <f t="shared" si="207"/>
        <v>2889</v>
      </c>
      <c r="AE2891">
        <f t="shared" si="206"/>
        <v>1.5693683717328691E-5</v>
      </c>
      <c r="AF2891">
        <f t="shared" si="208"/>
        <v>9.7928586396130984E-3</v>
      </c>
      <c r="AG2891">
        <f t="shared" si="209"/>
        <v>4.5339052259362592E-2</v>
      </c>
    </row>
    <row r="2892" spans="30:33" x14ac:dyDescent="0.2">
      <c r="AD2892">
        <f t="shared" si="207"/>
        <v>2890</v>
      </c>
      <c r="AE2892">
        <f t="shared" si="206"/>
        <v>1.5668573823380966E-5</v>
      </c>
      <c r="AF2892">
        <f t="shared" si="208"/>
        <v>9.7771900657897173E-3</v>
      </c>
      <c r="AG2892">
        <f t="shared" si="209"/>
        <v>4.528217834957099E-2</v>
      </c>
    </row>
    <row r="2893" spans="30:33" x14ac:dyDescent="0.2">
      <c r="AD2893">
        <f t="shared" si="207"/>
        <v>2891</v>
      </c>
      <c r="AE2893">
        <f t="shared" si="206"/>
        <v>1.5643504105263554E-5</v>
      </c>
      <c r="AF2893">
        <f t="shared" si="208"/>
        <v>9.7615465616844536E-3</v>
      </c>
      <c r="AG2893">
        <f t="shared" si="209"/>
        <v>4.5225370368316933E-2</v>
      </c>
    </row>
    <row r="2894" spans="30:33" x14ac:dyDescent="0.2">
      <c r="AD2894">
        <f t="shared" si="207"/>
        <v>2892</v>
      </c>
      <c r="AE2894">
        <f t="shared" si="206"/>
        <v>1.5618474498695132E-5</v>
      </c>
      <c r="AF2894">
        <f t="shared" si="208"/>
        <v>9.7459280871857578E-3</v>
      </c>
      <c r="AG2894">
        <f t="shared" si="209"/>
        <v>4.5168628250226321E-2</v>
      </c>
    </row>
    <row r="2895" spans="30:33" x14ac:dyDescent="0.2">
      <c r="AD2895">
        <f t="shared" si="207"/>
        <v>2893</v>
      </c>
      <c r="AE2895">
        <f t="shared" si="206"/>
        <v>1.5593484939497221E-5</v>
      </c>
      <c r="AF2895">
        <f t="shared" si="208"/>
        <v>9.73033460224626E-3</v>
      </c>
      <c r="AG2895">
        <f t="shared" si="209"/>
        <v>4.5111951929965456E-2</v>
      </c>
    </row>
    <row r="2896" spans="30:33" x14ac:dyDescent="0.2">
      <c r="AD2896">
        <f t="shared" si="207"/>
        <v>2894</v>
      </c>
      <c r="AE2896">
        <f t="shared" si="206"/>
        <v>1.5568535363594023E-5</v>
      </c>
      <c r="AF2896">
        <f t="shared" si="208"/>
        <v>9.7147660668826658E-3</v>
      </c>
      <c r="AG2896">
        <f t="shared" si="209"/>
        <v>4.5055341342241102E-2</v>
      </c>
    </row>
    <row r="2897" spans="30:33" x14ac:dyDescent="0.2">
      <c r="AD2897">
        <f t="shared" si="207"/>
        <v>2895</v>
      </c>
      <c r="AE2897">
        <f t="shared" si="206"/>
        <v>1.5543625707012272E-5</v>
      </c>
      <c r="AF2897">
        <f t="shared" si="208"/>
        <v>9.6992224411756537E-3</v>
      </c>
      <c r="AG2897">
        <f t="shared" si="209"/>
        <v>4.4998796421800526E-2</v>
      </c>
    </row>
    <row r="2898" spans="30:33" x14ac:dyDescent="0.2">
      <c r="AD2898">
        <f t="shared" si="207"/>
        <v>2896</v>
      </c>
      <c r="AE2898">
        <f t="shared" si="206"/>
        <v>1.5518755905881054E-5</v>
      </c>
      <c r="AF2898">
        <f t="shared" si="208"/>
        <v>9.6837036852697716E-3</v>
      </c>
      <c r="AG2898">
        <f t="shared" si="209"/>
        <v>4.494231710343153E-2</v>
      </c>
    </row>
    <row r="2899" spans="30:33" x14ac:dyDescent="0.2">
      <c r="AD2899">
        <f t="shared" si="207"/>
        <v>2897</v>
      </c>
      <c r="AE2899">
        <f t="shared" ref="AE2899:AE2962" si="210">AF2898*$AE$3</f>
        <v>1.549392589643164E-5</v>
      </c>
      <c r="AF2899">
        <f t="shared" si="208"/>
        <v>9.668209759373339E-3</v>
      </c>
      <c r="AG2899">
        <f t="shared" si="209"/>
        <v>4.4885903321962461E-2</v>
      </c>
    </row>
    <row r="2900" spans="30:33" x14ac:dyDescent="0.2">
      <c r="AD2900">
        <f t="shared" si="207"/>
        <v>2898</v>
      </c>
      <c r="AE2900">
        <f t="shared" si="210"/>
        <v>1.5469135614997348E-5</v>
      </c>
      <c r="AF2900">
        <f t="shared" si="208"/>
        <v>9.6527406237583418E-3</v>
      </c>
      <c r="AG2900">
        <f t="shared" si="209"/>
        <v>4.4829555012262316E-2</v>
      </c>
    </row>
    <row r="2901" spans="30:33" x14ac:dyDescent="0.2">
      <c r="AD2901">
        <f t="shared" si="207"/>
        <v>2899</v>
      </c>
      <c r="AE2901">
        <f t="shared" si="210"/>
        <v>1.5444384998013355E-5</v>
      </c>
      <c r="AF2901">
        <f t="shared" si="208"/>
        <v>9.6372962387603275E-3</v>
      </c>
      <c r="AG2901">
        <f t="shared" si="209"/>
        <v>4.4773272109240717E-2</v>
      </c>
    </row>
    <row r="2902" spans="30:33" x14ac:dyDescent="0.2">
      <c r="AD2902">
        <f t="shared" si="207"/>
        <v>2900</v>
      </c>
      <c r="AE2902">
        <f t="shared" si="210"/>
        <v>1.5419673982016531E-5</v>
      </c>
      <c r="AF2902">
        <f t="shared" si="208"/>
        <v>9.6218765647783106E-3</v>
      </c>
      <c r="AG2902">
        <f t="shared" si="209"/>
        <v>4.471705454784794E-2</v>
      </c>
    </row>
    <row r="2903" spans="30:33" x14ac:dyDescent="0.2">
      <c r="AD2903">
        <f t="shared" si="207"/>
        <v>2901</v>
      </c>
      <c r="AE2903">
        <f t="shared" si="210"/>
        <v>1.5395002503645306E-5</v>
      </c>
      <c r="AF2903">
        <f t="shared" si="208"/>
        <v>9.6064815622746644E-3</v>
      </c>
      <c r="AG2903">
        <f t="shared" si="209"/>
        <v>4.4660902263075029E-2</v>
      </c>
    </row>
    <row r="2904" spans="30:33" x14ac:dyDescent="0.2">
      <c r="AD2904">
        <f t="shared" si="207"/>
        <v>2902</v>
      </c>
      <c r="AE2904">
        <f t="shared" si="210"/>
        <v>1.5370370499639469E-5</v>
      </c>
      <c r="AF2904">
        <f t="shared" si="208"/>
        <v>9.5911111917750241E-3</v>
      </c>
      <c r="AG2904">
        <f t="shared" si="209"/>
        <v>4.4604815189953739E-2</v>
      </c>
    </row>
    <row r="2905" spans="30:33" x14ac:dyDescent="0.2">
      <c r="AD2905">
        <f t="shared" si="207"/>
        <v>2903</v>
      </c>
      <c r="AE2905">
        <f t="shared" si="210"/>
        <v>1.5345777906840045E-5</v>
      </c>
      <c r="AF2905">
        <f t="shared" si="208"/>
        <v>9.5757654138681828E-3</v>
      </c>
      <c r="AG2905">
        <f t="shared" si="209"/>
        <v>4.4548793263556652E-2</v>
      </c>
    </row>
    <row r="2906" spans="30:33" x14ac:dyDescent="0.2">
      <c r="AD2906">
        <f t="shared" si="207"/>
        <v>2904</v>
      </c>
      <c r="AE2906">
        <f t="shared" si="210"/>
        <v>1.5321224662189098E-5</v>
      </c>
      <c r="AF2906">
        <f t="shared" si="208"/>
        <v>9.5604441892059924E-3</v>
      </c>
      <c r="AG2906">
        <f t="shared" si="209"/>
        <v>4.4492836418997143E-2</v>
      </c>
    </row>
    <row r="2907" spans="30:33" x14ac:dyDescent="0.2">
      <c r="AD2907">
        <f t="shared" si="207"/>
        <v>2905</v>
      </c>
      <c r="AE2907">
        <f t="shared" si="210"/>
        <v>1.5296710702729595E-5</v>
      </c>
      <c r="AF2907">
        <f t="shared" si="208"/>
        <v>9.5451474785032617E-3</v>
      </c>
      <c r="AG2907">
        <f t="shared" si="209"/>
        <v>4.4436944591429474E-2</v>
      </c>
    </row>
    <row r="2908" spans="30:33" x14ac:dyDescent="0.2">
      <c r="AD2908">
        <f t="shared" si="207"/>
        <v>2906</v>
      </c>
      <c r="AE2908">
        <f t="shared" si="210"/>
        <v>1.5272235965605225E-5</v>
      </c>
      <c r="AF2908">
        <f t="shared" si="208"/>
        <v>9.5298752425376568E-3</v>
      </c>
      <c r="AG2908">
        <f t="shared" si="209"/>
        <v>4.4381117716048787E-2</v>
      </c>
    </row>
    <row r="2909" spans="30:33" x14ac:dyDescent="0.2">
      <c r="AD2909">
        <f t="shared" si="207"/>
        <v>2907</v>
      </c>
      <c r="AE2909">
        <f t="shared" si="210"/>
        <v>1.5247800388060257E-5</v>
      </c>
      <c r="AF2909">
        <f t="shared" si="208"/>
        <v>9.5146274421495959E-3</v>
      </c>
      <c r="AG2909">
        <f t="shared" si="209"/>
        <v>4.4325355728091168E-2</v>
      </c>
    </row>
    <row r="2910" spans="30:33" x14ac:dyDescent="0.2">
      <c r="AD2910">
        <f t="shared" si="207"/>
        <v>2908</v>
      </c>
      <c r="AE2910">
        <f t="shared" si="210"/>
        <v>1.522340390743936E-5</v>
      </c>
      <c r="AF2910">
        <f t="shared" si="208"/>
        <v>9.4994040382421555E-3</v>
      </c>
      <c r="AG2910">
        <f t="shared" si="209"/>
        <v>4.4269658562833658E-2</v>
      </c>
    </row>
    <row r="2911" spans="30:33" x14ac:dyDescent="0.2">
      <c r="AD2911">
        <f t="shared" si="207"/>
        <v>2909</v>
      </c>
      <c r="AE2911">
        <f t="shared" si="210"/>
        <v>1.5199046461187456E-5</v>
      </c>
      <c r="AF2911">
        <f t="shared" si="208"/>
        <v>9.4842049917809677E-3</v>
      </c>
      <c r="AG2911">
        <f t="shared" si="209"/>
        <v>4.4214026155594312E-2</v>
      </c>
    </row>
    <row r="2912" spans="30:33" x14ac:dyDescent="0.2">
      <c r="AD2912">
        <f t="shared" si="207"/>
        <v>2910</v>
      </c>
      <c r="AE2912">
        <f t="shared" si="210"/>
        <v>1.5174727986849555E-5</v>
      </c>
      <c r="AF2912">
        <f t="shared" si="208"/>
        <v>9.4690302637941183E-3</v>
      </c>
      <c r="AG2912">
        <f t="shared" si="209"/>
        <v>4.4158458441732204E-2</v>
      </c>
    </row>
    <row r="2913" spans="30:33" x14ac:dyDescent="0.2">
      <c r="AD2913">
        <f t="shared" si="207"/>
        <v>2911</v>
      </c>
      <c r="AE2913">
        <f t="shared" si="210"/>
        <v>1.5150448422070596E-5</v>
      </c>
      <c r="AF2913">
        <f t="shared" si="208"/>
        <v>9.4538798153720478E-3</v>
      </c>
      <c r="AG2913">
        <f t="shared" si="209"/>
        <v>4.4102955356647502E-2</v>
      </c>
    </row>
    <row r="2914" spans="30:33" x14ac:dyDescent="0.2">
      <c r="AD2914">
        <f t="shared" si="207"/>
        <v>2912</v>
      </c>
      <c r="AE2914">
        <f t="shared" si="210"/>
        <v>1.5126207704595284E-5</v>
      </c>
      <c r="AF2914">
        <f t="shared" si="208"/>
        <v>9.4387536076674522E-3</v>
      </c>
      <c r="AG2914">
        <f t="shared" si="209"/>
        <v>4.4047516835781467E-2</v>
      </c>
    </row>
    <row r="2915" spans="30:33" x14ac:dyDescent="0.2">
      <c r="AD2915">
        <f t="shared" ref="AD2915:AD2978" si="211">AD2914+1</f>
        <v>2913</v>
      </c>
      <c r="AE2915">
        <f t="shared" si="210"/>
        <v>1.510200577226793E-5</v>
      </c>
      <c r="AF2915">
        <f t="shared" ref="AF2915:AF2978" si="212">AF2914*$AF$3</f>
        <v>9.4236516018951846E-3</v>
      </c>
      <c r="AG2915">
        <f t="shared" ref="AG2915:AG2978" si="213">AD2915*AE2915</f>
        <v>4.3992142814616476E-2</v>
      </c>
    </row>
    <row r="2916" spans="30:33" x14ac:dyDescent="0.2">
      <c r="AD2916">
        <f t="shared" si="211"/>
        <v>2914</v>
      </c>
      <c r="AE2916">
        <f t="shared" si="210"/>
        <v>1.5077842563032302E-5</v>
      </c>
      <c r="AF2916">
        <f t="shared" si="212"/>
        <v>9.4085737593321526E-3</v>
      </c>
      <c r="AG2916">
        <f t="shared" si="213"/>
        <v>4.3936833228676128E-2</v>
      </c>
    </row>
    <row r="2917" spans="30:33" x14ac:dyDescent="0.2">
      <c r="AD2917">
        <f t="shared" si="211"/>
        <v>2915</v>
      </c>
      <c r="AE2917">
        <f t="shared" si="210"/>
        <v>1.5053718014931452E-5</v>
      </c>
      <c r="AF2917">
        <f t="shared" si="212"/>
        <v>9.3935200413172212E-3</v>
      </c>
      <c r="AG2917">
        <f t="shared" si="213"/>
        <v>4.388158801352518E-2</v>
      </c>
    </row>
    <row r="2918" spans="30:33" x14ac:dyDescent="0.2">
      <c r="AD2918">
        <f t="shared" si="211"/>
        <v>2916</v>
      </c>
      <c r="AE2918">
        <f t="shared" si="210"/>
        <v>1.5029632066107561E-5</v>
      </c>
      <c r="AF2918">
        <f t="shared" si="212"/>
        <v>9.3784904092511136E-3</v>
      </c>
      <c r="AG2918">
        <f t="shared" si="213"/>
        <v>4.3826407104769649E-2</v>
      </c>
    </row>
    <row r="2919" spans="30:33" x14ac:dyDescent="0.2">
      <c r="AD2919">
        <f t="shared" si="211"/>
        <v>2917</v>
      </c>
      <c r="AE2919">
        <f t="shared" si="210"/>
        <v>1.5005584654801788E-5</v>
      </c>
      <c r="AF2919">
        <f t="shared" si="212"/>
        <v>9.3634848245963114E-3</v>
      </c>
      <c r="AG2919">
        <f t="shared" si="213"/>
        <v>4.3771290438056817E-2</v>
      </c>
    </row>
    <row r="2920" spans="30:33" x14ac:dyDescent="0.2">
      <c r="AD2920">
        <f t="shared" si="211"/>
        <v>2918</v>
      </c>
      <c r="AE2920">
        <f t="shared" si="210"/>
        <v>1.4981575719354105E-5</v>
      </c>
      <c r="AF2920">
        <f t="shared" si="212"/>
        <v>9.3485032488769566E-3</v>
      </c>
      <c r="AG2920">
        <f t="shared" si="213"/>
        <v>4.3716237949075282E-2</v>
      </c>
    </row>
    <row r="2921" spans="30:33" x14ac:dyDescent="0.2">
      <c r="AD2921">
        <f t="shared" si="211"/>
        <v>2919</v>
      </c>
      <c r="AE2921">
        <f t="shared" si="210"/>
        <v>1.4957605198203137E-5</v>
      </c>
      <c r="AF2921">
        <f t="shared" si="212"/>
        <v>9.333545643678753E-3</v>
      </c>
      <c r="AG2921">
        <f t="shared" si="213"/>
        <v>4.366124957355496E-2</v>
      </c>
    </row>
    <row r="2922" spans="30:33" x14ac:dyDescent="0.2">
      <c r="AD2922">
        <f t="shared" si="211"/>
        <v>2920</v>
      </c>
      <c r="AE2922">
        <f t="shared" si="210"/>
        <v>1.4933673029886011E-5</v>
      </c>
      <c r="AF2922">
        <f t="shared" si="212"/>
        <v>9.3186119706488661E-3</v>
      </c>
      <c r="AG2922">
        <f t="shared" si="213"/>
        <v>4.3606325247267153E-2</v>
      </c>
    </row>
    <row r="2923" spans="30:33" x14ac:dyDescent="0.2">
      <c r="AD2923">
        <f t="shared" si="211"/>
        <v>2921</v>
      </c>
      <c r="AE2923">
        <f t="shared" si="210"/>
        <v>1.4909779153038193E-5</v>
      </c>
      <c r="AF2923">
        <f t="shared" si="212"/>
        <v>9.3037021914958266E-3</v>
      </c>
      <c r="AG2923">
        <f t="shared" si="213"/>
        <v>4.3551464906024559E-2</v>
      </c>
    </row>
    <row r="2924" spans="30:33" x14ac:dyDescent="0.2">
      <c r="AD2924">
        <f t="shared" si="211"/>
        <v>2922</v>
      </c>
      <c r="AE2924">
        <f t="shared" si="210"/>
        <v>1.4885923506393329E-5</v>
      </c>
      <c r="AF2924">
        <f t="shared" si="212"/>
        <v>9.2888162679894328E-3</v>
      </c>
      <c r="AG2924">
        <f t="shared" si="213"/>
        <v>4.3496668485681303E-2</v>
      </c>
    </row>
    <row r="2925" spans="30:33" x14ac:dyDescent="0.2">
      <c r="AD2925">
        <f t="shared" si="211"/>
        <v>2923</v>
      </c>
      <c r="AE2925">
        <f t="shared" si="210"/>
        <v>1.4862106028783099E-5</v>
      </c>
      <c r="AF2925">
        <f t="shared" si="212"/>
        <v>9.2739541619606489E-3</v>
      </c>
      <c r="AG2925">
        <f t="shared" si="213"/>
        <v>4.3441935922132996E-2</v>
      </c>
    </row>
    <row r="2926" spans="30:33" x14ac:dyDescent="0.2">
      <c r="AD2926">
        <f t="shared" si="211"/>
        <v>2924</v>
      </c>
      <c r="AE2926">
        <f t="shared" si="210"/>
        <v>1.4838326659137046E-5</v>
      </c>
      <c r="AF2926">
        <f t="shared" si="212"/>
        <v>9.259115835301512E-3</v>
      </c>
      <c r="AG2926">
        <f t="shared" si="213"/>
        <v>4.3387267151316723E-2</v>
      </c>
    </row>
    <row r="2927" spans="30:33" x14ac:dyDescent="0.2">
      <c r="AD2927">
        <f t="shared" si="211"/>
        <v>2925</v>
      </c>
      <c r="AE2927">
        <f t="shared" si="210"/>
        <v>1.4814585336482427E-5</v>
      </c>
      <c r="AF2927">
        <f t="shared" si="212"/>
        <v>9.2443012499650295E-3</v>
      </c>
      <c r="AG2927">
        <f t="shared" si="213"/>
        <v>4.3332662109211099E-2</v>
      </c>
    </row>
    <row r="2928" spans="30:33" x14ac:dyDescent="0.2">
      <c r="AD2928">
        <f t="shared" si="211"/>
        <v>2926</v>
      </c>
      <c r="AE2928">
        <f t="shared" si="210"/>
        <v>1.4790881999944054E-5</v>
      </c>
      <c r="AF2928">
        <f t="shared" si="212"/>
        <v>9.2295103679650853E-3</v>
      </c>
      <c r="AG2928">
        <f t="shared" si="213"/>
        <v>4.3278120731836303E-2</v>
      </c>
    </row>
    <row r="2929" spans="30:33" x14ac:dyDescent="0.2">
      <c r="AD2929">
        <f t="shared" si="211"/>
        <v>2927</v>
      </c>
      <c r="AE2929">
        <f t="shared" si="210"/>
        <v>1.4767216588744143E-5</v>
      </c>
      <c r="AF2929">
        <f t="shared" si="212"/>
        <v>9.2147431513763412E-3</v>
      </c>
      <c r="AG2929">
        <f t="shared" si="213"/>
        <v>4.3223642955254105E-2</v>
      </c>
    </row>
    <row r="2930" spans="30:33" x14ac:dyDescent="0.2">
      <c r="AD2930">
        <f t="shared" si="211"/>
        <v>2928</v>
      </c>
      <c r="AE2930">
        <f t="shared" si="210"/>
        <v>1.4743589042202153E-5</v>
      </c>
      <c r="AF2930">
        <f t="shared" si="212"/>
        <v>9.199999562334138E-3</v>
      </c>
      <c r="AG2930">
        <f t="shared" si="213"/>
        <v>4.3169228715567907E-2</v>
      </c>
    </row>
    <row r="2931" spans="30:33" x14ac:dyDescent="0.2">
      <c r="AD2931">
        <f t="shared" si="211"/>
        <v>2929</v>
      </c>
      <c r="AE2931">
        <f t="shared" si="210"/>
        <v>1.4719999299734628E-5</v>
      </c>
      <c r="AF2931">
        <f t="shared" si="212"/>
        <v>9.1852795630344031E-3</v>
      </c>
      <c r="AG2931">
        <f t="shared" si="213"/>
        <v>4.3114877948922728E-2</v>
      </c>
    </row>
    <row r="2932" spans="30:33" x14ac:dyDescent="0.2">
      <c r="AD2932">
        <f t="shared" si="211"/>
        <v>2930</v>
      </c>
      <c r="AE2932">
        <f t="shared" si="210"/>
        <v>1.4696447300855051E-5</v>
      </c>
      <c r="AF2932">
        <f t="shared" si="212"/>
        <v>9.1705831157335473E-3</v>
      </c>
      <c r="AG2932">
        <f t="shared" si="213"/>
        <v>4.3060590591505299E-2</v>
      </c>
    </row>
    <row r="2933" spans="30:33" x14ac:dyDescent="0.2">
      <c r="AD2933">
        <f t="shared" si="211"/>
        <v>2931</v>
      </c>
      <c r="AE2933">
        <f t="shared" si="210"/>
        <v>1.4672932985173683E-5</v>
      </c>
      <c r="AF2933">
        <f t="shared" si="212"/>
        <v>9.1559101827483735E-3</v>
      </c>
      <c r="AG2933">
        <f t="shared" si="213"/>
        <v>4.3006366579544063E-2</v>
      </c>
    </row>
    <row r="2934" spans="30:33" x14ac:dyDescent="0.2">
      <c r="AD2934">
        <f t="shared" si="211"/>
        <v>2932</v>
      </c>
      <c r="AE2934">
        <f t="shared" si="210"/>
        <v>1.4649456292397404E-5</v>
      </c>
      <c r="AF2934">
        <f t="shared" si="212"/>
        <v>9.1412607264559752E-3</v>
      </c>
      <c r="AG2934">
        <f t="shared" si="213"/>
        <v>4.2952205849309186E-2</v>
      </c>
    </row>
    <row r="2935" spans="30:33" x14ac:dyDescent="0.2">
      <c r="AD2935">
        <f t="shared" si="211"/>
        <v>2933</v>
      </c>
      <c r="AE2935">
        <f t="shared" si="210"/>
        <v>1.4626017162329567E-5</v>
      </c>
      <c r="AF2935">
        <f t="shared" si="212"/>
        <v>9.1266347092936444E-3</v>
      </c>
      <c r="AG2935">
        <f t="shared" si="213"/>
        <v>4.289810833711262E-2</v>
      </c>
    </row>
    <row r="2936" spans="30:33" x14ac:dyDescent="0.2">
      <c r="AD2936">
        <f t="shared" si="211"/>
        <v>2934</v>
      </c>
      <c r="AE2936">
        <f t="shared" si="210"/>
        <v>1.4602615534869838E-5</v>
      </c>
      <c r="AF2936">
        <f t="shared" si="212"/>
        <v>9.1120320937587741E-3</v>
      </c>
      <c r="AG2936">
        <f t="shared" si="213"/>
        <v>4.2844073979308103E-2</v>
      </c>
    </row>
    <row r="2937" spans="30:33" x14ac:dyDescent="0.2">
      <c r="AD2937">
        <f t="shared" si="211"/>
        <v>2935</v>
      </c>
      <c r="AE2937">
        <f t="shared" si="210"/>
        <v>1.4579251350014045E-5</v>
      </c>
      <c r="AF2937">
        <f t="shared" si="212"/>
        <v>9.0974528424087597E-3</v>
      </c>
      <c r="AG2937">
        <f t="shared" si="213"/>
        <v>4.2790102712291223E-2</v>
      </c>
    </row>
    <row r="2938" spans="30:33" x14ac:dyDescent="0.2">
      <c r="AD2938">
        <f t="shared" si="211"/>
        <v>2936</v>
      </c>
      <c r="AE2938">
        <f t="shared" si="210"/>
        <v>1.4555924547854022E-5</v>
      </c>
      <c r="AF2938">
        <f t="shared" si="212"/>
        <v>9.0828969178609054E-3</v>
      </c>
      <c r="AG2938">
        <f t="shared" si="213"/>
        <v>4.2736194472499406E-2</v>
      </c>
    </row>
    <row r="2939" spans="30:33" x14ac:dyDescent="0.2">
      <c r="AD2939">
        <f t="shared" si="211"/>
        <v>2937</v>
      </c>
      <c r="AE2939">
        <f t="shared" si="210"/>
        <v>1.4532635068577456E-5</v>
      </c>
      <c r="AF2939">
        <f t="shared" si="212"/>
        <v>9.0683642827923266E-3</v>
      </c>
      <c r="AG2939">
        <f t="shared" si="213"/>
        <v>4.2682349196411985E-2</v>
      </c>
    </row>
    <row r="2940" spans="30:33" x14ac:dyDescent="0.2">
      <c r="AD2940">
        <f t="shared" si="211"/>
        <v>2938</v>
      </c>
      <c r="AE2940">
        <f t="shared" si="210"/>
        <v>1.4509382852467729E-5</v>
      </c>
      <c r="AF2940">
        <f t="shared" si="212"/>
        <v>9.0538548999398588E-3</v>
      </c>
      <c r="AG2940">
        <f t="shared" si="213"/>
        <v>4.262856682055019E-2</v>
      </c>
    </row>
    <row r="2941" spans="30:33" x14ac:dyDescent="0.2">
      <c r="AD2941">
        <f t="shared" si="211"/>
        <v>2939</v>
      </c>
      <c r="AE2941">
        <f t="shared" si="210"/>
        <v>1.4486167839903781E-5</v>
      </c>
      <c r="AF2941">
        <f t="shared" si="212"/>
        <v>9.0393687320999543E-3</v>
      </c>
      <c r="AG2941">
        <f t="shared" si="213"/>
        <v>4.2574847281477216E-2</v>
      </c>
    </row>
    <row r="2942" spans="30:33" x14ac:dyDescent="0.2">
      <c r="AD2942">
        <f t="shared" si="211"/>
        <v>2940</v>
      </c>
      <c r="AE2942">
        <f t="shared" si="210"/>
        <v>1.4462989971359934E-5</v>
      </c>
      <c r="AF2942">
        <f t="shared" si="212"/>
        <v>9.0249057421285944E-3</v>
      </c>
      <c r="AG2942">
        <f t="shared" si="213"/>
        <v>4.2521190515798203E-2</v>
      </c>
    </row>
    <row r="2943" spans="30:33" x14ac:dyDescent="0.2">
      <c r="AD2943">
        <f t="shared" si="211"/>
        <v>2941</v>
      </c>
      <c r="AE2943">
        <f t="shared" si="210"/>
        <v>1.4439849187405758E-5</v>
      </c>
      <c r="AF2943">
        <f t="shared" si="212"/>
        <v>9.0104658929411885E-3</v>
      </c>
      <c r="AG2943">
        <f t="shared" si="213"/>
        <v>4.246759646016033E-2</v>
      </c>
    </row>
    <row r="2944" spans="30:33" x14ac:dyDescent="0.2">
      <c r="AD2944">
        <f t="shared" si="211"/>
        <v>2942</v>
      </c>
      <c r="AE2944">
        <f t="shared" si="210"/>
        <v>1.4416745428705908E-5</v>
      </c>
      <c r="AF2944">
        <f t="shared" si="212"/>
        <v>8.9960491475124821E-3</v>
      </c>
      <c r="AG2944">
        <f t="shared" si="213"/>
        <v>4.2414065051252781E-2</v>
      </c>
    </row>
    <row r="2945" spans="30:33" x14ac:dyDescent="0.2">
      <c r="AD2945">
        <f t="shared" si="211"/>
        <v>2943</v>
      </c>
      <c r="AE2945">
        <f t="shared" si="210"/>
        <v>1.4393678636019978E-5</v>
      </c>
      <c r="AF2945">
        <f t="shared" si="212"/>
        <v>8.9816554688764618E-3</v>
      </c>
      <c r="AG2945">
        <f t="shared" si="213"/>
        <v>4.2360596225806797E-2</v>
      </c>
    </row>
    <row r="2946" spans="30:33" x14ac:dyDescent="0.2">
      <c r="AD2946">
        <f t="shared" si="211"/>
        <v>2944</v>
      </c>
      <c r="AE2946">
        <f t="shared" si="210"/>
        <v>1.4370648750202345E-5</v>
      </c>
      <c r="AF2946">
        <f t="shared" si="212"/>
        <v>8.9672848201262593E-3</v>
      </c>
      <c r="AG2946">
        <f t="shared" si="213"/>
        <v>4.2307189920595706E-2</v>
      </c>
    </row>
    <row r="2947" spans="30:33" x14ac:dyDescent="0.2">
      <c r="AD2947">
        <f t="shared" si="211"/>
        <v>2945</v>
      </c>
      <c r="AE2947">
        <f t="shared" si="210"/>
        <v>1.4347655712202021E-5</v>
      </c>
      <c r="AF2947">
        <f t="shared" si="212"/>
        <v>8.9529371644140564E-3</v>
      </c>
      <c r="AG2947">
        <f t="shared" si="213"/>
        <v>4.2253846072434952E-2</v>
      </c>
    </row>
    <row r="2948" spans="30:33" x14ac:dyDescent="0.2">
      <c r="AD2948">
        <f t="shared" si="211"/>
        <v>2946</v>
      </c>
      <c r="AE2948">
        <f t="shared" si="210"/>
        <v>1.4324699463062496E-5</v>
      </c>
      <c r="AF2948">
        <f t="shared" si="212"/>
        <v>8.9386124649509929E-3</v>
      </c>
      <c r="AG2948">
        <f t="shared" si="213"/>
        <v>4.2200564618182113E-2</v>
      </c>
    </row>
    <row r="2949" spans="30:33" x14ac:dyDescent="0.2">
      <c r="AD2949">
        <f t="shared" si="211"/>
        <v>2947</v>
      </c>
      <c r="AE2949">
        <f t="shared" si="210"/>
        <v>1.4301779943921595E-5</v>
      </c>
      <c r="AF2949">
        <f t="shared" si="212"/>
        <v>8.9243106850070714E-3</v>
      </c>
      <c r="AG2949">
        <f t="shared" si="213"/>
        <v>4.2147345494736942E-2</v>
      </c>
    </row>
    <row r="2950" spans="30:33" x14ac:dyDescent="0.2">
      <c r="AD2950">
        <f t="shared" si="211"/>
        <v>2948</v>
      </c>
      <c r="AE2950">
        <f t="shared" si="210"/>
        <v>1.427889709601132E-5</v>
      </c>
      <c r="AF2950">
        <f t="shared" si="212"/>
        <v>8.9100317879110599E-3</v>
      </c>
      <c r="AG2950">
        <f t="shared" si="213"/>
        <v>4.2094188639041373E-2</v>
      </c>
    </row>
    <row r="2951" spans="30:33" x14ac:dyDescent="0.2">
      <c r="AD2951">
        <f t="shared" si="211"/>
        <v>2949</v>
      </c>
      <c r="AE2951">
        <f t="shared" si="210"/>
        <v>1.4256050860657703E-5</v>
      </c>
      <c r="AF2951">
        <f t="shared" si="212"/>
        <v>8.8957757370504015E-3</v>
      </c>
      <c r="AG2951">
        <f t="shared" si="213"/>
        <v>4.2041093988079564E-2</v>
      </c>
    </row>
    <row r="2952" spans="30:33" x14ac:dyDescent="0.2">
      <c r="AD2952">
        <f t="shared" si="211"/>
        <v>2950</v>
      </c>
      <c r="AE2952">
        <f t="shared" si="210"/>
        <v>1.4233241179280649E-5</v>
      </c>
      <c r="AF2952">
        <f t="shared" si="212"/>
        <v>8.8815424958711212E-3</v>
      </c>
      <c r="AG2952">
        <f t="shared" si="213"/>
        <v>4.1988061478877917E-2</v>
      </c>
    </row>
    <row r="2953" spans="30:33" x14ac:dyDescent="0.2">
      <c r="AD2953">
        <f t="shared" si="211"/>
        <v>2951</v>
      </c>
      <c r="AE2953">
        <f t="shared" si="210"/>
        <v>1.42104679933938E-5</v>
      </c>
      <c r="AF2953">
        <f t="shared" si="212"/>
        <v>8.8673320278777265E-3</v>
      </c>
      <c r="AG2953">
        <f t="shared" si="213"/>
        <v>4.1935091048505103E-2</v>
      </c>
    </row>
    <row r="2954" spans="30:33" x14ac:dyDescent="0.2">
      <c r="AD2954">
        <f t="shared" si="211"/>
        <v>2952</v>
      </c>
      <c r="AE2954">
        <f t="shared" si="210"/>
        <v>1.4187731244604368E-5</v>
      </c>
      <c r="AF2954">
        <f t="shared" si="212"/>
        <v>8.8531442966331211E-3</v>
      </c>
      <c r="AG2954">
        <f t="shared" si="213"/>
        <v>4.1882182634072097E-2</v>
      </c>
    </row>
    <row r="2955" spans="30:33" x14ac:dyDescent="0.2">
      <c r="AD2955">
        <f t="shared" si="211"/>
        <v>2953</v>
      </c>
      <c r="AE2955">
        <f t="shared" si="210"/>
        <v>1.4165030874613E-5</v>
      </c>
      <c r="AF2955">
        <f t="shared" si="212"/>
        <v>8.8389792657585075E-3</v>
      </c>
      <c r="AG2955">
        <f t="shared" si="213"/>
        <v>4.1829336172732191E-2</v>
      </c>
    </row>
    <row r="2956" spans="30:33" x14ac:dyDescent="0.2">
      <c r="AD2956">
        <f t="shared" si="211"/>
        <v>2954</v>
      </c>
      <c r="AE2956">
        <f t="shared" si="210"/>
        <v>1.4142366825213618E-5</v>
      </c>
      <c r="AF2956">
        <f t="shared" si="212"/>
        <v>8.8248368989332932E-3</v>
      </c>
      <c r="AG2956">
        <f t="shared" si="213"/>
        <v>4.1776551601681026E-2</v>
      </c>
    </row>
    <row r="2957" spans="30:33" x14ac:dyDescent="0.2">
      <c r="AD2957">
        <f t="shared" si="211"/>
        <v>2955</v>
      </c>
      <c r="AE2957">
        <f t="shared" si="210"/>
        <v>1.4119739038293275E-5</v>
      </c>
      <c r="AF2957">
        <f t="shared" si="212"/>
        <v>8.8107171598949992E-3</v>
      </c>
      <c r="AG2957">
        <f t="shared" si="213"/>
        <v>4.1723828858156627E-2</v>
      </c>
    </row>
    <row r="2958" spans="30:33" x14ac:dyDescent="0.2">
      <c r="AD2958">
        <f t="shared" si="211"/>
        <v>2956</v>
      </c>
      <c r="AE2958">
        <f t="shared" si="210"/>
        <v>1.4097147455832005E-5</v>
      </c>
      <c r="AF2958">
        <f t="shared" si="212"/>
        <v>8.7966200124391675E-3</v>
      </c>
      <c r="AG2958">
        <f t="shared" si="213"/>
        <v>4.1671167879439405E-2</v>
      </c>
    </row>
    <row r="2959" spans="30:33" x14ac:dyDescent="0.2">
      <c r="AD2959">
        <f t="shared" si="211"/>
        <v>2957</v>
      </c>
      <c r="AE2959">
        <f t="shared" si="210"/>
        <v>1.4074592019902674E-5</v>
      </c>
      <c r="AF2959">
        <f t="shared" si="212"/>
        <v>8.7825454204192646E-3</v>
      </c>
      <c r="AG2959">
        <f t="shared" si="213"/>
        <v>4.1618568602852207E-2</v>
      </c>
    </row>
    <row r="2960" spans="30:33" x14ac:dyDescent="0.2">
      <c r="AD2960">
        <f t="shared" si="211"/>
        <v>2958</v>
      </c>
      <c r="AE2960">
        <f t="shared" si="210"/>
        <v>1.4052072672670829E-5</v>
      </c>
      <c r="AF2960">
        <f t="shared" si="212"/>
        <v>8.7684933477465941E-3</v>
      </c>
      <c r="AG2960">
        <f t="shared" si="213"/>
        <v>4.1566030965760316E-2</v>
      </c>
    </row>
    <row r="2961" spans="30:33" x14ac:dyDescent="0.2">
      <c r="AD2961">
        <f t="shared" si="211"/>
        <v>2959</v>
      </c>
      <c r="AE2961">
        <f t="shared" si="210"/>
        <v>1.4029589356394558E-5</v>
      </c>
      <c r="AF2961">
        <f t="shared" si="212"/>
        <v>8.7544637583901984E-3</v>
      </c>
      <c r="AG2961">
        <f t="shared" si="213"/>
        <v>4.1513554905571494E-2</v>
      </c>
    </row>
    <row r="2962" spans="30:33" x14ac:dyDescent="0.2">
      <c r="AD2962">
        <f t="shared" si="211"/>
        <v>2960</v>
      </c>
      <c r="AE2962">
        <f t="shared" si="210"/>
        <v>1.4007142013424324E-5</v>
      </c>
      <c r="AF2962">
        <f t="shared" si="212"/>
        <v>8.7404566163767732E-3</v>
      </c>
      <c r="AG2962">
        <f t="shared" si="213"/>
        <v>4.1461140359735998E-2</v>
      </c>
    </row>
    <row r="2963" spans="30:33" x14ac:dyDescent="0.2">
      <c r="AD2963">
        <f t="shared" si="211"/>
        <v>2961</v>
      </c>
      <c r="AE2963">
        <f t="shared" ref="AE2963:AE3026" si="214">AF2962*$AE$3</f>
        <v>1.3984730586202843E-5</v>
      </c>
      <c r="AF2963">
        <f t="shared" si="212"/>
        <v>8.7264718857905706E-3</v>
      </c>
      <c r="AG2963">
        <f t="shared" si="213"/>
        <v>4.1408787265746622E-2</v>
      </c>
    </row>
    <row r="2964" spans="30:33" x14ac:dyDescent="0.2">
      <c r="AD2964">
        <f t="shared" si="211"/>
        <v>2962</v>
      </c>
      <c r="AE2964">
        <f t="shared" si="214"/>
        <v>1.3962355017264919E-5</v>
      </c>
      <c r="AF2964">
        <f t="shared" si="212"/>
        <v>8.7125095307733057E-3</v>
      </c>
      <c r="AG2964">
        <f t="shared" si="213"/>
        <v>4.1356495561138691E-2</v>
      </c>
    </row>
    <row r="2965" spans="30:33" x14ac:dyDescent="0.2">
      <c r="AD2965">
        <f t="shared" si="211"/>
        <v>2963</v>
      </c>
      <c r="AE2965">
        <f t="shared" si="214"/>
        <v>1.3940015249237295E-5</v>
      </c>
      <c r="AF2965">
        <f t="shared" si="212"/>
        <v>8.6985695155240676E-3</v>
      </c>
      <c r="AG2965">
        <f t="shared" si="213"/>
        <v>4.1304265183490105E-2</v>
      </c>
    </row>
    <row r="2966" spans="30:33" x14ac:dyDescent="0.2">
      <c r="AD2966">
        <f t="shared" si="211"/>
        <v>2964</v>
      </c>
      <c r="AE2966">
        <f t="shared" si="214"/>
        <v>1.3917711224838515E-5</v>
      </c>
      <c r="AF2966">
        <f t="shared" si="212"/>
        <v>8.6846518042992295E-3</v>
      </c>
      <c r="AG2966">
        <f t="shared" si="213"/>
        <v>4.1252096070421358E-2</v>
      </c>
    </row>
    <row r="2967" spans="30:33" x14ac:dyDescent="0.2">
      <c r="AD2967">
        <f t="shared" si="211"/>
        <v>2965</v>
      </c>
      <c r="AE2967">
        <f t="shared" si="214"/>
        <v>1.3895442886878774E-5</v>
      </c>
      <c r="AF2967">
        <f t="shared" si="212"/>
        <v>8.6707563614123496E-3</v>
      </c>
      <c r="AG2967">
        <f t="shared" si="213"/>
        <v>4.1199988159595566E-2</v>
      </c>
    </row>
    <row r="2968" spans="30:33" x14ac:dyDescent="0.2">
      <c r="AD2968">
        <f t="shared" si="211"/>
        <v>2966</v>
      </c>
      <c r="AE2968">
        <f t="shared" si="214"/>
        <v>1.3873210178259766E-5</v>
      </c>
      <c r="AF2968">
        <f t="shared" si="212"/>
        <v>8.6568831512340901E-3</v>
      </c>
      <c r="AG2968">
        <f t="shared" si="213"/>
        <v>4.1147941388718468E-2</v>
      </c>
    </row>
    <row r="2969" spans="30:33" x14ac:dyDescent="0.2">
      <c r="AD2969">
        <f t="shared" si="211"/>
        <v>2967</v>
      </c>
      <c r="AE2969">
        <f t="shared" si="214"/>
        <v>1.3851013041974551E-5</v>
      </c>
      <c r="AF2969">
        <f t="shared" si="212"/>
        <v>8.6430321381921159E-3</v>
      </c>
      <c r="AG2969">
        <f t="shared" si="213"/>
        <v>4.1095955695538491E-2</v>
      </c>
    </row>
    <row r="2970" spans="30:33" x14ac:dyDescent="0.2">
      <c r="AD2970">
        <f t="shared" si="211"/>
        <v>2968</v>
      </c>
      <c r="AE2970">
        <f t="shared" si="214"/>
        <v>1.3828851421107392E-5</v>
      </c>
      <c r="AF2970">
        <f t="shared" si="212"/>
        <v>8.6292032867710082E-3</v>
      </c>
      <c r="AG2970">
        <f t="shared" si="213"/>
        <v>4.104403101784674E-2</v>
      </c>
    </row>
    <row r="2971" spans="30:33" x14ac:dyDescent="0.2">
      <c r="AD2971">
        <f t="shared" si="211"/>
        <v>2969</v>
      </c>
      <c r="AE2971">
        <f t="shared" si="214"/>
        <v>1.3806725258833619E-5</v>
      </c>
      <c r="AF2971">
        <f t="shared" si="212"/>
        <v>8.6153965615121744E-3</v>
      </c>
      <c r="AG2971">
        <f t="shared" si="213"/>
        <v>4.0992167293477016E-2</v>
      </c>
    </row>
    <row r="2972" spans="30:33" x14ac:dyDescent="0.2">
      <c r="AD2972">
        <f t="shared" si="211"/>
        <v>2970</v>
      </c>
      <c r="AE2972">
        <f t="shared" si="214"/>
        <v>1.3784634498419485E-5</v>
      </c>
      <c r="AF2972">
        <f t="shared" si="212"/>
        <v>8.6016119270137543E-3</v>
      </c>
      <c r="AG2972">
        <f t="shared" si="213"/>
        <v>4.094036446030587E-2</v>
      </c>
    </row>
    <row r="2973" spans="30:33" x14ac:dyDescent="0.2">
      <c r="AD2973">
        <f t="shared" si="211"/>
        <v>2971</v>
      </c>
      <c r="AE2973">
        <f t="shared" si="214"/>
        <v>1.3762579083222014E-5</v>
      </c>
      <c r="AF2973">
        <f t="shared" si="212"/>
        <v>8.5878493479305314E-3</v>
      </c>
      <c r="AG2973">
        <f t="shared" si="213"/>
        <v>4.0888622456252605E-2</v>
      </c>
    </row>
    <row r="2974" spans="30:33" x14ac:dyDescent="0.2">
      <c r="AD2974">
        <f t="shared" si="211"/>
        <v>2972</v>
      </c>
      <c r="AE2974">
        <f t="shared" si="214"/>
        <v>1.3740558956688857E-5</v>
      </c>
      <c r="AF2974">
        <f t="shared" si="212"/>
        <v>8.5741087889738415E-3</v>
      </c>
      <c r="AG2974">
        <f t="shared" si="213"/>
        <v>4.0836941219279284E-2</v>
      </c>
    </row>
    <row r="2975" spans="30:33" x14ac:dyDescent="0.2">
      <c r="AD2975">
        <f t="shared" si="211"/>
        <v>2973</v>
      </c>
      <c r="AE2975">
        <f t="shared" si="214"/>
        <v>1.3718574062358152E-5</v>
      </c>
      <c r="AF2975">
        <f t="shared" si="212"/>
        <v>8.5603902149114838E-3</v>
      </c>
      <c r="AG2975">
        <f t="shared" si="213"/>
        <v>4.0785320687390783E-2</v>
      </c>
    </row>
    <row r="2976" spans="30:33" x14ac:dyDescent="0.2">
      <c r="AD2976">
        <f t="shared" si="211"/>
        <v>2974</v>
      </c>
      <c r="AE2976">
        <f t="shared" si="214"/>
        <v>1.3696624343858381E-5</v>
      </c>
      <c r="AF2976">
        <f t="shared" si="212"/>
        <v>8.5466935905676254E-3</v>
      </c>
      <c r="AG2976">
        <f t="shared" si="213"/>
        <v>4.0733760798634826E-2</v>
      </c>
    </row>
    <row r="2977" spans="30:33" x14ac:dyDescent="0.2">
      <c r="AD2977">
        <f t="shared" si="211"/>
        <v>2975</v>
      </c>
      <c r="AE2977">
        <f t="shared" si="214"/>
        <v>1.3674709744908207E-5</v>
      </c>
      <c r="AF2977">
        <f t="shared" si="212"/>
        <v>8.5330188808227167E-3</v>
      </c>
      <c r="AG2977">
        <f t="shared" si="213"/>
        <v>4.0682261491101913E-2</v>
      </c>
    </row>
    <row r="2978" spans="30:33" x14ac:dyDescent="0.2">
      <c r="AD2978">
        <f t="shared" si="211"/>
        <v>2976</v>
      </c>
      <c r="AE2978">
        <f t="shared" si="214"/>
        <v>1.3652830209316352E-5</v>
      </c>
      <c r="AF2978">
        <f t="shared" si="212"/>
        <v>8.5193660506133993E-3</v>
      </c>
      <c r="AG2978">
        <f t="shared" si="213"/>
        <v>4.0630822702925465E-2</v>
      </c>
    </row>
    <row r="2979" spans="30:33" x14ac:dyDescent="0.2">
      <c r="AD2979">
        <f t="shared" ref="AD2979:AD3042" si="215">AD2978+1</f>
        <v>2977</v>
      </c>
      <c r="AE2979">
        <f t="shared" si="214"/>
        <v>1.3630985680981445E-5</v>
      </c>
      <c r="AF2979">
        <f t="shared" ref="AF2979:AF3042" si="216">AF2978*$AF$3</f>
        <v>8.5057350649324175E-3</v>
      </c>
      <c r="AG2979">
        <f t="shared" ref="AG2979:AG3042" si="217">AD2979*AE2979</f>
        <v>4.057944437228176E-2</v>
      </c>
    </row>
    <row r="2980" spans="30:33" x14ac:dyDescent="0.2">
      <c r="AD2980">
        <f t="shared" si="215"/>
        <v>2978</v>
      </c>
      <c r="AE2980">
        <f t="shared" si="214"/>
        <v>1.3609176103891873E-5</v>
      </c>
      <c r="AF2980">
        <f t="shared" si="216"/>
        <v>8.4921258888285243E-3</v>
      </c>
      <c r="AG2980">
        <f t="shared" si="217"/>
        <v>4.0528126437389997E-2</v>
      </c>
    </row>
    <row r="2981" spans="30:33" x14ac:dyDescent="0.2">
      <c r="AD2981">
        <f t="shared" si="215"/>
        <v>2979</v>
      </c>
      <c r="AE2981">
        <f t="shared" si="214"/>
        <v>1.3587401422125645E-5</v>
      </c>
      <c r="AF2981">
        <f t="shared" si="216"/>
        <v>8.478538487406399E-3</v>
      </c>
      <c r="AG2981">
        <f t="shared" si="217"/>
        <v>4.0476868836512296E-2</v>
      </c>
    </row>
    <row r="2982" spans="30:33" x14ac:dyDescent="0.2">
      <c r="AD2982">
        <f t="shared" si="215"/>
        <v>2980</v>
      </c>
      <c r="AE2982">
        <f t="shared" si="214"/>
        <v>1.3565661579850244E-5</v>
      </c>
      <c r="AF2982">
        <f t="shared" si="216"/>
        <v>8.4649728258265489E-3</v>
      </c>
      <c r="AG2982">
        <f t="shared" si="217"/>
        <v>4.0425671507953724E-2</v>
      </c>
    </row>
    <row r="2983" spans="30:33" x14ac:dyDescent="0.2">
      <c r="AD2983">
        <f t="shared" si="215"/>
        <v>2981</v>
      </c>
      <c r="AE2983">
        <f t="shared" si="214"/>
        <v>1.3543956521322484E-5</v>
      </c>
      <c r="AF2983">
        <f t="shared" si="216"/>
        <v>8.4514288693052254E-3</v>
      </c>
      <c r="AG2983">
        <f t="shared" si="217"/>
        <v>4.0374534390062326E-2</v>
      </c>
    </row>
    <row r="2984" spans="30:33" x14ac:dyDescent="0.2">
      <c r="AD2984">
        <f t="shared" si="215"/>
        <v>2982</v>
      </c>
      <c r="AE2984">
        <f t="shared" si="214"/>
        <v>1.3522286190888368E-5</v>
      </c>
      <c r="AF2984">
        <f t="shared" si="216"/>
        <v>8.4379065831143366E-3</v>
      </c>
      <c r="AG2984">
        <f t="shared" si="217"/>
        <v>4.0323457421229114E-2</v>
      </c>
    </row>
    <row r="2985" spans="30:33" x14ac:dyDescent="0.2">
      <c r="AD2985">
        <f t="shared" si="215"/>
        <v>2983</v>
      </c>
      <c r="AE2985">
        <f t="shared" si="214"/>
        <v>1.3500650532982945E-5</v>
      </c>
      <c r="AF2985">
        <f t="shared" si="216"/>
        <v>8.4244059325813535E-3</v>
      </c>
      <c r="AG2985">
        <f t="shared" si="217"/>
        <v>4.0272440539888127E-2</v>
      </c>
    </row>
    <row r="2986" spans="30:33" x14ac:dyDescent="0.2">
      <c r="AD2986">
        <f t="shared" si="215"/>
        <v>2984</v>
      </c>
      <c r="AE2986">
        <f t="shared" si="214"/>
        <v>1.3479049492130172E-5</v>
      </c>
      <c r="AF2986">
        <f t="shared" si="216"/>
        <v>8.4109268830892224E-3</v>
      </c>
      <c r="AG2986">
        <f t="shared" si="217"/>
        <v>4.0221483684516432E-2</v>
      </c>
    </row>
    <row r="2987" spans="30:33" x14ac:dyDescent="0.2">
      <c r="AD2987">
        <f t="shared" si="215"/>
        <v>2985</v>
      </c>
      <c r="AE2987">
        <f t="shared" si="214"/>
        <v>1.3457483012942761E-5</v>
      </c>
      <c r="AF2987">
        <f t="shared" si="216"/>
        <v>8.3974694000762788E-3</v>
      </c>
      <c r="AG2987">
        <f t="shared" si="217"/>
        <v>4.0170586793634146E-2</v>
      </c>
    </row>
    <row r="2988" spans="30:33" x14ac:dyDescent="0.2">
      <c r="AD2988">
        <f t="shared" si="215"/>
        <v>2986</v>
      </c>
      <c r="AE2988">
        <f t="shared" si="214"/>
        <v>1.3435951040122052E-5</v>
      </c>
      <c r="AF2988">
        <f t="shared" si="216"/>
        <v>8.3840334490361563E-3</v>
      </c>
      <c r="AG2988">
        <f t="shared" si="217"/>
        <v>4.0119749805804447E-2</v>
      </c>
    </row>
    <row r="2989" spans="30:33" x14ac:dyDescent="0.2">
      <c r="AD2989">
        <f t="shared" si="215"/>
        <v>2987</v>
      </c>
      <c r="AE2989">
        <f t="shared" si="214"/>
        <v>1.3414453518457855E-5</v>
      </c>
      <c r="AF2989">
        <f t="shared" si="216"/>
        <v>8.3706189955176976E-3</v>
      </c>
      <c r="AG2989">
        <f t="shared" si="217"/>
        <v>4.0068972659633613E-2</v>
      </c>
    </row>
    <row r="2990" spans="30:33" x14ac:dyDescent="0.2">
      <c r="AD2990">
        <f t="shared" si="215"/>
        <v>2988</v>
      </c>
      <c r="AE2990">
        <f t="shared" si="214"/>
        <v>1.3392990392828322E-5</v>
      </c>
      <c r="AF2990">
        <f t="shared" si="216"/>
        <v>8.3572260051248681E-3</v>
      </c>
      <c r="AG2990">
        <f t="shared" si="217"/>
        <v>4.0018255293771024E-2</v>
      </c>
    </row>
    <row r="2991" spans="30:33" x14ac:dyDescent="0.2">
      <c r="AD2991">
        <f t="shared" si="215"/>
        <v>2989</v>
      </c>
      <c r="AE2991">
        <f t="shared" si="214"/>
        <v>1.3371561608199794E-5</v>
      </c>
      <c r="AF2991">
        <f t="shared" si="216"/>
        <v>8.3438544435166673E-3</v>
      </c>
      <c r="AG2991">
        <f t="shared" si="217"/>
        <v>3.9967597646909186E-2</v>
      </c>
    </row>
    <row r="2992" spans="30:33" x14ac:dyDescent="0.2">
      <c r="AD2992">
        <f t="shared" si="215"/>
        <v>2990</v>
      </c>
      <c r="AE2992">
        <f t="shared" si="214"/>
        <v>1.3350167109626674E-5</v>
      </c>
      <c r="AF2992">
        <f t="shared" si="216"/>
        <v>8.3305042764070403E-3</v>
      </c>
      <c r="AG2992">
        <f t="shared" si="217"/>
        <v>3.991699965778376E-2</v>
      </c>
    </row>
    <row r="2993" spans="30:33" x14ac:dyDescent="0.2">
      <c r="AD2993">
        <f t="shared" si="215"/>
        <v>2991</v>
      </c>
      <c r="AE2993">
        <f t="shared" si="214"/>
        <v>1.332880684225127E-5</v>
      </c>
      <c r="AF2993">
        <f t="shared" si="216"/>
        <v>8.3171754695647894E-3</v>
      </c>
      <c r="AG2993">
        <f t="shared" si="217"/>
        <v>3.9866461265173549E-2</v>
      </c>
    </row>
    <row r="2994" spans="30:33" x14ac:dyDescent="0.2">
      <c r="AD2994">
        <f t="shared" si="215"/>
        <v>2992</v>
      </c>
      <c r="AE2994">
        <f t="shared" si="214"/>
        <v>1.3307480751303668E-5</v>
      </c>
      <c r="AF2994">
        <f t="shared" si="216"/>
        <v>8.3038679888134855E-3</v>
      </c>
      <c r="AG2994">
        <f t="shared" si="217"/>
        <v>3.9815982407900574E-2</v>
      </c>
    </row>
    <row r="2995" spans="30:33" x14ac:dyDescent="0.2">
      <c r="AD2995">
        <f t="shared" si="215"/>
        <v>2993</v>
      </c>
      <c r="AE2995">
        <f t="shared" si="214"/>
        <v>1.3286188782101582E-5</v>
      </c>
      <c r="AF2995">
        <f t="shared" si="216"/>
        <v>8.2905818000313831E-3</v>
      </c>
      <c r="AG2995">
        <f t="shared" si="217"/>
        <v>3.9765563024830038E-2</v>
      </c>
    </row>
    <row r="2996" spans="30:33" x14ac:dyDescent="0.2">
      <c r="AD2996">
        <f t="shared" si="215"/>
        <v>2994</v>
      </c>
      <c r="AE2996">
        <f t="shared" si="214"/>
        <v>1.326493088005022E-5</v>
      </c>
      <c r="AF2996">
        <f t="shared" si="216"/>
        <v>8.2773168691513323E-3</v>
      </c>
      <c r="AG2996">
        <f t="shared" si="217"/>
        <v>3.9715203054870356E-2</v>
      </c>
    </row>
    <row r="2997" spans="30:33" x14ac:dyDescent="0.2">
      <c r="AD2997">
        <f t="shared" si="215"/>
        <v>2995</v>
      </c>
      <c r="AE2997">
        <f t="shared" si="214"/>
        <v>1.3243706990642138E-5</v>
      </c>
      <c r="AF2997">
        <f t="shared" si="216"/>
        <v>8.2640731621606896E-3</v>
      </c>
      <c r="AG2997">
        <f t="shared" si="217"/>
        <v>3.9664902436973203E-2</v>
      </c>
    </row>
    <row r="2998" spans="30:33" x14ac:dyDescent="0.2">
      <c r="AD2998">
        <f t="shared" si="215"/>
        <v>2996</v>
      </c>
      <c r="AE2998">
        <f t="shared" si="214"/>
        <v>1.3222517059457109E-5</v>
      </c>
      <c r="AF2998">
        <f t="shared" si="216"/>
        <v>8.2508506451012317E-3</v>
      </c>
      <c r="AG2998">
        <f t="shared" si="217"/>
        <v>3.9614661110133502E-2</v>
      </c>
    </row>
    <row r="2999" spans="30:33" x14ac:dyDescent="0.2">
      <c r="AD2999">
        <f t="shared" si="215"/>
        <v>2997</v>
      </c>
      <c r="AE2999">
        <f t="shared" si="214"/>
        <v>1.3201361032161977E-5</v>
      </c>
      <c r="AF2999">
        <f t="shared" si="216"/>
        <v>8.23764928406907E-3</v>
      </c>
      <c r="AG2999">
        <f t="shared" si="217"/>
        <v>3.9564479013389442E-2</v>
      </c>
    </row>
    <row r="3000" spans="30:33" x14ac:dyDescent="0.2">
      <c r="AD3000">
        <f t="shared" si="215"/>
        <v>2998</v>
      </c>
      <c r="AE3000">
        <f t="shared" si="214"/>
        <v>1.3180238854510519E-5</v>
      </c>
      <c r="AF3000">
        <f t="shared" si="216"/>
        <v>8.2244690452145594E-3</v>
      </c>
      <c r="AG3000">
        <f t="shared" si="217"/>
        <v>3.9514356085822537E-2</v>
      </c>
    </row>
    <row r="3001" spans="30:33" x14ac:dyDescent="0.2">
      <c r="AD3001">
        <f t="shared" si="215"/>
        <v>2999</v>
      </c>
      <c r="AE3001">
        <f t="shared" si="214"/>
        <v>1.3159150472343301E-5</v>
      </c>
      <c r="AF3001">
        <f t="shared" si="216"/>
        <v>8.2113098947422161E-3</v>
      </c>
      <c r="AG3001">
        <f t="shared" si="217"/>
        <v>3.9464292266557559E-2</v>
      </c>
    </row>
    <row r="3002" spans="30:33" x14ac:dyDescent="0.2">
      <c r="AD3002">
        <f t="shared" si="215"/>
        <v>3000</v>
      </c>
      <c r="AE3002">
        <f t="shared" si="214"/>
        <v>1.3138095831587552E-5</v>
      </c>
      <c r="AF3002">
        <f t="shared" si="216"/>
        <v>8.1981717989106275E-3</v>
      </c>
      <c r="AG3002">
        <f t="shared" si="217"/>
        <v>3.9414287494762654E-2</v>
      </c>
    </row>
    <row r="3003" spans="30:33" x14ac:dyDescent="0.2">
      <c r="AD3003">
        <f t="shared" si="215"/>
        <v>3001</v>
      </c>
      <c r="AE3003">
        <f t="shared" si="214"/>
        <v>1.311707487825701E-5</v>
      </c>
      <c r="AF3003">
        <f t="shared" si="216"/>
        <v>8.1850547240323694E-3</v>
      </c>
      <c r="AG3003">
        <f t="shared" si="217"/>
        <v>3.9364341709649288E-2</v>
      </c>
    </row>
    <row r="3004" spans="30:33" x14ac:dyDescent="0.2">
      <c r="AD3004">
        <f t="shared" si="215"/>
        <v>3002</v>
      </c>
      <c r="AE3004">
        <f t="shared" si="214"/>
        <v>1.3096087558451796E-5</v>
      </c>
      <c r="AF3004">
        <f t="shared" si="216"/>
        <v>8.171958636473917E-3</v>
      </c>
      <c r="AG3004">
        <f t="shared" si="217"/>
        <v>3.9314454850472295E-2</v>
      </c>
    </row>
    <row r="3005" spans="30:33" x14ac:dyDescent="0.2">
      <c r="AD3005">
        <f t="shared" si="215"/>
        <v>3003</v>
      </c>
      <c r="AE3005">
        <f t="shared" si="214"/>
        <v>1.3075133818358273E-5</v>
      </c>
      <c r="AF3005">
        <f t="shared" si="216"/>
        <v>8.1588835026555583E-3</v>
      </c>
      <c r="AG3005">
        <f t="shared" si="217"/>
        <v>3.9264626856529893E-2</v>
      </c>
    </row>
    <row r="3006" spans="30:33" x14ac:dyDescent="0.2">
      <c r="AD3006">
        <f t="shared" si="215"/>
        <v>3004</v>
      </c>
      <c r="AE3006">
        <f t="shared" si="214"/>
        <v>1.30542136042489E-5</v>
      </c>
      <c r="AF3006">
        <f t="shared" si="216"/>
        <v>8.1458292890513092E-3</v>
      </c>
      <c r="AG3006">
        <f t="shared" si="217"/>
        <v>3.9214857667163698E-2</v>
      </c>
    </row>
    <row r="3007" spans="30:33" x14ac:dyDescent="0.2">
      <c r="AD3007">
        <f t="shared" si="215"/>
        <v>3005</v>
      </c>
      <c r="AE3007">
        <f t="shared" si="214"/>
        <v>1.30333268624821E-5</v>
      </c>
      <c r="AF3007">
        <f t="shared" si="216"/>
        <v>8.1327959621888268E-3</v>
      </c>
      <c r="AG3007">
        <f t="shared" si="217"/>
        <v>3.9165147221758713E-2</v>
      </c>
    </row>
    <row r="3008" spans="30:33" x14ac:dyDescent="0.2">
      <c r="AD3008">
        <f t="shared" si="215"/>
        <v>3006</v>
      </c>
      <c r="AE3008">
        <f t="shared" si="214"/>
        <v>1.3012473539502129E-5</v>
      </c>
      <c r="AF3008">
        <f t="shared" si="216"/>
        <v>8.1197834886493243E-3</v>
      </c>
      <c r="AG3008">
        <f t="shared" si="217"/>
        <v>3.9115495459743396E-2</v>
      </c>
    </row>
    <row r="3009" spans="30:33" x14ac:dyDescent="0.2">
      <c r="AD3009">
        <f t="shared" si="215"/>
        <v>3007</v>
      </c>
      <c r="AE3009">
        <f t="shared" si="214"/>
        <v>1.2991653581838925E-5</v>
      </c>
      <c r="AF3009">
        <f t="shared" si="216"/>
        <v>8.1067918350674843E-3</v>
      </c>
      <c r="AG3009">
        <f t="shared" si="217"/>
        <v>3.9065902320589645E-2</v>
      </c>
    </row>
    <row r="3010" spans="30:33" x14ac:dyDescent="0.2">
      <c r="AD3010">
        <f t="shared" si="215"/>
        <v>3008</v>
      </c>
      <c r="AE3010">
        <f t="shared" si="214"/>
        <v>1.2970866936107981E-5</v>
      </c>
      <c r="AF3010">
        <f t="shared" si="216"/>
        <v>8.0938209681313752E-3</v>
      </c>
      <c r="AG3010">
        <f t="shared" si="217"/>
        <v>3.9016367743812806E-2</v>
      </c>
    </row>
    <row r="3011" spans="30:33" x14ac:dyDescent="0.2">
      <c r="AD3011">
        <f t="shared" si="215"/>
        <v>3009</v>
      </c>
      <c r="AE3011">
        <f t="shared" si="214"/>
        <v>1.2950113549010206E-5</v>
      </c>
      <c r="AF3011">
        <f t="shared" si="216"/>
        <v>8.0808708545823654E-3</v>
      </c>
      <c r="AG3011">
        <f t="shared" si="217"/>
        <v>3.8966891668971708E-2</v>
      </c>
    </row>
    <row r="3012" spans="30:33" x14ac:dyDescent="0.2">
      <c r="AD3012">
        <f t="shared" si="215"/>
        <v>3010</v>
      </c>
      <c r="AE3012">
        <f t="shared" si="214"/>
        <v>1.292939336733179E-5</v>
      </c>
      <c r="AF3012">
        <f t="shared" si="216"/>
        <v>8.0679414612150335E-3</v>
      </c>
      <c r="AG3012">
        <f t="shared" si="217"/>
        <v>3.8917474035668691E-2</v>
      </c>
    </row>
    <row r="3013" spans="30:33" x14ac:dyDescent="0.2">
      <c r="AD3013">
        <f t="shared" si="215"/>
        <v>3011</v>
      </c>
      <c r="AE3013">
        <f t="shared" si="214"/>
        <v>1.2908706337944059E-5</v>
      </c>
      <c r="AF3013">
        <f t="shared" si="216"/>
        <v>8.0550327548770898E-3</v>
      </c>
      <c r="AG3013">
        <f t="shared" si="217"/>
        <v>3.8868114783549561E-2</v>
      </c>
    </row>
    <row r="3014" spans="30:33" x14ac:dyDescent="0.2">
      <c r="AD3014">
        <f t="shared" si="215"/>
        <v>3012</v>
      </c>
      <c r="AE3014">
        <f t="shared" si="214"/>
        <v>1.288805240780335E-5</v>
      </c>
      <c r="AF3014">
        <f t="shared" si="216"/>
        <v>8.0421447024692869E-3</v>
      </c>
      <c r="AG3014">
        <f t="shared" si="217"/>
        <v>3.8818813852303687E-2</v>
      </c>
    </row>
    <row r="3015" spans="30:33" x14ac:dyDescent="0.2">
      <c r="AD3015">
        <f t="shared" si="215"/>
        <v>3013</v>
      </c>
      <c r="AE3015">
        <f t="shared" si="214"/>
        <v>1.2867431523950866E-5</v>
      </c>
      <c r="AF3015">
        <f t="shared" si="216"/>
        <v>8.0292772709453352E-3</v>
      </c>
      <c r="AG3015">
        <f t="shared" si="217"/>
        <v>3.8769571181663957E-2</v>
      </c>
    </row>
    <row r="3016" spans="30:33" x14ac:dyDescent="0.2">
      <c r="AD3016">
        <f t="shared" si="215"/>
        <v>3014</v>
      </c>
      <c r="AE3016">
        <f t="shared" si="214"/>
        <v>1.2846843633512543E-5</v>
      </c>
      <c r="AF3016">
        <f t="shared" si="216"/>
        <v>8.0164304273118228E-3</v>
      </c>
      <c r="AG3016">
        <f t="shared" si="217"/>
        <v>3.8720386711406804E-2</v>
      </c>
    </row>
    <row r="3017" spans="30:33" x14ac:dyDescent="0.2">
      <c r="AD3017">
        <f t="shared" si="215"/>
        <v>3015</v>
      </c>
      <c r="AE3017">
        <f t="shared" si="214"/>
        <v>1.2826288683698922E-5</v>
      </c>
      <c r="AF3017">
        <f t="shared" si="216"/>
        <v>8.0036041386281238E-3</v>
      </c>
      <c r="AG3017">
        <f t="shared" si="217"/>
        <v>3.8671260381352247E-2</v>
      </c>
    </row>
    <row r="3018" spans="30:33" x14ac:dyDescent="0.2">
      <c r="AD3018">
        <f t="shared" si="215"/>
        <v>3016</v>
      </c>
      <c r="AE3018">
        <f t="shared" si="214"/>
        <v>1.2805766621805003E-5</v>
      </c>
      <c r="AF3018">
        <f t="shared" si="216"/>
        <v>7.9907983720063185E-3</v>
      </c>
      <c r="AG3018">
        <f t="shared" si="217"/>
        <v>3.8622192131363892E-2</v>
      </c>
    </row>
    <row r="3019" spans="30:33" x14ac:dyDescent="0.2">
      <c r="AD3019">
        <f t="shared" si="215"/>
        <v>3017</v>
      </c>
      <c r="AE3019">
        <f t="shared" si="214"/>
        <v>1.2785277395210115E-5</v>
      </c>
      <c r="AF3019">
        <f t="shared" si="216"/>
        <v>7.978013094611108E-3</v>
      </c>
      <c r="AG3019">
        <f t="shared" si="217"/>
        <v>3.8573181901348917E-2</v>
      </c>
    </row>
    <row r="3020" spans="30:33" x14ac:dyDescent="0.2">
      <c r="AD3020">
        <f t="shared" si="215"/>
        <v>3018</v>
      </c>
      <c r="AE3020">
        <f t="shared" si="214"/>
        <v>1.2764820951377779E-5</v>
      </c>
      <c r="AF3020">
        <f t="shared" si="216"/>
        <v>7.9652482736597297E-3</v>
      </c>
      <c r="AG3020">
        <f t="shared" si="217"/>
        <v>3.8524229631258136E-2</v>
      </c>
    </row>
    <row r="3021" spans="30:33" x14ac:dyDescent="0.2">
      <c r="AD3021">
        <f t="shared" si="215"/>
        <v>3019</v>
      </c>
      <c r="AE3021">
        <f t="shared" si="214"/>
        <v>1.2744397237855574E-5</v>
      </c>
      <c r="AF3021">
        <f t="shared" si="216"/>
        <v>7.952503876421874E-3</v>
      </c>
      <c r="AG3021">
        <f t="shared" si="217"/>
        <v>3.8475335261085979E-2</v>
      </c>
    </row>
    <row r="3022" spans="30:33" x14ac:dyDescent="0.2">
      <c r="AD3022">
        <f t="shared" si="215"/>
        <v>3020</v>
      </c>
      <c r="AE3022">
        <f t="shared" si="214"/>
        <v>1.2724006202275004E-5</v>
      </c>
      <c r="AF3022">
        <f t="shared" si="216"/>
        <v>7.9397798702195987E-3</v>
      </c>
      <c r="AG3022">
        <f t="shared" si="217"/>
        <v>3.8426498730870513E-2</v>
      </c>
    </row>
    <row r="3023" spans="30:33" x14ac:dyDescent="0.2">
      <c r="AD3023">
        <f t="shared" si="215"/>
        <v>3021</v>
      </c>
      <c r="AE3023">
        <f t="shared" si="214"/>
        <v>1.2703647792351363E-5</v>
      </c>
      <c r="AF3023">
        <f t="shared" si="216"/>
        <v>7.9270762224272467E-3</v>
      </c>
      <c r="AG3023">
        <f t="shared" si="217"/>
        <v>3.8377719980693469E-2</v>
      </c>
    </row>
    <row r="3024" spans="30:33" x14ac:dyDescent="0.2">
      <c r="AD3024">
        <f t="shared" si="215"/>
        <v>3022</v>
      </c>
      <c r="AE3024">
        <f t="shared" si="214"/>
        <v>1.26833219558836E-5</v>
      </c>
      <c r="AF3024">
        <f t="shared" si="216"/>
        <v>7.9143929004713634E-3</v>
      </c>
      <c r="AG3024">
        <f t="shared" si="217"/>
        <v>3.8328998950680239E-2</v>
      </c>
    </row>
    <row r="3025" spans="30:33" x14ac:dyDescent="0.2">
      <c r="AD3025">
        <f t="shared" si="215"/>
        <v>3023</v>
      </c>
      <c r="AE3025">
        <f t="shared" si="214"/>
        <v>1.2663028640754187E-5</v>
      </c>
      <c r="AF3025">
        <f t="shared" si="216"/>
        <v>7.9017298718306091E-3</v>
      </c>
      <c r="AG3025">
        <f t="shared" si="217"/>
        <v>3.8280335580999907E-2</v>
      </c>
    </row>
    <row r="3026" spans="30:33" x14ac:dyDescent="0.2">
      <c r="AD3026">
        <f t="shared" si="215"/>
        <v>3024</v>
      </c>
      <c r="AE3026">
        <f t="shared" si="214"/>
        <v>1.2642767794928981E-5</v>
      </c>
      <c r="AF3026">
        <f t="shared" si="216"/>
        <v>7.8890871040356806E-3</v>
      </c>
      <c r="AG3026">
        <f t="shared" si="217"/>
        <v>3.8231729811865241E-2</v>
      </c>
    </row>
    <row r="3027" spans="30:33" x14ac:dyDescent="0.2">
      <c r="AD3027">
        <f t="shared" si="215"/>
        <v>3025</v>
      </c>
      <c r="AE3027">
        <f t="shared" ref="AE3027:AE3090" si="218">AF3026*$AE$3</f>
        <v>1.2622539366457095E-5</v>
      </c>
      <c r="AF3027">
        <f t="shared" si="216"/>
        <v>7.8764645646692225E-3</v>
      </c>
      <c r="AG3027">
        <f t="shared" si="217"/>
        <v>3.8183181583532712E-2</v>
      </c>
    </row>
    <row r="3028" spans="30:33" x14ac:dyDescent="0.2">
      <c r="AD3028">
        <f t="shared" si="215"/>
        <v>3026</v>
      </c>
      <c r="AE3028">
        <f t="shared" si="218"/>
        <v>1.2602343303470762E-5</v>
      </c>
      <c r="AF3028">
        <f t="shared" si="216"/>
        <v>7.8638622213657514E-3</v>
      </c>
      <c r="AG3028">
        <f t="shared" si="217"/>
        <v>3.8134690836302526E-2</v>
      </c>
    </row>
    <row r="3029" spans="30:33" x14ac:dyDescent="0.2">
      <c r="AD3029">
        <f t="shared" si="215"/>
        <v>3027</v>
      </c>
      <c r="AE3029">
        <f t="shared" si="218"/>
        <v>1.2582179554185208E-5</v>
      </c>
      <c r="AF3029">
        <f t="shared" si="216"/>
        <v>7.851280041811565E-3</v>
      </c>
      <c r="AG3029">
        <f t="shared" si="217"/>
        <v>3.8086257510518626E-2</v>
      </c>
    </row>
    <row r="3030" spans="30:33" x14ac:dyDescent="0.2">
      <c r="AD3030">
        <f t="shared" si="215"/>
        <v>3028</v>
      </c>
      <c r="AE3030">
        <f t="shared" si="218"/>
        <v>1.256204806689851E-5</v>
      </c>
      <c r="AF3030">
        <f t="shared" si="216"/>
        <v>7.8387179937446667E-3</v>
      </c>
      <c r="AG3030">
        <f t="shared" si="217"/>
        <v>3.8037881546568689E-2</v>
      </c>
    </row>
    <row r="3031" spans="30:33" x14ac:dyDescent="0.2">
      <c r="AD3031">
        <f t="shared" si="215"/>
        <v>3029</v>
      </c>
      <c r="AE3031">
        <f t="shared" si="218"/>
        <v>1.2541948789991472E-5</v>
      </c>
      <c r="AF3031">
        <f t="shared" si="216"/>
        <v>7.8261760449546743E-3</v>
      </c>
      <c r="AG3031">
        <f t="shared" si="217"/>
        <v>3.798956288488417E-2</v>
      </c>
    </row>
    <row r="3032" spans="30:33" x14ac:dyDescent="0.2">
      <c r="AD3032">
        <f t="shared" si="215"/>
        <v>3030</v>
      </c>
      <c r="AE3032">
        <f t="shared" si="218"/>
        <v>1.2521881671927485E-5</v>
      </c>
      <c r="AF3032">
        <f t="shared" si="216"/>
        <v>7.8136541632827464E-3</v>
      </c>
      <c r="AG3032">
        <f t="shared" si="217"/>
        <v>3.7941301465940283E-2</v>
      </c>
    </row>
    <row r="3033" spans="30:33" x14ac:dyDescent="0.2">
      <c r="AD3033">
        <f t="shared" si="215"/>
        <v>3031</v>
      </c>
      <c r="AE3033">
        <f t="shared" si="218"/>
        <v>1.25018466612524E-5</v>
      </c>
      <c r="AF3033">
        <f t="shared" si="216"/>
        <v>7.8011523166214933E-3</v>
      </c>
      <c r="AG3033">
        <f t="shared" si="217"/>
        <v>3.7893097230256023E-2</v>
      </c>
    </row>
    <row r="3034" spans="30:33" x14ac:dyDescent="0.2">
      <c r="AD3034">
        <f t="shared" si="215"/>
        <v>3032</v>
      </c>
      <c r="AE3034">
        <f t="shared" si="218"/>
        <v>1.2481843706594396E-5</v>
      </c>
      <c r="AF3034">
        <f t="shared" si="216"/>
        <v>7.7886704729148984E-3</v>
      </c>
      <c r="AG3034">
        <f t="shared" si="217"/>
        <v>3.7844950118394206E-2</v>
      </c>
    </row>
    <row r="3035" spans="30:33" x14ac:dyDescent="0.2">
      <c r="AD3035">
        <f t="shared" si="215"/>
        <v>3033</v>
      </c>
      <c r="AE3035">
        <f t="shared" si="218"/>
        <v>1.2461872756663843E-5</v>
      </c>
      <c r="AF3035">
        <f t="shared" si="216"/>
        <v>7.7762086001582345E-3</v>
      </c>
      <c r="AG3035">
        <f t="shared" si="217"/>
        <v>3.7796860070961433E-2</v>
      </c>
    </row>
    <row r="3036" spans="30:33" x14ac:dyDescent="0.2">
      <c r="AD3036">
        <f t="shared" si="215"/>
        <v>3034</v>
      </c>
      <c r="AE3036">
        <f t="shared" si="218"/>
        <v>1.2441933760253181E-5</v>
      </c>
      <c r="AF3036">
        <f t="shared" si="216"/>
        <v>7.7637666663979811E-3</v>
      </c>
      <c r="AG3036">
        <f t="shared" si="217"/>
        <v>3.7748827028608149E-2</v>
      </c>
    </row>
    <row r="3037" spans="30:33" x14ac:dyDescent="0.2">
      <c r="AD3037">
        <f t="shared" si="215"/>
        <v>3035</v>
      </c>
      <c r="AE3037">
        <f t="shared" si="218"/>
        <v>1.2422026666236775E-5</v>
      </c>
      <c r="AF3037">
        <f t="shared" si="216"/>
        <v>7.7513446397317444E-3</v>
      </c>
      <c r="AG3037">
        <f t="shared" si="217"/>
        <v>3.7700850932028615E-2</v>
      </c>
    </row>
    <row r="3038" spans="30:33" x14ac:dyDescent="0.2">
      <c r="AD3038">
        <f t="shared" si="215"/>
        <v>3036</v>
      </c>
      <c r="AE3038">
        <f t="shared" si="218"/>
        <v>1.2402151423570796E-5</v>
      </c>
      <c r="AF3038">
        <f t="shared" si="216"/>
        <v>7.7389424883081729E-3</v>
      </c>
      <c r="AG3038">
        <f t="shared" si="217"/>
        <v>3.7652931721960936E-2</v>
      </c>
    </row>
    <row r="3039" spans="30:33" x14ac:dyDescent="0.2">
      <c r="AD3039">
        <f t="shared" si="215"/>
        <v>3037</v>
      </c>
      <c r="AE3039">
        <f t="shared" si="218"/>
        <v>1.2382307981293083E-5</v>
      </c>
      <c r="AF3039">
        <f t="shared" si="216"/>
        <v>7.7265601803268797E-3</v>
      </c>
      <c r="AG3039">
        <f t="shared" si="217"/>
        <v>3.7605069339187093E-2</v>
      </c>
    </row>
    <row r="3040" spans="30:33" x14ac:dyDescent="0.2">
      <c r="AD3040">
        <f t="shared" si="215"/>
        <v>3038</v>
      </c>
      <c r="AE3040">
        <f t="shared" si="218"/>
        <v>1.2362496288523013E-5</v>
      </c>
      <c r="AF3040">
        <f t="shared" si="216"/>
        <v>7.7141976840383562E-3</v>
      </c>
      <c r="AG3040">
        <f t="shared" si="217"/>
        <v>3.7557263724532913E-2</v>
      </c>
    </row>
    <row r="3041" spans="30:33" x14ac:dyDescent="0.2">
      <c r="AD3041">
        <f t="shared" si="215"/>
        <v>3039</v>
      </c>
      <c r="AE3041">
        <f t="shared" si="218"/>
        <v>1.2342716294461375E-5</v>
      </c>
      <c r="AF3041">
        <f t="shared" si="216"/>
        <v>7.7018549677438947E-3</v>
      </c>
      <c r="AG3041">
        <f t="shared" si="217"/>
        <v>3.750951481886812E-2</v>
      </c>
    </row>
    <row r="3042" spans="30:33" x14ac:dyDescent="0.2">
      <c r="AD3042">
        <f t="shared" si="215"/>
        <v>3040</v>
      </c>
      <c r="AE3042">
        <f t="shared" si="218"/>
        <v>1.2322967948390236E-5</v>
      </c>
      <c r="AF3042">
        <f t="shared" si="216"/>
        <v>7.6895319997955045E-3</v>
      </c>
      <c r="AG3042">
        <f t="shared" si="217"/>
        <v>3.7461822563106317E-2</v>
      </c>
    </row>
    <row r="3043" spans="30:33" x14ac:dyDescent="0.2">
      <c r="AD3043">
        <f t="shared" ref="AD3043:AD3106" si="219">AD3042+1</f>
        <v>3041</v>
      </c>
      <c r="AE3043">
        <f t="shared" si="218"/>
        <v>1.2303251199672814E-5</v>
      </c>
      <c r="AF3043">
        <f t="shared" ref="AF3043:AF3106" si="220">AF3042*$AF$3</f>
        <v>7.6772287485958315E-3</v>
      </c>
      <c r="AG3043">
        <f t="shared" ref="AG3043:AG3106" si="221">AD3043*AE3043</f>
        <v>3.7414186898205026E-2</v>
      </c>
    </row>
    <row r="3044" spans="30:33" x14ac:dyDescent="0.2">
      <c r="AD3044">
        <f t="shared" si="219"/>
        <v>3042</v>
      </c>
      <c r="AE3044">
        <f t="shared" si="218"/>
        <v>1.2283565997753336E-5</v>
      </c>
      <c r="AF3044">
        <f t="shared" si="220"/>
        <v>7.6649451825980775E-3</v>
      </c>
      <c r="AG3044">
        <f t="shared" si="221"/>
        <v>3.7366607765165649E-2</v>
      </c>
    </row>
    <row r="3045" spans="30:33" x14ac:dyDescent="0.2">
      <c r="AD3045">
        <f t="shared" si="219"/>
        <v>3043</v>
      </c>
      <c r="AE3045">
        <f t="shared" si="218"/>
        <v>1.226391229215693E-5</v>
      </c>
      <c r="AF3045">
        <f t="shared" si="220"/>
        <v>7.6526812703059206E-3</v>
      </c>
      <c r="AG3045">
        <f t="shared" si="221"/>
        <v>3.7319085105033539E-2</v>
      </c>
    </row>
    <row r="3046" spans="30:33" x14ac:dyDescent="0.2">
      <c r="AD3046">
        <f t="shared" si="219"/>
        <v>3044</v>
      </c>
      <c r="AE3046">
        <f t="shared" si="218"/>
        <v>1.2244290032489478E-5</v>
      </c>
      <c r="AF3046">
        <f t="shared" si="220"/>
        <v>7.6404369802734306E-3</v>
      </c>
      <c r="AG3046">
        <f t="shared" si="221"/>
        <v>3.7271618858897973E-2</v>
      </c>
    </row>
    <row r="3047" spans="30:33" x14ac:dyDescent="0.2">
      <c r="AD3047">
        <f t="shared" si="219"/>
        <v>3045</v>
      </c>
      <c r="AE3047">
        <f t="shared" si="218"/>
        <v>1.2224699168437495E-5</v>
      </c>
      <c r="AF3047">
        <f t="shared" si="220"/>
        <v>7.6282122811049931E-3</v>
      </c>
      <c r="AG3047">
        <f t="shared" si="221"/>
        <v>3.7224208967892171E-2</v>
      </c>
    </row>
    <row r="3048" spans="30:33" x14ac:dyDescent="0.2">
      <c r="AD3048">
        <f t="shared" si="219"/>
        <v>3046</v>
      </c>
      <c r="AE3048">
        <f t="shared" si="218"/>
        <v>1.2205139649767994E-5</v>
      </c>
      <c r="AF3048">
        <f t="shared" si="220"/>
        <v>7.6160071414552244E-3</v>
      </c>
      <c r="AG3048">
        <f t="shared" si="221"/>
        <v>3.7176855373193311E-2</v>
      </c>
    </row>
    <row r="3049" spans="30:33" x14ac:dyDescent="0.2">
      <c r="AD3049">
        <f t="shared" si="219"/>
        <v>3047</v>
      </c>
      <c r="AE3049">
        <f t="shared" si="218"/>
        <v>1.2185611426328365E-5</v>
      </c>
      <c r="AF3049">
        <f t="shared" si="220"/>
        <v>7.603821530028896E-3</v>
      </c>
      <c r="AG3049">
        <f t="shared" si="221"/>
        <v>3.7129558016022524E-2</v>
      </c>
    </row>
    <row r="3050" spans="30:33" x14ac:dyDescent="0.2">
      <c r="AD3050">
        <f t="shared" si="219"/>
        <v>3048</v>
      </c>
      <c r="AE3050">
        <f t="shared" si="218"/>
        <v>1.216611444804624E-5</v>
      </c>
      <c r="AF3050">
        <f t="shared" si="220"/>
        <v>7.5916554155808494E-3</v>
      </c>
      <c r="AG3050">
        <f t="shared" si="221"/>
        <v>3.7082316837644937E-2</v>
      </c>
    </row>
    <row r="3051" spans="30:33" x14ac:dyDescent="0.2">
      <c r="AD3051">
        <f t="shared" si="219"/>
        <v>3049</v>
      </c>
      <c r="AE3051">
        <f t="shared" si="218"/>
        <v>1.2146648664929364E-5</v>
      </c>
      <c r="AF3051">
        <f t="shared" si="220"/>
        <v>7.5795087669159192E-3</v>
      </c>
      <c r="AG3051">
        <f t="shared" si="221"/>
        <v>3.703513177936963E-2</v>
      </c>
    </row>
    <row r="3052" spans="30:33" x14ac:dyDescent="0.2">
      <c r="AD3052">
        <f t="shared" si="219"/>
        <v>3050</v>
      </c>
      <c r="AE3052">
        <f t="shared" si="218"/>
        <v>1.2127214027065476E-5</v>
      </c>
      <c r="AF3052">
        <f t="shared" si="220"/>
        <v>7.5673815528888534E-3</v>
      </c>
      <c r="AG3052">
        <f t="shared" si="221"/>
        <v>3.6988002782549698E-2</v>
      </c>
    </row>
    <row r="3053" spans="30:33" x14ac:dyDescent="0.2">
      <c r="AD3053">
        <f t="shared" si="219"/>
        <v>3051</v>
      </c>
      <c r="AE3053">
        <f t="shared" si="218"/>
        <v>1.2107810484622171E-5</v>
      </c>
      <c r="AF3053">
        <f t="shared" si="220"/>
        <v>7.5552737424042305E-3</v>
      </c>
      <c r="AG3053">
        <f t="shared" si="221"/>
        <v>3.6940929788582245E-2</v>
      </c>
    </row>
    <row r="3054" spans="30:33" x14ac:dyDescent="0.2">
      <c r="AD3054">
        <f t="shared" si="219"/>
        <v>3052</v>
      </c>
      <c r="AE3054">
        <f t="shared" si="218"/>
        <v>1.2088437987846775E-5</v>
      </c>
      <c r="AF3054">
        <f t="shared" si="220"/>
        <v>7.5431853044163836E-3</v>
      </c>
      <c r="AG3054">
        <f t="shared" si="221"/>
        <v>3.6893912738908359E-2</v>
      </c>
    </row>
    <row r="3055" spans="30:33" x14ac:dyDescent="0.2">
      <c r="AD3055">
        <f t="shared" si="219"/>
        <v>3053</v>
      </c>
      <c r="AE3055">
        <f t="shared" si="218"/>
        <v>1.206909648706622E-5</v>
      </c>
      <c r="AF3055">
        <f t="shared" si="220"/>
        <v>7.531116207929317E-3</v>
      </c>
      <c r="AG3055">
        <f t="shared" si="221"/>
        <v>3.6846951575013172E-2</v>
      </c>
    </row>
    <row r="3056" spans="30:33" x14ac:dyDescent="0.2">
      <c r="AD3056">
        <f t="shared" si="219"/>
        <v>3054</v>
      </c>
      <c r="AE3056">
        <f t="shared" si="218"/>
        <v>1.2049785932686913E-5</v>
      </c>
      <c r="AF3056">
        <f t="shared" si="220"/>
        <v>7.5190664219966299E-3</v>
      </c>
      <c r="AG3056">
        <f t="shared" si="221"/>
        <v>3.6800046238425831E-2</v>
      </c>
    </row>
    <row r="3057" spans="30:33" x14ac:dyDescent="0.2">
      <c r="AD3057">
        <f t="shared" si="219"/>
        <v>3055</v>
      </c>
      <c r="AE3057">
        <f t="shared" si="218"/>
        <v>1.2030506275194614E-5</v>
      </c>
      <c r="AF3057">
        <f t="shared" si="220"/>
        <v>7.5070359157214349E-3</v>
      </c>
      <c r="AG3057">
        <f t="shared" si="221"/>
        <v>3.6753196670719544E-2</v>
      </c>
    </row>
    <row r="3058" spans="30:33" x14ac:dyDescent="0.2">
      <c r="AD3058">
        <f t="shared" si="219"/>
        <v>3056</v>
      </c>
      <c r="AE3058">
        <f t="shared" si="218"/>
        <v>1.2011257465154301E-5</v>
      </c>
      <c r="AF3058">
        <f t="shared" si="220"/>
        <v>7.4950246582562805E-3</v>
      </c>
      <c r="AG3058">
        <f t="shared" si="221"/>
        <v>3.6706402813511542E-2</v>
      </c>
    </row>
    <row r="3059" spans="30:33" x14ac:dyDescent="0.2">
      <c r="AD3059">
        <f t="shared" si="219"/>
        <v>3057</v>
      </c>
      <c r="AE3059">
        <f t="shared" si="218"/>
        <v>1.1992039453210054E-5</v>
      </c>
      <c r="AF3059">
        <f t="shared" si="220"/>
        <v>7.4830326188030701E-3</v>
      </c>
      <c r="AG3059">
        <f t="shared" si="221"/>
        <v>3.6659664608463136E-2</v>
      </c>
    </row>
    <row r="3060" spans="30:33" x14ac:dyDescent="0.2">
      <c r="AD3060">
        <f t="shared" si="219"/>
        <v>3058</v>
      </c>
      <c r="AE3060">
        <f t="shared" si="218"/>
        <v>1.1972852190084917E-5</v>
      </c>
      <c r="AF3060">
        <f t="shared" si="220"/>
        <v>7.4710597666129853E-3</v>
      </c>
      <c r="AG3060">
        <f t="shared" si="221"/>
        <v>3.6612981997279678E-2</v>
      </c>
    </row>
    <row r="3061" spans="30:33" x14ac:dyDescent="0.2">
      <c r="AD3061">
        <f t="shared" si="219"/>
        <v>3059</v>
      </c>
      <c r="AE3061">
        <f t="shared" si="218"/>
        <v>1.1953695626580781E-5</v>
      </c>
      <c r="AF3061">
        <f t="shared" si="220"/>
        <v>7.4591060709864043E-3</v>
      </c>
      <c r="AG3061">
        <f t="shared" si="221"/>
        <v>3.6566354921710613E-2</v>
      </c>
    </row>
    <row r="3062" spans="30:33" x14ac:dyDescent="0.2">
      <c r="AD3062">
        <f t="shared" si="219"/>
        <v>3060</v>
      </c>
      <c r="AE3062">
        <f t="shared" si="218"/>
        <v>1.1934569713578252E-5</v>
      </c>
      <c r="AF3062">
        <f t="shared" si="220"/>
        <v>7.447171501272826E-3</v>
      </c>
      <c r="AG3062">
        <f t="shared" si="221"/>
        <v>3.6519783323549451E-2</v>
      </c>
    </row>
    <row r="3063" spans="30:33" x14ac:dyDescent="0.2">
      <c r="AD3063">
        <f t="shared" si="219"/>
        <v>3061</v>
      </c>
      <c r="AE3063">
        <f t="shared" si="218"/>
        <v>1.1915474402036526E-5</v>
      </c>
      <c r="AF3063">
        <f t="shared" si="220"/>
        <v>7.4352560268707889E-3</v>
      </c>
      <c r="AG3063">
        <f t="shared" si="221"/>
        <v>3.6473267144633809E-2</v>
      </c>
    </row>
    <row r="3064" spans="30:33" x14ac:dyDescent="0.2">
      <c r="AD3064">
        <f t="shared" si="219"/>
        <v>3062</v>
      </c>
      <c r="AE3064">
        <f t="shared" si="218"/>
        <v>1.1896409642993267E-5</v>
      </c>
      <c r="AF3064">
        <f t="shared" si="220"/>
        <v>7.423359617227795E-3</v>
      </c>
      <c r="AG3064">
        <f t="shared" si="221"/>
        <v>3.6426806326845383E-2</v>
      </c>
    </row>
    <row r="3065" spans="30:33" x14ac:dyDescent="0.2">
      <c r="AD3065">
        <f t="shared" si="219"/>
        <v>3063</v>
      </c>
      <c r="AE3065">
        <f t="shared" si="218"/>
        <v>1.1877375387564478E-5</v>
      </c>
      <c r="AF3065">
        <f t="shared" si="220"/>
        <v>7.4114822418402298E-3</v>
      </c>
      <c r="AG3065">
        <f t="shared" si="221"/>
        <v>3.6380400812109998E-2</v>
      </c>
    </row>
    <row r="3066" spans="30:33" x14ac:dyDescent="0.2">
      <c r="AD3066">
        <f t="shared" si="219"/>
        <v>3064</v>
      </c>
      <c r="AE3066">
        <f t="shared" si="218"/>
        <v>1.1858371586944373E-5</v>
      </c>
      <c r="AF3066">
        <f t="shared" si="220"/>
        <v>7.3996238702532854E-3</v>
      </c>
      <c r="AG3066">
        <f t="shared" si="221"/>
        <v>3.6334050542397557E-2</v>
      </c>
    </row>
    <row r="3067" spans="30:33" x14ac:dyDescent="0.2">
      <c r="AD3067">
        <f t="shared" si="219"/>
        <v>3065</v>
      </c>
      <c r="AE3067">
        <f t="shared" si="218"/>
        <v>1.1839398192405262E-5</v>
      </c>
      <c r="AF3067">
        <f t="shared" si="220"/>
        <v>7.3877844720608796E-3</v>
      </c>
      <c r="AG3067">
        <f t="shared" si="221"/>
        <v>3.6287755459722126E-2</v>
      </c>
    </row>
    <row r="3068" spans="30:33" x14ac:dyDescent="0.2">
      <c r="AD3068">
        <f t="shared" si="219"/>
        <v>3066</v>
      </c>
      <c r="AE3068">
        <f t="shared" si="218"/>
        <v>1.1820455155297413E-5</v>
      </c>
      <c r="AF3068">
        <f t="shared" si="220"/>
        <v>7.3759640169055816E-3</v>
      </c>
      <c r="AG3068">
        <f t="shared" si="221"/>
        <v>3.6241515506141866E-2</v>
      </c>
    </row>
    <row r="3069" spans="30:33" x14ac:dyDescent="0.2">
      <c r="AD3069">
        <f t="shared" si="219"/>
        <v>3067</v>
      </c>
      <c r="AE3069">
        <f t="shared" si="218"/>
        <v>1.1801542427048935E-5</v>
      </c>
      <c r="AF3069">
        <f t="shared" si="220"/>
        <v>7.3641624744785325E-3</v>
      </c>
      <c r="AG3069">
        <f t="shared" si="221"/>
        <v>3.6195330623759084E-2</v>
      </c>
    </row>
    <row r="3070" spans="30:33" x14ac:dyDescent="0.2">
      <c r="AD3070">
        <f t="shared" si="219"/>
        <v>3068</v>
      </c>
      <c r="AE3070">
        <f t="shared" si="218"/>
        <v>1.1782659959165657E-5</v>
      </c>
      <c r="AF3070">
        <f t="shared" si="220"/>
        <v>7.352379814519366E-3</v>
      </c>
      <c r="AG3070">
        <f t="shared" si="221"/>
        <v>3.6149200754720237E-2</v>
      </c>
    </row>
    <row r="3071" spans="30:33" x14ac:dyDescent="0.2">
      <c r="AD3071">
        <f t="shared" si="219"/>
        <v>3069</v>
      </c>
      <c r="AE3071">
        <f t="shared" si="218"/>
        <v>1.1763807703230991E-5</v>
      </c>
      <c r="AF3071">
        <f t="shared" si="220"/>
        <v>7.3406160068161348E-3</v>
      </c>
      <c r="AG3071">
        <f t="shared" si="221"/>
        <v>3.6103125841215909E-2</v>
      </c>
    </row>
    <row r="3072" spans="30:33" x14ac:dyDescent="0.2">
      <c r="AD3072">
        <f t="shared" si="219"/>
        <v>3070</v>
      </c>
      <c r="AE3072">
        <f t="shared" si="218"/>
        <v>1.1744985610905821E-5</v>
      </c>
      <c r="AF3072">
        <f t="shared" si="220"/>
        <v>7.3288710212052284E-3</v>
      </c>
      <c r="AG3072">
        <f t="shared" si="221"/>
        <v>3.605710582548087E-2</v>
      </c>
    </row>
    <row r="3073" spans="30:33" x14ac:dyDescent="0.2">
      <c r="AD3073">
        <f t="shared" si="219"/>
        <v>3071</v>
      </c>
      <c r="AE3073">
        <f t="shared" si="218"/>
        <v>1.1726193633928371E-5</v>
      </c>
      <c r="AF3073">
        <f t="shared" si="220"/>
        <v>7.3171448275712999E-3</v>
      </c>
      <c r="AG3073">
        <f t="shared" si="221"/>
        <v>3.6011140649794028E-2</v>
      </c>
    </row>
    <row r="3074" spans="30:33" x14ac:dyDescent="0.2">
      <c r="AD3074">
        <f t="shared" si="219"/>
        <v>3072</v>
      </c>
      <c r="AE3074">
        <f t="shared" si="218"/>
        <v>1.1707431724114085E-5</v>
      </c>
      <c r="AF3074">
        <f t="shared" si="220"/>
        <v>7.3054373958471855E-3</v>
      </c>
      <c r="AG3074">
        <f t="shared" si="221"/>
        <v>3.5965230256478464E-2</v>
      </c>
    </row>
    <row r="3075" spans="30:33" x14ac:dyDescent="0.2">
      <c r="AD3075">
        <f t="shared" si="219"/>
        <v>3073</v>
      </c>
      <c r="AE3075">
        <f t="shared" si="218"/>
        <v>1.1688699833355502E-5</v>
      </c>
      <c r="AF3075">
        <f t="shared" si="220"/>
        <v>7.29374869601383E-3</v>
      </c>
      <c r="AG3075">
        <f t="shared" si="221"/>
        <v>3.5919374587901461E-2</v>
      </c>
    </row>
    <row r="3076" spans="30:33" x14ac:dyDescent="0.2">
      <c r="AD3076">
        <f t="shared" si="219"/>
        <v>3074</v>
      </c>
      <c r="AE3076">
        <f t="shared" si="218"/>
        <v>1.1669997913622133E-5</v>
      </c>
      <c r="AF3076">
        <f t="shared" si="220"/>
        <v>7.2820786981002078E-3</v>
      </c>
      <c r="AG3076">
        <f t="shared" si="221"/>
        <v>3.5873573586474437E-2</v>
      </c>
    </row>
    <row r="3077" spans="30:33" x14ac:dyDescent="0.2">
      <c r="AD3077">
        <f t="shared" si="219"/>
        <v>3075</v>
      </c>
      <c r="AE3077">
        <f t="shared" si="218"/>
        <v>1.1651325916960338E-5</v>
      </c>
      <c r="AF3077">
        <f t="shared" si="220"/>
        <v>7.2704273721832472E-3</v>
      </c>
      <c r="AG3077">
        <f t="shared" si="221"/>
        <v>3.5827827194653036E-2</v>
      </c>
    </row>
    <row r="3078" spans="30:33" x14ac:dyDescent="0.2">
      <c r="AD3078">
        <f t="shared" si="219"/>
        <v>3076</v>
      </c>
      <c r="AE3078">
        <f t="shared" si="218"/>
        <v>1.1632683795493201E-5</v>
      </c>
      <c r="AF3078">
        <f t="shared" si="220"/>
        <v>7.2587946883877538E-3</v>
      </c>
      <c r="AG3078">
        <f t="shared" si="221"/>
        <v>3.5782135354937086E-2</v>
      </c>
    </row>
    <row r="3079" spans="30:33" x14ac:dyDescent="0.2">
      <c r="AD3079">
        <f t="shared" si="219"/>
        <v>3077</v>
      </c>
      <c r="AE3079">
        <f t="shared" si="218"/>
        <v>1.1614071501420411E-5</v>
      </c>
      <c r="AF3079">
        <f t="shared" si="220"/>
        <v>7.2471806168863326E-3</v>
      </c>
      <c r="AG3079">
        <f t="shared" si="221"/>
        <v>3.5736498009870603E-2</v>
      </c>
    </row>
    <row r="3080" spans="30:33" x14ac:dyDescent="0.2">
      <c r="AD3080">
        <f t="shared" si="219"/>
        <v>3078</v>
      </c>
      <c r="AE3080">
        <f t="shared" si="218"/>
        <v>1.1595488987018137E-5</v>
      </c>
      <c r="AF3080">
        <f t="shared" si="220"/>
        <v>7.2355851278993145E-3</v>
      </c>
      <c r="AG3080">
        <f t="shared" si="221"/>
        <v>3.5690915102041823E-2</v>
      </c>
    </row>
    <row r="3081" spans="30:33" x14ac:dyDescent="0.2">
      <c r="AD3081">
        <f t="shared" si="219"/>
        <v>3079</v>
      </c>
      <c r="AE3081">
        <f t="shared" si="218"/>
        <v>1.1576936204638909E-5</v>
      </c>
      <c r="AF3081">
        <f t="shared" si="220"/>
        <v>7.2240081916946754E-3</v>
      </c>
      <c r="AG3081">
        <f t="shared" si="221"/>
        <v>3.5645386574083199E-2</v>
      </c>
    </row>
    <row r="3082" spans="30:33" x14ac:dyDescent="0.2">
      <c r="AD3082">
        <f t="shared" si="219"/>
        <v>3080</v>
      </c>
      <c r="AE3082">
        <f t="shared" si="218"/>
        <v>1.1558413106711486E-5</v>
      </c>
      <c r="AF3082">
        <f t="shared" si="220"/>
        <v>7.2124497785879633E-3</v>
      </c>
      <c r="AG3082">
        <f t="shared" si="221"/>
        <v>3.5599912368671376E-2</v>
      </c>
    </row>
    <row r="3083" spans="30:33" x14ac:dyDescent="0.2">
      <c r="AD3083">
        <f t="shared" si="219"/>
        <v>3081</v>
      </c>
      <c r="AE3083">
        <f t="shared" si="218"/>
        <v>1.1539919645740746E-5</v>
      </c>
      <c r="AF3083">
        <f t="shared" si="220"/>
        <v>7.2009098589422222E-3</v>
      </c>
      <c r="AG3083">
        <f t="shared" si="221"/>
        <v>3.5554492428527235E-2</v>
      </c>
    </row>
    <row r="3084" spans="30:33" x14ac:dyDescent="0.2">
      <c r="AD3084">
        <f t="shared" si="219"/>
        <v>3082</v>
      </c>
      <c r="AE3084">
        <f t="shared" si="218"/>
        <v>1.1521455774307561E-5</v>
      </c>
      <c r="AF3084">
        <f t="shared" si="220"/>
        <v>7.1893884031679145E-3</v>
      </c>
      <c r="AG3084">
        <f t="shared" si="221"/>
        <v>3.5509126696415899E-2</v>
      </c>
    </row>
    <row r="3085" spans="30:33" x14ac:dyDescent="0.2">
      <c r="AD3085">
        <f t="shared" si="219"/>
        <v>3083</v>
      </c>
      <c r="AE3085">
        <f t="shared" si="218"/>
        <v>1.1503021445068669E-5</v>
      </c>
      <c r="AF3085">
        <f t="shared" si="220"/>
        <v>7.1778853817228453E-3</v>
      </c>
      <c r="AG3085">
        <f t="shared" si="221"/>
        <v>3.5463815115146707E-2</v>
      </c>
    </row>
    <row r="3086" spans="30:33" x14ac:dyDescent="0.2">
      <c r="AD3086">
        <f t="shared" si="219"/>
        <v>3084</v>
      </c>
      <c r="AE3086">
        <f t="shared" si="218"/>
        <v>1.1484616610756558E-5</v>
      </c>
      <c r="AF3086">
        <f t="shared" si="220"/>
        <v>7.1664007651120881E-3</v>
      </c>
      <c r="AG3086">
        <f t="shared" si="221"/>
        <v>3.5418557627573226E-2</v>
      </c>
    </row>
    <row r="3087" spans="30:33" x14ac:dyDescent="0.2">
      <c r="AD3087">
        <f t="shared" si="219"/>
        <v>3085</v>
      </c>
      <c r="AE3087">
        <f t="shared" si="218"/>
        <v>1.1466241224179346E-5</v>
      </c>
      <c r="AF3087">
        <f t="shared" si="220"/>
        <v>7.1549345238879087E-3</v>
      </c>
      <c r="AG3087">
        <f t="shared" si="221"/>
        <v>3.5373354176593284E-2</v>
      </c>
    </row>
    <row r="3088" spans="30:33" x14ac:dyDescent="0.2">
      <c r="AD3088">
        <f t="shared" si="219"/>
        <v>3086</v>
      </c>
      <c r="AE3088">
        <f t="shared" si="218"/>
        <v>1.144789523822066E-5</v>
      </c>
      <c r="AF3088">
        <f t="shared" si="220"/>
        <v>7.143486628649688E-3</v>
      </c>
      <c r="AG3088">
        <f t="shared" si="221"/>
        <v>3.5328204705148955E-2</v>
      </c>
    </row>
    <row r="3089" spans="30:33" x14ac:dyDescent="0.2">
      <c r="AD3089">
        <f t="shared" si="219"/>
        <v>3087</v>
      </c>
      <c r="AE3089">
        <f t="shared" si="218"/>
        <v>1.1429578605839505E-5</v>
      </c>
      <c r="AF3089">
        <f t="shared" si="220"/>
        <v>7.1320570500438482E-3</v>
      </c>
      <c r="AG3089">
        <f t="shared" si="221"/>
        <v>3.5283109156226553E-2</v>
      </c>
    </row>
    <row r="3090" spans="30:33" x14ac:dyDescent="0.2">
      <c r="AD3090">
        <f t="shared" si="219"/>
        <v>3088</v>
      </c>
      <c r="AE3090">
        <f t="shared" si="218"/>
        <v>1.1411291280070162E-5</v>
      </c>
      <c r="AF3090">
        <f t="shared" si="220"/>
        <v>7.1206457587637776E-3</v>
      </c>
      <c r="AG3090">
        <f t="shared" si="221"/>
        <v>3.5238067472856661E-2</v>
      </c>
    </row>
    <row r="3091" spans="30:33" x14ac:dyDescent="0.2">
      <c r="AD3091">
        <f t="shared" si="219"/>
        <v>3089</v>
      </c>
      <c r="AE3091">
        <f t="shared" ref="AE3091:AE3154" si="222">AF3090*$AE$3</f>
        <v>1.1393033214022049E-5</v>
      </c>
      <c r="AF3091">
        <f t="shared" si="220"/>
        <v>7.1092527255497556E-3</v>
      </c>
      <c r="AG3091">
        <f t="shared" si="221"/>
        <v>3.5193079598114109E-2</v>
      </c>
    </row>
    <row r="3092" spans="30:33" x14ac:dyDescent="0.2">
      <c r="AD3092">
        <f t="shared" si="219"/>
        <v>3090</v>
      </c>
      <c r="AE3092">
        <f t="shared" si="222"/>
        <v>1.1374804360879615E-5</v>
      </c>
      <c r="AF3092">
        <f t="shared" si="220"/>
        <v>7.0978779211888759E-3</v>
      </c>
      <c r="AG3092">
        <f t="shared" si="221"/>
        <v>3.5148145475118006E-2</v>
      </c>
    </row>
    <row r="3093" spans="30:33" x14ac:dyDescent="0.2">
      <c r="AD3093">
        <f t="shared" si="219"/>
        <v>3091</v>
      </c>
      <c r="AE3093">
        <f t="shared" si="222"/>
        <v>1.1356604673902206E-5</v>
      </c>
      <c r="AF3093">
        <f t="shared" si="220"/>
        <v>7.0865213165149732E-3</v>
      </c>
      <c r="AG3093">
        <f t="shared" si="221"/>
        <v>3.510326504703172E-2</v>
      </c>
    </row>
    <row r="3094" spans="30:33" x14ac:dyDescent="0.2">
      <c r="AD3094">
        <f t="shared" si="219"/>
        <v>3092</v>
      </c>
      <c r="AE3094">
        <f t="shared" si="222"/>
        <v>1.1338434106423962E-5</v>
      </c>
      <c r="AF3094">
        <f t="shared" si="220"/>
        <v>7.0751828824085492E-3</v>
      </c>
      <c r="AG3094">
        <f t="shared" si="221"/>
        <v>3.5058438257062889E-2</v>
      </c>
    </row>
    <row r="3095" spans="30:33" x14ac:dyDescent="0.2">
      <c r="AD3095">
        <f t="shared" si="219"/>
        <v>3093</v>
      </c>
      <c r="AE3095">
        <f t="shared" si="222"/>
        <v>1.1320292611853684E-5</v>
      </c>
      <c r="AF3095">
        <f t="shared" si="220"/>
        <v>7.0638625897966956E-3</v>
      </c>
      <c r="AG3095">
        <f t="shared" si="221"/>
        <v>3.5013665048463448E-2</v>
      </c>
    </row>
    <row r="3096" spans="30:33" x14ac:dyDescent="0.2">
      <c r="AD3096">
        <f t="shared" si="219"/>
        <v>3094</v>
      </c>
      <c r="AE3096">
        <f t="shared" si="222"/>
        <v>1.1302180143674718E-5</v>
      </c>
      <c r="AF3096">
        <f t="shared" si="220"/>
        <v>7.052560409653021E-3</v>
      </c>
      <c r="AG3096">
        <f t="shared" si="221"/>
        <v>3.4968945364529574E-2</v>
      </c>
    </row>
    <row r="3097" spans="30:33" x14ac:dyDescent="0.2">
      <c r="AD3097">
        <f t="shared" si="219"/>
        <v>3095</v>
      </c>
      <c r="AE3097">
        <f t="shared" si="222"/>
        <v>1.1284096655444838E-5</v>
      </c>
      <c r="AF3097">
        <f t="shared" si="220"/>
        <v>7.0412763129975757E-3</v>
      </c>
      <c r="AG3097">
        <f t="shared" si="221"/>
        <v>3.4924279148601772E-2</v>
      </c>
    </row>
    <row r="3098" spans="30:33" x14ac:dyDescent="0.2">
      <c r="AD3098">
        <f t="shared" si="219"/>
        <v>3096</v>
      </c>
      <c r="AE3098">
        <f t="shared" si="222"/>
        <v>1.1266042100796126E-5</v>
      </c>
      <c r="AF3098">
        <f t="shared" si="220"/>
        <v>7.0300102708967796E-3</v>
      </c>
      <c r="AG3098">
        <f t="shared" si="221"/>
        <v>3.4879666344064808E-2</v>
      </c>
    </row>
    <row r="3099" spans="30:33" x14ac:dyDescent="0.2">
      <c r="AD3099">
        <f t="shared" si="219"/>
        <v>3097</v>
      </c>
      <c r="AE3099">
        <f t="shared" si="222"/>
        <v>1.1248016433434852E-5</v>
      </c>
      <c r="AF3099">
        <f t="shared" si="220"/>
        <v>7.0187622544633441E-3</v>
      </c>
      <c r="AG3099">
        <f t="shared" si="221"/>
        <v>3.4835106894347739E-2</v>
      </c>
    </row>
    <row r="3100" spans="30:33" x14ac:dyDescent="0.2">
      <c r="AD3100">
        <f t="shared" si="219"/>
        <v>3098</v>
      </c>
      <c r="AE3100">
        <f t="shared" si="222"/>
        <v>1.1230019607141356E-5</v>
      </c>
      <c r="AF3100">
        <f t="shared" si="220"/>
        <v>7.0075322348562025E-3</v>
      </c>
      <c r="AG3100">
        <f t="shared" si="221"/>
        <v>3.4790600742923922E-2</v>
      </c>
    </row>
    <row r="3101" spans="30:33" x14ac:dyDescent="0.2">
      <c r="AD3101">
        <f t="shared" si="219"/>
        <v>3099</v>
      </c>
      <c r="AE3101">
        <f t="shared" si="222"/>
        <v>1.1212051575769929E-5</v>
      </c>
      <c r="AF3101">
        <f t="shared" si="220"/>
        <v>6.9963201832804319E-3</v>
      </c>
      <c r="AG3101">
        <f t="shared" si="221"/>
        <v>3.4746147833311009E-2</v>
      </c>
    </row>
    <row r="3102" spans="30:33" x14ac:dyDescent="0.2">
      <c r="AD3102">
        <f t="shared" si="219"/>
        <v>3100</v>
      </c>
      <c r="AE3102">
        <f t="shared" si="222"/>
        <v>1.1194112293248696E-5</v>
      </c>
      <c r="AF3102">
        <f t="shared" si="220"/>
        <v>6.9851260709871826E-3</v>
      </c>
      <c r="AG3102">
        <f t="shared" si="221"/>
        <v>3.4701748109070958E-2</v>
      </c>
    </row>
    <row r="3103" spans="30:33" x14ac:dyDescent="0.2">
      <c r="AD3103">
        <f t="shared" si="219"/>
        <v>3101</v>
      </c>
      <c r="AE3103">
        <f t="shared" si="222"/>
        <v>1.1176201713579497E-5</v>
      </c>
      <c r="AF3103">
        <f t="shared" si="220"/>
        <v>6.9739498692736029E-3</v>
      </c>
      <c r="AG3103">
        <f t="shared" si="221"/>
        <v>3.465740151381002E-2</v>
      </c>
    </row>
    <row r="3104" spans="30:33" x14ac:dyDescent="0.2">
      <c r="AD3104">
        <f t="shared" si="219"/>
        <v>3102</v>
      </c>
      <c r="AE3104">
        <f t="shared" si="222"/>
        <v>1.1158319790837769E-5</v>
      </c>
      <c r="AF3104">
        <f t="shared" si="220"/>
        <v>6.9627915494827651E-3</v>
      </c>
      <c r="AG3104">
        <f t="shared" si="221"/>
        <v>3.4613107991178761E-2</v>
      </c>
    </row>
    <row r="3105" spans="30:33" x14ac:dyDescent="0.2">
      <c r="AD3105">
        <f t="shared" si="219"/>
        <v>3103</v>
      </c>
      <c r="AE3105">
        <f t="shared" si="222"/>
        <v>1.114046647917243E-5</v>
      </c>
      <c r="AF3105">
        <f t="shared" si="220"/>
        <v>6.9516510830035924E-3</v>
      </c>
      <c r="AG3105">
        <f t="shared" si="221"/>
        <v>3.4568867484872048E-2</v>
      </c>
    </row>
    <row r="3106" spans="30:33" x14ac:dyDescent="0.2">
      <c r="AD3106">
        <f t="shared" si="219"/>
        <v>3104</v>
      </c>
      <c r="AE3106">
        <f t="shared" si="222"/>
        <v>1.1122641732805753E-5</v>
      </c>
      <c r="AF3106">
        <f t="shared" si="220"/>
        <v>6.940528441270786E-3</v>
      </c>
      <c r="AG3106">
        <f t="shared" si="221"/>
        <v>3.4524679938629059E-2</v>
      </c>
    </row>
    <row r="3107" spans="30:33" x14ac:dyDescent="0.2">
      <c r="AD3107">
        <f t="shared" ref="AD3107:AD3170" si="223">AD3106+1</f>
        <v>3105</v>
      </c>
      <c r="AE3107">
        <f t="shared" si="222"/>
        <v>1.1104845506033263E-5</v>
      </c>
      <c r="AF3107">
        <f t="shared" ref="AF3107:AF3170" si="224">AF3106*$AF$3</f>
        <v>6.9294235957647523E-3</v>
      </c>
      <c r="AG3107">
        <f t="shared" ref="AG3107:AG3170" si="225">AD3107*AE3107</f>
        <v>3.4480545296233282E-2</v>
      </c>
    </row>
    <row r="3108" spans="30:33" x14ac:dyDescent="0.2">
      <c r="AD3108">
        <f t="shared" si="223"/>
        <v>3106</v>
      </c>
      <c r="AE3108">
        <f t="shared" si="222"/>
        <v>1.1087077753223609E-5</v>
      </c>
      <c r="AF3108">
        <f t="shared" si="224"/>
        <v>6.9183365180115284E-3</v>
      </c>
      <c r="AG3108">
        <f t="shared" si="225"/>
        <v>3.4436463501512533E-2</v>
      </c>
    </row>
    <row r="3109" spans="30:33" x14ac:dyDescent="0.2">
      <c r="AD3109">
        <f t="shared" si="223"/>
        <v>3107</v>
      </c>
      <c r="AE3109">
        <f t="shared" si="222"/>
        <v>1.1069338428818451E-5</v>
      </c>
      <c r="AF3109">
        <f t="shared" si="224"/>
        <v>6.9072671795827097E-3</v>
      </c>
      <c r="AG3109">
        <f t="shared" si="225"/>
        <v>3.4392434498338925E-2</v>
      </c>
    </row>
    <row r="3110" spans="30:33" x14ac:dyDescent="0.2">
      <c r="AD3110">
        <f t="shared" si="223"/>
        <v>3108</v>
      </c>
      <c r="AE3110">
        <f t="shared" si="222"/>
        <v>1.1051627487332341E-5</v>
      </c>
      <c r="AF3110">
        <f t="shared" si="224"/>
        <v>6.896215552095377E-3</v>
      </c>
      <c r="AG3110">
        <f t="shared" si="225"/>
        <v>3.4348458230628917E-2</v>
      </c>
    </row>
    <row r="3111" spans="30:33" x14ac:dyDescent="0.2">
      <c r="AD3111">
        <f t="shared" si="223"/>
        <v>3109</v>
      </c>
      <c r="AE3111">
        <f t="shared" si="222"/>
        <v>1.1033944883352609E-5</v>
      </c>
      <c r="AF3111">
        <f t="shared" si="224"/>
        <v>6.8851816072120244E-3</v>
      </c>
      <c r="AG3111">
        <f t="shared" si="225"/>
        <v>3.430453464234326E-2</v>
      </c>
    </row>
    <row r="3112" spans="30:33" x14ac:dyDescent="0.2">
      <c r="AD3112">
        <f t="shared" si="223"/>
        <v>3110</v>
      </c>
      <c r="AE3112">
        <f t="shared" si="222"/>
        <v>1.1016290571539245E-5</v>
      </c>
      <c r="AF3112">
        <f t="shared" si="224"/>
        <v>6.8741653166404845E-3</v>
      </c>
      <c r="AG3112">
        <f t="shared" si="225"/>
        <v>3.4260663677487049E-2</v>
      </c>
    </row>
    <row r="3113" spans="30:33" x14ac:dyDescent="0.2">
      <c r="AD3113">
        <f t="shared" si="223"/>
        <v>3111</v>
      </c>
      <c r="AE3113">
        <f t="shared" si="222"/>
        <v>1.099866450662478E-5</v>
      </c>
      <c r="AF3113">
        <f t="shared" si="224"/>
        <v>6.8631666521338595E-3</v>
      </c>
      <c r="AG3113">
        <f t="shared" si="225"/>
        <v>3.4216845280109688E-2</v>
      </c>
    </row>
    <row r="3114" spans="30:33" x14ac:dyDescent="0.2">
      <c r="AD3114">
        <f t="shared" si="223"/>
        <v>3112</v>
      </c>
      <c r="AE3114">
        <f t="shared" si="222"/>
        <v>1.098106664341418E-5</v>
      </c>
      <c r="AF3114">
        <f t="shared" si="224"/>
        <v>6.8521855854904454E-3</v>
      </c>
      <c r="AG3114">
        <f t="shared" si="225"/>
        <v>3.4173079394304924E-2</v>
      </c>
    </row>
    <row r="3115" spans="30:33" x14ac:dyDescent="0.2">
      <c r="AD3115">
        <f t="shared" si="223"/>
        <v>3113</v>
      </c>
      <c r="AE3115">
        <f t="shared" si="222"/>
        <v>1.0963496936784718E-5</v>
      </c>
      <c r="AF3115">
        <f t="shared" si="224"/>
        <v>6.8412220885536602E-3</v>
      </c>
      <c r="AG3115">
        <f t="shared" si="225"/>
        <v>3.4129365964210824E-2</v>
      </c>
    </row>
    <row r="3116" spans="30:33" x14ac:dyDescent="0.2">
      <c r="AD3116">
        <f t="shared" si="223"/>
        <v>3114</v>
      </c>
      <c r="AE3116">
        <f t="shared" si="222"/>
        <v>1.0945955341685861E-5</v>
      </c>
      <c r="AF3116">
        <f t="shared" si="224"/>
        <v>6.8302761332119741E-3</v>
      </c>
      <c r="AG3116">
        <f t="shared" si="225"/>
        <v>3.4085704934009774E-2</v>
      </c>
    </row>
    <row r="3117" spans="30:33" x14ac:dyDescent="0.2">
      <c r="AD3117">
        <f t="shared" si="223"/>
        <v>3115</v>
      </c>
      <c r="AE3117">
        <f t="shared" si="222"/>
        <v>1.0928441813139163E-5</v>
      </c>
      <c r="AF3117">
        <f t="shared" si="224"/>
        <v>6.8193476913988348E-3</v>
      </c>
      <c r="AG3117">
        <f t="shared" si="225"/>
        <v>3.4042096247928491E-2</v>
      </c>
    </row>
    <row r="3118" spans="30:33" x14ac:dyDescent="0.2">
      <c r="AD3118">
        <f t="shared" si="223"/>
        <v>3116</v>
      </c>
      <c r="AE3118">
        <f t="shared" si="222"/>
        <v>1.0910956306238141E-5</v>
      </c>
      <c r="AF3118">
        <f t="shared" si="224"/>
        <v>6.8084367350925963E-3</v>
      </c>
      <c r="AG3118">
        <f t="shared" si="225"/>
        <v>3.3998539850238048E-2</v>
      </c>
    </row>
    <row r="3119" spans="30:33" x14ac:dyDescent="0.2">
      <c r="AD3119">
        <f t="shared" si="223"/>
        <v>3117</v>
      </c>
      <c r="AE3119">
        <f t="shared" si="222"/>
        <v>1.0893498776148159E-5</v>
      </c>
      <c r="AF3119">
        <f t="shared" si="224"/>
        <v>6.7975432363164478E-3</v>
      </c>
      <c r="AG3119">
        <f t="shared" si="225"/>
        <v>3.3955035685253813E-2</v>
      </c>
    </row>
    <row r="3120" spans="30:33" x14ac:dyDescent="0.2">
      <c r="AD3120">
        <f t="shared" si="223"/>
        <v>3118</v>
      </c>
      <c r="AE3120">
        <f t="shared" si="222"/>
        <v>1.0876069178106322E-5</v>
      </c>
      <c r="AF3120">
        <f t="shared" si="224"/>
        <v>6.7866671671383411E-3</v>
      </c>
      <c r="AG3120">
        <f t="shared" si="225"/>
        <v>3.3911583697335511E-2</v>
      </c>
    </row>
    <row r="3121" spans="30:33" x14ac:dyDescent="0.2">
      <c r="AD3121">
        <f t="shared" si="223"/>
        <v>3119</v>
      </c>
      <c r="AE3121">
        <f t="shared" si="222"/>
        <v>1.085866746742135E-5</v>
      </c>
      <c r="AF3121">
        <f t="shared" si="224"/>
        <v>6.7758084996709196E-3</v>
      </c>
      <c r="AG3121">
        <f t="shared" si="225"/>
        <v>3.3868183830887189E-2</v>
      </c>
    </row>
    <row r="3122" spans="30:33" x14ac:dyDescent="0.2">
      <c r="AD3122">
        <f t="shared" si="223"/>
        <v>3120</v>
      </c>
      <c r="AE3122">
        <f t="shared" si="222"/>
        <v>1.0841293599473477E-5</v>
      </c>
      <c r="AF3122">
        <f t="shared" si="224"/>
        <v>6.7649672060714457E-3</v>
      </c>
      <c r="AG3122">
        <f t="shared" si="225"/>
        <v>3.3824836030357248E-2</v>
      </c>
    </row>
    <row r="3123" spans="30:33" x14ac:dyDescent="0.2">
      <c r="AD3123">
        <f t="shared" si="223"/>
        <v>3121</v>
      </c>
      <c r="AE3123">
        <f t="shared" si="222"/>
        <v>1.0823947529714319E-5</v>
      </c>
      <c r="AF3123">
        <f t="shared" si="224"/>
        <v>6.7541432585417312E-3</v>
      </c>
      <c r="AG3123">
        <f t="shared" si="225"/>
        <v>3.378154024023839E-2</v>
      </c>
    </row>
    <row r="3124" spans="30:33" x14ac:dyDescent="0.2">
      <c r="AD3124">
        <f t="shared" si="223"/>
        <v>3122</v>
      </c>
      <c r="AE3124">
        <f t="shared" si="222"/>
        <v>1.0806629213666775E-5</v>
      </c>
      <c r="AF3124">
        <f t="shared" si="224"/>
        <v>6.7433366293280644E-3</v>
      </c>
      <c r="AG3124">
        <f t="shared" si="225"/>
        <v>3.3738296405067675E-2</v>
      </c>
    </row>
    <row r="3125" spans="30:33" x14ac:dyDescent="0.2">
      <c r="AD3125">
        <f t="shared" si="223"/>
        <v>3123</v>
      </c>
      <c r="AE3125">
        <f t="shared" si="222"/>
        <v>1.0789338606924908E-5</v>
      </c>
      <c r="AF3125">
        <f t="shared" si="224"/>
        <v>6.7325472907211392E-3</v>
      </c>
      <c r="AG3125">
        <f t="shared" si="225"/>
        <v>3.3695104469426487E-2</v>
      </c>
    </row>
    <row r="3126" spans="30:33" x14ac:dyDescent="0.2">
      <c r="AD3126">
        <f t="shared" si="223"/>
        <v>3124</v>
      </c>
      <c r="AE3126">
        <f t="shared" si="222"/>
        <v>1.0772075665153828E-5</v>
      </c>
      <c r="AF3126">
        <f t="shared" si="224"/>
        <v>6.7217752150559853E-3</v>
      </c>
      <c r="AG3126">
        <f t="shared" si="225"/>
        <v>3.365196437794056E-2</v>
      </c>
    </row>
    <row r="3127" spans="30:33" x14ac:dyDescent="0.2">
      <c r="AD3127">
        <f t="shared" si="223"/>
        <v>3125</v>
      </c>
      <c r="AE3127">
        <f t="shared" si="222"/>
        <v>1.0754840344089581E-5</v>
      </c>
      <c r="AF3127">
        <f t="shared" si="224"/>
        <v>6.711020374711895E-3</v>
      </c>
      <c r="AG3127">
        <f t="shared" si="225"/>
        <v>3.3608876075279938E-2</v>
      </c>
    </row>
    <row r="3128" spans="30:33" x14ac:dyDescent="0.2">
      <c r="AD3128">
        <f t="shared" si="223"/>
        <v>3126</v>
      </c>
      <c r="AE3128">
        <f t="shared" si="222"/>
        <v>1.0737632599539037E-5</v>
      </c>
      <c r="AF3128">
        <f t="shared" si="224"/>
        <v>6.7002827421123561E-3</v>
      </c>
      <c r="AG3128">
        <f t="shared" si="225"/>
        <v>3.3565839506159031E-2</v>
      </c>
    </row>
    <row r="3129" spans="30:33" x14ac:dyDescent="0.2">
      <c r="AD3129">
        <f t="shared" si="223"/>
        <v>3127</v>
      </c>
      <c r="AE3129">
        <f t="shared" si="222"/>
        <v>1.0720452387379775E-5</v>
      </c>
      <c r="AF3129">
        <f t="shared" si="224"/>
        <v>6.6895622897249762E-3</v>
      </c>
      <c r="AG3129">
        <f t="shared" si="225"/>
        <v>3.3522854615336557E-2</v>
      </c>
    </row>
    <row r="3130" spans="30:33" x14ac:dyDescent="0.2">
      <c r="AD3130">
        <f t="shared" si="223"/>
        <v>3128</v>
      </c>
      <c r="AE3130">
        <f t="shared" si="222"/>
        <v>1.0703299663559967E-5</v>
      </c>
      <c r="AF3130">
        <f t="shared" si="224"/>
        <v>6.6788589900614159E-3</v>
      </c>
      <c r="AG3130">
        <f t="shared" si="225"/>
        <v>3.3479921347615578E-2</v>
      </c>
    </row>
    <row r="3131" spans="30:33" x14ac:dyDescent="0.2">
      <c r="AD3131">
        <f t="shared" si="223"/>
        <v>3129</v>
      </c>
      <c r="AE3131">
        <f t="shared" si="222"/>
        <v>1.0686174384098271E-5</v>
      </c>
      <c r="AF3131">
        <f t="shared" si="224"/>
        <v>6.6681728156773173E-3</v>
      </c>
      <c r="AG3131">
        <f t="shared" si="225"/>
        <v>3.3437039647843489E-2</v>
      </c>
    </row>
    <row r="3132" spans="30:33" x14ac:dyDescent="0.2">
      <c r="AD3132">
        <f t="shared" si="223"/>
        <v>3130</v>
      </c>
      <c r="AE3132">
        <f t="shared" si="222"/>
        <v>1.0669076505083712E-5</v>
      </c>
      <c r="AF3132">
        <f t="shared" si="224"/>
        <v>6.6575037391722333E-3</v>
      </c>
      <c r="AG3132">
        <f t="shared" si="225"/>
        <v>3.3394209460912018E-2</v>
      </c>
    </row>
    <row r="3133" spans="30:33" x14ac:dyDescent="0.2">
      <c r="AD3133">
        <f t="shared" si="223"/>
        <v>3131</v>
      </c>
      <c r="AE3133">
        <f t="shared" si="222"/>
        <v>1.0652005982675578E-5</v>
      </c>
      <c r="AF3133">
        <f t="shared" si="224"/>
        <v>6.6468517331895573E-3</v>
      </c>
      <c r="AG3133">
        <f t="shared" si="225"/>
        <v>3.3351430731757233E-2</v>
      </c>
    </row>
    <row r="3134" spans="30:33" x14ac:dyDescent="0.2">
      <c r="AD3134">
        <f t="shared" si="223"/>
        <v>3132</v>
      </c>
      <c r="AE3134">
        <f t="shared" si="222"/>
        <v>1.0634962773103297E-5</v>
      </c>
      <c r="AF3134">
        <f t="shared" si="224"/>
        <v>6.6362167704164541E-3</v>
      </c>
      <c r="AG3134">
        <f t="shared" si="225"/>
        <v>3.3308703405359526E-2</v>
      </c>
    </row>
    <row r="3135" spans="30:33" x14ac:dyDescent="0.2">
      <c r="AD3135">
        <f t="shared" si="223"/>
        <v>3133</v>
      </c>
      <c r="AE3135">
        <f t="shared" si="222"/>
        <v>1.0617946832666331E-5</v>
      </c>
      <c r="AF3135">
        <f t="shared" si="224"/>
        <v>6.625598823583787E-3</v>
      </c>
      <c r="AG3135">
        <f t="shared" si="225"/>
        <v>3.3266027426743616E-2</v>
      </c>
    </row>
    <row r="3136" spans="30:33" x14ac:dyDescent="0.2">
      <c r="AD3136">
        <f t="shared" si="223"/>
        <v>3134</v>
      </c>
      <c r="AE3136">
        <f t="shared" si="222"/>
        <v>1.0600958117734064E-5</v>
      </c>
      <c r="AF3136">
        <f t="shared" si="224"/>
        <v>6.6149978654660531E-3</v>
      </c>
      <c r="AG3136">
        <f t="shared" si="225"/>
        <v>3.3223402740978555E-2</v>
      </c>
    </row>
    <row r="3137" spans="30:33" x14ac:dyDescent="0.2">
      <c r="AD3137">
        <f t="shared" si="223"/>
        <v>3135</v>
      </c>
      <c r="AE3137">
        <f t="shared" si="222"/>
        <v>1.058399658474569E-5</v>
      </c>
      <c r="AF3137">
        <f t="shared" si="224"/>
        <v>6.6044138688813071E-3</v>
      </c>
      <c r="AG3137">
        <f t="shared" si="225"/>
        <v>3.3180829293177741E-2</v>
      </c>
    </row>
    <row r="3138" spans="30:33" x14ac:dyDescent="0.2">
      <c r="AD3138">
        <f t="shared" si="223"/>
        <v>3136</v>
      </c>
      <c r="AE3138">
        <f t="shared" si="222"/>
        <v>1.0567062190210097E-5</v>
      </c>
      <c r="AF3138">
        <f t="shared" si="224"/>
        <v>6.5938468066910972E-3</v>
      </c>
      <c r="AG3138">
        <f t="shared" si="225"/>
        <v>3.3138307028498862E-2</v>
      </c>
    </row>
    <row r="3139" spans="30:33" x14ac:dyDescent="0.2">
      <c r="AD3139">
        <f t="shared" si="223"/>
        <v>3137</v>
      </c>
      <c r="AE3139">
        <f t="shared" si="222"/>
        <v>1.055015489070576E-5</v>
      </c>
      <c r="AF3139">
        <f t="shared" si="224"/>
        <v>6.5832966518003912E-3</v>
      </c>
      <c r="AG3139">
        <f t="shared" si="225"/>
        <v>3.3095835892143967E-2</v>
      </c>
    </row>
    <row r="3140" spans="30:33" x14ac:dyDescent="0.2">
      <c r="AD3140">
        <f t="shared" si="223"/>
        <v>3138</v>
      </c>
      <c r="AE3140">
        <f t="shared" si="222"/>
        <v>1.0533274642880631E-5</v>
      </c>
      <c r="AF3140">
        <f t="shared" si="224"/>
        <v>6.5727633771575106E-3</v>
      </c>
      <c r="AG3140">
        <f t="shared" si="225"/>
        <v>3.3053415829359417E-2</v>
      </c>
    </row>
    <row r="3141" spans="30:33" x14ac:dyDescent="0.2">
      <c r="AD3141">
        <f t="shared" si="223"/>
        <v>3139</v>
      </c>
      <c r="AE3141">
        <f t="shared" si="222"/>
        <v>1.0516421403452022E-5</v>
      </c>
      <c r="AF3141">
        <f t="shared" si="224"/>
        <v>6.5622469557540582E-3</v>
      </c>
      <c r="AG3141">
        <f t="shared" si="225"/>
        <v>3.3011046785435899E-2</v>
      </c>
    </row>
    <row r="3142" spans="30:33" x14ac:dyDescent="0.2">
      <c r="AD3142">
        <f t="shared" si="223"/>
        <v>3140</v>
      </c>
      <c r="AE3142">
        <f t="shared" si="222"/>
        <v>1.0499595129206497E-5</v>
      </c>
      <c r="AF3142">
        <f t="shared" si="224"/>
        <v>6.5517473606248513E-3</v>
      </c>
      <c r="AG3142">
        <f t="shared" si="225"/>
        <v>3.2968728705708404E-2</v>
      </c>
    </row>
    <row r="3143" spans="30:33" x14ac:dyDescent="0.2">
      <c r="AD3143">
        <f t="shared" si="223"/>
        <v>3141</v>
      </c>
      <c r="AE3143">
        <f t="shared" si="222"/>
        <v>1.0482795776999767E-5</v>
      </c>
      <c r="AF3143">
        <f t="shared" si="224"/>
        <v>6.5412645648478514E-3</v>
      </c>
      <c r="AG3143">
        <f t="shared" si="225"/>
        <v>3.292646153555627E-2</v>
      </c>
    </row>
    <row r="3144" spans="30:33" x14ac:dyDescent="0.2">
      <c r="AD3144">
        <f t="shared" si="223"/>
        <v>3142</v>
      </c>
      <c r="AE3144">
        <f t="shared" si="222"/>
        <v>1.0466023303756566E-5</v>
      </c>
      <c r="AF3144">
        <f t="shared" si="224"/>
        <v>6.5307985415440943E-3</v>
      </c>
      <c r="AG3144">
        <f t="shared" si="225"/>
        <v>3.2884245220403133E-2</v>
      </c>
    </row>
    <row r="3145" spans="30:33" x14ac:dyDescent="0.2">
      <c r="AD3145">
        <f t="shared" si="223"/>
        <v>3143</v>
      </c>
      <c r="AE3145">
        <f t="shared" si="222"/>
        <v>1.0449277666470555E-5</v>
      </c>
      <c r="AF3145">
        <f t="shared" si="224"/>
        <v>6.5203492638776237E-3</v>
      </c>
      <c r="AG3145">
        <f t="shared" si="225"/>
        <v>3.2842079705716953E-2</v>
      </c>
    </row>
    <row r="3146" spans="30:33" x14ac:dyDescent="0.2">
      <c r="AD3146">
        <f t="shared" si="223"/>
        <v>3144</v>
      </c>
      <c r="AE3146">
        <f t="shared" si="222"/>
        <v>1.0432558822204203E-5</v>
      </c>
      <c r="AF3146">
        <f t="shared" si="224"/>
        <v>6.5099167050554196E-3</v>
      </c>
      <c r="AG3146">
        <f t="shared" si="225"/>
        <v>3.2799964937010012E-2</v>
      </c>
    </row>
    <row r="3147" spans="30:33" x14ac:dyDescent="0.2">
      <c r="AD3147">
        <f t="shared" si="223"/>
        <v>3145</v>
      </c>
      <c r="AE3147">
        <f t="shared" si="222"/>
        <v>1.0415866728088676E-5</v>
      </c>
      <c r="AF3147">
        <f t="shared" si="224"/>
        <v>6.4995008383273304E-3</v>
      </c>
      <c r="AG3147">
        <f t="shared" si="225"/>
        <v>3.2757900859838887E-2</v>
      </c>
    </row>
    <row r="3148" spans="30:33" x14ac:dyDescent="0.2">
      <c r="AD3148">
        <f t="shared" si="223"/>
        <v>3146</v>
      </c>
      <c r="AE3148">
        <f t="shared" si="222"/>
        <v>1.0399201341323733E-5</v>
      </c>
      <c r="AF3148">
        <f t="shared" si="224"/>
        <v>6.4891016369860062E-3</v>
      </c>
      <c r="AG3148">
        <f t="shared" si="225"/>
        <v>3.2715887419804468E-2</v>
      </c>
    </row>
    <row r="3149" spans="30:33" x14ac:dyDescent="0.2">
      <c r="AD3149">
        <f t="shared" si="223"/>
        <v>3147</v>
      </c>
      <c r="AE3149">
        <f t="shared" si="222"/>
        <v>1.0382562619177614E-5</v>
      </c>
      <c r="AF3149">
        <f t="shared" si="224"/>
        <v>6.4787190743668286E-3</v>
      </c>
      <c r="AG3149">
        <f t="shared" si="225"/>
        <v>3.2673924562551949E-2</v>
      </c>
    </row>
    <row r="3150" spans="30:33" x14ac:dyDescent="0.2">
      <c r="AD3150">
        <f t="shared" si="223"/>
        <v>3148</v>
      </c>
      <c r="AE3150">
        <f t="shared" si="222"/>
        <v>1.0365950518986931E-5</v>
      </c>
      <c r="AF3150">
        <f t="shared" si="224"/>
        <v>6.4683531238478413E-3</v>
      </c>
      <c r="AG3150">
        <f t="shared" si="225"/>
        <v>3.2632012233770859E-2</v>
      </c>
    </row>
    <row r="3151" spans="30:33" x14ac:dyDescent="0.2">
      <c r="AD3151">
        <f t="shared" si="223"/>
        <v>3149</v>
      </c>
      <c r="AE3151">
        <f t="shared" si="222"/>
        <v>1.034936499815655E-5</v>
      </c>
      <c r="AF3151">
        <f t="shared" si="224"/>
        <v>6.4580037588496848E-3</v>
      </c>
      <c r="AG3151">
        <f t="shared" si="225"/>
        <v>3.2590150379194979E-2</v>
      </c>
    </row>
    <row r="3152" spans="30:33" x14ac:dyDescent="0.2">
      <c r="AD3152">
        <f t="shared" si="223"/>
        <v>3150</v>
      </c>
      <c r="AE3152">
        <f t="shared" si="222"/>
        <v>1.0332806014159501E-5</v>
      </c>
      <c r="AF3152">
        <f t="shared" si="224"/>
        <v>6.4476709528355249E-3</v>
      </c>
      <c r="AG3152">
        <f t="shared" si="225"/>
        <v>3.2548338944602427E-2</v>
      </c>
    </row>
    <row r="3153" spans="30:33" x14ac:dyDescent="0.2">
      <c r="AD3153">
        <f t="shared" si="223"/>
        <v>3151</v>
      </c>
      <c r="AE3153">
        <f t="shared" si="222"/>
        <v>1.0316273524536844E-5</v>
      </c>
      <c r="AF3153">
        <f t="shared" si="224"/>
        <v>6.4373546793109878E-3</v>
      </c>
      <c r="AG3153">
        <f t="shared" si="225"/>
        <v>3.2506577875815595E-2</v>
      </c>
    </row>
    <row r="3154" spans="30:33" x14ac:dyDescent="0.2">
      <c r="AD3154">
        <f t="shared" si="223"/>
        <v>3152</v>
      </c>
      <c r="AE3154">
        <f t="shared" si="222"/>
        <v>1.0299767486897585E-5</v>
      </c>
      <c r="AF3154">
        <f t="shared" si="224"/>
        <v>6.4270549118240899E-3</v>
      </c>
      <c r="AG3154">
        <f t="shared" si="225"/>
        <v>3.2464867118701189E-2</v>
      </c>
    </row>
    <row r="3155" spans="30:33" x14ac:dyDescent="0.2">
      <c r="AD3155">
        <f t="shared" si="223"/>
        <v>3153</v>
      </c>
      <c r="AE3155">
        <f t="shared" ref="AE3155:AE3218" si="226">AF3154*$AE$3</f>
        <v>1.0283287858918549E-5</v>
      </c>
      <c r="AF3155">
        <f t="shared" si="224"/>
        <v>6.4167716239651711E-3</v>
      </c>
      <c r="AG3155">
        <f t="shared" si="225"/>
        <v>3.2423206619170183E-2</v>
      </c>
    </row>
    <row r="3156" spans="30:33" x14ac:dyDescent="0.2">
      <c r="AD3156">
        <f t="shared" si="223"/>
        <v>3154</v>
      </c>
      <c r="AE3156">
        <f t="shared" si="226"/>
        <v>1.0266834598344278E-5</v>
      </c>
      <c r="AF3156">
        <f t="shared" si="224"/>
        <v>6.4065047893668266E-3</v>
      </c>
      <c r="AG3156">
        <f t="shared" si="225"/>
        <v>3.2381596323177851E-2</v>
      </c>
    </row>
    <row r="3157" spans="30:33" x14ac:dyDescent="0.2">
      <c r="AD3157">
        <f t="shared" si="223"/>
        <v>3155</v>
      </c>
      <c r="AE3157">
        <f t="shared" si="226"/>
        <v>1.0250407662986927E-5</v>
      </c>
      <c r="AF3157">
        <f t="shared" si="224"/>
        <v>6.3962543817038392E-3</v>
      </c>
      <c r="AG3157">
        <f t="shared" si="225"/>
        <v>3.2340036176723756E-2</v>
      </c>
    </row>
    <row r="3158" spans="30:33" x14ac:dyDescent="0.2">
      <c r="AD3158">
        <f t="shared" si="223"/>
        <v>3156</v>
      </c>
      <c r="AE3158">
        <f t="shared" si="226"/>
        <v>1.0234007010726147E-5</v>
      </c>
      <c r="AF3158">
        <f t="shared" si="224"/>
        <v>6.3860203746931125E-3</v>
      </c>
      <c r="AG3158">
        <f t="shared" si="225"/>
        <v>3.2298526125851719E-2</v>
      </c>
    </row>
    <row r="3159" spans="30:33" x14ac:dyDescent="0.2">
      <c r="AD3159">
        <f t="shared" si="223"/>
        <v>3157</v>
      </c>
      <c r="AE3159">
        <f t="shared" si="226"/>
        <v>1.0217632599508984E-5</v>
      </c>
      <c r="AF3159">
        <f t="shared" si="224"/>
        <v>6.3758027420936034E-3</v>
      </c>
      <c r="AG3159">
        <f t="shared" si="225"/>
        <v>3.2257066116649864E-2</v>
      </c>
    </row>
    <row r="3160" spans="30:33" x14ac:dyDescent="0.2">
      <c r="AD3160">
        <f t="shared" si="223"/>
        <v>3158</v>
      </c>
      <c r="AE3160">
        <f t="shared" si="226"/>
        <v>1.0201284387349771E-5</v>
      </c>
      <c r="AF3160">
        <f t="shared" si="224"/>
        <v>6.3656014577062534E-3</v>
      </c>
      <c r="AG3160">
        <f t="shared" si="225"/>
        <v>3.2215656095250574E-2</v>
      </c>
    </row>
    <row r="3161" spans="30:33" x14ac:dyDescent="0.2">
      <c r="AD3161">
        <f t="shared" si="223"/>
        <v>3159</v>
      </c>
      <c r="AE3161">
        <f t="shared" si="226"/>
        <v>1.018496233233001E-5</v>
      </c>
      <c r="AF3161">
        <f t="shared" si="224"/>
        <v>6.3554164953739233E-3</v>
      </c>
      <c r="AG3161">
        <f t="shared" si="225"/>
        <v>3.2174296007830498E-2</v>
      </c>
    </row>
    <row r="3162" spans="30:33" x14ac:dyDescent="0.2">
      <c r="AD3162">
        <f t="shared" si="223"/>
        <v>3160</v>
      </c>
      <c r="AE3162">
        <f t="shared" si="226"/>
        <v>1.0168666392598282E-5</v>
      </c>
      <c r="AF3162">
        <f t="shared" si="224"/>
        <v>6.3452478289813246E-3</v>
      </c>
      <c r="AG3162">
        <f t="shared" si="225"/>
        <v>3.2132985800610574E-2</v>
      </c>
    </row>
    <row r="3163" spans="30:33" x14ac:dyDescent="0.2">
      <c r="AD3163">
        <f t="shared" si="223"/>
        <v>3161</v>
      </c>
      <c r="AE3163">
        <f t="shared" si="226"/>
        <v>1.0152396526370124E-5</v>
      </c>
      <c r="AF3163">
        <f t="shared" si="224"/>
        <v>6.3350954324549544E-3</v>
      </c>
      <c r="AG3163">
        <f t="shared" si="225"/>
        <v>3.2091725419855964E-2</v>
      </c>
    </row>
    <row r="3164" spans="30:33" x14ac:dyDescent="0.2">
      <c r="AD3164">
        <f t="shared" si="223"/>
        <v>3162</v>
      </c>
      <c r="AE3164">
        <f t="shared" si="226"/>
        <v>1.0136152691927931E-5</v>
      </c>
      <c r="AF3164">
        <f t="shared" si="224"/>
        <v>6.3249592797630259E-3</v>
      </c>
      <c r="AG3164">
        <f t="shared" si="225"/>
        <v>3.2050514811876117E-2</v>
      </c>
    </row>
    <row r="3165" spans="30:33" x14ac:dyDescent="0.2">
      <c r="AD3165">
        <f t="shared" si="223"/>
        <v>3163</v>
      </c>
      <c r="AE3165">
        <f t="shared" si="226"/>
        <v>1.0119934847620847E-5</v>
      </c>
      <c r="AF3165">
        <f t="shared" si="224"/>
        <v>6.3148393449154044E-3</v>
      </c>
      <c r="AG3165">
        <f t="shared" si="225"/>
        <v>3.2009353923024737E-2</v>
      </c>
    </row>
    <row r="3166" spans="30:33" x14ac:dyDescent="0.2">
      <c r="AD3166">
        <f t="shared" si="223"/>
        <v>3164</v>
      </c>
      <c r="AE3166">
        <f t="shared" si="226"/>
        <v>1.0103742951864651E-5</v>
      </c>
      <c r="AF3166">
        <f t="shared" si="224"/>
        <v>6.3047356019635395E-3</v>
      </c>
      <c r="AG3166">
        <f t="shared" si="225"/>
        <v>3.1968242699699757E-2</v>
      </c>
    </row>
    <row r="3167" spans="30:33" x14ac:dyDescent="0.2">
      <c r="AD3167">
        <f t="shared" si="223"/>
        <v>3165</v>
      </c>
      <c r="AE3167">
        <f t="shared" si="226"/>
        <v>1.0087576963141668E-5</v>
      </c>
      <c r="AF3167">
        <f t="shared" si="224"/>
        <v>6.2946480250003975E-3</v>
      </c>
      <c r="AG3167">
        <f t="shared" si="225"/>
        <v>3.192718108834338E-2</v>
      </c>
    </row>
    <row r="3168" spans="30:33" x14ac:dyDescent="0.2">
      <c r="AD3168">
        <f t="shared" si="223"/>
        <v>3166</v>
      </c>
      <c r="AE3168">
        <f t="shared" si="226"/>
        <v>1.0071436840000641E-5</v>
      </c>
      <c r="AF3168">
        <f t="shared" si="224"/>
        <v>6.2845765881603963E-3</v>
      </c>
      <c r="AG3168">
        <f t="shared" si="225"/>
        <v>3.188616903544203E-2</v>
      </c>
    </row>
    <row r="3169" spans="30:33" x14ac:dyDescent="0.2">
      <c r="AD3169">
        <f t="shared" si="223"/>
        <v>3167</v>
      </c>
      <c r="AE3169">
        <f t="shared" si="226"/>
        <v>1.0055322541056639E-5</v>
      </c>
      <c r="AF3169">
        <f t="shared" si="224"/>
        <v>6.2745212656193398E-3</v>
      </c>
      <c r="AG3169">
        <f t="shared" si="225"/>
        <v>3.1845206487526374E-2</v>
      </c>
    </row>
    <row r="3170" spans="30:33" x14ac:dyDescent="0.2">
      <c r="AD3170">
        <f t="shared" si="223"/>
        <v>3168</v>
      </c>
      <c r="AE3170">
        <f t="shared" si="226"/>
        <v>1.0039234024990948E-5</v>
      </c>
      <c r="AF3170">
        <f t="shared" si="224"/>
        <v>6.2644820315943487E-3</v>
      </c>
      <c r="AG3170">
        <f t="shared" si="225"/>
        <v>3.1804293391171322E-2</v>
      </c>
    </row>
    <row r="3171" spans="30:33" x14ac:dyDescent="0.2">
      <c r="AD3171">
        <f t="shared" ref="AD3171:AD3234" si="227">AD3170+1</f>
        <v>3169</v>
      </c>
      <c r="AE3171">
        <f t="shared" si="226"/>
        <v>1.0023171250550963E-5</v>
      </c>
      <c r="AF3171">
        <f t="shared" ref="AF3171:AF3234" si="228">AF3170*$AF$3</f>
        <v>6.2544588603437971E-3</v>
      </c>
      <c r="AG3171">
        <f t="shared" ref="AG3171:AG3234" si="229">AD3171*AE3171</f>
        <v>3.1763429692996004E-2</v>
      </c>
    </row>
    <row r="3172" spans="30:33" x14ac:dyDescent="0.2">
      <c r="AD3172">
        <f t="shared" si="227"/>
        <v>3170</v>
      </c>
      <c r="AE3172">
        <f t="shared" si="226"/>
        <v>1.000713417655008E-5</v>
      </c>
      <c r="AF3172">
        <f t="shared" si="228"/>
        <v>6.2444517261672468E-3</v>
      </c>
      <c r="AG3172">
        <f t="shared" si="229"/>
        <v>3.1722615339663751E-2</v>
      </c>
    </row>
    <row r="3173" spans="30:33" x14ac:dyDescent="0.2">
      <c r="AD3173">
        <f t="shared" si="227"/>
        <v>3171</v>
      </c>
      <c r="AE3173">
        <f t="shared" si="226"/>
        <v>9.9911227618675996E-6</v>
      </c>
      <c r="AF3173">
        <f t="shared" si="228"/>
        <v>6.2344606034053793E-3</v>
      </c>
      <c r="AG3173">
        <f t="shared" si="229"/>
        <v>3.1681850277882159E-2</v>
      </c>
    </row>
    <row r="3174" spans="30:33" x14ac:dyDescent="0.2">
      <c r="AD3174">
        <f t="shared" si="227"/>
        <v>3172</v>
      </c>
      <c r="AE3174">
        <f t="shared" si="226"/>
        <v>9.9751369654486113E-6</v>
      </c>
      <c r="AF3174">
        <f t="shared" si="228"/>
        <v>6.2244854664399302E-3</v>
      </c>
      <c r="AG3174">
        <f t="shared" si="229"/>
        <v>3.1641134454402996E-2</v>
      </c>
    </row>
    <row r="3175" spans="30:33" x14ac:dyDescent="0.2">
      <c r="AD3175">
        <f t="shared" si="227"/>
        <v>3173</v>
      </c>
      <c r="AE3175">
        <f t="shared" si="226"/>
        <v>9.959176746303893E-6</v>
      </c>
      <c r="AF3175">
        <f t="shared" si="228"/>
        <v>6.2145262896936256E-3</v>
      </c>
      <c r="AG3175">
        <f t="shared" si="229"/>
        <v>3.160046781602225E-2</v>
      </c>
    </row>
    <row r="3176" spans="30:33" x14ac:dyDescent="0.2">
      <c r="AD3176">
        <f t="shared" si="227"/>
        <v>3174</v>
      </c>
      <c r="AE3176">
        <f t="shared" si="226"/>
        <v>9.9432420635098052E-6</v>
      </c>
      <c r="AF3176">
        <f t="shared" si="228"/>
        <v>6.2045830476301156E-3</v>
      </c>
      <c r="AG3176">
        <f t="shared" si="229"/>
        <v>3.1559850309580119E-2</v>
      </c>
    </row>
    <row r="3177" spans="30:33" x14ac:dyDescent="0.2">
      <c r="AD3177">
        <f t="shared" si="227"/>
        <v>3175</v>
      </c>
      <c r="AE3177">
        <f t="shared" si="226"/>
        <v>9.9273328762081889E-6</v>
      </c>
      <c r="AF3177">
        <f t="shared" si="228"/>
        <v>6.1946557147539074E-3</v>
      </c>
      <c r="AG3177">
        <f t="shared" si="229"/>
        <v>3.1519281881961E-2</v>
      </c>
    </row>
    <row r="3178" spans="30:33" x14ac:dyDescent="0.2">
      <c r="AD3178">
        <f t="shared" si="227"/>
        <v>3176</v>
      </c>
      <c r="AE3178">
        <f t="shared" si="226"/>
        <v>9.9114491436062559E-6</v>
      </c>
      <c r="AF3178">
        <f t="shared" si="228"/>
        <v>6.1847442656103009E-3</v>
      </c>
      <c r="AG3178">
        <f t="shared" si="229"/>
        <v>3.1478762480093472E-2</v>
      </c>
    </row>
    <row r="3179" spans="30:33" x14ac:dyDescent="0.2">
      <c r="AD3179">
        <f t="shared" si="227"/>
        <v>3177</v>
      </c>
      <c r="AE3179">
        <f t="shared" si="226"/>
        <v>9.8955908249764853E-6</v>
      </c>
      <c r="AF3179">
        <f t="shared" si="228"/>
        <v>6.1748486747853241E-3</v>
      </c>
      <c r="AG3179">
        <f t="shared" si="229"/>
        <v>3.1438292050950292E-2</v>
      </c>
    </row>
    <row r="3180" spans="30:33" x14ac:dyDescent="0.2">
      <c r="AD3180">
        <f t="shared" si="227"/>
        <v>3178</v>
      </c>
      <c r="AE3180">
        <f t="shared" si="226"/>
        <v>9.8797578796565234E-6</v>
      </c>
      <c r="AF3180">
        <f t="shared" si="228"/>
        <v>6.1649689169056675E-3</v>
      </c>
      <c r="AG3180">
        <f t="shared" si="229"/>
        <v>3.1397870541548432E-2</v>
      </c>
    </row>
    <row r="3181" spans="30:33" x14ac:dyDescent="0.2">
      <c r="AD3181">
        <f t="shared" si="227"/>
        <v>3179</v>
      </c>
      <c r="AE3181">
        <f t="shared" si="226"/>
        <v>9.863950267049072E-6</v>
      </c>
      <c r="AF3181">
        <f t="shared" si="228"/>
        <v>6.1551049666386179E-3</v>
      </c>
      <c r="AG3181">
        <f t="shared" si="229"/>
        <v>3.1357497898948997E-2</v>
      </c>
    </row>
    <row r="3182" spans="30:33" x14ac:dyDescent="0.2">
      <c r="AD3182">
        <f t="shared" si="227"/>
        <v>3180</v>
      </c>
      <c r="AE3182">
        <f t="shared" si="226"/>
        <v>9.8481679466217937E-6</v>
      </c>
      <c r="AF3182">
        <f t="shared" si="228"/>
        <v>6.1452567986919962E-3</v>
      </c>
      <c r="AG3182">
        <f t="shared" si="229"/>
        <v>3.1317174070257303E-2</v>
      </c>
    </row>
    <row r="3183" spans="30:33" x14ac:dyDescent="0.2">
      <c r="AD3183">
        <f t="shared" si="227"/>
        <v>3181</v>
      </c>
      <c r="AE3183">
        <f t="shared" si="226"/>
        <v>9.8324108779071982E-6</v>
      </c>
      <c r="AF3183">
        <f t="shared" si="228"/>
        <v>6.1354243878140886E-3</v>
      </c>
      <c r="AG3183">
        <f t="shared" si="229"/>
        <v>3.1276899002622795E-2</v>
      </c>
    </row>
    <row r="3184" spans="30:33" x14ac:dyDescent="0.2">
      <c r="AD3184">
        <f t="shared" si="227"/>
        <v>3182</v>
      </c>
      <c r="AE3184">
        <f t="shared" si="226"/>
        <v>9.8166790205025456E-6</v>
      </c>
      <c r="AF3184">
        <f t="shared" si="228"/>
        <v>6.1256077087935854E-3</v>
      </c>
      <c r="AG3184">
        <f t="shared" si="229"/>
        <v>3.1236672643239101E-2</v>
      </c>
    </row>
    <row r="3185" spans="30:33" x14ac:dyDescent="0.2">
      <c r="AD3185">
        <f t="shared" si="227"/>
        <v>3183</v>
      </c>
      <c r="AE3185">
        <f t="shared" si="226"/>
        <v>9.8009723340697418E-6</v>
      </c>
      <c r="AF3185">
        <f t="shared" si="228"/>
        <v>6.1158067364595154E-3</v>
      </c>
      <c r="AG3185">
        <f t="shared" si="229"/>
        <v>3.119649493934399E-2</v>
      </c>
    </row>
    <row r="3186" spans="30:33" x14ac:dyDescent="0.2">
      <c r="AD3186">
        <f t="shared" si="227"/>
        <v>3184</v>
      </c>
      <c r="AE3186">
        <f t="shared" si="226"/>
        <v>9.7852907783352297E-6</v>
      </c>
      <c r="AF3186">
        <f t="shared" si="228"/>
        <v>6.10602144568118E-3</v>
      </c>
      <c r="AG3186">
        <f t="shared" si="229"/>
        <v>3.1156365838219371E-2</v>
      </c>
    </row>
    <row r="3187" spans="30:33" x14ac:dyDescent="0.2">
      <c r="AD3187">
        <f t="shared" si="227"/>
        <v>3185</v>
      </c>
      <c r="AE3187">
        <f t="shared" si="226"/>
        <v>9.7696343130898929E-6</v>
      </c>
      <c r="AF3187">
        <f t="shared" si="228"/>
        <v>6.0962518113680895E-3</v>
      </c>
      <c r="AG3187">
        <f t="shared" si="229"/>
        <v>3.1116285287191309E-2</v>
      </c>
    </row>
    <row r="3188" spans="30:33" x14ac:dyDescent="0.2">
      <c r="AD3188">
        <f t="shared" si="227"/>
        <v>3186</v>
      </c>
      <c r="AE3188">
        <f t="shared" si="226"/>
        <v>9.7540028981889471E-6</v>
      </c>
      <c r="AF3188">
        <f t="shared" si="228"/>
        <v>6.0864978084699001E-3</v>
      </c>
      <c r="AG3188">
        <f t="shared" si="229"/>
        <v>3.1076253233629985E-2</v>
      </c>
    </row>
    <row r="3189" spans="30:33" x14ac:dyDescent="0.2">
      <c r="AD3189">
        <f t="shared" si="227"/>
        <v>3187</v>
      </c>
      <c r="AE3189">
        <f t="shared" si="226"/>
        <v>9.738396493551845E-6</v>
      </c>
      <c r="AF3189">
        <f t="shared" si="228"/>
        <v>6.0767594119763482E-3</v>
      </c>
      <c r="AG3189">
        <f t="shared" si="229"/>
        <v>3.1036269624949729E-2</v>
      </c>
    </row>
    <row r="3190" spans="30:33" x14ac:dyDescent="0.2">
      <c r="AD3190">
        <f t="shared" si="227"/>
        <v>3188</v>
      </c>
      <c r="AE3190">
        <f t="shared" si="226"/>
        <v>9.7228150591621619E-6</v>
      </c>
      <c r="AF3190">
        <f t="shared" si="228"/>
        <v>6.0670365969171854E-3</v>
      </c>
      <c r="AG3190">
        <f t="shared" si="229"/>
        <v>3.0996334408608973E-2</v>
      </c>
    </row>
    <row r="3191" spans="30:33" x14ac:dyDescent="0.2">
      <c r="AD3191">
        <f t="shared" si="227"/>
        <v>3189</v>
      </c>
      <c r="AE3191">
        <f t="shared" si="226"/>
        <v>9.7072585550675017E-6</v>
      </c>
      <c r="AF3191">
        <f t="shared" si="228"/>
        <v>6.057329338362118E-3</v>
      </c>
      <c r="AG3191">
        <f t="shared" si="229"/>
        <v>3.0956447532110264E-2</v>
      </c>
    </row>
    <row r="3192" spans="30:33" x14ac:dyDescent="0.2">
      <c r="AD3192">
        <f t="shared" si="227"/>
        <v>3190</v>
      </c>
      <c r="AE3192">
        <f t="shared" si="226"/>
        <v>9.6917269413793938E-6</v>
      </c>
      <c r="AF3192">
        <f t="shared" si="228"/>
        <v>6.0476376114207385E-3</v>
      </c>
      <c r="AG3192">
        <f t="shared" si="229"/>
        <v>3.0916608943000266E-2</v>
      </c>
    </row>
    <row r="3193" spans="30:33" x14ac:dyDescent="0.2">
      <c r="AD3193">
        <f t="shared" si="227"/>
        <v>3191</v>
      </c>
      <c r="AE3193">
        <f t="shared" si="226"/>
        <v>9.6762201782731867E-6</v>
      </c>
      <c r="AF3193">
        <f t="shared" si="228"/>
        <v>6.0379613912424652E-3</v>
      </c>
      <c r="AG3193">
        <f t="shared" si="229"/>
        <v>3.0876818588869738E-2</v>
      </c>
    </row>
    <row r="3194" spans="30:33" x14ac:dyDescent="0.2">
      <c r="AD3194">
        <f t="shared" si="227"/>
        <v>3192</v>
      </c>
      <c r="AE3194">
        <f t="shared" si="226"/>
        <v>9.6607382259879493E-6</v>
      </c>
      <c r="AF3194">
        <f t="shared" si="228"/>
        <v>6.0283006530164772E-3</v>
      </c>
      <c r="AG3194">
        <f t="shared" si="229"/>
        <v>3.0837076417353535E-2</v>
      </c>
    </row>
    <row r="3195" spans="30:33" x14ac:dyDescent="0.2">
      <c r="AD3195">
        <f t="shared" si="227"/>
        <v>3193</v>
      </c>
      <c r="AE3195">
        <f t="shared" si="226"/>
        <v>9.6452810448263679E-6</v>
      </c>
      <c r="AF3195">
        <f t="shared" si="228"/>
        <v>6.0186553719716509E-3</v>
      </c>
      <c r="AG3195">
        <f t="shared" si="229"/>
        <v>3.0797382376130594E-2</v>
      </c>
    </row>
    <row r="3196" spans="30:33" x14ac:dyDescent="0.2">
      <c r="AD3196">
        <f t="shared" si="227"/>
        <v>3194</v>
      </c>
      <c r="AE3196">
        <f t="shared" si="226"/>
        <v>9.6298485951546461E-6</v>
      </c>
      <c r="AF3196">
        <f t="shared" si="228"/>
        <v>6.0090255233764961E-3</v>
      </c>
      <c r="AG3196">
        <f t="shared" si="229"/>
        <v>3.0757736412923939E-2</v>
      </c>
    </row>
    <row r="3197" spans="30:33" x14ac:dyDescent="0.2">
      <c r="AD3197">
        <f t="shared" si="227"/>
        <v>3195</v>
      </c>
      <c r="AE3197">
        <f t="shared" si="226"/>
        <v>9.6144408374023978E-6</v>
      </c>
      <c r="AF3197">
        <f t="shared" si="228"/>
        <v>5.9994110825390932E-3</v>
      </c>
      <c r="AG3197">
        <f t="shared" si="229"/>
        <v>3.0718138475500662E-2</v>
      </c>
    </row>
    <row r="3198" spans="30:33" x14ac:dyDescent="0.2">
      <c r="AD3198">
        <f t="shared" si="227"/>
        <v>3196</v>
      </c>
      <c r="AE3198">
        <f t="shared" si="226"/>
        <v>9.5990577320625531E-6</v>
      </c>
      <c r="AF3198">
        <f t="shared" si="228"/>
        <v>5.9898120248070303E-3</v>
      </c>
      <c r="AG3198">
        <f t="shared" si="229"/>
        <v>3.067858851167192E-2</v>
      </c>
    </row>
    <row r="3199" spans="30:33" x14ac:dyDescent="0.2">
      <c r="AD3199">
        <f t="shared" si="227"/>
        <v>3197</v>
      </c>
      <c r="AE3199">
        <f t="shared" si="226"/>
        <v>9.5836992396912523E-6</v>
      </c>
      <c r="AF3199">
        <f t="shared" si="228"/>
        <v>5.9802283255673385E-3</v>
      </c>
      <c r="AG3199">
        <f t="shared" si="229"/>
        <v>3.0639086469292934E-2</v>
      </c>
    </row>
    <row r="3200" spans="30:33" x14ac:dyDescent="0.2">
      <c r="AD3200">
        <f t="shared" si="227"/>
        <v>3198</v>
      </c>
      <c r="AE3200">
        <f t="shared" si="226"/>
        <v>9.5683653209077467E-6</v>
      </c>
      <c r="AF3200">
        <f t="shared" si="228"/>
        <v>5.9706599602464307E-3</v>
      </c>
      <c r="AG3200">
        <f t="shared" si="229"/>
        <v>3.0599632296262974E-2</v>
      </c>
    </row>
    <row r="3201" spans="30:33" x14ac:dyDescent="0.2">
      <c r="AD3201">
        <f t="shared" si="227"/>
        <v>3199</v>
      </c>
      <c r="AE3201">
        <f t="shared" si="226"/>
        <v>9.5530559363942933E-6</v>
      </c>
      <c r="AF3201">
        <f t="shared" si="228"/>
        <v>5.9611069043100364E-3</v>
      </c>
      <c r="AG3201">
        <f t="shared" si="229"/>
        <v>3.0560225940525345E-2</v>
      </c>
    </row>
    <row r="3202" spans="30:33" x14ac:dyDescent="0.2">
      <c r="AD3202">
        <f t="shared" si="227"/>
        <v>3200</v>
      </c>
      <c r="AE3202">
        <f t="shared" si="226"/>
        <v>9.5377710468960632E-6</v>
      </c>
      <c r="AF3202">
        <f t="shared" si="228"/>
        <v>5.9515691332631404E-3</v>
      </c>
      <c r="AG3202">
        <f t="shared" si="229"/>
        <v>3.0520867350067402E-2</v>
      </c>
    </row>
    <row r="3203" spans="30:33" x14ac:dyDescent="0.2">
      <c r="AD3203">
        <f t="shared" si="227"/>
        <v>3201</v>
      </c>
      <c r="AE3203">
        <f t="shared" si="226"/>
        <v>9.5225106132210283E-6</v>
      </c>
      <c r="AF3203">
        <f t="shared" si="228"/>
        <v>5.9420466226499189E-3</v>
      </c>
      <c r="AG3203">
        <f t="shared" si="229"/>
        <v>3.0481556472920512E-2</v>
      </c>
    </row>
    <row r="3204" spans="30:33" x14ac:dyDescent="0.2">
      <c r="AD3204">
        <f t="shared" si="227"/>
        <v>3202</v>
      </c>
      <c r="AE3204">
        <f t="shared" si="226"/>
        <v>9.5072745962398748E-6</v>
      </c>
      <c r="AF3204">
        <f t="shared" si="228"/>
        <v>5.9325393480536785E-3</v>
      </c>
      <c r="AG3204">
        <f t="shared" si="229"/>
        <v>3.044229325716008E-2</v>
      </c>
    </row>
    <row r="3205" spans="30:33" x14ac:dyDescent="0.2">
      <c r="AD3205">
        <f t="shared" si="227"/>
        <v>3203</v>
      </c>
      <c r="AE3205">
        <f t="shared" si="226"/>
        <v>9.4920629568858898E-6</v>
      </c>
      <c r="AF3205">
        <f t="shared" si="228"/>
        <v>5.9230472850967924E-3</v>
      </c>
      <c r="AG3205">
        <f t="shared" si="229"/>
        <v>3.0403077650905504E-2</v>
      </c>
    </row>
    <row r="3206" spans="30:33" x14ac:dyDescent="0.2">
      <c r="AD3206">
        <f t="shared" si="227"/>
        <v>3204</v>
      </c>
      <c r="AE3206">
        <f t="shared" si="226"/>
        <v>9.4768756561548728E-6</v>
      </c>
      <c r="AF3206">
        <f t="shared" si="228"/>
        <v>5.9135704094406376E-3</v>
      </c>
      <c r="AG3206">
        <f t="shared" si="229"/>
        <v>3.0363909602320212E-2</v>
      </c>
    </row>
    <row r="3207" spans="30:33" x14ac:dyDescent="0.2">
      <c r="AD3207">
        <f t="shared" si="227"/>
        <v>3205</v>
      </c>
      <c r="AE3207">
        <f t="shared" si="226"/>
        <v>9.4617126551050247E-6</v>
      </c>
      <c r="AF3207">
        <f t="shared" si="228"/>
        <v>5.904108696785532E-3</v>
      </c>
      <c r="AG3207">
        <f t="shared" si="229"/>
        <v>3.0324789059611605E-2</v>
      </c>
    </row>
    <row r="3208" spans="30:33" x14ac:dyDescent="0.2">
      <c r="AD3208">
        <f t="shared" si="227"/>
        <v>3206</v>
      </c>
      <c r="AE3208">
        <f t="shared" si="226"/>
        <v>9.4465739148568555E-6</v>
      </c>
      <c r="AF3208">
        <f t="shared" si="228"/>
        <v>5.8946621228706747E-3</v>
      </c>
      <c r="AG3208">
        <f t="shared" si="229"/>
        <v>3.028571597103108E-2</v>
      </c>
    </row>
    <row r="3209" spans="30:33" x14ac:dyDescent="0.2">
      <c r="AD3209">
        <f t="shared" si="227"/>
        <v>3207</v>
      </c>
      <c r="AE3209">
        <f t="shared" si="226"/>
        <v>9.4314593965930831E-6</v>
      </c>
      <c r="AF3209">
        <f t="shared" si="228"/>
        <v>5.8852306634740812E-3</v>
      </c>
      <c r="AG3209">
        <f t="shared" si="229"/>
        <v>3.0246690284874016E-2</v>
      </c>
    </row>
    <row r="3210" spans="30:33" x14ac:dyDescent="0.2">
      <c r="AD3210">
        <f t="shared" si="227"/>
        <v>3208</v>
      </c>
      <c r="AE3210">
        <f t="shared" si="226"/>
        <v>9.4163690615585349E-6</v>
      </c>
      <c r="AF3210">
        <f t="shared" si="228"/>
        <v>5.8758142944125222E-3</v>
      </c>
      <c r="AG3210">
        <f t="shared" si="229"/>
        <v>3.0207711949479781E-2</v>
      </c>
    </row>
    <row r="3211" spans="30:33" x14ac:dyDescent="0.2">
      <c r="AD3211">
        <f t="shared" si="227"/>
        <v>3209</v>
      </c>
      <c r="AE3211">
        <f t="shared" si="226"/>
        <v>9.4013028710600394E-6</v>
      </c>
      <c r="AF3211">
        <f t="shared" si="228"/>
        <v>5.8664129915414615E-3</v>
      </c>
      <c r="AG3211">
        <f t="shared" si="229"/>
        <v>3.0168780913231667E-2</v>
      </c>
    </row>
    <row r="3212" spans="30:33" x14ac:dyDescent="0.2">
      <c r="AD3212">
        <f t="shared" si="227"/>
        <v>3210</v>
      </c>
      <c r="AE3212">
        <f t="shared" si="226"/>
        <v>9.3862607864663434E-6</v>
      </c>
      <c r="AF3212">
        <f t="shared" si="228"/>
        <v>5.8570267307549951E-3</v>
      </c>
      <c r="AG3212">
        <f t="shared" si="229"/>
        <v>3.0129897124556961E-2</v>
      </c>
    </row>
    <row r="3213" spans="30:33" x14ac:dyDescent="0.2">
      <c r="AD3213">
        <f t="shared" si="227"/>
        <v>3211</v>
      </c>
      <c r="AE3213">
        <f t="shared" si="226"/>
        <v>9.3712427692079963E-6</v>
      </c>
      <c r="AF3213">
        <f t="shared" si="228"/>
        <v>5.8476554879857865E-3</v>
      </c>
      <c r="AG3213">
        <f t="shared" si="229"/>
        <v>3.0091060531926877E-2</v>
      </c>
    </row>
    <row r="3214" spans="30:33" x14ac:dyDescent="0.2">
      <c r="AD3214">
        <f t="shared" si="227"/>
        <v>3212</v>
      </c>
      <c r="AE3214">
        <f t="shared" si="226"/>
        <v>9.3562487807772626E-6</v>
      </c>
      <c r="AF3214">
        <f t="shared" si="228"/>
        <v>5.838299239205009E-3</v>
      </c>
      <c r="AG3214">
        <f t="shared" si="229"/>
        <v>3.0052271083856566E-2</v>
      </c>
    </row>
    <row r="3215" spans="30:33" x14ac:dyDescent="0.2">
      <c r="AD3215">
        <f t="shared" si="227"/>
        <v>3213</v>
      </c>
      <c r="AE3215">
        <f t="shared" si="226"/>
        <v>9.3412787827280182E-6</v>
      </c>
      <c r="AF3215">
        <f t="shared" si="228"/>
        <v>5.8289579604222808E-3</v>
      </c>
      <c r="AG3215">
        <f t="shared" si="229"/>
        <v>3.0013528728905121E-2</v>
      </c>
    </row>
    <row r="3216" spans="30:33" x14ac:dyDescent="0.2">
      <c r="AD3216">
        <f t="shared" si="227"/>
        <v>3214</v>
      </c>
      <c r="AE3216">
        <f t="shared" si="226"/>
        <v>9.3263327366756537E-6</v>
      </c>
      <c r="AF3216">
        <f t="shared" si="228"/>
        <v>5.8196316276856053E-3</v>
      </c>
      <c r="AG3216">
        <f t="shared" si="229"/>
        <v>2.9974833415675552E-2</v>
      </c>
    </row>
    <row r="3217" spans="30:33" x14ac:dyDescent="0.2">
      <c r="AD3217">
        <f t="shared" si="227"/>
        <v>3215</v>
      </c>
      <c r="AE3217">
        <f t="shared" si="226"/>
        <v>9.3114106042969734E-6</v>
      </c>
      <c r="AF3217">
        <f t="shared" si="228"/>
        <v>5.8103202170813077E-3</v>
      </c>
      <c r="AG3217">
        <f t="shared" si="229"/>
        <v>2.993618509281477E-2</v>
      </c>
    </row>
    <row r="3218" spans="30:33" x14ac:dyDescent="0.2">
      <c r="AD3218">
        <f t="shared" si="227"/>
        <v>3216</v>
      </c>
      <c r="AE3218">
        <f t="shared" si="226"/>
        <v>9.2965123473300962E-6</v>
      </c>
      <c r="AF3218">
        <f t="shared" si="228"/>
        <v>5.8010237047339775E-3</v>
      </c>
      <c r="AG3218">
        <f t="shared" si="229"/>
        <v>2.9897583709013589E-2</v>
      </c>
    </row>
    <row r="3219" spans="30:33" x14ac:dyDescent="0.2">
      <c r="AD3219">
        <f t="shared" si="227"/>
        <v>3217</v>
      </c>
      <c r="AE3219">
        <f t="shared" ref="AE3219:AE3282" si="230">AF3218*$AE$3</f>
        <v>9.2816379275743682E-6</v>
      </c>
      <c r="AF3219">
        <f t="shared" si="228"/>
        <v>5.7917420668064032E-3</v>
      </c>
      <c r="AG3219">
        <f t="shared" si="229"/>
        <v>2.9859029213006743E-2</v>
      </c>
    </row>
    <row r="3220" spans="30:33" x14ac:dyDescent="0.2">
      <c r="AD3220">
        <f t="shared" si="227"/>
        <v>3218</v>
      </c>
      <c r="AE3220">
        <f t="shared" si="230"/>
        <v>9.2667873068902488E-6</v>
      </c>
      <c r="AF3220">
        <f t="shared" si="228"/>
        <v>5.7824752794995125E-3</v>
      </c>
      <c r="AG3220">
        <f t="shared" si="229"/>
        <v>2.9820521553572822E-2</v>
      </c>
    </row>
    <row r="3221" spans="30:33" x14ac:dyDescent="0.2">
      <c r="AD3221">
        <f t="shared" si="227"/>
        <v>3219</v>
      </c>
      <c r="AE3221">
        <f t="shared" si="230"/>
        <v>9.2519604471992246E-6</v>
      </c>
      <c r="AF3221">
        <f t="shared" si="228"/>
        <v>5.7732233190523133E-3</v>
      </c>
      <c r="AG3221">
        <f t="shared" si="229"/>
        <v>2.9782060679534303E-2</v>
      </c>
    </row>
    <row r="3222" spans="30:33" x14ac:dyDescent="0.2">
      <c r="AD3222">
        <f t="shared" si="227"/>
        <v>3220</v>
      </c>
      <c r="AE3222">
        <f t="shared" si="230"/>
        <v>9.2371573104837056E-6</v>
      </c>
      <c r="AF3222">
        <f t="shared" si="228"/>
        <v>5.7639861617418296E-3</v>
      </c>
      <c r="AG3222">
        <f t="shared" si="229"/>
        <v>2.9743646539757532E-2</v>
      </c>
    </row>
    <row r="3223" spans="30:33" x14ac:dyDescent="0.2">
      <c r="AD3223">
        <f t="shared" si="227"/>
        <v>3221</v>
      </c>
      <c r="AE3223">
        <f t="shared" si="230"/>
        <v>9.2223778587869308E-6</v>
      </c>
      <c r="AF3223">
        <f t="shared" si="228"/>
        <v>5.7547637838830422E-3</v>
      </c>
      <c r="AG3223">
        <f t="shared" si="229"/>
        <v>2.9705279083152705E-2</v>
      </c>
    </row>
    <row r="3224" spans="30:33" x14ac:dyDescent="0.2">
      <c r="AD3224">
        <f t="shared" si="227"/>
        <v>3222</v>
      </c>
      <c r="AE3224">
        <f t="shared" si="230"/>
        <v>9.2076220542128716E-6</v>
      </c>
      <c r="AF3224">
        <f t="shared" si="228"/>
        <v>5.7455561618288287E-3</v>
      </c>
      <c r="AG3224">
        <f t="shared" si="229"/>
        <v>2.9666958258673871E-2</v>
      </c>
    </row>
    <row r="3225" spans="30:33" x14ac:dyDescent="0.2">
      <c r="AD3225">
        <f t="shared" si="227"/>
        <v>3223</v>
      </c>
      <c r="AE3225">
        <f t="shared" si="230"/>
        <v>9.1928898589261297E-6</v>
      </c>
      <c r="AF3225">
        <f t="shared" si="228"/>
        <v>5.7363632719699027E-3</v>
      </c>
      <c r="AG3225">
        <f t="shared" si="229"/>
        <v>2.9628684015318915E-2</v>
      </c>
    </row>
    <row r="3226" spans="30:33" x14ac:dyDescent="0.2">
      <c r="AD3226">
        <f t="shared" si="227"/>
        <v>3224</v>
      </c>
      <c r="AE3226">
        <f t="shared" si="230"/>
        <v>9.1781812351518479E-6</v>
      </c>
      <c r="AF3226">
        <f t="shared" si="228"/>
        <v>5.7271850907347505E-3</v>
      </c>
      <c r="AG3226">
        <f t="shared" si="229"/>
        <v>2.9590456302129559E-2</v>
      </c>
    </row>
    <row r="3227" spans="30:33" x14ac:dyDescent="0.2">
      <c r="AD3227">
        <f t="shared" si="227"/>
        <v>3225</v>
      </c>
      <c r="AE3227">
        <f t="shared" si="230"/>
        <v>9.1634961451756047E-6</v>
      </c>
      <c r="AF3227">
        <f t="shared" si="228"/>
        <v>5.7180215945895748E-3</v>
      </c>
      <c r="AG3227">
        <f t="shared" si="229"/>
        <v>2.9552275068191323E-2</v>
      </c>
    </row>
    <row r="3228" spans="30:33" x14ac:dyDescent="0.2">
      <c r="AD3228">
        <f t="shared" si="227"/>
        <v>3226</v>
      </c>
      <c r="AE3228">
        <f t="shared" si="230"/>
        <v>9.1488345513433245E-6</v>
      </c>
      <c r="AF3228">
        <f t="shared" si="228"/>
        <v>5.7088727600382314E-3</v>
      </c>
      <c r="AG3228">
        <f t="shared" si="229"/>
        <v>2.9514140262633565E-2</v>
      </c>
    </row>
    <row r="3229" spans="30:33" x14ac:dyDescent="0.2">
      <c r="AD3229">
        <f t="shared" si="227"/>
        <v>3227</v>
      </c>
      <c r="AE3229">
        <f t="shared" si="230"/>
        <v>9.1341964160611747E-6</v>
      </c>
      <c r="AF3229">
        <f t="shared" si="228"/>
        <v>5.69973856362217E-3</v>
      </c>
      <c r="AG3229">
        <f t="shared" si="229"/>
        <v>2.947605183462941E-2</v>
      </c>
    </row>
    <row r="3230" spans="30:33" x14ac:dyDescent="0.2">
      <c r="AD3230">
        <f t="shared" si="227"/>
        <v>3228</v>
      </c>
      <c r="AE3230">
        <f t="shared" si="230"/>
        <v>9.1195817017954769E-6</v>
      </c>
      <c r="AF3230">
        <f t="shared" si="228"/>
        <v>5.6906189819203746E-3</v>
      </c>
      <c r="AG3230">
        <f t="shared" si="229"/>
        <v>2.94380097333958E-2</v>
      </c>
    </row>
    <row r="3231" spans="30:33" x14ac:dyDescent="0.2">
      <c r="AD3231">
        <f t="shared" si="227"/>
        <v>3229</v>
      </c>
      <c r="AE3231">
        <f t="shared" si="230"/>
        <v>9.1049903710726043E-6</v>
      </c>
      <c r="AF3231">
        <f t="shared" si="228"/>
        <v>5.6815139915493019E-3</v>
      </c>
      <c r="AG3231">
        <f t="shared" si="229"/>
        <v>2.940001390819344E-2</v>
      </c>
    </row>
    <row r="3232" spans="30:33" x14ac:dyDescent="0.2">
      <c r="AD3232">
        <f t="shared" si="227"/>
        <v>3230</v>
      </c>
      <c r="AE3232">
        <f t="shared" si="230"/>
        <v>9.0904223864788878E-6</v>
      </c>
      <c r="AF3232">
        <f t="shared" si="228"/>
        <v>5.672423569162823E-3</v>
      </c>
      <c r="AG3232">
        <f t="shared" si="229"/>
        <v>2.9362064308326809E-2</v>
      </c>
    </row>
    <row r="3233" spans="30:33" x14ac:dyDescent="0.2">
      <c r="AD3233">
        <f t="shared" si="227"/>
        <v>3231</v>
      </c>
      <c r="AE3233">
        <f t="shared" si="230"/>
        <v>9.0758777106605201E-6</v>
      </c>
      <c r="AF3233">
        <f t="shared" si="228"/>
        <v>5.663347691452162E-3</v>
      </c>
      <c r="AG3233">
        <f t="shared" si="229"/>
        <v>2.932416088314414E-2</v>
      </c>
    </row>
    <row r="3234" spans="30:33" x14ac:dyDescent="0.2">
      <c r="AD3234">
        <f t="shared" si="227"/>
        <v>3232</v>
      </c>
      <c r="AE3234">
        <f t="shared" si="230"/>
        <v>9.061356306323464E-6</v>
      </c>
      <c r="AF3234">
        <f t="shared" si="228"/>
        <v>5.6542863351458387E-3</v>
      </c>
      <c r="AG3234">
        <f t="shared" si="229"/>
        <v>2.9286303582037435E-2</v>
      </c>
    </row>
    <row r="3235" spans="30:33" x14ac:dyDescent="0.2">
      <c r="AD3235">
        <f t="shared" ref="AD3235:AD3298" si="231">AD3234+1</f>
        <v>3233</v>
      </c>
      <c r="AE3235">
        <f t="shared" si="230"/>
        <v>9.0468581362333469E-6</v>
      </c>
      <c r="AF3235">
        <f t="shared" ref="AF3235:AF3298" si="232">AF3234*$AF$3</f>
        <v>5.6452394770096052E-3</v>
      </c>
      <c r="AG3235">
        <f t="shared" ref="AG3235:AG3298" si="233">AD3235*AE3235</f>
        <v>2.924849235444241E-2</v>
      </c>
    </row>
    <row r="3236" spans="30:33" x14ac:dyDescent="0.2">
      <c r="AD3236">
        <f t="shared" si="231"/>
        <v>3234</v>
      </c>
      <c r="AE3236">
        <f t="shared" si="230"/>
        <v>9.0323831632153718E-6</v>
      </c>
      <c r="AF3236">
        <f t="shared" si="232"/>
        <v>5.6362070938463897E-3</v>
      </c>
      <c r="AG3236">
        <f t="shared" si="233"/>
        <v>2.9210727149838512E-2</v>
      </c>
    </row>
    <row r="3237" spans="30:33" x14ac:dyDescent="0.2">
      <c r="AD3237">
        <f t="shared" si="231"/>
        <v>3235</v>
      </c>
      <c r="AE3237">
        <f t="shared" si="230"/>
        <v>9.017931350154227E-6</v>
      </c>
      <c r="AF3237">
        <f t="shared" si="232"/>
        <v>5.6271891624962355E-3</v>
      </c>
      <c r="AG3237">
        <f t="shared" si="233"/>
        <v>2.9173007917748923E-2</v>
      </c>
    </row>
    <row r="3238" spans="30:33" x14ac:dyDescent="0.2">
      <c r="AD3238">
        <f t="shared" si="231"/>
        <v>3236</v>
      </c>
      <c r="AE3238">
        <f t="shared" si="230"/>
        <v>9.0035026599939812E-6</v>
      </c>
      <c r="AF3238">
        <f t="shared" si="232"/>
        <v>5.6181856598362416E-3</v>
      </c>
      <c r="AG3238">
        <f t="shared" si="233"/>
        <v>2.9135334607740523E-2</v>
      </c>
    </row>
    <row r="3239" spans="30:33" x14ac:dyDescent="0.2">
      <c r="AD3239">
        <f t="shared" si="231"/>
        <v>3237</v>
      </c>
      <c r="AE3239">
        <f t="shared" si="230"/>
        <v>8.9890970557379902E-6</v>
      </c>
      <c r="AF3239">
        <f t="shared" si="232"/>
        <v>5.6091965627805031E-3</v>
      </c>
      <c r="AG3239">
        <f t="shared" si="233"/>
        <v>2.9097707169423875E-2</v>
      </c>
    </row>
    <row r="3240" spans="30:33" x14ac:dyDescent="0.2">
      <c r="AD3240">
        <f t="shared" si="231"/>
        <v>3238</v>
      </c>
      <c r="AE3240">
        <f t="shared" si="230"/>
        <v>8.9747145004488092E-6</v>
      </c>
      <c r="AF3240">
        <f t="shared" si="232"/>
        <v>5.6002218482800537E-3</v>
      </c>
      <c r="AG3240">
        <f t="shared" si="233"/>
        <v>2.9060125552453245E-2</v>
      </c>
    </row>
    <row r="3241" spans="30:33" x14ac:dyDescent="0.2">
      <c r="AD3241">
        <f t="shared" si="231"/>
        <v>3239</v>
      </c>
      <c r="AE3241">
        <f t="shared" si="230"/>
        <v>8.9603549572480906E-6</v>
      </c>
      <c r="AF3241">
        <f t="shared" si="232"/>
        <v>5.5912614933228055E-3</v>
      </c>
      <c r="AG3241">
        <f t="shared" si="233"/>
        <v>2.9022589706526564E-2</v>
      </c>
    </row>
    <row r="3242" spans="30:33" x14ac:dyDescent="0.2">
      <c r="AD3242">
        <f t="shared" si="231"/>
        <v>3240</v>
      </c>
      <c r="AE3242">
        <f t="shared" si="230"/>
        <v>8.9460183893164931E-6</v>
      </c>
      <c r="AF3242">
        <f t="shared" si="232"/>
        <v>5.5823154749334884E-3</v>
      </c>
      <c r="AG3242">
        <f t="shared" si="233"/>
        <v>2.8985099581385437E-2</v>
      </c>
    </row>
    <row r="3243" spans="30:33" x14ac:dyDescent="0.2">
      <c r="AD3243">
        <f t="shared" si="231"/>
        <v>3241</v>
      </c>
      <c r="AE3243">
        <f t="shared" si="230"/>
        <v>8.9317047598935863E-6</v>
      </c>
      <c r="AF3243">
        <f t="shared" si="232"/>
        <v>5.5733837701735945E-3</v>
      </c>
      <c r="AG3243">
        <f t="shared" si="233"/>
        <v>2.8947655126815113E-2</v>
      </c>
    </row>
    <row r="3244" spans="30:33" x14ac:dyDescent="0.2">
      <c r="AD3244">
        <f t="shared" si="231"/>
        <v>3242</v>
      </c>
      <c r="AE3244">
        <f t="shared" si="230"/>
        <v>8.9174140322777544E-6</v>
      </c>
      <c r="AF3244">
        <f t="shared" si="232"/>
        <v>5.5644663561413166E-3</v>
      </c>
      <c r="AG3244">
        <f t="shared" si="233"/>
        <v>2.891025629264448E-2</v>
      </c>
    </row>
    <row r="3245" spans="30:33" x14ac:dyDescent="0.2">
      <c r="AD3245">
        <f t="shared" si="231"/>
        <v>3243</v>
      </c>
      <c r="AE3245">
        <f t="shared" si="230"/>
        <v>8.90314616982611E-6</v>
      </c>
      <c r="AF3245">
        <f t="shared" si="232"/>
        <v>5.5555632099714902E-3</v>
      </c>
      <c r="AG3245">
        <f t="shared" si="233"/>
        <v>2.8872903028746073E-2</v>
      </c>
    </row>
    <row r="3246" spans="30:33" x14ac:dyDescent="0.2">
      <c r="AD3246">
        <f t="shared" si="231"/>
        <v>3244</v>
      </c>
      <c r="AE3246">
        <f t="shared" si="230"/>
        <v>8.8889011359543886E-6</v>
      </c>
      <c r="AF3246">
        <f t="shared" si="232"/>
        <v>5.5466743088355358E-3</v>
      </c>
      <c r="AG3246">
        <f t="shared" si="233"/>
        <v>2.8835595285036035E-2</v>
      </c>
    </row>
    <row r="3247" spans="30:33" x14ac:dyDescent="0.2">
      <c r="AD3247">
        <f t="shared" si="231"/>
        <v>3245</v>
      </c>
      <c r="AE3247">
        <f t="shared" si="230"/>
        <v>8.8746788941368608E-6</v>
      </c>
      <c r="AF3247">
        <f t="shared" si="232"/>
        <v>5.5377996299413989E-3</v>
      </c>
      <c r="AG3247">
        <f t="shared" si="233"/>
        <v>2.8798333011474112E-2</v>
      </c>
    </row>
    <row r="3248" spans="30:33" x14ac:dyDescent="0.2">
      <c r="AD3248">
        <f t="shared" si="231"/>
        <v>3246</v>
      </c>
      <c r="AE3248">
        <f t="shared" si="230"/>
        <v>8.8604794079062427E-6</v>
      </c>
      <c r="AF3248">
        <f t="shared" si="232"/>
        <v>5.528939150533492E-3</v>
      </c>
      <c r="AG3248">
        <f t="shared" si="233"/>
        <v>2.8761116158063663E-2</v>
      </c>
    </row>
    <row r="3249" spans="30:33" x14ac:dyDescent="0.2">
      <c r="AD3249">
        <f t="shared" si="231"/>
        <v>3247</v>
      </c>
      <c r="AE3249">
        <f t="shared" si="230"/>
        <v>8.8463026408535904E-6</v>
      </c>
      <c r="AF3249">
        <f t="shared" si="232"/>
        <v>5.5200928478926379E-3</v>
      </c>
      <c r="AG3249">
        <f t="shared" si="233"/>
        <v>2.8723944674851606E-2</v>
      </c>
    </row>
    <row r="3250" spans="30:33" x14ac:dyDescent="0.2">
      <c r="AD3250">
        <f t="shared" si="231"/>
        <v>3248</v>
      </c>
      <c r="AE3250">
        <f t="shared" si="230"/>
        <v>8.8321485566282241E-6</v>
      </c>
      <c r="AF3250">
        <f t="shared" si="232"/>
        <v>5.5112606993360097E-3</v>
      </c>
      <c r="AG3250">
        <f t="shared" si="233"/>
        <v>2.8686818511928471E-2</v>
      </c>
    </row>
    <row r="3251" spans="30:33" x14ac:dyDescent="0.2">
      <c r="AD3251">
        <f t="shared" si="231"/>
        <v>3249</v>
      </c>
      <c r="AE3251">
        <f t="shared" si="230"/>
        <v>8.8180171189376195E-6</v>
      </c>
      <c r="AF3251">
        <f t="shared" si="232"/>
        <v>5.5024426822170716E-3</v>
      </c>
      <c r="AG3251">
        <f t="shared" si="233"/>
        <v>2.8649737619428326E-2</v>
      </c>
    </row>
    <row r="3252" spans="30:33" x14ac:dyDescent="0.2">
      <c r="AD3252">
        <f t="shared" si="231"/>
        <v>3250</v>
      </c>
      <c r="AE3252">
        <f t="shared" si="230"/>
        <v>8.8039082915473182E-6</v>
      </c>
      <c r="AF3252">
        <f t="shared" si="232"/>
        <v>5.4936387739255238E-3</v>
      </c>
      <c r="AG3252">
        <f t="shared" si="233"/>
        <v>2.8612701947528785E-2</v>
      </c>
    </row>
    <row r="3253" spans="30:33" x14ac:dyDescent="0.2">
      <c r="AD3253">
        <f t="shared" si="231"/>
        <v>3251</v>
      </c>
      <c r="AE3253">
        <f t="shared" si="230"/>
        <v>8.7898220382808429E-6</v>
      </c>
      <c r="AF3253">
        <f t="shared" si="232"/>
        <v>5.4848489518872431E-3</v>
      </c>
      <c r="AG3253">
        <f t="shared" si="233"/>
        <v>2.8575711446451019E-2</v>
      </c>
    </row>
    <row r="3254" spans="30:33" x14ac:dyDescent="0.2">
      <c r="AD3254">
        <f t="shared" si="231"/>
        <v>3252</v>
      </c>
      <c r="AE3254">
        <f t="shared" si="230"/>
        <v>8.7757583230195923E-6</v>
      </c>
      <c r="AF3254">
        <f t="shared" si="232"/>
        <v>5.4760731935642234E-3</v>
      </c>
      <c r="AG3254">
        <f t="shared" si="233"/>
        <v>2.8538766066459713E-2</v>
      </c>
    </row>
    <row r="3255" spans="30:33" x14ac:dyDescent="0.2">
      <c r="AD3255">
        <f t="shared" si="231"/>
        <v>3253</v>
      </c>
      <c r="AE3255">
        <f t="shared" si="230"/>
        <v>8.7617171097027617E-6</v>
      </c>
      <c r="AF3255">
        <f t="shared" si="232"/>
        <v>5.4673114764545207E-3</v>
      </c>
      <c r="AG3255">
        <f t="shared" si="233"/>
        <v>2.8501865757863083E-2</v>
      </c>
    </row>
    <row r="3256" spans="30:33" x14ac:dyDescent="0.2">
      <c r="AD3256">
        <f t="shared" si="231"/>
        <v>3254</v>
      </c>
      <c r="AE3256">
        <f t="shared" si="230"/>
        <v>8.7476983623272375E-6</v>
      </c>
      <c r="AF3256">
        <f t="shared" si="232"/>
        <v>5.4585637780921936E-3</v>
      </c>
      <c r="AG3256">
        <f t="shared" si="233"/>
        <v>2.8465010471012832E-2</v>
      </c>
    </row>
    <row r="3257" spans="30:33" x14ac:dyDescent="0.2">
      <c r="AD3257">
        <f t="shared" si="231"/>
        <v>3255</v>
      </c>
      <c r="AE3257">
        <f t="shared" si="230"/>
        <v>8.7337020449475132E-6</v>
      </c>
      <c r="AF3257">
        <f t="shared" si="232"/>
        <v>5.4498300760472459E-3</v>
      </c>
      <c r="AG3257">
        <f t="shared" si="233"/>
        <v>2.8428200156304154E-2</v>
      </c>
    </row>
    <row r="3258" spans="30:33" x14ac:dyDescent="0.2">
      <c r="AD3258">
        <f t="shared" si="231"/>
        <v>3256</v>
      </c>
      <c r="AE3258">
        <f t="shared" si="230"/>
        <v>8.7197281216755973E-6</v>
      </c>
      <c r="AF3258">
        <f t="shared" si="232"/>
        <v>5.4411103479255702E-3</v>
      </c>
      <c r="AG3258">
        <f t="shared" si="233"/>
        <v>2.8391434764175744E-2</v>
      </c>
    </row>
    <row r="3259" spans="30:33" x14ac:dyDescent="0.2">
      <c r="AD3259">
        <f t="shared" si="231"/>
        <v>3257</v>
      </c>
      <c r="AE3259">
        <f t="shared" si="230"/>
        <v>8.7057765566809169E-6</v>
      </c>
      <c r="AF3259">
        <f t="shared" si="232"/>
        <v>5.4324045713688889E-3</v>
      </c>
      <c r="AG3259">
        <f t="shared" si="233"/>
        <v>2.8354714245109745E-2</v>
      </c>
    </row>
    <row r="3260" spans="30:33" x14ac:dyDescent="0.2">
      <c r="AD3260">
        <f t="shared" si="231"/>
        <v>3258</v>
      </c>
      <c r="AE3260">
        <f t="shared" si="230"/>
        <v>8.6918473141902265E-6</v>
      </c>
      <c r="AF3260">
        <f t="shared" si="232"/>
        <v>5.4237127240546988E-3</v>
      </c>
      <c r="AG3260">
        <f t="shared" si="233"/>
        <v>2.8318038549631757E-2</v>
      </c>
    </row>
    <row r="3261" spans="30:33" x14ac:dyDescent="0.2">
      <c r="AD3261">
        <f t="shared" si="231"/>
        <v>3259</v>
      </c>
      <c r="AE3261">
        <f t="shared" si="230"/>
        <v>8.6779403584875213E-6</v>
      </c>
      <c r="AF3261">
        <f t="shared" si="232"/>
        <v>5.4150347836962112E-3</v>
      </c>
      <c r="AG3261">
        <f t="shared" si="233"/>
        <v>2.8281407628310832E-2</v>
      </c>
    </row>
    <row r="3262" spans="30:33" x14ac:dyDescent="0.2">
      <c r="AD3262">
        <f t="shared" si="231"/>
        <v>3260</v>
      </c>
      <c r="AE3262">
        <f t="shared" si="230"/>
        <v>8.6640556539139424E-6</v>
      </c>
      <c r="AF3262">
        <f t="shared" si="232"/>
        <v>5.4063707280422972E-3</v>
      </c>
      <c r="AG3262">
        <f t="shared" si="233"/>
        <v>2.8244821431759451E-2</v>
      </c>
    </row>
    <row r="3263" spans="30:33" x14ac:dyDescent="0.2">
      <c r="AD3263">
        <f t="shared" si="231"/>
        <v>3261</v>
      </c>
      <c r="AE3263">
        <f t="shared" si="230"/>
        <v>8.6501931648676802E-6</v>
      </c>
      <c r="AF3263">
        <f t="shared" si="232"/>
        <v>5.3977205348774296E-3</v>
      </c>
      <c r="AG3263">
        <f t="shared" si="233"/>
        <v>2.8208279910633505E-2</v>
      </c>
    </row>
    <row r="3264" spans="30:33" x14ac:dyDescent="0.2">
      <c r="AD3264">
        <f t="shared" si="231"/>
        <v>3262</v>
      </c>
      <c r="AE3264">
        <f t="shared" si="230"/>
        <v>8.6363528558038916E-6</v>
      </c>
      <c r="AF3264">
        <f t="shared" si="232"/>
        <v>5.3890841820216258E-3</v>
      </c>
      <c r="AG3264">
        <f t="shared" si="233"/>
        <v>2.8171783015632293E-2</v>
      </c>
    </row>
    <row r="3265" spans="30:33" x14ac:dyDescent="0.2">
      <c r="AD3265">
        <f t="shared" si="231"/>
        <v>3263</v>
      </c>
      <c r="AE3265">
        <f t="shared" si="230"/>
        <v>8.622534691234605E-6</v>
      </c>
      <c r="AF3265">
        <f t="shared" si="232"/>
        <v>5.3804616473303911E-3</v>
      </c>
      <c r="AG3265">
        <f t="shared" si="233"/>
        <v>2.8135330697498517E-2</v>
      </c>
    </row>
    <row r="3266" spans="30:33" x14ac:dyDescent="0.2">
      <c r="AD3266">
        <f t="shared" si="231"/>
        <v>3264</v>
      </c>
      <c r="AE3266">
        <f t="shared" si="230"/>
        <v>8.6087386357286304E-6</v>
      </c>
      <c r="AF3266">
        <f t="shared" si="232"/>
        <v>5.3718529086946619E-3</v>
      </c>
      <c r="AG3266">
        <f t="shared" si="233"/>
        <v>2.8098922907018251E-2</v>
      </c>
    </row>
    <row r="3267" spans="30:33" x14ac:dyDescent="0.2">
      <c r="AD3267">
        <f t="shared" si="231"/>
        <v>3265</v>
      </c>
      <c r="AE3267">
        <f t="shared" si="230"/>
        <v>8.5949646539114628E-6</v>
      </c>
      <c r="AF3267">
        <f t="shared" si="232"/>
        <v>5.3632579440407498E-3</v>
      </c>
      <c r="AG3267">
        <f t="shared" si="233"/>
        <v>2.8062559595020926E-2</v>
      </c>
    </row>
    <row r="3268" spans="30:33" x14ac:dyDescent="0.2">
      <c r="AD3268">
        <f t="shared" si="231"/>
        <v>3266</v>
      </c>
      <c r="AE3268">
        <f t="shared" si="230"/>
        <v>8.581212710465203E-6</v>
      </c>
      <c r="AF3268">
        <f t="shared" si="232"/>
        <v>5.3546767313302846E-3</v>
      </c>
      <c r="AG3268">
        <f t="shared" si="233"/>
        <v>2.8026240712379354E-2</v>
      </c>
    </row>
    <row r="3269" spans="30:33" x14ac:dyDescent="0.2">
      <c r="AD3269">
        <f t="shared" si="231"/>
        <v>3267</v>
      </c>
      <c r="AE3269">
        <f t="shared" si="230"/>
        <v>8.567482770128459E-6</v>
      </c>
      <c r="AF3269">
        <f t="shared" si="232"/>
        <v>5.3461092485601559E-3</v>
      </c>
      <c r="AG3269">
        <f t="shared" si="233"/>
        <v>2.7989966210009674E-2</v>
      </c>
    </row>
    <row r="3270" spans="30:33" x14ac:dyDescent="0.2">
      <c r="AD3270">
        <f t="shared" si="231"/>
        <v>3268</v>
      </c>
      <c r="AE3270">
        <f t="shared" si="230"/>
        <v>8.5537747976962527E-6</v>
      </c>
      <c r="AF3270">
        <f t="shared" si="232"/>
        <v>5.3375554737624597E-3</v>
      </c>
      <c r="AG3270">
        <f t="shared" si="233"/>
        <v>2.7953736038871354E-2</v>
      </c>
    </row>
    <row r="3271" spans="30:33" x14ac:dyDescent="0.2">
      <c r="AD3271">
        <f t="shared" si="231"/>
        <v>3269</v>
      </c>
      <c r="AE3271">
        <f t="shared" si="230"/>
        <v>8.540088758019939E-6</v>
      </c>
      <c r="AF3271">
        <f t="shared" si="232"/>
        <v>5.3290153850044392E-3</v>
      </c>
      <c r="AG3271">
        <f t="shared" si="233"/>
        <v>2.791755014996718E-2</v>
      </c>
    </row>
    <row r="3272" spans="30:33" x14ac:dyDescent="0.2">
      <c r="AD3272">
        <f t="shared" si="231"/>
        <v>3270</v>
      </c>
      <c r="AE3272">
        <f t="shared" si="230"/>
        <v>8.5264246160071072E-6</v>
      </c>
      <c r="AF3272">
        <f t="shared" si="232"/>
        <v>5.3204889603884319E-3</v>
      </c>
      <c r="AG3272">
        <f t="shared" si="233"/>
        <v>2.788140849434324E-2</v>
      </c>
    </row>
    <row r="3273" spans="30:33" x14ac:dyDescent="0.2">
      <c r="AD3273">
        <f t="shared" si="231"/>
        <v>3271</v>
      </c>
      <c r="AE3273">
        <f t="shared" si="230"/>
        <v>8.5127823366214947E-6</v>
      </c>
      <c r="AF3273">
        <f t="shared" si="232"/>
        <v>5.3119761780518098E-3</v>
      </c>
      <c r="AG3273">
        <f t="shared" si="233"/>
        <v>2.784531102308891E-2</v>
      </c>
    </row>
    <row r="3274" spans="30:33" x14ac:dyDescent="0.2">
      <c r="AD3274">
        <f t="shared" si="231"/>
        <v>3272</v>
      </c>
      <c r="AE3274">
        <f t="shared" si="230"/>
        <v>8.499161884882899E-6</v>
      </c>
      <c r="AF3274">
        <f t="shared" si="232"/>
        <v>5.3034770161669263E-3</v>
      </c>
      <c r="AG3274">
        <f t="shared" si="233"/>
        <v>2.7809257687336844E-2</v>
      </c>
    </row>
    <row r="3275" spans="30:33" x14ac:dyDescent="0.2">
      <c r="AD3275">
        <f t="shared" si="231"/>
        <v>3273</v>
      </c>
      <c r="AE3275">
        <f t="shared" si="230"/>
        <v>8.4855632258670861E-6</v>
      </c>
      <c r="AF3275">
        <f t="shared" si="232"/>
        <v>5.2949914529410594E-3</v>
      </c>
      <c r="AG3275">
        <f t="shared" si="233"/>
        <v>2.7773248438262971E-2</v>
      </c>
    </row>
    <row r="3276" spans="30:33" x14ac:dyDescent="0.2">
      <c r="AD3276">
        <f t="shared" si="231"/>
        <v>3274</v>
      </c>
      <c r="AE3276">
        <f t="shared" si="230"/>
        <v>8.471986324705699E-6</v>
      </c>
      <c r="AF3276">
        <f t="shared" si="232"/>
        <v>5.2865194666163531E-3</v>
      </c>
      <c r="AG3276">
        <f t="shared" si="233"/>
        <v>2.7737283227086459E-2</v>
      </c>
    </row>
    <row r="3277" spans="30:33" x14ac:dyDescent="0.2">
      <c r="AD3277">
        <f t="shared" si="231"/>
        <v>3275</v>
      </c>
      <c r="AE3277">
        <f t="shared" si="230"/>
        <v>8.4584311465861683E-6</v>
      </c>
      <c r="AF3277">
        <f t="shared" si="232"/>
        <v>5.2780610354697666E-3</v>
      </c>
      <c r="AG3277">
        <f t="shared" si="233"/>
        <v>2.7701362005069702E-2</v>
      </c>
    </row>
    <row r="3278" spans="30:33" x14ac:dyDescent="0.2">
      <c r="AD3278">
        <f t="shared" si="231"/>
        <v>3276</v>
      </c>
      <c r="AE3278">
        <f t="shared" si="230"/>
        <v>8.4448976567516301E-6</v>
      </c>
      <c r="AF3278">
        <f t="shared" si="232"/>
        <v>5.2696161378130149E-3</v>
      </c>
      <c r="AG3278">
        <f t="shared" si="233"/>
        <v>2.766548472351834E-2</v>
      </c>
    </row>
    <row r="3279" spans="30:33" x14ac:dyDescent="0.2">
      <c r="AD3279">
        <f t="shared" si="231"/>
        <v>3277</v>
      </c>
      <c r="AE3279">
        <f t="shared" si="230"/>
        <v>8.431385820500827E-6</v>
      </c>
      <c r="AF3279">
        <f t="shared" si="232"/>
        <v>5.2611847519925137E-3</v>
      </c>
      <c r="AG3279">
        <f t="shared" si="233"/>
        <v>2.7629651333781209E-2</v>
      </c>
    </row>
    <row r="3280" spans="30:33" x14ac:dyDescent="0.2">
      <c r="AD3280">
        <f t="shared" si="231"/>
        <v>3278</v>
      </c>
      <c r="AE3280">
        <f t="shared" si="230"/>
        <v>8.4178956031880258E-6</v>
      </c>
      <c r="AF3280">
        <f t="shared" si="232"/>
        <v>5.2527668563893256E-3</v>
      </c>
      <c r="AG3280">
        <f t="shared" si="233"/>
        <v>2.7593861787250349E-2</v>
      </c>
    </row>
    <row r="3281" spans="30:33" x14ac:dyDescent="0.2">
      <c r="AD3281">
        <f t="shared" si="231"/>
        <v>3279</v>
      </c>
      <c r="AE3281">
        <f t="shared" si="230"/>
        <v>8.4044269702229253E-6</v>
      </c>
      <c r="AF3281">
        <f t="shared" si="232"/>
        <v>5.2443624294191025E-3</v>
      </c>
      <c r="AG3281">
        <f t="shared" si="233"/>
        <v>2.7558116035360972E-2</v>
      </c>
    </row>
    <row r="3282" spans="30:33" x14ac:dyDescent="0.2">
      <c r="AD3282">
        <f t="shared" si="231"/>
        <v>3280</v>
      </c>
      <c r="AE3282">
        <f t="shared" si="230"/>
        <v>8.3909798870705674E-6</v>
      </c>
      <c r="AF3282">
        <f t="shared" si="232"/>
        <v>5.2359714495320321E-3</v>
      </c>
      <c r="AG3282">
        <f t="shared" si="233"/>
        <v>2.752241402959146E-2</v>
      </c>
    </row>
    <row r="3283" spans="30:33" x14ac:dyDescent="0.2">
      <c r="AD3283">
        <f t="shared" si="231"/>
        <v>3281</v>
      </c>
      <c r="AE3283">
        <f t="shared" ref="AE3283:AE3346" si="234">AF3282*$AE$3</f>
        <v>8.3775543192512546E-6</v>
      </c>
      <c r="AF3283">
        <f t="shared" si="232"/>
        <v>5.2275938952127806E-3</v>
      </c>
      <c r="AG3283">
        <f t="shared" si="233"/>
        <v>2.7486755721463366E-2</v>
      </c>
    </row>
    <row r="3284" spans="30:33" x14ac:dyDescent="0.2">
      <c r="AD3284">
        <f t="shared" si="231"/>
        <v>3282</v>
      </c>
      <c r="AE3284">
        <f t="shared" si="234"/>
        <v>8.3641502323404532E-6</v>
      </c>
      <c r="AF3284">
        <f t="shared" si="232"/>
        <v>5.2192297449804399E-3</v>
      </c>
      <c r="AG3284">
        <f t="shared" si="233"/>
        <v>2.7451141062541366E-2</v>
      </c>
    </row>
    <row r="3285" spans="30:33" x14ac:dyDescent="0.2">
      <c r="AD3285">
        <f t="shared" si="231"/>
        <v>3283</v>
      </c>
      <c r="AE3285">
        <f t="shared" si="234"/>
        <v>8.3507675919687071E-6</v>
      </c>
      <c r="AF3285">
        <f t="shared" si="232"/>
        <v>5.2108789773884709E-3</v>
      </c>
      <c r="AG3285">
        <f t="shared" si="233"/>
        <v>2.7415570004433266E-2</v>
      </c>
    </row>
    <row r="3286" spans="30:33" x14ac:dyDescent="0.2">
      <c r="AD3286">
        <f t="shared" si="231"/>
        <v>3284</v>
      </c>
      <c r="AE3286">
        <f t="shared" si="234"/>
        <v>8.3374063638215579E-6</v>
      </c>
      <c r="AF3286">
        <f t="shared" si="232"/>
        <v>5.2025415710246492E-3</v>
      </c>
      <c r="AG3286">
        <f t="shared" si="233"/>
        <v>2.7380042498789996E-2</v>
      </c>
    </row>
    <row r="3287" spans="30:33" x14ac:dyDescent="0.2">
      <c r="AD3287">
        <f t="shared" si="231"/>
        <v>3285</v>
      </c>
      <c r="AE3287">
        <f t="shared" si="234"/>
        <v>8.3240665136394417E-6</v>
      </c>
      <c r="AF3287">
        <f t="shared" si="232"/>
        <v>5.1942175045110095E-3</v>
      </c>
      <c r="AG3287">
        <f t="shared" si="233"/>
        <v>2.7344558497305566E-2</v>
      </c>
    </row>
    <row r="3288" spans="30:33" x14ac:dyDescent="0.2">
      <c r="AD3288">
        <f t="shared" si="231"/>
        <v>3286</v>
      </c>
      <c r="AE3288">
        <f t="shared" si="234"/>
        <v>8.3107480072176181E-6</v>
      </c>
      <c r="AF3288">
        <f t="shared" si="232"/>
        <v>5.1859067565037916E-3</v>
      </c>
      <c r="AG3288">
        <f t="shared" si="233"/>
        <v>2.7309117951717091E-2</v>
      </c>
    </row>
    <row r="3289" spans="30:33" x14ac:dyDescent="0.2">
      <c r="AD3289">
        <f t="shared" si="231"/>
        <v>3287</v>
      </c>
      <c r="AE3289">
        <f t="shared" si="234"/>
        <v>8.29745081040607E-6</v>
      </c>
      <c r="AF3289">
        <f t="shared" si="232"/>
        <v>5.1776093056933852E-3</v>
      </c>
      <c r="AG3289">
        <f t="shared" si="233"/>
        <v>2.7273720813804751E-2</v>
      </c>
    </row>
    <row r="3290" spans="30:33" x14ac:dyDescent="0.2">
      <c r="AD3290">
        <f t="shared" si="231"/>
        <v>3288</v>
      </c>
      <c r="AE3290">
        <f t="shared" si="234"/>
        <v>8.2841748891094207E-6</v>
      </c>
      <c r="AF3290">
        <f t="shared" si="232"/>
        <v>5.1693251308042752E-3</v>
      </c>
      <c r="AG3290">
        <f t="shared" si="233"/>
        <v>2.7238367035391776E-2</v>
      </c>
    </row>
    <row r="3291" spans="30:33" x14ac:dyDescent="0.2">
      <c r="AD3291">
        <f t="shared" si="231"/>
        <v>3289</v>
      </c>
      <c r="AE3291">
        <f t="shared" si="234"/>
        <v>8.2709202092868441E-6</v>
      </c>
      <c r="AF3291">
        <f t="shared" si="232"/>
        <v>5.1610542105949885E-3</v>
      </c>
      <c r="AG3291">
        <f t="shared" si="233"/>
        <v>2.720305656834443E-2</v>
      </c>
    </row>
    <row r="3292" spans="30:33" x14ac:dyDescent="0.2">
      <c r="AD3292">
        <f t="shared" si="231"/>
        <v>3290</v>
      </c>
      <c r="AE3292">
        <f t="shared" si="234"/>
        <v>8.2576867369519853E-6</v>
      </c>
      <c r="AF3292">
        <f t="shared" si="232"/>
        <v>5.1527965238580362E-3</v>
      </c>
      <c r="AG3292">
        <f t="shared" si="233"/>
        <v>2.716778936457203E-2</v>
      </c>
    </row>
    <row r="3293" spans="30:33" x14ac:dyDescent="0.2">
      <c r="AD3293">
        <f t="shared" si="231"/>
        <v>3291</v>
      </c>
      <c r="AE3293">
        <f t="shared" si="234"/>
        <v>8.2444744381728619E-6</v>
      </c>
      <c r="AF3293">
        <f t="shared" si="232"/>
        <v>5.1445520494198633E-3</v>
      </c>
      <c r="AG3293">
        <f t="shared" si="233"/>
        <v>2.7132565376026888E-2</v>
      </c>
    </row>
    <row r="3294" spans="30:33" x14ac:dyDescent="0.2">
      <c r="AD3294">
        <f t="shared" si="231"/>
        <v>3292</v>
      </c>
      <c r="AE3294">
        <f t="shared" si="234"/>
        <v>8.2312832790717846E-6</v>
      </c>
      <c r="AF3294">
        <f t="shared" si="232"/>
        <v>5.1363207661407912E-3</v>
      </c>
      <c r="AG3294">
        <f t="shared" si="233"/>
        <v>2.7097384554704316E-2</v>
      </c>
    </row>
    <row r="3295" spans="30:33" x14ac:dyDescent="0.2">
      <c r="AD3295">
        <f t="shared" si="231"/>
        <v>3293</v>
      </c>
      <c r="AE3295">
        <f t="shared" si="234"/>
        <v>8.2181132258252694E-6</v>
      </c>
      <c r="AF3295">
        <f t="shared" si="232"/>
        <v>5.1281026529149659E-3</v>
      </c>
      <c r="AG3295">
        <f t="shared" si="233"/>
        <v>2.7062246852642611E-2</v>
      </c>
    </row>
    <row r="3296" spans="30:33" x14ac:dyDescent="0.2">
      <c r="AD3296">
        <f t="shared" si="231"/>
        <v>3294</v>
      </c>
      <c r="AE3296">
        <f t="shared" si="234"/>
        <v>8.204964244663949E-6</v>
      </c>
      <c r="AF3296">
        <f t="shared" si="232"/>
        <v>5.1198976886703013E-3</v>
      </c>
      <c r="AG3296">
        <f t="shared" si="233"/>
        <v>2.7027152221923048E-2</v>
      </c>
    </row>
    <row r="3297" spans="30:33" x14ac:dyDescent="0.2">
      <c r="AD3297">
        <f t="shared" si="231"/>
        <v>3295</v>
      </c>
      <c r="AE3297">
        <f t="shared" si="234"/>
        <v>8.1918363018724866E-6</v>
      </c>
      <c r="AF3297">
        <f t="shared" si="232"/>
        <v>5.1117058523684287E-3</v>
      </c>
      <c r="AG3297">
        <f t="shared" si="233"/>
        <v>2.6992100614669844E-2</v>
      </c>
    </row>
    <row r="3298" spans="30:33" x14ac:dyDescent="0.2">
      <c r="AD3298">
        <f t="shared" si="231"/>
        <v>3296</v>
      </c>
      <c r="AE3298">
        <f t="shared" si="234"/>
        <v>8.1787293637894898E-6</v>
      </c>
      <c r="AF3298">
        <f t="shared" si="232"/>
        <v>5.1035271230046387E-3</v>
      </c>
      <c r="AG3298">
        <f t="shared" si="233"/>
        <v>2.6957091983050158E-2</v>
      </c>
    </row>
    <row r="3299" spans="30:33" x14ac:dyDescent="0.2">
      <c r="AD3299">
        <f t="shared" ref="AD3299:AD3362" si="235">AD3298+1</f>
        <v>3297</v>
      </c>
      <c r="AE3299">
        <f t="shared" si="234"/>
        <v>8.1656433968074254E-6</v>
      </c>
      <c r="AF3299">
        <f t="shared" ref="AF3299:AF3362" si="236">AF3298*$AF$3</f>
        <v>5.0953614796078314E-3</v>
      </c>
      <c r="AG3299">
        <f t="shared" ref="AG3299:AG3362" si="237">AD3299*AE3299</f>
        <v>2.6922126279274081E-2</v>
      </c>
    </row>
    <row r="3300" spans="30:33" x14ac:dyDescent="0.2">
      <c r="AD3300">
        <f t="shared" si="235"/>
        <v>3298</v>
      </c>
      <c r="AE3300">
        <f t="shared" si="234"/>
        <v>8.1525783673725332E-6</v>
      </c>
      <c r="AF3300">
        <f t="shared" si="236"/>
        <v>5.0872089012404583E-3</v>
      </c>
      <c r="AG3300">
        <f t="shared" si="237"/>
        <v>2.6887203455594616E-2</v>
      </c>
    </row>
    <row r="3301" spans="30:33" x14ac:dyDescent="0.2">
      <c r="AD3301">
        <f t="shared" si="235"/>
        <v>3299</v>
      </c>
      <c r="AE3301">
        <f t="shared" si="234"/>
        <v>8.1395342419847365E-6</v>
      </c>
      <c r="AF3301">
        <f t="shared" si="236"/>
        <v>5.0790693669984736E-3</v>
      </c>
      <c r="AG3301">
        <f t="shared" si="237"/>
        <v>2.6852323464307645E-2</v>
      </c>
    </row>
    <row r="3302" spans="30:33" x14ac:dyDescent="0.2">
      <c r="AD3302">
        <f t="shared" si="235"/>
        <v>3300</v>
      </c>
      <c r="AE3302">
        <f t="shared" si="234"/>
        <v>8.1265109871975622E-6</v>
      </c>
      <c r="AF3302">
        <f t="shared" si="236"/>
        <v>5.0709428560112759E-3</v>
      </c>
      <c r="AG3302">
        <f t="shared" si="237"/>
        <v>2.6817486257751957E-2</v>
      </c>
    </row>
    <row r="3303" spans="30:33" x14ac:dyDescent="0.2">
      <c r="AD3303">
        <f t="shared" si="235"/>
        <v>3301</v>
      </c>
      <c r="AE3303">
        <f t="shared" si="234"/>
        <v>8.1135085696180456E-6</v>
      </c>
      <c r="AF3303">
        <f t="shared" si="236"/>
        <v>5.0628293474416575E-3</v>
      </c>
      <c r="AG3303">
        <f t="shared" si="237"/>
        <v>2.6782691788309169E-2</v>
      </c>
    </row>
    <row r="3304" spans="30:33" x14ac:dyDescent="0.2">
      <c r="AD3304">
        <f t="shared" si="235"/>
        <v>3302</v>
      </c>
      <c r="AE3304">
        <f t="shared" si="234"/>
        <v>8.100526955906655E-6</v>
      </c>
      <c r="AF3304">
        <f t="shared" si="236"/>
        <v>5.054728820485751E-3</v>
      </c>
      <c r="AG3304">
        <f t="shared" si="237"/>
        <v>2.6747940008403776E-2</v>
      </c>
    </row>
    <row r="3305" spans="30:33" x14ac:dyDescent="0.2">
      <c r="AD3305">
        <f t="shared" si="235"/>
        <v>3303</v>
      </c>
      <c r="AE3305">
        <f t="shared" si="234"/>
        <v>8.0875661127772046E-6</v>
      </c>
      <c r="AF3305">
        <f t="shared" si="236"/>
        <v>5.0466412543729734E-3</v>
      </c>
      <c r="AG3305">
        <f t="shared" si="237"/>
        <v>2.6713230870503108E-2</v>
      </c>
    </row>
    <row r="3306" spans="30:33" x14ac:dyDescent="0.2">
      <c r="AD3306">
        <f t="shared" si="235"/>
        <v>3304</v>
      </c>
      <c r="AE3306">
        <f t="shared" si="234"/>
        <v>8.0746260069967615E-6</v>
      </c>
      <c r="AF3306">
        <f t="shared" si="236"/>
        <v>5.038566628365976E-3</v>
      </c>
      <c r="AG3306">
        <f t="shared" si="237"/>
        <v>2.66785643271173E-2</v>
      </c>
    </row>
    <row r="3307" spans="30:33" x14ac:dyDescent="0.2">
      <c r="AD3307">
        <f t="shared" si="235"/>
        <v>3305</v>
      </c>
      <c r="AE3307">
        <f t="shared" si="234"/>
        <v>8.0617066053855647E-6</v>
      </c>
      <c r="AF3307">
        <f t="shared" si="236"/>
        <v>5.0305049217605905E-3</v>
      </c>
      <c r="AG3307">
        <f t="shared" si="237"/>
        <v>2.6643940330799292E-2</v>
      </c>
    </row>
    <row r="3308" spans="30:33" x14ac:dyDescent="0.2">
      <c r="AD3308">
        <f t="shared" si="235"/>
        <v>3306</v>
      </c>
      <c r="AE3308">
        <f t="shared" si="234"/>
        <v>8.0488078748169483E-6</v>
      </c>
      <c r="AF3308">
        <f t="shared" si="236"/>
        <v>5.022456113885773E-3</v>
      </c>
      <c r="AG3308">
        <f t="shared" si="237"/>
        <v>2.6609358834144833E-2</v>
      </c>
    </row>
    <row r="3309" spans="30:33" x14ac:dyDescent="0.2">
      <c r="AD3309">
        <f t="shared" si="235"/>
        <v>3307</v>
      </c>
      <c r="AE3309">
        <f t="shared" si="234"/>
        <v>8.0359297822172405E-6</v>
      </c>
      <c r="AF3309">
        <f t="shared" si="236"/>
        <v>5.0144201841035557E-3</v>
      </c>
      <c r="AG3309">
        <f t="shared" si="237"/>
        <v>2.6574819789792415E-2</v>
      </c>
    </row>
    <row r="3310" spans="30:33" x14ac:dyDescent="0.2">
      <c r="AD3310">
        <f t="shared" si="235"/>
        <v>3308</v>
      </c>
      <c r="AE3310">
        <f t="shared" si="234"/>
        <v>8.0230722945656935E-6</v>
      </c>
      <c r="AF3310">
        <f t="shared" si="236"/>
        <v>5.0063971118089901E-3</v>
      </c>
      <c r="AG3310">
        <f t="shared" si="237"/>
        <v>2.6540323150423314E-2</v>
      </c>
    </row>
    <row r="3311" spans="30:33" x14ac:dyDescent="0.2">
      <c r="AD3311">
        <f t="shared" si="235"/>
        <v>3309</v>
      </c>
      <c r="AE3311">
        <f t="shared" si="234"/>
        <v>8.0102353788943874E-6</v>
      </c>
      <c r="AF3311">
        <f t="shared" si="236"/>
        <v>4.9983868764300957E-3</v>
      </c>
      <c r="AG3311">
        <f t="shared" si="237"/>
        <v>2.6505868868761526E-2</v>
      </c>
    </row>
    <row r="3312" spans="30:33" x14ac:dyDescent="0.2">
      <c r="AD3312">
        <f t="shared" si="235"/>
        <v>3310</v>
      </c>
      <c r="AE3312">
        <f t="shared" si="234"/>
        <v>7.9974190022881572E-6</v>
      </c>
      <c r="AF3312">
        <f t="shared" si="236"/>
        <v>4.990389457427807E-3</v>
      </c>
      <c r="AG3312">
        <f t="shared" si="237"/>
        <v>2.6471456897573801E-2</v>
      </c>
    </row>
    <row r="3313" spans="30:33" x14ac:dyDescent="0.2">
      <c r="AD3313">
        <f t="shared" si="235"/>
        <v>3311</v>
      </c>
      <c r="AE3313">
        <f t="shared" si="234"/>
        <v>7.9846231318844946E-6</v>
      </c>
      <c r="AF3313">
        <f t="shared" si="236"/>
        <v>4.9824048342959225E-3</v>
      </c>
      <c r="AG3313">
        <f t="shared" si="237"/>
        <v>2.6437087189669563E-2</v>
      </c>
    </row>
    <row r="3314" spans="30:33" x14ac:dyDescent="0.2">
      <c r="AD3314">
        <f t="shared" si="235"/>
        <v>3312</v>
      </c>
      <c r="AE3314">
        <f t="shared" si="234"/>
        <v>7.9718477348734801E-6</v>
      </c>
      <c r="AF3314">
        <f t="shared" si="236"/>
        <v>4.974432986561049E-3</v>
      </c>
      <c r="AG3314">
        <f t="shared" si="237"/>
        <v>2.6402759697900968E-2</v>
      </c>
    </row>
    <row r="3315" spans="30:33" x14ac:dyDescent="0.2">
      <c r="AD3315">
        <f t="shared" si="235"/>
        <v>3313</v>
      </c>
      <c r="AE3315">
        <f t="shared" si="234"/>
        <v>7.9590927784976814E-6</v>
      </c>
      <c r="AF3315">
        <f t="shared" si="236"/>
        <v>4.9664738937825513E-3</v>
      </c>
      <c r="AG3315">
        <f t="shared" si="237"/>
        <v>2.6368474375162817E-2</v>
      </c>
    </row>
    <row r="3316" spans="30:33" x14ac:dyDescent="0.2">
      <c r="AD3316">
        <f t="shared" si="235"/>
        <v>3314</v>
      </c>
      <c r="AE3316">
        <f t="shared" si="234"/>
        <v>7.9463582300520859E-6</v>
      </c>
      <c r="AF3316">
        <f t="shared" si="236"/>
        <v>4.9585275355524989E-3</v>
      </c>
      <c r="AG3316">
        <f t="shared" si="237"/>
        <v>2.6334231174392611E-2</v>
      </c>
    </row>
    <row r="3317" spans="30:33" x14ac:dyDescent="0.2">
      <c r="AD3317">
        <f t="shared" si="235"/>
        <v>3315</v>
      </c>
      <c r="AE3317">
        <f t="shared" si="234"/>
        <v>7.933644056884002E-6</v>
      </c>
      <c r="AF3317">
        <f t="shared" si="236"/>
        <v>4.9505938914956148E-3</v>
      </c>
      <c r="AG3317">
        <f t="shared" si="237"/>
        <v>2.6300030048570466E-2</v>
      </c>
    </row>
    <row r="3318" spans="30:33" x14ac:dyDescent="0.2">
      <c r="AD3318">
        <f t="shared" si="235"/>
        <v>3316</v>
      </c>
      <c r="AE3318">
        <f t="shared" si="234"/>
        <v>7.9209502263929866E-6</v>
      </c>
      <c r="AF3318">
        <f t="shared" si="236"/>
        <v>4.9426729412692218E-3</v>
      </c>
      <c r="AG3318">
        <f t="shared" si="237"/>
        <v>2.6265870950719142E-2</v>
      </c>
    </row>
    <row r="3319" spans="30:33" x14ac:dyDescent="0.2">
      <c r="AD3319">
        <f t="shared" si="235"/>
        <v>3317</v>
      </c>
      <c r="AE3319">
        <f t="shared" si="234"/>
        <v>7.9082767060307585E-6</v>
      </c>
      <c r="AF3319">
        <f t="shared" si="236"/>
        <v>4.9347646645631904E-3</v>
      </c>
      <c r="AG3319">
        <f t="shared" si="237"/>
        <v>2.6231753833904026E-2</v>
      </c>
    </row>
    <row r="3320" spans="30:33" x14ac:dyDescent="0.2">
      <c r="AD3320">
        <f t="shared" si="235"/>
        <v>3318</v>
      </c>
      <c r="AE3320">
        <f t="shared" si="234"/>
        <v>7.8956234633011087E-6</v>
      </c>
      <c r="AF3320">
        <f t="shared" si="236"/>
        <v>4.9268690410998895E-3</v>
      </c>
      <c r="AG3320">
        <f t="shared" si="237"/>
        <v>2.619767865123308E-2</v>
      </c>
    </row>
    <row r="3321" spans="30:33" x14ac:dyDescent="0.2">
      <c r="AD3321">
        <f t="shared" si="235"/>
        <v>3319</v>
      </c>
      <c r="AE3321">
        <f t="shared" si="234"/>
        <v>7.882990465759826E-6</v>
      </c>
      <c r="AF3321">
        <f t="shared" si="236"/>
        <v>4.918986050634129E-3</v>
      </c>
      <c r="AG3321">
        <f t="shared" si="237"/>
        <v>2.6163645355856864E-2</v>
      </c>
    </row>
    <row r="3322" spans="30:33" x14ac:dyDescent="0.2">
      <c r="AD3322">
        <f t="shared" si="235"/>
        <v>3320</v>
      </c>
      <c r="AE3322">
        <f t="shared" si="234"/>
        <v>7.8703776810146104E-6</v>
      </c>
      <c r="AF3322">
        <f t="shared" si="236"/>
        <v>4.911115672953114E-3</v>
      </c>
      <c r="AG3322">
        <f t="shared" si="237"/>
        <v>2.6129653900968507E-2</v>
      </c>
    </row>
    <row r="3323" spans="30:33" x14ac:dyDescent="0.2">
      <c r="AD3323">
        <f t="shared" si="235"/>
        <v>3321</v>
      </c>
      <c r="AE3323">
        <f t="shared" si="234"/>
        <v>7.8577850767249866E-6</v>
      </c>
      <c r="AF3323">
        <f t="shared" si="236"/>
        <v>4.903257887876389E-3</v>
      </c>
      <c r="AG3323">
        <f t="shared" si="237"/>
        <v>2.6095704239803681E-2</v>
      </c>
    </row>
    <row r="3324" spans="30:33" x14ac:dyDescent="0.2">
      <c r="AD3324">
        <f t="shared" si="235"/>
        <v>3322</v>
      </c>
      <c r="AE3324">
        <f t="shared" si="234"/>
        <v>7.8452126206022264E-6</v>
      </c>
      <c r="AF3324">
        <f t="shared" si="236"/>
        <v>4.8954126752557862E-3</v>
      </c>
      <c r="AG3324">
        <f t="shared" si="237"/>
        <v>2.6061796325640596E-2</v>
      </c>
    </row>
    <row r="3325" spans="30:33" x14ac:dyDescent="0.2">
      <c r="AD3325">
        <f t="shared" si="235"/>
        <v>3323</v>
      </c>
      <c r="AE3325">
        <f t="shared" si="234"/>
        <v>7.8326602804092621E-6</v>
      </c>
      <c r="AF3325">
        <f t="shared" si="236"/>
        <v>4.8875800149753767E-3</v>
      </c>
      <c r="AG3325">
        <f t="shared" si="237"/>
        <v>2.6027930111799977E-2</v>
      </c>
    </row>
    <row r="3326" spans="30:33" x14ac:dyDescent="0.2">
      <c r="AD3326">
        <f t="shared" si="235"/>
        <v>3324</v>
      </c>
      <c r="AE3326">
        <f t="shared" si="234"/>
        <v>7.8201280239606069E-6</v>
      </c>
      <c r="AF3326">
        <f t="shared" si="236"/>
        <v>4.879759886951416E-3</v>
      </c>
      <c r="AG3326">
        <f t="shared" si="237"/>
        <v>2.5994105551645056E-2</v>
      </c>
    </row>
    <row r="3327" spans="30:33" x14ac:dyDescent="0.2">
      <c r="AD3327">
        <f t="shared" si="235"/>
        <v>3325</v>
      </c>
      <c r="AE3327">
        <f t="shared" si="234"/>
        <v>7.8076158191222687E-6</v>
      </c>
      <c r="AF3327">
        <f t="shared" si="236"/>
        <v>4.8719522711322934E-3</v>
      </c>
      <c r="AG3327">
        <f t="shared" si="237"/>
        <v>2.5960322598581543E-2</v>
      </c>
    </row>
    <row r="3328" spans="30:33" x14ac:dyDescent="0.2">
      <c r="AD3328">
        <f t="shared" si="235"/>
        <v>3326</v>
      </c>
      <c r="AE3328">
        <f t="shared" si="234"/>
        <v>7.7951236338116733E-6</v>
      </c>
      <c r="AF3328">
        <f t="shared" si="236"/>
        <v>4.8641571474984813E-3</v>
      </c>
      <c r="AG3328">
        <f t="shared" si="237"/>
        <v>2.5926581206057626E-2</v>
      </c>
    </row>
    <row r="3329" spans="30:33" x14ac:dyDescent="0.2">
      <c r="AD3329">
        <f t="shared" si="235"/>
        <v>3327</v>
      </c>
      <c r="AE3329">
        <f t="shared" si="234"/>
        <v>7.7826514359975737E-6</v>
      </c>
      <c r="AF3329">
        <f t="shared" si="236"/>
        <v>4.8563744960624837E-3</v>
      </c>
      <c r="AG3329">
        <f t="shared" si="237"/>
        <v>2.5892881327563927E-2</v>
      </c>
    </row>
    <row r="3330" spans="30:33" x14ac:dyDescent="0.2">
      <c r="AD3330">
        <f t="shared" si="235"/>
        <v>3328</v>
      </c>
      <c r="AE3330">
        <f t="shared" si="234"/>
        <v>7.7701991936999767E-6</v>
      </c>
      <c r="AF3330">
        <f t="shared" si="236"/>
        <v>4.8486042968687833E-3</v>
      </c>
      <c r="AG3330">
        <f t="shared" si="237"/>
        <v>2.5859222916633524E-2</v>
      </c>
    </row>
    <row r="3331" spans="30:33" x14ac:dyDescent="0.2">
      <c r="AD3331">
        <f t="shared" si="235"/>
        <v>3329</v>
      </c>
      <c r="AE3331">
        <f t="shared" si="234"/>
        <v>7.7577668749900566E-6</v>
      </c>
      <c r="AF3331">
        <f t="shared" si="236"/>
        <v>4.840846529993793E-3</v>
      </c>
      <c r="AG3331">
        <f t="shared" si="237"/>
        <v>2.58256059268419E-2</v>
      </c>
    </row>
    <row r="3332" spans="30:33" x14ac:dyDescent="0.2">
      <c r="AD3332">
        <f t="shared" si="235"/>
        <v>3330</v>
      </c>
      <c r="AE3332">
        <f t="shared" si="234"/>
        <v>7.7453544479900723E-6</v>
      </c>
      <c r="AF3332">
        <f t="shared" si="236"/>
        <v>4.833101175545803E-3</v>
      </c>
      <c r="AG3332">
        <f t="shared" si="237"/>
        <v>2.5792030311806942E-2</v>
      </c>
    </row>
    <row r="3333" spans="30:33" x14ac:dyDescent="0.2">
      <c r="AD3333">
        <f t="shared" si="235"/>
        <v>3331</v>
      </c>
      <c r="AE3333">
        <f t="shared" si="234"/>
        <v>7.7329618808732877E-6</v>
      </c>
      <c r="AF3333">
        <f t="shared" si="236"/>
        <v>4.8253682136649295E-3</v>
      </c>
      <c r="AG3333">
        <f t="shared" si="237"/>
        <v>2.5758496025188923E-2</v>
      </c>
    </row>
    <row r="3334" spans="30:33" x14ac:dyDescent="0.2">
      <c r="AD3334">
        <f t="shared" si="235"/>
        <v>3332</v>
      </c>
      <c r="AE3334">
        <f t="shared" si="234"/>
        <v>7.7205891418638903E-6</v>
      </c>
      <c r="AF3334">
        <f t="shared" si="236"/>
        <v>4.8176476245230656E-3</v>
      </c>
      <c r="AG3334">
        <f t="shared" si="237"/>
        <v>2.5725003020690484E-2</v>
      </c>
    </row>
    <row r="3335" spans="30:33" x14ac:dyDescent="0.2">
      <c r="AD3335">
        <f t="shared" si="235"/>
        <v>3333</v>
      </c>
      <c r="AE3335">
        <f t="shared" si="234"/>
        <v>7.7082361992369082E-6</v>
      </c>
      <c r="AF3335">
        <f t="shared" si="236"/>
        <v>4.8099393883238289E-3</v>
      </c>
      <c r="AG3335">
        <f t="shared" si="237"/>
        <v>2.5691551252056615E-2</v>
      </c>
    </row>
    <row r="3336" spans="30:33" x14ac:dyDescent="0.2">
      <c r="AD3336">
        <f t="shared" si="235"/>
        <v>3334</v>
      </c>
      <c r="AE3336">
        <f t="shared" si="234"/>
        <v>7.6959030213181305E-6</v>
      </c>
      <c r="AF3336">
        <f t="shared" si="236"/>
        <v>4.8022434853025103E-3</v>
      </c>
      <c r="AG3336">
        <f t="shared" si="237"/>
        <v>2.5658140673074648E-2</v>
      </c>
    </row>
    <row r="3337" spans="30:33" x14ac:dyDescent="0.2">
      <c r="AD3337">
        <f t="shared" si="235"/>
        <v>3335</v>
      </c>
      <c r="AE3337">
        <f t="shared" si="234"/>
        <v>7.6835895764840208E-6</v>
      </c>
      <c r="AF3337">
        <f t="shared" si="236"/>
        <v>4.7945598957260258E-3</v>
      </c>
      <c r="AG3337">
        <f t="shared" si="237"/>
        <v>2.5624771237574208E-2</v>
      </c>
    </row>
    <row r="3338" spans="30:33" x14ac:dyDescent="0.2">
      <c r="AD3338">
        <f t="shared" si="235"/>
        <v>3336</v>
      </c>
      <c r="AE3338">
        <f t="shared" si="234"/>
        <v>7.6712958331616445E-6</v>
      </c>
      <c r="AF3338">
        <f t="shared" si="236"/>
        <v>4.7868885998928641E-3</v>
      </c>
      <c r="AG3338">
        <f t="shared" si="237"/>
        <v>2.5591442899427247E-2</v>
      </c>
    </row>
    <row r="3339" spans="30:33" x14ac:dyDescent="0.2">
      <c r="AD3339">
        <f t="shared" si="235"/>
        <v>3337</v>
      </c>
      <c r="AE3339">
        <f t="shared" si="234"/>
        <v>7.659021759828586E-6</v>
      </c>
      <c r="AF3339">
        <f t="shared" si="236"/>
        <v>4.7792295781330357E-3</v>
      </c>
      <c r="AG3339">
        <f t="shared" si="237"/>
        <v>2.5558155612547991E-2</v>
      </c>
    </row>
    <row r="3340" spans="30:33" x14ac:dyDescent="0.2">
      <c r="AD3340">
        <f t="shared" si="235"/>
        <v>3338</v>
      </c>
      <c r="AE3340">
        <f t="shared" si="234"/>
        <v>7.6467673250128598E-6</v>
      </c>
      <c r="AF3340">
        <f t="shared" si="236"/>
        <v>4.7715828108080222E-3</v>
      </c>
      <c r="AG3340">
        <f t="shared" si="237"/>
        <v>2.5524909330892926E-2</v>
      </c>
    </row>
    <row r="3341" spans="30:33" x14ac:dyDescent="0.2">
      <c r="AD3341">
        <f t="shared" si="235"/>
        <v>3339</v>
      </c>
      <c r="AE3341">
        <f t="shared" si="234"/>
        <v>7.6345324972928387E-6</v>
      </c>
      <c r="AF3341">
        <f t="shared" si="236"/>
        <v>4.7639482783107291E-3</v>
      </c>
      <c r="AG3341">
        <f t="shared" si="237"/>
        <v>2.5491704008460788E-2</v>
      </c>
    </row>
    <row r="3342" spans="30:33" x14ac:dyDescent="0.2">
      <c r="AD3342">
        <f t="shared" si="235"/>
        <v>3340</v>
      </c>
      <c r="AE3342">
        <f t="shared" si="234"/>
        <v>7.6223172452971701E-6</v>
      </c>
      <c r="AF3342">
        <f t="shared" si="236"/>
        <v>4.7563259610654317E-3</v>
      </c>
      <c r="AG3342">
        <f t="shared" si="237"/>
        <v>2.5458539599292548E-2</v>
      </c>
    </row>
    <row r="3343" spans="30:33" x14ac:dyDescent="0.2">
      <c r="AD3343">
        <f t="shared" si="235"/>
        <v>3341</v>
      </c>
      <c r="AE3343">
        <f t="shared" si="234"/>
        <v>7.610121537704694E-6</v>
      </c>
      <c r="AF3343">
        <f t="shared" si="236"/>
        <v>4.7487158395277266E-3</v>
      </c>
      <c r="AG3343">
        <f t="shared" si="237"/>
        <v>2.5425416057471381E-2</v>
      </c>
    </row>
    <row r="3344" spans="30:33" x14ac:dyDescent="0.2">
      <c r="AD3344">
        <f t="shared" si="235"/>
        <v>3342</v>
      </c>
      <c r="AE3344">
        <f t="shared" si="234"/>
        <v>7.597945343244366E-6</v>
      </c>
      <c r="AF3344">
        <f t="shared" si="236"/>
        <v>4.7411178941844821E-3</v>
      </c>
      <c r="AG3344">
        <f t="shared" si="237"/>
        <v>2.539233333712267E-2</v>
      </c>
    </row>
    <row r="3345" spans="30:33" x14ac:dyDescent="0.2">
      <c r="AD3345">
        <f t="shared" si="235"/>
        <v>3343</v>
      </c>
      <c r="AE3345">
        <f t="shared" si="234"/>
        <v>7.5857886306951751E-6</v>
      </c>
      <c r="AF3345">
        <f t="shared" si="236"/>
        <v>4.7335321055537866E-3</v>
      </c>
      <c r="AG3345">
        <f t="shared" si="237"/>
        <v>2.5359291392413972E-2</v>
      </c>
    </row>
    <row r="3346" spans="30:33" x14ac:dyDescent="0.2">
      <c r="AD3346">
        <f t="shared" si="235"/>
        <v>3344</v>
      </c>
      <c r="AE3346">
        <f t="shared" si="234"/>
        <v>7.5736513688860623E-6</v>
      </c>
      <c r="AF3346">
        <f t="shared" si="236"/>
        <v>4.7259584541849003E-3</v>
      </c>
      <c r="AG3346">
        <f t="shared" si="237"/>
        <v>2.5326290177554993E-2</v>
      </c>
    </row>
    <row r="3347" spans="30:33" x14ac:dyDescent="0.2">
      <c r="AD3347">
        <f t="shared" si="235"/>
        <v>3345</v>
      </c>
      <c r="AE3347">
        <f t="shared" ref="AE3347:AE3410" si="238">AF3346*$AE$3</f>
        <v>7.5615335266958437E-6</v>
      </c>
      <c r="AF3347">
        <f t="shared" si="236"/>
        <v>4.7183969206582039E-3</v>
      </c>
      <c r="AG3347">
        <f t="shared" si="237"/>
        <v>2.5293329646797598E-2</v>
      </c>
    </row>
    <row r="3348" spans="30:33" x14ac:dyDescent="0.2">
      <c r="AD3348">
        <f t="shared" si="235"/>
        <v>3346</v>
      </c>
      <c r="AE3348">
        <f t="shared" si="238"/>
        <v>7.5494350730531299E-6</v>
      </c>
      <c r="AF3348">
        <f t="shared" si="236"/>
        <v>4.7108474855851509E-3</v>
      </c>
      <c r="AG3348">
        <f t="shared" si="237"/>
        <v>2.5260409754435772E-2</v>
      </c>
    </row>
    <row r="3349" spans="30:33" x14ac:dyDescent="0.2">
      <c r="AD3349">
        <f t="shared" si="235"/>
        <v>3347</v>
      </c>
      <c r="AE3349">
        <f t="shared" si="238"/>
        <v>7.5373559769362446E-6</v>
      </c>
      <c r="AF3349">
        <f t="shared" si="236"/>
        <v>4.7033101296082144E-3</v>
      </c>
      <c r="AG3349">
        <f t="shared" si="237"/>
        <v>2.5227530454805611E-2</v>
      </c>
    </row>
    <row r="3350" spans="30:33" x14ac:dyDescent="0.2">
      <c r="AD3350">
        <f t="shared" si="235"/>
        <v>3348</v>
      </c>
      <c r="AE3350">
        <f t="shared" si="238"/>
        <v>7.525296207373146E-6</v>
      </c>
      <c r="AF3350">
        <f t="shared" si="236"/>
        <v>4.6957848334008411E-3</v>
      </c>
      <c r="AG3350">
        <f t="shared" si="237"/>
        <v>2.5194691702285294E-2</v>
      </c>
    </row>
    <row r="3351" spans="30:33" x14ac:dyDescent="0.2">
      <c r="AD3351">
        <f t="shared" si="235"/>
        <v>3349</v>
      </c>
      <c r="AE3351">
        <f t="shared" si="238"/>
        <v>7.513255733441349E-6</v>
      </c>
      <c r="AF3351">
        <f t="shared" si="236"/>
        <v>4.6882715776674E-3</v>
      </c>
      <c r="AG3351">
        <f t="shared" si="237"/>
        <v>2.5161893451295079E-2</v>
      </c>
    </row>
    <row r="3352" spans="30:33" x14ac:dyDescent="0.2">
      <c r="AD3352">
        <f t="shared" si="235"/>
        <v>3350</v>
      </c>
      <c r="AE3352">
        <f t="shared" si="238"/>
        <v>7.5012345242678434E-6</v>
      </c>
      <c r="AF3352">
        <f t="shared" si="236"/>
        <v>4.6807703431431319E-3</v>
      </c>
      <c r="AG3352">
        <f t="shared" si="237"/>
        <v>2.5129135656297274E-2</v>
      </c>
    </row>
    <row r="3353" spans="30:33" x14ac:dyDescent="0.2">
      <c r="AD3353">
        <f t="shared" si="235"/>
        <v>3351</v>
      </c>
      <c r="AE3353">
        <f t="shared" si="238"/>
        <v>7.4892325490290147E-6</v>
      </c>
      <c r="AF3353">
        <f t="shared" si="236"/>
        <v>4.6732811105941029E-3</v>
      </c>
      <c r="AG3353">
        <f t="shared" si="237"/>
        <v>2.5096418271796227E-2</v>
      </c>
    </row>
    <row r="3354" spans="30:33" x14ac:dyDescent="0.2">
      <c r="AD3354">
        <f t="shared" si="235"/>
        <v>3352</v>
      </c>
      <c r="AE3354">
        <f t="shared" si="238"/>
        <v>7.4772497769505678E-6</v>
      </c>
      <c r="AF3354">
        <f t="shared" si="236"/>
        <v>4.6658038608171524E-3</v>
      </c>
      <c r="AG3354">
        <f t="shared" si="237"/>
        <v>2.5063741252338304E-2</v>
      </c>
    </row>
    <row r="3355" spans="30:33" x14ac:dyDescent="0.2">
      <c r="AD3355">
        <f t="shared" si="235"/>
        <v>3353</v>
      </c>
      <c r="AE3355">
        <f t="shared" si="238"/>
        <v>7.4652861773074472E-6</v>
      </c>
      <c r="AF3355">
        <f t="shared" si="236"/>
        <v>4.658338574639845E-3</v>
      </c>
      <c r="AG3355">
        <f t="shared" si="237"/>
        <v>2.5031104552511872E-2</v>
      </c>
    </row>
    <row r="3356" spans="30:33" x14ac:dyDescent="0.2">
      <c r="AD3356">
        <f t="shared" si="235"/>
        <v>3354</v>
      </c>
      <c r="AE3356">
        <f t="shared" si="238"/>
        <v>7.453341719423755E-6</v>
      </c>
      <c r="AF3356">
        <f t="shared" si="236"/>
        <v>4.6508852329204212E-3</v>
      </c>
      <c r="AG3356">
        <f t="shared" si="237"/>
        <v>2.4998508126947275E-2</v>
      </c>
    </row>
    <row r="3357" spans="30:33" x14ac:dyDescent="0.2">
      <c r="AD3357">
        <f t="shared" si="235"/>
        <v>3355</v>
      </c>
      <c r="AE3357">
        <f t="shared" si="238"/>
        <v>7.4414163726726773E-6</v>
      </c>
      <c r="AF3357">
        <f t="shared" si="236"/>
        <v>4.6434438165477484E-3</v>
      </c>
      <c r="AG3357">
        <f t="shared" si="237"/>
        <v>2.4965951930316831E-2</v>
      </c>
    </row>
    <row r="3358" spans="30:33" x14ac:dyDescent="0.2">
      <c r="AD3358">
        <f t="shared" si="235"/>
        <v>3356</v>
      </c>
      <c r="AE3358">
        <f t="shared" si="238"/>
        <v>7.4295101064764008E-6</v>
      </c>
      <c r="AF3358">
        <f t="shared" si="236"/>
        <v>4.6360143064412716E-3</v>
      </c>
      <c r="AG3358">
        <f t="shared" si="237"/>
        <v>2.4933435917334802E-2</v>
      </c>
    </row>
    <row r="3359" spans="30:33" x14ac:dyDescent="0.2">
      <c r="AD3359">
        <f t="shared" si="235"/>
        <v>3357</v>
      </c>
      <c r="AE3359">
        <f t="shared" si="238"/>
        <v>7.4176228903060378E-6</v>
      </c>
      <c r="AF3359">
        <f t="shared" si="236"/>
        <v>4.6285966835509654E-3</v>
      </c>
      <c r="AG3359">
        <f t="shared" si="237"/>
        <v>2.490096004275737E-2</v>
      </c>
    </row>
    <row r="3360" spans="30:33" x14ac:dyDescent="0.2">
      <c r="AD3360">
        <f t="shared" si="235"/>
        <v>3358</v>
      </c>
      <c r="AE3360">
        <f t="shared" si="238"/>
        <v>7.4057546936815483E-6</v>
      </c>
      <c r="AF3360">
        <f t="shared" si="236"/>
        <v>4.6211909288572835E-3</v>
      </c>
      <c r="AG3360">
        <f t="shared" si="237"/>
        <v>2.4868524261382641E-2</v>
      </c>
    </row>
    <row r="3361" spans="30:33" x14ac:dyDescent="0.2">
      <c r="AD3361">
        <f t="shared" si="235"/>
        <v>3359</v>
      </c>
      <c r="AE3361">
        <f t="shared" si="238"/>
        <v>7.3939054861716566E-6</v>
      </c>
      <c r="AF3361">
        <f t="shared" si="236"/>
        <v>4.6137970233711117E-3</v>
      </c>
      <c r="AG3361">
        <f t="shared" si="237"/>
        <v>2.4836128528050595E-2</v>
      </c>
    </row>
    <row r="3362" spans="30:33" x14ac:dyDescent="0.2">
      <c r="AD3362">
        <f t="shared" si="235"/>
        <v>3360</v>
      </c>
      <c r="AE3362">
        <f t="shared" si="238"/>
        <v>7.3820752373937821E-6</v>
      </c>
      <c r="AF3362">
        <f t="shared" si="236"/>
        <v>4.6064149481337179E-3</v>
      </c>
      <c r="AG3362">
        <f t="shared" si="237"/>
        <v>2.480377279764311E-2</v>
      </c>
    </row>
    <row r="3363" spans="30:33" x14ac:dyDescent="0.2">
      <c r="AD3363">
        <f t="shared" ref="AD3363:AD3426" si="239">AD3362+1</f>
        <v>3361</v>
      </c>
      <c r="AE3363">
        <f t="shared" si="238"/>
        <v>7.3702639170139522E-6</v>
      </c>
      <c r="AF3363">
        <f t="shared" ref="AF3363:AF3426" si="240">AF3362*$AF$3</f>
        <v>4.5990446842167033E-3</v>
      </c>
      <c r="AG3363">
        <f t="shared" ref="AG3363:AG3426" si="241">AD3363*AE3363</f>
        <v>2.4771457025083893E-2</v>
      </c>
    </row>
    <row r="3364" spans="30:33" x14ac:dyDescent="0.2">
      <c r="AD3364">
        <f t="shared" si="239"/>
        <v>3362</v>
      </c>
      <c r="AE3364">
        <f t="shared" si="238"/>
        <v>7.3584714947467282E-6</v>
      </c>
      <c r="AF3364">
        <f t="shared" si="240"/>
        <v>4.5916862127219566E-3</v>
      </c>
      <c r="AG3364">
        <f t="shared" si="241"/>
        <v>2.4739181165338499E-2</v>
      </c>
    </row>
    <row r="3365" spans="30:33" x14ac:dyDescent="0.2">
      <c r="AD3365">
        <f t="shared" si="239"/>
        <v>3363</v>
      </c>
      <c r="AE3365">
        <f t="shared" si="238"/>
        <v>7.3466979403551339E-6</v>
      </c>
      <c r="AF3365">
        <f t="shared" si="240"/>
        <v>4.5843395147816008E-3</v>
      </c>
      <c r="AG3365">
        <f t="shared" si="241"/>
        <v>2.4706945173414315E-2</v>
      </c>
    </row>
    <row r="3366" spans="30:33" x14ac:dyDescent="0.2">
      <c r="AD3366">
        <f t="shared" si="239"/>
        <v>3364</v>
      </c>
      <c r="AE3366">
        <f t="shared" si="238"/>
        <v>7.334943223650565E-6</v>
      </c>
      <c r="AF3366">
        <f t="shared" si="240"/>
        <v>4.5770045715579502E-3</v>
      </c>
      <c r="AG3366">
        <f t="shared" si="241"/>
        <v>2.4674749004360501E-2</v>
      </c>
    </row>
    <row r="3367" spans="30:33" x14ac:dyDescent="0.2">
      <c r="AD3367">
        <f t="shared" si="239"/>
        <v>3365</v>
      </c>
      <c r="AE3367">
        <f t="shared" si="238"/>
        <v>7.3232073144927238E-6</v>
      </c>
      <c r="AF3367">
        <f t="shared" si="240"/>
        <v>4.5696813642434574E-3</v>
      </c>
      <c r="AG3367">
        <f t="shared" si="241"/>
        <v>2.4642592613268014E-2</v>
      </c>
    </row>
    <row r="3368" spans="30:33" x14ac:dyDescent="0.2">
      <c r="AD3368">
        <f t="shared" si="239"/>
        <v>3366</v>
      </c>
      <c r="AE3368">
        <f t="shared" si="238"/>
        <v>7.311490182789535E-6</v>
      </c>
      <c r="AF3368">
        <f t="shared" si="240"/>
        <v>4.5623698740606677E-3</v>
      </c>
      <c r="AG3368">
        <f t="shared" si="241"/>
        <v>2.4610475955269575E-2</v>
      </c>
    </row>
    <row r="3369" spans="30:33" x14ac:dyDescent="0.2">
      <c r="AD3369">
        <f t="shared" si="239"/>
        <v>3367</v>
      </c>
      <c r="AE3369">
        <f t="shared" si="238"/>
        <v>7.299791798497072E-6</v>
      </c>
      <c r="AF3369">
        <f t="shared" si="240"/>
        <v>4.5550700822621706E-3</v>
      </c>
      <c r="AG3369">
        <f t="shared" si="241"/>
        <v>2.4578398985539641E-2</v>
      </c>
    </row>
    <row r="3370" spans="30:33" x14ac:dyDescent="0.2">
      <c r="AD3370">
        <f t="shared" si="239"/>
        <v>3368</v>
      </c>
      <c r="AE3370">
        <f t="shared" si="238"/>
        <v>7.2881121316194765E-6</v>
      </c>
      <c r="AF3370">
        <f t="shared" si="240"/>
        <v>4.5477819701305513E-3</v>
      </c>
      <c r="AG3370">
        <f t="shared" si="241"/>
        <v>2.4546361659294396E-2</v>
      </c>
    </row>
    <row r="3371" spans="30:33" x14ac:dyDescent="0.2">
      <c r="AD3371">
        <f t="shared" si="239"/>
        <v>3369</v>
      </c>
      <c r="AE3371">
        <f t="shared" si="238"/>
        <v>7.2764511522088855E-6</v>
      </c>
      <c r="AF3371">
        <f t="shared" si="240"/>
        <v>4.5405055189783423E-3</v>
      </c>
      <c r="AG3371">
        <f t="shared" si="241"/>
        <v>2.4514363931791735E-2</v>
      </c>
    </row>
    <row r="3372" spans="30:33" x14ac:dyDescent="0.2">
      <c r="AD3372">
        <f t="shared" si="239"/>
        <v>3370</v>
      </c>
      <c r="AE3372">
        <f t="shared" si="238"/>
        <v>7.2648088303653511E-6</v>
      </c>
      <c r="AF3372">
        <f t="shared" si="240"/>
        <v>4.5332407101479769E-3</v>
      </c>
      <c r="AG3372">
        <f t="shared" si="241"/>
        <v>2.4482405758331233E-2</v>
      </c>
    </row>
    <row r="3373" spans="30:33" x14ac:dyDescent="0.2">
      <c r="AD3373">
        <f t="shared" si="239"/>
        <v>3371</v>
      </c>
      <c r="AE3373">
        <f t="shared" si="238"/>
        <v>7.2531851362367666E-6</v>
      </c>
      <c r="AF3373">
        <f t="shared" si="240"/>
        <v>4.5259875250117402E-3</v>
      </c>
      <c r="AG3373">
        <f t="shared" si="241"/>
        <v>2.4450487094254139E-2</v>
      </c>
    </row>
    <row r="3374" spans="30:33" x14ac:dyDescent="0.2">
      <c r="AD3374">
        <f t="shared" si="239"/>
        <v>3372</v>
      </c>
      <c r="AE3374">
        <f t="shared" si="238"/>
        <v>7.2415800400187879E-6</v>
      </c>
      <c r="AF3374">
        <f t="shared" si="240"/>
        <v>4.5187459449717209E-3</v>
      </c>
      <c r="AG3374">
        <f t="shared" si="241"/>
        <v>2.4418607894943354E-2</v>
      </c>
    </row>
    <row r="3375" spans="30:33" x14ac:dyDescent="0.2">
      <c r="AD3375">
        <f t="shared" si="239"/>
        <v>3373</v>
      </c>
      <c r="AE3375">
        <f t="shared" si="238"/>
        <v>7.229993511954757E-6</v>
      </c>
      <c r="AF3375">
        <f t="shared" si="240"/>
        <v>4.5115159514597658E-3</v>
      </c>
      <c r="AG3375">
        <f t="shared" si="241"/>
        <v>2.4386768115823396E-2</v>
      </c>
    </row>
    <row r="3376" spans="30:33" x14ac:dyDescent="0.2">
      <c r="AD3376">
        <f t="shared" si="239"/>
        <v>3374</v>
      </c>
      <c r="AE3376">
        <f t="shared" si="238"/>
        <v>7.2184255223356286E-6</v>
      </c>
      <c r="AF3376">
        <f t="shared" si="240"/>
        <v>4.5042975259374299E-3</v>
      </c>
      <c r="AG3376">
        <f t="shared" si="241"/>
        <v>2.4354967712360412E-2</v>
      </c>
    </row>
    <row r="3377" spans="30:33" x14ac:dyDescent="0.2">
      <c r="AD3377">
        <f t="shared" si="239"/>
        <v>3375</v>
      </c>
      <c r="AE3377">
        <f t="shared" si="238"/>
        <v>7.2068760414998911E-6</v>
      </c>
      <c r="AF3377">
        <f t="shared" si="240"/>
        <v>4.4970906498959301E-3</v>
      </c>
      <c r="AG3377">
        <f t="shared" si="241"/>
        <v>2.4323206640062132E-2</v>
      </c>
    </row>
    <row r="3378" spans="30:33" x14ac:dyDescent="0.2">
      <c r="AD3378">
        <f t="shared" si="239"/>
        <v>3376</v>
      </c>
      <c r="AE3378">
        <f t="shared" si="238"/>
        <v>7.1953450398334914E-6</v>
      </c>
      <c r="AF3378">
        <f t="shared" si="240"/>
        <v>4.4898953048560968E-3</v>
      </c>
      <c r="AG3378">
        <f t="shared" si="241"/>
        <v>2.4291484854477866E-2</v>
      </c>
    </row>
    <row r="3379" spans="30:33" x14ac:dyDescent="0.2">
      <c r="AD3379">
        <f t="shared" si="239"/>
        <v>3377</v>
      </c>
      <c r="AE3379">
        <f t="shared" si="238"/>
        <v>7.1838324877697585E-6</v>
      </c>
      <c r="AF3379">
        <f t="shared" si="240"/>
        <v>4.4827114723683271E-3</v>
      </c>
      <c r="AG3379">
        <f t="shared" si="241"/>
        <v>2.4259802311198474E-2</v>
      </c>
    </row>
    <row r="3380" spans="30:33" x14ac:dyDescent="0.2">
      <c r="AD3380">
        <f t="shared" si="239"/>
        <v>3378</v>
      </c>
      <c r="AE3380">
        <f t="shared" si="238"/>
        <v>7.1723383557893265E-6</v>
      </c>
      <c r="AF3380">
        <f t="shared" si="240"/>
        <v>4.4755391340125378E-3</v>
      </c>
      <c r="AG3380">
        <f t="shared" si="241"/>
        <v>2.4228158965856346E-2</v>
      </c>
    </row>
    <row r="3381" spans="30:33" x14ac:dyDescent="0.2">
      <c r="AD3381">
        <f t="shared" si="239"/>
        <v>3379</v>
      </c>
      <c r="AE3381">
        <f t="shared" si="238"/>
        <v>7.1608626144200636E-6</v>
      </c>
      <c r="AF3381">
        <f t="shared" si="240"/>
        <v>4.4683782713981178E-3</v>
      </c>
      <c r="AG3381">
        <f t="shared" si="241"/>
        <v>2.4196554774125394E-2</v>
      </c>
    </row>
    <row r="3382" spans="30:33" x14ac:dyDescent="0.2">
      <c r="AD3382">
        <f t="shared" si="239"/>
        <v>3380</v>
      </c>
      <c r="AE3382">
        <f t="shared" si="238"/>
        <v>7.149405234236992E-6</v>
      </c>
      <c r="AF3382">
        <f t="shared" si="240"/>
        <v>4.4612288661638804E-3</v>
      </c>
      <c r="AG3382">
        <f t="shared" si="241"/>
        <v>2.4164989691721032E-2</v>
      </c>
    </row>
    <row r="3383" spans="30:33" x14ac:dyDescent="0.2">
      <c r="AD3383">
        <f t="shared" si="239"/>
        <v>3381</v>
      </c>
      <c r="AE3383">
        <f t="shared" si="238"/>
        <v>7.1379661858622123E-6</v>
      </c>
      <c r="AF3383">
        <f t="shared" si="240"/>
        <v>4.4540908999780183E-3</v>
      </c>
      <c r="AG3383">
        <f t="shared" si="241"/>
        <v>2.4133463674400141E-2</v>
      </c>
    </row>
    <row r="3384" spans="30:33" x14ac:dyDescent="0.2">
      <c r="AD3384">
        <f t="shared" si="239"/>
        <v>3382</v>
      </c>
      <c r="AE3384">
        <f t="shared" si="238"/>
        <v>7.1265454399648328E-6</v>
      </c>
      <c r="AF3384">
        <f t="shared" si="240"/>
        <v>4.4469643545380529E-3</v>
      </c>
      <c r="AG3384">
        <f t="shared" si="241"/>
        <v>2.4101976677961063E-2</v>
      </c>
    </row>
    <row r="3385" spans="30:33" x14ac:dyDescent="0.2">
      <c r="AD3385">
        <f t="shared" si="239"/>
        <v>3383</v>
      </c>
      <c r="AE3385">
        <f t="shared" si="238"/>
        <v>7.1151429672608874E-6</v>
      </c>
      <c r="AF3385">
        <f t="shared" si="240"/>
        <v>4.4398492115707922E-3</v>
      </c>
      <c r="AG3385">
        <f t="shared" si="241"/>
        <v>2.4070528658243582E-2</v>
      </c>
    </row>
    <row r="3386" spans="30:33" x14ac:dyDescent="0.2">
      <c r="AD3386">
        <f t="shared" si="239"/>
        <v>3384</v>
      </c>
      <c r="AE3386">
        <f t="shared" si="238"/>
        <v>7.1037587385132703E-6</v>
      </c>
      <c r="AF3386">
        <f t="shared" si="240"/>
        <v>4.4327454528322787E-3</v>
      </c>
      <c r="AG3386">
        <f t="shared" si="241"/>
        <v>2.4039119571128906E-2</v>
      </c>
    </row>
    <row r="3387" spans="30:33" x14ac:dyDescent="0.2">
      <c r="AD3387">
        <f t="shared" si="239"/>
        <v>3385</v>
      </c>
      <c r="AE3387">
        <f t="shared" si="238"/>
        <v>7.092392724531649E-6</v>
      </c>
      <c r="AF3387">
        <f t="shared" si="240"/>
        <v>4.4256530601077468E-3</v>
      </c>
      <c r="AG3387">
        <f t="shared" si="241"/>
        <v>2.4007749372539633E-2</v>
      </c>
    </row>
    <row r="3388" spans="30:33" x14ac:dyDescent="0.2">
      <c r="AD3388">
        <f t="shared" si="239"/>
        <v>3386</v>
      </c>
      <c r="AE3388">
        <f t="shared" si="238"/>
        <v>7.0810448961723982E-6</v>
      </c>
      <c r="AF3388">
        <f t="shared" si="240"/>
        <v>4.4185720152115741E-3</v>
      </c>
      <c r="AG3388">
        <f t="shared" si="241"/>
        <v>2.3976418018439739E-2</v>
      </c>
    </row>
    <row r="3389" spans="30:33" x14ac:dyDescent="0.2">
      <c r="AD3389">
        <f t="shared" si="239"/>
        <v>3387</v>
      </c>
      <c r="AE3389">
        <f t="shared" si="238"/>
        <v>7.0697152243385222E-6</v>
      </c>
      <c r="AF3389">
        <f t="shared" si="240"/>
        <v>4.411502299987235E-3</v>
      </c>
      <c r="AG3389">
        <f t="shared" si="241"/>
        <v>2.3945125464834575E-2</v>
      </c>
    </row>
    <row r="3390" spans="30:33" x14ac:dyDescent="0.2">
      <c r="AD3390">
        <f t="shared" si="239"/>
        <v>3388</v>
      </c>
      <c r="AE3390">
        <f t="shared" si="238"/>
        <v>7.0584036799795796E-6</v>
      </c>
      <c r="AF3390">
        <f t="shared" si="240"/>
        <v>4.4044438963072551E-3</v>
      </c>
      <c r="AG3390">
        <f t="shared" si="241"/>
        <v>2.3913871667770814E-2</v>
      </c>
    </row>
    <row r="3391" spans="30:33" x14ac:dyDescent="0.2">
      <c r="AD3391">
        <f t="shared" si="239"/>
        <v>3389</v>
      </c>
      <c r="AE3391">
        <f t="shared" si="238"/>
        <v>7.0471102340916112E-6</v>
      </c>
      <c r="AF3391">
        <f t="shared" si="240"/>
        <v>4.3973967860731636E-3</v>
      </c>
      <c r="AG3391">
        <f t="shared" si="241"/>
        <v>2.3882656583336472E-2</v>
      </c>
    </row>
    <row r="3392" spans="30:33" x14ac:dyDescent="0.2">
      <c r="AD3392">
        <f t="shared" si="239"/>
        <v>3390</v>
      </c>
      <c r="AE3392">
        <f t="shared" si="238"/>
        <v>7.0358348577170652E-6</v>
      </c>
      <c r="AF3392">
        <f t="shared" si="240"/>
        <v>4.3903609512154461E-3</v>
      </c>
      <c r="AG3392">
        <f t="shared" si="241"/>
        <v>2.3851480167660852E-2</v>
      </c>
    </row>
    <row r="3393" spans="30:33" x14ac:dyDescent="0.2">
      <c r="AD3393">
        <f t="shared" si="239"/>
        <v>3391</v>
      </c>
      <c r="AE3393">
        <f t="shared" si="238"/>
        <v>7.0245775219447167E-6</v>
      </c>
      <c r="AF3393">
        <f t="shared" si="240"/>
        <v>4.3833363736935013E-3</v>
      </c>
      <c r="AG3393">
        <f t="shared" si="241"/>
        <v>2.3820342376914536E-2</v>
      </c>
    </row>
    <row r="3394" spans="30:33" x14ac:dyDescent="0.2">
      <c r="AD3394">
        <f t="shared" si="239"/>
        <v>3392</v>
      </c>
      <c r="AE3394">
        <f t="shared" si="238"/>
        <v>7.0133381979096056E-6</v>
      </c>
      <c r="AF3394">
        <f t="shared" si="240"/>
        <v>4.3763230354955914E-3</v>
      </c>
      <c r="AG3394">
        <f t="shared" si="241"/>
        <v>2.3789243167309383E-2</v>
      </c>
    </row>
    <row r="3395" spans="30:33" x14ac:dyDescent="0.2">
      <c r="AD3395">
        <f t="shared" si="239"/>
        <v>3393</v>
      </c>
      <c r="AE3395">
        <f t="shared" si="238"/>
        <v>7.0021168567929495E-6</v>
      </c>
      <c r="AF3395">
        <f t="shared" si="240"/>
        <v>4.3693209186387982E-3</v>
      </c>
      <c r="AG3395">
        <f t="shared" si="241"/>
        <v>2.3758182495098479E-2</v>
      </c>
    </row>
    <row r="3396" spans="30:33" x14ac:dyDescent="0.2">
      <c r="AD3396">
        <f t="shared" si="239"/>
        <v>3394</v>
      </c>
      <c r="AE3396">
        <f t="shared" si="238"/>
        <v>6.9909134698220801E-6</v>
      </c>
      <c r="AF3396">
        <f t="shared" si="240"/>
        <v>4.3623300051689757E-3</v>
      </c>
      <c r="AG3396">
        <f t="shared" si="241"/>
        <v>2.3727160316576141E-2</v>
      </c>
    </row>
    <row r="3397" spans="30:33" x14ac:dyDescent="0.2">
      <c r="AD3397">
        <f t="shared" si="239"/>
        <v>3395</v>
      </c>
      <c r="AE3397">
        <f t="shared" si="238"/>
        <v>6.9797280082703647E-6</v>
      </c>
      <c r="AF3397">
        <f t="shared" si="240"/>
        <v>4.355350277160705E-3</v>
      </c>
      <c r="AG3397">
        <f t="shared" si="241"/>
        <v>2.3696176588077888E-2</v>
      </c>
    </row>
    <row r="3398" spans="30:33" x14ac:dyDescent="0.2">
      <c r="AD3398">
        <f t="shared" si="239"/>
        <v>3396</v>
      </c>
      <c r="AE3398">
        <f t="shared" si="238"/>
        <v>6.9685604434571312E-6</v>
      </c>
      <c r="AF3398">
        <f t="shared" si="240"/>
        <v>4.3483817167172473E-3</v>
      </c>
      <c r="AG3398">
        <f t="shared" si="241"/>
        <v>2.3665231265980417E-2</v>
      </c>
    </row>
    <row r="3399" spans="30:33" x14ac:dyDescent="0.2">
      <c r="AD3399">
        <f t="shared" si="239"/>
        <v>3397</v>
      </c>
      <c r="AE3399">
        <f t="shared" si="238"/>
        <v>6.9574107467475992E-6</v>
      </c>
      <c r="AF3399">
        <f t="shared" si="240"/>
        <v>4.3414243059704998E-3</v>
      </c>
      <c r="AG3399">
        <f t="shared" si="241"/>
        <v>2.3634324306701593E-2</v>
      </c>
    </row>
    <row r="3400" spans="30:33" x14ac:dyDescent="0.2">
      <c r="AD3400">
        <f t="shared" si="239"/>
        <v>3398</v>
      </c>
      <c r="AE3400">
        <f t="shared" si="238"/>
        <v>6.9462788895528032E-6</v>
      </c>
      <c r="AF3400">
        <f t="shared" si="240"/>
        <v>4.334478027080947E-3</v>
      </c>
      <c r="AG3400">
        <f t="shared" si="241"/>
        <v>2.3603455666700426E-2</v>
      </c>
    </row>
    <row r="3401" spans="30:33" x14ac:dyDescent="0.2">
      <c r="AD3401">
        <f t="shared" si="239"/>
        <v>3399</v>
      </c>
      <c r="AE3401">
        <f t="shared" si="238"/>
        <v>6.9351648433295184E-6</v>
      </c>
      <c r="AF3401">
        <f t="shared" si="240"/>
        <v>4.3275428622376174E-3</v>
      </c>
      <c r="AG3401">
        <f t="shared" si="241"/>
        <v>2.3572625302477033E-2</v>
      </c>
    </row>
    <row r="3402" spans="30:33" x14ac:dyDescent="0.2">
      <c r="AD3402">
        <f t="shared" si="239"/>
        <v>3400</v>
      </c>
      <c r="AE3402">
        <f t="shared" si="238"/>
        <v>6.9240685795801913E-6</v>
      </c>
      <c r="AF3402">
        <f t="shared" si="240"/>
        <v>4.3206187936580369E-3</v>
      </c>
      <c r="AG3402">
        <f t="shared" si="241"/>
        <v>2.3541833170572651E-2</v>
      </c>
    </row>
    <row r="3403" spans="30:33" x14ac:dyDescent="0.2">
      <c r="AD3403">
        <f t="shared" si="239"/>
        <v>3401</v>
      </c>
      <c r="AE3403">
        <f t="shared" si="238"/>
        <v>6.9129900698528622E-6</v>
      </c>
      <c r="AF3403">
        <f t="shared" si="240"/>
        <v>4.313705803588184E-3</v>
      </c>
      <c r="AG3403">
        <f t="shared" si="241"/>
        <v>2.3511079227569585E-2</v>
      </c>
    </row>
    <row r="3404" spans="30:33" x14ac:dyDescent="0.2">
      <c r="AD3404">
        <f t="shared" si="239"/>
        <v>3402</v>
      </c>
      <c r="AE3404">
        <f t="shared" si="238"/>
        <v>6.9019292857410973E-6</v>
      </c>
      <c r="AF3404">
        <f t="shared" si="240"/>
        <v>4.3068038743024426E-3</v>
      </c>
      <c r="AG3404">
        <f t="shared" si="241"/>
        <v>2.3480363430091213E-2</v>
      </c>
    </row>
    <row r="3405" spans="30:33" x14ac:dyDescent="0.2">
      <c r="AD3405">
        <f t="shared" si="239"/>
        <v>3403</v>
      </c>
      <c r="AE3405">
        <f t="shared" si="238"/>
        <v>6.8908861988839116E-6</v>
      </c>
      <c r="AF3405">
        <f t="shared" si="240"/>
        <v>4.2999129881035585E-3</v>
      </c>
      <c r="AG3405">
        <f t="shared" si="241"/>
        <v>2.344968573480195E-2</v>
      </c>
    </row>
    <row r="3406" spans="30:33" x14ac:dyDescent="0.2">
      <c r="AD3406">
        <f t="shared" si="239"/>
        <v>3404</v>
      </c>
      <c r="AE3406">
        <f t="shared" si="238"/>
        <v>6.8798607809656968E-6</v>
      </c>
      <c r="AF3406">
        <f t="shared" si="240"/>
        <v>4.2930331273225925E-3</v>
      </c>
      <c r="AG3406">
        <f t="shared" si="241"/>
        <v>2.3419046098407233E-2</v>
      </c>
    </row>
    <row r="3407" spans="30:33" x14ac:dyDescent="0.2">
      <c r="AD3407">
        <f t="shared" si="239"/>
        <v>3405</v>
      </c>
      <c r="AE3407">
        <f t="shared" si="238"/>
        <v>6.8688530037161514E-6</v>
      </c>
      <c r="AF3407">
        <f t="shared" si="240"/>
        <v>4.2861642743188761E-3</v>
      </c>
      <c r="AG3407">
        <f t="shared" si="241"/>
        <v>2.3388444477653494E-2</v>
      </c>
    </row>
    <row r="3408" spans="30:33" x14ac:dyDescent="0.2">
      <c r="AD3408">
        <f t="shared" si="239"/>
        <v>3406</v>
      </c>
      <c r="AE3408">
        <f t="shared" si="238"/>
        <v>6.8578628389102048E-6</v>
      </c>
      <c r="AF3408">
        <f t="shared" si="240"/>
        <v>4.2793064114799656E-3</v>
      </c>
      <c r="AG3408">
        <f t="shared" si="241"/>
        <v>2.3357880829328156E-2</v>
      </c>
    </row>
    <row r="3409" spans="30:33" x14ac:dyDescent="0.2">
      <c r="AD3409">
        <f t="shared" si="239"/>
        <v>3407</v>
      </c>
      <c r="AE3409">
        <f t="shared" si="238"/>
        <v>6.8468902583679482E-6</v>
      </c>
      <c r="AF3409">
        <f t="shared" si="240"/>
        <v>4.2724595212215973E-3</v>
      </c>
      <c r="AG3409">
        <f t="shared" si="241"/>
        <v>2.3327355110259601E-2</v>
      </c>
    </row>
    <row r="3410" spans="30:33" x14ac:dyDescent="0.2">
      <c r="AD3410">
        <f t="shared" si="239"/>
        <v>3408</v>
      </c>
      <c r="AE3410">
        <f t="shared" si="238"/>
        <v>6.835935233954559E-6</v>
      </c>
      <c r="AF3410">
        <f t="shared" si="240"/>
        <v>4.2656235859876426E-3</v>
      </c>
      <c r="AG3410">
        <f t="shared" si="241"/>
        <v>2.3296867277317137E-2</v>
      </c>
    </row>
    <row r="3411" spans="30:33" x14ac:dyDescent="0.2">
      <c r="AD3411">
        <f t="shared" si="239"/>
        <v>3409</v>
      </c>
      <c r="AE3411">
        <f t="shared" ref="AE3411:AE3474" si="242">AF3410*$AE$3</f>
        <v>6.8249977375802316E-6</v>
      </c>
      <c r="AF3411">
        <f t="shared" si="240"/>
        <v>4.2587985882500618E-3</v>
      </c>
      <c r="AG3411">
        <f t="shared" si="241"/>
        <v>2.3266417287411009E-2</v>
      </c>
    </row>
    <row r="3412" spans="30:33" x14ac:dyDescent="0.2">
      <c r="AD3412">
        <f t="shared" si="239"/>
        <v>3410</v>
      </c>
      <c r="AE3412">
        <f t="shared" si="242"/>
        <v>6.8140777412001015E-6</v>
      </c>
      <c r="AF3412">
        <f t="shared" si="240"/>
        <v>4.2519845105088612E-3</v>
      </c>
      <c r="AG3412">
        <f t="shared" si="241"/>
        <v>2.3236005097492345E-2</v>
      </c>
    </row>
    <row r="3413" spans="30:33" x14ac:dyDescent="0.2">
      <c r="AD3413">
        <f t="shared" si="239"/>
        <v>3411</v>
      </c>
      <c r="AE3413">
        <f t="shared" si="242"/>
        <v>6.803175216814181E-6</v>
      </c>
      <c r="AF3413">
        <f t="shared" si="240"/>
        <v>4.2451813352920465E-3</v>
      </c>
      <c r="AG3413">
        <f t="shared" si="241"/>
        <v>2.3205630664553171E-2</v>
      </c>
    </row>
    <row r="3414" spans="30:33" x14ac:dyDescent="0.2">
      <c r="AD3414">
        <f t="shared" si="239"/>
        <v>3412</v>
      </c>
      <c r="AE3414">
        <f t="shared" si="242"/>
        <v>6.7922901364672776E-6</v>
      </c>
      <c r="AF3414">
        <f t="shared" si="240"/>
        <v>4.2383890451555793E-3</v>
      </c>
      <c r="AG3414">
        <f t="shared" si="241"/>
        <v>2.3175293945626351E-2</v>
      </c>
    </row>
    <row r="3415" spans="30:33" x14ac:dyDescent="0.2">
      <c r="AD3415">
        <f t="shared" si="239"/>
        <v>3413</v>
      </c>
      <c r="AE3415">
        <f t="shared" si="242"/>
        <v>6.7814224722489296E-6</v>
      </c>
      <c r="AF3415">
        <f t="shared" si="240"/>
        <v>4.2316076226833303E-3</v>
      </c>
      <c r="AG3415">
        <f t="shared" si="241"/>
        <v>2.3144994897785598E-2</v>
      </c>
    </row>
    <row r="3416" spans="30:33" x14ac:dyDescent="0.2">
      <c r="AD3416">
        <f t="shared" si="239"/>
        <v>3414</v>
      </c>
      <c r="AE3416">
        <f t="shared" si="242"/>
        <v>6.7705721962933313E-6</v>
      </c>
      <c r="AF3416">
        <f t="shared" si="240"/>
        <v>4.2248370504870368E-3</v>
      </c>
      <c r="AG3416">
        <f t="shared" si="241"/>
        <v>2.3114733478145431E-2</v>
      </c>
    </row>
    <row r="3417" spans="30:33" x14ac:dyDescent="0.2">
      <c r="AD3417">
        <f t="shared" si="239"/>
        <v>3415</v>
      </c>
      <c r="AE3417">
        <f t="shared" si="242"/>
        <v>6.7597392807792619E-6</v>
      </c>
      <c r="AF3417">
        <f t="shared" si="240"/>
        <v>4.2180773112062576E-3</v>
      </c>
      <c r="AG3417">
        <f t="shared" si="241"/>
        <v>2.3084509643861179E-2</v>
      </c>
    </row>
    <row r="3418" spans="30:33" x14ac:dyDescent="0.2">
      <c r="AD3418">
        <f t="shared" si="239"/>
        <v>3416</v>
      </c>
      <c r="AE3418">
        <f t="shared" si="242"/>
        <v>6.7489236979300148E-6</v>
      </c>
      <c r="AF3418">
        <f t="shared" si="240"/>
        <v>4.2113283875083278E-3</v>
      </c>
      <c r="AG3418">
        <f t="shared" si="241"/>
        <v>2.3054323352128932E-2</v>
      </c>
    </row>
    <row r="3419" spans="30:33" x14ac:dyDescent="0.2">
      <c r="AD3419">
        <f t="shared" si="239"/>
        <v>3417</v>
      </c>
      <c r="AE3419">
        <f t="shared" si="242"/>
        <v>6.7381254200133274E-6</v>
      </c>
      <c r="AF3419">
        <f t="shared" si="240"/>
        <v>4.204590262088314E-3</v>
      </c>
      <c r="AG3419">
        <f t="shared" si="241"/>
        <v>2.3024174560185538E-2</v>
      </c>
    </row>
    <row r="3420" spans="30:33" x14ac:dyDescent="0.2">
      <c r="AD3420">
        <f t="shared" si="239"/>
        <v>3418</v>
      </c>
      <c r="AE3420">
        <f t="shared" si="242"/>
        <v>6.7273444193413054E-6</v>
      </c>
      <c r="AF3420">
        <f t="shared" si="240"/>
        <v>4.1978629176689722E-3</v>
      </c>
      <c r="AG3420">
        <f t="shared" si="241"/>
        <v>2.2994063225308583E-2</v>
      </c>
    </row>
    <row r="3421" spans="30:33" x14ac:dyDescent="0.2">
      <c r="AD3421">
        <f t="shared" si="239"/>
        <v>3419</v>
      </c>
      <c r="AE3421">
        <f t="shared" si="242"/>
        <v>6.7165806682703585E-6</v>
      </c>
      <c r="AF3421">
        <f t="shared" si="240"/>
        <v>4.1911463370007014E-3</v>
      </c>
      <c r="AG3421">
        <f t="shared" si="241"/>
        <v>2.2963989304816357E-2</v>
      </c>
    </row>
    <row r="3422" spans="30:33" x14ac:dyDescent="0.2">
      <c r="AD3422">
        <f t="shared" si="239"/>
        <v>3420</v>
      </c>
      <c r="AE3422">
        <f t="shared" si="242"/>
        <v>6.7058341392011251E-6</v>
      </c>
      <c r="AF3422">
        <f t="shared" si="240"/>
        <v>4.1844405028615E-3</v>
      </c>
      <c r="AG3422">
        <f t="shared" si="241"/>
        <v>2.2933952756067848E-2</v>
      </c>
    </row>
    <row r="3423" spans="30:33" x14ac:dyDescent="0.2">
      <c r="AD3423">
        <f t="shared" si="239"/>
        <v>3421</v>
      </c>
      <c r="AE3423">
        <f t="shared" si="242"/>
        <v>6.6951048045784029E-6</v>
      </c>
      <c r="AF3423">
        <f t="shared" si="240"/>
        <v>4.1777453980569217E-3</v>
      </c>
      <c r="AG3423">
        <f t="shared" si="241"/>
        <v>2.2903953536462716E-2</v>
      </c>
    </row>
    <row r="3424" spans="30:33" x14ac:dyDescent="0.2">
      <c r="AD3424">
        <f t="shared" si="239"/>
        <v>3422</v>
      </c>
      <c r="AE3424">
        <f t="shared" si="242"/>
        <v>6.6843926368910777E-6</v>
      </c>
      <c r="AF3424">
        <f t="shared" si="240"/>
        <v>4.1710610054200301E-3</v>
      </c>
      <c r="AG3424">
        <f t="shared" si="241"/>
        <v>2.2873991603441269E-2</v>
      </c>
    </row>
    <row r="3425" spans="30:33" x14ac:dyDescent="0.2">
      <c r="AD3425">
        <f t="shared" si="239"/>
        <v>3423</v>
      </c>
      <c r="AE3425">
        <f t="shared" si="242"/>
        <v>6.6736976086720511E-6</v>
      </c>
      <c r="AF3425">
        <f t="shared" si="240"/>
        <v>4.1643873078113574E-3</v>
      </c>
      <c r="AG3425">
        <f t="shared" si="241"/>
        <v>2.2844066914484432E-2</v>
      </c>
    </row>
    <row r="3426" spans="30:33" x14ac:dyDescent="0.2">
      <c r="AD3426">
        <f t="shared" si="239"/>
        <v>3424</v>
      </c>
      <c r="AE3426">
        <f t="shared" si="242"/>
        <v>6.6630196924981751E-6</v>
      </c>
      <c r="AF3426">
        <f t="shared" si="240"/>
        <v>4.1577242881188593E-3</v>
      </c>
      <c r="AG3426">
        <f t="shared" si="241"/>
        <v>2.2814179427113751E-2</v>
      </c>
    </row>
    <row r="3427" spans="30:33" x14ac:dyDescent="0.2">
      <c r="AD3427">
        <f t="shared" ref="AD3427:AD3490" si="243">AD3426+1</f>
        <v>3425</v>
      </c>
      <c r="AE3427">
        <f t="shared" si="242"/>
        <v>6.6523588609901776E-6</v>
      </c>
      <c r="AF3427">
        <f t="shared" ref="AF3427:AF3490" si="244">AF3426*$AF$3</f>
        <v>4.1510719292578687E-3</v>
      </c>
      <c r="AG3427">
        <f t="shared" ref="AG3427:AG3490" si="245">AD3427*AE3427</f>
        <v>2.2784329098891359E-2</v>
      </c>
    </row>
    <row r="3428" spans="30:33" x14ac:dyDescent="0.2">
      <c r="AD3428">
        <f t="shared" si="243"/>
        <v>3426</v>
      </c>
      <c r="AE3428">
        <f t="shared" si="242"/>
        <v>6.6417150868125928E-6</v>
      </c>
      <c r="AF3428">
        <f t="shared" si="244"/>
        <v>4.1444302141710561E-3</v>
      </c>
      <c r="AG3428">
        <f t="shared" si="245"/>
        <v>2.2754515887419943E-2</v>
      </c>
    </row>
    <row r="3429" spans="30:33" x14ac:dyDescent="0.2">
      <c r="AD3429">
        <f t="shared" si="243"/>
        <v>3427</v>
      </c>
      <c r="AE3429">
        <f t="shared" si="242"/>
        <v>6.6310883426736929E-6</v>
      </c>
      <c r="AF3429">
        <f t="shared" si="244"/>
        <v>4.1377991258283826E-3</v>
      </c>
      <c r="AG3429">
        <f t="shared" si="245"/>
        <v>2.2724739750342747E-2</v>
      </c>
    </row>
    <row r="3430" spans="30:33" x14ac:dyDescent="0.2">
      <c r="AD3430">
        <f t="shared" si="243"/>
        <v>3428</v>
      </c>
      <c r="AE3430">
        <f t="shared" si="242"/>
        <v>6.620478601325415E-6</v>
      </c>
      <c r="AF3430">
        <f t="shared" si="244"/>
        <v>4.1311786472270568E-3</v>
      </c>
      <c r="AG3430">
        <f t="shared" si="245"/>
        <v>2.2695000645343522E-2</v>
      </c>
    </row>
    <row r="3431" spans="30:33" x14ac:dyDescent="0.2">
      <c r="AD3431">
        <f t="shared" si="243"/>
        <v>3429</v>
      </c>
      <c r="AE3431">
        <f t="shared" si="242"/>
        <v>6.6098858355632943E-6</v>
      </c>
      <c r="AF3431">
        <f t="shared" si="244"/>
        <v>4.1245687613914936E-3</v>
      </c>
      <c r="AG3431">
        <f t="shared" si="245"/>
        <v>2.2665298530146535E-2</v>
      </c>
    </row>
    <row r="3432" spans="30:33" x14ac:dyDescent="0.2">
      <c r="AD3432">
        <f t="shared" si="243"/>
        <v>3430</v>
      </c>
      <c r="AE3432">
        <f t="shared" si="242"/>
        <v>6.5993100182263926E-6</v>
      </c>
      <c r="AF3432">
        <f t="shared" si="244"/>
        <v>4.1179694513732669E-3</v>
      </c>
      <c r="AG3432">
        <f t="shared" si="245"/>
        <v>2.2635633362516526E-2</v>
      </c>
    </row>
    <row r="3433" spans="30:33" x14ac:dyDescent="0.2">
      <c r="AD3433">
        <f t="shared" si="243"/>
        <v>3431</v>
      </c>
      <c r="AE3433">
        <f t="shared" si="242"/>
        <v>6.5887511221972298E-6</v>
      </c>
      <c r="AF3433">
        <f t="shared" si="244"/>
        <v>4.1113807002510694E-3</v>
      </c>
      <c r="AG3433">
        <f t="shared" si="245"/>
        <v>2.2606005100258696E-2</v>
      </c>
    </row>
    <row r="3434" spans="30:33" x14ac:dyDescent="0.2">
      <c r="AD3434">
        <f t="shared" si="243"/>
        <v>3432</v>
      </c>
      <c r="AE3434">
        <f t="shared" si="242"/>
        <v>6.5782091204017139E-6</v>
      </c>
      <c r="AF3434">
        <f t="shared" si="244"/>
        <v>4.1048024911306677E-3</v>
      </c>
      <c r="AG3434">
        <f t="shared" si="245"/>
        <v>2.257641370121868E-2</v>
      </c>
    </row>
    <row r="3435" spans="30:33" x14ac:dyDescent="0.2">
      <c r="AD3435">
        <f t="shared" si="243"/>
        <v>3433</v>
      </c>
      <c r="AE3435">
        <f t="shared" si="242"/>
        <v>6.5676839858090711E-6</v>
      </c>
      <c r="AF3435">
        <f t="shared" si="244"/>
        <v>4.098234807144858E-3</v>
      </c>
      <c r="AG3435">
        <f t="shared" si="245"/>
        <v>2.2546859123282539E-2</v>
      </c>
    </row>
    <row r="3436" spans="30:33" x14ac:dyDescent="0.2">
      <c r="AD3436">
        <f t="shared" si="243"/>
        <v>3434</v>
      </c>
      <c r="AE3436">
        <f t="shared" si="242"/>
        <v>6.5571756914317756E-6</v>
      </c>
      <c r="AF3436">
        <f t="shared" si="244"/>
        <v>4.0916776314534262E-3</v>
      </c>
      <c r="AG3436">
        <f t="shared" si="245"/>
        <v>2.2517341324376716E-2</v>
      </c>
    </row>
    <row r="3437" spans="30:33" x14ac:dyDescent="0.2">
      <c r="AD3437">
        <f t="shared" si="243"/>
        <v>3435</v>
      </c>
      <c r="AE3437">
        <f t="shared" si="242"/>
        <v>6.5466842103254847E-6</v>
      </c>
      <c r="AF3437">
        <f t="shared" si="244"/>
        <v>4.0851309472431001E-3</v>
      </c>
      <c r="AG3437">
        <f t="shared" si="245"/>
        <v>2.2487860262468039E-2</v>
      </c>
    </row>
    <row r="3438" spans="30:33" x14ac:dyDescent="0.2">
      <c r="AD3438">
        <f t="shared" si="243"/>
        <v>3436</v>
      </c>
      <c r="AE3438">
        <f t="shared" si="242"/>
        <v>6.5362095155889633E-6</v>
      </c>
      <c r="AF3438">
        <f t="shared" si="244"/>
        <v>4.0785947377275106E-3</v>
      </c>
      <c r="AG3438">
        <f t="shared" si="245"/>
        <v>2.2458415895563678E-2</v>
      </c>
    </row>
    <row r="3439" spans="30:33" x14ac:dyDescent="0.2">
      <c r="AD3439">
        <f t="shared" si="243"/>
        <v>3437</v>
      </c>
      <c r="AE3439">
        <f t="shared" si="242"/>
        <v>6.5257515803640204E-6</v>
      </c>
      <c r="AF3439">
        <f t="shared" si="244"/>
        <v>4.0720689861471464E-3</v>
      </c>
      <c r="AG3439">
        <f t="shared" si="245"/>
        <v>2.2429008181711139E-2</v>
      </c>
    </row>
    <row r="3440" spans="30:33" x14ac:dyDescent="0.2">
      <c r="AD3440">
        <f t="shared" si="243"/>
        <v>3438</v>
      </c>
      <c r="AE3440">
        <f t="shared" si="242"/>
        <v>6.515310377835437E-6</v>
      </c>
      <c r="AF3440">
        <f t="shared" si="244"/>
        <v>4.0655536757693107E-3</v>
      </c>
      <c r="AG3440">
        <f t="shared" si="245"/>
        <v>2.2399637078998232E-2</v>
      </c>
    </row>
    <row r="3441" spans="30:33" x14ac:dyDescent="0.2">
      <c r="AD3441">
        <f t="shared" si="243"/>
        <v>3439</v>
      </c>
      <c r="AE3441">
        <f t="shared" si="242"/>
        <v>6.5048858812309004E-6</v>
      </c>
      <c r="AF3441">
        <f t="shared" si="244"/>
        <v>4.0590487898880794E-3</v>
      </c>
      <c r="AG3441">
        <f t="shared" si="245"/>
        <v>2.2370302545553066E-2</v>
      </c>
    </row>
    <row r="3442" spans="30:33" x14ac:dyDescent="0.2">
      <c r="AD3442">
        <f t="shared" si="243"/>
        <v>3440</v>
      </c>
      <c r="AE3442">
        <f t="shared" si="242"/>
        <v>6.4944780638209299E-6</v>
      </c>
      <c r="AF3442">
        <f t="shared" si="244"/>
        <v>4.0525543118242581E-3</v>
      </c>
      <c r="AG3442">
        <f t="shared" si="245"/>
        <v>2.2341004539543997E-2</v>
      </c>
    </row>
    <row r="3443" spans="30:33" x14ac:dyDescent="0.2">
      <c r="AD3443">
        <f t="shared" si="243"/>
        <v>3441</v>
      </c>
      <c r="AE3443">
        <f t="shared" si="242"/>
        <v>6.4840868989188156E-6</v>
      </c>
      <c r="AF3443">
        <f t="shared" si="244"/>
        <v>4.0460702249253393E-3</v>
      </c>
      <c r="AG3443">
        <f t="shared" si="245"/>
        <v>2.2311743019179646E-2</v>
      </c>
    </row>
    <row r="3444" spans="30:33" x14ac:dyDescent="0.2">
      <c r="AD3444">
        <f t="shared" si="243"/>
        <v>3442</v>
      </c>
      <c r="AE3444">
        <f t="shared" si="242"/>
        <v>6.4737123598805458E-6</v>
      </c>
      <c r="AF3444">
        <f t="shared" si="244"/>
        <v>4.0395965125654583E-3</v>
      </c>
      <c r="AG3444">
        <f t="shared" si="245"/>
        <v>2.228251794270884E-2</v>
      </c>
    </row>
    <row r="3445" spans="30:33" x14ac:dyDescent="0.2">
      <c r="AD3445">
        <f t="shared" si="243"/>
        <v>3443</v>
      </c>
      <c r="AE3445">
        <f t="shared" si="242"/>
        <v>6.4633544201047365E-6</v>
      </c>
      <c r="AF3445">
        <f t="shared" si="244"/>
        <v>4.0331331581453531E-3</v>
      </c>
      <c r="AG3445">
        <f t="shared" si="245"/>
        <v>2.2253329268420607E-2</v>
      </c>
    </row>
    <row r="3446" spans="30:33" x14ac:dyDescent="0.2">
      <c r="AD3446">
        <f t="shared" si="243"/>
        <v>3444</v>
      </c>
      <c r="AE3446">
        <f t="shared" si="242"/>
        <v>6.4530130530325681E-6</v>
      </c>
      <c r="AF3446">
        <f t="shared" si="244"/>
        <v>4.0266801450923205E-3</v>
      </c>
      <c r="AG3446">
        <f t="shared" si="245"/>
        <v>2.2224176954644164E-2</v>
      </c>
    </row>
    <row r="3447" spans="30:33" x14ac:dyDescent="0.2">
      <c r="AD3447">
        <f t="shared" si="243"/>
        <v>3445</v>
      </c>
      <c r="AE3447">
        <f t="shared" si="242"/>
        <v>6.4426882321477156E-6</v>
      </c>
      <c r="AF3447">
        <f t="shared" si="244"/>
        <v>4.0202374568601724E-3</v>
      </c>
      <c r="AG3447">
        <f t="shared" si="245"/>
        <v>2.219506095974888E-2</v>
      </c>
    </row>
    <row r="3448" spans="30:33" x14ac:dyDescent="0.2">
      <c r="AD3448">
        <f t="shared" si="243"/>
        <v>3446</v>
      </c>
      <c r="AE3448">
        <f t="shared" si="242"/>
        <v>6.4323799309762786E-6</v>
      </c>
      <c r="AF3448">
        <f t="shared" si="244"/>
        <v>4.0138050769291962E-3</v>
      </c>
      <c r="AG3448">
        <f t="shared" si="245"/>
        <v>2.2165981242144257E-2</v>
      </c>
    </row>
    <row r="3449" spans="30:33" x14ac:dyDescent="0.2">
      <c r="AD3449">
        <f t="shared" si="243"/>
        <v>3447</v>
      </c>
      <c r="AE3449">
        <f t="shared" si="242"/>
        <v>6.4220881230867168E-6</v>
      </c>
      <c r="AF3449">
        <f t="shared" si="244"/>
        <v>4.0073829888061093E-3</v>
      </c>
      <c r="AG3449">
        <f t="shared" si="245"/>
        <v>2.2136937760279914E-2</v>
      </c>
    </row>
    <row r="3450" spans="30:33" x14ac:dyDescent="0.2">
      <c r="AD3450">
        <f t="shared" si="243"/>
        <v>3448</v>
      </c>
      <c r="AE3450">
        <f t="shared" si="242"/>
        <v>6.411812782089778E-6</v>
      </c>
      <c r="AF3450">
        <f t="shared" si="244"/>
        <v>4.000971176024019E-3</v>
      </c>
      <c r="AG3450">
        <f t="shared" si="245"/>
        <v>2.2107930472645556E-2</v>
      </c>
    </row>
    <row r="3451" spans="30:33" x14ac:dyDescent="0.2">
      <c r="AD3451">
        <f t="shared" si="243"/>
        <v>3449</v>
      </c>
      <c r="AE3451">
        <f t="shared" si="242"/>
        <v>6.401553881638433E-6</v>
      </c>
      <c r="AF3451">
        <f t="shared" si="244"/>
        <v>3.99456962214238E-3</v>
      </c>
      <c r="AG3451">
        <f t="shared" si="245"/>
        <v>2.2078959337770956E-2</v>
      </c>
    </row>
    <row r="3452" spans="30:33" x14ac:dyDescent="0.2">
      <c r="AD3452">
        <f t="shared" si="243"/>
        <v>3450</v>
      </c>
      <c r="AE3452">
        <f t="shared" si="242"/>
        <v>6.391311395427811E-6</v>
      </c>
      <c r="AF3452">
        <f t="shared" si="244"/>
        <v>3.9881783107469518E-3</v>
      </c>
      <c r="AG3452">
        <f t="shared" si="245"/>
        <v>2.2050024314225949E-2</v>
      </c>
    </row>
    <row r="3453" spans="30:33" x14ac:dyDescent="0.2">
      <c r="AD3453">
        <f t="shared" si="243"/>
        <v>3451</v>
      </c>
      <c r="AE3453">
        <f t="shared" si="242"/>
        <v>6.381085297195126E-6</v>
      </c>
      <c r="AF3453">
        <f t="shared" si="244"/>
        <v>3.9817972254497565E-3</v>
      </c>
      <c r="AG3453">
        <f t="shared" si="245"/>
        <v>2.202112536062038E-2</v>
      </c>
    </row>
    <row r="3454" spans="30:33" x14ac:dyDescent="0.2">
      <c r="AD3454">
        <f t="shared" si="243"/>
        <v>3452</v>
      </c>
      <c r="AE3454">
        <f t="shared" si="242"/>
        <v>6.3708755607196135E-6</v>
      </c>
      <c r="AF3454">
        <f t="shared" si="244"/>
        <v>3.9754263498890368E-3</v>
      </c>
      <c r="AG3454">
        <f t="shared" si="245"/>
        <v>2.1992262435604107E-2</v>
      </c>
    </row>
    <row r="3455" spans="30:33" x14ac:dyDescent="0.2">
      <c r="AD3455">
        <f t="shared" si="243"/>
        <v>3453</v>
      </c>
      <c r="AE3455">
        <f t="shared" si="242"/>
        <v>6.3606821598224615E-6</v>
      </c>
      <c r="AF3455">
        <f t="shared" si="244"/>
        <v>3.9690656677292139E-3</v>
      </c>
      <c r="AG3455">
        <f t="shared" si="245"/>
        <v>2.1963435497866959E-2</v>
      </c>
    </row>
    <row r="3456" spans="30:33" x14ac:dyDescent="0.2">
      <c r="AD3456">
        <f t="shared" si="243"/>
        <v>3454</v>
      </c>
      <c r="AE3456">
        <f t="shared" si="242"/>
        <v>6.3505050683667447E-6</v>
      </c>
      <c r="AF3456">
        <f t="shared" si="244"/>
        <v>3.9627151626608469E-3</v>
      </c>
      <c r="AG3456">
        <f t="shared" si="245"/>
        <v>2.1934644506138735E-2</v>
      </c>
    </row>
    <row r="3457" spans="30:33" x14ac:dyDescent="0.2">
      <c r="AD3457">
        <f t="shared" si="243"/>
        <v>3455</v>
      </c>
      <c r="AE3457">
        <f t="shared" si="242"/>
        <v>6.3403442602573584E-6</v>
      </c>
      <c r="AF3457">
        <f t="shared" si="244"/>
        <v>3.956374818400589E-3</v>
      </c>
      <c r="AG3457">
        <f t="shared" si="245"/>
        <v>2.1905889419189174E-2</v>
      </c>
    </row>
    <row r="3458" spans="30:33" x14ac:dyDescent="0.2">
      <c r="AD3458">
        <f t="shared" si="243"/>
        <v>3456</v>
      </c>
      <c r="AE3458">
        <f t="shared" si="242"/>
        <v>6.3301997094409455E-6</v>
      </c>
      <c r="AF3458">
        <f t="shared" si="244"/>
        <v>3.9500446186911476E-3</v>
      </c>
      <c r="AG3458">
        <f t="shared" si="245"/>
        <v>2.1877170195827907E-2</v>
      </c>
    </row>
    <row r="3459" spans="30:33" x14ac:dyDescent="0.2">
      <c r="AD3459">
        <f t="shared" si="243"/>
        <v>3457</v>
      </c>
      <c r="AE3459">
        <f t="shared" si="242"/>
        <v>6.3200713899058392E-6</v>
      </c>
      <c r="AF3459">
        <f t="shared" si="244"/>
        <v>3.9437245473012417E-3</v>
      </c>
      <c r="AG3459">
        <f t="shared" si="245"/>
        <v>2.1848486794904486E-2</v>
      </c>
    </row>
    <row r="3460" spans="30:33" x14ac:dyDescent="0.2">
      <c r="AD3460">
        <f t="shared" si="243"/>
        <v>3458</v>
      </c>
      <c r="AE3460">
        <f t="shared" si="242"/>
        <v>6.3099592756819898E-6</v>
      </c>
      <c r="AF3460">
        <f t="shared" si="244"/>
        <v>3.9374145880255599E-3</v>
      </c>
      <c r="AG3460">
        <f t="shared" si="245"/>
        <v>2.1819839175308321E-2</v>
      </c>
    </row>
    <row r="3461" spans="30:33" x14ac:dyDescent="0.2">
      <c r="AD3461">
        <f t="shared" si="243"/>
        <v>3459</v>
      </c>
      <c r="AE3461">
        <f t="shared" si="242"/>
        <v>6.2998633408408988E-6</v>
      </c>
      <c r="AF3461">
        <f t="shared" si="244"/>
        <v>3.9311147246847188E-3</v>
      </c>
      <c r="AG3461">
        <f t="shared" si="245"/>
        <v>2.179122729596867E-2</v>
      </c>
    </row>
    <row r="3462" spans="30:33" x14ac:dyDescent="0.2">
      <c r="AD3462">
        <f t="shared" si="243"/>
        <v>3460</v>
      </c>
      <c r="AE3462">
        <f t="shared" si="242"/>
        <v>6.2897835594955529E-6</v>
      </c>
      <c r="AF3462">
        <f t="shared" si="244"/>
        <v>3.9248249411252233E-3</v>
      </c>
      <c r="AG3462">
        <f t="shared" si="245"/>
        <v>2.1762651115854612E-2</v>
      </c>
    </row>
    <row r="3463" spans="30:33" x14ac:dyDescent="0.2">
      <c r="AD3463">
        <f t="shared" si="243"/>
        <v>3461</v>
      </c>
      <c r="AE3463">
        <f t="shared" si="242"/>
        <v>6.2797199058003605E-6</v>
      </c>
      <c r="AF3463">
        <f t="shared" si="244"/>
        <v>3.9185452212194228E-3</v>
      </c>
      <c r="AG3463">
        <f t="shared" si="245"/>
        <v>2.1734110593975047E-2</v>
      </c>
    </row>
    <row r="3464" spans="30:33" x14ac:dyDescent="0.2">
      <c r="AD3464">
        <f t="shared" si="243"/>
        <v>3462</v>
      </c>
      <c r="AE3464">
        <f t="shared" si="242"/>
        <v>6.2696723539510794E-6</v>
      </c>
      <c r="AF3464">
        <f t="shared" si="244"/>
        <v>3.9122755488654719E-3</v>
      </c>
      <c r="AG3464">
        <f t="shared" si="245"/>
        <v>2.1705605689378637E-2</v>
      </c>
    </row>
    <row r="3465" spans="30:33" x14ac:dyDescent="0.2">
      <c r="AD3465">
        <f t="shared" si="243"/>
        <v>3463</v>
      </c>
      <c r="AE3465">
        <f t="shared" si="242"/>
        <v>6.2596408781847578E-6</v>
      </c>
      <c r="AF3465">
        <f t="shared" si="244"/>
        <v>3.906015907987287E-3</v>
      </c>
      <c r="AG3465">
        <f t="shared" si="245"/>
        <v>2.1677136361153815E-2</v>
      </c>
    </row>
    <row r="3466" spans="30:33" x14ac:dyDescent="0.2">
      <c r="AD3466">
        <f t="shared" si="243"/>
        <v>3464</v>
      </c>
      <c r="AE3466">
        <f t="shared" si="242"/>
        <v>6.2496254527796623E-6</v>
      </c>
      <c r="AF3466">
        <f t="shared" si="244"/>
        <v>3.8997662825345073E-3</v>
      </c>
      <c r="AG3466">
        <f t="shared" si="245"/>
        <v>2.1648702568428751E-2</v>
      </c>
    </row>
    <row r="3467" spans="30:33" x14ac:dyDescent="0.2">
      <c r="AD3467">
        <f t="shared" si="243"/>
        <v>3465</v>
      </c>
      <c r="AE3467">
        <f t="shared" si="242"/>
        <v>6.2396260520552143E-6</v>
      </c>
      <c r="AF3467">
        <f t="shared" si="244"/>
        <v>3.8935266564824518E-3</v>
      </c>
      <c r="AG3467">
        <f t="shared" si="245"/>
        <v>2.1620304270371319E-2</v>
      </c>
    </row>
    <row r="3468" spans="30:33" x14ac:dyDescent="0.2">
      <c r="AD3468">
        <f t="shared" si="243"/>
        <v>3466</v>
      </c>
      <c r="AE3468">
        <f t="shared" si="242"/>
        <v>6.2296426503719253E-6</v>
      </c>
      <c r="AF3468">
        <f t="shared" si="244"/>
        <v>3.8872970138320796E-3</v>
      </c>
      <c r="AG3468">
        <f t="shared" si="245"/>
        <v>2.1591941426189094E-2</v>
      </c>
    </row>
    <row r="3469" spans="30:33" x14ac:dyDescent="0.2">
      <c r="AD3469">
        <f t="shared" si="243"/>
        <v>3467</v>
      </c>
      <c r="AE3469">
        <f t="shared" si="242"/>
        <v>6.21967522213133E-6</v>
      </c>
      <c r="AF3469">
        <f t="shared" si="244"/>
        <v>3.8810773386099479E-3</v>
      </c>
      <c r="AG3469">
        <f t="shared" si="245"/>
        <v>2.1563613995129322E-2</v>
      </c>
    </row>
    <row r="3470" spans="30:33" x14ac:dyDescent="0.2">
      <c r="AD3470">
        <f t="shared" si="243"/>
        <v>3468</v>
      </c>
      <c r="AE3470">
        <f t="shared" si="242"/>
        <v>6.2097237417759199E-6</v>
      </c>
      <c r="AF3470">
        <f t="shared" si="244"/>
        <v>3.8748676148681717E-3</v>
      </c>
      <c r="AG3470">
        <f t="shared" si="245"/>
        <v>2.1535321936478891E-2</v>
      </c>
    </row>
    <row r="3471" spans="30:33" x14ac:dyDescent="0.2">
      <c r="AD3471">
        <f t="shared" si="243"/>
        <v>3469</v>
      </c>
      <c r="AE3471">
        <f t="shared" si="242"/>
        <v>6.1997881837890776E-6</v>
      </c>
      <c r="AF3471">
        <f t="shared" si="244"/>
        <v>3.8686678266843825E-3</v>
      </c>
      <c r="AG3471">
        <f t="shared" si="245"/>
        <v>2.1507065209564309E-2</v>
      </c>
    </row>
    <row r="3472" spans="30:33" x14ac:dyDescent="0.2">
      <c r="AD3472">
        <f t="shared" si="243"/>
        <v>3470</v>
      </c>
      <c r="AE3472">
        <f t="shared" si="242"/>
        <v>6.1898685226950149E-6</v>
      </c>
      <c r="AF3472">
        <f t="shared" si="244"/>
        <v>3.8624779581616872E-3</v>
      </c>
      <c r="AG3472">
        <f t="shared" si="245"/>
        <v>2.1478843773751703E-2</v>
      </c>
    </row>
    <row r="3473" spans="30:33" x14ac:dyDescent="0.2">
      <c r="AD3473">
        <f t="shared" si="243"/>
        <v>3471</v>
      </c>
      <c r="AE3473">
        <f t="shared" si="242"/>
        <v>6.1799647330587019E-6</v>
      </c>
      <c r="AF3473">
        <f t="shared" si="244"/>
        <v>3.8562979934286283E-3</v>
      </c>
      <c r="AG3473">
        <f t="shared" si="245"/>
        <v>2.1450657588446755E-2</v>
      </c>
    </row>
    <row r="3474" spans="30:33" x14ac:dyDescent="0.2">
      <c r="AD3474">
        <f t="shared" si="243"/>
        <v>3472</v>
      </c>
      <c r="AE3474">
        <f t="shared" si="242"/>
        <v>6.1700767894858081E-6</v>
      </c>
      <c r="AF3474">
        <f t="shared" si="244"/>
        <v>3.8501279166391423E-3</v>
      </c>
      <c r="AG3474">
        <f t="shared" si="245"/>
        <v>2.1422506613094725E-2</v>
      </c>
    </row>
    <row r="3475" spans="30:33" x14ac:dyDescent="0.2">
      <c r="AD3475">
        <f t="shared" si="243"/>
        <v>3473</v>
      </c>
      <c r="AE3475">
        <f t="shared" ref="AE3475:AE3538" si="246">AF3474*$AE$3</f>
        <v>6.1602046666226307E-6</v>
      </c>
      <c r="AF3475">
        <f t="shared" si="244"/>
        <v>3.8439677119725194E-3</v>
      </c>
      <c r="AG3475">
        <f t="shared" si="245"/>
        <v>2.1394390807180398E-2</v>
      </c>
    </row>
    <row r="3476" spans="30:33" x14ac:dyDescent="0.2">
      <c r="AD3476">
        <f t="shared" si="243"/>
        <v>3474</v>
      </c>
      <c r="AE3476">
        <f t="shared" si="246"/>
        <v>6.150348339156034E-6</v>
      </c>
      <c r="AF3476">
        <f t="shared" si="244"/>
        <v>3.8378173636333633E-3</v>
      </c>
      <c r="AG3476">
        <f t="shared" si="245"/>
        <v>2.136631013022806E-2</v>
      </c>
    </row>
    <row r="3477" spans="30:33" x14ac:dyDescent="0.2">
      <c r="AD3477">
        <f t="shared" si="243"/>
        <v>3475</v>
      </c>
      <c r="AE3477">
        <f t="shared" si="246"/>
        <v>6.1405077818133838E-6</v>
      </c>
      <c r="AF3477">
        <f t="shared" si="244"/>
        <v>3.8316768558515498E-3</v>
      </c>
      <c r="AG3477">
        <f t="shared" si="245"/>
        <v>2.1338264541801509E-2</v>
      </c>
    </row>
    <row r="3478" spans="30:33" x14ac:dyDescent="0.2">
      <c r="AD3478">
        <f t="shared" si="243"/>
        <v>3476</v>
      </c>
      <c r="AE3478">
        <f t="shared" si="246"/>
        <v>6.1306829693624826E-6</v>
      </c>
      <c r="AF3478">
        <f t="shared" si="244"/>
        <v>3.8255461728821873E-3</v>
      </c>
      <c r="AG3478">
        <f t="shared" si="245"/>
        <v>2.1310254001503989E-2</v>
      </c>
    </row>
    <row r="3479" spans="30:33" x14ac:dyDescent="0.2">
      <c r="AD3479">
        <f t="shared" si="243"/>
        <v>3477</v>
      </c>
      <c r="AE3479">
        <f t="shared" si="246"/>
        <v>6.1208738766115025E-6</v>
      </c>
      <c r="AF3479">
        <f t="shared" si="244"/>
        <v>3.8194252990055755E-3</v>
      </c>
      <c r="AG3479">
        <f t="shared" si="245"/>
        <v>2.1282278468978195E-2</v>
      </c>
    </row>
    <row r="3480" spans="30:33" x14ac:dyDescent="0.2">
      <c r="AD3480">
        <f t="shared" si="243"/>
        <v>3478</v>
      </c>
      <c r="AE3480">
        <f t="shared" si="246"/>
        <v>6.1110804784089233E-6</v>
      </c>
      <c r="AF3480">
        <f t="shared" si="244"/>
        <v>3.8133142185271664E-3</v>
      </c>
      <c r="AG3480">
        <f t="shared" si="245"/>
        <v>2.1254337903906236E-2</v>
      </c>
    </row>
    <row r="3481" spans="30:33" x14ac:dyDescent="0.2">
      <c r="AD3481">
        <f t="shared" si="243"/>
        <v>3479</v>
      </c>
      <c r="AE3481">
        <f t="shared" si="246"/>
        <v>6.101302749643469E-6</v>
      </c>
      <c r="AF3481">
        <f t="shared" si="244"/>
        <v>3.8072129157775227E-3</v>
      </c>
      <c r="AG3481">
        <f t="shared" si="245"/>
        <v>2.1226432266009627E-2</v>
      </c>
    </row>
    <row r="3482" spans="30:33" x14ac:dyDescent="0.2">
      <c r="AD3482">
        <f t="shared" si="243"/>
        <v>3480</v>
      </c>
      <c r="AE3482">
        <f t="shared" si="246"/>
        <v>6.0915406652440391E-6</v>
      </c>
      <c r="AF3482">
        <f t="shared" si="244"/>
        <v>3.8011213751122787E-3</v>
      </c>
      <c r="AG3482">
        <f t="shared" si="245"/>
        <v>2.1198561515049258E-2</v>
      </c>
    </row>
    <row r="3483" spans="30:33" x14ac:dyDescent="0.2">
      <c r="AD3483">
        <f t="shared" si="243"/>
        <v>3481</v>
      </c>
      <c r="AE3483">
        <f t="shared" si="246"/>
        <v>6.081794200179649E-6</v>
      </c>
      <c r="AF3483">
        <f t="shared" si="244"/>
        <v>3.7950395809120989E-3</v>
      </c>
      <c r="AG3483">
        <f t="shared" si="245"/>
        <v>2.1170725610825357E-2</v>
      </c>
    </row>
    <row r="3484" spans="30:33" x14ac:dyDescent="0.2">
      <c r="AD3484">
        <f t="shared" si="243"/>
        <v>3482</v>
      </c>
      <c r="AE3484">
        <f t="shared" si="246"/>
        <v>6.0720633294593613E-6</v>
      </c>
      <c r="AF3484">
        <f t="shared" si="244"/>
        <v>3.7889675175826394E-3</v>
      </c>
      <c r="AG3484">
        <f t="shared" si="245"/>
        <v>2.1142924513177497E-2</v>
      </c>
    </row>
    <row r="3485" spans="30:33" x14ac:dyDescent="0.2">
      <c r="AD3485">
        <f t="shared" si="243"/>
        <v>3483</v>
      </c>
      <c r="AE3485">
        <f t="shared" si="246"/>
        <v>6.0623480281322258E-6</v>
      </c>
      <c r="AF3485">
        <f t="shared" si="244"/>
        <v>3.7829051695545068E-3</v>
      </c>
      <c r="AG3485">
        <f t="shared" si="245"/>
        <v>2.1115158181984544E-2</v>
      </c>
    </row>
    <row r="3486" spans="30:33" x14ac:dyDescent="0.2">
      <c r="AD3486">
        <f t="shared" si="243"/>
        <v>3484</v>
      </c>
      <c r="AE3486">
        <f t="shared" si="246"/>
        <v>6.0526482712872134E-6</v>
      </c>
      <c r="AF3486">
        <f t="shared" si="244"/>
        <v>3.7768525212832195E-3</v>
      </c>
      <c r="AG3486">
        <f t="shared" si="245"/>
        <v>2.1087426577164652E-2</v>
      </c>
    </row>
    <row r="3487" spans="30:33" x14ac:dyDescent="0.2">
      <c r="AD3487">
        <f t="shared" si="243"/>
        <v>3485</v>
      </c>
      <c r="AE3487">
        <f t="shared" si="246"/>
        <v>6.042964034053154E-6</v>
      </c>
      <c r="AF3487">
        <f t="shared" si="244"/>
        <v>3.770809557249166E-3</v>
      </c>
      <c r="AG3487">
        <f t="shared" si="245"/>
        <v>2.1059729658675242E-2</v>
      </c>
    </row>
    <row r="3488" spans="30:33" x14ac:dyDescent="0.2">
      <c r="AD3488">
        <f t="shared" si="243"/>
        <v>3486</v>
      </c>
      <c r="AE3488">
        <f t="shared" si="246"/>
        <v>6.0332952915986688E-6</v>
      </c>
      <c r="AF3488">
        <f t="shared" si="244"/>
        <v>3.7647762619575672E-3</v>
      </c>
      <c r="AG3488">
        <f t="shared" si="245"/>
        <v>2.1032067386512959E-2</v>
      </c>
    </row>
    <row r="3489" spans="30:33" x14ac:dyDescent="0.2">
      <c r="AD3489">
        <f t="shared" si="243"/>
        <v>3487</v>
      </c>
      <c r="AE3489">
        <f t="shared" si="246"/>
        <v>6.0236420191321103E-6</v>
      </c>
      <c r="AF3489">
        <f t="shared" si="244"/>
        <v>3.758752619938435E-3</v>
      </c>
      <c r="AG3489">
        <f t="shared" si="245"/>
        <v>2.1004439720713669E-2</v>
      </c>
    </row>
    <row r="3490" spans="30:33" x14ac:dyDescent="0.2">
      <c r="AD3490">
        <f t="shared" si="243"/>
        <v>3488</v>
      </c>
      <c r="AE3490">
        <f t="shared" si="246"/>
        <v>6.0140041919014989E-6</v>
      </c>
      <c r="AF3490">
        <f t="shared" si="244"/>
        <v>3.7527386157465334E-3</v>
      </c>
      <c r="AG3490">
        <f t="shared" si="245"/>
        <v>2.0976846621352428E-2</v>
      </c>
    </row>
    <row r="3491" spans="30:33" x14ac:dyDescent="0.2">
      <c r="AD3491">
        <f t="shared" ref="AD3491:AD3554" si="247">AD3490+1</f>
        <v>3489</v>
      </c>
      <c r="AE3491">
        <f t="shared" si="246"/>
        <v>6.0043817851944558E-6</v>
      </c>
      <c r="AF3491">
        <f t="shared" ref="AF3491:AF3554" si="248">AF3490*$AF$3</f>
        <v>3.7467342339613388E-3</v>
      </c>
      <c r="AG3491">
        <f t="shared" ref="AG3491:AG3554" si="249">AD3491*AE3491</f>
        <v>2.0949288048543457E-2</v>
      </c>
    </row>
    <row r="3492" spans="30:33" x14ac:dyDescent="0.2">
      <c r="AD3492">
        <f t="shared" si="247"/>
        <v>3490</v>
      </c>
      <c r="AE3492">
        <f t="shared" si="246"/>
        <v>5.9947747743381448E-6</v>
      </c>
      <c r="AF3492">
        <f t="shared" si="248"/>
        <v>3.7407394591870004E-3</v>
      </c>
      <c r="AG3492">
        <f t="shared" si="249"/>
        <v>2.0921763962440127E-2</v>
      </c>
    </row>
    <row r="3493" spans="30:33" x14ac:dyDescent="0.2">
      <c r="AD3493">
        <f t="shared" si="247"/>
        <v>3491</v>
      </c>
      <c r="AE3493">
        <f t="shared" si="246"/>
        <v>5.9851831346992036E-6</v>
      </c>
      <c r="AF3493">
        <f t="shared" si="248"/>
        <v>3.7347542760523011E-3</v>
      </c>
      <c r="AG3493">
        <f t="shared" si="249"/>
        <v>2.0894274323234919E-2</v>
      </c>
    </row>
    <row r="3494" spans="30:33" x14ac:dyDescent="0.2">
      <c r="AD3494">
        <f t="shared" si="247"/>
        <v>3492</v>
      </c>
      <c r="AE3494">
        <f t="shared" si="246"/>
        <v>5.9756068416836841E-6</v>
      </c>
      <c r="AF3494">
        <f t="shared" si="248"/>
        <v>3.7287786692106173E-3</v>
      </c>
      <c r="AG3494">
        <f t="shared" si="249"/>
        <v>2.0866819091159425E-2</v>
      </c>
    </row>
    <row r="3495" spans="30:33" x14ac:dyDescent="0.2">
      <c r="AD3495">
        <f t="shared" si="247"/>
        <v>3493</v>
      </c>
      <c r="AE3495">
        <f t="shared" si="246"/>
        <v>5.9660458707369905E-6</v>
      </c>
      <c r="AF3495">
        <f t="shared" si="248"/>
        <v>3.72281262333988E-3</v>
      </c>
      <c r="AG3495">
        <f t="shared" si="249"/>
        <v>2.0839398226484309E-2</v>
      </c>
    </row>
    <row r="3496" spans="30:33" x14ac:dyDescent="0.2">
      <c r="AD3496">
        <f t="shared" si="247"/>
        <v>3494</v>
      </c>
      <c r="AE3496">
        <f t="shared" si="246"/>
        <v>5.9565001973438109E-6</v>
      </c>
      <c r="AF3496">
        <f t="shared" si="248"/>
        <v>3.7168561231425358E-3</v>
      </c>
      <c r="AG3496">
        <f t="shared" si="249"/>
        <v>2.0812011689519277E-2</v>
      </c>
    </row>
    <row r="3497" spans="30:33" x14ac:dyDescent="0.2">
      <c r="AD3497">
        <f t="shared" si="247"/>
        <v>3495</v>
      </c>
      <c r="AE3497">
        <f t="shared" si="246"/>
        <v>5.9469697970280601E-6</v>
      </c>
      <c r="AF3497">
        <f t="shared" si="248"/>
        <v>3.7109091533455074E-3</v>
      </c>
      <c r="AG3497">
        <f t="shared" si="249"/>
        <v>2.0784659440613071E-2</v>
      </c>
    </row>
    <row r="3498" spans="30:33" x14ac:dyDescent="0.2">
      <c r="AD3498">
        <f t="shared" si="247"/>
        <v>3496</v>
      </c>
      <c r="AE3498">
        <f t="shared" si="246"/>
        <v>5.9374546453528147E-6</v>
      </c>
      <c r="AF3498">
        <f t="shared" si="248"/>
        <v>3.7049716987001542E-3</v>
      </c>
      <c r="AG3498">
        <f t="shared" si="249"/>
        <v>2.075734144015344E-2</v>
      </c>
    </row>
    <row r="3499" spans="30:33" x14ac:dyDescent="0.2">
      <c r="AD3499">
        <f t="shared" si="247"/>
        <v>3497</v>
      </c>
      <c r="AE3499">
        <f t="shared" si="246"/>
        <v>5.9279547179202494E-6</v>
      </c>
      <c r="AF3499">
        <f t="shared" si="248"/>
        <v>3.6990437439822338E-3</v>
      </c>
      <c r="AG3499">
        <f t="shared" si="249"/>
        <v>2.0730057648567113E-2</v>
      </c>
    </row>
    <row r="3500" spans="30:33" x14ac:dyDescent="0.2">
      <c r="AD3500">
        <f t="shared" si="247"/>
        <v>3498</v>
      </c>
      <c r="AE3500">
        <f t="shared" si="246"/>
        <v>5.9184699903715772E-6</v>
      </c>
      <c r="AF3500">
        <f t="shared" si="248"/>
        <v>3.693125273991862E-3</v>
      </c>
      <c r="AG3500">
        <f t="shared" si="249"/>
        <v>2.0702808026319776E-2</v>
      </c>
    </row>
    <row r="3501" spans="30:33" x14ac:dyDescent="0.2">
      <c r="AD3501">
        <f t="shared" si="247"/>
        <v>3499</v>
      </c>
      <c r="AE3501">
        <f t="shared" si="246"/>
        <v>5.909000438386982E-6</v>
      </c>
      <c r="AF3501">
        <f t="shared" si="248"/>
        <v>3.6872162735534747E-3</v>
      </c>
      <c r="AG3501">
        <f t="shared" si="249"/>
        <v>2.067559253391605E-2</v>
      </c>
    </row>
    <row r="3502" spans="30:33" x14ac:dyDescent="0.2">
      <c r="AD3502">
        <f t="shared" si="247"/>
        <v>3500</v>
      </c>
      <c r="AE3502">
        <f t="shared" si="246"/>
        <v>5.8995460376855623E-6</v>
      </c>
      <c r="AF3502">
        <f t="shared" si="248"/>
        <v>3.6813167275157889E-3</v>
      </c>
      <c r="AG3502">
        <f t="shared" si="249"/>
        <v>2.0648411131899469E-2</v>
      </c>
    </row>
    <row r="3503" spans="30:33" x14ac:dyDescent="0.2">
      <c r="AD3503">
        <f t="shared" si="247"/>
        <v>3501</v>
      </c>
      <c r="AE3503">
        <f t="shared" si="246"/>
        <v>5.8901067640252646E-6</v>
      </c>
      <c r="AF3503">
        <f t="shared" si="248"/>
        <v>3.6754266207517637E-3</v>
      </c>
      <c r="AG3503">
        <f t="shared" si="249"/>
        <v>2.0621263780852453E-2</v>
      </c>
    </row>
    <row r="3504" spans="30:33" x14ac:dyDescent="0.2">
      <c r="AD3504">
        <f t="shared" si="247"/>
        <v>3502</v>
      </c>
      <c r="AE3504">
        <f t="shared" si="246"/>
        <v>5.8806825932028247E-6</v>
      </c>
      <c r="AF3504">
        <f t="shared" si="248"/>
        <v>3.6695459381585606E-3</v>
      </c>
      <c r="AG3504">
        <f t="shared" si="249"/>
        <v>2.0594150441396293E-2</v>
      </c>
    </row>
    <row r="3505" spans="30:33" x14ac:dyDescent="0.2">
      <c r="AD3505">
        <f t="shared" si="247"/>
        <v>3503</v>
      </c>
      <c r="AE3505">
        <f t="shared" si="246"/>
        <v>5.8712735010536997E-6</v>
      </c>
      <c r="AF3505">
        <f t="shared" si="248"/>
        <v>3.6636746646575066E-3</v>
      </c>
      <c r="AG3505">
        <f t="shared" si="249"/>
        <v>2.0567071074191111E-2</v>
      </c>
    </row>
    <row r="3506" spans="30:33" x14ac:dyDescent="0.2">
      <c r="AD3506">
        <f t="shared" si="247"/>
        <v>3504</v>
      </c>
      <c r="AE3506">
        <f t="shared" si="246"/>
        <v>5.8618794634520135E-6</v>
      </c>
      <c r="AF3506">
        <f t="shared" si="248"/>
        <v>3.6578127851940542E-3</v>
      </c>
      <c r="AG3506">
        <f t="shared" si="249"/>
        <v>2.0540025639935854E-2</v>
      </c>
    </row>
    <row r="3507" spans="30:33" x14ac:dyDescent="0.2">
      <c r="AD3507">
        <f t="shared" si="247"/>
        <v>3505</v>
      </c>
      <c r="AE3507">
        <f t="shared" si="246"/>
        <v>5.8525004563104895E-6</v>
      </c>
      <c r="AF3507">
        <f t="shared" si="248"/>
        <v>3.6519602847377435E-3</v>
      </c>
      <c r="AG3507">
        <f t="shared" si="249"/>
        <v>2.0513014099368267E-2</v>
      </c>
    </row>
    <row r="3508" spans="30:33" x14ac:dyDescent="0.2">
      <c r="AD3508">
        <f t="shared" si="247"/>
        <v>3506</v>
      </c>
      <c r="AE3508">
        <f t="shared" si="246"/>
        <v>5.8431364555803919E-6</v>
      </c>
      <c r="AF3508">
        <f t="shared" si="248"/>
        <v>3.646117148282163E-3</v>
      </c>
      <c r="AG3508">
        <f t="shared" si="249"/>
        <v>2.0486036413264855E-2</v>
      </c>
    </row>
    <row r="3509" spans="30:33" x14ac:dyDescent="0.2">
      <c r="AD3509">
        <f t="shared" si="247"/>
        <v>3507</v>
      </c>
      <c r="AE3509">
        <f t="shared" si="246"/>
        <v>5.8337874372514638E-6</v>
      </c>
      <c r="AF3509">
        <f t="shared" si="248"/>
        <v>3.6402833608449115E-3</v>
      </c>
      <c r="AG3509">
        <f t="shared" si="249"/>
        <v>2.0459092542440882E-2</v>
      </c>
    </row>
    <row r="3510" spans="30:33" x14ac:dyDescent="0.2">
      <c r="AD3510">
        <f t="shared" si="247"/>
        <v>3508</v>
      </c>
      <c r="AE3510">
        <f t="shared" si="246"/>
        <v>5.8244533773518614E-6</v>
      </c>
      <c r="AF3510">
        <f t="shared" si="248"/>
        <v>3.6344589074675596E-3</v>
      </c>
      <c r="AG3510">
        <f t="shared" si="249"/>
        <v>2.043218244775033E-2</v>
      </c>
    </row>
    <row r="3511" spans="30:33" x14ac:dyDescent="0.2">
      <c r="AD3511">
        <f t="shared" si="247"/>
        <v>3509</v>
      </c>
      <c r="AE3511">
        <f t="shared" si="246"/>
        <v>5.8151342519480978E-6</v>
      </c>
      <c r="AF3511">
        <f t="shared" si="248"/>
        <v>3.6286437732156113E-3</v>
      </c>
      <c r="AG3511">
        <f t="shared" si="249"/>
        <v>2.0405306090085874E-2</v>
      </c>
    </row>
    <row r="3512" spans="30:33" x14ac:dyDescent="0.2">
      <c r="AD3512">
        <f t="shared" si="247"/>
        <v>3510</v>
      </c>
      <c r="AE3512">
        <f t="shared" si="246"/>
        <v>5.8058300371449807E-6</v>
      </c>
      <c r="AF3512">
        <f t="shared" si="248"/>
        <v>3.6228379431784662E-3</v>
      </c>
      <c r="AG3512">
        <f t="shared" si="249"/>
        <v>2.0378463430378881E-2</v>
      </c>
    </row>
    <row r="3513" spans="30:33" x14ac:dyDescent="0.2">
      <c r="AD3513">
        <f t="shared" si="247"/>
        <v>3511</v>
      </c>
      <c r="AE3513">
        <f t="shared" si="246"/>
        <v>5.7965407090855483E-6</v>
      </c>
      <c r="AF3513">
        <f t="shared" si="248"/>
        <v>3.6170414024693804E-3</v>
      </c>
      <c r="AG3513">
        <f t="shared" si="249"/>
        <v>2.035165442959936E-2</v>
      </c>
    </row>
    <row r="3514" spans="30:33" x14ac:dyDescent="0.2">
      <c r="AD3514">
        <f t="shared" si="247"/>
        <v>3512</v>
      </c>
      <c r="AE3514">
        <f t="shared" si="246"/>
        <v>5.7872662439510114E-6</v>
      </c>
      <c r="AF3514">
        <f t="shared" si="248"/>
        <v>3.6112541362254293E-3</v>
      </c>
      <c r="AG3514">
        <f t="shared" si="249"/>
        <v>2.0324879048755951E-2</v>
      </c>
    </row>
    <row r="3515" spans="30:33" x14ac:dyDescent="0.2">
      <c r="AD3515">
        <f t="shared" si="247"/>
        <v>3513</v>
      </c>
      <c r="AE3515">
        <f t="shared" si="246"/>
        <v>5.7780066179606897E-6</v>
      </c>
      <c r="AF3515">
        <f t="shared" si="248"/>
        <v>3.6054761296074687E-3</v>
      </c>
      <c r="AG3515">
        <f t="shared" si="249"/>
        <v>2.0298137248895901E-2</v>
      </c>
    </row>
    <row r="3516" spans="30:33" x14ac:dyDescent="0.2">
      <c r="AD3516">
        <f t="shared" si="247"/>
        <v>3514</v>
      </c>
      <c r="AE3516">
        <f t="shared" si="246"/>
        <v>5.7687618073719523E-6</v>
      </c>
      <c r="AF3516">
        <f t="shared" si="248"/>
        <v>3.5997073678000965E-3</v>
      </c>
      <c r="AG3516">
        <f t="shared" si="249"/>
        <v>2.0271428991105039E-2</v>
      </c>
    </row>
    <row r="3517" spans="30:33" x14ac:dyDescent="0.2">
      <c r="AD3517">
        <f t="shared" si="247"/>
        <v>3515</v>
      </c>
      <c r="AE3517">
        <f t="shared" si="246"/>
        <v>5.7595317884801569E-6</v>
      </c>
      <c r="AF3517">
        <f t="shared" si="248"/>
        <v>3.5939478360116164E-3</v>
      </c>
      <c r="AG3517">
        <f t="shared" si="249"/>
        <v>2.0244754236507751E-2</v>
      </c>
    </row>
    <row r="3518" spans="30:33" x14ac:dyDescent="0.2">
      <c r="AD3518">
        <f t="shared" si="247"/>
        <v>3516</v>
      </c>
      <c r="AE3518">
        <f t="shared" si="246"/>
        <v>5.750316537618589E-6</v>
      </c>
      <c r="AF3518">
        <f t="shared" si="248"/>
        <v>3.5881975194739977E-3</v>
      </c>
      <c r="AG3518">
        <f t="shared" si="249"/>
        <v>2.0218112946266961E-2</v>
      </c>
    </row>
    <row r="3519" spans="30:33" x14ac:dyDescent="0.2">
      <c r="AD3519">
        <f t="shared" si="247"/>
        <v>3517</v>
      </c>
      <c r="AE3519">
        <f t="shared" si="246"/>
        <v>5.7411160311583988E-6</v>
      </c>
      <c r="AF3519">
        <f t="shared" si="248"/>
        <v>3.582456403442839E-3</v>
      </c>
      <c r="AG3519">
        <f t="shared" si="249"/>
        <v>2.0191505081584089E-2</v>
      </c>
    </row>
    <row r="3520" spans="30:33" x14ac:dyDescent="0.2">
      <c r="AD3520">
        <f t="shared" si="247"/>
        <v>3518</v>
      </c>
      <c r="AE3520">
        <f t="shared" si="246"/>
        <v>5.7319302455085446E-6</v>
      </c>
      <c r="AF3520">
        <f t="shared" si="248"/>
        <v>3.5767244731973302E-3</v>
      </c>
      <c r="AG3520">
        <f t="shared" si="249"/>
        <v>2.0164930603699061E-2</v>
      </c>
    </row>
    <row r="3521" spans="30:33" x14ac:dyDescent="0.2">
      <c r="AD3521">
        <f t="shared" si="247"/>
        <v>3519</v>
      </c>
      <c r="AE3521">
        <f t="shared" si="246"/>
        <v>5.7227591571157306E-6</v>
      </c>
      <c r="AF3521">
        <f t="shared" si="248"/>
        <v>3.5710017140402144E-3</v>
      </c>
      <c r="AG3521">
        <f t="shared" si="249"/>
        <v>2.0138389473890256E-2</v>
      </c>
    </row>
    <row r="3522" spans="30:33" x14ac:dyDescent="0.2">
      <c r="AD3522">
        <f t="shared" si="247"/>
        <v>3520</v>
      </c>
      <c r="AE3522">
        <f t="shared" si="246"/>
        <v>5.7136027424643458E-6</v>
      </c>
      <c r="AF3522">
        <f t="shared" si="248"/>
        <v>3.5652881112977499E-3</v>
      </c>
      <c r="AG3522">
        <f t="shared" si="249"/>
        <v>2.0111881653474498E-2</v>
      </c>
    </row>
    <row r="3523" spans="30:33" x14ac:dyDescent="0.2">
      <c r="AD3523">
        <f t="shared" si="247"/>
        <v>3521</v>
      </c>
      <c r="AE3523">
        <f t="shared" si="246"/>
        <v>5.7044609780764022E-6</v>
      </c>
      <c r="AF3523">
        <f t="shared" si="248"/>
        <v>3.5595836503196734E-3</v>
      </c>
      <c r="AG3523">
        <f t="shared" si="249"/>
        <v>2.0085407103807011E-2</v>
      </c>
    </row>
    <row r="3524" spans="30:33" x14ac:dyDescent="0.2">
      <c r="AD3524">
        <f t="shared" si="247"/>
        <v>3522</v>
      </c>
      <c r="AE3524">
        <f t="shared" si="246"/>
        <v>5.6953338405114803E-6</v>
      </c>
      <c r="AF3524">
        <f t="shared" si="248"/>
        <v>3.5538883164791617E-3</v>
      </c>
      <c r="AG3524">
        <f t="shared" si="249"/>
        <v>2.0058965786281434E-2</v>
      </c>
    </row>
    <row r="3525" spans="30:33" x14ac:dyDescent="0.2">
      <c r="AD3525">
        <f t="shared" si="247"/>
        <v>3523</v>
      </c>
      <c r="AE3525">
        <f t="shared" si="246"/>
        <v>5.6862213063666609E-6</v>
      </c>
      <c r="AF3525">
        <f t="shared" si="248"/>
        <v>3.5482020951727949E-3</v>
      </c>
      <c r="AG3525">
        <f t="shared" si="249"/>
        <v>2.0032557662329746E-2</v>
      </c>
    </row>
    <row r="3526" spans="30:33" x14ac:dyDescent="0.2">
      <c r="AD3526">
        <f t="shared" si="247"/>
        <v>3524</v>
      </c>
      <c r="AE3526">
        <f t="shared" si="246"/>
        <v>5.6771233522764743E-6</v>
      </c>
      <c r="AF3526">
        <f t="shared" si="248"/>
        <v>3.5425249718205182E-3</v>
      </c>
      <c r="AG3526">
        <f t="shared" si="249"/>
        <v>2.0006182693422296E-2</v>
      </c>
    </row>
    <row r="3527" spans="30:33" x14ac:dyDescent="0.2">
      <c r="AD3527">
        <f t="shared" si="247"/>
        <v>3525</v>
      </c>
      <c r="AE3527">
        <f t="shared" si="246"/>
        <v>5.6680399549128318E-6</v>
      </c>
      <c r="AF3527">
        <f t="shared" si="248"/>
        <v>3.5368569318656052E-3</v>
      </c>
      <c r="AG3527">
        <f t="shared" si="249"/>
        <v>1.9979840841067732E-2</v>
      </c>
    </row>
    <row r="3528" spans="30:33" x14ac:dyDescent="0.2">
      <c r="AD3528">
        <f t="shared" si="247"/>
        <v>3526</v>
      </c>
      <c r="AE3528">
        <f t="shared" si="246"/>
        <v>5.6589710909849709E-6</v>
      </c>
      <c r="AF3528">
        <f t="shared" si="248"/>
        <v>3.5311979607746203E-3</v>
      </c>
      <c r="AG3528">
        <f t="shared" si="249"/>
        <v>1.9953532066813006E-2</v>
      </c>
    </row>
    <row r="3529" spans="30:33" x14ac:dyDescent="0.2">
      <c r="AD3529">
        <f t="shared" si="247"/>
        <v>3527</v>
      </c>
      <c r="AE3529">
        <f t="shared" si="246"/>
        <v>5.6499167372393952E-6</v>
      </c>
      <c r="AF3529">
        <f t="shared" si="248"/>
        <v>3.5255480440373808E-3</v>
      </c>
      <c r="AG3529">
        <f t="shared" si="249"/>
        <v>1.9927256332243348E-2</v>
      </c>
    </row>
    <row r="3530" spans="30:33" x14ac:dyDescent="0.2">
      <c r="AD3530">
        <f t="shared" si="247"/>
        <v>3528</v>
      </c>
      <c r="AE3530">
        <f t="shared" si="246"/>
        <v>5.6408768704598116E-6</v>
      </c>
      <c r="AF3530">
        <f t="shared" si="248"/>
        <v>3.519907167166921E-3</v>
      </c>
      <c r="AG3530">
        <f t="shared" si="249"/>
        <v>1.9901013598982217E-2</v>
      </c>
    </row>
    <row r="3531" spans="30:33" x14ac:dyDescent="0.2">
      <c r="AD3531">
        <f t="shared" si="247"/>
        <v>3529</v>
      </c>
      <c r="AE3531">
        <f t="shared" si="246"/>
        <v>5.6318514674670765E-6</v>
      </c>
      <c r="AF3531">
        <f t="shared" si="248"/>
        <v>3.5142753156994539E-3</v>
      </c>
      <c r="AG3531">
        <f t="shared" si="249"/>
        <v>1.9874803828691313E-2</v>
      </c>
    </row>
    <row r="3532" spans="30:33" x14ac:dyDescent="0.2">
      <c r="AD3532">
        <f t="shared" si="247"/>
        <v>3530</v>
      </c>
      <c r="AE3532">
        <f t="shared" si="246"/>
        <v>5.6228405051191289E-6</v>
      </c>
      <c r="AF3532">
        <f t="shared" si="248"/>
        <v>3.5086524751943345E-3</v>
      </c>
      <c r="AG3532">
        <f t="shared" si="249"/>
        <v>1.9848626983070525E-2</v>
      </c>
    </row>
    <row r="3533" spans="30:33" x14ac:dyDescent="0.2">
      <c r="AD3533">
        <f t="shared" si="247"/>
        <v>3531</v>
      </c>
      <c r="AE3533">
        <f t="shared" si="246"/>
        <v>5.6138439603109379E-6</v>
      </c>
      <c r="AF3533">
        <f t="shared" si="248"/>
        <v>3.5030386312340234E-3</v>
      </c>
      <c r="AG3533">
        <f t="shared" si="249"/>
        <v>1.9822483023857921E-2</v>
      </c>
    </row>
    <row r="3534" spans="30:33" x14ac:dyDescent="0.2">
      <c r="AD3534">
        <f t="shared" si="247"/>
        <v>3532</v>
      </c>
      <c r="AE3534">
        <f t="shared" si="246"/>
        <v>5.6048618099744396E-6</v>
      </c>
      <c r="AF3534">
        <f t="shared" si="248"/>
        <v>3.4974337694240487E-3</v>
      </c>
      <c r="AG3534">
        <f t="shared" si="249"/>
        <v>1.9796371912829722E-2</v>
      </c>
    </row>
    <row r="3535" spans="30:33" x14ac:dyDescent="0.2">
      <c r="AD3535">
        <f t="shared" si="247"/>
        <v>3533</v>
      </c>
      <c r="AE3535">
        <f t="shared" si="246"/>
        <v>5.5958940310784803E-6</v>
      </c>
      <c r="AF3535">
        <f t="shared" si="248"/>
        <v>3.4918378753929702E-3</v>
      </c>
      <c r="AG3535">
        <f t="shared" si="249"/>
        <v>1.9770293611800271E-2</v>
      </c>
    </row>
    <row r="3536" spans="30:33" x14ac:dyDescent="0.2">
      <c r="AD3536">
        <f t="shared" si="247"/>
        <v>3534</v>
      </c>
      <c r="AE3536">
        <f t="shared" si="246"/>
        <v>5.5869406006287548E-6</v>
      </c>
      <c r="AF3536">
        <f t="shared" si="248"/>
        <v>3.4862509347923414E-3</v>
      </c>
      <c r="AG3536">
        <f t="shared" si="249"/>
        <v>1.9744248082622019E-2</v>
      </c>
    </row>
    <row r="3537" spans="30:33" x14ac:dyDescent="0.2">
      <c r="AD3537">
        <f t="shared" si="247"/>
        <v>3535</v>
      </c>
      <c r="AE3537">
        <f t="shared" si="246"/>
        <v>5.5780014956677489E-6</v>
      </c>
      <c r="AF3537">
        <f t="shared" si="248"/>
        <v>3.4806729332966736E-3</v>
      </c>
      <c r="AG3537">
        <f t="shared" si="249"/>
        <v>1.9718235287185491E-2</v>
      </c>
    </row>
    <row r="3538" spans="30:33" x14ac:dyDescent="0.2">
      <c r="AD3538">
        <f t="shared" si="247"/>
        <v>3536</v>
      </c>
      <c r="AE3538">
        <f t="shared" si="246"/>
        <v>5.5690766932746807E-6</v>
      </c>
      <c r="AF3538">
        <f t="shared" si="248"/>
        <v>3.4751038566033987E-3</v>
      </c>
      <c r="AG3538">
        <f t="shared" si="249"/>
        <v>1.969225518741927E-2</v>
      </c>
    </row>
    <row r="3539" spans="30:33" x14ac:dyDescent="0.2">
      <c r="AD3539">
        <f t="shared" si="247"/>
        <v>3537</v>
      </c>
      <c r="AE3539">
        <f t="shared" ref="AE3539:AE3602" si="250">AF3538*$AE$3</f>
        <v>5.5601661705654407E-6</v>
      </c>
      <c r="AF3539">
        <f t="shared" si="248"/>
        <v>3.4695436904328331E-3</v>
      </c>
      <c r="AG3539">
        <f t="shared" si="249"/>
        <v>1.9666307745289963E-2</v>
      </c>
    </row>
    <row r="3540" spans="30:33" x14ac:dyDescent="0.2">
      <c r="AD3540">
        <f t="shared" si="247"/>
        <v>3538</v>
      </c>
      <c r="AE3540">
        <f t="shared" si="250"/>
        <v>5.5512699046925356E-6</v>
      </c>
      <c r="AF3540">
        <f t="shared" si="248"/>
        <v>3.4639924205281405E-3</v>
      </c>
      <c r="AG3540">
        <f t="shared" si="249"/>
        <v>1.9640392922802192E-2</v>
      </c>
    </row>
    <row r="3541" spans="30:33" x14ac:dyDescent="0.2">
      <c r="AD3541">
        <f t="shared" si="247"/>
        <v>3539</v>
      </c>
      <c r="AE3541">
        <f t="shared" si="250"/>
        <v>5.5423878728450269E-6</v>
      </c>
      <c r="AF3541">
        <f t="shared" si="248"/>
        <v>3.4584500326552952E-3</v>
      </c>
      <c r="AG3541">
        <f t="shared" si="249"/>
        <v>1.961451068199855E-2</v>
      </c>
    </row>
    <row r="3542" spans="30:33" x14ac:dyDescent="0.2">
      <c r="AD3542">
        <f t="shared" si="247"/>
        <v>3540</v>
      </c>
      <c r="AE3542">
        <f t="shared" si="250"/>
        <v>5.5335200522484745E-6</v>
      </c>
      <c r="AF3542">
        <f t="shared" si="248"/>
        <v>3.4529165126030467E-3</v>
      </c>
      <c r="AG3542">
        <f t="shared" si="249"/>
        <v>1.9588660984959601E-2</v>
      </c>
    </row>
    <row r="3543" spans="30:33" x14ac:dyDescent="0.2">
      <c r="AD3543">
        <f t="shared" si="247"/>
        <v>3541</v>
      </c>
      <c r="AE3543">
        <f t="shared" si="250"/>
        <v>5.524666420164877E-6</v>
      </c>
      <c r="AF3543">
        <f t="shared" si="248"/>
        <v>3.4473918461828817E-3</v>
      </c>
      <c r="AG3543">
        <f t="shared" si="249"/>
        <v>1.9562843793803828E-2</v>
      </c>
    </row>
    <row r="3544" spans="30:33" x14ac:dyDescent="0.2">
      <c r="AD3544">
        <f t="shared" si="247"/>
        <v>3542</v>
      </c>
      <c r="AE3544">
        <f t="shared" si="250"/>
        <v>5.5158269538926131E-6</v>
      </c>
      <c r="AF3544">
        <f t="shared" si="248"/>
        <v>3.441876019228989E-3</v>
      </c>
      <c r="AG3544">
        <f t="shared" si="249"/>
        <v>1.9537059070687635E-2</v>
      </c>
    </row>
    <row r="3545" spans="30:33" x14ac:dyDescent="0.2">
      <c r="AD3545">
        <f t="shared" si="247"/>
        <v>3543</v>
      </c>
      <c r="AE3545">
        <f t="shared" si="250"/>
        <v>5.5070016307663846E-6</v>
      </c>
      <c r="AF3545">
        <f t="shared" si="248"/>
        <v>3.4363690175982227E-3</v>
      </c>
      <c r="AG3545">
        <f t="shared" si="249"/>
        <v>1.9511306777805302E-2</v>
      </c>
    </row>
    <row r="3546" spans="30:33" x14ac:dyDescent="0.2">
      <c r="AD3546">
        <f t="shared" si="247"/>
        <v>3544</v>
      </c>
      <c r="AE3546">
        <f t="shared" si="250"/>
        <v>5.4981904281571591E-6</v>
      </c>
      <c r="AF3546">
        <f t="shared" si="248"/>
        <v>3.4308708271700654E-3</v>
      </c>
      <c r="AG3546">
        <f t="shared" si="249"/>
        <v>1.9485586877388973E-2</v>
      </c>
    </row>
    <row r="3547" spans="30:33" x14ac:dyDescent="0.2">
      <c r="AD3547">
        <f t="shared" si="247"/>
        <v>3545</v>
      </c>
      <c r="AE3547">
        <f t="shared" si="250"/>
        <v>5.4893933234721073E-6</v>
      </c>
      <c r="AF3547">
        <f t="shared" si="248"/>
        <v>3.4253814338465931E-3</v>
      </c>
      <c r="AG3547">
        <f t="shared" si="249"/>
        <v>1.9459899331708622E-2</v>
      </c>
    </row>
    <row r="3548" spans="30:33" x14ac:dyDescent="0.2">
      <c r="AD3548">
        <f t="shared" si="247"/>
        <v>3546</v>
      </c>
      <c r="AE3548">
        <f t="shared" si="250"/>
        <v>5.4806102941545513E-6</v>
      </c>
      <c r="AF3548">
        <f t="shared" si="248"/>
        <v>3.4199008235524385E-3</v>
      </c>
      <c r="AG3548">
        <f t="shared" si="249"/>
        <v>1.943424410307204E-2</v>
      </c>
    </row>
    <row r="3549" spans="30:33" x14ac:dyDescent="0.2">
      <c r="AD3549">
        <f t="shared" si="247"/>
        <v>3547</v>
      </c>
      <c r="AE3549">
        <f t="shared" si="250"/>
        <v>5.4718413176839043E-6</v>
      </c>
      <c r="AF3549">
        <f t="shared" si="248"/>
        <v>3.4144289822347546E-3</v>
      </c>
      <c r="AG3549">
        <f t="shared" si="249"/>
        <v>1.9408621153824808E-2</v>
      </c>
    </row>
    <row r="3550" spans="30:33" x14ac:dyDescent="0.2">
      <c r="AD3550">
        <f t="shared" si="247"/>
        <v>3548</v>
      </c>
      <c r="AE3550">
        <f t="shared" si="250"/>
        <v>5.4630863715756098E-6</v>
      </c>
      <c r="AF3550">
        <f t="shared" si="248"/>
        <v>3.4089658958631787E-3</v>
      </c>
      <c r="AG3550">
        <f t="shared" si="249"/>
        <v>1.9383030446350265E-2</v>
      </c>
    </row>
    <row r="3551" spans="30:33" x14ac:dyDescent="0.2">
      <c r="AD3551">
        <f t="shared" si="247"/>
        <v>3549</v>
      </c>
      <c r="AE3551">
        <f t="shared" si="250"/>
        <v>5.4543454333810881E-6</v>
      </c>
      <c r="AF3551">
        <f t="shared" si="248"/>
        <v>3.4035115504297974E-3</v>
      </c>
      <c r="AG3551">
        <f t="shared" si="249"/>
        <v>1.9357471943069481E-2</v>
      </c>
    </row>
    <row r="3552" spans="30:33" x14ac:dyDescent="0.2">
      <c r="AD3552">
        <f t="shared" si="247"/>
        <v>3550</v>
      </c>
      <c r="AE3552">
        <f t="shared" si="250"/>
        <v>5.4456184806876782E-6</v>
      </c>
      <c r="AF3552">
        <f t="shared" si="248"/>
        <v>3.3980659319491095E-3</v>
      </c>
      <c r="AG3552">
        <f t="shared" si="249"/>
        <v>1.9331945606441258E-2</v>
      </c>
    </row>
    <row r="3553" spans="30:33" x14ac:dyDescent="0.2">
      <c r="AD3553">
        <f t="shared" si="247"/>
        <v>3551</v>
      </c>
      <c r="AE3553">
        <f t="shared" si="250"/>
        <v>5.4369054911185779E-6</v>
      </c>
      <c r="AF3553">
        <f t="shared" si="248"/>
        <v>3.3926290264579906E-3</v>
      </c>
      <c r="AG3553">
        <f t="shared" si="249"/>
        <v>1.930645139896207E-2</v>
      </c>
    </row>
    <row r="3554" spans="30:33" x14ac:dyDescent="0.2">
      <c r="AD3554">
        <f t="shared" si="247"/>
        <v>3552</v>
      </c>
      <c r="AE3554">
        <f t="shared" si="250"/>
        <v>5.4282064423327876E-6</v>
      </c>
      <c r="AF3554">
        <f t="shared" si="248"/>
        <v>3.3872008200156577E-3</v>
      </c>
      <c r="AG3554">
        <f t="shared" si="249"/>
        <v>1.9280989283166062E-2</v>
      </c>
    </row>
    <row r="3555" spans="30:33" x14ac:dyDescent="0.2">
      <c r="AD3555">
        <f t="shared" ref="AD3555:AD3618" si="251">AD3554+1</f>
        <v>3553</v>
      </c>
      <c r="AE3555">
        <f t="shared" si="250"/>
        <v>5.419521312025055E-6</v>
      </c>
      <c r="AF3555">
        <f t="shared" ref="AF3555:AF3618" si="252">AF3554*$AF$3</f>
        <v>3.3817812987036325E-3</v>
      </c>
      <c r="AG3555">
        <f t="shared" ref="AG3555:AG3618" si="253">AD3555*AE3555</f>
        <v>1.9255559221625019E-2</v>
      </c>
    </row>
    <row r="3556" spans="30:33" x14ac:dyDescent="0.2">
      <c r="AD3556">
        <f t="shared" si="251"/>
        <v>3554</v>
      </c>
      <c r="AE3556">
        <f t="shared" si="250"/>
        <v>5.4108500779258148E-6</v>
      </c>
      <c r="AF3556">
        <f t="shared" si="252"/>
        <v>3.3763704486257065E-3</v>
      </c>
      <c r="AG3556">
        <f t="shared" si="253"/>
        <v>1.9230161176948347E-2</v>
      </c>
    </row>
    <row r="3557" spans="30:33" x14ac:dyDescent="0.2">
      <c r="AD3557">
        <f t="shared" si="251"/>
        <v>3555</v>
      </c>
      <c r="AE3557">
        <f t="shared" si="250"/>
        <v>5.4021927178011325E-6</v>
      </c>
      <c r="AF3557">
        <f t="shared" si="252"/>
        <v>3.3709682559079053E-3</v>
      </c>
      <c r="AG3557">
        <f t="shared" si="253"/>
        <v>1.9204795111783027E-2</v>
      </c>
    </row>
    <row r="3558" spans="30:33" x14ac:dyDescent="0.2">
      <c r="AD3558">
        <f t="shared" si="251"/>
        <v>3556</v>
      </c>
      <c r="AE3558">
        <f t="shared" si="250"/>
        <v>5.3935492094526512E-6</v>
      </c>
      <c r="AF3558">
        <f t="shared" si="252"/>
        <v>3.3655747066984524E-3</v>
      </c>
      <c r="AG3558">
        <f t="shared" si="253"/>
        <v>1.9179460988813627E-2</v>
      </c>
    </row>
    <row r="3559" spans="30:33" x14ac:dyDescent="0.2">
      <c r="AD3559">
        <f t="shared" si="251"/>
        <v>3557</v>
      </c>
      <c r="AE3559">
        <f t="shared" si="250"/>
        <v>5.3849195307175261E-6</v>
      </c>
      <c r="AF3559">
        <f t="shared" si="252"/>
        <v>3.3601897871677346E-3</v>
      </c>
      <c r="AG3559">
        <f t="shared" si="253"/>
        <v>1.915415877076224E-2</v>
      </c>
    </row>
    <row r="3560" spans="30:33" x14ac:dyDescent="0.2">
      <c r="AD3560">
        <f t="shared" si="251"/>
        <v>3558</v>
      </c>
      <c r="AE3560">
        <f t="shared" si="250"/>
        <v>5.3763036594683782E-6</v>
      </c>
      <c r="AF3560">
        <f t="shared" si="252"/>
        <v>3.3548134835082659E-3</v>
      </c>
      <c r="AG3560">
        <f t="shared" si="253"/>
        <v>1.9128888420388488E-2</v>
      </c>
    </row>
    <row r="3561" spans="30:33" x14ac:dyDescent="0.2">
      <c r="AD3561">
        <f t="shared" si="251"/>
        <v>3559</v>
      </c>
      <c r="AE3561">
        <f t="shared" si="250"/>
        <v>5.3677015736132281E-6</v>
      </c>
      <c r="AF3561">
        <f t="shared" si="252"/>
        <v>3.3494457819346524E-3</v>
      </c>
      <c r="AG3561">
        <f t="shared" si="253"/>
        <v>1.9103649900489478E-2</v>
      </c>
    </row>
    <row r="3562" spans="30:33" x14ac:dyDescent="0.2">
      <c r="AD3562">
        <f t="shared" si="251"/>
        <v>3560</v>
      </c>
      <c r="AE3562">
        <f t="shared" si="250"/>
        <v>5.3591132510954462E-6</v>
      </c>
      <c r="AF3562">
        <f t="shared" si="252"/>
        <v>3.3440866686835569E-3</v>
      </c>
      <c r="AG3562">
        <f t="shared" si="253"/>
        <v>1.9078443173899787E-2</v>
      </c>
    </row>
    <row r="3563" spans="30:33" x14ac:dyDescent="0.2">
      <c r="AD3563">
        <f t="shared" si="251"/>
        <v>3561</v>
      </c>
      <c r="AE3563">
        <f t="shared" si="250"/>
        <v>5.3505386698936937E-6</v>
      </c>
      <c r="AF3563">
        <f t="shared" si="252"/>
        <v>3.3387361300136632E-3</v>
      </c>
      <c r="AG3563">
        <f t="shared" si="253"/>
        <v>1.9053268203491444E-2</v>
      </c>
    </row>
    <row r="3564" spans="30:33" x14ac:dyDescent="0.2">
      <c r="AD3564">
        <f t="shared" si="251"/>
        <v>3562</v>
      </c>
      <c r="AE3564">
        <f t="shared" si="250"/>
        <v>5.3419778080218634E-6</v>
      </c>
      <c r="AF3564">
        <f t="shared" si="252"/>
        <v>3.3333941522056413E-3</v>
      </c>
      <c r="AG3564">
        <f t="shared" si="253"/>
        <v>1.9028124952173878E-2</v>
      </c>
    </row>
    <row r="3565" spans="30:33" x14ac:dyDescent="0.2">
      <c r="AD3565">
        <f t="shared" si="251"/>
        <v>3563</v>
      </c>
      <c r="AE3565">
        <f t="shared" si="250"/>
        <v>5.3334306435290288E-6</v>
      </c>
      <c r="AF3565">
        <f t="shared" si="252"/>
        <v>3.328060721562112E-3</v>
      </c>
      <c r="AG3565">
        <f t="shared" si="253"/>
        <v>1.9003013382893931E-2</v>
      </c>
    </row>
    <row r="3566" spans="30:33" x14ac:dyDescent="0.2">
      <c r="AD3566">
        <f t="shared" si="251"/>
        <v>3564</v>
      </c>
      <c r="AE3566">
        <f t="shared" si="250"/>
        <v>5.3248971544993819E-6</v>
      </c>
      <c r="AF3566">
        <f t="shared" si="252"/>
        <v>3.3227358244076123E-3</v>
      </c>
      <c r="AG3566">
        <f t="shared" si="253"/>
        <v>1.8977933458635798E-2</v>
      </c>
    </row>
    <row r="3567" spans="30:33" x14ac:dyDescent="0.2">
      <c r="AD3567">
        <f t="shared" si="251"/>
        <v>3565</v>
      </c>
      <c r="AE3567">
        <f t="shared" si="250"/>
        <v>5.3163773190521823E-6</v>
      </c>
      <c r="AF3567">
        <f t="shared" si="252"/>
        <v>3.31741944708856E-3</v>
      </c>
      <c r="AG3567">
        <f t="shared" si="253"/>
        <v>1.8952885142421029E-2</v>
      </c>
    </row>
    <row r="3568" spans="30:33" x14ac:dyDescent="0.2">
      <c r="AD3568">
        <f t="shared" si="251"/>
        <v>3566</v>
      </c>
      <c r="AE3568">
        <f t="shared" si="250"/>
        <v>5.3078711153416981E-6</v>
      </c>
      <c r="AF3568">
        <f t="shared" si="252"/>
        <v>3.3121115759732183E-3</v>
      </c>
      <c r="AG3568">
        <f t="shared" si="253"/>
        <v>1.8927868397308496E-2</v>
      </c>
    </row>
    <row r="3569" spans="30:33" x14ac:dyDescent="0.2">
      <c r="AD3569">
        <f t="shared" si="251"/>
        <v>3567</v>
      </c>
      <c r="AE3569">
        <f t="shared" si="250"/>
        <v>5.299378521557152E-6</v>
      </c>
      <c r="AF3569">
        <f t="shared" si="252"/>
        <v>3.306812197451661E-3</v>
      </c>
      <c r="AG3569">
        <f t="shared" si="253"/>
        <v>1.8902883186394361E-2</v>
      </c>
    </row>
    <row r="3570" spans="30:33" x14ac:dyDescent="0.2">
      <c r="AD3570">
        <f t="shared" si="251"/>
        <v>3568</v>
      </c>
      <c r="AE3570">
        <f t="shared" si="250"/>
        <v>5.2908995159226599E-6</v>
      </c>
      <c r="AF3570">
        <f t="shared" si="252"/>
        <v>3.3015212979357381E-3</v>
      </c>
      <c r="AG3570">
        <f t="shared" si="253"/>
        <v>1.8877929472812052E-2</v>
      </c>
    </row>
    <row r="3571" spans="30:33" x14ac:dyDescent="0.2">
      <c r="AD3571">
        <f t="shared" si="251"/>
        <v>3569</v>
      </c>
      <c r="AE3571">
        <f t="shared" si="250"/>
        <v>5.2824340766971835E-6</v>
      </c>
      <c r="AF3571">
        <f t="shared" si="252"/>
        <v>3.2962388638590407E-3</v>
      </c>
      <c r="AG3571">
        <f t="shared" si="253"/>
        <v>1.8853007219732248E-2</v>
      </c>
    </row>
    <row r="3572" spans="30:33" x14ac:dyDescent="0.2">
      <c r="AD3572">
        <f t="shared" si="251"/>
        <v>3570</v>
      </c>
      <c r="AE3572">
        <f t="shared" si="250"/>
        <v>5.2739821821744674E-6</v>
      </c>
      <c r="AF3572">
        <f t="shared" si="252"/>
        <v>3.290964881676866E-3</v>
      </c>
      <c r="AG3572">
        <f t="shared" si="253"/>
        <v>1.8828116390362849E-2</v>
      </c>
    </row>
    <row r="3573" spans="30:33" x14ac:dyDescent="0.2">
      <c r="AD3573">
        <f t="shared" si="251"/>
        <v>3571</v>
      </c>
      <c r="AE3573">
        <f t="shared" si="250"/>
        <v>5.2655438106829882E-6</v>
      </c>
      <c r="AF3573">
        <f t="shared" si="252"/>
        <v>3.2856993378661829E-3</v>
      </c>
      <c r="AG3573">
        <f t="shared" si="253"/>
        <v>1.8803256947948949E-2</v>
      </c>
    </row>
    <row r="3574" spans="30:33" x14ac:dyDescent="0.2">
      <c r="AD3574">
        <f t="shared" si="251"/>
        <v>3572</v>
      </c>
      <c r="AE3574">
        <f t="shared" si="250"/>
        <v>5.2571189405858949E-6</v>
      </c>
      <c r="AF3574">
        <f t="shared" si="252"/>
        <v>3.280442218925597E-3</v>
      </c>
      <c r="AG3574">
        <f t="shared" si="253"/>
        <v>1.8778428855772817E-2</v>
      </c>
    </row>
    <row r="3575" spans="30:33" x14ac:dyDescent="0.2">
      <c r="AD3575">
        <f t="shared" si="251"/>
        <v>3573</v>
      </c>
      <c r="AE3575">
        <f t="shared" si="250"/>
        <v>5.2487075502809573E-6</v>
      </c>
      <c r="AF3575">
        <f t="shared" si="252"/>
        <v>3.2751935113753158E-3</v>
      </c>
      <c r="AG3575">
        <f t="shared" si="253"/>
        <v>1.8753632077153859E-2</v>
      </c>
    </row>
    <row r="3576" spans="30:33" x14ac:dyDescent="0.2">
      <c r="AD3576">
        <f t="shared" si="251"/>
        <v>3574</v>
      </c>
      <c r="AE3576">
        <f t="shared" si="250"/>
        <v>5.2403096182005075E-6</v>
      </c>
      <c r="AF3576">
        <f t="shared" si="252"/>
        <v>3.2699532017571153E-3</v>
      </c>
      <c r="AG3576">
        <f t="shared" si="253"/>
        <v>1.8728866575448613E-2</v>
      </c>
    </row>
    <row r="3577" spans="30:33" x14ac:dyDescent="0.2">
      <c r="AD3577">
        <f t="shared" si="251"/>
        <v>3575</v>
      </c>
      <c r="AE3577">
        <f t="shared" si="250"/>
        <v>5.2319251228113865E-6</v>
      </c>
      <c r="AF3577">
        <f t="shared" si="252"/>
        <v>3.2647212766343039E-3</v>
      </c>
      <c r="AG3577">
        <f t="shared" si="253"/>
        <v>1.8704132314050707E-2</v>
      </c>
    </row>
    <row r="3578" spans="30:33" x14ac:dyDescent="0.2">
      <c r="AD3578">
        <f t="shared" si="251"/>
        <v>3576</v>
      </c>
      <c r="AE3578">
        <f t="shared" si="250"/>
        <v>5.2235540426148885E-6</v>
      </c>
      <c r="AF3578">
        <f t="shared" si="252"/>
        <v>3.2594977225916888E-3</v>
      </c>
      <c r="AG3578">
        <f t="shared" si="253"/>
        <v>1.867942925639084E-2</v>
      </c>
    </row>
    <row r="3579" spans="30:33" x14ac:dyDescent="0.2">
      <c r="AD3579">
        <f t="shared" si="251"/>
        <v>3577</v>
      </c>
      <c r="AE3579">
        <f t="shared" si="250"/>
        <v>5.2151963561467048E-6</v>
      </c>
      <c r="AF3579">
        <f t="shared" si="252"/>
        <v>3.254282526235542E-3</v>
      </c>
      <c r="AG3579">
        <f t="shared" si="253"/>
        <v>1.8654757365936765E-2</v>
      </c>
    </row>
    <row r="3580" spans="30:33" x14ac:dyDescent="0.2">
      <c r="AD3580">
        <f t="shared" si="251"/>
        <v>3578</v>
      </c>
      <c r="AE3580">
        <f t="shared" si="250"/>
        <v>5.2068520419768696E-6</v>
      </c>
      <c r="AF3580">
        <f t="shared" si="252"/>
        <v>3.2490756741935648E-3</v>
      </c>
      <c r="AG3580">
        <f t="shared" si="253"/>
        <v>1.863011660619324E-2</v>
      </c>
    </row>
    <row r="3581" spans="30:33" x14ac:dyDescent="0.2">
      <c r="AD3581">
        <f t="shared" si="251"/>
        <v>3579</v>
      </c>
      <c r="AE3581">
        <f t="shared" si="250"/>
        <v>5.1985210787097059E-6</v>
      </c>
      <c r="AF3581">
        <f t="shared" si="252"/>
        <v>3.243877153114855E-3</v>
      </c>
      <c r="AG3581">
        <f t="shared" si="253"/>
        <v>1.8605506940702038E-2</v>
      </c>
    </row>
    <row r="3582" spans="30:33" x14ac:dyDescent="0.2">
      <c r="AD3582">
        <f t="shared" si="251"/>
        <v>3580</v>
      </c>
      <c r="AE3582">
        <f t="shared" si="250"/>
        <v>5.1902034449837704E-6</v>
      </c>
      <c r="AF3582">
        <f t="shared" si="252"/>
        <v>3.2386869496698711E-3</v>
      </c>
      <c r="AG3582">
        <f t="shared" si="253"/>
        <v>1.85809283330419E-2</v>
      </c>
    </row>
    <row r="3583" spans="30:33" x14ac:dyDescent="0.2">
      <c r="AD3583">
        <f t="shared" si="251"/>
        <v>3581</v>
      </c>
      <c r="AE3583">
        <f t="shared" si="250"/>
        <v>5.1818991194717958E-6</v>
      </c>
      <c r="AF3583">
        <f t="shared" si="252"/>
        <v>3.2335050505503992E-3</v>
      </c>
      <c r="AG3583">
        <f t="shared" si="253"/>
        <v>1.8556380746828503E-2</v>
      </c>
    </row>
    <row r="3584" spans="30:33" x14ac:dyDescent="0.2">
      <c r="AD3584">
        <f t="shared" si="251"/>
        <v>3582</v>
      </c>
      <c r="AE3584">
        <f t="shared" si="250"/>
        <v>5.1736080808806411E-6</v>
      </c>
      <c r="AF3584">
        <f t="shared" si="252"/>
        <v>3.2283314424695186E-3</v>
      </c>
      <c r="AG3584">
        <f t="shared" si="253"/>
        <v>1.8531864145714456E-2</v>
      </c>
    </row>
    <row r="3585" spans="30:33" x14ac:dyDescent="0.2">
      <c r="AD3585">
        <f t="shared" si="251"/>
        <v>3583</v>
      </c>
      <c r="AE3585">
        <f t="shared" si="250"/>
        <v>5.1653303079512318E-6</v>
      </c>
      <c r="AF3585">
        <f t="shared" si="252"/>
        <v>3.2231661121615673E-3</v>
      </c>
      <c r="AG3585">
        <f t="shared" si="253"/>
        <v>1.8507378493389265E-2</v>
      </c>
    </row>
    <row r="3586" spans="30:33" x14ac:dyDescent="0.2">
      <c r="AD3586">
        <f t="shared" si="251"/>
        <v>3584</v>
      </c>
      <c r="AE3586">
        <f t="shared" si="250"/>
        <v>5.1570657794585097E-6</v>
      </c>
      <c r="AF3586">
        <f t="shared" si="252"/>
        <v>3.2180090463821086E-3</v>
      </c>
      <c r="AG3586">
        <f t="shared" si="253"/>
        <v>1.8482923753579298E-2</v>
      </c>
    </row>
    <row r="3587" spans="30:33" x14ac:dyDescent="0.2">
      <c r="AD3587">
        <f t="shared" si="251"/>
        <v>3585</v>
      </c>
      <c r="AE3587">
        <f t="shared" si="250"/>
        <v>5.1488144742113757E-6</v>
      </c>
      <c r="AF3587">
        <f t="shared" si="252"/>
        <v>3.2128602319078971E-3</v>
      </c>
      <c r="AG3587">
        <f t="shared" si="253"/>
        <v>1.8458499890047782E-2</v>
      </c>
    </row>
    <row r="3588" spans="30:33" x14ac:dyDescent="0.2">
      <c r="AD3588">
        <f t="shared" si="251"/>
        <v>3586</v>
      </c>
      <c r="AE3588">
        <f t="shared" si="250"/>
        <v>5.1405763710526375E-6</v>
      </c>
      <c r="AF3588">
        <f t="shared" si="252"/>
        <v>3.2077196555368444E-3</v>
      </c>
      <c r="AG3588">
        <f t="shared" si="253"/>
        <v>1.8434106866594756E-2</v>
      </c>
    </row>
    <row r="3589" spans="30:33" x14ac:dyDescent="0.2">
      <c r="AD3589">
        <f t="shared" si="251"/>
        <v>3587</v>
      </c>
      <c r="AE3589">
        <f t="shared" si="250"/>
        <v>5.1323514488589535E-6</v>
      </c>
      <c r="AF3589">
        <f t="shared" si="252"/>
        <v>3.2025873040879851E-3</v>
      </c>
      <c r="AG3589">
        <f t="shared" si="253"/>
        <v>1.8409744647057066E-2</v>
      </c>
    </row>
    <row r="3590" spans="30:33" x14ac:dyDescent="0.2">
      <c r="AD3590">
        <f t="shared" si="251"/>
        <v>3588</v>
      </c>
      <c r="AE3590">
        <f t="shared" si="250"/>
        <v>5.1241396865407788E-6</v>
      </c>
      <c r="AF3590">
        <f t="shared" si="252"/>
        <v>3.1974631644014441E-3</v>
      </c>
      <c r="AG3590">
        <f t="shared" si="253"/>
        <v>1.8385413195308314E-2</v>
      </c>
    </row>
    <row r="3591" spans="30:33" x14ac:dyDescent="0.2">
      <c r="AD3591">
        <f t="shared" si="251"/>
        <v>3589</v>
      </c>
      <c r="AE3591">
        <f t="shared" si="250"/>
        <v>5.1159410630423127E-6</v>
      </c>
      <c r="AF3591">
        <f t="shared" si="252"/>
        <v>3.1923472233384015E-3</v>
      </c>
      <c r="AG3591">
        <f t="shared" si="253"/>
        <v>1.8361112475258859E-2</v>
      </c>
    </row>
    <row r="3592" spans="30:33" x14ac:dyDescent="0.2">
      <c r="AD3592">
        <f t="shared" si="251"/>
        <v>3590</v>
      </c>
      <c r="AE3592">
        <f t="shared" si="250"/>
        <v>5.107755557341445E-6</v>
      </c>
      <c r="AF3592">
        <f t="shared" si="252"/>
        <v>3.1872394677810601E-3</v>
      </c>
      <c r="AG3592">
        <f t="shared" si="253"/>
        <v>1.8336842450855786E-2</v>
      </c>
    </row>
    <row r="3593" spans="30:33" x14ac:dyDescent="0.2">
      <c r="AD3593">
        <f t="shared" si="251"/>
        <v>3591</v>
      </c>
      <c r="AE3593">
        <f t="shared" si="250"/>
        <v>5.0995831484496988E-6</v>
      </c>
      <c r="AF3593">
        <f t="shared" si="252"/>
        <v>3.1821398846326103E-3</v>
      </c>
      <c r="AG3593">
        <f t="shared" si="253"/>
        <v>1.8312603086082867E-2</v>
      </c>
    </row>
    <row r="3594" spans="30:33" x14ac:dyDescent="0.2">
      <c r="AD3594">
        <f t="shared" si="251"/>
        <v>3592</v>
      </c>
      <c r="AE3594">
        <f t="shared" si="250"/>
        <v>5.0914238154121787E-6</v>
      </c>
      <c r="AF3594">
        <f t="shared" si="252"/>
        <v>3.1770484608171978E-3</v>
      </c>
      <c r="AG3594">
        <f t="shared" si="253"/>
        <v>1.8288394344960546E-2</v>
      </c>
    </row>
    <row r="3595" spans="30:33" x14ac:dyDescent="0.2">
      <c r="AD3595">
        <f t="shared" si="251"/>
        <v>3593</v>
      </c>
      <c r="AE3595">
        <f t="shared" si="250"/>
        <v>5.083277537307519E-6</v>
      </c>
      <c r="AF3595">
        <f t="shared" si="252"/>
        <v>3.1719651832798901E-3</v>
      </c>
      <c r="AG3595">
        <f t="shared" si="253"/>
        <v>1.8264216191545914E-2</v>
      </c>
    </row>
    <row r="3596" spans="30:33" x14ac:dyDescent="0.2">
      <c r="AD3596">
        <f t="shared" si="251"/>
        <v>3594</v>
      </c>
      <c r="AE3596">
        <f t="shared" si="250"/>
        <v>5.0751442932478261E-6</v>
      </c>
      <c r="AF3596">
        <f t="shared" si="252"/>
        <v>3.1668900389866419E-3</v>
      </c>
      <c r="AG3596">
        <f t="shared" si="253"/>
        <v>1.8240068589932688E-2</v>
      </c>
    </row>
    <row r="3597" spans="30:33" x14ac:dyDescent="0.2">
      <c r="AD3597">
        <f t="shared" si="251"/>
        <v>3595</v>
      </c>
      <c r="AE3597">
        <f t="shared" si="250"/>
        <v>5.067024062378629E-6</v>
      </c>
      <c r="AF3597">
        <f t="shared" si="252"/>
        <v>3.161823014924263E-3</v>
      </c>
      <c r="AG3597">
        <f t="shared" si="253"/>
        <v>1.821595150425117E-2</v>
      </c>
    </row>
    <row r="3598" spans="30:33" x14ac:dyDescent="0.2">
      <c r="AD3598">
        <f t="shared" si="251"/>
        <v>3596</v>
      </c>
      <c r="AE3598">
        <f t="shared" si="250"/>
        <v>5.0589168238788235E-6</v>
      </c>
      <c r="AF3598">
        <f t="shared" si="252"/>
        <v>3.156764098100384E-3</v>
      </c>
      <c r="AG3598">
        <f t="shared" si="253"/>
        <v>1.8191864898668249E-2</v>
      </c>
    </row>
    <row r="3599" spans="30:33" x14ac:dyDescent="0.2">
      <c r="AD3599">
        <f t="shared" si="251"/>
        <v>3597</v>
      </c>
      <c r="AE3599">
        <f t="shared" si="250"/>
        <v>5.0508225569606168E-6</v>
      </c>
      <c r="AF3599">
        <f t="shared" si="252"/>
        <v>3.1517132755434231E-3</v>
      </c>
      <c r="AG3599">
        <f t="shared" si="253"/>
        <v>1.8167808737387339E-2</v>
      </c>
    </row>
    <row r="3600" spans="30:33" x14ac:dyDescent="0.2">
      <c r="AD3600">
        <f t="shared" si="251"/>
        <v>3598</v>
      </c>
      <c r="AE3600">
        <f t="shared" si="250"/>
        <v>5.042741240869479E-6</v>
      </c>
      <c r="AF3600">
        <f t="shared" si="252"/>
        <v>3.1466705343025534E-3</v>
      </c>
      <c r="AG3600">
        <f t="shared" si="253"/>
        <v>1.8143782984648384E-2</v>
      </c>
    </row>
    <row r="3601" spans="30:33" x14ac:dyDescent="0.2">
      <c r="AD3601">
        <f t="shared" si="251"/>
        <v>3599</v>
      </c>
      <c r="AE3601">
        <f t="shared" si="250"/>
        <v>5.0346728548840875E-6</v>
      </c>
      <c r="AF3601">
        <f t="shared" si="252"/>
        <v>3.1416358614476691E-3</v>
      </c>
      <c r="AG3601">
        <f t="shared" si="253"/>
        <v>1.8119787604727832E-2</v>
      </c>
    </row>
    <row r="3602" spans="30:33" x14ac:dyDescent="0.2">
      <c r="AD3602">
        <f t="shared" si="251"/>
        <v>3600</v>
      </c>
      <c r="AE3602">
        <f t="shared" si="250"/>
        <v>5.0266173783162732E-6</v>
      </c>
      <c r="AF3602">
        <f t="shared" si="252"/>
        <v>3.1366092440693527E-3</v>
      </c>
      <c r="AG3602">
        <f t="shared" si="253"/>
        <v>1.8095822561938583E-2</v>
      </c>
    </row>
    <row r="3603" spans="30:33" x14ac:dyDescent="0.2">
      <c r="AD3603">
        <f t="shared" si="251"/>
        <v>3601</v>
      </c>
      <c r="AE3603">
        <f t="shared" ref="AE3603:AE3666" si="254">AF3602*$AE$3</f>
        <v>5.0185747905109666E-6</v>
      </c>
      <c r="AF3603">
        <f t="shared" si="252"/>
        <v>3.1315906692788416E-3</v>
      </c>
      <c r="AG3603">
        <f t="shared" si="253"/>
        <v>1.8071887820629989E-2</v>
      </c>
    </row>
    <row r="3604" spans="30:33" x14ac:dyDescent="0.2">
      <c r="AD3604">
        <f t="shared" si="251"/>
        <v>3602</v>
      </c>
      <c r="AE3604">
        <f t="shared" si="254"/>
        <v>5.0105450708461486E-6</v>
      </c>
      <c r="AF3604">
        <f t="shared" si="252"/>
        <v>3.1265801242079953E-3</v>
      </c>
      <c r="AG3604">
        <f t="shared" si="253"/>
        <v>1.8047983345187826E-2</v>
      </c>
    </row>
    <row r="3605" spans="30:33" x14ac:dyDescent="0.2">
      <c r="AD3605">
        <f t="shared" si="251"/>
        <v>3603</v>
      </c>
      <c r="AE3605">
        <f t="shared" si="254"/>
        <v>5.0025281987327944E-6</v>
      </c>
      <c r="AF3605">
        <f t="shared" si="252"/>
        <v>3.1215775960092623E-3</v>
      </c>
      <c r="AG3605">
        <f t="shared" si="253"/>
        <v>1.8024109100034259E-2</v>
      </c>
    </row>
    <row r="3606" spans="30:33" x14ac:dyDescent="0.2">
      <c r="AD3606">
        <f t="shared" si="251"/>
        <v>3604</v>
      </c>
      <c r="AE3606">
        <f t="shared" si="254"/>
        <v>4.9945241536148223E-6</v>
      </c>
      <c r="AF3606">
        <f t="shared" si="252"/>
        <v>3.1165830718556473E-3</v>
      </c>
      <c r="AG3606">
        <f t="shared" si="253"/>
        <v>1.8000265049627821E-2</v>
      </c>
    </row>
    <row r="3607" spans="30:33" x14ac:dyDescent="0.2">
      <c r="AD3607">
        <f t="shared" si="251"/>
        <v>3605</v>
      </c>
      <c r="AE3607">
        <f t="shared" si="254"/>
        <v>4.9865329149690381E-6</v>
      </c>
      <c r="AF3607">
        <f t="shared" si="252"/>
        <v>3.111596538940678E-3</v>
      </c>
      <c r="AG3607">
        <f t="shared" si="253"/>
        <v>1.7976451158463382E-2</v>
      </c>
    </row>
    <row r="3608" spans="30:33" x14ac:dyDescent="0.2">
      <c r="AD3608">
        <f t="shared" si="251"/>
        <v>3606</v>
      </c>
      <c r="AE3608">
        <f t="shared" si="254"/>
        <v>4.9785544623050871E-6</v>
      </c>
      <c r="AF3608">
        <f t="shared" si="252"/>
        <v>3.1066179844783728E-3</v>
      </c>
      <c r="AG3608">
        <f t="shared" si="253"/>
        <v>1.7952667391072145E-2</v>
      </c>
    </row>
    <row r="3609" spans="30:33" x14ac:dyDescent="0.2">
      <c r="AD3609">
        <f t="shared" si="251"/>
        <v>3607</v>
      </c>
      <c r="AE3609">
        <f t="shared" si="254"/>
        <v>4.9705887751653992E-6</v>
      </c>
      <c r="AF3609">
        <f t="shared" si="252"/>
        <v>3.1016473957032071E-3</v>
      </c>
      <c r="AG3609">
        <f t="shared" si="253"/>
        <v>1.7928913712021596E-2</v>
      </c>
    </row>
    <row r="3610" spans="30:33" x14ac:dyDescent="0.2">
      <c r="AD3610">
        <f t="shared" si="251"/>
        <v>3608</v>
      </c>
      <c r="AE3610">
        <f t="shared" si="254"/>
        <v>4.9626358331251334E-6</v>
      </c>
      <c r="AF3610">
        <f t="shared" si="252"/>
        <v>3.0966847598700819E-3</v>
      </c>
      <c r="AG3610">
        <f t="shared" si="253"/>
        <v>1.7905190085915481E-2</v>
      </c>
    </row>
    <row r="3611" spans="30:33" x14ac:dyDescent="0.2">
      <c r="AD3611">
        <f t="shared" si="251"/>
        <v>3609</v>
      </c>
      <c r="AE3611">
        <f t="shared" si="254"/>
        <v>4.9546956157921334E-6</v>
      </c>
      <c r="AF3611">
        <f t="shared" si="252"/>
        <v>3.0917300642542898E-3</v>
      </c>
      <c r="AG3611">
        <f t="shared" si="253"/>
        <v>1.7881496477393809E-2</v>
      </c>
    </row>
    <row r="3612" spans="30:33" x14ac:dyDescent="0.2">
      <c r="AD3612">
        <f t="shared" si="251"/>
        <v>3610</v>
      </c>
      <c r="AE3612">
        <f t="shared" si="254"/>
        <v>4.9467681028068661E-6</v>
      </c>
      <c r="AF3612">
        <f t="shared" si="252"/>
        <v>3.0867832961514827E-3</v>
      </c>
      <c r="AG3612">
        <f t="shared" si="253"/>
        <v>1.7857832851132786E-2</v>
      </c>
    </row>
    <row r="3613" spans="30:33" x14ac:dyDescent="0.2">
      <c r="AD3613">
        <f t="shared" si="251"/>
        <v>3611</v>
      </c>
      <c r="AE3613">
        <f t="shared" si="254"/>
        <v>4.9388532738423748E-6</v>
      </c>
      <c r="AF3613">
        <f t="shared" si="252"/>
        <v>3.0818444428776402E-3</v>
      </c>
      <c r="AG3613">
        <f t="shared" si="253"/>
        <v>1.7834199171844815E-2</v>
      </c>
    </row>
    <row r="3614" spans="30:33" x14ac:dyDescent="0.2">
      <c r="AD3614">
        <f t="shared" si="251"/>
        <v>3612</v>
      </c>
      <c r="AE3614">
        <f t="shared" si="254"/>
        <v>4.9309511086042267E-6</v>
      </c>
      <c r="AF3614">
        <f t="shared" si="252"/>
        <v>3.0769134917690358E-3</v>
      </c>
      <c r="AG3614">
        <f t="shared" si="253"/>
        <v>1.7810595404278467E-2</v>
      </c>
    </row>
    <row r="3615" spans="30:33" x14ac:dyDescent="0.2">
      <c r="AD3615">
        <f t="shared" si="251"/>
        <v>3613</v>
      </c>
      <c r="AE3615">
        <f t="shared" si="254"/>
        <v>4.9230615868304596E-6</v>
      </c>
      <c r="AF3615">
        <f t="shared" si="252"/>
        <v>3.0719904301822051E-3</v>
      </c>
      <c r="AG3615">
        <f t="shared" si="253"/>
        <v>1.778702151321845E-2</v>
      </c>
    </row>
    <row r="3616" spans="30:33" x14ac:dyDescent="0.2">
      <c r="AD3616">
        <f t="shared" si="251"/>
        <v>3614</v>
      </c>
      <c r="AE3616">
        <f t="shared" si="254"/>
        <v>4.9151846882915304E-6</v>
      </c>
      <c r="AF3616">
        <f t="shared" si="252"/>
        <v>3.0670752454939132E-3</v>
      </c>
      <c r="AG3616">
        <f t="shared" si="253"/>
        <v>1.776347746348559E-2</v>
      </c>
    </row>
    <row r="3617" spans="30:33" x14ac:dyDescent="0.2">
      <c r="AD3617">
        <f t="shared" si="251"/>
        <v>3615</v>
      </c>
      <c r="AE3617">
        <f t="shared" si="254"/>
        <v>4.9073203927902638E-6</v>
      </c>
      <c r="AF3617">
        <f t="shared" si="252"/>
        <v>3.0621679251011226E-3</v>
      </c>
      <c r="AG3617">
        <f t="shared" si="253"/>
        <v>1.7739963219936802E-2</v>
      </c>
    </row>
    <row r="3618" spans="30:33" x14ac:dyDescent="0.2">
      <c r="AD3618">
        <f t="shared" si="251"/>
        <v>3616</v>
      </c>
      <c r="AE3618">
        <f t="shared" si="254"/>
        <v>4.8994686801617987E-6</v>
      </c>
      <c r="AF3618">
        <f t="shared" si="252"/>
        <v>3.0572684564209606E-3</v>
      </c>
      <c r="AG3618">
        <f t="shared" si="253"/>
        <v>1.7716478747465063E-2</v>
      </c>
    </row>
    <row r="3619" spans="30:33" x14ac:dyDescent="0.2">
      <c r="AD3619">
        <f t="shared" ref="AD3619:AD3682" si="255">AD3618+1</f>
        <v>3617</v>
      </c>
      <c r="AE3619">
        <f t="shared" si="254"/>
        <v>4.8916295302735392E-6</v>
      </c>
      <c r="AF3619">
        <f t="shared" ref="AF3619:AF3682" si="256">AF3618*$AF$3</f>
        <v>3.0523768268906869E-3</v>
      </c>
      <c r="AG3619">
        <f t="shared" ref="AG3619:AG3682" si="257">AD3619*AE3619</f>
        <v>1.7693024010999391E-2</v>
      </c>
    </row>
    <row r="3620" spans="30:33" x14ac:dyDescent="0.2">
      <c r="AD3620">
        <f t="shared" si="255"/>
        <v>3618</v>
      </c>
      <c r="AE3620">
        <f t="shared" si="254"/>
        <v>4.8838029230251012E-6</v>
      </c>
      <c r="AF3620">
        <f t="shared" si="256"/>
        <v>3.0474930239676617E-3</v>
      </c>
      <c r="AG3620">
        <f t="shared" si="257"/>
        <v>1.7669598975504817E-2</v>
      </c>
    </row>
    <row r="3621" spans="30:33" x14ac:dyDescent="0.2">
      <c r="AD3621">
        <f t="shared" si="255"/>
        <v>3619</v>
      </c>
      <c r="AE3621">
        <f t="shared" si="254"/>
        <v>4.8759888383482609E-6</v>
      </c>
      <c r="AF3621">
        <f t="shared" si="256"/>
        <v>3.0426170351293132E-3</v>
      </c>
      <c r="AG3621">
        <f t="shared" si="257"/>
        <v>1.7646203605982357E-2</v>
      </c>
    </row>
    <row r="3622" spans="30:33" x14ac:dyDescent="0.2">
      <c r="AD3622">
        <f t="shared" si="255"/>
        <v>3620</v>
      </c>
      <c r="AE3622">
        <f t="shared" si="254"/>
        <v>4.8681872562069036E-6</v>
      </c>
      <c r="AF3622">
        <f t="shared" si="256"/>
        <v>3.0377488478731062E-3</v>
      </c>
      <c r="AG3622">
        <f t="shared" si="257"/>
        <v>1.7622837867468991E-2</v>
      </c>
    </row>
    <row r="3623" spans="30:33" x14ac:dyDescent="0.2">
      <c r="AD3623">
        <f t="shared" si="255"/>
        <v>3621</v>
      </c>
      <c r="AE3623">
        <f t="shared" si="254"/>
        <v>4.8603981565969725E-6</v>
      </c>
      <c r="AF3623">
        <f t="shared" si="256"/>
        <v>3.0328884497165089E-3</v>
      </c>
      <c r="AG3623">
        <f t="shared" si="257"/>
        <v>1.7599501725037638E-2</v>
      </c>
    </row>
    <row r="3624" spans="30:33" x14ac:dyDescent="0.2">
      <c r="AD3624">
        <f t="shared" si="255"/>
        <v>3622</v>
      </c>
      <c r="AE3624">
        <f t="shared" si="254"/>
        <v>4.8526215195464165E-6</v>
      </c>
      <c r="AF3624">
        <f t="shared" si="256"/>
        <v>3.0280358281969625E-3</v>
      </c>
      <c r="AG3624">
        <f t="shared" si="257"/>
        <v>1.7576195143797119E-2</v>
      </c>
    </row>
    <row r="3625" spans="30:33" x14ac:dyDescent="0.2">
      <c r="AD3625">
        <f t="shared" si="255"/>
        <v>3623</v>
      </c>
      <c r="AE3625">
        <f t="shared" si="254"/>
        <v>4.8448573251151423E-6</v>
      </c>
      <c r="AF3625">
        <f t="shared" si="256"/>
        <v>3.0231909708718471E-3</v>
      </c>
      <c r="AG3625">
        <f t="shared" si="257"/>
        <v>1.7552918088892162E-2</v>
      </c>
    </row>
    <row r="3626" spans="30:33" x14ac:dyDescent="0.2">
      <c r="AD3626">
        <f t="shared" si="255"/>
        <v>3624</v>
      </c>
      <c r="AE3626">
        <f t="shared" si="254"/>
        <v>4.8371055533949579E-6</v>
      </c>
      <c r="AF3626">
        <f t="shared" si="256"/>
        <v>3.018353865318452E-3</v>
      </c>
      <c r="AG3626">
        <f t="shared" si="257"/>
        <v>1.7529670525503326E-2</v>
      </c>
    </row>
    <row r="3627" spans="30:33" x14ac:dyDescent="0.2">
      <c r="AD3627">
        <f t="shared" si="255"/>
        <v>3625</v>
      </c>
      <c r="AE3627">
        <f t="shared" si="254"/>
        <v>4.8293661845095251E-6</v>
      </c>
      <c r="AF3627">
        <f t="shared" si="256"/>
        <v>3.0135244991339421E-3</v>
      </c>
      <c r="AG3627">
        <f t="shared" si="257"/>
        <v>1.7506452418847029E-2</v>
      </c>
    </row>
    <row r="3628" spans="30:33" x14ac:dyDescent="0.2">
      <c r="AD3628">
        <f t="shared" si="255"/>
        <v>3626</v>
      </c>
      <c r="AE3628">
        <f t="shared" si="254"/>
        <v>4.8216391986143096E-6</v>
      </c>
      <c r="AF3628">
        <f t="shared" si="256"/>
        <v>3.0087028599353276E-3</v>
      </c>
      <c r="AG3628">
        <f t="shared" si="257"/>
        <v>1.7483263734175487E-2</v>
      </c>
    </row>
    <row r="3629" spans="30:33" x14ac:dyDescent="0.2">
      <c r="AD3629">
        <f t="shared" si="255"/>
        <v>3627</v>
      </c>
      <c r="AE3629">
        <f t="shared" si="254"/>
        <v>4.8139245758965264E-6</v>
      </c>
      <c r="AF3629">
        <f t="shared" si="256"/>
        <v>3.0038889353594311E-3</v>
      </c>
      <c r="AG3629">
        <f t="shared" si="257"/>
        <v>1.7460104436776702E-2</v>
      </c>
    </row>
    <row r="3630" spans="30:33" x14ac:dyDescent="0.2">
      <c r="AD3630">
        <f t="shared" si="255"/>
        <v>3628</v>
      </c>
      <c r="AE3630">
        <f t="shared" si="254"/>
        <v>4.8062222965750916E-6</v>
      </c>
      <c r="AF3630">
        <f t="shared" si="256"/>
        <v>2.9990827130628559E-3</v>
      </c>
      <c r="AG3630">
        <f t="shared" si="257"/>
        <v>1.7436974491974431E-2</v>
      </c>
    </row>
    <row r="3631" spans="30:33" x14ac:dyDescent="0.2">
      <c r="AD3631">
        <f t="shared" si="255"/>
        <v>3629</v>
      </c>
      <c r="AE3631">
        <f t="shared" si="254"/>
        <v>4.7985323409005712E-6</v>
      </c>
      <c r="AF3631">
        <f t="shared" si="256"/>
        <v>2.994284180721955E-3</v>
      </c>
      <c r="AG3631">
        <f t="shared" si="257"/>
        <v>1.7413873865128174E-2</v>
      </c>
    </row>
    <row r="3632" spans="30:33" x14ac:dyDescent="0.2">
      <c r="AD3632">
        <f t="shared" si="255"/>
        <v>3630</v>
      </c>
      <c r="AE3632">
        <f t="shared" si="254"/>
        <v>4.7908546891551303E-6</v>
      </c>
      <c r="AF3632">
        <f t="shared" si="256"/>
        <v>2.9894933260327999E-3</v>
      </c>
      <c r="AG3632">
        <f t="shared" si="257"/>
        <v>1.7390802521633122E-2</v>
      </c>
    </row>
    <row r="3633" spans="30:33" x14ac:dyDescent="0.2">
      <c r="AD3633">
        <f t="shared" si="255"/>
        <v>3631</v>
      </c>
      <c r="AE3633">
        <f t="shared" si="254"/>
        <v>4.7831893216524821E-6</v>
      </c>
      <c r="AF3633">
        <f t="shared" si="256"/>
        <v>2.9847101367111474E-3</v>
      </c>
      <c r="AG3633">
        <f t="shared" si="257"/>
        <v>1.7367760426920162E-2</v>
      </c>
    </row>
    <row r="3634" spans="30:33" x14ac:dyDescent="0.2">
      <c r="AD3634">
        <f t="shared" si="255"/>
        <v>3632</v>
      </c>
      <c r="AE3634">
        <f t="shared" si="254"/>
        <v>4.7755362187378378E-6</v>
      </c>
      <c r="AF3634">
        <f t="shared" si="256"/>
        <v>2.9799346004924093E-3</v>
      </c>
      <c r="AG3634">
        <f t="shared" si="257"/>
        <v>1.7344747546455826E-2</v>
      </c>
    </row>
    <row r="3635" spans="30:33" x14ac:dyDescent="0.2">
      <c r="AD3635">
        <f t="shared" si="255"/>
        <v>3633</v>
      </c>
      <c r="AE3635">
        <f t="shared" si="254"/>
        <v>4.7678953607878573E-6</v>
      </c>
      <c r="AF3635">
        <f t="shared" si="256"/>
        <v>2.9751667051316215E-3</v>
      </c>
      <c r="AG3635">
        <f t="shared" si="257"/>
        <v>1.7321763845742286E-2</v>
      </c>
    </row>
    <row r="3636" spans="30:33" x14ac:dyDescent="0.2">
      <c r="AD3636">
        <f t="shared" si="255"/>
        <v>3634</v>
      </c>
      <c r="AE3636">
        <f t="shared" si="254"/>
        <v>4.7602667282105965E-6</v>
      </c>
      <c r="AF3636">
        <f t="shared" si="256"/>
        <v>2.9704064384034109E-3</v>
      </c>
      <c r="AG3636">
        <f t="shared" si="257"/>
        <v>1.7298809290317307E-2</v>
      </c>
    </row>
    <row r="3637" spans="30:33" x14ac:dyDescent="0.2">
      <c r="AD3637">
        <f t="shared" si="255"/>
        <v>3635</v>
      </c>
      <c r="AE3637">
        <f t="shared" si="254"/>
        <v>4.75265030144546E-6</v>
      </c>
      <c r="AF3637">
        <f t="shared" si="256"/>
        <v>2.9656537881019652E-3</v>
      </c>
      <c r="AG3637">
        <f t="shared" si="257"/>
        <v>1.7275883845754247E-2</v>
      </c>
    </row>
    <row r="3638" spans="30:33" x14ac:dyDescent="0.2">
      <c r="AD3638">
        <f t="shared" si="255"/>
        <v>3636</v>
      </c>
      <c r="AE3638">
        <f t="shared" si="254"/>
        <v>4.745046060963146E-6</v>
      </c>
      <c r="AF3638">
        <f t="shared" si="256"/>
        <v>2.9609087420410019E-3</v>
      </c>
      <c r="AG3638">
        <f t="shared" si="257"/>
        <v>1.7252987477661998E-2</v>
      </c>
    </row>
    <row r="3639" spans="30:33" x14ac:dyDescent="0.2">
      <c r="AD3639">
        <f t="shared" si="255"/>
        <v>3637</v>
      </c>
      <c r="AE3639">
        <f t="shared" si="254"/>
        <v>4.737453987265605E-6</v>
      </c>
      <c r="AF3639">
        <f t="shared" si="256"/>
        <v>2.9561712880537363E-3</v>
      </c>
      <c r="AG3639">
        <f t="shared" si="257"/>
        <v>1.7230120151685006E-2</v>
      </c>
    </row>
    <row r="3640" spans="30:33" x14ac:dyDescent="0.2">
      <c r="AD3640">
        <f t="shared" si="255"/>
        <v>3638</v>
      </c>
      <c r="AE3640">
        <f t="shared" si="254"/>
        <v>4.7298740608859801E-6</v>
      </c>
      <c r="AF3640">
        <f t="shared" si="256"/>
        <v>2.9514414139928504E-3</v>
      </c>
      <c r="AG3640">
        <f t="shared" si="257"/>
        <v>1.7207281833503195E-2</v>
      </c>
    </row>
    <row r="3641" spans="30:33" x14ac:dyDescent="0.2">
      <c r="AD3641">
        <f t="shared" si="255"/>
        <v>3639</v>
      </c>
      <c r="AE3641">
        <f t="shared" si="254"/>
        <v>4.7223062623885625E-6</v>
      </c>
      <c r="AF3641">
        <f t="shared" si="256"/>
        <v>2.9467191077304617E-3</v>
      </c>
      <c r="AG3641">
        <f t="shared" si="257"/>
        <v>1.7184472488831978E-2</v>
      </c>
    </row>
    <row r="3642" spans="30:33" x14ac:dyDescent="0.2">
      <c r="AD3642">
        <f t="shared" si="255"/>
        <v>3640</v>
      </c>
      <c r="AE3642">
        <f t="shared" si="254"/>
        <v>4.7147505723687406E-6</v>
      </c>
      <c r="AF3642">
        <f t="shared" si="256"/>
        <v>2.9420043571580928E-3</v>
      </c>
      <c r="AG3642">
        <f t="shared" si="257"/>
        <v>1.7161692083422216E-2</v>
      </c>
    </row>
    <row r="3643" spans="30:33" x14ac:dyDescent="0.2">
      <c r="AD3643">
        <f t="shared" si="255"/>
        <v>3641</v>
      </c>
      <c r="AE3643">
        <f t="shared" si="254"/>
        <v>4.7072069714529504E-6</v>
      </c>
      <c r="AF3643">
        <f t="shared" si="256"/>
        <v>2.9372971501866398E-3</v>
      </c>
      <c r="AG3643">
        <f t="shared" si="257"/>
        <v>1.7138940583060192E-2</v>
      </c>
    </row>
    <row r="3644" spans="30:33" x14ac:dyDescent="0.2">
      <c r="AD3644">
        <f t="shared" si="255"/>
        <v>3642</v>
      </c>
      <c r="AE3644">
        <f t="shared" si="254"/>
        <v>4.6996754402986256E-6</v>
      </c>
      <c r="AF3644">
        <f t="shared" si="256"/>
        <v>2.9325974747463411E-3</v>
      </c>
      <c r="AG3644">
        <f t="shared" si="257"/>
        <v>1.7116217953567596E-2</v>
      </c>
    </row>
    <row r="3645" spans="30:33" x14ac:dyDescent="0.2">
      <c r="AD3645">
        <f t="shared" si="255"/>
        <v>3643</v>
      </c>
      <c r="AE3645">
        <f t="shared" si="254"/>
        <v>4.6921559595941476E-6</v>
      </c>
      <c r="AF3645">
        <f t="shared" si="256"/>
        <v>2.9279053187867467E-3</v>
      </c>
      <c r="AG3645">
        <f t="shared" si="257"/>
        <v>1.7093524160801479E-2</v>
      </c>
    </row>
    <row r="3646" spans="30:33" x14ac:dyDescent="0.2">
      <c r="AD3646">
        <f t="shared" si="255"/>
        <v>3644</v>
      </c>
      <c r="AE3646">
        <f t="shared" si="254"/>
        <v>4.6846485100587968E-6</v>
      </c>
      <c r="AF3646">
        <f t="shared" si="256"/>
        <v>2.9232206702766877E-3</v>
      </c>
      <c r="AG3646">
        <f t="shared" si="257"/>
        <v>1.7070859170654255E-2</v>
      </c>
    </row>
    <row r="3647" spans="30:33" x14ac:dyDescent="0.2">
      <c r="AD3647">
        <f t="shared" si="255"/>
        <v>3645</v>
      </c>
      <c r="AE3647">
        <f t="shared" si="254"/>
        <v>4.6771530724427025E-6</v>
      </c>
      <c r="AF3647">
        <f t="shared" si="256"/>
        <v>2.9185435172042447E-3</v>
      </c>
      <c r="AG3647">
        <f t="shared" si="257"/>
        <v>1.704822294905365E-2</v>
      </c>
    </row>
    <row r="3648" spans="30:33" x14ac:dyDescent="0.2">
      <c r="AD3648">
        <f t="shared" si="255"/>
        <v>3646</v>
      </c>
      <c r="AE3648">
        <f t="shared" si="254"/>
        <v>4.6696696275267939E-6</v>
      </c>
      <c r="AF3648">
        <f t="shared" si="256"/>
        <v>2.913873847576718E-3</v>
      </c>
      <c r="AG3648">
        <f t="shared" si="257"/>
        <v>1.7025615461962691E-2</v>
      </c>
    </row>
    <row r="3649" spans="30:33" x14ac:dyDescent="0.2">
      <c r="AD3649">
        <f t="shared" si="255"/>
        <v>3647</v>
      </c>
      <c r="AE3649">
        <f t="shared" si="254"/>
        <v>4.6621981561227508E-6</v>
      </c>
      <c r="AF3649">
        <f t="shared" si="256"/>
        <v>2.9092116494205951E-3</v>
      </c>
      <c r="AG3649">
        <f t="shared" si="257"/>
        <v>1.7003036675379671E-2</v>
      </c>
    </row>
    <row r="3650" spans="30:33" x14ac:dyDescent="0.2">
      <c r="AD3650">
        <f t="shared" si="255"/>
        <v>3648</v>
      </c>
      <c r="AE3650">
        <f t="shared" si="254"/>
        <v>4.6547386390729539E-6</v>
      </c>
      <c r="AF3650">
        <f t="shared" si="256"/>
        <v>2.9045569107815218E-3</v>
      </c>
      <c r="AG3650">
        <f t="shared" si="257"/>
        <v>1.6980486555338136E-2</v>
      </c>
    </row>
    <row r="3651" spans="30:33" x14ac:dyDescent="0.2">
      <c r="AD3651">
        <f t="shared" si="255"/>
        <v>3649</v>
      </c>
      <c r="AE3651">
        <f t="shared" si="254"/>
        <v>4.6472910572504367E-6</v>
      </c>
      <c r="AF3651">
        <f t="shared" si="256"/>
        <v>2.899909619724271E-3</v>
      </c>
      <c r="AG3651">
        <f t="shared" si="257"/>
        <v>1.6957965067906845E-2</v>
      </c>
    </row>
    <row r="3652" spans="30:33" x14ac:dyDescent="0.2">
      <c r="AD3652">
        <f t="shared" si="255"/>
        <v>3650</v>
      </c>
      <c r="AE3652">
        <f t="shared" si="254"/>
        <v>4.6398553915588358E-6</v>
      </c>
      <c r="AF3652">
        <f t="shared" si="256"/>
        <v>2.8952697643327119E-3</v>
      </c>
      <c r="AG3652">
        <f t="shared" si="257"/>
        <v>1.693547217918975E-2</v>
      </c>
    </row>
    <row r="3653" spans="30:33" x14ac:dyDescent="0.2">
      <c r="AD3653">
        <f t="shared" si="255"/>
        <v>3651</v>
      </c>
      <c r="AE3653">
        <f t="shared" si="254"/>
        <v>4.6324316229323415E-6</v>
      </c>
      <c r="AF3653">
        <f t="shared" si="256"/>
        <v>2.8906373327097796E-3</v>
      </c>
      <c r="AG3653">
        <f t="shared" si="257"/>
        <v>1.6913007855325977E-2</v>
      </c>
    </row>
    <row r="3654" spans="30:33" x14ac:dyDescent="0.2">
      <c r="AD3654">
        <f t="shared" si="255"/>
        <v>3652</v>
      </c>
      <c r="AE3654">
        <f t="shared" si="254"/>
        <v>4.6250197323356493E-6</v>
      </c>
      <c r="AF3654">
        <f t="shared" si="256"/>
        <v>2.8860123129774437E-3</v>
      </c>
      <c r="AG3654">
        <f t="shared" si="257"/>
        <v>1.6890572062489791E-2</v>
      </c>
    </row>
    <row r="3655" spans="30:33" x14ac:dyDescent="0.2">
      <c r="AD3655">
        <f t="shared" si="255"/>
        <v>3653</v>
      </c>
      <c r="AE3655">
        <f t="shared" si="254"/>
        <v>4.6176197007639123E-6</v>
      </c>
      <c r="AF3655">
        <f t="shared" si="256"/>
        <v>2.8813946932766798E-3</v>
      </c>
      <c r="AG3655">
        <f t="shared" si="257"/>
        <v>1.686816476689057E-2</v>
      </c>
    </row>
    <row r="3656" spans="30:33" x14ac:dyDescent="0.2">
      <c r="AD3656">
        <f t="shared" si="255"/>
        <v>3654</v>
      </c>
      <c r="AE3656">
        <f t="shared" si="254"/>
        <v>4.6102315092426895E-6</v>
      </c>
      <c r="AF3656">
        <f t="shared" si="256"/>
        <v>2.8767844617674371E-3</v>
      </c>
      <c r="AG3656">
        <f t="shared" si="257"/>
        <v>1.6845785934772789E-2</v>
      </c>
    </row>
    <row r="3657" spans="30:33" x14ac:dyDescent="0.2">
      <c r="AD3657">
        <f t="shared" si="255"/>
        <v>3655</v>
      </c>
      <c r="AE3657">
        <f t="shared" si="254"/>
        <v>4.6028551388279011E-6</v>
      </c>
      <c r="AF3657">
        <f t="shared" si="256"/>
        <v>2.872181606628609E-3</v>
      </c>
      <c r="AG3657">
        <f t="shared" si="257"/>
        <v>1.6823435532415977E-2</v>
      </c>
    </row>
    <row r="3658" spans="30:33" x14ac:dyDescent="0.2">
      <c r="AD3658">
        <f t="shared" si="255"/>
        <v>3656</v>
      </c>
      <c r="AE3658">
        <f t="shared" si="254"/>
        <v>4.5954905706057766E-6</v>
      </c>
      <c r="AF3658">
        <f t="shared" si="256"/>
        <v>2.8675861160580031E-3</v>
      </c>
      <c r="AG3658">
        <f t="shared" si="257"/>
        <v>1.6801113526134719E-2</v>
      </c>
    </row>
    <row r="3659" spans="30:33" x14ac:dyDescent="0.2">
      <c r="AD3659">
        <f t="shared" si="255"/>
        <v>3657</v>
      </c>
      <c r="AE3659">
        <f t="shared" si="254"/>
        <v>4.5881377856928072E-6</v>
      </c>
      <c r="AF3659">
        <f t="shared" si="256"/>
        <v>2.8629979782723103E-3</v>
      </c>
      <c r="AG3659">
        <f t="shared" si="257"/>
        <v>1.6778819882278594E-2</v>
      </c>
    </row>
    <row r="3660" spans="30:33" x14ac:dyDescent="0.2">
      <c r="AD3660">
        <f t="shared" si="255"/>
        <v>3658</v>
      </c>
      <c r="AE3660">
        <f t="shared" si="254"/>
        <v>4.5807967652356982E-6</v>
      </c>
      <c r="AF3660">
        <f t="shared" si="256"/>
        <v>2.8584171815070744E-3</v>
      </c>
      <c r="AG3660">
        <f t="shared" si="257"/>
        <v>1.6756554567232185E-2</v>
      </c>
    </row>
    <row r="3661" spans="30:33" x14ac:dyDescent="0.2">
      <c r="AD3661">
        <f t="shared" si="255"/>
        <v>3659</v>
      </c>
      <c r="AE3661">
        <f t="shared" si="254"/>
        <v>4.5734674904113208E-6</v>
      </c>
      <c r="AF3661">
        <f t="shared" si="256"/>
        <v>2.8538437140166631E-3</v>
      </c>
      <c r="AG3661">
        <f t="shared" si="257"/>
        <v>1.6734317547415022E-2</v>
      </c>
    </row>
    <row r="3662" spans="30:33" x14ac:dyDescent="0.2">
      <c r="AD3662">
        <f t="shared" si="255"/>
        <v>3660</v>
      </c>
      <c r="AE3662">
        <f t="shared" si="254"/>
        <v>4.5661499424266627E-6</v>
      </c>
      <c r="AF3662">
        <f t="shared" si="256"/>
        <v>2.8492775640742364E-3</v>
      </c>
      <c r="AG3662">
        <f t="shared" si="257"/>
        <v>1.6712108789281584E-2</v>
      </c>
    </row>
    <row r="3663" spans="30:33" x14ac:dyDescent="0.2">
      <c r="AD3663">
        <f t="shared" si="255"/>
        <v>3661</v>
      </c>
      <c r="AE3663">
        <f t="shared" si="254"/>
        <v>4.5588441025187801E-6</v>
      </c>
      <c r="AF3663">
        <f t="shared" si="256"/>
        <v>2.8447187199717176E-3</v>
      </c>
      <c r="AG3663">
        <f t="shared" si="257"/>
        <v>1.6689928259321255E-2</v>
      </c>
    </row>
    <row r="3664" spans="30:33" x14ac:dyDescent="0.2">
      <c r="AD3664">
        <f t="shared" si="255"/>
        <v>3662</v>
      </c>
      <c r="AE3664">
        <f t="shared" si="254"/>
        <v>4.5515499519547501E-6</v>
      </c>
      <c r="AF3664">
        <f t="shared" si="256"/>
        <v>2.8401671700197628E-3</v>
      </c>
      <c r="AG3664">
        <f t="shared" si="257"/>
        <v>1.6667775924058294E-2</v>
      </c>
    </row>
    <row r="3665" spans="30:33" x14ac:dyDescent="0.2">
      <c r="AD3665">
        <f t="shared" si="255"/>
        <v>3663</v>
      </c>
      <c r="AE3665">
        <f t="shared" si="254"/>
        <v>4.5442674720316227E-6</v>
      </c>
      <c r="AF3665">
        <f t="shared" si="256"/>
        <v>2.8356229025477309E-3</v>
      </c>
      <c r="AG3665">
        <f t="shared" si="257"/>
        <v>1.6645651750051834E-2</v>
      </c>
    </row>
    <row r="3666" spans="30:33" x14ac:dyDescent="0.2">
      <c r="AD3666">
        <f t="shared" si="255"/>
        <v>3664</v>
      </c>
      <c r="AE3666">
        <f t="shared" si="254"/>
        <v>4.5369966440763711E-6</v>
      </c>
      <c r="AF3666">
        <f t="shared" si="256"/>
        <v>2.8310859059036543E-3</v>
      </c>
      <c r="AG3666">
        <f t="shared" si="257"/>
        <v>1.6623555703895825E-2</v>
      </c>
    </row>
    <row r="3667" spans="30:33" x14ac:dyDescent="0.2">
      <c r="AD3667">
        <f t="shared" si="255"/>
        <v>3665</v>
      </c>
      <c r="AE3667">
        <f t="shared" ref="AE3667:AE3730" si="258">AF3666*$AE$3</f>
        <v>4.5297374494458492E-6</v>
      </c>
      <c r="AF3667">
        <f t="shared" si="256"/>
        <v>2.8265561684542085E-3</v>
      </c>
      <c r="AG3667">
        <f t="shared" si="257"/>
        <v>1.6601487752219039E-2</v>
      </c>
    </row>
    <row r="3668" spans="30:33" x14ac:dyDescent="0.2">
      <c r="AD3668">
        <f t="shared" si="255"/>
        <v>3666</v>
      </c>
      <c r="AE3668">
        <f t="shared" si="258"/>
        <v>4.5224898695267358E-6</v>
      </c>
      <c r="AF3668">
        <f t="shared" si="256"/>
        <v>2.8220336785846818E-3</v>
      </c>
      <c r="AG3668">
        <f t="shared" si="257"/>
        <v>1.6579447861685012E-2</v>
      </c>
    </row>
    <row r="3669" spans="30:33" x14ac:dyDescent="0.2">
      <c r="AD3669">
        <f t="shared" si="255"/>
        <v>3667</v>
      </c>
      <c r="AE3669">
        <f t="shared" si="258"/>
        <v>4.5152538857354932E-6</v>
      </c>
      <c r="AF3669">
        <f t="shared" si="256"/>
        <v>2.8175184246989463E-3</v>
      </c>
      <c r="AG3669">
        <f t="shared" si="257"/>
        <v>1.6557435998992055E-2</v>
      </c>
    </row>
    <row r="3670" spans="30:33" x14ac:dyDescent="0.2">
      <c r="AD3670">
        <f t="shared" si="255"/>
        <v>3668</v>
      </c>
      <c r="AE3670">
        <f t="shared" si="258"/>
        <v>4.5080294795183162E-6</v>
      </c>
      <c r="AF3670">
        <f t="shared" si="256"/>
        <v>2.8130103952194278E-3</v>
      </c>
      <c r="AG3670">
        <f t="shared" si="257"/>
        <v>1.6535452130873183E-2</v>
      </c>
    </row>
    <row r="3671" spans="30:33" x14ac:dyDescent="0.2">
      <c r="AD3671">
        <f t="shared" si="255"/>
        <v>3669</v>
      </c>
      <c r="AE3671">
        <f t="shared" si="258"/>
        <v>4.5008166323510862E-6</v>
      </c>
      <c r="AF3671">
        <f t="shared" si="256"/>
        <v>2.8085095785870765E-3</v>
      </c>
      <c r="AG3671">
        <f t="shared" si="257"/>
        <v>1.6513496224096137E-2</v>
      </c>
    </row>
    <row r="3672" spans="30:33" x14ac:dyDescent="0.2">
      <c r="AD3672">
        <f t="shared" si="255"/>
        <v>3670</v>
      </c>
      <c r="AE3672">
        <f t="shared" si="258"/>
        <v>4.4936153257393243E-6</v>
      </c>
      <c r="AF3672">
        <f t="shared" si="256"/>
        <v>2.804015963261337E-3</v>
      </c>
      <c r="AG3672">
        <f t="shared" si="257"/>
        <v>1.6491568245463321E-2</v>
      </c>
    </row>
    <row r="3673" spans="30:33" x14ac:dyDescent="0.2">
      <c r="AD3673">
        <f t="shared" si="255"/>
        <v>3671</v>
      </c>
      <c r="AE3673">
        <f t="shared" si="258"/>
        <v>4.4864255412181416E-6</v>
      </c>
      <c r="AF3673">
        <f t="shared" si="256"/>
        <v>2.7995295377201187E-3</v>
      </c>
      <c r="AG3673">
        <f t="shared" si="257"/>
        <v>1.6469668161811796E-2</v>
      </c>
    </row>
    <row r="3674" spans="30:33" x14ac:dyDescent="0.2">
      <c r="AD3674">
        <f t="shared" si="255"/>
        <v>3672</v>
      </c>
      <c r="AE3674">
        <f t="shared" si="258"/>
        <v>4.4792472603521922E-6</v>
      </c>
      <c r="AF3674">
        <f t="shared" si="256"/>
        <v>2.7950502904597664E-3</v>
      </c>
      <c r="AG3674">
        <f t="shared" si="257"/>
        <v>1.6447795940013249E-2</v>
      </c>
    </row>
    <row r="3675" spans="30:33" x14ac:dyDescent="0.2">
      <c r="AD3675">
        <f t="shared" si="255"/>
        <v>3673</v>
      </c>
      <c r="AE3675">
        <f t="shared" si="258"/>
        <v>4.472080464735628E-6</v>
      </c>
      <c r="AF3675">
        <f t="shared" si="256"/>
        <v>2.7905782099950306E-3</v>
      </c>
      <c r="AG3675">
        <f t="shared" si="257"/>
        <v>1.642595154697396E-2</v>
      </c>
    </row>
    <row r="3676" spans="30:33" x14ac:dyDescent="0.2">
      <c r="AD3676">
        <f t="shared" si="255"/>
        <v>3674</v>
      </c>
      <c r="AE3676">
        <f t="shared" si="258"/>
        <v>4.4649251359920514E-6</v>
      </c>
      <c r="AF3676">
        <f t="shared" si="256"/>
        <v>2.7861132848590385E-3</v>
      </c>
      <c r="AG3676">
        <f t="shared" si="257"/>
        <v>1.6404134949634795E-2</v>
      </c>
    </row>
    <row r="3677" spans="30:33" x14ac:dyDescent="0.2">
      <c r="AD3677">
        <f t="shared" si="255"/>
        <v>3675</v>
      </c>
      <c r="AE3677">
        <f t="shared" si="258"/>
        <v>4.4577812557744636E-6</v>
      </c>
      <c r="AF3677">
        <f t="shared" si="256"/>
        <v>2.7816555036032638E-3</v>
      </c>
      <c r="AG3677">
        <f t="shared" si="257"/>
        <v>1.6382346114971153E-2</v>
      </c>
    </row>
    <row r="3678" spans="30:33" x14ac:dyDescent="0.2">
      <c r="AD3678">
        <f t="shared" si="255"/>
        <v>3676</v>
      </c>
      <c r="AE3678">
        <f t="shared" si="258"/>
        <v>4.4506488057652241E-6</v>
      </c>
      <c r="AF3678">
        <f t="shared" si="256"/>
        <v>2.7772048547974985E-3</v>
      </c>
      <c r="AG3678">
        <f t="shared" si="257"/>
        <v>1.6360585009992965E-2</v>
      </c>
    </row>
    <row r="3679" spans="30:33" x14ac:dyDescent="0.2">
      <c r="AD3679">
        <f t="shared" si="255"/>
        <v>3677</v>
      </c>
      <c r="AE3679">
        <f t="shared" si="258"/>
        <v>4.4435277676759996E-6</v>
      </c>
      <c r="AF3679">
        <f t="shared" si="256"/>
        <v>2.7727613270298224E-3</v>
      </c>
      <c r="AG3679">
        <f t="shared" si="257"/>
        <v>1.6338851601744652E-2</v>
      </c>
    </row>
    <row r="3680" spans="30:33" x14ac:dyDescent="0.2">
      <c r="AD3680">
        <f t="shared" si="255"/>
        <v>3678</v>
      </c>
      <c r="AE3680">
        <f t="shared" si="258"/>
        <v>4.4364181232477175E-6</v>
      </c>
      <c r="AF3680">
        <f t="shared" si="256"/>
        <v>2.7683249089065745E-3</v>
      </c>
      <c r="AG3680">
        <f t="shared" si="257"/>
        <v>1.6317145857305104E-2</v>
      </c>
    </row>
    <row r="3681" spans="30:33" x14ac:dyDescent="0.2">
      <c r="AD3681">
        <f t="shared" si="255"/>
        <v>3679</v>
      </c>
      <c r="AE3681">
        <f t="shared" si="258"/>
        <v>4.4293198542505213E-6</v>
      </c>
      <c r="AF3681">
        <f t="shared" si="256"/>
        <v>2.763895589052324E-3</v>
      </c>
      <c r="AG3681">
        <f t="shared" si="257"/>
        <v>1.6295467743787668E-2</v>
      </c>
    </row>
    <row r="3682" spans="30:33" x14ac:dyDescent="0.2">
      <c r="AD3682">
        <f t="shared" si="255"/>
        <v>3680</v>
      </c>
      <c r="AE3682">
        <f t="shared" si="258"/>
        <v>4.4222329424837202E-6</v>
      </c>
      <c r="AF3682">
        <f t="shared" si="256"/>
        <v>2.7594733561098401E-3</v>
      </c>
      <c r="AG3682">
        <f t="shared" si="257"/>
        <v>1.6273817228340089E-2</v>
      </c>
    </row>
    <row r="3683" spans="30:33" x14ac:dyDescent="0.2">
      <c r="AD3683">
        <f t="shared" ref="AD3683:AD3746" si="259">AD3682+1</f>
        <v>3681</v>
      </c>
      <c r="AE3683">
        <f t="shared" si="258"/>
        <v>4.4151573697757462E-6</v>
      </c>
      <c r="AF3683">
        <f t="shared" ref="AF3683:AF3746" si="260">AF3682*$AF$3</f>
        <v>2.7550581987400642E-3</v>
      </c>
      <c r="AG3683">
        <f t="shared" ref="AG3683:AG3746" si="261">AD3683*AE3683</f>
        <v>1.6252194278144522E-2</v>
      </c>
    </row>
    <row r="3684" spans="30:33" x14ac:dyDescent="0.2">
      <c r="AD3684">
        <f t="shared" si="259"/>
        <v>3682</v>
      </c>
      <c r="AE3684">
        <f t="shared" si="258"/>
        <v>4.4080931179841046E-6</v>
      </c>
      <c r="AF3684">
        <f t="shared" si="260"/>
        <v>2.75065010562208E-3</v>
      </c>
      <c r="AG3684">
        <f t="shared" si="261"/>
        <v>1.6230598860417472E-2</v>
      </c>
    </row>
    <row r="3685" spans="30:33" x14ac:dyDescent="0.2">
      <c r="AD3685">
        <f t="shared" si="259"/>
        <v>3683</v>
      </c>
      <c r="AE3685">
        <f t="shared" si="258"/>
        <v>4.4010401689953297E-6</v>
      </c>
      <c r="AF3685">
        <f t="shared" si="260"/>
        <v>2.7462490654530844E-3</v>
      </c>
      <c r="AG3685">
        <f t="shared" si="261"/>
        <v>1.6209030942409799E-2</v>
      </c>
    </row>
    <row r="3686" spans="30:33" x14ac:dyDescent="0.2">
      <c r="AD3686">
        <f t="shared" si="259"/>
        <v>3684</v>
      </c>
      <c r="AE3686">
        <f t="shared" si="258"/>
        <v>4.3939985047249368E-6</v>
      </c>
      <c r="AF3686">
        <f t="shared" si="260"/>
        <v>2.7418550669483593E-3</v>
      </c>
      <c r="AG3686">
        <f t="shared" si="261"/>
        <v>1.6187490491406668E-2</v>
      </c>
    </row>
    <row r="3687" spans="30:33" x14ac:dyDescent="0.2">
      <c r="AD3687">
        <f t="shared" si="259"/>
        <v>3685</v>
      </c>
      <c r="AE3687">
        <f t="shared" si="258"/>
        <v>4.3869681071173769E-6</v>
      </c>
      <c r="AF3687">
        <f t="shared" si="260"/>
        <v>2.7374680988412419E-3</v>
      </c>
      <c r="AG3687">
        <f t="shared" si="261"/>
        <v>1.6165977474727533E-2</v>
      </c>
    </row>
    <row r="3688" spans="30:33" x14ac:dyDescent="0.2">
      <c r="AD3688">
        <f t="shared" si="259"/>
        <v>3686</v>
      </c>
      <c r="AE3688">
        <f t="shared" si="258"/>
        <v>4.3799489581459888E-6</v>
      </c>
      <c r="AF3688">
        <f t="shared" si="260"/>
        <v>2.7330881498830958E-3</v>
      </c>
      <c r="AG3688">
        <f t="shared" si="261"/>
        <v>1.6144491859726114E-2</v>
      </c>
    </row>
    <row r="3689" spans="30:33" x14ac:dyDescent="0.2">
      <c r="AD3689">
        <f t="shared" si="259"/>
        <v>3687</v>
      </c>
      <c r="AE3689">
        <f t="shared" si="258"/>
        <v>4.3729410398129555E-6</v>
      </c>
      <c r="AF3689">
        <f t="shared" si="260"/>
        <v>2.7287152088432826E-3</v>
      </c>
      <c r="AG3689">
        <f t="shared" si="261"/>
        <v>1.6123033613790368E-2</v>
      </c>
    </row>
    <row r="3690" spans="30:33" x14ac:dyDescent="0.2">
      <c r="AD3690">
        <f t="shared" si="259"/>
        <v>3688</v>
      </c>
      <c r="AE3690">
        <f t="shared" si="258"/>
        <v>4.3659443341492541E-6</v>
      </c>
      <c r="AF3690">
        <f t="shared" si="260"/>
        <v>2.7243492645091334E-3</v>
      </c>
      <c r="AG3690">
        <f t="shared" si="261"/>
        <v>1.6101602704342449E-2</v>
      </c>
    </row>
    <row r="3691" spans="30:33" x14ac:dyDescent="0.2">
      <c r="AD3691">
        <f t="shared" si="259"/>
        <v>3689</v>
      </c>
      <c r="AE3691">
        <f t="shared" si="258"/>
        <v>4.3589588232146156E-6</v>
      </c>
      <c r="AF3691">
        <f t="shared" si="260"/>
        <v>2.7199903056859187E-3</v>
      </c>
      <c r="AG3691">
        <f t="shared" si="261"/>
        <v>1.6080199098838718E-2</v>
      </c>
    </row>
    <row r="3692" spans="30:33" x14ac:dyDescent="0.2">
      <c r="AD3692">
        <f t="shared" si="259"/>
        <v>3690</v>
      </c>
      <c r="AE3692">
        <f t="shared" si="258"/>
        <v>4.3519844890974723E-6</v>
      </c>
      <c r="AF3692">
        <f t="shared" si="260"/>
        <v>2.7156383211968211E-3</v>
      </c>
      <c r="AG3692">
        <f t="shared" si="261"/>
        <v>1.6058822764769672E-2</v>
      </c>
    </row>
    <row r="3693" spans="30:33" x14ac:dyDescent="0.2">
      <c r="AD3693">
        <f t="shared" si="259"/>
        <v>3691</v>
      </c>
      <c r="AE3693">
        <f t="shared" si="258"/>
        <v>4.3450213139149155E-6</v>
      </c>
      <c r="AF3693">
        <f t="shared" si="260"/>
        <v>2.7112932998829063E-3</v>
      </c>
      <c r="AG3693">
        <f t="shared" si="261"/>
        <v>1.6037473669659952E-2</v>
      </c>
    </row>
    <row r="3694" spans="30:33" x14ac:dyDescent="0.2">
      <c r="AD3694">
        <f t="shared" si="259"/>
        <v>3692</v>
      </c>
      <c r="AE3694">
        <f t="shared" si="258"/>
        <v>4.338069279812652E-6</v>
      </c>
      <c r="AF3694">
        <f t="shared" si="260"/>
        <v>2.7069552306030935E-3</v>
      </c>
      <c r="AG3694">
        <f t="shared" si="261"/>
        <v>1.601615178106831E-2</v>
      </c>
    </row>
    <row r="3695" spans="30:33" x14ac:dyDescent="0.2">
      <c r="AD3695">
        <f t="shared" si="259"/>
        <v>3693</v>
      </c>
      <c r="AE3695">
        <f t="shared" si="258"/>
        <v>4.3311283689649513E-6</v>
      </c>
      <c r="AF3695">
        <f t="shared" si="260"/>
        <v>2.7026241022341285E-3</v>
      </c>
      <c r="AG3695">
        <f t="shared" si="261"/>
        <v>1.5994857066587567E-2</v>
      </c>
    </row>
    <row r="3696" spans="30:33" x14ac:dyDescent="0.2">
      <c r="AD3696">
        <f t="shared" si="259"/>
        <v>3694</v>
      </c>
      <c r="AE3696">
        <f t="shared" si="258"/>
        <v>4.3241985635746077E-6</v>
      </c>
      <c r="AF3696">
        <f t="shared" si="260"/>
        <v>2.6982999036705537E-3</v>
      </c>
      <c r="AG3696">
        <f t="shared" si="261"/>
        <v>1.59735894938446E-2</v>
      </c>
    </row>
    <row r="3697" spans="30:33" x14ac:dyDescent="0.2">
      <c r="AD3697">
        <f t="shared" si="259"/>
        <v>3695</v>
      </c>
      <c r="AE3697">
        <f t="shared" si="258"/>
        <v>4.3172798458728876E-6</v>
      </c>
      <c r="AF3697">
        <f t="shared" si="260"/>
        <v>2.6939826238246809E-3</v>
      </c>
      <c r="AG3697">
        <f t="shared" si="261"/>
        <v>1.5952349030500319E-2</v>
      </c>
    </row>
    <row r="3698" spans="30:33" x14ac:dyDescent="0.2">
      <c r="AD3698">
        <f t="shared" si="259"/>
        <v>3696</v>
      </c>
      <c r="AE3698">
        <f t="shared" si="258"/>
        <v>4.3103721981194914E-6</v>
      </c>
      <c r="AF3698">
        <f t="shared" si="260"/>
        <v>2.6896722516265613E-3</v>
      </c>
      <c r="AG3698">
        <f t="shared" si="261"/>
        <v>1.5931135644249639E-2</v>
      </c>
    </row>
    <row r="3699" spans="30:33" x14ac:dyDescent="0.2">
      <c r="AD3699">
        <f t="shared" si="259"/>
        <v>3697</v>
      </c>
      <c r="AE3699">
        <f t="shared" si="258"/>
        <v>4.3034756026025002E-6</v>
      </c>
      <c r="AF3699">
        <f t="shared" si="260"/>
        <v>2.6853687760239587E-3</v>
      </c>
      <c r="AG3699">
        <f t="shared" si="261"/>
        <v>1.5909949302821445E-2</v>
      </c>
    </row>
    <row r="3700" spans="30:33" x14ac:dyDescent="0.2">
      <c r="AD3700">
        <f t="shared" si="259"/>
        <v>3698</v>
      </c>
      <c r="AE3700">
        <f t="shared" si="258"/>
        <v>4.2965900416383362E-6</v>
      </c>
      <c r="AF3700">
        <f t="shared" si="260"/>
        <v>2.6810721859823203E-3</v>
      </c>
      <c r="AG3700">
        <f t="shared" si="261"/>
        <v>1.5888789973978568E-2</v>
      </c>
    </row>
    <row r="3701" spans="30:33" x14ac:dyDescent="0.2">
      <c r="AD3701">
        <f t="shared" si="259"/>
        <v>3699</v>
      </c>
      <c r="AE3701">
        <f t="shared" si="258"/>
        <v>4.2897154975717146E-6</v>
      </c>
      <c r="AF3701">
        <f t="shared" si="260"/>
        <v>2.6767824704847483E-3</v>
      </c>
      <c r="AG3701">
        <f t="shared" si="261"/>
        <v>1.5867657625517773E-2</v>
      </c>
    </row>
    <row r="3702" spans="30:33" x14ac:dyDescent="0.2">
      <c r="AD3702">
        <f t="shared" si="259"/>
        <v>3700</v>
      </c>
      <c r="AE3702">
        <f t="shared" si="258"/>
        <v>4.2828519527755996E-6</v>
      </c>
      <c r="AF3702">
        <f t="shared" si="260"/>
        <v>2.6724996185319727E-3</v>
      </c>
      <c r="AG3702">
        <f t="shared" si="261"/>
        <v>1.5846552225269719E-2</v>
      </c>
    </row>
    <row r="3703" spans="30:33" x14ac:dyDescent="0.2">
      <c r="AD3703">
        <f t="shared" si="259"/>
        <v>3701</v>
      </c>
      <c r="AE3703">
        <f t="shared" si="258"/>
        <v>4.2759993896511579E-6</v>
      </c>
      <c r="AF3703">
        <f t="shared" si="260"/>
        <v>2.6682236191423216E-3</v>
      </c>
      <c r="AG3703">
        <f t="shared" si="261"/>
        <v>1.5825473741098935E-2</v>
      </c>
    </row>
    <row r="3704" spans="30:33" x14ac:dyDescent="0.2">
      <c r="AD3704">
        <f t="shared" si="259"/>
        <v>3702</v>
      </c>
      <c r="AE3704">
        <f t="shared" si="258"/>
        <v>4.2691577906277168E-6</v>
      </c>
      <c r="AF3704">
        <f t="shared" si="260"/>
        <v>2.6639544613516939E-3</v>
      </c>
      <c r="AG3704">
        <f t="shared" si="261"/>
        <v>1.5804422140903808E-2</v>
      </c>
    </row>
    <row r="3705" spans="30:33" x14ac:dyDescent="0.2">
      <c r="AD3705">
        <f t="shared" si="259"/>
        <v>3703</v>
      </c>
      <c r="AE3705">
        <f t="shared" si="258"/>
        <v>4.2623271381627123E-6</v>
      </c>
      <c r="AF3705">
        <f t="shared" si="260"/>
        <v>2.6596921342135309E-3</v>
      </c>
      <c r="AG3705">
        <f t="shared" si="261"/>
        <v>1.5783397392616524E-2</v>
      </c>
    </row>
    <row r="3706" spans="30:33" x14ac:dyDescent="0.2">
      <c r="AD3706">
        <f t="shared" si="259"/>
        <v>3704</v>
      </c>
      <c r="AE3706">
        <f t="shared" si="258"/>
        <v>4.2555074147416512E-6</v>
      </c>
      <c r="AF3706">
        <f t="shared" si="260"/>
        <v>2.6554366267987893E-3</v>
      </c>
      <c r="AG3706">
        <f t="shared" si="261"/>
        <v>1.5762399464203075E-2</v>
      </c>
    </row>
    <row r="3707" spans="30:33" x14ac:dyDescent="0.2">
      <c r="AD3707">
        <f t="shared" si="259"/>
        <v>3705</v>
      </c>
      <c r="AE3707">
        <f t="shared" si="258"/>
        <v>4.2486986028780651E-6</v>
      </c>
      <c r="AF3707">
        <f t="shared" si="260"/>
        <v>2.6511879281959109E-3</v>
      </c>
      <c r="AG3707">
        <f t="shared" si="261"/>
        <v>1.574142832366323E-2</v>
      </c>
    </row>
    <row r="3708" spans="30:33" x14ac:dyDescent="0.2">
      <c r="AD3708">
        <f t="shared" si="259"/>
        <v>3706</v>
      </c>
      <c r="AE3708">
        <f t="shared" si="258"/>
        <v>4.241900685113459E-6</v>
      </c>
      <c r="AF3708">
        <f t="shared" si="260"/>
        <v>2.6469460275107973E-3</v>
      </c>
      <c r="AG3708">
        <f t="shared" si="261"/>
        <v>1.5720483939030479E-2</v>
      </c>
    </row>
    <row r="3709" spans="30:33" x14ac:dyDescent="0.2">
      <c r="AD3709">
        <f t="shared" si="259"/>
        <v>3707</v>
      </c>
      <c r="AE3709">
        <f t="shared" si="258"/>
        <v>4.2351136440172772E-6</v>
      </c>
      <c r="AF3709">
        <f t="shared" si="260"/>
        <v>2.6427109138667799E-3</v>
      </c>
      <c r="AG3709">
        <f t="shared" si="261"/>
        <v>1.5699566278372046E-2</v>
      </c>
    </row>
    <row r="3710" spans="30:33" x14ac:dyDescent="0.2">
      <c r="AD3710">
        <f t="shared" si="259"/>
        <v>3708</v>
      </c>
      <c r="AE3710">
        <f t="shared" si="258"/>
        <v>4.2283374621868499E-6</v>
      </c>
      <c r="AF3710">
        <f t="shared" si="260"/>
        <v>2.638482576404593E-3</v>
      </c>
      <c r="AG3710">
        <f t="shared" si="261"/>
        <v>1.567867530978884E-2</v>
      </c>
    </row>
    <row r="3711" spans="30:33" x14ac:dyDescent="0.2">
      <c r="AD3711">
        <f t="shared" si="259"/>
        <v>3709</v>
      </c>
      <c r="AE3711">
        <f t="shared" si="258"/>
        <v>4.2215721222473504E-6</v>
      </c>
      <c r="AF3711">
        <f t="shared" si="260"/>
        <v>2.6342610042823455E-3</v>
      </c>
      <c r="AG3711">
        <f t="shared" si="261"/>
        <v>1.5657811001415424E-2</v>
      </c>
    </row>
    <row r="3712" spans="30:33" x14ac:dyDescent="0.2">
      <c r="AD3712">
        <f t="shared" si="259"/>
        <v>3710</v>
      </c>
      <c r="AE3712">
        <f t="shared" si="258"/>
        <v>4.2148176068517547E-6</v>
      </c>
      <c r="AF3712">
        <f t="shared" si="260"/>
        <v>2.6300461866754937E-3</v>
      </c>
      <c r="AG3712">
        <f t="shared" si="261"/>
        <v>1.5636973321420011E-2</v>
      </c>
    </row>
    <row r="3713" spans="30:33" x14ac:dyDescent="0.2">
      <c r="AD3713">
        <f t="shared" si="259"/>
        <v>3711</v>
      </c>
      <c r="AE3713">
        <f t="shared" si="258"/>
        <v>4.2080738986807921E-6</v>
      </c>
      <c r="AF3713">
        <f t="shared" si="260"/>
        <v>2.6258381127768128E-3</v>
      </c>
      <c r="AG3713">
        <f t="shared" si="261"/>
        <v>1.5616162238004419E-2</v>
      </c>
    </row>
    <row r="3714" spans="30:33" x14ac:dyDescent="0.2">
      <c r="AD3714">
        <f t="shared" si="259"/>
        <v>3712</v>
      </c>
      <c r="AE3714">
        <f t="shared" si="258"/>
        <v>4.2013409804429024E-6</v>
      </c>
      <c r="AF3714">
        <f t="shared" si="260"/>
        <v>2.6216367717963695E-3</v>
      </c>
      <c r="AG3714">
        <f t="shared" si="261"/>
        <v>1.5595377719404054E-2</v>
      </c>
    </row>
    <row r="3715" spans="30:33" x14ac:dyDescent="0.2">
      <c r="AD3715">
        <f t="shared" si="259"/>
        <v>3713</v>
      </c>
      <c r="AE3715">
        <f t="shared" si="258"/>
        <v>4.194618834874193E-6</v>
      </c>
      <c r="AF3715">
        <f t="shared" si="260"/>
        <v>2.6174421529614952E-3</v>
      </c>
      <c r="AG3715">
        <f t="shared" si="261"/>
        <v>1.5574619733887879E-2</v>
      </c>
    </row>
    <row r="3716" spans="30:33" x14ac:dyDescent="0.2">
      <c r="AD3716">
        <f t="shared" si="259"/>
        <v>3714</v>
      </c>
      <c r="AE3716">
        <f t="shared" si="258"/>
        <v>4.1879074447383947E-6</v>
      </c>
      <c r="AF3716">
        <f t="shared" si="260"/>
        <v>2.6132542455167568E-3</v>
      </c>
      <c r="AG3716">
        <f t="shared" si="261"/>
        <v>1.5553888249758398E-2</v>
      </c>
    </row>
    <row r="3717" spans="30:33" x14ac:dyDescent="0.2">
      <c r="AD3717">
        <f t="shared" si="259"/>
        <v>3715</v>
      </c>
      <c r="AE3717">
        <f t="shared" si="258"/>
        <v>4.1812067928268125E-6</v>
      </c>
      <c r="AF3717">
        <f t="shared" si="260"/>
        <v>2.6090730387239298E-3</v>
      </c>
      <c r="AG3717">
        <f t="shared" si="261"/>
        <v>1.5533183235351609E-2</v>
      </c>
    </row>
    <row r="3718" spans="30:33" x14ac:dyDescent="0.2">
      <c r="AD3718">
        <f t="shared" si="259"/>
        <v>3716</v>
      </c>
      <c r="AE3718">
        <f t="shared" si="258"/>
        <v>4.1745168619582895E-6</v>
      </c>
      <c r="AF3718">
        <f t="shared" si="260"/>
        <v>2.6048985218619716E-3</v>
      </c>
      <c r="AG3718">
        <f t="shared" si="261"/>
        <v>1.5512504659037004E-2</v>
      </c>
    </row>
    <row r="3719" spans="30:33" x14ac:dyDescent="0.2">
      <c r="AD3719">
        <f t="shared" si="259"/>
        <v>3717</v>
      </c>
      <c r="AE3719">
        <f t="shared" si="258"/>
        <v>4.1678376349791566E-6</v>
      </c>
      <c r="AF3719">
        <f t="shared" si="260"/>
        <v>2.6007306842269922E-3</v>
      </c>
      <c r="AG3719">
        <f t="shared" si="261"/>
        <v>1.5491852489217525E-2</v>
      </c>
    </row>
    <row r="3720" spans="30:33" x14ac:dyDescent="0.2">
      <c r="AD3720">
        <f t="shared" si="259"/>
        <v>3718</v>
      </c>
      <c r="AE3720">
        <f t="shared" si="258"/>
        <v>4.1611690947631894E-6</v>
      </c>
      <c r="AF3720">
        <f t="shared" si="260"/>
        <v>2.5965695151322289E-3</v>
      </c>
      <c r="AG3720">
        <f t="shared" si="261"/>
        <v>1.5471226694329538E-2</v>
      </c>
    </row>
    <row r="3721" spans="30:33" x14ac:dyDescent="0.2">
      <c r="AD3721">
        <f t="shared" si="259"/>
        <v>3719</v>
      </c>
      <c r="AE3721">
        <f t="shared" si="258"/>
        <v>4.1545112242115683E-6</v>
      </c>
      <c r="AF3721">
        <f t="shared" si="260"/>
        <v>2.5924150039080174E-3</v>
      </c>
      <c r="AG3721">
        <f t="shared" si="261"/>
        <v>1.5450627242842822E-2</v>
      </c>
    </row>
    <row r="3722" spans="30:33" x14ac:dyDescent="0.2">
      <c r="AD3722">
        <f t="shared" si="259"/>
        <v>3720</v>
      </c>
      <c r="AE3722">
        <f t="shared" si="258"/>
        <v>4.1478640062528298E-6</v>
      </c>
      <c r="AF3722">
        <f t="shared" si="260"/>
        <v>2.5882671399017647E-3</v>
      </c>
      <c r="AG3722">
        <f t="shared" si="261"/>
        <v>1.5430054103260527E-2</v>
      </c>
    </row>
    <row r="3723" spans="30:33" x14ac:dyDescent="0.2">
      <c r="AD3723">
        <f t="shared" si="259"/>
        <v>3721</v>
      </c>
      <c r="AE3723">
        <f t="shared" si="258"/>
        <v>4.1412274238428252E-6</v>
      </c>
      <c r="AF3723">
        <f t="shared" si="260"/>
        <v>2.5841259124779218E-3</v>
      </c>
      <c r="AG3723">
        <f t="shared" si="261"/>
        <v>1.5409507244119153E-2</v>
      </c>
    </row>
    <row r="3724" spans="30:33" x14ac:dyDescent="0.2">
      <c r="AD3724">
        <f t="shared" si="259"/>
        <v>3722</v>
      </c>
      <c r="AE3724">
        <f t="shared" si="258"/>
        <v>4.134601459964677E-6</v>
      </c>
      <c r="AF3724">
        <f t="shared" si="260"/>
        <v>2.5799913110179568E-3</v>
      </c>
      <c r="AG3724">
        <f t="shared" si="261"/>
        <v>1.5388986633988529E-2</v>
      </c>
    </row>
    <row r="3725" spans="30:33" x14ac:dyDescent="0.2">
      <c r="AD3725">
        <f t="shared" si="259"/>
        <v>3723</v>
      </c>
      <c r="AE3725">
        <f t="shared" si="258"/>
        <v>4.1279860976287331E-6</v>
      </c>
      <c r="AF3725">
        <f t="shared" si="260"/>
        <v>2.5758633249203279E-3</v>
      </c>
      <c r="AG3725">
        <f t="shared" si="261"/>
        <v>1.5368492241471772E-2</v>
      </c>
    </row>
    <row r="3726" spans="30:33" x14ac:dyDescent="0.2">
      <c r="AD3726">
        <f t="shared" si="259"/>
        <v>3724</v>
      </c>
      <c r="AE3726">
        <f t="shared" si="258"/>
        <v>4.1213813198725267E-6</v>
      </c>
      <c r="AF3726">
        <f t="shared" si="260"/>
        <v>2.5717419436004554E-3</v>
      </c>
      <c r="AG3726">
        <f t="shared" si="261"/>
        <v>1.534802403520529E-2</v>
      </c>
    </row>
    <row r="3727" spans="30:33" x14ac:dyDescent="0.2">
      <c r="AD3727">
        <f t="shared" si="259"/>
        <v>3725</v>
      </c>
      <c r="AE3727">
        <f t="shared" si="258"/>
        <v>4.1147871097607301E-6</v>
      </c>
      <c r="AF3727">
        <f t="shared" si="260"/>
        <v>2.5676271564906944E-3</v>
      </c>
      <c r="AG3727">
        <f t="shared" si="261"/>
        <v>1.532758198385872E-2</v>
      </c>
    </row>
    <row r="3728" spans="30:33" x14ac:dyDescent="0.2">
      <c r="AD3728">
        <f t="shared" si="259"/>
        <v>3726</v>
      </c>
      <c r="AE3728">
        <f t="shared" si="258"/>
        <v>4.1082034503851132E-6</v>
      </c>
      <c r="AF3728">
        <f t="shared" si="260"/>
        <v>2.5635189530403093E-3</v>
      </c>
      <c r="AG3728">
        <f t="shared" si="261"/>
        <v>1.5307166056134932E-2</v>
      </c>
    </row>
    <row r="3729" spans="30:33" x14ac:dyDescent="0.2">
      <c r="AD3729">
        <f t="shared" si="259"/>
        <v>3727</v>
      </c>
      <c r="AE3729">
        <f t="shared" si="258"/>
        <v>4.1016303248644964E-6</v>
      </c>
      <c r="AF3729">
        <f t="shared" si="260"/>
        <v>2.5594173227154447E-3</v>
      </c>
      <c r="AG3729">
        <f t="shared" si="261"/>
        <v>1.5286776220769977E-2</v>
      </c>
    </row>
    <row r="3730" spans="30:33" x14ac:dyDescent="0.2">
      <c r="AD3730">
        <f t="shared" si="259"/>
        <v>3728</v>
      </c>
      <c r="AE3730">
        <f t="shared" si="258"/>
        <v>4.0950677163447129E-6</v>
      </c>
      <c r="AF3730">
        <f t="shared" si="260"/>
        <v>2.5553222549991E-3</v>
      </c>
      <c r="AG3730">
        <f t="shared" si="261"/>
        <v>1.526641244653309E-2</v>
      </c>
    </row>
    <row r="3731" spans="30:33" x14ac:dyDescent="0.2">
      <c r="AD3731">
        <f t="shared" si="259"/>
        <v>3729</v>
      </c>
      <c r="AE3731">
        <f t="shared" ref="AE3731:AE3794" si="262">AF3730*$AE$3</f>
        <v>4.0885156079985615E-6</v>
      </c>
      <c r="AF3731">
        <f t="shared" si="260"/>
        <v>2.5512337393911013E-3</v>
      </c>
      <c r="AG3731">
        <f t="shared" si="261"/>
        <v>1.5246074702226636E-2</v>
      </c>
    </row>
    <row r="3732" spans="30:33" x14ac:dyDescent="0.2">
      <c r="AD3732">
        <f t="shared" si="259"/>
        <v>3730</v>
      </c>
      <c r="AE3732">
        <f t="shared" si="262"/>
        <v>4.0819739830257636E-6</v>
      </c>
      <c r="AF3732">
        <f t="shared" si="260"/>
        <v>2.5471517654080756E-3</v>
      </c>
      <c r="AG3732">
        <f t="shared" si="261"/>
        <v>1.5225762956686099E-2</v>
      </c>
    </row>
    <row r="3733" spans="30:33" x14ac:dyDescent="0.2">
      <c r="AD3733">
        <f t="shared" si="259"/>
        <v>3731</v>
      </c>
      <c r="AE3733">
        <f t="shared" si="262"/>
        <v>4.075442824652923E-6</v>
      </c>
      <c r="AF3733">
        <f t="shared" si="260"/>
        <v>2.5430763225834227E-3</v>
      </c>
      <c r="AG3733">
        <f t="shared" si="261"/>
        <v>1.5205477178780055E-2</v>
      </c>
    </row>
    <row r="3734" spans="30:33" x14ac:dyDescent="0.2">
      <c r="AD3734">
        <f t="shared" si="259"/>
        <v>3732</v>
      </c>
      <c r="AE3734">
        <f t="shared" si="262"/>
        <v>4.0689221161334783E-6</v>
      </c>
      <c r="AF3734">
        <f t="shared" si="260"/>
        <v>2.5390074004672889E-3</v>
      </c>
      <c r="AG3734">
        <f t="shared" si="261"/>
        <v>1.5185217337410141E-2</v>
      </c>
    </row>
    <row r="3735" spans="30:33" x14ac:dyDescent="0.2">
      <c r="AD3735">
        <f t="shared" si="259"/>
        <v>3733</v>
      </c>
      <c r="AE3735">
        <f t="shared" si="262"/>
        <v>4.0624118407476641E-6</v>
      </c>
      <c r="AF3735">
        <f t="shared" si="260"/>
        <v>2.5349449886265412E-3</v>
      </c>
      <c r="AG3735">
        <f t="shared" si="261"/>
        <v>1.5164983401511031E-2</v>
      </c>
    </row>
    <row r="3736" spans="30:33" x14ac:dyDescent="0.2">
      <c r="AD3736">
        <f t="shared" si="259"/>
        <v>3734</v>
      </c>
      <c r="AE3736">
        <f t="shared" si="262"/>
        <v>4.0559119818024677E-6</v>
      </c>
      <c r="AF3736">
        <f t="shared" si="260"/>
        <v>2.5308890766447384E-3</v>
      </c>
      <c r="AG3736">
        <f t="shared" si="261"/>
        <v>1.5144775340050414E-2</v>
      </c>
    </row>
    <row r="3737" spans="30:33" x14ac:dyDescent="0.2">
      <c r="AD3737">
        <f t="shared" si="259"/>
        <v>3735</v>
      </c>
      <c r="AE3737">
        <f t="shared" si="262"/>
        <v>4.0494225226315832E-6</v>
      </c>
      <c r="AF3737">
        <f t="shared" si="260"/>
        <v>2.5268396541221066E-3</v>
      </c>
      <c r="AG3737">
        <f t="shared" si="261"/>
        <v>1.5124593122028964E-2</v>
      </c>
    </row>
    <row r="3738" spans="30:33" x14ac:dyDescent="0.2">
      <c r="AD3738">
        <f t="shared" si="259"/>
        <v>3736</v>
      </c>
      <c r="AE3738">
        <f t="shared" si="262"/>
        <v>4.0429434465953728E-6</v>
      </c>
      <c r="AF3738">
        <f t="shared" si="260"/>
        <v>2.522796710675511E-3</v>
      </c>
      <c r="AG3738">
        <f t="shared" si="261"/>
        <v>1.5104436716480313E-2</v>
      </c>
    </row>
    <row r="3739" spans="30:33" x14ac:dyDescent="0.2">
      <c r="AD3739">
        <f t="shared" si="259"/>
        <v>3737</v>
      </c>
      <c r="AE3739">
        <f t="shared" si="262"/>
        <v>4.0364747370808192E-6</v>
      </c>
      <c r="AF3739">
        <f t="shared" si="260"/>
        <v>2.5187602359384299E-3</v>
      </c>
      <c r="AG3739">
        <f t="shared" si="261"/>
        <v>1.5084306092471021E-2</v>
      </c>
    </row>
    <row r="3740" spans="30:33" x14ac:dyDescent="0.2">
      <c r="AD3740">
        <f t="shared" si="259"/>
        <v>3738</v>
      </c>
      <c r="AE3740">
        <f t="shared" si="262"/>
        <v>4.0300163775014901E-6</v>
      </c>
      <c r="AF3740">
        <f t="shared" si="260"/>
        <v>2.5147302195609282E-3</v>
      </c>
      <c r="AG3740">
        <f t="shared" si="261"/>
        <v>1.506420121910057E-2</v>
      </c>
    </row>
    <row r="3741" spans="30:33" x14ac:dyDescent="0.2">
      <c r="AD3741">
        <f t="shared" si="259"/>
        <v>3739</v>
      </c>
      <c r="AE3741">
        <f t="shared" si="262"/>
        <v>4.0235683512974873E-6</v>
      </c>
      <c r="AF3741">
        <f t="shared" si="260"/>
        <v>2.5107066512096306E-3</v>
      </c>
      <c r="AG3741">
        <f t="shared" si="261"/>
        <v>1.5044122065501304E-2</v>
      </c>
    </row>
    <row r="3742" spans="30:33" x14ac:dyDescent="0.2">
      <c r="AD3742">
        <f t="shared" si="259"/>
        <v>3740</v>
      </c>
      <c r="AE3742">
        <f t="shared" si="262"/>
        <v>4.0171306419354112E-6</v>
      </c>
      <c r="AF3742">
        <f t="shared" si="260"/>
        <v>2.5066895205676952E-3</v>
      </c>
      <c r="AG3742">
        <f t="shared" si="261"/>
        <v>1.5024068600838438E-2</v>
      </c>
    </row>
    <row r="3743" spans="30:33" x14ac:dyDescent="0.2">
      <c r="AD3743">
        <f t="shared" si="259"/>
        <v>3741</v>
      </c>
      <c r="AE3743">
        <f t="shared" si="262"/>
        <v>4.0107032329083144E-6</v>
      </c>
      <c r="AF3743">
        <f t="shared" si="260"/>
        <v>2.5026788173347866E-3</v>
      </c>
      <c r="AG3743">
        <f t="shared" si="261"/>
        <v>1.5004040794310005E-2</v>
      </c>
    </row>
    <row r="3744" spans="30:33" x14ac:dyDescent="0.2">
      <c r="AD3744">
        <f t="shared" si="259"/>
        <v>3742</v>
      </c>
      <c r="AE3744">
        <f t="shared" si="262"/>
        <v>4.0042861077356604E-6</v>
      </c>
      <c r="AF3744">
        <f t="shared" si="260"/>
        <v>2.4986745312270508E-3</v>
      </c>
      <c r="AG3744">
        <f t="shared" si="261"/>
        <v>1.4984038615146841E-2</v>
      </c>
    </row>
    <row r="3745" spans="30:33" x14ac:dyDescent="0.2">
      <c r="AD3745">
        <f t="shared" si="259"/>
        <v>3743</v>
      </c>
      <c r="AE3745">
        <f t="shared" si="262"/>
        <v>3.997879249963283E-6</v>
      </c>
      <c r="AF3745">
        <f t="shared" si="260"/>
        <v>2.4946766519770873E-3</v>
      </c>
      <c r="AG3745">
        <f t="shared" si="261"/>
        <v>1.4964062032612569E-2</v>
      </c>
    </row>
    <row r="3746" spans="30:33" x14ac:dyDescent="0.2">
      <c r="AD3746">
        <f t="shared" si="259"/>
        <v>3744</v>
      </c>
      <c r="AE3746">
        <f t="shared" si="262"/>
        <v>3.9914826431633415E-6</v>
      </c>
      <c r="AF3746">
        <f t="shared" si="260"/>
        <v>2.4906851693339239E-3</v>
      </c>
      <c r="AG3746">
        <f t="shared" si="261"/>
        <v>1.494411101600355E-2</v>
      </c>
    </row>
    <row r="3747" spans="30:33" x14ac:dyDescent="0.2">
      <c r="AD3747">
        <f t="shared" ref="AD3747:AD3810" si="263">AD3746+1</f>
        <v>3745</v>
      </c>
      <c r="AE3747">
        <f t="shared" si="262"/>
        <v>3.9850962709342803E-6</v>
      </c>
      <c r="AF3747">
        <f t="shared" ref="AF3747:AF3810" si="264">AF3746*$AF$3</f>
        <v>2.4867000730629894E-3</v>
      </c>
      <c r="AG3747">
        <f t="shared" ref="AG3747:AG3810" si="265">AD3747*AE3747</f>
        <v>1.492418553464888E-2</v>
      </c>
    </row>
    <row r="3748" spans="30:33" x14ac:dyDescent="0.2">
      <c r="AD3748">
        <f t="shared" si="263"/>
        <v>3746</v>
      </c>
      <c r="AE3748">
        <f t="shared" si="262"/>
        <v>3.9787201169007851E-6</v>
      </c>
      <c r="AF3748">
        <f t="shared" si="264"/>
        <v>2.4827213529460884E-3</v>
      </c>
      <c r="AG3748">
        <f t="shared" si="265"/>
        <v>1.4904285557910341E-2</v>
      </c>
    </row>
    <row r="3749" spans="30:33" x14ac:dyDescent="0.2">
      <c r="AD3749">
        <f t="shared" si="263"/>
        <v>3747</v>
      </c>
      <c r="AE3749">
        <f t="shared" si="262"/>
        <v>3.9723541647137435E-6</v>
      </c>
      <c r="AF3749">
        <f t="shared" si="264"/>
        <v>2.4787489987813747E-3</v>
      </c>
      <c r="AG3749">
        <f t="shared" si="265"/>
        <v>1.4884411055182397E-2</v>
      </c>
    </row>
    <row r="3750" spans="30:33" x14ac:dyDescent="0.2">
      <c r="AD3750">
        <f t="shared" si="263"/>
        <v>3748</v>
      </c>
      <c r="AE3750">
        <f t="shared" si="262"/>
        <v>3.9659983980502012E-6</v>
      </c>
      <c r="AF3750">
        <f t="shared" si="264"/>
        <v>2.4747830003833244E-3</v>
      </c>
      <c r="AG3750">
        <f t="shared" si="265"/>
        <v>1.4864561995892154E-2</v>
      </c>
    </row>
    <row r="3751" spans="30:33" x14ac:dyDescent="0.2">
      <c r="AD3751">
        <f t="shared" si="263"/>
        <v>3749</v>
      </c>
      <c r="AE3751">
        <f t="shared" si="262"/>
        <v>3.9596528006133207E-6</v>
      </c>
      <c r="AF3751">
        <f t="shared" si="264"/>
        <v>2.4708233475827109E-3</v>
      </c>
      <c r="AG3751">
        <f t="shared" si="265"/>
        <v>1.4844738349499339E-2</v>
      </c>
    </row>
    <row r="3752" spans="30:33" x14ac:dyDescent="0.2">
      <c r="AD3752">
        <f t="shared" si="263"/>
        <v>3750</v>
      </c>
      <c r="AE3752">
        <f t="shared" si="262"/>
        <v>3.9533173561323393E-6</v>
      </c>
      <c r="AF3752">
        <f t="shared" si="264"/>
        <v>2.4668700302265785E-3</v>
      </c>
      <c r="AG3752">
        <f t="shared" si="265"/>
        <v>1.4824940085496273E-2</v>
      </c>
    </row>
    <row r="3753" spans="30:33" x14ac:dyDescent="0.2">
      <c r="AD3753">
        <f t="shared" si="263"/>
        <v>3751</v>
      </c>
      <c r="AE3753">
        <f t="shared" si="262"/>
        <v>3.9469920483625272E-6</v>
      </c>
      <c r="AF3753">
        <f t="shared" si="264"/>
        <v>2.4629230381782159E-3</v>
      </c>
      <c r="AG3753">
        <f t="shared" si="265"/>
        <v>1.4805167173407839E-2</v>
      </c>
    </row>
    <row r="3754" spans="30:33" x14ac:dyDescent="0.2">
      <c r="AD3754">
        <f t="shared" si="263"/>
        <v>3752</v>
      </c>
      <c r="AE3754">
        <f t="shared" si="262"/>
        <v>3.9406768610851472E-6</v>
      </c>
      <c r="AF3754">
        <f t="shared" si="264"/>
        <v>2.4589823613171305E-3</v>
      </c>
      <c r="AG3754">
        <f t="shared" si="265"/>
        <v>1.4785419582791472E-2</v>
      </c>
    </row>
    <row r="3755" spans="30:33" x14ac:dyDescent="0.2">
      <c r="AD3755">
        <f t="shared" si="263"/>
        <v>3753</v>
      </c>
      <c r="AE3755">
        <f t="shared" si="262"/>
        <v>3.9343717781074104E-6</v>
      </c>
      <c r="AF3755">
        <f t="shared" si="264"/>
        <v>2.4550479895390229E-3</v>
      </c>
      <c r="AG3755">
        <f t="shared" si="265"/>
        <v>1.4765697283237112E-2</v>
      </c>
    </row>
    <row r="3756" spans="30:33" x14ac:dyDescent="0.2">
      <c r="AD3756">
        <f t="shared" si="263"/>
        <v>3754</v>
      </c>
      <c r="AE3756">
        <f t="shared" si="262"/>
        <v>3.9280767832624386E-6</v>
      </c>
      <c r="AF3756">
        <f t="shared" si="264"/>
        <v>2.4511199127557602E-3</v>
      </c>
      <c r="AG3756">
        <f t="shared" si="265"/>
        <v>1.4746000244367195E-2</v>
      </c>
    </row>
    <row r="3757" spans="30:33" x14ac:dyDescent="0.2">
      <c r="AD3757">
        <f t="shared" si="263"/>
        <v>3755</v>
      </c>
      <c r="AE3757">
        <f t="shared" si="262"/>
        <v>3.9217918604092177E-6</v>
      </c>
      <c r="AF3757">
        <f t="shared" si="264"/>
        <v>2.4471981208953508E-3</v>
      </c>
      <c r="AG3757">
        <f t="shared" si="265"/>
        <v>1.4726328435836612E-2</v>
      </c>
    </row>
    <row r="3758" spans="30:33" x14ac:dyDescent="0.2">
      <c r="AD3758">
        <f t="shared" si="263"/>
        <v>3756</v>
      </c>
      <c r="AE3758">
        <f t="shared" si="262"/>
        <v>3.9155169934325629E-6</v>
      </c>
      <c r="AF3758">
        <f t="shared" si="264"/>
        <v>2.4432826039019182E-3</v>
      </c>
      <c r="AG3758">
        <f t="shared" si="265"/>
        <v>1.4706681827332707E-2</v>
      </c>
    </row>
    <row r="3759" spans="30:33" x14ac:dyDescent="0.2">
      <c r="AD3759">
        <f t="shared" si="263"/>
        <v>3757</v>
      </c>
      <c r="AE3759">
        <f t="shared" si="262"/>
        <v>3.9092521662430708E-6</v>
      </c>
      <c r="AF3759">
        <f t="shared" si="264"/>
        <v>2.4393733517356752E-3</v>
      </c>
      <c r="AG3759">
        <f t="shared" si="265"/>
        <v>1.4687060388575217E-2</v>
      </c>
    </row>
    <row r="3760" spans="30:33" x14ac:dyDescent="0.2">
      <c r="AD3760">
        <f t="shared" si="263"/>
        <v>3758</v>
      </c>
      <c r="AE3760">
        <f t="shared" si="262"/>
        <v>3.9029973627770817E-6</v>
      </c>
      <c r="AF3760">
        <f t="shared" si="264"/>
        <v>2.4354703543728981E-3</v>
      </c>
      <c r="AG3760">
        <f t="shared" si="265"/>
        <v>1.4667464089316273E-2</v>
      </c>
    </row>
    <row r="3761" spans="30:33" x14ac:dyDescent="0.2">
      <c r="AD3761">
        <f t="shared" si="263"/>
        <v>3759</v>
      </c>
      <c r="AE3761">
        <f t="shared" si="262"/>
        <v>3.8967525669966391E-6</v>
      </c>
      <c r="AF3761">
        <f t="shared" si="264"/>
        <v>2.4315736018059014E-3</v>
      </c>
      <c r="AG3761">
        <f t="shared" si="265"/>
        <v>1.4647892899340367E-2</v>
      </c>
    </row>
    <row r="3762" spans="30:33" x14ac:dyDescent="0.2">
      <c r="AD3762">
        <f t="shared" si="263"/>
        <v>3760</v>
      </c>
      <c r="AE3762">
        <f t="shared" si="262"/>
        <v>3.890517762889444E-6</v>
      </c>
      <c r="AF3762">
        <f t="shared" si="264"/>
        <v>2.4276830840430116E-3</v>
      </c>
      <c r="AG3762">
        <f t="shared" si="265"/>
        <v>1.462834678846431E-2</v>
      </c>
    </row>
    <row r="3763" spans="30:33" x14ac:dyDescent="0.2">
      <c r="AD3763">
        <f t="shared" si="263"/>
        <v>3761</v>
      </c>
      <c r="AE3763">
        <f t="shared" si="262"/>
        <v>3.8842929344688203E-6</v>
      </c>
      <c r="AF3763">
        <f t="shared" si="264"/>
        <v>2.4237987911085428E-3</v>
      </c>
      <c r="AG3763">
        <f t="shared" si="265"/>
        <v>1.4608825726537234E-2</v>
      </c>
    </row>
    <row r="3764" spans="30:33" x14ac:dyDescent="0.2">
      <c r="AD3764">
        <f t="shared" si="263"/>
        <v>3762</v>
      </c>
      <c r="AE3764">
        <f t="shared" si="262"/>
        <v>3.8780780657736703E-6</v>
      </c>
      <c r="AF3764">
        <f t="shared" si="264"/>
        <v>2.4199207130427692E-3</v>
      </c>
      <c r="AG3764">
        <f t="shared" si="265"/>
        <v>1.4589329683440547E-2</v>
      </c>
    </row>
    <row r="3765" spans="30:33" x14ac:dyDescent="0.2">
      <c r="AD3765">
        <f t="shared" si="263"/>
        <v>3763</v>
      </c>
      <c r="AE3765">
        <f t="shared" si="262"/>
        <v>3.8718731408684329E-6</v>
      </c>
      <c r="AF3765">
        <f t="shared" si="264"/>
        <v>2.4160488399019007E-3</v>
      </c>
      <c r="AG3765">
        <f t="shared" si="265"/>
        <v>1.4569858629087913E-2</v>
      </c>
    </row>
    <row r="3766" spans="30:33" x14ac:dyDescent="0.2">
      <c r="AD3766">
        <f t="shared" si="263"/>
        <v>3764</v>
      </c>
      <c r="AE3766">
        <f t="shared" si="262"/>
        <v>3.8656781438430427E-6</v>
      </c>
      <c r="AF3766">
        <f t="shared" si="264"/>
        <v>2.4121831617580575E-3</v>
      </c>
      <c r="AG3766">
        <f t="shared" si="265"/>
        <v>1.4550412533425212E-2</v>
      </c>
    </row>
    <row r="3767" spans="30:33" x14ac:dyDescent="0.2">
      <c r="AD3767">
        <f t="shared" si="263"/>
        <v>3765</v>
      </c>
      <c r="AE3767">
        <f t="shared" si="262"/>
        <v>3.8594930588128934E-6</v>
      </c>
      <c r="AF3767">
        <f t="shared" si="264"/>
        <v>2.4083236686992444E-3</v>
      </c>
      <c r="AG3767">
        <f t="shared" si="265"/>
        <v>1.4530991366430544E-2</v>
      </c>
    </row>
    <row r="3768" spans="30:33" x14ac:dyDescent="0.2">
      <c r="AD3768">
        <f t="shared" si="263"/>
        <v>3766</v>
      </c>
      <c r="AE3768">
        <f t="shared" si="262"/>
        <v>3.8533178699187931E-6</v>
      </c>
      <c r="AF3768">
        <f t="shared" si="264"/>
        <v>2.4044703508293254E-3</v>
      </c>
      <c r="AG3768">
        <f t="shared" si="265"/>
        <v>1.4511595098114175E-2</v>
      </c>
    </row>
    <row r="3769" spans="30:33" x14ac:dyDescent="0.2">
      <c r="AD3769">
        <f t="shared" si="263"/>
        <v>3767</v>
      </c>
      <c r="AE3769">
        <f t="shared" si="262"/>
        <v>3.8471525613269221E-6</v>
      </c>
      <c r="AF3769">
        <f t="shared" si="264"/>
        <v>2.4006231982679985E-3</v>
      </c>
      <c r="AG3769">
        <f t="shared" si="265"/>
        <v>1.4492223698518516E-2</v>
      </c>
    </row>
    <row r="3770" spans="30:33" x14ac:dyDescent="0.2">
      <c r="AD3770">
        <f t="shared" si="263"/>
        <v>3768</v>
      </c>
      <c r="AE3770">
        <f t="shared" si="262"/>
        <v>3.8409971172287994E-6</v>
      </c>
      <c r="AF3770">
        <f t="shared" si="264"/>
        <v>2.3967822011507697E-3</v>
      </c>
      <c r="AG3770">
        <f t="shared" si="265"/>
        <v>1.4472877137718117E-2</v>
      </c>
    </row>
    <row r="3771" spans="30:33" x14ac:dyDescent="0.2">
      <c r="AD3771">
        <f t="shared" si="263"/>
        <v>3769</v>
      </c>
      <c r="AE3771">
        <f t="shared" si="262"/>
        <v>3.8348515218412334E-6</v>
      </c>
      <c r="AF3771">
        <f t="shared" si="264"/>
        <v>2.3929473496289285E-3</v>
      </c>
      <c r="AG3771">
        <f t="shared" si="265"/>
        <v>1.4453555385819609E-2</v>
      </c>
    </row>
    <row r="3772" spans="30:33" x14ac:dyDescent="0.2">
      <c r="AD3772">
        <f t="shared" si="263"/>
        <v>3770</v>
      </c>
      <c r="AE3772">
        <f t="shared" si="262"/>
        <v>3.8287157594062874E-6</v>
      </c>
      <c r="AF3772">
        <f t="shared" si="264"/>
        <v>2.3891186338695219E-3</v>
      </c>
      <c r="AG3772">
        <f t="shared" si="265"/>
        <v>1.4434258412961703E-2</v>
      </c>
    </row>
    <row r="3773" spans="30:33" x14ac:dyDescent="0.2">
      <c r="AD3773">
        <f t="shared" si="263"/>
        <v>3771</v>
      </c>
      <c r="AE3773">
        <f t="shared" si="262"/>
        <v>3.8225898141912365E-6</v>
      </c>
      <c r="AF3773">
        <f t="shared" si="264"/>
        <v>2.3852960440553304E-3</v>
      </c>
      <c r="AG3773">
        <f t="shared" si="265"/>
        <v>1.4414986189315153E-2</v>
      </c>
    </row>
    <row r="3774" spans="30:33" x14ac:dyDescent="0.2">
      <c r="AD3774">
        <f t="shared" si="263"/>
        <v>3772</v>
      </c>
      <c r="AE3774">
        <f t="shared" si="262"/>
        <v>3.8164736704885307E-6</v>
      </c>
      <c r="AF3774">
        <f t="shared" si="264"/>
        <v>2.3814795703848419E-3</v>
      </c>
      <c r="AG3774">
        <f t="shared" si="265"/>
        <v>1.4395738685082737E-2</v>
      </c>
    </row>
    <row r="3775" spans="30:33" x14ac:dyDescent="0.2">
      <c r="AD3775">
        <f t="shared" si="263"/>
        <v>3773</v>
      </c>
      <c r="AE3775">
        <f t="shared" si="262"/>
        <v>3.8103673126157489E-6</v>
      </c>
      <c r="AF3775">
        <f t="shared" si="264"/>
        <v>2.3776692030722259E-3</v>
      </c>
      <c r="AG3775">
        <f t="shared" si="265"/>
        <v>1.4376515870499221E-2</v>
      </c>
    </row>
    <row r="3776" spans="30:33" x14ac:dyDescent="0.2">
      <c r="AD3776">
        <f t="shared" si="263"/>
        <v>3774</v>
      </c>
      <c r="AE3776">
        <f t="shared" si="262"/>
        <v>3.8042707249155633E-6</v>
      </c>
      <c r="AF3776">
        <f t="shared" si="264"/>
        <v>2.3738649323473103E-3</v>
      </c>
      <c r="AG3776">
        <f t="shared" si="265"/>
        <v>1.4357317715831337E-2</v>
      </c>
    </row>
    <row r="3777" spans="30:33" x14ac:dyDescent="0.2">
      <c r="AD3777">
        <f t="shared" si="263"/>
        <v>3775</v>
      </c>
      <c r="AE3777">
        <f t="shared" si="262"/>
        <v>3.7981838917556983E-6</v>
      </c>
      <c r="AF3777">
        <f t="shared" si="264"/>
        <v>2.3700667484555546E-3</v>
      </c>
      <c r="AG3777">
        <f t="shared" si="265"/>
        <v>1.4338144191377761E-2</v>
      </c>
    </row>
    <row r="3778" spans="30:33" x14ac:dyDescent="0.2">
      <c r="AD3778">
        <f t="shared" si="263"/>
        <v>3776</v>
      </c>
      <c r="AE3778">
        <f t="shared" si="262"/>
        <v>3.7921067975288891E-6</v>
      </c>
      <c r="AF3778">
        <f t="shared" si="264"/>
        <v>2.3662746416580256E-3</v>
      </c>
      <c r="AG3778">
        <f t="shared" si="265"/>
        <v>1.4318995267469086E-2</v>
      </c>
    </row>
    <row r="3779" spans="30:33" x14ac:dyDescent="0.2">
      <c r="AD3779">
        <f t="shared" si="263"/>
        <v>3777</v>
      </c>
      <c r="AE3779">
        <f t="shared" si="262"/>
        <v>3.7860394266528425E-6</v>
      </c>
      <c r="AF3779">
        <f t="shared" si="264"/>
        <v>2.3624886022313727E-3</v>
      </c>
      <c r="AG3779">
        <f t="shared" si="265"/>
        <v>1.4299870914467785E-2</v>
      </c>
    </row>
    <row r="3780" spans="30:33" x14ac:dyDescent="0.2">
      <c r="AD3780">
        <f t="shared" si="263"/>
        <v>3778</v>
      </c>
      <c r="AE3780">
        <f t="shared" si="262"/>
        <v>3.7799817635701978E-6</v>
      </c>
      <c r="AF3780">
        <f t="shared" si="264"/>
        <v>2.3587086204678023E-3</v>
      </c>
      <c r="AG3780">
        <f t="shared" si="265"/>
        <v>1.4280771102768208E-2</v>
      </c>
    </row>
    <row r="3781" spans="30:33" x14ac:dyDescent="0.2">
      <c r="AD3781">
        <f t="shared" si="263"/>
        <v>3779</v>
      </c>
      <c r="AE3781">
        <f t="shared" si="262"/>
        <v>3.7739337927484855E-6</v>
      </c>
      <c r="AF3781">
        <f t="shared" si="264"/>
        <v>2.3549346866750536E-3</v>
      </c>
      <c r="AG3781">
        <f t="shared" si="265"/>
        <v>1.4261695802796527E-2</v>
      </c>
    </row>
    <row r="3782" spans="30:33" x14ac:dyDescent="0.2">
      <c r="AD3782">
        <f t="shared" si="263"/>
        <v>3780</v>
      </c>
      <c r="AE3782">
        <f t="shared" si="262"/>
        <v>3.7678954986800873E-6</v>
      </c>
      <c r="AF3782">
        <f t="shared" si="264"/>
        <v>2.3511667911763736E-3</v>
      </c>
      <c r="AG3782">
        <f t="shared" si="265"/>
        <v>1.424264498501073E-2</v>
      </c>
    </row>
    <row r="3783" spans="30:33" x14ac:dyDescent="0.2">
      <c r="AD3783">
        <f t="shared" si="263"/>
        <v>3781</v>
      </c>
      <c r="AE3783">
        <f t="shared" si="262"/>
        <v>3.7618668658821995E-6</v>
      </c>
      <c r="AF3783">
        <f t="shared" si="264"/>
        <v>2.3474049243104914E-3</v>
      </c>
      <c r="AG3783">
        <f t="shared" si="265"/>
        <v>1.4223618619900597E-2</v>
      </c>
    </row>
    <row r="3784" spans="30:33" x14ac:dyDescent="0.2">
      <c r="AD3784">
        <f t="shared" si="263"/>
        <v>3782</v>
      </c>
      <c r="AE3784">
        <f t="shared" si="262"/>
        <v>3.755847878896788E-6</v>
      </c>
      <c r="AF3784">
        <f t="shared" si="264"/>
        <v>2.3436490764315947E-3</v>
      </c>
      <c r="AG3784">
        <f t="shared" si="265"/>
        <v>1.4204616677987652E-2</v>
      </c>
    </row>
    <row r="3785" spans="30:33" x14ac:dyDescent="0.2">
      <c r="AD3785">
        <f t="shared" si="263"/>
        <v>3783</v>
      </c>
      <c r="AE3785">
        <f t="shared" si="262"/>
        <v>3.7498385222905533E-6</v>
      </c>
      <c r="AF3785">
        <f t="shared" si="264"/>
        <v>2.3398992379093041E-3</v>
      </c>
      <c r="AG3785">
        <f t="shared" si="265"/>
        <v>1.4185639129825163E-2</v>
      </c>
    </row>
    <row r="3786" spans="30:33" x14ac:dyDescent="0.2">
      <c r="AD3786">
        <f t="shared" si="263"/>
        <v>3784</v>
      </c>
      <c r="AE3786">
        <f t="shared" si="262"/>
        <v>3.7438387806548883E-6</v>
      </c>
      <c r="AF3786">
        <f t="shared" si="264"/>
        <v>2.3361553991286493E-3</v>
      </c>
      <c r="AG3786">
        <f t="shared" si="265"/>
        <v>1.4166685945998098E-2</v>
      </c>
    </row>
    <row r="3787" spans="30:33" x14ac:dyDescent="0.2">
      <c r="AD3787">
        <f t="shared" si="263"/>
        <v>3785</v>
      </c>
      <c r="AE3787">
        <f t="shared" si="262"/>
        <v>3.7378486386058408E-6</v>
      </c>
      <c r="AF3787">
        <f t="shared" si="264"/>
        <v>2.3324175504900436E-3</v>
      </c>
      <c r="AG3787">
        <f t="shared" si="265"/>
        <v>1.4147757097123107E-2</v>
      </c>
    </row>
    <row r="3788" spans="30:33" x14ac:dyDescent="0.2">
      <c r="AD3788">
        <f t="shared" si="263"/>
        <v>3786</v>
      </c>
      <c r="AE3788">
        <f t="shared" si="262"/>
        <v>3.7318680807840713E-6</v>
      </c>
      <c r="AF3788">
        <f t="shared" si="264"/>
        <v>2.3286856824092594E-3</v>
      </c>
      <c r="AG3788">
        <f t="shared" si="265"/>
        <v>1.4128852553848494E-2</v>
      </c>
    </row>
    <row r="3789" spans="30:33" x14ac:dyDescent="0.2">
      <c r="AD3789">
        <f t="shared" si="263"/>
        <v>3787</v>
      </c>
      <c r="AE3789">
        <f t="shared" si="262"/>
        <v>3.7258970918548167E-6</v>
      </c>
      <c r="AF3789">
        <f t="shared" si="264"/>
        <v>2.3249597853174046E-3</v>
      </c>
      <c r="AG3789">
        <f t="shared" si="265"/>
        <v>1.410997228685419E-2</v>
      </c>
    </row>
    <row r="3790" spans="30:33" x14ac:dyDescent="0.2">
      <c r="AD3790">
        <f t="shared" si="263"/>
        <v>3788</v>
      </c>
      <c r="AE3790">
        <f t="shared" si="262"/>
        <v>3.7199356565078491E-6</v>
      </c>
      <c r="AF3790">
        <f t="shared" si="264"/>
        <v>2.3212398496608964E-3</v>
      </c>
      <c r="AG3790">
        <f t="shared" si="265"/>
        <v>1.4091116266851732E-2</v>
      </c>
    </row>
    <row r="3791" spans="30:33" x14ac:dyDescent="0.2">
      <c r="AD3791">
        <f t="shared" si="263"/>
        <v>3789</v>
      </c>
      <c r="AE3791">
        <f t="shared" si="262"/>
        <v>3.7139837594574359E-6</v>
      </c>
      <c r="AF3791">
        <f t="shared" si="264"/>
        <v>2.3175258659014391E-3</v>
      </c>
      <c r="AG3791">
        <f t="shared" si="265"/>
        <v>1.4072284464584224E-2</v>
      </c>
    </row>
    <row r="3792" spans="30:33" x14ac:dyDescent="0.2">
      <c r="AD3792">
        <f t="shared" si="263"/>
        <v>3790</v>
      </c>
      <c r="AE3792">
        <f t="shared" si="262"/>
        <v>3.7080413854423041E-6</v>
      </c>
      <c r="AF3792">
        <f t="shared" si="264"/>
        <v>2.3138178245159968E-3</v>
      </c>
      <c r="AG3792">
        <f t="shared" si="265"/>
        <v>1.4053476850826332E-2</v>
      </c>
    </row>
    <row r="3793" spans="30:33" x14ac:dyDescent="0.2">
      <c r="AD3793">
        <f t="shared" si="263"/>
        <v>3791</v>
      </c>
      <c r="AE3793">
        <f t="shared" si="262"/>
        <v>3.7021085192255968E-6</v>
      </c>
      <c r="AF3793">
        <f t="shared" si="264"/>
        <v>2.3101157159967712E-3</v>
      </c>
      <c r="AG3793">
        <f t="shared" si="265"/>
        <v>1.4034693396384237E-2</v>
      </c>
    </row>
    <row r="3794" spans="30:33" x14ac:dyDescent="0.2">
      <c r="AD3794">
        <f t="shared" si="263"/>
        <v>3792</v>
      </c>
      <c r="AE3794">
        <f t="shared" si="262"/>
        <v>3.6961851455948353E-6</v>
      </c>
      <c r="AF3794">
        <f t="shared" si="264"/>
        <v>2.306419530851176E-3</v>
      </c>
      <c r="AG3794">
        <f t="shared" si="265"/>
        <v>1.4015934072095615E-2</v>
      </c>
    </row>
    <row r="3795" spans="30:33" x14ac:dyDescent="0.2">
      <c r="AD3795">
        <f t="shared" si="263"/>
        <v>3793</v>
      </c>
      <c r="AE3795">
        <f t="shared" ref="AE3795:AE3858" si="266">AF3794*$AE$3</f>
        <v>3.6902712493618832E-6</v>
      </c>
      <c r="AF3795">
        <f t="shared" si="264"/>
        <v>2.3027292596018139E-3</v>
      </c>
      <c r="AG3795">
        <f t="shared" si="265"/>
        <v>1.3997198848829624E-2</v>
      </c>
    </row>
    <row r="3796" spans="30:33" x14ac:dyDescent="0.2">
      <c r="AD3796">
        <f t="shared" si="263"/>
        <v>3794</v>
      </c>
      <c r="AE3796">
        <f t="shared" si="266"/>
        <v>3.6843668153629039E-6</v>
      </c>
      <c r="AF3796">
        <f t="shared" si="264"/>
        <v>2.2990448927864508E-3</v>
      </c>
      <c r="AG3796">
        <f t="shared" si="265"/>
        <v>1.3978487697486858E-2</v>
      </c>
    </row>
    <row r="3797" spans="30:33" x14ac:dyDescent="0.2">
      <c r="AD3797">
        <f t="shared" si="263"/>
        <v>3795</v>
      </c>
      <c r="AE3797">
        <f t="shared" si="266"/>
        <v>3.6784718284583231E-6</v>
      </c>
      <c r="AF3797">
        <f t="shared" si="264"/>
        <v>2.2953664209579925E-3</v>
      </c>
      <c r="AG3797">
        <f t="shared" si="265"/>
        <v>1.3959800588999337E-2</v>
      </c>
    </row>
    <row r="3798" spans="30:33" x14ac:dyDescent="0.2">
      <c r="AD3798">
        <f t="shared" si="263"/>
        <v>3796</v>
      </c>
      <c r="AE3798">
        <f t="shared" si="266"/>
        <v>3.6725862735327895E-6</v>
      </c>
      <c r="AF3798">
        <f t="shared" si="264"/>
        <v>2.2916938346844596E-3</v>
      </c>
      <c r="AG3798">
        <f t="shared" si="265"/>
        <v>1.3941137494330468E-2</v>
      </c>
    </row>
    <row r="3799" spans="30:33" x14ac:dyDescent="0.2">
      <c r="AD3799">
        <f t="shared" si="263"/>
        <v>3797</v>
      </c>
      <c r="AE3799">
        <f t="shared" si="266"/>
        <v>3.6667101354951369E-6</v>
      </c>
      <c r="AF3799">
        <f t="shared" si="264"/>
        <v>2.2880271245489642E-3</v>
      </c>
      <c r="AG3799">
        <f t="shared" si="265"/>
        <v>1.3922498384475035E-2</v>
      </c>
    </row>
    <row r="3800" spans="30:33" x14ac:dyDescent="0.2">
      <c r="AD3800">
        <f t="shared" si="263"/>
        <v>3798</v>
      </c>
      <c r="AE3800">
        <f t="shared" si="266"/>
        <v>3.6608433992783445E-6</v>
      </c>
      <c r="AF3800">
        <f t="shared" si="264"/>
        <v>2.2843662811496859E-3</v>
      </c>
      <c r="AG3800">
        <f t="shared" si="265"/>
        <v>1.3903883230459152E-2</v>
      </c>
    </row>
    <row r="3801" spans="30:33" x14ac:dyDescent="0.2">
      <c r="AD3801">
        <f t="shared" si="263"/>
        <v>3799</v>
      </c>
      <c r="AE3801">
        <f t="shared" si="266"/>
        <v>3.6549860498394993E-6</v>
      </c>
      <c r="AF3801">
        <f t="shared" si="264"/>
        <v>2.2807112950998464E-3</v>
      </c>
      <c r="AG3801">
        <f t="shared" si="265"/>
        <v>1.3885292003340257E-2</v>
      </c>
    </row>
    <row r="3802" spans="30:33" x14ac:dyDescent="0.2">
      <c r="AD3802">
        <f t="shared" si="263"/>
        <v>3800</v>
      </c>
      <c r="AE3802">
        <f t="shared" si="266"/>
        <v>3.6491380721597559E-6</v>
      </c>
      <c r="AF3802">
        <f t="shared" si="264"/>
        <v>2.2770621570276867E-3</v>
      </c>
      <c r="AG3802">
        <f t="shared" si="265"/>
        <v>1.3866724674207073E-2</v>
      </c>
    </row>
    <row r="3803" spans="30:33" x14ac:dyDescent="0.2">
      <c r="AD3803">
        <f t="shared" si="263"/>
        <v>3801</v>
      </c>
      <c r="AE3803">
        <f t="shared" si="266"/>
        <v>3.6432994512443005E-6</v>
      </c>
      <c r="AF3803">
        <f t="shared" si="264"/>
        <v>2.2734188575764423E-3</v>
      </c>
      <c r="AG3803">
        <f t="shared" si="265"/>
        <v>1.3848181214179587E-2</v>
      </c>
    </row>
    <row r="3804" spans="30:33" x14ac:dyDescent="0.2">
      <c r="AD3804">
        <f t="shared" si="263"/>
        <v>3802</v>
      </c>
      <c r="AE3804">
        <f t="shared" si="266"/>
        <v>3.6374701721223091E-6</v>
      </c>
      <c r="AF3804">
        <f t="shared" si="264"/>
        <v>2.2697813874043198E-3</v>
      </c>
      <c r="AG3804">
        <f t="shared" si="265"/>
        <v>1.3829661594409019E-2</v>
      </c>
    </row>
    <row r="3805" spans="30:33" x14ac:dyDescent="0.2">
      <c r="AD3805">
        <f t="shared" si="263"/>
        <v>3803</v>
      </c>
      <c r="AE3805">
        <f t="shared" si="266"/>
        <v>3.6316502198469133E-6</v>
      </c>
      <c r="AF3805">
        <f t="shared" si="264"/>
        <v>2.2661497371844726E-3</v>
      </c>
      <c r="AG3805">
        <f t="shared" si="265"/>
        <v>1.3811165786077811E-2</v>
      </c>
    </row>
    <row r="3806" spans="30:33" x14ac:dyDescent="0.2">
      <c r="AD3806">
        <f t="shared" si="263"/>
        <v>3804</v>
      </c>
      <c r="AE3806">
        <f t="shared" si="266"/>
        <v>3.6258395794951579E-6</v>
      </c>
      <c r="AF3806">
        <f t="shared" si="264"/>
        <v>2.2625238976049775E-3</v>
      </c>
      <c r="AG3806">
        <f t="shared" si="265"/>
        <v>1.379269376039958E-2</v>
      </c>
    </row>
    <row r="3807" spans="30:33" x14ac:dyDescent="0.2">
      <c r="AD3807">
        <f t="shared" si="263"/>
        <v>3805</v>
      </c>
      <c r="AE3807">
        <f t="shared" si="266"/>
        <v>3.6200382361679656E-6</v>
      </c>
      <c r="AF3807">
        <f t="shared" si="264"/>
        <v>2.2589038593688097E-3</v>
      </c>
      <c r="AG3807">
        <f t="shared" si="265"/>
        <v>1.377424548861911E-2</v>
      </c>
    </row>
    <row r="3808" spans="30:33" x14ac:dyDescent="0.2">
      <c r="AD3808">
        <f t="shared" si="263"/>
        <v>3806</v>
      </c>
      <c r="AE3808">
        <f t="shared" si="266"/>
        <v>3.6142461749900973E-6</v>
      </c>
      <c r="AF3808">
        <f t="shared" si="264"/>
        <v>2.2552896131938197E-3</v>
      </c>
      <c r="AG3808">
        <f t="shared" si="265"/>
        <v>1.375582094201231E-2</v>
      </c>
    </row>
    <row r="3809" spans="30:33" x14ac:dyDescent="0.2">
      <c r="AD3809">
        <f t="shared" si="263"/>
        <v>3807</v>
      </c>
      <c r="AE3809">
        <f t="shared" si="266"/>
        <v>3.6084633811101133E-6</v>
      </c>
      <c r="AF3809">
        <f t="shared" si="264"/>
        <v>2.2516811498127093E-3</v>
      </c>
      <c r="AG3809">
        <f t="shared" si="265"/>
        <v>1.3737420091886202E-2</v>
      </c>
    </row>
    <row r="3810" spans="30:33" x14ac:dyDescent="0.2">
      <c r="AD3810">
        <f t="shared" si="263"/>
        <v>3808</v>
      </c>
      <c r="AE3810">
        <f t="shared" si="266"/>
        <v>3.6026898397003365E-6</v>
      </c>
      <c r="AF3810">
        <f t="shared" si="264"/>
        <v>2.248078459973009E-3</v>
      </c>
      <c r="AG3810">
        <f t="shared" si="265"/>
        <v>1.3719042909578882E-2</v>
      </c>
    </row>
    <row r="3811" spans="30:33" x14ac:dyDescent="0.2">
      <c r="AD3811">
        <f t="shared" ref="AD3811:AD3874" si="267">AD3810+1</f>
        <v>3809</v>
      </c>
      <c r="AE3811">
        <f t="shared" si="266"/>
        <v>3.5969255359568163E-6</v>
      </c>
      <c r="AF3811">
        <f t="shared" ref="AF3811:AF3874" si="268">AF3810*$AF$3</f>
        <v>2.2444815344370523E-3</v>
      </c>
      <c r="AG3811">
        <f t="shared" ref="AG3811:AG3874" si="269">AD3811*AE3811</f>
        <v>1.3700689366459512E-2</v>
      </c>
    </row>
    <row r="3812" spans="30:33" x14ac:dyDescent="0.2">
      <c r="AD3812">
        <f t="shared" si="267"/>
        <v>3810</v>
      </c>
      <c r="AE3812">
        <f t="shared" si="266"/>
        <v>3.5911704550992855E-6</v>
      </c>
      <c r="AF3812">
        <f t="shared" si="268"/>
        <v>2.2408903639819528E-3</v>
      </c>
      <c r="AG3812">
        <f t="shared" si="269"/>
        <v>1.3682359433928279E-2</v>
      </c>
    </row>
    <row r="3813" spans="30:33" x14ac:dyDescent="0.2">
      <c r="AD3813">
        <f t="shared" si="267"/>
        <v>3811</v>
      </c>
      <c r="AE3813">
        <f t="shared" si="266"/>
        <v>3.5854245823711262E-6</v>
      </c>
      <c r="AF3813">
        <f t="shared" si="268"/>
        <v>2.2373049393995814E-3</v>
      </c>
      <c r="AG3813">
        <f t="shared" si="269"/>
        <v>1.3664053083416361E-2</v>
      </c>
    </row>
    <row r="3814" spans="30:33" x14ac:dyDescent="0.2">
      <c r="AD3814">
        <f t="shared" si="267"/>
        <v>3812</v>
      </c>
      <c r="AE3814">
        <f t="shared" si="266"/>
        <v>3.579687903039332E-6</v>
      </c>
      <c r="AF3814">
        <f t="shared" si="268"/>
        <v>2.2337252514965421E-3</v>
      </c>
      <c r="AG3814">
        <f t="shared" si="269"/>
        <v>1.3645770286385934E-2</v>
      </c>
    </row>
    <row r="3815" spans="30:33" x14ac:dyDescent="0.2">
      <c r="AD3815">
        <f t="shared" si="267"/>
        <v>3813</v>
      </c>
      <c r="AE3815">
        <f t="shared" si="266"/>
        <v>3.5739604023944689E-6</v>
      </c>
      <c r="AF3815">
        <f t="shared" si="268"/>
        <v>2.2301512910941476E-3</v>
      </c>
      <c r="AG3815">
        <f t="shared" si="269"/>
        <v>1.362751101433011E-2</v>
      </c>
    </row>
    <row r="3816" spans="30:33" x14ac:dyDescent="0.2">
      <c r="AD3816">
        <f t="shared" si="267"/>
        <v>3814</v>
      </c>
      <c r="AE3816">
        <f t="shared" si="266"/>
        <v>3.5682420657506376E-6</v>
      </c>
      <c r="AF3816">
        <f t="shared" si="268"/>
        <v>2.2265830490283967E-3</v>
      </c>
      <c r="AG3816">
        <f t="shared" si="269"/>
        <v>1.3609275238772933E-2</v>
      </c>
    </row>
    <row r="3817" spans="30:33" x14ac:dyDescent="0.2">
      <c r="AD3817">
        <f t="shared" si="267"/>
        <v>3815</v>
      </c>
      <c r="AE3817">
        <f t="shared" si="266"/>
        <v>3.5625328784454362E-6</v>
      </c>
      <c r="AF3817">
        <f t="shared" si="268"/>
        <v>2.2230205161499509E-3</v>
      </c>
      <c r="AG3817">
        <f t="shared" si="269"/>
        <v>1.3591062931269339E-2</v>
      </c>
    </row>
    <row r="3818" spans="30:33" x14ac:dyDescent="0.2">
      <c r="AD3818">
        <f t="shared" si="267"/>
        <v>3816</v>
      </c>
      <c r="AE3818">
        <f t="shared" si="266"/>
        <v>3.5568328258399233E-6</v>
      </c>
      <c r="AF3818">
        <f t="shared" si="268"/>
        <v>2.2194636833241109E-3</v>
      </c>
      <c r="AG3818">
        <f t="shared" si="269"/>
        <v>1.3572874063405148E-2</v>
      </c>
    </row>
    <row r="3819" spans="30:33" x14ac:dyDescent="0.2">
      <c r="AD3819">
        <f t="shared" si="267"/>
        <v>3817</v>
      </c>
      <c r="AE3819">
        <f t="shared" si="266"/>
        <v>3.5511418933185793E-6</v>
      </c>
      <c r="AF3819">
        <f t="shared" si="268"/>
        <v>2.2159125414307921E-3</v>
      </c>
      <c r="AG3819">
        <f t="shared" si="269"/>
        <v>1.3554708606797018E-2</v>
      </c>
    </row>
    <row r="3820" spans="30:33" x14ac:dyDescent="0.2">
      <c r="AD3820">
        <f t="shared" si="267"/>
        <v>3818</v>
      </c>
      <c r="AE3820">
        <f t="shared" si="266"/>
        <v>3.5454600662892689E-6</v>
      </c>
      <c r="AF3820">
        <f t="shared" si="268"/>
        <v>2.2123670813645026E-3</v>
      </c>
      <c r="AG3820">
        <f t="shared" si="269"/>
        <v>1.3536566533092429E-2</v>
      </c>
    </row>
    <row r="3821" spans="30:33" x14ac:dyDescent="0.2">
      <c r="AD3821">
        <f t="shared" si="267"/>
        <v>3819</v>
      </c>
      <c r="AE3821">
        <f t="shared" si="266"/>
        <v>3.539787330183206E-6</v>
      </c>
      <c r="AF3821">
        <f t="shared" si="268"/>
        <v>2.2088272940343195E-3</v>
      </c>
      <c r="AG3821">
        <f t="shared" si="269"/>
        <v>1.3518447813969664E-2</v>
      </c>
    </row>
    <row r="3822" spans="30:33" x14ac:dyDescent="0.2">
      <c r="AD3822">
        <f t="shared" si="267"/>
        <v>3820</v>
      </c>
      <c r="AE3822">
        <f t="shared" si="266"/>
        <v>3.5341236704549129E-6</v>
      </c>
      <c r="AF3822">
        <f t="shared" si="268"/>
        <v>2.2052931703638646E-3</v>
      </c>
      <c r="AG3822">
        <f t="shared" si="269"/>
        <v>1.3500352421137767E-2</v>
      </c>
    </row>
    <row r="3823" spans="30:33" x14ac:dyDescent="0.2">
      <c r="AD3823">
        <f t="shared" si="267"/>
        <v>3821</v>
      </c>
      <c r="AE3823">
        <f t="shared" si="266"/>
        <v>3.528469072582185E-6</v>
      </c>
      <c r="AF3823">
        <f t="shared" si="268"/>
        <v>2.2017647012912821E-3</v>
      </c>
      <c r="AG3823">
        <f t="shared" si="269"/>
        <v>1.3482280326336528E-2</v>
      </c>
    </row>
    <row r="3824" spans="30:33" x14ac:dyDescent="0.2">
      <c r="AD3824">
        <f t="shared" si="267"/>
        <v>3822</v>
      </c>
      <c r="AE3824">
        <f t="shared" si="266"/>
        <v>3.5228235220660529E-6</v>
      </c>
      <c r="AF3824">
        <f t="shared" si="268"/>
        <v>2.1982418777692159E-3</v>
      </c>
      <c r="AG3824">
        <f t="shared" si="269"/>
        <v>1.3464231501336453E-2</v>
      </c>
    </row>
    <row r="3825" spans="30:33" x14ac:dyDescent="0.2">
      <c r="AD3825">
        <f t="shared" si="267"/>
        <v>3823</v>
      </c>
      <c r="AE3825">
        <f t="shared" si="266"/>
        <v>3.517187004430747E-6</v>
      </c>
      <c r="AF3825">
        <f t="shared" si="268"/>
        <v>2.1947246907647851E-3</v>
      </c>
      <c r="AG3825">
        <f t="shared" si="269"/>
        <v>1.3446205917938745E-2</v>
      </c>
    </row>
    <row r="3826" spans="30:33" x14ac:dyDescent="0.2">
      <c r="AD3826">
        <f t="shared" si="267"/>
        <v>3824</v>
      </c>
      <c r="AE3826">
        <f t="shared" si="266"/>
        <v>3.5115595052236577E-6</v>
      </c>
      <c r="AF3826">
        <f t="shared" si="268"/>
        <v>2.1912131312595614E-3</v>
      </c>
      <c r="AG3826">
        <f t="shared" si="269"/>
        <v>1.3428203547975267E-2</v>
      </c>
    </row>
    <row r="3827" spans="30:33" x14ac:dyDescent="0.2">
      <c r="AD3827">
        <f t="shared" si="267"/>
        <v>3825</v>
      </c>
      <c r="AE3827">
        <f t="shared" si="266"/>
        <v>3.5059410100153E-6</v>
      </c>
      <c r="AF3827">
        <f t="shared" si="268"/>
        <v>2.1877071902495458E-3</v>
      </c>
      <c r="AG3827">
        <f t="shared" si="269"/>
        <v>1.3410224363308522E-2</v>
      </c>
    </row>
    <row r="3828" spans="30:33" x14ac:dyDescent="0.2">
      <c r="AD3828">
        <f t="shared" si="267"/>
        <v>3826</v>
      </c>
      <c r="AE3828">
        <f t="shared" si="266"/>
        <v>3.5003315043992749E-6</v>
      </c>
      <c r="AF3828">
        <f t="shared" si="268"/>
        <v>2.1842068587451463E-3</v>
      </c>
      <c r="AG3828">
        <f t="shared" si="269"/>
        <v>1.3392268335831625E-2</v>
      </c>
    </row>
    <row r="3829" spans="30:33" x14ac:dyDescent="0.2">
      <c r="AD3829">
        <f t="shared" si="267"/>
        <v>3827</v>
      </c>
      <c r="AE3829">
        <f t="shared" si="266"/>
        <v>3.4947309739922358E-6</v>
      </c>
      <c r="AF3829">
        <f t="shared" si="268"/>
        <v>2.1807121277711539E-3</v>
      </c>
      <c r="AG3829">
        <f t="shared" si="269"/>
        <v>1.3374335437468287E-2</v>
      </c>
    </row>
    <row r="3830" spans="30:33" x14ac:dyDescent="0.2">
      <c r="AD3830">
        <f t="shared" si="267"/>
        <v>3828</v>
      </c>
      <c r="AE3830">
        <f t="shared" si="266"/>
        <v>3.4891394044338477E-6</v>
      </c>
      <c r="AF3830">
        <f t="shared" si="268"/>
        <v>2.17722298836672E-3</v>
      </c>
      <c r="AG3830">
        <f t="shared" si="269"/>
        <v>1.3356425640172769E-2</v>
      </c>
    </row>
    <row r="3831" spans="30:33" x14ac:dyDescent="0.2">
      <c r="AD3831">
        <f t="shared" si="267"/>
        <v>3829</v>
      </c>
      <c r="AE3831">
        <f t="shared" si="266"/>
        <v>3.4835567813867534E-6</v>
      </c>
      <c r="AF3831">
        <f t="shared" si="268"/>
        <v>2.1737394315853331E-3</v>
      </c>
      <c r="AG3831">
        <f t="shared" si="269"/>
        <v>1.3338538915929879E-2</v>
      </c>
    </row>
    <row r="3832" spans="30:33" x14ac:dyDescent="0.2">
      <c r="AD3832">
        <f t="shared" si="267"/>
        <v>3830</v>
      </c>
      <c r="AE3832">
        <f t="shared" si="266"/>
        <v>3.4779830905365347E-6</v>
      </c>
      <c r="AF3832">
        <f t="shared" si="268"/>
        <v>2.1702614484947966E-3</v>
      </c>
      <c r="AG3832">
        <f t="shared" si="269"/>
        <v>1.3320675236754927E-2</v>
      </c>
    </row>
    <row r="3833" spans="30:33" x14ac:dyDescent="0.2">
      <c r="AD3833">
        <f t="shared" si="267"/>
        <v>3831</v>
      </c>
      <c r="AE3833">
        <f t="shared" si="266"/>
        <v>3.4724183175916761E-6</v>
      </c>
      <c r="AF3833">
        <f t="shared" si="268"/>
        <v>2.1667890301772046E-3</v>
      </c>
      <c r="AG3833">
        <f t="shared" si="269"/>
        <v>1.3302834574693711E-2</v>
      </c>
    </row>
    <row r="3834" spans="30:33" x14ac:dyDescent="0.2">
      <c r="AD3834">
        <f t="shared" si="267"/>
        <v>3832</v>
      </c>
      <c r="AE3834">
        <f t="shared" si="266"/>
        <v>3.466862448283529E-6</v>
      </c>
      <c r="AF3834">
        <f t="shared" si="268"/>
        <v>2.1633221677289211E-3</v>
      </c>
      <c r="AG3834">
        <f t="shared" si="269"/>
        <v>1.3285016901822483E-2</v>
      </c>
    </row>
    <row r="3835" spans="30:33" x14ac:dyDescent="0.2">
      <c r="AD3835">
        <f t="shared" si="267"/>
        <v>3833</v>
      </c>
      <c r="AE3835">
        <f t="shared" si="266"/>
        <v>3.4613154683662753E-6</v>
      </c>
      <c r="AF3835">
        <f t="shared" si="268"/>
        <v>2.1598608522605547E-3</v>
      </c>
      <c r="AG3835">
        <f t="shared" si="269"/>
        <v>1.3267222190247932E-2</v>
      </c>
    </row>
    <row r="3836" spans="30:33" x14ac:dyDescent="0.2">
      <c r="AD3836">
        <f t="shared" si="267"/>
        <v>3834</v>
      </c>
      <c r="AE3836">
        <f t="shared" si="266"/>
        <v>3.4557773636168892E-6</v>
      </c>
      <c r="AF3836">
        <f t="shared" si="268"/>
        <v>2.1564050748969377E-3</v>
      </c>
      <c r="AG3836">
        <f t="shared" si="269"/>
        <v>1.3249450412107153E-2</v>
      </c>
    </row>
    <row r="3837" spans="30:33" x14ac:dyDescent="0.2">
      <c r="AD3837">
        <f t="shared" si="267"/>
        <v>3835</v>
      </c>
      <c r="AE3837">
        <f t="shared" si="266"/>
        <v>3.4502481198351018E-6</v>
      </c>
      <c r="AF3837">
        <f t="shared" si="268"/>
        <v>2.1529548267771024E-3</v>
      </c>
      <c r="AG3837">
        <f t="shared" si="269"/>
        <v>1.3231701539567615E-2</v>
      </c>
    </row>
    <row r="3838" spans="30:33" x14ac:dyDescent="0.2">
      <c r="AD3838">
        <f t="shared" si="267"/>
        <v>3836</v>
      </c>
      <c r="AE3838">
        <f t="shared" si="266"/>
        <v>3.4447277228433655E-6</v>
      </c>
      <c r="AF3838">
        <f t="shared" si="268"/>
        <v>2.149510099054259E-3</v>
      </c>
      <c r="AG3838">
        <f t="shared" si="269"/>
        <v>1.321397554482715E-2</v>
      </c>
    </row>
    <row r="3839" spans="30:33" x14ac:dyDescent="0.2">
      <c r="AD3839">
        <f t="shared" si="267"/>
        <v>3837</v>
      </c>
      <c r="AE3839">
        <f t="shared" si="266"/>
        <v>3.4392161584868161E-6</v>
      </c>
      <c r="AF3839">
        <f t="shared" si="268"/>
        <v>2.146070882895772E-3</v>
      </c>
      <c r="AG3839">
        <f t="shared" si="269"/>
        <v>1.3196272400113913E-2</v>
      </c>
    </row>
    <row r="3840" spans="30:33" x14ac:dyDescent="0.2">
      <c r="AD3840">
        <f t="shared" si="267"/>
        <v>3838</v>
      </c>
      <c r="AE3840">
        <f t="shared" si="266"/>
        <v>3.433713412633237E-6</v>
      </c>
      <c r="AF3840">
        <f t="shared" si="268"/>
        <v>2.1426371694831386E-3</v>
      </c>
      <c r="AG3840">
        <f t="shared" si="269"/>
        <v>1.3178592077686364E-2</v>
      </c>
    </row>
    <row r="3841" spans="30:33" x14ac:dyDescent="0.2">
      <c r="AD3841">
        <f t="shared" si="267"/>
        <v>3839</v>
      </c>
      <c r="AE3841">
        <f t="shared" si="266"/>
        <v>3.4282194711730235E-6</v>
      </c>
      <c r="AF3841">
        <f t="shared" si="268"/>
        <v>2.1392089500119654E-3</v>
      </c>
      <c r="AG3841">
        <f t="shared" si="269"/>
        <v>1.3160934549833237E-2</v>
      </c>
    </row>
    <row r="3842" spans="30:33" x14ac:dyDescent="0.2">
      <c r="AD3842">
        <f t="shared" si="267"/>
        <v>3840</v>
      </c>
      <c r="AE3842">
        <f t="shared" si="266"/>
        <v>3.4227343200191462E-6</v>
      </c>
      <c r="AF3842">
        <f t="shared" si="268"/>
        <v>2.1357862156919463E-3</v>
      </c>
      <c r="AG3842">
        <f t="shared" si="269"/>
        <v>1.3143299788873521E-2</v>
      </c>
    </row>
    <row r="3843" spans="30:33" x14ac:dyDescent="0.2">
      <c r="AD3843">
        <f t="shared" si="267"/>
        <v>3841</v>
      </c>
      <c r="AE3843">
        <f t="shared" si="266"/>
        <v>3.4172579451071155E-6</v>
      </c>
      <c r="AF3843">
        <f t="shared" si="268"/>
        <v>2.1323689577468392E-3</v>
      </c>
      <c r="AG3843">
        <f t="shared" si="269"/>
        <v>1.3125687767156431E-2</v>
      </c>
    </row>
    <row r="3844" spans="30:33" x14ac:dyDescent="0.2">
      <c r="AD3844">
        <f t="shared" si="267"/>
        <v>3842</v>
      </c>
      <c r="AE3844">
        <f t="shared" si="266"/>
        <v>3.4117903323949445E-6</v>
      </c>
      <c r="AF3844">
        <f t="shared" si="268"/>
        <v>2.1289571674144442E-3</v>
      </c>
      <c r="AG3844">
        <f t="shared" si="269"/>
        <v>1.3108098457061377E-2</v>
      </c>
    </row>
    <row r="3845" spans="30:33" x14ac:dyDescent="0.2">
      <c r="AD3845">
        <f t="shared" si="267"/>
        <v>3843</v>
      </c>
      <c r="AE3845">
        <f t="shared" si="266"/>
        <v>3.4063314678631124E-6</v>
      </c>
      <c r="AF3845">
        <f t="shared" si="268"/>
        <v>2.125550835946581E-3</v>
      </c>
      <c r="AG3845">
        <f t="shared" si="269"/>
        <v>1.3090531830997941E-2</v>
      </c>
    </row>
    <row r="3846" spans="30:33" x14ac:dyDescent="0.2">
      <c r="AD3846">
        <f t="shared" si="267"/>
        <v>3844</v>
      </c>
      <c r="AE3846">
        <f t="shared" si="266"/>
        <v>3.4008813375145313E-6</v>
      </c>
      <c r="AF3846">
        <f t="shared" si="268"/>
        <v>2.1221499546090665E-3</v>
      </c>
      <c r="AG3846">
        <f t="shared" si="269"/>
        <v>1.3072987861405858E-2</v>
      </c>
    </row>
    <row r="3847" spans="30:33" x14ac:dyDescent="0.2">
      <c r="AD3847">
        <f t="shared" si="267"/>
        <v>3845</v>
      </c>
      <c r="AE3847">
        <f t="shared" si="266"/>
        <v>3.3954399273745078E-6</v>
      </c>
      <c r="AF3847">
        <f t="shared" si="268"/>
        <v>2.1187545146816918E-3</v>
      </c>
      <c r="AG3847">
        <f t="shared" si="269"/>
        <v>1.3055466520754982E-2</v>
      </c>
    </row>
    <row r="3848" spans="30:33" x14ac:dyDescent="0.2">
      <c r="AD3848">
        <f t="shared" si="267"/>
        <v>3846</v>
      </c>
      <c r="AE3848">
        <f t="shared" si="266"/>
        <v>3.3900072234907084E-6</v>
      </c>
      <c r="AF3848">
        <f t="shared" si="268"/>
        <v>2.1153645074582011E-3</v>
      </c>
      <c r="AG3848">
        <f t="shared" si="269"/>
        <v>1.3037967781545265E-2</v>
      </c>
    </row>
    <row r="3849" spans="30:33" x14ac:dyDescent="0.2">
      <c r="AD3849">
        <f t="shared" si="267"/>
        <v>3847</v>
      </c>
      <c r="AE3849">
        <f t="shared" si="266"/>
        <v>3.3845832119331232E-6</v>
      </c>
      <c r="AF3849">
        <f t="shared" si="268"/>
        <v>2.111979924246268E-3</v>
      </c>
      <c r="AG3849">
        <f t="shared" si="269"/>
        <v>1.3020491616306725E-2</v>
      </c>
    </row>
    <row r="3850" spans="30:33" x14ac:dyDescent="0.2">
      <c r="AD3850">
        <f t="shared" si="267"/>
        <v>3848</v>
      </c>
      <c r="AE3850">
        <f t="shared" si="266"/>
        <v>3.3791678787940302E-6</v>
      </c>
      <c r="AF3850">
        <f t="shared" si="268"/>
        <v>2.1086007563674738E-3</v>
      </c>
      <c r="AG3850">
        <f t="shared" si="269"/>
        <v>1.3003037997599429E-2</v>
      </c>
    </row>
    <row r="3851" spans="30:33" x14ac:dyDescent="0.2">
      <c r="AD3851">
        <f t="shared" si="267"/>
        <v>3849</v>
      </c>
      <c r="AE3851">
        <f t="shared" si="266"/>
        <v>3.3737612101879595E-6</v>
      </c>
      <c r="AF3851">
        <f t="shared" si="268"/>
        <v>2.105226995157286E-3</v>
      </c>
      <c r="AG3851">
        <f t="shared" si="269"/>
        <v>1.2985606898013455E-2</v>
      </c>
    </row>
    <row r="3852" spans="30:33" x14ac:dyDescent="0.2">
      <c r="AD3852">
        <f t="shared" si="267"/>
        <v>3850</v>
      </c>
      <c r="AE3852">
        <f t="shared" si="266"/>
        <v>3.3683631922516591E-6</v>
      </c>
      <c r="AF3852">
        <f t="shared" si="268"/>
        <v>2.1018586319650344E-3</v>
      </c>
      <c r="AG3852">
        <f t="shared" si="269"/>
        <v>1.2968198290168887E-2</v>
      </c>
    </row>
    <row r="3853" spans="30:33" x14ac:dyDescent="0.2">
      <c r="AD3853">
        <f t="shared" si="267"/>
        <v>3851</v>
      </c>
      <c r="AE3853">
        <f t="shared" si="266"/>
        <v>3.3629738111440564E-6</v>
      </c>
      <c r="AF3853">
        <f t="shared" si="268"/>
        <v>2.0984956581538905E-3</v>
      </c>
      <c r="AG3853">
        <f t="shared" si="269"/>
        <v>1.2950812146715762E-2</v>
      </c>
    </row>
    <row r="3854" spans="30:33" x14ac:dyDescent="0.2">
      <c r="AD3854">
        <f t="shared" si="267"/>
        <v>3852</v>
      </c>
      <c r="AE3854">
        <f t="shared" si="266"/>
        <v>3.3575930530462263E-6</v>
      </c>
      <c r="AF3854">
        <f t="shared" si="268"/>
        <v>2.0951380651008443E-3</v>
      </c>
      <c r="AG3854">
        <f t="shared" si="269"/>
        <v>1.2933448440334065E-2</v>
      </c>
    </row>
    <row r="3855" spans="30:33" x14ac:dyDescent="0.2">
      <c r="AD3855">
        <f t="shared" si="267"/>
        <v>3853</v>
      </c>
      <c r="AE3855">
        <f t="shared" si="266"/>
        <v>3.3522209041613525E-6</v>
      </c>
      <c r="AF3855">
        <f t="shared" si="268"/>
        <v>2.0917858441966827E-3</v>
      </c>
      <c r="AG3855">
        <f t="shared" si="269"/>
        <v>1.2916107143733691E-2</v>
      </c>
    </row>
    <row r="3856" spans="30:33" x14ac:dyDescent="0.2">
      <c r="AD3856">
        <f t="shared" si="267"/>
        <v>3854</v>
      </c>
      <c r="AE3856">
        <f t="shared" si="266"/>
        <v>3.346857350714694E-6</v>
      </c>
      <c r="AF3856">
        <f t="shared" si="268"/>
        <v>2.088438986845968E-3</v>
      </c>
      <c r="AG3856">
        <f t="shared" si="269"/>
        <v>1.289878822965443E-2</v>
      </c>
    </row>
    <row r="3857" spans="30:33" x14ac:dyDescent="0.2">
      <c r="AD3857">
        <f t="shared" si="267"/>
        <v>3855</v>
      </c>
      <c r="AE3857">
        <f t="shared" si="266"/>
        <v>3.3415023789535504E-6</v>
      </c>
      <c r="AF3857">
        <f t="shared" si="268"/>
        <v>2.0850974844670144E-3</v>
      </c>
      <c r="AG3857">
        <f t="shared" si="269"/>
        <v>1.2881491670865936E-2</v>
      </c>
    </row>
    <row r="3858" spans="30:33" x14ac:dyDescent="0.2">
      <c r="AD3858">
        <f t="shared" si="267"/>
        <v>3856</v>
      </c>
      <c r="AE3858">
        <f t="shared" si="266"/>
        <v>3.3361559751472245E-6</v>
      </c>
      <c r="AF3858">
        <f t="shared" si="268"/>
        <v>2.0817613284918671E-3</v>
      </c>
      <c r="AG3858">
        <f t="shared" si="269"/>
        <v>1.2864217440167698E-2</v>
      </c>
    </row>
    <row r="3859" spans="30:33" x14ac:dyDescent="0.2">
      <c r="AD3859">
        <f t="shared" si="267"/>
        <v>3857</v>
      </c>
      <c r="AE3859">
        <f t="shared" ref="AE3859:AE3922" si="270">AF3858*$AE$3</f>
        <v>3.3308181255869887E-6</v>
      </c>
      <c r="AF3859">
        <f t="shared" si="268"/>
        <v>2.0784305103662801E-3</v>
      </c>
      <c r="AG3859">
        <f t="shared" si="269"/>
        <v>1.2846965510389016E-2</v>
      </c>
    </row>
    <row r="3860" spans="30:33" x14ac:dyDescent="0.2">
      <c r="AD3860">
        <f t="shared" si="267"/>
        <v>3858</v>
      </c>
      <c r="AE3860">
        <f t="shared" si="270"/>
        <v>3.3254888165860497E-6</v>
      </c>
      <c r="AF3860">
        <f t="shared" si="268"/>
        <v>2.0751050215496942E-3</v>
      </c>
      <c r="AG3860">
        <f t="shared" si="269"/>
        <v>1.282973585438898E-2</v>
      </c>
    </row>
    <row r="3861" spans="30:33" x14ac:dyDescent="0.2">
      <c r="AD3861">
        <f t="shared" si="267"/>
        <v>3859</v>
      </c>
      <c r="AE3861">
        <f t="shared" si="270"/>
        <v>3.320168034479512E-6</v>
      </c>
      <c r="AF3861">
        <f t="shared" si="268"/>
        <v>2.0717848535152144E-3</v>
      </c>
      <c r="AG3861">
        <f t="shared" si="269"/>
        <v>1.2812528445056436E-2</v>
      </c>
    </row>
    <row r="3862" spans="30:33" x14ac:dyDescent="0.2">
      <c r="AD3862">
        <f t="shared" si="267"/>
        <v>3860</v>
      </c>
      <c r="AE3862">
        <f t="shared" si="270"/>
        <v>3.3148557656243443E-6</v>
      </c>
      <c r="AF3862">
        <f t="shared" si="268"/>
        <v>2.0684699977495898E-3</v>
      </c>
      <c r="AG3862">
        <f t="shared" si="269"/>
        <v>1.279534325530997E-2</v>
      </c>
    </row>
    <row r="3863" spans="30:33" x14ac:dyDescent="0.2">
      <c r="AD3863">
        <f t="shared" si="267"/>
        <v>3861</v>
      </c>
      <c r="AE3863">
        <f t="shared" si="270"/>
        <v>3.3095519963993451E-6</v>
      </c>
      <c r="AF3863">
        <f t="shared" si="268"/>
        <v>2.0651604457531903E-3</v>
      </c>
      <c r="AG3863">
        <f t="shared" si="269"/>
        <v>1.2778180258097871E-2</v>
      </c>
    </row>
    <row r="3864" spans="30:33" x14ac:dyDescent="0.2">
      <c r="AD3864">
        <f t="shared" si="267"/>
        <v>3862</v>
      </c>
      <c r="AE3864">
        <f t="shared" si="270"/>
        <v>3.3042567132051059E-6</v>
      </c>
      <c r="AF3864">
        <f t="shared" si="268"/>
        <v>2.061856189039985E-3</v>
      </c>
      <c r="AG3864">
        <f t="shared" si="269"/>
        <v>1.2761039426398118E-2</v>
      </c>
    </row>
    <row r="3865" spans="30:33" x14ac:dyDescent="0.2">
      <c r="AD3865">
        <f t="shared" si="267"/>
        <v>3863</v>
      </c>
      <c r="AE3865">
        <f t="shared" si="270"/>
        <v>3.2989699024639775E-6</v>
      </c>
      <c r="AF3865">
        <f t="shared" si="268"/>
        <v>2.058557219137521E-3</v>
      </c>
      <c r="AG3865">
        <f t="shared" si="269"/>
        <v>1.2743920733218344E-2</v>
      </c>
    </row>
    <row r="3866" spans="30:33" x14ac:dyDescent="0.2">
      <c r="AD3866">
        <f t="shared" si="267"/>
        <v>3864</v>
      </c>
      <c r="AE3866">
        <f t="shared" si="270"/>
        <v>3.2936915506200353E-6</v>
      </c>
      <c r="AF3866">
        <f t="shared" si="268"/>
        <v>2.0552635275869007E-3</v>
      </c>
      <c r="AG3866">
        <f t="shared" si="269"/>
        <v>1.2726824151595817E-2</v>
      </c>
    </row>
    <row r="3867" spans="30:33" x14ac:dyDescent="0.2">
      <c r="AD3867">
        <f t="shared" si="267"/>
        <v>3865</v>
      </c>
      <c r="AE3867">
        <f t="shared" si="270"/>
        <v>3.2884216441390425E-6</v>
      </c>
      <c r="AF3867">
        <f t="shared" si="268"/>
        <v>2.0519751059427617E-3</v>
      </c>
      <c r="AG3867">
        <f t="shared" si="269"/>
        <v>1.27097496545974E-2</v>
      </c>
    </row>
    <row r="3868" spans="30:33" x14ac:dyDescent="0.2">
      <c r="AD3868">
        <f t="shared" si="267"/>
        <v>3866</v>
      </c>
      <c r="AE3868">
        <f t="shared" si="270"/>
        <v>3.2831601695084201E-6</v>
      </c>
      <c r="AF3868">
        <f t="shared" si="268"/>
        <v>2.0486919457732532E-3</v>
      </c>
      <c r="AG3868">
        <f t="shared" si="269"/>
        <v>1.2692697215319551E-2</v>
      </c>
    </row>
    <row r="3869" spans="30:33" x14ac:dyDescent="0.2">
      <c r="AD3869">
        <f t="shared" si="267"/>
        <v>3867</v>
      </c>
      <c r="AE3869">
        <f t="shared" si="270"/>
        <v>3.2779071132372068E-6</v>
      </c>
      <c r="AF3869">
        <f t="shared" si="268"/>
        <v>2.0454140386600159E-3</v>
      </c>
      <c r="AG3869">
        <f t="shared" si="269"/>
        <v>1.2675666806888279E-2</v>
      </c>
    </row>
    <row r="3870" spans="30:33" x14ac:dyDescent="0.2">
      <c r="AD3870">
        <f t="shared" si="267"/>
        <v>3868</v>
      </c>
      <c r="AE3870">
        <f t="shared" si="270"/>
        <v>3.2726624618560269E-6</v>
      </c>
      <c r="AF3870">
        <f t="shared" si="268"/>
        <v>2.0421413761981598E-3</v>
      </c>
      <c r="AG3870">
        <f t="shared" si="269"/>
        <v>1.2658658402459113E-2</v>
      </c>
    </row>
    <row r="3871" spans="30:33" x14ac:dyDescent="0.2">
      <c r="AD3871">
        <f t="shared" si="267"/>
        <v>3869</v>
      </c>
      <c r="AE3871">
        <f t="shared" si="270"/>
        <v>3.2674262019170571E-6</v>
      </c>
      <c r="AF3871">
        <f t="shared" si="268"/>
        <v>2.0388739499962428E-3</v>
      </c>
      <c r="AG3871">
        <f t="shared" si="269"/>
        <v>1.2641671975217093E-2</v>
      </c>
    </row>
    <row r="3872" spans="30:33" x14ac:dyDescent="0.2">
      <c r="AD3872">
        <f t="shared" si="267"/>
        <v>3870</v>
      </c>
      <c r="AE3872">
        <f t="shared" si="270"/>
        <v>3.26219831999399E-6</v>
      </c>
      <c r="AF3872">
        <f t="shared" si="268"/>
        <v>2.0356117516762487E-3</v>
      </c>
      <c r="AG3872">
        <f t="shared" si="269"/>
        <v>1.2624707498376742E-2</v>
      </c>
    </row>
    <row r="3873" spans="30:33" x14ac:dyDescent="0.2">
      <c r="AD3873">
        <f t="shared" si="267"/>
        <v>3871</v>
      </c>
      <c r="AE3873">
        <f t="shared" si="270"/>
        <v>3.2569788026819995E-6</v>
      </c>
      <c r="AF3873">
        <f t="shared" si="268"/>
        <v>2.0323547728735665E-3</v>
      </c>
      <c r="AG3873">
        <f t="shared" si="269"/>
        <v>1.260776494518202E-2</v>
      </c>
    </row>
    <row r="3874" spans="30:33" x14ac:dyDescent="0.2">
      <c r="AD3874">
        <f t="shared" si="267"/>
        <v>3872</v>
      </c>
      <c r="AE3874">
        <f t="shared" si="270"/>
        <v>3.2517676365977078E-6</v>
      </c>
      <c r="AF3874">
        <f t="shared" si="268"/>
        <v>2.0291030052369688E-3</v>
      </c>
      <c r="AG3874">
        <f t="shared" si="269"/>
        <v>1.2590844288906325E-2</v>
      </c>
    </row>
    <row r="3875" spans="30:33" x14ac:dyDescent="0.2">
      <c r="AD3875">
        <f t="shared" ref="AD3875:AD3938" si="271">AD3874+1</f>
        <v>3873</v>
      </c>
      <c r="AE3875">
        <f t="shared" si="270"/>
        <v>3.2465648083791516E-6</v>
      </c>
      <c r="AF3875">
        <f t="shared" ref="AF3875:AF3938" si="272">AF3874*$AF$3</f>
        <v>2.0258564404285898E-3</v>
      </c>
      <c r="AG3875">
        <f t="shared" ref="AG3875:AG3938" si="273">AD3875*AE3875</f>
        <v>1.2573945502852454E-2</v>
      </c>
    </row>
    <row r="3876" spans="30:33" x14ac:dyDescent="0.2">
      <c r="AD3876">
        <f t="shared" si="271"/>
        <v>3874</v>
      </c>
      <c r="AE3876">
        <f t="shared" si="270"/>
        <v>3.241370304685745E-6</v>
      </c>
      <c r="AF3876">
        <f t="shared" si="272"/>
        <v>2.0226150701239038E-3</v>
      </c>
      <c r="AG3876">
        <f t="shared" si="273"/>
        <v>1.2557068560352576E-2</v>
      </c>
    </row>
    <row r="3877" spans="30:33" x14ac:dyDescent="0.2">
      <c r="AD3877">
        <f t="shared" si="271"/>
        <v>3875</v>
      </c>
      <c r="AE3877">
        <f t="shared" si="270"/>
        <v>3.2361841121982476E-6</v>
      </c>
      <c r="AF3877">
        <f t="shared" si="272"/>
        <v>2.0193788860117055E-3</v>
      </c>
      <c r="AG3877">
        <f t="shared" si="273"/>
        <v>1.2540213434768209E-2</v>
      </c>
    </row>
    <row r="3878" spans="30:33" x14ac:dyDescent="0.2">
      <c r="AD3878">
        <f t="shared" si="271"/>
        <v>3876</v>
      </c>
      <c r="AE3878">
        <f t="shared" si="270"/>
        <v>3.2310062176187301E-6</v>
      </c>
      <c r="AF3878">
        <f t="shared" si="272"/>
        <v>2.0161478797940868E-3</v>
      </c>
      <c r="AG3878">
        <f t="shared" si="273"/>
        <v>1.2523380099490198E-2</v>
      </c>
    </row>
    <row r="3879" spans="30:33" x14ac:dyDescent="0.2">
      <c r="AD3879">
        <f t="shared" si="271"/>
        <v>3877</v>
      </c>
      <c r="AE3879">
        <f t="shared" si="270"/>
        <v>3.2258366076705405E-6</v>
      </c>
      <c r="AF3879">
        <f t="shared" si="272"/>
        <v>2.0129220431864161E-3</v>
      </c>
      <c r="AG3879">
        <f t="shared" si="273"/>
        <v>1.2506568527938685E-2</v>
      </c>
    </row>
    <row r="3880" spans="30:33" x14ac:dyDescent="0.2">
      <c r="AD3880">
        <f t="shared" si="271"/>
        <v>3878</v>
      </c>
      <c r="AE3880">
        <f t="shared" si="270"/>
        <v>3.2206752690982672E-6</v>
      </c>
      <c r="AF3880">
        <f t="shared" si="272"/>
        <v>2.0097013679173177E-3</v>
      </c>
      <c r="AG3880">
        <f t="shared" si="273"/>
        <v>1.248977869356308E-2</v>
      </c>
    </row>
    <row r="3881" spans="30:33" x14ac:dyDescent="0.2">
      <c r="AD3881">
        <f t="shared" si="271"/>
        <v>3879</v>
      </c>
      <c r="AE3881">
        <f t="shared" si="270"/>
        <v>3.2155221886677097E-6</v>
      </c>
      <c r="AF3881">
        <f t="shared" si="272"/>
        <v>2.00648584572865E-3</v>
      </c>
      <c r="AG3881">
        <f t="shared" si="273"/>
        <v>1.2473010569842046E-2</v>
      </c>
    </row>
    <row r="3882" spans="30:33" x14ac:dyDescent="0.2">
      <c r="AD3882">
        <f t="shared" si="271"/>
        <v>3880</v>
      </c>
      <c r="AE3882">
        <f t="shared" si="270"/>
        <v>3.2103773531658415E-6</v>
      </c>
      <c r="AF3882">
        <f t="shared" si="272"/>
        <v>2.0032754683754839E-3</v>
      </c>
      <c r="AG3882">
        <f t="shared" si="273"/>
        <v>1.2456264130283464E-2</v>
      </c>
    </row>
    <row r="3883" spans="30:33" x14ac:dyDescent="0.2">
      <c r="AD3883">
        <f t="shared" si="271"/>
        <v>3881</v>
      </c>
      <c r="AE3883">
        <f t="shared" si="270"/>
        <v>3.2052407494007759E-6</v>
      </c>
      <c r="AF3883">
        <f t="shared" si="272"/>
        <v>2.000070227626083E-3</v>
      </c>
      <c r="AG3883">
        <f t="shared" si="273"/>
        <v>1.2439539348424412E-2</v>
      </c>
    </row>
    <row r="3884" spans="30:33" x14ac:dyDescent="0.2">
      <c r="AD3884">
        <f t="shared" si="271"/>
        <v>3882</v>
      </c>
      <c r="AE3884">
        <f t="shared" si="270"/>
        <v>3.2001123642017341E-6</v>
      </c>
      <c r="AF3884">
        <f t="shared" si="272"/>
        <v>1.9968701152618812E-3</v>
      </c>
      <c r="AG3884">
        <f t="shared" si="273"/>
        <v>1.2422836197831131E-2</v>
      </c>
    </row>
    <row r="3885" spans="30:33" x14ac:dyDescent="0.2">
      <c r="AD3885">
        <f t="shared" si="271"/>
        <v>3883</v>
      </c>
      <c r="AE3885">
        <f t="shared" si="270"/>
        <v>3.1949921844190115E-6</v>
      </c>
      <c r="AF3885">
        <f t="shared" si="272"/>
        <v>1.9936751230774622E-3</v>
      </c>
      <c r="AG3885">
        <f t="shared" si="273"/>
        <v>1.2406154652099021E-2</v>
      </c>
    </row>
    <row r="3886" spans="30:33" x14ac:dyDescent="0.2">
      <c r="AD3886">
        <f t="shared" si="271"/>
        <v>3884</v>
      </c>
      <c r="AE3886">
        <f t="shared" si="270"/>
        <v>3.1898801969239409E-6</v>
      </c>
      <c r="AF3886">
        <f t="shared" si="272"/>
        <v>1.9904852428805383E-3</v>
      </c>
      <c r="AG3886">
        <f t="shared" si="273"/>
        <v>1.2389494684852587E-2</v>
      </c>
    </row>
    <row r="3887" spans="30:33" x14ac:dyDescent="0.2">
      <c r="AD3887">
        <f t="shared" si="271"/>
        <v>3885</v>
      </c>
      <c r="AE3887">
        <f t="shared" si="270"/>
        <v>3.1847763886088628E-6</v>
      </c>
      <c r="AF3887">
        <f t="shared" si="272"/>
        <v>1.9873004664919293E-3</v>
      </c>
      <c r="AG3887">
        <f t="shared" si="273"/>
        <v>1.2372856269745432E-2</v>
      </c>
    </row>
    <row r="3888" spans="30:33" x14ac:dyDescent="0.2">
      <c r="AD3888">
        <f t="shared" si="271"/>
        <v>3886</v>
      </c>
      <c r="AE3888">
        <f t="shared" si="270"/>
        <v>3.1796807463870882E-6</v>
      </c>
      <c r="AF3888">
        <f t="shared" si="272"/>
        <v>1.9841207857455422E-3</v>
      </c>
      <c r="AG3888">
        <f t="shared" si="273"/>
        <v>1.2356239380460224E-2</v>
      </c>
    </row>
    <row r="3889" spans="30:33" x14ac:dyDescent="0.2">
      <c r="AD3889">
        <f t="shared" si="271"/>
        <v>3887</v>
      </c>
      <c r="AE3889">
        <f t="shared" si="270"/>
        <v>3.174593257192869E-6</v>
      </c>
      <c r="AF3889">
        <f t="shared" si="272"/>
        <v>1.9809461924883494E-3</v>
      </c>
      <c r="AG3889">
        <f t="shared" si="273"/>
        <v>1.2339643990708683E-2</v>
      </c>
    </row>
    <row r="3890" spans="30:33" x14ac:dyDescent="0.2">
      <c r="AD3890">
        <f t="shared" si="271"/>
        <v>3888</v>
      </c>
      <c r="AE3890">
        <f t="shared" si="270"/>
        <v>3.1695139079813606E-6</v>
      </c>
      <c r="AF3890">
        <f t="shared" si="272"/>
        <v>1.9777766785803678E-3</v>
      </c>
      <c r="AG3890">
        <f t="shared" si="273"/>
        <v>1.2323070074231529E-2</v>
      </c>
    </row>
    <row r="3891" spans="30:33" x14ac:dyDescent="0.2">
      <c r="AD3891">
        <f t="shared" si="271"/>
        <v>3889</v>
      </c>
      <c r="AE3891">
        <f t="shared" si="270"/>
        <v>3.1644426857285901E-6</v>
      </c>
      <c r="AF3891">
        <f t="shared" si="272"/>
        <v>1.974612235894639E-3</v>
      </c>
      <c r="AG3891">
        <f t="shared" si="273"/>
        <v>1.2306517604798487E-2</v>
      </c>
    </row>
    <row r="3892" spans="30:33" x14ac:dyDescent="0.2">
      <c r="AD3892">
        <f t="shared" si="271"/>
        <v>3890</v>
      </c>
      <c r="AE3892">
        <f t="shared" si="270"/>
        <v>3.1593795774314241E-6</v>
      </c>
      <c r="AF3892">
        <f t="shared" si="272"/>
        <v>1.9714528563172075E-3</v>
      </c>
      <c r="AG3892">
        <f t="shared" si="273"/>
        <v>1.228998655620824E-2</v>
      </c>
    </row>
    <row r="3893" spans="30:33" x14ac:dyDescent="0.2">
      <c r="AD3893">
        <f t="shared" si="271"/>
        <v>3891</v>
      </c>
      <c r="AE3893">
        <f t="shared" si="270"/>
        <v>3.1543245701075334E-6</v>
      </c>
      <c r="AF3893">
        <f t="shared" si="272"/>
        <v>1.9682985317470997E-3</v>
      </c>
      <c r="AG3893">
        <f t="shared" si="273"/>
        <v>1.2273476902288413E-2</v>
      </c>
    </row>
    <row r="3894" spans="30:33" x14ac:dyDescent="0.2">
      <c r="AD3894">
        <f t="shared" si="271"/>
        <v>3892</v>
      </c>
      <c r="AE3894">
        <f t="shared" si="270"/>
        <v>3.1492776507953611E-6</v>
      </c>
      <c r="AF3894">
        <f t="shared" si="272"/>
        <v>1.9651492540963041E-3</v>
      </c>
      <c r="AG3894">
        <f t="shared" si="273"/>
        <v>1.2256988616895545E-2</v>
      </c>
    </row>
    <row r="3895" spans="30:33" x14ac:dyDescent="0.2">
      <c r="AD3895">
        <f t="shared" si="271"/>
        <v>3893</v>
      </c>
      <c r="AE3895">
        <f t="shared" si="270"/>
        <v>3.1442388065540881E-6</v>
      </c>
      <c r="AF3895">
        <f t="shared" si="272"/>
        <v>1.9620050152897501E-3</v>
      </c>
      <c r="AG3895">
        <f t="shared" si="273"/>
        <v>1.2240521673915065E-2</v>
      </c>
    </row>
    <row r="3896" spans="30:33" x14ac:dyDescent="0.2">
      <c r="AD3896">
        <f t="shared" si="271"/>
        <v>3894</v>
      </c>
      <c r="AE3896">
        <f t="shared" si="270"/>
        <v>3.1392080244636017E-6</v>
      </c>
      <c r="AF3896">
        <f t="shared" si="272"/>
        <v>1.9588658072652865E-3</v>
      </c>
      <c r="AG3896">
        <f t="shared" si="273"/>
        <v>1.2224076047261265E-2</v>
      </c>
    </row>
    <row r="3897" spans="30:33" x14ac:dyDescent="0.2">
      <c r="AD3897">
        <f t="shared" si="271"/>
        <v>3895</v>
      </c>
      <c r="AE3897">
        <f t="shared" si="270"/>
        <v>3.1341852916244599E-6</v>
      </c>
      <c r="AF3897">
        <f t="shared" si="272"/>
        <v>1.9557316219736619E-3</v>
      </c>
      <c r="AG3897">
        <f t="shared" si="273"/>
        <v>1.2207651710877272E-2</v>
      </c>
    </row>
    <row r="3898" spans="30:33" x14ac:dyDescent="0.2">
      <c r="AD3898">
        <f t="shared" si="271"/>
        <v>3896</v>
      </c>
      <c r="AE3898">
        <f t="shared" si="270"/>
        <v>3.1291705951578605E-6</v>
      </c>
      <c r="AF3898">
        <f t="shared" si="272"/>
        <v>1.9526024513785039E-3</v>
      </c>
      <c r="AG3898">
        <f t="shared" si="273"/>
        <v>1.2191248638735025E-2</v>
      </c>
    </row>
    <row r="3899" spans="30:33" x14ac:dyDescent="0.2">
      <c r="AD3899">
        <f t="shared" si="271"/>
        <v>3897</v>
      </c>
      <c r="AE3899">
        <f t="shared" si="270"/>
        <v>3.1241639222056078E-6</v>
      </c>
      <c r="AF3899">
        <f t="shared" si="272"/>
        <v>1.9494782874562983E-3</v>
      </c>
      <c r="AG3899">
        <f t="shared" si="273"/>
        <v>1.2174866804835253E-2</v>
      </c>
    </row>
    <row r="3900" spans="30:33" x14ac:dyDescent="0.2">
      <c r="AD3900">
        <f t="shared" si="271"/>
        <v>3898</v>
      </c>
      <c r="AE3900">
        <f t="shared" si="270"/>
        <v>3.1191652599300786E-6</v>
      </c>
      <c r="AF3900">
        <f t="shared" si="272"/>
        <v>1.9463591221963682E-3</v>
      </c>
      <c r="AG3900">
        <f t="shared" si="273"/>
        <v>1.2158506183207447E-2</v>
      </c>
    </row>
    <row r="3901" spans="30:33" x14ac:dyDescent="0.2">
      <c r="AD3901">
        <f t="shared" si="271"/>
        <v>3899</v>
      </c>
      <c r="AE3901">
        <f t="shared" si="270"/>
        <v>3.1141745955141905E-6</v>
      </c>
      <c r="AF3901">
        <f t="shared" si="272"/>
        <v>1.9432449476008539E-3</v>
      </c>
      <c r="AG3901">
        <f t="shared" si="273"/>
        <v>1.2142166747909829E-2</v>
      </c>
    </row>
    <row r="3902" spans="30:33" x14ac:dyDescent="0.2">
      <c r="AD3902">
        <f t="shared" si="271"/>
        <v>3900</v>
      </c>
      <c r="AE3902">
        <f t="shared" si="270"/>
        <v>3.1091919161613675E-6</v>
      </c>
      <c r="AF3902">
        <f t="shared" si="272"/>
        <v>1.9401357556846925E-3</v>
      </c>
      <c r="AG3902">
        <f t="shared" si="273"/>
        <v>1.2125848473029333E-2</v>
      </c>
    </row>
    <row r="3903" spans="30:33" x14ac:dyDescent="0.2">
      <c r="AD3903">
        <f t="shared" si="271"/>
        <v>3901</v>
      </c>
      <c r="AE3903">
        <f t="shared" si="270"/>
        <v>3.1042172090955092E-6</v>
      </c>
      <c r="AF3903">
        <f t="shared" si="272"/>
        <v>1.9370315384755969E-3</v>
      </c>
      <c r="AG3903">
        <f t="shared" si="273"/>
        <v>1.2109551332681582E-2</v>
      </c>
    </row>
    <row r="3904" spans="30:33" x14ac:dyDescent="0.2">
      <c r="AD3904">
        <f t="shared" si="271"/>
        <v>3902</v>
      </c>
      <c r="AE3904">
        <f t="shared" si="270"/>
        <v>3.0992504615609564E-6</v>
      </c>
      <c r="AF3904">
        <f t="shared" si="272"/>
        <v>1.9339322880140358E-3</v>
      </c>
      <c r="AG3904">
        <f t="shared" si="273"/>
        <v>1.2093275301010852E-2</v>
      </c>
    </row>
    <row r="3905" spans="30:33" x14ac:dyDescent="0.2">
      <c r="AD3905">
        <f t="shared" si="271"/>
        <v>3903</v>
      </c>
      <c r="AE3905">
        <f t="shared" si="270"/>
        <v>3.0942916608224588E-6</v>
      </c>
      <c r="AF3905">
        <f t="shared" si="272"/>
        <v>1.9308379963532132E-3</v>
      </c>
      <c r="AG3905">
        <f t="shared" si="273"/>
        <v>1.2077020352190057E-2</v>
      </c>
    </row>
    <row r="3906" spans="30:33" x14ac:dyDescent="0.2">
      <c r="AD3906">
        <f t="shared" si="271"/>
        <v>3904</v>
      </c>
      <c r="AE3906">
        <f t="shared" si="270"/>
        <v>3.0893407941651424E-6</v>
      </c>
      <c r="AF3906">
        <f t="shared" si="272"/>
        <v>1.927748655559048E-3</v>
      </c>
      <c r="AG3906">
        <f t="shared" si="273"/>
        <v>1.2060786460420716E-2</v>
      </c>
    </row>
    <row r="3907" spans="30:33" x14ac:dyDescent="0.2">
      <c r="AD3907">
        <f t="shared" si="271"/>
        <v>3905</v>
      </c>
      <c r="AE3907">
        <f t="shared" si="270"/>
        <v>3.0843978488944781E-6</v>
      </c>
      <c r="AF3907">
        <f t="shared" si="272"/>
        <v>1.9246642577101533E-3</v>
      </c>
      <c r="AG3907">
        <f t="shared" si="273"/>
        <v>1.2044573599932938E-2</v>
      </c>
    </row>
    <row r="3908" spans="30:33" x14ac:dyDescent="0.2">
      <c r="AD3908">
        <f t="shared" si="271"/>
        <v>3906</v>
      </c>
      <c r="AE3908">
        <f t="shared" si="270"/>
        <v>3.0794628123362468E-6</v>
      </c>
      <c r="AF3908">
        <f t="shared" si="272"/>
        <v>1.9215847948978169E-3</v>
      </c>
      <c r="AG3908">
        <f t="shared" si="273"/>
        <v>1.202838174498538E-2</v>
      </c>
    </row>
    <row r="3909" spans="30:33" x14ac:dyDescent="0.2">
      <c r="AD3909">
        <f t="shared" si="271"/>
        <v>3907</v>
      </c>
      <c r="AE3909">
        <f t="shared" si="270"/>
        <v>3.0745356718365084E-6</v>
      </c>
      <c r="AF3909">
        <f t="shared" si="272"/>
        <v>1.9185102592259803E-3</v>
      </c>
      <c r="AG3909">
        <f t="shared" si="273"/>
        <v>1.2012210869865238E-2</v>
      </c>
    </row>
    <row r="3910" spans="30:33" x14ac:dyDescent="0.2">
      <c r="AD3910">
        <f t="shared" si="271"/>
        <v>3908</v>
      </c>
      <c r="AE3910">
        <f t="shared" si="270"/>
        <v>3.0696164147615697E-6</v>
      </c>
      <c r="AF3910">
        <f t="shared" si="272"/>
        <v>1.9154406428112186E-3</v>
      </c>
      <c r="AG3910">
        <f t="shared" si="273"/>
        <v>1.1996060948888214E-2</v>
      </c>
    </row>
    <row r="3911" spans="30:33" x14ac:dyDescent="0.2">
      <c r="AD3911">
        <f t="shared" si="271"/>
        <v>3909</v>
      </c>
      <c r="AE3911">
        <f t="shared" si="270"/>
        <v>3.0647050284979513E-6</v>
      </c>
      <c r="AF3911">
        <f t="shared" si="272"/>
        <v>1.9123759377827204E-3</v>
      </c>
      <c r="AG3911">
        <f t="shared" si="273"/>
        <v>1.1979931956398491E-2</v>
      </c>
    </row>
    <row r="3912" spans="30:33" x14ac:dyDescent="0.2">
      <c r="AD3912">
        <f t="shared" si="271"/>
        <v>3910</v>
      </c>
      <c r="AE3912">
        <f t="shared" si="270"/>
        <v>3.059801500452354E-6</v>
      </c>
      <c r="AF3912">
        <f t="shared" si="272"/>
        <v>1.9093161362822679E-3</v>
      </c>
      <c r="AG3912">
        <f t="shared" si="273"/>
        <v>1.1963823866768704E-2</v>
      </c>
    </row>
    <row r="3913" spans="30:33" x14ac:dyDescent="0.2">
      <c r="AD3913">
        <f t="shared" si="271"/>
        <v>3911</v>
      </c>
      <c r="AE3913">
        <f t="shared" si="270"/>
        <v>3.0549058180516299E-6</v>
      </c>
      <c r="AF3913">
        <f t="shared" si="272"/>
        <v>1.9062612304642161E-3</v>
      </c>
      <c r="AG3913">
        <f t="shared" si="273"/>
        <v>1.1947736654399925E-2</v>
      </c>
    </row>
    <row r="3914" spans="30:33" x14ac:dyDescent="0.2">
      <c r="AD3914">
        <f t="shared" si="271"/>
        <v>3912</v>
      </c>
      <c r="AE3914">
        <f t="shared" si="270"/>
        <v>3.0500179687427471E-6</v>
      </c>
      <c r="AF3914">
        <f t="shared" si="272"/>
        <v>1.9032112124954732E-3</v>
      </c>
      <c r="AG3914">
        <f t="shared" si="273"/>
        <v>1.1931670293721627E-2</v>
      </c>
    </row>
    <row r="3915" spans="30:33" x14ac:dyDescent="0.2">
      <c r="AD3915">
        <f t="shared" si="271"/>
        <v>3913</v>
      </c>
      <c r="AE3915">
        <f t="shared" si="270"/>
        <v>3.0451379399927586E-6</v>
      </c>
      <c r="AF3915">
        <f t="shared" si="272"/>
        <v>1.9001660745554803E-3</v>
      </c>
      <c r="AG3915">
        <f t="shared" si="273"/>
        <v>1.1915624759191664E-2</v>
      </c>
    </row>
    <row r="3916" spans="30:33" x14ac:dyDescent="0.2">
      <c r="AD3916">
        <f t="shared" si="271"/>
        <v>3914</v>
      </c>
      <c r="AE3916">
        <f t="shared" si="270"/>
        <v>3.0402657192887698E-6</v>
      </c>
      <c r="AF3916">
        <f t="shared" si="272"/>
        <v>1.8971258088361913E-3</v>
      </c>
      <c r="AG3916">
        <f t="shared" si="273"/>
        <v>1.1899600025296246E-2</v>
      </c>
    </row>
    <row r="3917" spans="30:33" x14ac:dyDescent="0.2">
      <c r="AD3917">
        <f t="shared" si="271"/>
        <v>3915</v>
      </c>
      <c r="AE3917">
        <f t="shared" si="270"/>
        <v>3.0354012941379076E-6</v>
      </c>
      <c r="AF3917">
        <f t="shared" si="272"/>
        <v>1.8940904075420532E-3</v>
      </c>
      <c r="AG3917">
        <f t="shared" si="273"/>
        <v>1.1883596066549908E-2</v>
      </c>
    </row>
    <row r="3918" spans="30:33" x14ac:dyDescent="0.2">
      <c r="AD3918">
        <f t="shared" si="271"/>
        <v>3916</v>
      </c>
      <c r="AE3918">
        <f t="shared" si="270"/>
        <v>3.0305446520672864E-6</v>
      </c>
      <c r="AF3918">
        <f t="shared" si="272"/>
        <v>1.8910598628899859E-3</v>
      </c>
      <c r="AG3918">
        <f t="shared" si="273"/>
        <v>1.1867612857495494E-2</v>
      </c>
    </row>
    <row r="3919" spans="30:33" x14ac:dyDescent="0.2">
      <c r="AD3919">
        <f t="shared" si="271"/>
        <v>3917</v>
      </c>
      <c r="AE3919">
        <f t="shared" si="270"/>
        <v>3.0256957806239787E-6</v>
      </c>
      <c r="AF3919">
        <f t="shared" si="272"/>
        <v>1.8880341671093617E-3</v>
      </c>
      <c r="AG3919">
        <f t="shared" si="273"/>
        <v>1.1851650372704125E-2</v>
      </c>
    </row>
    <row r="3920" spans="30:33" x14ac:dyDescent="0.2">
      <c r="AD3920">
        <f t="shared" si="271"/>
        <v>3918</v>
      </c>
      <c r="AE3920">
        <f t="shared" si="270"/>
        <v>3.0208546673749804E-6</v>
      </c>
      <c r="AF3920">
        <f t="shared" si="272"/>
        <v>1.8850133124419866E-3</v>
      </c>
      <c r="AG3920">
        <f t="shared" si="273"/>
        <v>1.1835708586775174E-2</v>
      </c>
    </row>
    <row r="3921" spans="30:33" x14ac:dyDescent="0.2">
      <c r="AD3921">
        <f t="shared" si="271"/>
        <v>3919</v>
      </c>
      <c r="AE3921">
        <f t="shared" si="270"/>
        <v>3.0160212999071798E-6</v>
      </c>
      <c r="AF3921">
        <f t="shared" si="272"/>
        <v>1.8819972911420792E-3</v>
      </c>
      <c r="AG3921">
        <f t="shared" si="273"/>
        <v>1.1819787474336237E-2</v>
      </c>
    </row>
    <row r="3922" spans="30:33" x14ac:dyDescent="0.2">
      <c r="AD3922">
        <f t="shared" si="271"/>
        <v>3920</v>
      </c>
      <c r="AE3922">
        <f t="shared" si="270"/>
        <v>3.0111956658273283E-6</v>
      </c>
      <c r="AF3922">
        <f t="shared" si="272"/>
        <v>1.8789860954762519E-3</v>
      </c>
      <c r="AG3922">
        <f t="shared" si="273"/>
        <v>1.1803887010043127E-2</v>
      </c>
    </row>
    <row r="3923" spans="30:33" x14ac:dyDescent="0.2">
      <c r="AD3923">
        <f t="shared" si="271"/>
        <v>3921</v>
      </c>
      <c r="AE3923">
        <f t="shared" ref="AE3923:AE3986" si="274">AF3922*$AE$3</f>
        <v>3.0063777527620043E-6</v>
      </c>
      <c r="AF3923">
        <f t="shared" si="272"/>
        <v>1.8759797177234899E-3</v>
      </c>
      <c r="AG3923">
        <f t="shared" si="273"/>
        <v>1.1788007168579818E-2</v>
      </c>
    </row>
    <row r="3924" spans="30:33" x14ac:dyDescent="0.2">
      <c r="AD3924">
        <f t="shared" si="271"/>
        <v>3922</v>
      </c>
      <c r="AE3924">
        <f t="shared" si="274"/>
        <v>3.0015675483575853E-6</v>
      </c>
      <c r="AF3924">
        <f t="shared" si="272"/>
        <v>1.8729781501751323E-3</v>
      </c>
      <c r="AG3924">
        <f t="shared" si="273"/>
        <v>1.1772147924658449E-2</v>
      </c>
    </row>
    <row r="3925" spans="30:33" x14ac:dyDescent="0.2">
      <c r="AD3925">
        <f t="shared" si="271"/>
        <v>3923</v>
      </c>
      <c r="AE3925">
        <f t="shared" si="274"/>
        <v>2.996765040280213E-6</v>
      </c>
      <c r="AF3925">
        <f t="shared" si="272"/>
        <v>1.8699813851348519E-3</v>
      </c>
      <c r="AG3925">
        <f t="shared" si="273"/>
        <v>1.1756309253019275E-2</v>
      </c>
    </row>
    <row r="3926" spans="30:33" x14ac:dyDescent="0.2">
      <c r="AD3926">
        <f t="shared" si="271"/>
        <v>3924</v>
      </c>
      <c r="AE3926">
        <f t="shared" si="274"/>
        <v>2.9919702162157646E-6</v>
      </c>
      <c r="AF3926">
        <f t="shared" si="272"/>
        <v>1.866989414918636E-3</v>
      </c>
      <c r="AG3926">
        <f t="shared" si="273"/>
        <v>1.1740491128430661E-2</v>
      </c>
    </row>
    <row r="3927" spans="30:33" x14ac:dyDescent="0.2">
      <c r="AD3927">
        <f t="shared" si="271"/>
        <v>3925</v>
      </c>
      <c r="AE3927">
        <f t="shared" si="274"/>
        <v>2.987183063869819E-6</v>
      </c>
      <c r="AF3927">
        <f t="shared" si="272"/>
        <v>1.8640022318547661E-3</v>
      </c>
      <c r="AG3927">
        <f t="shared" si="273"/>
        <v>1.172469352568904E-2</v>
      </c>
    </row>
    <row r="3928" spans="30:33" x14ac:dyDescent="0.2">
      <c r="AD3928">
        <f t="shared" si="271"/>
        <v>3926</v>
      </c>
      <c r="AE3928">
        <f t="shared" si="274"/>
        <v>2.9824035709676272E-6</v>
      </c>
      <c r="AF3928">
        <f t="shared" si="272"/>
        <v>1.8610198282837983E-3</v>
      </c>
      <c r="AG3928">
        <f t="shared" si="273"/>
        <v>1.1708916419618904E-2</v>
      </c>
    </row>
    <row r="3929" spans="30:33" x14ac:dyDescent="0.2">
      <c r="AD3929">
        <f t="shared" si="271"/>
        <v>3927</v>
      </c>
      <c r="AE3929">
        <f t="shared" si="274"/>
        <v>2.9776317252540788E-6</v>
      </c>
      <c r="AF3929">
        <f t="shared" si="272"/>
        <v>1.8580421965585443E-3</v>
      </c>
      <c r="AG3929">
        <f t="shared" si="273"/>
        <v>1.1693159785072767E-2</v>
      </c>
    </row>
    <row r="3930" spans="30:33" x14ac:dyDescent="0.2">
      <c r="AD3930">
        <f t="shared" si="271"/>
        <v>3928</v>
      </c>
      <c r="AE3930">
        <f t="shared" si="274"/>
        <v>2.972867514493672E-6</v>
      </c>
      <c r="AF3930">
        <f t="shared" si="272"/>
        <v>1.8550693290440505E-3</v>
      </c>
      <c r="AG3930">
        <f t="shared" si="273"/>
        <v>1.1677423596931144E-2</v>
      </c>
    </row>
    <row r="3931" spans="30:33" x14ac:dyDescent="0.2">
      <c r="AD3931">
        <f t="shared" si="271"/>
        <v>3929</v>
      </c>
      <c r="AE3931">
        <f t="shared" si="274"/>
        <v>2.968110926470482E-6</v>
      </c>
      <c r="AF3931">
        <f t="shared" si="272"/>
        <v>1.8521012181175799E-3</v>
      </c>
      <c r="AG3931">
        <f t="shared" si="273"/>
        <v>1.1661707830102524E-2</v>
      </c>
    </row>
    <row r="3932" spans="30:33" x14ac:dyDescent="0.2">
      <c r="AD3932">
        <f t="shared" si="271"/>
        <v>3930</v>
      </c>
      <c r="AE3932">
        <f t="shared" si="274"/>
        <v>2.9633619489881291E-6</v>
      </c>
      <c r="AF3932">
        <f t="shared" si="272"/>
        <v>1.8491378561685916E-3</v>
      </c>
      <c r="AG3932">
        <f t="shared" si="273"/>
        <v>1.1646012459523347E-2</v>
      </c>
    </row>
    <row r="3933" spans="30:33" x14ac:dyDescent="0.2">
      <c r="AD3933">
        <f t="shared" si="271"/>
        <v>3931</v>
      </c>
      <c r="AE3933">
        <f t="shared" si="274"/>
        <v>2.9586205698697477E-6</v>
      </c>
      <c r="AF3933">
        <f t="shared" si="272"/>
        <v>1.8461792355987218E-3</v>
      </c>
      <c r="AG3933">
        <f t="shared" si="273"/>
        <v>1.1630337460157979E-2</v>
      </c>
    </row>
    <row r="3934" spans="30:33" x14ac:dyDescent="0.2">
      <c r="AD3934">
        <f t="shared" si="271"/>
        <v>3932</v>
      </c>
      <c r="AE3934">
        <f t="shared" si="274"/>
        <v>2.9538867769579562E-6</v>
      </c>
      <c r="AF3934">
        <f t="shared" si="272"/>
        <v>1.8432253488217638E-3</v>
      </c>
      <c r="AG3934">
        <f t="shared" si="273"/>
        <v>1.1614682806998684E-2</v>
      </c>
    </row>
    <row r="3935" spans="30:33" x14ac:dyDescent="0.2">
      <c r="AD3935">
        <f t="shared" si="271"/>
        <v>3933</v>
      </c>
      <c r="AE3935">
        <f t="shared" si="274"/>
        <v>2.9491605581148233E-6</v>
      </c>
      <c r="AF3935">
        <f t="shared" si="272"/>
        <v>1.8402761882636489E-3</v>
      </c>
      <c r="AG3935">
        <f t="shared" si="273"/>
        <v>1.15990484750656E-2</v>
      </c>
    </row>
    <row r="3936" spans="30:33" x14ac:dyDescent="0.2">
      <c r="AD3936">
        <f t="shared" si="271"/>
        <v>3934</v>
      </c>
      <c r="AE3936">
        <f t="shared" si="274"/>
        <v>2.9444419012218396E-6</v>
      </c>
      <c r="AF3936">
        <f t="shared" si="272"/>
        <v>1.8373317463624269E-3</v>
      </c>
      <c r="AG3936">
        <f t="shared" si="273"/>
        <v>1.1583434439406718E-2</v>
      </c>
    </row>
    <row r="3937" spans="30:33" x14ac:dyDescent="0.2">
      <c r="AD3937">
        <f t="shared" si="271"/>
        <v>3935</v>
      </c>
      <c r="AE3937">
        <f t="shared" si="274"/>
        <v>2.9397307941798845E-6</v>
      </c>
      <c r="AF3937">
        <f t="shared" si="272"/>
        <v>1.834392015568247E-3</v>
      </c>
      <c r="AG3937">
        <f t="shared" si="273"/>
        <v>1.1567840675097845E-2</v>
      </c>
    </row>
    <row r="3938" spans="30:33" x14ac:dyDescent="0.2">
      <c r="AD3938">
        <f t="shared" si="271"/>
        <v>3936</v>
      </c>
      <c r="AE3938">
        <f t="shared" si="274"/>
        <v>2.9350272249091966E-6</v>
      </c>
      <c r="AF3938">
        <f t="shared" si="272"/>
        <v>1.8314569883433377E-3</v>
      </c>
      <c r="AG3938">
        <f t="shared" si="273"/>
        <v>1.1552267157242597E-2</v>
      </c>
    </row>
    <row r="3939" spans="30:33" x14ac:dyDescent="0.2">
      <c r="AD3939">
        <f t="shared" ref="AD3939:AD4002" si="275">AD3938+1</f>
        <v>3937</v>
      </c>
      <c r="AE3939">
        <f t="shared" si="274"/>
        <v>2.9303311813493419E-6</v>
      </c>
      <c r="AF3939">
        <f t="shared" ref="AF3939:AF4002" si="276">AF3938*$AF$3</f>
        <v>1.8285266571619883E-3</v>
      </c>
      <c r="AG3939">
        <f t="shared" ref="AG3939:AG4002" si="277">AD3939*AE3939</f>
        <v>1.1536713860972358E-2</v>
      </c>
    </row>
    <row r="3940" spans="30:33" x14ac:dyDescent="0.2">
      <c r="AD3940">
        <f t="shared" si="275"/>
        <v>3938</v>
      </c>
      <c r="AE3940">
        <f t="shared" si="274"/>
        <v>2.9256426514591827E-6</v>
      </c>
      <c r="AF3940">
        <f t="shared" si="276"/>
        <v>1.8256010145105289E-3</v>
      </c>
      <c r="AG3940">
        <f t="shared" si="277"/>
        <v>1.1521180761446261E-2</v>
      </c>
    </row>
    <row r="3941" spans="30:33" x14ac:dyDescent="0.2">
      <c r="AD3941">
        <f t="shared" si="275"/>
        <v>3939</v>
      </c>
      <c r="AE3941">
        <f t="shared" si="274"/>
        <v>2.9209616232168475E-6</v>
      </c>
      <c r="AF3941">
        <f t="shared" si="276"/>
        <v>1.8226800528873121E-3</v>
      </c>
      <c r="AG3941">
        <f t="shared" si="277"/>
        <v>1.1505667833851162E-2</v>
      </c>
    </row>
    <row r="3942" spans="30:33" x14ac:dyDescent="0.2">
      <c r="AD3942">
        <f t="shared" si="275"/>
        <v>3940</v>
      </c>
      <c r="AE3942">
        <f t="shared" si="274"/>
        <v>2.9162880846197006E-6</v>
      </c>
      <c r="AF3942">
        <f t="shared" si="276"/>
        <v>1.8197637648026924E-3</v>
      </c>
      <c r="AG3942">
        <f t="shared" si="277"/>
        <v>1.149017505340162E-2</v>
      </c>
    </row>
    <row r="3943" spans="30:33" x14ac:dyDescent="0.2">
      <c r="AD3943">
        <f t="shared" si="275"/>
        <v>3941</v>
      </c>
      <c r="AE3943">
        <f t="shared" si="274"/>
        <v>2.9116220236843092E-6</v>
      </c>
      <c r="AF3943">
        <f t="shared" si="276"/>
        <v>1.8168521427790079E-3</v>
      </c>
      <c r="AG3943">
        <f t="shared" si="277"/>
        <v>1.1474702395339863E-2</v>
      </c>
    </row>
    <row r="3944" spans="30:33" x14ac:dyDescent="0.2">
      <c r="AD3944">
        <f t="shared" si="275"/>
        <v>3942</v>
      </c>
      <c r="AE3944">
        <f t="shared" si="274"/>
        <v>2.9069634284464141E-6</v>
      </c>
      <c r="AF3944">
        <f t="shared" si="276"/>
        <v>1.8139451793505615E-3</v>
      </c>
      <c r="AG3944">
        <f t="shared" si="277"/>
        <v>1.1459249834935764E-2</v>
      </c>
    </row>
    <row r="3945" spans="30:33" x14ac:dyDescent="0.2">
      <c r="AD3945">
        <f t="shared" si="275"/>
        <v>3943</v>
      </c>
      <c r="AE3945">
        <f t="shared" si="274"/>
        <v>2.9023122869608996E-6</v>
      </c>
      <c r="AF3945">
        <f t="shared" si="276"/>
        <v>1.8110428670636005E-3</v>
      </c>
      <c r="AG3945">
        <f t="shared" si="277"/>
        <v>1.1443817347486828E-2</v>
      </c>
    </row>
    <row r="3946" spans="30:33" x14ac:dyDescent="0.2">
      <c r="AD3946">
        <f t="shared" si="275"/>
        <v>3944</v>
      </c>
      <c r="AE3946">
        <f t="shared" si="274"/>
        <v>2.8976685873017621E-6</v>
      </c>
      <c r="AF3946">
        <f t="shared" si="276"/>
        <v>1.8081451984762987E-3</v>
      </c>
      <c r="AG3946">
        <f t="shared" si="277"/>
        <v>1.142840490831815E-2</v>
      </c>
    </row>
    <row r="3947" spans="30:33" x14ac:dyDescent="0.2">
      <c r="AD3947">
        <f t="shared" si="275"/>
        <v>3945</v>
      </c>
      <c r="AE3947">
        <f t="shared" si="274"/>
        <v>2.8930323175620791E-6</v>
      </c>
      <c r="AF3947">
        <f t="shared" si="276"/>
        <v>1.8052521661587365E-3</v>
      </c>
      <c r="AG3947">
        <f t="shared" si="277"/>
        <v>1.1413012492782402E-2</v>
      </c>
    </row>
    <row r="3948" spans="30:33" x14ac:dyDescent="0.2">
      <c r="AD3948">
        <f t="shared" si="275"/>
        <v>3946</v>
      </c>
      <c r="AE3948">
        <f t="shared" si="274"/>
        <v>2.8884034658539798E-6</v>
      </c>
      <c r="AF3948">
        <f t="shared" si="276"/>
        <v>1.8023637626928826E-3</v>
      </c>
      <c r="AG3948">
        <f t="shared" si="277"/>
        <v>1.1397640076259805E-2</v>
      </c>
    </row>
    <row r="3949" spans="30:33" x14ac:dyDescent="0.2">
      <c r="AD3949">
        <f t="shared" si="275"/>
        <v>3947</v>
      </c>
      <c r="AE3949">
        <f t="shared" si="274"/>
        <v>2.8837820203086133E-6</v>
      </c>
      <c r="AF3949">
        <f t="shared" si="276"/>
        <v>1.7994799806725738E-3</v>
      </c>
      <c r="AG3949">
        <f t="shared" si="277"/>
        <v>1.1382287634158097E-2</v>
      </c>
    </row>
    <row r="3950" spans="30:33" x14ac:dyDescent="0.2">
      <c r="AD3950">
        <f t="shared" si="275"/>
        <v>3948</v>
      </c>
      <c r="AE3950">
        <f t="shared" si="274"/>
        <v>2.8791679690761195E-6</v>
      </c>
      <c r="AF3950">
        <f t="shared" si="276"/>
        <v>1.7966008127034976E-3</v>
      </c>
      <c r="AG3950">
        <f t="shared" si="277"/>
        <v>1.136695514191252E-2</v>
      </c>
    </row>
    <row r="3951" spans="30:33" x14ac:dyDescent="0.2">
      <c r="AD3951">
        <f t="shared" si="275"/>
        <v>3949</v>
      </c>
      <c r="AE3951">
        <f t="shared" si="274"/>
        <v>2.8745613003255975E-6</v>
      </c>
      <c r="AF3951">
        <f t="shared" si="276"/>
        <v>1.793726251403172E-3</v>
      </c>
      <c r="AG3951">
        <f t="shared" si="277"/>
        <v>1.1351642574985785E-2</v>
      </c>
    </row>
    <row r="3952" spans="30:33" x14ac:dyDescent="0.2">
      <c r="AD3952">
        <f t="shared" si="275"/>
        <v>3950</v>
      </c>
      <c r="AE3952">
        <f t="shared" si="274"/>
        <v>2.8699620022450763E-6</v>
      </c>
      <c r="AF3952">
        <f t="shared" si="276"/>
        <v>1.7908562894009268E-3</v>
      </c>
      <c r="AG3952">
        <f t="shared" si="277"/>
        <v>1.1336349908868051E-2</v>
      </c>
    </row>
    <row r="3953" spans="30:33" x14ac:dyDescent="0.2">
      <c r="AD3953">
        <f t="shared" si="275"/>
        <v>3951</v>
      </c>
      <c r="AE3953">
        <f t="shared" si="274"/>
        <v>2.8653700630414843E-6</v>
      </c>
      <c r="AF3953">
        <f t="shared" si="276"/>
        <v>1.7879909193378853E-3</v>
      </c>
      <c r="AG3953">
        <f t="shared" si="277"/>
        <v>1.1321077119076905E-2</v>
      </c>
    </row>
    <row r="3954" spans="30:33" x14ac:dyDescent="0.2">
      <c r="AD3954">
        <f t="shared" si="275"/>
        <v>3952</v>
      </c>
      <c r="AE3954">
        <f t="shared" si="274"/>
        <v>2.8607854709406176E-6</v>
      </c>
      <c r="AF3954">
        <f t="shared" si="276"/>
        <v>1.7851301338669447E-3</v>
      </c>
      <c r="AG3954">
        <f t="shared" si="277"/>
        <v>1.1305824181157321E-2</v>
      </c>
    </row>
    <row r="3955" spans="30:33" x14ac:dyDescent="0.2">
      <c r="AD3955">
        <f t="shared" si="275"/>
        <v>3953</v>
      </c>
      <c r="AE3955">
        <f t="shared" si="274"/>
        <v>2.8562082141871128E-6</v>
      </c>
      <c r="AF3955">
        <f t="shared" si="276"/>
        <v>1.7822739256527574E-3</v>
      </c>
      <c r="AG3955">
        <f t="shared" si="277"/>
        <v>1.1290591070681658E-2</v>
      </c>
    </row>
    <row r="3956" spans="30:33" x14ac:dyDescent="0.2">
      <c r="AD3956">
        <f t="shared" si="275"/>
        <v>3954</v>
      </c>
      <c r="AE3956">
        <f t="shared" si="274"/>
        <v>2.8516382810444131E-6</v>
      </c>
      <c r="AF3956">
        <f t="shared" si="276"/>
        <v>1.7794222873717129E-3</v>
      </c>
      <c r="AG3956">
        <f t="shared" si="277"/>
        <v>1.1275377763249609E-2</v>
      </c>
    </row>
    <row r="3957" spans="30:33" x14ac:dyDescent="0.2">
      <c r="AD3957">
        <f t="shared" si="275"/>
        <v>3955</v>
      </c>
      <c r="AE3957">
        <f t="shared" si="274"/>
        <v>2.8470756597947419E-6</v>
      </c>
      <c r="AF3957">
        <f t="shared" si="276"/>
        <v>1.776575211711918E-3</v>
      </c>
      <c r="AG3957">
        <f t="shared" si="277"/>
        <v>1.1260184234488204E-2</v>
      </c>
    </row>
    <row r="3958" spans="30:33" x14ac:dyDescent="0.2">
      <c r="AD3958">
        <f t="shared" si="275"/>
        <v>3956</v>
      </c>
      <c r="AE3958">
        <f t="shared" si="274"/>
        <v>2.8425203387390703E-6</v>
      </c>
      <c r="AF3958">
        <f t="shared" si="276"/>
        <v>1.7737326913731788E-3</v>
      </c>
      <c r="AG3958">
        <f t="shared" si="277"/>
        <v>1.1245010460051762E-2</v>
      </c>
    </row>
    <row r="3959" spans="30:33" x14ac:dyDescent="0.2">
      <c r="AD3959">
        <f t="shared" si="275"/>
        <v>3957</v>
      </c>
      <c r="AE3959">
        <f t="shared" si="274"/>
        <v>2.8379723061970875E-6</v>
      </c>
      <c r="AF3959">
        <f t="shared" si="276"/>
        <v>1.7708947190669816E-3</v>
      </c>
      <c r="AG3959">
        <f t="shared" si="277"/>
        <v>1.1229856415621875E-2</v>
      </c>
    </row>
    <row r="3960" spans="30:33" x14ac:dyDescent="0.2">
      <c r="AD3960">
        <f t="shared" si="275"/>
        <v>3958</v>
      </c>
      <c r="AE3960">
        <f t="shared" si="274"/>
        <v>2.8334315505071717E-6</v>
      </c>
      <c r="AF3960">
        <f t="shared" si="276"/>
        <v>1.7680612875164744E-3</v>
      </c>
      <c r="AG3960">
        <f t="shared" si="277"/>
        <v>1.1214722076907385E-2</v>
      </c>
    </row>
    <row r="3961" spans="30:33" x14ac:dyDescent="0.2">
      <c r="AD3961">
        <f t="shared" si="275"/>
        <v>3959</v>
      </c>
      <c r="AE3961">
        <f t="shared" si="274"/>
        <v>2.8288980600263604E-6</v>
      </c>
      <c r="AF3961">
        <f t="shared" si="276"/>
        <v>1.765232389456448E-3</v>
      </c>
      <c r="AG3961">
        <f t="shared" si="277"/>
        <v>1.1199607419644361E-2</v>
      </c>
    </row>
    <row r="3962" spans="30:33" x14ac:dyDescent="0.2">
      <c r="AD3962">
        <f t="shared" si="275"/>
        <v>3960</v>
      </c>
      <c r="AE3962">
        <f t="shared" si="274"/>
        <v>2.8243718231303181E-6</v>
      </c>
      <c r="AF3962">
        <f t="shared" si="276"/>
        <v>1.7624080176333176E-3</v>
      </c>
      <c r="AG3962">
        <f t="shared" si="277"/>
        <v>1.118451241959606E-2</v>
      </c>
    </row>
    <row r="3963" spans="30:33" x14ac:dyDescent="0.2">
      <c r="AD3963">
        <f t="shared" si="275"/>
        <v>3961</v>
      </c>
      <c r="AE3963">
        <f t="shared" si="274"/>
        <v>2.8198528282133094E-6</v>
      </c>
      <c r="AF3963">
        <f t="shared" si="276"/>
        <v>1.7595881648051041E-3</v>
      </c>
      <c r="AG3963">
        <f t="shared" si="277"/>
        <v>1.1169437052552919E-2</v>
      </c>
    </row>
    <row r="3964" spans="30:33" x14ac:dyDescent="0.2">
      <c r="AD3964">
        <f t="shared" si="275"/>
        <v>3962</v>
      </c>
      <c r="AE3964">
        <f t="shared" si="274"/>
        <v>2.8153410636881681E-6</v>
      </c>
      <c r="AF3964">
        <f t="shared" si="276"/>
        <v>1.7567728237414158E-3</v>
      </c>
      <c r="AG3964">
        <f t="shared" si="277"/>
        <v>1.1154381294332522E-2</v>
      </c>
    </row>
    <row r="3965" spans="30:33" x14ac:dyDescent="0.2">
      <c r="AD3965">
        <f t="shared" si="275"/>
        <v>3963</v>
      </c>
      <c r="AE3965">
        <f t="shared" si="274"/>
        <v>2.8108365179862666E-6</v>
      </c>
      <c r="AF3965">
        <f t="shared" si="276"/>
        <v>1.7539619872234294E-3</v>
      </c>
      <c r="AG3965">
        <f t="shared" si="277"/>
        <v>1.1139345120779574E-2</v>
      </c>
    </row>
    <row r="3966" spans="30:33" x14ac:dyDescent="0.2">
      <c r="AD3966">
        <f t="shared" si="275"/>
        <v>3964</v>
      </c>
      <c r="AE3966">
        <f t="shared" si="274"/>
        <v>2.8063391795574883E-6</v>
      </c>
      <c r="AF3966">
        <f t="shared" si="276"/>
        <v>1.7511556480438717E-3</v>
      </c>
      <c r="AG3966">
        <f t="shared" si="277"/>
        <v>1.1124328507765884E-2</v>
      </c>
    </row>
    <row r="3967" spans="30:33" x14ac:dyDescent="0.2">
      <c r="AD3967">
        <f t="shared" si="275"/>
        <v>3965</v>
      </c>
      <c r="AE3967">
        <f t="shared" si="274"/>
        <v>2.8018490368701959E-6</v>
      </c>
      <c r="AF3967">
        <f t="shared" si="276"/>
        <v>1.7483537990070014E-3</v>
      </c>
      <c r="AG3967">
        <f t="shared" si="277"/>
        <v>1.1109331431190327E-2</v>
      </c>
    </row>
    <row r="3968" spans="30:33" x14ac:dyDescent="0.2">
      <c r="AD3968">
        <f t="shared" si="275"/>
        <v>3966</v>
      </c>
      <c r="AE3968">
        <f t="shared" si="274"/>
        <v>2.7973660784112037E-6</v>
      </c>
      <c r="AF3968">
        <f t="shared" si="276"/>
        <v>1.7455564329285902E-3</v>
      </c>
      <c r="AG3968">
        <f t="shared" si="277"/>
        <v>1.1094353866978834E-2</v>
      </c>
    </row>
    <row r="3969" spans="30:33" x14ac:dyDescent="0.2">
      <c r="AD3969">
        <f t="shared" si="275"/>
        <v>3967</v>
      </c>
      <c r="AE3969">
        <f t="shared" si="274"/>
        <v>2.7928902926857455E-6</v>
      </c>
      <c r="AF3969">
        <f t="shared" si="276"/>
        <v>1.7427635426359043E-3</v>
      </c>
      <c r="AG3969">
        <f t="shared" si="277"/>
        <v>1.1079395791084353E-2</v>
      </c>
    </row>
    <row r="3970" spans="30:33" x14ac:dyDescent="0.2">
      <c r="AD3970">
        <f t="shared" si="275"/>
        <v>3968</v>
      </c>
      <c r="AE3970">
        <f t="shared" si="274"/>
        <v>2.7884216682174483E-6</v>
      </c>
      <c r="AF3970">
        <f t="shared" si="276"/>
        <v>1.7399751209676868E-3</v>
      </c>
      <c r="AG3970">
        <f t="shared" si="277"/>
        <v>1.1064457179486835E-2</v>
      </c>
    </row>
    <row r="3971" spans="30:33" x14ac:dyDescent="0.2">
      <c r="AD3971">
        <f t="shared" si="275"/>
        <v>3969</v>
      </c>
      <c r="AE3971">
        <f t="shared" si="274"/>
        <v>2.7839601935483E-6</v>
      </c>
      <c r="AF3971">
        <f t="shared" si="276"/>
        <v>1.7371911607741385E-3</v>
      </c>
      <c r="AG3971">
        <f t="shared" si="277"/>
        <v>1.1049538008193202E-2</v>
      </c>
    </row>
    <row r="3972" spans="30:33" x14ac:dyDescent="0.2">
      <c r="AD3972">
        <f t="shared" si="275"/>
        <v>3970</v>
      </c>
      <c r="AE3972">
        <f t="shared" si="274"/>
        <v>2.7795058572386229E-6</v>
      </c>
      <c r="AF3972">
        <f t="shared" si="276"/>
        <v>1.7344116549168997E-3</v>
      </c>
      <c r="AG3972">
        <f t="shared" si="277"/>
        <v>1.1034638253237333E-2</v>
      </c>
    </row>
    <row r="3973" spans="30:33" x14ac:dyDescent="0.2">
      <c r="AD3973">
        <f t="shared" si="275"/>
        <v>3971</v>
      </c>
      <c r="AE3973">
        <f t="shared" si="274"/>
        <v>2.7750586478670406E-6</v>
      </c>
      <c r="AF3973">
        <f t="shared" si="276"/>
        <v>1.7316365962690326E-3</v>
      </c>
      <c r="AG3973">
        <f t="shared" si="277"/>
        <v>1.1019757890680019E-2</v>
      </c>
    </row>
    <row r="3974" spans="30:33" x14ac:dyDescent="0.2">
      <c r="AD3974">
        <f t="shared" si="275"/>
        <v>3972</v>
      </c>
      <c r="AE3974">
        <f t="shared" si="274"/>
        <v>2.7706185540304533E-6</v>
      </c>
      <c r="AF3974">
        <f t="shared" si="276"/>
        <v>1.7288659777150021E-3</v>
      </c>
      <c r="AG3974">
        <f t="shared" si="277"/>
        <v>1.1004896896608961E-2</v>
      </c>
    </row>
    <row r="3975" spans="30:33" x14ac:dyDescent="0.2">
      <c r="AD3975">
        <f t="shared" si="275"/>
        <v>3973</v>
      </c>
      <c r="AE3975">
        <f t="shared" si="274"/>
        <v>2.7661855643440047E-6</v>
      </c>
      <c r="AF3975">
        <f t="shared" si="276"/>
        <v>1.726099792150658E-3</v>
      </c>
      <c r="AG3975">
        <f t="shared" si="277"/>
        <v>1.099005524713873E-2</v>
      </c>
    </row>
    <row r="3976" spans="30:33" x14ac:dyDescent="0.2">
      <c r="AD3976">
        <f t="shared" si="275"/>
        <v>3974</v>
      </c>
      <c r="AE3976">
        <f t="shared" si="274"/>
        <v>2.7617596674410542E-6</v>
      </c>
      <c r="AF3976">
        <f t="shared" si="276"/>
        <v>1.7233380324832169E-3</v>
      </c>
      <c r="AG3976">
        <f t="shared" si="277"/>
        <v>1.097523291841075E-2</v>
      </c>
    </row>
    <row r="3977" spans="30:33" x14ac:dyDescent="0.2">
      <c r="AD3977">
        <f t="shared" si="275"/>
        <v>3975</v>
      </c>
      <c r="AE3977">
        <f t="shared" si="274"/>
        <v>2.7573408519731484E-6</v>
      </c>
      <c r="AF3977">
        <f t="shared" si="276"/>
        <v>1.7205806916312436E-3</v>
      </c>
      <c r="AG3977">
        <f t="shared" si="277"/>
        <v>1.0960429886593265E-2</v>
      </c>
    </row>
    <row r="3978" spans="30:33" x14ac:dyDescent="0.2">
      <c r="AD3978">
        <f t="shared" si="275"/>
        <v>3976</v>
      </c>
      <c r="AE3978">
        <f t="shared" si="274"/>
        <v>2.752929106609991E-6</v>
      </c>
      <c r="AF3978">
        <f t="shared" si="276"/>
        <v>1.7178277625246336E-3</v>
      </c>
      <c r="AG3978">
        <f t="shared" si="277"/>
        <v>1.0945646127881325E-2</v>
      </c>
    </row>
    <row r="3979" spans="30:33" x14ac:dyDescent="0.2">
      <c r="AD3979">
        <f t="shared" si="275"/>
        <v>3977</v>
      </c>
      <c r="AE3979">
        <f t="shared" si="274"/>
        <v>2.7485244200394151E-6</v>
      </c>
      <c r="AF3979">
        <f t="shared" si="276"/>
        <v>1.7150792381045942E-3</v>
      </c>
      <c r="AG3979">
        <f t="shared" si="277"/>
        <v>1.0930881618496754E-2</v>
      </c>
    </row>
    <row r="3980" spans="30:33" x14ac:dyDescent="0.2">
      <c r="AD3980">
        <f t="shared" si="275"/>
        <v>3978</v>
      </c>
      <c r="AE3980">
        <f t="shared" si="274"/>
        <v>2.7441267809673521E-6</v>
      </c>
      <c r="AF3980">
        <f t="shared" si="276"/>
        <v>1.7123351113236267E-3</v>
      </c>
      <c r="AG3980">
        <f t="shared" si="277"/>
        <v>1.0916136334688126E-2</v>
      </c>
    </row>
    <row r="3981" spans="30:33" x14ac:dyDescent="0.2">
      <c r="AD3981">
        <f t="shared" si="275"/>
        <v>3979</v>
      </c>
      <c r="AE3981">
        <f t="shared" si="274"/>
        <v>2.739736178117804E-6</v>
      </c>
      <c r="AF3981">
        <f t="shared" si="276"/>
        <v>1.7095953751455088E-3</v>
      </c>
      <c r="AG3981">
        <f t="shared" si="277"/>
        <v>1.0901410252730743E-2</v>
      </c>
    </row>
    <row r="3982" spans="30:33" x14ac:dyDescent="0.2">
      <c r="AD3982">
        <f t="shared" si="275"/>
        <v>3980</v>
      </c>
      <c r="AE3982">
        <f t="shared" si="274"/>
        <v>2.7353526002328152E-6</v>
      </c>
      <c r="AF3982">
        <f t="shared" si="276"/>
        <v>1.7068600225452759E-3</v>
      </c>
      <c r="AG3982">
        <f t="shared" si="277"/>
        <v>1.0886703348926604E-2</v>
      </c>
    </row>
    <row r="3983" spans="30:33" x14ac:dyDescent="0.2">
      <c r="AD3983">
        <f t="shared" si="275"/>
        <v>3981</v>
      </c>
      <c r="AE3983">
        <f t="shared" si="274"/>
        <v>2.7309760360724426E-6</v>
      </c>
      <c r="AF3983">
        <f t="shared" si="276"/>
        <v>1.7041290465092034E-3</v>
      </c>
      <c r="AG3983">
        <f t="shared" si="277"/>
        <v>1.0872015599604394E-2</v>
      </c>
    </row>
    <row r="3984" spans="30:33" x14ac:dyDescent="0.2">
      <c r="AD3984">
        <f t="shared" si="275"/>
        <v>3982</v>
      </c>
      <c r="AE3984">
        <f t="shared" si="274"/>
        <v>2.7266064744147267E-6</v>
      </c>
      <c r="AF3984">
        <f t="shared" si="276"/>
        <v>1.7014024400347886E-3</v>
      </c>
      <c r="AG3984">
        <f t="shared" si="277"/>
        <v>1.0857346981119441E-2</v>
      </c>
    </row>
    <row r="3985" spans="30:33" x14ac:dyDescent="0.2">
      <c r="AD3985">
        <f t="shared" si="275"/>
        <v>3983</v>
      </c>
      <c r="AE3985">
        <f t="shared" si="274"/>
        <v>2.7222439040556632E-6</v>
      </c>
      <c r="AF3985">
        <f t="shared" si="276"/>
        <v>1.6986801961307329E-3</v>
      </c>
      <c r="AG3985">
        <f t="shared" si="277"/>
        <v>1.0842697469853706E-2</v>
      </c>
    </row>
    <row r="3986" spans="30:33" x14ac:dyDescent="0.2">
      <c r="AD3986">
        <f t="shared" si="275"/>
        <v>3984</v>
      </c>
      <c r="AE3986">
        <f t="shared" si="274"/>
        <v>2.7178883138091741E-6</v>
      </c>
      <c r="AF3986">
        <f t="shared" si="276"/>
        <v>1.6959623078169237E-3</v>
      </c>
      <c r="AG3986">
        <f t="shared" si="277"/>
        <v>1.082806704221575E-2</v>
      </c>
    </row>
    <row r="3987" spans="30:33" x14ac:dyDescent="0.2">
      <c r="AD3987">
        <f t="shared" si="275"/>
        <v>3985</v>
      </c>
      <c r="AE3987">
        <f t="shared" ref="AE3987:AE4050" si="278">AF3986*$AE$3</f>
        <v>2.7135396925070792E-6</v>
      </c>
      <c r="AF3987">
        <f t="shared" si="276"/>
        <v>1.6932487681244166E-3</v>
      </c>
      <c r="AG3987">
        <f t="shared" si="277"/>
        <v>1.0813455674640711E-2</v>
      </c>
    </row>
    <row r="3988" spans="30:33" x14ac:dyDescent="0.2">
      <c r="AD3988">
        <f t="shared" si="275"/>
        <v>3986</v>
      </c>
      <c r="AE3988">
        <f t="shared" si="278"/>
        <v>2.7091980289990676E-6</v>
      </c>
      <c r="AF3988">
        <f t="shared" si="276"/>
        <v>1.6905395700954175E-3</v>
      </c>
      <c r="AG3988">
        <f t="shared" si="277"/>
        <v>1.0798863343590284E-2</v>
      </c>
    </row>
    <row r="3989" spans="30:33" x14ac:dyDescent="0.2">
      <c r="AD3989">
        <f t="shared" si="275"/>
        <v>3987</v>
      </c>
      <c r="AE3989">
        <f t="shared" si="278"/>
        <v>2.7048633121526693E-6</v>
      </c>
      <c r="AF3989">
        <f t="shared" si="276"/>
        <v>1.6878347067832648E-3</v>
      </c>
      <c r="AG3989">
        <f t="shared" si="277"/>
        <v>1.0784290025552692E-2</v>
      </c>
    </row>
    <row r="3990" spans="30:33" x14ac:dyDescent="0.2">
      <c r="AD3990">
        <f t="shared" si="275"/>
        <v>3988</v>
      </c>
      <c r="AE3990">
        <f t="shared" si="278"/>
        <v>2.7005355308532249E-6</v>
      </c>
      <c r="AF3990">
        <f t="shared" si="276"/>
        <v>1.6851341712524114E-3</v>
      </c>
      <c r="AG3990">
        <f t="shared" si="277"/>
        <v>1.076973569704266E-2</v>
      </c>
    </row>
    <row r="3991" spans="30:33" x14ac:dyDescent="0.2">
      <c r="AD3991">
        <f t="shared" si="275"/>
        <v>3989</v>
      </c>
      <c r="AE3991">
        <f t="shared" si="278"/>
        <v>2.6962146740038593E-6</v>
      </c>
      <c r="AF3991">
        <f t="shared" si="276"/>
        <v>1.6824379565784074E-3</v>
      </c>
      <c r="AG3991">
        <f t="shared" si="277"/>
        <v>1.0755200334601395E-2</v>
      </c>
    </row>
    <row r="3992" spans="30:33" x14ac:dyDescent="0.2">
      <c r="AD3992">
        <f t="shared" si="275"/>
        <v>3990</v>
      </c>
      <c r="AE3992">
        <f t="shared" si="278"/>
        <v>2.691900730525453E-6</v>
      </c>
      <c r="AF3992">
        <f t="shared" si="276"/>
        <v>1.6797460558478818E-3</v>
      </c>
      <c r="AG3992">
        <f t="shared" si="277"/>
        <v>1.0740683914796557E-2</v>
      </c>
    </row>
    <row r="3993" spans="30:33" x14ac:dyDescent="0.2">
      <c r="AD3993">
        <f t="shared" si="275"/>
        <v>3991</v>
      </c>
      <c r="AE3993">
        <f t="shared" si="278"/>
        <v>2.6875936893566121E-6</v>
      </c>
      <c r="AF3993">
        <f t="shared" si="276"/>
        <v>1.6770584621585251E-3</v>
      </c>
      <c r="AG3993">
        <f t="shared" si="277"/>
        <v>1.0726186414222239E-2</v>
      </c>
    </row>
    <row r="3994" spans="30:33" x14ac:dyDescent="0.2">
      <c r="AD3994">
        <f t="shared" si="275"/>
        <v>3992</v>
      </c>
      <c r="AE3994">
        <f t="shared" si="278"/>
        <v>2.6832935394536414E-6</v>
      </c>
      <c r="AF3994">
        <f t="shared" si="276"/>
        <v>1.6743751686190715E-3</v>
      </c>
      <c r="AG3994">
        <f t="shared" si="277"/>
        <v>1.0711707809498936E-2</v>
      </c>
    </row>
    <row r="3995" spans="30:33" x14ac:dyDescent="0.2">
      <c r="AD3995">
        <f t="shared" si="275"/>
        <v>3993</v>
      </c>
      <c r="AE3995">
        <f t="shared" si="278"/>
        <v>2.6790002697905156E-6</v>
      </c>
      <c r="AF3995">
        <f t="shared" si="276"/>
        <v>1.671696168349281E-3</v>
      </c>
      <c r="AG3995">
        <f t="shared" si="277"/>
        <v>1.0697248077273529E-2</v>
      </c>
    </row>
    <row r="3996" spans="30:33" x14ac:dyDescent="0.2">
      <c r="AD3996">
        <f t="shared" si="275"/>
        <v>3994</v>
      </c>
      <c r="AE3996">
        <f t="shared" si="278"/>
        <v>2.6747138693588508E-6</v>
      </c>
      <c r="AF3996">
        <f t="shared" si="276"/>
        <v>1.6690214544799221E-3</v>
      </c>
      <c r="AG3996">
        <f t="shared" si="277"/>
        <v>1.0682807194219251E-2</v>
      </c>
    </row>
    <row r="3997" spans="30:33" x14ac:dyDescent="0.2">
      <c r="AD3997">
        <f t="shared" si="275"/>
        <v>3995</v>
      </c>
      <c r="AE3997">
        <f t="shared" si="278"/>
        <v>2.6704343271678768E-6</v>
      </c>
      <c r="AF3997">
        <f t="shared" si="276"/>
        <v>1.6663510201527542E-3</v>
      </c>
      <c r="AG3997">
        <f t="shared" si="277"/>
        <v>1.0668385137035668E-2</v>
      </c>
    </row>
    <row r="3998" spans="30:33" x14ac:dyDescent="0.2">
      <c r="AD3998">
        <f t="shared" si="275"/>
        <v>3996</v>
      </c>
      <c r="AE3998">
        <f t="shared" si="278"/>
        <v>2.6661616322444081E-6</v>
      </c>
      <c r="AF3998">
        <f t="shared" si="276"/>
        <v>1.6636848585205098E-3</v>
      </c>
      <c r="AG3998">
        <f t="shared" si="277"/>
        <v>1.0653981882448654E-2</v>
      </c>
    </row>
    <row r="3999" spans="30:33" x14ac:dyDescent="0.2">
      <c r="AD3999">
        <f t="shared" si="275"/>
        <v>3997</v>
      </c>
      <c r="AE3999">
        <f t="shared" si="278"/>
        <v>2.6618957736328167E-6</v>
      </c>
      <c r="AF3999">
        <f t="shared" si="276"/>
        <v>1.6610229627468769E-3</v>
      </c>
      <c r="AG3999">
        <f t="shared" si="277"/>
        <v>1.0639597407210368E-2</v>
      </c>
    </row>
    <row r="4000" spans="30:33" x14ac:dyDescent="0.2">
      <c r="AD4000">
        <f t="shared" si="275"/>
        <v>3998</v>
      </c>
      <c r="AE4000">
        <f t="shared" si="278"/>
        <v>2.6576367403950041E-6</v>
      </c>
      <c r="AF4000">
        <f t="shared" si="276"/>
        <v>1.6583653260064818E-3</v>
      </c>
      <c r="AG4000">
        <f t="shared" si="277"/>
        <v>1.0625231688099226E-2</v>
      </c>
    </row>
    <row r="4001" spans="30:33" x14ac:dyDescent="0.2">
      <c r="AD4001">
        <f t="shared" si="275"/>
        <v>3999</v>
      </c>
      <c r="AE4001">
        <f t="shared" si="278"/>
        <v>2.6533845216103719E-6</v>
      </c>
      <c r="AF4001">
        <f t="shared" si="276"/>
        <v>1.6557119414848712E-3</v>
      </c>
      <c r="AG4001">
        <f t="shared" si="277"/>
        <v>1.0610884701919877E-2</v>
      </c>
    </row>
    <row r="4002" spans="30:33" x14ac:dyDescent="0.2">
      <c r="AD4002">
        <f t="shared" si="275"/>
        <v>4000</v>
      </c>
      <c r="AE4002">
        <f t="shared" si="278"/>
        <v>2.649139106375795E-6</v>
      </c>
      <c r="AF4002">
        <f t="shared" si="276"/>
        <v>1.6530628023784953E-3</v>
      </c>
      <c r="AG4002">
        <f t="shared" si="277"/>
        <v>1.059655642550318E-2</v>
      </c>
    </row>
    <row r="4003" spans="30:33" x14ac:dyDescent="0.2">
      <c r="AD4003">
        <f t="shared" ref="AD4003:AD4066" si="279">AD4002+1</f>
        <v>4001</v>
      </c>
      <c r="AE4003">
        <f t="shared" si="278"/>
        <v>2.6449004838055936E-6</v>
      </c>
      <c r="AF4003">
        <f t="shared" ref="AF4003:AF4066" si="280">AF4002*$AF$3</f>
        <v>1.6504179018946897E-3</v>
      </c>
      <c r="AG4003">
        <f t="shared" ref="AG4003:AG4066" si="281">AD4003*AE4003</f>
        <v>1.058224683570618E-2</v>
      </c>
    </row>
    <row r="4004" spans="30:33" x14ac:dyDescent="0.2">
      <c r="AD4004">
        <f t="shared" si="279"/>
        <v>4002</v>
      </c>
      <c r="AE4004">
        <f t="shared" si="278"/>
        <v>2.6406686430315048E-6</v>
      </c>
      <c r="AF4004">
        <f t="shared" si="280"/>
        <v>1.6477772332516582E-3</v>
      </c>
      <c r="AG4004">
        <f t="shared" si="281"/>
        <v>1.0567955909412083E-2</v>
      </c>
    </row>
    <row r="4005" spans="30:33" x14ac:dyDescent="0.2">
      <c r="AD4005">
        <f t="shared" si="279"/>
        <v>4003</v>
      </c>
      <c r="AE4005">
        <f t="shared" si="278"/>
        <v>2.6364435732026542E-6</v>
      </c>
      <c r="AF4005">
        <f t="shared" si="280"/>
        <v>1.6451407896784555E-3</v>
      </c>
      <c r="AG4005">
        <f t="shared" si="281"/>
        <v>1.0553683623530225E-2</v>
      </c>
    </row>
    <row r="4006" spans="30:33" x14ac:dyDescent="0.2">
      <c r="AD4006">
        <f t="shared" si="279"/>
        <v>4004</v>
      </c>
      <c r="AE4006">
        <f t="shared" si="278"/>
        <v>2.6322252634855301E-6</v>
      </c>
      <c r="AF4006">
        <f t="shared" si="280"/>
        <v>1.6425085644149698E-3</v>
      </c>
      <c r="AG4006">
        <f t="shared" si="281"/>
        <v>1.0539429954996063E-2</v>
      </c>
    </row>
    <row r="4007" spans="30:33" x14ac:dyDescent="0.2">
      <c r="AD4007">
        <f t="shared" si="279"/>
        <v>4005</v>
      </c>
      <c r="AE4007">
        <f t="shared" si="278"/>
        <v>2.628013703063953E-6</v>
      </c>
      <c r="AF4007">
        <f t="shared" si="280"/>
        <v>1.6398805507119058E-3</v>
      </c>
      <c r="AG4007">
        <f t="shared" si="281"/>
        <v>1.0525194880771131E-2</v>
      </c>
    </row>
    <row r="4008" spans="30:33" x14ac:dyDescent="0.2">
      <c r="AD4008">
        <f t="shared" si="279"/>
        <v>4006</v>
      </c>
      <c r="AE4008">
        <f t="shared" si="278"/>
        <v>2.6238088811390503E-6</v>
      </c>
      <c r="AF4008">
        <f t="shared" si="280"/>
        <v>1.6372567418307666E-3</v>
      </c>
      <c r="AG4008">
        <f t="shared" si="281"/>
        <v>1.0510978377843035E-2</v>
      </c>
    </row>
    <row r="4009" spans="30:33" x14ac:dyDescent="0.2">
      <c r="AD4009">
        <f t="shared" si="279"/>
        <v>4007</v>
      </c>
      <c r="AE4009">
        <f t="shared" si="278"/>
        <v>2.619610786929228E-6</v>
      </c>
      <c r="AF4009">
        <f t="shared" si="280"/>
        <v>1.6346371310438374E-3</v>
      </c>
      <c r="AG4009">
        <f t="shared" si="281"/>
        <v>1.0496780423225417E-2</v>
      </c>
    </row>
    <row r="4010" spans="30:33" x14ac:dyDescent="0.2">
      <c r="AD4010">
        <f t="shared" si="279"/>
        <v>4008</v>
      </c>
      <c r="AE4010">
        <f t="shared" si="278"/>
        <v>2.6154194096701411E-6</v>
      </c>
      <c r="AF4010">
        <f t="shared" si="280"/>
        <v>1.6320217116341672E-3</v>
      </c>
      <c r="AG4010">
        <f t="shared" si="281"/>
        <v>1.0482600993957926E-2</v>
      </c>
    </row>
    <row r="4011" spans="30:33" x14ac:dyDescent="0.2">
      <c r="AD4011">
        <f t="shared" si="279"/>
        <v>4009</v>
      </c>
      <c r="AE4011">
        <f t="shared" si="278"/>
        <v>2.6112347386146686E-6</v>
      </c>
      <c r="AF4011">
        <f t="shared" si="280"/>
        <v>1.6294104768955523E-3</v>
      </c>
      <c r="AG4011">
        <f t="shared" si="281"/>
        <v>1.0468440067106207E-2</v>
      </c>
    </row>
    <row r="4012" spans="30:33" x14ac:dyDescent="0.2">
      <c r="AD4012">
        <f t="shared" si="279"/>
        <v>4010</v>
      </c>
      <c r="AE4012">
        <f t="shared" si="278"/>
        <v>2.6070567630328847E-6</v>
      </c>
      <c r="AF4012">
        <f t="shared" si="280"/>
        <v>1.6268034201325193E-3</v>
      </c>
      <c r="AG4012">
        <f t="shared" si="281"/>
        <v>1.0454297619761868E-2</v>
      </c>
    </row>
    <row r="4013" spans="30:33" x14ac:dyDescent="0.2">
      <c r="AD4013">
        <f t="shared" si="279"/>
        <v>4011</v>
      </c>
      <c r="AE4013">
        <f t="shared" si="278"/>
        <v>2.6028854722120322E-6</v>
      </c>
      <c r="AF4013">
        <f t="shared" si="280"/>
        <v>1.6242005346603073E-3</v>
      </c>
      <c r="AG4013">
        <f t="shared" si="281"/>
        <v>1.0440173629042461E-2</v>
      </c>
    </row>
    <row r="4014" spans="30:33" x14ac:dyDescent="0.2">
      <c r="AD4014">
        <f t="shared" si="279"/>
        <v>4012</v>
      </c>
      <c r="AE4014">
        <f t="shared" si="278"/>
        <v>2.5987208554564929E-6</v>
      </c>
      <c r="AF4014">
        <f t="shared" si="280"/>
        <v>1.6216018138048506E-3</v>
      </c>
      <c r="AG4014">
        <f t="shared" si="281"/>
        <v>1.0426068072091449E-2</v>
      </c>
    </row>
    <row r="4015" spans="30:33" x14ac:dyDescent="0.2">
      <c r="AD4015">
        <f t="shared" si="279"/>
        <v>4013</v>
      </c>
      <c r="AE4015">
        <f t="shared" si="278"/>
        <v>2.5945629020877624E-6</v>
      </c>
      <c r="AF4015">
        <f t="shared" si="280"/>
        <v>1.6190072509027628E-3</v>
      </c>
      <c r="AG4015">
        <f t="shared" si="281"/>
        <v>1.0411980926078191E-2</v>
      </c>
    </row>
    <row r="4016" spans="30:33" x14ac:dyDescent="0.2">
      <c r="AD4016">
        <f t="shared" si="279"/>
        <v>4014</v>
      </c>
      <c r="AE4016">
        <f t="shared" si="278"/>
        <v>2.5904116014444215E-6</v>
      </c>
      <c r="AF4016">
        <f t="shared" si="280"/>
        <v>1.6164168393013182E-3</v>
      </c>
      <c r="AG4016">
        <f t="shared" si="281"/>
        <v>1.0397912168197907E-2</v>
      </c>
    </row>
    <row r="4017" spans="30:33" x14ac:dyDescent="0.2">
      <c r="AD4017">
        <f t="shared" si="279"/>
        <v>4015</v>
      </c>
      <c r="AE4017">
        <f t="shared" si="278"/>
        <v>2.5862669428821101E-6</v>
      </c>
      <c r="AF4017">
        <f t="shared" si="280"/>
        <v>1.6138305723584359E-3</v>
      </c>
      <c r="AG4017">
        <f t="shared" si="281"/>
        <v>1.0383861775671672E-2</v>
      </c>
    </row>
    <row r="4018" spans="30:33" x14ac:dyDescent="0.2">
      <c r="AD4018">
        <f t="shared" si="279"/>
        <v>4016</v>
      </c>
      <c r="AE4018">
        <f t="shared" si="278"/>
        <v>2.5821289157734988E-6</v>
      </c>
      <c r="AF4018">
        <f t="shared" si="280"/>
        <v>1.6112484434426624E-3</v>
      </c>
      <c r="AG4018">
        <f t="shared" si="281"/>
        <v>1.0369829725746372E-2</v>
      </c>
    </row>
    <row r="4019" spans="30:33" x14ac:dyDescent="0.2">
      <c r="AD4019">
        <f t="shared" si="279"/>
        <v>4017</v>
      </c>
      <c r="AE4019">
        <f t="shared" si="278"/>
        <v>2.5779975095082612E-6</v>
      </c>
      <c r="AF4019">
        <f t="shared" si="280"/>
        <v>1.6086704459331541E-3</v>
      </c>
      <c r="AG4019">
        <f t="shared" si="281"/>
        <v>1.0355815995694686E-2</v>
      </c>
    </row>
    <row r="4020" spans="30:33" x14ac:dyDescent="0.2">
      <c r="AD4020">
        <f t="shared" si="279"/>
        <v>4018</v>
      </c>
      <c r="AE4020">
        <f t="shared" si="278"/>
        <v>2.5738727134930478E-6</v>
      </c>
      <c r="AF4020">
        <f t="shared" si="280"/>
        <v>1.606096573219661E-3</v>
      </c>
      <c r="AG4020">
        <f t="shared" si="281"/>
        <v>1.0341820562815065E-2</v>
      </c>
    </row>
    <row r="4021" spans="30:33" x14ac:dyDescent="0.2">
      <c r="AD4021">
        <f t="shared" si="279"/>
        <v>4019</v>
      </c>
      <c r="AE4021">
        <f t="shared" si="278"/>
        <v>2.5697545171514588E-6</v>
      </c>
      <c r="AF4021">
        <f t="shared" si="280"/>
        <v>1.6035268187025095E-3</v>
      </c>
      <c r="AG4021">
        <f t="shared" si="281"/>
        <v>1.0327843404431714E-2</v>
      </c>
    </row>
    <row r="4022" spans="30:33" x14ac:dyDescent="0.2">
      <c r="AD4022">
        <f t="shared" si="279"/>
        <v>4020</v>
      </c>
      <c r="AE4022">
        <f t="shared" si="278"/>
        <v>2.5656429099240166E-6</v>
      </c>
      <c r="AF4022">
        <f t="shared" si="280"/>
        <v>1.6009611757925855E-3</v>
      </c>
      <c r="AG4022">
        <f t="shared" si="281"/>
        <v>1.0313884497894547E-2</v>
      </c>
    </row>
    <row r="4023" spans="30:33" x14ac:dyDescent="0.2">
      <c r="AD4023">
        <f t="shared" si="279"/>
        <v>4021</v>
      </c>
      <c r="AE4023">
        <f t="shared" si="278"/>
        <v>2.5615378812681381E-6</v>
      </c>
      <c r="AF4023">
        <f t="shared" si="280"/>
        <v>1.5983996379113172E-3</v>
      </c>
      <c r="AG4023">
        <f t="shared" si="281"/>
        <v>1.0299943820579183E-2</v>
      </c>
    </row>
    <row r="4024" spans="30:33" x14ac:dyDescent="0.2">
      <c r="AD4024">
        <f t="shared" si="279"/>
        <v>4022</v>
      </c>
      <c r="AE4024">
        <f t="shared" si="278"/>
        <v>2.5574394206581087E-6</v>
      </c>
      <c r="AF4024">
        <f t="shared" si="280"/>
        <v>1.5958421984906591E-3</v>
      </c>
      <c r="AG4024">
        <f t="shared" si="281"/>
        <v>1.0286021349886914E-2</v>
      </c>
    </row>
    <row r="4025" spans="30:33" x14ac:dyDescent="0.2">
      <c r="AD4025">
        <f t="shared" si="279"/>
        <v>4023</v>
      </c>
      <c r="AE4025">
        <f t="shared" si="278"/>
        <v>2.5533475175850559E-6</v>
      </c>
      <c r="AF4025">
        <f t="shared" si="280"/>
        <v>1.5932888509730739E-3</v>
      </c>
      <c r="AG4025">
        <f t="shared" si="281"/>
        <v>1.0272117063244679E-2</v>
      </c>
    </row>
    <row r="4026" spans="30:33" x14ac:dyDescent="0.2">
      <c r="AD4026">
        <f t="shared" si="279"/>
        <v>4024</v>
      </c>
      <c r="AE4026">
        <f t="shared" si="278"/>
        <v>2.5492621615569192E-6</v>
      </c>
      <c r="AF4026">
        <f t="shared" si="280"/>
        <v>1.590739588811517E-3</v>
      </c>
      <c r="AG4026">
        <f t="shared" si="281"/>
        <v>1.0258230938105043E-2</v>
      </c>
    </row>
    <row r="4027" spans="30:33" x14ac:dyDescent="0.2">
      <c r="AD4027">
        <f t="shared" si="279"/>
        <v>4025</v>
      </c>
      <c r="AE4027">
        <f t="shared" si="278"/>
        <v>2.5451833420984283E-6</v>
      </c>
      <c r="AF4027">
        <f t="shared" si="280"/>
        <v>1.5881944054694185E-3</v>
      </c>
      <c r="AG4027">
        <f t="shared" si="281"/>
        <v>1.0244362951946175E-2</v>
      </c>
    </row>
    <row r="4028" spans="30:33" x14ac:dyDescent="0.2">
      <c r="AD4028">
        <f t="shared" si="279"/>
        <v>4026</v>
      </c>
      <c r="AE4028">
        <f t="shared" si="278"/>
        <v>2.5411110487510708E-6</v>
      </c>
      <c r="AF4028">
        <f t="shared" si="280"/>
        <v>1.5856532944206673E-3</v>
      </c>
      <c r="AG4028">
        <f t="shared" si="281"/>
        <v>1.0230513082271811E-2</v>
      </c>
    </row>
    <row r="4029" spans="30:33" x14ac:dyDescent="0.2">
      <c r="AD4029">
        <f t="shared" si="279"/>
        <v>4027</v>
      </c>
      <c r="AE4029">
        <f t="shared" si="278"/>
        <v>2.5370452710730689E-6</v>
      </c>
      <c r="AF4029">
        <f t="shared" si="280"/>
        <v>1.5831162491495943E-3</v>
      </c>
      <c r="AG4029">
        <f t="shared" si="281"/>
        <v>1.0216681306611249E-2</v>
      </c>
    </row>
    <row r="4030" spans="30:33" x14ac:dyDescent="0.2">
      <c r="AD4030">
        <f t="shared" si="279"/>
        <v>4028</v>
      </c>
      <c r="AE4030">
        <f t="shared" si="278"/>
        <v>2.5329859986393519E-6</v>
      </c>
      <c r="AF4030">
        <f t="shared" si="280"/>
        <v>1.5805832631509548E-3</v>
      </c>
      <c r="AG4030">
        <f t="shared" si="281"/>
        <v>1.020286760251931E-2</v>
      </c>
    </row>
    <row r="4031" spans="30:33" x14ac:dyDescent="0.2">
      <c r="AD4031">
        <f t="shared" si="279"/>
        <v>4029</v>
      </c>
      <c r="AE4031">
        <f t="shared" si="278"/>
        <v>2.5289332210415289E-6</v>
      </c>
      <c r="AF4031">
        <f t="shared" si="280"/>
        <v>1.5780543299299132E-3</v>
      </c>
      <c r="AG4031">
        <f t="shared" si="281"/>
        <v>1.018907194757632E-2</v>
      </c>
    </row>
    <row r="4032" spans="30:33" x14ac:dyDescent="0.2">
      <c r="AD4032">
        <f t="shared" si="279"/>
        <v>4030</v>
      </c>
      <c r="AE4032">
        <f t="shared" si="278"/>
        <v>2.5248869278878623E-6</v>
      </c>
      <c r="AF4032">
        <f t="shared" si="280"/>
        <v>1.5755294430020252E-3</v>
      </c>
      <c r="AG4032">
        <f t="shared" si="281"/>
        <v>1.0175294319388085E-2</v>
      </c>
    </row>
    <row r="4033" spans="30:33" x14ac:dyDescent="0.2">
      <c r="AD4033">
        <f t="shared" si="279"/>
        <v>4031</v>
      </c>
      <c r="AE4033">
        <f t="shared" si="278"/>
        <v>2.5208471088032416E-6</v>
      </c>
      <c r="AF4033">
        <f t="shared" si="280"/>
        <v>1.573008595893222E-3</v>
      </c>
      <c r="AG4033">
        <f t="shared" si="281"/>
        <v>1.0161534695585867E-2</v>
      </c>
    </row>
    <row r="4034" spans="30:33" x14ac:dyDescent="0.2">
      <c r="AD4034">
        <f t="shared" si="279"/>
        <v>4032</v>
      </c>
      <c r="AE4034">
        <f t="shared" si="278"/>
        <v>2.5168137534291564E-6</v>
      </c>
      <c r="AF4034">
        <f t="shared" si="280"/>
        <v>1.5704917821397929E-3</v>
      </c>
      <c r="AG4034">
        <f t="shared" si="281"/>
        <v>1.0147793053826359E-2</v>
      </c>
    </row>
    <row r="4035" spans="30:33" x14ac:dyDescent="0.2">
      <c r="AD4035">
        <f t="shared" si="279"/>
        <v>4033</v>
      </c>
      <c r="AE4035">
        <f t="shared" si="278"/>
        <v>2.5127868514236695E-6</v>
      </c>
      <c r="AF4035">
        <f t="shared" si="280"/>
        <v>1.5679789952883691E-3</v>
      </c>
      <c r="AG4035">
        <f t="shared" si="281"/>
        <v>1.0134069371791659E-2</v>
      </c>
    </row>
    <row r="4036" spans="30:33" x14ac:dyDescent="0.2">
      <c r="AD4036">
        <f t="shared" si="279"/>
        <v>4034</v>
      </c>
      <c r="AE4036">
        <f t="shared" si="278"/>
        <v>2.5087663924613916E-6</v>
      </c>
      <c r="AF4036">
        <f t="shared" si="280"/>
        <v>1.5654702288959077E-3</v>
      </c>
      <c r="AG4036">
        <f t="shared" si="281"/>
        <v>1.0120363627189254E-2</v>
      </c>
    </row>
    <row r="4037" spans="30:33" x14ac:dyDescent="0.2">
      <c r="AD4037">
        <f t="shared" si="279"/>
        <v>4035</v>
      </c>
      <c r="AE4037">
        <f t="shared" si="278"/>
        <v>2.5047523662334532E-6</v>
      </c>
      <c r="AF4037">
        <f t="shared" si="280"/>
        <v>1.5629654765296742E-3</v>
      </c>
      <c r="AG4037">
        <f t="shared" si="281"/>
        <v>1.0106675797751983E-2</v>
      </c>
    </row>
    <row r="4038" spans="30:33" x14ac:dyDescent="0.2">
      <c r="AD4038">
        <f t="shared" si="279"/>
        <v>4036</v>
      </c>
      <c r="AE4038">
        <f t="shared" si="278"/>
        <v>2.5007447624474799E-6</v>
      </c>
      <c r="AF4038">
        <f t="shared" si="280"/>
        <v>1.5604647317672266E-3</v>
      </c>
      <c r="AG4038">
        <f t="shared" si="281"/>
        <v>1.0093005861238029E-2</v>
      </c>
    </row>
    <row r="4039" spans="30:33" x14ac:dyDescent="0.2">
      <c r="AD4039">
        <f t="shared" si="279"/>
        <v>4037</v>
      </c>
      <c r="AE4039">
        <f t="shared" si="278"/>
        <v>2.4967435708275635E-6</v>
      </c>
      <c r="AF4039">
        <f t="shared" si="280"/>
        <v>1.557967988196399E-3</v>
      </c>
      <c r="AG4039">
        <f t="shared" si="281"/>
        <v>1.0079353795430873E-2</v>
      </c>
    </row>
    <row r="4040" spans="30:33" x14ac:dyDescent="0.2">
      <c r="AD4040">
        <f t="shared" si="279"/>
        <v>4038</v>
      </c>
      <c r="AE4040">
        <f t="shared" si="278"/>
        <v>2.4927487811142394E-6</v>
      </c>
      <c r="AF4040">
        <f t="shared" si="280"/>
        <v>1.5554752394152846E-3</v>
      </c>
      <c r="AG4040">
        <f t="shared" si="281"/>
        <v>1.0065719578139299E-2</v>
      </c>
    </row>
    <row r="4041" spans="30:33" x14ac:dyDescent="0.2">
      <c r="AD4041">
        <f t="shared" si="279"/>
        <v>4039</v>
      </c>
      <c r="AE4041">
        <f t="shared" si="278"/>
        <v>2.4887603830644564E-6</v>
      </c>
      <c r="AF4041">
        <f t="shared" si="280"/>
        <v>1.55298647903222E-3</v>
      </c>
      <c r="AG4041">
        <f t="shared" si="281"/>
        <v>1.0052103187197339E-2</v>
      </c>
    </row>
    <row r="4042" spans="30:33" x14ac:dyDescent="0.2">
      <c r="AD4042">
        <f t="shared" si="279"/>
        <v>4040</v>
      </c>
      <c r="AE4042">
        <f t="shared" si="278"/>
        <v>2.4847783664515533E-6</v>
      </c>
      <c r="AF4042">
        <f t="shared" si="280"/>
        <v>1.5505017006657684E-3</v>
      </c>
      <c r="AG4042">
        <f t="shared" si="281"/>
        <v>1.0038504600464276E-2</v>
      </c>
    </row>
    <row r="4043" spans="30:33" x14ac:dyDescent="0.2">
      <c r="AD4043">
        <f t="shared" si="279"/>
        <v>4041</v>
      </c>
      <c r="AE4043">
        <f t="shared" si="278"/>
        <v>2.4808027210652305E-6</v>
      </c>
      <c r="AF4043">
        <f t="shared" si="280"/>
        <v>1.5480208979447032E-3</v>
      </c>
      <c r="AG4043">
        <f t="shared" si="281"/>
        <v>1.0024923795824597E-2</v>
      </c>
    </row>
    <row r="4044" spans="30:33" x14ac:dyDescent="0.2">
      <c r="AD4044">
        <f t="shared" si="279"/>
        <v>4042</v>
      </c>
      <c r="AE4044">
        <f t="shared" si="278"/>
        <v>2.4768334367115262E-6</v>
      </c>
      <c r="AF4044">
        <f t="shared" si="280"/>
        <v>1.5455440645079917E-3</v>
      </c>
      <c r="AG4044">
        <f t="shared" si="281"/>
        <v>1.0011360751187989E-2</v>
      </c>
    </row>
    <row r="4045" spans="30:33" x14ac:dyDescent="0.2">
      <c r="AD4045">
        <f t="shared" si="279"/>
        <v>4043</v>
      </c>
      <c r="AE4045">
        <f t="shared" si="278"/>
        <v>2.4728705032127877E-6</v>
      </c>
      <c r="AF4045">
        <f t="shared" si="280"/>
        <v>1.5430711940047788E-3</v>
      </c>
      <c r="AG4045">
        <f t="shared" si="281"/>
        <v>9.9978154444893014E-3</v>
      </c>
    </row>
    <row r="4046" spans="30:33" x14ac:dyDescent="0.2">
      <c r="AD4046">
        <f t="shared" si="279"/>
        <v>4044</v>
      </c>
      <c r="AE4046">
        <f t="shared" si="278"/>
        <v>2.4689139104076474E-6</v>
      </c>
      <c r="AF4046">
        <f t="shared" si="280"/>
        <v>1.5406022800943712E-3</v>
      </c>
      <c r="AG4046">
        <f t="shared" si="281"/>
        <v>9.9842878536885258E-3</v>
      </c>
    </row>
    <row r="4047" spans="30:33" x14ac:dyDescent="0.2">
      <c r="AD4047">
        <f t="shared" si="279"/>
        <v>4045</v>
      </c>
      <c r="AE4047">
        <f t="shared" si="278"/>
        <v>2.464963648150995E-6</v>
      </c>
      <c r="AF4047">
        <f t="shared" si="280"/>
        <v>1.5381373164462201E-3</v>
      </c>
      <c r="AG4047">
        <f t="shared" si="281"/>
        <v>9.9707779567707756E-3</v>
      </c>
    </row>
    <row r="4048" spans="30:33" x14ac:dyDescent="0.2">
      <c r="AD4048">
        <f t="shared" si="279"/>
        <v>4046</v>
      </c>
      <c r="AE4048">
        <f t="shared" si="278"/>
        <v>2.4610197063139531E-6</v>
      </c>
      <c r="AF4048">
        <f t="shared" si="280"/>
        <v>1.535676296739906E-3</v>
      </c>
      <c r="AG4048">
        <f t="shared" si="281"/>
        <v>9.9572857317462536E-3</v>
      </c>
    </row>
    <row r="4049" spans="30:33" x14ac:dyDescent="0.2">
      <c r="AD4049">
        <f t="shared" si="279"/>
        <v>4047</v>
      </c>
      <c r="AE4049">
        <f t="shared" si="278"/>
        <v>2.4570820747838508E-6</v>
      </c>
      <c r="AF4049">
        <f t="shared" si="280"/>
        <v>1.533219214665122E-3</v>
      </c>
      <c r="AG4049">
        <f t="shared" si="281"/>
        <v>9.9438111566502434E-3</v>
      </c>
    </row>
    <row r="4050" spans="30:33" x14ac:dyDescent="0.2">
      <c r="AD4050">
        <f t="shared" si="279"/>
        <v>4048</v>
      </c>
      <c r="AE4050">
        <f t="shared" si="278"/>
        <v>2.4531507434641963E-6</v>
      </c>
      <c r="AF4050">
        <f t="shared" si="280"/>
        <v>1.5307660639216577E-3</v>
      </c>
      <c r="AG4050">
        <f t="shared" si="281"/>
        <v>9.9303542095430658E-3</v>
      </c>
    </row>
    <row r="4051" spans="30:33" x14ac:dyDescent="0.2">
      <c r="AD4051">
        <f t="shared" si="279"/>
        <v>4049</v>
      </c>
      <c r="AE4051">
        <f t="shared" ref="AE4051:AE4114" si="282">AF4050*$AE$3</f>
        <v>2.4492257022746534E-6</v>
      </c>
      <c r="AF4051">
        <f t="shared" si="280"/>
        <v>1.5283168382193831E-3</v>
      </c>
      <c r="AG4051">
        <f t="shared" si="281"/>
        <v>9.9169148685100718E-3</v>
      </c>
    </row>
    <row r="4052" spans="30:33" x14ac:dyDescent="0.2">
      <c r="AD4052">
        <f t="shared" si="279"/>
        <v>4050</v>
      </c>
      <c r="AE4052">
        <f t="shared" si="282"/>
        <v>2.4453069411510139E-6</v>
      </c>
      <c r="AF4052">
        <f t="shared" si="280"/>
        <v>1.525871531278232E-3</v>
      </c>
      <c r="AG4052">
        <f t="shared" si="281"/>
        <v>9.9034931116616064E-3</v>
      </c>
    </row>
    <row r="4053" spans="30:33" x14ac:dyDescent="0.2">
      <c r="AD4053">
        <f t="shared" si="279"/>
        <v>4051</v>
      </c>
      <c r="AE4053">
        <f t="shared" si="282"/>
        <v>2.4413944500451723E-6</v>
      </c>
      <c r="AF4053">
        <f t="shared" si="280"/>
        <v>1.5234301368281867E-3</v>
      </c>
      <c r="AG4053">
        <f t="shared" si="281"/>
        <v>9.8900889171329928E-3</v>
      </c>
    </row>
    <row r="4054" spans="30:33" x14ac:dyDescent="0.2">
      <c r="AD4054">
        <f t="shared" si="279"/>
        <v>4052</v>
      </c>
      <c r="AE4054">
        <f t="shared" si="282"/>
        <v>2.4374882189250999E-6</v>
      </c>
      <c r="AF4054">
        <f t="shared" si="280"/>
        <v>1.5209926486092614E-3</v>
      </c>
      <c r="AG4054">
        <f t="shared" si="281"/>
        <v>9.8767022630845049E-3</v>
      </c>
    </row>
    <row r="4055" spans="30:33" x14ac:dyDescent="0.2">
      <c r="AD4055">
        <f t="shared" si="279"/>
        <v>4053</v>
      </c>
      <c r="AE4055">
        <f t="shared" si="282"/>
        <v>2.4335882377748195E-6</v>
      </c>
      <c r="AF4055">
        <f t="shared" si="280"/>
        <v>1.5185590603714865E-3</v>
      </c>
      <c r="AG4055">
        <f t="shared" si="281"/>
        <v>9.8633331277013427E-3</v>
      </c>
    </row>
    <row r="4056" spans="30:33" x14ac:dyDescent="0.2">
      <c r="AD4056">
        <f t="shared" si="279"/>
        <v>4054</v>
      </c>
      <c r="AE4056">
        <f t="shared" si="282"/>
        <v>2.4296944965943797E-6</v>
      </c>
      <c r="AF4056">
        <f t="shared" si="280"/>
        <v>1.516129365874892E-3</v>
      </c>
      <c r="AG4056">
        <f t="shared" si="281"/>
        <v>9.8499814891936151E-3</v>
      </c>
    </row>
    <row r="4057" spans="30:33" x14ac:dyDescent="0.2">
      <c r="AD4057">
        <f t="shared" si="279"/>
        <v>4055</v>
      </c>
      <c r="AE4057">
        <f t="shared" si="282"/>
        <v>2.4258069853998283E-6</v>
      </c>
      <c r="AF4057">
        <f t="shared" si="280"/>
        <v>1.5137035588894921E-3</v>
      </c>
      <c r="AG4057">
        <f t="shared" si="281"/>
        <v>9.8366473257963036E-3</v>
      </c>
    </row>
    <row r="4058" spans="30:33" x14ac:dyDescent="0.2">
      <c r="AD4058">
        <f t="shared" si="279"/>
        <v>4056</v>
      </c>
      <c r="AE4058">
        <f t="shared" si="282"/>
        <v>2.4219256942231884E-6</v>
      </c>
      <c r="AF4058">
        <f t="shared" si="280"/>
        <v>1.511281633195269E-3</v>
      </c>
      <c r="AG4058">
        <f t="shared" si="281"/>
        <v>9.8233306157692515E-3</v>
      </c>
    </row>
    <row r="4059" spans="30:33" x14ac:dyDescent="0.2">
      <c r="AD4059">
        <f t="shared" si="279"/>
        <v>4057</v>
      </c>
      <c r="AE4059">
        <f t="shared" si="282"/>
        <v>2.4180506131124314E-6</v>
      </c>
      <c r="AF4059">
        <f t="shared" si="280"/>
        <v>1.5088635825821564E-3</v>
      </c>
      <c r="AG4059">
        <f t="shared" si="281"/>
        <v>9.8100313373971348E-3</v>
      </c>
    </row>
    <row r="4060" spans="30:33" x14ac:dyDescent="0.2">
      <c r="AD4060">
        <f t="shared" si="279"/>
        <v>4058</v>
      </c>
      <c r="AE4060">
        <f t="shared" si="282"/>
        <v>2.4141817321314514E-6</v>
      </c>
      <c r="AF4060">
        <f t="shared" si="280"/>
        <v>1.5064494008500248E-3</v>
      </c>
      <c r="AG4060">
        <f t="shared" si="281"/>
        <v>9.7967494689894293E-3</v>
      </c>
    </row>
    <row r="4061" spans="30:33" x14ac:dyDescent="0.2">
      <c r="AD4061">
        <f t="shared" si="279"/>
        <v>4059</v>
      </c>
      <c r="AE4061">
        <f t="shared" si="282"/>
        <v>2.4103190413600406E-6</v>
      </c>
      <c r="AF4061">
        <f t="shared" si="280"/>
        <v>1.5040390818086646E-3</v>
      </c>
      <c r="AG4061">
        <f t="shared" si="281"/>
        <v>9.7834849888804049E-3</v>
      </c>
    </row>
    <row r="4062" spans="30:33" x14ac:dyDescent="0.2">
      <c r="AD4062">
        <f t="shared" si="279"/>
        <v>4060</v>
      </c>
      <c r="AE4062">
        <f t="shared" si="282"/>
        <v>2.4064625308938645E-6</v>
      </c>
      <c r="AF4062">
        <f t="shared" si="280"/>
        <v>1.5016326192777707E-3</v>
      </c>
      <c r="AG4062">
        <f t="shared" si="281"/>
        <v>9.7702378754290897E-3</v>
      </c>
    </row>
    <row r="4063" spans="30:33" x14ac:dyDescent="0.2">
      <c r="AD4063">
        <f t="shared" si="279"/>
        <v>4061</v>
      </c>
      <c r="AE4063">
        <f t="shared" si="282"/>
        <v>2.4026121908444343E-6</v>
      </c>
      <c r="AF4063">
        <f t="shared" si="280"/>
        <v>1.4992300070869261E-3</v>
      </c>
      <c r="AG4063">
        <f t="shared" si="281"/>
        <v>9.7570081070192469E-3</v>
      </c>
    </row>
    <row r="4064" spans="30:33" x14ac:dyDescent="0.2">
      <c r="AD4064">
        <f t="shared" si="279"/>
        <v>4062</v>
      </c>
      <c r="AE4064">
        <f t="shared" si="282"/>
        <v>2.3987680113390829E-6</v>
      </c>
      <c r="AF4064">
        <f t="shared" si="280"/>
        <v>1.4968312390755869E-3</v>
      </c>
      <c r="AG4064">
        <f t="shared" si="281"/>
        <v>9.7437956620593548E-3</v>
      </c>
    </row>
    <row r="4065" spans="30:33" x14ac:dyDescent="0.2">
      <c r="AD4065">
        <f t="shared" si="279"/>
        <v>4063</v>
      </c>
      <c r="AE4065">
        <f t="shared" si="282"/>
        <v>2.3949299825209404E-6</v>
      </c>
      <c r="AF4065">
        <f t="shared" si="280"/>
        <v>1.4944363090930658E-3</v>
      </c>
      <c r="AG4065">
        <f t="shared" si="281"/>
        <v>9.7306005189825798E-3</v>
      </c>
    </row>
    <row r="4066" spans="30:33" x14ac:dyDescent="0.2">
      <c r="AD4066">
        <f t="shared" si="279"/>
        <v>4064</v>
      </c>
      <c r="AE4066">
        <f t="shared" si="282"/>
        <v>2.3910980945489065E-6</v>
      </c>
      <c r="AF4066">
        <f t="shared" si="280"/>
        <v>1.4920452109985168E-3</v>
      </c>
      <c r="AG4066">
        <f t="shared" si="281"/>
        <v>9.7174226562467565E-3</v>
      </c>
    </row>
    <row r="4067" spans="30:33" x14ac:dyDescent="0.2">
      <c r="AD4067">
        <f t="shared" ref="AD4067:AD4130" si="283">AD4066+1</f>
        <v>4065</v>
      </c>
      <c r="AE4067">
        <f t="shared" si="282"/>
        <v>2.3872723375976278E-6</v>
      </c>
      <c r="AF4067">
        <f t="shared" ref="AF4067:AF4130" si="284">AF4066*$AF$3</f>
        <v>1.4896579386609191E-3</v>
      </c>
      <c r="AG4067">
        <f t="shared" ref="AG4067:AG4130" si="285">AD4067*AE4067</f>
        <v>9.7042620523343573E-3</v>
      </c>
    </row>
    <row r="4068" spans="30:33" x14ac:dyDescent="0.2">
      <c r="AD4068">
        <f t="shared" si="283"/>
        <v>4066</v>
      </c>
      <c r="AE4068">
        <f t="shared" si="282"/>
        <v>2.3834527018574718E-6</v>
      </c>
      <c r="AF4068">
        <f t="shared" si="284"/>
        <v>1.4872744859590616E-3</v>
      </c>
      <c r="AG4068">
        <f t="shared" si="285"/>
        <v>9.6911186857524794E-3</v>
      </c>
    </row>
    <row r="4069" spans="30:33" x14ac:dyDescent="0.2">
      <c r="AD4069">
        <f t="shared" si="283"/>
        <v>4067</v>
      </c>
      <c r="AE4069">
        <f t="shared" si="282"/>
        <v>2.3796391775344996E-6</v>
      </c>
      <c r="AF4069">
        <f t="shared" si="284"/>
        <v>1.4848948467815271E-3</v>
      </c>
      <c r="AG4069">
        <f t="shared" si="285"/>
        <v>9.6779925350328096E-3</v>
      </c>
    </row>
    <row r="4070" spans="30:33" x14ac:dyDescent="0.2">
      <c r="AD4070">
        <f t="shared" si="283"/>
        <v>4068</v>
      </c>
      <c r="AE4070">
        <f t="shared" si="282"/>
        <v>2.3758317548504443E-6</v>
      </c>
      <c r="AF4070">
        <f t="shared" si="284"/>
        <v>1.4825190150266766E-3</v>
      </c>
      <c r="AG4070">
        <f t="shared" si="285"/>
        <v>9.6648835787316069E-3</v>
      </c>
    </row>
    <row r="4071" spans="30:33" x14ac:dyDescent="0.2">
      <c r="AD4071">
        <f t="shared" si="283"/>
        <v>4069</v>
      </c>
      <c r="AE4071">
        <f t="shared" si="282"/>
        <v>2.3720304240426834E-6</v>
      </c>
      <c r="AF4071">
        <f t="shared" si="284"/>
        <v>1.4801469846026339E-3</v>
      </c>
      <c r="AG4071">
        <f t="shared" si="285"/>
        <v>9.6517917954296786E-3</v>
      </c>
    </row>
    <row r="4072" spans="30:33" x14ac:dyDescent="0.2">
      <c r="AD4072">
        <f t="shared" si="283"/>
        <v>4070</v>
      </c>
      <c r="AE4072">
        <f t="shared" si="282"/>
        <v>2.3682351753642155E-6</v>
      </c>
      <c r="AF4072">
        <f t="shared" si="284"/>
        <v>1.4777787494272697E-3</v>
      </c>
      <c r="AG4072">
        <f t="shared" si="285"/>
        <v>9.6387171637323573E-3</v>
      </c>
    </row>
    <row r="4073" spans="30:33" x14ac:dyDescent="0.2">
      <c r="AD4073">
        <f t="shared" si="283"/>
        <v>4071</v>
      </c>
      <c r="AE4073">
        <f t="shared" si="282"/>
        <v>2.3644459990836325E-6</v>
      </c>
      <c r="AF4073">
        <f t="shared" si="284"/>
        <v>1.475414303428186E-3</v>
      </c>
      <c r="AG4073">
        <f t="shared" si="285"/>
        <v>9.6256596622694684E-3</v>
      </c>
    </row>
    <row r="4074" spans="30:33" x14ac:dyDescent="0.2">
      <c r="AD4074">
        <f t="shared" si="283"/>
        <v>4072</v>
      </c>
      <c r="AE4074">
        <f t="shared" si="282"/>
        <v>2.3606628854850988E-6</v>
      </c>
      <c r="AF4074">
        <f t="shared" si="284"/>
        <v>1.4730536405427009E-3</v>
      </c>
      <c r="AG4074">
        <f t="shared" si="285"/>
        <v>9.6126192696953227E-3</v>
      </c>
    </row>
    <row r="4075" spans="30:33" x14ac:dyDescent="0.2">
      <c r="AD4075">
        <f t="shared" si="283"/>
        <v>4073</v>
      </c>
      <c r="AE4075">
        <f t="shared" si="282"/>
        <v>2.3568858248683223E-6</v>
      </c>
      <c r="AF4075">
        <f t="shared" si="284"/>
        <v>1.4706967547178326E-3</v>
      </c>
      <c r="AG4075">
        <f t="shared" si="285"/>
        <v>9.5995959646886769E-3</v>
      </c>
    </row>
    <row r="4076" spans="30:33" x14ac:dyDescent="0.2">
      <c r="AD4076">
        <f t="shared" si="283"/>
        <v>4074</v>
      </c>
      <c r="AE4076">
        <f t="shared" si="282"/>
        <v>2.353114807548533E-6</v>
      </c>
      <c r="AF4076">
        <f t="shared" si="284"/>
        <v>1.468343639910284E-3</v>
      </c>
      <c r="AG4076">
        <f t="shared" si="285"/>
        <v>9.5865897259527228E-3</v>
      </c>
    </row>
    <row r="4077" spans="30:33" x14ac:dyDescent="0.2">
      <c r="AD4077">
        <f t="shared" si="283"/>
        <v>4075</v>
      </c>
      <c r="AE4077">
        <f t="shared" si="282"/>
        <v>2.3493498238564554E-6</v>
      </c>
      <c r="AF4077">
        <f t="shared" si="284"/>
        <v>1.4659942900864275E-3</v>
      </c>
      <c r="AG4077">
        <f t="shared" si="285"/>
        <v>9.5736005322150566E-3</v>
      </c>
    </row>
    <row r="4078" spans="30:33" x14ac:dyDescent="0.2">
      <c r="AD4078">
        <f t="shared" si="283"/>
        <v>4076</v>
      </c>
      <c r="AE4078">
        <f t="shared" si="282"/>
        <v>2.3455908641382853E-6</v>
      </c>
      <c r="AF4078">
        <f t="shared" si="284"/>
        <v>1.4636486992222891E-3</v>
      </c>
      <c r="AG4078">
        <f t="shared" si="285"/>
        <v>9.5606283622276505E-3</v>
      </c>
    </row>
    <row r="4079" spans="30:33" x14ac:dyDescent="0.2">
      <c r="AD4079">
        <f t="shared" si="283"/>
        <v>4077</v>
      </c>
      <c r="AE4079">
        <f t="shared" si="282"/>
        <v>2.3418379187556638E-6</v>
      </c>
      <c r="AF4079">
        <f t="shared" si="284"/>
        <v>1.4613068613035334E-3</v>
      </c>
      <c r="AG4079">
        <f t="shared" si="285"/>
        <v>9.5476731947668411E-3</v>
      </c>
    </row>
    <row r="4080" spans="30:33" x14ac:dyDescent="0.2">
      <c r="AD4080">
        <f t="shared" si="283"/>
        <v>4078</v>
      </c>
      <c r="AE4080">
        <f t="shared" si="282"/>
        <v>2.3380909780856543E-6</v>
      </c>
      <c r="AF4080">
        <f t="shared" si="284"/>
        <v>1.4589687703254477E-3</v>
      </c>
      <c r="AG4080">
        <f t="shared" si="285"/>
        <v>9.534735008633298E-3</v>
      </c>
    </row>
    <row r="4081" spans="30:33" x14ac:dyDescent="0.2">
      <c r="AD4081">
        <f t="shared" si="283"/>
        <v>4079</v>
      </c>
      <c r="AE4081">
        <f t="shared" si="282"/>
        <v>2.3343500325207174E-6</v>
      </c>
      <c r="AF4081">
        <f t="shared" si="284"/>
        <v>1.4566344202929268E-3</v>
      </c>
      <c r="AG4081">
        <f t="shared" si="285"/>
        <v>9.5218137826520062E-3</v>
      </c>
    </row>
    <row r="4082" spans="30:33" x14ac:dyDescent="0.2">
      <c r="AD4082">
        <f t="shared" si="283"/>
        <v>4080</v>
      </c>
      <c r="AE4082">
        <f t="shared" si="282"/>
        <v>2.3306150724686839E-6</v>
      </c>
      <c r="AF4082">
        <f t="shared" si="284"/>
        <v>1.4543038052204581E-3</v>
      </c>
      <c r="AG4082">
        <f t="shared" si="285"/>
        <v>9.5089094956722301E-3</v>
      </c>
    </row>
    <row r="4083" spans="30:33" x14ac:dyDescent="0.2">
      <c r="AD4083">
        <f t="shared" si="283"/>
        <v>4081</v>
      </c>
      <c r="AE4083">
        <f t="shared" si="282"/>
        <v>2.3268860883527342E-6</v>
      </c>
      <c r="AF4083">
        <f t="shared" si="284"/>
        <v>1.4519769191321053E-3</v>
      </c>
      <c r="AG4083">
        <f t="shared" si="285"/>
        <v>9.496022126567508E-3</v>
      </c>
    </row>
    <row r="4084" spans="30:33" x14ac:dyDescent="0.2">
      <c r="AD4084">
        <f t="shared" si="283"/>
        <v>4082</v>
      </c>
      <c r="AE4084">
        <f t="shared" si="282"/>
        <v>2.3231630706113695E-6</v>
      </c>
      <c r="AF4084">
        <f t="shared" si="284"/>
        <v>1.4496537560614938E-3</v>
      </c>
      <c r="AG4084">
        <f t="shared" si="285"/>
        <v>9.4831516542356106E-3</v>
      </c>
    </row>
    <row r="4085" spans="30:33" x14ac:dyDescent="0.2">
      <c r="AD4085">
        <f t="shared" si="283"/>
        <v>4083</v>
      </c>
      <c r="AE4085">
        <f t="shared" si="282"/>
        <v>2.3194460096983911E-6</v>
      </c>
      <c r="AF4085">
        <f t="shared" si="284"/>
        <v>1.4473343100517952E-3</v>
      </c>
      <c r="AG4085">
        <f t="shared" si="285"/>
        <v>9.4702980575985304E-3</v>
      </c>
    </row>
    <row r="4086" spans="30:33" x14ac:dyDescent="0.2">
      <c r="AD4086">
        <f t="shared" si="283"/>
        <v>4084</v>
      </c>
      <c r="AE4086">
        <f t="shared" si="282"/>
        <v>2.3157348960828734E-6</v>
      </c>
      <c r="AF4086">
        <f t="shared" si="284"/>
        <v>1.4450185751557123E-3</v>
      </c>
      <c r="AG4086">
        <f t="shared" si="285"/>
        <v>9.4574613156024542E-3</v>
      </c>
    </row>
    <row r="4087" spans="30:33" x14ac:dyDescent="0.2">
      <c r="AD4087">
        <f t="shared" si="283"/>
        <v>4085</v>
      </c>
      <c r="AE4087">
        <f t="shared" si="282"/>
        <v>2.3120297202491406E-6</v>
      </c>
      <c r="AF4087">
        <f t="shared" si="284"/>
        <v>1.4427065454354631E-3</v>
      </c>
      <c r="AG4087">
        <f t="shared" si="285"/>
        <v>9.4446414072177388E-3</v>
      </c>
    </row>
    <row r="4088" spans="30:33" x14ac:dyDescent="0.2">
      <c r="AD4088">
        <f t="shared" si="283"/>
        <v>4086</v>
      </c>
      <c r="AE4088">
        <f t="shared" si="282"/>
        <v>2.3083304726967418E-6</v>
      </c>
      <c r="AF4088">
        <f t="shared" si="284"/>
        <v>1.4403982149627662E-3</v>
      </c>
      <c r="AG4088">
        <f t="shared" si="285"/>
        <v>9.4318383114388865E-3</v>
      </c>
    </row>
    <row r="4089" spans="30:33" x14ac:dyDescent="0.2">
      <c r="AD4089">
        <f t="shared" si="283"/>
        <v>4087</v>
      </c>
      <c r="AE4089">
        <f t="shared" si="282"/>
        <v>2.3046371439404269E-6</v>
      </c>
      <c r="AF4089">
        <f t="shared" si="284"/>
        <v>1.4380935778188257E-3</v>
      </c>
      <c r="AG4089">
        <f t="shared" si="285"/>
        <v>9.4190520072845244E-3</v>
      </c>
    </row>
    <row r="4090" spans="30:33" x14ac:dyDescent="0.2">
      <c r="AD4090">
        <f t="shared" si="283"/>
        <v>4088</v>
      </c>
      <c r="AE4090">
        <f t="shared" si="282"/>
        <v>2.300949724510122E-6</v>
      </c>
      <c r="AF4090">
        <f t="shared" si="284"/>
        <v>1.4357926280943155E-3</v>
      </c>
      <c r="AG4090">
        <f t="shared" si="285"/>
        <v>9.4062824737973783E-3</v>
      </c>
    </row>
    <row r="4091" spans="30:33" x14ac:dyDescent="0.2">
      <c r="AD4091">
        <f t="shared" si="283"/>
        <v>4089</v>
      </c>
      <c r="AE4091">
        <f t="shared" si="282"/>
        <v>2.2972682049509057E-6</v>
      </c>
      <c r="AF4091">
        <f t="shared" si="284"/>
        <v>1.4334953598893645E-3</v>
      </c>
      <c r="AG4091">
        <f t="shared" si="285"/>
        <v>9.3935296900442538E-3</v>
      </c>
    </row>
    <row r="4092" spans="30:33" x14ac:dyDescent="0.2">
      <c r="AD4092">
        <f t="shared" si="283"/>
        <v>4090</v>
      </c>
      <c r="AE4092">
        <f t="shared" si="282"/>
        <v>2.2935925758229842E-6</v>
      </c>
      <c r="AF4092">
        <f t="shared" si="284"/>
        <v>1.4312017673135415E-3</v>
      </c>
      <c r="AG4092">
        <f t="shared" si="285"/>
        <v>9.380793635116005E-3</v>
      </c>
    </row>
    <row r="4093" spans="30:33" x14ac:dyDescent="0.2">
      <c r="AD4093">
        <f t="shared" si="283"/>
        <v>4091</v>
      </c>
      <c r="AE4093">
        <f t="shared" si="282"/>
        <v>2.2899228277016675E-6</v>
      </c>
      <c r="AF4093">
        <f t="shared" si="284"/>
        <v>1.4289118444858397E-3</v>
      </c>
      <c r="AG4093">
        <f t="shared" si="285"/>
        <v>9.3680742881275224E-3</v>
      </c>
    </row>
    <row r="4094" spans="30:33" x14ac:dyDescent="0.2">
      <c r="AD4094">
        <f t="shared" si="283"/>
        <v>4092</v>
      </c>
      <c r="AE4094">
        <f t="shared" si="282"/>
        <v>2.2862589511773444E-6</v>
      </c>
      <c r="AF4094">
        <f t="shared" si="284"/>
        <v>1.4266255855346624E-3</v>
      </c>
      <c r="AG4094">
        <f t="shared" si="285"/>
        <v>9.3553716282176926E-3</v>
      </c>
    </row>
    <row r="4095" spans="30:33" x14ac:dyDescent="0.2">
      <c r="AD4095">
        <f t="shared" si="283"/>
        <v>4093</v>
      </c>
      <c r="AE4095">
        <f t="shared" si="282"/>
        <v>2.2826009368554609E-6</v>
      </c>
      <c r="AF4095">
        <f t="shared" si="284"/>
        <v>1.4243429845978068E-3</v>
      </c>
      <c r="AG4095">
        <f t="shared" si="285"/>
        <v>9.3426856345494007E-3</v>
      </c>
    </row>
    <row r="4096" spans="30:33" x14ac:dyDescent="0.2">
      <c r="AD4096">
        <f t="shared" si="283"/>
        <v>4094</v>
      </c>
      <c r="AE4096">
        <f t="shared" si="282"/>
        <v>2.2789487753564919E-6</v>
      </c>
      <c r="AF4096">
        <f t="shared" si="284"/>
        <v>1.4220640358224503E-3</v>
      </c>
      <c r="AG4096">
        <f t="shared" si="285"/>
        <v>9.3300162863094779E-3</v>
      </c>
    </row>
    <row r="4097" spans="30:33" x14ac:dyDescent="0.2">
      <c r="AD4097">
        <f t="shared" si="283"/>
        <v>4095</v>
      </c>
      <c r="AE4097">
        <f t="shared" si="282"/>
        <v>2.2753024573159217E-6</v>
      </c>
      <c r="AF4097">
        <f t="shared" si="284"/>
        <v>1.4197887333651342E-3</v>
      </c>
      <c r="AG4097">
        <f t="shared" si="285"/>
        <v>9.3173635627086995E-3</v>
      </c>
    </row>
    <row r="4098" spans="30:33" x14ac:dyDescent="0.2">
      <c r="AD4098">
        <f t="shared" si="283"/>
        <v>4096</v>
      </c>
      <c r="AE4098">
        <f t="shared" si="282"/>
        <v>2.2716619733842156E-6</v>
      </c>
      <c r="AF4098">
        <f t="shared" si="284"/>
        <v>1.41751707139175E-3</v>
      </c>
      <c r="AG4098">
        <f t="shared" si="285"/>
        <v>9.3047274429817473E-3</v>
      </c>
    </row>
    <row r="4099" spans="30:33" x14ac:dyDescent="0.2">
      <c r="AD4099">
        <f t="shared" si="283"/>
        <v>4097</v>
      </c>
      <c r="AE4099">
        <f t="shared" si="282"/>
        <v>2.268027314226801E-6</v>
      </c>
      <c r="AF4099">
        <f t="shared" si="284"/>
        <v>1.4152490440775232E-3</v>
      </c>
      <c r="AG4099">
        <f t="shared" si="285"/>
        <v>9.292107906387204E-3</v>
      </c>
    </row>
    <row r="4100" spans="30:33" x14ac:dyDescent="0.2">
      <c r="AD4100">
        <f t="shared" si="283"/>
        <v>4098</v>
      </c>
      <c r="AE4100">
        <f t="shared" si="282"/>
        <v>2.2643984705240381E-6</v>
      </c>
      <c r="AF4100">
        <f t="shared" si="284"/>
        <v>1.4129846456069992E-3</v>
      </c>
      <c r="AG4100">
        <f t="shared" si="285"/>
        <v>9.2795049322075083E-3</v>
      </c>
    </row>
    <row r="4101" spans="30:33" x14ac:dyDescent="0.2">
      <c r="AD4101">
        <f t="shared" si="283"/>
        <v>4099</v>
      </c>
      <c r="AE4101">
        <f t="shared" si="282"/>
        <v>2.2607754329711998E-6</v>
      </c>
      <c r="AF4101">
        <f t="shared" si="284"/>
        <v>1.4107238701740279E-3</v>
      </c>
      <c r="AG4101">
        <f t="shared" si="285"/>
        <v>9.2669184997489478E-3</v>
      </c>
    </row>
    <row r="4102" spans="30:33" x14ac:dyDescent="0.2">
      <c r="AD4102">
        <f t="shared" si="283"/>
        <v>4100</v>
      </c>
      <c r="AE4102">
        <f t="shared" si="282"/>
        <v>2.2571581922784457E-6</v>
      </c>
      <c r="AF4102">
        <f t="shared" si="284"/>
        <v>1.4084667119817493E-3</v>
      </c>
      <c r="AG4102">
        <f t="shared" si="285"/>
        <v>9.2543485883416279E-3</v>
      </c>
    </row>
    <row r="4103" spans="30:33" x14ac:dyDescent="0.2">
      <c r="AD4103">
        <f t="shared" si="283"/>
        <v>4101</v>
      </c>
      <c r="AE4103">
        <f t="shared" si="282"/>
        <v>2.2535467391707999E-6</v>
      </c>
      <c r="AF4103">
        <f t="shared" si="284"/>
        <v>1.4062131652425784E-3</v>
      </c>
      <c r="AG4103">
        <f t="shared" si="285"/>
        <v>9.241795177339451E-3</v>
      </c>
    </row>
    <row r="4104" spans="30:33" x14ac:dyDescent="0.2">
      <c r="AD4104">
        <f t="shared" si="283"/>
        <v>4102</v>
      </c>
      <c r="AE4104">
        <f t="shared" si="282"/>
        <v>2.2499410643881263E-6</v>
      </c>
      <c r="AF4104">
        <f t="shared" si="284"/>
        <v>1.4039632241781902E-3</v>
      </c>
      <c r="AG4104">
        <f t="shared" si="285"/>
        <v>9.2292582461200937E-3</v>
      </c>
    </row>
    <row r="4105" spans="30:33" x14ac:dyDescent="0.2">
      <c r="AD4105">
        <f t="shared" si="283"/>
        <v>4103</v>
      </c>
      <c r="AE4105">
        <f t="shared" si="282"/>
        <v>2.2463411586851052E-6</v>
      </c>
      <c r="AF4105">
        <f t="shared" si="284"/>
        <v>1.4017168830195051E-3</v>
      </c>
      <c r="AG4105">
        <f t="shared" si="285"/>
        <v>9.2167377740849862E-3</v>
      </c>
    </row>
    <row r="4106" spans="30:33" x14ac:dyDescent="0.2">
      <c r="AD4106">
        <f t="shared" si="283"/>
        <v>4104</v>
      </c>
      <c r="AE4106">
        <f t="shared" si="282"/>
        <v>2.2427470128312091E-6</v>
      </c>
      <c r="AF4106">
        <f t="shared" si="284"/>
        <v>1.3994741360066737E-3</v>
      </c>
      <c r="AG4106">
        <f t="shared" si="285"/>
        <v>9.2042337406592813E-3</v>
      </c>
    </row>
    <row r="4107" spans="30:33" x14ac:dyDescent="0.2">
      <c r="AD4107">
        <f t="shared" si="283"/>
        <v>4105</v>
      </c>
      <c r="AE4107">
        <f t="shared" si="282"/>
        <v>2.2391586176106792E-6</v>
      </c>
      <c r="AF4107">
        <f t="shared" si="284"/>
        <v>1.3972349773890629E-3</v>
      </c>
      <c r="AG4107">
        <f t="shared" si="285"/>
        <v>9.1917461252918383E-3</v>
      </c>
    </row>
    <row r="4108" spans="30:33" x14ac:dyDescent="0.2">
      <c r="AD4108">
        <f t="shared" si="283"/>
        <v>4106</v>
      </c>
      <c r="AE4108">
        <f t="shared" si="282"/>
        <v>2.2355759638225016E-6</v>
      </c>
      <c r="AF4108">
        <f t="shared" si="284"/>
        <v>1.3949994014252403E-3</v>
      </c>
      <c r="AG4108">
        <f t="shared" si="285"/>
        <v>9.179274907455192E-3</v>
      </c>
    </row>
    <row r="4109" spans="30:33" x14ac:dyDescent="0.2">
      <c r="AD4109">
        <f t="shared" si="283"/>
        <v>4107</v>
      </c>
      <c r="AE4109">
        <f t="shared" si="282"/>
        <v>2.2319990422803854E-6</v>
      </c>
      <c r="AF4109">
        <f t="shared" si="284"/>
        <v>1.3927674023829599E-3</v>
      </c>
      <c r="AG4109">
        <f t="shared" si="285"/>
        <v>9.1668200666455424E-3</v>
      </c>
    </row>
    <row r="4110" spans="30:33" x14ac:dyDescent="0.2">
      <c r="AD4110">
        <f t="shared" si="283"/>
        <v>4108</v>
      </c>
      <c r="AE4110">
        <f t="shared" si="282"/>
        <v>2.228427843812737E-6</v>
      </c>
      <c r="AF4110">
        <f t="shared" si="284"/>
        <v>1.3905389745391471E-3</v>
      </c>
      <c r="AG4110">
        <f t="shared" si="285"/>
        <v>9.1543815823827233E-3</v>
      </c>
    </row>
    <row r="4111" spans="30:33" x14ac:dyDescent="0.2">
      <c r="AD4111">
        <f t="shared" si="283"/>
        <v>4109</v>
      </c>
      <c r="AE4111">
        <f t="shared" si="282"/>
        <v>2.2248623592626361E-6</v>
      </c>
      <c r="AF4111">
        <f t="shared" si="284"/>
        <v>1.3883141121798844E-3</v>
      </c>
      <c r="AG4111">
        <f t="shared" si="285"/>
        <v>9.1419594342101711E-3</v>
      </c>
    </row>
    <row r="4112" spans="30:33" x14ac:dyDescent="0.2">
      <c r="AD4112">
        <f t="shared" si="283"/>
        <v>4110</v>
      </c>
      <c r="AE4112">
        <f t="shared" si="282"/>
        <v>2.221302579487816E-6</v>
      </c>
      <c r="AF4112">
        <f t="shared" si="284"/>
        <v>1.3860928096003965E-3</v>
      </c>
      <c r="AG4112">
        <f t="shared" si="285"/>
        <v>9.1295536016949234E-3</v>
      </c>
    </row>
    <row r="4113" spans="30:33" x14ac:dyDescent="0.2">
      <c r="AD4113">
        <f t="shared" si="283"/>
        <v>4111</v>
      </c>
      <c r="AE4113">
        <f t="shared" si="282"/>
        <v>2.2177484953606355E-6</v>
      </c>
      <c r="AF4113">
        <f t="shared" si="284"/>
        <v>1.3838750611050359E-3</v>
      </c>
      <c r="AG4113">
        <f t="shared" si="285"/>
        <v>9.1171640644275732E-3</v>
      </c>
    </row>
    <row r="4114" spans="30:33" x14ac:dyDescent="0.2">
      <c r="AD4114">
        <f t="shared" si="283"/>
        <v>4112</v>
      </c>
      <c r="AE4114">
        <f t="shared" si="282"/>
        <v>2.2142000977680583E-6</v>
      </c>
      <c r="AF4114">
        <f t="shared" si="284"/>
        <v>1.3816608610072677E-3</v>
      </c>
      <c r="AG4114">
        <f t="shared" si="285"/>
        <v>9.1047908020222557E-3</v>
      </c>
    </row>
    <row r="4115" spans="30:33" x14ac:dyDescent="0.2">
      <c r="AD4115">
        <f t="shared" si="283"/>
        <v>4113</v>
      </c>
      <c r="AE4115">
        <f t="shared" ref="AE4115:AE4178" si="286">AF4114*$AE$3</f>
        <v>2.2106573776116295E-6</v>
      </c>
      <c r="AF4115">
        <f t="shared" si="284"/>
        <v>1.3794502036296561E-3</v>
      </c>
      <c r="AG4115">
        <f t="shared" si="285"/>
        <v>9.0924337941166323E-3</v>
      </c>
    </row>
    <row r="4116" spans="30:33" x14ac:dyDescent="0.2">
      <c r="AD4116">
        <f t="shared" si="283"/>
        <v>4114</v>
      </c>
      <c r="AE4116">
        <f t="shared" si="286"/>
        <v>2.2071203258074506E-6</v>
      </c>
      <c r="AF4116">
        <f t="shared" si="284"/>
        <v>1.3772430833038486E-3</v>
      </c>
      <c r="AG4116">
        <f t="shared" si="285"/>
        <v>9.0800930203718527E-3</v>
      </c>
    </row>
    <row r="4117" spans="30:33" x14ac:dyDescent="0.2">
      <c r="AD4117">
        <f t="shared" si="283"/>
        <v>4115</v>
      </c>
      <c r="AE4117">
        <f t="shared" si="286"/>
        <v>2.203588933286159E-6</v>
      </c>
      <c r="AF4117">
        <f t="shared" si="284"/>
        <v>1.3750394943705625E-3</v>
      </c>
      <c r="AG4117">
        <f t="shared" si="285"/>
        <v>9.0677684604725441E-3</v>
      </c>
    </row>
    <row r="4118" spans="30:33" x14ac:dyDescent="0.2">
      <c r="AD4118">
        <f t="shared" si="283"/>
        <v>4116</v>
      </c>
      <c r="AE4118">
        <f t="shared" si="286"/>
        <v>2.2000631909929009E-6</v>
      </c>
      <c r="AF4118">
        <f t="shared" si="284"/>
        <v>1.3728394311795695E-3</v>
      </c>
      <c r="AG4118">
        <f t="shared" si="285"/>
        <v>9.0554600941267806E-3</v>
      </c>
    </row>
    <row r="4119" spans="30:33" x14ac:dyDescent="0.2">
      <c r="AD4119">
        <f t="shared" si="283"/>
        <v>4117</v>
      </c>
      <c r="AE4119">
        <f t="shared" si="286"/>
        <v>2.1965430898873123E-6</v>
      </c>
      <c r="AF4119">
        <f t="shared" si="284"/>
        <v>1.3706428880896821E-3</v>
      </c>
      <c r="AG4119">
        <f t="shared" si="285"/>
        <v>9.043167901066065E-3</v>
      </c>
    </row>
    <row r="4120" spans="30:33" x14ac:dyDescent="0.2">
      <c r="AD4120">
        <f t="shared" si="283"/>
        <v>4118</v>
      </c>
      <c r="AE4120">
        <f t="shared" si="286"/>
        <v>2.1930286209434923E-6</v>
      </c>
      <c r="AF4120">
        <f t="shared" si="284"/>
        <v>1.3684498594687387E-3</v>
      </c>
      <c r="AG4120">
        <f t="shared" si="285"/>
        <v>9.030891861045302E-3</v>
      </c>
    </row>
    <row r="4121" spans="30:33" x14ac:dyDescent="0.2">
      <c r="AD4121">
        <f t="shared" si="283"/>
        <v>4119</v>
      </c>
      <c r="AE4121">
        <f t="shared" si="286"/>
        <v>2.1895197751499831E-6</v>
      </c>
      <c r="AF4121">
        <f t="shared" si="284"/>
        <v>1.3662603396935886E-3</v>
      </c>
      <c r="AG4121">
        <f t="shared" si="285"/>
        <v>9.01863195384278E-3</v>
      </c>
    </row>
    <row r="4122" spans="30:33" x14ac:dyDescent="0.2">
      <c r="AD4122">
        <f t="shared" si="283"/>
        <v>4120</v>
      </c>
      <c r="AE4122">
        <f t="shared" si="286"/>
        <v>2.1860165435097426E-6</v>
      </c>
      <c r="AF4122">
        <f t="shared" si="284"/>
        <v>1.3640743231500788E-3</v>
      </c>
      <c r="AG4122">
        <f t="shared" si="285"/>
        <v>9.0063881592601404E-3</v>
      </c>
    </row>
    <row r="4123" spans="30:33" x14ac:dyDescent="0.2">
      <c r="AD4123">
        <f t="shared" si="283"/>
        <v>4121</v>
      </c>
      <c r="AE4123">
        <f t="shared" si="286"/>
        <v>2.1825189170401271E-6</v>
      </c>
      <c r="AF4123">
        <f t="shared" si="284"/>
        <v>1.3618918042330385E-3</v>
      </c>
      <c r="AG4123">
        <f t="shared" si="285"/>
        <v>8.9941604571223636E-3</v>
      </c>
    </row>
    <row r="4124" spans="30:33" x14ac:dyDescent="0.2">
      <c r="AD4124">
        <f t="shared" si="283"/>
        <v>4122</v>
      </c>
      <c r="AE4124">
        <f t="shared" si="286"/>
        <v>2.1790268867728626E-6</v>
      </c>
      <c r="AF4124">
        <f t="shared" si="284"/>
        <v>1.3597127773462656E-3</v>
      </c>
      <c r="AG4124">
        <f t="shared" si="285"/>
        <v>8.9819488272777394E-3</v>
      </c>
    </row>
    <row r="4125" spans="30:33" x14ac:dyDescent="0.2">
      <c r="AD4125">
        <f t="shared" si="283"/>
        <v>4123</v>
      </c>
      <c r="AE4125">
        <f t="shared" si="286"/>
        <v>2.1755404437540258E-6</v>
      </c>
      <c r="AF4125">
        <f t="shared" si="284"/>
        <v>1.3575372369025115E-3</v>
      </c>
      <c r="AG4125">
        <f t="shared" si="285"/>
        <v>8.969753249597848E-3</v>
      </c>
    </row>
    <row r="4126" spans="30:33" x14ac:dyDescent="0.2">
      <c r="AD4126">
        <f t="shared" si="283"/>
        <v>4124</v>
      </c>
      <c r="AE4126">
        <f t="shared" si="286"/>
        <v>2.1720595790440194E-6</v>
      </c>
      <c r="AF4126">
        <f t="shared" si="284"/>
        <v>1.3553651773234674E-3</v>
      </c>
      <c r="AG4126">
        <f t="shared" si="285"/>
        <v>8.9575737039775359E-3</v>
      </c>
    </row>
    <row r="4127" spans="30:33" x14ac:dyDescent="0.2">
      <c r="AD4127">
        <f t="shared" si="283"/>
        <v>4125</v>
      </c>
      <c r="AE4127">
        <f t="shared" si="286"/>
        <v>2.1685842837175489E-6</v>
      </c>
      <c r="AF4127">
        <f t="shared" si="284"/>
        <v>1.3531965930397498E-3</v>
      </c>
      <c r="AG4127">
        <f t="shared" si="285"/>
        <v>8.9454101703348894E-3</v>
      </c>
    </row>
    <row r="4128" spans="30:33" x14ac:dyDescent="0.2">
      <c r="AD4128">
        <f t="shared" si="283"/>
        <v>4126</v>
      </c>
      <c r="AE4128">
        <f t="shared" si="286"/>
        <v>2.1651145488636006E-6</v>
      </c>
      <c r="AF4128">
        <f t="shared" si="284"/>
        <v>1.3510314784908862E-3</v>
      </c>
      <c r="AG4128">
        <f t="shared" si="285"/>
        <v>8.933262628611216E-3</v>
      </c>
    </row>
    <row r="4129" spans="30:33" x14ac:dyDescent="0.2">
      <c r="AD4129">
        <f t="shared" si="283"/>
        <v>4127</v>
      </c>
      <c r="AE4129">
        <f t="shared" si="286"/>
        <v>2.161650365585419E-6</v>
      </c>
      <c r="AF4129">
        <f t="shared" si="284"/>
        <v>1.3488698281253007E-3</v>
      </c>
      <c r="AG4129">
        <f t="shared" si="285"/>
        <v>8.9211310587710251E-3</v>
      </c>
    </row>
    <row r="4130" spans="30:33" x14ac:dyDescent="0.2">
      <c r="AD4130">
        <f t="shared" si="283"/>
        <v>4128</v>
      </c>
      <c r="AE4130">
        <f t="shared" si="286"/>
        <v>2.1581917250004823E-6</v>
      </c>
      <c r="AF4130">
        <f t="shared" si="284"/>
        <v>1.3467116364003001E-3</v>
      </c>
      <c r="AG4130">
        <f t="shared" si="285"/>
        <v>8.9090154408019914E-3</v>
      </c>
    </row>
    <row r="4131" spans="30:33" x14ac:dyDescent="0.2">
      <c r="AD4131">
        <f t="shared" ref="AD4131:AD4194" si="287">AD4130+1</f>
        <v>4129</v>
      </c>
      <c r="AE4131">
        <f t="shared" si="286"/>
        <v>2.1547386182404811E-6</v>
      </c>
      <c r="AF4131">
        <f t="shared" ref="AF4131:AF4194" si="288">AF4130*$AF$3</f>
        <v>1.3445568977820596E-3</v>
      </c>
      <c r="AG4131">
        <f t="shared" ref="AG4131:AG4194" si="289">AD4131*AE4131</f>
        <v>8.8969157547149468E-3</v>
      </c>
    </row>
    <row r="4132" spans="30:33" x14ac:dyDescent="0.2">
      <c r="AD4132">
        <f t="shared" si="287"/>
        <v>4130</v>
      </c>
      <c r="AE4132">
        <f t="shared" si="286"/>
        <v>2.1512910364512963E-6</v>
      </c>
      <c r="AF4132">
        <f t="shared" si="288"/>
        <v>1.3424056067456083E-3</v>
      </c>
      <c r="AG4132">
        <f t="shared" si="289"/>
        <v>8.8848319805438537E-3</v>
      </c>
    </row>
    <row r="4133" spans="30:33" x14ac:dyDescent="0.2">
      <c r="AD4133">
        <f t="shared" si="287"/>
        <v>4131</v>
      </c>
      <c r="AE4133">
        <f t="shared" si="286"/>
        <v>2.147848970792974E-6</v>
      </c>
      <c r="AF4133">
        <f t="shared" si="288"/>
        <v>1.3402577577748152E-3</v>
      </c>
      <c r="AG4133">
        <f t="shared" si="289"/>
        <v>8.872764098345776E-3</v>
      </c>
    </row>
    <row r="4134" spans="30:33" x14ac:dyDescent="0.2">
      <c r="AD4134">
        <f t="shared" si="287"/>
        <v>4132</v>
      </c>
      <c r="AE4134">
        <f t="shared" si="286"/>
        <v>2.1444124124397053E-6</v>
      </c>
      <c r="AF4134">
        <f t="shared" si="288"/>
        <v>1.3381133453623753E-3</v>
      </c>
      <c r="AG4134">
        <f t="shared" si="289"/>
        <v>8.860712088200863E-3</v>
      </c>
    </row>
    <row r="4135" spans="30:33" x14ac:dyDescent="0.2">
      <c r="AD4135">
        <f t="shared" si="287"/>
        <v>4133</v>
      </c>
      <c r="AE4135">
        <f t="shared" si="286"/>
        <v>2.1409813525798017E-6</v>
      </c>
      <c r="AF4135">
        <f t="shared" si="288"/>
        <v>1.3359723640097956E-3</v>
      </c>
      <c r="AG4135">
        <f t="shared" si="289"/>
        <v>8.8486759302123207E-3</v>
      </c>
    </row>
    <row r="4136" spans="30:33" x14ac:dyDescent="0.2">
      <c r="AD4136">
        <f t="shared" si="287"/>
        <v>4134</v>
      </c>
      <c r="AE4136">
        <f t="shared" si="286"/>
        <v>2.1375557824156738E-6</v>
      </c>
      <c r="AF4136">
        <f t="shared" si="288"/>
        <v>1.3338348082273799E-3</v>
      </c>
      <c r="AG4136">
        <f t="shared" si="289"/>
        <v>8.8366556045063951E-3</v>
      </c>
    </row>
    <row r="4137" spans="30:33" x14ac:dyDescent="0.2">
      <c r="AD4137">
        <f t="shared" si="287"/>
        <v>4135</v>
      </c>
      <c r="AE4137">
        <f t="shared" si="286"/>
        <v>2.1341356931638088E-6</v>
      </c>
      <c r="AF4137">
        <f t="shared" si="288"/>
        <v>1.3317006725342159E-3</v>
      </c>
      <c r="AG4137">
        <f t="shared" si="289"/>
        <v>8.8246510912323491E-3</v>
      </c>
    </row>
    <row r="4138" spans="30:33" x14ac:dyDescent="0.2">
      <c r="AD4138">
        <f t="shared" si="287"/>
        <v>4136</v>
      </c>
      <c r="AE4138">
        <f t="shared" si="286"/>
        <v>2.1307210760547463E-6</v>
      </c>
      <c r="AF4138">
        <f t="shared" si="288"/>
        <v>1.329569951458161E-3</v>
      </c>
      <c r="AG4138">
        <f t="shared" si="289"/>
        <v>8.8126623705624303E-3</v>
      </c>
    </row>
    <row r="4139" spans="30:33" x14ac:dyDescent="0.2">
      <c r="AD4139">
        <f t="shared" si="287"/>
        <v>4137</v>
      </c>
      <c r="AE4139">
        <f t="shared" si="286"/>
        <v>2.1273119223330586E-6</v>
      </c>
      <c r="AF4139">
        <f t="shared" si="288"/>
        <v>1.3274426395358278E-3</v>
      </c>
      <c r="AG4139">
        <f t="shared" si="289"/>
        <v>8.8006894226918628E-3</v>
      </c>
    </row>
    <row r="4140" spans="30:33" x14ac:dyDescent="0.2">
      <c r="AD4140">
        <f t="shared" si="287"/>
        <v>4138</v>
      </c>
      <c r="AE4140">
        <f t="shared" si="286"/>
        <v>2.1239082232573256E-6</v>
      </c>
      <c r="AF4140">
        <f t="shared" si="288"/>
        <v>1.3253187313125704E-3</v>
      </c>
      <c r="AG4140">
        <f t="shared" si="289"/>
        <v>8.7887322278388143E-3</v>
      </c>
    </row>
    <row r="4141" spans="30:33" x14ac:dyDescent="0.2">
      <c r="AD4141">
        <f t="shared" si="287"/>
        <v>4139</v>
      </c>
      <c r="AE4141">
        <f t="shared" si="286"/>
        <v>2.1205099701001136E-6</v>
      </c>
      <c r="AF4141">
        <f t="shared" si="288"/>
        <v>1.3231982213424702E-3</v>
      </c>
      <c r="AG4141">
        <f t="shared" si="289"/>
        <v>8.7767907662443696E-3</v>
      </c>
    </row>
    <row r="4142" spans="30:33" x14ac:dyDescent="0.2">
      <c r="AD4142">
        <f t="shared" si="287"/>
        <v>4140</v>
      </c>
      <c r="AE4142">
        <f t="shared" si="286"/>
        <v>2.1171171541479531E-6</v>
      </c>
      <c r="AF4142">
        <f t="shared" si="288"/>
        <v>1.3210811041883222E-3</v>
      </c>
      <c r="AG4142">
        <f t="shared" si="289"/>
        <v>8.7648650181725261E-3</v>
      </c>
    </row>
    <row r="4143" spans="30:33" x14ac:dyDescent="0.2">
      <c r="AD4143">
        <f t="shared" si="287"/>
        <v>4141</v>
      </c>
      <c r="AE4143">
        <f t="shared" si="286"/>
        <v>2.1137297667013166E-6</v>
      </c>
      <c r="AF4143">
        <f t="shared" si="288"/>
        <v>1.3189673744216208E-3</v>
      </c>
      <c r="AG4143">
        <f t="shared" si="289"/>
        <v>8.7529549639101516E-3</v>
      </c>
    </row>
    <row r="4144" spans="30:33" x14ac:dyDescent="0.2">
      <c r="AD4144">
        <f t="shared" si="287"/>
        <v>4142</v>
      </c>
      <c r="AE4144">
        <f t="shared" si="286"/>
        <v>2.1103477990745942E-6</v>
      </c>
      <c r="AF4144">
        <f t="shared" si="288"/>
        <v>1.316857026622546E-3</v>
      </c>
      <c r="AG4144">
        <f t="shared" si="289"/>
        <v>8.7410605837669689E-3</v>
      </c>
    </row>
    <row r="4145" spans="30:33" x14ac:dyDescent="0.2">
      <c r="AD4145">
        <f t="shared" si="287"/>
        <v>4143</v>
      </c>
      <c r="AE4145">
        <f t="shared" si="286"/>
        <v>2.1069712425960744E-6</v>
      </c>
      <c r="AF4145">
        <f t="shared" si="288"/>
        <v>1.3147500553799499E-3</v>
      </c>
      <c r="AG4145">
        <f t="shared" si="289"/>
        <v>8.7291818580755368E-3</v>
      </c>
    </row>
    <row r="4146" spans="30:33" x14ac:dyDescent="0.2">
      <c r="AD4146">
        <f t="shared" si="287"/>
        <v>4144</v>
      </c>
      <c r="AE4146">
        <f t="shared" si="286"/>
        <v>2.103600088607921E-6</v>
      </c>
      <c r="AF4146">
        <f t="shared" si="288"/>
        <v>1.3126464552913419E-3</v>
      </c>
      <c r="AG4146">
        <f t="shared" si="289"/>
        <v>8.7173187671912254E-3</v>
      </c>
    </row>
    <row r="4147" spans="30:33" x14ac:dyDescent="0.2">
      <c r="AD4147">
        <f t="shared" si="287"/>
        <v>4145</v>
      </c>
      <c r="AE4147">
        <f t="shared" si="286"/>
        <v>2.1002343284661479E-6</v>
      </c>
      <c r="AF4147">
        <f t="shared" si="288"/>
        <v>1.3105462209628757E-3</v>
      </c>
      <c r="AG4147">
        <f t="shared" si="289"/>
        <v>8.7054712914921822E-3</v>
      </c>
    </row>
    <row r="4148" spans="30:33" x14ac:dyDescent="0.2">
      <c r="AD4148">
        <f t="shared" si="287"/>
        <v>4146</v>
      </c>
      <c r="AE4148">
        <f t="shared" si="286"/>
        <v>2.0968739535406019E-6</v>
      </c>
      <c r="AF4148">
        <f t="shared" si="288"/>
        <v>1.3084493470093351E-3</v>
      </c>
      <c r="AG4148">
        <f t="shared" si="289"/>
        <v>8.6936394113793346E-3</v>
      </c>
    </row>
    <row r="4149" spans="30:33" x14ac:dyDescent="0.2">
      <c r="AD4149">
        <f t="shared" si="287"/>
        <v>4147</v>
      </c>
      <c r="AE4149">
        <f t="shared" si="286"/>
        <v>2.0935189552149369E-6</v>
      </c>
      <c r="AF4149">
        <f t="shared" si="288"/>
        <v>1.30635582805412E-3</v>
      </c>
      <c r="AG4149">
        <f t="shared" si="289"/>
        <v>8.681823107276344E-3</v>
      </c>
    </row>
    <row r="4150" spans="30:33" x14ac:dyDescent="0.2">
      <c r="AD4150">
        <f t="shared" si="287"/>
        <v>4148</v>
      </c>
      <c r="AE4150">
        <f t="shared" si="286"/>
        <v>2.0901693248865928E-6</v>
      </c>
      <c r="AF4150">
        <f t="shared" si="288"/>
        <v>1.3042656587292333E-3</v>
      </c>
      <c r="AG4150">
        <f t="shared" si="289"/>
        <v>8.6700223596295877E-3</v>
      </c>
    </row>
    <row r="4151" spans="30:33" x14ac:dyDescent="0.2">
      <c r="AD4151">
        <f t="shared" si="287"/>
        <v>4149</v>
      </c>
      <c r="AE4151">
        <f t="shared" si="286"/>
        <v>2.086825053966774E-6</v>
      </c>
      <c r="AF4151">
        <f t="shared" si="288"/>
        <v>1.3021788336752664E-3</v>
      </c>
      <c r="AG4151">
        <f t="shared" si="289"/>
        <v>8.6582371489081454E-3</v>
      </c>
    </row>
    <row r="4152" spans="30:33" x14ac:dyDescent="0.2">
      <c r="AD4152">
        <f t="shared" si="287"/>
        <v>4150</v>
      </c>
      <c r="AE4152">
        <f t="shared" si="286"/>
        <v>2.0834861338804273E-6</v>
      </c>
      <c r="AF4152">
        <f t="shared" si="288"/>
        <v>1.3000953475413859E-3</v>
      </c>
      <c r="AG4152">
        <f t="shared" si="289"/>
        <v>8.6464674556037732E-3</v>
      </c>
    </row>
    <row r="4153" spans="30:33" x14ac:dyDescent="0.2">
      <c r="AD4153">
        <f t="shared" si="287"/>
        <v>4151</v>
      </c>
      <c r="AE4153">
        <f t="shared" si="286"/>
        <v>2.0801525560662183E-6</v>
      </c>
      <c r="AF4153">
        <f t="shared" si="288"/>
        <v>1.2980151949853196E-3</v>
      </c>
      <c r="AG4153">
        <f t="shared" si="289"/>
        <v>8.634713260230872E-3</v>
      </c>
    </row>
    <row r="4154" spans="30:33" x14ac:dyDescent="0.2">
      <c r="AD4154">
        <f t="shared" si="287"/>
        <v>4152</v>
      </c>
      <c r="AE4154">
        <f t="shared" si="286"/>
        <v>2.0768243119765125E-6</v>
      </c>
      <c r="AF4154">
        <f t="shared" si="288"/>
        <v>1.2959383706733431E-3</v>
      </c>
      <c r="AG4154">
        <f t="shared" si="289"/>
        <v>8.6229745433264796E-3</v>
      </c>
    </row>
    <row r="4155" spans="30:33" x14ac:dyDescent="0.2">
      <c r="AD4155">
        <f t="shared" si="287"/>
        <v>4153</v>
      </c>
      <c r="AE4155">
        <f t="shared" si="286"/>
        <v>2.0735013930773498E-6</v>
      </c>
      <c r="AF4155">
        <f t="shared" si="288"/>
        <v>1.2938648692802656E-3</v>
      </c>
      <c r="AG4155">
        <f t="shared" si="289"/>
        <v>8.6112512854502332E-3</v>
      </c>
    </row>
    <row r="4156" spans="30:33" x14ac:dyDescent="0.2">
      <c r="AD4156">
        <f t="shared" si="287"/>
        <v>4154</v>
      </c>
      <c r="AE4156">
        <f t="shared" si="286"/>
        <v>2.0701837908484258E-6</v>
      </c>
      <c r="AF4156">
        <f t="shared" si="288"/>
        <v>1.2917946854894172E-3</v>
      </c>
      <c r="AG4156">
        <f t="shared" si="289"/>
        <v>8.5995434671843618E-3</v>
      </c>
    </row>
    <row r="4157" spans="30:33" x14ac:dyDescent="0.2">
      <c r="AD4157">
        <f t="shared" si="287"/>
        <v>4155</v>
      </c>
      <c r="AE4157">
        <f t="shared" si="286"/>
        <v>2.0668714967830684E-6</v>
      </c>
      <c r="AF4157">
        <f t="shared" si="288"/>
        <v>1.289727813992634E-3</v>
      </c>
      <c r="AG4157">
        <f t="shared" si="289"/>
        <v>8.587851069133649E-3</v>
      </c>
    </row>
    <row r="4158" spans="30:33" x14ac:dyDescent="0.2">
      <c r="AD4158">
        <f t="shared" si="287"/>
        <v>4156</v>
      </c>
      <c r="AE4158">
        <f t="shared" si="286"/>
        <v>2.0635645023882153E-6</v>
      </c>
      <c r="AF4158">
        <f t="shared" si="288"/>
        <v>1.2876642494902457E-3</v>
      </c>
      <c r="AG4158">
        <f t="shared" si="289"/>
        <v>8.5761740719254229E-3</v>
      </c>
    </row>
    <row r="4159" spans="30:33" x14ac:dyDescent="0.2">
      <c r="AD4159">
        <f t="shared" si="287"/>
        <v>4157</v>
      </c>
      <c r="AE4159">
        <f t="shared" si="286"/>
        <v>2.0602627991843942E-6</v>
      </c>
      <c r="AF4159">
        <f t="shared" si="288"/>
        <v>1.2856039866910613E-3</v>
      </c>
      <c r="AG4159">
        <f t="shared" si="289"/>
        <v>8.5645124562095266E-3</v>
      </c>
    </row>
    <row r="4160" spans="30:33" x14ac:dyDescent="0.2">
      <c r="AD4160">
        <f t="shared" si="287"/>
        <v>4158</v>
      </c>
      <c r="AE4160">
        <f t="shared" si="286"/>
        <v>2.0569663787056989E-6</v>
      </c>
      <c r="AF4160">
        <f t="shared" si="288"/>
        <v>1.2835470203123554E-3</v>
      </c>
      <c r="AG4160">
        <f t="shared" si="289"/>
        <v>8.5528662026582956E-3</v>
      </c>
    </row>
    <row r="4161" spans="30:33" x14ac:dyDescent="0.2">
      <c r="AD4161">
        <f t="shared" si="287"/>
        <v>4159</v>
      </c>
      <c r="AE4161">
        <f t="shared" si="286"/>
        <v>2.0536752324997696E-6</v>
      </c>
      <c r="AF4161">
        <f t="shared" si="288"/>
        <v>1.2814933450798556E-3</v>
      </c>
      <c r="AG4161">
        <f t="shared" si="289"/>
        <v>8.5412352919665424E-3</v>
      </c>
    </row>
    <row r="4162" spans="30:33" x14ac:dyDescent="0.2">
      <c r="AD4162">
        <f t="shared" si="287"/>
        <v>4160</v>
      </c>
      <c r="AE4162">
        <f t="shared" si="286"/>
        <v>2.0503893521277701E-6</v>
      </c>
      <c r="AF4162">
        <f t="shared" si="288"/>
        <v>1.2794429557277279E-3</v>
      </c>
      <c r="AG4162">
        <f t="shared" si="289"/>
        <v>8.5296197048515231E-3</v>
      </c>
    </row>
    <row r="4163" spans="30:33" x14ac:dyDescent="0.2">
      <c r="AD4163">
        <f t="shared" si="287"/>
        <v>4161</v>
      </c>
      <c r="AE4163">
        <f t="shared" si="286"/>
        <v>2.0471087291643655E-6</v>
      </c>
      <c r="AF4163">
        <f t="shared" si="288"/>
        <v>1.2773958469985635E-3</v>
      </c>
      <c r="AG4163">
        <f t="shared" si="289"/>
        <v>8.5180194220529255E-3</v>
      </c>
    </row>
    <row r="4164" spans="30:33" x14ac:dyDescent="0.2">
      <c r="AD4164">
        <f t="shared" si="287"/>
        <v>4162</v>
      </c>
      <c r="AE4164">
        <f t="shared" si="286"/>
        <v>2.0438333551977024E-6</v>
      </c>
      <c r="AF4164">
        <f t="shared" si="288"/>
        <v>1.2753520136433657E-3</v>
      </c>
      <c r="AG4164">
        <f t="shared" si="289"/>
        <v>8.5064344243328364E-3</v>
      </c>
    </row>
    <row r="4165" spans="30:33" x14ac:dyDescent="0.2">
      <c r="AD4165">
        <f t="shared" si="287"/>
        <v>4163</v>
      </c>
      <c r="AE4165">
        <f t="shared" si="286"/>
        <v>2.0405632218293862E-6</v>
      </c>
      <c r="AF4165">
        <f t="shared" si="288"/>
        <v>1.2733114504215363E-3</v>
      </c>
      <c r="AG4165">
        <f t="shared" si="289"/>
        <v>8.4948646924757343E-3</v>
      </c>
    </row>
    <row r="4166" spans="30:33" x14ac:dyDescent="0.2">
      <c r="AD4166">
        <f t="shared" si="287"/>
        <v>4164</v>
      </c>
      <c r="AE4166">
        <f t="shared" si="286"/>
        <v>2.0372983206744591E-6</v>
      </c>
      <c r="AF4166">
        <f t="shared" si="288"/>
        <v>1.2712741521008618E-3</v>
      </c>
      <c r="AG4166">
        <f t="shared" si="289"/>
        <v>8.4833102072884477E-3</v>
      </c>
    </row>
    <row r="4167" spans="30:33" x14ac:dyDescent="0.2">
      <c r="AD4167">
        <f t="shared" si="287"/>
        <v>4165</v>
      </c>
      <c r="AE4167">
        <f t="shared" si="286"/>
        <v>2.0340386433613799E-6</v>
      </c>
      <c r="AF4167">
        <f t="shared" si="288"/>
        <v>1.2692401134575004E-3</v>
      </c>
      <c r="AG4167">
        <f t="shared" si="289"/>
        <v>8.4717709496001468E-3</v>
      </c>
    </row>
    <row r="4168" spans="30:33" x14ac:dyDescent="0.2">
      <c r="AD4168">
        <f t="shared" si="287"/>
        <v>4166</v>
      </c>
      <c r="AE4168">
        <f t="shared" si="286"/>
        <v>2.0307841815320017E-6</v>
      </c>
      <c r="AF4168">
        <f t="shared" si="288"/>
        <v>1.2672093292759683E-3</v>
      </c>
      <c r="AG4168">
        <f t="shared" si="289"/>
        <v>8.4602469002623189E-3</v>
      </c>
    </row>
    <row r="4169" spans="30:33" x14ac:dyDescent="0.2">
      <c r="AD4169">
        <f t="shared" si="287"/>
        <v>4167</v>
      </c>
      <c r="AE4169">
        <f t="shared" si="286"/>
        <v>2.02753492684155E-6</v>
      </c>
      <c r="AF4169">
        <f t="shared" si="288"/>
        <v>1.2651817943491266E-3</v>
      </c>
      <c r="AG4169">
        <f t="shared" si="289"/>
        <v>8.4487380401487393E-3</v>
      </c>
    </row>
    <row r="4170" spans="30:33" x14ac:dyDescent="0.2">
      <c r="AD4170">
        <f t="shared" si="287"/>
        <v>4168</v>
      </c>
      <c r="AE4170">
        <f t="shared" si="286"/>
        <v>2.0242908709586037E-6</v>
      </c>
      <c r="AF4170">
        <f t="shared" si="288"/>
        <v>1.263157503478168E-3</v>
      </c>
      <c r="AG4170">
        <f t="shared" si="289"/>
        <v>8.4372443501554602E-3</v>
      </c>
    </row>
    <row r="4171" spans="30:33" x14ac:dyDescent="0.2">
      <c r="AD4171">
        <f t="shared" si="287"/>
        <v>4169</v>
      </c>
      <c r="AE4171">
        <f t="shared" si="286"/>
        <v>2.0210520055650695E-6</v>
      </c>
      <c r="AF4171">
        <f t="shared" si="288"/>
        <v>1.261136451472603E-3</v>
      </c>
      <c r="AG4171">
        <f t="shared" si="289"/>
        <v>8.4257658112007749E-3</v>
      </c>
    </row>
    <row r="4172" spans="30:33" x14ac:dyDescent="0.2">
      <c r="AD4172">
        <f t="shared" si="287"/>
        <v>4170</v>
      </c>
      <c r="AE4172">
        <f t="shared" si="286"/>
        <v>2.0178183223561657E-6</v>
      </c>
      <c r="AF4172">
        <f t="shared" si="288"/>
        <v>1.2591186331502467E-3</v>
      </c>
      <c r="AG4172">
        <f t="shared" si="289"/>
        <v>8.4143024042252108E-3</v>
      </c>
    </row>
    <row r="4173" spans="30:33" x14ac:dyDescent="0.2">
      <c r="AD4173">
        <f t="shared" si="287"/>
        <v>4171</v>
      </c>
      <c r="AE4173">
        <f t="shared" si="286"/>
        <v>2.0145898130403958E-6</v>
      </c>
      <c r="AF4173">
        <f t="shared" si="288"/>
        <v>1.2571040433372062E-3</v>
      </c>
      <c r="AG4173">
        <f t="shared" si="289"/>
        <v>8.4028541101914909E-3</v>
      </c>
    </row>
    <row r="4174" spans="30:33" x14ac:dyDescent="0.2">
      <c r="AD4174">
        <f t="shared" si="287"/>
        <v>4172</v>
      </c>
      <c r="AE4174">
        <f t="shared" si="286"/>
        <v>2.0113664693395308E-6</v>
      </c>
      <c r="AF4174">
        <f t="shared" si="288"/>
        <v>1.2550926768678666E-3</v>
      </c>
      <c r="AG4174">
        <f t="shared" si="289"/>
        <v>8.3914209100845218E-3</v>
      </c>
    </row>
    <row r="4175" spans="30:33" x14ac:dyDescent="0.2">
      <c r="AD4175">
        <f t="shared" si="287"/>
        <v>4173</v>
      </c>
      <c r="AE4175">
        <f t="shared" si="286"/>
        <v>2.0081482829885877E-6</v>
      </c>
      <c r="AF4175">
        <f t="shared" si="288"/>
        <v>1.2530845285848779E-3</v>
      </c>
      <c r="AG4175">
        <f t="shared" si="289"/>
        <v>8.3800027849113765E-3</v>
      </c>
    </row>
    <row r="4176" spans="30:33" x14ac:dyDescent="0.2">
      <c r="AD4176">
        <f t="shared" si="287"/>
        <v>4174</v>
      </c>
      <c r="AE4176">
        <f t="shared" si="286"/>
        <v>2.0049352457358056E-6</v>
      </c>
      <c r="AF4176">
        <f t="shared" si="288"/>
        <v>1.2510795933391421E-3</v>
      </c>
      <c r="AG4176">
        <f t="shared" si="289"/>
        <v>8.3685997157012526E-3</v>
      </c>
    </row>
    <row r="4177" spans="30:33" x14ac:dyDescent="0.2">
      <c r="AD4177">
        <f t="shared" si="287"/>
        <v>4175</v>
      </c>
      <c r="AE4177">
        <f t="shared" si="286"/>
        <v>2.0017273493426285E-6</v>
      </c>
      <c r="AF4177">
        <f t="shared" si="288"/>
        <v>1.2490778659897995E-3</v>
      </c>
      <c r="AG4177">
        <f t="shared" si="289"/>
        <v>8.3572116835054742E-3</v>
      </c>
    </row>
    <row r="4178" spans="30:33" x14ac:dyDescent="0.2">
      <c r="AD4178">
        <f t="shared" si="287"/>
        <v>4176</v>
      </c>
      <c r="AE4178">
        <f t="shared" si="286"/>
        <v>1.99852458558368E-6</v>
      </c>
      <c r="AF4178">
        <f t="shared" si="288"/>
        <v>1.2470793414042158E-3</v>
      </c>
      <c r="AG4178">
        <f t="shared" si="289"/>
        <v>8.3458386693974467E-3</v>
      </c>
    </row>
    <row r="4179" spans="30:33" x14ac:dyDescent="0.2">
      <c r="AD4179">
        <f t="shared" si="287"/>
        <v>4177</v>
      </c>
      <c r="AE4179">
        <f t="shared" ref="AE4179:AE4242" si="290">AF4178*$AE$3</f>
        <v>1.9953269462467461E-6</v>
      </c>
      <c r="AF4179">
        <f t="shared" si="288"/>
        <v>1.2450840144579689E-3</v>
      </c>
      <c r="AG4179">
        <f t="shared" si="289"/>
        <v>8.3344806544726584E-3</v>
      </c>
    </row>
    <row r="4180" spans="30:33" x14ac:dyDescent="0.2">
      <c r="AD4180">
        <f t="shared" si="287"/>
        <v>4178</v>
      </c>
      <c r="AE4180">
        <f t="shared" si="290"/>
        <v>1.9921344231327512E-6</v>
      </c>
      <c r="AF4180">
        <f t="shared" si="288"/>
        <v>1.2430918800348362E-3</v>
      </c>
      <c r="AG4180">
        <f t="shared" si="289"/>
        <v>8.3231376198486338E-3</v>
      </c>
    </row>
    <row r="4181" spans="30:33" x14ac:dyDescent="0.2">
      <c r="AD4181">
        <f t="shared" si="287"/>
        <v>4179</v>
      </c>
      <c r="AE4181">
        <f t="shared" si="290"/>
        <v>1.988947008055739E-6</v>
      </c>
      <c r="AF4181">
        <f t="shared" si="288"/>
        <v>1.2411029330267804E-3</v>
      </c>
      <c r="AG4181">
        <f t="shared" si="289"/>
        <v>8.3118095466649337E-3</v>
      </c>
    </row>
    <row r="4182" spans="30:33" x14ac:dyDescent="0.2">
      <c r="AD4182">
        <f t="shared" si="287"/>
        <v>4180</v>
      </c>
      <c r="AE4182">
        <f t="shared" si="290"/>
        <v>1.9857646928428494E-6</v>
      </c>
      <c r="AF4182">
        <f t="shared" si="288"/>
        <v>1.2391171683339376E-3</v>
      </c>
      <c r="AG4182">
        <f t="shared" si="289"/>
        <v>8.3004964160831099E-3</v>
      </c>
    </row>
    <row r="4183" spans="30:33" x14ac:dyDescent="0.2">
      <c r="AD4183">
        <f t="shared" si="287"/>
        <v>4181</v>
      </c>
      <c r="AE4183">
        <f t="shared" si="290"/>
        <v>1.9825874693343011E-6</v>
      </c>
      <c r="AF4183">
        <f t="shared" si="288"/>
        <v>1.2371345808646031E-3</v>
      </c>
      <c r="AG4183">
        <f t="shared" si="289"/>
        <v>8.2891982092867123E-3</v>
      </c>
    </row>
    <row r="4184" spans="30:33" x14ac:dyDescent="0.2">
      <c r="AD4184">
        <f t="shared" si="287"/>
        <v>4182</v>
      </c>
      <c r="AE4184">
        <f t="shared" si="290"/>
        <v>1.9794153293833659E-6</v>
      </c>
      <c r="AF4184">
        <f t="shared" si="288"/>
        <v>1.2351551655352198E-3</v>
      </c>
      <c r="AG4184">
        <f t="shared" si="289"/>
        <v>8.2779149074812368E-3</v>
      </c>
    </row>
    <row r="4185" spans="30:33" x14ac:dyDescent="0.2">
      <c r="AD4185">
        <f t="shared" si="287"/>
        <v>4183</v>
      </c>
      <c r="AE4185">
        <f t="shared" si="290"/>
        <v>1.9762482648563524E-6</v>
      </c>
      <c r="AF4185">
        <f t="shared" si="288"/>
        <v>1.2331789172703633E-3</v>
      </c>
      <c r="AG4185">
        <f t="shared" si="289"/>
        <v>8.2666464918941217E-3</v>
      </c>
    </row>
    <row r="4186" spans="30:33" x14ac:dyDescent="0.2">
      <c r="AD4186">
        <f t="shared" si="287"/>
        <v>4184</v>
      </c>
      <c r="AE4186">
        <f t="shared" si="290"/>
        <v>1.9730862676325821E-6</v>
      </c>
      <c r="AF4186">
        <f t="shared" si="288"/>
        <v>1.2312058310027306E-3</v>
      </c>
      <c r="AG4186">
        <f t="shared" si="289"/>
        <v>8.2553929437747236E-3</v>
      </c>
    </row>
    <row r="4187" spans="30:33" x14ac:dyDescent="0.2">
      <c r="AD4187">
        <f t="shared" si="287"/>
        <v>4185</v>
      </c>
      <c r="AE4187">
        <f t="shared" si="290"/>
        <v>1.9699293296043698E-6</v>
      </c>
      <c r="AF4187">
        <f t="shared" si="288"/>
        <v>1.2292359016731261E-3</v>
      </c>
      <c r="AG4187">
        <f t="shared" si="289"/>
        <v>8.2441542443942879E-3</v>
      </c>
    </row>
    <row r="4188" spans="30:33" x14ac:dyDescent="0.2">
      <c r="AD4188">
        <f t="shared" si="287"/>
        <v>4186</v>
      </c>
      <c r="AE4188">
        <f t="shared" si="290"/>
        <v>1.9667774426770026E-6</v>
      </c>
      <c r="AF4188">
        <f t="shared" si="288"/>
        <v>1.2272691242304491E-3</v>
      </c>
      <c r="AG4188">
        <f t="shared" si="289"/>
        <v>8.232930375045933E-3</v>
      </c>
    </row>
    <row r="4189" spans="30:33" x14ac:dyDescent="0.2">
      <c r="AD4189">
        <f t="shared" si="287"/>
        <v>4187</v>
      </c>
      <c r="AE4189">
        <f t="shared" si="290"/>
        <v>1.9636305987687192E-6</v>
      </c>
      <c r="AF4189">
        <f t="shared" si="288"/>
        <v>1.2253054936316803E-3</v>
      </c>
      <c r="AG4189">
        <f t="shared" si="289"/>
        <v>8.2217213170446279E-3</v>
      </c>
    </row>
    <row r="4190" spans="30:33" x14ac:dyDescent="0.2">
      <c r="AD4190">
        <f t="shared" si="287"/>
        <v>4188</v>
      </c>
      <c r="AE4190">
        <f t="shared" si="290"/>
        <v>1.9604887898106893E-6</v>
      </c>
      <c r="AF4190">
        <f t="shared" si="288"/>
        <v>1.2233450048418696E-3</v>
      </c>
      <c r="AG4190">
        <f t="shared" si="289"/>
        <v>8.2105270517271664E-3</v>
      </c>
    </row>
    <row r="4191" spans="30:33" x14ac:dyDescent="0.2">
      <c r="AD4191">
        <f t="shared" si="287"/>
        <v>4189</v>
      </c>
      <c r="AE4191">
        <f t="shared" si="290"/>
        <v>1.9573520077469922E-6</v>
      </c>
      <c r="AF4191">
        <f t="shared" si="288"/>
        <v>1.2213876528341225E-3</v>
      </c>
      <c r="AG4191">
        <f t="shared" si="289"/>
        <v>8.1993475604521509E-3</v>
      </c>
    </row>
    <row r="4192" spans="30:33" x14ac:dyDescent="0.2">
      <c r="AD4192">
        <f t="shared" si="287"/>
        <v>4190</v>
      </c>
      <c r="AE4192">
        <f t="shared" si="290"/>
        <v>1.9542202445345968E-6</v>
      </c>
      <c r="AF4192">
        <f t="shared" si="288"/>
        <v>1.2194334325895879E-3</v>
      </c>
      <c r="AG4192">
        <f t="shared" si="289"/>
        <v>8.1881828245999599E-3</v>
      </c>
    </row>
    <row r="4193" spans="30:33" x14ac:dyDescent="0.2">
      <c r="AD4193">
        <f t="shared" si="287"/>
        <v>4191</v>
      </c>
      <c r="AE4193">
        <f t="shared" si="290"/>
        <v>1.9510934921433416E-6</v>
      </c>
      <c r="AF4193">
        <f t="shared" si="288"/>
        <v>1.2174823390974446E-3</v>
      </c>
      <c r="AG4193">
        <f t="shared" si="289"/>
        <v>8.1770328255727446E-3</v>
      </c>
    </row>
    <row r="4194" spans="30:33" x14ac:dyDescent="0.2">
      <c r="AD4194">
        <f t="shared" si="287"/>
        <v>4192</v>
      </c>
      <c r="AE4194">
        <f t="shared" si="290"/>
        <v>1.947971742555912E-6</v>
      </c>
      <c r="AF4194">
        <f t="shared" si="288"/>
        <v>1.2155343673548886E-3</v>
      </c>
      <c r="AG4194">
        <f t="shared" si="289"/>
        <v>8.1658975447943833E-3</v>
      </c>
    </row>
    <row r="4195" spans="30:33" x14ac:dyDescent="0.2">
      <c r="AD4195">
        <f t="shared" ref="AD4195:AD4258" si="291">AD4194+1</f>
        <v>4193</v>
      </c>
      <c r="AE4195">
        <f t="shared" si="290"/>
        <v>1.9448549877678228E-6</v>
      </c>
      <c r="AF4195">
        <f t="shared" ref="AF4195:AF4258" si="292">AF4194*$AF$3</f>
        <v>1.2135895123671207E-3</v>
      </c>
      <c r="AG4195">
        <f t="shared" ref="AG4195:AG4258" si="293">AD4195*AE4195</f>
        <v>8.1547769637104802E-3</v>
      </c>
    </row>
    <row r="4196" spans="30:33" x14ac:dyDescent="0.2">
      <c r="AD4196">
        <f t="shared" si="291"/>
        <v>4194</v>
      </c>
      <c r="AE4196">
        <f t="shared" si="290"/>
        <v>1.9417432197873939E-6</v>
      </c>
      <c r="AF4196">
        <f t="shared" si="292"/>
        <v>1.2116477691473332E-3</v>
      </c>
      <c r="AG4196">
        <f t="shared" si="293"/>
        <v>8.1436710637883304E-3</v>
      </c>
    </row>
    <row r="4197" spans="30:33" x14ac:dyDescent="0.2">
      <c r="AD4197">
        <f t="shared" si="291"/>
        <v>4195</v>
      </c>
      <c r="AE4197">
        <f t="shared" si="290"/>
        <v>1.938636430635734E-6</v>
      </c>
      <c r="AF4197">
        <f t="shared" si="292"/>
        <v>1.2097091327166974E-3</v>
      </c>
      <c r="AG4197">
        <f t="shared" si="293"/>
        <v>8.1325798265169044E-3</v>
      </c>
    </row>
    <row r="4198" spans="30:33" x14ac:dyDescent="0.2">
      <c r="AD4198">
        <f t="shared" si="291"/>
        <v>4196</v>
      </c>
      <c r="AE4198">
        <f t="shared" si="290"/>
        <v>1.935534612346717E-6</v>
      </c>
      <c r="AF4198">
        <f t="shared" si="292"/>
        <v>1.2077735981043506E-3</v>
      </c>
      <c r="AG4198">
        <f t="shared" si="293"/>
        <v>8.1215032334068238E-3</v>
      </c>
    </row>
    <row r="4199" spans="30:33" x14ac:dyDescent="0.2">
      <c r="AD4199">
        <f t="shared" si="291"/>
        <v>4197</v>
      </c>
      <c r="AE4199">
        <f t="shared" si="290"/>
        <v>1.9324377569669619E-6</v>
      </c>
      <c r="AF4199">
        <f t="shared" si="292"/>
        <v>1.2058411603473836E-3</v>
      </c>
      <c r="AG4199">
        <f t="shared" si="293"/>
        <v>8.1104412659903386E-3</v>
      </c>
    </row>
    <row r="4200" spans="30:33" x14ac:dyDescent="0.2">
      <c r="AD4200">
        <f t="shared" si="291"/>
        <v>4198</v>
      </c>
      <c r="AE4200">
        <f t="shared" si="290"/>
        <v>1.9293458565558148E-6</v>
      </c>
      <c r="AF4200">
        <f t="shared" si="292"/>
        <v>1.2039118144908276E-3</v>
      </c>
      <c r="AG4200">
        <f t="shared" si="293"/>
        <v>8.0993939058213102E-3</v>
      </c>
    </row>
    <row r="4201" spans="30:33" x14ac:dyDescent="0.2">
      <c r="AD4201">
        <f t="shared" si="291"/>
        <v>4199</v>
      </c>
      <c r="AE4201">
        <f t="shared" si="290"/>
        <v>1.9262589031853251E-6</v>
      </c>
      <c r="AF4201">
        <f t="shared" si="292"/>
        <v>1.2019855555876423E-3</v>
      </c>
      <c r="AG4201">
        <f t="shared" si="293"/>
        <v>8.0883611344751798E-3</v>
      </c>
    </row>
    <row r="4202" spans="30:33" x14ac:dyDescent="0.2">
      <c r="AD4202">
        <f t="shared" si="291"/>
        <v>4200</v>
      </c>
      <c r="AE4202">
        <f t="shared" si="290"/>
        <v>1.9231768889402287E-6</v>
      </c>
      <c r="AF4202">
        <f t="shared" si="292"/>
        <v>1.200062378698702E-3</v>
      </c>
      <c r="AG4202">
        <f t="shared" si="293"/>
        <v>8.0773429335489599E-3</v>
      </c>
    </row>
    <row r="4203" spans="30:33" x14ac:dyDescent="0.2">
      <c r="AD4203">
        <f t="shared" si="291"/>
        <v>4201</v>
      </c>
      <c r="AE4203">
        <f t="shared" si="290"/>
        <v>1.9200998059179242E-6</v>
      </c>
      <c r="AF4203">
        <f t="shared" si="292"/>
        <v>1.198142278892784E-3</v>
      </c>
      <c r="AG4203">
        <f t="shared" si="293"/>
        <v>8.0663392846611996E-3</v>
      </c>
    </row>
    <row r="4204" spans="30:33" x14ac:dyDescent="0.2">
      <c r="AD4204">
        <f t="shared" si="291"/>
        <v>4202</v>
      </c>
      <c r="AE4204">
        <f t="shared" si="290"/>
        <v>1.9170276462284551E-6</v>
      </c>
      <c r="AF4204">
        <f t="shared" si="292"/>
        <v>1.1962252512465554E-3</v>
      </c>
      <c r="AG4204">
        <f t="shared" si="293"/>
        <v>8.0553501694519691E-3</v>
      </c>
    </row>
    <row r="4205" spans="30:33" x14ac:dyDescent="0.2">
      <c r="AD4205">
        <f t="shared" si="291"/>
        <v>4203</v>
      </c>
      <c r="AE4205">
        <f t="shared" si="290"/>
        <v>1.9139604019944896E-6</v>
      </c>
      <c r="AF4205">
        <f t="shared" si="292"/>
        <v>1.1943112908445609E-3</v>
      </c>
      <c r="AG4205">
        <f t="shared" si="293"/>
        <v>8.0443755695828404E-3</v>
      </c>
    </row>
    <row r="4206" spans="30:33" x14ac:dyDescent="0.2">
      <c r="AD4206">
        <f t="shared" si="291"/>
        <v>4204</v>
      </c>
      <c r="AE4206">
        <f t="shared" si="290"/>
        <v>1.9108980653512983E-6</v>
      </c>
      <c r="AF4206">
        <f t="shared" si="292"/>
        <v>1.1924003927792095E-3</v>
      </c>
      <c r="AG4206">
        <f t="shared" si="293"/>
        <v>8.0334154667368578E-3</v>
      </c>
    </row>
    <row r="4207" spans="30:33" x14ac:dyDescent="0.2">
      <c r="AD4207">
        <f t="shared" si="291"/>
        <v>4205</v>
      </c>
      <c r="AE4207">
        <f t="shared" si="290"/>
        <v>1.9078406284467359E-6</v>
      </c>
      <c r="AF4207">
        <f t="shared" si="292"/>
        <v>1.1904925521507626E-3</v>
      </c>
      <c r="AG4207">
        <f t="shared" si="293"/>
        <v>8.0224698426185244E-3</v>
      </c>
    </row>
    <row r="4208" spans="30:33" x14ac:dyDescent="0.2">
      <c r="AD4208">
        <f t="shared" si="291"/>
        <v>4206</v>
      </c>
      <c r="AE4208">
        <f t="shared" si="290"/>
        <v>1.9047880834412212E-6</v>
      </c>
      <c r="AF4208">
        <f t="shared" si="292"/>
        <v>1.1885877640673214E-3</v>
      </c>
      <c r="AG4208">
        <f t="shared" si="293"/>
        <v>8.0115386789537755E-3</v>
      </c>
    </row>
    <row r="4209" spans="30:33" x14ac:dyDescent="0.2">
      <c r="AD4209">
        <f t="shared" si="291"/>
        <v>4207</v>
      </c>
      <c r="AE4209">
        <f t="shared" si="290"/>
        <v>1.9017404225077152E-6</v>
      </c>
      <c r="AF4209">
        <f t="shared" si="292"/>
        <v>1.1866860236448137E-3</v>
      </c>
      <c r="AG4209">
        <f t="shared" si="293"/>
        <v>8.0006219574899583E-3</v>
      </c>
    </row>
    <row r="4210" spans="30:33" x14ac:dyDescent="0.2">
      <c r="AD4210">
        <f t="shared" si="291"/>
        <v>4208</v>
      </c>
      <c r="AE4210">
        <f t="shared" si="290"/>
        <v>1.8986976378317028E-6</v>
      </c>
      <c r="AF4210">
        <f t="shared" si="292"/>
        <v>1.1847873260069819E-3</v>
      </c>
      <c r="AG4210">
        <f t="shared" si="293"/>
        <v>7.9897196599958056E-3</v>
      </c>
    </row>
    <row r="4211" spans="30:33" x14ac:dyDescent="0.2">
      <c r="AD4211">
        <f t="shared" si="291"/>
        <v>4209</v>
      </c>
      <c r="AE4211">
        <f t="shared" si="290"/>
        <v>1.895659721611172E-6</v>
      </c>
      <c r="AF4211">
        <f t="shared" si="292"/>
        <v>1.1828916662853708E-3</v>
      </c>
      <c r="AG4211">
        <f t="shared" si="293"/>
        <v>7.9788317682614237E-3</v>
      </c>
    </row>
    <row r="4212" spans="30:33" x14ac:dyDescent="0.2">
      <c r="AD4212">
        <f t="shared" si="291"/>
        <v>4210</v>
      </c>
      <c r="AE4212">
        <f t="shared" si="290"/>
        <v>1.8926266660565941E-6</v>
      </c>
      <c r="AF4212">
        <f t="shared" si="292"/>
        <v>1.1809990396193142E-3</v>
      </c>
      <c r="AG4212">
        <f t="shared" si="293"/>
        <v>7.9679582640982613E-3</v>
      </c>
    </row>
    <row r="4213" spans="30:33" x14ac:dyDescent="0.2">
      <c r="AD4213">
        <f t="shared" si="291"/>
        <v>4211</v>
      </c>
      <c r="AE4213">
        <f t="shared" si="290"/>
        <v>1.8895984633909035E-6</v>
      </c>
      <c r="AF4213">
        <f t="shared" si="292"/>
        <v>1.1791094411559232E-3</v>
      </c>
      <c r="AG4213">
        <f t="shared" si="293"/>
        <v>7.9570991293390955E-3</v>
      </c>
    </row>
    <row r="4214" spans="30:33" x14ac:dyDescent="0.2">
      <c r="AD4214">
        <f t="shared" si="291"/>
        <v>4212</v>
      </c>
      <c r="AE4214">
        <f t="shared" si="290"/>
        <v>1.886575105849478E-6</v>
      </c>
      <c r="AF4214">
        <f t="shared" si="292"/>
        <v>1.1772228660500738E-3</v>
      </c>
      <c r="AG4214">
        <f t="shared" si="293"/>
        <v>7.9462543458380022E-3</v>
      </c>
    </row>
    <row r="4215" spans="30:33" x14ac:dyDescent="0.2">
      <c r="AD4215">
        <f t="shared" si="291"/>
        <v>4213</v>
      </c>
      <c r="AE4215">
        <f t="shared" si="290"/>
        <v>1.883556585680119E-6</v>
      </c>
      <c r="AF4215">
        <f t="shared" si="292"/>
        <v>1.1753393094643936E-3</v>
      </c>
      <c r="AG4215">
        <f t="shared" si="293"/>
        <v>7.9354238954703407E-3</v>
      </c>
    </row>
    <row r="4216" spans="30:33" x14ac:dyDescent="0.2">
      <c r="AD4216">
        <f t="shared" si="291"/>
        <v>4214</v>
      </c>
      <c r="AE4216">
        <f t="shared" si="290"/>
        <v>1.8805428951430307E-6</v>
      </c>
      <c r="AF4216">
        <f t="shared" si="292"/>
        <v>1.1734587665692506E-3</v>
      </c>
      <c r="AG4216">
        <f t="shared" si="293"/>
        <v>7.9246077601327312E-3</v>
      </c>
    </row>
    <row r="4217" spans="30:33" x14ac:dyDescent="0.2">
      <c r="AD4217">
        <f t="shared" si="291"/>
        <v>4215</v>
      </c>
      <c r="AE4217">
        <f t="shared" si="290"/>
        <v>1.8775340265108019E-6</v>
      </c>
      <c r="AF4217">
        <f t="shared" si="292"/>
        <v>1.1715812325427397E-3</v>
      </c>
      <c r="AG4217">
        <f t="shared" si="293"/>
        <v>7.9138059217430303E-3</v>
      </c>
    </row>
    <row r="4218" spans="30:33" x14ac:dyDescent="0.2">
      <c r="AD4218">
        <f t="shared" si="291"/>
        <v>4216</v>
      </c>
      <c r="AE4218">
        <f t="shared" si="290"/>
        <v>1.8745299720683845E-6</v>
      </c>
      <c r="AF4218">
        <f t="shared" si="292"/>
        <v>1.1697067025706713E-3</v>
      </c>
      <c r="AG4218">
        <f t="shared" si="293"/>
        <v>7.9030183622403084E-3</v>
      </c>
    </row>
    <row r="4219" spans="30:33" x14ac:dyDescent="0.2">
      <c r="AD4219">
        <f t="shared" si="291"/>
        <v>4217</v>
      </c>
      <c r="AE4219">
        <f t="shared" si="290"/>
        <v>1.8715307241130749E-6</v>
      </c>
      <c r="AF4219">
        <f t="shared" si="292"/>
        <v>1.1678351718465581E-3</v>
      </c>
      <c r="AG4219">
        <f t="shared" si="293"/>
        <v>7.8922450635848362E-3</v>
      </c>
    </row>
    <row r="4220" spans="30:33" x14ac:dyDescent="0.2">
      <c r="AD4220">
        <f t="shared" si="291"/>
        <v>4218</v>
      </c>
      <c r="AE4220">
        <f t="shared" si="290"/>
        <v>1.868536274954494E-6</v>
      </c>
      <c r="AF4220">
        <f t="shared" si="292"/>
        <v>1.1659666355716036E-3</v>
      </c>
      <c r="AG4220">
        <f t="shared" si="293"/>
        <v>7.8814860077580564E-3</v>
      </c>
    </row>
    <row r="4221" spans="30:33" x14ac:dyDescent="0.2">
      <c r="AD4221">
        <f t="shared" si="291"/>
        <v>4219</v>
      </c>
      <c r="AE4221">
        <f t="shared" si="290"/>
        <v>1.8655466169145668E-6</v>
      </c>
      <c r="AF4221">
        <f t="shared" si="292"/>
        <v>1.164101088954689E-3</v>
      </c>
      <c r="AG4221">
        <f t="shared" si="293"/>
        <v>7.8707411767625565E-3</v>
      </c>
    </row>
    <row r="4222" spans="30:33" x14ac:dyDescent="0.2">
      <c r="AD4222">
        <f t="shared" si="291"/>
        <v>4220</v>
      </c>
      <c r="AE4222">
        <f t="shared" si="290"/>
        <v>1.8625617423275033E-6</v>
      </c>
      <c r="AF4222">
        <f t="shared" si="292"/>
        <v>1.1622385272123613E-3</v>
      </c>
      <c r="AG4222">
        <f t="shared" si="293"/>
        <v>7.8600105526220633E-3</v>
      </c>
    </row>
    <row r="4223" spans="30:33" x14ac:dyDescent="0.2">
      <c r="AD4223">
        <f t="shared" si="291"/>
        <v>4221</v>
      </c>
      <c r="AE4223">
        <f t="shared" si="290"/>
        <v>1.8595816435397789E-6</v>
      </c>
      <c r="AF4223">
        <f t="shared" si="292"/>
        <v>1.1603789455688215E-3</v>
      </c>
      <c r="AG4223">
        <f t="shared" si="293"/>
        <v>7.8492941173814064E-3</v>
      </c>
    </row>
    <row r="4224" spans="30:33" x14ac:dyDescent="0.2">
      <c r="AD4224">
        <f t="shared" si="291"/>
        <v>4222</v>
      </c>
      <c r="AE4224">
        <f t="shared" si="290"/>
        <v>1.8566063129101153E-6</v>
      </c>
      <c r="AF4224">
        <f t="shared" si="292"/>
        <v>1.1585223392559113E-3</v>
      </c>
      <c r="AG4224">
        <f t="shared" si="293"/>
        <v>7.8385918531065062E-3</v>
      </c>
    </row>
    <row r="4225" spans="30:33" x14ac:dyDescent="0.2">
      <c r="AD4225">
        <f t="shared" si="291"/>
        <v>4223</v>
      </c>
      <c r="AE4225">
        <f t="shared" si="290"/>
        <v>1.853635742809459E-6</v>
      </c>
      <c r="AF4225">
        <f t="shared" si="292"/>
        <v>1.1566687035131017E-3</v>
      </c>
      <c r="AG4225">
        <f t="shared" si="293"/>
        <v>7.8279037418843445E-3</v>
      </c>
    </row>
    <row r="4226" spans="30:33" x14ac:dyDescent="0.2">
      <c r="AD4226">
        <f t="shared" si="291"/>
        <v>4224</v>
      </c>
      <c r="AE4226">
        <f t="shared" si="290"/>
        <v>1.8506699256209636E-6</v>
      </c>
      <c r="AF4226">
        <f t="shared" si="292"/>
        <v>1.1548180335874808E-3</v>
      </c>
      <c r="AG4226">
        <f t="shared" si="293"/>
        <v>7.8172297658229504E-3</v>
      </c>
    </row>
    <row r="4227" spans="30:33" x14ac:dyDescent="0.2">
      <c r="AD4227">
        <f t="shared" si="291"/>
        <v>4225</v>
      </c>
      <c r="AE4227">
        <f t="shared" si="290"/>
        <v>1.8477088537399702E-6</v>
      </c>
      <c r="AF4227">
        <f t="shared" si="292"/>
        <v>1.1529703247337409E-3</v>
      </c>
      <c r="AG4227">
        <f t="shared" si="293"/>
        <v>7.8065699070513743E-3</v>
      </c>
    </row>
    <row r="4228" spans="30:33" x14ac:dyDescent="0.2">
      <c r="AD4228">
        <f t="shared" si="291"/>
        <v>4226</v>
      </c>
      <c r="AE4228">
        <f t="shared" si="290"/>
        <v>1.8447525195739863E-6</v>
      </c>
      <c r="AF4228">
        <f t="shared" si="292"/>
        <v>1.1511255722141669E-3</v>
      </c>
      <c r="AG4228">
        <f t="shared" si="293"/>
        <v>7.7959241477196664E-3</v>
      </c>
    </row>
    <row r="4229" spans="30:33" x14ac:dyDescent="0.2">
      <c r="AD4229">
        <f t="shared" si="291"/>
        <v>4227</v>
      </c>
      <c r="AE4229">
        <f t="shared" si="290"/>
        <v>1.8418009155426679E-6</v>
      </c>
      <c r="AF4229">
        <f t="shared" si="292"/>
        <v>1.1492837712986242E-3</v>
      </c>
      <c r="AG4229">
        <f t="shared" si="293"/>
        <v>7.7852924699988568E-3</v>
      </c>
    </row>
    <row r="4230" spans="30:33" x14ac:dyDescent="0.2">
      <c r="AD4230">
        <f t="shared" si="291"/>
        <v>4228</v>
      </c>
      <c r="AE4230">
        <f t="shared" si="290"/>
        <v>1.8388540340777996E-6</v>
      </c>
      <c r="AF4230">
        <f t="shared" si="292"/>
        <v>1.1474449172645463E-3</v>
      </c>
      <c r="AG4230">
        <f t="shared" si="293"/>
        <v>7.7746748560809367E-3</v>
      </c>
    </row>
    <row r="4231" spans="30:33" x14ac:dyDescent="0.2">
      <c r="AD4231">
        <f t="shared" si="291"/>
        <v>4229</v>
      </c>
      <c r="AE4231">
        <f t="shared" si="290"/>
        <v>1.8359118676232748E-6</v>
      </c>
      <c r="AF4231">
        <f t="shared" si="292"/>
        <v>1.145609005396923E-3</v>
      </c>
      <c r="AG4231">
        <f t="shared" si="293"/>
        <v>7.7640712881788289E-3</v>
      </c>
    </row>
    <row r="4232" spans="30:33" x14ac:dyDescent="0.2">
      <c r="AD4232">
        <f t="shared" si="291"/>
        <v>4230</v>
      </c>
      <c r="AE4232">
        <f t="shared" si="290"/>
        <v>1.8329744086350778E-6</v>
      </c>
      <c r="AF4232">
        <f t="shared" si="292"/>
        <v>1.1437760309882879E-3</v>
      </c>
      <c r="AG4232">
        <f t="shared" si="293"/>
        <v>7.7534817485263793E-3</v>
      </c>
    </row>
    <row r="4233" spans="30:33" x14ac:dyDescent="0.2">
      <c r="AD4233">
        <f t="shared" si="291"/>
        <v>4231</v>
      </c>
      <c r="AE4233">
        <f t="shared" si="290"/>
        <v>1.8300416495812614E-6</v>
      </c>
      <c r="AF4233">
        <f t="shared" si="292"/>
        <v>1.1419459893387066E-3</v>
      </c>
      <c r="AG4233">
        <f t="shared" si="293"/>
        <v>7.7429062193783166E-3</v>
      </c>
    </row>
    <row r="4234" spans="30:33" x14ac:dyDescent="0.2">
      <c r="AD4234">
        <f t="shared" si="291"/>
        <v>4232</v>
      </c>
      <c r="AE4234">
        <f t="shared" si="290"/>
        <v>1.8271135829419313E-6</v>
      </c>
      <c r="AF4234">
        <f t="shared" si="292"/>
        <v>1.1401188757557646E-3</v>
      </c>
      <c r="AG4234">
        <f t="shared" si="293"/>
        <v>7.7323446830102538E-3</v>
      </c>
    </row>
    <row r="4235" spans="30:33" x14ac:dyDescent="0.2">
      <c r="AD4235">
        <f t="shared" si="291"/>
        <v>4233</v>
      </c>
      <c r="AE4235">
        <f t="shared" si="290"/>
        <v>1.8241902012092243E-6</v>
      </c>
      <c r="AF4235">
        <f t="shared" si="292"/>
        <v>1.1382946855545554E-3</v>
      </c>
      <c r="AG4235">
        <f t="shared" si="293"/>
        <v>7.7217971217186463E-3</v>
      </c>
    </row>
    <row r="4236" spans="30:33" x14ac:dyDescent="0.2">
      <c r="AD4236">
        <f t="shared" si="291"/>
        <v>4234</v>
      </c>
      <c r="AE4236">
        <f t="shared" si="290"/>
        <v>1.8212714968872894E-6</v>
      </c>
      <c r="AF4236">
        <f t="shared" si="292"/>
        <v>1.136473414057668E-3</v>
      </c>
      <c r="AG4236">
        <f t="shared" si="293"/>
        <v>7.7112635178207831E-3</v>
      </c>
    </row>
    <row r="4237" spans="30:33" x14ac:dyDescent="0.2">
      <c r="AD4237">
        <f t="shared" si="291"/>
        <v>4235</v>
      </c>
      <c r="AE4237">
        <f t="shared" si="290"/>
        <v>1.8183574624922696E-6</v>
      </c>
      <c r="AF4237">
        <f t="shared" si="292"/>
        <v>1.1346550565951756E-3</v>
      </c>
      <c r="AG4237">
        <f t="shared" si="293"/>
        <v>7.7007438536547618E-3</v>
      </c>
    </row>
    <row r="4238" spans="30:33" x14ac:dyDescent="0.2">
      <c r="AD4238">
        <f t="shared" si="291"/>
        <v>4236</v>
      </c>
      <c r="AE4238">
        <f t="shared" si="290"/>
        <v>1.8154480905522818E-6</v>
      </c>
      <c r="AF4238">
        <f t="shared" si="292"/>
        <v>1.1328396085046233E-3</v>
      </c>
      <c r="AG4238">
        <f t="shared" si="293"/>
        <v>7.6902381115794656E-3</v>
      </c>
    </row>
    <row r="4239" spans="30:33" x14ac:dyDescent="0.2">
      <c r="AD4239">
        <f t="shared" si="291"/>
        <v>4237</v>
      </c>
      <c r="AE4239">
        <f t="shared" si="290"/>
        <v>1.8125433736073981E-6</v>
      </c>
      <c r="AF4239">
        <f t="shared" si="292"/>
        <v>1.1310270651310158E-3</v>
      </c>
      <c r="AG4239">
        <f t="shared" si="293"/>
        <v>7.6797462739745456E-3</v>
      </c>
    </row>
    <row r="4240" spans="30:33" x14ac:dyDescent="0.2">
      <c r="AD4240">
        <f t="shared" si="291"/>
        <v>4238</v>
      </c>
      <c r="AE4240">
        <f t="shared" si="290"/>
        <v>1.809643304209626E-6</v>
      </c>
      <c r="AF4240">
        <f t="shared" si="292"/>
        <v>1.129217421826806E-3</v>
      </c>
      <c r="AG4240">
        <f t="shared" si="293"/>
        <v>7.6692683232403953E-3</v>
      </c>
    </row>
    <row r="4241" spans="30:33" x14ac:dyDescent="0.2">
      <c r="AD4241">
        <f t="shared" si="291"/>
        <v>4239</v>
      </c>
      <c r="AE4241">
        <f t="shared" si="290"/>
        <v>1.8067478749228905E-6</v>
      </c>
      <c r="AF4241">
        <f t="shared" si="292"/>
        <v>1.1274106739518829E-3</v>
      </c>
      <c r="AG4241">
        <f t="shared" si="293"/>
        <v>7.6588042417981327E-3</v>
      </c>
    </row>
    <row r="4242" spans="30:33" x14ac:dyDescent="0.2">
      <c r="AD4242">
        <f t="shared" si="291"/>
        <v>4240</v>
      </c>
      <c r="AE4242">
        <f t="shared" si="290"/>
        <v>1.8038570783230134E-6</v>
      </c>
      <c r="AF4242">
        <f t="shared" si="292"/>
        <v>1.1256068168735598E-3</v>
      </c>
      <c r="AG4242">
        <f t="shared" si="293"/>
        <v>7.6483540120895772E-3</v>
      </c>
    </row>
    <row r="4243" spans="30:33" x14ac:dyDescent="0.2">
      <c r="AD4243">
        <f t="shared" si="291"/>
        <v>4241</v>
      </c>
      <c r="AE4243">
        <f t="shared" ref="AE4243:AE4306" si="294">AF4242*$AE$3</f>
        <v>1.8009709069976965E-6</v>
      </c>
      <c r="AF4243">
        <f t="shared" si="292"/>
        <v>1.1238058459665621E-3</v>
      </c>
      <c r="AG4243">
        <f t="shared" si="293"/>
        <v>7.6379176165772313E-3</v>
      </c>
    </row>
    <row r="4244" spans="30:33" x14ac:dyDescent="0.2">
      <c r="AD4244">
        <f t="shared" si="291"/>
        <v>4242</v>
      </c>
      <c r="AE4244">
        <f t="shared" si="294"/>
        <v>1.7980893535465002E-6</v>
      </c>
      <c r="AF4244">
        <f t="shared" si="292"/>
        <v>1.1220077566130155E-3</v>
      </c>
      <c r="AG4244">
        <f t="shared" si="293"/>
        <v>7.6274950377442537E-3</v>
      </c>
    </row>
    <row r="4245" spans="30:33" x14ac:dyDescent="0.2">
      <c r="AD4245">
        <f t="shared" si="291"/>
        <v>4243</v>
      </c>
      <c r="AE4245">
        <f t="shared" si="294"/>
        <v>1.7952124105808256E-6</v>
      </c>
      <c r="AF4245">
        <f t="shared" si="292"/>
        <v>1.1202125442024346E-3</v>
      </c>
      <c r="AG4245">
        <f t="shared" si="293"/>
        <v>7.6170862580944429E-3</v>
      </c>
    </row>
    <row r="4246" spans="30:33" x14ac:dyDescent="0.2">
      <c r="AD4246">
        <f t="shared" si="291"/>
        <v>4244</v>
      </c>
      <c r="AE4246">
        <f t="shared" si="294"/>
        <v>1.7923400707238962E-6</v>
      </c>
      <c r="AF4246">
        <f t="shared" si="292"/>
        <v>1.1184202041317106E-3</v>
      </c>
      <c r="AG4246">
        <f t="shared" si="293"/>
        <v>7.6066912601522154E-3</v>
      </c>
    </row>
    <row r="4247" spans="30:33" x14ac:dyDescent="0.2">
      <c r="AD4247">
        <f t="shared" si="291"/>
        <v>4245</v>
      </c>
      <c r="AE4247">
        <f t="shared" si="294"/>
        <v>1.7894723266107378E-6</v>
      </c>
      <c r="AF4247">
        <f t="shared" si="292"/>
        <v>1.1166307318050998E-3</v>
      </c>
      <c r="AG4247">
        <f t="shared" si="293"/>
        <v>7.5963100264625823E-3</v>
      </c>
    </row>
    <row r="4248" spans="30:33" x14ac:dyDescent="0.2">
      <c r="AD4248">
        <f t="shared" si="291"/>
        <v>4246</v>
      </c>
      <c r="AE4248">
        <f t="shared" si="294"/>
        <v>1.7866091708881604E-6</v>
      </c>
      <c r="AF4248">
        <f t="shared" si="292"/>
        <v>1.1148441226342116E-3</v>
      </c>
      <c r="AG4248">
        <f t="shared" si="293"/>
        <v>7.5859425395911288E-3</v>
      </c>
    </row>
    <row r="4249" spans="30:33" x14ac:dyDescent="0.2">
      <c r="AD4249">
        <f t="shared" si="291"/>
        <v>4247</v>
      </c>
      <c r="AE4249">
        <f t="shared" si="294"/>
        <v>1.7837505962147395E-6</v>
      </c>
      <c r="AF4249">
        <f t="shared" si="292"/>
        <v>1.1130603720379969E-3</v>
      </c>
      <c r="AG4249">
        <f t="shared" si="293"/>
        <v>7.5755887821239987E-3</v>
      </c>
    </row>
    <row r="4250" spans="30:33" x14ac:dyDescent="0.2">
      <c r="AD4250">
        <f t="shared" si="291"/>
        <v>4248</v>
      </c>
      <c r="AE4250">
        <f t="shared" si="294"/>
        <v>1.7808965952607959E-6</v>
      </c>
      <c r="AF4250">
        <f t="shared" si="292"/>
        <v>1.1112794754427361E-3</v>
      </c>
      <c r="AG4250">
        <f t="shared" si="293"/>
        <v>7.5652487366678614E-3</v>
      </c>
    </row>
    <row r="4251" spans="30:33" x14ac:dyDescent="0.2">
      <c r="AD4251">
        <f t="shared" si="291"/>
        <v>4249</v>
      </c>
      <c r="AE4251">
        <f t="shared" si="294"/>
        <v>1.7780471607083787E-6</v>
      </c>
      <c r="AF4251">
        <f t="shared" si="292"/>
        <v>1.1095014282820276E-3</v>
      </c>
      <c r="AG4251">
        <f t="shared" si="293"/>
        <v>7.554922385849901E-3</v>
      </c>
    </row>
    <row r="4252" spans="30:33" x14ac:dyDescent="0.2">
      <c r="AD4252">
        <f t="shared" si="291"/>
        <v>4250</v>
      </c>
      <c r="AE4252">
        <f t="shared" si="294"/>
        <v>1.7752022852512449E-6</v>
      </c>
      <c r="AF4252">
        <f t="shared" si="292"/>
        <v>1.1077262259967763E-3</v>
      </c>
      <c r="AG4252">
        <f t="shared" si="293"/>
        <v>7.5446097123177906E-3</v>
      </c>
    </row>
    <row r="4253" spans="30:33" x14ac:dyDescent="0.2">
      <c r="AD4253">
        <f t="shared" si="291"/>
        <v>4251</v>
      </c>
      <c r="AE4253">
        <f t="shared" si="294"/>
        <v>1.7723619615948428E-6</v>
      </c>
      <c r="AF4253">
        <f t="shared" si="292"/>
        <v>1.1059538640351813E-3</v>
      </c>
      <c r="AG4253">
        <f t="shared" si="293"/>
        <v>7.534310698739677E-3</v>
      </c>
    </row>
    <row r="4254" spans="30:33" x14ac:dyDescent="0.2">
      <c r="AD4254">
        <f t="shared" si="291"/>
        <v>4252</v>
      </c>
      <c r="AE4254">
        <f t="shared" si="294"/>
        <v>1.769526182456291E-6</v>
      </c>
      <c r="AF4254">
        <f t="shared" si="292"/>
        <v>1.104184337852725E-3</v>
      </c>
      <c r="AG4254">
        <f t="shared" si="293"/>
        <v>7.5240253278041494E-3</v>
      </c>
    </row>
    <row r="4255" spans="30:33" x14ac:dyDescent="0.2">
      <c r="AD4255">
        <f t="shared" si="291"/>
        <v>4253</v>
      </c>
      <c r="AE4255">
        <f t="shared" si="294"/>
        <v>1.7666949405643607E-6</v>
      </c>
      <c r="AF4255">
        <f t="shared" si="292"/>
        <v>1.1024176429121606E-3</v>
      </c>
      <c r="AG4255">
        <f t="shared" si="293"/>
        <v>7.5137535822202258E-3</v>
      </c>
    </row>
    <row r="4256" spans="30:33" x14ac:dyDescent="0.2">
      <c r="AD4256">
        <f t="shared" si="291"/>
        <v>4254</v>
      </c>
      <c r="AE4256">
        <f t="shared" si="294"/>
        <v>1.7638682286594578E-6</v>
      </c>
      <c r="AF4256">
        <f t="shared" si="292"/>
        <v>1.1006537746835012E-3</v>
      </c>
      <c r="AG4256">
        <f t="shared" si="293"/>
        <v>7.5034954447173339E-3</v>
      </c>
    </row>
    <row r="4257" spans="30:33" x14ac:dyDescent="0.2">
      <c r="AD4257">
        <f t="shared" si="291"/>
        <v>4255</v>
      </c>
      <c r="AE4257">
        <f t="shared" si="294"/>
        <v>1.7610460394936027E-6</v>
      </c>
      <c r="AF4257">
        <f t="shared" si="292"/>
        <v>1.0988927286440075E-3</v>
      </c>
      <c r="AG4257">
        <f t="shared" si="293"/>
        <v>7.4932508980452795E-3</v>
      </c>
    </row>
    <row r="4258" spans="30:33" x14ac:dyDescent="0.2">
      <c r="AD4258">
        <f t="shared" si="291"/>
        <v>4256</v>
      </c>
      <c r="AE4258">
        <f t="shared" si="294"/>
        <v>1.7582283658304127E-6</v>
      </c>
      <c r="AF4258">
        <f t="shared" si="292"/>
        <v>1.097134500278177E-3</v>
      </c>
      <c r="AG4258">
        <f t="shared" si="293"/>
        <v>7.4830199249742366E-3</v>
      </c>
    </row>
    <row r="4259" spans="30:33" x14ac:dyDescent="0.2">
      <c r="AD4259">
        <f t="shared" ref="AD4259:AD4322" si="295">AD4258+1</f>
        <v>4257</v>
      </c>
      <c r="AE4259">
        <f t="shared" si="294"/>
        <v>1.7554152004450841E-6</v>
      </c>
      <c r="AF4259">
        <f t="shared" ref="AF4259:AF4322" si="296">AF4258*$AF$3</f>
        <v>1.0953790850777318E-3</v>
      </c>
      <c r="AG4259">
        <f t="shared" ref="AG4259:AG4322" si="297">AD4259*AE4259</f>
        <v>7.4728025082947229E-3</v>
      </c>
    </row>
    <row r="4260" spans="30:33" x14ac:dyDescent="0.2">
      <c r="AD4260">
        <f t="shared" si="295"/>
        <v>4258</v>
      </c>
      <c r="AE4260">
        <f t="shared" si="294"/>
        <v>1.7526065361243717E-6</v>
      </c>
      <c r="AF4260">
        <f t="shared" si="296"/>
        <v>1.0936264785416075E-3</v>
      </c>
      <c r="AG4260">
        <f t="shared" si="297"/>
        <v>7.4625986308175744E-3</v>
      </c>
    </row>
    <row r="4261" spans="30:33" x14ac:dyDescent="0.2">
      <c r="AD4261">
        <f t="shared" si="295"/>
        <v>4259</v>
      </c>
      <c r="AE4261">
        <f t="shared" si="294"/>
        <v>1.7498023656665728E-6</v>
      </c>
      <c r="AF4261">
        <f t="shared" si="296"/>
        <v>1.0918766761759408E-3</v>
      </c>
      <c r="AG4261">
        <f t="shared" si="297"/>
        <v>7.4524082753739335E-3</v>
      </c>
    </row>
    <row r="4262" spans="30:33" x14ac:dyDescent="0.2">
      <c r="AD4262">
        <f t="shared" si="295"/>
        <v>4260</v>
      </c>
      <c r="AE4262">
        <f t="shared" si="294"/>
        <v>1.7470026818815062E-6</v>
      </c>
      <c r="AF4262">
        <f t="shared" si="296"/>
        <v>1.0901296734940594E-3</v>
      </c>
      <c r="AG4262">
        <f t="shared" si="297"/>
        <v>7.4422314248152165E-3</v>
      </c>
    </row>
    <row r="4263" spans="30:33" x14ac:dyDescent="0.2">
      <c r="AD4263">
        <f t="shared" si="295"/>
        <v>4261</v>
      </c>
      <c r="AE4263">
        <f t="shared" si="294"/>
        <v>1.7442074775904958E-6</v>
      </c>
      <c r="AF4263">
        <f t="shared" si="296"/>
        <v>1.0883854660164688E-3</v>
      </c>
      <c r="AG4263">
        <f t="shared" si="297"/>
        <v>7.4320680620131021E-3</v>
      </c>
    </row>
    <row r="4264" spans="30:33" x14ac:dyDescent="0.2">
      <c r="AD4264">
        <f t="shared" si="295"/>
        <v>4262</v>
      </c>
      <c r="AE4264">
        <f t="shared" si="294"/>
        <v>1.7414167456263508E-6</v>
      </c>
      <c r="AF4264">
        <f t="shared" si="296"/>
        <v>1.0866440492708423E-3</v>
      </c>
      <c r="AG4264">
        <f t="shared" si="297"/>
        <v>7.4219181698595071E-3</v>
      </c>
    </row>
    <row r="4265" spans="30:33" x14ac:dyDescent="0.2">
      <c r="AD4265">
        <f t="shared" si="295"/>
        <v>4263</v>
      </c>
      <c r="AE4265">
        <f t="shared" si="294"/>
        <v>1.7386304788333485E-6</v>
      </c>
      <c r="AF4265">
        <f t="shared" si="296"/>
        <v>1.0849054187920088E-3</v>
      </c>
      <c r="AG4265">
        <f t="shared" si="297"/>
        <v>7.4117817312665648E-3</v>
      </c>
    </row>
    <row r="4266" spans="30:33" x14ac:dyDescent="0.2">
      <c r="AD4266">
        <f t="shared" si="295"/>
        <v>4264</v>
      </c>
      <c r="AE4266">
        <f t="shared" si="294"/>
        <v>1.7358486700672149E-6</v>
      </c>
      <c r="AF4266">
        <f t="shared" si="296"/>
        <v>1.0831695701219416E-3</v>
      </c>
      <c r="AG4266">
        <f t="shared" si="297"/>
        <v>7.4016587291666049E-3</v>
      </c>
    </row>
    <row r="4267" spans="30:33" x14ac:dyDescent="0.2">
      <c r="AD4267">
        <f t="shared" si="295"/>
        <v>4265</v>
      </c>
      <c r="AE4267">
        <f t="shared" si="294"/>
        <v>1.7330713121951074E-6</v>
      </c>
      <c r="AF4267">
        <f t="shared" si="296"/>
        <v>1.0814364988097464E-3</v>
      </c>
      <c r="AG4267">
        <f t="shared" si="297"/>
        <v>7.391549146512133E-3</v>
      </c>
    </row>
    <row r="4268" spans="30:33" x14ac:dyDescent="0.2">
      <c r="AD4268">
        <f t="shared" si="295"/>
        <v>4266</v>
      </c>
      <c r="AE4268">
        <f t="shared" si="294"/>
        <v>1.730298398095595E-6</v>
      </c>
      <c r="AF4268">
        <f t="shared" si="296"/>
        <v>1.0797062004116508E-3</v>
      </c>
      <c r="AG4268">
        <f t="shared" si="297"/>
        <v>7.3814529662758078E-3</v>
      </c>
    </row>
    <row r="4269" spans="30:33" x14ac:dyDescent="0.2">
      <c r="AD4269">
        <f t="shared" si="295"/>
        <v>4267</v>
      </c>
      <c r="AE4269">
        <f t="shared" si="294"/>
        <v>1.7275299206586419E-6</v>
      </c>
      <c r="AF4269">
        <f t="shared" si="296"/>
        <v>1.077978670490992E-3</v>
      </c>
      <c r="AG4269">
        <f t="shared" si="297"/>
        <v>7.3713701714504254E-3</v>
      </c>
    </row>
    <row r="4270" spans="30:33" x14ac:dyDescent="0.2">
      <c r="AD4270">
        <f t="shared" si="295"/>
        <v>4268</v>
      </c>
      <c r="AE4270">
        <f t="shared" si="294"/>
        <v>1.724765872785588E-6</v>
      </c>
      <c r="AF4270">
        <f t="shared" si="296"/>
        <v>1.0762539046182064E-3</v>
      </c>
      <c r="AG4270">
        <f t="shared" si="297"/>
        <v>7.3613007450488892E-3</v>
      </c>
    </row>
    <row r="4271" spans="30:33" x14ac:dyDescent="0.2">
      <c r="AD4271">
        <f t="shared" si="295"/>
        <v>4269</v>
      </c>
      <c r="AE4271">
        <f t="shared" si="294"/>
        <v>1.7220062473891311E-6</v>
      </c>
      <c r="AF4271">
        <f t="shared" si="296"/>
        <v>1.0745318983708173E-3</v>
      </c>
      <c r="AG4271">
        <f t="shared" si="297"/>
        <v>7.3512446701042003E-3</v>
      </c>
    </row>
    <row r="4272" spans="30:33" x14ac:dyDescent="0.2">
      <c r="AD4272">
        <f t="shared" si="295"/>
        <v>4270</v>
      </c>
      <c r="AE4272">
        <f t="shared" si="294"/>
        <v>1.7192510373933085E-6</v>
      </c>
      <c r="AF4272">
        <f t="shared" si="296"/>
        <v>1.0728126473334239E-3</v>
      </c>
      <c r="AG4272">
        <f t="shared" si="297"/>
        <v>7.3412019296694268E-3</v>
      </c>
    </row>
    <row r="4273" spans="30:33" x14ac:dyDescent="0.2">
      <c r="AD4273">
        <f t="shared" si="295"/>
        <v>4271</v>
      </c>
      <c r="AE4273">
        <f t="shared" si="294"/>
        <v>1.716500235733479E-6</v>
      </c>
      <c r="AF4273">
        <f t="shared" si="296"/>
        <v>1.0710961470976903E-3</v>
      </c>
      <c r="AG4273">
        <f t="shared" si="297"/>
        <v>7.3311725068176889E-3</v>
      </c>
    </row>
    <row r="4274" spans="30:33" x14ac:dyDescent="0.2">
      <c r="AD4274">
        <f t="shared" si="295"/>
        <v>4272</v>
      </c>
      <c r="AE4274">
        <f t="shared" si="294"/>
        <v>1.7137538353563052E-6</v>
      </c>
      <c r="AF4274">
        <f t="shared" si="296"/>
        <v>1.069382393262334E-3</v>
      </c>
      <c r="AG4274">
        <f t="shared" si="297"/>
        <v>7.3211563846421355E-3</v>
      </c>
    </row>
    <row r="4275" spans="30:33" x14ac:dyDescent="0.2">
      <c r="AD4275">
        <f t="shared" si="295"/>
        <v>4273</v>
      </c>
      <c r="AE4275">
        <f t="shared" si="294"/>
        <v>1.7110118292197352E-6</v>
      </c>
      <c r="AF4275">
        <f t="shared" si="296"/>
        <v>1.0676713814331141E-3</v>
      </c>
      <c r="AG4275">
        <f t="shared" si="297"/>
        <v>7.3111535462559284E-3</v>
      </c>
    </row>
    <row r="4276" spans="30:33" x14ac:dyDescent="0.2">
      <c r="AD4276">
        <f t="shared" si="295"/>
        <v>4274</v>
      </c>
      <c r="AE4276">
        <f t="shared" si="294"/>
        <v>1.7082742102929835E-6</v>
      </c>
      <c r="AF4276">
        <f t="shared" si="296"/>
        <v>1.0659631072228212E-3</v>
      </c>
      <c r="AG4276">
        <f t="shared" si="297"/>
        <v>7.3011639747922116E-3</v>
      </c>
    </row>
    <row r="4277" spans="30:33" x14ac:dyDescent="0.2">
      <c r="AD4277">
        <f t="shared" si="295"/>
        <v>4275</v>
      </c>
      <c r="AE4277">
        <f t="shared" si="294"/>
        <v>1.7055409715565147E-6</v>
      </c>
      <c r="AF4277">
        <f t="shared" si="296"/>
        <v>1.0642575662512647E-3</v>
      </c>
      <c r="AG4277">
        <f t="shared" si="297"/>
        <v>7.2911876534041001E-3</v>
      </c>
    </row>
    <row r="4278" spans="30:33" x14ac:dyDescent="0.2">
      <c r="AD4278">
        <f t="shared" si="295"/>
        <v>4276</v>
      </c>
      <c r="AE4278">
        <f t="shared" si="294"/>
        <v>1.7028121060020243E-6</v>
      </c>
      <c r="AF4278">
        <f t="shared" si="296"/>
        <v>1.0625547541452626E-3</v>
      </c>
      <c r="AG4278">
        <f t="shared" si="297"/>
        <v>7.2812245652646556E-3</v>
      </c>
    </row>
    <row r="4279" spans="30:33" x14ac:dyDescent="0.2">
      <c r="AD4279">
        <f t="shared" si="295"/>
        <v>4277</v>
      </c>
      <c r="AE4279">
        <f t="shared" si="294"/>
        <v>1.7000876066324208E-6</v>
      </c>
      <c r="AF4279">
        <f t="shared" si="296"/>
        <v>1.06085466653863E-3</v>
      </c>
      <c r="AG4279">
        <f t="shared" si="297"/>
        <v>7.271274693566864E-3</v>
      </c>
    </row>
    <row r="4280" spans="30:33" x14ac:dyDescent="0.2">
      <c r="AD4280">
        <f t="shared" si="295"/>
        <v>4278</v>
      </c>
      <c r="AE4280">
        <f t="shared" si="294"/>
        <v>1.6973674664618089E-6</v>
      </c>
      <c r="AF4280">
        <f t="shared" si="296"/>
        <v>1.0591572990721681E-3</v>
      </c>
      <c r="AG4280">
        <f t="shared" si="297"/>
        <v>7.2613380215236188E-3</v>
      </c>
    </row>
    <row r="4281" spans="30:33" x14ac:dyDescent="0.2">
      <c r="AD4281">
        <f t="shared" si="295"/>
        <v>4279</v>
      </c>
      <c r="AE4281">
        <f t="shared" si="294"/>
        <v>1.6946516785154696E-6</v>
      </c>
      <c r="AF4281">
        <f t="shared" si="296"/>
        <v>1.0574626473936525E-3</v>
      </c>
      <c r="AG4281">
        <f t="shared" si="297"/>
        <v>7.2514145323676945E-3</v>
      </c>
    </row>
    <row r="4282" spans="30:33" x14ac:dyDescent="0.2">
      <c r="AD4282">
        <f t="shared" si="295"/>
        <v>4280</v>
      </c>
      <c r="AE4282">
        <f t="shared" si="294"/>
        <v>1.6919402358298447E-6</v>
      </c>
      <c r="AF4282">
        <f t="shared" si="296"/>
        <v>1.0557707071578227E-3</v>
      </c>
      <c r="AG4282">
        <f t="shared" si="297"/>
        <v>7.2415042093517358E-3</v>
      </c>
    </row>
    <row r="4283" spans="30:33" x14ac:dyDescent="0.2">
      <c r="AD4283">
        <f t="shared" si="295"/>
        <v>4281</v>
      </c>
      <c r="AE4283">
        <f t="shared" si="294"/>
        <v>1.6892331314525171E-6</v>
      </c>
      <c r="AF4283">
        <f t="shared" si="296"/>
        <v>1.0540814740263701E-3</v>
      </c>
      <c r="AG4283">
        <f t="shared" si="297"/>
        <v>7.2316070357482257E-3</v>
      </c>
    </row>
    <row r="4284" spans="30:33" x14ac:dyDescent="0.2">
      <c r="AD4284">
        <f t="shared" si="295"/>
        <v>4282</v>
      </c>
      <c r="AE4284">
        <f t="shared" si="294"/>
        <v>1.686530358442193E-6</v>
      </c>
      <c r="AF4284">
        <f t="shared" si="296"/>
        <v>1.052394943667928E-3</v>
      </c>
      <c r="AG4284">
        <f t="shared" si="297"/>
        <v>7.22172299484947E-3</v>
      </c>
    </row>
    <row r="4285" spans="30:33" x14ac:dyDescent="0.2">
      <c r="AD4285">
        <f t="shared" si="295"/>
        <v>4283</v>
      </c>
      <c r="AE4285">
        <f t="shared" si="294"/>
        <v>1.6838319098686855E-6</v>
      </c>
      <c r="AF4285">
        <f t="shared" si="296"/>
        <v>1.0507111117580591E-3</v>
      </c>
      <c r="AG4285">
        <f t="shared" si="297"/>
        <v>7.2118520699675798E-3</v>
      </c>
    </row>
    <row r="4286" spans="30:33" x14ac:dyDescent="0.2">
      <c r="AD4286">
        <f t="shared" si="295"/>
        <v>4284</v>
      </c>
      <c r="AE4286">
        <f t="shared" si="294"/>
        <v>1.6811377788128953E-6</v>
      </c>
      <c r="AF4286">
        <f t="shared" si="296"/>
        <v>1.0490299739792461E-3</v>
      </c>
      <c r="AG4286">
        <f t="shared" si="297"/>
        <v>7.2019942444344438E-3</v>
      </c>
    </row>
    <row r="4287" spans="30:33" x14ac:dyDescent="0.2">
      <c r="AD4287">
        <f t="shared" si="295"/>
        <v>4285</v>
      </c>
      <c r="AE4287">
        <f t="shared" si="294"/>
        <v>1.6784479583667947E-6</v>
      </c>
      <c r="AF4287">
        <f t="shared" si="296"/>
        <v>1.0473515260208794E-3</v>
      </c>
      <c r="AG4287">
        <f t="shared" si="297"/>
        <v>7.1921495016017151E-3</v>
      </c>
    </row>
    <row r="4288" spans="30:33" x14ac:dyDescent="0.2">
      <c r="AD4288">
        <f t="shared" si="295"/>
        <v>4286</v>
      </c>
      <c r="AE4288">
        <f t="shared" si="294"/>
        <v>1.6757624416334078E-6</v>
      </c>
      <c r="AF4288">
        <f t="shared" si="296"/>
        <v>1.0456757635792459E-3</v>
      </c>
      <c r="AG4288">
        <f t="shared" si="297"/>
        <v>7.1823178248407856E-3</v>
      </c>
    </row>
    <row r="4289" spans="30:33" x14ac:dyDescent="0.2">
      <c r="AD4289">
        <f t="shared" si="295"/>
        <v>4287</v>
      </c>
      <c r="AE4289">
        <f t="shared" si="294"/>
        <v>1.6730812217267942E-6</v>
      </c>
      <c r="AF4289">
        <f t="shared" si="296"/>
        <v>1.0440026823575191E-3</v>
      </c>
      <c r="AG4289">
        <f t="shared" si="297"/>
        <v>7.1724991975427666E-3</v>
      </c>
    </row>
    <row r="4290" spans="30:33" x14ac:dyDescent="0.2">
      <c r="AD4290">
        <f t="shared" si="295"/>
        <v>4288</v>
      </c>
      <c r="AE4290">
        <f t="shared" si="294"/>
        <v>1.6704042917720313E-6</v>
      </c>
      <c r="AF4290">
        <f t="shared" si="296"/>
        <v>1.0423322780657471E-3</v>
      </c>
      <c r="AG4290">
        <f t="shared" si="297"/>
        <v>7.1626936031184705E-3</v>
      </c>
    </row>
    <row r="4291" spans="30:33" x14ac:dyDescent="0.2">
      <c r="AD4291">
        <f t="shared" si="295"/>
        <v>4289</v>
      </c>
      <c r="AE4291">
        <f t="shared" si="294"/>
        <v>1.6677316449051961E-6</v>
      </c>
      <c r="AF4291">
        <f t="shared" si="296"/>
        <v>1.0406645464208419E-3</v>
      </c>
      <c r="AG4291">
        <f t="shared" si="297"/>
        <v>7.1529010249983859E-3</v>
      </c>
    </row>
    <row r="4292" spans="30:33" x14ac:dyDescent="0.2">
      <c r="AD4292">
        <f t="shared" si="295"/>
        <v>4290</v>
      </c>
      <c r="AE4292">
        <f t="shared" si="294"/>
        <v>1.6650632742733478E-6</v>
      </c>
      <c r="AF4292">
        <f t="shared" si="296"/>
        <v>1.0389994831465684E-3</v>
      </c>
      <c r="AG4292">
        <f t="shared" si="297"/>
        <v>7.1431214466326619E-3</v>
      </c>
    </row>
    <row r="4293" spans="30:33" x14ac:dyDescent="0.2">
      <c r="AD4293">
        <f t="shared" si="295"/>
        <v>4291</v>
      </c>
      <c r="AE4293">
        <f t="shared" si="294"/>
        <v>1.6623991730345103E-6</v>
      </c>
      <c r="AF4293">
        <f t="shared" si="296"/>
        <v>1.0373370839735338E-3</v>
      </c>
      <c r="AG4293">
        <f t="shared" si="297"/>
        <v>7.133354851491084E-3</v>
      </c>
    </row>
    <row r="4294" spans="30:33" x14ac:dyDescent="0.2">
      <c r="AD4294">
        <f t="shared" si="295"/>
        <v>4292</v>
      </c>
      <c r="AE4294">
        <f t="shared" si="294"/>
        <v>1.6597393343576549E-6</v>
      </c>
      <c r="AF4294">
        <f t="shared" si="296"/>
        <v>1.0356773446391762E-3</v>
      </c>
      <c r="AG4294">
        <f t="shared" si="297"/>
        <v>7.1236012230630552E-3</v>
      </c>
    </row>
    <row r="4295" spans="30:33" x14ac:dyDescent="0.2">
      <c r="AD4295">
        <f t="shared" si="295"/>
        <v>4293</v>
      </c>
      <c r="AE4295">
        <f t="shared" si="294"/>
        <v>1.6570837514226826E-6</v>
      </c>
      <c r="AF4295">
        <f t="shared" si="296"/>
        <v>1.0340202608877535E-3</v>
      </c>
      <c r="AG4295">
        <f t="shared" si="297"/>
        <v>7.1138605448575762E-3</v>
      </c>
    </row>
    <row r="4296" spans="30:33" x14ac:dyDescent="0.2">
      <c r="AD4296">
        <f t="shared" si="295"/>
        <v>4294</v>
      </c>
      <c r="AE4296">
        <f t="shared" si="294"/>
        <v>1.6544324174204063E-6</v>
      </c>
      <c r="AF4296">
        <f t="shared" si="296"/>
        <v>1.0323658284703331E-3</v>
      </c>
      <c r="AG4296">
        <f t="shared" si="297"/>
        <v>7.1041328004032246E-3</v>
      </c>
    </row>
    <row r="4297" spans="30:33" x14ac:dyDescent="0.2">
      <c r="AD4297">
        <f t="shared" si="295"/>
        <v>4295</v>
      </c>
      <c r="AE4297">
        <f t="shared" si="294"/>
        <v>1.6517853255525336E-6</v>
      </c>
      <c r="AF4297">
        <f t="shared" si="296"/>
        <v>1.0307140431447806E-3</v>
      </c>
      <c r="AG4297">
        <f t="shared" si="297"/>
        <v>7.0944179732481318E-3</v>
      </c>
    </row>
    <row r="4298" spans="30:33" x14ac:dyDescent="0.2">
      <c r="AD4298">
        <f t="shared" si="295"/>
        <v>4296</v>
      </c>
      <c r="AE4298">
        <f t="shared" si="294"/>
        <v>1.6491424690316496E-6</v>
      </c>
      <c r="AF4298">
        <f t="shared" si="296"/>
        <v>1.0290649006757489E-3</v>
      </c>
      <c r="AG4298">
        <f t="shared" si="297"/>
        <v>7.0847160469599667E-3</v>
      </c>
    </row>
    <row r="4299" spans="30:33" x14ac:dyDescent="0.2">
      <c r="AD4299">
        <f t="shared" si="295"/>
        <v>4297</v>
      </c>
      <c r="AE4299">
        <f t="shared" si="294"/>
        <v>1.646503841081199E-6</v>
      </c>
      <c r="AF4299">
        <f t="shared" si="296"/>
        <v>1.0274183968346678E-3</v>
      </c>
      <c r="AG4299">
        <f t="shared" si="297"/>
        <v>7.0750270051259121E-3</v>
      </c>
    </row>
    <row r="4300" spans="30:33" x14ac:dyDescent="0.2">
      <c r="AD4300">
        <f t="shared" si="295"/>
        <v>4298</v>
      </c>
      <c r="AE4300">
        <f t="shared" si="294"/>
        <v>1.6438694349354692E-6</v>
      </c>
      <c r="AF4300">
        <f t="shared" si="296"/>
        <v>1.0257745273997323E-3</v>
      </c>
      <c r="AG4300">
        <f t="shared" si="297"/>
        <v>7.0653508313526471E-3</v>
      </c>
    </row>
    <row r="4301" spans="30:33" x14ac:dyDescent="0.2">
      <c r="AD4301">
        <f t="shared" si="295"/>
        <v>4299</v>
      </c>
      <c r="AE4301">
        <f t="shared" si="294"/>
        <v>1.6412392438395725E-6</v>
      </c>
      <c r="AF4301">
        <f t="shared" si="296"/>
        <v>1.0241332881558926E-3</v>
      </c>
      <c r="AG4301">
        <f t="shared" si="297"/>
        <v>7.0556875092663224E-3</v>
      </c>
    </row>
    <row r="4302" spans="30:33" x14ac:dyDescent="0.2">
      <c r="AD4302">
        <f t="shared" si="295"/>
        <v>4300</v>
      </c>
      <c r="AE4302">
        <f t="shared" si="294"/>
        <v>1.6386132610494288E-6</v>
      </c>
      <c r="AF4302">
        <f t="shared" si="296"/>
        <v>1.022494674894843E-3</v>
      </c>
      <c r="AG4302">
        <f t="shared" si="297"/>
        <v>7.0460370225125437E-3</v>
      </c>
    </row>
    <row r="4303" spans="30:33" x14ac:dyDescent="0.2">
      <c r="AD4303">
        <f t="shared" si="295"/>
        <v>4301</v>
      </c>
      <c r="AE4303">
        <f t="shared" si="294"/>
        <v>1.6359914798317495E-6</v>
      </c>
      <c r="AF4303">
        <f t="shared" si="296"/>
        <v>1.0208586834150111E-3</v>
      </c>
      <c r="AG4303">
        <f t="shared" si="297"/>
        <v>7.036399354756355E-3</v>
      </c>
    </row>
    <row r="4304" spans="30:33" x14ac:dyDescent="0.2">
      <c r="AD4304">
        <f t="shared" si="295"/>
        <v>4302</v>
      </c>
      <c r="AE4304">
        <f t="shared" si="294"/>
        <v>1.6333738934640186E-6</v>
      </c>
      <c r="AF4304">
        <f t="shared" si="296"/>
        <v>1.019225309521547E-3</v>
      </c>
      <c r="AG4304">
        <f t="shared" si="297"/>
        <v>7.0267744896822075E-3</v>
      </c>
    </row>
    <row r="4305" spans="30:33" x14ac:dyDescent="0.2">
      <c r="AD4305">
        <f t="shared" si="295"/>
        <v>4303</v>
      </c>
      <c r="AE4305">
        <f t="shared" si="294"/>
        <v>1.6307604952344759E-6</v>
      </c>
      <c r="AF4305">
        <f t="shared" si="296"/>
        <v>1.0175945490263124E-3</v>
      </c>
      <c r="AG4305">
        <f t="shared" si="297"/>
        <v>7.0171624109939502E-3</v>
      </c>
    </row>
    <row r="4306" spans="30:33" x14ac:dyDescent="0.2">
      <c r="AD4306">
        <f t="shared" si="295"/>
        <v>4304</v>
      </c>
      <c r="AE4306">
        <f t="shared" si="294"/>
        <v>1.6281512784421006E-6</v>
      </c>
      <c r="AF4306">
        <f t="shared" si="296"/>
        <v>1.0159663977478703E-3</v>
      </c>
      <c r="AG4306">
        <f t="shared" si="297"/>
        <v>7.0075631024148011E-3</v>
      </c>
    </row>
    <row r="4307" spans="30:33" x14ac:dyDescent="0.2">
      <c r="AD4307">
        <f t="shared" si="295"/>
        <v>4305</v>
      </c>
      <c r="AE4307">
        <f t="shared" ref="AE4307:AE4370" si="298">AF4306*$AE$3</f>
        <v>1.6255462363965933E-6</v>
      </c>
      <c r="AF4307">
        <f t="shared" si="296"/>
        <v>1.0143408515114736E-3</v>
      </c>
      <c r="AG4307">
        <f t="shared" si="297"/>
        <v>6.9979765476873342E-3</v>
      </c>
    </row>
    <row r="4308" spans="30:33" x14ac:dyDescent="0.2">
      <c r="AD4308">
        <f t="shared" si="295"/>
        <v>4306</v>
      </c>
      <c r="AE4308">
        <f t="shared" si="298"/>
        <v>1.6229453624183584E-6</v>
      </c>
      <c r="AF4308">
        <f t="shared" si="296"/>
        <v>1.0127179061490551E-3</v>
      </c>
      <c r="AG4308">
        <f t="shared" si="297"/>
        <v>6.988402730573451E-3</v>
      </c>
    </row>
    <row r="4309" spans="30:33" x14ac:dyDescent="0.2">
      <c r="AD4309">
        <f t="shared" si="295"/>
        <v>4307</v>
      </c>
      <c r="AE4309">
        <f t="shared" si="298"/>
        <v>1.6203486498384889E-6</v>
      </c>
      <c r="AF4309">
        <f t="shared" si="296"/>
        <v>1.0110975574992166E-3</v>
      </c>
      <c r="AG4309">
        <f t="shared" si="297"/>
        <v>6.9788416348543717E-3</v>
      </c>
    </row>
    <row r="4310" spans="30:33" x14ac:dyDescent="0.2">
      <c r="AD4310">
        <f t="shared" si="295"/>
        <v>4308</v>
      </c>
      <c r="AE4310">
        <f t="shared" si="298"/>
        <v>1.6177560919987472E-6</v>
      </c>
      <c r="AF4310">
        <f t="shared" si="296"/>
        <v>1.0094798014072177E-3</v>
      </c>
      <c r="AG4310">
        <f t="shared" si="297"/>
        <v>6.9692932443306032E-3</v>
      </c>
    </row>
    <row r="4311" spans="30:33" x14ac:dyDescent="0.2">
      <c r="AD4311">
        <f t="shared" si="295"/>
        <v>4309</v>
      </c>
      <c r="AE4311">
        <f t="shared" si="298"/>
        <v>1.615167682251549E-6</v>
      </c>
      <c r="AF4311">
        <f t="shared" si="296"/>
        <v>1.0078646337249662E-3</v>
      </c>
      <c r="AG4311">
        <f t="shared" si="297"/>
        <v>6.9597575428219241E-3</v>
      </c>
    </row>
    <row r="4312" spans="30:33" x14ac:dyDescent="0.2">
      <c r="AD4312">
        <f t="shared" si="295"/>
        <v>4310</v>
      </c>
      <c r="AE4312">
        <f t="shared" si="298"/>
        <v>1.6125834139599466E-6</v>
      </c>
      <c r="AF4312">
        <f t="shared" si="296"/>
        <v>1.0062520503110062E-3</v>
      </c>
      <c r="AG4312">
        <f t="shared" si="297"/>
        <v>6.9502345141673697E-3</v>
      </c>
    </row>
    <row r="4313" spans="30:33" x14ac:dyDescent="0.2">
      <c r="AD4313">
        <f t="shared" si="295"/>
        <v>4311</v>
      </c>
      <c r="AE4313">
        <f t="shared" si="298"/>
        <v>1.6100032804976108E-6</v>
      </c>
      <c r="AF4313">
        <f t="shared" si="296"/>
        <v>1.0046420470305086E-3</v>
      </c>
      <c r="AG4313">
        <f t="shared" si="297"/>
        <v>6.9407241422252E-3</v>
      </c>
    </row>
    <row r="4314" spans="30:33" x14ac:dyDescent="0.2">
      <c r="AD4314">
        <f t="shared" si="295"/>
        <v>4312</v>
      </c>
      <c r="AE4314">
        <f t="shared" si="298"/>
        <v>1.6074272752488147E-6</v>
      </c>
      <c r="AF4314">
        <f t="shared" si="296"/>
        <v>1.0030346197552598E-3</v>
      </c>
      <c r="AG4314">
        <f t="shared" si="297"/>
        <v>6.9312264108728891E-3</v>
      </c>
    </row>
    <row r="4315" spans="30:33" x14ac:dyDescent="0.2">
      <c r="AD4315">
        <f t="shared" si="295"/>
        <v>4313</v>
      </c>
      <c r="AE4315">
        <f t="shared" si="298"/>
        <v>1.6048553916084163E-6</v>
      </c>
      <c r="AF4315">
        <f t="shared" si="296"/>
        <v>1.0014297643636512E-3</v>
      </c>
      <c r="AG4315">
        <f t="shared" si="297"/>
        <v>6.9217413040070994E-3</v>
      </c>
    </row>
    <row r="4316" spans="30:33" x14ac:dyDescent="0.2">
      <c r="AD4316">
        <f t="shared" si="295"/>
        <v>4314</v>
      </c>
      <c r="AE4316">
        <f t="shared" si="298"/>
        <v>1.6022876229818428E-6</v>
      </c>
      <c r="AF4316">
        <f t="shared" si="296"/>
        <v>9.998274767406693E-4</v>
      </c>
      <c r="AG4316">
        <f t="shared" si="297"/>
        <v>6.91226880554367E-3</v>
      </c>
    </row>
    <row r="4317" spans="30:33" x14ac:dyDescent="0.2">
      <c r="AD4317">
        <f t="shared" si="295"/>
        <v>4315</v>
      </c>
      <c r="AE4317">
        <f t="shared" si="298"/>
        <v>1.5997239627850716E-6</v>
      </c>
      <c r="AF4317">
        <f t="shared" si="296"/>
        <v>9.9822775277788427E-4</v>
      </c>
      <c r="AG4317">
        <f t="shared" si="297"/>
        <v>6.9028088994175845E-3</v>
      </c>
    </row>
    <row r="4318" spans="30:33" x14ac:dyDescent="0.2">
      <c r="AD4318">
        <f t="shared" si="295"/>
        <v>4316</v>
      </c>
      <c r="AE4318">
        <f t="shared" si="298"/>
        <v>1.5971644044446156E-6</v>
      </c>
      <c r="AF4318">
        <f t="shared" si="296"/>
        <v>9.9663058837343968E-4</v>
      </c>
      <c r="AG4318">
        <f t="shared" si="297"/>
        <v>6.8933615695829613E-3</v>
      </c>
    </row>
    <row r="4319" spans="30:33" x14ac:dyDescent="0.2">
      <c r="AD4319">
        <f t="shared" si="295"/>
        <v>4317</v>
      </c>
      <c r="AE4319">
        <f t="shared" si="298"/>
        <v>1.5946089413975042E-6</v>
      </c>
      <c r="AF4319">
        <f t="shared" si="296"/>
        <v>9.9503597943204221E-4</v>
      </c>
      <c r="AG4319">
        <f t="shared" si="297"/>
        <v>6.8839268000130257E-3</v>
      </c>
    </row>
    <row r="4320" spans="30:33" x14ac:dyDescent="0.2">
      <c r="AD4320">
        <f t="shared" si="295"/>
        <v>4318</v>
      </c>
      <c r="AE4320">
        <f t="shared" si="298"/>
        <v>1.5920575670912683E-6</v>
      </c>
      <c r="AF4320">
        <f t="shared" si="296"/>
        <v>9.934439218649508E-4</v>
      </c>
      <c r="AG4320">
        <f t="shared" si="297"/>
        <v>6.8745045747000966E-3</v>
      </c>
    </row>
    <row r="4321" spans="30:33" x14ac:dyDescent="0.2">
      <c r="AD4321">
        <f t="shared" si="295"/>
        <v>4319</v>
      </c>
      <c r="AE4321">
        <f t="shared" si="298"/>
        <v>1.5895102749839219E-6</v>
      </c>
      <c r="AF4321">
        <f t="shared" si="296"/>
        <v>9.9185441158996688E-4</v>
      </c>
      <c r="AG4321">
        <f t="shared" si="297"/>
        <v>6.8650948776555589E-3</v>
      </c>
    </row>
    <row r="4322" spans="30:33" x14ac:dyDescent="0.2">
      <c r="AD4322">
        <f t="shared" si="295"/>
        <v>4320</v>
      </c>
      <c r="AE4322">
        <f t="shared" si="298"/>
        <v>1.5869670585439478E-6</v>
      </c>
      <c r="AF4322">
        <f t="shared" si="296"/>
        <v>9.9026744453142293E-4</v>
      </c>
      <c r="AG4322">
        <f t="shared" si="297"/>
        <v>6.8556976929098545E-3</v>
      </c>
    </row>
    <row r="4323" spans="30:33" x14ac:dyDescent="0.2">
      <c r="AD4323">
        <f t="shared" ref="AD4323:AD4386" si="299">AD4322+1</f>
        <v>4321</v>
      </c>
      <c r="AE4323">
        <f t="shared" si="298"/>
        <v>1.5844279112502774E-6</v>
      </c>
      <c r="AF4323">
        <f t="shared" ref="AF4323:AF4386" si="300">AF4322*$AF$3</f>
        <v>9.8868301662017265E-4</v>
      </c>
      <c r="AG4323">
        <f t="shared" ref="AG4323:AG4386" si="301">AD4323*AE4323</f>
        <v>6.8463130045124491E-3</v>
      </c>
    </row>
    <row r="4324" spans="30:33" x14ac:dyDescent="0.2">
      <c r="AD4324">
        <f t="shared" si="299"/>
        <v>4322</v>
      </c>
      <c r="AE4324">
        <f t="shared" si="298"/>
        <v>1.5818928265922771E-6</v>
      </c>
      <c r="AF4324">
        <f t="shared" si="300"/>
        <v>9.8710112379358042E-4</v>
      </c>
      <c r="AG4324">
        <f t="shared" si="301"/>
        <v>6.8369407965318211E-3</v>
      </c>
    </row>
    <row r="4325" spans="30:33" x14ac:dyDescent="0.2">
      <c r="AD4325">
        <f t="shared" si="299"/>
        <v>4323</v>
      </c>
      <c r="AE4325">
        <f t="shared" si="298"/>
        <v>1.5793617980697294E-6</v>
      </c>
      <c r="AF4325">
        <f t="shared" si="300"/>
        <v>9.8552176199551058E-4</v>
      </c>
      <c r="AG4325">
        <f t="shared" si="301"/>
        <v>6.8275810530554404E-3</v>
      </c>
    </row>
    <row r="4326" spans="30:33" x14ac:dyDescent="0.2">
      <c r="AD4326">
        <f t="shared" si="299"/>
        <v>4324</v>
      </c>
      <c r="AE4326">
        <f t="shared" si="298"/>
        <v>1.5768348191928176E-6</v>
      </c>
      <c r="AF4326">
        <f t="shared" si="300"/>
        <v>9.8394492717631776E-4</v>
      </c>
      <c r="AG4326">
        <f t="shared" si="301"/>
        <v>6.8182337581897436E-3</v>
      </c>
    </row>
    <row r="4327" spans="30:33" x14ac:dyDescent="0.2">
      <c r="AD4327">
        <f t="shared" si="299"/>
        <v>4325</v>
      </c>
      <c r="AE4327">
        <f t="shared" si="298"/>
        <v>1.574311883482109E-6</v>
      </c>
      <c r="AF4327">
        <f t="shared" si="300"/>
        <v>9.8237061529283555E-4</v>
      </c>
      <c r="AG4327">
        <f t="shared" si="301"/>
        <v>6.8088988960601218E-3</v>
      </c>
    </row>
    <row r="4328" spans="30:33" x14ac:dyDescent="0.2">
      <c r="AD4328">
        <f t="shared" si="299"/>
        <v>4326</v>
      </c>
      <c r="AE4328">
        <f t="shared" si="298"/>
        <v>1.5717929844685376E-6</v>
      </c>
      <c r="AF4328">
        <f t="shared" si="300"/>
        <v>9.8079882230836697E-4</v>
      </c>
      <c r="AG4328">
        <f t="shared" si="301"/>
        <v>6.7995764508108937E-3</v>
      </c>
    </row>
    <row r="4329" spans="30:33" x14ac:dyDescent="0.2">
      <c r="AD4329">
        <f t="shared" si="299"/>
        <v>4327</v>
      </c>
      <c r="AE4329">
        <f t="shared" si="298"/>
        <v>1.5692781156933878E-6</v>
      </c>
      <c r="AF4329">
        <f t="shared" si="300"/>
        <v>9.7922954419267364E-4</v>
      </c>
      <c r="AG4329">
        <f t="shared" si="301"/>
        <v>6.790266406605289E-3</v>
      </c>
    </row>
    <row r="4330" spans="30:33" x14ac:dyDescent="0.2">
      <c r="AD4330">
        <f t="shared" si="299"/>
        <v>4328</v>
      </c>
      <c r="AE4330">
        <f t="shared" si="298"/>
        <v>1.5667672707082786E-6</v>
      </c>
      <c r="AF4330">
        <f t="shared" si="300"/>
        <v>9.7766277692196537E-4</v>
      </c>
      <c r="AG4330">
        <f t="shared" si="301"/>
        <v>6.7809687476254295E-3</v>
      </c>
    </row>
    <row r="4331" spans="30:33" x14ac:dyDescent="0.2">
      <c r="AD4331">
        <f t="shared" si="299"/>
        <v>4329</v>
      </c>
      <c r="AE4331">
        <f t="shared" si="298"/>
        <v>1.5642604430751453E-6</v>
      </c>
      <c r="AF4331">
        <f t="shared" si="300"/>
        <v>9.7609851647889015E-4</v>
      </c>
      <c r="AG4331">
        <f t="shared" si="301"/>
        <v>6.7716834580723046E-3</v>
      </c>
    </row>
    <row r="4332" spans="30:33" x14ac:dyDescent="0.2">
      <c r="AD4332">
        <f t="shared" si="299"/>
        <v>4330</v>
      </c>
      <c r="AE4332">
        <f t="shared" si="298"/>
        <v>1.5617576263662249E-6</v>
      </c>
      <c r="AF4332">
        <f t="shared" si="300"/>
        <v>9.7453675885252392E-4</v>
      </c>
      <c r="AG4332">
        <f t="shared" si="301"/>
        <v>6.7624105221657542E-3</v>
      </c>
    </row>
    <row r="4333" spans="30:33" x14ac:dyDescent="0.2">
      <c r="AD4333">
        <f t="shared" si="299"/>
        <v>4331</v>
      </c>
      <c r="AE4333">
        <f t="shared" si="298"/>
        <v>1.5592588141640389E-6</v>
      </c>
      <c r="AF4333">
        <f t="shared" si="300"/>
        <v>9.7297750003835987E-4</v>
      </c>
      <c r="AG4333">
        <f t="shared" si="301"/>
        <v>6.7531499241444528E-3</v>
      </c>
    </row>
    <row r="4334" spans="30:33" x14ac:dyDescent="0.2">
      <c r="AD4334">
        <f t="shared" si="299"/>
        <v>4332</v>
      </c>
      <c r="AE4334">
        <f t="shared" si="298"/>
        <v>1.5567640000613766E-6</v>
      </c>
      <c r="AF4334">
        <f t="shared" si="300"/>
        <v>9.7142073603829842E-4</v>
      </c>
      <c r="AG4334">
        <f t="shared" si="301"/>
        <v>6.7439016482658829E-3</v>
      </c>
    </row>
    <row r="4335" spans="30:33" x14ac:dyDescent="0.2">
      <c r="AD4335">
        <f t="shared" si="299"/>
        <v>4333</v>
      </c>
      <c r="AE4335">
        <f t="shared" si="298"/>
        <v>1.5542731776612781E-6</v>
      </c>
      <c r="AF4335">
        <f t="shared" si="300"/>
        <v>9.6986646286063708E-4</v>
      </c>
      <c r="AG4335">
        <f t="shared" si="301"/>
        <v>6.7346656788063175E-3</v>
      </c>
    </row>
    <row r="4336" spans="30:33" x14ac:dyDescent="0.2">
      <c r="AD4336">
        <f t="shared" si="299"/>
        <v>4334</v>
      </c>
      <c r="AE4336">
        <f t="shared" si="298"/>
        <v>1.5517863405770201E-6</v>
      </c>
      <c r="AF4336">
        <f t="shared" si="300"/>
        <v>9.6831467652005998E-4</v>
      </c>
      <c r="AG4336">
        <f t="shared" si="301"/>
        <v>6.7254420000608054E-3</v>
      </c>
    </row>
    <row r="4337" spans="30:33" x14ac:dyDescent="0.2">
      <c r="AD4337">
        <f t="shared" si="299"/>
        <v>4335</v>
      </c>
      <c r="AE4337">
        <f t="shared" si="298"/>
        <v>1.5493034824320968E-6</v>
      </c>
      <c r="AF4337">
        <f t="shared" si="300"/>
        <v>9.6676537303762788E-4</v>
      </c>
      <c r="AG4337">
        <f t="shared" si="301"/>
        <v>6.7162305963431399E-3</v>
      </c>
    </row>
    <row r="4338" spans="30:33" x14ac:dyDescent="0.2">
      <c r="AD4338">
        <f t="shared" si="299"/>
        <v>4336</v>
      </c>
      <c r="AE4338">
        <f t="shared" si="298"/>
        <v>1.5468245968602054E-6</v>
      </c>
      <c r="AF4338">
        <f t="shared" si="300"/>
        <v>9.6521854844076763E-4</v>
      </c>
      <c r="AG4338">
        <f t="shared" si="301"/>
        <v>6.7070314519858502E-3</v>
      </c>
    </row>
    <row r="4339" spans="30:33" x14ac:dyDescent="0.2">
      <c r="AD4339">
        <f t="shared" si="299"/>
        <v>4337</v>
      </c>
      <c r="AE4339">
        <f t="shared" si="298"/>
        <v>1.544349677505229E-6</v>
      </c>
      <c r="AF4339">
        <f t="shared" si="300"/>
        <v>9.6367419876326234E-4</v>
      </c>
      <c r="AG4339">
        <f t="shared" si="301"/>
        <v>6.697844551340178E-3</v>
      </c>
    </row>
    <row r="4340" spans="30:33" x14ac:dyDescent="0.2">
      <c r="AD4340">
        <f t="shared" si="299"/>
        <v>4338</v>
      </c>
      <c r="AE4340">
        <f t="shared" si="298"/>
        <v>1.5418787180212204E-6</v>
      </c>
      <c r="AF4340">
        <f t="shared" si="300"/>
        <v>9.6213232004524105E-4</v>
      </c>
      <c r="AG4340">
        <f t="shared" si="301"/>
        <v>6.688669878776054E-3</v>
      </c>
    </row>
    <row r="4341" spans="30:33" x14ac:dyDescent="0.2">
      <c r="AD4341">
        <f t="shared" si="299"/>
        <v>4339</v>
      </c>
      <c r="AE4341">
        <f t="shared" si="298"/>
        <v>1.5394117120723863E-6</v>
      </c>
      <c r="AF4341">
        <f t="shared" si="300"/>
        <v>9.6059290833316858E-4</v>
      </c>
      <c r="AG4341">
        <f t="shared" si="301"/>
        <v>6.6795074186820841E-3</v>
      </c>
    </row>
    <row r="4342" spans="30:33" x14ac:dyDescent="0.2">
      <c r="AD4342">
        <f t="shared" si="299"/>
        <v>4340</v>
      </c>
      <c r="AE4342">
        <f t="shared" si="298"/>
        <v>1.5369486533330703E-6</v>
      </c>
      <c r="AF4342">
        <f t="shared" si="300"/>
        <v>9.5905595967983549E-4</v>
      </c>
      <c r="AG4342">
        <f t="shared" si="301"/>
        <v>6.670357155465525E-3</v>
      </c>
    </row>
    <row r="4343" spans="30:33" x14ac:dyDescent="0.2">
      <c r="AD4343">
        <f t="shared" si="299"/>
        <v>4341</v>
      </c>
      <c r="AE4343">
        <f t="shared" si="298"/>
        <v>1.5344895354877374E-6</v>
      </c>
      <c r="AF4343">
        <f t="shared" si="300"/>
        <v>9.5752147014434774E-4</v>
      </c>
      <c r="AG4343">
        <f t="shared" si="301"/>
        <v>6.6612190735522679E-3</v>
      </c>
    </row>
    <row r="4344" spans="30:33" x14ac:dyDescent="0.2">
      <c r="AD4344">
        <f t="shared" si="299"/>
        <v>4342</v>
      </c>
      <c r="AE4344">
        <f t="shared" si="298"/>
        <v>1.5320343522309571E-6</v>
      </c>
      <c r="AF4344">
        <f t="shared" si="300"/>
        <v>9.5598943579211677E-4</v>
      </c>
      <c r="AG4344">
        <f t="shared" si="301"/>
        <v>6.6520931573868158E-3</v>
      </c>
    </row>
    <row r="4345" spans="30:33" x14ac:dyDescent="0.2">
      <c r="AD4345">
        <f t="shared" si="299"/>
        <v>4343</v>
      </c>
      <c r="AE4345">
        <f t="shared" si="298"/>
        <v>1.5295830972673875E-6</v>
      </c>
      <c r="AF4345">
        <f t="shared" si="300"/>
        <v>9.5445985269484936E-4</v>
      </c>
      <c r="AG4345">
        <f t="shared" si="301"/>
        <v>6.6429793914322636E-3</v>
      </c>
    </row>
    <row r="4346" spans="30:33" x14ac:dyDescent="0.2">
      <c r="AD4346">
        <f t="shared" si="299"/>
        <v>4344</v>
      </c>
      <c r="AE4346">
        <f t="shared" si="298"/>
        <v>1.5271357643117597E-6</v>
      </c>
      <c r="AF4346">
        <f t="shared" si="300"/>
        <v>9.5293271693053759E-4</v>
      </c>
      <c r="AG4346">
        <f t="shared" si="301"/>
        <v>6.6338777601702842E-3</v>
      </c>
    </row>
    <row r="4347" spans="30:33" x14ac:dyDescent="0.2">
      <c r="AD4347">
        <f t="shared" si="299"/>
        <v>4345</v>
      </c>
      <c r="AE4347">
        <f t="shared" si="298"/>
        <v>1.5246923470888608E-6</v>
      </c>
      <c r="AF4347">
        <f t="shared" si="300"/>
        <v>9.5140802458344872E-4</v>
      </c>
      <c r="AG4347">
        <f t="shared" si="301"/>
        <v>6.6247882481010999E-3</v>
      </c>
    </row>
    <row r="4348" spans="30:33" x14ac:dyDescent="0.2">
      <c r="AD4348">
        <f t="shared" si="299"/>
        <v>4346</v>
      </c>
      <c r="AE4348">
        <f t="shared" si="298"/>
        <v>1.5222528393335187E-6</v>
      </c>
      <c r="AF4348">
        <f t="shared" si="300"/>
        <v>9.4988577174411515E-4</v>
      </c>
      <c r="AG4348">
        <f t="shared" si="301"/>
        <v>6.6157108397434721E-3</v>
      </c>
    </row>
    <row r="4349" spans="30:33" x14ac:dyDescent="0.2">
      <c r="AD4349">
        <f t="shared" si="299"/>
        <v>4347</v>
      </c>
      <c r="AE4349">
        <f t="shared" si="298"/>
        <v>1.5198172347905849E-6</v>
      </c>
      <c r="AF4349">
        <f t="shared" si="300"/>
        <v>9.483659545093245E-4</v>
      </c>
      <c r="AG4349">
        <f t="shared" si="301"/>
        <v>6.6066455196346725E-3</v>
      </c>
    </row>
    <row r="4350" spans="30:33" x14ac:dyDescent="0.2">
      <c r="AD4350">
        <f t="shared" si="299"/>
        <v>4348</v>
      </c>
      <c r="AE4350">
        <f t="shared" si="298"/>
        <v>1.51738552721492E-6</v>
      </c>
      <c r="AF4350">
        <f t="shared" si="300"/>
        <v>9.468485689821095E-4</v>
      </c>
      <c r="AG4350">
        <f t="shared" si="301"/>
        <v>6.5975922723304718E-3</v>
      </c>
    </row>
    <row r="4351" spans="30:33" x14ac:dyDescent="0.2">
      <c r="AD4351">
        <f t="shared" si="299"/>
        <v>4349</v>
      </c>
      <c r="AE4351">
        <f t="shared" si="298"/>
        <v>1.5149577103713759E-6</v>
      </c>
      <c r="AF4351">
        <f t="shared" si="300"/>
        <v>9.4533361127173811E-4</v>
      </c>
      <c r="AG4351">
        <f t="shared" si="301"/>
        <v>6.5885510824051138E-3</v>
      </c>
    </row>
    <row r="4352" spans="30:33" x14ac:dyDescent="0.2">
      <c r="AD4352">
        <f t="shared" si="299"/>
        <v>4350</v>
      </c>
      <c r="AE4352">
        <f t="shared" si="298"/>
        <v>1.5125337780347818E-6</v>
      </c>
      <c r="AF4352">
        <f t="shared" si="300"/>
        <v>9.4382107749370326E-4</v>
      </c>
      <c r="AG4352">
        <f t="shared" si="301"/>
        <v>6.5795219344513007E-3</v>
      </c>
    </row>
    <row r="4353" spans="30:33" x14ac:dyDescent="0.2">
      <c r="AD4353">
        <f t="shared" si="299"/>
        <v>4351</v>
      </c>
      <c r="AE4353">
        <f t="shared" si="298"/>
        <v>1.510113723989926E-6</v>
      </c>
      <c r="AF4353">
        <f t="shared" si="300"/>
        <v>9.4231096376971326E-4</v>
      </c>
      <c r="AG4353">
        <f t="shared" si="301"/>
        <v>6.5705048130801679E-3</v>
      </c>
    </row>
    <row r="4354" spans="30:33" x14ac:dyDescent="0.2">
      <c r="AD4354">
        <f t="shared" si="299"/>
        <v>4352</v>
      </c>
      <c r="AE4354">
        <f t="shared" si="298"/>
        <v>1.507697542031542E-6</v>
      </c>
      <c r="AF4354">
        <f t="shared" si="300"/>
        <v>9.4080326622768165E-4</v>
      </c>
      <c r="AG4354">
        <f t="shared" si="301"/>
        <v>6.5614997029212708E-3</v>
      </c>
    </row>
    <row r="4355" spans="30:33" x14ac:dyDescent="0.2">
      <c r="AD4355">
        <f t="shared" si="299"/>
        <v>4353</v>
      </c>
      <c r="AE4355">
        <f t="shared" si="298"/>
        <v>1.5052852259642914E-6</v>
      </c>
      <c r="AF4355">
        <f t="shared" si="300"/>
        <v>9.3929798100171732E-4</v>
      </c>
      <c r="AG4355">
        <f t="shared" si="301"/>
        <v>6.5525065886225609E-3</v>
      </c>
    </row>
    <row r="4356" spans="30:33" x14ac:dyDescent="0.2">
      <c r="AD4356">
        <f t="shared" si="299"/>
        <v>4354</v>
      </c>
      <c r="AE4356">
        <f t="shared" si="298"/>
        <v>1.5028767696027484E-6</v>
      </c>
      <c r="AF4356">
        <f t="shared" si="300"/>
        <v>9.3779510423211453E-4</v>
      </c>
      <c r="AG4356">
        <f t="shared" si="301"/>
        <v>6.5435254548503663E-3</v>
      </c>
    </row>
    <row r="4357" spans="30:33" x14ac:dyDescent="0.2">
      <c r="AD4357">
        <f t="shared" si="299"/>
        <v>4355</v>
      </c>
      <c r="AE4357">
        <f t="shared" si="298"/>
        <v>1.5004721667713839E-6</v>
      </c>
      <c r="AF4357">
        <f t="shared" si="300"/>
        <v>9.3629463206534316E-4</v>
      </c>
      <c r="AG4357">
        <f t="shared" si="301"/>
        <v>6.5345562862893771E-3</v>
      </c>
    </row>
    <row r="4358" spans="30:33" x14ac:dyDescent="0.2">
      <c r="AD4358">
        <f t="shared" si="299"/>
        <v>4356</v>
      </c>
      <c r="AE4358">
        <f t="shared" si="298"/>
        <v>1.4980714113045497E-6</v>
      </c>
      <c r="AF4358">
        <f t="shared" si="300"/>
        <v>9.347965606540386E-4</v>
      </c>
      <c r="AG4358">
        <f t="shared" si="301"/>
        <v>6.5255990676426181E-3</v>
      </c>
    </row>
    <row r="4359" spans="30:33" x14ac:dyDescent="0.2">
      <c r="AD4359">
        <f t="shared" si="299"/>
        <v>4357</v>
      </c>
      <c r="AE4359">
        <f t="shared" si="298"/>
        <v>1.4956744970464624E-6</v>
      </c>
      <c r="AF4359">
        <f t="shared" si="300"/>
        <v>9.3330088615699205E-4</v>
      </c>
      <c r="AG4359">
        <f t="shared" si="301"/>
        <v>6.5166537836314365E-3</v>
      </c>
    </row>
    <row r="4360" spans="30:33" x14ac:dyDescent="0.2">
      <c r="AD4360">
        <f t="shared" si="299"/>
        <v>4358</v>
      </c>
      <c r="AE4360">
        <f t="shared" si="298"/>
        <v>1.4932814178511881E-6</v>
      </c>
      <c r="AF4360">
        <f t="shared" si="300"/>
        <v>9.3180760473914081E-4</v>
      </c>
      <c r="AG4360">
        <f t="shared" si="301"/>
        <v>6.5077204189954779E-3</v>
      </c>
    </row>
    <row r="4361" spans="30:33" x14ac:dyDescent="0.2">
      <c r="AD4361">
        <f t="shared" si="299"/>
        <v>4359</v>
      </c>
      <c r="AE4361">
        <f t="shared" si="298"/>
        <v>1.490892167582626E-6</v>
      </c>
      <c r="AF4361">
        <f t="shared" si="300"/>
        <v>9.3031671257155812E-4</v>
      </c>
      <c r="AG4361">
        <f t="shared" si="301"/>
        <v>6.4987989584926664E-3</v>
      </c>
    </row>
    <row r="4362" spans="30:33" x14ac:dyDescent="0.2">
      <c r="AD4362">
        <f t="shared" si="299"/>
        <v>4360</v>
      </c>
      <c r="AE4362">
        <f t="shared" si="298"/>
        <v>1.4885067401144936E-6</v>
      </c>
      <c r="AF4362">
        <f t="shared" si="300"/>
        <v>9.2882820583144361E-4</v>
      </c>
      <c r="AG4362">
        <f t="shared" si="301"/>
        <v>6.4898893868991919E-3</v>
      </c>
    </row>
    <row r="4363" spans="30:33" x14ac:dyDescent="0.2">
      <c r="AD4363">
        <f t="shared" si="299"/>
        <v>4361</v>
      </c>
      <c r="AE4363">
        <f t="shared" si="298"/>
        <v>1.4861251293303105E-6</v>
      </c>
      <c r="AF4363">
        <f t="shared" si="300"/>
        <v>9.2734208070211323E-4</v>
      </c>
      <c r="AG4363">
        <f t="shared" si="301"/>
        <v>6.4809916890094842E-3</v>
      </c>
    </row>
    <row r="4364" spans="30:33" x14ac:dyDescent="0.2">
      <c r="AD4364">
        <f t="shared" si="299"/>
        <v>4362</v>
      </c>
      <c r="AE4364">
        <f t="shared" si="298"/>
        <v>1.4837473291233819E-6</v>
      </c>
      <c r="AF4364">
        <f t="shared" si="300"/>
        <v>9.258583333729898E-4</v>
      </c>
      <c r="AG4364">
        <f t="shared" si="301"/>
        <v>6.4721058496361918E-3</v>
      </c>
    </row>
    <row r="4365" spans="30:33" x14ac:dyDescent="0.2">
      <c r="AD4365">
        <f t="shared" si="299"/>
        <v>4363</v>
      </c>
      <c r="AE4365">
        <f t="shared" si="298"/>
        <v>1.4813733333967844E-6</v>
      </c>
      <c r="AF4365">
        <f t="shared" si="300"/>
        <v>9.2437696003959294E-4</v>
      </c>
      <c r="AG4365">
        <f t="shared" si="301"/>
        <v>6.4632318536101702E-3</v>
      </c>
    </row>
    <row r="4366" spans="30:33" x14ac:dyDescent="0.2">
      <c r="AD4366">
        <f t="shared" si="299"/>
        <v>4364</v>
      </c>
      <c r="AE4366">
        <f t="shared" si="298"/>
        <v>1.4790031360633493E-6</v>
      </c>
      <c r="AF4366">
        <f t="shared" si="300"/>
        <v>9.228979569035295E-4</v>
      </c>
      <c r="AG4366">
        <f t="shared" si="301"/>
        <v>6.4543696857804565E-3</v>
      </c>
    </row>
    <row r="4367" spans="30:33" x14ac:dyDescent="0.2">
      <c r="AD4367">
        <f t="shared" si="299"/>
        <v>4365</v>
      </c>
      <c r="AE4367">
        <f t="shared" si="298"/>
        <v>1.4766367310456478E-6</v>
      </c>
      <c r="AF4367">
        <f t="shared" si="300"/>
        <v>9.2142132017248386E-4</v>
      </c>
      <c r="AG4367">
        <f t="shared" si="301"/>
        <v>6.4455193310142527E-3</v>
      </c>
    </row>
    <row r="4368" spans="30:33" x14ac:dyDescent="0.2">
      <c r="AD4368">
        <f t="shared" si="299"/>
        <v>4366</v>
      </c>
      <c r="AE4368">
        <f t="shared" si="298"/>
        <v>1.4742741122759749E-6</v>
      </c>
      <c r="AF4368">
        <f t="shared" si="300"/>
        <v>9.1994704606020779E-4</v>
      </c>
      <c r="AG4368">
        <f t="shared" si="301"/>
        <v>6.4366807741969064E-3</v>
      </c>
    </row>
    <row r="4369" spans="30:33" x14ac:dyDescent="0.2">
      <c r="AD4369">
        <f t="shared" si="299"/>
        <v>4367</v>
      </c>
      <c r="AE4369">
        <f t="shared" si="298"/>
        <v>1.4719152736963332E-6</v>
      </c>
      <c r="AF4369">
        <f t="shared" si="300"/>
        <v>9.1847513078651137E-4</v>
      </c>
      <c r="AG4369">
        <f t="shared" si="301"/>
        <v>6.4278540002318868E-3</v>
      </c>
    </row>
    <row r="4370" spans="30:33" x14ac:dyDescent="0.2">
      <c r="AD4370">
        <f t="shared" si="299"/>
        <v>4368</v>
      </c>
      <c r="AE4370">
        <f t="shared" si="298"/>
        <v>1.4695602092584188E-6</v>
      </c>
      <c r="AF4370">
        <f t="shared" si="300"/>
        <v>9.1700557057725291E-4</v>
      </c>
      <c r="AG4370">
        <f t="shared" si="301"/>
        <v>6.4190389940407735E-3</v>
      </c>
    </row>
    <row r="4371" spans="30:33" x14ac:dyDescent="0.2">
      <c r="AD4371">
        <f t="shared" si="299"/>
        <v>4369</v>
      </c>
      <c r="AE4371">
        <f t="shared" ref="AE4371:AE4434" si="302">AF4370*$AE$3</f>
        <v>1.4672089129236054E-6</v>
      </c>
      <c r="AF4371">
        <f t="shared" si="300"/>
        <v>9.1553836166432926E-4</v>
      </c>
      <c r="AG4371">
        <f t="shared" si="301"/>
        <v>6.4102357405632316E-3</v>
      </c>
    </row>
    <row r="4372" spans="30:33" x14ac:dyDescent="0.2">
      <c r="AD4372">
        <f t="shared" si="299"/>
        <v>4370</v>
      </c>
      <c r="AE4372">
        <f t="shared" si="302"/>
        <v>1.4648613786629274E-6</v>
      </c>
      <c r="AF4372">
        <f t="shared" si="300"/>
        <v>9.1407350028566625E-4</v>
      </c>
      <c r="AG4372">
        <f t="shared" si="301"/>
        <v>6.4014442247569926E-3</v>
      </c>
    </row>
    <row r="4373" spans="30:33" x14ac:dyDescent="0.2">
      <c r="AD4373">
        <f t="shared" si="299"/>
        <v>4371</v>
      </c>
      <c r="AE4373">
        <f t="shared" si="302"/>
        <v>1.4625176004570667E-6</v>
      </c>
      <c r="AF4373">
        <f t="shared" si="300"/>
        <v>9.1261098268520914E-4</v>
      </c>
      <c r="AG4373">
        <f t="shared" si="301"/>
        <v>6.3926644315978384E-3</v>
      </c>
    </row>
    <row r="4374" spans="30:33" x14ac:dyDescent="0.2">
      <c r="AD4374">
        <f t="shared" si="299"/>
        <v>4372</v>
      </c>
      <c r="AE4374">
        <f t="shared" si="302"/>
        <v>1.4601775722963353E-6</v>
      </c>
      <c r="AF4374">
        <f t="shared" si="300"/>
        <v>9.1115080511291276E-4</v>
      </c>
      <c r="AG4374">
        <f t="shared" si="301"/>
        <v>6.3838963460795782E-3</v>
      </c>
    </row>
    <row r="4375" spans="30:33" x14ac:dyDescent="0.2">
      <c r="AD4375">
        <f t="shared" si="299"/>
        <v>4373</v>
      </c>
      <c r="AE4375">
        <f t="shared" si="302"/>
        <v>1.457841288180661E-6</v>
      </c>
      <c r="AF4375">
        <f t="shared" si="300"/>
        <v>9.0969296382473208E-4</v>
      </c>
      <c r="AG4375">
        <f t="shared" si="301"/>
        <v>6.3751399532140304E-3</v>
      </c>
    </row>
    <row r="4376" spans="30:33" x14ac:dyDescent="0.2">
      <c r="AD4376">
        <f t="shared" si="299"/>
        <v>4374</v>
      </c>
      <c r="AE4376">
        <f t="shared" si="302"/>
        <v>1.4555087421195721E-6</v>
      </c>
      <c r="AF4376">
        <f t="shared" si="300"/>
        <v>9.0823745508261243E-4</v>
      </c>
      <c r="AG4376">
        <f t="shared" si="301"/>
        <v>6.3663952380310085E-3</v>
      </c>
    </row>
    <row r="4377" spans="30:33" x14ac:dyDescent="0.2">
      <c r="AD4377">
        <f t="shared" si="299"/>
        <v>4375</v>
      </c>
      <c r="AE4377">
        <f t="shared" si="302"/>
        <v>1.4531799281321805E-6</v>
      </c>
      <c r="AF4377">
        <f t="shared" si="300"/>
        <v>9.0678427515448025E-4</v>
      </c>
      <c r="AG4377">
        <f t="shared" si="301"/>
        <v>6.3576621855782897E-3</v>
      </c>
    </row>
    <row r="4378" spans="30:33" x14ac:dyDescent="0.2">
      <c r="AD4378">
        <f t="shared" si="299"/>
        <v>4376</v>
      </c>
      <c r="AE4378">
        <f t="shared" si="302"/>
        <v>1.4508548402471691E-6</v>
      </c>
      <c r="AF4378">
        <f t="shared" si="300"/>
        <v>9.0533342031423299E-4</v>
      </c>
      <c r="AG4378">
        <f t="shared" si="301"/>
        <v>6.3489407809216121E-3</v>
      </c>
    </row>
    <row r="4379" spans="30:33" x14ac:dyDescent="0.2">
      <c r="AD4379">
        <f t="shared" si="299"/>
        <v>4377</v>
      </c>
      <c r="AE4379">
        <f t="shared" si="302"/>
        <v>1.4485334725027734E-6</v>
      </c>
      <c r="AF4379">
        <f t="shared" si="300"/>
        <v>9.0388488684173013E-4</v>
      </c>
      <c r="AG4379">
        <f t="shared" si="301"/>
        <v>6.340231009144639E-3</v>
      </c>
    </row>
    <row r="4380" spans="30:33" x14ac:dyDescent="0.2">
      <c r="AD4380">
        <f t="shared" si="299"/>
        <v>4378</v>
      </c>
      <c r="AE4380">
        <f t="shared" si="302"/>
        <v>1.446215818946769E-6</v>
      </c>
      <c r="AF4380">
        <f t="shared" si="300"/>
        <v>9.0243867102278333E-4</v>
      </c>
      <c r="AG4380">
        <f t="shared" si="301"/>
        <v>6.3315328553489548E-3</v>
      </c>
    </row>
    <row r="4381" spans="30:33" x14ac:dyDescent="0.2">
      <c r="AD4381">
        <f t="shared" si="299"/>
        <v>4379</v>
      </c>
      <c r="AE4381">
        <f t="shared" si="302"/>
        <v>1.443901873636454E-6</v>
      </c>
      <c r="AF4381">
        <f t="shared" si="300"/>
        <v>9.0099476914914684E-4</v>
      </c>
      <c r="AG4381">
        <f t="shared" si="301"/>
        <v>6.3228463046540321E-3</v>
      </c>
    </row>
    <row r="4382" spans="30:33" x14ac:dyDescent="0.2">
      <c r="AD4382">
        <f t="shared" si="299"/>
        <v>4380</v>
      </c>
      <c r="AE4382">
        <f t="shared" si="302"/>
        <v>1.4415916306386355E-6</v>
      </c>
      <c r="AF4382">
        <f t="shared" si="300"/>
        <v>8.9955317751850812E-4</v>
      </c>
      <c r="AG4382">
        <f t="shared" si="301"/>
        <v>6.314171342197224E-3</v>
      </c>
    </row>
    <row r="4383" spans="30:33" x14ac:dyDescent="0.2">
      <c r="AD4383">
        <f t="shared" si="299"/>
        <v>4381</v>
      </c>
      <c r="AE4383">
        <f t="shared" si="302"/>
        <v>1.4392850840296136E-6</v>
      </c>
      <c r="AF4383">
        <f t="shared" si="300"/>
        <v>8.981138924344785E-4</v>
      </c>
      <c r="AG4383">
        <f t="shared" si="301"/>
        <v>6.305507953133737E-3</v>
      </c>
    </row>
    <row r="4384" spans="30:33" x14ac:dyDescent="0.2">
      <c r="AD4384">
        <f t="shared" si="299"/>
        <v>4382</v>
      </c>
      <c r="AE4384">
        <f t="shared" si="302"/>
        <v>1.4369822278951662E-6</v>
      </c>
      <c r="AF4384">
        <f t="shared" si="300"/>
        <v>8.9667691020658329E-4</v>
      </c>
      <c r="AG4384">
        <f t="shared" si="301"/>
        <v>6.2968561226366187E-3</v>
      </c>
    </row>
    <row r="4385" spans="30:33" x14ac:dyDescent="0.2">
      <c r="AD4385">
        <f t="shared" si="299"/>
        <v>4383</v>
      </c>
      <c r="AE4385">
        <f t="shared" si="302"/>
        <v>1.434683056330534E-6</v>
      </c>
      <c r="AF4385">
        <f t="shared" si="300"/>
        <v>8.9524222715025269E-4</v>
      </c>
      <c r="AG4385">
        <f t="shared" si="301"/>
        <v>6.2882158358967309E-3</v>
      </c>
    </row>
    <row r="4386" spans="30:33" x14ac:dyDescent="0.2">
      <c r="AD4386">
        <f t="shared" si="299"/>
        <v>4384</v>
      </c>
      <c r="AE4386">
        <f t="shared" si="302"/>
        <v>1.432387563440405E-6</v>
      </c>
      <c r="AF4386">
        <f t="shared" si="300"/>
        <v>8.9380983958681226E-4</v>
      </c>
      <c r="AG4386">
        <f t="shared" si="301"/>
        <v>6.2795870781227354E-3</v>
      </c>
    </row>
    <row r="4387" spans="30:33" x14ac:dyDescent="0.2">
      <c r="AD4387">
        <f t="shared" ref="AD4387:AD4450" si="303">AD4386+1</f>
        <v>4385</v>
      </c>
      <c r="AE4387">
        <f t="shared" si="302"/>
        <v>1.4300957433389002E-6</v>
      </c>
      <c r="AF4387">
        <f t="shared" ref="AF4387:AF4450" si="304">AF4386*$AF$3</f>
        <v>8.9237974384347336E-4</v>
      </c>
      <c r="AG4387">
        <f t="shared" ref="AG4387:AG4450" si="305">AD4387*AE4387</f>
        <v>6.2709698345410772E-3</v>
      </c>
    </row>
    <row r="4388" spans="30:33" x14ac:dyDescent="0.2">
      <c r="AD4388">
        <f t="shared" si="303"/>
        <v>4386</v>
      </c>
      <c r="AE4388">
        <f t="shared" si="302"/>
        <v>1.427807590149558E-6</v>
      </c>
      <c r="AF4388">
        <f t="shared" si="304"/>
        <v>8.9095193625332374E-4</v>
      </c>
      <c r="AG4388">
        <f t="shared" si="305"/>
        <v>6.262364090395961E-3</v>
      </c>
    </row>
    <row r="4389" spans="30:33" x14ac:dyDescent="0.2">
      <c r="AD4389">
        <f t="shared" si="303"/>
        <v>4387</v>
      </c>
      <c r="AE4389">
        <f t="shared" si="302"/>
        <v>1.4255230980053186E-6</v>
      </c>
      <c r="AF4389">
        <f t="shared" si="304"/>
        <v>8.8952641315531841E-4</v>
      </c>
      <c r="AG4389">
        <f t="shared" si="305"/>
        <v>6.2537698309493329E-3</v>
      </c>
    </row>
    <row r="4390" spans="30:33" x14ac:dyDescent="0.2">
      <c r="AD4390">
        <f t="shared" si="303"/>
        <v>4388</v>
      </c>
      <c r="AE4390">
        <f t="shared" si="302"/>
        <v>1.4232422610485101E-6</v>
      </c>
      <c r="AF4390">
        <f t="shared" si="304"/>
        <v>8.8810317089426988E-4</v>
      </c>
      <c r="AG4390">
        <f t="shared" si="305"/>
        <v>6.2451870414808623E-3</v>
      </c>
    </row>
    <row r="4391" spans="30:33" x14ac:dyDescent="0.2">
      <c r="AD4391">
        <f t="shared" si="303"/>
        <v>4389</v>
      </c>
      <c r="AE4391">
        <f t="shared" si="302"/>
        <v>1.4209650734308324E-6</v>
      </c>
      <c r="AF4391">
        <f t="shared" si="304"/>
        <v>8.8668220582083896E-4</v>
      </c>
      <c r="AG4391">
        <f t="shared" si="305"/>
        <v>6.2366157072879236E-3</v>
      </c>
    </row>
    <row r="4392" spans="30:33" x14ac:dyDescent="0.2">
      <c r="AD4392">
        <f t="shared" si="303"/>
        <v>4390</v>
      </c>
      <c r="AE4392">
        <f t="shared" si="302"/>
        <v>1.4186915293133431E-6</v>
      </c>
      <c r="AF4392">
        <f t="shared" si="304"/>
        <v>8.8526351429152556E-4</v>
      </c>
      <c r="AG4392">
        <f t="shared" si="305"/>
        <v>6.2280558136855761E-3</v>
      </c>
    </row>
    <row r="4393" spans="30:33" x14ac:dyDescent="0.2">
      <c r="AD4393">
        <f t="shared" si="303"/>
        <v>4391</v>
      </c>
      <c r="AE4393">
        <f t="shared" si="302"/>
        <v>1.4164216228664416E-6</v>
      </c>
      <c r="AF4393">
        <f t="shared" si="304"/>
        <v>8.8384709266865909E-4</v>
      </c>
      <c r="AG4393">
        <f t="shared" si="305"/>
        <v>6.2195073460065455E-3</v>
      </c>
    </row>
    <row r="4394" spans="30:33" x14ac:dyDescent="0.2">
      <c r="AD4394">
        <f t="shared" si="303"/>
        <v>4392</v>
      </c>
      <c r="AE4394">
        <f t="shared" si="302"/>
        <v>1.4141553482698551E-6</v>
      </c>
      <c r="AF4394">
        <f t="shared" si="304"/>
        <v>8.8243293732038922E-4</v>
      </c>
      <c r="AG4394">
        <f t="shared" si="305"/>
        <v>6.2109702896012038E-3</v>
      </c>
    </row>
    <row r="4395" spans="30:33" x14ac:dyDescent="0.2">
      <c r="AD4395">
        <f t="shared" si="303"/>
        <v>4393</v>
      </c>
      <c r="AE4395">
        <f t="shared" si="302"/>
        <v>1.4118926997126233E-6</v>
      </c>
      <c r="AF4395">
        <f t="shared" si="304"/>
        <v>8.8102104462067657E-4</v>
      </c>
      <c r="AG4395">
        <f t="shared" si="305"/>
        <v>6.2024446298375542E-3</v>
      </c>
    </row>
    <row r="4396" spans="30:33" x14ac:dyDescent="0.2">
      <c r="AD4396">
        <f t="shared" si="303"/>
        <v>4394</v>
      </c>
      <c r="AE4396">
        <f t="shared" si="302"/>
        <v>1.4096336713930831E-6</v>
      </c>
      <c r="AF4396">
        <f t="shared" si="304"/>
        <v>8.7961141094928348E-4</v>
      </c>
      <c r="AG4396">
        <f t="shared" si="305"/>
        <v>6.193930352101207E-3</v>
      </c>
    </row>
    <row r="4397" spans="30:33" x14ac:dyDescent="0.2">
      <c r="AD4397">
        <f t="shared" si="303"/>
        <v>4395</v>
      </c>
      <c r="AE4397">
        <f t="shared" si="302"/>
        <v>1.4073782575188541E-6</v>
      </c>
      <c r="AF4397">
        <f t="shared" si="304"/>
        <v>8.782040326917646E-4</v>
      </c>
      <c r="AG4397">
        <f t="shared" si="305"/>
        <v>6.1854274417953636E-3</v>
      </c>
    </row>
    <row r="4398" spans="30:33" x14ac:dyDescent="0.2">
      <c r="AD4398">
        <f t="shared" si="303"/>
        <v>4396</v>
      </c>
      <c r="AE4398">
        <f t="shared" si="302"/>
        <v>1.4051264523068241E-6</v>
      </c>
      <c r="AF4398">
        <f t="shared" si="304"/>
        <v>8.7679890623945775E-4</v>
      </c>
      <c r="AG4398">
        <f t="shared" si="305"/>
        <v>6.1769358843407982E-3</v>
      </c>
    </row>
    <row r="4399" spans="30:33" x14ac:dyDescent="0.2">
      <c r="AD4399">
        <f t="shared" si="303"/>
        <v>4397</v>
      </c>
      <c r="AE4399">
        <f t="shared" si="302"/>
        <v>1.4028782499831331E-6</v>
      </c>
      <c r="AF4399">
        <f t="shared" si="304"/>
        <v>8.7539602798947453E-4</v>
      </c>
      <c r="AG4399">
        <f t="shared" si="305"/>
        <v>6.1684556651758361E-3</v>
      </c>
    </row>
    <row r="4400" spans="30:33" x14ac:dyDescent="0.2">
      <c r="AD4400">
        <f t="shared" si="303"/>
        <v>4398</v>
      </c>
      <c r="AE4400">
        <f t="shared" si="302"/>
        <v>1.4006336447831599E-6</v>
      </c>
      <c r="AF4400">
        <f t="shared" si="304"/>
        <v>8.7399539434469136E-4</v>
      </c>
      <c r="AG4400">
        <f t="shared" si="305"/>
        <v>6.1599867697563378E-3</v>
      </c>
    </row>
    <row r="4401" spans="30:33" x14ac:dyDescent="0.2">
      <c r="AD4401">
        <f t="shared" si="303"/>
        <v>4399</v>
      </c>
      <c r="AE4401">
        <f t="shared" si="302"/>
        <v>1.3983926309515068E-6</v>
      </c>
      <c r="AF4401">
        <f t="shared" si="304"/>
        <v>8.7259700171373985E-4</v>
      </c>
      <c r="AG4401">
        <f t="shared" si="305"/>
        <v>6.1515291835556787E-3</v>
      </c>
    </row>
    <row r="4402" spans="30:33" x14ac:dyDescent="0.2">
      <c r="AD4402">
        <f t="shared" si="303"/>
        <v>4400</v>
      </c>
      <c r="AE4402">
        <f t="shared" si="302"/>
        <v>1.3961552027419843E-6</v>
      </c>
      <c r="AF4402">
        <f t="shared" si="304"/>
        <v>8.7120084651099783E-4</v>
      </c>
      <c r="AG4402">
        <f t="shared" si="305"/>
        <v>6.1430828920647313E-3</v>
      </c>
    </row>
    <row r="4403" spans="30:33" x14ac:dyDescent="0.2">
      <c r="AD4403">
        <f t="shared" si="303"/>
        <v>4401</v>
      </c>
      <c r="AE4403">
        <f t="shared" si="302"/>
        <v>1.3939213544175973E-6</v>
      </c>
      <c r="AF4403">
        <f t="shared" si="304"/>
        <v>8.6980692515658024E-4</v>
      </c>
      <c r="AG4403">
        <f t="shared" si="305"/>
        <v>6.1346478807918457E-3</v>
      </c>
    </row>
    <row r="4404" spans="30:33" x14ac:dyDescent="0.2">
      <c r="AD4404">
        <f t="shared" si="303"/>
        <v>4402</v>
      </c>
      <c r="AE4404">
        <f t="shared" si="302"/>
        <v>1.391691080250529E-6</v>
      </c>
      <c r="AF4404">
        <f t="shared" si="304"/>
        <v>8.684152340763297E-4</v>
      </c>
      <c r="AG4404">
        <f t="shared" si="305"/>
        <v>6.1262241352628291E-3</v>
      </c>
    </row>
    <row r="4405" spans="30:33" x14ac:dyDescent="0.2">
      <c r="AD4405">
        <f t="shared" si="303"/>
        <v>4403</v>
      </c>
      <c r="AE4405">
        <f t="shared" si="302"/>
        <v>1.3894643745221282E-6</v>
      </c>
      <c r="AF4405">
        <f t="shared" si="304"/>
        <v>8.670257697018075E-4</v>
      </c>
      <c r="AG4405">
        <f t="shared" si="305"/>
        <v>6.1178116410209307E-3</v>
      </c>
    </row>
    <row r="4406" spans="30:33" x14ac:dyDescent="0.2">
      <c r="AD4406">
        <f t="shared" si="303"/>
        <v>4404</v>
      </c>
      <c r="AE4406">
        <f t="shared" si="302"/>
        <v>1.3872412315228927E-6</v>
      </c>
      <c r="AF4406">
        <f t="shared" si="304"/>
        <v>8.6563852847028452E-4</v>
      </c>
      <c r="AG4406">
        <f t="shared" si="305"/>
        <v>6.1094103836268196E-3</v>
      </c>
    </row>
    <row r="4407" spans="30:33" x14ac:dyDescent="0.2">
      <c r="AD4407">
        <f t="shared" si="303"/>
        <v>4405</v>
      </c>
      <c r="AE4407">
        <f t="shared" si="302"/>
        <v>1.3850216455524558E-6</v>
      </c>
      <c r="AF4407">
        <f t="shared" si="304"/>
        <v>8.6425350682473208E-4</v>
      </c>
      <c r="AG4407">
        <f t="shared" si="305"/>
        <v>6.1010203486585677E-3</v>
      </c>
    </row>
    <row r="4408" spans="30:33" x14ac:dyDescent="0.2">
      <c r="AD4408">
        <f t="shared" si="303"/>
        <v>4406</v>
      </c>
      <c r="AE4408">
        <f t="shared" si="302"/>
        <v>1.3828056109195719E-6</v>
      </c>
      <c r="AF4408">
        <f t="shared" si="304"/>
        <v>8.6287070121381245E-4</v>
      </c>
      <c r="AG4408">
        <f t="shared" si="305"/>
        <v>6.0926415217116342E-3</v>
      </c>
    </row>
    <row r="4409" spans="30:33" x14ac:dyDescent="0.2">
      <c r="AD4409">
        <f t="shared" si="303"/>
        <v>4407</v>
      </c>
      <c r="AE4409">
        <f t="shared" si="302"/>
        <v>1.3805931219421006E-6</v>
      </c>
      <c r="AF4409">
        <f t="shared" si="304"/>
        <v>8.6149010809187033E-4</v>
      </c>
      <c r="AG4409">
        <f t="shared" si="305"/>
        <v>6.0842738883988374E-3</v>
      </c>
    </row>
    <row r="4410" spans="30:33" x14ac:dyDescent="0.2">
      <c r="AD4410">
        <f t="shared" si="303"/>
        <v>4408</v>
      </c>
      <c r="AE4410">
        <f t="shared" si="302"/>
        <v>1.3783841729469932E-6</v>
      </c>
      <c r="AF4410">
        <f t="shared" si="304"/>
        <v>8.6011172391892328E-4</v>
      </c>
      <c r="AG4410">
        <f t="shared" si="305"/>
        <v>6.0759174343503457E-3</v>
      </c>
    </row>
    <row r="4411" spans="30:33" x14ac:dyDescent="0.2">
      <c r="AD4411">
        <f t="shared" si="303"/>
        <v>4409</v>
      </c>
      <c r="AE4411">
        <f t="shared" si="302"/>
        <v>1.3761787582702779E-6</v>
      </c>
      <c r="AF4411">
        <f t="shared" si="304"/>
        <v>8.5873554516065296E-4</v>
      </c>
      <c r="AG4411">
        <f t="shared" si="305"/>
        <v>6.0675721452136556E-3</v>
      </c>
    </row>
    <row r="4412" spans="30:33" x14ac:dyDescent="0.2">
      <c r="AD4412">
        <f t="shared" si="303"/>
        <v>4410</v>
      </c>
      <c r="AE4412">
        <f t="shared" si="302"/>
        <v>1.3739768722570453E-6</v>
      </c>
      <c r="AF4412">
        <f t="shared" si="304"/>
        <v>8.5736156828839589E-4</v>
      </c>
      <c r="AG4412">
        <f t="shared" si="305"/>
        <v>6.0592380066535698E-3</v>
      </c>
    </row>
    <row r="4413" spans="30:33" x14ac:dyDescent="0.2">
      <c r="AD4413">
        <f t="shared" si="303"/>
        <v>4411</v>
      </c>
      <c r="AE4413">
        <f t="shared" si="302"/>
        <v>1.371778509261434E-6</v>
      </c>
      <c r="AF4413">
        <f t="shared" si="304"/>
        <v>8.5598978977913438E-4</v>
      </c>
      <c r="AG4413">
        <f t="shared" si="305"/>
        <v>6.0509150043521849E-3</v>
      </c>
    </row>
    <row r="4414" spans="30:33" x14ac:dyDescent="0.2">
      <c r="AD4414">
        <f t="shared" si="303"/>
        <v>4412</v>
      </c>
      <c r="AE4414">
        <f t="shared" si="302"/>
        <v>1.3695836636466155E-6</v>
      </c>
      <c r="AF4414">
        <f t="shared" si="304"/>
        <v>8.5462020611548769E-4</v>
      </c>
      <c r="AG4414">
        <f t="shared" si="305"/>
        <v>6.042603124008868E-3</v>
      </c>
    </row>
    <row r="4415" spans="30:33" x14ac:dyDescent="0.2">
      <c r="AD4415">
        <f t="shared" si="303"/>
        <v>4413</v>
      </c>
      <c r="AE4415">
        <f t="shared" si="302"/>
        <v>1.3673923297847809E-6</v>
      </c>
      <c r="AF4415">
        <f t="shared" si="304"/>
        <v>8.5325281378570287E-4</v>
      </c>
      <c r="AG4415">
        <f t="shared" si="305"/>
        <v>6.0343023513402382E-3</v>
      </c>
    </row>
    <row r="4416" spans="30:33" x14ac:dyDescent="0.2">
      <c r="AD4416">
        <f t="shared" si="303"/>
        <v>4414</v>
      </c>
      <c r="AE4416">
        <f t="shared" si="302"/>
        <v>1.3652045020571253E-6</v>
      </c>
      <c r="AF4416">
        <f t="shared" si="304"/>
        <v>8.5188760928364574E-4</v>
      </c>
      <c r="AG4416">
        <f t="shared" si="305"/>
        <v>6.0260126720801509E-3</v>
      </c>
    </row>
    <row r="4417" spans="30:33" x14ac:dyDescent="0.2">
      <c r="AD4417">
        <f t="shared" si="303"/>
        <v>4415</v>
      </c>
      <c r="AE4417">
        <f t="shared" si="302"/>
        <v>1.3630201748538338E-6</v>
      </c>
      <c r="AF4417">
        <f t="shared" si="304"/>
        <v>8.5052458910879188E-4</v>
      </c>
      <c r="AG4417">
        <f t="shared" si="305"/>
        <v>6.017734071979676E-3</v>
      </c>
    </row>
    <row r="4418" spans="30:33" x14ac:dyDescent="0.2">
      <c r="AD4418">
        <f t="shared" si="303"/>
        <v>4416</v>
      </c>
      <c r="AE4418">
        <f t="shared" si="302"/>
        <v>1.3608393425740676E-6</v>
      </c>
      <c r="AF4418">
        <f t="shared" si="304"/>
        <v>8.4916374976621775E-4</v>
      </c>
      <c r="AG4418">
        <f t="shared" si="305"/>
        <v>6.0094665368070829E-3</v>
      </c>
    </row>
    <row r="4419" spans="30:33" x14ac:dyDescent="0.2">
      <c r="AD4419">
        <f t="shared" si="303"/>
        <v>4417</v>
      </c>
      <c r="AE4419">
        <f t="shared" si="302"/>
        <v>1.358661999625949E-6</v>
      </c>
      <c r="AF4419">
        <f t="shared" si="304"/>
        <v>8.4780508776659172E-4</v>
      </c>
      <c r="AG4419">
        <f t="shared" si="305"/>
        <v>6.0012100523478169E-3</v>
      </c>
    </row>
    <row r="4420" spans="30:33" x14ac:dyDescent="0.2">
      <c r="AD4420">
        <f t="shared" si="303"/>
        <v>4418</v>
      </c>
      <c r="AE4420">
        <f t="shared" si="302"/>
        <v>1.3564881404265474E-6</v>
      </c>
      <c r="AF4420">
        <f t="shared" si="304"/>
        <v>8.464485996261651E-4</v>
      </c>
      <c r="AG4420">
        <f t="shared" si="305"/>
        <v>5.9929646044044865E-3</v>
      </c>
    </row>
    <row r="4421" spans="30:33" x14ac:dyDescent="0.2">
      <c r="AD4421">
        <f t="shared" si="303"/>
        <v>4419</v>
      </c>
      <c r="AE4421">
        <f t="shared" si="302"/>
        <v>1.3543177594018649E-6</v>
      </c>
      <c r="AF4421">
        <f t="shared" si="304"/>
        <v>8.4509428186676323E-4</v>
      </c>
      <c r="AG4421">
        <f t="shared" si="305"/>
        <v>5.9847301787968408E-3</v>
      </c>
    </row>
    <row r="4422" spans="30:33" x14ac:dyDescent="0.2">
      <c r="AD4422">
        <f t="shared" si="303"/>
        <v>4420</v>
      </c>
      <c r="AE4422">
        <f t="shared" si="302"/>
        <v>1.3521508509868217E-6</v>
      </c>
      <c r="AF4422">
        <f t="shared" si="304"/>
        <v>8.4374213101577633E-4</v>
      </c>
      <c r="AG4422">
        <f t="shared" si="305"/>
        <v>5.9765067613617518E-3</v>
      </c>
    </row>
    <row r="4423" spans="30:33" x14ac:dyDescent="0.2">
      <c r="AD4423">
        <f t="shared" si="303"/>
        <v>4421</v>
      </c>
      <c r="AE4423">
        <f t="shared" si="302"/>
        <v>1.3499874096252428E-6</v>
      </c>
      <c r="AF4423">
        <f t="shared" si="304"/>
        <v>8.4239214360615103E-4</v>
      </c>
      <c r="AG4423">
        <f t="shared" si="305"/>
        <v>5.9682943379531983E-3</v>
      </c>
    </row>
    <row r="4424" spans="30:33" x14ac:dyDescent="0.2">
      <c r="AD4424">
        <f t="shared" si="303"/>
        <v>4422</v>
      </c>
      <c r="AE4424">
        <f t="shared" si="302"/>
        <v>1.3478274297698423E-6</v>
      </c>
      <c r="AF4424">
        <f t="shared" si="304"/>
        <v>8.4104431617638118E-4</v>
      </c>
      <c r="AG4424">
        <f t="shared" si="305"/>
        <v>5.9600928944422427E-3</v>
      </c>
    </row>
    <row r="4425" spans="30:33" x14ac:dyDescent="0.2">
      <c r="AD4425">
        <f t="shared" si="303"/>
        <v>4423</v>
      </c>
      <c r="AE4425">
        <f t="shared" si="302"/>
        <v>1.3456709058822105E-6</v>
      </c>
      <c r="AF4425">
        <f t="shared" si="304"/>
        <v>8.3969864527049898E-4</v>
      </c>
      <c r="AG4425">
        <f t="shared" si="305"/>
        <v>5.951902416717017E-3</v>
      </c>
    </row>
    <row r="4426" spans="30:33" x14ac:dyDescent="0.2">
      <c r="AD4426">
        <f t="shared" si="303"/>
        <v>4424</v>
      </c>
      <c r="AE4426">
        <f t="shared" si="302"/>
        <v>1.3435178324327989E-6</v>
      </c>
      <c r="AF4426">
        <f t="shared" si="304"/>
        <v>8.3835512743806611E-4</v>
      </c>
      <c r="AG4426">
        <f t="shared" si="305"/>
        <v>5.9437228906827023E-3</v>
      </c>
    </row>
    <row r="4427" spans="30:33" x14ac:dyDescent="0.2">
      <c r="AD4427">
        <f t="shared" si="303"/>
        <v>4425</v>
      </c>
      <c r="AE4427">
        <f t="shared" si="302"/>
        <v>1.3413682039009063E-6</v>
      </c>
      <c r="AF4427">
        <f t="shared" si="304"/>
        <v>8.3701375923416518E-4</v>
      </c>
      <c r="AG4427">
        <f t="shared" si="305"/>
        <v>5.9355543022615101E-3</v>
      </c>
    </row>
    <row r="4428" spans="30:33" x14ac:dyDescent="0.2">
      <c r="AD4428">
        <f t="shared" si="303"/>
        <v>4426</v>
      </c>
      <c r="AE4428">
        <f t="shared" si="302"/>
        <v>1.3392220147746648E-6</v>
      </c>
      <c r="AF4428">
        <f t="shared" si="304"/>
        <v>8.3567453721939051E-4</v>
      </c>
      <c r="AG4428">
        <f t="shared" si="305"/>
        <v>5.9273966373926661E-3</v>
      </c>
    </row>
    <row r="4429" spans="30:33" x14ac:dyDescent="0.2">
      <c r="AD4429">
        <f t="shared" si="303"/>
        <v>4427</v>
      </c>
      <c r="AE4429">
        <f t="shared" si="302"/>
        <v>1.3370792595510253E-6</v>
      </c>
      <c r="AF4429">
        <f t="shared" si="304"/>
        <v>8.3433745795983942E-4</v>
      </c>
      <c r="AG4429">
        <f t="shared" si="305"/>
        <v>5.9192498820323895E-3</v>
      </c>
    </row>
    <row r="4430" spans="30:33" x14ac:dyDescent="0.2">
      <c r="AD4430">
        <f t="shared" si="303"/>
        <v>4428</v>
      </c>
      <c r="AE4430">
        <f t="shared" si="302"/>
        <v>1.3349399327357438E-6</v>
      </c>
      <c r="AF4430">
        <f t="shared" si="304"/>
        <v>8.3300251802710364E-4</v>
      </c>
      <c r="AG4430">
        <f t="shared" si="305"/>
        <v>5.9111140221538737E-3</v>
      </c>
    </row>
    <row r="4431" spans="30:33" x14ac:dyDescent="0.2">
      <c r="AD4431">
        <f t="shared" si="303"/>
        <v>4429</v>
      </c>
      <c r="AE4431">
        <f t="shared" si="302"/>
        <v>1.3328040288433663E-6</v>
      </c>
      <c r="AF4431">
        <f t="shared" si="304"/>
        <v>8.316697139982602E-4</v>
      </c>
      <c r="AG4431">
        <f t="shared" si="305"/>
        <v>5.9029890437472697E-3</v>
      </c>
    </row>
    <row r="4432" spans="30:33" x14ac:dyDescent="0.2">
      <c r="AD4432">
        <f t="shared" si="303"/>
        <v>4430</v>
      </c>
      <c r="AE4432">
        <f t="shared" si="302"/>
        <v>1.3306715423972169E-6</v>
      </c>
      <c r="AF4432">
        <f t="shared" si="304"/>
        <v>8.3033904245586297E-4</v>
      </c>
      <c r="AG4432">
        <f t="shared" si="305"/>
        <v>5.8948749328196709E-3</v>
      </c>
    </row>
    <row r="4433" spans="30:33" x14ac:dyDescent="0.2">
      <c r="AD4433">
        <f t="shared" si="303"/>
        <v>4431</v>
      </c>
      <c r="AE4433">
        <f t="shared" si="302"/>
        <v>1.3285424679293813E-6</v>
      </c>
      <c r="AF4433">
        <f t="shared" si="304"/>
        <v>8.2901049998793358E-4</v>
      </c>
      <c r="AG4433">
        <f t="shared" si="305"/>
        <v>5.8867716753950887E-3</v>
      </c>
    </row>
    <row r="4434" spans="30:33" x14ac:dyDescent="0.2">
      <c r="AD4434">
        <f t="shared" si="303"/>
        <v>4432</v>
      </c>
      <c r="AE4434">
        <f t="shared" si="302"/>
        <v>1.3264167999806943E-6</v>
      </c>
      <c r="AF4434">
        <f t="shared" si="304"/>
        <v>8.2768408318795281E-4</v>
      </c>
      <c r="AG4434">
        <f t="shared" si="305"/>
        <v>5.8786792575144372E-3</v>
      </c>
    </row>
    <row r="4435" spans="30:33" x14ac:dyDescent="0.2">
      <c r="AD4435">
        <f t="shared" si="303"/>
        <v>4433</v>
      </c>
      <c r="AE4435">
        <f t="shared" ref="AE4435:AE4498" si="306">AF4434*$AE$3</f>
        <v>1.3242945331007251E-6</v>
      </c>
      <c r="AF4435">
        <f t="shared" si="304"/>
        <v>8.2635978865485207E-4</v>
      </c>
      <c r="AG4435">
        <f t="shared" si="305"/>
        <v>5.8705976652355142E-3</v>
      </c>
    </row>
    <row r="4436" spans="30:33" x14ac:dyDescent="0.2">
      <c r="AD4436">
        <f t="shared" si="303"/>
        <v>4434</v>
      </c>
      <c r="AE4436">
        <f t="shared" si="306"/>
        <v>1.3221756618477639E-6</v>
      </c>
      <c r="AF4436">
        <f t="shared" si="304"/>
        <v>8.2503761299300427E-4</v>
      </c>
      <c r="AG4436">
        <f t="shared" si="305"/>
        <v>5.8625268846329848E-3</v>
      </c>
    </row>
    <row r="4437" spans="30:33" x14ac:dyDescent="0.2">
      <c r="AD4437">
        <f t="shared" si="303"/>
        <v>4435</v>
      </c>
      <c r="AE4437">
        <f t="shared" si="306"/>
        <v>1.3200601807888075E-6</v>
      </c>
      <c r="AF4437">
        <f t="shared" si="304"/>
        <v>8.2371755281221545E-4</v>
      </c>
      <c r="AG4437">
        <f t="shared" si="305"/>
        <v>5.8544669017983617E-3</v>
      </c>
    </row>
    <row r="4438" spans="30:33" x14ac:dyDescent="0.2">
      <c r="AD4438">
        <f t="shared" si="303"/>
        <v>4436</v>
      </c>
      <c r="AE4438">
        <f t="shared" si="306"/>
        <v>1.3179480844995454E-6</v>
      </c>
      <c r="AF4438">
        <f t="shared" si="304"/>
        <v>8.2239960472771584E-4</v>
      </c>
      <c r="AG4438">
        <f t="shared" si="305"/>
        <v>5.8464177028399828E-3</v>
      </c>
    </row>
    <row r="4439" spans="30:33" x14ac:dyDescent="0.2">
      <c r="AD4439">
        <f t="shared" si="303"/>
        <v>4437</v>
      </c>
      <c r="AE4439">
        <f t="shared" si="306"/>
        <v>1.315839367564346E-6</v>
      </c>
      <c r="AF4439">
        <f t="shared" si="304"/>
        <v>8.2108376536015146E-4</v>
      </c>
      <c r="AG4439">
        <f t="shared" si="305"/>
        <v>5.8383792738830034E-3</v>
      </c>
    </row>
    <row r="4440" spans="30:33" x14ac:dyDescent="0.2">
      <c r="AD4440">
        <f t="shared" si="303"/>
        <v>4438</v>
      </c>
      <c r="AE4440">
        <f t="shared" si="306"/>
        <v>1.3137340245762429E-6</v>
      </c>
      <c r="AF4440">
        <f t="shared" si="304"/>
        <v>8.1977003133557513E-4</v>
      </c>
      <c r="AG4440">
        <f t="shared" si="305"/>
        <v>5.8303516010693654E-3</v>
      </c>
    </row>
    <row r="4441" spans="30:33" x14ac:dyDescent="0.2">
      <c r="AD4441">
        <f t="shared" si="303"/>
        <v>4439</v>
      </c>
      <c r="AE4441">
        <f t="shared" si="306"/>
        <v>1.3116320501369208E-6</v>
      </c>
      <c r="AF4441">
        <f t="shared" si="304"/>
        <v>8.1845839928543814E-4</v>
      </c>
      <c r="AG4441">
        <f t="shared" si="305"/>
        <v>5.8223346705577918E-3</v>
      </c>
    </row>
    <row r="4442" spans="30:33" x14ac:dyDescent="0.2">
      <c r="AD4442">
        <f t="shared" si="303"/>
        <v>4440</v>
      </c>
      <c r="AE4442">
        <f t="shared" si="306"/>
        <v>1.3095334388567017E-6</v>
      </c>
      <c r="AF4442">
        <f t="shared" si="304"/>
        <v>8.1714886584658135E-4</v>
      </c>
      <c r="AG4442">
        <f t="shared" si="305"/>
        <v>5.8143284685237559E-3</v>
      </c>
    </row>
    <row r="4443" spans="30:33" x14ac:dyDescent="0.2">
      <c r="AD4443">
        <f t="shared" si="303"/>
        <v>4441</v>
      </c>
      <c r="AE4443">
        <f t="shared" si="306"/>
        <v>1.3074381853545308E-6</v>
      </c>
      <c r="AF4443">
        <f t="shared" si="304"/>
        <v>8.1584142766122684E-4</v>
      </c>
      <c r="AG4443">
        <f t="shared" si="305"/>
        <v>5.8063329811594714E-3</v>
      </c>
    </row>
    <row r="4444" spans="30:33" x14ac:dyDescent="0.2">
      <c r="AD4444">
        <f t="shared" si="303"/>
        <v>4442</v>
      </c>
      <c r="AE4444">
        <f t="shared" si="306"/>
        <v>1.3053462842579635E-6</v>
      </c>
      <c r="AF4444">
        <f t="shared" si="304"/>
        <v>8.1453608137696878E-4</v>
      </c>
      <c r="AG4444">
        <f t="shared" si="305"/>
        <v>5.7983481946738734E-3</v>
      </c>
    </row>
    <row r="4445" spans="30:33" x14ac:dyDescent="0.2">
      <c r="AD4445">
        <f t="shared" si="303"/>
        <v>4443</v>
      </c>
      <c r="AE4445">
        <f t="shared" si="306"/>
        <v>1.3032577302031508E-6</v>
      </c>
      <c r="AF4445">
        <f t="shared" si="304"/>
        <v>8.1323282364676559E-4</v>
      </c>
      <c r="AG4445">
        <f t="shared" si="305"/>
        <v>5.7903740952925985E-3</v>
      </c>
    </row>
    <row r="4446" spans="30:33" x14ac:dyDescent="0.2">
      <c r="AD4446">
        <f t="shared" si="303"/>
        <v>4444</v>
      </c>
      <c r="AE4446">
        <f t="shared" si="306"/>
        <v>1.3011725178348256E-6</v>
      </c>
      <c r="AF4446">
        <f t="shared" si="304"/>
        <v>8.1193165112893072E-4</v>
      </c>
      <c r="AG4446">
        <f t="shared" si="305"/>
        <v>5.782410669257965E-3</v>
      </c>
    </row>
    <row r="4447" spans="30:33" x14ac:dyDescent="0.2">
      <c r="AD4447">
        <f t="shared" si="303"/>
        <v>4445</v>
      </c>
      <c r="AE4447">
        <f t="shared" si="306"/>
        <v>1.2990906418062898E-6</v>
      </c>
      <c r="AF4447">
        <f t="shared" si="304"/>
        <v>8.1063256048712442E-4</v>
      </c>
      <c r="AG4447">
        <f t="shared" si="305"/>
        <v>5.7744579028289585E-3</v>
      </c>
    </row>
    <row r="4448" spans="30:33" x14ac:dyDescent="0.2">
      <c r="AD4448">
        <f t="shared" si="303"/>
        <v>4446</v>
      </c>
      <c r="AE4448">
        <f t="shared" si="306"/>
        <v>1.2970120967793996E-6</v>
      </c>
      <c r="AF4448">
        <f t="shared" si="304"/>
        <v>8.0933554839034496E-4</v>
      </c>
      <c r="AG4448">
        <f t="shared" si="305"/>
        <v>5.7665157822812101E-3</v>
      </c>
    </row>
    <row r="4449" spans="30:33" x14ac:dyDescent="0.2">
      <c r="AD4449">
        <f t="shared" si="303"/>
        <v>4447</v>
      </c>
      <c r="AE4449">
        <f t="shared" si="306"/>
        <v>1.2949368774245525E-6</v>
      </c>
      <c r="AF4449">
        <f t="shared" si="304"/>
        <v>8.0804061151292037E-4</v>
      </c>
      <c r="AG4449">
        <f t="shared" si="305"/>
        <v>5.7585842939069853E-3</v>
      </c>
    </row>
    <row r="4450" spans="30:33" x14ac:dyDescent="0.2">
      <c r="AD4450">
        <f t="shared" si="303"/>
        <v>4448</v>
      </c>
      <c r="AE4450">
        <f t="shared" si="306"/>
        <v>1.2928649784206731E-6</v>
      </c>
      <c r="AF4450">
        <f t="shared" si="304"/>
        <v>8.0674774653449971E-4</v>
      </c>
      <c r="AG4450">
        <f t="shared" si="305"/>
        <v>5.7506634240151542E-3</v>
      </c>
    </row>
    <row r="4451" spans="30:33" x14ac:dyDescent="0.2">
      <c r="AD4451">
        <f t="shared" ref="AD4451:AD4514" si="307">AD4450+1</f>
        <v>4449</v>
      </c>
      <c r="AE4451">
        <f t="shared" si="306"/>
        <v>1.2907963944552002E-6</v>
      </c>
      <c r="AF4451">
        <f t="shared" ref="AF4451:AF4514" si="308">AF4450*$AF$3</f>
        <v>8.0545695014004452E-4</v>
      </c>
      <c r="AG4451">
        <f t="shared" ref="AG4451:AG4514" si="309">AD4451*AE4451</f>
        <v>5.7427531589311857E-3</v>
      </c>
    </row>
    <row r="4452" spans="30:33" x14ac:dyDescent="0.2">
      <c r="AD4452">
        <f t="shared" si="307"/>
        <v>4450</v>
      </c>
      <c r="AE4452">
        <f t="shared" si="306"/>
        <v>1.2887311202240718E-6</v>
      </c>
      <c r="AF4452">
        <f t="shared" si="308"/>
        <v>8.0416821901982036E-4</v>
      </c>
      <c r="AG4452">
        <f t="shared" si="309"/>
        <v>5.7348534849971195E-3</v>
      </c>
    </row>
    <row r="4453" spans="30:33" x14ac:dyDescent="0.2">
      <c r="AD4453">
        <f t="shared" si="307"/>
        <v>4451</v>
      </c>
      <c r="AE4453">
        <f t="shared" si="306"/>
        <v>1.2866691504317132E-6</v>
      </c>
      <c r="AF4453">
        <f t="shared" si="308"/>
        <v>8.028815498693886E-4</v>
      </c>
      <c r="AG4453">
        <f t="shared" si="309"/>
        <v>5.7269643885715553E-3</v>
      </c>
    </row>
    <row r="4454" spans="30:33" x14ac:dyDescent="0.2">
      <c r="AD4454">
        <f t="shared" si="307"/>
        <v>4452</v>
      </c>
      <c r="AE4454">
        <f t="shared" si="306"/>
        <v>1.2846104797910224E-6</v>
      </c>
      <c r="AF4454">
        <f t="shared" si="308"/>
        <v>8.0159693938959759E-4</v>
      </c>
      <c r="AG4454">
        <f t="shared" si="309"/>
        <v>5.7190858560296322E-3</v>
      </c>
    </row>
    <row r="4455" spans="30:33" x14ac:dyDescent="0.2">
      <c r="AD4455">
        <f t="shared" si="307"/>
        <v>4453</v>
      </c>
      <c r="AE4455">
        <f t="shared" si="306"/>
        <v>1.2825551030233568E-6</v>
      </c>
      <c r="AF4455">
        <f t="shared" si="308"/>
        <v>8.0031438428657424E-4</v>
      </c>
      <c r="AG4455">
        <f t="shared" si="309"/>
        <v>5.7112178737630083E-3</v>
      </c>
    </row>
    <row r="4456" spans="30:33" x14ac:dyDescent="0.2">
      <c r="AD4456">
        <f t="shared" si="307"/>
        <v>4454</v>
      </c>
      <c r="AE4456">
        <f t="shared" si="306"/>
        <v>1.2805030148585193E-6</v>
      </c>
      <c r="AF4456">
        <f t="shared" si="308"/>
        <v>7.9903388127171564E-4</v>
      </c>
      <c r="AG4456">
        <f t="shared" si="309"/>
        <v>5.7033604281798451E-3</v>
      </c>
    </row>
    <row r="4457" spans="30:33" x14ac:dyDescent="0.2">
      <c r="AD4457">
        <f t="shared" si="307"/>
        <v>4455</v>
      </c>
      <c r="AE4457">
        <f t="shared" si="306"/>
        <v>1.2784542100347455E-6</v>
      </c>
      <c r="AF4457">
        <f t="shared" si="308"/>
        <v>7.9775542706168087E-4</v>
      </c>
      <c r="AG4457">
        <f t="shared" si="309"/>
        <v>5.6955135057047915E-3</v>
      </c>
    </row>
    <row r="4458" spans="30:33" x14ac:dyDescent="0.2">
      <c r="AD4458">
        <f t="shared" si="307"/>
        <v>4456</v>
      </c>
      <c r="AE4458">
        <f t="shared" si="306"/>
        <v>1.2764086832986899E-6</v>
      </c>
      <c r="AF4458">
        <f t="shared" si="308"/>
        <v>7.9647901837838215E-4</v>
      </c>
      <c r="AG4458">
        <f t="shared" si="309"/>
        <v>5.687677092778962E-3</v>
      </c>
    </row>
    <row r="4459" spans="30:33" x14ac:dyDescent="0.2">
      <c r="AD4459">
        <f t="shared" si="307"/>
        <v>4457</v>
      </c>
      <c r="AE4459">
        <f t="shared" si="306"/>
        <v>1.2743664294054121E-6</v>
      </c>
      <c r="AF4459">
        <f t="shared" si="308"/>
        <v>7.9520465194897667E-4</v>
      </c>
      <c r="AG4459">
        <f t="shared" si="309"/>
        <v>5.6798511758599218E-3</v>
      </c>
    </row>
    <row r="4460" spans="30:33" x14ac:dyDescent="0.2">
      <c r="AD4460">
        <f t="shared" si="307"/>
        <v>4458</v>
      </c>
      <c r="AE4460">
        <f t="shared" si="306"/>
        <v>1.2723274431183633E-6</v>
      </c>
      <c r="AF4460">
        <f t="shared" si="308"/>
        <v>7.9393232450585829E-4</v>
      </c>
      <c r="AG4460">
        <f t="shared" si="309"/>
        <v>5.6720357414216634E-3</v>
      </c>
    </row>
    <row r="4461" spans="30:33" x14ac:dyDescent="0.2">
      <c r="AD4461">
        <f t="shared" si="307"/>
        <v>4459</v>
      </c>
      <c r="AE4461">
        <f t="shared" si="306"/>
        <v>1.2702917192093739E-6</v>
      </c>
      <c r="AF4461">
        <f t="shared" si="308"/>
        <v>7.9266203278664891E-4</v>
      </c>
      <c r="AG4461">
        <f t="shared" si="309"/>
        <v>5.6642307759545985E-3</v>
      </c>
    </row>
    <row r="4462" spans="30:33" x14ac:dyDescent="0.2">
      <c r="AD4462">
        <f t="shared" si="307"/>
        <v>4460</v>
      </c>
      <c r="AE4462">
        <f t="shared" si="306"/>
        <v>1.2682592524586389E-6</v>
      </c>
      <c r="AF4462">
        <f t="shared" si="308"/>
        <v>7.913937735341902E-4</v>
      </c>
      <c r="AG4462">
        <f t="shared" si="309"/>
        <v>5.656436265965529E-3</v>
      </c>
    </row>
    <row r="4463" spans="30:33" x14ac:dyDescent="0.2">
      <c r="AD4463">
        <f t="shared" si="307"/>
        <v>4461</v>
      </c>
      <c r="AE4463">
        <f t="shared" si="306"/>
        <v>1.2662300376547049E-6</v>
      </c>
      <c r="AF4463">
        <f t="shared" si="308"/>
        <v>7.9012754349653549E-4</v>
      </c>
      <c r="AG4463">
        <f t="shared" si="309"/>
        <v>5.6486521979776383E-3</v>
      </c>
    </row>
    <row r="4464" spans="30:33" x14ac:dyDescent="0.2">
      <c r="AD4464">
        <f t="shared" si="307"/>
        <v>4462</v>
      </c>
      <c r="AE4464">
        <f t="shared" si="306"/>
        <v>1.2642040695944574E-6</v>
      </c>
      <c r="AF4464">
        <f t="shared" si="308"/>
        <v>7.8886333942694098E-4</v>
      </c>
      <c r="AG4464">
        <f t="shared" si="309"/>
        <v>5.6408785585304686E-3</v>
      </c>
    </row>
    <row r="4465" spans="30:33" x14ac:dyDescent="0.2">
      <c r="AD4465">
        <f t="shared" si="307"/>
        <v>4463</v>
      </c>
      <c r="AE4465">
        <f t="shared" si="306"/>
        <v>1.2621813430831062E-6</v>
      </c>
      <c r="AF4465">
        <f t="shared" si="308"/>
        <v>7.8760115808385782E-4</v>
      </c>
      <c r="AG4465">
        <f t="shared" si="309"/>
        <v>5.6331153341799027E-3</v>
      </c>
    </row>
    <row r="4466" spans="30:33" x14ac:dyDescent="0.2">
      <c r="AD4466">
        <f t="shared" si="307"/>
        <v>4464</v>
      </c>
      <c r="AE4466">
        <f t="shared" si="306"/>
        <v>1.2601618529341731E-6</v>
      </c>
      <c r="AF4466">
        <f t="shared" si="308"/>
        <v>7.8634099623092367E-4</v>
      </c>
      <c r="AG4466">
        <f t="shared" si="309"/>
        <v>5.6253625114981486E-3</v>
      </c>
    </row>
    <row r="4467" spans="30:33" x14ac:dyDescent="0.2">
      <c r="AD4467">
        <f t="shared" si="307"/>
        <v>4465</v>
      </c>
      <c r="AE4467">
        <f t="shared" si="306"/>
        <v>1.2581455939694785E-6</v>
      </c>
      <c r="AF4467">
        <f t="shared" si="308"/>
        <v>7.850828506369542E-4</v>
      </c>
      <c r="AG4467">
        <f t="shared" si="309"/>
        <v>5.6176200770737218E-3</v>
      </c>
    </row>
    <row r="4468" spans="30:33" x14ac:dyDescent="0.2">
      <c r="AD4468">
        <f t="shared" si="307"/>
        <v>4466</v>
      </c>
      <c r="AE4468">
        <f t="shared" si="306"/>
        <v>1.2561325610191273E-6</v>
      </c>
      <c r="AF4468">
        <f t="shared" si="308"/>
        <v>7.8382671807593503E-4</v>
      </c>
      <c r="AG4468">
        <f t="shared" si="309"/>
        <v>5.6098880175114224E-3</v>
      </c>
    </row>
    <row r="4469" spans="30:33" x14ac:dyDescent="0.2">
      <c r="AD4469">
        <f t="shared" si="307"/>
        <v>4467</v>
      </c>
      <c r="AE4469">
        <f t="shared" si="306"/>
        <v>1.2541227489214966E-6</v>
      </c>
      <c r="AF4469">
        <f t="shared" si="308"/>
        <v>7.8257259532701353E-4</v>
      </c>
      <c r="AG4469">
        <f t="shared" si="309"/>
        <v>5.6021663194323256E-3</v>
      </c>
    </row>
    <row r="4470" spans="30:33" x14ac:dyDescent="0.2">
      <c r="AD4470">
        <f t="shared" si="307"/>
        <v>4468</v>
      </c>
      <c r="AE4470">
        <f t="shared" si="306"/>
        <v>1.2521161525232222E-6</v>
      </c>
      <c r="AF4470">
        <f t="shared" si="308"/>
        <v>7.813204791744903E-4</v>
      </c>
      <c r="AG4470">
        <f t="shared" si="309"/>
        <v>5.5944549694737569E-3</v>
      </c>
    </row>
    <row r="4471" spans="30:33" x14ac:dyDescent="0.2">
      <c r="AD4471">
        <f t="shared" si="307"/>
        <v>4469</v>
      </c>
      <c r="AE4471">
        <f t="shared" si="306"/>
        <v>1.2501127666791849E-6</v>
      </c>
      <c r="AF4471">
        <f t="shared" si="308"/>
        <v>7.8007036640781111E-4</v>
      </c>
      <c r="AG4471">
        <f t="shared" si="309"/>
        <v>5.5867539542892777E-3</v>
      </c>
    </row>
    <row r="4472" spans="30:33" x14ac:dyDescent="0.2">
      <c r="AD4472">
        <f t="shared" si="307"/>
        <v>4470</v>
      </c>
      <c r="AE4472">
        <f t="shared" si="306"/>
        <v>1.2481125862524983E-6</v>
      </c>
      <c r="AF4472">
        <f t="shared" si="308"/>
        <v>7.7882225382155858E-4</v>
      </c>
      <c r="AG4472">
        <f t="shared" si="309"/>
        <v>5.5790632605486673E-3</v>
      </c>
    </row>
    <row r="4473" spans="30:33" x14ac:dyDescent="0.2">
      <c r="AD4473">
        <f t="shared" si="307"/>
        <v>4471</v>
      </c>
      <c r="AE4473">
        <f t="shared" si="306"/>
        <v>1.2461156061144944E-6</v>
      </c>
      <c r="AF4473">
        <f t="shared" si="308"/>
        <v>7.7757613821544406E-4</v>
      </c>
      <c r="AG4473">
        <f t="shared" si="309"/>
        <v>5.571382874937904E-3</v>
      </c>
    </row>
    <row r="4474" spans="30:33" x14ac:dyDescent="0.2">
      <c r="AD4474">
        <f t="shared" si="307"/>
        <v>4472</v>
      </c>
      <c r="AE4474">
        <f t="shared" si="306"/>
        <v>1.2441218211447111E-6</v>
      </c>
      <c r="AF4474">
        <f t="shared" si="308"/>
        <v>7.7633201639429935E-4</v>
      </c>
      <c r="AG4474">
        <f t="shared" si="309"/>
        <v>5.5637127841591475E-3</v>
      </c>
    </row>
    <row r="4475" spans="30:33" x14ac:dyDescent="0.2">
      <c r="AD4475">
        <f t="shared" si="307"/>
        <v>4473</v>
      </c>
      <c r="AE4475">
        <f t="shared" si="306"/>
        <v>1.2421312262308795E-6</v>
      </c>
      <c r="AF4475">
        <f t="shared" si="308"/>
        <v>7.7508988516806847E-4</v>
      </c>
      <c r="AG4475">
        <f t="shared" si="309"/>
        <v>5.5560529749307244E-3</v>
      </c>
    </row>
    <row r="4476" spans="30:33" x14ac:dyDescent="0.2">
      <c r="AD4476">
        <f t="shared" si="307"/>
        <v>4474</v>
      </c>
      <c r="AE4476">
        <f t="shared" si="306"/>
        <v>1.2401438162689102E-6</v>
      </c>
      <c r="AF4476">
        <f t="shared" si="308"/>
        <v>7.7384974135179957E-4</v>
      </c>
      <c r="AG4476">
        <f t="shared" si="309"/>
        <v>5.5484034339871044E-3</v>
      </c>
    </row>
    <row r="4477" spans="30:33" x14ac:dyDescent="0.2">
      <c r="AD4477">
        <f t="shared" si="307"/>
        <v>4475</v>
      </c>
      <c r="AE4477">
        <f t="shared" si="306"/>
        <v>1.2381595861628798E-6</v>
      </c>
      <c r="AF4477">
        <f t="shared" si="308"/>
        <v>7.7261158176563662E-4</v>
      </c>
      <c r="AG4477">
        <f t="shared" si="309"/>
        <v>5.5407641480788869E-3</v>
      </c>
    </row>
    <row r="4478" spans="30:33" x14ac:dyDescent="0.2">
      <c r="AD4478">
        <f t="shared" si="307"/>
        <v>4476</v>
      </c>
      <c r="AE4478">
        <f t="shared" si="306"/>
        <v>1.2361785308250192E-6</v>
      </c>
      <c r="AF4478">
        <f t="shared" si="308"/>
        <v>7.7137540323481157E-4</v>
      </c>
      <c r="AG4478">
        <f t="shared" si="309"/>
        <v>5.5331351039727859E-3</v>
      </c>
    </row>
    <row r="4479" spans="30:33" x14ac:dyDescent="0.2">
      <c r="AD4479">
        <f t="shared" si="307"/>
        <v>4477</v>
      </c>
      <c r="AE4479">
        <f t="shared" si="306"/>
        <v>1.2342006451756991E-6</v>
      </c>
      <c r="AF4479">
        <f t="shared" si="308"/>
        <v>7.7014120258963583E-4</v>
      </c>
      <c r="AG4479">
        <f t="shared" si="309"/>
        <v>5.5255162884516049E-3</v>
      </c>
    </row>
    <row r="4480" spans="30:33" x14ac:dyDescent="0.2">
      <c r="AD4480">
        <f t="shared" si="307"/>
        <v>4478</v>
      </c>
      <c r="AE4480">
        <f t="shared" si="306"/>
        <v>1.232225924143418E-6</v>
      </c>
      <c r="AF4480">
        <f t="shared" si="308"/>
        <v>7.6890897666549241E-4</v>
      </c>
      <c r="AG4480">
        <f t="shared" si="309"/>
        <v>5.5179076883142258E-3</v>
      </c>
    </row>
    <row r="4481" spans="30:33" x14ac:dyDescent="0.2">
      <c r="AD4481">
        <f t="shared" si="307"/>
        <v>4479</v>
      </c>
      <c r="AE4481">
        <f t="shared" si="306"/>
        <v>1.2302543626647885E-6</v>
      </c>
      <c r="AF4481">
        <f t="shared" si="308"/>
        <v>7.6767872230282762E-4</v>
      </c>
      <c r="AG4481">
        <f t="shared" si="309"/>
        <v>5.5103092903755879E-3</v>
      </c>
    </row>
    <row r="4482" spans="30:33" x14ac:dyDescent="0.2">
      <c r="AD4482">
        <f t="shared" si="307"/>
        <v>4480</v>
      </c>
      <c r="AE4482">
        <f t="shared" si="306"/>
        <v>1.2282859556845247E-6</v>
      </c>
      <c r="AF4482">
        <f t="shared" si="308"/>
        <v>7.6645043634714311E-4</v>
      </c>
      <c r="AG4482">
        <f t="shared" si="309"/>
        <v>5.5027210814666706E-3</v>
      </c>
    </row>
    <row r="4483" spans="30:33" x14ac:dyDescent="0.2">
      <c r="AD4483">
        <f t="shared" si="307"/>
        <v>4481</v>
      </c>
      <c r="AE4483">
        <f t="shared" si="306"/>
        <v>1.2263206981554296E-6</v>
      </c>
      <c r="AF4483">
        <f t="shared" si="308"/>
        <v>7.6522411564898768E-4</v>
      </c>
      <c r="AG4483">
        <f t="shared" si="309"/>
        <v>5.4951430484344805E-3</v>
      </c>
    </row>
    <row r="4484" spans="30:33" x14ac:dyDescent="0.2">
      <c r="AD4484">
        <f t="shared" si="307"/>
        <v>4482</v>
      </c>
      <c r="AE4484">
        <f t="shared" si="306"/>
        <v>1.2243585850383809E-6</v>
      </c>
      <c r="AF4484">
        <f t="shared" si="308"/>
        <v>7.6399975706394931E-4</v>
      </c>
      <c r="AG4484">
        <f t="shared" si="309"/>
        <v>5.4875751781420226E-3</v>
      </c>
    </row>
    <row r="4485" spans="30:33" x14ac:dyDescent="0.2">
      <c r="AD4485">
        <f t="shared" si="307"/>
        <v>4483</v>
      </c>
      <c r="AE4485">
        <f t="shared" si="306"/>
        <v>1.2223996113023195E-6</v>
      </c>
      <c r="AF4485">
        <f t="shared" si="308"/>
        <v>7.6277735745264698E-4</v>
      </c>
      <c r="AG4485">
        <f t="shared" si="309"/>
        <v>5.4800174574682987E-3</v>
      </c>
    </row>
    <row r="4486" spans="30:33" x14ac:dyDescent="0.2">
      <c r="AD4486">
        <f t="shared" si="307"/>
        <v>4484</v>
      </c>
      <c r="AE4486">
        <f t="shared" si="306"/>
        <v>1.2204437719242358E-6</v>
      </c>
      <c r="AF4486">
        <f t="shared" si="308"/>
        <v>7.615569136807227E-4</v>
      </c>
      <c r="AG4486">
        <f t="shared" si="309"/>
        <v>5.4724698733082736E-3</v>
      </c>
    </row>
    <row r="4487" spans="30:33" x14ac:dyDescent="0.2">
      <c r="AD4487">
        <f t="shared" si="307"/>
        <v>4485</v>
      </c>
      <c r="AE4487">
        <f t="shared" si="306"/>
        <v>1.2184910618891569E-6</v>
      </c>
      <c r="AF4487">
        <f t="shared" si="308"/>
        <v>7.6033842261883353E-4</v>
      </c>
      <c r="AG4487">
        <f t="shared" si="309"/>
        <v>5.4649324125728687E-3</v>
      </c>
    </row>
    <row r="4488" spans="30:33" x14ac:dyDescent="0.2">
      <c r="AD4488">
        <f t="shared" si="307"/>
        <v>4486</v>
      </c>
      <c r="AE4488">
        <f t="shared" si="306"/>
        <v>1.2165414761901341E-6</v>
      </c>
      <c r="AF4488">
        <f t="shared" si="308"/>
        <v>7.5912188114264341E-4</v>
      </c>
      <c r="AG4488">
        <f t="shared" si="309"/>
        <v>5.4574050621889417E-3</v>
      </c>
    </row>
    <row r="4489" spans="30:33" x14ac:dyDescent="0.2">
      <c r="AD4489">
        <f t="shared" si="307"/>
        <v>4487</v>
      </c>
      <c r="AE4489">
        <f t="shared" si="306"/>
        <v>1.2145950098282301E-6</v>
      </c>
      <c r="AF4489">
        <f t="shared" si="308"/>
        <v>7.5790728613281519E-4</v>
      </c>
      <c r="AG4489">
        <f t="shared" si="309"/>
        <v>5.4498878090992681E-3</v>
      </c>
    </row>
    <row r="4490" spans="30:33" x14ac:dyDescent="0.2">
      <c r="AD4490">
        <f t="shared" si="307"/>
        <v>4488</v>
      </c>
      <c r="AE4490">
        <f t="shared" si="306"/>
        <v>1.2126516578125048E-6</v>
      </c>
      <c r="AF4490">
        <f t="shared" si="308"/>
        <v>7.5669463447500262E-4</v>
      </c>
      <c r="AG4490">
        <f t="shared" si="309"/>
        <v>5.442380640262522E-3</v>
      </c>
    </row>
    <row r="4491" spans="30:33" x14ac:dyDescent="0.2">
      <c r="AD4491">
        <f t="shared" si="307"/>
        <v>4489</v>
      </c>
      <c r="AE4491">
        <f t="shared" si="306"/>
        <v>1.2107114151600046E-6</v>
      </c>
      <c r="AF4491">
        <f t="shared" si="308"/>
        <v>7.5548392305984258E-4</v>
      </c>
      <c r="AG4491">
        <f t="shared" si="309"/>
        <v>5.4348835426532606E-3</v>
      </c>
    </row>
    <row r="4492" spans="30:33" x14ac:dyDescent="0.2">
      <c r="AD4492">
        <f t="shared" si="307"/>
        <v>4490</v>
      </c>
      <c r="AE4492">
        <f t="shared" si="306"/>
        <v>1.2087742768957486E-6</v>
      </c>
      <c r="AF4492">
        <f t="shared" si="308"/>
        <v>7.5427514878294679E-4</v>
      </c>
      <c r="AG4492">
        <f t="shared" si="309"/>
        <v>5.4273965032619114E-3</v>
      </c>
    </row>
    <row r="4493" spans="30:33" x14ac:dyDescent="0.2">
      <c r="AD4493">
        <f t="shared" si="307"/>
        <v>4491</v>
      </c>
      <c r="AE4493">
        <f t="shared" si="306"/>
        <v>1.2068402380527154E-6</v>
      </c>
      <c r="AF4493">
        <f t="shared" si="308"/>
        <v>7.5306830854489403E-4</v>
      </c>
      <c r="AG4493">
        <f t="shared" si="309"/>
        <v>5.4199195090947451E-3</v>
      </c>
    </row>
    <row r="4494" spans="30:33" x14ac:dyDescent="0.2">
      <c r="AD4494">
        <f t="shared" si="307"/>
        <v>4492</v>
      </c>
      <c r="AE4494">
        <f t="shared" si="306"/>
        <v>1.204909293671831E-6</v>
      </c>
      <c r="AF4494">
        <f t="shared" si="308"/>
        <v>7.5186339925122211E-4</v>
      </c>
      <c r="AG4494">
        <f t="shared" si="309"/>
        <v>5.4124525471738651E-3</v>
      </c>
    </row>
    <row r="4495" spans="30:33" x14ac:dyDescent="0.2">
      <c r="AD4495">
        <f t="shared" si="307"/>
        <v>4493</v>
      </c>
      <c r="AE4495">
        <f t="shared" si="306"/>
        <v>1.2029814388019559E-6</v>
      </c>
      <c r="AF4495">
        <f t="shared" si="308"/>
        <v>7.5066041781242008E-4</v>
      </c>
      <c r="AG4495">
        <f t="shared" si="309"/>
        <v>5.4049956045371878E-3</v>
      </c>
    </row>
    <row r="4496" spans="30:33" x14ac:dyDescent="0.2">
      <c r="AD4496">
        <f t="shared" si="307"/>
        <v>4494</v>
      </c>
      <c r="AE4496">
        <f t="shared" si="306"/>
        <v>1.2010566684998726E-6</v>
      </c>
      <c r="AF4496">
        <f t="shared" si="308"/>
        <v>7.4945936114392017E-4</v>
      </c>
      <c r="AG4496">
        <f t="shared" si="309"/>
        <v>5.3975486682384275E-3</v>
      </c>
    </row>
    <row r="4497" spans="30:33" x14ac:dyDescent="0.2">
      <c r="AD4497">
        <f t="shared" si="307"/>
        <v>4495</v>
      </c>
      <c r="AE4497">
        <f t="shared" si="306"/>
        <v>1.1991349778302727E-6</v>
      </c>
      <c r="AF4497">
        <f t="shared" si="308"/>
        <v>7.4826022616608981E-4</v>
      </c>
      <c r="AG4497">
        <f t="shared" si="309"/>
        <v>5.3901117253470762E-3</v>
      </c>
    </row>
    <row r="4498" spans="30:33" x14ac:dyDescent="0.2">
      <c r="AD4498">
        <f t="shared" si="307"/>
        <v>4496</v>
      </c>
      <c r="AE4498">
        <f t="shared" si="306"/>
        <v>1.1972163618657442E-6</v>
      </c>
      <c r="AF4498">
        <f t="shared" si="308"/>
        <v>7.4706300980422401E-4</v>
      </c>
      <c r="AG4498">
        <f t="shared" si="309"/>
        <v>5.3826847629483863E-3</v>
      </c>
    </row>
    <row r="4499" spans="30:33" x14ac:dyDescent="0.2">
      <c r="AD4499">
        <f t="shared" si="307"/>
        <v>4497</v>
      </c>
      <c r="AE4499">
        <f t="shared" ref="AE4499:AE4562" si="310">AF4498*$AE$3</f>
        <v>1.195300815686759E-6</v>
      </c>
      <c r="AF4499">
        <f t="shared" si="308"/>
        <v>7.4586770898853725E-4</v>
      </c>
      <c r="AG4499">
        <f t="shared" si="309"/>
        <v>5.3752677681433549E-3</v>
      </c>
    </row>
    <row r="4500" spans="30:33" x14ac:dyDescent="0.2">
      <c r="AD4500">
        <f t="shared" si="307"/>
        <v>4498</v>
      </c>
      <c r="AE4500">
        <f t="shared" si="310"/>
        <v>1.1933883343816602E-6</v>
      </c>
      <c r="AF4500">
        <f t="shared" si="308"/>
        <v>7.4467432065415554E-4</v>
      </c>
      <c r="AG4500">
        <f t="shared" si="309"/>
        <v>5.3678607280487076E-3</v>
      </c>
    </row>
    <row r="4501" spans="30:33" x14ac:dyDescent="0.2">
      <c r="AD4501">
        <f t="shared" si="307"/>
        <v>4499</v>
      </c>
      <c r="AE4501">
        <f t="shared" si="310"/>
        <v>1.1914789130466495E-6</v>
      </c>
      <c r="AF4501">
        <f t="shared" si="308"/>
        <v>7.4348284174110884E-4</v>
      </c>
      <c r="AG4501">
        <f t="shared" si="309"/>
        <v>5.3604636297968763E-3</v>
      </c>
    </row>
    <row r="4502" spans="30:33" x14ac:dyDescent="0.2">
      <c r="AD4502">
        <f t="shared" si="307"/>
        <v>4500</v>
      </c>
      <c r="AE4502">
        <f t="shared" si="310"/>
        <v>1.1895725467857746E-6</v>
      </c>
      <c r="AF4502">
        <f t="shared" si="308"/>
        <v>7.4229326919432307E-4</v>
      </c>
      <c r="AG4502">
        <f t="shared" si="309"/>
        <v>5.3530764605359861E-3</v>
      </c>
    </row>
    <row r="4503" spans="30:33" x14ac:dyDescent="0.2">
      <c r="AD4503">
        <f t="shared" si="307"/>
        <v>4501</v>
      </c>
      <c r="AE4503">
        <f t="shared" si="310"/>
        <v>1.1876692307109174E-6</v>
      </c>
      <c r="AF4503">
        <f t="shared" si="308"/>
        <v>7.4110559996361214E-4</v>
      </c>
      <c r="AG4503">
        <f t="shared" si="309"/>
        <v>5.3456992074298387E-3</v>
      </c>
    </row>
    <row r="4504" spans="30:33" x14ac:dyDescent="0.2">
      <c r="AD4504">
        <f t="shared" si="307"/>
        <v>4502</v>
      </c>
      <c r="AE4504">
        <f t="shared" si="310"/>
        <v>1.18576895994178E-6</v>
      </c>
      <c r="AF4504">
        <f t="shared" si="308"/>
        <v>7.399198310036703E-4</v>
      </c>
      <c r="AG4504">
        <f t="shared" si="309"/>
        <v>5.3383318576578935E-3</v>
      </c>
    </row>
    <row r="4505" spans="30:33" x14ac:dyDescent="0.2">
      <c r="AD4505">
        <f t="shared" si="307"/>
        <v>4503</v>
      </c>
      <c r="AE4505">
        <f t="shared" si="310"/>
        <v>1.183871729605873E-6</v>
      </c>
      <c r="AF4505">
        <f t="shared" si="308"/>
        <v>7.3873595927406439E-4</v>
      </c>
      <c r="AG4505">
        <f t="shared" si="309"/>
        <v>5.3309743984152457E-3</v>
      </c>
    </row>
    <row r="4506" spans="30:33" x14ac:dyDescent="0.2">
      <c r="AD4506">
        <f t="shared" si="307"/>
        <v>4504</v>
      </c>
      <c r="AE4506">
        <f t="shared" si="310"/>
        <v>1.1819775348385036E-6</v>
      </c>
      <c r="AF4506">
        <f t="shared" si="308"/>
        <v>7.3755398173922589E-4</v>
      </c>
      <c r="AG4506">
        <f t="shared" si="309"/>
        <v>5.3236268169126206E-3</v>
      </c>
    </row>
    <row r="4507" spans="30:33" x14ac:dyDescent="0.2">
      <c r="AD4507">
        <f t="shared" si="307"/>
        <v>4505</v>
      </c>
      <c r="AE4507">
        <f t="shared" si="310"/>
        <v>1.180086370782762E-6</v>
      </c>
      <c r="AF4507">
        <f t="shared" si="308"/>
        <v>7.3637389536844314E-4</v>
      </c>
      <c r="AG4507">
        <f t="shared" si="309"/>
        <v>5.3162891003763427E-3</v>
      </c>
    </row>
    <row r="4508" spans="30:33" x14ac:dyDescent="0.2">
      <c r="AD4508">
        <f t="shared" si="307"/>
        <v>4506</v>
      </c>
      <c r="AE4508">
        <f t="shared" si="310"/>
        <v>1.1781982325895095E-6</v>
      </c>
      <c r="AF4508">
        <f t="shared" si="308"/>
        <v>7.3519569713585361E-4</v>
      </c>
      <c r="AG4508">
        <f t="shared" si="309"/>
        <v>5.3089612360483294E-3</v>
      </c>
    </row>
    <row r="4509" spans="30:33" x14ac:dyDescent="0.2">
      <c r="AD4509">
        <f t="shared" si="307"/>
        <v>4507</v>
      </c>
      <c r="AE4509">
        <f t="shared" si="310"/>
        <v>1.1763131154173663E-6</v>
      </c>
      <c r="AF4509">
        <f t="shared" si="308"/>
        <v>7.3401938402043625E-4</v>
      </c>
      <c r="AG4509">
        <f t="shared" si="309"/>
        <v>5.3016432111860695E-3</v>
      </c>
    </row>
    <row r="4510" spans="30:33" x14ac:dyDescent="0.2">
      <c r="AD4510">
        <f t="shared" si="307"/>
        <v>4508</v>
      </c>
      <c r="AE4510">
        <f t="shared" si="310"/>
        <v>1.1744310144326985E-6</v>
      </c>
      <c r="AF4510">
        <f t="shared" si="308"/>
        <v>7.328449530060035E-4</v>
      </c>
      <c r="AG4510">
        <f t="shared" si="309"/>
        <v>5.2943350130626047E-3</v>
      </c>
    </row>
    <row r="4511" spans="30:33" x14ac:dyDescent="0.2">
      <c r="AD4511">
        <f t="shared" si="307"/>
        <v>4509</v>
      </c>
      <c r="AE4511">
        <f t="shared" si="310"/>
        <v>1.172551924809606E-6</v>
      </c>
      <c r="AF4511">
        <f t="shared" si="308"/>
        <v>7.3167240108119392E-4</v>
      </c>
      <c r="AG4511">
        <f t="shared" si="309"/>
        <v>5.2870366289665136E-3</v>
      </c>
    </row>
    <row r="4512" spans="30:33" x14ac:dyDescent="0.2">
      <c r="AD4512">
        <f t="shared" si="307"/>
        <v>4510</v>
      </c>
      <c r="AE4512">
        <f t="shared" si="310"/>
        <v>1.1706758417299107E-6</v>
      </c>
      <c r="AF4512">
        <f t="shared" si="308"/>
        <v>7.3050172523946401E-4</v>
      </c>
      <c r="AG4512">
        <f t="shared" si="309"/>
        <v>5.2797480462018972E-3</v>
      </c>
    </row>
    <row r="4513" spans="30:33" x14ac:dyDescent="0.2">
      <c r="AD4513">
        <f t="shared" si="307"/>
        <v>4511</v>
      </c>
      <c r="AE4513">
        <f t="shared" si="310"/>
        <v>1.1688027603831429E-6</v>
      </c>
      <c r="AF4513">
        <f t="shared" si="308"/>
        <v>7.2933292247908082E-4</v>
      </c>
      <c r="AG4513">
        <f t="shared" si="309"/>
        <v>5.2724692520883572E-3</v>
      </c>
    </row>
    <row r="4514" spans="30:33" x14ac:dyDescent="0.2">
      <c r="AD4514">
        <f t="shared" si="307"/>
        <v>4512</v>
      </c>
      <c r="AE4514">
        <f t="shared" si="310"/>
        <v>1.1669326759665299E-6</v>
      </c>
      <c r="AF4514">
        <f t="shared" si="308"/>
        <v>7.2816598980311427E-4</v>
      </c>
      <c r="AG4514">
        <f t="shared" si="309"/>
        <v>5.2652002339609828E-3</v>
      </c>
    </row>
    <row r="4515" spans="30:33" x14ac:dyDescent="0.2">
      <c r="AD4515">
        <f t="shared" ref="AD4515:AD4578" si="311">AD4514+1</f>
        <v>4513</v>
      </c>
      <c r="AE4515">
        <f t="shared" si="310"/>
        <v>1.1650655836849833E-6</v>
      </c>
      <c r="AF4515">
        <f t="shared" ref="AF4515:AF4578" si="312">AF4514*$AF$3</f>
        <v>7.2700092421942929E-4</v>
      </c>
      <c r="AG4515">
        <f t="shared" ref="AG4515:AG4578" si="313">AD4515*AE4515</f>
        <v>5.2579409791703299E-3</v>
      </c>
    </row>
    <row r="4516" spans="30:33" x14ac:dyDescent="0.2">
      <c r="AD4516">
        <f t="shared" si="311"/>
        <v>4514</v>
      </c>
      <c r="AE4516">
        <f t="shared" si="310"/>
        <v>1.1632014787510874E-6</v>
      </c>
      <c r="AF4516">
        <f t="shared" si="312"/>
        <v>7.2583772274067819E-4</v>
      </c>
      <c r="AG4516">
        <f t="shared" si="313"/>
        <v>5.2506914750824083E-3</v>
      </c>
    </row>
    <row r="4517" spans="30:33" x14ac:dyDescent="0.2">
      <c r="AD4517">
        <f t="shared" si="311"/>
        <v>4515</v>
      </c>
      <c r="AE4517">
        <f t="shared" si="310"/>
        <v>1.1613403563850856E-6</v>
      </c>
      <c r="AF4517">
        <f t="shared" si="312"/>
        <v>7.2467638238429312E-4</v>
      </c>
      <c r="AG4517">
        <f t="shared" si="313"/>
        <v>5.2434517090786618E-3</v>
      </c>
    </row>
    <row r="4518" spans="30:33" x14ac:dyDescent="0.2">
      <c r="AD4518">
        <f t="shared" si="311"/>
        <v>4516</v>
      </c>
      <c r="AE4518">
        <f t="shared" si="310"/>
        <v>1.1594822118148694E-6</v>
      </c>
      <c r="AF4518">
        <f t="shared" si="312"/>
        <v>7.2351690017247823E-4</v>
      </c>
      <c r="AG4518">
        <f t="shared" si="313"/>
        <v>5.2362216685559503E-3</v>
      </c>
    </row>
    <row r="4519" spans="30:33" x14ac:dyDescent="0.2">
      <c r="AD4519">
        <f t="shared" si="311"/>
        <v>4517</v>
      </c>
      <c r="AE4519">
        <f t="shared" si="310"/>
        <v>1.1576270402759656E-6</v>
      </c>
      <c r="AF4519">
        <f t="shared" si="312"/>
        <v>7.2235927313220219E-4</v>
      </c>
      <c r="AG4519">
        <f t="shared" si="313"/>
        <v>5.2290013409265366E-3</v>
      </c>
    </row>
    <row r="4520" spans="30:33" x14ac:dyDescent="0.2">
      <c r="AD4520">
        <f t="shared" si="311"/>
        <v>4518</v>
      </c>
      <c r="AE4520">
        <f t="shared" si="310"/>
        <v>1.155774837011524E-6</v>
      </c>
      <c r="AF4520">
        <f t="shared" si="312"/>
        <v>7.212034982951906E-4</v>
      </c>
      <c r="AG4520">
        <f t="shared" si="313"/>
        <v>5.2217907136180653E-3</v>
      </c>
    </row>
    <row r="4521" spans="30:33" x14ac:dyDescent="0.2">
      <c r="AD4521">
        <f t="shared" si="311"/>
        <v>4519</v>
      </c>
      <c r="AE4521">
        <f t="shared" si="310"/>
        <v>1.1539255972723055E-6</v>
      </c>
      <c r="AF4521">
        <f t="shared" si="312"/>
        <v>7.2004957269791823E-4</v>
      </c>
      <c r="AG4521">
        <f t="shared" si="313"/>
        <v>5.2145897740735487E-3</v>
      </c>
    </row>
    <row r="4522" spans="30:33" x14ac:dyDescent="0.2">
      <c r="AD4522">
        <f t="shared" si="311"/>
        <v>4520</v>
      </c>
      <c r="AE4522">
        <f t="shared" si="310"/>
        <v>1.1520793163166697E-6</v>
      </c>
      <c r="AF4522">
        <f t="shared" si="312"/>
        <v>7.1889749338160155E-4</v>
      </c>
      <c r="AG4522">
        <f t="shared" si="313"/>
        <v>5.2073985097513473E-3</v>
      </c>
    </row>
    <row r="4523" spans="30:33" x14ac:dyDescent="0.2">
      <c r="AD4523">
        <f t="shared" si="311"/>
        <v>4521</v>
      </c>
      <c r="AE4523">
        <f t="shared" si="310"/>
        <v>1.150235989410563E-6</v>
      </c>
      <c r="AF4523">
        <f t="shared" si="312"/>
        <v>7.1774725739219092E-4</v>
      </c>
      <c r="AG4523">
        <f t="shared" si="313"/>
        <v>5.2002169081251555E-3</v>
      </c>
    </row>
    <row r="4524" spans="30:33" x14ac:dyDescent="0.2">
      <c r="AD4524">
        <f t="shared" si="311"/>
        <v>4522</v>
      </c>
      <c r="AE4524">
        <f t="shared" si="310"/>
        <v>1.148395611827506E-6</v>
      </c>
      <c r="AF4524">
        <f t="shared" si="312"/>
        <v>7.1659886178036336E-4</v>
      </c>
      <c r="AG4524">
        <f t="shared" si="313"/>
        <v>5.193044956683982E-3</v>
      </c>
    </row>
    <row r="4525" spans="30:33" x14ac:dyDescent="0.2">
      <c r="AD4525">
        <f t="shared" si="311"/>
        <v>4523</v>
      </c>
      <c r="AE4525">
        <f t="shared" si="310"/>
        <v>1.1465581788485818E-6</v>
      </c>
      <c r="AF4525">
        <f t="shared" si="312"/>
        <v>7.154523036015148E-4</v>
      </c>
      <c r="AG4525">
        <f t="shared" si="313"/>
        <v>5.1858826429321356E-3</v>
      </c>
    </row>
    <row r="4526" spans="30:33" x14ac:dyDescent="0.2">
      <c r="AD4526">
        <f t="shared" si="311"/>
        <v>4524</v>
      </c>
      <c r="AE4526">
        <f t="shared" si="310"/>
        <v>1.1447236857624242E-6</v>
      </c>
      <c r="AF4526">
        <f t="shared" si="312"/>
        <v>7.1430757991575232E-4</v>
      </c>
      <c r="AG4526">
        <f t="shared" si="313"/>
        <v>5.1787299543892065E-3</v>
      </c>
    </row>
    <row r="4527" spans="30:33" x14ac:dyDescent="0.2">
      <c r="AD4527">
        <f t="shared" si="311"/>
        <v>4525</v>
      </c>
      <c r="AE4527">
        <f t="shared" si="310"/>
        <v>1.1428921278652042E-6</v>
      </c>
      <c r="AF4527">
        <f t="shared" si="312"/>
        <v>7.1316468778788705E-4</v>
      </c>
      <c r="AG4527">
        <f t="shared" si="313"/>
        <v>5.1715868785900485E-3</v>
      </c>
    </row>
    <row r="4528" spans="30:33" x14ac:dyDescent="0.2">
      <c r="AD4528">
        <f t="shared" si="311"/>
        <v>4526</v>
      </c>
      <c r="AE4528">
        <f t="shared" si="310"/>
        <v>1.1410635004606198E-6</v>
      </c>
      <c r="AF4528">
        <f t="shared" si="312"/>
        <v>7.1202362428742644E-4</v>
      </c>
      <c r="AG4528">
        <f t="shared" si="313"/>
        <v>5.1644534030847655E-3</v>
      </c>
    </row>
    <row r="4529" spans="30:33" x14ac:dyDescent="0.2">
      <c r="AD4529">
        <f t="shared" si="311"/>
        <v>4527</v>
      </c>
      <c r="AE4529">
        <f t="shared" si="310"/>
        <v>1.1392377988598828E-6</v>
      </c>
      <c r="AF4529">
        <f t="shared" si="312"/>
        <v>7.1088438648856647E-4</v>
      </c>
      <c r="AG4529">
        <f t="shared" si="313"/>
        <v>5.1573295154386896E-3</v>
      </c>
    </row>
    <row r="4530" spans="30:33" x14ac:dyDescent="0.2">
      <c r="AD4530">
        <f t="shared" si="311"/>
        <v>4528</v>
      </c>
      <c r="AE4530">
        <f t="shared" si="310"/>
        <v>1.1374150183817069E-6</v>
      </c>
      <c r="AF4530">
        <f t="shared" si="312"/>
        <v>7.0974697147018471E-4</v>
      </c>
      <c r="AG4530">
        <f t="shared" si="313"/>
        <v>5.150215203232369E-3</v>
      </c>
    </row>
    <row r="4531" spans="30:33" x14ac:dyDescent="0.2">
      <c r="AD4531">
        <f t="shared" si="311"/>
        <v>4529</v>
      </c>
      <c r="AE4531">
        <f t="shared" si="310"/>
        <v>1.135595154352296E-6</v>
      </c>
      <c r="AF4531">
        <f t="shared" si="312"/>
        <v>7.0861137631583239E-4</v>
      </c>
      <c r="AG4531">
        <f t="shared" si="313"/>
        <v>5.143110454061549E-3</v>
      </c>
    </row>
    <row r="4532" spans="30:33" x14ac:dyDescent="0.2">
      <c r="AD4532">
        <f t="shared" si="311"/>
        <v>4530</v>
      </c>
      <c r="AE4532">
        <f t="shared" si="310"/>
        <v>1.1337782021053323E-6</v>
      </c>
      <c r="AF4532">
        <f t="shared" si="312"/>
        <v>7.0747759811372703E-4</v>
      </c>
      <c r="AG4532">
        <f t="shared" si="313"/>
        <v>5.1360152555371555E-3</v>
      </c>
    </row>
    <row r="4533" spans="30:33" x14ac:dyDescent="0.2">
      <c r="AD4533">
        <f t="shared" si="311"/>
        <v>4531</v>
      </c>
      <c r="AE4533">
        <f t="shared" si="310"/>
        <v>1.1319641569819637E-6</v>
      </c>
      <c r="AF4533">
        <f t="shared" si="312"/>
        <v>7.06345633956745E-4</v>
      </c>
      <c r="AG4533">
        <f t="shared" si="313"/>
        <v>5.1289295952852776E-3</v>
      </c>
    </row>
    <row r="4534" spans="30:33" x14ac:dyDescent="0.2">
      <c r="AD4534">
        <f t="shared" si="311"/>
        <v>4532</v>
      </c>
      <c r="AE4534">
        <f t="shared" si="310"/>
        <v>1.1301530143307924E-6</v>
      </c>
      <c r="AF4534">
        <f t="shared" si="312"/>
        <v>7.0521548094241418E-4</v>
      </c>
      <c r="AG4534">
        <f t="shared" si="313"/>
        <v>5.1218534609471511E-3</v>
      </c>
    </row>
    <row r="4535" spans="30:33" x14ac:dyDescent="0.2">
      <c r="AD4535">
        <f t="shared" si="311"/>
        <v>4533</v>
      </c>
      <c r="AE4535">
        <f t="shared" si="310"/>
        <v>1.1283447695078631E-6</v>
      </c>
      <c r="AF4535">
        <f t="shared" si="312"/>
        <v>7.0408713617290633E-4</v>
      </c>
      <c r="AG4535">
        <f t="shared" si="313"/>
        <v>5.1147868401791438E-3</v>
      </c>
    </row>
    <row r="4536" spans="30:33" x14ac:dyDescent="0.2">
      <c r="AD4536">
        <f t="shared" si="311"/>
        <v>4534</v>
      </c>
      <c r="AE4536">
        <f t="shared" si="310"/>
        <v>1.1265394178766506E-6</v>
      </c>
      <c r="AF4536">
        <f t="shared" si="312"/>
        <v>7.029605967550297E-4</v>
      </c>
      <c r="AG4536">
        <f t="shared" si="313"/>
        <v>5.1077297206527338E-3</v>
      </c>
    </row>
    <row r="4537" spans="30:33" x14ac:dyDescent="0.2">
      <c r="AD4537">
        <f t="shared" si="311"/>
        <v>4535</v>
      </c>
      <c r="AE4537">
        <f t="shared" si="310"/>
        <v>1.1247369548080481E-6</v>
      </c>
      <c r="AF4537">
        <f t="shared" si="312"/>
        <v>7.0183585980022163E-4</v>
      </c>
      <c r="AG4537">
        <f t="shared" si="313"/>
        <v>5.1006820900544982E-3</v>
      </c>
    </row>
    <row r="4538" spans="30:33" x14ac:dyDescent="0.2">
      <c r="AD4538">
        <f t="shared" si="311"/>
        <v>4536</v>
      </c>
      <c r="AE4538">
        <f t="shared" si="310"/>
        <v>1.1229373756803551E-6</v>
      </c>
      <c r="AF4538">
        <f t="shared" si="312"/>
        <v>7.0071292242454119E-4</v>
      </c>
      <c r="AG4538">
        <f t="shared" si="313"/>
        <v>5.0936439360860907E-3</v>
      </c>
    </row>
    <row r="4539" spans="30:33" x14ac:dyDescent="0.2">
      <c r="AD4539">
        <f t="shared" si="311"/>
        <v>4537</v>
      </c>
      <c r="AE4539">
        <f t="shared" si="310"/>
        <v>1.1211406758792664E-6</v>
      </c>
      <c r="AF4539">
        <f t="shared" si="312"/>
        <v>6.9959178174866185E-4</v>
      </c>
      <c r="AG4539">
        <f t="shared" si="313"/>
        <v>5.0866152464642319E-3</v>
      </c>
    </row>
    <row r="4540" spans="30:33" x14ac:dyDescent="0.2">
      <c r="AD4540">
        <f t="shared" si="311"/>
        <v>4538</v>
      </c>
      <c r="AE4540">
        <f t="shared" si="310"/>
        <v>1.1193468507978594E-6</v>
      </c>
      <c r="AF4540">
        <f t="shared" si="312"/>
        <v>6.9847243489786393E-4</v>
      </c>
      <c r="AG4540">
        <f t="shared" si="313"/>
        <v>5.0795960089206858E-3</v>
      </c>
    </row>
    <row r="4541" spans="30:33" x14ac:dyDescent="0.2">
      <c r="AD4541">
        <f t="shared" si="311"/>
        <v>4539</v>
      </c>
      <c r="AE4541">
        <f t="shared" si="310"/>
        <v>1.1175558958365828E-6</v>
      </c>
      <c r="AF4541">
        <f t="shared" si="312"/>
        <v>6.9735487900202727E-4</v>
      </c>
      <c r="AG4541">
        <f t="shared" si="313"/>
        <v>5.0725862112022489E-3</v>
      </c>
    </row>
    <row r="4542" spans="30:33" x14ac:dyDescent="0.2">
      <c r="AD4542">
        <f t="shared" si="311"/>
        <v>4540</v>
      </c>
      <c r="AE4542">
        <f t="shared" si="310"/>
        <v>1.1157678064032441E-6</v>
      </c>
      <c r="AF4542">
        <f t="shared" si="312"/>
        <v>6.9623911119562397E-4</v>
      </c>
      <c r="AG4542">
        <f t="shared" si="313"/>
        <v>5.0655858410707279E-3</v>
      </c>
    </row>
    <row r="4543" spans="30:33" x14ac:dyDescent="0.2">
      <c r="AD4543">
        <f t="shared" si="311"/>
        <v>4541</v>
      </c>
      <c r="AE4543">
        <f t="shared" si="310"/>
        <v>1.1139825779129989E-6</v>
      </c>
      <c r="AF4543">
        <f t="shared" si="312"/>
        <v>6.9512512861771099E-4</v>
      </c>
      <c r="AG4543">
        <f t="shared" si="313"/>
        <v>5.0585948863029282E-3</v>
      </c>
    </row>
    <row r="4544" spans="30:33" x14ac:dyDescent="0.2">
      <c r="AD4544">
        <f t="shared" si="311"/>
        <v>4542</v>
      </c>
      <c r="AE4544">
        <f t="shared" si="310"/>
        <v>1.1122002057883381E-6</v>
      </c>
      <c r="AF4544">
        <f t="shared" si="312"/>
        <v>6.9401292841192257E-4</v>
      </c>
      <c r="AG4544">
        <f t="shared" si="313"/>
        <v>5.0516133346906319E-3</v>
      </c>
    </row>
    <row r="4545" spans="30:33" x14ac:dyDescent="0.2">
      <c r="AD4545">
        <f t="shared" si="311"/>
        <v>4543</v>
      </c>
      <c r="AE4545">
        <f t="shared" si="310"/>
        <v>1.1104206854590766E-6</v>
      </c>
      <c r="AF4545">
        <f t="shared" si="312"/>
        <v>6.9290250772646343E-4</v>
      </c>
      <c r="AG4545">
        <f t="shared" si="313"/>
        <v>5.0446411740405848E-3</v>
      </c>
    </row>
    <row r="4546" spans="30:33" x14ac:dyDescent="0.2">
      <c r="AD4546">
        <f t="shared" si="311"/>
        <v>4544</v>
      </c>
      <c r="AE4546">
        <f t="shared" si="310"/>
        <v>1.1086440123623419E-6</v>
      </c>
      <c r="AF4546">
        <f t="shared" si="312"/>
        <v>6.9179386371410101E-4</v>
      </c>
      <c r="AG4546">
        <f t="shared" si="313"/>
        <v>5.0376783921744816E-3</v>
      </c>
    </row>
    <row r="4547" spans="30:33" x14ac:dyDescent="0.2">
      <c r="AD4547">
        <f t="shared" si="311"/>
        <v>4545</v>
      </c>
      <c r="AE4547">
        <f t="shared" si="310"/>
        <v>1.106870181942562E-6</v>
      </c>
      <c r="AF4547">
        <f t="shared" si="312"/>
        <v>6.9068699353215838E-4</v>
      </c>
      <c r="AG4547">
        <f t="shared" si="313"/>
        <v>5.0307249769289443E-3</v>
      </c>
    </row>
    <row r="4548" spans="30:33" x14ac:dyDescent="0.2">
      <c r="AD4548">
        <f t="shared" si="311"/>
        <v>4546</v>
      </c>
      <c r="AE4548">
        <f t="shared" si="310"/>
        <v>1.1050991896514538E-6</v>
      </c>
      <c r="AF4548">
        <f t="shared" si="312"/>
        <v>6.8958189434250694E-4</v>
      </c>
      <c r="AG4548">
        <f t="shared" si="313"/>
        <v>5.0237809161555094E-3</v>
      </c>
    </row>
    <row r="4549" spans="30:33" x14ac:dyDescent="0.2">
      <c r="AD4549">
        <f t="shared" si="311"/>
        <v>4547</v>
      </c>
      <c r="AE4549">
        <f t="shared" si="310"/>
        <v>1.1033310309480116E-6</v>
      </c>
      <c r="AF4549">
        <f t="shared" si="312"/>
        <v>6.8847856331155893E-4</v>
      </c>
      <c r="AG4549">
        <f t="shared" si="313"/>
        <v>5.0168461977206083E-3</v>
      </c>
    </row>
    <row r="4550" spans="30:33" x14ac:dyDescent="0.2">
      <c r="AD4550">
        <f t="shared" si="311"/>
        <v>4548</v>
      </c>
      <c r="AE4550">
        <f t="shared" si="310"/>
        <v>1.1015657012984948E-6</v>
      </c>
      <c r="AF4550">
        <f t="shared" si="312"/>
        <v>6.8737699761026042E-4</v>
      </c>
      <c r="AG4550">
        <f t="shared" si="313"/>
        <v>5.0099208095055539E-3</v>
      </c>
    </row>
    <row r="4551" spans="30:33" x14ac:dyDescent="0.2">
      <c r="AD4551">
        <f t="shared" si="311"/>
        <v>4549</v>
      </c>
      <c r="AE4551">
        <f t="shared" si="310"/>
        <v>1.0998031961764173E-6</v>
      </c>
      <c r="AF4551">
        <f t="shared" si="312"/>
        <v>6.8627719441408401E-4</v>
      </c>
      <c r="AG4551">
        <f t="shared" si="313"/>
        <v>5.0030047394065223E-3</v>
      </c>
    </row>
    <row r="4552" spans="30:33" x14ac:dyDescent="0.2">
      <c r="AD4552">
        <f t="shared" si="311"/>
        <v>4550</v>
      </c>
      <c r="AE4552">
        <f t="shared" si="310"/>
        <v>1.0980435110625348E-6</v>
      </c>
      <c r="AF4552">
        <f t="shared" si="312"/>
        <v>6.8517915090302148E-4</v>
      </c>
      <c r="AG4552">
        <f t="shared" si="313"/>
        <v>4.9960979753345333E-3</v>
      </c>
    </row>
    <row r="4553" spans="30:33" x14ac:dyDescent="0.2">
      <c r="AD4553">
        <f t="shared" si="311"/>
        <v>4551</v>
      </c>
      <c r="AE4553">
        <f t="shared" si="310"/>
        <v>1.0962866414448349E-6</v>
      </c>
      <c r="AF4553">
        <f t="shared" si="312"/>
        <v>6.8408286426157661E-4</v>
      </c>
      <c r="AG4553">
        <f t="shared" si="313"/>
        <v>4.9892005052154442E-3</v>
      </c>
    </row>
    <row r="4554" spans="30:33" x14ac:dyDescent="0.2">
      <c r="AD4554">
        <f t="shared" si="311"/>
        <v>4552</v>
      </c>
      <c r="AE4554">
        <f t="shared" si="310"/>
        <v>1.094532582818523E-6</v>
      </c>
      <c r="AF4554">
        <f t="shared" si="312"/>
        <v>6.8298833167875807E-4</v>
      </c>
      <c r="AG4554">
        <f t="shared" si="313"/>
        <v>4.982312316989917E-3</v>
      </c>
    </row>
    <row r="4555" spans="30:33" x14ac:dyDescent="0.2">
      <c r="AD4555">
        <f t="shared" si="311"/>
        <v>4553</v>
      </c>
      <c r="AE4555">
        <f t="shared" si="310"/>
        <v>1.0927813306860134E-6</v>
      </c>
      <c r="AF4555">
        <f t="shared" si="312"/>
        <v>6.8189555034807198E-4</v>
      </c>
      <c r="AG4555">
        <f t="shared" si="313"/>
        <v>4.9754333986134188E-3</v>
      </c>
    </row>
    <row r="4556" spans="30:33" x14ac:dyDescent="0.2">
      <c r="AD4556">
        <f t="shared" si="311"/>
        <v>4554</v>
      </c>
      <c r="AE4556">
        <f t="shared" si="310"/>
        <v>1.0910328805569158E-6</v>
      </c>
      <c r="AF4556">
        <f t="shared" si="312"/>
        <v>6.8080451746751504E-4</v>
      </c>
      <c r="AG4556">
        <f t="shared" si="313"/>
        <v>4.9685637380561948E-3</v>
      </c>
    </row>
    <row r="4557" spans="30:33" x14ac:dyDescent="0.2">
      <c r="AD4557">
        <f t="shared" si="311"/>
        <v>4555</v>
      </c>
      <c r="AE4557">
        <f t="shared" si="310"/>
        <v>1.0892872279480245E-6</v>
      </c>
      <c r="AF4557">
        <f t="shared" si="312"/>
        <v>6.79715230239567E-4</v>
      </c>
      <c r="AG4557">
        <f t="shared" si="313"/>
        <v>4.9617033233032518E-3</v>
      </c>
    </row>
    <row r="4558" spans="30:33" x14ac:dyDescent="0.2">
      <c r="AD4558">
        <f t="shared" si="311"/>
        <v>4556</v>
      </c>
      <c r="AE4558">
        <f t="shared" si="310"/>
        <v>1.0875443683833078E-6</v>
      </c>
      <c r="AF4558">
        <f t="shared" si="312"/>
        <v>6.7862768587118364E-4</v>
      </c>
      <c r="AG4558">
        <f t="shared" si="313"/>
        <v>4.9548521423543506E-3</v>
      </c>
    </row>
    <row r="4559" spans="30:33" x14ac:dyDescent="0.2">
      <c r="AD4559">
        <f t="shared" si="311"/>
        <v>4557</v>
      </c>
      <c r="AE4559">
        <f t="shared" si="310"/>
        <v>1.0858042973938943E-6</v>
      </c>
      <c r="AF4559">
        <f t="shared" si="312"/>
        <v>6.775418815737897E-4</v>
      </c>
      <c r="AG4559">
        <f t="shared" si="313"/>
        <v>4.948010183223976E-3</v>
      </c>
    </row>
    <row r="4560" spans="30:33" x14ac:dyDescent="0.2">
      <c r="AD4560">
        <f t="shared" si="311"/>
        <v>4558</v>
      </c>
      <c r="AE4560">
        <f t="shared" si="310"/>
        <v>1.0840670105180641E-6</v>
      </c>
      <c r="AF4560">
        <f t="shared" si="312"/>
        <v>6.7645781456327164E-4</v>
      </c>
      <c r="AG4560">
        <f t="shared" si="313"/>
        <v>4.9411774339413357E-3</v>
      </c>
    </row>
    <row r="4561" spans="30:33" x14ac:dyDescent="0.2">
      <c r="AD4561">
        <f t="shared" si="311"/>
        <v>4559</v>
      </c>
      <c r="AE4561">
        <f t="shared" si="310"/>
        <v>1.082332503301235E-6</v>
      </c>
      <c r="AF4561">
        <f t="shared" si="312"/>
        <v>6.7537548205997037E-4</v>
      </c>
      <c r="AG4561">
        <f t="shared" si="313"/>
        <v>4.9343538825503304E-3</v>
      </c>
    </row>
    <row r="4562" spans="30:33" x14ac:dyDescent="0.2">
      <c r="AD4562">
        <f t="shared" si="311"/>
        <v>4560</v>
      </c>
      <c r="AE4562">
        <f t="shared" si="310"/>
        <v>1.0806007712959531E-6</v>
      </c>
      <c r="AF4562">
        <f t="shared" si="312"/>
        <v>6.7429488128867439E-4</v>
      </c>
      <c r="AG4562">
        <f t="shared" si="313"/>
        <v>4.927539517109546E-3</v>
      </c>
    </row>
    <row r="4563" spans="30:33" x14ac:dyDescent="0.2">
      <c r="AD4563">
        <f t="shared" si="311"/>
        <v>4561</v>
      </c>
      <c r="AE4563">
        <f t="shared" ref="AE4563:AE4626" si="314">AF4562*$AE$3</f>
        <v>1.0788718100618795E-6</v>
      </c>
      <c r="AF4563">
        <f t="shared" si="312"/>
        <v>6.7321600947861247E-4</v>
      </c>
      <c r="AG4563">
        <f t="shared" si="313"/>
        <v>4.9207343256922323E-3</v>
      </c>
    </row>
    <row r="4564" spans="30:33" x14ac:dyDescent="0.2">
      <c r="AD4564">
        <f t="shared" si="311"/>
        <v>4562</v>
      </c>
      <c r="AE4564">
        <f t="shared" si="314"/>
        <v>1.0771456151657805E-6</v>
      </c>
      <c r="AF4564">
        <f t="shared" si="312"/>
        <v>6.7213886386344667E-4</v>
      </c>
      <c r="AG4564">
        <f t="shared" si="313"/>
        <v>4.9139382963862901E-3</v>
      </c>
    </row>
    <row r="4565" spans="30:33" x14ac:dyDescent="0.2">
      <c r="AD4565">
        <f t="shared" si="311"/>
        <v>4563</v>
      </c>
      <c r="AE4565">
        <f t="shared" si="314"/>
        <v>1.0754221821815152E-6</v>
      </c>
      <c r="AF4565">
        <f t="shared" si="312"/>
        <v>6.7106344168126508E-4</v>
      </c>
      <c r="AG4565">
        <f t="shared" si="313"/>
        <v>4.9071514172942541E-3</v>
      </c>
    </row>
    <row r="4566" spans="30:33" x14ac:dyDescent="0.2">
      <c r="AD4566">
        <f t="shared" si="311"/>
        <v>4564</v>
      </c>
      <c r="AE4566">
        <f t="shared" si="314"/>
        <v>1.0737015066900245E-6</v>
      </c>
      <c r="AF4566">
        <f t="shared" si="312"/>
        <v>6.6998974017457502E-4</v>
      </c>
      <c r="AG4566">
        <f t="shared" si="313"/>
        <v>4.9003736765332716E-3</v>
      </c>
    </row>
    <row r="4567" spans="30:33" x14ac:dyDescent="0.2">
      <c r="AD4567">
        <f t="shared" si="311"/>
        <v>4565</v>
      </c>
      <c r="AE4567">
        <f t="shared" si="314"/>
        <v>1.0719835842793206E-6</v>
      </c>
      <c r="AF4567">
        <f t="shared" si="312"/>
        <v>6.6891775659029561E-4</v>
      </c>
      <c r="AG4567">
        <f t="shared" si="313"/>
        <v>4.8936050622350987E-3</v>
      </c>
    </row>
    <row r="4568" spans="30:33" x14ac:dyDescent="0.2">
      <c r="AD4568">
        <f t="shared" si="311"/>
        <v>4566</v>
      </c>
      <c r="AE4568">
        <f t="shared" si="314"/>
        <v>1.0702684105444735E-6</v>
      </c>
      <c r="AF4568">
        <f t="shared" si="312"/>
        <v>6.6784748817975113E-4</v>
      </c>
      <c r="AG4568">
        <f t="shared" si="313"/>
        <v>4.8868455625460661E-3</v>
      </c>
    </row>
    <row r="4569" spans="30:33" x14ac:dyDescent="0.2">
      <c r="AD4569">
        <f t="shared" si="311"/>
        <v>4567</v>
      </c>
      <c r="AE4569">
        <f t="shared" si="314"/>
        <v>1.0685559810876024E-6</v>
      </c>
      <c r="AF4569">
        <f t="shared" si="312"/>
        <v>6.6677893219866345E-4</v>
      </c>
      <c r="AG4569">
        <f t="shared" si="313"/>
        <v>4.8800951656270799E-3</v>
      </c>
    </row>
    <row r="4570" spans="30:33" x14ac:dyDescent="0.2">
      <c r="AD4570">
        <f t="shared" si="311"/>
        <v>4568</v>
      </c>
      <c r="AE4570">
        <f t="shared" si="314"/>
        <v>1.066846291517862E-6</v>
      </c>
      <c r="AF4570">
        <f t="shared" si="312"/>
        <v>6.657120859071456E-4</v>
      </c>
      <c r="AG4570">
        <f t="shared" si="313"/>
        <v>4.8733538596535935E-3</v>
      </c>
    </row>
    <row r="4571" spans="30:33" x14ac:dyDescent="0.2">
      <c r="AD4571">
        <f t="shared" si="311"/>
        <v>4569</v>
      </c>
      <c r="AE4571">
        <f t="shared" si="314"/>
        <v>1.0651393374514335E-6</v>
      </c>
      <c r="AF4571">
        <f t="shared" si="312"/>
        <v>6.6464694656969412E-4</v>
      </c>
      <c r="AG4571">
        <f t="shared" si="313"/>
        <v>4.8666216328155992E-3</v>
      </c>
    </row>
    <row r="4572" spans="30:33" x14ac:dyDescent="0.2">
      <c r="AD4572">
        <f t="shared" si="311"/>
        <v>4570</v>
      </c>
      <c r="AE4572">
        <f t="shared" si="314"/>
        <v>1.0634351145115111E-6</v>
      </c>
      <c r="AF4572">
        <f t="shared" si="312"/>
        <v>6.635835114551826E-4</v>
      </c>
      <c r="AG4572">
        <f t="shared" si="313"/>
        <v>4.8598984733176052E-3</v>
      </c>
    </row>
    <row r="4573" spans="30:33" x14ac:dyDescent="0.2">
      <c r="AD4573">
        <f t="shared" si="311"/>
        <v>4571</v>
      </c>
      <c r="AE4573">
        <f t="shared" si="314"/>
        <v>1.0617336183282927E-6</v>
      </c>
      <c r="AF4573">
        <f t="shared" si="312"/>
        <v>6.6252177783685429E-4</v>
      </c>
      <c r="AG4573">
        <f t="shared" si="313"/>
        <v>4.8531843693786257E-3</v>
      </c>
    </row>
    <row r="4574" spans="30:33" x14ac:dyDescent="0.2">
      <c r="AD4574">
        <f t="shared" si="311"/>
        <v>4572</v>
      </c>
      <c r="AE4574">
        <f t="shared" si="314"/>
        <v>1.0600348445389673E-6</v>
      </c>
      <c r="AF4574">
        <f t="shared" si="312"/>
        <v>6.6146174299231526E-4</v>
      </c>
      <c r="AG4574">
        <f t="shared" si="313"/>
        <v>4.846479309232158E-3</v>
      </c>
    </row>
    <row r="4575" spans="30:33" x14ac:dyDescent="0.2">
      <c r="AD4575">
        <f t="shared" si="311"/>
        <v>4573</v>
      </c>
      <c r="AE4575">
        <f t="shared" si="314"/>
        <v>1.0583387887877048E-6</v>
      </c>
      <c r="AF4575">
        <f t="shared" si="312"/>
        <v>6.6040340420352747E-4</v>
      </c>
      <c r="AG4575">
        <f t="shared" si="313"/>
        <v>4.8397832811261738E-3</v>
      </c>
    </row>
    <row r="4576" spans="30:33" x14ac:dyDescent="0.2">
      <c r="AD4576">
        <f t="shared" si="311"/>
        <v>4574</v>
      </c>
      <c r="AE4576">
        <f t="shared" si="314"/>
        <v>1.0566454467256445E-6</v>
      </c>
      <c r="AF4576">
        <f t="shared" si="312"/>
        <v>6.5934675875680175E-4</v>
      </c>
      <c r="AG4576">
        <f t="shared" si="313"/>
        <v>4.8330962733230979E-3</v>
      </c>
    </row>
    <row r="4577" spans="30:33" x14ac:dyDescent="0.2">
      <c r="AD4577">
        <f t="shared" si="311"/>
        <v>4575</v>
      </c>
      <c r="AE4577">
        <f t="shared" si="314"/>
        <v>1.0549548140108834E-6</v>
      </c>
      <c r="AF4577">
        <f t="shared" si="312"/>
        <v>6.5829180394279079E-4</v>
      </c>
      <c r="AG4577">
        <f t="shared" si="313"/>
        <v>4.8264182740997913E-3</v>
      </c>
    </row>
    <row r="4578" spans="30:33" x14ac:dyDescent="0.2">
      <c r="AD4578">
        <f t="shared" si="311"/>
        <v>4576</v>
      </c>
      <c r="AE4578">
        <f t="shared" si="314"/>
        <v>1.0532668863084658E-6</v>
      </c>
      <c r="AF4578">
        <f t="shared" si="312"/>
        <v>6.5723853705648228E-4</v>
      </c>
      <c r="AG4578">
        <f t="shared" si="313"/>
        <v>4.8197492717475393E-3</v>
      </c>
    </row>
    <row r="4579" spans="30:33" x14ac:dyDescent="0.2">
      <c r="AD4579">
        <f t="shared" ref="AD4579:AD4642" si="315">AD4578+1</f>
        <v>4577</v>
      </c>
      <c r="AE4579">
        <f t="shared" si="314"/>
        <v>1.0515816592903721E-6</v>
      </c>
      <c r="AF4579">
        <f t="shared" ref="AF4579:AF4642" si="316">AF4578*$AF$3</f>
        <v>6.5618695539719192E-4</v>
      </c>
      <c r="AG4579">
        <f t="shared" ref="AG4579:AG4642" si="317">AD4579*AE4579</f>
        <v>4.8130892545720332E-3</v>
      </c>
    </row>
    <row r="4580" spans="30:33" x14ac:dyDescent="0.2">
      <c r="AD4580">
        <f t="shared" si="315"/>
        <v>4578</v>
      </c>
      <c r="AE4580">
        <f t="shared" si="314"/>
        <v>1.0498991286355075E-6</v>
      </c>
      <c r="AF4580">
        <f t="shared" si="316"/>
        <v>6.5513705626855641E-4</v>
      </c>
      <c r="AG4580">
        <f t="shared" si="317"/>
        <v>4.8064382108933537E-3</v>
      </c>
    </row>
    <row r="4581" spans="30:33" x14ac:dyDescent="0.2">
      <c r="AD4581">
        <f t="shared" si="315"/>
        <v>4579</v>
      </c>
      <c r="AE4581">
        <f t="shared" si="314"/>
        <v>1.0482192900296907E-6</v>
      </c>
      <c r="AF4581">
        <f t="shared" si="316"/>
        <v>6.5408883697852668E-4</v>
      </c>
      <c r="AG4581">
        <f t="shared" si="317"/>
        <v>4.7997961290459539E-3</v>
      </c>
    </row>
    <row r="4582" spans="30:33" x14ac:dyDescent="0.2">
      <c r="AD4582">
        <f t="shared" si="315"/>
        <v>4580</v>
      </c>
      <c r="AE4582">
        <f t="shared" si="314"/>
        <v>1.0465421391656431E-6</v>
      </c>
      <c r="AF4582">
        <f t="shared" si="316"/>
        <v>6.5304229483936099E-4</v>
      </c>
      <c r="AG4582">
        <f t="shared" si="317"/>
        <v>4.7931629973786459E-3</v>
      </c>
    </row>
    <row r="4583" spans="30:33" x14ac:dyDescent="0.2">
      <c r="AD4583">
        <f t="shared" si="315"/>
        <v>4581</v>
      </c>
      <c r="AE4583">
        <f t="shared" si="314"/>
        <v>1.044867671742978E-6</v>
      </c>
      <c r="AF4583">
        <f t="shared" si="316"/>
        <v>6.5199742716761798E-4</v>
      </c>
      <c r="AG4583">
        <f t="shared" si="317"/>
        <v>4.7865388042545821E-3</v>
      </c>
    </row>
    <row r="4584" spans="30:33" x14ac:dyDescent="0.2">
      <c r="AD4584">
        <f t="shared" si="315"/>
        <v>4582</v>
      </c>
      <c r="AE4584">
        <f t="shared" si="314"/>
        <v>1.0431958834681892E-6</v>
      </c>
      <c r="AF4584">
        <f t="shared" si="316"/>
        <v>6.5095423128414974E-4</v>
      </c>
      <c r="AG4584">
        <f t="shared" si="317"/>
        <v>4.7799235380512426E-3</v>
      </c>
    </row>
    <row r="4585" spans="30:33" x14ac:dyDescent="0.2">
      <c r="AD4585">
        <f t="shared" si="315"/>
        <v>4583</v>
      </c>
      <c r="AE4585">
        <f t="shared" si="314"/>
        <v>1.04152677005464E-6</v>
      </c>
      <c r="AF4585">
        <f t="shared" si="316"/>
        <v>6.4991270451409506E-4</v>
      </c>
      <c r="AG4585">
        <f t="shared" si="317"/>
        <v>4.7733171871604148E-3</v>
      </c>
    </row>
    <row r="4586" spans="30:33" x14ac:dyDescent="0.2">
      <c r="AD4586">
        <f t="shared" si="315"/>
        <v>4584</v>
      </c>
      <c r="AE4586">
        <f t="shared" si="314"/>
        <v>1.0398603272225526E-6</v>
      </c>
      <c r="AF4586">
        <f t="shared" si="316"/>
        <v>6.4887284418687252E-4</v>
      </c>
      <c r="AG4586">
        <f t="shared" si="317"/>
        <v>4.766719739988181E-3</v>
      </c>
    </row>
    <row r="4587" spans="30:33" x14ac:dyDescent="0.2">
      <c r="AD4587">
        <f t="shared" si="315"/>
        <v>4585</v>
      </c>
      <c r="AE4587">
        <f t="shared" si="314"/>
        <v>1.0381965506989964E-6</v>
      </c>
      <c r="AF4587">
        <f t="shared" si="316"/>
        <v>6.4783464763617355E-4</v>
      </c>
      <c r="AG4587">
        <f t="shared" si="317"/>
        <v>4.7601311849548985E-3</v>
      </c>
    </row>
    <row r="4588" spans="30:33" x14ac:dyDescent="0.2">
      <c r="AD4588">
        <f t="shared" si="315"/>
        <v>4586</v>
      </c>
      <c r="AE4588">
        <f t="shared" si="314"/>
        <v>1.0365354362178782E-6</v>
      </c>
      <c r="AF4588">
        <f t="shared" si="316"/>
        <v>6.4679811219995568E-4</v>
      </c>
      <c r="AG4588">
        <f t="shared" si="317"/>
        <v>4.7535515104951895E-3</v>
      </c>
    </row>
    <row r="4589" spans="30:33" x14ac:dyDescent="0.2">
      <c r="AD4589">
        <f t="shared" si="315"/>
        <v>4587</v>
      </c>
      <c r="AE4589">
        <f t="shared" si="314"/>
        <v>1.0348769795199296E-6</v>
      </c>
      <c r="AF4589">
        <f t="shared" si="316"/>
        <v>6.4576323522043573E-4</v>
      </c>
      <c r="AG4589">
        <f t="shared" si="317"/>
        <v>4.746980705057917E-3</v>
      </c>
    </row>
    <row r="4590" spans="30:33" x14ac:dyDescent="0.2">
      <c r="AD4590">
        <f t="shared" si="315"/>
        <v>4588</v>
      </c>
      <c r="AE4590">
        <f t="shared" si="314"/>
        <v>1.0332211763526976E-6</v>
      </c>
      <c r="AF4590">
        <f t="shared" si="316"/>
        <v>6.44730014044083E-4</v>
      </c>
      <c r="AG4590">
        <f t="shared" si="317"/>
        <v>4.7404187571061769E-3</v>
      </c>
    </row>
    <row r="4591" spans="30:33" x14ac:dyDescent="0.2">
      <c r="AD4591">
        <f t="shared" si="315"/>
        <v>4589</v>
      </c>
      <c r="AE4591">
        <f t="shared" si="314"/>
        <v>1.0315680224705332E-6</v>
      </c>
      <c r="AF4591">
        <f t="shared" si="316"/>
        <v>6.4369844602161239E-4</v>
      </c>
      <c r="AG4591">
        <f t="shared" si="317"/>
        <v>4.7338656551172767E-3</v>
      </c>
    </row>
    <row r="4592" spans="30:33" x14ac:dyDescent="0.2">
      <c r="AD4592">
        <f t="shared" si="315"/>
        <v>4590</v>
      </c>
      <c r="AE4592">
        <f t="shared" si="314"/>
        <v>1.0299175136345803E-6</v>
      </c>
      <c r="AF4592">
        <f t="shared" si="316"/>
        <v>6.4266852850797783E-4</v>
      </c>
      <c r="AG4592">
        <f t="shared" si="317"/>
        <v>4.7273213875827233E-3</v>
      </c>
    </row>
    <row r="4593" spans="30:33" x14ac:dyDescent="0.2">
      <c r="AD4593">
        <f t="shared" si="315"/>
        <v>4591</v>
      </c>
      <c r="AE4593">
        <f t="shared" si="314"/>
        <v>1.0282696456127651E-6</v>
      </c>
      <c r="AF4593">
        <f t="shared" si="316"/>
        <v>6.4164025886236499E-4</v>
      </c>
      <c r="AG4593">
        <f t="shared" si="317"/>
        <v>4.7207859430082044E-3</v>
      </c>
    </row>
    <row r="4594" spans="30:33" x14ac:dyDescent="0.2">
      <c r="AD4594">
        <f t="shared" si="315"/>
        <v>4592</v>
      </c>
      <c r="AE4594">
        <f t="shared" si="314"/>
        <v>1.0266244141797845E-6</v>
      </c>
      <c r="AF4594">
        <f t="shared" si="316"/>
        <v>6.4061363444818512E-4</v>
      </c>
      <c r="AG4594">
        <f t="shared" si="317"/>
        <v>4.7142593099135707E-3</v>
      </c>
    </row>
    <row r="4595" spans="30:33" x14ac:dyDescent="0.2">
      <c r="AD4595">
        <f t="shared" si="315"/>
        <v>4593</v>
      </c>
      <c r="AE4595">
        <f t="shared" si="314"/>
        <v>1.0249818151170967E-6</v>
      </c>
      <c r="AF4595">
        <f t="shared" si="316"/>
        <v>6.3958865263306799E-4</v>
      </c>
      <c r="AG4595">
        <f t="shared" si="317"/>
        <v>4.7077414768328255E-3</v>
      </c>
    </row>
    <row r="4596" spans="30:33" x14ac:dyDescent="0.2">
      <c r="AD4596">
        <f t="shared" si="315"/>
        <v>4594</v>
      </c>
      <c r="AE4596">
        <f t="shared" si="314"/>
        <v>1.0233418442129093E-6</v>
      </c>
      <c r="AF4596">
        <f t="shared" si="316"/>
        <v>6.3856531078885506E-4</v>
      </c>
      <c r="AG4596">
        <f t="shared" si="317"/>
        <v>4.7012324323141052E-3</v>
      </c>
    </row>
    <row r="4597" spans="30:33" x14ac:dyDescent="0.2">
      <c r="AD4597">
        <f t="shared" si="315"/>
        <v>4595</v>
      </c>
      <c r="AE4597">
        <f t="shared" si="314"/>
        <v>1.0217044972621686E-6</v>
      </c>
      <c r="AF4597">
        <f t="shared" si="316"/>
        <v>6.3754360629159285E-4</v>
      </c>
      <c r="AG4597">
        <f t="shared" si="317"/>
        <v>4.6947321649196648E-3</v>
      </c>
    </row>
    <row r="4598" spans="30:33" x14ac:dyDescent="0.2">
      <c r="AD4598">
        <f t="shared" si="315"/>
        <v>4596</v>
      </c>
      <c r="AE4598">
        <f t="shared" si="314"/>
        <v>1.0200697700665491E-6</v>
      </c>
      <c r="AF4598">
        <f t="shared" si="316"/>
        <v>6.3652353652152627E-4</v>
      </c>
      <c r="AG4598">
        <f t="shared" si="317"/>
        <v>4.6882406632258594E-3</v>
      </c>
    </row>
    <row r="4599" spans="30:33" x14ac:dyDescent="0.2">
      <c r="AD4599">
        <f t="shared" si="315"/>
        <v>4597</v>
      </c>
      <c r="AE4599">
        <f t="shared" si="314"/>
        <v>1.0184376584344424E-6</v>
      </c>
      <c r="AF4599">
        <f t="shared" si="316"/>
        <v>6.3550509886309183E-4</v>
      </c>
      <c r="AG4599">
        <f t="shared" si="317"/>
        <v>4.6817579158231317E-3</v>
      </c>
    </row>
    <row r="4600" spans="30:33" x14ac:dyDescent="0.2">
      <c r="AD4600">
        <f t="shared" si="315"/>
        <v>4598</v>
      </c>
      <c r="AE4600">
        <f t="shared" si="314"/>
        <v>1.0168081581809473E-6</v>
      </c>
      <c r="AF4600">
        <f t="shared" si="316"/>
        <v>6.3448829070491088E-4</v>
      </c>
      <c r="AG4600">
        <f t="shared" si="317"/>
        <v>4.6752839113159955E-3</v>
      </c>
    </row>
    <row r="4601" spans="30:33" x14ac:dyDescent="0.2">
      <c r="AD4601">
        <f t="shared" si="315"/>
        <v>4599</v>
      </c>
      <c r="AE4601">
        <f t="shared" si="314"/>
        <v>1.0151812651278579E-6</v>
      </c>
      <c r="AF4601">
        <f t="shared" si="316"/>
        <v>6.3347310943978304E-4</v>
      </c>
      <c r="AG4601">
        <f t="shared" si="317"/>
        <v>4.6688186383230185E-3</v>
      </c>
    </row>
    <row r="4602" spans="30:33" x14ac:dyDescent="0.2">
      <c r="AD4602">
        <f t="shared" si="315"/>
        <v>4600</v>
      </c>
      <c r="AE4602">
        <f t="shared" si="314"/>
        <v>1.0135569751036533E-6</v>
      </c>
      <c r="AF4602">
        <f t="shared" si="316"/>
        <v>6.324595524646794E-4</v>
      </c>
      <c r="AG4602">
        <f t="shared" si="317"/>
        <v>4.6623620854768051E-3</v>
      </c>
    </row>
    <row r="4603" spans="30:33" x14ac:dyDescent="0.2">
      <c r="AD4603">
        <f t="shared" si="315"/>
        <v>4601</v>
      </c>
      <c r="AE4603">
        <f t="shared" si="314"/>
        <v>1.0119352839434875E-6</v>
      </c>
      <c r="AF4603">
        <f t="shared" si="316"/>
        <v>6.3144761718073592E-4</v>
      </c>
      <c r="AG4603">
        <f t="shared" si="317"/>
        <v>4.6559142414239864E-3</v>
      </c>
    </row>
    <row r="4604" spans="30:33" x14ac:dyDescent="0.2">
      <c r="AD4604">
        <f t="shared" si="315"/>
        <v>4602</v>
      </c>
      <c r="AE4604">
        <f t="shared" si="314"/>
        <v>1.0103161874891779E-6</v>
      </c>
      <c r="AF4604">
        <f t="shared" si="316"/>
        <v>6.3043730099324668E-4</v>
      </c>
      <c r="AG4604">
        <f t="shared" si="317"/>
        <v>4.6494750948251964E-3</v>
      </c>
    </row>
    <row r="4605" spans="30:33" x14ac:dyDescent="0.2">
      <c r="AD4605">
        <f t="shared" si="315"/>
        <v>4603</v>
      </c>
      <c r="AE4605">
        <f t="shared" si="314"/>
        <v>1.008699681589195E-6</v>
      </c>
      <c r="AF4605">
        <f t="shared" si="316"/>
        <v>6.2942860131165749E-4</v>
      </c>
      <c r="AG4605">
        <f t="shared" si="317"/>
        <v>4.6430446343550648E-3</v>
      </c>
    </row>
    <row r="4606" spans="30:33" x14ac:dyDescent="0.2">
      <c r="AD4606">
        <f t="shared" si="315"/>
        <v>4604</v>
      </c>
      <c r="AE4606">
        <f t="shared" si="314"/>
        <v>1.0070857620986525E-6</v>
      </c>
      <c r="AF4606">
        <f t="shared" si="316"/>
        <v>6.2842151554955877E-4</v>
      </c>
      <c r="AG4606">
        <f t="shared" si="317"/>
        <v>4.6366228487021962E-3</v>
      </c>
    </row>
    <row r="4607" spans="30:33" x14ac:dyDescent="0.2">
      <c r="AD4607">
        <f t="shared" si="315"/>
        <v>4605</v>
      </c>
      <c r="AE4607">
        <f t="shared" si="314"/>
        <v>1.0054744248792944E-6</v>
      </c>
      <c r="AF4607">
        <f t="shared" si="316"/>
        <v>6.274160411246794E-4</v>
      </c>
      <c r="AG4607">
        <f t="shared" si="317"/>
        <v>4.6302097265691509E-3</v>
      </c>
    </row>
    <row r="4608" spans="30:33" x14ac:dyDescent="0.2">
      <c r="AD4608">
        <f t="shared" si="315"/>
        <v>4606</v>
      </c>
      <c r="AE4608">
        <f t="shared" si="314"/>
        <v>1.0038656657994874E-6</v>
      </c>
      <c r="AF4608">
        <f t="shared" si="316"/>
        <v>6.2641217545887987E-4</v>
      </c>
      <c r="AG4608">
        <f t="shared" si="317"/>
        <v>4.6238052566724393E-3</v>
      </c>
    </row>
    <row r="4609" spans="30:33" x14ac:dyDescent="0.2">
      <c r="AD4609">
        <f t="shared" si="315"/>
        <v>4607</v>
      </c>
      <c r="AE4609">
        <f t="shared" si="314"/>
        <v>1.0022594807342083E-6</v>
      </c>
      <c r="AF4609">
        <f t="shared" si="316"/>
        <v>6.254099159781456E-4</v>
      </c>
      <c r="AG4609">
        <f t="shared" si="317"/>
        <v>4.6174094277424971E-3</v>
      </c>
    </row>
    <row r="4610" spans="30:33" x14ac:dyDescent="0.2">
      <c r="AD4610">
        <f t="shared" si="315"/>
        <v>4608</v>
      </c>
      <c r="AE4610">
        <f t="shared" si="314"/>
        <v>1.0006558655650333E-6</v>
      </c>
      <c r="AF4610">
        <f t="shared" si="316"/>
        <v>6.2440926011258049E-4</v>
      </c>
      <c r="AG4610">
        <f t="shared" si="317"/>
        <v>4.6110222285236733E-3</v>
      </c>
    </row>
    <row r="4611" spans="30:33" x14ac:dyDescent="0.2">
      <c r="AD4611">
        <f t="shared" si="315"/>
        <v>4609</v>
      </c>
      <c r="AE4611">
        <f t="shared" si="314"/>
        <v>9.9905481618012927E-7</v>
      </c>
      <c r="AF4611">
        <f t="shared" si="316"/>
        <v>6.2341020529640035E-4</v>
      </c>
      <c r="AG4611">
        <f t="shared" si="317"/>
        <v>4.6046436477742156E-3</v>
      </c>
    </row>
    <row r="4612" spans="30:33" x14ac:dyDescent="0.2">
      <c r="AD4612">
        <f t="shared" si="315"/>
        <v>4610</v>
      </c>
      <c r="AE4612">
        <f t="shared" si="314"/>
        <v>9.97456328474241E-7</v>
      </c>
      <c r="AF4612">
        <f t="shared" si="316"/>
        <v>6.2241274896792612E-4</v>
      </c>
      <c r="AG4612">
        <f t="shared" si="317"/>
        <v>4.5982736742662513E-3</v>
      </c>
    </row>
    <row r="4613" spans="30:33" x14ac:dyDescent="0.2">
      <c r="AD4613">
        <f t="shared" si="315"/>
        <v>4611</v>
      </c>
      <c r="AE4613">
        <f t="shared" si="314"/>
        <v>9.9586039834868216E-7</v>
      </c>
      <c r="AF4613">
        <f t="shared" si="316"/>
        <v>6.2141688856957736E-4</v>
      </c>
      <c r="AG4613">
        <f t="shared" si="317"/>
        <v>4.5919122967857731E-3</v>
      </c>
    </row>
    <row r="4614" spans="30:33" x14ac:dyDescent="0.2">
      <c r="AD4614">
        <f t="shared" si="315"/>
        <v>4612</v>
      </c>
      <c r="AE4614">
        <f t="shared" si="314"/>
        <v>9.9426702171132415E-7</v>
      </c>
      <c r="AF4614">
        <f t="shared" si="316"/>
        <v>6.2042262154786605E-4</v>
      </c>
      <c r="AG4614">
        <f t="shared" si="317"/>
        <v>4.5855595041326266E-3</v>
      </c>
    </row>
    <row r="4615" spans="30:33" x14ac:dyDescent="0.2">
      <c r="AD4615">
        <f t="shared" si="315"/>
        <v>4613</v>
      </c>
      <c r="AE4615">
        <f t="shared" si="314"/>
        <v>9.9267619447658614E-7</v>
      </c>
      <c r="AF4615">
        <f t="shared" si="316"/>
        <v>6.1942994535338944E-4</v>
      </c>
      <c r="AG4615">
        <f t="shared" si="317"/>
        <v>4.5792152851204916E-3</v>
      </c>
    </row>
    <row r="4616" spans="30:33" x14ac:dyDescent="0.2">
      <c r="AD4616">
        <f t="shared" si="315"/>
        <v>4614</v>
      </c>
      <c r="AE4616">
        <f t="shared" si="314"/>
        <v>9.9108791256542362E-7</v>
      </c>
      <c r="AF4616">
        <f t="shared" si="316"/>
        <v>6.1843885744082398E-4</v>
      </c>
      <c r="AG4616">
        <f t="shared" si="317"/>
        <v>4.5728796285768643E-3</v>
      </c>
    </row>
    <row r="4617" spans="30:33" x14ac:dyDescent="0.2">
      <c r="AD4617">
        <f t="shared" si="315"/>
        <v>4615</v>
      </c>
      <c r="AE4617">
        <f t="shared" si="314"/>
        <v>9.8950217190531871E-7</v>
      </c>
      <c r="AF4617">
        <f t="shared" si="316"/>
        <v>6.1744935526891862E-4</v>
      </c>
      <c r="AG4617">
        <f t="shared" si="317"/>
        <v>4.5665525233430457E-3</v>
      </c>
    </row>
    <row r="4618" spans="30:33" x14ac:dyDescent="0.2">
      <c r="AD4618">
        <f t="shared" si="315"/>
        <v>4616</v>
      </c>
      <c r="AE4618">
        <f t="shared" si="314"/>
        <v>9.8791896843027017E-7</v>
      </c>
      <c r="AF4618">
        <f t="shared" si="316"/>
        <v>6.1646143630048836E-4</v>
      </c>
      <c r="AG4618">
        <f t="shared" si="317"/>
        <v>4.5602339582741271E-3</v>
      </c>
    </row>
    <row r="4619" spans="30:33" x14ac:dyDescent="0.2">
      <c r="AD4619">
        <f t="shared" si="315"/>
        <v>4617</v>
      </c>
      <c r="AE4619">
        <f t="shared" si="314"/>
        <v>9.8633829808078174E-7</v>
      </c>
      <c r="AF4619">
        <f t="shared" si="316"/>
        <v>6.1547509800240761E-4</v>
      </c>
      <c r="AG4619">
        <f t="shared" si="317"/>
        <v>4.5539239222389689E-3</v>
      </c>
    </row>
    <row r="4620" spans="30:33" x14ac:dyDescent="0.2">
      <c r="AD4620">
        <f t="shared" si="315"/>
        <v>4618</v>
      </c>
      <c r="AE4620">
        <f t="shared" si="314"/>
        <v>9.8476015680385266E-7</v>
      </c>
      <c r="AF4620">
        <f t="shared" si="316"/>
        <v>6.1449033784560369E-4</v>
      </c>
      <c r="AG4620">
        <f t="shared" si="317"/>
        <v>4.5476224041201916E-3</v>
      </c>
    </row>
    <row r="4621" spans="30:33" x14ac:dyDescent="0.2">
      <c r="AD4621">
        <f t="shared" si="315"/>
        <v>4619</v>
      </c>
      <c r="AE4621">
        <f t="shared" si="314"/>
        <v>9.831845405529664E-7</v>
      </c>
      <c r="AF4621">
        <f t="shared" si="316"/>
        <v>6.1350715330505074E-4</v>
      </c>
      <c r="AG4621">
        <f t="shared" si="317"/>
        <v>4.5413293928141521E-3</v>
      </c>
    </row>
    <row r="4622" spans="30:33" x14ac:dyDescent="0.2">
      <c r="AD4622">
        <f t="shared" si="315"/>
        <v>4620</v>
      </c>
      <c r="AE4622">
        <f t="shared" si="314"/>
        <v>9.8161144528808158E-7</v>
      </c>
      <c r="AF4622">
        <f t="shared" si="316"/>
        <v>6.1252554185976262E-4</v>
      </c>
      <c r="AG4622">
        <f t="shared" si="317"/>
        <v>4.5350448772309366E-3</v>
      </c>
    </row>
    <row r="4623" spans="30:33" x14ac:dyDescent="0.2">
      <c r="AD4623">
        <f t="shared" si="315"/>
        <v>4621</v>
      </c>
      <c r="AE4623">
        <f t="shared" si="314"/>
        <v>9.8004086697562054E-7</v>
      </c>
      <c r="AF4623">
        <f t="shared" si="316"/>
        <v>6.1154550099278698E-4</v>
      </c>
      <c r="AG4623">
        <f t="shared" si="317"/>
        <v>4.5287688462943426E-3</v>
      </c>
    </row>
    <row r="4624" spans="30:33" x14ac:dyDescent="0.2">
      <c r="AD4624">
        <f t="shared" si="315"/>
        <v>4622</v>
      </c>
      <c r="AE4624">
        <f t="shared" si="314"/>
        <v>9.7847280158845957E-7</v>
      </c>
      <c r="AF4624">
        <f t="shared" si="316"/>
        <v>6.1056702819119852E-4</v>
      </c>
      <c r="AG4624">
        <f t="shared" si="317"/>
        <v>4.52250128894186E-3</v>
      </c>
    </row>
    <row r="4625" spans="30:33" x14ac:dyDescent="0.2">
      <c r="AD4625">
        <f t="shared" si="315"/>
        <v>4623</v>
      </c>
      <c r="AE4625">
        <f t="shared" si="314"/>
        <v>9.7690724510591812E-7</v>
      </c>
      <c r="AF4625">
        <f t="shared" si="316"/>
        <v>6.0959012094609257E-4</v>
      </c>
      <c r="AG4625">
        <f t="shared" si="317"/>
        <v>4.5162421941246592E-3</v>
      </c>
    </row>
    <row r="4626" spans="30:33" x14ac:dyDescent="0.2">
      <c r="AD4626">
        <f t="shared" si="315"/>
        <v>4624</v>
      </c>
      <c r="AE4626">
        <f t="shared" si="314"/>
        <v>9.7534419351374847E-7</v>
      </c>
      <c r="AF4626">
        <f t="shared" si="316"/>
        <v>6.0861477675257876E-4</v>
      </c>
      <c r="AG4626">
        <f t="shared" si="317"/>
        <v>4.5099915508075728E-3</v>
      </c>
    </row>
    <row r="4627" spans="30:33" x14ac:dyDescent="0.2">
      <c r="AD4627">
        <f t="shared" si="315"/>
        <v>4625</v>
      </c>
      <c r="AE4627">
        <f t="shared" ref="AE4627:AE4690" si="318">AF4626*$AE$3</f>
        <v>9.7378364280412655E-7</v>
      </c>
      <c r="AF4627">
        <f t="shared" si="316"/>
        <v>6.0764099310977465E-4</v>
      </c>
      <c r="AG4627">
        <f t="shared" si="317"/>
        <v>4.5037493479690854E-3</v>
      </c>
    </row>
    <row r="4628" spans="30:33" x14ac:dyDescent="0.2">
      <c r="AD4628">
        <f t="shared" si="315"/>
        <v>4626</v>
      </c>
      <c r="AE4628">
        <f t="shared" si="318"/>
        <v>9.7222558897563992E-7</v>
      </c>
      <c r="AF4628">
        <f t="shared" si="316"/>
        <v>6.0666876752079896E-4</v>
      </c>
      <c r="AG4628">
        <f t="shared" si="317"/>
        <v>4.4975155746013106E-3</v>
      </c>
    </row>
    <row r="4629" spans="30:33" x14ac:dyDescent="0.2">
      <c r="AD4629">
        <f t="shared" si="315"/>
        <v>4627</v>
      </c>
      <c r="AE4629">
        <f t="shared" si="318"/>
        <v>9.7067002803327886E-7</v>
      </c>
      <c r="AF4629">
        <f t="shared" si="316"/>
        <v>6.0569809749276571E-4</v>
      </c>
      <c r="AG4629">
        <f t="shared" si="317"/>
        <v>4.4912902197099813E-3</v>
      </c>
    </row>
    <row r="4630" spans="30:33" x14ac:dyDescent="0.2">
      <c r="AD4630">
        <f t="shared" si="315"/>
        <v>4628</v>
      </c>
      <c r="AE4630">
        <f t="shared" si="318"/>
        <v>9.6911695598842557E-7</v>
      </c>
      <c r="AF4630">
        <f t="shared" si="316"/>
        <v>6.0472898053677722E-4</v>
      </c>
      <c r="AG4630">
        <f t="shared" si="317"/>
        <v>4.4850732723144332E-3</v>
      </c>
    </row>
    <row r="4631" spans="30:33" x14ac:dyDescent="0.2">
      <c r="AD4631">
        <f t="shared" si="315"/>
        <v>4629</v>
      </c>
      <c r="AE4631">
        <f t="shared" si="318"/>
        <v>9.6756636885884401E-7</v>
      </c>
      <c r="AF4631">
        <f t="shared" si="316"/>
        <v>6.0376141416791835E-4</v>
      </c>
      <c r="AG4631">
        <f t="shared" si="317"/>
        <v>4.4788647214475891E-3</v>
      </c>
    </row>
    <row r="4632" spans="30:33" x14ac:dyDescent="0.2">
      <c r="AD4632">
        <f t="shared" si="315"/>
        <v>4630</v>
      </c>
      <c r="AE4632">
        <f t="shared" si="318"/>
        <v>9.6601826266866974E-7</v>
      </c>
      <c r="AF4632">
        <f t="shared" si="316"/>
        <v>6.0279539590524971E-4</v>
      </c>
      <c r="AG4632">
        <f t="shared" si="317"/>
        <v>4.4726645561559411E-3</v>
      </c>
    </row>
    <row r="4633" spans="30:33" x14ac:dyDescent="0.2">
      <c r="AD4633">
        <f t="shared" si="315"/>
        <v>4631</v>
      </c>
      <c r="AE4633">
        <f t="shared" si="318"/>
        <v>9.6447263344839995E-7</v>
      </c>
      <c r="AF4633">
        <f t="shared" si="316"/>
        <v>6.0183092327180127E-4</v>
      </c>
      <c r="AG4633">
        <f t="shared" si="317"/>
        <v>4.4664727654995405E-3</v>
      </c>
    </row>
    <row r="4634" spans="30:33" x14ac:dyDescent="0.2">
      <c r="AD4634">
        <f t="shared" si="315"/>
        <v>4632</v>
      </c>
      <c r="AE4634">
        <f t="shared" si="318"/>
        <v>9.6292947723488246E-7</v>
      </c>
      <c r="AF4634">
        <f t="shared" si="316"/>
        <v>6.0086799379456633E-4</v>
      </c>
      <c r="AG4634">
        <f t="shared" si="317"/>
        <v>4.4602893385519756E-3</v>
      </c>
    </row>
    <row r="4635" spans="30:33" x14ac:dyDescent="0.2">
      <c r="AD4635">
        <f t="shared" si="315"/>
        <v>4633</v>
      </c>
      <c r="AE4635">
        <f t="shared" si="318"/>
        <v>9.6138879007130663E-7</v>
      </c>
      <c r="AF4635">
        <f t="shared" si="316"/>
        <v>5.9990660500449495E-4</v>
      </c>
      <c r="AG4635">
        <f t="shared" si="317"/>
        <v>4.4541142644003639E-3</v>
      </c>
    </row>
    <row r="4636" spans="30:33" x14ac:dyDescent="0.2">
      <c r="AD4636">
        <f t="shared" si="315"/>
        <v>4634</v>
      </c>
      <c r="AE4636">
        <f t="shared" si="318"/>
        <v>9.5985056800719232E-7</v>
      </c>
      <c r="AF4636">
        <f t="shared" si="316"/>
        <v>5.9894675443648772E-4</v>
      </c>
      <c r="AG4636">
        <f t="shared" si="317"/>
        <v>4.4479475321453294E-3</v>
      </c>
    </row>
    <row r="4637" spans="30:33" x14ac:dyDescent="0.2">
      <c r="AD4637">
        <f t="shared" si="315"/>
        <v>4635</v>
      </c>
      <c r="AE4637">
        <f t="shared" si="318"/>
        <v>9.5831480709838079E-7</v>
      </c>
      <c r="AF4637">
        <f t="shared" si="316"/>
        <v>5.9798843962938935E-4</v>
      </c>
      <c r="AG4637">
        <f t="shared" si="317"/>
        <v>4.4417891309009947E-3</v>
      </c>
    </row>
    <row r="4638" spans="30:33" x14ac:dyDescent="0.2">
      <c r="AD4638">
        <f t="shared" si="315"/>
        <v>4636</v>
      </c>
      <c r="AE4638">
        <f t="shared" si="318"/>
        <v>9.5678150340702349E-7</v>
      </c>
      <c r="AF4638">
        <f t="shared" si="316"/>
        <v>5.9703165812598235E-4</v>
      </c>
      <c r="AG4638">
        <f t="shared" si="317"/>
        <v>4.4356390497949606E-3</v>
      </c>
    </row>
    <row r="4639" spans="30:33" x14ac:dyDescent="0.2">
      <c r="AD4639">
        <f t="shared" si="315"/>
        <v>4637</v>
      </c>
      <c r="AE4639">
        <f t="shared" si="318"/>
        <v>9.5525065300157211E-7</v>
      </c>
      <c r="AF4639">
        <f t="shared" si="316"/>
        <v>5.9607640747298078E-4</v>
      </c>
      <c r="AG4639">
        <f t="shared" si="317"/>
        <v>4.42949727796829E-3</v>
      </c>
    </row>
    <row r="4640" spans="30:33" x14ac:dyDescent="0.2">
      <c r="AD4640">
        <f t="shared" si="315"/>
        <v>4638</v>
      </c>
      <c r="AE4640">
        <f t="shared" si="318"/>
        <v>9.5372225195676967E-7</v>
      </c>
      <c r="AF4640">
        <f t="shared" si="316"/>
        <v>5.9512268522102403E-4</v>
      </c>
      <c r="AG4640">
        <f t="shared" si="317"/>
        <v>4.4233638045754978E-3</v>
      </c>
    </row>
    <row r="4641" spans="30:33" x14ac:dyDescent="0.2">
      <c r="AD4641">
        <f t="shared" si="315"/>
        <v>4639</v>
      </c>
      <c r="AE4641">
        <f t="shared" si="318"/>
        <v>9.5219629635363888E-7</v>
      </c>
      <c r="AF4641">
        <f t="shared" si="316"/>
        <v>5.9417048892467037E-4</v>
      </c>
      <c r="AG4641">
        <f t="shared" si="317"/>
        <v>4.417238618784531E-3</v>
      </c>
    </row>
    <row r="4642" spans="30:33" x14ac:dyDescent="0.2">
      <c r="AD4642">
        <f t="shared" si="315"/>
        <v>4640</v>
      </c>
      <c r="AE4642">
        <f t="shared" si="318"/>
        <v>9.5067278227947302E-7</v>
      </c>
      <c r="AF4642">
        <f t="shared" si="316"/>
        <v>5.9321981614239084E-4</v>
      </c>
      <c r="AG4642">
        <f t="shared" si="317"/>
        <v>4.4111217097767552E-3</v>
      </c>
    </row>
    <row r="4643" spans="30:33" x14ac:dyDescent="0.2">
      <c r="AD4643">
        <f t="shared" ref="AD4643:AD4706" si="319">AD4642+1</f>
        <v>4641</v>
      </c>
      <c r="AE4643">
        <f t="shared" si="318"/>
        <v>9.4915170582782572E-7</v>
      </c>
      <c r="AF4643">
        <f t="shared" ref="AF4643:AF4706" si="320">AF4642*$AF$3</f>
        <v>5.9227066443656295E-4</v>
      </c>
      <c r="AG4643">
        <f t="shared" ref="AG4643:AG4706" si="321">AD4643*AE4643</f>
        <v>4.4050130667469389E-3</v>
      </c>
    </row>
    <row r="4644" spans="30:33" x14ac:dyDescent="0.2">
      <c r="AD4644">
        <f t="shared" si="319"/>
        <v>4642</v>
      </c>
      <c r="AE4644">
        <f t="shared" si="318"/>
        <v>9.4763306309850116E-7</v>
      </c>
      <c r="AF4644">
        <f t="shared" si="320"/>
        <v>5.9132303137346442E-4</v>
      </c>
      <c r="AG4644">
        <f t="shared" si="321"/>
        <v>4.3989126789032423E-3</v>
      </c>
    </row>
    <row r="4645" spans="30:33" x14ac:dyDescent="0.2">
      <c r="AD4645">
        <f t="shared" si="319"/>
        <v>4643</v>
      </c>
      <c r="AE4645">
        <f t="shared" si="318"/>
        <v>9.461168501975435E-7</v>
      </c>
      <c r="AF4645">
        <f t="shared" si="320"/>
        <v>5.9037691452326689E-4</v>
      </c>
      <c r="AG4645">
        <f t="shared" si="321"/>
        <v>4.3928205354671944E-3</v>
      </c>
    </row>
    <row r="4646" spans="30:33" x14ac:dyDescent="0.2">
      <c r="AD4646">
        <f t="shared" si="319"/>
        <v>4644</v>
      </c>
      <c r="AE4646">
        <f t="shared" si="318"/>
        <v>9.4460306323722748E-7</v>
      </c>
      <c r="AF4646">
        <f t="shared" si="320"/>
        <v>5.8943231146002962E-4</v>
      </c>
      <c r="AG4646">
        <f t="shared" si="321"/>
        <v>4.3867366256736843E-3</v>
      </c>
    </row>
    <row r="4647" spans="30:33" x14ac:dyDescent="0.2">
      <c r="AD4647">
        <f t="shared" si="319"/>
        <v>4645</v>
      </c>
      <c r="AE4647">
        <f t="shared" si="318"/>
        <v>9.430916983360478E-7</v>
      </c>
      <c r="AF4647">
        <f t="shared" si="320"/>
        <v>5.8848921976169353E-4</v>
      </c>
      <c r="AG4647">
        <f t="shared" si="321"/>
        <v>4.3806609387709418E-3</v>
      </c>
    </row>
    <row r="4648" spans="30:33" x14ac:dyDescent="0.2">
      <c r="AD4648">
        <f t="shared" si="319"/>
        <v>4646</v>
      </c>
      <c r="AE4648">
        <f t="shared" si="318"/>
        <v>9.4158275161871005E-7</v>
      </c>
      <c r="AF4648">
        <f t="shared" si="320"/>
        <v>5.8754763701007479E-4</v>
      </c>
      <c r="AG4648">
        <f t="shared" si="321"/>
        <v>4.3745934640205273E-3</v>
      </c>
    </row>
    <row r="4649" spans="30:33" x14ac:dyDescent="0.2">
      <c r="AD4649">
        <f t="shared" si="319"/>
        <v>4647</v>
      </c>
      <c r="AE4649">
        <f t="shared" si="318"/>
        <v>9.4007621921612007E-7</v>
      </c>
      <c r="AF4649">
        <f t="shared" si="320"/>
        <v>5.8660756079085869E-4</v>
      </c>
      <c r="AG4649">
        <f t="shared" si="321"/>
        <v>4.3685341906973098E-3</v>
      </c>
    </row>
    <row r="4650" spans="30:33" x14ac:dyDescent="0.2">
      <c r="AD4650">
        <f t="shared" si="319"/>
        <v>4648</v>
      </c>
      <c r="AE4650">
        <f t="shared" si="318"/>
        <v>9.3857209726537437E-7</v>
      </c>
      <c r="AF4650">
        <f t="shared" si="320"/>
        <v>5.8566898869359327E-4</v>
      </c>
      <c r="AG4650">
        <f t="shared" si="321"/>
        <v>4.3624831080894605E-3</v>
      </c>
    </row>
    <row r="4651" spans="30:33" x14ac:dyDescent="0.2">
      <c r="AD4651">
        <f t="shared" si="319"/>
        <v>4649</v>
      </c>
      <c r="AE4651">
        <f t="shared" si="318"/>
        <v>9.3707038190974961E-7</v>
      </c>
      <c r="AF4651">
        <f t="shared" si="320"/>
        <v>5.8473191831168354E-4</v>
      </c>
      <c r="AG4651">
        <f t="shared" si="321"/>
        <v>4.3564402054984261E-3</v>
      </c>
    </row>
    <row r="4652" spans="30:33" x14ac:dyDescent="0.2">
      <c r="AD4652">
        <f t="shared" si="319"/>
        <v>4650</v>
      </c>
      <c r="AE4652">
        <f t="shared" si="318"/>
        <v>9.3557106929869406E-7</v>
      </c>
      <c r="AF4652">
        <f t="shared" si="320"/>
        <v>5.8379634724238484E-4</v>
      </c>
      <c r="AG4652">
        <f t="shared" si="321"/>
        <v>4.3504054722389275E-3</v>
      </c>
    </row>
    <row r="4653" spans="30:33" x14ac:dyDescent="0.2">
      <c r="AD4653">
        <f t="shared" si="319"/>
        <v>4651</v>
      </c>
      <c r="AE4653">
        <f t="shared" si="318"/>
        <v>9.3407415558781613E-7</v>
      </c>
      <c r="AF4653">
        <f t="shared" si="320"/>
        <v>5.8286227308679695E-4</v>
      </c>
      <c r="AG4653">
        <f t="shared" si="321"/>
        <v>4.3443788976389331E-3</v>
      </c>
    </row>
    <row r="4654" spans="30:33" x14ac:dyDescent="0.2">
      <c r="AD4654">
        <f t="shared" si="319"/>
        <v>4652</v>
      </c>
      <c r="AE4654">
        <f t="shared" si="318"/>
        <v>9.3257963693887557E-7</v>
      </c>
      <c r="AF4654">
        <f t="shared" si="320"/>
        <v>5.819296934498581E-4</v>
      </c>
      <c r="AG4654">
        <f t="shared" si="321"/>
        <v>4.3383604710396494E-3</v>
      </c>
    </row>
    <row r="4655" spans="30:33" x14ac:dyDescent="0.2">
      <c r="AD4655">
        <f t="shared" si="319"/>
        <v>4653</v>
      </c>
      <c r="AE4655">
        <f t="shared" si="318"/>
        <v>9.3108750951977338E-7</v>
      </c>
      <c r="AF4655">
        <f t="shared" si="320"/>
        <v>5.8099860594033827E-4</v>
      </c>
      <c r="AG4655">
        <f t="shared" si="321"/>
        <v>4.3323501817955053E-3</v>
      </c>
    </row>
    <row r="4656" spans="30:33" x14ac:dyDescent="0.2">
      <c r="AD4656">
        <f t="shared" si="319"/>
        <v>4654</v>
      </c>
      <c r="AE4656">
        <f t="shared" si="318"/>
        <v>9.2959776950454165E-7</v>
      </c>
      <c r="AF4656">
        <f t="shared" si="320"/>
        <v>5.800690081708337E-4</v>
      </c>
      <c r="AG4656">
        <f t="shared" si="321"/>
        <v>4.3263480192741368E-3</v>
      </c>
    </row>
    <row r="4657" spans="30:33" x14ac:dyDescent="0.2">
      <c r="AD4657">
        <f t="shared" si="319"/>
        <v>4655</v>
      </c>
      <c r="AE4657">
        <f t="shared" si="318"/>
        <v>9.2811041307333435E-7</v>
      </c>
      <c r="AF4657">
        <f t="shared" si="320"/>
        <v>5.7914089775776029E-4</v>
      </c>
      <c r="AG4657">
        <f t="shared" si="321"/>
        <v>4.3203539728563717E-3</v>
      </c>
    </row>
    <row r="4658" spans="30:33" x14ac:dyDescent="0.2">
      <c r="AD4658">
        <f t="shared" si="319"/>
        <v>4656</v>
      </c>
      <c r="AE4658">
        <f t="shared" si="318"/>
        <v>9.2662543641241684E-7</v>
      </c>
      <c r="AF4658">
        <f t="shared" si="320"/>
        <v>5.7821427232134784E-4</v>
      </c>
      <c r="AG4658">
        <f t="shared" si="321"/>
        <v>4.3143680319362131E-3</v>
      </c>
    </row>
    <row r="4659" spans="30:33" x14ac:dyDescent="0.2">
      <c r="AD4659">
        <f t="shared" si="319"/>
        <v>4657</v>
      </c>
      <c r="AE4659">
        <f t="shared" si="318"/>
        <v>9.2514283571415698E-7</v>
      </c>
      <c r="AF4659">
        <f t="shared" si="320"/>
        <v>5.7728912948563362E-4</v>
      </c>
      <c r="AG4659">
        <f t="shared" si="321"/>
        <v>4.3083901859208287E-3</v>
      </c>
    </row>
    <row r="4660" spans="30:33" x14ac:dyDescent="0.2">
      <c r="AD4660">
        <f t="shared" si="319"/>
        <v>4658</v>
      </c>
      <c r="AE4660">
        <f t="shared" si="318"/>
        <v>9.2366260717701425E-7</v>
      </c>
      <c r="AF4660">
        <f t="shared" si="320"/>
        <v>5.7636546687845659E-4</v>
      </c>
      <c r="AG4660">
        <f t="shared" si="321"/>
        <v>4.3024204242305322E-3</v>
      </c>
    </row>
    <row r="4661" spans="30:33" x14ac:dyDescent="0.2">
      <c r="AD4661">
        <f t="shared" si="319"/>
        <v>4659</v>
      </c>
      <c r="AE4661">
        <f t="shared" si="318"/>
        <v>9.22184747005531E-7</v>
      </c>
      <c r="AF4661">
        <f t="shared" si="320"/>
        <v>5.7544328213145104E-4</v>
      </c>
      <c r="AG4661">
        <f t="shared" si="321"/>
        <v>4.2964587362987689E-3</v>
      </c>
    </row>
    <row r="4662" spans="30:33" x14ac:dyDescent="0.2">
      <c r="AD4662">
        <f t="shared" si="319"/>
        <v>4660</v>
      </c>
      <c r="AE4662">
        <f t="shared" si="318"/>
        <v>9.2070925141032206E-7</v>
      </c>
      <c r="AF4662">
        <f t="shared" si="320"/>
        <v>5.7452257288004066E-4</v>
      </c>
      <c r="AG4662">
        <f t="shared" si="321"/>
        <v>4.2905051115721005E-3</v>
      </c>
    </row>
    <row r="4663" spans="30:33" x14ac:dyDescent="0.2">
      <c r="AD4663">
        <f t="shared" si="319"/>
        <v>4661</v>
      </c>
      <c r="AE4663">
        <f t="shared" si="318"/>
        <v>9.1923611660806543E-7</v>
      </c>
      <c r="AF4663">
        <f t="shared" si="320"/>
        <v>5.7360333676343257E-4</v>
      </c>
      <c r="AG4663">
        <f t="shared" si="321"/>
        <v>4.2845595395101929E-3</v>
      </c>
    </row>
    <row r="4664" spans="30:33" x14ac:dyDescent="0.2">
      <c r="AD4664">
        <f t="shared" si="319"/>
        <v>4662</v>
      </c>
      <c r="AE4664">
        <f t="shared" si="318"/>
        <v>9.1776533882149254E-7</v>
      </c>
      <c r="AF4664">
        <f t="shared" si="320"/>
        <v>5.7268557142461105E-4</v>
      </c>
      <c r="AG4664">
        <f t="shared" si="321"/>
        <v>4.2786220095857985E-3</v>
      </c>
    </row>
    <row r="4665" spans="30:33" x14ac:dyDescent="0.2">
      <c r="AD4665">
        <f t="shared" si="319"/>
        <v>4663</v>
      </c>
      <c r="AE4665">
        <f t="shared" si="318"/>
        <v>9.1629691427937809E-7</v>
      </c>
      <c r="AF4665">
        <f t="shared" si="320"/>
        <v>5.7176927451033164E-4</v>
      </c>
      <c r="AG4665">
        <f t="shared" si="321"/>
        <v>4.27269251128474E-3</v>
      </c>
    </row>
    <row r="4666" spans="30:33" x14ac:dyDescent="0.2">
      <c r="AD4666">
        <f t="shared" si="319"/>
        <v>4664</v>
      </c>
      <c r="AE4666">
        <f t="shared" si="318"/>
        <v>9.1483083921653102E-7</v>
      </c>
      <c r="AF4666">
        <f t="shared" si="320"/>
        <v>5.7085444367111513E-4</v>
      </c>
      <c r="AG4666">
        <f t="shared" si="321"/>
        <v>4.2667710341059003E-3</v>
      </c>
    </row>
    <row r="4667" spans="30:33" x14ac:dyDescent="0.2">
      <c r="AD4667">
        <f t="shared" si="319"/>
        <v>4665</v>
      </c>
      <c r="AE4667">
        <f t="shared" si="318"/>
        <v>9.133671098737846E-7</v>
      </c>
      <c r="AF4667">
        <f t="shared" si="320"/>
        <v>5.6994107656124131E-4</v>
      </c>
      <c r="AG4667">
        <f t="shared" si="321"/>
        <v>4.2608575675612053E-3</v>
      </c>
    </row>
    <row r="4668" spans="30:33" x14ac:dyDescent="0.2">
      <c r="AD4668">
        <f t="shared" si="319"/>
        <v>4666</v>
      </c>
      <c r="AE4668">
        <f t="shared" si="318"/>
        <v>9.1190572249798656E-7</v>
      </c>
      <c r="AF4668">
        <f t="shared" si="320"/>
        <v>5.690291708387433E-4</v>
      </c>
      <c r="AG4668">
        <f t="shared" si="321"/>
        <v>4.2549521011756054E-3</v>
      </c>
    </row>
    <row r="4669" spans="30:33" x14ac:dyDescent="0.2">
      <c r="AD4669">
        <f t="shared" si="319"/>
        <v>4667</v>
      </c>
      <c r="AE4669">
        <f t="shared" si="318"/>
        <v>9.1044667334198966E-7</v>
      </c>
      <c r="AF4669">
        <f t="shared" si="320"/>
        <v>5.6811872416540131E-4</v>
      </c>
      <c r="AG4669">
        <f t="shared" si="321"/>
        <v>4.2490546244870657E-3</v>
      </c>
    </row>
    <row r="4670" spans="30:33" x14ac:dyDescent="0.2">
      <c r="AD4670">
        <f t="shared" si="319"/>
        <v>4668</v>
      </c>
      <c r="AE4670">
        <f t="shared" si="318"/>
        <v>9.089899586646425E-7</v>
      </c>
      <c r="AF4670">
        <f t="shared" si="320"/>
        <v>5.6720973420673669E-4</v>
      </c>
      <c r="AG4670">
        <f t="shared" si="321"/>
        <v>4.2431651270465514E-3</v>
      </c>
    </row>
    <row r="4671" spans="30:33" x14ac:dyDescent="0.2">
      <c r="AD4671">
        <f t="shared" si="319"/>
        <v>4669</v>
      </c>
      <c r="AE4671">
        <f t="shared" si="318"/>
        <v>9.0753557473077913E-7</v>
      </c>
      <c r="AF4671">
        <f t="shared" si="320"/>
        <v>5.6630219863200589E-4</v>
      </c>
      <c r="AG4671">
        <f t="shared" si="321"/>
        <v>4.2372835984180075E-3</v>
      </c>
    </row>
    <row r="4672" spans="30:33" x14ac:dyDescent="0.2">
      <c r="AD4672">
        <f t="shared" si="319"/>
        <v>4670</v>
      </c>
      <c r="AE4672">
        <f t="shared" si="318"/>
        <v>9.0608351781120983E-7</v>
      </c>
      <c r="AF4672">
        <f t="shared" si="320"/>
        <v>5.6539611511419467E-4</v>
      </c>
      <c r="AG4672">
        <f t="shared" si="321"/>
        <v>4.23141002817835E-3</v>
      </c>
    </row>
    <row r="4673" spans="30:33" x14ac:dyDescent="0.2">
      <c r="AD4673">
        <f t="shared" si="319"/>
        <v>4671</v>
      </c>
      <c r="AE4673">
        <f t="shared" si="318"/>
        <v>9.0463378418271193E-7</v>
      </c>
      <c r="AF4673">
        <f t="shared" si="320"/>
        <v>5.6449148133001195E-4</v>
      </c>
      <c r="AG4673">
        <f t="shared" si="321"/>
        <v>4.2255444059174476E-3</v>
      </c>
    </row>
    <row r="4674" spans="30:33" x14ac:dyDescent="0.2">
      <c r="AD4674">
        <f t="shared" si="319"/>
        <v>4672</v>
      </c>
      <c r="AE4674">
        <f t="shared" si="318"/>
        <v>9.0318637012801949E-7</v>
      </c>
      <c r="AF4674">
        <f t="shared" si="320"/>
        <v>5.6358829495988395E-4</v>
      </c>
      <c r="AG4674">
        <f t="shared" si="321"/>
        <v>4.2196867212381068E-3</v>
      </c>
    </row>
    <row r="4675" spans="30:33" x14ac:dyDescent="0.2">
      <c r="AD4675">
        <f t="shared" si="319"/>
        <v>4673</v>
      </c>
      <c r="AE4675">
        <f t="shared" si="318"/>
        <v>9.0174127193581468E-7</v>
      </c>
      <c r="AF4675">
        <f t="shared" si="320"/>
        <v>5.626865536879481E-4</v>
      </c>
      <c r="AG4675">
        <f t="shared" si="321"/>
        <v>4.2138369637560623E-3</v>
      </c>
    </row>
    <row r="4676" spans="30:33" x14ac:dyDescent="0.2">
      <c r="AD4676">
        <f t="shared" si="319"/>
        <v>4674</v>
      </c>
      <c r="AE4676">
        <f t="shared" si="318"/>
        <v>9.0029848590071736E-7</v>
      </c>
      <c r="AF4676">
        <f t="shared" si="320"/>
        <v>5.6178625520204731E-4</v>
      </c>
      <c r="AG4676">
        <f t="shared" si="321"/>
        <v>4.2079951230999529E-3</v>
      </c>
    </row>
    <row r="4677" spans="30:33" x14ac:dyDescent="0.2">
      <c r="AD4677">
        <f t="shared" si="319"/>
        <v>4675</v>
      </c>
      <c r="AE4677">
        <f t="shared" si="318"/>
        <v>8.9885800832327607E-7</v>
      </c>
      <c r="AF4677">
        <f t="shared" si="320"/>
        <v>5.6088739719372402E-4</v>
      </c>
      <c r="AG4677">
        <f t="shared" si="321"/>
        <v>4.2021611889113157E-3</v>
      </c>
    </row>
    <row r="4678" spans="30:33" x14ac:dyDescent="0.2">
      <c r="AD4678">
        <f t="shared" si="319"/>
        <v>4676</v>
      </c>
      <c r="AE4678">
        <f t="shared" si="318"/>
        <v>8.9741983550995887E-7</v>
      </c>
      <c r="AF4678">
        <f t="shared" si="320"/>
        <v>5.5998997735821399E-4</v>
      </c>
      <c r="AG4678">
        <f t="shared" si="321"/>
        <v>4.1963351508445676E-3</v>
      </c>
    </row>
    <row r="4679" spans="30:33" x14ac:dyDescent="0.2">
      <c r="AD4679">
        <f t="shared" si="319"/>
        <v>4677</v>
      </c>
      <c r="AE4679">
        <f t="shared" si="318"/>
        <v>8.9598396377314281E-7</v>
      </c>
      <c r="AF4679">
        <f t="shared" si="320"/>
        <v>5.590939933944408E-4</v>
      </c>
      <c r="AG4679">
        <f t="shared" si="321"/>
        <v>4.1905169985669887E-3</v>
      </c>
    </row>
    <row r="4680" spans="30:33" x14ac:dyDescent="0.2">
      <c r="AD4680">
        <f t="shared" si="319"/>
        <v>4678</v>
      </c>
      <c r="AE4680">
        <f t="shared" si="318"/>
        <v>8.9455038943110569E-7</v>
      </c>
      <c r="AF4680">
        <f t="shared" si="320"/>
        <v>5.5819944300500963E-4</v>
      </c>
      <c r="AG4680">
        <f t="shared" si="321"/>
        <v>4.1847067217587125E-3</v>
      </c>
    </row>
    <row r="4681" spans="30:33" x14ac:dyDescent="0.2">
      <c r="AD4681">
        <f t="shared" si="319"/>
        <v>4679</v>
      </c>
      <c r="AE4681">
        <f t="shared" si="318"/>
        <v>8.9311910880801579E-7</v>
      </c>
      <c r="AF4681">
        <f t="shared" si="320"/>
        <v>5.5730632389620156E-4</v>
      </c>
      <c r="AG4681">
        <f t="shared" si="321"/>
        <v>4.1789043101127061E-3</v>
      </c>
    </row>
    <row r="4682" spans="30:33" x14ac:dyDescent="0.2">
      <c r="AD4682">
        <f t="shared" si="319"/>
        <v>4680</v>
      </c>
      <c r="AE4682">
        <f t="shared" si="318"/>
        <v>8.9169011823392288E-7</v>
      </c>
      <c r="AF4682">
        <f t="shared" si="320"/>
        <v>5.5641463377796758E-4</v>
      </c>
      <c r="AG4682">
        <f t="shared" si="321"/>
        <v>4.1731097533347595E-3</v>
      </c>
    </row>
    <row r="4683" spans="30:33" x14ac:dyDescent="0.2">
      <c r="AD4683">
        <f t="shared" si="319"/>
        <v>4681</v>
      </c>
      <c r="AE4683">
        <f t="shared" si="318"/>
        <v>8.9026341404474857E-7</v>
      </c>
      <c r="AF4683">
        <f t="shared" si="320"/>
        <v>5.5552437036392286E-4</v>
      </c>
      <c r="AG4683">
        <f t="shared" si="321"/>
        <v>4.1673230411434677E-3</v>
      </c>
    </row>
    <row r="4684" spans="30:33" x14ac:dyDescent="0.2">
      <c r="AD4684">
        <f t="shared" si="319"/>
        <v>4682</v>
      </c>
      <c r="AE4684">
        <f t="shared" si="318"/>
        <v>8.8883899258227698E-7</v>
      </c>
      <c r="AF4684">
        <f t="shared" si="320"/>
        <v>5.5463553137134053E-4</v>
      </c>
      <c r="AG4684">
        <f t="shared" si="321"/>
        <v>4.1615441632702208E-3</v>
      </c>
    </row>
    <row r="4685" spans="30:33" x14ac:dyDescent="0.2">
      <c r="AD4685">
        <f t="shared" si="319"/>
        <v>4683</v>
      </c>
      <c r="AE4685">
        <f t="shared" si="318"/>
        <v>8.8741685019414524E-7</v>
      </c>
      <c r="AF4685">
        <f t="shared" si="320"/>
        <v>5.5374811452114632E-4</v>
      </c>
      <c r="AG4685">
        <f t="shared" si="321"/>
        <v>4.1557731094591819E-3</v>
      </c>
    </row>
    <row r="4686" spans="30:33" x14ac:dyDescent="0.2">
      <c r="AD4686">
        <f t="shared" si="319"/>
        <v>4684</v>
      </c>
      <c r="AE4686">
        <f t="shared" si="318"/>
        <v>8.8599698323383449E-7</v>
      </c>
      <c r="AF4686">
        <f t="shared" si="320"/>
        <v>5.5286211753791245E-4</v>
      </c>
      <c r="AG4686">
        <f t="shared" si="321"/>
        <v>4.1500098694672808E-3</v>
      </c>
    </row>
    <row r="4687" spans="30:33" x14ac:dyDescent="0.2">
      <c r="AD4687">
        <f t="shared" si="319"/>
        <v>4685</v>
      </c>
      <c r="AE4687">
        <f t="shared" si="318"/>
        <v>8.8457938806066032E-7</v>
      </c>
      <c r="AF4687">
        <f t="shared" si="320"/>
        <v>5.5197753814985177E-4</v>
      </c>
      <c r="AG4687">
        <f t="shared" si="321"/>
        <v>4.1442544330641939E-3</v>
      </c>
    </row>
    <row r="4688" spans="30:33" x14ac:dyDescent="0.2">
      <c r="AD4688">
        <f t="shared" si="319"/>
        <v>4686</v>
      </c>
      <c r="AE4688">
        <f t="shared" si="318"/>
        <v>8.8316406103976326E-7</v>
      </c>
      <c r="AF4688">
        <f t="shared" si="320"/>
        <v>5.5109437408881203E-4</v>
      </c>
      <c r="AG4688">
        <f t="shared" si="321"/>
        <v>4.1385067900323305E-3</v>
      </c>
    </row>
    <row r="4689" spans="30:33" x14ac:dyDescent="0.2">
      <c r="AD4689">
        <f t="shared" si="319"/>
        <v>4687</v>
      </c>
      <c r="AE4689">
        <f t="shared" si="318"/>
        <v>8.8175099854209969E-7</v>
      </c>
      <c r="AF4689">
        <f t="shared" si="320"/>
        <v>5.5021262309026993E-4</v>
      </c>
      <c r="AG4689">
        <f t="shared" si="321"/>
        <v>4.1327669301668216E-3</v>
      </c>
    </row>
    <row r="4690" spans="30:33" x14ac:dyDescent="0.2">
      <c r="AD4690">
        <f t="shared" si="319"/>
        <v>4688</v>
      </c>
      <c r="AE4690">
        <f t="shared" si="318"/>
        <v>8.8034019694443229E-7</v>
      </c>
      <c r="AF4690">
        <f t="shared" si="320"/>
        <v>5.4933228289332544E-4</v>
      </c>
      <c r="AG4690">
        <f t="shared" si="321"/>
        <v>4.1270348432754988E-3</v>
      </c>
    </row>
    <row r="4691" spans="30:33" x14ac:dyDescent="0.2">
      <c r="AD4691">
        <f t="shared" si="319"/>
        <v>4689</v>
      </c>
      <c r="AE4691">
        <f t="shared" ref="AE4691:AE4754" si="322">AF4690*$AE$3</f>
        <v>8.7893165262932113E-7</v>
      </c>
      <c r="AF4691">
        <f t="shared" si="320"/>
        <v>5.484533512406961E-4</v>
      </c>
      <c r="AG4691">
        <f t="shared" si="321"/>
        <v>4.1213105191788869E-3</v>
      </c>
    </row>
    <row r="4692" spans="30:33" x14ac:dyDescent="0.2">
      <c r="AD4692">
        <f t="shared" si="319"/>
        <v>4690</v>
      </c>
      <c r="AE4692">
        <f t="shared" si="322"/>
        <v>8.775253619851142E-7</v>
      </c>
      <c r="AF4692">
        <f t="shared" si="320"/>
        <v>5.4757582587871092E-4</v>
      </c>
      <c r="AG4692">
        <f t="shared" si="321"/>
        <v>4.1155939477101854E-3</v>
      </c>
    </row>
    <row r="4693" spans="30:33" x14ac:dyDescent="0.2">
      <c r="AD4693">
        <f t="shared" si="319"/>
        <v>4691</v>
      </c>
      <c r="AE4693">
        <f t="shared" si="322"/>
        <v>8.7612132140593791E-7</v>
      </c>
      <c r="AF4693">
        <f t="shared" si="320"/>
        <v>5.4669970455730496E-4</v>
      </c>
      <c r="AG4693">
        <f t="shared" si="321"/>
        <v>4.1098851187152544E-3</v>
      </c>
    </row>
    <row r="4694" spans="30:33" x14ac:dyDescent="0.2">
      <c r="AD4694">
        <f t="shared" si="319"/>
        <v>4692</v>
      </c>
      <c r="AE4694">
        <f t="shared" si="322"/>
        <v>8.7471952729168836E-7</v>
      </c>
      <c r="AF4694">
        <f t="shared" si="320"/>
        <v>5.4582498503001327E-4</v>
      </c>
      <c r="AG4694">
        <f t="shared" si="321"/>
        <v>4.1041840220526014E-3</v>
      </c>
    </row>
    <row r="4695" spans="30:33" x14ac:dyDescent="0.2">
      <c r="AD4695">
        <f t="shared" si="319"/>
        <v>4693</v>
      </c>
      <c r="AE4695">
        <f t="shared" si="322"/>
        <v>8.7331997604802159E-7</v>
      </c>
      <c r="AF4695">
        <f t="shared" si="320"/>
        <v>5.4495166505396525E-4</v>
      </c>
      <c r="AG4695">
        <f t="shared" si="321"/>
        <v>4.098490647593365E-3</v>
      </c>
    </row>
    <row r="4696" spans="30:33" x14ac:dyDescent="0.2">
      <c r="AD4696">
        <f t="shared" si="319"/>
        <v>4694</v>
      </c>
      <c r="AE4696">
        <f t="shared" si="322"/>
        <v>8.7192266408634476E-7</v>
      </c>
      <c r="AF4696">
        <f t="shared" si="320"/>
        <v>5.4407974238987889E-4</v>
      </c>
      <c r="AG4696">
        <f t="shared" si="321"/>
        <v>4.0928049852213023E-3</v>
      </c>
    </row>
    <row r="4697" spans="30:33" x14ac:dyDescent="0.2">
      <c r="AD4697">
        <f t="shared" si="319"/>
        <v>4695</v>
      </c>
      <c r="AE4697">
        <f t="shared" si="322"/>
        <v>8.7052758782380665E-7</v>
      </c>
      <c r="AF4697">
        <f t="shared" si="320"/>
        <v>5.4320921480205506E-4</v>
      </c>
      <c r="AG4697">
        <f t="shared" si="321"/>
        <v>4.0871270248327724E-3</v>
      </c>
    </row>
    <row r="4698" spans="30:33" x14ac:dyDescent="0.2">
      <c r="AD4698">
        <f t="shared" si="319"/>
        <v>4696</v>
      </c>
      <c r="AE4698">
        <f t="shared" si="322"/>
        <v>8.6913474368328846E-7</v>
      </c>
      <c r="AF4698">
        <f t="shared" si="320"/>
        <v>5.423400800583717E-4</v>
      </c>
      <c r="AG4698">
        <f t="shared" si="321"/>
        <v>4.0814567563367222E-3</v>
      </c>
    </row>
    <row r="4699" spans="30:33" x14ac:dyDescent="0.2">
      <c r="AD4699">
        <f t="shared" si="319"/>
        <v>4697</v>
      </c>
      <c r="AE4699">
        <f t="shared" si="322"/>
        <v>8.6774412809339508E-7</v>
      </c>
      <c r="AF4699">
        <f t="shared" si="320"/>
        <v>5.4147233593027826E-4</v>
      </c>
      <c r="AG4699">
        <f t="shared" si="321"/>
        <v>4.0757941696546764E-3</v>
      </c>
    </row>
    <row r="4700" spans="30:33" x14ac:dyDescent="0.2">
      <c r="AD4700">
        <f t="shared" si="319"/>
        <v>4698</v>
      </c>
      <c r="AE4700">
        <f t="shared" si="322"/>
        <v>8.663557374884456E-7</v>
      </c>
      <c r="AF4700">
        <f t="shared" si="320"/>
        <v>5.4060598019278977E-4</v>
      </c>
      <c r="AG4700">
        <f t="shared" si="321"/>
        <v>4.0701392547207171E-3</v>
      </c>
    </row>
    <row r="4701" spans="30:33" x14ac:dyDescent="0.2">
      <c r="AD4701">
        <f t="shared" si="319"/>
        <v>4699</v>
      </c>
      <c r="AE4701">
        <f t="shared" si="322"/>
        <v>8.6496956830846401E-7</v>
      </c>
      <c r="AF4701">
        <f t="shared" si="320"/>
        <v>5.3974101062448127E-4</v>
      </c>
      <c r="AG4701">
        <f t="shared" si="321"/>
        <v>4.0644920014814723E-3</v>
      </c>
    </row>
    <row r="4702" spans="30:33" x14ac:dyDescent="0.2">
      <c r="AD4702">
        <f t="shared" si="319"/>
        <v>4700</v>
      </c>
      <c r="AE4702">
        <f t="shared" si="322"/>
        <v>8.6358561699917044E-7</v>
      </c>
      <c r="AF4702">
        <f t="shared" si="320"/>
        <v>5.3887742500748211E-4</v>
      </c>
      <c r="AG4702">
        <f t="shared" si="321"/>
        <v>4.0588523998961014E-3</v>
      </c>
    </row>
    <row r="4703" spans="30:33" x14ac:dyDescent="0.2">
      <c r="AD4703">
        <f t="shared" si="319"/>
        <v>4701</v>
      </c>
      <c r="AE4703">
        <f t="shared" si="322"/>
        <v>8.6220388001197172E-7</v>
      </c>
      <c r="AF4703">
        <f t="shared" si="320"/>
        <v>5.3801522112747015E-4</v>
      </c>
      <c r="AG4703">
        <f t="shared" si="321"/>
        <v>4.053220439936279E-3</v>
      </c>
    </row>
    <row r="4704" spans="30:33" x14ac:dyDescent="0.2">
      <c r="AD4704">
        <f t="shared" si="319"/>
        <v>4702</v>
      </c>
      <c r="AE4704">
        <f t="shared" si="322"/>
        <v>8.6082435380395266E-7</v>
      </c>
      <c r="AF4704">
        <f t="shared" si="320"/>
        <v>5.371543967736662E-4</v>
      </c>
      <c r="AG4704">
        <f t="shared" si="321"/>
        <v>4.0475961115861853E-3</v>
      </c>
    </row>
    <row r="4705" spans="30:33" x14ac:dyDescent="0.2">
      <c r="AD4705">
        <f t="shared" si="319"/>
        <v>4703</v>
      </c>
      <c r="AE4705">
        <f t="shared" si="322"/>
        <v>8.5944703483786627E-7</v>
      </c>
      <c r="AF4705">
        <f t="shared" si="320"/>
        <v>5.3629494973882826E-4</v>
      </c>
      <c r="AG4705">
        <f t="shared" si="321"/>
        <v>4.0419794048424853E-3</v>
      </c>
    </row>
    <row r="4706" spans="30:33" x14ac:dyDescent="0.2">
      <c r="AD4706">
        <f t="shared" si="319"/>
        <v>4704</v>
      </c>
      <c r="AE4706">
        <f t="shared" si="322"/>
        <v>8.580719195821256E-7</v>
      </c>
      <c r="AF4706">
        <f t="shared" si="320"/>
        <v>5.3543687781924614E-4</v>
      </c>
      <c r="AG4706">
        <f t="shared" si="321"/>
        <v>4.0363703097143185E-3</v>
      </c>
    </row>
    <row r="4707" spans="30:33" x14ac:dyDescent="0.2">
      <c r="AD4707">
        <f t="shared" ref="AD4707:AD4770" si="323">AD4706+1</f>
        <v>4705</v>
      </c>
      <c r="AE4707">
        <f t="shared" si="322"/>
        <v>8.5669900451079419E-7</v>
      </c>
      <c r="AF4707">
        <f t="shared" ref="AF4707:AF4770" si="324">AF4706*$AF$3</f>
        <v>5.3458017881473537E-4</v>
      </c>
      <c r="AG4707">
        <f t="shared" ref="AG4707:AG4770" si="325">AD4707*AE4707</f>
        <v>4.0307688162232866E-3</v>
      </c>
    </row>
    <row r="4708" spans="30:33" x14ac:dyDescent="0.2">
      <c r="AD4708">
        <f t="shared" si="323"/>
        <v>4706</v>
      </c>
      <c r="AE4708">
        <f t="shared" si="322"/>
        <v>8.5532828610357699E-7</v>
      </c>
      <c r="AF4708">
        <f t="shared" si="324"/>
        <v>5.3372485052863175E-4</v>
      </c>
      <c r="AG4708">
        <f t="shared" si="325"/>
        <v>4.0251749144034335E-3</v>
      </c>
    </row>
    <row r="4709" spans="30:33" x14ac:dyDescent="0.2">
      <c r="AD4709">
        <f t="shared" si="323"/>
        <v>4707</v>
      </c>
      <c r="AE4709">
        <f t="shared" si="322"/>
        <v>8.5395976084581124E-7</v>
      </c>
      <c r="AF4709">
        <f t="shared" si="324"/>
        <v>5.3287089076778588E-4</v>
      </c>
      <c r="AG4709">
        <f t="shared" si="325"/>
        <v>4.0195885943012334E-3</v>
      </c>
    </row>
    <row r="4710" spans="30:33" x14ac:dyDescent="0.2">
      <c r="AD4710">
        <f t="shared" si="323"/>
        <v>4708</v>
      </c>
      <c r="AE4710">
        <f t="shared" si="322"/>
        <v>8.5259342522845778E-7</v>
      </c>
      <c r="AF4710">
        <f t="shared" si="324"/>
        <v>5.3201829734255736E-4</v>
      </c>
      <c r="AG4710">
        <f t="shared" si="325"/>
        <v>4.0140098459755793E-3</v>
      </c>
    </row>
    <row r="4711" spans="30:33" x14ac:dyDescent="0.2">
      <c r="AD4711">
        <f t="shared" si="323"/>
        <v>4709</v>
      </c>
      <c r="AE4711">
        <f t="shared" si="322"/>
        <v>8.5122927574809219E-7</v>
      </c>
      <c r="AF4711">
        <f t="shared" si="324"/>
        <v>5.3116706806680927E-4</v>
      </c>
      <c r="AG4711">
        <f t="shared" si="325"/>
        <v>4.0084386594977659E-3</v>
      </c>
    </row>
    <row r="4712" spans="30:33" x14ac:dyDescent="0.2">
      <c r="AD4712">
        <f t="shared" si="323"/>
        <v>4710</v>
      </c>
      <c r="AE4712">
        <f t="shared" si="322"/>
        <v>8.498673089068952E-7</v>
      </c>
      <c r="AF4712">
        <f t="shared" si="324"/>
        <v>5.3031720075790237E-4</v>
      </c>
      <c r="AG4712">
        <f t="shared" si="325"/>
        <v>4.0028750249514761E-3</v>
      </c>
    </row>
    <row r="4713" spans="30:33" x14ac:dyDescent="0.2">
      <c r="AD4713">
        <f t="shared" si="323"/>
        <v>4711</v>
      </c>
      <c r="AE4713">
        <f t="shared" si="322"/>
        <v>8.4850752121264421E-7</v>
      </c>
      <c r="AF4713">
        <f t="shared" si="324"/>
        <v>5.2946869323668969E-4</v>
      </c>
      <c r="AG4713">
        <f t="shared" si="325"/>
        <v>3.997318932432767E-3</v>
      </c>
    </row>
    <row r="4714" spans="30:33" x14ac:dyDescent="0.2">
      <c r="AD4714">
        <f t="shared" si="323"/>
        <v>4712</v>
      </c>
      <c r="AE4714">
        <f t="shared" si="322"/>
        <v>8.4714990917870383E-7</v>
      </c>
      <c r="AF4714">
        <f t="shared" si="324"/>
        <v>5.2862154332751097E-4</v>
      </c>
      <c r="AG4714">
        <f t="shared" si="325"/>
        <v>3.9917703720500526E-3</v>
      </c>
    </row>
    <row r="4715" spans="30:33" x14ac:dyDescent="0.2">
      <c r="AD4715">
        <f t="shared" si="323"/>
        <v>4713</v>
      </c>
      <c r="AE4715">
        <f t="shared" si="322"/>
        <v>8.4579446932401791E-7</v>
      </c>
      <c r="AF4715">
        <f t="shared" si="324"/>
        <v>5.2777574885818691E-4</v>
      </c>
      <c r="AG4715">
        <f t="shared" si="325"/>
        <v>3.9862293339240967E-3</v>
      </c>
    </row>
    <row r="4716" spans="30:33" x14ac:dyDescent="0.2">
      <c r="AD4716">
        <f t="shared" si="323"/>
        <v>4714</v>
      </c>
      <c r="AE4716">
        <f t="shared" si="322"/>
        <v>8.444411981730994E-7</v>
      </c>
      <c r="AF4716">
        <f t="shared" si="324"/>
        <v>5.269313076600138E-4</v>
      </c>
      <c r="AG4716">
        <f t="shared" si="325"/>
        <v>3.9806958081879907E-3</v>
      </c>
    </row>
    <row r="4717" spans="30:33" x14ac:dyDescent="0.2">
      <c r="AD4717">
        <f t="shared" si="323"/>
        <v>4715</v>
      </c>
      <c r="AE4717">
        <f t="shared" si="322"/>
        <v>8.4309009225602246E-7</v>
      </c>
      <c r="AF4717">
        <f t="shared" si="324"/>
        <v>5.2608821756775772E-4</v>
      </c>
      <c r="AG4717">
        <f t="shared" si="325"/>
        <v>3.9751697849871462E-3</v>
      </c>
    </row>
    <row r="4718" spans="30:33" x14ac:dyDescent="0.2">
      <c r="AD4718">
        <f t="shared" si="323"/>
        <v>4716</v>
      </c>
      <c r="AE4718">
        <f t="shared" si="322"/>
        <v>8.417411481084127E-7</v>
      </c>
      <c r="AF4718">
        <f t="shared" si="324"/>
        <v>5.2524647641964933E-4</v>
      </c>
      <c r="AG4718">
        <f t="shared" si="325"/>
        <v>3.9696512544792747E-3</v>
      </c>
    </row>
    <row r="4719" spans="30:33" x14ac:dyDescent="0.2">
      <c r="AD4719">
        <f t="shared" si="323"/>
        <v>4717</v>
      </c>
      <c r="AE4719">
        <f t="shared" si="322"/>
        <v>8.4039436227143935E-7</v>
      </c>
      <c r="AF4719">
        <f t="shared" si="324"/>
        <v>5.2440608205737787E-4</v>
      </c>
      <c r="AG4719">
        <f t="shared" si="325"/>
        <v>3.9641402068343792E-3</v>
      </c>
    </row>
    <row r="4720" spans="30:33" x14ac:dyDescent="0.2">
      <c r="AD4720">
        <f t="shared" si="323"/>
        <v>4718</v>
      </c>
      <c r="AE4720">
        <f t="shared" si="322"/>
        <v>8.3904973129180498E-7</v>
      </c>
      <c r="AF4720">
        <f t="shared" si="324"/>
        <v>5.2356703232608599E-4</v>
      </c>
      <c r="AG4720">
        <f t="shared" si="325"/>
        <v>3.9586366322347357E-3</v>
      </c>
    </row>
    <row r="4721" spans="30:33" x14ac:dyDescent="0.2">
      <c r="AD4721">
        <f t="shared" si="323"/>
        <v>4719</v>
      </c>
      <c r="AE4721">
        <f t="shared" si="322"/>
        <v>8.3770725172173802E-7</v>
      </c>
      <c r="AF4721">
        <f t="shared" si="324"/>
        <v>5.2272932507436423E-4</v>
      </c>
      <c r="AG4721">
        <f t="shared" si="325"/>
        <v>3.9531405208748814E-3</v>
      </c>
    </row>
    <row r="4722" spans="30:33" x14ac:dyDescent="0.2">
      <c r="AD4722">
        <f t="shared" si="323"/>
        <v>4720</v>
      </c>
      <c r="AE4722">
        <f t="shared" si="322"/>
        <v>8.3636692011898316E-7</v>
      </c>
      <c r="AF4722">
        <f t="shared" si="324"/>
        <v>5.2189295815424522E-4</v>
      </c>
      <c r="AG4722">
        <f t="shared" si="325"/>
        <v>3.9476518629616006E-3</v>
      </c>
    </row>
    <row r="4723" spans="30:33" x14ac:dyDescent="0.2">
      <c r="AD4723">
        <f t="shared" si="323"/>
        <v>4721</v>
      </c>
      <c r="AE4723">
        <f t="shared" si="322"/>
        <v>8.3502873304679274E-7</v>
      </c>
      <c r="AF4723">
        <f t="shared" si="324"/>
        <v>5.2105792942119843E-4</v>
      </c>
      <c r="AG4723">
        <f t="shared" si="325"/>
        <v>3.9421706487139082E-3</v>
      </c>
    </row>
    <row r="4724" spans="30:33" x14ac:dyDescent="0.2">
      <c r="AD4724">
        <f t="shared" si="323"/>
        <v>4722</v>
      </c>
      <c r="AE4724">
        <f t="shared" si="322"/>
        <v>8.3369268707391792E-7</v>
      </c>
      <c r="AF4724">
        <f t="shared" si="324"/>
        <v>5.202242367341245E-4</v>
      </c>
      <c r="AG4724">
        <f t="shared" si="325"/>
        <v>3.9366968683630403E-3</v>
      </c>
    </row>
    <row r="4725" spans="30:33" x14ac:dyDescent="0.2">
      <c r="AD4725">
        <f t="shared" si="323"/>
        <v>4723</v>
      </c>
      <c r="AE4725">
        <f t="shared" si="322"/>
        <v>8.323587787745996E-7</v>
      </c>
      <c r="AF4725">
        <f t="shared" si="324"/>
        <v>5.1939187795534993E-4</v>
      </c>
      <c r="AG4725">
        <f t="shared" si="325"/>
        <v>3.9312305121524341E-3</v>
      </c>
    </row>
    <row r="4726" spans="30:33" x14ac:dyDescent="0.2">
      <c r="AD4726">
        <f t="shared" si="323"/>
        <v>4724</v>
      </c>
      <c r="AE4726">
        <f t="shared" si="322"/>
        <v>8.3102700472856023E-7</v>
      </c>
      <c r="AF4726">
        <f t="shared" si="324"/>
        <v>5.1856085095062132E-4</v>
      </c>
      <c r="AG4726">
        <f t="shared" si="325"/>
        <v>3.9257715703377187E-3</v>
      </c>
    </row>
    <row r="4727" spans="30:33" x14ac:dyDescent="0.2">
      <c r="AD4727">
        <f t="shared" si="323"/>
        <v>4725</v>
      </c>
      <c r="AE4727">
        <f t="shared" si="322"/>
        <v>8.2969736152099454E-7</v>
      </c>
      <c r="AF4727">
        <f t="shared" si="324"/>
        <v>5.1773115358910032E-4</v>
      </c>
      <c r="AG4727">
        <f t="shared" si="325"/>
        <v>3.9203200331866996E-3</v>
      </c>
    </row>
    <row r="4728" spans="30:33" x14ac:dyDescent="0.2">
      <c r="AD4728">
        <f t="shared" si="323"/>
        <v>4726</v>
      </c>
      <c r="AE4728">
        <f t="shared" si="322"/>
        <v>8.2836984574256093E-7</v>
      </c>
      <c r="AF4728">
        <f t="shared" si="324"/>
        <v>5.1690278374335772E-4</v>
      </c>
      <c r="AG4728">
        <f t="shared" si="325"/>
        <v>3.9148758909793432E-3</v>
      </c>
    </row>
    <row r="4729" spans="30:33" x14ac:dyDescent="0.2">
      <c r="AD4729">
        <f t="shared" si="323"/>
        <v>4727</v>
      </c>
      <c r="AE4729">
        <f t="shared" si="322"/>
        <v>8.2704445398937268E-7</v>
      </c>
      <c r="AF4729">
        <f t="shared" si="324"/>
        <v>5.1607573928936828E-4</v>
      </c>
      <c r="AG4729">
        <f t="shared" si="325"/>
        <v>3.9094391340077648E-3</v>
      </c>
    </row>
    <row r="4730" spans="30:33" x14ac:dyDescent="0.2">
      <c r="AD4730">
        <f t="shared" si="323"/>
        <v>4728</v>
      </c>
      <c r="AE4730">
        <f t="shared" si="322"/>
        <v>8.2572118286298963E-7</v>
      </c>
      <c r="AF4730">
        <f t="shared" si="324"/>
        <v>5.1525001810650531E-4</v>
      </c>
      <c r="AG4730">
        <f t="shared" si="325"/>
        <v>3.9040097525762148E-3</v>
      </c>
    </row>
    <row r="4731" spans="30:33" x14ac:dyDescent="0.2">
      <c r="AD4731">
        <f t="shared" si="323"/>
        <v>4729</v>
      </c>
      <c r="AE4731">
        <f t="shared" si="322"/>
        <v>8.244000289704089E-7</v>
      </c>
      <c r="AF4731">
        <f t="shared" si="324"/>
        <v>5.1442561807753489E-4</v>
      </c>
      <c r="AG4731">
        <f t="shared" si="325"/>
        <v>3.8985877370010637E-3</v>
      </c>
    </row>
    <row r="4732" spans="30:33" x14ac:dyDescent="0.2">
      <c r="AD4732">
        <f t="shared" si="323"/>
        <v>4730</v>
      </c>
      <c r="AE4732">
        <f t="shared" si="322"/>
        <v>8.2308098892405616E-7</v>
      </c>
      <c r="AF4732">
        <f t="shared" si="324"/>
        <v>5.1360253708861083E-4</v>
      </c>
      <c r="AG4732">
        <f t="shared" si="325"/>
        <v>3.8931730776107856E-3</v>
      </c>
    </row>
    <row r="4733" spans="30:33" x14ac:dyDescent="0.2">
      <c r="AD4733">
        <f t="shared" si="323"/>
        <v>4731</v>
      </c>
      <c r="AE4733">
        <f t="shared" si="322"/>
        <v>8.2176405934177766E-7</v>
      </c>
      <c r="AF4733">
        <f t="shared" si="324"/>
        <v>5.1278077302926908E-4</v>
      </c>
      <c r="AG4733">
        <f t="shared" si="325"/>
        <v>3.8877657647459502E-3</v>
      </c>
    </row>
    <row r="4734" spans="30:33" x14ac:dyDescent="0.2">
      <c r="AD4734">
        <f t="shared" si="323"/>
        <v>4732</v>
      </c>
      <c r="AE4734">
        <f t="shared" si="322"/>
        <v>8.2044923684683093E-7</v>
      </c>
      <c r="AF4734">
        <f t="shared" si="324"/>
        <v>5.1196032379242223E-4</v>
      </c>
      <c r="AG4734">
        <f t="shared" si="325"/>
        <v>3.8823657887592038E-3</v>
      </c>
    </row>
    <row r="4735" spans="30:33" x14ac:dyDescent="0.2">
      <c r="AD4735">
        <f t="shared" si="323"/>
        <v>4733</v>
      </c>
      <c r="AE4735">
        <f t="shared" si="322"/>
        <v>8.1913651806787596E-7</v>
      </c>
      <c r="AF4735">
        <f t="shared" si="324"/>
        <v>5.1114118727435434E-4</v>
      </c>
      <c r="AG4735">
        <f t="shared" si="325"/>
        <v>3.8769731400152569E-3</v>
      </c>
    </row>
    <row r="4736" spans="30:33" x14ac:dyDescent="0.2">
      <c r="AD4736">
        <f t="shared" si="323"/>
        <v>4734</v>
      </c>
      <c r="AE4736">
        <f t="shared" si="322"/>
        <v>8.1782589963896731E-7</v>
      </c>
      <c r="AF4736">
        <f t="shared" si="324"/>
        <v>5.1032336137471533E-4</v>
      </c>
      <c r="AG4736">
        <f t="shared" si="325"/>
        <v>3.8715878088908711E-3</v>
      </c>
    </row>
    <row r="4737" spans="30:33" x14ac:dyDescent="0.2">
      <c r="AD4737">
        <f t="shared" si="323"/>
        <v>4735</v>
      </c>
      <c r="AE4737">
        <f t="shared" si="322"/>
        <v>8.1651737819954495E-7</v>
      </c>
      <c r="AF4737">
        <f t="shared" si="324"/>
        <v>5.0950684399651575E-4</v>
      </c>
      <c r="AG4737">
        <f t="shared" si="325"/>
        <v>3.8662097857748452E-3</v>
      </c>
    </row>
    <row r="4738" spans="30:33" x14ac:dyDescent="0.2">
      <c r="AD4738">
        <f t="shared" si="323"/>
        <v>4736</v>
      </c>
      <c r="AE4738">
        <f t="shared" si="322"/>
        <v>8.1521095039442561E-7</v>
      </c>
      <c r="AF4738">
        <f t="shared" si="324"/>
        <v>5.086916330461213E-4</v>
      </c>
      <c r="AG4738">
        <f t="shared" si="325"/>
        <v>3.8608390610679996E-3</v>
      </c>
    </row>
    <row r="4739" spans="30:33" x14ac:dyDescent="0.2">
      <c r="AD4739">
        <f t="shared" si="323"/>
        <v>4737</v>
      </c>
      <c r="AE4739">
        <f t="shared" si="322"/>
        <v>8.1390661287379443E-7</v>
      </c>
      <c r="AF4739">
        <f t="shared" si="324"/>
        <v>5.0787772643324743E-4</v>
      </c>
      <c r="AG4739">
        <f t="shared" si="325"/>
        <v>3.8554756251831641E-3</v>
      </c>
    </row>
    <row r="4740" spans="30:33" x14ac:dyDescent="0.2">
      <c r="AD4740">
        <f t="shared" si="323"/>
        <v>4738</v>
      </c>
      <c r="AE4740">
        <f t="shared" si="322"/>
        <v>8.1260436229319622E-7</v>
      </c>
      <c r="AF4740">
        <f t="shared" si="324"/>
        <v>5.0706512207095427E-4</v>
      </c>
      <c r="AG4740">
        <f t="shared" si="325"/>
        <v>3.8501194685451635E-3</v>
      </c>
    </row>
    <row r="4741" spans="30:33" x14ac:dyDescent="0.2">
      <c r="AD4741">
        <f t="shared" si="323"/>
        <v>4739</v>
      </c>
      <c r="AE4741">
        <f t="shared" si="322"/>
        <v>8.1130419531352717E-7</v>
      </c>
      <c r="AF4741">
        <f t="shared" si="324"/>
        <v>5.0625381787564071E-4</v>
      </c>
      <c r="AG4741">
        <f t="shared" si="325"/>
        <v>3.8447705815908054E-3</v>
      </c>
    </row>
    <row r="4742" spans="30:33" x14ac:dyDescent="0.2">
      <c r="AD4742">
        <f t="shared" si="323"/>
        <v>4740</v>
      </c>
      <c r="AE4742">
        <f t="shared" si="322"/>
        <v>8.1000610860102546E-7</v>
      </c>
      <c r="AF4742">
        <f t="shared" si="324"/>
        <v>5.0544381176703972E-4</v>
      </c>
      <c r="AG4742">
        <f t="shared" si="325"/>
        <v>3.8394289547688605E-3</v>
      </c>
    </row>
    <row r="4743" spans="30:33" x14ac:dyDescent="0.2">
      <c r="AD4743">
        <f t="shared" si="323"/>
        <v>4741</v>
      </c>
      <c r="AE4743">
        <f t="shared" si="322"/>
        <v>8.0871009882726392E-7</v>
      </c>
      <c r="AF4743">
        <f t="shared" si="324"/>
        <v>5.0463510166821239E-4</v>
      </c>
      <c r="AG4743">
        <f t="shared" si="325"/>
        <v>3.8340945785400584E-3</v>
      </c>
    </row>
    <row r="4744" spans="30:33" x14ac:dyDescent="0.2">
      <c r="AD4744">
        <f t="shared" si="323"/>
        <v>4742</v>
      </c>
      <c r="AE4744">
        <f t="shared" si="322"/>
        <v>8.0741616266914021E-7</v>
      </c>
      <c r="AF4744">
        <f t="shared" si="324"/>
        <v>5.0382768550554327E-4</v>
      </c>
      <c r="AG4744">
        <f t="shared" si="325"/>
        <v>3.8287674433770628E-3</v>
      </c>
    </row>
    <row r="4745" spans="30:33" x14ac:dyDescent="0.2">
      <c r="AD4745">
        <f t="shared" si="323"/>
        <v>4743</v>
      </c>
      <c r="AE4745">
        <f t="shared" si="322"/>
        <v>8.061242968088696E-7</v>
      </c>
      <c r="AF4745">
        <f t="shared" si="324"/>
        <v>5.0302156120873441E-4</v>
      </c>
      <c r="AG4745">
        <f t="shared" si="325"/>
        <v>3.8234475397644686E-3</v>
      </c>
    </row>
    <row r="4746" spans="30:33" x14ac:dyDescent="0.2">
      <c r="AD4746">
        <f t="shared" si="323"/>
        <v>4744</v>
      </c>
      <c r="AE4746">
        <f t="shared" si="322"/>
        <v>8.0483449793397547E-7</v>
      </c>
      <c r="AF4746">
        <f t="shared" si="324"/>
        <v>5.0221672671080047E-4</v>
      </c>
      <c r="AG4746">
        <f t="shared" si="325"/>
        <v>3.8181348581987798E-3</v>
      </c>
    </row>
    <row r="4747" spans="30:33" x14ac:dyDescent="0.2">
      <c r="AD4747">
        <f t="shared" si="323"/>
        <v>4745</v>
      </c>
      <c r="AE4747">
        <f t="shared" si="322"/>
        <v>8.0354676273728111E-7</v>
      </c>
      <c r="AF4747">
        <f t="shared" si="324"/>
        <v>5.0141317994806321E-4</v>
      </c>
      <c r="AG4747">
        <f t="shared" si="325"/>
        <v>3.8128293891883987E-3</v>
      </c>
    </row>
    <row r="4748" spans="30:33" x14ac:dyDescent="0.2">
      <c r="AD4748">
        <f t="shared" si="323"/>
        <v>4746</v>
      </c>
      <c r="AE4748">
        <f t="shared" si="322"/>
        <v>8.0226108791690153E-7</v>
      </c>
      <c r="AF4748">
        <f t="shared" si="324"/>
        <v>5.0061091886014625E-4</v>
      </c>
      <c r="AG4748">
        <f t="shared" si="325"/>
        <v>3.8075311232536146E-3</v>
      </c>
    </row>
    <row r="4749" spans="30:33" x14ac:dyDescent="0.2">
      <c r="AD4749">
        <f t="shared" si="323"/>
        <v>4747</v>
      </c>
      <c r="AE4749">
        <f t="shared" si="322"/>
        <v>8.0097747017623436E-7</v>
      </c>
      <c r="AF4749">
        <f t="shared" si="324"/>
        <v>4.9980994138997003E-4</v>
      </c>
      <c r="AG4749">
        <f t="shared" si="325"/>
        <v>3.8022400509265847E-3</v>
      </c>
    </row>
    <row r="4750" spans="30:33" x14ac:dyDescent="0.2">
      <c r="AD4750">
        <f t="shared" si="323"/>
        <v>4748</v>
      </c>
      <c r="AE4750">
        <f t="shared" si="322"/>
        <v>7.9969590622395246E-7</v>
      </c>
      <c r="AF4750">
        <f t="shared" si="324"/>
        <v>4.990102454837461E-4</v>
      </c>
      <c r="AG4750">
        <f t="shared" si="325"/>
        <v>3.7969561627513261E-3</v>
      </c>
    </row>
    <row r="4751" spans="30:33" x14ac:dyDescent="0.2">
      <c r="AD4751">
        <f t="shared" si="323"/>
        <v>4749</v>
      </c>
      <c r="AE4751">
        <f t="shared" si="322"/>
        <v>7.9841639277399416E-7</v>
      </c>
      <c r="AF4751">
        <f t="shared" si="324"/>
        <v>4.9821182909097212E-4</v>
      </c>
      <c r="AG4751">
        <f t="shared" si="325"/>
        <v>3.7916794492836984E-3</v>
      </c>
    </row>
    <row r="4752" spans="30:33" x14ac:dyDescent="0.2">
      <c r="AD4752">
        <f t="shared" si="323"/>
        <v>4750</v>
      </c>
      <c r="AE4752">
        <f t="shared" si="322"/>
        <v>7.9713892654555573E-7</v>
      </c>
      <c r="AF4752">
        <f t="shared" si="324"/>
        <v>4.9741469016442654E-4</v>
      </c>
      <c r="AG4752">
        <f t="shared" si="325"/>
        <v>3.7864099010913896E-3</v>
      </c>
    </row>
    <row r="4753" spans="30:33" x14ac:dyDescent="0.2">
      <c r="AD4753">
        <f t="shared" si="323"/>
        <v>4751</v>
      </c>
      <c r="AE4753">
        <f t="shared" si="322"/>
        <v>7.9586350426308286E-7</v>
      </c>
      <c r="AF4753">
        <f t="shared" si="324"/>
        <v>4.9661882666016339E-4</v>
      </c>
      <c r="AG4753">
        <f t="shared" si="325"/>
        <v>3.7811475087539065E-3</v>
      </c>
    </row>
    <row r="4754" spans="30:33" x14ac:dyDescent="0.2">
      <c r="AD4754">
        <f t="shared" si="323"/>
        <v>4752</v>
      </c>
      <c r="AE4754">
        <f t="shared" si="322"/>
        <v>7.9459012265626179E-7</v>
      </c>
      <c r="AF4754">
        <f t="shared" si="324"/>
        <v>4.958242365375071E-4</v>
      </c>
      <c r="AG4754">
        <f t="shared" si="325"/>
        <v>3.7758922628625563E-3</v>
      </c>
    </row>
    <row r="4755" spans="30:33" x14ac:dyDescent="0.2">
      <c r="AD4755">
        <f t="shared" si="323"/>
        <v>4753</v>
      </c>
      <c r="AE4755">
        <f t="shared" ref="AE4755:AE4818" si="326">AF4754*$AE$3</f>
        <v>7.9331877846001176E-7</v>
      </c>
      <c r="AF4755">
        <f t="shared" si="324"/>
        <v>4.9503091775904707E-4</v>
      </c>
      <c r="AG4755">
        <f t="shared" si="325"/>
        <v>3.7706441540204358E-3</v>
      </c>
    </row>
    <row r="4756" spans="30:33" x14ac:dyDescent="0.2">
      <c r="AD4756">
        <f t="shared" si="323"/>
        <v>4754</v>
      </c>
      <c r="AE4756">
        <f t="shared" si="326"/>
        <v>7.9204946841447565E-7</v>
      </c>
      <c r="AF4756">
        <f t="shared" si="324"/>
        <v>4.9423886829063257E-4</v>
      </c>
      <c r="AG4756">
        <f t="shared" si="325"/>
        <v>3.7654031728424171E-3</v>
      </c>
    </row>
    <row r="4757" spans="30:33" x14ac:dyDescent="0.2">
      <c r="AD4757">
        <f t="shared" si="323"/>
        <v>4755</v>
      </c>
      <c r="AE4757">
        <f t="shared" si="326"/>
        <v>7.9078218926501246E-7</v>
      </c>
      <c r="AF4757">
        <f t="shared" si="324"/>
        <v>4.9344808610136753E-4</v>
      </c>
      <c r="AG4757">
        <f t="shared" si="325"/>
        <v>3.7601693099551343E-3</v>
      </c>
    </row>
    <row r="4758" spans="30:33" x14ac:dyDescent="0.2">
      <c r="AD4758">
        <f t="shared" si="323"/>
        <v>4756</v>
      </c>
      <c r="AE4758">
        <f t="shared" si="326"/>
        <v>7.8951693776218835E-7</v>
      </c>
      <c r="AF4758">
        <f t="shared" si="324"/>
        <v>4.9265856916360534E-4</v>
      </c>
      <c r="AG4758">
        <f t="shared" si="325"/>
        <v>3.7549425559969679E-3</v>
      </c>
    </row>
    <row r="4759" spans="30:33" x14ac:dyDescent="0.2">
      <c r="AD4759">
        <f t="shared" si="323"/>
        <v>4757</v>
      </c>
      <c r="AE4759">
        <f t="shared" si="326"/>
        <v>7.8825371066176889E-7</v>
      </c>
      <c r="AF4759">
        <f t="shared" si="324"/>
        <v>4.9187031545294354E-4</v>
      </c>
      <c r="AG4759">
        <f t="shared" si="325"/>
        <v>3.7497229016180346E-3</v>
      </c>
    </row>
    <row r="4760" spans="30:33" x14ac:dyDescent="0.2">
      <c r="AD4760">
        <f t="shared" si="323"/>
        <v>4758</v>
      </c>
      <c r="AE4760">
        <f t="shared" si="326"/>
        <v>7.8699250472471002E-7</v>
      </c>
      <c r="AF4760">
        <f t="shared" si="324"/>
        <v>4.9108332294821885E-4</v>
      </c>
      <c r="AG4760">
        <f t="shared" si="325"/>
        <v>3.7445103374801705E-3</v>
      </c>
    </row>
    <row r="4761" spans="30:33" x14ac:dyDescent="0.2">
      <c r="AD4761">
        <f t="shared" si="323"/>
        <v>4759</v>
      </c>
      <c r="AE4761">
        <f t="shared" si="326"/>
        <v>7.857333167171505E-7</v>
      </c>
      <c r="AF4761">
        <f t="shared" si="324"/>
        <v>4.9029758963150172E-4</v>
      </c>
      <c r="AG4761">
        <f t="shared" si="325"/>
        <v>3.7393048542569193E-3</v>
      </c>
    </row>
    <row r="4762" spans="30:33" x14ac:dyDescent="0.2">
      <c r="AD4762">
        <f t="shared" si="323"/>
        <v>4760</v>
      </c>
      <c r="AE4762">
        <f t="shared" si="326"/>
        <v>7.8447614341040306E-7</v>
      </c>
      <c r="AF4762">
        <f t="shared" si="324"/>
        <v>4.8951311348809133E-4</v>
      </c>
      <c r="AG4762">
        <f t="shared" si="325"/>
        <v>3.7341064426335184E-3</v>
      </c>
    </row>
    <row r="4763" spans="30:33" x14ac:dyDescent="0.2">
      <c r="AD4763">
        <f t="shared" si="323"/>
        <v>4761</v>
      </c>
      <c r="AE4763">
        <f t="shared" si="326"/>
        <v>7.832209815809465E-7</v>
      </c>
      <c r="AF4763">
        <f t="shared" si="324"/>
        <v>4.8872989250651035E-4</v>
      </c>
      <c r="AG4763">
        <f t="shared" si="325"/>
        <v>3.7289150933068863E-3</v>
      </c>
    </row>
    <row r="4764" spans="30:33" x14ac:dyDescent="0.2">
      <c r="AD4764">
        <f t="shared" si="323"/>
        <v>4762</v>
      </c>
      <c r="AE4764">
        <f t="shared" si="326"/>
        <v>7.8196782801041688E-7</v>
      </c>
      <c r="AF4764">
        <f t="shared" si="324"/>
        <v>4.8794792467849992E-4</v>
      </c>
      <c r="AG4764">
        <f t="shared" si="325"/>
        <v>3.7237307969856053E-3</v>
      </c>
    </row>
    <row r="4765" spans="30:33" x14ac:dyDescent="0.2">
      <c r="AD4765">
        <f t="shared" si="323"/>
        <v>4763</v>
      </c>
      <c r="AE4765">
        <f t="shared" si="326"/>
        <v>7.8071667948560022E-7</v>
      </c>
      <c r="AF4765">
        <f t="shared" si="324"/>
        <v>4.8716720799901427E-4</v>
      </c>
      <c r="AG4765">
        <f t="shared" si="325"/>
        <v>3.7185535443899137E-3</v>
      </c>
    </row>
    <row r="4766" spans="30:33" x14ac:dyDescent="0.2">
      <c r="AD4766">
        <f t="shared" si="323"/>
        <v>4764</v>
      </c>
      <c r="AE4766">
        <f t="shared" si="326"/>
        <v>7.7946753279842318E-7</v>
      </c>
      <c r="AF4766">
        <f t="shared" si="324"/>
        <v>4.8638774046621581E-4</v>
      </c>
      <c r="AG4766">
        <f t="shared" si="325"/>
        <v>3.7133833262516882E-3</v>
      </c>
    </row>
    <row r="4767" spans="30:33" x14ac:dyDescent="0.2">
      <c r="AD4767">
        <f t="shared" si="323"/>
        <v>4765</v>
      </c>
      <c r="AE4767">
        <f t="shared" si="326"/>
        <v>7.7822038474594566E-7</v>
      </c>
      <c r="AF4767">
        <f t="shared" si="324"/>
        <v>4.8560952008146983E-4</v>
      </c>
      <c r="AG4767">
        <f t="shared" si="325"/>
        <v>3.708220133314431E-3</v>
      </c>
    </row>
    <row r="4768" spans="30:33" x14ac:dyDescent="0.2">
      <c r="AD4768">
        <f t="shared" si="323"/>
        <v>4766</v>
      </c>
      <c r="AE4768">
        <f t="shared" si="326"/>
        <v>7.769752321303521E-7</v>
      </c>
      <c r="AF4768">
        <f t="shared" si="324"/>
        <v>4.8483254484933946E-4</v>
      </c>
      <c r="AG4768">
        <f t="shared" si="325"/>
        <v>3.7030639563332582E-3</v>
      </c>
    </row>
    <row r="4769" spans="30:33" x14ac:dyDescent="0.2">
      <c r="AD4769">
        <f t="shared" si="323"/>
        <v>4767</v>
      </c>
      <c r="AE4769">
        <f t="shared" si="326"/>
        <v>7.7573207175894345E-7</v>
      </c>
      <c r="AF4769">
        <f t="shared" si="324"/>
        <v>4.840568127775805E-4</v>
      </c>
      <c r="AG4769">
        <f t="shared" si="325"/>
        <v>3.6979147860748832E-3</v>
      </c>
    </row>
    <row r="4770" spans="30:33" x14ac:dyDescent="0.2">
      <c r="AD4770">
        <f t="shared" si="323"/>
        <v>4768</v>
      </c>
      <c r="AE4770">
        <f t="shared" si="326"/>
        <v>7.744909004441291E-7</v>
      </c>
      <c r="AF4770">
        <f t="shared" si="324"/>
        <v>4.8328232187713635E-4</v>
      </c>
      <c r="AG4770">
        <f t="shared" si="325"/>
        <v>3.6927726133176076E-3</v>
      </c>
    </row>
    <row r="4771" spans="30:33" x14ac:dyDescent="0.2">
      <c r="AD4771">
        <f t="shared" ref="AD4771:AD4834" si="327">AD4770+1</f>
        <v>4769</v>
      </c>
      <c r="AE4771">
        <f t="shared" si="326"/>
        <v>7.7325171500341857E-7</v>
      </c>
      <c r="AF4771">
        <f t="shared" ref="AF4771:AF4834" si="328">AF4770*$AF$3</f>
        <v>4.8250907016213294E-4</v>
      </c>
      <c r="AG4771">
        <f t="shared" ref="AG4771:AG4834" si="329">AD4771*AE4771</f>
        <v>3.6876374288513031E-3</v>
      </c>
    </row>
    <row r="4772" spans="30:33" x14ac:dyDescent="0.2">
      <c r="AD4772">
        <f t="shared" si="327"/>
        <v>4770</v>
      </c>
      <c r="AE4772">
        <f t="shared" si="326"/>
        <v>7.7201451225941305E-7</v>
      </c>
      <c r="AF4772">
        <f t="shared" si="328"/>
        <v>4.8173705564987353E-4</v>
      </c>
      <c r="AG4772">
        <f t="shared" si="329"/>
        <v>3.6825092234774003E-3</v>
      </c>
    </row>
    <row r="4773" spans="30:33" x14ac:dyDescent="0.2">
      <c r="AD4773">
        <f t="shared" si="327"/>
        <v>4771</v>
      </c>
      <c r="AE4773">
        <f t="shared" si="326"/>
        <v>7.7077928903979799E-7</v>
      </c>
      <c r="AF4773">
        <f t="shared" si="328"/>
        <v>4.8096627636083373E-4</v>
      </c>
      <c r="AG4773">
        <f t="shared" si="329"/>
        <v>3.6773879880088764E-3</v>
      </c>
    </row>
    <row r="4774" spans="30:33" x14ac:dyDescent="0.2">
      <c r="AD4774">
        <f t="shared" si="327"/>
        <v>4772</v>
      </c>
      <c r="AE4774">
        <f t="shared" si="326"/>
        <v>7.6954604217733434E-7</v>
      </c>
      <c r="AF4774">
        <f t="shared" si="328"/>
        <v>4.8019673031865636E-4</v>
      </c>
      <c r="AG4774">
        <f t="shared" si="329"/>
        <v>3.6722737132702395E-3</v>
      </c>
    </row>
    <row r="4775" spans="30:33" x14ac:dyDescent="0.2">
      <c r="AD4775">
        <f t="shared" si="327"/>
        <v>4773</v>
      </c>
      <c r="AE4775">
        <f t="shared" si="326"/>
        <v>7.6831476850985053E-7</v>
      </c>
      <c r="AF4775">
        <f t="shared" si="328"/>
        <v>4.7942841555014649E-4</v>
      </c>
      <c r="AG4775">
        <f t="shared" si="329"/>
        <v>3.6671663900975167E-3</v>
      </c>
    </row>
    <row r="4776" spans="30:33" x14ac:dyDescent="0.2">
      <c r="AD4776">
        <f t="shared" si="327"/>
        <v>4774</v>
      </c>
      <c r="AE4776">
        <f t="shared" si="326"/>
        <v>7.6708546488023476E-7</v>
      </c>
      <c r="AF4776">
        <f t="shared" si="328"/>
        <v>4.7866133008526621E-4</v>
      </c>
      <c r="AG4776">
        <f t="shared" si="329"/>
        <v>3.662066009338241E-3</v>
      </c>
    </row>
    <row r="4777" spans="30:33" x14ac:dyDescent="0.2">
      <c r="AD4777">
        <f t="shared" si="327"/>
        <v>4775</v>
      </c>
      <c r="AE4777">
        <f t="shared" si="326"/>
        <v>7.6585812813642629E-7</v>
      </c>
      <c r="AF4777">
        <f t="shared" si="328"/>
        <v>4.7789547195712978E-4</v>
      </c>
      <c r="AG4777">
        <f t="shared" si="329"/>
        <v>3.6569725618514357E-3</v>
      </c>
    </row>
    <row r="4778" spans="30:33" x14ac:dyDescent="0.2">
      <c r="AD4778">
        <f t="shared" si="327"/>
        <v>4776</v>
      </c>
      <c r="AE4778">
        <f t="shared" si="326"/>
        <v>7.6463275513140803E-7</v>
      </c>
      <c r="AF4778">
        <f t="shared" si="328"/>
        <v>4.7713083920199835E-4</v>
      </c>
      <c r="AG4778">
        <f t="shared" si="329"/>
        <v>3.6518860385076047E-3</v>
      </c>
    </row>
    <row r="4779" spans="30:33" x14ac:dyDescent="0.2">
      <c r="AD4779">
        <f t="shared" si="327"/>
        <v>4777</v>
      </c>
      <c r="AE4779">
        <f t="shared" si="326"/>
        <v>7.6340934272319766E-7</v>
      </c>
      <c r="AF4779">
        <f t="shared" si="328"/>
        <v>4.7636742985927513E-4</v>
      </c>
      <c r="AG4779">
        <f t="shared" si="329"/>
        <v>3.6468064301887152E-3</v>
      </c>
    </row>
    <row r="4780" spans="30:33" x14ac:dyDescent="0.2">
      <c r="AD4780">
        <f t="shared" si="327"/>
        <v>4778</v>
      </c>
      <c r="AE4780">
        <f t="shared" si="326"/>
        <v>7.6218788777484052E-7</v>
      </c>
      <c r="AF4780">
        <f t="shared" si="328"/>
        <v>4.7560524197150027E-4</v>
      </c>
      <c r="AG4780">
        <f t="shared" si="329"/>
        <v>3.6417337277881881E-3</v>
      </c>
    </row>
    <row r="4781" spans="30:33" x14ac:dyDescent="0.2">
      <c r="AD4781">
        <f t="shared" si="327"/>
        <v>4779</v>
      </c>
      <c r="AE4781">
        <f t="shared" si="326"/>
        <v>7.6096838715440076E-7</v>
      </c>
      <c r="AF4781">
        <f t="shared" si="328"/>
        <v>4.7484427358434586E-4</v>
      </c>
      <c r="AG4781">
        <f t="shared" si="329"/>
        <v>3.6366679222108811E-3</v>
      </c>
    </row>
    <row r="4782" spans="30:33" x14ac:dyDescent="0.2">
      <c r="AD4782">
        <f t="shared" si="327"/>
        <v>4780</v>
      </c>
      <c r="AE4782">
        <f t="shared" si="326"/>
        <v>7.5975083773495374E-7</v>
      </c>
      <c r="AF4782">
        <f t="shared" si="328"/>
        <v>4.7408452274661086E-4</v>
      </c>
      <c r="AG4782">
        <f t="shared" si="329"/>
        <v>3.6316090043730788E-3</v>
      </c>
    </row>
    <row r="4783" spans="30:33" x14ac:dyDescent="0.2">
      <c r="AD4783">
        <f t="shared" si="327"/>
        <v>4781</v>
      </c>
      <c r="AE4783">
        <f t="shared" si="326"/>
        <v>7.5853523639457774E-7</v>
      </c>
      <c r="AF4783">
        <f t="shared" si="328"/>
        <v>4.7332598751021626E-4</v>
      </c>
      <c r="AG4783">
        <f t="shared" si="329"/>
        <v>3.6265569652024761E-3</v>
      </c>
    </row>
    <row r="4784" spans="30:33" x14ac:dyDescent="0.2">
      <c r="AD4784">
        <f t="shared" si="327"/>
        <v>4782</v>
      </c>
      <c r="AE4784">
        <f t="shared" si="326"/>
        <v>7.5732158001634633E-7</v>
      </c>
      <c r="AF4784">
        <f t="shared" si="328"/>
        <v>4.7256866593019991E-4</v>
      </c>
      <c r="AG4784">
        <f t="shared" si="329"/>
        <v>3.6215117956381682E-3</v>
      </c>
    </row>
    <row r="4785" spans="30:33" x14ac:dyDescent="0.2">
      <c r="AD4785">
        <f t="shared" si="327"/>
        <v>4783</v>
      </c>
      <c r="AE4785">
        <f t="shared" si="326"/>
        <v>7.5610986548832016E-7</v>
      </c>
      <c r="AF4785">
        <f t="shared" si="328"/>
        <v>4.7181255606471159E-4</v>
      </c>
      <c r="AG4785">
        <f t="shared" si="329"/>
        <v>3.6164734866306354E-3</v>
      </c>
    </row>
    <row r="4786" spans="30:33" x14ac:dyDescent="0.2">
      <c r="AD4786">
        <f t="shared" si="327"/>
        <v>4784</v>
      </c>
      <c r="AE4786">
        <f t="shared" si="326"/>
        <v>7.5490008970353886E-7</v>
      </c>
      <c r="AF4786">
        <f t="shared" si="328"/>
        <v>4.7105765597500802E-4</v>
      </c>
      <c r="AG4786">
        <f t="shared" si="329"/>
        <v>3.6114420291417301E-3</v>
      </c>
    </row>
    <row r="4787" spans="30:33" x14ac:dyDescent="0.2">
      <c r="AD4787">
        <f t="shared" si="327"/>
        <v>4785</v>
      </c>
      <c r="AE4787">
        <f t="shared" si="326"/>
        <v>7.5369224956001321E-7</v>
      </c>
      <c r="AF4787">
        <f t="shared" si="328"/>
        <v>4.7030396372544801E-4</v>
      </c>
      <c r="AG4787">
        <f t="shared" si="329"/>
        <v>3.6064174141446632E-3</v>
      </c>
    </row>
    <row r="4788" spans="30:33" x14ac:dyDescent="0.2">
      <c r="AD4788">
        <f t="shared" si="327"/>
        <v>4786</v>
      </c>
      <c r="AE4788">
        <f t="shared" si="326"/>
        <v>7.5248634196071716E-7</v>
      </c>
      <c r="AF4788">
        <f t="shared" si="328"/>
        <v>4.6955147738348725E-4</v>
      </c>
      <c r="AG4788">
        <f t="shared" si="329"/>
        <v>3.6013996326239922E-3</v>
      </c>
    </row>
    <row r="4789" spans="30:33" x14ac:dyDescent="0.2">
      <c r="AD4789">
        <f t="shared" si="327"/>
        <v>4787</v>
      </c>
      <c r="AE4789">
        <f t="shared" si="326"/>
        <v>7.5128236381357989E-7</v>
      </c>
      <c r="AF4789">
        <f t="shared" si="328"/>
        <v>4.6880019501967365E-4</v>
      </c>
      <c r="AG4789">
        <f t="shared" si="329"/>
        <v>3.596388675575607E-3</v>
      </c>
    </row>
    <row r="4790" spans="30:33" x14ac:dyDescent="0.2">
      <c r="AD4790">
        <f t="shared" si="327"/>
        <v>4788</v>
      </c>
      <c r="AE4790">
        <f t="shared" si="326"/>
        <v>7.5008031203147815E-7</v>
      </c>
      <c r="AF4790">
        <f t="shared" si="328"/>
        <v>4.6805011470764217E-4</v>
      </c>
      <c r="AG4790">
        <f t="shared" si="329"/>
        <v>3.5913845340067173E-3</v>
      </c>
    </row>
    <row r="4791" spans="30:33" x14ac:dyDescent="0.2">
      <c r="AD4791">
        <f t="shared" si="327"/>
        <v>4789</v>
      </c>
      <c r="AE4791">
        <f t="shared" si="326"/>
        <v>7.488801835322278E-7</v>
      </c>
      <c r="AF4791">
        <f t="shared" si="328"/>
        <v>4.6730123452410992E-4</v>
      </c>
      <c r="AG4791">
        <f t="shared" si="329"/>
        <v>3.5863871989358391E-3</v>
      </c>
    </row>
    <row r="4792" spans="30:33" x14ac:dyDescent="0.2">
      <c r="AD4792">
        <f t="shared" si="327"/>
        <v>4790</v>
      </c>
      <c r="AE4792">
        <f t="shared" si="326"/>
        <v>7.4768197523857625E-7</v>
      </c>
      <c r="AF4792">
        <f t="shared" si="328"/>
        <v>4.6655355254887133E-4</v>
      </c>
      <c r="AG4792">
        <f t="shared" si="329"/>
        <v>3.5813966613927801E-3</v>
      </c>
    </row>
    <row r="4793" spans="30:33" x14ac:dyDescent="0.2">
      <c r="AD4793">
        <f t="shared" si="327"/>
        <v>4791</v>
      </c>
      <c r="AE4793">
        <f t="shared" si="326"/>
        <v>7.4648568407819451E-7</v>
      </c>
      <c r="AF4793">
        <f t="shared" si="328"/>
        <v>4.658070668647931E-4</v>
      </c>
      <c r="AG4793">
        <f t="shared" si="329"/>
        <v>3.57641291241863E-3</v>
      </c>
    </row>
    <row r="4794" spans="30:33" x14ac:dyDescent="0.2">
      <c r="AD4794">
        <f t="shared" si="327"/>
        <v>4792</v>
      </c>
      <c r="AE4794">
        <f t="shared" si="326"/>
        <v>7.4529130698366931E-7</v>
      </c>
      <c r="AF4794">
        <f t="shared" si="328"/>
        <v>4.6506177555780939E-4</v>
      </c>
      <c r="AG4794">
        <f t="shared" si="329"/>
        <v>3.5714359430657435E-3</v>
      </c>
    </row>
    <row r="4795" spans="30:33" x14ac:dyDescent="0.2">
      <c r="AD4795">
        <f t="shared" si="327"/>
        <v>4793</v>
      </c>
      <c r="AE4795">
        <f t="shared" si="326"/>
        <v>7.4409884089249535E-7</v>
      </c>
      <c r="AF4795">
        <f t="shared" si="328"/>
        <v>4.6431767671691688E-4</v>
      </c>
      <c r="AG4795">
        <f t="shared" si="329"/>
        <v>3.5664657443977301E-3</v>
      </c>
    </row>
    <row r="4796" spans="30:33" x14ac:dyDescent="0.2">
      <c r="AD4796">
        <f t="shared" si="327"/>
        <v>4794</v>
      </c>
      <c r="AE4796">
        <f t="shared" si="326"/>
        <v>7.4290828274706738E-7</v>
      </c>
      <c r="AF4796">
        <f t="shared" si="328"/>
        <v>4.6357476843416977E-4</v>
      </c>
      <c r="AG4796">
        <f t="shared" si="329"/>
        <v>3.5615023074894408E-3</v>
      </c>
    </row>
    <row r="4797" spans="30:33" x14ac:dyDescent="0.2">
      <c r="AD4797">
        <f t="shared" si="327"/>
        <v>4795</v>
      </c>
      <c r="AE4797">
        <f t="shared" si="326"/>
        <v>7.4171962949467198E-7</v>
      </c>
      <c r="AF4797">
        <f t="shared" si="328"/>
        <v>4.628330488046751E-4</v>
      </c>
      <c r="AG4797">
        <f t="shared" si="329"/>
        <v>3.5565456234269524E-3</v>
      </c>
    </row>
    <row r="4798" spans="30:33" x14ac:dyDescent="0.2">
      <c r="AD4798">
        <f t="shared" si="327"/>
        <v>4796</v>
      </c>
      <c r="AE4798">
        <f t="shared" si="326"/>
        <v>7.4053287808748049E-7</v>
      </c>
      <c r="AF4798">
        <f t="shared" si="328"/>
        <v>4.6209251592658758E-4</v>
      </c>
      <c r="AG4798">
        <f t="shared" si="329"/>
        <v>3.5515956833075566E-3</v>
      </c>
    </row>
    <row r="4799" spans="30:33" x14ac:dyDescent="0.2">
      <c r="AD4799">
        <f t="shared" si="327"/>
        <v>4797</v>
      </c>
      <c r="AE4799">
        <f t="shared" si="326"/>
        <v>7.3934802548254048E-7</v>
      </c>
      <c r="AF4799">
        <f t="shared" si="328"/>
        <v>4.6135316790110503E-4</v>
      </c>
      <c r="AG4799">
        <f t="shared" si="329"/>
        <v>3.5466524782397468E-3</v>
      </c>
    </row>
    <row r="4800" spans="30:33" x14ac:dyDescent="0.2">
      <c r="AD4800">
        <f t="shared" si="327"/>
        <v>4798</v>
      </c>
      <c r="AE4800">
        <f t="shared" si="326"/>
        <v>7.3816506864176838E-7</v>
      </c>
      <c r="AF4800">
        <f t="shared" si="328"/>
        <v>4.6061500283246326E-4</v>
      </c>
      <c r="AG4800">
        <f t="shared" si="329"/>
        <v>3.5417159993432045E-3</v>
      </c>
    </row>
    <row r="4801" spans="30:33" x14ac:dyDescent="0.2">
      <c r="AD4801">
        <f t="shared" si="327"/>
        <v>4799</v>
      </c>
      <c r="AE4801">
        <f t="shared" si="326"/>
        <v>7.3698400453194155E-7</v>
      </c>
      <c r="AF4801">
        <f t="shared" si="328"/>
        <v>4.5987801882793128E-4</v>
      </c>
      <c r="AG4801">
        <f t="shared" si="329"/>
        <v>3.5367862377487873E-3</v>
      </c>
    </row>
    <row r="4802" spans="30:33" x14ac:dyDescent="0.2">
      <c r="AD4802">
        <f t="shared" si="327"/>
        <v>4800</v>
      </c>
      <c r="AE4802">
        <f t="shared" si="326"/>
        <v>7.3580483012469041E-7</v>
      </c>
      <c r="AF4802">
        <f t="shared" si="328"/>
        <v>4.5914221399780657E-4</v>
      </c>
      <c r="AG4802">
        <f t="shared" si="329"/>
        <v>3.5318631845985141E-3</v>
      </c>
    </row>
    <row r="4803" spans="30:33" x14ac:dyDescent="0.2">
      <c r="AD4803">
        <f t="shared" si="327"/>
        <v>4801</v>
      </c>
      <c r="AE4803">
        <f t="shared" si="326"/>
        <v>7.3462754239649081E-7</v>
      </c>
      <c r="AF4803">
        <f t="shared" si="328"/>
        <v>4.5840758645541004E-4</v>
      </c>
      <c r="AG4803">
        <f t="shared" si="329"/>
        <v>3.5269468310455522E-3</v>
      </c>
    </row>
    <row r="4804" spans="30:33" x14ac:dyDescent="0.2">
      <c r="AD4804">
        <f t="shared" si="327"/>
        <v>4802</v>
      </c>
      <c r="AE4804">
        <f t="shared" si="326"/>
        <v>7.3345213832865637E-7</v>
      </c>
      <c r="AF4804">
        <f t="shared" si="328"/>
        <v>4.5767413431708137E-4</v>
      </c>
      <c r="AG4804">
        <f t="shared" si="329"/>
        <v>3.5220371682542079E-3</v>
      </c>
    </row>
    <row r="4805" spans="30:33" x14ac:dyDescent="0.2">
      <c r="AD4805">
        <f t="shared" si="327"/>
        <v>4803</v>
      </c>
      <c r="AE4805">
        <f t="shared" si="326"/>
        <v>7.3227861490733057E-7</v>
      </c>
      <c r="AF4805">
        <f t="shared" si="328"/>
        <v>4.5694185570217404E-4</v>
      </c>
      <c r="AG4805">
        <f t="shared" si="329"/>
        <v>3.5171341873999088E-3</v>
      </c>
    </row>
    <row r="4806" spans="30:33" x14ac:dyDescent="0.2">
      <c r="AD4806">
        <f t="shared" si="327"/>
        <v>4804</v>
      </c>
      <c r="AE4806">
        <f t="shared" si="326"/>
        <v>7.3110696912347883E-7</v>
      </c>
      <c r="AF4806">
        <f t="shared" si="328"/>
        <v>4.5621074873305052E-4</v>
      </c>
      <c r="AG4806">
        <f t="shared" si="329"/>
        <v>3.5122378796691922E-3</v>
      </c>
    </row>
    <row r="4807" spans="30:33" x14ac:dyDescent="0.2">
      <c r="AD4807">
        <f t="shared" si="327"/>
        <v>4805</v>
      </c>
      <c r="AE4807">
        <f t="shared" si="326"/>
        <v>7.2993719797288111E-7</v>
      </c>
      <c r="AF4807">
        <f t="shared" si="328"/>
        <v>4.5548081153507761E-4</v>
      </c>
      <c r="AG4807">
        <f t="shared" si="329"/>
        <v>3.5073482362596936E-3</v>
      </c>
    </row>
    <row r="4808" spans="30:33" x14ac:dyDescent="0.2">
      <c r="AD4808">
        <f t="shared" si="327"/>
        <v>4806</v>
      </c>
      <c r="AE4808">
        <f t="shared" si="326"/>
        <v>7.2876929845612452E-7</v>
      </c>
      <c r="AF4808">
        <f t="shared" si="328"/>
        <v>4.5475204223662148E-4</v>
      </c>
      <c r="AG4808">
        <f t="shared" si="329"/>
        <v>3.5024652483801343E-3</v>
      </c>
    </row>
    <row r="4809" spans="30:33" x14ac:dyDescent="0.2">
      <c r="AD4809">
        <f t="shared" si="327"/>
        <v>4807</v>
      </c>
      <c r="AE4809">
        <f t="shared" si="326"/>
        <v>7.2760326757859468E-7</v>
      </c>
      <c r="AF4809">
        <f t="shared" si="328"/>
        <v>4.5402443896904284E-4</v>
      </c>
      <c r="AG4809">
        <f t="shared" si="329"/>
        <v>3.4975889072503047E-3</v>
      </c>
    </row>
    <row r="4810" spans="30:33" x14ac:dyDescent="0.2">
      <c r="AD4810">
        <f t="shared" si="327"/>
        <v>4808</v>
      </c>
      <c r="AE4810">
        <f t="shared" si="326"/>
        <v>7.2643910235046889E-7</v>
      </c>
      <c r="AF4810">
        <f t="shared" si="328"/>
        <v>4.5329799986669234E-4</v>
      </c>
      <c r="AG4810">
        <f t="shared" si="329"/>
        <v>3.4927192041010542E-3</v>
      </c>
    </row>
    <row r="4811" spans="30:33" x14ac:dyDescent="0.2">
      <c r="AD4811">
        <f t="shared" si="327"/>
        <v>4809</v>
      </c>
      <c r="AE4811">
        <f t="shared" si="326"/>
        <v>7.2527679978670808E-7</v>
      </c>
      <c r="AF4811">
        <f t="shared" si="328"/>
        <v>4.525727230669056E-4</v>
      </c>
      <c r="AG4811">
        <f t="shared" si="329"/>
        <v>3.487856130174279E-3</v>
      </c>
    </row>
    <row r="4812" spans="30:33" x14ac:dyDescent="0.2">
      <c r="AD4812">
        <f t="shared" si="327"/>
        <v>4810</v>
      </c>
      <c r="AE4812">
        <f t="shared" si="326"/>
        <v>7.2411635690704927E-7</v>
      </c>
      <c r="AF4812">
        <f t="shared" si="328"/>
        <v>4.5184860670999851E-4</v>
      </c>
      <c r="AG4812">
        <f t="shared" si="329"/>
        <v>3.482999676722907E-3</v>
      </c>
    </row>
    <row r="4813" spans="30:33" x14ac:dyDescent="0.2">
      <c r="AD4813">
        <f t="shared" si="327"/>
        <v>4811</v>
      </c>
      <c r="AE4813">
        <f t="shared" si="326"/>
        <v>7.2295777073599796E-7</v>
      </c>
      <c r="AF4813">
        <f t="shared" si="328"/>
        <v>4.5112564893926249E-4</v>
      </c>
      <c r="AG4813">
        <f t="shared" si="329"/>
        <v>3.4781498350108862E-3</v>
      </c>
    </row>
    <row r="4814" spans="30:33" x14ac:dyDescent="0.2">
      <c r="AD4814">
        <f t="shared" si="327"/>
        <v>4812</v>
      </c>
      <c r="AE4814">
        <f t="shared" si="326"/>
        <v>7.2180103830282029E-7</v>
      </c>
      <c r="AF4814">
        <f t="shared" si="328"/>
        <v>4.5040384790095967E-4</v>
      </c>
      <c r="AG4814">
        <f t="shared" si="329"/>
        <v>3.4733065963131714E-3</v>
      </c>
    </row>
    <row r="4815" spans="30:33" x14ac:dyDescent="0.2">
      <c r="AD4815">
        <f t="shared" si="327"/>
        <v>4813</v>
      </c>
      <c r="AE4815">
        <f t="shared" si="326"/>
        <v>7.2064615664153584E-7</v>
      </c>
      <c r="AF4815">
        <f t="shared" si="328"/>
        <v>4.4968320174431812E-4</v>
      </c>
      <c r="AG4815">
        <f t="shared" si="329"/>
        <v>3.4684699519157121E-3</v>
      </c>
    </row>
    <row r="4816" spans="30:33" x14ac:dyDescent="0.2">
      <c r="AD4816">
        <f t="shared" si="327"/>
        <v>4814</v>
      </c>
      <c r="AE4816">
        <f t="shared" si="326"/>
        <v>7.1949312279090927E-7</v>
      </c>
      <c r="AF4816">
        <f t="shared" si="328"/>
        <v>4.4896370862152721E-4</v>
      </c>
      <c r="AG4816">
        <f t="shared" si="329"/>
        <v>3.4636398931154372E-3</v>
      </c>
    </row>
    <row r="4817" spans="30:33" x14ac:dyDescent="0.2">
      <c r="AD4817">
        <f t="shared" si="327"/>
        <v>4815</v>
      </c>
      <c r="AE4817">
        <f t="shared" si="326"/>
        <v>7.1834193379444388E-7</v>
      </c>
      <c r="AF4817">
        <f t="shared" si="328"/>
        <v>4.4824536668773275E-4</v>
      </c>
      <c r="AG4817">
        <f t="shared" si="329"/>
        <v>3.4588164112202475E-3</v>
      </c>
    </row>
    <row r="4818" spans="30:33" x14ac:dyDescent="0.2">
      <c r="AD4818">
        <f t="shared" si="327"/>
        <v>4816</v>
      </c>
      <c r="AE4818">
        <f t="shared" si="326"/>
        <v>7.1719258670037268E-7</v>
      </c>
      <c r="AF4818">
        <f t="shared" si="328"/>
        <v>4.4752817410103235E-4</v>
      </c>
      <c r="AG4818">
        <f t="shared" si="329"/>
        <v>3.4539994975489948E-3</v>
      </c>
    </row>
    <row r="4819" spans="30:33" x14ac:dyDescent="0.2">
      <c r="AD4819">
        <f t="shared" si="327"/>
        <v>4817</v>
      </c>
      <c r="AE4819">
        <f t="shared" ref="AE4819:AE4882" si="330">AF4818*$AE$3</f>
        <v>7.1604507856165214E-7</v>
      </c>
      <c r="AF4819">
        <f t="shared" si="328"/>
        <v>4.468121290224707E-4</v>
      </c>
      <c r="AG4819">
        <f t="shared" si="329"/>
        <v>3.4491891434314781E-3</v>
      </c>
    </row>
    <row r="4820" spans="30:33" x14ac:dyDescent="0.2">
      <c r="AD4820">
        <f t="shared" si="327"/>
        <v>4818</v>
      </c>
      <c r="AE4820">
        <f t="shared" si="330"/>
        <v>7.1489940643595345E-7</v>
      </c>
      <c r="AF4820">
        <f t="shared" si="328"/>
        <v>4.4609722961603474E-4</v>
      </c>
      <c r="AG4820">
        <f t="shared" si="329"/>
        <v>3.4443853402084238E-3</v>
      </c>
    </row>
    <row r="4821" spans="30:33" x14ac:dyDescent="0.2">
      <c r="AD4821">
        <f t="shared" si="327"/>
        <v>4819</v>
      </c>
      <c r="AE4821">
        <f t="shared" si="330"/>
        <v>7.1375556738565592E-7</v>
      </c>
      <c r="AF4821">
        <f t="shared" si="328"/>
        <v>4.4538347404864906E-4</v>
      </c>
      <c r="AG4821">
        <f t="shared" si="329"/>
        <v>3.4395880792314759E-3</v>
      </c>
    </row>
    <row r="4822" spans="30:33" x14ac:dyDescent="0.2">
      <c r="AD4822">
        <f t="shared" si="327"/>
        <v>4820</v>
      </c>
      <c r="AE4822">
        <f t="shared" si="330"/>
        <v>7.1261355847783883E-7</v>
      </c>
      <c r="AF4822">
        <f t="shared" si="328"/>
        <v>4.4467086049017118E-4</v>
      </c>
      <c r="AG4822">
        <f t="shared" si="329"/>
        <v>3.434797351863183E-3</v>
      </c>
    </row>
    <row r="4823" spans="30:33" x14ac:dyDescent="0.2">
      <c r="AD4823">
        <f t="shared" si="327"/>
        <v>4821</v>
      </c>
      <c r="AE4823">
        <f t="shared" si="330"/>
        <v>7.1147337678427423E-7</v>
      </c>
      <c r="AF4823">
        <f t="shared" si="328"/>
        <v>4.4395938711338687E-4</v>
      </c>
      <c r="AG4823">
        <f t="shared" si="329"/>
        <v>3.4300131494769859E-3</v>
      </c>
    </row>
    <row r="4824" spans="30:33" x14ac:dyDescent="0.2">
      <c r="AD4824">
        <f t="shared" si="327"/>
        <v>4822</v>
      </c>
      <c r="AE4824">
        <f t="shared" si="330"/>
        <v>7.1033501938141934E-7</v>
      </c>
      <c r="AF4824">
        <f t="shared" si="328"/>
        <v>4.4324905209400543E-4</v>
      </c>
      <c r="AG4824">
        <f t="shared" si="329"/>
        <v>3.425235463457204E-3</v>
      </c>
    </row>
    <row r="4825" spans="30:33" x14ac:dyDescent="0.2">
      <c r="AD4825">
        <f t="shared" si="327"/>
        <v>4823</v>
      </c>
      <c r="AE4825">
        <f t="shared" si="330"/>
        <v>7.0919848335040898E-7</v>
      </c>
      <c r="AF4825">
        <f t="shared" si="328"/>
        <v>4.4253985361065502E-4</v>
      </c>
      <c r="AG4825">
        <f t="shared" si="329"/>
        <v>3.4204642851990226E-3</v>
      </c>
    </row>
    <row r="4826" spans="30:33" x14ac:dyDescent="0.2">
      <c r="AD4826">
        <f t="shared" si="327"/>
        <v>4824</v>
      </c>
      <c r="AE4826">
        <f t="shared" si="330"/>
        <v>7.0806376577704833E-7</v>
      </c>
      <c r="AF4826">
        <f t="shared" si="328"/>
        <v>4.4183178984487793E-4</v>
      </c>
      <c r="AG4826">
        <f t="shared" si="329"/>
        <v>3.415699606108481E-3</v>
      </c>
    </row>
    <row r="4827" spans="30:33" x14ac:dyDescent="0.2">
      <c r="AD4827">
        <f t="shared" si="327"/>
        <v>4825</v>
      </c>
      <c r="AE4827">
        <f t="shared" si="330"/>
        <v>7.0693086375180505E-7</v>
      </c>
      <c r="AF4827">
        <f t="shared" si="328"/>
        <v>4.4112485898112612E-4</v>
      </c>
      <c r="AG4827">
        <f t="shared" si="329"/>
        <v>3.4109414176024594E-3</v>
      </c>
    </row>
    <row r="4828" spans="30:33" x14ac:dyDescent="0.2">
      <c r="AD4828">
        <f t="shared" si="327"/>
        <v>4826</v>
      </c>
      <c r="AE4828">
        <f t="shared" si="330"/>
        <v>7.057997743698021E-7</v>
      </c>
      <c r="AF4828">
        <f t="shared" si="328"/>
        <v>4.404190592067563E-4</v>
      </c>
      <c r="AG4828">
        <f t="shared" si="329"/>
        <v>3.406189711108665E-3</v>
      </c>
    </row>
    <row r="4829" spans="30:33" x14ac:dyDescent="0.2">
      <c r="AD4829">
        <f t="shared" si="327"/>
        <v>4827</v>
      </c>
      <c r="AE4829">
        <f t="shared" si="330"/>
        <v>7.0467049473081041E-7</v>
      </c>
      <c r="AF4829">
        <f t="shared" si="328"/>
        <v>4.3971438871202547E-4</v>
      </c>
      <c r="AG4829">
        <f t="shared" si="329"/>
        <v>3.4014444780656218E-3</v>
      </c>
    </row>
    <row r="4830" spans="30:33" x14ac:dyDescent="0.2">
      <c r="AD4830">
        <f t="shared" si="327"/>
        <v>4828</v>
      </c>
      <c r="AE4830">
        <f t="shared" si="330"/>
        <v>7.0354302193924107E-7</v>
      </c>
      <c r="AF4830">
        <f t="shared" si="328"/>
        <v>4.390108456900862E-4</v>
      </c>
      <c r="AG4830">
        <f t="shared" si="329"/>
        <v>3.3967057099226557E-3</v>
      </c>
    </row>
    <row r="4831" spans="30:33" x14ac:dyDescent="0.2">
      <c r="AD4831">
        <f t="shared" si="327"/>
        <v>4829</v>
      </c>
      <c r="AE4831">
        <f t="shared" si="330"/>
        <v>7.0241735310413825E-7</v>
      </c>
      <c r="AF4831">
        <f t="shared" si="328"/>
        <v>4.3830842833698203E-4</v>
      </c>
      <c r="AG4831">
        <f t="shared" si="329"/>
        <v>3.3919733981398834E-3</v>
      </c>
    </row>
    <row r="4832" spans="30:33" x14ac:dyDescent="0.2">
      <c r="AD4832">
        <f t="shared" si="327"/>
        <v>4830</v>
      </c>
      <c r="AE4832">
        <f t="shared" si="330"/>
        <v>7.0129348533917152E-7</v>
      </c>
      <c r="AF4832">
        <f t="shared" si="328"/>
        <v>4.3760713485164283E-4</v>
      </c>
      <c r="AG4832">
        <f t="shared" si="329"/>
        <v>3.3872475341881984E-3</v>
      </c>
    </row>
    <row r="4833" spans="30:33" x14ac:dyDescent="0.2">
      <c r="AD4833">
        <f t="shared" si="327"/>
        <v>4831</v>
      </c>
      <c r="AE4833">
        <f t="shared" si="330"/>
        <v>7.0017141576262881E-7</v>
      </c>
      <c r="AF4833">
        <f t="shared" si="328"/>
        <v>4.3690696343588021E-4</v>
      </c>
      <c r="AG4833">
        <f t="shared" si="329"/>
        <v>3.38252810954926E-3</v>
      </c>
    </row>
    <row r="4834" spans="30:33" x14ac:dyDescent="0.2">
      <c r="AD4834">
        <f t="shared" si="327"/>
        <v>4832</v>
      </c>
      <c r="AE4834">
        <f t="shared" si="330"/>
        <v>6.9905114149740868E-7</v>
      </c>
      <c r="AF4834">
        <f t="shared" si="328"/>
        <v>4.3620791229438276E-4</v>
      </c>
      <c r="AG4834">
        <f t="shared" si="329"/>
        <v>3.3778151157154786E-3</v>
      </c>
    </row>
    <row r="4835" spans="30:33" x14ac:dyDescent="0.2">
      <c r="AD4835">
        <f t="shared" ref="AD4835:AD4898" si="331">AD4834+1</f>
        <v>4833</v>
      </c>
      <c r="AE4835">
        <f t="shared" si="330"/>
        <v>6.9793265967101274E-7</v>
      </c>
      <c r="AF4835">
        <f t="shared" ref="AF4835:AF4898" si="332">AF4834*$AF$3</f>
        <v>4.3550997963471172E-4</v>
      </c>
      <c r="AG4835">
        <f t="shared" ref="AG4835:AG4898" si="333">AD4835*AE4835</f>
        <v>3.3731085441900044E-3</v>
      </c>
    </row>
    <row r="4836" spans="30:33" x14ac:dyDescent="0.2">
      <c r="AD4836">
        <f t="shared" si="331"/>
        <v>4834</v>
      </c>
      <c r="AE4836">
        <f t="shared" si="330"/>
        <v>6.9681596741553906E-7</v>
      </c>
      <c r="AF4836">
        <f t="shared" si="332"/>
        <v>4.3481316366729617E-4</v>
      </c>
      <c r="AG4836">
        <f t="shared" si="333"/>
        <v>3.3684083864867157E-3</v>
      </c>
    </row>
    <row r="4837" spans="30:33" x14ac:dyDescent="0.2">
      <c r="AD4837">
        <f t="shared" si="331"/>
        <v>4835</v>
      </c>
      <c r="AE4837">
        <f t="shared" si="330"/>
        <v>6.9570106186767419E-7</v>
      </c>
      <c r="AF4837">
        <f t="shared" si="332"/>
        <v>4.341174626054285E-4</v>
      </c>
      <c r="AG4837">
        <f t="shared" si="333"/>
        <v>3.3637146341302048E-3</v>
      </c>
    </row>
    <row r="4838" spans="30:33" x14ac:dyDescent="0.2">
      <c r="AD4838">
        <f t="shared" si="331"/>
        <v>4836</v>
      </c>
      <c r="AE4838">
        <f t="shared" si="330"/>
        <v>6.9458794016868594E-7</v>
      </c>
      <c r="AF4838">
        <f t="shared" si="332"/>
        <v>4.334228746652598E-4</v>
      </c>
      <c r="AG4838">
        <f t="shared" si="333"/>
        <v>3.3590272786557652E-3</v>
      </c>
    </row>
    <row r="4839" spans="30:33" x14ac:dyDescent="0.2">
      <c r="AD4839">
        <f t="shared" si="331"/>
        <v>4837</v>
      </c>
      <c r="AE4839">
        <f t="shared" si="330"/>
        <v>6.9347659946441603E-7</v>
      </c>
      <c r="AF4839">
        <f t="shared" si="332"/>
        <v>4.3272939806579536E-4</v>
      </c>
      <c r="AG4839">
        <f t="shared" si="333"/>
        <v>3.3543463116093805E-3</v>
      </c>
    </row>
    <row r="4840" spans="30:33" x14ac:dyDescent="0.2">
      <c r="AD4840">
        <f t="shared" si="331"/>
        <v>4838</v>
      </c>
      <c r="AE4840">
        <f t="shared" si="330"/>
        <v>6.9236703690527291E-7</v>
      </c>
      <c r="AF4840">
        <f t="shared" si="332"/>
        <v>4.3203703102889004E-4</v>
      </c>
      <c r="AG4840">
        <f t="shared" si="333"/>
        <v>3.3496717245477103E-3</v>
      </c>
    </row>
    <row r="4841" spans="30:33" x14ac:dyDescent="0.2">
      <c r="AD4841">
        <f t="shared" si="331"/>
        <v>4839</v>
      </c>
      <c r="AE4841">
        <f t="shared" si="330"/>
        <v>6.9125924964622434E-7</v>
      </c>
      <c r="AF4841">
        <f t="shared" si="332"/>
        <v>4.3134577177924378E-4</v>
      </c>
      <c r="AG4841">
        <f t="shared" si="333"/>
        <v>3.3450035090380795E-3</v>
      </c>
    </row>
    <row r="4842" spans="30:33" x14ac:dyDescent="0.2">
      <c r="AD4842">
        <f t="shared" si="331"/>
        <v>4840</v>
      </c>
      <c r="AE4842">
        <f t="shared" si="330"/>
        <v>6.9015323484679033E-7</v>
      </c>
      <c r="AF4842">
        <f t="shared" si="332"/>
        <v>4.3065561854439697E-4</v>
      </c>
      <c r="AG4842">
        <f t="shared" si="333"/>
        <v>3.3403416566584652E-3</v>
      </c>
    </row>
    <row r="4843" spans="30:33" x14ac:dyDescent="0.2">
      <c r="AD4843">
        <f t="shared" si="331"/>
        <v>4841</v>
      </c>
      <c r="AE4843">
        <f t="shared" si="330"/>
        <v>6.8904898967103541E-7</v>
      </c>
      <c r="AF4843">
        <f t="shared" si="332"/>
        <v>4.2996656955472592E-4</v>
      </c>
      <c r="AG4843">
        <f t="shared" si="333"/>
        <v>3.3356861589974823E-3</v>
      </c>
    </row>
    <row r="4844" spans="30:33" x14ac:dyDescent="0.2">
      <c r="AD4844">
        <f t="shared" si="331"/>
        <v>4842</v>
      </c>
      <c r="AE4844">
        <f t="shared" si="330"/>
        <v>6.8794651128756182E-7</v>
      </c>
      <c r="AF4844">
        <f t="shared" si="332"/>
        <v>4.2927862304343835E-4</v>
      </c>
      <c r="AG4844">
        <f t="shared" si="333"/>
        <v>3.3310370076543743E-3</v>
      </c>
    </row>
    <row r="4845" spans="30:33" x14ac:dyDescent="0.2">
      <c r="AD4845">
        <f t="shared" si="331"/>
        <v>4843</v>
      </c>
      <c r="AE4845">
        <f t="shared" si="330"/>
        <v>6.868457968695017E-7</v>
      </c>
      <c r="AF4845">
        <f t="shared" si="332"/>
        <v>4.2859177724656884E-4</v>
      </c>
      <c r="AG4845">
        <f t="shared" si="333"/>
        <v>3.3263941942389967E-3</v>
      </c>
    </row>
    <row r="4846" spans="30:33" x14ac:dyDescent="0.2">
      <c r="AD4846">
        <f t="shared" si="331"/>
        <v>4844</v>
      </c>
      <c r="AE4846">
        <f t="shared" si="330"/>
        <v>6.8574684359451045E-7</v>
      </c>
      <c r="AF4846">
        <f t="shared" si="332"/>
        <v>4.2790603040297433E-4</v>
      </c>
      <c r="AG4846">
        <f t="shared" si="333"/>
        <v>3.3217577103718085E-3</v>
      </c>
    </row>
    <row r="4847" spans="30:33" x14ac:dyDescent="0.2">
      <c r="AD4847">
        <f t="shared" si="331"/>
        <v>4845</v>
      </c>
      <c r="AE4847">
        <f t="shared" si="330"/>
        <v>6.8464964864475923E-7</v>
      </c>
      <c r="AF4847">
        <f t="shared" si="332"/>
        <v>4.2722138075432958E-4</v>
      </c>
      <c r="AG4847">
        <f t="shared" si="333"/>
        <v>3.3171275476838583E-3</v>
      </c>
    </row>
    <row r="4848" spans="30:33" x14ac:dyDescent="0.2">
      <c r="AD4848">
        <f t="shared" si="331"/>
        <v>4846</v>
      </c>
      <c r="AE4848">
        <f t="shared" si="330"/>
        <v>6.8355420920692763E-7</v>
      </c>
      <c r="AF4848">
        <f t="shared" si="332"/>
        <v>4.2653782654512265E-4</v>
      </c>
      <c r="AG4848">
        <f t="shared" si="333"/>
        <v>3.3125036978167714E-3</v>
      </c>
    </row>
    <row r="4849" spans="30:33" x14ac:dyDescent="0.2">
      <c r="AD4849">
        <f t="shared" si="331"/>
        <v>4847</v>
      </c>
      <c r="AE4849">
        <f t="shared" si="330"/>
        <v>6.8246052247219659E-7</v>
      </c>
      <c r="AF4849">
        <f t="shared" si="332"/>
        <v>4.2585536602265044E-4</v>
      </c>
      <c r="AG4849">
        <f t="shared" si="333"/>
        <v>3.3078861524227371E-3</v>
      </c>
    </row>
    <row r="4850" spans="30:33" x14ac:dyDescent="0.2">
      <c r="AD4850">
        <f t="shared" si="331"/>
        <v>4848</v>
      </c>
      <c r="AE4850">
        <f t="shared" si="330"/>
        <v>6.8136858563624098E-7</v>
      </c>
      <c r="AF4850">
        <f t="shared" si="332"/>
        <v>4.2517399743701416E-4</v>
      </c>
      <c r="AG4850">
        <f t="shared" si="333"/>
        <v>3.3032749031644965E-3</v>
      </c>
    </row>
    <row r="4851" spans="30:33" x14ac:dyDescent="0.2">
      <c r="AD4851">
        <f t="shared" si="331"/>
        <v>4849</v>
      </c>
      <c r="AE4851">
        <f t="shared" si="330"/>
        <v>6.8027839589922294E-7</v>
      </c>
      <c r="AF4851">
        <f t="shared" si="332"/>
        <v>4.2449371904111491E-4</v>
      </c>
      <c r="AG4851">
        <f t="shared" si="333"/>
        <v>3.2986699417153322E-3</v>
      </c>
    </row>
    <row r="4852" spans="30:33" x14ac:dyDescent="0.2">
      <c r="AD4852">
        <f t="shared" si="331"/>
        <v>4850</v>
      </c>
      <c r="AE4852">
        <f t="shared" si="330"/>
        <v>6.7918995046578422E-7</v>
      </c>
      <c r="AF4852">
        <f t="shared" si="332"/>
        <v>4.2381452909064912E-4</v>
      </c>
      <c r="AG4852">
        <f t="shared" si="333"/>
        <v>3.2940712597590537E-3</v>
      </c>
    </row>
    <row r="4853" spans="30:33" x14ac:dyDescent="0.2">
      <c r="AD4853">
        <f t="shared" si="331"/>
        <v>4851</v>
      </c>
      <c r="AE4853">
        <f t="shared" si="330"/>
        <v>6.7810324654503885E-7</v>
      </c>
      <c r="AF4853">
        <f t="shared" si="332"/>
        <v>4.2313642584410407E-4</v>
      </c>
      <c r="AG4853">
        <f t="shared" si="333"/>
        <v>3.2894788489899835E-3</v>
      </c>
    </row>
    <row r="4854" spans="30:33" x14ac:dyDescent="0.2">
      <c r="AD4854">
        <f t="shared" si="331"/>
        <v>4852</v>
      </c>
      <c r="AE4854">
        <f t="shared" si="330"/>
        <v>6.7701828135056679E-7</v>
      </c>
      <c r="AF4854">
        <f t="shared" si="332"/>
        <v>4.2245940756275349E-4</v>
      </c>
      <c r="AG4854">
        <f t="shared" si="333"/>
        <v>3.28489270111295E-3</v>
      </c>
    </row>
    <row r="4855" spans="30:33" x14ac:dyDescent="0.2">
      <c r="AD4855">
        <f t="shared" si="331"/>
        <v>4853</v>
      </c>
      <c r="AE4855">
        <f t="shared" si="330"/>
        <v>6.7593505210040586E-7</v>
      </c>
      <c r="AF4855">
        <f t="shared" si="332"/>
        <v>4.2178347251065306E-4</v>
      </c>
      <c r="AG4855">
        <f t="shared" si="333"/>
        <v>3.2803128078432698E-3</v>
      </c>
    </row>
    <row r="4856" spans="30:33" x14ac:dyDescent="0.2">
      <c r="AD4856">
        <f t="shared" si="331"/>
        <v>4854</v>
      </c>
      <c r="AE4856">
        <f t="shared" si="330"/>
        <v>6.7485355601704523E-7</v>
      </c>
      <c r="AF4856">
        <f t="shared" si="332"/>
        <v>4.2110861895463598E-4</v>
      </c>
      <c r="AG4856">
        <f t="shared" si="333"/>
        <v>3.2757391609067378E-3</v>
      </c>
    </row>
    <row r="4857" spans="30:33" x14ac:dyDescent="0.2">
      <c r="AD4857">
        <f t="shared" si="331"/>
        <v>4855</v>
      </c>
      <c r="AE4857">
        <f t="shared" si="330"/>
        <v>6.7377379032741785E-7</v>
      </c>
      <c r="AF4857">
        <f t="shared" si="332"/>
        <v>4.2043484516430857E-4</v>
      </c>
      <c r="AG4857">
        <f t="shared" si="333"/>
        <v>3.2711717520396135E-3</v>
      </c>
    </row>
    <row r="4858" spans="30:33" x14ac:dyDescent="0.2">
      <c r="AD4858">
        <f t="shared" si="331"/>
        <v>4856</v>
      </c>
      <c r="AE4858">
        <f t="shared" si="330"/>
        <v>6.7269575226289402E-7</v>
      </c>
      <c r="AF4858">
        <f t="shared" si="332"/>
        <v>4.1976214941204568E-4</v>
      </c>
      <c r="AG4858">
        <f t="shared" si="333"/>
        <v>3.2666105729886132E-3</v>
      </c>
    </row>
    <row r="4859" spans="30:33" x14ac:dyDescent="0.2">
      <c r="AD4859">
        <f t="shared" si="331"/>
        <v>4857</v>
      </c>
      <c r="AE4859">
        <f t="shared" si="330"/>
        <v>6.7161943905927341E-7</v>
      </c>
      <c r="AF4859">
        <f t="shared" si="332"/>
        <v>4.190905299729864E-4</v>
      </c>
      <c r="AG4859">
        <f t="shared" si="333"/>
        <v>3.2620556155108908E-3</v>
      </c>
    </row>
    <row r="4860" spans="30:33" x14ac:dyDescent="0.2">
      <c r="AD4860">
        <f t="shared" si="331"/>
        <v>4858</v>
      </c>
      <c r="AE4860">
        <f t="shared" si="330"/>
        <v>6.7054484795677859E-7</v>
      </c>
      <c r="AF4860">
        <f t="shared" si="332"/>
        <v>4.1841998512502957E-4</v>
      </c>
      <c r="AG4860">
        <f t="shared" si="333"/>
        <v>3.2575068713740305E-3</v>
      </c>
    </row>
    <row r="4861" spans="30:33" x14ac:dyDescent="0.2">
      <c r="AD4861">
        <f t="shared" si="331"/>
        <v>4859</v>
      </c>
      <c r="AE4861">
        <f t="shared" si="330"/>
        <v>6.6947197620004758E-7</v>
      </c>
      <c r="AF4861">
        <f t="shared" si="332"/>
        <v>4.1775051314882952E-4</v>
      </c>
      <c r="AG4861">
        <f t="shared" si="333"/>
        <v>3.2529643323560313E-3</v>
      </c>
    </row>
    <row r="4862" spans="30:33" x14ac:dyDescent="0.2">
      <c r="AD4862">
        <f t="shared" si="331"/>
        <v>4860</v>
      </c>
      <c r="AE4862">
        <f t="shared" si="330"/>
        <v>6.6840082103812754E-7</v>
      </c>
      <c r="AF4862">
        <f t="shared" si="332"/>
        <v>4.1708211232779137E-4</v>
      </c>
      <c r="AG4862">
        <f t="shared" si="333"/>
        <v>3.2484279902452997E-3</v>
      </c>
    </row>
    <row r="4863" spans="30:33" x14ac:dyDescent="0.2">
      <c r="AD4863">
        <f t="shared" si="331"/>
        <v>4861</v>
      </c>
      <c r="AE4863">
        <f t="shared" si="330"/>
        <v>6.6733137972446649E-7</v>
      </c>
      <c r="AF4863">
        <f t="shared" si="332"/>
        <v>4.1641478094806689E-4</v>
      </c>
      <c r="AG4863">
        <f t="shared" si="333"/>
        <v>3.2438978368406314E-3</v>
      </c>
    </row>
    <row r="4864" spans="30:33" x14ac:dyDescent="0.2">
      <c r="AD4864">
        <f t="shared" si="331"/>
        <v>4862</v>
      </c>
      <c r="AE4864">
        <f t="shared" si="330"/>
        <v>6.662636495169073E-7</v>
      </c>
      <c r="AF4864">
        <f t="shared" si="332"/>
        <v>4.1574851729854999E-4</v>
      </c>
      <c r="AG4864">
        <f t="shared" si="333"/>
        <v>3.2393738639512034E-3</v>
      </c>
    </row>
    <row r="4865" spans="30:33" x14ac:dyDescent="0.2">
      <c r="AD4865">
        <f t="shared" si="331"/>
        <v>4863</v>
      </c>
      <c r="AE4865">
        <f t="shared" si="330"/>
        <v>6.6519762767768033E-7</v>
      </c>
      <c r="AF4865">
        <f t="shared" si="332"/>
        <v>4.150833196708723E-4</v>
      </c>
      <c r="AG4865">
        <f t="shared" si="333"/>
        <v>3.2348560633965596E-3</v>
      </c>
    </row>
    <row r="4866" spans="30:33" x14ac:dyDescent="0.2">
      <c r="AD4866">
        <f t="shared" si="331"/>
        <v>4864</v>
      </c>
      <c r="AE4866">
        <f t="shared" si="330"/>
        <v>6.6413331147339597E-7</v>
      </c>
      <c r="AF4866">
        <f t="shared" si="332"/>
        <v>4.144191863593989E-4</v>
      </c>
      <c r="AG4866">
        <f t="shared" si="333"/>
        <v>3.2303444270065981E-3</v>
      </c>
    </row>
    <row r="4867" spans="30:33" x14ac:dyDescent="0.2">
      <c r="AD4867">
        <f t="shared" si="331"/>
        <v>4865</v>
      </c>
      <c r="AE4867">
        <f t="shared" si="330"/>
        <v>6.6307069817503858E-7</v>
      </c>
      <c r="AF4867">
        <f t="shared" si="332"/>
        <v>4.1375611566122386E-4</v>
      </c>
      <c r="AG4867">
        <f t="shared" si="333"/>
        <v>3.2258389466215628E-3</v>
      </c>
    </row>
    <row r="4868" spans="30:33" x14ac:dyDescent="0.2">
      <c r="AD4868">
        <f t="shared" si="331"/>
        <v>4866</v>
      </c>
      <c r="AE4868">
        <f t="shared" si="330"/>
        <v>6.6200978505795844E-7</v>
      </c>
      <c r="AF4868">
        <f t="shared" si="332"/>
        <v>4.1309410587616588E-4</v>
      </c>
      <c r="AG4868">
        <f t="shared" si="333"/>
        <v>3.2213396140920256E-3</v>
      </c>
    </row>
    <row r="4869" spans="30:33" x14ac:dyDescent="0.2">
      <c r="AD4869">
        <f t="shared" si="331"/>
        <v>4867</v>
      </c>
      <c r="AE4869">
        <f t="shared" si="330"/>
        <v>6.6095056940186573E-7</v>
      </c>
      <c r="AF4869">
        <f t="shared" si="332"/>
        <v>4.12433155306764E-4</v>
      </c>
      <c r="AG4869">
        <f t="shared" si="333"/>
        <v>3.2168464212788805E-3</v>
      </c>
    </row>
    <row r="4870" spans="30:33" x14ac:dyDescent="0.2">
      <c r="AD4870">
        <f t="shared" si="331"/>
        <v>4868</v>
      </c>
      <c r="AE4870">
        <f t="shared" si="330"/>
        <v>6.5989304849082267E-7</v>
      </c>
      <c r="AF4870">
        <f t="shared" si="332"/>
        <v>4.1177326225827314E-4</v>
      </c>
      <c r="AG4870">
        <f t="shared" si="333"/>
        <v>3.212359360053325E-3</v>
      </c>
    </row>
    <row r="4871" spans="30:33" x14ac:dyDescent="0.2">
      <c r="AD4871">
        <f t="shared" si="331"/>
        <v>4869</v>
      </c>
      <c r="AE4871">
        <f t="shared" si="330"/>
        <v>6.5883721961323731E-7</v>
      </c>
      <c r="AF4871">
        <f t="shared" si="332"/>
        <v>4.1111442503865989E-4</v>
      </c>
      <c r="AG4871">
        <f t="shared" si="333"/>
        <v>3.2078784222968524E-3</v>
      </c>
    </row>
    <row r="4872" spans="30:33" x14ac:dyDescent="0.2">
      <c r="AD4872">
        <f t="shared" si="331"/>
        <v>4870</v>
      </c>
      <c r="AE4872">
        <f t="shared" si="330"/>
        <v>6.5778308006185607E-7</v>
      </c>
      <c r="AF4872">
        <f t="shared" si="332"/>
        <v>4.10456641958598E-4</v>
      </c>
      <c r="AG4872">
        <f t="shared" si="333"/>
        <v>3.203403599901239E-3</v>
      </c>
    </row>
    <row r="4873" spans="30:33" x14ac:dyDescent="0.2">
      <c r="AD4873">
        <f t="shared" si="331"/>
        <v>4871</v>
      </c>
      <c r="AE4873">
        <f t="shared" si="330"/>
        <v>6.5673062713375712E-7</v>
      </c>
      <c r="AF4873">
        <f t="shared" si="332"/>
        <v>4.097999113314642E-4</v>
      </c>
      <c r="AG4873">
        <f t="shared" si="333"/>
        <v>3.1989348847685311E-3</v>
      </c>
    </row>
    <row r="4874" spans="30:33" x14ac:dyDescent="0.2">
      <c r="AD4874">
        <f t="shared" si="331"/>
        <v>4872</v>
      </c>
      <c r="AE4874">
        <f t="shared" si="330"/>
        <v>6.5567985813034304E-7</v>
      </c>
      <c r="AF4874">
        <f t="shared" si="332"/>
        <v>4.0914423147333384E-4</v>
      </c>
      <c r="AG4874">
        <f t="shared" si="333"/>
        <v>3.1944722688110314E-3</v>
      </c>
    </row>
    <row r="4875" spans="30:33" x14ac:dyDescent="0.2">
      <c r="AD4875">
        <f t="shared" si="331"/>
        <v>4873</v>
      </c>
      <c r="AE4875">
        <f t="shared" si="330"/>
        <v>6.5463077035733447E-7</v>
      </c>
      <c r="AF4875">
        <f t="shared" si="332"/>
        <v>4.0848960070297651E-4</v>
      </c>
      <c r="AG4875">
        <f t="shared" si="333"/>
        <v>3.1900157439512908E-3</v>
      </c>
    </row>
    <row r="4876" spans="30:33" x14ac:dyDescent="0.2">
      <c r="AD4876">
        <f t="shared" si="331"/>
        <v>4874</v>
      </c>
      <c r="AE4876">
        <f t="shared" si="330"/>
        <v>6.5358336112476273E-7</v>
      </c>
      <c r="AF4876">
        <f t="shared" si="332"/>
        <v>4.0783601734185171E-4</v>
      </c>
      <c r="AG4876">
        <f t="shared" si="333"/>
        <v>3.1855653021220934E-3</v>
      </c>
    </row>
    <row r="4877" spans="30:33" x14ac:dyDescent="0.2">
      <c r="AD4877">
        <f t="shared" si="331"/>
        <v>4875</v>
      </c>
      <c r="AE4877">
        <f t="shared" si="330"/>
        <v>6.5253762774696301E-7</v>
      </c>
      <c r="AF4877">
        <f t="shared" si="332"/>
        <v>4.0718347971410474E-4</v>
      </c>
      <c r="AG4877">
        <f t="shared" si="333"/>
        <v>3.1811209352664445E-3</v>
      </c>
    </row>
    <row r="4878" spans="30:33" x14ac:dyDescent="0.2">
      <c r="AD4878">
        <f t="shared" si="331"/>
        <v>4876</v>
      </c>
      <c r="AE4878">
        <f t="shared" si="330"/>
        <v>6.514935675425679E-7</v>
      </c>
      <c r="AF4878">
        <f t="shared" si="332"/>
        <v>4.0653198614656216E-4</v>
      </c>
      <c r="AG4878">
        <f t="shared" si="333"/>
        <v>3.1766826353375609E-3</v>
      </c>
    </row>
    <row r="4879" spans="30:33" x14ac:dyDescent="0.2">
      <c r="AD4879">
        <f t="shared" si="331"/>
        <v>4877</v>
      </c>
      <c r="AE4879">
        <f t="shared" si="330"/>
        <v>6.504511778344997E-7</v>
      </c>
      <c r="AF4879">
        <f t="shared" si="332"/>
        <v>4.0588153496872765E-4</v>
      </c>
      <c r="AG4879">
        <f t="shared" si="333"/>
        <v>3.172250394298855E-3</v>
      </c>
    </row>
    <row r="4880" spans="30:33" x14ac:dyDescent="0.2">
      <c r="AD4880">
        <f t="shared" si="331"/>
        <v>4878</v>
      </c>
      <c r="AE4880">
        <f t="shared" si="330"/>
        <v>6.494104559499645E-7</v>
      </c>
      <c r="AF4880">
        <f t="shared" si="332"/>
        <v>4.0523212451277769E-4</v>
      </c>
      <c r="AG4880">
        <f t="shared" si="333"/>
        <v>3.1678242041239266E-3</v>
      </c>
    </row>
    <row r="4881" spans="30:33" x14ac:dyDescent="0.2">
      <c r="AD4881">
        <f t="shared" si="331"/>
        <v>4879</v>
      </c>
      <c r="AE4881">
        <f t="shared" si="330"/>
        <v>6.4837139922044458E-7</v>
      </c>
      <c r="AF4881">
        <f t="shared" si="332"/>
        <v>4.0458375311355722E-4</v>
      </c>
      <c r="AG4881">
        <f t="shared" si="333"/>
        <v>3.1634040567965491E-3</v>
      </c>
    </row>
    <row r="4882" spans="30:33" x14ac:dyDescent="0.2">
      <c r="AD4882">
        <f t="shared" si="331"/>
        <v>4880</v>
      </c>
      <c r="AE4882">
        <f t="shared" si="330"/>
        <v>6.4733400498169184E-7</v>
      </c>
      <c r="AF4882">
        <f t="shared" si="332"/>
        <v>4.0393641910857551E-4</v>
      </c>
      <c r="AG4882">
        <f t="shared" si="333"/>
        <v>3.1589899443106562E-3</v>
      </c>
    </row>
    <row r="4883" spans="30:33" x14ac:dyDescent="0.2">
      <c r="AD4883">
        <f t="shared" si="331"/>
        <v>4881</v>
      </c>
      <c r="AE4883">
        <f t="shared" ref="AE4883:AE4946" si="334">AF4882*$AE$3</f>
        <v>6.4629827057372107E-7</v>
      </c>
      <c r="AF4883">
        <f t="shared" si="332"/>
        <v>4.0329012083800176E-4</v>
      </c>
      <c r="AG4883">
        <f t="shared" si="333"/>
        <v>3.1545818586703324E-3</v>
      </c>
    </row>
    <row r="4884" spans="30:33" x14ac:dyDescent="0.2">
      <c r="AD4884">
        <f t="shared" si="331"/>
        <v>4882</v>
      </c>
      <c r="AE4884">
        <f t="shared" si="334"/>
        <v>6.4526419334080308E-7</v>
      </c>
      <c r="AF4884">
        <f t="shared" si="332"/>
        <v>4.0264485664466093E-4</v>
      </c>
      <c r="AG4884">
        <f t="shared" si="333"/>
        <v>3.1501797918898006E-3</v>
      </c>
    </row>
    <row r="4885" spans="30:33" x14ac:dyDescent="0.2">
      <c r="AD4885">
        <f t="shared" si="331"/>
        <v>4883</v>
      </c>
      <c r="AE4885">
        <f t="shared" si="334"/>
        <v>6.4423177063145783E-7</v>
      </c>
      <c r="AF4885">
        <f t="shared" si="332"/>
        <v>4.0200062487402943E-4</v>
      </c>
      <c r="AG4885">
        <f t="shared" si="333"/>
        <v>3.1457837359934087E-3</v>
      </c>
    </row>
    <row r="4886" spans="30:33" x14ac:dyDescent="0.2">
      <c r="AD4886">
        <f t="shared" si="331"/>
        <v>4884</v>
      </c>
      <c r="AE4886">
        <f t="shared" si="334"/>
        <v>6.4320099979844742E-7</v>
      </c>
      <c r="AF4886">
        <f t="shared" si="332"/>
        <v>4.0135742387423099E-4</v>
      </c>
      <c r="AG4886">
        <f t="shared" si="333"/>
        <v>3.1413936830156173E-3</v>
      </c>
    </row>
    <row r="4887" spans="30:33" x14ac:dyDescent="0.2">
      <c r="AD4887">
        <f t="shared" si="331"/>
        <v>4885</v>
      </c>
      <c r="AE4887">
        <f t="shared" si="334"/>
        <v>6.4217187819876986E-7</v>
      </c>
      <c r="AF4887">
        <f t="shared" si="332"/>
        <v>4.0071525199603222E-4</v>
      </c>
      <c r="AG4887">
        <f t="shared" si="333"/>
        <v>3.1370096250009907E-3</v>
      </c>
    </row>
    <row r="4888" spans="30:33" x14ac:dyDescent="0.2">
      <c r="AD4888">
        <f t="shared" si="331"/>
        <v>4886</v>
      </c>
      <c r="AE4888">
        <f t="shared" si="334"/>
        <v>6.4114440319365187E-7</v>
      </c>
      <c r="AF4888">
        <f t="shared" si="332"/>
        <v>4.0007410759283855E-4</v>
      </c>
      <c r="AG4888">
        <f t="shared" si="333"/>
        <v>3.1326315540041831E-3</v>
      </c>
    </row>
    <row r="4889" spans="30:33" x14ac:dyDescent="0.2">
      <c r="AD4889">
        <f t="shared" si="331"/>
        <v>4887</v>
      </c>
      <c r="AE4889">
        <f t="shared" si="334"/>
        <v>6.40118572148542E-7</v>
      </c>
      <c r="AF4889">
        <f t="shared" si="332"/>
        <v>3.9943398902068998E-4</v>
      </c>
      <c r="AG4889">
        <f t="shared" si="333"/>
        <v>3.1282594620899249E-3</v>
      </c>
    </row>
    <row r="4890" spans="30:33" x14ac:dyDescent="0.2">
      <c r="AD4890">
        <f t="shared" si="331"/>
        <v>4888</v>
      </c>
      <c r="AE4890">
        <f t="shared" si="334"/>
        <v>6.3909438243310425E-7</v>
      </c>
      <c r="AF4890">
        <f t="shared" si="332"/>
        <v>3.9879489463825687E-4</v>
      </c>
      <c r="AG4890">
        <f t="shared" si="333"/>
        <v>3.1238933413330135E-3</v>
      </c>
    </row>
    <row r="4891" spans="30:33" x14ac:dyDescent="0.2">
      <c r="AD4891">
        <f t="shared" si="331"/>
        <v>4889</v>
      </c>
      <c r="AE4891">
        <f t="shared" si="334"/>
        <v>6.3807183142121124E-7</v>
      </c>
      <c r="AF4891">
        <f t="shared" si="332"/>
        <v>3.9815682280683562E-4</v>
      </c>
      <c r="AG4891">
        <f t="shared" si="333"/>
        <v>3.1195331838183016E-3</v>
      </c>
    </row>
    <row r="4892" spans="30:33" x14ac:dyDescent="0.2">
      <c r="AD4892">
        <f t="shared" si="331"/>
        <v>4890</v>
      </c>
      <c r="AE4892">
        <f t="shared" si="334"/>
        <v>6.3705091649093727E-7</v>
      </c>
      <c r="AF4892">
        <f t="shared" si="332"/>
        <v>3.9751977189034465E-4</v>
      </c>
      <c r="AG4892">
        <f t="shared" si="333"/>
        <v>3.1151789816406834E-3</v>
      </c>
    </row>
    <row r="4893" spans="30:33" x14ac:dyDescent="0.2">
      <c r="AD4893">
        <f t="shared" si="331"/>
        <v>4891</v>
      </c>
      <c r="AE4893">
        <f t="shared" si="334"/>
        <v>6.3603163502455169E-7</v>
      </c>
      <c r="AF4893">
        <f t="shared" si="332"/>
        <v>3.968837402553201E-4</v>
      </c>
      <c r="AG4893">
        <f t="shared" si="333"/>
        <v>3.1108307269050823E-3</v>
      </c>
    </row>
    <row r="4894" spans="30:33" x14ac:dyDescent="0.2">
      <c r="AD4894">
        <f t="shared" si="331"/>
        <v>4892</v>
      </c>
      <c r="AE4894">
        <f t="shared" si="334"/>
        <v>6.3501398440851242E-7</v>
      </c>
      <c r="AF4894">
        <f t="shared" si="332"/>
        <v>3.9624872627091155E-4</v>
      </c>
      <c r="AG4894">
        <f t="shared" si="333"/>
        <v>3.1064884117264426E-3</v>
      </c>
    </row>
    <row r="4895" spans="30:33" x14ac:dyDescent="0.2">
      <c r="AD4895">
        <f t="shared" si="331"/>
        <v>4893</v>
      </c>
      <c r="AE4895">
        <f t="shared" si="334"/>
        <v>6.3399796203345876E-7</v>
      </c>
      <c r="AF4895">
        <f t="shared" si="332"/>
        <v>3.9561472830887807E-4</v>
      </c>
      <c r="AG4895">
        <f t="shared" si="333"/>
        <v>3.1021520282297137E-3</v>
      </c>
    </row>
    <row r="4896" spans="30:33" x14ac:dyDescent="0.2">
      <c r="AD4896">
        <f t="shared" si="331"/>
        <v>4894</v>
      </c>
      <c r="AE4896">
        <f t="shared" si="334"/>
        <v>6.3298356529420526E-7</v>
      </c>
      <c r="AF4896">
        <f t="shared" si="332"/>
        <v>3.9498174474358384E-4</v>
      </c>
      <c r="AG4896">
        <f t="shared" si="333"/>
        <v>3.0978215685498406E-3</v>
      </c>
    </row>
    <row r="4897" spans="30:33" x14ac:dyDescent="0.2">
      <c r="AD4897">
        <f t="shared" si="331"/>
        <v>4895</v>
      </c>
      <c r="AE4897">
        <f t="shared" si="334"/>
        <v>6.3197079158973438E-7</v>
      </c>
      <c r="AF4897">
        <f t="shared" si="332"/>
        <v>3.9434977395199407E-4</v>
      </c>
      <c r="AG4897">
        <f t="shared" si="333"/>
        <v>3.0934970248317497E-3</v>
      </c>
    </row>
    <row r="4898" spans="30:33" x14ac:dyDescent="0.2">
      <c r="AD4898">
        <f t="shared" si="331"/>
        <v>4896</v>
      </c>
      <c r="AE4898">
        <f t="shared" si="334"/>
        <v>6.3095963832319081E-7</v>
      </c>
      <c r="AF4898">
        <f t="shared" si="332"/>
        <v>3.9371881431367084E-4</v>
      </c>
      <c r="AG4898">
        <f t="shared" si="333"/>
        <v>3.0891783892303421E-3</v>
      </c>
    </row>
    <row r="4899" spans="30:33" x14ac:dyDescent="0.2">
      <c r="AD4899">
        <f t="shared" ref="AD4899:AD4962" si="335">AD4898+1</f>
        <v>4897</v>
      </c>
      <c r="AE4899">
        <f t="shared" si="334"/>
        <v>6.2995010290187362E-7</v>
      </c>
      <c r="AF4899">
        <f t="shared" ref="AF4899:AF4962" si="336">AF4898*$AF$3</f>
        <v>3.9308886421076896E-4</v>
      </c>
      <c r="AG4899">
        <f t="shared" ref="AG4899:AG4962" si="337">AD4899*AE4899</f>
        <v>3.0848656539104752E-3</v>
      </c>
    </row>
    <row r="4900" spans="30:33" x14ac:dyDescent="0.2">
      <c r="AD4900">
        <f t="shared" si="335"/>
        <v>4898</v>
      </c>
      <c r="AE4900">
        <f t="shared" si="334"/>
        <v>6.2894218273723063E-7</v>
      </c>
      <c r="AF4900">
        <f t="shared" si="336"/>
        <v>3.9245992202803173E-4</v>
      </c>
      <c r="AG4900">
        <f t="shared" si="337"/>
        <v>3.0805588110469555E-3</v>
      </c>
    </row>
    <row r="4901" spans="30:33" x14ac:dyDescent="0.2">
      <c r="AD4901">
        <f t="shared" si="335"/>
        <v>4899</v>
      </c>
      <c r="AE4901">
        <f t="shared" si="334"/>
        <v>6.2793587524485104E-7</v>
      </c>
      <c r="AF4901">
        <f t="shared" si="336"/>
        <v>3.9183198615278685E-4</v>
      </c>
      <c r="AG4901">
        <f t="shared" si="337"/>
        <v>3.0762578528245252E-3</v>
      </c>
    </row>
    <row r="4902" spans="30:33" x14ac:dyDescent="0.2">
      <c r="AD4902">
        <f t="shared" si="335"/>
        <v>4900</v>
      </c>
      <c r="AE4902">
        <f t="shared" si="334"/>
        <v>6.2693117784445924E-7</v>
      </c>
      <c r="AF4902">
        <f t="shared" si="336"/>
        <v>3.912050549749424E-4</v>
      </c>
      <c r="AG4902">
        <f t="shared" si="337"/>
        <v>3.0719627714378504E-3</v>
      </c>
    </row>
    <row r="4903" spans="30:33" x14ac:dyDescent="0.2">
      <c r="AD4903">
        <f t="shared" si="335"/>
        <v>4901</v>
      </c>
      <c r="AE4903">
        <f t="shared" si="334"/>
        <v>6.2592808795990807E-7</v>
      </c>
      <c r="AF4903">
        <f t="shared" si="336"/>
        <v>3.9057912688698248E-4</v>
      </c>
      <c r="AG4903">
        <f t="shared" si="337"/>
        <v>3.0676735590915096E-3</v>
      </c>
    </row>
    <row r="4904" spans="30:33" x14ac:dyDescent="0.2">
      <c r="AD4904">
        <f t="shared" si="335"/>
        <v>4902</v>
      </c>
      <c r="AE4904">
        <f t="shared" si="334"/>
        <v>6.2492660301917226E-7</v>
      </c>
      <c r="AF4904">
        <f t="shared" si="336"/>
        <v>3.8995420028396327E-4</v>
      </c>
      <c r="AG4904">
        <f t="shared" si="337"/>
        <v>3.0633902079999823E-3</v>
      </c>
    </row>
    <row r="4905" spans="30:33" x14ac:dyDescent="0.2">
      <c r="AD4905">
        <f t="shared" si="335"/>
        <v>4903</v>
      </c>
      <c r="AE4905">
        <f t="shared" si="334"/>
        <v>6.239267204543415E-7</v>
      </c>
      <c r="AF4905">
        <f t="shared" si="336"/>
        <v>3.8933027356350894E-4</v>
      </c>
      <c r="AG4905">
        <f t="shared" si="337"/>
        <v>3.0591127103876364E-3</v>
      </c>
    </row>
    <row r="4906" spans="30:33" x14ac:dyDescent="0.2">
      <c r="AD4906">
        <f t="shared" si="335"/>
        <v>4904</v>
      </c>
      <c r="AE4906">
        <f t="shared" si="334"/>
        <v>6.2292843770161457E-7</v>
      </c>
      <c r="AF4906">
        <f t="shared" si="336"/>
        <v>3.8870734512580729E-4</v>
      </c>
      <c r="AG4906">
        <f t="shared" si="337"/>
        <v>3.0548410584887178E-3</v>
      </c>
    </row>
    <row r="4907" spans="30:33" x14ac:dyDescent="0.2">
      <c r="AD4907">
        <f t="shared" si="335"/>
        <v>4905</v>
      </c>
      <c r="AE4907">
        <f t="shared" si="334"/>
        <v>6.2193175220129199E-7</v>
      </c>
      <c r="AF4907">
        <f t="shared" si="336"/>
        <v>3.88085413373606E-4</v>
      </c>
      <c r="AG4907">
        <f t="shared" si="337"/>
        <v>3.0505752445473371E-3</v>
      </c>
    </row>
    <row r="4908" spans="30:33" x14ac:dyDescent="0.2">
      <c r="AD4908">
        <f t="shared" si="335"/>
        <v>4906</v>
      </c>
      <c r="AE4908">
        <f t="shared" si="334"/>
        <v>6.2093666139776991E-7</v>
      </c>
      <c r="AF4908">
        <f t="shared" si="336"/>
        <v>3.8746447671220819E-4</v>
      </c>
      <c r="AG4908">
        <f t="shared" si="337"/>
        <v>3.0463152608174592E-3</v>
      </c>
    </row>
    <row r="4909" spans="30:33" x14ac:dyDescent="0.2">
      <c r="AD4909">
        <f t="shared" si="335"/>
        <v>4907</v>
      </c>
      <c r="AE4909">
        <f t="shared" si="334"/>
        <v>6.1994316273953342E-7</v>
      </c>
      <c r="AF4909">
        <f t="shared" si="336"/>
        <v>3.8684453354946862E-4</v>
      </c>
      <c r="AG4909">
        <f t="shared" si="337"/>
        <v>3.0420610995628905E-3</v>
      </c>
    </row>
    <row r="4910" spans="30:33" x14ac:dyDescent="0.2">
      <c r="AD4910">
        <f t="shared" si="335"/>
        <v>4908</v>
      </c>
      <c r="AE4910">
        <f t="shared" si="334"/>
        <v>6.1895125367915008E-7</v>
      </c>
      <c r="AF4910">
        <f t="shared" si="336"/>
        <v>3.8622558229578946E-4</v>
      </c>
      <c r="AG4910">
        <f t="shared" si="337"/>
        <v>3.0378127530572684E-3</v>
      </c>
    </row>
    <row r="4911" spans="30:33" x14ac:dyDescent="0.2">
      <c r="AD4911">
        <f t="shared" si="335"/>
        <v>4909</v>
      </c>
      <c r="AE4911">
        <f t="shared" si="334"/>
        <v>6.179609316732634E-7</v>
      </c>
      <c r="AF4911">
        <f t="shared" si="336"/>
        <v>3.8560762136411619E-4</v>
      </c>
      <c r="AG4911">
        <f t="shared" si="337"/>
        <v>3.0335702135840499E-3</v>
      </c>
    </row>
    <row r="4912" spans="30:33" x14ac:dyDescent="0.2">
      <c r="AD4912">
        <f t="shared" si="335"/>
        <v>4910</v>
      </c>
      <c r="AE4912">
        <f t="shared" si="334"/>
        <v>6.1697219418258623E-7</v>
      </c>
      <c r="AF4912">
        <f t="shared" si="336"/>
        <v>3.8499064916993356E-4</v>
      </c>
      <c r="AG4912">
        <f t="shared" si="337"/>
        <v>3.0293334734364983E-3</v>
      </c>
    </row>
    <row r="4913" spans="30:33" x14ac:dyDescent="0.2">
      <c r="AD4913">
        <f t="shared" si="335"/>
        <v>4911</v>
      </c>
      <c r="AE4913">
        <f t="shared" si="334"/>
        <v>6.1598503867189401E-7</v>
      </c>
      <c r="AF4913">
        <f t="shared" si="336"/>
        <v>3.8437466413126164E-4</v>
      </c>
      <c r="AG4913">
        <f t="shared" si="337"/>
        <v>3.0251025249176714E-3</v>
      </c>
    </row>
    <row r="4914" spans="30:33" x14ac:dyDescent="0.2">
      <c r="AD4914">
        <f t="shared" si="335"/>
        <v>4912</v>
      </c>
      <c r="AE4914">
        <f t="shared" si="334"/>
        <v>6.1499946261001894E-7</v>
      </c>
      <c r="AF4914">
        <f t="shared" si="336"/>
        <v>3.8375966466865162E-4</v>
      </c>
      <c r="AG4914">
        <f t="shared" si="337"/>
        <v>3.0208773603404128E-3</v>
      </c>
    </row>
    <row r="4915" spans="30:33" x14ac:dyDescent="0.2">
      <c r="AD4915">
        <f t="shared" si="335"/>
        <v>4913</v>
      </c>
      <c r="AE4915">
        <f t="shared" si="334"/>
        <v>6.1401546346984287E-7</v>
      </c>
      <c r="AF4915">
        <f t="shared" si="336"/>
        <v>3.8314564920518174E-4</v>
      </c>
      <c r="AG4915">
        <f t="shared" si="337"/>
        <v>3.0166579720273382E-3</v>
      </c>
    </row>
    <row r="4916" spans="30:33" x14ac:dyDescent="0.2">
      <c r="AD4916">
        <f t="shared" si="335"/>
        <v>4914</v>
      </c>
      <c r="AE4916">
        <f t="shared" si="334"/>
        <v>6.1303303872829109E-7</v>
      </c>
      <c r="AF4916">
        <f t="shared" si="336"/>
        <v>3.8253261616645341E-4</v>
      </c>
      <c r="AG4916">
        <f t="shared" si="337"/>
        <v>3.0124443523108224E-3</v>
      </c>
    </row>
    <row r="4917" spans="30:33" x14ac:dyDescent="0.2">
      <c r="AD4917">
        <f t="shared" si="335"/>
        <v>4915</v>
      </c>
      <c r="AE4917">
        <f t="shared" si="334"/>
        <v>6.1205218586632573E-7</v>
      </c>
      <c r="AF4917">
        <f t="shared" si="336"/>
        <v>3.8192056398058706E-4</v>
      </c>
      <c r="AG4917">
        <f t="shared" si="337"/>
        <v>3.008236493532991E-3</v>
      </c>
    </row>
    <row r="4918" spans="30:33" x14ac:dyDescent="0.2">
      <c r="AD4918">
        <f t="shared" si="335"/>
        <v>4916</v>
      </c>
      <c r="AE4918">
        <f t="shared" si="334"/>
        <v>6.1107290236893962E-7</v>
      </c>
      <c r="AF4918">
        <f t="shared" si="336"/>
        <v>3.8130949107821811E-4</v>
      </c>
      <c r="AG4918">
        <f t="shared" si="337"/>
        <v>3.0040343880457072E-3</v>
      </c>
    </row>
    <row r="4919" spans="30:33" x14ac:dyDescent="0.2">
      <c r="AD4919">
        <f t="shared" si="335"/>
        <v>4917</v>
      </c>
      <c r="AE4919">
        <f t="shared" si="334"/>
        <v>6.1009518572514924E-7</v>
      </c>
      <c r="AF4919">
        <f t="shared" si="336"/>
        <v>3.8069939589249296E-4</v>
      </c>
      <c r="AG4919">
        <f t="shared" si="337"/>
        <v>2.9998380282105588E-3</v>
      </c>
    </row>
    <row r="4920" spans="30:33" x14ac:dyDescent="0.2">
      <c r="AD4920">
        <f t="shared" si="335"/>
        <v>4918</v>
      </c>
      <c r="AE4920">
        <f t="shared" si="334"/>
        <v>6.0911903342798905E-7</v>
      </c>
      <c r="AF4920">
        <f t="shared" si="336"/>
        <v>3.8009027685906494E-4</v>
      </c>
      <c r="AG4920">
        <f t="shared" si="337"/>
        <v>2.9956474063988501E-3</v>
      </c>
    </row>
    <row r="4921" spans="30:33" x14ac:dyDescent="0.2">
      <c r="AD4921">
        <f t="shared" si="335"/>
        <v>4919</v>
      </c>
      <c r="AE4921">
        <f t="shared" si="334"/>
        <v>6.0814444297450422E-7</v>
      </c>
      <c r="AF4921">
        <f t="shared" si="336"/>
        <v>3.794821324160904E-4</v>
      </c>
      <c r="AG4921">
        <f t="shared" si="337"/>
        <v>2.9914625149915861E-3</v>
      </c>
    </row>
    <row r="4922" spans="30:33" x14ac:dyDescent="0.2">
      <c r="AD4922">
        <f t="shared" si="335"/>
        <v>4920</v>
      </c>
      <c r="AE4922">
        <f t="shared" si="334"/>
        <v>6.071714118657449E-7</v>
      </c>
      <c r="AF4922">
        <f t="shared" si="336"/>
        <v>3.7887496100422462E-4</v>
      </c>
      <c r="AG4922">
        <f t="shared" si="337"/>
        <v>2.9872833463794649E-3</v>
      </c>
    </row>
    <row r="4923" spans="30:33" x14ac:dyDescent="0.2">
      <c r="AD4923">
        <f t="shared" si="335"/>
        <v>4921</v>
      </c>
      <c r="AE4923">
        <f t="shared" si="334"/>
        <v>6.0619993760675966E-7</v>
      </c>
      <c r="AF4923">
        <f t="shared" si="336"/>
        <v>3.7826876106661784E-4</v>
      </c>
      <c r="AG4923">
        <f t="shared" si="337"/>
        <v>2.9831098929628641E-3</v>
      </c>
    </row>
    <row r="4924" spans="30:33" x14ac:dyDescent="0.2">
      <c r="AD4924">
        <f t="shared" si="335"/>
        <v>4922</v>
      </c>
      <c r="AE4924">
        <f t="shared" si="334"/>
        <v>6.0523001770658883E-7</v>
      </c>
      <c r="AF4924">
        <f t="shared" si="336"/>
        <v>3.7766353104891126E-4</v>
      </c>
      <c r="AG4924">
        <f t="shared" si="337"/>
        <v>2.9789421471518303E-3</v>
      </c>
    </row>
    <row r="4925" spans="30:33" x14ac:dyDescent="0.2">
      <c r="AD4925">
        <f t="shared" si="335"/>
        <v>4923</v>
      </c>
      <c r="AE4925">
        <f t="shared" si="334"/>
        <v>6.0426164967825834E-7</v>
      </c>
      <c r="AF4925">
        <f t="shared" si="336"/>
        <v>3.7705926939923297E-4</v>
      </c>
      <c r="AG4925">
        <f t="shared" si="337"/>
        <v>2.9747801013660659E-3</v>
      </c>
    </row>
    <row r="4926" spans="30:33" x14ac:dyDescent="0.2">
      <c r="AD4926">
        <f t="shared" si="335"/>
        <v>4924</v>
      </c>
      <c r="AE4926">
        <f t="shared" si="334"/>
        <v>6.0329483103877304E-7</v>
      </c>
      <c r="AF4926">
        <f t="shared" si="336"/>
        <v>3.764559745681942E-4</v>
      </c>
      <c r="AG4926">
        <f t="shared" si="337"/>
        <v>2.9706237480349187E-3</v>
      </c>
    </row>
    <row r="4927" spans="30:33" x14ac:dyDescent="0.2">
      <c r="AD4927">
        <f t="shared" si="335"/>
        <v>4925</v>
      </c>
      <c r="AE4927">
        <f t="shared" si="334"/>
        <v>6.0232955930911103E-7</v>
      </c>
      <c r="AF4927">
        <f t="shared" si="336"/>
        <v>3.7585364500888506E-4</v>
      </c>
      <c r="AG4927">
        <f t="shared" si="337"/>
        <v>2.9664730795973719E-3</v>
      </c>
    </row>
    <row r="4928" spans="30:33" x14ac:dyDescent="0.2">
      <c r="AD4928">
        <f t="shared" si="335"/>
        <v>4926</v>
      </c>
      <c r="AE4928">
        <f t="shared" si="334"/>
        <v>6.013658320142164E-7</v>
      </c>
      <c r="AF4928">
        <f t="shared" si="336"/>
        <v>3.7525227917687082E-4</v>
      </c>
      <c r="AG4928">
        <f t="shared" si="337"/>
        <v>2.9623280885020301E-3</v>
      </c>
    </row>
    <row r="4929" spans="30:33" x14ac:dyDescent="0.2">
      <c r="AD4929">
        <f t="shared" si="335"/>
        <v>4927</v>
      </c>
      <c r="AE4929">
        <f t="shared" si="334"/>
        <v>6.0040364668299358E-7</v>
      </c>
      <c r="AF4929">
        <f t="shared" si="336"/>
        <v>3.7465187553018783E-4</v>
      </c>
      <c r="AG4929">
        <f t="shared" si="337"/>
        <v>2.9581887672071095E-3</v>
      </c>
    </row>
    <row r="4930" spans="30:33" x14ac:dyDescent="0.2">
      <c r="AD4930">
        <f t="shared" si="335"/>
        <v>4928</v>
      </c>
      <c r="AE4930">
        <f t="shared" si="334"/>
        <v>5.994430008483008E-7</v>
      </c>
      <c r="AF4930">
        <f t="shared" si="336"/>
        <v>3.7405243252933954E-4</v>
      </c>
      <c r="AG4930">
        <f t="shared" si="337"/>
        <v>2.9540551081804261E-3</v>
      </c>
    </row>
    <row r="4931" spans="30:33" x14ac:dyDescent="0.2">
      <c r="AD4931">
        <f t="shared" si="335"/>
        <v>4929</v>
      </c>
      <c r="AE4931">
        <f t="shared" si="334"/>
        <v>5.984838920469435E-7</v>
      </c>
      <c r="AF4931">
        <f t="shared" si="336"/>
        <v>3.7345394863729257E-4</v>
      </c>
      <c r="AG4931">
        <f t="shared" si="337"/>
        <v>2.9499271038993845E-3</v>
      </c>
    </row>
    <row r="4932" spans="30:33" x14ac:dyDescent="0.2">
      <c r="AD4932">
        <f t="shared" si="335"/>
        <v>4930</v>
      </c>
      <c r="AE4932">
        <f t="shared" si="334"/>
        <v>5.9752631781966834E-7</v>
      </c>
      <c r="AF4932">
        <f t="shared" si="336"/>
        <v>3.7285642231947287E-4</v>
      </c>
      <c r="AG4932">
        <f t="shared" si="337"/>
        <v>2.945804746850965E-3</v>
      </c>
    </row>
    <row r="4933" spans="30:33" x14ac:dyDescent="0.2">
      <c r="AD4933">
        <f t="shared" si="335"/>
        <v>4931</v>
      </c>
      <c r="AE4933">
        <f t="shared" si="334"/>
        <v>5.9657027571115689E-7</v>
      </c>
      <c r="AF4933">
        <f t="shared" si="336"/>
        <v>3.7225985204376172E-4</v>
      </c>
      <c r="AG4933">
        <f t="shared" si="337"/>
        <v>2.9416880295317148E-3</v>
      </c>
    </row>
    <row r="4934" spans="30:33" x14ac:dyDescent="0.2">
      <c r="AD4934">
        <f t="shared" si="335"/>
        <v>4932</v>
      </c>
      <c r="AE4934">
        <f t="shared" si="334"/>
        <v>5.9561576327001903E-7</v>
      </c>
      <c r="AF4934">
        <f t="shared" si="336"/>
        <v>3.7166423628049166E-4</v>
      </c>
      <c r="AG4934">
        <f t="shared" si="337"/>
        <v>2.9375769444477339E-3</v>
      </c>
    </row>
    <row r="4935" spans="30:33" x14ac:dyDescent="0.2">
      <c r="AD4935">
        <f t="shared" si="335"/>
        <v>4933</v>
      </c>
      <c r="AE4935">
        <f t="shared" si="334"/>
        <v>5.9466277804878695E-7</v>
      </c>
      <c r="AF4935">
        <f t="shared" si="336"/>
        <v>3.7106957350244288E-4</v>
      </c>
      <c r="AG4935">
        <f t="shared" si="337"/>
        <v>2.9334714841146659E-3</v>
      </c>
    </row>
    <row r="4936" spans="30:33" x14ac:dyDescent="0.2">
      <c r="AD4936">
        <f t="shared" si="335"/>
        <v>4934</v>
      </c>
      <c r="AE4936">
        <f t="shared" si="334"/>
        <v>5.9371131760390887E-7</v>
      </c>
      <c r="AF4936">
        <f t="shared" si="336"/>
        <v>3.7047586218483892E-4</v>
      </c>
      <c r="AG4936">
        <f t="shared" si="337"/>
        <v>2.9293716410576862E-3</v>
      </c>
    </row>
    <row r="4937" spans="30:33" x14ac:dyDescent="0.2">
      <c r="AD4937">
        <f t="shared" si="335"/>
        <v>4935</v>
      </c>
      <c r="AE4937">
        <f t="shared" si="334"/>
        <v>5.927613794957426E-7</v>
      </c>
      <c r="AF4937">
        <f t="shared" si="336"/>
        <v>3.6988310080534318E-4</v>
      </c>
      <c r="AG4937">
        <f t="shared" si="337"/>
        <v>2.9252774078114899E-3</v>
      </c>
    </row>
    <row r="4938" spans="30:33" x14ac:dyDescent="0.2">
      <c r="AD4938">
        <f t="shared" si="335"/>
        <v>4936</v>
      </c>
      <c r="AE4938">
        <f t="shared" si="334"/>
        <v>5.9181296128854939E-7</v>
      </c>
      <c r="AF4938">
        <f t="shared" si="336"/>
        <v>3.6929128784405463E-4</v>
      </c>
      <c r="AG4938">
        <f t="shared" si="337"/>
        <v>2.9211887769202798E-3</v>
      </c>
    </row>
    <row r="4939" spans="30:33" x14ac:dyDescent="0.2">
      <c r="AD4939">
        <f t="shared" si="335"/>
        <v>4937</v>
      </c>
      <c r="AE4939">
        <f t="shared" si="334"/>
        <v>5.9086606055048772E-7</v>
      </c>
      <c r="AF4939">
        <f t="shared" si="336"/>
        <v>3.6870042178350414E-4</v>
      </c>
      <c r="AG4939">
        <f t="shared" si="337"/>
        <v>2.9171057409377579E-3</v>
      </c>
    </row>
    <row r="4940" spans="30:33" x14ac:dyDescent="0.2">
      <c r="AD4940">
        <f t="shared" si="335"/>
        <v>4938</v>
      </c>
      <c r="AE4940">
        <f t="shared" si="334"/>
        <v>5.8992067485360686E-7</v>
      </c>
      <c r="AF4940">
        <f t="shared" si="336"/>
        <v>3.681105011086505E-4</v>
      </c>
      <c r="AG4940">
        <f t="shared" si="337"/>
        <v>2.9130282924271105E-3</v>
      </c>
    </row>
    <row r="4941" spans="30:33" x14ac:dyDescent="0.2">
      <c r="AD4941">
        <f t="shared" si="335"/>
        <v>4939</v>
      </c>
      <c r="AE4941">
        <f t="shared" si="334"/>
        <v>5.8897680177384106E-7</v>
      </c>
      <c r="AF4941">
        <f t="shared" si="336"/>
        <v>3.6752152430687666E-4</v>
      </c>
      <c r="AG4941">
        <f t="shared" si="337"/>
        <v>2.9089564239610012E-3</v>
      </c>
    </row>
    <row r="4942" spans="30:33" x14ac:dyDescent="0.2">
      <c r="AD4942">
        <f t="shared" si="335"/>
        <v>4940</v>
      </c>
      <c r="AE4942">
        <f t="shared" si="334"/>
        <v>5.8803443889100297E-7</v>
      </c>
      <c r="AF4942">
        <f t="shared" si="336"/>
        <v>3.6693348986798564E-4</v>
      </c>
      <c r="AG4942">
        <f t="shared" si="337"/>
        <v>2.9048901281215548E-3</v>
      </c>
    </row>
    <row r="4943" spans="30:33" x14ac:dyDescent="0.2">
      <c r="AD4943">
        <f t="shared" si="335"/>
        <v>4941</v>
      </c>
      <c r="AE4943">
        <f t="shared" si="334"/>
        <v>5.8709358378877728E-7</v>
      </c>
      <c r="AF4943">
        <f t="shared" si="336"/>
        <v>3.6634639628419684E-4</v>
      </c>
      <c r="AG4943">
        <f t="shared" si="337"/>
        <v>2.9008293975003483E-3</v>
      </c>
    </row>
    <row r="4944" spans="30:33" x14ac:dyDescent="0.2">
      <c r="AD4944">
        <f t="shared" si="335"/>
        <v>4942</v>
      </c>
      <c r="AE4944">
        <f t="shared" si="334"/>
        <v>5.8615423405471526E-7</v>
      </c>
      <c r="AF4944">
        <f t="shared" si="336"/>
        <v>3.657602420501421E-4</v>
      </c>
      <c r="AG4944">
        <f t="shared" si="337"/>
        <v>2.8967742246984026E-3</v>
      </c>
    </row>
    <row r="4945" spans="30:33" x14ac:dyDescent="0.2">
      <c r="AD4945">
        <f t="shared" si="335"/>
        <v>4943</v>
      </c>
      <c r="AE4945">
        <f t="shared" si="334"/>
        <v>5.8521638728022758E-7</v>
      </c>
      <c r="AF4945">
        <f t="shared" si="336"/>
        <v>3.6517502566286184E-4</v>
      </c>
      <c r="AG4945">
        <f t="shared" si="337"/>
        <v>2.8927246023261648E-3</v>
      </c>
    </row>
    <row r="4946" spans="30:33" x14ac:dyDescent="0.2">
      <c r="AD4946">
        <f t="shared" si="335"/>
        <v>4944</v>
      </c>
      <c r="AE4946">
        <f t="shared" si="334"/>
        <v>5.8428004106057925E-7</v>
      </c>
      <c r="AF4946">
        <f t="shared" si="336"/>
        <v>3.6459074562180126E-4</v>
      </c>
      <c r="AG4946">
        <f t="shared" si="337"/>
        <v>2.8886805230035036E-3</v>
      </c>
    </row>
    <row r="4947" spans="30:33" x14ac:dyDescent="0.2">
      <c r="AD4947">
        <f t="shared" si="335"/>
        <v>4945</v>
      </c>
      <c r="AE4947">
        <f t="shared" ref="AE4947:AE5010" si="338">AF4946*$AE$3</f>
        <v>5.8334519299488225E-7</v>
      </c>
      <c r="AF4947">
        <f t="shared" si="336"/>
        <v>3.6400740042880634E-4</v>
      </c>
      <c r="AG4947">
        <f t="shared" si="337"/>
        <v>2.8846419793596926E-3</v>
      </c>
    </row>
    <row r="4948" spans="30:33" x14ac:dyDescent="0.2">
      <c r="AD4948">
        <f t="shared" si="335"/>
        <v>4946</v>
      </c>
      <c r="AE4948">
        <f t="shared" si="338"/>
        <v>5.8241184068609043E-7</v>
      </c>
      <c r="AF4948">
        <f t="shared" si="336"/>
        <v>3.6342498858812021E-4</v>
      </c>
      <c r="AG4948">
        <f t="shared" si="337"/>
        <v>2.8806089640334032E-3</v>
      </c>
    </row>
    <row r="4949" spans="30:33" x14ac:dyDescent="0.2">
      <c r="AD4949">
        <f t="shared" si="335"/>
        <v>4947</v>
      </c>
      <c r="AE4949">
        <f t="shared" si="338"/>
        <v>5.8147998174099265E-7</v>
      </c>
      <c r="AF4949">
        <f t="shared" si="336"/>
        <v>3.6284350860637919E-4</v>
      </c>
      <c r="AG4949">
        <f t="shared" si="337"/>
        <v>2.8765814696726905E-3</v>
      </c>
    </row>
    <row r="4950" spans="30:33" x14ac:dyDescent="0.2">
      <c r="AD4950">
        <f t="shared" si="335"/>
        <v>4948</v>
      </c>
      <c r="AE4950">
        <f t="shared" si="338"/>
        <v>5.8054961377020692E-7</v>
      </c>
      <c r="AF4950">
        <f t="shared" si="336"/>
        <v>3.6226295899260898E-4</v>
      </c>
      <c r="AG4950">
        <f t="shared" si="337"/>
        <v>2.8725594889349839E-3</v>
      </c>
    </row>
    <row r="4951" spans="30:33" x14ac:dyDescent="0.2">
      <c r="AD4951">
        <f t="shared" si="335"/>
        <v>4949</v>
      </c>
      <c r="AE4951">
        <f t="shared" si="338"/>
        <v>5.7962073438817462E-7</v>
      </c>
      <c r="AF4951">
        <f t="shared" si="336"/>
        <v>3.6168333825822076E-4</v>
      </c>
      <c r="AG4951">
        <f t="shared" si="337"/>
        <v>2.8685430144870763E-3</v>
      </c>
    </row>
    <row r="4952" spans="30:33" x14ac:dyDescent="0.2">
      <c r="AD4952">
        <f t="shared" si="335"/>
        <v>4950</v>
      </c>
      <c r="AE4952">
        <f t="shared" si="338"/>
        <v>5.7869334121315346E-7</v>
      </c>
      <c r="AF4952">
        <f t="shared" si="336"/>
        <v>3.6110464491700761E-4</v>
      </c>
      <c r="AG4952">
        <f t="shared" si="337"/>
        <v>2.8645320390051094E-3</v>
      </c>
    </row>
    <row r="4953" spans="30:33" x14ac:dyDescent="0.2">
      <c r="AD4953">
        <f t="shared" si="335"/>
        <v>4951</v>
      </c>
      <c r="AE4953">
        <f t="shared" si="338"/>
        <v>5.7776743186721246E-7</v>
      </c>
      <c r="AF4953">
        <f t="shared" si="336"/>
        <v>3.6052687748514039E-4</v>
      </c>
      <c r="AG4953">
        <f t="shared" si="337"/>
        <v>2.860526555174569E-3</v>
      </c>
    </row>
    <row r="4954" spans="30:33" x14ac:dyDescent="0.2">
      <c r="AD4954">
        <f t="shared" si="335"/>
        <v>4952</v>
      </c>
      <c r="AE4954">
        <f t="shared" si="338"/>
        <v>5.7684300397622491E-7</v>
      </c>
      <c r="AF4954">
        <f t="shared" si="336"/>
        <v>3.5995003448116412E-4</v>
      </c>
      <c r="AG4954">
        <f t="shared" si="337"/>
        <v>2.8565265556902658E-3</v>
      </c>
    </row>
    <row r="4955" spans="30:33" x14ac:dyDescent="0.2">
      <c r="AD4955">
        <f t="shared" si="335"/>
        <v>4953</v>
      </c>
      <c r="AE4955">
        <f t="shared" si="338"/>
        <v>5.759200551698629E-7</v>
      </c>
      <c r="AF4955">
        <f t="shared" si="336"/>
        <v>3.5937411442599427E-4</v>
      </c>
      <c r="AG4955">
        <f t="shared" si="337"/>
        <v>2.8525320332563309E-3</v>
      </c>
    </row>
    <row r="4956" spans="30:33" x14ac:dyDescent="0.2">
      <c r="AD4956">
        <f t="shared" si="335"/>
        <v>4954</v>
      </c>
      <c r="AE4956">
        <f t="shared" si="338"/>
        <v>5.7499858308159113E-7</v>
      </c>
      <c r="AF4956">
        <f t="shared" si="336"/>
        <v>3.5879911584291266E-4</v>
      </c>
      <c r="AG4956">
        <f t="shared" si="337"/>
        <v>2.8485429805862024E-3</v>
      </c>
    </row>
    <row r="4957" spans="30:33" x14ac:dyDescent="0.2">
      <c r="AD4957">
        <f t="shared" si="335"/>
        <v>4955</v>
      </c>
      <c r="AE4957">
        <f t="shared" si="338"/>
        <v>5.7407858534866054E-7</v>
      </c>
      <c r="AF4957">
        <f t="shared" si="336"/>
        <v>3.58225037257564E-4</v>
      </c>
      <c r="AG4957">
        <f t="shared" si="337"/>
        <v>2.844559390402613E-3</v>
      </c>
    </row>
    <row r="4958" spans="30:33" x14ac:dyDescent="0.2">
      <c r="AD4958">
        <f t="shared" si="335"/>
        <v>4956</v>
      </c>
      <c r="AE4958">
        <f t="shared" si="338"/>
        <v>5.7316005961210268E-7</v>
      </c>
      <c r="AF4958">
        <f t="shared" si="336"/>
        <v>3.5765187719795187E-4</v>
      </c>
      <c r="AG4958">
        <f t="shared" si="337"/>
        <v>2.8405812554375808E-3</v>
      </c>
    </row>
    <row r="4959" spans="30:33" x14ac:dyDescent="0.2">
      <c r="AD4959">
        <f t="shared" si="335"/>
        <v>4957</v>
      </c>
      <c r="AE4959">
        <f t="shared" si="338"/>
        <v>5.7224300351672327E-7</v>
      </c>
      <c r="AF4959">
        <f t="shared" si="336"/>
        <v>3.5707963419443514E-4</v>
      </c>
      <c r="AG4959">
        <f t="shared" si="337"/>
        <v>2.8366085684323971E-3</v>
      </c>
    </row>
    <row r="4960" spans="30:33" x14ac:dyDescent="0.2">
      <c r="AD4960">
        <f t="shared" si="335"/>
        <v>4958</v>
      </c>
      <c r="AE4960">
        <f t="shared" si="338"/>
        <v>5.713274147110965E-7</v>
      </c>
      <c r="AF4960">
        <f t="shared" si="336"/>
        <v>3.5650830677972403E-4</v>
      </c>
      <c r="AG4960">
        <f t="shared" si="337"/>
        <v>2.8326413221376164E-3</v>
      </c>
    </row>
    <row r="4961" spans="30:33" x14ac:dyDescent="0.2">
      <c r="AD4961">
        <f t="shared" si="335"/>
        <v>4959</v>
      </c>
      <c r="AE4961">
        <f t="shared" si="338"/>
        <v>5.7041329084755875E-7</v>
      </c>
      <c r="AF4961">
        <f t="shared" si="336"/>
        <v>3.5593789348887644E-4</v>
      </c>
      <c r="AG4961">
        <f t="shared" si="337"/>
        <v>2.8286795093130437E-3</v>
      </c>
    </row>
    <row r="4962" spans="30:33" x14ac:dyDescent="0.2">
      <c r="AD4962">
        <f t="shared" si="335"/>
        <v>4960</v>
      </c>
      <c r="AE4962">
        <f t="shared" si="338"/>
        <v>5.6950062958220255E-7</v>
      </c>
      <c r="AF4962">
        <f t="shared" si="336"/>
        <v>3.553683928592942E-4</v>
      </c>
      <c r="AG4962">
        <f t="shared" si="337"/>
        <v>2.8247231227277246E-3</v>
      </c>
    </row>
    <row r="4963" spans="30:33" x14ac:dyDescent="0.2">
      <c r="AD4963">
        <f t="shared" ref="AD4963:AD5026" si="339">AD4962+1</f>
        <v>4961</v>
      </c>
      <c r="AE4963">
        <f t="shared" si="338"/>
        <v>5.6858942857487102E-7</v>
      </c>
      <c r="AF4963">
        <f t="shared" ref="AF4963:AF5026" si="340">AF4962*$AF$3</f>
        <v>3.547998034307193E-4</v>
      </c>
      <c r="AG4963">
        <f t="shared" ref="AG4963:AG5026" si="341">AD4963*AE4963</f>
        <v>2.8207721551599353E-3</v>
      </c>
    </row>
    <row r="4964" spans="30:33" x14ac:dyDescent="0.2">
      <c r="AD4964">
        <f t="shared" si="339"/>
        <v>4962</v>
      </c>
      <c r="AE4964">
        <f t="shared" si="338"/>
        <v>5.6767968548915113E-7</v>
      </c>
      <c r="AF4964">
        <f t="shared" si="340"/>
        <v>3.5423212374523011E-4</v>
      </c>
      <c r="AG4964">
        <f t="shared" si="341"/>
        <v>2.8168265993971679E-3</v>
      </c>
    </row>
    <row r="4965" spans="30:33" x14ac:dyDescent="0.2">
      <c r="AD4965">
        <f t="shared" si="339"/>
        <v>4963</v>
      </c>
      <c r="AE4965">
        <f t="shared" si="338"/>
        <v>5.6677139799236847E-7</v>
      </c>
      <c r="AF4965">
        <f t="shared" si="340"/>
        <v>3.5366535234723773E-4</v>
      </c>
      <c r="AG4965">
        <f t="shared" si="341"/>
        <v>2.8128864482361246E-3</v>
      </c>
    </row>
    <row r="4966" spans="30:33" x14ac:dyDescent="0.2">
      <c r="AD4966">
        <f t="shared" si="339"/>
        <v>4964</v>
      </c>
      <c r="AE4966">
        <f t="shared" si="338"/>
        <v>5.6586456375558065E-7</v>
      </c>
      <c r="AF4966">
        <f t="shared" si="340"/>
        <v>3.5309948778348212E-4</v>
      </c>
      <c r="AG4966">
        <f t="shared" si="341"/>
        <v>2.8089516944827023E-3</v>
      </c>
    </row>
    <row r="4967" spans="30:33" x14ac:dyDescent="0.2">
      <c r="AD4967">
        <f t="shared" si="339"/>
        <v>4965</v>
      </c>
      <c r="AE4967">
        <f t="shared" si="338"/>
        <v>5.6495918045357168E-7</v>
      </c>
      <c r="AF4967">
        <f t="shared" si="340"/>
        <v>3.5253452860302853E-4</v>
      </c>
      <c r="AG4967">
        <f t="shared" si="341"/>
        <v>2.8050223309519836E-3</v>
      </c>
    </row>
    <row r="4968" spans="30:33" x14ac:dyDescent="0.2">
      <c r="AD4968">
        <f t="shared" si="339"/>
        <v>4966</v>
      </c>
      <c r="AE4968">
        <f t="shared" si="338"/>
        <v>5.6405524576484586E-7</v>
      </c>
      <c r="AF4968">
        <f t="shared" si="340"/>
        <v>3.5197047335726366E-4</v>
      </c>
      <c r="AG4968">
        <f t="shared" si="341"/>
        <v>2.8010983504682244E-3</v>
      </c>
    </row>
    <row r="4969" spans="30:33" x14ac:dyDescent="0.2">
      <c r="AD4969">
        <f t="shared" si="339"/>
        <v>4967</v>
      </c>
      <c r="AE4969">
        <f t="shared" si="338"/>
        <v>5.6315275737162216E-7</v>
      </c>
      <c r="AF4969">
        <f t="shared" si="340"/>
        <v>3.5140732059989204E-4</v>
      </c>
      <c r="AG4969">
        <f t="shared" si="341"/>
        <v>2.7971797458648472E-3</v>
      </c>
    </row>
    <row r="4970" spans="30:33" x14ac:dyDescent="0.2">
      <c r="AD4970">
        <f t="shared" si="339"/>
        <v>4968</v>
      </c>
      <c r="AE4970">
        <f t="shared" si="338"/>
        <v>5.6225171295982752E-7</v>
      </c>
      <c r="AF4970">
        <f t="shared" si="340"/>
        <v>3.508450688869322E-4</v>
      </c>
      <c r="AG4970">
        <f t="shared" si="341"/>
        <v>2.7932665099844232E-3</v>
      </c>
    </row>
    <row r="4971" spans="30:33" x14ac:dyDescent="0.2">
      <c r="AD4971">
        <f t="shared" si="339"/>
        <v>4969</v>
      </c>
      <c r="AE4971">
        <f t="shared" si="338"/>
        <v>5.6135211021909181E-7</v>
      </c>
      <c r="AF4971">
        <f t="shared" si="340"/>
        <v>3.5028371677671308E-4</v>
      </c>
      <c r="AG4971">
        <f t="shared" si="341"/>
        <v>2.7893586356786673E-3</v>
      </c>
    </row>
    <row r="4972" spans="30:33" x14ac:dyDescent="0.2">
      <c r="AD4972">
        <f t="shared" si="339"/>
        <v>4970</v>
      </c>
      <c r="AE4972">
        <f t="shared" si="338"/>
        <v>5.6045394684274123E-7</v>
      </c>
      <c r="AF4972">
        <f t="shared" si="340"/>
        <v>3.4972326282987031E-4</v>
      </c>
      <c r="AG4972">
        <f t="shared" si="341"/>
        <v>2.785456115808424E-3</v>
      </c>
    </row>
    <row r="4973" spans="30:33" x14ac:dyDescent="0.2">
      <c r="AD4973">
        <f t="shared" si="339"/>
        <v>4971</v>
      </c>
      <c r="AE4973">
        <f t="shared" si="338"/>
        <v>5.5955722052779273E-7</v>
      </c>
      <c r="AF4973">
        <f t="shared" si="340"/>
        <v>3.4916370560934248E-4</v>
      </c>
      <c r="AG4973">
        <f t="shared" si="341"/>
        <v>2.7815589432436576E-3</v>
      </c>
    </row>
    <row r="4974" spans="30:33" x14ac:dyDescent="0.2">
      <c r="AD4974">
        <f t="shared" si="339"/>
        <v>4972</v>
      </c>
      <c r="AE4974">
        <f t="shared" si="338"/>
        <v>5.5866192897494827E-7</v>
      </c>
      <c r="AF4974">
        <f t="shared" si="340"/>
        <v>3.4860504368036752E-4</v>
      </c>
      <c r="AG4974">
        <f t="shared" si="341"/>
        <v>2.7776671108634427E-3</v>
      </c>
    </row>
    <row r="4975" spans="30:33" x14ac:dyDescent="0.2">
      <c r="AD4975">
        <f t="shared" si="339"/>
        <v>4973</v>
      </c>
      <c r="AE4975">
        <f t="shared" si="338"/>
        <v>5.5776806988858826E-7</v>
      </c>
      <c r="AF4975">
        <f t="shared" si="340"/>
        <v>3.4804727561047892E-4</v>
      </c>
      <c r="AG4975">
        <f t="shared" si="341"/>
        <v>2.7737806115559495E-3</v>
      </c>
    </row>
    <row r="4976" spans="30:33" x14ac:dyDescent="0.2">
      <c r="AD4976">
        <f t="shared" si="339"/>
        <v>4974</v>
      </c>
      <c r="AE4976">
        <f t="shared" si="338"/>
        <v>5.5687564097676648E-7</v>
      </c>
      <c r="AF4976">
        <f t="shared" si="340"/>
        <v>3.4749039996950212E-4</v>
      </c>
      <c r="AG4976">
        <f t="shared" si="341"/>
        <v>2.7698994382184365E-3</v>
      </c>
    </row>
    <row r="4977" spans="30:33" x14ac:dyDescent="0.2">
      <c r="AD4977">
        <f t="shared" si="339"/>
        <v>4975</v>
      </c>
      <c r="AE4977">
        <f t="shared" si="338"/>
        <v>5.5598463995120363E-7</v>
      </c>
      <c r="AF4977">
        <f t="shared" si="340"/>
        <v>3.4693441532955088E-4</v>
      </c>
      <c r="AG4977">
        <f t="shared" si="341"/>
        <v>2.7660235837572381E-3</v>
      </c>
    </row>
    <row r="4978" spans="30:33" x14ac:dyDescent="0.2">
      <c r="AD4978">
        <f t="shared" si="339"/>
        <v>4976</v>
      </c>
      <c r="AE4978">
        <f t="shared" si="338"/>
        <v>5.5509506452728169E-7</v>
      </c>
      <c r="AF4978">
        <f t="shared" si="340"/>
        <v>3.4637932026502361E-4</v>
      </c>
      <c r="AG4978">
        <f t="shared" si="341"/>
        <v>2.7621530410877537E-3</v>
      </c>
    </row>
    <row r="4979" spans="30:33" x14ac:dyDescent="0.2">
      <c r="AD4979">
        <f t="shared" si="339"/>
        <v>4977</v>
      </c>
      <c r="AE4979">
        <f t="shared" si="338"/>
        <v>5.5420691242403804E-7</v>
      </c>
      <c r="AF4979">
        <f t="shared" si="340"/>
        <v>3.4582511335259957E-4</v>
      </c>
      <c r="AG4979">
        <f t="shared" si="341"/>
        <v>2.7582878031344373E-3</v>
      </c>
    </row>
    <row r="4980" spans="30:33" x14ac:dyDescent="0.2">
      <c r="AD4980">
        <f t="shared" si="339"/>
        <v>4978</v>
      </c>
      <c r="AE4980">
        <f t="shared" si="338"/>
        <v>5.5332018136415958E-7</v>
      </c>
      <c r="AF4980">
        <f t="shared" si="340"/>
        <v>3.4527179317123542E-4</v>
      </c>
      <c r="AG4980">
        <f t="shared" si="341"/>
        <v>2.7544278628307862E-3</v>
      </c>
    </row>
    <row r="4981" spans="30:33" x14ac:dyDescent="0.2">
      <c r="AD4981">
        <f t="shared" si="339"/>
        <v>4979</v>
      </c>
      <c r="AE4981">
        <f t="shared" si="338"/>
        <v>5.5243486907397696E-7</v>
      </c>
      <c r="AF4981">
        <f t="shared" si="340"/>
        <v>3.4471935830216144E-4</v>
      </c>
      <c r="AG4981">
        <f t="shared" si="341"/>
        <v>2.7505732131193313E-3</v>
      </c>
    </row>
    <row r="4982" spans="30:33" x14ac:dyDescent="0.2">
      <c r="AD4982">
        <f t="shared" si="339"/>
        <v>4980</v>
      </c>
      <c r="AE4982">
        <f t="shared" si="338"/>
        <v>5.5155097328345859E-7</v>
      </c>
      <c r="AF4982">
        <f t="shared" si="340"/>
        <v>3.4416780732887794E-4</v>
      </c>
      <c r="AG4982">
        <f t="shared" si="341"/>
        <v>2.7467238469516238E-3</v>
      </c>
    </row>
    <row r="4983" spans="30:33" x14ac:dyDescent="0.2">
      <c r="AD4983">
        <f t="shared" si="339"/>
        <v>4981</v>
      </c>
      <c r="AE4983">
        <f t="shared" si="338"/>
        <v>5.5066849172620499E-7</v>
      </c>
      <c r="AF4983">
        <f t="shared" si="340"/>
        <v>3.4361713883715174E-4</v>
      </c>
      <c r="AG4983">
        <f t="shared" si="341"/>
        <v>2.7428797572882271E-3</v>
      </c>
    </row>
    <row r="4984" spans="30:33" x14ac:dyDescent="0.2">
      <c r="AD4984">
        <f t="shared" si="339"/>
        <v>4982</v>
      </c>
      <c r="AE4984">
        <f t="shared" si="338"/>
        <v>5.4978742213944303E-7</v>
      </c>
      <c r="AF4984">
        <f t="shared" si="340"/>
        <v>3.4306735141501228E-4</v>
      </c>
      <c r="AG4984">
        <f t="shared" si="341"/>
        <v>2.7390409370987054E-3</v>
      </c>
    </row>
    <row r="4985" spans="30:33" x14ac:dyDescent="0.2">
      <c r="AD4985">
        <f t="shared" si="339"/>
        <v>4983</v>
      </c>
      <c r="AE4985">
        <f t="shared" si="338"/>
        <v>5.489077622640199E-7</v>
      </c>
      <c r="AF4985">
        <f t="shared" si="340"/>
        <v>3.4251844365274826E-4</v>
      </c>
      <c r="AG4985">
        <f t="shared" si="341"/>
        <v>2.7352073793616111E-3</v>
      </c>
    </row>
    <row r="4986" spans="30:33" x14ac:dyDescent="0.2">
      <c r="AD4986">
        <f t="shared" si="339"/>
        <v>4984</v>
      </c>
      <c r="AE4986">
        <f t="shared" si="338"/>
        <v>5.4802950984439749E-7</v>
      </c>
      <c r="AF4986">
        <f t="shared" si="340"/>
        <v>3.4197041414290387E-4</v>
      </c>
      <c r="AG4986">
        <f t="shared" si="341"/>
        <v>2.7313790770644771E-3</v>
      </c>
    </row>
    <row r="4987" spans="30:33" x14ac:dyDescent="0.2">
      <c r="AD4987">
        <f t="shared" si="339"/>
        <v>4985</v>
      </c>
      <c r="AE4987">
        <f t="shared" si="338"/>
        <v>5.4715266262864641E-7</v>
      </c>
      <c r="AF4987">
        <f t="shared" si="340"/>
        <v>3.4142326148027519E-4</v>
      </c>
      <c r="AG4987">
        <f t="shared" si="341"/>
        <v>2.7275560232038025E-3</v>
      </c>
    </row>
    <row r="4988" spans="30:33" x14ac:dyDescent="0.2">
      <c r="AD4988">
        <f t="shared" si="339"/>
        <v>4986</v>
      </c>
      <c r="AE4988">
        <f t="shared" si="338"/>
        <v>5.462772183684406E-7</v>
      </c>
      <c r="AF4988">
        <f t="shared" si="340"/>
        <v>3.4087698426190673E-4</v>
      </c>
      <c r="AG4988">
        <f t="shared" si="341"/>
        <v>2.7237382107850447E-3</v>
      </c>
    </row>
    <row r="4989" spans="30:33" x14ac:dyDescent="0.2">
      <c r="AD4989">
        <f t="shared" si="339"/>
        <v>4987</v>
      </c>
      <c r="AE4989">
        <f t="shared" si="338"/>
        <v>5.4540317481905098E-7</v>
      </c>
      <c r="AF4989">
        <f t="shared" si="340"/>
        <v>3.4033158108708766E-4</v>
      </c>
      <c r="AG4989">
        <f t="shared" si="341"/>
        <v>2.719925632822607E-3</v>
      </c>
    </row>
    <row r="4990" spans="30:33" x14ac:dyDescent="0.2">
      <c r="AD4990">
        <f t="shared" si="339"/>
        <v>4988</v>
      </c>
      <c r="AE4990">
        <f t="shared" si="338"/>
        <v>5.4453052973934047E-7</v>
      </c>
      <c r="AF4990">
        <f t="shared" si="340"/>
        <v>3.3978705055734832E-4</v>
      </c>
      <c r="AG4990">
        <f t="shared" si="341"/>
        <v>2.7161182823398303E-3</v>
      </c>
    </row>
    <row r="4991" spans="30:33" x14ac:dyDescent="0.2">
      <c r="AD4991">
        <f t="shared" si="339"/>
        <v>4989</v>
      </c>
      <c r="AE4991">
        <f t="shared" si="338"/>
        <v>5.4365928089175753E-7</v>
      </c>
      <c r="AF4991">
        <f t="shared" si="340"/>
        <v>3.3924339127645652E-4</v>
      </c>
      <c r="AG4991">
        <f t="shared" si="341"/>
        <v>2.7123161523689783E-3</v>
      </c>
    </row>
    <row r="4992" spans="30:33" x14ac:dyDescent="0.2">
      <c r="AD4992">
        <f t="shared" si="339"/>
        <v>4990</v>
      </c>
      <c r="AE4992">
        <f t="shared" si="338"/>
        <v>5.4278942604233067E-7</v>
      </c>
      <c r="AF4992">
        <f t="shared" si="340"/>
        <v>3.3870060185041417E-4</v>
      </c>
      <c r="AG4992">
        <f t="shared" si="341"/>
        <v>2.7085192359512299E-3</v>
      </c>
    </row>
    <row r="4993" spans="30:33" x14ac:dyDescent="0.2">
      <c r="AD4993">
        <f t="shared" si="339"/>
        <v>4991</v>
      </c>
      <c r="AE4993">
        <f t="shared" si="338"/>
        <v>5.4192096296066291E-7</v>
      </c>
      <c r="AF4993">
        <f t="shared" si="340"/>
        <v>3.3815868088745349E-4</v>
      </c>
      <c r="AG4993">
        <f t="shared" si="341"/>
        <v>2.7047275261366686E-3</v>
      </c>
    </row>
    <row r="4994" spans="30:33" x14ac:dyDescent="0.2">
      <c r="AD4994">
        <f t="shared" si="339"/>
        <v>4992</v>
      </c>
      <c r="AE4994">
        <f t="shared" si="338"/>
        <v>5.4105388941992581E-7</v>
      </c>
      <c r="AF4994">
        <f t="shared" si="340"/>
        <v>3.3761762699803353E-4</v>
      </c>
      <c r="AG4994">
        <f t="shared" si="341"/>
        <v>2.7009410159842696E-3</v>
      </c>
    </row>
    <row r="4995" spans="30:33" x14ac:dyDescent="0.2">
      <c r="AD4995">
        <f t="shared" si="339"/>
        <v>4993</v>
      </c>
      <c r="AE4995">
        <f t="shared" si="338"/>
        <v>5.4018820319685386E-7</v>
      </c>
      <c r="AF4995">
        <f t="shared" si="340"/>
        <v>3.3707743879483665E-4</v>
      </c>
      <c r="AG4995">
        <f t="shared" si="341"/>
        <v>2.6971596985618912E-3</v>
      </c>
    </row>
    <row r="4996" spans="30:33" x14ac:dyDescent="0.2">
      <c r="AD4996">
        <f t="shared" si="339"/>
        <v>4994</v>
      </c>
      <c r="AE4996">
        <f t="shared" si="338"/>
        <v>5.3932390207173888E-7</v>
      </c>
      <c r="AF4996">
        <f t="shared" si="340"/>
        <v>3.3653811489276489E-4</v>
      </c>
      <c r="AG4996">
        <f t="shared" si="341"/>
        <v>2.693383566946264E-3</v>
      </c>
    </row>
    <row r="4997" spans="30:33" x14ac:dyDescent="0.2">
      <c r="AD4997">
        <f t="shared" si="339"/>
        <v>4995</v>
      </c>
      <c r="AE4997">
        <f t="shared" si="338"/>
        <v>5.3846098382842409E-7</v>
      </c>
      <c r="AF4997">
        <f t="shared" si="340"/>
        <v>3.3599965390893646E-4</v>
      </c>
      <c r="AG4997">
        <f t="shared" si="341"/>
        <v>2.6896126142229785E-3</v>
      </c>
    </row>
    <row r="4998" spans="30:33" x14ac:dyDescent="0.2">
      <c r="AD4998">
        <f t="shared" si="339"/>
        <v>4996</v>
      </c>
      <c r="AE4998">
        <f t="shared" si="338"/>
        <v>5.3759944625429861E-7</v>
      </c>
      <c r="AF4998">
        <f t="shared" si="340"/>
        <v>3.3546205446268216E-4</v>
      </c>
      <c r="AG4998">
        <f t="shared" si="341"/>
        <v>2.685846833486476E-3</v>
      </c>
    </row>
    <row r="4999" spans="30:33" x14ac:dyDescent="0.2">
      <c r="AD4999">
        <f t="shared" si="339"/>
        <v>4997</v>
      </c>
      <c r="AE4999">
        <f t="shared" si="338"/>
        <v>5.3673928714029172E-7</v>
      </c>
      <c r="AF4999">
        <f t="shared" si="340"/>
        <v>3.3492531517554183E-4</v>
      </c>
      <c r="AG4999">
        <f t="shared" si="341"/>
        <v>2.6820862178400379E-3</v>
      </c>
    </row>
    <row r="5000" spans="30:33" x14ac:dyDescent="0.2">
      <c r="AD5000">
        <f t="shared" si="339"/>
        <v>4998</v>
      </c>
      <c r="AE5000">
        <f t="shared" si="338"/>
        <v>5.3588050428086716E-7</v>
      </c>
      <c r="AF5000">
        <f t="shared" si="340"/>
        <v>3.3438943467126094E-4</v>
      </c>
      <c r="AG5000">
        <f t="shared" si="341"/>
        <v>2.6783307603957742E-3</v>
      </c>
    </row>
    <row r="5001" spans="30:33" x14ac:dyDescent="0.2">
      <c r="AD5001">
        <f t="shared" si="339"/>
        <v>4999</v>
      </c>
      <c r="AE5001">
        <f t="shared" si="338"/>
        <v>5.3502309547401773E-7</v>
      </c>
      <c r="AF5001">
        <f t="shared" si="340"/>
        <v>3.3385441157578693E-4</v>
      </c>
      <c r="AG5001">
        <f t="shared" si="341"/>
        <v>2.6745804542746146E-3</v>
      </c>
    </row>
    <row r="5002" spans="30:33" x14ac:dyDescent="0.2">
      <c r="AD5002">
        <f t="shared" si="339"/>
        <v>5000</v>
      </c>
      <c r="AE5002">
        <f t="shared" si="338"/>
        <v>5.3416705852125936E-7</v>
      </c>
      <c r="AF5002">
        <f t="shared" si="340"/>
        <v>3.3332024451726566E-4</v>
      </c>
      <c r="AG5002">
        <f t="shared" si="341"/>
        <v>2.6708352926062967E-3</v>
      </c>
    </row>
    <row r="5003" spans="30:33" x14ac:dyDescent="0.2">
      <c r="AD5003">
        <f t="shared" si="339"/>
        <v>5001</v>
      </c>
      <c r="AE5003">
        <f t="shared" si="338"/>
        <v>5.3331239122762528E-7</v>
      </c>
      <c r="AF5003">
        <f t="shared" si="340"/>
        <v>3.3278693212603804E-4</v>
      </c>
      <c r="AG5003">
        <f t="shared" si="341"/>
        <v>2.6670952685293541E-3</v>
      </c>
    </row>
    <row r="5004" spans="30:33" x14ac:dyDescent="0.2">
      <c r="AD5004">
        <f t="shared" si="339"/>
        <v>5002</v>
      </c>
      <c r="AE5004">
        <f t="shared" si="338"/>
        <v>5.3245909140166115E-7</v>
      </c>
      <c r="AF5004">
        <f t="shared" si="340"/>
        <v>3.3225447303463634E-4</v>
      </c>
      <c r="AG5004">
        <f t="shared" si="341"/>
        <v>2.6633603751911091E-3</v>
      </c>
    </row>
    <row r="5005" spans="30:33" x14ac:dyDescent="0.2">
      <c r="AD5005">
        <f t="shared" si="339"/>
        <v>5003</v>
      </c>
      <c r="AE5005">
        <f t="shared" si="338"/>
        <v>5.316071568554184E-7</v>
      </c>
      <c r="AF5005">
        <f t="shared" si="340"/>
        <v>3.3172286587778089E-4</v>
      </c>
      <c r="AG5005">
        <f t="shared" si="341"/>
        <v>2.6596306057476583E-3</v>
      </c>
    </row>
    <row r="5006" spans="30:33" x14ac:dyDescent="0.2">
      <c r="AD5006">
        <f t="shared" si="339"/>
        <v>5004</v>
      </c>
      <c r="AE5006">
        <f t="shared" si="338"/>
        <v>5.3075658540444968E-7</v>
      </c>
      <c r="AF5006">
        <f t="shared" si="340"/>
        <v>3.3119210929237643E-4</v>
      </c>
      <c r="AG5006">
        <f t="shared" si="341"/>
        <v>2.6559059533638662E-3</v>
      </c>
    </row>
    <row r="5007" spans="30:33" x14ac:dyDescent="0.2">
      <c r="AD5007">
        <f t="shared" si="339"/>
        <v>5005</v>
      </c>
      <c r="AE5007">
        <f t="shared" si="338"/>
        <v>5.2990737486780247E-7</v>
      </c>
      <c r="AF5007">
        <f t="shared" si="340"/>
        <v>3.3066220191750861E-4</v>
      </c>
      <c r="AG5007">
        <f t="shared" si="341"/>
        <v>2.6521864112133515E-3</v>
      </c>
    </row>
    <row r="5008" spans="30:33" x14ac:dyDescent="0.2">
      <c r="AD5008">
        <f t="shared" si="339"/>
        <v>5006</v>
      </c>
      <c r="AE5008">
        <f t="shared" si="338"/>
        <v>5.2905952306801396E-7</v>
      </c>
      <c r="AF5008">
        <f t="shared" si="340"/>
        <v>3.3013314239444056E-4</v>
      </c>
      <c r="AG5008">
        <f t="shared" si="341"/>
        <v>2.6484719724784779E-3</v>
      </c>
    </row>
    <row r="5009" spans="30:33" x14ac:dyDescent="0.2">
      <c r="AD5009">
        <f t="shared" si="339"/>
        <v>5007</v>
      </c>
      <c r="AE5009">
        <f t="shared" si="338"/>
        <v>5.2821302783110514E-7</v>
      </c>
      <c r="AF5009">
        <f t="shared" si="340"/>
        <v>3.2960492936660944E-4</v>
      </c>
      <c r="AG5009">
        <f t="shared" si="341"/>
        <v>2.6447626303503433E-3</v>
      </c>
    </row>
    <row r="5010" spans="30:33" x14ac:dyDescent="0.2">
      <c r="AD5010">
        <f t="shared" si="339"/>
        <v>5008</v>
      </c>
      <c r="AE5010">
        <f t="shared" si="338"/>
        <v>5.2736788698657538E-7</v>
      </c>
      <c r="AF5010">
        <f t="shared" si="340"/>
        <v>3.2907756147962283E-4</v>
      </c>
      <c r="AG5010">
        <f t="shared" si="341"/>
        <v>2.6410583780287697E-3</v>
      </c>
    </row>
    <row r="5011" spans="30:33" x14ac:dyDescent="0.2">
      <c r="AD5011">
        <f t="shared" si="339"/>
        <v>5009</v>
      </c>
      <c r="AE5011">
        <f t="shared" ref="AE5011:AE5074" si="342">AF5010*$AE$3</f>
        <v>5.2652409836739675E-7</v>
      </c>
      <c r="AF5011">
        <f t="shared" si="340"/>
        <v>3.2855103738125543E-4</v>
      </c>
      <c r="AG5011">
        <f t="shared" si="341"/>
        <v>2.6373592087222905E-3</v>
      </c>
    </row>
    <row r="5012" spans="30:33" x14ac:dyDescent="0.2">
      <c r="AD5012">
        <f t="shared" si="339"/>
        <v>5010</v>
      </c>
      <c r="AE5012">
        <f t="shared" si="342"/>
        <v>5.2568165981000889E-7</v>
      </c>
      <c r="AF5012">
        <f t="shared" si="340"/>
        <v>3.2802535572144543E-4</v>
      </c>
      <c r="AG5012">
        <f t="shared" si="341"/>
        <v>2.6336651156481446E-3</v>
      </c>
    </row>
    <row r="5013" spans="30:33" x14ac:dyDescent="0.2">
      <c r="AD5013">
        <f t="shared" si="339"/>
        <v>5011</v>
      </c>
      <c r="AE5013">
        <f t="shared" si="342"/>
        <v>5.2484056915431292E-7</v>
      </c>
      <c r="AF5013">
        <f t="shared" si="340"/>
        <v>3.275005151522911E-4</v>
      </c>
      <c r="AG5013">
        <f t="shared" si="341"/>
        <v>2.629976092032262E-3</v>
      </c>
    </row>
    <row r="5014" spans="30:33" x14ac:dyDescent="0.2">
      <c r="AD5014">
        <f t="shared" si="339"/>
        <v>5012</v>
      </c>
      <c r="AE5014">
        <f t="shared" si="342"/>
        <v>5.2400082424366597E-7</v>
      </c>
      <c r="AF5014">
        <f t="shared" si="340"/>
        <v>3.2697651432804742E-4</v>
      </c>
      <c r="AG5014">
        <f t="shared" si="341"/>
        <v>2.6262921311092538E-3</v>
      </c>
    </row>
    <row r="5015" spans="30:33" x14ac:dyDescent="0.2">
      <c r="AD5015">
        <f t="shared" si="339"/>
        <v>5013</v>
      </c>
      <c r="AE5015">
        <f t="shared" si="342"/>
        <v>5.231624229248761E-7</v>
      </c>
      <c r="AF5015">
        <f t="shared" si="340"/>
        <v>3.2645335190512254E-4</v>
      </c>
      <c r="AG5015">
        <f t="shared" si="341"/>
        <v>2.622613226122404E-3</v>
      </c>
    </row>
    <row r="5016" spans="30:33" x14ac:dyDescent="0.2">
      <c r="AD5016">
        <f t="shared" si="339"/>
        <v>5014</v>
      </c>
      <c r="AE5016">
        <f t="shared" si="342"/>
        <v>5.2232536304819634E-7</v>
      </c>
      <c r="AF5016">
        <f t="shared" si="340"/>
        <v>3.2593102654207432E-4</v>
      </c>
      <c r="AG5016">
        <f t="shared" si="341"/>
        <v>2.6189393703236565E-3</v>
      </c>
    </row>
    <row r="5017" spans="30:33" x14ac:dyDescent="0.2">
      <c r="AD5017">
        <f t="shared" si="339"/>
        <v>5015</v>
      </c>
      <c r="AE5017">
        <f t="shared" si="342"/>
        <v>5.2148964246731911E-7</v>
      </c>
      <c r="AF5017">
        <f t="shared" si="340"/>
        <v>3.25409536899607E-4</v>
      </c>
      <c r="AG5017">
        <f t="shared" si="341"/>
        <v>2.6152705569736055E-3</v>
      </c>
    </row>
    <row r="5018" spans="30:33" x14ac:dyDescent="0.2">
      <c r="AD5018">
        <f t="shared" si="339"/>
        <v>5016</v>
      </c>
      <c r="AE5018">
        <f t="shared" si="342"/>
        <v>5.2065525903937143E-7</v>
      </c>
      <c r="AF5018">
        <f t="shared" si="340"/>
        <v>3.2488888164056758E-4</v>
      </c>
      <c r="AG5018">
        <f t="shared" si="341"/>
        <v>2.611606779341487E-3</v>
      </c>
    </row>
    <row r="5019" spans="30:33" x14ac:dyDescent="0.2">
      <c r="AD5019">
        <f t="shared" si="339"/>
        <v>5017</v>
      </c>
      <c r="AE5019">
        <f t="shared" si="342"/>
        <v>5.1982221062490838E-7</v>
      </c>
      <c r="AF5019">
        <f t="shared" si="340"/>
        <v>3.2436905942994265E-4</v>
      </c>
      <c r="AG5019">
        <f t="shared" si="341"/>
        <v>2.6079480307051655E-3</v>
      </c>
    </row>
    <row r="5020" spans="30:33" x14ac:dyDescent="0.2">
      <c r="AD5020">
        <f t="shared" si="339"/>
        <v>5018</v>
      </c>
      <c r="AE5020">
        <f t="shared" si="342"/>
        <v>5.1899049508790853E-7</v>
      </c>
      <c r="AF5020">
        <f t="shared" si="340"/>
        <v>3.2385006893485472E-4</v>
      </c>
      <c r="AG5020">
        <f t="shared" si="341"/>
        <v>2.6042943043511251E-3</v>
      </c>
    </row>
    <row r="5021" spans="30:33" x14ac:dyDescent="0.2">
      <c r="AD5021">
        <f t="shared" si="339"/>
        <v>5019</v>
      </c>
      <c r="AE5021">
        <f t="shared" si="342"/>
        <v>5.1816011029576782E-7</v>
      </c>
      <c r="AF5021">
        <f t="shared" si="340"/>
        <v>3.2333190882455896E-4</v>
      </c>
      <c r="AG5021">
        <f t="shared" si="341"/>
        <v>2.6006455935744586E-3</v>
      </c>
    </row>
    <row r="5022" spans="30:33" x14ac:dyDescent="0.2">
      <c r="AD5022">
        <f t="shared" si="339"/>
        <v>5020</v>
      </c>
      <c r="AE5022">
        <f t="shared" si="342"/>
        <v>5.1733105411929453E-7</v>
      </c>
      <c r="AF5022">
        <f t="shared" si="340"/>
        <v>3.2281457777043966E-4</v>
      </c>
      <c r="AG5022">
        <f t="shared" si="341"/>
        <v>2.5970018916788586E-3</v>
      </c>
    </row>
    <row r="5023" spans="30:33" x14ac:dyDescent="0.2">
      <c r="AD5023">
        <f t="shared" si="339"/>
        <v>5021</v>
      </c>
      <c r="AE5023">
        <f t="shared" si="342"/>
        <v>5.1650332443270364E-7</v>
      </c>
      <c r="AF5023">
        <f t="shared" si="340"/>
        <v>3.2229807444600692E-4</v>
      </c>
      <c r="AG5023">
        <f t="shared" si="341"/>
        <v>2.5933631919766052E-3</v>
      </c>
    </row>
    <row r="5024" spans="30:33" x14ac:dyDescent="0.2">
      <c r="AD5024">
        <f t="shared" si="339"/>
        <v>5022</v>
      </c>
      <c r="AE5024">
        <f t="shared" si="342"/>
        <v>5.1567691911361128E-7</v>
      </c>
      <c r="AF5024">
        <f t="shared" si="340"/>
        <v>3.217823975268933E-4</v>
      </c>
      <c r="AG5024">
        <f t="shared" si="341"/>
        <v>2.5897294877885559E-3</v>
      </c>
    </row>
    <row r="5025" spans="30:33" x14ac:dyDescent="0.2">
      <c r="AD5025">
        <f t="shared" si="339"/>
        <v>5023</v>
      </c>
      <c r="AE5025">
        <f t="shared" si="342"/>
        <v>5.1485183604302951E-7</v>
      </c>
      <c r="AF5025">
        <f t="shared" si="340"/>
        <v>3.2126754569085023E-4</v>
      </c>
      <c r="AG5025">
        <f t="shared" si="341"/>
        <v>2.5861007724441373E-3</v>
      </c>
    </row>
    <row r="5026" spans="30:33" x14ac:dyDescent="0.2">
      <c r="AD5026">
        <f t="shared" si="339"/>
        <v>5024</v>
      </c>
      <c r="AE5026">
        <f t="shared" si="342"/>
        <v>5.1402807310536058E-7</v>
      </c>
      <c r="AF5026">
        <f t="shared" si="340"/>
        <v>3.2075351761774485E-4</v>
      </c>
      <c r="AG5026">
        <f t="shared" si="341"/>
        <v>2.5824770392813313E-3</v>
      </c>
    </row>
    <row r="5027" spans="30:33" x14ac:dyDescent="0.2">
      <c r="AD5027">
        <f t="shared" ref="AD5027:AD5090" si="343">AD5026+1</f>
        <v>5025</v>
      </c>
      <c r="AE5027">
        <f t="shared" si="342"/>
        <v>5.1320562818839198E-7</v>
      </c>
      <c r="AF5027">
        <f t="shared" ref="AF5027:AF5090" si="344">AF5026*$AF$3</f>
        <v>3.2024031198955643E-4</v>
      </c>
      <c r="AG5027">
        <f t="shared" ref="AG5027:AG5090" si="345">AD5027*AE5027</f>
        <v>2.5788582816466698E-3</v>
      </c>
    </row>
    <row r="5028" spans="30:33" x14ac:dyDescent="0.2">
      <c r="AD5028">
        <f t="shared" si="343"/>
        <v>5026</v>
      </c>
      <c r="AE5028">
        <f t="shared" si="342"/>
        <v>5.1238449918329057E-7</v>
      </c>
      <c r="AF5028">
        <f t="shared" si="344"/>
        <v>3.1972792749037314E-4</v>
      </c>
      <c r="AG5028">
        <f t="shared" si="345"/>
        <v>2.5752444928952185E-3</v>
      </c>
    </row>
    <row r="5029" spans="30:33" x14ac:dyDescent="0.2">
      <c r="AD5029">
        <f t="shared" si="343"/>
        <v>5027</v>
      </c>
      <c r="AE5029">
        <f t="shared" si="342"/>
        <v>5.1156468398459724E-7</v>
      </c>
      <c r="AF5029">
        <f t="shared" si="344"/>
        <v>3.1921636280638854E-4</v>
      </c>
      <c r="AG5029">
        <f t="shared" si="345"/>
        <v>2.5716356663905704E-3</v>
      </c>
    </row>
    <row r="5030" spans="30:33" x14ac:dyDescent="0.2">
      <c r="AD5030">
        <f t="shared" si="343"/>
        <v>5028</v>
      </c>
      <c r="AE5030">
        <f t="shared" si="342"/>
        <v>5.1074618049022186E-7</v>
      </c>
      <c r="AF5030">
        <f t="shared" si="344"/>
        <v>3.1870561662589831E-4</v>
      </c>
      <c r="AG5030">
        <f t="shared" si="345"/>
        <v>2.5680317955048353E-3</v>
      </c>
    </row>
    <row r="5031" spans="30:33" x14ac:dyDescent="0.2">
      <c r="AD5031">
        <f t="shared" si="343"/>
        <v>5029</v>
      </c>
      <c r="AE5031">
        <f t="shared" si="342"/>
        <v>5.0992898660143753E-7</v>
      </c>
      <c r="AF5031">
        <f t="shared" si="344"/>
        <v>3.1819568763929686E-4</v>
      </c>
      <c r="AG5031">
        <f t="shared" si="345"/>
        <v>2.5644328736186294E-3</v>
      </c>
    </row>
    <row r="5032" spans="30:33" x14ac:dyDescent="0.2">
      <c r="AD5032">
        <f t="shared" si="343"/>
        <v>5030</v>
      </c>
      <c r="AE5032">
        <f t="shared" si="342"/>
        <v>5.0911310022287523E-7</v>
      </c>
      <c r="AF5032">
        <f t="shared" si="344"/>
        <v>3.17686574539074E-4</v>
      </c>
      <c r="AG5032">
        <f t="shared" si="345"/>
        <v>2.5608388941210625E-3</v>
      </c>
    </row>
    <row r="5033" spans="30:33" x14ac:dyDescent="0.2">
      <c r="AD5033">
        <f t="shared" si="343"/>
        <v>5031</v>
      </c>
      <c r="AE5033">
        <f t="shared" si="342"/>
        <v>5.0829851926251859E-7</v>
      </c>
      <c r="AF5033">
        <f t="shared" si="344"/>
        <v>3.1717827601981149E-4</v>
      </c>
      <c r="AG5033">
        <f t="shared" si="345"/>
        <v>2.5572498504097311E-3</v>
      </c>
    </row>
    <row r="5034" spans="30:33" x14ac:dyDescent="0.2">
      <c r="AD5034">
        <f t="shared" si="343"/>
        <v>5032</v>
      </c>
      <c r="AE5034">
        <f t="shared" si="342"/>
        <v>5.0748524163169859E-7</v>
      </c>
      <c r="AF5034">
        <f t="shared" si="344"/>
        <v>3.1667079077817977E-4</v>
      </c>
      <c r="AG5034">
        <f t="shared" si="345"/>
        <v>2.5536657358907074E-3</v>
      </c>
    </row>
    <row r="5035" spans="30:33" x14ac:dyDescent="0.2">
      <c r="AD5035">
        <f t="shared" si="343"/>
        <v>5033</v>
      </c>
      <c r="AE5035">
        <f t="shared" si="342"/>
        <v>5.0667326524508788E-7</v>
      </c>
      <c r="AF5035">
        <f t="shared" si="344"/>
        <v>3.1616411751293468E-4</v>
      </c>
      <c r="AG5035">
        <f t="shared" si="345"/>
        <v>2.5500865439785272E-3</v>
      </c>
    </row>
    <row r="5036" spans="30:33" x14ac:dyDescent="0.2">
      <c r="AD5036">
        <f t="shared" si="343"/>
        <v>5034</v>
      </c>
      <c r="AE5036">
        <f t="shared" si="342"/>
        <v>5.0586258802069568E-7</v>
      </c>
      <c r="AF5036">
        <f t="shared" si="344"/>
        <v>3.1565825492491399E-4</v>
      </c>
      <c r="AG5036">
        <f t="shared" si="345"/>
        <v>2.5465122680961819E-3</v>
      </c>
    </row>
    <row r="5037" spans="30:33" x14ac:dyDescent="0.2">
      <c r="AD5037">
        <f t="shared" si="343"/>
        <v>5035</v>
      </c>
      <c r="AE5037">
        <f t="shared" si="342"/>
        <v>5.0505320787986259E-7</v>
      </c>
      <c r="AF5037">
        <f t="shared" si="344"/>
        <v>3.1515320171703412E-4</v>
      </c>
      <c r="AG5037">
        <f t="shared" si="345"/>
        <v>2.5429429016751081E-3</v>
      </c>
    </row>
    <row r="5038" spans="30:33" x14ac:dyDescent="0.2">
      <c r="AD5038">
        <f t="shared" si="343"/>
        <v>5036</v>
      </c>
      <c r="AE5038">
        <f t="shared" si="342"/>
        <v>5.0424512274725487E-7</v>
      </c>
      <c r="AF5038">
        <f t="shared" si="344"/>
        <v>3.1464895659428686E-4</v>
      </c>
      <c r="AG5038">
        <f t="shared" si="345"/>
        <v>2.5393784381551755E-3</v>
      </c>
    </row>
    <row r="5039" spans="30:33" x14ac:dyDescent="0.2">
      <c r="AD5039">
        <f t="shared" si="343"/>
        <v>5037</v>
      </c>
      <c r="AE5039">
        <f t="shared" si="342"/>
        <v>5.0343833055085924E-7</v>
      </c>
      <c r="AF5039">
        <f t="shared" si="344"/>
        <v>3.1414551826373596E-4</v>
      </c>
      <c r="AG5039">
        <f t="shared" si="345"/>
        <v>2.5358188709846781E-3</v>
      </c>
    </row>
    <row r="5040" spans="30:33" x14ac:dyDescent="0.2">
      <c r="AD5040">
        <f t="shared" si="343"/>
        <v>5038</v>
      </c>
      <c r="AE5040">
        <f t="shared" si="342"/>
        <v>5.0263282922197773E-7</v>
      </c>
      <c r="AF5040">
        <f t="shared" si="344"/>
        <v>3.1364288543451395E-4</v>
      </c>
      <c r="AG5040">
        <f t="shared" si="345"/>
        <v>2.532264193620324E-3</v>
      </c>
    </row>
    <row r="5041" spans="30:33" x14ac:dyDescent="0.2">
      <c r="AD5041">
        <f t="shared" si="343"/>
        <v>5039</v>
      </c>
      <c r="AE5041">
        <f t="shared" si="342"/>
        <v>5.0182861669522256E-7</v>
      </c>
      <c r="AF5041">
        <f t="shared" si="344"/>
        <v>3.131410568178187E-4</v>
      </c>
      <c r="AG5041">
        <f t="shared" si="345"/>
        <v>2.5287143995272265E-3</v>
      </c>
    </row>
    <row r="5042" spans="30:33" x14ac:dyDescent="0.2">
      <c r="AD5042">
        <f t="shared" si="343"/>
        <v>5040</v>
      </c>
      <c r="AE5042">
        <f t="shared" si="342"/>
        <v>5.0102569090851014E-7</v>
      </c>
      <c r="AF5042">
        <f t="shared" si="344"/>
        <v>3.1264003112691017E-4</v>
      </c>
      <c r="AG5042">
        <f t="shared" si="345"/>
        <v>2.5251694821788913E-3</v>
      </c>
    </row>
    <row r="5043" spans="30:33" x14ac:dyDescent="0.2">
      <c r="AD5043">
        <f t="shared" si="343"/>
        <v>5041</v>
      </c>
      <c r="AE5043">
        <f t="shared" si="342"/>
        <v>5.0022404980305646E-7</v>
      </c>
      <c r="AF5043">
        <f t="shared" si="344"/>
        <v>3.1213980707710709E-4</v>
      </c>
      <c r="AG5043">
        <f t="shared" si="345"/>
        <v>2.5216294350572078E-3</v>
      </c>
    </row>
    <row r="5044" spans="30:33" x14ac:dyDescent="0.2">
      <c r="AD5044">
        <f t="shared" si="343"/>
        <v>5042</v>
      </c>
      <c r="AE5044">
        <f t="shared" si="342"/>
        <v>4.9942369132337156E-7</v>
      </c>
      <c r="AF5044">
        <f t="shared" si="344"/>
        <v>3.116403833857837E-4</v>
      </c>
      <c r="AG5044">
        <f t="shared" si="345"/>
        <v>2.5180942516524396E-3</v>
      </c>
    </row>
    <row r="5045" spans="30:33" x14ac:dyDescent="0.2">
      <c r="AD5045">
        <f t="shared" si="343"/>
        <v>5043</v>
      </c>
      <c r="AE5045">
        <f t="shared" si="342"/>
        <v>4.9862461341725415E-7</v>
      </c>
      <c r="AF5045">
        <f t="shared" si="344"/>
        <v>3.1114175877236641E-4</v>
      </c>
      <c r="AG5045">
        <f t="shared" si="345"/>
        <v>2.5145639254632126E-3</v>
      </c>
    </row>
    <row r="5046" spans="30:33" x14ac:dyDescent="0.2">
      <c r="AD5046">
        <f t="shared" si="343"/>
        <v>5044</v>
      </c>
      <c r="AE5046">
        <f t="shared" si="342"/>
        <v>4.978268140357865E-7</v>
      </c>
      <c r="AF5046">
        <f t="shared" si="344"/>
        <v>3.1064393195833059E-4</v>
      </c>
      <c r="AG5046">
        <f t="shared" si="345"/>
        <v>2.5110384499965072E-3</v>
      </c>
    </row>
    <row r="5047" spans="30:33" x14ac:dyDescent="0.2">
      <c r="AD5047">
        <f t="shared" si="343"/>
        <v>5045</v>
      </c>
      <c r="AE5047">
        <f t="shared" si="342"/>
        <v>4.9703029113332917E-7</v>
      </c>
      <c r="AF5047">
        <f t="shared" si="344"/>
        <v>3.1014690166719725E-4</v>
      </c>
      <c r="AG5047">
        <f t="shared" si="345"/>
        <v>2.5075178187676456E-3</v>
      </c>
    </row>
    <row r="5048" spans="30:33" x14ac:dyDescent="0.2">
      <c r="AD5048">
        <f t="shared" si="343"/>
        <v>5046</v>
      </c>
      <c r="AE5048">
        <f t="shared" si="342"/>
        <v>4.9623504266751582E-7</v>
      </c>
      <c r="AF5048">
        <f t="shared" si="344"/>
        <v>3.0965066662452974E-4</v>
      </c>
      <c r="AG5048">
        <f t="shared" si="345"/>
        <v>2.5040020253002848E-3</v>
      </c>
    </row>
    <row r="5049" spans="30:33" x14ac:dyDescent="0.2">
      <c r="AD5049">
        <f t="shared" si="343"/>
        <v>5047</v>
      </c>
      <c r="AE5049">
        <f t="shared" si="342"/>
        <v>4.954410665992478E-7</v>
      </c>
      <c r="AF5049">
        <f t="shared" si="344"/>
        <v>3.0915522555793049E-4</v>
      </c>
      <c r="AG5049">
        <f t="shared" si="345"/>
        <v>2.5004910631264035E-3</v>
      </c>
    </row>
    <row r="5050" spans="30:33" x14ac:dyDescent="0.2">
      <c r="AD5050">
        <f t="shared" si="343"/>
        <v>5048</v>
      </c>
      <c r="AE5050">
        <f t="shared" si="342"/>
        <v>4.9464836089268906E-7</v>
      </c>
      <c r="AF5050">
        <f t="shared" si="344"/>
        <v>3.0866057719703777E-4</v>
      </c>
      <c r="AG5050">
        <f t="shared" si="345"/>
        <v>2.4969849257862942E-3</v>
      </c>
    </row>
    <row r="5051" spans="30:33" x14ac:dyDescent="0.2">
      <c r="AD5051">
        <f t="shared" si="343"/>
        <v>5049</v>
      </c>
      <c r="AE5051">
        <f t="shared" si="342"/>
        <v>4.9385692351526069E-7</v>
      </c>
      <c r="AF5051">
        <f t="shared" si="344"/>
        <v>3.0816672027352248E-4</v>
      </c>
      <c r="AG5051">
        <f t="shared" si="345"/>
        <v>2.4934836068285513E-3</v>
      </c>
    </row>
    <row r="5052" spans="30:33" x14ac:dyDescent="0.2">
      <c r="AD5052">
        <f t="shared" si="343"/>
        <v>5050</v>
      </c>
      <c r="AE5052">
        <f t="shared" si="342"/>
        <v>4.9306675243763617E-7</v>
      </c>
      <c r="AF5052">
        <f t="shared" si="344"/>
        <v>3.0767365352108486E-4</v>
      </c>
      <c r="AG5052">
        <f t="shared" si="345"/>
        <v>2.4899870998100625E-3</v>
      </c>
    </row>
    <row r="5053" spans="30:33" x14ac:dyDescent="0.2">
      <c r="AD5053">
        <f t="shared" si="343"/>
        <v>5051</v>
      </c>
      <c r="AE5053">
        <f t="shared" si="342"/>
        <v>4.92277845633736E-7</v>
      </c>
      <c r="AF5053">
        <f t="shared" si="344"/>
        <v>3.071813756754511E-4</v>
      </c>
      <c r="AG5053">
        <f t="shared" si="345"/>
        <v>2.4864953982960004E-3</v>
      </c>
    </row>
    <row r="5054" spans="30:33" x14ac:dyDescent="0.2">
      <c r="AD5054">
        <f t="shared" si="343"/>
        <v>5052</v>
      </c>
      <c r="AE5054">
        <f t="shared" si="342"/>
        <v>4.9149020108072203E-7</v>
      </c>
      <c r="AF5054">
        <f t="shared" si="344"/>
        <v>3.0668988547437039E-4</v>
      </c>
      <c r="AG5054">
        <f t="shared" si="345"/>
        <v>2.4830084958598077E-3</v>
      </c>
    </row>
    <row r="5055" spans="30:33" x14ac:dyDescent="0.2">
      <c r="AD5055">
        <f t="shared" si="343"/>
        <v>5053</v>
      </c>
      <c r="AE5055">
        <f t="shared" si="342"/>
        <v>4.9070381675899286E-7</v>
      </c>
      <c r="AF5055">
        <f t="shared" si="344"/>
        <v>3.0619918165761137E-4</v>
      </c>
      <c r="AG5055">
        <f t="shared" si="345"/>
        <v>2.4795263860831912E-3</v>
      </c>
    </row>
    <row r="5056" spans="30:33" x14ac:dyDescent="0.2">
      <c r="AD5056">
        <f t="shared" si="343"/>
        <v>5054</v>
      </c>
      <c r="AE5056">
        <f t="shared" si="342"/>
        <v>4.8991869065217841E-7</v>
      </c>
      <c r="AF5056">
        <f t="shared" si="344"/>
        <v>3.0570926296695917E-4</v>
      </c>
      <c r="AG5056">
        <f t="shared" si="345"/>
        <v>2.4760490625561097E-3</v>
      </c>
    </row>
    <row r="5057" spans="30:33" x14ac:dyDescent="0.2">
      <c r="AD5057">
        <f t="shared" si="343"/>
        <v>5055</v>
      </c>
      <c r="AE5057">
        <f t="shared" si="342"/>
        <v>4.8913482074713494E-7</v>
      </c>
      <c r="AF5057">
        <f t="shared" si="344"/>
        <v>3.0522012814621205E-4</v>
      </c>
      <c r="AG5057">
        <f t="shared" si="345"/>
        <v>2.4725765188767673E-3</v>
      </c>
    </row>
    <row r="5058" spans="30:33" x14ac:dyDescent="0.2">
      <c r="AD5058">
        <f t="shared" si="343"/>
        <v>5056</v>
      </c>
      <c r="AE5058">
        <f t="shared" si="342"/>
        <v>4.8835220503393945E-7</v>
      </c>
      <c r="AF5058">
        <f t="shared" si="344"/>
        <v>3.047317759411781E-4</v>
      </c>
      <c r="AG5058">
        <f t="shared" si="345"/>
        <v>2.469108748651598E-3</v>
      </c>
    </row>
    <row r="5059" spans="30:33" x14ac:dyDescent="0.2">
      <c r="AD5059">
        <f t="shared" si="343"/>
        <v>5057</v>
      </c>
      <c r="AE5059">
        <f t="shared" si="342"/>
        <v>4.8757084150588513E-7</v>
      </c>
      <c r="AF5059">
        <f t="shared" si="344"/>
        <v>3.0424420509967217E-4</v>
      </c>
      <c r="AG5059">
        <f t="shared" si="345"/>
        <v>2.4656457454952613E-3</v>
      </c>
    </row>
    <row r="5060" spans="30:33" x14ac:dyDescent="0.2">
      <c r="AD5060">
        <f t="shared" si="343"/>
        <v>5058</v>
      </c>
      <c r="AE5060">
        <f t="shared" si="342"/>
        <v>4.8679072815947574E-7</v>
      </c>
      <c r="AF5060">
        <f t="shared" si="344"/>
        <v>3.0375741437151267E-4</v>
      </c>
      <c r="AG5060">
        <f t="shared" si="345"/>
        <v>2.4621875030306282E-3</v>
      </c>
    </row>
    <row r="5061" spans="30:33" x14ac:dyDescent="0.2">
      <c r="AD5061">
        <f t="shared" si="343"/>
        <v>5059</v>
      </c>
      <c r="AE5061">
        <f t="shared" si="342"/>
        <v>4.8601186299442052E-7</v>
      </c>
      <c r="AF5061">
        <f t="shared" si="344"/>
        <v>3.0327140250851825E-4</v>
      </c>
      <c r="AG5061">
        <f t="shared" si="345"/>
        <v>2.4587340148887736E-3</v>
      </c>
    </row>
    <row r="5062" spans="30:33" x14ac:dyDescent="0.2">
      <c r="AD5062">
        <f t="shared" si="343"/>
        <v>5060</v>
      </c>
      <c r="AE5062">
        <f t="shared" si="342"/>
        <v>4.8523424401362945E-7</v>
      </c>
      <c r="AF5062">
        <f t="shared" si="344"/>
        <v>3.0278616826450458E-4</v>
      </c>
      <c r="AG5062">
        <f t="shared" si="345"/>
        <v>2.455285274708965E-3</v>
      </c>
    </row>
    <row r="5063" spans="30:33" x14ac:dyDescent="0.2">
      <c r="AD5063">
        <f t="shared" si="343"/>
        <v>5061</v>
      </c>
      <c r="AE5063">
        <f t="shared" si="342"/>
        <v>4.8445786922320751E-7</v>
      </c>
      <c r="AF5063">
        <f t="shared" si="344"/>
        <v>3.0230171039528138E-4</v>
      </c>
      <c r="AG5063">
        <f t="shared" si="345"/>
        <v>2.4518412761386534E-3</v>
      </c>
    </row>
    <row r="5064" spans="30:33" x14ac:dyDescent="0.2">
      <c r="AD5064">
        <f t="shared" si="343"/>
        <v>5062</v>
      </c>
      <c r="AE5064">
        <f t="shared" si="342"/>
        <v>4.8368273663245046E-7</v>
      </c>
      <c r="AF5064">
        <f t="shared" si="344"/>
        <v>3.0181802765864889E-4</v>
      </c>
      <c r="AG5064">
        <f t="shared" si="345"/>
        <v>2.4484020128334645E-3</v>
      </c>
    </row>
    <row r="5065" spans="30:33" x14ac:dyDescent="0.2">
      <c r="AD5065">
        <f t="shared" si="343"/>
        <v>5063</v>
      </c>
      <c r="AE5065">
        <f t="shared" si="342"/>
        <v>4.8290884425383848E-7</v>
      </c>
      <c r="AF5065">
        <f t="shared" si="344"/>
        <v>3.0133511881439502E-4</v>
      </c>
      <c r="AG5065">
        <f t="shared" si="345"/>
        <v>2.4449674784571842E-3</v>
      </c>
    </row>
    <row r="5066" spans="30:33" x14ac:dyDescent="0.2">
      <c r="AD5066">
        <f t="shared" si="343"/>
        <v>5064</v>
      </c>
      <c r="AE5066">
        <f t="shared" si="342"/>
        <v>4.8213619010303224E-7</v>
      </c>
      <c r="AF5066">
        <f t="shared" si="344"/>
        <v>3.0085298262429199E-4</v>
      </c>
      <c r="AG5066">
        <f t="shared" si="345"/>
        <v>2.4415376666817551E-3</v>
      </c>
    </row>
    <row r="5067" spans="30:33" x14ac:dyDescent="0.2">
      <c r="AD5067">
        <f t="shared" si="343"/>
        <v>5065</v>
      </c>
      <c r="AE5067">
        <f t="shared" si="342"/>
        <v>4.8136477219886742E-7</v>
      </c>
      <c r="AF5067">
        <f t="shared" si="344"/>
        <v>3.0037161785209312E-4</v>
      </c>
      <c r="AG5067">
        <f t="shared" si="345"/>
        <v>2.4381125711872634E-3</v>
      </c>
    </row>
    <row r="5068" spans="30:33" x14ac:dyDescent="0.2">
      <c r="AD5068">
        <f t="shared" si="343"/>
        <v>5066</v>
      </c>
      <c r="AE5068">
        <f t="shared" si="342"/>
        <v>4.8059458856334918E-7</v>
      </c>
      <c r="AF5068">
        <f t="shared" si="344"/>
        <v>2.9989102326352977E-4</v>
      </c>
      <c r="AG5068">
        <f t="shared" si="345"/>
        <v>2.4346921856619268E-3</v>
      </c>
    </row>
    <row r="5069" spans="30:33" x14ac:dyDescent="0.2">
      <c r="AD5069">
        <f t="shared" si="343"/>
        <v>5067</v>
      </c>
      <c r="AE5069">
        <f t="shared" si="342"/>
        <v>4.7982563722164785E-7</v>
      </c>
      <c r="AF5069">
        <f t="shared" si="344"/>
        <v>2.9941119762630808E-4</v>
      </c>
      <c r="AG5069">
        <f t="shared" si="345"/>
        <v>2.4312765038020895E-3</v>
      </c>
    </row>
    <row r="5070" spans="30:33" x14ac:dyDescent="0.2">
      <c r="AD5070">
        <f t="shared" si="343"/>
        <v>5068</v>
      </c>
      <c r="AE5070">
        <f t="shared" si="342"/>
        <v>4.7905791620209318E-7</v>
      </c>
      <c r="AF5070">
        <f t="shared" si="344"/>
        <v>2.9893213971010597E-4</v>
      </c>
      <c r="AG5070">
        <f t="shared" si="345"/>
        <v>2.4278655193122082E-3</v>
      </c>
    </row>
    <row r="5071" spans="30:33" x14ac:dyDescent="0.2">
      <c r="AD5071">
        <f t="shared" si="343"/>
        <v>5069</v>
      </c>
      <c r="AE5071">
        <f t="shared" si="342"/>
        <v>4.7829142353616979E-7</v>
      </c>
      <c r="AF5071">
        <f t="shared" si="344"/>
        <v>2.984538482865698E-4</v>
      </c>
      <c r="AG5071">
        <f t="shared" si="345"/>
        <v>2.4244592259048446E-3</v>
      </c>
    </row>
    <row r="5072" spans="30:33" x14ac:dyDescent="0.2">
      <c r="AD5072">
        <f t="shared" si="343"/>
        <v>5070</v>
      </c>
      <c r="AE5072">
        <f t="shared" si="342"/>
        <v>4.7752615725851191E-7</v>
      </c>
      <c r="AF5072">
        <f t="shared" si="344"/>
        <v>2.9797632212931127E-4</v>
      </c>
      <c r="AG5072">
        <f t="shared" si="345"/>
        <v>2.4210576173006554E-3</v>
      </c>
    </row>
    <row r="5073" spans="30:33" x14ac:dyDescent="0.2">
      <c r="AD5073">
        <f t="shared" si="343"/>
        <v>5071</v>
      </c>
      <c r="AE5073">
        <f t="shared" si="342"/>
        <v>4.7676211540689825E-7</v>
      </c>
      <c r="AF5073">
        <f t="shared" si="344"/>
        <v>2.9749956001390434E-4</v>
      </c>
      <c r="AG5073">
        <f t="shared" si="345"/>
        <v>2.4176606872283808E-3</v>
      </c>
    </row>
    <row r="5074" spans="30:33" x14ac:dyDescent="0.2">
      <c r="AD5074">
        <f t="shared" si="343"/>
        <v>5072</v>
      </c>
      <c r="AE5074">
        <f t="shared" si="342"/>
        <v>4.7599929602224718E-7</v>
      </c>
      <c r="AF5074">
        <f t="shared" si="344"/>
        <v>2.9702356071788206E-4</v>
      </c>
      <c r="AG5074">
        <f t="shared" si="345"/>
        <v>2.4142684294248375E-3</v>
      </c>
    </row>
    <row r="5075" spans="30:33" x14ac:dyDescent="0.2">
      <c r="AD5075">
        <f t="shared" si="343"/>
        <v>5073</v>
      </c>
      <c r="AE5075">
        <f t="shared" ref="AE5075:AE5138" si="346">AF5074*$AE$3</f>
        <v>4.7523769714861153E-7</v>
      </c>
      <c r="AF5075">
        <f t="shared" si="344"/>
        <v>2.9654832302073342E-4</v>
      </c>
      <c r="AG5075">
        <f t="shared" si="345"/>
        <v>2.4108808376349061E-3</v>
      </c>
    </row>
    <row r="5076" spans="30:33" x14ac:dyDescent="0.2">
      <c r="AD5076">
        <f t="shared" si="343"/>
        <v>5074</v>
      </c>
      <c r="AE5076">
        <f t="shared" si="346"/>
        <v>4.7447731683317369E-7</v>
      </c>
      <c r="AF5076">
        <f t="shared" si="344"/>
        <v>2.9607384570390024E-4</v>
      </c>
      <c r="AG5076">
        <f t="shared" si="345"/>
        <v>2.4074979056115235E-3</v>
      </c>
    </row>
    <row r="5077" spans="30:33" x14ac:dyDescent="0.2">
      <c r="AD5077">
        <f t="shared" si="343"/>
        <v>5075</v>
      </c>
      <c r="AE5077">
        <f t="shared" si="346"/>
        <v>4.7371815312624058E-7</v>
      </c>
      <c r="AF5077">
        <f t="shared" si="344"/>
        <v>2.9560012755077401E-4</v>
      </c>
      <c r="AG5077">
        <f t="shared" si="345"/>
        <v>2.4041196271156707E-3</v>
      </c>
    </row>
    <row r="5078" spans="30:33" x14ac:dyDescent="0.2">
      <c r="AD5078">
        <f t="shared" si="343"/>
        <v>5076</v>
      </c>
      <c r="AE5078">
        <f t="shared" si="346"/>
        <v>4.7296020408123863E-7</v>
      </c>
      <c r="AF5078">
        <f t="shared" si="344"/>
        <v>2.9512716734669277E-4</v>
      </c>
      <c r="AG5078">
        <f t="shared" si="345"/>
        <v>2.4007459959163673E-3</v>
      </c>
    </row>
    <row r="5079" spans="30:33" x14ac:dyDescent="0.2">
      <c r="AD5079">
        <f t="shared" si="343"/>
        <v>5077</v>
      </c>
      <c r="AE5079">
        <f t="shared" si="346"/>
        <v>4.7220346775470867E-7</v>
      </c>
      <c r="AF5079">
        <f t="shared" si="344"/>
        <v>2.9465496387893802E-4</v>
      </c>
      <c r="AG5079">
        <f t="shared" si="345"/>
        <v>2.3973770057906557E-3</v>
      </c>
    </row>
    <row r="5080" spans="30:33" x14ac:dyDescent="0.2">
      <c r="AD5080">
        <f t="shared" si="343"/>
        <v>5078</v>
      </c>
      <c r="AE5080">
        <f t="shared" si="346"/>
        <v>4.7144794220630107E-7</v>
      </c>
      <c r="AF5080">
        <f t="shared" si="344"/>
        <v>2.941835159367317E-4</v>
      </c>
      <c r="AG5080">
        <f t="shared" si="345"/>
        <v>2.3940126505235968E-3</v>
      </c>
    </row>
    <row r="5081" spans="30:33" x14ac:dyDescent="0.2">
      <c r="AD5081">
        <f t="shared" si="343"/>
        <v>5079</v>
      </c>
      <c r="AE5081">
        <f t="shared" si="346"/>
        <v>4.7069362549877097E-7</v>
      </c>
      <c r="AF5081">
        <f t="shared" si="344"/>
        <v>2.937128223112329E-4</v>
      </c>
      <c r="AG5081">
        <f t="shared" si="345"/>
        <v>2.3906529239082577E-3</v>
      </c>
    </row>
    <row r="5082" spans="30:33" x14ac:dyDescent="0.2">
      <c r="AD5082">
        <f t="shared" si="343"/>
        <v>5080</v>
      </c>
      <c r="AE5082">
        <f t="shared" si="346"/>
        <v>4.6994051569797283E-7</v>
      </c>
      <c r="AF5082">
        <f t="shared" si="344"/>
        <v>2.932428817955349E-4</v>
      </c>
      <c r="AG5082">
        <f t="shared" si="345"/>
        <v>2.3872978197457019E-3</v>
      </c>
    </row>
    <row r="5083" spans="30:33" x14ac:dyDescent="0.2">
      <c r="AD5083">
        <f t="shared" si="343"/>
        <v>5081</v>
      </c>
      <c r="AE5083">
        <f t="shared" si="346"/>
        <v>4.6918861087285604E-7</v>
      </c>
      <c r="AF5083">
        <f t="shared" si="344"/>
        <v>2.9277369318466204E-4</v>
      </c>
      <c r="AG5083">
        <f t="shared" si="345"/>
        <v>2.3839473318449816E-3</v>
      </c>
    </row>
    <row r="5084" spans="30:33" x14ac:dyDescent="0.2">
      <c r="AD5084">
        <f t="shared" si="343"/>
        <v>5082</v>
      </c>
      <c r="AE5084">
        <f t="shared" si="346"/>
        <v>4.6843790909545946E-7</v>
      </c>
      <c r="AF5084">
        <f t="shared" si="344"/>
        <v>2.9230525527556656E-4</v>
      </c>
      <c r="AG5084">
        <f t="shared" si="345"/>
        <v>2.3806014540231251E-3</v>
      </c>
    </row>
    <row r="5085" spans="30:33" x14ac:dyDescent="0.2">
      <c r="AD5085">
        <f t="shared" si="343"/>
        <v>5083</v>
      </c>
      <c r="AE5085">
        <f t="shared" si="346"/>
        <v>4.6768840844090672E-7</v>
      </c>
      <c r="AF5085">
        <f t="shared" si="344"/>
        <v>2.9183756686712565E-4</v>
      </c>
      <c r="AG5085">
        <f t="shared" si="345"/>
        <v>2.3772601801051287E-3</v>
      </c>
    </row>
    <row r="5086" spans="30:33" x14ac:dyDescent="0.2">
      <c r="AD5086">
        <f t="shared" si="343"/>
        <v>5084</v>
      </c>
      <c r="AE5086">
        <f t="shared" si="346"/>
        <v>4.6694010698740122E-7</v>
      </c>
      <c r="AF5086">
        <f t="shared" si="344"/>
        <v>2.9137062676013825E-4</v>
      </c>
      <c r="AG5086">
        <f t="shared" si="345"/>
        <v>2.3739235039239477E-3</v>
      </c>
    </row>
    <row r="5087" spans="30:33" x14ac:dyDescent="0.2">
      <c r="AD5087">
        <f t="shared" si="343"/>
        <v>5085</v>
      </c>
      <c r="AE5087">
        <f t="shared" si="346"/>
        <v>4.6619300281622144E-7</v>
      </c>
      <c r="AF5087">
        <f t="shared" si="344"/>
        <v>2.9090443375732203E-4</v>
      </c>
      <c r="AG5087">
        <f t="shared" si="345"/>
        <v>2.3705914193204859E-3</v>
      </c>
    </row>
    <row r="5088" spans="30:33" x14ac:dyDescent="0.2">
      <c r="AD5088">
        <f t="shared" si="343"/>
        <v>5086</v>
      </c>
      <c r="AE5088">
        <f t="shared" si="346"/>
        <v>4.6544709401171544E-7</v>
      </c>
      <c r="AF5088">
        <f t="shared" si="344"/>
        <v>2.9043898666331031E-4</v>
      </c>
      <c r="AG5088">
        <f t="shared" si="345"/>
        <v>2.3672639201435847E-3</v>
      </c>
    </row>
    <row r="5089" spans="30:33" x14ac:dyDescent="0.2">
      <c r="AD5089">
        <f t="shared" si="343"/>
        <v>5087</v>
      </c>
      <c r="AE5089">
        <f t="shared" si="346"/>
        <v>4.647023786612967E-7</v>
      </c>
      <c r="AF5089">
        <f t="shared" si="344"/>
        <v>2.8997428428464902E-4</v>
      </c>
      <c r="AG5089">
        <f t="shared" si="345"/>
        <v>2.3639410002500162E-3</v>
      </c>
    </row>
    <row r="5090" spans="30:33" x14ac:dyDescent="0.2">
      <c r="AD5090">
        <f t="shared" si="343"/>
        <v>5088</v>
      </c>
      <c r="AE5090">
        <f t="shared" si="346"/>
        <v>4.6395885485543864E-7</v>
      </c>
      <c r="AF5090">
        <f t="shared" si="344"/>
        <v>2.8951032542979356E-4</v>
      </c>
      <c r="AG5090">
        <f t="shared" si="345"/>
        <v>2.3606226535044716E-3</v>
      </c>
    </row>
    <row r="5091" spans="30:33" x14ac:dyDescent="0.2">
      <c r="AD5091">
        <f t="shared" ref="AD5091:AD5154" si="347">AD5090+1</f>
        <v>5089</v>
      </c>
      <c r="AE5091">
        <f t="shared" si="346"/>
        <v>4.6321652068766991E-7</v>
      </c>
      <c r="AF5091">
        <f t="shared" ref="AF5091:AF5154" si="348">AF5090*$AF$3</f>
        <v>2.8904710890910587E-4</v>
      </c>
      <c r="AG5091">
        <f t="shared" ref="AG5091:AG5154" si="349">AD5091*AE5091</f>
        <v>2.357308873779552E-3</v>
      </c>
    </row>
    <row r="5092" spans="30:33" x14ac:dyDescent="0.2">
      <c r="AD5092">
        <f t="shared" si="347"/>
        <v>5090</v>
      </c>
      <c r="AE5092">
        <f t="shared" si="346"/>
        <v>4.6247537425456961E-7</v>
      </c>
      <c r="AF5092">
        <f t="shared" si="348"/>
        <v>2.885846335348513E-4</v>
      </c>
      <c r="AG5092">
        <f t="shared" si="349"/>
        <v>2.3539996549557592E-3</v>
      </c>
    </row>
    <row r="5093" spans="30:33" x14ac:dyDescent="0.2">
      <c r="AD5093">
        <f t="shared" si="347"/>
        <v>5091</v>
      </c>
      <c r="AE5093">
        <f t="shared" si="346"/>
        <v>4.6173541365576231E-7</v>
      </c>
      <c r="AF5093">
        <f t="shared" si="348"/>
        <v>2.881228981211955E-4</v>
      </c>
      <c r="AG5093">
        <f t="shared" si="349"/>
        <v>2.3506949909214859E-3</v>
      </c>
    </row>
    <row r="5094" spans="30:33" x14ac:dyDescent="0.2">
      <c r="AD5094">
        <f t="shared" si="347"/>
        <v>5092</v>
      </c>
      <c r="AE5094">
        <f t="shared" si="346"/>
        <v>4.60996636993913E-7</v>
      </c>
      <c r="AF5094">
        <f t="shared" si="348"/>
        <v>2.8766190148420156E-4</v>
      </c>
      <c r="AG5094">
        <f t="shared" si="349"/>
        <v>2.3473948755730052E-3</v>
      </c>
    </row>
    <row r="5095" spans="30:33" x14ac:dyDescent="0.2">
      <c r="AD5095">
        <f t="shared" si="347"/>
        <v>5093</v>
      </c>
      <c r="AE5095">
        <f t="shared" si="346"/>
        <v>4.602590423747227E-7</v>
      </c>
      <c r="AF5095">
        <f t="shared" si="348"/>
        <v>2.8720164244182685E-4</v>
      </c>
      <c r="AG5095">
        <f t="shared" si="349"/>
        <v>2.3440993028144628E-3</v>
      </c>
    </row>
    <row r="5096" spans="30:33" x14ac:dyDescent="0.2">
      <c r="AD5096">
        <f t="shared" si="347"/>
        <v>5094</v>
      </c>
      <c r="AE5096">
        <f t="shared" si="346"/>
        <v>4.5952262790692318E-7</v>
      </c>
      <c r="AF5096">
        <f t="shared" si="348"/>
        <v>2.8674211981391989E-4</v>
      </c>
      <c r="AG5096">
        <f t="shared" si="349"/>
        <v>2.3408082665578667E-3</v>
      </c>
    </row>
    <row r="5097" spans="30:33" x14ac:dyDescent="0.2">
      <c r="AD5097">
        <f t="shared" si="347"/>
        <v>5095</v>
      </c>
      <c r="AE5097">
        <f t="shared" si="346"/>
        <v>4.5878739170227206E-7</v>
      </c>
      <c r="AF5097">
        <f t="shared" si="348"/>
        <v>2.862833324222176E-4</v>
      </c>
      <c r="AG5097">
        <f t="shared" si="349"/>
        <v>2.3375217607230761E-3</v>
      </c>
    </row>
    <row r="5098" spans="30:33" x14ac:dyDescent="0.2">
      <c r="AD5098">
        <f t="shared" si="347"/>
        <v>5096</v>
      </c>
      <c r="AE5098">
        <f t="shared" si="346"/>
        <v>4.5805333187554838E-7</v>
      </c>
      <c r="AF5098">
        <f t="shared" si="348"/>
        <v>2.8582527909034206E-4</v>
      </c>
      <c r="AG5098">
        <f t="shared" si="349"/>
        <v>2.3342397792377946E-3</v>
      </c>
    </row>
    <row r="5099" spans="30:33" x14ac:dyDescent="0.2">
      <c r="AD5099">
        <f t="shared" si="347"/>
        <v>5097</v>
      </c>
      <c r="AE5099">
        <f t="shared" si="346"/>
        <v>4.5732044654454753E-7</v>
      </c>
      <c r="AF5099">
        <f t="shared" si="348"/>
        <v>2.853679586437975E-4</v>
      </c>
      <c r="AG5099">
        <f t="shared" si="349"/>
        <v>2.3309623160375588E-3</v>
      </c>
    </row>
    <row r="5100" spans="30:33" x14ac:dyDescent="0.2">
      <c r="AD5100">
        <f t="shared" si="347"/>
        <v>5098</v>
      </c>
      <c r="AE5100">
        <f t="shared" si="346"/>
        <v>4.5658873383007619E-7</v>
      </c>
      <c r="AF5100">
        <f t="shared" si="348"/>
        <v>2.849113699099674E-4</v>
      </c>
      <c r="AG5100">
        <f t="shared" si="349"/>
        <v>2.3276893650657285E-3</v>
      </c>
    </row>
    <row r="5101" spans="30:33" x14ac:dyDescent="0.2">
      <c r="AD5101">
        <f t="shared" si="347"/>
        <v>5099</v>
      </c>
      <c r="AE5101">
        <f t="shared" si="346"/>
        <v>4.5585819185594803E-7</v>
      </c>
      <c r="AF5101">
        <f t="shared" si="348"/>
        <v>2.8445551171811143E-4</v>
      </c>
      <c r="AG5101">
        <f t="shared" si="349"/>
        <v>2.3244209202734792E-3</v>
      </c>
    </row>
    <row r="5102" spans="30:33" x14ac:dyDescent="0.2">
      <c r="AD5102">
        <f t="shared" si="347"/>
        <v>5100</v>
      </c>
      <c r="AE5102">
        <f t="shared" si="346"/>
        <v>4.5512881874897848E-7</v>
      </c>
      <c r="AF5102">
        <f t="shared" si="348"/>
        <v>2.8400038289936246E-4</v>
      </c>
      <c r="AG5102">
        <f t="shared" si="349"/>
        <v>2.3211569756197903E-3</v>
      </c>
    </row>
    <row r="5103" spans="30:33" x14ac:dyDescent="0.2">
      <c r="AD5103">
        <f t="shared" si="347"/>
        <v>5101</v>
      </c>
      <c r="AE5103">
        <f t="shared" si="346"/>
        <v>4.5440061263898015E-7</v>
      </c>
      <c r="AF5103">
        <f t="shared" si="348"/>
        <v>2.8354598228672349E-4</v>
      </c>
      <c r="AG5103">
        <f t="shared" si="349"/>
        <v>2.3178975250714379E-3</v>
      </c>
    </row>
    <row r="5104" spans="30:33" x14ac:dyDescent="0.2">
      <c r="AD5104">
        <f t="shared" si="347"/>
        <v>5102</v>
      </c>
      <c r="AE5104">
        <f t="shared" si="346"/>
        <v>4.5367357165875779E-7</v>
      </c>
      <c r="AF5104">
        <f t="shared" si="348"/>
        <v>2.8309230871506472E-4</v>
      </c>
      <c r="AG5104">
        <f t="shared" si="349"/>
        <v>2.3146425626029824E-3</v>
      </c>
    </row>
    <row r="5105" spans="30:33" x14ac:dyDescent="0.2">
      <c r="AD5105">
        <f t="shared" si="347"/>
        <v>5103</v>
      </c>
      <c r="AE5105">
        <f t="shared" si="346"/>
        <v>4.5294769394410376E-7</v>
      </c>
      <c r="AF5105">
        <f t="shared" si="348"/>
        <v>2.8263936102112061E-4</v>
      </c>
      <c r="AG5105">
        <f t="shared" si="349"/>
        <v>2.3113920821967613E-3</v>
      </c>
    </row>
    <row r="5106" spans="30:33" x14ac:dyDescent="0.2">
      <c r="AD5106">
        <f t="shared" si="347"/>
        <v>5104</v>
      </c>
      <c r="AE5106">
        <f t="shared" si="346"/>
        <v>4.5222297763379315E-7</v>
      </c>
      <c r="AF5106">
        <f t="shared" si="348"/>
        <v>2.8218713804348678E-4</v>
      </c>
      <c r="AG5106">
        <f t="shared" si="349"/>
        <v>2.3081460778428802E-3</v>
      </c>
    </row>
    <row r="5107" spans="30:33" x14ac:dyDescent="0.2">
      <c r="AD5107">
        <f t="shared" si="347"/>
        <v>5105</v>
      </c>
      <c r="AE5107">
        <f t="shared" si="346"/>
        <v>4.5149942086957906E-7</v>
      </c>
      <c r="AF5107">
        <f t="shared" si="348"/>
        <v>2.8173563862261722E-4</v>
      </c>
      <c r="AG5107">
        <f t="shared" si="349"/>
        <v>2.304904543539201E-3</v>
      </c>
    </row>
    <row r="5108" spans="30:33" x14ac:dyDescent="0.2">
      <c r="AD5108">
        <f t="shared" si="347"/>
        <v>5106</v>
      </c>
      <c r="AE5108">
        <f t="shared" si="346"/>
        <v>4.5077702179618774E-7</v>
      </c>
      <c r="AF5108">
        <f t="shared" si="348"/>
        <v>2.8128486160082099E-4</v>
      </c>
      <c r="AG5108">
        <f t="shared" si="349"/>
        <v>2.3016674732913348E-3</v>
      </c>
    </row>
    <row r="5109" spans="30:33" x14ac:dyDescent="0.2">
      <c r="AD5109">
        <f t="shared" si="347"/>
        <v>5107</v>
      </c>
      <c r="AE5109">
        <f t="shared" si="346"/>
        <v>4.5005577856131378E-7</v>
      </c>
      <c r="AF5109">
        <f t="shared" si="348"/>
        <v>2.8083480582225966E-4</v>
      </c>
      <c r="AG5109">
        <f t="shared" si="349"/>
        <v>2.2984348611126294E-3</v>
      </c>
    </row>
    <row r="5110" spans="30:33" x14ac:dyDescent="0.2">
      <c r="AD5110">
        <f t="shared" si="347"/>
        <v>5108</v>
      </c>
      <c r="AE5110">
        <f t="shared" si="346"/>
        <v>4.4933568931561565E-7</v>
      </c>
      <c r="AF5110">
        <f t="shared" si="348"/>
        <v>2.8038547013294404E-4</v>
      </c>
      <c r="AG5110">
        <f t="shared" si="349"/>
        <v>2.2952067010241647E-3</v>
      </c>
    </row>
    <row r="5111" spans="30:33" x14ac:dyDescent="0.2">
      <c r="AD5111">
        <f t="shared" si="347"/>
        <v>5109</v>
      </c>
      <c r="AE5111">
        <f t="shared" si="346"/>
        <v>4.4861675221271065E-7</v>
      </c>
      <c r="AF5111">
        <f t="shared" si="348"/>
        <v>2.7993685338073131E-4</v>
      </c>
      <c r="AG5111">
        <f t="shared" si="349"/>
        <v>2.2919829870547389E-3</v>
      </c>
    </row>
    <row r="5112" spans="30:33" x14ac:dyDescent="0.2">
      <c r="AD5112">
        <f t="shared" si="347"/>
        <v>5110</v>
      </c>
      <c r="AE5112">
        <f t="shared" si="346"/>
        <v>4.4789896540917031E-7</v>
      </c>
      <c r="AF5112">
        <f t="shared" si="348"/>
        <v>2.7948895441532216E-4</v>
      </c>
      <c r="AG5112">
        <f t="shared" si="349"/>
        <v>2.2887637132408601E-3</v>
      </c>
    </row>
    <row r="5113" spans="30:33" x14ac:dyDescent="0.2">
      <c r="AD5113">
        <f t="shared" si="347"/>
        <v>5111</v>
      </c>
      <c r="AE5113">
        <f t="shared" si="346"/>
        <v>4.4718232706451568E-7</v>
      </c>
      <c r="AF5113">
        <f t="shared" si="348"/>
        <v>2.7904177208825764E-4</v>
      </c>
      <c r="AG5113">
        <f t="shared" si="349"/>
        <v>2.2855488736267396E-3</v>
      </c>
    </row>
    <row r="5114" spans="30:33" x14ac:dyDescent="0.2">
      <c r="AD5114">
        <f t="shared" si="347"/>
        <v>5112</v>
      </c>
      <c r="AE5114">
        <f t="shared" si="346"/>
        <v>4.4646683534121241E-7</v>
      </c>
      <c r="AF5114">
        <f t="shared" si="348"/>
        <v>2.7859530525291639E-4</v>
      </c>
      <c r="AG5114">
        <f t="shared" si="349"/>
        <v>2.2823384622642777E-3</v>
      </c>
    </row>
    <row r="5115" spans="30:33" x14ac:dyDescent="0.2">
      <c r="AD5115">
        <f t="shared" si="347"/>
        <v>5113</v>
      </c>
      <c r="AE5115">
        <f t="shared" si="346"/>
        <v>4.4575248840466645E-7</v>
      </c>
      <c r="AF5115">
        <f t="shared" si="348"/>
        <v>2.7814955276451173E-4</v>
      </c>
      <c r="AG5115">
        <f t="shared" si="349"/>
        <v>2.2791324732130596E-3</v>
      </c>
    </row>
    <row r="5116" spans="30:33" x14ac:dyDescent="0.2">
      <c r="AD5116">
        <f t="shared" si="347"/>
        <v>5114</v>
      </c>
      <c r="AE5116">
        <f t="shared" si="346"/>
        <v>4.4503928442321897E-7</v>
      </c>
      <c r="AF5116">
        <f t="shared" si="348"/>
        <v>2.7770451348008851E-4</v>
      </c>
      <c r="AG5116">
        <f t="shared" si="349"/>
        <v>2.2759309005403417E-3</v>
      </c>
    </row>
    <row r="5117" spans="30:33" x14ac:dyDescent="0.2">
      <c r="AD5117">
        <f t="shared" si="347"/>
        <v>5115</v>
      </c>
      <c r="AE5117">
        <f t="shared" si="346"/>
        <v>4.4432722156814183E-7</v>
      </c>
      <c r="AF5117">
        <f t="shared" si="348"/>
        <v>2.7726018625852036E-4</v>
      </c>
      <c r="AG5117">
        <f t="shared" si="349"/>
        <v>2.2727337383210457E-3</v>
      </c>
    </row>
    <row r="5118" spans="30:33" x14ac:dyDescent="0.2">
      <c r="AD5118">
        <f t="shared" si="347"/>
        <v>5116</v>
      </c>
      <c r="AE5118">
        <f t="shared" si="346"/>
        <v>4.436162980136328E-7</v>
      </c>
      <c r="AF5118">
        <f t="shared" si="348"/>
        <v>2.7681656996050673E-4</v>
      </c>
      <c r="AG5118">
        <f t="shared" si="349"/>
        <v>2.2695409806377455E-3</v>
      </c>
    </row>
    <row r="5119" spans="30:33" x14ac:dyDescent="0.2">
      <c r="AD5119">
        <f t="shared" si="347"/>
        <v>5117</v>
      </c>
      <c r="AE5119">
        <f t="shared" si="346"/>
        <v>4.4290651193681096E-7</v>
      </c>
      <c r="AF5119">
        <f t="shared" si="348"/>
        <v>2.763736634485699E-4</v>
      </c>
      <c r="AG5119">
        <f t="shared" si="349"/>
        <v>2.2663526215806616E-3</v>
      </c>
    </row>
    <row r="5120" spans="30:33" x14ac:dyDescent="0.2">
      <c r="AD5120">
        <f t="shared" si="347"/>
        <v>5118</v>
      </c>
      <c r="AE5120">
        <f t="shared" si="346"/>
        <v>4.4219786151771204E-7</v>
      </c>
      <c r="AF5120">
        <f t="shared" si="348"/>
        <v>2.7593146558705219E-4</v>
      </c>
      <c r="AG5120">
        <f t="shared" si="349"/>
        <v>2.2631686552476503E-3</v>
      </c>
    </row>
    <row r="5121" spans="30:33" x14ac:dyDescent="0.2">
      <c r="AD5121">
        <f t="shared" si="347"/>
        <v>5119</v>
      </c>
      <c r="AE5121">
        <f t="shared" si="346"/>
        <v>4.4149034493928372E-7</v>
      </c>
      <c r="AF5121">
        <f t="shared" si="348"/>
        <v>2.7548997524211289E-4</v>
      </c>
      <c r="AG5121">
        <f t="shared" si="349"/>
        <v>2.2599890757441935E-3</v>
      </c>
    </row>
    <row r="5122" spans="30:33" x14ac:dyDescent="0.2">
      <c r="AD5122">
        <f t="shared" si="347"/>
        <v>5120</v>
      </c>
      <c r="AE5122">
        <f t="shared" si="346"/>
        <v>4.407839603873808E-7</v>
      </c>
      <c r="AF5122">
        <f t="shared" si="348"/>
        <v>2.7504919128172551E-4</v>
      </c>
      <c r="AG5122">
        <f t="shared" si="349"/>
        <v>2.2568138771833896E-3</v>
      </c>
    </row>
    <row r="5123" spans="30:33" x14ac:dyDescent="0.2">
      <c r="AD5123">
        <f t="shared" si="347"/>
        <v>5121</v>
      </c>
      <c r="AE5123">
        <f t="shared" si="346"/>
        <v>4.4007870605076102E-7</v>
      </c>
      <c r="AF5123">
        <f t="shared" si="348"/>
        <v>2.7460911257567473E-4</v>
      </c>
      <c r="AG5123">
        <f t="shared" si="349"/>
        <v>2.2536430536859472E-3</v>
      </c>
    </row>
    <row r="5124" spans="30:33" x14ac:dyDescent="0.2">
      <c r="AD5124">
        <f t="shared" si="347"/>
        <v>5122</v>
      </c>
      <c r="AE5124">
        <f t="shared" si="346"/>
        <v>4.393745801210798E-7</v>
      </c>
      <c r="AF5124">
        <f t="shared" si="348"/>
        <v>2.7416973799555366E-4</v>
      </c>
      <c r="AG5124">
        <f t="shared" si="349"/>
        <v>2.2504765993801709E-3</v>
      </c>
    </row>
    <row r="5125" spans="30:33" x14ac:dyDescent="0.2">
      <c r="AD5125">
        <f t="shared" si="347"/>
        <v>5123</v>
      </c>
      <c r="AE5125">
        <f t="shared" si="346"/>
        <v>4.3867158079288606E-7</v>
      </c>
      <c r="AF5125">
        <f t="shared" si="348"/>
        <v>2.7373106641476077E-4</v>
      </c>
      <c r="AG5125">
        <f t="shared" si="349"/>
        <v>2.2473145084019553E-3</v>
      </c>
    </row>
    <row r="5126" spans="30:33" x14ac:dyDescent="0.2">
      <c r="AD5126">
        <f t="shared" si="347"/>
        <v>5124</v>
      </c>
      <c r="AE5126">
        <f t="shared" si="346"/>
        <v>4.3796970626361745E-7</v>
      </c>
      <c r="AF5126">
        <f t="shared" si="348"/>
        <v>2.7329309670849714E-4</v>
      </c>
      <c r="AG5126">
        <f t="shared" si="349"/>
        <v>2.2441567748947757E-3</v>
      </c>
    </row>
    <row r="5127" spans="30:33" x14ac:dyDescent="0.2">
      <c r="AD5127">
        <f t="shared" si="347"/>
        <v>5125</v>
      </c>
      <c r="AE5127">
        <f t="shared" si="346"/>
        <v>4.3726895473359561E-7</v>
      </c>
      <c r="AF5127">
        <f t="shared" si="348"/>
        <v>2.7285582775376355E-4</v>
      </c>
      <c r="AG5127">
        <f t="shared" si="349"/>
        <v>2.2410033930096774E-3</v>
      </c>
    </row>
    <row r="5128" spans="30:33" x14ac:dyDescent="0.2">
      <c r="AD5128">
        <f t="shared" si="347"/>
        <v>5126</v>
      </c>
      <c r="AE5128">
        <f t="shared" si="346"/>
        <v>4.3656932440602189E-7</v>
      </c>
      <c r="AF5128">
        <f t="shared" si="348"/>
        <v>2.7241925842935754E-4</v>
      </c>
      <c r="AG5128">
        <f t="shared" si="349"/>
        <v>2.2378543569052684E-3</v>
      </c>
    </row>
    <row r="5129" spans="30:33" x14ac:dyDescent="0.2">
      <c r="AD5129">
        <f t="shared" si="347"/>
        <v>5127</v>
      </c>
      <c r="AE5129">
        <f t="shared" si="346"/>
        <v>4.3587081348697225E-7</v>
      </c>
      <c r="AF5129">
        <f t="shared" si="348"/>
        <v>2.7198338761587055E-4</v>
      </c>
      <c r="AG5129">
        <f t="shared" si="349"/>
        <v>2.2347096607477066E-3</v>
      </c>
    </row>
    <row r="5130" spans="30:33" x14ac:dyDescent="0.2">
      <c r="AD5130">
        <f t="shared" si="347"/>
        <v>5128</v>
      </c>
      <c r="AE5130">
        <f t="shared" si="346"/>
        <v>4.3517342018539308E-7</v>
      </c>
      <c r="AF5130">
        <f t="shared" si="348"/>
        <v>2.7154821419568515E-4</v>
      </c>
      <c r="AG5130">
        <f t="shared" si="349"/>
        <v>2.2315692987106956E-3</v>
      </c>
    </row>
    <row r="5131" spans="30:33" x14ac:dyDescent="0.2">
      <c r="AD5131">
        <f t="shared" si="347"/>
        <v>5129</v>
      </c>
      <c r="AE5131">
        <f t="shared" si="346"/>
        <v>4.3447714271309646E-7</v>
      </c>
      <c r="AF5131">
        <f t="shared" si="348"/>
        <v>2.7111373705297206E-4</v>
      </c>
      <c r="AG5131">
        <f t="shared" si="349"/>
        <v>2.2284332649754718E-3</v>
      </c>
    </row>
    <row r="5132" spans="30:33" x14ac:dyDescent="0.2">
      <c r="AD5132">
        <f t="shared" si="347"/>
        <v>5130</v>
      </c>
      <c r="AE5132">
        <f t="shared" si="346"/>
        <v>4.3378197928475547E-7</v>
      </c>
      <c r="AF5132">
        <f t="shared" si="348"/>
        <v>2.7067995507368731E-4</v>
      </c>
      <c r="AG5132">
        <f t="shared" si="349"/>
        <v>2.2253015537307954E-3</v>
      </c>
    </row>
    <row r="5133" spans="30:33" x14ac:dyDescent="0.2">
      <c r="AD5133">
        <f t="shared" si="347"/>
        <v>5131</v>
      </c>
      <c r="AE5133">
        <f t="shared" si="346"/>
        <v>4.3308792811789986E-7</v>
      </c>
      <c r="AF5133">
        <f t="shared" si="348"/>
        <v>2.7024686714556941E-4</v>
      </c>
      <c r="AG5133">
        <f t="shared" si="349"/>
        <v>2.2221741591729443E-3</v>
      </c>
    </row>
    <row r="5134" spans="30:33" x14ac:dyDescent="0.2">
      <c r="AD5134">
        <f t="shared" si="347"/>
        <v>5132</v>
      </c>
      <c r="AE5134">
        <f t="shared" si="346"/>
        <v>4.3239498743291124E-7</v>
      </c>
      <c r="AF5134">
        <f t="shared" si="348"/>
        <v>2.6981447215813648E-4</v>
      </c>
      <c r="AG5134">
        <f t="shared" si="349"/>
        <v>2.2190510755057003E-3</v>
      </c>
    </row>
    <row r="5135" spans="30:33" x14ac:dyDescent="0.2">
      <c r="AD5135">
        <f t="shared" si="347"/>
        <v>5133</v>
      </c>
      <c r="AE5135">
        <f t="shared" si="346"/>
        <v>4.3170315545301857E-7</v>
      </c>
      <c r="AF5135">
        <f t="shared" si="348"/>
        <v>2.6938276900268345E-4</v>
      </c>
      <c r="AG5135">
        <f t="shared" si="349"/>
        <v>2.2159322969403442E-3</v>
      </c>
    </row>
    <row r="5136" spans="30:33" x14ac:dyDescent="0.2">
      <c r="AD5136">
        <f t="shared" si="347"/>
        <v>5134</v>
      </c>
      <c r="AE5136">
        <f t="shared" si="346"/>
        <v>4.3101243040429372E-7</v>
      </c>
      <c r="AF5136">
        <f t="shared" si="348"/>
        <v>2.6895175657227913E-4</v>
      </c>
      <c r="AG5136">
        <f t="shared" si="349"/>
        <v>2.212817817695644E-3</v>
      </c>
    </row>
    <row r="5137" spans="30:33" x14ac:dyDescent="0.2">
      <c r="AD5137">
        <f t="shared" si="347"/>
        <v>5135</v>
      </c>
      <c r="AE5137">
        <f t="shared" si="346"/>
        <v>4.303228105156468E-7</v>
      </c>
      <c r="AF5137">
        <f t="shared" si="348"/>
        <v>2.6852143376176346E-4</v>
      </c>
      <c r="AG5137">
        <f t="shared" si="349"/>
        <v>2.2097076319978464E-3</v>
      </c>
    </row>
    <row r="5138" spans="30:33" x14ac:dyDescent="0.2">
      <c r="AD5138">
        <f t="shared" si="347"/>
        <v>5136</v>
      </c>
      <c r="AE5138">
        <f t="shared" si="346"/>
        <v>4.2963429401882174E-7</v>
      </c>
      <c r="AF5138">
        <f t="shared" si="348"/>
        <v>2.6809179946774464E-4</v>
      </c>
      <c r="AG5138">
        <f t="shared" si="349"/>
        <v>2.2066017340806685E-3</v>
      </c>
    </row>
    <row r="5139" spans="30:33" x14ac:dyDescent="0.2">
      <c r="AD5139">
        <f t="shared" si="347"/>
        <v>5137</v>
      </c>
      <c r="AE5139">
        <f t="shared" ref="AE5139:AE5202" si="350">AF5138*$AE$3</f>
        <v>4.2894687914839164E-7</v>
      </c>
      <c r="AF5139">
        <f t="shared" si="348"/>
        <v>2.6766285258859624E-4</v>
      </c>
      <c r="AG5139">
        <f t="shared" si="349"/>
        <v>2.2035001181852877E-3</v>
      </c>
    </row>
    <row r="5140" spans="30:33" x14ac:dyDescent="0.2">
      <c r="AD5140">
        <f t="shared" si="347"/>
        <v>5138</v>
      </c>
      <c r="AE5140">
        <f t="shared" si="350"/>
        <v>4.2826056414175417E-7</v>
      </c>
      <c r="AF5140">
        <f t="shared" si="348"/>
        <v>2.6723459202445445E-4</v>
      </c>
      <c r="AG5140">
        <f t="shared" si="349"/>
        <v>2.2004027785603331E-3</v>
      </c>
    </row>
    <row r="5141" spans="30:33" x14ac:dyDescent="0.2">
      <c r="AD5141">
        <f t="shared" si="347"/>
        <v>5139</v>
      </c>
      <c r="AE5141">
        <f t="shared" si="350"/>
        <v>4.2757534723912733E-7</v>
      </c>
      <c r="AF5141">
        <f t="shared" si="348"/>
        <v>2.6680701667721531E-4</v>
      </c>
      <c r="AG5141">
        <f t="shared" si="349"/>
        <v>2.1973097094618753E-3</v>
      </c>
    </row>
    <row r="5142" spans="30:33" x14ac:dyDescent="0.2">
      <c r="AD5142">
        <f t="shared" si="347"/>
        <v>5140</v>
      </c>
      <c r="AE5142">
        <f t="shared" si="350"/>
        <v>4.2689122668354466E-7</v>
      </c>
      <c r="AF5142">
        <f t="shared" si="348"/>
        <v>2.6638012545053172E-4</v>
      </c>
      <c r="AG5142">
        <f t="shared" si="349"/>
        <v>2.1942209051534194E-3</v>
      </c>
    </row>
    <row r="5143" spans="30:33" x14ac:dyDescent="0.2">
      <c r="AD5143">
        <f t="shared" si="347"/>
        <v>5141</v>
      </c>
      <c r="AE5143">
        <f t="shared" si="350"/>
        <v>4.2620820072085096E-7</v>
      </c>
      <c r="AF5143">
        <f t="shared" si="348"/>
        <v>2.6595391724981086E-4</v>
      </c>
      <c r="AG5143">
        <f t="shared" si="349"/>
        <v>2.1911363599058948E-3</v>
      </c>
    </row>
    <row r="5144" spans="30:33" x14ac:dyDescent="0.2">
      <c r="AD5144">
        <f t="shared" si="347"/>
        <v>5142</v>
      </c>
      <c r="AE5144">
        <f t="shared" si="350"/>
        <v>4.2552626759969756E-7</v>
      </c>
      <c r="AF5144">
        <f t="shared" si="348"/>
        <v>2.6552839098221113E-4</v>
      </c>
      <c r="AG5144">
        <f t="shared" si="349"/>
        <v>2.1880560679976447E-3</v>
      </c>
    </row>
    <row r="5145" spans="30:33" x14ac:dyDescent="0.2">
      <c r="AD5145">
        <f t="shared" si="347"/>
        <v>5143</v>
      </c>
      <c r="AE5145">
        <f t="shared" si="350"/>
        <v>4.2484542557153799E-7</v>
      </c>
      <c r="AF5145">
        <f t="shared" si="348"/>
        <v>2.6510354555663956E-4</v>
      </c>
      <c r="AG5145">
        <f t="shared" si="349"/>
        <v>2.1849800237144197E-3</v>
      </c>
    </row>
    <row r="5146" spans="30:33" x14ac:dyDescent="0.2">
      <c r="AD5146">
        <f t="shared" si="347"/>
        <v>5144</v>
      </c>
      <c r="AE5146">
        <f t="shared" si="350"/>
        <v>4.2416567289062348E-7</v>
      </c>
      <c r="AF5146">
        <f t="shared" si="348"/>
        <v>2.6467937988374895E-4</v>
      </c>
      <c r="AG5146">
        <f t="shared" si="349"/>
        <v>2.181908221349367E-3</v>
      </c>
    </row>
    <row r="5147" spans="30:33" x14ac:dyDescent="0.2">
      <c r="AD5147">
        <f t="shared" si="347"/>
        <v>5145</v>
      </c>
      <c r="AE5147">
        <f t="shared" si="350"/>
        <v>4.2348700781399849E-7</v>
      </c>
      <c r="AF5147">
        <f t="shared" si="348"/>
        <v>2.6425589287593494E-4</v>
      </c>
      <c r="AG5147">
        <f t="shared" si="349"/>
        <v>2.1788406552030221E-3</v>
      </c>
    </row>
    <row r="5148" spans="30:33" x14ac:dyDescent="0.2">
      <c r="AD5148">
        <f t="shared" si="347"/>
        <v>5146</v>
      </c>
      <c r="AE5148">
        <f t="shared" si="350"/>
        <v>4.228094286014961E-7</v>
      </c>
      <c r="AF5148">
        <f t="shared" si="348"/>
        <v>2.6383308344733345E-4</v>
      </c>
      <c r="AG5148">
        <f t="shared" si="349"/>
        <v>2.1757773195832989E-3</v>
      </c>
    </row>
    <row r="5149" spans="30:33" x14ac:dyDescent="0.2">
      <c r="AD5149">
        <f t="shared" si="347"/>
        <v>5147</v>
      </c>
      <c r="AE5149">
        <f t="shared" si="350"/>
        <v>4.2213293351573373E-7</v>
      </c>
      <c r="AF5149">
        <f t="shared" si="348"/>
        <v>2.6341095051381772E-4</v>
      </c>
      <c r="AG5149">
        <f t="shared" si="349"/>
        <v>2.1727182088054813E-3</v>
      </c>
    </row>
    <row r="5150" spans="30:33" x14ac:dyDescent="0.2">
      <c r="AD5150">
        <f t="shared" si="347"/>
        <v>5148</v>
      </c>
      <c r="AE5150">
        <f t="shared" si="350"/>
        <v>4.2145752082210855E-7</v>
      </c>
      <c r="AF5150">
        <f t="shared" si="348"/>
        <v>2.6298949299299559E-4</v>
      </c>
      <c r="AG5150">
        <f t="shared" si="349"/>
        <v>2.1696633171922148E-3</v>
      </c>
    </row>
    <row r="5151" spans="30:33" x14ac:dyDescent="0.2">
      <c r="AD5151">
        <f t="shared" si="347"/>
        <v>5149</v>
      </c>
      <c r="AE5151">
        <f t="shared" si="350"/>
        <v>4.2078318878879314E-7</v>
      </c>
      <c r="AF5151">
        <f t="shared" si="348"/>
        <v>2.6256870980420681E-4</v>
      </c>
      <c r="AG5151">
        <f t="shared" si="349"/>
        <v>2.166612639073496E-3</v>
      </c>
    </row>
    <row r="5152" spans="30:33" x14ac:dyDescent="0.2">
      <c r="AD5152">
        <f t="shared" si="347"/>
        <v>5150</v>
      </c>
      <c r="AE5152">
        <f t="shared" si="350"/>
        <v>4.2010993568673111E-7</v>
      </c>
      <c r="AF5152">
        <f t="shared" si="348"/>
        <v>2.6214859986852006E-4</v>
      </c>
      <c r="AG5152">
        <f t="shared" si="349"/>
        <v>2.1635661687866652E-3</v>
      </c>
    </row>
    <row r="5153" spans="30:33" x14ac:dyDescent="0.2">
      <c r="AD5153">
        <f t="shared" si="347"/>
        <v>5151</v>
      </c>
      <c r="AE5153">
        <f t="shared" si="350"/>
        <v>4.194377597896323E-7</v>
      </c>
      <c r="AF5153">
        <f t="shared" si="348"/>
        <v>2.617291621087304E-4</v>
      </c>
      <c r="AG5153">
        <f t="shared" si="349"/>
        <v>2.160523900676396E-3</v>
      </c>
    </row>
    <row r="5154" spans="30:33" x14ac:dyDescent="0.2">
      <c r="AD5154">
        <f t="shared" si="347"/>
        <v>5152</v>
      </c>
      <c r="AE5154">
        <f t="shared" si="350"/>
        <v>4.1876665937396885E-7</v>
      </c>
      <c r="AF5154">
        <f t="shared" si="348"/>
        <v>2.6131039544935642E-4</v>
      </c>
      <c r="AG5154">
        <f t="shared" si="349"/>
        <v>2.1574858290946877E-3</v>
      </c>
    </row>
    <row r="5155" spans="30:33" x14ac:dyDescent="0.2">
      <c r="AD5155">
        <f t="shared" ref="AD5155:AD5218" si="351">AD5154+1</f>
        <v>5153</v>
      </c>
      <c r="AE5155">
        <f t="shared" si="350"/>
        <v>4.1809663271897049E-7</v>
      </c>
      <c r="AF5155">
        <f t="shared" ref="AF5155:AF5218" si="352">AF5154*$AF$3</f>
        <v>2.6089229881663743E-4</v>
      </c>
      <c r="AG5155">
        <f t="shared" ref="AG5155:AG5218" si="353">AD5155*AE5155</f>
        <v>2.1544519484008547E-3</v>
      </c>
    </row>
    <row r="5156" spans="30:33" x14ac:dyDescent="0.2">
      <c r="AD5156">
        <f t="shared" si="351"/>
        <v>5154</v>
      </c>
      <c r="AE5156">
        <f t="shared" si="350"/>
        <v>4.1742767810662005E-7</v>
      </c>
      <c r="AF5156">
        <f t="shared" si="352"/>
        <v>2.6047487113853079E-4</v>
      </c>
      <c r="AG5156">
        <f t="shared" si="353"/>
        <v>2.1514222529615198E-3</v>
      </c>
    </row>
    <row r="5157" spans="30:33" x14ac:dyDescent="0.2">
      <c r="AD5157">
        <f t="shared" si="351"/>
        <v>5155</v>
      </c>
      <c r="AE5157">
        <f t="shared" si="350"/>
        <v>4.1675979382164946E-7</v>
      </c>
      <c r="AF5157">
        <f t="shared" si="352"/>
        <v>2.6005811134470914E-4</v>
      </c>
      <c r="AG5157">
        <f t="shared" si="353"/>
        <v>2.148396737150603E-3</v>
      </c>
    </row>
    <row r="5158" spans="30:33" x14ac:dyDescent="0.2">
      <c r="AD5158">
        <f t="shared" si="351"/>
        <v>5156</v>
      </c>
      <c r="AE5158">
        <f t="shared" si="350"/>
        <v>4.160929781515348E-7</v>
      </c>
      <c r="AF5158">
        <f t="shared" si="352"/>
        <v>2.596420183665576E-4</v>
      </c>
      <c r="AG5158">
        <f t="shared" si="353"/>
        <v>2.1453753953493133E-3</v>
      </c>
    </row>
    <row r="5159" spans="30:33" x14ac:dyDescent="0.2">
      <c r="AD5159">
        <f t="shared" si="351"/>
        <v>5157</v>
      </c>
      <c r="AE5159">
        <f t="shared" si="350"/>
        <v>4.1542722938649236E-7</v>
      </c>
      <c r="AF5159">
        <f t="shared" si="352"/>
        <v>2.592265911371711E-4</v>
      </c>
      <c r="AG5159">
        <f t="shared" si="353"/>
        <v>2.1423582219461412E-3</v>
      </c>
    </row>
    <row r="5160" spans="30:33" x14ac:dyDescent="0.2">
      <c r="AD5160">
        <f t="shared" si="351"/>
        <v>5158</v>
      </c>
      <c r="AE5160">
        <f t="shared" si="350"/>
        <v>4.1476254581947395E-7</v>
      </c>
      <c r="AF5160">
        <f t="shared" si="352"/>
        <v>2.5881182859135163E-4</v>
      </c>
      <c r="AG5160">
        <f t="shared" si="353"/>
        <v>2.1393452113368464E-3</v>
      </c>
    </row>
    <row r="5161" spans="30:33" x14ac:dyDescent="0.2">
      <c r="AD5161">
        <f t="shared" si="351"/>
        <v>5159</v>
      </c>
      <c r="AE5161">
        <f t="shared" si="350"/>
        <v>4.1409892574616281E-7</v>
      </c>
      <c r="AF5161">
        <f t="shared" si="352"/>
        <v>2.5839772966560544E-4</v>
      </c>
      <c r="AG5161">
        <f t="shared" si="353"/>
        <v>2.1363363579244539E-3</v>
      </c>
    </row>
    <row r="5162" spans="30:33" x14ac:dyDescent="0.2">
      <c r="AD5162">
        <f t="shared" si="351"/>
        <v>5160</v>
      </c>
      <c r="AE5162">
        <f t="shared" si="350"/>
        <v>4.1343636746496892E-7</v>
      </c>
      <c r="AF5162">
        <f t="shared" si="352"/>
        <v>2.5798429329814044E-4</v>
      </c>
      <c r="AG5162">
        <f t="shared" si="353"/>
        <v>2.1333316561192397E-3</v>
      </c>
    </row>
    <row r="5163" spans="30:33" x14ac:dyDescent="0.2">
      <c r="AD5163">
        <f t="shared" si="351"/>
        <v>5161</v>
      </c>
      <c r="AE5163">
        <f t="shared" si="350"/>
        <v>4.1277486927702492E-7</v>
      </c>
      <c r="AF5163">
        <f t="shared" si="352"/>
        <v>2.5757151842886343E-4</v>
      </c>
      <c r="AG5163">
        <f t="shared" si="353"/>
        <v>2.1303311003387257E-3</v>
      </c>
    </row>
    <row r="5164" spans="30:33" x14ac:dyDescent="0.2">
      <c r="AD5164">
        <f t="shared" si="351"/>
        <v>5162</v>
      </c>
      <c r="AE5164">
        <f t="shared" si="350"/>
        <v>4.1211442948618169E-7</v>
      </c>
      <c r="AF5164">
        <f t="shared" si="352"/>
        <v>2.5715940399937721E-4</v>
      </c>
      <c r="AG5164">
        <f t="shared" si="353"/>
        <v>2.1273346850076698E-3</v>
      </c>
    </row>
    <row r="5165" spans="30:33" x14ac:dyDescent="0.2">
      <c r="AD5165">
        <f t="shared" si="351"/>
        <v>5163</v>
      </c>
      <c r="AE5165">
        <f t="shared" si="350"/>
        <v>4.1145504639900375E-7</v>
      </c>
      <c r="AF5165">
        <f t="shared" si="352"/>
        <v>2.567479489529782E-4</v>
      </c>
      <c r="AG5165">
        <f t="shared" si="353"/>
        <v>2.1243424045580563E-3</v>
      </c>
    </row>
    <row r="5166" spans="30:33" x14ac:dyDescent="0.2">
      <c r="AD5166">
        <f t="shared" si="351"/>
        <v>5164</v>
      </c>
      <c r="AE5166">
        <f t="shared" si="350"/>
        <v>4.107967183247653E-7</v>
      </c>
      <c r="AF5166">
        <f t="shared" si="352"/>
        <v>2.5633715223465341E-4</v>
      </c>
      <c r="AG5166">
        <f t="shared" si="353"/>
        <v>2.1213542534290878E-3</v>
      </c>
    </row>
    <row r="5167" spans="30:33" x14ac:dyDescent="0.2">
      <c r="AD5167">
        <f t="shared" si="351"/>
        <v>5165</v>
      </c>
      <c r="AE5167">
        <f t="shared" si="350"/>
        <v>4.1013944357544563E-7</v>
      </c>
      <c r="AF5167">
        <f t="shared" si="352"/>
        <v>2.5592701279107796E-4</v>
      </c>
      <c r="AG5167">
        <f t="shared" si="353"/>
        <v>2.1183702260671768E-3</v>
      </c>
    </row>
    <row r="5168" spans="30:33" x14ac:dyDescent="0.2">
      <c r="AD5168">
        <f t="shared" si="351"/>
        <v>5166</v>
      </c>
      <c r="AE5168">
        <f t="shared" si="350"/>
        <v>4.0948322046572494E-7</v>
      </c>
      <c r="AF5168">
        <f t="shared" si="352"/>
        <v>2.5551752957061222E-4</v>
      </c>
      <c r="AG5168">
        <f t="shared" si="353"/>
        <v>2.1153903169259351E-3</v>
      </c>
    </row>
    <row r="5169" spans="30:33" x14ac:dyDescent="0.2">
      <c r="AD5169">
        <f t="shared" si="351"/>
        <v>5167</v>
      </c>
      <c r="AE5169">
        <f t="shared" si="350"/>
        <v>4.0882804731297973E-7</v>
      </c>
      <c r="AF5169">
        <f t="shared" si="352"/>
        <v>2.5510870152329923E-4</v>
      </c>
      <c r="AG5169">
        <f t="shared" si="353"/>
        <v>2.1124145204661662E-3</v>
      </c>
    </row>
    <row r="5170" spans="30:33" x14ac:dyDescent="0.2">
      <c r="AD5170">
        <f t="shared" si="351"/>
        <v>5168</v>
      </c>
      <c r="AE5170">
        <f t="shared" si="350"/>
        <v>4.0817392243727898E-7</v>
      </c>
      <c r="AF5170">
        <f t="shared" si="352"/>
        <v>2.5470052760086194E-4</v>
      </c>
      <c r="AG5170">
        <f t="shared" si="353"/>
        <v>2.1094428311558577E-3</v>
      </c>
    </row>
    <row r="5171" spans="30:33" x14ac:dyDescent="0.2">
      <c r="AD5171">
        <f t="shared" si="351"/>
        <v>5169</v>
      </c>
      <c r="AE5171">
        <f t="shared" si="350"/>
        <v>4.0752084416137929E-7</v>
      </c>
      <c r="AF5171">
        <f t="shared" si="352"/>
        <v>2.5429300675670056E-4</v>
      </c>
      <c r="AG5171">
        <f t="shared" si="353"/>
        <v>2.1064752434701694E-3</v>
      </c>
    </row>
    <row r="5172" spans="30:33" x14ac:dyDescent="0.2">
      <c r="AD5172">
        <f t="shared" si="351"/>
        <v>5170</v>
      </c>
      <c r="AE5172">
        <f t="shared" si="350"/>
        <v>4.0686881081072108E-7</v>
      </c>
      <c r="AF5172">
        <f t="shared" si="352"/>
        <v>2.5388613794588983E-4</v>
      </c>
      <c r="AG5172">
        <f t="shared" si="353"/>
        <v>2.1035117518914282E-3</v>
      </c>
    </row>
    <row r="5173" spans="30:33" x14ac:dyDescent="0.2">
      <c r="AD5173">
        <f t="shared" si="351"/>
        <v>5171</v>
      </c>
      <c r="AE5173">
        <f t="shared" si="350"/>
        <v>4.062178207134239E-7</v>
      </c>
      <c r="AF5173">
        <f t="shared" si="352"/>
        <v>2.5347992012517639E-4</v>
      </c>
      <c r="AG5173">
        <f t="shared" si="353"/>
        <v>2.100552350909115E-3</v>
      </c>
    </row>
    <row r="5174" spans="30:33" x14ac:dyDescent="0.2">
      <c r="AD5174">
        <f t="shared" si="351"/>
        <v>5172</v>
      </c>
      <c r="AE5174">
        <f t="shared" si="350"/>
        <v>4.0556787220028238E-7</v>
      </c>
      <c r="AF5174">
        <f t="shared" si="352"/>
        <v>2.5307435225297608E-4</v>
      </c>
      <c r="AG5174">
        <f t="shared" si="353"/>
        <v>2.0975970350198604E-3</v>
      </c>
    </row>
    <row r="5175" spans="30:33" x14ac:dyDescent="0.2">
      <c r="AD5175">
        <f t="shared" si="351"/>
        <v>5173</v>
      </c>
      <c r="AE5175">
        <f t="shared" si="350"/>
        <v>4.0491896360476194E-7</v>
      </c>
      <c r="AF5175">
        <f t="shared" si="352"/>
        <v>2.526694332893713E-4</v>
      </c>
      <c r="AG5175">
        <f t="shared" si="353"/>
        <v>2.0946457987274336E-3</v>
      </c>
    </row>
    <row r="5176" spans="30:33" x14ac:dyDescent="0.2">
      <c r="AD5176">
        <f t="shared" si="351"/>
        <v>5174</v>
      </c>
      <c r="AE5176">
        <f t="shared" si="350"/>
        <v>4.0427109326299425E-7</v>
      </c>
      <c r="AF5176">
        <f t="shared" si="352"/>
        <v>2.5226516219610832E-4</v>
      </c>
      <c r="AG5176">
        <f t="shared" si="353"/>
        <v>2.0916986365427321E-3</v>
      </c>
    </row>
    <row r="5177" spans="30:33" x14ac:dyDescent="0.2">
      <c r="AD5177">
        <f t="shared" si="351"/>
        <v>5175</v>
      </c>
      <c r="AE5177">
        <f t="shared" si="350"/>
        <v>4.036242595137735E-7</v>
      </c>
      <c r="AF5177">
        <f t="shared" si="352"/>
        <v>2.5186153793659455E-4</v>
      </c>
      <c r="AG5177">
        <f t="shared" si="353"/>
        <v>2.088755542983778E-3</v>
      </c>
    </row>
    <row r="5178" spans="30:33" x14ac:dyDescent="0.2">
      <c r="AD5178">
        <f t="shared" si="351"/>
        <v>5176</v>
      </c>
      <c r="AE5178">
        <f t="shared" si="350"/>
        <v>4.0297846069855146E-7</v>
      </c>
      <c r="AF5178">
        <f t="shared" si="352"/>
        <v>2.5145855947589598E-4</v>
      </c>
      <c r="AG5178">
        <f t="shared" si="353"/>
        <v>2.0858165125757023E-3</v>
      </c>
    </row>
    <row r="5179" spans="30:33" x14ac:dyDescent="0.2">
      <c r="AD5179">
        <f t="shared" si="351"/>
        <v>5177</v>
      </c>
      <c r="AE5179">
        <f t="shared" si="350"/>
        <v>4.0233369516143377E-7</v>
      </c>
      <c r="AF5179">
        <f t="shared" si="352"/>
        <v>2.5105622578073454E-4</v>
      </c>
      <c r="AG5179">
        <f t="shared" si="353"/>
        <v>2.0828815398507426E-3</v>
      </c>
    </row>
    <row r="5180" spans="30:33" x14ac:dyDescent="0.2">
      <c r="AD5180">
        <f t="shared" si="351"/>
        <v>5178</v>
      </c>
      <c r="AE5180">
        <f t="shared" si="350"/>
        <v>4.0168996124917545E-7</v>
      </c>
      <c r="AF5180">
        <f t="shared" si="352"/>
        <v>2.5065453581948535E-4</v>
      </c>
      <c r="AG5180">
        <f t="shared" si="353"/>
        <v>2.0799506193482304E-3</v>
      </c>
    </row>
    <row r="5181" spans="30:33" x14ac:dyDescent="0.2">
      <c r="AD5181">
        <f t="shared" si="351"/>
        <v>5179</v>
      </c>
      <c r="AE5181">
        <f t="shared" si="350"/>
        <v>4.0104725731117673E-7</v>
      </c>
      <c r="AF5181">
        <f t="shared" si="352"/>
        <v>2.5025348856217415E-4</v>
      </c>
      <c r="AG5181">
        <f t="shared" si="353"/>
        <v>2.0770237456145843E-3</v>
      </c>
    </row>
    <row r="5182" spans="30:33" x14ac:dyDescent="0.2">
      <c r="AD5182">
        <f t="shared" si="351"/>
        <v>5180</v>
      </c>
      <c r="AE5182">
        <f t="shared" si="350"/>
        <v>4.0040558169947884E-7</v>
      </c>
      <c r="AF5182">
        <f t="shared" si="352"/>
        <v>2.4985308298047467E-4</v>
      </c>
      <c r="AG5182">
        <f t="shared" si="353"/>
        <v>2.0741009132033005E-3</v>
      </c>
    </row>
    <row r="5183" spans="30:33" x14ac:dyDescent="0.2">
      <c r="AD5183">
        <f t="shared" si="351"/>
        <v>5181</v>
      </c>
      <c r="AE5183">
        <f t="shared" si="350"/>
        <v>3.9976493276875966E-7</v>
      </c>
      <c r="AF5183">
        <f t="shared" si="352"/>
        <v>2.4945331804770591E-4</v>
      </c>
      <c r="AG5183">
        <f t="shared" si="353"/>
        <v>2.071182116674944E-3</v>
      </c>
    </row>
    <row r="5184" spans="30:33" x14ac:dyDescent="0.2">
      <c r="AD5184">
        <f t="shared" si="351"/>
        <v>5182</v>
      </c>
      <c r="AE5184">
        <f t="shared" si="350"/>
        <v>3.9912530887632962E-7</v>
      </c>
      <c r="AF5184">
        <f t="shared" si="352"/>
        <v>2.4905419273882958E-4</v>
      </c>
      <c r="AG5184">
        <f t="shared" si="353"/>
        <v>2.0682673505971402E-3</v>
      </c>
    </row>
    <row r="5185" spans="30:33" x14ac:dyDescent="0.2">
      <c r="AD5185">
        <f t="shared" si="351"/>
        <v>5183</v>
      </c>
      <c r="AE5185">
        <f t="shared" si="350"/>
        <v>3.9848670838212752E-7</v>
      </c>
      <c r="AF5185">
        <f t="shared" si="352"/>
        <v>2.4865570603044745E-4</v>
      </c>
      <c r="AG5185">
        <f t="shared" si="353"/>
        <v>2.0653566095445671E-3</v>
      </c>
    </row>
    <row r="5186" spans="30:33" x14ac:dyDescent="0.2">
      <c r="AD5186">
        <f t="shared" si="351"/>
        <v>5184</v>
      </c>
      <c r="AE5186">
        <f t="shared" si="350"/>
        <v>3.9784912964871611E-7</v>
      </c>
      <c r="AF5186">
        <f t="shared" si="352"/>
        <v>2.4825785690079874E-4</v>
      </c>
      <c r="AG5186">
        <f t="shared" si="353"/>
        <v>2.0624498880989443E-3</v>
      </c>
    </row>
    <row r="5187" spans="30:33" x14ac:dyDescent="0.2">
      <c r="AD5187">
        <f t="shared" si="351"/>
        <v>5185</v>
      </c>
      <c r="AE5187">
        <f t="shared" si="350"/>
        <v>3.9721257104127814E-7</v>
      </c>
      <c r="AF5187">
        <f t="shared" si="352"/>
        <v>2.4786064432975744E-4</v>
      </c>
      <c r="AG5187">
        <f t="shared" si="353"/>
        <v>2.0595471808490273E-3</v>
      </c>
    </row>
    <row r="5188" spans="30:33" x14ac:dyDescent="0.2">
      <c r="AD5188">
        <f t="shared" si="351"/>
        <v>5186</v>
      </c>
      <c r="AE5188">
        <f t="shared" si="350"/>
        <v>3.9657703092761209E-7</v>
      </c>
      <c r="AF5188">
        <f t="shared" si="352"/>
        <v>2.4746406729882984E-4</v>
      </c>
      <c r="AG5188">
        <f t="shared" si="353"/>
        <v>2.0566484823905961E-3</v>
      </c>
    </row>
    <row r="5189" spans="30:33" x14ac:dyDescent="0.2">
      <c r="AD5189">
        <f t="shared" si="351"/>
        <v>5187</v>
      </c>
      <c r="AE5189">
        <f t="shared" si="350"/>
        <v>3.9594250767812793E-7</v>
      </c>
      <c r="AF5189">
        <f t="shared" si="352"/>
        <v>2.4706812479115172E-4</v>
      </c>
      <c r="AG5189">
        <f t="shared" si="353"/>
        <v>2.0537537873264494E-3</v>
      </c>
    </row>
    <row r="5190" spans="30:33" x14ac:dyDescent="0.2">
      <c r="AD5190">
        <f t="shared" si="351"/>
        <v>5188</v>
      </c>
      <c r="AE5190">
        <f t="shared" si="350"/>
        <v>3.9530899966584294E-7</v>
      </c>
      <c r="AF5190">
        <f t="shared" si="352"/>
        <v>2.4667281579148588E-4</v>
      </c>
      <c r="AG5190">
        <f t="shared" si="353"/>
        <v>2.0508630902663933E-3</v>
      </c>
    </row>
    <row r="5191" spans="30:33" x14ac:dyDescent="0.2">
      <c r="AD5191">
        <f t="shared" si="351"/>
        <v>5189</v>
      </c>
      <c r="AE5191">
        <f t="shared" si="350"/>
        <v>3.9467650526637758E-7</v>
      </c>
      <c r="AF5191">
        <f t="shared" si="352"/>
        <v>2.462781392862195E-4</v>
      </c>
      <c r="AG5191">
        <f t="shared" si="353"/>
        <v>2.0479763858272334E-3</v>
      </c>
    </row>
    <row r="5192" spans="30:33" x14ac:dyDescent="0.2">
      <c r="AD5192">
        <f t="shared" si="351"/>
        <v>5190</v>
      </c>
      <c r="AE5192">
        <f t="shared" si="350"/>
        <v>3.9404502285795137E-7</v>
      </c>
      <c r="AF5192">
        <f t="shared" si="352"/>
        <v>2.4588409426336153E-4</v>
      </c>
      <c r="AG5192">
        <f t="shared" si="353"/>
        <v>2.0450936686327676E-3</v>
      </c>
    </row>
    <row r="5193" spans="30:33" x14ac:dyDescent="0.2">
      <c r="AD5193">
        <f t="shared" si="351"/>
        <v>5191</v>
      </c>
      <c r="AE5193">
        <f t="shared" si="350"/>
        <v>3.9341455082137861E-7</v>
      </c>
      <c r="AF5193">
        <f t="shared" si="352"/>
        <v>2.4549067971254011E-4</v>
      </c>
      <c r="AG5193">
        <f t="shared" si="353"/>
        <v>2.0422149333137762E-3</v>
      </c>
    </row>
    <row r="5194" spans="30:33" x14ac:dyDescent="0.2">
      <c r="AD5194">
        <f t="shared" si="351"/>
        <v>5192</v>
      </c>
      <c r="AE5194">
        <f t="shared" si="350"/>
        <v>3.9278508754006437E-7</v>
      </c>
      <c r="AF5194">
        <f t="shared" si="352"/>
        <v>2.4509789462500006E-4</v>
      </c>
      <c r="AG5194">
        <f t="shared" si="353"/>
        <v>2.0393401745080141E-3</v>
      </c>
    </row>
    <row r="5195" spans="30:33" x14ac:dyDescent="0.2">
      <c r="AD5195">
        <f t="shared" si="351"/>
        <v>5193</v>
      </c>
      <c r="AE5195">
        <f t="shared" si="350"/>
        <v>3.9215663140000029E-7</v>
      </c>
      <c r="AF5195">
        <f t="shared" si="352"/>
        <v>2.4470573799360005E-4</v>
      </c>
      <c r="AG5195">
        <f t="shared" si="353"/>
        <v>2.0364693868602014E-3</v>
      </c>
    </row>
    <row r="5196" spans="30:33" x14ac:dyDescent="0.2">
      <c r="AD5196">
        <f t="shared" si="351"/>
        <v>5194</v>
      </c>
      <c r="AE5196">
        <f t="shared" si="350"/>
        <v>3.9152918078976023E-7</v>
      </c>
      <c r="AF5196">
        <f t="shared" si="352"/>
        <v>2.4431420881281028E-4</v>
      </c>
      <c r="AG5196">
        <f t="shared" si="353"/>
        <v>2.0336025650220147E-3</v>
      </c>
    </row>
    <row r="5197" spans="30:33" x14ac:dyDescent="0.2">
      <c r="AD5197">
        <f t="shared" si="351"/>
        <v>5195</v>
      </c>
      <c r="AE5197">
        <f t="shared" si="350"/>
        <v>3.9090273410049665E-7</v>
      </c>
      <c r="AF5197">
        <f t="shared" si="352"/>
        <v>2.4392330607870977E-4</v>
      </c>
      <c r="AG5197">
        <f t="shared" si="353"/>
        <v>2.0307397036520799E-3</v>
      </c>
    </row>
    <row r="5198" spans="30:33" x14ac:dyDescent="0.2">
      <c r="AD5198">
        <f t="shared" si="351"/>
        <v>5196</v>
      </c>
      <c r="AE5198">
        <f t="shared" si="350"/>
        <v>3.9027728972593581E-7</v>
      </c>
      <c r="AF5198">
        <f t="shared" si="352"/>
        <v>2.4353302878898383E-4</v>
      </c>
      <c r="AG5198">
        <f t="shared" si="353"/>
        <v>2.0278807974159624E-3</v>
      </c>
    </row>
    <row r="5199" spans="30:33" x14ac:dyDescent="0.2">
      <c r="AD5199">
        <f t="shared" si="351"/>
        <v>5197</v>
      </c>
      <c r="AE5199">
        <f t="shared" si="350"/>
        <v>3.8965284606237429E-7</v>
      </c>
      <c r="AF5199">
        <f t="shared" si="352"/>
        <v>2.4314337594292143E-4</v>
      </c>
      <c r="AG5199">
        <f t="shared" si="353"/>
        <v>2.0250258409861594E-3</v>
      </c>
    </row>
    <row r="5200" spans="30:33" x14ac:dyDescent="0.2">
      <c r="AD5200">
        <f t="shared" si="351"/>
        <v>5198</v>
      </c>
      <c r="AE5200">
        <f t="shared" si="350"/>
        <v>3.8902940150867445E-7</v>
      </c>
      <c r="AF5200">
        <f t="shared" si="352"/>
        <v>2.4275434654141275E-4</v>
      </c>
      <c r="AG5200">
        <f t="shared" si="353"/>
        <v>2.0221748290420896E-3</v>
      </c>
    </row>
    <row r="5201" spans="30:33" x14ac:dyDescent="0.2">
      <c r="AD5201">
        <f t="shared" si="351"/>
        <v>5199</v>
      </c>
      <c r="AE5201">
        <f t="shared" si="350"/>
        <v>3.884069544662606E-7</v>
      </c>
      <c r="AF5201">
        <f t="shared" si="352"/>
        <v>2.4236593958694647E-4</v>
      </c>
      <c r="AG5201">
        <f t="shared" si="353"/>
        <v>2.0193277562700887E-3</v>
      </c>
    </row>
    <row r="5202" spans="30:33" x14ac:dyDescent="0.2">
      <c r="AD5202">
        <f t="shared" si="351"/>
        <v>5200</v>
      </c>
      <c r="AE5202">
        <f t="shared" si="350"/>
        <v>3.8778550333911451E-7</v>
      </c>
      <c r="AF5202">
        <f t="shared" si="352"/>
        <v>2.4197815408360734E-4</v>
      </c>
      <c r="AG5202">
        <f t="shared" si="353"/>
        <v>2.0164846173633955E-3</v>
      </c>
    </row>
    <row r="5203" spans="30:33" x14ac:dyDescent="0.2">
      <c r="AD5203">
        <f t="shared" si="351"/>
        <v>5201</v>
      </c>
      <c r="AE5203">
        <f t="shared" ref="AE5203:AE5266" si="354">AF5202*$AE$3</f>
        <v>3.8716504653377191E-7</v>
      </c>
      <c r="AF5203">
        <f t="shared" si="352"/>
        <v>2.4159098903707356E-4</v>
      </c>
      <c r="AG5203">
        <f t="shared" si="353"/>
        <v>2.0136454070221479E-3</v>
      </c>
    </row>
    <row r="5204" spans="30:33" x14ac:dyDescent="0.2">
      <c r="AD5204">
        <f t="shared" si="351"/>
        <v>5202</v>
      </c>
      <c r="AE5204">
        <f t="shared" si="354"/>
        <v>3.865455824593179E-7</v>
      </c>
      <c r="AF5204">
        <f t="shared" si="352"/>
        <v>2.4120444345461425E-4</v>
      </c>
      <c r="AG5204">
        <f t="shared" si="353"/>
        <v>2.0108101199533719E-3</v>
      </c>
    </row>
    <row r="5205" spans="30:33" x14ac:dyDescent="0.2">
      <c r="AD5205">
        <f t="shared" si="351"/>
        <v>5203</v>
      </c>
      <c r="AE5205">
        <f t="shared" si="354"/>
        <v>3.8592710952738295E-7</v>
      </c>
      <c r="AF5205">
        <f t="shared" si="352"/>
        <v>2.4081851634508684E-4</v>
      </c>
      <c r="AG5205">
        <f t="shared" si="353"/>
        <v>2.0079787508709736E-3</v>
      </c>
    </row>
    <row r="5206" spans="30:33" x14ac:dyDescent="0.2">
      <c r="AD5206">
        <f t="shared" si="351"/>
        <v>5204</v>
      </c>
      <c r="AE5206">
        <f t="shared" si="354"/>
        <v>3.853096261521391E-7</v>
      </c>
      <c r="AF5206">
        <f t="shared" si="352"/>
        <v>2.4043320671893469E-4</v>
      </c>
      <c r="AG5206">
        <f t="shared" si="353"/>
        <v>2.0051512944957318E-3</v>
      </c>
    </row>
    <row r="5207" spans="30:33" x14ac:dyDescent="0.2">
      <c r="AD5207">
        <f t="shared" si="351"/>
        <v>5205</v>
      </c>
      <c r="AE5207">
        <f t="shared" si="354"/>
        <v>3.8469313075029565E-7</v>
      </c>
      <c r="AF5207">
        <f t="shared" si="352"/>
        <v>2.4004851358818438E-4</v>
      </c>
      <c r="AG5207">
        <f t="shared" si="353"/>
        <v>2.0023277455552889E-3</v>
      </c>
    </row>
    <row r="5208" spans="30:33" x14ac:dyDescent="0.2">
      <c r="AD5208">
        <f t="shared" si="351"/>
        <v>5206</v>
      </c>
      <c r="AE5208">
        <f t="shared" si="354"/>
        <v>3.8407762174109521E-7</v>
      </c>
      <c r="AF5208">
        <f t="shared" si="352"/>
        <v>2.3966443596644329E-4</v>
      </c>
      <c r="AG5208">
        <f t="shared" si="353"/>
        <v>1.9995080987841416E-3</v>
      </c>
    </row>
    <row r="5209" spans="30:33" x14ac:dyDescent="0.2">
      <c r="AD5209">
        <f t="shared" si="351"/>
        <v>5207</v>
      </c>
      <c r="AE5209">
        <f t="shared" si="354"/>
        <v>3.8346309754630944E-7</v>
      </c>
      <c r="AF5209">
        <f t="shared" si="352"/>
        <v>2.3928097286889696E-4</v>
      </c>
      <c r="AG5209">
        <f t="shared" si="353"/>
        <v>1.9966923489236335E-3</v>
      </c>
    </row>
    <row r="5210" spans="30:33" x14ac:dyDescent="0.2">
      <c r="AD5210">
        <f t="shared" si="351"/>
        <v>5208</v>
      </c>
      <c r="AE5210">
        <f t="shared" si="354"/>
        <v>3.8284955659023532E-7</v>
      </c>
      <c r="AF5210">
        <f t="shared" si="352"/>
        <v>2.3889812331230671E-4</v>
      </c>
      <c r="AG5210">
        <f t="shared" si="353"/>
        <v>1.9938804907219457E-3</v>
      </c>
    </row>
    <row r="5211" spans="30:33" x14ac:dyDescent="0.2">
      <c r="AD5211">
        <f t="shared" si="351"/>
        <v>5209</v>
      </c>
      <c r="AE5211">
        <f t="shared" si="354"/>
        <v>3.8223699729969092E-7</v>
      </c>
      <c r="AF5211">
        <f t="shared" si="352"/>
        <v>2.38515886315007E-4</v>
      </c>
      <c r="AG5211">
        <f t="shared" si="353"/>
        <v>1.9910725189340901E-3</v>
      </c>
    </row>
    <row r="5212" spans="30:33" x14ac:dyDescent="0.2">
      <c r="AD5212">
        <f t="shared" si="351"/>
        <v>5210</v>
      </c>
      <c r="AE5212">
        <f t="shared" si="354"/>
        <v>3.8162541810401137E-7</v>
      </c>
      <c r="AF5212">
        <f t="shared" si="352"/>
        <v>2.3813426089690297E-4</v>
      </c>
      <c r="AG5212">
        <f t="shared" si="353"/>
        <v>1.9882684283218993E-3</v>
      </c>
    </row>
    <row r="5213" spans="30:33" x14ac:dyDescent="0.2">
      <c r="AD5213">
        <f t="shared" si="351"/>
        <v>5211</v>
      </c>
      <c r="AE5213">
        <f t="shared" si="354"/>
        <v>3.8101481743504491E-7</v>
      </c>
      <c r="AF5213">
        <f t="shared" si="352"/>
        <v>2.3775324607946792E-4</v>
      </c>
      <c r="AG5213">
        <f t="shared" si="353"/>
        <v>1.9854682136540192E-3</v>
      </c>
    </row>
    <row r="5214" spans="30:33" x14ac:dyDescent="0.2">
      <c r="AD5214">
        <f t="shared" si="351"/>
        <v>5212</v>
      </c>
      <c r="AE5214">
        <f t="shared" si="354"/>
        <v>3.8040519372714886E-7</v>
      </c>
      <c r="AF5214">
        <f t="shared" si="352"/>
        <v>2.3737284088574075E-4</v>
      </c>
      <c r="AG5214">
        <f t="shared" si="353"/>
        <v>1.9826718697058998E-3</v>
      </c>
    </row>
    <row r="5215" spans="30:33" x14ac:dyDescent="0.2">
      <c r="AD5215">
        <f t="shared" si="351"/>
        <v>5213</v>
      </c>
      <c r="AE5215">
        <f t="shared" si="354"/>
        <v>3.7979654541718539E-7</v>
      </c>
      <c r="AF5215">
        <f t="shared" si="352"/>
        <v>2.3699304434032355E-4</v>
      </c>
      <c r="AG5215">
        <f t="shared" si="353"/>
        <v>1.9798793912597875E-3</v>
      </c>
    </row>
    <row r="5216" spans="30:33" x14ac:dyDescent="0.2">
      <c r="AD5216">
        <f t="shared" si="351"/>
        <v>5214</v>
      </c>
      <c r="AE5216">
        <f t="shared" si="354"/>
        <v>3.7918887094451784E-7</v>
      </c>
      <c r="AF5216">
        <f t="shared" si="352"/>
        <v>2.3661385546937903E-4</v>
      </c>
      <c r="AG5216">
        <f t="shared" si="353"/>
        <v>1.977090773104716E-3</v>
      </c>
    </row>
    <row r="5217" spans="30:33" x14ac:dyDescent="0.2">
      <c r="AD5217">
        <f t="shared" si="351"/>
        <v>5215</v>
      </c>
      <c r="AE5217">
        <f t="shared" si="354"/>
        <v>3.7858216875100664E-7</v>
      </c>
      <c r="AF5217">
        <f t="shared" si="352"/>
        <v>2.3623527330062801E-4</v>
      </c>
      <c r="AG5217">
        <f t="shared" si="353"/>
        <v>1.9743060100364997E-3</v>
      </c>
    </row>
    <row r="5218" spans="30:33" x14ac:dyDescent="0.2">
      <c r="AD5218">
        <f t="shared" si="351"/>
        <v>5216</v>
      </c>
      <c r="AE5218">
        <f t="shared" si="354"/>
        <v>3.7797643728100497E-7</v>
      </c>
      <c r="AF5218">
        <f t="shared" si="352"/>
        <v>2.3585729686334699E-4</v>
      </c>
      <c r="AG5218">
        <f t="shared" si="353"/>
        <v>1.9715250968577219E-3</v>
      </c>
    </row>
    <row r="5219" spans="30:33" x14ac:dyDescent="0.2">
      <c r="AD5219">
        <f t="shared" ref="AD5219:AD5282" si="355">AD5218+1</f>
        <v>5217</v>
      </c>
      <c r="AE5219">
        <f t="shared" si="354"/>
        <v>3.7737167498135536E-7</v>
      </c>
      <c r="AF5219">
        <f t="shared" ref="AF5219:AF5282" si="356">AF5218*$AF$3</f>
        <v>2.3547992518836562E-4</v>
      </c>
      <c r="AG5219">
        <f t="shared" ref="AG5219:AG5282" si="357">AD5219*AE5219</f>
        <v>1.9687480283777309E-3</v>
      </c>
    </row>
    <row r="5220" spans="30:33" x14ac:dyDescent="0.2">
      <c r="AD5220">
        <f t="shared" si="355"/>
        <v>5218</v>
      </c>
      <c r="AE5220">
        <f t="shared" si="354"/>
        <v>3.7676788030138517E-7</v>
      </c>
      <c r="AF5220">
        <f t="shared" si="356"/>
        <v>2.3510315730806421E-4</v>
      </c>
      <c r="AG5220">
        <f t="shared" si="357"/>
        <v>1.9659747994126278E-3</v>
      </c>
    </row>
    <row r="5221" spans="30:33" x14ac:dyDescent="0.2">
      <c r="AD5221">
        <f t="shared" si="355"/>
        <v>5219</v>
      </c>
      <c r="AE5221">
        <f t="shared" si="354"/>
        <v>3.7616505169290292E-7</v>
      </c>
      <c r="AF5221">
        <f t="shared" si="356"/>
        <v>2.347269922563713E-4</v>
      </c>
      <c r="AG5221">
        <f t="shared" si="357"/>
        <v>1.9632054047852604E-3</v>
      </c>
    </row>
    <row r="5222" spans="30:33" x14ac:dyDescent="0.2">
      <c r="AD5222">
        <f t="shared" si="355"/>
        <v>5220</v>
      </c>
      <c r="AE5222">
        <f t="shared" si="354"/>
        <v>3.7556318761019425E-7</v>
      </c>
      <c r="AF5222">
        <f t="shared" si="356"/>
        <v>2.3435142906876109E-4</v>
      </c>
      <c r="AG5222">
        <f t="shared" si="357"/>
        <v>1.9604398393252139E-3</v>
      </c>
    </row>
    <row r="5223" spans="30:33" x14ac:dyDescent="0.2">
      <c r="AD5223">
        <f t="shared" si="355"/>
        <v>5221</v>
      </c>
      <c r="AE5223">
        <f t="shared" si="354"/>
        <v>3.7496228651001791E-7</v>
      </c>
      <c r="AF5223">
        <f t="shared" si="356"/>
        <v>2.3397646678225106E-4</v>
      </c>
      <c r="AG5223">
        <f t="shared" si="357"/>
        <v>1.9576780978688034E-3</v>
      </c>
    </row>
    <row r="5224" spans="30:33" x14ac:dyDescent="0.2">
      <c r="AD5224">
        <f t="shared" si="355"/>
        <v>5222</v>
      </c>
      <c r="AE5224">
        <f t="shared" si="354"/>
        <v>3.7436234685160185E-7</v>
      </c>
      <c r="AF5224">
        <f t="shared" si="356"/>
        <v>2.3360210443539945E-4</v>
      </c>
      <c r="AG5224">
        <f t="shared" si="357"/>
        <v>1.9549201752590648E-3</v>
      </c>
    </row>
    <row r="5225" spans="30:33" x14ac:dyDescent="0.2">
      <c r="AD5225">
        <f t="shared" si="355"/>
        <v>5223</v>
      </c>
      <c r="AE5225">
        <f t="shared" si="354"/>
        <v>3.7376336709663928E-7</v>
      </c>
      <c r="AF5225">
        <f t="shared" si="356"/>
        <v>2.3322834106830279E-4</v>
      </c>
      <c r="AG5225">
        <f t="shared" si="357"/>
        <v>1.952166066345747E-3</v>
      </c>
    </row>
    <row r="5226" spans="30:33" x14ac:dyDescent="0.2">
      <c r="AD5226">
        <f t="shared" si="355"/>
        <v>5224</v>
      </c>
      <c r="AE5226">
        <f t="shared" si="354"/>
        <v>3.7316534570928464E-7</v>
      </c>
      <c r="AF5226">
        <f t="shared" si="356"/>
        <v>2.3285517572259351E-4</v>
      </c>
      <c r="AG5226">
        <f t="shared" si="357"/>
        <v>1.9494157659853029E-3</v>
      </c>
    </row>
    <row r="5227" spans="30:33" x14ac:dyDescent="0.2">
      <c r="AD5227">
        <f t="shared" si="355"/>
        <v>5225</v>
      </c>
      <c r="AE5227">
        <f t="shared" si="354"/>
        <v>3.725682811561498E-7</v>
      </c>
      <c r="AF5227">
        <f t="shared" si="356"/>
        <v>2.3248260744143735E-4</v>
      </c>
      <c r="AG5227">
        <f t="shared" si="357"/>
        <v>1.9466692690408827E-3</v>
      </c>
    </row>
    <row r="5228" spans="30:33" x14ac:dyDescent="0.2">
      <c r="AD5228">
        <f t="shared" si="355"/>
        <v>5226</v>
      </c>
      <c r="AE5228">
        <f t="shared" si="354"/>
        <v>3.7197217190629995E-7</v>
      </c>
      <c r="AF5228">
        <f t="shared" si="356"/>
        <v>2.3211063526953104E-4</v>
      </c>
      <c r="AG5228">
        <f t="shared" si="357"/>
        <v>1.9439265703823235E-3</v>
      </c>
    </row>
    <row r="5229" spans="30:33" x14ac:dyDescent="0.2">
      <c r="AD5229">
        <f t="shared" si="355"/>
        <v>5227</v>
      </c>
      <c r="AE5229">
        <f t="shared" si="354"/>
        <v>3.7137701643124984E-7</v>
      </c>
      <c r="AF5229">
        <f t="shared" si="356"/>
        <v>2.3173925825309977E-4</v>
      </c>
      <c r="AG5229">
        <f t="shared" si="357"/>
        <v>1.9411876648861429E-3</v>
      </c>
    </row>
    <row r="5230" spans="30:33" x14ac:dyDescent="0.2">
      <c r="AD5230">
        <f t="shared" si="355"/>
        <v>5228</v>
      </c>
      <c r="AE5230">
        <f t="shared" si="354"/>
        <v>3.7078281320495982E-7</v>
      </c>
      <c r="AF5230">
        <f t="shared" si="356"/>
        <v>2.3136847543989481E-4</v>
      </c>
      <c r="AG5230">
        <f t="shared" si="357"/>
        <v>1.9384525474355299E-3</v>
      </c>
    </row>
    <row r="5231" spans="30:33" x14ac:dyDescent="0.2">
      <c r="AD5231">
        <f t="shared" si="355"/>
        <v>5229</v>
      </c>
      <c r="AE5231">
        <f t="shared" si="354"/>
        <v>3.7018956070383186E-7</v>
      </c>
      <c r="AF5231">
        <f t="shared" si="356"/>
        <v>2.3099828587919098E-4</v>
      </c>
      <c r="AG5231">
        <f t="shared" si="357"/>
        <v>1.9357212129203368E-3</v>
      </c>
    </row>
    <row r="5232" spans="30:33" x14ac:dyDescent="0.2">
      <c r="AD5232">
        <f t="shared" si="355"/>
        <v>5230</v>
      </c>
      <c r="AE5232">
        <f t="shared" si="354"/>
        <v>3.6959725740670576E-7</v>
      </c>
      <c r="AF5232">
        <f t="shared" si="356"/>
        <v>2.3062868862178427E-4</v>
      </c>
      <c r="AG5232">
        <f t="shared" si="357"/>
        <v>1.932993656237071E-3</v>
      </c>
    </row>
    <row r="5233" spans="30:33" x14ac:dyDescent="0.2">
      <c r="AD5233">
        <f t="shared" si="355"/>
        <v>5231</v>
      </c>
      <c r="AE5233">
        <f t="shared" si="354"/>
        <v>3.6900590179485498E-7</v>
      </c>
      <c r="AF5233">
        <f t="shared" si="356"/>
        <v>2.3025968271998939E-4</v>
      </c>
      <c r="AG5233">
        <f t="shared" si="357"/>
        <v>1.9302698722888864E-3</v>
      </c>
    </row>
    <row r="5234" spans="30:33" x14ac:dyDescent="0.2">
      <c r="AD5234">
        <f t="shared" si="355"/>
        <v>5232</v>
      </c>
      <c r="AE5234">
        <f t="shared" si="354"/>
        <v>3.6841549235198318E-7</v>
      </c>
      <c r="AF5234">
        <f t="shared" si="356"/>
        <v>2.298912672276374E-4</v>
      </c>
      <c r="AG5234">
        <f t="shared" si="357"/>
        <v>1.927549855985576E-3</v>
      </c>
    </row>
    <row r="5235" spans="30:33" x14ac:dyDescent="0.2">
      <c r="AD5235">
        <f t="shared" si="355"/>
        <v>5233</v>
      </c>
      <c r="AE5235">
        <f t="shared" si="354"/>
        <v>3.6782602756421999E-7</v>
      </c>
      <c r="AF5235">
        <f t="shared" si="356"/>
        <v>2.2952344120007317E-4</v>
      </c>
      <c r="AG5235">
        <f t="shared" si="357"/>
        <v>1.9248336022435633E-3</v>
      </c>
    </row>
    <row r="5236" spans="30:33" x14ac:dyDescent="0.2">
      <c r="AD5236">
        <f t="shared" si="355"/>
        <v>5234</v>
      </c>
      <c r="AE5236">
        <f t="shared" si="354"/>
        <v>3.6723750592011723E-7</v>
      </c>
      <c r="AF5236">
        <f t="shared" si="356"/>
        <v>2.2915620369415304E-4</v>
      </c>
      <c r="AG5236">
        <f t="shared" si="357"/>
        <v>1.9221211059858936E-3</v>
      </c>
    </row>
    <row r="5237" spans="30:33" x14ac:dyDescent="0.2">
      <c r="AD5237">
        <f t="shared" si="355"/>
        <v>5235</v>
      </c>
      <c r="AE5237">
        <f t="shared" si="354"/>
        <v>3.6664992591064503E-7</v>
      </c>
      <c r="AF5237">
        <f t="shared" si="356"/>
        <v>2.2878955376824238E-4</v>
      </c>
      <c r="AG5237">
        <f t="shared" si="357"/>
        <v>1.9194123621422267E-3</v>
      </c>
    </row>
    <row r="5238" spans="30:33" x14ac:dyDescent="0.2">
      <c r="AD5238">
        <f t="shared" si="355"/>
        <v>5236</v>
      </c>
      <c r="AE5238">
        <f t="shared" si="354"/>
        <v>3.6606328602918795E-7</v>
      </c>
      <c r="AF5238">
        <f t="shared" si="356"/>
        <v>2.2842349048221317E-4</v>
      </c>
      <c r="AG5238">
        <f t="shared" si="357"/>
        <v>1.9167073656488282E-3</v>
      </c>
    </row>
    <row r="5239" spans="30:33" x14ac:dyDescent="0.2">
      <c r="AD5239">
        <f t="shared" si="355"/>
        <v>5237</v>
      </c>
      <c r="AE5239">
        <f t="shared" si="354"/>
        <v>3.6547758477154123E-7</v>
      </c>
      <c r="AF5239">
        <f t="shared" si="356"/>
        <v>2.2805801289744161E-4</v>
      </c>
      <c r="AG5239">
        <f t="shared" si="357"/>
        <v>1.9140061114485613E-3</v>
      </c>
    </row>
    <row r="5240" spans="30:33" x14ac:dyDescent="0.2">
      <c r="AD5240">
        <f t="shared" si="355"/>
        <v>5238</v>
      </c>
      <c r="AE5240">
        <f t="shared" si="354"/>
        <v>3.6489282063590675E-7</v>
      </c>
      <c r="AF5240">
        <f t="shared" si="356"/>
        <v>2.2769312007680568E-4</v>
      </c>
      <c r="AG5240">
        <f t="shared" si="357"/>
        <v>1.9113085944908795E-3</v>
      </c>
    </row>
    <row r="5241" spans="30:33" x14ac:dyDescent="0.2">
      <c r="AD5241">
        <f t="shared" si="355"/>
        <v>5239</v>
      </c>
      <c r="AE5241">
        <f t="shared" si="354"/>
        <v>3.6430899212288924E-7</v>
      </c>
      <c r="AF5241">
        <f t="shared" si="356"/>
        <v>2.2732881108468279E-4</v>
      </c>
      <c r="AG5241">
        <f t="shared" si="357"/>
        <v>1.9086148097318166E-3</v>
      </c>
    </row>
    <row r="5242" spans="30:33" x14ac:dyDescent="0.2">
      <c r="AD5242">
        <f t="shared" si="355"/>
        <v>5240</v>
      </c>
      <c r="AE5242">
        <f t="shared" si="354"/>
        <v>3.6372609773549265E-7</v>
      </c>
      <c r="AF5242">
        <f t="shared" si="356"/>
        <v>2.2696508498694728E-4</v>
      </c>
      <c r="AG5242">
        <f t="shared" si="357"/>
        <v>1.9059247521339814E-3</v>
      </c>
    </row>
    <row r="5243" spans="30:33" x14ac:dyDescent="0.2">
      <c r="AD5243">
        <f t="shared" si="355"/>
        <v>5241</v>
      </c>
      <c r="AE5243">
        <f t="shared" si="354"/>
        <v>3.631441359791158E-7</v>
      </c>
      <c r="AF5243">
        <f t="shared" si="356"/>
        <v>2.2660194085096815E-4</v>
      </c>
      <c r="AG5243">
        <f t="shared" si="357"/>
        <v>1.9032384166665459E-3</v>
      </c>
    </row>
    <row r="5244" spans="30:33" x14ac:dyDescent="0.2">
      <c r="AD5244">
        <f t="shared" si="355"/>
        <v>5242</v>
      </c>
      <c r="AE5244">
        <f t="shared" si="354"/>
        <v>3.6256310536154921E-7</v>
      </c>
      <c r="AF5244">
        <f t="shared" si="356"/>
        <v>2.2623937774560659E-4</v>
      </c>
      <c r="AG5244">
        <f t="shared" si="357"/>
        <v>1.9005557983052409E-3</v>
      </c>
    </row>
    <row r="5245" spans="30:33" x14ac:dyDescent="0.2">
      <c r="AD5245">
        <f t="shared" si="355"/>
        <v>5243</v>
      </c>
      <c r="AE5245">
        <f t="shared" si="354"/>
        <v>3.6198300439297073E-7</v>
      </c>
      <c r="AF5245">
        <f t="shared" si="356"/>
        <v>2.258773947412136E-4</v>
      </c>
      <c r="AG5245">
        <f t="shared" si="357"/>
        <v>1.8978768920323455E-3</v>
      </c>
    </row>
    <row r="5246" spans="30:33" x14ac:dyDescent="0.2">
      <c r="AD5246">
        <f t="shared" si="355"/>
        <v>5244</v>
      </c>
      <c r="AE5246">
        <f t="shared" si="354"/>
        <v>3.6140383158594194E-7</v>
      </c>
      <c r="AF5246">
        <f t="shared" si="356"/>
        <v>2.2551599090962765E-4</v>
      </c>
      <c r="AG5246">
        <f t="shared" si="357"/>
        <v>1.8952016928366795E-3</v>
      </c>
    </row>
    <row r="5247" spans="30:33" x14ac:dyDescent="0.2">
      <c r="AD5247">
        <f t="shared" si="355"/>
        <v>5245</v>
      </c>
      <c r="AE5247">
        <f t="shared" si="354"/>
        <v>3.6082558545540441E-7</v>
      </c>
      <c r="AF5247">
        <f t="shared" si="356"/>
        <v>2.2515516532417223E-4</v>
      </c>
      <c r="AG5247">
        <f t="shared" si="357"/>
        <v>1.8925301957135961E-3</v>
      </c>
    </row>
    <row r="5248" spans="30:33" x14ac:dyDescent="0.2">
      <c r="AD5248">
        <f t="shared" si="355"/>
        <v>5246</v>
      </c>
      <c r="AE5248">
        <f t="shared" si="354"/>
        <v>3.6024826451867572E-7</v>
      </c>
      <c r="AF5248">
        <f t="shared" si="356"/>
        <v>2.2479491705965356E-4</v>
      </c>
      <c r="AG5248">
        <f t="shared" si="357"/>
        <v>1.8898623956649728E-3</v>
      </c>
    </row>
    <row r="5249" spans="30:33" x14ac:dyDescent="0.2">
      <c r="AD5249">
        <f t="shared" si="355"/>
        <v>5247</v>
      </c>
      <c r="AE5249">
        <f t="shared" si="354"/>
        <v>3.5967186729544587E-7</v>
      </c>
      <c r="AF5249">
        <f t="shared" si="356"/>
        <v>2.244352451923581E-4</v>
      </c>
      <c r="AG5249">
        <f t="shared" si="357"/>
        <v>1.8871982876992044E-3</v>
      </c>
    </row>
    <row r="5250" spans="30:33" x14ac:dyDescent="0.2">
      <c r="AD5250">
        <f t="shared" si="355"/>
        <v>5248</v>
      </c>
      <c r="AE5250">
        <f t="shared" si="354"/>
        <v>3.5909639230777315E-7</v>
      </c>
      <c r="AF5250">
        <f t="shared" si="356"/>
        <v>2.2407614880005033E-4</v>
      </c>
      <c r="AG5250">
        <f t="shared" si="357"/>
        <v>1.8845378668311936E-3</v>
      </c>
    </row>
    <row r="5251" spans="30:33" x14ac:dyDescent="0.2">
      <c r="AD5251">
        <f t="shared" si="355"/>
        <v>5249</v>
      </c>
      <c r="AE5251">
        <f t="shared" si="354"/>
        <v>3.5852183808008067E-7</v>
      </c>
      <c r="AF5251">
        <f t="shared" si="356"/>
        <v>2.2371762696197023E-4</v>
      </c>
      <c r="AG5251">
        <f t="shared" si="357"/>
        <v>1.8818811280823435E-3</v>
      </c>
    </row>
    <row r="5252" spans="30:33" x14ac:dyDescent="0.2">
      <c r="AD5252">
        <f t="shared" si="355"/>
        <v>5250</v>
      </c>
      <c r="AE5252">
        <f t="shared" si="354"/>
        <v>3.5794820313915252E-7</v>
      </c>
      <c r="AF5252">
        <f t="shared" si="356"/>
        <v>2.2335967875883106E-4</v>
      </c>
      <c r="AG5252">
        <f t="shared" si="357"/>
        <v>1.8792280664805508E-3</v>
      </c>
    </row>
    <row r="5253" spans="30:33" x14ac:dyDescent="0.2">
      <c r="AD5253">
        <f t="shared" si="355"/>
        <v>5251</v>
      </c>
      <c r="AE5253">
        <f t="shared" si="354"/>
        <v>3.5737548601412986E-7</v>
      </c>
      <c r="AF5253">
        <f t="shared" si="356"/>
        <v>2.2300230327281691E-4</v>
      </c>
      <c r="AG5253">
        <f t="shared" si="357"/>
        <v>1.8765786770601959E-3</v>
      </c>
    </row>
    <row r="5254" spans="30:33" x14ac:dyDescent="0.2">
      <c r="AD5254">
        <f t="shared" si="355"/>
        <v>5252</v>
      </c>
      <c r="AE5254">
        <f t="shared" si="354"/>
        <v>3.5680368523650721E-7</v>
      </c>
      <c r="AF5254">
        <f t="shared" si="356"/>
        <v>2.2264549958758039E-4</v>
      </c>
      <c r="AG5254">
        <f t="shared" si="357"/>
        <v>1.8739329548621358E-3</v>
      </c>
    </row>
    <row r="5255" spans="30:33" x14ac:dyDescent="0.2">
      <c r="AD5255">
        <f t="shared" si="355"/>
        <v>5253</v>
      </c>
      <c r="AE5255">
        <f t="shared" si="354"/>
        <v>3.5623279934012878E-7</v>
      </c>
      <c r="AF5255">
        <f t="shared" si="356"/>
        <v>2.2228926678824026E-4</v>
      </c>
      <c r="AG5255">
        <f t="shared" si="357"/>
        <v>1.8712908949336964E-3</v>
      </c>
    </row>
    <row r="5256" spans="30:33" x14ac:dyDescent="0.2">
      <c r="AD5256">
        <f t="shared" si="355"/>
        <v>5254</v>
      </c>
      <c r="AE5256">
        <f t="shared" si="354"/>
        <v>3.5566282686118457E-7</v>
      </c>
      <c r="AF5256">
        <f t="shared" si="356"/>
        <v>2.2193360396137907E-4</v>
      </c>
      <c r="AG5256">
        <f t="shared" si="357"/>
        <v>1.8686524923286637E-3</v>
      </c>
    </row>
    <row r="5257" spans="30:33" x14ac:dyDescent="0.2">
      <c r="AD5257">
        <f t="shared" si="355"/>
        <v>5255</v>
      </c>
      <c r="AE5257">
        <f t="shared" si="354"/>
        <v>3.5509376633820669E-7</v>
      </c>
      <c r="AF5257">
        <f t="shared" si="356"/>
        <v>2.2157851019504086E-4</v>
      </c>
      <c r="AG5257">
        <f t="shared" si="357"/>
        <v>1.8660177421072762E-3</v>
      </c>
    </row>
    <row r="5258" spans="30:33" x14ac:dyDescent="0.2">
      <c r="AD5258">
        <f t="shared" si="355"/>
        <v>5256</v>
      </c>
      <c r="AE5258">
        <f t="shared" si="354"/>
        <v>3.5452561631206554E-7</v>
      </c>
      <c r="AF5258">
        <f t="shared" si="356"/>
        <v>2.2122398457872879E-4</v>
      </c>
      <c r="AG5258">
        <f t="shared" si="357"/>
        <v>1.8633866393362164E-3</v>
      </c>
    </row>
    <row r="5259" spans="30:33" x14ac:dyDescent="0.2">
      <c r="AD5259">
        <f t="shared" si="355"/>
        <v>5257</v>
      </c>
      <c r="AE5259">
        <f t="shared" si="354"/>
        <v>3.5395837532596624E-7</v>
      </c>
      <c r="AF5259">
        <f t="shared" si="356"/>
        <v>2.208700262034028E-4</v>
      </c>
      <c r="AG5259">
        <f t="shared" si="357"/>
        <v>1.8607591790886044E-3</v>
      </c>
    </row>
    <row r="5260" spans="30:33" x14ac:dyDescent="0.2">
      <c r="AD5260">
        <f t="shared" si="355"/>
        <v>5258</v>
      </c>
      <c r="AE5260">
        <f t="shared" si="354"/>
        <v>3.5339204192544465E-7</v>
      </c>
      <c r="AF5260">
        <f t="shared" si="356"/>
        <v>2.2051663416147735E-4</v>
      </c>
      <c r="AG5260">
        <f t="shared" si="357"/>
        <v>1.8581353564439879E-3</v>
      </c>
    </row>
    <row r="5261" spans="30:33" x14ac:dyDescent="0.2">
      <c r="AD5261">
        <f t="shared" si="355"/>
        <v>5259</v>
      </c>
      <c r="AE5261">
        <f t="shared" si="354"/>
        <v>3.5282661465836389E-7</v>
      </c>
      <c r="AF5261">
        <f t="shared" si="356"/>
        <v>2.2016380754681897E-4</v>
      </c>
      <c r="AG5261">
        <f t="shared" si="357"/>
        <v>1.8555151664883358E-3</v>
      </c>
    </row>
    <row r="5262" spans="30:33" x14ac:dyDescent="0.2">
      <c r="AD5262">
        <f t="shared" si="355"/>
        <v>5260</v>
      </c>
      <c r="AE5262">
        <f t="shared" si="354"/>
        <v>3.5226209207491051E-7</v>
      </c>
      <c r="AF5262">
        <f t="shared" si="356"/>
        <v>2.1981154545474405E-4</v>
      </c>
      <c r="AG5262">
        <f t="shared" si="357"/>
        <v>1.8528986043140293E-3</v>
      </c>
    </row>
    <row r="5263" spans="30:33" x14ac:dyDescent="0.2">
      <c r="AD5263">
        <f t="shared" si="355"/>
        <v>5261</v>
      </c>
      <c r="AE5263">
        <f t="shared" si="354"/>
        <v>3.5169847272759063E-7</v>
      </c>
      <c r="AF5263">
        <f t="shared" si="356"/>
        <v>2.1945984698201645E-4</v>
      </c>
      <c r="AG5263">
        <f t="shared" si="357"/>
        <v>1.8502856650198542E-3</v>
      </c>
    </row>
    <row r="5264" spans="30:33" x14ac:dyDescent="0.2">
      <c r="AD5264">
        <f t="shared" si="355"/>
        <v>5262</v>
      </c>
      <c r="AE5264">
        <f t="shared" si="354"/>
        <v>3.5113575517122651E-7</v>
      </c>
      <c r="AF5264">
        <f t="shared" si="356"/>
        <v>2.1910871122684522E-4</v>
      </c>
      <c r="AG5264">
        <f t="shared" si="357"/>
        <v>1.8476763437109938E-3</v>
      </c>
    </row>
    <row r="5265" spans="30:33" x14ac:dyDescent="0.2">
      <c r="AD5265">
        <f t="shared" si="355"/>
        <v>5263</v>
      </c>
      <c r="AE5265">
        <f t="shared" si="354"/>
        <v>3.5057393796295251E-7</v>
      </c>
      <c r="AF5265">
        <f t="shared" si="356"/>
        <v>2.1875813728888224E-4</v>
      </c>
      <c r="AG5265">
        <f t="shared" si="357"/>
        <v>1.8450706354990192E-3</v>
      </c>
    </row>
    <row r="5266" spans="30:33" x14ac:dyDescent="0.2">
      <c r="AD5266">
        <f t="shared" si="355"/>
        <v>5264</v>
      </c>
      <c r="AE5266">
        <f t="shared" si="354"/>
        <v>3.5001301966221172E-7</v>
      </c>
      <c r="AF5266">
        <f t="shared" si="356"/>
        <v>2.1840812426922001E-4</v>
      </c>
      <c r="AG5266">
        <f t="shared" si="357"/>
        <v>1.8424685355018825E-3</v>
      </c>
    </row>
    <row r="5267" spans="30:33" x14ac:dyDescent="0.2">
      <c r="AD5267">
        <f t="shared" si="355"/>
        <v>5265</v>
      </c>
      <c r="AE5267">
        <f t="shared" ref="AE5267:AE5330" si="358">AF5266*$AE$3</f>
        <v>3.494529988307522E-7</v>
      </c>
      <c r="AF5267">
        <f t="shared" si="356"/>
        <v>2.1805867127038924E-4</v>
      </c>
      <c r="AG5267">
        <f t="shared" si="357"/>
        <v>1.8398700388439103E-3</v>
      </c>
    </row>
    <row r="5268" spans="30:33" x14ac:dyDescent="0.2">
      <c r="AD5268">
        <f t="shared" si="355"/>
        <v>5266</v>
      </c>
      <c r="AE5268">
        <f t="shared" si="358"/>
        <v>3.4889387403262296E-7</v>
      </c>
      <c r="AF5268">
        <f t="shared" si="356"/>
        <v>2.1770977739635661E-4</v>
      </c>
      <c r="AG5268">
        <f t="shared" si="357"/>
        <v>1.8372751406557925E-3</v>
      </c>
    </row>
    <row r="5269" spans="30:33" x14ac:dyDescent="0.2">
      <c r="AD5269">
        <f t="shared" si="355"/>
        <v>5267</v>
      </c>
      <c r="AE5269">
        <f t="shared" si="358"/>
        <v>3.4833564383417073E-7</v>
      </c>
      <c r="AF5269">
        <f t="shared" si="356"/>
        <v>2.1736144175252243E-4</v>
      </c>
      <c r="AG5269">
        <f t="shared" si="357"/>
        <v>1.8346838360745773E-3</v>
      </c>
    </row>
    <row r="5270" spans="30:33" x14ac:dyDescent="0.2">
      <c r="AD5270">
        <f t="shared" si="355"/>
        <v>5268</v>
      </c>
      <c r="AE5270">
        <f t="shared" si="358"/>
        <v>3.4777830680403602E-7</v>
      </c>
      <c r="AF5270">
        <f t="shared" si="356"/>
        <v>2.1701366344571837E-4</v>
      </c>
      <c r="AG5270">
        <f t="shared" si="357"/>
        <v>1.8320961202436617E-3</v>
      </c>
    </row>
    <row r="5271" spans="30:33" x14ac:dyDescent="0.2">
      <c r="AD5271">
        <f t="shared" si="355"/>
        <v>5269</v>
      </c>
      <c r="AE5271">
        <f t="shared" si="358"/>
        <v>3.4722186151314954E-7</v>
      </c>
      <c r="AF5271">
        <f t="shared" si="356"/>
        <v>2.166664415842052E-4</v>
      </c>
      <c r="AG5271">
        <f t="shared" si="357"/>
        <v>1.8295119883127849E-3</v>
      </c>
    </row>
    <row r="5272" spans="30:33" x14ac:dyDescent="0.2">
      <c r="AD5272">
        <f t="shared" si="355"/>
        <v>5270</v>
      </c>
      <c r="AE5272">
        <f t="shared" si="358"/>
        <v>3.4666630653472847E-7</v>
      </c>
      <c r="AF5272">
        <f t="shared" si="356"/>
        <v>2.1631977527767046E-4</v>
      </c>
      <c r="AG5272">
        <f t="shared" si="357"/>
        <v>1.8269314354380191E-3</v>
      </c>
    </row>
    <row r="5273" spans="30:33" x14ac:dyDescent="0.2">
      <c r="AD5273">
        <f t="shared" si="355"/>
        <v>5271</v>
      </c>
      <c r="AE5273">
        <f t="shared" si="358"/>
        <v>3.461116404442729E-7</v>
      </c>
      <c r="AF5273">
        <f t="shared" si="356"/>
        <v>2.1597366363722617E-4</v>
      </c>
      <c r="AG5273">
        <f t="shared" si="357"/>
        <v>1.8243544567817624E-3</v>
      </c>
    </row>
    <row r="5274" spans="30:33" x14ac:dyDescent="0.2">
      <c r="AD5274">
        <f t="shared" si="355"/>
        <v>5272</v>
      </c>
      <c r="AE5274">
        <f t="shared" si="358"/>
        <v>3.4555786181956203E-7</v>
      </c>
      <c r="AF5274">
        <f t="shared" si="356"/>
        <v>2.156281057754066E-4</v>
      </c>
      <c r="AG5274">
        <f t="shared" si="357"/>
        <v>1.8217810475127309E-3</v>
      </c>
    </row>
    <row r="5275" spans="30:33" x14ac:dyDescent="0.2">
      <c r="AD5275">
        <f t="shared" si="355"/>
        <v>5273</v>
      </c>
      <c r="AE5275">
        <f t="shared" si="358"/>
        <v>3.4500496924065069E-7</v>
      </c>
      <c r="AF5275">
        <f t="shared" si="356"/>
        <v>2.1528310080616594E-4</v>
      </c>
      <c r="AG5275">
        <f t="shared" si="357"/>
        <v>1.8192112028059511E-3</v>
      </c>
    </row>
    <row r="5276" spans="30:33" x14ac:dyDescent="0.2">
      <c r="AD5276">
        <f t="shared" si="355"/>
        <v>5274</v>
      </c>
      <c r="AE5276">
        <f t="shared" si="358"/>
        <v>3.4445296128986567E-7</v>
      </c>
      <c r="AF5276">
        <f t="shared" si="356"/>
        <v>2.1493864784487607E-4</v>
      </c>
      <c r="AG5276">
        <f t="shared" si="357"/>
        <v>1.8166449178427515E-3</v>
      </c>
    </row>
    <row r="5277" spans="30:33" x14ac:dyDescent="0.2">
      <c r="AD5277">
        <f t="shared" si="355"/>
        <v>5275</v>
      </c>
      <c r="AE5277">
        <f t="shared" si="358"/>
        <v>3.4390183655180188E-7</v>
      </c>
      <c r="AF5277">
        <f t="shared" si="356"/>
        <v>2.1459474600832426E-4</v>
      </c>
      <c r="AG5277">
        <f t="shared" si="357"/>
        <v>1.8140821878107549E-3</v>
      </c>
    </row>
    <row r="5278" spans="30:33" x14ac:dyDescent="0.2">
      <c r="AD5278">
        <f t="shared" si="355"/>
        <v>5276</v>
      </c>
      <c r="AE5278">
        <f t="shared" si="358"/>
        <v>3.4335159361331895E-7</v>
      </c>
      <c r="AF5278">
        <f t="shared" si="356"/>
        <v>2.1425139441471093E-4</v>
      </c>
      <c r="AG5278">
        <f t="shared" si="357"/>
        <v>1.8115230079038707E-3</v>
      </c>
    </row>
    <row r="5279" spans="30:33" x14ac:dyDescent="0.2">
      <c r="AD5279">
        <f t="shared" si="355"/>
        <v>5277</v>
      </c>
      <c r="AE5279">
        <f t="shared" si="358"/>
        <v>3.4280223106353765E-7</v>
      </c>
      <c r="AF5279">
        <f t="shared" si="356"/>
        <v>2.1390859218364737E-4</v>
      </c>
      <c r="AG5279">
        <f t="shared" si="357"/>
        <v>1.8089673733222881E-3</v>
      </c>
    </row>
    <row r="5280" spans="30:33" x14ac:dyDescent="0.2">
      <c r="AD5280">
        <f t="shared" si="355"/>
        <v>5278</v>
      </c>
      <c r="AE5280">
        <f t="shared" si="358"/>
        <v>3.4225374749383596E-7</v>
      </c>
      <c r="AF5280">
        <f t="shared" si="356"/>
        <v>2.1356633843615353E-4</v>
      </c>
      <c r="AG5280">
        <f t="shared" si="357"/>
        <v>1.8064152792724661E-3</v>
      </c>
    </row>
    <row r="5281" spans="30:33" x14ac:dyDescent="0.2">
      <c r="AD5281">
        <f t="shared" si="355"/>
        <v>5279</v>
      </c>
      <c r="AE5281">
        <f t="shared" si="358"/>
        <v>3.4170614149784582E-7</v>
      </c>
      <c r="AF5281">
        <f t="shared" si="356"/>
        <v>2.1322463229465568E-4</v>
      </c>
      <c r="AG5281">
        <f t="shared" si="357"/>
        <v>1.8038667209671281E-3</v>
      </c>
    </row>
    <row r="5282" spans="30:33" x14ac:dyDescent="0.2">
      <c r="AD5282">
        <f t="shared" si="355"/>
        <v>5280</v>
      </c>
      <c r="AE5282">
        <f t="shared" si="358"/>
        <v>3.4115941167144926E-7</v>
      </c>
      <c r="AF5282">
        <f t="shared" si="356"/>
        <v>2.1288347288298424E-4</v>
      </c>
      <c r="AG5282">
        <f t="shared" si="357"/>
        <v>1.8013216936252521E-3</v>
      </c>
    </row>
    <row r="5283" spans="30:33" x14ac:dyDescent="0.2">
      <c r="AD5283">
        <f t="shared" ref="AD5283:AD5346" si="359">AD5282+1</f>
        <v>5281</v>
      </c>
      <c r="AE5283">
        <f t="shared" si="358"/>
        <v>3.4061355661277493E-7</v>
      </c>
      <c r="AF5283">
        <f t="shared" ref="AF5283:AF5346" si="360">AF5282*$AF$3</f>
        <v>2.1254285932637145E-4</v>
      </c>
      <c r="AG5283">
        <f t="shared" ref="AG5283:AG5346" si="361">AD5283*AE5283</f>
        <v>1.7987801924720644E-3</v>
      </c>
    </row>
    <row r="5284" spans="30:33" x14ac:dyDescent="0.2">
      <c r="AD5284">
        <f t="shared" si="359"/>
        <v>5282</v>
      </c>
      <c r="AE5284">
        <f t="shared" si="358"/>
        <v>3.4006857492219448E-7</v>
      </c>
      <c r="AF5284">
        <f t="shared" si="360"/>
        <v>2.1220279075144925E-4</v>
      </c>
      <c r="AG5284">
        <f t="shared" si="361"/>
        <v>1.7962422127390312E-3</v>
      </c>
    </row>
    <row r="5285" spans="30:33" x14ac:dyDescent="0.2">
      <c r="AD5285">
        <f t="shared" si="359"/>
        <v>5283</v>
      </c>
      <c r="AE5285">
        <f t="shared" si="358"/>
        <v>3.3952446520231896E-7</v>
      </c>
      <c r="AF5285">
        <f t="shared" si="360"/>
        <v>2.1186326628624692E-4</v>
      </c>
      <c r="AG5285">
        <f t="shared" si="361"/>
        <v>1.793707749663851E-3</v>
      </c>
    </row>
    <row r="5286" spans="30:33" x14ac:dyDescent="0.2">
      <c r="AD5286">
        <f t="shared" si="359"/>
        <v>5284</v>
      </c>
      <c r="AE5286">
        <f t="shared" si="358"/>
        <v>3.3898122605799522E-7</v>
      </c>
      <c r="AF5286">
        <f t="shared" si="360"/>
        <v>2.115242850601889E-4</v>
      </c>
      <c r="AG5286">
        <f t="shared" si="361"/>
        <v>1.7911767984904467E-3</v>
      </c>
    </row>
    <row r="5287" spans="30:33" x14ac:dyDescent="0.2">
      <c r="AD5287">
        <f t="shared" si="359"/>
        <v>5285</v>
      </c>
      <c r="AE5287">
        <f t="shared" si="358"/>
        <v>3.3843885609630239E-7</v>
      </c>
      <c r="AF5287">
        <f t="shared" si="360"/>
        <v>2.111858462040926E-4</v>
      </c>
      <c r="AG5287">
        <f t="shared" si="361"/>
        <v>1.7886493544689581E-3</v>
      </c>
    </row>
    <row r="5288" spans="30:33" x14ac:dyDescent="0.2">
      <c r="AD5288">
        <f t="shared" si="359"/>
        <v>5286</v>
      </c>
      <c r="AE5288">
        <f t="shared" si="358"/>
        <v>3.3789735392654833E-7</v>
      </c>
      <c r="AF5288">
        <f t="shared" si="360"/>
        <v>2.1084794885016604E-4</v>
      </c>
      <c r="AG5288">
        <f t="shared" si="361"/>
        <v>1.7861254128557346E-3</v>
      </c>
    </row>
    <row r="5289" spans="30:33" x14ac:dyDescent="0.2">
      <c r="AD5289">
        <f t="shared" si="359"/>
        <v>5287</v>
      </c>
      <c r="AE5289">
        <f t="shared" si="358"/>
        <v>3.3735671816026584E-7</v>
      </c>
      <c r="AF5289">
        <f t="shared" si="360"/>
        <v>2.1051059213200577E-4</v>
      </c>
      <c r="AG5289">
        <f t="shared" si="361"/>
        <v>1.7836049689133255E-3</v>
      </c>
    </row>
    <row r="5290" spans="30:33" x14ac:dyDescent="0.2">
      <c r="AD5290">
        <f t="shared" si="359"/>
        <v>5288</v>
      </c>
      <c r="AE5290">
        <f t="shared" si="358"/>
        <v>3.3681694741120936E-7</v>
      </c>
      <c r="AF5290">
        <f t="shared" si="360"/>
        <v>2.1017377518459454E-4</v>
      </c>
      <c r="AG5290">
        <f t="shared" si="361"/>
        <v>1.7810880179104751E-3</v>
      </c>
    </row>
    <row r="5291" spans="30:33" x14ac:dyDescent="0.2">
      <c r="AD5291">
        <f t="shared" si="359"/>
        <v>5289</v>
      </c>
      <c r="AE5291">
        <f t="shared" si="358"/>
        <v>3.3627804029535142E-7</v>
      </c>
      <c r="AF5291">
        <f t="shared" si="360"/>
        <v>2.0983749714429919E-4</v>
      </c>
      <c r="AG5291">
        <f t="shared" si="361"/>
        <v>1.7785745551221136E-3</v>
      </c>
    </row>
    <row r="5292" spans="30:33" x14ac:dyDescent="0.2">
      <c r="AD5292">
        <f t="shared" si="359"/>
        <v>5290</v>
      </c>
      <c r="AE5292">
        <f t="shared" si="358"/>
        <v>3.3573999543087883E-7</v>
      </c>
      <c r="AF5292">
        <f t="shared" si="360"/>
        <v>2.095017571488683E-4</v>
      </c>
      <c r="AG5292">
        <f t="shared" si="361"/>
        <v>1.776064575829349E-3</v>
      </c>
    </row>
    <row r="5293" spans="30:33" x14ac:dyDescent="0.2">
      <c r="AD5293">
        <f t="shared" si="359"/>
        <v>5291</v>
      </c>
      <c r="AE5293">
        <f t="shared" si="358"/>
        <v>3.3520281143818943E-7</v>
      </c>
      <c r="AF5293">
        <f t="shared" si="360"/>
        <v>2.0916655433743009E-4</v>
      </c>
      <c r="AG5293">
        <f t="shared" si="361"/>
        <v>1.7735580753194603E-3</v>
      </c>
    </row>
    <row r="5294" spans="30:33" x14ac:dyDescent="0.2">
      <c r="AD5294">
        <f t="shared" si="359"/>
        <v>5292</v>
      </c>
      <c r="AE5294">
        <f t="shared" si="358"/>
        <v>3.3466648693988833E-7</v>
      </c>
      <c r="AF5294">
        <f t="shared" si="360"/>
        <v>2.0883188785049018E-4</v>
      </c>
      <c r="AG5294">
        <f t="shared" si="361"/>
        <v>1.7710550488858889E-3</v>
      </c>
    </row>
    <row r="5295" spans="30:33" x14ac:dyDescent="0.2">
      <c r="AD5295">
        <f t="shared" si="359"/>
        <v>5293</v>
      </c>
      <c r="AE5295">
        <f t="shared" si="358"/>
        <v>3.3413102056078445E-7</v>
      </c>
      <c r="AF5295">
        <f t="shared" si="360"/>
        <v>2.0849775682992938E-4</v>
      </c>
      <c r="AG5295">
        <f t="shared" si="361"/>
        <v>1.768555491828232E-3</v>
      </c>
    </row>
    <row r="5296" spans="30:33" x14ac:dyDescent="0.2">
      <c r="AD5296">
        <f t="shared" si="359"/>
        <v>5294</v>
      </c>
      <c r="AE5296">
        <f t="shared" si="358"/>
        <v>3.3359641092788714E-7</v>
      </c>
      <c r="AF5296">
        <f t="shared" si="360"/>
        <v>2.0816416041900148E-4</v>
      </c>
      <c r="AG5296">
        <f t="shared" si="361"/>
        <v>1.7660593994522345E-3</v>
      </c>
    </row>
    <row r="5297" spans="30:33" x14ac:dyDescent="0.2">
      <c r="AD5297">
        <f t="shared" si="359"/>
        <v>5295</v>
      </c>
      <c r="AE5297">
        <f t="shared" si="358"/>
        <v>3.3306265667040254E-7</v>
      </c>
      <c r="AF5297">
        <f t="shared" si="360"/>
        <v>2.0783109776233106E-4</v>
      </c>
      <c r="AG5297">
        <f t="shared" si="361"/>
        <v>1.7635667670697814E-3</v>
      </c>
    </row>
    <row r="5298" spans="30:33" x14ac:dyDescent="0.2">
      <c r="AD5298">
        <f t="shared" si="359"/>
        <v>5296</v>
      </c>
      <c r="AE5298">
        <f t="shared" si="358"/>
        <v>3.3252975641972985E-7</v>
      </c>
      <c r="AF5298">
        <f t="shared" si="360"/>
        <v>2.0749856800591132E-4</v>
      </c>
      <c r="AG5298">
        <f t="shared" si="361"/>
        <v>1.7610775899988894E-3</v>
      </c>
    </row>
    <row r="5299" spans="30:33" x14ac:dyDescent="0.2">
      <c r="AD5299">
        <f t="shared" si="359"/>
        <v>5297</v>
      </c>
      <c r="AE5299">
        <f t="shared" si="358"/>
        <v>3.3199770880945825E-7</v>
      </c>
      <c r="AF5299">
        <f t="shared" si="360"/>
        <v>2.0716657029710186E-4</v>
      </c>
      <c r="AG5299">
        <f t="shared" si="361"/>
        <v>1.7585918635637005E-3</v>
      </c>
    </row>
    <row r="5300" spans="30:33" x14ac:dyDescent="0.2">
      <c r="AD5300">
        <f t="shared" si="359"/>
        <v>5298</v>
      </c>
      <c r="AE5300">
        <f t="shared" si="358"/>
        <v>3.3146651247536314E-7</v>
      </c>
      <c r="AF5300">
        <f t="shared" si="360"/>
        <v>2.0683510378462648E-4</v>
      </c>
      <c r="AG5300">
        <f t="shared" si="361"/>
        <v>1.7561095830944738E-3</v>
      </c>
    </row>
    <row r="5301" spans="30:33" x14ac:dyDescent="0.2">
      <c r="AD5301">
        <f t="shared" si="359"/>
        <v>5299</v>
      </c>
      <c r="AE5301">
        <f t="shared" si="358"/>
        <v>3.3093616605540251E-7</v>
      </c>
      <c r="AF5301">
        <f t="shared" si="360"/>
        <v>2.0650416761857106E-4</v>
      </c>
      <c r="AG5301">
        <f t="shared" si="361"/>
        <v>1.7536307439275779E-3</v>
      </c>
    </row>
    <row r="5302" spans="30:33" x14ac:dyDescent="0.2">
      <c r="AD5302">
        <f t="shared" si="359"/>
        <v>5300</v>
      </c>
      <c r="AE5302">
        <f t="shared" si="358"/>
        <v>3.3040666818971382E-7</v>
      </c>
      <c r="AF5302">
        <f t="shared" si="360"/>
        <v>2.0617376095038133E-4</v>
      </c>
      <c r="AG5302">
        <f t="shared" si="361"/>
        <v>1.7511553414054832E-3</v>
      </c>
    </row>
    <row r="5303" spans="30:33" x14ac:dyDescent="0.2">
      <c r="AD5303">
        <f t="shared" si="359"/>
        <v>5301</v>
      </c>
      <c r="AE5303">
        <f t="shared" si="358"/>
        <v>3.2987801752061027E-7</v>
      </c>
      <c r="AF5303">
        <f t="shared" si="360"/>
        <v>2.0584388293286071E-4</v>
      </c>
      <c r="AG5303">
        <f t="shared" si="361"/>
        <v>1.7486833708767551E-3</v>
      </c>
    </row>
    <row r="5304" spans="30:33" x14ac:dyDescent="0.2">
      <c r="AD5304">
        <f t="shared" si="359"/>
        <v>5302</v>
      </c>
      <c r="AE5304">
        <f t="shared" si="358"/>
        <v>3.2935021269257728E-7</v>
      </c>
      <c r="AF5304">
        <f t="shared" si="360"/>
        <v>2.0551453272016812E-4</v>
      </c>
      <c r="AG5304">
        <f t="shared" si="361"/>
        <v>1.7462148276960448E-3</v>
      </c>
    </row>
    <row r="5305" spans="30:33" x14ac:dyDescent="0.2">
      <c r="AD5305">
        <f t="shared" si="359"/>
        <v>5303</v>
      </c>
      <c r="AE5305">
        <f t="shared" si="358"/>
        <v>3.2882325235226914E-7</v>
      </c>
      <c r="AF5305">
        <f t="shared" si="360"/>
        <v>2.0518570946781583E-4</v>
      </c>
      <c r="AG5305">
        <f t="shared" si="361"/>
        <v>1.7437497072240833E-3</v>
      </c>
    </row>
    <row r="5306" spans="30:33" x14ac:dyDescent="0.2">
      <c r="AD5306">
        <f t="shared" si="359"/>
        <v>5304</v>
      </c>
      <c r="AE5306">
        <f t="shared" si="358"/>
        <v>3.282971351485055E-7</v>
      </c>
      <c r="AF5306">
        <f t="shared" si="360"/>
        <v>2.0485741233266733E-4</v>
      </c>
      <c r="AG5306">
        <f t="shared" si="361"/>
        <v>1.7412880048276731E-3</v>
      </c>
    </row>
    <row r="5307" spans="30:33" x14ac:dyDescent="0.2">
      <c r="AD5307">
        <f t="shared" si="359"/>
        <v>5305</v>
      </c>
      <c r="AE5307">
        <f t="shared" si="358"/>
        <v>3.2777185973226787E-7</v>
      </c>
      <c r="AF5307">
        <f t="shared" si="360"/>
        <v>2.0452964047293506E-4</v>
      </c>
      <c r="AG5307">
        <f t="shared" si="361"/>
        <v>1.738829715879681E-3</v>
      </c>
    </row>
    <row r="5308" spans="30:33" x14ac:dyDescent="0.2">
      <c r="AD5308">
        <f t="shared" si="359"/>
        <v>5306</v>
      </c>
      <c r="AE5308">
        <f t="shared" si="358"/>
        <v>3.2724742475669624E-7</v>
      </c>
      <c r="AF5308">
        <f t="shared" si="360"/>
        <v>2.0420239304817835E-4</v>
      </c>
      <c r="AG5308">
        <f t="shared" si="361"/>
        <v>1.7363748357590303E-3</v>
      </c>
    </row>
    <row r="5309" spans="30:33" x14ac:dyDescent="0.2">
      <c r="AD5309">
        <f t="shared" si="359"/>
        <v>5307</v>
      </c>
      <c r="AE5309">
        <f t="shared" si="358"/>
        <v>3.2672382887708548E-7</v>
      </c>
      <c r="AF5309">
        <f t="shared" si="360"/>
        <v>2.0387566921930127E-4</v>
      </c>
      <c r="AG5309">
        <f t="shared" si="361"/>
        <v>1.7339233598506927E-3</v>
      </c>
    </row>
    <row r="5310" spans="30:33" x14ac:dyDescent="0.2">
      <c r="AD5310">
        <f t="shared" si="359"/>
        <v>5308</v>
      </c>
      <c r="AE5310">
        <f t="shared" si="358"/>
        <v>3.2620107075088217E-7</v>
      </c>
      <c r="AF5310">
        <f t="shared" si="360"/>
        <v>2.0354946814855039E-4</v>
      </c>
      <c r="AG5310">
        <f t="shared" si="361"/>
        <v>1.7314752835456825E-3</v>
      </c>
    </row>
    <row r="5311" spans="30:33" x14ac:dyDescent="0.2">
      <c r="AD5311">
        <f t="shared" si="359"/>
        <v>5309</v>
      </c>
      <c r="AE5311">
        <f t="shared" si="358"/>
        <v>3.2567914903768076E-7</v>
      </c>
      <c r="AF5311">
        <f t="shared" si="360"/>
        <v>2.0322378899951269E-4</v>
      </c>
      <c r="AG5311">
        <f t="shared" si="361"/>
        <v>1.7290306022410471E-3</v>
      </c>
    </row>
    <row r="5312" spans="30:33" x14ac:dyDescent="0.2">
      <c r="AD5312">
        <f t="shared" si="359"/>
        <v>5310</v>
      </c>
      <c r="AE5312">
        <f t="shared" si="358"/>
        <v>3.2515806239922044E-7</v>
      </c>
      <c r="AF5312">
        <f t="shared" si="360"/>
        <v>2.0289863093711345E-4</v>
      </c>
      <c r="AG5312">
        <f t="shared" si="361"/>
        <v>1.7265893113398605E-3</v>
      </c>
    </row>
    <row r="5313" spans="30:33" x14ac:dyDescent="0.2">
      <c r="AD5313">
        <f t="shared" si="359"/>
        <v>5311</v>
      </c>
      <c r="AE5313">
        <f t="shared" si="358"/>
        <v>3.2463780949938169E-7</v>
      </c>
      <c r="AF5313">
        <f t="shared" si="360"/>
        <v>2.0257399312761405E-4</v>
      </c>
      <c r="AG5313">
        <f t="shared" si="361"/>
        <v>1.7241514062512162E-3</v>
      </c>
    </row>
    <row r="5314" spans="30:33" x14ac:dyDescent="0.2">
      <c r="AD5314">
        <f t="shared" si="359"/>
        <v>5312</v>
      </c>
      <c r="AE5314">
        <f t="shared" si="358"/>
        <v>3.2411838900418265E-7</v>
      </c>
      <c r="AF5314">
        <f t="shared" si="360"/>
        <v>2.0224987473860986E-4</v>
      </c>
      <c r="AG5314">
        <f t="shared" si="361"/>
        <v>1.7217168823902183E-3</v>
      </c>
    </row>
    <row r="5315" spans="30:33" x14ac:dyDescent="0.2">
      <c r="AD5315">
        <f t="shared" si="359"/>
        <v>5313</v>
      </c>
      <c r="AE5315">
        <f t="shared" si="358"/>
        <v>3.2359979958177592E-7</v>
      </c>
      <c r="AF5315">
        <f t="shared" si="360"/>
        <v>2.0192627493902806E-4</v>
      </c>
      <c r="AG5315">
        <f t="shared" si="361"/>
        <v>1.7192857351779754E-3</v>
      </c>
    </row>
    <row r="5316" spans="30:33" x14ac:dyDescent="0.2">
      <c r="AD5316">
        <f t="shared" si="359"/>
        <v>5314</v>
      </c>
      <c r="AE5316">
        <f t="shared" si="358"/>
        <v>3.2308203990244504E-7</v>
      </c>
      <c r="AF5316">
        <f t="shared" si="360"/>
        <v>2.0160319289912562E-4</v>
      </c>
      <c r="AG5316">
        <f t="shared" si="361"/>
        <v>1.7168579600415929E-3</v>
      </c>
    </row>
    <row r="5317" spans="30:33" x14ac:dyDescent="0.2">
      <c r="AD5317">
        <f t="shared" si="359"/>
        <v>5315</v>
      </c>
      <c r="AE5317">
        <f t="shared" si="358"/>
        <v>3.2256510863860111E-7</v>
      </c>
      <c r="AF5317">
        <f t="shared" si="360"/>
        <v>2.0128062779048699E-4</v>
      </c>
      <c r="AG5317">
        <f t="shared" si="361"/>
        <v>1.714433552414165E-3</v>
      </c>
    </row>
    <row r="5318" spans="30:33" x14ac:dyDescent="0.2">
      <c r="AD5318">
        <f t="shared" si="359"/>
        <v>5316</v>
      </c>
      <c r="AE5318">
        <f t="shared" si="358"/>
        <v>3.2204900446477935E-7</v>
      </c>
      <c r="AF5318">
        <f t="shared" si="360"/>
        <v>2.009585787860222E-4</v>
      </c>
      <c r="AG5318">
        <f t="shared" si="361"/>
        <v>1.7120125077347669E-3</v>
      </c>
    </row>
    <row r="5319" spans="30:33" x14ac:dyDescent="0.2">
      <c r="AD5319">
        <f t="shared" si="359"/>
        <v>5317</v>
      </c>
      <c r="AE5319">
        <f t="shared" si="358"/>
        <v>3.2153372605763568E-7</v>
      </c>
      <c r="AF5319">
        <f t="shared" si="360"/>
        <v>2.0063704505996456E-4</v>
      </c>
      <c r="AG5319">
        <f t="shared" si="361"/>
        <v>1.7095948214484488E-3</v>
      </c>
    </row>
    <row r="5320" spans="30:33" x14ac:dyDescent="0.2">
      <c r="AD5320">
        <f t="shared" si="359"/>
        <v>5318</v>
      </c>
      <c r="AE5320">
        <f t="shared" si="358"/>
        <v>3.2101927209594343E-7</v>
      </c>
      <c r="AF5320">
        <f t="shared" si="360"/>
        <v>2.0031602578786861E-4</v>
      </c>
      <c r="AG5320">
        <f t="shared" si="361"/>
        <v>1.7071804890062272E-3</v>
      </c>
    </row>
    <row r="5321" spans="30:33" x14ac:dyDescent="0.2">
      <c r="AD5321">
        <f t="shared" si="359"/>
        <v>5319</v>
      </c>
      <c r="AE5321">
        <f t="shared" si="358"/>
        <v>3.2050564126058992E-7</v>
      </c>
      <c r="AF5321">
        <f t="shared" si="360"/>
        <v>1.9999552014660801E-4</v>
      </c>
      <c r="AG5321">
        <f t="shared" si="361"/>
        <v>1.7047695058650778E-3</v>
      </c>
    </row>
    <row r="5322" spans="30:33" x14ac:dyDescent="0.2">
      <c r="AD5322">
        <f t="shared" si="359"/>
        <v>5320</v>
      </c>
      <c r="AE5322">
        <f t="shared" si="358"/>
        <v>3.1999283223457296E-7</v>
      </c>
      <c r="AF5322">
        <f t="shared" si="360"/>
        <v>1.9967552731437342E-4</v>
      </c>
      <c r="AG5322">
        <f t="shared" si="361"/>
        <v>1.7023618674879282E-3</v>
      </c>
    </row>
    <row r="5323" spans="30:33" x14ac:dyDescent="0.2">
      <c r="AD5323">
        <f t="shared" si="359"/>
        <v>5321</v>
      </c>
      <c r="AE5323">
        <f t="shared" si="358"/>
        <v>3.1948084370299763E-7</v>
      </c>
      <c r="AF5323">
        <f t="shared" si="360"/>
        <v>1.9935604647067042E-4</v>
      </c>
      <c r="AG5323">
        <f t="shared" si="361"/>
        <v>1.6999575693436503E-3</v>
      </c>
    </row>
    <row r="5324" spans="30:33" x14ac:dyDescent="0.2">
      <c r="AD5324">
        <f t="shared" si="359"/>
        <v>5322</v>
      </c>
      <c r="AE5324">
        <f t="shared" si="358"/>
        <v>3.1896967435307281E-7</v>
      </c>
      <c r="AF5324">
        <f t="shared" si="360"/>
        <v>1.9903707679631732E-4</v>
      </c>
      <c r="AG5324">
        <f t="shared" si="361"/>
        <v>1.6975566069070535E-3</v>
      </c>
    </row>
    <row r="5325" spans="30:33" x14ac:dyDescent="0.2">
      <c r="AD5325">
        <f t="shared" si="359"/>
        <v>5323</v>
      </c>
      <c r="AE5325">
        <f t="shared" si="358"/>
        <v>3.1845932287410786E-7</v>
      </c>
      <c r="AF5325">
        <f t="shared" si="360"/>
        <v>1.9871861747344322E-4</v>
      </c>
      <c r="AG5325">
        <f t="shared" si="361"/>
        <v>1.6951589756588762E-3</v>
      </c>
    </row>
    <row r="5326" spans="30:33" x14ac:dyDescent="0.2">
      <c r="AD5326">
        <f t="shared" si="359"/>
        <v>5324</v>
      </c>
      <c r="AE5326">
        <f t="shared" si="358"/>
        <v>3.1794978795750926E-7</v>
      </c>
      <c r="AF5326">
        <f t="shared" si="360"/>
        <v>1.984006676854857E-4</v>
      </c>
      <c r="AG5326">
        <f t="shared" si="361"/>
        <v>1.6927646710857794E-3</v>
      </c>
    </row>
    <row r="5327" spans="30:33" x14ac:dyDescent="0.2">
      <c r="AD5327">
        <f t="shared" si="359"/>
        <v>5325</v>
      </c>
      <c r="AE5327">
        <f t="shared" si="358"/>
        <v>3.1744106829677729E-7</v>
      </c>
      <c r="AF5327">
        <f t="shared" si="360"/>
        <v>1.980832266171889E-4</v>
      </c>
      <c r="AG5327">
        <f t="shared" si="361"/>
        <v>1.6903736886803391E-3</v>
      </c>
    </row>
    <row r="5328" spans="30:33" x14ac:dyDescent="0.2">
      <c r="AD5328">
        <f t="shared" si="359"/>
        <v>5326</v>
      </c>
      <c r="AE5328">
        <f t="shared" si="358"/>
        <v>3.1693316258750237E-7</v>
      </c>
      <c r="AF5328">
        <f t="shared" si="360"/>
        <v>1.977662934546014E-4</v>
      </c>
      <c r="AG5328">
        <f t="shared" si="361"/>
        <v>1.6879860239410376E-3</v>
      </c>
    </row>
    <row r="5329" spans="30:33" x14ac:dyDescent="0.2">
      <c r="AD5329">
        <f t="shared" si="359"/>
        <v>5327</v>
      </c>
      <c r="AE5329">
        <f t="shared" si="358"/>
        <v>3.1642606952736241E-7</v>
      </c>
      <c r="AF5329">
        <f t="shared" si="360"/>
        <v>1.9744986738507404E-4</v>
      </c>
      <c r="AG5329">
        <f t="shared" si="361"/>
        <v>1.6856016723722595E-3</v>
      </c>
    </row>
    <row r="5330" spans="30:33" x14ac:dyDescent="0.2">
      <c r="AD5330">
        <f t="shared" si="359"/>
        <v>5328</v>
      </c>
      <c r="AE5330">
        <f t="shared" si="358"/>
        <v>3.1591978781611863E-7</v>
      </c>
      <c r="AF5330">
        <f t="shared" si="360"/>
        <v>1.9713394759725793E-4</v>
      </c>
      <c r="AG5330">
        <f t="shared" si="361"/>
        <v>1.6832206294842801E-3</v>
      </c>
    </row>
    <row r="5331" spans="30:33" x14ac:dyDescent="0.2">
      <c r="AD5331">
        <f t="shared" si="359"/>
        <v>5329</v>
      </c>
      <c r="AE5331">
        <f t="shared" ref="AE5331:AE5394" si="362">AF5330*$AE$3</f>
        <v>3.1541431615561285E-7</v>
      </c>
      <c r="AF5331">
        <f t="shared" si="360"/>
        <v>1.968185332811023E-4</v>
      </c>
      <c r="AG5331">
        <f t="shared" si="361"/>
        <v>1.6808428907932609E-3</v>
      </c>
    </row>
    <row r="5332" spans="30:33" x14ac:dyDescent="0.2">
      <c r="AD5332">
        <f t="shared" si="359"/>
        <v>5330</v>
      </c>
      <c r="AE5332">
        <f t="shared" si="362"/>
        <v>3.1490965324976383E-7</v>
      </c>
      <c r="AF5332">
        <f t="shared" si="360"/>
        <v>1.9650362362785254E-4</v>
      </c>
      <c r="AG5332">
        <f t="shared" si="361"/>
        <v>1.6784684518212412E-3</v>
      </c>
    </row>
    <row r="5333" spans="30:33" x14ac:dyDescent="0.2">
      <c r="AD5333">
        <f t="shared" si="359"/>
        <v>5331</v>
      </c>
      <c r="AE5333">
        <f t="shared" si="362"/>
        <v>3.1440579780456422E-7</v>
      </c>
      <c r="AF5333">
        <f t="shared" si="360"/>
        <v>1.9618921783004796E-4</v>
      </c>
      <c r="AG5333">
        <f t="shared" si="361"/>
        <v>1.6760973080961318E-3</v>
      </c>
    </row>
    <row r="5334" spans="30:33" x14ac:dyDescent="0.2">
      <c r="AD5334">
        <f t="shared" si="359"/>
        <v>5332</v>
      </c>
      <c r="AE5334">
        <f t="shared" si="362"/>
        <v>3.1390274852807686E-7</v>
      </c>
      <c r="AF5334">
        <f t="shared" si="360"/>
        <v>1.9587531508151988E-4</v>
      </c>
      <c r="AG5334">
        <f t="shared" si="361"/>
        <v>1.6737294551517057E-3</v>
      </c>
    </row>
    <row r="5335" spans="30:33" x14ac:dyDescent="0.2">
      <c r="AD5335">
        <f t="shared" si="359"/>
        <v>5333</v>
      </c>
      <c r="AE5335">
        <f t="shared" si="362"/>
        <v>3.1340050413043197E-7</v>
      </c>
      <c r="AF5335">
        <f t="shared" si="360"/>
        <v>1.9556191457738943E-4</v>
      </c>
      <c r="AG5335">
        <f t="shared" si="361"/>
        <v>1.6713648885275938E-3</v>
      </c>
    </row>
    <row r="5336" spans="30:33" x14ac:dyDescent="0.2">
      <c r="AD5336">
        <f t="shared" si="359"/>
        <v>5334</v>
      </c>
      <c r="AE5336">
        <f t="shared" si="362"/>
        <v>3.1289906332382323E-7</v>
      </c>
      <c r="AF5336">
        <f t="shared" si="360"/>
        <v>1.952490155140656E-4</v>
      </c>
      <c r="AG5336">
        <f t="shared" si="361"/>
        <v>1.6690036037692731E-3</v>
      </c>
    </row>
    <row r="5337" spans="30:33" x14ac:dyDescent="0.2">
      <c r="AD5337">
        <f t="shared" si="359"/>
        <v>5335</v>
      </c>
      <c r="AE5337">
        <f t="shared" si="362"/>
        <v>3.1239842482250512E-7</v>
      </c>
      <c r="AF5337">
        <f t="shared" si="360"/>
        <v>1.9493661708924309E-4</v>
      </c>
      <c r="AG5337">
        <f t="shared" si="361"/>
        <v>1.6666455964280647E-3</v>
      </c>
    </row>
    <row r="5338" spans="30:33" x14ac:dyDescent="0.2">
      <c r="AD5338">
        <f t="shared" si="359"/>
        <v>5336</v>
      </c>
      <c r="AE5338">
        <f t="shared" si="362"/>
        <v>3.1189858734278909E-7</v>
      </c>
      <c r="AF5338">
        <f t="shared" si="360"/>
        <v>1.946247185019003E-4</v>
      </c>
      <c r="AG5338">
        <f t="shared" si="361"/>
        <v>1.6642908620611225E-3</v>
      </c>
    </row>
    <row r="5339" spans="30:33" x14ac:dyDescent="0.2">
      <c r="AD5339">
        <f t="shared" si="359"/>
        <v>5337</v>
      </c>
      <c r="AE5339">
        <f t="shared" si="362"/>
        <v>3.1139954960304061E-7</v>
      </c>
      <c r="AF5339">
        <f t="shared" si="360"/>
        <v>1.9431331895229724E-4</v>
      </c>
      <c r="AG5339">
        <f t="shared" si="361"/>
        <v>1.6619393962314277E-3</v>
      </c>
    </row>
    <row r="5340" spans="30:33" x14ac:dyDescent="0.2">
      <c r="AD5340">
        <f t="shared" si="359"/>
        <v>5338</v>
      </c>
      <c r="AE5340">
        <f t="shared" si="362"/>
        <v>3.1090131032367575E-7</v>
      </c>
      <c r="AF5340">
        <f t="shared" si="360"/>
        <v>1.9400241764197355E-4</v>
      </c>
      <c r="AG5340">
        <f t="shared" si="361"/>
        <v>1.6595911945077812E-3</v>
      </c>
    </row>
    <row r="5341" spans="30:33" x14ac:dyDescent="0.2">
      <c r="AD5341">
        <f t="shared" si="359"/>
        <v>5339</v>
      </c>
      <c r="AE5341">
        <f t="shared" si="362"/>
        <v>3.104038682271578E-7</v>
      </c>
      <c r="AF5341">
        <f t="shared" si="360"/>
        <v>1.9369201377374639E-4</v>
      </c>
      <c r="AG5341">
        <f t="shared" si="361"/>
        <v>1.6572462524647954E-3</v>
      </c>
    </row>
    <row r="5342" spans="30:33" x14ac:dyDescent="0.2">
      <c r="AD5342">
        <f t="shared" si="359"/>
        <v>5340</v>
      </c>
      <c r="AE5342">
        <f t="shared" si="362"/>
        <v>3.0990722203799439E-7</v>
      </c>
      <c r="AF5342">
        <f t="shared" si="360"/>
        <v>1.9338210655170837E-4</v>
      </c>
      <c r="AG5342">
        <f t="shared" si="361"/>
        <v>1.6549045656828901E-3</v>
      </c>
    </row>
    <row r="5343" spans="30:33" x14ac:dyDescent="0.2">
      <c r="AD5343">
        <f t="shared" si="359"/>
        <v>5341</v>
      </c>
      <c r="AE5343">
        <f t="shared" si="362"/>
        <v>3.0941137048273356E-7</v>
      </c>
      <c r="AF5343">
        <f t="shared" si="360"/>
        <v>1.9307269518122562E-4</v>
      </c>
      <c r="AG5343">
        <f t="shared" si="361"/>
        <v>1.6525661297482799E-3</v>
      </c>
    </row>
    <row r="5344" spans="30:33" x14ac:dyDescent="0.2">
      <c r="AD5344">
        <f t="shared" si="359"/>
        <v>5342</v>
      </c>
      <c r="AE5344">
        <f t="shared" si="362"/>
        <v>3.0891631228996114E-7</v>
      </c>
      <c r="AF5344">
        <f t="shared" si="360"/>
        <v>1.9276377886893567E-4</v>
      </c>
      <c r="AG5344">
        <f t="shared" si="361"/>
        <v>1.6502309402529724E-3</v>
      </c>
    </row>
    <row r="5345" spans="30:33" x14ac:dyDescent="0.2">
      <c r="AD5345">
        <f t="shared" si="359"/>
        <v>5343</v>
      </c>
      <c r="AE5345">
        <f t="shared" si="362"/>
        <v>3.0842204619029719E-7</v>
      </c>
      <c r="AF5345">
        <f t="shared" si="360"/>
        <v>1.9245535682274536E-4</v>
      </c>
      <c r="AG5345">
        <f t="shared" si="361"/>
        <v>1.6478989927947579E-3</v>
      </c>
    </row>
    <row r="5346" spans="30:33" x14ac:dyDescent="0.2">
      <c r="AD5346">
        <f t="shared" si="359"/>
        <v>5344</v>
      </c>
      <c r="AE5346">
        <f t="shared" si="362"/>
        <v>3.079285709163927E-7</v>
      </c>
      <c r="AF5346">
        <f t="shared" si="360"/>
        <v>1.9214742825182895E-4</v>
      </c>
      <c r="AG5346">
        <f t="shared" si="361"/>
        <v>1.6455702829772025E-3</v>
      </c>
    </row>
    <row r="5347" spans="30:33" x14ac:dyDescent="0.2">
      <c r="AD5347">
        <f t="shared" ref="AD5347:AD5410" si="363">AD5346+1</f>
        <v>5345</v>
      </c>
      <c r="AE5347">
        <f t="shared" si="362"/>
        <v>3.0743588520292644E-7</v>
      </c>
      <c r="AF5347">
        <f t="shared" ref="AF5347:AF5410" si="364">AF5346*$AF$3</f>
        <v>1.9183999236662601E-4</v>
      </c>
      <c r="AG5347">
        <f t="shared" ref="AG5347:AG5410" si="365">AD5347*AE5347</f>
        <v>1.6432448064096418E-3</v>
      </c>
    </row>
    <row r="5348" spans="30:33" x14ac:dyDescent="0.2">
      <c r="AD5348">
        <f t="shared" si="363"/>
        <v>5346</v>
      </c>
      <c r="AE5348">
        <f t="shared" si="362"/>
        <v>3.0694398778660178E-7</v>
      </c>
      <c r="AF5348">
        <f t="shared" si="364"/>
        <v>1.915330483788394E-4</v>
      </c>
      <c r="AG5348">
        <f t="shared" si="365"/>
        <v>1.6409225587071731E-3</v>
      </c>
    </row>
    <row r="5349" spans="30:33" x14ac:dyDescent="0.2">
      <c r="AD5349">
        <f t="shared" si="363"/>
        <v>5347</v>
      </c>
      <c r="AE5349">
        <f t="shared" si="362"/>
        <v>3.0645287740614319E-7</v>
      </c>
      <c r="AF5349">
        <f t="shared" si="364"/>
        <v>1.9122659550143326E-4</v>
      </c>
      <c r="AG5349">
        <f t="shared" si="365"/>
        <v>1.6386035354906477E-3</v>
      </c>
    </row>
    <row r="5350" spans="30:33" x14ac:dyDescent="0.2">
      <c r="AD5350">
        <f t="shared" si="363"/>
        <v>5348</v>
      </c>
      <c r="AE5350">
        <f t="shared" si="362"/>
        <v>3.0596255280229337E-7</v>
      </c>
      <c r="AF5350">
        <f t="shared" si="364"/>
        <v>1.9092063294863095E-4</v>
      </c>
      <c r="AG5350">
        <f t="shared" si="365"/>
        <v>1.6362877323866649E-3</v>
      </c>
    </row>
    <row r="5351" spans="30:33" x14ac:dyDescent="0.2">
      <c r="AD5351">
        <f t="shared" si="363"/>
        <v>5349</v>
      </c>
      <c r="AE5351">
        <f t="shared" si="362"/>
        <v>3.0547301271780967E-7</v>
      </c>
      <c r="AF5351">
        <f t="shared" si="364"/>
        <v>1.9061515993591314E-4</v>
      </c>
      <c r="AG5351">
        <f t="shared" si="365"/>
        <v>1.6339751450275639E-3</v>
      </c>
    </row>
    <row r="5352" spans="30:33" x14ac:dyDescent="0.2">
      <c r="AD5352">
        <f t="shared" si="363"/>
        <v>5350</v>
      </c>
      <c r="AE5352">
        <f t="shared" si="362"/>
        <v>3.0498425589746116E-7</v>
      </c>
      <c r="AF5352">
        <f t="shared" si="364"/>
        <v>1.9031017568001566E-4</v>
      </c>
      <c r="AG5352">
        <f t="shared" si="365"/>
        <v>1.6316657690514172E-3</v>
      </c>
    </row>
    <row r="5353" spans="30:33" x14ac:dyDescent="0.2">
      <c r="AD5353">
        <f t="shared" si="363"/>
        <v>5351</v>
      </c>
      <c r="AE5353">
        <f t="shared" si="362"/>
        <v>3.0449628108802521E-7</v>
      </c>
      <c r="AF5353">
        <f t="shared" si="364"/>
        <v>1.9000567939892761E-4</v>
      </c>
      <c r="AG5353">
        <f t="shared" si="365"/>
        <v>1.6293596001020229E-3</v>
      </c>
    </row>
    <row r="5354" spans="30:33" x14ac:dyDescent="0.2">
      <c r="AD5354">
        <f t="shared" si="363"/>
        <v>5352</v>
      </c>
      <c r="AE5354">
        <f t="shared" si="362"/>
        <v>3.040090870382843E-7</v>
      </c>
      <c r="AF5354">
        <f t="shared" si="364"/>
        <v>1.8970167031188932E-4</v>
      </c>
      <c r="AG5354">
        <f t="shared" si="365"/>
        <v>1.6270566338288976E-3</v>
      </c>
    </row>
    <row r="5355" spans="30:33" x14ac:dyDescent="0.2">
      <c r="AD5355">
        <f t="shared" si="363"/>
        <v>5353</v>
      </c>
      <c r="AE5355">
        <f t="shared" si="362"/>
        <v>3.0352267249902307E-7</v>
      </c>
      <c r="AF5355">
        <f t="shared" si="364"/>
        <v>1.8939814763939029E-4</v>
      </c>
      <c r="AG5355">
        <f t="shared" si="365"/>
        <v>1.6247568658872705E-3</v>
      </c>
    </row>
    <row r="5356" spans="30:33" x14ac:dyDescent="0.2">
      <c r="AD5356">
        <f t="shared" si="363"/>
        <v>5354</v>
      </c>
      <c r="AE5356">
        <f t="shared" si="362"/>
        <v>3.0303703622302461E-7</v>
      </c>
      <c r="AF5356">
        <f t="shared" si="364"/>
        <v>1.8909511060316727E-4</v>
      </c>
      <c r="AG5356">
        <f t="shared" si="365"/>
        <v>1.6224602919380738E-3</v>
      </c>
    </row>
    <row r="5357" spans="30:33" x14ac:dyDescent="0.2">
      <c r="AD5357">
        <f t="shared" si="363"/>
        <v>5355</v>
      </c>
      <c r="AE5357">
        <f t="shared" si="362"/>
        <v>3.0255217696506775E-7</v>
      </c>
      <c r="AF5357">
        <f t="shared" si="364"/>
        <v>1.8879255842620219E-4</v>
      </c>
      <c r="AG5357">
        <f t="shared" si="365"/>
        <v>1.6201669076479379E-3</v>
      </c>
    </row>
    <row r="5358" spans="30:33" x14ac:dyDescent="0.2">
      <c r="AD5358">
        <f t="shared" si="363"/>
        <v>5356</v>
      </c>
      <c r="AE5358">
        <f t="shared" si="362"/>
        <v>3.0206809348192365E-7</v>
      </c>
      <c r="AF5358">
        <f t="shared" si="364"/>
        <v>1.8849049033272026E-4</v>
      </c>
      <c r="AG5358">
        <f t="shared" si="365"/>
        <v>1.6178767086891832E-3</v>
      </c>
    </row>
    <row r="5359" spans="30:33" x14ac:dyDescent="0.2">
      <c r="AD5359">
        <f t="shared" si="363"/>
        <v>5357</v>
      </c>
      <c r="AE5359">
        <f t="shared" si="362"/>
        <v>3.0158478453235255E-7</v>
      </c>
      <c r="AF5359">
        <f t="shared" si="364"/>
        <v>1.8818890554818789E-4</v>
      </c>
      <c r="AG5359">
        <f t="shared" si="365"/>
        <v>1.6155896907398125E-3</v>
      </c>
    </row>
    <row r="5360" spans="30:33" x14ac:dyDescent="0.2">
      <c r="AD5360">
        <f t="shared" si="363"/>
        <v>5358</v>
      </c>
      <c r="AE5360">
        <f t="shared" si="362"/>
        <v>3.0110224887710078E-7</v>
      </c>
      <c r="AF5360">
        <f t="shared" si="364"/>
        <v>1.8788780329931078E-4</v>
      </c>
      <c r="AG5360">
        <f t="shared" si="365"/>
        <v>1.6133058494835061E-3</v>
      </c>
    </row>
    <row r="5361" spans="30:33" x14ac:dyDescent="0.2">
      <c r="AD5361">
        <f t="shared" si="363"/>
        <v>5359</v>
      </c>
      <c r="AE5361">
        <f t="shared" si="362"/>
        <v>3.0062048527889736E-7</v>
      </c>
      <c r="AF5361">
        <f t="shared" si="364"/>
        <v>1.8758718281403186E-4</v>
      </c>
      <c r="AG5361">
        <f t="shared" si="365"/>
        <v>1.6110251806096109E-3</v>
      </c>
    </row>
    <row r="5362" spans="30:33" x14ac:dyDescent="0.2">
      <c r="AD5362">
        <f t="shared" si="363"/>
        <v>5360</v>
      </c>
      <c r="AE5362">
        <f t="shared" si="362"/>
        <v>3.001394925024511E-7</v>
      </c>
      <c r="AF5362">
        <f t="shared" si="364"/>
        <v>1.872870433215294E-4</v>
      </c>
      <c r="AG5362">
        <f t="shared" si="365"/>
        <v>1.6087476798131379E-3</v>
      </c>
    </row>
    <row r="5363" spans="30:33" x14ac:dyDescent="0.2">
      <c r="AD5363">
        <f t="shared" si="363"/>
        <v>5361</v>
      </c>
      <c r="AE5363">
        <f t="shared" si="362"/>
        <v>2.9965926931444718E-7</v>
      </c>
      <c r="AF5363">
        <f t="shared" si="364"/>
        <v>1.8698738405221495E-4</v>
      </c>
      <c r="AG5363">
        <f t="shared" si="365"/>
        <v>1.6064733427947513E-3</v>
      </c>
    </row>
    <row r="5364" spans="30:33" x14ac:dyDescent="0.2">
      <c r="AD5364">
        <f t="shared" si="363"/>
        <v>5362</v>
      </c>
      <c r="AE5364">
        <f t="shared" si="362"/>
        <v>2.9917981448354403E-7</v>
      </c>
      <c r="AF5364">
        <f t="shared" si="364"/>
        <v>1.8668820423773139E-4</v>
      </c>
      <c r="AG5364">
        <f t="shared" si="365"/>
        <v>1.6042021652607631E-3</v>
      </c>
    </row>
    <row r="5365" spans="30:33" x14ac:dyDescent="0.2">
      <c r="AD5365">
        <f t="shared" si="363"/>
        <v>5363</v>
      </c>
      <c r="AE5365">
        <f t="shared" si="362"/>
        <v>2.9870112678037035E-7</v>
      </c>
      <c r="AF5365">
        <f t="shared" si="364"/>
        <v>1.8638950311095101E-4</v>
      </c>
      <c r="AG5365">
        <f t="shared" si="365"/>
        <v>1.6019341429231262E-3</v>
      </c>
    </row>
    <row r="5366" spans="30:33" x14ac:dyDescent="0.2">
      <c r="AD5366">
        <f t="shared" si="363"/>
        <v>5364</v>
      </c>
      <c r="AE5366">
        <f t="shared" si="362"/>
        <v>2.9822320497752177E-7</v>
      </c>
      <c r="AF5366">
        <f t="shared" si="364"/>
        <v>1.8609127990597347E-4</v>
      </c>
      <c r="AG5366">
        <f t="shared" si="365"/>
        <v>1.5996692714994269E-3</v>
      </c>
    </row>
    <row r="5367" spans="30:33" x14ac:dyDescent="0.2">
      <c r="AD5367">
        <f t="shared" si="363"/>
        <v>5365</v>
      </c>
      <c r="AE5367">
        <f t="shared" si="362"/>
        <v>2.9774604784955767E-7</v>
      </c>
      <c r="AF5367">
        <f t="shared" si="364"/>
        <v>1.857935338581239E-4</v>
      </c>
      <c r="AG5367">
        <f t="shared" si="365"/>
        <v>1.5974075467128769E-3</v>
      </c>
    </row>
    <row r="5368" spans="30:33" x14ac:dyDescent="0.2">
      <c r="AD5368">
        <f t="shared" si="363"/>
        <v>5366</v>
      </c>
      <c r="AE5368">
        <f t="shared" si="362"/>
        <v>2.9726965417299836E-7</v>
      </c>
      <c r="AF5368">
        <f t="shared" si="364"/>
        <v>1.854962642039509E-4</v>
      </c>
      <c r="AG5368">
        <f t="shared" si="365"/>
        <v>1.5951489642923092E-3</v>
      </c>
    </row>
    <row r="5369" spans="30:33" x14ac:dyDescent="0.2">
      <c r="AD5369">
        <f t="shared" si="363"/>
        <v>5367</v>
      </c>
      <c r="AE5369">
        <f t="shared" si="362"/>
        <v>2.9679402272632157E-7</v>
      </c>
      <c r="AF5369">
        <f t="shared" si="364"/>
        <v>1.8519947018122456E-4</v>
      </c>
      <c r="AG5369">
        <f t="shared" si="365"/>
        <v>1.5928935199721679E-3</v>
      </c>
    </row>
    <row r="5370" spans="30:33" x14ac:dyDescent="0.2">
      <c r="AD5370">
        <f t="shared" si="363"/>
        <v>5368</v>
      </c>
      <c r="AE5370">
        <f t="shared" si="362"/>
        <v>2.9631915228995943E-7</v>
      </c>
      <c r="AF5370">
        <f t="shared" si="364"/>
        <v>1.849031510289346E-4</v>
      </c>
      <c r="AG5370">
        <f t="shared" si="365"/>
        <v>1.5906412094925022E-3</v>
      </c>
    </row>
    <row r="5371" spans="30:33" x14ac:dyDescent="0.2">
      <c r="AD5371">
        <f t="shared" si="363"/>
        <v>5369</v>
      </c>
      <c r="AE5371">
        <f t="shared" si="362"/>
        <v>2.9584504164629551E-7</v>
      </c>
      <c r="AF5371">
        <f t="shared" si="364"/>
        <v>1.8460730598728829E-4</v>
      </c>
      <c r="AG5371">
        <f t="shared" si="365"/>
        <v>1.5883920285989605E-3</v>
      </c>
    </row>
    <row r="5372" spans="30:33" x14ac:dyDescent="0.2">
      <c r="AD5372">
        <f t="shared" si="363"/>
        <v>5370</v>
      </c>
      <c r="AE5372">
        <f t="shared" si="362"/>
        <v>2.953716895796614E-7</v>
      </c>
      <c r="AF5372">
        <f t="shared" si="364"/>
        <v>1.8431193429770861E-4</v>
      </c>
      <c r="AG5372">
        <f t="shared" si="365"/>
        <v>1.5861459730427817E-3</v>
      </c>
    </row>
    <row r="5373" spans="30:33" x14ac:dyDescent="0.2">
      <c r="AD5373">
        <f t="shared" si="363"/>
        <v>5371</v>
      </c>
      <c r="AE5373">
        <f t="shared" si="362"/>
        <v>2.948990948763339E-7</v>
      </c>
      <c r="AF5373">
        <f t="shared" si="364"/>
        <v>1.8401703520283226E-4</v>
      </c>
      <c r="AG5373">
        <f t="shared" si="365"/>
        <v>1.5839030385807894E-3</v>
      </c>
    </row>
    <row r="5374" spans="30:33" x14ac:dyDescent="0.2">
      <c r="AD5374">
        <f t="shared" si="363"/>
        <v>5372</v>
      </c>
      <c r="AE5374">
        <f t="shared" si="362"/>
        <v>2.9442725632453175E-7</v>
      </c>
      <c r="AF5374">
        <f t="shared" si="364"/>
        <v>1.8372260794650771E-4</v>
      </c>
      <c r="AG5374">
        <f t="shared" si="365"/>
        <v>1.5816632209753846E-3</v>
      </c>
    </row>
    <row r="5375" spans="30:33" x14ac:dyDescent="0.2">
      <c r="AD5375">
        <f t="shared" si="363"/>
        <v>5373</v>
      </c>
      <c r="AE5375">
        <f t="shared" si="362"/>
        <v>2.9395617271441247E-7</v>
      </c>
      <c r="AF5375">
        <f t="shared" si="364"/>
        <v>1.834286517737933E-4</v>
      </c>
      <c r="AG5375">
        <f t="shared" si="365"/>
        <v>1.5794265159945382E-3</v>
      </c>
    </row>
    <row r="5376" spans="30:33" x14ac:dyDescent="0.2">
      <c r="AD5376">
        <f t="shared" si="363"/>
        <v>5374</v>
      </c>
      <c r="AE5376">
        <f t="shared" si="362"/>
        <v>2.934858428380694E-7</v>
      </c>
      <c r="AF5376">
        <f t="shared" si="364"/>
        <v>1.8313516593095522E-4</v>
      </c>
      <c r="AG5376">
        <f t="shared" si="365"/>
        <v>1.577192919411785E-3</v>
      </c>
    </row>
    <row r="5377" spans="30:33" x14ac:dyDescent="0.2">
      <c r="AD5377">
        <f t="shared" si="363"/>
        <v>5375</v>
      </c>
      <c r="AE5377">
        <f t="shared" si="362"/>
        <v>2.9301626548952847E-7</v>
      </c>
      <c r="AF5377">
        <f t="shared" si="364"/>
        <v>1.8284214966546568E-4</v>
      </c>
      <c r="AG5377">
        <f t="shared" si="365"/>
        <v>1.5749624270062156E-3</v>
      </c>
    </row>
    <row r="5378" spans="30:33" x14ac:dyDescent="0.2">
      <c r="AD5378">
        <f t="shared" si="363"/>
        <v>5376</v>
      </c>
      <c r="AE5378">
        <f t="shared" si="362"/>
        <v>2.925474394647452E-7</v>
      </c>
      <c r="AF5378">
        <f t="shared" si="364"/>
        <v>1.8254960222600092E-4</v>
      </c>
      <c r="AG5378">
        <f t="shared" si="365"/>
        <v>1.5727350345624703E-3</v>
      </c>
    </row>
    <row r="5379" spans="30:33" x14ac:dyDescent="0.2">
      <c r="AD5379">
        <f t="shared" si="363"/>
        <v>5377</v>
      </c>
      <c r="AE5379">
        <f t="shared" si="362"/>
        <v>2.9207936356160161E-7</v>
      </c>
      <c r="AF5379">
        <f t="shared" si="364"/>
        <v>1.8225752286243931E-4</v>
      </c>
      <c r="AG5379">
        <f t="shared" si="365"/>
        <v>1.5705107378707318E-3</v>
      </c>
    </row>
    <row r="5380" spans="30:33" x14ac:dyDescent="0.2">
      <c r="AD5380">
        <f t="shared" si="363"/>
        <v>5378</v>
      </c>
      <c r="AE5380">
        <f t="shared" si="362"/>
        <v>2.9161203657990303E-7</v>
      </c>
      <c r="AF5380">
        <f t="shared" si="364"/>
        <v>1.8196591082585939E-4</v>
      </c>
      <c r="AG5380">
        <f t="shared" si="365"/>
        <v>1.5682895327267185E-3</v>
      </c>
    </row>
    <row r="5381" spans="30:33" x14ac:dyDescent="0.2">
      <c r="AD5381">
        <f t="shared" si="363"/>
        <v>5379</v>
      </c>
      <c r="AE5381">
        <f t="shared" si="362"/>
        <v>2.9114545732137515E-7</v>
      </c>
      <c r="AF5381">
        <f t="shared" si="364"/>
        <v>1.8167476536853802E-4</v>
      </c>
      <c r="AG5381">
        <f t="shared" si="365"/>
        <v>1.566071414931677E-3</v>
      </c>
    </row>
    <row r="5382" spans="30:33" x14ac:dyDescent="0.2">
      <c r="AD5382">
        <f t="shared" si="363"/>
        <v>5380</v>
      </c>
      <c r="AE5382">
        <f t="shared" si="362"/>
        <v>2.9067962458966095E-7</v>
      </c>
      <c r="AF5382">
        <f t="shared" si="364"/>
        <v>1.8138408574394836E-4</v>
      </c>
      <c r="AG5382">
        <f t="shared" si="365"/>
        <v>1.5638563802923759E-3</v>
      </c>
    </row>
    <row r="5383" spans="30:33" x14ac:dyDescent="0.2">
      <c r="AD5383">
        <f t="shared" si="363"/>
        <v>5381</v>
      </c>
      <c r="AE5383">
        <f t="shared" si="362"/>
        <v>2.902145371903175E-7</v>
      </c>
      <c r="AF5383">
        <f t="shared" si="364"/>
        <v>1.8109387120675803E-4</v>
      </c>
      <c r="AG5383">
        <f t="shared" si="365"/>
        <v>1.5616444246210985E-3</v>
      </c>
    </row>
    <row r="5384" spans="30:33" x14ac:dyDescent="0.2">
      <c r="AD5384">
        <f t="shared" si="363"/>
        <v>5382</v>
      </c>
      <c r="AE5384">
        <f t="shared" si="362"/>
        <v>2.89750193930813E-7</v>
      </c>
      <c r="AF5384">
        <f t="shared" si="364"/>
        <v>1.8080412101282721E-4</v>
      </c>
      <c r="AG5384">
        <f t="shared" si="365"/>
        <v>1.5594355437356356E-3</v>
      </c>
    </row>
    <row r="5385" spans="30:33" x14ac:dyDescent="0.2">
      <c r="AD5385">
        <f t="shared" si="363"/>
        <v>5383</v>
      </c>
      <c r="AE5385">
        <f t="shared" si="362"/>
        <v>2.8928659362052368E-7</v>
      </c>
      <c r="AF5385">
        <f t="shared" si="364"/>
        <v>1.8051483441920669E-4</v>
      </c>
      <c r="AG5385">
        <f t="shared" si="365"/>
        <v>1.557229733459279E-3</v>
      </c>
    </row>
    <row r="5386" spans="30:33" x14ac:dyDescent="0.2">
      <c r="AD5386">
        <f t="shared" si="363"/>
        <v>5384</v>
      </c>
      <c r="AE5386">
        <f t="shared" si="362"/>
        <v>2.8882373507073086E-7</v>
      </c>
      <c r="AF5386">
        <f t="shared" si="364"/>
        <v>1.8022601068413594E-4</v>
      </c>
      <c r="AG5386">
        <f t="shared" si="365"/>
        <v>1.5550269896208149E-3</v>
      </c>
    </row>
    <row r="5387" spans="30:33" x14ac:dyDescent="0.2">
      <c r="AD5387">
        <f t="shared" si="363"/>
        <v>5385</v>
      </c>
      <c r="AE5387">
        <f t="shared" si="362"/>
        <v>2.8836161709461762E-7</v>
      </c>
      <c r="AF5387">
        <f t="shared" si="364"/>
        <v>1.7993764906704132E-4</v>
      </c>
      <c r="AG5387">
        <f t="shared" si="365"/>
        <v>1.5528273080545158E-3</v>
      </c>
    </row>
    <row r="5388" spans="30:33" x14ac:dyDescent="0.2">
      <c r="AD5388">
        <f t="shared" si="363"/>
        <v>5386</v>
      </c>
      <c r="AE5388">
        <f t="shared" si="362"/>
        <v>2.8790023850726627E-7</v>
      </c>
      <c r="AF5388">
        <f t="shared" si="364"/>
        <v>1.7964974882853405E-4</v>
      </c>
      <c r="AG5388">
        <f t="shared" si="365"/>
        <v>1.550630684600136E-3</v>
      </c>
    </row>
    <row r="5389" spans="30:33" x14ac:dyDescent="0.2">
      <c r="AD5389">
        <f t="shared" si="363"/>
        <v>5387</v>
      </c>
      <c r="AE5389">
        <f t="shared" si="362"/>
        <v>2.8743959812565459E-7</v>
      </c>
      <c r="AF5389">
        <f t="shared" si="364"/>
        <v>1.7936230923040839E-4</v>
      </c>
      <c r="AG5389">
        <f t="shared" si="365"/>
        <v>1.5484371151029013E-3</v>
      </c>
    </row>
    <row r="5390" spans="30:33" x14ac:dyDescent="0.2">
      <c r="AD5390">
        <f t="shared" si="363"/>
        <v>5388</v>
      </c>
      <c r="AE5390">
        <f t="shared" si="362"/>
        <v>2.8697969476865354E-7</v>
      </c>
      <c r="AF5390">
        <f t="shared" si="364"/>
        <v>1.7907532953563972E-4</v>
      </c>
      <c r="AG5390">
        <f t="shared" si="365"/>
        <v>1.5462465954135052E-3</v>
      </c>
    </row>
    <row r="5391" spans="30:33" x14ac:dyDescent="0.2">
      <c r="AD5391">
        <f t="shared" si="363"/>
        <v>5389</v>
      </c>
      <c r="AE5391">
        <f t="shared" si="362"/>
        <v>2.8652052725702368E-7</v>
      </c>
      <c r="AF5391">
        <f t="shared" si="364"/>
        <v>1.7878880900838267E-4</v>
      </c>
      <c r="AG5391">
        <f t="shared" si="365"/>
        <v>1.5440591213881007E-3</v>
      </c>
    </row>
    <row r="5392" spans="30:33" x14ac:dyDescent="0.2">
      <c r="AD5392">
        <f t="shared" si="363"/>
        <v>5390</v>
      </c>
      <c r="AE5392">
        <f t="shared" si="362"/>
        <v>2.8606209441341241E-7</v>
      </c>
      <c r="AF5392">
        <f t="shared" si="364"/>
        <v>1.7850274691396927E-4</v>
      </c>
      <c r="AG5392">
        <f t="shared" si="365"/>
        <v>1.5418746888882929E-3</v>
      </c>
    </row>
    <row r="5393" spans="30:33" x14ac:dyDescent="0.2">
      <c r="AD5393">
        <f t="shared" si="363"/>
        <v>5391</v>
      </c>
      <c r="AE5393">
        <f t="shared" si="362"/>
        <v>2.8560439506235097E-7</v>
      </c>
      <c r="AF5393">
        <f t="shared" si="364"/>
        <v>1.782171425189069E-4</v>
      </c>
      <c r="AG5393">
        <f t="shared" si="365"/>
        <v>1.5396932937811341E-3</v>
      </c>
    </row>
    <row r="5394" spans="30:33" x14ac:dyDescent="0.2">
      <c r="AD5394">
        <f t="shared" si="363"/>
        <v>5392</v>
      </c>
      <c r="AE5394">
        <f t="shared" si="362"/>
        <v>2.8514742803025117E-7</v>
      </c>
      <c r="AF5394">
        <f t="shared" si="364"/>
        <v>1.7793199509087666E-4</v>
      </c>
      <c r="AG5394">
        <f t="shared" si="365"/>
        <v>1.5375149319391142E-3</v>
      </c>
    </row>
    <row r="5395" spans="30:33" x14ac:dyDescent="0.2">
      <c r="AD5395">
        <f t="shared" si="363"/>
        <v>5393</v>
      </c>
      <c r="AE5395">
        <f t="shared" ref="AE5395:AE5458" si="366">AF5394*$AE$3</f>
        <v>2.8469119214540276E-7</v>
      </c>
      <c r="AF5395">
        <f t="shared" si="364"/>
        <v>1.7764730389873125E-4</v>
      </c>
      <c r="AG5395">
        <f t="shared" si="365"/>
        <v>1.535339599240157E-3</v>
      </c>
    </row>
    <row r="5396" spans="30:33" x14ac:dyDescent="0.2">
      <c r="AD5396">
        <f t="shared" si="363"/>
        <v>5394</v>
      </c>
      <c r="AE5396">
        <f t="shared" si="366"/>
        <v>2.8423568623797013E-7</v>
      </c>
      <c r="AF5396">
        <f t="shared" si="364"/>
        <v>1.7736306821249329E-4</v>
      </c>
      <c r="AG5396">
        <f t="shared" si="365"/>
        <v>1.5331672915676108E-3</v>
      </c>
    </row>
    <row r="5397" spans="30:33" x14ac:dyDescent="0.2">
      <c r="AD5397">
        <f t="shared" si="363"/>
        <v>5395</v>
      </c>
      <c r="AE5397">
        <f t="shared" si="366"/>
        <v>2.8378090913998938E-7</v>
      </c>
      <c r="AF5397">
        <f t="shared" si="364"/>
        <v>1.770792873033533E-4</v>
      </c>
      <c r="AG5397">
        <f t="shared" si="365"/>
        <v>1.5309980048102427E-3</v>
      </c>
    </row>
    <row r="5398" spans="30:33" x14ac:dyDescent="0.2">
      <c r="AD5398">
        <f t="shared" si="363"/>
        <v>5396</v>
      </c>
      <c r="AE5398">
        <f t="shared" si="366"/>
        <v>2.833268596853654E-7</v>
      </c>
      <c r="AF5398">
        <f t="shared" si="364"/>
        <v>1.7679596044366792E-4</v>
      </c>
      <c r="AG5398">
        <f t="shared" si="365"/>
        <v>1.5288317348622316E-3</v>
      </c>
    </row>
    <row r="5399" spans="30:33" x14ac:dyDescent="0.2">
      <c r="AD5399">
        <f t="shared" si="363"/>
        <v>5397</v>
      </c>
      <c r="AE5399">
        <f t="shared" si="366"/>
        <v>2.8287353670986878E-7</v>
      </c>
      <c r="AF5399">
        <f t="shared" si="364"/>
        <v>1.7651308690695805E-4</v>
      </c>
      <c r="AG5399">
        <f t="shared" si="365"/>
        <v>1.5266684776231618E-3</v>
      </c>
    </row>
    <row r="5400" spans="30:33" x14ac:dyDescent="0.2">
      <c r="AD5400">
        <f t="shared" si="363"/>
        <v>5398</v>
      </c>
      <c r="AE5400">
        <f t="shared" si="366"/>
        <v>2.8242093905113303E-7</v>
      </c>
      <c r="AF5400">
        <f t="shared" si="364"/>
        <v>1.7623066596790692E-4</v>
      </c>
      <c r="AG5400">
        <f t="shared" si="365"/>
        <v>1.524508228998016E-3</v>
      </c>
    </row>
    <row r="5401" spans="30:33" x14ac:dyDescent="0.2">
      <c r="AD5401">
        <f t="shared" si="363"/>
        <v>5399</v>
      </c>
      <c r="AE5401">
        <f t="shared" si="366"/>
        <v>2.8196906554865122E-7</v>
      </c>
      <c r="AF5401">
        <f t="shared" si="364"/>
        <v>1.7594869690235827E-4</v>
      </c>
      <c r="AG5401">
        <f t="shared" si="365"/>
        <v>1.522350984897168E-3</v>
      </c>
    </row>
    <row r="5402" spans="30:33" x14ac:dyDescent="0.2">
      <c r="AD5402">
        <f t="shared" si="363"/>
        <v>5400</v>
      </c>
      <c r="AE5402">
        <f t="shared" si="366"/>
        <v>2.8151791504377334E-7</v>
      </c>
      <c r="AF5402">
        <f t="shared" si="364"/>
        <v>1.7566717898731448E-4</v>
      </c>
      <c r="AG5402">
        <f t="shared" si="365"/>
        <v>1.520196741236376E-3</v>
      </c>
    </row>
    <row r="5403" spans="30:33" x14ac:dyDescent="0.2">
      <c r="AD5403">
        <f t="shared" si="363"/>
        <v>5401</v>
      </c>
      <c r="AE5403">
        <f t="shared" si="366"/>
        <v>2.8106748637970332E-7</v>
      </c>
      <c r="AF5403">
        <f t="shared" si="364"/>
        <v>1.7538611150093476E-4</v>
      </c>
      <c r="AG5403">
        <f t="shared" si="365"/>
        <v>1.5180454939367777E-3</v>
      </c>
    </row>
    <row r="5404" spans="30:33" x14ac:dyDescent="0.2">
      <c r="AD5404">
        <f t="shared" si="363"/>
        <v>5402</v>
      </c>
      <c r="AE5404">
        <f t="shared" si="366"/>
        <v>2.8061777840149576E-7</v>
      </c>
      <c r="AF5404">
        <f t="shared" si="364"/>
        <v>1.7510549372253326E-4</v>
      </c>
      <c r="AG5404">
        <f t="shared" si="365"/>
        <v>1.5158972389248801E-3</v>
      </c>
    </row>
    <row r="5405" spans="30:33" x14ac:dyDescent="0.2">
      <c r="AD5405">
        <f t="shared" si="363"/>
        <v>5403</v>
      </c>
      <c r="AE5405">
        <f t="shared" si="366"/>
        <v>2.8016878995605334E-7</v>
      </c>
      <c r="AF5405">
        <f t="shared" si="364"/>
        <v>1.7482532493257719E-4</v>
      </c>
      <c r="AG5405">
        <f t="shared" si="365"/>
        <v>1.5137519721325561E-3</v>
      </c>
    </row>
    <row r="5406" spans="30:33" x14ac:dyDescent="0.2">
      <c r="AD5406">
        <f t="shared" si="363"/>
        <v>5404</v>
      </c>
      <c r="AE5406">
        <f t="shared" si="366"/>
        <v>2.7972051989212363E-7</v>
      </c>
      <c r="AF5406">
        <f t="shared" si="364"/>
        <v>1.7454560441268507E-4</v>
      </c>
      <c r="AG5406">
        <f t="shared" si="365"/>
        <v>1.5116096894970362E-3</v>
      </c>
    </row>
    <row r="5407" spans="30:33" x14ac:dyDescent="0.2">
      <c r="AD5407">
        <f t="shared" si="363"/>
        <v>5405</v>
      </c>
      <c r="AE5407">
        <f t="shared" si="366"/>
        <v>2.7927296706029625E-7</v>
      </c>
      <c r="AF5407">
        <f t="shared" si="364"/>
        <v>1.7426633144562476E-4</v>
      </c>
      <c r="AG5407">
        <f t="shared" si="365"/>
        <v>1.5094703869609012E-3</v>
      </c>
    </row>
    <row r="5408" spans="30:33" x14ac:dyDescent="0.2">
      <c r="AD5408">
        <f t="shared" si="363"/>
        <v>5406</v>
      </c>
      <c r="AE5408">
        <f t="shared" si="366"/>
        <v>2.7882613031299975E-7</v>
      </c>
      <c r="AF5408">
        <f t="shared" si="364"/>
        <v>1.7398750531531174E-4</v>
      </c>
      <c r="AG5408">
        <f t="shared" si="365"/>
        <v>1.5073340604720767E-3</v>
      </c>
    </row>
    <row r="5409" spans="30:33" x14ac:dyDescent="0.2">
      <c r="AD5409">
        <f t="shared" si="363"/>
        <v>5407</v>
      </c>
      <c r="AE5409">
        <f t="shared" si="366"/>
        <v>2.7838000850449892E-7</v>
      </c>
      <c r="AF5409">
        <f t="shared" si="364"/>
        <v>1.7370912530680725E-4</v>
      </c>
      <c r="AG5409">
        <f t="shared" si="365"/>
        <v>1.5052007059838256E-3</v>
      </c>
    </row>
    <row r="5410" spans="30:33" x14ac:dyDescent="0.2">
      <c r="AD5410">
        <f t="shared" si="363"/>
        <v>5408</v>
      </c>
      <c r="AE5410">
        <f t="shared" si="366"/>
        <v>2.7793460049089171E-7</v>
      </c>
      <c r="AF5410">
        <f t="shared" si="364"/>
        <v>1.7343119070631634E-4</v>
      </c>
      <c r="AG5410">
        <f t="shared" si="365"/>
        <v>1.5030703194547424E-3</v>
      </c>
    </row>
    <row r="5411" spans="30:33" x14ac:dyDescent="0.2">
      <c r="AD5411">
        <f t="shared" ref="AD5411:AD5474" si="367">AD5410+1</f>
        <v>5409</v>
      </c>
      <c r="AE5411">
        <f t="shared" si="366"/>
        <v>2.7748990513010628E-7</v>
      </c>
      <c r="AF5411">
        <f t="shared" ref="AF5411:AF5474" si="368">AF5410*$AF$3</f>
        <v>1.7315370080118623E-4</v>
      </c>
      <c r="AG5411">
        <f t="shared" ref="AG5411:AG5474" si="369">AD5411*AE5411</f>
        <v>1.5009428968487449E-3</v>
      </c>
    </row>
    <row r="5412" spans="30:33" x14ac:dyDescent="0.2">
      <c r="AD5412">
        <f t="shared" si="367"/>
        <v>5410</v>
      </c>
      <c r="AE5412">
        <f t="shared" si="366"/>
        <v>2.7704592128189811E-7</v>
      </c>
      <c r="AF5412">
        <f t="shared" si="368"/>
        <v>1.7287665487990432E-4</v>
      </c>
      <c r="AG5412">
        <f t="shared" si="369"/>
        <v>1.4988184341350687E-3</v>
      </c>
    </row>
    <row r="5413" spans="30:33" x14ac:dyDescent="0.2">
      <c r="AD5413">
        <f t="shared" si="367"/>
        <v>5411</v>
      </c>
      <c r="AE5413">
        <f t="shared" si="366"/>
        <v>2.7660264780784703E-7</v>
      </c>
      <c r="AF5413">
        <f t="shared" si="368"/>
        <v>1.7260005223209646E-4</v>
      </c>
      <c r="AG5413">
        <f t="shared" si="369"/>
        <v>1.4966969272882603E-3</v>
      </c>
    </row>
    <row r="5414" spans="30:33" x14ac:dyDescent="0.2">
      <c r="AD5414">
        <f t="shared" si="367"/>
        <v>5412</v>
      </c>
      <c r="AE5414">
        <f t="shared" si="366"/>
        <v>2.7616008357135447E-7</v>
      </c>
      <c r="AF5414">
        <f t="shared" si="368"/>
        <v>1.7232389214852511E-4</v>
      </c>
      <c r="AG5414">
        <f t="shared" si="369"/>
        <v>1.4945783722881704E-3</v>
      </c>
    </row>
    <row r="5415" spans="30:33" x14ac:dyDescent="0.2">
      <c r="AD5415">
        <f t="shared" si="367"/>
        <v>5413</v>
      </c>
      <c r="AE5415">
        <f t="shared" si="366"/>
        <v>2.7571822743764028E-7</v>
      </c>
      <c r="AF5415">
        <f t="shared" si="368"/>
        <v>1.7204817392108747E-4</v>
      </c>
      <c r="AG5415">
        <f t="shared" si="369"/>
        <v>1.4924627651199467E-3</v>
      </c>
    </row>
    <row r="5416" spans="30:33" x14ac:dyDescent="0.2">
      <c r="AD5416">
        <f t="shared" si="367"/>
        <v>5414</v>
      </c>
      <c r="AE5416">
        <f t="shared" si="366"/>
        <v>2.7527707827374009E-7</v>
      </c>
      <c r="AF5416">
        <f t="shared" si="368"/>
        <v>1.7177289684281371E-4</v>
      </c>
      <c r="AG5416">
        <f t="shared" si="369"/>
        <v>1.4903501017740288E-3</v>
      </c>
    </row>
    <row r="5417" spans="30:33" x14ac:dyDescent="0.2">
      <c r="AD5417">
        <f t="shared" si="367"/>
        <v>5415</v>
      </c>
      <c r="AE5417">
        <f t="shared" si="366"/>
        <v>2.7483663494850205E-7</v>
      </c>
      <c r="AF5417">
        <f t="shared" si="368"/>
        <v>1.7149806020786521E-4</v>
      </c>
      <c r="AG5417">
        <f t="shared" si="369"/>
        <v>1.4882403782461387E-3</v>
      </c>
    </row>
    <row r="5418" spans="30:33" x14ac:dyDescent="0.2">
      <c r="AD5418">
        <f t="shared" si="367"/>
        <v>5416</v>
      </c>
      <c r="AE5418">
        <f t="shared" si="366"/>
        <v>2.7439689633258445E-7</v>
      </c>
      <c r="AF5418">
        <f t="shared" si="368"/>
        <v>1.7122366331153262E-4</v>
      </c>
      <c r="AG5418">
        <f t="shared" si="369"/>
        <v>1.4861335905372774E-3</v>
      </c>
    </row>
    <row r="5419" spans="30:33" x14ac:dyDescent="0.2">
      <c r="AD5419">
        <f t="shared" si="367"/>
        <v>5417</v>
      </c>
      <c r="AE5419">
        <f t="shared" si="366"/>
        <v>2.7395786129845235E-7</v>
      </c>
      <c r="AF5419">
        <f t="shared" si="368"/>
        <v>1.7094970545023416E-4</v>
      </c>
      <c r="AG5419">
        <f t="shared" si="369"/>
        <v>1.4840297346537163E-3</v>
      </c>
    </row>
    <row r="5420" spans="30:33" x14ac:dyDescent="0.2">
      <c r="AD5420">
        <f t="shared" si="367"/>
        <v>5418</v>
      </c>
      <c r="AE5420">
        <f t="shared" si="366"/>
        <v>2.735195287203748E-7</v>
      </c>
      <c r="AF5420">
        <f t="shared" si="368"/>
        <v>1.7067618592151378E-4</v>
      </c>
      <c r="AG5420">
        <f t="shared" si="369"/>
        <v>1.4819288066069906E-3</v>
      </c>
    </row>
    <row r="5421" spans="30:33" x14ac:dyDescent="0.2">
      <c r="AD5421">
        <f t="shared" si="367"/>
        <v>5419</v>
      </c>
      <c r="AE5421">
        <f t="shared" si="366"/>
        <v>2.7308189747442215E-7</v>
      </c>
      <c r="AF5421">
        <f t="shared" si="368"/>
        <v>1.7040310402403934E-4</v>
      </c>
      <c r="AG5421">
        <f t="shared" si="369"/>
        <v>1.4798308024138937E-3</v>
      </c>
    </row>
    <row r="5422" spans="30:33" x14ac:dyDescent="0.2">
      <c r="AD5422">
        <f t="shared" si="367"/>
        <v>5420</v>
      </c>
      <c r="AE5422">
        <f t="shared" si="366"/>
        <v>2.7264496643846306E-7</v>
      </c>
      <c r="AF5422">
        <f t="shared" si="368"/>
        <v>1.7013045905760088E-4</v>
      </c>
      <c r="AG5422">
        <f t="shared" si="369"/>
        <v>1.4777357180964699E-3</v>
      </c>
    </row>
    <row r="5423" spans="30:33" x14ac:dyDescent="0.2">
      <c r="AD5423">
        <f t="shared" si="367"/>
        <v>5421</v>
      </c>
      <c r="AE5423">
        <f t="shared" si="366"/>
        <v>2.7220873449216155E-7</v>
      </c>
      <c r="AF5423">
        <f t="shared" si="368"/>
        <v>1.698582503231087E-4</v>
      </c>
      <c r="AG5423">
        <f t="shared" si="369"/>
        <v>1.4756435496820078E-3</v>
      </c>
    </row>
    <row r="5424" spans="30:33" x14ac:dyDescent="0.2">
      <c r="AD5424">
        <f t="shared" si="367"/>
        <v>5422</v>
      </c>
      <c r="AE5424">
        <f t="shared" si="366"/>
        <v>2.7177320051697403E-7</v>
      </c>
      <c r="AF5424">
        <f t="shared" si="368"/>
        <v>1.6958647712259173E-4</v>
      </c>
      <c r="AG5424">
        <f t="shared" si="369"/>
        <v>1.4735542932030332E-3</v>
      </c>
    </row>
    <row r="5425" spans="30:33" x14ac:dyDescent="0.2">
      <c r="AD5425">
        <f t="shared" si="367"/>
        <v>5423</v>
      </c>
      <c r="AE5425">
        <f t="shared" si="366"/>
        <v>2.7133836339614692E-7</v>
      </c>
      <c r="AF5425">
        <f t="shared" si="368"/>
        <v>1.6931513875919558E-4</v>
      </c>
      <c r="AG5425">
        <f t="shared" si="369"/>
        <v>1.4714679446973047E-3</v>
      </c>
    </row>
    <row r="5426" spans="30:33" x14ac:dyDescent="0.2">
      <c r="AD5426">
        <f t="shared" si="367"/>
        <v>5424</v>
      </c>
      <c r="AE5426">
        <f t="shared" si="366"/>
        <v>2.7090422201471305E-7</v>
      </c>
      <c r="AF5426">
        <f t="shared" si="368"/>
        <v>1.6904423453718086E-4</v>
      </c>
      <c r="AG5426">
        <f t="shared" si="369"/>
        <v>1.4693845002078036E-3</v>
      </c>
    </row>
    <row r="5427" spans="30:33" x14ac:dyDescent="0.2">
      <c r="AD5427">
        <f t="shared" si="367"/>
        <v>5425</v>
      </c>
      <c r="AE5427">
        <f t="shared" si="366"/>
        <v>2.7047077525948951E-7</v>
      </c>
      <c r="AF5427">
        <f t="shared" si="368"/>
        <v>1.6877376376192135E-4</v>
      </c>
      <c r="AG5427">
        <f t="shared" si="369"/>
        <v>1.4673039557827306E-3</v>
      </c>
    </row>
    <row r="5428" spans="30:33" x14ac:dyDescent="0.2">
      <c r="AD5428">
        <f t="shared" si="367"/>
        <v>5426</v>
      </c>
      <c r="AE5428">
        <f t="shared" si="366"/>
        <v>2.7003802201907426E-7</v>
      </c>
      <c r="AF5428">
        <f t="shared" si="368"/>
        <v>1.6850372573990228E-4</v>
      </c>
      <c r="AG5428">
        <f t="shared" si="369"/>
        <v>1.4652263074754969E-3</v>
      </c>
    </row>
    <row r="5429" spans="30:33" x14ac:dyDescent="0.2">
      <c r="AD5429">
        <f t="shared" si="367"/>
        <v>5427</v>
      </c>
      <c r="AE5429">
        <f t="shared" si="366"/>
        <v>2.6960596118384379E-7</v>
      </c>
      <c r="AF5429">
        <f t="shared" si="368"/>
        <v>1.6823411977871843E-4</v>
      </c>
      <c r="AG5429">
        <f t="shared" si="369"/>
        <v>1.4631515513447203E-3</v>
      </c>
    </row>
    <row r="5430" spans="30:33" x14ac:dyDescent="0.2">
      <c r="AD5430">
        <f t="shared" si="367"/>
        <v>5428</v>
      </c>
      <c r="AE5430">
        <f t="shared" si="366"/>
        <v>2.691745916459496E-7</v>
      </c>
      <c r="AF5430">
        <f t="shared" si="368"/>
        <v>1.6796494518707248E-4</v>
      </c>
      <c r="AG5430">
        <f t="shared" si="369"/>
        <v>1.4610796834542143E-3</v>
      </c>
    </row>
    <row r="5431" spans="30:33" x14ac:dyDescent="0.2">
      <c r="AD5431">
        <f t="shared" si="367"/>
        <v>5429</v>
      </c>
      <c r="AE5431">
        <f t="shared" si="366"/>
        <v>2.687439122993161E-7</v>
      </c>
      <c r="AF5431">
        <f t="shared" si="368"/>
        <v>1.6769620127477316E-4</v>
      </c>
      <c r="AG5431">
        <f t="shared" si="369"/>
        <v>1.459010699872987E-3</v>
      </c>
    </row>
    <row r="5432" spans="30:33" x14ac:dyDescent="0.2">
      <c r="AD5432">
        <f t="shared" si="367"/>
        <v>5430</v>
      </c>
      <c r="AE5432">
        <f t="shared" si="366"/>
        <v>2.6831392203963721E-7</v>
      </c>
      <c r="AF5432">
        <f t="shared" si="368"/>
        <v>1.6742788735273352E-4</v>
      </c>
      <c r="AG5432">
        <f t="shared" si="369"/>
        <v>1.45694459667523E-3</v>
      </c>
    </row>
    <row r="5433" spans="30:33" x14ac:dyDescent="0.2">
      <c r="AD5433">
        <f t="shared" si="367"/>
        <v>5431</v>
      </c>
      <c r="AE5433">
        <f t="shared" si="366"/>
        <v>2.6788461976437377E-7</v>
      </c>
      <c r="AF5433">
        <f t="shared" si="368"/>
        <v>1.6716000273296914E-4</v>
      </c>
      <c r="AG5433">
        <f t="shared" si="369"/>
        <v>1.4548813699403139E-3</v>
      </c>
    </row>
    <row r="5434" spans="30:33" x14ac:dyDescent="0.2">
      <c r="AD5434">
        <f t="shared" si="367"/>
        <v>5432</v>
      </c>
      <c r="AE5434">
        <f t="shared" si="366"/>
        <v>2.6745600437275077E-7</v>
      </c>
      <c r="AF5434">
        <f t="shared" si="368"/>
        <v>1.668925467285964E-4</v>
      </c>
      <c r="AG5434">
        <f t="shared" si="369"/>
        <v>1.4528210157527821E-3</v>
      </c>
    </row>
    <row r="5435" spans="30:33" x14ac:dyDescent="0.2">
      <c r="AD5435">
        <f t="shared" si="367"/>
        <v>5433</v>
      </c>
      <c r="AE5435">
        <f t="shared" si="366"/>
        <v>2.6702807476575434E-7</v>
      </c>
      <c r="AF5435">
        <f t="shared" si="368"/>
        <v>1.6662551865383063E-4</v>
      </c>
      <c r="AG5435">
        <f t="shared" si="369"/>
        <v>1.4507635302023433E-3</v>
      </c>
    </row>
    <row r="5436" spans="30:33" x14ac:dyDescent="0.2">
      <c r="AD5436">
        <f t="shared" si="367"/>
        <v>5434</v>
      </c>
      <c r="AE5436">
        <f t="shared" si="366"/>
        <v>2.6660082984612912E-7</v>
      </c>
      <c r="AF5436">
        <f t="shared" si="368"/>
        <v>1.6635891782398448E-4</v>
      </c>
      <c r="AG5436">
        <f t="shared" si="369"/>
        <v>1.4487089093838657E-3</v>
      </c>
    </row>
    <row r="5437" spans="30:33" x14ac:dyDescent="0.2">
      <c r="AD5437">
        <f t="shared" si="367"/>
        <v>5435</v>
      </c>
      <c r="AE5437">
        <f t="shared" si="366"/>
        <v>2.661742685183753E-7</v>
      </c>
      <c r="AF5437">
        <f t="shared" si="368"/>
        <v>1.6609274355546609E-4</v>
      </c>
      <c r="AG5437">
        <f t="shared" si="369"/>
        <v>1.4466571493973698E-3</v>
      </c>
    </row>
    <row r="5438" spans="30:33" x14ac:dyDescent="0.2">
      <c r="AD5438">
        <f t="shared" si="367"/>
        <v>5436</v>
      </c>
      <c r="AE5438">
        <f t="shared" si="366"/>
        <v>2.6574838968874588E-7</v>
      </c>
      <c r="AF5438">
        <f t="shared" si="368"/>
        <v>1.6582699516577733E-4</v>
      </c>
      <c r="AG5438">
        <f t="shared" si="369"/>
        <v>1.4446082463480225E-3</v>
      </c>
    </row>
    <row r="5439" spans="30:33" x14ac:dyDescent="0.2">
      <c r="AD5439">
        <f t="shared" si="367"/>
        <v>5437</v>
      </c>
      <c r="AE5439">
        <f t="shared" si="366"/>
        <v>2.6532319226524385E-7</v>
      </c>
      <c r="AF5439">
        <f t="shared" si="368"/>
        <v>1.6556167197351209E-4</v>
      </c>
      <c r="AG5439">
        <f t="shared" si="369"/>
        <v>1.4425621963461309E-3</v>
      </c>
    </row>
    <row r="5440" spans="30:33" x14ac:dyDescent="0.2">
      <c r="AD5440">
        <f t="shared" si="367"/>
        <v>5438</v>
      </c>
      <c r="AE5440">
        <f t="shared" si="366"/>
        <v>2.648986751576195E-7</v>
      </c>
      <c r="AF5440">
        <f t="shared" si="368"/>
        <v>1.6529677329835447E-4</v>
      </c>
      <c r="AG5440">
        <f t="shared" si="369"/>
        <v>1.4405189955071348E-3</v>
      </c>
    </row>
    <row r="5441" spans="30:33" x14ac:dyDescent="0.2">
      <c r="AD5441">
        <f t="shared" si="367"/>
        <v>5439</v>
      </c>
      <c r="AE5441">
        <f t="shared" si="366"/>
        <v>2.6447483727736725E-7</v>
      </c>
      <c r="AF5441">
        <f t="shared" si="368"/>
        <v>1.650322984610771E-4</v>
      </c>
      <c r="AG5441">
        <f t="shared" si="369"/>
        <v>1.4384786399516004E-3</v>
      </c>
    </row>
    <row r="5442" spans="30:33" x14ac:dyDescent="0.2">
      <c r="AD5442">
        <f t="shared" si="367"/>
        <v>5440</v>
      </c>
      <c r="AE5442">
        <f t="shared" si="366"/>
        <v>2.6405167753772349E-7</v>
      </c>
      <c r="AF5442">
        <f t="shared" si="368"/>
        <v>1.6476824678353938E-4</v>
      </c>
      <c r="AG5442">
        <f t="shared" si="369"/>
        <v>1.4364411258052157E-3</v>
      </c>
    </row>
    <row r="5443" spans="30:33" x14ac:dyDescent="0.2">
      <c r="AD5443">
        <f t="shared" si="367"/>
        <v>5441</v>
      </c>
      <c r="AE5443">
        <f t="shared" si="366"/>
        <v>2.6362919485366312E-7</v>
      </c>
      <c r="AF5443">
        <f t="shared" si="368"/>
        <v>1.645046175886857E-4</v>
      </c>
      <c r="AG5443">
        <f t="shared" si="369"/>
        <v>1.4344064491987811E-3</v>
      </c>
    </row>
    <row r="5444" spans="30:33" x14ac:dyDescent="0.2">
      <c r="AD5444">
        <f t="shared" si="367"/>
        <v>5442</v>
      </c>
      <c r="AE5444">
        <f t="shared" si="366"/>
        <v>2.6320738814189722E-7</v>
      </c>
      <c r="AF5444">
        <f t="shared" si="368"/>
        <v>1.6424141020054381E-4</v>
      </c>
      <c r="AG5444">
        <f t="shared" si="369"/>
        <v>1.4323746062682046E-3</v>
      </c>
    </row>
    <row r="5445" spans="30:33" x14ac:dyDescent="0.2">
      <c r="AD5445">
        <f t="shared" si="367"/>
        <v>5443</v>
      </c>
      <c r="AE5445">
        <f t="shared" si="366"/>
        <v>2.6278625632087023E-7</v>
      </c>
      <c r="AF5445">
        <f t="shared" si="368"/>
        <v>1.6397862394422293E-4</v>
      </c>
      <c r="AG5445">
        <f t="shared" si="369"/>
        <v>1.4303455931544966E-3</v>
      </c>
    </row>
    <row r="5446" spans="30:33" x14ac:dyDescent="0.2">
      <c r="AD5446">
        <f t="shared" si="367"/>
        <v>5444</v>
      </c>
      <c r="AE5446">
        <f t="shared" si="366"/>
        <v>2.6236579831075679E-7</v>
      </c>
      <c r="AF5446">
        <f t="shared" si="368"/>
        <v>1.6371625814591217E-4</v>
      </c>
      <c r="AG5446">
        <f t="shared" si="369"/>
        <v>1.4283194060037601E-3</v>
      </c>
    </row>
    <row r="5447" spans="30:33" x14ac:dyDescent="0.2">
      <c r="AD5447">
        <f t="shared" si="367"/>
        <v>5445</v>
      </c>
      <c r="AE5447">
        <f t="shared" si="366"/>
        <v>2.6194601303345958E-7</v>
      </c>
      <c r="AF5447">
        <f t="shared" si="368"/>
        <v>1.634543121328787E-4</v>
      </c>
      <c r="AG5447">
        <f t="shared" si="369"/>
        <v>1.4262960409671874E-3</v>
      </c>
    </row>
    <row r="5448" spans="30:33" x14ac:dyDescent="0.2">
      <c r="AD5448">
        <f t="shared" si="367"/>
        <v>5446</v>
      </c>
      <c r="AE5448">
        <f t="shared" si="366"/>
        <v>2.6152689941260607E-7</v>
      </c>
      <c r="AF5448">
        <f t="shared" si="368"/>
        <v>1.6319278523346608E-4</v>
      </c>
      <c r="AG5448">
        <f t="shared" si="369"/>
        <v>1.4242754942010527E-3</v>
      </c>
    </row>
    <row r="5449" spans="30:33" x14ac:dyDescent="0.2">
      <c r="AD5449">
        <f t="shared" si="367"/>
        <v>5447</v>
      </c>
      <c r="AE5449">
        <f t="shared" si="366"/>
        <v>2.6110845637354587E-7</v>
      </c>
      <c r="AF5449">
        <f t="shared" si="368"/>
        <v>1.6293167677709251E-4</v>
      </c>
      <c r="AG5449">
        <f t="shared" si="369"/>
        <v>1.4222577618667044E-3</v>
      </c>
    </row>
    <row r="5450" spans="30:33" x14ac:dyDescent="0.2">
      <c r="AD5450">
        <f t="shared" si="367"/>
        <v>5448</v>
      </c>
      <c r="AE5450">
        <f t="shared" si="366"/>
        <v>2.6069068284334812E-7</v>
      </c>
      <c r="AF5450">
        <f t="shared" si="368"/>
        <v>1.6267098609424916E-4</v>
      </c>
      <c r="AG5450">
        <f t="shared" si="369"/>
        <v>1.4202428401305606E-3</v>
      </c>
    </row>
    <row r="5451" spans="30:33" x14ac:dyDescent="0.2">
      <c r="AD5451">
        <f t="shared" si="367"/>
        <v>5449</v>
      </c>
      <c r="AE5451">
        <f t="shared" si="366"/>
        <v>2.6027357775079877E-7</v>
      </c>
      <c r="AF5451">
        <f t="shared" si="368"/>
        <v>1.6241071251649834E-4</v>
      </c>
      <c r="AG5451">
        <f t="shared" si="369"/>
        <v>1.4182307251641025E-3</v>
      </c>
    </row>
    <row r="5452" spans="30:33" x14ac:dyDescent="0.2">
      <c r="AD5452">
        <f t="shared" si="367"/>
        <v>5450</v>
      </c>
      <c r="AE5452">
        <f t="shared" si="366"/>
        <v>2.5985714002639746E-7</v>
      </c>
      <c r="AF5452">
        <f t="shared" si="368"/>
        <v>1.6215085537647195E-4</v>
      </c>
      <c r="AG5452">
        <f t="shared" si="369"/>
        <v>1.4162214131438662E-3</v>
      </c>
    </row>
    <row r="5453" spans="30:33" x14ac:dyDescent="0.2">
      <c r="AD5453">
        <f t="shared" si="367"/>
        <v>5451</v>
      </c>
      <c r="AE5453">
        <f t="shared" si="366"/>
        <v>2.5944136860235524E-7</v>
      </c>
      <c r="AF5453">
        <f t="shared" si="368"/>
        <v>1.618914140078696E-4</v>
      </c>
      <c r="AG5453">
        <f t="shared" si="369"/>
        <v>1.4142149002514383E-3</v>
      </c>
    </row>
    <row r="5454" spans="30:33" x14ac:dyDescent="0.2">
      <c r="AD5454">
        <f t="shared" si="367"/>
        <v>5452</v>
      </c>
      <c r="AE5454">
        <f t="shared" si="366"/>
        <v>2.590262624125915E-7</v>
      </c>
      <c r="AF5454">
        <f t="shared" si="368"/>
        <v>1.6163238774545701E-4</v>
      </c>
      <c r="AG5454">
        <f t="shared" si="369"/>
        <v>1.4122111826734489E-3</v>
      </c>
    </row>
    <row r="5455" spans="30:33" x14ac:dyDescent="0.2">
      <c r="AD5455">
        <f t="shared" si="367"/>
        <v>5453</v>
      </c>
      <c r="AE5455">
        <f t="shared" si="366"/>
        <v>2.5861182039273132E-7</v>
      </c>
      <c r="AF5455">
        <f t="shared" si="368"/>
        <v>1.6137377592506427E-4</v>
      </c>
      <c r="AG5455">
        <f t="shared" si="369"/>
        <v>1.4102102566015638E-3</v>
      </c>
    </row>
    <row r="5456" spans="30:33" x14ac:dyDescent="0.2">
      <c r="AD5456">
        <f t="shared" si="367"/>
        <v>5454</v>
      </c>
      <c r="AE5456">
        <f t="shared" si="366"/>
        <v>2.5819804148010294E-7</v>
      </c>
      <c r="AF5456">
        <f t="shared" si="368"/>
        <v>1.6111557788358417E-4</v>
      </c>
      <c r="AG5456">
        <f t="shared" si="369"/>
        <v>1.4082121182324814E-3</v>
      </c>
    </row>
    <row r="5457" spans="30:33" x14ac:dyDescent="0.2">
      <c r="AD5457">
        <f t="shared" si="367"/>
        <v>5455</v>
      </c>
      <c r="AE5457">
        <f t="shared" si="366"/>
        <v>2.5778492461373481E-7</v>
      </c>
      <c r="AF5457">
        <f t="shared" si="368"/>
        <v>1.6085779295897044E-4</v>
      </c>
      <c r="AG5457">
        <f t="shared" si="369"/>
        <v>1.4062167637679233E-3</v>
      </c>
    </row>
    <row r="5458" spans="30:33" x14ac:dyDescent="0.2">
      <c r="AD5458">
        <f t="shared" si="367"/>
        <v>5456</v>
      </c>
      <c r="AE5458">
        <f t="shared" si="366"/>
        <v>2.5737246873435283E-7</v>
      </c>
      <c r="AF5458">
        <f t="shared" si="368"/>
        <v>1.6060042049023608E-4</v>
      </c>
      <c r="AG5458">
        <f t="shared" si="369"/>
        <v>1.4042241894146291E-3</v>
      </c>
    </row>
    <row r="5459" spans="30:33" x14ac:dyDescent="0.2">
      <c r="AD5459">
        <f t="shared" si="367"/>
        <v>5457</v>
      </c>
      <c r="AE5459">
        <f t="shared" ref="AE5459:AE5522" si="370">AF5458*$AE$3</f>
        <v>2.5696067278437786E-7</v>
      </c>
      <c r="AF5459">
        <f t="shared" si="368"/>
        <v>1.6034345981745169E-4</v>
      </c>
      <c r="AG5459">
        <f t="shared" si="369"/>
        <v>1.4022343913843501E-3</v>
      </c>
    </row>
    <row r="5460" spans="30:33" x14ac:dyDescent="0.2">
      <c r="AD5460">
        <f t="shared" si="367"/>
        <v>5458</v>
      </c>
      <c r="AE5460">
        <f t="shared" si="370"/>
        <v>2.5654953570792283E-7</v>
      </c>
      <c r="AF5460">
        <f t="shared" si="368"/>
        <v>1.6008691028174377E-4</v>
      </c>
      <c r="AG5460">
        <f t="shared" si="369"/>
        <v>1.4002473658938429E-3</v>
      </c>
    </row>
    <row r="5461" spans="30:33" x14ac:dyDescent="0.2">
      <c r="AD5461">
        <f t="shared" si="367"/>
        <v>5459</v>
      </c>
      <c r="AE5461">
        <f t="shared" si="370"/>
        <v>2.5613905645079012E-7</v>
      </c>
      <c r="AF5461">
        <f t="shared" si="368"/>
        <v>1.5983077122529296E-4</v>
      </c>
      <c r="AG5461">
        <f t="shared" si="369"/>
        <v>1.3982631091648632E-3</v>
      </c>
    </row>
    <row r="5462" spans="30:33" x14ac:dyDescent="0.2">
      <c r="AD5462">
        <f t="shared" si="367"/>
        <v>5460</v>
      </c>
      <c r="AE5462">
        <f t="shared" si="370"/>
        <v>2.5572923396046887E-7</v>
      </c>
      <c r="AF5462">
        <f t="shared" si="368"/>
        <v>1.5957504199133249E-4</v>
      </c>
      <c r="AG5462">
        <f t="shared" si="369"/>
        <v>1.3962816174241601E-3</v>
      </c>
    </row>
    <row r="5463" spans="30:33" x14ac:dyDescent="0.2">
      <c r="AD5463">
        <f t="shared" si="367"/>
        <v>5461</v>
      </c>
      <c r="AE5463">
        <f t="shared" si="370"/>
        <v>2.5532006718613212E-7</v>
      </c>
      <c r="AF5463">
        <f t="shared" si="368"/>
        <v>1.5931972192414636E-4</v>
      </c>
      <c r="AG5463">
        <f t="shared" si="369"/>
        <v>1.3943028869034676E-3</v>
      </c>
    </row>
    <row r="5464" spans="30:33" x14ac:dyDescent="0.2">
      <c r="AD5464">
        <f t="shared" si="367"/>
        <v>5462</v>
      </c>
      <c r="AE5464">
        <f t="shared" si="370"/>
        <v>2.5491155507863428E-7</v>
      </c>
      <c r="AF5464">
        <f t="shared" si="368"/>
        <v>1.5906481036906771E-4</v>
      </c>
      <c r="AG5464">
        <f t="shared" si="369"/>
        <v>1.3923269138395003E-3</v>
      </c>
    </row>
    <row r="5465" spans="30:33" x14ac:dyDescent="0.2">
      <c r="AD5465">
        <f t="shared" si="367"/>
        <v>5463</v>
      </c>
      <c r="AE5465">
        <f t="shared" si="370"/>
        <v>2.5450369659050846E-7</v>
      </c>
      <c r="AF5465">
        <f t="shared" si="368"/>
        <v>1.5881030667247719E-4</v>
      </c>
      <c r="AG5465">
        <f t="shared" si="369"/>
        <v>1.3903536944739477E-3</v>
      </c>
    </row>
    <row r="5466" spans="30:33" x14ac:dyDescent="0.2">
      <c r="AD5466">
        <f t="shared" si="367"/>
        <v>5464</v>
      </c>
      <c r="AE5466">
        <f t="shared" si="370"/>
        <v>2.5409649067596364E-7</v>
      </c>
      <c r="AF5466">
        <f t="shared" si="368"/>
        <v>1.5855621018180121E-4</v>
      </c>
      <c r="AG5466">
        <f t="shared" si="369"/>
        <v>1.3883832250534652E-3</v>
      </c>
    </row>
    <row r="5467" spans="30:33" x14ac:dyDescent="0.2">
      <c r="AD5467">
        <f t="shared" si="367"/>
        <v>5465</v>
      </c>
      <c r="AE5467">
        <f t="shared" si="370"/>
        <v>2.5368993629088204E-7</v>
      </c>
      <c r="AF5467">
        <f t="shared" si="368"/>
        <v>1.5830252024551033E-4</v>
      </c>
      <c r="AG5467">
        <f t="shared" si="369"/>
        <v>1.3864155018296703E-3</v>
      </c>
    </row>
    <row r="5468" spans="30:33" x14ac:dyDescent="0.2">
      <c r="AD5468">
        <f t="shared" si="367"/>
        <v>5466</v>
      </c>
      <c r="AE5468">
        <f t="shared" si="370"/>
        <v>2.5328403239281663E-7</v>
      </c>
      <c r="AF5468">
        <f t="shared" si="368"/>
        <v>1.5804923621311751E-4</v>
      </c>
      <c r="AG5468">
        <f t="shared" si="369"/>
        <v>1.3844505210591357E-3</v>
      </c>
    </row>
    <row r="5469" spans="30:33" x14ac:dyDescent="0.2">
      <c r="AD5469">
        <f t="shared" si="367"/>
        <v>5467</v>
      </c>
      <c r="AE5469">
        <f t="shared" si="370"/>
        <v>2.5287877794098815E-7</v>
      </c>
      <c r="AF5469">
        <f t="shared" si="368"/>
        <v>1.5779635743517651E-4</v>
      </c>
      <c r="AG5469">
        <f t="shared" si="369"/>
        <v>1.3824882790033823E-3</v>
      </c>
    </row>
    <row r="5470" spans="30:33" x14ac:dyDescent="0.2">
      <c r="AD5470">
        <f t="shared" si="367"/>
        <v>5468</v>
      </c>
      <c r="AE5470">
        <f t="shared" si="370"/>
        <v>2.5247417189628254E-7</v>
      </c>
      <c r="AF5470">
        <f t="shared" si="368"/>
        <v>1.5754388326328023E-4</v>
      </c>
      <c r="AG5470">
        <f t="shared" si="369"/>
        <v>1.3805287719288728E-3</v>
      </c>
    </row>
    <row r="5471" spans="30:33" x14ac:dyDescent="0.2">
      <c r="AD5471">
        <f t="shared" si="367"/>
        <v>5469</v>
      </c>
      <c r="AE5471">
        <f t="shared" si="370"/>
        <v>2.5207021322124848E-7</v>
      </c>
      <c r="AF5471">
        <f t="shared" si="368"/>
        <v>1.5729181305005897E-4</v>
      </c>
      <c r="AG5471">
        <f t="shared" si="369"/>
        <v>1.378571996107008E-3</v>
      </c>
    </row>
    <row r="5472" spans="30:33" x14ac:dyDescent="0.2">
      <c r="AD5472">
        <f t="shared" si="367"/>
        <v>5470</v>
      </c>
      <c r="AE5472">
        <f t="shared" si="370"/>
        <v>2.5166690088009445E-7</v>
      </c>
      <c r="AF5472">
        <f t="shared" si="368"/>
        <v>1.5704014614917886E-4</v>
      </c>
      <c r="AG5472">
        <f t="shared" si="369"/>
        <v>1.3766179478141166E-3</v>
      </c>
    </row>
    <row r="5473" spans="30:33" x14ac:dyDescent="0.2">
      <c r="AD5473">
        <f t="shared" si="367"/>
        <v>5471</v>
      </c>
      <c r="AE5473">
        <f t="shared" si="370"/>
        <v>2.5126423383868628E-7</v>
      </c>
      <c r="AF5473">
        <f t="shared" si="368"/>
        <v>1.5678888191534017E-4</v>
      </c>
      <c r="AG5473">
        <f t="shared" si="369"/>
        <v>1.3746666233314525E-3</v>
      </c>
    </row>
    <row r="5474" spans="30:33" x14ac:dyDescent="0.2">
      <c r="AD5474">
        <f t="shared" si="367"/>
        <v>5472</v>
      </c>
      <c r="AE5474">
        <f t="shared" si="370"/>
        <v>2.5086221106454437E-7</v>
      </c>
      <c r="AF5474">
        <f t="shared" si="368"/>
        <v>1.5653801970427563E-4</v>
      </c>
      <c r="AG5474">
        <f t="shared" si="369"/>
        <v>1.3727180189451868E-3</v>
      </c>
    </row>
    <row r="5475" spans="30:33" x14ac:dyDescent="0.2">
      <c r="AD5475">
        <f t="shared" ref="AD5475:AD5538" si="371">AD5474+1</f>
        <v>5473</v>
      </c>
      <c r="AE5475">
        <f t="shared" si="370"/>
        <v>2.5046083152684113E-7</v>
      </c>
      <c r="AF5475">
        <f t="shared" ref="AF5475:AF5538" si="372">AF5474*$AF$3</f>
        <v>1.5628755887274877E-4</v>
      </c>
      <c r="AG5475">
        <f t="shared" ref="AG5475:AG5538" si="373">AD5475*AE5475</f>
        <v>1.3707721309464014E-3</v>
      </c>
    </row>
    <row r="5476" spans="30:33" x14ac:dyDescent="0.2">
      <c r="AD5476">
        <f t="shared" si="371"/>
        <v>5474</v>
      </c>
      <c r="AE5476">
        <f t="shared" si="370"/>
        <v>2.5006009419639817E-7</v>
      </c>
      <c r="AF5476">
        <f t="shared" si="372"/>
        <v>1.5603749877855235E-4</v>
      </c>
      <c r="AG5476">
        <f t="shared" si="373"/>
        <v>1.3688289556310835E-3</v>
      </c>
    </row>
    <row r="5477" spans="30:33" x14ac:dyDescent="0.2">
      <c r="AD5477">
        <f t="shared" si="371"/>
        <v>5475</v>
      </c>
      <c r="AE5477">
        <f t="shared" si="370"/>
        <v>2.4965999804568389E-7</v>
      </c>
      <c r="AF5477">
        <f t="shared" si="372"/>
        <v>1.5578783878050667E-4</v>
      </c>
      <c r="AG5477">
        <f t="shared" si="373"/>
        <v>1.3668884893001192E-3</v>
      </c>
    </row>
    <row r="5478" spans="30:33" x14ac:dyDescent="0.2">
      <c r="AD5478">
        <f t="shared" si="371"/>
        <v>5476</v>
      </c>
      <c r="AE5478">
        <f t="shared" si="370"/>
        <v>2.4926054204881081E-7</v>
      </c>
      <c r="AF5478">
        <f t="shared" si="372"/>
        <v>1.5553857823845786E-4</v>
      </c>
      <c r="AG5478">
        <f t="shared" si="373"/>
        <v>1.3649507282592879E-3</v>
      </c>
    </row>
    <row r="5479" spans="30:33" x14ac:dyDescent="0.2">
      <c r="AD5479">
        <f t="shared" si="371"/>
        <v>5477</v>
      </c>
      <c r="AE5479">
        <f t="shared" si="370"/>
        <v>2.4886172518153269E-7</v>
      </c>
      <c r="AF5479">
        <f t="shared" si="372"/>
        <v>1.5528971651327633E-4</v>
      </c>
      <c r="AG5479">
        <f t="shared" si="373"/>
        <v>1.3630156688192545E-3</v>
      </c>
    </row>
    <row r="5480" spans="30:33" x14ac:dyDescent="0.2">
      <c r="AD5480">
        <f t="shared" si="371"/>
        <v>5478</v>
      </c>
      <c r="AE5480">
        <f t="shared" si="370"/>
        <v>2.4846354642124223E-7</v>
      </c>
      <c r="AF5480">
        <f t="shared" si="372"/>
        <v>1.5504125296685509E-4</v>
      </c>
      <c r="AG5480">
        <f t="shared" si="373"/>
        <v>1.361083307295565E-3</v>
      </c>
    </row>
    <row r="5481" spans="30:33" x14ac:dyDescent="0.2">
      <c r="AD5481">
        <f t="shared" si="371"/>
        <v>5479</v>
      </c>
      <c r="AE5481">
        <f t="shared" si="370"/>
        <v>2.4806600474696827E-7</v>
      </c>
      <c r="AF5481">
        <f t="shared" si="372"/>
        <v>1.5479318696210811E-4</v>
      </c>
      <c r="AG5481">
        <f t="shared" si="373"/>
        <v>1.3591536400086391E-3</v>
      </c>
    </row>
    <row r="5482" spans="30:33" x14ac:dyDescent="0.2">
      <c r="AD5482">
        <f t="shared" si="371"/>
        <v>5480</v>
      </c>
      <c r="AE5482">
        <f t="shared" si="370"/>
        <v>2.4766909913937309E-7</v>
      </c>
      <c r="AF5482">
        <f t="shared" si="372"/>
        <v>1.5454551786296873E-4</v>
      </c>
      <c r="AG5482">
        <f t="shared" si="373"/>
        <v>1.3572266632837645E-3</v>
      </c>
    </row>
    <row r="5483" spans="30:33" x14ac:dyDescent="0.2">
      <c r="AD5483">
        <f t="shared" si="371"/>
        <v>5481</v>
      </c>
      <c r="AE5483">
        <f t="shared" si="370"/>
        <v>2.4727282858075009E-7</v>
      </c>
      <c r="AF5483">
        <f t="shared" si="372"/>
        <v>1.5429824503438797E-4</v>
      </c>
      <c r="AG5483">
        <f t="shared" si="373"/>
        <v>1.3553023734510913E-3</v>
      </c>
    </row>
    <row r="5484" spans="30:33" x14ac:dyDescent="0.2">
      <c r="AD5484">
        <f t="shared" si="371"/>
        <v>5482</v>
      </c>
      <c r="AE5484">
        <f t="shared" si="370"/>
        <v>2.4687719205502085E-7</v>
      </c>
      <c r="AF5484">
        <f t="shared" si="372"/>
        <v>1.5405136784233295E-4</v>
      </c>
      <c r="AG5484">
        <f t="shared" si="373"/>
        <v>1.3533807668456243E-3</v>
      </c>
    </row>
    <row r="5485" spans="30:33" x14ac:dyDescent="0.2">
      <c r="AD5485">
        <f t="shared" si="371"/>
        <v>5483</v>
      </c>
      <c r="AE5485">
        <f t="shared" si="370"/>
        <v>2.4648218854773281E-7</v>
      </c>
      <c r="AF5485">
        <f t="shared" si="372"/>
        <v>1.5380488565378521E-4</v>
      </c>
      <c r="AG5485">
        <f t="shared" si="373"/>
        <v>1.351461839807219E-3</v>
      </c>
    </row>
    <row r="5486" spans="30:33" x14ac:dyDescent="0.2">
      <c r="AD5486">
        <f t="shared" si="371"/>
        <v>5484</v>
      </c>
      <c r="AE5486">
        <f t="shared" si="370"/>
        <v>2.4608781704605643E-7</v>
      </c>
      <c r="AF5486">
        <f t="shared" si="372"/>
        <v>1.5355879783673915E-4</v>
      </c>
      <c r="AG5486">
        <f t="shared" si="373"/>
        <v>1.3495455886805734E-3</v>
      </c>
    </row>
    <row r="5487" spans="30:33" x14ac:dyDescent="0.2">
      <c r="AD5487">
        <f t="shared" si="371"/>
        <v>5485</v>
      </c>
      <c r="AE5487">
        <f t="shared" si="370"/>
        <v>2.4569407653878277E-7</v>
      </c>
      <c r="AF5487">
        <f t="shared" si="372"/>
        <v>1.5331310376020036E-4</v>
      </c>
      <c r="AG5487">
        <f t="shared" si="373"/>
        <v>1.3476320098152236E-3</v>
      </c>
    </row>
    <row r="5488" spans="30:33" x14ac:dyDescent="0.2">
      <c r="AD5488">
        <f t="shared" si="371"/>
        <v>5486</v>
      </c>
      <c r="AE5488">
        <f t="shared" si="370"/>
        <v>2.453009660163207E-7</v>
      </c>
      <c r="AF5488">
        <f t="shared" si="372"/>
        <v>1.5306780279418402E-4</v>
      </c>
      <c r="AG5488">
        <f t="shared" si="373"/>
        <v>1.3457210995655353E-3</v>
      </c>
    </row>
    <row r="5489" spans="30:33" x14ac:dyDescent="0.2">
      <c r="AD5489">
        <f t="shared" si="371"/>
        <v>5487</v>
      </c>
      <c r="AE5489">
        <f t="shared" si="370"/>
        <v>2.4490848447069456E-7</v>
      </c>
      <c r="AF5489">
        <f t="shared" si="372"/>
        <v>1.5282289430971333E-4</v>
      </c>
      <c r="AG5489">
        <f t="shared" si="373"/>
        <v>1.3438128542907011E-3</v>
      </c>
    </row>
    <row r="5490" spans="30:33" x14ac:dyDescent="0.2">
      <c r="AD5490">
        <f t="shared" si="371"/>
        <v>5488</v>
      </c>
      <c r="AE5490">
        <f t="shared" si="370"/>
        <v>2.4451663089554144E-7</v>
      </c>
      <c r="AF5490">
        <f t="shared" si="372"/>
        <v>1.5257837767881777E-4</v>
      </c>
      <c r="AG5490">
        <f t="shared" si="373"/>
        <v>1.3419072703547315E-3</v>
      </c>
    </row>
    <row r="5491" spans="30:33" x14ac:dyDescent="0.2">
      <c r="AD5491">
        <f t="shared" si="371"/>
        <v>5489</v>
      </c>
      <c r="AE5491">
        <f t="shared" si="370"/>
        <v>2.4412540428610857E-7</v>
      </c>
      <c r="AF5491">
        <f t="shared" si="372"/>
        <v>1.5233425227453165E-4</v>
      </c>
      <c r="AG5491">
        <f t="shared" si="373"/>
        <v>1.3400043441264499E-3</v>
      </c>
    </row>
    <row r="5492" spans="30:33" x14ac:dyDescent="0.2">
      <c r="AD5492">
        <f t="shared" si="371"/>
        <v>5490</v>
      </c>
      <c r="AE5492">
        <f t="shared" si="370"/>
        <v>2.4373480363925077E-7</v>
      </c>
      <c r="AF5492">
        <f t="shared" si="372"/>
        <v>1.5209051747089241E-4</v>
      </c>
      <c r="AG5492">
        <f t="shared" si="373"/>
        <v>1.3381040719794867E-3</v>
      </c>
    </row>
    <row r="5493" spans="30:33" x14ac:dyDescent="0.2">
      <c r="AD5493">
        <f t="shared" si="371"/>
        <v>5491</v>
      </c>
      <c r="AE5493">
        <f t="shared" si="370"/>
        <v>2.4334482795342796E-7</v>
      </c>
      <c r="AF5493">
        <f t="shared" si="372"/>
        <v>1.5184717264293896E-4</v>
      </c>
      <c r="AG5493">
        <f t="shared" si="373"/>
        <v>1.3362064502922728E-3</v>
      </c>
    </row>
    <row r="5494" spans="30:33" x14ac:dyDescent="0.2">
      <c r="AD5494">
        <f t="shared" si="371"/>
        <v>5492</v>
      </c>
      <c r="AE5494">
        <f t="shared" si="370"/>
        <v>2.4295547622870244E-7</v>
      </c>
      <c r="AF5494">
        <f t="shared" si="372"/>
        <v>1.5160421716671027E-4</v>
      </c>
      <c r="AG5494">
        <f t="shared" si="373"/>
        <v>1.3343114754480337E-3</v>
      </c>
    </row>
    <row r="5495" spans="30:33" x14ac:dyDescent="0.2">
      <c r="AD5495">
        <f t="shared" si="371"/>
        <v>5493</v>
      </c>
      <c r="AE5495">
        <f t="shared" si="370"/>
        <v>2.4256674746673653E-7</v>
      </c>
      <c r="AF5495">
        <f t="shared" si="372"/>
        <v>1.5136165041924353E-4</v>
      </c>
      <c r="AG5495">
        <f t="shared" si="373"/>
        <v>1.3324191438347838E-3</v>
      </c>
    </row>
    <row r="5496" spans="30:33" x14ac:dyDescent="0.2">
      <c r="AD5496">
        <f t="shared" si="371"/>
        <v>5494</v>
      </c>
      <c r="AE5496">
        <f t="shared" si="370"/>
        <v>2.4217864067078975E-7</v>
      </c>
      <c r="AF5496">
        <f t="shared" si="372"/>
        <v>1.5111947177857274E-4</v>
      </c>
      <c r="AG5496">
        <f t="shared" si="373"/>
        <v>1.330529451845319E-3</v>
      </c>
    </row>
    <row r="5497" spans="30:33" x14ac:dyDescent="0.2">
      <c r="AD5497">
        <f t="shared" si="371"/>
        <v>5495</v>
      </c>
      <c r="AE5497">
        <f t="shared" si="370"/>
        <v>2.417911548457165E-7</v>
      </c>
      <c r="AF5497">
        <f t="shared" si="372"/>
        <v>1.5087768062372703E-4</v>
      </c>
      <c r="AG5497">
        <f t="shared" si="373"/>
        <v>1.3286423958772122E-3</v>
      </c>
    </row>
    <row r="5498" spans="30:33" x14ac:dyDescent="0.2">
      <c r="AD5498">
        <f t="shared" si="371"/>
        <v>5496</v>
      </c>
      <c r="AE5498">
        <f t="shared" si="370"/>
        <v>2.4140428899796333E-7</v>
      </c>
      <c r="AF5498">
        <f t="shared" si="372"/>
        <v>1.5063627633472905E-4</v>
      </c>
      <c r="AG5498">
        <f t="shared" si="373"/>
        <v>1.3267579723328065E-3</v>
      </c>
    </row>
    <row r="5499" spans="30:33" x14ac:dyDescent="0.2">
      <c r="AD5499">
        <f t="shared" si="371"/>
        <v>5497</v>
      </c>
      <c r="AE5499">
        <f t="shared" si="370"/>
        <v>2.4101804213556658E-7</v>
      </c>
      <c r="AF5499">
        <f t="shared" si="372"/>
        <v>1.5039525829259348E-4</v>
      </c>
      <c r="AG5499">
        <f t="shared" si="373"/>
        <v>1.3248761776192095E-3</v>
      </c>
    </row>
    <row r="5500" spans="30:33" x14ac:dyDescent="0.2">
      <c r="AD5500">
        <f t="shared" si="371"/>
        <v>5498</v>
      </c>
      <c r="AE5500">
        <f t="shared" si="370"/>
        <v>2.4063241326814969E-7</v>
      </c>
      <c r="AF5500">
        <f t="shared" si="372"/>
        <v>1.5015462587932531E-4</v>
      </c>
      <c r="AG5500">
        <f t="shared" si="373"/>
        <v>1.322997008148287E-3</v>
      </c>
    </row>
    <row r="5501" spans="30:33" x14ac:dyDescent="0.2">
      <c r="AD5501">
        <f t="shared" si="371"/>
        <v>5499</v>
      </c>
      <c r="AE5501">
        <f t="shared" si="370"/>
        <v>2.402474014069206E-7</v>
      </c>
      <c r="AF5501">
        <f t="shared" si="372"/>
        <v>1.4991437847791837E-4</v>
      </c>
      <c r="AG5501">
        <f t="shared" si="373"/>
        <v>1.3211204603366564E-3</v>
      </c>
    </row>
    <row r="5502" spans="30:33" x14ac:dyDescent="0.2">
      <c r="AD5502">
        <f t="shared" si="371"/>
        <v>5500</v>
      </c>
      <c r="AE5502">
        <f t="shared" si="370"/>
        <v>2.3986300556466951E-7</v>
      </c>
      <c r="AF5502">
        <f t="shared" si="372"/>
        <v>1.4967451547235369E-4</v>
      </c>
      <c r="AG5502">
        <f t="shared" si="373"/>
        <v>1.3192465306056823E-3</v>
      </c>
    </row>
    <row r="5503" spans="30:33" x14ac:dyDescent="0.2">
      <c r="AD5503">
        <f t="shared" si="371"/>
        <v>5501</v>
      </c>
      <c r="AE5503">
        <f t="shared" si="370"/>
        <v>2.3947922475576601E-7</v>
      </c>
      <c r="AF5503">
        <f t="shared" si="372"/>
        <v>1.4943503624759792E-4</v>
      </c>
      <c r="AG5503">
        <f t="shared" si="373"/>
        <v>1.3173752153814689E-3</v>
      </c>
    </row>
    <row r="5504" spans="30:33" x14ac:dyDescent="0.2">
      <c r="AD5504">
        <f t="shared" si="371"/>
        <v>5502</v>
      </c>
      <c r="AE5504">
        <f t="shared" si="370"/>
        <v>2.3909605799615676E-7</v>
      </c>
      <c r="AF5504">
        <f t="shared" si="372"/>
        <v>1.4919594018960176E-4</v>
      </c>
      <c r="AG5504">
        <f t="shared" si="373"/>
        <v>1.3155065110948545E-3</v>
      </c>
    </row>
    <row r="5505" spans="30:33" x14ac:dyDescent="0.2">
      <c r="AD5505">
        <f t="shared" si="371"/>
        <v>5503</v>
      </c>
      <c r="AE5505">
        <f t="shared" si="370"/>
        <v>2.3871350430336295E-7</v>
      </c>
      <c r="AF5505">
        <f t="shared" si="372"/>
        <v>1.489572266852984E-4</v>
      </c>
      <c r="AG5505">
        <f t="shared" si="373"/>
        <v>1.3136404141814062E-3</v>
      </c>
    </row>
    <row r="5506" spans="30:33" x14ac:dyDescent="0.2">
      <c r="AD5506">
        <f t="shared" si="371"/>
        <v>5504</v>
      </c>
      <c r="AE5506">
        <f t="shared" si="370"/>
        <v>2.3833156269647754E-7</v>
      </c>
      <c r="AF5506">
        <f t="shared" si="372"/>
        <v>1.487188951226019E-4</v>
      </c>
      <c r="AG5506">
        <f t="shared" si="373"/>
        <v>1.3117769210814125E-3</v>
      </c>
    </row>
    <row r="5507" spans="30:33" x14ac:dyDescent="0.2">
      <c r="AD5507">
        <f t="shared" si="371"/>
        <v>5505</v>
      </c>
      <c r="AE5507">
        <f t="shared" si="370"/>
        <v>2.3795023219616315E-7</v>
      </c>
      <c r="AF5507">
        <f t="shared" si="372"/>
        <v>1.4848094489040573E-4</v>
      </c>
      <c r="AG5507">
        <f t="shared" si="373"/>
        <v>1.309916028239878E-3</v>
      </c>
    </row>
    <row r="5508" spans="30:33" x14ac:dyDescent="0.2">
      <c r="AD5508">
        <f t="shared" si="371"/>
        <v>5506</v>
      </c>
      <c r="AE5508">
        <f t="shared" si="370"/>
        <v>2.3756951182464928E-7</v>
      </c>
      <c r="AF5508">
        <f t="shared" si="372"/>
        <v>1.4824337537858108E-4</v>
      </c>
      <c r="AG5508">
        <f t="shared" si="373"/>
        <v>1.3080577321065189E-3</v>
      </c>
    </row>
    <row r="5509" spans="30:33" x14ac:dyDescent="0.2">
      <c r="AD5509">
        <f t="shared" si="371"/>
        <v>5507</v>
      </c>
      <c r="AE5509">
        <f t="shared" si="370"/>
        <v>2.3718940060572985E-7</v>
      </c>
      <c r="AF5509">
        <f t="shared" si="372"/>
        <v>1.4800618597797535E-4</v>
      </c>
      <c r="AG5509">
        <f t="shared" si="373"/>
        <v>1.3062020291357544E-3</v>
      </c>
    </row>
    <row r="5510" spans="30:33" x14ac:dyDescent="0.2">
      <c r="AD5510">
        <f t="shared" si="371"/>
        <v>5508</v>
      </c>
      <c r="AE5510">
        <f t="shared" si="370"/>
        <v>2.3680989756476066E-7</v>
      </c>
      <c r="AF5510">
        <f t="shared" si="372"/>
        <v>1.4776937608041059E-4</v>
      </c>
      <c r="AG5510">
        <f t="shared" si="373"/>
        <v>1.3043489157867018E-3</v>
      </c>
    </row>
    <row r="5511" spans="30:33" x14ac:dyDescent="0.2">
      <c r="AD5511">
        <f t="shared" si="371"/>
        <v>5509</v>
      </c>
      <c r="AE5511">
        <f t="shared" si="370"/>
        <v>2.3643100172865706E-7</v>
      </c>
      <c r="AF5511">
        <f t="shared" si="372"/>
        <v>1.4753294507868192E-4</v>
      </c>
      <c r="AG5511">
        <f t="shared" si="373"/>
        <v>1.3024983885231718E-3</v>
      </c>
    </row>
    <row r="5512" spans="30:33" x14ac:dyDescent="0.2">
      <c r="AD5512">
        <f t="shared" si="371"/>
        <v>5510</v>
      </c>
      <c r="AE5512">
        <f t="shared" si="370"/>
        <v>2.3605271212589119E-7</v>
      </c>
      <c r="AF5512">
        <f t="shared" si="372"/>
        <v>1.4729689236655602E-4</v>
      </c>
      <c r="AG5512">
        <f t="shared" si="373"/>
        <v>1.3006504438136605E-3</v>
      </c>
    </row>
    <row r="5513" spans="30:33" x14ac:dyDescent="0.2">
      <c r="AD5513">
        <f t="shared" si="371"/>
        <v>5511</v>
      </c>
      <c r="AE5513">
        <f t="shared" si="370"/>
        <v>2.3567502778648975E-7</v>
      </c>
      <c r="AF5513">
        <f t="shared" si="372"/>
        <v>1.4706121733876952E-4</v>
      </c>
      <c r="AG5513">
        <f t="shared" si="373"/>
        <v>1.298805078131345E-3</v>
      </c>
    </row>
    <row r="5514" spans="30:33" x14ac:dyDescent="0.2">
      <c r="AD5514">
        <f t="shared" si="371"/>
        <v>5512</v>
      </c>
      <c r="AE5514">
        <f t="shared" si="370"/>
        <v>2.3529794774203134E-7</v>
      </c>
      <c r="AF5514">
        <f t="shared" si="372"/>
        <v>1.4682591939102748E-4</v>
      </c>
      <c r="AG5514">
        <f t="shared" si="373"/>
        <v>1.2969622879540768E-3</v>
      </c>
    </row>
    <row r="5515" spans="30:33" x14ac:dyDescent="0.2">
      <c r="AD5515">
        <f t="shared" si="371"/>
        <v>5513</v>
      </c>
      <c r="AE5515">
        <f t="shared" si="370"/>
        <v>2.3492147102564409E-7</v>
      </c>
      <c r="AF5515">
        <f t="shared" si="372"/>
        <v>1.4659099792000183E-4</v>
      </c>
      <c r="AG5515">
        <f t="shared" si="373"/>
        <v>1.2951220697643758E-3</v>
      </c>
    </row>
    <row r="5516" spans="30:33" x14ac:dyDescent="0.2">
      <c r="AD5516">
        <f t="shared" si="371"/>
        <v>5514</v>
      </c>
      <c r="AE5516">
        <f t="shared" si="370"/>
        <v>2.3454559667200304E-7</v>
      </c>
      <c r="AF5516">
        <f t="shared" si="372"/>
        <v>1.4635645232332983E-4</v>
      </c>
      <c r="AG5516">
        <f t="shared" si="373"/>
        <v>1.2932844200494247E-3</v>
      </c>
    </row>
    <row r="5517" spans="30:33" x14ac:dyDescent="0.2">
      <c r="AD5517">
        <f t="shared" si="371"/>
        <v>5515</v>
      </c>
      <c r="AE5517">
        <f t="shared" si="370"/>
        <v>2.3417032371732782E-7</v>
      </c>
      <c r="AF5517">
        <f t="shared" si="372"/>
        <v>1.4612228199961249E-4</v>
      </c>
      <c r="AG5517">
        <f t="shared" si="373"/>
        <v>1.2914493353010628E-3</v>
      </c>
    </row>
    <row r="5518" spans="30:33" x14ac:dyDescent="0.2">
      <c r="AD5518">
        <f t="shared" si="371"/>
        <v>5516</v>
      </c>
      <c r="AE5518">
        <f t="shared" si="370"/>
        <v>2.3379565119938008E-7</v>
      </c>
      <c r="AF5518">
        <f t="shared" si="372"/>
        <v>1.4588848634841309E-4</v>
      </c>
      <c r="AG5518">
        <f t="shared" si="373"/>
        <v>1.2896168120157805E-3</v>
      </c>
    </row>
    <row r="5519" spans="30:33" x14ac:dyDescent="0.2">
      <c r="AD5519">
        <f t="shared" si="371"/>
        <v>5517</v>
      </c>
      <c r="AE5519">
        <f t="shared" si="370"/>
        <v>2.3342157815746106E-7</v>
      </c>
      <c r="AF5519">
        <f t="shared" si="372"/>
        <v>1.4565506477025563E-4</v>
      </c>
      <c r="AG5519">
        <f t="shared" si="373"/>
        <v>1.2877868466947126E-3</v>
      </c>
    </row>
    <row r="5520" spans="30:33" x14ac:dyDescent="0.2">
      <c r="AD5520">
        <f t="shared" si="371"/>
        <v>5518</v>
      </c>
      <c r="AE5520">
        <f t="shared" si="370"/>
        <v>2.3304810363240913E-7</v>
      </c>
      <c r="AF5520">
        <f t="shared" si="372"/>
        <v>1.4542201666662322E-4</v>
      </c>
      <c r="AG5520">
        <f t="shared" si="373"/>
        <v>1.2859594358436337E-3</v>
      </c>
    </row>
    <row r="5521" spans="30:33" x14ac:dyDescent="0.2">
      <c r="AD5521">
        <f t="shared" si="371"/>
        <v>5519</v>
      </c>
      <c r="AE5521">
        <f t="shared" si="370"/>
        <v>2.3267522666659726E-7</v>
      </c>
      <c r="AF5521">
        <f t="shared" si="372"/>
        <v>1.4518934143995663E-4</v>
      </c>
      <c r="AG5521">
        <f t="shared" si="373"/>
        <v>1.2841345759729503E-3</v>
      </c>
    </row>
    <row r="5522" spans="30:33" x14ac:dyDescent="0.2">
      <c r="AD5522">
        <f t="shared" si="371"/>
        <v>5520</v>
      </c>
      <c r="AE5522">
        <f t="shared" si="370"/>
        <v>2.323029463039307E-7</v>
      </c>
      <c r="AF5522">
        <f t="shared" si="372"/>
        <v>1.4495703849365268E-4</v>
      </c>
      <c r="AG5522">
        <f t="shared" si="373"/>
        <v>1.2823122635976974E-3</v>
      </c>
    </row>
    <row r="5523" spans="30:33" x14ac:dyDescent="0.2">
      <c r="AD5523">
        <f t="shared" si="371"/>
        <v>5521</v>
      </c>
      <c r="AE5523">
        <f t="shared" ref="AE5523:AE5586" si="374">AF5522*$AE$3</f>
        <v>2.319312615898444E-7</v>
      </c>
      <c r="AF5523">
        <f t="shared" si="372"/>
        <v>1.4472510723206284E-4</v>
      </c>
      <c r="AG5523">
        <f t="shared" si="373"/>
        <v>1.2804924952375309E-3</v>
      </c>
    </row>
    <row r="5524" spans="30:33" x14ac:dyDescent="0.2">
      <c r="AD5524">
        <f t="shared" si="371"/>
        <v>5522</v>
      </c>
      <c r="AE5524">
        <f t="shared" si="374"/>
        <v>2.3156017157130064E-7</v>
      </c>
      <c r="AF5524">
        <f t="shared" si="372"/>
        <v>1.4449354706049154E-4</v>
      </c>
      <c r="AG5524">
        <f t="shared" si="373"/>
        <v>1.2786752674167222E-3</v>
      </c>
    </row>
    <row r="5525" spans="30:33" x14ac:dyDescent="0.2">
      <c r="AD5525">
        <f t="shared" si="371"/>
        <v>5523</v>
      </c>
      <c r="AE5525">
        <f t="shared" si="374"/>
        <v>2.3118967529678656E-7</v>
      </c>
      <c r="AF5525">
        <f t="shared" si="372"/>
        <v>1.4426235738519474E-4</v>
      </c>
      <c r="AG5525">
        <f t="shared" si="373"/>
        <v>1.2768605766641521E-3</v>
      </c>
    </row>
    <row r="5526" spans="30:33" x14ac:dyDescent="0.2">
      <c r="AD5526">
        <f t="shared" si="371"/>
        <v>5524</v>
      </c>
      <c r="AE5526">
        <f t="shared" si="374"/>
        <v>2.3081977181631169E-7</v>
      </c>
      <c r="AF5526">
        <f t="shared" si="372"/>
        <v>1.4403153761337843E-4</v>
      </c>
      <c r="AG5526">
        <f t="shared" si="373"/>
        <v>1.2750484195133058E-3</v>
      </c>
    </row>
    <row r="5527" spans="30:33" x14ac:dyDescent="0.2">
      <c r="AD5527">
        <f t="shared" si="371"/>
        <v>5525</v>
      </c>
      <c r="AE5527">
        <f t="shared" si="374"/>
        <v>2.3045046018140561E-7</v>
      </c>
      <c r="AF5527">
        <f t="shared" si="372"/>
        <v>1.4380108715319703E-4</v>
      </c>
      <c r="AG5527">
        <f t="shared" si="373"/>
        <v>1.273238792502266E-3</v>
      </c>
    </row>
    <row r="5528" spans="30:33" x14ac:dyDescent="0.2">
      <c r="AD5528">
        <f t="shared" si="371"/>
        <v>5526</v>
      </c>
      <c r="AE5528">
        <f t="shared" si="374"/>
        <v>2.3008173944511535E-7</v>
      </c>
      <c r="AF5528">
        <f t="shared" si="372"/>
        <v>1.4357100541375191E-4</v>
      </c>
      <c r="AG5528">
        <f t="shared" si="373"/>
        <v>1.2714316921737074E-3</v>
      </c>
    </row>
    <row r="5529" spans="30:33" x14ac:dyDescent="0.2">
      <c r="AD5529">
        <f t="shared" si="371"/>
        <v>5527</v>
      </c>
      <c r="AE5529">
        <f t="shared" si="374"/>
        <v>2.2971360866200315E-7</v>
      </c>
      <c r="AF5529">
        <f t="shared" si="372"/>
        <v>1.4334129180508989E-4</v>
      </c>
      <c r="AG5529">
        <f t="shared" si="373"/>
        <v>1.2696271150748914E-3</v>
      </c>
    </row>
    <row r="5530" spans="30:33" x14ac:dyDescent="0.2">
      <c r="AD5530">
        <f t="shared" si="371"/>
        <v>5528</v>
      </c>
      <c r="AE5530">
        <f t="shared" si="374"/>
        <v>2.2934606688814393E-7</v>
      </c>
      <c r="AF5530">
        <f t="shared" si="372"/>
        <v>1.4311194573820175E-4</v>
      </c>
      <c r="AG5530">
        <f t="shared" si="373"/>
        <v>1.2678250577576595E-3</v>
      </c>
    </row>
    <row r="5531" spans="30:33" x14ac:dyDescent="0.2">
      <c r="AD5531">
        <f t="shared" si="371"/>
        <v>5529</v>
      </c>
      <c r="AE5531">
        <f t="shared" si="374"/>
        <v>2.289791131811229E-7</v>
      </c>
      <c r="AF5531">
        <f t="shared" si="372"/>
        <v>1.4288296662502061E-4</v>
      </c>
      <c r="AG5531">
        <f t="shared" si="373"/>
        <v>1.2660255167784285E-3</v>
      </c>
    </row>
    <row r="5532" spans="30:33" x14ac:dyDescent="0.2">
      <c r="AD5532">
        <f t="shared" si="371"/>
        <v>5530</v>
      </c>
      <c r="AE5532">
        <f t="shared" si="374"/>
        <v>2.2861274660003307E-7</v>
      </c>
      <c r="AF5532">
        <f t="shared" si="372"/>
        <v>1.4265435387842058E-4</v>
      </c>
      <c r="AG5532">
        <f t="shared" si="373"/>
        <v>1.2642284886981829E-3</v>
      </c>
    </row>
    <row r="5533" spans="30:33" x14ac:dyDescent="0.2">
      <c r="AD5533">
        <f t="shared" si="371"/>
        <v>5531</v>
      </c>
      <c r="AE5533">
        <f t="shared" si="374"/>
        <v>2.2824696620547304E-7</v>
      </c>
      <c r="AF5533">
        <f t="shared" si="372"/>
        <v>1.4242610691221511E-4</v>
      </c>
      <c r="AG5533">
        <f t="shared" si="373"/>
        <v>1.2624339700824715E-3</v>
      </c>
    </row>
    <row r="5534" spans="30:33" x14ac:dyDescent="0.2">
      <c r="AD5534">
        <f t="shared" si="371"/>
        <v>5532</v>
      </c>
      <c r="AE5534">
        <f t="shared" si="374"/>
        <v>2.2788177105954426E-7</v>
      </c>
      <c r="AF5534">
        <f t="shared" si="372"/>
        <v>1.4219822514115557E-4</v>
      </c>
      <c r="AG5534">
        <f t="shared" si="373"/>
        <v>1.260641957501399E-3</v>
      </c>
    </row>
    <row r="5535" spans="30:33" x14ac:dyDescent="0.2">
      <c r="AD5535">
        <f t="shared" si="371"/>
        <v>5533</v>
      </c>
      <c r="AE5535">
        <f t="shared" si="374"/>
        <v>2.2751716022584901E-7</v>
      </c>
      <c r="AF5535">
        <f t="shared" si="372"/>
        <v>1.4197070798092971E-4</v>
      </c>
      <c r="AG5535">
        <f t="shared" si="373"/>
        <v>1.2588524475296225E-3</v>
      </c>
    </row>
    <row r="5536" spans="30:33" x14ac:dyDescent="0.2">
      <c r="AD5536">
        <f t="shared" si="371"/>
        <v>5534</v>
      </c>
      <c r="AE5536">
        <f t="shared" si="374"/>
        <v>2.2715313276948764E-7</v>
      </c>
      <c r="AF5536">
        <f t="shared" si="372"/>
        <v>1.4174355484816023E-4</v>
      </c>
      <c r="AG5536">
        <f t="shared" si="373"/>
        <v>1.2570654367463445E-3</v>
      </c>
    </row>
    <row r="5537" spans="30:33" x14ac:dyDescent="0.2">
      <c r="AD5537">
        <f t="shared" si="371"/>
        <v>5535</v>
      </c>
      <c r="AE5537">
        <f t="shared" si="374"/>
        <v>2.2678968775705646E-7</v>
      </c>
      <c r="AF5537">
        <f t="shared" si="372"/>
        <v>1.4151676516040317E-4</v>
      </c>
      <c r="AG5537">
        <f t="shared" si="373"/>
        <v>1.2552809217353075E-3</v>
      </c>
    </row>
    <row r="5538" spans="30:33" x14ac:dyDescent="0.2">
      <c r="AD5538">
        <f t="shared" si="371"/>
        <v>5536</v>
      </c>
      <c r="AE5538">
        <f t="shared" si="374"/>
        <v>2.2642682425664518E-7</v>
      </c>
      <c r="AF5538">
        <f t="shared" si="372"/>
        <v>1.412903383361465E-4</v>
      </c>
      <c r="AG5538">
        <f t="shared" si="373"/>
        <v>1.2534988990847878E-3</v>
      </c>
    </row>
    <row r="5539" spans="30:33" x14ac:dyDescent="0.2">
      <c r="AD5539">
        <f t="shared" ref="AD5539:AD5602" si="375">AD5538+1</f>
        <v>5537</v>
      </c>
      <c r="AE5539">
        <f t="shared" si="374"/>
        <v>2.2606454133783452E-7</v>
      </c>
      <c r="AF5539">
        <f t="shared" ref="AF5539:AF5602" si="376">AF5538*$AF$3</f>
        <v>1.4106427379480867E-4</v>
      </c>
      <c r="AG5539">
        <f t="shared" ref="AG5539:AG5602" si="377">AD5539*AE5539</f>
        <v>1.2517193653875896E-3</v>
      </c>
    </row>
    <row r="5540" spans="30:33" x14ac:dyDescent="0.2">
      <c r="AD5540">
        <f t="shared" si="375"/>
        <v>5538</v>
      </c>
      <c r="AE5540">
        <f t="shared" si="374"/>
        <v>2.2570283807169397E-7</v>
      </c>
      <c r="AF5540">
        <f t="shared" si="376"/>
        <v>1.4083857095673698E-4</v>
      </c>
      <c r="AG5540">
        <f t="shared" si="377"/>
        <v>1.2499423172410411E-3</v>
      </c>
    </row>
    <row r="5541" spans="30:33" x14ac:dyDescent="0.2">
      <c r="AD5541">
        <f t="shared" si="375"/>
        <v>5539</v>
      </c>
      <c r="AE5541">
        <f t="shared" si="374"/>
        <v>2.2534171353077927E-7</v>
      </c>
      <c r="AF5541">
        <f t="shared" si="376"/>
        <v>1.406132292432062E-4</v>
      </c>
      <c r="AG5541">
        <f t="shared" si="377"/>
        <v>1.2481677512469864E-3</v>
      </c>
    </row>
    <row r="5542" spans="30:33" x14ac:dyDescent="0.2">
      <c r="AD5542">
        <f t="shared" si="375"/>
        <v>5540</v>
      </c>
      <c r="AE5542">
        <f t="shared" si="374"/>
        <v>2.2498116678913E-7</v>
      </c>
      <c r="AF5542">
        <f t="shared" si="376"/>
        <v>1.4038824807641705E-4</v>
      </c>
      <c r="AG5542">
        <f t="shared" si="377"/>
        <v>1.2463956640117802E-3</v>
      </c>
    </row>
    <row r="5543" spans="30:33" x14ac:dyDescent="0.2">
      <c r="AD5543">
        <f t="shared" si="375"/>
        <v>5541</v>
      </c>
      <c r="AE5543">
        <f t="shared" si="374"/>
        <v>2.2462119692226737E-7</v>
      </c>
      <c r="AF5543">
        <f t="shared" si="376"/>
        <v>1.4016362687949477E-4</v>
      </c>
      <c r="AG5543">
        <f t="shared" si="377"/>
        <v>1.2446260521462836E-3</v>
      </c>
    </row>
    <row r="5544" spans="30:33" x14ac:dyDescent="0.2">
      <c r="AD5544">
        <f t="shared" si="375"/>
        <v>5542</v>
      </c>
      <c r="AE5544">
        <f t="shared" si="374"/>
        <v>2.2426180300719173E-7</v>
      </c>
      <c r="AF5544">
        <f t="shared" si="376"/>
        <v>1.3993936507648757E-4</v>
      </c>
      <c r="AG5544">
        <f t="shared" si="377"/>
        <v>1.2428589122658565E-3</v>
      </c>
    </row>
    <row r="5545" spans="30:33" x14ac:dyDescent="0.2">
      <c r="AD5545">
        <f t="shared" si="375"/>
        <v>5543</v>
      </c>
      <c r="AE5545">
        <f t="shared" si="374"/>
        <v>2.2390298412238021E-7</v>
      </c>
      <c r="AF5545">
        <f t="shared" si="376"/>
        <v>1.3971546209236519E-4</v>
      </c>
      <c r="AG5545">
        <f t="shared" si="377"/>
        <v>1.2410942409903534E-3</v>
      </c>
    </row>
    <row r="5546" spans="30:33" x14ac:dyDescent="0.2">
      <c r="AD5546">
        <f t="shared" si="375"/>
        <v>5544</v>
      </c>
      <c r="AE5546">
        <f t="shared" si="374"/>
        <v>2.2354473934778441E-7</v>
      </c>
      <c r="AF5546">
        <f t="shared" si="376"/>
        <v>1.3949191735301738E-4</v>
      </c>
      <c r="AG5546">
        <f t="shared" si="377"/>
        <v>1.2393320349441167E-3</v>
      </c>
    </row>
    <row r="5547" spans="30:33" x14ac:dyDescent="0.2">
      <c r="AD5547">
        <f t="shared" si="375"/>
        <v>5545</v>
      </c>
      <c r="AE5547">
        <f t="shared" si="374"/>
        <v>2.2318706776482793E-7</v>
      </c>
      <c r="AF5547">
        <f t="shared" si="376"/>
        <v>1.3926873028525255E-4</v>
      </c>
      <c r="AG5547">
        <f t="shared" si="377"/>
        <v>1.2375722907559709E-3</v>
      </c>
    </row>
    <row r="5548" spans="30:33" x14ac:dyDescent="0.2">
      <c r="AD5548">
        <f t="shared" si="375"/>
        <v>5546</v>
      </c>
      <c r="AE5548">
        <f t="shared" si="374"/>
        <v>2.2282996845640418E-7</v>
      </c>
      <c r="AF5548">
        <f t="shared" si="376"/>
        <v>1.3904590031679615E-4</v>
      </c>
      <c r="AG5548">
        <f t="shared" si="377"/>
        <v>1.2358150050592175E-3</v>
      </c>
    </row>
    <row r="5549" spans="30:33" x14ac:dyDescent="0.2">
      <c r="AD5549">
        <f t="shared" si="375"/>
        <v>5547</v>
      </c>
      <c r="AE5549">
        <f t="shared" si="374"/>
        <v>2.2247344050687396E-7</v>
      </c>
      <c r="AF5549">
        <f t="shared" si="376"/>
        <v>1.3882342687628928E-4</v>
      </c>
      <c r="AG5549">
        <f t="shared" si="377"/>
        <v>1.2340601744916298E-3</v>
      </c>
    </row>
    <row r="5550" spans="30:33" x14ac:dyDescent="0.2">
      <c r="AD5550">
        <f t="shared" si="375"/>
        <v>5548</v>
      </c>
      <c r="AE5550">
        <f t="shared" si="374"/>
        <v>2.2211748300206293E-7</v>
      </c>
      <c r="AF5550">
        <f t="shared" si="376"/>
        <v>1.3860130939328722E-4</v>
      </c>
      <c r="AG5550">
        <f t="shared" si="377"/>
        <v>1.2323077956954451E-3</v>
      </c>
    </row>
    <row r="5551" spans="30:33" x14ac:dyDescent="0.2">
      <c r="AD5551">
        <f t="shared" si="375"/>
        <v>5549</v>
      </c>
      <c r="AE5551">
        <f t="shared" si="374"/>
        <v>2.2176209502925964E-7</v>
      </c>
      <c r="AF5551">
        <f t="shared" si="376"/>
        <v>1.3837954729825795E-4</v>
      </c>
      <c r="AG5551">
        <f t="shared" si="377"/>
        <v>1.2305578653173618E-3</v>
      </c>
    </row>
    <row r="5552" spans="30:33" x14ac:dyDescent="0.2">
      <c r="AD5552">
        <f t="shared" si="375"/>
        <v>5550</v>
      </c>
      <c r="AE5552">
        <f t="shared" si="374"/>
        <v>2.2140727567721283E-7</v>
      </c>
      <c r="AF5552">
        <f t="shared" si="376"/>
        <v>1.3815814002258073E-4</v>
      </c>
      <c r="AG5552">
        <f t="shared" si="377"/>
        <v>1.2288103800085313E-3</v>
      </c>
    </row>
    <row r="5553" spans="30:33" x14ac:dyDescent="0.2">
      <c r="AD5553">
        <f t="shared" si="375"/>
        <v>5551</v>
      </c>
      <c r="AE5553">
        <f t="shared" si="374"/>
        <v>2.2105302403612926E-7</v>
      </c>
      <c r="AF5553">
        <f t="shared" si="376"/>
        <v>1.379370869985446E-4</v>
      </c>
      <c r="AG5553">
        <f t="shared" si="377"/>
        <v>1.2270653364245534E-3</v>
      </c>
    </row>
    <row r="5554" spans="30:33" x14ac:dyDescent="0.2">
      <c r="AD5554">
        <f t="shared" si="375"/>
        <v>5552</v>
      </c>
      <c r="AE5554">
        <f t="shared" si="374"/>
        <v>2.2069933919767147E-7</v>
      </c>
      <c r="AF5554">
        <f t="shared" si="376"/>
        <v>1.3771638765934692E-4</v>
      </c>
      <c r="AG5554">
        <f t="shared" si="377"/>
        <v>1.2253227312254719E-3</v>
      </c>
    </row>
    <row r="5555" spans="30:33" x14ac:dyDescent="0.2">
      <c r="AD5555">
        <f t="shared" si="375"/>
        <v>5553</v>
      </c>
      <c r="AE5555">
        <f t="shared" si="374"/>
        <v>2.2034622025495518E-7</v>
      </c>
      <c r="AF5555">
        <f t="shared" si="376"/>
        <v>1.3749604143909196E-4</v>
      </c>
      <c r="AG5555">
        <f t="shared" si="377"/>
        <v>1.2235825610757661E-3</v>
      </c>
    </row>
    <row r="5556" spans="30:33" x14ac:dyDescent="0.2">
      <c r="AD5556">
        <f t="shared" si="375"/>
        <v>5554</v>
      </c>
      <c r="AE5556">
        <f t="shared" si="374"/>
        <v>2.1999366630254724E-7</v>
      </c>
      <c r="AF5556">
        <f t="shared" si="376"/>
        <v>1.3727604777278939E-4</v>
      </c>
      <c r="AG5556">
        <f t="shared" si="377"/>
        <v>1.2218448226443473E-3</v>
      </c>
    </row>
    <row r="5557" spans="30:33" x14ac:dyDescent="0.2">
      <c r="AD5557">
        <f t="shared" si="375"/>
        <v>5555</v>
      </c>
      <c r="AE5557">
        <f t="shared" si="374"/>
        <v>2.1964167643646313E-7</v>
      </c>
      <c r="AF5557">
        <f t="shared" si="376"/>
        <v>1.3705640609635293E-4</v>
      </c>
      <c r="AG5557">
        <f t="shared" si="377"/>
        <v>1.2201095126045526E-3</v>
      </c>
    </row>
    <row r="5558" spans="30:33" x14ac:dyDescent="0.2">
      <c r="AD5558">
        <f t="shared" si="375"/>
        <v>5556</v>
      </c>
      <c r="AE5558">
        <f t="shared" si="374"/>
        <v>2.1929024975416479E-7</v>
      </c>
      <c r="AF5558">
        <f t="shared" si="376"/>
        <v>1.3683711584659876E-4</v>
      </c>
      <c r="AG5558">
        <f t="shared" si="377"/>
        <v>1.2183766276341395E-3</v>
      </c>
    </row>
    <row r="5559" spans="30:33" x14ac:dyDescent="0.2">
      <c r="AD5559">
        <f t="shared" si="375"/>
        <v>5557</v>
      </c>
      <c r="AE5559">
        <f t="shared" si="374"/>
        <v>2.1893938535455811E-7</v>
      </c>
      <c r="AF5559">
        <f t="shared" si="376"/>
        <v>1.3661817646124419E-4</v>
      </c>
      <c r="AG5559">
        <f t="shared" si="377"/>
        <v>1.2166461644152794E-3</v>
      </c>
    </row>
    <row r="5560" spans="30:33" x14ac:dyDescent="0.2">
      <c r="AD5560">
        <f t="shared" si="375"/>
        <v>5558</v>
      </c>
      <c r="AE5560">
        <f t="shared" si="374"/>
        <v>2.185890823379908E-7</v>
      </c>
      <c r="AF5560">
        <f t="shared" si="376"/>
        <v>1.3639958737890619E-4</v>
      </c>
      <c r="AG5560">
        <f t="shared" si="377"/>
        <v>1.2149181196345529E-3</v>
      </c>
    </row>
    <row r="5561" spans="30:33" x14ac:dyDescent="0.2">
      <c r="AD5561">
        <f t="shared" si="375"/>
        <v>5559</v>
      </c>
      <c r="AE5561">
        <f t="shared" si="374"/>
        <v>2.1823933980625002E-7</v>
      </c>
      <c r="AF5561">
        <f t="shared" si="376"/>
        <v>1.3618134803909993E-4</v>
      </c>
      <c r="AG5561">
        <f t="shared" si="377"/>
        <v>1.2131924899829438E-3</v>
      </c>
    </row>
    <row r="5562" spans="30:33" x14ac:dyDescent="0.2">
      <c r="AD5562">
        <f t="shared" si="375"/>
        <v>5560</v>
      </c>
      <c r="AE5562">
        <f t="shared" si="374"/>
        <v>2.1789015686256E-7</v>
      </c>
      <c r="AF5562">
        <f t="shared" si="376"/>
        <v>1.3596345788223737E-4</v>
      </c>
      <c r="AG5562">
        <f t="shared" si="377"/>
        <v>1.2114692721558336E-3</v>
      </c>
    </row>
    <row r="5563" spans="30:33" x14ac:dyDescent="0.2">
      <c r="AD5563">
        <f t="shared" si="375"/>
        <v>5561</v>
      </c>
      <c r="AE5563">
        <f t="shared" si="374"/>
        <v>2.1754153261157989E-7</v>
      </c>
      <c r="AF5563">
        <f t="shared" si="376"/>
        <v>1.3574591634962579E-4</v>
      </c>
      <c r="AG5563">
        <f t="shared" si="377"/>
        <v>1.2097484628529958E-3</v>
      </c>
    </row>
    <row r="5564" spans="30:33" x14ac:dyDescent="0.2">
      <c r="AD5564">
        <f t="shared" si="375"/>
        <v>5562</v>
      </c>
      <c r="AE5564">
        <f t="shared" si="374"/>
        <v>2.1719346615940136E-7</v>
      </c>
      <c r="AF5564">
        <f t="shared" si="376"/>
        <v>1.3552872288346638E-4</v>
      </c>
      <c r="AG5564">
        <f t="shared" si="377"/>
        <v>1.2080300587785904E-3</v>
      </c>
    </row>
    <row r="5565" spans="30:33" x14ac:dyDescent="0.2">
      <c r="AD5565">
        <f t="shared" si="375"/>
        <v>5563</v>
      </c>
      <c r="AE5565">
        <f t="shared" si="374"/>
        <v>2.1684595661354631E-7</v>
      </c>
      <c r="AF5565">
        <f t="shared" si="376"/>
        <v>1.3531187692685282E-4</v>
      </c>
      <c r="AG5565">
        <f t="shared" si="377"/>
        <v>1.2063140566411581E-3</v>
      </c>
    </row>
    <row r="5566" spans="30:33" x14ac:dyDescent="0.2">
      <c r="AD5566">
        <f t="shared" si="375"/>
        <v>5564</v>
      </c>
      <c r="AE5566">
        <f t="shared" si="374"/>
        <v>2.1649900308296462E-7</v>
      </c>
      <c r="AF5566">
        <f t="shared" si="376"/>
        <v>1.3509537792376984E-4</v>
      </c>
      <c r="AG5566">
        <f t="shared" si="377"/>
        <v>1.2046004531536152E-3</v>
      </c>
    </row>
    <row r="5567" spans="30:33" x14ac:dyDescent="0.2">
      <c r="AD5567">
        <f t="shared" si="375"/>
        <v>5565</v>
      </c>
      <c r="AE5567">
        <f t="shared" si="374"/>
        <v>2.1615260467803183E-7</v>
      </c>
      <c r="AF5567">
        <f t="shared" si="376"/>
        <v>1.348792253190918E-4</v>
      </c>
      <c r="AG5567">
        <f t="shared" si="377"/>
        <v>1.2028892450332471E-3</v>
      </c>
    </row>
    <row r="5568" spans="30:33" x14ac:dyDescent="0.2">
      <c r="AD5568">
        <f t="shared" si="375"/>
        <v>5566</v>
      </c>
      <c r="AE5568">
        <f t="shared" si="374"/>
        <v>2.1580676051054699E-7</v>
      </c>
      <c r="AF5568">
        <f t="shared" si="376"/>
        <v>1.3466341855858125E-4</v>
      </c>
      <c r="AG5568">
        <f t="shared" si="377"/>
        <v>1.2011804290017046E-3</v>
      </c>
    </row>
    <row r="5569" spans="30:33" x14ac:dyDescent="0.2">
      <c r="AD5569">
        <f t="shared" si="375"/>
        <v>5567</v>
      </c>
      <c r="AE5569">
        <f t="shared" si="374"/>
        <v>2.154614696937301E-7</v>
      </c>
      <c r="AF5569">
        <f t="shared" si="376"/>
        <v>1.3444795708888752E-4</v>
      </c>
      <c r="AG5569">
        <f t="shared" si="377"/>
        <v>1.1994740017849954E-3</v>
      </c>
    </row>
    <row r="5570" spans="30:33" x14ac:dyDescent="0.2">
      <c r="AD5570">
        <f t="shared" si="375"/>
        <v>5568</v>
      </c>
      <c r="AE5570">
        <f t="shared" si="374"/>
        <v>2.1511673134222014E-7</v>
      </c>
      <c r="AF5570">
        <f t="shared" si="376"/>
        <v>1.3423284035754529E-4</v>
      </c>
      <c r="AG5570">
        <f t="shared" si="377"/>
        <v>1.1977699601134818E-3</v>
      </c>
    </row>
    <row r="5571" spans="30:33" x14ac:dyDescent="0.2">
      <c r="AD5571">
        <f t="shared" si="375"/>
        <v>5569</v>
      </c>
      <c r="AE5571">
        <f t="shared" si="374"/>
        <v>2.1477254457207258E-7</v>
      </c>
      <c r="AF5571">
        <f t="shared" si="376"/>
        <v>1.3401806781297322E-4</v>
      </c>
      <c r="AG5571">
        <f t="shared" si="377"/>
        <v>1.1960683007218721E-3</v>
      </c>
    </row>
    <row r="5572" spans="30:33" x14ac:dyDescent="0.2">
      <c r="AD5572">
        <f t="shared" si="375"/>
        <v>5570</v>
      </c>
      <c r="AE5572">
        <f t="shared" si="374"/>
        <v>2.1442890850075725E-7</v>
      </c>
      <c r="AF5572">
        <f t="shared" si="376"/>
        <v>1.3380363890447245E-4</v>
      </c>
      <c r="AG5572">
        <f t="shared" si="377"/>
        <v>1.194369020349218E-3</v>
      </c>
    </row>
    <row r="5573" spans="30:33" x14ac:dyDescent="0.2">
      <c r="AD5573">
        <f t="shared" si="375"/>
        <v>5571</v>
      </c>
      <c r="AE5573">
        <f t="shared" si="374"/>
        <v>2.1408582224715603E-7</v>
      </c>
      <c r="AF5573">
        <f t="shared" si="376"/>
        <v>1.3358955308222529E-4</v>
      </c>
      <c r="AG5573">
        <f t="shared" si="377"/>
        <v>1.1926721157389062E-3</v>
      </c>
    </row>
    <row r="5574" spans="30:33" x14ac:dyDescent="0.2">
      <c r="AD5574">
        <f t="shared" si="375"/>
        <v>5572</v>
      </c>
      <c r="AE5574">
        <f t="shared" si="374"/>
        <v>2.1374328493156057E-7</v>
      </c>
      <c r="AF5574">
        <f t="shared" si="376"/>
        <v>1.3337580979729373E-4</v>
      </c>
      <c r="AG5574">
        <f t="shared" si="377"/>
        <v>1.1909775836386556E-3</v>
      </c>
    </row>
    <row r="5575" spans="30:33" x14ac:dyDescent="0.2">
      <c r="AD5575">
        <f t="shared" si="375"/>
        <v>5573</v>
      </c>
      <c r="AE5575">
        <f t="shared" si="374"/>
        <v>2.1340129567567006E-7</v>
      </c>
      <c r="AF5575">
        <f t="shared" si="376"/>
        <v>1.3316240850161807E-4</v>
      </c>
      <c r="AG5575">
        <f t="shared" si="377"/>
        <v>1.1892854208005092E-3</v>
      </c>
    </row>
    <row r="5576" spans="30:33" x14ac:dyDescent="0.2">
      <c r="AD5576">
        <f t="shared" si="375"/>
        <v>5574</v>
      </c>
      <c r="AE5576">
        <f t="shared" si="374"/>
        <v>2.1305985360258901E-7</v>
      </c>
      <c r="AF5576">
        <f t="shared" si="376"/>
        <v>1.3294934864801548E-4</v>
      </c>
      <c r="AG5576">
        <f t="shared" si="377"/>
        <v>1.187595623980831E-3</v>
      </c>
    </row>
    <row r="5577" spans="30:33" x14ac:dyDescent="0.2">
      <c r="AD5577">
        <f t="shared" si="375"/>
        <v>5575</v>
      </c>
      <c r="AE5577">
        <f t="shared" si="374"/>
        <v>2.1271895783682487E-7</v>
      </c>
      <c r="AF5577">
        <f t="shared" si="376"/>
        <v>1.3273662969017866E-4</v>
      </c>
      <c r="AG5577">
        <f t="shared" si="377"/>
        <v>1.1859081899402986E-3</v>
      </c>
    </row>
    <row r="5578" spans="30:33" x14ac:dyDescent="0.2">
      <c r="AD5578">
        <f t="shared" si="375"/>
        <v>5576</v>
      </c>
      <c r="AE5578">
        <f t="shared" si="374"/>
        <v>2.1237860750428596E-7</v>
      </c>
      <c r="AF5578">
        <f t="shared" si="376"/>
        <v>1.3252425108267437E-4</v>
      </c>
      <c r="AG5578">
        <f t="shared" si="377"/>
        <v>1.1842231154438985E-3</v>
      </c>
    </row>
    <row r="5579" spans="30:33" x14ac:dyDescent="0.2">
      <c r="AD5579">
        <f t="shared" si="375"/>
        <v>5577</v>
      </c>
      <c r="AE5579">
        <f t="shared" si="374"/>
        <v>2.1203880173227907E-7</v>
      </c>
      <c r="AF5579">
        <f t="shared" si="376"/>
        <v>1.3231221228094208E-4</v>
      </c>
      <c r="AG5579">
        <f t="shared" si="377"/>
        <v>1.1825403972609203E-3</v>
      </c>
    </row>
    <row r="5580" spans="30:33" x14ac:dyDescent="0.2">
      <c r="AD5580">
        <f t="shared" si="375"/>
        <v>5578</v>
      </c>
      <c r="AE5580">
        <f t="shared" si="374"/>
        <v>2.1169953964950742E-7</v>
      </c>
      <c r="AF5580">
        <f t="shared" si="376"/>
        <v>1.3210051274129258E-4</v>
      </c>
      <c r="AG5580">
        <f t="shared" si="377"/>
        <v>1.1808600321649525E-3</v>
      </c>
    </row>
    <row r="5581" spans="30:33" x14ac:dyDescent="0.2">
      <c r="AD5581">
        <f t="shared" si="375"/>
        <v>5579</v>
      </c>
      <c r="AE5581">
        <f t="shared" si="374"/>
        <v>2.1136082038606821E-7</v>
      </c>
      <c r="AF5581">
        <f t="shared" si="376"/>
        <v>1.3188915192090652E-4</v>
      </c>
      <c r="AG5581">
        <f t="shared" si="377"/>
        <v>1.1791820169338746E-3</v>
      </c>
    </row>
    <row r="5582" spans="30:33" x14ac:dyDescent="0.2">
      <c r="AD5582">
        <f t="shared" si="375"/>
        <v>5580</v>
      </c>
      <c r="AE5582">
        <f t="shared" si="374"/>
        <v>2.1102264307345051E-7</v>
      </c>
      <c r="AF5582">
        <f t="shared" si="376"/>
        <v>1.3167812927783305E-4</v>
      </c>
      <c r="AG5582">
        <f t="shared" si="377"/>
        <v>1.1775063483498538E-3</v>
      </c>
    </row>
    <row r="5583" spans="30:33" x14ac:dyDescent="0.2">
      <c r="AD5583">
        <f t="shared" si="375"/>
        <v>5581</v>
      </c>
      <c r="AE5583">
        <f t="shared" si="374"/>
        <v>2.1068500684453296E-7</v>
      </c>
      <c r="AF5583">
        <f t="shared" si="376"/>
        <v>1.3146744427098851E-4</v>
      </c>
      <c r="AG5583">
        <f t="shared" si="377"/>
        <v>1.1758330231993385E-3</v>
      </c>
    </row>
    <row r="5584" spans="30:33" x14ac:dyDescent="0.2">
      <c r="AD5584">
        <f t="shared" si="375"/>
        <v>5582</v>
      </c>
      <c r="AE5584">
        <f t="shared" si="374"/>
        <v>2.1034791083358171E-7</v>
      </c>
      <c r="AF5584">
        <f t="shared" si="376"/>
        <v>1.3125709636015493E-4</v>
      </c>
      <c r="AG5584">
        <f t="shared" si="377"/>
        <v>1.1741620382730532E-3</v>
      </c>
    </row>
    <row r="5585" spans="30:33" x14ac:dyDescent="0.2">
      <c r="AD5585">
        <f t="shared" si="375"/>
        <v>5583</v>
      </c>
      <c r="AE5585">
        <f t="shared" si="374"/>
        <v>2.1001135417624797E-7</v>
      </c>
      <c r="AF5585">
        <f t="shared" si="376"/>
        <v>1.3104708500597868E-4</v>
      </c>
      <c r="AG5585">
        <f t="shared" si="377"/>
        <v>1.1724933903659925E-3</v>
      </c>
    </row>
    <row r="5586" spans="30:33" x14ac:dyDescent="0.2">
      <c r="AD5586">
        <f t="shared" si="375"/>
        <v>5584</v>
      </c>
      <c r="AE5586">
        <f t="shared" si="374"/>
        <v>2.0967533600956597E-7</v>
      </c>
      <c r="AF5586">
        <f t="shared" si="376"/>
        <v>1.3083740966996911E-4</v>
      </c>
      <c r="AG5586">
        <f t="shared" si="377"/>
        <v>1.1708270762774164E-3</v>
      </c>
    </row>
    <row r="5587" spans="30:33" x14ac:dyDescent="0.2">
      <c r="AD5587">
        <f t="shared" si="375"/>
        <v>5585</v>
      </c>
      <c r="AE5587">
        <f t="shared" ref="AE5587:AE5650" si="378">AF5586*$AE$3</f>
        <v>2.0933985547195066E-7</v>
      </c>
      <c r="AF5587">
        <f t="shared" si="376"/>
        <v>1.3062806981449716E-4</v>
      </c>
      <c r="AG5587">
        <f t="shared" si="377"/>
        <v>1.1691630928108445E-3</v>
      </c>
    </row>
    <row r="5588" spans="30:33" x14ac:dyDescent="0.2">
      <c r="AD5588">
        <f t="shared" si="375"/>
        <v>5586</v>
      </c>
      <c r="AE5588">
        <f t="shared" si="378"/>
        <v>2.0900491170319554E-7</v>
      </c>
      <c r="AF5588">
        <f t="shared" si="376"/>
        <v>1.3041906490279397E-4</v>
      </c>
      <c r="AG5588">
        <f t="shared" si="377"/>
        <v>1.1675014367740503E-3</v>
      </c>
    </row>
    <row r="5589" spans="30:33" x14ac:dyDescent="0.2">
      <c r="AD5589">
        <f t="shared" si="375"/>
        <v>5587</v>
      </c>
      <c r="AE5589">
        <f t="shared" si="378"/>
        <v>2.0867050384447043E-7</v>
      </c>
      <c r="AF5589">
        <f t="shared" si="376"/>
        <v>1.302103943989495E-4</v>
      </c>
      <c r="AG5589">
        <f t="shared" si="377"/>
        <v>1.1658421049790563E-3</v>
      </c>
    </row>
    <row r="5590" spans="30:33" x14ac:dyDescent="0.2">
      <c r="AD5590">
        <f t="shared" si="375"/>
        <v>5588</v>
      </c>
      <c r="AE5590">
        <f t="shared" si="378"/>
        <v>2.083366310383193E-7</v>
      </c>
      <c r="AF5590">
        <f t="shared" si="376"/>
        <v>1.3000205776791116E-4</v>
      </c>
      <c r="AG5590">
        <f t="shared" si="377"/>
        <v>1.1641850942421283E-3</v>
      </c>
    </row>
    <row r="5591" spans="30:33" x14ac:dyDescent="0.2">
      <c r="AD5591">
        <f t="shared" si="375"/>
        <v>5589</v>
      </c>
      <c r="AE5591">
        <f t="shared" si="378"/>
        <v>2.0800329242865795E-7</v>
      </c>
      <c r="AF5591">
        <f t="shared" si="376"/>
        <v>1.297940544754825E-4</v>
      </c>
      <c r="AG5591">
        <f t="shared" si="377"/>
        <v>1.1625304013837693E-3</v>
      </c>
    </row>
    <row r="5592" spans="30:33" x14ac:dyDescent="0.2">
      <c r="AD5592">
        <f t="shared" si="375"/>
        <v>5590</v>
      </c>
      <c r="AE5592">
        <f t="shared" si="378"/>
        <v>2.0767048716077209E-7</v>
      </c>
      <c r="AF5592">
        <f t="shared" si="376"/>
        <v>1.2958638398832172E-4</v>
      </c>
      <c r="AG5592">
        <f t="shared" si="377"/>
        <v>1.160878023228716E-3</v>
      </c>
    </row>
    <row r="5593" spans="30:33" x14ac:dyDescent="0.2">
      <c r="AD5593">
        <f t="shared" si="375"/>
        <v>5591</v>
      </c>
      <c r="AE5593">
        <f t="shared" si="378"/>
        <v>2.0733821438131484E-7</v>
      </c>
      <c r="AF5593">
        <f t="shared" si="376"/>
        <v>1.2937904577394041E-4</v>
      </c>
      <c r="AG5593">
        <f t="shared" si="377"/>
        <v>1.1592279566059313E-3</v>
      </c>
    </row>
    <row r="5594" spans="30:33" x14ac:dyDescent="0.2">
      <c r="AD5594">
        <f t="shared" si="375"/>
        <v>5592</v>
      </c>
      <c r="AE5594">
        <f t="shared" si="378"/>
        <v>2.0700647323830474E-7</v>
      </c>
      <c r="AF5594">
        <f t="shared" si="376"/>
        <v>1.2917203930070209E-4</v>
      </c>
      <c r="AG5594">
        <f t="shared" si="377"/>
        <v>1.1575801983486002E-3</v>
      </c>
    </row>
    <row r="5595" spans="30:33" x14ac:dyDescent="0.2">
      <c r="AD5595">
        <f t="shared" si="375"/>
        <v>5593</v>
      </c>
      <c r="AE5595">
        <f t="shared" si="378"/>
        <v>2.0667526288112344E-7</v>
      </c>
      <c r="AF5595">
        <f t="shared" si="376"/>
        <v>1.2896536403782095E-4</v>
      </c>
      <c r="AG5595">
        <f t="shared" si="377"/>
        <v>1.1559347452941235E-3</v>
      </c>
    </row>
    <row r="5596" spans="30:33" x14ac:dyDescent="0.2">
      <c r="AD5596">
        <f t="shared" si="375"/>
        <v>5594</v>
      </c>
      <c r="AE5596">
        <f t="shared" si="378"/>
        <v>2.0634458246051361E-7</v>
      </c>
      <c r="AF5596">
        <f t="shared" si="376"/>
        <v>1.2875901945536044E-4</v>
      </c>
      <c r="AG5596">
        <f t="shared" si="377"/>
        <v>1.154291594284113E-3</v>
      </c>
    </row>
    <row r="5597" spans="30:33" x14ac:dyDescent="0.2">
      <c r="AD5597">
        <f t="shared" si="375"/>
        <v>5595</v>
      </c>
      <c r="AE5597">
        <f t="shared" si="378"/>
        <v>2.060144311285768E-7</v>
      </c>
      <c r="AF5597">
        <f t="shared" si="376"/>
        <v>1.2855300502423184E-4</v>
      </c>
      <c r="AG5597">
        <f t="shared" si="377"/>
        <v>1.1526507421643873E-3</v>
      </c>
    </row>
    <row r="5598" spans="30:33" x14ac:dyDescent="0.2">
      <c r="AD5598">
        <f t="shared" si="375"/>
        <v>5596</v>
      </c>
      <c r="AE5598">
        <f t="shared" si="378"/>
        <v>2.0568480803877105E-7</v>
      </c>
      <c r="AF5598">
        <f t="shared" si="376"/>
        <v>1.2834732021619306E-4</v>
      </c>
      <c r="AG5598">
        <f t="shared" si="377"/>
        <v>1.1510121857849628E-3</v>
      </c>
    </row>
    <row r="5599" spans="30:33" x14ac:dyDescent="0.2">
      <c r="AD5599">
        <f t="shared" si="375"/>
        <v>5597</v>
      </c>
      <c r="AE5599">
        <f t="shared" si="378"/>
        <v>2.05355712345909E-7</v>
      </c>
      <c r="AF5599">
        <f t="shared" si="376"/>
        <v>1.2814196450384714E-4</v>
      </c>
      <c r="AG5599">
        <f t="shared" si="377"/>
        <v>1.1493759220000527E-3</v>
      </c>
    </row>
    <row r="5600" spans="30:33" x14ac:dyDescent="0.2">
      <c r="AD5600">
        <f t="shared" si="375"/>
        <v>5598</v>
      </c>
      <c r="AE5600">
        <f t="shared" si="378"/>
        <v>2.0502714320615553E-7</v>
      </c>
      <c r="AF5600">
        <f t="shared" si="376"/>
        <v>1.2793693736064097E-4</v>
      </c>
      <c r="AG5600">
        <f t="shared" si="377"/>
        <v>1.1477419476680587E-3</v>
      </c>
    </row>
    <row r="5601" spans="30:33" x14ac:dyDescent="0.2">
      <c r="AD5601">
        <f t="shared" si="375"/>
        <v>5599</v>
      </c>
      <c r="AE5601">
        <f t="shared" si="378"/>
        <v>2.0469909977702566E-7</v>
      </c>
      <c r="AF5601">
        <f t="shared" si="376"/>
        <v>1.2773223826086395E-4</v>
      </c>
      <c r="AG5601">
        <f t="shared" si="377"/>
        <v>1.1461102596515666E-3</v>
      </c>
    </row>
    <row r="5602" spans="30:33" x14ac:dyDescent="0.2">
      <c r="AD5602">
        <f t="shared" si="375"/>
        <v>5600</v>
      </c>
      <c r="AE5602">
        <f t="shared" si="378"/>
        <v>2.0437158121738242E-7</v>
      </c>
      <c r="AF5602">
        <f t="shared" si="376"/>
        <v>1.2752786667964656E-4</v>
      </c>
      <c r="AG5602">
        <f t="shared" si="377"/>
        <v>1.1444808548173415E-3</v>
      </c>
    </row>
    <row r="5603" spans="30:33" x14ac:dyDescent="0.2">
      <c r="AD5603">
        <f t="shared" ref="AD5603:AD5666" si="379">AD5602+1</f>
        <v>5601</v>
      </c>
      <c r="AE5603">
        <f t="shared" si="378"/>
        <v>2.0404458668743458E-7</v>
      </c>
      <c r="AF5603">
        <f t="shared" ref="AF5603:AF5666" si="380">AF5602*$AF$3</f>
        <v>1.2732382209295912E-4</v>
      </c>
      <c r="AG5603">
        <f t="shared" ref="AG5603:AG5666" si="381">AD5603*AE5603</f>
        <v>1.142853730036321E-3</v>
      </c>
    </row>
    <row r="5604" spans="30:33" x14ac:dyDescent="0.2">
      <c r="AD5604">
        <f t="shared" si="379"/>
        <v>5602</v>
      </c>
      <c r="AE5604">
        <f t="shared" si="378"/>
        <v>2.0371811534873468E-7</v>
      </c>
      <c r="AF5604">
        <f t="shared" si="380"/>
        <v>1.2712010397761039E-4</v>
      </c>
      <c r="AG5604">
        <f t="shared" si="381"/>
        <v>1.1412288821836117E-3</v>
      </c>
    </row>
    <row r="5605" spans="30:33" x14ac:dyDescent="0.2">
      <c r="AD5605">
        <f t="shared" si="379"/>
        <v>5603</v>
      </c>
      <c r="AE5605">
        <f t="shared" si="378"/>
        <v>2.0339216636417673E-7</v>
      </c>
      <c r="AF5605">
        <f t="shared" si="380"/>
        <v>1.2691671181124621E-4</v>
      </c>
      <c r="AG5605">
        <f t="shared" si="381"/>
        <v>1.1396063081384822E-3</v>
      </c>
    </row>
    <row r="5606" spans="30:33" x14ac:dyDescent="0.2">
      <c r="AD5606">
        <f t="shared" si="379"/>
        <v>5604</v>
      </c>
      <c r="AE5606">
        <f t="shared" si="378"/>
        <v>2.0306673889799403E-7</v>
      </c>
      <c r="AF5606">
        <f t="shared" si="380"/>
        <v>1.2671364507234822E-4</v>
      </c>
      <c r="AG5606">
        <f t="shared" si="381"/>
        <v>1.1379860047843586E-3</v>
      </c>
    </row>
    <row r="5607" spans="30:33" x14ac:dyDescent="0.2">
      <c r="AD5607">
        <f t="shared" si="379"/>
        <v>5605</v>
      </c>
      <c r="AE5607">
        <f t="shared" si="378"/>
        <v>2.0274183211575725E-7</v>
      </c>
      <c r="AF5607">
        <f t="shared" si="380"/>
        <v>1.2651090324023245E-4</v>
      </c>
      <c r="AG5607">
        <f t="shared" si="381"/>
        <v>1.1363679690088193E-3</v>
      </c>
    </row>
    <row r="5608" spans="30:33" x14ac:dyDescent="0.2">
      <c r="AD5608">
        <f t="shared" si="379"/>
        <v>5606</v>
      </c>
      <c r="AE5608">
        <f t="shared" si="378"/>
        <v>2.0241744518437203E-7</v>
      </c>
      <c r="AF5608">
        <f t="shared" si="380"/>
        <v>1.2630848579504807E-4</v>
      </c>
      <c r="AG5608">
        <f t="shared" si="381"/>
        <v>1.1347521977035896E-3</v>
      </c>
    </row>
    <row r="5609" spans="30:33" x14ac:dyDescent="0.2">
      <c r="AD5609">
        <f t="shared" si="379"/>
        <v>5607</v>
      </c>
      <c r="AE5609">
        <f t="shared" si="378"/>
        <v>2.02093577272077E-7</v>
      </c>
      <c r="AF5609">
        <f t="shared" si="380"/>
        <v>1.2610639221777599E-4</v>
      </c>
      <c r="AG5609">
        <f t="shared" si="381"/>
        <v>1.1331386877645358E-3</v>
      </c>
    </row>
    <row r="5610" spans="30:33" x14ac:dyDescent="0.2">
      <c r="AD5610">
        <f t="shared" si="379"/>
        <v>5608</v>
      </c>
      <c r="AE5610">
        <f t="shared" si="378"/>
        <v>2.0177022754844167E-7</v>
      </c>
      <c r="AF5610">
        <f t="shared" si="380"/>
        <v>1.2590462199022753E-4</v>
      </c>
      <c r="AG5610">
        <f t="shared" si="381"/>
        <v>1.1315274360916608E-3</v>
      </c>
    </row>
    <row r="5611" spans="30:33" x14ac:dyDescent="0.2">
      <c r="AD5611">
        <f t="shared" si="379"/>
        <v>5609</v>
      </c>
      <c r="AE5611">
        <f t="shared" si="378"/>
        <v>2.0144739518436415E-7</v>
      </c>
      <c r="AF5611">
        <f t="shared" si="380"/>
        <v>1.2570317459504316E-4</v>
      </c>
      <c r="AG5611">
        <f t="shared" si="381"/>
        <v>1.1299184395890986E-3</v>
      </c>
    </row>
    <row r="5612" spans="30:33" x14ac:dyDescent="0.2">
      <c r="AD5612">
        <f t="shared" si="379"/>
        <v>5610</v>
      </c>
      <c r="AE5612">
        <f t="shared" si="378"/>
        <v>2.0112507935206916E-7</v>
      </c>
      <c r="AF5612">
        <f t="shared" si="380"/>
        <v>1.255020495156911E-4</v>
      </c>
      <c r="AG5612">
        <f t="shared" si="381"/>
        <v>1.1283116951651079E-3</v>
      </c>
    </row>
    <row r="5613" spans="30:33" x14ac:dyDescent="0.2">
      <c r="AD5613">
        <f t="shared" si="379"/>
        <v>5611</v>
      </c>
      <c r="AE5613">
        <f t="shared" si="378"/>
        <v>2.0080327922510584E-7</v>
      </c>
      <c r="AF5613">
        <f t="shared" si="380"/>
        <v>1.2530124623646598E-4</v>
      </c>
      <c r="AG5613">
        <f t="shared" si="381"/>
        <v>1.1267071997320688E-3</v>
      </c>
    </row>
    <row r="5614" spans="30:33" x14ac:dyDescent="0.2">
      <c r="AD5614">
        <f t="shared" si="379"/>
        <v>5612</v>
      </c>
      <c r="AE5614">
        <f t="shared" si="378"/>
        <v>2.0048199397834564E-7</v>
      </c>
      <c r="AF5614">
        <f t="shared" si="380"/>
        <v>1.2510076424248763E-4</v>
      </c>
      <c r="AG5614">
        <f t="shared" si="381"/>
        <v>1.1251049502064758E-3</v>
      </c>
    </row>
    <row r="5615" spans="30:33" x14ac:dyDescent="0.2">
      <c r="AD5615">
        <f t="shared" si="379"/>
        <v>5613</v>
      </c>
      <c r="AE5615">
        <f t="shared" si="378"/>
        <v>2.001612227879803E-7</v>
      </c>
      <c r="AF5615">
        <f t="shared" si="380"/>
        <v>1.2490060301969966E-4</v>
      </c>
      <c r="AG5615">
        <f t="shared" si="381"/>
        <v>1.1235049435089333E-3</v>
      </c>
    </row>
    <row r="5616" spans="30:33" x14ac:dyDescent="0.2">
      <c r="AD5616">
        <f t="shared" si="379"/>
        <v>5614</v>
      </c>
      <c r="AE5616">
        <f t="shared" si="378"/>
        <v>1.9984096483151954E-7</v>
      </c>
      <c r="AF5616">
        <f t="shared" si="380"/>
        <v>1.2470076205486812E-4</v>
      </c>
      <c r="AG5616">
        <f t="shared" si="381"/>
        <v>1.1219071765641508E-3</v>
      </c>
    </row>
    <row r="5617" spans="30:33" x14ac:dyDescent="0.2">
      <c r="AD5617">
        <f t="shared" si="379"/>
        <v>5615</v>
      </c>
      <c r="AE5617">
        <f t="shared" si="378"/>
        <v>1.9952121928778908E-7</v>
      </c>
      <c r="AF5617">
        <f t="shared" si="380"/>
        <v>1.2450124083558033E-4</v>
      </c>
      <c r="AG5617">
        <f t="shared" si="381"/>
        <v>1.1203116463009356E-3</v>
      </c>
    </row>
    <row r="5618" spans="30:33" x14ac:dyDescent="0.2">
      <c r="AD5618">
        <f t="shared" si="379"/>
        <v>5616</v>
      </c>
      <c r="AE5618">
        <f t="shared" si="378"/>
        <v>1.9920198533692862E-7</v>
      </c>
      <c r="AF5618">
        <f t="shared" si="380"/>
        <v>1.2430203885024338E-4</v>
      </c>
      <c r="AG5618">
        <f t="shared" si="381"/>
        <v>1.1187183496521912E-3</v>
      </c>
    </row>
    <row r="5619" spans="30:33" x14ac:dyDescent="0.2">
      <c r="AD5619">
        <f t="shared" si="379"/>
        <v>5617</v>
      </c>
      <c r="AE5619">
        <f t="shared" si="378"/>
        <v>1.9888326216038949E-7</v>
      </c>
      <c r="AF5619">
        <f t="shared" si="380"/>
        <v>1.2410315558808297E-4</v>
      </c>
      <c r="AG5619">
        <f t="shared" si="381"/>
        <v>1.1171272835549077E-3</v>
      </c>
    </row>
    <row r="5620" spans="30:33" x14ac:dyDescent="0.2">
      <c r="AD5620">
        <f t="shared" si="379"/>
        <v>5618</v>
      </c>
      <c r="AE5620">
        <f t="shared" si="378"/>
        <v>1.9856504894093284E-7</v>
      </c>
      <c r="AF5620">
        <f t="shared" si="380"/>
        <v>1.2390459053914204E-4</v>
      </c>
      <c r="AG5620">
        <f t="shared" si="381"/>
        <v>1.1155384449501606E-3</v>
      </c>
    </row>
    <row r="5621" spans="30:33" x14ac:dyDescent="0.2">
      <c r="AD5621">
        <f t="shared" si="379"/>
        <v>5619</v>
      </c>
      <c r="AE5621">
        <f t="shared" si="378"/>
        <v>1.9824734486262735E-7</v>
      </c>
      <c r="AF5621">
        <f t="shared" si="380"/>
        <v>1.237063431942794E-4</v>
      </c>
      <c r="AG5621">
        <f t="shared" si="381"/>
        <v>1.1139518307831031E-3</v>
      </c>
    </row>
    <row r="5622" spans="30:33" x14ac:dyDescent="0.2">
      <c r="AD5622">
        <f t="shared" si="379"/>
        <v>5620</v>
      </c>
      <c r="AE5622">
        <f t="shared" si="378"/>
        <v>1.9793014911084714E-7</v>
      </c>
      <c r="AF5622">
        <f t="shared" si="380"/>
        <v>1.2350841304516855E-4</v>
      </c>
      <c r="AG5622">
        <f t="shared" si="381"/>
        <v>1.1123674380029609E-3</v>
      </c>
    </row>
    <row r="5623" spans="30:33" x14ac:dyDescent="0.2">
      <c r="AD5623">
        <f t="shared" si="379"/>
        <v>5621</v>
      </c>
      <c r="AE5623">
        <f t="shared" si="378"/>
        <v>1.9761346087226978E-7</v>
      </c>
      <c r="AF5623">
        <f t="shared" si="380"/>
        <v>1.2331079958429627E-4</v>
      </c>
      <c r="AG5623">
        <f t="shared" si="381"/>
        <v>1.1107852635630284E-3</v>
      </c>
    </row>
    <row r="5624" spans="30:33" x14ac:dyDescent="0.2">
      <c r="AD5624">
        <f t="shared" si="379"/>
        <v>5622</v>
      </c>
      <c r="AE5624">
        <f t="shared" si="378"/>
        <v>1.9729727933487413E-7</v>
      </c>
      <c r="AF5624">
        <f t="shared" si="380"/>
        <v>1.231135023049614E-4</v>
      </c>
      <c r="AG5624">
        <f t="shared" si="381"/>
        <v>1.1092053044206623E-3</v>
      </c>
    </row>
    <row r="5625" spans="30:33" x14ac:dyDescent="0.2">
      <c r="AD5625">
        <f t="shared" si="379"/>
        <v>5623</v>
      </c>
      <c r="AE5625">
        <f t="shared" si="378"/>
        <v>1.9698160368793835E-7</v>
      </c>
      <c r="AF5625">
        <f t="shared" si="380"/>
        <v>1.2291652070127345E-4</v>
      </c>
      <c r="AG5625">
        <f t="shared" si="381"/>
        <v>1.1076275575372773E-3</v>
      </c>
    </row>
    <row r="5626" spans="30:33" x14ac:dyDescent="0.2">
      <c r="AD5626">
        <f t="shared" si="379"/>
        <v>5624</v>
      </c>
      <c r="AE5626">
        <f t="shared" si="378"/>
        <v>1.9666643312203763E-7</v>
      </c>
      <c r="AF5626">
        <f t="shared" si="380"/>
        <v>1.2271985426815142E-4</v>
      </c>
      <c r="AG5626">
        <f t="shared" si="381"/>
        <v>1.1060520198783396E-3</v>
      </c>
    </row>
    <row r="5627" spans="30:33" x14ac:dyDescent="0.2">
      <c r="AD5627">
        <f t="shared" si="379"/>
        <v>5625</v>
      </c>
      <c r="AE5627">
        <f t="shared" si="378"/>
        <v>1.9635176682904235E-7</v>
      </c>
      <c r="AF5627">
        <f t="shared" si="380"/>
        <v>1.2252350250132238E-4</v>
      </c>
      <c r="AG5627">
        <f t="shared" si="381"/>
        <v>1.1044786884133631E-3</v>
      </c>
    </row>
    <row r="5628" spans="30:33" x14ac:dyDescent="0.2">
      <c r="AD5628">
        <f t="shared" si="379"/>
        <v>5626</v>
      </c>
      <c r="AE5628">
        <f t="shared" si="378"/>
        <v>1.9603760400211591E-7</v>
      </c>
      <c r="AF5628">
        <f t="shared" si="380"/>
        <v>1.2232746489732025E-4</v>
      </c>
      <c r="AG5628">
        <f t="shared" si="381"/>
        <v>1.1029075601159042E-3</v>
      </c>
    </row>
    <row r="5629" spans="30:33" x14ac:dyDescent="0.2">
      <c r="AD5629">
        <f t="shared" si="379"/>
        <v>5627</v>
      </c>
      <c r="AE5629">
        <f t="shared" si="378"/>
        <v>1.9572394383571248E-7</v>
      </c>
      <c r="AF5629">
        <f t="shared" si="380"/>
        <v>1.2213174095348454E-4</v>
      </c>
      <c r="AG5629">
        <f t="shared" si="381"/>
        <v>1.1013386319635541E-3</v>
      </c>
    </row>
    <row r="5630" spans="30:33" x14ac:dyDescent="0.2">
      <c r="AD5630">
        <f t="shared" si="379"/>
        <v>5628</v>
      </c>
      <c r="AE5630">
        <f t="shared" si="378"/>
        <v>1.9541078552557536E-7</v>
      </c>
      <c r="AF5630">
        <f t="shared" si="380"/>
        <v>1.2193633016795895E-4</v>
      </c>
      <c r="AG5630">
        <f t="shared" si="381"/>
        <v>1.099771900937938E-3</v>
      </c>
    </row>
    <row r="5631" spans="30:33" x14ac:dyDescent="0.2">
      <c r="AD5631">
        <f t="shared" si="379"/>
        <v>5629</v>
      </c>
      <c r="AE5631">
        <f t="shared" si="378"/>
        <v>1.9509812826873442E-7</v>
      </c>
      <c r="AF5631">
        <f t="shared" si="380"/>
        <v>1.2174123203969021E-4</v>
      </c>
      <c r="AG5631">
        <f t="shared" si="381"/>
        <v>1.0982073640247061E-3</v>
      </c>
    </row>
    <row r="5632" spans="30:33" x14ac:dyDescent="0.2">
      <c r="AD5632">
        <f t="shared" si="379"/>
        <v>5630</v>
      </c>
      <c r="AE5632">
        <f t="shared" si="378"/>
        <v>1.9478597126350441E-7</v>
      </c>
      <c r="AF5632">
        <f t="shared" si="380"/>
        <v>1.2154644606842669E-4</v>
      </c>
      <c r="AG5632">
        <f t="shared" si="381"/>
        <v>1.0966450182135299E-3</v>
      </c>
    </row>
    <row r="5633" spans="30:33" x14ac:dyDescent="0.2">
      <c r="AD5633">
        <f t="shared" si="379"/>
        <v>5631</v>
      </c>
      <c r="AE5633">
        <f t="shared" si="378"/>
        <v>1.9447431370948279E-7</v>
      </c>
      <c r="AF5633">
        <f t="shared" si="380"/>
        <v>1.2135197175471721E-4</v>
      </c>
      <c r="AG5633">
        <f t="shared" si="381"/>
        <v>1.0950848604980975E-3</v>
      </c>
    </row>
    <row r="5634" spans="30:33" x14ac:dyDescent="0.2">
      <c r="AD5634">
        <f t="shared" si="379"/>
        <v>5632</v>
      </c>
      <c r="AE5634">
        <f t="shared" si="378"/>
        <v>1.9416315480754763E-7</v>
      </c>
      <c r="AF5634">
        <f t="shared" si="380"/>
        <v>1.2115780859990965E-4</v>
      </c>
      <c r="AG5634">
        <f t="shared" si="381"/>
        <v>1.0935268878761082E-3</v>
      </c>
    </row>
    <row r="5635" spans="30:33" x14ac:dyDescent="0.2">
      <c r="AD5635">
        <f t="shared" si="379"/>
        <v>5633</v>
      </c>
      <c r="AE5635">
        <f t="shared" si="378"/>
        <v>1.9385249375985552E-7</v>
      </c>
      <c r="AF5635">
        <f t="shared" si="380"/>
        <v>1.2096395610614979E-4</v>
      </c>
      <c r="AG5635">
        <f t="shared" si="381"/>
        <v>1.0919710973492662E-3</v>
      </c>
    </row>
    <row r="5636" spans="30:33" x14ac:dyDescent="0.2">
      <c r="AD5636">
        <f t="shared" si="379"/>
        <v>5634</v>
      </c>
      <c r="AE5636">
        <f t="shared" si="378"/>
        <v>1.9354232976983977E-7</v>
      </c>
      <c r="AF5636">
        <f t="shared" si="380"/>
        <v>1.2077041377637995E-4</v>
      </c>
      <c r="AG5636">
        <f t="shared" si="381"/>
        <v>1.0904174859232773E-3</v>
      </c>
    </row>
    <row r="5637" spans="30:33" x14ac:dyDescent="0.2">
      <c r="AD5637">
        <f t="shared" si="379"/>
        <v>5635</v>
      </c>
      <c r="AE5637">
        <f t="shared" si="378"/>
        <v>1.9323266204220801E-7</v>
      </c>
      <c r="AF5637">
        <f t="shared" si="380"/>
        <v>1.2057718111433774E-4</v>
      </c>
      <c r="AG5637">
        <f t="shared" si="381"/>
        <v>1.0888660506078421E-3</v>
      </c>
    </row>
    <row r="5638" spans="30:33" x14ac:dyDescent="0.2">
      <c r="AD5638">
        <f t="shared" si="379"/>
        <v>5636</v>
      </c>
      <c r="AE5638">
        <f t="shared" si="378"/>
        <v>1.9292348978294047E-7</v>
      </c>
      <c r="AF5638">
        <f t="shared" si="380"/>
        <v>1.2038425762455479E-4</v>
      </c>
      <c r="AG5638">
        <f t="shared" si="381"/>
        <v>1.0873167884166526E-3</v>
      </c>
    </row>
    <row r="5639" spans="30:33" x14ac:dyDescent="0.2">
      <c r="AD5639">
        <f t="shared" si="379"/>
        <v>5637</v>
      </c>
      <c r="AE5639">
        <f t="shared" si="378"/>
        <v>1.9261481219928776E-7</v>
      </c>
      <c r="AF5639">
        <f t="shared" si="380"/>
        <v>1.201916428123555E-4</v>
      </c>
      <c r="AG5639">
        <f t="shared" si="381"/>
        <v>1.0857696963673851E-3</v>
      </c>
    </row>
    <row r="5640" spans="30:33" x14ac:dyDescent="0.2">
      <c r="AD5640">
        <f t="shared" si="379"/>
        <v>5638</v>
      </c>
      <c r="AE5640">
        <f t="shared" si="378"/>
        <v>1.9230662849976887E-7</v>
      </c>
      <c r="AF5640">
        <f t="shared" si="380"/>
        <v>1.1999933618385572E-4</v>
      </c>
      <c r="AG5640">
        <f t="shared" si="381"/>
        <v>1.0842247714816968E-3</v>
      </c>
    </row>
    <row r="5641" spans="30:33" x14ac:dyDescent="0.2">
      <c r="AD5641">
        <f t="shared" si="379"/>
        <v>5639</v>
      </c>
      <c r="AE5641">
        <f t="shared" si="378"/>
        <v>1.9199893789416925E-7</v>
      </c>
      <c r="AF5641">
        <f t="shared" si="380"/>
        <v>1.1980733724596154E-4</v>
      </c>
      <c r="AG5641">
        <f t="shared" si="381"/>
        <v>1.0826820107852203E-3</v>
      </c>
    </row>
    <row r="5642" spans="30:33" x14ac:dyDescent="0.2">
      <c r="AD5642">
        <f t="shared" si="379"/>
        <v>5640</v>
      </c>
      <c r="AE5642">
        <f t="shared" si="378"/>
        <v>1.9169173959353856E-7</v>
      </c>
      <c r="AF5642">
        <f t="shared" si="380"/>
        <v>1.19615645506368E-4</v>
      </c>
      <c r="AG5642">
        <f t="shared" si="381"/>
        <v>1.0811414113075575E-3</v>
      </c>
    </row>
    <row r="5643" spans="30:33" x14ac:dyDescent="0.2">
      <c r="AD5643">
        <f t="shared" si="379"/>
        <v>5641</v>
      </c>
      <c r="AE5643">
        <f t="shared" si="378"/>
        <v>1.9138503281018889E-7</v>
      </c>
      <c r="AF5643">
        <f t="shared" si="380"/>
        <v>1.194242604735578E-4</v>
      </c>
      <c r="AG5643">
        <f t="shared" si="381"/>
        <v>1.0796029700822756E-3</v>
      </c>
    </row>
    <row r="5644" spans="30:33" x14ac:dyDescent="0.2">
      <c r="AD5644">
        <f t="shared" si="379"/>
        <v>5642</v>
      </c>
      <c r="AE5644">
        <f t="shared" si="378"/>
        <v>1.9107881675769258E-7</v>
      </c>
      <c r="AF5644">
        <f t="shared" si="380"/>
        <v>1.192331816568001E-4</v>
      </c>
      <c r="AG5644">
        <f t="shared" si="381"/>
        <v>1.0780666841469016E-3</v>
      </c>
    </row>
    <row r="5645" spans="30:33" x14ac:dyDescent="0.2">
      <c r="AD5645">
        <f t="shared" si="379"/>
        <v>5643</v>
      </c>
      <c r="AE5645">
        <f t="shared" si="378"/>
        <v>1.9077309065088025E-7</v>
      </c>
      <c r="AF5645">
        <f t="shared" si="380"/>
        <v>1.1904240856614922E-4</v>
      </c>
      <c r="AG5645">
        <f t="shared" si="381"/>
        <v>1.0765325505429173E-3</v>
      </c>
    </row>
    <row r="5646" spans="30:33" x14ac:dyDescent="0.2">
      <c r="AD5646">
        <f t="shared" si="379"/>
        <v>5644</v>
      </c>
      <c r="AE5646">
        <f t="shared" si="378"/>
        <v>1.9046785370583883E-7</v>
      </c>
      <c r="AF5646">
        <f t="shared" si="380"/>
        <v>1.1885194071244337E-4</v>
      </c>
      <c r="AG5646">
        <f t="shared" si="381"/>
        <v>1.0750005663157543E-3</v>
      </c>
    </row>
    <row r="5647" spans="30:33" x14ac:dyDescent="0.2">
      <c r="AD5647">
        <f t="shared" si="379"/>
        <v>5645</v>
      </c>
      <c r="AE5647">
        <f t="shared" si="378"/>
        <v>1.9016310513990948E-7</v>
      </c>
      <c r="AF5647">
        <f t="shared" si="380"/>
        <v>1.1866177760730345E-4</v>
      </c>
      <c r="AG5647">
        <f t="shared" si="381"/>
        <v>1.0734707285147891E-3</v>
      </c>
    </row>
    <row r="5648" spans="30:33" x14ac:dyDescent="0.2">
      <c r="AD5648">
        <f t="shared" si="379"/>
        <v>5646</v>
      </c>
      <c r="AE5648">
        <f t="shared" si="378"/>
        <v>1.8985884417168561E-7</v>
      </c>
      <c r="AF5648">
        <f t="shared" si="380"/>
        <v>1.1847191876313176E-4</v>
      </c>
      <c r="AG5648">
        <f t="shared" si="381"/>
        <v>1.0719430341933369E-3</v>
      </c>
    </row>
    <row r="5649" spans="30:33" x14ac:dyDescent="0.2">
      <c r="AD5649">
        <f t="shared" si="379"/>
        <v>5647</v>
      </c>
      <c r="AE5649">
        <f t="shared" si="378"/>
        <v>1.8955507002101091E-7</v>
      </c>
      <c r="AF5649">
        <f t="shared" si="380"/>
        <v>1.1828236369311075E-4</v>
      </c>
      <c r="AG5649">
        <f t="shared" si="381"/>
        <v>1.0704174804086486E-3</v>
      </c>
    </row>
    <row r="5650" spans="30:33" x14ac:dyDescent="0.2">
      <c r="AD5650">
        <f t="shared" si="379"/>
        <v>5648</v>
      </c>
      <c r="AE5650">
        <f t="shared" si="378"/>
        <v>1.8925178190897729E-7</v>
      </c>
      <c r="AF5650">
        <f t="shared" si="380"/>
        <v>1.1809311191120176E-4</v>
      </c>
      <c r="AG5650">
        <f t="shared" si="381"/>
        <v>1.0688940642219038E-3</v>
      </c>
    </row>
    <row r="5651" spans="30:33" x14ac:dyDescent="0.2">
      <c r="AD5651">
        <f t="shared" si="379"/>
        <v>5649</v>
      </c>
      <c r="AE5651">
        <f t="shared" ref="AE5651:AE5714" si="382">AF5650*$AE$3</f>
        <v>1.889489790579229E-7</v>
      </c>
      <c r="AF5651">
        <f t="shared" si="380"/>
        <v>1.1790416293214384E-4</v>
      </c>
      <c r="AG5651">
        <f t="shared" si="381"/>
        <v>1.0673727826982064E-3</v>
      </c>
    </row>
    <row r="5652" spans="30:33" x14ac:dyDescent="0.2">
      <c r="AD5652">
        <f t="shared" si="379"/>
        <v>5650</v>
      </c>
      <c r="AE5652">
        <f t="shared" si="382"/>
        <v>1.8864666069143023E-7</v>
      </c>
      <c r="AF5652">
        <f t="shared" si="380"/>
        <v>1.1771551627145241E-4</v>
      </c>
      <c r="AG5652">
        <f t="shared" si="381"/>
        <v>1.0658536329065807E-3</v>
      </c>
    </row>
    <row r="5653" spans="30:33" x14ac:dyDescent="0.2">
      <c r="AD5653">
        <f t="shared" si="379"/>
        <v>5651</v>
      </c>
      <c r="AE5653">
        <f t="shared" si="382"/>
        <v>1.8834482603432393E-7</v>
      </c>
      <c r="AF5653">
        <f t="shared" si="380"/>
        <v>1.1752717144541809E-4</v>
      </c>
      <c r="AG5653">
        <f t="shared" si="381"/>
        <v>1.0643366119199645E-3</v>
      </c>
    </row>
    <row r="5654" spans="30:33" x14ac:dyDescent="0.2">
      <c r="AD5654">
        <f t="shared" si="379"/>
        <v>5652</v>
      </c>
      <c r="AE5654">
        <f t="shared" si="382"/>
        <v>1.8804347431266901E-7</v>
      </c>
      <c r="AF5654">
        <f t="shared" si="380"/>
        <v>1.1733912797110542E-4</v>
      </c>
      <c r="AG5654">
        <f t="shared" si="381"/>
        <v>1.0628217168152053E-3</v>
      </c>
    </row>
    <row r="5655" spans="30:33" x14ac:dyDescent="0.2">
      <c r="AD5655">
        <f t="shared" si="379"/>
        <v>5653</v>
      </c>
      <c r="AE5655">
        <f t="shared" si="382"/>
        <v>1.8774260475376875E-7</v>
      </c>
      <c r="AF5655">
        <f t="shared" si="380"/>
        <v>1.1715138536635164E-4</v>
      </c>
      <c r="AG5655">
        <f t="shared" si="381"/>
        <v>1.0613089446730548E-3</v>
      </c>
    </row>
    <row r="5656" spans="30:33" x14ac:dyDescent="0.2">
      <c r="AD5656">
        <f t="shared" si="379"/>
        <v>5654</v>
      </c>
      <c r="AE5656">
        <f t="shared" si="382"/>
        <v>1.8744221658616272E-7</v>
      </c>
      <c r="AF5656">
        <f t="shared" si="380"/>
        <v>1.1696394314976547E-4</v>
      </c>
      <c r="AG5656">
        <f t="shared" si="381"/>
        <v>1.059798292578164E-3</v>
      </c>
    </row>
    <row r="5657" spans="30:33" x14ac:dyDescent="0.2">
      <c r="AD5657">
        <f t="shared" si="379"/>
        <v>5655</v>
      </c>
      <c r="AE5657">
        <f t="shared" si="382"/>
        <v>1.8714230903962484E-7</v>
      </c>
      <c r="AF5657">
        <f t="shared" si="380"/>
        <v>1.1677680084072584E-4</v>
      </c>
      <c r="AG5657">
        <f t="shared" si="381"/>
        <v>1.0582897576190784E-3</v>
      </c>
    </row>
    <row r="5658" spans="30:33" x14ac:dyDescent="0.2">
      <c r="AD5658">
        <f t="shared" si="379"/>
        <v>5656</v>
      </c>
      <c r="AE5658">
        <f t="shared" si="382"/>
        <v>1.8684288134516142E-7</v>
      </c>
      <c r="AF5658">
        <f t="shared" si="380"/>
        <v>1.1658995795938068E-4</v>
      </c>
      <c r="AG5658">
        <f t="shared" si="381"/>
        <v>1.056783336888233E-3</v>
      </c>
    </row>
    <row r="5659" spans="30:33" x14ac:dyDescent="0.2">
      <c r="AD5659">
        <f t="shared" si="379"/>
        <v>5657</v>
      </c>
      <c r="AE5659">
        <f t="shared" si="382"/>
        <v>1.8654393273500916E-7</v>
      </c>
      <c r="AF5659">
        <f t="shared" si="380"/>
        <v>1.1640341402664567E-4</v>
      </c>
      <c r="AG5659">
        <f t="shared" si="381"/>
        <v>1.0552790274819467E-3</v>
      </c>
    </row>
    <row r="5660" spans="30:33" x14ac:dyDescent="0.2">
      <c r="AD5660">
        <f t="shared" si="379"/>
        <v>5658</v>
      </c>
      <c r="AE5660">
        <f t="shared" si="382"/>
        <v>1.8624546244263315E-7</v>
      </c>
      <c r="AF5660">
        <f t="shared" si="380"/>
        <v>1.1621716856420303E-4</v>
      </c>
      <c r="AG5660">
        <f t="shared" si="381"/>
        <v>1.0537768265004184E-3</v>
      </c>
    </row>
    <row r="5661" spans="30:33" x14ac:dyDescent="0.2">
      <c r="AD5661">
        <f t="shared" si="379"/>
        <v>5659</v>
      </c>
      <c r="AE5661">
        <f t="shared" si="382"/>
        <v>1.8594746970272492E-7</v>
      </c>
      <c r="AF5661">
        <f t="shared" si="380"/>
        <v>1.1603122109450031E-4</v>
      </c>
      <c r="AG5661">
        <f t="shared" si="381"/>
        <v>1.0522767310477204E-3</v>
      </c>
    </row>
    <row r="5662" spans="30:33" x14ac:dyDescent="0.2">
      <c r="AD5662">
        <f t="shared" si="379"/>
        <v>5660</v>
      </c>
      <c r="AE5662">
        <f t="shared" si="382"/>
        <v>1.8564995375120058E-7</v>
      </c>
      <c r="AF5662">
        <f t="shared" si="380"/>
        <v>1.158455711407491E-4</v>
      </c>
      <c r="AG5662">
        <f t="shared" si="381"/>
        <v>1.0507787382317952E-3</v>
      </c>
    </row>
    <row r="5663" spans="30:33" x14ac:dyDescent="0.2">
      <c r="AD5663">
        <f t="shared" si="379"/>
        <v>5661</v>
      </c>
      <c r="AE5663">
        <f t="shared" si="382"/>
        <v>1.8535291382519864E-7</v>
      </c>
      <c r="AF5663">
        <f t="shared" si="380"/>
        <v>1.1566021822692389E-4</v>
      </c>
      <c r="AG5663">
        <f t="shared" si="381"/>
        <v>1.0492828451644496E-3</v>
      </c>
    </row>
    <row r="5664" spans="30:33" x14ac:dyDescent="0.2">
      <c r="AD5664">
        <f t="shared" si="379"/>
        <v>5662</v>
      </c>
      <c r="AE5664">
        <f t="shared" si="382"/>
        <v>1.8505634916307831E-7</v>
      </c>
      <c r="AF5664">
        <f t="shared" si="380"/>
        <v>1.154751618777608E-4</v>
      </c>
      <c r="AG5664">
        <f t="shared" si="381"/>
        <v>1.0477890489613494E-3</v>
      </c>
    </row>
    <row r="5665" spans="30:33" x14ac:dyDescent="0.2">
      <c r="AD5665">
        <f t="shared" si="379"/>
        <v>5663</v>
      </c>
      <c r="AE5665">
        <f t="shared" si="382"/>
        <v>1.8476025900441736E-7</v>
      </c>
      <c r="AF5665">
        <f t="shared" si="380"/>
        <v>1.1529040161875639E-4</v>
      </c>
      <c r="AG5665">
        <f t="shared" si="381"/>
        <v>1.0462973467420156E-3</v>
      </c>
    </row>
    <row r="5666" spans="30:33" x14ac:dyDescent="0.2">
      <c r="AD5666">
        <f t="shared" si="379"/>
        <v>5664</v>
      </c>
      <c r="AE5666">
        <f t="shared" si="382"/>
        <v>1.844646425900103E-7</v>
      </c>
      <c r="AF5666">
        <f t="shared" si="380"/>
        <v>1.1510593697616638E-4</v>
      </c>
      <c r="AG5666">
        <f t="shared" si="381"/>
        <v>1.0448077356298184E-3</v>
      </c>
    </row>
    <row r="5667" spans="30:33" x14ac:dyDescent="0.2">
      <c r="AD5667">
        <f t="shared" ref="AD5667:AD5730" si="383">AD5666+1</f>
        <v>5665</v>
      </c>
      <c r="AE5667">
        <f t="shared" si="382"/>
        <v>1.841694991618663E-7</v>
      </c>
      <c r="AF5667">
        <f t="shared" ref="AF5667:AF5730" si="384">AF5666*$AF$3</f>
        <v>1.1492176747700451E-4</v>
      </c>
      <c r="AG5667">
        <f t="shared" ref="AG5667:AG5730" si="385">AD5667*AE5667</f>
        <v>1.0433202127519726E-3</v>
      </c>
    </row>
    <row r="5668" spans="30:33" x14ac:dyDescent="0.2">
      <c r="AD5668">
        <f t="shared" si="383"/>
        <v>5666</v>
      </c>
      <c r="AE5668">
        <f t="shared" si="382"/>
        <v>1.8387482796320731E-7</v>
      </c>
      <c r="AF5668">
        <f t="shared" si="384"/>
        <v>1.147378926490413E-4</v>
      </c>
      <c r="AG5668">
        <f t="shared" si="385"/>
        <v>1.0418347752395327E-3</v>
      </c>
    </row>
    <row r="5669" spans="30:33" x14ac:dyDescent="0.2">
      <c r="AD5669">
        <f t="shared" si="383"/>
        <v>5667</v>
      </c>
      <c r="AE5669">
        <f t="shared" si="382"/>
        <v>1.8358062823846615E-7</v>
      </c>
      <c r="AF5669">
        <f t="shared" si="384"/>
        <v>1.1455431202080282E-4</v>
      </c>
      <c r="AG5669">
        <f t="shared" si="385"/>
        <v>1.0403514202273877E-3</v>
      </c>
    </row>
    <row r="5670" spans="30:33" x14ac:dyDescent="0.2">
      <c r="AD5670">
        <f t="shared" si="383"/>
        <v>5668</v>
      </c>
      <c r="AE5670">
        <f t="shared" si="382"/>
        <v>1.832868992332846E-7</v>
      </c>
      <c r="AF5670">
        <f t="shared" si="384"/>
        <v>1.1437102512156953E-4</v>
      </c>
      <c r="AG5670">
        <f t="shared" si="385"/>
        <v>1.0388701448542572E-3</v>
      </c>
    </row>
    <row r="5671" spans="30:33" x14ac:dyDescent="0.2">
      <c r="AD5671">
        <f t="shared" si="383"/>
        <v>5669</v>
      </c>
      <c r="AE5671">
        <f t="shared" si="382"/>
        <v>1.8299364019451134E-7</v>
      </c>
      <c r="AF5671">
        <f t="shared" si="384"/>
        <v>1.1418803148137501E-4</v>
      </c>
      <c r="AG5671">
        <f t="shared" si="385"/>
        <v>1.0373909462626848E-3</v>
      </c>
    </row>
    <row r="5672" spans="30:33" x14ac:dyDescent="0.2">
      <c r="AD5672">
        <f t="shared" si="383"/>
        <v>5670</v>
      </c>
      <c r="AE5672">
        <f t="shared" si="382"/>
        <v>1.8270085037020012E-7</v>
      </c>
      <c r="AF5672">
        <f t="shared" si="384"/>
        <v>1.1400533063100481E-4</v>
      </c>
      <c r="AG5672">
        <f t="shared" si="385"/>
        <v>1.0359138215990348E-3</v>
      </c>
    </row>
    <row r="5673" spans="30:33" x14ac:dyDescent="0.2">
      <c r="AD5673">
        <f t="shared" si="383"/>
        <v>5671</v>
      </c>
      <c r="AE5673">
        <f t="shared" si="382"/>
        <v>1.8240852900960778E-7</v>
      </c>
      <c r="AF5673">
        <f t="shared" si="384"/>
        <v>1.1382292210199519E-4</v>
      </c>
      <c r="AG5673">
        <f t="shared" si="385"/>
        <v>1.0344387680134856E-3</v>
      </c>
    </row>
    <row r="5674" spans="30:33" x14ac:dyDescent="0.2">
      <c r="AD5674">
        <f t="shared" si="383"/>
        <v>5672</v>
      </c>
      <c r="AE5674">
        <f t="shared" si="382"/>
        <v>1.821166753631924E-7</v>
      </c>
      <c r="AF5674">
        <f t="shared" si="384"/>
        <v>1.1364080542663199E-4</v>
      </c>
      <c r="AG5674">
        <f t="shared" si="385"/>
        <v>1.0329657826600273E-3</v>
      </c>
    </row>
    <row r="5675" spans="30:33" x14ac:dyDescent="0.2">
      <c r="AD5675">
        <f t="shared" si="383"/>
        <v>5673</v>
      </c>
      <c r="AE5675">
        <f t="shared" si="382"/>
        <v>1.8182528868261127E-7</v>
      </c>
      <c r="AF5675">
        <f t="shared" si="384"/>
        <v>1.1345898013794938E-4</v>
      </c>
      <c r="AG5675">
        <f t="shared" si="385"/>
        <v>1.0314948626964538E-3</v>
      </c>
    </row>
    <row r="5676" spans="30:33" x14ac:dyDescent="0.2">
      <c r="AD5676">
        <f t="shared" si="383"/>
        <v>5674</v>
      </c>
      <c r="AE5676">
        <f t="shared" si="382"/>
        <v>1.8153436822071911E-7</v>
      </c>
      <c r="AF5676">
        <f t="shared" si="384"/>
        <v>1.1327744576972866E-4</v>
      </c>
      <c r="AG5676">
        <f t="shared" si="385"/>
        <v>1.0300260052843603E-3</v>
      </c>
    </row>
    <row r="5677" spans="30:33" x14ac:dyDescent="0.2">
      <c r="AD5677">
        <f t="shared" si="383"/>
        <v>5675</v>
      </c>
      <c r="AE5677">
        <f t="shared" si="382"/>
        <v>1.8124391323156592E-7</v>
      </c>
      <c r="AF5677">
        <f t="shared" si="384"/>
        <v>1.1309620185649708E-4</v>
      </c>
      <c r="AG5677">
        <f t="shared" si="385"/>
        <v>1.0285592075891367E-3</v>
      </c>
    </row>
    <row r="5678" spans="30:33" x14ac:dyDescent="0.2">
      <c r="AD5678">
        <f t="shared" si="383"/>
        <v>5676</v>
      </c>
      <c r="AE5678">
        <f t="shared" si="382"/>
        <v>1.8095392297039541E-7</v>
      </c>
      <c r="AF5678">
        <f t="shared" si="384"/>
        <v>1.1291524793352668E-4</v>
      </c>
      <c r="AG5678">
        <f t="shared" si="385"/>
        <v>1.0270944667799644E-3</v>
      </c>
    </row>
    <row r="5679" spans="30:33" x14ac:dyDescent="0.2">
      <c r="AD5679">
        <f t="shared" si="383"/>
        <v>5677</v>
      </c>
      <c r="AE5679">
        <f t="shared" si="382"/>
        <v>1.8066439669364276E-7</v>
      </c>
      <c r="AF5679">
        <f t="shared" si="384"/>
        <v>1.1273458353683304E-4</v>
      </c>
      <c r="AG5679">
        <f t="shared" si="385"/>
        <v>1.02563178002981E-3</v>
      </c>
    </row>
    <row r="5680" spans="30:33" x14ac:dyDescent="0.2">
      <c r="AD5680">
        <f t="shared" si="383"/>
        <v>5678</v>
      </c>
      <c r="AE5680">
        <f t="shared" si="382"/>
        <v>1.8037533365893294E-7</v>
      </c>
      <c r="AF5680">
        <f t="shared" si="384"/>
        <v>1.125542082031741E-4</v>
      </c>
      <c r="AG5680">
        <f t="shared" si="385"/>
        <v>1.0241711445154213E-3</v>
      </c>
    </row>
    <row r="5681" spans="30:33" x14ac:dyDescent="0.2">
      <c r="AD5681">
        <f t="shared" si="383"/>
        <v>5679</v>
      </c>
      <c r="AE5681">
        <f t="shared" si="382"/>
        <v>1.8008673312507863E-7</v>
      </c>
      <c r="AF5681">
        <f t="shared" si="384"/>
        <v>1.1237412147004902E-4</v>
      </c>
      <c r="AG5681">
        <f t="shared" si="385"/>
        <v>1.0227125574173216E-3</v>
      </c>
    </row>
    <row r="5682" spans="30:33" x14ac:dyDescent="0.2">
      <c r="AD5682">
        <f t="shared" si="383"/>
        <v>5680</v>
      </c>
      <c r="AE5682">
        <f t="shared" si="382"/>
        <v>1.797985943520785E-7</v>
      </c>
      <c r="AF5682">
        <f t="shared" si="384"/>
        <v>1.1219432287569694E-4</v>
      </c>
      <c r="AG5682">
        <f t="shared" si="385"/>
        <v>1.021256015919806E-3</v>
      </c>
    </row>
    <row r="5683" spans="30:33" x14ac:dyDescent="0.2">
      <c r="AD5683">
        <f t="shared" si="383"/>
        <v>5681</v>
      </c>
      <c r="AE5683">
        <f t="shared" si="382"/>
        <v>1.7951091660111518E-7</v>
      </c>
      <c r="AF5683">
        <f t="shared" si="384"/>
        <v>1.1201481195909581E-4</v>
      </c>
      <c r="AG5683">
        <f t="shared" si="385"/>
        <v>1.0198015172109354E-3</v>
      </c>
    </row>
    <row r="5684" spans="30:33" x14ac:dyDescent="0.2">
      <c r="AD5684">
        <f t="shared" si="383"/>
        <v>5682</v>
      </c>
      <c r="AE5684">
        <f t="shared" si="382"/>
        <v>1.7922369913455339E-7</v>
      </c>
      <c r="AF5684">
        <f t="shared" si="384"/>
        <v>1.1183558825996125E-4</v>
      </c>
      <c r="AG5684">
        <f t="shared" si="385"/>
        <v>1.0183490584825324E-3</v>
      </c>
    </row>
    <row r="5685" spans="30:33" x14ac:dyDescent="0.2">
      <c r="AD5685">
        <f t="shared" si="383"/>
        <v>5683</v>
      </c>
      <c r="AE5685">
        <f t="shared" si="382"/>
        <v>1.7893694121593809E-7</v>
      </c>
      <c r="AF5685">
        <f t="shared" si="384"/>
        <v>1.1165665131874531E-4</v>
      </c>
      <c r="AG5685">
        <f t="shared" si="385"/>
        <v>1.0168986369301762E-3</v>
      </c>
    </row>
    <row r="5686" spans="30:33" x14ac:dyDescent="0.2">
      <c r="AD5686">
        <f t="shared" si="383"/>
        <v>5684</v>
      </c>
      <c r="AE5686">
        <f t="shared" si="382"/>
        <v>1.7865064210999258E-7</v>
      </c>
      <c r="AF5686">
        <f t="shared" si="384"/>
        <v>1.1147800067663531E-4</v>
      </c>
      <c r="AG5686">
        <f t="shared" si="385"/>
        <v>1.0154502497531977E-3</v>
      </c>
    </row>
    <row r="5687" spans="30:33" x14ac:dyDescent="0.2">
      <c r="AD5687">
        <f t="shared" si="383"/>
        <v>5685</v>
      </c>
      <c r="AE5687">
        <f t="shared" si="382"/>
        <v>1.7836480108261657E-7</v>
      </c>
      <c r="AF5687">
        <f t="shared" si="384"/>
        <v>1.1129963587555269E-4</v>
      </c>
      <c r="AG5687">
        <f t="shared" si="385"/>
        <v>1.0140038941546751E-3</v>
      </c>
    </row>
    <row r="5688" spans="30:33" x14ac:dyDescent="0.2">
      <c r="AD5688">
        <f t="shared" si="383"/>
        <v>5686</v>
      </c>
      <c r="AE5688">
        <f t="shared" si="382"/>
        <v>1.7807941740088438E-7</v>
      </c>
      <c r="AF5688">
        <f t="shared" si="384"/>
        <v>1.111215564581518E-4</v>
      </c>
      <c r="AG5688">
        <f t="shared" si="385"/>
        <v>1.0125595673414285E-3</v>
      </c>
    </row>
    <row r="5689" spans="30:33" x14ac:dyDescent="0.2">
      <c r="AD5689">
        <f t="shared" si="383"/>
        <v>5687</v>
      </c>
      <c r="AE5689">
        <f t="shared" si="382"/>
        <v>1.7779449033304297E-7</v>
      </c>
      <c r="AF5689">
        <f t="shared" si="384"/>
        <v>1.1094376196781875E-4</v>
      </c>
      <c r="AG5689">
        <f t="shared" si="385"/>
        <v>1.0111172665240153E-3</v>
      </c>
    </row>
    <row r="5690" spans="30:33" x14ac:dyDescent="0.2">
      <c r="AD5690">
        <f t="shared" si="383"/>
        <v>5688</v>
      </c>
      <c r="AE5690">
        <f t="shared" si="382"/>
        <v>1.775100191485101E-7</v>
      </c>
      <c r="AF5690">
        <f t="shared" si="384"/>
        <v>1.1076625194867024E-4</v>
      </c>
      <c r="AG5690">
        <f t="shared" si="385"/>
        <v>1.0096769889167254E-3</v>
      </c>
    </row>
    <row r="5691" spans="30:33" x14ac:dyDescent="0.2">
      <c r="AD5691">
        <f t="shared" si="383"/>
        <v>5689</v>
      </c>
      <c r="AE5691">
        <f t="shared" si="382"/>
        <v>1.7722600311787246E-7</v>
      </c>
      <c r="AF5691">
        <f t="shared" si="384"/>
        <v>1.1058902594555236E-4</v>
      </c>
      <c r="AG5691">
        <f t="shared" si="385"/>
        <v>1.0082387317375764E-3</v>
      </c>
    </row>
    <row r="5692" spans="30:33" x14ac:dyDescent="0.2">
      <c r="AD5692">
        <f t="shared" si="383"/>
        <v>5690</v>
      </c>
      <c r="AE5692">
        <f t="shared" si="382"/>
        <v>1.7694244151288386E-7</v>
      </c>
      <c r="AF5692">
        <f t="shared" si="384"/>
        <v>1.1041208350403947E-4</v>
      </c>
      <c r="AG5692">
        <f t="shared" si="385"/>
        <v>1.0068024922083091E-3</v>
      </c>
    </row>
    <row r="5693" spans="30:33" x14ac:dyDescent="0.2">
      <c r="AD5693">
        <f t="shared" si="383"/>
        <v>5691</v>
      </c>
      <c r="AE5693">
        <f t="shared" si="382"/>
        <v>1.7665933360646324E-7</v>
      </c>
      <c r="AF5693">
        <f t="shared" si="384"/>
        <v>1.1023542417043301E-4</v>
      </c>
      <c r="AG5693">
        <f t="shared" si="385"/>
        <v>1.0053682675543823E-3</v>
      </c>
    </row>
    <row r="5694" spans="30:33" x14ac:dyDescent="0.2">
      <c r="AD5694">
        <f t="shared" si="383"/>
        <v>5692</v>
      </c>
      <c r="AE5694">
        <f t="shared" si="382"/>
        <v>1.7637667867269288E-7</v>
      </c>
      <c r="AF5694">
        <f t="shared" si="384"/>
        <v>1.1005904749176031E-4</v>
      </c>
      <c r="AG5694">
        <f t="shared" si="385"/>
        <v>1.0039360550049678E-3</v>
      </c>
    </row>
    <row r="5695" spans="30:33" x14ac:dyDescent="0.2">
      <c r="AD5695">
        <f t="shared" si="383"/>
        <v>5693</v>
      </c>
      <c r="AE5695">
        <f t="shared" si="382"/>
        <v>1.7609447598681656E-7</v>
      </c>
      <c r="AF5695">
        <f t="shared" si="384"/>
        <v>1.0988295301577348E-4</v>
      </c>
      <c r="AG5695">
        <f t="shared" si="385"/>
        <v>1.0025058517929466E-3</v>
      </c>
    </row>
    <row r="5696" spans="30:33" x14ac:dyDescent="0.2">
      <c r="AD5696">
        <f t="shared" si="383"/>
        <v>5694</v>
      </c>
      <c r="AE5696">
        <f t="shared" si="382"/>
        <v>1.7581272482523764E-7</v>
      </c>
      <c r="AF5696">
        <f t="shared" si="384"/>
        <v>1.0970714029094824E-4</v>
      </c>
      <c r="AG5696">
        <f t="shared" si="385"/>
        <v>1.0010776551549032E-3</v>
      </c>
    </row>
    <row r="5697" spans="30:33" x14ac:dyDescent="0.2">
      <c r="AD5697">
        <f t="shared" si="383"/>
        <v>5695</v>
      </c>
      <c r="AE5697">
        <f t="shared" si="382"/>
        <v>1.7553142446551725E-7</v>
      </c>
      <c r="AF5697">
        <f t="shared" si="384"/>
        <v>1.0953160886648271E-4</v>
      </c>
      <c r="AG5697">
        <f t="shared" si="385"/>
        <v>9.9965146233112071E-4</v>
      </c>
    </row>
    <row r="5698" spans="30:33" x14ac:dyDescent="0.2">
      <c r="AD5698">
        <f t="shared" si="383"/>
        <v>5696</v>
      </c>
      <c r="AE5698">
        <f t="shared" si="382"/>
        <v>1.7525057418637242E-7</v>
      </c>
      <c r="AF5698">
        <f t="shared" si="384"/>
        <v>1.0935635829229633E-4</v>
      </c>
      <c r="AG5698">
        <f t="shared" si="385"/>
        <v>9.9822727056557729E-4</v>
      </c>
    </row>
    <row r="5699" spans="30:33" x14ac:dyDescent="0.2">
      <c r="AD5699">
        <f t="shared" si="383"/>
        <v>5697</v>
      </c>
      <c r="AE5699">
        <f t="shared" si="382"/>
        <v>1.7497017326767422E-7</v>
      </c>
      <c r="AF5699">
        <f t="shared" si="384"/>
        <v>1.0918138811902865E-4</v>
      </c>
      <c r="AG5699">
        <f t="shared" si="385"/>
        <v>9.9680507710594004E-4</v>
      </c>
    </row>
    <row r="5700" spans="30:33" x14ac:dyDescent="0.2">
      <c r="AD5700">
        <f t="shared" si="383"/>
        <v>5698</v>
      </c>
      <c r="AE5700">
        <f t="shared" si="382"/>
        <v>1.7469022099044594E-7</v>
      </c>
      <c r="AF5700">
        <f t="shared" si="384"/>
        <v>1.0900669789803821E-4</v>
      </c>
      <c r="AG5700">
        <f t="shared" si="385"/>
        <v>9.9538487920356085E-4</v>
      </c>
    </row>
    <row r="5701" spans="30:33" x14ac:dyDescent="0.2">
      <c r="AD5701">
        <f t="shared" si="383"/>
        <v>5699</v>
      </c>
      <c r="AE5701">
        <f t="shared" si="382"/>
        <v>1.7441071663686122E-7</v>
      </c>
      <c r="AF5701">
        <f t="shared" si="384"/>
        <v>1.0883228718140134E-4</v>
      </c>
      <c r="AG5701">
        <f t="shared" si="385"/>
        <v>9.9396667411347206E-4</v>
      </c>
    </row>
    <row r="5702" spans="30:33" x14ac:dyDescent="0.2">
      <c r="AD5702">
        <f t="shared" si="383"/>
        <v>5700</v>
      </c>
      <c r="AE5702">
        <f t="shared" si="382"/>
        <v>1.7413165949024223E-7</v>
      </c>
      <c r="AF5702">
        <f t="shared" si="384"/>
        <v>1.0865815552191109E-4</v>
      </c>
      <c r="AG5702">
        <f t="shared" si="385"/>
        <v>9.9255045909438081E-4</v>
      </c>
    </row>
    <row r="5703" spans="30:33" x14ac:dyDescent="0.2">
      <c r="AD5703">
        <f t="shared" si="383"/>
        <v>5701</v>
      </c>
      <c r="AE5703">
        <f t="shared" si="382"/>
        <v>1.7385304883505784E-7</v>
      </c>
      <c r="AF5703">
        <f t="shared" si="384"/>
        <v>1.0848430247307603E-4</v>
      </c>
      <c r="AG5703">
        <f t="shared" si="385"/>
        <v>9.9113623140866468E-4</v>
      </c>
    </row>
    <row r="5704" spans="30:33" x14ac:dyDescent="0.2">
      <c r="AD5704">
        <f t="shared" si="383"/>
        <v>5702</v>
      </c>
      <c r="AE5704">
        <f t="shared" si="382"/>
        <v>1.7357488395692172E-7</v>
      </c>
      <c r="AF5704">
        <f t="shared" si="384"/>
        <v>1.0831072758911911E-4</v>
      </c>
      <c r="AG5704">
        <f t="shared" si="385"/>
        <v>9.897239883223676E-4</v>
      </c>
    </row>
    <row r="5705" spans="30:33" x14ac:dyDescent="0.2">
      <c r="AD5705">
        <f t="shared" si="383"/>
        <v>5703</v>
      </c>
      <c r="AE5705">
        <f t="shared" si="382"/>
        <v>1.7329716414259064E-7</v>
      </c>
      <c r="AF5705">
        <f t="shared" si="384"/>
        <v>1.0813743042497652E-4</v>
      </c>
      <c r="AG5705">
        <f t="shared" si="385"/>
        <v>9.8831372710519441E-4</v>
      </c>
    </row>
    <row r="5706" spans="30:33" x14ac:dyDescent="0.2">
      <c r="AD5706">
        <f t="shared" si="383"/>
        <v>5704</v>
      </c>
      <c r="AE5706">
        <f t="shared" si="382"/>
        <v>1.7301988867996252E-7</v>
      </c>
      <c r="AF5706">
        <f t="shared" si="384"/>
        <v>1.0796441053629655E-4</v>
      </c>
      <c r="AG5706">
        <f t="shared" si="385"/>
        <v>9.869054450305061E-4</v>
      </c>
    </row>
    <row r="5707" spans="30:33" x14ac:dyDescent="0.2">
      <c r="AD5707">
        <f t="shared" si="383"/>
        <v>5705</v>
      </c>
      <c r="AE5707">
        <f t="shared" si="382"/>
        <v>1.7274305685807457E-7</v>
      </c>
      <c r="AF5707">
        <f t="shared" si="384"/>
        <v>1.0779166747943847E-4</v>
      </c>
      <c r="AG5707">
        <f t="shared" si="385"/>
        <v>9.8549913937531547E-4</v>
      </c>
    </row>
    <row r="5708" spans="30:33" x14ac:dyDescent="0.2">
      <c r="AD5708">
        <f t="shared" si="383"/>
        <v>5706</v>
      </c>
      <c r="AE5708">
        <f t="shared" si="382"/>
        <v>1.7246666796710163E-7</v>
      </c>
      <c r="AF5708">
        <f t="shared" si="384"/>
        <v>1.0761920081147136E-4</v>
      </c>
      <c r="AG5708">
        <f t="shared" si="385"/>
        <v>9.8409480742028192E-4</v>
      </c>
    </row>
    <row r="5709" spans="30:33" x14ac:dyDescent="0.2">
      <c r="AD5709">
        <f t="shared" si="383"/>
        <v>5707</v>
      </c>
      <c r="AE5709">
        <f t="shared" si="382"/>
        <v>1.7219072129835426E-7</v>
      </c>
      <c r="AF5709">
        <f t="shared" si="384"/>
        <v>1.07447010090173E-4</v>
      </c>
      <c r="AG5709">
        <f t="shared" si="385"/>
        <v>9.8269244644970779E-4</v>
      </c>
    </row>
    <row r="5710" spans="30:33" x14ac:dyDescent="0.2">
      <c r="AD5710">
        <f t="shared" si="383"/>
        <v>5708</v>
      </c>
      <c r="AE5710">
        <f t="shared" si="382"/>
        <v>1.7191521614427687E-7</v>
      </c>
      <c r="AF5710">
        <f t="shared" si="384"/>
        <v>1.0727509487402872E-4</v>
      </c>
      <c r="AG5710">
        <f t="shared" si="385"/>
        <v>9.8129205375153245E-4</v>
      </c>
    </row>
    <row r="5711" spans="30:33" x14ac:dyDescent="0.2">
      <c r="AD5711">
        <f t="shared" si="383"/>
        <v>5709</v>
      </c>
      <c r="AE5711">
        <f t="shared" si="382"/>
        <v>1.7164015179844604E-7</v>
      </c>
      <c r="AF5711">
        <f t="shared" si="384"/>
        <v>1.0710345472223027E-4</v>
      </c>
      <c r="AG5711">
        <f t="shared" si="385"/>
        <v>9.7989362661732846E-4</v>
      </c>
    </row>
    <row r="5712" spans="30:33" x14ac:dyDescent="0.2">
      <c r="AD5712">
        <f t="shared" si="383"/>
        <v>5710</v>
      </c>
      <c r="AE5712">
        <f t="shared" si="382"/>
        <v>1.7136552755556852E-7</v>
      </c>
      <c r="AF5712">
        <f t="shared" si="384"/>
        <v>1.0693208919467469E-4</v>
      </c>
      <c r="AG5712">
        <f t="shared" si="385"/>
        <v>9.7849716234229634E-4</v>
      </c>
    </row>
    <row r="5713" spans="30:33" x14ac:dyDescent="0.2">
      <c r="AD5713">
        <f t="shared" si="383"/>
        <v>5711</v>
      </c>
      <c r="AE5713">
        <f t="shared" si="382"/>
        <v>1.7109134271147957E-7</v>
      </c>
      <c r="AF5713">
        <f t="shared" si="384"/>
        <v>1.0676099785196321E-4</v>
      </c>
      <c r="AG5713">
        <f t="shared" si="385"/>
        <v>9.7710265822525976E-4</v>
      </c>
    </row>
    <row r="5714" spans="30:33" x14ac:dyDescent="0.2">
      <c r="AD5714">
        <f t="shared" si="383"/>
        <v>5712</v>
      </c>
      <c r="AE5714">
        <f t="shared" si="382"/>
        <v>1.708175965631412E-7</v>
      </c>
      <c r="AF5714">
        <f t="shared" si="384"/>
        <v>1.0659018025540006E-4</v>
      </c>
      <c r="AG5714">
        <f t="shared" si="385"/>
        <v>9.7571011156866259E-4</v>
      </c>
    </row>
    <row r="5715" spans="30:33" x14ac:dyDescent="0.2">
      <c r="AD5715">
        <f t="shared" si="383"/>
        <v>5713</v>
      </c>
      <c r="AE5715">
        <f t="shared" ref="AE5715:AE5778" si="386">AF5714*$AE$3</f>
        <v>1.7054428840864017E-7</v>
      </c>
      <c r="AF5715">
        <f t="shared" si="384"/>
        <v>1.0641963596699142E-4</v>
      </c>
      <c r="AG5715">
        <f t="shared" si="385"/>
        <v>9.7431951967856133E-4</v>
      </c>
    </row>
    <row r="5716" spans="30:33" x14ac:dyDescent="0.2">
      <c r="AD5716">
        <f t="shared" si="383"/>
        <v>5714</v>
      </c>
      <c r="AE5716">
        <f t="shared" si="386"/>
        <v>1.7027141754718633E-7</v>
      </c>
      <c r="AF5716">
        <f t="shared" si="384"/>
        <v>1.0624936454944423E-4</v>
      </c>
      <c r="AG5716">
        <f t="shared" si="385"/>
        <v>9.7293087986462267E-4</v>
      </c>
    </row>
    <row r="5717" spans="30:33" x14ac:dyDescent="0.2">
      <c r="AD5717">
        <f t="shared" si="383"/>
        <v>5715</v>
      </c>
      <c r="AE5717">
        <f t="shared" si="386"/>
        <v>1.6999898327911083E-7</v>
      </c>
      <c r="AF5717">
        <f t="shared" si="384"/>
        <v>1.0607936556616511E-4</v>
      </c>
      <c r="AG5717">
        <f t="shared" si="385"/>
        <v>9.715441894401184E-4</v>
      </c>
    </row>
    <row r="5718" spans="30:33" x14ac:dyDescent="0.2">
      <c r="AD5718">
        <f t="shared" si="383"/>
        <v>5716</v>
      </c>
      <c r="AE5718">
        <f t="shared" si="386"/>
        <v>1.6972698490586425E-7</v>
      </c>
      <c r="AF5718">
        <f t="shared" si="384"/>
        <v>1.0590963858125923E-4</v>
      </c>
      <c r="AG5718">
        <f t="shared" si="385"/>
        <v>9.7015944572192005E-4</v>
      </c>
    </row>
    <row r="5719" spans="30:33" x14ac:dyDescent="0.2">
      <c r="AD5719">
        <f t="shared" si="383"/>
        <v>5717</v>
      </c>
      <c r="AE5719">
        <f t="shared" si="386"/>
        <v>1.6945542173001484E-7</v>
      </c>
      <c r="AF5719">
        <f t="shared" si="384"/>
        <v>1.0574018315952921E-4</v>
      </c>
      <c r="AG5719">
        <f t="shared" si="385"/>
        <v>9.687766460304948E-4</v>
      </c>
    </row>
    <row r="5720" spans="30:33" x14ac:dyDescent="0.2">
      <c r="AD5720">
        <f t="shared" si="383"/>
        <v>5718</v>
      </c>
      <c r="AE5720">
        <f t="shared" si="386"/>
        <v>1.6918429305524682E-7</v>
      </c>
      <c r="AF5720">
        <f t="shared" si="384"/>
        <v>1.0557099886647396E-4</v>
      </c>
      <c r="AG5720">
        <f t="shared" si="385"/>
        <v>9.6739578768990128E-4</v>
      </c>
    </row>
    <row r="5721" spans="30:33" x14ac:dyDescent="0.2">
      <c r="AD5721">
        <f t="shared" si="383"/>
        <v>5719</v>
      </c>
      <c r="AE5721">
        <f t="shared" si="386"/>
        <v>1.6891359818635842E-7</v>
      </c>
      <c r="AF5721">
        <f t="shared" si="384"/>
        <v>1.0540208526828759E-4</v>
      </c>
      <c r="AG5721">
        <f t="shared" si="385"/>
        <v>9.6601686802778375E-4</v>
      </c>
    </row>
    <row r="5722" spans="30:33" x14ac:dyDescent="0.2">
      <c r="AD5722">
        <f t="shared" si="383"/>
        <v>5720</v>
      </c>
      <c r="AE5722">
        <f t="shared" si="386"/>
        <v>1.6864333642926022E-7</v>
      </c>
      <c r="AF5722">
        <f t="shared" si="384"/>
        <v>1.0523344193185832E-4</v>
      </c>
      <c r="AG5722">
        <f t="shared" si="385"/>
        <v>9.6463988437536839E-4</v>
      </c>
    </row>
    <row r="5723" spans="30:33" x14ac:dyDescent="0.2">
      <c r="AD5723">
        <f t="shared" si="383"/>
        <v>5721</v>
      </c>
      <c r="AE5723">
        <f t="shared" si="386"/>
        <v>1.6837350709097338E-7</v>
      </c>
      <c r="AF5723">
        <f t="shared" si="384"/>
        <v>1.0506506842476734E-4</v>
      </c>
      <c r="AG5723">
        <f t="shared" si="385"/>
        <v>9.6326483406745868E-4</v>
      </c>
    </row>
    <row r="5724" spans="30:33" x14ac:dyDescent="0.2">
      <c r="AD5724">
        <f t="shared" si="383"/>
        <v>5722</v>
      </c>
      <c r="AE5724">
        <f t="shared" si="386"/>
        <v>1.6810410947962783E-7</v>
      </c>
      <c r="AF5724">
        <f t="shared" si="384"/>
        <v>1.048969643152877E-4</v>
      </c>
      <c r="AG5724">
        <f t="shared" si="385"/>
        <v>9.6189171444243044E-4</v>
      </c>
    </row>
    <row r="5725" spans="30:33" x14ac:dyDescent="0.2">
      <c r="AD5725">
        <f t="shared" si="383"/>
        <v>5723</v>
      </c>
      <c r="AE5725">
        <f t="shared" si="386"/>
        <v>1.6783514290446041E-7</v>
      </c>
      <c r="AF5725">
        <f t="shared" si="384"/>
        <v>1.0472912917238323E-4</v>
      </c>
      <c r="AG5725">
        <f t="shared" si="385"/>
        <v>9.6052052284222695E-4</v>
      </c>
    </row>
    <row r="5726" spans="30:33" x14ac:dyDescent="0.2">
      <c r="AD5726">
        <f t="shared" si="383"/>
        <v>5724</v>
      </c>
      <c r="AE5726">
        <f t="shared" si="386"/>
        <v>1.6756660667581324E-7</v>
      </c>
      <c r="AF5726">
        <f t="shared" si="384"/>
        <v>1.0456156256570741E-4</v>
      </c>
      <c r="AG5726">
        <f t="shared" si="385"/>
        <v>9.5915125661235495E-4</v>
      </c>
    </row>
    <row r="5727" spans="30:33" x14ac:dyDescent="0.2">
      <c r="AD5727">
        <f t="shared" si="383"/>
        <v>5725</v>
      </c>
      <c r="AE5727">
        <f t="shared" si="386"/>
        <v>1.6729850010513194E-7</v>
      </c>
      <c r="AF5727">
        <f t="shared" si="384"/>
        <v>1.0439426406560227E-4</v>
      </c>
      <c r="AG5727">
        <f t="shared" si="385"/>
        <v>9.5778391310188038E-4</v>
      </c>
    </row>
    <row r="5728" spans="30:33" x14ac:dyDescent="0.2">
      <c r="AD5728">
        <f t="shared" si="383"/>
        <v>5726</v>
      </c>
      <c r="AE5728">
        <f t="shared" si="386"/>
        <v>1.6703082250496372E-7</v>
      </c>
      <c r="AF5728">
        <f t="shared" si="384"/>
        <v>1.0422723324309731E-4</v>
      </c>
      <c r="AG5728">
        <f t="shared" si="385"/>
        <v>9.5641848966342223E-4</v>
      </c>
    </row>
    <row r="5729" spans="30:33" x14ac:dyDescent="0.2">
      <c r="AD5729">
        <f t="shared" si="383"/>
        <v>5727</v>
      </c>
      <c r="AE5729">
        <f t="shared" si="386"/>
        <v>1.6676357318895578E-7</v>
      </c>
      <c r="AF5729">
        <f t="shared" si="384"/>
        <v>1.0406046966990836E-4</v>
      </c>
      <c r="AG5729">
        <f t="shared" si="385"/>
        <v>9.550549836531497E-4</v>
      </c>
    </row>
    <row r="5730" spans="30:33" x14ac:dyDescent="0.2">
      <c r="AD5730">
        <f t="shared" si="383"/>
        <v>5728</v>
      </c>
      <c r="AE5730">
        <f t="shared" si="386"/>
        <v>1.6649675147185345E-7</v>
      </c>
      <c r="AF5730">
        <f t="shared" si="384"/>
        <v>1.0389397291843649E-4</v>
      </c>
      <c r="AG5730">
        <f t="shared" si="385"/>
        <v>9.536933924307766E-4</v>
      </c>
    </row>
    <row r="5731" spans="30:33" x14ac:dyDescent="0.2">
      <c r="AD5731">
        <f t="shared" ref="AD5731:AD5794" si="387">AD5730+1</f>
        <v>5729</v>
      </c>
      <c r="AE5731">
        <f t="shared" si="386"/>
        <v>1.6623035666949846E-7</v>
      </c>
      <c r="AF5731">
        <f t="shared" ref="AF5731:AF5794" si="388">AF5730*$AF$3</f>
        <v>1.0372774256176699E-4</v>
      </c>
      <c r="AG5731">
        <f t="shared" ref="AG5731:AG5794" si="389">AD5731*AE5731</f>
        <v>9.5233371335955673E-4</v>
      </c>
    </row>
    <row r="5732" spans="30:33" x14ac:dyDescent="0.2">
      <c r="AD5732">
        <f t="shared" si="387"/>
        <v>5730</v>
      </c>
      <c r="AE5732">
        <f t="shared" si="386"/>
        <v>1.6596438809882727E-7</v>
      </c>
      <c r="AF5732">
        <f t="shared" si="388"/>
        <v>1.0356177817366816E-4</v>
      </c>
      <c r="AG5732">
        <f t="shared" si="389"/>
        <v>9.5097594380628026E-4</v>
      </c>
    </row>
    <row r="5733" spans="30:33" x14ac:dyDescent="0.2">
      <c r="AD5733">
        <f t="shared" si="387"/>
        <v>5731</v>
      </c>
      <c r="AE5733">
        <f t="shared" si="386"/>
        <v>1.6569884507786912E-7</v>
      </c>
      <c r="AF5733">
        <f t="shared" si="388"/>
        <v>1.0339607932859028E-4</v>
      </c>
      <c r="AG5733">
        <f t="shared" si="389"/>
        <v>9.4962008114126794E-4</v>
      </c>
    </row>
    <row r="5734" spans="30:33" x14ac:dyDescent="0.2">
      <c r="AD5734">
        <f t="shared" si="387"/>
        <v>5732</v>
      </c>
      <c r="AE5734">
        <f t="shared" si="386"/>
        <v>1.6543372692574453E-7</v>
      </c>
      <c r="AF5734">
        <f t="shared" si="388"/>
        <v>1.0323064560166453E-4</v>
      </c>
      <c r="AG5734">
        <f t="shared" si="389"/>
        <v>9.4826612273836766E-4</v>
      </c>
    </row>
    <row r="5735" spans="30:33" x14ac:dyDescent="0.2">
      <c r="AD5735">
        <f t="shared" si="387"/>
        <v>5733</v>
      </c>
      <c r="AE5735">
        <f t="shared" si="386"/>
        <v>1.6516903296266332E-7</v>
      </c>
      <c r="AF5735">
        <f t="shared" si="388"/>
        <v>1.0306547656870186E-4</v>
      </c>
      <c r="AG5735">
        <f t="shared" si="389"/>
        <v>9.4691406597494879E-4</v>
      </c>
    </row>
    <row r="5736" spans="30:33" x14ac:dyDescent="0.2">
      <c r="AD5736">
        <f t="shared" si="387"/>
        <v>5734</v>
      </c>
      <c r="AE5736">
        <f t="shared" si="386"/>
        <v>1.6490476250992306E-7</v>
      </c>
      <c r="AF5736">
        <f t="shared" si="388"/>
        <v>1.0290057180619194E-4</v>
      </c>
      <c r="AG5736">
        <f t="shared" si="389"/>
        <v>9.4556390823189883E-4</v>
      </c>
    </row>
    <row r="5737" spans="30:33" x14ac:dyDescent="0.2">
      <c r="AD5737">
        <f t="shared" si="387"/>
        <v>5735</v>
      </c>
      <c r="AE5737">
        <f t="shared" si="386"/>
        <v>1.6464091488990717E-7</v>
      </c>
      <c r="AF5737">
        <f t="shared" si="388"/>
        <v>1.0273593089130203E-4</v>
      </c>
      <c r="AG5737">
        <f t="shared" si="389"/>
        <v>9.4421564689361754E-4</v>
      </c>
    </row>
    <row r="5738" spans="30:33" x14ac:dyDescent="0.2">
      <c r="AD5738">
        <f t="shared" si="387"/>
        <v>5736</v>
      </c>
      <c r="AE5738">
        <f t="shared" si="386"/>
        <v>1.6437748942608332E-7</v>
      </c>
      <c r="AF5738">
        <f t="shared" si="388"/>
        <v>1.0257155340187594E-4</v>
      </c>
      <c r="AG5738">
        <f t="shared" si="389"/>
        <v>9.4286927934801395E-4</v>
      </c>
    </row>
    <row r="5739" spans="30:33" x14ac:dyDescent="0.2">
      <c r="AD5739">
        <f t="shared" si="387"/>
        <v>5737</v>
      </c>
      <c r="AE5739">
        <f t="shared" si="386"/>
        <v>1.6411448544300156E-7</v>
      </c>
      <c r="AF5739">
        <f t="shared" si="388"/>
        <v>1.0240743891643293E-4</v>
      </c>
      <c r="AG5739">
        <f t="shared" si="389"/>
        <v>9.415248029865E-4</v>
      </c>
    </row>
    <row r="5740" spans="30:33" x14ac:dyDescent="0.2">
      <c r="AD5740">
        <f t="shared" si="387"/>
        <v>5738</v>
      </c>
      <c r="AE5740">
        <f t="shared" si="386"/>
        <v>1.6385190226629275E-7</v>
      </c>
      <c r="AF5740">
        <f t="shared" si="388"/>
        <v>1.0224358701416664E-4</v>
      </c>
      <c r="AG5740">
        <f t="shared" si="389"/>
        <v>9.4018221520398779E-4</v>
      </c>
    </row>
    <row r="5741" spans="30:33" x14ac:dyDescent="0.2">
      <c r="AD5741">
        <f t="shared" si="387"/>
        <v>5739</v>
      </c>
      <c r="AE5741">
        <f t="shared" si="386"/>
        <v>1.635897392226667E-7</v>
      </c>
      <c r="AF5741">
        <f t="shared" si="388"/>
        <v>1.0207999727494396E-4</v>
      </c>
      <c r="AG5741">
        <f t="shared" si="389"/>
        <v>9.3884151339888422E-4</v>
      </c>
    </row>
    <row r="5742" spans="30:33" x14ac:dyDescent="0.2">
      <c r="AD5742">
        <f t="shared" si="387"/>
        <v>5740</v>
      </c>
      <c r="AE5742">
        <f t="shared" si="386"/>
        <v>1.6332799563991042E-7</v>
      </c>
      <c r="AF5742">
        <f t="shared" si="388"/>
        <v>1.0191666927930405E-4</v>
      </c>
      <c r="AG5742">
        <f t="shared" si="389"/>
        <v>9.375026949730858E-4</v>
      </c>
    </row>
    <row r="5743" spans="30:33" x14ac:dyDescent="0.2">
      <c r="AD5743">
        <f t="shared" si="387"/>
        <v>5741</v>
      </c>
      <c r="AE5743">
        <f t="shared" si="386"/>
        <v>1.6306667084688655E-7</v>
      </c>
      <c r="AF5743">
        <f t="shared" si="388"/>
        <v>1.0175360260845715E-4</v>
      </c>
      <c r="AG5743">
        <f t="shared" si="389"/>
        <v>9.3616575733197565E-4</v>
      </c>
    </row>
    <row r="5744" spans="30:33" x14ac:dyDescent="0.2">
      <c r="AD5744">
        <f t="shared" si="387"/>
        <v>5742</v>
      </c>
      <c r="AE5744">
        <f t="shared" si="386"/>
        <v>1.6280576417353151E-7</v>
      </c>
      <c r="AF5744">
        <f t="shared" si="388"/>
        <v>1.0159079684428361E-4</v>
      </c>
      <c r="AG5744">
        <f t="shared" si="389"/>
        <v>9.3483069788441789E-4</v>
      </c>
    </row>
    <row r="5745" spans="30:33" x14ac:dyDescent="0.2">
      <c r="AD5745">
        <f t="shared" si="387"/>
        <v>5743</v>
      </c>
      <c r="AE5745">
        <f t="shared" si="386"/>
        <v>1.6254527495085385E-7</v>
      </c>
      <c r="AF5745">
        <f t="shared" si="388"/>
        <v>1.0142825156933275E-4</v>
      </c>
      <c r="AG5745">
        <f t="shared" si="389"/>
        <v>9.334975140427536E-4</v>
      </c>
    </row>
    <row r="5746" spans="30:33" x14ac:dyDescent="0.2">
      <c r="AD5746">
        <f t="shared" si="387"/>
        <v>5744</v>
      </c>
      <c r="AE5746">
        <f t="shared" si="386"/>
        <v>1.6228520251093249E-7</v>
      </c>
      <c r="AF5746">
        <f t="shared" si="388"/>
        <v>1.0126596636682181E-4</v>
      </c>
      <c r="AG5746">
        <f t="shared" si="389"/>
        <v>9.3216620322279624E-4</v>
      </c>
    </row>
    <row r="5747" spans="30:33" x14ac:dyDescent="0.2">
      <c r="AD5747">
        <f t="shared" si="387"/>
        <v>5745</v>
      </c>
      <c r="AE5747">
        <f t="shared" si="386"/>
        <v>1.6202554618691496E-7</v>
      </c>
      <c r="AF5747">
        <f t="shared" si="388"/>
        <v>1.011039408206349E-4</v>
      </c>
      <c r="AG5747">
        <f t="shared" si="389"/>
        <v>9.3083676284382651E-4</v>
      </c>
    </row>
    <row r="5748" spans="30:33" x14ac:dyDescent="0.2">
      <c r="AD5748">
        <f t="shared" si="387"/>
        <v>5746</v>
      </c>
      <c r="AE5748">
        <f t="shared" si="386"/>
        <v>1.6176630531301591E-7</v>
      </c>
      <c r="AF5748">
        <f t="shared" si="388"/>
        <v>1.0094217451532188E-4</v>
      </c>
      <c r="AG5748">
        <f t="shared" si="389"/>
        <v>9.2950919032858939E-4</v>
      </c>
    </row>
    <row r="5749" spans="30:33" x14ac:dyDescent="0.2">
      <c r="AD5749">
        <f t="shared" si="387"/>
        <v>5747</v>
      </c>
      <c r="AE5749">
        <f t="shared" si="386"/>
        <v>1.6150747922451509E-7</v>
      </c>
      <c r="AF5749">
        <f t="shared" si="388"/>
        <v>1.0078066703609736E-4</v>
      </c>
      <c r="AG5749">
        <f t="shared" si="389"/>
        <v>9.2818348310328824E-4</v>
      </c>
    </row>
    <row r="5750" spans="30:33" x14ac:dyDescent="0.2">
      <c r="AD5750">
        <f t="shared" si="387"/>
        <v>5748</v>
      </c>
      <c r="AE5750">
        <f t="shared" si="386"/>
        <v>1.6124906725775585E-7</v>
      </c>
      <c r="AF5750">
        <f t="shared" si="388"/>
        <v>1.006194179688396E-4</v>
      </c>
      <c r="AG5750">
        <f t="shared" si="389"/>
        <v>9.2685963859758067E-4</v>
      </c>
    </row>
    <row r="5751" spans="30:33" x14ac:dyDescent="0.2">
      <c r="AD5751">
        <f t="shared" si="387"/>
        <v>5749</v>
      </c>
      <c r="AE5751">
        <f t="shared" si="386"/>
        <v>1.6099106875014344E-7</v>
      </c>
      <c r="AF5751">
        <f t="shared" si="388"/>
        <v>1.0045842690008945E-4</v>
      </c>
      <c r="AG5751">
        <f t="shared" si="389"/>
        <v>9.2553765424457468E-4</v>
      </c>
    </row>
    <row r="5752" spans="30:33" x14ac:dyDescent="0.2">
      <c r="AD5752">
        <f t="shared" si="387"/>
        <v>5750</v>
      </c>
      <c r="AE5752">
        <f t="shared" si="386"/>
        <v>1.6073348304014319E-7</v>
      </c>
      <c r="AF5752">
        <f t="shared" si="388"/>
        <v>1.002976934170493E-4</v>
      </c>
      <c r="AG5752">
        <f t="shared" si="389"/>
        <v>9.2421752748082331E-4</v>
      </c>
    </row>
    <row r="5753" spans="30:33" x14ac:dyDescent="0.2">
      <c r="AD5753">
        <f t="shared" si="387"/>
        <v>5751</v>
      </c>
      <c r="AE5753">
        <f t="shared" si="386"/>
        <v>1.6047630946727896E-7</v>
      </c>
      <c r="AF5753">
        <f t="shared" si="388"/>
        <v>1.0013721710758201E-4</v>
      </c>
      <c r="AG5753">
        <f t="shared" si="389"/>
        <v>9.2289925574632128E-4</v>
      </c>
    </row>
    <row r="5754" spans="30:33" x14ac:dyDescent="0.2">
      <c r="AD5754">
        <f t="shared" si="387"/>
        <v>5752</v>
      </c>
      <c r="AE5754">
        <f t="shared" si="386"/>
        <v>1.6021954737213129E-7</v>
      </c>
      <c r="AF5754">
        <f t="shared" si="388"/>
        <v>9.9976997560209885E-5</v>
      </c>
      <c r="AG5754">
        <f t="shared" si="389"/>
        <v>9.2158283648449918E-4</v>
      </c>
    </row>
    <row r="5755" spans="30:33" x14ac:dyDescent="0.2">
      <c r="AD5755">
        <f t="shared" si="387"/>
        <v>5753</v>
      </c>
      <c r="AE5755">
        <f t="shared" si="386"/>
        <v>1.599631960963359E-7</v>
      </c>
      <c r="AF5755">
        <f t="shared" si="388"/>
        <v>9.9817034364113548E-5</v>
      </c>
      <c r="AG5755">
        <f t="shared" si="389"/>
        <v>9.2026826714222047E-4</v>
      </c>
    </row>
    <row r="5756" spans="30:33" x14ac:dyDescent="0.2">
      <c r="AD5756">
        <f t="shared" si="387"/>
        <v>5754</v>
      </c>
      <c r="AE5756">
        <f t="shared" si="386"/>
        <v>1.5970725498258176E-7</v>
      </c>
      <c r="AF5756">
        <f t="shared" si="388"/>
        <v>9.9657327109130958E-5</v>
      </c>
      <c r="AG5756">
        <f t="shared" si="389"/>
        <v>9.1895554516977548E-4</v>
      </c>
    </row>
    <row r="5757" spans="30:33" x14ac:dyDescent="0.2">
      <c r="AD5757">
        <f t="shared" si="387"/>
        <v>5755</v>
      </c>
      <c r="AE5757">
        <f t="shared" si="386"/>
        <v>1.594517233746096E-7</v>
      </c>
      <c r="AF5757">
        <f t="shared" si="388"/>
        <v>9.9497875385756341E-5</v>
      </c>
      <c r="AG5757">
        <f t="shared" si="389"/>
        <v>9.1764466802087832E-4</v>
      </c>
    </row>
    <row r="5758" spans="30:33" x14ac:dyDescent="0.2">
      <c r="AD5758">
        <f t="shared" si="387"/>
        <v>5756</v>
      </c>
      <c r="AE5758">
        <f t="shared" si="386"/>
        <v>1.5919660061721022E-7</v>
      </c>
      <c r="AF5758">
        <f t="shared" si="388"/>
        <v>9.933867878513913E-5</v>
      </c>
      <c r="AG5758">
        <f t="shared" si="389"/>
        <v>9.1633563315266203E-4</v>
      </c>
    </row>
    <row r="5759" spans="30:33" x14ac:dyDescent="0.2">
      <c r="AD5759">
        <f t="shared" si="387"/>
        <v>5757</v>
      </c>
      <c r="AE5759">
        <f t="shared" si="386"/>
        <v>1.5894188605622269E-7</v>
      </c>
      <c r="AF5759">
        <f t="shared" si="388"/>
        <v>9.9179736899082899E-5</v>
      </c>
      <c r="AG5759">
        <f t="shared" si="389"/>
        <v>9.1502843802567402E-4</v>
      </c>
    </row>
    <row r="5760" spans="30:33" x14ac:dyDescent="0.2">
      <c r="AD5760">
        <f t="shared" si="387"/>
        <v>5758</v>
      </c>
      <c r="AE5760">
        <f t="shared" si="386"/>
        <v>1.586875790385327E-7</v>
      </c>
      <c r="AF5760">
        <f t="shared" si="388"/>
        <v>9.9021049320044359E-5</v>
      </c>
      <c r="AG5760">
        <f t="shared" si="389"/>
        <v>9.1372308010387131E-4</v>
      </c>
    </row>
    <row r="5761" spans="30:33" x14ac:dyDescent="0.2">
      <c r="AD5761">
        <f t="shared" si="387"/>
        <v>5759</v>
      </c>
      <c r="AE5761">
        <f t="shared" si="386"/>
        <v>1.5843367891207105E-7</v>
      </c>
      <c r="AF5761">
        <f t="shared" si="388"/>
        <v>9.8862615641132288E-5</v>
      </c>
      <c r="AG5761">
        <f t="shared" si="389"/>
        <v>9.1241955685461714E-4</v>
      </c>
    </row>
    <row r="5762" spans="30:33" x14ac:dyDescent="0.2">
      <c r="AD5762">
        <f t="shared" si="387"/>
        <v>5760</v>
      </c>
      <c r="AE5762">
        <f t="shared" si="386"/>
        <v>1.5818018502581173E-7</v>
      </c>
      <c r="AF5762">
        <f t="shared" si="388"/>
        <v>9.8704435456106472E-5</v>
      </c>
      <c r="AG5762">
        <f t="shared" si="389"/>
        <v>9.1111786574867557E-4</v>
      </c>
    </row>
    <row r="5763" spans="30:33" x14ac:dyDescent="0.2">
      <c r="AD5763">
        <f t="shared" si="387"/>
        <v>5761</v>
      </c>
      <c r="AE5763">
        <f t="shared" si="386"/>
        <v>1.5792709672977043E-7</v>
      </c>
      <c r="AF5763">
        <f t="shared" si="388"/>
        <v>9.854650835937669E-5</v>
      </c>
      <c r="AG5763">
        <f t="shared" si="389"/>
        <v>9.0981800426020748E-4</v>
      </c>
    </row>
    <row r="5764" spans="30:33" x14ac:dyDescent="0.2">
      <c r="AD5764">
        <f t="shared" si="387"/>
        <v>5762</v>
      </c>
      <c r="AE5764">
        <f t="shared" si="386"/>
        <v>1.5767441337500277E-7</v>
      </c>
      <c r="AF5764">
        <f t="shared" si="388"/>
        <v>9.8388833946001685E-5</v>
      </c>
      <c r="AG5764">
        <f t="shared" si="389"/>
        <v>9.0851996986676599E-4</v>
      </c>
    </row>
    <row r="5765" spans="30:33" x14ac:dyDescent="0.2">
      <c r="AD5765">
        <f t="shared" si="387"/>
        <v>5763</v>
      </c>
      <c r="AE5765">
        <f t="shared" si="386"/>
        <v>1.5742213431360278E-7</v>
      </c>
      <c r="AF5765">
        <f t="shared" si="388"/>
        <v>9.8231411811688078E-5</v>
      </c>
      <c r="AG5765">
        <f t="shared" si="389"/>
        <v>9.0722376004929279E-4</v>
      </c>
    </row>
    <row r="5766" spans="30:33" x14ac:dyDescent="0.2">
      <c r="AD5766">
        <f t="shared" si="387"/>
        <v>5764</v>
      </c>
      <c r="AE5766">
        <f t="shared" si="386"/>
        <v>1.5717025889870098E-7</v>
      </c>
      <c r="AF5766">
        <f t="shared" si="388"/>
        <v>9.8074241552789377E-5</v>
      </c>
      <c r="AG5766">
        <f t="shared" si="389"/>
        <v>9.0592937229211248E-4</v>
      </c>
    </row>
    <row r="5767" spans="30:33" x14ac:dyDescent="0.2">
      <c r="AD5767">
        <f t="shared" si="387"/>
        <v>5765</v>
      </c>
      <c r="AE5767">
        <f t="shared" si="386"/>
        <v>1.5691878648446308E-7</v>
      </c>
      <c r="AF5767">
        <f t="shared" si="388"/>
        <v>9.7917322766304912E-5</v>
      </c>
      <c r="AG5767">
        <f t="shared" si="389"/>
        <v>9.0463680408292969E-4</v>
      </c>
    </row>
    <row r="5768" spans="30:33" x14ac:dyDescent="0.2">
      <c r="AD5768">
        <f t="shared" si="387"/>
        <v>5766</v>
      </c>
      <c r="AE5768">
        <f t="shared" si="386"/>
        <v>1.5666771642608792E-7</v>
      </c>
      <c r="AF5768">
        <f t="shared" si="388"/>
        <v>9.7760655049878813E-5</v>
      </c>
      <c r="AG5768">
        <f t="shared" si="389"/>
        <v>9.0334605291282296E-4</v>
      </c>
    </row>
    <row r="5769" spans="30:33" x14ac:dyDescent="0.2">
      <c r="AD5769">
        <f t="shared" si="387"/>
        <v>5767</v>
      </c>
      <c r="AE5769">
        <f t="shared" si="386"/>
        <v>1.5641704807980618E-7</v>
      </c>
      <c r="AF5769">
        <f t="shared" si="388"/>
        <v>9.7604238001798997E-5</v>
      </c>
      <c r="AG5769">
        <f t="shared" si="389"/>
        <v>9.0205711627624227E-4</v>
      </c>
    </row>
    <row r="5770" spans="30:33" x14ac:dyDescent="0.2">
      <c r="AD5770">
        <f t="shared" si="387"/>
        <v>5768</v>
      </c>
      <c r="AE5770">
        <f t="shared" si="386"/>
        <v>1.5616678080287846E-7</v>
      </c>
      <c r="AF5770">
        <f t="shared" si="388"/>
        <v>9.7448071220996107E-5</v>
      </c>
      <c r="AG5770">
        <f t="shared" si="389"/>
        <v>9.0076999167100296E-4</v>
      </c>
    </row>
    <row r="5771" spans="30:33" x14ac:dyDescent="0.2">
      <c r="AD5771">
        <f t="shared" si="387"/>
        <v>5769</v>
      </c>
      <c r="AE5771">
        <f t="shared" si="386"/>
        <v>1.5591691395359386E-7</v>
      </c>
      <c r="AF5771">
        <f t="shared" si="388"/>
        <v>9.7292154307042515E-5</v>
      </c>
      <c r="AG5771">
        <f t="shared" si="389"/>
        <v>8.9948467659828292E-4</v>
      </c>
    </row>
    <row r="5772" spans="30:33" x14ac:dyDescent="0.2">
      <c r="AD5772">
        <f t="shared" si="387"/>
        <v>5770</v>
      </c>
      <c r="AE5772">
        <f t="shared" si="386"/>
        <v>1.5566744689126809E-7</v>
      </c>
      <c r="AF5772">
        <f t="shared" si="388"/>
        <v>9.7136486860151247E-5</v>
      </c>
      <c r="AG5772">
        <f t="shared" si="389"/>
        <v>8.9820116856261694E-4</v>
      </c>
    </row>
    <row r="5773" spans="30:33" x14ac:dyDescent="0.2">
      <c r="AD5773">
        <f t="shared" si="387"/>
        <v>5771</v>
      </c>
      <c r="AE5773">
        <f t="shared" si="386"/>
        <v>1.5541837897624207E-7</v>
      </c>
      <c r="AF5773">
        <f t="shared" si="388"/>
        <v>9.6981068481175007E-5</v>
      </c>
      <c r="AG5773">
        <f t="shared" si="389"/>
        <v>8.9691946507189303E-4</v>
      </c>
    </row>
    <row r="5774" spans="30:33" x14ac:dyDescent="0.2">
      <c r="AD5774">
        <f t="shared" si="387"/>
        <v>5772</v>
      </c>
      <c r="AE5774">
        <f t="shared" si="386"/>
        <v>1.5516970956988007E-7</v>
      </c>
      <c r="AF5774">
        <f t="shared" si="388"/>
        <v>9.6825898771605123E-5</v>
      </c>
      <c r="AG5774">
        <f t="shared" si="389"/>
        <v>8.9563956363734778E-4</v>
      </c>
    </row>
    <row r="5775" spans="30:33" x14ac:dyDescent="0.2">
      <c r="AD5775">
        <f t="shared" si="387"/>
        <v>5773</v>
      </c>
      <c r="AE5775">
        <f t="shared" si="386"/>
        <v>1.5492143803456828E-7</v>
      </c>
      <c r="AF5775">
        <f t="shared" si="388"/>
        <v>9.6670977333570554E-5</v>
      </c>
      <c r="AG5775">
        <f t="shared" si="389"/>
        <v>8.9436146177356262E-4</v>
      </c>
    </row>
    <row r="5776" spans="30:33" x14ac:dyDescent="0.2">
      <c r="AD5776">
        <f t="shared" si="387"/>
        <v>5774</v>
      </c>
      <c r="AE5776">
        <f t="shared" si="386"/>
        <v>1.5467356373371296E-7</v>
      </c>
      <c r="AF5776">
        <f t="shared" si="388"/>
        <v>9.6516303769836835E-5</v>
      </c>
      <c r="AG5776">
        <f t="shared" si="389"/>
        <v>8.9308515699845867E-4</v>
      </c>
    </row>
    <row r="5777" spans="30:33" x14ac:dyDescent="0.2">
      <c r="AD5777">
        <f t="shared" si="387"/>
        <v>5775</v>
      </c>
      <c r="AE5777">
        <f t="shared" si="386"/>
        <v>1.5442608603173902E-7</v>
      </c>
      <c r="AF5777">
        <f t="shared" si="388"/>
        <v>9.6361877683805091E-5</v>
      </c>
      <c r="AG5777">
        <f t="shared" si="389"/>
        <v>8.9181064683329281E-4</v>
      </c>
    </row>
    <row r="5778" spans="30:33" x14ac:dyDescent="0.2">
      <c r="AD5778">
        <f t="shared" si="387"/>
        <v>5776</v>
      </c>
      <c r="AE5778">
        <f t="shared" si="386"/>
        <v>1.5417900429408821E-7</v>
      </c>
      <c r="AF5778">
        <f t="shared" si="388"/>
        <v>9.6207698679510998E-5</v>
      </c>
      <c r="AG5778">
        <f t="shared" si="389"/>
        <v>8.9053792880265344E-4</v>
      </c>
    </row>
    <row r="5779" spans="30:33" x14ac:dyDescent="0.2">
      <c r="AD5779">
        <f t="shared" si="387"/>
        <v>5777</v>
      </c>
      <c r="AE5779">
        <f t="shared" ref="AE5779:AE5842" si="390">AF5778*$AE$3</f>
        <v>1.5393231788721766E-7</v>
      </c>
      <c r="AF5779">
        <f t="shared" si="388"/>
        <v>9.6053766361623775E-5</v>
      </c>
      <c r="AG5779">
        <f t="shared" si="389"/>
        <v>8.8926700043445641E-4</v>
      </c>
    </row>
    <row r="5780" spans="30:33" x14ac:dyDescent="0.2">
      <c r="AD5780">
        <f t="shared" si="387"/>
        <v>5778</v>
      </c>
      <c r="AE5780">
        <f t="shared" si="390"/>
        <v>1.5368602617859812E-7</v>
      </c>
      <c r="AF5780">
        <f t="shared" si="388"/>
        <v>9.5900080335445178E-5</v>
      </c>
      <c r="AG5780">
        <f t="shared" si="389"/>
        <v>8.8799785925993996E-4</v>
      </c>
    </row>
    <row r="5781" spans="30:33" x14ac:dyDescent="0.2">
      <c r="AD5781">
        <f t="shared" si="387"/>
        <v>5779</v>
      </c>
      <c r="AE5781">
        <f t="shared" si="390"/>
        <v>1.5344012853671236E-7</v>
      </c>
      <c r="AF5781">
        <f t="shared" si="388"/>
        <v>9.5746640206908457E-5</v>
      </c>
      <c r="AG5781">
        <f t="shared" si="389"/>
        <v>8.8673050281366068E-4</v>
      </c>
    </row>
    <row r="5782" spans="30:33" x14ac:dyDescent="0.2">
      <c r="AD5782">
        <f t="shared" si="387"/>
        <v>5780</v>
      </c>
      <c r="AE5782">
        <f t="shared" si="390"/>
        <v>1.5319462433105359E-7</v>
      </c>
      <c r="AF5782">
        <f t="shared" si="388"/>
        <v>9.5593445582577404E-5</v>
      </c>
      <c r="AG5782">
        <f t="shared" si="389"/>
        <v>8.8546492863348974E-4</v>
      </c>
    </row>
    <row r="5783" spans="30:33" x14ac:dyDescent="0.2">
      <c r="AD5783">
        <f t="shared" si="387"/>
        <v>5781</v>
      </c>
      <c r="AE5783">
        <f t="shared" si="390"/>
        <v>1.5294951293212392E-7</v>
      </c>
      <c r="AF5783">
        <f t="shared" si="388"/>
        <v>9.5440496069645276E-5</v>
      </c>
      <c r="AG5783">
        <f t="shared" si="389"/>
        <v>8.8420113426060842E-4</v>
      </c>
    </row>
    <row r="5784" spans="30:33" x14ac:dyDescent="0.2">
      <c r="AD5784">
        <f t="shared" si="387"/>
        <v>5782</v>
      </c>
      <c r="AE5784">
        <f t="shared" si="390"/>
        <v>1.5270479371143251E-7</v>
      </c>
      <c r="AF5784">
        <f t="shared" si="388"/>
        <v>9.5287791275933839E-5</v>
      </c>
      <c r="AG5784">
        <f t="shared" si="389"/>
        <v>8.8293911723950273E-4</v>
      </c>
    </row>
    <row r="5785" spans="30:33" x14ac:dyDescent="0.2">
      <c r="AD5785">
        <f t="shared" si="387"/>
        <v>5783</v>
      </c>
      <c r="AE5785">
        <f t="shared" si="390"/>
        <v>1.5246046604149421E-7</v>
      </c>
      <c r="AF5785">
        <f t="shared" si="388"/>
        <v>9.5135330809892341E-5</v>
      </c>
      <c r="AG5785">
        <f t="shared" si="389"/>
        <v>8.8167887511796106E-4</v>
      </c>
    </row>
    <row r="5786" spans="30:33" x14ac:dyDescent="0.2">
      <c r="AD5786">
        <f t="shared" si="387"/>
        <v>5784</v>
      </c>
      <c r="AE5786">
        <f t="shared" si="390"/>
        <v>1.5221652929582782E-7</v>
      </c>
      <c r="AF5786">
        <f t="shared" si="388"/>
        <v>9.498311428059651E-5</v>
      </c>
      <c r="AG5786">
        <f t="shared" si="389"/>
        <v>8.8042040544706809E-4</v>
      </c>
    </row>
    <row r="5787" spans="30:33" x14ac:dyDescent="0.2">
      <c r="AD5787">
        <f t="shared" si="387"/>
        <v>5785</v>
      </c>
      <c r="AE5787">
        <f t="shared" si="390"/>
        <v>1.5197298284895449E-7</v>
      </c>
      <c r="AF5787">
        <f t="shared" si="388"/>
        <v>9.4831141297747551E-5</v>
      </c>
      <c r="AG5787">
        <f t="shared" si="389"/>
        <v>8.7916370578120168E-4</v>
      </c>
    </row>
    <row r="5788" spans="30:33" x14ac:dyDescent="0.2">
      <c r="AD5788">
        <f t="shared" si="387"/>
        <v>5786</v>
      </c>
      <c r="AE5788">
        <f t="shared" si="390"/>
        <v>1.5172982607639615E-7</v>
      </c>
      <c r="AF5788">
        <f t="shared" si="388"/>
        <v>9.4679411471671154E-5</v>
      </c>
      <c r="AG5788">
        <f t="shared" si="389"/>
        <v>8.7790877367802816E-4</v>
      </c>
    </row>
    <row r="5789" spans="30:33" x14ac:dyDescent="0.2">
      <c r="AD5789">
        <f t="shared" si="387"/>
        <v>5787</v>
      </c>
      <c r="AE5789">
        <f t="shared" si="390"/>
        <v>1.5148705835467391E-7</v>
      </c>
      <c r="AF5789">
        <f t="shared" si="388"/>
        <v>9.4527924413316482E-5</v>
      </c>
      <c r="AG5789">
        <f t="shared" si="389"/>
        <v>8.7665560669849792E-4</v>
      </c>
    </row>
    <row r="5790" spans="30:33" x14ac:dyDescent="0.2">
      <c r="AD5790">
        <f t="shared" si="387"/>
        <v>5788</v>
      </c>
      <c r="AE5790">
        <f t="shared" si="390"/>
        <v>1.5124467906130645E-7</v>
      </c>
      <c r="AF5790">
        <f t="shared" si="388"/>
        <v>9.4376679734255176E-5</v>
      </c>
      <c r="AG5790">
        <f t="shared" si="389"/>
        <v>8.754042024068417E-4</v>
      </c>
    </row>
    <row r="5791" spans="30:33" x14ac:dyDescent="0.2">
      <c r="AD5791">
        <f t="shared" si="387"/>
        <v>5789</v>
      </c>
      <c r="AE5791">
        <f t="shared" si="390"/>
        <v>1.5100268757480836E-7</v>
      </c>
      <c r="AF5791">
        <f t="shared" si="388"/>
        <v>9.4225677046680357E-5</v>
      </c>
      <c r="AG5791">
        <f t="shared" si="389"/>
        <v>8.7415455837056564E-4</v>
      </c>
    </row>
    <row r="5792" spans="30:33" x14ac:dyDescent="0.2">
      <c r="AD5792">
        <f t="shared" si="387"/>
        <v>5790</v>
      </c>
      <c r="AE5792">
        <f t="shared" si="390"/>
        <v>1.5076108327468865E-7</v>
      </c>
      <c r="AF5792">
        <f t="shared" si="388"/>
        <v>9.4074915963405663E-5</v>
      </c>
      <c r="AG5792">
        <f t="shared" si="389"/>
        <v>8.7290667216044732E-4</v>
      </c>
    </row>
    <row r="5793" spans="30:33" x14ac:dyDescent="0.2">
      <c r="AD5793">
        <f t="shared" si="387"/>
        <v>5791</v>
      </c>
      <c r="AE5793">
        <f t="shared" si="390"/>
        <v>1.5051986554144912E-7</v>
      </c>
      <c r="AF5793">
        <f t="shared" si="388"/>
        <v>9.3924396097864215E-5</v>
      </c>
      <c r="AG5793">
        <f t="shared" si="389"/>
        <v>8.7166054135053191E-4</v>
      </c>
    </row>
    <row r="5794" spans="30:33" x14ac:dyDescent="0.2">
      <c r="AD5794">
        <f t="shared" si="387"/>
        <v>5792</v>
      </c>
      <c r="AE5794">
        <f t="shared" si="390"/>
        <v>1.502790337565828E-7</v>
      </c>
      <c r="AF5794">
        <f t="shared" si="388"/>
        <v>9.3774117064107635E-5</v>
      </c>
      <c r="AG5794">
        <f t="shared" si="389"/>
        <v>8.7041616351812758E-4</v>
      </c>
    </row>
    <row r="5795" spans="30:33" x14ac:dyDescent="0.2">
      <c r="AD5795">
        <f t="shared" ref="AD5795:AD5858" si="391">AD5794+1</f>
        <v>5793</v>
      </c>
      <c r="AE5795">
        <f t="shared" si="390"/>
        <v>1.5003858730257229E-7</v>
      </c>
      <c r="AF5795">
        <f t="shared" ref="AF5795:AF5858" si="392">AF5794*$AF$3</f>
        <v>9.3624078476805061E-5</v>
      </c>
      <c r="AG5795">
        <f t="shared" ref="AG5795:AG5858" si="393">AD5795*AE5795</f>
        <v>8.6917353624380131E-4</v>
      </c>
    </row>
    <row r="5796" spans="30:33" x14ac:dyDescent="0.2">
      <c r="AD5796">
        <f t="shared" si="391"/>
        <v>5794</v>
      </c>
      <c r="AE5796">
        <f t="shared" si="390"/>
        <v>1.4979852556288818E-7</v>
      </c>
      <c r="AF5796">
        <f t="shared" si="392"/>
        <v>9.3474279951242167E-5</v>
      </c>
      <c r="AG5796">
        <f t="shared" si="393"/>
        <v>8.6793265711137407E-4</v>
      </c>
    </row>
    <row r="5797" spans="30:33" x14ac:dyDescent="0.2">
      <c r="AD5797">
        <f t="shared" si="391"/>
        <v>5795</v>
      </c>
      <c r="AE5797">
        <f t="shared" si="390"/>
        <v>1.4955884792198752E-7</v>
      </c>
      <c r="AF5797">
        <f t="shared" si="392"/>
        <v>9.332472110332018E-5</v>
      </c>
      <c r="AG5797">
        <f t="shared" si="393"/>
        <v>8.6669352370791772E-4</v>
      </c>
    </row>
    <row r="5798" spans="30:33" x14ac:dyDescent="0.2">
      <c r="AD5798">
        <f t="shared" si="391"/>
        <v>5796</v>
      </c>
      <c r="AE5798">
        <f t="shared" si="390"/>
        <v>1.4931955376531236E-7</v>
      </c>
      <c r="AF5798">
        <f t="shared" si="392"/>
        <v>9.3175401549554866E-5</v>
      </c>
      <c r="AG5798">
        <f t="shared" si="393"/>
        <v>8.6545613362375043E-4</v>
      </c>
    </row>
    <row r="5799" spans="30:33" x14ac:dyDescent="0.2">
      <c r="AD5799">
        <f t="shared" si="391"/>
        <v>5797</v>
      </c>
      <c r="AE5799">
        <f t="shared" si="390"/>
        <v>1.4908064247928786E-7</v>
      </c>
      <c r="AF5799">
        <f t="shared" si="392"/>
        <v>9.3026320907075571E-5</v>
      </c>
      <c r="AG5799">
        <f t="shared" si="393"/>
        <v>8.6422048445243169E-4</v>
      </c>
    </row>
    <row r="5800" spans="30:33" x14ac:dyDescent="0.2">
      <c r="AD5800">
        <f t="shared" si="391"/>
        <v>5798</v>
      </c>
      <c r="AE5800">
        <f t="shared" si="390"/>
        <v>1.4884211345132098E-7</v>
      </c>
      <c r="AF5800">
        <f t="shared" si="392"/>
        <v>9.287747879362424E-5</v>
      </c>
      <c r="AG5800">
        <f t="shared" si="393"/>
        <v>8.629865737907591E-4</v>
      </c>
    </row>
    <row r="5801" spans="30:33" x14ac:dyDescent="0.2">
      <c r="AD5801">
        <f t="shared" si="391"/>
        <v>5799</v>
      </c>
      <c r="AE5801">
        <f t="shared" si="390"/>
        <v>1.4860396606979886E-7</v>
      </c>
      <c r="AF5801">
        <f t="shared" si="392"/>
        <v>9.2728874827554443E-5</v>
      </c>
      <c r="AG5801">
        <f t="shared" si="393"/>
        <v>8.6175439923876353E-4</v>
      </c>
    </row>
    <row r="5802" spans="30:33" x14ac:dyDescent="0.2">
      <c r="AD5802">
        <f t="shared" si="391"/>
        <v>5800</v>
      </c>
      <c r="AE5802">
        <f t="shared" si="390"/>
        <v>1.4836619972408717E-7</v>
      </c>
      <c r="AF5802">
        <f t="shared" si="392"/>
        <v>9.2580508627830349E-5</v>
      </c>
      <c r="AG5802">
        <f t="shared" si="393"/>
        <v>8.605239583997056E-4</v>
      </c>
    </row>
    <row r="5803" spans="30:33" x14ac:dyDescent="0.2">
      <c r="AD5803">
        <f t="shared" si="391"/>
        <v>5801</v>
      </c>
      <c r="AE5803">
        <f t="shared" si="390"/>
        <v>1.4812881380452862E-7</v>
      </c>
      <c r="AF5803">
        <f t="shared" si="392"/>
        <v>9.243237981402581E-5</v>
      </c>
      <c r="AG5803">
        <f t="shared" si="393"/>
        <v>8.5929524888007057E-4</v>
      </c>
    </row>
    <row r="5804" spans="30:33" x14ac:dyDescent="0.2">
      <c r="AD5804">
        <f t="shared" si="391"/>
        <v>5802</v>
      </c>
      <c r="AE5804">
        <f t="shared" si="390"/>
        <v>1.4789180770244135E-7</v>
      </c>
      <c r="AF5804">
        <f t="shared" si="392"/>
        <v>9.2284488006323366E-5</v>
      </c>
      <c r="AG5804">
        <f t="shared" si="393"/>
        <v>8.5806826828956474E-4</v>
      </c>
    </row>
    <row r="5805" spans="30:33" x14ac:dyDescent="0.2">
      <c r="AD5805">
        <f t="shared" si="391"/>
        <v>5803</v>
      </c>
      <c r="AE5805">
        <f t="shared" si="390"/>
        <v>1.4765518081011745E-7</v>
      </c>
      <c r="AF5805">
        <f t="shared" si="392"/>
        <v>9.2136832825513251E-5</v>
      </c>
      <c r="AG5805">
        <f t="shared" si="393"/>
        <v>8.5684301424111158E-4</v>
      </c>
    </row>
    <row r="5806" spans="30:33" x14ac:dyDescent="0.2">
      <c r="AD5806">
        <f t="shared" si="391"/>
        <v>5804</v>
      </c>
      <c r="AE5806">
        <f t="shared" si="390"/>
        <v>1.4741893252082126E-7</v>
      </c>
      <c r="AF5806">
        <f t="shared" si="392"/>
        <v>9.1989413892992433E-5</v>
      </c>
      <c r="AG5806">
        <f t="shared" si="393"/>
        <v>8.556194843508466E-4</v>
      </c>
    </row>
    <row r="5807" spans="30:33" x14ac:dyDescent="0.2">
      <c r="AD5807">
        <f t="shared" si="391"/>
        <v>5805</v>
      </c>
      <c r="AE5807">
        <f t="shared" si="390"/>
        <v>1.4718306222878796E-7</v>
      </c>
      <c r="AF5807">
        <f t="shared" si="392"/>
        <v>9.1842230830763635E-5</v>
      </c>
      <c r="AG5807">
        <f t="shared" si="393"/>
        <v>8.5439767623811413E-4</v>
      </c>
    </row>
    <row r="5808" spans="30:33" x14ac:dyDescent="0.2">
      <c r="AD5808">
        <f t="shared" si="391"/>
        <v>5806</v>
      </c>
      <c r="AE5808">
        <f t="shared" si="390"/>
        <v>1.4694756932922188E-7</v>
      </c>
      <c r="AF5808">
        <f t="shared" si="392"/>
        <v>9.1695283261434405E-5</v>
      </c>
      <c r="AG5808">
        <f t="shared" si="393"/>
        <v>8.5317758752546219E-4</v>
      </c>
    </row>
    <row r="5809" spans="30:33" x14ac:dyDescent="0.2">
      <c r="AD5809">
        <f t="shared" si="391"/>
        <v>5807</v>
      </c>
      <c r="AE5809">
        <f t="shared" si="390"/>
        <v>1.4671245321829511E-7</v>
      </c>
      <c r="AF5809">
        <f t="shared" si="392"/>
        <v>9.1548570808216108E-5</v>
      </c>
      <c r="AG5809">
        <f t="shared" si="393"/>
        <v>8.5195921583863972E-4</v>
      </c>
    </row>
    <row r="5810" spans="30:33" x14ac:dyDescent="0.2">
      <c r="AD5810">
        <f t="shared" si="391"/>
        <v>5808</v>
      </c>
      <c r="AE5810">
        <f t="shared" si="390"/>
        <v>1.4647771329314584E-7</v>
      </c>
      <c r="AF5810">
        <f t="shared" si="392"/>
        <v>9.1402093094922955E-5</v>
      </c>
      <c r="AG5810">
        <f t="shared" si="393"/>
        <v>8.5074255880659099E-4</v>
      </c>
    </row>
    <row r="5811" spans="30:33" x14ac:dyDescent="0.2">
      <c r="AD5811">
        <f t="shared" si="391"/>
        <v>5809</v>
      </c>
      <c r="AE5811">
        <f t="shared" si="390"/>
        <v>1.4624334895187679E-7</v>
      </c>
      <c r="AF5811">
        <f t="shared" si="392"/>
        <v>9.1255849745971077E-5</v>
      </c>
      <c r="AG5811">
        <f t="shared" si="393"/>
        <v>8.4952761406145228E-4</v>
      </c>
    </row>
    <row r="5812" spans="30:33" x14ac:dyDescent="0.2">
      <c r="AD5812">
        <f t="shared" si="391"/>
        <v>5810</v>
      </c>
      <c r="AE5812">
        <f t="shared" si="390"/>
        <v>1.4600935959355378E-7</v>
      </c>
      <c r="AF5812">
        <f t="shared" si="392"/>
        <v>9.1109840386377524E-5</v>
      </c>
      <c r="AG5812">
        <f t="shared" si="393"/>
        <v>8.4831437923854744E-4</v>
      </c>
    </row>
    <row r="5813" spans="30:33" x14ac:dyDescent="0.2">
      <c r="AD5813">
        <f t="shared" si="391"/>
        <v>5811</v>
      </c>
      <c r="AE5813">
        <f t="shared" si="390"/>
        <v>1.457757446182041E-7</v>
      </c>
      <c r="AF5813">
        <f t="shared" si="392"/>
        <v>9.0964064641759317E-5</v>
      </c>
      <c r="AG5813">
        <f t="shared" si="393"/>
        <v>8.4710285197638405E-4</v>
      </c>
    </row>
    <row r="5814" spans="30:33" x14ac:dyDescent="0.2">
      <c r="AD5814">
        <f t="shared" si="391"/>
        <v>5812</v>
      </c>
      <c r="AE5814">
        <f t="shared" si="390"/>
        <v>1.4554250342681497E-7</v>
      </c>
      <c r="AF5814">
        <f t="shared" si="392"/>
        <v>9.0818522138332499E-5</v>
      </c>
      <c r="AG5814">
        <f t="shared" si="393"/>
        <v>8.458930299166486E-4</v>
      </c>
    </row>
    <row r="5815" spans="30:33" x14ac:dyDescent="0.2">
      <c r="AD5815">
        <f t="shared" si="391"/>
        <v>5813</v>
      </c>
      <c r="AE5815">
        <f t="shared" si="390"/>
        <v>1.4530963542133208E-7</v>
      </c>
      <c r="AF5815">
        <f t="shared" si="392"/>
        <v>9.0673212502911159E-5</v>
      </c>
      <c r="AG5815">
        <f t="shared" si="393"/>
        <v>8.4468491070420341E-4</v>
      </c>
    </row>
    <row r="5816" spans="30:33" x14ac:dyDescent="0.2">
      <c r="AD5816">
        <f t="shared" si="391"/>
        <v>5814</v>
      </c>
      <c r="AE5816">
        <f t="shared" si="390"/>
        <v>1.4507714000465791E-7</v>
      </c>
      <c r="AF5816">
        <f t="shared" si="392"/>
        <v>9.0528135362906496E-5</v>
      </c>
      <c r="AG5816">
        <f t="shared" si="393"/>
        <v>8.4347849198708111E-4</v>
      </c>
    </row>
    <row r="5817" spans="30:33" x14ac:dyDescent="0.2">
      <c r="AD5817">
        <f t="shared" si="391"/>
        <v>5815</v>
      </c>
      <c r="AE5817">
        <f t="shared" si="390"/>
        <v>1.4484501658065046E-7</v>
      </c>
      <c r="AF5817">
        <f t="shared" si="392"/>
        <v>9.0383290346325845E-5</v>
      </c>
      <c r="AG5817">
        <f t="shared" si="393"/>
        <v>8.4227377141648239E-4</v>
      </c>
    </row>
    <row r="5818" spans="30:33" x14ac:dyDescent="0.2">
      <c r="AD5818">
        <f t="shared" si="391"/>
        <v>5816</v>
      </c>
      <c r="AE5818">
        <f t="shared" si="390"/>
        <v>1.4461326455412141E-7</v>
      </c>
      <c r="AF5818">
        <f t="shared" si="392"/>
        <v>9.0238677081771725E-5</v>
      </c>
      <c r="AG5818">
        <f t="shared" si="393"/>
        <v>8.410707466467701E-4</v>
      </c>
    </row>
    <row r="5819" spans="30:33" x14ac:dyDescent="0.2">
      <c r="AD5819">
        <f t="shared" si="391"/>
        <v>5817</v>
      </c>
      <c r="AE5819">
        <f t="shared" si="390"/>
        <v>1.4438188333083482E-7</v>
      </c>
      <c r="AF5819">
        <f t="shared" si="392"/>
        <v>9.0094295198440882E-5</v>
      </c>
      <c r="AG5819">
        <f t="shared" si="393"/>
        <v>8.3986941533546614E-4</v>
      </c>
    </row>
    <row r="5820" spans="30:33" x14ac:dyDescent="0.2">
      <c r="AD5820">
        <f t="shared" si="391"/>
        <v>5818</v>
      </c>
      <c r="AE5820">
        <f t="shared" si="390"/>
        <v>1.4415087231750547E-7</v>
      </c>
      <c r="AF5820">
        <f t="shared" si="392"/>
        <v>8.9950144326123377E-5</v>
      </c>
      <c r="AG5820">
        <f t="shared" si="393"/>
        <v>8.3866977514324679E-4</v>
      </c>
    </row>
    <row r="5821" spans="30:33" x14ac:dyDescent="0.2">
      <c r="AD5821">
        <f t="shared" si="391"/>
        <v>5819</v>
      </c>
      <c r="AE5821">
        <f t="shared" si="390"/>
        <v>1.4392023092179747E-7</v>
      </c>
      <c r="AF5821">
        <f t="shared" si="392"/>
        <v>8.980622409520157E-5</v>
      </c>
      <c r="AG5821">
        <f t="shared" si="393"/>
        <v>8.3747182373393946E-4</v>
      </c>
    </row>
    <row r="5822" spans="30:33" x14ac:dyDescent="0.2">
      <c r="AD5822">
        <f t="shared" si="391"/>
        <v>5820</v>
      </c>
      <c r="AE5822">
        <f t="shared" si="390"/>
        <v>1.4368995855232257E-7</v>
      </c>
      <c r="AF5822">
        <f t="shared" si="392"/>
        <v>8.9662534136649241E-5</v>
      </c>
      <c r="AG5822">
        <f t="shared" si="393"/>
        <v>8.3627555877451736E-4</v>
      </c>
    </row>
    <row r="5823" spans="30:33" x14ac:dyDescent="0.2">
      <c r="AD5823">
        <f t="shared" si="391"/>
        <v>5821</v>
      </c>
      <c r="AE5823">
        <f t="shared" si="390"/>
        <v>1.4346005461863885E-7</v>
      </c>
      <c r="AF5823">
        <f t="shared" si="392"/>
        <v>8.9519074082030598E-5</v>
      </c>
      <c r="AG5823">
        <f t="shared" si="393"/>
        <v>8.3508097793509671E-4</v>
      </c>
    </row>
    <row r="5824" spans="30:33" x14ac:dyDescent="0.2">
      <c r="AD5824">
        <f t="shared" si="391"/>
        <v>5822</v>
      </c>
      <c r="AE5824">
        <f t="shared" si="390"/>
        <v>1.4323051853124902E-7</v>
      </c>
      <c r="AF5824">
        <f t="shared" si="392"/>
        <v>8.9375843563499344E-5</v>
      </c>
      <c r="AG5824">
        <f t="shared" si="393"/>
        <v>8.3388807888893181E-4</v>
      </c>
    </row>
    <row r="5825" spans="30:33" x14ac:dyDescent="0.2">
      <c r="AD5825">
        <f t="shared" si="391"/>
        <v>5823</v>
      </c>
      <c r="AE5825">
        <f t="shared" si="390"/>
        <v>1.4300134970159902E-7</v>
      </c>
      <c r="AF5825">
        <f t="shared" si="392"/>
        <v>8.9232842213797742E-5</v>
      </c>
      <c r="AG5825">
        <f t="shared" si="393"/>
        <v>8.3269685931241112E-4</v>
      </c>
    </row>
    <row r="5826" spans="30:33" x14ac:dyDescent="0.2">
      <c r="AD5826">
        <f t="shared" si="391"/>
        <v>5824</v>
      </c>
      <c r="AE5826">
        <f t="shared" si="390"/>
        <v>1.4277254754207644E-7</v>
      </c>
      <c r="AF5826">
        <f t="shared" si="392"/>
        <v>8.9090069666255663E-5</v>
      </c>
      <c r="AG5826">
        <f t="shared" si="393"/>
        <v>8.3150731688505324E-4</v>
      </c>
    </row>
    <row r="5827" spans="30:33" x14ac:dyDescent="0.2">
      <c r="AD5827">
        <f t="shared" si="391"/>
        <v>5825</v>
      </c>
      <c r="AE5827">
        <f t="shared" si="390"/>
        <v>1.4254411146600911E-7</v>
      </c>
      <c r="AF5827">
        <f t="shared" si="392"/>
        <v>8.8947525554789657E-5</v>
      </c>
      <c r="AG5827">
        <f t="shared" si="393"/>
        <v>8.3031944928950311E-4</v>
      </c>
    </row>
    <row r="5828" spans="30:33" x14ac:dyDescent="0.2">
      <c r="AD5828">
        <f t="shared" si="391"/>
        <v>5826</v>
      </c>
      <c r="AE5828">
        <f t="shared" si="390"/>
        <v>1.423160408876635E-7</v>
      </c>
      <c r="AF5828">
        <f t="shared" si="392"/>
        <v>8.8805209513901983E-5</v>
      </c>
      <c r="AG5828">
        <f t="shared" si="393"/>
        <v>8.2913325421152761E-4</v>
      </c>
    </row>
    <row r="5829" spans="30:33" x14ac:dyDescent="0.2">
      <c r="AD5829">
        <f t="shared" si="391"/>
        <v>5827</v>
      </c>
      <c r="AE5829">
        <f t="shared" si="390"/>
        <v>1.4208833522224323E-7</v>
      </c>
      <c r="AF5829">
        <f t="shared" si="392"/>
        <v>8.8663121178679736E-5</v>
      </c>
      <c r="AG5829">
        <f t="shared" si="393"/>
        <v>8.2794872934001125E-4</v>
      </c>
    </row>
    <row r="5830" spans="30:33" x14ac:dyDescent="0.2">
      <c r="AD5830">
        <f t="shared" si="391"/>
        <v>5828</v>
      </c>
      <c r="AE5830">
        <f t="shared" si="390"/>
        <v>1.4186099388588765E-7</v>
      </c>
      <c r="AF5830">
        <f t="shared" si="392"/>
        <v>8.8521260184793851E-5</v>
      </c>
      <c r="AG5830">
        <f t="shared" si="393"/>
        <v>8.2676587236695323E-4</v>
      </c>
    </row>
    <row r="5831" spans="30:33" x14ac:dyDescent="0.2">
      <c r="AD5831">
        <f t="shared" si="391"/>
        <v>5829</v>
      </c>
      <c r="AE5831">
        <f t="shared" si="390"/>
        <v>1.4163401629567023E-7</v>
      </c>
      <c r="AF5831">
        <f t="shared" si="392"/>
        <v>8.8379626168498171E-5</v>
      </c>
      <c r="AG5831">
        <f t="shared" si="393"/>
        <v>8.2558468098746182E-4</v>
      </c>
    </row>
    <row r="5832" spans="30:33" x14ac:dyDescent="0.2">
      <c r="AD5832">
        <f t="shared" si="391"/>
        <v>5830</v>
      </c>
      <c r="AE5832">
        <f t="shared" si="390"/>
        <v>1.4140740186959713E-7</v>
      </c>
      <c r="AF5832">
        <f t="shared" si="392"/>
        <v>8.8238218766628569E-5</v>
      </c>
      <c r="AG5832">
        <f t="shared" si="393"/>
        <v>8.244051528997513E-4</v>
      </c>
    </row>
    <row r="5833" spans="30:33" x14ac:dyDescent="0.2">
      <c r="AD5833">
        <f t="shared" si="391"/>
        <v>5831</v>
      </c>
      <c r="AE5833">
        <f t="shared" si="390"/>
        <v>1.4118115002660577E-7</v>
      </c>
      <c r="AF5833">
        <f t="shared" si="392"/>
        <v>8.8097037616601966E-5</v>
      </c>
      <c r="AG5833">
        <f t="shared" si="393"/>
        <v>8.2322728580513829E-4</v>
      </c>
    </row>
    <row r="5834" spans="30:33" x14ac:dyDescent="0.2">
      <c r="AD5834">
        <f t="shared" si="391"/>
        <v>5832</v>
      </c>
      <c r="AE5834">
        <f t="shared" si="390"/>
        <v>1.4095526018656321E-7</v>
      </c>
      <c r="AF5834">
        <f t="shared" si="392"/>
        <v>8.7956082356415398E-5</v>
      </c>
      <c r="AG5834">
        <f t="shared" si="393"/>
        <v>8.2205107740803665E-4</v>
      </c>
    </row>
    <row r="5835" spans="30:33" x14ac:dyDescent="0.2">
      <c r="AD5835">
        <f t="shared" si="391"/>
        <v>5833</v>
      </c>
      <c r="AE5835">
        <f t="shared" si="390"/>
        <v>1.407297317702647E-7</v>
      </c>
      <c r="AF5835">
        <f t="shared" si="392"/>
        <v>8.7815352624645126E-5</v>
      </c>
      <c r="AG5835">
        <f t="shared" si="393"/>
        <v>8.2087652541595402E-4</v>
      </c>
    </row>
    <row r="5836" spans="30:33" x14ac:dyDescent="0.2">
      <c r="AD5836">
        <f t="shared" si="391"/>
        <v>5834</v>
      </c>
      <c r="AE5836">
        <f t="shared" si="390"/>
        <v>1.4050456419943227E-7</v>
      </c>
      <c r="AF5836">
        <f t="shared" si="392"/>
        <v>8.7674848060445695E-5</v>
      </c>
      <c r="AG5836">
        <f t="shared" si="393"/>
        <v>8.197036275394879E-4</v>
      </c>
    </row>
    <row r="5837" spans="30:33" x14ac:dyDescent="0.2">
      <c r="AD5837">
        <f t="shared" si="391"/>
        <v>5835</v>
      </c>
      <c r="AE5837">
        <f t="shared" si="390"/>
        <v>1.4027975689671317E-7</v>
      </c>
      <c r="AF5837">
        <f t="shared" si="392"/>
        <v>8.7534568303548974E-5</v>
      </c>
      <c r="AG5837">
        <f t="shared" si="393"/>
        <v>8.1853238149232142E-4</v>
      </c>
    </row>
    <row r="5838" spans="30:33" x14ac:dyDescent="0.2">
      <c r="AD5838">
        <f t="shared" si="391"/>
        <v>5836</v>
      </c>
      <c r="AE5838">
        <f t="shared" si="390"/>
        <v>1.4005530928567843E-7</v>
      </c>
      <c r="AF5838">
        <f t="shared" si="392"/>
        <v>8.739451299426329E-5</v>
      </c>
      <c r="AG5838">
        <f t="shared" si="393"/>
        <v>8.1736278499121935E-4</v>
      </c>
    </row>
    <row r="5839" spans="30:33" x14ac:dyDescent="0.2">
      <c r="AD5839">
        <f t="shared" si="391"/>
        <v>5837</v>
      </c>
      <c r="AE5839">
        <f t="shared" si="390"/>
        <v>1.3983122079082133E-7</v>
      </c>
      <c r="AF5839">
        <f t="shared" si="392"/>
        <v>8.7254681773472464E-5</v>
      </c>
      <c r="AG5839">
        <f t="shared" si="393"/>
        <v>8.1619483575602408E-4</v>
      </c>
    </row>
    <row r="5840" spans="30:33" x14ac:dyDescent="0.2">
      <c r="AD5840">
        <f t="shared" si="391"/>
        <v>5838</v>
      </c>
      <c r="AE5840">
        <f t="shared" si="390"/>
        <v>1.3960749083755602E-7</v>
      </c>
      <c r="AF5840">
        <f t="shared" si="392"/>
        <v>8.7115074282634902E-5</v>
      </c>
      <c r="AG5840">
        <f t="shared" si="393"/>
        <v>8.1502853150965202E-4</v>
      </c>
    </row>
    <row r="5841" spans="30:33" x14ac:dyDescent="0.2">
      <c r="AD5841">
        <f t="shared" si="391"/>
        <v>5839</v>
      </c>
      <c r="AE5841">
        <f t="shared" si="390"/>
        <v>1.3938411885221592E-7</v>
      </c>
      <c r="AF5841">
        <f t="shared" si="392"/>
        <v>8.6975690163782678E-5</v>
      </c>
      <c r="AG5841">
        <f t="shared" si="393"/>
        <v>8.1386386997808877E-4</v>
      </c>
    </row>
    <row r="5842" spans="30:33" x14ac:dyDescent="0.2">
      <c r="AD5842">
        <f t="shared" si="391"/>
        <v>5840</v>
      </c>
      <c r="AE5842">
        <f t="shared" si="390"/>
        <v>1.3916110426205234E-7</v>
      </c>
      <c r="AF5842">
        <f t="shared" si="392"/>
        <v>8.6836529059520619E-5</v>
      </c>
      <c r="AG5842">
        <f t="shared" si="393"/>
        <v>8.1270084889038569E-4</v>
      </c>
    </row>
    <row r="5843" spans="30:33" x14ac:dyDescent="0.2">
      <c r="AD5843">
        <f t="shared" si="391"/>
        <v>5841</v>
      </c>
      <c r="AE5843">
        <f t="shared" ref="AE5843:AE5906" si="394">AF5842*$AE$3</f>
        <v>1.3893844649523306E-7</v>
      </c>
      <c r="AF5843">
        <f t="shared" si="392"/>
        <v>8.6697590613025378E-5</v>
      </c>
      <c r="AG5843">
        <f t="shared" si="393"/>
        <v>8.1153946597865628E-4</v>
      </c>
    </row>
    <row r="5844" spans="30:33" x14ac:dyDescent="0.2">
      <c r="AD5844">
        <f t="shared" si="391"/>
        <v>5842</v>
      </c>
      <c r="AE5844">
        <f t="shared" si="394"/>
        <v>1.3871614498084068E-7</v>
      </c>
      <c r="AF5844">
        <f t="shared" si="392"/>
        <v>8.6558874468044533E-5</v>
      </c>
      <c r="AG5844">
        <f t="shared" si="393"/>
        <v>8.1037971897807127E-4</v>
      </c>
    </row>
    <row r="5845" spans="30:33" x14ac:dyDescent="0.2">
      <c r="AD5845">
        <f t="shared" si="391"/>
        <v>5843</v>
      </c>
      <c r="AE5845">
        <f t="shared" si="394"/>
        <v>1.3849419914887131E-7</v>
      </c>
      <c r="AF5845">
        <f t="shared" si="392"/>
        <v>8.6420380268895653E-5</v>
      </c>
      <c r="AG5845">
        <f t="shared" si="393"/>
        <v>8.0922160562685503E-4</v>
      </c>
    </row>
    <row r="5846" spans="30:33" x14ac:dyDescent="0.2">
      <c r="AD5846">
        <f t="shared" si="391"/>
        <v>5844</v>
      </c>
      <c r="AE5846">
        <f t="shared" si="394"/>
        <v>1.3827260843023312E-7</v>
      </c>
      <c r="AF5846">
        <f t="shared" si="392"/>
        <v>8.628210766046542E-5</v>
      </c>
      <c r="AG5846">
        <f t="shared" si="393"/>
        <v>8.0806512366628236E-4</v>
      </c>
    </row>
    <row r="5847" spans="30:33" x14ac:dyDescent="0.2">
      <c r="AD5847">
        <f t="shared" si="391"/>
        <v>5845</v>
      </c>
      <c r="AE5847">
        <f t="shared" si="394"/>
        <v>1.3805137225674473E-7</v>
      </c>
      <c r="AF5847">
        <f t="shared" si="392"/>
        <v>8.6144056288208666E-5</v>
      </c>
      <c r="AG5847">
        <f t="shared" si="393"/>
        <v>8.0691027084067301E-4</v>
      </c>
    </row>
    <row r="5848" spans="30:33" x14ac:dyDescent="0.2">
      <c r="AD5848">
        <f t="shared" si="391"/>
        <v>5846</v>
      </c>
      <c r="AE5848">
        <f t="shared" si="394"/>
        <v>1.3783049006113393E-7</v>
      </c>
      <c r="AF5848">
        <f t="shared" si="392"/>
        <v>8.600622579814753E-5</v>
      </c>
      <c r="AG5848">
        <f t="shared" si="393"/>
        <v>8.0575704489738891E-4</v>
      </c>
    </row>
    <row r="5849" spans="30:33" x14ac:dyDescent="0.2">
      <c r="AD5849">
        <f t="shared" si="391"/>
        <v>5847</v>
      </c>
      <c r="AE5849">
        <f t="shared" si="394"/>
        <v>1.3760996127703612E-7</v>
      </c>
      <c r="AF5849">
        <f t="shared" si="392"/>
        <v>8.5868615836870484E-5</v>
      </c>
      <c r="AG5849">
        <f t="shared" si="393"/>
        <v>8.0460544358683015E-4</v>
      </c>
    </row>
    <row r="5850" spans="30:33" x14ac:dyDescent="0.2">
      <c r="AD5850">
        <f t="shared" si="391"/>
        <v>5848</v>
      </c>
      <c r="AE5850">
        <f t="shared" si="394"/>
        <v>1.3738978533899283E-7</v>
      </c>
      <c r="AF5850">
        <f t="shared" si="392"/>
        <v>8.5731226051531493E-5</v>
      </c>
      <c r="AG5850">
        <f t="shared" si="393"/>
        <v>8.0345546466243007E-4</v>
      </c>
    </row>
    <row r="5851" spans="30:33" x14ac:dyDescent="0.2">
      <c r="AD5851">
        <f t="shared" si="391"/>
        <v>5849</v>
      </c>
      <c r="AE5851">
        <f t="shared" si="394"/>
        <v>1.3716996168245044E-7</v>
      </c>
      <c r="AF5851">
        <f t="shared" si="392"/>
        <v>8.5594056089849041E-5</v>
      </c>
      <c r="AG5851">
        <f t="shared" si="393"/>
        <v>8.0230710588065259E-4</v>
      </c>
    </row>
    <row r="5852" spans="30:33" x14ac:dyDescent="0.2">
      <c r="AD5852">
        <f t="shared" si="391"/>
        <v>5850</v>
      </c>
      <c r="AE5852">
        <f t="shared" si="394"/>
        <v>1.3695048974375853E-7</v>
      </c>
      <c r="AF5852">
        <f t="shared" si="392"/>
        <v>8.5457105600105285E-5</v>
      </c>
      <c r="AG5852">
        <f t="shared" si="393"/>
        <v>8.0116036500098742E-4</v>
      </c>
    </row>
    <row r="5853" spans="30:33" x14ac:dyDescent="0.2">
      <c r="AD5853">
        <f t="shared" si="391"/>
        <v>5851</v>
      </c>
      <c r="AE5853">
        <f t="shared" si="394"/>
        <v>1.3673136896016851E-7</v>
      </c>
      <c r="AF5853">
        <f t="shared" si="392"/>
        <v>8.5320374231145113E-5</v>
      </c>
      <c r="AG5853">
        <f t="shared" si="393"/>
        <v>8.0001523978594593E-4</v>
      </c>
    </row>
    <row r="5854" spans="30:33" x14ac:dyDescent="0.2">
      <c r="AD5854">
        <f t="shared" si="391"/>
        <v>5852</v>
      </c>
      <c r="AE5854">
        <f t="shared" si="394"/>
        <v>1.3651259876983224E-7</v>
      </c>
      <c r="AF5854">
        <f t="shared" si="392"/>
        <v>8.5183861632375272E-5</v>
      </c>
      <c r="AG5854">
        <f t="shared" si="393"/>
        <v>7.9887172800105824E-4</v>
      </c>
    </row>
    <row r="5855" spans="30:33" x14ac:dyDescent="0.2">
      <c r="AD5855">
        <f t="shared" si="391"/>
        <v>5853</v>
      </c>
      <c r="AE5855">
        <f t="shared" si="394"/>
        <v>1.3629417861180049E-7</v>
      </c>
      <c r="AF5855">
        <f t="shared" si="392"/>
        <v>8.5047567453763463E-5</v>
      </c>
      <c r="AG5855">
        <f t="shared" si="393"/>
        <v>7.9772982741486823E-4</v>
      </c>
    </row>
    <row r="5856" spans="30:33" x14ac:dyDescent="0.2">
      <c r="AD5856">
        <f t="shared" si="391"/>
        <v>5854</v>
      </c>
      <c r="AE5856">
        <f t="shared" si="394"/>
        <v>1.360761079260216E-7</v>
      </c>
      <c r="AF5856">
        <f t="shared" si="392"/>
        <v>8.4911491345837444E-5</v>
      </c>
      <c r="AG5856">
        <f t="shared" si="393"/>
        <v>7.965895357989304E-4</v>
      </c>
    </row>
    <row r="5857" spans="30:33" x14ac:dyDescent="0.2">
      <c r="AD5857">
        <f t="shared" si="391"/>
        <v>5855</v>
      </c>
      <c r="AE5857">
        <f t="shared" si="394"/>
        <v>1.3585838615333998E-7</v>
      </c>
      <c r="AF5857">
        <f t="shared" si="392"/>
        <v>8.4775632959684097E-5</v>
      </c>
      <c r="AG5857">
        <f t="shared" si="393"/>
        <v>7.954508509278056E-4</v>
      </c>
    </row>
    <row r="5858" spans="30:33" x14ac:dyDescent="0.2">
      <c r="AD5858">
        <f t="shared" si="391"/>
        <v>5856</v>
      </c>
      <c r="AE5858">
        <f t="shared" si="394"/>
        <v>1.3564101273549462E-7</v>
      </c>
      <c r="AF5858">
        <f t="shared" si="392"/>
        <v>8.4639991946948599E-5</v>
      </c>
      <c r="AG5858">
        <f t="shared" si="393"/>
        <v>7.9431377057905656E-4</v>
      </c>
    </row>
    <row r="5859" spans="30:33" x14ac:dyDescent="0.2">
      <c r="AD5859">
        <f t="shared" ref="AD5859:AD5922" si="395">AD5858+1</f>
        <v>5857</v>
      </c>
      <c r="AE5859">
        <f t="shared" si="394"/>
        <v>1.3542398711511783E-7</v>
      </c>
      <c r="AF5859">
        <f t="shared" ref="AF5859:AF5922" si="396">AF5858*$AF$3</f>
        <v>8.4504567959833477E-5</v>
      </c>
      <c r="AG5859">
        <f t="shared" ref="AG5859:AG5922" si="397">AD5859*AE5859</f>
        <v>7.9317829253324509E-4</v>
      </c>
    </row>
    <row r="5860" spans="30:33" x14ac:dyDescent="0.2">
      <c r="AD5860">
        <f t="shared" si="395"/>
        <v>5858</v>
      </c>
      <c r="AE5860">
        <f t="shared" si="394"/>
        <v>1.3520730873573362E-7</v>
      </c>
      <c r="AF5860">
        <f t="shared" si="396"/>
        <v>8.4369360651097736E-5</v>
      </c>
      <c r="AG5860">
        <f t="shared" si="397"/>
        <v>7.9204441457392759E-4</v>
      </c>
    </row>
    <row r="5861" spans="30:33" x14ac:dyDescent="0.2">
      <c r="AD5861">
        <f t="shared" si="395"/>
        <v>5859</v>
      </c>
      <c r="AE5861">
        <f t="shared" si="394"/>
        <v>1.3499097704175644E-7</v>
      </c>
      <c r="AF5861">
        <f t="shared" si="396"/>
        <v>8.4234369674055981E-5</v>
      </c>
      <c r="AG5861">
        <f t="shared" si="397"/>
        <v>7.90912134487651E-4</v>
      </c>
    </row>
    <row r="5862" spans="30:33" x14ac:dyDescent="0.2">
      <c r="AD5862">
        <f t="shared" si="395"/>
        <v>5860</v>
      </c>
      <c r="AE5862">
        <f t="shared" si="394"/>
        <v>1.3477499147848963E-7</v>
      </c>
      <c r="AF5862">
        <f t="shared" si="396"/>
        <v>8.4099594682577483E-5</v>
      </c>
      <c r="AG5862">
        <f t="shared" si="397"/>
        <v>7.8978145006394925E-4</v>
      </c>
    </row>
    <row r="5863" spans="30:33" x14ac:dyDescent="0.2">
      <c r="AD5863">
        <f t="shared" si="395"/>
        <v>5861</v>
      </c>
      <c r="AE5863">
        <f t="shared" si="394"/>
        <v>1.3455935149212403E-7</v>
      </c>
      <c r="AF5863">
        <f t="shared" si="396"/>
        <v>8.3965035331085361E-5</v>
      </c>
      <c r="AG5863">
        <f t="shared" si="397"/>
        <v>7.8865235909533901E-4</v>
      </c>
    </row>
    <row r="5864" spans="30:33" x14ac:dyDescent="0.2">
      <c r="AD5864">
        <f t="shared" si="395"/>
        <v>5862</v>
      </c>
      <c r="AE5864">
        <f t="shared" si="394"/>
        <v>1.3434405652973665E-7</v>
      </c>
      <c r="AF5864">
        <f t="shared" si="396"/>
        <v>8.3830691274555625E-5</v>
      </c>
      <c r="AG5864">
        <f t="shared" si="397"/>
        <v>7.8752485937731622E-4</v>
      </c>
    </row>
    <row r="5865" spans="30:33" x14ac:dyDescent="0.2">
      <c r="AD5865">
        <f t="shared" si="395"/>
        <v>5863</v>
      </c>
      <c r="AE5865">
        <f t="shared" si="394"/>
        <v>1.3412910603928905E-7</v>
      </c>
      <c r="AF5865">
        <f t="shared" si="396"/>
        <v>8.3696562168516334E-5</v>
      </c>
      <c r="AG5865">
        <f t="shared" si="397"/>
        <v>7.8639894870835168E-4</v>
      </c>
    </row>
    <row r="5866" spans="30:33" x14ac:dyDescent="0.2">
      <c r="AD5866">
        <f t="shared" si="395"/>
        <v>5864</v>
      </c>
      <c r="AE5866">
        <f t="shared" si="394"/>
        <v>1.339144994696262E-7</v>
      </c>
      <c r="AF5866">
        <f t="shared" si="396"/>
        <v>8.3562647669046701E-5</v>
      </c>
      <c r="AG5866">
        <f t="shared" si="397"/>
        <v>7.8527462488988797E-4</v>
      </c>
    </row>
    <row r="5867" spans="30:33" x14ac:dyDescent="0.2">
      <c r="AD5867">
        <f t="shared" si="395"/>
        <v>5865</v>
      </c>
      <c r="AE5867">
        <f t="shared" si="394"/>
        <v>1.3370023627047479E-7</v>
      </c>
      <c r="AF5867">
        <f t="shared" si="396"/>
        <v>8.3428947432776223E-5</v>
      </c>
      <c r="AG5867">
        <f t="shared" si="397"/>
        <v>7.8415188572633469E-4</v>
      </c>
    </row>
    <row r="5868" spans="30:33" x14ac:dyDescent="0.2">
      <c r="AD5868">
        <f t="shared" si="395"/>
        <v>5866</v>
      </c>
      <c r="AE5868">
        <f t="shared" si="394"/>
        <v>1.3348631589244203E-7</v>
      </c>
      <c r="AF5868">
        <f t="shared" si="396"/>
        <v>8.329546111688378E-5</v>
      </c>
      <c r="AG5868">
        <f t="shared" si="397"/>
        <v>7.8303072902506491E-4</v>
      </c>
    </row>
    <row r="5869" spans="30:33" x14ac:dyDescent="0.2">
      <c r="AD5869">
        <f t="shared" si="395"/>
        <v>5867</v>
      </c>
      <c r="AE5869">
        <f t="shared" si="394"/>
        <v>1.332727377870141E-7</v>
      </c>
      <c r="AF5869">
        <f t="shared" si="396"/>
        <v>8.316218837909676E-5</v>
      </c>
      <c r="AG5869">
        <f t="shared" si="397"/>
        <v>7.8191115259641179E-4</v>
      </c>
    </row>
    <row r="5870" spans="30:33" x14ac:dyDescent="0.2">
      <c r="AD5870">
        <f t="shared" si="395"/>
        <v>5868</v>
      </c>
      <c r="AE5870">
        <f t="shared" si="394"/>
        <v>1.3305950140655487E-7</v>
      </c>
      <c r="AF5870">
        <f t="shared" si="396"/>
        <v>8.3029128877690198E-5</v>
      </c>
      <c r="AG5870">
        <f t="shared" si="397"/>
        <v>7.8079315425366399E-4</v>
      </c>
    </row>
    <row r="5871" spans="30:33" x14ac:dyDescent="0.2">
      <c r="AD5871">
        <f t="shared" si="395"/>
        <v>5869</v>
      </c>
      <c r="AE5871">
        <f t="shared" si="394"/>
        <v>1.3284660620430437E-7</v>
      </c>
      <c r="AF5871">
        <f t="shared" si="396"/>
        <v>8.2896282271485889E-5</v>
      </c>
      <c r="AG5871">
        <f t="shared" si="397"/>
        <v>7.7967673181306239E-4</v>
      </c>
    </row>
    <row r="5872" spans="30:33" x14ac:dyDescent="0.2">
      <c r="AD5872">
        <f t="shared" si="395"/>
        <v>5870</v>
      </c>
      <c r="AE5872">
        <f t="shared" si="394"/>
        <v>1.3263405163437749E-7</v>
      </c>
      <c r="AF5872">
        <f t="shared" si="396"/>
        <v>8.2763648219851514E-5</v>
      </c>
      <c r="AG5872">
        <f t="shared" si="397"/>
        <v>7.7856188309379589E-4</v>
      </c>
    </row>
    <row r="5873" spans="30:33" x14ac:dyDescent="0.2">
      <c r="AD5873">
        <f t="shared" si="395"/>
        <v>5871</v>
      </c>
      <c r="AE5873">
        <f t="shared" si="394"/>
        <v>1.3242183715176248E-7</v>
      </c>
      <c r="AF5873">
        <f t="shared" si="396"/>
        <v>8.2631226382699752E-5</v>
      </c>
      <c r="AG5873">
        <f t="shared" si="397"/>
        <v>7.7744860591799755E-4</v>
      </c>
    </row>
    <row r="5874" spans="30:33" x14ac:dyDescent="0.2">
      <c r="AD5874">
        <f t="shared" si="395"/>
        <v>5872</v>
      </c>
      <c r="AE5874">
        <f t="shared" si="394"/>
        <v>1.3220996221231967E-7</v>
      </c>
      <c r="AF5874">
        <f t="shared" si="396"/>
        <v>8.2499016420487431E-5</v>
      </c>
      <c r="AG5874">
        <f t="shared" si="397"/>
        <v>7.7633689811074113E-4</v>
      </c>
    </row>
    <row r="5875" spans="30:33" x14ac:dyDescent="0.2">
      <c r="AD5875">
        <f t="shared" si="395"/>
        <v>5873</v>
      </c>
      <c r="AE5875">
        <f t="shared" si="394"/>
        <v>1.3199842627277994E-7</v>
      </c>
      <c r="AF5875">
        <f t="shared" si="396"/>
        <v>8.2367017994214645E-5</v>
      </c>
      <c r="AG5875">
        <f t="shared" si="397"/>
        <v>7.7522675750003661E-4</v>
      </c>
    </row>
    <row r="5876" spans="30:33" x14ac:dyDescent="0.2">
      <c r="AD5876">
        <f t="shared" si="395"/>
        <v>5874</v>
      </c>
      <c r="AE5876">
        <f t="shared" si="394"/>
        <v>1.317872287907435E-7</v>
      </c>
      <c r="AF5876">
        <f t="shared" si="396"/>
        <v>8.2235230765423902E-5</v>
      </c>
      <c r="AG5876">
        <f t="shared" si="397"/>
        <v>7.7411818191682727E-4</v>
      </c>
    </row>
    <row r="5877" spans="30:33" x14ac:dyDescent="0.2">
      <c r="AD5877">
        <f t="shared" si="395"/>
        <v>5875</v>
      </c>
      <c r="AE5877">
        <f t="shared" si="394"/>
        <v>1.315763692246783E-7</v>
      </c>
      <c r="AF5877">
        <f t="shared" si="396"/>
        <v>8.2103654396199226E-5</v>
      </c>
      <c r="AG5877">
        <f t="shared" si="397"/>
        <v>7.7301116919498494E-4</v>
      </c>
    </row>
    <row r="5878" spans="30:33" x14ac:dyDescent="0.2">
      <c r="AD5878">
        <f t="shared" si="395"/>
        <v>5876</v>
      </c>
      <c r="AE5878">
        <f t="shared" si="394"/>
        <v>1.3136584703391881E-7</v>
      </c>
      <c r="AF5878">
        <f t="shared" si="396"/>
        <v>8.1972288549165309E-5</v>
      </c>
      <c r="AG5878">
        <f t="shared" si="397"/>
        <v>7.7190571717130696E-4</v>
      </c>
    </row>
    <row r="5879" spans="30:33" x14ac:dyDescent="0.2">
      <c r="AD5879">
        <f t="shared" si="395"/>
        <v>5877</v>
      </c>
      <c r="AE5879">
        <f t="shared" si="394"/>
        <v>1.3115566167866456E-7</v>
      </c>
      <c r="AF5879">
        <f t="shared" si="396"/>
        <v>8.1841132887486637E-5</v>
      </c>
      <c r="AG5879">
        <f t="shared" si="397"/>
        <v>7.7080182368551161E-4</v>
      </c>
    </row>
    <row r="5880" spans="30:33" x14ac:dyDescent="0.2">
      <c r="AD5880">
        <f t="shared" si="395"/>
        <v>5878</v>
      </c>
      <c r="AE5880">
        <f t="shared" si="394"/>
        <v>1.3094581261997869E-7</v>
      </c>
      <c r="AF5880">
        <f t="shared" si="396"/>
        <v>8.1710187074866654E-5</v>
      </c>
      <c r="AG5880">
        <f t="shared" si="397"/>
        <v>7.6969948658023475E-4</v>
      </c>
    </row>
    <row r="5881" spans="30:33" x14ac:dyDescent="0.2">
      <c r="AD5881">
        <f t="shared" si="395"/>
        <v>5879</v>
      </c>
      <c r="AE5881">
        <f t="shared" si="394"/>
        <v>1.3073629931978671E-7</v>
      </c>
      <c r="AF5881">
        <f t="shared" si="396"/>
        <v>8.1579450775546867E-5</v>
      </c>
      <c r="AG5881">
        <f t="shared" si="397"/>
        <v>7.6859870370102606E-4</v>
      </c>
    </row>
    <row r="5882" spans="30:33" x14ac:dyDescent="0.2">
      <c r="AD5882">
        <f t="shared" si="395"/>
        <v>5880</v>
      </c>
      <c r="AE5882">
        <f t="shared" si="394"/>
        <v>1.3052712124087505E-7</v>
      </c>
      <c r="AF5882">
        <f t="shared" si="396"/>
        <v>8.1448923654305991E-5</v>
      </c>
      <c r="AG5882">
        <f t="shared" si="397"/>
        <v>7.6749947289634528E-4</v>
      </c>
    </row>
    <row r="5883" spans="30:33" x14ac:dyDescent="0.2">
      <c r="AD5883">
        <f t="shared" si="395"/>
        <v>5881</v>
      </c>
      <c r="AE5883">
        <f t="shared" si="394"/>
        <v>1.3031827784688965E-7</v>
      </c>
      <c r="AF5883">
        <f t="shared" si="396"/>
        <v>8.1318605376459095E-5</v>
      </c>
      <c r="AG5883">
        <f t="shared" si="397"/>
        <v>7.6640179201755809E-4</v>
      </c>
    </row>
    <row r="5884" spans="30:33" x14ac:dyDescent="0.2">
      <c r="AD5884">
        <f t="shared" si="395"/>
        <v>5882</v>
      </c>
      <c r="AE5884">
        <f t="shared" si="394"/>
        <v>1.301097686023346E-7</v>
      </c>
      <c r="AF5884">
        <f t="shared" si="396"/>
        <v>8.1188495607856752E-5</v>
      </c>
      <c r="AG5884">
        <f t="shared" si="397"/>
        <v>7.6530565891893209E-4</v>
      </c>
    </row>
    <row r="5885" spans="30:33" x14ac:dyDescent="0.2">
      <c r="AD5885">
        <f t="shared" si="395"/>
        <v>5883</v>
      </c>
      <c r="AE5885">
        <f t="shared" si="394"/>
        <v>1.2990159297257085E-7</v>
      </c>
      <c r="AF5885">
        <f t="shared" si="396"/>
        <v>8.1058594014884179E-5</v>
      </c>
      <c r="AG5885">
        <f t="shared" si="397"/>
        <v>7.6421107145763429E-4</v>
      </c>
    </row>
    <row r="5886" spans="30:33" x14ac:dyDescent="0.2">
      <c r="AD5886">
        <f t="shared" si="395"/>
        <v>5884</v>
      </c>
      <c r="AE5886">
        <f t="shared" si="394"/>
        <v>1.2969375042381475E-7</v>
      </c>
      <c r="AF5886">
        <f t="shared" si="396"/>
        <v>8.0928900264460359E-5</v>
      </c>
      <c r="AG5886">
        <f t="shared" si="397"/>
        <v>7.6311802749372596E-4</v>
      </c>
    </row>
    <row r="5887" spans="30:33" x14ac:dyDescent="0.2">
      <c r="AD5887">
        <f t="shared" si="395"/>
        <v>5885</v>
      </c>
      <c r="AE5887">
        <f t="shared" si="394"/>
        <v>1.2948624042313663E-7</v>
      </c>
      <c r="AF5887">
        <f t="shared" si="396"/>
        <v>8.0799414024037219E-5</v>
      </c>
      <c r="AG5887">
        <f t="shared" si="397"/>
        <v>7.6202652489015907E-4</v>
      </c>
    </row>
    <row r="5888" spans="30:33" x14ac:dyDescent="0.2">
      <c r="AD5888">
        <f t="shared" si="395"/>
        <v>5886</v>
      </c>
      <c r="AE5888">
        <f t="shared" si="394"/>
        <v>1.2927906243845961E-7</v>
      </c>
      <c r="AF5888">
        <f t="shared" si="396"/>
        <v>8.0670134961598753E-5</v>
      </c>
      <c r="AG5888">
        <f t="shared" si="397"/>
        <v>7.6093656151277327E-4</v>
      </c>
    </row>
    <row r="5889" spans="30:33" x14ac:dyDescent="0.2">
      <c r="AD5889">
        <f t="shared" si="395"/>
        <v>5887</v>
      </c>
      <c r="AE5889">
        <f t="shared" si="394"/>
        <v>1.2907221593855805E-7</v>
      </c>
      <c r="AF5889">
        <f t="shared" si="396"/>
        <v>8.054106274566019E-5</v>
      </c>
      <c r="AG5889">
        <f t="shared" si="397"/>
        <v>7.598481352302913E-4</v>
      </c>
    </row>
    <row r="5890" spans="30:33" x14ac:dyDescent="0.2">
      <c r="AD5890">
        <f t="shared" si="395"/>
        <v>5888</v>
      </c>
      <c r="AE5890">
        <f t="shared" si="394"/>
        <v>1.2886570039305636E-7</v>
      </c>
      <c r="AF5890">
        <f t="shared" si="396"/>
        <v>8.0412197045267136E-5</v>
      </c>
      <c r="AG5890">
        <f t="shared" si="397"/>
        <v>7.5876124391431577E-4</v>
      </c>
    </row>
    <row r="5891" spans="30:33" x14ac:dyDescent="0.2">
      <c r="AD5891">
        <f t="shared" si="395"/>
        <v>5889</v>
      </c>
      <c r="AE5891">
        <f t="shared" si="394"/>
        <v>1.2865951527242748E-7</v>
      </c>
      <c r="AF5891">
        <f t="shared" si="396"/>
        <v>8.0283537529994708E-5</v>
      </c>
      <c r="AG5891">
        <f t="shared" si="397"/>
        <v>7.5767588543932546E-4</v>
      </c>
    </row>
    <row r="5892" spans="30:33" x14ac:dyDescent="0.2">
      <c r="AD5892">
        <f t="shared" si="395"/>
        <v>5890</v>
      </c>
      <c r="AE5892">
        <f t="shared" si="394"/>
        <v>1.2845366004799159E-7</v>
      </c>
      <c r="AF5892">
        <f t="shared" si="396"/>
        <v>8.0155083869946708E-5</v>
      </c>
      <c r="AG5892">
        <f t="shared" si="397"/>
        <v>7.5659205768267054E-4</v>
      </c>
    </row>
    <row r="5893" spans="30:33" x14ac:dyDescent="0.2">
      <c r="AD5893">
        <f t="shared" si="395"/>
        <v>5891</v>
      </c>
      <c r="AE5893">
        <f t="shared" si="394"/>
        <v>1.282481341919148E-7</v>
      </c>
      <c r="AF5893">
        <f t="shared" si="396"/>
        <v>8.0026835735754793E-5</v>
      </c>
      <c r="AG5893">
        <f t="shared" si="397"/>
        <v>7.5550975852457011E-4</v>
      </c>
    </row>
    <row r="5894" spans="30:33" x14ac:dyDescent="0.2">
      <c r="AD5894">
        <f t="shared" si="395"/>
        <v>5892</v>
      </c>
      <c r="AE5894">
        <f t="shared" si="394"/>
        <v>1.2804293717720772E-7</v>
      </c>
      <c r="AF5894">
        <f t="shared" si="396"/>
        <v>7.9898792798577587E-5</v>
      </c>
      <c r="AG5894">
        <f t="shared" si="397"/>
        <v>7.5442898584810792E-4</v>
      </c>
    </row>
    <row r="5895" spans="30:33" x14ac:dyDescent="0.2">
      <c r="AD5895">
        <f t="shared" si="395"/>
        <v>5893</v>
      </c>
      <c r="AE5895">
        <f t="shared" si="394"/>
        <v>1.2783806847772419E-7</v>
      </c>
      <c r="AF5895">
        <f t="shared" si="396"/>
        <v>7.9770954730099859E-5</v>
      </c>
      <c r="AG5895">
        <f t="shared" si="397"/>
        <v>7.5334973753922864E-4</v>
      </c>
    </row>
    <row r="5896" spans="30:33" x14ac:dyDescent="0.2">
      <c r="AD5896">
        <f t="shared" si="395"/>
        <v>5894</v>
      </c>
      <c r="AE5896">
        <f t="shared" si="394"/>
        <v>1.2763352756815984E-7</v>
      </c>
      <c r="AF5896">
        <f t="shared" si="396"/>
        <v>7.9643321202531691E-5</v>
      </c>
      <c r="AG5896">
        <f t="shared" si="397"/>
        <v>7.522720114867341E-4</v>
      </c>
    </row>
    <row r="5897" spans="30:33" x14ac:dyDescent="0.2">
      <c r="AD5897">
        <f t="shared" si="395"/>
        <v>5895</v>
      </c>
      <c r="AE5897">
        <f t="shared" si="394"/>
        <v>1.2742931392405076E-7</v>
      </c>
      <c r="AF5897">
        <f t="shared" si="396"/>
        <v>7.9515891888607632E-5</v>
      </c>
      <c r="AG5897">
        <f t="shared" si="397"/>
        <v>7.5119580558227924E-4</v>
      </c>
    </row>
    <row r="5898" spans="30:33" x14ac:dyDescent="0.2">
      <c r="AD5898">
        <f t="shared" si="395"/>
        <v>5896</v>
      </c>
      <c r="AE5898">
        <f t="shared" si="394"/>
        <v>1.2722542702177226E-7</v>
      </c>
      <c r="AF5898">
        <f t="shared" si="396"/>
        <v>7.9388666461585863E-5</v>
      </c>
      <c r="AG5898">
        <f t="shared" si="397"/>
        <v>7.5012111772036923E-4</v>
      </c>
    </row>
    <row r="5899" spans="30:33" x14ac:dyDescent="0.2">
      <c r="AD5899">
        <f t="shared" si="395"/>
        <v>5897</v>
      </c>
      <c r="AE5899">
        <f t="shared" si="394"/>
        <v>1.2702186633853744E-7</v>
      </c>
      <c r="AF5899">
        <f t="shared" si="396"/>
        <v>7.9261644595247322E-5</v>
      </c>
      <c r="AG5899">
        <f t="shared" si="397"/>
        <v>7.490479457983553E-4</v>
      </c>
    </row>
    <row r="5900" spans="30:33" x14ac:dyDescent="0.2">
      <c r="AD5900">
        <f t="shared" si="395"/>
        <v>5898</v>
      </c>
      <c r="AE5900">
        <f t="shared" si="394"/>
        <v>1.2681863135239578E-7</v>
      </c>
      <c r="AF5900">
        <f t="shared" si="396"/>
        <v>7.9134825963894927E-5</v>
      </c>
      <c r="AG5900">
        <f t="shared" si="397"/>
        <v>7.4797628771643035E-4</v>
      </c>
    </row>
    <row r="5901" spans="30:33" x14ac:dyDescent="0.2">
      <c r="AD5901">
        <f t="shared" si="395"/>
        <v>5899</v>
      </c>
      <c r="AE5901">
        <f t="shared" si="394"/>
        <v>1.2661572154223195E-7</v>
      </c>
      <c r="AF5901">
        <f t="shared" si="396"/>
        <v>7.9008210242352688E-5</v>
      </c>
      <c r="AG5901">
        <f t="shared" si="397"/>
        <v>7.4690614137762627E-4</v>
      </c>
    </row>
    <row r="5902" spans="30:33" x14ac:dyDescent="0.2">
      <c r="AD5902">
        <f t="shared" si="395"/>
        <v>5900</v>
      </c>
      <c r="AE5902">
        <f t="shared" si="394"/>
        <v>1.2641313638776435E-7</v>
      </c>
      <c r="AF5902">
        <f t="shared" si="396"/>
        <v>7.8881797105964926E-5</v>
      </c>
      <c r="AG5902">
        <f t="shared" si="397"/>
        <v>7.4583750468780962E-4</v>
      </c>
    </row>
    <row r="5903" spans="30:33" x14ac:dyDescent="0.2">
      <c r="AD5903">
        <f t="shared" si="395"/>
        <v>5901</v>
      </c>
      <c r="AE5903">
        <f t="shared" si="394"/>
        <v>1.2621087536954395E-7</v>
      </c>
      <c r="AF5903">
        <f t="shared" si="396"/>
        <v>7.8755586230595372E-5</v>
      </c>
      <c r="AG5903">
        <f t="shared" si="397"/>
        <v>7.4477037555567885E-4</v>
      </c>
    </row>
    <row r="5904" spans="30:33" x14ac:dyDescent="0.2">
      <c r="AD5904">
        <f t="shared" si="395"/>
        <v>5902</v>
      </c>
      <c r="AE5904">
        <f t="shared" si="394"/>
        <v>1.2600893796895266E-7</v>
      </c>
      <c r="AF5904">
        <f t="shared" si="396"/>
        <v>7.8629577292626418E-5</v>
      </c>
      <c r="AG5904">
        <f t="shared" si="397"/>
        <v>7.4370475189275854E-4</v>
      </c>
    </row>
    <row r="5905" spans="30:33" x14ac:dyDescent="0.2">
      <c r="AD5905">
        <f t="shared" si="395"/>
        <v>5903</v>
      </c>
      <c r="AE5905">
        <f t="shared" si="394"/>
        <v>1.2580732366820234E-7</v>
      </c>
      <c r="AF5905">
        <f t="shared" si="396"/>
        <v>7.8503769968958211E-5</v>
      </c>
      <c r="AG5905">
        <f t="shared" si="397"/>
        <v>7.4264063161339844E-4</v>
      </c>
    </row>
    <row r="5906" spans="30:33" x14ac:dyDescent="0.2">
      <c r="AD5906">
        <f t="shared" si="395"/>
        <v>5904</v>
      </c>
      <c r="AE5906">
        <f t="shared" si="394"/>
        <v>1.2560603195033319E-7</v>
      </c>
      <c r="AF5906">
        <f t="shared" si="396"/>
        <v>7.8378163937007877E-5</v>
      </c>
      <c r="AG5906">
        <f t="shared" si="397"/>
        <v>7.4157801263476715E-4</v>
      </c>
    </row>
    <row r="5907" spans="30:33" x14ac:dyDescent="0.2">
      <c r="AD5907">
        <f t="shared" si="395"/>
        <v>5905</v>
      </c>
      <c r="AE5907">
        <f t="shared" ref="AE5907:AE5970" si="398">AF5906*$AE$3</f>
        <v>1.2540506229921266E-7</v>
      </c>
      <c r="AF5907">
        <f t="shared" si="396"/>
        <v>7.825275887470866E-5</v>
      </c>
      <c r="AG5907">
        <f t="shared" si="397"/>
        <v>7.4051689287685078E-4</v>
      </c>
    </row>
    <row r="5908" spans="30:33" x14ac:dyDescent="0.2">
      <c r="AD5908">
        <f t="shared" si="395"/>
        <v>5906</v>
      </c>
      <c r="AE5908">
        <f t="shared" si="398"/>
        <v>1.2520441419953392E-7</v>
      </c>
      <c r="AF5908">
        <f t="shared" si="396"/>
        <v>7.8127554460509128E-5</v>
      </c>
      <c r="AG5908">
        <f t="shared" si="397"/>
        <v>7.394572702624473E-4</v>
      </c>
    </row>
    <row r="5909" spans="30:33" x14ac:dyDescent="0.2">
      <c r="AD5909">
        <f t="shared" si="395"/>
        <v>5907</v>
      </c>
      <c r="AE5909">
        <f t="shared" si="398"/>
        <v>1.2500408713681466E-7</v>
      </c>
      <c r="AF5909">
        <f t="shared" si="396"/>
        <v>7.8002550373372314E-5</v>
      </c>
      <c r="AG5909">
        <f t="shared" si="397"/>
        <v>7.3839914271716419E-4</v>
      </c>
    </row>
    <row r="5910" spans="30:33" x14ac:dyDescent="0.2">
      <c r="AD5910">
        <f t="shared" si="395"/>
        <v>5908</v>
      </c>
      <c r="AE5910">
        <f t="shared" si="398"/>
        <v>1.2480408059739575E-7</v>
      </c>
      <c r="AF5910">
        <f t="shared" si="396"/>
        <v>7.787774629277492E-5</v>
      </c>
      <c r="AG5910">
        <f t="shared" si="397"/>
        <v>7.3734250816941409E-4</v>
      </c>
    </row>
    <row r="5911" spans="30:33" x14ac:dyDescent="0.2">
      <c r="AD5911">
        <f t="shared" si="395"/>
        <v>5909</v>
      </c>
      <c r="AE5911">
        <f t="shared" si="398"/>
        <v>1.2460439406843994E-7</v>
      </c>
      <c r="AF5911">
        <f t="shared" si="396"/>
        <v>7.7753141898706475E-5</v>
      </c>
      <c r="AG5911">
        <f t="shared" si="397"/>
        <v>7.3628736455041163E-4</v>
      </c>
    </row>
    <row r="5912" spans="30:33" x14ac:dyDescent="0.2">
      <c r="AD5912">
        <f t="shared" si="395"/>
        <v>5910</v>
      </c>
      <c r="AE5912">
        <f t="shared" si="398"/>
        <v>1.2440502703793043E-7</v>
      </c>
      <c r="AF5912">
        <f t="shared" si="396"/>
        <v>7.7628736871668537E-5</v>
      </c>
      <c r="AG5912">
        <f t="shared" si="397"/>
        <v>7.3523370979416882E-4</v>
      </c>
    </row>
    <row r="5913" spans="30:33" x14ac:dyDescent="0.2">
      <c r="AD5913">
        <f t="shared" si="395"/>
        <v>5911</v>
      </c>
      <c r="AE5913">
        <f t="shared" si="398"/>
        <v>1.2420597899466972E-7</v>
      </c>
      <c r="AF5913">
        <f t="shared" si="396"/>
        <v>7.7504530892673866E-5</v>
      </c>
      <c r="AG5913">
        <f t="shared" si="397"/>
        <v>7.3418154183749272E-4</v>
      </c>
    </row>
    <row r="5914" spans="30:33" x14ac:dyDescent="0.2">
      <c r="AD5914">
        <f t="shared" si="395"/>
        <v>5912</v>
      </c>
      <c r="AE5914">
        <f t="shared" si="398"/>
        <v>1.2400724942827824E-7</v>
      </c>
      <c r="AF5914">
        <f t="shared" si="396"/>
        <v>7.738052364324558E-5</v>
      </c>
      <c r="AG5914">
        <f t="shared" si="397"/>
        <v>7.3313085861998091E-4</v>
      </c>
    </row>
    <row r="5915" spans="30:33" x14ac:dyDescent="0.2">
      <c r="AD5915">
        <f t="shared" si="395"/>
        <v>5913</v>
      </c>
      <c r="AE5915">
        <f t="shared" si="398"/>
        <v>1.2380883782919299E-7</v>
      </c>
      <c r="AF5915">
        <f t="shared" si="396"/>
        <v>7.7256714805416389E-5</v>
      </c>
      <c r="AG5915">
        <f t="shared" si="397"/>
        <v>7.3208165808401815E-4</v>
      </c>
    </row>
    <row r="5916" spans="30:33" x14ac:dyDescent="0.2">
      <c r="AD5916">
        <f t="shared" si="395"/>
        <v>5914</v>
      </c>
      <c r="AE5916">
        <f t="shared" si="398"/>
        <v>1.2361074368866627E-7</v>
      </c>
      <c r="AF5916">
        <f t="shared" si="396"/>
        <v>7.7133104061727722E-5</v>
      </c>
      <c r="AG5916">
        <f t="shared" si="397"/>
        <v>7.3103393817477232E-4</v>
      </c>
    </row>
    <row r="5917" spans="30:33" x14ac:dyDescent="0.2">
      <c r="AD5917">
        <f t="shared" si="395"/>
        <v>5915</v>
      </c>
      <c r="AE5917">
        <f t="shared" si="398"/>
        <v>1.2341296649876442E-7</v>
      </c>
      <c r="AF5917">
        <f t="shared" si="396"/>
        <v>7.7009691095228957E-5</v>
      </c>
      <c r="AG5917">
        <f t="shared" si="397"/>
        <v>7.2998769684019154E-4</v>
      </c>
    </row>
    <row r="5918" spans="30:33" x14ac:dyDescent="0.2">
      <c r="AD5918">
        <f t="shared" si="395"/>
        <v>5916</v>
      </c>
      <c r="AE5918">
        <f t="shared" si="398"/>
        <v>1.2321550575236639E-7</v>
      </c>
      <c r="AF5918">
        <f t="shared" si="396"/>
        <v>7.6886475589476582E-5</v>
      </c>
      <c r="AG5918">
        <f t="shared" si="397"/>
        <v>7.2894293203099958E-4</v>
      </c>
    </row>
    <row r="5919" spans="30:33" x14ac:dyDescent="0.2">
      <c r="AD5919">
        <f t="shared" si="395"/>
        <v>5917</v>
      </c>
      <c r="AE5919">
        <f t="shared" si="398"/>
        <v>1.2301836094316259E-7</v>
      </c>
      <c r="AF5919">
        <f t="shared" si="396"/>
        <v>7.676345722853342E-5</v>
      </c>
      <c r="AG5919">
        <f t="shared" si="397"/>
        <v>7.2789964170069308E-4</v>
      </c>
    </row>
    <row r="5920" spans="30:33" x14ac:dyDescent="0.2">
      <c r="AD5920">
        <f t="shared" si="395"/>
        <v>5918</v>
      </c>
      <c r="AE5920">
        <f t="shared" si="398"/>
        <v>1.2282153156565353E-7</v>
      </c>
      <c r="AF5920">
        <f t="shared" si="396"/>
        <v>7.6640635696967761E-5</v>
      </c>
      <c r="AG5920">
        <f t="shared" si="397"/>
        <v>7.2685782380553759E-4</v>
      </c>
    </row>
    <row r="5921" spans="30:33" x14ac:dyDescent="0.2">
      <c r="AD5921">
        <f t="shared" si="395"/>
        <v>5919</v>
      </c>
      <c r="AE5921">
        <f t="shared" si="398"/>
        <v>1.2262501711514847E-7</v>
      </c>
      <c r="AF5921">
        <f t="shared" si="396"/>
        <v>7.6518010679852607E-5</v>
      </c>
      <c r="AG5921">
        <f t="shared" si="397"/>
        <v>7.2581747630456384E-4</v>
      </c>
    </row>
    <row r="5922" spans="30:33" x14ac:dyDescent="0.2">
      <c r="AD5922">
        <f t="shared" si="395"/>
        <v>5920</v>
      </c>
      <c r="AE5922">
        <f t="shared" si="398"/>
        <v>1.2242881708776422E-7</v>
      </c>
      <c r="AF5922">
        <f t="shared" si="396"/>
        <v>7.6395581862764842E-5</v>
      </c>
      <c r="AG5922">
        <f t="shared" si="397"/>
        <v>7.2477859715956423E-4</v>
      </c>
    </row>
    <row r="5923" spans="30:33" x14ac:dyDescent="0.2">
      <c r="AD5923">
        <f t="shared" ref="AD5923:AD5986" si="399">AD5922+1</f>
        <v>5921</v>
      </c>
      <c r="AE5923">
        <f t="shared" si="398"/>
        <v>1.2223293098042379E-7</v>
      </c>
      <c r="AF5923">
        <f t="shared" ref="AF5923:AF5986" si="400">AF5922*$AF$3</f>
        <v>7.627334893178442E-5</v>
      </c>
      <c r="AG5923">
        <f t="shared" ref="AG5923:AG5986" si="401">AD5923*AE5923</f>
        <v>7.2374118433508926E-4</v>
      </c>
    </row>
    <row r="5924" spans="30:33" x14ac:dyDescent="0.2">
      <c r="AD5924">
        <f t="shared" si="399"/>
        <v>5922</v>
      </c>
      <c r="AE5924">
        <f t="shared" si="398"/>
        <v>1.2203735829085512E-7</v>
      </c>
      <c r="AF5924">
        <f t="shared" si="400"/>
        <v>7.6151311573493564E-5</v>
      </c>
      <c r="AG5924">
        <f t="shared" si="401"/>
        <v>7.2270523579844406E-4</v>
      </c>
    </row>
    <row r="5925" spans="30:33" x14ac:dyDescent="0.2">
      <c r="AD5925">
        <f t="shared" si="399"/>
        <v>5923</v>
      </c>
      <c r="AE5925">
        <f t="shared" si="398"/>
        <v>1.2184209851758975E-7</v>
      </c>
      <c r="AF5925">
        <f t="shared" si="400"/>
        <v>7.6029469474975971E-5</v>
      </c>
      <c r="AG5925">
        <f t="shared" si="401"/>
        <v>7.2167074951968405E-4</v>
      </c>
    </row>
    <row r="5926" spans="30:33" x14ac:dyDescent="0.2">
      <c r="AD5926">
        <f t="shared" si="399"/>
        <v>5924</v>
      </c>
      <c r="AE5926">
        <f t="shared" si="398"/>
        <v>1.2164715115996161E-7</v>
      </c>
      <c r="AF5926">
        <f t="shared" si="400"/>
        <v>7.5907822323816005E-5</v>
      </c>
      <c r="AG5926">
        <f t="shared" si="401"/>
        <v>7.2063772347161258E-4</v>
      </c>
    </row>
    <row r="5927" spans="30:33" x14ac:dyDescent="0.2">
      <c r="AD5927">
        <f t="shared" si="399"/>
        <v>5925</v>
      </c>
      <c r="AE5927">
        <f t="shared" si="398"/>
        <v>1.2145251571810568E-7</v>
      </c>
      <c r="AF5927">
        <f t="shared" si="400"/>
        <v>7.578636980809789E-5</v>
      </c>
      <c r="AG5927">
        <f t="shared" si="401"/>
        <v>7.1960615562977612E-4</v>
      </c>
    </row>
    <row r="5928" spans="30:33" x14ac:dyDescent="0.2">
      <c r="AD5928">
        <f t="shared" si="399"/>
        <v>5926</v>
      </c>
      <c r="AE5928">
        <f t="shared" si="398"/>
        <v>1.2125819169295669E-7</v>
      </c>
      <c r="AF5928">
        <f t="shared" si="400"/>
        <v>7.5665111616404936E-5</v>
      </c>
      <c r="AG5928">
        <f t="shared" si="401"/>
        <v>7.1857604397246137E-4</v>
      </c>
    </row>
    <row r="5929" spans="30:33" x14ac:dyDescent="0.2">
      <c r="AD5929">
        <f t="shared" si="399"/>
        <v>5927</v>
      </c>
      <c r="AE5929">
        <f t="shared" si="398"/>
        <v>1.2106417858624796E-7</v>
      </c>
      <c r="AF5929">
        <f t="shared" si="400"/>
        <v>7.5544047437818682E-5</v>
      </c>
      <c r="AG5929">
        <f t="shared" si="401"/>
        <v>7.1754738648069165E-4</v>
      </c>
    </row>
    <row r="5930" spans="30:33" x14ac:dyDescent="0.2">
      <c r="AD5930">
        <f t="shared" si="399"/>
        <v>5928</v>
      </c>
      <c r="AE5930">
        <f t="shared" si="398"/>
        <v>1.2087047590050995E-7</v>
      </c>
      <c r="AF5930">
        <f t="shared" si="400"/>
        <v>7.5423176961918168E-5</v>
      </c>
      <c r="AG5930">
        <f t="shared" si="401"/>
        <v>7.1652018113822302E-4</v>
      </c>
    </row>
    <row r="5931" spans="30:33" x14ac:dyDescent="0.2">
      <c r="AD5931">
        <f t="shared" si="399"/>
        <v>5929</v>
      </c>
      <c r="AE5931">
        <f t="shared" si="398"/>
        <v>1.2067708313906912E-7</v>
      </c>
      <c r="AF5931">
        <f t="shared" si="400"/>
        <v>7.5302499878779095E-5</v>
      </c>
      <c r="AG5931">
        <f t="shared" si="401"/>
        <v>7.154944259315408E-4</v>
      </c>
    </row>
    <row r="5932" spans="30:33" x14ac:dyDescent="0.2">
      <c r="AD5932">
        <f t="shared" si="399"/>
        <v>5930</v>
      </c>
      <c r="AE5932">
        <f t="shared" si="398"/>
        <v>1.2048399980604662E-7</v>
      </c>
      <c r="AF5932">
        <f t="shared" si="400"/>
        <v>7.5182015878973049E-5</v>
      </c>
      <c r="AG5932">
        <f t="shared" si="401"/>
        <v>7.1447011884985642E-4</v>
      </c>
    </row>
    <row r="5933" spans="30:33" x14ac:dyDescent="0.2">
      <c r="AD5933">
        <f t="shared" si="399"/>
        <v>5931</v>
      </c>
      <c r="AE5933">
        <f t="shared" si="398"/>
        <v>1.2029122540635693E-7</v>
      </c>
      <c r="AF5933">
        <f t="shared" si="400"/>
        <v>7.5061724653566691E-5</v>
      </c>
      <c r="AG5933">
        <f t="shared" si="401"/>
        <v>7.13447257885103E-4</v>
      </c>
    </row>
    <row r="5934" spans="30:33" x14ac:dyDescent="0.2">
      <c r="AD5934">
        <f t="shared" si="399"/>
        <v>5932</v>
      </c>
      <c r="AE5934">
        <f t="shared" si="398"/>
        <v>1.2009875944570677E-7</v>
      </c>
      <c r="AF5934">
        <f t="shared" si="400"/>
        <v>7.4941625894120982E-5</v>
      </c>
      <c r="AG5934">
        <f t="shared" si="401"/>
        <v>7.1242584103193261E-4</v>
      </c>
    </row>
    <row r="5935" spans="30:33" x14ac:dyDescent="0.2">
      <c r="AD5935">
        <f t="shared" si="399"/>
        <v>5933</v>
      </c>
      <c r="AE5935">
        <f t="shared" si="398"/>
        <v>1.1990660143059362E-7</v>
      </c>
      <c r="AF5935">
        <f t="shared" si="400"/>
        <v>7.4821719292690386E-5</v>
      </c>
      <c r="AG5935">
        <f t="shared" si="401"/>
        <v>7.1140586628771194E-4</v>
      </c>
    </row>
    <row r="5936" spans="30:33" x14ac:dyDescent="0.2">
      <c r="AD5936">
        <f t="shared" si="399"/>
        <v>5934</v>
      </c>
      <c r="AE5936">
        <f t="shared" si="398"/>
        <v>1.1971475086830467E-7</v>
      </c>
      <c r="AF5936">
        <f t="shared" si="400"/>
        <v>7.4702004541822082E-5</v>
      </c>
      <c r="AG5936">
        <f t="shared" si="401"/>
        <v>7.1038733165251994E-4</v>
      </c>
    </row>
    <row r="5937" spans="30:33" x14ac:dyDescent="0.2">
      <c r="AD5937">
        <f t="shared" si="399"/>
        <v>5935</v>
      </c>
      <c r="AE5937">
        <f t="shared" si="398"/>
        <v>1.195232072669154E-7</v>
      </c>
      <c r="AF5937">
        <f t="shared" si="400"/>
        <v>7.4582481334555166E-5</v>
      </c>
      <c r="AG5937">
        <f t="shared" si="401"/>
        <v>7.093702351291429E-4</v>
      </c>
    </row>
    <row r="5938" spans="30:33" x14ac:dyDescent="0.2">
      <c r="AD5938">
        <f t="shared" si="399"/>
        <v>5936</v>
      </c>
      <c r="AE5938">
        <f t="shared" si="398"/>
        <v>1.1933197013528831E-7</v>
      </c>
      <c r="AF5938">
        <f t="shared" si="400"/>
        <v>7.4463149364419875E-5</v>
      </c>
      <c r="AG5938">
        <f t="shared" si="401"/>
        <v>7.0835457472307145E-4</v>
      </c>
    </row>
    <row r="5939" spans="30:33" x14ac:dyDescent="0.2">
      <c r="AD5939">
        <f t="shared" si="399"/>
        <v>5937</v>
      </c>
      <c r="AE5939">
        <f t="shared" si="398"/>
        <v>1.1914103898307185E-7</v>
      </c>
      <c r="AF5939">
        <f t="shared" si="400"/>
        <v>7.4344008325436794E-5</v>
      </c>
      <c r="AG5939">
        <f t="shared" si="401"/>
        <v>7.0734034844249761E-4</v>
      </c>
    </row>
    <row r="5940" spans="30:33" x14ac:dyDescent="0.2">
      <c r="AD5940">
        <f t="shared" si="399"/>
        <v>5938</v>
      </c>
      <c r="AE5940">
        <f t="shared" si="398"/>
        <v>1.1895041332069892E-7</v>
      </c>
      <c r="AF5940">
        <f t="shared" si="400"/>
        <v>7.422505791211609E-5</v>
      </c>
      <c r="AG5940">
        <f t="shared" si="401"/>
        <v>7.0632755429831024E-4</v>
      </c>
    </row>
    <row r="5941" spans="30:33" x14ac:dyDescent="0.2">
      <c r="AD5941">
        <f t="shared" si="399"/>
        <v>5939</v>
      </c>
      <c r="AE5941">
        <f t="shared" si="398"/>
        <v>1.187600926593858E-7</v>
      </c>
      <c r="AF5941">
        <f t="shared" si="400"/>
        <v>7.4106297819456703E-5</v>
      </c>
      <c r="AG5941">
        <f t="shared" si="401"/>
        <v>7.0531619030409225E-4</v>
      </c>
    </row>
    <row r="5942" spans="30:33" x14ac:dyDescent="0.2">
      <c r="AD5942">
        <f t="shared" si="399"/>
        <v>5940</v>
      </c>
      <c r="AE5942">
        <f t="shared" si="398"/>
        <v>1.1857007651113078E-7</v>
      </c>
      <c r="AF5942">
        <f t="shared" si="400"/>
        <v>7.3987727742945571E-5</v>
      </c>
      <c r="AG5942">
        <f t="shared" si="401"/>
        <v>7.0430625447611686E-4</v>
      </c>
    </row>
    <row r="5943" spans="30:33" x14ac:dyDescent="0.2">
      <c r="AD5943">
        <f t="shared" si="399"/>
        <v>5941</v>
      </c>
      <c r="AE5943">
        <f t="shared" si="398"/>
        <v>1.1838036438871296E-7</v>
      </c>
      <c r="AF5943">
        <f t="shared" si="400"/>
        <v>7.3869347378556849E-5</v>
      </c>
      <c r="AG5943">
        <f t="shared" si="401"/>
        <v>7.0329774483334374E-4</v>
      </c>
    </row>
    <row r="5944" spans="30:33" x14ac:dyDescent="0.2">
      <c r="AD5944">
        <f t="shared" si="399"/>
        <v>5942</v>
      </c>
      <c r="AE5944">
        <f t="shared" si="398"/>
        <v>1.1819095580569101E-7</v>
      </c>
      <c r="AF5944">
        <f t="shared" si="400"/>
        <v>7.3751156422751155E-5</v>
      </c>
      <c r="AG5944">
        <f t="shared" si="401"/>
        <v>7.0229065939741596E-4</v>
      </c>
    </row>
    <row r="5945" spans="30:33" x14ac:dyDescent="0.2">
      <c r="AD5945">
        <f t="shared" si="399"/>
        <v>5943</v>
      </c>
      <c r="AE5945">
        <f t="shared" si="398"/>
        <v>1.180018502764019E-7</v>
      </c>
      <c r="AF5945">
        <f t="shared" si="400"/>
        <v>7.3633154572474752E-5</v>
      </c>
      <c r="AG5945">
        <f t="shared" si="401"/>
        <v>7.0128499619265651E-4</v>
      </c>
    </row>
    <row r="5946" spans="30:33" x14ac:dyDescent="0.2">
      <c r="AD5946">
        <f t="shared" si="399"/>
        <v>5944</v>
      </c>
      <c r="AE5946">
        <f t="shared" si="398"/>
        <v>1.1781304731595966E-7</v>
      </c>
      <c r="AF5946">
        <f t="shared" si="400"/>
        <v>7.3515341525158784E-5</v>
      </c>
      <c r="AG5946">
        <f t="shared" si="401"/>
        <v>7.0028075324606422E-4</v>
      </c>
    </row>
    <row r="5947" spans="30:33" x14ac:dyDescent="0.2">
      <c r="AD5947">
        <f t="shared" si="399"/>
        <v>5945</v>
      </c>
      <c r="AE5947">
        <f t="shared" si="398"/>
        <v>1.1762454644025411E-7</v>
      </c>
      <c r="AF5947">
        <f t="shared" si="400"/>
        <v>7.3397716978718531E-5</v>
      </c>
      <c r="AG5947">
        <f t="shared" si="401"/>
        <v>6.9927792858731066E-4</v>
      </c>
    </row>
    <row r="5948" spans="30:33" x14ac:dyDescent="0.2">
      <c r="AD5948">
        <f t="shared" si="399"/>
        <v>5946</v>
      </c>
      <c r="AE5948">
        <f t="shared" si="398"/>
        <v>1.174363471659497E-7</v>
      </c>
      <c r="AF5948">
        <f t="shared" si="400"/>
        <v>7.3280280631552572E-5</v>
      </c>
      <c r="AG5948">
        <f t="shared" si="401"/>
        <v>6.9827652024873695E-4</v>
      </c>
    </row>
    <row r="5949" spans="30:33" x14ac:dyDescent="0.2">
      <c r="AD5949">
        <f t="shared" si="399"/>
        <v>5947</v>
      </c>
      <c r="AE5949">
        <f t="shared" si="398"/>
        <v>1.1724844901048417E-7</v>
      </c>
      <c r="AF5949">
        <f t="shared" si="400"/>
        <v>7.316303218254209E-5</v>
      </c>
      <c r="AG5949">
        <f t="shared" si="401"/>
        <v>6.9727652626534937E-4</v>
      </c>
    </row>
    <row r="5950" spans="30:33" x14ac:dyDescent="0.2">
      <c r="AD5950">
        <f t="shared" si="399"/>
        <v>5948</v>
      </c>
      <c r="AE5950">
        <f t="shared" si="398"/>
        <v>1.170608514920674E-7</v>
      </c>
      <c r="AF5950">
        <f t="shared" si="400"/>
        <v>7.3045971331050019E-5</v>
      </c>
      <c r="AG5950">
        <f t="shared" si="401"/>
        <v>6.9627794467481692E-4</v>
      </c>
    </row>
    <row r="5951" spans="30:33" x14ac:dyDescent="0.2">
      <c r="AD5951">
        <f t="shared" si="399"/>
        <v>5949</v>
      </c>
      <c r="AE5951">
        <f t="shared" si="398"/>
        <v>1.1687355412968008E-7</v>
      </c>
      <c r="AF5951">
        <f t="shared" si="400"/>
        <v>7.2929097776920342E-5</v>
      </c>
      <c r="AG5951">
        <f t="shared" si="401"/>
        <v>6.9528077351746682E-4</v>
      </c>
    </row>
    <row r="5952" spans="30:33" x14ac:dyDescent="0.2">
      <c r="AD5952">
        <f t="shared" si="399"/>
        <v>5950</v>
      </c>
      <c r="AE5952">
        <f t="shared" si="398"/>
        <v>1.1668655644307259E-7</v>
      </c>
      <c r="AF5952">
        <f t="shared" si="400"/>
        <v>7.281241122047726E-5</v>
      </c>
      <c r="AG5952">
        <f t="shared" si="401"/>
        <v>6.9428501083628196E-4</v>
      </c>
    </row>
    <row r="5953" spans="30:33" x14ac:dyDescent="0.2">
      <c r="AD5953">
        <f t="shared" si="399"/>
        <v>5951</v>
      </c>
      <c r="AE5953">
        <f t="shared" si="398"/>
        <v>1.1649985795276366E-7</v>
      </c>
      <c r="AF5953">
        <f t="shared" si="400"/>
        <v>7.269591136252449E-5</v>
      </c>
      <c r="AG5953">
        <f t="shared" si="401"/>
        <v>6.9329065467689651E-4</v>
      </c>
    </row>
    <row r="5954" spans="30:33" x14ac:dyDescent="0.2">
      <c r="AD5954">
        <f t="shared" si="399"/>
        <v>5952</v>
      </c>
      <c r="AE5954">
        <f t="shared" si="398"/>
        <v>1.1631345818003923E-7</v>
      </c>
      <c r="AF5954">
        <f t="shared" si="400"/>
        <v>7.2579597904344454E-5</v>
      </c>
      <c r="AG5954">
        <f t="shared" si="401"/>
        <v>6.9229770308759349E-4</v>
      </c>
    </row>
    <row r="5955" spans="30:33" x14ac:dyDescent="0.2">
      <c r="AD5955">
        <f t="shared" si="399"/>
        <v>5953</v>
      </c>
      <c r="AE5955">
        <f t="shared" si="398"/>
        <v>1.1612735664695118E-7</v>
      </c>
      <c r="AF5955">
        <f t="shared" si="400"/>
        <v>7.24634705476975E-5</v>
      </c>
      <c r="AG5955">
        <f t="shared" si="401"/>
        <v>6.9130615411930037E-4</v>
      </c>
    </row>
    <row r="5956" spans="30:33" x14ac:dyDescent="0.2">
      <c r="AD5956">
        <f t="shared" si="399"/>
        <v>5954</v>
      </c>
      <c r="AE5956">
        <f t="shared" si="398"/>
        <v>1.1594155287631605E-7</v>
      </c>
      <c r="AF5956">
        <f t="shared" si="400"/>
        <v>7.2347528994821177E-5</v>
      </c>
      <c r="AG5956">
        <f t="shared" si="401"/>
        <v>6.9031600582558574E-4</v>
      </c>
    </row>
    <row r="5957" spans="30:33" x14ac:dyDescent="0.2">
      <c r="AD5957">
        <f t="shared" si="399"/>
        <v>5955</v>
      </c>
      <c r="AE5957">
        <f t="shared" si="398"/>
        <v>1.1575604639171394E-7</v>
      </c>
      <c r="AF5957">
        <f t="shared" si="400"/>
        <v>7.2231772948429457E-5</v>
      </c>
      <c r="AG5957">
        <f t="shared" si="401"/>
        <v>6.8932725626265649E-4</v>
      </c>
    </row>
    <row r="5958" spans="30:33" x14ac:dyDescent="0.2">
      <c r="AD5958">
        <f t="shared" si="399"/>
        <v>5956</v>
      </c>
      <c r="AE5958">
        <f t="shared" si="398"/>
        <v>1.1557083671748718E-7</v>
      </c>
      <c r="AF5958">
        <f t="shared" si="400"/>
        <v>7.2116202111711968E-5</v>
      </c>
      <c r="AG5958">
        <f t="shared" si="401"/>
        <v>6.883399034893537E-4</v>
      </c>
    </row>
    <row r="5959" spans="30:33" x14ac:dyDescent="0.2">
      <c r="AD5959">
        <f t="shared" si="399"/>
        <v>5957</v>
      </c>
      <c r="AE5959">
        <f t="shared" si="398"/>
        <v>1.153859233787392E-7</v>
      </c>
      <c r="AF5959">
        <f t="shared" si="400"/>
        <v>7.200081618833323E-5</v>
      </c>
      <c r="AG5959">
        <f t="shared" si="401"/>
        <v>6.8735394556714946E-4</v>
      </c>
    </row>
    <row r="5960" spans="30:33" x14ac:dyDescent="0.2">
      <c r="AD5960">
        <f t="shared" si="399"/>
        <v>5958</v>
      </c>
      <c r="AE5960">
        <f t="shared" si="398"/>
        <v>1.1520130590133322E-7</v>
      </c>
      <c r="AF5960">
        <f t="shared" si="400"/>
        <v>7.1885614882431897E-5</v>
      </c>
      <c r="AG5960">
        <f t="shared" si="401"/>
        <v>6.8636938056014334E-4</v>
      </c>
    </row>
    <row r="5961" spans="30:33" x14ac:dyDescent="0.2">
      <c r="AD5961">
        <f t="shared" si="399"/>
        <v>5959</v>
      </c>
      <c r="AE5961">
        <f t="shared" si="398"/>
        <v>1.1501698381189109E-7</v>
      </c>
      <c r="AF5961">
        <f t="shared" si="400"/>
        <v>7.1770597898620004E-5</v>
      </c>
      <c r="AG5961">
        <f t="shared" si="401"/>
        <v>6.8538620653505898E-4</v>
      </c>
    </row>
    <row r="5962" spans="30:33" x14ac:dyDescent="0.2">
      <c r="AD5962">
        <f t="shared" si="399"/>
        <v>5960</v>
      </c>
      <c r="AE5962">
        <f t="shared" si="398"/>
        <v>1.1483295663779206E-7</v>
      </c>
      <c r="AF5962">
        <f t="shared" si="400"/>
        <v>7.1655764941982211E-5</v>
      </c>
      <c r="AG5962">
        <f t="shared" si="401"/>
        <v>6.8440442156124067E-4</v>
      </c>
    </row>
    <row r="5963" spans="30:33" x14ac:dyDescent="0.2">
      <c r="AD5963">
        <f t="shared" si="399"/>
        <v>5961</v>
      </c>
      <c r="AE5963">
        <f t="shared" si="398"/>
        <v>1.1464922390717158E-7</v>
      </c>
      <c r="AF5963">
        <f t="shared" si="400"/>
        <v>7.154111571807504E-5</v>
      </c>
      <c r="AG5963">
        <f t="shared" si="401"/>
        <v>6.8342402371064984E-4</v>
      </c>
    </row>
    <row r="5964" spans="30:33" x14ac:dyDescent="0.2">
      <c r="AD5964">
        <f t="shared" si="399"/>
        <v>5962</v>
      </c>
      <c r="AE5964">
        <f t="shared" si="398"/>
        <v>1.1446578514892012E-7</v>
      </c>
      <c r="AF5964">
        <f t="shared" si="400"/>
        <v>7.1426649932926112E-5</v>
      </c>
      <c r="AG5964">
        <f t="shared" si="401"/>
        <v>6.8244501105786171E-4</v>
      </c>
    </row>
    <row r="5965" spans="30:33" x14ac:dyDescent="0.2">
      <c r="AD5965">
        <f t="shared" si="399"/>
        <v>5963</v>
      </c>
      <c r="AE5965">
        <f t="shared" si="398"/>
        <v>1.1428263989268183E-7</v>
      </c>
      <c r="AF5965">
        <f t="shared" si="400"/>
        <v>7.1312367293033428E-5</v>
      </c>
      <c r="AG5965">
        <f t="shared" si="401"/>
        <v>6.8146738168006174E-4</v>
      </c>
    </row>
    <row r="5966" spans="30:33" x14ac:dyDescent="0.2">
      <c r="AD5966">
        <f t="shared" si="399"/>
        <v>5964</v>
      </c>
      <c r="AE5966">
        <f t="shared" si="398"/>
        <v>1.1409978766885354E-7</v>
      </c>
      <c r="AF5966">
        <f t="shared" si="400"/>
        <v>7.1198267505364571E-5</v>
      </c>
      <c r="AG5966">
        <f t="shared" si="401"/>
        <v>6.8049113365704244E-4</v>
      </c>
    </row>
    <row r="5967" spans="30:33" x14ac:dyDescent="0.2">
      <c r="AD5967">
        <f t="shared" si="399"/>
        <v>5965</v>
      </c>
      <c r="AE5967">
        <f t="shared" si="398"/>
        <v>1.1391722800858336E-7</v>
      </c>
      <c r="AF5967">
        <f t="shared" si="400"/>
        <v>7.1084350277355988E-5</v>
      </c>
      <c r="AG5967">
        <f t="shared" si="401"/>
        <v>6.7951626507119971E-4</v>
      </c>
    </row>
    <row r="5968" spans="30:33" x14ac:dyDescent="0.2">
      <c r="AD5968">
        <f t="shared" si="399"/>
        <v>5966</v>
      </c>
      <c r="AE5968">
        <f t="shared" si="398"/>
        <v>1.1373496044376963E-7</v>
      </c>
      <c r="AF5968">
        <f t="shared" si="400"/>
        <v>7.0970615316912216E-5</v>
      </c>
      <c r="AG5968">
        <f t="shared" si="401"/>
        <v>6.7854277400752959E-4</v>
      </c>
    </row>
    <row r="5969" spans="30:33" x14ac:dyDescent="0.2">
      <c r="AD5969">
        <f t="shared" si="399"/>
        <v>5967</v>
      </c>
      <c r="AE5969">
        <f t="shared" si="398"/>
        <v>1.1355298450705959E-7</v>
      </c>
      <c r="AF5969">
        <f t="shared" si="400"/>
        <v>7.085706233240515E-5</v>
      </c>
      <c r="AG5969">
        <f t="shared" si="401"/>
        <v>6.7757065855362456E-4</v>
      </c>
    </row>
    <row r="5970" spans="30:33" x14ac:dyDescent="0.2">
      <c r="AD5970">
        <f t="shared" si="399"/>
        <v>5968</v>
      </c>
      <c r="AE5970">
        <f t="shared" si="398"/>
        <v>1.1337129973184829E-7</v>
      </c>
      <c r="AF5970">
        <f t="shared" si="400"/>
        <v>7.07436910326733E-5</v>
      </c>
      <c r="AG5970">
        <f t="shared" si="401"/>
        <v>6.7659991679967053E-4</v>
      </c>
    </row>
    <row r="5971" spans="30:33" x14ac:dyDescent="0.2">
      <c r="AD5971">
        <f t="shared" si="399"/>
        <v>5969</v>
      </c>
      <c r="AE5971">
        <f t="shared" ref="AE5971:AE6034" si="402">AF5970*$AE$3</f>
        <v>1.1318990565227733E-7</v>
      </c>
      <c r="AF5971">
        <f t="shared" si="400"/>
        <v>7.0630501127021017E-5</v>
      </c>
      <c r="AG5971">
        <f t="shared" si="401"/>
        <v>6.7563054683844343E-4</v>
      </c>
    </row>
    <row r="5972" spans="30:33" x14ac:dyDescent="0.2">
      <c r="AD5972">
        <f t="shared" si="399"/>
        <v>5970</v>
      </c>
      <c r="AE5972">
        <f t="shared" si="402"/>
        <v>1.1300880180323368E-7</v>
      </c>
      <c r="AF5972">
        <f t="shared" si="400"/>
        <v>7.0517492325217773E-5</v>
      </c>
      <c r="AG5972">
        <f t="shared" si="401"/>
        <v>6.7466254676530504E-4</v>
      </c>
    </row>
    <row r="5973" spans="30:33" x14ac:dyDescent="0.2">
      <c r="AD5973">
        <f t="shared" si="399"/>
        <v>5971</v>
      </c>
      <c r="AE5973">
        <f t="shared" si="402"/>
        <v>1.1282798772034849E-7</v>
      </c>
      <c r="AF5973">
        <f t="shared" si="400"/>
        <v>7.040466433749742E-5</v>
      </c>
      <c r="AG5973">
        <f t="shared" si="401"/>
        <v>6.7369591467820089E-4</v>
      </c>
    </row>
    <row r="5974" spans="30:33" x14ac:dyDescent="0.2">
      <c r="AD5974">
        <f t="shared" si="399"/>
        <v>5972</v>
      </c>
      <c r="AE5974">
        <f t="shared" si="402"/>
        <v>1.1264746293999592E-7</v>
      </c>
      <c r="AF5974">
        <f t="shared" si="400"/>
        <v>7.0292016874557426E-5</v>
      </c>
      <c r="AG5974">
        <f t="shared" si="401"/>
        <v>6.7273064867765561E-4</v>
      </c>
    </row>
    <row r="5975" spans="30:33" x14ac:dyDescent="0.2">
      <c r="AD5975">
        <f t="shared" si="399"/>
        <v>5973</v>
      </c>
      <c r="AE5975">
        <f t="shared" si="402"/>
        <v>1.1246722699929193E-7</v>
      </c>
      <c r="AF5975">
        <f t="shared" si="400"/>
        <v>7.0179549647558133E-5</v>
      </c>
      <c r="AG5975">
        <f t="shared" si="401"/>
        <v>6.7176674686677076E-4</v>
      </c>
    </row>
    <row r="5976" spans="30:33" x14ac:dyDescent="0.2">
      <c r="AD5976">
        <f t="shared" si="399"/>
        <v>5974</v>
      </c>
      <c r="AE5976">
        <f t="shared" si="402"/>
        <v>1.1228727943609307E-7</v>
      </c>
      <c r="AF5976">
        <f t="shared" si="400"/>
        <v>7.0067262368122039E-5</v>
      </c>
      <c r="AG5976">
        <f t="shared" si="401"/>
        <v>6.7080420735121996E-4</v>
      </c>
    </row>
    <row r="5977" spans="30:33" x14ac:dyDescent="0.2">
      <c r="AD5977">
        <f t="shared" si="399"/>
        <v>5975</v>
      </c>
      <c r="AE5977">
        <f t="shared" si="402"/>
        <v>1.1210761978899532E-7</v>
      </c>
      <c r="AF5977">
        <f t="shared" si="400"/>
        <v>6.9955154748333034E-5</v>
      </c>
      <c r="AG5977">
        <f t="shared" si="401"/>
        <v>6.6984302823924703E-4</v>
      </c>
    </row>
    <row r="5978" spans="30:33" x14ac:dyDescent="0.2">
      <c r="AD5978">
        <f t="shared" si="399"/>
        <v>5976</v>
      </c>
      <c r="AE5978">
        <f t="shared" si="402"/>
        <v>1.1192824759733291E-7</v>
      </c>
      <c r="AF5978">
        <f t="shared" si="400"/>
        <v>6.9843226500735704E-5</v>
      </c>
      <c r="AG5978">
        <f t="shared" si="401"/>
        <v>6.6888320764166146E-4</v>
      </c>
    </row>
    <row r="5979" spans="30:33" x14ac:dyDescent="0.2">
      <c r="AD5979">
        <f t="shared" si="399"/>
        <v>5977</v>
      </c>
      <c r="AE5979">
        <f t="shared" si="402"/>
        <v>1.1174916240117718E-7</v>
      </c>
      <c r="AF5979">
        <f t="shared" si="400"/>
        <v>6.9731477338334522E-5</v>
      </c>
      <c r="AG5979">
        <f t="shared" si="401"/>
        <v>6.67924743671836E-4</v>
      </c>
    </row>
    <row r="5980" spans="30:33" x14ac:dyDescent="0.2">
      <c r="AD5980">
        <f t="shared" si="399"/>
        <v>5978</v>
      </c>
      <c r="AE5980">
        <f t="shared" si="402"/>
        <v>1.1157036374133528E-7</v>
      </c>
      <c r="AF5980">
        <f t="shared" si="400"/>
        <v>6.9619906974593179E-5</v>
      </c>
      <c r="AG5980">
        <f t="shared" si="401"/>
        <v>6.6696763444570233E-4</v>
      </c>
    </row>
    <row r="5981" spans="30:33" x14ac:dyDescent="0.2">
      <c r="AD5981">
        <f t="shared" si="399"/>
        <v>5979</v>
      </c>
      <c r="AE5981">
        <f t="shared" si="402"/>
        <v>1.1139185115934914E-7</v>
      </c>
      <c r="AF5981">
        <f t="shared" si="400"/>
        <v>6.950851512343383E-5</v>
      </c>
      <c r="AG5981">
        <f t="shared" si="401"/>
        <v>6.6601187808174858E-4</v>
      </c>
    </row>
    <row r="5982" spans="30:33" x14ac:dyDescent="0.2">
      <c r="AD5982">
        <f t="shared" si="399"/>
        <v>5980</v>
      </c>
      <c r="AE5982">
        <f t="shared" si="402"/>
        <v>1.1121362419749418E-7</v>
      </c>
      <c r="AF5982">
        <f t="shared" si="400"/>
        <v>6.939730149923633E-5</v>
      </c>
      <c r="AG5982">
        <f t="shared" si="401"/>
        <v>6.650574727010152E-4</v>
      </c>
    </row>
    <row r="5983" spans="30:33" x14ac:dyDescent="0.2">
      <c r="AD5983">
        <f t="shared" si="399"/>
        <v>5981</v>
      </c>
      <c r="AE5983">
        <f t="shared" si="402"/>
        <v>1.1103568239877818E-7</v>
      </c>
      <c r="AF5983">
        <f t="shared" si="400"/>
        <v>6.9286265816837549E-5</v>
      </c>
      <c r="AG5983">
        <f t="shared" si="401"/>
        <v>6.6410441642709224E-4</v>
      </c>
    </row>
    <row r="5984" spans="30:33" x14ac:dyDescent="0.2">
      <c r="AD5984">
        <f t="shared" si="399"/>
        <v>5982</v>
      </c>
      <c r="AE5984">
        <f t="shared" si="402"/>
        <v>1.1085802530694013E-7</v>
      </c>
      <c r="AF5984">
        <f t="shared" si="400"/>
        <v>6.9175407791530606E-5</v>
      </c>
      <c r="AG5984">
        <f t="shared" si="401"/>
        <v>6.6315270738611591E-4</v>
      </c>
    </row>
    <row r="5985" spans="30:33" x14ac:dyDescent="0.2">
      <c r="AD5985">
        <f t="shared" si="399"/>
        <v>5983</v>
      </c>
      <c r="AE5985">
        <f t="shared" si="402"/>
        <v>1.1068065246644902E-7</v>
      </c>
      <c r="AF5985">
        <f t="shared" si="400"/>
        <v>6.9064727139064158E-5</v>
      </c>
      <c r="AG5985">
        <f t="shared" si="401"/>
        <v>6.6220234370676452E-4</v>
      </c>
    </row>
    <row r="5986" spans="30:33" x14ac:dyDescent="0.2">
      <c r="AD5986">
        <f t="shared" si="399"/>
        <v>5984</v>
      </c>
      <c r="AE5986">
        <f t="shared" si="402"/>
        <v>1.1050356342250271E-7</v>
      </c>
      <c r="AF5986">
        <f t="shared" si="400"/>
        <v>6.8954223575641647E-5</v>
      </c>
      <c r="AG5986">
        <f t="shared" si="401"/>
        <v>6.6125332352025615E-4</v>
      </c>
    </row>
    <row r="5987" spans="30:33" x14ac:dyDescent="0.2">
      <c r="AD5987">
        <f t="shared" ref="AD5987:AD6050" si="403">AD5986+1</f>
        <v>5985</v>
      </c>
      <c r="AE5987">
        <f t="shared" si="402"/>
        <v>1.1032675772102668E-7</v>
      </c>
      <c r="AF5987">
        <f t="shared" ref="AF5987:AF6050" si="404">AF5986*$AF$3</f>
        <v>6.8843896817920617E-5</v>
      </c>
      <c r="AG5987">
        <f t="shared" ref="AG5987:AG6050" si="405">AD5987*AE5987</f>
        <v>6.6030564496034471E-4</v>
      </c>
    </row>
    <row r="5988" spans="30:33" x14ac:dyDescent="0.2">
      <c r="AD5988">
        <f t="shared" si="403"/>
        <v>5986</v>
      </c>
      <c r="AE5988">
        <f t="shared" si="402"/>
        <v>1.1015023490867304E-7</v>
      </c>
      <c r="AF5988">
        <f t="shared" si="404"/>
        <v>6.8733746583011946E-5</v>
      </c>
      <c r="AG5988">
        <f t="shared" si="405"/>
        <v>6.593593061633168E-4</v>
      </c>
    </row>
    <row r="5989" spans="30:33" x14ac:dyDescent="0.2">
      <c r="AD5989">
        <f t="shared" si="403"/>
        <v>5987</v>
      </c>
      <c r="AE5989">
        <f t="shared" si="402"/>
        <v>1.0997399453281916E-7</v>
      </c>
      <c r="AF5989">
        <f t="shared" si="404"/>
        <v>6.8623772588479124E-5</v>
      </c>
      <c r="AG5989">
        <f t="shared" si="405"/>
        <v>6.5841430526798837E-4</v>
      </c>
    </row>
    <row r="5990" spans="30:33" x14ac:dyDescent="0.2">
      <c r="AD5990">
        <f t="shared" si="403"/>
        <v>5988</v>
      </c>
      <c r="AE5990">
        <f t="shared" si="402"/>
        <v>1.0979803614156664E-7</v>
      </c>
      <c r="AF5990">
        <f t="shared" si="404"/>
        <v>6.8513974552337551E-5</v>
      </c>
      <c r="AG5990">
        <f t="shared" si="405"/>
        <v>6.57470640415701E-4</v>
      </c>
    </row>
    <row r="5991" spans="30:33" x14ac:dyDescent="0.2">
      <c r="AD5991">
        <f t="shared" si="403"/>
        <v>5989</v>
      </c>
      <c r="AE5991">
        <f t="shared" si="402"/>
        <v>1.0962235928374013E-7</v>
      </c>
      <c r="AF5991">
        <f t="shared" si="404"/>
        <v>6.8404352193053805E-5</v>
      </c>
      <c r="AG5991">
        <f t="shared" si="405"/>
        <v>6.5652830975031966E-4</v>
      </c>
    </row>
    <row r="5992" spans="30:33" x14ac:dyDescent="0.2">
      <c r="AD5992">
        <f t="shared" si="403"/>
        <v>5990</v>
      </c>
      <c r="AE5992">
        <f t="shared" si="402"/>
        <v>1.0944696350888614E-7</v>
      </c>
      <c r="AF5992">
        <f t="shared" si="404"/>
        <v>6.8294905229544922E-5</v>
      </c>
      <c r="AG5992">
        <f t="shared" si="405"/>
        <v>6.5558731141822802E-4</v>
      </c>
    </row>
    <row r="5993" spans="30:33" x14ac:dyDescent="0.2">
      <c r="AD5993">
        <f t="shared" si="403"/>
        <v>5991</v>
      </c>
      <c r="AE5993">
        <f t="shared" si="402"/>
        <v>1.0927184836727193E-7</v>
      </c>
      <c r="AF5993">
        <f t="shared" si="404"/>
        <v>6.818563338117765E-5</v>
      </c>
      <c r="AG5993">
        <f t="shared" si="405"/>
        <v>6.5464764356832608E-4</v>
      </c>
    </row>
    <row r="5994" spans="30:33" x14ac:dyDescent="0.2">
      <c r="AD5994">
        <f t="shared" si="403"/>
        <v>5992</v>
      </c>
      <c r="AE5994">
        <f t="shared" si="402"/>
        <v>1.0909701340988429E-7</v>
      </c>
      <c r="AF5994">
        <f t="shared" si="404"/>
        <v>6.8076536367767763E-5</v>
      </c>
      <c r="AG5994">
        <f t="shared" si="405"/>
        <v>6.5370930435202669E-4</v>
      </c>
    </row>
    <row r="5995" spans="30:33" x14ac:dyDescent="0.2">
      <c r="AD5995">
        <f t="shared" si="403"/>
        <v>5993</v>
      </c>
      <c r="AE5995">
        <f t="shared" si="402"/>
        <v>1.0892245818842847E-7</v>
      </c>
      <c r="AF5995">
        <f t="shared" si="404"/>
        <v>6.7967613909579336E-5</v>
      </c>
      <c r="AG5995">
        <f t="shared" si="405"/>
        <v>6.5277229192325177E-4</v>
      </c>
    </row>
    <row r="5996" spans="30:33" x14ac:dyDescent="0.2">
      <c r="AD5996">
        <f t="shared" si="403"/>
        <v>5994</v>
      </c>
      <c r="AE5996">
        <f t="shared" si="402"/>
        <v>1.0874818225532699E-7</v>
      </c>
      <c r="AF5996">
        <f t="shared" si="404"/>
        <v>6.7858865727324003E-5</v>
      </c>
      <c r="AG5996">
        <f t="shared" si="405"/>
        <v>6.5183660443843001E-4</v>
      </c>
    </row>
    <row r="5997" spans="30:33" x14ac:dyDescent="0.2">
      <c r="AD5997">
        <f t="shared" si="403"/>
        <v>5995</v>
      </c>
      <c r="AE5997">
        <f t="shared" si="402"/>
        <v>1.0857418516371846E-7</v>
      </c>
      <c r="AF5997">
        <f t="shared" si="404"/>
        <v>6.775029154216028E-5</v>
      </c>
      <c r="AG5997">
        <f t="shared" si="405"/>
        <v>6.5090224005649212E-4</v>
      </c>
    </row>
    <row r="5998" spans="30:33" x14ac:dyDescent="0.2">
      <c r="AD5998">
        <f t="shared" si="403"/>
        <v>5996</v>
      </c>
      <c r="AE5998">
        <f t="shared" si="402"/>
        <v>1.0840046646745649E-7</v>
      </c>
      <c r="AF5998">
        <f t="shared" si="404"/>
        <v>6.7641891075692818E-5</v>
      </c>
      <c r="AG5998">
        <f t="shared" si="405"/>
        <v>6.499691969388691E-4</v>
      </c>
    </row>
    <row r="5999" spans="30:33" x14ac:dyDescent="0.2">
      <c r="AD5999">
        <f t="shared" si="403"/>
        <v>5997</v>
      </c>
      <c r="AE5999">
        <f t="shared" si="402"/>
        <v>1.0822702572110856E-7</v>
      </c>
      <c r="AF5999">
        <f t="shared" si="404"/>
        <v>6.75336640499717E-5</v>
      </c>
      <c r="AG5999">
        <f t="shared" si="405"/>
        <v>6.4903747324948809E-4</v>
      </c>
    </row>
    <row r="6000" spans="30:33" x14ac:dyDescent="0.2">
      <c r="AD6000">
        <f t="shared" si="403"/>
        <v>5998</v>
      </c>
      <c r="AE6000">
        <f t="shared" si="402"/>
        <v>1.0805386247995477E-7</v>
      </c>
      <c r="AF6000">
        <f t="shared" si="404"/>
        <v>6.7425610187491747E-5</v>
      </c>
      <c r="AG6000">
        <f t="shared" si="405"/>
        <v>6.4810706715476871E-4</v>
      </c>
    </row>
    <row r="6001" spans="30:33" x14ac:dyDescent="0.2">
      <c r="AD6001">
        <f t="shared" si="403"/>
        <v>5999</v>
      </c>
      <c r="AE6001">
        <f t="shared" si="402"/>
        <v>1.0788097629998685E-7</v>
      </c>
      <c r="AF6001">
        <f t="shared" si="404"/>
        <v>6.7317729211191762E-5</v>
      </c>
      <c r="AG6001">
        <f t="shared" si="405"/>
        <v>6.471779768236211E-4</v>
      </c>
    </row>
    <row r="6002" spans="30:33" x14ac:dyDescent="0.2">
      <c r="AD6002">
        <f t="shared" si="403"/>
        <v>6000</v>
      </c>
      <c r="AE6002">
        <f t="shared" si="402"/>
        <v>1.0770836673790687E-7</v>
      </c>
      <c r="AF6002">
        <f t="shared" si="404"/>
        <v>6.721002084445385E-5</v>
      </c>
      <c r="AG6002">
        <f t="shared" si="405"/>
        <v>6.4625020042744115E-4</v>
      </c>
    </row>
    <row r="6003" spans="30:33" x14ac:dyDescent="0.2">
      <c r="AD6003">
        <f t="shared" si="403"/>
        <v>6001</v>
      </c>
      <c r="AE6003">
        <f t="shared" si="402"/>
        <v>1.0753603335112621E-7</v>
      </c>
      <c r="AF6003">
        <f t="shared" si="404"/>
        <v>6.7102484811102717E-5</v>
      </c>
      <c r="AG6003">
        <f t="shared" si="405"/>
        <v>6.4532373614010834E-4</v>
      </c>
    </row>
    <row r="6004" spans="30:33" x14ac:dyDescent="0.2">
      <c r="AD6004">
        <f t="shared" si="403"/>
        <v>6002</v>
      </c>
      <c r="AE6004">
        <f t="shared" si="402"/>
        <v>1.0736397569776439E-7</v>
      </c>
      <c r="AF6004">
        <f t="shared" si="404"/>
        <v>6.6995120835404946E-5</v>
      </c>
      <c r="AG6004">
        <f t="shared" si="405"/>
        <v>6.4439858213798183E-4</v>
      </c>
    </row>
    <row r="6005" spans="30:33" x14ac:dyDescent="0.2">
      <c r="AD6005">
        <f t="shared" si="403"/>
        <v>6003</v>
      </c>
      <c r="AE6005">
        <f t="shared" si="402"/>
        <v>1.0719219333664796E-7</v>
      </c>
      <c r="AF6005">
        <f t="shared" si="404"/>
        <v>6.6887928642068298E-5</v>
      </c>
      <c r="AG6005">
        <f t="shared" si="405"/>
        <v>6.4347473659989772E-4</v>
      </c>
    </row>
    <row r="6006" spans="30:33" x14ac:dyDescent="0.2">
      <c r="AD6006">
        <f t="shared" si="403"/>
        <v>6004</v>
      </c>
      <c r="AE6006">
        <f t="shared" si="402"/>
        <v>1.0702068582730932E-7</v>
      </c>
      <c r="AF6006">
        <f t="shared" si="404"/>
        <v>6.6780907956240989E-5</v>
      </c>
      <c r="AG6006">
        <f t="shared" si="405"/>
        <v>6.425521977071651E-4</v>
      </c>
    </row>
    <row r="6007" spans="30:33" x14ac:dyDescent="0.2">
      <c r="AD6007">
        <f t="shared" si="403"/>
        <v>6005</v>
      </c>
      <c r="AE6007">
        <f t="shared" si="402"/>
        <v>1.0684945272998562E-7</v>
      </c>
      <c r="AF6007">
        <f t="shared" si="404"/>
        <v>6.6674058503511001E-5</v>
      </c>
      <c r="AG6007">
        <f t="shared" si="405"/>
        <v>6.4163096364356373E-4</v>
      </c>
    </row>
    <row r="6008" spans="30:33" x14ac:dyDescent="0.2">
      <c r="AD6008">
        <f t="shared" si="403"/>
        <v>6006</v>
      </c>
      <c r="AE6008">
        <f t="shared" si="402"/>
        <v>1.0667849360561765E-7</v>
      </c>
      <c r="AF6008">
        <f t="shared" si="404"/>
        <v>6.656738000990538E-5</v>
      </c>
      <c r="AG6008">
        <f t="shared" si="405"/>
        <v>6.4071103259533959E-4</v>
      </c>
    </row>
    <row r="6009" spans="30:33" x14ac:dyDescent="0.2">
      <c r="AD6009">
        <f t="shared" si="403"/>
        <v>6007</v>
      </c>
      <c r="AE6009">
        <f t="shared" si="402"/>
        <v>1.0650780801584866E-7</v>
      </c>
      <c r="AF6009">
        <f t="shared" si="404"/>
        <v>6.6460872201889526E-5</v>
      </c>
      <c r="AG6009">
        <f t="shared" si="405"/>
        <v>6.3979240275120286E-4</v>
      </c>
    </row>
    <row r="6010" spans="30:33" x14ac:dyDescent="0.2">
      <c r="AD6010">
        <f t="shared" si="403"/>
        <v>6008</v>
      </c>
      <c r="AE6010">
        <f t="shared" si="402"/>
        <v>1.063373955230233E-7</v>
      </c>
      <c r="AF6010">
        <f t="shared" si="404"/>
        <v>6.6354534806366505E-5</v>
      </c>
      <c r="AG6010">
        <f t="shared" si="405"/>
        <v>6.3887507230232397E-4</v>
      </c>
    </row>
    <row r="6011" spans="30:33" x14ac:dyDescent="0.2">
      <c r="AD6011">
        <f t="shared" si="403"/>
        <v>6009</v>
      </c>
      <c r="AE6011">
        <f t="shared" si="402"/>
        <v>1.0616725569018645E-7</v>
      </c>
      <c r="AF6011">
        <f t="shared" si="404"/>
        <v>6.6248367550676316E-5</v>
      </c>
      <c r="AG6011">
        <f t="shared" si="405"/>
        <v>6.3795903944233038E-4</v>
      </c>
    </row>
    <row r="6012" spans="30:33" x14ac:dyDescent="0.2">
      <c r="AD6012">
        <f t="shared" si="403"/>
        <v>6010</v>
      </c>
      <c r="AE6012">
        <f t="shared" si="402"/>
        <v>1.0599738808108216E-7</v>
      </c>
      <c r="AF6012">
        <f t="shared" si="404"/>
        <v>6.6142370162595228E-5</v>
      </c>
      <c r="AG6012">
        <f t="shared" si="405"/>
        <v>6.3704430236730374E-4</v>
      </c>
    </row>
    <row r="6013" spans="30:33" x14ac:dyDescent="0.2">
      <c r="AD6013">
        <f t="shared" si="403"/>
        <v>6011</v>
      </c>
      <c r="AE6013">
        <f t="shared" si="402"/>
        <v>1.0582779226015242E-7</v>
      </c>
      <c r="AF6013">
        <f t="shared" si="404"/>
        <v>6.6036542370335075E-5</v>
      </c>
      <c r="AG6013">
        <f t="shared" si="405"/>
        <v>6.3613085927577623E-4</v>
      </c>
    </row>
    <row r="6014" spans="30:33" x14ac:dyDescent="0.2">
      <c r="AD6014">
        <f t="shared" si="403"/>
        <v>6012</v>
      </c>
      <c r="AE6014">
        <f t="shared" si="402"/>
        <v>1.0565846779253616E-7</v>
      </c>
      <c r="AF6014">
        <f t="shared" si="404"/>
        <v>6.5930883902542536E-5</v>
      </c>
      <c r="AG6014">
        <f t="shared" si="405"/>
        <v>6.3521870836872739E-4</v>
      </c>
    </row>
    <row r="6015" spans="30:33" x14ac:dyDescent="0.2">
      <c r="AD6015">
        <f t="shared" si="403"/>
        <v>6013</v>
      </c>
      <c r="AE6015">
        <f t="shared" si="402"/>
        <v>1.054894142440681E-7</v>
      </c>
      <c r="AF6015">
        <f t="shared" si="404"/>
        <v>6.582539448829846E-5</v>
      </c>
      <c r="AG6015">
        <f t="shared" si="405"/>
        <v>6.3430784784958153E-4</v>
      </c>
    </row>
    <row r="6016" spans="30:33" x14ac:dyDescent="0.2">
      <c r="AD6016">
        <f t="shared" si="403"/>
        <v>6014</v>
      </c>
      <c r="AE6016">
        <f t="shared" si="402"/>
        <v>1.0532063118127759E-7</v>
      </c>
      <c r="AF6016">
        <f t="shared" si="404"/>
        <v>6.5720073857117173E-5</v>
      </c>
      <c r="AG6016">
        <f t="shared" si="405"/>
        <v>6.3339827592420338E-4</v>
      </c>
    </row>
    <row r="6017" spans="30:33" x14ac:dyDescent="0.2">
      <c r="AD6017">
        <f t="shared" si="403"/>
        <v>6015</v>
      </c>
      <c r="AE6017">
        <f t="shared" si="402"/>
        <v>1.0515211817138753E-7</v>
      </c>
      <c r="AF6017">
        <f t="shared" si="404"/>
        <v>6.5614921738945788E-5</v>
      </c>
      <c r="AG6017">
        <f t="shared" si="405"/>
        <v>6.3248999080089594E-4</v>
      </c>
    </row>
    <row r="6018" spans="30:33" x14ac:dyDescent="0.2">
      <c r="AD6018">
        <f t="shared" si="403"/>
        <v>6016</v>
      </c>
      <c r="AE6018">
        <f t="shared" si="402"/>
        <v>1.0498387478231331E-7</v>
      </c>
      <c r="AF6018">
        <f t="shared" si="404"/>
        <v>6.5509937864163473E-5</v>
      </c>
      <c r="AG6018">
        <f t="shared" si="405"/>
        <v>6.315829906903968E-4</v>
      </c>
    </row>
    <row r="6019" spans="30:33" x14ac:dyDescent="0.2">
      <c r="AD6019">
        <f t="shared" si="403"/>
        <v>6017</v>
      </c>
      <c r="AE6019">
        <f t="shared" si="402"/>
        <v>1.048159005826616E-7</v>
      </c>
      <c r="AF6019">
        <f t="shared" si="404"/>
        <v>6.5405121963580811E-5</v>
      </c>
      <c r="AG6019">
        <f t="shared" si="405"/>
        <v>6.3067727380587484E-4</v>
      </c>
    </row>
    <row r="6020" spans="30:33" x14ac:dyDescent="0.2">
      <c r="AD6020">
        <f t="shared" si="403"/>
        <v>6018</v>
      </c>
      <c r="AE6020">
        <f t="shared" si="402"/>
        <v>1.0464819514172934E-7</v>
      </c>
      <c r="AF6020">
        <f t="shared" si="404"/>
        <v>6.5300473768439073E-5</v>
      </c>
      <c r="AG6020">
        <f t="shared" si="405"/>
        <v>6.2977283836292716E-4</v>
      </c>
    </row>
    <row r="6021" spans="30:33" x14ac:dyDescent="0.2">
      <c r="AD6021">
        <f t="shared" si="403"/>
        <v>6019</v>
      </c>
      <c r="AE6021">
        <f t="shared" si="402"/>
        <v>1.0448075802950256E-7</v>
      </c>
      <c r="AF6021">
        <f t="shared" si="404"/>
        <v>6.5195993010409565E-5</v>
      </c>
      <c r="AG6021">
        <f t="shared" si="405"/>
        <v>6.2886968257957587E-4</v>
      </c>
    </row>
    <row r="6022" spans="30:33" x14ac:dyDescent="0.2">
      <c r="AD6022">
        <f t="shared" si="403"/>
        <v>6020</v>
      </c>
      <c r="AE6022">
        <f t="shared" si="402"/>
        <v>1.0431358881665535E-7</v>
      </c>
      <c r="AF6022">
        <f t="shared" si="404"/>
        <v>6.5091679421592911E-5</v>
      </c>
      <c r="AG6022">
        <f t="shared" si="405"/>
        <v>6.2796780467626518E-4</v>
      </c>
    </row>
    <row r="6023" spans="30:33" x14ac:dyDescent="0.2">
      <c r="AD6023">
        <f t="shared" si="403"/>
        <v>6021</v>
      </c>
      <c r="AE6023">
        <f t="shared" si="402"/>
        <v>1.0414668707454871E-7</v>
      </c>
      <c r="AF6023">
        <f t="shared" si="404"/>
        <v>6.4987532734518357E-5</v>
      </c>
      <c r="AG6023">
        <f t="shared" si="405"/>
        <v>6.2706720287585775E-4</v>
      </c>
    </row>
    <row r="6024" spans="30:33" x14ac:dyDescent="0.2">
      <c r="AD6024">
        <f t="shared" si="403"/>
        <v>6022</v>
      </c>
      <c r="AE6024">
        <f t="shared" si="402"/>
        <v>1.0398005237522941E-7</v>
      </c>
      <c r="AF6024">
        <f t="shared" si="404"/>
        <v>6.4883552682143129E-5</v>
      </c>
      <c r="AG6024">
        <f t="shared" si="405"/>
        <v>6.2616787540363148E-4</v>
      </c>
    </row>
    <row r="6025" spans="30:33" x14ac:dyDescent="0.2">
      <c r="AD6025">
        <f t="shared" si="403"/>
        <v>6023</v>
      </c>
      <c r="AE6025">
        <f t="shared" si="402"/>
        <v>1.0381368429142905E-7</v>
      </c>
      <c r="AF6025">
        <f t="shared" si="404"/>
        <v>6.4779738997851693E-5</v>
      </c>
      <c r="AG6025">
        <f t="shared" si="405"/>
        <v>6.2526982048727721E-4</v>
      </c>
    </row>
    <row r="6026" spans="30:33" x14ac:dyDescent="0.2">
      <c r="AD6026">
        <f t="shared" si="403"/>
        <v>6024</v>
      </c>
      <c r="AE6026">
        <f t="shared" si="402"/>
        <v>1.0364758239656276E-7</v>
      </c>
      <c r="AF6026">
        <f t="shared" si="404"/>
        <v>6.4676091415455123E-5</v>
      </c>
      <c r="AG6026">
        <f t="shared" si="405"/>
        <v>6.2437303635689406E-4</v>
      </c>
    </row>
    <row r="6027" spans="30:33" x14ac:dyDescent="0.2">
      <c r="AD6027">
        <f t="shared" si="403"/>
        <v>6025</v>
      </c>
      <c r="AE6027">
        <f t="shared" si="402"/>
        <v>1.0348174626472824E-7</v>
      </c>
      <c r="AF6027">
        <f t="shared" si="404"/>
        <v>6.4572609669190395E-5</v>
      </c>
      <c r="AG6027">
        <f t="shared" si="405"/>
        <v>6.234775212449877E-4</v>
      </c>
    </row>
    <row r="6028" spans="30:33" x14ac:dyDescent="0.2">
      <c r="AD6028">
        <f t="shared" si="403"/>
        <v>6026</v>
      </c>
      <c r="AE6028">
        <f t="shared" si="402"/>
        <v>1.0331617547070468E-7</v>
      </c>
      <c r="AF6028">
        <f t="shared" si="404"/>
        <v>6.4469293493719693E-5</v>
      </c>
      <c r="AG6028">
        <f t="shared" si="405"/>
        <v>6.2258327338646636E-4</v>
      </c>
    </row>
    <row r="6029" spans="30:33" x14ac:dyDescent="0.2">
      <c r="AD6029">
        <f t="shared" si="403"/>
        <v>6027</v>
      </c>
      <c r="AE6029">
        <f t="shared" si="402"/>
        <v>1.0315086958995156E-7</v>
      </c>
      <c r="AF6029">
        <f t="shared" si="404"/>
        <v>6.4366142624129737E-5</v>
      </c>
      <c r="AG6029">
        <f t="shared" si="405"/>
        <v>6.2169029101863805E-4</v>
      </c>
    </row>
    <row r="6030" spans="30:33" x14ac:dyDescent="0.2">
      <c r="AD6030">
        <f t="shared" si="403"/>
        <v>6028</v>
      </c>
      <c r="AE6030">
        <f t="shared" si="402"/>
        <v>1.0298582819860763E-7</v>
      </c>
      <c r="AF6030">
        <f t="shared" si="404"/>
        <v>6.4263156795931129E-5</v>
      </c>
      <c r="AG6030">
        <f t="shared" si="405"/>
        <v>6.2079857238120676E-4</v>
      </c>
    </row>
    <row r="6031" spans="30:33" x14ac:dyDescent="0.2">
      <c r="AD6031">
        <f t="shared" si="403"/>
        <v>6029</v>
      </c>
      <c r="AE6031">
        <f t="shared" si="402"/>
        <v>1.0282105087348985E-7</v>
      </c>
      <c r="AF6031">
        <f t="shared" si="404"/>
        <v>6.4160335745057633E-5</v>
      </c>
      <c r="AG6031">
        <f t="shared" si="405"/>
        <v>6.1990811571627029E-4</v>
      </c>
    </row>
    <row r="6032" spans="30:33" x14ac:dyDescent="0.2">
      <c r="AD6032">
        <f t="shared" si="403"/>
        <v>6030</v>
      </c>
      <c r="AE6032">
        <f t="shared" si="402"/>
        <v>1.0265653719209225E-7</v>
      </c>
      <c r="AF6032">
        <f t="shared" si="404"/>
        <v>6.4057679207865542E-5</v>
      </c>
      <c r="AG6032">
        <f t="shared" si="405"/>
        <v>6.1901891926831624E-4</v>
      </c>
    </row>
    <row r="6033" spans="30:33" x14ac:dyDescent="0.2">
      <c r="AD6033">
        <f t="shared" si="403"/>
        <v>6031</v>
      </c>
      <c r="AE6033">
        <f t="shared" si="402"/>
        <v>1.0249228673258492E-7</v>
      </c>
      <c r="AF6033">
        <f t="shared" si="404"/>
        <v>6.3955186921132957E-5</v>
      </c>
      <c r="AG6033">
        <f t="shared" si="405"/>
        <v>6.1813098128421962E-4</v>
      </c>
    </row>
    <row r="6034" spans="30:33" x14ac:dyDescent="0.2">
      <c r="AD6034">
        <f t="shared" si="403"/>
        <v>6032</v>
      </c>
      <c r="AE6034">
        <f t="shared" si="402"/>
        <v>1.0232829907381278E-7</v>
      </c>
      <c r="AF6034">
        <f t="shared" si="404"/>
        <v>6.3852858622059138E-5</v>
      </c>
      <c r="AG6034">
        <f t="shared" si="405"/>
        <v>6.1724430001323873E-4</v>
      </c>
    </row>
    <row r="6035" spans="30:33" x14ac:dyDescent="0.2">
      <c r="AD6035">
        <f t="shared" si="403"/>
        <v>6033</v>
      </c>
      <c r="AE6035">
        <f t="shared" ref="AE6035:AE6098" si="406">AF6034*$AE$3</f>
        <v>1.0216457379529467E-7</v>
      </c>
      <c r="AF6035">
        <f t="shared" si="404"/>
        <v>6.3750694048263839E-5</v>
      </c>
      <c r="AG6035">
        <f t="shared" si="405"/>
        <v>6.1635887370701278E-4</v>
      </c>
    </row>
    <row r="6036" spans="30:33" x14ac:dyDescent="0.2">
      <c r="AD6036">
        <f t="shared" si="403"/>
        <v>6034</v>
      </c>
      <c r="AE6036">
        <f t="shared" si="406"/>
        <v>1.0200111047722219E-7</v>
      </c>
      <c r="AF6036">
        <f t="shared" si="404"/>
        <v>6.3648692937786616E-5</v>
      </c>
      <c r="AG6036">
        <f t="shared" si="405"/>
        <v>6.1547470061955865E-4</v>
      </c>
    </row>
    <row r="6037" spans="30:33" x14ac:dyDescent="0.2">
      <c r="AD6037">
        <f t="shared" si="403"/>
        <v>6035</v>
      </c>
      <c r="AE6037">
        <f t="shared" si="406"/>
        <v>1.0183790870045863E-7</v>
      </c>
      <c r="AF6037">
        <f t="shared" si="404"/>
        <v>6.3546855029086153E-5</v>
      </c>
      <c r="AG6037">
        <f t="shared" si="405"/>
        <v>6.1459177900726782E-4</v>
      </c>
    </row>
    <row r="6038" spans="30:33" x14ac:dyDescent="0.2">
      <c r="AD6038">
        <f t="shared" si="403"/>
        <v>6036</v>
      </c>
      <c r="AE6038">
        <f t="shared" si="406"/>
        <v>1.0167496804653789E-7</v>
      </c>
      <c r="AF6038">
        <f t="shared" si="404"/>
        <v>6.3445180061039605E-5</v>
      </c>
      <c r="AG6038">
        <f t="shared" si="405"/>
        <v>6.137101071289027E-4</v>
      </c>
    </row>
    <row r="6039" spans="30:33" x14ac:dyDescent="0.2">
      <c r="AD6039">
        <f t="shared" si="403"/>
        <v>6037</v>
      </c>
      <c r="AE6039">
        <f t="shared" si="406"/>
        <v>1.0151228809766342E-7</v>
      </c>
      <c r="AF6039">
        <f t="shared" si="404"/>
        <v>6.3343667772941943E-5</v>
      </c>
      <c r="AG6039">
        <f t="shared" si="405"/>
        <v>6.1282968324559406E-4</v>
      </c>
    </row>
    <row r="6040" spans="30:33" x14ac:dyDescent="0.2">
      <c r="AD6040">
        <f t="shared" si="403"/>
        <v>6038</v>
      </c>
      <c r="AE6040">
        <f t="shared" si="406"/>
        <v>1.0134986843670716E-7</v>
      </c>
      <c r="AF6040">
        <f t="shared" si="404"/>
        <v>6.324231790450524E-5</v>
      </c>
      <c r="AG6040">
        <f t="shared" si="405"/>
        <v>6.1195050562083784E-4</v>
      </c>
    </row>
    <row r="6041" spans="30:33" x14ac:dyDescent="0.2">
      <c r="AD6041">
        <f t="shared" si="403"/>
        <v>6039</v>
      </c>
      <c r="AE6041">
        <f t="shared" si="406"/>
        <v>1.0118770864720843E-7</v>
      </c>
      <c r="AF6041">
        <f t="shared" si="404"/>
        <v>6.3141130195858025E-5</v>
      </c>
      <c r="AG6041">
        <f t="shared" si="405"/>
        <v>6.1107257252049167E-4</v>
      </c>
    </row>
    <row r="6042" spans="30:33" x14ac:dyDescent="0.2">
      <c r="AD6042">
        <f t="shared" si="403"/>
        <v>6040</v>
      </c>
      <c r="AE6042">
        <f t="shared" si="406"/>
        <v>1.0102580831337289E-7</v>
      </c>
      <c r="AF6042">
        <f t="shared" si="404"/>
        <v>6.3040104387544649E-5</v>
      </c>
      <c r="AG6042">
        <f t="shared" si="405"/>
        <v>6.1019588221277224E-4</v>
      </c>
    </row>
    <row r="6043" spans="30:33" x14ac:dyDescent="0.2">
      <c r="AD6043">
        <f t="shared" si="403"/>
        <v>6041</v>
      </c>
      <c r="AE6043">
        <f t="shared" si="406"/>
        <v>1.0086416702007148E-7</v>
      </c>
      <c r="AF6043">
        <f t="shared" si="404"/>
        <v>6.2939240220524572E-5</v>
      </c>
      <c r="AG6043">
        <f t="shared" si="405"/>
        <v>6.0932043296825185E-4</v>
      </c>
    </row>
    <row r="6044" spans="30:33" x14ac:dyDescent="0.2">
      <c r="AD6044">
        <f t="shared" si="403"/>
        <v>6042</v>
      </c>
      <c r="AE6044">
        <f t="shared" si="406"/>
        <v>1.0070278435283937E-7</v>
      </c>
      <c r="AF6044">
        <f t="shared" si="404"/>
        <v>6.2838537436171735E-5</v>
      </c>
      <c r="AG6044">
        <f t="shared" si="405"/>
        <v>6.0844622305985543E-4</v>
      </c>
    </row>
    <row r="6045" spans="30:33" x14ac:dyDescent="0.2">
      <c r="AD6045">
        <f t="shared" si="403"/>
        <v>6043</v>
      </c>
      <c r="AE6045">
        <f t="shared" si="406"/>
        <v>1.0054165989787482E-7</v>
      </c>
      <c r="AF6045">
        <f t="shared" si="404"/>
        <v>6.2737995776273862E-5</v>
      </c>
      <c r="AG6045">
        <f t="shared" si="405"/>
        <v>6.0757325076285756E-4</v>
      </c>
    </row>
    <row r="6046" spans="30:33" x14ac:dyDescent="0.2">
      <c r="AD6046">
        <f t="shared" si="403"/>
        <v>6044</v>
      </c>
      <c r="AE6046">
        <f t="shared" si="406"/>
        <v>1.0038079324203823E-7</v>
      </c>
      <c r="AF6046">
        <f t="shared" si="404"/>
        <v>6.2637614983031815E-5</v>
      </c>
      <c r="AG6046">
        <f t="shared" si="405"/>
        <v>6.0670151435487907E-4</v>
      </c>
    </row>
    <row r="6047" spans="30:33" x14ac:dyDescent="0.2">
      <c r="AD6047">
        <f t="shared" si="403"/>
        <v>6045</v>
      </c>
      <c r="AE6047">
        <f t="shared" si="406"/>
        <v>1.0022018397285095E-7</v>
      </c>
      <c r="AF6047">
        <f t="shared" si="404"/>
        <v>6.2537394799058965E-5</v>
      </c>
      <c r="AG6047">
        <f t="shared" si="405"/>
        <v>6.0583101211588396E-4</v>
      </c>
    </row>
    <row r="6048" spans="30:33" x14ac:dyDescent="0.2">
      <c r="AD6048">
        <f t="shared" si="403"/>
        <v>6046</v>
      </c>
      <c r="AE6048">
        <f t="shared" si="406"/>
        <v>1.0005983167849439E-7</v>
      </c>
      <c r="AF6048">
        <f t="shared" si="404"/>
        <v>6.2437334967380465E-5</v>
      </c>
      <c r="AG6048">
        <f t="shared" si="405"/>
        <v>6.0496174232817712E-4</v>
      </c>
    </row>
    <row r="6049" spans="30:33" x14ac:dyDescent="0.2">
      <c r="AD6049">
        <f t="shared" si="403"/>
        <v>6047</v>
      </c>
      <c r="AE6049">
        <f t="shared" si="406"/>
        <v>9.9899735947808791E-8</v>
      </c>
      <c r="AF6049">
        <f t="shared" si="404"/>
        <v>6.233743523143265E-5</v>
      </c>
      <c r="AG6049">
        <f t="shared" si="405"/>
        <v>6.0409370327639978E-4</v>
      </c>
    </row>
    <row r="6050" spans="30:33" x14ac:dyDescent="0.2">
      <c r="AD6050">
        <f t="shared" si="403"/>
        <v>6048</v>
      </c>
      <c r="AE6050">
        <f t="shared" si="406"/>
        <v>9.9739896370292283E-8</v>
      </c>
      <c r="AF6050">
        <f t="shared" si="404"/>
        <v>6.2237695335062349E-5</v>
      </c>
      <c r="AG6050">
        <f t="shared" si="405"/>
        <v>6.032268932475277E-4</v>
      </c>
    </row>
    <row r="6051" spans="30:33" x14ac:dyDescent="0.2">
      <c r="AD6051">
        <f t="shared" ref="AD6051:AD6114" si="407">AD6050+1</f>
        <v>6049</v>
      </c>
      <c r="AE6051">
        <f t="shared" si="406"/>
        <v>9.9580312536099807E-8</v>
      </c>
      <c r="AF6051">
        <f t="shared" ref="AF6051:AF6114" si="408">AF6050*$AF$3</f>
        <v>6.2138115022526247E-5</v>
      </c>
      <c r="AG6051">
        <f t="shared" ref="AG6051:AG6114" si="409">AD6051*AE6051</f>
        <v>6.0236131053086777E-4</v>
      </c>
    </row>
    <row r="6052" spans="30:33" x14ac:dyDescent="0.2">
      <c r="AD6052">
        <f t="shared" si="407"/>
        <v>6050</v>
      </c>
      <c r="AE6052">
        <f t="shared" si="406"/>
        <v>9.9420984036042042E-8</v>
      </c>
      <c r="AF6052">
        <f t="shared" si="408"/>
        <v>6.2038694038490203E-5</v>
      </c>
      <c r="AG6052">
        <f t="shared" si="409"/>
        <v>6.0149695341805433E-4</v>
      </c>
    </row>
    <row r="6053" spans="30:33" x14ac:dyDescent="0.2">
      <c r="AD6053">
        <f t="shared" si="407"/>
        <v>6051</v>
      </c>
      <c r="AE6053">
        <f t="shared" si="406"/>
        <v>9.9261910461584368E-8</v>
      </c>
      <c r="AF6053">
        <f t="shared" si="408"/>
        <v>6.1939432128028623E-5</v>
      </c>
      <c r="AG6053">
        <f t="shared" si="409"/>
        <v>6.0063382020304702E-4</v>
      </c>
    </row>
    <row r="6054" spans="30:33" x14ac:dyDescent="0.2">
      <c r="AD6054">
        <f t="shared" si="407"/>
        <v>6052</v>
      </c>
      <c r="AE6054">
        <f t="shared" si="406"/>
        <v>9.9103091404845839E-8</v>
      </c>
      <c r="AF6054">
        <f t="shared" si="408"/>
        <v>6.1840329036623771E-5</v>
      </c>
      <c r="AG6054">
        <f t="shared" si="409"/>
        <v>5.9977190918212697E-4</v>
      </c>
    </row>
    <row r="6055" spans="30:33" x14ac:dyDescent="0.2">
      <c r="AD6055">
        <f t="shared" si="407"/>
        <v>6053</v>
      </c>
      <c r="AE6055">
        <f t="shared" si="406"/>
        <v>9.8944526458598082E-8</v>
      </c>
      <c r="AF6055">
        <f t="shared" si="408"/>
        <v>6.1741384510165167E-5</v>
      </c>
      <c r="AG6055">
        <f t="shared" si="409"/>
        <v>5.9891121865389418E-4</v>
      </c>
    </row>
    <row r="6056" spans="30:33" x14ac:dyDescent="0.2">
      <c r="AD6056">
        <f t="shared" si="407"/>
        <v>6054</v>
      </c>
      <c r="AE6056">
        <f t="shared" si="406"/>
        <v>9.8786215216264314E-8</v>
      </c>
      <c r="AF6056">
        <f t="shared" si="408"/>
        <v>6.1642598294948906E-5</v>
      </c>
      <c r="AG6056">
        <f t="shared" si="409"/>
        <v>5.9805174691926412E-4</v>
      </c>
    </row>
    <row r="6057" spans="30:33" x14ac:dyDescent="0.2">
      <c r="AD6057">
        <f t="shared" si="407"/>
        <v>6055</v>
      </c>
      <c r="AE6057">
        <f t="shared" si="406"/>
        <v>9.8628157271918291E-8</v>
      </c>
      <c r="AF6057">
        <f t="shared" si="408"/>
        <v>6.1543970137676983E-5</v>
      </c>
      <c r="AG6057">
        <f t="shared" si="409"/>
        <v>5.9719349228146525E-4</v>
      </c>
    </row>
    <row r="6058" spans="30:33" x14ac:dyDescent="0.2">
      <c r="AD6058">
        <f t="shared" si="407"/>
        <v>6056</v>
      </c>
      <c r="AE6058">
        <f t="shared" si="406"/>
        <v>9.8470352220283214E-8</v>
      </c>
      <c r="AF6058">
        <f t="shared" si="408"/>
        <v>6.1445499785456692E-5</v>
      </c>
      <c r="AG6058">
        <f t="shared" si="409"/>
        <v>5.9633645304603519E-4</v>
      </c>
    </row>
    <row r="6059" spans="30:33" x14ac:dyDescent="0.2">
      <c r="AD6059">
        <f t="shared" si="407"/>
        <v>6057</v>
      </c>
      <c r="AE6059">
        <f t="shared" si="406"/>
        <v>9.8312799656730757E-8</v>
      </c>
      <c r="AF6059">
        <f t="shared" si="408"/>
        <v>6.1347186985799952E-5</v>
      </c>
      <c r="AG6059">
        <f t="shared" si="409"/>
        <v>5.954806275208182E-4</v>
      </c>
    </row>
    <row r="6060" spans="30:33" x14ac:dyDescent="0.2">
      <c r="AD6060">
        <f t="shared" si="407"/>
        <v>6058</v>
      </c>
      <c r="AE6060">
        <f t="shared" si="406"/>
        <v>9.8155499177279964E-8</v>
      </c>
      <c r="AF6060">
        <f t="shared" si="408"/>
        <v>6.1249031486622672E-5</v>
      </c>
      <c r="AG6060">
        <f t="shared" si="409"/>
        <v>5.9462601401596201E-4</v>
      </c>
    </row>
    <row r="6061" spans="30:33" x14ac:dyDescent="0.2">
      <c r="AD6061">
        <f t="shared" si="407"/>
        <v>6059</v>
      </c>
      <c r="AE6061">
        <f t="shared" si="406"/>
        <v>9.7998450378596324E-8</v>
      </c>
      <c r="AF6061">
        <f t="shared" si="408"/>
        <v>6.1151033036244067E-5</v>
      </c>
      <c r="AG6061">
        <f t="shared" si="409"/>
        <v>5.9377261084391517E-4</v>
      </c>
    </row>
    <row r="6062" spans="30:33" x14ac:dyDescent="0.2">
      <c r="AD6062">
        <f t="shared" si="407"/>
        <v>6060</v>
      </c>
      <c r="AE6062">
        <f t="shared" si="406"/>
        <v>9.7841652857990554E-8</v>
      </c>
      <c r="AF6062">
        <f t="shared" si="408"/>
        <v>6.1053191383386067E-5</v>
      </c>
      <c r="AG6062">
        <f t="shared" si="409"/>
        <v>5.9292041631942276E-4</v>
      </c>
    </row>
    <row r="6063" spans="30:33" x14ac:dyDescent="0.2">
      <c r="AD6063">
        <f t="shared" si="407"/>
        <v>6061</v>
      </c>
      <c r="AE6063">
        <f t="shared" si="406"/>
        <v>9.7685106213417751E-8</v>
      </c>
      <c r="AF6063">
        <f t="shared" si="408"/>
        <v>6.0955506277172646E-5</v>
      </c>
      <c r="AG6063">
        <f t="shared" si="409"/>
        <v>5.9206942875952503E-4</v>
      </c>
    </row>
    <row r="6064" spans="30:33" x14ac:dyDescent="0.2">
      <c r="AD6064">
        <f t="shared" si="407"/>
        <v>6062</v>
      </c>
      <c r="AE6064">
        <f t="shared" si="406"/>
        <v>9.752881004347628E-8</v>
      </c>
      <c r="AF6064">
        <f t="shared" si="408"/>
        <v>6.0857977467129166E-5</v>
      </c>
      <c r="AG6064">
        <f t="shared" si="409"/>
        <v>5.9121964648355325E-4</v>
      </c>
    </row>
    <row r="6065" spans="30:33" x14ac:dyDescent="0.2">
      <c r="AD6065">
        <f t="shared" si="407"/>
        <v>6063</v>
      </c>
      <c r="AE6065">
        <f t="shared" si="406"/>
        <v>9.7372763947406704E-8</v>
      </c>
      <c r="AF6065">
        <f t="shared" si="408"/>
        <v>6.0760604703181755E-5</v>
      </c>
      <c r="AG6065">
        <f t="shared" si="409"/>
        <v>5.9037106781312688E-4</v>
      </c>
    </row>
    <row r="6066" spans="30:33" x14ac:dyDescent="0.2">
      <c r="AD6066">
        <f t="shared" si="407"/>
        <v>6064</v>
      </c>
      <c r="AE6066">
        <f t="shared" si="406"/>
        <v>9.7216967525090854E-8</v>
      </c>
      <c r="AF6066">
        <f t="shared" si="408"/>
        <v>6.0663387735656663E-5</v>
      </c>
      <c r="AG6066">
        <f t="shared" si="409"/>
        <v>5.8952369107215089E-4</v>
      </c>
    </row>
    <row r="6067" spans="30:33" x14ac:dyDescent="0.2">
      <c r="AD6067">
        <f t="shared" si="407"/>
        <v>6065</v>
      </c>
      <c r="AE6067">
        <f t="shared" si="406"/>
        <v>9.7061420377050707E-8</v>
      </c>
      <c r="AF6067">
        <f t="shared" si="408"/>
        <v>6.0566326315279609E-5</v>
      </c>
      <c r="AG6067">
        <f t="shared" si="409"/>
        <v>5.8867751458681252E-4</v>
      </c>
    </row>
    <row r="6068" spans="30:33" x14ac:dyDescent="0.2">
      <c r="AD6068">
        <f t="shared" si="407"/>
        <v>6066</v>
      </c>
      <c r="AE6068">
        <f t="shared" si="406"/>
        <v>9.6906122104447421E-8</v>
      </c>
      <c r="AF6068">
        <f t="shared" si="408"/>
        <v>6.0469420193175156E-5</v>
      </c>
      <c r="AG6068">
        <f t="shared" si="409"/>
        <v>5.8783253668557808E-4</v>
      </c>
    </row>
    <row r="6069" spans="30:33" x14ac:dyDescent="0.2">
      <c r="AD6069">
        <f t="shared" si="407"/>
        <v>6067</v>
      </c>
      <c r="AE6069">
        <f t="shared" si="406"/>
        <v>9.6751072309080298E-8</v>
      </c>
      <c r="AF6069">
        <f t="shared" si="408"/>
        <v>6.0372669120866073E-5</v>
      </c>
      <c r="AG6069">
        <f t="shared" si="409"/>
        <v>5.8698875569919017E-4</v>
      </c>
    </row>
    <row r="6070" spans="30:33" x14ac:dyDescent="0.2">
      <c r="AD6070">
        <f t="shared" si="407"/>
        <v>6068</v>
      </c>
      <c r="AE6070">
        <f t="shared" si="406"/>
        <v>9.6596270593385755E-8</v>
      </c>
      <c r="AF6070">
        <f t="shared" si="408"/>
        <v>6.0276072850272686E-5</v>
      </c>
      <c r="AG6070">
        <f t="shared" si="409"/>
        <v>5.8614616996066475E-4</v>
      </c>
    </row>
    <row r="6071" spans="30:33" x14ac:dyDescent="0.2">
      <c r="AD6071">
        <f t="shared" si="407"/>
        <v>6069</v>
      </c>
      <c r="AE6071">
        <f t="shared" si="406"/>
        <v>9.6441716560436345E-8</v>
      </c>
      <c r="AF6071">
        <f t="shared" si="408"/>
        <v>6.0179631133712249E-5</v>
      </c>
      <c r="AG6071">
        <f t="shared" si="409"/>
        <v>5.853047778052882E-4</v>
      </c>
    </row>
    <row r="6072" spans="30:33" x14ac:dyDescent="0.2">
      <c r="AD6072">
        <f t="shared" si="407"/>
        <v>6070</v>
      </c>
      <c r="AE6072">
        <f t="shared" si="406"/>
        <v>9.6287409813939643E-8</v>
      </c>
      <c r="AF6072">
        <f t="shared" si="408"/>
        <v>6.008334372389831E-5</v>
      </c>
      <c r="AG6072">
        <f t="shared" si="409"/>
        <v>5.8446457757061366E-4</v>
      </c>
    </row>
    <row r="6073" spans="30:33" x14ac:dyDescent="0.2">
      <c r="AD6073">
        <f t="shared" si="407"/>
        <v>6071</v>
      </c>
      <c r="AE6073">
        <f t="shared" si="406"/>
        <v>9.6133349958237335E-8</v>
      </c>
      <c r="AF6073">
        <f t="shared" si="408"/>
        <v>5.998721037394007E-5</v>
      </c>
      <c r="AG6073">
        <f t="shared" si="409"/>
        <v>5.8362556759645882E-4</v>
      </c>
    </row>
    <row r="6074" spans="30:33" x14ac:dyDescent="0.2">
      <c r="AD6074">
        <f t="shared" si="407"/>
        <v>6072</v>
      </c>
      <c r="AE6074">
        <f t="shared" si="406"/>
        <v>9.5979536598304158E-8</v>
      </c>
      <c r="AF6074">
        <f t="shared" si="408"/>
        <v>5.9891230837341761E-5</v>
      </c>
      <c r="AG6074">
        <f t="shared" si="409"/>
        <v>5.8278774622490281E-4</v>
      </c>
    </row>
    <row r="6075" spans="30:33" x14ac:dyDescent="0.2">
      <c r="AD6075">
        <f t="shared" si="407"/>
        <v>6073</v>
      </c>
      <c r="AE6075">
        <f t="shared" si="406"/>
        <v>9.5825969339746855E-8</v>
      </c>
      <c r="AF6075">
        <f t="shared" si="408"/>
        <v>5.9795404868002011E-5</v>
      </c>
      <c r="AG6075">
        <f t="shared" si="409"/>
        <v>5.8195111180028261E-4</v>
      </c>
    </row>
    <row r="6076" spans="30:33" x14ac:dyDescent="0.2">
      <c r="AD6076">
        <f t="shared" si="407"/>
        <v>6074</v>
      </c>
      <c r="AE6076">
        <f t="shared" si="406"/>
        <v>9.5672647788803259E-8</v>
      </c>
      <c r="AF6076">
        <f t="shared" si="408"/>
        <v>5.9699732220213206E-5</v>
      </c>
      <c r="AG6076">
        <f t="shared" si="409"/>
        <v>5.81115662669191E-4</v>
      </c>
    </row>
    <row r="6077" spans="30:33" x14ac:dyDescent="0.2">
      <c r="AD6077">
        <f t="shared" si="407"/>
        <v>6075</v>
      </c>
      <c r="AE6077">
        <f t="shared" si="406"/>
        <v>9.5519571552341175E-8</v>
      </c>
      <c r="AF6077">
        <f t="shared" si="408"/>
        <v>5.960421264866086E-5</v>
      </c>
      <c r="AG6077">
        <f t="shared" si="409"/>
        <v>5.8028139718047263E-4</v>
      </c>
    </row>
    <row r="6078" spans="30:33" x14ac:dyDescent="0.2">
      <c r="AD6078">
        <f t="shared" si="407"/>
        <v>6076</v>
      </c>
      <c r="AE6078">
        <f t="shared" si="406"/>
        <v>9.5366740237857419E-8</v>
      </c>
      <c r="AF6078">
        <f t="shared" si="408"/>
        <v>5.9508845908423E-5</v>
      </c>
      <c r="AG6078">
        <f t="shared" si="409"/>
        <v>5.7944831368522166E-4</v>
      </c>
    </row>
    <row r="6079" spans="30:33" x14ac:dyDescent="0.2">
      <c r="AD6079">
        <f t="shared" si="407"/>
        <v>6077</v>
      </c>
      <c r="AE6079">
        <f t="shared" si="406"/>
        <v>9.5214153453476844E-8</v>
      </c>
      <c r="AF6079">
        <f t="shared" si="408"/>
        <v>5.941363175496952E-5</v>
      </c>
      <c r="AG6079">
        <f t="shared" si="409"/>
        <v>5.7861641053677873E-4</v>
      </c>
    </row>
    <row r="6080" spans="30:33" x14ac:dyDescent="0.2">
      <c r="AD6080">
        <f t="shared" si="407"/>
        <v>6078</v>
      </c>
      <c r="AE6080">
        <f t="shared" si="406"/>
        <v>9.5061810807951277E-8</v>
      </c>
      <c r="AF6080">
        <f t="shared" si="408"/>
        <v>5.9318569944161565E-5</v>
      </c>
      <c r="AG6080">
        <f t="shared" si="409"/>
        <v>5.7778568609072789E-4</v>
      </c>
    </row>
    <row r="6081" spans="30:33" x14ac:dyDescent="0.2">
      <c r="AD6081">
        <f t="shared" si="407"/>
        <v>6079</v>
      </c>
      <c r="AE6081">
        <f t="shared" si="406"/>
        <v>9.4909711910658546E-8</v>
      </c>
      <c r="AF6081">
        <f t="shared" si="408"/>
        <v>5.9223660232250902E-5</v>
      </c>
      <c r="AG6081">
        <f t="shared" si="409"/>
        <v>5.7695613870489327E-4</v>
      </c>
    </row>
    <row r="6082" spans="30:33" x14ac:dyDescent="0.2">
      <c r="AD6082">
        <f t="shared" si="407"/>
        <v>6080</v>
      </c>
      <c r="AE6082">
        <f t="shared" si="406"/>
        <v>9.4757856371601481E-8</v>
      </c>
      <c r="AF6082">
        <f t="shared" si="408"/>
        <v>5.9128902375879301E-5</v>
      </c>
      <c r="AG6082">
        <f t="shared" si="409"/>
        <v>5.7612776673933701E-4</v>
      </c>
    </row>
    <row r="6083" spans="30:33" x14ac:dyDescent="0.2">
      <c r="AD6083">
        <f t="shared" si="407"/>
        <v>6081</v>
      </c>
      <c r="AE6083">
        <f t="shared" si="406"/>
        <v>9.4606243801406924E-8</v>
      </c>
      <c r="AF6083">
        <f t="shared" si="408"/>
        <v>5.9034296132077889E-5</v>
      </c>
      <c r="AG6083">
        <f t="shared" si="409"/>
        <v>5.7530056855635548E-4</v>
      </c>
    </row>
    <row r="6084" spans="30:33" x14ac:dyDescent="0.2">
      <c r="AD6084">
        <f t="shared" si="407"/>
        <v>6082</v>
      </c>
      <c r="AE6084">
        <f t="shared" si="406"/>
        <v>9.4454873811324669E-8</v>
      </c>
      <c r="AF6084">
        <f t="shared" si="408"/>
        <v>5.8939841258266559E-5</v>
      </c>
      <c r="AG6084">
        <f t="shared" si="409"/>
        <v>5.7447454252047662E-4</v>
      </c>
    </row>
    <row r="6085" spans="30:33" x14ac:dyDescent="0.2">
      <c r="AD6085">
        <f t="shared" si="407"/>
        <v>6083</v>
      </c>
      <c r="AE6085">
        <f t="shared" si="406"/>
        <v>9.4303746013226539E-8</v>
      </c>
      <c r="AF6085">
        <f t="shared" si="408"/>
        <v>5.8845537512253331E-5</v>
      </c>
      <c r="AG6085">
        <f t="shared" si="409"/>
        <v>5.7364968699845701E-4</v>
      </c>
    </row>
    <row r="6086" spans="30:33" x14ac:dyDescent="0.2">
      <c r="AD6086">
        <f t="shared" si="407"/>
        <v>6084</v>
      </c>
      <c r="AE6086">
        <f t="shared" si="406"/>
        <v>9.4152860019605376E-8</v>
      </c>
      <c r="AF6086">
        <f t="shared" si="408"/>
        <v>5.8751384652233724E-5</v>
      </c>
      <c r="AG6086">
        <f t="shared" si="409"/>
        <v>5.7282600035927914E-4</v>
      </c>
    </row>
    <row r="6087" spans="30:33" x14ac:dyDescent="0.2">
      <c r="AD6087">
        <f t="shared" si="407"/>
        <v>6085</v>
      </c>
      <c r="AE6087">
        <f t="shared" si="406"/>
        <v>9.4002215443573998E-8</v>
      </c>
      <c r="AF6087">
        <f t="shared" si="408"/>
        <v>5.8657382436790147E-5</v>
      </c>
      <c r="AG6087">
        <f t="shared" si="409"/>
        <v>5.7200348097414774E-4</v>
      </c>
    </row>
    <row r="6088" spans="30:33" x14ac:dyDescent="0.2">
      <c r="AD6088">
        <f t="shared" si="407"/>
        <v>6086</v>
      </c>
      <c r="AE6088">
        <f t="shared" si="406"/>
        <v>9.3851811898864271E-8</v>
      </c>
      <c r="AF6088">
        <f t="shared" si="408"/>
        <v>5.8563530624891277E-5</v>
      </c>
      <c r="AG6088">
        <f t="shared" si="409"/>
        <v>5.7118212721648793E-4</v>
      </c>
    </row>
    <row r="6089" spans="30:33" x14ac:dyDescent="0.2">
      <c r="AD6089">
        <f t="shared" si="407"/>
        <v>6087</v>
      </c>
      <c r="AE6089">
        <f t="shared" si="406"/>
        <v>9.3701648999826092E-8</v>
      </c>
      <c r="AF6089">
        <f t="shared" si="408"/>
        <v>5.846982897589145E-5</v>
      </c>
      <c r="AG6089">
        <f t="shared" si="409"/>
        <v>5.7036193746194143E-4</v>
      </c>
    </row>
    <row r="6090" spans="30:33" x14ac:dyDescent="0.2">
      <c r="AD6090">
        <f t="shared" si="407"/>
        <v>6088</v>
      </c>
      <c r="AE6090">
        <f t="shared" si="406"/>
        <v>9.3551726361426366E-8</v>
      </c>
      <c r="AF6090">
        <f t="shared" si="408"/>
        <v>5.837627724953002E-5</v>
      </c>
      <c r="AG6090">
        <f t="shared" si="409"/>
        <v>5.6954291008836375E-4</v>
      </c>
    </row>
    <row r="6091" spans="30:33" x14ac:dyDescent="0.2">
      <c r="AD6091">
        <f t="shared" si="407"/>
        <v>6089</v>
      </c>
      <c r="AE6091">
        <f t="shared" si="406"/>
        <v>9.3402043599248072E-8</v>
      </c>
      <c r="AF6091">
        <f t="shared" si="408"/>
        <v>5.8282875205930768E-5</v>
      </c>
      <c r="AG6091">
        <f t="shared" si="409"/>
        <v>5.6872504347582154E-4</v>
      </c>
    </row>
    <row r="6092" spans="30:33" x14ac:dyDescent="0.2">
      <c r="AD6092">
        <f t="shared" si="407"/>
        <v>6090</v>
      </c>
      <c r="AE6092">
        <f t="shared" si="406"/>
        <v>9.3252600329489265E-8</v>
      </c>
      <c r="AF6092">
        <f t="shared" si="408"/>
        <v>5.8189622605601279E-5</v>
      </c>
      <c r="AG6092">
        <f t="shared" si="409"/>
        <v>5.6790833600658963E-4</v>
      </c>
    </row>
    <row r="6093" spans="30:33" x14ac:dyDescent="0.2">
      <c r="AD6093">
        <f t="shared" si="407"/>
        <v>6091</v>
      </c>
      <c r="AE6093">
        <f t="shared" si="406"/>
        <v>9.3103396168962086E-8</v>
      </c>
      <c r="AF6093">
        <f t="shared" si="408"/>
        <v>5.8096519209432312E-5</v>
      </c>
      <c r="AG6093">
        <f t="shared" si="409"/>
        <v>5.6709278606514803E-4</v>
      </c>
    </row>
    <row r="6094" spans="30:33" x14ac:dyDescent="0.2">
      <c r="AD6094">
        <f t="shared" si="407"/>
        <v>6092</v>
      </c>
      <c r="AE6094">
        <f t="shared" si="406"/>
        <v>9.2954430735091744E-8</v>
      </c>
      <c r="AF6094">
        <f t="shared" si="408"/>
        <v>5.8003564778697219E-5</v>
      </c>
      <c r="AG6094">
        <f t="shared" si="409"/>
        <v>5.6627839203817886E-4</v>
      </c>
    </row>
    <row r="6095" spans="30:33" x14ac:dyDescent="0.2">
      <c r="AD6095">
        <f t="shared" si="407"/>
        <v>6093</v>
      </c>
      <c r="AE6095">
        <f t="shared" si="406"/>
        <v>9.2805703645915587E-8</v>
      </c>
      <c r="AF6095">
        <f t="shared" si="408"/>
        <v>5.7910759075051303E-5</v>
      </c>
      <c r="AG6095">
        <f t="shared" si="409"/>
        <v>5.6546515231456365E-4</v>
      </c>
    </row>
    <row r="6096" spans="30:33" x14ac:dyDescent="0.2">
      <c r="AD6096">
        <f t="shared" si="407"/>
        <v>6094</v>
      </c>
      <c r="AE6096">
        <f t="shared" si="406"/>
        <v>9.2657214520082123E-8</v>
      </c>
      <c r="AF6096">
        <f t="shared" si="408"/>
        <v>5.7818101860531221E-5</v>
      </c>
      <c r="AG6096">
        <f t="shared" si="409"/>
        <v>5.6465306528538043E-4</v>
      </c>
    </row>
    <row r="6097" spans="30:33" x14ac:dyDescent="0.2">
      <c r="AD6097">
        <f t="shared" si="407"/>
        <v>6095</v>
      </c>
      <c r="AE6097">
        <f t="shared" si="406"/>
        <v>9.250896297684999E-8</v>
      </c>
      <c r="AF6097">
        <f t="shared" si="408"/>
        <v>5.772559289755437E-5</v>
      </c>
      <c r="AG6097">
        <f t="shared" si="409"/>
        <v>5.6384212934390066E-4</v>
      </c>
    </row>
    <row r="6098" spans="30:33" x14ac:dyDescent="0.2">
      <c r="AD6098">
        <f t="shared" si="407"/>
        <v>6096</v>
      </c>
      <c r="AE6098">
        <f t="shared" si="406"/>
        <v>9.2360948636087027E-8</v>
      </c>
      <c r="AF6098">
        <f t="shared" si="408"/>
        <v>5.7633231948918279E-5</v>
      </c>
      <c r="AG6098">
        <f t="shared" si="409"/>
        <v>5.6303234288558655E-4</v>
      </c>
    </row>
    <row r="6099" spans="30:33" x14ac:dyDescent="0.2">
      <c r="AD6099">
        <f t="shared" si="407"/>
        <v>6097</v>
      </c>
      <c r="AE6099">
        <f t="shared" ref="AE6099:AE6162" si="410">AF6098*$AE$3</f>
        <v>9.2213171118269283E-8</v>
      </c>
      <c r="AF6099">
        <f t="shared" si="408"/>
        <v>5.7541018777800004E-5</v>
      </c>
      <c r="AG6099">
        <f t="shared" si="409"/>
        <v>5.622237043080878E-4</v>
      </c>
    </row>
    <row r="6100" spans="30:33" x14ac:dyDescent="0.2">
      <c r="AD6100">
        <f t="shared" si="407"/>
        <v>6098</v>
      </c>
      <c r="AE6100">
        <f t="shared" si="410"/>
        <v>9.2065630044480049E-8</v>
      </c>
      <c r="AF6100">
        <f t="shared" si="408"/>
        <v>5.7448953147755522E-5</v>
      </c>
      <c r="AG6100">
        <f t="shared" si="409"/>
        <v>5.6141621201123931E-4</v>
      </c>
    </row>
    <row r="6101" spans="30:33" x14ac:dyDescent="0.2">
      <c r="AD6101">
        <f t="shared" si="407"/>
        <v>6099</v>
      </c>
      <c r="AE6101">
        <f t="shared" si="410"/>
        <v>9.1918325036408881E-8</v>
      </c>
      <c r="AF6101">
        <f t="shared" si="408"/>
        <v>5.735703482271911E-5</v>
      </c>
      <c r="AG6101">
        <f t="shared" si="409"/>
        <v>5.6060986439705773E-4</v>
      </c>
    </row>
    <row r="6102" spans="30:33" x14ac:dyDescent="0.2">
      <c r="AD6102">
        <f t="shared" si="407"/>
        <v>6100</v>
      </c>
      <c r="AE6102">
        <f t="shared" si="410"/>
        <v>9.177125571635062E-8</v>
      </c>
      <c r="AF6102">
        <f t="shared" si="408"/>
        <v>5.7265263567002758E-5</v>
      </c>
      <c r="AG6102">
        <f t="shared" si="409"/>
        <v>5.5980465986973883E-4</v>
      </c>
    </row>
    <row r="6103" spans="30:33" x14ac:dyDescent="0.2">
      <c r="AD6103">
        <f t="shared" si="407"/>
        <v>6101</v>
      </c>
      <c r="AE6103">
        <f t="shared" si="410"/>
        <v>9.1624421707204449E-8</v>
      </c>
      <c r="AF6103">
        <f t="shared" si="408"/>
        <v>5.717363914529555E-5</v>
      </c>
      <c r="AG6103">
        <f t="shared" si="409"/>
        <v>5.5900059683565439E-4</v>
      </c>
    </row>
    <row r="6104" spans="30:33" x14ac:dyDescent="0.2">
      <c r="AD6104">
        <f t="shared" si="407"/>
        <v>6102</v>
      </c>
      <c r="AE6104">
        <f t="shared" si="410"/>
        <v>9.147782263247292E-8</v>
      </c>
      <c r="AF6104">
        <f t="shared" si="408"/>
        <v>5.7082161322663073E-5</v>
      </c>
      <c r="AG6104">
        <f t="shared" si="409"/>
        <v>5.581976737033498E-4</v>
      </c>
    </row>
    <row r="6105" spans="30:33" x14ac:dyDescent="0.2">
      <c r="AD6105">
        <f t="shared" si="407"/>
        <v>6103</v>
      </c>
      <c r="AE6105">
        <f t="shared" si="410"/>
        <v>9.1331458116260956E-8</v>
      </c>
      <c r="AF6105">
        <f t="shared" si="408"/>
        <v>5.6990829864546813E-5</v>
      </c>
      <c r="AG6105">
        <f t="shared" si="409"/>
        <v>5.5739588888354058E-4</v>
      </c>
    </row>
    <row r="6106" spans="30:33" x14ac:dyDescent="0.2">
      <c r="AD6106">
        <f t="shared" si="407"/>
        <v>6104</v>
      </c>
      <c r="AE6106">
        <f t="shared" si="410"/>
        <v>9.1185327783274938E-8</v>
      </c>
      <c r="AF6106">
        <f t="shared" si="408"/>
        <v>5.6899644536763539E-5</v>
      </c>
      <c r="AG6106">
        <f t="shared" si="409"/>
        <v>5.5659524078911023E-4</v>
      </c>
    </row>
    <row r="6107" spans="30:33" x14ac:dyDescent="0.2">
      <c r="AD6107">
        <f t="shared" si="407"/>
        <v>6105</v>
      </c>
      <c r="AE6107">
        <f t="shared" si="410"/>
        <v>9.1039431258821704E-8</v>
      </c>
      <c r="AF6107">
        <f t="shared" si="408"/>
        <v>5.6808605105504713E-5</v>
      </c>
      <c r="AG6107">
        <f t="shared" si="409"/>
        <v>5.5579572783510652E-4</v>
      </c>
    </row>
    <row r="6108" spans="30:33" x14ac:dyDescent="0.2">
      <c r="AD6108">
        <f t="shared" si="407"/>
        <v>6106</v>
      </c>
      <c r="AE6108">
        <f t="shared" si="410"/>
        <v>9.0893768168807577E-8</v>
      </c>
      <c r="AF6108">
        <f t="shared" si="408"/>
        <v>5.6717711337335903E-5</v>
      </c>
      <c r="AG6108">
        <f t="shared" si="409"/>
        <v>5.5499734843873902E-4</v>
      </c>
    </row>
    <row r="6109" spans="30:33" x14ac:dyDescent="0.2">
      <c r="AD6109">
        <f t="shared" si="407"/>
        <v>6107</v>
      </c>
      <c r="AE6109">
        <f t="shared" si="410"/>
        <v>9.0748338139737482E-8</v>
      </c>
      <c r="AF6109">
        <f t="shared" si="408"/>
        <v>5.6626962999196163E-5</v>
      </c>
      <c r="AG6109">
        <f t="shared" si="409"/>
        <v>5.5420010101937681E-4</v>
      </c>
    </row>
    <row r="6110" spans="30:33" x14ac:dyDescent="0.2">
      <c r="AD6110">
        <f t="shared" si="407"/>
        <v>6108</v>
      </c>
      <c r="AE6110">
        <f t="shared" si="410"/>
        <v>9.0603140798713899E-8</v>
      </c>
      <c r="AF6110">
        <f t="shared" si="408"/>
        <v>5.6536359858397443E-5</v>
      </c>
      <c r="AG6110">
        <f t="shared" si="409"/>
        <v>5.5340398399854448E-4</v>
      </c>
    </row>
    <row r="6111" spans="30:33" x14ac:dyDescent="0.2">
      <c r="AD6111">
        <f t="shared" si="407"/>
        <v>6109</v>
      </c>
      <c r="AE6111">
        <f t="shared" si="410"/>
        <v>9.045817577343595E-8</v>
      </c>
      <c r="AF6111">
        <f t="shared" si="408"/>
        <v>5.6445901682624005E-5</v>
      </c>
      <c r="AG6111">
        <f t="shared" si="409"/>
        <v>5.5260899579992018E-4</v>
      </c>
    </row>
    <row r="6112" spans="30:33" x14ac:dyDescent="0.2">
      <c r="AD6112">
        <f t="shared" si="407"/>
        <v>6110</v>
      </c>
      <c r="AE6112">
        <f t="shared" si="410"/>
        <v>9.0313442692198446E-8</v>
      </c>
      <c r="AF6112">
        <f t="shared" si="408"/>
        <v>5.6355588239931806E-5</v>
      </c>
      <c r="AG6112">
        <f t="shared" si="409"/>
        <v>5.5181513484933253E-4</v>
      </c>
    </row>
    <row r="6113" spans="30:33" x14ac:dyDescent="0.2">
      <c r="AD6113">
        <f t="shared" si="407"/>
        <v>6111</v>
      </c>
      <c r="AE6113">
        <f t="shared" si="410"/>
        <v>9.0168941183890935E-8</v>
      </c>
      <c r="AF6113">
        <f t="shared" si="408"/>
        <v>5.6265419298747914E-5</v>
      </c>
      <c r="AG6113">
        <f t="shared" si="409"/>
        <v>5.5102239957475747E-4</v>
      </c>
    </row>
    <row r="6114" spans="30:33" x14ac:dyDescent="0.2">
      <c r="AD6114">
        <f t="shared" si="407"/>
        <v>6112</v>
      </c>
      <c r="AE6114">
        <f t="shared" si="410"/>
        <v>9.0024670877996708E-8</v>
      </c>
      <c r="AF6114">
        <f t="shared" si="408"/>
        <v>5.6175394627869916E-5</v>
      </c>
      <c r="AG6114">
        <f t="shared" si="409"/>
        <v>5.502307884063159E-4</v>
      </c>
    </row>
    <row r="6115" spans="30:33" x14ac:dyDescent="0.2">
      <c r="AD6115">
        <f t="shared" ref="AD6115:AD6178" si="411">AD6114+1</f>
        <v>6113</v>
      </c>
      <c r="AE6115">
        <f t="shared" si="410"/>
        <v>8.9880631404591912E-8</v>
      </c>
      <c r="AF6115">
        <f t="shared" ref="AF6115:AF6178" si="412">AF6114*$AF$3</f>
        <v>5.608551399646532E-5</v>
      </c>
      <c r="AG6115">
        <f t="shared" ref="AG6115:AG6178" si="413">AD6115*AE6115</f>
        <v>5.4944029977627032E-4</v>
      </c>
    </row>
    <row r="6116" spans="30:33" x14ac:dyDescent="0.2">
      <c r="AD6116">
        <f t="shared" si="411"/>
        <v>6114</v>
      </c>
      <c r="AE6116">
        <f t="shared" si="410"/>
        <v>8.9736822394344547E-8</v>
      </c>
      <c r="AF6116">
        <f t="shared" si="412"/>
        <v>5.599577717407097E-5</v>
      </c>
      <c r="AG6116">
        <f t="shared" si="413"/>
        <v>5.4865093211902251E-4</v>
      </c>
    </row>
    <row r="6117" spans="30:33" x14ac:dyDescent="0.2">
      <c r="AD6117">
        <f t="shared" si="411"/>
        <v>6115</v>
      </c>
      <c r="AE6117">
        <f t="shared" si="410"/>
        <v>8.959324347851359E-8</v>
      </c>
      <c r="AF6117">
        <f t="shared" si="412"/>
        <v>5.5906183930592453E-5</v>
      </c>
      <c r="AG6117">
        <f t="shared" si="413"/>
        <v>5.4786268387111065E-4</v>
      </c>
    </row>
    <row r="6118" spans="30:33" x14ac:dyDescent="0.2">
      <c r="AD6118">
        <f t="shared" si="411"/>
        <v>6116</v>
      </c>
      <c r="AE6118">
        <f t="shared" si="410"/>
        <v>8.9449894288947962E-8</v>
      </c>
      <c r="AF6118">
        <f t="shared" si="412"/>
        <v>5.5816734036303504E-5</v>
      </c>
      <c r="AG6118">
        <f t="shared" si="413"/>
        <v>5.4707555347120577E-4</v>
      </c>
    </row>
    <row r="6119" spans="30:33" x14ac:dyDescent="0.2">
      <c r="AD6119">
        <f t="shared" si="411"/>
        <v>6117</v>
      </c>
      <c r="AE6119">
        <f t="shared" si="410"/>
        <v>8.9306774458085643E-8</v>
      </c>
      <c r="AF6119">
        <f t="shared" si="412"/>
        <v>5.5727427261845414E-5</v>
      </c>
      <c r="AG6119">
        <f t="shared" si="413"/>
        <v>5.4628953936010989E-4</v>
      </c>
    </row>
    <row r="6120" spans="30:33" x14ac:dyDescent="0.2">
      <c r="AD6120">
        <f t="shared" si="411"/>
        <v>6118</v>
      </c>
      <c r="AE6120">
        <f t="shared" si="410"/>
        <v>8.9163883618952706E-8</v>
      </c>
      <c r="AF6120">
        <f t="shared" si="412"/>
        <v>5.563826337822646E-5</v>
      </c>
      <c r="AG6120">
        <f t="shared" si="413"/>
        <v>5.4550463998075268E-4</v>
      </c>
    </row>
    <row r="6121" spans="30:33" x14ac:dyDescent="0.2">
      <c r="AD6121">
        <f t="shared" si="411"/>
        <v>6119</v>
      </c>
      <c r="AE6121">
        <f t="shared" si="410"/>
        <v>8.9021221405162376E-8</v>
      </c>
      <c r="AF6121">
        <f t="shared" si="412"/>
        <v>5.5549242156821294E-5</v>
      </c>
      <c r="AG6121">
        <f t="shared" si="413"/>
        <v>5.4472085377818861E-4</v>
      </c>
    </row>
    <row r="6122" spans="30:33" x14ac:dyDescent="0.2">
      <c r="AD6122">
        <f t="shared" si="411"/>
        <v>6120</v>
      </c>
      <c r="AE6122">
        <f t="shared" si="410"/>
        <v>8.8878787450914105E-8</v>
      </c>
      <c r="AF6122">
        <f t="shared" si="412"/>
        <v>5.5460363369370381E-5</v>
      </c>
      <c r="AG6122">
        <f t="shared" si="413"/>
        <v>5.4393817919959429E-4</v>
      </c>
    </row>
    <row r="6123" spans="30:33" x14ac:dyDescent="0.2">
      <c r="AD6123">
        <f t="shared" si="411"/>
        <v>6121</v>
      </c>
      <c r="AE6123">
        <f t="shared" si="410"/>
        <v>8.8736581390992656E-8</v>
      </c>
      <c r="AF6123">
        <f t="shared" si="412"/>
        <v>5.5371626787979384E-5</v>
      </c>
      <c r="AG6123">
        <f t="shared" si="413"/>
        <v>5.4315661469426602E-4</v>
      </c>
    </row>
    <row r="6124" spans="30:33" x14ac:dyDescent="0.2">
      <c r="AD6124">
        <f t="shared" si="411"/>
        <v>6122</v>
      </c>
      <c r="AE6124">
        <f t="shared" si="410"/>
        <v>8.859460286076705E-8</v>
      </c>
      <c r="AF6124">
        <f t="shared" si="412"/>
        <v>5.5283032185118617E-5</v>
      </c>
      <c r="AG6124">
        <f t="shared" si="413"/>
        <v>5.4237615871361583E-4</v>
      </c>
    </row>
    <row r="6125" spans="30:33" x14ac:dyDescent="0.2">
      <c r="AD6125">
        <f t="shared" si="411"/>
        <v>6123</v>
      </c>
      <c r="AE6125">
        <f t="shared" si="410"/>
        <v>8.8452851496189829E-8</v>
      </c>
      <c r="AF6125">
        <f t="shared" si="412"/>
        <v>5.5194579333622423E-5</v>
      </c>
      <c r="AG6125">
        <f t="shared" si="413"/>
        <v>5.4159680971117027E-4</v>
      </c>
    </row>
    <row r="6126" spans="30:33" x14ac:dyDescent="0.2">
      <c r="AD6126">
        <f t="shared" si="411"/>
        <v>6124</v>
      </c>
      <c r="AE6126">
        <f t="shared" si="410"/>
        <v>8.8311326933795916E-8</v>
      </c>
      <c r="AF6126">
        <f t="shared" si="412"/>
        <v>5.5106268006688623E-5</v>
      </c>
      <c r="AG6126">
        <f t="shared" si="413"/>
        <v>5.4081856614256619E-4</v>
      </c>
    </row>
    <row r="6127" spans="30:33" x14ac:dyDescent="0.2">
      <c r="AD6127">
        <f t="shared" si="411"/>
        <v>6125</v>
      </c>
      <c r="AE6127">
        <f t="shared" si="410"/>
        <v>8.8170028810701835E-8</v>
      </c>
      <c r="AF6127">
        <f t="shared" si="412"/>
        <v>5.5018097977877921E-5</v>
      </c>
      <c r="AG6127">
        <f t="shared" si="413"/>
        <v>5.4004142646554875E-4</v>
      </c>
    </row>
    <row r="6128" spans="30:33" x14ac:dyDescent="0.2">
      <c r="AD6128">
        <f t="shared" si="411"/>
        <v>6126</v>
      </c>
      <c r="AE6128">
        <f t="shared" si="410"/>
        <v>8.8028956764604716E-8</v>
      </c>
      <c r="AF6128">
        <f t="shared" si="412"/>
        <v>5.4930069021113312E-5</v>
      </c>
      <c r="AG6128">
        <f t="shared" si="413"/>
        <v>5.3926538913996844E-4</v>
      </c>
    </row>
    <row r="6129" spans="30:33" x14ac:dyDescent="0.2">
      <c r="AD6129">
        <f t="shared" si="411"/>
        <v>6127</v>
      </c>
      <c r="AE6129">
        <f t="shared" si="410"/>
        <v>8.7888110433781336E-8</v>
      </c>
      <c r="AF6129">
        <f t="shared" si="412"/>
        <v>5.4842180910679532E-5</v>
      </c>
      <c r="AG6129">
        <f t="shared" si="413"/>
        <v>5.3849045262777822E-4</v>
      </c>
    </row>
    <row r="6130" spans="30:33" x14ac:dyDescent="0.2">
      <c r="AD6130">
        <f t="shared" si="411"/>
        <v>6128</v>
      </c>
      <c r="AE6130">
        <f t="shared" si="410"/>
        <v>8.7747489457087286E-8</v>
      </c>
      <c r="AF6130">
        <f t="shared" si="412"/>
        <v>5.475443342122244E-5</v>
      </c>
      <c r="AG6130">
        <f t="shared" si="413"/>
        <v>5.3771661539303085E-4</v>
      </c>
    </row>
    <row r="6131" spans="30:33" x14ac:dyDescent="0.2">
      <c r="AD6131">
        <f t="shared" si="411"/>
        <v>6129</v>
      </c>
      <c r="AE6131">
        <f t="shared" si="410"/>
        <v>8.760709347395594E-8</v>
      </c>
      <c r="AF6131">
        <f t="shared" si="412"/>
        <v>5.4666826327748483E-5</v>
      </c>
      <c r="AG6131">
        <f t="shared" si="413"/>
        <v>5.36943875901876E-4</v>
      </c>
    </row>
    <row r="6132" spans="30:33" x14ac:dyDescent="0.2">
      <c r="AD6132">
        <f t="shared" si="411"/>
        <v>6130</v>
      </c>
      <c r="AE6132">
        <f t="shared" si="410"/>
        <v>8.7466922124397608E-8</v>
      </c>
      <c r="AF6132">
        <f t="shared" si="412"/>
        <v>5.4579359405624084E-5</v>
      </c>
      <c r="AG6132">
        <f t="shared" si="413"/>
        <v>5.361722326225573E-4</v>
      </c>
    </row>
    <row r="6133" spans="30:33" x14ac:dyDescent="0.2">
      <c r="AD6133">
        <f t="shared" si="411"/>
        <v>6131</v>
      </c>
      <c r="AE6133">
        <f t="shared" si="410"/>
        <v>8.732697504899858E-8</v>
      </c>
      <c r="AF6133">
        <f t="shared" si="412"/>
        <v>5.4492032430575084E-5</v>
      </c>
      <c r="AG6133">
        <f t="shared" si="413"/>
        <v>5.3540168402541033E-4</v>
      </c>
    </row>
    <row r="6134" spans="30:33" x14ac:dyDescent="0.2">
      <c r="AD6134">
        <f t="shared" si="411"/>
        <v>6132</v>
      </c>
      <c r="AE6134">
        <f t="shared" si="410"/>
        <v>8.7187251888920178E-8</v>
      </c>
      <c r="AF6134">
        <f t="shared" si="412"/>
        <v>5.4404845178686162E-5</v>
      </c>
      <c r="AG6134">
        <f t="shared" si="413"/>
        <v>5.3463222858285853E-4</v>
      </c>
    </row>
    <row r="6135" spans="30:33" x14ac:dyDescent="0.2">
      <c r="AD6135">
        <f t="shared" si="411"/>
        <v>6133</v>
      </c>
      <c r="AE6135">
        <f t="shared" si="410"/>
        <v>8.7047752285897893E-8</v>
      </c>
      <c r="AF6135">
        <f t="shared" si="412"/>
        <v>5.4317797426400264E-5</v>
      </c>
      <c r="AG6135">
        <f t="shared" si="413"/>
        <v>5.3386386476941177E-4</v>
      </c>
    </row>
    <row r="6136" spans="30:33" x14ac:dyDescent="0.2">
      <c r="AD6136">
        <f t="shared" si="411"/>
        <v>6134</v>
      </c>
      <c r="AE6136">
        <f t="shared" si="410"/>
        <v>8.6908475882240456E-8</v>
      </c>
      <c r="AF6136">
        <f t="shared" si="412"/>
        <v>5.4230888950518022E-5</v>
      </c>
      <c r="AG6136">
        <f t="shared" si="413"/>
        <v>5.3309659106166299E-4</v>
      </c>
    </row>
    <row r="6137" spans="30:33" x14ac:dyDescent="0.2">
      <c r="AD6137">
        <f t="shared" si="411"/>
        <v>6135</v>
      </c>
      <c r="AE6137">
        <f t="shared" si="410"/>
        <v>8.6769422320828879E-8</v>
      </c>
      <c r="AF6137">
        <f t="shared" si="412"/>
        <v>5.414411952819719E-5</v>
      </c>
      <c r="AG6137">
        <f t="shared" si="413"/>
        <v>5.3233040593828518E-4</v>
      </c>
    </row>
    <row r="6138" spans="30:33" x14ac:dyDescent="0.2">
      <c r="AD6138">
        <f t="shared" si="411"/>
        <v>6136</v>
      </c>
      <c r="AE6138">
        <f t="shared" si="410"/>
        <v>8.6630591245115548E-8</v>
      </c>
      <c r="AF6138">
        <f t="shared" si="412"/>
        <v>5.405748893695207E-5</v>
      </c>
      <c r="AG6138">
        <f t="shared" si="413"/>
        <v>5.3156530788002899E-4</v>
      </c>
    </row>
    <row r="6139" spans="30:33" x14ac:dyDescent="0.2">
      <c r="AD6139">
        <f t="shared" si="411"/>
        <v>6137</v>
      </c>
      <c r="AE6139">
        <f t="shared" si="410"/>
        <v>8.6491982299123351E-8</v>
      </c>
      <c r="AF6139">
        <f t="shared" si="412"/>
        <v>5.3970996954652947E-5</v>
      </c>
      <c r="AG6139">
        <f t="shared" si="413"/>
        <v>5.3080129536972002E-4</v>
      </c>
    </row>
    <row r="6140" spans="30:33" x14ac:dyDescent="0.2">
      <c r="AD6140">
        <f t="shared" si="411"/>
        <v>6138</v>
      </c>
      <c r="AE6140">
        <f t="shared" si="410"/>
        <v>8.6353595127444756E-8</v>
      </c>
      <c r="AF6140">
        <f t="shared" si="412"/>
        <v>5.3884643359525499E-5</v>
      </c>
      <c r="AG6140">
        <f t="shared" si="413"/>
        <v>5.3003836689225587E-4</v>
      </c>
    </row>
    <row r="6141" spans="30:33" x14ac:dyDescent="0.2">
      <c r="AD6141">
        <f t="shared" si="411"/>
        <v>6139</v>
      </c>
      <c r="AE6141">
        <f t="shared" si="410"/>
        <v>8.6215429375240839E-8</v>
      </c>
      <c r="AF6141">
        <f t="shared" si="412"/>
        <v>5.3798427930150254E-5</v>
      </c>
      <c r="AG6141">
        <f t="shared" si="413"/>
        <v>5.2927652093460347E-4</v>
      </c>
    </row>
    <row r="6142" spans="30:33" x14ac:dyDescent="0.2">
      <c r="AD6142">
        <f t="shared" si="411"/>
        <v>6140</v>
      </c>
      <c r="AE6142">
        <f t="shared" si="410"/>
        <v>8.6077484688240441E-8</v>
      </c>
      <c r="AF6142">
        <f t="shared" si="412"/>
        <v>5.3712350445462014E-5</v>
      </c>
      <c r="AG6142">
        <f t="shared" si="413"/>
        <v>5.2851575598579633E-4</v>
      </c>
    </row>
    <row r="6143" spans="30:33" x14ac:dyDescent="0.2">
      <c r="AD6143">
        <f t="shared" si="411"/>
        <v>6141</v>
      </c>
      <c r="AE6143">
        <f t="shared" si="410"/>
        <v>8.5939760712739265E-8</v>
      </c>
      <c r="AF6143">
        <f t="shared" si="412"/>
        <v>5.3626410684749274E-5</v>
      </c>
      <c r="AG6143">
        <f t="shared" si="413"/>
        <v>5.2775607053693187E-4</v>
      </c>
    </row>
    <row r="6144" spans="30:33" x14ac:dyDescent="0.2">
      <c r="AD6144">
        <f t="shared" si="411"/>
        <v>6142</v>
      </c>
      <c r="AE6144">
        <f t="shared" si="410"/>
        <v>8.5802257095598874E-8</v>
      </c>
      <c r="AF6144">
        <f t="shared" si="412"/>
        <v>5.3540608427653676E-5</v>
      </c>
      <c r="AG6144">
        <f t="shared" si="413"/>
        <v>5.2699746308116832E-4</v>
      </c>
    </row>
    <row r="6145" spans="30:33" x14ac:dyDescent="0.2">
      <c r="AD6145">
        <f t="shared" si="411"/>
        <v>6143</v>
      </c>
      <c r="AE6145">
        <f t="shared" si="410"/>
        <v>8.5664973484245918E-8</v>
      </c>
      <c r="AF6145">
        <f t="shared" si="412"/>
        <v>5.345494345416943E-5</v>
      </c>
      <c r="AG6145">
        <f t="shared" si="413"/>
        <v>5.2623993211372265E-4</v>
      </c>
    </row>
    <row r="6146" spans="30:33" x14ac:dyDescent="0.2">
      <c r="AD6146">
        <f t="shared" si="411"/>
        <v>6144</v>
      </c>
      <c r="AE6146">
        <f t="shared" si="410"/>
        <v>8.5527909526671121E-8</v>
      </c>
      <c r="AF6146">
        <f t="shared" si="412"/>
        <v>5.336941554464276E-5</v>
      </c>
      <c r="AG6146">
        <f t="shared" si="413"/>
        <v>5.2548347613186742E-4</v>
      </c>
    </row>
    <row r="6147" spans="30:33" x14ac:dyDescent="0.2">
      <c r="AD6147">
        <f t="shared" si="411"/>
        <v>6145</v>
      </c>
      <c r="AE6147">
        <f t="shared" si="410"/>
        <v>8.5391064871428456E-8</v>
      </c>
      <c r="AF6147">
        <f t="shared" si="412"/>
        <v>5.3284024479771326E-5</v>
      </c>
      <c r="AG6147">
        <f t="shared" si="413"/>
        <v>5.2472809363492785E-4</v>
      </c>
    </row>
    <row r="6148" spans="30:33" x14ac:dyDescent="0.2">
      <c r="AD6148">
        <f t="shared" si="411"/>
        <v>6146</v>
      </c>
      <c r="AE6148">
        <f t="shared" si="410"/>
        <v>8.5254439167634154E-8</v>
      </c>
      <c r="AF6148">
        <f t="shared" si="412"/>
        <v>5.3198770040603691E-5</v>
      </c>
      <c r="AG6148">
        <f t="shared" si="413"/>
        <v>5.2397378312427946E-4</v>
      </c>
    </row>
    <row r="6149" spans="30:33" x14ac:dyDescent="0.2">
      <c r="AD6149">
        <f t="shared" si="411"/>
        <v>6147</v>
      </c>
      <c r="AE6149">
        <f t="shared" si="410"/>
        <v>8.511803206496595E-8</v>
      </c>
      <c r="AF6149">
        <f t="shared" si="412"/>
        <v>5.3113652008538724E-5</v>
      </c>
      <c r="AG6149">
        <f t="shared" si="413"/>
        <v>5.2322054310334574E-4</v>
      </c>
    </row>
    <row r="6150" spans="30:33" x14ac:dyDescent="0.2">
      <c r="AD6150">
        <f t="shared" si="411"/>
        <v>6148</v>
      </c>
      <c r="AE6150">
        <f t="shared" si="410"/>
        <v>8.4981843213661995E-8</v>
      </c>
      <c r="AF6150">
        <f t="shared" si="412"/>
        <v>5.3028670165325057E-5</v>
      </c>
      <c r="AG6150">
        <f t="shared" si="413"/>
        <v>5.2246837207759399E-4</v>
      </c>
    </row>
    <row r="6151" spans="30:33" x14ac:dyDescent="0.2">
      <c r="AD6151">
        <f t="shared" si="411"/>
        <v>6149</v>
      </c>
      <c r="AE6151">
        <f t="shared" si="410"/>
        <v>8.4845872264520134E-8</v>
      </c>
      <c r="AF6151">
        <f t="shared" si="412"/>
        <v>5.2943824293060537E-5</v>
      </c>
      <c r="AG6151">
        <f t="shared" si="413"/>
        <v>5.2171726855453429E-4</v>
      </c>
    </row>
    <row r="6152" spans="30:33" x14ac:dyDescent="0.2">
      <c r="AD6152">
        <f t="shared" si="411"/>
        <v>6150</v>
      </c>
      <c r="AE6152">
        <f t="shared" si="410"/>
        <v>8.4710118868896893E-8</v>
      </c>
      <c r="AF6152">
        <f t="shared" si="412"/>
        <v>5.2859114174191636E-5</v>
      </c>
      <c r="AG6152">
        <f t="shared" si="413"/>
        <v>5.2096723104371584E-4</v>
      </c>
    </row>
    <row r="6153" spans="30:33" x14ac:dyDescent="0.2">
      <c r="AD6153">
        <f t="shared" si="411"/>
        <v>6151</v>
      </c>
      <c r="AE6153">
        <f t="shared" si="410"/>
        <v>8.4574582678706663E-8</v>
      </c>
      <c r="AF6153">
        <f t="shared" si="412"/>
        <v>5.277453959151293E-5</v>
      </c>
      <c r="AG6153">
        <f t="shared" si="413"/>
        <v>5.2021825805672467E-4</v>
      </c>
    </row>
    <row r="6154" spans="30:33" x14ac:dyDescent="0.2">
      <c r="AD6154">
        <f t="shared" si="411"/>
        <v>6152</v>
      </c>
      <c r="AE6154">
        <f t="shared" si="410"/>
        <v>8.4439263346420733E-8</v>
      </c>
      <c r="AF6154">
        <f t="shared" si="412"/>
        <v>5.2690100328166509E-5</v>
      </c>
      <c r="AG6154">
        <f t="shared" si="413"/>
        <v>5.194703481071803E-4</v>
      </c>
    </row>
    <row r="6155" spans="30:33" x14ac:dyDescent="0.2">
      <c r="AD6155">
        <f t="shared" si="411"/>
        <v>6153</v>
      </c>
      <c r="AE6155">
        <f t="shared" si="410"/>
        <v>8.4304160525066456E-8</v>
      </c>
      <c r="AF6155">
        <f t="shared" si="412"/>
        <v>5.260579616764144E-5</v>
      </c>
      <c r="AG6155">
        <f t="shared" si="413"/>
        <v>5.1872349971073385E-4</v>
      </c>
    </row>
    <row r="6156" spans="30:33" x14ac:dyDescent="0.2">
      <c r="AD6156">
        <f t="shared" si="411"/>
        <v>6154</v>
      </c>
      <c r="AE6156">
        <f t="shared" si="410"/>
        <v>8.4169273868226349E-8</v>
      </c>
      <c r="AF6156">
        <f t="shared" si="412"/>
        <v>5.2521626893773214E-5</v>
      </c>
      <c r="AG6156">
        <f t="shared" si="413"/>
        <v>5.1797771138506498E-4</v>
      </c>
    </row>
    <row r="6157" spans="30:33" x14ac:dyDescent="0.2">
      <c r="AD6157">
        <f t="shared" si="411"/>
        <v>6155</v>
      </c>
      <c r="AE6157">
        <f t="shared" si="410"/>
        <v>8.4034603030037178E-8</v>
      </c>
      <c r="AF6157">
        <f t="shared" si="412"/>
        <v>5.2437592290743177E-5</v>
      </c>
      <c r="AG6157">
        <f t="shared" si="413"/>
        <v>5.1723298164987885E-4</v>
      </c>
    </row>
    <row r="6158" spans="30:33" x14ac:dyDescent="0.2">
      <c r="AD6158">
        <f t="shared" si="411"/>
        <v>6156</v>
      </c>
      <c r="AE6158">
        <f t="shared" si="410"/>
        <v>8.3900147665189116E-8</v>
      </c>
      <c r="AF6158">
        <f t="shared" si="412"/>
        <v>5.2353692143077984E-5</v>
      </c>
      <c r="AG6158">
        <f t="shared" si="413"/>
        <v>5.1648930902690419E-4</v>
      </c>
    </row>
    <row r="6159" spans="30:33" x14ac:dyDescent="0.2">
      <c r="AD6159">
        <f t="shared" si="411"/>
        <v>6157</v>
      </c>
      <c r="AE6159">
        <f t="shared" si="410"/>
        <v>8.3765907428924809E-8</v>
      </c>
      <c r="AF6159">
        <f t="shared" si="412"/>
        <v>5.2269926235649055E-5</v>
      </c>
      <c r="AG6159">
        <f t="shared" si="413"/>
        <v>5.1574669203989E-4</v>
      </c>
    </row>
    <row r="6160" spans="30:33" x14ac:dyDescent="0.2">
      <c r="AD6160">
        <f t="shared" si="411"/>
        <v>6158</v>
      </c>
      <c r="AE6160">
        <f t="shared" si="410"/>
        <v>8.3631881977038524E-8</v>
      </c>
      <c r="AF6160">
        <f t="shared" si="412"/>
        <v>5.2186294353672016E-5</v>
      </c>
      <c r="AG6160">
        <f t="shared" si="413"/>
        <v>5.1500512921460323E-4</v>
      </c>
    </row>
    <row r="6161" spans="30:33" x14ac:dyDescent="0.2">
      <c r="AD6161">
        <f t="shared" si="411"/>
        <v>6159</v>
      </c>
      <c r="AE6161">
        <f t="shared" si="410"/>
        <v>8.349807096587527E-8</v>
      </c>
      <c r="AF6161">
        <f t="shared" si="412"/>
        <v>5.2102796282706138E-5</v>
      </c>
      <c r="AG6161">
        <f t="shared" si="413"/>
        <v>5.1426461907882581E-4</v>
      </c>
    </row>
    <row r="6162" spans="30:33" x14ac:dyDescent="0.2">
      <c r="AD6162">
        <f t="shared" si="411"/>
        <v>6160</v>
      </c>
      <c r="AE6162">
        <f t="shared" si="410"/>
        <v>8.3364474052329858E-8</v>
      </c>
      <c r="AF6162">
        <f t="shared" si="412"/>
        <v>5.2019431808653807E-5</v>
      </c>
      <c r="AG6162">
        <f t="shared" si="413"/>
        <v>5.1352516016235194E-4</v>
      </c>
    </row>
    <row r="6163" spans="30:33" x14ac:dyDescent="0.2">
      <c r="AD6163">
        <f t="shared" si="411"/>
        <v>6161</v>
      </c>
      <c r="AE6163">
        <f t="shared" ref="AE6163:AE6226" si="414">AF6162*$AE$3</f>
        <v>8.3231090893846124E-8</v>
      </c>
      <c r="AF6163">
        <f t="shared" si="412"/>
        <v>5.1936200717759957E-5</v>
      </c>
      <c r="AG6163">
        <f t="shared" si="413"/>
        <v>5.1278675099698595E-4</v>
      </c>
    </row>
    <row r="6164" spans="30:33" x14ac:dyDescent="0.2">
      <c r="AD6164">
        <f t="shared" si="411"/>
        <v>6162</v>
      </c>
      <c r="AE6164">
        <f t="shared" si="414"/>
        <v>8.3097921148415973E-8</v>
      </c>
      <c r="AF6164">
        <f t="shared" si="412"/>
        <v>5.1853102796611541E-5</v>
      </c>
      <c r="AG6164">
        <f t="shared" si="413"/>
        <v>5.1204939011653921E-4</v>
      </c>
    </row>
    <row r="6165" spans="30:33" x14ac:dyDescent="0.2">
      <c r="AD6165">
        <f t="shared" si="411"/>
        <v>6163</v>
      </c>
      <c r="AE6165">
        <f t="shared" si="414"/>
        <v>8.2964964474578509E-8</v>
      </c>
      <c r="AF6165">
        <f t="shared" si="412"/>
        <v>5.177013783213696E-5</v>
      </c>
      <c r="AG6165">
        <f t="shared" si="413"/>
        <v>5.113130760568274E-4</v>
      </c>
    </row>
    <row r="6166" spans="30:33" x14ac:dyDescent="0.2">
      <c r="AD6166">
        <f t="shared" si="411"/>
        <v>6164</v>
      </c>
      <c r="AE6166">
        <f t="shared" si="414"/>
        <v>8.2832220531419168E-8</v>
      </c>
      <c r="AF6166">
        <f t="shared" si="412"/>
        <v>5.1687305611605536E-5</v>
      </c>
      <c r="AG6166">
        <f t="shared" si="413"/>
        <v>5.1057780735566779E-4</v>
      </c>
    </row>
    <row r="6167" spans="30:33" x14ac:dyDescent="0.2">
      <c r="AD6167">
        <f t="shared" si="411"/>
        <v>6165</v>
      </c>
      <c r="AE6167">
        <f t="shared" si="414"/>
        <v>8.2699688978568891E-8</v>
      </c>
      <c r="AF6167">
        <f t="shared" si="412"/>
        <v>5.1604605922626963E-5</v>
      </c>
      <c r="AG6167">
        <f t="shared" si="413"/>
        <v>5.098435825528772E-4</v>
      </c>
    </row>
    <row r="6168" spans="30:33" x14ac:dyDescent="0.2">
      <c r="AD6168">
        <f t="shared" si="411"/>
        <v>6166</v>
      </c>
      <c r="AE6168">
        <f t="shared" si="414"/>
        <v>8.2567369476203183E-8</v>
      </c>
      <c r="AF6168">
        <f t="shared" si="412"/>
        <v>5.1522038553150756E-5</v>
      </c>
      <c r="AG6168">
        <f t="shared" si="413"/>
        <v>5.0911040019026885E-4</v>
      </c>
    </row>
    <row r="6169" spans="30:33" x14ac:dyDescent="0.2">
      <c r="AD6169">
        <f t="shared" si="411"/>
        <v>6167</v>
      </c>
      <c r="AE6169">
        <f t="shared" si="414"/>
        <v>8.2435261685041248E-8</v>
      </c>
      <c r="AF6169">
        <f t="shared" si="412"/>
        <v>5.1439603291465714E-5</v>
      </c>
      <c r="AG6169">
        <f t="shared" si="413"/>
        <v>5.0837825881164939E-4</v>
      </c>
    </row>
    <row r="6170" spans="30:33" x14ac:dyDescent="0.2">
      <c r="AD6170">
        <f t="shared" si="411"/>
        <v>6168</v>
      </c>
      <c r="AE6170">
        <f t="shared" si="414"/>
        <v>8.2303365266345176E-8</v>
      </c>
      <c r="AF6170">
        <f t="shared" si="412"/>
        <v>5.1357299926199365E-5</v>
      </c>
      <c r="AG6170">
        <f t="shared" si="413"/>
        <v>5.0764715696281705E-4</v>
      </c>
    </row>
    <row r="6171" spans="30:33" x14ac:dyDescent="0.2">
      <c r="AD6171">
        <f t="shared" si="411"/>
        <v>6169</v>
      </c>
      <c r="AE6171">
        <f t="shared" si="414"/>
        <v>8.2171679881919021E-8</v>
      </c>
      <c r="AF6171">
        <f t="shared" si="412"/>
        <v>5.1275128246317442E-5</v>
      </c>
      <c r="AG6171">
        <f t="shared" si="413"/>
        <v>5.0691709319155849E-4</v>
      </c>
    </row>
    <row r="6172" spans="30:33" x14ac:dyDescent="0.2">
      <c r="AD6172">
        <f t="shared" si="411"/>
        <v>6170</v>
      </c>
      <c r="AE6172">
        <f t="shared" si="414"/>
        <v>8.2040205194107938E-8</v>
      </c>
      <c r="AF6172">
        <f t="shared" si="412"/>
        <v>5.1193088041123331E-5</v>
      </c>
      <c r="AG6172">
        <f t="shared" si="413"/>
        <v>5.0618806604764595E-4</v>
      </c>
    </row>
    <row r="6173" spans="30:33" x14ac:dyDescent="0.2">
      <c r="AD6173">
        <f t="shared" si="411"/>
        <v>6171</v>
      </c>
      <c r="AE6173">
        <f t="shared" si="414"/>
        <v>8.1908940865797364E-8</v>
      </c>
      <c r="AF6173">
        <f t="shared" si="412"/>
        <v>5.1111179100257532E-5</v>
      </c>
      <c r="AG6173">
        <f t="shared" si="413"/>
        <v>5.0546007408283557E-4</v>
      </c>
    </row>
    <row r="6174" spans="30:33" x14ac:dyDescent="0.2">
      <c r="AD6174">
        <f t="shared" si="411"/>
        <v>6172</v>
      </c>
      <c r="AE6174">
        <f t="shared" si="414"/>
        <v>8.1777886560412089E-8</v>
      </c>
      <c r="AF6174">
        <f t="shared" si="412"/>
        <v>5.1029401213697115E-5</v>
      </c>
      <c r="AG6174">
        <f t="shared" si="413"/>
        <v>5.0473311585086346E-4</v>
      </c>
    </row>
    <row r="6175" spans="30:33" x14ac:dyDescent="0.2">
      <c r="AD6175">
        <f t="shared" si="411"/>
        <v>6173</v>
      </c>
      <c r="AE6175">
        <f t="shared" si="414"/>
        <v>8.1647041941915427E-8</v>
      </c>
      <c r="AF6175">
        <f t="shared" si="412"/>
        <v>5.0947754171755196E-5</v>
      </c>
      <c r="AG6175">
        <f t="shared" si="413"/>
        <v>5.0400718990744394E-4</v>
      </c>
    </row>
    <row r="6176" spans="30:33" x14ac:dyDescent="0.2">
      <c r="AD6176">
        <f t="shared" si="411"/>
        <v>6174</v>
      </c>
      <c r="AE6176">
        <f t="shared" si="414"/>
        <v>8.1516406674808349E-8</v>
      </c>
      <c r="AF6176">
        <f t="shared" si="412"/>
        <v>5.0866237765080387E-5</v>
      </c>
      <c r="AG6176">
        <f t="shared" si="413"/>
        <v>5.0328229481026677E-4</v>
      </c>
    </row>
    <row r="6177" spans="30:33" x14ac:dyDescent="0.2">
      <c r="AD6177">
        <f t="shared" si="411"/>
        <v>6175</v>
      </c>
      <c r="AE6177">
        <f t="shared" si="414"/>
        <v>8.1385980424128659E-8</v>
      </c>
      <c r="AF6177">
        <f t="shared" si="412"/>
        <v>5.0784851784656257E-5</v>
      </c>
      <c r="AG6177">
        <f t="shared" si="413"/>
        <v>5.0255842911899442E-4</v>
      </c>
    </row>
    <row r="6178" spans="30:33" x14ac:dyDescent="0.2">
      <c r="AD6178">
        <f t="shared" si="411"/>
        <v>6176</v>
      </c>
      <c r="AE6178">
        <f t="shared" si="414"/>
        <v>8.1255762855450053E-8</v>
      </c>
      <c r="AF6178">
        <f t="shared" si="412"/>
        <v>5.0703596021800801E-5</v>
      </c>
      <c r="AG6178">
        <f t="shared" si="413"/>
        <v>5.0183559139525954E-4</v>
      </c>
    </row>
    <row r="6179" spans="30:33" x14ac:dyDescent="0.2">
      <c r="AD6179">
        <f t="shared" ref="AD6179:AD6242" si="415">AD6178+1</f>
        <v>6177</v>
      </c>
      <c r="AE6179">
        <f t="shared" si="414"/>
        <v>8.1125753634881315E-8</v>
      </c>
      <c r="AF6179">
        <f t="shared" ref="AF6179:AF6242" si="416">AF6178*$AF$3</f>
        <v>5.0622470268165918E-5</v>
      </c>
      <c r="AG6179">
        <f t="shared" ref="AG6179:AG6242" si="417">AD6179*AE6179</f>
        <v>5.0111378020266189E-4</v>
      </c>
    </row>
    <row r="6180" spans="30:33" x14ac:dyDescent="0.2">
      <c r="AD6180">
        <f t="shared" si="415"/>
        <v>6178</v>
      </c>
      <c r="AE6180">
        <f t="shared" si="414"/>
        <v>8.099595242906551E-8</v>
      </c>
      <c r="AF6180">
        <f t="shared" si="416"/>
        <v>5.054147431573685E-5</v>
      </c>
      <c r="AG6180">
        <f t="shared" si="417"/>
        <v>5.0039299410676674E-4</v>
      </c>
    </row>
    <row r="6181" spans="30:33" x14ac:dyDescent="0.2">
      <c r="AD6181">
        <f t="shared" si="415"/>
        <v>6179</v>
      </c>
      <c r="AE6181">
        <f t="shared" si="414"/>
        <v>8.0866358905178999E-8</v>
      </c>
      <c r="AF6181">
        <f t="shared" si="416"/>
        <v>5.0460607956831668E-5</v>
      </c>
      <c r="AG6181">
        <f t="shared" si="417"/>
        <v>4.9967323167510104E-4</v>
      </c>
    </row>
    <row r="6182" spans="30:33" x14ac:dyDescent="0.2">
      <c r="AD6182">
        <f t="shared" si="415"/>
        <v>6180</v>
      </c>
      <c r="AE6182">
        <f t="shared" si="414"/>
        <v>8.0736972730930705E-8</v>
      </c>
      <c r="AF6182">
        <f t="shared" si="416"/>
        <v>5.0379870984100733E-5</v>
      </c>
      <c r="AG6182">
        <f t="shared" si="417"/>
        <v>4.9895449147715175E-4</v>
      </c>
    </row>
    <row r="6183" spans="30:33" x14ac:dyDescent="0.2">
      <c r="AD6183">
        <f t="shared" si="415"/>
        <v>6181</v>
      </c>
      <c r="AE6183">
        <f t="shared" si="414"/>
        <v>8.0607793574561208E-8</v>
      </c>
      <c r="AF6183">
        <f t="shared" si="416"/>
        <v>5.029926319052617E-5</v>
      </c>
      <c r="AG6183">
        <f t="shared" si="417"/>
        <v>4.982367720843628E-4</v>
      </c>
    </row>
    <row r="6184" spans="30:33" x14ac:dyDescent="0.2">
      <c r="AD6184">
        <f t="shared" si="415"/>
        <v>6182</v>
      </c>
      <c r="AE6184">
        <f t="shared" si="414"/>
        <v>8.0478821104841915E-8</v>
      </c>
      <c r="AF6184">
        <f t="shared" si="416"/>
        <v>5.0218784369421328E-5</v>
      </c>
      <c r="AG6184">
        <f t="shared" si="417"/>
        <v>4.9752007207013273E-4</v>
      </c>
    </row>
    <row r="6185" spans="30:33" x14ac:dyDescent="0.2">
      <c r="AD6185">
        <f t="shared" si="415"/>
        <v>6183</v>
      </c>
      <c r="AE6185">
        <f t="shared" si="414"/>
        <v>8.0350054991074168E-8</v>
      </c>
      <c r="AF6185">
        <f t="shared" si="416"/>
        <v>5.0138434314430252E-5</v>
      </c>
      <c r="AG6185">
        <f t="shared" si="417"/>
        <v>4.9680439000981155E-4</v>
      </c>
    </row>
    <row r="6186" spans="30:33" x14ac:dyDescent="0.2">
      <c r="AD6186">
        <f t="shared" si="415"/>
        <v>6184</v>
      </c>
      <c r="AE6186">
        <f t="shared" si="414"/>
        <v>8.0221494903088442E-8</v>
      </c>
      <c r="AF6186">
        <f t="shared" si="416"/>
        <v>5.0058212819527159E-5</v>
      </c>
      <c r="AG6186">
        <f t="shared" si="417"/>
        <v>4.9608972448069897E-4</v>
      </c>
    </row>
    <row r="6187" spans="30:33" x14ac:dyDescent="0.2">
      <c r="AD6187">
        <f t="shared" si="415"/>
        <v>6185</v>
      </c>
      <c r="AE6187">
        <f t="shared" si="414"/>
        <v>8.0093140511243497E-8</v>
      </c>
      <c r="AF6187">
        <f t="shared" si="416"/>
        <v>4.9978119679015912E-5</v>
      </c>
      <c r="AG6187">
        <f t="shared" si="417"/>
        <v>4.9537607406204107E-4</v>
      </c>
    </row>
    <row r="6188" spans="30:33" x14ac:dyDescent="0.2">
      <c r="AD6188">
        <f t="shared" si="415"/>
        <v>6186</v>
      </c>
      <c r="AE6188">
        <f t="shared" si="414"/>
        <v>7.99649914864255E-8</v>
      </c>
      <c r="AF6188">
        <f t="shared" si="416"/>
        <v>4.9898154687529484E-5</v>
      </c>
      <c r="AG6188">
        <f t="shared" si="417"/>
        <v>4.9466343733502811E-4</v>
      </c>
    </row>
    <row r="6189" spans="30:33" x14ac:dyDescent="0.2">
      <c r="AD6189">
        <f t="shared" si="415"/>
        <v>6187</v>
      </c>
      <c r="AE6189">
        <f t="shared" si="414"/>
        <v>7.9837047500047211E-8</v>
      </c>
      <c r="AF6189">
        <f t="shared" si="416"/>
        <v>4.9818317640029435E-5</v>
      </c>
      <c r="AG6189">
        <f t="shared" si="417"/>
        <v>4.9395181288279207E-4</v>
      </c>
    </row>
    <row r="6190" spans="30:33" x14ac:dyDescent="0.2">
      <c r="AD6190">
        <f t="shared" si="415"/>
        <v>6188</v>
      </c>
      <c r="AE6190">
        <f t="shared" si="414"/>
        <v>7.9709308224047131E-8</v>
      </c>
      <c r="AF6190">
        <f t="shared" si="416"/>
        <v>4.9738608331805384E-5</v>
      </c>
      <c r="AG6190">
        <f t="shared" si="417"/>
        <v>4.9324119929040368E-4</v>
      </c>
    </row>
    <row r="6191" spans="30:33" x14ac:dyDescent="0.2">
      <c r="AD6191">
        <f t="shared" si="415"/>
        <v>6189</v>
      </c>
      <c r="AE6191">
        <f t="shared" si="414"/>
        <v>7.9581773330888658E-8</v>
      </c>
      <c r="AF6191">
        <f t="shared" si="416"/>
        <v>4.9659026558474495E-5</v>
      </c>
      <c r="AG6191">
        <f t="shared" si="417"/>
        <v>4.9253159514486995E-4</v>
      </c>
    </row>
    <row r="6192" spans="30:33" x14ac:dyDescent="0.2">
      <c r="AD6192">
        <f t="shared" si="415"/>
        <v>6190</v>
      </c>
      <c r="AE6192">
        <f t="shared" si="414"/>
        <v>7.9454442493559223E-8</v>
      </c>
      <c r="AF6192">
        <f t="shared" si="416"/>
        <v>4.9579572115980934E-5</v>
      </c>
      <c r="AG6192">
        <f t="shared" si="417"/>
        <v>4.9182299903513158E-4</v>
      </c>
    </row>
    <row r="6193" spans="30:33" x14ac:dyDescent="0.2">
      <c r="AD6193">
        <f t="shared" si="415"/>
        <v>6191</v>
      </c>
      <c r="AE6193">
        <f t="shared" si="414"/>
        <v>7.9327315385569527E-8</v>
      </c>
      <c r="AF6193">
        <f t="shared" si="416"/>
        <v>4.950024480059536E-5</v>
      </c>
      <c r="AG6193">
        <f t="shared" si="417"/>
        <v>4.9111540955206097E-4</v>
      </c>
    </row>
    <row r="6194" spans="30:33" x14ac:dyDescent="0.2">
      <c r="AD6194">
        <f t="shared" si="415"/>
        <v>6192</v>
      </c>
      <c r="AE6194">
        <f t="shared" si="414"/>
        <v>7.9200391680952613E-8</v>
      </c>
      <c r="AF6194">
        <f t="shared" si="416"/>
        <v>4.9421044408914405E-5</v>
      </c>
      <c r="AG6194">
        <f t="shared" si="417"/>
        <v>4.9040882528845857E-4</v>
      </c>
    </row>
    <row r="6195" spans="30:33" x14ac:dyDescent="0.2">
      <c r="AD6195">
        <f t="shared" si="415"/>
        <v>6193</v>
      </c>
      <c r="AE6195">
        <f t="shared" si="414"/>
        <v>7.9073671054263083E-8</v>
      </c>
      <c r="AF6195">
        <f t="shared" si="416"/>
        <v>4.9341970737860139E-5</v>
      </c>
      <c r="AG6195">
        <f t="shared" si="417"/>
        <v>4.8970324483905124E-4</v>
      </c>
    </row>
    <row r="6196" spans="30:33" x14ac:dyDescent="0.2">
      <c r="AD6196">
        <f t="shared" si="415"/>
        <v>6194</v>
      </c>
      <c r="AE6196">
        <f t="shared" si="414"/>
        <v>7.8947153180576252E-8</v>
      </c>
      <c r="AF6196">
        <f t="shared" si="416"/>
        <v>4.9263023584679558E-5</v>
      </c>
      <c r="AG6196">
        <f t="shared" si="417"/>
        <v>4.8899866680048932E-4</v>
      </c>
    </row>
    <row r="6197" spans="30:33" x14ac:dyDescent="0.2">
      <c r="AD6197">
        <f t="shared" si="415"/>
        <v>6195</v>
      </c>
      <c r="AE6197">
        <f t="shared" si="414"/>
        <v>7.882083773548733E-8</v>
      </c>
      <c r="AF6197">
        <f t="shared" si="416"/>
        <v>4.9184202746944066E-5</v>
      </c>
      <c r="AG6197">
        <f t="shared" si="417"/>
        <v>4.8829508977134403E-4</v>
      </c>
    </row>
    <row r="6198" spans="30:33" x14ac:dyDescent="0.2">
      <c r="AD6198">
        <f t="shared" si="415"/>
        <v>6196</v>
      </c>
      <c r="AE6198">
        <f t="shared" si="414"/>
        <v>7.8694724395110544E-8</v>
      </c>
      <c r="AF6198">
        <f t="shared" si="416"/>
        <v>4.9105508022548953E-5</v>
      </c>
      <c r="AG6198">
        <f t="shared" si="417"/>
        <v>4.8759251235210493E-4</v>
      </c>
    </row>
    <row r="6199" spans="30:33" x14ac:dyDescent="0.2">
      <c r="AD6199">
        <f t="shared" si="415"/>
        <v>6197</v>
      </c>
      <c r="AE6199">
        <f t="shared" si="414"/>
        <v>7.8568812836078363E-8</v>
      </c>
      <c r="AF6199">
        <f t="shared" si="416"/>
        <v>4.9026939209712872E-5</v>
      </c>
      <c r="AG6199">
        <f t="shared" si="417"/>
        <v>4.8689093314517763E-4</v>
      </c>
    </row>
    <row r="6200" spans="30:33" x14ac:dyDescent="0.2">
      <c r="AD6200">
        <f t="shared" si="415"/>
        <v>6198</v>
      </c>
      <c r="AE6200">
        <f t="shared" si="414"/>
        <v>7.844310273554063E-8</v>
      </c>
      <c r="AF6200">
        <f t="shared" si="416"/>
        <v>4.894849610697733E-5</v>
      </c>
      <c r="AG6200">
        <f t="shared" si="417"/>
        <v>4.8619035075488082E-4</v>
      </c>
    </row>
    <row r="6201" spans="30:33" x14ac:dyDescent="0.2">
      <c r="AD6201">
        <f t="shared" si="415"/>
        <v>6199</v>
      </c>
      <c r="AE6201">
        <f t="shared" si="414"/>
        <v>7.8317593771163762E-8</v>
      </c>
      <c r="AF6201">
        <f t="shared" si="416"/>
        <v>4.8870178513206161E-5</v>
      </c>
      <c r="AG6201">
        <f t="shared" si="417"/>
        <v>4.8549076378744414E-4</v>
      </c>
    </row>
    <row r="6202" spans="30:33" x14ac:dyDescent="0.2">
      <c r="AD6202">
        <f t="shared" si="415"/>
        <v>6200</v>
      </c>
      <c r="AE6202">
        <f t="shared" si="414"/>
        <v>7.81922856211299E-8</v>
      </c>
      <c r="AF6202">
        <f t="shared" si="416"/>
        <v>4.8791986227585032E-5</v>
      </c>
      <c r="AG6202">
        <f t="shared" si="417"/>
        <v>4.8479217085100538E-4</v>
      </c>
    </row>
    <row r="6203" spans="30:33" x14ac:dyDescent="0.2">
      <c r="AD6203">
        <f t="shared" si="415"/>
        <v>6201</v>
      </c>
      <c r="AE6203">
        <f t="shared" si="414"/>
        <v>7.8067177964136086E-8</v>
      </c>
      <c r="AF6203">
        <f t="shared" si="416"/>
        <v>4.8713919049620891E-5</v>
      </c>
      <c r="AG6203">
        <f t="shared" si="417"/>
        <v>4.8409457055560788E-4</v>
      </c>
    </row>
    <row r="6204" spans="30:33" x14ac:dyDescent="0.2">
      <c r="AD6204">
        <f t="shared" si="415"/>
        <v>6202</v>
      </c>
      <c r="AE6204">
        <f t="shared" si="414"/>
        <v>7.7942270479393461E-8</v>
      </c>
      <c r="AF6204">
        <f t="shared" si="416"/>
        <v>4.8635976779141496E-5</v>
      </c>
      <c r="AG6204">
        <f t="shared" si="417"/>
        <v>4.8339796151319826E-4</v>
      </c>
    </row>
    <row r="6205" spans="30:33" x14ac:dyDescent="0.2">
      <c r="AD6205">
        <f t="shared" si="415"/>
        <v>6203</v>
      </c>
      <c r="AE6205">
        <f t="shared" si="414"/>
        <v>7.7817562846626426E-8</v>
      </c>
      <c r="AF6205">
        <f t="shared" si="416"/>
        <v>4.8558159216294864E-5</v>
      </c>
      <c r="AG6205">
        <f t="shared" si="417"/>
        <v>4.8270234233762374E-4</v>
      </c>
    </row>
    <row r="6206" spans="30:33" x14ac:dyDescent="0.2">
      <c r="AD6206">
        <f t="shared" si="415"/>
        <v>6204</v>
      </c>
      <c r="AE6206">
        <f t="shared" si="414"/>
        <v>7.7693054746071812E-8</v>
      </c>
      <c r="AF6206">
        <f t="shared" si="416"/>
        <v>4.8480466161548792E-5</v>
      </c>
      <c r="AG6206">
        <f t="shared" si="417"/>
        <v>4.8200771164462952E-4</v>
      </c>
    </row>
    <row r="6207" spans="30:33" x14ac:dyDescent="0.2">
      <c r="AD6207">
        <f t="shared" si="415"/>
        <v>6205</v>
      </c>
      <c r="AE6207">
        <f t="shared" si="414"/>
        <v>7.7568745858478096E-8</v>
      </c>
      <c r="AF6207">
        <f t="shared" si="416"/>
        <v>4.8402897415690312E-5</v>
      </c>
      <c r="AG6207">
        <f t="shared" si="417"/>
        <v>4.8131406805185657E-4</v>
      </c>
    </row>
    <row r="6208" spans="30:33" x14ac:dyDescent="0.2">
      <c r="AD6208">
        <f t="shared" si="415"/>
        <v>6206</v>
      </c>
      <c r="AE6208">
        <f t="shared" si="414"/>
        <v>7.744463586510453E-8</v>
      </c>
      <c r="AF6208">
        <f t="shared" si="416"/>
        <v>4.8325452779825205E-5</v>
      </c>
      <c r="AG6208">
        <f t="shared" si="417"/>
        <v>4.8062141017883873E-4</v>
      </c>
    </row>
    <row r="6209" spans="30:33" x14ac:dyDescent="0.2">
      <c r="AD6209">
        <f t="shared" si="415"/>
        <v>6207</v>
      </c>
      <c r="AE6209">
        <f t="shared" si="414"/>
        <v>7.732072444772036E-8</v>
      </c>
      <c r="AF6209">
        <f t="shared" si="416"/>
        <v>4.824813205537748E-5</v>
      </c>
      <c r="AG6209">
        <f t="shared" si="417"/>
        <v>4.7992973664700027E-4</v>
      </c>
    </row>
    <row r="6210" spans="30:33" x14ac:dyDescent="0.2">
      <c r="AD6210">
        <f t="shared" si="415"/>
        <v>6208</v>
      </c>
      <c r="AE6210">
        <f t="shared" si="414"/>
        <v>7.7197011288604004E-8</v>
      </c>
      <c r="AF6210">
        <f t="shared" si="416"/>
        <v>4.8170935044088877E-5</v>
      </c>
      <c r="AG6210">
        <f t="shared" si="417"/>
        <v>4.7923904607965367E-4</v>
      </c>
    </row>
    <row r="6211" spans="30:33" x14ac:dyDescent="0.2">
      <c r="AD6211">
        <f t="shared" si="415"/>
        <v>6209</v>
      </c>
      <c r="AE6211">
        <f t="shared" si="414"/>
        <v>7.7073496070542245E-8</v>
      </c>
      <c r="AF6211">
        <f t="shared" si="416"/>
        <v>4.8093861548018333E-5</v>
      </c>
      <c r="AG6211">
        <f t="shared" si="417"/>
        <v>4.785493371019968E-4</v>
      </c>
    </row>
    <row r="6212" spans="30:33" x14ac:dyDescent="0.2">
      <c r="AD6212">
        <f t="shared" si="415"/>
        <v>6210</v>
      </c>
      <c r="AE6212">
        <f t="shared" si="414"/>
        <v>7.6950178476829371E-8</v>
      </c>
      <c r="AF6212">
        <f t="shared" si="416"/>
        <v>4.8016911369541502E-5</v>
      </c>
      <c r="AG6212">
        <f t="shared" si="417"/>
        <v>4.7786060834111038E-4</v>
      </c>
    </row>
    <row r="6213" spans="30:33" x14ac:dyDescent="0.2">
      <c r="AD6213">
        <f t="shared" si="415"/>
        <v>6211</v>
      </c>
      <c r="AE6213">
        <f t="shared" si="414"/>
        <v>7.6827058191266434E-8</v>
      </c>
      <c r="AF6213">
        <f t="shared" si="416"/>
        <v>4.7940084311350231E-5</v>
      </c>
      <c r="AG6213">
        <f t="shared" si="417"/>
        <v>4.771728584259558E-4</v>
      </c>
    </row>
    <row r="6214" spans="30:33" x14ac:dyDescent="0.2">
      <c r="AD6214">
        <f t="shared" si="415"/>
        <v>6212</v>
      </c>
      <c r="AE6214">
        <f t="shared" si="414"/>
        <v>7.6704134898160405E-8</v>
      </c>
      <c r="AF6214">
        <f t="shared" si="416"/>
        <v>4.7863380176452066E-5</v>
      </c>
      <c r="AG6214">
        <f t="shared" si="417"/>
        <v>4.7648608598737242E-4</v>
      </c>
    </row>
    <row r="6215" spans="30:33" x14ac:dyDescent="0.2">
      <c r="AD6215">
        <f t="shared" si="415"/>
        <v>6213</v>
      </c>
      <c r="AE6215">
        <f t="shared" si="414"/>
        <v>7.6581408282323334E-8</v>
      </c>
      <c r="AF6215">
        <f t="shared" si="416"/>
        <v>4.7786798768169737E-5</v>
      </c>
      <c r="AG6215">
        <f t="shared" si="417"/>
        <v>4.7580028965807489E-4</v>
      </c>
    </row>
    <row r="6216" spans="30:33" x14ac:dyDescent="0.2">
      <c r="AD6216">
        <f t="shared" si="415"/>
        <v>6214</v>
      </c>
      <c r="AE6216">
        <f t="shared" si="414"/>
        <v>7.6458878029071617E-8</v>
      </c>
      <c r="AF6216">
        <f t="shared" si="416"/>
        <v>4.7710339890140666E-5</v>
      </c>
      <c r="AG6216">
        <f t="shared" si="417"/>
        <v>4.7511546807265103E-4</v>
      </c>
    </row>
    <row r="6217" spans="30:33" x14ac:dyDescent="0.2">
      <c r="AD6217">
        <f t="shared" si="415"/>
        <v>6215</v>
      </c>
      <c r="AE6217">
        <f t="shared" si="414"/>
        <v>7.6336543824225103E-8</v>
      </c>
      <c r="AF6217">
        <f t="shared" si="416"/>
        <v>4.7634003346316441E-5</v>
      </c>
      <c r="AG6217">
        <f t="shared" si="417"/>
        <v>4.7443161986755901E-4</v>
      </c>
    </row>
    <row r="6218" spans="30:33" x14ac:dyDescent="0.2">
      <c r="AD6218">
        <f t="shared" si="415"/>
        <v>6216</v>
      </c>
      <c r="AE6218">
        <f t="shared" si="414"/>
        <v>7.6214405354106342E-8</v>
      </c>
      <c r="AF6218">
        <f t="shared" si="416"/>
        <v>4.7557788940962329E-5</v>
      </c>
      <c r="AG6218">
        <f t="shared" si="417"/>
        <v>4.73748743681125E-4</v>
      </c>
    </row>
    <row r="6219" spans="30:33" x14ac:dyDescent="0.2">
      <c r="AD6219">
        <f t="shared" si="415"/>
        <v>6217</v>
      </c>
      <c r="AE6219">
        <f t="shared" si="414"/>
        <v>7.6092462305539765E-8</v>
      </c>
      <c r="AF6219">
        <f t="shared" si="416"/>
        <v>4.7481696478656786E-5</v>
      </c>
      <c r="AG6219">
        <f t="shared" si="417"/>
        <v>4.7306683815354073E-4</v>
      </c>
    </row>
    <row r="6220" spans="30:33" x14ac:dyDescent="0.2">
      <c r="AD6220">
        <f t="shared" si="415"/>
        <v>6218</v>
      </c>
      <c r="AE6220">
        <f t="shared" si="414"/>
        <v>7.5970714365850888E-8</v>
      </c>
      <c r="AF6220">
        <f t="shared" si="416"/>
        <v>4.7405725764290934E-5</v>
      </c>
      <c r="AG6220">
        <f t="shared" si="417"/>
        <v>4.723859019268608E-4</v>
      </c>
    </row>
    <row r="6221" spans="30:33" x14ac:dyDescent="0.2">
      <c r="AD6221">
        <f t="shared" si="415"/>
        <v>6219</v>
      </c>
      <c r="AE6221">
        <f t="shared" si="414"/>
        <v>7.5849161222865534E-8</v>
      </c>
      <c r="AF6221">
        <f t="shared" si="416"/>
        <v>4.7329876603068068E-5</v>
      </c>
      <c r="AG6221">
        <f t="shared" si="417"/>
        <v>4.7170593364500077E-4</v>
      </c>
    </row>
    <row r="6222" spans="30:33" x14ac:dyDescent="0.2">
      <c r="AD6222">
        <f t="shared" si="415"/>
        <v>6220</v>
      </c>
      <c r="AE6222">
        <f t="shared" si="414"/>
        <v>7.5727802564908942E-8</v>
      </c>
      <c r="AF6222">
        <f t="shared" si="416"/>
        <v>4.7254148800503154E-5</v>
      </c>
      <c r="AG6222">
        <f t="shared" si="417"/>
        <v>4.7102693195373363E-4</v>
      </c>
    </row>
    <row r="6223" spans="30:33" x14ac:dyDescent="0.2">
      <c r="AD6223">
        <f t="shared" si="415"/>
        <v>6221</v>
      </c>
      <c r="AE6223">
        <f t="shared" si="414"/>
        <v>7.5606638080805084E-8</v>
      </c>
      <c r="AF6223">
        <f t="shared" si="416"/>
        <v>4.7178542162422346E-5</v>
      </c>
      <c r="AG6223">
        <f t="shared" si="417"/>
        <v>4.703488955006884E-4</v>
      </c>
    </row>
    <row r="6224" spans="30:33" x14ac:dyDescent="0.2">
      <c r="AD6224">
        <f t="shared" si="415"/>
        <v>6222</v>
      </c>
      <c r="AE6224">
        <f t="shared" si="414"/>
        <v>7.5485667459875788E-8</v>
      </c>
      <c r="AF6224">
        <f t="shared" si="416"/>
        <v>4.7103056494962469E-5</v>
      </c>
      <c r="AG6224">
        <f t="shared" si="417"/>
        <v>4.6967182293534716E-4</v>
      </c>
    </row>
    <row r="6225" spans="30:33" x14ac:dyDescent="0.2">
      <c r="AD6225">
        <f t="shared" si="415"/>
        <v>6223</v>
      </c>
      <c r="AE6225">
        <f t="shared" si="414"/>
        <v>7.5364890391939984E-8</v>
      </c>
      <c r="AF6225">
        <f t="shared" si="416"/>
        <v>4.7027691604570524E-5</v>
      </c>
      <c r="AG6225">
        <f t="shared" si="417"/>
        <v>4.689957129090425E-4</v>
      </c>
    </row>
    <row r="6226" spans="30:33" x14ac:dyDescent="0.2">
      <c r="AD6226">
        <f t="shared" si="415"/>
        <v>6224</v>
      </c>
      <c r="AE6226">
        <f t="shared" si="414"/>
        <v>7.524430656731287E-8</v>
      </c>
      <c r="AF6226">
        <f t="shared" si="416"/>
        <v>4.6952447298003209E-5</v>
      </c>
      <c r="AG6226">
        <f t="shared" si="417"/>
        <v>4.683205640749553E-4</v>
      </c>
    </row>
    <row r="6227" spans="30:33" x14ac:dyDescent="0.2">
      <c r="AD6227">
        <f t="shared" si="415"/>
        <v>6225</v>
      </c>
      <c r="AE6227">
        <f t="shared" ref="AE6227:AE6290" si="418">AF6226*$AE$3</f>
        <v>7.5123915676805174E-8</v>
      </c>
      <c r="AF6227">
        <f t="shared" si="416"/>
        <v>4.6877323382326402E-5</v>
      </c>
      <c r="AG6227">
        <f t="shared" si="417"/>
        <v>4.6764637508811221E-4</v>
      </c>
    </row>
    <row r="6228" spans="30:33" x14ac:dyDescent="0.2">
      <c r="AD6228">
        <f t="shared" si="415"/>
        <v>6226</v>
      </c>
      <c r="AE6228">
        <f t="shared" si="418"/>
        <v>7.5003717411722275E-8</v>
      </c>
      <c r="AF6228">
        <f t="shared" si="416"/>
        <v>4.680231966491468E-5</v>
      </c>
      <c r="AG6228">
        <f t="shared" si="417"/>
        <v>4.6697314460538287E-4</v>
      </c>
    </row>
    <row r="6229" spans="30:33" x14ac:dyDescent="0.2">
      <c r="AD6229">
        <f t="shared" si="415"/>
        <v>6227</v>
      </c>
      <c r="AE6229">
        <f t="shared" si="418"/>
        <v>7.488371146386352E-8</v>
      </c>
      <c r="AF6229">
        <f t="shared" si="416"/>
        <v>4.6727435953450811E-5</v>
      </c>
      <c r="AG6229">
        <f t="shared" si="417"/>
        <v>4.6630087128547812E-4</v>
      </c>
    </row>
    <row r="6230" spans="30:33" x14ac:dyDescent="0.2">
      <c r="AD6230">
        <f t="shared" si="415"/>
        <v>6228</v>
      </c>
      <c r="AE6230">
        <f t="shared" si="418"/>
        <v>7.4763897525521333E-8</v>
      </c>
      <c r="AF6230">
        <f t="shared" si="416"/>
        <v>4.6652672055925287E-5</v>
      </c>
      <c r="AG6230">
        <f t="shared" si="417"/>
        <v>4.6562955378894684E-4</v>
      </c>
    </row>
    <row r="6231" spans="30:33" x14ac:dyDescent="0.2">
      <c r="AD6231">
        <f t="shared" si="415"/>
        <v>6229</v>
      </c>
      <c r="AE6231">
        <f t="shared" si="418"/>
        <v>7.4644275289480493E-8</v>
      </c>
      <c r="AF6231">
        <f t="shared" si="416"/>
        <v>4.6578027780635804E-5</v>
      </c>
      <c r="AG6231">
        <f t="shared" si="417"/>
        <v>4.64959190778174E-4</v>
      </c>
    </row>
    <row r="6232" spans="30:33" x14ac:dyDescent="0.2">
      <c r="AD6232">
        <f t="shared" si="415"/>
        <v>6230</v>
      </c>
      <c r="AE6232">
        <f t="shared" si="418"/>
        <v>7.4524844449017318E-8</v>
      </c>
      <c r="AF6232">
        <f t="shared" si="416"/>
        <v>4.6503502936186782E-5</v>
      </c>
      <c r="AG6232">
        <f t="shared" si="417"/>
        <v>4.6428978091737791E-4</v>
      </c>
    </row>
    <row r="6233" spans="30:33" x14ac:dyDescent="0.2">
      <c r="AD6233">
        <f t="shared" si="415"/>
        <v>6231</v>
      </c>
      <c r="AE6233">
        <f t="shared" si="418"/>
        <v>7.4405604697898891E-8</v>
      </c>
      <c r="AF6233">
        <f t="shared" si="416"/>
        <v>4.6429097331488882E-5</v>
      </c>
      <c r="AG6233">
        <f t="shared" si="417"/>
        <v>4.6362132287260799E-4</v>
      </c>
    </row>
    <row r="6234" spans="30:33" x14ac:dyDescent="0.2">
      <c r="AD6234">
        <f t="shared" si="415"/>
        <v>6232</v>
      </c>
      <c r="AE6234">
        <f t="shared" si="418"/>
        <v>7.4286555730382252E-8</v>
      </c>
      <c r="AF6234">
        <f t="shared" si="416"/>
        <v>4.6354810775758499E-5</v>
      </c>
      <c r="AG6234">
        <f t="shared" si="417"/>
        <v>4.6295381531174222E-4</v>
      </c>
    </row>
    <row r="6235" spans="30:33" x14ac:dyDescent="0.2">
      <c r="AD6235">
        <f t="shared" si="415"/>
        <v>6233</v>
      </c>
      <c r="AE6235">
        <f t="shared" si="418"/>
        <v>7.4167697241213628E-8</v>
      </c>
      <c r="AF6235">
        <f t="shared" si="416"/>
        <v>4.6280643078517281E-5</v>
      </c>
      <c r="AG6235">
        <f t="shared" si="417"/>
        <v>4.6228725690448453E-4</v>
      </c>
    </row>
    <row r="6236" spans="30:33" x14ac:dyDescent="0.2">
      <c r="AD6236">
        <f t="shared" si="415"/>
        <v>6234</v>
      </c>
      <c r="AE6236">
        <f t="shared" si="418"/>
        <v>7.4049028925627678E-8</v>
      </c>
      <c r="AF6236">
        <f t="shared" si="416"/>
        <v>4.6206594049591654E-5</v>
      </c>
      <c r="AG6236">
        <f t="shared" si="417"/>
        <v>4.6162164632236293E-4</v>
      </c>
    </row>
    <row r="6237" spans="30:33" x14ac:dyDescent="0.2">
      <c r="AD6237">
        <f t="shared" si="415"/>
        <v>6235</v>
      </c>
      <c r="AE6237">
        <f t="shared" si="418"/>
        <v>7.3930550479346676E-8</v>
      </c>
      <c r="AF6237">
        <f t="shared" si="416"/>
        <v>4.6132663499112306E-5</v>
      </c>
      <c r="AG6237">
        <f t="shared" si="417"/>
        <v>4.6095698223872655E-4</v>
      </c>
    </row>
    <row r="6238" spans="30:33" x14ac:dyDescent="0.2">
      <c r="AD6238">
        <f t="shared" si="415"/>
        <v>6236</v>
      </c>
      <c r="AE6238">
        <f t="shared" si="418"/>
        <v>7.3812261598579728E-8</v>
      </c>
      <c r="AF6238">
        <f t="shared" si="416"/>
        <v>4.6058851237513723E-5</v>
      </c>
      <c r="AG6238">
        <f t="shared" si="417"/>
        <v>4.6029326332874316E-4</v>
      </c>
    </row>
    <row r="6239" spans="30:33" x14ac:dyDescent="0.2">
      <c r="AD6239">
        <f t="shared" si="415"/>
        <v>6237</v>
      </c>
      <c r="AE6239">
        <f t="shared" si="418"/>
        <v>7.369416198002199E-8</v>
      </c>
      <c r="AF6239">
        <f t="shared" si="416"/>
        <v>4.5985157075533699E-5</v>
      </c>
      <c r="AG6239">
        <f t="shared" si="417"/>
        <v>4.5963048826939718E-4</v>
      </c>
    </row>
    <row r="6240" spans="30:33" x14ac:dyDescent="0.2">
      <c r="AD6240">
        <f t="shared" si="415"/>
        <v>6238</v>
      </c>
      <c r="AE6240">
        <f t="shared" si="418"/>
        <v>7.3576251320853957E-8</v>
      </c>
      <c r="AF6240">
        <f t="shared" si="416"/>
        <v>4.5911580824212844E-5</v>
      </c>
      <c r="AG6240">
        <f t="shared" si="417"/>
        <v>4.5896865573948699E-4</v>
      </c>
    </row>
    <row r="6241" spans="30:33" x14ac:dyDescent="0.2">
      <c r="AD6241">
        <f t="shared" si="415"/>
        <v>6239</v>
      </c>
      <c r="AE6241">
        <f t="shared" si="418"/>
        <v>7.3458529318740584E-8</v>
      </c>
      <c r="AF6241">
        <f t="shared" si="416"/>
        <v>4.5838122294894105E-5</v>
      </c>
      <c r="AG6241">
        <f t="shared" si="417"/>
        <v>4.5830776441962252E-4</v>
      </c>
    </row>
    <row r="6242" spans="30:33" x14ac:dyDescent="0.2">
      <c r="AD6242">
        <f t="shared" si="415"/>
        <v>6240</v>
      </c>
      <c r="AE6242">
        <f t="shared" si="418"/>
        <v>7.3340995671830604E-8</v>
      </c>
      <c r="AF6242">
        <f t="shared" si="416"/>
        <v>4.576478129922227E-5</v>
      </c>
      <c r="AG6242">
        <f t="shared" si="417"/>
        <v>4.5764781299222296E-4</v>
      </c>
    </row>
    <row r="6243" spans="30:33" x14ac:dyDescent="0.2">
      <c r="AD6243">
        <f t="shared" ref="AD6243:AD6306" si="419">AD6242+1</f>
        <v>6241</v>
      </c>
      <c r="AE6243">
        <f t="shared" si="418"/>
        <v>7.3223650078755663E-8</v>
      </c>
      <c r="AF6243">
        <f t="shared" ref="AF6243:AF6306" si="420">AF6242*$AF$3</f>
        <v>4.569155764914351E-5</v>
      </c>
      <c r="AG6243">
        <f t="shared" ref="AG6243:AG6306" si="421">AD6243*AE6243</f>
        <v>4.569888001415141E-4</v>
      </c>
    </row>
    <row r="6244" spans="30:33" x14ac:dyDescent="0.2">
      <c r="AD6244">
        <f t="shared" si="419"/>
        <v>6242</v>
      </c>
      <c r="AE6244">
        <f t="shared" si="418"/>
        <v>7.3106492238629647E-8</v>
      </c>
      <c r="AF6244">
        <f t="shared" si="420"/>
        <v>4.5618451156904881E-5</v>
      </c>
      <c r="AG6244">
        <f t="shared" si="421"/>
        <v>4.5633072455352624E-4</v>
      </c>
    </row>
    <row r="6245" spans="30:33" x14ac:dyDescent="0.2">
      <c r="AD6245">
        <f t="shared" si="419"/>
        <v>6243</v>
      </c>
      <c r="AE6245">
        <f t="shared" si="418"/>
        <v>7.2989521851047847E-8</v>
      </c>
      <c r="AF6245">
        <f t="shared" si="420"/>
        <v>4.5545461635053831E-5</v>
      </c>
      <c r="AG6245">
        <f t="shared" si="421"/>
        <v>4.5567358491609172E-4</v>
      </c>
    </row>
    <row r="6246" spans="30:33" x14ac:dyDescent="0.2">
      <c r="AD6246">
        <f t="shared" si="419"/>
        <v>6244</v>
      </c>
      <c r="AE6246">
        <f t="shared" si="418"/>
        <v>7.2872738616086168E-8</v>
      </c>
      <c r="AF6246">
        <f t="shared" si="420"/>
        <v>4.5472588896437746E-5</v>
      </c>
      <c r="AG6246">
        <f t="shared" si="421"/>
        <v>4.5501737991884204E-4</v>
      </c>
    </row>
    <row r="6247" spans="30:33" x14ac:dyDescent="0.2">
      <c r="AD6247">
        <f t="shared" si="419"/>
        <v>6245</v>
      </c>
      <c r="AE6247">
        <f t="shared" si="418"/>
        <v>7.2756142234300423E-8</v>
      </c>
      <c r="AF6247">
        <f t="shared" si="420"/>
        <v>4.5399832754203441E-5</v>
      </c>
      <c r="AG6247">
        <f t="shared" si="421"/>
        <v>4.5436210825320613E-4</v>
      </c>
    </row>
    <row r="6248" spans="30:33" x14ac:dyDescent="0.2">
      <c r="AD6248">
        <f t="shared" si="419"/>
        <v>6246</v>
      </c>
      <c r="AE6248">
        <f t="shared" si="418"/>
        <v>7.2639732406725542E-8</v>
      </c>
      <c r="AF6248">
        <f t="shared" si="420"/>
        <v>4.5327193021796715E-5</v>
      </c>
      <c r="AG6248">
        <f t="shared" si="421"/>
        <v>4.5370776861240774E-4</v>
      </c>
    </row>
    <row r="6249" spans="30:33" x14ac:dyDescent="0.2">
      <c r="AD6249">
        <f t="shared" si="419"/>
        <v>6247</v>
      </c>
      <c r="AE6249">
        <f t="shared" si="418"/>
        <v>7.2523508834874779E-8</v>
      </c>
      <c r="AF6249">
        <f t="shared" si="420"/>
        <v>4.5254669512961839E-5</v>
      </c>
      <c r="AG6249">
        <f t="shared" si="421"/>
        <v>4.5305435969146275E-4</v>
      </c>
    </row>
    <row r="6250" spans="30:33" x14ac:dyDescent="0.2">
      <c r="AD6250">
        <f t="shared" si="419"/>
        <v>6248</v>
      </c>
      <c r="AE6250">
        <f t="shared" si="418"/>
        <v>7.2407471220738979E-8</v>
      </c>
      <c r="AF6250">
        <f t="shared" si="420"/>
        <v>4.5182262041741098E-5</v>
      </c>
      <c r="AG6250">
        <f t="shared" si="421"/>
        <v>4.5240188018717717E-4</v>
      </c>
    </row>
    <row r="6251" spans="30:33" x14ac:dyDescent="0.2">
      <c r="AD6251">
        <f t="shared" si="419"/>
        <v>6249</v>
      </c>
      <c r="AE6251">
        <f t="shared" si="418"/>
        <v>7.2291619266785789E-8</v>
      </c>
      <c r="AF6251">
        <f t="shared" si="420"/>
        <v>4.5109970422474309E-5</v>
      </c>
      <c r="AG6251">
        <f t="shared" si="421"/>
        <v>4.5175032879814442E-4</v>
      </c>
    </row>
    <row r="6252" spans="30:33" x14ac:dyDescent="0.2">
      <c r="AD6252">
        <f t="shared" si="419"/>
        <v>6250</v>
      </c>
      <c r="AE6252">
        <f t="shared" si="418"/>
        <v>7.2175952675958929E-8</v>
      </c>
      <c r="AF6252">
        <f t="shared" si="420"/>
        <v>4.5037794469798348E-5</v>
      </c>
      <c r="AG6252">
        <f t="shared" si="421"/>
        <v>4.510997042247433E-4</v>
      </c>
    </row>
    <row r="6253" spans="30:33" x14ac:dyDescent="0.2">
      <c r="AD6253">
        <f t="shared" si="419"/>
        <v>6251</v>
      </c>
      <c r="AE6253">
        <f t="shared" si="418"/>
        <v>7.2060471151677395E-8</v>
      </c>
      <c r="AF6253">
        <f t="shared" si="420"/>
        <v>4.4965733998646667E-5</v>
      </c>
      <c r="AG6253">
        <f t="shared" si="421"/>
        <v>4.5045000516913538E-4</v>
      </c>
    </row>
    <row r="6254" spans="30:33" x14ac:dyDescent="0.2">
      <c r="AD6254">
        <f t="shared" si="419"/>
        <v>6252</v>
      </c>
      <c r="AE6254">
        <f t="shared" si="418"/>
        <v>7.1945174397834695E-8</v>
      </c>
      <c r="AF6254">
        <f t="shared" si="420"/>
        <v>4.4893788824248832E-5</v>
      </c>
      <c r="AG6254">
        <f t="shared" si="421"/>
        <v>4.4980123033526253E-4</v>
      </c>
    </row>
    <row r="6255" spans="30:33" x14ac:dyDescent="0.2">
      <c r="AD6255">
        <f t="shared" si="419"/>
        <v>6253</v>
      </c>
      <c r="AE6255">
        <f t="shared" si="418"/>
        <v>7.1830062118798159E-8</v>
      </c>
      <c r="AF6255">
        <f t="shared" si="420"/>
        <v>4.4821958762130035E-5</v>
      </c>
      <c r="AG6255">
        <f t="shared" si="421"/>
        <v>4.4915337842884489E-4</v>
      </c>
    </row>
    <row r="6256" spans="30:33" x14ac:dyDescent="0.2">
      <c r="AD6256">
        <f t="shared" si="419"/>
        <v>6254</v>
      </c>
      <c r="AE6256">
        <f t="shared" si="418"/>
        <v>7.1715134019408093E-8</v>
      </c>
      <c r="AF6256">
        <f t="shared" si="420"/>
        <v>4.4750243628110623E-5</v>
      </c>
      <c r="AG6256">
        <f t="shared" si="421"/>
        <v>4.4850644815737822E-4</v>
      </c>
    </row>
    <row r="6257" spans="30:33" x14ac:dyDescent="0.2">
      <c r="AD6257">
        <f t="shared" si="419"/>
        <v>6255</v>
      </c>
      <c r="AE6257">
        <f t="shared" si="418"/>
        <v>7.1600389804977034E-8</v>
      </c>
      <c r="AF6257">
        <f t="shared" si="420"/>
        <v>4.4678643238305646E-5</v>
      </c>
      <c r="AG6257">
        <f t="shared" si="421"/>
        <v>4.4786043823013134E-4</v>
      </c>
    </row>
    <row r="6258" spans="30:33" x14ac:dyDescent="0.2">
      <c r="AD6258">
        <f t="shared" si="419"/>
        <v>6256</v>
      </c>
      <c r="AE6258">
        <f t="shared" si="418"/>
        <v>7.1485829181289069E-8</v>
      </c>
      <c r="AF6258">
        <f t="shared" si="420"/>
        <v>4.4607157409124352E-5</v>
      </c>
      <c r="AG6258">
        <f t="shared" si="421"/>
        <v>4.4721534735814441E-4</v>
      </c>
    </row>
    <row r="6259" spans="30:33" x14ac:dyDescent="0.2">
      <c r="AD6259">
        <f t="shared" si="419"/>
        <v>6257</v>
      </c>
      <c r="AE6259">
        <f t="shared" si="418"/>
        <v>7.1371451854598995E-8</v>
      </c>
      <c r="AF6259">
        <f t="shared" si="420"/>
        <v>4.4535785957269752E-5</v>
      </c>
      <c r="AG6259">
        <f t="shared" si="421"/>
        <v>4.4657117425422589E-4</v>
      </c>
    </row>
    <row r="6260" spans="30:33" x14ac:dyDescent="0.2">
      <c r="AD6260">
        <f t="shared" si="419"/>
        <v>6258</v>
      </c>
      <c r="AE6260">
        <f t="shared" si="418"/>
        <v>7.1257257531631633E-8</v>
      </c>
      <c r="AF6260">
        <f t="shared" si="420"/>
        <v>4.4464528699738116E-5</v>
      </c>
      <c r="AG6260">
        <f t="shared" si="421"/>
        <v>4.4592791763295079E-4</v>
      </c>
    </row>
    <row r="6261" spans="30:33" x14ac:dyDescent="0.2">
      <c r="AD6261">
        <f t="shared" si="419"/>
        <v>6259</v>
      </c>
      <c r="AE6261">
        <f t="shared" si="418"/>
        <v>7.1143245919581021E-8</v>
      </c>
      <c r="AF6261">
        <f t="shared" si="420"/>
        <v>4.4393385453818535E-5</v>
      </c>
      <c r="AG6261">
        <f t="shared" si="421"/>
        <v>4.452855762106576E-4</v>
      </c>
    </row>
    <row r="6262" spans="30:33" x14ac:dyDescent="0.2">
      <c r="AD6262">
        <f t="shared" si="419"/>
        <v>6260</v>
      </c>
      <c r="AE6262">
        <f t="shared" si="418"/>
        <v>7.1029416726109684E-8</v>
      </c>
      <c r="AF6262">
        <f t="shared" si="420"/>
        <v>4.432235603709242E-5</v>
      </c>
      <c r="AG6262">
        <f t="shared" si="421"/>
        <v>4.4464414870544662E-4</v>
      </c>
    </row>
    <row r="6263" spans="30:33" x14ac:dyDescent="0.2">
      <c r="AD6263">
        <f t="shared" si="419"/>
        <v>6261</v>
      </c>
      <c r="AE6263">
        <f t="shared" si="418"/>
        <v>7.091576965934791E-8</v>
      </c>
      <c r="AF6263">
        <f t="shared" si="420"/>
        <v>4.4251440267433073E-5</v>
      </c>
      <c r="AG6263">
        <f t="shared" si="421"/>
        <v>4.4400363383717724E-4</v>
      </c>
    </row>
    <row r="6264" spans="30:33" x14ac:dyDescent="0.2">
      <c r="AD6264">
        <f t="shared" si="419"/>
        <v>6262</v>
      </c>
      <c r="AE6264">
        <f t="shared" si="418"/>
        <v>7.0802304427892953E-8</v>
      </c>
      <c r="AF6264">
        <f t="shared" si="420"/>
        <v>4.4180637963005178E-5</v>
      </c>
      <c r="AG6264">
        <f t="shared" si="421"/>
        <v>4.4336403032746566E-4</v>
      </c>
    </row>
    <row r="6265" spans="30:33" x14ac:dyDescent="0.2">
      <c r="AD6265">
        <f t="shared" si="419"/>
        <v>6263</v>
      </c>
      <c r="AE6265">
        <f t="shared" si="418"/>
        <v>7.0689020740808317E-8</v>
      </c>
      <c r="AF6265">
        <f t="shared" si="420"/>
        <v>4.4109948942264367E-5</v>
      </c>
      <c r="AG6265">
        <f t="shared" si="421"/>
        <v>4.4272533689968251E-4</v>
      </c>
    </row>
    <row r="6266" spans="30:33" x14ac:dyDescent="0.2">
      <c r="AD6266">
        <f t="shared" si="419"/>
        <v>6264</v>
      </c>
      <c r="AE6266">
        <f t="shared" si="418"/>
        <v>7.057591830762302E-8</v>
      </c>
      <c r="AF6266">
        <f t="shared" si="420"/>
        <v>4.4039373023956745E-5</v>
      </c>
      <c r="AG6266">
        <f t="shared" si="421"/>
        <v>4.4208755227895062E-4</v>
      </c>
    </row>
    <row r="6267" spans="30:33" x14ac:dyDescent="0.2">
      <c r="AD6267">
        <f t="shared" si="419"/>
        <v>6265</v>
      </c>
      <c r="AE6267">
        <f t="shared" si="418"/>
        <v>7.0462996838330821E-8</v>
      </c>
      <c r="AF6267">
        <f t="shared" si="420"/>
        <v>4.3968910027118409E-5</v>
      </c>
      <c r="AG6267">
        <f t="shared" si="421"/>
        <v>4.4145067519214262E-4</v>
      </c>
    </row>
    <row r="6268" spans="30:33" x14ac:dyDescent="0.2">
      <c r="AD6268">
        <f t="shared" si="419"/>
        <v>6266</v>
      </c>
      <c r="AE6268">
        <f t="shared" si="418"/>
        <v>7.0350256043389481E-8</v>
      </c>
      <c r="AF6268">
        <f t="shared" si="420"/>
        <v>4.3898559771075018E-5</v>
      </c>
      <c r="AG6268">
        <f t="shared" si="421"/>
        <v>4.4081470436787852E-4</v>
      </c>
    </row>
    <row r="6269" spans="30:33" x14ac:dyDescent="0.2">
      <c r="AD6269">
        <f t="shared" si="419"/>
        <v>6267</v>
      </c>
      <c r="AE6269">
        <f t="shared" si="418"/>
        <v>7.0237695633720063E-8</v>
      </c>
      <c r="AF6269">
        <f t="shared" si="420"/>
        <v>4.3828322075441296E-5</v>
      </c>
      <c r="AG6269">
        <f t="shared" si="421"/>
        <v>4.4017963853652364E-4</v>
      </c>
    </row>
    <row r="6270" spans="30:33" x14ac:dyDescent="0.2">
      <c r="AD6270">
        <f t="shared" si="419"/>
        <v>6268</v>
      </c>
      <c r="AE6270">
        <f t="shared" si="418"/>
        <v>7.0125315320706108E-8</v>
      </c>
      <c r="AF6270">
        <f t="shared" si="420"/>
        <v>4.375819676012059E-5</v>
      </c>
      <c r="AG6270">
        <f t="shared" si="421"/>
        <v>4.3954547643018589E-4</v>
      </c>
    </row>
    <row r="6271" spans="30:33" x14ac:dyDescent="0.2">
      <c r="AD6271">
        <f t="shared" si="419"/>
        <v>6269</v>
      </c>
      <c r="AE6271">
        <f t="shared" si="418"/>
        <v>7.0013114816192977E-8</v>
      </c>
      <c r="AF6271">
        <f t="shared" si="420"/>
        <v>4.3688183645304393E-5</v>
      </c>
      <c r="AG6271">
        <f t="shared" si="421"/>
        <v>4.3891221678271376E-4</v>
      </c>
    </row>
    <row r="6272" spans="30:33" x14ac:dyDescent="0.2">
      <c r="AD6272">
        <f t="shared" si="419"/>
        <v>6270</v>
      </c>
      <c r="AE6272">
        <f t="shared" si="418"/>
        <v>6.9901093832487067E-8</v>
      </c>
      <c r="AF6272">
        <f t="shared" si="420"/>
        <v>4.3618282551471906E-5</v>
      </c>
      <c r="AG6272">
        <f t="shared" si="421"/>
        <v>4.3827985832969391E-4</v>
      </c>
    </row>
    <row r="6273" spans="30:33" x14ac:dyDescent="0.2">
      <c r="AD6273">
        <f t="shared" si="419"/>
        <v>6271</v>
      </c>
      <c r="AE6273">
        <f t="shared" si="418"/>
        <v>6.9789252082355086E-8</v>
      </c>
      <c r="AF6273">
        <f t="shared" si="420"/>
        <v>4.3548493299389547E-5</v>
      </c>
      <c r="AG6273">
        <f t="shared" si="421"/>
        <v>4.3764839980844873E-4</v>
      </c>
    </row>
    <row r="6274" spans="30:33" x14ac:dyDescent="0.2">
      <c r="AD6274">
        <f t="shared" si="419"/>
        <v>6272</v>
      </c>
      <c r="AE6274">
        <f t="shared" si="418"/>
        <v>6.9677589279023309E-8</v>
      </c>
      <c r="AF6274">
        <f t="shared" si="420"/>
        <v>4.3478815710110521E-5</v>
      </c>
      <c r="AG6274">
        <f t="shared" si="421"/>
        <v>4.3701783995803416E-4</v>
      </c>
    </row>
    <row r="6275" spans="30:33" x14ac:dyDescent="0.2">
      <c r="AD6275">
        <f t="shared" si="419"/>
        <v>6273</v>
      </c>
      <c r="AE6275">
        <f t="shared" si="418"/>
        <v>6.9566105136176864E-8</v>
      </c>
      <c r="AF6275">
        <f t="shared" si="420"/>
        <v>4.3409249604974341E-5</v>
      </c>
      <c r="AG6275">
        <f t="shared" si="421"/>
        <v>4.3638817751923749E-4</v>
      </c>
    </row>
    <row r="6276" spans="30:33" x14ac:dyDescent="0.2">
      <c r="AD6276">
        <f t="shared" si="419"/>
        <v>6274</v>
      </c>
      <c r="AE6276">
        <f t="shared" si="418"/>
        <v>6.9454799367958981E-8</v>
      </c>
      <c r="AF6276">
        <f t="shared" si="420"/>
        <v>4.333979480560638E-5</v>
      </c>
      <c r="AG6276">
        <f t="shared" si="421"/>
        <v>4.3575941123457463E-4</v>
      </c>
    </row>
    <row r="6277" spans="30:33" x14ac:dyDescent="0.2">
      <c r="AD6277">
        <f t="shared" si="419"/>
        <v>6275</v>
      </c>
      <c r="AE6277">
        <f t="shared" si="418"/>
        <v>6.9343671688970233E-8</v>
      </c>
      <c r="AF6277">
        <f t="shared" si="420"/>
        <v>4.3270451133917411E-5</v>
      </c>
      <c r="AG6277">
        <f t="shared" si="421"/>
        <v>4.351315398482882E-4</v>
      </c>
    </row>
    <row r="6278" spans="30:33" x14ac:dyDescent="0.2">
      <c r="AD6278">
        <f t="shared" si="419"/>
        <v>6276</v>
      </c>
      <c r="AE6278">
        <f t="shared" si="418"/>
        <v>6.9232721814267889E-8</v>
      </c>
      <c r="AF6278">
        <f t="shared" si="420"/>
        <v>4.3201218412103143E-5</v>
      </c>
      <c r="AG6278">
        <f t="shared" si="421"/>
        <v>4.3450456210634525E-4</v>
      </c>
    </row>
    <row r="6279" spans="30:33" x14ac:dyDescent="0.2">
      <c r="AD6279">
        <f t="shared" si="419"/>
        <v>6277</v>
      </c>
      <c r="AE6279">
        <f t="shared" si="418"/>
        <v>6.9121949459365067E-8</v>
      </c>
      <c r="AF6279">
        <f t="shared" si="420"/>
        <v>4.3132096462643774E-5</v>
      </c>
      <c r="AG6279">
        <f t="shared" si="421"/>
        <v>4.3387847675643452E-4</v>
      </c>
    </row>
    <row r="6280" spans="30:33" x14ac:dyDescent="0.2">
      <c r="AD6280">
        <f t="shared" si="419"/>
        <v>6278</v>
      </c>
      <c r="AE6280">
        <f t="shared" si="418"/>
        <v>6.9011354340230075E-8</v>
      </c>
      <c r="AF6280">
        <f t="shared" si="420"/>
        <v>4.306308510830354E-5</v>
      </c>
      <c r="AG6280">
        <f t="shared" si="421"/>
        <v>4.3325328254796439E-4</v>
      </c>
    </row>
    <row r="6281" spans="30:33" x14ac:dyDescent="0.2">
      <c r="AD6281">
        <f t="shared" si="419"/>
        <v>6279</v>
      </c>
      <c r="AE6281">
        <f t="shared" si="418"/>
        <v>6.8900936173285691E-8</v>
      </c>
      <c r="AF6281">
        <f t="shared" si="420"/>
        <v>4.2994184172130253E-5</v>
      </c>
      <c r="AG6281">
        <f t="shared" si="421"/>
        <v>4.3262897823206084E-4</v>
      </c>
    </row>
    <row r="6282" spans="30:33" x14ac:dyDescent="0.2">
      <c r="AD6282">
        <f t="shared" si="419"/>
        <v>6280</v>
      </c>
      <c r="AE6282">
        <f t="shared" si="418"/>
        <v>6.8790694675408441E-8</v>
      </c>
      <c r="AF6282">
        <f t="shared" si="420"/>
        <v>4.2925393477454842E-5</v>
      </c>
      <c r="AG6282">
        <f t="shared" si="421"/>
        <v>4.3200556256156499E-4</v>
      </c>
    </row>
    <row r="6283" spans="30:33" x14ac:dyDescent="0.2">
      <c r="AD6283">
        <f t="shared" si="419"/>
        <v>6281</v>
      </c>
      <c r="AE6283">
        <f t="shared" si="418"/>
        <v>6.8680629563927784E-8</v>
      </c>
      <c r="AF6283">
        <f t="shared" si="420"/>
        <v>4.2856712847890916E-5</v>
      </c>
      <c r="AG6283">
        <f t="shared" si="421"/>
        <v>4.3138303429103044E-4</v>
      </c>
    </row>
    <row r="6284" spans="30:33" x14ac:dyDescent="0.2">
      <c r="AD6284">
        <f t="shared" si="419"/>
        <v>6282</v>
      </c>
      <c r="AE6284">
        <f t="shared" si="418"/>
        <v>6.85707405566255E-8</v>
      </c>
      <c r="AF6284">
        <f t="shared" si="420"/>
        <v>4.2788142107334287E-5</v>
      </c>
      <c r="AG6284">
        <f t="shared" si="421"/>
        <v>4.3076139217672137E-4</v>
      </c>
    </row>
    <row r="6285" spans="30:33" x14ac:dyDescent="0.2">
      <c r="AD6285">
        <f t="shared" si="419"/>
        <v>6283</v>
      </c>
      <c r="AE6285">
        <f t="shared" si="418"/>
        <v>6.8461027371734887E-8</v>
      </c>
      <c r="AF6285">
        <f t="shared" si="420"/>
        <v>4.2719681079962551E-5</v>
      </c>
      <c r="AG6285">
        <f t="shared" si="421"/>
        <v>4.3014063497661027E-4</v>
      </c>
    </row>
    <row r="6286" spans="30:33" x14ac:dyDescent="0.2">
      <c r="AD6286">
        <f t="shared" si="419"/>
        <v>6284</v>
      </c>
      <c r="AE6286">
        <f t="shared" si="418"/>
        <v>6.8351489727940116E-8</v>
      </c>
      <c r="AF6286">
        <f t="shared" si="420"/>
        <v>4.265132959023461E-5</v>
      </c>
      <c r="AG6286">
        <f t="shared" si="421"/>
        <v>4.295207614503757E-4</v>
      </c>
    </row>
    <row r="6287" spans="30:33" x14ac:dyDescent="0.2">
      <c r="AD6287">
        <f t="shared" si="419"/>
        <v>6285</v>
      </c>
      <c r="AE6287">
        <f t="shared" si="418"/>
        <v>6.82421273443754E-8</v>
      </c>
      <c r="AF6287">
        <f t="shared" si="420"/>
        <v>4.2583087462890231E-5</v>
      </c>
      <c r="AG6287">
        <f t="shared" si="421"/>
        <v>4.2890177035939941E-4</v>
      </c>
    </row>
    <row r="6288" spans="30:33" x14ac:dyDescent="0.2">
      <c r="AD6288">
        <f t="shared" si="419"/>
        <v>6286</v>
      </c>
      <c r="AE6288">
        <f t="shared" si="418"/>
        <v>6.8132939940624406E-8</v>
      </c>
      <c r="AF6288">
        <f t="shared" si="420"/>
        <v>4.2514954522949606E-5</v>
      </c>
      <c r="AG6288">
        <f t="shared" si="421"/>
        <v>4.28283660466765E-4</v>
      </c>
    </row>
    <row r="6289" spans="30:33" x14ac:dyDescent="0.2">
      <c r="AD6289">
        <f t="shared" si="419"/>
        <v>6287</v>
      </c>
      <c r="AE6289">
        <f t="shared" si="418"/>
        <v>6.8023927236719399E-8</v>
      </c>
      <c r="AF6289">
        <f t="shared" si="420"/>
        <v>4.2446930595712882E-5</v>
      </c>
      <c r="AG6289">
        <f t="shared" si="421"/>
        <v>4.2766643053725488E-4</v>
      </c>
    </row>
    <row r="6290" spans="30:33" x14ac:dyDescent="0.2">
      <c r="AD6290">
        <f t="shared" si="419"/>
        <v>6288</v>
      </c>
      <c r="AE6290">
        <f t="shared" si="418"/>
        <v>6.7915088953140643E-8</v>
      </c>
      <c r="AF6290">
        <f t="shared" si="420"/>
        <v>4.2379015506759737E-5</v>
      </c>
      <c r="AG6290">
        <f t="shared" si="421"/>
        <v>4.2705007933734838E-4</v>
      </c>
    </row>
    <row r="6291" spans="30:33" x14ac:dyDescent="0.2">
      <c r="AD6291">
        <f t="shared" si="419"/>
        <v>6289</v>
      </c>
      <c r="AE6291">
        <f t="shared" ref="AE6291:AE6354" si="422">AF6290*$AE$3</f>
        <v>6.7806424810815613E-8</v>
      </c>
      <c r="AF6291">
        <f t="shared" si="420"/>
        <v>4.231120908194892E-5</v>
      </c>
      <c r="AG6291">
        <f t="shared" si="421"/>
        <v>4.2643460563521939E-4</v>
      </c>
    </row>
    <row r="6292" spans="30:33" x14ac:dyDescent="0.2">
      <c r="AD6292">
        <f t="shared" si="419"/>
        <v>6290</v>
      </c>
      <c r="AE6292">
        <f t="shared" si="422"/>
        <v>6.7697934531118299E-8</v>
      </c>
      <c r="AF6292">
        <f t="shared" si="420"/>
        <v>4.2243511147417797E-5</v>
      </c>
      <c r="AG6292">
        <f t="shared" si="421"/>
        <v>4.2582000820073408E-4</v>
      </c>
    </row>
    <row r="6293" spans="30:33" x14ac:dyDescent="0.2">
      <c r="AD6293">
        <f t="shared" si="419"/>
        <v>6291</v>
      </c>
      <c r="AE6293">
        <f t="shared" si="422"/>
        <v>6.7589617835868509E-8</v>
      </c>
      <c r="AF6293">
        <f t="shared" si="420"/>
        <v>4.2175921529581927E-5</v>
      </c>
      <c r="AG6293">
        <f t="shared" si="421"/>
        <v>4.2520628580544877E-4</v>
      </c>
    </row>
    <row r="6294" spans="30:33" x14ac:dyDescent="0.2">
      <c r="AD6294">
        <f t="shared" si="419"/>
        <v>6292</v>
      </c>
      <c r="AE6294">
        <f t="shared" si="422"/>
        <v>6.7481474447331115E-8</v>
      </c>
      <c r="AF6294">
        <f t="shared" si="420"/>
        <v>4.2108440055134595E-5</v>
      </c>
      <c r="AG6294">
        <f t="shared" si="421"/>
        <v>4.2459343722260737E-4</v>
      </c>
    </row>
    <row r="6295" spans="30:33" x14ac:dyDescent="0.2">
      <c r="AD6295">
        <f t="shared" si="419"/>
        <v>6293</v>
      </c>
      <c r="AE6295">
        <f t="shared" si="422"/>
        <v>6.7373504088215377E-8</v>
      </c>
      <c r="AF6295">
        <f t="shared" si="420"/>
        <v>4.2041066551046378E-5</v>
      </c>
      <c r="AG6295">
        <f t="shared" si="421"/>
        <v>4.2398146122713936E-4</v>
      </c>
    </row>
    <row r="6296" spans="30:33" x14ac:dyDescent="0.2">
      <c r="AD6296">
        <f t="shared" si="419"/>
        <v>6294</v>
      </c>
      <c r="AE6296">
        <f t="shared" si="422"/>
        <v>6.7265706481674239E-8</v>
      </c>
      <c r="AF6296">
        <f t="shared" si="420"/>
        <v>4.1973800844564701E-5</v>
      </c>
      <c r="AG6296">
        <f t="shared" si="421"/>
        <v>4.2337035659565769E-4</v>
      </c>
    </row>
    <row r="6297" spans="30:33" x14ac:dyDescent="0.2">
      <c r="AD6297">
        <f t="shared" si="419"/>
        <v>6295</v>
      </c>
      <c r="AE6297">
        <f t="shared" si="422"/>
        <v>6.7158081351303554E-8</v>
      </c>
      <c r="AF6297">
        <f t="shared" si="420"/>
        <v>4.1906642763213397E-5</v>
      </c>
      <c r="AG6297">
        <f t="shared" si="421"/>
        <v>4.2276012210645586E-4</v>
      </c>
    </row>
    <row r="6298" spans="30:33" x14ac:dyDescent="0.2">
      <c r="AD6298">
        <f t="shared" si="419"/>
        <v>6296</v>
      </c>
      <c r="AE6298">
        <f t="shared" si="422"/>
        <v>6.7050628421141469E-8</v>
      </c>
      <c r="AF6298">
        <f t="shared" si="420"/>
        <v>4.1839592134792252E-5</v>
      </c>
      <c r="AG6298">
        <f t="shared" si="421"/>
        <v>4.221507565395067E-4</v>
      </c>
    </row>
    <row r="6299" spans="30:33" x14ac:dyDescent="0.2">
      <c r="AD6299">
        <f t="shared" si="419"/>
        <v>6297</v>
      </c>
      <c r="AE6299">
        <f t="shared" si="422"/>
        <v>6.6943347415667635E-8</v>
      </c>
      <c r="AF6299">
        <f t="shared" si="420"/>
        <v>4.1772648787376585E-5</v>
      </c>
      <c r="AG6299">
        <f t="shared" si="421"/>
        <v>4.2154225867645912E-4</v>
      </c>
    </row>
    <row r="6300" spans="30:33" x14ac:dyDescent="0.2">
      <c r="AD6300">
        <f t="shared" si="419"/>
        <v>6298</v>
      </c>
      <c r="AE6300">
        <f t="shared" si="422"/>
        <v>6.6836238059802571E-8</v>
      </c>
      <c r="AF6300">
        <f t="shared" si="420"/>
        <v>4.170581254931678E-5</v>
      </c>
      <c r="AG6300">
        <f t="shared" si="421"/>
        <v>4.209346273006366E-4</v>
      </c>
    </row>
    <row r="6301" spans="30:33" x14ac:dyDescent="0.2">
      <c r="AD6301">
        <f t="shared" si="419"/>
        <v>6299</v>
      </c>
      <c r="AE6301">
        <f t="shared" si="422"/>
        <v>6.6729300078906881E-8</v>
      </c>
      <c r="AF6301">
        <f t="shared" si="420"/>
        <v>4.1639083249237872E-5</v>
      </c>
      <c r="AG6301">
        <f t="shared" si="421"/>
        <v>4.2032786119703444E-4</v>
      </c>
    </row>
    <row r="6302" spans="30:33" x14ac:dyDescent="0.2">
      <c r="AD6302">
        <f t="shared" si="419"/>
        <v>6300</v>
      </c>
      <c r="AE6302">
        <f t="shared" si="422"/>
        <v>6.662253319878062E-8</v>
      </c>
      <c r="AF6302">
        <f t="shared" si="420"/>
        <v>4.1572460716039091E-5</v>
      </c>
      <c r="AG6302">
        <f t="shared" si="421"/>
        <v>4.1972195915231792E-4</v>
      </c>
    </row>
    <row r="6303" spans="30:33" x14ac:dyDescent="0.2">
      <c r="AD6303">
        <f t="shared" si="419"/>
        <v>6301</v>
      </c>
      <c r="AE6303">
        <f t="shared" si="422"/>
        <v>6.651593714566257E-8</v>
      </c>
      <c r="AF6303">
        <f t="shared" si="420"/>
        <v>4.1505944778893428E-5</v>
      </c>
      <c r="AG6303">
        <f t="shared" si="421"/>
        <v>4.1911691995481987E-4</v>
      </c>
    </row>
    <row r="6304" spans="30:33" x14ac:dyDescent="0.2">
      <c r="AD6304">
        <f t="shared" si="419"/>
        <v>6302</v>
      </c>
      <c r="AE6304">
        <f t="shared" si="422"/>
        <v>6.6409511646229517E-8</v>
      </c>
      <c r="AF6304">
        <f t="shared" si="420"/>
        <v>4.1439535267247193E-5</v>
      </c>
      <c r="AG6304">
        <f t="shared" si="421"/>
        <v>4.1851274239453843E-4</v>
      </c>
    </row>
    <row r="6305" spans="30:33" x14ac:dyDescent="0.2">
      <c r="AD6305">
        <f t="shared" si="419"/>
        <v>6303</v>
      </c>
      <c r="AE6305">
        <f t="shared" si="422"/>
        <v>6.6303256427595543E-8</v>
      </c>
      <c r="AF6305">
        <f t="shared" si="420"/>
        <v>4.1373232010819599E-5</v>
      </c>
      <c r="AG6305">
        <f t="shared" si="421"/>
        <v>4.1790942526313471E-4</v>
      </c>
    </row>
    <row r="6306" spans="30:33" x14ac:dyDescent="0.2">
      <c r="AD6306">
        <f t="shared" si="419"/>
        <v>6304</v>
      </c>
      <c r="AE6306">
        <f t="shared" si="422"/>
        <v>6.619717121731139E-8</v>
      </c>
      <c r="AF6306">
        <f t="shared" si="420"/>
        <v>4.1307034839602289E-5</v>
      </c>
      <c r="AG6306">
        <f t="shared" si="421"/>
        <v>4.17306967353931E-4</v>
      </c>
    </row>
    <row r="6307" spans="30:33" x14ac:dyDescent="0.2">
      <c r="AD6307">
        <f t="shared" ref="AD6307:AD6370" si="423">AD6306+1</f>
        <v>6305</v>
      </c>
      <c r="AE6307">
        <f t="shared" si="422"/>
        <v>6.6091255743363689E-8</v>
      </c>
      <c r="AF6307">
        <f t="shared" ref="AF6307:AF6370" si="424">AF6306*$AF$3</f>
        <v>4.1240943583858921E-5</v>
      </c>
      <c r="AG6307">
        <f t="shared" ref="AG6307:AG6370" si="425">AD6307*AE6307</f>
        <v>4.1670536746190809E-4</v>
      </c>
    </row>
    <row r="6308" spans="30:33" x14ac:dyDescent="0.2">
      <c r="AD6308">
        <f t="shared" si="423"/>
        <v>6306</v>
      </c>
      <c r="AE6308">
        <f t="shared" si="422"/>
        <v>6.5985509734174302E-8</v>
      </c>
      <c r="AF6308">
        <f t="shared" si="424"/>
        <v>4.1174958074124744E-5</v>
      </c>
      <c r="AG6308">
        <f t="shared" si="425"/>
        <v>4.1610462438370315E-4</v>
      </c>
    </row>
    <row r="6309" spans="30:33" x14ac:dyDescent="0.2">
      <c r="AD6309">
        <f t="shared" si="423"/>
        <v>6307</v>
      </c>
      <c r="AE6309">
        <f t="shared" si="422"/>
        <v>6.5879932918599618E-8</v>
      </c>
      <c r="AF6309">
        <f t="shared" si="424"/>
        <v>4.1109078141206141E-5</v>
      </c>
      <c r="AG6309">
        <f t="shared" si="425"/>
        <v>4.155047369176078E-4</v>
      </c>
    </row>
    <row r="6310" spans="30:33" x14ac:dyDescent="0.2">
      <c r="AD6310">
        <f t="shared" si="423"/>
        <v>6308</v>
      </c>
      <c r="AE6310">
        <f t="shared" si="422"/>
        <v>6.5774525025929852E-8</v>
      </c>
      <c r="AF6310">
        <f t="shared" si="424"/>
        <v>4.1043303616180211E-5</v>
      </c>
      <c r="AG6310">
        <f t="shared" si="425"/>
        <v>4.1490570386356549E-4</v>
      </c>
    </row>
    <row r="6311" spans="30:33" x14ac:dyDescent="0.2">
      <c r="AD6311">
        <f t="shared" si="423"/>
        <v>6309</v>
      </c>
      <c r="AE6311">
        <f t="shared" si="422"/>
        <v>6.5669285785888371E-8</v>
      </c>
      <c r="AF6311">
        <f t="shared" si="424"/>
        <v>4.097763433039432E-5</v>
      </c>
      <c r="AG6311">
        <f t="shared" si="425"/>
        <v>4.1430752402316974E-4</v>
      </c>
    </row>
    <row r="6312" spans="30:33" x14ac:dyDescent="0.2">
      <c r="AD6312">
        <f t="shared" si="423"/>
        <v>6310</v>
      </c>
      <c r="AE6312">
        <f t="shared" si="422"/>
        <v>6.5564214928630939E-8</v>
      </c>
      <c r="AF6312">
        <f t="shared" si="424"/>
        <v>4.091207011546569E-5</v>
      </c>
      <c r="AG6312">
        <f t="shared" si="425"/>
        <v>4.1371019619966125E-4</v>
      </c>
    </row>
    <row r="6313" spans="30:33" x14ac:dyDescent="0.2">
      <c r="AD6313">
        <f t="shared" si="423"/>
        <v>6311</v>
      </c>
      <c r="AE6313">
        <f t="shared" si="422"/>
        <v>6.5459312184745136E-8</v>
      </c>
      <c r="AF6313">
        <f t="shared" si="424"/>
        <v>4.0846610803280941E-5</v>
      </c>
      <c r="AG6313">
        <f t="shared" si="425"/>
        <v>4.1311371919792653E-4</v>
      </c>
    </row>
    <row r="6314" spans="30:33" x14ac:dyDescent="0.2">
      <c r="AD6314">
        <f t="shared" si="423"/>
        <v>6312</v>
      </c>
      <c r="AE6314">
        <f t="shared" si="422"/>
        <v>6.5354577285249534E-8</v>
      </c>
      <c r="AF6314">
        <f t="shared" si="424"/>
        <v>4.078125622599569E-5</v>
      </c>
      <c r="AG6314">
        <f t="shared" si="425"/>
        <v>4.1251809182449507E-4</v>
      </c>
    </row>
    <row r="6315" spans="30:33" x14ac:dyDescent="0.2">
      <c r="AD6315">
        <f t="shared" si="423"/>
        <v>6313</v>
      </c>
      <c r="AE6315">
        <f t="shared" si="422"/>
        <v>6.5250009961593132E-8</v>
      </c>
      <c r="AF6315">
        <f t="shared" si="424"/>
        <v>4.0716006216034097E-5</v>
      </c>
      <c r="AG6315">
        <f t="shared" si="425"/>
        <v>4.1192331288753746E-4</v>
      </c>
    </row>
    <row r="6316" spans="30:33" x14ac:dyDescent="0.2">
      <c r="AD6316">
        <f t="shared" si="423"/>
        <v>6314</v>
      </c>
      <c r="AE6316">
        <f t="shared" si="422"/>
        <v>6.5145609945654586E-8</v>
      </c>
      <c r="AF6316">
        <f t="shared" si="424"/>
        <v>4.065086060608844E-5</v>
      </c>
      <c r="AG6316">
        <f t="shared" si="425"/>
        <v>4.1132938119686307E-4</v>
      </c>
    </row>
    <row r="6317" spans="30:33" x14ac:dyDescent="0.2">
      <c r="AD6317">
        <f t="shared" si="423"/>
        <v>6315</v>
      </c>
      <c r="AE6317">
        <f t="shared" si="422"/>
        <v>6.5041376969741532E-8</v>
      </c>
      <c r="AF6317">
        <f t="shared" si="424"/>
        <v>4.0585819229118698E-5</v>
      </c>
      <c r="AG6317">
        <f t="shared" si="425"/>
        <v>4.1073629556391777E-4</v>
      </c>
    </row>
    <row r="6318" spans="30:33" x14ac:dyDescent="0.2">
      <c r="AD6318">
        <f t="shared" si="423"/>
        <v>6316</v>
      </c>
      <c r="AE6318">
        <f t="shared" si="422"/>
        <v>6.4937310766589944E-8</v>
      </c>
      <c r="AF6318">
        <f t="shared" si="424"/>
        <v>4.0520881918352107E-5</v>
      </c>
      <c r="AG6318">
        <f t="shared" si="425"/>
        <v>4.1014405480178207E-4</v>
      </c>
    </row>
    <row r="6319" spans="30:33" x14ac:dyDescent="0.2">
      <c r="AD6319">
        <f t="shared" si="423"/>
        <v>6317</v>
      </c>
      <c r="AE6319">
        <f t="shared" si="422"/>
        <v>6.48334110693634E-8</v>
      </c>
      <c r="AF6319">
        <f t="shared" si="424"/>
        <v>4.0456048507282738E-5</v>
      </c>
      <c r="AG6319">
        <f t="shared" si="425"/>
        <v>4.0955265772516858E-4</v>
      </c>
    </row>
    <row r="6320" spans="30:33" x14ac:dyDescent="0.2">
      <c r="AD6320">
        <f t="shared" si="423"/>
        <v>6318</v>
      </c>
      <c r="AE6320">
        <f t="shared" si="422"/>
        <v>6.4729677611652408E-8</v>
      </c>
      <c r="AF6320">
        <f t="shared" si="424"/>
        <v>4.0391318829671086E-5</v>
      </c>
      <c r="AG6320">
        <f t="shared" si="425"/>
        <v>4.0896210315041992E-4</v>
      </c>
    </row>
    <row r="6321" spans="30:33" x14ac:dyDescent="0.2">
      <c r="AD6321">
        <f t="shared" si="423"/>
        <v>6319</v>
      </c>
      <c r="AE6321">
        <f t="shared" si="422"/>
        <v>6.4626110127473761E-8</v>
      </c>
      <c r="AF6321">
        <f t="shared" si="424"/>
        <v>4.0326692719543612E-5</v>
      </c>
      <c r="AG6321">
        <f t="shared" si="425"/>
        <v>4.0837238989550672E-4</v>
      </c>
    </row>
    <row r="6322" spans="30:33" x14ac:dyDescent="0.2">
      <c r="AD6322">
        <f t="shared" si="423"/>
        <v>6320</v>
      </c>
      <c r="AE6322">
        <f t="shared" si="422"/>
        <v>6.4522708351269805E-8</v>
      </c>
      <c r="AF6322">
        <f t="shared" si="424"/>
        <v>4.0262170011192341E-5</v>
      </c>
      <c r="AG6322">
        <f t="shared" si="425"/>
        <v>4.0778351678002518E-4</v>
      </c>
    </row>
    <row r="6323" spans="30:33" x14ac:dyDescent="0.2">
      <c r="AD6323">
        <f t="shared" si="423"/>
        <v>6321</v>
      </c>
      <c r="AE6323">
        <f t="shared" si="422"/>
        <v>6.441947201790778E-8</v>
      </c>
      <c r="AF6323">
        <f t="shared" si="424"/>
        <v>4.0197750539174431E-5</v>
      </c>
      <c r="AG6323">
        <f t="shared" si="425"/>
        <v>4.0719548262519508E-4</v>
      </c>
    </row>
    <row r="6324" spans="30:33" x14ac:dyDescent="0.2">
      <c r="AD6324">
        <f t="shared" si="423"/>
        <v>6322</v>
      </c>
      <c r="AE6324">
        <f t="shared" si="422"/>
        <v>6.4316400862679115E-8</v>
      </c>
      <c r="AF6324">
        <f t="shared" si="424"/>
        <v>4.013343413831175E-5</v>
      </c>
      <c r="AG6324">
        <f t="shared" si="425"/>
        <v>4.0660828625385735E-4</v>
      </c>
    </row>
    <row r="6325" spans="30:33" x14ac:dyDescent="0.2">
      <c r="AD6325">
        <f t="shared" si="423"/>
        <v>6323</v>
      </c>
      <c r="AE6325">
        <f t="shared" si="422"/>
        <v>6.4213494621298825E-8</v>
      </c>
      <c r="AF6325">
        <f t="shared" si="424"/>
        <v>4.0069220643690451E-5</v>
      </c>
      <c r="AG6325">
        <f t="shared" si="425"/>
        <v>4.0602192649047246E-4</v>
      </c>
    </row>
    <row r="6326" spans="30:33" x14ac:dyDescent="0.2">
      <c r="AD6326">
        <f t="shared" si="423"/>
        <v>6324</v>
      </c>
      <c r="AE6326">
        <f t="shared" si="422"/>
        <v>6.4110753029904751E-8</v>
      </c>
      <c r="AF6326">
        <f t="shared" si="424"/>
        <v>4.0005109890660544E-5</v>
      </c>
      <c r="AG6326">
        <f t="shared" si="425"/>
        <v>4.0543640216111763E-4</v>
      </c>
    </row>
    <row r="6327" spans="30:33" x14ac:dyDescent="0.2">
      <c r="AD6327">
        <f t="shared" si="423"/>
        <v>6325</v>
      </c>
      <c r="AE6327">
        <f t="shared" si="422"/>
        <v>6.4008175825056902E-8</v>
      </c>
      <c r="AF6327">
        <f t="shared" si="424"/>
        <v>3.9941101714835484E-5</v>
      </c>
      <c r="AG6327">
        <f t="shared" si="425"/>
        <v>4.0485171209348489E-4</v>
      </c>
    </row>
    <row r="6328" spans="30:33" x14ac:dyDescent="0.2">
      <c r="AD6328">
        <f t="shared" si="423"/>
        <v>6326</v>
      </c>
      <c r="AE6328">
        <f t="shared" si="422"/>
        <v>6.3905762743736803E-8</v>
      </c>
      <c r="AF6328">
        <f t="shared" si="424"/>
        <v>3.9877195952091743E-5</v>
      </c>
      <c r="AG6328">
        <f t="shared" si="425"/>
        <v>4.0426785511687904E-4</v>
      </c>
    </row>
    <row r="6329" spans="30:33" x14ac:dyDescent="0.2">
      <c r="AD6329">
        <f t="shared" si="423"/>
        <v>6327</v>
      </c>
      <c r="AE6329">
        <f t="shared" si="422"/>
        <v>6.3803513523346811E-8</v>
      </c>
      <c r="AF6329">
        <f t="shared" si="424"/>
        <v>3.9813392438568397E-5</v>
      </c>
      <c r="AG6329">
        <f t="shared" si="425"/>
        <v>4.0368483006221527E-4</v>
      </c>
    </row>
    <row r="6330" spans="30:33" x14ac:dyDescent="0.2">
      <c r="AD6330">
        <f t="shared" si="423"/>
        <v>6328</v>
      </c>
      <c r="AE6330">
        <f t="shared" si="422"/>
        <v>6.3701427901709463E-8</v>
      </c>
      <c r="AF6330">
        <f t="shared" si="424"/>
        <v>3.9749691010666685E-5</v>
      </c>
      <c r="AG6330">
        <f t="shared" si="425"/>
        <v>4.0310263576201748E-4</v>
      </c>
    </row>
    <row r="6331" spans="30:33" x14ac:dyDescent="0.2">
      <c r="AD6331">
        <f t="shared" si="423"/>
        <v>6329</v>
      </c>
      <c r="AE6331">
        <f t="shared" si="422"/>
        <v>6.3599505617066723E-8</v>
      </c>
      <c r="AF6331">
        <f t="shared" si="424"/>
        <v>3.9686091505049617E-5</v>
      </c>
      <c r="AG6331">
        <f t="shared" si="425"/>
        <v>4.0252127105041527E-4</v>
      </c>
    </row>
    <row r="6332" spans="30:33" x14ac:dyDescent="0.2">
      <c r="AD6332">
        <f t="shared" si="423"/>
        <v>6330</v>
      </c>
      <c r="AE6332">
        <f t="shared" si="422"/>
        <v>6.3497746408079413E-8</v>
      </c>
      <c r="AF6332">
        <f t="shared" si="424"/>
        <v>3.9622593758641539E-5</v>
      </c>
      <c r="AG6332">
        <f t="shared" si="425"/>
        <v>4.0194073476314268E-4</v>
      </c>
    </row>
    <row r="6333" spans="30:33" x14ac:dyDescent="0.2">
      <c r="AD6333">
        <f t="shared" si="423"/>
        <v>6331</v>
      </c>
      <c r="AE6333">
        <f t="shared" si="422"/>
        <v>6.3396150013826485E-8</v>
      </c>
      <c r="AF6333">
        <f t="shared" si="424"/>
        <v>3.9559197608627709E-5</v>
      </c>
      <c r="AG6333">
        <f t="shared" si="425"/>
        <v>4.0136102573753546E-4</v>
      </c>
    </row>
    <row r="6334" spans="30:33" x14ac:dyDescent="0.2">
      <c r="AD6334">
        <f t="shared" si="423"/>
        <v>6332</v>
      </c>
      <c r="AE6334">
        <f t="shared" si="422"/>
        <v>6.3294716173804359E-8</v>
      </c>
      <c r="AF6334">
        <f t="shared" si="424"/>
        <v>3.9495902892453904E-5</v>
      </c>
      <c r="AG6334">
        <f t="shared" si="425"/>
        <v>4.0078214281252919E-4</v>
      </c>
    </row>
    <row r="6335" spans="30:33" x14ac:dyDescent="0.2">
      <c r="AD6335">
        <f t="shared" si="423"/>
        <v>6333</v>
      </c>
      <c r="AE6335">
        <f t="shared" si="422"/>
        <v>6.3193444627926274E-8</v>
      </c>
      <c r="AF6335">
        <f t="shared" si="424"/>
        <v>3.9432709447825978E-5</v>
      </c>
      <c r="AG6335">
        <f t="shared" si="425"/>
        <v>4.002040848286571E-4</v>
      </c>
    </row>
    <row r="6336" spans="30:33" x14ac:dyDescent="0.2">
      <c r="AD6336">
        <f t="shared" si="423"/>
        <v>6334</v>
      </c>
      <c r="AE6336">
        <f t="shared" si="422"/>
        <v>6.3092335116521589E-8</v>
      </c>
      <c r="AF6336">
        <f t="shared" si="424"/>
        <v>3.9369617112709453E-5</v>
      </c>
      <c r="AG6336">
        <f t="shared" si="425"/>
        <v>3.9962685062804775E-4</v>
      </c>
    </row>
    <row r="6337" spans="30:33" x14ac:dyDescent="0.2">
      <c r="AD6337">
        <f t="shared" si="423"/>
        <v>6335</v>
      </c>
      <c r="AE6337">
        <f t="shared" si="422"/>
        <v>6.2991387380335156E-8</v>
      </c>
      <c r="AF6337">
        <f t="shared" si="424"/>
        <v>3.9306625725329115E-5</v>
      </c>
      <c r="AG6337">
        <f t="shared" si="425"/>
        <v>3.9905043905442321E-4</v>
      </c>
    </row>
    <row r="6338" spans="30:33" x14ac:dyDescent="0.2">
      <c r="AD6338">
        <f t="shared" si="423"/>
        <v>6336</v>
      </c>
      <c r="AE6338">
        <f t="shared" si="422"/>
        <v>6.2890601160526613E-8</v>
      </c>
      <c r="AF6338">
        <f t="shared" si="424"/>
        <v>3.9243735124168587E-5</v>
      </c>
      <c r="AG6338">
        <f t="shared" si="425"/>
        <v>3.9847484895309663E-4</v>
      </c>
    </row>
    <row r="6339" spans="30:33" x14ac:dyDescent="0.2">
      <c r="AD6339">
        <f t="shared" si="423"/>
        <v>6337</v>
      </c>
      <c r="AE6339">
        <f t="shared" si="422"/>
        <v>6.2789976198669765E-8</v>
      </c>
      <c r="AF6339">
        <f t="shared" si="424"/>
        <v>3.9180945147969913E-5</v>
      </c>
      <c r="AG6339">
        <f t="shared" si="425"/>
        <v>3.9790007917097031E-4</v>
      </c>
    </row>
    <row r="6340" spans="30:33" x14ac:dyDescent="0.2">
      <c r="AD6340">
        <f t="shared" si="423"/>
        <v>6338</v>
      </c>
      <c r="AE6340">
        <f t="shared" si="422"/>
        <v>6.2689512236751894E-8</v>
      </c>
      <c r="AF6340">
        <f t="shared" si="424"/>
        <v>3.9118255635733157E-5</v>
      </c>
      <c r="AG6340">
        <f t="shared" si="425"/>
        <v>3.9732612855653351E-4</v>
      </c>
    </row>
    <row r="6341" spans="30:33" x14ac:dyDescent="0.2">
      <c r="AD6341">
        <f t="shared" si="423"/>
        <v>6339</v>
      </c>
      <c r="AE6341">
        <f t="shared" si="422"/>
        <v>6.2589209017173073E-8</v>
      </c>
      <c r="AF6341">
        <f t="shared" si="424"/>
        <v>3.9055666426715981E-5</v>
      </c>
      <c r="AG6341">
        <f t="shared" si="425"/>
        <v>3.967529959598601E-4</v>
      </c>
    </row>
    <row r="6342" spans="30:33" x14ac:dyDescent="0.2">
      <c r="AD6342">
        <f t="shared" si="423"/>
        <v>6340</v>
      </c>
      <c r="AE6342">
        <f t="shared" si="422"/>
        <v>6.2489066282745592E-8</v>
      </c>
      <c r="AF6342">
        <f t="shared" si="424"/>
        <v>3.8993177360433236E-5</v>
      </c>
      <c r="AG6342">
        <f t="shared" si="425"/>
        <v>3.9618068023260705E-4</v>
      </c>
    </row>
    <row r="6343" spans="30:33" x14ac:dyDescent="0.2">
      <c r="AD6343">
        <f t="shared" si="423"/>
        <v>6341</v>
      </c>
      <c r="AE6343">
        <f t="shared" si="422"/>
        <v>6.2389083776693201E-8</v>
      </c>
      <c r="AF6343">
        <f t="shared" si="424"/>
        <v>3.8930788276656543E-5</v>
      </c>
      <c r="AG6343">
        <f t="shared" si="425"/>
        <v>3.9560918022801161E-4</v>
      </c>
    </row>
    <row r="6344" spans="30:33" x14ac:dyDescent="0.2">
      <c r="AD6344">
        <f t="shared" si="423"/>
        <v>6342</v>
      </c>
      <c r="AE6344">
        <f t="shared" si="422"/>
        <v>6.2289261242650498E-8</v>
      </c>
      <c r="AF6344">
        <f t="shared" si="424"/>
        <v>3.8868499015413892E-5</v>
      </c>
      <c r="AG6344">
        <f t="shared" si="425"/>
        <v>3.9503849480088945E-4</v>
      </c>
    </row>
    <row r="6345" spans="30:33" x14ac:dyDescent="0.2">
      <c r="AD6345">
        <f t="shared" si="423"/>
        <v>6343</v>
      </c>
      <c r="AE6345">
        <f t="shared" si="422"/>
        <v>6.2189598424662258E-8</v>
      </c>
      <c r="AF6345">
        <f t="shared" si="424"/>
        <v>3.880630941698923E-5</v>
      </c>
      <c r="AG6345">
        <f t="shared" si="425"/>
        <v>3.944686228076327E-4</v>
      </c>
    </row>
    <row r="6346" spans="30:33" x14ac:dyDescent="0.2">
      <c r="AD6346">
        <f t="shared" si="423"/>
        <v>6344</v>
      </c>
      <c r="AE6346">
        <f t="shared" si="422"/>
        <v>6.2090095067182798E-8</v>
      </c>
      <c r="AF6346">
        <f t="shared" si="424"/>
        <v>3.8744219321922047E-5</v>
      </c>
      <c r="AG6346">
        <f t="shared" si="425"/>
        <v>3.9389956310620768E-4</v>
      </c>
    </row>
    <row r="6347" spans="30:33" x14ac:dyDescent="0.2">
      <c r="AD6347">
        <f t="shared" si="423"/>
        <v>6345</v>
      </c>
      <c r="AE6347">
        <f t="shared" si="422"/>
        <v>6.1990750915075298E-8</v>
      </c>
      <c r="AF6347">
        <f t="shared" si="424"/>
        <v>3.868222857100697E-5</v>
      </c>
      <c r="AG6347">
        <f t="shared" si="425"/>
        <v>3.9333131455615279E-4</v>
      </c>
    </row>
    <row r="6348" spans="30:33" x14ac:dyDescent="0.2">
      <c r="AD6348">
        <f t="shared" si="423"/>
        <v>6346</v>
      </c>
      <c r="AE6348">
        <f t="shared" si="422"/>
        <v>6.1891565713611182E-8</v>
      </c>
      <c r="AF6348">
        <f t="shared" si="424"/>
        <v>3.8620337005293354E-5</v>
      </c>
      <c r="AG6348">
        <f t="shared" si="425"/>
        <v>3.9276387601857655E-4</v>
      </c>
    </row>
    <row r="6349" spans="30:33" x14ac:dyDescent="0.2">
      <c r="AD6349">
        <f t="shared" si="423"/>
        <v>6347</v>
      </c>
      <c r="AE6349">
        <f t="shared" si="422"/>
        <v>6.1792539208469391E-8</v>
      </c>
      <c r="AF6349">
        <f t="shared" si="424"/>
        <v>3.8558544466084881E-5</v>
      </c>
      <c r="AG6349">
        <f t="shared" si="425"/>
        <v>3.921972463561552E-4</v>
      </c>
    </row>
    <row r="6350" spans="30:33" x14ac:dyDescent="0.2">
      <c r="AD6350">
        <f t="shared" si="423"/>
        <v>6348</v>
      </c>
      <c r="AE6350">
        <f t="shared" si="422"/>
        <v>6.1693671145735838E-8</v>
      </c>
      <c r="AF6350">
        <f t="shared" si="424"/>
        <v>3.8496850794939144E-5</v>
      </c>
      <c r="AG6350">
        <f t="shared" si="425"/>
        <v>3.9163142443313109E-4</v>
      </c>
    </row>
    <row r="6351" spans="30:33" x14ac:dyDescent="0.2">
      <c r="AD6351">
        <f t="shared" si="423"/>
        <v>6349</v>
      </c>
      <c r="AE6351">
        <f t="shared" si="422"/>
        <v>6.1594961271902652E-8</v>
      </c>
      <c r="AF6351">
        <f t="shared" si="424"/>
        <v>3.843525583366724E-5</v>
      </c>
      <c r="AG6351">
        <f t="shared" si="425"/>
        <v>3.9106640911530996E-4</v>
      </c>
    </row>
    <row r="6352" spans="30:33" x14ac:dyDescent="0.2">
      <c r="AD6352">
        <f t="shared" si="423"/>
        <v>6350</v>
      </c>
      <c r="AE6352">
        <f t="shared" si="422"/>
        <v>6.1496409333867616E-8</v>
      </c>
      <c r="AF6352">
        <f t="shared" si="424"/>
        <v>3.8373759424333369E-5</v>
      </c>
      <c r="AG6352">
        <f t="shared" si="425"/>
        <v>3.9050219927005937E-4</v>
      </c>
    </row>
    <row r="6353" spans="30:33" x14ac:dyDescent="0.2">
      <c r="AD6353">
        <f t="shared" si="423"/>
        <v>6351</v>
      </c>
      <c r="AE6353">
        <f t="shared" si="422"/>
        <v>6.1398015078933419E-8</v>
      </c>
      <c r="AF6353">
        <f t="shared" si="424"/>
        <v>3.8312361409254434E-5</v>
      </c>
      <c r="AG6353">
        <f t="shared" si="425"/>
        <v>3.8993879376630615E-4</v>
      </c>
    </row>
    <row r="6354" spans="30:33" x14ac:dyDescent="0.2">
      <c r="AD6354">
        <f t="shared" si="423"/>
        <v>6352</v>
      </c>
      <c r="AE6354">
        <f t="shared" si="422"/>
        <v>6.1299778254807126E-8</v>
      </c>
      <c r="AF6354">
        <f t="shared" si="424"/>
        <v>3.8251061630999624E-5</v>
      </c>
      <c r="AG6354">
        <f t="shared" si="425"/>
        <v>3.8937619147453488E-4</v>
      </c>
    </row>
    <row r="6355" spans="30:33" x14ac:dyDescent="0.2">
      <c r="AD6355">
        <f t="shared" si="423"/>
        <v>6353</v>
      </c>
      <c r="AE6355">
        <f t="shared" ref="AE6355:AE6418" si="426">AF6354*$AE$3</f>
        <v>6.1201698609599432E-8</v>
      </c>
      <c r="AF6355">
        <f t="shared" si="424"/>
        <v>3.8189859932390022E-5</v>
      </c>
      <c r="AG6355">
        <f t="shared" si="425"/>
        <v>3.8881439126678521E-4</v>
      </c>
    </row>
    <row r="6356" spans="30:33" x14ac:dyDescent="0.2">
      <c r="AD6356">
        <f t="shared" si="423"/>
        <v>6354</v>
      </c>
      <c r="AE6356">
        <f t="shared" si="426"/>
        <v>6.110377589182407E-8</v>
      </c>
      <c r="AF6356">
        <f t="shared" si="424"/>
        <v>3.8128756156498193E-5</v>
      </c>
      <c r="AG6356">
        <f t="shared" si="425"/>
        <v>3.8825339201665012E-4</v>
      </c>
    </row>
    <row r="6357" spans="30:33" x14ac:dyDescent="0.2">
      <c r="AD6357">
        <f t="shared" si="423"/>
        <v>6355</v>
      </c>
      <c r="AE6357">
        <f t="shared" si="426"/>
        <v>6.100600985039714E-8</v>
      </c>
      <c r="AF6357">
        <f t="shared" si="424"/>
        <v>3.8067750146647795E-5</v>
      </c>
      <c r="AG6357">
        <f t="shared" si="425"/>
        <v>3.8769319259927381E-4</v>
      </c>
    </row>
    <row r="6358" spans="30:33" x14ac:dyDescent="0.2">
      <c r="AD6358">
        <f t="shared" si="423"/>
        <v>6356</v>
      </c>
      <c r="AE6358">
        <f t="shared" si="426"/>
        <v>6.0908400234636504E-8</v>
      </c>
      <c r="AF6358">
        <f t="shared" si="424"/>
        <v>3.8006841746413154E-5</v>
      </c>
      <c r="AG6358">
        <f t="shared" si="425"/>
        <v>3.8713379189134965E-4</v>
      </c>
    </row>
    <row r="6359" spans="30:33" x14ac:dyDescent="0.2">
      <c r="AD6359">
        <f t="shared" si="423"/>
        <v>6357</v>
      </c>
      <c r="AE6359">
        <f t="shared" si="426"/>
        <v>6.0810946794261078E-8</v>
      </c>
      <c r="AF6359">
        <f t="shared" si="424"/>
        <v>3.794603079961889E-5</v>
      </c>
      <c r="AG6359">
        <f t="shared" si="425"/>
        <v>3.8657518877111767E-4</v>
      </c>
    </row>
    <row r="6360" spans="30:33" x14ac:dyDescent="0.2">
      <c r="AD6360">
        <f t="shared" si="423"/>
        <v>6358</v>
      </c>
      <c r="AE6360">
        <f t="shared" si="426"/>
        <v>6.0713649279390252E-8</v>
      </c>
      <c r="AF6360">
        <f t="shared" si="424"/>
        <v>3.7885317150339499E-5</v>
      </c>
      <c r="AG6360">
        <f t="shared" si="425"/>
        <v>3.8601738211836321E-4</v>
      </c>
    </row>
    <row r="6361" spans="30:33" x14ac:dyDescent="0.2">
      <c r="AD6361">
        <f t="shared" si="423"/>
        <v>6359</v>
      </c>
      <c r="AE6361">
        <f t="shared" si="426"/>
        <v>6.061650744054323E-8</v>
      </c>
      <c r="AF6361">
        <f t="shared" si="424"/>
        <v>3.7824700642898953E-5</v>
      </c>
      <c r="AG6361">
        <f t="shared" si="425"/>
        <v>3.854603708144144E-4</v>
      </c>
    </row>
    <row r="6362" spans="30:33" x14ac:dyDescent="0.2">
      <c r="AD6362">
        <f t="shared" si="423"/>
        <v>6360</v>
      </c>
      <c r="AE6362">
        <f t="shared" si="426"/>
        <v>6.0519521028638354E-8</v>
      </c>
      <c r="AF6362">
        <f t="shared" si="424"/>
        <v>3.7764181121870316E-5</v>
      </c>
      <c r="AG6362">
        <f t="shared" si="425"/>
        <v>3.8490415374213994E-4</v>
      </c>
    </row>
    <row r="6363" spans="30:33" x14ac:dyDescent="0.2">
      <c r="AD6363">
        <f t="shared" si="423"/>
        <v>6361</v>
      </c>
      <c r="AE6363">
        <f t="shared" si="426"/>
        <v>6.0422689794992535E-8</v>
      </c>
      <c r="AF6363">
        <f t="shared" si="424"/>
        <v>3.7703758432075323E-5</v>
      </c>
      <c r="AG6363">
        <f t="shared" si="425"/>
        <v>3.8434872978594751E-4</v>
      </c>
    </row>
    <row r="6364" spans="30:33" x14ac:dyDescent="0.2">
      <c r="AD6364">
        <f t="shared" si="423"/>
        <v>6362</v>
      </c>
      <c r="AE6364">
        <f t="shared" si="426"/>
        <v>6.0326013491320549E-8</v>
      </c>
      <c r="AF6364">
        <f t="shared" si="424"/>
        <v>3.7643432418583998E-5</v>
      </c>
      <c r="AG6364">
        <f t="shared" si="425"/>
        <v>3.8379409783178132E-4</v>
      </c>
    </row>
    <row r="6365" spans="30:33" x14ac:dyDescent="0.2">
      <c r="AD6365">
        <f t="shared" si="423"/>
        <v>6363</v>
      </c>
      <c r="AE6365">
        <f t="shared" si="426"/>
        <v>6.022949186973442E-8</v>
      </c>
      <c r="AF6365">
        <f t="shared" si="424"/>
        <v>3.758320292671426E-5</v>
      </c>
      <c r="AG6365">
        <f t="shared" si="425"/>
        <v>3.8324025676712012E-4</v>
      </c>
    </row>
    <row r="6366" spans="30:33" x14ac:dyDescent="0.2">
      <c r="AD6366">
        <f t="shared" si="423"/>
        <v>6364</v>
      </c>
      <c r="AE6366">
        <f t="shared" si="426"/>
        <v>6.0133124682742847E-8</v>
      </c>
      <c r="AF6366">
        <f t="shared" si="424"/>
        <v>3.7523069802031518E-5</v>
      </c>
      <c r="AG6366">
        <f t="shared" si="425"/>
        <v>3.8268720548097549E-4</v>
      </c>
    </row>
    <row r="6367" spans="30:33" x14ac:dyDescent="0.2">
      <c r="AD6367">
        <f t="shared" si="423"/>
        <v>6365</v>
      </c>
      <c r="AE6367">
        <f t="shared" si="426"/>
        <v>6.0036911683250463E-8</v>
      </c>
      <c r="AF6367">
        <f t="shared" si="424"/>
        <v>3.7463032890348265E-5</v>
      </c>
      <c r="AG6367">
        <f t="shared" si="425"/>
        <v>3.8213494286388919E-4</v>
      </c>
    </row>
    <row r="6368" spans="30:33" x14ac:dyDescent="0.2">
      <c r="AD6368">
        <f t="shared" si="423"/>
        <v>6366</v>
      </c>
      <c r="AE6368">
        <f t="shared" si="426"/>
        <v>5.9940852624557255E-8</v>
      </c>
      <c r="AF6368">
        <f t="shared" si="424"/>
        <v>3.7403092037723709E-5</v>
      </c>
      <c r="AG6368">
        <f t="shared" si="425"/>
        <v>3.8158346780793151E-4</v>
      </c>
    </row>
    <row r="6369" spans="30:33" x14ac:dyDescent="0.2">
      <c r="AD6369">
        <f t="shared" si="423"/>
        <v>6367</v>
      </c>
      <c r="AE6369">
        <f t="shared" si="426"/>
        <v>5.9844947260357967E-8</v>
      </c>
      <c r="AF6369">
        <f t="shared" si="424"/>
        <v>3.734324709046335E-5</v>
      </c>
      <c r="AG6369">
        <f t="shared" si="425"/>
        <v>3.8103277920669917E-4</v>
      </c>
    </row>
    <row r="6370" spans="30:33" x14ac:dyDescent="0.2">
      <c r="AD6370">
        <f t="shared" si="423"/>
        <v>6368</v>
      </c>
      <c r="AE6370">
        <f t="shared" si="426"/>
        <v>5.9749195344741384E-8</v>
      </c>
      <c r="AF6370">
        <f t="shared" si="424"/>
        <v>3.7283497895118609E-5</v>
      </c>
      <c r="AG6370">
        <f t="shared" si="425"/>
        <v>3.8048287595531313E-4</v>
      </c>
    </row>
    <row r="6371" spans="30:33" x14ac:dyDescent="0.2">
      <c r="AD6371">
        <f t="shared" ref="AD6371:AD6434" si="427">AD6370+1</f>
        <v>6369</v>
      </c>
      <c r="AE6371">
        <f t="shared" si="426"/>
        <v>5.9653596632189806E-8</v>
      </c>
      <c r="AF6371">
        <f t="shared" ref="AF6371:AF6434" si="428">AF6370*$AF$3</f>
        <v>3.7223844298486416E-5</v>
      </c>
      <c r="AG6371">
        <f t="shared" ref="AG6371:AG6434" si="429">AD6371*AE6371</f>
        <v>3.7993375695041689E-4</v>
      </c>
    </row>
    <row r="6372" spans="30:33" x14ac:dyDescent="0.2">
      <c r="AD6372">
        <f t="shared" si="427"/>
        <v>6370</v>
      </c>
      <c r="AE6372">
        <f t="shared" si="426"/>
        <v>5.955815087757829E-8</v>
      </c>
      <c r="AF6372">
        <f t="shared" si="428"/>
        <v>3.7164286147608834E-5</v>
      </c>
      <c r="AG6372">
        <f t="shared" si="429"/>
        <v>3.7938542109017373E-4</v>
      </c>
    </row>
    <row r="6373" spans="30:33" x14ac:dyDescent="0.2">
      <c r="AD6373">
        <f t="shared" si="427"/>
        <v>6371</v>
      </c>
      <c r="AE6373">
        <f t="shared" si="426"/>
        <v>5.9462857836174162E-8</v>
      </c>
      <c r="AF6373">
        <f t="shared" si="428"/>
        <v>3.7104823289772662E-5</v>
      </c>
      <c r="AG6373">
        <f t="shared" si="429"/>
        <v>3.7883786727426557E-4</v>
      </c>
    </row>
    <row r="6374" spans="30:33" x14ac:dyDescent="0.2">
      <c r="AD6374">
        <f t="shared" si="427"/>
        <v>6372</v>
      </c>
      <c r="AE6374">
        <f t="shared" si="426"/>
        <v>5.9367717263636283E-8</v>
      </c>
      <c r="AF6374">
        <f t="shared" si="428"/>
        <v>3.7045455572509027E-5</v>
      </c>
      <c r="AG6374">
        <f t="shared" si="429"/>
        <v>3.7829109440389041E-4</v>
      </c>
    </row>
    <row r="6375" spans="30:33" x14ac:dyDescent="0.2">
      <c r="AD6375">
        <f t="shared" si="427"/>
        <v>6373</v>
      </c>
      <c r="AE6375">
        <f t="shared" si="426"/>
        <v>5.9272728916014467E-8</v>
      </c>
      <c r="AF6375">
        <f t="shared" si="428"/>
        <v>3.698618284359301E-5</v>
      </c>
      <c r="AG6375">
        <f t="shared" si="429"/>
        <v>3.7774510138176021E-4</v>
      </c>
    </row>
    <row r="6376" spans="30:33" x14ac:dyDescent="0.2">
      <c r="AD6376">
        <f t="shared" si="427"/>
        <v>6374</v>
      </c>
      <c r="AE6376">
        <f t="shared" si="426"/>
        <v>5.9177892549748842E-8</v>
      </c>
      <c r="AF6376">
        <f t="shared" si="428"/>
        <v>3.6927004951043259E-5</v>
      </c>
      <c r="AG6376">
        <f t="shared" si="429"/>
        <v>3.771998871120991E-4</v>
      </c>
    </row>
    <row r="6377" spans="30:33" x14ac:dyDescent="0.2">
      <c r="AD6377">
        <f t="shared" si="427"/>
        <v>6375</v>
      </c>
      <c r="AE6377">
        <f t="shared" si="426"/>
        <v>5.9083207921669239E-8</v>
      </c>
      <c r="AF6377">
        <f t="shared" si="428"/>
        <v>3.6867921743121585E-5</v>
      </c>
      <c r="AG6377">
        <f t="shared" si="429"/>
        <v>3.7665545050064139E-4</v>
      </c>
    </row>
    <row r="6378" spans="30:33" x14ac:dyDescent="0.2">
      <c r="AD6378">
        <f t="shared" si="427"/>
        <v>6376</v>
      </c>
      <c r="AE6378">
        <f t="shared" si="426"/>
        <v>5.8988674788994562E-8</v>
      </c>
      <c r="AF6378">
        <f t="shared" si="428"/>
        <v>3.680893306833259E-5</v>
      </c>
      <c r="AG6378">
        <f t="shared" si="429"/>
        <v>3.7611179045462931E-4</v>
      </c>
    </row>
    <row r="6379" spans="30:33" x14ac:dyDescent="0.2">
      <c r="AD6379">
        <f t="shared" si="427"/>
        <v>6377</v>
      </c>
      <c r="AE6379">
        <f t="shared" si="426"/>
        <v>5.8894292909332172E-8</v>
      </c>
      <c r="AF6379">
        <f t="shared" si="428"/>
        <v>3.6750038775423253E-5</v>
      </c>
      <c r="AG6379">
        <f t="shared" si="429"/>
        <v>3.7556890588281126E-4</v>
      </c>
    </row>
    <row r="6380" spans="30:33" x14ac:dyDescent="0.2">
      <c r="AD6380">
        <f t="shared" si="427"/>
        <v>6378</v>
      </c>
      <c r="AE6380">
        <f t="shared" si="426"/>
        <v>5.8800062040677232E-8</v>
      </c>
      <c r="AF6380">
        <f t="shared" si="428"/>
        <v>3.6691238713382576E-5</v>
      </c>
      <c r="AG6380">
        <f t="shared" si="429"/>
        <v>3.7502679569543937E-4</v>
      </c>
    </row>
    <row r="6381" spans="30:33" x14ac:dyDescent="0.2">
      <c r="AD6381">
        <f t="shared" si="427"/>
        <v>6379</v>
      </c>
      <c r="AE6381">
        <f t="shared" si="426"/>
        <v>5.8705981941412144E-8</v>
      </c>
      <c r="AF6381">
        <f t="shared" si="428"/>
        <v>3.6632532731441159E-5</v>
      </c>
      <c r="AG6381">
        <f t="shared" si="429"/>
        <v>3.7448545880426805E-4</v>
      </c>
    </row>
    <row r="6382" spans="30:33" x14ac:dyDescent="0.2">
      <c r="AD6382">
        <f t="shared" si="427"/>
        <v>6380</v>
      </c>
      <c r="AE6382">
        <f t="shared" si="426"/>
        <v>5.8612052370305883E-8</v>
      </c>
      <c r="AF6382">
        <f t="shared" si="428"/>
        <v>3.6573920679070854E-5</v>
      </c>
      <c r="AG6382">
        <f t="shared" si="429"/>
        <v>3.7394489412255152E-4</v>
      </c>
    </row>
    <row r="6383" spans="30:33" x14ac:dyDescent="0.2">
      <c r="AD6383">
        <f t="shared" si="427"/>
        <v>6381</v>
      </c>
      <c r="AE6383">
        <f t="shared" si="426"/>
        <v>5.851827308651339E-8</v>
      </c>
      <c r="AF6383">
        <f t="shared" si="428"/>
        <v>3.651540240598434E-5</v>
      </c>
      <c r="AG6383">
        <f t="shared" si="429"/>
        <v>3.7340510056504196E-4</v>
      </c>
    </row>
    <row r="6384" spans="30:33" x14ac:dyDescent="0.2">
      <c r="AD6384">
        <f t="shared" si="427"/>
        <v>6382</v>
      </c>
      <c r="AE6384">
        <f t="shared" si="426"/>
        <v>5.842464384957497E-8</v>
      </c>
      <c r="AF6384">
        <f t="shared" si="428"/>
        <v>3.6456977762134764E-5</v>
      </c>
      <c r="AG6384">
        <f t="shared" si="429"/>
        <v>3.7286607704798747E-4</v>
      </c>
    </row>
    <row r="6385" spans="30:33" x14ac:dyDescent="0.2">
      <c r="AD6385">
        <f t="shared" si="427"/>
        <v>6383</v>
      </c>
      <c r="AE6385">
        <f t="shared" si="426"/>
        <v>5.833116441941565E-8</v>
      </c>
      <c r="AF6385">
        <f t="shared" si="428"/>
        <v>3.6398646597715345E-5</v>
      </c>
      <c r="AG6385">
        <f t="shared" si="429"/>
        <v>3.7232782248913012E-4</v>
      </c>
    </row>
    <row r="6386" spans="30:33" x14ac:dyDescent="0.2">
      <c r="AD6386">
        <f t="shared" si="427"/>
        <v>6384</v>
      </c>
      <c r="AE6386">
        <f t="shared" si="426"/>
        <v>5.8237834556344576E-8</v>
      </c>
      <c r="AF6386">
        <f t="shared" si="428"/>
        <v>3.6340408763158996E-5</v>
      </c>
      <c r="AG6386">
        <f t="shared" si="429"/>
        <v>3.7179033580770379E-4</v>
      </c>
    </row>
    <row r="6387" spans="30:33" x14ac:dyDescent="0.2">
      <c r="AD6387">
        <f t="shared" si="427"/>
        <v>6385</v>
      </c>
      <c r="AE6387">
        <f t="shared" si="426"/>
        <v>5.8144654021054418E-8</v>
      </c>
      <c r="AF6387">
        <f t="shared" si="428"/>
        <v>3.6282264109137944E-5</v>
      </c>
      <c r="AG6387">
        <f t="shared" si="429"/>
        <v>3.7125361592443243E-4</v>
      </c>
    </row>
    <row r="6388" spans="30:33" x14ac:dyDescent="0.2">
      <c r="AD6388">
        <f t="shared" si="427"/>
        <v>6386</v>
      </c>
      <c r="AE6388">
        <f t="shared" si="426"/>
        <v>5.8051622574620734E-8</v>
      </c>
      <c r="AF6388">
        <f t="shared" si="428"/>
        <v>3.6224212486563322E-5</v>
      </c>
      <c r="AG6388">
        <f t="shared" si="429"/>
        <v>3.7071766176152802E-4</v>
      </c>
    </row>
    <row r="6389" spans="30:33" x14ac:dyDescent="0.2">
      <c r="AD6389">
        <f t="shared" si="427"/>
        <v>6387</v>
      </c>
      <c r="AE6389">
        <f t="shared" si="426"/>
        <v>5.7958739978501344E-8</v>
      </c>
      <c r="AF6389">
        <f t="shared" si="428"/>
        <v>3.6166253746584819E-5</v>
      </c>
      <c r="AG6389">
        <f t="shared" si="429"/>
        <v>3.7018247224268808E-4</v>
      </c>
    </row>
    <row r="6390" spans="30:33" x14ac:dyDescent="0.2">
      <c r="AD6390">
        <f t="shared" si="427"/>
        <v>6388</v>
      </c>
      <c r="AE6390">
        <f t="shared" si="426"/>
        <v>5.7866005994535736E-8</v>
      </c>
      <c r="AF6390">
        <f t="shared" si="428"/>
        <v>3.610838774059028E-5</v>
      </c>
      <c r="AG6390">
        <f t="shared" si="429"/>
        <v>3.6964804629309429E-4</v>
      </c>
    </row>
    <row r="6391" spans="30:33" x14ac:dyDescent="0.2">
      <c r="AD6391">
        <f t="shared" si="427"/>
        <v>6389</v>
      </c>
      <c r="AE6391">
        <f t="shared" si="426"/>
        <v>5.7773420384944471E-8</v>
      </c>
      <c r="AF6391">
        <f t="shared" si="428"/>
        <v>3.6050614320205337E-5</v>
      </c>
      <c r="AG6391">
        <f t="shared" si="429"/>
        <v>3.6911438283941021E-4</v>
      </c>
    </row>
    <row r="6392" spans="30:33" x14ac:dyDescent="0.2">
      <c r="AD6392">
        <f t="shared" si="427"/>
        <v>6390</v>
      </c>
      <c r="AE6392">
        <f t="shared" si="426"/>
        <v>5.7680982912328566E-8</v>
      </c>
      <c r="AF6392">
        <f t="shared" si="428"/>
        <v>3.5992933337293008E-5</v>
      </c>
      <c r="AG6392">
        <f t="shared" si="429"/>
        <v>3.6858148080977956E-4</v>
      </c>
    </row>
    <row r="6393" spans="30:33" x14ac:dyDescent="0.2">
      <c r="AD6393">
        <f t="shared" si="427"/>
        <v>6391</v>
      </c>
      <c r="AE6393">
        <f t="shared" si="426"/>
        <v>5.7588693339668839E-8</v>
      </c>
      <c r="AF6393">
        <f t="shared" si="428"/>
        <v>3.5935344643953337E-5</v>
      </c>
      <c r="AG6393">
        <f t="shared" si="429"/>
        <v>3.6804933913382358E-4</v>
      </c>
    </row>
    <row r="6394" spans="30:33" x14ac:dyDescent="0.2">
      <c r="AD6394">
        <f t="shared" si="427"/>
        <v>6392</v>
      </c>
      <c r="AE6394">
        <f t="shared" si="426"/>
        <v>5.7496551430325369E-8</v>
      </c>
      <c r="AF6394">
        <f t="shared" si="428"/>
        <v>3.587784809252301E-5</v>
      </c>
      <c r="AG6394">
        <f t="shared" si="429"/>
        <v>3.6751795674263974E-4</v>
      </c>
    </row>
    <row r="6395" spans="30:33" x14ac:dyDescent="0.2">
      <c r="AD6395">
        <f t="shared" si="427"/>
        <v>6393</v>
      </c>
      <c r="AE6395">
        <f t="shared" si="426"/>
        <v>5.7404556948036843E-8</v>
      </c>
      <c r="AF6395">
        <f t="shared" si="428"/>
        <v>3.5820443535574973E-5</v>
      </c>
      <c r="AG6395">
        <f t="shared" si="429"/>
        <v>3.6698733256879953E-4</v>
      </c>
    </row>
    <row r="6396" spans="30:33" x14ac:dyDescent="0.2">
      <c r="AD6396">
        <f t="shared" si="427"/>
        <v>6394</v>
      </c>
      <c r="AE6396">
        <f t="shared" si="426"/>
        <v>5.7312709656919984E-8</v>
      </c>
      <c r="AF6396">
        <f t="shared" si="428"/>
        <v>3.5763130825918054E-5</v>
      </c>
      <c r="AG6396">
        <f t="shared" si="429"/>
        <v>3.6645746554634636E-4</v>
      </c>
    </row>
    <row r="6397" spans="30:33" x14ac:dyDescent="0.2">
      <c r="AD6397">
        <f t="shared" si="427"/>
        <v>6395</v>
      </c>
      <c r="AE6397">
        <f t="shared" si="426"/>
        <v>5.7221009321468915E-8</v>
      </c>
      <c r="AF6397">
        <f t="shared" si="428"/>
        <v>3.5705909816596585E-5</v>
      </c>
      <c r="AG6397">
        <f t="shared" si="429"/>
        <v>3.659283546107937E-4</v>
      </c>
    </row>
    <row r="6398" spans="30:33" x14ac:dyDescent="0.2">
      <c r="AD6398">
        <f t="shared" si="427"/>
        <v>6396</v>
      </c>
      <c r="AE6398">
        <f t="shared" si="426"/>
        <v>5.7129455706554562E-8</v>
      </c>
      <c r="AF6398">
        <f t="shared" si="428"/>
        <v>3.5648780360890031E-5</v>
      </c>
      <c r="AG6398">
        <f t="shared" si="429"/>
        <v>3.65399998699123E-4</v>
      </c>
    </row>
    <row r="6399" spans="30:33" x14ac:dyDescent="0.2">
      <c r="AD6399">
        <f t="shared" si="427"/>
        <v>6397</v>
      </c>
      <c r="AE6399">
        <f t="shared" si="426"/>
        <v>5.7038048577424074E-8</v>
      </c>
      <c r="AF6399">
        <f t="shared" si="428"/>
        <v>3.5591742312312603E-5</v>
      </c>
      <c r="AG6399">
        <f t="shared" si="429"/>
        <v>3.6487239674978182E-4</v>
      </c>
    </row>
    <row r="6400" spans="30:33" x14ac:dyDescent="0.2">
      <c r="AD6400">
        <f t="shared" si="427"/>
        <v>6398</v>
      </c>
      <c r="AE6400">
        <f t="shared" si="426"/>
        <v>5.6946787699700191E-8</v>
      </c>
      <c r="AF6400">
        <f t="shared" si="428"/>
        <v>3.5534795524612902E-5</v>
      </c>
      <c r="AG6400">
        <f t="shared" si="429"/>
        <v>3.6434554770268184E-4</v>
      </c>
    </row>
    <row r="6401" spans="30:33" x14ac:dyDescent="0.2">
      <c r="AD6401">
        <f t="shared" si="427"/>
        <v>6399</v>
      </c>
      <c r="AE6401">
        <f t="shared" si="426"/>
        <v>5.6855672839380671E-8</v>
      </c>
      <c r="AF6401">
        <f t="shared" si="428"/>
        <v>3.5477939851773521E-5</v>
      </c>
      <c r="AG6401">
        <f t="shared" si="429"/>
        <v>3.638194504991969E-4</v>
      </c>
    </row>
    <row r="6402" spans="30:33" x14ac:dyDescent="0.2">
      <c r="AD6402">
        <f t="shared" si="427"/>
        <v>6400</v>
      </c>
      <c r="AE6402">
        <f t="shared" si="426"/>
        <v>5.6764703762837661E-8</v>
      </c>
      <c r="AF6402">
        <f t="shared" si="428"/>
        <v>3.5421175148010683E-5</v>
      </c>
      <c r="AG6402">
        <f t="shared" si="429"/>
        <v>3.6329410408216103E-4</v>
      </c>
    </row>
    <row r="6403" spans="30:33" x14ac:dyDescent="0.2">
      <c r="AD6403">
        <f t="shared" si="427"/>
        <v>6401</v>
      </c>
      <c r="AE6403">
        <f t="shared" si="426"/>
        <v>5.6673880236817121E-8</v>
      </c>
      <c r="AF6403">
        <f t="shared" si="428"/>
        <v>3.5364501267773867E-5</v>
      </c>
      <c r="AG6403">
        <f t="shared" si="429"/>
        <v>3.6276950739586641E-4</v>
      </c>
    </row>
    <row r="6404" spans="30:33" x14ac:dyDescent="0.2">
      <c r="AD6404">
        <f t="shared" si="427"/>
        <v>6402</v>
      </c>
      <c r="AE6404">
        <f t="shared" si="426"/>
        <v>5.6583202028438214E-8</v>
      </c>
      <c r="AF6404">
        <f t="shared" si="428"/>
        <v>3.5307918065745427E-5</v>
      </c>
      <c r="AG6404">
        <f t="shared" si="429"/>
        <v>3.6224565938606146E-4</v>
      </c>
    </row>
    <row r="6405" spans="30:33" x14ac:dyDescent="0.2">
      <c r="AD6405">
        <f t="shared" si="427"/>
        <v>6403</v>
      </c>
      <c r="AE6405">
        <f t="shared" si="426"/>
        <v>5.6492668905192706E-8</v>
      </c>
      <c r="AF6405">
        <f t="shared" si="428"/>
        <v>3.5251425396840236E-5</v>
      </c>
      <c r="AG6405">
        <f t="shared" si="429"/>
        <v>3.617225589999489E-4</v>
      </c>
    </row>
    <row r="6406" spans="30:33" x14ac:dyDescent="0.2">
      <c r="AD6406">
        <f t="shared" si="427"/>
        <v>6404</v>
      </c>
      <c r="AE6406">
        <f t="shared" si="426"/>
        <v>5.6402280634944402E-8</v>
      </c>
      <c r="AF6406">
        <f t="shared" si="428"/>
        <v>3.5195023116205291E-5</v>
      </c>
      <c r="AG6406">
        <f t="shared" si="429"/>
        <v>3.6120020518618396E-4</v>
      </c>
    </row>
    <row r="6407" spans="30:33" x14ac:dyDescent="0.2">
      <c r="AD6407">
        <f t="shared" si="427"/>
        <v>6405</v>
      </c>
      <c r="AE6407">
        <f t="shared" si="426"/>
        <v>5.631203698592849E-8</v>
      </c>
      <c r="AF6407">
        <f t="shared" si="428"/>
        <v>3.5138711079219359E-5</v>
      </c>
      <c r="AG6407">
        <f t="shared" si="429"/>
        <v>3.6067859689487198E-4</v>
      </c>
    </row>
    <row r="6408" spans="30:33" x14ac:dyDescent="0.2">
      <c r="AD6408">
        <f t="shared" si="427"/>
        <v>6406</v>
      </c>
      <c r="AE6408">
        <f t="shared" si="426"/>
        <v>5.6221937726751002E-8</v>
      </c>
      <c r="AF6408">
        <f t="shared" si="428"/>
        <v>3.5082489141492603E-5</v>
      </c>
      <c r="AG6408">
        <f t="shared" si="429"/>
        <v>3.6015773307756691E-4</v>
      </c>
    </row>
    <row r="6409" spans="30:33" x14ac:dyDescent="0.2">
      <c r="AD6409">
        <f t="shared" si="427"/>
        <v>6407</v>
      </c>
      <c r="AE6409">
        <f t="shared" si="426"/>
        <v>5.6131982626388194E-8</v>
      </c>
      <c r="AF6409">
        <f t="shared" si="428"/>
        <v>3.5026357158866216E-5</v>
      </c>
      <c r="AG6409">
        <f t="shared" si="429"/>
        <v>3.5963761268726914E-4</v>
      </c>
    </row>
    <row r="6410" spans="30:33" x14ac:dyDescent="0.2">
      <c r="AD6410">
        <f t="shared" si="427"/>
        <v>6408</v>
      </c>
      <c r="AE6410">
        <f t="shared" si="426"/>
        <v>5.6042171454185973E-8</v>
      </c>
      <c r="AF6410">
        <f t="shared" si="428"/>
        <v>3.4970314987412027E-5</v>
      </c>
      <c r="AG6410">
        <f t="shared" si="429"/>
        <v>3.5911823467842373E-4</v>
      </c>
    </row>
    <row r="6411" spans="30:33" x14ac:dyDescent="0.2">
      <c r="AD6411">
        <f t="shared" si="427"/>
        <v>6409</v>
      </c>
      <c r="AE6411">
        <f t="shared" si="426"/>
        <v>5.5952503979859269E-8</v>
      </c>
      <c r="AF6411">
        <f t="shared" si="428"/>
        <v>3.4914362483432164E-5</v>
      </c>
      <c r="AG6411">
        <f t="shared" si="429"/>
        <v>3.5859959800691805E-4</v>
      </c>
    </row>
    <row r="6412" spans="30:33" x14ac:dyDescent="0.2">
      <c r="AD6412">
        <f t="shared" si="427"/>
        <v>6410</v>
      </c>
      <c r="AE6412">
        <f t="shared" si="426"/>
        <v>5.5862979973491491E-8</v>
      </c>
      <c r="AF6412">
        <f t="shared" si="428"/>
        <v>3.4858499503458673E-5</v>
      </c>
      <c r="AG6412">
        <f t="shared" si="429"/>
        <v>3.5808170163008048E-4</v>
      </c>
    </row>
    <row r="6413" spans="30:33" x14ac:dyDescent="0.2">
      <c r="AD6413">
        <f t="shared" si="427"/>
        <v>6411</v>
      </c>
      <c r="AE6413">
        <f t="shared" si="426"/>
        <v>5.5773599205533903E-8</v>
      </c>
      <c r="AF6413">
        <f t="shared" si="428"/>
        <v>3.480272590425314E-5</v>
      </c>
      <c r="AG6413">
        <f t="shared" si="429"/>
        <v>3.5756454450667786E-4</v>
      </c>
    </row>
    <row r="6414" spans="30:33" x14ac:dyDescent="0.2">
      <c r="AD6414">
        <f t="shared" si="427"/>
        <v>6412</v>
      </c>
      <c r="AE6414">
        <f t="shared" si="426"/>
        <v>5.5684361446805046E-8</v>
      </c>
      <c r="AF6414">
        <f t="shared" si="428"/>
        <v>3.4747041542806336E-5</v>
      </c>
      <c r="AG6414">
        <f t="shared" si="429"/>
        <v>3.5704812559691395E-4</v>
      </c>
    </row>
    <row r="6415" spans="30:33" x14ac:dyDescent="0.2">
      <c r="AD6415">
        <f t="shared" si="427"/>
        <v>6413</v>
      </c>
      <c r="AE6415">
        <f t="shared" si="426"/>
        <v>5.5595266468490166E-8</v>
      </c>
      <c r="AF6415">
        <f t="shared" si="428"/>
        <v>3.4691446276337842E-5</v>
      </c>
      <c r="AG6415">
        <f t="shared" si="429"/>
        <v>3.5653244386242745E-4</v>
      </c>
    </row>
    <row r="6416" spans="30:33" x14ac:dyDescent="0.2">
      <c r="AD6416">
        <f t="shared" si="427"/>
        <v>6414</v>
      </c>
      <c r="AE6416">
        <f t="shared" si="426"/>
        <v>5.5506314042140572E-8</v>
      </c>
      <c r="AF6416">
        <f t="shared" si="428"/>
        <v>3.4635939962295698E-5</v>
      </c>
      <c r="AG6416">
        <f t="shared" si="429"/>
        <v>3.5601749826628964E-4</v>
      </c>
    </row>
    <row r="6417" spans="30:33" x14ac:dyDescent="0.2">
      <c r="AD6417">
        <f t="shared" si="427"/>
        <v>6415</v>
      </c>
      <c r="AE6417">
        <f t="shared" si="426"/>
        <v>5.5417503939673143E-8</v>
      </c>
      <c r="AF6417">
        <f t="shared" si="428"/>
        <v>3.4580522458356022E-5</v>
      </c>
      <c r="AG6417">
        <f t="shared" si="429"/>
        <v>3.555032877730032E-4</v>
      </c>
    </row>
    <row r="6418" spans="30:33" x14ac:dyDescent="0.2">
      <c r="AD6418">
        <f t="shared" si="427"/>
        <v>6416</v>
      </c>
      <c r="AE6418">
        <f t="shared" si="426"/>
        <v>5.5328835933369661E-8</v>
      </c>
      <c r="AF6418">
        <f t="shared" si="428"/>
        <v>3.4525193622422653E-5</v>
      </c>
      <c r="AG6418">
        <f t="shared" si="429"/>
        <v>3.5498981134849972E-4</v>
      </c>
    </row>
    <row r="6419" spans="30:33" x14ac:dyDescent="0.2">
      <c r="AD6419">
        <f t="shared" si="427"/>
        <v>6417</v>
      </c>
      <c r="AE6419">
        <f t="shared" ref="AE6419:AE6482" si="430">AF6418*$AE$3</f>
        <v>5.5240309795876266E-8</v>
      </c>
      <c r="AF6419">
        <f t="shared" si="428"/>
        <v>3.4469953312626774E-5</v>
      </c>
      <c r="AG6419">
        <f t="shared" si="429"/>
        <v>3.5447706796013802E-4</v>
      </c>
    </row>
    <row r="6420" spans="30:33" x14ac:dyDescent="0.2">
      <c r="AD6420">
        <f t="shared" si="427"/>
        <v>6418</v>
      </c>
      <c r="AE6420">
        <f t="shared" si="430"/>
        <v>5.5151925300202865E-8</v>
      </c>
      <c r="AF6420">
        <f t="shared" si="428"/>
        <v>3.4414801387326568E-5</v>
      </c>
      <c r="AG6420">
        <f t="shared" si="429"/>
        <v>3.5396505657670201E-4</v>
      </c>
    </row>
    <row r="6421" spans="30:33" x14ac:dyDescent="0.2">
      <c r="AD6421">
        <f t="shared" si="427"/>
        <v>6419</v>
      </c>
      <c r="AE6421">
        <f t="shared" si="430"/>
        <v>5.5063682219722531E-8</v>
      </c>
      <c r="AF6421">
        <f t="shared" si="428"/>
        <v>3.4359737705106841E-5</v>
      </c>
      <c r="AG6421">
        <f t="shared" si="429"/>
        <v>3.5345377616839891E-4</v>
      </c>
    </row>
    <row r="6422" spans="30:33" x14ac:dyDescent="0.2">
      <c r="AD6422">
        <f t="shared" si="427"/>
        <v>6420</v>
      </c>
      <c r="AE6422">
        <f t="shared" si="430"/>
        <v>5.4975580328170971E-8</v>
      </c>
      <c r="AF6422">
        <f t="shared" si="428"/>
        <v>3.4304762124778666E-5</v>
      </c>
      <c r="AG6422">
        <f t="shared" si="429"/>
        <v>3.5294322570685765E-4</v>
      </c>
    </row>
    <row r="6423" spans="30:33" x14ac:dyDescent="0.2">
      <c r="AD6423">
        <f t="shared" si="427"/>
        <v>6421</v>
      </c>
      <c r="AE6423">
        <f t="shared" si="430"/>
        <v>5.488761939964589E-8</v>
      </c>
      <c r="AF6423">
        <f t="shared" si="428"/>
        <v>3.4249874505379017E-5</v>
      </c>
      <c r="AG6423">
        <f t="shared" si="429"/>
        <v>3.5243340416512626E-4</v>
      </c>
    </row>
    <row r="6424" spans="30:33" x14ac:dyDescent="0.2">
      <c r="AD6424">
        <f t="shared" si="427"/>
        <v>6422</v>
      </c>
      <c r="AE6424">
        <f t="shared" si="430"/>
        <v>5.4799799208606453E-8</v>
      </c>
      <c r="AF6424">
        <f t="shared" si="428"/>
        <v>3.4195074706170409E-5</v>
      </c>
      <c r="AG6424">
        <f t="shared" si="429"/>
        <v>3.5192431051767065E-4</v>
      </c>
    </row>
    <row r="6425" spans="30:33" x14ac:dyDescent="0.2">
      <c r="AD6425">
        <f t="shared" si="427"/>
        <v>6423</v>
      </c>
      <c r="AE6425">
        <f t="shared" si="430"/>
        <v>5.4712119529872679E-8</v>
      </c>
      <c r="AF6425">
        <f t="shared" si="428"/>
        <v>3.4140362586640537E-5</v>
      </c>
      <c r="AG6425">
        <f t="shared" si="429"/>
        <v>3.514159437403722E-4</v>
      </c>
    </row>
    <row r="6426" spans="30:33" x14ac:dyDescent="0.2">
      <c r="AD6426">
        <f t="shared" si="427"/>
        <v>6424</v>
      </c>
      <c r="AE6426">
        <f t="shared" si="430"/>
        <v>5.4624580138624882E-8</v>
      </c>
      <c r="AF6426">
        <f t="shared" si="428"/>
        <v>3.4085738006501908E-5</v>
      </c>
      <c r="AG6426">
        <f t="shared" si="429"/>
        <v>3.5090830281052626E-4</v>
      </c>
    </row>
    <row r="6427" spans="30:33" x14ac:dyDescent="0.2">
      <c r="AD6427">
        <f t="shared" si="427"/>
        <v>6425</v>
      </c>
      <c r="AE6427">
        <f t="shared" si="430"/>
        <v>5.4537180810403079E-8</v>
      </c>
      <c r="AF6427">
        <f t="shared" si="428"/>
        <v>3.4031200825691505E-5</v>
      </c>
      <c r="AG6427">
        <f t="shared" si="429"/>
        <v>3.504013867068398E-4</v>
      </c>
    </row>
    <row r="6428" spans="30:33" x14ac:dyDescent="0.2">
      <c r="AD6428">
        <f t="shared" si="427"/>
        <v>6426</v>
      </c>
      <c r="AE6428">
        <f t="shared" si="430"/>
        <v>5.4449921321106431E-8</v>
      </c>
      <c r="AF6428">
        <f t="shared" si="428"/>
        <v>3.3976750904370396E-5</v>
      </c>
      <c r="AG6428">
        <f t="shared" si="429"/>
        <v>3.4989519440942993E-4</v>
      </c>
    </row>
    <row r="6429" spans="30:33" x14ac:dyDescent="0.2">
      <c r="AD6429">
        <f t="shared" si="427"/>
        <v>6427</v>
      </c>
      <c r="AE6429">
        <f t="shared" si="430"/>
        <v>5.4362801446992661E-8</v>
      </c>
      <c r="AF6429">
        <f t="shared" si="428"/>
        <v>3.39223881029234E-5</v>
      </c>
      <c r="AG6429">
        <f t="shared" si="429"/>
        <v>3.4938972489982184E-4</v>
      </c>
    </row>
    <row r="6430" spans="30:33" x14ac:dyDescent="0.2">
      <c r="AD6430">
        <f t="shared" si="427"/>
        <v>6428</v>
      </c>
      <c r="AE6430">
        <f t="shared" si="430"/>
        <v>5.4275820964677464E-8</v>
      </c>
      <c r="AF6430">
        <f t="shared" si="428"/>
        <v>3.3868112281958723E-5</v>
      </c>
      <c r="AG6430">
        <f t="shared" si="429"/>
        <v>3.4888497716094671E-4</v>
      </c>
    </row>
    <row r="6431" spans="30:33" x14ac:dyDescent="0.2">
      <c r="AD6431">
        <f t="shared" si="427"/>
        <v>6429</v>
      </c>
      <c r="AE6431">
        <f t="shared" si="430"/>
        <v>5.4188979651133979E-8</v>
      </c>
      <c r="AF6431">
        <f t="shared" si="428"/>
        <v>3.3813923302307585E-5</v>
      </c>
      <c r="AG6431">
        <f t="shared" si="429"/>
        <v>3.4838095017714033E-4</v>
      </c>
    </row>
    <row r="6432" spans="30:33" x14ac:dyDescent="0.2">
      <c r="AD6432">
        <f t="shared" si="427"/>
        <v>6430</v>
      </c>
      <c r="AE6432">
        <f t="shared" si="430"/>
        <v>5.4102277283692162E-8</v>
      </c>
      <c r="AF6432">
        <f t="shared" si="428"/>
        <v>3.3759821025023893E-5</v>
      </c>
      <c r="AG6432">
        <f t="shared" si="429"/>
        <v>3.4787764293414062E-4</v>
      </c>
    </row>
    <row r="6433" spans="30:33" x14ac:dyDescent="0.2">
      <c r="AD6433">
        <f t="shared" si="427"/>
        <v>6431</v>
      </c>
      <c r="AE6433">
        <f t="shared" si="430"/>
        <v>5.4015713640038255E-8</v>
      </c>
      <c r="AF6433">
        <f t="shared" si="428"/>
        <v>3.3705805311383852E-5</v>
      </c>
      <c r="AG6433">
        <f t="shared" si="429"/>
        <v>3.4737505441908602E-4</v>
      </c>
    </row>
    <row r="6434" spans="30:33" x14ac:dyDescent="0.2">
      <c r="AD6434">
        <f t="shared" si="427"/>
        <v>6432</v>
      </c>
      <c r="AE6434">
        <f t="shared" si="430"/>
        <v>5.392928849821419E-8</v>
      </c>
      <c r="AF6434">
        <f t="shared" si="428"/>
        <v>3.3651876022885634E-5</v>
      </c>
      <c r="AG6434">
        <f t="shared" si="429"/>
        <v>3.4687318362051369E-4</v>
      </c>
    </row>
    <row r="6435" spans="30:33" x14ac:dyDescent="0.2">
      <c r="AD6435">
        <f t="shared" ref="AD6435:AD6498" si="431">AD6434+1</f>
        <v>6433</v>
      </c>
      <c r="AE6435">
        <f t="shared" si="430"/>
        <v>5.3843001636617037E-8</v>
      </c>
      <c r="AF6435">
        <f t="shared" ref="AF6435:AF6498" si="432">AF6434*$AF$3</f>
        <v>3.3598033021249017E-5</v>
      </c>
      <c r="AG6435">
        <f t="shared" ref="AG6435:AG6498" si="433">AD6435*AE6435</f>
        <v>3.4637202952835742E-4</v>
      </c>
    </row>
    <row r="6436" spans="30:33" x14ac:dyDescent="0.2">
      <c r="AD6436">
        <f t="shared" si="431"/>
        <v>6434</v>
      </c>
      <c r="AE6436">
        <f t="shared" si="430"/>
        <v>5.3756852833998449E-8</v>
      </c>
      <c r="AF6436">
        <f t="shared" si="432"/>
        <v>3.3544276168415016E-5</v>
      </c>
      <c r="AG6436">
        <f t="shared" si="433"/>
        <v>3.4587159113394603E-4</v>
      </c>
    </row>
    <row r="6437" spans="30:33" x14ac:dyDescent="0.2">
      <c r="AD6437">
        <f t="shared" si="431"/>
        <v>6435</v>
      </c>
      <c r="AE6437">
        <f t="shared" si="430"/>
        <v>5.3670841869464051E-8</v>
      </c>
      <c r="AF6437">
        <f t="shared" si="432"/>
        <v>3.3490605326545548E-5</v>
      </c>
      <c r="AG6437">
        <f t="shared" si="433"/>
        <v>3.4537186743000117E-4</v>
      </c>
    </row>
    <row r="6438" spans="30:33" x14ac:dyDescent="0.2">
      <c r="AD6438">
        <f t="shared" si="431"/>
        <v>6436</v>
      </c>
      <c r="AE6438">
        <f t="shared" si="430"/>
        <v>5.35849685224729E-8</v>
      </c>
      <c r="AF6438">
        <f t="shared" si="432"/>
        <v>3.3437020358023073E-5</v>
      </c>
      <c r="AG6438">
        <f t="shared" si="433"/>
        <v>3.4487285741063557E-4</v>
      </c>
    </row>
    <row r="6439" spans="30:33" x14ac:dyDescent="0.2">
      <c r="AD6439">
        <f t="shared" si="431"/>
        <v>6437</v>
      </c>
      <c r="AE6439">
        <f t="shared" si="430"/>
        <v>5.3499232572836943E-8</v>
      </c>
      <c r="AF6439">
        <f t="shared" si="432"/>
        <v>3.3383521125450235E-5</v>
      </c>
      <c r="AG6439">
        <f t="shared" si="433"/>
        <v>3.4437456007135138E-4</v>
      </c>
    </row>
    <row r="6440" spans="30:33" x14ac:dyDescent="0.2">
      <c r="AD6440">
        <f t="shared" si="431"/>
        <v>6438</v>
      </c>
      <c r="AE6440">
        <f t="shared" si="430"/>
        <v>5.3413633800720398E-8</v>
      </c>
      <c r="AF6440">
        <f t="shared" si="432"/>
        <v>3.3330107491649514E-5</v>
      </c>
      <c r="AG6440">
        <f t="shared" si="433"/>
        <v>3.438769744090379E-4</v>
      </c>
    </row>
    <row r="6441" spans="30:33" x14ac:dyDescent="0.2">
      <c r="AD6441">
        <f t="shared" si="431"/>
        <v>6439</v>
      </c>
      <c r="AE6441">
        <f t="shared" si="430"/>
        <v>5.3328171986639248E-8</v>
      </c>
      <c r="AF6441">
        <f t="shared" si="432"/>
        <v>3.3276779319662871E-5</v>
      </c>
      <c r="AG6441">
        <f t="shared" si="433"/>
        <v>3.4338009942197012E-4</v>
      </c>
    </row>
    <row r="6442" spans="30:33" x14ac:dyDescent="0.2">
      <c r="AD6442">
        <f t="shared" si="431"/>
        <v>6440</v>
      </c>
      <c r="AE6442">
        <f t="shared" si="430"/>
        <v>5.3242846911460615E-8</v>
      </c>
      <c r="AF6442">
        <f t="shared" si="432"/>
        <v>3.3223536472751405E-5</v>
      </c>
      <c r="AG6442">
        <f t="shared" si="433"/>
        <v>3.4288393410980637E-4</v>
      </c>
    </row>
    <row r="6443" spans="30:33" x14ac:dyDescent="0.2">
      <c r="AD6443">
        <f t="shared" si="431"/>
        <v>6441</v>
      </c>
      <c r="AE6443">
        <f t="shared" si="430"/>
        <v>5.315765835640227E-8</v>
      </c>
      <c r="AF6443">
        <f t="shared" si="432"/>
        <v>3.3170378814395002E-5</v>
      </c>
      <c r="AG6443">
        <f t="shared" si="433"/>
        <v>3.4238847747358704E-4</v>
      </c>
    </row>
    <row r="6444" spans="30:33" x14ac:dyDescent="0.2">
      <c r="AD6444">
        <f t="shared" si="431"/>
        <v>6442</v>
      </c>
      <c r="AE6444">
        <f t="shared" si="430"/>
        <v>5.3072606103032031E-8</v>
      </c>
      <c r="AF6444">
        <f t="shared" si="432"/>
        <v>3.3117306208291967E-5</v>
      </c>
      <c r="AG6444">
        <f t="shared" si="433"/>
        <v>3.4189372851573235E-4</v>
      </c>
    </row>
    <row r="6445" spans="30:33" x14ac:dyDescent="0.2">
      <c r="AD6445">
        <f t="shared" si="431"/>
        <v>6443</v>
      </c>
      <c r="AE6445">
        <f t="shared" si="430"/>
        <v>5.2987689933267169E-8</v>
      </c>
      <c r="AF6445">
        <f t="shared" si="432"/>
        <v>3.3064318518358696E-5</v>
      </c>
      <c r="AG6445">
        <f t="shared" si="433"/>
        <v>3.4139968624004037E-4</v>
      </c>
    </row>
    <row r="6446" spans="30:33" x14ac:dyDescent="0.2">
      <c r="AD6446">
        <f t="shared" si="431"/>
        <v>6444</v>
      </c>
      <c r="AE6446">
        <f t="shared" si="430"/>
        <v>5.2902909629373936E-8</v>
      </c>
      <c r="AF6446">
        <f t="shared" si="432"/>
        <v>3.3011415608729323E-5</v>
      </c>
      <c r="AG6446">
        <f t="shared" si="433"/>
        <v>3.4090634965168562E-4</v>
      </c>
    </row>
    <row r="6447" spans="30:33" x14ac:dyDescent="0.2">
      <c r="AD6447">
        <f t="shared" si="431"/>
        <v>6445</v>
      </c>
      <c r="AE6447">
        <f t="shared" si="430"/>
        <v>5.2818264973966937E-8</v>
      </c>
      <c r="AF6447">
        <f t="shared" si="432"/>
        <v>3.2958597343755357E-5</v>
      </c>
      <c r="AG6447">
        <f t="shared" si="433"/>
        <v>3.4041371775721691E-4</v>
      </c>
    </row>
    <row r="6448" spans="30:33" x14ac:dyDescent="0.2">
      <c r="AD6448">
        <f t="shared" si="431"/>
        <v>6446</v>
      </c>
      <c r="AE6448">
        <f t="shared" si="430"/>
        <v>5.2733755750008598E-8</v>
      </c>
      <c r="AF6448">
        <f t="shared" si="432"/>
        <v>3.2905863588005344E-5</v>
      </c>
      <c r="AG6448">
        <f t="shared" si="433"/>
        <v>3.3992178956455542E-4</v>
      </c>
    </row>
    <row r="6449" spans="30:33" x14ac:dyDescent="0.2">
      <c r="AD6449">
        <f t="shared" si="431"/>
        <v>6447</v>
      </c>
      <c r="AE6449">
        <f t="shared" si="430"/>
        <v>5.2649381740808573E-8</v>
      </c>
      <c r="AF6449">
        <f t="shared" si="432"/>
        <v>3.2853214206264534E-5</v>
      </c>
      <c r="AG6449">
        <f t="shared" si="433"/>
        <v>3.3943056408299287E-4</v>
      </c>
    </row>
    <row r="6450" spans="30:33" x14ac:dyDescent="0.2">
      <c r="AD6450">
        <f t="shared" si="431"/>
        <v>6448</v>
      </c>
      <c r="AE6450">
        <f t="shared" si="430"/>
        <v>5.256514273002328E-8</v>
      </c>
      <c r="AF6450">
        <f t="shared" si="432"/>
        <v>3.2800649063534511E-5</v>
      </c>
      <c r="AG6450">
        <f t="shared" si="433"/>
        <v>3.3894004032319013E-4</v>
      </c>
    </row>
    <row r="6451" spans="30:33" x14ac:dyDescent="0.2">
      <c r="AD6451">
        <f t="shared" si="431"/>
        <v>6449</v>
      </c>
      <c r="AE6451">
        <f t="shared" si="430"/>
        <v>5.2481038501655241E-8</v>
      </c>
      <c r="AF6451">
        <f t="shared" si="432"/>
        <v>3.2748168025032858E-5</v>
      </c>
      <c r="AG6451">
        <f t="shared" si="433"/>
        <v>3.3845021729717463E-4</v>
      </c>
    </row>
    <row r="6452" spans="30:33" x14ac:dyDescent="0.2">
      <c r="AD6452">
        <f t="shared" si="431"/>
        <v>6450</v>
      </c>
      <c r="AE6452">
        <f t="shared" si="430"/>
        <v>5.2397068840052599E-8</v>
      </c>
      <c r="AF6452">
        <f t="shared" si="432"/>
        <v>3.2695770956192805E-5</v>
      </c>
      <c r="AG6452">
        <f t="shared" si="433"/>
        <v>3.3796109401833924E-4</v>
      </c>
    </row>
    <row r="6453" spans="30:33" x14ac:dyDescent="0.2">
      <c r="AD6453">
        <f t="shared" si="431"/>
        <v>6451</v>
      </c>
      <c r="AE6453">
        <f t="shared" si="430"/>
        <v>5.2313233529908508E-8</v>
      </c>
      <c r="AF6453">
        <f t="shared" si="432"/>
        <v>3.2643457722662892E-5</v>
      </c>
      <c r="AG6453">
        <f t="shared" si="433"/>
        <v>3.3747266950143981E-4</v>
      </c>
    </row>
    <row r="6454" spans="30:33" x14ac:dyDescent="0.2">
      <c r="AD6454">
        <f t="shared" si="431"/>
        <v>6452</v>
      </c>
      <c r="AE6454">
        <f t="shared" si="430"/>
        <v>5.222953235626065E-8</v>
      </c>
      <c r="AF6454">
        <f t="shared" si="432"/>
        <v>3.259122819030663E-5</v>
      </c>
      <c r="AG6454">
        <f t="shared" si="433"/>
        <v>3.3698494276259371E-4</v>
      </c>
    </row>
    <row r="6455" spans="30:33" x14ac:dyDescent="0.2">
      <c r="AD6455">
        <f t="shared" si="431"/>
        <v>6453</v>
      </c>
      <c r="AE6455">
        <f t="shared" si="430"/>
        <v>5.2145965104490634E-8</v>
      </c>
      <c r="AF6455">
        <f t="shared" si="432"/>
        <v>3.2539082225202139E-5</v>
      </c>
      <c r="AG6455">
        <f t="shared" si="433"/>
        <v>3.3649791281927806E-4</v>
      </c>
    </row>
    <row r="6456" spans="30:33" x14ac:dyDescent="0.2">
      <c r="AD6456">
        <f t="shared" si="431"/>
        <v>6454</v>
      </c>
      <c r="AE6456">
        <f t="shared" si="430"/>
        <v>5.2062531560323445E-8</v>
      </c>
      <c r="AF6456">
        <f t="shared" si="432"/>
        <v>3.2487019693641814E-5</v>
      </c>
      <c r="AG6456">
        <f t="shared" si="433"/>
        <v>3.3601157869032753E-4</v>
      </c>
    </row>
    <row r="6457" spans="30:33" x14ac:dyDescent="0.2">
      <c r="AD6457">
        <f t="shared" si="431"/>
        <v>6455</v>
      </c>
      <c r="AE6457">
        <f t="shared" si="430"/>
        <v>5.1979231509826923E-8</v>
      </c>
      <c r="AF6457">
        <f t="shared" si="432"/>
        <v>3.2435040462131987E-5</v>
      </c>
      <c r="AG6457">
        <f t="shared" si="433"/>
        <v>3.3552593939593277E-4</v>
      </c>
    </row>
    <row r="6458" spans="30:33" x14ac:dyDescent="0.2">
      <c r="AD6458">
        <f t="shared" si="431"/>
        <v>6456</v>
      </c>
      <c r="AE6458">
        <f t="shared" si="430"/>
        <v>5.1896064739411202E-8</v>
      </c>
      <c r="AF6458">
        <f t="shared" si="432"/>
        <v>3.2383144397392574E-5</v>
      </c>
      <c r="AG6458">
        <f t="shared" si="433"/>
        <v>3.3504099395763873E-4</v>
      </c>
    </row>
    <row r="6459" spans="30:33" x14ac:dyDescent="0.2">
      <c r="AD6459">
        <f t="shared" si="431"/>
        <v>6457</v>
      </c>
      <c r="AE6459">
        <f t="shared" si="430"/>
        <v>5.1813031035828139E-8</v>
      </c>
      <c r="AF6459">
        <f t="shared" si="432"/>
        <v>3.2331331366356744E-5</v>
      </c>
      <c r="AG6459">
        <f t="shared" si="433"/>
        <v>3.3455674139834231E-4</v>
      </c>
    </row>
    <row r="6460" spans="30:33" x14ac:dyDescent="0.2">
      <c r="AD6460">
        <f t="shared" si="431"/>
        <v>6458</v>
      </c>
      <c r="AE6460">
        <f t="shared" si="430"/>
        <v>5.1730130186170816E-8</v>
      </c>
      <c r="AF6460">
        <f t="shared" si="432"/>
        <v>3.2279601236170571E-5</v>
      </c>
      <c r="AG6460">
        <f t="shared" si="433"/>
        <v>3.3407318074229114E-4</v>
      </c>
    </row>
    <row r="6461" spans="30:33" x14ac:dyDescent="0.2">
      <c r="AD6461">
        <f t="shared" si="431"/>
        <v>6459</v>
      </c>
      <c r="AE6461">
        <f t="shared" si="430"/>
        <v>5.1647361977872941E-8</v>
      </c>
      <c r="AF6461">
        <f t="shared" si="432"/>
        <v>3.2227953874192695E-5</v>
      </c>
      <c r="AG6461">
        <f t="shared" si="433"/>
        <v>3.3359031101508135E-4</v>
      </c>
    </row>
    <row r="6462" spans="30:33" x14ac:dyDescent="0.2">
      <c r="AD6462">
        <f t="shared" si="431"/>
        <v>6460</v>
      </c>
      <c r="AE6462">
        <f t="shared" si="430"/>
        <v>5.1564726198708335E-8</v>
      </c>
      <c r="AF6462">
        <f t="shared" si="432"/>
        <v>3.2176389147993985E-5</v>
      </c>
      <c r="AG6462">
        <f t="shared" si="433"/>
        <v>3.3310813124365585E-4</v>
      </c>
    </row>
    <row r="6463" spans="30:33" x14ac:dyDescent="0.2">
      <c r="AD6463">
        <f t="shared" si="431"/>
        <v>6461</v>
      </c>
      <c r="AE6463">
        <f t="shared" si="430"/>
        <v>5.1482222636790398E-8</v>
      </c>
      <c r="AF6463">
        <f t="shared" si="432"/>
        <v>3.2124906925357194E-5</v>
      </c>
      <c r="AG6463">
        <f t="shared" si="433"/>
        <v>3.3262664045630277E-4</v>
      </c>
    </row>
    <row r="6464" spans="30:33" x14ac:dyDescent="0.2">
      <c r="AD6464">
        <f t="shared" si="431"/>
        <v>6462</v>
      </c>
      <c r="AE6464">
        <f t="shared" si="430"/>
        <v>5.1399851080571533E-8</v>
      </c>
      <c r="AF6464">
        <f t="shared" si="432"/>
        <v>3.207350707427662E-5</v>
      </c>
      <c r="AG6464">
        <f t="shared" si="433"/>
        <v>3.3214583768265322E-4</v>
      </c>
    </row>
    <row r="6465" spans="30:33" x14ac:dyDescent="0.2">
      <c r="AD6465">
        <f t="shared" si="431"/>
        <v>6463</v>
      </c>
      <c r="AE6465">
        <f t="shared" si="430"/>
        <v>5.1317611318842619E-8</v>
      </c>
      <c r="AF6465">
        <f t="shared" si="432"/>
        <v>3.2022189462957773E-5</v>
      </c>
      <c r="AG6465">
        <f t="shared" si="433"/>
        <v>3.3166572195367987E-4</v>
      </c>
    </row>
    <row r="6466" spans="30:33" x14ac:dyDescent="0.2">
      <c r="AD6466">
        <f t="shared" si="431"/>
        <v>6464</v>
      </c>
      <c r="AE6466">
        <f t="shared" si="430"/>
        <v>5.123550314073246E-8</v>
      </c>
      <c r="AF6466">
        <f t="shared" si="432"/>
        <v>3.1970953959817038E-5</v>
      </c>
      <c r="AG6466">
        <f t="shared" si="433"/>
        <v>3.3118629230169465E-4</v>
      </c>
    </row>
    <row r="6467" spans="30:33" x14ac:dyDescent="0.2">
      <c r="AD6467">
        <f t="shared" si="431"/>
        <v>6465</v>
      </c>
      <c r="AE6467">
        <f t="shared" si="430"/>
        <v>5.1153526335707285E-8</v>
      </c>
      <c r="AF6467">
        <f t="shared" si="432"/>
        <v>3.1919800433481327E-5</v>
      </c>
      <c r="AG6467">
        <f t="shared" si="433"/>
        <v>3.3070754776034762E-4</v>
      </c>
    </row>
    <row r="6468" spans="30:33" x14ac:dyDescent="0.2">
      <c r="AD6468">
        <f t="shared" si="431"/>
        <v>6466</v>
      </c>
      <c r="AE6468">
        <f t="shared" si="430"/>
        <v>5.1071680693570145E-8</v>
      </c>
      <c r="AF6468">
        <f t="shared" si="432"/>
        <v>3.1868728752787757E-5</v>
      </c>
      <c r="AG6468">
        <f t="shared" si="433"/>
        <v>3.3022948736462454E-4</v>
      </c>
    </row>
    <row r="6469" spans="30:33" x14ac:dyDescent="0.2">
      <c r="AD6469">
        <f t="shared" si="431"/>
        <v>6467</v>
      </c>
      <c r="AE6469">
        <f t="shared" si="430"/>
        <v>5.0989966004460434E-8</v>
      </c>
      <c r="AF6469">
        <f t="shared" si="432"/>
        <v>3.1817738786783293E-5</v>
      </c>
      <c r="AG6469">
        <f t="shared" si="433"/>
        <v>3.2975211015084564E-4</v>
      </c>
    </row>
    <row r="6470" spans="30:33" x14ac:dyDescent="0.2">
      <c r="AD6470">
        <f t="shared" si="431"/>
        <v>6468</v>
      </c>
      <c r="AE6470">
        <f t="shared" si="430"/>
        <v>5.0908382058853289E-8</v>
      </c>
      <c r="AF6470">
        <f t="shared" si="432"/>
        <v>3.1766830404724435E-5</v>
      </c>
      <c r="AG6470">
        <f t="shared" si="433"/>
        <v>3.2927541515666308E-4</v>
      </c>
    </row>
    <row r="6471" spans="30:33" x14ac:dyDescent="0.2">
      <c r="AD6471">
        <f t="shared" si="431"/>
        <v>6469</v>
      </c>
      <c r="AE6471">
        <f t="shared" si="430"/>
        <v>5.0826928647559123E-8</v>
      </c>
      <c r="AF6471">
        <f t="shared" si="432"/>
        <v>3.1716003476076875E-5</v>
      </c>
      <c r="AG6471">
        <f t="shared" si="433"/>
        <v>3.2879940142105997E-4</v>
      </c>
    </row>
    <row r="6472" spans="30:33" x14ac:dyDescent="0.2">
      <c r="AD6472">
        <f t="shared" si="431"/>
        <v>6470</v>
      </c>
      <c r="AE6472">
        <f t="shared" si="430"/>
        <v>5.0745605561723021E-8</v>
      </c>
      <c r="AF6472">
        <f t="shared" si="432"/>
        <v>3.1665257870515152E-5</v>
      </c>
      <c r="AG6472">
        <f t="shared" si="433"/>
        <v>3.2832406798434792E-4</v>
      </c>
    </row>
    <row r="6473" spans="30:33" x14ac:dyDescent="0.2">
      <c r="AD6473">
        <f t="shared" si="431"/>
        <v>6471</v>
      </c>
      <c r="AE6473">
        <f t="shared" si="430"/>
        <v>5.0664412592824266E-8</v>
      </c>
      <c r="AF6473">
        <f t="shared" si="432"/>
        <v>3.161459345792233E-5</v>
      </c>
      <c r="AG6473">
        <f t="shared" si="433"/>
        <v>3.2784941388816583E-4</v>
      </c>
    </row>
    <row r="6474" spans="30:33" x14ac:dyDescent="0.2">
      <c r="AD6474">
        <f t="shared" si="431"/>
        <v>6472</v>
      </c>
      <c r="AE6474">
        <f t="shared" si="430"/>
        <v>5.0583349532675753E-8</v>
      </c>
      <c r="AF6474">
        <f t="shared" si="432"/>
        <v>3.1564010108389655E-5</v>
      </c>
      <c r="AG6474">
        <f t="shared" si="433"/>
        <v>3.2737543817547748E-4</v>
      </c>
    </row>
    <row r="6475" spans="30:33" x14ac:dyDescent="0.2">
      <c r="AD6475">
        <f t="shared" si="431"/>
        <v>6473</v>
      </c>
      <c r="AE6475">
        <f t="shared" si="430"/>
        <v>5.0502416173423469E-8</v>
      </c>
      <c r="AF6475">
        <f t="shared" si="432"/>
        <v>3.1513507692216231E-5</v>
      </c>
      <c r="AG6475">
        <f t="shared" si="433"/>
        <v>3.2690213989057011E-4</v>
      </c>
    </row>
    <row r="6476" spans="30:33" x14ac:dyDescent="0.2">
      <c r="AD6476">
        <f t="shared" si="431"/>
        <v>6474</v>
      </c>
      <c r="AE6476">
        <f t="shared" si="430"/>
        <v>5.0421612307545992E-8</v>
      </c>
      <c r="AF6476">
        <f t="shared" si="432"/>
        <v>3.1463086079908684E-5</v>
      </c>
      <c r="AG6476">
        <f t="shared" si="433"/>
        <v>3.2642951807905274E-4</v>
      </c>
    </row>
    <row r="6477" spans="30:33" x14ac:dyDescent="0.2">
      <c r="AD6477">
        <f t="shared" si="431"/>
        <v>6475</v>
      </c>
      <c r="AE6477">
        <f t="shared" si="430"/>
        <v>5.034093772785392E-8</v>
      </c>
      <c r="AF6477">
        <f t="shared" si="432"/>
        <v>3.1412745142180831E-5</v>
      </c>
      <c r="AG6477">
        <f t="shared" si="433"/>
        <v>3.2595757178785413E-4</v>
      </c>
    </row>
    <row r="6478" spans="30:33" x14ac:dyDescent="0.2">
      <c r="AD6478">
        <f t="shared" si="431"/>
        <v>6476</v>
      </c>
      <c r="AE6478">
        <f t="shared" si="430"/>
        <v>5.0260392227489353E-8</v>
      </c>
      <c r="AF6478">
        <f t="shared" si="432"/>
        <v>3.1362484749953342E-5</v>
      </c>
      <c r="AG6478">
        <f t="shared" si="433"/>
        <v>3.2548630006522104E-4</v>
      </c>
    </row>
    <row r="6479" spans="30:33" x14ac:dyDescent="0.2">
      <c r="AD6479">
        <f t="shared" si="431"/>
        <v>6477</v>
      </c>
      <c r="AE6479">
        <f t="shared" si="430"/>
        <v>5.0179975599925371E-8</v>
      </c>
      <c r="AF6479">
        <f t="shared" si="432"/>
        <v>3.1312304774353413E-5</v>
      </c>
      <c r="AG6479">
        <f t="shared" si="433"/>
        <v>3.2501570196071661E-4</v>
      </c>
    </row>
    <row r="6480" spans="30:33" x14ac:dyDescent="0.2">
      <c r="AD6480">
        <f t="shared" si="431"/>
        <v>6478</v>
      </c>
      <c r="AE6480">
        <f t="shared" si="430"/>
        <v>5.0099687638965486E-8</v>
      </c>
      <c r="AF6480">
        <f t="shared" si="432"/>
        <v>3.126220508671445E-5</v>
      </c>
      <c r="AG6480">
        <f t="shared" si="433"/>
        <v>3.245457765252184E-4</v>
      </c>
    </row>
    <row r="6481" spans="30:33" x14ac:dyDescent="0.2">
      <c r="AD6481">
        <f t="shared" si="431"/>
        <v>6479</v>
      </c>
      <c r="AE6481">
        <f t="shared" si="430"/>
        <v>5.0019528138743145E-8</v>
      </c>
      <c r="AF6481">
        <f t="shared" si="432"/>
        <v>3.1212185558575706E-5</v>
      </c>
      <c r="AG6481">
        <f t="shared" si="433"/>
        <v>3.2407652281091687E-4</v>
      </c>
    </row>
    <row r="6482" spans="30:33" x14ac:dyDescent="0.2">
      <c r="AD6482">
        <f t="shared" si="431"/>
        <v>6480</v>
      </c>
      <c r="AE6482">
        <f t="shared" si="430"/>
        <v>4.9939496893721152E-8</v>
      </c>
      <c r="AF6482">
        <f t="shared" si="432"/>
        <v>3.116224606168198E-5</v>
      </c>
      <c r="AG6482">
        <f t="shared" si="433"/>
        <v>3.2360793987131305E-4</v>
      </c>
    </row>
    <row r="6483" spans="30:33" x14ac:dyDescent="0.2">
      <c r="AD6483">
        <f t="shared" si="431"/>
        <v>6481</v>
      </c>
      <c r="AE6483">
        <f t="shared" ref="AE6483:AE6546" si="434">AF6482*$AE$3</f>
        <v>4.9859593698691191E-8</v>
      </c>
      <c r="AF6483">
        <f t="shared" si="432"/>
        <v>3.111238646798329E-5</v>
      </c>
      <c r="AG6483">
        <f t="shared" si="433"/>
        <v>3.2314002676121762E-4</v>
      </c>
    </row>
    <row r="6484" spans="30:33" x14ac:dyDescent="0.2">
      <c r="AD6484">
        <f t="shared" si="431"/>
        <v>6482</v>
      </c>
      <c r="AE6484">
        <f t="shared" si="434"/>
        <v>4.9779818348773288E-8</v>
      </c>
      <c r="AF6484">
        <f t="shared" si="432"/>
        <v>3.1062606649634514E-5</v>
      </c>
      <c r="AG6484">
        <f t="shared" si="433"/>
        <v>3.2267278253674843E-4</v>
      </c>
    </row>
    <row r="6485" spans="30:33" x14ac:dyDescent="0.2">
      <c r="AD6485">
        <f t="shared" si="431"/>
        <v>6483</v>
      </c>
      <c r="AE6485">
        <f t="shared" si="434"/>
        <v>4.9700170639415242E-8</v>
      </c>
      <c r="AF6485">
        <f t="shared" si="432"/>
        <v>3.1012906478995098E-5</v>
      </c>
      <c r="AG6485">
        <f t="shared" si="433"/>
        <v>3.2220620625532902E-4</v>
      </c>
    </row>
    <row r="6486" spans="30:33" x14ac:dyDescent="0.2">
      <c r="AD6486">
        <f t="shared" si="431"/>
        <v>6484</v>
      </c>
      <c r="AE6486">
        <f t="shared" si="434"/>
        <v>4.962065036639218E-8</v>
      </c>
      <c r="AF6486">
        <f t="shared" si="432"/>
        <v>3.0963285828628705E-5</v>
      </c>
      <c r="AG6486">
        <f t="shared" si="433"/>
        <v>3.2174029697568687E-4</v>
      </c>
    </row>
    <row r="6487" spans="30:33" x14ac:dyDescent="0.2">
      <c r="AD6487">
        <f t="shared" si="431"/>
        <v>6485</v>
      </c>
      <c r="AE6487">
        <f t="shared" si="434"/>
        <v>4.9541257325805948E-8</v>
      </c>
      <c r="AF6487">
        <f t="shared" si="432"/>
        <v>3.0913744571302895E-5</v>
      </c>
      <c r="AG6487">
        <f t="shared" si="433"/>
        <v>3.2127505375785157E-4</v>
      </c>
    </row>
    <row r="6488" spans="30:33" x14ac:dyDescent="0.2">
      <c r="AD6488">
        <f t="shared" si="431"/>
        <v>6486</v>
      </c>
      <c r="AE6488">
        <f t="shared" si="434"/>
        <v>4.9461991314084651E-8</v>
      </c>
      <c r="AF6488">
        <f t="shared" si="432"/>
        <v>3.0864282579988808E-5</v>
      </c>
      <c r="AG6488">
        <f t="shared" si="433"/>
        <v>3.2081047566315306E-4</v>
      </c>
    </row>
    <row r="6489" spans="30:33" x14ac:dyDescent="0.2">
      <c r="AD6489">
        <f t="shared" si="431"/>
        <v>6487</v>
      </c>
      <c r="AE6489">
        <f t="shared" si="434"/>
        <v>4.9382852127982118E-8</v>
      </c>
      <c r="AF6489">
        <f t="shared" si="432"/>
        <v>3.0814899727860825E-5</v>
      </c>
      <c r="AG6489">
        <f t="shared" si="433"/>
        <v>3.2034656175422002E-4</v>
      </c>
    </row>
    <row r="6490" spans="30:33" x14ac:dyDescent="0.2">
      <c r="AD6490">
        <f t="shared" si="431"/>
        <v>6488</v>
      </c>
      <c r="AE6490">
        <f t="shared" si="434"/>
        <v>4.9303839564577345E-8</v>
      </c>
      <c r="AF6490">
        <f t="shared" si="432"/>
        <v>3.0765595888296247E-5</v>
      </c>
      <c r="AG6490">
        <f t="shared" si="433"/>
        <v>3.1988331109497782E-4</v>
      </c>
    </row>
    <row r="6491" spans="30:33" x14ac:dyDescent="0.2">
      <c r="AD6491">
        <f t="shared" si="431"/>
        <v>6489</v>
      </c>
      <c r="AE6491">
        <f t="shared" si="434"/>
        <v>4.9224953421274021E-8</v>
      </c>
      <c r="AF6491">
        <f t="shared" si="432"/>
        <v>3.0716370934874974E-5</v>
      </c>
      <c r="AG6491">
        <f t="shared" si="433"/>
        <v>3.1942072275064715E-4</v>
      </c>
    </row>
    <row r="6492" spans="30:33" x14ac:dyDescent="0.2">
      <c r="AD6492">
        <f t="shared" si="431"/>
        <v>6490</v>
      </c>
      <c r="AE6492">
        <f t="shared" si="434"/>
        <v>4.9146193495799983E-8</v>
      </c>
      <c r="AF6492">
        <f t="shared" si="432"/>
        <v>3.0667224741379176E-5</v>
      </c>
      <c r="AG6492">
        <f t="shared" si="433"/>
        <v>3.189587957877419E-4</v>
      </c>
    </row>
    <row r="6493" spans="30:33" x14ac:dyDescent="0.2">
      <c r="AD6493">
        <f t="shared" si="431"/>
        <v>6491</v>
      </c>
      <c r="AE6493">
        <f t="shared" si="434"/>
        <v>4.9067559586206702E-8</v>
      </c>
      <c r="AF6493">
        <f t="shared" si="432"/>
        <v>3.0618157181792969E-5</v>
      </c>
      <c r="AG6493">
        <f t="shared" si="433"/>
        <v>3.1849752927406771E-4</v>
      </c>
    </row>
    <row r="6494" spans="30:33" x14ac:dyDescent="0.2">
      <c r="AD6494">
        <f t="shared" si="431"/>
        <v>6492</v>
      </c>
      <c r="AE6494">
        <f t="shared" si="434"/>
        <v>4.8989051490868771E-8</v>
      </c>
      <c r="AF6494">
        <f t="shared" si="432"/>
        <v>3.0569168130302098E-5</v>
      </c>
      <c r="AG6494">
        <f t="shared" si="433"/>
        <v>3.1803692227872009E-4</v>
      </c>
    </row>
    <row r="6495" spans="30:33" x14ac:dyDescent="0.2">
      <c r="AD6495">
        <f t="shared" si="431"/>
        <v>6493</v>
      </c>
      <c r="AE6495">
        <f t="shared" si="434"/>
        <v>4.8910669008483376E-8</v>
      </c>
      <c r="AF6495">
        <f t="shared" si="432"/>
        <v>3.0520257461293617E-5</v>
      </c>
      <c r="AG6495">
        <f t="shared" si="433"/>
        <v>3.1757697387208256E-4</v>
      </c>
    </row>
    <row r="6496" spans="30:33" x14ac:dyDescent="0.2">
      <c r="AD6496">
        <f t="shared" si="431"/>
        <v>6494</v>
      </c>
      <c r="AE6496">
        <f t="shared" si="434"/>
        <v>4.8832411938069811E-8</v>
      </c>
      <c r="AF6496">
        <f t="shared" si="432"/>
        <v>3.0471425049355545E-5</v>
      </c>
      <c r="AG6496">
        <f t="shared" si="433"/>
        <v>3.1711768312582534E-4</v>
      </c>
    </row>
    <row r="6497" spans="30:33" x14ac:dyDescent="0.2">
      <c r="AD6497">
        <f t="shared" si="431"/>
        <v>6495</v>
      </c>
      <c r="AE6497">
        <f t="shared" si="434"/>
        <v>4.8754280078968893E-8</v>
      </c>
      <c r="AF6497">
        <f t="shared" si="432"/>
        <v>3.0422670769276573E-5</v>
      </c>
      <c r="AG6497">
        <f t="shared" si="433"/>
        <v>3.1665904911290293E-4</v>
      </c>
    </row>
    <row r="6498" spans="30:33" x14ac:dyDescent="0.2">
      <c r="AD6498">
        <f t="shared" si="431"/>
        <v>6496</v>
      </c>
      <c r="AE6498">
        <f t="shared" si="434"/>
        <v>4.8676273230842541E-8</v>
      </c>
      <c r="AF6498">
        <f t="shared" si="432"/>
        <v>3.0373994496045731E-5</v>
      </c>
      <c r="AG6498">
        <f t="shared" si="433"/>
        <v>3.1620107090755316E-4</v>
      </c>
    </row>
    <row r="6499" spans="30:33" x14ac:dyDescent="0.2">
      <c r="AD6499">
        <f t="shared" ref="AD6499:AD6562" si="435">AD6498+1</f>
        <v>6497</v>
      </c>
      <c r="AE6499">
        <f t="shared" si="434"/>
        <v>4.8598391193673188E-8</v>
      </c>
      <c r="AF6499">
        <f t="shared" ref="AF6499:AF6562" si="436">AF6498*$AF$3</f>
        <v>3.0325396104852055E-5</v>
      </c>
      <c r="AG6499">
        <f t="shared" ref="AG6499:AG6562" si="437">AD6499*AE6499</f>
        <v>3.1574374758529472E-4</v>
      </c>
    </row>
    <row r="6500" spans="30:33" x14ac:dyDescent="0.2">
      <c r="AD6500">
        <f t="shared" si="435"/>
        <v>6498</v>
      </c>
      <c r="AE6500">
        <f t="shared" si="434"/>
        <v>4.852063376776331E-8</v>
      </c>
      <c r="AF6500">
        <f t="shared" si="436"/>
        <v>3.0276875471084292E-5</v>
      </c>
      <c r="AG6500">
        <f t="shared" si="437"/>
        <v>3.15287078222926E-4</v>
      </c>
    </row>
    <row r="6501" spans="30:33" x14ac:dyDescent="0.2">
      <c r="AD6501">
        <f t="shared" si="435"/>
        <v>6499</v>
      </c>
      <c r="AE6501">
        <f t="shared" si="434"/>
        <v>4.8443000753734888E-8</v>
      </c>
      <c r="AF6501">
        <f t="shared" si="436"/>
        <v>3.0228432470330556E-5</v>
      </c>
      <c r="AG6501">
        <f t="shared" si="437"/>
        <v>3.1483106189852305E-4</v>
      </c>
    </row>
    <row r="6502" spans="30:33" x14ac:dyDescent="0.2">
      <c r="AD6502">
        <f t="shared" si="435"/>
        <v>6500</v>
      </c>
      <c r="AE6502">
        <f t="shared" si="434"/>
        <v>4.8365491952528913E-8</v>
      </c>
      <c r="AF6502">
        <f t="shared" si="436"/>
        <v>3.0180066978378026E-5</v>
      </c>
      <c r="AG6502">
        <f t="shared" si="437"/>
        <v>3.1437569769143792E-4</v>
      </c>
    </row>
    <row r="6503" spans="30:33" x14ac:dyDescent="0.2">
      <c r="AD6503">
        <f t="shared" si="435"/>
        <v>6501</v>
      </c>
      <c r="AE6503">
        <f t="shared" si="434"/>
        <v>4.8288107165404861E-8</v>
      </c>
      <c r="AF6503">
        <f t="shared" si="436"/>
        <v>3.0131778871212619E-5</v>
      </c>
      <c r="AG6503">
        <f t="shared" si="437"/>
        <v>3.1392098468229699E-4</v>
      </c>
    </row>
    <row r="6504" spans="30:33" x14ac:dyDescent="0.2">
      <c r="AD6504">
        <f t="shared" si="435"/>
        <v>6502</v>
      </c>
      <c r="AE6504">
        <f t="shared" si="434"/>
        <v>4.8210846193940215E-8</v>
      </c>
      <c r="AF6504">
        <f t="shared" si="436"/>
        <v>3.0083568025018677E-5</v>
      </c>
      <c r="AG6504">
        <f t="shared" si="437"/>
        <v>3.1346692195299928E-4</v>
      </c>
    </row>
    <row r="6505" spans="30:33" x14ac:dyDescent="0.2">
      <c r="AD6505">
        <f t="shared" si="435"/>
        <v>6503</v>
      </c>
      <c r="AE6505">
        <f t="shared" si="434"/>
        <v>4.8133708840029903E-8</v>
      </c>
      <c r="AF6505">
        <f t="shared" si="436"/>
        <v>3.0035434316178646E-5</v>
      </c>
      <c r="AG6505">
        <f t="shared" si="437"/>
        <v>3.1301350858671447E-4</v>
      </c>
    </row>
    <row r="6506" spans="30:33" x14ac:dyDescent="0.2">
      <c r="AD6506">
        <f t="shared" si="435"/>
        <v>6504</v>
      </c>
      <c r="AE6506">
        <f t="shared" si="434"/>
        <v>4.8056694905885855E-8</v>
      </c>
      <c r="AF6506">
        <f t="shared" si="436"/>
        <v>2.9987377621272758E-5</v>
      </c>
      <c r="AG6506">
        <f t="shared" si="437"/>
        <v>3.1256074366788159E-4</v>
      </c>
    </row>
    <row r="6507" spans="30:33" x14ac:dyDescent="0.2">
      <c r="AD6507">
        <f t="shared" si="435"/>
        <v>6505</v>
      </c>
      <c r="AE6507">
        <f t="shared" si="434"/>
        <v>4.7979804194036435E-8</v>
      </c>
      <c r="AF6507">
        <f t="shared" si="436"/>
        <v>2.993939781707872E-5</v>
      </c>
      <c r="AG6507">
        <f t="shared" si="437"/>
        <v>3.1210862628220699E-4</v>
      </c>
    </row>
    <row r="6508" spans="30:33" x14ac:dyDescent="0.2">
      <c r="AD6508">
        <f t="shared" si="435"/>
        <v>6506</v>
      </c>
      <c r="AE6508">
        <f t="shared" si="434"/>
        <v>4.790303650732597E-8</v>
      </c>
      <c r="AF6508">
        <f t="shared" si="436"/>
        <v>2.9891494780571392E-5</v>
      </c>
      <c r="AG6508">
        <f t="shared" si="437"/>
        <v>3.1165715551666277E-4</v>
      </c>
    </row>
    <row r="6509" spans="30:33" x14ac:dyDescent="0.2">
      <c r="AD6509">
        <f t="shared" si="435"/>
        <v>6507</v>
      </c>
      <c r="AE6509">
        <f t="shared" si="434"/>
        <v>4.7826391648914247E-8</v>
      </c>
      <c r="AF6509">
        <f t="shared" si="436"/>
        <v>2.9843668388922475E-5</v>
      </c>
      <c r="AG6509">
        <f t="shared" si="437"/>
        <v>3.1120633045948499E-4</v>
      </c>
    </row>
    <row r="6510" spans="30:33" x14ac:dyDescent="0.2">
      <c r="AD6510">
        <f t="shared" si="435"/>
        <v>6508</v>
      </c>
      <c r="AE6510">
        <f t="shared" si="434"/>
        <v>4.7749869422275983E-8</v>
      </c>
      <c r="AF6510">
        <f t="shared" si="436"/>
        <v>2.9795918519500197E-5</v>
      </c>
      <c r="AG6510">
        <f t="shared" si="437"/>
        <v>3.107561502001721E-4</v>
      </c>
    </row>
    <row r="6511" spans="30:33" x14ac:dyDescent="0.2">
      <c r="AD6511">
        <f t="shared" si="435"/>
        <v>6509</v>
      </c>
      <c r="AE6511">
        <f t="shared" si="434"/>
        <v>4.7673469631200336E-8</v>
      </c>
      <c r="AF6511">
        <f t="shared" si="436"/>
        <v>2.9748245049868994E-5</v>
      </c>
      <c r="AG6511">
        <f t="shared" si="437"/>
        <v>3.10306613829483E-4</v>
      </c>
    </row>
    <row r="6512" spans="30:33" x14ac:dyDescent="0.2">
      <c r="AD6512">
        <f t="shared" si="435"/>
        <v>6510</v>
      </c>
      <c r="AE6512">
        <f t="shared" si="434"/>
        <v>4.7597192079790412E-8</v>
      </c>
      <c r="AF6512">
        <f t="shared" si="436"/>
        <v>2.9700647857789202E-5</v>
      </c>
      <c r="AG6512">
        <f t="shared" si="437"/>
        <v>3.0985772043943556E-4</v>
      </c>
    </row>
    <row r="6513" spans="30:33" x14ac:dyDescent="0.2">
      <c r="AD6513">
        <f t="shared" si="435"/>
        <v>6511</v>
      </c>
      <c r="AE6513">
        <f t="shared" si="434"/>
        <v>4.7521036572462741E-8</v>
      </c>
      <c r="AF6513">
        <f t="shared" si="436"/>
        <v>2.9653126821216738E-5</v>
      </c>
      <c r="AG6513">
        <f t="shared" si="437"/>
        <v>3.0940946912330489E-4</v>
      </c>
    </row>
    <row r="6514" spans="30:33" x14ac:dyDescent="0.2">
      <c r="AD6514">
        <f t="shared" si="435"/>
        <v>6512</v>
      </c>
      <c r="AE6514">
        <f t="shared" si="434"/>
        <v>4.7445002913946803E-8</v>
      </c>
      <c r="AF6514">
        <f t="shared" si="436"/>
        <v>2.9605681818302791E-5</v>
      </c>
      <c r="AG6514">
        <f t="shared" si="437"/>
        <v>3.089618589756216E-4</v>
      </c>
    </row>
    <row r="6515" spans="30:33" x14ac:dyDescent="0.2">
      <c r="AD6515">
        <f t="shared" si="435"/>
        <v>6513</v>
      </c>
      <c r="AE6515">
        <f t="shared" si="434"/>
        <v>4.7369090909284483E-8</v>
      </c>
      <c r="AF6515">
        <f t="shared" si="436"/>
        <v>2.9558312727393505E-5</v>
      </c>
      <c r="AG6515">
        <f t="shared" si="437"/>
        <v>3.0851488909216986E-4</v>
      </c>
    </row>
    <row r="6516" spans="30:33" x14ac:dyDescent="0.2">
      <c r="AD6516">
        <f t="shared" si="435"/>
        <v>6514</v>
      </c>
      <c r="AE6516">
        <f t="shared" si="434"/>
        <v>4.729330036382963E-8</v>
      </c>
      <c r="AF6516">
        <f t="shared" si="436"/>
        <v>2.9511019427029673E-5</v>
      </c>
      <c r="AG6516">
        <f t="shared" si="437"/>
        <v>3.0806855856998621E-4</v>
      </c>
    </row>
    <row r="6517" spans="30:33" x14ac:dyDescent="0.2">
      <c r="AD6517">
        <f t="shared" si="435"/>
        <v>6515</v>
      </c>
      <c r="AE6517">
        <f t="shared" si="434"/>
        <v>4.7217631083247501E-8</v>
      </c>
      <c r="AF6517">
        <f t="shared" si="436"/>
        <v>2.9463801795946425E-5</v>
      </c>
      <c r="AG6517">
        <f t="shared" si="437"/>
        <v>3.0762286650735747E-4</v>
      </c>
    </row>
    <row r="6518" spans="30:33" x14ac:dyDescent="0.2">
      <c r="AD6518">
        <f t="shared" si="435"/>
        <v>6516</v>
      </c>
      <c r="AE6518">
        <f t="shared" si="434"/>
        <v>4.71420828735143E-8</v>
      </c>
      <c r="AF6518">
        <f t="shared" si="436"/>
        <v>2.9416659713072908E-5</v>
      </c>
      <c r="AG6518">
        <f t="shared" si="437"/>
        <v>3.0717781200381917E-4</v>
      </c>
    </row>
    <row r="6519" spans="30:33" x14ac:dyDescent="0.2">
      <c r="AD6519">
        <f t="shared" si="435"/>
        <v>6517</v>
      </c>
      <c r="AE6519">
        <f t="shared" si="434"/>
        <v>4.7066655540916676E-8</v>
      </c>
      <c r="AF6519">
        <f t="shared" si="436"/>
        <v>2.9369593057531991E-5</v>
      </c>
      <c r="AG6519">
        <f t="shared" si="437"/>
        <v>3.0673339416015396E-4</v>
      </c>
    </row>
    <row r="6520" spans="30:33" x14ac:dyDescent="0.2">
      <c r="AD6520">
        <f t="shared" si="435"/>
        <v>6518</v>
      </c>
      <c r="AE6520">
        <f t="shared" si="434"/>
        <v>4.6991348892051205E-8</v>
      </c>
      <c r="AF6520">
        <f t="shared" si="436"/>
        <v>2.9322601708639939E-5</v>
      </c>
      <c r="AG6520">
        <f t="shared" si="437"/>
        <v>3.0628961207838977E-4</v>
      </c>
    </row>
    <row r="6521" spans="30:33" x14ac:dyDescent="0.2">
      <c r="AD6521">
        <f t="shared" si="435"/>
        <v>6519</v>
      </c>
      <c r="AE6521">
        <f t="shared" si="434"/>
        <v>4.6916162733823923E-8</v>
      </c>
      <c r="AF6521">
        <f t="shared" si="436"/>
        <v>2.9275685545906115E-5</v>
      </c>
      <c r="AG6521">
        <f t="shared" si="437"/>
        <v>3.0584646486179817E-4</v>
      </c>
    </row>
    <row r="6522" spans="30:33" x14ac:dyDescent="0.2">
      <c r="AD6522">
        <f t="shared" si="435"/>
        <v>6520</v>
      </c>
      <c r="AE6522">
        <f t="shared" si="434"/>
        <v>4.6841096873449807E-8</v>
      </c>
      <c r="AF6522">
        <f t="shared" si="436"/>
        <v>2.9228844449032664E-5</v>
      </c>
      <c r="AG6522">
        <f t="shared" si="437"/>
        <v>3.0540395161489272E-4</v>
      </c>
    </row>
    <row r="6523" spans="30:33" x14ac:dyDescent="0.2">
      <c r="AD6523">
        <f t="shared" si="435"/>
        <v>6521</v>
      </c>
      <c r="AE6523">
        <f t="shared" si="434"/>
        <v>4.6766151118452285E-8</v>
      </c>
      <c r="AF6523">
        <f t="shared" si="436"/>
        <v>2.9182078297914209E-5</v>
      </c>
      <c r="AG6523">
        <f t="shared" si="437"/>
        <v>3.0496207144342733E-4</v>
      </c>
    </row>
    <row r="6524" spans="30:33" x14ac:dyDescent="0.2">
      <c r="AD6524">
        <f t="shared" si="435"/>
        <v>6522</v>
      </c>
      <c r="AE6524">
        <f t="shared" si="434"/>
        <v>4.6691325276662757E-8</v>
      </c>
      <c r="AF6524">
        <f t="shared" si="436"/>
        <v>2.9135386972637546E-5</v>
      </c>
      <c r="AG6524">
        <f t="shared" si="437"/>
        <v>3.0452082345439448E-4</v>
      </c>
    </row>
    <row r="6525" spans="30:33" x14ac:dyDescent="0.2">
      <c r="AD6525">
        <f t="shared" si="435"/>
        <v>6523</v>
      </c>
      <c r="AE6525">
        <f t="shared" si="434"/>
        <v>4.6616619156220094E-8</v>
      </c>
      <c r="AF6525">
        <f t="shared" si="436"/>
        <v>2.9088770353481326E-5</v>
      </c>
      <c r="AG6525">
        <f t="shared" si="437"/>
        <v>3.0408020675602368E-4</v>
      </c>
    </row>
    <row r="6526" spans="30:33" x14ac:dyDescent="0.2">
      <c r="AD6526">
        <f t="shared" si="435"/>
        <v>6524</v>
      </c>
      <c r="AE6526">
        <f t="shared" si="434"/>
        <v>4.6542032565570144E-8</v>
      </c>
      <c r="AF6526">
        <f t="shared" si="436"/>
        <v>2.9042228320915753E-5</v>
      </c>
      <c r="AG6526">
        <f t="shared" si="437"/>
        <v>3.0364022045777962E-4</v>
      </c>
    </row>
    <row r="6527" spans="30:33" x14ac:dyDescent="0.2">
      <c r="AD6527">
        <f t="shared" si="435"/>
        <v>6525</v>
      </c>
      <c r="AE6527">
        <f t="shared" si="434"/>
        <v>4.6467565313465228E-8</v>
      </c>
      <c r="AF6527">
        <f t="shared" si="436"/>
        <v>2.8995760755602288E-5</v>
      </c>
      <c r="AG6527">
        <f t="shared" si="437"/>
        <v>3.032008636703606E-4</v>
      </c>
    </row>
    <row r="6528" spans="30:33" x14ac:dyDescent="0.2">
      <c r="AD6528">
        <f t="shared" si="435"/>
        <v>6526</v>
      </c>
      <c r="AE6528">
        <f t="shared" si="434"/>
        <v>4.639321720896368E-8</v>
      </c>
      <c r="AF6528">
        <f t="shared" si="436"/>
        <v>2.8949367538393322E-5</v>
      </c>
      <c r="AG6528">
        <f t="shared" si="437"/>
        <v>3.0276213550569698E-4</v>
      </c>
    </row>
    <row r="6529" spans="30:33" x14ac:dyDescent="0.2">
      <c r="AD6529">
        <f t="shared" si="435"/>
        <v>6527</v>
      </c>
      <c r="AE6529">
        <f t="shared" si="434"/>
        <v>4.631898806142934E-8</v>
      </c>
      <c r="AF6529">
        <f t="shared" si="436"/>
        <v>2.8903048550331891E-5</v>
      </c>
      <c r="AG6529">
        <f t="shared" si="437"/>
        <v>3.0232403507694929E-4</v>
      </c>
    </row>
    <row r="6530" spans="30:33" x14ac:dyDescent="0.2">
      <c r="AD6530">
        <f t="shared" si="435"/>
        <v>6528</v>
      </c>
      <c r="AE6530">
        <f t="shared" si="434"/>
        <v>4.6244877680531044E-8</v>
      </c>
      <c r="AF6530">
        <f t="shared" si="436"/>
        <v>2.8856803672651357E-5</v>
      </c>
      <c r="AG6530">
        <f t="shared" si="437"/>
        <v>3.0188656149850667E-4</v>
      </c>
    </row>
    <row r="6531" spans="30:33" x14ac:dyDescent="0.2">
      <c r="AD6531">
        <f t="shared" si="435"/>
        <v>6529</v>
      </c>
      <c r="AE6531">
        <f t="shared" si="434"/>
        <v>4.6170885876242194E-8</v>
      </c>
      <c r="AF6531">
        <f t="shared" si="436"/>
        <v>2.8810632786775114E-5</v>
      </c>
      <c r="AG6531">
        <f t="shared" si="437"/>
        <v>3.0144971388598529E-4</v>
      </c>
    </row>
    <row r="6532" spans="30:33" x14ac:dyDescent="0.2">
      <c r="AD6532">
        <f t="shared" si="435"/>
        <v>6530</v>
      </c>
      <c r="AE6532">
        <f t="shared" si="434"/>
        <v>4.6097012458840206E-8</v>
      </c>
      <c r="AF6532">
        <f t="shared" si="436"/>
        <v>2.8764535774316271E-5</v>
      </c>
      <c r="AG6532">
        <f t="shared" si="437"/>
        <v>3.0101349135622653E-4</v>
      </c>
    </row>
    <row r="6533" spans="30:33" x14ac:dyDescent="0.2">
      <c r="AD6533">
        <f t="shared" si="435"/>
        <v>6531</v>
      </c>
      <c r="AE6533">
        <f t="shared" si="434"/>
        <v>4.6023257238906053E-8</v>
      </c>
      <c r="AF6533">
        <f t="shared" si="436"/>
        <v>2.8718512517077364E-5</v>
      </c>
      <c r="AG6533">
        <f t="shared" si="437"/>
        <v>3.0057789302729546E-4</v>
      </c>
    </row>
    <row r="6534" spans="30:33" x14ac:dyDescent="0.2">
      <c r="AD6534">
        <f t="shared" si="435"/>
        <v>6532</v>
      </c>
      <c r="AE6534">
        <f t="shared" si="434"/>
        <v>4.5949620027323803E-8</v>
      </c>
      <c r="AF6534">
        <f t="shared" si="436"/>
        <v>2.8672562897050039E-5</v>
      </c>
      <c r="AG6534">
        <f t="shared" si="437"/>
        <v>3.0014291801847909E-4</v>
      </c>
    </row>
    <row r="6535" spans="30:33" x14ac:dyDescent="0.2">
      <c r="AD6535">
        <f t="shared" si="435"/>
        <v>6533</v>
      </c>
      <c r="AE6535">
        <f t="shared" si="434"/>
        <v>4.5876100635280083E-8</v>
      </c>
      <c r="AF6535">
        <f t="shared" si="436"/>
        <v>2.862668679641476E-5</v>
      </c>
      <c r="AG6535">
        <f t="shared" si="437"/>
        <v>2.9970856545028478E-4</v>
      </c>
    </row>
    <row r="6536" spans="30:33" x14ac:dyDescent="0.2">
      <c r="AD6536">
        <f t="shared" si="435"/>
        <v>6534</v>
      </c>
      <c r="AE6536">
        <f t="shared" si="434"/>
        <v>4.5802698874263633E-8</v>
      </c>
      <c r="AF6536">
        <f t="shared" si="436"/>
        <v>2.8580884097540495E-5</v>
      </c>
      <c r="AG6536">
        <f t="shared" si="437"/>
        <v>2.992748344444386E-4</v>
      </c>
    </row>
    <row r="6537" spans="30:33" x14ac:dyDescent="0.2">
      <c r="AD6537">
        <f t="shared" si="435"/>
        <v>6535</v>
      </c>
      <c r="AE6537">
        <f t="shared" si="434"/>
        <v>4.5729414556064813E-8</v>
      </c>
      <c r="AF6537">
        <f t="shared" si="436"/>
        <v>2.8535154682984429E-5</v>
      </c>
      <c r="AG6537">
        <f t="shared" si="437"/>
        <v>2.9884172412388357E-4</v>
      </c>
    </row>
    <row r="6538" spans="30:33" x14ac:dyDescent="0.2">
      <c r="AD6538">
        <f t="shared" si="435"/>
        <v>6536</v>
      </c>
      <c r="AE6538">
        <f t="shared" si="434"/>
        <v>4.5656247492775107E-8</v>
      </c>
      <c r="AF6538">
        <f t="shared" si="436"/>
        <v>2.8489498435491653E-5</v>
      </c>
      <c r="AG6538">
        <f t="shared" si="437"/>
        <v>2.9840923361277807E-4</v>
      </c>
    </row>
    <row r="6539" spans="30:33" x14ac:dyDescent="0.2">
      <c r="AD6539">
        <f t="shared" si="435"/>
        <v>6537</v>
      </c>
      <c r="AE6539">
        <f t="shared" si="434"/>
        <v>4.5583197496786668E-8</v>
      </c>
      <c r="AF6539">
        <f t="shared" si="436"/>
        <v>2.8443915237994864E-5</v>
      </c>
      <c r="AG6539">
        <f t="shared" si="437"/>
        <v>2.9797736203649448E-4</v>
      </c>
    </row>
    <row r="6540" spans="30:33" x14ac:dyDescent="0.2">
      <c r="AD6540">
        <f t="shared" si="435"/>
        <v>6538</v>
      </c>
      <c r="AE6540">
        <f t="shared" si="434"/>
        <v>4.5510264380791801E-8</v>
      </c>
      <c r="AF6540">
        <f t="shared" si="436"/>
        <v>2.8398404973614069E-5</v>
      </c>
      <c r="AG6540">
        <f t="shared" si="437"/>
        <v>2.9754610852161681E-4</v>
      </c>
    </row>
    <row r="6541" spans="30:33" x14ac:dyDescent="0.2">
      <c r="AD6541">
        <f t="shared" si="435"/>
        <v>6539</v>
      </c>
      <c r="AE6541">
        <f t="shared" si="434"/>
        <v>4.543744795778253E-8</v>
      </c>
      <c r="AF6541">
        <f t="shared" si="436"/>
        <v>2.8352967525656285E-5</v>
      </c>
      <c r="AG6541">
        <f t="shared" si="437"/>
        <v>2.9711547219593999E-4</v>
      </c>
    </row>
    <row r="6542" spans="30:33" x14ac:dyDescent="0.2">
      <c r="AD6542">
        <f t="shared" si="435"/>
        <v>6540</v>
      </c>
      <c r="AE6542">
        <f t="shared" si="434"/>
        <v>4.5364748041050077E-8</v>
      </c>
      <c r="AF6542">
        <f t="shared" si="436"/>
        <v>2.8307602777615235E-5</v>
      </c>
      <c r="AG6542">
        <f t="shared" si="437"/>
        <v>2.9668545218846748E-4</v>
      </c>
    </row>
    <row r="6543" spans="30:33" x14ac:dyDescent="0.2">
      <c r="AD6543">
        <f t="shared" si="435"/>
        <v>6541</v>
      </c>
      <c r="AE6543">
        <f t="shared" si="434"/>
        <v>4.5292164444184394E-8</v>
      </c>
      <c r="AF6543">
        <f t="shared" si="436"/>
        <v>2.826231061317105E-5</v>
      </c>
      <c r="AG6543">
        <f t="shared" si="437"/>
        <v>2.9625604762941013E-4</v>
      </c>
    </row>
    <row r="6544" spans="30:33" x14ac:dyDescent="0.2">
      <c r="AD6544">
        <f t="shared" si="435"/>
        <v>6542</v>
      </c>
      <c r="AE6544">
        <f t="shared" si="434"/>
        <v>4.5219696981073701E-8</v>
      </c>
      <c r="AF6544">
        <f t="shared" si="436"/>
        <v>2.8217090916189976E-5</v>
      </c>
      <c r="AG6544">
        <f t="shared" si="437"/>
        <v>2.9582725765018415E-4</v>
      </c>
    </row>
    <row r="6545" spans="30:33" x14ac:dyDescent="0.2">
      <c r="AD6545">
        <f t="shared" si="435"/>
        <v>6543</v>
      </c>
      <c r="AE6545">
        <f t="shared" si="434"/>
        <v>4.5147345465903982E-8</v>
      </c>
      <c r="AF6545">
        <f t="shared" si="436"/>
        <v>2.8171943570724072E-5</v>
      </c>
      <c r="AG6545">
        <f t="shared" si="437"/>
        <v>2.9539908138340973E-4</v>
      </c>
    </row>
    <row r="6546" spans="30:33" x14ac:dyDescent="0.2">
      <c r="AD6546">
        <f t="shared" si="435"/>
        <v>6544</v>
      </c>
      <c r="AE6546">
        <f t="shared" si="434"/>
        <v>4.507510971315854E-8</v>
      </c>
      <c r="AF6546">
        <f t="shared" si="436"/>
        <v>2.8126868461010911E-5</v>
      </c>
      <c r="AG6546">
        <f t="shared" si="437"/>
        <v>2.9497151796290948E-4</v>
      </c>
    </row>
    <row r="6547" spans="30:33" x14ac:dyDescent="0.2">
      <c r="AD6547">
        <f t="shared" si="435"/>
        <v>6545</v>
      </c>
      <c r="AE6547">
        <f t="shared" ref="AE6547:AE6610" si="438">AF6546*$AE$3</f>
        <v>4.5002989537617479E-8</v>
      </c>
      <c r="AF6547">
        <f t="shared" si="436"/>
        <v>2.8081865471473291E-5</v>
      </c>
      <c r="AG6547">
        <f t="shared" si="437"/>
        <v>2.9454456652370641E-4</v>
      </c>
    </row>
    <row r="6548" spans="30:33" x14ac:dyDescent="0.2">
      <c r="AD6548">
        <f t="shared" si="435"/>
        <v>6546</v>
      </c>
      <c r="AE6548">
        <f t="shared" si="438"/>
        <v>4.4930984754357288E-8</v>
      </c>
      <c r="AF6548">
        <f t="shared" si="436"/>
        <v>2.8036934486718934E-5</v>
      </c>
      <c r="AG6548">
        <f t="shared" si="437"/>
        <v>2.9411822620202283E-4</v>
      </c>
    </row>
    <row r="6549" spans="30:33" x14ac:dyDescent="0.2">
      <c r="AD6549">
        <f t="shared" si="435"/>
        <v>6547</v>
      </c>
      <c r="AE6549">
        <f t="shared" si="438"/>
        <v>4.4859095178750314E-8</v>
      </c>
      <c r="AF6549">
        <f t="shared" si="436"/>
        <v>2.7992075391540181E-5</v>
      </c>
      <c r="AG6549">
        <f t="shared" si="437"/>
        <v>2.9369249613527833E-4</v>
      </c>
    </row>
    <row r="6550" spans="30:33" x14ac:dyDescent="0.2">
      <c r="AD6550">
        <f t="shared" si="435"/>
        <v>6548</v>
      </c>
      <c r="AE6550">
        <f t="shared" si="438"/>
        <v>4.4787320626464309E-8</v>
      </c>
      <c r="AF6550">
        <f t="shared" si="436"/>
        <v>2.7947288070913717E-5</v>
      </c>
      <c r="AG6550">
        <f t="shared" si="437"/>
        <v>2.9326737546208828E-4</v>
      </c>
    </row>
    <row r="6551" spans="30:33" x14ac:dyDescent="0.2">
      <c r="AD6551">
        <f t="shared" si="435"/>
        <v>6549</v>
      </c>
      <c r="AE6551">
        <f t="shared" si="438"/>
        <v>4.4715660913461968E-8</v>
      </c>
      <c r="AF6551">
        <f t="shared" si="436"/>
        <v>2.7902572410000253E-5</v>
      </c>
      <c r="AG6551">
        <f t="shared" si="437"/>
        <v>2.9284286332226245E-4</v>
      </c>
    </row>
    <row r="6552" spans="30:33" x14ac:dyDescent="0.2">
      <c r="AD6552">
        <f t="shared" si="435"/>
        <v>6550</v>
      </c>
      <c r="AE6552">
        <f t="shared" si="438"/>
        <v>4.4644115856000425E-8</v>
      </c>
      <c r="AF6552">
        <f t="shared" si="436"/>
        <v>2.7857928294144252E-5</v>
      </c>
      <c r="AG6552">
        <f t="shared" si="437"/>
        <v>2.9241895885680279E-4</v>
      </c>
    </row>
    <row r="6553" spans="30:33" x14ac:dyDescent="0.2">
      <c r="AD6553">
        <f t="shared" si="435"/>
        <v>6551</v>
      </c>
      <c r="AE6553">
        <f t="shared" si="438"/>
        <v>4.4572685270630825E-8</v>
      </c>
      <c r="AF6553">
        <f t="shared" si="436"/>
        <v>2.7813355608873619E-5</v>
      </c>
      <c r="AG6553">
        <f t="shared" si="437"/>
        <v>2.9199566120790253E-4</v>
      </c>
    </row>
    <row r="6554" spans="30:33" x14ac:dyDescent="0.2">
      <c r="AD6554">
        <f t="shared" si="435"/>
        <v>6552</v>
      </c>
      <c r="AE6554">
        <f t="shared" si="438"/>
        <v>4.4501368974197812E-8</v>
      </c>
      <c r="AF6554">
        <f t="shared" si="436"/>
        <v>2.7768854239899421E-5</v>
      </c>
      <c r="AG6554">
        <f t="shared" si="437"/>
        <v>2.9157296951894406E-4</v>
      </c>
    </row>
    <row r="6555" spans="30:33" x14ac:dyDescent="0.2">
      <c r="AD6555">
        <f t="shared" si="435"/>
        <v>6553</v>
      </c>
      <c r="AE6555">
        <f t="shared" si="438"/>
        <v>4.4430166783839096E-8</v>
      </c>
      <c r="AF6555">
        <f t="shared" si="436"/>
        <v>2.772442407311558E-5</v>
      </c>
      <c r="AG6555">
        <f t="shared" si="437"/>
        <v>2.911508829344976E-4</v>
      </c>
    </row>
    <row r="6556" spans="30:33" x14ac:dyDescent="0.2">
      <c r="AD6556">
        <f t="shared" si="435"/>
        <v>6554</v>
      </c>
      <c r="AE6556">
        <f t="shared" si="438"/>
        <v>4.435907851698495E-8</v>
      </c>
      <c r="AF6556">
        <f t="shared" si="436"/>
        <v>2.7680064994598593E-5</v>
      </c>
      <c r="AG6556">
        <f t="shared" si="437"/>
        <v>2.9072940060031934E-4</v>
      </c>
    </row>
    <row r="6557" spans="30:33" x14ac:dyDescent="0.2">
      <c r="AD6557">
        <f t="shared" si="435"/>
        <v>6555</v>
      </c>
      <c r="AE6557">
        <f t="shared" si="438"/>
        <v>4.4288103991357768E-8</v>
      </c>
      <c r="AF6557">
        <f t="shared" si="436"/>
        <v>2.7635776890607234E-5</v>
      </c>
      <c r="AG6557">
        <f t="shared" si="437"/>
        <v>2.9030852166335018E-4</v>
      </c>
    </row>
    <row r="6558" spans="30:33" x14ac:dyDescent="0.2">
      <c r="AD6558">
        <f t="shared" si="435"/>
        <v>6556</v>
      </c>
      <c r="AE6558">
        <f t="shared" si="438"/>
        <v>4.4217243024971596E-8</v>
      </c>
      <c r="AF6558">
        <f t="shared" si="436"/>
        <v>2.7591559647582262E-5</v>
      </c>
      <c r="AG6558">
        <f t="shared" si="437"/>
        <v>2.8988824527171377E-4</v>
      </c>
    </row>
    <row r="6559" spans="30:33" x14ac:dyDescent="0.2">
      <c r="AD6559">
        <f t="shared" si="435"/>
        <v>6557</v>
      </c>
      <c r="AE6559">
        <f t="shared" si="438"/>
        <v>4.4146495436131639E-8</v>
      </c>
      <c r="AF6559">
        <f t="shared" si="436"/>
        <v>2.754741315214613E-5</v>
      </c>
      <c r="AG6559">
        <f t="shared" si="437"/>
        <v>2.8946857057471516E-4</v>
      </c>
    </row>
    <row r="6560" spans="30:33" x14ac:dyDescent="0.2">
      <c r="AD6560">
        <f t="shared" si="435"/>
        <v>6558</v>
      </c>
      <c r="AE6560">
        <f t="shared" si="438"/>
        <v>4.4075861043433827E-8</v>
      </c>
      <c r="AF6560">
        <f t="shared" si="436"/>
        <v>2.7503337291102696E-5</v>
      </c>
      <c r="AG6560">
        <f t="shared" si="437"/>
        <v>2.8904949672283901E-4</v>
      </c>
    </row>
    <row r="6561" spans="30:33" x14ac:dyDescent="0.2">
      <c r="AD6561">
        <f t="shared" si="435"/>
        <v>6559</v>
      </c>
      <c r="AE6561">
        <f t="shared" si="438"/>
        <v>4.4005339665764331E-8</v>
      </c>
      <c r="AF6561">
        <f t="shared" si="436"/>
        <v>2.7459331951436929E-5</v>
      </c>
      <c r="AG6561">
        <f t="shared" si="437"/>
        <v>2.8863102286774824E-4</v>
      </c>
    </row>
    <row r="6562" spans="30:33" x14ac:dyDescent="0.2">
      <c r="AD6562">
        <f t="shared" si="435"/>
        <v>6560</v>
      </c>
      <c r="AE6562">
        <f t="shared" si="438"/>
        <v>4.3934931122299107E-8</v>
      </c>
      <c r="AF6562">
        <f t="shared" si="436"/>
        <v>2.7415397020314629E-5</v>
      </c>
      <c r="AG6562">
        <f t="shared" si="437"/>
        <v>2.8821314816228214E-4</v>
      </c>
    </row>
    <row r="6563" spans="30:33" x14ac:dyDescent="0.2">
      <c r="AD6563">
        <f t="shared" ref="AD6563:AD6626" si="439">AD6562+1</f>
        <v>6561</v>
      </c>
      <c r="AE6563">
        <f t="shared" si="438"/>
        <v>4.3864635232503426E-8</v>
      </c>
      <c r="AF6563">
        <f t="shared" ref="AF6563:AF6626" si="440">AF6562*$AF$3</f>
        <v>2.7371532385082125E-5</v>
      </c>
      <c r="AG6563">
        <f t="shared" ref="AG6563:AG6626" si="441">AD6563*AE6563</f>
        <v>2.8779587176045498E-4</v>
      </c>
    </row>
    <row r="6564" spans="30:33" x14ac:dyDescent="0.2">
      <c r="AD6564">
        <f t="shared" si="439"/>
        <v>6562</v>
      </c>
      <c r="AE6564">
        <f t="shared" si="438"/>
        <v>4.3794451816131422E-8</v>
      </c>
      <c r="AF6564">
        <f t="shared" si="440"/>
        <v>2.7327737933265991E-5</v>
      </c>
      <c r="AG6564">
        <f t="shared" si="441"/>
        <v>2.8737919281745437E-4</v>
      </c>
    </row>
    <row r="6565" spans="30:33" x14ac:dyDescent="0.2">
      <c r="AD6565">
        <f t="shared" si="439"/>
        <v>6563</v>
      </c>
      <c r="AE6565">
        <f t="shared" si="438"/>
        <v>4.3724380693225605E-8</v>
      </c>
      <c r="AF6565">
        <f t="shared" si="440"/>
        <v>2.7284013552572765E-5</v>
      </c>
      <c r="AG6565">
        <f t="shared" si="441"/>
        <v>2.8696311048963962E-4</v>
      </c>
    </row>
    <row r="6566" spans="30:33" x14ac:dyDescent="0.2">
      <c r="AD6566">
        <f t="shared" si="439"/>
        <v>6564</v>
      </c>
      <c r="AE6566">
        <f t="shared" si="438"/>
        <v>4.3654421684116444E-8</v>
      </c>
      <c r="AF6566">
        <f t="shared" si="440"/>
        <v>2.7240359130888649E-5</v>
      </c>
      <c r="AG6566">
        <f t="shared" si="441"/>
        <v>2.8654762393454032E-4</v>
      </c>
    </row>
    <row r="6567" spans="30:33" x14ac:dyDescent="0.2">
      <c r="AD6567">
        <f t="shared" si="439"/>
        <v>6565</v>
      </c>
      <c r="AE6567">
        <f t="shared" si="438"/>
        <v>4.3584574609421861E-8</v>
      </c>
      <c r="AF6567">
        <f t="shared" si="440"/>
        <v>2.7196774556279228E-5</v>
      </c>
      <c r="AG6567">
        <f t="shared" si="441"/>
        <v>2.8613273231085451E-4</v>
      </c>
    </row>
    <row r="6568" spans="30:33" x14ac:dyDescent="0.2">
      <c r="AD6568">
        <f t="shared" si="439"/>
        <v>6566</v>
      </c>
      <c r="AE6568">
        <f t="shared" si="438"/>
        <v>4.3514839290046787E-8</v>
      </c>
      <c r="AF6568">
        <f t="shared" si="440"/>
        <v>2.7153259716989179E-5</v>
      </c>
      <c r="AG6568">
        <f t="shared" si="441"/>
        <v>2.857184347784472E-4</v>
      </c>
    </row>
    <row r="6569" spans="30:33" x14ac:dyDescent="0.2">
      <c r="AD6569">
        <f t="shared" si="439"/>
        <v>6567</v>
      </c>
      <c r="AE6569">
        <f t="shared" si="438"/>
        <v>4.3445215547182704E-8</v>
      </c>
      <c r="AF6569">
        <f t="shared" si="440"/>
        <v>2.7109814501441995E-5</v>
      </c>
      <c r="AG6569">
        <f t="shared" si="441"/>
        <v>2.8530473049834883E-4</v>
      </c>
    </row>
    <row r="6570" spans="30:33" x14ac:dyDescent="0.2">
      <c r="AD6570">
        <f t="shared" si="439"/>
        <v>6568</v>
      </c>
      <c r="AE6570">
        <f t="shared" si="438"/>
        <v>4.3375703202307214E-8</v>
      </c>
      <c r="AF6570">
        <f t="shared" si="440"/>
        <v>2.7066438798239685E-5</v>
      </c>
      <c r="AG6570">
        <f t="shared" si="441"/>
        <v>2.8489161863275375E-4</v>
      </c>
    </row>
    <row r="6571" spans="30:33" x14ac:dyDescent="0.2">
      <c r="AD6571">
        <f t="shared" si="439"/>
        <v>6569</v>
      </c>
      <c r="AE6571">
        <f t="shared" si="438"/>
        <v>4.3306302077183516E-8</v>
      </c>
      <c r="AF6571">
        <f t="shared" si="440"/>
        <v>2.7023132496162501E-5</v>
      </c>
      <c r="AG6571">
        <f t="shared" si="441"/>
        <v>2.8447909834501851E-4</v>
      </c>
    </row>
    <row r="6572" spans="30:33" x14ac:dyDescent="0.2">
      <c r="AD6572">
        <f t="shared" si="439"/>
        <v>6570</v>
      </c>
      <c r="AE6572">
        <f t="shared" si="438"/>
        <v>4.3237011993860019E-8</v>
      </c>
      <c r="AF6572">
        <f t="shared" si="440"/>
        <v>2.6979895484168639E-5</v>
      </c>
      <c r="AG6572">
        <f t="shared" si="441"/>
        <v>2.8406716879966033E-4</v>
      </c>
    </row>
    <row r="6573" spans="30:33" x14ac:dyDescent="0.2">
      <c r="AD6573">
        <f t="shared" si="439"/>
        <v>6571</v>
      </c>
      <c r="AE6573">
        <f t="shared" si="438"/>
        <v>4.3167832774669843E-8</v>
      </c>
      <c r="AF6573">
        <f t="shared" si="440"/>
        <v>2.6936727651393967E-5</v>
      </c>
      <c r="AG6573">
        <f t="shared" si="441"/>
        <v>2.8365582916235554E-4</v>
      </c>
    </row>
    <row r="6574" spans="30:33" x14ac:dyDescent="0.2">
      <c r="AD6574">
        <f t="shared" si="439"/>
        <v>6572</v>
      </c>
      <c r="AE6574">
        <f t="shared" si="438"/>
        <v>4.3098764242230365E-8</v>
      </c>
      <c r="AF6574">
        <f t="shared" si="440"/>
        <v>2.6893628887151737E-5</v>
      </c>
      <c r="AG6574">
        <f t="shared" si="441"/>
        <v>2.8324507859993798E-4</v>
      </c>
    </row>
    <row r="6575" spans="30:33" x14ac:dyDescent="0.2">
      <c r="AD6575">
        <f t="shared" si="439"/>
        <v>6573</v>
      </c>
      <c r="AE6575">
        <f t="shared" si="438"/>
        <v>4.3029806219442798E-8</v>
      </c>
      <c r="AF6575">
        <f t="shared" si="440"/>
        <v>2.6850599080932295E-5</v>
      </c>
      <c r="AG6575">
        <f t="shared" si="441"/>
        <v>2.8283491628039751E-4</v>
      </c>
    </row>
    <row r="6576" spans="30:33" x14ac:dyDescent="0.2">
      <c r="AD6576">
        <f t="shared" si="439"/>
        <v>6574</v>
      </c>
      <c r="AE6576">
        <f t="shared" si="438"/>
        <v>4.2960958529491694E-8</v>
      </c>
      <c r="AF6576">
        <f t="shared" si="440"/>
        <v>2.6807638122402801E-5</v>
      </c>
      <c r="AG6576">
        <f t="shared" si="441"/>
        <v>2.8242534137287842E-4</v>
      </c>
    </row>
    <row r="6577" spans="30:33" x14ac:dyDescent="0.2">
      <c r="AD6577">
        <f t="shared" si="439"/>
        <v>6575</v>
      </c>
      <c r="AE6577">
        <f t="shared" si="438"/>
        <v>4.2892220995844502E-8</v>
      </c>
      <c r="AF6577">
        <f t="shared" si="440"/>
        <v>2.6764745901406955E-5</v>
      </c>
      <c r="AG6577">
        <f t="shared" si="441"/>
        <v>2.8201635304767758E-4</v>
      </c>
    </row>
    <row r="6578" spans="30:33" x14ac:dyDescent="0.2">
      <c r="AD6578">
        <f t="shared" si="439"/>
        <v>6576</v>
      </c>
      <c r="AE6578">
        <f t="shared" si="438"/>
        <v>4.2823593442251148E-8</v>
      </c>
      <c r="AF6578">
        <f t="shared" si="440"/>
        <v>2.6721922307964702E-5</v>
      </c>
      <c r="AG6578">
        <f t="shared" si="441"/>
        <v>2.8160795047624357E-4</v>
      </c>
    </row>
    <row r="6579" spans="30:33" x14ac:dyDescent="0.2">
      <c r="AD6579">
        <f t="shared" si="439"/>
        <v>6577</v>
      </c>
      <c r="AE6579">
        <f t="shared" si="438"/>
        <v>4.2755075692743542E-8</v>
      </c>
      <c r="AF6579">
        <f t="shared" si="440"/>
        <v>2.6679167232271959E-5</v>
      </c>
      <c r="AG6579">
        <f t="shared" si="441"/>
        <v>2.8120013283117429E-4</v>
      </c>
    </row>
    <row r="6580" spans="30:33" x14ac:dyDescent="0.2">
      <c r="AD6580">
        <f t="shared" si="439"/>
        <v>6578</v>
      </c>
      <c r="AE6580">
        <f t="shared" si="438"/>
        <v>4.2686667571635153E-8</v>
      </c>
      <c r="AF6580">
        <f t="shared" si="440"/>
        <v>2.6636480564700322E-5</v>
      </c>
      <c r="AG6580">
        <f t="shared" si="441"/>
        <v>2.8079289928621606E-4</v>
      </c>
    </row>
    <row r="6581" spans="30:33" x14ac:dyDescent="0.2">
      <c r="AD6581">
        <f t="shared" si="439"/>
        <v>6579</v>
      </c>
      <c r="AE6581">
        <f t="shared" si="438"/>
        <v>4.2618368903520532E-8</v>
      </c>
      <c r="AF6581">
        <f t="shared" si="440"/>
        <v>2.6593862195796801E-5</v>
      </c>
      <c r="AG6581">
        <f t="shared" si="441"/>
        <v>2.8038624901626159E-4</v>
      </c>
    </row>
    <row r="6582" spans="30:33" x14ac:dyDescent="0.2">
      <c r="AD6582">
        <f t="shared" si="439"/>
        <v>6580</v>
      </c>
      <c r="AE6582">
        <f t="shared" si="438"/>
        <v>4.2550179513274902E-8</v>
      </c>
      <c r="AF6582">
        <f t="shared" si="440"/>
        <v>2.6551312016283525E-5</v>
      </c>
      <c r="AG6582">
        <f t="shared" si="441"/>
        <v>2.7998018119734883E-4</v>
      </c>
    </row>
    <row r="6583" spans="30:33" x14ac:dyDescent="0.2">
      <c r="AD6583">
        <f t="shared" si="439"/>
        <v>6581</v>
      </c>
      <c r="AE6583">
        <f t="shared" si="438"/>
        <v>4.2482099226053656E-8</v>
      </c>
      <c r="AF6583">
        <f t="shared" si="440"/>
        <v>2.6508829917057471E-5</v>
      </c>
      <c r="AG6583">
        <f t="shared" si="441"/>
        <v>2.7957469500665909E-4</v>
      </c>
    </row>
    <row r="6584" spans="30:33" x14ac:dyDescent="0.2">
      <c r="AD6584">
        <f t="shared" si="439"/>
        <v>6582</v>
      </c>
      <c r="AE6584">
        <f t="shared" si="438"/>
        <v>4.2414127867291973E-8</v>
      </c>
      <c r="AF6584">
        <f t="shared" si="440"/>
        <v>2.6466415789190178E-5</v>
      </c>
      <c r="AG6584">
        <f t="shared" si="441"/>
        <v>2.7916978962251577E-4</v>
      </c>
    </row>
    <row r="6585" spans="30:33" x14ac:dyDescent="0.2">
      <c r="AD6585">
        <f t="shared" si="439"/>
        <v>6583</v>
      </c>
      <c r="AE6585">
        <f t="shared" si="438"/>
        <v>4.2346265262704307E-8</v>
      </c>
      <c r="AF6585">
        <f t="shared" si="440"/>
        <v>2.6424069523927471E-5</v>
      </c>
      <c r="AG6585">
        <f t="shared" si="441"/>
        <v>2.7876546422438245E-4</v>
      </c>
    </row>
    <row r="6586" spans="30:33" x14ac:dyDescent="0.2">
      <c r="AD6586">
        <f t="shared" si="439"/>
        <v>6584</v>
      </c>
      <c r="AE6586">
        <f t="shared" si="438"/>
        <v>4.2278511238283971E-8</v>
      </c>
      <c r="AF6586">
        <f t="shared" si="440"/>
        <v>2.6381791012689185E-5</v>
      </c>
      <c r="AG6586">
        <f t="shared" si="441"/>
        <v>2.7836171799286164E-4</v>
      </c>
    </row>
    <row r="6587" spans="30:33" x14ac:dyDescent="0.2">
      <c r="AD6587">
        <f t="shared" si="439"/>
        <v>6585</v>
      </c>
      <c r="AE6587">
        <f t="shared" si="438"/>
        <v>4.2210865620302715E-8</v>
      </c>
      <c r="AF6587">
        <f t="shared" si="440"/>
        <v>2.633958014706888E-5</v>
      </c>
      <c r="AG6587">
        <f t="shared" si="441"/>
        <v>2.7795855010969339E-4</v>
      </c>
    </row>
    <row r="6588" spans="30:33" x14ac:dyDescent="0.2">
      <c r="AD6588">
        <f t="shared" si="439"/>
        <v>6586</v>
      </c>
      <c r="AE6588">
        <f t="shared" si="438"/>
        <v>4.2143328235310227E-8</v>
      </c>
      <c r="AF6588">
        <f t="shared" si="440"/>
        <v>2.6297436818833569E-5</v>
      </c>
      <c r="AG6588">
        <f t="shared" si="441"/>
        <v>2.7755595975775317E-4</v>
      </c>
    </row>
    <row r="6589" spans="30:33" x14ac:dyDescent="0.2">
      <c r="AD6589">
        <f t="shared" si="439"/>
        <v>6587</v>
      </c>
      <c r="AE6589">
        <f t="shared" si="438"/>
        <v>4.2075898910133732E-8</v>
      </c>
      <c r="AF6589">
        <f t="shared" si="440"/>
        <v>2.6255360919923432E-5</v>
      </c>
      <c r="AG6589">
        <f t="shared" si="441"/>
        <v>2.771539461210509E-4</v>
      </c>
    </row>
    <row r="6590" spans="30:33" x14ac:dyDescent="0.2">
      <c r="AD6590">
        <f t="shared" si="439"/>
        <v>6588</v>
      </c>
      <c r="AE6590">
        <f t="shared" si="438"/>
        <v>4.2008577471877512E-8</v>
      </c>
      <c r="AF6590">
        <f t="shared" si="440"/>
        <v>2.6213352342451552E-5</v>
      </c>
      <c r="AG6590">
        <f t="shared" si="441"/>
        <v>2.7675250838472907E-4</v>
      </c>
    </row>
    <row r="6591" spans="30:33" x14ac:dyDescent="0.2">
      <c r="AD6591">
        <f t="shared" si="439"/>
        <v>6589</v>
      </c>
      <c r="AE6591">
        <f t="shared" si="438"/>
        <v>4.19413637479225E-8</v>
      </c>
      <c r="AF6591">
        <f t="shared" si="440"/>
        <v>2.6171410978703628E-5</v>
      </c>
      <c r="AG6591">
        <f t="shared" si="441"/>
        <v>2.7635164573506138E-4</v>
      </c>
    </row>
    <row r="6592" spans="30:33" x14ac:dyDescent="0.2">
      <c r="AD6592">
        <f t="shared" si="439"/>
        <v>6590</v>
      </c>
      <c r="AE6592">
        <f t="shared" si="438"/>
        <v>4.1874257565925821E-8</v>
      </c>
      <c r="AF6592">
        <f t="shared" si="440"/>
        <v>2.6129536721137701E-5</v>
      </c>
      <c r="AG6592">
        <f t="shared" si="441"/>
        <v>2.7595135735945114E-4</v>
      </c>
    </row>
    <row r="6593" spans="30:33" x14ac:dyDescent="0.2">
      <c r="AD6593">
        <f t="shared" si="439"/>
        <v>6591</v>
      </c>
      <c r="AE6593">
        <f t="shared" si="438"/>
        <v>4.1807258753820341E-8</v>
      </c>
      <c r="AF6593">
        <f t="shared" si="440"/>
        <v>2.6087729462383878E-5</v>
      </c>
      <c r="AG6593">
        <f t="shared" si="441"/>
        <v>2.7555164244642984E-4</v>
      </c>
    </row>
    <row r="6594" spans="30:33" x14ac:dyDescent="0.2">
      <c r="AD6594">
        <f t="shared" si="439"/>
        <v>6592</v>
      </c>
      <c r="AE6594">
        <f t="shared" si="438"/>
        <v>4.1740367139814226E-8</v>
      </c>
      <c r="AF6594">
        <f t="shared" si="440"/>
        <v>2.6045989095244062E-5</v>
      </c>
      <c r="AG6594">
        <f t="shared" si="441"/>
        <v>2.751525001856554E-4</v>
      </c>
    </row>
    <row r="6595" spans="30:33" x14ac:dyDescent="0.2">
      <c r="AD6595">
        <f t="shared" si="439"/>
        <v>6593</v>
      </c>
      <c r="AE6595">
        <f t="shared" si="438"/>
        <v>4.1673582552390517E-8</v>
      </c>
      <c r="AF6595">
        <f t="shared" si="440"/>
        <v>2.6004315512691671E-5</v>
      </c>
      <c r="AG6595">
        <f t="shared" si="441"/>
        <v>2.747539297679107E-4</v>
      </c>
    </row>
    <row r="6596" spans="30:33" x14ac:dyDescent="0.2">
      <c r="AD6596">
        <f t="shared" si="439"/>
        <v>6594</v>
      </c>
      <c r="AE6596">
        <f t="shared" si="438"/>
        <v>4.1606904820306694E-8</v>
      </c>
      <c r="AF6596">
        <f t="shared" si="440"/>
        <v>2.5962708607871361E-5</v>
      </c>
      <c r="AG6596">
        <f t="shared" si="441"/>
        <v>2.7435593038510235E-4</v>
      </c>
    </row>
    <row r="6597" spans="30:33" x14ac:dyDescent="0.2">
      <c r="AD6597">
        <f t="shared" si="439"/>
        <v>6595</v>
      </c>
      <c r="AE6597">
        <f t="shared" si="438"/>
        <v>4.15403337725942E-8</v>
      </c>
      <c r="AF6597">
        <f t="shared" si="440"/>
        <v>2.5921168274098765E-5</v>
      </c>
      <c r="AG6597">
        <f t="shared" si="441"/>
        <v>2.7395850123025872E-4</v>
      </c>
    </row>
    <row r="6598" spans="30:33" x14ac:dyDescent="0.2">
      <c r="AD6598">
        <f t="shared" si="439"/>
        <v>6596</v>
      </c>
      <c r="AE6598">
        <f t="shared" si="438"/>
        <v>4.1473869238558041E-8</v>
      </c>
      <c r="AF6598">
        <f t="shared" si="440"/>
        <v>2.5879694404860206E-5</v>
      </c>
      <c r="AG6598">
        <f t="shared" si="441"/>
        <v>2.7356164149752884E-4</v>
      </c>
    </row>
    <row r="6599" spans="30:33" x14ac:dyDescent="0.2">
      <c r="AD6599">
        <f t="shared" si="439"/>
        <v>6597</v>
      </c>
      <c r="AE6599">
        <f t="shared" si="438"/>
        <v>4.1407511047776346E-8</v>
      </c>
      <c r="AF6599">
        <f t="shared" si="440"/>
        <v>2.583828689381243E-5</v>
      </c>
      <c r="AG6599">
        <f t="shared" si="441"/>
        <v>2.7316535038218054E-4</v>
      </c>
    </row>
    <row r="6600" spans="30:33" x14ac:dyDescent="0.2">
      <c r="AD6600">
        <f t="shared" si="439"/>
        <v>6598</v>
      </c>
      <c r="AE6600">
        <f t="shared" si="438"/>
        <v>4.1341259030099904E-8</v>
      </c>
      <c r="AF6600">
        <f t="shared" si="440"/>
        <v>2.579694563478233E-5</v>
      </c>
      <c r="AG6600">
        <f t="shared" si="441"/>
        <v>2.7276962708059916E-4</v>
      </c>
    </row>
    <row r="6601" spans="30:33" x14ac:dyDescent="0.2">
      <c r="AD6601">
        <f t="shared" si="439"/>
        <v>6599</v>
      </c>
      <c r="AE6601">
        <f t="shared" si="438"/>
        <v>4.127511301565175E-8</v>
      </c>
      <c r="AF6601">
        <f t="shared" si="440"/>
        <v>2.5755670521766677E-5</v>
      </c>
      <c r="AG6601">
        <f t="shared" si="441"/>
        <v>2.7237447079028591E-4</v>
      </c>
    </row>
    <row r="6602" spans="30:33" x14ac:dyDescent="0.2">
      <c r="AD6602">
        <f t="shared" si="439"/>
        <v>6600</v>
      </c>
      <c r="AE6602">
        <f t="shared" si="438"/>
        <v>4.1209072834826705E-8</v>
      </c>
      <c r="AF6602">
        <f t="shared" si="440"/>
        <v>2.5714461448931849E-5</v>
      </c>
      <c r="AG6602">
        <f t="shared" si="441"/>
        <v>2.7197988070985627E-4</v>
      </c>
    </row>
    <row r="6603" spans="30:33" x14ac:dyDescent="0.2">
      <c r="AD6603">
        <f t="shared" si="439"/>
        <v>6601</v>
      </c>
      <c r="AE6603">
        <f t="shared" si="438"/>
        <v>4.1143138318290978E-8</v>
      </c>
      <c r="AF6603">
        <f t="shared" si="440"/>
        <v>2.5673318310613558E-5</v>
      </c>
      <c r="AG6603">
        <f t="shared" si="441"/>
        <v>2.7158585603903872E-4</v>
      </c>
    </row>
    <row r="6604" spans="30:33" x14ac:dyDescent="0.2">
      <c r="AD6604">
        <f t="shared" si="439"/>
        <v>6602</v>
      </c>
      <c r="AE6604">
        <f t="shared" si="438"/>
        <v>4.1077309296981709E-8</v>
      </c>
      <c r="AF6604">
        <f t="shared" si="440"/>
        <v>2.5632241001316574E-5</v>
      </c>
      <c r="AG6604">
        <f t="shared" si="441"/>
        <v>2.7119239597867326E-4</v>
      </c>
    </row>
    <row r="6605" spans="30:33" x14ac:dyDescent="0.2">
      <c r="AD6605">
        <f t="shared" si="439"/>
        <v>6603</v>
      </c>
      <c r="AE6605">
        <f t="shared" si="438"/>
        <v>4.1011585602106535E-8</v>
      </c>
      <c r="AF6605">
        <f t="shared" si="440"/>
        <v>2.5591229415714466E-5</v>
      </c>
      <c r="AG6605">
        <f t="shared" si="441"/>
        <v>2.7079949973070946E-4</v>
      </c>
    </row>
    <row r="6606" spans="30:33" x14ac:dyDescent="0.2">
      <c r="AD6606">
        <f t="shared" si="439"/>
        <v>6604</v>
      </c>
      <c r="AE6606">
        <f t="shared" si="438"/>
        <v>4.0945967065143161E-8</v>
      </c>
      <c r="AF6606">
        <f t="shared" si="440"/>
        <v>2.5550283448649322E-5</v>
      </c>
      <c r="AG6606">
        <f t="shared" si="441"/>
        <v>2.7040716649820543E-4</v>
      </c>
    </row>
    <row r="6607" spans="30:33" x14ac:dyDescent="0.2">
      <c r="AD6607">
        <f t="shared" si="439"/>
        <v>6605</v>
      </c>
      <c r="AE6607">
        <f t="shared" si="438"/>
        <v>4.0880453517838934E-8</v>
      </c>
      <c r="AF6607">
        <f t="shared" si="440"/>
        <v>2.5509402995131483E-5</v>
      </c>
      <c r="AG6607">
        <f t="shared" si="441"/>
        <v>2.7001539548532615E-4</v>
      </c>
    </row>
    <row r="6608" spans="30:33" x14ac:dyDescent="0.2">
      <c r="AD6608">
        <f t="shared" si="439"/>
        <v>6606</v>
      </c>
      <c r="AE6608">
        <f t="shared" si="438"/>
        <v>4.0815044792210393E-8</v>
      </c>
      <c r="AF6608">
        <f t="shared" si="440"/>
        <v>2.5468587950339271E-5</v>
      </c>
      <c r="AG6608">
        <f t="shared" si="441"/>
        <v>2.6962418589734184E-4</v>
      </c>
    </row>
    <row r="6609" spans="30:33" x14ac:dyDescent="0.2">
      <c r="AD6609">
        <f t="shared" si="439"/>
        <v>6607</v>
      </c>
      <c r="AE6609">
        <f t="shared" si="438"/>
        <v>4.0749740720542851E-8</v>
      </c>
      <c r="AF6609">
        <f t="shared" si="440"/>
        <v>2.5427838209618728E-5</v>
      </c>
      <c r="AG6609">
        <f t="shared" si="441"/>
        <v>2.6923353694062663E-4</v>
      </c>
    </row>
    <row r="6610" spans="30:33" x14ac:dyDescent="0.2">
      <c r="AD6610">
        <f t="shared" si="439"/>
        <v>6608</v>
      </c>
      <c r="AE6610">
        <f t="shared" si="438"/>
        <v>4.0684541135389984E-8</v>
      </c>
      <c r="AF6610">
        <f t="shared" si="440"/>
        <v>2.5387153668483336E-5</v>
      </c>
      <c r="AG6610">
        <f t="shared" si="441"/>
        <v>2.68843447822657E-4</v>
      </c>
    </row>
    <row r="6611" spans="30:33" x14ac:dyDescent="0.2">
      <c r="AD6611">
        <f t="shared" si="439"/>
        <v>6609</v>
      </c>
      <c r="AE6611">
        <f t="shared" ref="AE6611:AE6674" si="442">AF6610*$AE$3</f>
        <v>4.0619445869573355E-8</v>
      </c>
      <c r="AF6611">
        <f t="shared" si="440"/>
        <v>2.5346534222613762E-5</v>
      </c>
      <c r="AG6611">
        <f t="shared" si="441"/>
        <v>2.6845391775201028E-4</v>
      </c>
    </row>
    <row r="6612" spans="30:33" x14ac:dyDescent="0.2">
      <c r="AD6612">
        <f t="shared" si="439"/>
        <v>6610</v>
      </c>
      <c r="AE6612">
        <f t="shared" si="442"/>
        <v>4.0554454756182039E-8</v>
      </c>
      <c r="AF6612">
        <f t="shared" si="440"/>
        <v>2.530597976785758E-5</v>
      </c>
      <c r="AG6612">
        <f t="shared" si="441"/>
        <v>2.6806494593836327E-4</v>
      </c>
    </row>
    <row r="6613" spans="30:33" x14ac:dyDescent="0.2">
      <c r="AD6613">
        <f t="shared" si="439"/>
        <v>6611</v>
      </c>
      <c r="AE6613">
        <f t="shared" si="442"/>
        <v>4.0489567628572144E-8</v>
      </c>
      <c r="AF6613">
        <f t="shared" si="440"/>
        <v>2.5265490200229007E-5</v>
      </c>
      <c r="AG6613">
        <f t="shared" si="441"/>
        <v>2.6767653159249046E-4</v>
      </c>
    </row>
    <row r="6614" spans="30:33" x14ac:dyDescent="0.2">
      <c r="AD6614">
        <f t="shared" si="439"/>
        <v>6612</v>
      </c>
      <c r="AE6614">
        <f t="shared" si="442"/>
        <v>4.0424784320366433E-8</v>
      </c>
      <c r="AF6614">
        <f t="shared" si="440"/>
        <v>2.5225065415908638E-5</v>
      </c>
      <c r="AG6614">
        <f t="shared" si="441"/>
        <v>2.6728867392626285E-4</v>
      </c>
    </row>
    <row r="6615" spans="30:33" x14ac:dyDescent="0.2">
      <c r="AD6615">
        <f t="shared" si="439"/>
        <v>6613</v>
      </c>
      <c r="AE6615">
        <f t="shared" si="442"/>
        <v>4.0360104665453838E-8</v>
      </c>
      <c r="AF6615">
        <f t="shared" si="440"/>
        <v>2.5184705311243185E-5</v>
      </c>
      <c r="AG6615">
        <f t="shared" si="441"/>
        <v>2.6690137215264621E-4</v>
      </c>
    </row>
    <row r="6616" spans="30:33" x14ac:dyDescent="0.2">
      <c r="AD6616">
        <f t="shared" si="439"/>
        <v>6614</v>
      </c>
      <c r="AE6616">
        <f t="shared" si="442"/>
        <v>4.0295528497989113E-8</v>
      </c>
      <c r="AF6616">
        <f t="shared" si="440"/>
        <v>2.5144409782745194E-5</v>
      </c>
      <c r="AG6616">
        <f t="shared" si="441"/>
        <v>2.6651462548569999E-4</v>
      </c>
    </row>
    <row r="6617" spans="30:33" x14ac:dyDescent="0.2">
      <c r="AD6617">
        <f t="shared" si="439"/>
        <v>6615</v>
      </c>
      <c r="AE6617">
        <f t="shared" si="442"/>
        <v>4.0231055652392326E-8</v>
      </c>
      <c r="AF6617">
        <f t="shared" si="440"/>
        <v>2.51041787270928E-5</v>
      </c>
      <c r="AG6617">
        <f t="shared" si="441"/>
        <v>2.6612843314057524E-4</v>
      </c>
    </row>
    <row r="6618" spans="30:33" x14ac:dyDescent="0.2">
      <c r="AD6618">
        <f t="shared" si="439"/>
        <v>6616</v>
      </c>
      <c r="AE6618">
        <f t="shared" si="442"/>
        <v>4.0166685963348498E-8</v>
      </c>
      <c r="AF6618">
        <f t="shared" si="440"/>
        <v>2.5064012041129449E-5</v>
      </c>
      <c r="AG6618">
        <f t="shared" si="441"/>
        <v>2.6574279433351364E-4</v>
      </c>
    </row>
    <row r="6619" spans="30:33" x14ac:dyDescent="0.2">
      <c r="AD6619">
        <f t="shared" si="439"/>
        <v>6617</v>
      </c>
      <c r="AE6619">
        <f t="shared" si="442"/>
        <v>4.0102419265807133E-8</v>
      </c>
      <c r="AF6619">
        <f t="shared" si="440"/>
        <v>2.5023909621863642E-5</v>
      </c>
      <c r="AG6619">
        <f t="shared" si="441"/>
        <v>2.653577082818458E-4</v>
      </c>
    </row>
    <row r="6620" spans="30:33" x14ac:dyDescent="0.2">
      <c r="AD6620">
        <f t="shared" si="439"/>
        <v>6618</v>
      </c>
      <c r="AE6620">
        <f t="shared" si="442"/>
        <v>4.0038255394981842E-8</v>
      </c>
      <c r="AF6620">
        <f t="shared" si="440"/>
        <v>2.4983871366468659E-5</v>
      </c>
      <c r="AG6620">
        <f t="shared" si="441"/>
        <v>2.6497317420398983E-4</v>
      </c>
    </row>
    <row r="6621" spans="30:33" x14ac:dyDescent="0.2">
      <c r="AD6621">
        <f t="shared" si="439"/>
        <v>6619</v>
      </c>
      <c r="AE6621">
        <f t="shared" si="442"/>
        <v>3.9974194186349876E-8</v>
      </c>
      <c r="AF6621">
        <f t="shared" si="440"/>
        <v>2.4943897172282309E-5</v>
      </c>
      <c r="AG6621">
        <f t="shared" si="441"/>
        <v>2.6458919131944984E-4</v>
      </c>
    </row>
    <row r="6622" spans="30:33" x14ac:dyDescent="0.2">
      <c r="AD6622">
        <f t="shared" si="439"/>
        <v>6620</v>
      </c>
      <c r="AE6622">
        <f t="shared" si="442"/>
        <v>3.9910235475651712E-8</v>
      </c>
      <c r="AF6622">
        <f t="shared" si="440"/>
        <v>2.4903986936806655E-5</v>
      </c>
      <c r="AG6622">
        <f t="shared" si="441"/>
        <v>2.6420575884881435E-4</v>
      </c>
    </row>
    <row r="6623" spans="30:33" x14ac:dyDescent="0.2">
      <c r="AD6623">
        <f t="shared" si="439"/>
        <v>6621</v>
      </c>
      <c r="AE6623">
        <f t="shared" si="442"/>
        <v>3.9846379098890663E-8</v>
      </c>
      <c r="AF6623">
        <f t="shared" si="440"/>
        <v>2.4864140557707764E-5</v>
      </c>
      <c r="AG6623">
        <f t="shared" si="441"/>
        <v>2.6382287601375506E-4</v>
      </c>
    </row>
    <row r="6624" spans="30:33" x14ac:dyDescent="0.2">
      <c r="AD6624">
        <f t="shared" si="439"/>
        <v>6622</v>
      </c>
      <c r="AE6624">
        <f t="shared" si="442"/>
        <v>3.978262489233244E-8</v>
      </c>
      <c r="AF6624">
        <f t="shared" si="440"/>
        <v>2.4824357932815431E-5</v>
      </c>
      <c r="AG6624">
        <f t="shared" si="441"/>
        <v>2.6344054203702544E-4</v>
      </c>
    </row>
    <row r="6625" spans="30:33" x14ac:dyDescent="0.2">
      <c r="AD6625">
        <f t="shared" si="439"/>
        <v>6623</v>
      </c>
      <c r="AE6625">
        <f t="shared" si="442"/>
        <v>3.9718972692504707E-8</v>
      </c>
      <c r="AF6625">
        <f t="shared" si="440"/>
        <v>2.4784638960122925E-5</v>
      </c>
      <c r="AG6625">
        <f t="shared" si="441"/>
        <v>2.6305875614245869E-4</v>
      </c>
    </row>
    <row r="6626" spans="30:33" x14ac:dyDescent="0.2">
      <c r="AD6626">
        <f t="shared" si="439"/>
        <v>6624</v>
      </c>
      <c r="AE6626">
        <f t="shared" si="442"/>
        <v>3.9655422336196696E-8</v>
      </c>
      <c r="AF6626">
        <f t="shared" si="440"/>
        <v>2.4744983537786729E-5</v>
      </c>
      <c r="AG6626">
        <f t="shared" si="441"/>
        <v>2.6267751755496693E-4</v>
      </c>
    </row>
    <row r="6627" spans="30:33" x14ac:dyDescent="0.2">
      <c r="AD6627">
        <f t="shared" ref="AD6627:AD6690" si="443">AD6626+1</f>
        <v>6625</v>
      </c>
      <c r="AE6627">
        <f t="shared" si="442"/>
        <v>3.9591973660458783E-8</v>
      </c>
      <c r="AF6627">
        <f t="shared" ref="AF6627:AF6690" si="444">AF6626*$AF$3</f>
        <v>2.4705391564126268E-5</v>
      </c>
      <c r="AG6627">
        <f t="shared" ref="AG6627:AG6690" si="445">AD6627*AE6627</f>
        <v>2.6229682550053942E-4</v>
      </c>
    </row>
    <row r="6628" spans="30:33" x14ac:dyDescent="0.2">
      <c r="AD6628">
        <f t="shared" si="443"/>
        <v>6626</v>
      </c>
      <c r="AE6628">
        <f t="shared" si="442"/>
        <v>3.952862650260205E-8</v>
      </c>
      <c r="AF6628">
        <f t="shared" si="444"/>
        <v>2.4665862937623666E-5</v>
      </c>
      <c r="AG6628">
        <f t="shared" si="445"/>
        <v>2.6191667920624117E-4</v>
      </c>
    </row>
    <row r="6629" spans="30:33" x14ac:dyDescent="0.2">
      <c r="AD6629">
        <f t="shared" si="443"/>
        <v>6627</v>
      </c>
      <c r="AE6629">
        <f t="shared" si="442"/>
        <v>3.9465380700197885E-8</v>
      </c>
      <c r="AF6629">
        <f t="shared" si="444"/>
        <v>2.4626397556923469E-5</v>
      </c>
      <c r="AG6629">
        <f t="shared" si="445"/>
        <v>2.615370779002114E-4</v>
      </c>
    </row>
    <row r="6630" spans="30:33" x14ac:dyDescent="0.2">
      <c r="AD6630">
        <f t="shared" si="443"/>
        <v>6628</v>
      </c>
      <c r="AE6630">
        <f t="shared" si="442"/>
        <v>3.9402236091077569E-8</v>
      </c>
      <c r="AF6630">
        <f t="shared" si="444"/>
        <v>2.458699532083239E-5</v>
      </c>
      <c r="AG6630">
        <f t="shared" si="445"/>
        <v>2.6115802081166212E-4</v>
      </c>
    </row>
    <row r="6631" spans="30:33" x14ac:dyDescent="0.2">
      <c r="AD6631">
        <f t="shared" si="443"/>
        <v>6629</v>
      </c>
      <c r="AE6631">
        <f t="shared" si="442"/>
        <v>3.9339192513331845E-8</v>
      </c>
      <c r="AF6631">
        <f t="shared" si="444"/>
        <v>2.4547656128319056E-5</v>
      </c>
      <c r="AG6631">
        <f t="shared" si="445"/>
        <v>2.6077950717087679E-4</v>
      </c>
    </row>
    <row r="6632" spans="30:33" x14ac:dyDescent="0.2">
      <c r="AD6632">
        <f t="shared" si="443"/>
        <v>6630</v>
      </c>
      <c r="AE6632">
        <f t="shared" si="442"/>
        <v>3.927624980531051E-8</v>
      </c>
      <c r="AF6632">
        <f t="shared" si="444"/>
        <v>2.4508379878513743E-5</v>
      </c>
      <c r="AG6632">
        <f t="shared" si="445"/>
        <v>2.6040153620920866E-4</v>
      </c>
    </row>
    <row r="6633" spans="30:33" x14ac:dyDescent="0.2">
      <c r="AD6633">
        <f t="shared" si="443"/>
        <v>6631</v>
      </c>
      <c r="AE6633">
        <f t="shared" si="442"/>
        <v>3.9213407805622005E-8</v>
      </c>
      <c r="AF6633">
        <f t="shared" si="444"/>
        <v>2.4469166470708121E-5</v>
      </c>
      <c r="AG6633">
        <f t="shared" si="445"/>
        <v>2.6002410715907949E-4</v>
      </c>
    </row>
    <row r="6634" spans="30:33" x14ac:dyDescent="0.2">
      <c r="AD6634">
        <f t="shared" si="443"/>
        <v>6632</v>
      </c>
      <c r="AE6634">
        <f t="shared" si="442"/>
        <v>3.9150666353133009E-8</v>
      </c>
      <c r="AF6634">
        <f t="shared" si="444"/>
        <v>2.4430015804354988E-5</v>
      </c>
      <c r="AG6634">
        <f t="shared" si="445"/>
        <v>2.5964721925397809E-4</v>
      </c>
    </row>
    <row r="6635" spans="30:33" x14ac:dyDescent="0.2">
      <c r="AD6635">
        <f t="shared" si="443"/>
        <v>6633</v>
      </c>
      <c r="AE6635">
        <f t="shared" si="442"/>
        <v>3.9088025286967997E-8</v>
      </c>
      <c r="AF6635">
        <f t="shared" si="444"/>
        <v>2.4390927779068017E-5</v>
      </c>
      <c r="AG6635">
        <f t="shared" si="445"/>
        <v>2.5927087172845871E-4</v>
      </c>
    </row>
    <row r="6636" spans="30:33" x14ac:dyDescent="0.2">
      <c r="AD6636">
        <f t="shared" si="443"/>
        <v>6634</v>
      </c>
      <c r="AE6636">
        <f t="shared" si="442"/>
        <v>3.9025484446508848E-8</v>
      </c>
      <c r="AF6636">
        <f t="shared" si="444"/>
        <v>2.4351902294621507E-5</v>
      </c>
      <c r="AG6636">
        <f t="shared" si="445"/>
        <v>2.5889506381813972E-4</v>
      </c>
    </row>
    <row r="6637" spans="30:33" x14ac:dyDescent="0.2">
      <c r="AD6637">
        <f t="shared" si="443"/>
        <v>6635</v>
      </c>
      <c r="AE6637">
        <f t="shared" si="442"/>
        <v>3.8963043671394425E-8</v>
      </c>
      <c r="AF6637">
        <f t="shared" si="444"/>
        <v>2.4312939250950111E-5</v>
      </c>
      <c r="AG6637">
        <f t="shared" si="445"/>
        <v>2.5851979475970203E-4</v>
      </c>
    </row>
    <row r="6638" spans="30:33" x14ac:dyDescent="0.2">
      <c r="AD6638">
        <f t="shared" si="443"/>
        <v>6636</v>
      </c>
      <c r="AE6638">
        <f t="shared" si="442"/>
        <v>3.8900702801520196E-8</v>
      </c>
      <c r="AF6638">
        <f t="shared" si="444"/>
        <v>2.4274038548148589E-5</v>
      </c>
      <c r="AG6638">
        <f t="shared" si="445"/>
        <v>2.5814506379088803E-4</v>
      </c>
    </row>
    <row r="6639" spans="30:33" x14ac:dyDescent="0.2">
      <c r="AD6639">
        <f t="shared" si="443"/>
        <v>6637</v>
      </c>
      <c r="AE6639">
        <f t="shared" si="442"/>
        <v>3.8838461677037761E-8</v>
      </c>
      <c r="AF6639">
        <f t="shared" si="444"/>
        <v>2.4235200086471548E-5</v>
      </c>
      <c r="AG6639">
        <f t="shared" si="445"/>
        <v>2.5777087015049961E-4</v>
      </c>
    </row>
    <row r="6640" spans="30:33" x14ac:dyDescent="0.2">
      <c r="AD6640">
        <f t="shared" si="443"/>
        <v>6638</v>
      </c>
      <c r="AE6640">
        <f t="shared" si="442"/>
        <v>3.8776320138354493E-8</v>
      </c>
      <c r="AF6640">
        <f t="shared" si="444"/>
        <v>2.4196423766333192E-5</v>
      </c>
      <c r="AG6640">
        <f t="shared" si="445"/>
        <v>2.5739721307839713E-4</v>
      </c>
    </row>
    <row r="6641" spans="30:33" x14ac:dyDescent="0.2">
      <c r="AD6641">
        <f t="shared" si="443"/>
        <v>6639</v>
      </c>
      <c r="AE6641">
        <f t="shared" si="442"/>
        <v>3.8714278026133125E-8</v>
      </c>
      <c r="AF6641">
        <f t="shared" si="444"/>
        <v>2.4157709488307056E-5</v>
      </c>
      <c r="AG6641">
        <f t="shared" si="445"/>
        <v>2.5702409181549782E-4</v>
      </c>
    </row>
    <row r="6642" spans="30:33" x14ac:dyDescent="0.2">
      <c r="AD6642">
        <f t="shared" si="443"/>
        <v>6640</v>
      </c>
      <c r="AE6642">
        <f t="shared" si="442"/>
        <v>3.8652335181291307E-8</v>
      </c>
      <c r="AF6642">
        <f t="shared" si="444"/>
        <v>2.4119057153125762E-5</v>
      </c>
      <c r="AG6642">
        <f t="shared" si="445"/>
        <v>2.5665150560377428E-4</v>
      </c>
    </row>
    <row r="6643" spans="30:33" x14ac:dyDescent="0.2">
      <c r="AD6643">
        <f t="shared" si="443"/>
        <v>6641</v>
      </c>
      <c r="AE6643">
        <f t="shared" si="442"/>
        <v>3.8590491445001237E-8</v>
      </c>
      <c r="AF6643">
        <f t="shared" si="444"/>
        <v>2.4080466661680761E-5</v>
      </c>
      <c r="AG6643">
        <f t="shared" si="445"/>
        <v>2.5627945368625322E-4</v>
      </c>
    </row>
    <row r="6644" spans="30:33" x14ac:dyDescent="0.2">
      <c r="AD6644">
        <f t="shared" si="443"/>
        <v>6642</v>
      </c>
      <c r="AE6644">
        <f t="shared" si="442"/>
        <v>3.8528746658689234E-8</v>
      </c>
      <c r="AF6644">
        <f t="shared" si="444"/>
        <v>2.4041937915022072E-5</v>
      </c>
      <c r="AG6644">
        <f t="shared" si="445"/>
        <v>2.559079353070139E-4</v>
      </c>
    </row>
    <row r="6645" spans="30:33" x14ac:dyDescent="0.2">
      <c r="AD6645">
        <f t="shared" si="443"/>
        <v>6643</v>
      </c>
      <c r="AE6645">
        <f t="shared" si="442"/>
        <v>3.8467100664035332E-8</v>
      </c>
      <c r="AF6645">
        <f t="shared" si="444"/>
        <v>2.4003470814358034E-5</v>
      </c>
      <c r="AG6645">
        <f t="shared" si="445"/>
        <v>2.555369497111867E-4</v>
      </c>
    </row>
    <row r="6646" spans="30:33" x14ac:dyDescent="0.2">
      <c r="AD6646">
        <f t="shared" si="443"/>
        <v>6644</v>
      </c>
      <c r="AE6646">
        <f t="shared" si="442"/>
        <v>3.8405553302972872E-8</v>
      </c>
      <c r="AF6646">
        <f t="shared" si="444"/>
        <v>2.3965065261055059E-5</v>
      </c>
      <c r="AG6646">
        <f t="shared" si="445"/>
        <v>2.5516649614495176E-4</v>
      </c>
    </row>
    <row r="6647" spans="30:33" x14ac:dyDescent="0.2">
      <c r="AD6647">
        <f t="shared" si="443"/>
        <v>6645</v>
      </c>
      <c r="AE6647">
        <f t="shared" si="442"/>
        <v>3.8344104417688115E-8</v>
      </c>
      <c r="AF6647">
        <f t="shared" si="444"/>
        <v>2.3926721156637371E-5</v>
      </c>
      <c r="AG6647">
        <f t="shared" si="445"/>
        <v>2.5479657385553753E-4</v>
      </c>
    </row>
    <row r="6648" spans="30:33" x14ac:dyDescent="0.2">
      <c r="AD6648">
        <f t="shared" si="443"/>
        <v>6646</v>
      </c>
      <c r="AE6648">
        <f t="shared" si="442"/>
        <v>3.8282753850619811E-8</v>
      </c>
      <c r="AF6648">
        <f t="shared" si="444"/>
        <v>2.3888438402786749E-5</v>
      </c>
      <c r="AG6648">
        <f t="shared" si="445"/>
        <v>2.5442718209121927E-4</v>
      </c>
    </row>
    <row r="6649" spans="30:33" x14ac:dyDescent="0.2">
      <c r="AD6649">
        <f t="shared" si="443"/>
        <v>6647</v>
      </c>
      <c r="AE6649">
        <f t="shared" si="442"/>
        <v>3.8221501444458813E-8</v>
      </c>
      <c r="AF6649">
        <f t="shared" si="444"/>
        <v>2.3850216901342289E-5</v>
      </c>
      <c r="AG6649">
        <f t="shared" si="445"/>
        <v>2.5405832010131773E-4</v>
      </c>
    </row>
    <row r="6650" spans="30:33" x14ac:dyDescent="0.2">
      <c r="AD6650">
        <f t="shared" si="443"/>
        <v>6648</v>
      </c>
      <c r="AE6650">
        <f t="shared" si="442"/>
        <v>3.8160347042147678E-8</v>
      </c>
      <c r="AF6650">
        <f t="shared" si="444"/>
        <v>2.3812056554300141E-5</v>
      </c>
      <c r="AG6650">
        <f t="shared" si="445"/>
        <v>2.5368998713619774E-4</v>
      </c>
    </row>
    <row r="6651" spans="30:33" x14ac:dyDescent="0.2">
      <c r="AD6651">
        <f t="shared" si="443"/>
        <v>6649</v>
      </c>
      <c r="AE6651">
        <f t="shared" si="442"/>
        <v>3.8099290486880245E-8</v>
      </c>
      <c r="AF6651">
        <f t="shared" si="444"/>
        <v>2.3773957263813259E-5</v>
      </c>
      <c r="AG6651">
        <f t="shared" si="445"/>
        <v>2.5332218244726677E-4</v>
      </c>
    </row>
    <row r="6652" spans="30:33" x14ac:dyDescent="0.2">
      <c r="AD6652">
        <f t="shared" si="443"/>
        <v>6650</v>
      </c>
      <c r="AE6652">
        <f t="shared" si="442"/>
        <v>3.8038331622101233E-8</v>
      </c>
      <c r="AF6652">
        <f t="shared" si="444"/>
        <v>2.3735918932191156E-5</v>
      </c>
      <c r="AG6652">
        <f t="shared" si="445"/>
        <v>2.5295490528697321E-4</v>
      </c>
    </row>
    <row r="6653" spans="30:33" x14ac:dyDescent="0.2">
      <c r="AD6653">
        <f t="shared" si="443"/>
        <v>6651</v>
      </c>
      <c r="AE6653">
        <f t="shared" si="442"/>
        <v>3.7977470291505867E-8</v>
      </c>
      <c r="AF6653">
        <f t="shared" si="444"/>
        <v>2.3697941461899651E-5</v>
      </c>
      <c r="AG6653">
        <f t="shared" si="445"/>
        <v>2.525881549088055E-4</v>
      </c>
    </row>
    <row r="6654" spans="30:33" x14ac:dyDescent="0.2">
      <c r="AD6654">
        <f t="shared" si="443"/>
        <v>6652</v>
      </c>
      <c r="AE6654">
        <f t="shared" si="442"/>
        <v>3.7916706339039456E-8</v>
      </c>
      <c r="AF6654">
        <f t="shared" si="444"/>
        <v>2.3660024755560612E-5</v>
      </c>
      <c r="AG6654">
        <f t="shared" si="445"/>
        <v>2.5222193056729044E-4</v>
      </c>
    </row>
    <row r="6655" spans="30:33" x14ac:dyDescent="0.2">
      <c r="AD6655">
        <f t="shared" si="443"/>
        <v>6653</v>
      </c>
      <c r="AE6655">
        <f t="shared" si="442"/>
        <v>3.7856039608896994E-8</v>
      </c>
      <c r="AF6655">
        <f t="shared" si="444"/>
        <v>2.3622168715951713E-5</v>
      </c>
      <c r="AG6655">
        <f t="shared" si="445"/>
        <v>2.5185623151799169E-4</v>
      </c>
    </row>
    <row r="6656" spans="30:33" x14ac:dyDescent="0.2">
      <c r="AD6656">
        <f t="shared" si="443"/>
        <v>6654</v>
      </c>
      <c r="AE6656">
        <f t="shared" si="442"/>
        <v>3.7795469945522758E-8</v>
      </c>
      <c r="AF6656">
        <f t="shared" si="444"/>
        <v>2.3584373246006188E-5</v>
      </c>
      <c r="AG6656">
        <f t="shared" si="445"/>
        <v>2.5149105701750845E-4</v>
      </c>
    </row>
    <row r="6657" spans="30:33" x14ac:dyDescent="0.2">
      <c r="AD6657">
        <f t="shared" si="443"/>
        <v>6655</v>
      </c>
      <c r="AE6657">
        <f t="shared" si="442"/>
        <v>3.7734997193609916E-8</v>
      </c>
      <c r="AF6657">
        <f t="shared" si="444"/>
        <v>2.3546638248812577E-5</v>
      </c>
      <c r="AG6657">
        <f t="shared" si="445"/>
        <v>2.5112640632347401E-4</v>
      </c>
    </row>
    <row r="6658" spans="30:33" x14ac:dyDescent="0.2">
      <c r="AD6658">
        <f t="shared" si="443"/>
        <v>6656</v>
      </c>
      <c r="AE6658">
        <f t="shared" si="442"/>
        <v>3.7674621198100141E-8</v>
      </c>
      <c r="AF6658">
        <f t="shared" si="444"/>
        <v>2.3508963627614477E-5</v>
      </c>
      <c r="AG6658">
        <f t="shared" si="445"/>
        <v>2.5076227869455454E-4</v>
      </c>
    </row>
    <row r="6659" spans="30:33" x14ac:dyDescent="0.2">
      <c r="AD6659">
        <f t="shared" si="443"/>
        <v>6657</v>
      </c>
      <c r="AE6659">
        <f t="shared" si="442"/>
        <v>3.761434180418318E-8</v>
      </c>
      <c r="AF6659">
        <f t="shared" si="444"/>
        <v>2.3471349285810293E-5</v>
      </c>
      <c r="AG6659">
        <f t="shared" si="445"/>
        <v>2.5039867339044744E-4</v>
      </c>
    </row>
    <row r="6660" spans="30:33" x14ac:dyDescent="0.2">
      <c r="AD6660">
        <f t="shared" si="443"/>
        <v>6658</v>
      </c>
      <c r="AE6660">
        <f t="shared" si="442"/>
        <v>3.7554158857296483E-8</v>
      </c>
      <c r="AF6660">
        <f t="shared" si="444"/>
        <v>2.3433795126952995E-5</v>
      </c>
      <c r="AG6660">
        <f t="shared" si="445"/>
        <v>2.5003558967187997E-4</v>
      </c>
    </row>
    <row r="6661" spans="30:33" x14ac:dyDescent="0.2">
      <c r="AD6661">
        <f t="shared" si="443"/>
        <v>6659</v>
      </c>
      <c r="AE6661">
        <f t="shared" si="442"/>
        <v>3.7494072203124808E-8</v>
      </c>
      <c r="AF6661">
        <f t="shared" si="444"/>
        <v>2.339630105474987E-5</v>
      </c>
      <c r="AG6661">
        <f t="shared" si="445"/>
        <v>2.4967302680060813E-4</v>
      </c>
    </row>
    <row r="6662" spans="30:33" x14ac:dyDescent="0.2">
      <c r="AD6662">
        <f t="shared" si="443"/>
        <v>6660</v>
      </c>
      <c r="AE6662">
        <f t="shared" si="442"/>
        <v>3.7434081687599806E-8</v>
      </c>
      <c r="AF6662">
        <f t="shared" si="444"/>
        <v>2.3358866973062269E-5</v>
      </c>
      <c r="AG6662">
        <f t="shared" si="445"/>
        <v>2.4931098403941471E-4</v>
      </c>
    </row>
    <row r="6663" spans="30:33" x14ac:dyDescent="0.2">
      <c r="AD6663">
        <f t="shared" si="443"/>
        <v>6661</v>
      </c>
      <c r="AE6663">
        <f t="shared" si="442"/>
        <v>3.7374187156899649E-8</v>
      </c>
      <c r="AF6663">
        <f t="shared" si="444"/>
        <v>2.332149278590537E-5</v>
      </c>
      <c r="AG6663">
        <f t="shared" si="445"/>
        <v>2.4894946065210857E-4</v>
      </c>
    </row>
    <row r="6664" spans="30:33" x14ac:dyDescent="0.2">
      <c r="AD6664">
        <f t="shared" si="443"/>
        <v>6662</v>
      </c>
      <c r="AE6664">
        <f t="shared" si="442"/>
        <v>3.7314388457448611E-8</v>
      </c>
      <c r="AF6664">
        <f t="shared" si="444"/>
        <v>2.328417839744792E-5</v>
      </c>
      <c r="AG6664">
        <f t="shared" si="445"/>
        <v>2.4858845590352267E-4</v>
      </c>
    </row>
    <row r="6665" spans="30:33" x14ac:dyDescent="0.2">
      <c r="AD6665">
        <f t="shared" si="443"/>
        <v>6663</v>
      </c>
      <c r="AE6665">
        <f t="shared" si="442"/>
        <v>3.7254685435916686E-8</v>
      </c>
      <c r="AF6665">
        <f t="shared" si="444"/>
        <v>2.3246923712012001E-5</v>
      </c>
      <c r="AG6665">
        <f t="shared" si="445"/>
        <v>2.4822796905951287E-4</v>
      </c>
    </row>
    <row r="6666" spans="30:33" x14ac:dyDescent="0.2">
      <c r="AD6666">
        <f t="shared" si="443"/>
        <v>6664</v>
      </c>
      <c r="AE6666">
        <f t="shared" si="442"/>
        <v>3.719507793921922E-8</v>
      </c>
      <c r="AF6666">
        <f t="shared" si="444"/>
        <v>2.320972863407278E-5</v>
      </c>
      <c r="AG6666">
        <f t="shared" si="445"/>
        <v>2.478679993869569E-4</v>
      </c>
    </row>
    <row r="6667" spans="30:33" x14ac:dyDescent="0.2">
      <c r="AD6667">
        <f t="shared" si="443"/>
        <v>6665</v>
      </c>
      <c r="AE6667">
        <f t="shared" si="442"/>
        <v>3.7135565814516464E-8</v>
      </c>
      <c r="AF6667">
        <f t="shared" si="444"/>
        <v>2.3172593068258262E-5</v>
      </c>
      <c r="AG6667">
        <f t="shared" si="445"/>
        <v>2.4750854615375223E-4</v>
      </c>
    </row>
    <row r="6668" spans="30:33" x14ac:dyDescent="0.2">
      <c r="AD6668">
        <f t="shared" si="443"/>
        <v>6666</v>
      </c>
      <c r="AE6668">
        <f t="shared" si="442"/>
        <v>3.7076148909213234E-8</v>
      </c>
      <c r="AF6668">
        <f t="shared" si="444"/>
        <v>2.3135516919349049E-5</v>
      </c>
      <c r="AG6668">
        <f t="shared" si="445"/>
        <v>2.4714960862881542E-4</v>
      </c>
    </row>
    <row r="6669" spans="30:33" x14ac:dyDescent="0.2">
      <c r="AD6669">
        <f t="shared" si="443"/>
        <v>6667</v>
      </c>
      <c r="AE6669">
        <f t="shared" si="442"/>
        <v>3.7016827070958492E-8</v>
      </c>
      <c r="AF6669">
        <f t="shared" si="444"/>
        <v>2.3098500092278089E-5</v>
      </c>
      <c r="AG6669">
        <f t="shared" si="445"/>
        <v>2.4679118608208025E-4</v>
      </c>
    </row>
    <row r="6670" spans="30:33" x14ac:dyDescent="0.2">
      <c r="AD6670">
        <f t="shared" si="443"/>
        <v>6668</v>
      </c>
      <c r="AE6670">
        <f t="shared" si="442"/>
        <v>3.695760014764496E-8</v>
      </c>
      <c r="AF6670">
        <f t="shared" si="444"/>
        <v>2.3061542492130443E-5</v>
      </c>
      <c r="AG6670">
        <f t="shared" si="445"/>
        <v>2.4643327778449658E-4</v>
      </c>
    </row>
    <row r="6671" spans="30:33" x14ac:dyDescent="0.2">
      <c r="AD6671">
        <f t="shared" si="443"/>
        <v>6669</v>
      </c>
      <c r="AE6671">
        <f t="shared" si="442"/>
        <v>3.6898467987408724E-8</v>
      </c>
      <c r="AF6671">
        <f t="shared" si="444"/>
        <v>2.3024644024143034E-5</v>
      </c>
      <c r="AG6671">
        <f t="shared" si="445"/>
        <v>2.4607588300802879E-4</v>
      </c>
    </row>
    <row r="6672" spans="30:33" x14ac:dyDescent="0.2">
      <c r="AD6672">
        <f t="shared" si="443"/>
        <v>6670</v>
      </c>
      <c r="AE6672">
        <f t="shared" si="442"/>
        <v>3.6839430438628873E-8</v>
      </c>
      <c r="AF6672">
        <f t="shared" si="444"/>
        <v>2.2987804593704405E-5</v>
      </c>
      <c r="AG6672">
        <f t="shared" si="445"/>
        <v>2.4571900102565459E-4</v>
      </c>
    </row>
    <row r="6673" spans="30:33" x14ac:dyDescent="0.2">
      <c r="AD6673">
        <f t="shared" si="443"/>
        <v>6671</v>
      </c>
      <c r="AE6673">
        <f t="shared" si="442"/>
        <v>3.6780487349927067E-8</v>
      </c>
      <c r="AF6673">
        <f t="shared" si="444"/>
        <v>2.2951024106354477E-5</v>
      </c>
      <c r="AG6673">
        <f t="shared" si="445"/>
        <v>2.4536263111136347E-4</v>
      </c>
    </row>
    <row r="6674" spans="30:33" x14ac:dyDescent="0.2">
      <c r="AD6674">
        <f t="shared" si="443"/>
        <v>6672</v>
      </c>
      <c r="AE6674">
        <f t="shared" si="442"/>
        <v>3.6721638570167179E-8</v>
      </c>
      <c r="AF6674">
        <f t="shared" si="444"/>
        <v>2.291430246778431E-5</v>
      </c>
      <c r="AG6674">
        <f t="shared" si="445"/>
        <v>2.4500677254015541E-4</v>
      </c>
    </row>
    <row r="6675" spans="30:33" x14ac:dyDescent="0.2">
      <c r="AD6675">
        <f t="shared" si="443"/>
        <v>6673</v>
      </c>
      <c r="AE6675">
        <f t="shared" ref="AE6675:AE6738" si="446">AF6674*$AE$3</f>
        <v>3.6662883948454913E-8</v>
      </c>
      <c r="AF6675">
        <f t="shared" si="444"/>
        <v>2.2877639583835856E-5</v>
      </c>
      <c r="AG6675">
        <f t="shared" si="445"/>
        <v>2.4465142458803961E-4</v>
      </c>
    </row>
    <row r="6676" spans="30:33" x14ac:dyDescent="0.2">
      <c r="AD6676">
        <f t="shared" si="443"/>
        <v>6674</v>
      </c>
      <c r="AE6676">
        <f t="shared" si="446"/>
        <v>3.6604223334137388E-8</v>
      </c>
      <c r="AF6676">
        <f t="shared" si="444"/>
        <v>2.2841035360501718E-5</v>
      </c>
      <c r="AG6676">
        <f t="shared" si="445"/>
        <v>2.4429658653203292E-4</v>
      </c>
    </row>
    <row r="6677" spans="30:33" x14ac:dyDescent="0.2">
      <c r="AD6677">
        <f t="shared" si="443"/>
        <v>6675</v>
      </c>
      <c r="AE6677">
        <f t="shared" si="446"/>
        <v>3.6545656576802767E-8</v>
      </c>
      <c r="AF6677">
        <f t="shared" si="444"/>
        <v>2.2804489703924913E-5</v>
      </c>
      <c r="AG6677">
        <f t="shared" si="445"/>
        <v>2.4394225765015848E-4</v>
      </c>
    </row>
    <row r="6678" spans="30:33" x14ac:dyDescent="0.2">
      <c r="AD6678">
        <f t="shared" si="443"/>
        <v>6676</v>
      </c>
      <c r="AE6678">
        <f t="shared" si="446"/>
        <v>3.6487183526279877E-8</v>
      </c>
      <c r="AF6678">
        <f t="shared" si="444"/>
        <v>2.2768002520398633E-5</v>
      </c>
      <c r="AG6678">
        <f t="shared" si="445"/>
        <v>2.4358843722144445E-4</v>
      </c>
    </row>
    <row r="6679" spans="30:33" x14ac:dyDescent="0.2">
      <c r="AD6679">
        <f t="shared" si="443"/>
        <v>6677</v>
      </c>
      <c r="AE6679">
        <f t="shared" si="446"/>
        <v>3.6428804032637832E-8</v>
      </c>
      <c r="AF6679">
        <f t="shared" si="444"/>
        <v>2.2731573716365993E-5</v>
      </c>
      <c r="AG6679">
        <f t="shared" si="445"/>
        <v>2.4323512452592282E-4</v>
      </c>
    </row>
    <row r="6680" spans="30:33" x14ac:dyDescent="0.2">
      <c r="AD6680">
        <f t="shared" si="443"/>
        <v>6678</v>
      </c>
      <c r="AE6680">
        <f t="shared" si="446"/>
        <v>3.6370517946185608E-8</v>
      </c>
      <c r="AF6680">
        <f t="shared" si="444"/>
        <v>2.2695203198419806E-5</v>
      </c>
      <c r="AG6680">
        <f t="shared" si="445"/>
        <v>2.428823188446275E-4</v>
      </c>
    </row>
    <row r="6681" spans="30:33" x14ac:dyDescent="0.2">
      <c r="AD6681">
        <f t="shared" si="443"/>
        <v>6679</v>
      </c>
      <c r="AE6681">
        <f t="shared" si="446"/>
        <v>3.6312325117471706E-8</v>
      </c>
      <c r="AF6681">
        <f t="shared" si="444"/>
        <v>2.2658890873302333E-5</v>
      </c>
      <c r="AG6681">
        <f t="shared" si="445"/>
        <v>2.4253001945959352E-4</v>
      </c>
    </row>
    <row r="6682" spans="30:33" x14ac:dyDescent="0.2">
      <c r="AD6682">
        <f t="shared" si="443"/>
        <v>6680</v>
      </c>
      <c r="AE6682">
        <f t="shared" si="446"/>
        <v>3.6254225397283748E-8</v>
      </c>
      <c r="AF6682">
        <f t="shared" si="444"/>
        <v>2.2622636647905047E-5</v>
      </c>
      <c r="AG6682">
        <f t="shared" si="445"/>
        <v>2.4217822565385545E-4</v>
      </c>
    </row>
    <row r="6683" spans="30:33" x14ac:dyDescent="0.2">
      <c r="AD6683">
        <f t="shared" si="443"/>
        <v>6681</v>
      </c>
      <c r="AE6683">
        <f t="shared" si="446"/>
        <v>3.6196218636648094E-8</v>
      </c>
      <c r="AF6683">
        <f t="shared" si="444"/>
        <v>2.2586440429268397E-5</v>
      </c>
      <c r="AG6683">
        <f t="shared" si="445"/>
        <v>2.418269367114459E-4</v>
      </c>
    </row>
    <row r="6684" spans="30:33" x14ac:dyDescent="0.2">
      <c r="AD6684">
        <f t="shared" si="443"/>
        <v>6682</v>
      </c>
      <c r="AE6684">
        <f t="shared" si="446"/>
        <v>3.613830468682945E-8</v>
      </c>
      <c r="AF6684">
        <f t="shared" si="444"/>
        <v>2.2550302124581567E-5</v>
      </c>
      <c r="AG6684">
        <f t="shared" si="445"/>
        <v>2.414761519173944E-4</v>
      </c>
    </row>
    <row r="6685" spans="30:33" x14ac:dyDescent="0.2">
      <c r="AD6685">
        <f t="shared" si="443"/>
        <v>6683</v>
      </c>
      <c r="AE6685">
        <f t="shared" si="446"/>
        <v>3.6080483399330521E-8</v>
      </c>
      <c r="AF6685">
        <f t="shared" si="444"/>
        <v>2.2514221641182236E-5</v>
      </c>
      <c r="AG6685">
        <f t="shared" si="445"/>
        <v>2.4112587055772586E-4</v>
      </c>
    </row>
    <row r="6686" spans="30:33" x14ac:dyDescent="0.2">
      <c r="AD6686">
        <f t="shared" si="443"/>
        <v>6684</v>
      </c>
      <c r="AE6686">
        <f t="shared" si="446"/>
        <v>3.6022754625891596E-8</v>
      </c>
      <c r="AF6686">
        <f t="shared" si="444"/>
        <v>2.2478198886556344E-5</v>
      </c>
      <c r="AG6686">
        <f t="shared" si="445"/>
        <v>2.4077609191945943E-4</v>
      </c>
    </row>
    <row r="6687" spans="30:33" x14ac:dyDescent="0.2">
      <c r="AD6687">
        <f t="shared" si="443"/>
        <v>6685</v>
      </c>
      <c r="AE6687">
        <f t="shared" si="446"/>
        <v>3.5965118218490166E-8</v>
      </c>
      <c r="AF6687">
        <f t="shared" si="444"/>
        <v>2.2442233768337854E-5</v>
      </c>
      <c r="AG6687">
        <f t="shared" si="445"/>
        <v>2.4042681529060677E-4</v>
      </c>
    </row>
    <row r="6688" spans="30:33" x14ac:dyDescent="0.2">
      <c r="AD6688">
        <f t="shared" si="443"/>
        <v>6686</v>
      </c>
      <c r="AE6688">
        <f t="shared" si="446"/>
        <v>3.5907574029340582E-8</v>
      </c>
      <c r="AF6688">
        <f t="shared" si="444"/>
        <v>2.2406326194308511E-5</v>
      </c>
      <c r="AG6688">
        <f t="shared" si="445"/>
        <v>2.4007803996017115E-4</v>
      </c>
    </row>
    <row r="6689" spans="30:33" x14ac:dyDescent="0.2">
      <c r="AD6689">
        <f t="shared" si="443"/>
        <v>6687</v>
      </c>
      <c r="AE6689">
        <f t="shared" si="446"/>
        <v>3.5850121910893635E-8</v>
      </c>
      <c r="AF6689">
        <f t="shared" si="444"/>
        <v>2.2370476072397617E-5</v>
      </c>
      <c r="AG6689">
        <f t="shared" si="445"/>
        <v>2.3972976521814573E-4</v>
      </c>
    </row>
    <row r="6690" spans="30:33" x14ac:dyDescent="0.2">
      <c r="AD6690">
        <f t="shared" si="443"/>
        <v>6688</v>
      </c>
      <c r="AE6690">
        <f t="shared" si="446"/>
        <v>3.5792761715836201E-8</v>
      </c>
      <c r="AF6690">
        <f t="shared" si="444"/>
        <v>2.233468331068178E-5</v>
      </c>
      <c r="AG6690">
        <f t="shared" si="445"/>
        <v>2.3938199035551251E-4</v>
      </c>
    </row>
    <row r="6691" spans="30:33" x14ac:dyDescent="0.2">
      <c r="AD6691">
        <f t="shared" ref="AD6691:AD6754" si="447">AD6690+1</f>
        <v>6689</v>
      </c>
      <c r="AE6691">
        <f t="shared" si="446"/>
        <v>3.5735493297090861E-8</v>
      </c>
      <c r="AF6691">
        <f t="shared" ref="AF6691:AF6754" si="448">AF6690*$AF$3</f>
        <v>2.229894781738469E-5</v>
      </c>
      <c r="AG6691">
        <f t="shared" ref="AG6691:AG6754" si="449">AD6691*AE6691</f>
        <v>2.3903471466424077E-4</v>
      </c>
    </row>
    <row r="6692" spans="30:33" x14ac:dyDescent="0.2">
      <c r="AD6692">
        <f t="shared" si="447"/>
        <v>6690</v>
      </c>
      <c r="AE6692">
        <f t="shared" si="446"/>
        <v>3.567831650781552E-8</v>
      </c>
      <c r="AF6692">
        <f t="shared" si="448"/>
        <v>2.2263269500876873E-5</v>
      </c>
      <c r="AG6692">
        <f t="shared" si="449"/>
        <v>2.3868793743728582E-4</v>
      </c>
    </row>
    <row r="6693" spans="30:33" x14ac:dyDescent="0.2">
      <c r="AD6693">
        <f t="shared" si="447"/>
        <v>6691</v>
      </c>
      <c r="AE6693">
        <f t="shared" si="446"/>
        <v>3.562123120140301E-8</v>
      </c>
      <c r="AF6693">
        <f t="shared" si="448"/>
        <v>2.2227648269675468E-5</v>
      </c>
      <c r="AG6693">
        <f t="shared" si="449"/>
        <v>2.3834165796858753E-4</v>
      </c>
    </row>
    <row r="6694" spans="30:33" x14ac:dyDescent="0.2">
      <c r="AD6694">
        <f t="shared" si="447"/>
        <v>6692</v>
      </c>
      <c r="AE6694">
        <f t="shared" si="446"/>
        <v>3.5564237231480763E-8</v>
      </c>
      <c r="AF6694">
        <f t="shared" si="448"/>
        <v>2.2192084032443988E-5</v>
      </c>
      <c r="AG6694">
        <f t="shared" si="449"/>
        <v>2.3799587555306927E-4</v>
      </c>
    </row>
    <row r="6695" spans="30:33" x14ac:dyDescent="0.2">
      <c r="AD6695">
        <f t="shared" si="447"/>
        <v>6693</v>
      </c>
      <c r="AE6695">
        <f t="shared" si="446"/>
        <v>3.5507334451910397E-8</v>
      </c>
      <c r="AF6695">
        <f t="shared" si="448"/>
        <v>2.2156576697992077E-5</v>
      </c>
      <c r="AG6695">
        <f t="shared" si="449"/>
        <v>2.3765058948663629E-4</v>
      </c>
    </row>
    <row r="6696" spans="30:33" x14ac:dyDescent="0.2">
      <c r="AD6696">
        <f t="shared" si="447"/>
        <v>6694</v>
      </c>
      <c r="AE6696">
        <f t="shared" si="446"/>
        <v>3.5450522716787342E-8</v>
      </c>
      <c r="AF6696">
        <f t="shared" si="448"/>
        <v>2.212112617527529E-5</v>
      </c>
      <c r="AG6696">
        <f t="shared" si="449"/>
        <v>2.3730579906617447E-4</v>
      </c>
    </row>
    <row r="6697" spans="30:33" x14ac:dyDescent="0.2">
      <c r="AD6697">
        <f t="shared" si="447"/>
        <v>6695</v>
      </c>
      <c r="AE6697">
        <f t="shared" si="446"/>
        <v>3.5393801880440481E-8</v>
      </c>
      <c r="AF6697">
        <f t="shared" si="448"/>
        <v>2.2085732373394849E-5</v>
      </c>
      <c r="AG6697">
        <f t="shared" si="449"/>
        <v>2.3696150358954902E-4</v>
      </c>
    </row>
    <row r="6698" spans="30:33" x14ac:dyDescent="0.2">
      <c r="AD6698">
        <f t="shared" si="447"/>
        <v>6696</v>
      </c>
      <c r="AE6698">
        <f t="shared" si="446"/>
        <v>3.5337171797431775E-8</v>
      </c>
      <c r="AF6698">
        <f t="shared" si="448"/>
        <v>2.2050395201597417E-5</v>
      </c>
      <c r="AG6698">
        <f t="shared" si="449"/>
        <v>2.3661770235560318E-4</v>
      </c>
    </row>
    <row r="6699" spans="30:33" x14ac:dyDescent="0.2">
      <c r="AD6699">
        <f t="shared" si="447"/>
        <v>6697</v>
      </c>
      <c r="AE6699">
        <f t="shared" si="446"/>
        <v>3.5280632322555882E-8</v>
      </c>
      <c r="AF6699">
        <f t="shared" si="448"/>
        <v>2.2015114569274859E-5</v>
      </c>
      <c r="AG6699">
        <f t="shared" si="449"/>
        <v>2.3627439466415674E-4</v>
      </c>
    </row>
    <row r="6700" spans="30:33" x14ac:dyDescent="0.2">
      <c r="AD6700">
        <f t="shared" si="447"/>
        <v>6698</v>
      </c>
      <c r="AE6700">
        <f t="shared" si="446"/>
        <v>3.522418331083979E-8</v>
      </c>
      <c r="AF6700">
        <f t="shared" si="448"/>
        <v>2.1979890385964019E-5</v>
      </c>
      <c r="AG6700">
        <f t="shared" si="449"/>
        <v>2.3593157981600493E-4</v>
      </c>
    </row>
    <row r="6701" spans="30:33" x14ac:dyDescent="0.2">
      <c r="AD6701">
        <f t="shared" si="447"/>
        <v>6699</v>
      </c>
      <c r="AE6701">
        <f t="shared" si="446"/>
        <v>3.5167824617542444E-8</v>
      </c>
      <c r="AF6701">
        <f t="shared" si="448"/>
        <v>2.1944722561346475E-5</v>
      </c>
      <c r="AG6701">
        <f t="shared" si="449"/>
        <v>2.3558925711291684E-4</v>
      </c>
    </row>
    <row r="6702" spans="30:33" x14ac:dyDescent="0.2">
      <c r="AD6702">
        <f t="shared" si="447"/>
        <v>6700</v>
      </c>
      <c r="AE6702">
        <f t="shared" si="446"/>
        <v>3.5111556098154378E-8</v>
      </c>
      <c r="AF6702">
        <f t="shared" si="448"/>
        <v>2.1909611005248319E-5</v>
      </c>
      <c r="AG6702">
        <f t="shared" si="449"/>
        <v>2.3524742585763432E-4</v>
      </c>
    </row>
    <row r="6703" spans="30:33" x14ac:dyDescent="0.2">
      <c r="AD6703">
        <f t="shared" si="447"/>
        <v>6701</v>
      </c>
      <c r="AE6703">
        <f t="shared" si="446"/>
        <v>3.5055377608397326E-8</v>
      </c>
      <c r="AF6703">
        <f t="shared" si="448"/>
        <v>2.1874555627639921E-5</v>
      </c>
      <c r="AG6703">
        <f t="shared" si="449"/>
        <v>2.3490608535387049E-4</v>
      </c>
    </row>
    <row r="6704" spans="30:33" x14ac:dyDescent="0.2">
      <c r="AD6704">
        <f t="shared" si="447"/>
        <v>6702</v>
      </c>
      <c r="AE6704">
        <f t="shared" si="446"/>
        <v>3.4999289004223886E-8</v>
      </c>
      <c r="AF6704">
        <f t="shared" si="448"/>
        <v>2.1839556338635695E-5</v>
      </c>
      <c r="AG6704">
        <f t="shared" si="449"/>
        <v>2.3456523490630849E-4</v>
      </c>
    </row>
    <row r="6705" spans="30:33" x14ac:dyDescent="0.2">
      <c r="AD6705">
        <f t="shared" si="447"/>
        <v>6703</v>
      </c>
      <c r="AE6705">
        <f t="shared" si="446"/>
        <v>3.4943290141817129E-8</v>
      </c>
      <c r="AF6705">
        <f t="shared" si="448"/>
        <v>2.1804613048493876E-5</v>
      </c>
      <c r="AG6705">
        <f t="shared" si="449"/>
        <v>2.3422487382060021E-4</v>
      </c>
    </row>
    <row r="6706" spans="30:33" x14ac:dyDescent="0.2">
      <c r="AD6706">
        <f t="shared" si="447"/>
        <v>6704</v>
      </c>
      <c r="AE6706">
        <f t="shared" si="446"/>
        <v>3.4887380877590219E-8</v>
      </c>
      <c r="AF6706">
        <f t="shared" si="448"/>
        <v>2.1769725667616286E-5</v>
      </c>
      <c r="AG6706">
        <f t="shared" si="449"/>
        <v>2.3388500140336484E-4</v>
      </c>
    </row>
    <row r="6707" spans="30:33" x14ac:dyDescent="0.2">
      <c r="AD6707">
        <f t="shared" si="447"/>
        <v>6705</v>
      </c>
      <c r="AE6707">
        <f t="shared" si="446"/>
        <v>3.4831561068186072E-8</v>
      </c>
      <c r="AF6707">
        <f t="shared" si="448"/>
        <v>2.1734894106548099E-5</v>
      </c>
      <c r="AG6707">
        <f t="shared" si="449"/>
        <v>2.3354561696218762E-4</v>
      </c>
    </row>
    <row r="6708" spans="30:33" x14ac:dyDescent="0.2">
      <c r="AD6708">
        <f t="shared" si="447"/>
        <v>6706</v>
      </c>
      <c r="AE6708">
        <f t="shared" si="446"/>
        <v>3.4775830570476973E-8</v>
      </c>
      <c r="AF6708">
        <f t="shared" si="448"/>
        <v>2.170011827597762E-5</v>
      </c>
      <c r="AG6708">
        <f t="shared" si="449"/>
        <v>2.3320671980561858E-4</v>
      </c>
    </row>
    <row r="6709" spans="30:33" x14ac:dyDescent="0.2">
      <c r="AD6709">
        <f t="shared" si="447"/>
        <v>6707</v>
      </c>
      <c r="AE6709">
        <f t="shared" si="446"/>
        <v>3.4720189241564208E-8</v>
      </c>
      <c r="AF6709">
        <f t="shared" si="448"/>
        <v>2.1665398086736054E-5</v>
      </c>
      <c r="AG6709">
        <f t="shared" si="449"/>
        <v>2.3286830924317114E-4</v>
      </c>
    </row>
    <row r="6710" spans="30:33" x14ac:dyDescent="0.2">
      <c r="AD6710">
        <f t="shared" si="447"/>
        <v>6708</v>
      </c>
      <c r="AE6710">
        <f t="shared" si="446"/>
        <v>3.4664636938777702E-8</v>
      </c>
      <c r="AF6710">
        <f t="shared" si="448"/>
        <v>2.1630733449797276E-5</v>
      </c>
      <c r="AG6710">
        <f t="shared" si="449"/>
        <v>2.3253038458532084E-4</v>
      </c>
    </row>
    <row r="6711" spans="30:33" x14ac:dyDescent="0.2">
      <c r="AD6711">
        <f t="shared" si="447"/>
        <v>6709</v>
      </c>
      <c r="AE6711">
        <f t="shared" si="446"/>
        <v>3.4609173519675659E-8</v>
      </c>
      <c r="AF6711">
        <f t="shared" si="448"/>
        <v>2.1596124276277601E-5</v>
      </c>
      <c r="AG6711">
        <f t="shared" si="449"/>
        <v>2.32192945143504E-4</v>
      </c>
    </row>
    <row r="6712" spans="30:33" x14ac:dyDescent="0.2">
      <c r="AD6712">
        <f t="shared" si="447"/>
        <v>6710</v>
      </c>
      <c r="AE6712">
        <f t="shared" si="446"/>
        <v>3.4553798842044176E-8</v>
      </c>
      <c r="AF6712">
        <f t="shared" si="448"/>
        <v>2.1561570477435557E-5</v>
      </c>
      <c r="AG6712">
        <f t="shared" si="449"/>
        <v>2.3185599023011643E-4</v>
      </c>
    </row>
    <row r="6713" spans="30:33" x14ac:dyDescent="0.2">
      <c r="AD6713">
        <f t="shared" si="447"/>
        <v>6711</v>
      </c>
      <c r="AE6713">
        <f t="shared" si="446"/>
        <v>3.4498512763896908E-8</v>
      </c>
      <c r="AF6713">
        <f t="shared" si="448"/>
        <v>2.1527071964671658E-5</v>
      </c>
      <c r="AG6713">
        <f t="shared" si="449"/>
        <v>2.3151951915851215E-4</v>
      </c>
    </row>
    <row r="6714" spans="30:33" x14ac:dyDescent="0.2">
      <c r="AD6714">
        <f t="shared" si="447"/>
        <v>6712</v>
      </c>
      <c r="AE6714">
        <f t="shared" si="446"/>
        <v>3.4443315143474666E-8</v>
      </c>
      <c r="AF6714">
        <f t="shared" si="448"/>
        <v>2.1492628649528183E-5</v>
      </c>
      <c r="AG6714">
        <f t="shared" si="449"/>
        <v>2.3118353124300197E-4</v>
      </c>
    </row>
    <row r="6715" spans="30:33" x14ac:dyDescent="0.2">
      <c r="AD6715">
        <f t="shared" si="447"/>
        <v>6713</v>
      </c>
      <c r="AE6715">
        <f t="shared" si="446"/>
        <v>3.4388205839245107E-8</v>
      </c>
      <c r="AF6715">
        <f t="shared" si="448"/>
        <v>2.1458240443688936E-5</v>
      </c>
      <c r="AG6715">
        <f t="shared" si="449"/>
        <v>2.3084802579885242E-4</v>
      </c>
    </row>
    <row r="6716" spans="30:33" x14ac:dyDescent="0.2">
      <c r="AD6716">
        <f t="shared" si="447"/>
        <v>6714</v>
      </c>
      <c r="AE6716">
        <f t="shared" si="446"/>
        <v>3.4333184709902316E-8</v>
      </c>
      <c r="AF6716">
        <f t="shared" si="448"/>
        <v>2.1423907258979032E-5</v>
      </c>
      <c r="AG6716">
        <f t="shared" si="449"/>
        <v>2.3051300214228416E-4</v>
      </c>
    </row>
    <row r="6717" spans="30:33" x14ac:dyDescent="0.2">
      <c r="AD6717">
        <f t="shared" si="447"/>
        <v>6715</v>
      </c>
      <c r="AE6717">
        <f t="shared" si="446"/>
        <v>3.4278251614366465E-8</v>
      </c>
      <c r="AF6717">
        <f t="shared" si="448"/>
        <v>2.1389629007364666E-5</v>
      </c>
      <c r="AG6717">
        <f t="shared" si="449"/>
        <v>2.3017845959047081E-4</v>
      </c>
    </row>
    <row r="6718" spans="30:33" x14ac:dyDescent="0.2">
      <c r="AD6718">
        <f t="shared" si="447"/>
        <v>6716</v>
      </c>
      <c r="AE6718">
        <f t="shared" si="446"/>
        <v>3.4223406411783478E-8</v>
      </c>
      <c r="AF6718">
        <f t="shared" si="448"/>
        <v>2.135540560095288E-5</v>
      </c>
      <c r="AG6718">
        <f t="shared" si="449"/>
        <v>2.2984439746153785E-4</v>
      </c>
    </row>
    <row r="6719" spans="30:33" x14ac:dyDescent="0.2">
      <c r="AD6719">
        <f t="shared" si="447"/>
        <v>6717</v>
      </c>
      <c r="AE6719">
        <f t="shared" si="446"/>
        <v>3.4168648961524624E-8</v>
      </c>
      <c r="AF6719">
        <f t="shared" si="448"/>
        <v>2.1321236951991355E-5</v>
      </c>
      <c r="AG6719">
        <f t="shared" si="449"/>
        <v>2.2951081507456089E-4</v>
      </c>
    </row>
    <row r="6720" spans="30:33" x14ac:dyDescent="0.2">
      <c r="AD6720">
        <f t="shared" si="447"/>
        <v>6718</v>
      </c>
      <c r="AE6720">
        <f t="shared" si="446"/>
        <v>3.4113979123186185E-8</v>
      </c>
      <c r="AF6720">
        <f t="shared" si="448"/>
        <v>2.1287122972868167E-5</v>
      </c>
      <c r="AG6720">
        <f t="shared" si="449"/>
        <v>2.2917771174956478E-4</v>
      </c>
    </row>
    <row r="6721" spans="30:33" x14ac:dyDescent="0.2">
      <c r="AD6721">
        <f t="shared" si="447"/>
        <v>6719</v>
      </c>
      <c r="AE6721">
        <f t="shared" si="446"/>
        <v>3.405939675658908E-8</v>
      </c>
      <c r="AF6721">
        <f t="shared" si="448"/>
        <v>2.1253063576111577E-5</v>
      </c>
      <c r="AG6721">
        <f t="shared" si="449"/>
        <v>2.2884508680752204E-4</v>
      </c>
    </row>
    <row r="6722" spans="30:33" x14ac:dyDescent="0.2">
      <c r="AD6722">
        <f t="shared" si="447"/>
        <v>6720</v>
      </c>
      <c r="AE6722">
        <f t="shared" si="446"/>
        <v>3.4004901721778536E-8</v>
      </c>
      <c r="AF6722">
        <f t="shared" si="448"/>
        <v>2.1219058674389797E-5</v>
      </c>
      <c r="AG6722">
        <f t="shared" si="449"/>
        <v>2.2851293957035178E-4</v>
      </c>
    </row>
    <row r="6723" spans="30:33" x14ac:dyDescent="0.2">
      <c r="AD6723">
        <f t="shared" si="447"/>
        <v>6721</v>
      </c>
      <c r="AE6723">
        <f t="shared" si="446"/>
        <v>3.3950493879023692E-8</v>
      </c>
      <c r="AF6723">
        <f t="shared" si="448"/>
        <v>2.1185108180510771E-5</v>
      </c>
      <c r="AG6723">
        <f t="shared" si="449"/>
        <v>2.2818126936091824E-4</v>
      </c>
    </row>
    <row r="6724" spans="30:33" x14ac:dyDescent="0.2">
      <c r="AD6724">
        <f t="shared" si="447"/>
        <v>6722</v>
      </c>
      <c r="AE6724">
        <f t="shared" si="446"/>
        <v>3.3896173088817248E-8</v>
      </c>
      <c r="AF6724">
        <f t="shared" si="448"/>
        <v>2.1151212007421955E-5</v>
      </c>
      <c r="AG6724">
        <f t="shared" si="449"/>
        <v>2.2785007550302954E-4</v>
      </c>
    </row>
    <row r="6725" spans="30:33" x14ac:dyDescent="0.2">
      <c r="AD6725">
        <f t="shared" si="447"/>
        <v>6723</v>
      </c>
      <c r="AE6725">
        <f t="shared" si="446"/>
        <v>3.3841939211875144E-8</v>
      </c>
      <c r="AF6725">
        <f t="shared" si="448"/>
        <v>2.1117370068210079E-5</v>
      </c>
      <c r="AG6725">
        <f t="shared" si="449"/>
        <v>2.275193573214366E-4</v>
      </c>
    </row>
    <row r="6726" spans="30:33" x14ac:dyDescent="0.2">
      <c r="AD6726">
        <f t="shared" si="447"/>
        <v>6724</v>
      </c>
      <c r="AE6726">
        <f t="shared" si="446"/>
        <v>3.3787792109136143E-8</v>
      </c>
      <c r="AF6726">
        <f t="shared" si="448"/>
        <v>2.1083582276100943E-5</v>
      </c>
      <c r="AG6726">
        <f t="shared" si="449"/>
        <v>2.2718911414183144E-4</v>
      </c>
    </row>
    <row r="6727" spans="30:33" x14ac:dyDescent="0.2">
      <c r="AD6727">
        <f t="shared" si="447"/>
        <v>6725</v>
      </c>
      <c r="AE6727">
        <f t="shared" si="446"/>
        <v>3.3733731641761527E-8</v>
      </c>
      <c r="AF6727">
        <f t="shared" si="448"/>
        <v>2.1049848544459179E-5</v>
      </c>
      <c r="AG6727">
        <f t="shared" si="449"/>
        <v>2.2685934529084628E-4</v>
      </c>
    </row>
    <row r="6728" spans="30:33" x14ac:dyDescent="0.2">
      <c r="AD6728">
        <f t="shared" si="447"/>
        <v>6726</v>
      </c>
      <c r="AE6728">
        <f t="shared" si="446"/>
        <v>3.3679757671134704E-8</v>
      </c>
      <c r="AF6728">
        <f t="shared" si="448"/>
        <v>2.1016168786788044E-5</v>
      </c>
      <c r="AG6728">
        <f t="shared" si="449"/>
        <v>2.2653005009605202E-4</v>
      </c>
    </row>
    <row r="6729" spans="30:33" x14ac:dyDescent="0.2">
      <c r="AD6729">
        <f t="shared" si="447"/>
        <v>6727</v>
      </c>
      <c r="AE6729">
        <f t="shared" si="446"/>
        <v>3.3625870058860886E-8</v>
      </c>
      <c r="AF6729">
        <f t="shared" si="448"/>
        <v>2.0982542916729182E-5</v>
      </c>
      <c r="AG6729">
        <f t="shared" si="449"/>
        <v>2.2620122788595719E-4</v>
      </c>
    </row>
    <row r="6730" spans="30:33" x14ac:dyDescent="0.2">
      <c r="AD6730">
        <f t="shared" si="447"/>
        <v>6728</v>
      </c>
      <c r="AE6730">
        <f t="shared" si="446"/>
        <v>3.3572068666766707E-8</v>
      </c>
      <c r="AF6730">
        <f t="shared" si="448"/>
        <v>2.0948970848062414E-5</v>
      </c>
      <c r="AG6730">
        <f t="shared" si="449"/>
        <v>2.2587287799000639E-4</v>
      </c>
    </row>
    <row r="6731" spans="30:33" x14ac:dyDescent="0.2">
      <c r="AD6731">
        <f t="shared" si="447"/>
        <v>6729</v>
      </c>
      <c r="AE6731">
        <f t="shared" si="446"/>
        <v>3.351835335689988E-8</v>
      </c>
      <c r="AF6731">
        <f t="shared" si="448"/>
        <v>2.0915452494705512E-5</v>
      </c>
      <c r="AG6731">
        <f t="shared" si="449"/>
        <v>2.255449997385793E-4</v>
      </c>
    </row>
    <row r="6732" spans="30:33" x14ac:dyDescent="0.2">
      <c r="AD6732">
        <f t="shared" si="447"/>
        <v>6730</v>
      </c>
      <c r="AE6732">
        <f t="shared" si="446"/>
        <v>3.3464723991528837E-8</v>
      </c>
      <c r="AF6732">
        <f t="shared" si="448"/>
        <v>2.0881987770713983E-5</v>
      </c>
      <c r="AG6732">
        <f t="shared" si="449"/>
        <v>2.2521759246298906E-4</v>
      </c>
    </row>
    <row r="6733" spans="30:33" x14ac:dyDescent="0.2">
      <c r="AD6733">
        <f t="shared" si="447"/>
        <v>6731</v>
      </c>
      <c r="AE6733">
        <f t="shared" si="446"/>
        <v>3.3411180433142386E-8</v>
      </c>
      <c r="AF6733">
        <f t="shared" si="448"/>
        <v>2.0848576590280839E-5</v>
      </c>
      <c r="AG6733">
        <f t="shared" si="449"/>
        <v>2.248906554954814E-4</v>
      </c>
    </row>
    <row r="6734" spans="30:33" x14ac:dyDescent="0.2">
      <c r="AD6734">
        <f t="shared" si="447"/>
        <v>6732</v>
      </c>
      <c r="AE6734">
        <f t="shared" si="446"/>
        <v>3.3357722544449357E-8</v>
      </c>
      <c r="AF6734">
        <f t="shared" si="448"/>
        <v>2.0815218867736387E-5</v>
      </c>
      <c r="AG6734">
        <f t="shared" si="449"/>
        <v>2.2456418816923306E-4</v>
      </c>
    </row>
    <row r="6735" spans="30:33" x14ac:dyDescent="0.2">
      <c r="AD6735">
        <f t="shared" si="447"/>
        <v>6733</v>
      </c>
      <c r="AE6735">
        <f t="shared" si="446"/>
        <v>3.3304350188378232E-8</v>
      </c>
      <c r="AF6735">
        <f t="shared" si="448"/>
        <v>2.0781914517548007E-5</v>
      </c>
      <c r="AG6735">
        <f t="shared" si="449"/>
        <v>2.2423818981835063E-4</v>
      </c>
    </row>
    <row r="6736" spans="30:33" x14ac:dyDescent="0.2">
      <c r="AD6736">
        <f t="shared" si="447"/>
        <v>6734</v>
      </c>
      <c r="AE6736">
        <f t="shared" si="446"/>
        <v>3.3251063228076824E-8</v>
      </c>
      <c r="AF6736">
        <f t="shared" si="448"/>
        <v>2.074866345431993E-5</v>
      </c>
      <c r="AG6736">
        <f t="shared" si="449"/>
        <v>2.2391265977786932E-4</v>
      </c>
    </row>
    <row r="6737" spans="30:33" x14ac:dyDescent="0.2">
      <c r="AD6737">
        <f t="shared" si="447"/>
        <v>6735</v>
      </c>
      <c r="AE6737">
        <f t="shared" si="446"/>
        <v>3.3197861526911902E-8</v>
      </c>
      <c r="AF6737">
        <f t="shared" si="448"/>
        <v>2.0715465592793016E-5</v>
      </c>
      <c r="AG6737">
        <f t="shared" si="449"/>
        <v>2.2358759738375165E-4</v>
      </c>
    </row>
    <row r="6738" spans="30:33" x14ac:dyDescent="0.2">
      <c r="AD6738">
        <f t="shared" si="447"/>
        <v>6736</v>
      </c>
      <c r="AE6738">
        <f t="shared" si="446"/>
        <v>3.3144744948468843E-8</v>
      </c>
      <c r="AF6738">
        <f t="shared" si="448"/>
        <v>2.0682320847844545E-5</v>
      </c>
      <c r="AG6738">
        <f t="shared" si="449"/>
        <v>2.2326300197288612E-4</v>
      </c>
    </row>
    <row r="6739" spans="30:33" x14ac:dyDescent="0.2">
      <c r="AD6739">
        <f t="shared" si="447"/>
        <v>6737</v>
      </c>
      <c r="AE6739">
        <f t="shared" ref="AE6739:AE6802" si="450">AF6738*$AE$3</f>
        <v>3.3091713356551287E-8</v>
      </c>
      <c r="AF6739">
        <f t="shared" si="448"/>
        <v>2.0649229134487993E-5</v>
      </c>
      <c r="AG6739">
        <f t="shared" si="449"/>
        <v>2.2293887288308601E-4</v>
      </c>
    </row>
    <row r="6740" spans="30:33" x14ac:dyDescent="0.2">
      <c r="AD6740">
        <f t="shared" si="447"/>
        <v>6738</v>
      </c>
      <c r="AE6740">
        <f t="shared" si="450"/>
        <v>3.3038766615180806E-8</v>
      </c>
      <c r="AF6740">
        <f t="shared" si="448"/>
        <v>2.0616190367872813E-5</v>
      </c>
      <c r="AG6740">
        <f t="shared" si="449"/>
        <v>2.2261520945308826E-4</v>
      </c>
    </row>
    <row r="6741" spans="30:33" x14ac:dyDescent="0.2">
      <c r="AD6741">
        <f t="shared" si="447"/>
        <v>6739</v>
      </c>
      <c r="AE6741">
        <f t="shared" si="450"/>
        <v>3.2985904588596516E-8</v>
      </c>
      <c r="AF6741">
        <f t="shared" si="448"/>
        <v>2.0583204463284214E-5</v>
      </c>
      <c r="AG6741">
        <f t="shared" si="449"/>
        <v>2.2229201102255192E-4</v>
      </c>
    </row>
    <row r="6742" spans="30:33" x14ac:dyDescent="0.2">
      <c r="AD6742">
        <f t="shared" si="447"/>
        <v>6740</v>
      </c>
      <c r="AE6742">
        <f t="shared" si="450"/>
        <v>3.293312714125476E-8</v>
      </c>
      <c r="AF6742">
        <f t="shared" si="448"/>
        <v>2.0550271336142958E-5</v>
      </c>
      <c r="AG6742">
        <f t="shared" si="449"/>
        <v>2.2196927693205707E-4</v>
      </c>
    </row>
    <row r="6743" spans="30:33" x14ac:dyDescent="0.2">
      <c r="AD6743">
        <f t="shared" si="447"/>
        <v>6741</v>
      </c>
      <c r="AE6743">
        <f t="shared" si="450"/>
        <v>3.2880434137828745E-8</v>
      </c>
      <c r="AF6743">
        <f t="shared" si="448"/>
        <v>2.0517390902005128E-5</v>
      </c>
      <c r="AG6743">
        <f t="shared" si="449"/>
        <v>2.2164700652310356E-4</v>
      </c>
    </row>
    <row r="6744" spans="30:33" x14ac:dyDescent="0.2">
      <c r="AD6744">
        <f t="shared" si="447"/>
        <v>6742</v>
      </c>
      <c r="AE6744">
        <f t="shared" si="450"/>
        <v>3.2827825443208218E-8</v>
      </c>
      <c r="AF6744">
        <f t="shared" si="448"/>
        <v>2.0484563076561918E-5</v>
      </c>
      <c r="AG6744">
        <f t="shared" si="449"/>
        <v>2.2132519913810981E-4</v>
      </c>
    </row>
    <row r="6745" spans="30:33" x14ac:dyDescent="0.2">
      <c r="AD6745">
        <f t="shared" si="447"/>
        <v>6743</v>
      </c>
      <c r="AE6745">
        <f t="shared" si="450"/>
        <v>3.2775300922499087E-8</v>
      </c>
      <c r="AF6745">
        <f t="shared" si="448"/>
        <v>2.0451787775639417E-5</v>
      </c>
      <c r="AG6745">
        <f t="shared" si="449"/>
        <v>2.2100385412041133E-4</v>
      </c>
    </row>
    <row r="6746" spans="30:33" x14ac:dyDescent="0.2">
      <c r="AD6746">
        <f t="shared" si="447"/>
        <v>6744</v>
      </c>
      <c r="AE6746">
        <f t="shared" si="450"/>
        <v>3.2722860441023086E-8</v>
      </c>
      <c r="AF6746">
        <f t="shared" si="448"/>
        <v>2.0419064915198392E-5</v>
      </c>
      <c r="AG6746">
        <f t="shared" si="449"/>
        <v>2.206829708142597E-4</v>
      </c>
    </row>
    <row r="6747" spans="30:33" x14ac:dyDescent="0.2">
      <c r="AD6747">
        <f t="shared" si="447"/>
        <v>6745</v>
      </c>
      <c r="AE6747">
        <f t="shared" si="450"/>
        <v>3.2670503864317441E-8</v>
      </c>
      <c r="AF6747">
        <f t="shared" si="448"/>
        <v>2.0386394411334072E-5</v>
      </c>
      <c r="AG6747">
        <f t="shared" si="449"/>
        <v>2.2036254856482113E-4</v>
      </c>
    </row>
    <row r="6748" spans="30:33" x14ac:dyDescent="0.2">
      <c r="AD6748">
        <f t="shared" si="447"/>
        <v>6746</v>
      </c>
      <c r="AE6748">
        <f t="shared" si="450"/>
        <v>3.261823105813453E-8</v>
      </c>
      <c r="AF6748">
        <f t="shared" si="448"/>
        <v>2.0353776180275936E-5</v>
      </c>
      <c r="AG6748">
        <f t="shared" si="449"/>
        <v>2.2004258671817555E-4</v>
      </c>
    </row>
    <row r="6749" spans="30:33" x14ac:dyDescent="0.2">
      <c r="AD6749">
        <f t="shared" si="447"/>
        <v>6747</v>
      </c>
      <c r="AE6749">
        <f t="shared" si="450"/>
        <v>3.2566041888441515E-8</v>
      </c>
      <c r="AF6749">
        <f t="shared" si="448"/>
        <v>2.0321210138387493E-5</v>
      </c>
      <c r="AG6749">
        <f t="shared" si="449"/>
        <v>2.197230846213149E-4</v>
      </c>
    </row>
    <row r="6750" spans="30:33" x14ac:dyDescent="0.2">
      <c r="AD6750">
        <f t="shared" si="447"/>
        <v>6748</v>
      </c>
      <c r="AE6750">
        <f t="shared" si="450"/>
        <v>3.2513936221420006E-8</v>
      </c>
      <c r="AF6750">
        <f t="shared" si="448"/>
        <v>2.0288696202166073E-5</v>
      </c>
      <c r="AG6750">
        <f t="shared" si="449"/>
        <v>2.194040416221422E-4</v>
      </c>
    </row>
    <row r="6751" spans="30:33" x14ac:dyDescent="0.2">
      <c r="AD6751">
        <f t="shared" si="447"/>
        <v>6749</v>
      </c>
      <c r="AE6751">
        <f t="shared" si="450"/>
        <v>3.2461913923465731E-8</v>
      </c>
      <c r="AF6751">
        <f t="shared" si="448"/>
        <v>2.0256234288242605E-5</v>
      </c>
      <c r="AG6751">
        <f t="shared" si="449"/>
        <v>2.1908545706947021E-4</v>
      </c>
    </row>
    <row r="6752" spans="30:33" x14ac:dyDescent="0.2">
      <c r="AD6752">
        <f t="shared" si="447"/>
        <v>6750</v>
      </c>
      <c r="AE6752">
        <f t="shared" si="450"/>
        <v>3.2409974861188187E-8</v>
      </c>
      <c r="AF6752">
        <f t="shared" si="448"/>
        <v>2.0223824313381418E-5</v>
      </c>
      <c r="AG6752">
        <f t="shared" si="449"/>
        <v>2.1876733031302026E-4</v>
      </c>
    </row>
    <row r="6753" spans="30:33" x14ac:dyDescent="0.2">
      <c r="AD6753">
        <f t="shared" si="447"/>
        <v>6751</v>
      </c>
      <c r="AE6753">
        <f t="shared" si="450"/>
        <v>3.2358118901410281E-8</v>
      </c>
      <c r="AF6753">
        <f t="shared" si="448"/>
        <v>2.0191466194480006E-5</v>
      </c>
      <c r="AG6753">
        <f t="shared" si="449"/>
        <v>2.184496607034208E-4</v>
      </c>
    </row>
    <row r="6754" spans="30:33" x14ac:dyDescent="0.2">
      <c r="AD6754">
        <f t="shared" si="447"/>
        <v>6752</v>
      </c>
      <c r="AE6754">
        <f t="shared" si="450"/>
        <v>3.2306345911168025E-8</v>
      </c>
      <c r="AF6754">
        <f t="shared" si="448"/>
        <v>2.0159159848568838E-5</v>
      </c>
      <c r="AG6754">
        <f t="shared" si="449"/>
        <v>2.1813244759220649E-4</v>
      </c>
    </row>
    <row r="6755" spans="30:33" x14ac:dyDescent="0.2">
      <c r="AD6755">
        <f t="shared" ref="AD6755:AD6818" si="451">AD6754+1</f>
        <v>6753</v>
      </c>
      <c r="AE6755">
        <f t="shared" si="450"/>
        <v>3.2254655757710152E-8</v>
      </c>
      <c r="AF6755">
        <f t="shared" ref="AF6755:AF6818" si="452">AF6754*$AF$3</f>
        <v>2.0126905192811125E-5</v>
      </c>
      <c r="AG6755">
        <f t="shared" ref="AG6755:AG6818" si="453">AD6755*AE6755</f>
        <v>2.1781569033181667E-4</v>
      </c>
    </row>
    <row r="6756" spans="30:33" x14ac:dyDescent="0.2">
      <c r="AD6756">
        <f t="shared" si="451"/>
        <v>6754</v>
      </c>
      <c r="AE6756">
        <f t="shared" si="450"/>
        <v>3.2203048308497813E-8</v>
      </c>
      <c r="AF6756">
        <f t="shared" si="452"/>
        <v>2.0094702144502626E-5</v>
      </c>
      <c r="AG6756">
        <f t="shared" si="453"/>
        <v>2.1749938827559422E-4</v>
      </c>
    </row>
    <row r="6757" spans="30:33" x14ac:dyDescent="0.2">
      <c r="AD6757">
        <f t="shared" si="451"/>
        <v>6755</v>
      </c>
      <c r="AE6757">
        <f t="shared" si="450"/>
        <v>3.2151523431204217E-8</v>
      </c>
      <c r="AF6757">
        <f t="shared" si="452"/>
        <v>2.0062550621071421E-5</v>
      </c>
      <c r="AG6757">
        <f t="shared" si="453"/>
        <v>2.1718354077778447E-4</v>
      </c>
    </row>
    <row r="6758" spans="30:33" x14ac:dyDescent="0.2">
      <c r="AD6758">
        <f t="shared" si="451"/>
        <v>6756</v>
      </c>
      <c r="AE6758">
        <f t="shared" si="450"/>
        <v>3.2100080993714287E-8</v>
      </c>
      <c r="AF6758">
        <f t="shared" si="452"/>
        <v>2.0030450540077705E-5</v>
      </c>
      <c r="AG6758">
        <f t="shared" si="453"/>
        <v>2.1686814719353373E-4</v>
      </c>
    </row>
    <row r="6759" spans="30:33" x14ac:dyDescent="0.2">
      <c r="AD6759">
        <f t="shared" si="451"/>
        <v>6757</v>
      </c>
      <c r="AE6759">
        <f t="shared" si="450"/>
        <v>3.204872086412434E-8</v>
      </c>
      <c r="AF6759">
        <f t="shared" si="452"/>
        <v>1.9998401819213581E-5</v>
      </c>
      <c r="AG6759">
        <f t="shared" si="453"/>
        <v>2.1655320687888815E-4</v>
      </c>
    </row>
    <row r="6760" spans="30:33" x14ac:dyDescent="0.2">
      <c r="AD6760">
        <f t="shared" si="451"/>
        <v>6758</v>
      </c>
      <c r="AE6760">
        <f t="shared" si="450"/>
        <v>3.1997442910741743E-8</v>
      </c>
      <c r="AF6760">
        <f t="shared" si="452"/>
        <v>1.9966404376302837E-5</v>
      </c>
      <c r="AG6760">
        <f t="shared" si="453"/>
        <v>2.1623871919079269E-4</v>
      </c>
    </row>
    <row r="6761" spans="30:33" x14ac:dyDescent="0.2">
      <c r="AD6761">
        <f t="shared" si="451"/>
        <v>6759</v>
      </c>
      <c r="AE6761">
        <f t="shared" si="450"/>
        <v>3.1946247002084551E-8</v>
      </c>
      <c r="AF6761">
        <f t="shared" si="452"/>
        <v>1.993445812930075E-5</v>
      </c>
      <c r="AG6761">
        <f t="shared" si="453"/>
        <v>2.1592468348708948E-4</v>
      </c>
    </row>
    <row r="6762" spans="30:33" x14ac:dyDescent="0.2">
      <c r="AD6762">
        <f t="shared" si="451"/>
        <v>6760</v>
      </c>
      <c r="AE6762">
        <f t="shared" si="450"/>
        <v>3.1895133006881218E-8</v>
      </c>
      <c r="AF6762">
        <f t="shared" si="452"/>
        <v>1.9902562996293869E-5</v>
      </c>
      <c r="AG6762">
        <f t="shared" si="453"/>
        <v>2.1561109912651702E-4</v>
      </c>
    </row>
    <row r="6763" spans="30:33" x14ac:dyDescent="0.2">
      <c r="AD6763">
        <f t="shared" si="451"/>
        <v>6761</v>
      </c>
      <c r="AE6763">
        <f t="shared" si="450"/>
        <v>3.1844100794070203E-8</v>
      </c>
      <c r="AF6763">
        <f t="shared" si="452"/>
        <v>1.9870718895499798E-5</v>
      </c>
      <c r="AG6763">
        <f t="shared" si="453"/>
        <v>2.1529796546870865E-4</v>
      </c>
    </row>
    <row r="6764" spans="30:33" x14ac:dyDescent="0.2">
      <c r="AD6764">
        <f t="shared" si="451"/>
        <v>6762</v>
      </c>
      <c r="AE6764">
        <f t="shared" si="450"/>
        <v>3.1793150232799694E-8</v>
      </c>
      <c r="AF6764">
        <f t="shared" si="452"/>
        <v>1.9838925745266996E-5</v>
      </c>
      <c r="AG6764">
        <f t="shared" si="453"/>
        <v>2.1498528187419153E-4</v>
      </c>
    </row>
    <row r="6765" spans="30:33" x14ac:dyDescent="0.2">
      <c r="AD6765">
        <f t="shared" si="451"/>
        <v>6763</v>
      </c>
      <c r="AE6765">
        <f t="shared" si="450"/>
        <v>3.1742281192427205E-8</v>
      </c>
      <c r="AF6765">
        <f t="shared" si="452"/>
        <v>1.9807183464074569E-5</v>
      </c>
      <c r="AG6765">
        <f t="shared" si="453"/>
        <v>2.146730477043852E-4</v>
      </c>
    </row>
    <row r="6766" spans="30:33" x14ac:dyDescent="0.2">
      <c r="AD6766">
        <f t="shared" si="451"/>
        <v>6764</v>
      </c>
      <c r="AE6766">
        <f t="shared" si="450"/>
        <v>3.1691493542519326E-8</v>
      </c>
      <c r="AF6766">
        <f t="shared" si="452"/>
        <v>1.9775491970532048E-5</v>
      </c>
      <c r="AG6766">
        <f t="shared" si="453"/>
        <v>2.1436126232160071E-4</v>
      </c>
    </row>
    <row r="6767" spans="30:33" x14ac:dyDescent="0.2">
      <c r="AD6767">
        <f t="shared" si="451"/>
        <v>6765</v>
      </c>
      <c r="AE6767">
        <f t="shared" si="450"/>
        <v>3.1640787152851291E-8</v>
      </c>
      <c r="AF6767">
        <f t="shared" si="452"/>
        <v>1.9743851183379196E-5</v>
      </c>
      <c r="AG6767">
        <f t="shared" si="453"/>
        <v>2.1404992508903899E-4</v>
      </c>
    </row>
    <row r="6768" spans="30:33" x14ac:dyDescent="0.2">
      <c r="AD6768">
        <f t="shared" si="451"/>
        <v>6766</v>
      </c>
      <c r="AE6768">
        <f t="shared" si="450"/>
        <v>3.1590161893406726E-8</v>
      </c>
      <c r="AF6768">
        <f t="shared" si="452"/>
        <v>1.9712261021485788E-5</v>
      </c>
      <c r="AG6768">
        <f t="shared" si="453"/>
        <v>2.1373903537078991E-4</v>
      </c>
    </row>
    <row r="6769" spans="30:33" x14ac:dyDescent="0.2">
      <c r="AD6769">
        <f t="shared" si="451"/>
        <v>6767</v>
      </c>
      <c r="AE6769">
        <f t="shared" si="450"/>
        <v>3.1539617634377276E-8</v>
      </c>
      <c r="AF6769">
        <f t="shared" si="452"/>
        <v>1.9680721403851411E-5</v>
      </c>
      <c r="AG6769">
        <f t="shared" si="453"/>
        <v>2.1342859253183102E-4</v>
      </c>
    </row>
    <row r="6770" spans="30:33" x14ac:dyDescent="0.2">
      <c r="AD6770">
        <f t="shared" si="451"/>
        <v>6768</v>
      </c>
      <c r="AE6770">
        <f t="shared" si="450"/>
        <v>3.1489154246162274E-8</v>
      </c>
      <c r="AF6770">
        <f t="shared" si="452"/>
        <v>1.9649232249605247E-5</v>
      </c>
      <c r="AG6770">
        <f t="shared" si="453"/>
        <v>2.1311859593802626E-4</v>
      </c>
    </row>
    <row r="6771" spans="30:33" x14ac:dyDescent="0.2">
      <c r="AD6771">
        <f t="shared" si="451"/>
        <v>6769</v>
      </c>
      <c r="AE6771">
        <f t="shared" si="450"/>
        <v>3.1438771599368412E-8</v>
      </c>
      <c r="AF6771">
        <f t="shared" si="452"/>
        <v>1.9617793478005877E-5</v>
      </c>
      <c r="AG6771">
        <f t="shared" si="453"/>
        <v>2.1280904495612479E-4</v>
      </c>
    </row>
    <row r="6772" spans="30:33" x14ac:dyDescent="0.2">
      <c r="AD6772">
        <f t="shared" si="451"/>
        <v>6770</v>
      </c>
      <c r="AE6772">
        <f t="shared" si="450"/>
        <v>3.1388469564809421E-8</v>
      </c>
      <c r="AF6772">
        <f t="shared" si="452"/>
        <v>1.9586405008441066E-5</v>
      </c>
      <c r="AG6772">
        <f t="shared" si="453"/>
        <v>2.1249993895375977E-4</v>
      </c>
    </row>
    <row r="6773" spans="30:33" x14ac:dyDescent="0.2">
      <c r="AD6773">
        <f t="shared" si="451"/>
        <v>6771</v>
      </c>
      <c r="AE6773">
        <f t="shared" si="450"/>
        <v>3.1338248013505721E-8</v>
      </c>
      <c r="AF6773">
        <f t="shared" si="452"/>
        <v>1.9555066760427561E-5</v>
      </c>
      <c r="AG6773">
        <f t="shared" si="453"/>
        <v>2.1219127729944724E-4</v>
      </c>
    </row>
    <row r="6774" spans="30:33" x14ac:dyDescent="0.2">
      <c r="AD6774">
        <f t="shared" si="451"/>
        <v>6772</v>
      </c>
      <c r="AE6774">
        <f t="shared" si="450"/>
        <v>3.128810681668411E-8</v>
      </c>
      <c r="AF6774">
        <f t="shared" si="452"/>
        <v>1.9523778653610877E-5</v>
      </c>
      <c r="AG6774">
        <f t="shared" si="453"/>
        <v>2.1188305936258478E-4</v>
      </c>
    </row>
    <row r="6775" spans="30:33" x14ac:dyDescent="0.2">
      <c r="AD6775">
        <f t="shared" si="451"/>
        <v>6773</v>
      </c>
      <c r="AE6775">
        <f t="shared" si="450"/>
        <v>3.1238045845777415E-8</v>
      </c>
      <c r="AF6775">
        <f t="shared" si="452"/>
        <v>1.9492540607765099E-5</v>
      </c>
      <c r="AG6775">
        <f t="shared" si="453"/>
        <v>2.1157528451345043E-4</v>
      </c>
    </row>
    <row r="6776" spans="30:33" x14ac:dyDescent="0.2">
      <c r="AD6776">
        <f t="shared" si="451"/>
        <v>6774</v>
      </c>
      <c r="AE6776">
        <f t="shared" si="450"/>
        <v>3.1188064972424173E-8</v>
      </c>
      <c r="AF6776">
        <f t="shared" si="452"/>
        <v>1.9461352542792673E-5</v>
      </c>
      <c r="AG6776">
        <f t="shared" si="453"/>
        <v>2.1126795212320133E-4</v>
      </c>
    </row>
    <row r="6777" spans="30:33" x14ac:dyDescent="0.2">
      <c r="AD6777">
        <f t="shared" si="451"/>
        <v>6775</v>
      </c>
      <c r="AE6777">
        <f t="shared" si="450"/>
        <v>3.113816406846829E-8</v>
      </c>
      <c r="AF6777">
        <f t="shared" si="452"/>
        <v>1.9430214378724203E-5</v>
      </c>
      <c r="AG6777">
        <f t="shared" si="453"/>
        <v>2.1096106156387267E-4</v>
      </c>
    </row>
    <row r="6778" spans="30:33" x14ac:dyDescent="0.2">
      <c r="AD6778">
        <f t="shared" si="451"/>
        <v>6776</v>
      </c>
      <c r="AE6778">
        <f t="shared" si="450"/>
        <v>3.1088343005958738E-8</v>
      </c>
      <c r="AF6778">
        <f t="shared" si="452"/>
        <v>1.9399126035718244E-5</v>
      </c>
      <c r="AG6778">
        <f t="shared" si="453"/>
        <v>2.1065461220837642E-4</v>
      </c>
    </row>
    <row r="6779" spans="30:33" x14ac:dyDescent="0.2">
      <c r="AD6779">
        <f t="shared" si="451"/>
        <v>6777</v>
      </c>
      <c r="AE6779">
        <f t="shared" si="450"/>
        <v>3.1038601657149203E-8</v>
      </c>
      <c r="AF6779">
        <f t="shared" si="452"/>
        <v>1.9368087434061095E-5</v>
      </c>
      <c r="AG6779">
        <f t="shared" si="453"/>
        <v>2.1034860343050016E-4</v>
      </c>
    </row>
    <row r="6780" spans="30:33" x14ac:dyDescent="0.2">
      <c r="AD6780">
        <f t="shared" si="451"/>
        <v>6778</v>
      </c>
      <c r="AE6780">
        <f t="shared" si="450"/>
        <v>3.0988939894497766E-8</v>
      </c>
      <c r="AF6780">
        <f t="shared" si="452"/>
        <v>1.9337098494166597E-5</v>
      </c>
      <c r="AG6780">
        <f t="shared" si="453"/>
        <v>2.1004303460490586E-4</v>
      </c>
    </row>
    <row r="6781" spans="30:33" x14ac:dyDescent="0.2">
      <c r="AD6781">
        <f t="shared" si="451"/>
        <v>6779</v>
      </c>
      <c r="AE6781">
        <f t="shared" si="450"/>
        <v>3.0939357590666569E-8</v>
      </c>
      <c r="AF6781">
        <f t="shared" si="452"/>
        <v>1.9306159136575931E-5</v>
      </c>
      <c r="AG6781">
        <f t="shared" si="453"/>
        <v>2.0973790510712866E-4</v>
      </c>
    </row>
    <row r="6782" spans="30:33" x14ac:dyDescent="0.2">
      <c r="AD6782">
        <f t="shared" si="451"/>
        <v>6780</v>
      </c>
      <c r="AE6782">
        <f t="shared" si="450"/>
        <v>3.0889854618521504E-8</v>
      </c>
      <c r="AF6782">
        <f t="shared" si="452"/>
        <v>1.9275269281957407E-5</v>
      </c>
      <c r="AG6782">
        <f t="shared" si="453"/>
        <v>2.0943321431357581E-4</v>
      </c>
    </row>
    <row r="6783" spans="30:33" x14ac:dyDescent="0.2">
      <c r="AD6783">
        <f t="shared" si="451"/>
        <v>6781</v>
      </c>
      <c r="AE6783">
        <f t="shared" si="450"/>
        <v>3.0840430851131867E-8</v>
      </c>
      <c r="AF6783">
        <f t="shared" si="452"/>
        <v>1.9244428851106273E-5</v>
      </c>
      <c r="AG6783">
        <f t="shared" si="453"/>
        <v>2.0912896160152518E-4</v>
      </c>
    </row>
    <row r="6784" spans="30:33" x14ac:dyDescent="0.2">
      <c r="AD6784">
        <f t="shared" si="451"/>
        <v>6782</v>
      </c>
      <c r="AE6784">
        <f t="shared" si="450"/>
        <v>3.0791086161770053E-8</v>
      </c>
      <c r="AF6784">
        <f t="shared" si="452"/>
        <v>1.9213637764944501E-5</v>
      </c>
      <c r="AG6784">
        <f t="shared" si="453"/>
        <v>2.0882514634912449E-4</v>
      </c>
    </row>
    <row r="6785" spans="30:33" x14ac:dyDescent="0.2">
      <c r="AD6785">
        <f t="shared" si="451"/>
        <v>6783</v>
      </c>
      <c r="AE6785">
        <f t="shared" si="450"/>
        <v>3.0741820423911218E-8</v>
      </c>
      <c r="AF6785">
        <f t="shared" si="452"/>
        <v>1.918289594452059E-5</v>
      </c>
      <c r="AG6785">
        <f t="shared" si="453"/>
        <v>2.0852176793538979E-4</v>
      </c>
    </row>
    <row r="6786" spans="30:33" x14ac:dyDescent="0.2">
      <c r="AD6786">
        <f t="shared" si="451"/>
        <v>6784</v>
      </c>
      <c r="AE6786">
        <f t="shared" si="450"/>
        <v>3.0692633511232957E-8</v>
      </c>
      <c r="AF6786">
        <f t="shared" si="452"/>
        <v>1.9152203311009357E-5</v>
      </c>
      <c r="AG6786">
        <f t="shared" si="453"/>
        <v>2.0821882574020438E-4</v>
      </c>
    </row>
    <row r="6787" spans="30:33" x14ac:dyDescent="0.2">
      <c r="AD6787">
        <f t="shared" si="451"/>
        <v>6785</v>
      </c>
      <c r="AE6787">
        <f t="shared" si="450"/>
        <v>3.0643525297614982E-8</v>
      </c>
      <c r="AF6787">
        <f t="shared" si="452"/>
        <v>1.9121559785711741E-5</v>
      </c>
      <c r="AG6787">
        <f t="shared" si="453"/>
        <v>2.0791631914431766E-4</v>
      </c>
    </row>
    <row r="6788" spans="30:33" x14ac:dyDescent="0.2">
      <c r="AD6788">
        <f t="shared" si="451"/>
        <v>6786</v>
      </c>
      <c r="AE6788">
        <f t="shared" si="450"/>
        <v>3.05944956571388E-8</v>
      </c>
      <c r="AF6788">
        <f t="shared" si="452"/>
        <v>1.90909652900546E-5</v>
      </c>
      <c r="AG6788">
        <f t="shared" si="453"/>
        <v>2.076142475293439E-4</v>
      </c>
    </row>
    <row r="6789" spans="30:33" x14ac:dyDescent="0.2">
      <c r="AD6789">
        <f t="shared" si="451"/>
        <v>6787</v>
      </c>
      <c r="AE6789">
        <f t="shared" si="450"/>
        <v>3.0545544464087374E-8</v>
      </c>
      <c r="AF6789">
        <f t="shared" si="452"/>
        <v>1.9060419745590513E-5</v>
      </c>
      <c r="AG6789">
        <f t="shared" si="453"/>
        <v>2.0731261027776102E-4</v>
      </c>
    </row>
    <row r="6790" spans="30:33" x14ac:dyDescent="0.2">
      <c r="AD6790">
        <f t="shared" si="451"/>
        <v>6788</v>
      </c>
      <c r="AE6790">
        <f t="shared" si="450"/>
        <v>3.0496671592944837E-8</v>
      </c>
      <c r="AF6790">
        <f t="shared" si="452"/>
        <v>1.9029923073997566E-5</v>
      </c>
      <c r="AG6790">
        <f t="shared" si="453"/>
        <v>2.0701140677290955E-4</v>
      </c>
    </row>
    <row r="6791" spans="30:33" x14ac:dyDescent="0.2">
      <c r="AD6791">
        <f t="shared" si="451"/>
        <v>6789</v>
      </c>
      <c r="AE6791">
        <f t="shared" si="450"/>
        <v>3.0447876918396118E-8</v>
      </c>
      <c r="AF6791">
        <f t="shared" si="452"/>
        <v>1.8999475197079168E-5</v>
      </c>
      <c r="AG6791">
        <f t="shared" si="453"/>
        <v>2.0671063639899124E-4</v>
      </c>
    </row>
    <row r="6792" spans="30:33" x14ac:dyDescent="0.2">
      <c r="AD6792">
        <f t="shared" si="451"/>
        <v>6790</v>
      </c>
      <c r="AE6792">
        <f t="shared" si="450"/>
        <v>3.039916031532668E-8</v>
      </c>
      <c r="AF6792">
        <f t="shared" si="452"/>
        <v>1.8969076036763841E-5</v>
      </c>
      <c r="AG6792">
        <f t="shared" si="453"/>
        <v>2.0641029854106817E-4</v>
      </c>
    </row>
    <row r="6793" spans="30:33" x14ac:dyDescent="0.2">
      <c r="AD6793">
        <f t="shared" si="451"/>
        <v>6791</v>
      </c>
      <c r="AE6793">
        <f t="shared" si="450"/>
        <v>3.0350521658822161E-8</v>
      </c>
      <c r="AF6793">
        <f t="shared" si="452"/>
        <v>1.8938725515105018E-5</v>
      </c>
      <c r="AG6793">
        <f t="shared" si="453"/>
        <v>2.0611039258506129E-4</v>
      </c>
    </row>
    <row r="6794" spans="30:33" x14ac:dyDescent="0.2">
      <c r="AD6794">
        <f t="shared" si="451"/>
        <v>6792</v>
      </c>
      <c r="AE6794">
        <f t="shared" si="450"/>
        <v>3.0301960824168043E-8</v>
      </c>
      <c r="AF6794">
        <f t="shared" si="452"/>
        <v>1.890842355428085E-5</v>
      </c>
      <c r="AG6794">
        <f t="shared" si="453"/>
        <v>2.0581091791774936E-4</v>
      </c>
    </row>
    <row r="6795" spans="30:33" x14ac:dyDescent="0.2">
      <c r="AD6795">
        <f t="shared" si="451"/>
        <v>6793</v>
      </c>
      <c r="AE6795">
        <f t="shared" si="450"/>
        <v>3.0253477686849372E-8</v>
      </c>
      <c r="AF6795">
        <f t="shared" si="452"/>
        <v>1.8878170076594001E-5</v>
      </c>
      <c r="AG6795">
        <f t="shared" si="453"/>
        <v>2.0551187392676778E-4</v>
      </c>
    </row>
    <row r="6796" spans="30:33" x14ac:dyDescent="0.2">
      <c r="AD6796">
        <f t="shared" si="451"/>
        <v>6794</v>
      </c>
      <c r="AE6796">
        <f t="shared" si="450"/>
        <v>3.0205072122550416E-8</v>
      </c>
      <c r="AF6796">
        <f t="shared" si="452"/>
        <v>1.884796500447145E-5</v>
      </c>
      <c r="AG6796">
        <f t="shared" si="453"/>
        <v>2.0521326000060751E-4</v>
      </c>
    </row>
    <row r="6797" spans="30:33" x14ac:dyDescent="0.2">
      <c r="AD6797">
        <f t="shared" si="451"/>
        <v>6795</v>
      </c>
      <c r="AE6797">
        <f t="shared" si="450"/>
        <v>3.0156744007154333E-8</v>
      </c>
      <c r="AF6797">
        <f t="shared" si="452"/>
        <v>1.8817808260464295E-5</v>
      </c>
      <c r="AG6797">
        <f t="shared" si="453"/>
        <v>2.0491507552861368E-4</v>
      </c>
    </row>
    <row r="6798" spans="30:33" x14ac:dyDescent="0.2">
      <c r="AD6798">
        <f t="shared" si="451"/>
        <v>6796</v>
      </c>
      <c r="AE6798">
        <f t="shared" si="450"/>
        <v>3.0108493216742882E-8</v>
      </c>
      <c r="AF6798">
        <f t="shared" si="452"/>
        <v>1.878769976724755E-5</v>
      </c>
      <c r="AG6798">
        <f t="shared" si="453"/>
        <v>2.0461731990098462E-4</v>
      </c>
    </row>
    <row r="6799" spans="30:33" x14ac:dyDescent="0.2">
      <c r="AD6799">
        <f t="shared" si="451"/>
        <v>6797</v>
      </c>
      <c r="AE6799">
        <f t="shared" si="450"/>
        <v>3.006031962759609E-8</v>
      </c>
      <c r="AF6799">
        <f t="shared" si="452"/>
        <v>1.8757639447619953E-5</v>
      </c>
      <c r="AG6799">
        <f t="shared" si="453"/>
        <v>2.0431999250877062E-4</v>
      </c>
    </row>
    <row r="6800" spans="30:33" x14ac:dyDescent="0.2">
      <c r="AD6800">
        <f t="shared" si="451"/>
        <v>6798</v>
      </c>
      <c r="AE6800">
        <f t="shared" si="450"/>
        <v>3.0012223116191936E-8</v>
      </c>
      <c r="AF6800">
        <f t="shared" si="452"/>
        <v>1.8727627224503759E-5</v>
      </c>
      <c r="AG6800">
        <f t="shared" si="453"/>
        <v>2.0402309274387278E-4</v>
      </c>
    </row>
    <row r="6801" spans="30:33" x14ac:dyDescent="0.2">
      <c r="AD6801">
        <f t="shared" si="451"/>
        <v>6799</v>
      </c>
      <c r="AE6801">
        <f t="shared" si="450"/>
        <v>2.9964203559206028E-8</v>
      </c>
      <c r="AF6801">
        <f t="shared" si="452"/>
        <v>1.8697663020944551E-5</v>
      </c>
      <c r="AG6801">
        <f t="shared" si="453"/>
        <v>2.0372661999904179E-4</v>
      </c>
    </row>
    <row r="6802" spans="30:33" x14ac:dyDescent="0.2">
      <c r="AD6802">
        <f t="shared" si="451"/>
        <v>6800</v>
      </c>
      <c r="AE6802">
        <f t="shared" si="450"/>
        <v>2.9916260833511295E-8</v>
      </c>
      <c r="AF6802">
        <f t="shared" si="452"/>
        <v>1.8667746760111039E-5</v>
      </c>
      <c r="AG6802">
        <f t="shared" si="453"/>
        <v>2.0343057366787682E-4</v>
      </c>
    </row>
    <row r="6803" spans="30:33" x14ac:dyDescent="0.2">
      <c r="AD6803">
        <f t="shared" si="451"/>
        <v>6801</v>
      </c>
      <c r="AE6803">
        <f t="shared" ref="AE6803:AE6866" si="454">AF6802*$AE$3</f>
        <v>2.9868394816177674E-8</v>
      </c>
      <c r="AF6803">
        <f t="shared" si="452"/>
        <v>1.8637878365294861E-5</v>
      </c>
      <c r="AG6803">
        <f t="shared" si="453"/>
        <v>2.0313495314482435E-4</v>
      </c>
    </row>
    <row r="6804" spans="30:33" x14ac:dyDescent="0.2">
      <c r="AD6804">
        <f t="shared" si="451"/>
        <v>6802</v>
      </c>
      <c r="AE6804">
        <f t="shared" si="454"/>
        <v>2.9820605384471791E-8</v>
      </c>
      <c r="AF6804">
        <f t="shared" si="452"/>
        <v>1.8608057759910389E-5</v>
      </c>
      <c r="AG6804">
        <f t="shared" si="453"/>
        <v>2.0283975782517711E-4</v>
      </c>
    </row>
    <row r="6805" spans="30:33" x14ac:dyDescent="0.2">
      <c r="AD6805">
        <f t="shared" si="451"/>
        <v>6803</v>
      </c>
      <c r="AE6805">
        <f t="shared" si="454"/>
        <v>2.9772892415856636E-8</v>
      </c>
      <c r="AF6805">
        <f t="shared" si="452"/>
        <v>1.857828486749453E-5</v>
      </c>
      <c r="AG6805">
        <f t="shared" si="453"/>
        <v>2.0254498710507268E-4</v>
      </c>
    </row>
    <row r="6806" spans="30:33" x14ac:dyDescent="0.2">
      <c r="AD6806">
        <f t="shared" si="451"/>
        <v>6804</v>
      </c>
      <c r="AE6806">
        <f t="shared" si="454"/>
        <v>2.9725255787991262E-8</v>
      </c>
      <c r="AF6806">
        <f t="shared" si="452"/>
        <v>1.8548559611706539E-5</v>
      </c>
      <c r="AG6806">
        <f t="shared" si="453"/>
        <v>2.0225064038149255E-4</v>
      </c>
    </row>
    <row r="6807" spans="30:33" x14ac:dyDescent="0.2">
      <c r="AD6807">
        <f t="shared" si="451"/>
        <v>6805</v>
      </c>
      <c r="AE6807">
        <f t="shared" si="454"/>
        <v>2.9677695378730475E-8</v>
      </c>
      <c r="AF6807">
        <f t="shared" si="452"/>
        <v>1.8518881916327806E-5</v>
      </c>
      <c r="AG6807">
        <f t="shared" si="453"/>
        <v>2.0195671705226087E-4</v>
      </c>
    </row>
    <row r="6808" spans="30:33" x14ac:dyDescent="0.2">
      <c r="AD6808">
        <f t="shared" si="451"/>
        <v>6806</v>
      </c>
      <c r="AE6808">
        <f t="shared" si="454"/>
        <v>2.9630211066124503E-8</v>
      </c>
      <c r="AF6808">
        <f t="shared" si="452"/>
        <v>1.848925170526168E-5</v>
      </c>
      <c r="AG6808">
        <f t="shared" si="453"/>
        <v>2.0166321651604336E-4</v>
      </c>
    </row>
    <row r="6809" spans="30:33" x14ac:dyDescent="0.2">
      <c r="AD6809">
        <f t="shared" si="451"/>
        <v>6807</v>
      </c>
      <c r="AE6809">
        <f t="shared" si="454"/>
        <v>2.9582802728418702E-8</v>
      </c>
      <c r="AF6809">
        <f t="shared" si="452"/>
        <v>1.8459668902533261E-5</v>
      </c>
      <c r="AG6809">
        <f t="shared" si="453"/>
        <v>2.013701381723461E-4</v>
      </c>
    </row>
    <row r="6810" spans="30:33" x14ac:dyDescent="0.2">
      <c r="AD6810">
        <f t="shared" si="451"/>
        <v>6808</v>
      </c>
      <c r="AE6810">
        <f t="shared" si="454"/>
        <v>2.9535470244053231E-8</v>
      </c>
      <c r="AF6810">
        <f t="shared" si="452"/>
        <v>1.8430133432289206E-5</v>
      </c>
      <c r="AG6810">
        <f t="shared" si="453"/>
        <v>2.0107748142151439E-4</v>
      </c>
    </row>
    <row r="6811" spans="30:33" x14ac:dyDescent="0.2">
      <c r="AD6811">
        <f t="shared" si="451"/>
        <v>6809</v>
      </c>
      <c r="AE6811">
        <f t="shared" si="454"/>
        <v>2.9488213491662743E-8</v>
      </c>
      <c r="AF6811">
        <f t="shared" si="452"/>
        <v>1.8400645218797542E-5</v>
      </c>
      <c r="AG6811">
        <f t="shared" si="453"/>
        <v>2.0078524566473162E-4</v>
      </c>
    </row>
    <row r="6812" spans="30:33" x14ac:dyDescent="0.2">
      <c r="AD6812">
        <f t="shared" si="451"/>
        <v>6810</v>
      </c>
      <c r="AE6812">
        <f t="shared" si="454"/>
        <v>2.9441032350076082E-8</v>
      </c>
      <c r="AF6812">
        <f t="shared" si="452"/>
        <v>1.8371204186447465E-5</v>
      </c>
      <c r="AG6812">
        <f t="shared" si="453"/>
        <v>2.0049343030401813E-4</v>
      </c>
    </row>
    <row r="6813" spans="30:33" x14ac:dyDescent="0.2">
      <c r="AD6813">
        <f t="shared" si="451"/>
        <v>6811</v>
      </c>
      <c r="AE6813">
        <f t="shared" si="454"/>
        <v>2.9393926698315956E-8</v>
      </c>
      <c r="AF6813">
        <f t="shared" si="452"/>
        <v>1.8341810259749147E-5</v>
      </c>
      <c r="AG6813">
        <f t="shared" si="453"/>
        <v>2.0020203474222997E-4</v>
      </c>
    </row>
    <row r="6814" spans="30:33" x14ac:dyDescent="0.2">
      <c r="AD6814">
        <f t="shared" si="451"/>
        <v>6812</v>
      </c>
      <c r="AE6814">
        <f t="shared" si="454"/>
        <v>2.9346896415598649E-8</v>
      </c>
      <c r="AF6814">
        <f t="shared" si="452"/>
        <v>1.8312463363333546E-5</v>
      </c>
      <c r="AG6814">
        <f t="shared" si="453"/>
        <v>1.9991105838305801E-4</v>
      </c>
    </row>
    <row r="6815" spans="30:33" x14ac:dyDescent="0.2">
      <c r="AD6815">
        <f t="shared" si="451"/>
        <v>6813</v>
      </c>
      <c r="AE6815">
        <f t="shared" si="454"/>
        <v>2.9299941381333686E-8</v>
      </c>
      <c r="AF6815">
        <f t="shared" si="452"/>
        <v>1.8283163421952211E-5</v>
      </c>
      <c r="AG6815">
        <f t="shared" si="453"/>
        <v>1.996205006310264E-4</v>
      </c>
    </row>
    <row r="6816" spans="30:33" x14ac:dyDescent="0.2">
      <c r="AD6816">
        <f t="shared" si="451"/>
        <v>6814</v>
      </c>
      <c r="AE6816">
        <f t="shared" si="454"/>
        <v>2.9253061475123551E-8</v>
      </c>
      <c r="AF6816">
        <f t="shared" si="452"/>
        <v>1.8253910360477086E-5</v>
      </c>
      <c r="AG6816">
        <f t="shared" si="453"/>
        <v>1.9933036089149188E-4</v>
      </c>
    </row>
    <row r="6817" spans="30:33" x14ac:dyDescent="0.2">
      <c r="AD6817">
        <f t="shared" si="451"/>
        <v>6815</v>
      </c>
      <c r="AE6817">
        <f t="shared" si="454"/>
        <v>2.9206256576763351E-8</v>
      </c>
      <c r="AF6817">
        <f t="shared" si="452"/>
        <v>1.822470410390032E-5</v>
      </c>
      <c r="AG6817">
        <f t="shared" si="453"/>
        <v>1.9904063857064224E-4</v>
      </c>
    </row>
    <row r="6818" spans="30:33" x14ac:dyDescent="0.2">
      <c r="AD6818">
        <f t="shared" si="451"/>
        <v>6816</v>
      </c>
      <c r="AE6818">
        <f t="shared" si="454"/>
        <v>2.9159526566240525E-8</v>
      </c>
      <c r="AF6818">
        <f t="shared" si="452"/>
        <v>1.8195544577334078E-5</v>
      </c>
      <c r="AG6818">
        <f t="shared" si="453"/>
        <v>1.9875133307549543E-4</v>
      </c>
    </row>
    <row r="6819" spans="30:33" x14ac:dyDescent="0.2">
      <c r="AD6819">
        <f t="shared" ref="AD6819:AD6882" si="455">AD6818+1</f>
        <v>6817</v>
      </c>
      <c r="AE6819">
        <f t="shared" si="454"/>
        <v>2.9112871323734539E-8</v>
      </c>
      <c r="AF6819">
        <f t="shared" ref="AF6819:AF6882" si="456">AF6818*$AF$3</f>
        <v>1.8166431706010341E-5</v>
      </c>
      <c r="AG6819">
        <f t="shared" ref="AG6819:AG6882" si="457">AD6819*AE6819</f>
        <v>1.9846244381389836E-4</v>
      </c>
    </row>
    <row r="6820" spans="30:33" x14ac:dyDescent="0.2">
      <c r="AD6820">
        <f t="shared" si="455"/>
        <v>6818</v>
      </c>
      <c r="AE6820">
        <f t="shared" si="454"/>
        <v>2.9066290729616559E-8</v>
      </c>
      <c r="AF6820">
        <f t="shared" si="456"/>
        <v>1.8137365415280723E-5</v>
      </c>
      <c r="AG6820">
        <f t="shared" si="457"/>
        <v>1.9817397019452569E-4</v>
      </c>
    </row>
    <row r="6821" spans="30:33" x14ac:dyDescent="0.2">
      <c r="AD6821">
        <f t="shared" si="455"/>
        <v>6819</v>
      </c>
      <c r="AE6821">
        <f t="shared" si="454"/>
        <v>2.9019784664449171E-8</v>
      </c>
      <c r="AF6821">
        <f t="shared" si="456"/>
        <v>1.8108345630616274E-5</v>
      </c>
      <c r="AG6821">
        <f t="shared" si="457"/>
        <v>1.9788591162687891E-4</v>
      </c>
    </row>
    <row r="6822" spans="30:33" x14ac:dyDescent="0.2">
      <c r="AD6822">
        <f t="shared" si="455"/>
        <v>6820</v>
      </c>
      <c r="AE6822">
        <f t="shared" si="454"/>
        <v>2.8973353008986051E-8</v>
      </c>
      <c r="AF6822">
        <f t="shared" si="456"/>
        <v>1.8079372277607288E-5</v>
      </c>
      <c r="AG6822">
        <f t="shared" si="457"/>
        <v>1.9759826752128486E-4</v>
      </c>
    </row>
    <row r="6823" spans="30:33" x14ac:dyDescent="0.2">
      <c r="AD6823">
        <f t="shared" si="455"/>
        <v>6821</v>
      </c>
      <c r="AE6823">
        <f t="shared" si="454"/>
        <v>2.8926995644171673E-8</v>
      </c>
      <c r="AF6823">
        <f t="shared" si="456"/>
        <v>1.8050445281963115E-5</v>
      </c>
      <c r="AG6823">
        <f t="shared" si="457"/>
        <v>1.9731103728889499E-4</v>
      </c>
    </row>
    <row r="6824" spans="30:33" x14ac:dyDescent="0.2">
      <c r="AD6824">
        <f t="shared" si="455"/>
        <v>6822</v>
      </c>
      <c r="AE6824">
        <f t="shared" si="454"/>
        <v>2.8880712451140997E-8</v>
      </c>
      <c r="AF6824">
        <f t="shared" si="456"/>
        <v>1.8021564569511972E-5</v>
      </c>
      <c r="AG6824">
        <f t="shared" si="457"/>
        <v>1.9702422034168388E-4</v>
      </c>
    </row>
    <row r="6825" spans="30:33" x14ac:dyDescent="0.2">
      <c r="AD6825">
        <f t="shared" si="455"/>
        <v>6823</v>
      </c>
      <c r="AE6825">
        <f t="shared" si="454"/>
        <v>2.8834503311219168E-8</v>
      </c>
      <c r="AF6825">
        <f t="shared" si="456"/>
        <v>1.7992730066200751E-5</v>
      </c>
      <c r="AG6825">
        <f t="shared" si="457"/>
        <v>1.9673781609244839E-4</v>
      </c>
    </row>
    <row r="6826" spans="30:33" x14ac:dyDescent="0.2">
      <c r="AD6826">
        <f t="shared" si="455"/>
        <v>6824</v>
      </c>
      <c r="AE6826">
        <f t="shared" si="454"/>
        <v>2.8788368105921216E-8</v>
      </c>
      <c r="AF6826">
        <f t="shared" si="456"/>
        <v>1.7963941698094829E-5</v>
      </c>
      <c r="AG6826">
        <f t="shared" si="457"/>
        <v>1.9645182395480637E-4</v>
      </c>
    </row>
    <row r="6827" spans="30:33" x14ac:dyDescent="0.2">
      <c r="AD6827">
        <f t="shared" si="455"/>
        <v>6825</v>
      </c>
      <c r="AE6827">
        <f t="shared" si="454"/>
        <v>2.874230671695174E-8</v>
      </c>
      <c r="AF6827">
        <f t="shared" si="456"/>
        <v>1.7935199391377876E-5</v>
      </c>
      <c r="AG6827">
        <f t="shared" si="457"/>
        <v>1.9616624334319562E-4</v>
      </c>
    </row>
    <row r="6828" spans="30:33" x14ac:dyDescent="0.2">
      <c r="AD6828">
        <f t="shared" si="455"/>
        <v>6826</v>
      </c>
      <c r="AE6828">
        <f t="shared" si="454"/>
        <v>2.8696319026204615E-8</v>
      </c>
      <c r="AF6828">
        <f t="shared" si="456"/>
        <v>1.7906503072351671E-5</v>
      </c>
      <c r="AG6828">
        <f t="shared" si="457"/>
        <v>1.958810736728727E-4</v>
      </c>
    </row>
    <row r="6829" spans="30:33" x14ac:dyDescent="0.2">
      <c r="AD6829">
        <f t="shared" si="455"/>
        <v>6827</v>
      </c>
      <c r="AE6829">
        <f t="shared" si="454"/>
        <v>2.8650404915762688E-8</v>
      </c>
      <c r="AF6829">
        <f t="shared" si="456"/>
        <v>1.7877852667435907E-5</v>
      </c>
      <c r="AG6829">
        <f t="shared" si="457"/>
        <v>1.9559631435991186E-4</v>
      </c>
    </row>
    <row r="6830" spans="30:33" x14ac:dyDescent="0.2">
      <c r="AD6830">
        <f t="shared" si="455"/>
        <v>6828</v>
      </c>
      <c r="AE6830">
        <f t="shared" si="454"/>
        <v>2.8604564267897463E-8</v>
      </c>
      <c r="AF6830">
        <f t="shared" si="456"/>
        <v>1.784924810316801E-5</v>
      </c>
      <c r="AG6830">
        <f t="shared" si="457"/>
        <v>1.9531196482120387E-4</v>
      </c>
    </row>
    <row r="6831" spans="30:33" x14ac:dyDescent="0.2">
      <c r="AD6831">
        <f t="shared" si="455"/>
        <v>6829</v>
      </c>
      <c r="AE6831">
        <f t="shared" si="454"/>
        <v>2.8558796965068827E-8</v>
      </c>
      <c r="AF6831">
        <f t="shared" si="456"/>
        <v>1.7820689306202939E-5</v>
      </c>
      <c r="AG6831">
        <f t="shared" si="457"/>
        <v>1.9502802447445502E-4</v>
      </c>
    </row>
    <row r="6832" spans="30:33" x14ac:dyDescent="0.2">
      <c r="AD6832">
        <f t="shared" si="455"/>
        <v>6830</v>
      </c>
      <c r="AE6832">
        <f t="shared" si="454"/>
        <v>2.8513102889924715E-8</v>
      </c>
      <c r="AF6832">
        <f t="shared" si="456"/>
        <v>1.7792176203313013E-5</v>
      </c>
      <c r="AG6832">
        <f t="shared" si="457"/>
        <v>1.9474449273818582E-4</v>
      </c>
    </row>
    <row r="6833" spans="30:33" x14ac:dyDescent="0.2">
      <c r="AD6833">
        <f t="shared" si="455"/>
        <v>6831</v>
      </c>
      <c r="AE6833">
        <f t="shared" si="454"/>
        <v>2.8467481925300834E-8</v>
      </c>
      <c r="AF6833">
        <f t="shared" si="456"/>
        <v>1.7763708721387711E-5</v>
      </c>
      <c r="AG6833">
        <f t="shared" si="457"/>
        <v>1.9446136903173E-4</v>
      </c>
    </row>
    <row r="6834" spans="30:33" x14ac:dyDescent="0.2">
      <c r="AD6834">
        <f t="shared" si="455"/>
        <v>6832</v>
      </c>
      <c r="AE6834">
        <f t="shared" si="454"/>
        <v>2.8421933954220351E-8</v>
      </c>
      <c r="AF6834">
        <f t="shared" si="456"/>
        <v>1.7735286787433491E-5</v>
      </c>
      <c r="AG6834">
        <f t="shared" si="457"/>
        <v>1.9417865277523343E-4</v>
      </c>
    </row>
    <row r="6835" spans="30:33" x14ac:dyDescent="0.2">
      <c r="AD6835">
        <f t="shared" si="455"/>
        <v>6833</v>
      </c>
      <c r="AE6835">
        <f t="shared" si="454"/>
        <v>2.83764588598936E-8</v>
      </c>
      <c r="AF6835">
        <f t="shared" si="456"/>
        <v>1.7706910328573596E-5</v>
      </c>
      <c r="AG6835">
        <f t="shared" si="457"/>
        <v>1.9389634338965296E-4</v>
      </c>
    </row>
    <row r="6836" spans="30:33" x14ac:dyDescent="0.2">
      <c r="AD6836">
        <f t="shared" si="455"/>
        <v>6834</v>
      </c>
      <c r="AE6836">
        <f t="shared" si="454"/>
        <v>2.8331056525717767E-8</v>
      </c>
      <c r="AF6836">
        <f t="shared" si="456"/>
        <v>1.7678579272047877E-5</v>
      </c>
      <c r="AG6836">
        <f t="shared" si="457"/>
        <v>1.9361444029675521E-4</v>
      </c>
    </row>
    <row r="6837" spans="30:33" x14ac:dyDescent="0.2">
      <c r="AD6837">
        <f t="shared" si="455"/>
        <v>6835</v>
      </c>
      <c r="AE6837">
        <f t="shared" si="454"/>
        <v>2.8285726835276614E-8</v>
      </c>
      <c r="AF6837">
        <f t="shared" si="456"/>
        <v>1.7650293545212598E-5</v>
      </c>
      <c r="AG6837">
        <f t="shared" si="457"/>
        <v>1.9333294291911567E-4</v>
      </c>
    </row>
    <row r="6838" spans="30:33" x14ac:dyDescent="0.2">
      <c r="AD6838">
        <f t="shared" si="455"/>
        <v>6836</v>
      </c>
      <c r="AE6838">
        <f t="shared" si="454"/>
        <v>2.8240469672340168E-8</v>
      </c>
      <c r="AF6838">
        <f t="shared" si="456"/>
        <v>1.7622053075540258E-5</v>
      </c>
      <c r="AG6838">
        <f t="shared" si="457"/>
        <v>1.9305185068011738E-4</v>
      </c>
    </row>
    <row r="6839" spans="30:33" x14ac:dyDescent="0.2">
      <c r="AD6839">
        <f t="shared" si="455"/>
        <v>6837</v>
      </c>
      <c r="AE6839">
        <f t="shared" si="454"/>
        <v>2.8195284920864425E-8</v>
      </c>
      <c r="AF6839">
        <f t="shared" si="456"/>
        <v>1.7593857790619394E-5</v>
      </c>
      <c r="AG6839">
        <f t="shared" si="457"/>
        <v>1.9277116300395007E-4</v>
      </c>
    </row>
    <row r="6840" spans="30:33" x14ac:dyDescent="0.2">
      <c r="AD6840">
        <f t="shared" si="455"/>
        <v>6838</v>
      </c>
      <c r="AE6840">
        <f t="shared" si="454"/>
        <v>2.8150172464991044E-8</v>
      </c>
      <c r="AF6840">
        <f t="shared" si="456"/>
        <v>1.7565707618154402E-5</v>
      </c>
      <c r="AG6840">
        <f t="shared" si="457"/>
        <v>1.9249087931560877E-4</v>
      </c>
    </row>
    <row r="6841" spans="30:33" x14ac:dyDescent="0.2">
      <c r="AD6841">
        <f t="shared" si="455"/>
        <v>6839</v>
      </c>
      <c r="AE6841">
        <f t="shared" si="454"/>
        <v>2.8105132189047055E-8</v>
      </c>
      <c r="AF6841">
        <f t="shared" si="456"/>
        <v>1.7537602485965355E-5</v>
      </c>
      <c r="AG6841">
        <f t="shared" si="457"/>
        <v>1.922109990408928E-4</v>
      </c>
    </row>
    <row r="6842" spans="30:33" x14ac:dyDescent="0.2">
      <c r="AD6842">
        <f t="shared" si="455"/>
        <v>6840</v>
      </c>
      <c r="AE6842">
        <f t="shared" si="454"/>
        <v>2.8060163977544581E-8</v>
      </c>
      <c r="AF6842">
        <f t="shared" si="456"/>
        <v>1.7509542321987808E-5</v>
      </c>
      <c r="AG6842">
        <f t="shared" si="457"/>
        <v>1.9193152160640494E-4</v>
      </c>
    </row>
    <row r="6843" spans="30:33" x14ac:dyDescent="0.2">
      <c r="AD6843">
        <f t="shared" si="455"/>
        <v>6841</v>
      </c>
      <c r="AE6843">
        <f t="shared" si="454"/>
        <v>2.8015267715180505E-8</v>
      </c>
      <c r="AF6843">
        <f t="shared" si="456"/>
        <v>1.7481527054272626E-5</v>
      </c>
      <c r="AG6843">
        <f t="shared" si="457"/>
        <v>1.9165244643954983E-4</v>
      </c>
    </row>
    <row r="6844" spans="30:33" x14ac:dyDescent="0.2">
      <c r="AD6844">
        <f t="shared" si="455"/>
        <v>6842</v>
      </c>
      <c r="AE6844">
        <f t="shared" si="454"/>
        <v>2.7970443286836214E-8</v>
      </c>
      <c r="AF6844">
        <f t="shared" si="456"/>
        <v>1.7453556610985788E-5</v>
      </c>
      <c r="AG6844">
        <f t="shared" si="457"/>
        <v>1.9137377296853336E-4</v>
      </c>
    </row>
    <row r="6845" spans="30:33" x14ac:dyDescent="0.2">
      <c r="AD6845">
        <f t="shared" si="455"/>
        <v>6843</v>
      </c>
      <c r="AE6845">
        <f t="shared" si="454"/>
        <v>2.7925690577577273E-8</v>
      </c>
      <c r="AF6845">
        <f t="shared" si="456"/>
        <v>1.742563092040821E-5</v>
      </c>
      <c r="AG6845">
        <f t="shared" si="457"/>
        <v>1.9109550062236129E-4</v>
      </c>
    </row>
    <row r="6846" spans="30:33" x14ac:dyDescent="0.2">
      <c r="AD6846">
        <f t="shared" si="455"/>
        <v>6844</v>
      </c>
      <c r="AE6846">
        <f t="shared" si="454"/>
        <v>2.7881009472653149E-8</v>
      </c>
      <c r="AF6846">
        <f t="shared" si="456"/>
        <v>1.7397749910935554E-5</v>
      </c>
      <c r="AG6846">
        <f t="shared" si="457"/>
        <v>1.9081762883083815E-4</v>
      </c>
    </row>
    <row r="6847" spans="30:33" x14ac:dyDescent="0.2">
      <c r="AD6847">
        <f t="shared" si="455"/>
        <v>6845</v>
      </c>
      <c r="AE6847">
        <f t="shared" si="454"/>
        <v>2.7836399857496898E-8</v>
      </c>
      <c r="AF6847">
        <f t="shared" si="456"/>
        <v>1.7369913511078057E-5</v>
      </c>
      <c r="AG6847">
        <f t="shared" si="457"/>
        <v>1.9054015702456626E-4</v>
      </c>
    </row>
    <row r="6848" spans="30:33" x14ac:dyDescent="0.2">
      <c r="AD6848">
        <f t="shared" si="455"/>
        <v>6846</v>
      </c>
      <c r="AE6848">
        <f t="shared" si="454"/>
        <v>2.7791861617724903E-8</v>
      </c>
      <c r="AF6848">
        <f t="shared" si="456"/>
        <v>1.7342121649460332E-5</v>
      </c>
      <c r="AG6848">
        <f t="shared" si="457"/>
        <v>1.9026308463494467E-4</v>
      </c>
    </row>
    <row r="6849" spans="30:33" x14ac:dyDescent="0.2">
      <c r="AD6849">
        <f t="shared" si="455"/>
        <v>6847</v>
      </c>
      <c r="AE6849">
        <f t="shared" si="454"/>
        <v>2.7747394639136546E-8</v>
      </c>
      <c r="AF6849">
        <f t="shared" si="456"/>
        <v>1.7314374254821196E-5</v>
      </c>
      <c r="AG6849">
        <f t="shared" si="457"/>
        <v>1.8998641109416794E-4</v>
      </c>
    </row>
    <row r="6850" spans="30:33" x14ac:dyDescent="0.2">
      <c r="AD6850">
        <f t="shared" si="455"/>
        <v>6848</v>
      </c>
      <c r="AE6850">
        <f t="shared" si="454"/>
        <v>2.7702998807713925E-8</v>
      </c>
      <c r="AF6850">
        <f t="shared" si="456"/>
        <v>1.7286671256013481E-5</v>
      </c>
      <c r="AG6850">
        <f t="shared" si="457"/>
        <v>1.8971013583522496E-4</v>
      </c>
    </row>
    <row r="6851" spans="30:33" x14ac:dyDescent="0.2">
      <c r="AD6851">
        <f t="shared" si="455"/>
        <v>6849</v>
      </c>
      <c r="AE6851">
        <f t="shared" si="454"/>
        <v>2.7658674009621581E-8</v>
      </c>
      <c r="AF6851">
        <f t="shared" si="456"/>
        <v>1.7259012582003858E-5</v>
      </c>
      <c r="AG6851">
        <f t="shared" si="457"/>
        <v>1.8943425829189822E-4</v>
      </c>
    </row>
    <row r="6852" spans="30:33" x14ac:dyDescent="0.2">
      <c r="AD6852">
        <f t="shared" si="455"/>
        <v>6850</v>
      </c>
      <c r="AE6852">
        <f t="shared" si="454"/>
        <v>2.7614420131206184E-8</v>
      </c>
      <c r="AF6852">
        <f t="shared" si="456"/>
        <v>1.7231398161872652E-5</v>
      </c>
      <c r="AG6852">
        <f t="shared" si="457"/>
        <v>1.8915877789876237E-4</v>
      </c>
    </row>
    <row r="6853" spans="30:33" x14ac:dyDescent="0.2">
      <c r="AD6853">
        <f t="shared" si="455"/>
        <v>6851</v>
      </c>
      <c r="AE6853">
        <f t="shared" si="454"/>
        <v>2.7570237058996256E-8</v>
      </c>
      <c r="AF6853">
        <f t="shared" si="456"/>
        <v>1.7203827924813655E-5</v>
      </c>
      <c r="AG6853">
        <f t="shared" si="457"/>
        <v>1.8888369409118336E-4</v>
      </c>
    </row>
    <row r="6854" spans="30:33" x14ac:dyDescent="0.2">
      <c r="AD6854">
        <f t="shared" si="455"/>
        <v>6852</v>
      </c>
      <c r="AE6854">
        <f t="shared" si="454"/>
        <v>2.7526124679701861E-8</v>
      </c>
      <c r="AF6854">
        <f t="shared" si="456"/>
        <v>1.7176301800133952E-5</v>
      </c>
      <c r="AG6854">
        <f t="shared" si="457"/>
        <v>1.8860900630531715E-4</v>
      </c>
    </row>
    <row r="6855" spans="30:33" x14ac:dyDescent="0.2">
      <c r="AD6855">
        <f t="shared" si="455"/>
        <v>6853</v>
      </c>
      <c r="AE6855">
        <f t="shared" si="454"/>
        <v>2.7482082880214335E-8</v>
      </c>
      <c r="AF6855">
        <f t="shared" si="456"/>
        <v>1.7148819717253737E-5</v>
      </c>
      <c r="AG6855">
        <f t="shared" si="457"/>
        <v>1.8833471397810883E-4</v>
      </c>
    </row>
    <row r="6856" spans="30:33" x14ac:dyDescent="0.2">
      <c r="AD6856">
        <f t="shared" si="455"/>
        <v>6854</v>
      </c>
      <c r="AE6856">
        <f t="shared" si="454"/>
        <v>2.7438111547605993E-8</v>
      </c>
      <c r="AF6856">
        <f t="shared" si="456"/>
        <v>1.7121381605706128E-5</v>
      </c>
      <c r="AG6856">
        <f t="shared" si="457"/>
        <v>1.8806081654729146E-4</v>
      </c>
    </row>
    <row r="6857" spans="30:33" x14ac:dyDescent="0.2">
      <c r="AD6857">
        <f t="shared" si="455"/>
        <v>6855</v>
      </c>
      <c r="AE6857">
        <f t="shared" si="454"/>
        <v>2.7394210569129819E-8</v>
      </c>
      <c r="AF6857">
        <f t="shared" si="456"/>
        <v>1.7093987395136998E-5</v>
      </c>
      <c r="AG6857">
        <f t="shared" si="457"/>
        <v>1.8778731345138491E-4</v>
      </c>
    </row>
    <row r="6858" spans="30:33" x14ac:dyDescent="0.2">
      <c r="AD6858">
        <f t="shared" si="455"/>
        <v>6856</v>
      </c>
      <c r="AE6858">
        <f t="shared" si="454"/>
        <v>2.735037983221921E-8</v>
      </c>
      <c r="AF6858">
        <f t="shared" si="456"/>
        <v>1.7066637015304779E-5</v>
      </c>
      <c r="AG6858">
        <f t="shared" si="457"/>
        <v>1.875142041296949E-4</v>
      </c>
    </row>
    <row r="6859" spans="30:33" x14ac:dyDescent="0.2">
      <c r="AD6859">
        <f t="shared" si="455"/>
        <v>6857</v>
      </c>
      <c r="AE6859">
        <f t="shared" si="454"/>
        <v>2.7306619224487658E-8</v>
      </c>
      <c r="AF6859">
        <f t="shared" si="456"/>
        <v>1.703933039608029E-5</v>
      </c>
      <c r="AG6859">
        <f t="shared" si="457"/>
        <v>1.8724148802231187E-4</v>
      </c>
    </row>
    <row r="6860" spans="30:33" x14ac:dyDescent="0.2">
      <c r="AD6860">
        <f t="shared" si="455"/>
        <v>6858</v>
      </c>
      <c r="AE6860">
        <f t="shared" si="454"/>
        <v>2.7262928633728476E-8</v>
      </c>
      <c r="AF6860">
        <f t="shared" si="456"/>
        <v>1.7012067467446563E-5</v>
      </c>
      <c r="AG6860">
        <f t="shared" si="457"/>
        <v>1.8696916457010989E-4</v>
      </c>
    </row>
    <row r="6861" spans="30:33" x14ac:dyDescent="0.2">
      <c r="AD6861">
        <f t="shared" si="455"/>
        <v>6859</v>
      </c>
      <c r="AE6861">
        <f t="shared" si="454"/>
        <v>2.7219307947914514E-8</v>
      </c>
      <c r="AF6861">
        <f t="shared" si="456"/>
        <v>1.6984848159498647E-5</v>
      </c>
      <c r="AG6861">
        <f t="shared" si="457"/>
        <v>1.8669723321474566E-4</v>
      </c>
    </row>
    <row r="6862" spans="30:33" x14ac:dyDescent="0.2">
      <c r="AD6862">
        <f t="shared" si="455"/>
        <v>6860</v>
      </c>
      <c r="AE6862">
        <f t="shared" si="454"/>
        <v>2.7175757055197848E-8</v>
      </c>
      <c r="AF6862">
        <f t="shared" si="456"/>
        <v>1.6957672402443448E-5</v>
      </c>
      <c r="AG6862">
        <f t="shared" si="457"/>
        <v>1.8642569339865725E-4</v>
      </c>
    </row>
    <row r="6863" spans="30:33" x14ac:dyDescent="0.2">
      <c r="AD6863">
        <f t="shared" si="455"/>
        <v>6861</v>
      </c>
      <c r="AE6863">
        <f t="shared" si="454"/>
        <v>2.7132275843909529E-8</v>
      </c>
      <c r="AF6863">
        <f t="shared" si="456"/>
        <v>1.6930540126599539E-5</v>
      </c>
      <c r="AG6863">
        <f t="shared" si="457"/>
        <v>1.8615454456506327E-4</v>
      </c>
    </row>
    <row r="6864" spans="30:33" x14ac:dyDescent="0.2">
      <c r="AD6864">
        <f t="shared" si="455"/>
        <v>6862</v>
      </c>
      <c r="AE6864">
        <f t="shared" si="454"/>
        <v>2.7088864202559275E-8</v>
      </c>
      <c r="AF6864">
        <f t="shared" si="456"/>
        <v>1.6903451262396978E-5</v>
      </c>
      <c r="AG6864">
        <f t="shared" si="457"/>
        <v>1.8588378615796175E-4</v>
      </c>
    </row>
    <row r="6865" spans="30:33" x14ac:dyDescent="0.2">
      <c r="AD6865">
        <f t="shared" si="455"/>
        <v>6863</v>
      </c>
      <c r="AE6865">
        <f t="shared" si="454"/>
        <v>2.7045522019835178E-8</v>
      </c>
      <c r="AF6865">
        <f t="shared" si="456"/>
        <v>1.6876405740377141E-5</v>
      </c>
      <c r="AG6865">
        <f t="shared" si="457"/>
        <v>1.8561341762212883E-4</v>
      </c>
    </row>
    <row r="6866" spans="30:33" x14ac:dyDescent="0.2">
      <c r="AD6866">
        <f t="shared" si="455"/>
        <v>6864</v>
      </c>
      <c r="AE6866">
        <f t="shared" si="454"/>
        <v>2.7002249184603438E-8</v>
      </c>
      <c r="AF6866">
        <f t="shared" si="456"/>
        <v>1.6849403491192536E-5</v>
      </c>
      <c r="AG6866">
        <f t="shared" si="457"/>
        <v>1.8534343840311801E-4</v>
      </c>
    </row>
    <row r="6867" spans="30:33" x14ac:dyDescent="0.2">
      <c r="AD6867">
        <f t="shared" si="455"/>
        <v>6865</v>
      </c>
      <c r="AE6867">
        <f t="shared" ref="AE6867:AE6930" si="458">AF6866*$AE$3</f>
        <v>2.695904558590807E-8</v>
      </c>
      <c r="AF6867">
        <f t="shared" si="456"/>
        <v>1.6822444445606626E-5</v>
      </c>
      <c r="AG6867">
        <f t="shared" si="457"/>
        <v>1.8507384794725891E-4</v>
      </c>
    </row>
    <row r="6868" spans="30:33" x14ac:dyDescent="0.2">
      <c r="AD6868">
        <f t="shared" si="455"/>
        <v>6866</v>
      </c>
      <c r="AE6868">
        <f t="shared" si="458"/>
        <v>2.6915911112970613E-8</v>
      </c>
      <c r="AF6868">
        <f t="shared" si="456"/>
        <v>1.6795528534493655E-5</v>
      </c>
      <c r="AG6868">
        <f t="shared" si="457"/>
        <v>1.8480464570165623E-4</v>
      </c>
    </row>
    <row r="6869" spans="30:33" x14ac:dyDescent="0.2">
      <c r="AD6869">
        <f t="shared" si="455"/>
        <v>6867</v>
      </c>
      <c r="AE6869">
        <f t="shared" si="458"/>
        <v>2.687284565518986E-8</v>
      </c>
      <c r="AF6869">
        <f t="shared" si="456"/>
        <v>1.6768655688838463E-5</v>
      </c>
      <c r="AG6869">
        <f t="shared" si="457"/>
        <v>1.8453583111418878E-4</v>
      </c>
    </row>
    <row r="6870" spans="30:33" x14ac:dyDescent="0.2">
      <c r="AD6870">
        <f t="shared" si="455"/>
        <v>6868</v>
      </c>
      <c r="AE6870">
        <f t="shared" si="458"/>
        <v>2.6829849102141553E-8</v>
      </c>
      <c r="AF6870">
        <f t="shared" si="456"/>
        <v>1.6741825839736322E-5</v>
      </c>
      <c r="AG6870">
        <f t="shared" si="457"/>
        <v>1.8426740363350818E-4</v>
      </c>
    </row>
    <row r="6871" spans="30:33" x14ac:dyDescent="0.2">
      <c r="AD6871">
        <f t="shared" si="455"/>
        <v>6869</v>
      </c>
      <c r="AE6871">
        <f t="shared" si="458"/>
        <v>2.6786921343578128E-8</v>
      </c>
      <c r="AF6871">
        <f t="shared" si="456"/>
        <v>1.6715038918392745E-5</v>
      </c>
      <c r="AG6871">
        <f t="shared" si="457"/>
        <v>1.8399936270903816E-4</v>
      </c>
    </row>
    <row r="6872" spans="30:33" x14ac:dyDescent="0.2">
      <c r="AD6872">
        <f t="shared" si="455"/>
        <v>6870</v>
      </c>
      <c r="AE6872">
        <f t="shared" si="458"/>
        <v>2.6744062269428403E-8</v>
      </c>
      <c r="AF6872">
        <f t="shared" si="456"/>
        <v>1.6688294856123316E-5</v>
      </c>
      <c r="AG6872">
        <f t="shared" si="457"/>
        <v>1.8373170779097312E-4</v>
      </c>
    </row>
    <row r="6873" spans="30:33" x14ac:dyDescent="0.2">
      <c r="AD6873">
        <f t="shared" si="455"/>
        <v>6871</v>
      </c>
      <c r="AE6873">
        <f t="shared" si="458"/>
        <v>2.6701271769797319E-8</v>
      </c>
      <c r="AF6873">
        <f t="shared" si="456"/>
        <v>1.666159358435352E-5</v>
      </c>
      <c r="AG6873">
        <f t="shared" si="457"/>
        <v>1.8346443833027737E-4</v>
      </c>
    </row>
    <row r="6874" spans="30:33" x14ac:dyDescent="0.2">
      <c r="AD6874">
        <f t="shared" si="455"/>
        <v>6872</v>
      </c>
      <c r="AE6874">
        <f t="shared" si="458"/>
        <v>2.6658549734965644E-8</v>
      </c>
      <c r="AF6874">
        <f t="shared" si="456"/>
        <v>1.6634935034618553E-5</v>
      </c>
      <c r="AG6874">
        <f t="shared" si="457"/>
        <v>1.8319755377868389E-4</v>
      </c>
    </row>
    <row r="6875" spans="30:33" x14ac:dyDescent="0.2">
      <c r="AD6875">
        <f t="shared" si="455"/>
        <v>6873</v>
      </c>
      <c r="AE6875">
        <f t="shared" si="458"/>
        <v>2.6615896055389696E-8</v>
      </c>
      <c r="AF6875">
        <f t="shared" si="456"/>
        <v>1.6608319138563162E-5</v>
      </c>
      <c r="AG6875">
        <f t="shared" si="457"/>
        <v>1.8293105358869338E-4</v>
      </c>
    </row>
    <row r="6876" spans="30:33" x14ac:dyDescent="0.2">
      <c r="AD6876">
        <f t="shared" si="455"/>
        <v>6874</v>
      </c>
      <c r="AE6876">
        <f t="shared" si="458"/>
        <v>2.6573310621701072E-8</v>
      </c>
      <c r="AF6876">
        <f t="shared" si="456"/>
        <v>1.6581745827941459E-5</v>
      </c>
      <c r="AG6876">
        <f t="shared" si="457"/>
        <v>1.8266493721357316E-4</v>
      </c>
    </row>
    <row r="6877" spans="30:33" x14ac:dyDescent="0.2">
      <c r="AD6877">
        <f t="shared" si="455"/>
        <v>6875</v>
      </c>
      <c r="AE6877">
        <f t="shared" si="458"/>
        <v>2.6530793324706346E-8</v>
      </c>
      <c r="AF6877">
        <f t="shared" si="456"/>
        <v>1.6555215034616751E-5</v>
      </c>
      <c r="AG6877">
        <f t="shared" si="457"/>
        <v>1.8239920410735612E-4</v>
      </c>
    </row>
    <row r="6878" spans="30:33" x14ac:dyDescent="0.2">
      <c r="AD6878">
        <f t="shared" si="455"/>
        <v>6876</v>
      </c>
      <c r="AE6878">
        <f t="shared" si="458"/>
        <v>2.6488344055386812E-8</v>
      </c>
      <c r="AF6878">
        <f t="shared" si="456"/>
        <v>1.6528726690561362E-5</v>
      </c>
      <c r="AG6878">
        <f t="shared" si="457"/>
        <v>1.8213385372483972E-4</v>
      </c>
    </row>
    <row r="6879" spans="30:33" x14ac:dyDescent="0.2">
      <c r="AD6879">
        <f t="shared" si="455"/>
        <v>6877</v>
      </c>
      <c r="AE6879">
        <f t="shared" si="458"/>
        <v>2.644596270489819E-8</v>
      </c>
      <c r="AF6879">
        <f t="shared" si="456"/>
        <v>1.6502280727856463E-5</v>
      </c>
      <c r="AG6879">
        <f t="shared" si="457"/>
        <v>1.8186888552158487E-4</v>
      </c>
    </row>
    <row r="6880" spans="30:33" x14ac:dyDescent="0.2">
      <c r="AD6880">
        <f t="shared" si="455"/>
        <v>6878</v>
      </c>
      <c r="AE6880">
        <f t="shared" si="458"/>
        <v>2.6403649164570352E-8</v>
      </c>
      <c r="AF6880">
        <f t="shared" si="456"/>
        <v>1.6475877078691891E-5</v>
      </c>
      <c r="AG6880">
        <f t="shared" si="457"/>
        <v>1.8160429895391488E-4</v>
      </c>
    </row>
    <row r="6881" spans="30:33" x14ac:dyDescent="0.2">
      <c r="AD6881">
        <f t="shared" si="455"/>
        <v>6879</v>
      </c>
      <c r="AE6881">
        <f t="shared" si="458"/>
        <v>2.6361403325907037E-8</v>
      </c>
      <c r="AF6881">
        <f t="shared" si="456"/>
        <v>1.6449515675365983E-5</v>
      </c>
      <c r="AG6881">
        <f t="shared" si="457"/>
        <v>1.8134009347891452E-4</v>
      </c>
    </row>
    <row r="6882" spans="30:33" x14ac:dyDescent="0.2">
      <c r="AD6882">
        <f t="shared" si="455"/>
        <v>6880</v>
      </c>
      <c r="AE6882">
        <f t="shared" si="458"/>
        <v>2.6319225080585584E-8</v>
      </c>
      <c r="AF6882">
        <f t="shared" si="456"/>
        <v>1.6423196450285396E-5</v>
      </c>
      <c r="AG6882">
        <f t="shared" si="457"/>
        <v>1.8107626855442882E-4</v>
      </c>
    </row>
    <row r="6883" spans="30:33" x14ac:dyDescent="0.2">
      <c r="AD6883">
        <f t="shared" ref="AD6883:AD6946" si="459">AD6882+1</f>
        <v>6881</v>
      </c>
      <c r="AE6883">
        <f t="shared" si="458"/>
        <v>2.6277114320456646E-8</v>
      </c>
      <c r="AF6883">
        <f t="shared" ref="AF6883:AF6946" si="460">AF6882*$AF$3</f>
        <v>1.639691933596494E-5</v>
      </c>
      <c r="AG6883">
        <f t="shared" ref="AG6883:AG6946" si="461">AD6883*AE6883</f>
        <v>1.8081282363906218E-4</v>
      </c>
    </row>
    <row r="6884" spans="30:33" x14ac:dyDescent="0.2">
      <c r="AD6884">
        <f t="shared" si="459"/>
        <v>6882</v>
      </c>
      <c r="AE6884">
        <f t="shared" si="458"/>
        <v>2.6235070937543916E-8</v>
      </c>
      <c r="AF6884">
        <f t="shared" si="460"/>
        <v>1.6370684265027395E-5</v>
      </c>
      <c r="AG6884">
        <f t="shared" si="461"/>
        <v>1.8054975819217724E-4</v>
      </c>
    </row>
    <row r="6885" spans="30:33" x14ac:dyDescent="0.2">
      <c r="AD6885">
        <f t="shared" si="459"/>
        <v>6883</v>
      </c>
      <c r="AE6885">
        <f t="shared" si="458"/>
        <v>2.6193094824043843E-8</v>
      </c>
      <c r="AF6885">
        <f t="shared" si="460"/>
        <v>1.634449117020335E-5</v>
      </c>
      <c r="AG6885">
        <f t="shared" si="461"/>
        <v>1.8028707167389377E-4</v>
      </c>
    </row>
    <row r="6886" spans="30:33" x14ac:dyDescent="0.2">
      <c r="AD6886">
        <f t="shared" si="459"/>
        <v>6884</v>
      </c>
      <c r="AE6886">
        <f t="shared" si="458"/>
        <v>2.6151185872325374E-8</v>
      </c>
      <c r="AF6886">
        <f t="shared" si="460"/>
        <v>1.6318339984331024E-5</v>
      </c>
      <c r="AG6886">
        <f t="shared" si="461"/>
        <v>1.8002476354508787E-4</v>
      </c>
    </row>
    <row r="6887" spans="30:33" x14ac:dyDescent="0.2">
      <c r="AD6887">
        <f t="shared" si="459"/>
        <v>6885</v>
      </c>
      <c r="AE6887">
        <f t="shared" si="458"/>
        <v>2.6109343974929651E-8</v>
      </c>
      <c r="AF6887">
        <f t="shared" si="460"/>
        <v>1.6292230640356093E-5</v>
      </c>
      <c r="AG6887">
        <f t="shared" si="461"/>
        <v>1.7976283326739064E-4</v>
      </c>
    </row>
    <row r="6888" spans="30:33" x14ac:dyDescent="0.2">
      <c r="AD6888">
        <f t="shared" si="459"/>
        <v>6886</v>
      </c>
      <c r="AE6888">
        <f t="shared" si="458"/>
        <v>2.6067569024569763E-8</v>
      </c>
      <c r="AF6888">
        <f t="shared" si="460"/>
        <v>1.6266163071331523E-5</v>
      </c>
      <c r="AG6888">
        <f t="shared" si="461"/>
        <v>1.7950128030318739E-4</v>
      </c>
    </row>
    <row r="6889" spans="30:33" x14ac:dyDescent="0.2">
      <c r="AD6889">
        <f t="shared" si="459"/>
        <v>6887</v>
      </c>
      <c r="AE6889">
        <f t="shared" si="458"/>
        <v>2.602586091413045E-8</v>
      </c>
      <c r="AF6889">
        <f t="shared" si="460"/>
        <v>1.6240137210417392E-5</v>
      </c>
      <c r="AG6889">
        <f t="shared" si="461"/>
        <v>1.7924010411561641E-4</v>
      </c>
    </row>
    <row r="6890" spans="30:33" x14ac:dyDescent="0.2">
      <c r="AD6890">
        <f t="shared" si="459"/>
        <v>6888</v>
      </c>
      <c r="AE6890">
        <f t="shared" si="458"/>
        <v>2.598421953666784E-8</v>
      </c>
      <c r="AF6890">
        <f t="shared" si="460"/>
        <v>1.6214152990880724E-5</v>
      </c>
      <c r="AG6890">
        <f t="shared" si="461"/>
        <v>1.7897930416856808E-4</v>
      </c>
    </row>
    <row r="6891" spans="30:33" x14ac:dyDescent="0.2">
      <c r="AD6891">
        <f t="shared" si="459"/>
        <v>6889</v>
      </c>
      <c r="AE6891">
        <f t="shared" si="458"/>
        <v>2.5942644785409171E-8</v>
      </c>
      <c r="AF6891">
        <f t="shared" si="460"/>
        <v>1.6188210346095314E-5</v>
      </c>
      <c r="AG6891">
        <f t="shared" si="461"/>
        <v>1.7871887992668378E-4</v>
      </c>
    </row>
    <row r="6892" spans="30:33" x14ac:dyDescent="0.2">
      <c r="AD6892">
        <f t="shared" si="459"/>
        <v>6890</v>
      </c>
      <c r="AE6892">
        <f t="shared" si="458"/>
        <v>2.5901136553752513E-8</v>
      </c>
      <c r="AF6892">
        <f t="shared" si="460"/>
        <v>1.6162309209541559E-5</v>
      </c>
      <c r="AG6892">
        <f t="shared" si="461"/>
        <v>1.784588308553548E-4</v>
      </c>
    </row>
    <row r="6893" spans="30:33" x14ac:dyDescent="0.2">
      <c r="AD6893">
        <f t="shared" si="459"/>
        <v>6891</v>
      </c>
      <c r="AE6893">
        <f t="shared" si="458"/>
        <v>2.5859694735266506E-8</v>
      </c>
      <c r="AF6893">
        <f t="shared" si="460"/>
        <v>1.6136449514806291E-5</v>
      </c>
      <c r="AG6893">
        <f t="shared" si="461"/>
        <v>1.7819915642072149E-4</v>
      </c>
    </row>
    <row r="6894" spans="30:33" x14ac:dyDescent="0.2">
      <c r="AD6894">
        <f t="shared" si="459"/>
        <v>6892</v>
      </c>
      <c r="AE6894">
        <f t="shared" si="458"/>
        <v>2.5818319223690078E-8</v>
      </c>
      <c r="AF6894">
        <f t="shared" si="460"/>
        <v>1.61106311955826E-5</v>
      </c>
      <c r="AG6894">
        <f t="shared" si="461"/>
        <v>1.7793985608967203E-4</v>
      </c>
    </row>
    <row r="6895" spans="30:33" x14ac:dyDescent="0.2">
      <c r="AD6895">
        <f t="shared" si="459"/>
        <v>6893</v>
      </c>
      <c r="AE6895">
        <f t="shared" si="458"/>
        <v>2.5777009912932173E-8</v>
      </c>
      <c r="AF6895">
        <f t="shared" si="460"/>
        <v>1.6084854185669666E-5</v>
      </c>
      <c r="AG6895">
        <f t="shared" si="461"/>
        <v>1.7768092932984145E-4</v>
      </c>
    </row>
    <row r="6896" spans="30:33" x14ac:dyDescent="0.2">
      <c r="AD6896">
        <f t="shared" si="459"/>
        <v>6894</v>
      </c>
      <c r="AE6896">
        <f t="shared" si="458"/>
        <v>2.5735766697071476E-8</v>
      </c>
      <c r="AF6896">
        <f t="shared" si="460"/>
        <v>1.6059118418972595E-5</v>
      </c>
      <c r="AG6896">
        <f t="shared" si="461"/>
        <v>1.7742237560961077E-4</v>
      </c>
    </row>
    <row r="6897" spans="30:33" x14ac:dyDescent="0.2">
      <c r="AD6897">
        <f t="shared" si="459"/>
        <v>6895</v>
      </c>
      <c r="AE6897">
        <f t="shared" si="458"/>
        <v>2.5694589470356166E-8</v>
      </c>
      <c r="AF6897">
        <f t="shared" si="460"/>
        <v>1.6033423829502239E-5</v>
      </c>
      <c r="AG6897">
        <f t="shared" si="461"/>
        <v>1.7716419439810577E-4</v>
      </c>
    </row>
    <row r="6898" spans="30:33" x14ac:dyDescent="0.2">
      <c r="AD6898">
        <f t="shared" si="459"/>
        <v>6896</v>
      </c>
      <c r="AE6898">
        <f t="shared" si="458"/>
        <v>2.5653478127203595E-8</v>
      </c>
      <c r="AF6898">
        <f t="shared" si="460"/>
        <v>1.6007770351375034E-5</v>
      </c>
      <c r="AG6898">
        <f t="shared" si="461"/>
        <v>1.7690638516519599E-4</v>
      </c>
    </row>
    <row r="6899" spans="30:33" x14ac:dyDescent="0.2">
      <c r="AD6899">
        <f t="shared" si="459"/>
        <v>6897</v>
      </c>
      <c r="AE6899">
        <f t="shared" si="458"/>
        <v>2.5612432562200066E-8</v>
      </c>
      <c r="AF6899">
        <f t="shared" si="460"/>
        <v>1.5982157918812833E-5</v>
      </c>
      <c r="AG6899">
        <f t="shared" si="461"/>
        <v>1.7664894738149384E-4</v>
      </c>
    </row>
    <row r="6900" spans="30:33" x14ac:dyDescent="0.2">
      <c r="AD6900">
        <f t="shared" si="459"/>
        <v>6898</v>
      </c>
      <c r="AE6900">
        <f t="shared" si="458"/>
        <v>2.5571452670100546E-8</v>
      </c>
      <c r="AF6900">
        <f t="shared" si="460"/>
        <v>1.5956586466142733E-5</v>
      </c>
      <c r="AG6900">
        <f t="shared" si="461"/>
        <v>1.7639188051835357E-4</v>
      </c>
    </row>
    <row r="6901" spans="30:33" x14ac:dyDescent="0.2">
      <c r="AD6901">
        <f t="shared" si="459"/>
        <v>6899</v>
      </c>
      <c r="AE6901">
        <f t="shared" si="458"/>
        <v>2.5530538345828386E-8</v>
      </c>
      <c r="AF6901">
        <f t="shared" si="460"/>
        <v>1.5931055927796903E-5</v>
      </c>
      <c r="AG6901">
        <f t="shared" si="461"/>
        <v>1.7613518404787002E-4</v>
      </c>
    </row>
    <row r="6902" spans="30:33" x14ac:dyDescent="0.2">
      <c r="AD6902">
        <f t="shared" si="459"/>
        <v>6900</v>
      </c>
      <c r="AE6902">
        <f t="shared" si="458"/>
        <v>2.5489689484475055E-8</v>
      </c>
      <c r="AF6902">
        <f t="shared" si="460"/>
        <v>1.5905566238312428E-5</v>
      </c>
      <c r="AG6902">
        <f t="shared" si="461"/>
        <v>1.7587885744287787E-4</v>
      </c>
    </row>
    <row r="6903" spans="30:33" x14ac:dyDescent="0.2">
      <c r="AD6903">
        <f t="shared" si="459"/>
        <v>6901</v>
      </c>
      <c r="AE6903">
        <f t="shared" si="458"/>
        <v>2.5448905981299896E-8</v>
      </c>
      <c r="AF6903">
        <f t="shared" si="460"/>
        <v>1.5880117332331128E-5</v>
      </c>
      <c r="AG6903">
        <f t="shared" si="461"/>
        <v>1.7562290017695059E-4</v>
      </c>
    </row>
    <row r="6904" spans="30:33" x14ac:dyDescent="0.2">
      <c r="AD6904">
        <f t="shared" si="459"/>
        <v>6902</v>
      </c>
      <c r="AE6904">
        <f t="shared" si="458"/>
        <v>2.5408187731729815E-8</v>
      </c>
      <c r="AF6904">
        <f t="shared" si="460"/>
        <v>1.5854709144599397E-5</v>
      </c>
      <c r="AG6904">
        <f t="shared" si="461"/>
        <v>1.7536731172439917E-4</v>
      </c>
    </row>
    <row r="6905" spans="30:33" x14ac:dyDescent="0.2">
      <c r="AD6905">
        <f t="shared" si="459"/>
        <v>6903</v>
      </c>
      <c r="AE6905">
        <f t="shared" si="458"/>
        <v>2.5367534631359045E-8</v>
      </c>
      <c r="AF6905">
        <f t="shared" si="460"/>
        <v>1.5829341609968036E-5</v>
      </c>
      <c r="AG6905">
        <f t="shared" si="461"/>
        <v>1.7511209156027149E-4</v>
      </c>
    </row>
    <row r="6906" spans="30:33" x14ac:dyDescent="0.2">
      <c r="AD6906">
        <f t="shared" si="459"/>
        <v>6904</v>
      </c>
      <c r="AE6906">
        <f t="shared" si="458"/>
        <v>2.5326946575948869E-8</v>
      </c>
      <c r="AF6906">
        <f t="shared" si="460"/>
        <v>1.5804014663392086E-5</v>
      </c>
      <c r="AG6906">
        <f t="shared" si="461"/>
        <v>1.74857239160351E-4</v>
      </c>
    </row>
    <row r="6907" spans="30:33" x14ac:dyDescent="0.2">
      <c r="AD6907">
        <f t="shared" si="459"/>
        <v>6905</v>
      </c>
      <c r="AE6907">
        <f t="shared" si="458"/>
        <v>2.528642346142735E-8</v>
      </c>
      <c r="AF6907">
        <f t="shared" si="460"/>
        <v>1.5778728239930656E-5</v>
      </c>
      <c r="AG6907">
        <f t="shared" si="461"/>
        <v>1.7460275400115586E-4</v>
      </c>
    </row>
    <row r="6908" spans="30:33" x14ac:dyDescent="0.2">
      <c r="AD6908">
        <f t="shared" si="459"/>
        <v>6906</v>
      </c>
      <c r="AE6908">
        <f t="shared" si="458"/>
        <v>2.5245965183889061E-8</v>
      </c>
      <c r="AF6908">
        <f t="shared" si="460"/>
        <v>1.5753482274746766E-5</v>
      </c>
      <c r="AG6908">
        <f t="shared" si="461"/>
        <v>1.7434863555993785E-4</v>
      </c>
    </row>
    <row r="6909" spans="30:33" x14ac:dyDescent="0.2">
      <c r="AD6909">
        <f t="shared" si="459"/>
        <v>6907</v>
      </c>
      <c r="AE6909">
        <f t="shared" si="458"/>
        <v>2.5205571639594836E-8</v>
      </c>
      <c r="AF6909">
        <f t="shared" si="460"/>
        <v>1.572827670310717E-5</v>
      </c>
      <c r="AG6909">
        <f t="shared" si="461"/>
        <v>1.7409488331468153E-4</v>
      </c>
    </row>
    <row r="6910" spans="30:33" x14ac:dyDescent="0.2">
      <c r="AD6910">
        <f t="shared" si="459"/>
        <v>6908</v>
      </c>
      <c r="AE6910">
        <f t="shared" si="458"/>
        <v>2.5165242724971484E-8</v>
      </c>
      <c r="AF6910">
        <f t="shared" si="460"/>
        <v>1.5703111460382199E-5</v>
      </c>
      <c r="AG6910">
        <f t="shared" si="461"/>
        <v>1.7384149674410301E-4</v>
      </c>
    </row>
    <row r="6911" spans="30:33" x14ac:dyDescent="0.2">
      <c r="AD6911">
        <f t="shared" si="459"/>
        <v>6909</v>
      </c>
      <c r="AE6911">
        <f t="shared" si="458"/>
        <v>2.512497833661153E-8</v>
      </c>
      <c r="AF6911">
        <f t="shared" si="460"/>
        <v>1.5677986482045586E-5</v>
      </c>
      <c r="AG6911">
        <f t="shared" si="461"/>
        <v>1.7358847532764906E-4</v>
      </c>
    </row>
    <row r="6912" spans="30:33" x14ac:dyDescent="0.2">
      <c r="AD6912">
        <f t="shared" si="459"/>
        <v>6910</v>
      </c>
      <c r="AE6912">
        <f t="shared" si="458"/>
        <v>2.5084778371272949E-8</v>
      </c>
      <c r="AF6912">
        <f t="shared" si="460"/>
        <v>1.5652901703674312E-5</v>
      </c>
      <c r="AG6912">
        <f t="shared" si="461"/>
        <v>1.7333581854549608E-4</v>
      </c>
    </row>
    <row r="6913" spans="30:33" x14ac:dyDescent="0.2">
      <c r="AD6913">
        <f t="shared" si="459"/>
        <v>6911</v>
      </c>
      <c r="AE6913">
        <f t="shared" si="458"/>
        <v>2.5044642725878908E-8</v>
      </c>
      <c r="AF6913">
        <f t="shared" si="460"/>
        <v>1.5627857060948431E-5</v>
      </c>
      <c r="AG6913">
        <f t="shared" si="461"/>
        <v>1.7308352587854913E-4</v>
      </c>
    </row>
    <row r="6914" spans="30:33" x14ac:dyDescent="0.2">
      <c r="AD6914">
        <f t="shared" si="459"/>
        <v>6912</v>
      </c>
      <c r="AE6914">
        <f t="shared" si="458"/>
        <v>2.5004571297517501E-8</v>
      </c>
      <c r="AF6914">
        <f t="shared" si="460"/>
        <v>1.5602852489650914E-5</v>
      </c>
      <c r="AG6914">
        <f t="shared" si="461"/>
        <v>1.7283159680844096E-4</v>
      </c>
    </row>
    <row r="6915" spans="30:33" x14ac:dyDescent="0.2">
      <c r="AD6915">
        <f t="shared" si="459"/>
        <v>6913</v>
      </c>
      <c r="AE6915">
        <f t="shared" si="458"/>
        <v>2.4964563983441474E-8</v>
      </c>
      <c r="AF6915">
        <f t="shared" si="460"/>
        <v>1.5577887925667471E-5</v>
      </c>
      <c r="AG6915">
        <f t="shared" si="461"/>
        <v>1.725800308175309E-4</v>
      </c>
    </row>
    <row r="6916" spans="30:33" x14ac:dyDescent="0.2">
      <c r="AD6916">
        <f t="shared" si="459"/>
        <v>6914</v>
      </c>
      <c r="AE6916">
        <f t="shared" si="458"/>
        <v>2.4924620681067966E-8</v>
      </c>
      <c r="AF6916">
        <f t="shared" si="460"/>
        <v>1.5552963304986404E-5</v>
      </c>
      <c r="AG6916">
        <f t="shared" si="461"/>
        <v>1.7232882738890391E-4</v>
      </c>
    </row>
    <row r="6917" spans="30:33" x14ac:dyDescent="0.2">
      <c r="AD6917">
        <f t="shared" si="459"/>
        <v>6915</v>
      </c>
      <c r="AE6917">
        <f t="shared" si="458"/>
        <v>2.4884741287978256E-8</v>
      </c>
      <c r="AF6917">
        <f t="shared" si="460"/>
        <v>1.5528078563698425E-5</v>
      </c>
      <c r="AG6917">
        <f t="shared" si="461"/>
        <v>1.7207798600636965E-4</v>
      </c>
    </row>
    <row r="6918" spans="30:33" x14ac:dyDescent="0.2">
      <c r="AD6918">
        <f t="shared" si="459"/>
        <v>6916</v>
      </c>
      <c r="AE6918">
        <f t="shared" si="458"/>
        <v>2.484492570191749E-8</v>
      </c>
      <c r="AF6918">
        <f t="shared" si="460"/>
        <v>1.5503233637996506E-5</v>
      </c>
      <c r="AG6918">
        <f t="shared" si="461"/>
        <v>1.7182750615446135E-4</v>
      </c>
    </row>
    <row r="6919" spans="30:33" x14ac:dyDescent="0.2">
      <c r="AD6919">
        <f t="shared" si="459"/>
        <v>6917</v>
      </c>
      <c r="AE6919">
        <f t="shared" si="458"/>
        <v>2.4805173820794423E-8</v>
      </c>
      <c r="AF6919">
        <f t="shared" si="460"/>
        <v>1.5478428464175713E-5</v>
      </c>
      <c r="AG6919">
        <f t="shared" si="461"/>
        <v>1.7157738731843502E-4</v>
      </c>
    </row>
    <row r="6920" spans="30:33" x14ac:dyDescent="0.2">
      <c r="AD6920">
        <f t="shared" si="459"/>
        <v>6918</v>
      </c>
      <c r="AE6920">
        <f t="shared" si="458"/>
        <v>2.4765485542681151E-8</v>
      </c>
      <c r="AF6920">
        <f t="shared" si="460"/>
        <v>1.5453662978633031E-5</v>
      </c>
      <c r="AG6920">
        <f t="shared" si="461"/>
        <v>1.7132762898426821E-4</v>
      </c>
    </row>
    <row r="6921" spans="30:33" x14ac:dyDescent="0.2">
      <c r="AD6921">
        <f t="shared" si="459"/>
        <v>6919</v>
      </c>
      <c r="AE6921">
        <f t="shared" si="458"/>
        <v>2.4725860765812861E-8</v>
      </c>
      <c r="AF6921">
        <f t="shared" si="460"/>
        <v>1.5428937117867218E-5</v>
      </c>
      <c r="AG6921">
        <f t="shared" si="461"/>
        <v>1.7107823063865918E-4</v>
      </c>
    </row>
    <row r="6922" spans="30:33" x14ac:dyDescent="0.2">
      <c r="AD6922">
        <f t="shared" si="459"/>
        <v>6920</v>
      </c>
      <c r="AE6922">
        <f t="shared" si="458"/>
        <v>2.4686299388587561E-8</v>
      </c>
      <c r="AF6922">
        <f t="shared" si="460"/>
        <v>1.5404250818478631E-5</v>
      </c>
      <c r="AG6922">
        <f t="shared" si="461"/>
        <v>1.7082919176902593E-4</v>
      </c>
    </row>
    <row r="6923" spans="30:33" x14ac:dyDescent="0.2">
      <c r="AD6923">
        <f t="shared" si="459"/>
        <v>6921</v>
      </c>
      <c r="AE6923">
        <f t="shared" si="458"/>
        <v>2.4646801309565821E-8</v>
      </c>
      <c r="AF6923">
        <f t="shared" si="460"/>
        <v>1.5379604017169065E-5</v>
      </c>
      <c r="AG6923">
        <f t="shared" si="461"/>
        <v>1.7058051186350504E-4</v>
      </c>
    </row>
    <row r="6924" spans="30:33" x14ac:dyDescent="0.2">
      <c r="AD6924">
        <f t="shared" si="459"/>
        <v>6922</v>
      </c>
      <c r="AE6924">
        <f t="shared" si="458"/>
        <v>2.4607366427470514E-8</v>
      </c>
      <c r="AF6924">
        <f t="shared" si="460"/>
        <v>1.5354996650741593E-5</v>
      </c>
      <c r="AG6924">
        <f t="shared" si="461"/>
        <v>1.703321904109509E-4</v>
      </c>
    </row>
    <row r="6925" spans="30:33" x14ac:dyDescent="0.2">
      <c r="AD6925">
        <f t="shared" si="459"/>
        <v>6923</v>
      </c>
      <c r="AE6925">
        <f t="shared" si="458"/>
        <v>2.456799464118656E-8</v>
      </c>
      <c r="AF6925">
        <f t="shared" si="460"/>
        <v>1.5330428656100406E-5</v>
      </c>
      <c r="AG6925">
        <f t="shared" si="461"/>
        <v>1.7008422690093457E-4</v>
      </c>
    </row>
    <row r="6926" spans="30:33" x14ac:dyDescent="0.2">
      <c r="AD6926">
        <f t="shared" si="459"/>
        <v>6924</v>
      </c>
      <c r="AE6926">
        <f t="shared" si="458"/>
        <v>2.4528685849760661E-8</v>
      </c>
      <c r="AF6926">
        <f t="shared" si="460"/>
        <v>1.5305899970250646E-5</v>
      </c>
      <c r="AG6926">
        <f t="shared" si="461"/>
        <v>1.6983662082374282E-4</v>
      </c>
    </row>
    <row r="6927" spans="30:33" x14ac:dyDescent="0.2">
      <c r="AD6927">
        <f t="shared" si="459"/>
        <v>6925</v>
      </c>
      <c r="AE6927">
        <f t="shared" si="458"/>
        <v>2.4489439952401046E-8</v>
      </c>
      <c r="AF6927">
        <f t="shared" si="460"/>
        <v>1.5281410530298244E-5</v>
      </c>
      <c r="AG6927">
        <f t="shared" si="461"/>
        <v>1.6958937167037725E-4</v>
      </c>
    </row>
    <row r="6928" spans="30:33" x14ac:dyDescent="0.2">
      <c r="AD6928">
        <f t="shared" si="459"/>
        <v>6926</v>
      </c>
      <c r="AE6928">
        <f t="shared" si="458"/>
        <v>2.4450256848477201E-8</v>
      </c>
      <c r="AF6928">
        <f t="shared" si="460"/>
        <v>1.5256960273449766E-5</v>
      </c>
      <c r="AG6928">
        <f t="shared" si="461"/>
        <v>1.693424789325531E-4</v>
      </c>
    </row>
    <row r="6929" spans="30:33" x14ac:dyDescent="0.2">
      <c r="AD6929">
        <f t="shared" si="459"/>
        <v>6927</v>
      </c>
      <c r="AE6929">
        <f t="shared" si="458"/>
        <v>2.4411136437519635E-8</v>
      </c>
      <c r="AF6929">
        <f t="shared" si="460"/>
        <v>1.5232549137012246E-5</v>
      </c>
      <c r="AG6929">
        <f t="shared" si="461"/>
        <v>1.6909594210269853E-4</v>
      </c>
    </row>
    <row r="6930" spans="30:33" x14ac:dyDescent="0.2">
      <c r="AD6930">
        <f t="shared" si="459"/>
        <v>6928</v>
      </c>
      <c r="AE6930">
        <f t="shared" si="458"/>
        <v>2.4372078619219604E-8</v>
      </c>
      <c r="AF6930">
        <f t="shared" si="460"/>
        <v>1.5208177058393025E-5</v>
      </c>
      <c r="AG6930">
        <f t="shared" si="461"/>
        <v>1.6884976067395343E-4</v>
      </c>
    </row>
    <row r="6931" spans="30:33" x14ac:dyDescent="0.2">
      <c r="AD6931">
        <f t="shared" si="459"/>
        <v>6929</v>
      </c>
      <c r="AE6931">
        <f t="shared" ref="AE6931:AE6994" si="462">AF6930*$AE$3</f>
        <v>2.4333083293428849E-8</v>
      </c>
      <c r="AF6931">
        <f t="shared" si="460"/>
        <v>1.5183843975099595E-5</v>
      </c>
      <c r="AG6931">
        <f t="shared" si="461"/>
        <v>1.6860393414016851E-4</v>
      </c>
    </row>
    <row r="6932" spans="30:33" x14ac:dyDescent="0.2">
      <c r="AD6932">
        <f t="shared" si="459"/>
        <v>6930</v>
      </c>
      <c r="AE6932">
        <f t="shared" si="462"/>
        <v>2.4294150360159363E-8</v>
      </c>
      <c r="AF6932">
        <f t="shared" si="460"/>
        <v>1.5159549824739435E-5</v>
      </c>
      <c r="AG6932">
        <f t="shared" si="461"/>
        <v>1.6835846199590439E-4</v>
      </c>
    </row>
    <row r="6933" spans="30:33" x14ac:dyDescent="0.2">
      <c r="AD6933">
        <f t="shared" si="459"/>
        <v>6931</v>
      </c>
      <c r="AE6933">
        <f t="shared" si="462"/>
        <v>2.4255279719583107E-8</v>
      </c>
      <c r="AF6933">
        <f t="shared" si="460"/>
        <v>1.5135294545019851E-5</v>
      </c>
      <c r="AG6933">
        <f t="shared" si="461"/>
        <v>1.6811334373643052E-4</v>
      </c>
    </row>
    <row r="6934" spans="30:33" x14ac:dyDescent="0.2">
      <c r="AD6934">
        <f t="shared" si="459"/>
        <v>6932</v>
      </c>
      <c r="AE6934">
        <f t="shared" si="462"/>
        <v>2.4216471272031772E-8</v>
      </c>
      <c r="AF6934">
        <f t="shared" si="460"/>
        <v>1.5111078073747818E-5</v>
      </c>
      <c r="AG6934">
        <f t="shared" si="461"/>
        <v>1.6786857885772426E-4</v>
      </c>
    </row>
    <row r="6935" spans="30:33" x14ac:dyDescent="0.2">
      <c r="AD6935">
        <f t="shared" si="459"/>
        <v>6933</v>
      </c>
      <c r="AE6935">
        <f t="shared" si="462"/>
        <v>2.4177724917996518E-8</v>
      </c>
      <c r="AF6935">
        <f t="shared" si="460"/>
        <v>1.5086900348829821E-5</v>
      </c>
      <c r="AG6935">
        <f t="shared" si="461"/>
        <v>1.6762416685646986E-4</v>
      </c>
    </row>
    <row r="6936" spans="30:33" x14ac:dyDescent="0.2">
      <c r="AD6936">
        <f t="shared" si="459"/>
        <v>6934</v>
      </c>
      <c r="AE6936">
        <f t="shared" si="462"/>
        <v>2.4139040558127725E-8</v>
      </c>
      <c r="AF6936">
        <f t="shared" si="460"/>
        <v>1.5062761308271692E-5</v>
      </c>
      <c r="AG6936">
        <f t="shared" si="461"/>
        <v>1.6738010723005764E-4</v>
      </c>
    </row>
    <row r="6937" spans="30:33" x14ac:dyDescent="0.2">
      <c r="AD6937">
        <f t="shared" si="459"/>
        <v>6935</v>
      </c>
      <c r="AE6937">
        <f t="shared" si="462"/>
        <v>2.4100418093234718E-8</v>
      </c>
      <c r="AF6937">
        <f t="shared" si="460"/>
        <v>1.5038660890178457E-5</v>
      </c>
      <c r="AG6937">
        <f t="shared" si="461"/>
        <v>1.6713639947658277E-4</v>
      </c>
    </row>
    <row r="6938" spans="30:33" x14ac:dyDescent="0.2">
      <c r="AD6938">
        <f t="shared" si="459"/>
        <v>6936</v>
      </c>
      <c r="AE6938">
        <f t="shared" si="462"/>
        <v>2.4061857424285541E-8</v>
      </c>
      <c r="AF6938">
        <f t="shared" si="460"/>
        <v>1.501459903275417E-5</v>
      </c>
      <c r="AG6938">
        <f t="shared" si="461"/>
        <v>1.6689304309484452E-4</v>
      </c>
    </row>
    <row r="6939" spans="30:33" x14ac:dyDescent="0.2">
      <c r="AD6939">
        <f t="shared" si="459"/>
        <v>6937</v>
      </c>
      <c r="AE6939">
        <f t="shared" si="462"/>
        <v>2.4023358452406684E-8</v>
      </c>
      <c r="AF6939">
        <f t="shared" si="460"/>
        <v>1.4990575674301764E-5</v>
      </c>
      <c r="AG6939">
        <f t="shared" si="461"/>
        <v>1.6665003758434518E-4</v>
      </c>
    </row>
    <row r="6940" spans="30:33" x14ac:dyDescent="0.2">
      <c r="AD6940">
        <f t="shared" si="459"/>
        <v>6938</v>
      </c>
      <c r="AE6940">
        <f t="shared" si="462"/>
        <v>2.3984921078882832E-8</v>
      </c>
      <c r="AF6940">
        <f t="shared" si="460"/>
        <v>1.496659075322288E-5</v>
      </c>
      <c r="AG6940">
        <f t="shared" si="461"/>
        <v>1.664073824452891E-4</v>
      </c>
    </row>
    <row r="6941" spans="30:33" x14ac:dyDescent="0.2">
      <c r="AD6941">
        <f t="shared" si="459"/>
        <v>6939</v>
      </c>
      <c r="AE6941">
        <f t="shared" si="462"/>
        <v>2.3946545205156621E-8</v>
      </c>
      <c r="AF6941">
        <f t="shared" si="460"/>
        <v>1.4942644208017723E-5</v>
      </c>
      <c r="AG6941">
        <f t="shared" si="461"/>
        <v>1.661650771785818E-4</v>
      </c>
    </row>
    <row r="6942" spans="30:33" x14ac:dyDescent="0.2">
      <c r="AD6942">
        <f t="shared" si="459"/>
        <v>6940</v>
      </c>
      <c r="AE6942">
        <f t="shared" si="462"/>
        <v>2.3908230732828367E-8</v>
      </c>
      <c r="AF6942">
        <f t="shared" si="460"/>
        <v>1.4918735977284894E-5</v>
      </c>
      <c r="AG6942">
        <f t="shared" si="461"/>
        <v>1.6592312128582888E-4</v>
      </c>
    </row>
    <row r="6943" spans="30:33" x14ac:dyDescent="0.2">
      <c r="AD6943">
        <f t="shared" si="459"/>
        <v>6941</v>
      </c>
      <c r="AE6943">
        <f t="shared" si="462"/>
        <v>2.3869977563655842E-8</v>
      </c>
      <c r="AF6943">
        <f t="shared" si="460"/>
        <v>1.4894865999721237E-5</v>
      </c>
      <c r="AG6943">
        <f t="shared" si="461"/>
        <v>1.6568151426933519E-4</v>
      </c>
    </row>
    <row r="6944" spans="30:33" x14ac:dyDescent="0.2">
      <c r="AD6944">
        <f t="shared" si="459"/>
        <v>6942</v>
      </c>
      <c r="AE6944">
        <f t="shared" si="462"/>
        <v>2.383178559955399E-8</v>
      </c>
      <c r="AF6944">
        <f t="shared" si="460"/>
        <v>1.4871034214121682E-5</v>
      </c>
      <c r="AG6944">
        <f t="shared" si="461"/>
        <v>1.654402556321038E-4</v>
      </c>
    </row>
    <row r="6945" spans="30:33" x14ac:dyDescent="0.2">
      <c r="AD6945">
        <f t="shared" si="459"/>
        <v>6943</v>
      </c>
      <c r="AE6945">
        <f t="shared" si="462"/>
        <v>2.3793654742594701E-8</v>
      </c>
      <c r="AF6945">
        <f t="shared" si="460"/>
        <v>1.4847240559379086E-5</v>
      </c>
      <c r="AG6945">
        <f t="shared" si="461"/>
        <v>1.6519934487783502E-4</v>
      </c>
    </row>
    <row r="6946" spans="30:33" x14ac:dyDescent="0.2">
      <c r="AD6946">
        <f t="shared" si="459"/>
        <v>6944</v>
      </c>
      <c r="AE6946">
        <f t="shared" si="462"/>
        <v>2.3755584895006548E-8</v>
      </c>
      <c r="AF6946">
        <f t="shared" si="460"/>
        <v>1.482348497448408E-5</v>
      </c>
      <c r="AG6946">
        <f t="shared" si="461"/>
        <v>1.6495878151092546E-4</v>
      </c>
    </row>
    <row r="6947" spans="30:33" x14ac:dyDescent="0.2">
      <c r="AD6947">
        <f t="shared" ref="AD6947:AD7010" si="463">AD6946+1</f>
        <v>6945</v>
      </c>
      <c r="AE6947">
        <f t="shared" si="462"/>
        <v>2.3717575959174539E-8</v>
      </c>
      <c r="AF6947">
        <f t="shared" ref="AF6947:AF7010" si="464">AF6946*$AF$3</f>
        <v>1.4799767398524905E-5</v>
      </c>
      <c r="AG6947">
        <f t="shared" ref="AG6947:AG7010" si="465">AD6947*AE6947</f>
        <v>1.6471856503646716E-4</v>
      </c>
    </row>
    <row r="6948" spans="30:33" x14ac:dyDescent="0.2">
      <c r="AD6948">
        <f t="shared" si="463"/>
        <v>6946</v>
      </c>
      <c r="AE6948">
        <f t="shared" si="462"/>
        <v>2.3679627837639859E-8</v>
      </c>
      <c r="AF6948">
        <f t="shared" si="464"/>
        <v>1.4776087770687264E-5</v>
      </c>
      <c r="AG6948">
        <f t="shared" si="465"/>
        <v>1.6447869496024646E-4</v>
      </c>
    </row>
    <row r="6949" spans="30:33" x14ac:dyDescent="0.2">
      <c r="AD6949">
        <f t="shared" si="463"/>
        <v>6947</v>
      </c>
      <c r="AE6949">
        <f t="shared" si="462"/>
        <v>2.3641740433099633E-8</v>
      </c>
      <c r="AF6949">
        <f t="shared" si="464"/>
        <v>1.4752446030254164E-5</v>
      </c>
      <c r="AG6949">
        <f t="shared" si="465"/>
        <v>1.6423917078874314E-4</v>
      </c>
    </row>
    <row r="6950" spans="30:33" x14ac:dyDescent="0.2">
      <c r="AD6950">
        <f t="shared" si="463"/>
        <v>6948</v>
      </c>
      <c r="AE6950">
        <f t="shared" si="462"/>
        <v>2.3603913648406672E-8</v>
      </c>
      <c r="AF6950">
        <f t="shared" si="464"/>
        <v>1.4728842116605756E-5</v>
      </c>
      <c r="AG6950">
        <f t="shared" si="465"/>
        <v>1.6399999202912956E-4</v>
      </c>
    </row>
    <row r="6951" spans="30:33" x14ac:dyDescent="0.2">
      <c r="AD6951">
        <f t="shared" si="463"/>
        <v>6949</v>
      </c>
      <c r="AE6951">
        <f t="shared" si="462"/>
        <v>2.3566147386569219E-8</v>
      </c>
      <c r="AF6951">
        <f t="shared" si="464"/>
        <v>1.4705275969219186E-5</v>
      </c>
      <c r="AG6951">
        <f t="shared" si="465"/>
        <v>1.637611581892695E-4</v>
      </c>
    </row>
    <row r="6952" spans="30:33" x14ac:dyDescent="0.2">
      <c r="AD6952">
        <f t="shared" si="463"/>
        <v>6950</v>
      </c>
      <c r="AE6952">
        <f t="shared" si="462"/>
        <v>2.3528441550750708E-8</v>
      </c>
      <c r="AF6952">
        <f t="shared" si="464"/>
        <v>1.4681747527668435E-5</v>
      </c>
      <c r="AG6952">
        <f t="shared" si="465"/>
        <v>1.6352266877771741E-4</v>
      </c>
    </row>
    <row r="6953" spans="30:33" x14ac:dyDescent="0.2">
      <c r="AD6953">
        <f t="shared" si="463"/>
        <v>6951</v>
      </c>
      <c r="AE6953">
        <f t="shared" si="462"/>
        <v>2.3490796044269505E-8</v>
      </c>
      <c r="AF6953">
        <f t="shared" si="464"/>
        <v>1.4658256731624164E-5</v>
      </c>
      <c r="AG6953">
        <f t="shared" si="465"/>
        <v>1.6328452330371734E-4</v>
      </c>
    </row>
    <row r="6954" spans="30:33" x14ac:dyDescent="0.2">
      <c r="AD6954">
        <f t="shared" si="463"/>
        <v>6952</v>
      </c>
      <c r="AE6954">
        <f t="shared" si="462"/>
        <v>2.3453210770598672E-8</v>
      </c>
      <c r="AF6954">
        <f t="shared" si="464"/>
        <v>1.4634803520853565E-5</v>
      </c>
      <c r="AG6954">
        <f t="shared" si="465"/>
        <v>1.6304672127720197E-4</v>
      </c>
    </row>
    <row r="6955" spans="30:33" x14ac:dyDescent="0.2">
      <c r="AD6955">
        <f t="shared" si="463"/>
        <v>6953</v>
      </c>
      <c r="AE6955">
        <f t="shared" si="462"/>
        <v>2.3415685633365715E-8</v>
      </c>
      <c r="AF6955">
        <f t="shared" si="464"/>
        <v>1.4611387835220199E-5</v>
      </c>
      <c r="AG6955">
        <f t="shared" si="465"/>
        <v>1.6280926220879182E-4</v>
      </c>
    </row>
    <row r="6956" spans="30:33" x14ac:dyDescent="0.2">
      <c r="AD6956">
        <f t="shared" si="463"/>
        <v>6954</v>
      </c>
      <c r="AE6956">
        <f t="shared" si="462"/>
        <v>2.337822053635233E-8</v>
      </c>
      <c r="AF6956">
        <f t="shared" si="464"/>
        <v>1.4588009614683846E-5</v>
      </c>
      <c r="AG6956">
        <f t="shared" si="465"/>
        <v>1.6257214560979409E-4</v>
      </c>
    </row>
    <row r="6957" spans="30:33" x14ac:dyDescent="0.2">
      <c r="AD6957">
        <f t="shared" si="463"/>
        <v>6955</v>
      </c>
      <c r="AE6957">
        <f t="shared" si="462"/>
        <v>2.3340815383494165E-8</v>
      </c>
      <c r="AF6957">
        <f t="shared" si="464"/>
        <v>1.4564668799300351E-5</v>
      </c>
      <c r="AG6957">
        <f t="shared" si="465"/>
        <v>1.6233537099220191E-4</v>
      </c>
    </row>
    <row r="6958" spans="30:33" x14ac:dyDescent="0.2">
      <c r="AD6958">
        <f t="shared" si="463"/>
        <v>6956</v>
      </c>
      <c r="AE6958">
        <f t="shared" si="462"/>
        <v>2.3303470078880573E-8</v>
      </c>
      <c r="AF6958">
        <f t="shared" si="464"/>
        <v>1.454136532922147E-5</v>
      </c>
      <c r="AG6958">
        <f t="shared" si="465"/>
        <v>1.6209893786869328E-4</v>
      </c>
    </row>
    <row r="6959" spans="30:33" x14ac:dyDescent="0.2">
      <c r="AD6959">
        <f t="shared" si="463"/>
        <v>6957</v>
      </c>
      <c r="AE6959">
        <f t="shared" si="462"/>
        <v>2.3266184526754362E-8</v>
      </c>
      <c r="AF6959">
        <f t="shared" si="464"/>
        <v>1.4518099144694715E-5</v>
      </c>
      <c r="AG6959">
        <f t="shared" si="465"/>
        <v>1.618628457526301E-4</v>
      </c>
    </row>
    <row r="6960" spans="30:33" x14ac:dyDescent="0.2">
      <c r="AD6960">
        <f t="shared" si="463"/>
        <v>6958</v>
      </c>
      <c r="AE6960">
        <f t="shared" si="462"/>
        <v>2.3228958631511554E-8</v>
      </c>
      <c r="AF6960">
        <f t="shared" si="464"/>
        <v>1.4494870186063203E-5</v>
      </c>
      <c r="AG6960">
        <f t="shared" si="465"/>
        <v>1.616270941580574E-4</v>
      </c>
    </row>
    <row r="6961" spans="30:33" x14ac:dyDescent="0.2">
      <c r="AD6961">
        <f t="shared" si="463"/>
        <v>6959</v>
      </c>
      <c r="AE6961">
        <f t="shared" si="462"/>
        <v>2.3191792297701134E-8</v>
      </c>
      <c r="AF6961">
        <f t="shared" si="464"/>
        <v>1.4471678393765501E-5</v>
      </c>
      <c r="AG6961">
        <f t="shared" si="465"/>
        <v>1.613916825997022E-4</v>
      </c>
    </row>
    <row r="6962" spans="30:33" x14ac:dyDescent="0.2">
      <c r="AD6962">
        <f t="shared" si="463"/>
        <v>6960</v>
      </c>
      <c r="AE6962">
        <f t="shared" si="462"/>
        <v>2.315468543002481E-8</v>
      </c>
      <c r="AF6962">
        <f t="shared" si="464"/>
        <v>1.4448523708335475E-5</v>
      </c>
      <c r="AG6962">
        <f t="shared" si="465"/>
        <v>1.6115661059297267E-4</v>
      </c>
    </row>
    <row r="6963" spans="30:33" x14ac:dyDescent="0.2">
      <c r="AD6963">
        <f t="shared" si="463"/>
        <v>6961</v>
      </c>
      <c r="AE6963">
        <f t="shared" si="462"/>
        <v>2.3117637933336769E-8</v>
      </c>
      <c r="AF6963">
        <f t="shared" si="464"/>
        <v>1.4425406070402137E-5</v>
      </c>
      <c r="AG6963">
        <f t="shared" si="465"/>
        <v>1.6092187765395725E-4</v>
      </c>
    </row>
    <row r="6964" spans="30:33" x14ac:dyDescent="0.2">
      <c r="AD6964">
        <f t="shared" si="463"/>
        <v>6962</v>
      </c>
      <c r="AE6964">
        <f t="shared" si="462"/>
        <v>2.3080649712643428E-8</v>
      </c>
      <c r="AF6964">
        <f t="shared" si="464"/>
        <v>1.4402325420689492E-5</v>
      </c>
      <c r="AG6964">
        <f t="shared" si="465"/>
        <v>1.6068748329942355E-4</v>
      </c>
    </row>
    <row r="6965" spans="30:33" x14ac:dyDescent="0.2">
      <c r="AD6965">
        <f t="shared" si="463"/>
        <v>6963</v>
      </c>
      <c r="AE6965">
        <f t="shared" si="462"/>
        <v>2.3043720673103196E-8</v>
      </c>
      <c r="AF6965">
        <f t="shared" si="464"/>
        <v>1.4379281700016389E-5</v>
      </c>
      <c r="AG6965">
        <f t="shared" si="465"/>
        <v>1.6045342704681755E-4</v>
      </c>
    </row>
    <row r="6966" spans="30:33" x14ac:dyDescent="0.2">
      <c r="AD6966">
        <f t="shared" si="463"/>
        <v>6964</v>
      </c>
      <c r="AE6966">
        <f t="shared" si="462"/>
        <v>2.3006850720026234E-8</v>
      </c>
      <c r="AF6966">
        <f t="shared" si="464"/>
        <v>1.4356274849296362E-5</v>
      </c>
      <c r="AG6966">
        <f t="shared" si="465"/>
        <v>1.6021970841426268E-4</v>
      </c>
    </row>
    <row r="6967" spans="30:33" x14ac:dyDescent="0.2">
      <c r="AD6967">
        <f t="shared" si="463"/>
        <v>6965</v>
      </c>
      <c r="AE6967">
        <f t="shared" si="462"/>
        <v>2.2970039758874191E-8</v>
      </c>
      <c r="AF6967">
        <f t="shared" si="464"/>
        <v>1.4333304809537487E-5</v>
      </c>
      <c r="AG6967">
        <f t="shared" si="465"/>
        <v>1.5998632692055875E-4</v>
      </c>
    </row>
    <row r="6968" spans="30:33" x14ac:dyDescent="0.2">
      <c r="AD6968">
        <f t="shared" si="463"/>
        <v>6966</v>
      </c>
      <c r="AE6968">
        <f t="shared" si="462"/>
        <v>2.2933287695259989E-8</v>
      </c>
      <c r="AF6968">
        <f t="shared" si="464"/>
        <v>1.4310371521842227E-5</v>
      </c>
      <c r="AG6968">
        <f t="shared" si="465"/>
        <v>1.5975328208518109E-4</v>
      </c>
    </row>
    <row r="6969" spans="30:33" x14ac:dyDescent="0.2">
      <c r="AD6969">
        <f t="shared" si="463"/>
        <v>6967</v>
      </c>
      <c r="AE6969">
        <f t="shared" si="462"/>
        <v>2.2896594434947573E-8</v>
      </c>
      <c r="AF6969">
        <f t="shared" si="464"/>
        <v>1.4287474927407279E-5</v>
      </c>
      <c r="AG6969">
        <f t="shared" si="465"/>
        <v>1.5952057342827973E-4</v>
      </c>
    </row>
    <row r="6970" spans="30:33" x14ac:dyDescent="0.2">
      <c r="AD6970">
        <f t="shared" si="463"/>
        <v>6968</v>
      </c>
      <c r="AE6970">
        <f t="shared" si="462"/>
        <v>2.2859959883851657E-8</v>
      </c>
      <c r="AF6970">
        <f t="shared" si="464"/>
        <v>1.4264614967523427E-5</v>
      </c>
      <c r="AG6970">
        <f t="shared" si="465"/>
        <v>1.5928820047067836E-4</v>
      </c>
    </row>
    <row r="6971" spans="30:33" x14ac:dyDescent="0.2">
      <c r="AD6971">
        <f t="shared" si="463"/>
        <v>6969</v>
      </c>
      <c r="AE6971">
        <f t="shared" si="462"/>
        <v>2.2823383948037492E-8</v>
      </c>
      <c r="AF6971">
        <f t="shared" si="464"/>
        <v>1.4241791583575389E-5</v>
      </c>
      <c r="AG6971">
        <f t="shared" si="465"/>
        <v>1.5905616273387328E-4</v>
      </c>
    </row>
    <row r="6972" spans="30:33" x14ac:dyDescent="0.2">
      <c r="AD6972">
        <f t="shared" si="463"/>
        <v>6970</v>
      </c>
      <c r="AE6972">
        <f t="shared" si="462"/>
        <v>2.2786866533720633E-8</v>
      </c>
      <c r="AF6972">
        <f t="shared" si="464"/>
        <v>1.4219004717041667E-5</v>
      </c>
      <c r="AG6972">
        <f t="shared" si="465"/>
        <v>1.5882445974003281E-4</v>
      </c>
    </row>
    <row r="6973" spans="30:33" x14ac:dyDescent="0.2">
      <c r="AD6973">
        <f t="shared" si="463"/>
        <v>6971</v>
      </c>
      <c r="AE6973">
        <f t="shared" si="462"/>
        <v>2.2750407547266676E-8</v>
      </c>
      <c r="AF6973">
        <f t="shared" si="464"/>
        <v>1.41962543094944E-5</v>
      </c>
      <c r="AG6973">
        <f t="shared" si="465"/>
        <v>1.5859309101199601E-4</v>
      </c>
    </row>
    <row r="6974" spans="30:33" x14ac:dyDescent="0.2">
      <c r="AD6974">
        <f t="shared" si="463"/>
        <v>6972</v>
      </c>
      <c r="AE6974">
        <f t="shared" si="462"/>
        <v>2.2714006895191051E-8</v>
      </c>
      <c r="AF6974">
        <f t="shared" si="464"/>
        <v>1.4173540302599209E-5</v>
      </c>
      <c r="AG6974">
        <f t="shared" si="465"/>
        <v>1.58362056073272E-4</v>
      </c>
    </row>
    <row r="6975" spans="30:33" x14ac:dyDescent="0.2">
      <c r="AD6975">
        <f t="shared" si="463"/>
        <v>6973</v>
      </c>
      <c r="AE6975">
        <f t="shared" si="462"/>
        <v>2.2677664484158744E-8</v>
      </c>
      <c r="AF6975">
        <f t="shared" si="464"/>
        <v>1.4150862638115049E-5</v>
      </c>
      <c r="AG6975">
        <f t="shared" si="465"/>
        <v>1.5813135444803892E-4</v>
      </c>
    </row>
    <row r="6976" spans="30:33" x14ac:dyDescent="0.2">
      <c r="AD6976">
        <f t="shared" si="463"/>
        <v>6974</v>
      </c>
      <c r="AE6976">
        <f t="shared" si="462"/>
        <v>2.2641380220984089E-8</v>
      </c>
      <c r="AF6976">
        <f t="shared" si="464"/>
        <v>1.4128221257894064E-5</v>
      </c>
      <c r="AG6976">
        <f t="shared" si="465"/>
        <v>1.5790098566114303E-4</v>
      </c>
    </row>
    <row r="6977" spans="30:33" x14ac:dyDescent="0.2">
      <c r="AD6977">
        <f t="shared" si="463"/>
        <v>6975</v>
      </c>
      <c r="AE6977">
        <f t="shared" si="462"/>
        <v>2.2605154012630511E-8</v>
      </c>
      <c r="AF6977">
        <f t="shared" si="464"/>
        <v>1.4105616103881433E-5</v>
      </c>
      <c r="AG6977">
        <f t="shared" si="465"/>
        <v>1.5767094923809782E-4</v>
      </c>
    </row>
    <row r="6978" spans="30:33" x14ac:dyDescent="0.2">
      <c r="AD6978">
        <f t="shared" si="463"/>
        <v>6976</v>
      </c>
      <c r="AE6978">
        <f t="shared" si="462"/>
        <v>2.2568985766210305E-8</v>
      </c>
      <c r="AF6978">
        <f t="shared" si="464"/>
        <v>1.4083047118115222E-5</v>
      </c>
      <c r="AG6978">
        <f t="shared" si="465"/>
        <v>1.5744124470508307E-4</v>
      </c>
    </row>
    <row r="6979" spans="30:33" x14ac:dyDescent="0.2">
      <c r="AD6979">
        <f t="shared" si="463"/>
        <v>6977</v>
      </c>
      <c r="AE6979">
        <f t="shared" si="462"/>
        <v>2.2532875388984364E-8</v>
      </c>
      <c r="AF6979">
        <f t="shared" si="464"/>
        <v>1.4060514242726236E-5</v>
      </c>
      <c r="AG6979">
        <f t="shared" si="465"/>
        <v>1.572118715889439E-4</v>
      </c>
    </row>
    <row r="6980" spans="30:33" x14ac:dyDescent="0.2">
      <c r="AD6980">
        <f t="shared" si="463"/>
        <v>6978</v>
      </c>
      <c r="AE6980">
        <f t="shared" si="462"/>
        <v>2.2496822788361988E-8</v>
      </c>
      <c r="AF6980">
        <f t="shared" si="464"/>
        <v>1.4038017419937873E-5</v>
      </c>
      <c r="AG6980">
        <f t="shared" si="465"/>
        <v>1.5698282941718997E-4</v>
      </c>
    </row>
    <row r="6981" spans="30:33" x14ac:dyDescent="0.2">
      <c r="AD6981">
        <f t="shared" si="463"/>
        <v>6979</v>
      </c>
      <c r="AE6981">
        <f t="shared" si="462"/>
        <v>2.2460827871900607E-8</v>
      </c>
      <c r="AF6981">
        <f t="shared" si="464"/>
        <v>1.4015556592065972E-5</v>
      </c>
      <c r="AG6981">
        <f t="shared" si="465"/>
        <v>1.5675411771799434E-4</v>
      </c>
    </row>
    <row r="6982" spans="30:33" x14ac:dyDescent="0.2">
      <c r="AD6982">
        <f t="shared" si="463"/>
        <v>6980</v>
      </c>
      <c r="AE6982">
        <f t="shared" si="462"/>
        <v>2.2424890547305566E-8</v>
      </c>
      <c r="AF6982">
        <f t="shared" si="464"/>
        <v>1.3993131701518667E-5</v>
      </c>
      <c r="AG6982">
        <f t="shared" si="465"/>
        <v>1.5652573602019284E-4</v>
      </c>
    </row>
    <row r="6983" spans="30:33" x14ac:dyDescent="0.2">
      <c r="AD6983">
        <f t="shared" si="463"/>
        <v>6981</v>
      </c>
      <c r="AE6983">
        <f t="shared" si="462"/>
        <v>2.2389010722429877E-8</v>
      </c>
      <c r="AF6983">
        <f t="shared" si="464"/>
        <v>1.3970742690796236E-5</v>
      </c>
      <c r="AG6983">
        <f t="shared" si="465"/>
        <v>1.5629768385328296E-4</v>
      </c>
    </row>
    <row r="6984" spans="30:33" x14ac:dyDescent="0.2">
      <c r="AD6984">
        <f t="shared" si="463"/>
        <v>6982</v>
      </c>
      <c r="AE6984">
        <f t="shared" si="462"/>
        <v>2.2353188305273988E-8</v>
      </c>
      <c r="AF6984">
        <f t="shared" si="464"/>
        <v>1.3948389502490961E-5</v>
      </c>
      <c r="AG6984">
        <f t="shared" si="465"/>
        <v>1.56069960747423E-4</v>
      </c>
    </row>
    <row r="6985" spans="30:33" x14ac:dyDescent="0.2">
      <c r="AD6985">
        <f t="shared" si="463"/>
        <v>6983</v>
      </c>
      <c r="AE6985">
        <f t="shared" si="462"/>
        <v>2.2317423203985548E-8</v>
      </c>
      <c r="AF6985">
        <f t="shared" si="464"/>
        <v>1.3926072079286975E-5</v>
      </c>
      <c r="AG6985">
        <f t="shared" si="465"/>
        <v>1.5584256623343108E-4</v>
      </c>
    </row>
    <row r="6986" spans="30:33" x14ac:dyDescent="0.2">
      <c r="AD6986">
        <f t="shared" si="463"/>
        <v>6984</v>
      </c>
      <c r="AE6986">
        <f t="shared" si="462"/>
        <v>2.2281715326859171E-8</v>
      </c>
      <c r="AF6986">
        <f t="shared" si="464"/>
        <v>1.3903790363960115E-5</v>
      </c>
      <c r="AG6986">
        <f t="shared" si="465"/>
        <v>1.5561549984278444E-4</v>
      </c>
    </row>
    <row r="6987" spans="30:33" x14ac:dyDescent="0.2">
      <c r="AD6987">
        <f t="shared" si="463"/>
        <v>6985</v>
      </c>
      <c r="AE6987">
        <f t="shared" si="462"/>
        <v>2.2246064582336194E-8</v>
      </c>
      <c r="AF6987">
        <f t="shared" si="464"/>
        <v>1.3881544299377777E-5</v>
      </c>
      <c r="AG6987">
        <f t="shared" si="465"/>
        <v>1.5538876110761832E-4</v>
      </c>
    </row>
    <row r="6988" spans="30:33" x14ac:dyDescent="0.2">
      <c r="AD6988">
        <f t="shared" si="463"/>
        <v>6986</v>
      </c>
      <c r="AE6988">
        <f t="shared" si="462"/>
        <v>2.2210470879004453E-8</v>
      </c>
      <c r="AF6988">
        <f t="shared" si="464"/>
        <v>1.3859333828498772E-5</v>
      </c>
      <c r="AG6988">
        <f t="shared" si="465"/>
        <v>1.5516234956072512E-4</v>
      </c>
    </row>
    <row r="6989" spans="30:33" x14ac:dyDescent="0.2">
      <c r="AD6989">
        <f t="shared" si="463"/>
        <v>6987</v>
      </c>
      <c r="AE6989">
        <f t="shared" si="462"/>
        <v>2.2174934125598046E-8</v>
      </c>
      <c r="AF6989">
        <f t="shared" si="464"/>
        <v>1.3837158894373174E-5</v>
      </c>
      <c r="AG6989">
        <f t="shared" si="465"/>
        <v>1.5493626473555354E-4</v>
      </c>
    </row>
    <row r="6990" spans="30:33" x14ac:dyDescent="0.2">
      <c r="AD6990">
        <f t="shared" si="463"/>
        <v>6988</v>
      </c>
      <c r="AE6990">
        <f t="shared" si="462"/>
        <v>2.2139454230997088E-8</v>
      </c>
      <c r="AF6990">
        <f t="shared" si="464"/>
        <v>1.3815019440142176E-5</v>
      </c>
      <c r="AG6990">
        <f t="shared" si="465"/>
        <v>1.5471050616620765E-4</v>
      </c>
    </row>
    <row r="6991" spans="30:33" x14ac:dyDescent="0.2">
      <c r="AD6991">
        <f t="shared" si="463"/>
        <v>6989</v>
      </c>
      <c r="AE6991">
        <f t="shared" si="462"/>
        <v>2.2104031104227491E-8</v>
      </c>
      <c r="AF6991">
        <f t="shared" si="464"/>
        <v>1.3792915409037949E-5</v>
      </c>
      <c r="AG6991">
        <f t="shared" si="465"/>
        <v>1.5448507338744594E-4</v>
      </c>
    </row>
    <row r="6992" spans="30:33" x14ac:dyDescent="0.2">
      <c r="AD6992">
        <f t="shared" si="463"/>
        <v>6990</v>
      </c>
      <c r="AE6992">
        <f t="shared" si="462"/>
        <v>2.2068664654460727E-8</v>
      </c>
      <c r="AF6992">
        <f t="shared" si="464"/>
        <v>1.3770846744383487E-5</v>
      </c>
      <c r="AG6992">
        <f t="shared" si="465"/>
        <v>1.5425996593468048E-4</v>
      </c>
    </row>
    <row r="6993" spans="30:33" x14ac:dyDescent="0.2">
      <c r="AD6993">
        <f t="shared" si="463"/>
        <v>6991</v>
      </c>
      <c r="AE6993">
        <f t="shared" si="462"/>
        <v>2.2033354791013589E-8</v>
      </c>
      <c r="AF6993">
        <f t="shared" si="464"/>
        <v>1.3748813389592472E-5</v>
      </c>
      <c r="AG6993">
        <f t="shared" si="465"/>
        <v>1.54035183343976E-4</v>
      </c>
    </row>
    <row r="6994" spans="30:33" x14ac:dyDescent="0.2">
      <c r="AD6994">
        <f t="shared" si="463"/>
        <v>6992</v>
      </c>
      <c r="AE6994">
        <f t="shared" si="462"/>
        <v>2.1998101423347966E-8</v>
      </c>
      <c r="AF6994">
        <f t="shared" si="464"/>
        <v>1.3726815288169123E-5</v>
      </c>
      <c r="AG6994">
        <f t="shared" si="465"/>
        <v>1.5381072515204897E-4</v>
      </c>
    </row>
    <row r="6995" spans="30:33" x14ac:dyDescent="0.2">
      <c r="AD6995">
        <f t="shared" si="463"/>
        <v>6993</v>
      </c>
      <c r="AE6995">
        <f t="shared" ref="AE6995:AE7058" si="466">AF6994*$AE$3</f>
        <v>2.1962904461070608E-8</v>
      </c>
      <c r="AF6995">
        <f t="shared" si="464"/>
        <v>1.3704852383708051E-5</v>
      </c>
      <c r="AG6995">
        <f t="shared" si="465"/>
        <v>1.5358659089626675E-4</v>
      </c>
    </row>
    <row r="6996" spans="30:33" x14ac:dyDescent="0.2">
      <c r="AD6996">
        <f t="shared" si="463"/>
        <v>6994</v>
      </c>
      <c r="AE6996">
        <f t="shared" si="466"/>
        <v>2.1927763813932892E-8</v>
      </c>
      <c r="AF6996">
        <f t="shared" si="464"/>
        <v>1.3682924619894118E-5</v>
      </c>
      <c r="AG6996">
        <f t="shared" si="465"/>
        <v>1.5336278011464664E-4</v>
      </c>
    </row>
    <row r="6997" spans="30:33" x14ac:dyDescent="0.2">
      <c r="AD6997">
        <f t="shared" si="463"/>
        <v>6995</v>
      </c>
      <c r="AE6997">
        <f t="shared" si="466"/>
        <v>2.1892679391830599E-8</v>
      </c>
      <c r="AF6997">
        <f t="shared" si="464"/>
        <v>1.3661031940502288E-5</v>
      </c>
      <c r="AG6997">
        <f t="shared" si="465"/>
        <v>1.5313929234585504E-4</v>
      </c>
    </row>
    <row r="6998" spans="30:33" x14ac:dyDescent="0.2">
      <c r="AD6998">
        <f t="shared" si="463"/>
        <v>6996</v>
      </c>
      <c r="AE6998">
        <f t="shared" si="466"/>
        <v>2.1857651104803669E-8</v>
      </c>
      <c r="AF6998">
        <f t="shared" si="464"/>
        <v>1.3639174289397484E-5</v>
      </c>
      <c r="AG6998">
        <f t="shared" si="465"/>
        <v>1.5291612712920648E-4</v>
      </c>
    </row>
    <row r="6999" spans="30:33" x14ac:dyDescent="0.2">
      <c r="AD6999">
        <f t="shared" si="463"/>
        <v>6997</v>
      </c>
      <c r="AE6999">
        <f t="shared" si="466"/>
        <v>2.1822678863035983E-8</v>
      </c>
      <c r="AF6999">
        <f t="shared" si="464"/>
        <v>1.3617351610534447E-5</v>
      </c>
      <c r="AG6999">
        <f t="shared" si="465"/>
        <v>1.5269328400466277E-4</v>
      </c>
    </row>
    <row r="7000" spans="30:33" x14ac:dyDescent="0.2">
      <c r="AD7000">
        <f t="shared" si="463"/>
        <v>6998</v>
      </c>
      <c r="AE7000">
        <f t="shared" si="466"/>
        <v>2.1787762576855126E-8</v>
      </c>
      <c r="AF7000">
        <f t="shared" si="464"/>
        <v>1.3595563847957592E-5</v>
      </c>
      <c r="AG7000">
        <f t="shared" si="465"/>
        <v>1.5247076251283218E-4</v>
      </c>
    </row>
    <row r="7001" spans="30:33" x14ac:dyDescent="0.2">
      <c r="AD7001">
        <f t="shared" si="463"/>
        <v>6999</v>
      </c>
      <c r="AE7001">
        <f t="shared" si="466"/>
        <v>2.1752902156732156E-8</v>
      </c>
      <c r="AF7001">
        <f t="shared" si="464"/>
        <v>1.3573810945800859E-5</v>
      </c>
      <c r="AG7001">
        <f t="shared" si="465"/>
        <v>1.5224856219496835E-4</v>
      </c>
    </row>
    <row r="7002" spans="30:33" x14ac:dyDescent="0.2">
      <c r="AD7002">
        <f t="shared" si="463"/>
        <v>7000</v>
      </c>
      <c r="AE7002">
        <f t="shared" si="466"/>
        <v>2.1718097513281383E-8</v>
      </c>
      <c r="AF7002">
        <f t="shared" si="464"/>
        <v>1.3552092848287578E-5</v>
      </c>
      <c r="AG7002">
        <f t="shared" si="465"/>
        <v>1.5202668259296968E-4</v>
      </c>
    </row>
    <row r="7003" spans="30:33" x14ac:dyDescent="0.2">
      <c r="AD7003">
        <f t="shared" si="463"/>
        <v>7001</v>
      </c>
      <c r="AE7003">
        <f t="shared" si="466"/>
        <v>2.1683348557260135E-8</v>
      </c>
      <c r="AF7003">
        <f t="shared" si="464"/>
        <v>1.3530409499730316E-5</v>
      </c>
      <c r="AG7003">
        <f t="shared" si="465"/>
        <v>1.5180512324937821E-4</v>
      </c>
    </row>
    <row r="7004" spans="30:33" x14ac:dyDescent="0.2">
      <c r="AD7004">
        <f t="shared" si="463"/>
        <v>7002</v>
      </c>
      <c r="AE7004">
        <f t="shared" si="466"/>
        <v>2.1648655199568516E-8</v>
      </c>
      <c r="AF7004">
        <f t="shared" si="464"/>
        <v>1.3508760844530747E-5</v>
      </c>
      <c r="AG7004">
        <f t="shared" si="465"/>
        <v>1.5158388370737876E-4</v>
      </c>
    </row>
    <row r="7005" spans="30:33" x14ac:dyDescent="0.2">
      <c r="AD7005">
        <f t="shared" si="463"/>
        <v>7003</v>
      </c>
      <c r="AE7005">
        <f t="shared" si="466"/>
        <v>2.1614017351249204E-8</v>
      </c>
      <c r="AF7005">
        <f t="shared" si="464"/>
        <v>1.3487146827179497E-5</v>
      </c>
      <c r="AG7005">
        <f t="shared" si="465"/>
        <v>1.5136296351079818E-4</v>
      </c>
    </row>
    <row r="7006" spans="30:33" x14ac:dyDescent="0.2">
      <c r="AD7006">
        <f t="shared" si="463"/>
        <v>7004</v>
      </c>
      <c r="AE7006">
        <f t="shared" si="466"/>
        <v>2.1579434923487203E-8</v>
      </c>
      <c r="AF7006">
        <f t="shared" si="464"/>
        <v>1.346556739225601E-5</v>
      </c>
      <c r="AG7006">
        <f t="shared" si="465"/>
        <v>1.5114236220410438E-4</v>
      </c>
    </row>
    <row r="7007" spans="30:33" x14ac:dyDescent="0.2">
      <c r="AD7007">
        <f t="shared" si="463"/>
        <v>7005</v>
      </c>
      <c r="AE7007">
        <f t="shared" si="466"/>
        <v>2.1544907827609624E-8</v>
      </c>
      <c r="AF7007">
        <f t="shared" si="464"/>
        <v>1.3444022484428399E-5</v>
      </c>
      <c r="AG7007">
        <f t="shared" si="465"/>
        <v>1.5092207933240542E-4</v>
      </c>
    </row>
    <row r="7008" spans="30:33" x14ac:dyDescent="0.2">
      <c r="AD7008">
        <f t="shared" si="463"/>
        <v>7006</v>
      </c>
      <c r="AE7008">
        <f t="shared" si="466"/>
        <v>2.1510435975085448E-8</v>
      </c>
      <c r="AF7008">
        <f t="shared" si="464"/>
        <v>1.3422512048453314E-5</v>
      </c>
      <c r="AG7008">
        <f t="shared" si="465"/>
        <v>1.5070211444144865E-4</v>
      </c>
    </row>
    <row r="7009" spans="30:33" x14ac:dyDescent="0.2">
      <c r="AD7009">
        <f t="shared" si="463"/>
        <v>7007</v>
      </c>
      <c r="AE7009">
        <f t="shared" si="466"/>
        <v>2.1476019277525312E-8</v>
      </c>
      <c r="AF7009">
        <f t="shared" si="464"/>
        <v>1.3401036029175788E-5</v>
      </c>
      <c r="AG7009">
        <f t="shared" si="465"/>
        <v>1.5048246707761987E-4</v>
      </c>
    </row>
    <row r="7010" spans="30:33" x14ac:dyDescent="0.2">
      <c r="AD7010">
        <f t="shared" si="463"/>
        <v>7008</v>
      </c>
      <c r="AE7010">
        <f t="shared" si="466"/>
        <v>2.1441657646681271E-8</v>
      </c>
      <c r="AF7010">
        <f t="shared" si="464"/>
        <v>1.3379594371529107E-5</v>
      </c>
      <c r="AG7010">
        <f t="shared" si="465"/>
        <v>1.5026313678794234E-4</v>
      </c>
    </row>
    <row r="7011" spans="30:33" x14ac:dyDescent="0.2">
      <c r="AD7011">
        <f t="shared" ref="AD7011:AD7074" si="467">AD7010+1</f>
        <v>7009</v>
      </c>
      <c r="AE7011">
        <f t="shared" si="466"/>
        <v>2.1407350994446581E-8</v>
      </c>
      <c r="AF7011">
        <f t="shared" ref="AF7011:AF7074" si="468">AF7010*$AF$3</f>
        <v>1.335818702053466E-5</v>
      </c>
      <c r="AG7011">
        <f t="shared" ref="AG7011:AG7074" si="469">AD7011*AE7011</f>
        <v>1.5004412312007609E-4</v>
      </c>
    </row>
    <row r="7012" spans="30:33" x14ac:dyDescent="0.2">
      <c r="AD7012">
        <f t="shared" si="467"/>
        <v>7010</v>
      </c>
      <c r="AE7012">
        <f t="shared" si="466"/>
        <v>2.1373099232855466E-8</v>
      </c>
      <c r="AF7012">
        <f t="shared" si="468"/>
        <v>1.3336813921301804E-5</v>
      </c>
      <c r="AG7012">
        <f t="shared" si="469"/>
        <v>1.4982542562231682E-4</v>
      </c>
    </row>
    <row r="7013" spans="30:33" x14ac:dyDescent="0.2">
      <c r="AD7013">
        <f t="shared" si="467"/>
        <v>7011</v>
      </c>
      <c r="AE7013">
        <f t="shared" si="466"/>
        <v>2.1338902274082896E-8</v>
      </c>
      <c r="AF7013">
        <f t="shared" si="468"/>
        <v>1.3315475019027721E-5</v>
      </c>
      <c r="AG7013">
        <f t="shared" si="469"/>
        <v>1.4960704384359518E-4</v>
      </c>
    </row>
    <row r="7014" spans="30:33" x14ac:dyDescent="0.2">
      <c r="AD7014">
        <f t="shared" si="467"/>
        <v>7012</v>
      </c>
      <c r="AE7014">
        <f t="shared" si="466"/>
        <v>2.1304760030444363E-8</v>
      </c>
      <c r="AF7014">
        <f t="shared" si="468"/>
        <v>1.3294170258997276E-5</v>
      </c>
      <c r="AG7014">
        <f t="shared" si="469"/>
        <v>1.4938897733347587E-4</v>
      </c>
    </row>
    <row r="7015" spans="30:33" x14ac:dyDescent="0.2">
      <c r="AD7015">
        <f t="shared" si="467"/>
        <v>7013</v>
      </c>
      <c r="AE7015">
        <f t="shared" si="466"/>
        <v>2.1270672414395653E-8</v>
      </c>
      <c r="AF7015">
        <f t="shared" si="468"/>
        <v>1.3272899586582879E-5</v>
      </c>
      <c r="AG7015">
        <f t="shared" si="469"/>
        <v>1.491712256421567E-4</v>
      </c>
    </row>
    <row r="7016" spans="30:33" x14ac:dyDescent="0.2">
      <c r="AD7016">
        <f t="shared" si="467"/>
        <v>7014</v>
      </c>
      <c r="AE7016">
        <f t="shared" si="466"/>
        <v>2.1236639338532617E-8</v>
      </c>
      <c r="AF7016">
        <f t="shared" si="468"/>
        <v>1.3251662947244346E-5</v>
      </c>
      <c r="AG7016">
        <f t="shared" si="469"/>
        <v>1.4895378832046778E-4</v>
      </c>
    </row>
    <row r="7017" spans="30:33" x14ac:dyDescent="0.2">
      <c r="AD7017">
        <f t="shared" si="467"/>
        <v>7015</v>
      </c>
      <c r="AE7017">
        <f t="shared" si="466"/>
        <v>2.1202660715590962E-8</v>
      </c>
      <c r="AF7017">
        <f t="shared" si="468"/>
        <v>1.3230460286528754E-5</v>
      </c>
      <c r="AG7017">
        <f t="shared" si="469"/>
        <v>1.4873666491987061E-4</v>
      </c>
    </row>
    <row r="7018" spans="30:33" x14ac:dyDescent="0.2">
      <c r="AD7018">
        <f t="shared" si="467"/>
        <v>7016</v>
      </c>
      <c r="AE7018">
        <f t="shared" si="466"/>
        <v>2.1168736458446016E-8</v>
      </c>
      <c r="AF7018">
        <f t="shared" si="468"/>
        <v>1.3209291550070307E-5</v>
      </c>
      <c r="AG7018">
        <f t="shared" si="469"/>
        <v>1.4851985499245724E-4</v>
      </c>
    </row>
    <row r="7019" spans="30:33" x14ac:dyDescent="0.2">
      <c r="AD7019">
        <f t="shared" si="467"/>
        <v>7017</v>
      </c>
      <c r="AE7019">
        <f t="shared" si="466"/>
        <v>2.1134866480112499E-8</v>
      </c>
      <c r="AF7019">
        <f t="shared" si="468"/>
        <v>1.3188156683590195E-5</v>
      </c>
      <c r="AG7019">
        <f t="shared" si="469"/>
        <v>1.4830335809094941E-4</v>
      </c>
    </row>
    <row r="7020" spans="30:33" x14ac:dyDescent="0.2">
      <c r="AD7020">
        <f t="shared" si="467"/>
        <v>7018</v>
      </c>
      <c r="AE7020">
        <f t="shared" si="466"/>
        <v>2.110105069374432E-8</v>
      </c>
      <c r="AF7020">
        <f t="shared" si="468"/>
        <v>1.316705563289645E-5</v>
      </c>
      <c r="AG7020">
        <f t="shared" si="469"/>
        <v>1.4808717376869765E-4</v>
      </c>
    </row>
    <row r="7021" spans="30:33" x14ac:dyDescent="0.2">
      <c r="AD7021">
        <f t="shared" si="467"/>
        <v>7019</v>
      </c>
      <c r="AE7021">
        <f t="shared" si="466"/>
        <v>2.1067289012634329E-8</v>
      </c>
      <c r="AF7021">
        <f t="shared" si="468"/>
        <v>1.3145988343883816E-5</v>
      </c>
      <c r="AG7021">
        <f t="shared" si="469"/>
        <v>1.4787130157968036E-4</v>
      </c>
    </row>
    <row r="7022" spans="30:33" x14ac:dyDescent="0.2">
      <c r="AD7022">
        <f t="shared" si="467"/>
        <v>7020</v>
      </c>
      <c r="AE7022">
        <f t="shared" si="466"/>
        <v>2.1033581350214114E-8</v>
      </c>
      <c r="AF7022">
        <f t="shared" si="468"/>
        <v>1.3124954762533601E-5</v>
      </c>
      <c r="AG7022">
        <f t="shared" si="469"/>
        <v>1.4765574107850307E-4</v>
      </c>
    </row>
    <row r="7023" spans="30:33" x14ac:dyDescent="0.2">
      <c r="AD7023">
        <f t="shared" si="467"/>
        <v>7021</v>
      </c>
      <c r="AE7023">
        <f t="shared" si="466"/>
        <v>2.0999927620053769E-8</v>
      </c>
      <c r="AF7023">
        <f t="shared" si="468"/>
        <v>1.3103954834913547E-5</v>
      </c>
      <c r="AG7023">
        <f t="shared" si="469"/>
        <v>1.4744049182039752E-4</v>
      </c>
    </row>
    <row r="7024" spans="30:33" x14ac:dyDescent="0.2">
      <c r="AD7024">
        <f t="shared" si="467"/>
        <v>7022</v>
      </c>
      <c r="AE7024">
        <f t="shared" si="466"/>
        <v>2.0966327735861685E-8</v>
      </c>
      <c r="AF7024">
        <f t="shared" si="468"/>
        <v>1.3082988507177684E-5</v>
      </c>
      <c r="AG7024">
        <f t="shared" si="469"/>
        <v>1.4722555336122076E-4</v>
      </c>
    </row>
    <row r="7025" spans="30:33" x14ac:dyDescent="0.2">
      <c r="AD7025">
        <f t="shared" si="467"/>
        <v>7023</v>
      </c>
      <c r="AE7025">
        <f t="shared" si="466"/>
        <v>2.0932781611484304E-8</v>
      </c>
      <c r="AF7025">
        <f t="shared" si="468"/>
        <v>1.30620557255662E-5</v>
      </c>
      <c r="AG7025">
        <f t="shared" si="469"/>
        <v>1.4701092525745428E-4</v>
      </c>
    </row>
    <row r="7026" spans="30:33" x14ac:dyDescent="0.2">
      <c r="AD7026">
        <f t="shared" si="467"/>
        <v>7024</v>
      </c>
      <c r="AE7026">
        <f t="shared" si="466"/>
        <v>2.0899289160905929E-8</v>
      </c>
      <c r="AF7026">
        <f t="shared" si="468"/>
        <v>1.3041156436405294E-5</v>
      </c>
      <c r="AG7026">
        <f t="shared" si="469"/>
        <v>1.4679660706620325E-4</v>
      </c>
    </row>
    <row r="7027" spans="30:33" x14ac:dyDescent="0.2">
      <c r="AD7027">
        <f t="shared" si="467"/>
        <v>7025</v>
      </c>
      <c r="AE7027">
        <f t="shared" si="466"/>
        <v>2.0865850298248481E-8</v>
      </c>
      <c r="AF7027">
        <f t="shared" si="468"/>
        <v>1.3020290586107046E-5</v>
      </c>
      <c r="AG7027">
        <f t="shared" si="469"/>
        <v>1.4658259834519557E-4</v>
      </c>
    </row>
    <row r="7028" spans="30:33" x14ac:dyDescent="0.2">
      <c r="AD7028">
        <f t="shared" si="467"/>
        <v>7026</v>
      </c>
      <c r="AE7028">
        <f t="shared" si="466"/>
        <v>2.0832464937771282E-8</v>
      </c>
      <c r="AF7028">
        <f t="shared" si="468"/>
        <v>1.2999458121169274E-5</v>
      </c>
      <c r="AG7028">
        <f t="shared" si="469"/>
        <v>1.4636889865278103E-4</v>
      </c>
    </row>
    <row r="7029" spans="30:33" x14ac:dyDescent="0.2">
      <c r="AD7029">
        <f t="shared" si="467"/>
        <v>7027</v>
      </c>
      <c r="AE7029">
        <f t="shared" si="466"/>
        <v>2.0799132993870849E-8</v>
      </c>
      <c r="AF7029">
        <f t="shared" si="468"/>
        <v>1.2978658988175403E-5</v>
      </c>
      <c r="AG7029">
        <f t="shared" si="469"/>
        <v>1.4615550754793047E-4</v>
      </c>
    </row>
    <row r="7030" spans="30:33" x14ac:dyDescent="0.2">
      <c r="AD7030">
        <f t="shared" si="467"/>
        <v>7028</v>
      </c>
      <c r="AE7030">
        <f t="shared" si="466"/>
        <v>2.0765854381080654E-8</v>
      </c>
      <c r="AF7030">
        <f t="shared" si="468"/>
        <v>1.2957893133794322E-5</v>
      </c>
      <c r="AG7030">
        <f t="shared" si="469"/>
        <v>1.4594242459023483E-4</v>
      </c>
    </row>
    <row r="7031" spans="30:33" x14ac:dyDescent="0.2">
      <c r="AD7031">
        <f t="shared" si="467"/>
        <v>7029</v>
      </c>
      <c r="AE7031">
        <f t="shared" si="466"/>
        <v>2.0732629014070923E-8</v>
      </c>
      <c r="AF7031">
        <f t="shared" si="468"/>
        <v>1.293716050478025E-5</v>
      </c>
      <c r="AG7031">
        <f t="shared" si="469"/>
        <v>1.4572964933990453E-4</v>
      </c>
    </row>
    <row r="7032" spans="30:33" x14ac:dyDescent="0.2">
      <c r="AD7032">
        <f t="shared" si="467"/>
        <v>7030</v>
      </c>
      <c r="AE7032">
        <f t="shared" si="466"/>
        <v>2.0699456807648409E-8</v>
      </c>
      <c r="AF7032">
        <f t="shared" si="468"/>
        <v>1.2916461047972601E-5</v>
      </c>
      <c r="AG7032">
        <f t="shared" si="469"/>
        <v>1.455171813577683E-4</v>
      </c>
    </row>
    <row r="7033" spans="30:33" x14ac:dyDescent="0.2">
      <c r="AD7033">
        <f t="shared" si="467"/>
        <v>7031</v>
      </c>
      <c r="AE7033">
        <f t="shared" si="466"/>
        <v>2.066633767675617E-8</v>
      </c>
      <c r="AF7033">
        <f t="shared" si="468"/>
        <v>1.2895794710295844E-5</v>
      </c>
      <c r="AG7033">
        <f t="shared" si="469"/>
        <v>1.4530502020527263E-4</v>
      </c>
    </row>
    <row r="7034" spans="30:33" x14ac:dyDescent="0.2">
      <c r="AD7034">
        <f t="shared" si="467"/>
        <v>7032</v>
      </c>
      <c r="AE7034">
        <f t="shared" si="466"/>
        <v>2.063327153647336E-8</v>
      </c>
      <c r="AF7034">
        <f t="shared" si="468"/>
        <v>1.287516143875937E-5</v>
      </c>
      <c r="AG7034">
        <f t="shared" si="469"/>
        <v>1.4509316544448068E-4</v>
      </c>
    </row>
    <row r="7035" spans="30:33" x14ac:dyDescent="0.2">
      <c r="AD7035">
        <f t="shared" si="467"/>
        <v>7033</v>
      </c>
      <c r="AE7035">
        <f t="shared" si="466"/>
        <v>2.0600258302015002E-8</v>
      </c>
      <c r="AF7035">
        <f t="shared" si="468"/>
        <v>1.2854561180457355E-5</v>
      </c>
      <c r="AG7035">
        <f t="shared" si="469"/>
        <v>1.4488161663807152E-4</v>
      </c>
    </row>
    <row r="7036" spans="30:33" x14ac:dyDescent="0.2">
      <c r="AD7036">
        <f t="shared" si="467"/>
        <v>7034</v>
      </c>
      <c r="AE7036">
        <f t="shared" si="466"/>
        <v>2.0567297888731777E-8</v>
      </c>
      <c r="AF7036">
        <f t="shared" si="468"/>
        <v>1.2833993882568622E-5</v>
      </c>
      <c r="AG7036">
        <f t="shared" si="469"/>
        <v>1.4467037334933933E-4</v>
      </c>
    </row>
    <row r="7037" spans="30:33" x14ac:dyDescent="0.2">
      <c r="AD7037">
        <f t="shared" si="467"/>
        <v>7035</v>
      </c>
      <c r="AE7037">
        <f t="shared" si="466"/>
        <v>2.0534390212109804E-8</v>
      </c>
      <c r="AF7037">
        <f t="shared" si="468"/>
        <v>1.2813459492356511E-5</v>
      </c>
      <c r="AG7037">
        <f t="shared" si="469"/>
        <v>1.4445943514219248E-4</v>
      </c>
    </row>
    <row r="7038" spans="30:33" x14ac:dyDescent="0.2">
      <c r="AD7038">
        <f t="shared" si="467"/>
        <v>7036</v>
      </c>
      <c r="AE7038">
        <f t="shared" si="466"/>
        <v>2.0501535187770427E-8</v>
      </c>
      <c r="AF7038">
        <f t="shared" si="468"/>
        <v>1.279295795716874E-5</v>
      </c>
      <c r="AG7038">
        <f t="shared" si="469"/>
        <v>1.4424880158115272E-4</v>
      </c>
    </row>
    <row r="7039" spans="30:33" x14ac:dyDescent="0.2">
      <c r="AD7039">
        <f t="shared" si="467"/>
        <v>7037</v>
      </c>
      <c r="AE7039">
        <f t="shared" si="466"/>
        <v>2.0468732731469992E-8</v>
      </c>
      <c r="AF7039">
        <f t="shared" si="468"/>
        <v>1.277248922443727E-5</v>
      </c>
      <c r="AG7039">
        <f t="shared" si="469"/>
        <v>1.4403847223135434E-4</v>
      </c>
    </row>
    <row r="7040" spans="30:33" x14ac:dyDescent="0.2">
      <c r="AD7040">
        <f t="shared" si="467"/>
        <v>7038</v>
      </c>
      <c r="AE7040">
        <f t="shared" si="466"/>
        <v>2.0435982759099641E-8</v>
      </c>
      <c r="AF7040">
        <f t="shared" si="468"/>
        <v>1.2752053241678169E-5</v>
      </c>
      <c r="AG7040">
        <f t="shared" si="469"/>
        <v>1.4382844665854327E-4</v>
      </c>
    </row>
    <row r="7041" spans="30:33" x14ac:dyDescent="0.2">
      <c r="AD7041">
        <f t="shared" si="467"/>
        <v>7039</v>
      </c>
      <c r="AE7041">
        <f t="shared" si="466"/>
        <v>2.0403285186685078E-8</v>
      </c>
      <c r="AF7041">
        <f t="shared" si="468"/>
        <v>1.2731649956491484E-5</v>
      </c>
      <c r="AG7041">
        <f t="shared" si="469"/>
        <v>1.4361872442907628E-4</v>
      </c>
    </row>
    <row r="7042" spans="30:33" x14ac:dyDescent="0.2">
      <c r="AD7042">
        <f t="shared" si="467"/>
        <v>7040</v>
      </c>
      <c r="AE7042">
        <f t="shared" si="466"/>
        <v>2.0370639930386384E-8</v>
      </c>
      <c r="AF7042">
        <f t="shared" si="468"/>
        <v>1.2711279316561097E-5</v>
      </c>
      <c r="AG7042">
        <f t="shared" si="469"/>
        <v>1.4340930510992015E-4</v>
      </c>
    </row>
    <row r="7043" spans="30:33" x14ac:dyDescent="0.2">
      <c r="AD7043">
        <f t="shared" si="467"/>
        <v>7041</v>
      </c>
      <c r="AE7043">
        <f t="shared" si="466"/>
        <v>2.0338046906497765E-8</v>
      </c>
      <c r="AF7043">
        <f t="shared" si="468"/>
        <v>1.2690941269654598E-5</v>
      </c>
      <c r="AG7043">
        <f t="shared" si="469"/>
        <v>1.4320018826865076E-4</v>
      </c>
    </row>
    <row r="7044" spans="30:33" x14ac:dyDescent="0.2">
      <c r="AD7044">
        <f t="shared" si="467"/>
        <v>7042</v>
      </c>
      <c r="AE7044">
        <f t="shared" si="466"/>
        <v>2.0305506031447367E-8</v>
      </c>
      <c r="AF7044">
        <f t="shared" si="468"/>
        <v>1.2670635763623151E-5</v>
      </c>
      <c r="AG7044">
        <f t="shared" si="469"/>
        <v>1.4299137347345236E-4</v>
      </c>
    </row>
    <row r="7045" spans="30:33" x14ac:dyDescent="0.2">
      <c r="AD7045">
        <f t="shared" si="467"/>
        <v>7043</v>
      </c>
      <c r="AE7045">
        <f t="shared" si="466"/>
        <v>2.0273017221797051E-8</v>
      </c>
      <c r="AF7045">
        <f t="shared" si="468"/>
        <v>1.2650362746401353E-5</v>
      </c>
      <c r="AG7045">
        <f t="shared" si="469"/>
        <v>1.4278286029311663E-4</v>
      </c>
    </row>
    <row r="7046" spans="30:33" x14ac:dyDescent="0.2">
      <c r="AD7046">
        <f t="shared" si="467"/>
        <v>7044</v>
      </c>
      <c r="AE7046">
        <f t="shared" si="466"/>
        <v>2.0240580394242175E-8</v>
      </c>
      <c r="AF7046">
        <f t="shared" si="468"/>
        <v>1.2630122166007111E-5</v>
      </c>
      <c r="AG7046">
        <f t="shared" si="469"/>
        <v>1.4257464829704188E-4</v>
      </c>
    </row>
    <row r="7047" spans="30:33" x14ac:dyDescent="0.2">
      <c r="AD7047">
        <f t="shared" si="467"/>
        <v>7045</v>
      </c>
      <c r="AE7047">
        <f t="shared" si="466"/>
        <v>2.0208195465611385E-8</v>
      </c>
      <c r="AF7047">
        <f t="shared" si="468"/>
        <v>1.2609913970541498E-5</v>
      </c>
      <c r="AG7047">
        <f t="shared" si="469"/>
        <v>1.4236673705523219E-4</v>
      </c>
    </row>
    <row r="7048" spans="30:33" x14ac:dyDescent="0.2">
      <c r="AD7048">
        <f t="shared" si="467"/>
        <v>7046</v>
      </c>
      <c r="AE7048">
        <f t="shared" si="466"/>
        <v>2.0175862352866406E-8</v>
      </c>
      <c r="AF7048">
        <f t="shared" si="468"/>
        <v>1.2589738108188631E-5</v>
      </c>
      <c r="AG7048">
        <f t="shared" si="469"/>
        <v>1.4215912613829669E-4</v>
      </c>
    </row>
    <row r="7049" spans="30:33" x14ac:dyDescent="0.2">
      <c r="AD7049">
        <f t="shared" si="467"/>
        <v>7047</v>
      </c>
      <c r="AE7049">
        <f t="shared" si="466"/>
        <v>2.0143580973101821E-8</v>
      </c>
      <c r="AF7049">
        <f t="shared" si="468"/>
        <v>1.2569594527215528E-5</v>
      </c>
      <c r="AG7049">
        <f t="shared" si="469"/>
        <v>1.4195181511744852E-4</v>
      </c>
    </row>
    <row r="7050" spans="30:33" x14ac:dyDescent="0.2">
      <c r="AD7050">
        <f t="shared" si="467"/>
        <v>7048</v>
      </c>
      <c r="AE7050">
        <f t="shared" si="466"/>
        <v>2.0111351243544855E-8</v>
      </c>
      <c r="AF7050">
        <f t="shared" si="468"/>
        <v>1.2549483175971983E-5</v>
      </c>
      <c r="AG7050">
        <f t="shared" si="469"/>
        <v>1.4174480356450415E-4</v>
      </c>
    </row>
    <row r="7051" spans="30:33" x14ac:dyDescent="0.2">
      <c r="AD7051">
        <f t="shared" si="467"/>
        <v>7049</v>
      </c>
      <c r="AE7051">
        <f t="shared" si="466"/>
        <v>2.0079173081555184E-8</v>
      </c>
      <c r="AF7051">
        <f t="shared" si="468"/>
        <v>1.2529404002890427E-5</v>
      </c>
      <c r="AG7051">
        <f t="shared" si="469"/>
        <v>1.415380910518825E-4</v>
      </c>
    </row>
    <row r="7052" spans="30:33" x14ac:dyDescent="0.2">
      <c r="AD7052">
        <f t="shared" si="467"/>
        <v>7050</v>
      </c>
      <c r="AE7052">
        <f t="shared" si="466"/>
        <v>2.0047046404624693E-8</v>
      </c>
      <c r="AF7052">
        <f t="shared" si="468"/>
        <v>1.2509356956485802E-5</v>
      </c>
      <c r="AG7052">
        <f t="shared" si="469"/>
        <v>1.4133167715260408E-4</v>
      </c>
    </row>
    <row r="7053" spans="30:33" x14ac:dyDescent="0.2">
      <c r="AD7053">
        <f t="shared" si="467"/>
        <v>7051</v>
      </c>
      <c r="AE7053">
        <f t="shared" si="466"/>
        <v>2.0014971130377291E-8</v>
      </c>
      <c r="AF7053">
        <f t="shared" si="468"/>
        <v>1.2489341985355425E-5</v>
      </c>
      <c r="AG7053">
        <f t="shared" si="469"/>
        <v>1.4112556144029028E-4</v>
      </c>
    </row>
    <row r="7054" spans="30:33" x14ac:dyDescent="0.2">
      <c r="AD7054">
        <f t="shared" si="467"/>
        <v>7052</v>
      </c>
      <c r="AE7054">
        <f t="shared" si="466"/>
        <v>1.9982947176568687E-8</v>
      </c>
      <c r="AF7054">
        <f t="shared" si="468"/>
        <v>1.2469359038178856E-5</v>
      </c>
      <c r="AG7054">
        <f t="shared" si="469"/>
        <v>1.4091974348916239E-4</v>
      </c>
    </row>
    <row r="7055" spans="30:33" x14ac:dyDescent="0.2">
      <c r="AD7055">
        <f t="shared" si="467"/>
        <v>7053</v>
      </c>
      <c r="AE7055">
        <f t="shared" si="466"/>
        <v>1.9950974461086179E-8</v>
      </c>
      <c r="AF7055">
        <f t="shared" si="468"/>
        <v>1.2449408063717769E-5</v>
      </c>
      <c r="AG7055">
        <f t="shared" si="469"/>
        <v>1.4071422287404082E-4</v>
      </c>
    </row>
    <row r="7056" spans="30:33" x14ac:dyDescent="0.2">
      <c r="AD7056">
        <f t="shared" si="467"/>
        <v>7054</v>
      </c>
      <c r="AE7056">
        <f t="shared" si="466"/>
        <v>1.991905290194844E-8</v>
      </c>
      <c r="AF7056">
        <f t="shared" si="468"/>
        <v>1.242948901081582E-5</v>
      </c>
      <c r="AG7056">
        <f t="shared" si="469"/>
        <v>1.405089991703443E-4</v>
      </c>
    </row>
    <row r="7057" spans="30:33" x14ac:dyDescent="0.2">
      <c r="AD7057">
        <f t="shared" si="467"/>
        <v>7055</v>
      </c>
      <c r="AE7057">
        <f t="shared" si="466"/>
        <v>1.988718241730532E-8</v>
      </c>
      <c r="AF7057">
        <f t="shared" si="468"/>
        <v>1.2409601828398514E-5</v>
      </c>
      <c r="AG7057">
        <f t="shared" si="469"/>
        <v>1.4030407195408904E-4</v>
      </c>
    </row>
    <row r="7058" spans="30:33" x14ac:dyDescent="0.2">
      <c r="AD7058">
        <f t="shared" si="467"/>
        <v>7056</v>
      </c>
      <c r="AE7058">
        <f t="shared" si="466"/>
        <v>1.985536292543763E-8</v>
      </c>
      <c r="AF7058">
        <f t="shared" si="468"/>
        <v>1.2389746465473075E-5</v>
      </c>
      <c r="AG7058">
        <f t="shared" si="469"/>
        <v>1.4009944080188791E-4</v>
      </c>
    </row>
    <row r="7059" spans="30:33" x14ac:dyDescent="0.2">
      <c r="AD7059">
        <f t="shared" si="467"/>
        <v>7057</v>
      </c>
      <c r="AE7059">
        <f t="shared" ref="AE7059:AE7122" si="470">AF7058*$AE$3</f>
        <v>1.9823594344756931E-8</v>
      </c>
      <c r="AF7059">
        <f t="shared" si="468"/>
        <v>1.2369922871128317E-5</v>
      </c>
      <c r="AG7059">
        <f t="shared" si="469"/>
        <v>1.3989510529094967E-4</v>
      </c>
    </row>
    <row r="7060" spans="30:33" x14ac:dyDescent="0.2">
      <c r="AD7060">
        <f t="shared" si="467"/>
        <v>7058</v>
      </c>
      <c r="AE7060">
        <f t="shared" si="470"/>
        <v>1.9791876593805317E-8</v>
      </c>
      <c r="AF7060">
        <f t="shared" si="468"/>
        <v>1.2350130994534512E-5</v>
      </c>
      <c r="AG7060">
        <f t="shared" si="469"/>
        <v>1.3969106499907793E-4</v>
      </c>
    </row>
    <row r="7061" spans="30:33" x14ac:dyDescent="0.2">
      <c r="AD7061">
        <f t="shared" si="467"/>
        <v>7059</v>
      </c>
      <c r="AE7061">
        <f t="shared" si="470"/>
        <v>1.9760209591255229E-8</v>
      </c>
      <c r="AF7061">
        <f t="shared" si="468"/>
        <v>1.2330370784943256E-5</v>
      </c>
      <c r="AG7061">
        <f t="shared" si="469"/>
        <v>1.3948731950467065E-4</v>
      </c>
    </row>
    <row r="7062" spans="30:33" x14ac:dyDescent="0.2">
      <c r="AD7062">
        <f t="shared" si="467"/>
        <v>7060</v>
      </c>
      <c r="AE7062">
        <f t="shared" si="470"/>
        <v>1.9728593255909221E-8</v>
      </c>
      <c r="AF7062">
        <f t="shared" si="468"/>
        <v>1.2310642191687346E-5</v>
      </c>
      <c r="AG7062">
        <f t="shared" si="469"/>
        <v>1.3928386838671909E-4</v>
      </c>
    </row>
    <row r="7063" spans="30:33" x14ac:dyDescent="0.2">
      <c r="AD7063">
        <f t="shared" si="467"/>
        <v>7061</v>
      </c>
      <c r="AE7063">
        <f t="shared" si="470"/>
        <v>1.9697027506699761E-8</v>
      </c>
      <c r="AF7063">
        <f t="shared" si="468"/>
        <v>1.2290945164180646E-5</v>
      </c>
      <c r="AG7063">
        <f t="shared" si="469"/>
        <v>1.39080711224807E-4</v>
      </c>
    </row>
    <row r="7064" spans="30:33" x14ac:dyDescent="0.2">
      <c r="AD7064">
        <f t="shared" si="467"/>
        <v>7062</v>
      </c>
      <c r="AE7064">
        <f t="shared" si="470"/>
        <v>1.9665512262689043E-8</v>
      </c>
      <c r="AF7064">
        <f t="shared" si="468"/>
        <v>1.2271279651917957E-5</v>
      </c>
      <c r="AG7064">
        <f t="shared" si="469"/>
        <v>1.3887784759911002E-4</v>
      </c>
    </row>
    <row r="7065" spans="30:33" x14ac:dyDescent="0.2">
      <c r="AD7065">
        <f t="shared" si="467"/>
        <v>7063</v>
      </c>
      <c r="AE7065">
        <f t="shared" si="470"/>
        <v>1.9634047443068741E-8</v>
      </c>
      <c r="AF7065">
        <f t="shared" si="468"/>
        <v>1.2251645604474888E-5</v>
      </c>
      <c r="AG7065">
        <f t="shared" si="469"/>
        <v>1.3867527709039452E-4</v>
      </c>
    </row>
    <row r="7066" spans="30:33" x14ac:dyDescent="0.2">
      <c r="AD7066">
        <f t="shared" si="467"/>
        <v>7064</v>
      </c>
      <c r="AE7066">
        <f t="shared" si="470"/>
        <v>1.960263296715983E-8</v>
      </c>
      <c r="AF7066">
        <f t="shared" si="468"/>
        <v>1.2232042971507728E-5</v>
      </c>
      <c r="AG7066">
        <f t="shared" si="469"/>
        <v>1.3847299928001705E-4</v>
      </c>
    </row>
    <row r="7067" spans="30:33" x14ac:dyDescent="0.2">
      <c r="AD7067">
        <f t="shared" si="467"/>
        <v>7065</v>
      </c>
      <c r="AE7067">
        <f t="shared" si="470"/>
        <v>1.9571268754412372E-8</v>
      </c>
      <c r="AF7067">
        <f t="shared" si="468"/>
        <v>1.2212471702753315E-5</v>
      </c>
      <c r="AG7067">
        <f t="shared" si="469"/>
        <v>1.3827101374992341E-4</v>
      </c>
    </row>
    <row r="7068" spans="30:33" x14ac:dyDescent="0.2">
      <c r="AD7068">
        <f t="shared" si="467"/>
        <v>7066</v>
      </c>
      <c r="AE7068">
        <f t="shared" si="470"/>
        <v>1.9539954724405314E-8</v>
      </c>
      <c r="AF7068">
        <f t="shared" si="468"/>
        <v>1.2192931748028909E-5</v>
      </c>
      <c r="AG7068">
        <f t="shared" si="469"/>
        <v>1.3806932008264796E-4</v>
      </c>
    </row>
    <row r="7069" spans="30:33" x14ac:dyDescent="0.2">
      <c r="AD7069">
        <f t="shared" si="467"/>
        <v>7067</v>
      </c>
      <c r="AE7069">
        <f t="shared" si="470"/>
        <v>1.9508690796846262E-8</v>
      </c>
      <c r="AF7069">
        <f t="shared" si="468"/>
        <v>1.2173423057232062E-5</v>
      </c>
      <c r="AG7069">
        <f t="shared" si="469"/>
        <v>1.3786791786131252E-4</v>
      </c>
    </row>
    <row r="7070" spans="30:33" x14ac:dyDescent="0.2">
      <c r="AD7070">
        <f t="shared" si="467"/>
        <v>7068</v>
      </c>
      <c r="AE7070">
        <f t="shared" si="470"/>
        <v>1.9477476891571309E-8</v>
      </c>
      <c r="AF7070">
        <f t="shared" si="468"/>
        <v>1.2153945580340491E-5</v>
      </c>
      <c r="AG7070">
        <f t="shared" si="469"/>
        <v>1.37666806669626E-4</v>
      </c>
    </row>
    <row r="7071" spans="30:33" x14ac:dyDescent="0.2">
      <c r="AD7071">
        <f t="shared" si="467"/>
        <v>7069</v>
      </c>
      <c r="AE7071">
        <f t="shared" si="470"/>
        <v>1.9446312928544795E-8</v>
      </c>
      <c r="AF7071">
        <f t="shared" si="468"/>
        <v>1.2134499267411945E-5</v>
      </c>
      <c r="AG7071">
        <f t="shared" si="469"/>
        <v>1.3746598609188314E-4</v>
      </c>
    </row>
    <row r="7072" spans="30:33" x14ac:dyDescent="0.2">
      <c r="AD7072">
        <f t="shared" si="467"/>
        <v>7070</v>
      </c>
      <c r="AE7072">
        <f t="shared" si="470"/>
        <v>1.9415198827859121E-8</v>
      </c>
      <c r="AF7072">
        <f t="shared" si="468"/>
        <v>1.2115084068584085E-5</v>
      </c>
      <c r="AG7072">
        <f t="shared" si="469"/>
        <v>1.37265455712964E-4</v>
      </c>
    </row>
    <row r="7073" spans="30:33" x14ac:dyDescent="0.2">
      <c r="AD7073">
        <f t="shared" si="467"/>
        <v>7071</v>
      </c>
      <c r="AE7073">
        <f t="shared" si="470"/>
        <v>1.9384134509734544E-8</v>
      </c>
      <c r="AF7073">
        <f t="shared" si="468"/>
        <v>1.209569993407435E-5</v>
      </c>
      <c r="AG7073">
        <f t="shared" si="469"/>
        <v>1.3706521511833297E-4</v>
      </c>
    </row>
    <row r="7074" spans="30:33" x14ac:dyDescent="0.2">
      <c r="AD7074">
        <f t="shared" si="467"/>
        <v>7072</v>
      </c>
      <c r="AE7074">
        <f t="shared" si="470"/>
        <v>1.935311989451897E-8</v>
      </c>
      <c r="AF7074">
        <f t="shared" si="468"/>
        <v>1.207634681417983E-5</v>
      </c>
      <c r="AG7074">
        <f t="shared" si="469"/>
        <v>1.3686526389403817E-4</v>
      </c>
    </row>
    <row r="7075" spans="30:33" x14ac:dyDescent="0.2">
      <c r="AD7075">
        <f t="shared" ref="AD7075:AD7138" si="471">AD7074+1</f>
        <v>7073</v>
      </c>
      <c r="AE7075">
        <f t="shared" si="470"/>
        <v>1.9322154902687735E-8</v>
      </c>
      <c r="AF7075">
        <f t="shared" ref="AF7075:AF7138" si="472">AF7074*$AF$3</f>
        <v>1.2057024659277141E-5</v>
      </c>
      <c r="AG7075">
        <f t="shared" ref="AG7075:AG7138" si="473">AD7075*AE7075</f>
        <v>1.3666560162671034E-4</v>
      </c>
    </row>
    <row r="7076" spans="30:33" x14ac:dyDescent="0.2">
      <c r="AD7076">
        <f t="shared" si="471"/>
        <v>7074</v>
      </c>
      <c r="AE7076">
        <f t="shared" si="470"/>
        <v>1.9291239454843435E-8</v>
      </c>
      <c r="AF7076">
        <f t="shared" si="472"/>
        <v>1.2037733419822297E-5</v>
      </c>
      <c r="AG7076">
        <f t="shared" si="473"/>
        <v>1.3646622790356247E-4</v>
      </c>
    </row>
    <row r="7077" spans="30:33" x14ac:dyDescent="0.2">
      <c r="AD7077">
        <f t="shared" si="471"/>
        <v>7075</v>
      </c>
      <c r="AE7077">
        <f t="shared" si="470"/>
        <v>1.9260373471715684E-8</v>
      </c>
      <c r="AF7077">
        <f t="shared" si="472"/>
        <v>1.2018473046350581E-5</v>
      </c>
      <c r="AG7077">
        <f t="shared" si="473"/>
        <v>1.3626714231238846E-4</v>
      </c>
    </row>
    <row r="7078" spans="30:33" x14ac:dyDescent="0.2">
      <c r="AD7078">
        <f t="shared" si="471"/>
        <v>7076</v>
      </c>
      <c r="AE7078">
        <f t="shared" si="470"/>
        <v>1.9229556874160939E-8</v>
      </c>
      <c r="AF7078">
        <f t="shared" si="472"/>
        <v>1.199924348947642E-5</v>
      </c>
      <c r="AG7078">
        <f t="shared" si="473"/>
        <v>1.360683444415628E-4</v>
      </c>
    </row>
    <row r="7079" spans="30:33" x14ac:dyDescent="0.2">
      <c r="AD7079">
        <f t="shared" si="471"/>
        <v>7077</v>
      </c>
      <c r="AE7079">
        <f t="shared" si="470"/>
        <v>1.919878958316228E-8</v>
      </c>
      <c r="AF7079">
        <f t="shared" si="472"/>
        <v>1.1980044699893257E-5</v>
      </c>
      <c r="AG7079">
        <f t="shared" si="473"/>
        <v>1.3586983388003945E-4</v>
      </c>
    </row>
    <row r="7080" spans="30:33" x14ac:dyDescent="0.2">
      <c r="AD7080">
        <f t="shared" si="471"/>
        <v>7078</v>
      </c>
      <c r="AE7080">
        <f t="shared" si="470"/>
        <v>1.9168071519829221E-8</v>
      </c>
      <c r="AF7080">
        <f t="shared" si="472"/>
        <v>1.1960876628373427E-5</v>
      </c>
      <c r="AG7080">
        <f t="shared" si="473"/>
        <v>1.3567161021735123E-4</v>
      </c>
    </row>
    <row r="7081" spans="30:33" x14ac:dyDescent="0.2">
      <c r="AD7081">
        <f t="shared" si="471"/>
        <v>7079</v>
      </c>
      <c r="AE7081">
        <f t="shared" si="470"/>
        <v>1.9137402605397493E-8</v>
      </c>
      <c r="AF7081">
        <f t="shared" si="472"/>
        <v>1.1941739225768029E-5</v>
      </c>
      <c r="AG7081">
        <f t="shared" si="473"/>
        <v>1.3547367304360885E-4</v>
      </c>
    </row>
    <row r="7082" spans="30:33" x14ac:dyDescent="0.2">
      <c r="AD7082">
        <f t="shared" si="471"/>
        <v>7080</v>
      </c>
      <c r="AE7082">
        <f t="shared" si="470"/>
        <v>1.9106782761228854E-8</v>
      </c>
      <c r="AF7082">
        <f t="shared" si="472"/>
        <v>1.1922632443006799E-5</v>
      </c>
      <c r="AG7082">
        <f t="shared" si="473"/>
        <v>1.3527602194950028E-4</v>
      </c>
    </row>
    <row r="7083" spans="30:33" x14ac:dyDescent="0.2">
      <c r="AD7083">
        <f t="shared" si="471"/>
        <v>7081</v>
      </c>
      <c r="AE7083">
        <f t="shared" si="470"/>
        <v>1.9076211908810888E-8</v>
      </c>
      <c r="AF7083">
        <f t="shared" si="472"/>
        <v>1.1903556231097988E-5</v>
      </c>
      <c r="AG7083">
        <f t="shared" si="473"/>
        <v>1.3507865652628989E-4</v>
      </c>
    </row>
    <row r="7084" spans="30:33" x14ac:dyDescent="0.2">
      <c r="AD7084">
        <f t="shared" si="471"/>
        <v>7082</v>
      </c>
      <c r="AE7084">
        <f t="shared" si="470"/>
        <v>1.9045689969756789E-8</v>
      </c>
      <c r="AF7084">
        <f t="shared" si="472"/>
        <v>1.188451054112823E-5</v>
      </c>
      <c r="AG7084">
        <f t="shared" si="473"/>
        <v>1.3488157636581759E-4</v>
      </c>
    </row>
    <row r="7085" spans="30:33" x14ac:dyDescent="0.2">
      <c r="AD7085">
        <f t="shared" si="471"/>
        <v>7083</v>
      </c>
      <c r="AE7085">
        <f t="shared" si="470"/>
        <v>1.9015216865805177E-8</v>
      </c>
      <c r="AF7085">
        <f t="shared" si="472"/>
        <v>1.1865495324262425E-5</v>
      </c>
      <c r="AG7085">
        <f t="shared" si="473"/>
        <v>1.3468478106049806E-4</v>
      </c>
    </row>
    <row r="7086" spans="30:33" x14ac:dyDescent="0.2">
      <c r="AD7086">
        <f t="shared" si="471"/>
        <v>7084</v>
      </c>
      <c r="AE7086">
        <f t="shared" si="470"/>
        <v>1.8984792518819887E-8</v>
      </c>
      <c r="AF7086">
        <f t="shared" si="472"/>
        <v>1.1846510531743604E-5</v>
      </c>
      <c r="AG7086">
        <f t="shared" si="473"/>
        <v>1.3448827020332008E-4</v>
      </c>
    </row>
    <row r="7087" spans="30:33" x14ac:dyDescent="0.2">
      <c r="AD7087">
        <f t="shared" si="471"/>
        <v>7085</v>
      </c>
      <c r="AE7087">
        <f t="shared" si="470"/>
        <v>1.8954416850789776E-8</v>
      </c>
      <c r="AF7087">
        <f t="shared" si="472"/>
        <v>1.1827556114892814E-5</v>
      </c>
      <c r="AG7087">
        <f t="shared" si="473"/>
        <v>1.3429204338784556E-4</v>
      </c>
    </row>
    <row r="7088" spans="30:33" x14ac:dyDescent="0.2">
      <c r="AD7088">
        <f t="shared" si="471"/>
        <v>7086</v>
      </c>
      <c r="AE7088">
        <f t="shared" si="470"/>
        <v>1.892408978382851E-8</v>
      </c>
      <c r="AF7088">
        <f t="shared" si="472"/>
        <v>1.1808632025108986E-5</v>
      </c>
      <c r="AG7088">
        <f t="shared" si="473"/>
        <v>1.3409610020820881E-4</v>
      </c>
    </row>
    <row r="7089" spans="30:33" x14ac:dyDescent="0.2">
      <c r="AD7089">
        <f t="shared" si="471"/>
        <v>7087</v>
      </c>
      <c r="AE7089">
        <f t="shared" si="470"/>
        <v>1.8893811240174385E-8</v>
      </c>
      <c r="AF7089">
        <f t="shared" si="472"/>
        <v>1.1789738213868811E-5</v>
      </c>
      <c r="AG7089">
        <f t="shared" si="473"/>
        <v>1.3390044025911587E-4</v>
      </c>
    </row>
    <row r="7090" spans="30:33" x14ac:dyDescent="0.2">
      <c r="AD7090">
        <f t="shared" si="471"/>
        <v>7088</v>
      </c>
      <c r="AE7090">
        <f t="shared" si="470"/>
        <v>1.8863581142190105E-8</v>
      </c>
      <c r="AF7090">
        <f t="shared" si="472"/>
        <v>1.177087463272662E-5</v>
      </c>
      <c r="AG7090">
        <f t="shared" si="473"/>
        <v>1.3370506313584347E-4</v>
      </c>
    </row>
    <row r="7091" spans="30:33" x14ac:dyDescent="0.2">
      <c r="AD7091">
        <f t="shared" si="471"/>
        <v>7089</v>
      </c>
      <c r="AE7091">
        <f t="shared" si="470"/>
        <v>1.88333994123626E-8</v>
      </c>
      <c r="AF7091">
        <f t="shared" si="472"/>
        <v>1.1752041233314257E-5</v>
      </c>
      <c r="AG7091">
        <f t="shared" si="473"/>
        <v>1.3350996843423848E-4</v>
      </c>
    </row>
    <row r="7092" spans="30:33" x14ac:dyDescent="0.2">
      <c r="AD7092">
        <f t="shared" si="471"/>
        <v>7090</v>
      </c>
      <c r="AE7092">
        <f t="shared" si="470"/>
        <v>1.880326597330282E-8</v>
      </c>
      <c r="AF7092">
        <f t="shared" si="472"/>
        <v>1.1733237967340954E-5</v>
      </c>
      <c r="AG7092">
        <f t="shared" si="473"/>
        <v>1.3331515575071699E-4</v>
      </c>
    </row>
    <row r="7093" spans="30:33" x14ac:dyDescent="0.2">
      <c r="AD7093">
        <f t="shared" si="471"/>
        <v>7091</v>
      </c>
      <c r="AE7093">
        <f t="shared" si="470"/>
        <v>1.8773180747745535E-8</v>
      </c>
      <c r="AF7093">
        <f t="shared" si="472"/>
        <v>1.1714464786593209E-5</v>
      </c>
      <c r="AG7093">
        <f t="shared" si="473"/>
        <v>1.331206246822636E-4</v>
      </c>
    </row>
    <row r="7094" spans="30:33" x14ac:dyDescent="0.2">
      <c r="AD7094">
        <f t="shared" si="471"/>
        <v>7092</v>
      </c>
      <c r="AE7094">
        <f t="shared" si="470"/>
        <v>1.8743143658549141E-8</v>
      </c>
      <c r="AF7094">
        <f t="shared" si="472"/>
        <v>1.1695721642934659E-5</v>
      </c>
      <c r="AG7094">
        <f t="shared" si="473"/>
        <v>1.3292637482643051E-4</v>
      </c>
    </row>
    <row r="7095" spans="30:33" x14ac:dyDescent="0.2">
      <c r="AD7095">
        <f t="shared" si="471"/>
        <v>7093</v>
      </c>
      <c r="AE7095">
        <f t="shared" si="470"/>
        <v>1.8713154628695464E-8</v>
      </c>
      <c r="AF7095">
        <f t="shared" si="472"/>
        <v>1.1677008488305963E-5</v>
      </c>
      <c r="AG7095">
        <f t="shared" si="473"/>
        <v>1.3273240578133693E-4</v>
      </c>
    </row>
    <row r="7096" spans="30:33" x14ac:dyDescent="0.2">
      <c r="AD7096">
        <f t="shared" si="471"/>
        <v>7094</v>
      </c>
      <c r="AE7096">
        <f t="shared" si="470"/>
        <v>1.868321358128955E-8</v>
      </c>
      <c r="AF7096">
        <f t="shared" si="472"/>
        <v>1.1658325274724674E-5</v>
      </c>
      <c r="AG7096">
        <f t="shared" si="473"/>
        <v>1.3253871714566807E-4</v>
      </c>
    </row>
    <row r="7097" spans="30:33" x14ac:dyDescent="0.2">
      <c r="AD7097">
        <f t="shared" si="471"/>
        <v>7095</v>
      </c>
      <c r="AE7097">
        <f t="shared" si="470"/>
        <v>1.8653320439559487E-8</v>
      </c>
      <c r="AF7097">
        <f t="shared" si="472"/>
        <v>1.1639671954285113E-5</v>
      </c>
      <c r="AG7097">
        <f t="shared" si="473"/>
        <v>1.3234530851867455E-4</v>
      </c>
    </row>
    <row r="7098" spans="30:33" x14ac:dyDescent="0.2">
      <c r="AD7098">
        <f t="shared" si="471"/>
        <v>7096</v>
      </c>
      <c r="AE7098">
        <f t="shared" si="470"/>
        <v>1.862347512685619E-8</v>
      </c>
      <c r="AF7098">
        <f t="shared" si="472"/>
        <v>1.1621048479158257E-5</v>
      </c>
      <c r="AG7098">
        <f t="shared" si="473"/>
        <v>1.3215217950017153E-4</v>
      </c>
    </row>
    <row r="7099" spans="30:33" x14ac:dyDescent="0.2">
      <c r="AD7099">
        <f t="shared" si="471"/>
        <v>7097</v>
      </c>
      <c r="AE7099">
        <f t="shared" si="470"/>
        <v>1.859367756665322E-8</v>
      </c>
      <c r="AF7099">
        <f t="shared" si="472"/>
        <v>1.1602454801591604E-5</v>
      </c>
      <c r="AG7099">
        <f t="shared" si="473"/>
        <v>1.3195932969053791E-4</v>
      </c>
    </row>
    <row r="7100" spans="30:33" x14ac:dyDescent="0.2">
      <c r="AD7100">
        <f t="shared" si="471"/>
        <v>7098</v>
      </c>
      <c r="AE7100">
        <f t="shared" si="470"/>
        <v>1.8563927682546574E-8</v>
      </c>
      <c r="AF7100">
        <f t="shared" si="472"/>
        <v>1.1583890873909056E-5</v>
      </c>
      <c r="AG7100">
        <f t="shared" si="473"/>
        <v>1.3176675869071557E-4</v>
      </c>
    </row>
    <row r="7101" spans="30:33" x14ac:dyDescent="0.2">
      <c r="AD7101">
        <f t="shared" si="471"/>
        <v>7099</v>
      </c>
      <c r="AE7101">
        <f t="shared" si="470"/>
        <v>1.8534225398254498E-8</v>
      </c>
      <c r="AF7101">
        <f t="shared" si="472"/>
        <v>1.15653566485108E-5</v>
      </c>
      <c r="AG7101">
        <f t="shared" si="473"/>
        <v>1.3157446610220869E-4</v>
      </c>
    </row>
    <row r="7102" spans="30:33" x14ac:dyDescent="0.2">
      <c r="AD7102">
        <f t="shared" si="471"/>
        <v>7100</v>
      </c>
      <c r="AE7102">
        <f t="shared" si="470"/>
        <v>1.850457063761729E-8</v>
      </c>
      <c r="AF7102">
        <f t="shared" si="472"/>
        <v>1.1546852077873182E-5</v>
      </c>
      <c r="AG7102">
        <f t="shared" si="473"/>
        <v>1.3138245152708277E-4</v>
      </c>
    </row>
    <row r="7103" spans="30:33" x14ac:dyDescent="0.2">
      <c r="AD7103">
        <f t="shared" si="471"/>
        <v>7101</v>
      </c>
      <c r="AE7103">
        <f t="shared" si="470"/>
        <v>1.84749633245971E-8</v>
      </c>
      <c r="AF7103">
        <f t="shared" si="472"/>
        <v>1.1528377114548584E-5</v>
      </c>
      <c r="AG7103">
        <f t="shared" si="473"/>
        <v>1.3119071456796401E-4</v>
      </c>
    </row>
    <row r="7104" spans="30:33" x14ac:dyDescent="0.2">
      <c r="AD7104">
        <f t="shared" si="471"/>
        <v>7102</v>
      </c>
      <c r="AE7104">
        <f t="shared" si="470"/>
        <v>1.8445403383277743E-8</v>
      </c>
      <c r="AF7104">
        <f t="shared" si="472"/>
        <v>1.1509931711165306E-5</v>
      </c>
      <c r="AG7104">
        <f t="shared" si="473"/>
        <v>1.3099925482803852E-4</v>
      </c>
    </row>
    <row r="7105" spans="30:33" x14ac:dyDescent="0.2">
      <c r="AD7105">
        <f t="shared" si="471"/>
        <v>7103</v>
      </c>
      <c r="AE7105">
        <f t="shared" si="470"/>
        <v>1.8415890737864498E-8</v>
      </c>
      <c r="AF7105">
        <f t="shared" si="472"/>
        <v>1.1491515820427442E-5</v>
      </c>
      <c r="AG7105">
        <f t="shared" si="473"/>
        <v>1.3080807191105152E-4</v>
      </c>
    </row>
    <row r="7106" spans="30:33" x14ac:dyDescent="0.2">
      <c r="AD7106">
        <f t="shared" si="471"/>
        <v>7104</v>
      </c>
      <c r="AE7106">
        <f t="shared" si="470"/>
        <v>1.8386425312683916E-8</v>
      </c>
      <c r="AF7106">
        <f t="shared" si="472"/>
        <v>1.1473129395114757E-5</v>
      </c>
      <c r="AG7106">
        <f t="shared" si="473"/>
        <v>1.3061716542130654E-4</v>
      </c>
    </row>
    <row r="7107" spans="30:33" x14ac:dyDescent="0.2">
      <c r="AD7107">
        <f t="shared" si="471"/>
        <v>7105</v>
      </c>
      <c r="AE7107">
        <f t="shared" si="470"/>
        <v>1.8357007032183621E-8</v>
      </c>
      <c r="AF7107">
        <f t="shared" si="472"/>
        <v>1.1454772388082572E-5</v>
      </c>
      <c r="AG7107">
        <f t="shared" si="473"/>
        <v>1.3042653496366462E-4</v>
      </c>
    </row>
    <row r="7108" spans="30:33" x14ac:dyDescent="0.2">
      <c r="AD7108">
        <f t="shared" si="471"/>
        <v>7106</v>
      </c>
      <c r="AE7108">
        <f t="shared" si="470"/>
        <v>1.8327635820932123E-8</v>
      </c>
      <c r="AF7108">
        <f t="shared" si="472"/>
        <v>1.1436444752261639E-5</v>
      </c>
      <c r="AG7108">
        <f t="shared" si="473"/>
        <v>1.3023618014354366E-4</v>
      </c>
    </row>
    <row r="7109" spans="30:33" x14ac:dyDescent="0.2">
      <c r="AD7109">
        <f t="shared" si="471"/>
        <v>7107</v>
      </c>
      <c r="AE7109">
        <f t="shared" si="470"/>
        <v>1.829831160361863E-8</v>
      </c>
      <c r="AF7109">
        <f t="shared" si="472"/>
        <v>1.1418146440658021E-5</v>
      </c>
      <c r="AG7109">
        <f t="shared" si="473"/>
        <v>1.3004610056691759E-4</v>
      </c>
    </row>
    <row r="7110" spans="30:33" x14ac:dyDescent="0.2">
      <c r="AD7110">
        <f t="shared" si="471"/>
        <v>7108</v>
      </c>
      <c r="AE7110">
        <f t="shared" si="470"/>
        <v>1.8269034305052842E-8</v>
      </c>
      <c r="AF7110">
        <f t="shared" si="472"/>
        <v>1.1399877406352968E-5</v>
      </c>
      <c r="AG7110">
        <f t="shared" si="473"/>
        <v>1.2985629584031559E-4</v>
      </c>
    </row>
    <row r="7111" spans="30:33" x14ac:dyDescent="0.2">
      <c r="AD7111">
        <f t="shared" si="471"/>
        <v>7109</v>
      </c>
      <c r="AE7111">
        <f t="shared" si="470"/>
        <v>1.8239803850164759E-8</v>
      </c>
      <c r="AF7111">
        <f t="shared" si="472"/>
        <v>1.1381637602502803E-5</v>
      </c>
      <c r="AG7111">
        <f t="shared" si="473"/>
        <v>1.2966676557082127E-4</v>
      </c>
    </row>
    <row r="7112" spans="30:33" x14ac:dyDescent="0.2">
      <c r="AD7112">
        <f t="shared" si="471"/>
        <v>7110</v>
      </c>
      <c r="AE7112">
        <f t="shared" si="470"/>
        <v>1.8210620164004493E-8</v>
      </c>
      <c r="AF7112">
        <f t="shared" si="472"/>
        <v>1.1363426982338798E-5</v>
      </c>
      <c r="AG7112">
        <f t="shared" si="473"/>
        <v>1.2947750936607194E-4</v>
      </c>
    </row>
    <row r="7113" spans="30:33" x14ac:dyDescent="0.2">
      <c r="AD7113">
        <f t="shared" si="471"/>
        <v>7111</v>
      </c>
      <c r="AE7113">
        <f t="shared" si="470"/>
        <v>1.8181483171742085E-8</v>
      </c>
      <c r="AF7113">
        <f t="shared" si="472"/>
        <v>1.1345245499167055E-5</v>
      </c>
      <c r="AG7113">
        <f t="shared" si="473"/>
        <v>1.2928852683425797E-4</v>
      </c>
    </row>
    <row r="7114" spans="30:33" x14ac:dyDescent="0.2">
      <c r="AD7114">
        <f t="shared" si="471"/>
        <v>7112</v>
      </c>
      <c r="AE7114">
        <f t="shared" si="470"/>
        <v>1.8152392798667298E-8</v>
      </c>
      <c r="AF7114">
        <f t="shared" si="472"/>
        <v>1.1327093106368388E-5</v>
      </c>
      <c r="AG7114">
        <f t="shared" si="473"/>
        <v>1.2909981758412183E-4</v>
      </c>
    </row>
    <row r="7115" spans="30:33" x14ac:dyDescent="0.2">
      <c r="AD7115">
        <f t="shared" si="471"/>
        <v>7113</v>
      </c>
      <c r="AE7115">
        <f t="shared" si="470"/>
        <v>1.8123348970189428E-8</v>
      </c>
      <c r="AF7115">
        <f t="shared" si="472"/>
        <v>1.1308969757398198E-5</v>
      </c>
      <c r="AG7115">
        <f t="shared" si="473"/>
        <v>1.2891138122495739E-4</v>
      </c>
    </row>
    <row r="7116" spans="30:33" x14ac:dyDescent="0.2">
      <c r="AD7116">
        <f t="shared" si="471"/>
        <v>7114</v>
      </c>
      <c r="AE7116">
        <f t="shared" si="470"/>
        <v>1.8094351611837126E-8</v>
      </c>
      <c r="AF7116">
        <f t="shared" si="472"/>
        <v>1.129087540578636E-5</v>
      </c>
      <c r="AG7116">
        <f t="shared" si="473"/>
        <v>1.2872321736660932E-4</v>
      </c>
    </row>
    <row r="7117" spans="30:33" x14ac:dyDescent="0.2">
      <c r="AD7117">
        <f t="shared" si="471"/>
        <v>7115</v>
      </c>
      <c r="AE7117">
        <f t="shared" si="470"/>
        <v>1.8065400649258184E-8</v>
      </c>
      <c r="AF7117">
        <f t="shared" si="472"/>
        <v>1.1272810005137101E-5</v>
      </c>
      <c r="AG7117">
        <f t="shared" si="473"/>
        <v>1.2853532561947197E-4</v>
      </c>
    </row>
    <row r="7118" spans="30:33" x14ac:dyDescent="0.2">
      <c r="AD7118">
        <f t="shared" si="471"/>
        <v>7116</v>
      </c>
      <c r="AE7118">
        <f t="shared" si="470"/>
        <v>1.8036496008219369E-8</v>
      </c>
      <c r="AF7118">
        <f t="shared" si="472"/>
        <v>1.1254773509128881E-5</v>
      </c>
      <c r="AG7118">
        <f t="shared" si="473"/>
        <v>1.2834770559448904E-4</v>
      </c>
    </row>
    <row r="7119" spans="30:33" x14ac:dyDescent="0.2">
      <c r="AD7119">
        <f t="shared" si="471"/>
        <v>7117</v>
      </c>
      <c r="AE7119">
        <f t="shared" si="470"/>
        <v>1.8007637614606218E-8</v>
      </c>
      <c r="AF7119">
        <f t="shared" si="472"/>
        <v>1.1236765871514274E-5</v>
      </c>
      <c r="AG7119">
        <f t="shared" si="473"/>
        <v>1.2816035690315245E-4</v>
      </c>
    </row>
    <row r="7120" spans="30:33" x14ac:dyDescent="0.2">
      <c r="AD7120">
        <f t="shared" si="471"/>
        <v>7118</v>
      </c>
      <c r="AE7120">
        <f t="shared" si="470"/>
        <v>1.7978825394422846E-8</v>
      </c>
      <c r="AF7120">
        <f t="shared" si="472"/>
        <v>1.1218787046119851E-5</v>
      </c>
      <c r="AG7120">
        <f t="shared" si="473"/>
        <v>1.2797327915750183E-4</v>
      </c>
    </row>
    <row r="7121" spans="30:33" x14ac:dyDescent="0.2">
      <c r="AD7121">
        <f t="shared" si="471"/>
        <v>7119</v>
      </c>
      <c r="AE7121">
        <f t="shared" si="470"/>
        <v>1.7950059273791771E-8</v>
      </c>
      <c r="AF7121">
        <f t="shared" si="472"/>
        <v>1.1200836986846059E-5</v>
      </c>
      <c r="AG7121">
        <f t="shared" si="473"/>
        <v>1.2778647197012361E-4</v>
      </c>
    </row>
    <row r="7122" spans="30:33" x14ac:dyDescent="0.2">
      <c r="AD7122">
        <f t="shared" si="471"/>
        <v>7120</v>
      </c>
      <c r="AE7122">
        <f t="shared" si="470"/>
        <v>1.7921339178953701E-8</v>
      </c>
      <c r="AF7122">
        <f t="shared" si="472"/>
        <v>1.1182915647667104E-5</v>
      </c>
      <c r="AG7122">
        <f t="shared" si="473"/>
        <v>1.2759993495415034E-4</v>
      </c>
    </row>
    <row r="7123" spans="30:33" x14ac:dyDescent="0.2">
      <c r="AD7123">
        <f t="shared" si="471"/>
        <v>7121</v>
      </c>
      <c r="AE7123">
        <f t="shared" ref="AE7123:AE7186" si="474">AF7122*$AE$3</f>
        <v>1.7892665036267376E-8</v>
      </c>
      <c r="AF7123">
        <f t="shared" si="472"/>
        <v>1.1165022982630836E-5</v>
      </c>
      <c r="AG7123">
        <f t="shared" si="473"/>
        <v>1.2741366772325998E-4</v>
      </c>
    </row>
    <row r="7124" spans="30:33" x14ac:dyDescent="0.2">
      <c r="AD7124">
        <f t="shared" si="471"/>
        <v>7122</v>
      </c>
      <c r="AE7124">
        <f t="shared" si="474"/>
        <v>1.7864036772209344E-8</v>
      </c>
      <c r="AF7124">
        <f t="shared" si="472"/>
        <v>1.1147158945858627E-5</v>
      </c>
      <c r="AG7124">
        <f t="shared" si="473"/>
        <v>1.2722766989167495E-4</v>
      </c>
    </row>
    <row r="7125" spans="30:33" x14ac:dyDescent="0.2">
      <c r="AD7125">
        <f t="shared" si="471"/>
        <v>7123</v>
      </c>
      <c r="AE7125">
        <f t="shared" si="474"/>
        <v>1.7835454313373811E-8</v>
      </c>
      <c r="AF7125">
        <f t="shared" si="472"/>
        <v>1.1129323491545252E-5</v>
      </c>
      <c r="AG7125">
        <f t="shared" si="473"/>
        <v>1.2704194107416165E-4</v>
      </c>
    </row>
    <row r="7126" spans="30:33" x14ac:dyDescent="0.2">
      <c r="AD7126">
        <f t="shared" si="471"/>
        <v>7124</v>
      </c>
      <c r="AE7126">
        <f t="shared" si="474"/>
        <v>1.7806917586472413E-8</v>
      </c>
      <c r="AF7126">
        <f t="shared" si="472"/>
        <v>1.1111516573958779E-5</v>
      </c>
      <c r="AG7126">
        <f t="shared" si="473"/>
        <v>1.2685648088602946E-4</v>
      </c>
    </row>
    <row r="7127" spans="30:33" x14ac:dyDescent="0.2">
      <c r="AD7127">
        <f t="shared" si="471"/>
        <v>7125</v>
      </c>
      <c r="AE7127">
        <f t="shared" si="474"/>
        <v>1.7778426518334055E-8</v>
      </c>
      <c r="AF7127">
        <f t="shared" si="472"/>
        <v>1.1093738147440444E-5</v>
      </c>
      <c r="AG7127">
        <f t="shared" si="473"/>
        <v>1.2667128894313013E-4</v>
      </c>
    </row>
    <row r="7128" spans="30:33" x14ac:dyDescent="0.2">
      <c r="AD7128">
        <f t="shared" si="471"/>
        <v>7126</v>
      </c>
      <c r="AE7128">
        <f t="shared" si="474"/>
        <v>1.7749981035904718E-8</v>
      </c>
      <c r="AF7128">
        <f t="shared" si="472"/>
        <v>1.107598816640454E-5</v>
      </c>
      <c r="AG7128">
        <f t="shared" si="473"/>
        <v>1.2648636486185702E-4</v>
      </c>
    </row>
    <row r="7129" spans="30:33" x14ac:dyDescent="0.2">
      <c r="AD7129">
        <f t="shared" si="471"/>
        <v>7127</v>
      </c>
      <c r="AE7129">
        <f t="shared" si="474"/>
        <v>1.7721581066247271E-8</v>
      </c>
      <c r="AF7129">
        <f t="shared" si="472"/>
        <v>1.1058266585338292E-5</v>
      </c>
      <c r="AG7129">
        <f t="shared" si="473"/>
        <v>1.2630170825914431E-4</v>
      </c>
    </row>
    <row r="7130" spans="30:33" x14ac:dyDescent="0.2">
      <c r="AD7130">
        <f t="shared" si="471"/>
        <v>7128</v>
      </c>
      <c r="AE7130">
        <f t="shared" si="474"/>
        <v>1.7693226536541275E-8</v>
      </c>
      <c r="AF7130">
        <f t="shared" si="472"/>
        <v>1.104057335880175E-5</v>
      </c>
      <c r="AG7130">
        <f t="shared" si="473"/>
        <v>1.2611731875246621E-4</v>
      </c>
    </row>
    <row r="7131" spans="30:33" x14ac:dyDescent="0.2">
      <c r="AD7131">
        <f t="shared" si="471"/>
        <v>7129</v>
      </c>
      <c r="AE7131">
        <f t="shared" si="474"/>
        <v>1.766491737408281E-8</v>
      </c>
      <c r="AF7131">
        <f t="shared" si="472"/>
        <v>1.1022908441427667E-5</v>
      </c>
      <c r="AG7131">
        <f t="shared" si="473"/>
        <v>1.2593319595983636E-4</v>
      </c>
    </row>
    <row r="7132" spans="30:33" x14ac:dyDescent="0.2">
      <c r="AD7132">
        <f t="shared" si="471"/>
        <v>7130</v>
      </c>
      <c r="AE7132">
        <f t="shared" si="474"/>
        <v>1.7636653506284275E-8</v>
      </c>
      <c r="AF7132">
        <f t="shared" si="472"/>
        <v>1.1005271787921383E-5</v>
      </c>
      <c r="AG7132">
        <f t="shared" si="473"/>
        <v>1.2574933949980688E-4</v>
      </c>
    </row>
    <row r="7133" spans="30:33" x14ac:dyDescent="0.2">
      <c r="AD7133">
        <f t="shared" si="471"/>
        <v>7131</v>
      </c>
      <c r="AE7133">
        <f t="shared" si="474"/>
        <v>1.7608434860674222E-8</v>
      </c>
      <c r="AF7133">
        <f t="shared" si="472"/>
        <v>1.0987663353060709E-5</v>
      </c>
      <c r="AG7133">
        <f t="shared" si="473"/>
        <v>1.2556574899146787E-4</v>
      </c>
    </row>
    <row r="7134" spans="30:33" x14ac:dyDescent="0.2">
      <c r="AD7134">
        <f t="shared" si="471"/>
        <v>7132</v>
      </c>
      <c r="AE7134">
        <f t="shared" si="474"/>
        <v>1.7580261364897141E-8</v>
      </c>
      <c r="AF7134">
        <f t="shared" si="472"/>
        <v>1.0970083091695811E-5</v>
      </c>
      <c r="AG7134">
        <f t="shared" si="473"/>
        <v>1.2538242405444642E-4</v>
      </c>
    </row>
    <row r="7135" spans="30:33" x14ac:dyDescent="0.2">
      <c r="AD7135">
        <f t="shared" si="471"/>
        <v>7133</v>
      </c>
      <c r="AE7135">
        <f t="shared" si="474"/>
        <v>1.7552132946713306E-8</v>
      </c>
      <c r="AF7135">
        <f t="shared" si="472"/>
        <v>1.0952530958749098E-5</v>
      </c>
      <c r="AG7135">
        <f t="shared" si="473"/>
        <v>1.25199364308906E-4</v>
      </c>
    </row>
    <row r="7136" spans="30:33" x14ac:dyDescent="0.2">
      <c r="AD7136">
        <f t="shared" si="471"/>
        <v>7134</v>
      </c>
      <c r="AE7136">
        <f t="shared" si="474"/>
        <v>1.7524049533998565E-8</v>
      </c>
      <c r="AF7136">
        <f t="shared" si="472"/>
        <v>1.0935006909215099E-5</v>
      </c>
      <c r="AG7136">
        <f t="shared" si="473"/>
        <v>1.2501656937554577E-4</v>
      </c>
    </row>
    <row r="7137" spans="30:33" x14ac:dyDescent="0.2">
      <c r="AD7137">
        <f t="shared" si="471"/>
        <v>7135</v>
      </c>
      <c r="AE7137">
        <f t="shared" si="474"/>
        <v>1.7496011054744166E-8</v>
      </c>
      <c r="AF7137">
        <f t="shared" si="472"/>
        <v>1.0917510898160355E-5</v>
      </c>
      <c r="AG7137">
        <f t="shared" si="473"/>
        <v>1.2483403887559962E-4</v>
      </c>
    </row>
    <row r="7138" spans="30:33" x14ac:dyDescent="0.2">
      <c r="AD7138">
        <f t="shared" si="471"/>
        <v>7136</v>
      </c>
      <c r="AE7138">
        <f t="shared" si="474"/>
        <v>1.7468017437056577E-8</v>
      </c>
      <c r="AF7138">
        <f t="shared" si="472"/>
        <v>1.0900042880723297E-5</v>
      </c>
      <c r="AG7138">
        <f t="shared" si="473"/>
        <v>1.2465177243083572E-4</v>
      </c>
    </row>
    <row r="7139" spans="30:33" x14ac:dyDescent="0.2">
      <c r="AD7139">
        <f t="shared" ref="AD7139:AD7202" si="475">AD7138+1</f>
        <v>7137</v>
      </c>
      <c r="AE7139">
        <f t="shared" si="474"/>
        <v>1.7440068609157284E-8</v>
      </c>
      <c r="AF7139">
        <f t="shared" ref="AF7139:AF7202" si="476">AF7138*$AF$3</f>
        <v>1.088260281211414E-5</v>
      </c>
      <c r="AG7139">
        <f t="shared" ref="AG7139:AG7202" si="477">AD7139*AE7139</f>
        <v>1.2446976966355554E-4</v>
      </c>
    </row>
    <row r="7140" spans="30:33" x14ac:dyDescent="0.2">
      <c r="AD7140">
        <f t="shared" si="475"/>
        <v>7138</v>
      </c>
      <c r="AE7140">
        <f t="shared" si="474"/>
        <v>1.7412164499382631E-8</v>
      </c>
      <c r="AF7140">
        <f t="shared" si="476"/>
        <v>1.0865190647614757E-5</v>
      </c>
      <c r="AG7140">
        <f t="shared" si="477"/>
        <v>1.242880301965932E-4</v>
      </c>
    </row>
    <row r="7141" spans="30:33" x14ac:dyDescent="0.2">
      <c r="AD7141">
        <f t="shared" si="475"/>
        <v>7139</v>
      </c>
      <c r="AE7141">
        <f t="shared" si="474"/>
        <v>1.738430503618362E-8</v>
      </c>
      <c r="AF7141">
        <f t="shared" si="476"/>
        <v>1.0847806342578574E-5</v>
      </c>
      <c r="AG7141">
        <f t="shared" si="477"/>
        <v>1.2410655365331487E-4</v>
      </c>
    </row>
    <row r="7142" spans="30:33" x14ac:dyDescent="0.2">
      <c r="AD7142">
        <f t="shared" si="475"/>
        <v>7140</v>
      </c>
      <c r="AE7142">
        <f t="shared" si="474"/>
        <v>1.7356490148125724E-8</v>
      </c>
      <c r="AF7142">
        <f t="shared" si="476"/>
        <v>1.0830449852430447E-5</v>
      </c>
      <c r="AG7142">
        <f t="shared" si="477"/>
        <v>1.2392533965761767E-4</v>
      </c>
    </row>
    <row r="7143" spans="30:33" x14ac:dyDescent="0.2">
      <c r="AD7143">
        <f t="shared" si="475"/>
        <v>7141</v>
      </c>
      <c r="AE7143">
        <f t="shared" si="474"/>
        <v>1.7328719763888725E-8</v>
      </c>
      <c r="AF7143">
        <f t="shared" si="476"/>
        <v>1.0813121132666558E-5</v>
      </c>
      <c r="AG7143">
        <f t="shared" si="477"/>
        <v>1.2374438783392937E-4</v>
      </c>
    </row>
    <row r="7144" spans="30:33" x14ac:dyDescent="0.2">
      <c r="AD7144">
        <f t="shared" si="475"/>
        <v>7142</v>
      </c>
      <c r="AE7144">
        <f t="shared" si="474"/>
        <v>1.7300993812266501E-8</v>
      </c>
      <c r="AF7144">
        <f t="shared" si="476"/>
        <v>1.0795820138854291E-5</v>
      </c>
      <c r="AG7144">
        <f t="shared" si="477"/>
        <v>1.2356369780720734E-4</v>
      </c>
    </row>
    <row r="7145" spans="30:33" x14ac:dyDescent="0.2">
      <c r="AD7145">
        <f t="shared" si="475"/>
        <v>7143</v>
      </c>
      <c r="AE7145">
        <f t="shared" si="474"/>
        <v>1.7273312222166874E-8</v>
      </c>
      <c r="AF7145">
        <f t="shared" si="476"/>
        <v>1.0778546826632124E-5</v>
      </c>
      <c r="AG7145">
        <f t="shared" si="477"/>
        <v>1.2338326920293798E-4</v>
      </c>
    </row>
    <row r="7146" spans="30:33" x14ac:dyDescent="0.2">
      <c r="AD7146">
        <f t="shared" si="475"/>
        <v>7144</v>
      </c>
      <c r="AE7146">
        <f t="shared" si="474"/>
        <v>1.7245674922611407E-8</v>
      </c>
      <c r="AF7146">
        <f t="shared" si="476"/>
        <v>1.0761301151709512E-5</v>
      </c>
      <c r="AG7146">
        <f t="shared" si="477"/>
        <v>1.2320310164713589E-4</v>
      </c>
    </row>
    <row r="7147" spans="30:33" x14ac:dyDescent="0.2">
      <c r="AD7147">
        <f t="shared" si="475"/>
        <v>7145</v>
      </c>
      <c r="AE7147">
        <f t="shared" si="474"/>
        <v>1.7218081842735226E-8</v>
      </c>
      <c r="AF7147">
        <f t="shared" si="476"/>
        <v>1.0744083069866777E-5</v>
      </c>
      <c r="AG7147">
        <f t="shared" si="477"/>
        <v>1.2302319476634318E-4</v>
      </c>
    </row>
    <row r="7148" spans="30:33" x14ac:dyDescent="0.2">
      <c r="AD7148">
        <f t="shared" si="475"/>
        <v>7146</v>
      </c>
      <c r="AE7148">
        <f t="shared" si="474"/>
        <v>1.719053291178685E-8</v>
      </c>
      <c r="AF7148">
        <f t="shared" si="476"/>
        <v>1.0726892536954989E-5</v>
      </c>
      <c r="AG7148">
        <f t="shared" si="477"/>
        <v>1.2284354818762884E-4</v>
      </c>
    </row>
    <row r="7149" spans="30:33" x14ac:dyDescent="0.2">
      <c r="AD7149">
        <f t="shared" si="475"/>
        <v>7147</v>
      </c>
      <c r="AE7149">
        <f t="shared" si="474"/>
        <v>1.716302805912799E-8</v>
      </c>
      <c r="AF7149">
        <f t="shared" si="476"/>
        <v>1.0709729508895861E-5</v>
      </c>
      <c r="AG7149">
        <f t="shared" si="477"/>
        <v>1.2266416153858774E-4</v>
      </c>
    </row>
    <row r="7150" spans="30:33" x14ac:dyDescent="0.2">
      <c r="AD7150">
        <f t="shared" si="475"/>
        <v>7148</v>
      </c>
      <c r="AE7150">
        <f t="shared" si="474"/>
        <v>1.7135567214233386E-8</v>
      </c>
      <c r="AF7150">
        <f t="shared" si="476"/>
        <v>1.0692593941681628E-5</v>
      </c>
      <c r="AG7150">
        <f t="shared" si="477"/>
        <v>1.2248503444734025E-4</v>
      </c>
    </row>
    <row r="7151" spans="30:33" x14ac:dyDescent="0.2">
      <c r="AD7151">
        <f t="shared" si="475"/>
        <v>7149</v>
      </c>
      <c r="AE7151">
        <f t="shared" si="474"/>
        <v>1.7108150306690611E-8</v>
      </c>
      <c r="AF7151">
        <f t="shared" si="476"/>
        <v>1.0675485791374936E-5</v>
      </c>
      <c r="AG7151">
        <f t="shared" si="477"/>
        <v>1.2230616654253118E-4</v>
      </c>
    </row>
    <row r="7152" spans="30:33" x14ac:dyDescent="0.2">
      <c r="AD7152">
        <f t="shared" si="475"/>
        <v>7150</v>
      </c>
      <c r="AE7152">
        <f t="shared" si="474"/>
        <v>1.7080777266199904E-8</v>
      </c>
      <c r="AF7152">
        <f t="shared" si="476"/>
        <v>1.0658405014108736E-5</v>
      </c>
      <c r="AG7152">
        <f t="shared" si="477"/>
        <v>1.2212755745332932E-4</v>
      </c>
    </row>
    <row r="7153" spans="30:33" x14ac:dyDescent="0.2">
      <c r="AD7153">
        <f t="shared" si="475"/>
        <v>7151</v>
      </c>
      <c r="AE7153">
        <f t="shared" si="474"/>
        <v>1.7053448022573985E-8</v>
      </c>
      <c r="AF7153">
        <f t="shared" si="476"/>
        <v>1.0641351566086161E-5</v>
      </c>
      <c r="AG7153">
        <f t="shared" si="477"/>
        <v>1.2194920680942657E-4</v>
      </c>
    </row>
    <row r="7154" spans="30:33" x14ac:dyDescent="0.2">
      <c r="AD7154">
        <f t="shared" si="475"/>
        <v>7152</v>
      </c>
      <c r="AE7154">
        <f t="shared" si="474"/>
        <v>1.7026162505737864E-8</v>
      </c>
      <c r="AF7154">
        <f t="shared" si="476"/>
        <v>1.0624325403580423E-5</v>
      </c>
      <c r="AG7154">
        <f t="shared" si="477"/>
        <v>1.217711142410372E-4</v>
      </c>
    </row>
    <row r="7155" spans="30:33" x14ac:dyDescent="0.2">
      <c r="AD7155">
        <f t="shared" si="475"/>
        <v>7153</v>
      </c>
      <c r="AE7155">
        <f t="shared" si="474"/>
        <v>1.6998920645728685E-8</v>
      </c>
      <c r="AF7155">
        <f t="shared" si="476"/>
        <v>1.0607326482934693E-5</v>
      </c>
      <c r="AG7155">
        <f t="shared" si="477"/>
        <v>1.2159327937889728E-4</v>
      </c>
    </row>
    <row r="7156" spans="30:33" x14ac:dyDescent="0.2">
      <c r="AD7156">
        <f t="shared" si="475"/>
        <v>7154</v>
      </c>
      <c r="AE7156">
        <f t="shared" si="474"/>
        <v>1.6971722372695518E-8</v>
      </c>
      <c r="AF7156">
        <f t="shared" si="476"/>
        <v>1.0590354760561997E-5</v>
      </c>
      <c r="AG7156">
        <f t="shared" si="477"/>
        <v>1.2141570185426374E-4</v>
      </c>
    </row>
    <row r="7157" spans="30:33" x14ac:dyDescent="0.2">
      <c r="AD7157">
        <f t="shared" si="475"/>
        <v>7155</v>
      </c>
      <c r="AE7157">
        <f t="shared" si="474"/>
        <v>1.6944567616899202E-8</v>
      </c>
      <c r="AF7157">
        <f t="shared" si="476"/>
        <v>1.0573410192945096E-5</v>
      </c>
      <c r="AG7157">
        <f t="shared" si="477"/>
        <v>1.212383812989138E-4</v>
      </c>
    </row>
    <row r="7158" spans="30:33" x14ac:dyDescent="0.2">
      <c r="AD7158">
        <f t="shared" si="475"/>
        <v>7156</v>
      </c>
      <c r="AE7158">
        <f t="shared" si="474"/>
        <v>1.6917456308712161E-8</v>
      </c>
      <c r="AF7158">
        <f t="shared" si="476"/>
        <v>1.0556492736636383E-5</v>
      </c>
      <c r="AG7158">
        <f t="shared" si="477"/>
        <v>1.2106131734514422E-4</v>
      </c>
    </row>
    <row r="7159" spans="30:33" x14ac:dyDescent="0.2">
      <c r="AD7159">
        <f t="shared" si="475"/>
        <v>7157</v>
      </c>
      <c r="AE7159">
        <f t="shared" si="474"/>
        <v>1.6890388378618221E-8</v>
      </c>
      <c r="AF7159">
        <f t="shared" si="476"/>
        <v>1.0539602348257764E-5</v>
      </c>
      <c r="AG7159">
        <f t="shared" si="477"/>
        <v>1.2088450962577061E-4</v>
      </c>
    </row>
    <row r="7160" spans="30:33" x14ac:dyDescent="0.2">
      <c r="AD7160">
        <f t="shared" si="475"/>
        <v>7158</v>
      </c>
      <c r="AE7160">
        <f t="shared" si="474"/>
        <v>1.6863363757212432E-8</v>
      </c>
      <c r="AF7160">
        <f t="shared" si="476"/>
        <v>1.0522738984500551E-5</v>
      </c>
      <c r="AG7160">
        <f t="shared" si="477"/>
        <v>1.2070795777412659E-4</v>
      </c>
    </row>
    <row r="7161" spans="30:33" x14ac:dyDescent="0.2">
      <c r="AD7161">
        <f t="shared" si="475"/>
        <v>7159</v>
      </c>
      <c r="AE7161">
        <f t="shared" si="474"/>
        <v>1.6836382375200889E-8</v>
      </c>
      <c r="AF7161">
        <f t="shared" si="476"/>
        <v>1.0505902602125349E-5</v>
      </c>
      <c r="AG7161">
        <f t="shared" si="477"/>
        <v>1.2053166142406316E-4</v>
      </c>
    </row>
    <row r="7162" spans="30:33" x14ac:dyDescent="0.2">
      <c r="AD7162">
        <f t="shared" si="475"/>
        <v>7160</v>
      </c>
      <c r="AE7162">
        <f t="shared" si="474"/>
        <v>1.6809444163400564E-8</v>
      </c>
      <c r="AF7162">
        <f t="shared" si="476"/>
        <v>1.0489093157961948E-5</v>
      </c>
      <c r="AG7162">
        <f t="shared" si="477"/>
        <v>1.2035562020994804E-4</v>
      </c>
    </row>
    <row r="7163" spans="30:33" x14ac:dyDescent="0.2">
      <c r="AD7163">
        <f t="shared" si="475"/>
        <v>7161</v>
      </c>
      <c r="AE7163">
        <f t="shared" si="474"/>
        <v>1.6782549052739124E-8</v>
      </c>
      <c r="AF7163">
        <f t="shared" si="476"/>
        <v>1.0472310608909208E-5</v>
      </c>
      <c r="AG7163">
        <f t="shared" si="477"/>
        <v>1.2017983376666487E-4</v>
      </c>
    </row>
    <row r="7164" spans="30:33" x14ac:dyDescent="0.2">
      <c r="AD7164">
        <f t="shared" si="475"/>
        <v>7162</v>
      </c>
      <c r="AE7164">
        <f t="shared" si="474"/>
        <v>1.6755696974254739E-8</v>
      </c>
      <c r="AF7164">
        <f t="shared" si="476"/>
        <v>1.0455554911934952E-5</v>
      </c>
      <c r="AG7164">
        <f t="shared" si="477"/>
        <v>1.2000430172961244E-4</v>
      </c>
    </row>
    <row r="7165" spans="30:33" x14ac:dyDescent="0.2">
      <c r="AD7165">
        <f t="shared" si="475"/>
        <v>7163</v>
      </c>
      <c r="AE7165">
        <f t="shared" si="474"/>
        <v>1.6728887859095931E-8</v>
      </c>
      <c r="AF7165">
        <f t="shared" si="476"/>
        <v>1.0438826024075856E-5</v>
      </c>
      <c r="AG7165">
        <f t="shared" si="477"/>
        <v>1.1982902373470415E-4</v>
      </c>
    </row>
    <row r="7166" spans="30:33" x14ac:dyDescent="0.2">
      <c r="AD7166">
        <f t="shared" si="475"/>
        <v>7164</v>
      </c>
      <c r="AE7166">
        <f t="shared" si="474"/>
        <v>1.6702121638521376E-8</v>
      </c>
      <c r="AF7166">
        <f t="shared" si="476"/>
        <v>1.0422123902437334E-5</v>
      </c>
      <c r="AG7166">
        <f t="shared" si="477"/>
        <v>1.1965399941836714E-4</v>
      </c>
    </row>
    <row r="7167" spans="30:33" x14ac:dyDescent="0.2">
      <c r="AD7167">
        <f t="shared" si="475"/>
        <v>7165</v>
      </c>
      <c r="AE7167">
        <f t="shared" si="474"/>
        <v>1.6675398243899742E-8</v>
      </c>
      <c r="AF7167">
        <f t="shared" si="476"/>
        <v>1.0405448504193434E-5</v>
      </c>
      <c r="AG7167">
        <f t="shared" si="477"/>
        <v>1.1947922841754165E-4</v>
      </c>
    </row>
    <row r="7168" spans="30:33" x14ac:dyDescent="0.2">
      <c r="AD7168">
        <f t="shared" si="475"/>
        <v>7166</v>
      </c>
      <c r="AE7168">
        <f t="shared" si="474"/>
        <v>1.6648717606709502E-8</v>
      </c>
      <c r="AF7168">
        <f t="shared" si="476"/>
        <v>1.0388799786586725E-5</v>
      </c>
      <c r="AG7168">
        <f t="shared" si="477"/>
        <v>1.193047103696803E-4</v>
      </c>
    </row>
    <row r="7169" spans="30:33" x14ac:dyDescent="0.2">
      <c r="AD7169">
        <f t="shared" si="475"/>
        <v>7167</v>
      </c>
      <c r="AE7169">
        <f t="shared" si="474"/>
        <v>1.6622079658538768E-8</v>
      </c>
      <c r="AF7169">
        <f t="shared" si="476"/>
        <v>1.0372177706928186E-5</v>
      </c>
      <c r="AG7169">
        <f t="shared" si="477"/>
        <v>1.1913044491274736E-4</v>
      </c>
    </row>
    <row r="7170" spans="30:33" x14ac:dyDescent="0.2">
      <c r="AD7170">
        <f t="shared" si="475"/>
        <v>7168</v>
      </c>
      <c r="AE7170">
        <f t="shared" si="474"/>
        <v>1.6595484331085105E-8</v>
      </c>
      <c r="AF7170">
        <f t="shared" si="476"/>
        <v>1.0355582222597101E-5</v>
      </c>
      <c r="AG7170">
        <f t="shared" si="477"/>
        <v>1.1895643168521803E-4</v>
      </c>
    </row>
    <row r="7171" spans="30:33" x14ac:dyDescent="0.2">
      <c r="AD7171">
        <f t="shared" si="475"/>
        <v>7169</v>
      </c>
      <c r="AE7171">
        <f t="shared" si="474"/>
        <v>1.656893155615537E-8</v>
      </c>
      <c r="AF7171">
        <f t="shared" si="476"/>
        <v>1.0339013291040945E-5</v>
      </c>
      <c r="AG7171">
        <f t="shared" si="477"/>
        <v>1.1878267032607785E-4</v>
      </c>
    </row>
    <row r="7172" spans="30:33" x14ac:dyDescent="0.2">
      <c r="AD7172">
        <f t="shared" si="475"/>
        <v>7170</v>
      </c>
      <c r="AE7172">
        <f t="shared" si="474"/>
        <v>1.654242126566552E-8</v>
      </c>
      <c r="AF7172">
        <f t="shared" si="476"/>
        <v>1.032247086977528E-5</v>
      </c>
      <c r="AG7172">
        <f t="shared" si="477"/>
        <v>1.1860916047482177E-4</v>
      </c>
    </row>
    <row r="7173" spans="30:33" x14ac:dyDescent="0.2">
      <c r="AD7173">
        <f t="shared" si="475"/>
        <v>7171</v>
      </c>
      <c r="AE7173">
        <f t="shared" si="474"/>
        <v>1.6515953391640455E-8</v>
      </c>
      <c r="AF7173">
        <f t="shared" si="476"/>
        <v>1.0305954916383639E-5</v>
      </c>
      <c r="AG7173">
        <f t="shared" si="477"/>
        <v>1.1843590177145371E-4</v>
      </c>
    </row>
    <row r="7174" spans="30:33" x14ac:dyDescent="0.2">
      <c r="AD7174">
        <f t="shared" si="475"/>
        <v>7172</v>
      </c>
      <c r="AE7174">
        <f t="shared" si="474"/>
        <v>1.6489527866213832E-8</v>
      </c>
      <c r="AF7174">
        <f t="shared" si="476"/>
        <v>1.0289465388517426E-5</v>
      </c>
      <c r="AG7174">
        <f t="shared" si="477"/>
        <v>1.182628938564856E-4</v>
      </c>
    </row>
    <row r="7175" spans="30:33" x14ac:dyDescent="0.2">
      <c r="AD7175">
        <f t="shared" si="475"/>
        <v>7173</v>
      </c>
      <c r="AE7175">
        <f t="shared" si="474"/>
        <v>1.6463144621627887E-8</v>
      </c>
      <c r="AF7175">
        <f t="shared" si="476"/>
        <v>1.0273002243895797E-5</v>
      </c>
      <c r="AG7175">
        <f t="shared" si="477"/>
        <v>1.1809013637093684E-4</v>
      </c>
    </row>
    <row r="7176" spans="30:33" x14ac:dyDescent="0.2">
      <c r="AD7176">
        <f t="shared" si="475"/>
        <v>7174</v>
      </c>
      <c r="AE7176">
        <f t="shared" si="474"/>
        <v>1.6436803590233284E-8</v>
      </c>
      <c r="AF7176">
        <f t="shared" si="476"/>
        <v>1.0256565440305563E-5</v>
      </c>
      <c r="AG7176">
        <f t="shared" si="477"/>
        <v>1.1791762895633358E-4</v>
      </c>
    </row>
    <row r="7177" spans="30:33" x14ac:dyDescent="0.2">
      <c r="AD7177">
        <f t="shared" si="475"/>
        <v>7175</v>
      </c>
      <c r="AE7177">
        <f t="shared" si="474"/>
        <v>1.6410504704488907E-8</v>
      </c>
      <c r="AF7177">
        <f t="shared" si="476"/>
        <v>1.0240154935601074E-5</v>
      </c>
      <c r="AG7177">
        <f t="shared" si="477"/>
        <v>1.177453712547079E-4</v>
      </c>
    </row>
    <row r="7178" spans="30:33" x14ac:dyDescent="0.2">
      <c r="AD7178">
        <f t="shared" si="475"/>
        <v>7176</v>
      </c>
      <c r="AE7178">
        <f t="shared" si="474"/>
        <v>1.6384247896961724E-8</v>
      </c>
      <c r="AF7178">
        <f t="shared" si="476"/>
        <v>1.0223770687704112E-5</v>
      </c>
      <c r="AG7178">
        <f t="shared" si="477"/>
        <v>1.1757336290859733E-4</v>
      </c>
    </row>
    <row r="7179" spans="30:33" x14ac:dyDescent="0.2">
      <c r="AD7179">
        <f t="shared" si="475"/>
        <v>7177</v>
      </c>
      <c r="AE7179">
        <f t="shared" si="474"/>
        <v>1.6358033100326586E-8</v>
      </c>
      <c r="AF7179">
        <f t="shared" si="476"/>
        <v>1.0207412654603785E-5</v>
      </c>
      <c r="AG7179">
        <f t="shared" si="477"/>
        <v>1.1740160356104391E-4</v>
      </c>
    </row>
    <row r="7180" spans="30:33" x14ac:dyDescent="0.2">
      <c r="AD7180">
        <f t="shared" si="475"/>
        <v>7178</v>
      </c>
      <c r="AE7180">
        <f t="shared" si="474"/>
        <v>1.6331860247366065E-8</v>
      </c>
      <c r="AF7180">
        <f t="shared" si="476"/>
        <v>1.0191080794356419E-5</v>
      </c>
      <c r="AG7180">
        <f t="shared" si="477"/>
        <v>1.1723009285559362E-4</v>
      </c>
    </row>
    <row r="7181" spans="30:33" x14ac:dyDescent="0.2">
      <c r="AD7181">
        <f t="shared" si="475"/>
        <v>7179</v>
      </c>
      <c r="AE7181">
        <f t="shared" si="474"/>
        <v>1.6305729270970277E-8</v>
      </c>
      <c r="AF7181">
        <f t="shared" si="476"/>
        <v>1.0174775065085449E-5</v>
      </c>
      <c r="AG7181">
        <f t="shared" si="477"/>
        <v>1.1705883043629562E-4</v>
      </c>
    </row>
    <row r="7182" spans="30:33" x14ac:dyDescent="0.2">
      <c r="AD7182">
        <f t="shared" si="475"/>
        <v>7180</v>
      </c>
      <c r="AE7182">
        <f t="shared" si="474"/>
        <v>1.6279640104136724E-8</v>
      </c>
      <c r="AF7182">
        <f t="shared" si="476"/>
        <v>1.0158495424981311E-5</v>
      </c>
      <c r="AG7182">
        <f t="shared" si="477"/>
        <v>1.1688781594770168E-4</v>
      </c>
    </row>
    <row r="7183" spans="30:33" x14ac:dyDescent="0.2">
      <c r="AD7183">
        <f t="shared" si="475"/>
        <v>7181</v>
      </c>
      <c r="AE7183">
        <f t="shared" si="474"/>
        <v>1.6253592679970105E-8</v>
      </c>
      <c r="AF7183">
        <f t="shared" si="476"/>
        <v>1.014224183230134E-5</v>
      </c>
      <c r="AG7183">
        <f t="shared" si="477"/>
        <v>1.1671704903486532E-4</v>
      </c>
    </row>
    <row r="7184" spans="30:33" x14ac:dyDescent="0.2">
      <c r="AD7184">
        <f t="shared" si="475"/>
        <v>7182</v>
      </c>
      <c r="AE7184">
        <f t="shared" si="474"/>
        <v>1.622758693168215E-8</v>
      </c>
      <c r="AF7184">
        <f t="shared" si="476"/>
        <v>1.0126014245369657E-5</v>
      </c>
      <c r="AG7184">
        <f t="shared" si="477"/>
        <v>1.1654652934334119E-4</v>
      </c>
    </row>
    <row r="7185" spans="30:33" x14ac:dyDescent="0.2">
      <c r="AD7185">
        <f t="shared" si="475"/>
        <v>7183</v>
      </c>
      <c r="AE7185">
        <f t="shared" si="474"/>
        <v>1.620162279259146E-8</v>
      </c>
      <c r="AF7185">
        <f t="shared" si="476"/>
        <v>1.0109812622577065E-5</v>
      </c>
      <c r="AG7185">
        <f t="shared" si="477"/>
        <v>1.1637625651918446E-4</v>
      </c>
    </row>
    <row r="7186" spans="30:33" x14ac:dyDescent="0.2">
      <c r="AD7186">
        <f t="shared" si="475"/>
        <v>7184</v>
      </c>
      <c r="AE7186">
        <f t="shared" si="474"/>
        <v>1.6175700196123311E-8</v>
      </c>
      <c r="AF7186">
        <f t="shared" si="476"/>
        <v>1.0093636922380942E-5</v>
      </c>
      <c r="AG7186">
        <f t="shared" si="477"/>
        <v>1.1620623020894986E-4</v>
      </c>
    </row>
    <row r="7187" spans="30:33" x14ac:dyDescent="0.2">
      <c r="AD7187">
        <f t="shared" si="475"/>
        <v>7185</v>
      </c>
      <c r="AE7187">
        <f t="shared" ref="AE7187:AE7250" si="478">AF7186*$AE$3</f>
        <v>1.6149819075809516E-8</v>
      </c>
      <c r="AF7187">
        <f t="shared" si="476"/>
        <v>1.0077487103305132E-5</v>
      </c>
      <c r="AG7187">
        <f t="shared" si="477"/>
        <v>1.1603645005969138E-4</v>
      </c>
    </row>
    <row r="7188" spans="30:33" x14ac:dyDescent="0.2">
      <c r="AD7188">
        <f t="shared" si="475"/>
        <v>7186</v>
      </c>
      <c r="AE7188">
        <f t="shared" si="478"/>
        <v>1.6123979365288219E-8</v>
      </c>
      <c r="AF7188">
        <f t="shared" si="476"/>
        <v>1.0061363123939843E-5</v>
      </c>
      <c r="AG7188">
        <f t="shared" si="477"/>
        <v>1.1586691571896114E-4</v>
      </c>
    </row>
    <row r="7189" spans="30:33" x14ac:dyDescent="0.2">
      <c r="AD7189">
        <f t="shared" si="475"/>
        <v>7187</v>
      </c>
      <c r="AE7189">
        <f t="shared" si="478"/>
        <v>1.6098180998303758E-8</v>
      </c>
      <c r="AF7189">
        <f t="shared" si="476"/>
        <v>1.0045264942941539E-5</v>
      </c>
      <c r="AG7189">
        <f t="shared" si="477"/>
        <v>1.156976268348091E-4</v>
      </c>
    </row>
    <row r="7190" spans="30:33" x14ac:dyDescent="0.2">
      <c r="AD7190">
        <f t="shared" si="475"/>
        <v>7188</v>
      </c>
      <c r="AE7190">
        <f t="shared" si="478"/>
        <v>1.6072423908706471E-8</v>
      </c>
      <c r="AF7190">
        <f t="shared" si="476"/>
        <v>1.0029192519032832E-5</v>
      </c>
      <c r="AG7190">
        <f t="shared" si="477"/>
        <v>1.1552858305578212E-4</v>
      </c>
    </row>
    <row r="7191" spans="30:33" x14ac:dyDescent="0.2">
      <c r="AD7191">
        <f t="shared" si="475"/>
        <v>7189</v>
      </c>
      <c r="AE7191">
        <f t="shared" si="478"/>
        <v>1.6046708030452539E-8</v>
      </c>
      <c r="AF7191">
        <f t="shared" si="476"/>
        <v>1.0013145811002379E-5</v>
      </c>
      <c r="AG7191">
        <f t="shared" si="477"/>
        <v>1.1535978403092331E-4</v>
      </c>
    </row>
    <row r="7192" spans="30:33" x14ac:dyDescent="0.2">
      <c r="AD7192">
        <f t="shared" si="475"/>
        <v>7190</v>
      </c>
      <c r="AE7192">
        <f t="shared" si="478"/>
        <v>1.6021033297603814E-8</v>
      </c>
      <c r="AF7192">
        <f t="shared" si="476"/>
        <v>9.9971247777047746E-6</v>
      </c>
      <c r="AG7192">
        <f t="shared" si="477"/>
        <v>1.1519122940977143E-4</v>
      </c>
    </row>
    <row r="7193" spans="30:33" x14ac:dyDescent="0.2">
      <c r="AD7193">
        <f t="shared" si="475"/>
        <v>7191</v>
      </c>
      <c r="AE7193">
        <f t="shared" si="478"/>
        <v>1.5995399644327646E-8</v>
      </c>
      <c r="AF7193">
        <f t="shared" si="476"/>
        <v>9.9811293780604465E-6</v>
      </c>
      <c r="AG7193">
        <f t="shared" si="477"/>
        <v>1.1502291884236011E-4</v>
      </c>
    </row>
    <row r="7194" spans="30:33" x14ac:dyDescent="0.2">
      <c r="AD7194">
        <f t="shared" si="475"/>
        <v>7192</v>
      </c>
      <c r="AE7194">
        <f t="shared" si="478"/>
        <v>1.5969807004896722E-8</v>
      </c>
      <c r="AF7194">
        <f t="shared" si="476"/>
        <v>9.9651595710555492E-6</v>
      </c>
      <c r="AG7194">
        <f t="shared" si="477"/>
        <v>1.1485485197921722E-4</v>
      </c>
    </row>
    <row r="7195" spans="30:33" x14ac:dyDescent="0.2">
      <c r="AD7195">
        <f t="shared" si="475"/>
        <v>7193</v>
      </c>
      <c r="AE7195">
        <f t="shared" si="478"/>
        <v>1.5944255313688887E-8</v>
      </c>
      <c r="AF7195">
        <f t="shared" si="476"/>
        <v>9.9492153157418604E-6</v>
      </c>
      <c r="AG7195">
        <f t="shared" si="477"/>
        <v>1.1468702847136416E-4</v>
      </c>
    </row>
    <row r="7196" spans="30:33" x14ac:dyDescent="0.2">
      <c r="AD7196">
        <f t="shared" si="475"/>
        <v>7194</v>
      </c>
      <c r="AE7196">
        <f t="shared" si="478"/>
        <v>1.5918744505186983E-8</v>
      </c>
      <c r="AF7196">
        <f t="shared" si="476"/>
        <v>9.9332965712366726E-6</v>
      </c>
      <c r="AG7196">
        <f t="shared" si="477"/>
        <v>1.1451944797031516E-4</v>
      </c>
    </row>
    <row r="7197" spans="30:33" x14ac:dyDescent="0.2">
      <c r="AD7197">
        <f t="shared" si="475"/>
        <v>7195</v>
      </c>
      <c r="AE7197">
        <f t="shared" si="478"/>
        <v>1.5893274513978683E-8</v>
      </c>
      <c r="AF7197">
        <f t="shared" si="476"/>
        <v>9.917403296722693E-6</v>
      </c>
      <c r="AG7197">
        <f t="shared" si="477"/>
        <v>1.1435211012807663E-4</v>
      </c>
    </row>
    <row r="7198" spans="30:33" x14ac:dyDescent="0.2">
      <c r="AD7198">
        <f t="shared" si="475"/>
        <v>7196</v>
      </c>
      <c r="AE7198">
        <f t="shared" si="478"/>
        <v>1.5867845274756316E-8</v>
      </c>
      <c r="AF7198">
        <f t="shared" si="476"/>
        <v>9.9015354514479364E-6</v>
      </c>
      <c r="AG7198">
        <f t="shared" si="477"/>
        <v>1.1418501459714645E-4</v>
      </c>
    </row>
    <row r="7199" spans="30:33" x14ac:dyDescent="0.2">
      <c r="AD7199">
        <f t="shared" si="475"/>
        <v>7197</v>
      </c>
      <c r="AE7199">
        <f t="shared" si="478"/>
        <v>1.5842456722316706E-8</v>
      </c>
      <c r="AF7199">
        <f t="shared" si="476"/>
        <v>9.8856929947256191E-6</v>
      </c>
      <c r="AG7199">
        <f t="shared" si="477"/>
        <v>1.1401816103051334E-4</v>
      </c>
    </row>
    <row r="7200" spans="30:33" x14ac:dyDescent="0.2">
      <c r="AD7200">
        <f t="shared" si="475"/>
        <v>7198</v>
      </c>
      <c r="AE7200">
        <f t="shared" si="478"/>
        <v>1.5817108791560998E-8</v>
      </c>
      <c r="AF7200">
        <f t="shared" si="476"/>
        <v>9.8698758859340569E-6</v>
      </c>
      <c r="AG7200">
        <f t="shared" si="477"/>
        <v>1.1385154908165606E-4</v>
      </c>
    </row>
    <row r="7201" spans="30:33" x14ac:dyDescent="0.2">
      <c r="AD7201">
        <f t="shared" si="475"/>
        <v>7199</v>
      </c>
      <c r="AE7201">
        <f t="shared" si="478"/>
        <v>1.5791801417494499E-8</v>
      </c>
      <c r="AF7201">
        <f t="shared" si="476"/>
        <v>9.8540840845165619E-6</v>
      </c>
      <c r="AG7201">
        <f t="shared" si="477"/>
        <v>1.136851784045429E-4</v>
      </c>
    </row>
    <row r="7202" spans="30:33" x14ac:dyDescent="0.2">
      <c r="AD7202">
        <f t="shared" si="475"/>
        <v>7200</v>
      </c>
      <c r="AE7202">
        <f t="shared" si="478"/>
        <v>1.5766534535226506E-8</v>
      </c>
      <c r="AF7202">
        <f t="shared" si="476"/>
        <v>9.8383175499813354E-6</v>
      </c>
      <c r="AG7202">
        <f t="shared" si="477"/>
        <v>1.1351904865363084E-4</v>
      </c>
    </row>
    <row r="7203" spans="30:33" x14ac:dyDescent="0.2">
      <c r="AD7203">
        <f t="shared" ref="AD7203:AD7266" si="479">AD7202+1</f>
        <v>7201</v>
      </c>
      <c r="AE7203">
        <f t="shared" si="478"/>
        <v>1.5741308079970145E-8</v>
      </c>
      <c r="AF7203">
        <f t="shared" ref="AF7203:AF7266" si="480">AF7202*$AF$3</f>
        <v>9.8225762419013653E-6</v>
      </c>
      <c r="AG7203">
        <f t="shared" ref="AG7203:AG7266" si="481">AD7203*AE7203</f>
        <v>1.1335315948386501E-4</v>
      </c>
    </row>
    <row r="7204" spans="30:33" x14ac:dyDescent="0.2">
      <c r="AD7204">
        <f t="shared" si="479"/>
        <v>7202</v>
      </c>
      <c r="AE7204">
        <f t="shared" si="478"/>
        <v>1.5716121987042192E-8</v>
      </c>
      <c r="AF7204">
        <f t="shared" si="480"/>
        <v>9.806860119914322E-6</v>
      </c>
      <c r="AG7204">
        <f t="shared" si="481"/>
        <v>1.1318751055067786E-4</v>
      </c>
    </row>
    <row r="7205" spans="30:33" x14ac:dyDescent="0.2">
      <c r="AD7205">
        <f t="shared" si="479"/>
        <v>7203</v>
      </c>
      <c r="AE7205">
        <f t="shared" si="478"/>
        <v>1.5690976191862922E-8</v>
      </c>
      <c r="AF7205">
        <f t="shared" si="480"/>
        <v>9.7911691437224589E-6</v>
      </c>
      <c r="AG7205">
        <f t="shared" si="481"/>
        <v>1.1302210150998862E-4</v>
      </c>
    </row>
    <row r="7206" spans="30:33" x14ac:dyDescent="0.2">
      <c r="AD7206">
        <f t="shared" si="479"/>
        <v>7204</v>
      </c>
      <c r="AE7206">
        <f t="shared" si="478"/>
        <v>1.566587062995594E-8</v>
      </c>
      <c r="AF7206">
        <f t="shared" si="480"/>
        <v>9.7755032730925021E-6</v>
      </c>
      <c r="AG7206">
        <f t="shared" si="481"/>
        <v>1.128569320182026E-4</v>
      </c>
    </row>
    <row r="7207" spans="30:33" x14ac:dyDescent="0.2">
      <c r="AD7207">
        <f t="shared" si="479"/>
        <v>7205</v>
      </c>
      <c r="AE7207">
        <f t="shared" si="478"/>
        <v>1.5640805236948009E-8</v>
      </c>
      <c r="AF7207">
        <f t="shared" si="480"/>
        <v>9.7598624678555539E-6</v>
      </c>
      <c r="AG7207">
        <f t="shared" si="481"/>
        <v>1.126920017322104E-4</v>
      </c>
    </row>
    <row r="7208" spans="30:33" x14ac:dyDescent="0.2">
      <c r="AD7208">
        <f t="shared" si="479"/>
        <v>7206</v>
      </c>
      <c r="AE7208">
        <f t="shared" si="478"/>
        <v>1.5615779948568892E-8</v>
      </c>
      <c r="AF7208">
        <f t="shared" si="480"/>
        <v>9.7442466879069845E-6</v>
      </c>
      <c r="AG7208">
        <f t="shared" si="481"/>
        <v>1.1252731030938744E-4</v>
      </c>
    </row>
    <row r="7209" spans="30:33" x14ac:dyDescent="0.2">
      <c r="AD7209">
        <f t="shared" si="479"/>
        <v>7207</v>
      </c>
      <c r="AE7209">
        <f t="shared" si="478"/>
        <v>1.5590794700651183E-8</v>
      </c>
      <c r="AF7209">
        <f t="shared" si="480"/>
        <v>9.7286558932063335E-6</v>
      </c>
      <c r="AG7209">
        <f t="shared" si="481"/>
        <v>1.1236285740759308E-4</v>
      </c>
    </row>
    <row r="7210" spans="30:33" x14ac:dyDescent="0.2">
      <c r="AD7210">
        <f t="shared" si="479"/>
        <v>7208</v>
      </c>
      <c r="AE7210">
        <f t="shared" si="478"/>
        <v>1.5565849429130142E-8</v>
      </c>
      <c r="AF7210">
        <f t="shared" si="480"/>
        <v>9.7130900437772033E-6</v>
      </c>
      <c r="AG7210">
        <f t="shared" si="481"/>
        <v>1.1219864268517006E-4</v>
      </c>
    </row>
    <row r="7211" spans="30:33" x14ac:dyDescent="0.2">
      <c r="AD7211">
        <f t="shared" si="479"/>
        <v>7209</v>
      </c>
      <c r="AE7211">
        <f t="shared" si="478"/>
        <v>1.5540944070043532E-8</v>
      </c>
      <c r="AF7211">
        <f t="shared" si="480"/>
        <v>9.6975490997071592E-6</v>
      </c>
      <c r="AG7211">
        <f t="shared" si="481"/>
        <v>1.1203466580094383E-4</v>
      </c>
    </row>
    <row r="7212" spans="30:33" x14ac:dyDescent="0.2">
      <c r="AD7212">
        <f t="shared" si="479"/>
        <v>7210</v>
      </c>
      <c r="AE7212">
        <f t="shared" si="478"/>
        <v>1.5516078559531462E-8</v>
      </c>
      <c r="AF7212">
        <f t="shared" si="480"/>
        <v>9.6820330211476277E-6</v>
      </c>
      <c r="AG7212">
        <f t="shared" si="481"/>
        <v>1.1187092641422185E-4</v>
      </c>
    </row>
    <row r="7213" spans="30:33" x14ac:dyDescent="0.2">
      <c r="AD7213">
        <f t="shared" si="479"/>
        <v>7211</v>
      </c>
      <c r="AE7213">
        <f t="shared" si="478"/>
        <v>1.5491252833836211E-8</v>
      </c>
      <c r="AF7213">
        <f t="shared" si="480"/>
        <v>9.6665417683137914E-6</v>
      </c>
      <c r="AG7213">
        <f t="shared" si="481"/>
        <v>1.1170742418479292E-4</v>
      </c>
    </row>
    <row r="7214" spans="30:33" x14ac:dyDescent="0.2">
      <c r="AD7214">
        <f t="shared" si="479"/>
        <v>7212</v>
      </c>
      <c r="AE7214">
        <f t="shared" si="478"/>
        <v>1.5466466829302073E-8</v>
      </c>
      <c r="AF7214">
        <f t="shared" si="480"/>
        <v>9.6510753014844892E-6</v>
      </c>
      <c r="AG7214">
        <f t="shared" si="481"/>
        <v>1.1154415877292656E-4</v>
      </c>
    </row>
    <row r="7215" spans="30:33" x14ac:dyDescent="0.2">
      <c r="AD7215">
        <f t="shared" si="479"/>
        <v>7213</v>
      </c>
      <c r="AE7215">
        <f t="shared" si="478"/>
        <v>1.5441720482375189E-8</v>
      </c>
      <c r="AF7215">
        <f t="shared" si="480"/>
        <v>9.6356335810021128E-6</v>
      </c>
      <c r="AG7215">
        <f t="shared" si="481"/>
        <v>1.1138112983937224E-4</v>
      </c>
    </row>
    <row r="7216" spans="30:33" x14ac:dyDescent="0.2">
      <c r="AD7216">
        <f t="shared" si="479"/>
        <v>7214</v>
      </c>
      <c r="AE7216">
        <f t="shared" si="478"/>
        <v>1.5417013729603389E-8</v>
      </c>
      <c r="AF7216">
        <f t="shared" si="480"/>
        <v>9.6202165672725086E-6</v>
      </c>
      <c r="AG7216">
        <f t="shared" si="481"/>
        <v>1.1121833704535884E-4</v>
      </c>
    </row>
    <row r="7217" spans="30:33" x14ac:dyDescent="0.2">
      <c r="AD7217">
        <f t="shared" si="479"/>
        <v>7215</v>
      </c>
      <c r="AE7217">
        <f t="shared" si="478"/>
        <v>1.5392346507636021E-8</v>
      </c>
      <c r="AF7217">
        <f t="shared" si="480"/>
        <v>9.6048242207648726E-6</v>
      </c>
      <c r="AG7217">
        <f t="shared" si="481"/>
        <v>1.1105578005259389E-4</v>
      </c>
    </row>
    <row r="7218" spans="30:33" x14ac:dyDescent="0.2">
      <c r="AD7218">
        <f t="shared" si="479"/>
        <v>7216</v>
      </c>
      <c r="AE7218">
        <f t="shared" si="478"/>
        <v>1.5367718753223802E-8</v>
      </c>
      <c r="AF7218">
        <f t="shared" si="480"/>
        <v>9.5894565020116486E-6</v>
      </c>
      <c r="AG7218">
        <f t="shared" si="481"/>
        <v>1.1089345852326296E-4</v>
      </c>
    </row>
    <row r="7219" spans="30:33" x14ac:dyDescent="0.2">
      <c r="AD7219">
        <f t="shared" si="479"/>
        <v>7217</v>
      </c>
      <c r="AE7219">
        <f t="shared" si="478"/>
        <v>1.5343130403218645E-8</v>
      </c>
      <c r="AF7219">
        <f t="shared" si="480"/>
        <v>9.5741133716084304E-6</v>
      </c>
      <c r="AG7219">
        <f t="shared" si="481"/>
        <v>1.1073137212002896E-4</v>
      </c>
    </row>
    <row r="7220" spans="30:33" x14ac:dyDescent="0.2">
      <c r="AD7220">
        <f t="shared" si="479"/>
        <v>7218</v>
      </c>
      <c r="AE7220">
        <f t="shared" si="478"/>
        <v>1.5318581394573495E-8</v>
      </c>
      <c r="AF7220">
        <f t="shared" si="480"/>
        <v>9.5587947902138561E-6</v>
      </c>
      <c r="AG7220">
        <f t="shared" si="481"/>
        <v>1.1056952050603148E-4</v>
      </c>
    </row>
    <row r="7221" spans="30:33" x14ac:dyDescent="0.2">
      <c r="AD7221">
        <f t="shared" si="479"/>
        <v>7219</v>
      </c>
      <c r="AE7221">
        <f t="shared" si="478"/>
        <v>1.5294071664342175E-8</v>
      </c>
      <c r="AF7221">
        <f t="shared" si="480"/>
        <v>9.5435007185495139E-6</v>
      </c>
      <c r="AG7221">
        <f t="shared" si="481"/>
        <v>1.1040790334488616E-4</v>
      </c>
    </row>
    <row r="7222" spans="30:33" x14ac:dyDescent="0.2">
      <c r="AD7222">
        <f t="shared" si="479"/>
        <v>7220</v>
      </c>
      <c r="AE7222">
        <f t="shared" si="478"/>
        <v>1.5269601149679231E-8</v>
      </c>
      <c r="AF7222">
        <f t="shared" si="480"/>
        <v>9.5282311173998349E-6</v>
      </c>
      <c r="AG7222">
        <f t="shared" si="481"/>
        <v>1.1024652030068405E-4</v>
      </c>
    </row>
    <row r="7223" spans="30:33" x14ac:dyDescent="0.2">
      <c r="AD7223">
        <f t="shared" si="479"/>
        <v>7221</v>
      </c>
      <c r="AE7223">
        <f t="shared" si="478"/>
        <v>1.5245169787839743E-8</v>
      </c>
      <c r="AF7223">
        <f t="shared" si="480"/>
        <v>9.512985947611995E-6</v>
      </c>
      <c r="AG7223">
        <f t="shared" si="481"/>
        <v>1.1008537103799079E-4</v>
      </c>
    </row>
    <row r="7224" spans="30:33" x14ac:dyDescent="0.2">
      <c r="AD7224">
        <f t="shared" si="479"/>
        <v>7222</v>
      </c>
      <c r="AE7224">
        <f t="shared" si="478"/>
        <v>1.5220777516179197E-8</v>
      </c>
      <c r="AF7224">
        <f t="shared" si="480"/>
        <v>9.4977651700958151E-6</v>
      </c>
      <c r="AG7224">
        <f t="shared" si="481"/>
        <v>1.0992445522184617E-4</v>
      </c>
    </row>
    <row r="7225" spans="30:33" x14ac:dyDescent="0.2">
      <c r="AD7225">
        <f t="shared" si="479"/>
        <v>7223</v>
      </c>
      <c r="AE7225">
        <f t="shared" si="478"/>
        <v>1.5196424272153313E-8</v>
      </c>
      <c r="AF7225">
        <f t="shared" si="480"/>
        <v>9.4825687458236608E-6</v>
      </c>
      <c r="AG7225">
        <f t="shared" si="481"/>
        <v>1.0976377251776338E-4</v>
      </c>
    </row>
    <row r="7226" spans="30:33" x14ac:dyDescent="0.2">
      <c r="AD7226">
        <f t="shared" si="479"/>
        <v>7224</v>
      </c>
      <c r="AE7226">
        <f t="shared" si="478"/>
        <v>1.5172109993317863E-8</v>
      </c>
      <c r="AF7226">
        <f t="shared" si="480"/>
        <v>9.467396635830343E-6</v>
      </c>
      <c r="AG7226">
        <f t="shared" si="481"/>
        <v>1.0960332259172825E-4</v>
      </c>
    </row>
    <row r="7227" spans="30:33" x14ac:dyDescent="0.2">
      <c r="AD7227">
        <f t="shared" si="479"/>
        <v>7225</v>
      </c>
      <c r="AE7227">
        <f t="shared" si="478"/>
        <v>1.5147834617328555E-8</v>
      </c>
      <c r="AF7227">
        <f t="shared" si="480"/>
        <v>9.4522488012130137E-6</v>
      </c>
      <c r="AG7227">
        <f t="shared" si="481"/>
        <v>1.0944310511019881E-4</v>
      </c>
    </row>
    <row r="7228" spans="30:33" x14ac:dyDescent="0.2">
      <c r="AD7228">
        <f t="shared" si="479"/>
        <v>7226</v>
      </c>
      <c r="AE7228">
        <f t="shared" si="478"/>
        <v>1.512359808194083E-8</v>
      </c>
      <c r="AF7228">
        <f t="shared" si="480"/>
        <v>9.4371252031310723E-6</v>
      </c>
      <c r="AG7228">
        <f t="shared" si="481"/>
        <v>1.0928311974010445E-4</v>
      </c>
    </row>
    <row r="7229" spans="30:33" x14ac:dyDescent="0.2">
      <c r="AD7229">
        <f t="shared" si="479"/>
        <v>7227</v>
      </c>
      <c r="AE7229">
        <f t="shared" si="478"/>
        <v>1.5099400325009722E-8</v>
      </c>
      <c r="AF7229">
        <f t="shared" si="480"/>
        <v>9.4220258028060628E-6</v>
      </c>
      <c r="AG7229">
        <f t="shared" si="481"/>
        <v>1.0912336614884526E-4</v>
      </c>
    </row>
    <row r="7230" spans="30:33" x14ac:dyDescent="0.2">
      <c r="AD7230">
        <f t="shared" si="479"/>
        <v>7228</v>
      </c>
      <c r="AE7230">
        <f t="shared" si="478"/>
        <v>1.5075241284489709E-8</v>
      </c>
      <c r="AF7230">
        <f t="shared" si="480"/>
        <v>9.4069505615215728E-6</v>
      </c>
      <c r="AG7230">
        <f t="shared" si="481"/>
        <v>1.0896384400429162E-4</v>
      </c>
    </row>
    <row r="7231" spans="30:33" x14ac:dyDescent="0.2">
      <c r="AD7231">
        <f t="shared" si="479"/>
        <v>7229</v>
      </c>
      <c r="AE7231">
        <f t="shared" si="478"/>
        <v>1.5051120898434525E-8</v>
      </c>
      <c r="AF7231">
        <f t="shared" si="480"/>
        <v>9.3918994406231371E-6</v>
      </c>
      <c r="AG7231">
        <f t="shared" si="481"/>
        <v>1.0880455297478318E-4</v>
      </c>
    </row>
    <row r="7232" spans="30:33" x14ac:dyDescent="0.2">
      <c r="AD7232">
        <f t="shared" si="479"/>
        <v>7230</v>
      </c>
      <c r="AE7232">
        <f t="shared" si="478"/>
        <v>1.5027039104997025E-8</v>
      </c>
      <c r="AF7232">
        <f t="shared" si="480"/>
        <v>9.3768724015181403E-6</v>
      </c>
      <c r="AG7232">
        <f t="shared" si="481"/>
        <v>1.086454927291285E-4</v>
      </c>
    </row>
    <row r="7233" spans="30:33" x14ac:dyDescent="0.2">
      <c r="AD7233">
        <f t="shared" si="479"/>
        <v>7231</v>
      </c>
      <c r="AE7233">
        <f t="shared" si="478"/>
        <v>1.5002995842429032E-8</v>
      </c>
      <c r="AF7233">
        <f t="shared" si="480"/>
        <v>9.3618694056757112E-6</v>
      </c>
      <c r="AG7233">
        <f t="shared" si="481"/>
        <v>1.0848666293660434E-4</v>
      </c>
    </row>
    <row r="7234" spans="30:33" x14ac:dyDescent="0.2">
      <c r="AD7234">
        <f t="shared" si="479"/>
        <v>7232</v>
      </c>
      <c r="AE7234">
        <f t="shared" si="478"/>
        <v>1.4978991049081144E-8</v>
      </c>
      <c r="AF7234">
        <f t="shared" si="480"/>
        <v>9.3468904146266303E-6</v>
      </c>
      <c r="AG7234">
        <f t="shared" si="481"/>
        <v>1.0832806326695484E-4</v>
      </c>
    </row>
    <row r="7235" spans="30:33" x14ac:dyDescent="0.2">
      <c r="AD7235">
        <f t="shared" si="479"/>
        <v>7233</v>
      </c>
      <c r="AE7235">
        <f t="shared" si="478"/>
        <v>1.4955024663402615E-8</v>
      </c>
      <c r="AF7235">
        <f t="shared" si="480"/>
        <v>9.3319353899632271E-6</v>
      </c>
      <c r="AG7235">
        <f t="shared" si="481"/>
        <v>1.0816969339039111E-4</v>
      </c>
    </row>
    <row r="7236" spans="30:33" x14ac:dyDescent="0.2">
      <c r="AD7236">
        <f t="shared" si="479"/>
        <v>7234</v>
      </c>
      <c r="AE7236">
        <f t="shared" si="478"/>
        <v>1.4931096623941169E-8</v>
      </c>
      <c r="AF7236">
        <f t="shared" si="480"/>
        <v>9.3170042933392851E-6</v>
      </c>
      <c r="AG7236">
        <f t="shared" si="481"/>
        <v>1.0801155297759041E-4</v>
      </c>
    </row>
    <row r="7237" spans="30:33" x14ac:dyDescent="0.2">
      <c r="AD7237">
        <f t="shared" si="479"/>
        <v>7235</v>
      </c>
      <c r="AE7237">
        <f t="shared" si="478"/>
        <v>1.4907206869342864E-8</v>
      </c>
      <c r="AF7237">
        <f t="shared" si="480"/>
        <v>9.3020970864699416E-6</v>
      </c>
      <c r="AG7237">
        <f t="shared" si="481"/>
        <v>1.0785364169969562E-4</v>
      </c>
    </row>
    <row r="7238" spans="30:33" x14ac:dyDescent="0.2">
      <c r="AD7238">
        <f t="shared" si="479"/>
        <v>7236</v>
      </c>
      <c r="AE7238">
        <f t="shared" si="478"/>
        <v>1.4883355338351914E-8</v>
      </c>
      <c r="AF7238">
        <f t="shared" si="480"/>
        <v>9.2872137311315897E-6</v>
      </c>
      <c r="AG7238">
        <f t="shared" si="481"/>
        <v>1.0769595922831445E-4</v>
      </c>
    </row>
    <row r="7239" spans="30:33" x14ac:dyDescent="0.2">
      <c r="AD7239">
        <f t="shared" si="479"/>
        <v>7237</v>
      </c>
      <c r="AE7239">
        <f t="shared" si="478"/>
        <v>1.485954196981055E-8</v>
      </c>
      <c r="AF7239">
        <f t="shared" si="480"/>
        <v>9.2723541891617783E-6</v>
      </c>
      <c r="AG7239">
        <f t="shared" si="481"/>
        <v>1.0753850523551895E-4</v>
      </c>
    </row>
    <row r="7240" spans="30:33" x14ac:dyDescent="0.2">
      <c r="AD7240">
        <f t="shared" si="479"/>
        <v>7238</v>
      </c>
      <c r="AE7240">
        <f t="shared" si="478"/>
        <v>1.4835766702658853E-8</v>
      </c>
      <c r="AF7240">
        <f t="shared" si="480"/>
        <v>9.257518422459119E-6</v>
      </c>
      <c r="AG7240">
        <f t="shared" si="481"/>
        <v>1.0738127939384478E-4</v>
      </c>
    </row>
    <row r="7241" spans="30:33" x14ac:dyDescent="0.2">
      <c r="AD7241">
        <f t="shared" si="479"/>
        <v>7239</v>
      </c>
      <c r="AE7241">
        <f t="shared" si="478"/>
        <v>1.4812029475934598E-8</v>
      </c>
      <c r="AF7241">
        <f t="shared" si="480"/>
        <v>9.2427063929831841E-6</v>
      </c>
      <c r="AG7241">
        <f t="shared" si="481"/>
        <v>1.0722428137629056E-4</v>
      </c>
    </row>
    <row r="7242" spans="30:33" x14ac:dyDescent="0.2">
      <c r="AD7242">
        <f t="shared" si="479"/>
        <v>7240</v>
      </c>
      <c r="AE7242">
        <f t="shared" si="478"/>
        <v>1.4788330228773101E-8</v>
      </c>
      <c r="AF7242">
        <f t="shared" si="480"/>
        <v>9.2279180627544106E-6</v>
      </c>
      <c r="AG7242">
        <f t="shared" si="481"/>
        <v>1.0706751085631725E-4</v>
      </c>
    </row>
    <row r="7243" spans="30:33" x14ac:dyDescent="0.2">
      <c r="AD7243">
        <f t="shared" si="479"/>
        <v>7241</v>
      </c>
      <c r="AE7243">
        <f t="shared" si="478"/>
        <v>1.4764668900407064E-8</v>
      </c>
      <c r="AF7243">
        <f t="shared" si="480"/>
        <v>9.2131533938540031E-6</v>
      </c>
      <c r="AG7243">
        <f t="shared" si="481"/>
        <v>1.0691096750784755E-4</v>
      </c>
    </row>
    <row r="7244" spans="30:33" x14ac:dyDescent="0.2">
      <c r="AD7244">
        <f t="shared" si="479"/>
        <v>7242</v>
      </c>
      <c r="AE7244">
        <f t="shared" si="478"/>
        <v>1.4741045430166412E-8</v>
      </c>
      <c r="AF7244">
        <f t="shared" si="480"/>
        <v>9.198412348423836E-6</v>
      </c>
      <c r="AG7244">
        <f t="shared" si="481"/>
        <v>1.0675465100526516E-4</v>
      </c>
    </row>
    <row r="7245" spans="30:33" x14ac:dyDescent="0.2">
      <c r="AD7245">
        <f t="shared" si="479"/>
        <v>7243</v>
      </c>
      <c r="AE7245">
        <f t="shared" si="478"/>
        <v>1.4717459757478145E-8</v>
      </c>
      <c r="AF7245">
        <f t="shared" si="480"/>
        <v>9.1836948886663582E-6</v>
      </c>
      <c r="AG7245">
        <f t="shared" si="481"/>
        <v>1.0659856102341421E-4</v>
      </c>
    </row>
    <row r="7246" spans="30:33" x14ac:dyDescent="0.2">
      <c r="AD7246">
        <f t="shared" si="479"/>
        <v>7244</v>
      </c>
      <c r="AE7246">
        <f t="shared" si="478"/>
        <v>1.4693911821866179E-8</v>
      </c>
      <c r="AF7246">
        <f t="shared" si="480"/>
        <v>9.1690009768444918E-6</v>
      </c>
      <c r="AG7246">
        <f t="shared" si="481"/>
        <v>1.064426972375986E-4</v>
      </c>
    </row>
    <row r="7247" spans="30:33" x14ac:dyDescent="0.2">
      <c r="AD7247">
        <f t="shared" si="479"/>
        <v>7245</v>
      </c>
      <c r="AE7247">
        <f t="shared" si="478"/>
        <v>1.4670401562951193E-8</v>
      </c>
      <c r="AF7247">
        <f t="shared" si="480"/>
        <v>9.1543305752815404E-6</v>
      </c>
      <c r="AG7247">
        <f t="shared" si="481"/>
        <v>1.062870593235814E-4</v>
      </c>
    </row>
    <row r="7248" spans="30:33" x14ac:dyDescent="0.2">
      <c r="AD7248">
        <f t="shared" si="479"/>
        <v>7246</v>
      </c>
      <c r="AE7248">
        <f t="shared" si="478"/>
        <v>1.4646928920450472E-8</v>
      </c>
      <c r="AF7248">
        <f t="shared" si="480"/>
        <v>9.1396836463610894E-6</v>
      </c>
      <c r="AG7248">
        <f t="shared" si="481"/>
        <v>1.0613164695758412E-4</v>
      </c>
    </row>
    <row r="7249" spans="30:33" x14ac:dyDescent="0.2">
      <c r="AD7249">
        <f t="shared" si="479"/>
        <v>7247</v>
      </c>
      <c r="AE7249">
        <f t="shared" si="478"/>
        <v>1.462349383417775E-8</v>
      </c>
      <c r="AF7249">
        <f t="shared" si="480"/>
        <v>9.1250601525269108E-6</v>
      </c>
      <c r="AG7249">
        <f t="shared" si="481"/>
        <v>1.0597645981628615E-4</v>
      </c>
    </row>
    <row r="7250" spans="30:33" x14ac:dyDescent="0.2">
      <c r="AD7250">
        <f t="shared" si="479"/>
        <v>7248</v>
      </c>
      <c r="AE7250">
        <f t="shared" si="478"/>
        <v>1.4600096244043064E-8</v>
      </c>
      <c r="AF7250">
        <f t="shared" si="480"/>
        <v>9.1104600562828669E-6</v>
      </c>
      <c r="AG7250">
        <f t="shared" si="481"/>
        <v>1.0582149757682413E-4</v>
      </c>
    </row>
    <row r="7251" spans="30:33" x14ac:dyDescent="0.2">
      <c r="AD7251">
        <f t="shared" si="479"/>
        <v>7249</v>
      </c>
      <c r="AE7251">
        <f t="shared" ref="AE7251:AE7314" si="482">AF7250*$AE$3</f>
        <v>1.4576736090052593E-8</v>
      </c>
      <c r="AF7251">
        <f t="shared" si="480"/>
        <v>9.0958833201928136E-6</v>
      </c>
      <c r="AG7251">
        <f t="shared" si="481"/>
        <v>1.0566675991679125E-4</v>
      </c>
    </row>
    <row r="7252" spans="30:33" x14ac:dyDescent="0.2">
      <c r="AD7252">
        <f t="shared" si="479"/>
        <v>7250</v>
      </c>
      <c r="AE7252">
        <f t="shared" si="482"/>
        <v>1.4553413312308508E-8</v>
      </c>
      <c r="AF7252">
        <f t="shared" si="480"/>
        <v>9.0813299068805039E-6</v>
      </c>
      <c r="AG7252">
        <f t="shared" si="481"/>
        <v>1.0551224651423668E-4</v>
      </c>
    </row>
    <row r="7253" spans="30:33" x14ac:dyDescent="0.2">
      <c r="AD7253">
        <f t="shared" si="479"/>
        <v>7251</v>
      </c>
      <c r="AE7253">
        <f t="shared" si="482"/>
        <v>1.4530127851008813E-8</v>
      </c>
      <c r="AF7253">
        <f t="shared" si="480"/>
        <v>9.0667997790294948E-6</v>
      </c>
      <c r="AG7253">
        <f t="shared" si="481"/>
        <v>1.053579570476649E-4</v>
      </c>
    </row>
    <row r="7254" spans="30:33" x14ac:dyDescent="0.2">
      <c r="AD7254">
        <f t="shared" si="479"/>
        <v>7252</v>
      </c>
      <c r="AE7254">
        <f t="shared" si="482"/>
        <v>1.4506879646447199E-8</v>
      </c>
      <c r="AF7254">
        <f t="shared" si="480"/>
        <v>9.0522928993830472E-6</v>
      </c>
      <c r="AG7254">
        <f t="shared" si="481"/>
        <v>1.0520389119603509E-4</v>
      </c>
    </row>
    <row r="7255" spans="30:33" x14ac:dyDescent="0.2">
      <c r="AD7255">
        <f t="shared" si="479"/>
        <v>7253</v>
      </c>
      <c r="AE7255">
        <f t="shared" si="482"/>
        <v>1.4483668639012883E-8</v>
      </c>
      <c r="AF7255">
        <f t="shared" si="480"/>
        <v>9.0378092307440345E-6</v>
      </c>
      <c r="AG7255">
        <f t="shared" si="481"/>
        <v>1.0505004863876044E-4</v>
      </c>
    </row>
    <row r="7256" spans="30:33" x14ac:dyDescent="0.2">
      <c r="AD7256">
        <f t="shared" si="479"/>
        <v>7254</v>
      </c>
      <c r="AE7256">
        <f t="shared" si="482"/>
        <v>1.4460494769190461E-8</v>
      </c>
      <c r="AF7256">
        <f t="shared" si="480"/>
        <v>9.0233487359748442E-6</v>
      </c>
      <c r="AG7256">
        <f t="shared" si="481"/>
        <v>1.0489642905570761E-4</v>
      </c>
    </row>
    <row r="7257" spans="30:33" x14ac:dyDescent="0.2">
      <c r="AD7257">
        <f t="shared" si="479"/>
        <v>7255</v>
      </c>
      <c r="AE7257">
        <f t="shared" si="482"/>
        <v>1.4437357977559757E-8</v>
      </c>
      <c r="AF7257">
        <f t="shared" si="480"/>
        <v>9.0089113779972834E-6</v>
      </c>
      <c r="AG7257">
        <f t="shared" si="481"/>
        <v>1.0474303212719604E-4</v>
      </c>
    </row>
    <row r="7258" spans="30:33" x14ac:dyDescent="0.2">
      <c r="AD7258">
        <f t="shared" si="479"/>
        <v>7256</v>
      </c>
      <c r="AE7258">
        <f t="shared" si="482"/>
        <v>1.4414258204795659E-8</v>
      </c>
      <c r="AF7258">
        <f t="shared" si="480"/>
        <v>8.9944971197924868E-6</v>
      </c>
      <c r="AG7258">
        <f t="shared" si="481"/>
        <v>1.045898575339973E-4</v>
      </c>
    </row>
    <row r="7259" spans="30:33" x14ac:dyDescent="0.2">
      <c r="AD7259">
        <f t="shared" si="479"/>
        <v>7257</v>
      </c>
      <c r="AE7259">
        <f t="shared" si="482"/>
        <v>1.4391195391667986E-8</v>
      </c>
      <c r="AF7259">
        <f t="shared" si="480"/>
        <v>8.9801059244008191E-6</v>
      </c>
      <c r="AG7259">
        <f t="shared" si="481"/>
        <v>1.0443690495733457E-4</v>
      </c>
    </row>
    <row r="7260" spans="30:33" x14ac:dyDescent="0.2">
      <c r="AD7260">
        <f t="shared" si="479"/>
        <v>7258</v>
      </c>
      <c r="AE7260">
        <f t="shared" si="482"/>
        <v>1.4368169479041317E-8</v>
      </c>
      <c r="AF7260">
        <f t="shared" si="480"/>
        <v>8.9657377549217776E-6</v>
      </c>
      <c r="AG7260">
        <f t="shared" si="481"/>
        <v>1.0428417407888188E-4</v>
      </c>
    </row>
    <row r="7261" spans="30:33" x14ac:dyDescent="0.2">
      <c r="AD7261">
        <f t="shared" si="479"/>
        <v>7259</v>
      </c>
      <c r="AE7261">
        <f t="shared" si="482"/>
        <v>1.434518040787485E-8</v>
      </c>
      <c r="AF7261">
        <f t="shared" si="480"/>
        <v>8.9513925745139016E-6</v>
      </c>
      <c r="AG7261">
        <f t="shared" si="481"/>
        <v>1.0413166458076355E-4</v>
      </c>
    </row>
    <row r="7262" spans="30:33" x14ac:dyDescent="0.2">
      <c r="AD7262">
        <f t="shared" si="479"/>
        <v>7260</v>
      </c>
      <c r="AE7262">
        <f t="shared" si="482"/>
        <v>1.4322228119222249E-8</v>
      </c>
      <c r="AF7262">
        <f t="shared" si="480"/>
        <v>8.9370703463946786E-6</v>
      </c>
      <c r="AG7262">
        <f t="shared" si="481"/>
        <v>1.0397937614555352E-4</v>
      </c>
    </row>
    <row r="7263" spans="30:33" x14ac:dyDescent="0.2">
      <c r="AD7263">
        <f t="shared" si="479"/>
        <v>7261</v>
      </c>
      <c r="AE7263">
        <f t="shared" si="482"/>
        <v>1.4299312554231493E-8</v>
      </c>
      <c r="AF7263">
        <f t="shared" si="480"/>
        <v>8.9227710338404462E-6</v>
      </c>
      <c r="AG7263">
        <f t="shared" si="481"/>
        <v>1.0382730845627487E-4</v>
      </c>
    </row>
    <row r="7264" spans="30:33" x14ac:dyDescent="0.2">
      <c r="AD7264">
        <f t="shared" si="479"/>
        <v>7262</v>
      </c>
      <c r="AE7264">
        <f t="shared" si="482"/>
        <v>1.4276433654144721E-8</v>
      </c>
      <c r="AF7264">
        <f t="shared" si="480"/>
        <v>8.9084946001863009E-6</v>
      </c>
      <c r="AG7264">
        <f t="shared" si="481"/>
        <v>1.0367546119639897E-4</v>
      </c>
    </row>
    <row r="7265" spans="30:33" x14ac:dyDescent="0.2">
      <c r="AD7265">
        <f t="shared" si="479"/>
        <v>7263</v>
      </c>
      <c r="AE7265">
        <f t="shared" si="482"/>
        <v>1.4253591360298089E-8</v>
      </c>
      <c r="AF7265">
        <f t="shared" si="480"/>
        <v>8.8942410088260028E-6</v>
      </c>
      <c r="AG7265">
        <f t="shared" si="481"/>
        <v>1.0352383404984502E-4</v>
      </c>
    </row>
    <row r="7266" spans="30:33" x14ac:dyDescent="0.2">
      <c r="AD7266">
        <f t="shared" si="479"/>
        <v>7264</v>
      </c>
      <c r="AE7266">
        <f t="shared" si="482"/>
        <v>1.4230785614121611E-8</v>
      </c>
      <c r="AF7266">
        <f t="shared" si="480"/>
        <v>8.8800102232118811E-6</v>
      </c>
      <c r="AG7266">
        <f t="shared" si="481"/>
        <v>1.0337242670097937E-4</v>
      </c>
    </row>
    <row r="7267" spans="30:33" x14ac:dyDescent="0.2">
      <c r="AD7267">
        <f t="shared" ref="AD7267:AD7330" si="483">AD7266+1</f>
        <v>7265</v>
      </c>
      <c r="AE7267">
        <f t="shared" si="482"/>
        <v>1.4208016357139017E-8</v>
      </c>
      <c r="AF7267">
        <f t="shared" ref="AF7267:AF7330" si="484">AF7266*$AF$3</f>
        <v>8.8658022068547423E-6</v>
      </c>
      <c r="AG7267">
        <f t="shared" ref="AG7267:AG7330" si="485">AD7267*AE7267</f>
        <v>1.0322123883461496E-4</v>
      </c>
    </row>
    <row r="7268" spans="30:33" x14ac:dyDescent="0.2">
      <c r="AD7268">
        <f t="shared" si="483"/>
        <v>7266</v>
      </c>
      <c r="AE7268">
        <f t="shared" si="482"/>
        <v>1.4185283530967594E-8</v>
      </c>
      <c r="AF7268">
        <f t="shared" si="484"/>
        <v>8.8516169233237739E-6</v>
      </c>
      <c r="AG7268">
        <f t="shared" si="485"/>
        <v>1.0307027013601054E-4</v>
      </c>
    </row>
    <row r="7269" spans="30:33" x14ac:dyDescent="0.2">
      <c r="AD7269">
        <f t="shared" si="483"/>
        <v>7267</v>
      </c>
      <c r="AE7269">
        <f t="shared" si="482"/>
        <v>1.4162587077318044E-8</v>
      </c>
      <c r="AF7269">
        <f t="shared" si="484"/>
        <v>8.8374543362464561E-6</v>
      </c>
      <c r="AG7269">
        <f t="shared" si="485"/>
        <v>1.0291952029087022E-4</v>
      </c>
    </row>
    <row r="7270" spans="30:33" x14ac:dyDescent="0.2">
      <c r="AD7270">
        <f t="shared" si="483"/>
        <v>7268</v>
      </c>
      <c r="AE7270">
        <f t="shared" si="482"/>
        <v>1.4139926937994336E-8</v>
      </c>
      <c r="AF7270">
        <f t="shared" si="484"/>
        <v>8.8233144093084622E-6</v>
      </c>
      <c r="AG7270">
        <f t="shared" si="485"/>
        <v>1.0276898898534283E-4</v>
      </c>
    </row>
    <row r="7271" spans="30:33" x14ac:dyDescent="0.2">
      <c r="AD7271">
        <f t="shared" si="483"/>
        <v>7269</v>
      </c>
      <c r="AE7271">
        <f t="shared" si="482"/>
        <v>1.4117303054893546E-8</v>
      </c>
      <c r="AF7271">
        <f t="shared" si="484"/>
        <v>8.8091971062535684E-6</v>
      </c>
      <c r="AG7271">
        <f t="shared" si="485"/>
        <v>1.0261867590602119E-4</v>
      </c>
    </row>
    <row r="7272" spans="30:33" x14ac:dyDescent="0.2">
      <c r="AD7272">
        <f t="shared" si="483"/>
        <v>7270</v>
      </c>
      <c r="AE7272">
        <f t="shared" si="482"/>
        <v>1.4094715370005716E-8</v>
      </c>
      <c r="AF7272">
        <f t="shared" si="484"/>
        <v>8.7951023908835624E-6</v>
      </c>
      <c r="AG7272">
        <f t="shared" si="485"/>
        <v>1.0246858073994156E-4</v>
      </c>
    </row>
    <row r="7273" spans="30:33" x14ac:dyDescent="0.2">
      <c r="AD7273">
        <f t="shared" si="483"/>
        <v>7271</v>
      </c>
      <c r="AE7273">
        <f t="shared" si="482"/>
        <v>1.4072163825413706E-8</v>
      </c>
      <c r="AF7273">
        <f t="shared" si="484"/>
        <v>8.7810302270581487E-6</v>
      </c>
      <c r="AG7273">
        <f t="shared" si="485"/>
        <v>1.0231870317458306E-4</v>
      </c>
    </row>
    <row r="7274" spans="30:33" x14ac:dyDescent="0.2">
      <c r="AD7274">
        <f t="shared" si="483"/>
        <v>7272</v>
      </c>
      <c r="AE7274">
        <f t="shared" si="482"/>
        <v>1.4049648363293044E-8</v>
      </c>
      <c r="AF7274">
        <f t="shared" si="484"/>
        <v>8.7669805786948556E-6</v>
      </c>
      <c r="AG7274">
        <f t="shared" si="485"/>
        <v>1.0216904289786701E-4</v>
      </c>
    </row>
    <row r="7275" spans="30:33" x14ac:dyDescent="0.2">
      <c r="AD7275">
        <f t="shared" si="483"/>
        <v>7273</v>
      </c>
      <c r="AE7275">
        <f t="shared" si="482"/>
        <v>1.4027168925911775E-8</v>
      </c>
      <c r="AF7275">
        <f t="shared" si="484"/>
        <v>8.752953409768943E-6</v>
      </c>
      <c r="AG7275">
        <f t="shared" si="485"/>
        <v>1.0201959959815634E-4</v>
      </c>
    </row>
    <row r="7276" spans="30:33" x14ac:dyDescent="0.2">
      <c r="AD7276">
        <f t="shared" si="483"/>
        <v>7274</v>
      </c>
      <c r="AE7276">
        <f t="shared" si="482"/>
        <v>1.4004725455630315E-8</v>
      </c>
      <c r="AF7276">
        <f t="shared" si="484"/>
        <v>8.7389486843133119E-6</v>
      </c>
      <c r="AG7276">
        <f t="shared" si="485"/>
        <v>1.0187037296425491E-4</v>
      </c>
    </row>
    <row r="7277" spans="30:33" x14ac:dyDescent="0.2">
      <c r="AD7277">
        <f t="shared" si="483"/>
        <v>7275</v>
      </c>
      <c r="AE7277">
        <f t="shared" si="482"/>
        <v>1.3982317894901305E-8</v>
      </c>
      <c r="AF7277">
        <f t="shared" si="484"/>
        <v>8.7249663664184102E-6</v>
      </c>
      <c r="AG7277">
        <f t="shared" si="485"/>
        <v>1.0172136268540699E-4</v>
      </c>
    </row>
    <row r="7278" spans="30:33" x14ac:dyDescent="0.2">
      <c r="AD7278">
        <f t="shared" si="483"/>
        <v>7276</v>
      </c>
      <c r="AE7278">
        <f t="shared" si="482"/>
        <v>1.3959946186269462E-8</v>
      </c>
      <c r="AF7278">
        <f t="shared" si="484"/>
        <v>8.7110064202321405E-6</v>
      </c>
      <c r="AG7278">
        <f t="shared" si="485"/>
        <v>1.0157256845129661E-4</v>
      </c>
    </row>
    <row r="7279" spans="30:33" x14ac:dyDescent="0.2">
      <c r="AD7279">
        <f t="shared" si="483"/>
        <v>7277</v>
      </c>
      <c r="AE7279">
        <f t="shared" si="482"/>
        <v>1.3937610272371432E-8</v>
      </c>
      <c r="AF7279">
        <f t="shared" si="484"/>
        <v>8.6970688099597679E-6</v>
      </c>
      <c r="AG7279">
        <f t="shared" si="485"/>
        <v>1.0142398995204691E-4</v>
      </c>
    </row>
    <row r="7280" spans="30:33" x14ac:dyDescent="0.2">
      <c r="AD7280">
        <f t="shared" si="483"/>
        <v>7278</v>
      </c>
      <c r="AE7280">
        <f t="shared" si="482"/>
        <v>1.3915310095935635E-8</v>
      </c>
      <c r="AF7280">
        <f t="shared" si="484"/>
        <v>8.6831534998638323E-6</v>
      </c>
      <c r="AG7280">
        <f t="shared" si="485"/>
        <v>1.0127562687821955E-4</v>
      </c>
    </row>
    <row r="7281" spans="30:33" x14ac:dyDescent="0.2">
      <c r="AD7281">
        <f t="shared" si="483"/>
        <v>7279</v>
      </c>
      <c r="AE7281">
        <f t="shared" si="482"/>
        <v>1.3893045599782138E-8</v>
      </c>
      <c r="AF7281">
        <f t="shared" si="484"/>
        <v>8.6692604542640499E-6</v>
      </c>
      <c r="AG7281">
        <f t="shared" si="485"/>
        <v>1.0112747892081418E-4</v>
      </c>
    </row>
    <row r="7282" spans="30:33" x14ac:dyDescent="0.2">
      <c r="AD7282">
        <f t="shared" si="483"/>
        <v>7280</v>
      </c>
      <c r="AE7282">
        <f t="shared" si="482"/>
        <v>1.3870816726822486E-8</v>
      </c>
      <c r="AF7282">
        <f t="shared" si="484"/>
        <v>8.655389637537227E-6</v>
      </c>
      <c r="AG7282">
        <f t="shared" si="485"/>
        <v>1.0097954577126769E-4</v>
      </c>
    </row>
    <row r="7283" spans="30:33" x14ac:dyDescent="0.2">
      <c r="AD7283">
        <f t="shared" si="483"/>
        <v>7281</v>
      </c>
      <c r="AE7283">
        <f t="shared" si="482"/>
        <v>1.3848623420059569E-8</v>
      </c>
      <c r="AF7283">
        <f t="shared" si="484"/>
        <v>8.6415410141171668E-6</v>
      </c>
      <c r="AG7283">
        <f t="shared" si="485"/>
        <v>1.0083182712145372E-4</v>
      </c>
    </row>
    <row r="7284" spans="30:33" x14ac:dyDescent="0.2">
      <c r="AD7284">
        <f t="shared" si="483"/>
        <v>7282</v>
      </c>
      <c r="AE7284">
        <f t="shared" si="482"/>
        <v>1.3826465622587474E-8</v>
      </c>
      <c r="AF7284">
        <f t="shared" si="484"/>
        <v>8.6277145484945794E-6</v>
      </c>
      <c r="AG7284">
        <f t="shared" si="485"/>
        <v>1.0068432266368199E-4</v>
      </c>
    </row>
    <row r="7285" spans="30:33" x14ac:dyDescent="0.2">
      <c r="AD7285">
        <f t="shared" si="483"/>
        <v>7283</v>
      </c>
      <c r="AE7285">
        <f t="shared" si="482"/>
        <v>1.3804343277591334E-8</v>
      </c>
      <c r="AF7285">
        <f t="shared" si="484"/>
        <v>8.6139102052169873E-6</v>
      </c>
      <c r="AG7285">
        <f t="shared" si="485"/>
        <v>1.0053703209069768E-4</v>
      </c>
    </row>
    <row r="7286" spans="30:33" x14ac:dyDescent="0.2">
      <c r="AD7286">
        <f t="shared" si="483"/>
        <v>7284</v>
      </c>
      <c r="AE7286">
        <f t="shared" si="482"/>
        <v>1.3782256328347186E-8</v>
      </c>
      <c r="AF7286">
        <f t="shared" si="484"/>
        <v>8.6001279488886403E-6</v>
      </c>
      <c r="AG7286">
        <f t="shared" si="485"/>
        <v>1.0038995509568091E-4</v>
      </c>
    </row>
    <row r="7287" spans="30:33" x14ac:dyDescent="0.2">
      <c r="AD7287">
        <f t="shared" si="483"/>
        <v>7285</v>
      </c>
      <c r="AE7287">
        <f t="shared" si="482"/>
        <v>1.3760204718221831E-8</v>
      </c>
      <c r="AF7287">
        <f t="shared" si="484"/>
        <v>8.5863677441704175E-6</v>
      </c>
      <c r="AG7287">
        <f t="shared" si="485"/>
        <v>1.0024309137224604E-4</v>
      </c>
    </row>
    <row r="7288" spans="30:33" x14ac:dyDescent="0.2">
      <c r="AD7288">
        <f t="shared" si="483"/>
        <v>7286</v>
      </c>
      <c r="AE7288">
        <f t="shared" si="482"/>
        <v>1.3738188390672674E-8</v>
      </c>
      <c r="AF7288">
        <f t="shared" si="484"/>
        <v>8.5726295557797443E-6</v>
      </c>
      <c r="AG7288">
        <f t="shared" si="485"/>
        <v>1.000964406144411E-4</v>
      </c>
    </row>
    <row r="7289" spans="30:33" x14ac:dyDescent="0.2">
      <c r="AD7289">
        <f t="shared" si="483"/>
        <v>7287</v>
      </c>
      <c r="AE7289">
        <f t="shared" si="482"/>
        <v>1.3716207289247597E-8</v>
      </c>
      <c r="AF7289">
        <f t="shared" si="484"/>
        <v>8.5589133484904957E-6</v>
      </c>
      <c r="AG7289">
        <f t="shared" si="485"/>
        <v>9.9950002516747244E-5</v>
      </c>
    </row>
    <row r="7290" spans="30:33" x14ac:dyDescent="0.2">
      <c r="AD7290">
        <f t="shared" si="483"/>
        <v>7288</v>
      </c>
      <c r="AE7290">
        <f t="shared" si="482"/>
        <v>1.3694261357584799E-8</v>
      </c>
      <c r="AF7290">
        <f t="shared" si="484"/>
        <v>8.5452190871329099E-6</v>
      </c>
      <c r="AG7290">
        <f t="shared" si="485"/>
        <v>9.9803776774078022E-5</v>
      </c>
    </row>
    <row r="7291" spans="30:33" x14ac:dyDescent="0.2">
      <c r="AD7291">
        <f t="shared" si="483"/>
        <v>7289</v>
      </c>
      <c r="AE7291">
        <f t="shared" si="482"/>
        <v>1.3672350539412662E-8</v>
      </c>
      <c r="AF7291">
        <f t="shared" si="484"/>
        <v>8.531546736593497E-6</v>
      </c>
      <c r="AG7291">
        <f t="shared" si="485"/>
        <v>9.9657763081778888E-5</v>
      </c>
    </row>
    <row r="7292" spans="30:33" x14ac:dyDescent="0.2">
      <c r="AD7292">
        <f t="shared" si="483"/>
        <v>7290</v>
      </c>
      <c r="AE7292">
        <f t="shared" si="482"/>
        <v>1.3650474778549601E-8</v>
      </c>
      <c r="AF7292">
        <f t="shared" si="484"/>
        <v>8.5178962618149474E-6</v>
      </c>
      <c r="AG7292">
        <f t="shared" si="485"/>
        <v>9.9511961135626589E-5</v>
      </c>
    </row>
    <row r="7293" spans="30:33" x14ac:dyDescent="0.2">
      <c r="AD7293">
        <f t="shared" si="483"/>
        <v>7291</v>
      </c>
      <c r="AE7293">
        <f t="shared" si="482"/>
        <v>1.3628634018903922E-8</v>
      </c>
      <c r="AF7293">
        <f t="shared" si="484"/>
        <v>8.5042676277960437E-6</v>
      </c>
      <c r="AG7293">
        <f t="shared" si="485"/>
        <v>9.9366370631828502E-5</v>
      </c>
    </row>
    <row r="7294" spans="30:33" x14ac:dyDescent="0.2">
      <c r="AD7294">
        <f t="shared" si="483"/>
        <v>7292</v>
      </c>
      <c r="AE7294">
        <f t="shared" si="482"/>
        <v>1.3606828204473676E-8</v>
      </c>
      <c r="AF7294">
        <f t="shared" si="484"/>
        <v>8.4906607995915692E-6</v>
      </c>
      <c r="AG7294">
        <f t="shared" si="485"/>
        <v>9.922099126702204E-5</v>
      </c>
    </row>
    <row r="7295" spans="30:33" x14ac:dyDescent="0.2">
      <c r="AD7295">
        <f t="shared" si="483"/>
        <v>7293</v>
      </c>
      <c r="AE7295">
        <f t="shared" si="482"/>
        <v>1.3585057279346517E-8</v>
      </c>
      <c r="AF7295">
        <f t="shared" si="484"/>
        <v>8.4770757423122214E-6</v>
      </c>
      <c r="AG7295">
        <f t="shared" si="485"/>
        <v>9.9075822738274152E-5</v>
      </c>
    </row>
    <row r="7296" spans="30:33" x14ac:dyDescent="0.2">
      <c r="AD7296">
        <f t="shared" si="483"/>
        <v>7294</v>
      </c>
      <c r="AE7296">
        <f t="shared" si="482"/>
        <v>1.356332118769956E-8</v>
      </c>
      <c r="AF7296">
        <f t="shared" si="484"/>
        <v>8.463512421124521E-6</v>
      </c>
      <c r="AG7296">
        <f t="shared" si="485"/>
        <v>9.8930864743080585E-5</v>
      </c>
    </row>
    <row r="7297" spans="30:33" x14ac:dyDescent="0.2">
      <c r="AD7297">
        <f t="shared" si="483"/>
        <v>7295</v>
      </c>
      <c r="AE7297">
        <f t="shared" si="482"/>
        <v>1.354161987379924E-8</v>
      </c>
      <c r="AF7297">
        <f t="shared" si="484"/>
        <v>8.4499708012507216E-6</v>
      </c>
      <c r="AG7297">
        <f t="shared" si="485"/>
        <v>9.8786116979365457E-5</v>
      </c>
    </row>
    <row r="7298" spans="30:33" x14ac:dyDescent="0.2">
      <c r="AD7298">
        <f t="shared" si="483"/>
        <v>7296</v>
      </c>
      <c r="AE7298">
        <f t="shared" si="482"/>
        <v>1.351995328200116E-8</v>
      </c>
      <c r="AF7298">
        <f t="shared" si="484"/>
        <v>8.43645084796872E-6</v>
      </c>
      <c r="AG7298">
        <f t="shared" si="485"/>
        <v>9.8641579145480467E-5</v>
      </c>
    </row>
    <row r="7299" spans="30:33" x14ac:dyDescent="0.2">
      <c r="AD7299">
        <f t="shared" si="483"/>
        <v>7297</v>
      </c>
      <c r="AE7299">
        <f t="shared" si="482"/>
        <v>1.3498321356749958E-8</v>
      </c>
      <c r="AF7299">
        <f t="shared" si="484"/>
        <v>8.4229525266119699E-6</v>
      </c>
      <c r="AG7299">
        <f t="shared" si="485"/>
        <v>9.8497250940204437E-5</v>
      </c>
    </row>
    <row r="7300" spans="30:33" x14ac:dyDescent="0.2">
      <c r="AD7300">
        <f t="shared" si="483"/>
        <v>7298</v>
      </c>
      <c r="AE7300">
        <f t="shared" si="482"/>
        <v>1.3476724042579159E-8</v>
      </c>
      <c r="AF7300">
        <f t="shared" si="484"/>
        <v>8.4094758025693906E-6</v>
      </c>
      <c r="AG7300">
        <f t="shared" si="485"/>
        <v>9.8353132062742698E-5</v>
      </c>
    </row>
    <row r="7301" spans="30:33" x14ac:dyDescent="0.2">
      <c r="AD7301">
        <f t="shared" si="483"/>
        <v>7299</v>
      </c>
      <c r="AE7301">
        <f t="shared" si="482"/>
        <v>1.3455161284111031E-8</v>
      </c>
      <c r="AF7301">
        <f t="shared" si="484"/>
        <v>8.3960206412852786E-6</v>
      </c>
      <c r="AG7301">
        <f t="shared" si="485"/>
        <v>9.8209222212726418E-5</v>
      </c>
    </row>
    <row r="7302" spans="30:33" x14ac:dyDescent="0.2">
      <c r="AD7302">
        <f t="shared" si="483"/>
        <v>7300</v>
      </c>
      <c r="AE7302">
        <f t="shared" si="482"/>
        <v>1.3433633026056453E-8</v>
      </c>
      <c r="AF7302">
        <f t="shared" si="484"/>
        <v>8.3825870082592212E-6</v>
      </c>
      <c r="AG7302">
        <f t="shared" si="485"/>
        <v>9.8065521090212108E-5</v>
      </c>
    </row>
    <row r="7303" spans="30:33" x14ac:dyDescent="0.2">
      <c r="AD7303">
        <f t="shared" si="483"/>
        <v>7301</v>
      </c>
      <c r="AE7303">
        <f t="shared" si="482"/>
        <v>1.341213921321476E-8</v>
      </c>
      <c r="AF7303">
        <f t="shared" si="484"/>
        <v>8.3691748690460054E-6</v>
      </c>
      <c r="AG7303">
        <f t="shared" si="485"/>
        <v>9.7922028395680964E-5</v>
      </c>
    </row>
    <row r="7304" spans="30:33" x14ac:dyDescent="0.2">
      <c r="AD7304">
        <f t="shared" si="483"/>
        <v>7302</v>
      </c>
      <c r="AE7304">
        <f t="shared" si="482"/>
        <v>1.3390679790473615E-8</v>
      </c>
      <c r="AF7304">
        <f t="shared" si="484"/>
        <v>8.355784189255531E-6</v>
      </c>
      <c r="AG7304">
        <f t="shared" si="485"/>
        <v>9.7778743830038333E-5</v>
      </c>
    </row>
    <row r="7305" spans="30:33" x14ac:dyDescent="0.2">
      <c r="AD7305">
        <f t="shared" si="483"/>
        <v>7303</v>
      </c>
      <c r="AE7305">
        <f t="shared" si="482"/>
        <v>1.3369254702808856E-8</v>
      </c>
      <c r="AF7305">
        <f t="shared" si="484"/>
        <v>8.3424149345527213E-6</v>
      </c>
      <c r="AG7305">
        <f t="shared" si="485"/>
        <v>9.763566709461308E-5</v>
      </c>
    </row>
    <row r="7306" spans="30:33" x14ac:dyDescent="0.2">
      <c r="AD7306">
        <f t="shared" si="483"/>
        <v>7304</v>
      </c>
      <c r="AE7306">
        <f t="shared" si="482"/>
        <v>1.334786389528436E-8</v>
      </c>
      <c r="AF7306">
        <f t="shared" si="484"/>
        <v>8.3290670706574363E-6</v>
      </c>
      <c r="AG7306">
        <f t="shared" si="485"/>
        <v>9.7492797891156961E-5</v>
      </c>
    </row>
    <row r="7307" spans="30:33" x14ac:dyDescent="0.2">
      <c r="AD7307">
        <f t="shared" si="483"/>
        <v>7305</v>
      </c>
      <c r="AE7307">
        <f t="shared" si="482"/>
        <v>1.3326507313051903E-8</v>
      </c>
      <c r="AF7307">
        <f t="shared" si="484"/>
        <v>8.3157405633443847E-6</v>
      </c>
      <c r="AG7307">
        <f t="shared" si="485"/>
        <v>9.7350135921844155E-5</v>
      </c>
    </row>
    <row r="7308" spans="30:33" x14ac:dyDescent="0.2">
      <c r="AD7308">
        <f t="shared" si="483"/>
        <v>7306</v>
      </c>
      <c r="AE7308">
        <f t="shared" si="482"/>
        <v>1.3305184901351021E-8</v>
      </c>
      <c r="AF7308">
        <f t="shared" si="484"/>
        <v>8.3024353784430327E-6</v>
      </c>
      <c r="AG7308">
        <f t="shared" si="485"/>
        <v>9.7207680889270563E-5</v>
      </c>
    </row>
    <row r="7309" spans="30:33" x14ac:dyDescent="0.2">
      <c r="AD7309">
        <f t="shared" si="483"/>
        <v>7307</v>
      </c>
      <c r="AE7309">
        <f t="shared" si="482"/>
        <v>1.3283896605508858E-8</v>
      </c>
      <c r="AF7309">
        <f t="shared" si="484"/>
        <v>8.289151481837524E-6</v>
      </c>
      <c r="AG7309">
        <f t="shared" si="485"/>
        <v>9.7065432496453222E-5</v>
      </c>
    </row>
    <row r="7310" spans="30:33" x14ac:dyDescent="0.2">
      <c r="AD7310">
        <f t="shared" si="483"/>
        <v>7308</v>
      </c>
      <c r="AE7310">
        <f t="shared" si="482"/>
        <v>1.3262642370940044E-8</v>
      </c>
      <c r="AF7310">
        <f t="shared" si="484"/>
        <v>8.2758888394665835E-6</v>
      </c>
      <c r="AG7310">
        <f t="shared" si="485"/>
        <v>9.692339044682985E-5</v>
      </c>
    </row>
    <row r="7311" spans="30:33" x14ac:dyDescent="0.2">
      <c r="AD7311">
        <f t="shared" si="483"/>
        <v>7309</v>
      </c>
      <c r="AE7311">
        <f t="shared" si="482"/>
        <v>1.324142214314654E-8</v>
      </c>
      <c r="AF7311">
        <f t="shared" si="484"/>
        <v>8.262647417323436E-6</v>
      </c>
      <c r="AG7311">
        <f t="shared" si="485"/>
        <v>9.6781554444258063E-5</v>
      </c>
    </row>
    <row r="7312" spans="30:33" x14ac:dyDescent="0.2">
      <c r="AD7312">
        <f t="shared" si="483"/>
        <v>7310</v>
      </c>
      <c r="AE7312">
        <f t="shared" si="482"/>
        <v>1.3220235867717504E-8</v>
      </c>
      <c r="AF7312">
        <f t="shared" si="484"/>
        <v>8.2494271814557177E-6</v>
      </c>
      <c r="AG7312">
        <f t="shared" si="485"/>
        <v>9.6639924193014958E-5</v>
      </c>
    </row>
    <row r="7313" spans="30:33" x14ac:dyDescent="0.2">
      <c r="AD7313">
        <f t="shared" si="483"/>
        <v>7311</v>
      </c>
      <c r="AE7313">
        <f t="shared" si="482"/>
        <v>1.3199083490329155E-8</v>
      </c>
      <c r="AF7313">
        <f t="shared" si="484"/>
        <v>8.2362280979653886E-6</v>
      </c>
      <c r="AG7313">
        <f t="shared" si="485"/>
        <v>9.6498499397796455E-5</v>
      </c>
    </row>
    <row r="7314" spans="30:33" x14ac:dyDescent="0.2">
      <c r="AD7314">
        <f t="shared" si="483"/>
        <v>7312</v>
      </c>
      <c r="AE7314">
        <f t="shared" si="482"/>
        <v>1.3177964956744627E-8</v>
      </c>
      <c r="AF7314">
        <f t="shared" si="484"/>
        <v>8.2230501330086443E-6</v>
      </c>
      <c r="AG7314">
        <f t="shared" si="485"/>
        <v>9.6357279763716722E-5</v>
      </c>
    </row>
    <row r="7315" spans="30:33" x14ac:dyDescent="0.2">
      <c r="AD7315">
        <f t="shared" si="483"/>
        <v>7313</v>
      </c>
      <c r="AE7315">
        <f t="shared" ref="AE7315:AE7378" si="486">AF7314*$AE$3</f>
        <v>1.3156880212813836E-8</v>
      </c>
      <c r="AF7315">
        <f t="shared" si="484"/>
        <v>8.2098932527958294E-6</v>
      </c>
      <c r="AG7315">
        <f t="shared" si="485"/>
        <v>9.6216264996307587E-5</v>
      </c>
    </row>
    <row r="7316" spans="30:33" x14ac:dyDescent="0.2">
      <c r="AD7316">
        <f t="shared" si="483"/>
        <v>7314</v>
      </c>
      <c r="AE7316">
        <f t="shared" si="486"/>
        <v>1.3135829204473333E-8</v>
      </c>
      <c r="AF7316">
        <f t="shared" si="484"/>
        <v>8.1967574235913563E-6</v>
      </c>
      <c r="AG7316">
        <f t="shared" si="485"/>
        <v>9.6075454801517957E-5</v>
      </c>
    </row>
    <row r="7317" spans="30:33" x14ac:dyDescent="0.2">
      <c r="AD7317">
        <f t="shared" si="483"/>
        <v>7315</v>
      </c>
      <c r="AE7317">
        <f t="shared" si="486"/>
        <v>1.3114811877746176E-8</v>
      </c>
      <c r="AF7317">
        <f t="shared" si="484"/>
        <v>8.1836426117136104E-6</v>
      </c>
      <c r="AG7317">
        <f t="shared" si="485"/>
        <v>9.5934848885713276E-5</v>
      </c>
    </row>
    <row r="7318" spans="30:33" x14ac:dyDescent="0.2">
      <c r="AD7318">
        <f t="shared" si="483"/>
        <v>7316</v>
      </c>
      <c r="AE7318">
        <f t="shared" si="486"/>
        <v>1.3093828178741782E-8</v>
      </c>
      <c r="AF7318">
        <f t="shared" si="484"/>
        <v>8.1705487835348687E-6</v>
      </c>
      <c r="AG7318">
        <f t="shared" si="485"/>
        <v>9.5794446955674875E-5</v>
      </c>
    </row>
    <row r="7319" spans="30:33" x14ac:dyDescent="0.2">
      <c r="AD7319">
        <f t="shared" si="483"/>
        <v>7317</v>
      </c>
      <c r="AE7319">
        <f t="shared" si="486"/>
        <v>1.3072878053655797E-8</v>
      </c>
      <c r="AF7319">
        <f t="shared" si="484"/>
        <v>8.1574759054812117E-6</v>
      </c>
      <c r="AG7319">
        <f t="shared" si="485"/>
        <v>9.5654248718599457E-5</v>
      </c>
    </row>
    <row r="7320" spans="30:33" x14ac:dyDescent="0.2">
      <c r="AD7320">
        <f t="shared" si="483"/>
        <v>7318</v>
      </c>
      <c r="AE7320">
        <f t="shared" si="486"/>
        <v>1.3051961448769945E-8</v>
      </c>
      <c r="AF7320">
        <f t="shared" si="484"/>
        <v>8.1444239440324421E-6</v>
      </c>
      <c r="AG7320">
        <f t="shared" si="485"/>
        <v>9.5514253882098457E-5</v>
      </c>
    </row>
    <row r="7321" spans="30:33" x14ac:dyDescent="0.2">
      <c r="AD7321">
        <f t="shared" si="483"/>
        <v>7319</v>
      </c>
      <c r="AE7321">
        <f t="shared" si="486"/>
        <v>1.3031078310451913E-8</v>
      </c>
      <c r="AF7321">
        <f t="shared" si="484"/>
        <v>8.1313928657219902E-6</v>
      </c>
      <c r="AG7321">
        <f t="shared" si="485"/>
        <v>9.5374462154197546E-5</v>
      </c>
    </row>
    <row r="7322" spans="30:33" x14ac:dyDescent="0.2">
      <c r="AD7322">
        <f t="shared" si="483"/>
        <v>7320</v>
      </c>
      <c r="AE7322">
        <f t="shared" si="486"/>
        <v>1.3010228585155191E-8</v>
      </c>
      <c r="AF7322">
        <f t="shared" si="484"/>
        <v>8.1183826371368353E-6</v>
      </c>
      <c r="AG7322">
        <f t="shared" si="485"/>
        <v>9.5234873243335989E-5</v>
      </c>
    </row>
    <row r="7323" spans="30:33" x14ac:dyDescent="0.2">
      <c r="AD7323">
        <f t="shared" si="483"/>
        <v>7321</v>
      </c>
      <c r="AE7323">
        <f t="shared" si="486"/>
        <v>1.2989412219418942E-8</v>
      </c>
      <c r="AF7323">
        <f t="shared" si="484"/>
        <v>8.1053932249174166E-6</v>
      </c>
      <c r="AG7323">
        <f t="shared" si="485"/>
        <v>9.5095486858366078E-5</v>
      </c>
    </row>
    <row r="7324" spans="30:33" x14ac:dyDescent="0.2">
      <c r="AD7324">
        <f t="shared" si="483"/>
        <v>7322</v>
      </c>
      <c r="AE7324">
        <f t="shared" si="486"/>
        <v>1.2968629159867873E-8</v>
      </c>
      <c r="AF7324">
        <f t="shared" si="484"/>
        <v>8.0924245957575483E-6</v>
      </c>
      <c r="AG7324">
        <f t="shared" si="485"/>
        <v>9.4956302708552564E-5</v>
      </c>
    </row>
    <row r="7325" spans="30:33" x14ac:dyDescent="0.2">
      <c r="AD7325">
        <f t="shared" si="483"/>
        <v>7323</v>
      </c>
      <c r="AE7325">
        <f t="shared" si="486"/>
        <v>1.2947879353212083E-8</v>
      </c>
      <c r="AF7325">
        <f t="shared" si="484"/>
        <v>8.0794767164043364E-6</v>
      </c>
      <c r="AG7325">
        <f t="shared" si="485"/>
        <v>9.4817320503572084E-5</v>
      </c>
    </row>
    <row r="7326" spans="30:33" x14ac:dyDescent="0.2">
      <c r="AD7326">
        <f t="shared" si="483"/>
        <v>7324</v>
      </c>
      <c r="AE7326">
        <f t="shared" si="486"/>
        <v>1.2927162746246945E-8</v>
      </c>
      <c r="AF7326">
        <f t="shared" si="484"/>
        <v>8.066549553658089E-6</v>
      </c>
      <c r="AG7326">
        <f t="shared" si="485"/>
        <v>9.4678539953512624E-5</v>
      </c>
    </row>
    <row r="7327" spans="30:33" x14ac:dyDescent="0.2">
      <c r="AD7327">
        <f t="shared" si="483"/>
        <v>7325</v>
      </c>
      <c r="AE7327">
        <f t="shared" si="486"/>
        <v>1.2906479285852949E-8</v>
      </c>
      <c r="AF7327">
        <f t="shared" si="484"/>
        <v>8.053643074372235E-6</v>
      </c>
      <c r="AG7327">
        <f t="shared" si="485"/>
        <v>9.453996076887285E-5</v>
      </c>
    </row>
    <row r="7328" spans="30:33" x14ac:dyDescent="0.2">
      <c r="AD7328">
        <f t="shared" si="483"/>
        <v>7326</v>
      </c>
      <c r="AE7328">
        <f t="shared" si="486"/>
        <v>1.2885828918995581E-8</v>
      </c>
      <c r="AF7328">
        <f t="shared" si="484"/>
        <v>8.0407572454532397E-6</v>
      </c>
      <c r="AG7328">
        <f t="shared" si="485"/>
        <v>9.4401582660561624E-5</v>
      </c>
    </row>
    <row r="7329" spans="30:33" x14ac:dyDescent="0.2">
      <c r="AD7329">
        <f t="shared" si="483"/>
        <v>7327</v>
      </c>
      <c r="AE7329">
        <f t="shared" si="486"/>
        <v>1.2865211592725189E-8</v>
      </c>
      <c r="AF7329">
        <f t="shared" si="484"/>
        <v>8.0278920338605144E-6</v>
      </c>
      <c r="AG7329">
        <f t="shared" si="485"/>
        <v>9.4263405339897459E-5</v>
      </c>
    </row>
    <row r="7330" spans="30:33" x14ac:dyDescent="0.2">
      <c r="AD7330">
        <f t="shared" si="483"/>
        <v>7328</v>
      </c>
      <c r="AE7330">
        <f t="shared" si="486"/>
        <v>1.2844627254176828E-8</v>
      </c>
      <c r="AF7330">
        <f t="shared" si="484"/>
        <v>8.0150474066063372E-6</v>
      </c>
      <c r="AG7330">
        <f t="shared" si="485"/>
        <v>9.4125428518607802E-5</v>
      </c>
    </row>
    <row r="7331" spans="30:33" x14ac:dyDescent="0.2">
      <c r="AD7331">
        <f t="shared" ref="AD7331:AD7394" si="487">AD7330+1</f>
        <v>7329</v>
      </c>
      <c r="AE7331">
        <f t="shared" si="486"/>
        <v>1.2824075850570146E-8</v>
      </c>
      <c r="AF7331">
        <f t="shared" ref="AF7331:AF7394" si="488">AF7330*$AF$3</f>
        <v>8.0022233307557668E-6</v>
      </c>
      <c r="AG7331">
        <f t="shared" ref="AG7331:AG7394" si="489">AD7331*AE7331</f>
        <v>9.3987651908828603E-5</v>
      </c>
    </row>
    <row r="7332" spans="30:33" x14ac:dyDescent="0.2">
      <c r="AD7332">
        <f t="shared" si="487"/>
        <v>7330</v>
      </c>
      <c r="AE7332">
        <f t="shared" si="486"/>
        <v>1.2803557329209233E-8</v>
      </c>
      <c r="AF7332">
        <f t="shared" si="488"/>
        <v>7.9894197734265571E-6</v>
      </c>
      <c r="AG7332">
        <f t="shared" si="489"/>
        <v>9.385007522310367E-5</v>
      </c>
    </row>
    <row r="7333" spans="30:33" x14ac:dyDescent="0.2">
      <c r="AD7333">
        <f t="shared" si="487"/>
        <v>7331</v>
      </c>
      <c r="AE7333">
        <f t="shared" si="486"/>
        <v>1.2783071637482497E-8</v>
      </c>
      <c r="AF7333">
        <f t="shared" si="488"/>
        <v>7.9766367017890748E-6</v>
      </c>
      <c r="AG7333">
        <f t="shared" si="489"/>
        <v>9.3712698174384191E-5</v>
      </c>
    </row>
    <row r="7334" spans="30:33" x14ac:dyDescent="0.2">
      <c r="AD7334">
        <f t="shared" si="487"/>
        <v>7332</v>
      </c>
      <c r="AE7334">
        <f t="shared" si="486"/>
        <v>1.2762618722862525E-8</v>
      </c>
      <c r="AF7334">
        <f t="shared" si="488"/>
        <v>7.9638740830662111E-6</v>
      </c>
      <c r="AG7334">
        <f t="shared" si="489"/>
        <v>9.3575520476028037E-5</v>
      </c>
    </row>
    <row r="7335" spans="30:33" x14ac:dyDescent="0.2">
      <c r="AD7335">
        <f t="shared" si="487"/>
        <v>7333</v>
      </c>
      <c r="AE7335">
        <f t="shared" si="486"/>
        <v>1.2742198532905944E-8</v>
      </c>
      <c r="AF7335">
        <f t="shared" si="488"/>
        <v>7.9511318845333055E-6</v>
      </c>
      <c r="AG7335">
        <f t="shared" si="489"/>
        <v>9.3438541841799289E-5</v>
      </c>
    </row>
    <row r="7336" spans="30:33" x14ac:dyDescent="0.2">
      <c r="AD7336">
        <f t="shared" si="487"/>
        <v>7334</v>
      </c>
      <c r="AE7336">
        <f t="shared" si="486"/>
        <v>1.2721811015253294E-8</v>
      </c>
      <c r="AF7336">
        <f t="shared" si="488"/>
        <v>7.9384100735180527E-6</v>
      </c>
      <c r="AG7336">
        <f t="shared" si="489"/>
        <v>9.3301761985867653E-5</v>
      </c>
    </row>
    <row r="7337" spans="30:33" x14ac:dyDescent="0.2">
      <c r="AD7337">
        <f t="shared" si="487"/>
        <v>7335</v>
      </c>
      <c r="AE7337">
        <f t="shared" si="486"/>
        <v>1.270145611762889E-8</v>
      </c>
      <c r="AF7337">
        <f t="shared" si="488"/>
        <v>7.9257086174004242E-6</v>
      </c>
      <c r="AG7337">
        <f t="shared" si="489"/>
        <v>9.3165180622807909E-5</v>
      </c>
    </row>
    <row r="7338" spans="30:33" x14ac:dyDescent="0.2">
      <c r="AD7338">
        <f t="shared" si="487"/>
        <v>7336</v>
      </c>
      <c r="AE7338">
        <f t="shared" si="486"/>
        <v>1.2681133787840684E-8</v>
      </c>
      <c r="AF7338">
        <f t="shared" si="488"/>
        <v>7.9130274836125828E-6</v>
      </c>
      <c r="AG7338">
        <f t="shared" si="489"/>
        <v>9.3028797467599258E-5</v>
      </c>
    </row>
    <row r="7339" spans="30:33" x14ac:dyDescent="0.2">
      <c r="AD7339">
        <f t="shared" si="487"/>
        <v>7337</v>
      </c>
      <c r="AE7339">
        <f t="shared" si="486"/>
        <v>1.2660843973780138E-8</v>
      </c>
      <c r="AF7339">
        <f t="shared" si="488"/>
        <v>7.9003666396388022E-6</v>
      </c>
      <c r="AG7339">
        <f t="shared" si="489"/>
        <v>9.2892612235624873E-5</v>
      </c>
    </row>
    <row r="7340" spans="30:33" x14ac:dyDescent="0.2">
      <c r="AD7340">
        <f t="shared" si="487"/>
        <v>7338</v>
      </c>
      <c r="AE7340">
        <f t="shared" si="486"/>
        <v>1.264058662342209E-8</v>
      </c>
      <c r="AF7340">
        <f t="shared" si="488"/>
        <v>7.887726053015379E-6</v>
      </c>
      <c r="AG7340">
        <f t="shared" si="489"/>
        <v>9.2756624642671291E-5</v>
      </c>
    </row>
    <row r="7341" spans="30:33" x14ac:dyDescent="0.2">
      <c r="AD7341">
        <f t="shared" si="487"/>
        <v>7339</v>
      </c>
      <c r="AE7341">
        <f t="shared" si="486"/>
        <v>1.2620361684824612E-8</v>
      </c>
      <c r="AF7341">
        <f t="shared" si="488"/>
        <v>7.8751056913305535E-6</v>
      </c>
      <c r="AG7341">
        <f t="shared" si="489"/>
        <v>9.262083440492782E-5</v>
      </c>
    </row>
    <row r="7342" spans="30:33" x14ac:dyDescent="0.2">
      <c r="AD7342">
        <f t="shared" si="487"/>
        <v>7340</v>
      </c>
      <c r="AE7342">
        <f t="shared" si="486"/>
        <v>1.2600169106128892E-8</v>
      </c>
      <c r="AF7342">
        <f t="shared" si="488"/>
        <v>7.8625055222244248E-6</v>
      </c>
      <c r="AG7342">
        <f t="shared" si="489"/>
        <v>9.2485241238986069E-5</v>
      </c>
    </row>
    <row r="7343" spans="30:33" x14ac:dyDescent="0.2">
      <c r="AD7343">
        <f t="shared" si="487"/>
        <v>7341</v>
      </c>
      <c r="AE7343">
        <f t="shared" si="486"/>
        <v>1.2580008835559085E-8</v>
      </c>
      <c r="AF7343">
        <f t="shared" si="488"/>
        <v>7.8499255133888657E-6</v>
      </c>
      <c r="AG7343">
        <f t="shared" si="489"/>
        <v>9.2349844861839241E-5</v>
      </c>
    </row>
    <row r="7344" spans="30:33" x14ac:dyDescent="0.2">
      <c r="AD7344">
        <f t="shared" si="487"/>
        <v>7342</v>
      </c>
      <c r="AE7344">
        <f t="shared" si="486"/>
        <v>1.2559880821422191E-8</v>
      </c>
      <c r="AF7344">
        <f t="shared" si="488"/>
        <v>7.8373656325674439E-6</v>
      </c>
      <c r="AG7344">
        <f t="shared" si="489"/>
        <v>9.221464499088173E-5</v>
      </c>
    </row>
    <row r="7345" spans="30:33" x14ac:dyDescent="0.2">
      <c r="AD7345">
        <f t="shared" si="487"/>
        <v>7343</v>
      </c>
      <c r="AE7345">
        <f t="shared" si="486"/>
        <v>1.2539785012107915E-8</v>
      </c>
      <c r="AF7345">
        <f t="shared" si="488"/>
        <v>7.8248258475553363E-6</v>
      </c>
      <c r="AG7345">
        <f t="shared" si="489"/>
        <v>9.2079641343908425E-5</v>
      </c>
    </row>
    <row r="7346" spans="30:33" x14ac:dyDescent="0.2">
      <c r="AD7346">
        <f t="shared" si="487"/>
        <v>7344</v>
      </c>
      <c r="AE7346">
        <f t="shared" si="486"/>
        <v>1.2519721356088544E-8</v>
      </c>
      <c r="AF7346">
        <f t="shared" si="488"/>
        <v>7.8123061261992468E-6</v>
      </c>
      <c r="AG7346">
        <f t="shared" si="489"/>
        <v>9.1944833639114268E-5</v>
      </c>
    </row>
    <row r="7347" spans="30:33" x14ac:dyDescent="0.2">
      <c r="AD7347">
        <f t="shared" si="487"/>
        <v>7345</v>
      </c>
      <c r="AE7347">
        <f t="shared" si="486"/>
        <v>1.2499689801918801E-8</v>
      </c>
      <c r="AF7347">
        <f t="shared" si="488"/>
        <v>7.7998064363973282E-6</v>
      </c>
      <c r="AG7347">
        <f t="shared" si="489"/>
        <v>9.1810221595093597E-5</v>
      </c>
    </row>
    <row r="7348" spans="30:33" x14ac:dyDescent="0.2">
      <c r="AD7348">
        <f t="shared" si="487"/>
        <v>7346</v>
      </c>
      <c r="AE7348">
        <f t="shared" si="486"/>
        <v>1.247969029823573E-8</v>
      </c>
      <c r="AF7348">
        <f t="shared" si="488"/>
        <v>7.7873267460990921E-6</v>
      </c>
      <c r="AG7348">
        <f t="shared" si="489"/>
        <v>9.167580493083968E-5</v>
      </c>
    </row>
    <row r="7349" spans="30:33" x14ac:dyDescent="0.2">
      <c r="AD7349">
        <f t="shared" si="487"/>
        <v>7347</v>
      </c>
      <c r="AE7349">
        <f t="shared" si="486"/>
        <v>1.2459722793758553E-8</v>
      </c>
      <c r="AF7349">
        <f t="shared" si="488"/>
        <v>7.7748670233053327E-6</v>
      </c>
      <c r="AG7349">
        <f t="shared" si="489"/>
        <v>9.1541583365744095E-5</v>
      </c>
    </row>
    <row r="7350" spans="30:33" x14ac:dyDescent="0.2">
      <c r="AD7350">
        <f t="shared" si="487"/>
        <v>7348</v>
      </c>
      <c r="AE7350">
        <f t="shared" si="486"/>
        <v>1.2439787237288539E-8</v>
      </c>
      <c r="AF7350">
        <f t="shared" si="488"/>
        <v>7.7624272360680444E-6</v>
      </c>
      <c r="AG7350">
        <f t="shared" si="489"/>
        <v>9.1407556619596187E-5</v>
      </c>
    </row>
    <row r="7351" spans="30:33" x14ac:dyDescent="0.2">
      <c r="AD7351">
        <f t="shared" si="487"/>
        <v>7349</v>
      </c>
      <c r="AE7351">
        <f t="shared" si="486"/>
        <v>1.2419883577708876E-8</v>
      </c>
      <c r="AF7351">
        <f t="shared" si="488"/>
        <v>7.7500073524903346E-6</v>
      </c>
      <c r="AG7351">
        <f t="shared" si="489"/>
        <v>9.1273724412582524E-5</v>
      </c>
    </row>
    <row r="7352" spans="30:33" x14ac:dyDescent="0.2">
      <c r="AD7352">
        <f t="shared" si="487"/>
        <v>7350</v>
      </c>
      <c r="AE7352">
        <f t="shared" si="486"/>
        <v>1.240001176398454E-8</v>
      </c>
      <c r="AF7352">
        <f t="shared" si="488"/>
        <v>7.7376073407263496E-6</v>
      </c>
      <c r="AG7352">
        <f t="shared" si="489"/>
        <v>9.1140086465286372E-5</v>
      </c>
    </row>
    <row r="7353" spans="30:33" x14ac:dyDescent="0.2">
      <c r="AD7353">
        <f t="shared" si="487"/>
        <v>7351</v>
      </c>
      <c r="AE7353">
        <f t="shared" si="486"/>
        <v>1.2380171745162165E-8</v>
      </c>
      <c r="AF7353">
        <f t="shared" si="488"/>
        <v>7.7252271689811865E-6</v>
      </c>
      <c r="AG7353">
        <f t="shared" si="489"/>
        <v>9.1006642498687068E-5</v>
      </c>
    </row>
    <row r="7354" spans="30:33" x14ac:dyDescent="0.2">
      <c r="AD7354">
        <f t="shared" si="487"/>
        <v>7352</v>
      </c>
      <c r="AE7354">
        <f t="shared" si="486"/>
        <v>1.2360363470369904E-8</v>
      </c>
      <c r="AF7354">
        <f t="shared" si="488"/>
        <v>7.7128668055108168E-6</v>
      </c>
      <c r="AG7354">
        <f t="shared" si="489"/>
        <v>9.0873392234159535E-5</v>
      </c>
    </row>
    <row r="7355" spans="30:33" x14ac:dyDescent="0.2">
      <c r="AD7355">
        <f t="shared" si="487"/>
        <v>7353</v>
      </c>
      <c r="AE7355">
        <f t="shared" si="486"/>
        <v>1.2340586888817312E-8</v>
      </c>
      <c r="AF7355">
        <f t="shared" si="488"/>
        <v>7.7005262186219986E-6</v>
      </c>
      <c r="AG7355">
        <f t="shared" si="489"/>
        <v>9.0740335393473697E-5</v>
      </c>
    </row>
    <row r="7356" spans="30:33" x14ac:dyDescent="0.2">
      <c r="AD7356">
        <f t="shared" si="487"/>
        <v>7354</v>
      </c>
      <c r="AE7356">
        <f t="shared" si="486"/>
        <v>1.2320841949795203E-8</v>
      </c>
      <c r="AF7356">
        <f t="shared" si="488"/>
        <v>7.6882053766722032E-6</v>
      </c>
      <c r="AG7356">
        <f t="shared" si="489"/>
        <v>9.0607471698793925E-5</v>
      </c>
    </row>
    <row r="7357" spans="30:33" x14ac:dyDescent="0.2">
      <c r="AD7357">
        <f t="shared" si="487"/>
        <v>7355</v>
      </c>
      <c r="AE7357">
        <f t="shared" si="486"/>
        <v>1.2301128602675531E-8</v>
      </c>
      <c r="AF7357">
        <f t="shared" si="488"/>
        <v>7.6759042480695277E-6</v>
      </c>
      <c r="AG7357">
        <f t="shared" si="489"/>
        <v>9.0474800872678533E-5</v>
      </c>
    </row>
    <row r="7358" spans="30:33" x14ac:dyDescent="0.2">
      <c r="AD7358">
        <f t="shared" si="487"/>
        <v>7356</v>
      </c>
      <c r="AE7358">
        <f t="shared" si="486"/>
        <v>1.2281446796911249E-8</v>
      </c>
      <c r="AF7358">
        <f t="shared" si="488"/>
        <v>7.6636228012726165E-6</v>
      </c>
      <c r="AG7358">
        <f t="shared" si="489"/>
        <v>9.0342322638079146E-5</v>
      </c>
    </row>
    <row r="7359" spans="30:33" x14ac:dyDescent="0.2">
      <c r="AD7359">
        <f t="shared" si="487"/>
        <v>7357</v>
      </c>
      <c r="AE7359">
        <f t="shared" si="486"/>
        <v>1.2261796482036192E-8</v>
      </c>
      <c r="AF7359">
        <f t="shared" si="488"/>
        <v>7.6513610047905804E-6</v>
      </c>
      <c r="AG7359">
        <f t="shared" si="489"/>
        <v>9.0210036718340261E-5</v>
      </c>
    </row>
    <row r="7360" spans="30:33" x14ac:dyDescent="0.2">
      <c r="AD7360">
        <f t="shared" si="487"/>
        <v>7358</v>
      </c>
      <c r="AE7360">
        <f t="shared" si="486"/>
        <v>1.2242177607664934E-8</v>
      </c>
      <c r="AF7360">
        <f t="shared" si="488"/>
        <v>7.6391188271829151E-6</v>
      </c>
      <c r="AG7360">
        <f t="shared" si="489"/>
        <v>9.0077942837198585E-5</v>
      </c>
    </row>
    <row r="7361" spans="30:33" x14ac:dyDescent="0.2">
      <c r="AD7361">
        <f t="shared" si="487"/>
        <v>7359</v>
      </c>
      <c r="AE7361">
        <f t="shared" si="486"/>
        <v>1.222259012349267E-8</v>
      </c>
      <c r="AF7361">
        <f t="shared" si="488"/>
        <v>7.6268962370594223E-6</v>
      </c>
      <c r="AG7361">
        <f t="shared" si="489"/>
        <v>8.9946040718782562E-5</v>
      </c>
    </row>
    <row r="7362" spans="30:33" x14ac:dyDescent="0.2">
      <c r="AD7362">
        <f t="shared" si="487"/>
        <v>7360</v>
      </c>
      <c r="AE7362">
        <f t="shared" si="486"/>
        <v>1.2203033979295081E-8</v>
      </c>
      <c r="AF7362">
        <f t="shared" si="488"/>
        <v>7.6146932030801269E-6</v>
      </c>
      <c r="AG7362">
        <f t="shared" si="489"/>
        <v>8.9814330087611803E-5</v>
      </c>
    </row>
    <row r="7363" spans="30:33" x14ac:dyDescent="0.2">
      <c r="AD7363">
        <f t="shared" si="487"/>
        <v>7361</v>
      </c>
      <c r="AE7363">
        <f t="shared" si="486"/>
        <v>1.2183509124928209E-8</v>
      </c>
      <c r="AF7363">
        <f t="shared" si="488"/>
        <v>7.6025096939551982E-6</v>
      </c>
      <c r="AG7363">
        <f t="shared" si="489"/>
        <v>8.9682810668596541E-5</v>
      </c>
    </row>
    <row r="7364" spans="30:33" x14ac:dyDescent="0.2">
      <c r="AD7364">
        <f t="shared" si="487"/>
        <v>7362</v>
      </c>
      <c r="AE7364">
        <f t="shared" si="486"/>
        <v>1.2164015510328323E-8</v>
      </c>
      <c r="AF7364">
        <f t="shared" si="488"/>
        <v>7.5903456784448692E-6</v>
      </c>
      <c r="AG7364">
        <f t="shared" si="489"/>
        <v>8.9551482187037122E-5</v>
      </c>
    </row>
    <row r="7365" spans="30:33" x14ac:dyDescent="0.2">
      <c r="AD7365">
        <f t="shared" si="487"/>
        <v>7363</v>
      </c>
      <c r="AE7365">
        <f t="shared" si="486"/>
        <v>1.2144553085511796E-8</v>
      </c>
      <c r="AF7365">
        <f t="shared" si="488"/>
        <v>7.5782011253593574E-6</v>
      </c>
      <c r="AG7365">
        <f t="shared" si="489"/>
        <v>8.942034436862336E-5</v>
      </c>
    </row>
    <row r="7366" spans="30:33" x14ac:dyDescent="0.2">
      <c r="AD7366">
        <f t="shared" si="487"/>
        <v>7364</v>
      </c>
      <c r="AE7366">
        <f t="shared" si="486"/>
        <v>1.2125121800574977E-8</v>
      </c>
      <c r="AF7366">
        <f t="shared" si="488"/>
        <v>7.5660760035587823E-6</v>
      </c>
      <c r="AG7366">
        <f t="shared" si="489"/>
        <v>8.9289396939434127E-5</v>
      </c>
    </row>
    <row r="7367" spans="30:33" x14ac:dyDescent="0.2">
      <c r="AD7367">
        <f t="shared" si="487"/>
        <v>7365</v>
      </c>
      <c r="AE7367">
        <f t="shared" si="486"/>
        <v>1.2105721605694057E-8</v>
      </c>
      <c r="AF7367">
        <f t="shared" si="488"/>
        <v>7.5539702819530875E-6</v>
      </c>
      <c r="AG7367">
        <f t="shared" si="489"/>
        <v>8.9158639625936732E-5</v>
      </c>
    </row>
    <row r="7368" spans="30:33" x14ac:dyDescent="0.2">
      <c r="AD7368">
        <f t="shared" si="487"/>
        <v>7366</v>
      </c>
      <c r="AE7368">
        <f t="shared" si="486"/>
        <v>1.2086352451124946E-8</v>
      </c>
      <c r="AF7368">
        <f t="shared" si="488"/>
        <v>7.5418839295019621E-6</v>
      </c>
      <c r="AG7368">
        <f t="shared" si="489"/>
        <v>8.9028072154986361E-5</v>
      </c>
    </row>
    <row r="7369" spans="30:33" x14ac:dyDescent="0.2">
      <c r="AD7369">
        <f t="shared" si="487"/>
        <v>7367</v>
      </c>
      <c r="AE7369">
        <f t="shared" si="486"/>
        <v>1.2067014287203145E-8</v>
      </c>
      <c r="AF7369">
        <f t="shared" si="488"/>
        <v>7.5298169152147584E-6</v>
      </c>
      <c r="AG7369">
        <f t="shared" si="489"/>
        <v>8.889769425382557E-5</v>
      </c>
    </row>
    <row r="7370" spans="30:33" x14ac:dyDescent="0.2">
      <c r="AD7370">
        <f t="shared" si="487"/>
        <v>7368</v>
      </c>
      <c r="AE7370">
        <f t="shared" si="486"/>
        <v>1.2047707064343619E-8</v>
      </c>
      <c r="AF7370">
        <f t="shared" si="488"/>
        <v>7.5177692081504148E-6</v>
      </c>
      <c r="AG7370">
        <f t="shared" si="489"/>
        <v>8.8767505650083788E-5</v>
      </c>
    </row>
    <row r="7371" spans="30:33" x14ac:dyDescent="0.2">
      <c r="AD7371">
        <f t="shared" si="487"/>
        <v>7369</v>
      </c>
      <c r="AE7371">
        <f t="shared" si="486"/>
        <v>1.2028430733040669E-8</v>
      </c>
      <c r="AF7371">
        <f t="shared" si="488"/>
        <v>7.5057407774173738E-6</v>
      </c>
      <c r="AG7371">
        <f t="shared" si="489"/>
        <v>8.8637506071776687E-5</v>
      </c>
    </row>
    <row r="7372" spans="30:33" x14ac:dyDescent="0.2">
      <c r="AD7372">
        <f t="shared" si="487"/>
        <v>7370</v>
      </c>
      <c r="AE7372">
        <f t="shared" si="486"/>
        <v>1.2009185243867803E-8</v>
      </c>
      <c r="AF7372">
        <f t="shared" si="488"/>
        <v>7.4937315921735056E-6</v>
      </c>
      <c r="AG7372">
        <f t="shared" si="489"/>
        <v>8.8507695247305702E-5</v>
      </c>
    </row>
    <row r="7373" spans="30:33" x14ac:dyDescent="0.2">
      <c r="AD7373">
        <f t="shared" si="487"/>
        <v>7371</v>
      </c>
      <c r="AE7373">
        <f t="shared" si="486"/>
        <v>1.1989970547477615E-8</v>
      </c>
      <c r="AF7373">
        <f t="shared" si="488"/>
        <v>7.4817416216260276E-6</v>
      </c>
      <c r="AG7373">
        <f t="shared" si="489"/>
        <v>8.8378072905457496E-5</v>
      </c>
    </row>
    <row r="7374" spans="30:33" x14ac:dyDescent="0.2">
      <c r="AD7374">
        <f t="shared" si="487"/>
        <v>7372</v>
      </c>
      <c r="AE7374">
        <f t="shared" si="486"/>
        <v>1.1970786594601649E-8</v>
      </c>
      <c r="AF7374">
        <f t="shared" si="488"/>
        <v>7.469770835031426E-6</v>
      </c>
      <c r="AG7374">
        <f t="shared" si="489"/>
        <v>8.8248638775403353E-5</v>
      </c>
    </row>
    <row r="7375" spans="30:33" x14ac:dyDescent="0.2">
      <c r="AD7375">
        <f t="shared" si="487"/>
        <v>7373</v>
      </c>
      <c r="AE7375">
        <f t="shared" si="486"/>
        <v>1.1951633336050287E-8</v>
      </c>
      <c r="AF7375">
        <f t="shared" si="488"/>
        <v>7.4578192016953756E-6</v>
      </c>
      <c r="AG7375">
        <f t="shared" si="489"/>
        <v>8.811939258669876E-5</v>
      </c>
    </row>
    <row r="7376" spans="30:33" x14ac:dyDescent="0.2">
      <c r="AD7376">
        <f t="shared" si="487"/>
        <v>7374</v>
      </c>
      <c r="AE7376">
        <f t="shared" si="486"/>
        <v>1.1932510722712606E-8</v>
      </c>
      <c r="AF7376">
        <f t="shared" si="488"/>
        <v>7.4458866909726623E-6</v>
      </c>
      <c r="AG7376">
        <f t="shared" si="489"/>
        <v>8.7990334069282751E-5</v>
      </c>
    </row>
    <row r="7377" spans="30:33" x14ac:dyDescent="0.2">
      <c r="AD7377">
        <f t="shared" si="487"/>
        <v>7375</v>
      </c>
      <c r="AE7377">
        <f t="shared" si="486"/>
        <v>1.1913418705556265E-8</v>
      </c>
      <c r="AF7377">
        <f t="shared" si="488"/>
        <v>7.4339732722671058E-6</v>
      </c>
      <c r="AG7377">
        <f t="shared" si="489"/>
        <v>8.7861462953477452E-5</v>
      </c>
    </row>
    <row r="7378" spans="30:33" x14ac:dyDescent="0.2">
      <c r="AD7378">
        <f t="shared" si="487"/>
        <v>7376</v>
      </c>
      <c r="AE7378">
        <f t="shared" si="486"/>
        <v>1.1894357235627374E-8</v>
      </c>
      <c r="AF7378">
        <f t="shared" si="488"/>
        <v>7.4220789150314778E-6</v>
      </c>
      <c r="AG7378">
        <f t="shared" si="489"/>
        <v>8.7732778969987506E-5</v>
      </c>
    </row>
    <row r="7379" spans="30:33" x14ac:dyDescent="0.2">
      <c r="AD7379">
        <f t="shared" si="487"/>
        <v>7377</v>
      </c>
      <c r="AE7379">
        <f t="shared" ref="AE7379:AE7442" si="490">AF7378*$AE$3</f>
        <v>1.187532626405037E-8</v>
      </c>
      <c r="AF7379">
        <f t="shared" si="488"/>
        <v>7.4102035887674268E-6</v>
      </c>
      <c r="AG7379">
        <f t="shared" si="489"/>
        <v>8.7604281849899577E-5</v>
      </c>
    </row>
    <row r="7380" spans="30:33" x14ac:dyDescent="0.2">
      <c r="AD7380">
        <f t="shared" si="487"/>
        <v>7378</v>
      </c>
      <c r="AE7380">
        <f t="shared" si="490"/>
        <v>1.1856325742027889E-8</v>
      </c>
      <c r="AF7380">
        <f t="shared" si="488"/>
        <v>7.3983472630253983E-6</v>
      </c>
      <c r="AG7380">
        <f t="shared" si="489"/>
        <v>8.7475971324681764E-5</v>
      </c>
    </row>
    <row r="7381" spans="30:33" x14ac:dyDescent="0.2">
      <c r="AD7381">
        <f t="shared" si="487"/>
        <v>7379</v>
      </c>
      <c r="AE7381">
        <f t="shared" si="490"/>
        <v>1.1837355620840643E-8</v>
      </c>
      <c r="AF7381">
        <f t="shared" si="488"/>
        <v>7.3865099074045573E-6</v>
      </c>
      <c r="AG7381">
        <f t="shared" si="489"/>
        <v>8.7347847126183101E-5</v>
      </c>
    </row>
    <row r="7382" spans="30:33" x14ac:dyDescent="0.2">
      <c r="AD7382">
        <f t="shared" si="487"/>
        <v>7380</v>
      </c>
      <c r="AE7382">
        <f t="shared" si="490"/>
        <v>1.1818415851847298E-8</v>
      </c>
      <c r="AF7382">
        <f t="shared" si="488"/>
        <v>7.3746914915527098E-6</v>
      </c>
      <c r="AG7382">
        <f t="shared" si="489"/>
        <v>8.7219908986633054E-5</v>
      </c>
    </row>
    <row r="7383" spans="30:33" x14ac:dyDescent="0.2">
      <c r="AD7383">
        <f t="shared" si="487"/>
        <v>7381</v>
      </c>
      <c r="AE7383">
        <f t="shared" si="490"/>
        <v>1.1799506386484342E-8</v>
      </c>
      <c r="AF7383">
        <f t="shared" si="488"/>
        <v>7.3628919851662254E-6</v>
      </c>
      <c r="AG7383">
        <f t="shared" si="489"/>
        <v>8.7092156638640927E-5</v>
      </c>
    </row>
    <row r="7384" spans="30:33" x14ac:dyDescent="0.2">
      <c r="AD7384">
        <f t="shared" si="487"/>
        <v>7382</v>
      </c>
      <c r="AE7384">
        <f t="shared" si="490"/>
        <v>1.1780627176265966E-8</v>
      </c>
      <c r="AF7384">
        <f t="shared" si="488"/>
        <v>7.351111357989959E-6</v>
      </c>
      <c r="AG7384">
        <f t="shared" si="489"/>
        <v>8.6964589815195358E-5</v>
      </c>
    </row>
    <row r="7385" spans="30:33" x14ac:dyDescent="0.2">
      <c r="AD7385">
        <f t="shared" si="487"/>
        <v>7383</v>
      </c>
      <c r="AE7385">
        <f t="shared" si="490"/>
        <v>1.176177817278394E-8</v>
      </c>
      <c r="AF7385">
        <f t="shared" si="488"/>
        <v>7.3393495798171748E-6</v>
      </c>
      <c r="AG7385">
        <f t="shared" si="489"/>
        <v>8.6837208249663833E-5</v>
      </c>
    </row>
    <row r="7386" spans="30:33" x14ac:dyDescent="0.2">
      <c r="AD7386">
        <f t="shared" si="487"/>
        <v>7384</v>
      </c>
      <c r="AE7386">
        <f t="shared" si="490"/>
        <v>1.1742959327707485E-8</v>
      </c>
      <c r="AF7386">
        <f t="shared" si="488"/>
        <v>7.3276066204894671E-6</v>
      </c>
      <c r="AG7386">
        <f t="shared" si="489"/>
        <v>8.6710011675792062E-5</v>
      </c>
    </row>
    <row r="7387" spans="30:33" x14ac:dyDescent="0.2">
      <c r="AD7387">
        <f t="shared" si="487"/>
        <v>7385</v>
      </c>
      <c r="AE7387">
        <f t="shared" si="490"/>
        <v>1.1724170592783153E-8</v>
      </c>
      <c r="AF7387">
        <f t="shared" si="488"/>
        <v>7.3158824498966834E-6</v>
      </c>
      <c r="AG7387">
        <f t="shared" si="489"/>
        <v>8.6582999827703586E-5</v>
      </c>
    </row>
    <row r="7388" spans="30:33" x14ac:dyDescent="0.2">
      <c r="AD7388">
        <f t="shared" si="487"/>
        <v>7386</v>
      </c>
      <c r="AE7388">
        <f t="shared" si="490"/>
        <v>1.1705411919834699E-8</v>
      </c>
      <c r="AF7388">
        <f t="shared" si="488"/>
        <v>7.3041770379768483E-6</v>
      </c>
      <c r="AG7388">
        <f t="shared" si="489"/>
        <v>8.6456172439899084E-5</v>
      </c>
    </row>
    <row r="7389" spans="30:33" x14ac:dyDescent="0.2">
      <c r="AD7389">
        <f t="shared" si="487"/>
        <v>7387</v>
      </c>
      <c r="AE7389">
        <f t="shared" si="490"/>
        <v>1.1686683260762963E-8</v>
      </c>
      <c r="AF7389">
        <f t="shared" si="488"/>
        <v>7.2924903547160846E-6</v>
      </c>
      <c r="AG7389">
        <f t="shared" si="489"/>
        <v>8.6329529247256012E-5</v>
      </c>
    </row>
    <row r="7390" spans="30:33" x14ac:dyDescent="0.2">
      <c r="AD7390">
        <f t="shared" si="487"/>
        <v>7388</v>
      </c>
      <c r="AE7390">
        <f t="shared" si="490"/>
        <v>1.1667984567545741E-8</v>
      </c>
      <c r="AF7390">
        <f t="shared" si="488"/>
        <v>7.2808223701485385E-6</v>
      </c>
      <c r="AG7390">
        <f t="shared" si="489"/>
        <v>8.6203069985027933E-5</v>
      </c>
    </row>
    <row r="7391" spans="30:33" x14ac:dyDescent="0.2">
      <c r="AD7391">
        <f t="shared" si="487"/>
        <v>7389</v>
      </c>
      <c r="AE7391">
        <f t="shared" si="490"/>
        <v>1.1649315792237666E-8</v>
      </c>
      <c r="AF7391">
        <f t="shared" si="488"/>
        <v>7.2691730543563007E-6</v>
      </c>
      <c r="AG7391">
        <f t="shared" si="489"/>
        <v>8.6076794388844114E-5</v>
      </c>
    </row>
    <row r="7392" spans="30:33" x14ac:dyDescent="0.2">
      <c r="AD7392">
        <f t="shared" si="487"/>
        <v>7390</v>
      </c>
      <c r="AE7392">
        <f t="shared" si="490"/>
        <v>1.1630676886970087E-8</v>
      </c>
      <c r="AF7392">
        <f t="shared" si="488"/>
        <v>7.2575423774693302E-6</v>
      </c>
      <c r="AG7392">
        <f t="shared" si="489"/>
        <v>8.5950702194708943E-5</v>
      </c>
    </row>
    <row r="7393" spans="30:33" x14ac:dyDescent="0.2">
      <c r="AD7393">
        <f t="shared" si="487"/>
        <v>7391</v>
      </c>
      <c r="AE7393">
        <f t="shared" si="490"/>
        <v>1.1612067803950934E-8</v>
      </c>
      <c r="AF7393">
        <f t="shared" si="488"/>
        <v>7.2459303096653792E-6</v>
      </c>
      <c r="AG7393">
        <f t="shared" si="489"/>
        <v>8.5824793139001359E-5</v>
      </c>
    </row>
    <row r="7394" spans="30:33" x14ac:dyDescent="0.2">
      <c r="AD7394">
        <f t="shared" si="487"/>
        <v>7392</v>
      </c>
      <c r="AE7394">
        <f t="shared" si="490"/>
        <v>1.1593488495464612E-8</v>
      </c>
      <c r="AF7394">
        <f t="shared" si="488"/>
        <v>7.2343368211699139E-6</v>
      </c>
      <c r="AG7394">
        <f t="shared" si="489"/>
        <v>8.5699066958474417E-5</v>
      </c>
    </row>
    <row r="7395" spans="30:33" x14ac:dyDescent="0.2">
      <c r="AD7395">
        <f t="shared" ref="AD7395:AD7458" si="491">AD7394+1</f>
        <v>7393</v>
      </c>
      <c r="AE7395">
        <f t="shared" si="490"/>
        <v>1.1574938913871868E-8</v>
      </c>
      <c r="AF7395">
        <f t="shared" ref="AF7395:AF7458" si="492">AF7394*$AF$3</f>
        <v>7.2227618822560421E-6</v>
      </c>
      <c r="AG7395">
        <f t="shared" ref="AG7395:AG7458" si="493">AD7395*AE7395</f>
        <v>8.5573523390254722E-5</v>
      </c>
    </row>
    <row r="7396" spans="30:33" x14ac:dyDescent="0.2">
      <c r="AD7396">
        <f t="shared" si="491"/>
        <v>7394</v>
      </c>
      <c r="AE7396">
        <f t="shared" si="490"/>
        <v>1.1556419011609672E-8</v>
      </c>
      <c r="AF7396">
        <f t="shared" si="492"/>
        <v>7.2112054632444322E-6</v>
      </c>
      <c r="AG7396">
        <f t="shared" si="493"/>
        <v>8.5448162171841913E-5</v>
      </c>
    </row>
    <row r="7397" spans="30:33" x14ac:dyDescent="0.2">
      <c r="AD7397">
        <f t="shared" si="491"/>
        <v>7395</v>
      </c>
      <c r="AE7397">
        <f t="shared" si="490"/>
        <v>1.1537928741191097E-8</v>
      </c>
      <c r="AF7397">
        <f t="shared" si="492"/>
        <v>7.199667534503241E-6</v>
      </c>
      <c r="AG7397">
        <f t="shared" si="493"/>
        <v>8.5322983041108159E-5</v>
      </c>
    </row>
    <row r="7398" spans="30:33" x14ac:dyDescent="0.2">
      <c r="AD7398">
        <f t="shared" si="491"/>
        <v>7396</v>
      </c>
      <c r="AE7398">
        <f t="shared" si="490"/>
        <v>1.1519468055205191E-8</v>
      </c>
      <c r="AF7398">
        <f t="shared" si="492"/>
        <v>7.188148066448035E-6</v>
      </c>
      <c r="AG7398">
        <f t="shared" si="493"/>
        <v>8.5197985736297591E-5</v>
      </c>
    </row>
    <row r="7399" spans="30:33" x14ac:dyDescent="0.2">
      <c r="AD7399">
        <f t="shared" si="491"/>
        <v>7397</v>
      </c>
      <c r="AE7399">
        <f t="shared" si="490"/>
        <v>1.1501036906316861E-8</v>
      </c>
      <c r="AF7399">
        <f t="shared" si="492"/>
        <v>7.1766470295417177E-6</v>
      </c>
      <c r="AG7399">
        <f t="shared" si="493"/>
        <v>8.5073169996025818E-5</v>
      </c>
    </row>
    <row r="7400" spans="30:33" x14ac:dyDescent="0.2">
      <c r="AD7400">
        <f t="shared" si="491"/>
        <v>7398</v>
      </c>
      <c r="AE7400">
        <f t="shared" si="490"/>
        <v>1.1482635247266753E-8</v>
      </c>
      <c r="AF7400">
        <f t="shared" si="492"/>
        <v>7.1651643942944505E-6</v>
      </c>
      <c r="AG7400">
        <f t="shared" si="493"/>
        <v>8.4948535559279447E-5</v>
      </c>
    </row>
    <row r="7401" spans="30:33" x14ac:dyDescent="0.2">
      <c r="AD7401">
        <f t="shared" si="491"/>
        <v>7399</v>
      </c>
      <c r="AE7401">
        <f t="shared" si="490"/>
        <v>1.1464263030871125E-8</v>
      </c>
      <c r="AF7401">
        <f t="shared" si="492"/>
        <v>7.1537001312635792E-6</v>
      </c>
      <c r="AG7401">
        <f t="shared" si="493"/>
        <v>8.4824082165415462E-5</v>
      </c>
    </row>
    <row r="7402" spans="30:33" x14ac:dyDescent="0.2">
      <c r="AD7402">
        <f t="shared" si="491"/>
        <v>7400</v>
      </c>
      <c r="AE7402">
        <f t="shared" si="490"/>
        <v>1.1445920210021731E-8</v>
      </c>
      <c r="AF7402">
        <f t="shared" si="492"/>
        <v>7.1422542110535573E-6</v>
      </c>
      <c r="AG7402">
        <f t="shared" si="493"/>
        <v>8.4699809554160806E-5</v>
      </c>
    </row>
    <row r="7403" spans="30:33" x14ac:dyDescent="0.2">
      <c r="AD7403">
        <f t="shared" si="491"/>
        <v>7401</v>
      </c>
      <c r="AE7403">
        <f t="shared" si="490"/>
        <v>1.1427606737685697E-8</v>
      </c>
      <c r="AF7403">
        <f t="shared" si="492"/>
        <v>7.1308266043158712E-6</v>
      </c>
      <c r="AG7403">
        <f t="shared" si="493"/>
        <v>8.4575717465611847E-5</v>
      </c>
    </row>
    <row r="7404" spans="30:33" x14ac:dyDescent="0.2">
      <c r="AD7404">
        <f t="shared" si="491"/>
        <v>7402</v>
      </c>
      <c r="AE7404">
        <f t="shared" si="490"/>
        <v>1.1409322566905399E-8</v>
      </c>
      <c r="AF7404">
        <f t="shared" si="492"/>
        <v>7.1194172817489655E-6</v>
      </c>
      <c r="AG7404">
        <f t="shared" si="493"/>
        <v>8.445180564023376E-5</v>
      </c>
    </row>
    <row r="7405" spans="30:33" x14ac:dyDescent="0.2">
      <c r="AD7405">
        <f t="shared" si="491"/>
        <v>7403</v>
      </c>
      <c r="AE7405">
        <f t="shared" si="490"/>
        <v>1.139106765079835E-8</v>
      </c>
      <c r="AF7405">
        <f t="shared" si="492"/>
        <v>7.1080262140981669E-6</v>
      </c>
      <c r="AG7405">
        <f t="shared" si="493"/>
        <v>8.4328073818860187E-5</v>
      </c>
    </row>
    <row r="7406" spans="30:33" x14ac:dyDescent="0.2">
      <c r="AD7406">
        <f t="shared" si="491"/>
        <v>7404</v>
      </c>
      <c r="AE7406">
        <f t="shared" si="490"/>
        <v>1.1372841942557072E-8</v>
      </c>
      <c r="AF7406">
        <f t="shared" si="492"/>
        <v>7.0966533721556093E-6</v>
      </c>
      <c r="AG7406">
        <f t="shared" si="493"/>
        <v>8.4204521742692556E-5</v>
      </c>
    </row>
    <row r="7407" spans="30:33" x14ac:dyDescent="0.2">
      <c r="AD7407">
        <f t="shared" si="491"/>
        <v>7405</v>
      </c>
      <c r="AE7407">
        <f t="shared" si="490"/>
        <v>1.1354645395448981E-8</v>
      </c>
      <c r="AF7407">
        <f t="shared" si="492"/>
        <v>7.08529872676016E-6</v>
      </c>
      <c r="AG7407">
        <f t="shared" si="493"/>
        <v>8.4081149153299707E-5</v>
      </c>
    </row>
    <row r="7408" spans="30:33" x14ac:dyDescent="0.2">
      <c r="AD7408">
        <f t="shared" si="491"/>
        <v>7406</v>
      </c>
      <c r="AE7408">
        <f t="shared" si="490"/>
        <v>1.1336477962816261E-8</v>
      </c>
      <c r="AF7408">
        <f t="shared" si="492"/>
        <v>7.0739622487973433E-6</v>
      </c>
      <c r="AG7408">
        <f t="shared" si="493"/>
        <v>8.3957955792617235E-5</v>
      </c>
    </row>
    <row r="7409" spans="30:33" x14ac:dyDescent="0.2">
      <c r="AD7409">
        <f t="shared" si="491"/>
        <v>7407</v>
      </c>
      <c r="AE7409">
        <f t="shared" si="490"/>
        <v>1.1318339598075754E-8</v>
      </c>
      <c r="AF7409">
        <f t="shared" si="492"/>
        <v>7.0626439091992669E-6</v>
      </c>
      <c r="AG7409">
        <f t="shared" si="493"/>
        <v>8.3834941402947117E-5</v>
      </c>
    </row>
    <row r="7410" spans="30:33" x14ac:dyDescent="0.2">
      <c r="AD7410">
        <f t="shared" si="491"/>
        <v>7408</v>
      </c>
      <c r="AE7410">
        <f t="shared" si="490"/>
        <v>1.1300230254718832E-8</v>
      </c>
      <c r="AF7410">
        <f t="shared" si="492"/>
        <v>7.0513436789445476E-6</v>
      </c>
      <c r="AG7410">
        <f t="shared" si="493"/>
        <v>8.3712105726957111E-5</v>
      </c>
    </row>
    <row r="7411" spans="30:33" x14ac:dyDescent="0.2">
      <c r="AD7411">
        <f t="shared" si="491"/>
        <v>7409</v>
      </c>
      <c r="AE7411">
        <f t="shared" si="490"/>
        <v>1.1282149886311282E-8</v>
      </c>
      <c r="AF7411">
        <f t="shared" si="492"/>
        <v>7.0400615290582363E-6</v>
      </c>
      <c r="AG7411">
        <f t="shared" si="493"/>
        <v>8.3589448507680284E-5</v>
      </c>
    </row>
    <row r="7412" spans="30:33" x14ac:dyDescent="0.2">
      <c r="AD7412">
        <f t="shared" si="491"/>
        <v>7410</v>
      </c>
      <c r="AE7412">
        <f t="shared" si="490"/>
        <v>1.1264098446493183E-8</v>
      </c>
      <c r="AF7412">
        <f t="shared" si="492"/>
        <v>7.028797430611743E-6</v>
      </c>
      <c r="AG7412">
        <f t="shared" si="493"/>
        <v>8.3466969488514483E-5</v>
      </c>
    </row>
    <row r="7413" spans="30:33" x14ac:dyDescent="0.2">
      <c r="AD7413">
        <f t="shared" si="491"/>
        <v>7411</v>
      </c>
      <c r="AE7413">
        <f t="shared" si="490"/>
        <v>1.1246075888978794E-8</v>
      </c>
      <c r="AF7413">
        <f t="shared" si="492"/>
        <v>7.0175513547227638E-6</v>
      </c>
      <c r="AG7413">
        <f t="shared" si="493"/>
        <v>8.3344668413221846E-5</v>
      </c>
    </row>
    <row r="7414" spans="30:33" x14ac:dyDescent="0.2">
      <c r="AD7414">
        <f t="shared" si="491"/>
        <v>7412</v>
      </c>
      <c r="AE7414">
        <f t="shared" si="490"/>
        <v>1.1228082167556427E-8</v>
      </c>
      <c r="AF7414">
        <f t="shared" si="492"/>
        <v>7.0063232725552071E-6</v>
      </c>
      <c r="AG7414">
        <f t="shared" si="493"/>
        <v>8.3222545025928235E-5</v>
      </c>
    </row>
    <row r="7415" spans="30:33" x14ac:dyDescent="0.2">
      <c r="AD7415">
        <f t="shared" si="491"/>
        <v>7413</v>
      </c>
      <c r="AE7415">
        <f t="shared" si="490"/>
        <v>1.1210117236088337E-8</v>
      </c>
      <c r="AF7415">
        <f t="shared" si="492"/>
        <v>6.9951131553191185E-6</v>
      </c>
      <c r="AG7415">
        <f t="shared" si="493"/>
        <v>8.3100599071122842E-5</v>
      </c>
    </row>
    <row r="7416" spans="30:33" x14ac:dyDescent="0.2">
      <c r="AD7416">
        <f t="shared" si="491"/>
        <v>7414</v>
      </c>
      <c r="AE7416">
        <f t="shared" si="490"/>
        <v>1.1192181048510594E-8</v>
      </c>
      <c r="AF7416">
        <f t="shared" si="492"/>
        <v>6.9839209742706078E-6</v>
      </c>
      <c r="AG7416">
        <f t="shared" si="493"/>
        <v>8.2978830293657549E-5</v>
      </c>
    </row>
    <row r="7417" spans="30:33" x14ac:dyDescent="0.2">
      <c r="AD7417">
        <f t="shared" si="491"/>
        <v>7415</v>
      </c>
      <c r="AE7417">
        <f t="shared" si="490"/>
        <v>1.1174273558832977E-8</v>
      </c>
      <c r="AF7417">
        <f t="shared" si="492"/>
        <v>6.9727467007117742E-6</v>
      </c>
      <c r="AG7417">
        <f t="shared" si="493"/>
        <v>8.2857238438746527E-5</v>
      </c>
    </row>
    <row r="7418" spans="30:33" x14ac:dyDescent="0.2">
      <c r="AD7418">
        <f t="shared" si="491"/>
        <v>7416</v>
      </c>
      <c r="AE7418">
        <f t="shared" si="490"/>
        <v>1.1156394721138845E-8</v>
      </c>
      <c r="AF7418">
        <f t="shared" si="492"/>
        <v>6.961590305990635E-6</v>
      </c>
      <c r="AG7418">
        <f t="shared" si="493"/>
        <v>8.2735823251965676E-5</v>
      </c>
    </row>
    <row r="7419" spans="30:33" x14ac:dyDescent="0.2">
      <c r="AD7419">
        <f t="shared" si="491"/>
        <v>7417</v>
      </c>
      <c r="AE7419">
        <f t="shared" si="490"/>
        <v>1.113854448958502E-8</v>
      </c>
      <c r="AF7419">
        <f t="shared" si="492"/>
        <v>6.9504517615010492E-6</v>
      </c>
      <c r="AG7419">
        <f t="shared" si="493"/>
        <v>8.2614584479252098E-5</v>
      </c>
    </row>
    <row r="7420" spans="30:33" x14ac:dyDescent="0.2">
      <c r="AD7420">
        <f t="shared" si="491"/>
        <v>7418</v>
      </c>
      <c r="AE7420">
        <f t="shared" si="490"/>
        <v>1.1120722818401683E-8</v>
      </c>
      <c r="AF7420">
        <f t="shared" si="492"/>
        <v>6.9393310386826475E-6</v>
      </c>
      <c r="AG7420">
        <f t="shared" si="493"/>
        <v>8.2493521866903693E-5</v>
      </c>
    </row>
    <row r="7421" spans="30:33" x14ac:dyDescent="0.2">
      <c r="AD7421">
        <f t="shared" si="491"/>
        <v>7419</v>
      </c>
      <c r="AE7421">
        <f t="shared" si="490"/>
        <v>1.1102929661892242E-8</v>
      </c>
      <c r="AF7421">
        <f t="shared" si="492"/>
        <v>6.9282281090207551E-6</v>
      </c>
      <c r="AG7421">
        <f t="shared" si="493"/>
        <v>8.2372635161578542E-5</v>
      </c>
    </row>
    <row r="7422" spans="30:33" x14ac:dyDescent="0.2">
      <c r="AD7422">
        <f t="shared" si="491"/>
        <v>7420</v>
      </c>
      <c r="AE7422">
        <f t="shared" si="490"/>
        <v>1.1085164974433213E-8</v>
      </c>
      <c r="AF7422">
        <f t="shared" si="492"/>
        <v>6.9171429440463218E-6</v>
      </c>
      <c r="AG7422">
        <f t="shared" si="493"/>
        <v>8.225192411029444E-5</v>
      </c>
    </row>
    <row r="7423" spans="30:33" x14ac:dyDescent="0.2">
      <c r="AD7423">
        <f t="shared" si="491"/>
        <v>7421</v>
      </c>
      <c r="AE7423">
        <f t="shared" si="490"/>
        <v>1.106742871047412E-8</v>
      </c>
      <c r="AF7423">
        <f t="shared" si="492"/>
        <v>6.9060755153358478E-6</v>
      </c>
      <c r="AG7423">
        <f t="shared" si="493"/>
        <v>8.2131388460428447E-5</v>
      </c>
    </row>
    <row r="7424" spans="30:33" x14ac:dyDescent="0.2">
      <c r="AD7424">
        <f t="shared" si="491"/>
        <v>7422</v>
      </c>
      <c r="AE7424">
        <f t="shared" si="490"/>
        <v>1.1049720824537362E-8</v>
      </c>
      <c r="AF7424">
        <f t="shared" si="492"/>
        <v>6.89502579451131E-6</v>
      </c>
      <c r="AG7424">
        <f t="shared" si="493"/>
        <v>8.20110279597163E-5</v>
      </c>
    </row>
    <row r="7425" spans="30:33" x14ac:dyDescent="0.2">
      <c r="AD7425">
        <f t="shared" si="491"/>
        <v>7423</v>
      </c>
      <c r="AE7425">
        <f t="shared" si="490"/>
        <v>1.1032041271218101E-8</v>
      </c>
      <c r="AF7425">
        <f t="shared" si="492"/>
        <v>6.8839937532400917E-6</v>
      </c>
      <c r="AG7425">
        <f t="shared" si="493"/>
        <v>8.1890842356251961E-5</v>
      </c>
    </row>
    <row r="7426" spans="30:33" x14ac:dyDescent="0.2">
      <c r="AD7426">
        <f t="shared" si="491"/>
        <v>7424</v>
      </c>
      <c r="AE7426">
        <f t="shared" si="490"/>
        <v>1.1014390005184151E-8</v>
      </c>
      <c r="AF7426">
        <f t="shared" si="492"/>
        <v>6.8729793632349075E-6</v>
      </c>
      <c r="AG7426">
        <f t="shared" si="493"/>
        <v>8.1770831398487136E-5</v>
      </c>
    </row>
    <row r="7427" spans="30:33" x14ac:dyDescent="0.2">
      <c r="AD7427">
        <f t="shared" si="491"/>
        <v>7425</v>
      </c>
      <c r="AE7427">
        <f t="shared" si="490"/>
        <v>1.0996766981175857E-8</v>
      </c>
      <c r="AF7427">
        <f t="shared" si="492"/>
        <v>6.8619825962537318E-6</v>
      </c>
      <c r="AG7427">
        <f t="shared" si="493"/>
        <v>8.1650994835230734E-5</v>
      </c>
    </row>
    <row r="7428" spans="30:33" x14ac:dyDescent="0.2">
      <c r="AD7428">
        <f t="shared" si="491"/>
        <v>7426</v>
      </c>
      <c r="AE7428">
        <f t="shared" si="490"/>
        <v>1.0979172154005976E-8</v>
      </c>
      <c r="AF7428">
        <f t="shared" si="492"/>
        <v>6.8510034240997253E-6</v>
      </c>
      <c r="AG7428">
        <f t="shared" si="493"/>
        <v>8.1531332415648382E-5</v>
      </c>
    </row>
    <row r="7429" spans="30:33" x14ac:dyDescent="0.2">
      <c r="AD7429">
        <f t="shared" si="491"/>
        <v>7427</v>
      </c>
      <c r="AE7429">
        <f t="shared" si="490"/>
        <v>1.0961605478559565E-8</v>
      </c>
      <c r="AF7429">
        <f t="shared" si="492"/>
        <v>6.8400418186211653E-6</v>
      </c>
      <c r="AG7429">
        <f t="shared" si="493"/>
        <v>8.1411843889261893E-5</v>
      </c>
    </row>
    <row r="7430" spans="30:33" x14ac:dyDescent="0.2">
      <c r="AD7430">
        <f t="shared" si="491"/>
        <v>7428</v>
      </c>
      <c r="AE7430">
        <f t="shared" si="490"/>
        <v>1.094406690979387E-8</v>
      </c>
      <c r="AF7430">
        <f t="shared" si="492"/>
        <v>6.8290977517113708E-6</v>
      </c>
      <c r="AG7430">
        <f t="shared" si="493"/>
        <v>8.1292529005948862E-5</v>
      </c>
    </row>
    <row r="7431" spans="30:33" x14ac:dyDescent="0.2">
      <c r="AD7431">
        <f t="shared" si="491"/>
        <v>7429</v>
      </c>
      <c r="AE7431">
        <f t="shared" si="490"/>
        <v>1.0926556402738198E-8</v>
      </c>
      <c r="AF7431">
        <f t="shared" si="492"/>
        <v>6.8181711953086326E-6</v>
      </c>
      <c r="AG7431">
        <f t="shared" si="493"/>
        <v>8.1173387515942068E-5</v>
      </c>
    </row>
    <row r="7432" spans="30:33" x14ac:dyDescent="0.2">
      <c r="AD7432">
        <f t="shared" si="491"/>
        <v>7430</v>
      </c>
      <c r="AE7432">
        <f t="shared" si="490"/>
        <v>1.0909073912493818E-8</v>
      </c>
      <c r="AF7432">
        <f t="shared" si="492"/>
        <v>6.8072621213961388E-6</v>
      </c>
      <c r="AG7432">
        <f t="shared" si="493"/>
        <v>8.1054419169829069E-5</v>
      </c>
    </row>
    <row r="7433" spans="30:33" x14ac:dyDescent="0.2">
      <c r="AD7433">
        <f t="shared" si="491"/>
        <v>7431</v>
      </c>
      <c r="AE7433">
        <f t="shared" si="490"/>
        <v>1.0891619394233827E-8</v>
      </c>
      <c r="AF7433">
        <f t="shared" si="492"/>
        <v>6.7963705020019048E-6</v>
      </c>
      <c r="AG7433">
        <f t="shared" si="493"/>
        <v>8.0935623718551562E-5</v>
      </c>
    </row>
    <row r="7434" spans="30:33" x14ac:dyDescent="0.2">
      <c r="AD7434">
        <f t="shared" si="491"/>
        <v>7432</v>
      </c>
      <c r="AE7434">
        <f t="shared" si="490"/>
        <v>1.0874192803203052E-8</v>
      </c>
      <c r="AF7434">
        <f t="shared" si="492"/>
        <v>6.7854963091987018E-6</v>
      </c>
      <c r="AG7434">
        <f t="shared" si="493"/>
        <v>8.0817000913405089E-5</v>
      </c>
    </row>
    <row r="7435" spans="30:33" x14ac:dyDescent="0.2">
      <c r="AD7435">
        <f t="shared" si="491"/>
        <v>7433</v>
      </c>
      <c r="AE7435">
        <f t="shared" si="490"/>
        <v>1.0856794094717927E-8</v>
      </c>
      <c r="AF7435">
        <f t="shared" si="492"/>
        <v>6.7746395151039832E-6</v>
      </c>
      <c r="AG7435">
        <f t="shared" si="493"/>
        <v>8.0698550506038357E-5</v>
      </c>
    </row>
    <row r="7436" spans="30:33" x14ac:dyDescent="0.2">
      <c r="AD7436">
        <f t="shared" si="491"/>
        <v>7434</v>
      </c>
      <c r="AE7436">
        <f t="shared" si="490"/>
        <v>1.0839423224166377E-8</v>
      </c>
      <c r="AF7436">
        <f t="shared" si="492"/>
        <v>6.7638000918798165E-6</v>
      </c>
      <c r="AG7436">
        <f t="shared" si="493"/>
        <v>8.0580272248452844E-5</v>
      </c>
    </row>
    <row r="7437" spans="30:33" x14ac:dyDescent="0.2">
      <c r="AD7437">
        <f t="shared" si="491"/>
        <v>7435</v>
      </c>
      <c r="AE7437">
        <f t="shared" si="490"/>
        <v>1.0822080147007711E-8</v>
      </c>
      <c r="AF7437">
        <f t="shared" si="492"/>
        <v>6.7529780117328084E-6</v>
      </c>
      <c r="AG7437">
        <f t="shared" si="493"/>
        <v>8.0462165893002328E-5</v>
      </c>
    </row>
    <row r="7438" spans="30:33" x14ac:dyDescent="0.2">
      <c r="AD7438">
        <f t="shared" si="491"/>
        <v>7436</v>
      </c>
      <c r="AE7438">
        <f t="shared" si="490"/>
        <v>1.0804764818772498E-8</v>
      </c>
      <c r="AF7438">
        <f t="shared" si="492"/>
        <v>6.742173246914036E-6</v>
      </c>
      <c r="AG7438">
        <f t="shared" si="493"/>
        <v>8.0344231192392299E-5</v>
      </c>
    </row>
    <row r="7439" spans="30:33" x14ac:dyDescent="0.2">
      <c r="AD7439">
        <f t="shared" si="491"/>
        <v>7437</v>
      </c>
      <c r="AE7439">
        <f t="shared" si="490"/>
        <v>1.0787477195062462E-8</v>
      </c>
      <c r="AF7439">
        <f t="shared" si="492"/>
        <v>6.7313857697189734E-6</v>
      </c>
      <c r="AG7439">
        <f t="shared" si="493"/>
        <v>8.0226467899679533E-5</v>
      </c>
    </row>
    <row r="7440" spans="30:33" x14ac:dyDescent="0.2">
      <c r="AD7440">
        <f t="shared" si="491"/>
        <v>7438</v>
      </c>
      <c r="AE7440">
        <f t="shared" si="490"/>
        <v>1.0770217231550362E-8</v>
      </c>
      <c r="AF7440">
        <f t="shared" si="492"/>
        <v>6.7206155524874227E-6</v>
      </c>
      <c r="AG7440">
        <f t="shared" si="493"/>
        <v>8.0108875768271595E-5</v>
      </c>
    </row>
    <row r="7441" spans="30:33" x14ac:dyDescent="0.2">
      <c r="AD7441">
        <f t="shared" si="491"/>
        <v>7439</v>
      </c>
      <c r="AE7441">
        <f t="shared" si="490"/>
        <v>1.0752984883979881E-8</v>
      </c>
      <c r="AF7441">
        <f t="shared" si="492"/>
        <v>6.7098625676034425E-6</v>
      </c>
      <c r="AG7441">
        <f t="shared" si="493"/>
        <v>7.9991454551926332E-5</v>
      </c>
    </row>
    <row r="7442" spans="30:33" x14ac:dyDescent="0.2">
      <c r="AD7442">
        <f t="shared" si="491"/>
        <v>7440</v>
      </c>
      <c r="AE7442">
        <f t="shared" si="490"/>
        <v>1.0735780108165512E-8</v>
      </c>
      <c r="AF7442">
        <f t="shared" si="492"/>
        <v>6.6991267874952769E-6</v>
      </c>
      <c r="AG7442">
        <f t="shared" si="493"/>
        <v>7.9874204004751407E-5</v>
      </c>
    </row>
    <row r="7443" spans="30:33" x14ac:dyDescent="0.2">
      <c r="AD7443">
        <f t="shared" si="491"/>
        <v>7441</v>
      </c>
      <c r="AE7443">
        <f t="shared" ref="AE7443:AE7506" si="494">AF7442*$AE$3</f>
        <v>1.0718602859992448E-8</v>
      </c>
      <c r="AF7443">
        <f t="shared" si="492"/>
        <v>6.6884081846352843E-6</v>
      </c>
      <c r="AG7443">
        <f t="shared" si="493"/>
        <v>7.97571238812038E-5</v>
      </c>
    </row>
    <row r="7444" spans="30:33" x14ac:dyDescent="0.2">
      <c r="AD7444">
        <f t="shared" si="491"/>
        <v>7442</v>
      </c>
      <c r="AE7444">
        <f t="shared" si="494"/>
        <v>1.070145309541646E-8</v>
      </c>
      <c r="AF7444">
        <f t="shared" si="492"/>
        <v>6.6777067315398679E-6</v>
      </c>
      <c r="AG7444">
        <f t="shared" si="493"/>
        <v>7.9640213936089293E-5</v>
      </c>
    </row>
    <row r="7445" spans="30:33" x14ac:dyDescent="0.2">
      <c r="AD7445">
        <f t="shared" si="491"/>
        <v>7443</v>
      </c>
      <c r="AE7445">
        <f t="shared" si="494"/>
        <v>1.0684330770463794E-8</v>
      </c>
      <c r="AF7445">
        <f t="shared" si="492"/>
        <v>6.6670224007694039E-6</v>
      </c>
      <c r="AG7445">
        <f t="shared" si="493"/>
        <v>7.952347392456202E-5</v>
      </c>
    </row>
    <row r="7446" spans="30:33" x14ac:dyDescent="0.2">
      <c r="AD7446">
        <f t="shared" si="491"/>
        <v>7444</v>
      </c>
      <c r="AE7446">
        <f t="shared" si="494"/>
        <v>1.066723584123105E-8</v>
      </c>
      <c r="AF7446">
        <f t="shared" si="492"/>
        <v>6.6563551649281727E-6</v>
      </c>
      <c r="AG7446">
        <f t="shared" si="493"/>
        <v>7.9406903602123943E-5</v>
      </c>
    </row>
    <row r="7447" spans="30:33" x14ac:dyDescent="0.2">
      <c r="AD7447">
        <f t="shared" si="491"/>
        <v>7445</v>
      </c>
      <c r="AE7447">
        <f t="shared" si="494"/>
        <v>1.0650168263885081E-8</v>
      </c>
      <c r="AF7447">
        <f t="shared" si="492"/>
        <v>6.6457049966642869E-6</v>
      </c>
      <c r="AG7447">
        <f t="shared" si="493"/>
        <v>7.9290502724624429E-5</v>
      </c>
    </row>
    <row r="7448" spans="30:33" x14ac:dyDescent="0.2">
      <c r="AD7448">
        <f t="shared" si="491"/>
        <v>7446</v>
      </c>
      <c r="AE7448">
        <f t="shared" si="494"/>
        <v>1.0633127994662865E-8</v>
      </c>
      <c r="AF7448">
        <f t="shared" si="492"/>
        <v>6.6350718686696238E-6</v>
      </c>
      <c r="AG7448">
        <f t="shared" si="493"/>
        <v>7.9174271048259695E-5</v>
      </c>
    </row>
    <row r="7449" spans="30:33" x14ac:dyDescent="0.2">
      <c r="AD7449">
        <f t="shared" si="491"/>
        <v>7447</v>
      </c>
      <c r="AE7449">
        <f t="shared" si="494"/>
        <v>1.0616114989871403E-8</v>
      </c>
      <c r="AF7449">
        <f t="shared" si="492"/>
        <v>6.6244557536797522E-6</v>
      </c>
      <c r="AG7449">
        <f t="shared" si="493"/>
        <v>7.9058208329572331E-5</v>
      </c>
    </row>
    <row r="7450" spans="30:33" x14ac:dyDescent="0.2">
      <c r="AD7450">
        <f t="shared" si="491"/>
        <v>7448</v>
      </c>
      <c r="AE7450">
        <f t="shared" si="494"/>
        <v>1.0599129205887608E-8</v>
      </c>
      <c r="AF7450">
        <f t="shared" si="492"/>
        <v>6.6138566244738646E-6</v>
      </c>
      <c r="AG7450">
        <f t="shared" si="493"/>
        <v>7.8942314325450898E-5</v>
      </c>
    </row>
    <row r="7451" spans="30:33" x14ac:dyDescent="0.2">
      <c r="AD7451">
        <f t="shared" si="491"/>
        <v>7449</v>
      </c>
      <c r="AE7451">
        <f t="shared" si="494"/>
        <v>1.0582170599158188E-8</v>
      </c>
      <c r="AF7451">
        <f t="shared" si="492"/>
        <v>6.6032744538747059E-6</v>
      </c>
      <c r="AG7451">
        <f t="shared" si="493"/>
        <v>7.8826588793129345E-5</v>
      </c>
    </row>
    <row r="7452" spans="30:33" x14ac:dyDescent="0.2">
      <c r="AD7452">
        <f t="shared" si="491"/>
        <v>7450</v>
      </c>
      <c r="AE7452">
        <f t="shared" si="494"/>
        <v>1.0565239126199534E-8</v>
      </c>
      <c r="AF7452">
        <f t="shared" si="492"/>
        <v>6.5927092147485063E-6</v>
      </c>
      <c r="AG7452">
        <f t="shared" si="493"/>
        <v>7.8711031490186529E-5</v>
      </c>
    </row>
    <row r="7453" spans="30:33" x14ac:dyDescent="0.2">
      <c r="AD7453">
        <f t="shared" si="491"/>
        <v>7451</v>
      </c>
      <c r="AE7453">
        <f t="shared" si="494"/>
        <v>1.0548334743597615E-8</v>
      </c>
      <c r="AF7453">
        <f t="shared" si="492"/>
        <v>6.5821608800049084E-6</v>
      </c>
      <c r="AG7453">
        <f t="shared" si="493"/>
        <v>7.8595642174545828E-5</v>
      </c>
    </row>
    <row r="7454" spans="30:33" x14ac:dyDescent="0.2">
      <c r="AD7454">
        <f t="shared" si="491"/>
        <v>7452</v>
      </c>
      <c r="AE7454">
        <f t="shared" si="494"/>
        <v>1.0531457408007858E-8</v>
      </c>
      <c r="AF7454">
        <f t="shared" si="492"/>
        <v>6.5716294225969E-6</v>
      </c>
      <c r="AG7454">
        <f t="shared" si="493"/>
        <v>7.8480420604474556E-5</v>
      </c>
    </row>
    <row r="7455" spans="30:33" x14ac:dyDescent="0.2">
      <c r="AD7455">
        <f t="shared" si="491"/>
        <v>7453</v>
      </c>
      <c r="AE7455">
        <f t="shared" si="494"/>
        <v>1.0514607076155045E-8</v>
      </c>
      <c r="AF7455">
        <f t="shared" si="492"/>
        <v>6.5611148155207446E-6</v>
      </c>
      <c r="AG7455">
        <f t="shared" si="493"/>
        <v>7.8365366538583555E-5</v>
      </c>
    </row>
    <row r="7456" spans="30:33" x14ac:dyDescent="0.2">
      <c r="AD7456">
        <f t="shared" si="491"/>
        <v>7454</v>
      </c>
      <c r="AE7456">
        <f t="shared" si="494"/>
        <v>1.0497783704833196E-8</v>
      </c>
      <c r="AF7456">
        <f t="shared" si="492"/>
        <v>6.5506170318159113E-6</v>
      </c>
      <c r="AG7456">
        <f t="shared" si="493"/>
        <v>7.8250479735826644E-5</v>
      </c>
    </row>
    <row r="7457" spans="30:33" x14ac:dyDescent="0.2">
      <c r="AD7457">
        <f t="shared" si="491"/>
        <v>7455</v>
      </c>
      <c r="AE7457">
        <f t="shared" si="494"/>
        <v>1.0480987250905463E-8</v>
      </c>
      <c r="AF7457">
        <f t="shared" si="492"/>
        <v>6.5401360445650059E-6</v>
      </c>
      <c r="AG7457">
        <f t="shared" si="493"/>
        <v>7.8135759955500232E-5</v>
      </c>
    </row>
    <row r="7458" spans="30:33" x14ac:dyDescent="0.2">
      <c r="AD7458">
        <f t="shared" si="491"/>
        <v>7456</v>
      </c>
      <c r="AE7458">
        <f t="shared" si="494"/>
        <v>1.0464217671304015E-8</v>
      </c>
      <c r="AF7458">
        <f t="shared" si="492"/>
        <v>6.5296718268937015E-6</v>
      </c>
      <c r="AG7458">
        <f t="shared" si="493"/>
        <v>7.8021206957242729E-5</v>
      </c>
    </row>
    <row r="7459" spans="30:33" x14ac:dyDescent="0.2">
      <c r="AD7459">
        <f t="shared" ref="AD7459:AD7522" si="495">AD7458+1</f>
        <v>7457</v>
      </c>
      <c r="AE7459">
        <f t="shared" si="494"/>
        <v>1.0447474923029928E-8</v>
      </c>
      <c r="AF7459">
        <f t="shared" ref="AF7459:AF7522" si="496">AF7458*$AF$3</f>
        <v>6.5192243519706711E-6</v>
      </c>
      <c r="AG7459">
        <f t="shared" ref="AG7459:AG7522" si="497">AD7459*AE7459</f>
        <v>7.7906820501034163E-5</v>
      </c>
    </row>
    <row r="7460" spans="30:33" x14ac:dyDescent="0.2">
      <c r="AD7460">
        <f t="shared" si="495"/>
        <v>7458</v>
      </c>
      <c r="AE7460">
        <f t="shared" si="494"/>
        <v>1.0430758963153078E-8</v>
      </c>
      <c r="AF7460">
        <f t="shared" si="496"/>
        <v>6.5087935930075176E-6</v>
      </c>
      <c r="AG7460">
        <f t="shared" si="497"/>
        <v>7.7792600347195652E-5</v>
      </c>
    </row>
    <row r="7461" spans="30:33" x14ac:dyDescent="0.2">
      <c r="AD7461">
        <f t="shared" si="495"/>
        <v>7459</v>
      </c>
      <c r="AE7461">
        <f t="shared" si="494"/>
        <v>1.0414069748812033E-8</v>
      </c>
      <c r="AF7461">
        <f t="shared" si="496"/>
        <v>6.4983795232587049E-6</v>
      </c>
      <c r="AG7461">
        <f t="shared" si="497"/>
        <v>7.7678546256388956E-5</v>
      </c>
    </row>
    <row r="7462" spans="30:33" x14ac:dyDescent="0.2">
      <c r="AD7462">
        <f t="shared" si="495"/>
        <v>7460</v>
      </c>
      <c r="AE7462">
        <f t="shared" si="494"/>
        <v>1.0397407237213932E-8</v>
      </c>
      <c r="AF7462">
        <f t="shared" si="496"/>
        <v>6.4879821160214904E-6</v>
      </c>
      <c r="AG7462">
        <f t="shared" si="497"/>
        <v>7.7564657989615936E-5</v>
      </c>
    </row>
    <row r="7463" spans="30:33" x14ac:dyDescent="0.2">
      <c r="AD7463">
        <f t="shared" si="495"/>
        <v>7461</v>
      </c>
      <c r="AE7463">
        <f t="shared" si="494"/>
        <v>1.0380771385634389E-8</v>
      </c>
      <c r="AF7463">
        <f t="shared" si="496"/>
        <v>6.477601344635856E-6</v>
      </c>
      <c r="AG7463">
        <f t="shared" si="497"/>
        <v>7.7450935308218176E-5</v>
      </c>
    </row>
    <row r="7464" spans="30:33" x14ac:dyDescent="0.2">
      <c r="AD7464">
        <f t="shared" si="495"/>
        <v>7462</v>
      </c>
      <c r="AE7464">
        <f t="shared" si="494"/>
        <v>1.0364162151417375E-8</v>
      </c>
      <c r="AF7464">
        <f t="shared" si="496"/>
        <v>6.4672371824844386E-6</v>
      </c>
      <c r="AG7464">
        <f t="shared" si="497"/>
        <v>7.7337377973876449E-5</v>
      </c>
    </row>
    <row r="7465" spans="30:33" x14ac:dyDescent="0.2">
      <c r="AD7465">
        <f t="shared" si="495"/>
        <v>7463</v>
      </c>
      <c r="AE7465">
        <f t="shared" si="494"/>
        <v>1.0347579491975107E-8</v>
      </c>
      <c r="AF7465">
        <f t="shared" si="496"/>
        <v>6.4568896029924636E-6</v>
      </c>
      <c r="AG7465">
        <f t="shared" si="497"/>
        <v>7.7223985748610223E-5</v>
      </c>
    </row>
    <row r="7466" spans="30:33" x14ac:dyDescent="0.2">
      <c r="AD7466">
        <f t="shared" si="495"/>
        <v>7464</v>
      </c>
      <c r="AE7466">
        <f t="shared" si="494"/>
        <v>1.0331023364787946E-8</v>
      </c>
      <c r="AF7466">
        <f t="shared" si="496"/>
        <v>6.4465585796276752E-6</v>
      </c>
      <c r="AG7466">
        <f t="shared" si="497"/>
        <v>7.7110758394777234E-5</v>
      </c>
    </row>
    <row r="7467" spans="30:33" x14ac:dyDescent="0.2">
      <c r="AD7467">
        <f t="shared" si="495"/>
        <v>7465</v>
      </c>
      <c r="AE7467">
        <f t="shared" si="494"/>
        <v>1.0314493727404284E-8</v>
      </c>
      <c r="AF7467">
        <f t="shared" si="496"/>
        <v>6.4362440859002707E-6</v>
      </c>
      <c r="AG7467">
        <f t="shared" si="497"/>
        <v>7.6997695675072976E-5</v>
      </c>
    </row>
    <row r="7468" spans="30:33" x14ac:dyDescent="0.2">
      <c r="AD7468">
        <f t="shared" si="495"/>
        <v>7466</v>
      </c>
      <c r="AE7468">
        <f t="shared" si="494"/>
        <v>1.0297990537440437E-8</v>
      </c>
      <c r="AF7468">
        <f t="shared" si="496"/>
        <v>6.4259460953628297E-6</v>
      </c>
      <c r="AG7468">
        <f t="shared" si="497"/>
        <v>7.6884797352530306E-5</v>
      </c>
    </row>
    <row r="7469" spans="30:33" x14ac:dyDescent="0.2">
      <c r="AD7469">
        <f t="shared" si="495"/>
        <v>7467</v>
      </c>
      <c r="AE7469">
        <f t="shared" si="494"/>
        <v>1.0281513752580533E-8</v>
      </c>
      <c r="AF7469">
        <f t="shared" si="496"/>
        <v>6.4156645816102487E-6</v>
      </c>
      <c r="AG7469">
        <f t="shared" si="497"/>
        <v>7.6772063190518833E-5</v>
      </c>
    </row>
    <row r="7470" spans="30:33" x14ac:dyDescent="0.2">
      <c r="AD7470">
        <f t="shared" si="495"/>
        <v>7468</v>
      </c>
      <c r="AE7470">
        <f t="shared" si="494"/>
        <v>1.0265063330576402E-8</v>
      </c>
      <c r="AF7470">
        <f t="shared" si="496"/>
        <v>6.4053995182796723E-6</v>
      </c>
      <c r="AG7470">
        <f t="shared" si="497"/>
        <v>7.6659492952744568E-5</v>
      </c>
    </row>
    <row r="7471" spans="30:33" x14ac:dyDescent="0.2">
      <c r="AD7471">
        <f t="shared" si="495"/>
        <v>7469</v>
      </c>
      <c r="AE7471">
        <f t="shared" si="494"/>
        <v>1.0248639229247481E-8</v>
      </c>
      <c r="AF7471">
        <f t="shared" si="496"/>
        <v>6.3951508790504243E-6</v>
      </c>
      <c r="AG7471">
        <f t="shared" si="497"/>
        <v>7.6547086403249434E-5</v>
      </c>
    </row>
    <row r="7472" spans="30:33" x14ac:dyDescent="0.2">
      <c r="AD7472">
        <f t="shared" si="495"/>
        <v>7470</v>
      </c>
      <c r="AE7472">
        <f t="shared" si="494"/>
        <v>1.0232241406480683E-8</v>
      </c>
      <c r="AF7472">
        <f t="shared" si="496"/>
        <v>6.3849186376439435E-6</v>
      </c>
      <c r="AG7472">
        <f t="shared" si="497"/>
        <v>7.6434843306410699E-5</v>
      </c>
    </row>
    <row r="7473" spans="30:33" x14ac:dyDescent="0.2">
      <c r="AD7473">
        <f t="shared" si="495"/>
        <v>7471</v>
      </c>
      <c r="AE7473">
        <f t="shared" si="494"/>
        <v>1.0215869820230313E-8</v>
      </c>
      <c r="AF7473">
        <f t="shared" si="496"/>
        <v>6.374702767823713E-6</v>
      </c>
      <c r="AG7473">
        <f t="shared" si="497"/>
        <v>7.6322763426940675E-5</v>
      </c>
    </row>
    <row r="7474" spans="30:33" x14ac:dyDescent="0.2">
      <c r="AD7474">
        <f t="shared" si="495"/>
        <v>7472</v>
      </c>
      <c r="AE7474">
        <f t="shared" si="494"/>
        <v>1.0199524428517946E-8</v>
      </c>
      <c r="AF7474">
        <f t="shared" si="496"/>
        <v>6.3645032433951949E-6</v>
      </c>
      <c r="AG7474">
        <f t="shared" si="497"/>
        <v>7.6210846529886097E-5</v>
      </c>
    </row>
    <row r="7475" spans="30:33" x14ac:dyDescent="0.2">
      <c r="AD7475">
        <f t="shared" si="495"/>
        <v>7473</v>
      </c>
      <c r="AE7475">
        <f t="shared" si="494"/>
        <v>1.0183205189432316E-8</v>
      </c>
      <c r="AF7475">
        <f t="shared" si="496"/>
        <v>6.3543200382057624E-6</v>
      </c>
      <c r="AG7475">
        <f t="shared" si="497"/>
        <v>7.6099092380627702E-5</v>
      </c>
    </row>
    <row r="7476" spans="30:33" x14ac:dyDescent="0.2">
      <c r="AD7476">
        <f t="shared" si="495"/>
        <v>7474</v>
      </c>
      <c r="AE7476">
        <f t="shared" si="494"/>
        <v>1.0166912061129224E-8</v>
      </c>
      <c r="AF7476">
        <f t="shared" si="496"/>
        <v>6.3441531261446332E-6</v>
      </c>
      <c r="AG7476">
        <f t="shared" si="497"/>
        <v>7.5987500744879822E-5</v>
      </c>
    </row>
    <row r="7477" spans="30:33" x14ac:dyDescent="0.2">
      <c r="AD7477">
        <f t="shared" si="495"/>
        <v>7475</v>
      </c>
      <c r="AE7477">
        <f t="shared" si="494"/>
        <v>1.0150645001831418E-8</v>
      </c>
      <c r="AF7477">
        <f t="shared" si="496"/>
        <v>6.3340024811428011E-6</v>
      </c>
      <c r="AG7477">
        <f t="shared" si="497"/>
        <v>7.5876071388689844E-5</v>
      </c>
    </row>
    <row r="7478" spans="30:33" x14ac:dyDescent="0.2">
      <c r="AD7478">
        <f t="shared" si="495"/>
        <v>7476</v>
      </c>
      <c r="AE7478">
        <f t="shared" si="494"/>
        <v>1.0134403969828486E-8</v>
      </c>
      <c r="AF7478">
        <f t="shared" si="496"/>
        <v>6.3238680771729724E-6</v>
      </c>
      <c r="AG7478">
        <f t="shared" si="497"/>
        <v>7.5764804078437759E-5</v>
      </c>
    </row>
    <row r="7479" spans="30:33" x14ac:dyDescent="0.2">
      <c r="AD7479">
        <f t="shared" si="495"/>
        <v>7477</v>
      </c>
      <c r="AE7479">
        <f t="shared" si="494"/>
        <v>1.0118188923476761E-8</v>
      </c>
      <c r="AF7479">
        <f t="shared" si="496"/>
        <v>6.3137498882494952E-6</v>
      </c>
      <c r="AG7479">
        <f t="shared" si="497"/>
        <v>7.5653698580835745E-5</v>
      </c>
    </row>
    <row r="7480" spans="30:33" x14ac:dyDescent="0.2">
      <c r="AD7480">
        <f t="shared" si="495"/>
        <v>7478</v>
      </c>
      <c r="AE7480">
        <f t="shared" si="494"/>
        <v>1.0101999821199196E-8</v>
      </c>
      <c r="AF7480">
        <f t="shared" si="496"/>
        <v>6.3036478884282956E-6</v>
      </c>
      <c r="AG7480">
        <f t="shared" si="497"/>
        <v>7.5542754662927597E-5</v>
      </c>
    </row>
    <row r="7481" spans="30:33" x14ac:dyDescent="0.2">
      <c r="AD7481">
        <f t="shared" si="495"/>
        <v>7479</v>
      </c>
      <c r="AE7481">
        <f t="shared" si="494"/>
        <v>1.0085836621485278E-8</v>
      </c>
      <c r="AF7481">
        <f t="shared" si="496"/>
        <v>6.2935620518068097E-6</v>
      </c>
      <c r="AG7481">
        <f t="shared" si="497"/>
        <v>7.5431972092088387E-5</v>
      </c>
    </row>
    <row r="7482" spans="30:33" x14ac:dyDescent="0.2">
      <c r="AD7482">
        <f t="shared" si="495"/>
        <v>7480</v>
      </c>
      <c r="AE7482">
        <f t="shared" si="494"/>
        <v>1.0069699282890901E-8</v>
      </c>
      <c r="AF7482">
        <f t="shared" si="496"/>
        <v>6.2834923525239189E-6</v>
      </c>
      <c r="AG7482">
        <f t="shared" si="497"/>
        <v>7.5321350636023938E-5</v>
      </c>
    </row>
    <row r="7483" spans="30:33" x14ac:dyDescent="0.2">
      <c r="AD7483">
        <f t="shared" si="495"/>
        <v>7481</v>
      </c>
      <c r="AE7483">
        <f t="shared" si="494"/>
        <v>1.0053587764038274E-8</v>
      </c>
      <c r="AF7483">
        <f t="shared" si="496"/>
        <v>6.2734387647598804E-6</v>
      </c>
      <c r="AG7483">
        <f t="shared" si="497"/>
        <v>7.5210890062770333E-5</v>
      </c>
    </row>
    <row r="7484" spans="30:33" x14ac:dyDescent="0.2">
      <c r="AD7484">
        <f t="shared" si="495"/>
        <v>7482</v>
      </c>
      <c r="AE7484">
        <f t="shared" si="494"/>
        <v>1.0037502023615813E-8</v>
      </c>
      <c r="AF7484">
        <f t="shared" si="496"/>
        <v>6.2634012627362645E-6</v>
      </c>
      <c r="AG7484">
        <f t="shared" si="497"/>
        <v>7.5100590140693511E-5</v>
      </c>
    </row>
    <row r="7485" spans="30:33" x14ac:dyDescent="0.2">
      <c r="AD7485">
        <f t="shared" si="495"/>
        <v>7483</v>
      </c>
      <c r="AE7485">
        <f t="shared" si="494"/>
        <v>1.0021442020378027E-8</v>
      </c>
      <c r="AF7485">
        <f t="shared" si="496"/>
        <v>6.2533798207158862E-6</v>
      </c>
      <c r="AG7485">
        <f t="shared" si="497"/>
        <v>7.4990450638488777E-5</v>
      </c>
    </row>
    <row r="7486" spans="30:33" x14ac:dyDescent="0.2">
      <c r="AD7486">
        <f t="shared" si="495"/>
        <v>7484</v>
      </c>
      <c r="AE7486">
        <f t="shared" si="494"/>
        <v>1.0005407713145422E-8</v>
      </c>
      <c r="AF7486">
        <f t="shared" si="496"/>
        <v>6.2433744130027406E-6</v>
      </c>
      <c r="AG7486">
        <f t="shared" si="497"/>
        <v>7.4880471325180343E-5</v>
      </c>
    </row>
    <row r="7487" spans="30:33" x14ac:dyDescent="0.2">
      <c r="AD7487">
        <f t="shared" si="495"/>
        <v>7485</v>
      </c>
      <c r="AE7487">
        <f t="shared" si="494"/>
        <v>9.9893990608043899E-9</v>
      </c>
      <c r="AF7487">
        <f t="shared" si="496"/>
        <v>6.2333850139419363E-6</v>
      </c>
      <c r="AG7487">
        <f t="shared" si="497"/>
        <v>7.4770651970120853E-5</v>
      </c>
    </row>
    <row r="7488" spans="30:33" x14ac:dyDescent="0.2">
      <c r="AD7488">
        <f t="shared" si="495"/>
        <v>7486</v>
      </c>
      <c r="AE7488">
        <f t="shared" si="494"/>
        <v>9.973416022307102E-9</v>
      </c>
      <c r="AF7488">
        <f t="shared" si="496"/>
        <v>6.2234115979196288E-6</v>
      </c>
      <c r="AG7488">
        <f t="shared" si="497"/>
        <v>7.4660992342990963E-5</v>
      </c>
    </row>
    <row r="7489" spans="30:33" x14ac:dyDescent="0.2">
      <c r="AD7489">
        <f t="shared" si="495"/>
        <v>7487</v>
      </c>
      <c r="AE7489">
        <f t="shared" si="494"/>
        <v>9.957458556671411E-9</v>
      </c>
      <c r="AF7489">
        <f t="shared" si="496"/>
        <v>6.2134541393629575E-6</v>
      </c>
      <c r="AG7489">
        <f t="shared" si="497"/>
        <v>7.4551492213798852E-5</v>
      </c>
    </row>
    <row r="7490" spans="30:33" x14ac:dyDescent="0.2">
      <c r="AD7490">
        <f t="shared" si="495"/>
        <v>7488</v>
      </c>
      <c r="AE7490">
        <f t="shared" si="494"/>
        <v>9.941526622980737E-9</v>
      </c>
      <c r="AF7490">
        <f t="shared" si="496"/>
        <v>6.2035126127399769E-6</v>
      </c>
      <c r="AG7490">
        <f t="shared" si="497"/>
        <v>7.4442151352879763E-5</v>
      </c>
    </row>
    <row r="7491" spans="30:33" x14ac:dyDescent="0.2">
      <c r="AD7491">
        <f t="shared" si="495"/>
        <v>7489</v>
      </c>
      <c r="AE7491">
        <f t="shared" si="494"/>
        <v>9.925620180383968E-9</v>
      </c>
      <c r="AF7491">
        <f t="shared" si="496"/>
        <v>6.1935869925595929E-6</v>
      </c>
      <c r="AG7491">
        <f t="shared" si="497"/>
        <v>7.4332969530895542E-5</v>
      </c>
    </row>
    <row r="7492" spans="30:33" x14ac:dyDescent="0.2">
      <c r="AD7492">
        <f t="shared" si="495"/>
        <v>7490</v>
      </c>
      <c r="AE7492">
        <f t="shared" si="494"/>
        <v>9.9097391880953526E-9</v>
      </c>
      <c r="AF7492">
        <f t="shared" si="496"/>
        <v>6.1836772533714969E-6</v>
      </c>
      <c r="AG7492">
        <f t="shared" si="497"/>
        <v>7.4223946518834187E-5</v>
      </c>
    </row>
    <row r="7493" spans="30:33" x14ac:dyDescent="0.2">
      <c r="AD7493">
        <f t="shared" si="495"/>
        <v>7491</v>
      </c>
      <c r="AE7493">
        <f t="shared" si="494"/>
        <v>9.8938836053943989E-9</v>
      </c>
      <c r="AF7493">
        <f t="shared" si="496"/>
        <v>6.1737833697661025E-6</v>
      </c>
      <c r="AG7493">
        <f t="shared" si="497"/>
        <v>7.4115082088009436E-5</v>
      </c>
    </row>
    <row r="7494" spans="30:33" x14ac:dyDescent="0.2">
      <c r="AD7494">
        <f t="shared" si="495"/>
        <v>7492</v>
      </c>
      <c r="AE7494">
        <f t="shared" si="494"/>
        <v>9.8780533916257687E-9</v>
      </c>
      <c r="AF7494">
        <f t="shared" si="496"/>
        <v>6.1639053163744764E-6</v>
      </c>
      <c r="AG7494">
        <f t="shared" si="497"/>
        <v>7.4006376010060255E-5</v>
      </c>
    </row>
    <row r="7495" spans="30:33" x14ac:dyDescent="0.2">
      <c r="AD7495">
        <f t="shared" si="495"/>
        <v>7493</v>
      </c>
      <c r="AE7495">
        <f t="shared" si="494"/>
        <v>9.8622485061991668E-9</v>
      </c>
      <c r="AF7495">
        <f t="shared" si="496"/>
        <v>6.1540430678682769E-6</v>
      </c>
      <c r="AG7495">
        <f t="shared" si="497"/>
        <v>7.3897828056950361E-5</v>
      </c>
    </row>
    <row r="7496" spans="30:33" x14ac:dyDescent="0.2">
      <c r="AD7496">
        <f t="shared" si="495"/>
        <v>7494</v>
      </c>
      <c r="AE7496">
        <f t="shared" si="494"/>
        <v>9.8464689085892481E-9</v>
      </c>
      <c r="AF7496">
        <f t="shared" si="496"/>
        <v>6.1441965989596876E-6</v>
      </c>
      <c r="AG7496">
        <f t="shared" si="497"/>
        <v>7.3789438000967819E-5</v>
      </c>
    </row>
    <row r="7497" spans="30:33" x14ac:dyDescent="0.2">
      <c r="AD7497">
        <f t="shared" si="495"/>
        <v>7495</v>
      </c>
      <c r="AE7497">
        <f t="shared" si="494"/>
        <v>9.8307145583355053E-9</v>
      </c>
      <c r="AF7497">
        <f t="shared" si="496"/>
        <v>6.1343658844013517E-6</v>
      </c>
      <c r="AG7497">
        <f t="shared" si="497"/>
        <v>7.3681205614724616E-5</v>
      </c>
    </row>
    <row r="7498" spans="30:33" x14ac:dyDescent="0.2">
      <c r="AD7498">
        <f t="shared" si="495"/>
        <v>7496</v>
      </c>
      <c r="AE7498">
        <f t="shared" si="494"/>
        <v>9.8149854150421678E-9</v>
      </c>
      <c r="AF7498">
        <f t="shared" si="496"/>
        <v>6.124550898986309E-6</v>
      </c>
      <c r="AG7498">
        <f t="shared" si="497"/>
        <v>7.3573130671156087E-5</v>
      </c>
    </row>
    <row r="7499" spans="30:33" x14ac:dyDescent="0.2">
      <c r="AD7499">
        <f t="shared" si="495"/>
        <v>7497</v>
      </c>
      <c r="AE7499">
        <f t="shared" si="494"/>
        <v>9.7992814383780993E-9</v>
      </c>
      <c r="AF7499">
        <f t="shared" si="496"/>
        <v>6.1147516175479308E-6</v>
      </c>
      <c r="AG7499">
        <f t="shared" si="497"/>
        <v>7.3465212943520607E-5</v>
      </c>
    </row>
    <row r="7500" spans="30:33" x14ac:dyDescent="0.2">
      <c r="AD7500">
        <f t="shared" si="495"/>
        <v>7498</v>
      </c>
      <c r="AE7500">
        <f t="shared" si="494"/>
        <v>9.7836025880766936E-9</v>
      </c>
      <c r="AF7500">
        <f t="shared" si="496"/>
        <v>6.1049680149598537E-6</v>
      </c>
      <c r="AG7500">
        <f t="shared" si="497"/>
        <v>7.3357452205399044E-5</v>
      </c>
    </row>
    <row r="7501" spans="30:33" x14ac:dyDescent="0.2">
      <c r="AD7501">
        <f t="shared" si="495"/>
        <v>7499</v>
      </c>
      <c r="AE7501">
        <f t="shared" si="494"/>
        <v>9.7679488239357701E-9</v>
      </c>
      <c r="AF7501">
        <f t="shared" si="496"/>
        <v>6.095200066135918E-6</v>
      </c>
      <c r="AG7501">
        <f t="shared" si="497"/>
        <v>7.3249848230694345E-5</v>
      </c>
    </row>
    <row r="7502" spans="30:33" x14ac:dyDescent="0.2">
      <c r="AD7502">
        <f t="shared" si="495"/>
        <v>7500</v>
      </c>
      <c r="AE7502">
        <f t="shared" si="494"/>
        <v>9.7523201058174733E-9</v>
      </c>
      <c r="AF7502">
        <f t="shared" si="496"/>
        <v>6.0854477460301006E-6</v>
      </c>
      <c r="AG7502">
        <f t="shared" si="497"/>
        <v>7.3142400793631043E-5</v>
      </c>
    </row>
    <row r="7503" spans="30:33" x14ac:dyDescent="0.2">
      <c r="AD7503">
        <f t="shared" si="495"/>
        <v>7501</v>
      </c>
      <c r="AE7503">
        <f t="shared" si="494"/>
        <v>9.7367163936481648E-9</v>
      </c>
      <c r="AF7503">
        <f t="shared" si="496"/>
        <v>6.0757110296364523E-6</v>
      </c>
      <c r="AG7503">
        <f t="shared" si="497"/>
        <v>7.303510966875488E-5</v>
      </c>
    </row>
    <row r="7504" spans="30:33" x14ac:dyDescent="0.2">
      <c r="AD7504">
        <f t="shared" si="495"/>
        <v>7502</v>
      </c>
      <c r="AE7504">
        <f t="shared" si="494"/>
        <v>9.7211376474183278E-9</v>
      </c>
      <c r="AF7504">
        <f t="shared" si="496"/>
        <v>6.0659898919890337E-6</v>
      </c>
      <c r="AG7504">
        <f t="shared" si="497"/>
        <v>7.292797463093229E-5</v>
      </c>
    </row>
    <row r="7505" spans="30:33" x14ac:dyDescent="0.2">
      <c r="AD7505">
        <f t="shared" si="495"/>
        <v>7503</v>
      </c>
      <c r="AE7505">
        <f t="shared" si="494"/>
        <v>9.7055838271824576E-9</v>
      </c>
      <c r="AF7505">
        <f t="shared" si="496"/>
        <v>6.0562843081618512E-6</v>
      </c>
      <c r="AG7505">
        <f t="shared" si="497"/>
        <v>7.2820995455349984E-5</v>
      </c>
    </row>
    <row r="7506" spans="30:33" x14ac:dyDescent="0.2">
      <c r="AD7506">
        <f t="shared" si="495"/>
        <v>7504</v>
      </c>
      <c r="AE7506">
        <f t="shared" si="494"/>
        <v>9.6900548930589657E-9</v>
      </c>
      <c r="AF7506">
        <f t="shared" si="496"/>
        <v>6.0465942532687924E-6</v>
      </c>
      <c r="AG7506">
        <f t="shared" si="497"/>
        <v>7.2714171917514481E-5</v>
      </c>
    </row>
    <row r="7507" spans="30:33" x14ac:dyDescent="0.2">
      <c r="AD7507">
        <f t="shared" si="495"/>
        <v>7505</v>
      </c>
      <c r="AE7507">
        <f t="shared" ref="AE7507:AE7570" si="498">AF7506*$AE$3</f>
        <v>9.6745508052300725E-9</v>
      </c>
      <c r="AF7507">
        <f t="shared" si="496"/>
        <v>6.0369197024635619E-6</v>
      </c>
      <c r="AG7507">
        <f t="shared" si="497"/>
        <v>7.2607503793251695E-5</v>
      </c>
    </row>
    <row r="7508" spans="30:33" x14ac:dyDescent="0.2">
      <c r="AD7508">
        <f t="shared" si="495"/>
        <v>7506</v>
      </c>
      <c r="AE7508">
        <f t="shared" si="498"/>
        <v>9.6590715239417042E-9</v>
      </c>
      <c r="AF7508">
        <f t="shared" si="496"/>
        <v>6.02726063093962E-6</v>
      </c>
      <c r="AG7508">
        <f t="shared" si="497"/>
        <v>7.2500990858706432E-5</v>
      </c>
    </row>
    <row r="7509" spans="30:33" x14ac:dyDescent="0.2">
      <c r="AD7509">
        <f t="shared" si="495"/>
        <v>7507</v>
      </c>
      <c r="AE7509">
        <f t="shared" si="498"/>
        <v>9.6436170095033959E-9</v>
      </c>
      <c r="AF7509">
        <f t="shared" si="496"/>
        <v>6.0176170139301163E-6</v>
      </c>
      <c r="AG7509">
        <f t="shared" si="497"/>
        <v>7.2394632890341993E-5</v>
      </c>
    </row>
    <row r="7510" spans="30:33" x14ac:dyDescent="0.2">
      <c r="AD7510">
        <f t="shared" si="495"/>
        <v>7508</v>
      </c>
      <c r="AE7510">
        <f t="shared" si="498"/>
        <v>9.6281872222881901E-9</v>
      </c>
      <c r="AF7510">
        <f t="shared" si="496"/>
        <v>6.007988826707828E-6</v>
      </c>
      <c r="AG7510">
        <f t="shared" si="497"/>
        <v>7.2288429664939732E-5</v>
      </c>
    </row>
    <row r="7511" spans="30:33" x14ac:dyDescent="0.2">
      <c r="AD7511">
        <f t="shared" si="495"/>
        <v>7509</v>
      </c>
      <c r="AE7511">
        <f t="shared" si="498"/>
        <v>9.6127821227325294E-9</v>
      </c>
      <c r="AF7511">
        <f t="shared" si="496"/>
        <v>5.9983760445850956E-6</v>
      </c>
      <c r="AG7511">
        <f t="shared" si="497"/>
        <v>7.2182380959598565E-5</v>
      </c>
    </row>
    <row r="7512" spans="30:33" x14ac:dyDescent="0.2">
      <c r="AD7512">
        <f t="shared" si="495"/>
        <v>7510</v>
      </c>
      <c r="AE7512">
        <f t="shared" si="498"/>
        <v>9.5974016713361574E-9</v>
      </c>
      <c r="AF7512">
        <f t="shared" si="496"/>
        <v>5.9887786429137592E-6</v>
      </c>
      <c r="AG7512">
        <f t="shared" si="497"/>
        <v>7.2076486551734536E-5</v>
      </c>
    </row>
    <row r="7513" spans="30:33" x14ac:dyDescent="0.2">
      <c r="AD7513">
        <f t="shared" si="495"/>
        <v>7511</v>
      </c>
      <c r="AE7513">
        <f t="shared" si="498"/>
        <v>9.5820458286620191E-9</v>
      </c>
      <c r="AF7513">
        <f t="shared" si="496"/>
        <v>5.9791965970850969E-6</v>
      </c>
      <c r="AG7513">
        <f t="shared" si="497"/>
        <v>7.1970746219080428E-5</v>
      </c>
    </row>
    <row r="7514" spans="30:33" x14ac:dyDescent="0.2">
      <c r="AD7514">
        <f t="shared" si="495"/>
        <v>7512</v>
      </c>
      <c r="AE7514">
        <f t="shared" si="498"/>
        <v>9.5667145553361601E-9</v>
      </c>
      <c r="AF7514">
        <f t="shared" si="496"/>
        <v>5.9696298825297608E-6</v>
      </c>
      <c r="AG7514">
        <f t="shared" si="497"/>
        <v>7.1865159739685228E-5</v>
      </c>
    </row>
    <row r="7515" spans="30:33" x14ac:dyDescent="0.2">
      <c r="AD7515">
        <f t="shared" si="495"/>
        <v>7513</v>
      </c>
      <c r="AE7515">
        <f t="shared" si="498"/>
        <v>9.5514078120476225E-9</v>
      </c>
      <c r="AF7515">
        <f t="shared" si="496"/>
        <v>5.9600784747177126E-6</v>
      </c>
      <c r="AG7515">
        <f t="shared" si="497"/>
        <v>7.1759726891913782E-5</v>
      </c>
    </row>
    <row r="7516" spans="30:33" x14ac:dyDescent="0.2">
      <c r="AD7516">
        <f t="shared" si="495"/>
        <v>7514</v>
      </c>
      <c r="AE7516">
        <f t="shared" si="498"/>
        <v>9.536125559548344E-9</v>
      </c>
      <c r="AF7516">
        <f t="shared" si="496"/>
        <v>5.9505423491581642E-6</v>
      </c>
      <c r="AG7516">
        <f t="shared" si="497"/>
        <v>7.1654447454446259E-5</v>
      </c>
    </row>
    <row r="7517" spans="30:33" x14ac:dyDescent="0.2">
      <c r="AD7517">
        <f t="shared" si="495"/>
        <v>7515</v>
      </c>
      <c r="AE7517">
        <f t="shared" si="498"/>
        <v>9.5208677586530666E-9</v>
      </c>
      <c r="AF7517">
        <f t="shared" si="496"/>
        <v>5.9410214813995106E-6</v>
      </c>
      <c r="AG7517">
        <f t="shared" si="497"/>
        <v>7.1549321206277792E-5</v>
      </c>
    </row>
    <row r="7518" spans="30:33" x14ac:dyDescent="0.2">
      <c r="AD7518">
        <f t="shared" si="495"/>
        <v>7516</v>
      </c>
      <c r="AE7518">
        <f t="shared" si="498"/>
        <v>9.5056343702392213E-9</v>
      </c>
      <c r="AF7518">
        <f t="shared" si="496"/>
        <v>5.9315158470292712E-6</v>
      </c>
      <c r="AG7518">
        <f t="shared" si="497"/>
        <v>7.1444347926717983E-5</v>
      </c>
    </row>
    <row r="7519" spans="30:33" x14ac:dyDescent="0.2">
      <c r="AD7519">
        <f t="shared" si="495"/>
        <v>7517</v>
      </c>
      <c r="AE7519">
        <f t="shared" si="498"/>
        <v>9.4904253552468381E-9</v>
      </c>
      <c r="AF7519">
        <f t="shared" si="496"/>
        <v>5.9220254216740239E-6</v>
      </c>
      <c r="AG7519">
        <f t="shared" si="497"/>
        <v>7.1339527395390478E-5</v>
      </c>
    </row>
    <row r="7520" spans="30:33" x14ac:dyDescent="0.2">
      <c r="AD7520">
        <f t="shared" si="495"/>
        <v>7518</v>
      </c>
      <c r="AE7520">
        <f t="shared" si="498"/>
        <v>9.4752406746784425E-9</v>
      </c>
      <c r="AF7520">
        <f t="shared" si="496"/>
        <v>5.9125501809993456E-6</v>
      </c>
      <c r="AG7520">
        <f t="shared" si="497"/>
        <v>7.1234859392232537E-5</v>
      </c>
    </row>
    <row r="7521" spans="30:33" x14ac:dyDescent="0.2">
      <c r="AD7521">
        <f t="shared" si="495"/>
        <v>7519</v>
      </c>
      <c r="AE7521">
        <f t="shared" si="498"/>
        <v>9.4600802895989573E-9</v>
      </c>
      <c r="AF7521">
        <f t="shared" si="496"/>
        <v>5.9030901007097462E-6</v>
      </c>
      <c r="AG7521">
        <f t="shared" si="497"/>
        <v>7.1130343697494556E-5</v>
      </c>
    </row>
    <row r="7522" spans="30:33" x14ac:dyDescent="0.2">
      <c r="AD7522">
        <f t="shared" si="495"/>
        <v>7520</v>
      </c>
      <c r="AE7522">
        <f t="shared" si="498"/>
        <v>9.4449441611355988E-9</v>
      </c>
      <c r="AF7522">
        <f t="shared" si="496"/>
        <v>5.8936451565486102E-6</v>
      </c>
      <c r="AG7522">
        <f t="shared" si="497"/>
        <v>7.1025980091739705E-5</v>
      </c>
    </row>
    <row r="7523" spans="30:33" x14ac:dyDescent="0.2">
      <c r="AD7523">
        <f t="shared" ref="AD7523:AD7586" si="499">AD7522+1</f>
        <v>7521</v>
      </c>
      <c r="AE7523">
        <f t="shared" si="498"/>
        <v>9.4298322504777805E-9</v>
      </c>
      <c r="AF7523">
        <f t="shared" ref="AF7523:AF7586" si="500">AF7522*$AF$3</f>
        <v>5.8842153242981323E-6</v>
      </c>
      <c r="AG7523">
        <f t="shared" ref="AG7523:AG7586" si="501">AD7523*AE7523</f>
        <v>7.0921768355843381E-5</v>
      </c>
    </row>
    <row r="7524" spans="30:33" x14ac:dyDescent="0.2">
      <c r="AD7524">
        <f t="shared" si="499"/>
        <v>7522</v>
      </c>
      <c r="AE7524">
        <f t="shared" si="498"/>
        <v>9.4147445188770158E-9</v>
      </c>
      <c r="AF7524">
        <f t="shared" si="500"/>
        <v>5.8748005797792548E-6</v>
      </c>
      <c r="AG7524">
        <f t="shared" si="501"/>
        <v>7.0817708270992918E-5</v>
      </c>
    </row>
    <row r="7525" spans="30:33" x14ac:dyDescent="0.2">
      <c r="AD7525">
        <f t="shared" si="499"/>
        <v>7523</v>
      </c>
      <c r="AE7525">
        <f t="shared" si="498"/>
        <v>9.3996809276468119E-9</v>
      </c>
      <c r="AF7525">
        <f t="shared" si="500"/>
        <v>5.8654008988516081E-6</v>
      </c>
      <c r="AG7525">
        <f t="shared" si="501"/>
        <v>7.0713799618686964E-5</v>
      </c>
    </row>
    <row r="7526" spans="30:33" x14ac:dyDescent="0.2">
      <c r="AD7526">
        <f t="shared" si="499"/>
        <v>7524</v>
      </c>
      <c r="AE7526">
        <f t="shared" si="498"/>
        <v>9.3846414381625773E-9</v>
      </c>
      <c r="AF7526">
        <f t="shared" si="500"/>
        <v>5.8560162574134456E-6</v>
      </c>
      <c r="AG7526">
        <f t="shared" si="501"/>
        <v>7.0610042180735226E-5</v>
      </c>
    </row>
    <row r="7527" spans="30:33" x14ac:dyDescent="0.2">
      <c r="AD7527">
        <f t="shared" si="499"/>
        <v>7525</v>
      </c>
      <c r="AE7527">
        <f t="shared" si="498"/>
        <v>9.3696260118615173E-9</v>
      </c>
      <c r="AF7527">
        <f t="shared" si="500"/>
        <v>5.8466466314015837E-6</v>
      </c>
      <c r="AG7527">
        <f t="shared" si="501"/>
        <v>7.0506435739257914E-5</v>
      </c>
    </row>
    <row r="7528" spans="30:33" x14ac:dyDescent="0.2">
      <c r="AD7528">
        <f t="shared" si="499"/>
        <v>7526</v>
      </c>
      <c r="AE7528">
        <f t="shared" si="498"/>
        <v>9.3546346102425385E-9</v>
      </c>
      <c r="AF7528">
        <f t="shared" si="500"/>
        <v>5.8372919967913407E-6</v>
      </c>
      <c r="AG7528">
        <f t="shared" si="501"/>
        <v>7.0402980076685344E-5</v>
      </c>
    </row>
    <row r="7529" spans="30:33" x14ac:dyDescent="0.2">
      <c r="AD7529">
        <f t="shared" si="499"/>
        <v>7527</v>
      </c>
      <c r="AE7529">
        <f t="shared" si="498"/>
        <v>9.3396671948661492E-9</v>
      </c>
      <c r="AF7529">
        <f t="shared" si="500"/>
        <v>5.8279523295964739E-6</v>
      </c>
      <c r="AG7529">
        <f t="shared" si="501"/>
        <v>7.0299674975757509E-5</v>
      </c>
    </row>
    <row r="7530" spans="30:33" x14ac:dyDescent="0.2">
      <c r="AD7530">
        <f t="shared" si="499"/>
        <v>7528</v>
      </c>
      <c r="AE7530">
        <f t="shared" si="498"/>
        <v>9.324723727354362E-9</v>
      </c>
      <c r="AF7530">
        <f t="shared" si="500"/>
        <v>5.8186276058691191E-6</v>
      </c>
      <c r="AG7530">
        <f t="shared" si="501"/>
        <v>7.0196520219523631E-5</v>
      </c>
    </row>
    <row r="7531" spans="30:33" x14ac:dyDescent="0.2">
      <c r="AD7531">
        <f t="shared" si="499"/>
        <v>7529</v>
      </c>
      <c r="AE7531">
        <f t="shared" si="498"/>
        <v>9.3098041693905941E-9</v>
      </c>
      <c r="AF7531">
        <f t="shared" si="500"/>
        <v>5.8093178016997281E-6</v>
      </c>
      <c r="AG7531">
        <f t="shared" si="501"/>
        <v>7.0093515591341778E-5</v>
      </c>
    </row>
    <row r="7532" spans="30:33" x14ac:dyDescent="0.2">
      <c r="AD7532">
        <f t="shared" si="499"/>
        <v>7530</v>
      </c>
      <c r="AE7532">
        <f t="shared" si="498"/>
        <v>9.2949084827195688E-9</v>
      </c>
      <c r="AF7532">
        <f t="shared" si="500"/>
        <v>5.8000228932170084E-6</v>
      </c>
      <c r="AG7532">
        <f t="shared" si="501"/>
        <v>6.9990660874878354E-5</v>
      </c>
    </row>
    <row r="7533" spans="30:33" x14ac:dyDescent="0.2">
      <c r="AD7533">
        <f t="shared" si="499"/>
        <v>7531</v>
      </c>
      <c r="AE7533">
        <f t="shared" si="498"/>
        <v>9.2800366291472171E-9</v>
      </c>
      <c r="AF7533">
        <f t="shared" si="500"/>
        <v>5.7907428565878611E-6</v>
      </c>
      <c r="AG7533">
        <f t="shared" si="501"/>
        <v>6.9887955854107688E-5</v>
      </c>
    </row>
    <row r="7534" spans="30:33" x14ac:dyDescent="0.2">
      <c r="AD7534">
        <f t="shared" si="499"/>
        <v>7532</v>
      </c>
      <c r="AE7534">
        <f t="shared" si="498"/>
        <v>9.2651885705405824E-9</v>
      </c>
      <c r="AF7534">
        <f t="shared" si="500"/>
        <v>5.7814776680173205E-6</v>
      </c>
      <c r="AG7534">
        <f t="shared" si="501"/>
        <v>6.9785400313311671E-5</v>
      </c>
    </row>
    <row r="7535" spans="30:33" x14ac:dyDescent="0.2">
      <c r="AD7535">
        <f t="shared" si="499"/>
        <v>7533</v>
      </c>
      <c r="AE7535">
        <f t="shared" si="498"/>
        <v>9.2503642688277172E-9</v>
      </c>
      <c r="AF7535">
        <f t="shared" si="500"/>
        <v>5.7722273037484925E-6</v>
      </c>
      <c r="AG7535">
        <f t="shared" si="501"/>
        <v>6.96829940370792E-5</v>
      </c>
    </row>
    <row r="7536" spans="30:33" x14ac:dyDescent="0.2">
      <c r="AD7536">
        <f t="shared" si="499"/>
        <v>7534</v>
      </c>
      <c r="AE7536">
        <f t="shared" si="498"/>
        <v>9.2355636859975915E-9</v>
      </c>
      <c r="AF7536">
        <f t="shared" si="500"/>
        <v>5.7629917400624948E-6</v>
      </c>
      <c r="AG7536">
        <f t="shared" si="501"/>
        <v>6.9580736810305851E-5</v>
      </c>
    </row>
    <row r="7537" spans="30:33" x14ac:dyDescent="0.2">
      <c r="AD7537">
        <f t="shared" si="499"/>
        <v>7535</v>
      </c>
      <c r="AE7537">
        <f t="shared" si="498"/>
        <v>9.2207867840999957E-9</v>
      </c>
      <c r="AF7537">
        <f t="shared" si="500"/>
        <v>5.7537709532783942E-6</v>
      </c>
      <c r="AG7537">
        <f t="shared" si="501"/>
        <v>6.9478628418193474E-5</v>
      </c>
    </row>
    <row r="7538" spans="30:33" x14ac:dyDescent="0.2">
      <c r="AD7538">
        <f t="shared" si="499"/>
        <v>7536</v>
      </c>
      <c r="AE7538">
        <f t="shared" si="498"/>
        <v>9.2060335252454354E-9</v>
      </c>
      <c r="AF7538">
        <f t="shared" si="500"/>
        <v>5.7445649197531482E-6</v>
      </c>
      <c r="AG7538">
        <f t="shared" si="501"/>
        <v>6.9376668646249596E-5</v>
      </c>
    </row>
    <row r="7539" spans="30:33" x14ac:dyDescent="0.2">
      <c r="AD7539">
        <f t="shared" si="499"/>
        <v>7537</v>
      </c>
      <c r="AE7539">
        <f t="shared" si="498"/>
        <v>9.1913038716050405E-9</v>
      </c>
      <c r="AF7539">
        <f t="shared" si="500"/>
        <v>5.7353736158815426E-6</v>
      </c>
      <c r="AG7539">
        <f t="shared" si="501"/>
        <v>6.9274857280287192E-5</v>
      </c>
    </row>
    <row r="7540" spans="30:33" x14ac:dyDescent="0.2">
      <c r="AD7540">
        <f t="shared" si="499"/>
        <v>7538</v>
      </c>
      <c r="AE7540">
        <f t="shared" si="498"/>
        <v>9.1765977854104721E-9</v>
      </c>
      <c r="AF7540">
        <f t="shared" si="500"/>
        <v>5.7261970180961318E-6</v>
      </c>
      <c r="AG7540">
        <f t="shared" si="501"/>
        <v>6.9173194106424141E-5</v>
      </c>
    </row>
    <row r="7541" spans="30:33" x14ac:dyDescent="0.2">
      <c r="AD7541">
        <f t="shared" si="499"/>
        <v>7539</v>
      </c>
      <c r="AE7541">
        <f t="shared" si="498"/>
        <v>9.1619152289538152E-9</v>
      </c>
      <c r="AF7541">
        <f t="shared" si="500"/>
        <v>5.7170351028671781E-6</v>
      </c>
      <c r="AG7541">
        <f t="shared" si="501"/>
        <v>6.9071678911082819E-5</v>
      </c>
    </row>
    <row r="7542" spans="30:33" x14ac:dyDescent="0.2">
      <c r="AD7542">
        <f t="shared" si="499"/>
        <v>7540</v>
      </c>
      <c r="AE7542">
        <f t="shared" si="498"/>
        <v>9.1472561645874895E-9</v>
      </c>
      <c r="AF7542">
        <f t="shared" si="500"/>
        <v>5.7078878467025903E-6</v>
      </c>
      <c r="AG7542">
        <f t="shared" si="501"/>
        <v>6.8970311480989668E-5</v>
      </c>
    </row>
    <row r="7543" spans="30:33" x14ac:dyDescent="0.2">
      <c r="AD7543">
        <f t="shared" si="499"/>
        <v>7541</v>
      </c>
      <c r="AE7543">
        <f t="shared" si="498"/>
        <v>9.132620554724148E-9</v>
      </c>
      <c r="AF7543">
        <f t="shared" si="500"/>
        <v>5.6987552261478661E-6</v>
      </c>
      <c r="AG7543">
        <f t="shared" si="501"/>
        <v>6.8869091603174801E-5</v>
      </c>
    </row>
    <row r="7544" spans="30:33" x14ac:dyDescent="0.2">
      <c r="AD7544">
        <f t="shared" si="499"/>
        <v>7542</v>
      </c>
      <c r="AE7544">
        <f t="shared" si="498"/>
        <v>9.1180083618365901E-9</v>
      </c>
      <c r="AF7544">
        <f t="shared" si="500"/>
        <v>5.6896372177860291E-6</v>
      </c>
      <c r="AG7544">
        <f t="shared" si="501"/>
        <v>6.8768019064971569E-5</v>
      </c>
    </row>
    <row r="7545" spans="30:33" x14ac:dyDescent="0.2">
      <c r="AD7545">
        <f t="shared" si="499"/>
        <v>7543</v>
      </c>
      <c r="AE7545">
        <f t="shared" si="498"/>
        <v>9.10341954845765E-9</v>
      </c>
      <c r="AF7545">
        <f t="shared" si="500"/>
        <v>5.6805337982375716E-6</v>
      </c>
      <c r="AG7545">
        <f t="shared" si="501"/>
        <v>6.8667093654016059E-5</v>
      </c>
    </row>
    <row r="7546" spans="30:33" x14ac:dyDescent="0.2">
      <c r="AD7546">
        <f t="shared" si="499"/>
        <v>7544</v>
      </c>
      <c r="AE7546">
        <f t="shared" si="498"/>
        <v>9.0888540771801195E-9</v>
      </c>
      <c r="AF7546">
        <f t="shared" si="500"/>
        <v>5.6714449441603916E-6</v>
      </c>
      <c r="AG7546">
        <f t="shared" si="501"/>
        <v>6.8566315158246824E-5</v>
      </c>
    </row>
    <row r="7547" spans="30:33" x14ac:dyDescent="0.2">
      <c r="AD7547">
        <f t="shared" si="499"/>
        <v>7545</v>
      </c>
      <c r="AE7547">
        <f t="shared" si="498"/>
        <v>9.0743119106566299E-9</v>
      </c>
      <c r="AF7547">
        <f t="shared" si="500"/>
        <v>5.6623706322497345E-6</v>
      </c>
      <c r="AG7547">
        <f t="shared" si="501"/>
        <v>6.8465683365904272E-5</v>
      </c>
    </row>
    <row r="7548" spans="30:33" x14ac:dyDescent="0.2">
      <c r="AD7548">
        <f t="shared" si="499"/>
        <v>7546</v>
      </c>
      <c r="AE7548">
        <f t="shared" si="498"/>
        <v>9.0597930115995801E-9</v>
      </c>
      <c r="AF7548">
        <f t="shared" si="500"/>
        <v>5.6533108392381346E-6</v>
      </c>
      <c r="AG7548">
        <f t="shared" si="501"/>
        <v>6.8365198065530435E-5</v>
      </c>
    </row>
    <row r="7549" spans="30:33" x14ac:dyDescent="0.2">
      <c r="AD7549">
        <f t="shared" si="499"/>
        <v>7547</v>
      </c>
      <c r="AE7549">
        <f t="shared" si="498"/>
        <v>9.04529734278102E-9</v>
      </c>
      <c r="AF7549">
        <f t="shared" si="500"/>
        <v>5.6442655418953534E-6</v>
      </c>
      <c r="AG7549">
        <f t="shared" si="501"/>
        <v>6.8264859045968362E-5</v>
      </c>
    </row>
    <row r="7550" spans="30:33" x14ac:dyDescent="0.2">
      <c r="AD7550">
        <f t="shared" si="499"/>
        <v>7548</v>
      </c>
      <c r="AE7550">
        <f t="shared" si="498"/>
        <v>9.0308248670325698E-9</v>
      </c>
      <c r="AF7550">
        <f t="shared" si="500"/>
        <v>5.6352347170283209E-6</v>
      </c>
      <c r="AG7550">
        <f t="shared" si="501"/>
        <v>6.8164666096361831E-5</v>
      </c>
    </row>
    <row r="7551" spans="30:33" x14ac:dyDescent="0.2">
      <c r="AD7551">
        <f t="shared" si="499"/>
        <v>7549</v>
      </c>
      <c r="AE7551">
        <f t="shared" si="498"/>
        <v>9.0163755472453174E-9</v>
      </c>
      <c r="AF7551">
        <f t="shared" si="500"/>
        <v>5.6262183414810757E-6</v>
      </c>
      <c r="AG7551">
        <f t="shared" si="501"/>
        <v>6.8064619006154905E-5</v>
      </c>
    </row>
    <row r="7552" spans="30:33" x14ac:dyDescent="0.2">
      <c r="AD7552">
        <f t="shared" si="499"/>
        <v>7550</v>
      </c>
      <c r="AE7552">
        <f t="shared" si="498"/>
        <v>9.0019493463697257E-9</v>
      </c>
      <c r="AF7552">
        <f t="shared" si="500"/>
        <v>5.6172163921347057E-6</v>
      </c>
      <c r="AG7552">
        <f t="shared" si="501"/>
        <v>6.7964717565091427E-5</v>
      </c>
    </row>
    <row r="7553" spans="30:33" x14ac:dyDescent="0.2">
      <c r="AD7553">
        <f t="shared" si="499"/>
        <v>7551</v>
      </c>
      <c r="AE7553">
        <f t="shared" si="498"/>
        <v>8.9875462274155333E-9</v>
      </c>
      <c r="AF7553">
        <f t="shared" si="500"/>
        <v>5.6082288459072903E-6</v>
      </c>
      <c r="AG7553">
        <f t="shared" si="501"/>
        <v>6.7864961563214699E-5</v>
      </c>
    </row>
    <row r="7554" spans="30:33" x14ac:dyDescent="0.2">
      <c r="AD7554">
        <f t="shared" si="499"/>
        <v>7552</v>
      </c>
      <c r="AE7554">
        <f t="shared" si="498"/>
        <v>8.9731661534516687E-9</v>
      </c>
      <c r="AF7554">
        <f t="shared" si="500"/>
        <v>5.5992556797538387E-6</v>
      </c>
      <c r="AG7554">
        <f t="shared" si="501"/>
        <v>6.7765350790867002E-5</v>
      </c>
    </row>
    <row r="7555" spans="30:33" x14ac:dyDescent="0.2">
      <c r="AD7555">
        <f t="shared" si="499"/>
        <v>7553</v>
      </c>
      <c r="AE7555">
        <f t="shared" si="498"/>
        <v>8.9588090876061458E-9</v>
      </c>
      <c r="AF7555">
        <f t="shared" si="500"/>
        <v>5.5902968706662324E-6</v>
      </c>
      <c r="AG7555">
        <f t="shared" si="501"/>
        <v>6.7665885038689224E-5</v>
      </c>
    </row>
    <row r="7556" spans="30:33" x14ac:dyDescent="0.2">
      <c r="AD7556">
        <f t="shared" si="499"/>
        <v>7554</v>
      </c>
      <c r="AE7556">
        <f t="shared" si="498"/>
        <v>8.9444749930659763E-9</v>
      </c>
      <c r="AF7556">
        <f t="shared" si="500"/>
        <v>5.5813523956731666E-6</v>
      </c>
      <c r="AG7556">
        <f t="shared" si="501"/>
        <v>6.7566564097620391E-5</v>
      </c>
    </row>
    <row r="7557" spans="30:33" x14ac:dyDescent="0.2">
      <c r="AD7557">
        <f t="shared" si="499"/>
        <v>7555</v>
      </c>
      <c r="AE7557">
        <f t="shared" si="498"/>
        <v>8.9301638330770705E-9</v>
      </c>
      <c r="AF7557">
        <f t="shared" si="500"/>
        <v>5.572422231840089E-6</v>
      </c>
      <c r="AG7557">
        <f t="shared" si="501"/>
        <v>6.7467387758897267E-5</v>
      </c>
    </row>
    <row r="7558" spans="30:33" x14ac:dyDescent="0.2">
      <c r="AD7558">
        <f t="shared" si="499"/>
        <v>7556</v>
      </c>
      <c r="AE7558">
        <f t="shared" si="498"/>
        <v>8.9158755709441464E-9</v>
      </c>
      <c r="AF7558">
        <f t="shared" si="500"/>
        <v>5.5635063562691447E-6</v>
      </c>
      <c r="AG7558">
        <f t="shared" si="501"/>
        <v>6.7368355814053971E-5</v>
      </c>
    </row>
    <row r="7559" spans="30:33" x14ac:dyDescent="0.2">
      <c r="AD7559">
        <f t="shared" si="499"/>
        <v>7557</v>
      </c>
      <c r="AE7559">
        <f t="shared" si="498"/>
        <v>8.901610170030635E-9</v>
      </c>
      <c r="AF7559">
        <f t="shared" si="500"/>
        <v>5.5546047460991141E-6</v>
      </c>
      <c r="AG7559">
        <f t="shared" si="501"/>
        <v>6.7269468054921504E-5</v>
      </c>
    </row>
    <row r="7560" spans="30:33" x14ac:dyDescent="0.2">
      <c r="AD7560">
        <f t="shared" si="499"/>
        <v>7558</v>
      </c>
      <c r="AE7560">
        <f t="shared" si="498"/>
        <v>8.8873675937585866E-9</v>
      </c>
      <c r="AF7560">
        <f t="shared" si="500"/>
        <v>5.5457173785053554E-6</v>
      </c>
      <c r="AG7560">
        <f t="shared" si="501"/>
        <v>6.7170724273627396E-5</v>
      </c>
    </row>
    <row r="7561" spans="30:33" x14ac:dyDescent="0.2">
      <c r="AD7561">
        <f t="shared" si="499"/>
        <v>7559</v>
      </c>
      <c r="AE7561">
        <f t="shared" si="498"/>
        <v>8.8731478056085727E-9</v>
      </c>
      <c r="AF7561">
        <f t="shared" si="500"/>
        <v>5.5368442306997464E-6</v>
      </c>
      <c r="AG7561">
        <f t="shared" si="501"/>
        <v>6.7072124262595206E-5</v>
      </c>
    </row>
    <row r="7562" spans="30:33" x14ac:dyDescent="0.2">
      <c r="AD7562">
        <f t="shared" si="499"/>
        <v>7560</v>
      </c>
      <c r="AE7562">
        <f t="shared" si="498"/>
        <v>8.8589507691195984E-9</v>
      </c>
      <c r="AF7562">
        <f t="shared" si="500"/>
        <v>5.5279852799306265E-6</v>
      </c>
      <c r="AG7562">
        <f t="shared" si="501"/>
        <v>6.6973667814544167E-5</v>
      </c>
    </row>
    <row r="7563" spans="30:33" x14ac:dyDescent="0.2">
      <c r="AD7563">
        <f t="shared" si="499"/>
        <v>7561</v>
      </c>
      <c r="AE7563">
        <f t="shared" si="498"/>
        <v>8.8447764478890068E-9</v>
      </c>
      <c r="AF7563">
        <f t="shared" si="500"/>
        <v>5.5191405034827371E-6</v>
      </c>
      <c r="AG7563">
        <f t="shared" si="501"/>
        <v>6.6875354722488781E-5</v>
      </c>
    </row>
    <row r="7564" spans="30:33" x14ac:dyDescent="0.2">
      <c r="AD7564">
        <f t="shared" si="499"/>
        <v>7562</v>
      </c>
      <c r="AE7564">
        <f t="shared" si="498"/>
        <v>8.8306248055723826E-9</v>
      </c>
      <c r="AF7564">
        <f t="shared" si="500"/>
        <v>5.5103098786771648E-6</v>
      </c>
      <c r="AG7564">
        <f t="shared" si="501"/>
        <v>6.6777184779738359E-5</v>
      </c>
    </row>
    <row r="7565" spans="30:33" x14ac:dyDescent="0.2">
      <c r="AD7565">
        <f t="shared" si="499"/>
        <v>7563</v>
      </c>
      <c r="AE7565">
        <f t="shared" si="498"/>
        <v>8.8164958058834679E-9</v>
      </c>
      <c r="AF7565">
        <f t="shared" si="500"/>
        <v>5.5014933828712806E-6</v>
      </c>
      <c r="AG7565">
        <f t="shared" si="501"/>
        <v>6.6679157779896668E-5</v>
      </c>
    </row>
    <row r="7566" spans="30:33" x14ac:dyDescent="0.2">
      <c r="AD7566">
        <f t="shared" si="499"/>
        <v>7564</v>
      </c>
      <c r="AE7566">
        <f t="shared" si="498"/>
        <v>8.8023894125940532E-9</v>
      </c>
      <c r="AF7566">
        <f t="shared" si="500"/>
        <v>5.4926909934586868E-6</v>
      </c>
      <c r="AG7566">
        <f t="shared" si="501"/>
        <v>6.6581273516861414E-5</v>
      </c>
    </row>
    <row r="7567" spans="30:33" x14ac:dyDescent="0.2">
      <c r="AD7567">
        <f t="shared" si="499"/>
        <v>7565</v>
      </c>
      <c r="AE7567">
        <f t="shared" si="498"/>
        <v>8.7883055895339026E-9</v>
      </c>
      <c r="AF7567">
        <f t="shared" si="500"/>
        <v>5.4839026878691526E-6</v>
      </c>
      <c r="AG7567">
        <f t="shared" si="501"/>
        <v>6.6483531784823974E-5</v>
      </c>
    </row>
    <row r="7568" spans="30:33" x14ac:dyDescent="0.2">
      <c r="AD7568">
        <f t="shared" si="499"/>
        <v>7566</v>
      </c>
      <c r="AE7568">
        <f t="shared" si="498"/>
        <v>8.7742443005906481E-9</v>
      </c>
      <c r="AF7568">
        <f t="shared" si="500"/>
        <v>5.4751284435685618E-6</v>
      </c>
      <c r="AG7568">
        <f t="shared" si="501"/>
        <v>6.6385932378268839E-5</v>
      </c>
    </row>
    <row r="7569" spans="30:33" x14ac:dyDescent="0.2">
      <c r="AD7569">
        <f t="shared" si="499"/>
        <v>7567</v>
      </c>
      <c r="AE7569">
        <f t="shared" si="498"/>
        <v>8.7602055097097021E-9</v>
      </c>
      <c r="AF7569">
        <f t="shared" si="500"/>
        <v>5.4663682380588519E-6</v>
      </c>
      <c r="AG7569">
        <f t="shared" si="501"/>
        <v>6.6288475091973316E-5</v>
      </c>
    </row>
    <row r="7570" spans="30:33" x14ac:dyDescent="0.2">
      <c r="AD7570">
        <f t="shared" si="499"/>
        <v>7568</v>
      </c>
      <c r="AE7570">
        <f t="shared" si="498"/>
        <v>8.7461891808941678E-9</v>
      </c>
      <c r="AF7570">
        <f t="shared" si="500"/>
        <v>5.4576220488779577E-6</v>
      </c>
      <c r="AG7570">
        <f t="shared" si="501"/>
        <v>6.6191159721007067E-5</v>
      </c>
    </row>
    <row r="7571" spans="30:33" x14ac:dyDescent="0.2">
      <c r="AD7571">
        <f t="shared" si="499"/>
        <v>7569</v>
      </c>
      <c r="AE7571">
        <f t="shared" ref="AE7571:AE7634" si="502">AF7570*$AE$3</f>
        <v>8.7321952782047366E-9</v>
      </c>
      <c r="AF7571">
        <f t="shared" si="500"/>
        <v>5.4488898535997527E-6</v>
      </c>
      <c r="AG7571">
        <f t="shared" si="501"/>
        <v>6.6093986060731649E-5</v>
      </c>
    </row>
    <row r="7572" spans="30:33" x14ac:dyDescent="0.2">
      <c r="AD7572">
        <f t="shared" si="499"/>
        <v>7570</v>
      </c>
      <c r="AE7572">
        <f t="shared" si="502"/>
        <v>8.7182237657596089E-9</v>
      </c>
      <c r="AF7572">
        <f t="shared" si="500"/>
        <v>5.4401716298339932E-6</v>
      </c>
      <c r="AG7572">
        <f t="shared" si="501"/>
        <v>6.5996953906800239E-5</v>
      </c>
    </row>
    <row r="7573" spans="30:33" x14ac:dyDescent="0.2">
      <c r="AD7573">
        <f t="shared" si="499"/>
        <v>7571</v>
      </c>
      <c r="AE7573">
        <f t="shared" si="502"/>
        <v>8.7042746077343931E-9</v>
      </c>
      <c r="AF7573">
        <f t="shared" si="500"/>
        <v>5.4314673552262584E-6</v>
      </c>
      <c r="AG7573">
        <f t="shared" si="501"/>
        <v>6.5900063055157086E-5</v>
      </c>
    </row>
    <row r="7574" spans="30:33" x14ac:dyDescent="0.2">
      <c r="AD7574">
        <f t="shared" si="499"/>
        <v>7572</v>
      </c>
      <c r="AE7574">
        <f t="shared" si="502"/>
        <v>8.6903477683620179E-9</v>
      </c>
      <c r="AF7574">
        <f t="shared" si="500"/>
        <v>5.422777007457896E-6</v>
      </c>
      <c r="AG7574">
        <f t="shared" si="501"/>
        <v>6.5803313302037193E-5</v>
      </c>
    </row>
    <row r="7575" spans="30:33" x14ac:dyDescent="0.2">
      <c r="AD7575">
        <f t="shared" si="499"/>
        <v>7573</v>
      </c>
      <c r="AE7575">
        <f t="shared" si="502"/>
        <v>8.6764432119326379E-9</v>
      </c>
      <c r="AF7575">
        <f t="shared" si="500"/>
        <v>5.4141005642459634E-6</v>
      </c>
      <c r="AG7575">
        <f t="shared" si="501"/>
        <v>6.5706704443965872E-5</v>
      </c>
    </row>
    <row r="7576" spans="30:33" x14ac:dyDescent="0.2">
      <c r="AD7576">
        <f t="shared" si="499"/>
        <v>7574</v>
      </c>
      <c r="AE7576">
        <f t="shared" si="502"/>
        <v>8.6625609027935446E-9</v>
      </c>
      <c r="AF7576">
        <f t="shared" si="500"/>
        <v>5.4054380033431693E-6</v>
      </c>
      <c r="AG7576">
        <f t="shared" si="501"/>
        <v>6.5610236277758308E-5</v>
      </c>
    </row>
    <row r="7577" spans="30:33" x14ac:dyDescent="0.2">
      <c r="AD7577">
        <f t="shared" si="499"/>
        <v>7575</v>
      </c>
      <c r="AE7577">
        <f t="shared" si="502"/>
        <v>8.6487008053490751E-9</v>
      </c>
      <c r="AF7577">
        <f t="shared" si="500"/>
        <v>5.3967893025378203E-6</v>
      </c>
      <c r="AG7577">
        <f t="shared" si="501"/>
        <v>6.5513908600519239E-5</v>
      </c>
    </row>
    <row r="7578" spans="30:33" x14ac:dyDescent="0.2">
      <c r="AD7578">
        <f t="shared" si="499"/>
        <v>7576</v>
      </c>
      <c r="AE7578">
        <f t="shared" si="502"/>
        <v>8.634862884060516E-9</v>
      </c>
      <c r="AF7578">
        <f t="shared" si="500"/>
        <v>5.3881544396537594E-6</v>
      </c>
      <c r="AG7578">
        <f t="shared" si="501"/>
        <v>6.5417721209642463E-5</v>
      </c>
    </row>
    <row r="7579" spans="30:33" x14ac:dyDescent="0.2">
      <c r="AD7579">
        <f t="shared" si="499"/>
        <v>7577</v>
      </c>
      <c r="AE7579">
        <f t="shared" si="502"/>
        <v>8.6210471034460196E-9</v>
      </c>
      <c r="AF7579">
        <f t="shared" si="500"/>
        <v>5.379533392550313E-6</v>
      </c>
      <c r="AG7579">
        <f t="shared" si="501"/>
        <v>6.5321673902810488E-5</v>
      </c>
    </row>
    <row r="7580" spans="30:33" x14ac:dyDescent="0.2">
      <c r="AD7580">
        <f t="shared" si="499"/>
        <v>7578</v>
      </c>
      <c r="AE7580">
        <f t="shared" si="502"/>
        <v>8.607253428080504E-9</v>
      </c>
      <c r="AF7580">
        <f t="shared" si="500"/>
        <v>5.3709261391222325E-6</v>
      </c>
      <c r="AG7580">
        <f t="shared" si="501"/>
        <v>6.5225766477994057E-5</v>
      </c>
    </row>
    <row r="7581" spans="30:33" x14ac:dyDescent="0.2">
      <c r="AD7581">
        <f t="shared" si="499"/>
        <v>7579</v>
      </c>
      <c r="AE7581">
        <f t="shared" si="502"/>
        <v>8.5934818225955759E-9</v>
      </c>
      <c r="AF7581">
        <f t="shared" si="500"/>
        <v>5.3623326572996367E-6</v>
      </c>
      <c r="AG7581">
        <f t="shared" si="501"/>
        <v>6.5129998733451876E-5</v>
      </c>
    </row>
    <row r="7582" spans="30:33" x14ac:dyDescent="0.2">
      <c r="AD7582">
        <f t="shared" si="499"/>
        <v>7580</v>
      </c>
      <c r="AE7582">
        <f t="shared" si="502"/>
        <v>8.5797322516794227E-9</v>
      </c>
      <c r="AF7582">
        <f t="shared" si="500"/>
        <v>5.353752925047957E-6</v>
      </c>
      <c r="AG7582">
        <f t="shared" si="501"/>
        <v>6.5034370467730021E-5</v>
      </c>
    </row>
    <row r="7583" spans="30:33" x14ac:dyDescent="0.2">
      <c r="AD7583">
        <f t="shared" si="499"/>
        <v>7581</v>
      </c>
      <c r="AE7583">
        <f t="shared" si="502"/>
        <v>8.5660046800767348E-9</v>
      </c>
      <c r="AF7583">
        <f t="shared" si="500"/>
        <v>5.34518692036788E-6</v>
      </c>
      <c r="AG7583">
        <f t="shared" si="501"/>
        <v>6.4938881479661731E-5</v>
      </c>
    </row>
    <row r="7584" spans="30:33" x14ac:dyDescent="0.2">
      <c r="AD7584">
        <f t="shared" si="499"/>
        <v>7582</v>
      </c>
      <c r="AE7584">
        <f t="shared" si="502"/>
        <v>8.5522990725886114E-9</v>
      </c>
      <c r="AF7584">
        <f t="shared" si="500"/>
        <v>5.3366346212952909E-6</v>
      </c>
      <c r="AG7584">
        <f t="shared" si="501"/>
        <v>6.4843531568366854E-5</v>
      </c>
    </row>
    <row r="7585" spans="30:33" x14ac:dyDescent="0.2">
      <c r="AD7585">
        <f t="shared" si="499"/>
        <v>7583</v>
      </c>
      <c r="AE7585">
        <f t="shared" si="502"/>
        <v>8.5386153940724694E-9</v>
      </c>
      <c r="AF7585">
        <f t="shared" si="500"/>
        <v>5.3280960059012182E-6</v>
      </c>
      <c r="AG7585">
        <f t="shared" si="501"/>
        <v>6.4748320533251536E-5</v>
      </c>
    </row>
    <row r="7586" spans="30:33" x14ac:dyDescent="0.2">
      <c r="AD7586">
        <f t="shared" si="499"/>
        <v>7584</v>
      </c>
      <c r="AE7586">
        <f t="shared" si="502"/>
        <v>8.5249536094419527E-9</v>
      </c>
      <c r="AF7586">
        <f t="shared" si="500"/>
        <v>5.319571052291776E-6</v>
      </c>
      <c r="AG7586">
        <f t="shared" si="501"/>
        <v>6.4653248174007772E-5</v>
      </c>
    </row>
    <row r="7587" spans="30:33" x14ac:dyDescent="0.2">
      <c r="AD7587">
        <f t="shared" ref="AD7587:AD7650" si="503">AD7586+1</f>
        <v>7585</v>
      </c>
      <c r="AE7587">
        <f t="shared" si="502"/>
        <v>8.5113136836668456E-9</v>
      </c>
      <c r="AF7587">
        <f t="shared" ref="AF7587:AF7650" si="504">AF7586*$AF$3</f>
        <v>5.3110597386081088E-6</v>
      </c>
      <c r="AG7587">
        <f t="shared" ref="AG7587:AG7650" si="505">AD7587*AE7587</f>
        <v>6.4558314290613026E-5</v>
      </c>
    </row>
    <row r="7588" spans="30:33" x14ac:dyDescent="0.2">
      <c r="AD7588">
        <f t="shared" si="503"/>
        <v>7586</v>
      </c>
      <c r="AE7588">
        <f t="shared" si="502"/>
        <v>8.4976955817729776E-9</v>
      </c>
      <c r="AF7588">
        <f t="shared" si="504"/>
        <v>5.3025620430263354E-6</v>
      </c>
      <c r="AG7588">
        <f t="shared" si="505"/>
        <v>6.4463518683329803E-5</v>
      </c>
    </row>
    <row r="7589" spans="30:33" x14ac:dyDescent="0.2">
      <c r="AD7589">
        <f t="shared" si="503"/>
        <v>7587</v>
      </c>
      <c r="AE7589">
        <f t="shared" si="502"/>
        <v>8.4840992688421398E-9</v>
      </c>
      <c r="AF7589">
        <f t="shared" si="504"/>
        <v>5.2940779437574931E-6</v>
      </c>
      <c r="AG7589">
        <f t="shared" si="505"/>
        <v>6.4368861152705315E-5</v>
      </c>
    </row>
    <row r="7590" spans="30:33" x14ac:dyDescent="0.2">
      <c r="AD7590">
        <f t="shared" si="503"/>
        <v>7588</v>
      </c>
      <c r="AE7590">
        <f t="shared" si="502"/>
        <v>8.4705247100119932E-9</v>
      </c>
      <c r="AF7590">
        <f t="shared" si="504"/>
        <v>5.285607419047481E-6</v>
      </c>
      <c r="AG7590">
        <f t="shared" si="505"/>
        <v>6.4274341499571001E-5</v>
      </c>
    </row>
    <row r="7591" spans="30:33" x14ac:dyDescent="0.2">
      <c r="AD7591">
        <f t="shared" si="503"/>
        <v>7589</v>
      </c>
      <c r="AE7591">
        <f t="shared" si="502"/>
        <v>8.4569718704759736E-9</v>
      </c>
      <c r="AF7591">
        <f t="shared" si="504"/>
        <v>5.2771504471770049E-6</v>
      </c>
      <c r="AG7591">
        <f t="shared" si="505"/>
        <v>6.4179959525042168E-5</v>
      </c>
    </row>
    <row r="7592" spans="30:33" x14ac:dyDescent="0.2">
      <c r="AD7592">
        <f t="shared" si="503"/>
        <v>7590</v>
      </c>
      <c r="AE7592">
        <f t="shared" si="502"/>
        <v>8.4434407154832111E-9</v>
      </c>
      <c r="AF7592">
        <f t="shared" si="504"/>
        <v>5.2687070064615214E-6</v>
      </c>
      <c r="AG7592">
        <f t="shared" si="505"/>
        <v>6.4085715030517577E-5</v>
      </c>
    </row>
    <row r="7593" spans="30:33" x14ac:dyDescent="0.2">
      <c r="AD7593">
        <f t="shared" si="503"/>
        <v>7591</v>
      </c>
      <c r="AE7593">
        <f t="shared" si="502"/>
        <v>8.4299312103384388E-9</v>
      </c>
      <c r="AF7593">
        <f t="shared" si="504"/>
        <v>5.2602770752511828E-6</v>
      </c>
      <c r="AG7593">
        <f t="shared" si="505"/>
        <v>6.3991607817679086E-5</v>
      </c>
    </row>
    <row r="7594" spans="30:33" x14ac:dyDescent="0.2">
      <c r="AD7594">
        <f t="shared" si="503"/>
        <v>7592</v>
      </c>
      <c r="AE7594">
        <f t="shared" si="502"/>
        <v>8.4164433204018967E-9</v>
      </c>
      <c r="AF7594">
        <f t="shared" si="504"/>
        <v>5.2518606319307804E-6</v>
      </c>
      <c r="AG7594">
        <f t="shared" si="505"/>
        <v>6.3897637688491206E-5</v>
      </c>
    </row>
    <row r="7595" spans="30:33" x14ac:dyDescent="0.2">
      <c r="AD7595">
        <f t="shared" si="503"/>
        <v>7593</v>
      </c>
      <c r="AE7595">
        <f t="shared" si="502"/>
        <v>8.4029770110892529E-9</v>
      </c>
      <c r="AF7595">
        <f t="shared" si="504"/>
        <v>5.2434576549196912E-6</v>
      </c>
      <c r="AG7595">
        <f t="shared" si="505"/>
        <v>6.3803804445200691E-5</v>
      </c>
    </row>
    <row r="7596" spans="30:33" x14ac:dyDescent="0.2">
      <c r="AD7596">
        <f t="shared" si="503"/>
        <v>7594</v>
      </c>
      <c r="AE7596">
        <f t="shared" si="502"/>
        <v>8.3895322478715104E-9</v>
      </c>
      <c r="AF7596">
        <f t="shared" si="504"/>
        <v>5.2350681226718194E-6</v>
      </c>
      <c r="AG7596">
        <f t="shared" si="505"/>
        <v>6.3710107890336244E-5</v>
      </c>
    </row>
    <row r="7597" spans="30:33" x14ac:dyDescent="0.2">
      <c r="AD7597">
        <f t="shared" si="503"/>
        <v>7595</v>
      </c>
      <c r="AE7597">
        <f t="shared" si="502"/>
        <v>8.3761089962749146E-9</v>
      </c>
      <c r="AF7597">
        <f t="shared" si="504"/>
        <v>5.2266920136755444E-6</v>
      </c>
      <c r="AG7597">
        <f t="shared" si="505"/>
        <v>6.361654782670797E-5</v>
      </c>
    </row>
    <row r="7598" spans="30:33" x14ac:dyDescent="0.2">
      <c r="AD7598">
        <f t="shared" si="503"/>
        <v>7596</v>
      </c>
      <c r="AE7598">
        <f t="shared" si="502"/>
        <v>8.3627072218808755E-9</v>
      </c>
      <c r="AF7598">
        <f t="shared" si="504"/>
        <v>5.2183293064536631E-6</v>
      </c>
      <c r="AG7598">
        <f t="shared" si="505"/>
        <v>6.3523124057407137E-5</v>
      </c>
    </row>
    <row r="7599" spans="30:33" x14ac:dyDescent="0.2">
      <c r="AD7599">
        <f t="shared" si="503"/>
        <v>7597</v>
      </c>
      <c r="AE7599">
        <f t="shared" si="502"/>
        <v>8.3493268903258655E-9</v>
      </c>
      <c r="AF7599">
        <f t="shared" si="504"/>
        <v>5.2099799795633366E-6</v>
      </c>
      <c r="AG7599">
        <f t="shared" si="505"/>
        <v>6.3429836385805603E-5</v>
      </c>
    </row>
    <row r="7600" spans="30:33" x14ac:dyDescent="0.2">
      <c r="AD7600">
        <f t="shared" si="503"/>
        <v>7598</v>
      </c>
      <c r="AE7600">
        <f t="shared" si="502"/>
        <v>8.3359679673013427E-9</v>
      </c>
      <c r="AF7600">
        <f t="shared" si="504"/>
        <v>5.201644011596035E-6</v>
      </c>
      <c r="AG7600">
        <f t="shared" si="505"/>
        <v>6.3336684615555603E-5</v>
      </c>
    </row>
    <row r="7601" spans="30:33" x14ac:dyDescent="0.2">
      <c r="AD7601">
        <f t="shared" si="503"/>
        <v>7599</v>
      </c>
      <c r="AE7601">
        <f t="shared" si="502"/>
        <v>8.3226304185536603E-9</v>
      </c>
      <c r="AF7601">
        <f t="shared" si="504"/>
        <v>5.1933213811774808E-6</v>
      </c>
      <c r="AG7601">
        <f t="shared" si="505"/>
        <v>6.3243668550589269E-5</v>
      </c>
    </row>
    <row r="7602" spans="30:33" x14ac:dyDescent="0.2">
      <c r="AD7602">
        <f t="shared" si="503"/>
        <v>7600</v>
      </c>
      <c r="AE7602">
        <f t="shared" si="502"/>
        <v>8.3093142098839723E-9</v>
      </c>
      <c r="AF7602">
        <f t="shared" si="504"/>
        <v>5.1850120669675969E-6</v>
      </c>
      <c r="AG7602">
        <f t="shared" si="505"/>
        <v>6.3150787995118189E-5</v>
      </c>
    </row>
    <row r="7603" spans="30:33" x14ac:dyDescent="0.2">
      <c r="AD7603">
        <f t="shared" si="503"/>
        <v>7601</v>
      </c>
      <c r="AE7603">
        <f t="shared" si="502"/>
        <v>8.2960193071481589E-9</v>
      </c>
      <c r="AF7603">
        <f t="shared" si="504"/>
        <v>5.1767160476604487E-6</v>
      </c>
      <c r="AG7603">
        <f t="shared" si="505"/>
        <v>6.3058042753633158E-5</v>
      </c>
    </row>
    <row r="7604" spans="30:33" x14ac:dyDescent="0.2">
      <c r="AD7604">
        <f t="shared" si="503"/>
        <v>7602</v>
      </c>
      <c r="AE7604">
        <f t="shared" si="502"/>
        <v>8.2827456762567223E-9</v>
      </c>
      <c r="AF7604">
        <f t="shared" si="504"/>
        <v>5.1684333019841921E-6</v>
      </c>
      <c r="AG7604">
        <f t="shared" si="505"/>
        <v>6.29654326309036E-5</v>
      </c>
    </row>
    <row r="7605" spans="30:33" x14ac:dyDescent="0.2">
      <c r="AD7605">
        <f t="shared" si="503"/>
        <v>7603</v>
      </c>
      <c r="AE7605">
        <f t="shared" si="502"/>
        <v>8.2694932831747108E-9</v>
      </c>
      <c r="AF7605">
        <f t="shared" si="504"/>
        <v>5.1601638087010173E-6</v>
      </c>
      <c r="AG7605">
        <f t="shared" si="505"/>
        <v>6.2872957431977332E-5</v>
      </c>
    </row>
    <row r="7606" spans="30:33" x14ac:dyDescent="0.2">
      <c r="AD7606">
        <f t="shared" si="503"/>
        <v>7604</v>
      </c>
      <c r="AE7606">
        <f t="shared" si="502"/>
        <v>8.2562620939216308E-9</v>
      </c>
      <c r="AF7606">
        <f t="shared" si="504"/>
        <v>5.1519075466070954E-6</v>
      </c>
      <c r="AG7606">
        <f t="shared" si="505"/>
        <v>6.278061696218008E-5</v>
      </c>
    </row>
    <row r="7607" spans="30:33" x14ac:dyDescent="0.2">
      <c r="AD7607">
        <f t="shared" si="503"/>
        <v>7605</v>
      </c>
      <c r="AE7607">
        <f t="shared" si="502"/>
        <v>8.2430520745713561E-9</v>
      </c>
      <c r="AF7607">
        <f t="shared" si="504"/>
        <v>5.1436644945325243E-6</v>
      </c>
      <c r="AG7607">
        <f t="shared" si="505"/>
        <v>6.2688411027115169E-5</v>
      </c>
    </row>
    <row r="7608" spans="30:33" x14ac:dyDescent="0.2">
      <c r="AD7608">
        <f t="shared" si="503"/>
        <v>7606</v>
      </c>
      <c r="AE7608">
        <f t="shared" si="502"/>
        <v>8.2298631912520432E-9</v>
      </c>
      <c r="AF7608">
        <f t="shared" si="504"/>
        <v>5.1354346313412721E-6</v>
      </c>
      <c r="AG7608">
        <f t="shared" si="505"/>
        <v>6.2596339432663043E-5</v>
      </c>
    </row>
    <row r="7609" spans="30:33" x14ac:dyDescent="0.2">
      <c r="AD7609">
        <f t="shared" si="503"/>
        <v>7607</v>
      </c>
      <c r="AE7609">
        <f t="shared" si="502"/>
        <v>8.2166954101460391E-9</v>
      </c>
      <c r="AF7609">
        <f t="shared" si="504"/>
        <v>5.1272179359311257E-6</v>
      </c>
      <c r="AG7609">
        <f t="shared" si="505"/>
        <v>6.2504401984980916E-5</v>
      </c>
    </row>
    <row r="7610" spans="30:33" x14ac:dyDescent="0.2">
      <c r="AD7610">
        <f t="shared" si="503"/>
        <v>7608</v>
      </c>
      <c r="AE7610">
        <f t="shared" si="502"/>
        <v>8.2035486974898049E-9</v>
      </c>
      <c r="AF7610">
        <f t="shared" si="504"/>
        <v>5.1190143872336356E-6</v>
      </c>
      <c r="AG7610">
        <f t="shared" si="505"/>
        <v>6.2412598490502435E-5</v>
      </c>
    </row>
    <row r="7611" spans="30:33" x14ac:dyDescent="0.2">
      <c r="AD7611">
        <f t="shared" si="503"/>
        <v>7609</v>
      </c>
      <c r="AE7611">
        <f t="shared" si="502"/>
        <v>8.1904230195738214E-9</v>
      </c>
      <c r="AF7611">
        <f t="shared" si="504"/>
        <v>5.1108239642140617E-6</v>
      </c>
      <c r="AG7611">
        <f t="shared" si="505"/>
        <v>6.2320928755937201E-5</v>
      </c>
    </row>
    <row r="7612" spans="30:33" x14ac:dyDescent="0.2">
      <c r="AD7612">
        <f t="shared" si="503"/>
        <v>7610</v>
      </c>
      <c r="AE7612">
        <f t="shared" si="502"/>
        <v>8.1773183427425017E-9</v>
      </c>
      <c r="AF7612">
        <f t="shared" si="504"/>
        <v>5.1026466458713188E-6</v>
      </c>
      <c r="AG7612">
        <f t="shared" si="505"/>
        <v>6.2229392588270435E-5</v>
      </c>
    </row>
    <row r="7613" spans="30:33" x14ac:dyDescent="0.2">
      <c r="AD7613">
        <f t="shared" si="503"/>
        <v>7611</v>
      </c>
      <c r="AE7613">
        <f t="shared" si="502"/>
        <v>8.1642346333941133E-9</v>
      </c>
      <c r="AF7613">
        <f t="shared" si="504"/>
        <v>5.0944824112379247E-6</v>
      </c>
      <c r="AG7613">
        <f t="shared" si="505"/>
        <v>6.2137989794762595E-5</v>
      </c>
    </row>
    <row r="7614" spans="30:33" x14ac:dyDescent="0.2">
      <c r="AD7614">
        <f t="shared" si="503"/>
        <v>7612</v>
      </c>
      <c r="AE7614">
        <f t="shared" si="502"/>
        <v>8.1511718579806839E-9</v>
      </c>
      <c r="AF7614">
        <f t="shared" si="504"/>
        <v>5.0863312393799437E-6</v>
      </c>
      <c r="AG7614">
        <f t="shared" si="505"/>
        <v>6.2046720182948971E-5</v>
      </c>
    </row>
    <row r="7615" spans="30:33" x14ac:dyDescent="0.2">
      <c r="AD7615">
        <f t="shared" si="503"/>
        <v>7613</v>
      </c>
      <c r="AE7615">
        <f t="shared" si="502"/>
        <v>8.1381299830079135E-9</v>
      </c>
      <c r="AF7615">
        <f t="shared" si="504"/>
        <v>5.0781931093969351E-6</v>
      </c>
      <c r="AG7615">
        <f t="shared" si="505"/>
        <v>6.195558356063925E-5</v>
      </c>
    </row>
    <row r="7616" spans="30:33" x14ac:dyDescent="0.2">
      <c r="AD7616">
        <f t="shared" si="503"/>
        <v>7614</v>
      </c>
      <c r="AE7616">
        <f t="shared" si="502"/>
        <v>8.1251089750351001E-9</v>
      </c>
      <c r="AF7616">
        <f t="shared" si="504"/>
        <v>5.0700680004218994E-6</v>
      </c>
      <c r="AG7616">
        <f t="shared" si="505"/>
        <v>6.1864579735917247E-5</v>
      </c>
    </row>
    <row r="7617" spans="30:33" x14ac:dyDescent="0.2">
      <c r="AD7617">
        <f t="shared" si="503"/>
        <v>7615</v>
      </c>
      <c r="AE7617">
        <f t="shared" si="502"/>
        <v>8.1121088006750423E-9</v>
      </c>
      <c r="AF7617">
        <f t="shared" si="504"/>
        <v>5.0619558916212243E-6</v>
      </c>
      <c r="AG7617">
        <f t="shared" si="505"/>
        <v>6.1773708517140445E-5</v>
      </c>
    </row>
    <row r="7618" spans="30:33" x14ac:dyDescent="0.2">
      <c r="AD7618">
        <f t="shared" si="503"/>
        <v>7616</v>
      </c>
      <c r="AE7618">
        <f t="shared" si="502"/>
        <v>8.0991294265939627E-9</v>
      </c>
      <c r="AF7618">
        <f t="shared" si="504"/>
        <v>5.05385676219463E-6</v>
      </c>
      <c r="AG7618">
        <f t="shared" si="505"/>
        <v>6.1682969712939623E-5</v>
      </c>
    </row>
    <row r="7619" spans="30:33" x14ac:dyDescent="0.2">
      <c r="AD7619">
        <f t="shared" si="503"/>
        <v>7617</v>
      </c>
      <c r="AE7619">
        <f t="shared" si="502"/>
        <v>8.0861708195114125E-9</v>
      </c>
      <c r="AF7619">
        <f t="shared" si="504"/>
        <v>5.0457705913751185E-6</v>
      </c>
      <c r="AG7619">
        <f t="shared" si="505"/>
        <v>6.159236313221843E-5</v>
      </c>
    </row>
    <row r="7620" spans="30:33" x14ac:dyDescent="0.2">
      <c r="AD7620">
        <f t="shared" si="503"/>
        <v>7618</v>
      </c>
      <c r="AE7620">
        <f t="shared" si="502"/>
        <v>8.0732329462001932E-9</v>
      </c>
      <c r="AF7620">
        <f t="shared" si="504"/>
        <v>5.037697358428918E-6</v>
      </c>
      <c r="AG7620">
        <f t="shared" si="505"/>
        <v>6.1501888584153069E-5</v>
      </c>
    </row>
    <row r="7621" spans="30:33" x14ac:dyDescent="0.2">
      <c r="AD7621">
        <f t="shared" si="503"/>
        <v>7619</v>
      </c>
      <c r="AE7621">
        <f t="shared" si="502"/>
        <v>8.0603157734862727E-9</v>
      </c>
      <c r="AF7621">
        <f t="shared" si="504"/>
        <v>5.0296370426554311E-6</v>
      </c>
      <c r="AG7621">
        <f t="shared" si="505"/>
        <v>6.1411545878191918E-5</v>
      </c>
    </row>
    <row r="7622" spans="30:33" x14ac:dyDescent="0.2">
      <c r="AD7622">
        <f t="shared" si="503"/>
        <v>7620</v>
      </c>
      <c r="AE7622">
        <f t="shared" si="502"/>
        <v>8.0474192682486942E-9</v>
      </c>
      <c r="AF7622">
        <f t="shared" si="504"/>
        <v>5.0215896233871818E-6</v>
      </c>
      <c r="AG7622">
        <f t="shared" si="505"/>
        <v>6.1321334824055056E-5</v>
      </c>
    </row>
    <row r="7623" spans="30:33" x14ac:dyDescent="0.2">
      <c r="AD7623">
        <f t="shared" si="503"/>
        <v>7621</v>
      </c>
      <c r="AE7623">
        <f t="shared" si="502"/>
        <v>8.0345433974194948E-9</v>
      </c>
      <c r="AF7623">
        <f t="shared" si="504"/>
        <v>5.0135550799897622E-6</v>
      </c>
      <c r="AG7623">
        <f t="shared" si="505"/>
        <v>6.1231255231733965E-5</v>
      </c>
    </row>
    <row r="7624" spans="30:33" x14ac:dyDescent="0.2">
      <c r="AD7624">
        <f t="shared" si="503"/>
        <v>7622</v>
      </c>
      <c r="AE7624">
        <f t="shared" si="502"/>
        <v>8.0216881279836232E-9</v>
      </c>
      <c r="AF7624">
        <f t="shared" si="504"/>
        <v>5.0055333918617784E-6</v>
      </c>
      <c r="AG7624">
        <f t="shared" si="505"/>
        <v>6.1141306911491179E-5</v>
      </c>
    </row>
    <row r="7625" spans="30:33" x14ac:dyDescent="0.2">
      <c r="AD7625">
        <f t="shared" si="503"/>
        <v>7623</v>
      </c>
      <c r="AE7625">
        <f t="shared" si="502"/>
        <v>8.0088534269788484E-9</v>
      </c>
      <c r="AF7625">
        <f t="shared" si="504"/>
        <v>4.9975245384347997E-6</v>
      </c>
      <c r="AG7625">
        <f t="shared" si="505"/>
        <v>6.1051489673859765E-5</v>
      </c>
    </row>
    <row r="7626" spans="30:33" x14ac:dyDescent="0.2">
      <c r="AD7626">
        <f t="shared" si="503"/>
        <v>7624</v>
      </c>
      <c r="AE7626">
        <f t="shared" si="502"/>
        <v>7.9960392614956824E-9</v>
      </c>
      <c r="AF7626">
        <f t="shared" si="504"/>
        <v>4.9895284991733033E-6</v>
      </c>
      <c r="AG7626">
        <f t="shared" si="505"/>
        <v>6.0961803329643083E-5</v>
      </c>
    </row>
    <row r="7627" spans="30:33" x14ac:dyDescent="0.2">
      <c r="AD7627">
        <f t="shared" si="503"/>
        <v>7625</v>
      </c>
      <c r="AE7627">
        <f t="shared" si="502"/>
        <v>7.9832455986772885E-9</v>
      </c>
      <c r="AF7627">
        <f t="shared" si="504"/>
        <v>4.9815452535746257E-6</v>
      </c>
      <c r="AG7627">
        <f t="shared" si="505"/>
        <v>6.0872247689914324E-5</v>
      </c>
    </row>
    <row r="7628" spans="30:33" x14ac:dyDescent="0.2">
      <c r="AD7628">
        <f t="shared" si="503"/>
        <v>7626</v>
      </c>
      <c r="AE7628">
        <f t="shared" si="502"/>
        <v>7.9704724057194043E-9</v>
      </c>
      <c r="AF7628">
        <f t="shared" si="504"/>
        <v>4.973574781168906E-6</v>
      </c>
      <c r="AG7628">
        <f t="shared" si="505"/>
        <v>6.0782822566016178E-5</v>
      </c>
    </row>
    <row r="7629" spans="30:33" x14ac:dyDescent="0.2">
      <c r="AD7629">
        <f t="shared" si="503"/>
        <v>7627</v>
      </c>
      <c r="AE7629">
        <f t="shared" si="502"/>
        <v>7.9577196498702534E-9</v>
      </c>
      <c r="AF7629">
        <f t="shared" si="504"/>
        <v>4.9656170615190358E-6</v>
      </c>
      <c r="AG7629">
        <f t="shared" si="505"/>
        <v>6.0693527769560425E-5</v>
      </c>
    </row>
    <row r="7630" spans="30:33" x14ac:dyDescent="0.2">
      <c r="AD7630">
        <f t="shared" si="503"/>
        <v>7628</v>
      </c>
      <c r="AE7630">
        <f t="shared" si="502"/>
        <v>7.9449872984304614E-9</v>
      </c>
      <c r="AF7630">
        <f t="shared" si="504"/>
        <v>4.9576720742206048E-6</v>
      </c>
      <c r="AG7630">
        <f t="shared" si="505"/>
        <v>6.0604363112427561E-5</v>
      </c>
    </row>
    <row r="7631" spans="30:33" x14ac:dyDescent="0.2">
      <c r="AD7631">
        <f t="shared" si="503"/>
        <v>7629</v>
      </c>
      <c r="AE7631">
        <f t="shared" si="502"/>
        <v>7.9322753187529715E-9</v>
      </c>
      <c r="AF7631">
        <f t="shared" si="504"/>
        <v>4.9497397989018512E-6</v>
      </c>
      <c r="AG7631">
        <f t="shared" si="505"/>
        <v>6.0515328406766421E-5</v>
      </c>
    </row>
    <row r="7632" spans="30:33" x14ac:dyDescent="0.2">
      <c r="AD7632">
        <f t="shared" si="503"/>
        <v>7630</v>
      </c>
      <c r="AE7632">
        <f t="shared" si="502"/>
        <v>7.9195836782429649E-9</v>
      </c>
      <c r="AF7632">
        <f t="shared" si="504"/>
        <v>4.9418202152236082E-6</v>
      </c>
      <c r="AG7632">
        <f t="shared" si="505"/>
        <v>6.0426423464993825E-5</v>
      </c>
    </row>
    <row r="7633" spans="30:33" x14ac:dyDescent="0.2">
      <c r="AD7633">
        <f t="shared" si="503"/>
        <v>7631</v>
      </c>
      <c r="AE7633">
        <f t="shared" si="502"/>
        <v>7.9069123443577765E-9</v>
      </c>
      <c r="AF7633">
        <f t="shared" si="504"/>
        <v>4.9339133028792503E-6</v>
      </c>
      <c r="AG7633">
        <f t="shared" si="505"/>
        <v>6.0337648099794191E-5</v>
      </c>
    </row>
    <row r="7634" spans="30:33" x14ac:dyDescent="0.2">
      <c r="AD7634">
        <f t="shared" si="503"/>
        <v>7632</v>
      </c>
      <c r="AE7634">
        <f t="shared" si="502"/>
        <v>7.8942612846068041E-9</v>
      </c>
      <c r="AF7634">
        <f t="shared" si="504"/>
        <v>4.9260190415946433E-6</v>
      </c>
      <c r="AG7634">
        <f t="shared" si="505"/>
        <v>6.024900212411913E-5</v>
      </c>
    </row>
    <row r="7635" spans="30:33" x14ac:dyDescent="0.2">
      <c r="AD7635">
        <f t="shared" si="503"/>
        <v>7633</v>
      </c>
      <c r="AE7635">
        <f t="shared" ref="AE7635:AE7698" si="506">AF7634*$AE$3</f>
        <v>7.8816304665514336E-9</v>
      </c>
      <c r="AF7635">
        <f t="shared" si="504"/>
        <v>4.9181374111280915E-6</v>
      </c>
      <c r="AG7635">
        <f t="shared" si="505"/>
        <v>6.016048535118709E-5</v>
      </c>
    </row>
    <row r="7636" spans="30:33" x14ac:dyDescent="0.2">
      <c r="AD7636">
        <f t="shared" si="503"/>
        <v>7634</v>
      </c>
      <c r="AE7636">
        <f t="shared" si="506"/>
        <v>7.8690198578049501E-9</v>
      </c>
      <c r="AF7636">
        <f t="shared" si="504"/>
        <v>4.9102683912702861E-6</v>
      </c>
      <c r="AG7636">
        <f t="shared" si="505"/>
        <v>6.0072097594482988E-5</v>
      </c>
    </row>
    <row r="7637" spans="30:33" x14ac:dyDescent="0.2">
      <c r="AD7637">
        <f t="shared" si="503"/>
        <v>7635</v>
      </c>
      <c r="AE7637">
        <f t="shared" si="506"/>
        <v>7.8564294260324614E-9</v>
      </c>
      <c r="AF7637">
        <f t="shared" si="504"/>
        <v>4.9024119618442533E-6</v>
      </c>
      <c r="AG7637">
        <f t="shared" si="505"/>
        <v>5.9983838667757845E-5</v>
      </c>
    </row>
    <row r="7638" spans="30:33" x14ac:dyDescent="0.2">
      <c r="AD7638">
        <f t="shared" si="503"/>
        <v>7636</v>
      </c>
      <c r="AE7638">
        <f t="shared" si="506"/>
        <v>7.8438591389508088E-9</v>
      </c>
      <c r="AF7638">
        <f t="shared" si="504"/>
        <v>4.8945681027053025E-6</v>
      </c>
      <c r="AG7638">
        <f t="shared" si="505"/>
        <v>5.9895708385028379E-5</v>
      </c>
    </row>
    <row r="7639" spans="30:33" x14ac:dyDescent="0.2">
      <c r="AD7639">
        <f t="shared" si="503"/>
        <v>7637</v>
      </c>
      <c r="AE7639">
        <f t="shared" si="506"/>
        <v>7.8313089643284879E-9</v>
      </c>
      <c r="AF7639">
        <f t="shared" si="504"/>
        <v>4.8867367937409735E-6</v>
      </c>
      <c r="AG7639">
        <f t="shared" si="505"/>
        <v>5.980770656057666E-5</v>
      </c>
    </row>
    <row r="7640" spans="30:33" x14ac:dyDescent="0.2">
      <c r="AD7640">
        <f t="shared" si="503"/>
        <v>7638</v>
      </c>
      <c r="AE7640">
        <f t="shared" si="506"/>
        <v>7.8187788699855606E-9</v>
      </c>
      <c r="AF7640">
        <f t="shared" si="504"/>
        <v>4.8789180148709874E-6</v>
      </c>
      <c r="AG7640">
        <f t="shared" si="505"/>
        <v>5.971983300894971E-5</v>
      </c>
    </row>
    <row r="7641" spans="30:33" x14ac:dyDescent="0.2">
      <c r="AD7641">
        <f t="shared" si="503"/>
        <v>7639</v>
      </c>
      <c r="AE7641">
        <f t="shared" si="506"/>
        <v>7.8062688237935825E-9</v>
      </c>
      <c r="AF7641">
        <f t="shared" si="504"/>
        <v>4.8711117460471932E-6</v>
      </c>
      <c r="AG7641">
        <f t="shared" si="505"/>
        <v>5.9632087544959178E-5</v>
      </c>
    </row>
    <row r="7642" spans="30:33" x14ac:dyDescent="0.2">
      <c r="AD7642">
        <f t="shared" si="503"/>
        <v>7640</v>
      </c>
      <c r="AE7642">
        <f t="shared" si="506"/>
        <v>7.7937787936755118E-9</v>
      </c>
      <c r="AF7642">
        <f t="shared" si="504"/>
        <v>4.8633179672535171E-6</v>
      </c>
      <c r="AG7642">
        <f t="shared" si="505"/>
        <v>5.9544469983680911E-5</v>
      </c>
    </row>
    <row r="7643" spans="30:33" x14ac:dyDescent="0.2">
      <c r="AD7643">
        <f t="shared" si="503"/>
        <v>7641</v>
      </c>
      <c r="AE7643">
        <f t="shared" si="506"/>
        <v>7.7813087476056317E-9</v>
      </c>
      <c r="AF7643">
        <f t="shared" si="504"/>
        <v>4.8555366585059109E-6</v>
      </c>
      <c r="AG7643">
        <f t="shared" si="505"/>
        <v>5.9456980140454633E-5</v>
      </c>
    </row>
    <row r="7644" spans="30:33" x14ac:dyDescent="0.2">
      <c r="AD7644">
        <f t="shared" si="503"/>
        <v>7642</v>
      </c>
      <c r="AE7644">
        <f t="shared" si="506"/>
        <v>7.7688586536094609E-9</v>
      </c>
      <c r="AF7644">
        <f t="shared" si="504"/>
        <v>4.8477677998523008E-6</v>
      </c>
      <c r="AG7644">
        <f t="shared" si="505"/>
        <v>5.93696178308835E-5</v>
      </c>
    </row>
    <row r="7645" spans="30:33" x14ac:dyDescent="0.2">
      <c r="AD7645">
        <f t="shared" si="503"/>
        <v>7643</v>
      </c>
      <c r="AE7645">
        <f t="shared" si="506"/>
        <v>7.7564284797636841E-9</v>
      </c>
      <c r="AF7645">
        <f t="shared" si="504"/>
        <v>4.840011371372537E-6</v>
      </c>
      <c r="AG7645">
        <f t="shared" si="505"/>
        <v>5.9282382870833839E-5</v>
      </c>
    </row>
    <row r="7646" spans="30:33" x14ac:dyDescent="0.2">
      <c r="AD7646">
        <f t="shared" si="503"/>
        <v>7644</v>
      </c>
      <c r="AE7646">
        <f t="shared" si="506"/>
        <v>7.744018194196063E-9</v>
      </c>
      <c r="AF7646">
        <f t="shared" si="504"/>
        <v>4.832267353178341E-6</v>
      </c>
      <c r="AG7646">
        <f t="shared" si="505"/>
        <v>5.9195275076434705E-5</v>
      </c>
    </row>
    <row r="7647" spans="30:33" x14ac:dyDescent="0.2">
      <c r="AD7647">
        <f t="shared" si="503"/>
        <v>7645</v>
      </c>
      <c r="AE7647">
        <f t="shared" si="506"/>
        <v>7.7316277650853497E-9</v>
      </c>
      <c r="AF7647">
        <f t="shared" si="504"/>
        <v>4.8245357254132555E-6</v>
      </c>
      <c r="AG7647">
        <f t="shared" si="505"/>
        <v>5.9108294264077498E-5</v>
      </c>
    </row>
    <row r="7648" spans="30:33" x14ac:dyDescent="0.2">
      <c r="AD7648">
        <f t="shared" si="503"/>
        <v>7646</v>
      </c>
      <c r="AE7648">
        <f t="shared" si="506"/>
        <v>7.7192571606612129E-9</v>
      </c>
      <c r="AF7648">
        <f t="shared" si="504"/>
        <v>4.8168164682525939E-6</v>
      </c>
      <c r="AG7648">
        <f t="shared" si="505"/>
        <v>5.9021440250415635E-5</v>
      </c>
    </row>
    <row r="7649" spans="30:33" x14ac:dyDescent="0.2">
      <c r="AD7649">
        <f t="shared" si="503"/>
        <v>7647</v>
      </c>
      <c r="AE7649">
        <f t="shared" si="506"/>
        <v>7.7069063492041545E-9</v>
      </c>
      <c r="AF7649">
        <f t="shared" si="504"/>
        <v>4.80910956190339E-6</v>
      </c>
      <c r="AG7649">
        <f t="shared" si="505"/>
        <v>5.8934712852364169E-5</v>
      </c>
    </row>
    <row r="7650" spans="30:33" x14ac:dyDescent="0.2">
      <c r="AD7650">
        <f t="shared" si="503"/>
        <v>7648</v>
      </c>
      <c r="AE7650">
        <f t="shared" si="506"/>
        <v>7.6945752990454276E-9</v>
      </c>
      <c r="AF7650">
        <f t="shared" si="504"/>
        <v>4.8014149866043447E-6</v>
      </c>
      <c r="AG7650">
        <f t="shared" si="505"/>
        <v>5.8848111887099428E-5</v>
      </c>
    </row>
    <row r="7651" spans="30:33" x14ac:dyDescent="0.2">
      <c r="AD7651">
        <f t="shared" ref="AD7651:AD7714" si="507">AD7650+1</f>
        <v>7649</v>
      </c>
      <c r="AE7651">
        <f t="shared" si="506"/>
        <v>7.6822639785669549E-9</v>
      </c>
      <c r="AF7651">
        <f t="shared" ref="AF7651:AF7714" si="508">AF7650*$AF$3</f>
        <v>4.7937327226257772E-6</v>
      </c>
      <c r="AG7651">
        <f t="shared" ref="AG7651:AG7714" si="509">AD7651*AE7651</f>
        <v>5.8761637172058641E-5</v>
      </c>
    </row>
    <row r="7652" spans="30:33" x14ac:dyDescent="0.2">
      <c r="AD7652">
        <f t="shared" si="507"/>
        <v>7650</v>
      </c>
      <c r="AE7652">
        <f t="shared" si="506"/>
        <v>7.6699723562012478E-9</v>
      </c>
      <c r="AF7652">
        <f t="shared" si="508"/>
        <v>4.7860627502695754E-6</v>
      </c>
      <c r="AG7652">
        <f t="shared" si="509"/>
        <v>5.8675288524939546E-5</v>
      </c>
    </row>
    <row r="7653" spans="30:33" x14ac:dyDescent="0.2">
      <c r="AD7653">
        <f t="shared" si="507"/>
        <v>7651</v>
      </c>
      <c r="AE7653">
        <f t="shared" si="506"/>
        <v>7.6577004004313237E-9</v>
      </c>
      <c r="AF7653">
        <f t="shared" si="508"/>
        <v>4.7784050498691437E-6</v>
      </c>
      <c r="AG7653">
        <f t="shared" si="509"/>
        <v>5.8589065763700059E-5</v>
      </c>
    </row>
    <row r="7654" spans="30:33" x14ac:dyDescent="0.2">
      <c r="AD7654">
        <f t="shared" si="507"/>
        <v>7652</v>
      </c>
      <c r="AE7654">
        <f t="shared" si="506"/>
        <v>7.6454480797906332E-9</v>
      </c>
      <c r="AF7654">
        <f t="shared" si="508"/>
        <v>4.770759601789353E-6</v>
      </c>
      <c r="AG7654">
        <f t="shared" si="509"/>
        <v>5.8502968706557925E-5</v>
      </c>
    </row>
    <row r="7655" spans="30:33" x14ac:dyDescent="0.2">
      <c r="AD7655">
        <f t="shared" si="507"/>
        <v>7653</v>
      </c>
      <c r="AE7655">
        <f t="shared" si="506"/>
        <v>7.6332153628629675E-9</v>
      </c>
      <c r="AF7655">
        <f t="shared" si="508"/>
        <v>4.7631263864264895E-6</v>
      </c>
      <c r="AG7655">
        <f t="shared" si="509"/>
        <v>5.8416997171990289E-5</v>
      </c>
    </row>
    <row r="7656" spans="30:33" x14ac:dyDescent="0.2">
      <c r="AD7656">
        <f t="shared" si="507"/>
        <v>7654</v>
      </c>
      <c r="AE7656">
        <f t="shared" si="506"/>
        <v>7.6210022182823872E-9</v>
      </c>
      <c r="AF7656">
        <f t="shared" si="508"/>
        <v>4.7555053842082071E-6</v>
      </c>
      <c r="AG7656">
        <f t="shared" si="509"/>
        <v>5.8331150978733389E-5</v>
      </c>
    </row>
    <row r="7657" spans="30:33" x14ac:dyDescent="0.2">
      <c r="AD7657">
        <f t="shared" si="507"/>
        <v>7655</v>
      </c>
      <c r="AE7657">
        <f t="shared" si="506"/>
        <v>7.6088086147331346E-9</v>
      </c>
      <c r="AF7657">
        <f t="shared" si="508"/>
        <v>4.7478965755934735E-6</v>
      </c>
      <c r="AG7657">
        <f t="shared" si="509"/>
        <v>5.8245429945782145E-5</v>
      </c>
    </row>
    <row r="7658" spans="30:33" x14ac:dyDescent="0.2">
      <c r="AD7658">
        <f t="shared" si="507"/>
        <v>7656</v>
      </c>
      <c r="AE7658">
        <f t="shared" si="506"/>
        <v>7.5966345209495611E-9</v>
      </c>
      <c r="AF7658">
        <f t="shared" si="508"/>
        <v>4.7402999410725237E-6</v>
      </c>
      <c r="AG7658">
        <f t="shared" si="509"/>
        <v>5.8159833892389842E-5</v>
      </c>
    </row>
    <row r="7659" spans="30:33" x14ac:dyDescent="0.2">
      <c r="AD7659">
        <f t="shared" si="507"/>
        <v>7657</v>
      </c>
      <c r="AE7659">
        <f t="shared" si="506"/>
        <v>7.5844799057160408E-9</v>
      </c>
      <c r="AF7659">
        <f t="shared" si="508"/>
        <v>4.7327154611668076E-6</v>
      </c>
      <c r="AG7659">
        <f t="shared" si="509"/>
        <v>5.8074362638067727E-5</v>
      </c>
    </row>
    <row r="7660" spans="30:33" x14ac:dyDescent="0.2">
      <c r="AD7660">
        <f t="shared" si="507"/>
        <v>7658</v>
      </c>
      <c r="AE7660">
        <f t="shared" si="506"/>
        <v>7.5723447378668964E-9</v>
      </c>
      <c r="AF7660">
        <f t="shared" si="508"/>
        <v>4.7251431164289409E-6</v>
      </c>
      <c r="AG7660">
        <f t="shared" si="509"/>
        <v>5.7989016002584691E-5</v>
      </c>
    </row>
    <row r="7661" spans="30:33" x14ac:dyDescent="0.2">
      <c r="AD7661">
        <f t="shared" si="507"/>
        <v>7659</v>
      </c>
      <c r="AE7661">
        <f t="shared" si="506"/>
        <v>7.560228986286308E-9</v>
      </c>
      <c r="AF7661">
        <f t="shared" si="508"/>
        <v>4.7175828874426541E-6</v>
      </c>
      <c r="AG7661">
        <f t="shared" si="509"/>
        <v>5.7903793805966832E-5</v>
      </c>
    </row>
    <row r="7662" spans="30:33" x14ac:dyDescent="0.2">
      <c r="AD7662">
        <f t="shared" si="507"/>
        <v>7660</v>
      </c>
      <c r="AE7662">
        <f t="shared" si="506"/>
        <v>7.5481326199082505E-9</v>
      </c>
      <c r="AF7662">
        <f t="shared" si="508"/>
        <v>4.7100347548227454E-6</v>
      </c>
      <c r="AG7662">
        <f t="shared" si="509"/>
        <v>5.7818695868497198E-5</v>
      </c>
    </row>
    <row r="7663" spans="30:33" x14ac:dyDescent="0.2">
      <c r="AD7663">
        <f t="shared" si="507"/>
        <v>7661</v>
      </c>
      <c r="AE7663">
        <f t="shared" si="506"/>
        <v>7.5360556077163957E-9</v>
      </c>
      <c r="AF7663">
        <f t="shared" si="508"/>
        <v>4.7024986992150285E-6</v>
      </c>
      <c r="AG7663">
        <f t="shared" si="509"/>
        <v>5.7733722010715305E-5</v>
      </c>
    </row>
    <row r="7664" spans="30:33" x14ac:dyDescent="0.2">
      <c r="AD7664">
        <f t="shared" si="507"/>
        <v>7662</v>
      </c>
      <c r="AE7664">
        <f t="shared" si="506"/>
        <v>7.5239979187440494E-9</v>
      </c>
      <c r="AF7664">
        <f t="shared" si="508"/>
        <v>4.694974701296284E-6</v>
      </c>
      <c r="AG7664">
        <f t="shared" si="509"/>
        <v>5.7648872053416906E-5</v>
      </c>
    </row>
    <row r="7665" spans="30:33" x14ac:dyDescent="0.2">
      <c r="AD7665">
        <f t="shared" si="507"/>
        <v>7663</v>
      </c>
      <c r="AE7665">
        <f t="shared" si="506"/>
        <v>7.5119595220740575E-9</v>
      </c>
      <c r="AF7665">
        <f t="shared" si="508"/>
        <v>4.68746274177421E-6</v>
      </c>
      <c r="AG7665">
        <f t="shared" si="509"/>
        <v>5.7564145817653504E-5</v>
      </c>
    </row>
    <row r="7666" spans="30:33" x14ac:dyDescent="0.2">
      <c r="AD7666">
        <f t="shared" si="507"/>
        <v>7664</v>
      </c>
      <c r="AE7666">
        <f t="shared" si="506"/>
        <v>7.4999403868387394E-9</v>
      </c>
      <c r="AF7666">
        <f t="shared" si="508"/>
        <v>4.6799628013873712E-6</v>
      </c>
      <c r="AG7666">
        <f t="shared" si="509"/>
        <v>5.7479543124732102E-5</v>
      </c>
    </row>
    <row r="7667" spans="30:33" x14ac:dyDescent="0.2">
      <c r="AD7667">
        <f t="shared" si="507"/>
        <v>7665</v>
      </c>
      <c r="AE7667">
        <f t="shared" si="506"/>
        <v>7.4879404822197972E-9</v>
      </c>
      <c r="AF7667">
        <f t="shared" si="508"/>
        <v>4.6724748609051509E-6</v>
      </c>
      <c r="AG7667">
        <f t="shared" si="509"/>
        <v>5.7395063796214746E-5</v>
      </c>
    </row>
    <row r="7668" spans="30:33" x14ac:dyDescent="0.2">
      <c r="AD7668">
        <f t="shared" si="507"/>
        <v>7666</v>
      </c>
      <c r="AE7668">
        <f t="shared" si="506"/>
        <v>7.4759597774482447E-9</v>
      </c>
      <c r="AF7668">
        <f t="shared" si="508"/>
        <v>4.6649989011277024E-6</v>
      </c>
      <c r="AG7668">
        <f t="shared" si="509"/>
        <v>5.7310707653918244E-5</v>
      </c>
    </row>
    <row r="7669" spans="30:33" x14ac:dyDescent="0.2">
      <c r="AD7669">
        <f t="shared" si="507"/>
        <v>7667</v>
      </c>
      <c r="AE7669">
        <f t="shared" si="506"/>
        <v>7.4639982418043277E-9</v>
      </c>
      <c r="AF7669">
        <f t="shared" si="508"/>
        <v>4.6575349028858978E-6</v>
      </c>
      <c r="AG7669">
        <f t="shared" si="509"/>
        <v>5.7226474519913784E-5</v>
      </c>
    </row>
    <row r="7670" spans="30:33" x14ac:dyDescent="0.2">
      <c r="AD7670">
        <f t="shared" si="507"/>
        <v>7668</v>
      </c>
      <c r="AE7670">
        <f t="shared" si="506"/>
        <v>7.4520558446174397E-9</v>
      </c>
      <c r="AF7670">
        <f t="shared" si="508"/>
        <v>4.65008284704128E-6</v>
      </c>
      <c r="AG7670">
        <f t="shared" si="509"/>
        <v>5.7142364216526529E-5</v>
      </c>
    </row>
    <row r="7671" spans="30:33" x14ac:dyDescent="0.2">
      <c r="AD7671">
        <f t="shared" si="507"/>
        <v>7669</v>
      </c>
      <c r="AE7671">
        <f t="shared" si="506"/>
        <v>7.4401325552660518E-9</v>
      </c>
      <c r="AF7671">
        <f t="shared" si="508"/>
        <v>4.6426427144860139E-6</v>
      </c>
      <c r="AG7671">
        <f t="shared" si="509"/>
        <v>5.7058376566335353E-5</v>
      </c>
    </row>
    <row r="7672" spans="30:33" x14ac:dyDescent="0.2">
      <c r="AD7672">
        <f t="shared" si="507"/>
        <v>7670</v>
      </c>
      <c r="AE7672">
        <f t="shared" si="506"/>
        <v>7.4282283431776256E-9</v>
      </c>
      <c r="AF7672">
        <f t="shared" si="508"/>
        <v>4.6352144861428364E-6</v>
      </c>
      <c r="AG7672">
        <f t="shared" si="509"/>
        <v>5.697451139217239E-5</v>
      </c>
    </row>
    <row r="7673" spans="30:33" x14ac:dyDescent="0.2">
      <c r="AD7673">
        <f t="shared" si="507"/>
        <v>7671</v>
      </c>
      <c r="AE7673">
        <f t="shared" si="506"/>
        <v>7.4163431778285414E-9</v>
      </c>
      <c r="AF7673">
        <f t="shared" si="508"/>
        <v>4.6277981429650079E-6</v>
      </c>
      <c r="AG7673">
        <f t="shared" si="509"/>
        <v>5.6890768517122742E-5</v>
      </c>
    </row>
    <row r="7674" spans="30:33" x14ac:dyDescent="0.2">
      <c r="AD7674">
        <f t="shared" si="507"/>
        <v>7672</v>
      </c>
      <c r="AE7674">
        <f t="shared" si="506"/>
        <v>7.4044770287440163E-9</v>
      </c>
      <c r="AF7674">
        <f t="shared" si="508"/>
        <v>4.6203936659362637E-6</v>
      </c>
      <c r="AG7674">
        <f t="shared" si="509"/>
        <v>5.6807147764524094E-5</v>
      </c>
    </row>
    <row r="7675" spans="30:33" x14ac:dyDescent="0.2">
      <c r="AD7675">
        <f t="shared" si="507"/>
        <v>7673</v>
      </c>
      <c r="AE7675">
        <f t="shared" si="506"/>
        <v>7.3926298654980252E-9</v>
      </c>
      <c r="AF7675">
        <f t="shared" si="508"/>
        <v>4.6130010360707659E-6</v>
      </c>
      <c r="AG7675">
        <f t="shared" si="509"/>
        <v>5.672364895796635E-5</v>
      </c>
    </row>
    <row r="7676" spans="30:33" x14ac:dyDescent="0.2">
      <c r="AD7676">
        <f t="shared" si="507"/>
        <v>7674</v>
      </c>
      <c r="AE7676">
        <f t="shared" si="506"/>
        <v>7.3808016577132289E-9</v>
      </c>
      <c r="AF7676">
        <f t="shared" si="508"/>
        <v>4.6056202344130521E-6</v>
      </c>
      <c r="AG7676">
        <f t="shared" si="509"/>
        <v>5.6640271921291317E-5</v>
      </c>
    </row>
    <row r="7677" spans="30:33" x14ac:dyDescent="0.2">
      <c r="AD7677">
        <f t="shared" si="507"/>
        <v>7675</v>
      </c>
      <c r="AE7677">
        <f t="shared" si="506"/>
        <v>7.3689923750608864E-9</v>
      </c>
      <c r="AF7677">
        <f t="shared" si="508"/>
        <v>4.5982512420379907E-6</v>
      </c>
      <c r="AG7677">
        <f t="shared" si="509"/>
        <v>5.6557016478592302E-5</v>
      </c>
    </row>
    <row r="7678" spans="30:33" x14ac:dyDescent="0.2">
      <c r="AD7678">
        <f t="shared" si="507"/>
        <v>7676</v>
      </c>
      <c r="AE7678">
        <f t="shared" si="506"/>
        <v>7.3572019872607883E-9</v>
      </c>
      <c r="AF7678">
        <f t="shared" si="508"/>
        <v>4.5908940400507296E-6</v>
      </c>
      <c r="AG7678">
        <f t="shared" si="509"/>
        <v>5.6473882454213814E-5</v>
      </c>
    </row>
    <row r="7679" spans="30:33" x14ac:dyDescent="0.2">
      <c r="AD7679">
        <f t="shared" si="507"/>
        <v>7677</v>
      </c>
      <c r="AE7679">
        <f t="shared" si="506"/>
        <v>7.3454304640811705E-9</v>
      </c>
      <c r="AF7679">
        <f t="shared" si="508"/>
        <v>4.5835486095866481E-6</v>
      </c>
      <c r="AG7679">
        <f t="shared" si="509"/>
        <v>5.6390869672751145E-5</v>
      </c>
    </row>
    <row r="7680" spans="30:33" x14ac:dyDescent="0.2">
      <c r="AD7680">
        <f t="shared" si="507"/>
        <v>7678</v>
      </c>
      <c r="AE7680">
        <f t="shared" si="506"/>
        <v>7.3336777753386403E-9</v>
      </c>
      <c r="AF7680">
        <f t="shared" si="508"/>
        <v>4.5762149318113089E-6</v>
      </c>
      <c r="AG7680">
        <f t="shared" si="509"/>
        <v>5.630797795905008E-5</v>
      </c>
    </row>
    <row r="7681" spans="30:33" x14ac:dyDescent="0.2">
      <c r="AD7681">
        <f t="shared" si="507"/>
        <v>7679</v>
      </c>
      <c r="AE7681">
        <f t="shared" si="506"/>
        <v>7.3219438908980979E-9</v>
      </c>
      <c r="AF7681">
        <f t="shared" si="508"/>
        <v>4.5688929879204102E-6</v>
      </c>
      <c r="AG7681">
        <f t="shared" si="509"/>
        <v>5.6225207138206494E-5</v>
      </c>
    </row>
    <row r="7682" spans="30:33" x14ac:dyDescent="0.2">
      <c r="AD7682">
        <f t="shared" si="507"/>
        <v>7680</v>
      </c>
      <c r="AE7682">
        <f t="shared" si="506"/>
        <v>7.3102287806726594E-9</v>
      </c>
      <c r="AF7682">
        <f t="shared" si="508"/>
        <v>4.561582759139737E-6</v>
      </c>
      <c r="AG7682">
        <f t="shared" si="509"/>
        <v>5.6142557035566022E-5</v>
      </c>
    </row>
    <row r="7683" spans="30:33" x14ac:dyDescent="0.2">
      <c r="AD7683">
        <f t="shared" si="507"/>
        <v>7681</v>
      </c>
      <c r="AE7683">
        <f t="shared" si="506"/>
        <v>7.2985324146235825E-9</v>
      </c>
      <c r="AF7683">
        <f t="shared" si="508"/>
        <v>4.5542842267251135E-6</v>
      </c>
      <c r="AG7683">
        <f t="shared" si="509"/>
        <v>5.6060027476723738E-5</v>
      </c>
    </row>
    <row r="7684" spans="30:33" x14ac:dyDescent="0.2">
      <c r="AD7684">
        <f t="shared" si="507"/>
        <v>7682</v>
      </c>
      <c r="AE7684">
        <f t="shared" si="506"/>
        <v>7.2868547627601851E-9</v>
      </c>
      <c r="AF7684">
        <f t="shared" si="508"/>
        <v>4.5469973719623528E-6</v>
      </c>
      <c r="AG7684">
        <f t="shared" si="509"/>
        <v>5.5977618287523742E-5</v>
      </c>
    </row>
    <row r="7685" spans="30:33" x14ac:dyDescent="0.2">
      <c r="AD7685">
        <f t="shared" si="507"/>
        <v>7683</v>
      </c>
      <c r="AE7685">
        <f t="shared" si="506"/>
        <v>7.2751957951397681E-9</v>
      </c>
      <c r="AF7685">
        <f t="shared" si="508"/>
        <v>4.5397221761672127E-6</v>
      </c>
      <c r="AG7685">
        <f t="shared" si="509"/>
        <v>5.5895329294058837E-5</v>
      </c>
    </row>
    <row r="7686" spans="30:33" x14ac:dyDescent="0.2">
      <c r="AD7686">
        <f t="shared" si="507"/>
        <v>7684</v>
      </c>
      <c r="AE7686">
        <f t="shared" si="506"/>
        <v>7.2635554818675437E-9</v>
      </c>
      <c r="AF7686">
        <f t="shared" si="508"/>
        <v>4.532458620685345E-6</v>
      </c>
      <c r="AG7686">
        <f t="shared" si="509"/>
        <v>5.5813160322670208E-5</v>
      </c>
    </row>
    <row r="7687" spans="30:33" x14ac:dyDescent="0.2">
      <c r="AD7687">
        <f t="shared" si="507"/>
        <v>7685</v>
      </c>
      <c r="AE7687">
        <f t="shared" si="506"/>
        <v>7.2519337930965555E-9</v>
      </c>
      <c r="AF7687">
        <f t="shared" si="508"/>
        <v>4.5252066868922486E-6</v>
      </c>
      <c r="AG7687">
        <f t="shared" si="509"/>
        <v>5.5731111199947029E-5</v>
      </c>
    </row>
    <row r="7688" spans="30:33" x14ac:dyDescent="0.2">
      <c r="AD7688">
        <f t="shared" si="507"/>
        <v>7686</v>
      </c>
      <c r="AE7688">
        <f t="shared" si="506"/>
        <v>7.2403306990276014E-9</v>
      </c>
      <c r="AF7688">
        <f t="shared" si="508"/>
        <v>4.517966356193221E-6</v>
      </c>
      <c r="AG7688">
        <f t="shared" si="509"/>
        <v>5.5649181752726146E-5</v>
      </c>
    </row>
    <row r="7689" spans="30:33" x14ac:dyDescent="0.2">
      <c r="AD7689">
        <f t="shared" si="507"/>
        <v>7687</v>
      </c>
      <c r="AE7689">
        <f t="shared" si="506"/>
        <v>7.2287461699091569E-9</v>
      </c>
      <c r="AF7689">
        <f t="shared" si="508"/>
        <v>4.5107376100233117E-6</v>
      </c>
      <c r="AG7689">
        <f t="shared" si="509"/>
        <v>5.5567371808091692E-5</v>
      </c>
    </row>
    <row r="7690" spans="30:33" x14ac:dyDescent="0.2">
      <c r="AD7690">
        <f t="shared" si="507"/>
        <v>7688</v>
      </c>
      <c r="AE7690">
        <f t="shared" si="506"/>
        <v>7.217180176037302E-9</v>
      </c>
      <c r="AF7690">
        <f t="shared" si="508"/>
        <v>4.503520429847274E-6</v>
      </c>
      <c r="AG7690">
        <f t="shared" si="509"/>
        <v>5.548568119337478E-5</v>
      </c>
    </row>
    <row r="7691" spans="30:33" x14ac:dyDescent="0.2">
      <c r="AD7691">
        <f t="shared" si="507"/>
        <v>7689</v>
      </c>
      <c r="AE7691">
        <f t="shared" si="506"/>
        <v>7.2056326877556413E-9</v>
      </c>
      <c r="AF7691">
        <f t="shared" si="508"/>
        <v>4.4963147971595182E-6</v>
      </c>
      <c r="AG7691">
        <f t="shared" si="509"/>
        <v>5.5404109736153128E-5</v>
      </c>
    </row>
    <row r="7692" spans="30:33" x14ac:dyDescent="0.2">
      <c r="AD7692">
        <f t="shared" si="507"/>
        <v>7690</v>
      </c>
      <c r="AE7692">
        <f t="shared" si="506"/>
        <v>7.1941036754552324E-9</v>
      </c>
      <c r="AF7692">
        <f t="shared" si="508"/>
        <v>4.4891206934840627E-6</v>
      </c>
      <c r="AG7692">
        <f t="shared" si="509"/>
        <v>5.5322657264250739E-5</v>
      </c>
    </row>
    <row r="7693" spans="30:33" x14ac:dyDescent="0.2">
      <c r="AD7693">
        <f t="shared" si="507"/>
        <v>7691</v>
      </c>
      <c r="AE7693">
        <f t="shared" si="506"/>
        <v>7.1825931095745038E-9</v>
      </c>
      <c r="AF7693">
        <f t="shared" si="508"/>
        <v>4.4819381003744876E-6</v>
      </c>
      <c r="AG7693">
        <f t="shared" si="509"/>
        <v>5.5241323605737512E-5</v>
      </c>
    </row>
    <row r="7694" spans="30:33" x14ac:dyDescent="0.2">
      <c r="AD7694">
        <f t="shared" si="507"/>
        <v>7692</v>
      </c>
      <c r="AE7694">
        <f t="shared" si="506"/>
        <v>7.1711009605991831E-9</v>
      </c>
      <c r="AF7694">
        <f t="shared" si="508"/>
        <v>4.4747669994138884E-6</v>
      </c>
      <c r="AG7694">
        <f t="shared" si="509"/>
        <v>5.5160108588928919E-5</v>
      </c>
    </row>
    <row r="7695" spans="30:33" x14ac:dyDescent="0.2">
      <c r="AD7695">
        <f t="shared" si="507"/>
        <v>7693</v>
      </c>
      <c r="AE7695">
        <f t="shared" si="506"/>
        <v>7.1596271990622249E-9</v>
      </c>
      <c r="AF7695">
        <f t="shared" si="508"/>
        <v>4.4676073722148256E-6</v>
      </c>
      <c r="AG7695">
        <f t="shared" si="509"/>
        <v>5.5079012042385697E-5</v>
      </c>
    </row>
    <row r="7696" spans="30:33" x14ac:dyDescent="0.2">
      <c r="AD7696">
        <f t="shared" si="507"/>
        <v>7694</v>
      </c>
      <c r="AE7696">
        <f t="shared" si="506"/>
        <v>7.148171795543724E-9</v>
      </c>
      <c r="AF7696">
        <f t="shared" si="508"/>
        <v>4.4604592004192814E-6</v>
      </c>
      <c r="AG7696">
        <f t="shared" si="509"/>
        <v>5.4998033794913412E-5</v>
      </c>
    </row>
    <row r="7697" spans="30:33" x14ac:dyDescent="0.2">
      <c r="AD7697">
        <f t="shared" si="507"/>
        <v>7695</v>
      </c>
      <c r="AE7697">
        <f t="shared" si="506"/>
        <v>7.1367347206708534E-9</v>
      </c>
      <c r="AF7697">
        <f t="shared" si="508"/>
        <v>4.4533224656986106E-6</v>
      </c>
      <c r="AG7697">
        <f t="shared" si="509"/>
        <v>5.4917173675562216E-5</v>
      </c>
    </row>
    <row r="7698" spans="30:33" x14ac:dyDescent="0.2">
      <c r="AD7698">
        <f t="shared" si="507"/>
        <v>7696</v>
      </c>
      <c r="AE7698">
        <f t="shared" si="506"/>
        <v>7.1253159451177806E-9</v>
      </c>
      <c r="AF7698">
        <f t="shared" si="508"/>
        <v>4.446197149753493E-6</v>
      </c>
      <c r="AG7698">
        <f t="shared" si="509"/>
        <v>5.4836431513626441E-5</v>
      </c>
    </row>
    <row r="7699" spans="30:33" x14ac:dyDescent="0.2">
      <c r="AD7699">
        <f t="shared" si="507"/>
        <v>7697</v>
      </c>
      <c r="AE7699">
        <f t="shared" ref="AE7699:AE7762" si="510">AF7698*$AE$3</f>
        <v>7.1139154396055917E-9</v>
      </c>
      <c r="AF7699">
        <f t="shared" si="508"/>
        <v>4.4390832343138871E-6</v>
      </c>
      <c r="AG7699">
        <f t="shared" si="509"/>
        <v>5.4755807138644238E-5</v>
      </c>
    </row>
    <row r="7700" spans="30:33" x14ac:dyDescent="0.2">
      <c r="AD7700">
        <f t="shared" si="507"/>
        <v>7698</v>
      </c>
      <c r="AE7700">
        <f t="shared" si="510"/>
        <v>7.1025331749022228E-9</v>
      </c>
      <c r="AF7700">
        <f t="shared" si="508"/>
        <v>4.4319807011389848E-6</v>
      </c>
      <c r="AG7700">
        <f t="shared" si="509"/>
        <v>5.4675300380397307E-5</v>
      </c>
    </row>
    <row r="7701" spans="30:33" x14ac:dyDescent="0.2">
      <c r="AD7701">
        <f t="shared" si="507"/>
        <v>7699</v>
      </c>
      <c r="AE7701">
        <f t="shared" si="510"/>
        <v>7.0911691218223792E-9</v>
      </c>
      <c r="AF7701">
        <f t="shared" si="508"/>
        <v>4.4248895320171621E-6</v>
      </c>
      <c r="AG7701">
        <f t="shared" si="509"/>
        <v>5.4594911068910499E-5</v>
      </c>
    </row>
    <row r="7702" spans="30:33" x14ac:dyDescent="0.2">
      <c r="AD7702">
        <f t="shared" si="507"/>
        <v>7700</v>
      </c>
      <c r="AE7702">
        <f t="shared" si="510"/>
        <v>7.0798232512274627E-9</v>
      </c>
      <c r="AF7702">
        <f t="shared" si="508"/>
        <v>4.4178097087659341E-6</v>
      </c>
      <c r="AG7702">
        <f t="shared" si="509"/>
        <v>5.4514639034451461E-5</v>
      </c>
    </row>
    <row r="7703" spans="30:33" x14ac:dyDescent="0.2">
      <c r="AD7703">
        <f t="shared" si="507"/>
        <v>7701</v>
      </c>
      <c r="AE7703">
        <f t="shared" si="510"/>
        <v>7.0684955340254979E-9</v>
      </c>
      <c r="AF7703">
        <f t="shared" si="508"/>
        <v>4.4107412132319086E-6</v>
      </c>
      <c r="AG7703">
        <f t="shared" si="509"/>
        <v>5.4434484107530357E-5</v>
      </c>
    </row>
    <row r="7704" spans="30:33" x14ac:dyDescent="0.2">
      <c r="AD7704">
        <f t="shared" si="507"/>
        <v>7702</v>
      </c>
      <c r="AE7704">
        <f t="shared" si="510"/>
        <v>7.0571859411710568E-9</v>
      </c>
      <c r="AF7704">
        <f t="shared" si="508"/>
        <v>4.4036840272907369E-6</v>
      </c>
      <c r="AG7704">
        <f t="shared" si="509"/>
        <v>5.435444611889948E-5</v>
      </c>
    </row>
    <row r="7705" spans="30:33" x14ac:dyDescent="0.2">
      <c r="AD7705">
        <f t="shared" si="507"/>
        <v>7703</v>
      </c>
      <c r="AE7705">
        <f t="shared" si="510"/>
        <v>7.0458944436651822E-9</v>
      </c>
      <c r="AF7705">
        <f t="shared" si="508"/>
        <v>4.3966381328470713E-6</v>
      </c>
      <c r="AG7705">
        <f t="shared" si="509"/>
        <v>5.4274524899552896E-5</v>
      </c>
    </row>
    <row r="7706" spans="30:33" x14ac:dyDescent="0.2">
      <c r="AD7706">
        <f t="shared" si="507"/>
        <v>7704</v>
      </c>
      <c r="AE7706">
        <f t="shared" si="510"/>
        <v>7.0346210125553177E-9</v>
      </c>
      <c r="AF7706">
        <f t="shared" si="508"/>
        <v>4.3896035118345155E-6</v>
      </c>
      <c r="AG7706">
        <f t="shared" si="509"/>
        <v>5.4194720280726166E-5</v>
      </c>
    </row>
    <row r="7707" spans="30:33" x14ac:dyDescent="0.2">
      <c r="AD7707">
        <f t="shared" si="507"/>
        <v>7705</v>
      </c>
      <c r="AE7707">
        <f t="shared" si="510"/>
        <v>7.0233656189352281E-9</v>
      </c>
      <c r="AF7707">
        <f t="shared" si="508"/>
        <v>4.38258014621558E-6</v>
      </c>
      <c r="AG7707">
        <f t="shared" si="509"/>
        <v>5.4115032093895934E-5</v>
      </c>
    </row>
    <row r="7708" spans="30:33" x14ac:dyDescent="0.2">
      <c r="AD7708">
        <f t="shared" si="507"/>
        <v>7706</v>
      </c>
      <c r="AE7708">
        <f t="shared" si="510"/>
        <v>7.0121282339449311E-9</v>
      </c>
      <c r="AF7708">
        <f t="shared" si="508"/>
        <v>4.3755680179816345E-6</v>
      </c>
      <c r="AG7708">
        <f t="shared" si="509"/>
        <v>5.4035460170779642E-5</v>
      </c>
    </row>
    <row r="7709" spans="30:33" x14ac:dyDescent="0.2">
      <c r="AD7709">
        <f t="shared" si="507"/>
        <v>7707</v>
      </c>
      <c r="AE7709">
        <f t="shared" si="510"/>
        <v>7.000908828770618E-9</v>
      </c>
      <c r="AF7709">
        <f t="shared" si="508"/>
        <v>4.368567109152864E-6</v>
      </c>
      <c r="AG7709">
        <f t="shared" si="509"/>
        <v>5.3956004343335156E-5</v>
      </c>
    </row>
    <row r="7710" spans="30:33" x14ac:dyDescent="0.2">
      <c r="AD7710">
        <f t="shared" si="507"/>
        <v>7708</v>
      </c>
      <c r="AE7710">
        <f t="shared" si="510"/>
        <v>6.989707374644586E-9</v>
      </c>
      <c r="AF7710">
        <f t="shared" si="508"/>
        <v>4.3615774017782195E-6</v>
      </c>
      <c r="AG7710">
        <f t="shared" si="509"/>
        <v>5.3876664443760466E-5</v>
      </c>
    </row>
    <row r="7711" spans="30:33" x14ac:dyDescent="0.2">
      <c r="AD7711">
        <f t="shared" si="507"/>
        <v>7709</v>
      </c>
      <c r="AE7711">
        <f t="shared" si="510"/>
        <v>6.9785238428451545E-9</v>
      </c>
      <c r="AF7711">
        <f t="shared" si="508"/>
        <v>4.3545988779353741E-6</v>
      </c>
      <c r="AG7711">
        <f t="shared" si="509"/>
        <v>5.3797440304493298E-5</v>
      </c>
    </row>
    <row r="7712" spans="30:33" x14ac:dyDescent="0.2">
      <c r="AD7712">
        <f t="shared" si="507"/>
        <v>7710</v>
      </c>
      <c r="AE7712">
        <f t="shared" si="510"/>
        <v>6.9673582046966013E-9</v>
      </c>
      <c r="AF7712">
        <f t="shared" si="508"/>
        <v>4.3476315197306771E-6</v>
      </c>
      <c r="AG7712">
        <f t="shared" si="509"/>
        <v>5.3718331758210797E-5</v>
      </c>
    </row>
    <row r="7713" spans="30:33" x14ac:dyDescent="0.2">
      <c r="AD7713">
        <f t="shared" si="507"/>
        <v>7711</v>
      </c>
      <c r="AE7713">
        <f t="shared" si="510"/>
        <v>6.9562104315690863E-9</v>
      </c>
      <c r="AF7713">
        <f t="shared" si="508"/>
        <v>4.3406753092991076E-6</v>
      </c>
      <c r="AG7713">
        <f t="shared" si="509"/>
        <v>5.3639338637829223E-5</v>
      </c>
    </row>
    <row r="7714" spans="30:33" x14ac:dyDescent="0.2">
      <c r="AD7714">
        <f t="shared" si="507"/>
        <v>7712</v>
      </c>
      <c r="AE7714">
        <f t="shared" si="510"/>
        <v>6.9450804948785753E-9</v>
      </c>
      <c r="AF7714">
        <f t="shared" si="508"/>
        <v>4.3337302288042286E-6</v>
      </c>
      <c r="AG7714">
        <f t="shared" si="509"/>
        <v>5.356046077650357E-5</v>
      </c>
    </row>
    <row r="7715" spans="30:33" x14ac:dyDescent="0.2">
      <c r="AD7715">
        <f t="shared" ref="AD7715:AD7778" si="511">AD7714+1</f>
        <v>7713</v>
      </c>
      <c r="AE7715">
        <f t="shared" si="510"/>
        <v>6.9339683660867688E-9</v>
      </c>
      <c r="AF7715">
        <f t="shared" ref="AF7715:AF7778" si="512">AF7714*$AF$3</f>
        <v>4.3267962604381416E-6</v>
      </c>
      <c r="AG7715">
        <f t="shared" ref="AG7715:AG7778" si="513">AD7715*AE7715</f>
        <v>5.3481698007627248E-5</v>
      </c>
    </row>
    <row r="7716" spans="30:33" x14ac:dyDescent="0.2">
      <c r="AD7716">
        <f t="shared" si="511"/>
        <v>7714</v>
      </c>
      <c r="AE7716">
        <f t="shared" si="510"/>
        <v>6.9228740167010294E-9</v>
      </c>
      <c r="AF7716">
        <f t="shared" si="512"/>
        <v>4.3198733864214401E-6</v>
      </c>
      <c r="AG7716">
        <f t="shared" si="513"/>
        <v>5.3403050164831738E-5</v>
      </c>
    </row>
    <row r="7717" spans="30:33" x14ac:dyDescent="0.2">
      <c r="AD7717">
        <f t="shared" si="511"/>
        <v>7715</v>
      </c>
      <c r="AE7717">
        <f t="shared" si="510"/>
        <v>6.9117974182743074E-9</v>
      </c>
      <c r="AF7717">
        <f t="shared" si="512"/>
        <v>4.3129615890031657E-6</v>
      </c>
      <c r="AG7717">
        <f t="shared" si="513"/>
        <v>5.3324517081986285E-5</v>
      </c>
    </row>
    <row r="7718" spans="30:33" x14ac:dyDescent="0.2">
      <c r="AD7718">
        <f t="shared" si="511"/>
        <v>7716</v>
      </c>
      <c r="AE7718">
        <f t="shared" si="510"/>
        <v>6.9007385424050686E-9</v>
      </c>
      <c r="AF7718">
        <f t="shared" si="512"/>
        <v>4.3060608504607607E-6</v>
      </c>
      <c r="AG7718">
        <f t="shared" si="513"/>
        <v>5.3246098593197508E-5</v>
      </c>
    </row>
    <row r="7719" spans="30:33" x14ac:dyDescent="0.2">
      <c r="AD7719">
        <f t="shared" si="511"/>
        <v>7717</v>
      </c>
      <c r="AE7719">
        <f t="shared" si="510"/>
        <v>6.8896973607372207E-9</v>
      </c>
      <c r="AF7719">
        <f t="shared" si="512"/>
        <v>4.2991711531000237E-6</v>
      </c>
      <c r="AG7719">
        <f t="shared" si="513"/>
        <v>5.3167794532809134E-5</v>
      </c>
    </row>
    <row r="7720" spans="30:33" x14ac:dyDescent="0.2">
      <c r="AD7720">
        <f t="shared" si="511"/>
        <v>7718</v>
      </c>
      <c r="AE7720">
        <f t="shared" si="510"/>
        <v>6.8786738449600408E-9</v>
      </c>
      <c r="AF7720">
        <f t="shared" si="512"/>
        <v>4.2922924792550635E-6</v>
      </c>
      <c r="AG7720">
        <f t="shared" si="513"/>
        <v>5.3089604735401593E-5</v>
      </c>
    </row>
    <row r="7721" spans="30:33" x14ac:dyDescent="0.2">
      <c r="AD7721">
        <f t="shared" si="511"/>
        <v>7719</v>
      </c>
      <c r="AE7721">
        <f t="shared" si="510"/>
        <v>6.8676679668081048E-9</v>
      </c>
      <c r="AF7721">
        <f t="shared" si="512"/>
        <v>4.2854248112882555E-6</v>
      </c>
      <c r="AG7721">
        <f t="shared" si="513"/>
        <v>5.3011529035791762E-5</v>
      </c>
    </row>
    <row r="7722" spans="30:33" x14ac:dyDescent="0.2">
      <c r="AD7722">
        <f t="shared" si="511"/>
        <v>7720</v>
      </c>
      <c r="AE7722">
        <f t="shared" si="510"/>
        <v>6.8566796980612122E-9</v>
      </c>
      <c r="AF7722">
        <f t="shared" si="512"/>
        <v>4.2785681315901945E-6</v>
      </c>
      <c r="AG7722">
        <f t="shared" si="513"/>
        <v>5.2933567269032559E-5</v>
      </c>
    </row>
    <row r="7723" spans="30:33" x14ac:dyDescent="0.2">
      <c r="AD7723">
        <f t="shared" si="511"/>
        <v>7721</v>
      </c>
      <c r="AE7723">
        <f t="shared" si="510"/>
        <v>6.8457090105443141E-9</v>
      </c>
      <c r="AF7723">
        <f t="shared" si="512"/>
        <v>4.2717224225796496E-6</v>
      </c>
      <c r="AG7723">
        <f t="shared" si="513"/>
        <v>5.2855719270412647E-5</v>
      </c>
    </row>
    <row r="7724" spans="30:33" x14ac:dyDescent="0.2">
      <c r="AD7724">
        <f t="shared" si="511"/>
        <v>7722</v>
      </c>
      <c r="AE7724">
        <f t="shared" si="510"/>
        <v>6.8347558761274422E-9</v>
      </c>
      <c r="AF7724">
        <f t="shared" si="512"/>
        <v>4.2648876667035222E-6</v>
      </c>
      <c r="AG7724">
        <f t="shared" si="513"/>
        <v>5.2777984875456112E-5</v>
      </c>
    </row>
    <row r="7725" spans="30:33" x14ac:dyDescent="0.2">
      <c r="AD7725">
        <f t="shared" si="511"/>
        <v>7723</v>
      </c>
      <c r="AE7725">
        <f t="shared" si="510"/>
        <v>6.8238202667256385E-9</v>
      </c>
      <c r="AF7725">
        <f t="shared" si="512"/>
        <v>4.2580638464367965E-6</v>
      </c>
      <c r="AG7725">
        <f t="shared" si="513"/>
        <v>5.2700363919922104E-5</v>
      </c>
    </row>
    <row r="7726" spans="30:33" x14ac:dyDescent="0.2">
      <c r="AD7726">
        <f t="shared" si="511"/>
        <v>7724</v>
      </c>
      <c r="AE7726">
        <f t="shared" si="510"/>
        <v>6.8129021542988773E-9</v>
      </c>
      <c r="AF7726">
        <f t="shared" si="512"/>
        <v>4.2512509442824975E-6</v>
      </c>
      <c r="AG7726">
        <f t="shared" si="513"/>
        <v>5.2622856239804528E-5</v>
      </c>
    </row>
    <row r="7727" spans="30:33" x14ac:dyDescent="0.2">
      <c r="AD7727">
        <f t="shared" si="511"/>
        <v>7725</v>
      </c>
      <c r="AE7727">
        <f t="shared" si="510"/>
        <v>6.8020015108519991E-9</v>
      </c>
      <c r="AF7727">
        <f t="shared" si="512"/>
        <v>4.2444489427716456E-6</v>
      </c>
      <c r="AG7727">
        <f t="shared" si="513"/>
        <v>5.254546167133169E-5</v>
      </c>
    </row>
    <row r="7728" spans="30:33" x14ac:dyDescent="0.2">
      <c r="AD7728">
        <f t="shared" si="511"/>
        <v>7726</v>
      </c>
      <c r="AE7728">
        <f t="shared" si="510"/>
        <v>6.7911183084346357E-9</v>
      </c>
      <c r="AF7728">
        <f t="shared" si="512"/>
        <v>4.2376578244632106E-6</v>
      </c>
      <c r="AG7728">
        <f t="shared" si="513"/>
        <v>5.2468180050965998E-5</v>
      </c>
    </row>
    <row r="7729" spans="30:33" x14ac:dyDescent="0.2">
      <c r="AD7729">
        <f t="shared" si="511"/>
        <v>7727</v>
      </c>
      <c r="AE7729">
        <f t="shared" si="510"/>
        <v>6.7802525191411401E-9</v>
      </c>
      <c r="AF7729">
        <f t="shared" si="512"/>
        <v>4.2308775719440695E-6</v>
      </c>
      <c r="AG7729">
        <f t="shared" si="513"/>
        <v>5.2391011215403593E-5</v>
      </c>
    </row>
    <row r="7730" spans="30:33" x14ac:dyDescent="0.2">
      <c r="AD7730">
        <f t="shared" si="511"/>
        <v>7728</v>
      </c>
      <c r="AE7730">
        <f t="shared" si="510"/>
        <v>6.7694041151105143E-9</v>
      </c>
      <c r="AF7730">
        <f t="shared" si="512"/>
        <v>4.2241081678289585E-6</v>
      </c>
      <c r="AG7730">
        <f t="shared" si="513"/>
        <v>5.2313955001574056E-5</v>
      </c>
    </row>
    <row r="7731" spans="30:33" x14ac:dyDescent="0.2">
      <c r="AD7731">
        <f t="shared" si="511"/>
        <v>7729</v>
      </c>
      <c r="AE7731">
        <f t="shared" si="510"/>
        <v>6.7585730685263368E-9</v>
      </c>
      <c r="AF7731">
        <f t="shared" si="512"/>
        <v>4.2173495947604318E-6</v>
      </c>
      <c r="AG7731">
        <f t="shared" si="513"/>
        <v>5.2237011246640055E-5</v>
      </c>
    </row>
    <row r="7732" spans="30:33" x14ac:dyDescent="0.2">
      <c r="AD7732">
        <f t="shared" si="511"/>
        <v>7730</v>
      </c>
      <c r="AE7732">
        <f t="shared" si="510"/>
        <v>6.7477593516166944E-9</v>
      </c>
      <c r="AF7732">
        <f t="shared" si="512"/>
        <v>4.2106018354088153E-6</v>
      </c>
      <c r="AG7732">
        <f t="shared" si="513"/>
        <v>5.2160179787997046E-5</v>
      </c>
    </row>
    <row r="7733" spans="30:33" x14ac:dyDescent="0.2">
      <c r="AD7733">
        <f t="shared" si="511"/>
        <v>7731</v>
      </c>
      <c r="AE7733">
        <f t="shared" si="510"/>
        <v>6.7369629366541075E-9</v>
      </c>
      <c r="AF7733">
        <f t="shared" si="512"/>
        <v>4.2038648724721609E-6</v>
      </c>
      <c r="AG7733">
        <f t="shared" si="513"/>
        <v>5.2083460463272908E-5</v>
      </c>
    </row>
    <row r="7734" spans="30:33" x14ac:dyDescent="0.2">
      <c r="AD7734">
        <f t="shared" si="511"/>
        <v>7732</v>
      </c>
      <c r="AE7734">
        <f t="shared" si="510"/>
        <v>6.7261837959554607E-9</v>
      </c>
      <c r="AF7734">
        <f t="shared" si="512"/>
        <v>4.1971386886762056E-6</v>
      </c>
      <c r="AG7734">
        <f t="shared" si="513"/>
        <v>5.2006853110327623E-5</v>
      </c>
    </row>
    <row r="7735" spans="30:33" x14ac:dyDescent="0.2">
      <c r="AD7735">
        <f t="shared" si="511"/>
        <v>7733</v>
      </c>
      <c r="AE7735">
        <f t="shared" si="510"/>
        <v>6.7154219018819324E-9</v>
      </c>
      <c r="AF7735">
        <f t="shared" si="512"/>
        <v>4.1904232667743237E-6</v>
      </c>
      <c r="AG7735">
        <f t="shared" si="513"/>
        <v>5.1930357567252987E-5</v>
      </c>
    </row>
    <row r="7736" spans="30:33" x14ac:dyDescent="0.2">
      <c r="AD7736">
        <f t="shared" si="511"/>
        <v>7734</v>
      </c>
      <c r="AE7736">
        <f t="shared" si="510"/>
        <v>6.7046772268389213E-9</v>
      </c>
      <c r="AF7736">
        <f t="shared" si="512"/>
        <v>4.1837185895474847E-6</v>
      </c>
      <c r="AG7736">
        <f t="shared" si="513"/>
        <v>5.1853973672372221E-5</v>
      </c>
    </row>
    <row r="7737" spans="30:33" x14ac:dyDescent="0.2">
      <c r="AD7737">
        <f t="shared" si="511"/>
        <v>7735</v>
      </c>
      <c r="AE7737">
        <f t="shared" si="510"/>
        <v>6.6939497432759786E-9</v>
      </c>
      <c r="AF7737">
        <f t="shared" si="512"/>
        <v>4.1770246398042088E-6</v>
      </c>
      <c r="AG7737">
        <f t="shared" si="513"/>
        <v>5.1777701264239694E-5</v>
      </c>
    </row>
    <row r="7738" spans="30:33" x14ac:dyDescent="0.2">
      <c r="AD7738">
        <f t="shared" si="511"/>
        <v>7736</v>
      </c>
      <c r="AE7738">
        <f t="shared" si="510"/>
        <v>6.6832394236867374E-9</v>
      </c>
      <c r="AF7738">
        <f t="shared" si="512"/>
        <v>4.1703414003805219E-6</v>
      </c>
      <c r="AG7738">
        <f t="shared" si="513"/>
        <v>5.17015401816406E-5</v>
      </c>
    </row>
    <row r="7739" spans="30:33" x14ac:dyDescent="0.2">
      <c r="AD7739">
        <f t="shared" si="511"/>
        <v>7737</v>
      </c>
      <c r="AE7739">
        <f t="shared" si="510"/>
        <v>6.6725462406088379E-9</v>
      </c>
      <c r="AF7739">
        <f t="shared" si="512"/>
        <v>4.1636688541399133E-6</v>
      </c>
      <c r="AG7739">
        <f t="shared" si="513"/>
        <v>5.1625490263590577E-5</v>
      </c>
    </row>
    <row r="7740" spans="30:33" x14ac:dyDescent="0.2">
      <c r="AD7740">
        <f t="shared" si="511"/>
        <v>7738</v>
      </c>
      <c r="AE7740">
        <f t="shared" si="510"/>
        <v>6.661870166623864E-9</v>
      </c>
      <c r="AF7740">
        <f t="shared" si="512"/>
        <v>4.1570069839732889E-6</v>
      </c>
      <c r="AG7740">
        <f t="shared" si="513"/>
        <v>5.154955134933546E-5</v>
      </c>
    </row>
    <row r="7741" spans="30:33" x14ac:dyDescent="0.2">
      <c r="AD7741">
        <f t="shared" si="511"/>
        <v>7739</v>
      </c>
      <c r="AE7741">
        <f t="shared" si="510"/>
        <v>6.6512111743572651E-9</v>
      </c>
      <c r="AF7741">
        <f t="shared" si="512"/>
        <v>4.1503557727989318E-6</v>
      </c>
      <c r="AG7741">
        <f t="shared" si="513"/>
        <v>5.1473723278350874E-5</v>
      </c>
    </row>
    <row r="7742" spans="30:33" x14ac:dyDescent="0.2">
      <c r="AD7742">
        <f t="shared" si="511"/>
        <v>7740</v>
      </c>
      <c r="AE7742">
        <f t="shared" si="510"/>
        <v>6.6405692364782941E-9</v>
      </c>
      <c r="AF7742">
        <f t="shared" si="512"/>
        <v>4.1437152035624536E-6</v>
      </c>
      <c r="AG7742">
        <f t="shared" si="513"/>
        <v>5.1398005890341998E-5</v>
      </c>
    </row>
    <row r="7743" spans="30:33" x14ac:dyDescent="0.2">
      <c r="AD7743">
        <f t="shared" si="511"/>
        <v>7741</v>
      </c>
      <c r="AE7743">
        <f t="shared" si="510"/>
        <v>6.6299443256999285E-9</v>
      </c>
      <c r="AF7743">
        <f t="shared" si="512"/>
        <v>4.1370852592367531E-6</v>
      </c>
      <c r="AG7743">
        <f t="shared" si="513"/>
        <v>5.1322399025243146E-5</v>
      </c>
    </row>
    <row r="7744" spans="30:33" x14ac:dyDescent="0.2">
      <c r="AD7744">
        <f t="shared" si="511"/>
        <v>7742</v>
      </c>
      <c r="AE7744">
        <f t="shared" si="510"/>
        <v>6.6193364147788076E-9</v>
      </c>
      <c r="AF7744">
        <f t="shared" si="512"/>
        <v>4.1304659228219738E-6</v>
      </c>
      <c r="AG7744">
        <f t="shared" si="513"/>
        <v>5.1246902523217528E-5</v>
      </c>
    </row>
    <row r="7745" spans="30:33" x14ac:dyDescent="0.2">
      <c r="AD7745">
        <f t="shared" si="511"/>
        <v>7743</v>
      </c>
      <c r="AE7745">
        <f t="shared" si="510"/>
        <v>6.608745476515161E-9</v>
      </c>
      <c r="AF7745">
        <f t="shared" si="512"/>
        <v>4.1238571773454586E-6</v>
      </c>
      <c r="AG7745">
        <f t="shared" si="513"/>
        <v>5.1171516224656888E-5</v>
      </c>
    </row>
    <row r="7746" spans="30:33" x14ac:dyDescent="0.2">
      <c r="AD7746">
        <f t="shared" si="511"/>
        <v>7744</v>
      </c>
      <c r="AE7746">
        <f t="shared" si="510"/>
        <v>6.5981714837527366E-9</v>
      </c>
      <c r="AF7746">
        <f t="shared" si="512"/>
        <v>4.1172590058617059E-6</v>
      </c>
      <c r="AG7746">
        <f t="shared" si="513"/>
        <v>5.1096239970181191E-5</v>
      </c>
    </row>
    <row r="7747" spans="30:33" x14ac:dyDescent="0.2">
      <c r="AD7747">
        <f t="shared" si="511"/>
        <v>7745</v>
      </c>
      <c r="AE7747">
        <f t="shared" si="510"/>
        <v>6.5876144093787321E-9</v>
      </c>
      <c r="AF7747">
        <f t="shared" si="512"/>
        <v>4.110671391452327E-6</v>
      </c>
      <c r="AG7747">
        <f t="shared" si="513"/>
        <v>5.1021073600638278E-5</v>
      </c>
    </row>
    <row r="7748" spans="30:33" x14ac:dyDescent="0.2">
      <c r="AD7748">
        <f t="shared" si="511"/>
        <v>7746</v>
      </c>
      <c r="AE7748">
        <f t="shared" si="510"/>
        <v>6.5770742263237264E-9</v>
      </c>
      <c r="AF7748">
        <f t="shared" si="512"/>
        <v>4.1040943172260035E-6</v>
      </c>
      <c r="AG7748">
        <f t="shared" si="513"/>
        <v>5.0946016957103585E-5</v>
      </c>
    </row>
    <row r="7749" spans="30:33" x14ac:dyDescent="0.2">
      <c r="AD7749">
        <f t="shared" si="511"/>
        <v>7747</v>
      </c>
      <c r="AE7749">
        <f t="shared" si="510"/>
        <v>6.5665509075616088E-9</v>
      </c>
      <c r="AF7749">
        <f t="shared" si="512"/>
        <v>4.0975277663184415E-6</v>
      </c>
      <c r="AG7749">
        <f t="shared" si="513"/>
        <v>5.0871069880879784E-5</v>
      </c>
    </row>
    <row r="7750" spans="30:33" x14ac:dyDescent="0.2">
      <c r="AD7750">
        <f t="shared" si="511"/>
        <v>7748</v>
      </c>
      <c r="AE7750">
        <f t="shared" si="510"/>
        <v>6.5560444261095096E-9</v>
      </c>
      <c r="AF7750">
        <f t="shared" si="512"/>
        <v>4.090971721892332E-6</v>
      </c>
      <c r="AG7750">
        <f t="shared" si="513"/>
        <v>5.0796232213496478E-5</v>
      </c>
    </row>
    <row r="7751" spans="30:33" x14ac:dyDescent="0.2">
      <c r="AD7751">
        <f t="shared" si="511"/>
        <v>7749</v>
      </c>
      <c r="AE7751">
        <f t="shared" si="510"/>
        <v>6.5455547550277343E-9</v>
      </c>
      <c r="AF7751">
        <f t="shared" si="512"/>
        <v>4.084426167137304E-6</v>
      </c>
      <c r="AG7751">
        <f t="shared" si="513"/>
        <v>5.0721503796709914E-5</v>
      </c>
    </row>
    <row r="7752" spans="30:33" x14ac:dyDescent="0.2">
      <c r="AD7752">
        <f t="shared" si="511"/>
        <v>7750</v>
      </c>
      <c r="AE7752">
        <f t="shared" si="510"/>
        <v>6.5350818674196891E-9</v>
      </c>
      <c r="AF7752">
        <f t="shared" si="512"/>
        <v>4.0778910852698843E-6</v>
      </c>
      <c r="AG7752">
        <f t="shared" si="513"/>
        <v>5.0646884472502592E-5</v>
      </c>
    </row>
    <row r="7753" spans="30:33" x14ac:dyDescent="0.2">
      <c r="AD7753">
        <f t="shared" si="511"/>
        <v>7751</v>
      </c>
      <c r="AE7753">
        <f t="shared" si="510"/>
        <v>6.524625736431818E-9</v>
      </c>
      <c r="AF7753">
        <f t="shared" si="512"/>
        <v>4.0713664595334521E-6</v>
      </c>
      <c r="AG7753">
        <f t="shared" si="513"/>
        <v>5.0572374083083022E-5</v>
      </c>
    </row>
    <row r="7754" spans="30:33" x14ac:dyDescent="0.2">
      <c r="AD7754">
        <f t="shared" si="511"/>
        <v>7752</v>
      </c>
      <c r="AE7754">
        <f t="shared" si="510"/>
        <v>6.5141863352535264E-9</v>
      </c>
      <c r="AF7754">
        <f t="shared" si="512"/>
        <v>4.0648522731981987E-6</v>
      </c>
      <c r="AG7754">
        <f t="shared" si="513"/>
        <v>5.0497972470885334E-5</v>
      </c>
    </row>
    <row r="7755" spans="30:33" x14ac:dyDescent="0.2">
      <c r="AD7755">
        <f t="shared" si="511"/>
        <v>7753</v>
      </c>
      <c r="AE7755">
        <f t="shared" si="510"/>
        <v>6.5037636371171209E-9</v>
      </c>
      <c r="AF7755">
        <f t="shared" si="512"/>
        <v>4.0583485095610817E-6</v>
      </c>
      <c r="AG7755">
        <f t="shared" si="513"/>
        <v>5.042367947856904E-5</v>
      </c>
    </row>
    <row r="7756" spans="30:33" x14ac:dyDescent="0.2">
      <c r="AD7756">
        <f t="shared" si="511"/>
        <v>7754</v>
      </c>
      <c r="AE7756">
        <f t="shared" si="510"/>
        <v>6.493357615297734E-9</v>
      </c>
      <c r="AF7756">
        <f t="shared" si="512"/>
        <v>4.051855151945784E-6</v>
      </c>
      <c r="AG7756">
        <f t="shared" si="513"/>
        <v>5.0349494949018628E-5</v>
      </c>
    </row>
    <row r="7757" spans="30:33" x14ac:dyDescent="0.2">
      <c r="AD7757">
        <f t="shared" si="511"/>
        <v>7755</v>
      </c>
      <c r="AE7757">
        <f t="shared" si="510"/>
        <v>6.4829682431132572E-9</v>
      </c>
      <c r="AF7757">
        <f t="shared" si="512"/>
        <v>4.0453721837026704E-6</v>
      </c>
      <c r="AG7757">
        <f t="shared" si="513"/>
        <v>5.0275418725343307E-5</v>
      </c>
    </row>
    <row r="7758" spans="30:33" x14ac:dyDescent="0.2">
      <c r="AD7758">
        <f t="shared" si="511"/>
        <v>7756</v>
      </c>
      <c r="AE7758">
        <f t="shared" si="510"/>
        <v>6.4725954939242752E-9</v>
      </c>
      <c r="AF7758">
        <f t="shared" si="512"/>
        <v>4.0388995882087464E-6</v>
      </c>
      <c r="AG7758">
        <f t="shared" si="513"/>
        <v>5.0201450650876678E-5</v>
      </c>
    </row>
    <row r="7759" spans="30:33" x14ac:dyDescent="0.2">
      <c r="AD7759">
        <f t="shared" si="511"/>
        <v>7757</v>
      </c>
      <c r="AE7759">
        <f t="shared" si="510"/>
        <v>6.4622393411339974E-9</v>
      </c>
      <c r="AF7759">
        <f t="shared" si="512"/>
        <v>4.0324373488676125E-6</v>
      </c>
      <c r="AG7759">
        <f t="shared" si="513"/>
        <v>5.0127590569176417E-5</v>
      </c>
    </row>
    <row r="7760" spans="30:33" x14ac:dyDescent="0.2">
      <c r="AD7760">
        <f t="shared" si="511"/>
        <v>7758</v>
      </c>
      <c r="AE7760">
        <f t="shared" si="510"/>
        <v>6.4518997581881831E-9</v>
      </c>
      <c r="AF7760">
        <f t="shared" si="512"/>
        <v>4.0259854491094241E-6</v>
      </c>
      <c r="AG7760">
        <f t="shared" si="513"/>
        <v>5.0053838324023925E-5</v>
      </c>
    </row>
    <row r="7761" spans="30:33" x14ac:dyDescent="0.2">
      <c r="AD7761">
        <f t="shared" si="511"/>
        <v>7759</v>
      </c>
      <c r="AE7761">
        <f t="shared" si="510"/>
        <v>6.4415767185750816E-9</v>
      </c>
      <c r="AF7761">
        <f t="shared" si="512"/>
        <v>4.0195438723908491E-6</v>
      </c>
      <c r="AG7761">
        <f t="shared" si="513"/>
        <v>4.9980193759424059E-5</v>
      </c>
    </row>
    <row r="7762" spans="30:33" x14ac:dyDescent="0.2">
      <c r="AD7762">
        <f t="shared" si="511"/>
        <v>7760</v>
      </c>
      <c r="AE7762">
        <f t="shared" si="510"/>
        <v>6.4312701958253616E-9</v>
      </c>
      <c r="AF7762">
        <f t="shared" si="512"/>
        <v>4.0131126021950238E-6</v>
      </c>
      <c r="AG7762">
        <f t="shared" si="513"/>
        <v>4.9906656719604803E-5</v>
      </c>
    </row>
    <row r="7763" spans="30:33" x14ac:dyDescent="0.2">
      <c r="AD7763">
        <f t="shared" si="511"/>
        <v>7761</v>
      </c>
      <c r="AE7763">
        <f t="shared" ref="AE7763:AE7826" si="514">AF7762*$AE$3</f>
        <v>6.4209801635120411E-9</v>
      </c>
      <c r="AF7763">
        <f t="shared" si="512"/>
        <v>4.0066916220315117E-6</v>
      </c>
      <c r="AG7763">
        <f t="shared" si="513"/>
        <v>4.9833227049016953E-5</v>
      </c>
    </row>
    <row r="7764" spans="30:33" x14ac:dyDescent="0.2">
      <c r="AD7764">
        <f t="shared" si="511"/>
        <v>7762</v>
      </c>
      <c r="AE7764">
        <f t="shared" si="514"/>
        <v>6.4107065952504218E-9</v>
      </c>
      <c r="AF7764">
        <f t="shared" si="512"/>
        <v>4.0002809154362609E-6</v>
      </c>
      <c r="AG7764">
        <f t="shared" si="513"/>
        <v>4.9759904592333774E-5</v>
      </c>
    </row>
    <row r="7765" spans="30:33" x14ac:dyDescent="0.2">
      <c r="AD7765">
        <f t="shared" si="511"/>
        <v>7763</v>
      </c>
      <c r="AE7765">
        <f t="shared" si="514"/>
        <v>6.4004494646980205E-9</v>
      </c>
      <c r="AF7765">
        <f t="shared" si="512"/>
        <v>3.9938804659715626E-6</v>
      </c>
      <c r="AG7765">
        <f t="shared" si="513"/>
        <v>4.9686689194450734E-5</v>
      </c>
    </row>
    <row r="7766" spans="30:33" x14ac:dyDescent="0.2">
      <c r="AD7766">
        <f t="shared" si="511"/>
        <v>7764</v>
      </c>
      <c r="AE7766">
        <f t="shared" si="514"/>
        <v>6.3902087455545031E-9</v>
      </c>
      <c r="AF7766">
        <f t="shared" si="512"/>
        <v>3.9874902572260079E-6</v>
      </c>
      <c r="AG7766">
        <f t="shared" si="513"/>
        <v>4.9613580700485162E-5</v>
      </c>
    </row>
    <row r="7767" spans="30:33" x14ac:dyDescent="0.2">
      <c r="AD7767">
        <f t="shared" si="511"/>
        <v>7765</v>
      </c>
      <c r="AE7767">
        <f t="shared" si="514"/>
        <v>6.3799844115616158E-9</v>
      </c>
      <c r="AF7767">
        <f t="shared" si="512"/>
        <v>3.9811102728144458E-6</v>
      </c>
      <c r="AG7767">
        <f t="shared" si="513"/>
        <v>4.954057895577595E-5</v>
      </c>
    </row>
    <row r="7768" spans="30:33" x14ac:dyDescent="0.2">
      <c r="AD7768">
        <f t="shared" si="511"/>
        <v>7766</v>
      </c>
      <c r="AE7768">
        <f t="shared" si="514"/>
        <v>6.3697764365031165E-9</v>
      </c>
      <c r="AF7768">
        <f t="shared" si="512"/>
        <v>3.9747404963779425E-6</v>
      </c>
      <c r="AG7768">
        <f t="shared" si="513"/>
        <v>4.94676838058832E-5</v>
      </c>
    </row>
    <row r="7769" spans="30:33" x14ac:dyDescent="0.2">
      <c r="AD7769">
        <f t="shared" si="511"/>
        <v>7767</v>
      </c>
      <c r="AE7769">
        <f t="shared" si="514"/>
        <v>6.359584794204711E-9</v>
      </c>
      <c r="AF7769">
        <f t="shared" si="512"/>
        <v>3.9683809115837377E-6</v>
      </c>
      <c r="AG7769">
        <f t="shared" si="513"/>
        <v>4.939489509658799E-5</v>
      </c>
    </row>
    <row r="7770" spans="30:33" x14ac:dyDescent="0.2">
      <c r="AD7770">
        <f t="shared" si="511"/>
        <v>7768</v>
      </c>
      <c r="AE7770">
        <f t="shared" si="514"/>
        <v>6.3494094585339836E-9</v>
      </c>
      <c r="AF7770">
        <f t="shared" si="512"/>
        <v>3.9620315021252038E-6</v>
      </c>
      <c r="AG7770">
        <f t="shared" si="513"/>
        <v>4.9322212673891986E-5</v>
      </c>
    </row>
    <row r="7771" spans="30:33" x14ac:dyDescent="0.2">
      <c r="AD7771">
        <f t="shared" si="511"/>
        <v>7769</v>
      </c>
      <c r="AE7771">
        <f t="shared" si="514"/>
        <v>6.3392504034003287E-9</v>
      </c>
      <c r="AF7771">
        <f t="shared" si="512"/>
        <v>3.9556922517218034E-6</v>
      </c>
      <c r="AG7771">
        <f t="shared" si="513"/>
        <v>4.9249636384017154E-5</v>
      </c>
    </row>
    <row r="7772" spans="30:33" x14ac:dyDescent="0.2">
      <c r="AD7772">
        <f t="shared" si="511"/>
        <v>7770</v>
      </c>
      <c r="AE7772">
        <f t="shared" si="514"/>
        <v>6.3291076027548882E-9</v>
      </c>
      <c r="AF7772">
        <f t="shared" si="512"/>
        <v>3.9493631441190488E-6</v>
      </c>
      <c r="AG7772">
        <f t="shared" si="513"/>
        <v>4.9177166073405482E-5</v>
      </c>
    </row>
    <row r="7773" spans="30:33" x14ac:dyDescent="0.2">
      <c r="AD7773">
        <f t="shared" si="511"/>
        <v>7771</v>
      </c>
      <c r="AE7773">
        <f t="shared" si="514"/>
        <v>6.3189810305904807E-9</v>
      </c>
      <c r="AF7773">
        <f t="shared" si="512"/>
        <v>3.9430441630884578E-6</v>
      </c>
      <c r="AG7773">
        <f t="shared" si="513"/>
        <v>4.9104801588718623E-5</v>
      </c>
    </row>
    <row r="7774" spans="30:33" x14ac:dyDescent="0.2">
      <c r="AD7774">
        <f t="shared" si="511"/>
        <v>7772</v>
      </c>
      <c r="AE7774">
        <f t="shared" si="514"/>
        <v>6.3088706609415354E-9</v>
      </c>
      <c r="AF7774">
        <f t="shared" si="512"/>
        <v>3.9367352924275158E-6</v>
      </c>
      <c r="AG7774">
        <f t="shared" si="513"/>
        <v>4.9032542776837616E-5</v>
      </c>
    </row>
    <row r="7775" spans="30:33" x14ac:dyDescent="0.2">
      <c r="AD7775">
        <f t="shared" si="511"/>
        <v>7773</v>
      </c>
      <c r="AE7775">
        <f t="shared" si="514"/>
        <v>6.2987764678840284E-9</v>
      </c>
      <c r="AF7775">
        <f t="shared" si="512"/>
        <v>3.9304365159596317E-6</v>
      </c>
      <c r="AG7775">
        <f t="shared" si="513"/>
        <v>4.8960389484862553E-5</v>
      </c>
    </row>
    <row r="7776" spans="30:33" x14ac:dyDescent="0.2">
      <c r="AD7776">
        <f t="shared" si="511"/>
        <v>7774</v>
      </c>
      <c r="AE7776">
        <f t="shared" si="514"/>
        <v>6.2886984255354137E-9</v>
      </c>
      <c r="AF7776">
        <f t="shared" si="512"/>
        <v>3.9241478175340962E-6</v>
      </c>
      <c r="AG7776">
        <f t="shared" si="513"/>
        <v>4.8888341560112303E-5</v>
      </c>
    </row>
    <row r="7777" spans="30:33" x14ac:dyDescent="0.2">
      <c r="AD7777">
        <f t="shared" si="511"/>
        <v>7775</v>
      </c>
      <c r="AE7777">
        <f t="shared" si="514"/>
        <v>6.2786365080545565E-9</v>
      </c>
      <c r="AF7777">
        <f t="shared" si="512"/>
        <v>3.9178691810260413E-6</v>
      </c>
      <c r="AG7777">
        <f t="shared" si="513"/>
        <v>4.8816398850124174E-5</v>
      </c>
    </row>
    <row r="7778" spans="30:33" x14ac:dyDescent="0.2">
      <c r="AD7778">
        <f t="shared" si="511"/>
        <v>7776</v>
      </c>
      <c r="AE7778">
        <f t="shared" si="514"/>
        <v>6.2685906896416688E-9</v>
      </c>
      <c r="AF7778">
        <f t="shared" si="512"/>
        <v>3.9116005903363997E-6</v>
      </c>
      <c r="AG7778">
        <f t="shared" si="513"/>
        <v>4.8744561202653616E-5</v>
      </c>
    </row>
    <row r="7779" spans="30:33" x14ac:dyDescent="0.2">
      <c r="AD7779">
        <f t="shared" ref="AD7779:AD7842" si="515">AD7778+1</f>
        <v>7777</v>
      </c>
      <c r="AE7779">
        <f t="shared" si="514"/>
        <v>6.2585609445382421E-9</v>
      </c>
      <c r="AF7779">
        <f t="shared" ref="AF7779:AF7842" si="516">AF7778*$AF$3</f>
        <v>3.9053420293918616E-6</v>
      </c>
      <c r="AG7779">
        <f t="shared" ref="AG7779:AG7842" si="517">AD7779*AE7779</f>
        <v>4.8672828465673909E-5</v>
      </c>
    </row>
    <row r="7780" spans="30:33" x14ac:dyDescent="0.2">
      <c r="AD7780">
        <f t="shared" si="515"/>
        <v>7778</v>
      </c>
      <c r="AE7780">
        <f t="shared" si="514"/>
        <v>6.2485472470269812E-9</v>
      </c>
      <c r="AF7780">
        <f t="shared" si="516"/>
        <v>3.8990934821448345E-6</v>
      </c>
      <c r="AG7780">
        <f t="shared" si="517"/>
        <v>4.8601200487375858E-5</v>
      </c>
    </row>
    <row r="7781" spans="30:33" x14ac:dyDescent="0.2">
      <c r="AD7781">
        <f t="shared" si="515"/>
        <v>7779</v>
      </c>
      <c r="AE7781">
        <f t="shared" si="514"/>
        <v>6.2385495714317385E-9</v>
      </c>
      <c r="AF7781">
        <f t="shared" si="516"/>
        <v>3.8928549325734024E-6</v>
      </c>
      <c r="AG7781">
        <f t="shared" si="517"/>
        <v>4.8529677116167493E-5</v>
      </c>
    </row>
    <row r="7782" spans="30:33" x14ac:dyDescent="0.2">
      <c r="AD7782">
        <f t="shared" si="515"/>
        <v>7780</v>
      </c>
      <c r="AE7782">
        <f t="shared" si="514"/>
        <v>6.2285678921174463E-9</v>
      </c>
      <c r="AF7782">
        <f t="shared" si="516"/>
        <v>3.8866263646812844E-6</v>
      </c>
      <c r="AG7782">
        <f t="shared" si="517"/>
        <v>4.8458258200673735E-5</v>
      </c>
    </row>
    <row r="7783" spans="30:33" x14ac:dyDescent="0.2">
      <c r="AD7783">
        <f t="shared" si="515"/>
        <v>7781</v>
      </c>
      <c r="AE7783">
        <f t="shared" si="514"/>
        <v>6.218602183490058E-9</v>
      </c>
      <c r="AF7783">
        <f t="shared" si="516"/>
        <v>3.8804077624977938E-6</v>
      </c>
      <c r="AG7783">
        <f t="shared" si="517"/>
        <v>4.8386943589736139E-5</v>
      </c>
    </row>
    <row r="7784" spans="30:33" x14ac:dyDescent="0.2">
      <c r="AD7784">
        <f t="shared" si="515"/>
        <v>7782</v>
      </c>
      <c r="AE7784">
        <f t="shared" si="514"/>
        <v>6.208652419996473E-9</v>
      </c>
      <c r="AF7784">
        <f t="shared" si="516"/>
        <v>3.8741991100777971E-6</v>
      </c>
      <c r="AG7784">
        <f t="shared" si="517"/>
        <v>4.8315733132412553E-5</v>
      </c>
    </row>
    <row r="7785" spans="30:33" x14ac:dyDescent="0.2">
      <c r="AD7785">
        <f t="shared" si="515"/>
        <v>7783</v>
      </c>
      <c r="AE7785">
        <f t="shared" si="514"/>
        <v>6.1987185761244783E-9</v>
      </c>
      <c r="AF7785">
        <f t="shared" si="516"/>
        <v>3.8680003915016725E-6</v>
      </c>
      <c r="AG7785">
        <f t="shared" si="517"/>
        <v>4.8244626677976813E-5</v>
      </c>
    </row>
    <row r="7786" spans="30:33" x14ac:dyDescent="0.2">
      <c r="AD7786">
        <f t="shared" si="515"/>
        <v>7784</v>
      </c>
      <c r="AE7786">
        <f t="shared" si="514"/>
        <v>6.1888006264026789E-9</v>
      </c>
      <c r="AF7786">
        <f t="shared" si="516"/>
        <v>3.8618115908752696E-6</v>
      </c>
      <c r="AG7786">
        <f t="shared" si="517"/>
        <v>4.8173624075918453E-5</v>
      </c>
    </row>
    <row r="7787" spans="30:33" x14ac:dyDescent="0.2">
      <c r="AD7787">
        <f t="shared" si="515"/>
        <v>7785</v>
      </c>
      <c r="AE7787">
        <f t="shared" si="514"/>
        <v>6.1788985454004343E-9</v>
      </c>
      <c r="AF7787">
        <f t="shared" si="516"/>
        <v>3.8556326923298689E-6</v>
      </c>
      <c r="AG7787">
        <f t="shared" si="517"/>
        <v>4.8102725175942382E-5</v>
      </c>
    </row>
    <row r="7788" spans="30:33" x14ac:dyDescent="0.2">
      <c r="AD7788">
        <f t="shared" si="515"/>
        <v>7786</v>
      </c>
      <c r="AE7788">
        <f t="shared" si="514"/>
        <v>6.1690123077277929E-9</v>
      </c>
      <c r="AF7788">
        <f t="shared" si="516"/>
        <v>3.8494636800221411E-6</v>
      </c>
      <c r="AG7788">
        <f t="shared" si="517"/>
        <v>4.8031929827968596E-5</v>
      </c>
    </row>
    <row r="7789" spans="30:33" x14ac:dyDescent="0.2">
      <c r="AD7789">
        <f t="shared" si="515"/>
        <v>7787</v>
      </c>
      <c r="AE7789">
        <f t="shared" si="514"/>
        <v>6.1591418880354285E-9</v>
      </c>
      <c r="AF7789">
        <f t="shared" si="516"/>
        <v>3.8433045381341059E-6</v>
      </c>
      <c r="AG7789">
        <f t="shared" si="517"/>
        <v>4.7961237882131884E-5</v>
      </c>
    </row>
    <row r="7790" spans="30:33" x14ac:dyDescent="0.2">
      <c r="AD7790">
        <f t="shared" si="515"/>
        <v>7788</v>
      </c>
      <c r="AE7790">
        <f t="shared" si="514"/>
        <v>6.1492872610145723E-9</v>
      </c>
      <c r="AF7790">
        <f t="shared" si="516"/>
        <v>3.8371552508730915E-6</v>
      </c>
      <c r="AG7790">
        <f t="shared" si="517"/>
        <v>4.7890649188781492E-5</v>
      </c>
    </row>
    <row r="7791" spans="30:33" x14ac:dyDescent="0.2">
      <c r="AD7791">
        <f t="shared" si="515"/>
        <v>7789</v>
      </c>
      <c r="AE7791">
        <f t="shared" si="514"/>
        <v>6.1394484013969495E-9</v>
      </c>
      <c r="AF7791">
        <f t="shared" si="516"/>
        <v>3.8310158024716946E-6</v>
      </c>
      <c r="AG7791">
        <f t="shared" si="517"/>
        <v>4.7820163598480838E-5</v>
      </c>
    </row>
    <row r="7792" spans="30:33" x14ac:dyDescent="0.2">
      <c r="AD7792">
        <f t="shared" si="515"/>
        <v>7790</v>
      </c>
      <c r="AE7792">
        <f t="shared" si="514"/>
        <v>6.1296252839547142E-9</v>
      </c>
      <c r="AF7792">
        <f t="shared" si="516"/>
        <v>3.8248861771877395E-6</v>
      </c>
      <c r="AG7792">
        <f t="shared" si="517"/>
        <v>4.7749780962007221E-5</v>
      </c>
    </row>
    <row r="7793" spans="30:33" x14ac:dyDescent="0.2">
      <c r="AD7793">
        <f t="shared" si="515"/>
        <v>7791</v>
      </c>
      <c r="AE7793">
        <f t="shared" si="514"/>
        <v>6.1198178835003857E-9</v>
      </c>
      <c r="AF7793">
        <f t="shared" si="516"/>
        <v>3.8187663593042392E-6</v>
      </c>
      <c r="AG7793">
        <f t="shared" si="517"/>
        <v>4.7679501130351505E-5</v>
      </c>
    </row>
    <row r="7794" spans="30:33" x14ac:dyDescent="0.2">
      <c r="AD7794">
        <f t="shared" si="515"/>
        <v>7792</v>
      </c>
      <c r="AE7794">
        <f t="shared" si="514"/>
        <v>6.1100261748867857E-9</v>
      </c>
      <c r="AF7794">
        <f t="shared" si="516"/>
        <v>3.8126563331293523E-6</v>
      </c>
      <c r="AG7794">
        <f t="shared" si="517"/>
        <v>4.7609323954717833E-5</v>
      </c>
    </row>
    <row r="7795" spans="30:33" x14ac:dyDescent="0.2">
      <c r="AD7795">
        <f t="shared" si="515"/>
        <v>7793</v>
      </c>
      <c r="AE7795">
        <f t="shared" si="514"/>
        <v>6.1002501330069668E-9</v>
      </c>
      <c r="AF7795">
        <f t="shared" si="516"/>
        <v>3.8065560829963452E-6</v>
      </c>
      <c r="AG7795">
        <f t="shared" si="517"/>
        <v>4.7539249286523295E-5</v>
      </c>
    </row>
    <row r="7796" spans="30:33" x14ac:dyDescent="0.2">
      <c r="AD7796">
        <f t="shared" si="515"/>
        <v>7794</v>
      </c>
      <c r="AE7796">
        <f t="shared" si="514"/>
        <v>6.0904897327941553E-9</v>
      </c>
      <c r="AF7796">
        <f t="shared" si="516"/>
        <v>3.8004655932635508E-6</v>
      </c>
      <c r="AG7796">
        <f t="shared" si="517"/>
        <v>4.7469276977397644E-5</v>
      </c>
    </row>
    <row r="7797" spans="30:33" x14ac:dyDescent="0.2">
      <c r="AD7797">
        <f t="shared" si="515"/>
        <v>7795</v>
      </c>
      <c r="AE7797">
        <f t="shared" si="514"/>
        <v>6.080744949221684E-9</v>
      </c>
      <c r="AF7797">
        <f t="shared" si="516"/>
        <v>3.794384848314329E-6</v>
      </c>
      <c r="AG7797">
        <f t="shared" si="517"/>
        <v>4.7399406879183027E-5</v>
      </c>
    </row>
    <row r="7798" spans="30:33" x14ac:dyDescent="0.2">
      <c r="AD7798">
        <f t="shared" si="515"/>
        <v>7796</v>
      </c>
      <c r="AE7798">
        <f t="shared" si="514"/>
        <v>6.0710157573029289E-9</v>
      </c>
      <c r="AF7798">
        <f t="shared" si="516"/>
        <v>3.7883138325570258E-6</v>
      </c>
      <c r="AG7798">
        <f t="shared" si="517"/>
        <v>4.7329638843933632E-5</v>
      </c>
    </row>
    <row r="7799" spans="30:33" x14ac:dyDescent="0.2">
      <c r="AD7799">
        <f t="shared" si="515"/>
        <v>7797</v>
      </c>
      <c r="AE7799">
        <f t="shared" si="514"/>
        <v>6.0613021320912444E-9</v>
      </c>
      <c r="AF7799">
        <f t="shared" si="516"/>
        <v>3.7822525304249346E-6</v>
      </c>
      <c r="AG7799">
        <f t="shared" si="517"/>
        <v>4.7259972723915436E-5</v>
      </c>
    </row>
    <row r="7800" spans="30:33" x14ac:dyDescent="0.2">
      <c r="AD7800">
        <f t="shared" si="515"/>
        <v>7798</v>
      </c>
      <c r="AE7800">
        <f t="shared" si="514"/>
        <v>6.051604048679898E-9</v>
      </c>
      <c r="AF7800">
        <f t="shared" si="516"/>
        <v>3.7762009263762543E-6</v>
      </c>
      <c r="AG7800">
        <f t="shared" si="517"/>
        <v>4.7190408371605846E-5</v>
      </c>
    </row>
    <row r="7801" spans="30:33" x14ac:dyDescent="0.2">
      <c r="AD7801">
        <f t="shared" si="515"/>
        <v>7799</v>
      </c>
      <c r="AE7801">
        <f t="shared" si="514"/>
        <v>6.0419214822020099E-9</v>
      </c>
      <c r="AF7801">
        <f t="shared" si="516"/>
        <v>3.770159004894052E-6</v>
      </c>
      <c r="AG7801">
        <f t="shared" si="517"/>
        <v>4.7120945639693472E-5</v>
      </c>
    </row>
    <row r="7802" spans="30:33" x14ac:dyDescent="0.2">
      <c r="AD7802">
        <f t="shared" si="515"/>
        <v>7800</v>
      </c>
      <c r="AE7802">
        <f t="shared" si="514"/>
        <v>6.0322544078304861E-9</v>
      </c>
      <c r="AF7802">
        <f t="shared" si="516"/>
        <v>3.7641267504862214E-6</v>
      </c>
      <c r="AG7802">
        <f t="shared" si="517"/>
        <v>4.705158438107779E-5</v>
      </c>
    </row>
    <row r="7803" spans="30:33" x14ac:dyDescent="0.2">
      <c r="AD7803">
        <f t="shared" si="515"/>
        <v>7801</v>
      </c>
      <c r="AE7803">
        <f t="shared" si="514"/>
        <v>6.0226028007779571E-9</v>
      </c>
      <c r="AF7803">
        <f t="shared" si="516"/>
        <v>3.7581041476854432E-6</v>
      </c>
      <c r="AG7803">
        <f t="shared" si="517"/>
        <v>4.6982324448868845E-5</v>
      </c>
    </row>
    <row r="7804" spans="30:33" x14ac:dyDescent="0.2">
      <c r="AD7804">
        <f t="shared" si="515"/>
        <v>7802</v>
      </c>
      <c r="AE7804">
        <f t="shared" si="514"/>
        <v>6.0129666362967117E-9</v>
      </c>
      <c r="AF7804">
        <f t="shared" si="516"/>
        <v>3.7520911810491463E-6</v>
      </c>
      <c r="AG7804">
        <f t="shared" si="517"/>
        <v>4.6913165696386946E-5</v>
      </c>
    </row>
    <row r="7805" spans="30:33" x14ac:dyDescent="0.2">
      <c r="AD7805">
        <f t="shared" si="515"/>
        <v>7803</v>
      </c>
      <c r="AE7805">
        <f t="shared" si="514"/>
        <v>6.0033458896786367E-9</v>
      </c>
      <c r="AF7805">
        <f t="shared" si="516"/>
        <v>3.7460878351594675E-6</v>
      </c>
      <c r="AG7805">
        <f t="shared" si="517"/>
        <v>4.6844107977162402E-5</v>
      </c>
    </row>
    <row r="7806" spans="30:33" x14ac:dyDescent="0.2">
      <c r="AD7806">
        <f t="shared" si="515"/>
        <v>7804</v>
      </c>
      <c r="AE7806">
        <f t="shared" si="514"/>
        <v>5.9937405362551507E-9</v>
      </c>
      <c r="AF7806">
        <f t="shared" si="516"/>
        <v>3.7400940946232121E-6</v>
      </c>
      <c r="AG7806">
        <f t="shared" si="517"/>
        <v>4.6775151144935196E-5</v>
      </c>
    </row>
    <row r="7807" spans="30:33" x14ac:dyDescent="0.2">
      <c r="AD7807">
        <f t="shared" si="515"/>
        <v>7805</v>
      </c>
      <c r="AE7807">
        <f t="shared" si="514"/>
        <v>5.984150551397142E-9</v>
      </c>
      <c r="AF7807">
        <f t="shared" si="516"/>
        <v>3.7341099440718149E-6</v>
      </c>
      <c r="AG7807">
        <f t="shared" si="517"/>
        <v>4.6706295053654696E-5</v>
      </c>
    </row>
    <row r="7808" spans="30:33" x14ac:dyDescent="0.2">
      <c r="AD7808">
        <f t="shared" si="515"/>
        <v>7806</v>
      </c>
      <c r="AE7808">
        <f t="shared" si="514"/>
        <v>5.9745759105149067E-9</v>
      </c>
      <c r="AF7808">
        <f t="shared" si="516"/>
        <v>3.7281353681613E-6</v>
      </c>
      <c r="AG7808">
        <f t="shared" si="517"/>
        <v>4.6637539557479364E-5</v>
      </c>
    </row>
    <row r="7809" spans="30:33" x14ac:dyDescent="0.2">
      <c r="AD7809">
        <f t="shared" si="515"/>
        <v>7807</v>
      </c>
      <c r="AE7809">
        <f t="shared" si="514"/>
        <v>5.9650165890580825E-9</v>
      </c>
      <c r="AF7809">
        <f t="shared" si="516"/>
        <v>3.7221703515722417E-6</v>
      </c>
      <c r="AG7809">
        <f t="shared" si="517"/>
        <v>4.6568884510776449E-5</v>
      </c>
    </row>
    <row r="7810" spans="30:33" x14ac:dyDescent="0.2">
      <c r="AD7810">
        <f t="shared" si="515"/>
        <v>7808</v>
      </c>
      <c r="AE7810">
        <f t="shared" si="514"/>
        <v>5.9554725625155896E-9</v>
      </c>
      <c r="AF7810">
        <f t="shared" si="516"/>
        <v>3.716214879009726E-6</v>
      </c>
      <c r="AG7810">
        <f t="shared" si="517"/>
        <v>4.6500329768121723E-5</v>
      </c>
    </row>
    <row r="7811" spans="30:33" x14ac:dyDescent="0.2">
      <c r="AD7811">
        <f t="shared" si="515"/>
        <v>7809</v>
      </c>
      <c r="AE7811">
        <f t="shared" si="514"/>
        <v>5.9459438064155643E-9</v>
      </c>
      <c r="AF7811">
        <f t="shared" si="516"/>
        <v>3.7102689352033103E-6</v>
      </c>
      <c r="AG7811">
        <f t="shared" si="517"/>
        <v>4.643187518429914E-5</v>
      </c>
    </row>
    <row r="7812" spans="30:33" x14ac:dyDescent="0.2">
      <c r="AD7812">
        <f t="shared" si="515"/>
        <v>7810</v>
      </c>
      <c r="AE7812">
        <f t="shared" si="514"/>
        <v>5.936430296325299E-9</v>
      </c>
      <c r="AF7812">
        <f t="shared" si="516"/>
        <v>3.7043325049069847E-6</v>
      </c>
      <c r="AG7812">
        <f t="shared" si="517"/>
        <v>4.6363520614300588E-5</v>
      </c>
    </row>
    <row r="7813" spans="30:33" x14ac:dyDescent="0.2">
      <c r="AD7813">
        <f t="shared" si="515"/>
        <v>7811</v>
      </c>
      <c r="AE7813">
        <f t="shared" si="514"/>
        <v>5.9269320078511779E-9</v>
      </c>
      <c r="AF7813">
        <f t="shared" si="516"/>
        <v>3.6984055728991334E-6</v>
      </c>
      <c r="AG7813">
        <f t="shared" si="517"/>
        <v>4.6295265913325549E-5</v>
      </c>
    </row>
    <row r="7814" spans="30:33" x14ac:dyDescent="0.2">
      <c r="AD7814">
        <f t="shared" si="515"/>
        <v>7812</v>
      </c>
      <c r="AE7814">
        <f t="shared" si="514"/>
        <v>5.9174489166386166E-9</v>
      </c>
      <c r="AF7814">
        <f t="shared" si="516"/>
        <v>3.6924881239824947E-6</v>
      </c>
      <c r="AG7814">
        <f t="shared" si="517"/>
        <v>4.6227110936780869E-5</v>
      </c>
    </row>
    <row r="7815" spans="30:33" x14ac:dyDescent="0.2">
      <c r="AD7815">
        <f t="shared" si="515"/>
        <v>7813</v>
      </c>
      <c r="AE7815">
        <f t="shared" si="514"/>
        <v>5.907980998371994E-9</v>
      </c>
      <c r="AF7815">
        <f t="shared" si="516"/>
        <v>3.6865801429841224E-6</v>
      </c>
      <c r="AG7815">
        <f t="shared" si="517"/>
        <v>4.6159055540280392E-5</v>
      </c>
    </row>
    <row r="7816" spans="30:33" x14ac:dyDescent="0.2">
      <c r="AD7816">
        <f t="shared" si="515"/>
        <v>7814</v>
      </c>
      <c r="AE7816">
        <f t="shared" si="514"/>
        <v>5.8985282287745982E-9</v>
      </c>
      <c r="AF7816">
        <f t="shared" si="516"/>
        <v>3.6806816147553478E-6</v>
      </c>
      <c r="AG7816">
        <f t="shared" si="517"/>
        <v>4.6091099579644711E-5</v>
      </c>
    </row>
    <row r="7817" spans="30:33" x14ac:dyDescent="0.2">
      <c r="AD7817">
        <f t="shared" si="515"/>
        <v>7815</v>
      </c>
      <c r="AE7817">
        <f t="shared" si="514"/>
        <v>5.889090583608559E-9</v>
      </c>
      <c r="AF7817">
        <f t="shared" si="516"/>
        <v>3.6747925241717388E-6</v>
      </c>
      <c r="AG7817">
        <f t="shared" si="517"/>
        <v>4.602324291090089E-5</v>
      </c>
    </row>
    <row r="7818" spans="30:33" x14ac:dyDescent="0.2">
      <c r="AD7818">
        <f t="shared" si="515"/>
        <v>7816</v>
      </c>
      <c r="AE7818">
        <f t="shared" si="514"/>
        <v>5.8796680386747845E-9</v>
      </c>
      <c r="AF7818">
        <f t="shared" si="516"/>
        <v>3.668912856133064E-6</v>
      </c>
      <c r="AG7818">
        <f t="shared" si="517"/>
        <v>4.5955485390282116E-5</v>
      </c>
    </row>
    <row r="7819" spans="30:33" x14ac:dyDescent="0.2">
      <c r="AD7819">
        <f t="shared" si="515"/>
        <v>7817</v>
      </c>
      <c r="AE7819">
        <f t="shared" si="514"/>
        <v>5.8702605698129048E-9</v>
      </c>
      <c r="AF7819">
        <f t="shared" si="516"/>
        <v>3.663042595563251E-6</v>
      </c>
      <c r="AG7819">
        <f t="shared" si="517"/>
        <v>4.5887826874227478E-5</v>
      </c>
    </row>
    <row r="7820" spans="30:33" x14ac:dyDescent="0.2">
      <c r="AD7820">
        <f t="shared" si="515"/>
        <v>7818</v>
      </c>
      <c r="AE7820">
        <f t="shared" si="514"/>
        <v>5.8608681529012041E-9</v>
      </c>
      <c r="AF7820">
        <f t="shared" si="516"/>
        <v>3.6571817274103496E-6</v>
      </c>
      <c r="AG7820">
        <f t="shared" si="517"/>
        <v>4.5820267219381617E-5</v>
      </c>
    </row>
    <row r="7821" spans="30:33" x14ac:dyDescent="0.2">
      <c r="AD7821">
        <f t="shared" si="515"/>
        <v>7819</v>
      </c>
      <c r="AE7821">
        <f t="shared" si="514"/>
        <v>5.8514907638565622E-9</v>
      </c>
      <c r="AF7821">
        <f t="shared" si="516"/>
        <v>3.6513302366464929E-6</v>
      </c>
      <c r="AG7821">
        <f t="shared" si="517"/>
        <v>4.575280628259446E-5</v>
      </c>
    </row>
    <row r="7822" spans="30:33" x14ac:dyDescent="0.2">
      <c r="AD7822">
        <f t="shared" si="515"/>
        <v>7820</v>
      </c>
      <c r="AE7822">
        <f t="shared" si="514"/>
        <v>5.8421283786343912E-9</v>
      </c>
      <c r="AF7822">
        <f t="shared" si="516"/>
        <v>3.6454881082678582E-6</v>
      </c>
      <c r="AG7822">
        <f t="shared" si="517"/>
        <v>4.5685443920920938E-5</v>
      </c>
    </row>
    <row r="7823" spans="30:33" x14ac:dyDescent="0.2">
      <c r="AD7823">
        <f t="shared" si="515"/>
        <v>7821</v>
      </c>
      <c r="AE7823">
        <f t="shared" si="514"/>
        <v>5.8327809732285754E-9</v>
      </c>
      <c r="AF7823">
        <f t="shared" si="516"/>
        <v>3.6396553272946293E-6</v>
      </c>
      <c r="AG7823">
        <f t="shared" si="517"/>
        <v>4.5618179991620691E-5</v>
      </c>
    </row>
    <row r="7824" spans="30:33" x14ac:dyDescent="0.2">
      <c r="AD7824">
        <f t="shared" si="515"/>
        <v>7822</v>
      </c>
      <c r="AE7824">
        <f t="shared" si="514"/>
        <v>5.8234485236714095E-9</v>
      </c>
      <c r="AF7824">
        <f t="shared" si="516"/>
        <v>3.6338318787709576E-6</v>
      </c>
      <c r="AG7824">
        <f t="shared" si="517"/>
        <v>4.5551014352157766E-5</v>
      </c>
    </row>
    <row r="7825" spans="30:33" x14ac:dyDescent="0.2">
      <c r="AD7825">
        <f t="shared" si="515"/>
        <v>7823</v>
      </c>
      <c r="AE7825">
        <f t="shared" si="514"/>
        <v>5.8141310060335352E-9</v>
      </c>
      <c r="AF7825">
        <f t="shared" si="516"/>
        <v>3.628017747764924E-6</v>
      </c>
      <c r="AG7825">
        <f t="shared" si="517"/>
        <v>4.5483946860200345E-5</v>
      </c>
    </row>
    <row r="7826" spans="30:33" x14ac:dyDescent="0.2">
      <c r="AD7826">
        <f t="shared" si="515"/>
        <v>7824</v>
      </c>
      <c r="AE7826">
        <f t="shared" si="514"/>
        <v>5.8048283964238811E-9</v>
      </c>
      <c r="AF7826">
        <f t="shared" si="516"/>
        <v>3.6222129193685002E-6</v>
      </c>
      <c r="AG7826">
        <f t="shared" si="517"/>
        <v>4.5416977373620446E-5</v>
      </c>
    </row>
    <row r="7827" spans="30:33" x14ac:dyDescent="0.2">
      <c r="AD7827">
        <f t="shared" si="515"/>
        <v>7825</v>
      </c>
      <c r="AE7827">
        <f t="shared" ref="AE7827:AE7890" si="518">AF7826*$AE$3</f>
        <v>5.7955406709896032E-9</v>
      </c>
      <c r="AF7827">
        <f t="shared" si="516"/>
        <v>3.6164173786975104E-6</v>
      </c>
      <c r="AG7827">
        <f t="shared" si="517"/>
        <v>4.5350105750493646E-5</v>
      </c>
    </row>
    <row r="7828" spans="30:33" x14ac:dyDescent="0.2">
      <c r="AD7828">
        <f t="shared" si="515"/>
        <v>7826</v>
      </c>
      <c r="AE7828">
        <f t="shared" si="518"/>
        <v>5.7862678059160196E-9</v>
      </c>
      <c r="AF7828">
        <f t="shared" si="516"/>
        <v>3.6106311108915943E-6</v>
      </c>
      <c r="AG7828">
        <f t="shared" si="517"/>
        <v>4.5283331849098771E-5</v>
      </c>
    </row>
    <row r="7829" spans="30:33" x14ac:dyDescent="0.2">
      <c r="AD7829">
        <f t="shared" si="515"/>
        <v>7827</v>
      </c>
      <c r="AE7829">
        <f t="shared" si="518"/>
        <v>5.7770097774265538E-9</v>
      </c>
      <c r="AF7829">
        <f t="shared" si="516"/>
        <v>3.6048541011141676E-6</v>
      </c>
      <c r="AG7829">
        <f t="shared" si="517"/>
        <v>4.5216655527917635E-5</v>
      </c>
    </row>
    <row r="7830" spans="30:33" x14ac:dyDescent="0.2">
      <c r="AD7830">
        <f t="shared" si="515"/>
        <v>7828</v>
      </c>
      <c r="AE7830">
        <f t="shared" si="518"/>
        <v>5.7677665617826708E-9</v>
      </c>
      <c r="AF7830">
        <f t="shared" si="516"/>
        <v>3.5990863345523847E-6</v>
      </c>
      <c r="AG7830">
        <f t="shared" si="517"/>
        <v>4.5150076645634744E-5</v>
      </c>
    </row>
    <row r="7831" spans="30:33" x14ac:dyDescent="0.2">
      <c r="AD7831">
        <f t="shared" si="515"/>
        <v>7829</v>
      </c>
      <c r="AE7831">
        <f t="shared" si="518"/>
        <v>5.758538135283818E-9</v>
      </c>
      <c r="AF7831">
        <f t="shared" si="516"/>
        <v>3.5933277964171006E-6</v>
      </c>
      <c r="AG7831">
        <f t="shared" si="517"/>
        <v>4.5083595061137011E-5</v>
      </c>
    </row>
    <row r="7832" spans="30:33" x14ac:dyDescent="0.2">
      <c r="AD7832">
        <f t="shared" si="515"/>
        <v>7830</v>
      </c>
      <c r="AE7832">
        <f t="shared" si="518"/>
        <v>5.749324474267364E-9</v>
      </c>
      <c r="AF7832">
        <f t="shared" si="516"/>
        <v>3.5875784719428329E-6</v>
      </c>
      <c r="AG7832">
        <f t="shared" si="517"/>
        <v>4.5017210633513458E-5</v>
      </c>
    </row>
    <row r="7833" spans="30:33" x14ac:dyDescent="0.2">
      <c r="AD7833">
        <f t="shared" si="515"/>
        <v>7831</v>
      </c>
      <c r="AE7833">
        <f t="shared" si="518"/>
        <v>5.740125555108535E-9</v>
      </c>
      <c r="AF7833">
        <f t="shared" si="516"/>
        <v>3.5818383463877244E-6</v>
      </c>
      <c r="AG7833">
        <f t="shared" si="517"/>
        <v>4.4950923222054939E-5</v>
      </c>
    </row>
    <row r="7834" spans="30:33" x14ac:dyDescent="0.2">
      <c r="AD7834">
        <f t="shared" si="515"/>
        <v>7832</v>
      </c>
      <c r="AE7834">
        <f t="shared" si="518"/>
        <v>5.730941354220362E-9</v>
      </c>
      <c r="AF7834">
        <f t="shared" si="516"/>
        <v>3.576107405033504E-6</v>
      </c>
      <c r="AG7834">
        <f t="shared" si="517"/>
        <v>4.4884732686253878E-5</v>
      </c>
    </row>
    <row r="7835" spans="30:33" x14ac:dyDescent="0.2">
      <c r="AD7835">
        <f t="shared" si="515"/>
        <v>7833</v>
      </c>
      <c r="AE7835">
        <f t="shared" si="518"/>
        <v>5.7217718480536092E-9</v>
      </c>
      <c r="AF7835">
        <f t="shared" si="516"/>
        <v>3.5703856331854503E-6</v>
      </c>
      <c r="AG7835">
        <f t="shared" si="517"/>
        <v>4.4818638885803924E-5</v>
      </c>
    </row>
    <row r="7836" spans="30:33" x14ac:dyDescent="0.2">
      <c r="AD7836">
        <f t="shared" si="515"/>
        <v>7834</v>
      </c>
      <c r="AE7836">
        <f t="shared" si="518"/>
        <v>5.7126170130967233E-9</v>
      </c>
      <c r="AF7836">
        <f t="shared" si="516"/>
        <v>3.5646730161723533E-6</v>
      </c>
      <c r="AG7836">
        <f t="shared" si="517"/>
        <v>4.4752641680599729E-5</v>
      </c>
    </row>
    <row r="7837" spans="30:33" x14ac:dyDescent="0.2">
      <c r="AD7837">
        <f t="shared" si="515"/>
        <v>7835</v>
      </c>
      <c r="AE7837">
        <f t="shared" si="518"/>
        <v>5.7034768258757676E-9</v>
      </c>
      <c r="AF7837">
        <f t="shared" si="516"/>
        <v>3.5589695393464774E-6</v>
      </c>
      <c r="AG7837">
        <f t="shared" si="517"/>
        <v>4.4686740930736638E-5</v>
      </c>
    </row>
    <row r="7838" spans="30:33" x14ac:dyDescent="0.2">
      <c r="AD7838">
        <f t="shared" si="515"/>
        <v>7836</v>
      </c>
      <c r="AE7838">
        <f t="shared" si="518"/>
        <v>5.6943512629543663E-9</v>
      </c>
      <c r="AF7838">
        <f t="shared" si="516"/>
        <v>3.5532751880835231E-6</v>
      </c>
      <c r="AG7838">
        <f t="shared" si="517"/>
        <v>4.4620936496510416E-5</v>
      </c>
    </row>
    <row r="7839" spans="30:33" x14ac:dyDescent="0.2">
      <c r="AD7839">
        <f t="shared" si="515"/>
        <v>7837</v>
      </c>
      <c r="AE7839">
        <f t="shared" si="518"/>
        <v>5.6852403009336394E-9</v>
      </c>
      <c r="AF7839">
        <f t="shared" si="516"/>
        <v>3.5475899477825892E-6</v>
      </c>
      <c r="AG7839">
        <f t="shared" si="517"/>
        <v>4.4555228238416932E-5</v>
      </c>
    </row>
    <row r="7840" spans="30:33" x14ac:dyDescent="0.2">
      <c r="AD7840">
        <f t="shared" si="515"/>
        <v>7838</v>
      </c>
      <c r="AE7840">
        <f t="shared" si="518"/>
        <v>5.6761439164521453E-9</v>
      </c>
      <c r="AF7840">
        <f t="shared" si="516"/>
        <v>3.541913803866137E-6</v>
      </c>
      <c r="AG7840">
        <f t="shared" si="517"/>
        <v>4.4489616017151915E-5</v>
      </c>
    </row>
    <row r="7841" spans="30:33" x14ac:dyDescent="0.2">
      <c r="AD7841">
        <f t="shared" si="515"/>
        <v>7839</v>
      </c>
      <c r="AE7841">
        <f t="shared" si="518"/>
        <v>5.6670620861858219E-9</v>
      </c>
      <c r="AF7841">
        <f t="shared" si="516"/>
        <v>3.5362467417799511E-6</v>
      </c>
      <c r="AG7841">
        <f t="shared" si="517"/>
        <v>4.442409969361066E-5</v>
      </c>
    </row>
    <row r="7842" spans="30:33" x14ac:dyDescent="0.2">
      <c r="AD7842">
        <f t="shared" si="515"/>
        <v>7840</v>
      </c>
      <c r="AE7842">
        <f t="shared" si="518"/>
        <v>5.6579947868479243E-9</v>
      </c>
      <c r="AF7842">
        <f t="shared" si="516"/>
        <v>3.5305887469931031E-6</v>
      </c>
      <c r="AG7842">
        <f t="shared" si="517"/>
        <v>4.4358679128887727E-5</v>
      </c>
    </row>
    <row r="7843" spans="30:33" x14ac:dyDescent="0.2">
      <c r="AD7843">
        <f t="shared" ref="AD7843:AD7906" si="519">AD7842+1</f>
        <v>7841</v>
      </c>
      <c r="AE7843">
        <f t="shared" si="518"/>
        <v>5.6489419951889674E-9</v>
      </c>
      <c r="AF7843">
        <f t="shared" ref="AF7843:AF7906" si="520">AF7842*$AF$3</f>
        <v>3.524939804997914E-6</v>
      </c>
      <c r="AG7843">
        <f t="shared" ref="AG7843:AG7906" si="521">AD7843*AE7843</f>
        <v>4.4293354184276693E-5</v>
      </c>
    </row>
    <row r="7844" spans="30:33" x14ac:dyDescent="0.2">
      <c r="AD7844">
        <f t="shared" si="519"/>
        <v>7842</v>
      </c>
      <c r="AE7844">
        <f t="shared" si="518"/>
        <v>5.639903687996665E-9</v>
      </c>
      <c r="AF7844">
        <f t="shared" si="520"/>
        <v>3.5192999013099169E-6</v>
      </c>
      <c r="AG7844">
        <f t="shared" si="521"/>
        <v>4.4228124721269849E-5</v>
      </c>
    </row>
    <row r="7845" spans="30:33" x14ac:dyDescent="0.2">
      <c r="AD7845">
        <f t="shared" si="519"/>
        <v>7843</v>
      </c>
      <c r="AE7845">
        <f t="shared" si="518"/>
        <v>5.6308798420958697E-9</v>
      </c>
      <c r="AF7845">
        <f t="shared" si="520"/>
        <v>3.513669021467821E-6</v>
      </c>
      <c r="AG7845">
        <f t="shared" si="521"/>
        <v>4.4162990601557903E-5</v>
      </c>
    </row>
    <row r="7846" spans="30:33" x14ac:dyDescent="0.2">
      <c r="AD7846">
        <f t="shared" si="519"/>
        <v>7844</v>
      </c>
      <c r="AE7846">
        <f t="shared" si="518"/>
        <v>5.621870434348516E-9</v>
      </c>
      <c r="AF7846">
        <f t="shared" si="520"/>
        <v>3.5080471510334724E-6</v>
      </c>
      <c r="AG7846">
        <f t="shared" si="521"/>
        <v>4.4097951687029761E-5</v>
      </c>
    </row>
    <row r="7847" spans="30:33" x14ac:dyDescent="0.2">
      <c r="AD7847">
        <f t="shared" si="519"/>
        <v>7845</v>
      </c>
      <c r="AE7847">
        <f t="shared" si="518"/>
        <v>5.6128754416535586E-9</v>
      </c>
      <c r="AF7847">
        <f t="shared" si="520"/>
        <v>3.5024342755918186E-6</v>
      </c>
      <c r="AG7847">
        <f t="shared" si="521"/>
        <v>4.403300783977217E-5</v>
      </c>
    </row>
    <row r="7848" spans="30:33" x14ac:dyDescent="0.2">
      <c r="AD7848">
        <f t="shared" si="519"/>
        <v>7846</v>
      </c>
      <c r="AE7848">
        <f t="shared" si="518"/>
        <v>5.6038948409469123E-9</v>
      </c>
      <c r="AF7848">
        <f t="shared" si="520"/>
        <v>3.4968303807508716E-6</v>
      </c>
      <c r="AG7848">
        <f t="shared" si="521"/>
        <v>4.3968158922069477E-5</v>
      </c>
    </row>
    <row r="7849" spans="30:33" x14ac:dyDescent="0.2">
      <c r="AD7849">
        <f t="shared" si="519"/>
        <v>7847</v>
      </c>
      <c r="AE7849">
        <f t="shared" si="518"/>
        <v>5.5949286092013969E-9</v>
      </c>
      <c r="AF7849">
        <f t="shared" si="520"/>
        <v>3.4912354521416701E-6</v>
      </c>
      <c r="AG7849">
        <f t="shared" si="521"/>
        <v>4.3903404796403364E-5</v>
      </c>
    </row>
    <row r="7850" spans="30:33" x14ac:dyDescent="0.2">
      <c r="AD7850">
        <f t="shared" si="519"/>
        <v>7848</v>
      </c>
      <c r="AE7850">
        <f t="shared" si="518"/>
        <v>5.5859767234266743E-9</v>
      </c>
      <c r="AF7850">
        <f t="shared" si="520"/>
        <v>3.4856494754182434E-6</v>
      </c>
      <c r="AG7850">
        <f t="shared" si="521"/>
        <v>4.3838745325452543E-5</v>
      </c>
    </row>
    <row r="7851" spans="30:33" x14ac:dyDescent="0.2">
      <c r="AD7851">
        <f t="shared" si="519"/>
        <v>7849</v>
      </c>
      <c r="AE7851">
        <f t="shared" si="518"/>
        <v>5.5770391606691916E-9</v>
      </c>
      <c r="AF7851">
        <f t="shared" si="520"/>
        <v>3.4800724362575741E-6</v>
      </c>
      <c r="AG7851">
        <f t="shared" si="521"/>
        <v>4.3774180372092484E-5</v>
      </c>
    </row>
    <row r="7852" spans="30:33" x14ac:dyDescent="0.2">
      <c r="AD7852">
        <f t="shared" si="519"/>
        <v>7850</v>
      </c>
      <c r="AE7852">
        <f t="shared" si="518"/>
        <v>5.5681158980121216E-9</v>
      </c>
      <c r="AF7852">
        <f t="shared" si="520"/>
        <v>3.474504320359562E-6</v>
      </c>
      <c r="AG7852">
        <f t="shared" si="521"/>
        <v>4.3709709799395154E-5</v>
      </c>
    </row>
    <row r="7853" spans="30:33" x14ac:dyDescent="0.2">
      <c r="AD7853">
        <f t="shared" si="519"/>
        <v>7851</v>
      </c>
      <c r="AE7853">
        <f t="shared" si="518"/>
        <v>5.5592069125753019E-9</v>
      </c>
      <c r="AF7853">
        <f t="shared" si="520"/>
        <v>3.4689451134469865E-6</v>
      </c>
      <c r="AG7853">
        <f t="shared" si="521"/>
        <v>4.3645333470628694E-5</v>
      </c>
    </row>
    <row r="7854" spans="30:33" x14ac:dyDescent="0.2">
      <c r="AD7854">
        <f t="shared" si="519"/>
        <v>7852</v>
      </c>
      <c r="AE7854">
        <f t="shared" si="518"/>
        <v>5.5503121815151813E-9</v>
      </c>
      <c r="AF7854">
        <f t="shared" si="520"/>
        <v>3.463394801265471E-6</v>
      </c>
      <c r="AG7854">
        <f t="shared" si="521"/>
        <v>4.3581051249257207E-5</v>
      </c>
    </row>
    <row r="7855" spans="30:33" x14ac:dyDescent="0.2">
      <c r="AD7855">
        <f t="shared" si="519"/>
        <v>7853</v>
      </c>
      <c r="AE7855">
        <f t="shared" si="518"/>
        <v>5.5414316820247557E-9</v>
      </c>
      <c r="AF7855">
        <f t="shared" si="520"/>
        <v>3.4578533695834461E-6</v>
      </c>
      <c r="AG7855">
        <f t="shared" si="521"/>
        <v>4.3516862998940405E-5</v>
      </c>
    </row>
    <row r="7856" spans="30:33" x14ac:dyDescent="0.2">
      <c r="AD7856">
        <f t="shared" si="519"/>
        <v>7854</v>
      </c>
      <c r="AE7856">
        <f t="shared" si="518"/>
        <v>5.5325653913335165E-9</v>
      </c>
      <c r="AF7856">
        <f t="shared" si="520"/>
        <v>3.4523208041921126E-6</v>
      </c>
      <c r="AG7856">
        <f t="shared" si="521"/>
        <v>4.3452768583533436E-5</v>
      </c>
    </row>
    <row r="7857" spans="30:33" x14ac:dyDescent="0.2">
      <c r="AD7857">
        <f t="shared" si="519"/>
        <v>7855</v>
      </c>
      <c r="AE7857">
        <f t="shared" si="518"/>
        <v>5.5237132867073829E-9</v>
      </c>
      <c r="AF7857">
        <f t="shared" si="520"/>
        <v>3.446797090905405E-6</v>
      </c>
      <c r="AG7857">
        <f t="shared" si="521"/>
        <v>4.338876786708649E-5</v>
      </c>
    </row>
    <row r="7858" spans="30:33" x14ac:dyDescent="0.2">
      <c r="AD7858">
        <f t="shared" si="519"/>
        <v>7856</v>
      </c>
      <c r="AE7858">
        <f t="shared" si="518"/>
        <v>5.5148753454486505E-9</v>
      </c>
      <c r="AF7858">
        <f t="shared" si="520"/>
        <v>3.4412822155599561E-6</v>
      </c>
      <c r="AG7858">
        <f t="shared" si="521"/>
        <v>4.3324860713844599E-5</v>
      </c>
    </row>
    <row r="7859" spans="30:33" x14ac:dyDescent="0.2">
      <c r="AD7859">
        <f t="shared" si="519"/>
        <v>7857</v>
      </c>
      <c r="AE7859">
        <f t="shared" si="518"/>
        <v>5.5060515448959322E-9</v>
      </c>
      <c r="AF7859">
        <f t="shared" si="520"/>
        <v>3.43577616401506E-6</v>
      </c>
      <c r="AG7859">
        <f t="shared" si="521"/>
        <v>4.3261046988247336E-5</v>
      </c>
    </row>
    <row r="7860" spans="30:33" x14ac:dyDescent="0.2">
      <c r="AD7860">
        <f t="shared" si="519"/>
        <v>7858</v>
      </c>
      <c r="AE7860">
        <f t="shared" si="518"/>
        <v>5.4972418624240986E-9</v>
      </c>
      <c r="AF7860">
        <f t="shared" si="520"/>
        <v>3.4302789221526357E-6</v>
      </c>
      <c r="AG7860">
        <f t="shared" si="521"/>
        <v>4.3197326554928565E-5</v>
      </c>
    </row>
    <row r="7861" spans="30:33" x14ac:dyDescent="0.2">
      <c r="AD7861">
        <f t="shared" si="519"/>
        <v>7859</v>
      </c>
      <c r="AE7861">
        <f t="shared" si="518"/>
        <v>5.4884462754442196E-9</v>
      </c>
      <c r="AF7861">
        <f t="shared" si="520"/>
        <v>3.4247904758771912E-6</v>
      </c>
      <c r="AG7861">
        <f t="shared" si="521"/>
        <v>4.3133699278716124E-5</v>
      </c>
    </row>
    <row r="7862" spans="30:33" x14ac:dyDescent="0.2">
      <c r="AD7862">
        <f t="shared" si="519"/>
        <v>7860</v>
      </c>
      <c r="AE7862">
        <f t="shared" si="518"/>
        <v>5.4796647614035086E-9</v>
      </c>
      <c r="AF7862">
        <f t="shared" si="520"/>
        <v>3.4193108111157877E-6</v>
      </c>
      <c r="AG7862">
        <f t="shared" si="521"/>
        <v>4.307016502463158E-5</v>
      </c>
    </row>
    <row r="7863" spans="30:33" x14ac:dyDescent="0.2">
      <c r="AD7863">
        <f t="shared" si="519"/>
        <v>7861</v>
      </c>
      <c r="AE7863">
        <f t="shared" si="518"/>
        <v>5.470897297785263E-9</v>
      </c>
      <c r="AF7863">
        <f t="shared" si="520"/>
        <v>3.4138399138180022E-6</v>
      </c>
      <c r="AG7863">
        <f t="shared" si="521"/>
        <v>4.3006723657889954E-5</v>
      </c>
    </row>
    <row r="7864" spans="30:33" x14ac:dyDescent="0.2">
      <c r="AD7864">
        <f t="shared" si="519"/>
        <v>7862</v>
      </c>
      <c r="AE7864">
        <f t="shared" si="518"/>
        <v>5.4621438621088057E-9</v>
      </c>
      <c r="AF7864">
        <f t="shared" si="520"/>
        <v>3.4083777699558932E-6</v>
      </c>
      <c r="AG7864">
        <f t="shared" si="521"/>
        <v>4.2943375043899432E-5</v>
      </c>
    </row>
    <row r="7865" spans="30:33" x14ac:dyDescent="0.2">
      <c r="AD7865">
        <f t="shared" si="519"/>
        <v>7863</v>
      </c>
      <c r="AE7865">
        <f t="shared" si="518"/>
        <v>5.4534044319294313E-9</v>
      </c>
      <c r="AF7865">
        <f t="shared" si="520"/>
        <v>3.4029243655239634E-6</v>
      </c>
      <c r="AG7865">
        <f t="shared" si="521"/>
        <v>4.288011904826112E-5</v>
      </c>
    </row>
    <row r="7866" spans="30:33" x14ac:dyDescent="0.2">
      <c r="AD7866">
        <f t="shared" si="519"/>
        <v>7864</v>
      </c>
      <c r="AE7866">
        <f t="shared" si="518"/>
        <v>5.4446789848383439E-9</v>
      </c>
      <c r="AF7866">
        <f t="shared" si="520"/>
        <v>3.3974796865391249E-6</v>
      </c>
      <c r="AG7866">
        <f t="shared" si="521"/>
        <v>4.2816955536768733E-5</v>
      </c>
    </row>
    <row r="7867" spans="30:33" x14ac:dyDescent="0.2">
      <c r="AD7867">
        <f t="shared" si="519"/>
        <v>7865</v>
      </c>
      <c r="AE7867">
        <f t="shared" si="518"/>
        <v>5.4359674984626023E-9</v>
      </c>
      <c r="AF7867">
        <f t="shared" si="520"/>
        <v>3.392043719040662E-6</v>
      </c>
      <c r="AG7867">
        <f t="shared" si="521"/>
        <v>4.275388437540837E-5</v>
      </c>
    </row>
    <row r="7868" spans="30:33" x14ac:dyDescent="0.2">
      <c r="AD7868">
        <f t="shared" si="519"/>
        <v>7866</v>
      </c>
      <c r="AE7868">
        <f t="shared" si="518"/>
        <v>5.427269950465062E-9</v>
      </c>
      <c r="AF7868">
        <f t="shared" si="520"/>
        <v>3.3866164490901969E-6</v>
      </c>
      <c r="AG7868">
        <f t="shared" si="521"/>
        <v>4.2690905430358177E-5</v>
      </c>
    </row>
    <row r="7869" spans="30:33" x14ac:dyDescent="0.2">
      <c r="AD7869">
        <f t="shared" si="519"/>
        <v>7867</v>
      </c>
      <c r="AE7869">
        <f t="shared" si="518"/>
        <v>5.4185863185443174E-9</v>
      </c>
      <c r="AF7869">
        <f t="shared" si="520"/>
        <v>3.3811978627716525E-6</v>
      </c>
      <c r="AG7869">
        <f t="shared" si="521"/>
        <v>4.2628018567988143E-5</v>
      </c>
    </row>
    <row r="7870" spans="30:33" x14ac:dyDescent="0.2">
      <c r="AD7870">
        <f t="shared" si="519"/>
        <v>7868</v>
      </c>
      <c r="AE7870">
        <f t="shared" si="518"/>
        <v>5.4099165804346465E-9</v>
      </c>
      <c r="AF7870">
        <f t="shared" si="520"/>
        <v>3.3757879461912177E-6</v>
      </c>
      <c r="AG7870">
        <f t="shared" si="521"/>
        <v>4.2565223654859799E-5</v>
      </c>
    </row>
    <row r="7871" spans="30:33" x14ac:dyDescent="0.2">
      <c r="AD7871">
        <f t="shared" si="519"/>
        <v>7869</v>
      </c>
      <c r="AE7871">
        <f t="shared" si="518"/>
        <v>5.4012607139059511E-9</v>
      </c>
      <c r="AF7871">
        <f t="shared" si="520"/>
        <v>3.3703866854773118E-6</v>
      </c>
      <c r="AG7871">
        <f t="shared" si="521"/>
        <v>4.2502520557725927E-5</v>
      </c>
    </row>
    <row r="7872" spans="30:33" x14ac:dyDescent="0.2">
      <c r="AD7872">
        <f t="shared" si="519"/>
        <v>7870</v>
      </c>
      <c r="AE7872">
        <f t="shared" si="518"/>
        <v>5.3926186967637013E-9</v>
      </c>
      <c r="AF7872">
        <f t="shared" si="520"/>
        <v>3.3649940667805479E-6</v>
      </c>
      <c r="AG7872">
        <f t="shared" si="521"/>
        <v>4.2439909143530327E-5</v>
      </c>
    </row>
    <row r="7873" spans="30:33" x14ac:dyDescent="0.2">
      <c r="AD7873">
        <f t="shared" si="519"/>
        <v>7871</v>
      </c>
      <c r="AE7873">
        <f t="shared" si="518"/>
        <v>5.3839905068488792E-9</v>
      </c>
      <c r="AF7873">
        <f t="shared" si="520"/>
        <v>3.3596100762736989E-6</v>
      </c>
      <c r="AG7873">
        <f t="shared" si="521"/>
        <v>4.2377389279407528E-5</v>
      </c>
    </row>
    <row r="7874" spans="30:33" x14ac:dyDescent="0.2">
      <c r="AD7874">
        <f t="shared" si="519"/>
        <v>7872</v>
      </c>
      <c r="AE7874">
        <f t="shared" si="518"/>
        <v>5.3753761220379205E-9</v>
      </c>
      <c r="AF7874">
        <f t="shared" si="520"/>
        <v>3.3542347001516609E-6</v>
      </c>
      <c r="AG7874">
        <f t="shared" si="521"/>
        <v>4.2314960832682509E-5</v>
      </c>
    </row>
    <row r="7875" spans="30:33" x14ac:dyDescent="0.2">
      <c r="AD7875">
        <f t="shared" si="519"/>
        <v>7873</v>
      </c>
      <c r="AE7875">
        <f t="shared" si="518"/>
        <v>5.3667755202426603E-9</v>
      </c>
      <c r="AF7875">
        <f t="shared" si="520"/>
        <v>3.3488679246314181E-6</v>
      </c>
      <c r="AG7875">
        <f t="shared" si="521"/>
        <v>4.2252623670870463E-5</v>
      </c>
    </row>
    <row r="7876" spans="30:33" x14ac:dyDescent="0.2">
      <c r="AD7876">
        <f t="shared" si="519"/>
        <v>7874</v>
      </c>
      <c r="AE7876">
        <f t="shared" si="518"/>
        <v>5.3581886794102715E-9</v>
      </c>
      <c r="AF7876">
        <f t="shared" si="520"/>
        <v>3.3435097359520075E-6</v>
      </c>
      <c r="AG7876">
        <f t="shared" si="521"/>
        <v>4.2190377661676476E-5</v>
      </c>
    </row>
    <row r="7877" spans="30:33" x14ac:dyDescent="0.2">
      <c r="AD7877">
        <f t="shared" si="519"/>
        <v>7875</v>
      </c>
      <c r="AE7877">
        <f t="shared" si="518"/>
        <v>5.3496155775232146E-9</v>
      </c>
      <c r="AF7877">
        <f t="shared" si="520"/>
        <v>3.3381601203744841E-6</v>
      </c>
      <c r="AG7877">
        <f t="shared" si="521"/>
        <v>4.2128222672995318E-5</v>
      </c>
    </row>
    <row r="7878" spans="30:33" x14ac:dyDescent="0.2">
      <c r="AD7878">
        <f t="shared" si="519"/>
        <v>7876</v>
      </c>
      <c r="AE7878">
        <f t="shared" si="518"/>
        <v>5.3410561925991772E-9</v>
      </c>
      <c r="AF7878">
        <f t="shared" si="520"/>
        <v>3.3328190641818849E-6</v>
      </c>
      <c r="AG7878">
        <f t="shared" si="521"/>
        <v>4.2066158572911123E-5</v>
      </c>
    </row>
    <row r="7879" spans="30:33" x14ac:dyDescent="0.2">
      <c r="AD7879">
        <f t="shared" si="519"/>
        <v>7877</v>
      </c>
      <c r="AE7879">
        <f t="shared" si="518"/>
        <v>5.3325105026910179E-9</v>
      </c>
      <c r="AF7879">
        <f t="shared" si="520"/>
        <v>3.3274865536791935E-6</v>
      </c>
      <c r="AG7879">
        <f t="shared" si="521"/>
        <v>4.2004185229697147E-5</v>
      </c>
    </row>
    <row r="7880" spans="30:33" x14ac:dyDescent="0.2">
      <c r="AD7880">
        <f t="shared" si="519"/>
        <v>7878</v>
      </c>
      <c r="AE7880">
        <f t="shared" si="518"/>
        <v>5.3239784858867122E-9</v>
      </c>
      <c r="AF7880">
        <f t="shared" si="520"/>
        <v>3.3221625751933065E-6</v>
      </c>
      <c r="AG7880">
        <f t="shared" si="521"/>
        <v>4.1942302511815517E-5</v>
      </c>
    </row>
    <row r="7881" spans="30:33" x14ac:dyDescent="0.2">
      <c r="AD7881">
        <f t="shared" si="519"/>
        <v>7879</v>
      </c>
      <c r="AE7881">
        <f t="shared" si="518"/>
        <v>5.3154601203092926E-9</v>
      </c>
      <c r="AF7881">
        <f t="shared" si="520"/>
        <v>3.316847115072997E-6</v>
      </c>
      <c r="AG7881">
        <f t="shared" si="521"/>
        <v>4.1880510287916915E-5</v>
      </c>
    </row>
    <row r="7882" spans="30:33" x14ac:dyDescent="0.2">
      <c r="AD7882">
        <f t="shared" si="519"/>
        <v>7880</v>
      </c>
      <c r="AE7882">
        <f t="shared" si="518"/>
        <v>5.3069553841167978E-9</v>
      </c>
      <c r="AF7882">
        <f t="shared" si="520"/>
        <v>3.3115401596888801E-6</v>
      </c>
      <c r="AG7882">
        <f t="shared" si="521"/>
        <v>4.1818808426840369E-5</v>
      </c>
    </row>
    <row r="7883" spans="30:33" x14ac:dyDescent="0.2">
      <c r="AD7883">
        <f t="shared" si="519"/>
        <v>7881</v>
      </c>
      <c r="AE7883">
        <f t="shared" si="518"/>
        <v>5.2984642555022107E-9</v>
      </c>
      <c r="AF7883">
        <f t="shared" si="520"/>
        <v>3.3062416954333776E-6</v>
      </c>
      <c r="AG7883">
        <f t="shared" si="521"/>
        <v>4.1757196797612921E-5</v>
      </c>
    </row>
    <row r="7884" spans="30:33" x14ac:dyDescent="0.2">
      <c r="AD7884">
        <f t="shared" si="519"/>
        <v>7882</v>
      </c>
      <c r="AE7884">
        <f t="shared" si="518"/>
        <v>5.2899867126934062E-9</v>
      </c>
      <c r="AF7884">
        <f t="shared" si="520"/>
        <v>3.300951708720684E-6</v>
      </c>
      <c r="AG7884">
        <f t="shared" si="521"/>
        <v>4.1695675269449427E-5</v>
      </c>
    </row>
    <row r="7885" spans="30:33" x14ac:dyDescent="0.2">
      <c r="AD7885">
        <f t="shared" si="519"/>
        <v>7883</v>
      </c>
      <c r="AE7885">
        <f t="shared" si="518"/>
        <v>5.2815227339530971E-9</v>
      </c>
      <c r="AF7885">
        <f t="shared" si="520"/>
        <v>3.2956701859867309E-6</v>
      </c>
      <c r="AG7885">
        <f t="shared" si="521"/>
        <v>4.1634243711752264E-5</v>
      </c>
    </row>
    <row r="7886" spans="30:33" x14ac:dyDescent="0.2">
      <c r="AD7886">
        <f t="shared" si="519"/>
        <v>7884</v>
      </c>
      <c r="AE7886">
        <f t="shared" si="518"/>
        <v>5.2730722975787722E-9</v>
      </c>
      <c r="AF7886">
        <f t="shared" si="520"/>
        <v>3.2903971136891518E-6</v>
      </c>
      <c r="AG7886">
        <f t="shared" si="521"/>
        <v>4.1572901994111043E-5</v>
      </c>
    </row>
    <row r="7887" spans="30:33" x14ac:dyDescent="0.2">
      <c r="AD7887">
        <f t="shared" si="519"/>
        <v>7885</v>
      </c>
      <c r="AE7887">
        <f t="shared" si="518"/>
        <v>5.2646353819026455E-9</v>
      </c>
      <c r="AF7887">
        <f t="shared" si="520"/>
        <v>3.2851324783072489E-6</v>
      </c>
      <c r="AG7887">
        <f t="shared" si="521"/>
        <v>4.151164998630236E-5</v>
      </c>
    </row>
    <row r="7888" spans="30:33" x14ac:dyDescent="0.2">
      <c r="AD7888">
        <f t="shared" si="519"/>
        <v>7886</v>
      </c>
      <c r="AE7888">
        <f t="shared" si="518"/>
        <v>5.2562119652916006E-9</v>
      </c>
      <c r="AF7888">
        <f t="shared" si="520"/>
        <v>3.2798762663419572E-6</v>
      </c>
      <c r="AG7888">
        <f t="shared" si="521"/>
        <v>4.1450487558289563E-5</v>
      </c>
    </row>
    <row r="7889" spans="30:33" x14ac:dyDescent="0.2">
      <c r="AD7889">
        <f t="shared" si="519"/>
        <v>7887</v>
      </c>
      <c r="AE7889">
        <f t="shared" si="518"/>
        <v>5.2478020261471335E-9</v>
      </c>
      <c r="AF7889">
        <f t="shared" si="520"/>
        <v>3.2746284643158098E-6</v>
      </c>
      <c r="AG7889">
        <f t="shared" si="521"/>
        <v>4.138941458022244E-5</v>
      </c>
    </row>
    <row r="7890" spans="30:33" x14ac:dyDescent="0.2">
      <c r="AD7890">
        <f t="shared" si="519"/>
        <v>7888</v>
      </c>
      <c r="AE7890">
        <f t="shared" si="518"/>
        <v>5.2394055429052984E-9</v>
      </c>
      <c r="AF7890">
        <f t="shared" si="520"/>
        <v>3.2693890587729043E-6</v>
      </c>
      <c r="AG7890">
        <f t="shared" si="521"/>
        <v>4.1328430922436997E-5</v>
      </c>
    </row>
    <row r="7891" spans="30:33" x14ac:dyDescent="0.2">
      <c r="AD7891">
        <f t="shared" si="519"/>
        <v>7889</v>
      </c>
      <c r="AE7891">
        <f t="shared" ref="AE7891:AE7954" si="522">AF7890*$AE$3</f>
        <v>5.2310224940366494E-9</v>
      </c>
      <c r="AF7891">
        <f t="shared" si="520"/>
        <v>3.2641580362788676E-6</v>
      </c>
      <c r="AG7891">
        <f t="shared" si="521"/>
        <v>4.1267536455455128E-5</v>
      </c>
    </row>
    <row r="7892" spans="30:33" x14ac:dyDescent="0.2">
      <c r="AD7892">
        <f t="shared" si="519"/>
        <v>7890</v>
      </c>
      <c r="AE7892">
        <f t="shared" si="522"/>
        <v>5.222652858046191E-9</v>
      </c>
      <c r="AF7892">
        <f t="shared" si="520"/>
        <v>3.2589353834208212E-6</v>
      </c>
      <c r="AG7892">
        <f t="shared" si="521"/>
        <v>4.1206731049984449E-5</v>
      </c>
    </row>
    <row r="7893" spans="30:33" x14ac:dyDescent="0.2">
      <c r="AD7893">
        <f t="shared" si="519"/>
        <v>7891</v>
      </c>
      <c r="AE7893">
        <f t="shared" si="522"/>
        <v>5.2142966134733162E-9</v>
      </c>
      <c r="AF7893">
        <f t="shared" si="520"/>
        <v>3.2537210868073477E-6</v>
      </c>
      <c r="AG7893">
        <f t="shared" si="521"/>
        <v>4.1146014576917935E-5</v>
      </c>
    </row>
    <row r="7894" spans="30:33" x14ac:dyDescent="0.2">
      <c r="AD7894">
        <f t="shared" si="519"/>
        <v>7892</v>
      </c>
      <c r="AE7894">
        <f t="shared" si="522"/>
        <v>5.205953738891759E-9</v>
      </c>
      <c r="AF7894">
        <f t="shared" si="520"/>
        <v>3.2485151330684556E-6</v>
      </c>
      <c r="AG7894">
        <f t="shared" si="521"/>
        <v>4.1085386907333765E-5</v>
      </c>
    </row>
    <row r="7895" spans="30:33" x14ac:dyDescent="0.2">
      <c r="AD7895">
        <f t="shared" si="519"/>
        <v>7893</v>
      </c>
      <c r="AE7895">
        <f t="shared" si="522"/>
        <v>5.1976242129095313E-9</v>
      </c>
      <c r="AF7895">
        <f t="shared" si="520"/>
        <v>3.243317508855546E-6</v>
      </c>
      <c r="AG7895">
        <f t="shared" si="521"/>
        <v>4.1024847912494929E-5</v>
      </c>
    </row>
    <row r="7896" spans="30:33" x14ac:dyDescent="0.2">
      <c r="AD7896">
        <f t="shared" si="519"/>
        <v>7894</v>
      </c>
      <c r="AE7896">
        <f t="shared" si="522"/>
        <v>5.1893080141688759E-9</v>
      </c>
      <c r="AF7896">
        <f t="shared" si="520"/>
        <v>3.2381282008413771E-6</v>
      </c>
      <c r="AG7896">
        <f t="shared" si="521"/>
        <v>4.0964397463849108E-5</v>
      </c>
    </row>
    <row r="7897" spans="30:33" x14ac:dyDescent="0.2">
      <c r="AD7897">
        <f t="shared" si="519"/>
        <v>7895</v>
      </c>
      <c r="AE7897">
        <f t="shared" si="522"/>
        <v>5.1810051213462057E-9</v>
      </c>
      <c r="AF7897">
        <f t="shared" si="520"/>
        <v>3.2329471957200307E-6</v>
      </c>
      <c r="AG7897">
        <f t="shared" si="521"/>
        <v>4.0904035433028297E-5</v>
      </c>
    </row>
    <row r="7898" spans="30:33" x14ac:dyDescent="0.2">
      <c r="AD7898">
        <f t="shared" si="519"/>
        <v>7896</v>
      </c>
      <c r="AE7898">
        <f t="shared" si="522"/>
        <v>5.1727155131520515E-9</v>
      </c>
      <c r="AF7898">
        <f t="shared" si="520"/>
        <v>3.2277744802068785E-6</v>
      </c>
      <c r="AG7898">
        <f t="shared" si="521"/>
        <v>4.08437616918486E-5</v>
      </c>
    </row>
    <row r="7899" spans="30:33" x14ac:dyDescent="0.2">
      <c r="AD7899">
        <f t="shared" si="519"/>
        <v>7897</v>
      </c>
      <c r="AE7899">
        <f t="shared" si="522"/>
        <v>5.1644391683310083E-9</v>
      </c>
      <c r="AF7899">
        <f t="shared" si="520"/>
        <v>3.2226100410385474E-6</v>
      </c>
      <c r="AG7899">
        <f t="shared" si="521"/>
        <v>4.078357611230997E-5</v>
      </c>
    </row>
    <row r="7900" spans="30:33" x14ac:dyDescent="0.2">
      <c r="AD7900">
        <f t="shared" si="519"/>
        <v>7898</v>
      </c>
      <c r="AE7900">
        <f t="shared" si="522"/>
        <v>5.1561760656616779E-9</v>
      </c>
      <c r="AF7900">
        <f t="shared" si="520"/>
        <v>3.2174538649728856E-6</v>
      </c>
      <c r="AG7900">
        <f t="shared" si="521"/>
        <v>4.0723478566595934E-5</v>
      </c>
    </row>
    <row r="7901" spans="30:33" x14ac:dyDescent="0.2">
      <c r="AD7901">
        <f t="shared" si="519"/>
        <v>7899</v>
      </c>
      <c r="AE7901">
        <f t="shared" si="522"/>
        <v>5.1479261839566191E-9</v>
      </c>
      <c r="AF7901">
        <f t="shared" si="520"/>
        <v>3.2123059387889289E-6</v>
      </c>
      <c r="AG7901">
        <f t="shared" si="521"/>
        <v>4.0663468927073333E-5</v>
      </c>
    </row>
    <row r="7902" spans="30:33" x14ac:dyDescent="0.2">
      <c r="AD7902">
        <f t="shared" si="519"/>
        <v>7900</v>
      </c>
      <c r="AE7902">
        <f t="shared" si="522"/>
        <v>5.139689502062289E-9</v>
      </c>
      <c r="AF7902">
        <f t="shared" si="520"/>
        <v>3.2071662492868666E-6</v>
      </c>
      <c r="AG7902">
        <f t="shared" si="521"/>
        <v>4.0603547066292085E-5</v>
      </c>
    </row>
    <row r="7903" spans="30:33" x14ac:dyDescent="0.2">
      <c r="AD7903">
        <f t="shared" si="519"/>
        <v>7901</v>
      </c>
      <c r="AE7903">
        <f t="shared" si="522"/>
        <v>5.131465998858989E-9</v>
      </c>
      <c r="AF7903">
        <f t="shared" si="520"/>
        <v>3.2020347832880074E-6</v>
      </c>
      <c r="AG7903">
        <f t="shared" si="521"/>
        <v>4.0543712856984868E-5</v>
      </c>
    </row>
    <row r="7904" spans="30:33" x14ac:dyDescent="0.2">
      <c r="AD7904">
        <f t="shared" si="519"/>
        <v>7902</v>
      </c>
      <c r="AE7904">
        <f t="shared" si="522"/>
        <v>5.123255653260814E-9</v>
      </c>
      <c r="AF7904">
        <f t="shared" si="520"/>
        <v>3.1969115276347464E-6</v>
      </c>
      <c r="AG7904">
        <f t="shared" si="521"/>
        <v>4.0483966172066952E-5</v>
      </c>
    </row>
    <row r="7905" spans="30:33" x14ac:dyDescent="0.2">
      <c r="AD7905">
        <f t="shared" si="519"/>
        <v>7903</v>
      </c>
      <c r="AE7905">
        <f t="shared" si="522"/>
        <v>5.1150584442155965E-9</v>
      </c>
      <c r="AF7905">
        <f t="shared" si="520"/>
        <v>3.1917964691905306E-6</v>
      </c>
      <c r="AG7905">
        <f t="shared" si="521"/>
        <v>4.0424306884635859E-5</v>
      </c>
    </row>
    <row r="7906" spans="30:33" x14ac:dyDescent="0.2">
      <c r="AD7906">
        <f t="shared" si="519"/>
        <v>7904</v>
      </c>
      <c r="AE7906">
        <f t="shared" si="522"/>
        <v>5.1068743507048517E-9</v>
      </c>
      <c r="AF7906">
        <f t="shared" si="520"/>
        <v>3.1866895948398256E-6</v>
      </c>
      <c r="AG7906">
        <f t="shared" si="521"/>
        <v>4.0364734867971151E-5</v>
      </c>
    </row>
    <row r="7907" spans="30:33" x14ac:dyDescent="0.2">
      <c r="AD7907">
        <f t="shared" ref="AD7907:AD7970" si="523">AD7906+1</f>
        <v>7905</v>
      </c>
      <c r="AE7907">
        <f t="shared" si="522"/>
        <v>5.0987033517437236E-9</v>
      </c>
      <c r="AF7907">
        <f t="shared" ref="AF7907:AF7970" si="524">AF7906*$AF$3</f>
        <v>3.1815908914880818E-6</v>
      </c>
      <c r="AG7907">
        <f t="shared" ref="AG7907:AG7970" si="525">AD7907*AE7907</f>
        <v>4.0305249995534136E-5</v>
      </c>
    </row>
    <row r="7908" spans="30:33" x14ac:dyDescent="0.2">
      <c r="AD7908">
        <f t="shared" si="523"/>
        <v>7906</v>
      </c>
      <c r="AE7908">
        <f t="shared" si="522"/>
        <v>5.0905454263809335E-9</v>
      </c>
      <c r="AF7908">
        <f t="shared" si="524"/>
        <v>3.1765003460617006E-6</v>
      </c>
      <c r="AG7908">
        <f t="shared" si="525"/>
        <v>4.0245852140967657E-5</v>
      </c>
    </row>
    <row r="7909" spans="30:33" x14ac:dyDescent="0.2">
      <c r="AD7909">
        <f t="shared" si="523"/>
        <v>7907</v>
      </c>
      <c r="AE7909">
        <f t="shared" si="522"/>
        <v>5.0824005536987231E-9</v>
      </c>
      <c r="AF7909">
        <f t="shared" si="524"/>
        <v>3.1714179455080017E-6</v>
      </c>
      <c r="AG7909">
        <f t="shared" si="525"/>
        <v>4.0186541178095803E-5</v>
      </c>
    </row>
    <row r="7910" spans="30:33" x14ac:dyDescent="0.2">
      <c r="AD7910">
        <f t="shared" si="523"/>
        <v>7908</v>
      </c>
      <c r="AE7910">
        <f t="shared" si="522"/>
        <v>5.0742687128128053E-9</v>
      </c>
      <c r="AF7910">
        <f t="shared" si="524"/>
        <v>3.1663436767951887E-6</v>
      </c>
      <c r="AG7910">
        <f t="shared" si="525"/>
        <v>4.0127316980923664E-5</v>
      </c>
    </row>
    <row r="7911" spans="30:33" x14ac:dyDescent="0.2">
      <c r="AD7911">
        <f t="shared" si="523"/>
        <v>7909</v>
      </c>
      <c r="AE7911">
        <f t="shared" si="522"/>
        <v>5.0661498828723042E-9</v>
      </c>
      <c r="AF7911">
        <f t="shared" si="524"/>
        <v>3.1612775269123164E-6</v>
      </c>
      <c r="AG7911">
        <f t="shared" si="525"/>
        <v>4.0068179423637057E-5</v>
      </c>
    </row>
    <row r="7912" spans="30:33" x14ac:dyDescent="0.2">
      <c r="AD7912">
        <f t="shared" si="523"/>
        <v>7910</v>
      </c>
      <c r="AE7912">
        <f t="shared" si="522"/>
        <v>5.0580440430597087E-9</v>
      </c>
      <c r="AF7912">
        <f t="shared" si="524"/>
        <v>3.1562194828692567E-6</v>
      </c>
      <c r="AG7912">
        <f t="shared" si="525"/>
        <v>4.0009128380602294E-5</v>
      </c>
    </row>
    <row r="7913" spans="30:33" x14ac:dyDescent="0.2">
      <c r="AD7913">
        <f t="shared" si="523"/>
        <v>7911</v>
      </c>
      <c r="AE7913">
        <f t="shared" si="522"/>
        <v>5.0499511725908128E-9</v>
      </c>
      <c r="AF7913">
        <f t="shared" si="524"/>
        <v>3.1511695316966657E-6</v>
      </c>
      <c r="AG7913">
        <f t="shared" si="525"/>
        <v>3.9950163726365922E-5</v>
      </c>
    </row>
    <row r="7914" spans="30:33" x14ac:dyDescent="0.2">
      <c r="AD7914">
        <f t="shared" si="523"/>
        <v>7912</v>
      </c>
      <c r="AE7914">
        <f t="shared" si="522"/>
        <v>5.0418712507146676E-9</v>
      </c>
      <c r="AF7914">
        <f t="shared" si="524"/>
        <v>3.1461276604459508E-6</v>
      </c>
      <c r="AG7914">
        <f t="shared" si="525"/>
        <v>3.9891285335654452E-5</v>
      </c>
    </row>
    <row r="7915" spans="30:33" x14ac:dyDescent="0.2">
      <c r="AD7915">
        <f t="shared" si="523"/>
        <v>7913</v>
      </c>
      <c r="AE7915">
        <f t="shared" si="522"/>
        <v>5.0338042567135238E-9</v>
      </c>
      <c r="AF7915">
        <f t="shared" si="524"/>
        <v>3.1410938561892369E-6</v>
      </c>
      <c r="AG7915">
        <f t="shared" si="525"/>
        <v>3.9832493083374113E-5</v>
      </c>
    </row>
    <row r="7916" spans="30:33" x14ac:dyDescent="0.2">
      <c r="AD7916">
        <f t="shared" si="523"/>
        <v>7914</v>
      </c>
      <c r="AE7916">
        <f t="shared" si="522"/>
        <v>5.0257501699027815E-9</v>
      </c>
      <c r="AF7916">
        <f t="shared" si="524"/>
        <v>3.136068106019334E-6</v>
      </c>
      <c r="AG7916">
        <f t="shared" si="525"/>
        <v>3.9773786844610613E-5</v>
      </c>
    </row>
    <row r="7917" spans="30:33" x14ac:dyDescent="0.2">
      <c r="AD7917">
        <f t="shared" si="523"/>
        <v>7915</v>
      </c>
      <c r="AE7917">
        <f t="shared" si="522"/>
        <v>5.017708969630937E-9</v>
      </c>
      <c r="AF7917">
        <f t="shared" si="524"/>
        <v>3.131050397049703E-6</v>
      </c>
      <c r="AG7917">
        <f t="shared" si="525"/>
        <v>3.971516649462887E-5</v>
      </c>
    </row>
    <row r="7918" spans="30:33" x14ac:dyDescent="0.2">
      <c r="AD7918">
        <f t="shared" si="523"/>
        <v>7916</v>
      </c>
      <c r="AE7918">
        <f t="shared" si="522"/>
        <v>5.0096806352795267E-9</v>
      </c>
      <c r="AF7918">
        <f t="shared" si="524"/>
        <v>3.1260407164144233E-6</v>
      </c>
      <c r="AG7918">
        <f t="shared" si="525"/>
        <v>3.9656631908872736E-5</v>
      </c>
    </row>
    <row r="7919" spans="30:33" x14ac:dyDescent="0.2">
      <c r="AD7919">
        <f t="shared" si="523"/>
        <v>7917</v>
      </c>
      <c r="AE7919">
        <f t="shared" si="522"/>
        <v>5.0016651462630791E-9</v>
      </c>
      <c r="AF7919">
        <f t="shared" si="524"/>
        <v>3.1210390512681602E-6</v>
      </c>
      <c r="AG7919">
        <f t="shared" si="525"/>
        <v>3.9598182962964796E-5</v>
      </c>
    </row>
    <row r="7920" spans="30:33" x14ac:dyDescent="0.2">
      <c r="AD7920">
        <f t="shared" si="523"/>
        <v>7918</v>
      </c>
      <c r="AE7920">
        <f t="shared" si="522"/>
        <v>4.9936624820290585E-9</v>
      </c>
      <c r="AF7920">
        <f t="shared" si="524"/>
        <v>3.1160453887861311E-6</v>
      </c>
      <c r="AG7920">
        <f t="shared" si="525"/>
        <v>3.9539819532706084E-5</v>
      </c>
    </row>
    <row r="7921" spans="30:33" x14ac:dyDescent="0.2">
      <c r="AD7921">
        <f t="shared" si="523"/>
        <v>7919</v>
      </c>
      <c r="AE7921">
        <f t="shared" si="522"/>
        <v>4.9856726220578123E-9</v>
      </c>
      <c r="AF7921">
        <f t="shared" si="524"/>
        <v>3.111059716164073E-6</v>
      </c>
      <c r="AG7921">
        <f t="shared" si="525"/>
        <v>3.9481541494075812E-5</v>
      </c>
    </row>
    <row r="7922" spans="30:33" x14ac:dyDescent="0.2">
      <c r="AD7922">
        <f t="shared" si="523"/>
        <v>7920</v>
      </c>
      <c r="AE7922">
        <f t="shared" si="522"/>
        <v>4.9776955458625192E-9</v>
      </c>
      <c r="AF7922">
        <f t="shared" si="524"/>
        <v>3.1060820206182102E-6</v>
      </c>
      <c r="AG7922">
        <f t="shared" si="525"/>
        <v>3.9423348723231151E-5</v>
      </c>
    </row>
    <row r="7923" spans="30:33" x14ac:dyDescent="0.2">
      <c r="AD7923">
        <f t="shared" si="523"/>
        <v>7921</v>
      </c>
      <c r="AE7923">
        <f t="shared" si="522"/>
        <v>4.9697312329891386E-9</v>
      </c>
      <c r="AF7923">
        <f t="shared" si="524"/>
        <v>3.1011122893852207E-6</v>
      </c>
      <c r="AG7923">
        <f t="shared" si="525"/>
        <v>3.9365241096506969E-5</v>
      </c>
    </row>
    <row r="7924" spans="30:33" x14ac:dyDescent="0.2">
      <c r="AD7924">
        <f t="shared" si="523"/>
        <v>7922</v>
      </c>
      <c r="AE7924">
        <f t="shared" si="522"/>
        <v>4.9617796630163554E-9</v>
      </c>
      <c r="AF7924">
        <f t="shared" si="524"/>
        <v>3.096150509722204E-6</v>
      </c>
      <c r="AG7924">
        <f t="shared" si="525"/>
        <v>3.9307218490415567E-5</v>
      </c>
    </row>
    <row r="7925" spans="30:33" x14ac:dyDescent="0.2">
      <c r="AD7925">
        <f t="shared" si="523"/>
        <v>7923</v>
      </c>
      <c r="AE7925">
        <f t="shared" si="522"/>
        <v>4.9538408155555291E-9</v>
      </c>
      <c r="AF7925">
        <f t="shared" si="524"/>
        <v>3.0911966689066483E-6</v>
      </c>
      <c r="AG7925">
        <f t="shared" si="525"/>
        <v>3.9249280781646458E-5</v>
      </c>
    </row>
    <row r="7926" spans="30:33" x14ac:dyDescent="0.2">
      <c r="AD7926">
        <f t="shared" si="523"/>
        <v>7924</v>
      </c>
      <c r="AE7926">
        <f t="shared" si="522"/>
        <v>4.9459146702506397E-9</v>
      </c>
      <c r="AF7926">
        <f t="shared" si="524"/>
        <v>3.0862507542363974E-6</v>
      </c>
      <c r="AG7926">
        <f t="shared" si="525"/>
        <v>3.9191427847066069E-5</v>
      </c>
    </row>
    <row r="7927" spans="30:33" x14ac:dyDescent="0.2">
      <c r="AD7927">
        <f t="shared" si="523"/>
        <v>7925</v>
      </c>
      <c r="AE7927">
        <f t="shared" si="522"/>
        <v>4.9380012067782386E-9</v>
      </c>
      <c r="AF7927">
        <f t="shared" si="524"/>
        <v>3.0813127530296191E-6</v>
      </c>
      <c r="AG7927">
        <f t="shared" si="525"/>
        <v>3.9133659563717539E-5</v>
      </c>
    </row>
    <row r="7928" spans="30:33" x14ac:dyDescent="0.2">
      <c r="AD7928">
        <f t="shared" si="523"/>
        <v>7926</v>
      </c>
      <c r="AE7928">
        <f t="shared" si="522"/>
        <v>4.9301004048473924E-9</v>
      </c>
      <c r="AF7928">
        <f t="shared" si="524"/>
        <v>3.0763826526247716E-6</v>
      </c>
      <c r="AG7928">
        <f t="shared" si="525"/>
        <v>3.9075975808820433E-5</v>
      </c>
    </row>
    <row r="7929" spans="30:33" x14ac:dyDescent="0.2">
      <c r="AD7929">
        <f t="shared" si="523"/>
        <v>7927</v>
      </c>
      <c r="AE7929">
        <f t="shared" si="522"/>
        <v>4.9222122441996367E-9</v>
      </c>
      <c r="AF7929">
        <f t="shared" si="524"/>
        <v>3.0714604403805717E-6</v>
      </c>
      <c r="AG7929">
        <f t="shared" si="525"/>
        <v>3.9018376459770521E-5</v>
      </c>
    </row>
    <row r="7930" spans="30:33" x14ac:dyDescent="0.2">
      <c r="AD7930">
        <f t="shared" si="523"/>
        <v>7928</v>
      </c>
      <c r="AE7930">
        <f t="shared" si="522"/>
        <v>4.9143367046089172E-9</v>
      </c>
      <c r="AF7930">
        <f t="shared" si="524"/>
        <v>3.0665461036759626E-6</v>
      </c>
      <c r="AG7930">
        <f t="shared" si="525"/>
        <v>3.8960861394139496E-5</v>
      </c>
    </row>
    <row r="7931" spans="30:33" x14ac:dyDescent="0.2">
      <c r="AD7931">
        <f t="shared" si="523"/>
        <v>7929</v>
      </c>
      <c r="AE7931">
        <f t="shared" si="522"/>
        <v>4.9064737658815425E-9</v>
      </c>
      <c r="AF7931">
        <f t="shared" si="524"/>
        <v>3.0616396299100811E-6</v>
      </c>
      <c r="AG7931">
        <f t="shared" si="525"/>
        <v>3.8903430489674754E-5</v>
      </c>
    </row>
    <row r="7932" spans="30:33" x14ac:dyDescent="0.2">
      <c r="AD7932">
        <f t="shared" si="523"/>
        <v>7930</v>
      </c>
      <c r="AE7932">
        <f t="shared" si="522"/>
        <v>4.8986234078561318E-9</v>
      </c>
      <c r="AF7932">
        <f t="shared" si="524"/>
        <v>3.0567410065022247E-6</v>
      </c>
      <c r="AG7932">
        <f t="shared" si="525"/>
        <v>3.8846083624299123E-5</v>
      </c>
    </row>
    <row r="7933" spans="30:33" x14ac:dyDescent="0.2">
      <c r="AD7933">
        <f t="shared" si="523"/>
        <v>7931</v>
      </c>
      <c r="AE7933">
        <f t="shared" si="522"/>
        <v>4.8907856104035615E-9</v>
      </c>
      <c r="AF7933">
        <f t="shared" si="524"/>
        <v>3.0518502208918209E-6</v>
      </c>
      <c r="AG7933">
        <f t="shared" si="525"/>
        <v>3.8788820676110648E-5</v>
      </c>
    </row>
    <row r="7934" spans="30:33" x14ac:dyDescent="0.2">
      <c r="AD7934">
        <f t="shared" si="523"/>
        <v>7932</v>
      </c>
      <c r="AE7934">
        <f t="shared" si="522"/>
        <v>4.8829603534269154E-9</v>
      </c>
      <c r="AF7934">
        <f t="shared" si="524"/>
        <v>3.0469672605383937E-6</v>
      </c>
      <c r="AG7934">
        <f t="shared" si="525"/>
        <v>3.8731641523382294E-5</v>
      </c>
    </row>
    <row r="7935" spans="30:33" x14ac:dyDescent="0.2">
      <c r="AD7935">
        <f t="shared" si="523"/>
        <v>7933</v>
      </c>
      <c r="AE7935">
        <f t="shared" si="522"/>
        <v>4.8751476168614321E-9</v>
      </c>
      <c r="AF7935">
        <f t="shared" si="524"/>
        <v>3.0420921129215323E-6</v>
      </c>
      <c r="AG7935">
        <f t="shared" si="525"/>
        <v>3.8674546044561742E-5</v>
      </c>
    </row>
    <row r="7936" spans="30:33" x14ac:dyDescent="0.2">
      <c r="AD7936">
        <f t="shared" si="523"/>
        <v>7934</v>
      </c>
      <c r="AE7936">
        <f t="shared" si="522"/>
        <v>4.8673473806744542E-9</v>
      </c>
      <c r="AF7936">
        <f t="shared" si="524"/>
        <v>3.0372247655408575E-6</v>
      </c>
      <c r="AG7936">
        <f t="shared" si="525"/>
        <v>3.8617534118271123E-5</v>
      </c>
    </row>
    <row r="7937" spans="30:33" x14ac:dyDescent="0.2">
      <c r="AD7937">
        <f t="shared" si="523"/>
        <v>7935</v>
      </c>
      <c r="AE7937">
        <f t="shared" si="522"/>
        <v>4.8595596248653739E-9</v>
      </c>
      <c r="AF7937">
        <f t="shared" si="524"/>
        <v>3.0323652059159919E-6</v>
      </c>
      <c r="AG7937">
        <f t="shared" si="525"/>
        <v>3.8560605623306743E-5</v>
      </c>
    </row>
    <row r="7938" spans="30:33" x14ac:dyDescent="0.2">
      <c r="AD7938">
        <f t="shared" si="523"/>
        <v>7936</v>
      </c>
      <c r="AE7938">
        <f t="shared" si="522"/>
        <v>4.8517843294655888E-9</v>
      </c>
      <c r="AF7938">
        <f t="shared" si="524"/>
        <v>3.027513421586526E-6</v>
      </c>
      <c r="AG7938">
        <f t="shared" si="525"/>
        <v>3.8503760438638911E-5</v>
      </c>
    </row>
    <row r="7939" spans="30:33" x14ac:dyDescent="0.2">
      <c r="AD7939">
        <f t="shared" si="523"/>
        <v>7937</v>
      </c>
      <c r="AE7939">
        <f t="shared" si="522"/>
        <v>4.844021474538444E-9</v>
      </c>
      <c r="AF7939">
        <f t="shared" si="524"/>
        <v>3.0226694001119873E-6</v>
      </c>
      <c r="AG7939">
        <f t="shared" si="525"/>
        <v>3.8446998443411632E-5</v>
      </c>
    </row>
    <row r="7940" spans="30:33" x14ac:dyDescent="0.2">
      <c r="AD7940">
        <f t="shared" si="523"/>
        <v>7938</v>
      </c>
      <c r="AE7940">
        <f t="shared" si="522"/>
        <v>4.8362710401791822E-9</v>
      </c>
      <c r="AF7940">
        <f t="shared" si="524"/>
        <v>3.017833129071808E-6</v>
      </c>
      <c r="AG7940">
        <f t="shared" si="525"/>
        <v>3.8390319516942347E-5</v>
      </c>
    </row>
    <row r="7941" spans="30:33" x14ac:dyDescent="0.2">
      <c r="AD7941">
        <f t="shared" si="523"/>
        <v>7939</v>
      </c>
      <c r="AE7941">
        <f t="shared" si="522"/>
        <v>4.828533006514895E-9</v>
      </c>
      <c r="AF7941">
        <f t="shared" si="524"/>
        <v>3.013004596065293E-6</v>
      </c>
      <c r="AG7941">
        <f t="shared" si="525"/>
        <v>3.8333723538721748E-5</v>
      </c>
    </row>
    <row r="7942" spans="30:33" x14ac:dyDescent="0.2">
      <c r="AD7942">
        <f t="shared" si="523"/>
        <v>7940</v>
      </c>
      <c r="AE7942">
        <f t="shared" si="522"/>
        <v>4.8208073537044709E-9</v>
      </c>
      <c r="AF7942">
        <f t="shared" si="524"/>
        <v>3.0081837887115885E-6</v>
      </c>
      <c r="AG7942">
        <f t="shared" si="525"/>
        <v>3.8277210388413498E-5</v>
      </c>
    </row>
    <row r="7943" spans="30:33" x14ac:dyDescent="0.2">
      <c r="AD7943">
        <f t="shared" si="523"/>
        <v>7941</v>
      </c>
      <c r="AE7943">
        <f t="shared" si="522"/>
        <v>4.8130940619385439E-9</v>
      </c>
      <c r="AF7943">
        <f t="shared" si="524"/>
        <v>3.0033706946496498E-6</v>
      </c>
      <c r="AG7943">
        <f t="shared" si="525"/>
        <v>3.8220779945853978E-5</v>
      </c>
    </row>
    <row r="7944" spans="30:33" x14ac:dyDescent="0.2">
      <c r="AD7944">
        <f t="shared" si="523"/>
        <v>7942</v>
      </c>
      <c r="AE7944">
        <f t="shared" si="522"/>
        <v>4.8053931114394416E-9</v>
      </c>
      <c r="AF7944">
        <f t="shared" si="524"/>
        <v>2.9985653015382104E-6</v>
      </c>
      <c r="AG7944">
        <f t="shared" si="525"/>
        <v>3.8164432091052048E-5</v>
      </c>
    </row>
    <row r="7945" spans="30:33" x14ac:dyDescent="0.2">
      <c r="AD7945">
        <f t="shared" si="523"/>
        <v>7943</v>
      </c>
      <c r="AE7945">
        <f t="shared" si="522"/>
        <v>4.7977044824611392E-9</v>
      </c>
      <c r="AF7945">
        <f t="shared" si="524"/>
        <v>2.9937675970557493E-6</v>
      </c>
      <c r="AG7945">
        <f t="shared" si="525"/>
        <v>3.8108166704188826E-5</v>
      </c>
    </row>
    <row r="7946" spans="30:33" x14ac:dyDescent="0.2">
      <c r="AD7946">
        <f t="shared" si="523"/>
        <v>7944</v>
      </c>
      <c r="AE7946">
        <f t="shared" si="522"/>
        <v>4.7900281552892014E-9</v>
      </c>
      <c r="AF7946">
        <f t="shared" si="524"/>
        <v>2.98897756890046E-6</v>
      </c>
      <c r="AG7946">
        <f t="shared" si="525"/>
        <v>3.8051983665617417E-5</v>
      </c>
    </row>
    <row r="7947" spans="30:33" x14ac:dyDescent="0.2">
      <c r="AD7947">
        <f t="shared" si="523"/>
        <v>7945</v>
      </c>
      <c r="AE7947">
        <f t="shared" si="522"/>
        <v>4.782364110240738E-9</v>
      </c>
      <c r="AF7947">
        <f t="shared" si="524"/>
        <v>2.9841952047902192E-6</v>
      </c>
      <c r="AG7947">
        <f t="shared" si="525"/>
        <v>3.7995882855862667E-5</v>
      </c>
    </row>
    <row r="7948" spans="30:33" x14ac:dyDescent="0.2">
      <c r="AD7948">
        <f t="shared" si="523"/>
        <v>7946</v>
      </c>
      <c r="AE7948">
        <f t="shared" si="522"/>
        <v>4.7747123276643532E-9</v>
      </c>
      <c r="AF7948">
        <f t="shared" si="524"/>
        <v>2.9794204924625545E-6</v>
      </c>
      <c r="AG7948">
        <f t="shared" si="525"/>
        <v>3.7939864155620953E-5</v>
      </c>
    </row>
    <row r="7949" spans="30:33" x14ac:dyDescent="0.2">
      <c r="AD7949">
        <f t="shared" si="523"/>
        <v>7947</v>
      </c>
      <c r="AE7949">
        <f t="shared" si="522"/>
        <v>4.7670727879400895E-9</v>
      </c>
      <c r="AF7949">
        <f t="shared" si="524"/>
        <v>2.9746534196746145E-6</v>
      </c>
      <c r="AG7949">
        <f t="shared" si="525"/>
        <v>3.788392744575989E-5</v>
      </c>
    </row>
    <row r="7950" spans="30:33" x14ac:dyDescent="0.2">
      <c r="AD7950">
        <f t="shared" si="523"/>
        <v>7948</v>
      </c>
      <c r="AE7950">
        <f t="shared" si="522"/>
        <v>4.7594454714793853E-9</v>
      </c>
      <c r="AF7950">
        <f t="shared" si="524"/>
        <v>2.9698939742031351E-6</v>
      </c>
      <c r="AG7950">
        <f t="shared" si="525"/>
        <v>3.7828072607318152E-5</v>
      </c>
    </row>
    <row r="7951" spans="30:33" x14ac:dyDescent="0.2">
      <c r="AD7951">
        <f t="shared" si="523"/>
        <v>7949</v>
      </c>
      <c r="AE7951">
        <f t="shared" si="522"/>
        <v>4.7518303587250182E-9</v>
      </c>
      <c r="AF7951">
        <f t="shared" si="524"/>
        <v>2.96514214384441E-6</v>
      </c>
      <c r="AG7951">
        <f t="shared" si="525"/>
        <v>3.777229952150517E-5</v>
      </c>
    </row>
    <row r="7952" spans="30:33" x14ac:dyDescent="0.2">
      <c r="AD7952">
        <f t="shared" si="523"/>
        <v>7950</v>
      </c>
      <c r="AE7952">
        <f t="shared" si="522"/>
        <v>4.7442274301510583E-9</v>
      </c>
      <c r="AF7952">
        <f t="shared" si="524"/>
        <v>2.960397916414259E-6</v>
      </c>
      <c r="AG7952">
        <f t="shared" si="525"/>
        <v>3.7716608069700911E-5</v>
      </c>
    </row>
    <row r="7953" spans="30:33" x14ac:dyDescent="0.2">
      <c r="AD7953">
        <f t="shared" si="523"/>
        <v>7951</v>
      </c>
      <c r="AE7953">
        <f t="shared" si="522"/>
        <v>4.7366366662628163E-9</v>
      </c>
      <c r="AF7953">
        <f t="shared" si="524"/>
        <v>2.9556612797479959E-6</v>
      </c>
      <c r="AG7953">
        <f t="shared" si="525"/>
        <v>3.766099813345565E-5</v>
      </c>
    </row>
    <row r="7954" spans="30:33" x14ac:dyDescent="0.2">
      <c r="AD7954">
        <f t="shared" si="523"/>
        <v>7952</v>
      </c>
      <c r="AE7954">
        <f t="shared" si="522"/>
        <v>4.7290580475967955E-9</v>
      </c>
      <c r="AF7954">
        <f t="shared" si="524"/>
        <v>2.9509322217003991E-6</v>
      </c>
      <c r="AG7954">
        <f t="shared" si="525"/>
        <v>3.7605469594489714E-5</v>
      </c>
    </row>
    <row r="7955" spans="30:33" x14ac:dyDescent="0.2">
      <c r="AD7955">
        <f t="shared" si="523"/>
        <v>7953</v>
      </c>
      <c r="AE7955">
        <f t="shared" ref="AE7955:AE8018" si="526">AF7954*$AE$3</f>
        <v>4.7214915547206404E-9</v>
      </c>
      <c r="AF7955">
        <f t="shared" si="524"/>
        <v>2.9462107301456782E-6</v>
      </c>
      <c r="AG7955">
        <f t="shared" si="525"/>
        <v>3.7550022334693256E-5</v>
      </c>
    </row>
    <row r="7956" spans="30:33" x14ac:dyDescent="0.2">
      <c r="AD7956">
        <f t="shared" si="523"/>
        <v>7954</v>
      </c>
      <c r="AE7956">
        <f t="shared" si="526"/>
        <v>4.7139371682330872E-9</v>
      </c>
      <c r="AF7956">
        <f t="shared" si="524"/>
        <v>2.941496792977445E-6</v>
      </c>
      <c r="AG7956">
        <f t="shared" si="525"/>
        <v>3.7494656236125977E-5</v>
      </c>
    </row>
    <row r="7957" spans="30:33" x14ac:dyDescent="0.2">
      <c r="AD7957">
        <f t="shared" si="523"/>
        <v>7955</v>
      </c>
      <c r="AE7957">
        <f t="shared" si="526"/>
        <v>4.7063948687639141E-9</v>
      </c>
      <c r="AF7957">
        <f t="shared" si="524"/>
        <v>2.9367903981086808E-6</v>
      </c>
      <c r="AG7957">
        <f t="shared" si="525"/>
        <v>3.7439371181016938E-5</v>
      </c>
    </row>
    <row r="7958" spans="30:33" x14ac:dyDescent="0.2">
      <c r="AD7958">
        <f t="shared" si="523"/>
        <v>7956</v>
      </c>
      <c r="AE7958">
        <f t="shared" si="526"/>
        <v>4.6988646369738917E-9</v>
      </c>
      <c r="AF7958">
        <f t="shared" si="524"/>
        <v>2.9320915334717067E-6</v>
      </c>
      <c r="AG7958">
        <f t="shared" si="525"/>
        <v>3.7384167051764281E-5</v>
      </c>
    </row>
    <row r="7959" spans="30:33" x14ac:dyDescent="0.2">
      <c r="AD7959">
        <f t="shared" si="523"/>
        <v>7957</v>
      </c>
      <c r="AE7959">
        <f t="shared" si="526"/>
        <v>4.6913464535547326E-9</v>
      </c>
      <c r="AF7959">
        <f t="shared" si="524"/>
        <v>2.927400187018152E-6</v>
      </c>
      <c r="AG7959">
        <f t="shared" si="525"/>
        <v>3.7329043730935005E-5</v>
      </c>
    </row>
    <row r="7960" spans="30:33" x14ac:dyDescent="0.2">
      <c r="AD7960">
        <f t="shared" si="523"/>
        <v>7958</v>
      </c>
      <c r="AE7960">
        <f t="shared" si="526"/>
        <v>4.6838402992290457E-9</v>
      </c>
      <c r="AF7960">
        <f t="shared" si="524"/>
        <v>2.9227163467189228E-6</v>
      </c>
      <c r="AG7960">
        <f t="shared" si="525"/>
        <v>3.7274001101264746E-5</v>
      </c>
    </row>
    <row r="7961" spans="30:33" x14ac:dyDescent="0.2">
      <c r="AD7961">
        <f t="shared" si="523"/>
        <v>7959</v>
      </c>
      <c r="AE7961">
        <f t="shared" si="526"/>
        <v>4.6763461547502785E-9</v>
      </c>
      <c r="AF7961">
        <f t="shared" si="524"/>
        <v>2.9180400005641723E-6</v>
      </c>
      <c r="AG7961">
        <f t="shared" si="525"/>
        <v>3.7219039045657465E-5</v>
      </c>
    </row>
    <row r="7962" spans="30:33" x14ac:dyDescent="0.2">
      <c r="AD7962">
        <f t="shared" si="523"/>
        <v>7960</v>
      </c>
      <c r="AE7962">
        <f t="shared" si="526"/>
        <v>4.6688640009026782E-9</v>
      </c>
      <c r="AF7962">
        <f t="shared" si="524"/>
        <v>2.9133711365632695E-6</v>
      </c>
      <c r="AG7962">
        <f t="shared" si="525"/>
        <v>3.716415744718532E-5</v>
      </c>
    </row>
    <row r="7963" spans="30:33" x14ac:dyDescent="0.2">
      <c r="AD7963">
        <f t="shared" si="523"/>
        <v>7961</v>
      </c>
      <c r="AE7963">
        <f t="shared" si="526"/>
        <v>4.6613938185012338E-9</v>
      </c>
      <c r="AF7963">
        <f t="shared" si="524"/>
        <v>2.9087097427447683E-6</v>
      </c>
      <c r="AG7963">
        <f t="shared" si="525"/>
        <v>3.7109356189088322E-5</v>
      </c>
    </row>
    <row r="7964" spans="30:33" x14ac:dyDescent="0.2">
      <c r="AD7964">
        <f t="shared" si="523"/>
        <v>7962</v>
      </c>
      <c r="AE7964">
        <f t="shared" si="526"/>
        <v>4.653935588391631E-9</v>
      </c>
      <c r="AF7964">
        <f t="shared" si="524"/>
        <v>2.9040558071563764E-6</v>
      </c>
      <c r="AG7964">
        <f t="shared" si="525"/>
        <v>3.7054635154774168E-5</v>
      </c>
    </row>
    <row r="7965" spans="30:33" x14ac:dyDescent="0.2">
      <c r="AD7965">
        <f t="shared" si="523"/>
        <v>7963</v>
      </c>
      <c r="AE7965">
        <f t="shared" si="526"/>
        <v>4.6464892914502045E-9</v>
      </c>
      <c r="AF7965">
        <f t="shared" si="524"/>
        <v>2.899409317864926E-6</v>
      </c>
      <c r="AG7965">
        <f t="shared" si="525"/>
        <v>3.6999994227817976E-5</v>
      </c>
    </row>
    <row r="7966" spans="30:33" x14ac:dyDescent="0.2">
      <c r="AD7966">
        <f t="shared" si="523"/>
        <v>7964</v>
      </c>
      <c r="AE7966">
        <f t="shared" si="526"/>
        <v>4.6390549085838835E-9</v>
      </c>
      <c r="AF7966">
        <f t="shared" si="524"/>
        <v>2.8947702629563418E-6</v>
      </c>
      <c r="AG7966">
        <f t="shared" si="525"/>
        <v>3.6945433291962049E-5</v>
      </c>
    </row>
    <row r="7967" spans="30:33" x14ac:dyDescent="0.2">
      <c r="AD7967">
        <f t="shared" si="523"/>
        <v>7965</v>
      </c>
      <c r="AE7967">
        <f t="shared" si="526"/>
        <v>4.6316324207301487E-9</v>
      </c>
      <c r="AF7967">
        <f t="shared" si="524"/>
        <v>2.8901386305356114E-6</v>
      </c>
      <c r="AG7967">
        <f t="shared" si="525"/>
        <v>3.6890952231115635E-5</v>
      </c>
    </row>
    <row r="7968" spans="30:33" x14ac:dyDescent="0.2">
      <c r="AD7968">
        <f t="shared" si="523"/>
        <v>7966</v>
      </c>
      <c r="AE7968">
        <f t="shared" si="526"/>
        <v>4.6242218088569803E-9</v>
      </c>
      <c r="AF7968">
        <f t="shared" si="524"/>
        <v>2.8855144087267542E-6</v>
      </c>
      <c r="AG7968">
        <f t="shared" si="525"/>
        <v>3.6836550929354706E-5</v>
      </c>
    </row>
    <row r="7969" spans="30:33" x14ac:dyDescent="0.2">
      <c r="AD7969">
        <f t="shared" si="523"/>
        <v>7967</v>
      </c>
      <c r="AE7969">
        <f t="shared" si="526"/>
        <v>4.6168230539628088E-9</v>
      </c>
      <c r="AF7969">
        <f t="shared" si="524"/>
        <v>2.8808975856727913E-6</v>
      </c>
      <c r="AG7969">
        <f t="shared" si="525"/>
        <v>3.67822292709217E-5</v>
      </c>
    </row>
    <row r="7970" spans="30:33" x14ac:dyDescent="0.2">
      <c r="AD7970">
        <f t="shared" si="523"/>
        <v>7968</v>
      </c>
      <c r="AE7970">
        <f t="shared" si="526"/>
        <v>4.6094361370764686E-9</v>
      </c>
      <c r="AF7970">
        <f t="shared" si="524"/>
        <v>2.8762881495357149E-6</v>
      </c>
      <c r="AG7970">
        <f t="shared" si="525"/>
        <v>3.6727987140225304E-5</v>
      </c>
    </row>
    <row r="7971" spans="30:33" x14ac:dyDescent="0.2">
      <c r="AD7971">
        <f t="shared" ref="AD7971:AD8034" si="527">AD7970+1</f>
        <v>7969</v>
      </c>
      <c r="AE7971">
        <f t="shared" si="526"/>
        <v>4.6020610392571457E-9</v>
      </c>
      <c r="AF7971">
        <f t="shared" ref="AF7971:AF8034" si="528">AF7970*$AF$3</f>
        <v>2.8716860884964578E-6</v>
      </c>
      <c r="AG7971">
        <f t="shared" ref="AG7971:AG8034" si="529">AD7971*AE7971</f>
        <v>3.6673824421840196E-5</v>
      </c>
    </row>
    <row r="7972" spans="30:33" x14ac:dyDescent="0.2">
      <c r="AD7972">
        <f t="shared" si="527"/>
        <v>7970</v>
      </c>
      <c r="AE7972">
        <f t="shared" si="526"/>
        <v>4.5946977415943349E-9</v>
      </c>
      <c r="AF7972">
        <f t="shared" si="528"/>
        <v>2.8670913907548634E-6</v>
      </c>
      <c r="AG7972">
        <f t="shared" si="529"/>
        <v>3.6619741000506847E-5</v>
      </c>
    </row>
    <row r="7973" spans="30:33" x14ac:dyDescent="0.2">
      <c r="AD7973">
        <f t="shared" si="527"/>
        <v>7971</v>
      </c>
      <c r="AE7973">
        <f t="shared" si="526"/>
        <v>4.5873462252077836E-9</v>
      </c>
      <c r="AF7973">
        <f t="shared" si="528"/>
        <v>2.8625040445296556E-6</v>
      </c>
      <c r="AG7973">
        <f t="shared" si="529"/>
        <v>3.6565736761131243E-5</v>
      </c>
    </row>
    <row r="7974" spans="30:33" x14ac:dyDescent="0.2">
      <c r="AD7974">
        <f t="shared" si="527"/>
        <v>7972</v>
      </c>
      <c r="AE7974">
        <f t="shared" si="526"/>
        <v>4.5800064712474508E-9</v>
      </c>
      <c r="AF7974">
        <f t="shared" si="528"/>
        <v>2.8579240380584079E-6</v>
      </c>
      <c r="AG7974">
        <f t="shared" si="529"/>
        <v>3.6511811588784679E-5</v>
      </c>
    </row>
    <row r="7975" spans="30:33" x14ac:dyDescent="0.2">
      <c r="AD7975">
        <f t="shared" si="527"/>
        <v>7973</v>
      </c>
      <c r="AE7975">
        <f t="shared" si="526"/>
        <v>4.5726784608934549E-9</v>
      </c>
      <c r="AF7975">
        <f t="shared" si="528"/>
        <v>2.8533513595975143E-6</v>
      </c>
      <c r="AG7975">
        <f t="shared" si="529"/>
        <v>3.6457965368703515E-5</v>
      </c>
    </row>
    <row r="7976" spans="30:33" x14ac:dyDescent="0.2">
      <c r="AD7976">
        <f t="shared" si="527"/>
        <v>7974</v>
      </c>
      <c r="AE7976">
        <f t="shared" si="526"/>
        <v>4.5653621753560251E-9</v>
      </c>
      <c r="AF7976">
        <f t="shared" si="528"/>
        <v>2.8487859974221583E-6</v>
      </c>
      <c r="AG7976">
        <f t="shared" si="529"/>
        <v>3.6404197986288943E-5</v>
      </c>
    </row>
    <row r="7977" spans="30:33" x14ac:dyDescent="0.2">
      <c r="AD7977">
        <f t="shared" si="527"/>
        <v>7975</v>
      </c>
      <c r="AE7977">
        <f t="shared" si="526"/>
        <v>4.5580575958754553E-9</v>
      </c>
      <c r="AF7977">
        <f t="shared" si="528"/>
        <v>2.8442279398262828E-6</v>
      </c>
      <c r="AG7977">
        <f t="shared" si="529"/>
        <v>3.6350509327106758E-5</v>
      </c>
    </row>
    <row r="7978" spans="30:33" x14ac:dyDescent="0.2">
      <c r="AD7978">
        <f t="shared" si="527"/>
        <v>7976</v>
      </c>
      <c r="AE7978">
        <f t="shared" si="526"/>
        <v>4.5507647037220546E-9</v>
      </c>
      <c r="AF7978">
        <f t="shared" si="528"/>
        <v>2.8396771751225606E-6</v>
      </c>
      <c r="AG7978">
        <f t="shared" si="529"/>
        <v>3.6296899276887107E-5</v>
      </c>
    </row>
    <row r="7979" spans="30:33" x14ac:dyDescent="0.2">
      <c r="AD7979">
        <f t="shared" si="527"/>
        <v>7977</v>
      </c>
      <c r="AE7979">
        <f t="shared" si="526"/>
        <v>4.5434834801960992E-9</v>
      </c>
      <c r="AF7979">
        <f t="shared" si="528"/>
        <v>2.8351336916423645E-6</v>
      </c>
      <c r="AG7979">
        <f t="shared" si="529"/>
        <v>3.6243367721524283E-5</v>
      </c>
    </row>
    <row r="7980" spans="30:33" x14ac:dyDescent="0.2">
      <c r="AD7980">
        <f t="shared" si="527"/>
        <v>7978</v>
      </c>
      <c r="AE7980">
        <f t="shared" si="526"/>
        <v>4.5362139066277851E-9</v>
      </c>
      <c r="AF7980">
        <f t="shared" si="528"/>
        <v>2.8305974777357367E-6</v>
      </c>
      <c r="AG7980">
        <f t="shared" si="529"/>
        <v>3.6189914547076472E-5</v>
      </c>
    </row>
    <row r="7981" spans="30:33" x14ac:dyDescent="0.2">
      <c r="AD7981">
        <f t="shared" si="527"/>
        <v>7979</v>
      </c>
      <c r="AE7981">
        <f t="shared" si="526"/>
        <v>4.5289559643771811E-9</v>
      </c>
      <c r="AF7981">
        <f t="shared" si="528"/>
        <v>2.8260685217713594E-6</v>
      </c>
      <c r="AG7981">
        <f t="shared" si="529"/>
        <v>3.6136539639765525E-5</v>
      </c>
    </row>
    <row r="7982" spans="30:33" x14ac:dyDescent="0.2">
      <c r="AD7982">
        <f t="shared" si="527"/>
        <v>7980</v>
      </c>
      <c r="AE7982">
        <f t="shared" si="526"/>
        <v>4.521709634834177E-9</v>
      </c>
      <c r="AF7982">
        <f t="shared" si="528"/>
        <v>2.8215468121365252E-6</v>
      </c>
      <c r="AG7982">
        <f t="shared" si="529"/>
        <v>3.6083242885976732E-5</v>
      </c>
    </row>
    <row r="7983" spans="30:33" x14ac:dyDescent="0.2">
      <c r="AD7983">
        <f t="shared" si="527"/>
        <v>7981</v>
      </c>
      <c r="AE7983">
        <f t="shared" si="526"/>
        <v>4.5144748994184423E-9</v>
      </c>
      <c r="AF7983">
        <f t="shared" si="528"/>
        <v>2.8170323372371067E-6</v>
      </c>
      <c r="AG7983">
        <f t="shared" si="529"/>
        <v>3.6030024172258588E-5</v>
      </c>
    </row>
    <row r="7984" spans="30:33" x14ac:dyDescent="0.2">
      <c r="AD7984">
        <f t="shared" si="527"/>
        <v>7982</v>
      </c>
      <c r="AE7984">
        <f t="shared" si="526"/>
        <v>4.5072517395793725E-9</v>
      </c>
      <c r="AF7984">
        <f t="shared" si="528"/>
        <v>2.8125250854975273E-6</v>
      </c>
      <c r="AG7984">
        <f t="shared" si="529"/>
        <v>3.597688338532255E-5</v>
      </c>
    </row>
    <row r="7985" spans="30:33" x14ac:dyDescent="0.2">
      <c r="AD7985">
        <f t="shared" si="527"/>
        <v>7983</v>
      </c>
      <c r="AE7985">
        <f t="shared" si="526"/>
        <v>4.5000401367960453E-9</v>
      </c>
      <c r="AF7985">
        <f t="shared" si="528"/>
        <v>2.8080250453607312E-6</v>
      </c>
      <c r="AG7985">
        <f t="shared" si="529"/>
        <v>3.5923820412042827E-5</v>
      </c>
    </row>
    <row r="7986" spans="30:33" x14ac:dyDescent="0.2">
      <c r="AD7986">
        <f t="shared" si="527"/>
        <v>7984</v>
      </c>
      <c r="AE7986">
        <f t="shared" si="526"/>
        <v>4.4928400725771723E-9</v>
      </c>
      <c r="AF7986">
        <f t="shared" si="528"/>
        <v>2.803532205288154E-6</v>
      </c>
      <c r="AG7986">
        <f t="shared" si="529"/>
        <v>3.5870835139456146E-5</v>
      </c>
    </row>
    <row r="7987" spans="30:33" x14ac:dyDescent="0.2">
      <c r="AD7987">
        <f t="shared" si="527"/>
        <v>7985</v>
      </c>
      <c r="AE7987">
        <f t="shared" si="526"/>
        <v>4.4856515284610484E-9</v>
      </c>
      <c r="AF7987">
        <f t="shared" si="528"/>
        <v>2.7990465537596928E-6</v>
      </c>
      <c r="AG7987">
        <f t="shared" si="529"/>
        <v>3.5817927454761475E-5</v>
      </c>
    </row>
    <row r="7988" spans="30:33" x14ac:dyDescent="0.2">
      <c r="AD7988">
        <f t="shared" si="527"/>
        <v>7986</v>
      </c>
      <c r="AE7988">
        <f t="shared" si="526"/>
        <v>4.4784744860155104E-9</v>
      </c>
      <c r="AF7988">
        <f t="shared" si="528"/>
        <v>2.794568079273677E-6</v>
      </c>
      <c r="AG7988">
        <f t="shared" si="529"/>
        <v>3.5765097245319863E-5</v>
      </c>
    </row>
    <row r="7989" spans="30:33" x14ac:dyDescent="0.2">
      <c r="AD7989">
        <f t="shared" si="527"/>
        <v>7987</v>
      </c>
      <c r="AE7989">
        <f t="shared" si="526"/>
        <v>4.4713089268378849E-9</v>
      </c>
      <c r="AF7989">
        <f t="shared" si="528"/>
        <v>2.7900967703468389E-6</v>
      </c>
      <c r="AG7989">
        <f t="shared" si="529"/>
        <v>3.5712344398654187E-5</v>
      </c>
    </row>
    <row r="7990" spans="30:33" x14ac:dyDescent="0.2">
      <c r="AD7990">
        <f t="shared" si="527"/>
        <v>7988</v>
      </c>
      <c r="AE7990">
        <f t="shared" si="526"/>
        <v>4.4641548325549445E-9</v>
      </c>
      <c r="AF7990">
        <f t="shared" si="528"/>
        <v>2.785632615514284E-6</v>
      </c>
      <c r="AG7990">
        <f t="shared" si="529"/>
        <v>3.56596688024489E-5</v>
      </c>
    </row>
    <row r="7991" spans="30:33" x14ac:dyDescent="0.2">
      <c r="AD7991">
        <f t="shared" si="527"/>
        <v>7989</v>
      </c>
      <c r="AE7991">
        <f t="shared" si="526"/>
        <v>4.4570121848228566E-9</v>
      </c>
      <c r="AF7991">
        <f t="shared" si="528"/>
        <v>2.7811756033294609E-6</v>
      </c>
      <c r="AG7991">
        <f t="shared" si="529"/>
        <v>3.5607070344549799E-5</v>
      </c>
    </row>
    <row r="7992" spans="30:33" x14ac:dyDescent="0.2">
      <c r="AD7992">
        <f t="shared" si="527"/>
        <v>7990</v>
      </c>
      <c r="AE7992">
        <f t="shared" si="526"/>
        <v>4.4498809653271392E-9</v>
      </c>
      <c r="AF7992">
        <f t="shared" si="528"/>
        <v>2.7767257223641335E-6</v>
      </c>
      <c r="AG7992">
        <f t="shared" si="529"/>
        <v>3.5554548912963842E-5</v>
      </c>
    </row>
    <row r="7993" spans="30:33" x14ac:dyDescent="0.2">
      <c r="AD7993">
        <f t="shared" si="527"/>
        <v>7991</v>
      </c>
      <c r="AE7993">
        <f t="shared" si="526"/>
        <v>4.4427611557826158E-9</v>
      </c>
      <c r="AF7993">
        <f t="shared" si="528"/>
        <v>2.7722829612083507E-6</v>
      </c>
      <c r="AG7993">
        <f t="shared" si="529"/>
        <v>3.550210439585888E-5</v>
      </c>
    </row>
    <row r="7994" spans="30:33" x14ac:dyDescent="0.2">
      <c r="AD7994">
        <f t="shared" si="527"/>
        <v>7992</v>
      </c>
      <c r="AE7994">
        <f t="shared" si="526"/>
        <v>4.4356527379333632E-9</v>
      </c>
      <c r="AF7994">
        <f t="shared" si="528"/>
        <v>2.7678473084704172E-6</v>
      </c>
      <c r="AG7994">
        <f t="shared" si="529"/>
        <v>3.544973668156344E-5</v>
      </c>
    </row>
    <row r="7995" spans="30:33" x14ac:dyDescent="0.2">
      <c r="AD7995">
        <f t="shared" si="527"/>
        <v>7993</v>
      </c>
      <c r="AE7995">
        <f t="shared" si="526"/>
        <v>4.4285556935526699E-9</v>
      </c>
      <c r="AF7995">
        <f t="shared" si="528"/>
        <v>2.7634187527768642E-6</v>
      </c>
      <c r="AG7995">
        <f t="shared" si="529"/>
        <v>3.5397445658566488E-5</v>
      </c>
    </row>
    <row r="7996" spans="30:33" x14ac:dyDescent="0.2">
      <c r="AD7996">
        <f t="shared" si="527"/>
        <v>7994</v>
      </c>
      <c r="AE7996">
        <f t="shared" si="526"/>
        <v>4.4214700044429844E-9</v>
      </c>
      <c r="AF7996">
        <f t="shared" si="528"/>
        <v>2.7589972827724211E-6</v>
      </c>
      <c r="AG7996">
        <f t="shared" si="529"/>
        <v>3.534523121551722E-5</v>
      </c>
    </row>
    <row r="7997" spans="30:33" x14ac:dyDescent="0.2">
      <c r="AD7997">
        <f t="shared" si="527"/>
        <v>7995</v>
      </c>
      <c r="AE7997">
        <f t="shared" si="526"/>
        <v>4.4143956524358759E-9</v>
      </c>
      <c r="AF7997">
        <f t="shared" si="528"/>
        <v>2.7545828871199849E-6</v>
      </c>
      <c r="AG7997">
        <f t="shared" si="529"/>
        <v>3.5293093241224829E-5</v>
      </c>
    </row>
    <row r="7998" spans="30:33" x14ac:dyDescent="0.2">
      <c r="AD7998">
        <f t="shared" si="527"/>
        <v>7996</v>
      </c>
      <c r="AE7998">
        <f t="shared" si="526"/>
        <v>4.4073326193919776E-9</v>
      </c>
      <c r="AF7998">
        <f t="shared" si="528"/>
        <v>2.7501755545005927E-6</v>
      </c>
      <c r="AG7998">
        <f t="shared" si="529"/>
        <v>3.5241031624658252E-5</v>
      </c>
    </row>
    <row r="7999" spans="30:33" x14ac:dyDescent="0.2">
      <c r="AD7999">
        <f t="shared" si="527"/>
        <v>7997</v>
      </c>
      <c r="AE7999">
        <f t="shared" si="526"/>
        <v>4.4002808872009499E-9</v>
      </c>
      <c r="AF7999">
        <f t="shared" si="528"/>
        <v>2.7457752736133916E-6</v>
      </c>
      <c r="AG7999">
        <f t="shared" si="529"/>
        <v>3.5189046254945998E-5</v>
      </c>
    </row>
    <row r="8000" spans="30:33" x14ac:dyDescent="0.2">
      <c r="AD8000">
        <f t="shared" si="527"/>
        <v>7998</v>
      </c>
      <c r="AE8000">
        <f t="shared" si="526"/>
        <v>4.3932404377814287E-9</v>
      </c>
      <c r="AF8000">
        <f t="shared" si="528"/>
        <v>2.7413820331756099E-6</v>
      </c>
      <c r="AG8000">
        <f t="shared" si="529"/>
        <v>3.5137137021375866E-5</v>
      </c>
    </row>
    <row r="8001" spans="30:33" x14ac:dyDescent="0.2">
      <c r="AD8001">
        <f t="shared" si="527"/>
        <v>7999</v>
      </c>
      <c r="AE8001">
        <f t="shared" si="526"/>
        <v>4.386211253080978E-9</v>
      </c>
      <c r="AF8001">
        <f t="shared" si="528"/>
        <v>2.7369958219225288E-6</v>
      </c>
      <c r="AG8001">
        <f t="shared" si="529"/>
        <v>3.5085303813394744E-5</v>
      </c>
    </row>
    <row r="8002" spans="30:33" x14ac:dyDescent="0.2">
      <c r="AD8002">
        <f t="shared" si="527"/>
        <v>8000</v>
      </c>
      <c r="AE8002">
        <f t="shared" si="526"/>
        <v>4.3791933150760477E-9</v>
      </c>
      <c r="AF8002">
        <f t="shared" si="528"/>
        <v>2.7326166286074527E-6</v>
      </c>
      <c r="AG8002">
        <f t="shared" si="529"/>
        <v>3.5033546520608379E-5</v>
      </c>
    </row>
    <row r="8003" spans="30:33" x14ac:dyDescent="0.2">
      <c r="AD8003">
        <f t="shared" si="527"/>
        <v>8001</v>
      </c>
      <c r="AE8003">
        <f t="shared" si="526"/>
        <v>4.3721866057719267E-9</v>
      </c>
      <c r="AF8003">
        <f t="shared" si="528"/>
        <v>2.7282444420016806E-6</v>
      </c>
      <c r="AG8003">
        <f t="shared" si="529"/>
        <v>3.4981865032781187E-5</v>
      </c>
    </row>
    <row r="8004" spans="30:33" x14ac:dyDescent="0.2">
      <c r="AD8004">
        <f t="shared" si="527"/>
        <v>8002</v>
      </c>
      <c r="AE8004">
        <f t="shared" si="526"/>
        <v>4.3651911072026911E-9</v>
      </c>
      <c r="AF8004">
        <f t="shared" si="528"/>
        <v>2.7238792508944776E-6</v>
      </c>
      <c r="AG8004">
        <f t="shared" si="529"/>
        <v>3.4930259239835937E-5</v>
      </c>
    </row>
    <row r="8005" spans="30:33" x14ac:dyDescent="0.2">
      <c r="AD8005">
        <f t="shared" si="527"/>
        <v>8003</v>
      </c>
      <c r="AE8005">
        <f t="shared" si="526"/>
        <v>4.3582068014311662E-9</v>
      </c>
      <c r="AF8005">
        <f t="shared" si="528"/>
        <v>2.7195210440930462E-6</v>
      </c>
      <c r="AG8005">
        <f t="shared" si="529"/>
        <v>3.4878729031853624E-5</v>
      </c>
    </row>
    <row r="8006" spans="30:33" x14ac:dyDescent="0.2">
      <c r="AD8006">
        <f t="shared" si="527"/>
        <v>8004</v>
      </c>
      <c r="AE8006">
        <f t="shared" si="526"/>
        <v>4.3512336705488758E-9</v>
      </c>
      <c r="AF8006">
        <f t="shared" si="528"/>
        <v>2.7151698104224973E-6</v>
      </c>
      <c r="AG8006">
        <f t="shared" si="529"/>
        <v>3.4827274299073205E-5</v>
      </c>
    </row>
    <row r="8007" spans="30:33" x14ac:dyDescent="0.2">
      <c r="AD8007">
        <f t="shared" si="527"/>
        <v>8005</v>
      </c>
      <c r="AE8007">
        <f t="shared" si="526"/>
        <v>4.3442716966759975E-9</v>
      </c>
      <c r="AF8007">
        <f t="shared" si="528"/>
        <v>2.7108255387258213E-6</v>
      </c>
      <c r="AG8007">
        <f t="shared" si="529"/>
        <v>3.4775894931891361E-5</v>
      </c>
    </row>
    <row r="8008" spans="30:33" x14ac:dyDescent="0.2">
      <c r="AD8008">
        <f t="shared" si="527"/>
        <v>8006</v>
      </c>
      <c r="AE8008">
        <f t="shared" si="526"/>
        <v>4.3373208619613161E-9</v>
      </c>
      <c r="AF8008">
        <f t="shared" si="528"/>
        <v>2.7064882178638599E-6</v>
      </c>
      <c r="AG8008">
        <f t="shared" si="529"/>
        <v>3.4724590820862294E-5</v>
      </c>
    </row>
    <row r="8009" spans="30:33" x14ac:dyDescent="0.2">
      <c r="AD8009">
        <f t="shared" si="527"/>
        <v>8007</v>
      </c>
      <c r="AE8009">
        <f t="shared" si="526"/>
        <v>4.3303811485821781E-9</v>
      </c>
      <c r="AF8009">
        <f t="shared" si="528"/>
        <v>2.7021578367152775E-6</v>
      </c>
      <c r="AG8009">
        <f t="shared" si="529"/>
        <v>3.4673361856697497E-5</v>
      </c>
    </row>
    <row r="8010" spans="30:33" x14ac:dyDescent="0.2">
      <c r="AD8010">
        <f t="shared" si="527"/>
        <v>8008</v>
      </c>
      <c r="AE8010">
        <f t="shared" si="526"/>
        <v>4.3234525387444463E-9</v>
      </c>
      <c r="AF8010">
        <f t="shared" si="528"/>
        <v>2.6978343841765327E-6</v>
      </c>
      <c r="AG8010">
        <f t="shared" si="529"/>
        <v>3.4622207930265523E-5</v>
      </c>
    </row>
    <row r="8011" spans="30:33" x14ac:dyDescent="0.2">
      <c r="AD8011">
        <f t="shared" si="527"/>
        <v>8009</v>
      </c>
      <c r="AE8011">
        <f t="shared" si="526"/>
        <v>4.3165350146824539E-9</v>
      </c>
      <c r="AF8011">
        <f t="shared" si="528"/>
        <v>2.6935178491618502E-6</v>
      </c>
      <c r="AG8011">
        <f t="shared" si="529"/>
        <v>3.4571128932591774E-5</v>
      </c>
    </row>
    <row r="8012" spans="30:33" x14ac:dyDescent="0.2">
      <c r="AD8012">
        <f t="shared" si="527"/>
        <v>8010</v>
      </c>
      <c r="AE8012">
        <f t="shared" si="526"/>
        <v>4.3096285586589623E-9</v>
      </c>
      <c r="AF8012">
        <f t="shared" si="528"/>
        <v>2.689208220603191E-6</v>
      </c>
      <c r="AG8012">
        <f t="shared" si="529"/>
        <v>3.4520124754858287E-5</v>
      </c>
    </row>
    <row r="8013" spans="30:33" x14ac:dyDescent="0.2">
      <c r="AD8013">
        <f t="shared" si="527"/>
        <v>8011</v>
      </c>
      <c r="AE8013">
        <f t="shared" si="526"/>
        <v>4.3027331529651073E-9</v>
      </c>
      <c r="AF8013">
        <f t="shared" si="528"/>
        <v>2.6849054874502256E-6</v>
      </c>
      <c r="AG8013">
        <f t="shared" si="529"/>
        <v>3.4469195288403475E-5</v>
      </c>
    </row>
    <row r="8014" spans="30:33" x14ac:dyDescent="0.2">
      <c r="AD8014">
        <f t="shared" si="527"/>
        <v>8012</v>
      </c>
      <c r="AE8014">
        <f t="shared" si="526"/>
        <v>4.2958487799203625E-9</v>
      </c>
      <c r="AF8014">
        <f t="shared" si="528"/>
        <v>2.6806096386703053E-6</v>
      </c>
      <c r="AG8014">
        <f t="shared" si="529"/>
        <v>3.4418340424721942E-5</v>
      </c>
    </row>
    <row r="8015" spans="30:33" x14ac:dyDescent="0.2">
      <c r="AD8015">
        <f t="shared" si="527"/>
        <v>8013</v>
      </c>
      <c r="AE8015">
        <f t="shared" si="526"/>
        <v>4.2889754218724901E-9</v>
      </c>
      <c r="AF8015">
        <f t="shared" si="528"/>
        <v>2.6763206632484329E-6</v>
      </c>
      <c r="AG8015">
        <f t="shared" si="529"/>
        <v>3.4367560055464263E-5</v>
      </c>
    </row>
    <row r="8016" spans="30:33" x14ac:dyDescent="0.2">
      <c r="AD8016">
        <f t="shared" si="527"/>
        <v>8014</v>
      </c>
      <c r="AE8016">
        <f t="shared" si="526"/>
        <v>4.2821130611974947E-9</v>
      </c>
      <c r="AF8016">
        <f t="shared" si="528"/>
        <v>2.6720385501872352E-6</v>
      </c>
      <c r="AG8016">
        <f t="shared" si="529"/>
        <v>3.4316854072436724E-5</v>
      </c>
    </row>
    <row r="8017" spans="30:33" x14ac:dyDescent="0.2">
      <c r="AD8017">
        <f t="shared" si="527"/>
        <v>8015</v>
      </c>
      <c r="AE8017">
        <f t="shared" si="526"/>
        <v>4.275261680299578E-9</v>
      </c>
      <c r="AF8017">
        <f t="shared" si="528"/>
        <v>2.6677632885069356E-6</v>
      </c>
      <c r="AG8017">
        <f t="shared" si="529"/>
        <v>3.4266222367601119E-5</v>
      </c>
    </row>
    <row r="8018" spans="30:33" x14ac:dyDescent="0.2">
      <c r="AD8018">
        <f t="shared" si="527"/>
        <v>8016</v>
      </c>
      <c r="AE8018">
        <f t="shared" si="526"/>
        <v>4.2684212616110987E-9</v>
      </c>
      <c r="AF8018">
        <f t="shared" si="528"/>
        <v>2.6634948672453246E-6</v>
      </c>
      <c r="AG8018">
        <f t="shared" si="529"/>
        <v>3.4215664833074569E-5</v>
      </c>
    </row>
    <row r="8019" spans="30:33" x14ac:dyDescent="0.2">
      <c r="AD8019">
        <f t="shared" si="527"/>
        <v>8017</v>
      </c>
      <c r="AE8019">
        <f t="shared" ref="AE8019:AE8082" si="530">AF8018*$AE$3</f>
        <v>4.2615917875925209E-9</v>
      </c>
      <c r="AF8019">
        <f t="shared" si="528"/>
        <v>2.6592332754577319E-6</v>
      </c>
      <c r="AG8019">
        <f t="shared" si="529"/>
        <v>3.4165181361129242E-5</v>
      </c>
    </row>
    <row r="8020" spans="30:33" x14ac:dyDescent="0.2">
      <c r="AD8020">
        <f t="shared" si="527"/>
        <v>8018</v>
      </c>
      <c r="AE8020">
        <f t="shared" si="530"/>
        <v>4.254773240732373E-9</v>
      </c>
      <c r="AF8020">
        <f t="shared" si="528"/>
        <v>2.6549785022169994E-6</v>
      </c>
      <c r="AG8020">
        <f t="shared" si="529"/>
        <v>3.411477184419217E-5</v>
      </c>
    </row>
    <row r="8021" spans="30:33" x14ac:dyDescent="0.2">
      <c r="AD8021">
        <f t="shared" si="527"/>
        <v>8019</v>
      </c>
      <c r="AE8021">
        <f t="shared" si="530"/>
        <v>4.2479656035472011E-9</v>
      </c>
      <c r="AF8021">
        <f t="shared" si="528"/>
        <v>2.6507305366134523E-6</v>
      </c>
      <c r="AG8021">
        <f t="shared" si="529"/>
        <v>3.4064436174845006E-5</v>
      </c>
    </row>
    <row r="8022" spans="30:33" x14ac:dyDescent="0.2">
      <c r="AD8022">
        <f t="shared" si="527"/>
        <v>8020</v>
      </c>
      <c r="AE8022">
        <f t="shared" si="530"/>
        <v>4.2411688585815255E-9</v>
      </c>
      <c r="AF8022">
        <f t="shared" si="528"/>
        <v>2.6464893677548707E-6</v>
      </c>
      <c r="AG8022">
        <f t="shared" si="529"/>
        <v>3.4014174245823834E-5</v>
      </c>
    </row>
    <row r="8023" spans="30:33" x14ac:dyDescent="0.2">
      <c r="AD8023">
        <f t="shared" si="527"/>
        <v>8021</v>
      </c>
      <c r="AE8023">
        <f t="shared" si="530"/>
        <v>4.2343829884077955E-9</v>
      </c>
      <c r="AF8023">
        <f t="shared" si="528"/>
        <v>2.642254984766463E-6</v>
      </c>
      <c r="AG8023">
        <f t="shared" si="529"/>
        <v>3.3963985950018927E-5</v>
      </c>
    </row>
    <row r="8024" spans="30:33" x14ac:dyDescent="0.2">
      <c r="AD8024">
        <f t="shared" si="527"/>
        <v>8022</v>
      </c>
      <c r="AE8024">
        <f t="shared" si="530"/>
        <v>4.227607975626343E-9</v>
      </c>
      <c r="AF8024">
        <f t="shared" si="528"/>
        <v>2.6380273767908367E-6</v>
      </c>
      <c r="AG8024">
        <f t="shared" si="529"/>
        <v>3.3913871180474526E-5</v>
      </c>
    </row>
    <row r="8025" spans="30:33" x14ac:dyDescent="0.2">
      <c r="AD8025">
        <f t="shared" si="527"/>
        <v>8023</v>
      </c>
      <c r="AE8025">
        <f t="shared" si="530"/>
        <v>4.2208438028653405E-9</v>
      </c>
      <c r="AF8025">
        <f t="shared" si="528"/>
        <v>2.6338065329879713E-6</v>
      </c>
      <c r="AG8025">
        <f t="shared" si="529"/>
        <v>3.3863829830388626E-5</v>
      </c>
    </row>
    <row r="8026" spans="30:33" x14ac:dyDescent="0.2">
      <c r="AD8026">
        <f t="shared" si="527"/>
        <v>8024</v>
      </c>
      <c r="AE8026">
        <f t="shared" si="530"/>
        <v>4.2140904527807558E-9</v>
      </c>
      <c r="AF8026">
        <f t="shared" si="528"/>
        <v>2.6295924425351902E-6</v>
      </c>
      <c r="AG8026">
        <f t="shared" si="529"/>
        <v>3.3813861793112786E-5</v>
      </c>
    </row>
    <row r="8027" spans="30:33" x14ac:dyDescent="0.2">
      <c r="AD8027">
        <f t="shared" si="527"/>
        <v>8025</v>
      </c>
      <c r="AE8027">
        <f t="shared" si="530"/>
        <v>4.2073479080563067E-9</v>
      </c>
      <c r="AF8027">
        <f t="shared" si="528"/>
        <v>2.6253850946271337E-6</v>
      </c>
      <c r="AG8027">
        <f t="shared" si="529"/>
        <v>3.3763966962151858E-5</v>
      </c>
    </row>
    <row r="8028" spans="30:33" x14ac:dyDescent="0.2">
      <c r="AD8028">
        <f t="shared" si="527"/>
        <v>8026</v>
      </c>
      <c r="AE8028">
        <f t="shared" si="530"/>
        <v>4.2006161514034161E-9</v>
      </c>
      <c r="AF8028">
        <f t="shared" si="528"/>
        <v>2.6211844784757304E-6</v>
      </c>
      <c r="AG8028">
        <f t="shared" si="529"/>
        <v>3.3714145231163815E-5</v>
      </c>
    </row>
    <row r="8029" spans="30:33" x14ac:dyDescent="0.2">
      <c r="AD8029">
        <f t="shared" si="527"/>
        <v>8027</v>
      </c>
      <c r="AE8029">
        <f t="shared" si="530"/>
        <v>4.1938951655611705E-9</v>
      </c>
      <c r="AF8029">
        <f t="shared" si="528"/>
        <v>2.616990583310169E-6</v>
      </c>
      <c r="AG8029">
        <f t="shared" si="529"/>
        <v>3.3664396493959513E-5</v>
      </c>
    </row>
    <row r="8030" spans="30:33" x14ac:dyDescent="0.2">
      <c r="AD8030">
        <f t="shared" si="527"/>
        <v>8028</v>
      </c>
      <c r="AE8030">
        <f t="shared" si="530"/>
        <v>4.187184933296272E-9</v>
      </c>
      <c r="AF8030">
        <f t="shared" si="528"/>
        <v>2.6128033983768725E-6</v>
      </c>
      <c r="AG8030">
        <f t="shared" si="529"/>
        <v>3.3614720644502474E-5</v>
      </c>
    </row>
    <row r="8031" spans="30:33" x14ac:dyDescent="0.2">
      <c r="AD8031">
        <f t="shared" si="527"/>
        <v>8029</v>
      </c>
      <c r="AE8031">
        <f t="shared" si="530"/>
        <v>4.1804854374029981E-9</v>
      </c>
      <c r="AF8031">
        <f t="shared" si="528"/>
        <v>2.6086229129394692E-6</v>
      </c>
      <c r="AG8031">
        <f t="shared" si="529"/>
        <v>3.3565117576908673E-5</v>
      </c>
    </row>
    <row r="8032" spans="30:33" x14ac:dyDescent="0.2">
      <c r="AD8032">
        <f t="shared" si="527"/>
        <v>8030</v>
      </c>
      <c r="AE8032">
        <f t="shared" si="530"/>
        <v>4.1737966607031525E-9</v>
      </c>
      <c r="AF8032">
        <f t="shared" si="528"/>
        <v>2.604449116278766E-6</v>
      </c>
      <c r="AG8032">
        <f t="shared" si="529"/>
        <v>3.3515587185446316E-5</v>
      </c>
    </row>
    <row r="8033" spans="30:33" x14ac:dyDescent="0.2">
      <c r="AD8033">
        <f t="shared" si="527"/>
        <v>8031</v>
      </c>
      <c r="AE8033">
        <f t="shared" si="530"/>
        <v>4.1671185860460271E-9</v>
      </c>
      <c r="AF8033">
        <f t="shared" si="528"/>
        <v>2.6002819976927198E-6</v>
      </c>
      <c r="AG8033">
        <f t="shared" si="529"/>
        <v>3.3466129364535646E-5</v>
      </c>
    </row>
    <row r="8034" spans="30:33" x14ac:dyDescent="0.2">
      <c r="AD8034">
        <f t="shared" si="527"/>
        <v>8032</v>
      </c>
      <c r="AE8034">
        <f t="shared" si="530"/>
        <v>4.1604511963083537E-9</v>
      </c>
      <c r="AF8034">
        <f t="shared" si="528"/>
        <v>2.5961215464964113E-6</v>
      </c>
      <c r="AG8034">
        <f t="shared" si="529"/>
        <v>3.34167440087487E-5</v>
      </c>
    </row>
    <row r="8035" spans="30:33" x14ac:dyDescent="0.2">
      <c r="AD8035">
        <f t="shared" ref="AD8035:AD8098" si="531">AD8034+1</f>
        <v>8033</v>
      </c>
      <c r="AE8035">
        <f t="shared" si="530"/>
        <v>4.1537944743942604E-9</v>
      </c>
      <c r="AF8035">
        <f t="shared" ref="AF8035:AF8098" si="532">AF8034*$AF$3</f>
        <v>2.5919677520220168E-6</v>
      </c>
      <c r="AG8035">
        <f t="shared" ref="AG8035:AG8098" si="533">AD8035*AE8035</f>
        <v>3.3367431012809096E-5</v>
      </c>
    </row>
    <row r="8036" spans="30:33" x14ac:dyDescent="0.2">
      <c r="AD8036">
        <f t="shared" si="531"/>
        <v>8034</v>
      </c>
      <c r="AE8036">
        <f t="shared" si="530"/>
        <v>4.1471484032352283E-9</v>
      </c>
      <c r="AF8036">
        <f t="shared" si="532"/>
        <v>2.5878206036187816E-6</v>
      </c>
      <c r="AG8036">
        <f t="shared" si="533"/>
        <v>3.3318190271591826E-5</v>
      </c>
    </row>
    <row r="8037" spans="30:33" x14ac:dyDescent="0.2">
      <c r="AD8037">
        <f t="shared" si="531"/>
        <v>8035</v>
      </c>
      <c r="AE8037">
        <f t="shared" si="530"/>
        <v>4.1405129657900523E-9</v>
      </c>
      <c r="AF8037">
        <f t="shared" si="532"/>
        <v>2.5836800906529916E-6</v>
      </c>
      <c r="AG8037">
        <f t="shared" si="533"/>
        <v>3.3269021680123072E-5</v>
      </c>
    </row>
    <row r="8038" spans="30:33" x14ac:dyDescent="0.2">
      <c r="AD8038">
        <f t="shared" si="531"/>
        <v>8036</v>
      </c>
      <c r="AE8038">
        <f t="shared" si="530"/>
        <v>4.1338881450447885E-9</v>
      </c>
      <c r="AF8038">
        <f t="shared" si="532"/>
        <v>2.5795462025079467E-6</v>
      </c>
      <c r="AG8038">
        <f t="shared" si="533"/>
        <v>3.321992513357992E-5</v>
      </c>
    </row>
    <row r="8039" spans="30:33" x14ac:dyDescent="0.2">
      <c r="AD8039">
        <f t="shared" si="531"/>
        <v>8037</v>
      </c>
      <c r="AE8039">
        <f t="shared" si="530"/>
        <v>4.1272739240127165E-9</v>
      </c>
      <c r="AF8039">
        <f t="shared" si="532"/>
        <v>2.5754189285839339E-6</v>
      </c>
      <c r="AG8039">
        <f t="shared" si="533"/>
        <v>3.3170900527290205E-5</v>
      </c>
    </row>
    <row r="8040" spans="30:33" x14ac:dyDescent="0.2">
      <c r="AD8040">
        <f t="shared" si="531"/>
        <v>8038</v>
      </c>
      <c r="AE8040">
        <f t="shared" si="530"/>
        <v>4.120670285734296E-9</v>
      </c>
      <c r="AF8040">
        <f t="shared" si="532"/>
        <v>2.5712982582981993E-6</v>
      </c>
      <c r="AG8040">
        <f t="shared" si="533"/>
        <v>3.312194775673227E-5</v>
      </c>
    </row>
    <row r="8041" spans="30:33" x14ac:dyDescent="0.2">
      <c r="AD8041">
        <f t="shared" si="531"/>
        <v>8039</v>
      </c>
      <c r="AE8041">
        <f t="shared" si="530"/>
        <v>4.1140772132771209E-9</v>
      </c>
      <c r="AF8041">
        <f t="shared" si="532"/>
        <v>2.5671841810849221E-6</v>
      </c>
      <c r="AG8041">
        <f t="shared" si="533"/>
        <v>3.3073066717534776E-5</v>
      </c>
    </row>
    <row r="8042" spans="30:33" x14ac:dyDescent="0.2">
      <c r="AD8042">
        <f t="shared" si="531"/>
        <v>8040</v>
      </c>
      <c r="AE8042">
        <f t="shared" si="530"/>
        <v>4.1074946897358769E-9</v>
      </c>
      <c r="AF8042">
        <f t="shared" si="532"/>
        <v>2.5630766863951862E-6</v>
      </c>
      <c r="AG8042">
        <f t="shared" si="533"/>
        <v>3.3024257305476453E-5</v>
      </c>
    </row>
    <row r="8043" spans="30:33" x14ac:dyDescent="0.2">
      <c r="AD8043">
        <f t="shared" si="531"/>
        <v>8041</v>
      </c>
      <c r="AE8043">
        <f t="shared" si="530"/>
        <v>4.1009226982323001E-9</v>
      </c>
      <c r="AF8043">
        <f t="shared" si="532"/>
        <v>2.5589757636969538E-6</v>
      </c>
      <c r="AG8043">
        <f t="shared" si="533"/>
        <v>3.2975519416485926E-5</v>
      </c>
    </row>
    <row r="8044" spans="30:33" x14ac:dyDescent="0.2">
      <c r="AD8044">
        <f t="shared" si="531"/>
        <v>8042</v>
      </c>
      <c r="AE8044">
        <f t="shared" si="530"/>
        <v>4.0943612219151282E-9</v>
      </c>
      <c r="AF8044">
        <f t="shared" si="532"/>
        <v>2.5548814024750385E-6</v>
      </c>
      <c r="AG8044">
        <f t="shared" si="533"/>
        <v>3.2926852946641461E-5</v>
      </c>
    </row>
    <row r="8045" spans="30:33" x14ac:dyDescent="0.2">
      <c r="AD8045">
        <f t="shared" si="531"/>
        <v>8043</v>
      </c>
      <c r="AE8045">
        <f t="shared" si="530"/>
        <v>4.0878102439600635E-9</v>
      </c>
      <c r="AF8045">
        <f t="shared" si="532"/>
        <v>2.5507935922310785E-6</v>
      </c>
      <c r="AG8045">
        <f t="shared" si="533"/>
        <v>3.2878257792170788E-5</v>
      </c>
    </row>
    <row r="8046" spans="30:33" x14ac:dyDescent="0.2">
      <c r="AD8046">
        <f t="shared" si="531"/>
        <v>8044</v>
      </c>
      <c r="AE8046">
        <f t="shared" si="530"/>
        <v>4.0812697475697271E-9</v>
      </c>
      <c r="AF8046">
        <f t="shared" si="532"/>
        <v>2.5467123224835086E-6</v>
      </c>
      <c r="AG8046">
        <f t="shared" si="533"/>
        <v>3.2829733849450886E-5</v>
      </c>
    </row>
    <row r="8047" spans="30:33" x14ac:dyDescent="0.2">
      <c r="AD8047">
        <f t="shared" si="531"/>
        <v>8045</v>
      </c>
      <c r="AE8047">
        <f t="shared" si="530"/>
        <v>4.0747397159736152E-9</v>
      </c>
      <c r="AF8047">
        <f t="shared" si="532"/>
        <v>2.5426375827675349E-6</v>
      </c>
      <c r="AG8047">
        <f t="shared" si="533"/>
        <v>3.2781281015007735E-5</v>
      </c>
    </row>
    <row r="8048" spans="30:33" x14ac:dyDescent="0.2">
      <c r="AD8048">
        <f t="shared" si="531"/>
        <v>8046</v>
      </c>
      <c r="AE8048">
        <f t="shared" si="530"/>
        <v>4.0682201324280578E-9</v>
      </c>
      <c r="AF8048">
        <f t="shared" si="532"/>
        <v>2.5385693626351067E-6</v>
      </c>
      <c r="AG8048">
        <f t="shared" si="533"/>
        <v>3.273289918551615E-5</v>
      </c>
    </row>
    <row r="8049" spans="30:33" x14ac:dyDescent="0.2">
      <c r="AD8049">
        <f t="shared" si="531"/>
        <v>8047</v>
      </c>
      <c r="AE8049">
        <f t="shared" si="530"/>
        <v>4.0617109802161723E-9</v>
      </c>
      <c r="AF8049">
        <f t="shared" si="532"/>
        <v>2.5345076516548903E-6</v>
      </c>
      <c r="AG8049">
        <f t="shared" si="533"/>
        <v>3.2684588257799542E-5</v>
      </c>
    </row>
    <row r="8050" spans="30:33" x14ac:dyDescent="0.2">
      <c r="AD8050">
        <f t="shared" si="531"/>
        <v>8048</v>
      </c>
      <c r="AE8050">
        <f t="shared" si="530"/>
        <v>4.0552122426478264E-9</v>
      </c>
      <c r="AF8050">
        <f t="shared" si="532"/>
        <v>2.5304524394122422E-6</v>
      </c>
      <c r="AG8050">
        <f t="shared" si="533"/>
        <v>3.2636348128829709E-5</v>
      </c>
    </row>
    <row r="8051" spans="30:33" x14ac:dyDescent="0.2">
      <c r="AD8051">
        <f t="shared" si="531"/>
        <v>8049</v>
      </c>
      <c r="AE8051">
        <f t="shared" si="530"/>
        <v>4.0487239030595889E-9</v>
      </c>
      <c r="AF8051">
        <f t="shared" si="532"/>
        <v>2.5264037155091825E-6</v>
      </c>
      <c r="AG8051">
        <f t="shared" si="533"/>
        <v>3.2588178695726633E-5</v>
      </c>
    </row>
    <row r="8052" spans="30:33" x14ac:dyDescent="0.2">
      <c r="AD8052">
        <f t="shared" si="531"/>
        <v>8050</v>
      </c>
      <c r="AE8052">
        <f t="shared" si="530"/>
        <v>4.042245944814694E-9</v>
      </c>
      <c r="AF8052">
        <f t="shared" si="532"/>
        <v>2.5223614695643675E-6</v>
      </c>
      <c r="AG8052">
        <f t="shared" si="533"/>
        <v>3.2540079855758287E-5</v>
      </c>
    </row>
    <row r="8053" spans="30:33" x14ac:dyDescent="0.2">
      <c r="AD8053">
        <f t="shared" si="531"/>
        <v>8051</v>
      </c>
      <c r="AE8053">
        <f t="shared" si="530"/>
        <v>4.03577835130299E-9</v>
      </c>
      <c r="AF8053">
        <f t="shared" si="532"/>
        <v>2.5183256912130646E-6</v>
      </c>
      <c r="AG8053">
        <f t="shared" si="533"/>
        <v>3.2492051506340371E-5</v>
      </c>
    </row>
    <row r="8054" spans="30:33" x14ac:dyDescent="0.2">
      <c r="AD8054">
        <f t="shared" si="531"/>
        <v>8052</v>
      </c>
      <c r="AE8054">
        <f t="shared" si="530"/>
        <v>4.0293211059409053E-9</v>
      </c>
      <c r="AF8054">
        <f t="shared" si="532"/>
        <v>2.5142963701071234E-6</v>
      </c>
      <c r="AG8054">
        <f t="shared" si="533"/>
        <v>3.2444093545036168E-5</v>
      </c>
    </row>
    <row r="8055" spans="30:33" x14ac:dyDescent="0.2">
      <c r="AD8055">
        <f t="shared" si="531"/>
        <v>8053</v>
      </c>
      <c r="AE8055">
        <f t="shared" si="530"/>
        <v>4.0228741921713992E-9</v>
      </c>
      <c r="AF8055">
        <f t="shared" si="532"/>
        <v>2.5102734959149519E-6</v>
      </c>
      <c r="AG8055">
        <f t="shared" si="533"/>
        <v>3.2396205869556279E-5</v>
      </c>
    </row>
    <row r="8056" spans="30:33" x14ac:dyDescent="0.2">
      <c r="AD8056">
        <f t="shared" si="531"/>
        <v>8054</v>
      </c>
      <c r="AE8056">
        <f t="shared" si="530"/>
        <v>4.0164375934639248E-9</v>
      </c>
      <c r="AF8056">
        <f t="shared" si="532"/>
        <v>2.5062570583214879E-6</v>
      </c>
      <c r="AG8056">
        <f t="shared" si="533"/>
        <v>3.234838837775845E-5</v>
      </c>
    </row>
    <row r="8057" spans="30:33" x14ac:dyDescent="0.2">
      <c r="AD8057">
        <f t="shared" si="531"/>
        <v>8055</v>
      </c>
      <c r="AE8057">
        <f t="shared" si="530"/>
        <v>4.0100112933143825E-9</v>
      </c>
      <c r="AF8057">
        <f t="shared" si="532"/>
        <v>2.5022470470281732E-6</v>
      </c>
      <c r="AG8057">
        <f t="shared" si="533"/>
        <v>3.2300640967647352E-5</v>
      </c>
    </row>
    <row r="8058" spans="30:33" x14ac:dyDescent="0.2">
      <c r="AD8058">
        <f t="shared" si="531"/>
        <v>8056</v>
      </c>
      <c r="AE8058">
        <f t="shared" si="530"/>
        <v>4.003595275245079E-9</v>
      </c>
      <c r="AF8058">
        <f t="shared" si="532"/>
        <v>2.4982434517529278E-6</v>
      </c>
      <c r="AG8058">
        <f t="shared" si="533"/>
        <v>3.2252963537374354E-5</v>
      </c>
    </row>
    <row r="8059" spans="30:33" x14ac:dyDescent="0.2">
      <c r="AD8059">
        <f t="shared" si="531"/>
        <v>8057</v>
      </c>
      <c r="AE8059">
        <f t="shared" si="530"/>
        <v>3.9971895228046864E-9</v>
      </c>
      <c r="AF8059">
        <f t="shared" si="532"/>
        <v>2.4942462622301228E-6</v>
      </c>
      <c r="AG8059">
        <f t="shared" si="533"/>
        <v>3.2205355985237355E-5</v>
      </c>
    </row>
    <row r="8060" spans="30:33" x14ac:dyDescent="0.2">
      <c r="AD8060">
        <f t="shared" si="531"/>
        <v>8058</v>
      </c>
      <c r="AE8060">
        <f t="shared" si="530"/>
        <v>3.9907940195681986E-9</v>
      </c>
      <c r="AF8060">
        <f t="shared" si="532"/>
        <v>2.4902554682105545E-6</v>
      </c>
      <c r="AG8060">
        <f t="shared" si="533"/>
        <v>3.2157818209680548E-5</v>
      </c>
    </row>
    <row r="8061" spans="30:33" x14ac:dyDescent="0.2">
      <c r="AD8061">
        <f t="shared" si="531"/>
        <v>8059</v>
      </c>
      <c r="AE8061">
        <f t="shared" si="530"/>
        <v>3.9844087491368891E-9</v>
      </c>
      <c r="AF8061">
        <f t="shared" si="532"/>
        <v>2.4862710594614174E-6</v>
      </c>
      <c r="AG8061">
        <f t="shared" si="533"/>
        <v>3.2110350109294186E-5</v>
      </c>
    </row>
    <row r="8062" spans="30:33" x14ac:dyDescent="0.2">
      <c r="AD8062">
        <f t="shared" si="531"/>
        <v>8060</v>
      </c>
      <c r="AE8062">
        <f t="shared" si="530"/>
        <v>3.9780336951382692E-9</v>
      </c>
      <c r="AF8062">
        <f t="shared" si="532"/>
        <v>2.4822930257662789E-6</v>
      </c>
      <c r="AG8062">
        <f t="shared" si="533"/>
        <v>3.206295158281445E-5</v>
      </c>
    </row>
    <row r="8063" spans="30:33" x14ac:dyDescent="0.2">
      <c r="AD8063">
        <f t="shared" si="531"/>
        <v>8061</v>
      </c>
      <c r="AE8063">
        <f t="shared" si="530"/>
        <v>3.9716688412260483E-9</v>
      </c>
      <c r="AF8063">
        <f t="shared" si="532"/>
        <v>2.4783213569250528E-6</v>
      </c>
      <c r="AG8063">
        <f t="shared" si="533"/>
        <v>3.2015622529123179E-5</v>
      </c>
    </row>
    <row r="8064" spans="30:33" x14ac:dyDescent="0.2">
      <c r="AD8064">
        <f t="shared" si="531"/>
        <v>8062</v>
      </c>
      <c r="AE8064">
        <f t="shared" si="530"/>
        <v>3.9653141710800861E-9</v>
      </c>
      <c r="AF8064">
        <f t="shared" si="532"/>
        <v>2.4743560427539724E-6</v>
      </c>
      <c r="AG8064">
        <f t="shared" si="533"/>
        <v>3.1968362847247653E-5</v>
      </c>
    </row>
    <row r="8065" spans="30:33" x14ac:dyDescent="0.2">
      <c r="AD8065">
        <f t="shared" si="531"/>
        <v>8063</v>
      </c>
      <c r="AE8065">
        <f t="shared" si="530"/>
        <v>3.958969668406358E-9</v>
      </c>
      <c r="AF8065">
        <f t="shared" si="532"/>
        <v>2.470397073085566E-6</v>
      </c>
      <c r="AG8065">
        <f t="shared" si="533"/>
        <v>3.1921172436360467E-5</v>
      </c>
    </row>
    <row r="8066" spans="30:33" x14ac:dyDescent="0.2">
      <c r="AD8066">
        <f t="shared" si="531"/>
        <v>8064</v>
      </c>
      <c r="AE8066">
        <f t="shared" si="530"/>
        <v>3.9526353169369071E-9</v>
      </c>
      <c r="AF8066">
        <f t="shared" si="532"/>
        <v>2.466444437768629E-6</v>
      </c>
      <c r="AG8066">
        <f t="shared" si="533"/>
        <v>3.1874051195779217E-5</v>
      </c>
    </row>
    <row r="8067" spans="30:33" x14ac:dyDescent="0.2">
      <c r="AD8067">
        <f t="shared" si="531"/>
        <v>8065</v>
      </c>
      <c r="AE8067">
        <f t="shared" si="530"/>
        <v>3.9463111004298081E-9</v>
      </c>
      <c r="AF8067">
        <f t="shared" si="532"/>
        <v>2.4624981266681992E-6</v>
      </c>
      <c r="AG8067">
        <f t="shared" si="533"/>
        <v>3.18269990249664E-5</v>
      </c>
    </row>
    <row r="8068" spans="30:33" x14ac:dyDescent="0.2">
      <c r="AD8068">
        <f t="shared" si="531"/>
        <v>8066</v>
      </c>
      <c r="AE8068">
        <f t="shared" si="530"/>
        <v>3.9399970026691207E-9</v>
      </c>
      <c r="AF8068">
        <f t="shared" si="532"/>
        <v>2.45855812966553E-6</v>
      </c>
      <c r="AG8068">
        <f t="shared" si="533"/>
        <v>3.178001582352913E-5</v>
      </c>
    </row>
    <row r="8069" spans="30:33" x14ac:dyDescent="0.2">
      <c r="AD8069">
        <f t="shared" si="531"/>
        <v>8067</v>
      </c>
      <c r="AE8069">
        <f t="shared" si="530"/>
        <v>3.9336930074648497E-9</v>
      </c>
      <c r="AF8069">
        <f t="shared" si="532"/>
        <v>2.4546244366580649E-6</v>
      </c>
      <c r="AG8069">
        <f t="shared" si="533"/>
        <v>3.1733101491218942E-5</v>
      </c>
    </row>
    <row r="8070" spans="30:33" x14ac:dyDescent="0.2">
      <c r="AD8070">
        <f t="shared" si="531"/>
        <v>8068</v>
      </c>
      <c r="AE8070">
        <f t="shared" si="530"/>
        <v>3.9273990986529058E-9</v>
      </c>
      <c r="AF8070">
        <f t="shared" si="532"/>
        <v>2.4506970375594117E-6</v>
      </c>
      <c r="AG8070">
        <f t="shared" si="533"/>
        <v>3.1686255927931647E-5</v>
      </c>
    </row>
    <row r="8071" spans="30:33" x14ac:dyDescent="0.2">
      <c r="AD8071">
        <f t="shared" si="531"/>
        <v>8069</v>
      </c>
      <c r="AE8071">
        <f t="shared" si="530"/>
        <v>3.9211152600950606E-9</v>
      </c>
      <c r="AF8071">
        <f t="shared" si="532"/>
        <v>2.4467759222993166E-6</v>
      </c>
      <c r="AG8071">
        <f t="shared" si="533"/>
        <v>3.1639479033707043E-5</v>
      </c>
    </row>
    <row r="8072" spans="30:33" x14ac:dyDescent="0.2">
      <c r="AD8072">
        <f t="shared" si="531"/>
        <v>8070</v>
      </c>
      <c r="AE8072">
        <f t="shared" si="530"/>
        <v>3.9148414756789086E-9</v>
      </c>
      <c r="AF8072">
        <f t="shared" si="532"/>
        <v>2.4428610808236377E-6</v>
      </c>
      <c r="AG8072">
        <f t="shared" si="533"/>
        <v>3.1592770708728796E-5</v>
      </c>
    </row>
    <row r="8073" spans="30:33" x14ac:dyDescent="0.2">
      <c r="AD8073">
        <f t="shared" si="531"/>
        <v>8071</v>
      </c>
      <c r="AE8073">
        <f t="shared" si="530"/>
        <v>3.9085777293178219E-9</v>
      </c>
      <c r="AF8073">
        <f t="shared" si="532"/>
        <v>2.4389525030943197E-6</v>
      </c>
      <c r="AG8073">
        <f t="shared" si="533"/>
        <v>3.154613085332414E-5</v>
      </c>
    </row>
    <row r="8074" spans="30:33" x14ac:dyDescent="0.2">
      <c r="AD8074">
        <f t="shared" si="531"/>
        <v>8072</v>
      </c>
      <c r="AE8074">
        <f t="shared" si="530"/>
        <v>3.9023240049509132E-9</v>
      </c>
      <c r="AF8074">
        <f t="shared" si="532"/>
        <v>2.4350501790893687E-6</v>
      </c>
      <c r="AG8074">
        <f t="shared" si="533"/>
        <v>3.1499559367963771E-5</v>
      </c>
    </row>
    <row r="8075" spans="30:33" x14ac:dyDescent="0.2">
      <c r="AD8075">
        <f t="shared" si="531"/>
        <v>8073</v>
      </c>
      <c r="AE8075">
        <f t="shared" si="530"/>
        <v>3.8960802865429921E-9</v>
      </c>
      <c r="AF8075">
        <f t="shared" si="532"/>
        <v>2.4311540988028257E-6</v>
      </c>
      <c r="AG8075">
        <f t="shared" si="533"/>
        <v>3.1453056153261577E-5</v>
      </c>
    </row>
    <row r="8076" spans="30:33" x14ac:dyDescent="0.2">
      <c r="AD8076">
        <f t="shared" si="531"/>
        <v>8074</v>
      </c>
      <c r="AE8076">
        <f t="shared" si="530"/>
        <v>3.8898465580845228E-9</v>
      </c>
      <c r="AF8076">
        <f t="shared" si="532"/>
        <v>2.4272642522447412E-6</v>
      </c>
      <c r="AG8076">
        <f t="shared" si="533"/>
        <v>3.1406621109974437E-5</v>
      </c>
    </row>
    <row r="8077" spans="30:33" x14ac:dyDescent="0.2">
      <c r="AD8077">
        <f t="shared" si="531"/>
        <v>8075</v>
      </c>
      <c r="AE8077">
        <f t="shared" si="530"/>
        <v>3.8836228035915876E-9</v>
      </c>
      <c r="AF8077">
        <f t="shared" si="532"/>
        <v>2.4233806294411495E-6</v>
      </c>
      <c r="AG8077">
        <f t="shared" si="533"/>
        <v>3.136025413900207E-5</v>
      </c>
    </row>
    <row r="8078" spans="30:33" x14ac:dyDescent="0.2">
      <c r="AD8078">
        <f t="shared" si="531"/>
        <v>8076</v>
      </c>
      <c r="AE8078">
        <f t="shared" si="530"/>
        <v>3.8774090071058407E-9</v>
      </c>
      <c r="AF8078">
        <f t="shared" si="532"/>
        <v>2.4195032204340435E-6</v>
      </c>
      <c r="AG8078">
        <f t="shared" si="533"/>
        <v>3.1313955141386769E-5</v>
      </c>
    </row>
    <row r="8079" spans="30:33" x14ac:dyDescent="0.2">
      <c r="AD8079">
        <f t="shared" si="531"/>
        <v>8077</v>
      </c>
      <c r="AE8079">
        <f t="shared" si="530"/>
        <v>3.8712051526944718E-9</v>
      </c>
      <c r="AF8079">
        <f t="shared" si="532"/>
        <v>2.4156320152813488E-6</v>
      </c>
      <c r="AG8079">
        <f t="shared" si="533"/>
        <v>3.126772401831325E-5</v>
      </c>
    </row>
    <row r="8080" spans="30:33" x14ac:dyDescent="0.2">
      <c r="AD8080">
        <f t="shared" si="531"/>
        <v>8078</v>
      </c>
      <c r="AE8080">
        <f t="shared" si="530"/>
        <v>3.8650112244501599E-9</v>
      </c>
      <c r="AF8080">
        <f t="shared" si="532"/>
        <v>2.4117670040568987E-6</v>
      </c>
      <c r="AG8080">
        <f t="shared" si="533"/>
        <v>3.1221560671108388E-5</v>
      </c>
    </row>
    <row r="8081" spans="30:33" x14ac:dyDescent="0.2">
      <c r="AD8081">
        <f t="shared" si="531"/>
        <v>8079</v>
      </c>
      <c r="AE8081">
        <f t="shared" si="530"/>
        <v>3.8588272064910396E-9</v>
      </c>
      <c r="AF8081">
        <f t="shared" si="532"/>
        <v>2.4079081768504074E-6</v>
      </c>
      <c r="AG8081">
        <f t="shared" si="533"/>
        <v>3.1175465001241111E-5</v>
      </c>
    </row>
    <row r="8082" spans="30:33" x14ac:dyDescent="0.2">
      <c r="AD8082">
        <f t="shared" si="531"/>
        <v>8080</v>
      </c>
      <c r="AE8082">
        <f t="shared" si="530"/>
        <v>3.8526530829606535E-9</v>
      </c>
      <c r="AF8082">
        <f t="shared" si="532"/>
        <v>2.4040555237674467E-6</v>
      </c>
      <c r="AG8082">
        <f t="shared" si="533"/>
        <v>3.1129436910322082E-5</v>
      </c>
    </row>
    <row r="8083" spans="30:33" x14ac:dyDescent="0.2">
      <c r="AD8083">
        <f t="shared" si="531"/>
        <v>8081</v>
      </c>
      <c r="AE8083">
        <f t="shared" ref="AE8083:AE8146" si="534">AF8082*$AE$3</f>
        <v>3.8464888380279169E-9</v>
      </c>
      <c r="AF8083">
        <f t="shared" si="532"/>
        <v>2.4002090349294186E-6</v>
      </c>
      <c r="AG8083">
        <f t="shared" si="533"/>
        <v>3.10834763001036E-5</v>
      </c>
    </row>
    <row r="8084" spans="30:33" x14ac:dyDescent="0.2">
      <c r="AD8084">
        <f t="shared" si="531"/>
        <v>8082</v>
      </c>
      <c r="AE8084">
        <f t="shared" si="534"/>
        <v>3.8403344558870716E-9</v>
      </c>
      <c r="AF8084">
        <f t="shared" si="532"/>
        <v>2.3963687004735312E-6</v>
      </c>
      <c r="AG8084">
        <f t="shared" si="533"/>
        <v>3.1037583072479311E-5</v>
      </c>
    </row>
    <row r="8085" spans="30:33" x14ac:dyDescent="0.2">
      <c r="AD8085">
        <f t="shared" si="531"/>
        <v>8083</v>
      </c>
      <c r="AE8085">
        <f t="shared" si="534"/>
        <v>3.8341899207576516E-9</v>
      </c>
      <c r="AF8085">
        <f t="shared" si="532"/>
        <v>2.3925345105527733E-6</v>
      </c>
      <c r="AG8085">
        <f t="shared" si="533"/>
        <v>3.0991757129484096E-5</v>
      </c>
    </row>
    <row r="8086" spans="30:33" x14ac:dyDescent="0.2">
      <c r="AD8086">
        <f t="shared" si="531"/>
        <v>8084</v>
      </c>
      <c r="AE8086">
        <f t="shared" si="534"/>
        <v>3.8280552168844386E-9</v>
      </c>
      <c r="AF8086">
        <f t="shared" si="532"/>
        <v>2.3887064553358887E-6</v>
      </c>
      <c r="AG8086">
        <f t="shared" si="533"/>
        <v>3.0945998373293802E-5</v>
      </c>
    </row>
    <row r="8087" spans="30:33" x14ac:dyDescent="0.2">
      <c r="AD8087">
        <f t="shared" si="531"/>
        <v>8085</v>
      </c>
      <c r="AE8087">
        <f t="shared" si="534"/>
        <v>3.8219303285374238E-9</v>
      </c>
      <c r="AF8087">
        <f t="shared" si="532"/>
        <v>2.3848845250073513E-6</v>
      </c>
      <c r="AG8087">
        <f t="shared" si="533"/>
        <v>3.0900306706225073E-5</v>
      </c>
    </row>
    <row r="8088" spans="30:33" x14ac:dyDescent="0.2">
      <c r="AD8088">
        <f t="shared" si="531"/>
        <v>8086</v>
      </c>
      <c r="AE8088">
        <f t="shared" si="534"/>
        <v>3.8158152400117642E-9</v>
      </c>
      <c r="AF8088">
        <f t="shared" si="532"/>
        <v>2.3810687097673393E-6</v>
      </c>
      <c r="AG8088">
        <f t="shared" si="533"/>
        <v>3.0854682030735124E-5</v>
      </c>
    </row>
    <row r="8089" spans="30:33" x14ac:dyDescent="0.2">
      <c r="AD8089">
        <f t="shared" si="531"/>
        <v>8087</v>
      </c>
      <c r="AE8089">
        <f t="shared" si="534"/>
        <v>3.8097099356277444E-9</v>
      </c>
      <c r="AF8089">
        <f t="shared" si="532"/>
        <v>2.3772589998317115E-6</v>
      </c>
      <c r="AG8089">
        <f t="shared" si="533"/>
        <v>3.0809124249421565E-5</v>
      </c>
    </row>
    <row r="8090" spans="30:33" x14ac:dyDescent="0.2">
      <c r="AD8090">
        <f t="shared" si="531"/>
        <v>8088</v>
      </c>
      <c r="AE8090">
        <f t="shared" si="534"/>
        <v>3.8036143997307403E-9</v>
      </c>
      <c r="AF8090">
        <f t="shared" si="532"/>
        <v>2.3734553854319805E-6</v>
      </c>
      <c r="AG8090">
        <f t="shared" si="533"/>
        <v>3.0763633265022225E-5</v>
      </c>
    </row>
    <row r="8091" spans="30:33" x14ac:dyDescent="0.2">
      <c r="AD8091">
        <f t="shared" si="531"/>
        <v>8089</v>
      </c>
      <c r="AE8091">
        <f t="shared" si="534"/>
        <v>3.7975286166911703E-9</v>
      </c>
      <c r="AF8091">
        <f t="shared" si="532"/>
        <v>2.3696578568152891E-6</v>
      </c>
      <c r="AG8091">
        <f t="shared" si="533"/>
        <v>3.0718208980414875E-5</v>
      </c>
    </row>
    <row r="8092" spans="30:33" x14ac:dyDescent="0.2">
      <c r="AD8092">
        <f t="shared" si="531"/>
        <v>8090</v>
      </c>
      <c r="AE8092">
        <f t="shared" si="534"/>
        <v>3.7914525709044639E-9</v>
      </c>
      <c r="AF8092">
        <f t="shared" si="532"/>
        <v>2.3658664042443844E-6</v>
      </c>
      <c r="AG8092">
        <f t="shared" si="533"/>
        <v>3.067285129861711E-5</v>
      </c>
    </row>
    <row r="8093" spans="30:33" x14ac:dyDescent="0.2">
      <c r="AD8093">
        <f t="shared" si="531"/>
        <v>8091</v>
      </c>
      <c r="AE8093">
        <f t="shared" si="534"/>
        <v>3.7853862467910169E-9</v>
      </c>
      <c r="AF8093">
        <f t="shared" si="532"/>
        <v>2.3620810179975933E-6</v>
      </c>
      <c r="AG8093">
        <f t="shared" si="533"/>
        <v>3.0627560122786115E-5</v>
      </c>
    </row>
    <row r="8094" spans="30:33" x14ac:dyDescent="0.2">
      <c r="AD8094">
        <f t="shared" si="531"/>
        <v>8092</v>
      </c>
      <c r="AE8094">
        <f t="shared" si="534"/>
        <v>3.7793296287961509E-9</v>
      </c>
      <c r="AF8094">
        <f t="shared" si="532"/>
        <v>2.358301688368797E-6</v>
      </c>
      <c r="AG8094">
        <f t="shared" si="533"/>
        <v>3.0582335356218455E-5</v>
      </c>
    </row>
    <row r="8095" spans="30:33" x14ac:dyDescent="0.2">
      <c r="AD8095">
        <f t="shared" si="531"/>
        <v>8093</v>
      </c>
      <c r="AE8095">
        <f t="shared" si="534"/>
        <v>3.7732827013900771E-9</v>
      </c>
      <c r="AF8095">
        <f t="shared" si="532"/>
        <v>2.354528405667407E-6</v>
      </c>
      <c r="AG8095">
        <f t="shared" si="533"/>
        <v>3.0537176902349895E-5</v>
      </c>
    </row>
    <row r="8096" spans="30:33" x14ac:dyDescent="0.2">
      <c r="AD8096">
        <f t="shared" si="531"/>
        <v>8094</v>
      </c>
      <c r="AE8096">
        <f t="shared" si="534"/>
        <v>3.7672454490678531E-9</v>
      </c>
      <c r="AF8096">
        <f t="shared" si="532"/>
        <v>2.350761160218339E-6</v>
      </c>
      <c r="AG8096">
        <f t="shared" si="533"/>
        <v>3.0492084664755203E-5</v>
      </c>
    </row>
    <row r="8097" spans="30:33" x14ac:dyDescent="0.2">
      <c r="AD8097">
        <f t="shared" si="531"/>
        <v>8095</v>
      </c>
      <c r="AE8097">
        <f t="shared" si="534"/>
        <v>3.7612178563493438E-9</v>
      </c>
      <c r="AF8097">
        <f t="shared" si="532"/>
        <v>2.3469999423619894E-6</v>
      </c>
      <c r="AG8097">
        <f t="shared" si="533"/>
        <v>3.0447058547147939E-5</v>
      </c>
    </row>
    <row r="8098" spans="30:33" x14ac:dyDescent="0.2">
      <c r="AD8098">
        <f t="shared" si="531"/>
        <v>8096</v>
      </c>
      <c r="AE8098">
        <f t="shared" si="534"/>
        <v>3.7551999077791849E-9</v>
      </c>
      <c r="AF8098">
        <f t="shared" si="532"/>
        <v>2.3432447424542101E-6</v>
      </c>
      <c r="AG8098">
        <f t="shared" si="533"/>
        <v>3.040209845338028E-5</v>
      </c>
    </row>
    <row r="8099" spans="30:33" x14ac:dyDescent="0.2">
      <c r="AD8099">
        <f t="shared" ref="AD8099:AD8162" si="535">AD8098+1</f>
        <v>8097</v>
      </c>
      <c r="AE8099">
        <f t="shared" si="534"/>
        <v>3.7491915879267382E-9</v>
      </c>
      <c r="AF8099">
        <f t="shared" ref="AF8099:AF8162" si="536">AF8098*$AF$3</f>
        <v>2.3394955508662834E-6</v>
      </c>
      <c r="AG8099">
        <f t="shared" ref="AG8099:AG8162" si="537">AD8099*AE8099</f>
        <v>3.0357204287442798E-5</v>
      </c>
    </row>
    <row r="8100" spans="30:33" x14ac:dyDescent="0.2">
      <c r="AD8100">
        <f t="shared" si="535"/>
        <v>8098</v>
      </c>
      <c r="AE8100">
        <f t="shared" si="534"/>
        <v>3.743192881386055E-9</v>
      </c>
      <c r="AF8100">
        <f t="shared" si="536"/>
        <v>2.3357523579848973E-6</v>
      </c>
      <c r="AG8100">
        <f t="shared" si="537"/>
        <v>3.0312375953464273E-5</v>
      </c>
    </row>
    <row r="8101" spans="30:33" x14ac:dyDescent="0.2">
      <c r="AD8101">
        <f t="shared" si="535"/>
        <v>8099</v>
      </c>
      <c r="AE8101">
        <f t="shared" si="534"/>
        <v>3.7372037727758377E-9</v>
      </c>
      <c r="AF8101">
        <f t="shared" si="536"/>
        <v>2.3320151542121212E-6</v>
      </c>
      <c r="AG8101">
        <f t="shared" si="537"/>
        <v>3.026761335571151E-5</v>
      </c>
    </row>
    <row r="8102" spans="30:33" x14ac:dyDescent="0.2">
      <c r="AD8102">
        <f t="shared" si="535"/>
        <v>8100</v>
      </c>
      <c r="AE8102">
        <f t="shared" si="534"/>
        <v>3.7312242467393954E-9</v>
      </c>
      <c r="AF8102">
        <f t="shared" si="536"/>
        <v>2.3282839299653815E-6</v>
      </c>
      <c r="AG8102">
        <f t="shared" si="537"/>
        <v>3.0222916398589102E-5</v>
      </c>
    </row>
    <row r="8103" spans="30:33" x14ac:dyDescent="0.2">
      <c r="AD8103">
        <f t="shared" si="535"/>
        <v>8101</v>
      </c>
      <c r="AE8103">
        <f t="shared" si="534"/>
        <v>3.7252542879446121E-9</v>
      </c>
      <c r="AF8103">
        <f t="shared" si="536"/>
        <v>2.3245586756774369E-6</v>
      </c>
      <c r="AG8103">
        <f t="shared" si="537"/>
        <v>3.0178284986639303E-5</v>
      </c>
    </row>
    <row r="8104" spans="30:33" x14ac:dyDescent="0.2">
      <c r="AD8104">
        <f t="shared" si="535"/>
        <v>8102</v>
      </c>
      <c r="AE8104">
        <f t="shared" si="534"/>
        <v>3.7192938810839009E-9</v>
      </c>
      <c r="AF8104">
        <f t="shared" si="536"/>
        <v>2.3208393817963527E-6</v>
      </c>
      <c r="AG8104">
        <f t="shared" si="537"/>
        <v>3.0133719024541764E-5</v>
      </c>
    </row>
    <row r="8105" spans="30:33" x14ac:dyDescent="0.2">
      <c r="AD8105">
        <f t="shared" si="535"/>
        <v>8103</v>
      </c>
      <c r="AE8105">
        <f t="shared" si="534"/>
        <v>3.713343010874166E-9</v>
      </c>
      <c r="AF8105">
        <f t="shared" si="536"/>
        <v>2.3171260387854787E-6</v>
      </c>
      <c r="AG8105">
        <f t="shared" si="537"/>
        <v>3.0089218417113368E-5</v>
      </c>
    </row>
    <row r="8106" spans="30:33" x14ac:dyDescent="0.2">
      <c r="AD8106">
        <f t="shared" si="535"/>
        <v>8104</v>
      </c>
      <c r="AE8106">
        <f t="shared" si="534"/>
        <v>3.7074016620567674E-9</v>
      </c>
      <c r="AF8106">
        <f t="shared" si="536"/>
        <v>2.3134186371234219E-6</v>
      </c>
      <c r="AG8106">
        <f t="shared" si="537"/>
        <v>3.0044783069308042E-5</v>
      </c>
    </row>
    <row r="8107" spans="30:33" x14ac:dyDescent="0.2">
      <c r="AD8107">
        <f t="shared" si="535"/>
        <v>8105</v>
      </c>
      <c r="AE8107">
        <f t="shared" si="534"/>
        <v>3.7014698193974767E-9</v>
      </c>
      <c r="AF8107">
        <f t="shared" si="536"/>
        <v>2.3097171673040245E-6</v>
      </c>
      <c r="AG8107">
        <f t="shared" si="537"/>
        <v>3.000041288621655E-5</v>
      </c>
    </row>
    <row r="8108" spans="30:33" x14ac:dyDescent="0.2">
      <c r="AD8108">
        <f t="shared" si="535"/>
        <v>8106</v>
      </c>
      <c r="AE8108">
        <f t="shared" si="534"/>
        <v>3.695547467686441E-9</v>
      </c>
      <c r="AF8108">
        <f t="shared" si="536"/>
        <v>2.3060216198363381E-6</v>
      </c>
      <c r="AG8108">
        <f t="shared" si="537"/>
        <v>2.9956107773066292E-5</v>
      </c>
    </row>
    <row r="8109" spans="30:33" x14ac:dyDescent="0.2">
      <c r="AD8109">
        <f t="shared" si="535"/>
        <v>8107</v>
      </c>
      <c r="AE8109">
        <f t="shared" si="534"/>
        <v>3.6896345917381428E-9</v>
      </c>
      <c r="AF8109">
        <f t="shared" si="536"/>
        <v>2.3023319852445997E-6</v>
      </c>
      <c r="AG8109">
        <f t="shared" si="537"/>
        <v>2.9911867635221124E-5</v>
      </c>
    </row>
    <row r="8110" spans="30:33" x14ac:dyDescent="0.2">
      <c r="AD8110">
        <f t="shared" si="535"/>
        <v>8108</v>
      </c>
      <c r="AE8110">
        <f t="shared" si="534"/>
        <v>3.6837311763913612E-9</v>
      </c>
      <c r="AF8110">
        <f t="shared" si="536"/>
        <v>2.298648254068208E-6</v>
      </c>
      <c r="AG8110">
        <f t="shared" si="537"/>
        <v>2.9867692378181156E-5</v>
      </c>
    </row>
    <row r="8111" spans="30:33" x14ac:dyDescent="0.2">
      <c r="AD8111">
        <f t="shared" si="535"/>
        <v>8109</v>
      </c>
      <c r="AE8111">
        <f t="shared" si="534"/>
        <v>3.6778372065091344E-9</v>
      </c>
      <c r="AF8111">
        <f t="shared" si="536"/>
        <v>2.2949704168616988E-6</v>
      </c>
      <c r="AG8111">
        <f t="shared" si="537"/>
        <v>2.9823581907582571E-5</v>
      </c>
    </row>
    <row r="8112" spans="30:33" x14ac:dyDescent="0.2">
      <c r="AD8112">
        <f t="shared" si="535"/>
        <v>8110</v>
      </c>
      <c r="AE8112">
        <f t="shared" si="534"/>
        <v>3.6719526669787195E-9</v>
      </c>
      <c r="AF8112">
        <f t="shared" si="536"/>
        <v>2.2912984641947201E-6</v>
      </c>
      <c r="AG8112">
        <f t="shared" si="537"/>
        <v>2.9779536129197414E-5</v>
      </c>
    </row>
    <row r="8113" spans="30:33" x14ac:dyDescent="0.2">
      <c r="AD8113">
        <f t="shared" si="535"/>
        <v>8111</v>
      </c>
      <c r="AE8113">
        <f t="shared" si="534"/>
        <v>3.6660775427115539E-9</v>
      </c>
      <c r="AF8113">
        <f t="shared" si="536"/>
        <v>2.2876323866520086E-6</v>
      </c>
      <c r="AG8113">
        <f t="shared" si="537"/>
        <v>2.9735554948933414E-5</v>
      </c>
    </row>
    <row r="8114" spans="30:33" x14ac:dyDescent="0.2">
      <c r="AD8114">
        <f t="shared" si="535"/>
        <v>8112</v>
      </c>
      <c r="AE8114">
        <f t="shared" si="534"/>
        <v>3.6602118186432153E-9</v>
      </c>
      <c r="AF8114">
        <f t="shared" si="536"/>
        <v>2.2839721748333654E-6</v>
      </c>
      <c r="AG8114">
        <f t="shared" si="537"/>
        <v>2.9691638272833764E-5</v>
      </c>
    </row>
    <row r="8115" spans="30:33" x14ac:dyDescent="0.2">
      <c r="AD8115">
        <f t="shared" si="535"/>
        <v>8113</v>
      </c>
      <c r="AE8115">
        <f t="shared" si="534"/>
        <v>3.6543554797333864E-9</v>
      </c>
      <c r="AF8115">
        <f t="shared" si="536"/>
        <v>2.280317819353632E-6</v>
      </c>
      <c r="AG8115">
        <f t="shared" si="537"/>
        <v>2.9647786007076963E-5</v>
      </c>
    </row>
    <row r="8116" spans="30:33" x14ac:dyDescent="0.2">
      <c r="AD8116">
        <f t="shared" si="535"/>
        <v>8114</v>
      </c>
      <c r="AE8116">
        <f t="shared" si="534"/>
        <v>3.6485085109658128E-9</v>
      </c>
      <c r="AF8116">
        <f t="shared" si="536"/>
        <v>2.2766693108426661E-6</v>
      </c>
      <c r="AG8116">
        <f t="shared" si="537"/>
        <v>2.9603998057976604E-5</v>
      </c>
    </row>
    <row r="8117" spans="30:33" x14ac:dyDescent="0.2">
      <c r="AD8117">
        <f t="shared" si="535"/>
        <v>8115</v>
      </c>
      <c r="AE8117">
        <f t="shared" si="534"/>
        <v>3.6426708973482675E-9</v>
      </c>
      <c r="AF8117">
        <f t="shared" si="536"/>
        <v>2.2730266399453178E-6</v>
      </c>
      <c r="AG8117">
        <f t="shared" si="537"/>
        <v>2.9560274331981192E-5</v>
      </c>
    </row>
    <row r="8118" spans="30:33" x14ac:dyDescent="0.2">
      <c r="AD8118">
        <f t="shared" si="535"/>
        <v>8116</v>
      </c>
      <c r="AE8118">
        <f t="shared" si="534"/>
        <v>3.6368426239125102E-9</v>
      </c>
      <c r="AF8118">
        <f t="shared" si="536"/>
        <v>2.2693897973214054E-6</v>
      </c>
      <c r="AG8118">
        <f t="shared" si="537"/>
        <v>2.9516614735673932E-5</v>
      </c>
    </row>
    <row r="8119" spans="30:33" x14ac:dyDescent="0.2">
      <c r="AD8119">
        <f t="shared" si="535"/>
        <v>8117</v>
      </c>
      <c r="AE8119">
        <f t="shared" si="534"/>
        <v>3.6310236757142503E-9</v>
      </c>
      <c r="AF8119">
        <f t="shared" si="536"/>
        <v>2.2657587736456909E-6</v>
      </c>
      <c r="AG8119">
        <f t="shared" si="537"/>
        <v>2.947301917577257E-5</v>
      </c>
    </row>
    <row r="8120" spans="30:33" x14ac:dyDescent="0.2">
      <c r="AD8120">
        <f t="shared" si="535"/>
        <v>8118</v>
      </c>
      <c r="AE8120">
        <f t="shared" si="534"/>
        <v>3.6252140378331073E-9</v>
      </c>
      <c r="AF8120">
        <f t="shared" si="536"/>
        <v>2.2621335596078577E-6</v>
      </c>
      <c r="AG8120">
        <f t="shared" si="537"/>
        <v>2.9429487559129164E-5</v>
      </c>
    </row>
    <row r="8121" spans="30:33" x14ac:dyDescent="0.2">
      <c r="AD8121">
        <f t="shared" si="535"/>
        <v>8119</v>
      </c>
      <c r="AE8121">
        <f t="shared" si="534"/>
        <v>3.6194136953725742E-9</v>
      </c>
      <c r="AF8121">
        <f t="shared" si="536"/>
        <v>2.2585141459124849E-6</v>
      </c>
      <c r="AG8121">
        <f t="shared" si="537"/>
        <v>2.9386019792729931E-5</v>
      </c>
    </row>
    <row r="8122" spans="30:33" x14ac:dyDescent="0.2">
      <c r="AD8122">
        <f t="shared" si="535"/>
        <v>8120</v>
      </c>
      <c r="AE8122">
        <f t="shared" si="534"/>
        <v>3.6136226334599775E-9</v>
      </c>
      <c r="AF8122">
        <f t="shared" si="536"/>
        <v>2.2549005232790246E-6</v>
      </c>
      <c r="AG8122">
        <f t="shared" si="537"/>
        <v>2.9342615783695019E-5</v>
      </c>
    </row>
    <row r="8123" spans="30:33" x14ac:dyDescent="0.2">
      <c r="AD8123">
        <f t="shared" si="535"/>
        <v>8121</v>
      </c>
      <c r="AE8123">
        <f t="shared" si="534"/>
        <v>3.6078408372464409E-9</v>
      </c>
      <c r="AF8123">
        <f t="shared" si="536"/>
        <v>2.2512926824417779E-6</v>
      </c>
      <c r="AG8123">
        <f t="shared" si="537"/>
        <v>2.9299275439278348E-5</v>
      </c>
    </row>
    <row r="8124" spans="30:33" x14ac:dyDescent="0.2">
      <c r="AD8124">
        <f t="shared" si="535"/>
        <v>8122</v>
      </c>
      <c r="AE8124">
        <f t="shared" si="534"/>
        <v>3.6020682919068463E-9</v>
      </c>
      <c r="AF8124">
        <f t="shared" si="536"/>
        <v>2.2476906141498712E-6</v>
      </c>
      <c r="AG8124">
        <f t="shared" si="537"/>
        <v>2.9255998666867407E-5</v>
      </c>
    </row>
    <row r="8125" spans="30:33" x14ac:dyDescent="0.2">
      <c r="AD8125">
        <f t="shared" si="535"/>
        <v>8123</v>
      </c>
      <c r="AE8125">
        <f t="shared" si="534"/>
        <v>3.5963049826397955E-9</v>
      </c>
      <c r="AF8125">
        <f t="shared" si="536"/>
        <v>2.2440943091672312E-6</v>
      </c>
      <c r="AG8125">
        <f t="shared" si="537"/>
        <v>2.9212785373983059E-5</v>
      </c>
    </row>
    <row r="8126" spans="30:33" x14ac:dyDescent="0.2">
      <c r="AD8126">
        <f t="shared" si="535"/>
        <v>8124</v>
      </c>
      <c r="AE8126">
        <f t="shared" si="534"/>
        <v>3.5905508946675715E-9</v>
      </c>
      <c r="AF8126">
        <f t="shared" si="536"/>
        <v>2.2405037582725636E-6</v>
      </c>
      <c r="AG8126">
        <f t="shared" si="537"/>
        <v>2.9169635468279351E-5</v>
      </c>
    </row>
    <row r="8127" spans="30:33" x14ac:dyDescent="0.2">
      <c r="AD8127">
        <f t="shared" si="535"/>
        <v>8125</v>
      </c>
      <c r="AE8127">
        <f t="shared" si="534"/>
        <v>3.5848060132361034E-9</v>
      </c>
      <c r="AF8127">
        <f t="shared" si="536"/>
        <v>2.2369189522593275E-6</v>
      </c>
      <c r="AG8127">
        <f t="shared" si="537"/>
        <v>2.912654885754334E-5</v>
      </c>
    </row>
    <row r="8128" spans="30:33" x14ac:dyDescent="0.2">
      <c r="AD8128">
        <f t="shared" si="535"/>
        <v>8126</v>
      </c>
      <c r="AE8128">
        <f t="shared" si="534"/>
        <v>3.5790703236149256E-9</v>
      </c>
      <c r="AF8128">
        <f t="shared" si="536"/>
        <v>2.2333398819357122E-6</v>
      </c>
      <c r="AG8128">
        <f t="shared" si="537"/>
        <v>2.9083525449694886E-5</v>
      </c>
    </row>
    <row r="8129" spans="30:33" x14ac:dyDescent="0.2">
      <c r="AD8129">
        <f t="shared" si="535"/>
        <v>8127</v>
      </c>
      <c r="AE8129">
        <f t="shared" si="534"/>
        <v>3.5733438110971411E-9</v>
      </c>
      <c r="AF8129">
        <f t="shared" si="536"/>
        <v>2.2297665381246148E-6</v>
      </c>
      <c r="AG8129">
        <f t="shared" si="537"/>
        <v>2.9040565152786467E-5</v>
      </c>
    </row>
    <row r="8130" spans="30:33" x14ac:dyDescent="0.2">
      <c r="AD8130">
        <f t="shared" si="535"/>
        <v>8128</v>
      </c>
      <c r="AE8130">
        <f t="shared" si="534"/>
        <v>3.5676264609993855E-9</v>
      </c>
      <c r="AF8130">
        <f t="shared" si="536"/>
        <v>2.2261989116636155E-6</v>
      </c>
      <c r="AG8130">
        <f t="shared" si="537"/>
        <v>2.8997667875003007E-5</v>
      </c>
    </row>
    <row r="8131" spans="30:33" x14ac:dyDescent="0.2">
      <c r="AD8131">
        <f t="shared" si="535"/>
        <v>8129</v>
      </c>
      <c r="AE8131">
        <f t="shared" si="534"/>
        <v>3.5619182586617865E-9</v>
      </c>
      <c r="AF8131">
        <f t="shared" si="536"/>
        <v>2.2226369934049537E-6</v>
      </c>
      <c r="AG8131">
        <f t="shared" si="537"/>
        <v>2.8954833524661663E-5</v>
      </c>
    </row>
    <row r="8132" spans="30:33" x14ac:dyDescent="0.2">
      <c r="AD8132">
        <f t="shared" si="535"/>
        <v>8130</v>
      </c>
      <c r="AE8132">
        <f t="shared" si="534"/>
        <v>3.5562191894479275E-9</v>
      </c>
      <c r="AF8132">
        <f t="shared" si="536"/>
        <v>2.2190807742155055E-6</v>
      </c>
      <c r="AG8132">
        <f t="shared" si="537"/>
        <v>2.891206201021165E-5</v>
      </c>
    </row>
    <row r="8133" spans="30:33" x14ac:dyDescent="0.2">
      <c r="AD8133">
        <f t="shared" si="535"/>
        <v>8131</v>
      </c>
      <c r="AE8133">
        <f t="shared" si="534"/>
        <v>3.5505292387448106E-9</v>
      </c>
      <c r="AF8133">
        <f t="shared" si="536"/>
        <v>2.2155302449767605E-6</v>
      </c>
      <c r="AG8133">
        <f t="shared" si="537"/>
        <v>2.8869353240234055E-5</v>
      </c>
    </row>
    <row r="8134" spans="30:33" x14ac:dyDescent="0.2">
      <c r="AD8134">
        <f t="shared" si="535"/>
        <v>8132</v>
      </c>
      <c r="AE8134">
        <f t="shared" si="534"/>
        <v>3.5448483919628184E-9</v>
      </c>
      <c r="AF8134">
        <f t="shared" si="536"/>
        <v>2.2119853965847976E-6</v>
      </c>
      <c r="AG8134">
        <f t="shared" si="537"/>
        <v>2.8826707123441641E-5</v>
      </c>
    </row>
    <row r="8135" spans="30:33" x14ac:dyDescent="0.2">
      <c r="AD8135">
        <f t="shared" si="535"/>
        <v>8133</v>
      </c>
      <c r="AE8135">
        <f t="shared" si="534"/>
        <v>3.5391766345356776E-9</v>
      </c>
      <c r="AF8135">
        <f t="shared" si="536"/>
        <v>2.2084462199502616E-6</v>
      </c>
      <c r="AG8135">
        <f t="shared" si="537"/>
        <v>2.8784123568678667E-5</v>
      </c>
    </row>
    <row r="8136" spans="30:33" x14ac:dyDescent="0.2">
      <c r="AD8136">
        <f t="shared" si="535"/>
        <v>8134</v>
      </c>
      <c r="AE8136">
        <f t="shared" si="534"/>
        <v>3.5335139519204203E-9</v>
      </c>
      <c r="AF8136">
        <f t="shared" si="536"/>
        <v>2.2049127059983411E-6</v>
      </c>
      <c r="AG8136">
        <f t="shared" si="537"/>
        <v>2.8741602484920699E-5</v>
      </c>
    </row>
    <row r="8137" spans="30:33" x14ac:dyDescent="0.2">
      <c r="AD8137">
        <f t="shared" si="535"/>
        <v>8135</v>
      </c>
      <c r="AE8137">
        <f t="shared" si="534"/>
        <v>3.5278603295973474E-9</v>
      </c>
      <c r="AF8137">
        <f t="shared" si="536"/>
        <v>2.2013848456687437E-6</v>
      </c>
      <c r="AG8137">
        <f t="shared" si="537"/>
        <v>2.8699143781274421E-5</v>
      </c>
    </row>
    <row r="8138" spans="30:33" x14ac:dyDescent="0.2">
      <c r="AD8138">
        <f t="shared" si="535"/>
        <v>8136</v>
      </c>
      <c r="AE8138">
        <f t="shared" si="534"/>
        <v>3.5222157530699917E-9</v>
      </c>
      <c r="AF8138">
        <f t="shared" si="536"/>
        <v>2.1978626299156736E-6</v>
      </c>
      <c r="AG8138">
        <f t="shared" si="537"/>
        <v>2.8656747366977453E-5</v>
      </c>
    </row>
    <row r="8139" spans="30:33" x14ac:dyDescent="0.2">
      <c r="AD8139">
        <f t="shared" si="535"/>
        <v>8137</v>
      </c>
      <c r="AE8139">
        <f t="shared" si="534"/>
        <v>3.5165802078650793E-9</v>
      </c>
      <c r="AF8139">
        <f t="shared" si="536"/>
        <v>2.1943460497078082E-6</v>
      </c>
      <c r="AG8139">
        <f t="shared" si="537"/>
        <v>2.8614413151398151E-5</v>
      </c>
    </row>
    <row r="8140" spans="30:33" x14ac:dyDescent="0.2">
      <c r="AD8140">
        <f t="shared" si="535"/>
        <v>8138</v>
      </c>
      <c r="AE8140">
        <f t="shared" si="534"/>
        <v>3.5109536795324949E-9</v>
      </c>
      <c r="AF8140">
        <f t="shared" si="536"/>
        <v>2.1908350960282758E-6</v>
      </c>
      <c r="AG8140">
        <f t="shared" si="537"/>
        <v>2.8572141044035443E-5</v>
      </c>
    </row>
    <row r="8141" spans="30:33" x14ac:dyDescent="0.2">
      <c r="AD8141">
        <f t="shared" si="535"/>
        <v>8139</v>
      </c>
      <c r="AE8141">
        <f t="shared" si="534"/>
        <v>3.5053361536452429E-9</v>
      </c>
      <c r="AF8141">
        <f t="shared" si="536"/>
        <v>2.1873297598746304E-6</v>
      </c>
      <c r="AG8141">
        <f t="shared" si="537"/>
        <v>2.8529930954518631E-5</v>
      </c>
    </row>
    <row r="8142" spans="30:33" x14ac:dyDescent="0.2">
      <c r="AD8142">
        <f t="shared" si="535"/>
        <v>8140</v>
      </c>
      <c r="AE8142">
        <f t="shared" si="534"/>
        <v>3.4997276157994102E-9</v>
      </c>
      <c r="AF8142">
        <f t="shared" si="536"/>
        <v>2.1838300322588311E-6</v>
      </c>
      <c r="AG8142">
        <f t="shared" si="537"/>
        <v>2.84877827926072E-5</v>
      </c>
    </row>
    <row r="8143" spans="30:33" x14ac:dyDescent="0.2">
      <c r="AD8143">
        <f t="shared" si="535"/>
        <v>8141</v>
      </c>
      <c r="AE8143">
        <f t="shared" si="534"/>
        <v>3.4941280516141313E-9</v>
      </c>
      <c r="AF8143">
        <f t="shared" si="536"/>
        <v>2.1803359042072168E-6</v>
      </c>
      <c r="AG8143">
        <f t="shared" si="537"/>
        <v>2.8445696468190641E-5</v>
      </c>
    </row>
    <row r="8144" spans="30:33" x14ac:dyDescent="0.2">
      <c r="AD8144">
        <f t="shared" si="535"/>
        <v>8142</v>
      </c>
      <c r="AE8144">
        <f t="shared" si="534"/>
        <v>3.4885374467315485E-9</v>
      </c>
      <c r="AF8144">
        <f t="shared" si="536"/>
        <v>2.176847366760485E-6</v>
      </c>
      <c r="AG8144">
        <f t="shared" si="537"/>
        <v>2.8403671891288268E-5</v>
      </c>
    </row>
    <row r="8145" spans="30:33" x14ac:dyDescent="0.2">
      <c r="AD8145">
        <f t="shared" si="535"/>
        <v>8143</v>
      </c>
      <c r="AE8145">
        <f t="shared" si="534"/>
        <v>3.4829557868167776E-9</v>
      </c>
      <c r="AF8145">
        <f t="shared" si="536"/>
        <v>2.1733644109736683E-6</v>
      </c>
      <c r="AG8145">
        <f t="shared" si="537"/>
        <v>2.8361708972049018E-5</v>
      </c>
    </row>
    <row r="8146" spans="30:33" x14ac:dyDescent="0.2">
      <c r="AD8146">
        <f t="shared" si="535"/>
        <v>8144</v>
      </c>
      <c r="AE8146">
        <f t="shared" si="534"/>
        <v>3.4773830575578707E-9</v>
      </c>
      <c r="AF8146">
        <f t="shared" si="536"/>
        <v>2.1698870279161104E-6</v>
      </c>
      <c r="AG8146">
        <f t="shared" si="537"/>
        <v>2.8319807620751299E-5</v>
      </c>
    </row>
    <row r="8147" spans="30:33" x14ac:dyDescent="0.2">
      <c r="AD8147">
        <f t="shared" si="535"/>
        <v>8145</v>
      </c>
      <c r="AE8147">
        <f t="shared" ref="AE8147:AE8210" si="538">AF8146*$AE$3</f>
        <v>3.471819244665778E-9</v>
      </c>
      <c r="AF8147">
        <f t="shared" si="536"/>
        <v>2.1664152086714445E-6</v>
      </c>
      <c r="AG8147">
        <f t="shared" si="537"/>
        <v>2.8277967747802762E-5</v>
      </c>
    </row>
    <row r="8148" spans="30:33" x14ac:dyDescent="0.2">
      <c r="AD8148">
        <f t="shared" si="535"/>
        <v>8146</v>
      </c>
      <c r="AE8148">
        <f t="shared" si="538"/>
        <v>3.466264333874313E-9</v>
      </c>
      <c r="AF8148">
        <f t="shared" si="536"/>
        <v>2.1629489443375703E-6</v>
      </c>
      <c r="AG8148">
        <f t="shared" si="537"/>
        <v>2.8236189263740153E-5</v>
      </c>
    </row>
    <row r="8149" spans="30:33" x14ac:dyDescent="0.2">
      <c r="AD8149">
        <f t="shared" si="535"/>
        <v>8147</v>
      </c>
      <c r="AE8149">
        <f t="shared" si="538"/>
        <v>3.4607183109401141E-9</v>
      </c>
      <c r="AF8149">
        <f t="shared" si="536"/>
        <v>2.15948822602663E-6</v>
      </c>
      <c r="AG8149">
        <f t="shared" si="537"/>
        <v>2.819447207922911E-5</v>
      </c>
    </row>
    <row r="8150" spans="30:33" x14ac:dyDescent="0.2">
      <c r="AD8150">
        <f t="shared" si="535"/>
        <v>8148</v>
      </c>
      <c r="AE8150">
        <f t="shared" si="538"/>
        <v>3.4551811616426093E-9</v>
      </c>
      <c r="AF8150">
        <f t="shared" si="536"/>
        <v>2.1560330448649873E-6</v>
      </c>
      <c r="AG8150">
        <f t="shared" si="537"/>
        <v>2.8152816105063981E-5</v>
      </c>
    </row>
    <row r="8151" spans="30:33" x14ac:dyDescent="0.2">
      <c r="AD8151">
        <f t="shared" si="535"/>
        <v>8149</v>
      </c>
      <c r="AE8151">
        <f t="shared" si="538"/>
        <v>3.4496528717839814E-9</v>
      </c>
      <c r="AF8151">
        <f t="shared" si="536"/>
        <v>2.1525833919932032E-6</v>
      </c>
      <c r="AG8151">
        <f t="shared" si="537"/>
        <v>2.8111221252167665E-5</v>
      </c>
    </row>
    <row r="8152" spans="30:33" x14ac:dyDescent="0.2">
      <c r="AD8152">
        <f t="shared" si="535"/>
        <v>8150</v>
      </c>
      <c r="AE8152">
        <f t="shared" si="538"/>
        <v>3.4441334271891269E-9</v>
      </c>
      <c r="AF8152">
        <f t="shared" si="536"/>
        <v>2.1491392585660139E-6</v>
      </c>
      <c r="AG8152">
        <f t="shared" si="537"/>
        <v>2.8069687431591385E-5</v>
      </c>
    </row>
    <row r="8153" spans="30:33" x14ac:dyDescent="0.2">
      <c r="AD8153">
        <f t="shared" si="535"/>
        <v>8151</v>
      </c>
      <c r="AE8153">
        <f t="shared" si="538"/>
        <v>3.4386228137056237E-9</v>
      </c>
      <c r="AF8153">
        <f t="shared" si="536"/>
        <v>2.1457006357523083E-6</v>
      </c>
      <c r="AG8153">
        <f t="shared" si="537"/>
        <v>2.8028214554514539E-5</v>
      </c>
    </row>
    <row r="8154" spans="30:33" x14ac:dyDescent="0.2">
      <c r="AD8154">
        <f t="shared" si="535"/>
        <v>8152</v>
      </c>
      <c r="AE8154">
        <f t="shared" si="538"/>
        <v>3.4331210172036951E-9</v>
      </c>
      <c r="AF8154">
        <f t="shared" si="536"/>
        <v>2.1422675147351047E-6</v>
      </c>
      <c r="AG8154">
        <f t="shared" si="537"/>
        <v>2.7986802532244523E-5</v>
      </c>
    </row>
    <row r="8155" spans="30:33" x14ac:dyDescent="0.2">
      <c r="AD8155">
        <f t="shared" si="535"/>
        <v>8153</v>
      </c>
      <c r="AE8155">
        <f t="shared" si="538"/>
        <v>3.4276280235761689E-9</v>
      </c>
      <c r="AF8155">
        <f t="shared" si="536"/>
        <v>2.1388398867115282E-6</v>
      </c>
      <c r="AG8155">
        <f t="shared" si="537"/>
        <v>2.7945451276216504E-5</v>
      </c>
    </row>
    <row r="8156" spans="30:33" x14ac:dyDescent="0.2">
      <c r="AD8156">
        <f t="shared" si="535"/>
        <v>8154</v>
      </c>
      <c r="AE8156">
        <f t="shared" si="538"/>
        <v>3.4221438187384466E-9</v>
      </c>
      <c r="AF8156">
        <f t="shared" si="536"/>
        <v>2.1354177428927898E-6</v>
      </c>
      <c r="AG8156">
        <f t="shared" si="537"/>
        <v>2.7904160697993292E-5</v>
      </c>
    </row>
    <row r="8157" spans="30:33" x14ac:dyDescent="0.2">
      <c r="AD8157">
        <f t="shared" si="535"/>
        <v>8155</v>
      </c>
      <c r="AE8157">
        <f t="shared" si="538"/>
        <v>3.4166683886284651E-9</v>
      </c>
      <c r="AF8157">
        <f t="shared" si="536"/>
        <v>2.1320010745041612E-6</v>
      </c>
      <c r="AG8157">
        <f t="shared" si="537"/>
        <v>2.7862930709265131E-5</v>
      </c>
    </row>
    <row r="8158" spans="30:33" x14ac:dyDescent="0.2">
      <c r="AD8158">
        <f t="shared" si="535"/>
        <v>8156</v>
      </c>
      <c r="AE8158">
        <f t="shared" si="538"/>
        <v>3.4112017192066595E-9</v>
      </c>
      <c r="AF8158">
        <f t="shared" si="536"/>
        <v>2.1285898727849543E-6</v>
      </c>
      <c r="AG8158">
        <f t="shared" si="537"/>
        <v>2.7821761221849515E-5</v>
      </c>
    </row>
    <row r="8159" spans="30:33" x14ac:dyDescent="0.2">
      <c r="AD8159">
        <f t="shared" si="535"/>
        <v>8157</v>
      </c>
      <c r="AE8159">
        <f t="shared" si="538"/>
        <v>3.4057437964559284E-9</v>
      </c>
      <c r="AF8159">
        <f t="shared" si="536"/>
        <v>2.1251841289884981E-6</v>
      </c>
      <c r="AG8159">
        <f t="shared" si="537"/>
        <v>2.7780652147691008E-5</v>
      </c>
    </row>
    <row r="8160" spans="30:33" x14ac:dyDescent="0.2">
      <c r="AD8160">
        <f t="shared" si="535"/>
        <v>8158</v>
      </c>
      <c r="AE8160">
        <f t="shared" si="538"/>
        <v>3.4002946063815986E-9</v>
      </c>
      <c r="AF8160">
        <f t="shared" si="536"/>
        <v>2.1217838343821162E-6</v>
      </c>
      <c r="AG8160">
        <f t="shared" si="537"/>
        <v>2.7739603398861082E-5</v>
      </c>
    </row>
    <row r="8161" spans="30:33" x14ac:dyDescent="0.2">
      <c r="AD8161">
        <f t="shared" si="535"/>
        <v>8159</v>
      </c>
      <c r="AE8161">
        <f t="shared" si="538"/>
        <v>3.3948541350113874E-9</v>
      </c>
      <c r="AF8161">
        <f t="shared" si="536"/>
        <v>2.1183889802471047E-6</v>
      </c>
      <c r="AG8161">
        <f t="shared" si="537"/>
        <v>2.7698614887557912E-5</v>
      </c>
    </row>
    <row r="8162" spans="30:33" x14ac:dyDescent="0.2">
      <c r="AD8162">
        <f t="shared" si="535"/>
        <v>8160</v>
      </c>
      <c r="AE8162">
        <f t="shared" si="538"/>
        <v>3.389422368395369E-9</v>
      </c>
      <c r="AF8162">
        <f t="shared" si="536"/>
        <v>2.1149995578787091E-6</v>
      </c>
      <c r="AG8162">
        <f t="shared" si="537"/>
        <v>2.765768652610621E-5</v>
      </c>
    </row>
    <row r="8163" spans="30:33" x14ac:dyDescent="0.2">
      <c r="AD8163">
        <f t="shared" ref="AD8163:AD8226" si="539">AD8162+1</f>
        <v>8161</v>
      </c>
      <c r="AE8163">
        <f t="shared" si="538"/>
        <v>3.383999292605936E-9</v>
      </c>
      <c r="AF8163">
        <f t="shared" ref="AF8163:AF8226" si="540">AF8162*$AF$3</f>
        <v>2.1116155585861029E-6</v>
      </c>
      <c r="AG8163">
        <f t="shared" ref="AG8163:AG8226" si="541">AD8163*AE8163</f>
        <v>2.7616818226957042E-5</v>
      </c>
    </row>
    <row r="8164" spans="30:33" x14ac:dyDescent="0.2">
      <c r="AD8164">
        <f t="shared" si="539"/>
        <v>8162</v>
      </c>
      <c r="AE8164">
        <f t="shared" si="538"/>
        <v>3.3785848937377663E-9</v>
      </c>
      <c r="AF8164">
        <f t="shared" si="540"/>
        <v>2.1082369736923649E-6</v>
      </c>
      <c r="AG8164">
        <f t="shared" si="541"/>
        <v>2.757600990268765E-5</v>
      </c>
    </row>
    <row r="8165" spans="30:33" x14ac:dyDescent="0.2">
      <c r="AD8165">
        <f t="shared" si="539"/>
        <v>8163</v>
      </c>
      <c r="AE8165">
        <f t="shared" si="538"/>
        <v>3.3731791579077853E-9</v>
      </c>
      <c r="AF8165">
        <f t="shared" si="540"/>
        <v>2.1048637945344572E-6</v>
      </c>
      <c r="AG8165">
        <f t="shared" si="541"/>
        <v>2.7535261466001251E-5</v>
      </c>
    </row>
    <row r="8166" spans="30:33" x14ac:dyDescent="0.2">
      <c r="AD8166">
        <f t="shared" si="539"/>
        <v>8164</v>
      </c>
      <c r="AE8166">
        <f t="shared" si="538"/>
        <v>3.3677820712551329E-9</v>
      </c>
      <c r="AF8166">
        <f t="shared" si="540"/>
        <v>2.1014960124632021E-6</v>
      </c>
      <c r="AG8166">
        <f t="shared" si="541"/>
        <v>2.7494572829726905E-5</v>
      </c>
    </row>
    <row r="8167" spans="30:33" x14ac:dyDescent="0.2">
      <c r="AD8167">
        <f t="shared" si="539"/>
        <v>8165</v>
      </c>
      <c r="AE8167">
        <f t="shared" si="538"/>
        <v>3.362393619941125E-9</v>
      </c>
      <c r="AF8167">
        <f t="shared" si="540"/>
        <v>2.0981336188432607E-6</v>
      </c>
      <c r="AG8167">
        <f t="shared" si="541"/>
        <v>2.7453943906819286E-5</v>
      </c>
    </row>
    <row r="8168" spans="30:33" x14ac:dyDescent="0.2">
      <c r="AD8168">
        <f t="shared" si="539"/>
        <v>8166</v>
      </c>
      <c r="AE8168">
        <f t="shared" si="538"/>
        <v>3.3570137901492187E-9</v>
      </c>
      <c r="AF8168">
        <f t="shared" si="540"/>
        <v>2.0947766050531115E-6</v>
      </c>
      <c r="AG8168">
        <f t="shared" si="541"/>
        <v>2.7413374610358521E-5</v>
      </c>
    </row>
    <row r="8169" spans="30:33" x14ac:dyDescent="0.2">
      <c r="AD8169">
        <f t="shared" si="539"/>
        <v>8167</v>
      </c>
      <c r="AE8169">
        <f t="shared" si="538"/>
        <v>3.35164256808498E-9</v>
      </c>
      <c r="AF8169">
        <f t="shared" si="540"/>
        <v>2.0914249624850264E-6</v>
      </c>
      <c r="AG8169">
        <f t="shared" si="541"/>
        <v>2.7372864853550031E-5</v>
      </c>
    </row>
    <row r="8170" spans="30:33" x14ac:dyDescent="0.2">
      <c r="AD8170">
        <f t="shared" si="539"/>
        <v>8168</v>
      </c>
      <c r="AE8170">
        <f t="shared" si="538"/>
        <v>3.3462799399760439E-9</v>
      </c>
      <c r="AF8170">
        <f t="shared" si="540"/>
        <v>2.0880786825450504E-6</v>
      </c>
      <c r="AG8170">
        <f t="shared" si="541"/>
        <v>2.7332414549724326E-5</v>
      </c>
    </row>
    <row r="8171" spans="30:33" x14ac:dyDescent="0.2">
      <c r="AD8171">
        <f t="shared" si="539"/>
        <v>8169</v>
      </c>
      <c r="AE8171">
        <f t="shared" si="538"/>
        <v>3.3409258920720821E-9</v>
      </c>
      <c r="AF8171">
        <f t="shared" si="540"/>
        <v>2.084737756652978E-6</v>
      </c>
      <c r="AG8171">
        <f t="shared" si="541"/>
        <v>2.729202361233684E-5</v>
      </c>
    </row>
    <row r="8172" spans="30:33" x14ac:dyDescent="0.2">
      <c r="AD8172">
        <f t="shared" si="539"/>
        <v>8170</v>
      </c>
      <c r="AE8172">
        <f t="shared" si="538"/>
        <v>3.3355804106447663E-9</v>
      </c>
      <c r="AF8172">
        <f t="shared" si="540"/>
        <v>2.0814021762423331E-6</v>
      </c>
      <c r="AG8172">
        <f t="shared" si="541"/>
        <v>2.7251691954967741E-5</v>
      </c>
    </row>
    <row r="8173" spans="30:33" x14ac:dyDescent="0.2">
      <c r="AD8173">
        <f t="shared" si="539"/>
        <v>8171</v>
      </c>
      <c r="AE8173">
        <f t="shared" si="538"/>
        <v>3.3302434819877345E-9</v>
      </c>
      <c r="AF8173">
        <f t="shared" si="540"/>
        <v>2.0780719327603454E-6</v>
      </c>
      <c r="AG8173">
        <f t="shared" si="541"/>
        <v>2.721141949132178E-5</v>
      </c>
    </row>
    <row r="8174" spans="30:33" x14ac:dyDescent="0.2">
      <c r="AD8174">
        <f t="shared" si="539"/>
        <v>8172</v>
      </c>
      <c r="AE8174">
        <f t="shared" si="538"/>
        <v>3.324915092416554E-9</v>
      </c>
      <c r="AF8174">
        <f t="shared" si="540"/>
        <v>2.0747470176679287E-6</v>
      </c>
      <c r="AG8174">
        <f t="shared" si="541"/>
        <v>2.717120613522808E-5</v>
      </c>
    </row>
    <row r="8175" spans="30:33" x14ac:dyDescent="0.2">
      <c r="AD8175">
        <f t="shared" si="539"/>
        <v>8173</v>
      </c>
      <c r="AE8175">
        <f t="shared" si="538"/>
        <v>3.3195952282686874E-9</v>
      </c>
      <c r="AF8175">
        <f t="shared" si="540"/>
        <v>2.07142742243966E-6</v>
      </c>
      <c r="AG8175">
        <f t="shared" si="541"/>
        <v>2.7131051800639981E-5</v>
      </c>
    </row>
    <row r="8176" spans="30:33" x14ac:dyDescent="0.2">
      <c r="AD8176">
        <f t="shared" si="539"/>
        <v>8174</v>
      </c>
      <c r="AE8176">
        <f t="shared" si="538"/>
        <v>3.3142838759034577E-9</v>
      </c>
      <c r="AF8176">
        <f t="shared" si="540"/>
        <v>2.0681131385637565E-6</v>
      </c>
      <c r="AG8176">
        <f t="shared" si="541"/>
        <v>2.7090956401634863E-5</v>
      </c>
    </row>
    <row r="8177" spans="30:33" x14ac:dyDescent="0.2">
      <c r="AD8177">
        <f t="shared" si="539"/>
        <v>8175</v>
      </c>
      <c r="AE8177">
        <f t="shared" si="538"/>
        <v>3.3089810217020121E-9</v>
      </c>
      <c r="AF8177">
        <f t="shared" si="540"/>
        <v>2.0648041575420543E-6</v>
      </c>
      <c r="AG8177">
        <f t="shared" si="541"/>
        <v>2.7050919852413948E-5</v>
      </c>
    </row>
    <row r="8178" spans="30:33" x14ac:dyDescent="0.2">
      <c r="AD8178">
        <f t="shared" si="539"/>
        <v>8176</v>
      </c>
      <c r="AE8178">
        <f t="shared" si="538"/>
        <v>3.3036866520672885E-9</v>
      </c>
      <c r="AF8178">
        <f t="shared" si="540"/>
        <v>2.0615004708899871E-6</v>
      </c>
      <c r="AG8178">
        <f t="shared" si="541"/>
        <v>2.7010942067302152E-5</v>
      </c>
    </row>
    <row r="8179" spans="30:33" x14ac:dyDescent="0.2">
      <c r="AD8179">
        <f t="shared" si="539"/>
        <v>8177</v>
      </c>
      <c r="AE8179">
        <f t="shared" si="538"/>
        <v>3.2984007534239809E-9</v>
      </c>
      <c r="AF8179">
        <f t="shared" si="540"/>
        <v>2.058202070136563E-6</v>
      </c>
      <c r="AG8179">
        <f t="shared" si="541"/>
        <v>2.6971022960747893E-5</v>
      </c>
    </row>
    <row r="8180" spans="30:33" x14ac:dyDescent="0.2">
      <c r="AD8180">
        <f t="shared" si="539"/>
        <v>8178</v>
      </c>
      <c r="AE8180">
        <f t="shared" si="538"/>
        <v>3.2931233122185025E-9</v>
      </c>
      <c r="AF8180">
        <f t="shared" si="540"/>
        <v>2.0549089468243444E-6</v>
      </c>
      <c r="AG8180">
        <f t="shared" si="541"/>
        <v>2.6931162447322914E-5</v>
      </c>
    </row>
    <row r="8181" spans="30:33" x14ac:dyDescent="0.2">
      <c r="AD8181">
        <f t="shared" si="539"/>
        <v>8179</v>
      </c>
      <c r="AE8181">
        <f t="shared" si="538"/>
        <v>3.2878543149189527E-9</v>
      </c>
      <c r="AF8181">
        <f t="shared" si="540"/>
        <v>2.0516210925094253E-6</v>
      </c>
      <c r="AG8181">
        <f t="shared" si="541"/>
        <v>2.6891360441722114E-5</v>
      </c>
    </row>
    <row r="8182" spans="30:33" x14ac:dyDescent="0.2">
      <c r="AD8182">
        <f t="shared" si="539"/>
        <v>8180</v>
      </c>
      <c r="AE8182">
        <f t="shared" si="538"/>
        <v>3.282593748015082E-9</v>
      </c>
      <c r="AF8182">
        <f t="shared" si="540"/>
        <v>2.0483384987614102E-6</v>
      </c>
      <c r="AG8182">
        <f t="shared" si="541"/>
        <v>2.685161685876337E-5</v>
      </c>
    </row>
    <row r="8183" spans="30:33" x14ac:dyDescent="0.2">
      <c r="AD8183">
        <f t="shared" si="539"/>
        <v>8181</v>
      </c>
      <c r="AE8183">
        <f t="shared" si="538"/>
        <v>3.2773415980182579E-9</v>
      </c>
      <c r="AF8183">
        <f t="shared" si="540"/>
        <v>2.045061157163392E-6</v>
      </c>
      <c r="AG8183">
        <f t="shared" si="541"/>
        <v>2.6811931613387367E-5</v>
      </c>
    </row>
    <row r="8184" spans="30:33" x14ac:dyDescent="0.2">
      <c r="AD8184">
        <f t="shared" si="539"/>
        <v>8182</v>
      </c>
      <c r="AE8184">
        <f t="shared" si="538"/>
        <v>3.2720978514614284E-9</v>
      </c>
      <c r="AF8184">
        <f t="shared" si="540"/>
        <v>2.0417890593119304E-6</v>
      </c>
      <c r="AG8184">
        <f t="shared" si="541"/>
        <v>2.6772304620657407E-5</v>
      </c>
    </row>
    <row r="8185" spans="30:33" x14ac:dyDescent="0.2">
      <c r="AD8185">
        <f t="shared" si="539"/>
        <v>8183</v>
      </c>
      <c r="AE8185">
        <f t="shared" si="538"/>
        <v>3.2668624948990902E-9</v>
      </c>
      <c r="AF8185">
        <f t="shared" si="540"/>
        <v>2.0385221968170311E-6</v>
      </c>
      <c r="AG8185">
        <f t="shared" si="541"/>
        <v>2.6732735795759256E-5</v>
      </c>
    </row>
    <row r="8186" spans="30:33" x14ac:dyDescent="0.2">
      <c r="AD8186">
        <f t="shared" si="539"/>
        <v>8184</v>
      </c>
      <c r="AE8186">
        <f t="shared" si="538"/>
        <v>3.2616355149072514E-9</v>
      </c>
      <c r="AF8186">
        <f t="shared" si="540"/>
        <v>2.0352605613021237E-6</v>
      </c>
      <c r="AG8186">
        <f t="shared" si="541"/>
        <v>2.6693225054000945E-5</v>
      </c>
    </row>
    <row r="8187" spans="30:33" x14ac:dyDescent="0.2">
      <c r="AD8187">
        <f t="shared" si="539"/>
        <v>8185</v>
      </c>
      <c r="AE8187">
        <f t="shared" si="538"/>
        <v>3.2564168980833994E-9</v>
      </c>
      <c r="AF8187">
        <f t="shared" si="540"/>
        <v>2.0320041444040402E-6</v>
      </c>
      <c r="AG8187">
        <f t="shared" si="541"/>
        <v>2.6653772310812623E-5</v>
      </c>
    </row>
    <row r="8188" spans="30:33" x14ac:dyDescent="0.2">
      <c r="AD8188">
        <f t="shared" si="539"/>
        <v>8186</v>
      </c>
      <c r="AE8188">
        <f t="shared" si="538"/>
        <v>3.2512066310464658E-9</v>
      </c>
      <c r="AF8188">
        <f t="shared" si="540"/>
        <v>2.0287529377729936E-6</v>
      </c>
      <c r="AG8188">
        <f t="shared" si="541"/>
        <v>2.6614377481746368E-5</v>
      </c>
    </row>
    <row r="8189" spans="30:33" x14ac:dyDescent="0.2">
      <c r="AD8189">
        <f t="shared" si="539"/>
        <v>8187</v>
      </c>
      <c r="AE8189">
        <f t="shared" si="538"/>
        <v>3.2460047004367911E-9</v>
      </c>
      <c r="AF8189">
        <f t="shared" si="540"/>
        <v>2.0255069330725568E-6</v>
      </c>
      <c r="AG8189">
        <f t="shared" si="541"/>
        <v>2.6575040482476009E-5</v>
      </c>
    </row>
    <row r="8190" spans="30:33" x14ac:dyDescent="0.2">
      <c r="AD8190">
        <f t="shared" si="539"/>
        <v>8188</v>
      </c>
      <c r="AE8190">
        <f t="shared" si="538"/>
        <v>3.2408110929160923E-9</v>
      </c>
      <c r="AF8190">
        <f t="shared" si="540"/>
        <v>2.0222661219796405E-6</v>
      </c>
      <c r="AG8190">
        <f t="shared" si="541"/>
        <v>2.6535761228796963E-5</v>
      </c>
    </row>
    <row r="8191" spans="30:33" x14ac:dyDescent="0.2">
      <c r="AD8191">
        <f t="shared" si="539"/>
        <v>8189</v>
      </c>
      <c r="AE8191">
        <f t="shared" si="538"/>
        <v>3.2356257951674262E-9</v>
      </c>
      <c r="AF8191">
        <f t="shared" si="540"/>
        <v>2.0190304961844729E-6</v>
      </c>
      <c r="AG8191">
        <f t="shared" si="541"/>
        <v>2.6496539636626053E-5</v>
      </c>
    </row>
    <row r="8192" spans="30:33" x14ac:dyDescent="0.2">
      <c r="AD8192">
        <f t="shared" si="539"/>
        <v>8190</v>
      </c>
      <c r="AE8192">
        <f t="shared" si="538"/>
        <v>3.2304487938951583E-9</v>
      </c>
      <c r="AF8192">
        <f t="shared" si="540"/>
        <v>2.0158000473905776E-6</v>
      </c>
      <c r="AG8192">
        <f t="shared" si="541"/>
        <v>2.6457375622001345E-5</v>
      </c>
    </row>
    <row r="8193" spans="30:33" x14ac:dyDescent="0.2">
      <c r="AD8193">
        <f t="shared" si="539"/>
        <v>8191</v>
      </c>
      <c r="AE8193">
        <f t="shared" si="538"/>
        <v>3.2252800758249256E-9</v>
      </c>
      <c r="AF8193">
        <f t="shared" si="540"/>
        <v>2.0125747673147524E-6</v>
      </c>
      <c r="AG8193">
        <f t="shared" si="541"/>
        <v>2.6418269101081967E-5</v>
      </c>
    </row>
    <row r="8194" spans="30:33" x14ac:dyDescent="0.2">
      <c r="AD8194">
        <f t="shared" si="539"/>
        <v>8192</v>
      </c>
      <c r="AE8194">
        <f t="shared" si="538"/>
        <v>3.2201196277036052E-9</v>
      </c>
      <c r="AF8194">
        <f t="shared" si="540"/>
        <v>2.0093546476870489E-6</v>
      </c>
      <c r="AG8194">
        <f t="shared" si="541"/>
        <v>2.6379219990147934E-5</v>
      </c>
    </row>
    <row r="8195" spans="30:33" x14ac:dyDescent="0.2">
      <c r="AD8195">
        <f t="shared" si="539"/>
        <v>8193</v>
      </c>
      <c r="AE8195">
        <f t="shared" si="538"/>
        <v>3.2149674362992794E-9</v>
      </c>
      <c r="AF8195">
        <f t="shared" si="540"/>
        <v>2.0061396802507494E-6</v>
      </c>
      <c r="AG8195">
        <f t="shared" si="541"/>
        <v>2.6340228205599998E-5</v>
      </c>
    </row>
    <row r="8196" spans="30:33" x14ac:dyDescent="0.2">
      <c r="AD8196">
        <f t="shared" si="539"/>
        <v>8194</v>
      </c>
      <c r="AE8196">
        <f t="shared" si="538"/>
        <v>3.2098234884012005E-9</v>
      </c>
      <c r="AF8196">
        <f t="shared" si="540"/>
        <v>2.0029298567623481E-6</v>
      </c>
      <c r="AG8196">
        <f t="shared" si="541"/>
        <v>2.6301293663959436E-5</v>
      </c>
    </row>
    <row r="8197" spans="30:33" x14ac:dyDescent="0.2">
      <c r="AD8197">
        <f t="shared" si="539"/>
        <v>8195</v>
      </c>
      <c r="AE8197">
        <f t="shared" si="538"/>
        <v>3.2046877708197585E-9</v>
      </c>
      <c r="AF8197">
        <f t="shared" si="540"/>
        <v>1.9997251689915282E-6</v>
      </c>
      <c r="AG8197">
        <f t="shared" si="541"/>
        <v>2.6262416281867921E-5</v>
      </c>
    </row>
    <row r="8198" spans="30:33" x14ac:dyDescent="0.2">
      <c r="AD8198">
        <f t="shared" si="539"/>
        <v>8196</v>
      </c>
      <c r="AE8198">
        <f t="shared" si="538"/>
        <v>3.1995602703864466E-9</v>
      </c>
      <c r="AF8198">
        <f t="shared" si="540"/>
        <v>1.9965256087211418E-6</v>
      </c>
      <c r="AG8198">
        <f t="shared" si="541"/>
        <v>2.6223595976087318E-5</v>
      </c>
    </row>
    <row r="8199" spans="30:33" x14ac:dyDescent="0.2">
      <c r="AD8199">
        <f t="shared" si="539"/>
        <v>8197</v>
      </c>
      <c r="AE8199">
        <f t="shared" si="538"/>
        <v>3.1944409739538286E-9</v>
      </c>
      <c r="AF8199">
        <f t="shared" si="540"/>
        <v>1.9933311677471878E-6</v>
      </c>
      <c r="AG8199">
        <f t="shared" si="541"/>
        <v>2.6184832663499533E-5</v>
      </c>
    </row>
    <row r="8200" spans="30:33" x14ac:dyDescent="0.2">
      <c r="AD8200">
        <f t="shared" si="539"/>
        <v>8198</v>
      </c>
      <c r="AE8200">
        <f t="shared" si="538"/>
        <v>3.1893298683955019E-9</v>
      </c>
      <c r="AF8200">
        <f t="shared" si="540"/>
        <v>1.9901418378787923E-6</v>
      </c>
      <c r="AG8200">
        <f t="shared" si="541"/>
        <v>2.6146126261106324E-5</v>
      </c>
    </row>
    <row r="8201" spans="30:33" x14ac:dyDescent="0.2">
      <c r="AD8201">
        <f t="shared" si="539"/>
        <v>8199</v>
      </c>
      <c r="AE8201">
        <f t="shared" si="538"/>
        <v>3.1842269406060689E-9</v>
      </c>
      <c r="AF8201">
        <f t="shared" si="540"/>
        <v>1.9869576109381859E-6</v>
      </c>
      <c r="AG8201">
        <f t="shared" si="541"/>
        <v>2.610747668602916E-5</v>
      </c>
    </row>
    <row r="8202" spans="30:33" x14ac:dyDescent="0.2">
      <c r="AD8202">
        <f t="shared" si="539"/>
        <v>8200</v>
      </c>
      <c r="AE8202">
        <f t="shared" si="538"/>
        <v>3.1791321775010991E-9</v>
      </c>
      <c r="AF8202">
        <f t="shared" si="540"/>
        <v>1.9837784787606847E-6</v>
      </c>
      <c r="AG8202">
        <f t="shared" si="541"/>
        <v>2.6068883855509013E-5</v>
      </c>
    </row>
    <row r="8203" spans="30:33" x14ac:dyDescent="0.2">
      <c r="AD8203">
        <f t="shared" si="539"/>
        <v>8201</v>
      </c>
      <c r="AE8203">
        <f t="shared" si="538"/>
        <v>3.1740455660170969E-9</v>
      </c>
      <c r="AF8203">
        <f t="shared" si="540"/>
        <v>1.9806044331946677E-6</v>
      </c>
      <c r="AG8203">
        <f t="shared" si="541"/>
        <v>2.6030347686906213E-5</v>
      </c>
    </row>
    <row r="8204" spans="30:33" x14ac:dyDescent="0.2">
      <c r="AD8204">
        <f t="shared" si="539"/>
        <v>8202</v>
      </c>
      <c r="AE8204">
        <f t="shared" si="538"/>
        <v>3.1689670931114698E-9</v>
      </c>
      <c r="AF8204">
        <f t="shared" si="540"/>
        <v>1.9774354661015563E-6</v>
      </c>
      <c r="AG8204">
        <f t="shared" si="541"/>
        <v>2.5991868097700277E-5</v>
      </c>
    </row>
    <row r="8205" spans="30:33" x14ac:dyDescent="0.2">
      <c r="AD8205">
        <f t="shared" si="539"/>
        <v>8203</v>
      </c>
      <c r="AE8205">
        <f t="shared" si="538"/>
        <v>3.1638967457624914E-9</v>
      </c>
      <c r="AF8205">
        <f t="shared" si="540"/>
        <v>1.9742715693557936E-6</v>
      </c>
      <c r="AG8205">
        <f t="shared" si="541"/>
        <v>2.5953445005489716E-5</v>
      </c>
    </row>
    <row r="8206" spans="30:33" x14ac:dyDescent="0.2">
      <c r="AD8206">
        <f t="shared" si="539"/>
        <v>8204</v>
      </c>
      <c r="AE8206">
        <f t="shared" si="538"/>
        <v>3.1588345109692712E-9</v>
      </c>
      <c r="AF8206">
        <f t="shared" si="540"/>
        <v>1.9711127348448242E-6</v>
      </c>
      <c r="AG8206">
        <f t="shared" si="541"/>
        <v>2.5915078327991901E-5</v>
      </c>
    </row>
    <row r="8207" spans="30:33" x14ac:dyDescent="0.2">
      <c r="AD8207">
        <f t="shared" si="539"/>
        <v>8205</v>
      </c>
      <c r="AE8207">
        <f t="shared" si="538"/>
        <v>3.1537803757517202E-9</v>
      </c>
      <c r="AF8207">
        <f t="shared" si="540"/>
        <v>1.9679589544690725E-6</v>
      </c>
      <c r="AG8207">
        <f t="shared" si="541"/>
        <v>2.5876767983042863E-5</v>
      </c>
    </row>
    <row r="8208" spans="30:33" x14ac:dyDescent="0.2">
      <c r="AD8208">
        <f t="shared" si="539"/>
        <v>8206</v>
      </c>
      <c r="AE8208">
        <f t="shared" si="538"/>
        <v>3.1487343271505173E-9</v>
      </c>
      <c r="AF8208">
        <f t="shared" si="540"/>
        <v>1.9648102201419217E-6</v>
      </c>
      <c r="AG8208">
        <f t="shared" si="541"/>
        <v>2.5838513888597144E-5</v>
      </c>
    </row>
    <row r="8209" spans="30:33" x14ac:dyDescent="0.2">
      <c r="AD8209">
        <f t="shared" si="539"/>
        <v>8207</v>
      </c>
      <c r="AE8209">
        <f t="shared" si="538"/>
        <v>3.1436963522270761E-9</v>
      </c>
      <c r="AF8209">
        <f t="shared" si="540"/>
        <v>1.9616665237896943E-6</v>
      </c>
      <c r="AG8209">
        <f t="shared" si="541"/>
        <v>2.5800315962727614E-5</v>
      </c>
    </row>
    <row r="8210" spans="30:33" x14ac:dyDescent="0.2">
      <c r="AD8210">
        <f t="shared" si="539"/>
        <v>8208</v>
      </c>
      <c r="AE8210">
        <f t="shared" si="538"/>
        <v>3.1386664380635124E-9</v>
      </c>
      <c r="AF8210">
        <f t="shared" si="540"/>
        <v>1.9585278573516306E-6</v>
      </c>
      <c r="AG8210">
        <f t="shared" si="541"/>
        <v>2.576217412362531E-5</v>
      </c>
    </row>
    <row r="8211" spans="30:33" x14ac:dyDescent="0.2">
      <c r="AD8211">
        <f t="shared" si="539"/>
        <v>8209</v>
      </c>
      <c r="AE8211">
        <f t="shared" ref="AE8211:AE8274" si="542">AF8210*$AE$3</f>
        <v>3.1336445717626105E-9</v>
      </c>
      <c r="AF8211">
        <f t="shared" si="540"/>
        <v>1.955394212779868E-6</v>
      </c>
      <c r="AG8211">
        <f t="shared" si="541"/>
        <v>2.5724088289599271E-5</v>
      </c>
    </row>
    <row r="8212" spans="30:33" x14ac:dyDescent="0.2">
      <c r="AD8212">
        <f t="shared" si="539"/>
        <v>8210</v>
      </c>
      <c r="AE8212">
        <f t="shared" si="542"/>
        <v>3.1286307404477903E-9</v>
      </c>
      <c r="AF8212">
        <f t="shared" si="540"/>
        <v>1.9522655820394203E-6</v>
      </c>
      <c r="AG8212">
        <f t="shared" si="541"/>
        <v>2.5686058379076358E-5</v>
      </c>
    </row>
    <row r="8213" spans="30:33" x14ac:dyDescent="0.2">
      <c r="AD8213">
        <f t="shared" si="539"/>
        <v>8211</v>
      </c>
      <c r="AE8213">
        <f t="shared" si="542"/>
        <v>3.123624931263074E-9</v>
      </c>
      <c r="AF8213">
        <f t="shared" si="540"/>
        <v>1.9491419571081569E-6</v>
      </c>
      <c r="AG8213">
        <f t="shared" si="541"/>
        <v>2.5648084310601102E-5</v>
      </c>
    </row>
    <row r="8214" spans="30:33" x14ac:dyDescent="0.2">
      <c r="AD8214">
        <f t="shared" si="539"/>
        <v>8212</v>
      </c>
      <c r="AE8214">
        <f t="shared" si="542"/>
        <v>3.1186271313730527E-9</v>
      </c>
      <c r="AF8214">
        <f t="shared" si="540"/>
        <v>1.9460233299767839E-6</v>
      </c>
      <c r="AG8214">
        <f t="shared" si="541"/>
        <v>2.5610166002835508E-5</v>
      </c>
    </row>
    <row r="8215" spans="30:33" x14ac:dyDescent="0.2">
      <c r="AD8215">
        <f t="shared" si="539"/>
        <v>8213</v>
      </c>
      <c r="AE8215">
        <f t="shared" si="542"/>
        <v>3.1136373279628555E-9</v>
      </c>
      <c r="AF8215">
        <f t="shared" si="540"/>
        <v>1.942909692648821E-6</v>
      </c>
      <c r="AG8215">
        <f t="shared" si="541"/>
        <v>2.5572303374558932E-5</v>
      </c>
    </row>
    <row r="8216" spans="30:33" x14ac:dyDescent="0.2">
      <c r="AD8216">
        <f t="shared" si="539"/>
        <v>8214</v>
      </c>
      <c r="AE8216">
        <f t="shared" si="542"/>
        <v>3.1086555082381148E-9</v>
      </c>
      <c r="AF8216">
        <f t="shared" si="540"/>
        <v>1.9398010371405828E-6</v>
      </c>
      <c r="AG8216">
        <f t="shared" si="541"/>
        <v>2.5534496344667874E-5</v>
      </c>
    </row>
    <row r="8217" spans="30:33" x14ac:dyDescent="0.2">
      <c r="AD8217">
        <f t="shared" si="539"/>
        <v>8215</v>
      </c>
      <c r="AE8217">
        <f t="shared" si="542"/>
        <v>3.1036816594249338E-9</v>
      </c>
      <c r="AF8217">
        <f t="shared" si="540"/>
        <v>1.9366973554811578E-6</v>
      </c>
      <c r="AG8217">
        <f t="shared" si="541"/>
        <v>2.549674483217583E-5</v>
      </c>
    </row>
    <row r="8218" spans="30:33" x14ac:dyDescent="0.2">
      <c r="AD8218">
        <f t="shared" si="539"/>
        <v>8216</v>
      </c>
      <c r="AE8218">
        <f t="shared" si="542"/>
        <v>3.098715768769854E-9</v>
      </c>
      <c r="AF8218">
        <f t="shared" si="540"/>
        <v>1.933598639712388E-6</v>
      </c>
      <c r="AG8218">
        <f t="shared" si="541"/>
        <v>2.5459048756213122E-5</v>
      </c>
    </row>
    <row r="8219" spans="30:33" x14ac:dyDescent="0.2">
      <c r="AD8219">
        <f t="shared" si="539"/>
        <v>8217</v>
      </c>
      <c r="AE8219">
        <f t="shared" si="542"/>
        <v>3.0937578235398223E-9</v>
      </c>
      <c r="AF8219">
        <f t="shared" si="540"/>
        <v>1.9305048818888482E-6</v>
      </c>
      <c r="AG8219">
        <f t="shared" si="541"/>
        <v>2.5421408036026719E-5</v>
      </c>
    </row>
    <row r="8220" spans="30:33" x14ac:dyDescent="0.2">
      <c r="AD8220">
        <f t="shared" si="539"/>
        <v>8218</v>
      </c>
      <c r="AE8220">
        <f t="shared" si="542"/>
        <v>3.0888078110221584E-9</v>
      </c>
      <c r="AF8220">
        <f t="shared" si="540"/>
        <v>1.9274160740778258E-6</v>
      </c>
      <c r="AG8220">
        <f t="shared" si="541"/>
        <v>2.5383822590980098E-5</v>
      </c>
    </row>
    <row r="8221" spans="30:33" x14ac:dyDescent="0.2">
      <c r="AD8221">
        <f t="shared" si="539"/>
        <v>8219</v>
      </c>
      <c r="AE8221">
        <f t="shared" si="542"/>
        <v>3.0838657185245228E-9</v>
      </c>
      <c r="AF8221">
        <f t="shared" si="540"/>
        <v>1.9243322083593011E-6</v>
      </c>
      <c r="AG8221">
        <f t="shared" si="541"/>
        <v>2.5346292340553052E-5</v>
      </c>
    </row>
    <row r="8222" spans="30:33" x14ac:dyDescent="0.2">
      <c r="AD8222">
        <f t="shared" si="539"/>
        <v>8220</v>
      </c>
      <c r="AE8222">
        <f t="shared" si="542"/>
        <v>3.0789315333748831E-9</v>
      </c>
      <c r="AF8222">
        <f t="shared" si="540"/>
        <v>1.9212532768259262E-6</v>
      </c>
      <c r="AG8222">
        <f t="shared" si="541"/>
        <v>2.5308817204341539E-5</v>
      </c>
    </row>
    <row r="8223" spans="30:33" x14ac:dyDescent="0.2">
      <c r="AD8223">
        <f t="shared" si="539"/>
        <v>8221</v>
      </c>
      <c r="AE8223">
        <f t="shared" si="542"/>
        <v>3.0740052429214833E-9</v>
      </c>
      <c r="AF8223">
        <f t="shared" si="540"/>
        <v>1.9181792715830047E-6</v>
      </c>
      <c r="AG8223">
        <f t="shared" si="541"/>
        <v>2.5271397102057514E-5</v>
      </c>
    </row>
    <row r="8224" spans="30:33" x14ac:dyDescent="0.2">
      <c r="AD8224">
        <f t="shared" si="539"/>
        <v>8222</v>
      </c>
      <c r="AE8224">
        <f t="shared" si="542"/>
        <v>3.0690868345328091E-9</v>
      </c>
      <c r="AF8224">
        <f t="shared" si="540"/>
        <v>1.915110184748472E-6</v>
      </c>
      <c r="AG8224">
        <f t="shared" si="541"/>
        <v>2.5234031953528757E-5</v>
      </c>
    </row>
    <row r="8225" spans="30:33" x14ac:dyDescent="0.2">
      <c r="AD8225">
        <f t="shared" si="539"/>
        <v>8223</v>
      </c>
      <c r="AE8225">
        <f t="shared" si="542"/>
        <v>3.0641762955975567E-9</v>
      </c>
      <c r="AF8225">
        <f t="shared" si="540"/>
        <v>1.9120460084528743E-6</v>
      </c>
      <c r="AG8225">
        <f t="shared" si="541"/>
        <v>2.5196721678698708E-5</v>
      </c>
    </row>
    <row r="8226" spans="30:33" x14ac:dyDescent="0.2">
      <c r="AD8226">
        <f t="shared" si="539"/>
        <v>8224</v>
      </c>
      <c r="AE8226">
        <f t="shared" si="542"/>
        <v>3.0592736135246001E-9</v>
      </c>
      <c r="AF8226">
        <f t="shared" si="540"/>
        <v>1.9089867348393497E-6</v>
      </c>
      <c r="AG8226">
        <f t="shared" si="541"/>
        <v>2.5159466197626311E-5</v>
      </c>
    </row>
    <row r="8227" spans="30:33" x14ac:dyDescent="0.2">
      <c r="AD8227">
        <f t="shared" ref="AD8227:AD8290" si="543">AD8226+1</f>
        <v>8225</v>
      </c>
      <c r="AE8227">
        <f t="shared" si="542"/>
        <v>3.0543787757429608E-9</v>
      </c>
      <c r="AF8227">
        <f t="shared" ref="AF8227:AF8290" si="544">AF8226*$AF$3</f>
        <v>1.9059323560636068E-6</v>
      </c>
      <c r="AG8227">
        <f t="shared" ref="AG8227:AG8290" si="545">AD8227*AE8227</f>
        <v>2.5122265430485853E-5</v>
      </c>
    </row>
    <row r="8228" spans="30:33" x14ac:dyDescent="0.2">
      <c r="AD8228">
        <f t="shared" si="543"/>
        <v>8226</v>
      </c>
      <c r="AE8228">
        <f t="shared" si="542"/>
        <v>3.0494917697017722E-9</v>
      </c>
      <c r="AF8228">
        <f t="shared" si="544"/>
        <v>1.9028828642939049E-6</v>
      </c>
      <c r="AG8228">
        <f t="shared" si="545"/>
        <v>2.5085119297566777E-5</v>
      </c>
    </row>
    <row r="8229" spans="30:33" x14ac:dyDescent="0.2">
      <c r="AD8229">
        <f t="shared" si="543"/>
        <v>8227</v>
      </c>
      <c r="AE8229">
        <f t="shared" si="542"/>
        <v>3.0446125828702491E-9</v>
      </c>
      <c r="AF8229">
        <f t="shared" si="544"/>
        <v>1.8998382517110346E-6</v>
      </c>
      <c r="AG8229">
        <f t="shared" si="545"/>
        <v>2.504802771927354E-5</v>
      </c>
    </row>
    <row r="8230" spans="30:33" x14ac:dyDescent="0.2">
      <c r="AD8230">
        <f t="shared" si="543"/>
        <v>8228</v>
      </c>
      <c r="AE8230">
        <f t="shared" si="542"/>
        <v>3.0397412027376569E-9</v>
      </c>
      <c r="AF8230">
        <f t="shared" si="544"/>
        <v>1.8967985105082967E-6</v>
      </c>
      <c r="AG8230">
        <f t="shared" si="545"/>
        <v>2.5010990616125441E-5</v>
      </c>
    </row>
    <row r="8231" spans="30:33" x14ac:dyDescent="0.2">
      <c r="AD8231">
        <f t="shared" si="543"/>
        <v>8229</v>
      </c>
      <c r="AE8231">
        <f t="shared" si="542"/>
        <v>3.0348776168132763E-9</v>
      </c>
      <c r="AF8231">
        <f t="shared" si="544"/>
        <v>1.8937636328914833E-6</v>
      </c>
      <c r="AG8231">
        <f t="shared" si="545"/>
        <v>2.4974007908756449E-5</v>
      </c>
    </row>
    <row r="8232" spans="30:33" x14ac:dyDescent="0.2">
      <c r="AD8232">
        <f t="shared" si="543"/>
        <v>8230</v>
      </c>
      <c r="AE8232">
        <f t="shared" si="542"/>
        <v>3.0300218126263748E-9</v>
      </c>
      <c r="AF8232">
        <f t="shared" si="544"/>
        <v>1.8907336110788569E-6</v>
      </c>
      <c r="AG8232">
        <f t="shared" si="545"/>
        <v>2.4937079517915065E-5</v>
      </c>
    </row>
    <row r="8233" spans="30:33" x14ac:dyDescent="0.2">
      <c r="AD8233">
        <f t="shared" si="543"/>
        <v>8231</v>
      </c>
      <c r="AE8233">
        <f t="shared" si="542"/>
        <v>3.0251737777261724E-9</v>
      </c>
      <c r="AF8233">
        <f t="shared" si="544"/>
        <v>1.8877084373011305E-6</v>
      </c>
      <c r="AG8233">
        <f t="shared" si="545"/>
        <v>2.4900205364464125E-5</v>
      </c>
    </row>
    <row r="8234" spans="30:33" x14ac:dyDescent="0.2">
      <c r="AD8234">
        <f t="shared" si="543"/>
        <v>8232</v>
      </c>
      <c r="AE8234">
        <f t="shared" si="542"/>
        <v>3.0203334996818104E-9</v>
      </c>
      <c r="AF8234">
        <f t="shared" si="544"/>
        <v>1.8846881038014487E-6</v>
      </c>
      <c r="AG8234">
        <f t="shared" si="545"/>
        <v>2.4863385369380662E-5</v>
      </c>
    </row>
    <row r="8235" spans="30:33" x14ac:dyDescent="0.2">
      <c r="AD8235">
        <f t="shared" si="543"/>
        <v>8233</v>
      </c>
      <c r="AE8235">
        <f t="shared" si="542"/>
        <v>3.0155009660823193E-9</v>
      </c>
      <c r="AF8235">
        <f t="shared" si="544"/>
        <v>1.8816726028353662E-6</v>
      </c>
      <c r="AG8235">
        <f t="shared" si="545"/>
        <v>2.4826619453755735E-5</v>
      </c>
    </row>
    <row r="8236" spans="30:33" x14ac:dyDescent="0.2">
      <c r="AD8236">
        <f t="shared" si="543"/>
        <v>8234</v>
      </c>
      <c r="AE8236">
        <f t="shared" si="542"/>
        <v>3.0106761645365873E-9</v>
      </c>
      <c r="AF8236">
        <f t="shared" si="544"/>
        <v>1.8786619266708294E-6</v>
      </c>
      <c r="AG8236">
        <f t="shared" si="545"/>
        <v>2.478990753879426E-5</v>
      </c>
    </row>
    <row r="8237" spans="30:33" x14ac:dyDescent="0.2">
      <c r="AD8237">
        <f t="shared" si="543"/>
        <v>8235</v>
      </c>
      <c r="AE8237">
        <f t="shared" si="542"/>
        <v>3.0058590826733285E-9</v>
      </c>
      <c r="AF8237">
        <f t="shared" si="544"/>
        <v>1.875656067588156E-6</v>
      </c>
      <c r="AG8237">
        <f t="shared" si="545"/>
        <v>2.4753249545814861E-5</v>
      </c>
    </row>
    <row r="8238" spans="30:33" x14ac:dyDescent="0.2">
      <c r="AD8238">
        <f t="shared" si="543"/>
        <v>8236</v>
      </c>
      <c r="AE8238">
        <f t="shared" si="542"/>
        <v>3.0010497081410512E-9</v>
      </c>
      <c r="AF8238">
        <f t="shared" si="544"/>
        <v>1.872655017880015E-6</v>
      </c>
      <c r="AG8238">
        <f t="shared" si="545"/>
        <v>2.4716645396249697E-5</v>
      </c>
    </row>
    <row r="8239" spans="30:33" x14ac:dyDescent="0.2">
      <c r="AD8239">
        <f t="shared" si="543"/>
        <v>8237</v>
      </c>
      <c r="AE8239">
        <f t="shared" si="542"/>
        <v>2.9962480286080254E-9</v>
      </c>
      <c r="AF8239">
        <f t="shared" si="544"/>
        <v>1.8696587698514069E-6</v>
      </c>
      <c r="AG8239">
        <f t="shared" si="545"/>
        <v>2.4680095011644305E-5</v>
      </c>
    </row>
    <row r="8240" spans="30:33" x14ac:dyDescent="0.2">
      <c r="AD8240">
        <f t="shared" si="543"/>
        <v>8238</v>
      </c>
      <c r="AE8240">
        <f t="shared" si="542"/>
        <v>2.9914540317622525E-9</v>
      </c>
      <c r="AF8240">
        <f t="shared" si="544"/>
        <v>1.8666673158196445E-6</v>
      </c>
      <c r="AG8240">
        <f t="shared" si="545"/>
        <v>2.4643598313657436E-5</v>
      </c>
    </row>
    <row r="8241" spans="30:33" x14ac:dyDescent="0.2">
      <c r="AD8241">
        <f t="shared" si="543"/>
        <v>8239</v>
      </c>
      <c r="AE8241">
        <f t="shared" si="542"/>
        <v>2.9866677053114327E-9</v>
      </c>
      <c r="AF8241">
        <f t="shared" si="544"/>
        <v>1.8636806481143331E-6</v>
      </c>
      <c r="AG8241">
        <f t="shared" si="545"/>
        <v>2.4607155224060893E-5</v>
      </c>
    </row>
    <row r="8242" spans="30:33" x14ac:dyDescent="0.2">
      <c r="AD8242">
        <f t="shared" si="543"/>
        <v>8240</v>
      </c>
      <c r="AE8242">
        <f t="shared" si="542"/>
        <v>2.9818890369829342E-9</v>
      </c>
      <c r="AF8242">
        <f t="shared" si="544"/>
        <v>1.8606987590773501E-6</v>
      </c>
      <c r="AG8242">
        <f t="shared" si="545"/>
        <v>2.4570765664739378E-5</v>
      </c>
    </row>
    <row r="8243" spans="30:33" x14ac:dyDescent="0.2">
      <c r="AD8243">
        <f t="shared" si="543"/>
        <v>8241</v>
      </c>
      <c r="AE8243">
        <f t="shared" si="542"/>
        <v>2.9771180145237616E-9</v>
      </c>
      <c r="AF8243">
        <f t="shared" si="544"/>
        <v>1.8577216410628262E-6</v>
      </c>
      <c r="AG8243">
        <f t="shared" si="545"/>
        <v>2.453442955769032E-5</v>
      </c>
    </row>
    <row r="8244" spans="30:33" x14ac:dyDescent="0.2">
      <c r="AD8244">
        <f t="shared" si="543"/>
        <v>8242</v>
      </c>
      <c r="AE8244">
        <f t="shared" si="542"/>
        <v>2.9723546257005233E-9</v>
      </c>
      <c r="AF8244">
        <f t="shared" si="544"/>
        <v>1.8547492864371256E-6</v>
      </c>
      <c r="AG8244">
        <f t="shared" si="545"/>
        <v>2.4498146825023712E-5</v>
      </c>
    </row>
    <row r="8245" spans="30:33" x14ac:dyDescent="0.2">
      <c r="AD8245">
        <f t="shared" si="543"/>
        <v>8243</v>
      </c>
      <c r="AE8245">
        <f t="shared" si="542"/>
        <v>2.9675988582994021E-9</v>
      </c>
      <c r="AF8245">
        <f t="shared" si="544"/>
        <v>1.8517816875788261E-6</v>
      </c>
      <c r="AG8245">
        <f t="shared" si="545"/>
        <v>2.4461917388961971E-5</v>
      </c>
    </row>
    <row r="8246" spans="30:33" x14ac:dyDescent="0.2">
      <c r="AD8246">
        <f t="shared" si="543"/>
        <v>8244</v>
      </c>
      <c r="AE8246">
        <f t="shared" si="542"/>
        <v>2.9628507001261229E-9</v>
      </c>
      <c r="AF8246">
        <f t="shared" si="544"/>
        <v>1.8488188368786998E-6</v>
      </c>
      <c r="AG8246">
        <f t="shared" si="545"/>
        <v>2.4425741171839757E-5</v>
      </c>
    </row>
    <row r="8247" spans="30:33" x14ac:dyDescent="0.2">
      <c r="AD8247">
        <f t="shared" si="543"/>
        <v>8245</v>
      </c>
      <c r="AE8247">
        <f t="shared" si="542"/>
        <v>2.9581101390059213E-9</v>
      </c>
      <c r="AF8247">
        <f t="shared" si="544"/>
        <v>1.8458607267396938E-6</v>
      </c>
      <c r="AG8247">
        <f t="shared" si="545"/>
        <v>2.438961809610382E-5</v>
      </c>
    </row>
    <row r="8248" spans="30:33" x14ac:dyDescent="0.2">
      <c r="AD8248">
        <f t="shared" si="543"/>
        <v>8246</v>
      </c>
      <c r="AE8248">
        <f t="shared" si="542"/>
        <v>2.9533771627835113E-9</v>
      </c>
      <c r="AF8248">
        <f t="shared" si="544"/>
        <v>1.8429073495769102E-6</v>
      </c>
      <c r="AG8248">
        <f t="shared" si="545"/>
        <v>2.4353548084312834E-5</v>
      </c>
    </row>
    <row r="8249" spans="30:33" x14ac:dyDescent="0.2">
      <c r="AD8249">
        <f t="shared" si="543"/>
        <v>8247</v>
      </c>
      <c r="AE8249">
        <f t="shared" si="542"/>
        <v>2.9486517593230574E-9</v>
      </c>
      <c r="AF8249">
        <f t="shared" si="544"/>
        <v>1.8399586978175871E-6</v>
      </c>
      <c r="AG8249">
        <f t="shared" si="545"/>
        <v>2.4317531059137256E-5</v>
      </c>
    </row>
    <row r="8250" spans="30:33" x14ac:dyDescent="0.2">
      <c r="AD8250">
        <f t="shared" si="543"/>
        <v>8248</v>
      </c>
      <c r="AE8250">
        <f t="shared" si="542"/>
        <v>2.9439339165081405E-9</v>
      </c>
      <c r="AF8250">
        <f t="shared" si="544"/>
        <v>1.8370147639010788E-6</v>
      </c>
      <c r="AG8250">
        <f t="shared" si="545"/>
        <v>2.4281566943359142E-5</v>
      </c>
    </row>
    <row r="8251" spans="30:33" x14ac:dyDescent="0.2">
      <c r="AD8251">
        <f t="shared" si="543"/>
        <v>8249</v>
      </c>
      <c r="AE8251">
        <f t="shared" si="542"/>
        <v>2.9392236222417274E-9</v>
      </c>
      <c r="AF8251">
        <f t="shared" si="544"/>
        <v>1.834075540278837E-6</v>
      </c>
      <c r="AG8251">
        <f t="shared" si="545"/>
        <v>2.4245655659872009E-5</v>
      </c>
    </row>
    <row r="8252" spans="30:33" x14ac:dyDescent="0.2">
      <c r="AD8252">
        <f t="shared" si="543"/>
        <v>8250</v>
      </c>
      <c r="AE8252">
        <f t="shared" si="542"/>
        <v>2.9345208644461405E-9</v>
      </c>
      <c r="AF8252">
        <f t="shared" si="544"/>
        <v>1.8311410194143907E-6</v>
      </c>
      <c r="AG8252">
        <f t="shared" si="545"/>
        <v>2.4209797131680658E-5</v>
      </c>
    </row>
    <row r="8253" spans="30:33" x14ac:dyDescent="0.2">
      <c r="AD8253">
        <f t="shared" si="543"/>
        <v>8251</v>
      </c>
      <c r="AE8253">
        <f t="shared" si="542"/>
        <v>2.9298256310630265E-9</v>
      </c>
      <c r="AF8253">
        <f t="shared" si="544"/>
        <v>1.8282111937833276E-6</v>
      </c>
      <c r="AG8253">
        <f t="shared" si="545"/>
        <v>2.4173991281901033E-5</v>
      </c>
    </row>
    <row r="8254" spans="30:33" x14ac:dyDescent="0.2">
      <c r="AD8254">
        <f t="shared" si="543"/>
        <v>8252</v>
      </c>
      <c r="AE8254">
        <f t="shared" si="542"/>
        <v>2.9251379100533255E-9</v>
      </c>
      <c r="AF8254">
        <f t="shared" si="544"/>
        <v>1.8252860558732741E-6</v>
      </c>
      <c r="AG8254">
        <f t="shared" si="545"/>
        <v>2.4138238033760042E-5</v>
      </c>
    </row>
    <row r="8255" spans="30:33" x14ac:dyDescent="0.2">
      <c r="AD8255">
        <f t="shared" si="543"/>
        <v>8253</v>
      </c>
      <c r="AE8255">
        <f t="shared" si="542"/>
        <v>2.92045768939724E-9</v>
      </c>
      <c r="AF8255">
        <f t="shared" si="544"/>
        <v>1.8223655981838767E-6</v>
      </c>
      <c r="AG8255">
        <f t="shared" si="545"/>
        <v>2.4102537310595421E-5</v>
      </c>
    </row>
    <row r="8256" spans="30:33" x14ac:dyDescent="0.2">
      <c r="AD8256">
        <f t="shared" si="543"/>
        <v>8254</v>
      </c>
      <c r="AE8256">
        <f t="shared" si="542"/>
        <v>2.9157849570942041E-9</v>
      </c>
      <c r="AF8256">
        <f t="shared" si="544"/>
        <v>1.8194498132267823E-6</v>
      </c>
      <c r="AG8256">
        <f t="shared" si="545"/>
        <v>2.406688903585556E-5</v>
      </c>
    </row>
    <row r="8257" spans="30:33" x14ac:dyDescent="0.2">
      <c r="AD8257">
        <f t="shared" si="543"/>
        <v>8255</v>
      </c>
      <c r="AE8257">
        <f t="shared" si="542"/>
        <v>2.9111197011628531E-9</v>
      </c>
      <c r="AF8257">
        <f t="shared" si="544"/>
        <v>1.8165386935256195E-6</v>
      </c>
      <c r="AG8257">
        <f t="shared" si="545"/>
        <v>2.4031293133099351E-5</v>
      </c>
    </row>
    <row r="8258" spans="30:33" x14ac:dyDescent="0.2">
      <c r="AD8258">
        <f t="shared" si="543"/>
        <v>8256</v>
      </c>
      <c r="AE8258">
        <f t="shared" si="542"/>
        <v>2.9064619096409924E-9</v>
      </c>
      <c r="AF8258">
        <f t="shared" si="544"/>
        <v>1.8136322316159785E-6</v>
      </c>
      <c r="AG8258">
        <f t="shared" si="545"/>
        <v>2.3995749525996034E-5</v>
      </c>
    </row>
    <row r="8259" spans="30:33" x14ac:dyDescent="0.2">
      <c r="AD8259">
        <f t="shared" si="543"/>
        <v>8257</v>
      </c>
      <c r="AE8259">
        <f t="shared" si="542"/>
        <v>2.901811570585567E-9</v>
      </c>
      <c r="AF8259">
        <f t="shared" si="544"/>
        <v>1.8107304200453928E-6</v>
      </c>
      <c r="AG8259">
        <f t="shared" si="545"/>
        <v>2.3960258138325027E-5</v>
      </c>
    </row>
    <row r="8260" spans="30:33" x14ac:dyDescent="0.2">
      <c r="AD8260">
        <f t="shared" si="543"/>
        <v>8258</v>
      </c>
      <c r="AE8260">
        <f t="shared" si="542"/>
        <v>2.89716867207263E-9</v>
      </c>
      <c r="AF8260">
        <f t="shared" si="544"/>
        <v>1.8078332513733201E-6</v>
      </c>
      <c r="AG8260">
        <f t="shared" si="545"/>
        <v>2.3924818893975778E-5</v>
      </c>
    </row>
    <row r="8261" spans="30:33" x14ac:dyDescent="0.2">
      <c r="AD8261">
        <f t="shared" si="543"/>
        <v>8259</v>
      </c>
      <c r="AE8261">
        <f t="shared" si="542"/>
        <v>2.8925332021973134E-9</v>
      </c>
      <c r="AF8261">
        <f t="shared" si="544"/>
        <v>1.8049407181711227E-6</v>
      </c>
      <c r="AG8261">
        <f t="shared" si="545"/>
        <v>2.3889431716947613E-5</v>
      </c>
    </row>
    <row r="8262" spans="30:33" x14ac:dyDescent="0.2">
      <c r="AD8262">
        <f t="shared" si="543"/>
        <v>8260</v>
      </c>
      <c r="AE8262">
        <f t="shared" si="542"/>
        <v>2.8879051490737975E-9</v>
      </c>
      <c r="AF8262">
        <f t="shared" si="544"/>
        <v>1.8020528130220488E-6</v>
      </c>
      <c r="AG8262">
        <f t="shared" si="545"/>
        <v>2.3854096531349567E-5</v>
      </c>
    </row>
    <row r="8263" spans="30:33" x14ac:dyDescent="0.2">
      <c r="AD8263">
        <f t="shared" si="543"/>
        <v>8261</v>
      </c>
      <c r="AE8263">
        <f t="shared" si="542"/>
        <v>2.8832845008352793E-9</v>
      </c>
      <c r="AF8263">
        <f t="shared" si="544"/>
        <v>1.7991695285212135E-6</v>
      </c>
      <c r="AG8263">
        <f t="shared" si="545"/>
        <v>2.3818813261400241E-5</v>
      </c>
    </row>
    <row r="8264" spans="30:33" x14ac:dyDescent="0.2">
      <c r="AD8264">
        <f t="shared" si="543"/>
        <v>8262</v>
      </c>
      <c r="AE8264">
        <f t="shared" si="542"/>
        <v>2.878671245633943E-9</v>
      </c>
      <c r="AF8264">
        <f t="shared" si="544"/>
        <v>1.7962908572755795E-6</v>
      </c>
      <c r="AG8264">
        <f t="shared" si="545"/>
        <v>2.3783581831427638E-5</v>
      </c>
    </row>
    <row r="8265" spans="30:33" x14ac:dyDescent="0.2">
      <c r="AD8265">
        <f t="shared" si="543"/>
        <v>8263</v>
      </c>
      <c r="AE8265">
        <f t="shared" si="542"/>
        <v>2.8740653716409283E-9</v>
      </c>
      <c r="AF8265">
        <f t="shared" si="544"/>
        <v>1.7934167919039384E-6</v>
      </c>
      <c r="AG8265">
        <f t="shared" si="545"/>
        <v>2.374840216586899E-5</v>
      </c>
    </row>
    <row r="8266" spans="30:33" x14ac:dyDescent="0.2">
      <c r="AD8266">
        <f t="shared" si="543"/>
        <v>8264</v>
      </c>
      <c r="AE8266">
        <f t="shared" si="542"/>
        <v>2.8694668670463026E-9</v>
      </c>
      <c r="AF8266">
        <f t="shared" si="544"/>
        <v>1.790547325036892E-6</v>
      </c>
      <c r="AG8266">
        <f t="shared" si="545"/>
        <v>2.3713274189270645E-5</v>
      </c>
    </row>
    <row r="8267" spans="30:33" x14ac:dyDescent="0.2">
      <c r="AD8267">
        <f t="shared" si="543"/>
        <v>8265</v>
      </c>
      <c r="AE8267">
        <f t="shared" si="542"/>
        <v>2.8648757200590285E-9</v>
      </c>
      <c r="AF8267">
        <f t="shared" si="544"/>
        <v>1.7876824493168329E-6</v>
      </c>
      <c r="AG8267">
        <f t="shared" si="545"/>
        <v>2.3678197826287872E-5</v>
      </c>
    </row>
    <row r="8268" spans="30:33" x14ac:dyDescent="0.2">
      <c r="AD8268">
        <f t="shared" si="543"/>
        <v>8266</v>
      </c>
      <c r="AE8268">
        <f t="shared" si="542"/>
        <v>2.8602919189069339E-9</v>
      </c>
      <c r="AF8268">
        <f t="shared" si="544"/>
        <v>1.784822157397926E-6</v>
      </c>
      <c r="AG8268">
        <f t="shared" si="545"/>
        <v>2.3643173001684715E-5</v>
      </c>
    </row>
    <row r="8269" spans="30:33" x14ac:dyDescent="0.2">
      <c r="AD8269">
        <f t="shared" si="543"/>
        <v>8267</v>
      </c>
      <c r="AE8269">
        <f t="shared" si="542"/>
        <v>2.8557154518366829E-9</v>
      </c>
      <c r="AF8269">
        <f t="shared" si="544"/>
        <v>1.7819664419460892E-6</v>
      </c>
      <c r="AG8269">
        <f t="shared" si="545"/>
        <v>2.3608199640333858E-5</v>
      </c>
    </row>
    <row r="8270" spans="30:33" x14ac:dyDescent="0.2">
      <c r="AD8270">
        <f t="shared" si="543"/>
        <v>8268</v>
      </c>
      <c r="AE8270">
        <f t="shared" si="542"/>
        <v>2.8511463071137438E-9</v>
      </c>
      <c r="AF8270">
        <f t="shared" si="544"/>
        <v>1.7791152956389753E-6</v>
      </c>
      <c r="AG8270">
        <f t="shared" si="545"/>
        <v>2.3573277667216435E-5</v>
      </c>
    </row>
    <row r="8271" spans="30:33" x14ac:dyDescent="0.2">
      <c r="AD8271">
        <f t="shared" si="543"/>
        <v>8269</v>
      </c>
      <c r="AE8271">
        <f t="shared" si="542"/>
        <v>2.8465844730223618E-9</v>
      </c>
      <c r="AF8271">
        <f t="shared" si="544"/>
        <v>1.776268711165953E-6</v>
      </c>
      <c r="AG8271">
        <f t="shared" si="545"/>
        <v>2.353840700742191E-5</v>
      </c>
    </row>
    <row r="8272" spans="30:33" x14ac:dyDescent="0.2">
      <c r="AD8272">
        <f t="shared" si="543"/>
        <v>8270</v>
      </c>
      <c r="AE8272">
        <f t="shared" si="542"/>
        <v>2.8420299378655259E-9</v>
      </c>
      <c r="AF8272">
        <f t="shared" si="544"/>
        <v>1.7734266812280873E-6</v>
      </c>
      <c r="AG8272">
        <f t="shared" si="545"/>
        <v>2.3503587586147898E-5</v>
      </c>
    </row>
    <row r="8273" spans="30:33" x14ac:dyDescent="0.2">
      <c r="AD8273">
        <f t="shared" si="543"/>
        <v>8271</v>
      </c>
      <c r="AE8273">
        <f t="shared" si="542"/>
        <v>2.837482689964941E-9</v>
      </c>
      <c r="AF8273">
        <f t="shared" si="544"/>
        <v>1.7705891985381222E-6</v>
      </c>
      <c r="AG8273">
        <f t="shared" si="545"/>
        <v>2.3468819328700026E-5</v>
      </c>
    </row>
    <row r="8274" spans="30:33" x14ac:dyDescent="0.2">
      <c r="AD8274">
        <f t="shared" si="543"/>
        <v>8272</v>
      </c>
      <c r="AE8274">
        <f t="shared" si="542"/>
        <v>2.8329427176609967E-9</v>
      </c>
      <c r="AF8274">
        <f t="shared" si="544"/>
        <v>1.7677562558204612E-6</v>
      </c>
      <c r="AG8274">
        <f t="shared" si="545"/>
        <v>2.3434102160491766E-5</v>
      </c>
    </row>
    <row r="8275" spans="30:33" x14ac:dyDescent="0.2">
      <c r="AD8275">
        <f t="shared" si="543"/>
        <v>8273</v>
      </c>
      <c r="AE8275">
        <f t="shared" ref="AE8275:AE8338" si="546">AF8274*$AE$3</f>
        <v>2.8284100093127391E-9</v>
      </c>
      <c r="AF8275">
        <f t="shared" si="544"/>
        <v>1.7649278458111483E-6</v>
      </c>
      <c r="AG8275">
        <f t="shared" si="545"/>
        <v>2.3399436007044289E-5</v>
      </c>
    </row>
    <row r="8276" spans="30:33" x14ac:dyDescent="0.2">
      <c r="AD8276">
        <f t="shared" si="543"/>
        <v>8274</v>
      </c>
      <c r="AE8276">
        <f t="shared" si="546"/>
        <v>2.8238845532978386E-9</v>
      </c>
      <c r="AF8276">
        <f t="shared" si="544"/>
        <v>1.7621039612578505E-6</v>
      </c>
      <c r="AG8276">
        <f t="shared" si="545"/>
        <v>2.3364820793986318E-5</v>
      </c>
    </row>
    <row r="8277" spans="30:33" x14ac:dyDescent="0.2">
      <c r="AD8277">
        <f t="shared" si="543"/>
        <v>8275</v>
      </c>
      <c r="AE8277">
        <f t="shared" si="546"/>
        <v>2.8193663380125619E-9</v>
      </c>
      <c r="AF8277">
        <f t="shared" si="544"/>
        <v>1.7592845949198378E-6</v>
      </c>
      <c r="AG8277">
        <f t="shared" si="545"/>
        <v>2.3330256447053949E-5</v>
      </c>
    </row>
    <row r="8278" spans="30:33" x14ac:dyDescent="0.2">
      <c r="AD8278">
        <f t="shared" si="543"/>
        <v>8276</v>
      </c>
      <c r="AE8278">
        <f t="shared" si="546"/>
        <v>2.8148553518717419E-9</v>
      </c>
      <c r="AF8278">
        <f t="shared" si="544"/>
        <v>1.7564697395679659E-6</v>
      </c>
      <c r="AG8278">
        <f t="shared" si="545"/>
        <v>2.3295742892090536E-5</v>
      </c>
    </row>
    <row r="8279" spans="30:33" x14ac:dyDescent="0.2">
      <c r="AD8279">
        <f t="shared" si="543"/>
        <v>8277</v>
      </c>
      <c r="AE8279">
        <f t="shared" si="546"/>
        <v>2.8103515833087468E-9</v>
      </c>
      <c r="AF8279">
        <f t="shared" si="544"/>
        <v>1.7536593879846572E-6</v>
      </c>
      <c r="AG8279">
        <f t="shared" si="545"/>
        <v>2.3261280055046498E-5</v>
      </c>
    </row>
    <row r="8280" spans="30:33" x14ac:dyDescent="0.2">
      <c r="AD8280">
        <f t="shared" si="543"/>
        <v>8278</v>
      </c>
      <c r="AE8280">
        <f t="shared" si="546"/>
        <v>2.8058550207754527E-9</v>
      </c>
      <c r="AF8280">
        <f t="shared" si="544"/>
        <v>1.7508535329638816E-6</v>
      </c>
      <c r="AG8280">
        <f t="shared" si="545"/>
        <v>2.3226867861979199E-5</v>
      </c>
    </row>
    <row r="8281" spans="30:33" x14ac:dyDescent="0.2">
      <c r="AD8281">
        <f t="shared" si="543"/>
        <v>8279</v>
      </c>
      <c r="AE8281">
        <f t="shared" si="546"/>
        <v>2.8013656527422118E-9</v>
      </c>
      <c r="AF8281">
        <f t="shared" si="544"/>
        <v>1.7480521673111394E-6</v>
      </c>
      <c r="AG8281">
        <f t="shared" si="545"/>
        <v>2.3192506239052771E-5</v>
      </c>
    </row>
    <row r="8282" spans="30:33" x14ac:dyDescent="0.2">
      <c r="AD8282">
        <f t="shared" si="543"/>
        <v>8280</v>
      </c>
      <c r="AE8282">
        <f t="shared" si="546"/>
        <v>2.7968834676978243E-9</v>
      </c>
      <c r="AF8282">
        <f t="shared" si="544"/>
        <v>1.7452552838434415E-6</v>
      </c>
      <c r="AG8282">
        <f t="shared" si="545"/>
        <v>2.3158195112537984E-5</v>
      </c>
    </row>
    <row r="8283" spans="30:33" x14ac:dyDescent="0.2">
      <c r="AD8283">
        <f t="shared" si="543"/>
        <v>8281</v>
      </c>
      <c r="AE8283">
        <f t="shared" si="546"/>
        <v>2.7924084541495075E-9</v>
      </c>
      <c r="AF8283">
        <f t="shared" si="544"/>
        <v>1.7424628753892918E-6</v>
      </c>
      <c r="AG8283">
        <f t="shared" si="545"/>
        <v>2.312393440881207E-5</v>
      </c>
    </row>
    <row r="8284" spans="30:33" x14ac:dyDescent="0.2">
      <c r="AD8284">
        <f t="shared" si="543"/>
        <v>8282</v>
      </c>
      <c r="AE8284">
        <f t="shared" si="546"/>
        <v>2.7879406006228682E-9</v>
      </c>
      <c r="AF8284">
        <f t="shared" si="544"/>
        <v>1.739674934788669E-6</v>
      </c>
      <c r="AG8284">
        <f t="shared" si="545"/>
        <v>2.3089724054358596E-5</v>
      </c>
    </row>
    <row r="8285" spans="30:33" x14ac:dyDescent="0.2">
      <c r="AD8285">
        <f t="shared" si="543"/>
        <v>8283</v>
      </c>
      <c r="AE8285">
        <f t="shared" si="546"/>
        <v>2.7834798956618715E-9</v>
      </c>
      <c r="AF8285">
        <f t="shared" si="544"/>
        <v>1.7368914548930071E-6</v>
      </c>
      <c r="AG8285">
        <f t="shared" si="545"/>
        <v>2.305556397576728E-5</v>
      </c>
    </row>
    <row r="8286" spans="30:33" x14ac:dyDescent="0.2">
      <c r="AD8286">
        <f t="shared" si="543"/>
        <v>8284</v>
      </c>
      <c r="AE8286">
        <f t="shared" si="546"/>
        <v>2.7790263278288127E-9</v>
      </c>
      <c r="AF8286">
        <f t="shared" si="544"/>
        <v>1.7341124285651783E-6</v>
      </c>
      <c r="AG8286">
        <f t="shared" si="545"/>
        <v>2.3021454099733885E-5</v>
      </c>
    </row>
    <row r="8287" spans="30:33" x14ac:dyDescent="0.2">
      <c r="AD8287">
        <f t="shared" si="543"/>
        <v>8285</v>
      </c>
      <c r="AE8287">
        <f t="shared" si="546"/>
        <v>2.7745798857042868E-9</v>
      </c>
      <c r="AF8287">
        <f t="shared" si="544"/>
        <v>1.7313378486794739E-6</v>
      </c>
      <c r="AG8287">
        <f t="shared" si="545"/>
        <v>2.2987394353060015E-5</v>
      </c>
    </row>
    <row r="8288" spans="30:33" x14ac:dyDescent="0.2">
      <c r="AD8288">
        <f t="shared" si="543"/>
        <v>8286</v>
      </c>
      <c r="AE8288">
        <f t="shared" si="546"/>
        <v>2.7701405578871596E-9</v>
      </c>
      <c r="AF8288">
        <f t="shared" si="544"/>
        <v>1.7285677081215865E-6</v>
      </c>
      <c r="AG8288">
        <f t="shared" si="545"/>
        <v>2.2953384662653003E-5</v>
      </c>
    </row>
    <row r="8289" spans="30:33" x14ac:dyDescent="0.2">
      <c r="AD8289">
        <f t="shared" si="543"/>
        <v>8287</v>
      </c>
      <c r="AE8289">
        <f t="shared" si="546"/>
        <v>2.7657083329945396E-9</v>
      </c>
      <c r="AF8289">
        <f t="shared" si="544"/>
        <v>1.7258019997885919E-6</v>
      </c>
      <c r="AG8289">
        <f t="shared" si="545"/>
        <v>2.291942495552575E-5</v>
      </c>
    </row>
    <row r="8290" spans="30:33" x14ac:dyDescent="0.2">
      <c r="AD8290">
        <f t="shared" si="543"/>
        <v>8288</v>
      </c>
      <c r="AE8290">
        <f t="shared" si="546"/>
        <v>2.7612831996617485E-9</v>
      </c>
      <c r="AF8290">
        <f t="shared" si="544"/>
        <v>1.7230407165889301E-6</v>
      </c>
      <c r="AG8290">
        <f t="shared" si="545"/>
        <v>2.2885515158796571E-5</v>
      </c>
    </row>
    <row r="8291" spans="30:33" x14ac:dyDescent="0.2">
      <c r="AD8291">
        <f t="shared" ref="AD8291:AD8354" si="547">AD8290+1</f>
        <v>8289</v>
      </c>
      <c r="AE8291">
        <f t="shared" si="546"/>
        <v>2.7568651465422894E-9</v>
      </c>
      <c r="AF8291">
        <f t="shared" ref="AF8291:AF8354" si="548">AF8290*$AF$3</f>
        <v>1.7202838514423878E-6</v>
      </c>
      <c r="AG8291">
        <f t="shared" ref="AG8291:AG8354" si="549">AD8291*AE8291</f>
        <v>2.2851655199689037E-5</v>
      </c>
    </row>
    <row r="8292" spans="30:33" x14ac:dyDescent="0.2">
      <c r="AD8292">
        <f t="shared" si="547"/>
        <v>8290</v>
      </c>
      <c r="AE8292">
        <f t="shared" si="546"/>
        <v>2.7524541623078218E-9</v>
      </c>
      <c r="AF8292">
        <f t="shared" si="548"/>
        <v>1.7175313972800798E-6</v>
      </c>
      <c r="AG8292">
        <f t="shared" si="549"/>
        <v>2.2817845005531843E-5</v>
      </c>
    </row>
    <row r="8293" spans="30:33" x14ac:dyDescent="0.2">
      <c r="AD8293">
        <f t="shared" si="547"/>
        <v>8291</v>
      </c>
      <c r="AE8293">
        <f t="shared" si="546"/>
        <v>2.7480502356481288E-9</v>
      </c>
      <c r="AF8293">
        <f t="shared" si="548"/>
        <v>1.7147833470444317E-6</v>
      </c>
      <c r="AG8293">
        <f t="shared" si="549"/>
        <v>2.2784084503758636E-5</v>
      </c>
    </row>
    <row r="8294" spans="30:33" x14ac:dyDescent="0.2">
      <c r="AD8294">
        <f t="shared" si="547"/>
        <v>8292</v>
      </c>
      <c r="AE8294">
        <f t="shared" si="546"/>
        <v>2.7436533552710918E-9</v>
      </c>
      <c r="AF8294">
        <f t="shared" si="548"/>
        <v>1.7120396936891606E-6</v>
      </c>
      <c r="AG8294">
        <f t="shared" si="549"/>
        <v>2.2750373621907895E-5</v>
      </c>
    </row>
    <row r="8295" spans="30:33" x14ac:dyDescent="0.2">
      <c r="AD8295">
        <f t="shared" si="547"/>
        <v>8293</v>
      </c>
      <c r="AE8295">
        <f t="shared" si="546"/>
        <v>2.7392635099026582E-9</v>
      </c>
      <c r="AF8295">
        <f t="shared" si="548"/>
        <v>1.7093004301792578E-6</v>
      </c>
      <c r="AG8295">
        <f t="shared" si="549"/>
        <v>2.2716712287622744E-5</v>
      </c>
    </row>
    <row r="8296" spans="30:33" x14ac:dyDescent="0.2">
      <c r="AD8296">
        <f t="shared" si="547"/>
        <v>8294</v>
      </c>
      <c r="AE8296">
        <f t="shared" si="546"/>
        <v>2.7348806882868138E-9</v>
      </c>
      <c r="AF8296">
        <f t="shared" si="548"/>
        <v>1.706565549490971E-6</v>
      </c>
      <c r="AG8296">
        <f t="shared" si="549"/>
        <v>2.2683100428650835E-5</v>
      </c>
    </row>
    <row r="8297" spans="30:33" x14ac:dyDescent="0.2">
      <c r="AD8297">
        <f t="shared" si="547"/>
        <v>8295</v>
      </c>
      <c r="AE8297">
        <f t="shared" si="546"/>
        <v>2.7305048791855549E-9</v>
      </c>
      <c r="AF8297">
        <f t="shared" si="548"/>
        <v>1.7038350446117854E-6</v>
      </c>
      <c r="AG8297">
        <f t="shared" si="549"/>
        <v>2.2649537972844179E-5</v>
      </c>
    </row>
    <row r="8298" spans="30:33" x14ac:dyDescent="0.2">
      <c r="AD8298">
        <f t="shared" si="547"/>
        <v>8296</v>
      </c>
      <c r="AE8298">
        <f t="shared" si="546"/>
        <v>2.7261360713788579E-9</v>
      </c>
      <c r="AF8298">
        <f t="shared" si="548"/>
        <v>1.7011089085404064E-6</v>
      </c>
      <c r="AG8298">
        <f t="shared" si="549"/>
        <v>2.2616024848159004E-5</v>
      </c>
    </row>
    <row r="8299" spans="30:33" x14ac:dyDescent="0.2">
      <c r="AD8299">
        <f t="shared" si="547"/>
        <v>8297</v>
      </c>
      <c r="AE8299">
        <f t="shared" si="546"/>
        <v>2.7217742536646516E-9</v>
      </c>
      <c r="AF8299">
        <f t="shared" si="548"/>
        <v>1.6983871342867417E-6</v>
      </c>
      <c r="AG8299">
        <f t="shared" si="549"/>
        <v>2.2582560982655614E-5</v>
      </c>
    </row>
    <row r="8300" spans="30:33" x14ac:dyDescent="0.2">
      <c r="AD8300">
        <f t="shared" si="547"/>
        <v>8298</v>
      </c>
      <c r="AE8300">
        <f t="shared" si="546"/>
        <v>2.7174194148587877E-9</v>
      </c>
      <c r="AF8300">
        <f t="shared" si="548"/>
        <v>1.6956697148718827E-6</v>
      </c>
      <c r="AG8300">
        <f t="shared" si="549"/>
        <v>2.2549146304498221E-5</v>
      </c>
    </row>
    <row r="8301" spans="30:33" x14ac:dyDescent="0.2">
      <c r="AD8301">
        <f t="shared" si="547"/>
        <v>8299</v>
      </c>
      <c r="AE8301">
        <f t="shared" si="546"/>
        <v>2.7130715437950135E-9</v>
      </c>
      <c r="AF8301">
        <f t="shared" si="548"/>
        <v>1.6929566433280877E-6</v>
      </c>
      <c r="AG8301">
        <f t="shared" si="549"/>
        <v>2.2515780741954818E-5</v>
      </c>
    </row>
    <row r="8302" spans="30:33" x14ac:dyDescent="0.2">
      <c r="AD8302">
        <f t="shared" si="547"/>
        <v>8300</v>
      </c>
      <c r="AE8302">
        <f t="shared" si="546"/>
        <v>2.7087306293249418E-9</v>
      </c>
      <c r="AF8302">
        <f t="shared" si="548"/>
        <v>1.6902479126987627E-6</v>
      </c>
      <c r="AG8302">
        <f t="shared" si="549"/>
        <v>2.2482464223397017E-5</v>
      </c>
    </row>
    <row r="8303" spans="30:33" x14ac:dyDescent="0.2">
      <c r="AD8303">
        <f t="shared" si="547"/>
        <v>8301</v>
      </c>
      <c r="AE8303">
        <f t="shared" si="546"/>
        <v>2.7043966603180215E-9</v>
      </c>
      <c r="AF8303">
        <f t="shared" si="548"/>
        <v>1.6875435160384445E-6</v>
      </c>
      <c r="AG8303">
        <f t="shared" si="549"/>
        <v>2.2449196677299895E-5</v>
      </c>
    </row>
    <row r="8304" spans="30:33" x14ac:dyDescent="0.2">
      <c r="AD8304">
        <f t="shared" si="547"/>
        <v>8302</v>
      </c>
      <c r="AE8304">
        <f t="shared" si="546"/>
        <v>2.7000696256615125E-9</v>
      </c>
      <c r="AF8304">
        <f t="shared" si="548"/>
        <v>1.6848434464127829E-6</v>
      </c>
      <c r="AG8304">
        <f t="shared" si="549"/>
        <v>2.2415978032241875E-5</v>
      </c>
    </row>
    <row r="8305" spans="30:33" x14ac:dyDescent="0.2">
      <c r="AD8305">
        <f t="shared" si="547"/>
        <v>8303</v>
      </c>
      <c r="AE8305">
        <f t="shared" si="546"/>
        <v>2.6957495142604537E-9</v>
      </c>
      <c r="AF8305">
        <f t="shared" si="548"/>
        <v>1.6821476968985224E-6</v>
      </c>
      <c r="AG8305">
        <f t="shared" si="549"/>
        <v>2.2382808216904549E-5</v>
      </c>
    </row>
    <row r="8306" spans="30:33" x14ac:dyDescent="0.2">
      <c r="AD8306">
        <f t="shared" si="547"/>
        <v>8304</v>
      </c>
      <c r="AE8306">
        <f t="shared" si="546"/>
        <v>2.6914363150376369E-9</v>
      </c>
      <c r="AF8306">
        <f t="shared" si="548"/>
        <v>1.6794562605834847E-6</v>
      </c>
      <c r="AG8306">
        <f t="shared" si="549"/>
        <v>2.2349687160072535E-5</v>
      </c>
    </row>
    <row r="8307" spans="30:33" x14ac:dyDescent="0.2">
      <c r="AD8307">
        <f t="shared" si="547"/>
        <v>8305</v>
      </c>
      <c r="AE8307">
        <f t="shared" si="546"/>
        <v>2.6871300169335766E-9</v>
      </c>
      <c r="AF8307">
        <f t="shared" si="548"/>
        <v>1.6767691305665511E-6</v>
      </c>
      <c r="AG8307">
        <f t="shared" si="549"/>
        <v>2.2316614790633354E-5</v>
      </c>
    </row>
    <row r="8308" spans="30:33" x14ac:dyDescent="0.2">
      <c r="AD8308">
        <f t="shared" si="547"/>
        <v>8306</v>
      </c>
      <c r="AE8308">
        <f t="shared" si="546"/>
        <v>2.6828306089064829E-9</v>
      </c>
      <c r="AF8308">
        <f t="shared" si="548"/>
        <v>1.6740862999576446E-6</v>
      </c>
      <c r="AG8308">
        <f t="shared" si="549"/>
        <v>2.2283591037577248E-5</v>
      </c>
    </row>
    <row r="8309" spans="30:33" x14ac:dyDescent="0.2">
      <c r="AD8309">
        <f t="shared" si="547"/>
        <v>8307</v>
      </c>
      <c r="AE8309">
        <f t="shared" si="546"/>
        <v>2.6785380799322327E-9</v>
      </c>
      <c r="AF8309">
        <f t="shared" si="548"/>
        <v>1.6714077618777124E-6</v>
      </c>
      <c r="AG8309">
        <f t="shared" si="549"/>
        <v>2.2250615829997056E-5</v>
      </c>
    </row>
    <row r="8310" spans="30:33" x14ac:dyDescent="0.2">
      <c r="AD8310">
        <f t="shared" si="547"/>
        <v>8308</v>
      </c>
      <c r="AE8310">
        <f t="shared" si="546"/>
        <v>2.6742524190043409E-9</v>
      </c>
      <c r="AF8310">
        <f t="shared" si="548"/>
        <v>1.6687335094587078E-6</v>
      </c>
      <c r="AG8310">
        <f t="shared" si="549"/>
        <v>2.2217689097088064E-5</v>
      </c>
    </row>
    <row r="8311" spans="30:33" x14ac:dyDescent="0.2">
      <c r="AD8311">
        <f t="shared" si="547"/>
        <v>8309</v>
      </c>
      <c r="AE8311">
        <f t="shared" si="546"/>
        <v>2.6699736151339339E-9</v>
      </c>
      <c r="AF8311">
        <f t="shared" si="548"/>
        <v>1.6660635358435739E-6</v>
      </c>
      <c r="AG8311">
        <f t="shared" si="549"/>
        <v>2.2184810768147856E-5</v>
      </c>
    </row>
    <row r="8312" spans="30:33" x14ac:dyDescent="0.2">
      <c r="AD8312">
        <f t="shared" si="547"/>
        <v>8310</v>
      </c>
      <c r="AE8312">
        <f t="shared" si="546"/>
        <v>2.6657016573497195E-9</v>
      </c>
      <c r="AF8312">
        <f t="shared" si="548"/>
        <v>1.663397834186224E-6</v>
      </c>
      <c r="AG8312">
        <f t="shared" si="549"/>
        <v>2.2151980772576169E-5</v>
      </c>
    </row>
    <row r="8313" spans="30:33" x14ac:dyDescent="0.2">
      <c r="AD8313">
        <f t="shared" si="547"/>
        <v>8311</v>
      </c>
      <c r="AE8313">
        <f t="shared" si="546"/>
        <v>2.6614365346979598E-9</v>
      </c>
      <c r="AF8313">
        <f t="shared" si="548"/>
        <v>1.6607363976515259E-6</v>
      </c>
      <c r="AG8313">
        <f t="shared" si="549"/>
        <v>2.2119199039874744E-5</v>
      </c>
    </row>
    <row r="8314" spans="30:33" x14ac:dyDescent="0.2">
      <c r="AD8314">
        <f t="shared" si="547"/>
        <v>8312</v>
      </c>
      <c r="AE8314">
        <f t="shared" si="546"/>
        <v>2.6571782362424429E-9</v>
      </c>
      <c r="AF8314">
        <f t="shared" si="548"/>
        <v>1.6580792194152835E-6</v>
      </c>
      <c r="AG8314">
        <f t="shared" si="549"/>
        <v>2.2086465499647185E-5</v>
      </c>
    </row>
    <row r="8315" spans="30:33" x14ac:dyDescent="0.2">
      <c r="AD8315">
        <f t="shared" si="547"/>
        <v>8313</v>
      </c>
      <c r="AE8315">
        <f t="shared" si="546"/>
        <v>2.6529267510644549E-9</v>
      </c>
      <c r="AF8315">
        <f t="shared" si="548"/>
        <v>1.655426292664219E-6</v>
      </c>
      <c r="AG8315">
        <f t="shared" si="549"/>
        <v>2.2053780081598815E-5</v>
      </c>
    </row>
    <row r="8316" spans="30:33" x14ac:dyDescent="0.2">
      <c r="AD8316">
        <f t="shared" si="547"/>
        <v>8314</v>
      </c>
      <c r="AE8316">
        <f t="shared" si="546"/>
        <v>2.6486820682627515E-9</v>
      </c>
      <c r="AF8316">
        <f t="shared" si="548"/>
        <v>1.6527776105959563E-6</v>
      </c>
      <c r="AG8316">
        <f t="shared" si="549"/>
        <v>2.2021142715536517E-5</v>
      </c>
    </row>
    <row r="8317" spans="30:33" x14ac:dyDescent="0.2">
      <c r="AD8317">
        <f t="shared" si="547"/>
        <v>8315</v>
      </c>
      <c r="AE8317">
        <f t="shared" si="546"/>
        <v>2.6444441769535311E-9</v>
      </c>
      <c r="AF8317">
        <f t="shared" si="548"/>
        <v>1.6501331664190025E-6</v>
      </c>
      <c r="AG8317">
        <f t="shared" si="549"/>
        <v>2.1988553331368609E-5</v>
      </c>
    </row>
    <row r="8318" spans="30:33" x14ac:dyDescent="0.2">
      <c r="AD8318">
        <f t="shared" si="547"/>
        <v>8316</v>
      </c>
      <c r="AE8318">
        <f t="shared" si="546"/>
        <v>2.6402130662704053E-9</v>
      </c>
      <c r="AF8318">
        <f t="shared" si="548"/>
        <v>1.6474929533527321E-6</v>
      </c>
      <c r="AG8318">
        <f t="shared" si="549"/>
        <v>2.1956011859104689E-5</v>
      </c>
    </row>
    <row r="8319" spans="30:33" x14ac:dyDescent="0.2">
      <c r="AD8319">
        <f t="shared" si="547"/>
        <v>8317</v>
      </c>
      <c r="AE8319">
        <f t="shared" si="546"/>
        <v>2.6359887253643728E-9</v>
      </c>
      <c r="AF8319">
        <f t="shared" si="548"/>
        <v>1.6448569646273677E-6</v>
      </c>
      <c r="AG8319">
        <f t="shared" si="549"/>
        <v>2.1923518228855489E-5</v>
      </c>
    </row>
    <row r="8320" spans="30:33" x14ac:dyDescent="0.2">
      <c r="AD8320">
        <f t="shared" si="547"/>
        <v>8318</v>
      </c>
      <c r="AE8320">
        <f t="shared" si="546"/>
        <v>2.6317711434037895E-9</v>
      </c>
      <c r="AF8320">
        <f t="shared" si="548"/>
        <v>1.6422251934839639E-6</v>
      </c>
      <c r="AG8320">
        <f t="shared" si="549"/>
        <v>2.189107237083272E-5</v>
      </c>
    </row>
    <row r="8321" spans="30:33" x14ac:dyDescent="0.2">
      <c r="AD8321">
        <f t="shared" si="547"/>
        <v>8319</v>
      </c>
      <c r="AE8321">
        <f t="shared" si="546"/>
        <v>2.6275603095743435E-9</v>
      </c>
      <c r="AF8321">
        <f t="shared" si="548"/>
        <v>1.6395976331743894E-6</v>
      </c>
      <c r="AG8321">
        <f t="shared" si="549"/>
        <v>2.1858674215348962E-5</v>
      </c>
    </row>
    <row r="8322" spans="30:33" x14ac:dyDescent="0.2">
      <c r="AD8322">
        <f t="shared" si="547"/>
        <v>8320</v>
      </c>
      <c r="AE8322">
        <f t="shared" si="546"/>
        <v>2.6233562130790241E-9</v>
      </c>
      <c r="AF8322">
        <f t="shared" si="548"/>
        <v>1.6369742769613102E-6</v>
      </c>
      <c r="AG8322">
        <f t="shared" si="549"/>
        <v>2.1826323692817481E-5</v>
      </c>
    </row>
    <row r="8323" spans="30:33" x14ac:dyDescent="0.2">
      <c r="AD8323">
        <f t="shared" si="547"/>
        <v>8321</v>
      </c>
      <c r="AE8323">
        <f t="shared" si="546"/>
        <v>2.6191588431380975E-9</v>
      </c>
      <c r="AF8323">
        <f t="shared" si="548"/>
        <v>1.6343551181181721E-6</v>
      </c>
      <c r="AG8323">
        <f t="shared" si="549"/>
        <v>2.1794020733752109E-5</v>
      </c>
    </row>
    <row r="8324" spans="30:33" x14ac:dyDescent="0.2">
      <c r="AD8324">
        <f t="shared" si="547"/>
        <v>8322</v>
      </c>
      <c r="AE8324">
        <f t="shared" si="546"/>
        <v>2.6149681889890766E-9</v>
      </c>
      <c r="AF8324">
        <f t="shared" si="548"/>
        <v>1.6317401499291829E-6</v>
      </c>
      <c r="AG8324">
        <f t="shared" si="549"/>
        <v>2.1761765268767095E-5</v>
      </c>
    </row>
    <row r="8325" spans="30:33" x14ac:dyDescent="0.2">
      <c r="AD8325">
        <f t="shared" si="547"/>
        <v>8323</v>
      </c>
      <c r="AE8325">
        <f t="shared" si="546"/>
        <v>2.6107842398866939E-9</v>
      </c>
      <c r="AF8325">
        <f t="shared" si="548"/>
        <v>1.629129365689296E-6</v>
      </c>
      <c r="AG8325">
        <f t="shared" si="549"/>
        <v>2.1729557228576952E-5</v>
      </c>
    </row>
    <row r="8326" spans="30:33" x14ac:dyDescent="0.2">
      <c r="AD8326">
        <f t="shared" si="547"/>
        <v>8324</v>
      </c>
      <c r="AE8326">
        <f t="shared" si="546"/>
        <v>2.6066069851028749E-9</v>
      </c>
      <c r="AF8326">
        <f t="shared" si="548"/>
        <v>1.6265227587041931E-6</v>
      </c>
      <c r="AG8326">
        <f t="shared" si="549"/>
        <v>2.1697396543996332E-5</v>
      </c>
    </row>
    <row r="8327" spans="30:33" x14ac:dyDescent="0.2">
      <c r="AD8327">
        <f t="shared" si="547"/>
        <v>8325</v>
      </c>
      <c r="AE8327">
        <f t="shared" si="546"/>
        <v>2.6024364139267102E-9</v>
      </c>
      <c r="AF8327">
        <f t="shared" si="548"/>
        <v>1.6239203222902664E-6</v>
      </c>
      <c r="AG8327">
        <f t="shared" si="549"/>
        <v>2.1665283145939861E-5</v>
      </c>
    </row>
    <row r="8328" spans="30:33" x14ac:dyDescent="0.2">
      <c r="AD8328">
        <f t="shared" si="547"/>
        <v>8326</v>
      </c>
      <c r="AE8328">
        <f t="shared" si="546"/>
        <v>2.5982725156644276E-9</v>
      </c>
      <c r="AF8328">
        <f t="shared" si="548"/>
        <v>1.621322049774602E-6</v>
      </c>
      <c r="AG8328">
        <f t="shared" si="549"/>
        <v>2.1633216965422023E-5</v>
      </c>
    </row>
    <row r="8329" spans="30:33" x14ac:dyDescent="0.2">
      <c r="AD8329">
        <f t="shared" si="547"/>
        <v>8327</v>
      </c>
      <c r="AE8329">
        <f t="shared" si="546"/>
        <v>2.5941152796393643E-9</v>
      </c>
      <c r="AF8329">
        <f t="shared" si="548"/>
        <v>1.6187279344949626E-6</v>
      </c>
      <c r="AG8329">
        <f t="shared" si="549"/>
        <v>2.1601197933556988E-5</v>
      </c>
    </row>
    <row r="8330" spans="30:33" x14ac:dyDescent="0.2">
      <c r="AD8330">
        <f t="shared" si="547"/>
        <v>8328</v>
      </c>
      <c r="AE8330">
        <f t="shared" si="546"/>
        <v>2.5899646951919414E-9</v>
      </c>
      <c r="AF8330">
        <f t="shared" si="548"/>
        <v>1.6161379697997707E-6</v>
      </c>
      <c r="AG8330">
        <f t="shared" si="549"/>
        <v>2.1569225981558488E-5</v>
      </c>
    </row>
    <row r="8331" spans="30:33" x14ac:dyDescent="0.2">
      <c r="AD8331">
        <f t="shared" si="547"/>
        <v>8329</v>
      </c>
      <c r="AE8331">
        <f t="shared" si="546"/>
        <v>2.5858207516796344E-9</v>
      </c>
      <c r="AF8331">
        <f t="shared" si="548"/>
        <v>1.613552149048091E-6</v>
      </c>
      <c r="AG8331">
        <f t="shared" si="549"/>
        <v>2.1537301040739673E-5</v>
      </c>
    </row>
    <row r="8332" spans="30:33" x14ac:dyDescent="0.2">
      <c r="AD8332">
        <f t="shared" si="547"/>
        <v>8330</v>
      </c>
      <c r="AE8332">
        <f t="shared" si="546"/>
        <v>2.5816834384769468E-9</v>
      </c>
      <c r="AF8332">
        <f t="shared" si="548"/>
        <v>1.6109704656096139E-6</v>
      </c>
      <c r="AG8332">
        <f t="shared" si="549"/>
        <v>2.1505423042512969E-5</v>
      </c>
    </row>
    <row r="8333" spans="30:33" x14ac:dyDescent="0.2">
      <c r="AD8333">
        <f t="shared" si="547"/>
        <v>8331</v>
      </c>
      <c r="AE8333">
        <f t="shared" si="546"/>
        <v>2.5775527449753833E-9</v>
      </c>
      <c r="AF8333">
        <f t="shared" si="548"/>
        <v>1.6083929128646384E-6</v>
      </c>
      <c r="AG8333">
        <f t="shared" si="549"/>
        <v>2.1473591918389919E-5</v>
      </c>
    </row>
    <row r="8334" spans="30:33" x14ac:dyDescent="0.2">
      <c r="AD8334">
        <f t="shared" si="547"/>
        <v>8332</v>
      </c>
      <c r="AE8334">
        <f t="shared" si="546"/>
        <v>2.5734286605834226E-9</v>
      </c>
      <c r="AF8334">
        <f t="shared" si="548"/>
        <v>1.6058194842040548E-6</v>
      </c>
      <c r="AG8334">
        <f t="shared" si="549"/>
        <v>2.1441807599981078E-5</v>
      </c>
    </row>
    <row r="8335" spans="30:33" x14ac:dyDescent="0.2">
      <c r="AD8335">
        <f t="shared" si="547"/>
        <v>8333</v>
      </c>
      <c r="AE8335">
        <f t="shared" si="546"/>
        <v>2.5693111747264887E-9</v>
      </c>
      <c r="AF8335">
        <f t="shared" si="548"/>
        <v>1.6032501730293283E-6</v>
      </c>
      <c r="AG8335">
        <f t="shared" si="549"/>
        <v>2.141007001899583E-5</v>
      </c>
    </row>
    <row r="8336" spans="30:33" x14ac:dyDescent="0.2">
      <c r="AD8336">
        <f t="shared" si="547"/>
        <v>8334</v>
      </c>
      <c r="AE8336">
        <f t="shared" si="546"/>
        <v>2.5652002768469263E-9</v>
      </c>
      <c r="AF8336">
        <f t="shared" si="548"/>
        <v>1.6006849727524813E-6</v>
      </c>
      <c r="AG8336">
        <f t="shared" si="549"/>
        <v>2.1378379107242283E-5</v>
      </c>
    </row>
    <row r="8337" spans="30:33" x14ac:dyDescent="0.2">
      <c r="AD8337">
        <f t="shared" si="547"/>
        <v>8335</v>
      </c>
      <c r="AE8337">
        <f t="shared" si="546"/>
        <v>2.5610959564039712E-9</v>
      </c>
      <c r="AF8337">
        <f t="shared" si="548"/>
        <v>1.5981238767960773E-6</v>
      </c>
      <c r="AG8337">
        <f t="shared" si="549"/>
        <v>2.1346734796627101E-5</v>
      </c>
    </row>
    <row r="8338" spans="30:33" x14ac:dyDescent="0.2">
      <c r="AD8338">
        <f t="shared" si="547"/>
        <v>8336</v>
      </c>
      <c r="AE8338">
        <f t="shared" si="546"/>
        <v>2.5569982028737247E-9</v>
      </c>
      <c r="AF8338">
        <f t="shared" si="548"/>
        <v>1.5955668785932036E-6</v>
      </c>
      <c r="AG8338">
        <f t="shared" si="549"/>
        <v>2.1315137019155369E-5</v>
      </c>
    </row>
    <row r="8339" spans="30:33" x14ac:dyDescent="0.2">
      <c r="AD8339">
        <f t="shared" si="547"/>
        <v>8337</v>
      </c>
      <c r="AE8339">
        <f t="shared" ref="AE8339:AE8402" si="550">AF8338*$AE$3</f>
        <v>2.5529070057491268E-9</v>
      </c>
      <c r="AF8339">
        <f t="shared" si="548"/>
        <v>1.5930139715874544E-6</v>
      </c>
      <c r="AG8339">
        <f t="shared" si="549"/>
        <v>2.1283585706930472E-5</v>
      </c>
    </row>
    <row r="8340" spans="30:33" x14ac:dyDescent="0.2">
      <c r="AD8340">
        <f t="shared" si="547"/>
        <v>8338</v>
      </c>
      <c r="AE8340">
        <f t="shared" si="550"/>
        <v>2.5488223545399281E-9</v>
      </c>
      <c r="AF8340">
        <f t="shared" si="548"/>
        <v>1.5904651492329143E-6</v>
      </c>
      <c r="AG8340">
        <f t="shared" si="549"/>
        <v>2.1252080792153921E-5</v>
      </c>
    </row>
    <row r="8341" spans="30:33" x14ac:dyDescent="0.2">
      <c r="AD8341">
        <f t="shared" si="547"/>
        <v>8339</v>
      </c>
      <c r="AE8341">
        <f t="shared" si="550"/>
        <v>2.5447442387726641E-9</v>
      </c>
      <c r="AF8341">
        <f t="shared" si="548"/>
        <v>1.5879204049941416E-6</v>
      </c>
      <c r="AG8341">
        <f t="shared" si="549"/>
        <v>2.1220622207125246E-5</v>
      </c>
    </row>
    <row r="8342" spans="30:33" x14ac:dyDescent="0.2">
      <c r="AD8342">
        <f t="shared" si="547"/>
        <v>8340</v>
      </c>
      <c r="AE8342">
        <f t="shared" si="550"/>
        <v>2.5406726479906278E-9</v>
      </c>
      <c r="AF8342">
        <f t="shared" si="548"/>
        <v>1.5853797323461509E-6</v>
      </c>
      <c r="AG8342">
        <f t="shared" si="549"/>
        <v>2.1189209884241836E-5</v>
      </c>
    </row>
    <row r="8343" spans="30:33" x14ac:dyDescent="0.2">
      <c r="AD8343">
        <f t="shared" si="547"/>
        <v>8341</v>
      </c>
      <c r="AE8343">
        <f t="shared" si="550"/>
        <v>2.5366075717538426E-9</v>
      </c>
      <c r="AF8343">
        <f t="shared" si="548"/>
        <v>1.582843124774397E-6</v>
      </c>
      <c r="AG8343">
        <f t="shared" si="549"/>
        <v>2.1157843755998803E-5</v>
      </c>
    </row>
    <row r="8344" spans="30:33" x14ac:dyDescent="0.2">
      <c r="AD8344">
        <f t="shared" si="547"/>
        <v>8342</v>
      </c>
      <c r="AE8344">
        <f t="shared" si="550"/>
        <v>2.5325489996390362E-9</v>
      </c>
      <c r="AF8344">
        <f t="shared" si="548"/>
        <v>1.5803105757747578E-6</v>
      </c>
      <c r="AG8344">
        <f t="shared" si="549"/>
        <v>2.1126523754988839E-5</v>
      </c>
    </row>
    <row r="8345" spans="30:33" x14ac:dyDescent="0.2">
      <c r="AD8345">
        <f t="shared" si="547"/>
        <v>8343</v>
      </c>
      <c r="AE8345">
        <f t="shared" si="550"/>
        <v>2.5284969212396137E-9</v>
      </c>
      <c r="AF8345">
        <f t="shared" si="548"/>
        <v>1.5777820788535182E-6</v>
      </c>
      <c r="AG8345">
        <f t="shared" si="549"/>
        <v>2.1095249813902099E-5</v>
      </c>
    </row>
    <row r="8346" spans="30:33" x14ac:dyDescent="0.2">
      <c r="AD8346">
        <f t="shared" si="547"/>
        <v>8344</v>
      </c>
      <c r="AE8346">
        <f t="shared" si="550"/>
        <v>2.5244513261656302E-9</v>
      </c>
      <c r="AF8346">
        <f t="shared" si="548"/>
        <v>1.5752576275273524E-6</v>
      </c>
      <c r="AG8346">
        <f t="shared" si="549"/>
        <v>2.1064021865526019E-5</v>
      </c>
    </row>
    <row r="8347" spans="30:33" x14ac:dyDescent="0.2">
      <c r="AD8347">
        <f t="shared" si="547"/>
        <v>8345</v>
      </c>
      <c r="AE8347">
        <f t="shared" si="550"/>
        <v>2.5204122040437649E-9</v>
      </c>
      <c r="AF8347">
        <f t="shared" si="548"/>
        <v>1.5727372153233087E-6</v>
      </c>
      <c r="AG8347">
        <f t="shared" si="549"/>
        <v>2.1032839842745219E-5</v>
      </c>
    </row>
    <row r="8348" spans="30:33" x14ac:dyDescent="0.2">
      <c r="AD8348">
        <f t="shared" si="547"/>
        <v>8346</v>
      </c>
      <c r="AE8348">
        <f t="shared" si="550"/>
        <v>2.5163795445172949E-9</v>
      </c>
      <c r="AF8348">
        <f t="shared" si="548"/>
        <v>1.5702208357787912E-6</v>
      </c>
      <c r="AG8348">
        <f t="shared" si="549"/>
        <v>2.1001703678541344E-5</v>
      </c>
    </row>
    <row r="8349" spans="30:33" x14ac:dyDescent="0.2">
      <c r="AD8349">
        <f t="shared" si="547"/>
        <v>8347</v>
      </c>
      <c r="AE8349">
        <f t="shared" si="550"/>
        <v>2.5123533372460671E-9</v>
      </c>
      <c r="AF8349">
        <f t="shared" si="548"/>
        <v>1.567708482441545E-6</v>
      </c>
      <c r="AG8349">
        <f t="shared" si="549"/>
        <v>2.0970613305992923E-5</v>
      </c>
    </row>
    <row r="8350" spans="30:33" x14ac:dyDescent="0.2">
      <c r="AD8350">
        <f t="shared" si="547"/>
        <v>8348</v>
      </c>
      <c r="AE8350">
        <f t="shared" si="550"/>
        <v>2.5083335719064732E-9</v>
      </c>
      <c r="AF8350">
        <f t="shared" si="548"/>
        <v>1.5652001488696385E-6</v>
      </c>
      <c r="AG8350">
        <f t="shared" si="549"/>
        <v>2.0939568658275237E-5</v>
      </c>
    </row>
    <row r="8351" spans="30:33" x14ac:dyDescent="0.2">
      <c r="AD8351">
        <f t="shared" si="547"/>
        <v>8349</v>
      </c>
      <c r="AE8351">
        <f t="shared" si="550"/>
        <v>2.5043202381914227E-9</v>
      </c>
      <c r="AF8351">
        <f t="shared" si="548"/>
        <v>1.562695828631447E-6</v>
      </c>
      <c r="AG8351">
        <f t="shared" si="549"/>
        <v>2.0908569668660189E-5</v>
      </c>
    </row>
    <row r="8352" spans="30:33" x14ac:dyDescent="0.2">
      <c r="AD8352">
        <f t="shared" si="547"/>
        <v>8350</v>
      </c>
      <c r="AE8352">
        <f t="shared" si="550"/>
        <v>2.5003133258103163E-9</v>
      </c>
      <c r="AF8352">
        <f t="shared" si="548"/>
        <v>1.5601955153056366E-6</v>
      </c>
      <c r="AG8352">
        <f t="shared" si="549"/>
        <v>2.0877616270516142E-5</v>
      </c>
    </row>
    <row r="8353" spans="30:33" x14ac:dyDescent="0.2">
      <c r="AD8353">
        <f t="shared" si="547"/>
        <v>8351</v>
      </c>
      <c r="AE8353">
        <f t="shared" si="550"/>
        <v>2.4963128244890196E-9</v>
      </c>
      <c r="AF8353">
        <f t="shared" si="548"/>
        <v>1.5576992024811475E-6</v>
      </c>
      <c r="AG8353">
        <f t="shared" si="549"/>
        <v>2.0846708397307804E-5</v>
      </c>
    </row>
    <row r="8354" spans="30:33" x14ac:dyDescent="0.2">
      <c r="AD8354">
        <f t="shared" si="547"/>
        <v>8352</v>
      </c>
      <c r="AE8354">
        <f t="shared" si="550"/>
        <v>2.4923187239698371E-9</v>
      </c>
      <c r="AF8354">
        <f t="shared" si="548"/>
        <v>1.5552068837571776E-6</v>
      </c>
      <c r="AG8354">
        <f t="shared" si="549"/>
        <v>2.0815845982596079E-5</v>
      </c>
    </row>
    <row r="8355" spans="30:33" x14ac:dyDescent="0.2">
      <c r="AD8355">
        <f t="shared" ref="AD8355:AD8418" si="551">AD8354+1</f>
        <v>8353</v>
      </c>
      <c r="AE8355">
        <f t="shared" si="550"/>
        <v>2.4883310140114852E-9</v>
      </c>
      <c r="AF8355">
        <f t="shared" ref="AF8355:AF8418" si="552">AF8354*$AF$3</f>
        <v>1.5527185527431661E-6</v>
      </c>
      <c r="AG8355">
        <f t="shared" ref="AG8355:AG8418" si="553">AD8355*AE8355</f>
        <v>2.0785028960037935E-5</v>
      </c>
    </row>
    <row r="8356" spans="30:33" x14ac:dyDescent="0.2">
      <c r="AD8356">
        <f t="shared" si="551"/>
        <v>8354</v>
      </c>
      <c r="AE8356">
        <f t="shared" si="550"/>
        <v>2.4843496843890669E-9</v>
      </c>
      <c r="AF8356">
        <f t="shared" si="552"/>
        <v>1.550234203058777E-6</v>
      </c>
      <c r="AG8356">
        <f t="shared" si="553"/>
        <v>2.0754257263386265E-5</v>
      </c>
    </row>
    <row r="8357" spans="30:33" x14ac:dyDescent="0.2">
      <c r="AD8357">
        <f t="shared" si="551"/>
        <v>8355</v>
      </c>
      <c r="AE8357">
        <f t="shared" si="550"/>
        <v>2.4803747248940444E-9</v>
      </c>
      <c r="AF8357">
        <f t="shared" si="552"/>
        <v>1.5477538283338829E-6</v>
      </c>
      <c r="AG8357">
        <f t="shared" si="553"/>
        <v>2.072353082648974E-5</v>
      </c>
    </row>
    <row r="8358" spans="30:33" x14ac:dyDescent="0.2">
      <c r="AD8358">
        <f t="shared" si="551"/>
        <v>8356</v>
      </c>
      <c r="AE8358">
        <f t="shared" si="550"/>
        <v>2.4764061253342138E-9</v>
      </c>
      <c r="AF8358">
        <f t="shared" si="552"/>
        <v>1.5452774222085485E-6</v>
      </c>
      <c r="AG8358">
        <f t="shared" si="553"/>
        <v>2.0692849583292692E-5</v>
      </c>
    </row>
    <row r="8359" spans="30:33" x14ac:dyDescent="0.2">
      <c r="AD8359">
        <f t="shared" si="551"/>
        <v>8357</v>
      </c>
      <c r="AE8359">
        <f t="shared" si="550"/>
        <v>2.4724438755336789E-9</v>
      </c>
      <c r="AF8359">
        <f t="shared" si="552"/>
        <v>1.5428049783330147E-6</v>
      </c>
      <c r="AG8359">
        <f t="shared" si="553"/>
        <v>2.0662213467834954E-5</v>
      </c>
    </row>
    <row r="8360" spans="30:33" x14ac:dyDescent="0.2">
      <c r="AD8360">
        <f t="shared" si="551"/>
        <v>8358</v>
      </c>
      <c r="AE8360">
        <f t="shared" si="550"/>
        <v>2.4684879653328248E-9</v>
      </c>
      <c r="AF8360">
        <f t="shared" si="552"/>
        <v>1.5403364903676819E-6</v>
      </c>
      <c r="AG8360">
        <f t="shared" si="553"/>
        <v>2.063162241425175E-5</v>
      </c>
    </row>
    <row r="8361" spans="30:33" x14ac:dyDescent="0.2">
      <c r="AD8361">
        <f t="shared" si="551"/>
        <v>8359</v>
      </c>
      <c r="AE8361">
        <f t="shared" si="550"/>
        <v>2.4645383845882919E-9</v>
      </c>
      <c r="AF8361">
        <f t="shared" si="552"/>
        <v>1.5378719519830935E-6</v>
      </c>
      <c r="AG8361">
        <f t="shared" si="553"/>
        <v>2.0601076356773533E-5</v>
      </c>
    </row>
    <row r="8362" spans="30:33" x14ac:dyDescent="0.2">
      <c r="AD8362">
        <f t="shared" si="551"/>
        <v>8360</v>
      </c>
      <c r="AE8362">
        <f t="shared" si="550"/>
        <v>2.4605951231729508E-9</v>
      </c>
      <c r="AF8362">
        <f t="shared" si="552"/>
        <v>1.5354113568599204E-6</v>
      </c>
      <c r="AG8362">
        <f t="shared" si="553"/>
        <v>2.057057522972587E-5</v>
      </c>
    </row>
    <row r="8363" spans="30:33" x14ac:dyDescent="0.2">
      <c r="AD8363">
        <f t="shared" si="551"/>
        <v>8361</v>
      </c>
      <c r="AE8363">
        <f t="shared" si="550"/>
        <v>2.4566581709758738E-9</v>
      </c>
      <c r="AF8363">
        <f t="shared" si="552"/>
        <v>1.5329546986889444E-6</v>
      </c>
      <c r="AG8363">
        <f t="shared" si="553"/>
        <v>2.0540118967529282E-5</v>
      </c>
    </row>
    <row r="8364" spans="30:33" x14ac:dyDescent="0.2">
      <c r="AD8364">
        <f t="shared" si="551"/>
        <v>8362</v>
      </c>
      <c r="AE8364">
        <f t="shared" si="550"/>
        <v>2.4527275179023119E-9</v>
      </c>
      <c r="AF8364">
        <f t="shared" si="552"/>
        <v>1.5305019711710421E-6</v>
      </c>
      <c r="AG8364">
        <f t="shared" si="553"/>
        <v>2.0509707504699134E-5</v>
      </c>
    </row>
    <row r="8365" spans="30:33" x14ac:dyDescent="0.2">
      <c r="AD8365">
        <f t="shared" si="551"/>
        <v>8363</v>
      </c>
      <c r="AE8365">
        <f t="shared" si="550"/>
        <v>2.4488031538736684E-9</v>
      </c>
      <c r="AF8365">
        <f t="shared" si="552"/>
        <v>1.5280531680171683E-6</v>
      </c>
      <c r="AG8365">
        <f t="shared" si="553"/>
        <v>2.0479340775845488E-5</v>
      </c>
    </row>
    <row r="8366" spans="30:33" x14ac:dyDescent="0.2">
      <c r="AD8366">
        <f t="shared" si="551"/>
        <v>8364</v>
      </c>
      <c r="AE8366">
        <f t="shared" si="550"/>
        <v>2.4448850688274702E-9</v>
      </c>
      <c r="AF8366">
        <f t="shared" si="552"/>
        <v>1.5256082829483407E-6</v>
      </c>
      <c r="AG8366">
        <f t="shared" si="553"/>
        <v>2.044901871567296E-5</v>
      </c>
    </row>
    <row r="8367" spans="30:33" x14ac:dyDescent="0.2">
      <c r="AD8367">
        <f t="shared" si="551"/>
        <v>8365</v>
      </c>
      <c r="AE8367">
        <f t="shared" si="550"/>
        <v>2.4409732527173461E-9</v>
      </c>
      <c r="AF8367">
        <f t="shared" si="552"/>
        <v>1.5231673096956232E-6</v>
      </c>
      <c r="AG8367">
        <f t="shared" si="553"/>
        <v>2.0418741258980602E-5</v>
      </c>
    </row>
    <row r="8368" spans="30:33" x14ac:dyDescent="0.2">
      <c r="AD8368">
        <f t="shared" si="551"/>
        <v>8366</v>
      </c>
      <c r="AE8368">
        <f t="shared" si="550"/>
        <v>2.4370676955129983E-9</v>
      </c>
      <c r="AF8368">
        <f t="shared" si="552"/>
        <v>1.5207302420001102E-6</v>
      </c>
      <c r="AG8368">
        <f t="shared" si="553"/>
        <v>2.0388508340661745E-5</v>
      </c>
    </row>
    <row r="8369" spans="30:33" x14ac:dyDescent="0.2">
      <c r="AD8369">
        <f t="shared" si="551"/>
        <v>8367</v>
      </c>
      <c r="AE8369">
        <f t="shared" si="550"/>
        <v>2.4331683872001775E-9</v>
      </c>
      <c r="AF8369">
        <f t="shared" si="552"/>
        <v>1.5182970736129101E-6</v>
      </c>
      <c r="AG8369">
        <f t="shared" si="553"/>
        <v>2.0358319895703884E-5</v>
      </c>
    </row>
    <row r="8370" spans="30:33" x14ac:dyDescent="0.2">
      <c r="AD8370">
        <f t="shared" si="551"/>
        <v>8368</v>
      </c>
      <c r="AE8370">
        <f t="shared" si="550"/>
        <v>2.4292753177806574E-9</v>
      </c>
      <c r="AF8370">
        <f t="shared" si="552"/>
        <v>1.5158677982951294E-6</v>
      </c>
      <c r="AG8370">
        <f t="shared" si="553"/>
        <v>2.0328175859188542E-5</v>
      </c>
    </row>
    <row r="8371" spans="30:33" x14ac:dyDescent="0.2">
      <c r="AD8371">
        <f t="shared" si="551"/>
        <v>8369</v>
      </c>
      <c r="AE8371">
        <f t="shared" si="550"/>
        <v>2.425388477272208E-9</v>
      </c>
      <c r="AF8371">
        <f t="shared" si="552"/>
        <v>1.5134424098178571E-6</v>
      </c>
      <c r="AG8371">
        <f t="shared" si="553"/>
        <v>2.029807616629111E-5</v>
      </c>
    </row>
    <row r="8372" spans="30:33" x14ac:dyDescent="0.2">
      <c r="AD8372">
        <f t="shared" si="551"/>
        <v>8370</v>
      </c>
      <c r="AE8372">
        <f t="shared" si="550"/>
        <v>2.4215078557085723E-9</v>
      </c>
      <c r="AF8372">
        <f t="shared" si="552"/>
        <v>1.5110209019621485E-6</v>
      </c>
      <c r="AG8372">
        <f t="shared" si="553"/>
        <v>2.026802075228075E-5</v>
      </c>
    </row>
    <row r="8373" spans="30:33" x14ac:dyDescent="0.2">
      <c r="AD8373">
        <f t="shared" si="551"/>
        <v>8371</v>
      </c>
      <c r="AE8373">
        <f t="shared" si="550"/>
        <v>2.4176334431394388E-9</v>
      </c>
      <c r="AF8373">
        <f t="shared" si="552"/>
        <v>1.5086032685190089E-6</v>
      </c>
      <c r="AG8373">
        <f t="shared" si="553"/>
        <v>2.0238009552520242E-5</v>
      </c>
    </row>
    <row r="8374" spans="30:33" x14ac:dyDescent="0.2">
      <c r="AD8374">
        <f t="shared" si="551"/>
        <v>8372</v>
      </c>
      <c r="AE8374">
        <f t="shared" si="550"/>
        <v>2.4137652296304154E-9</v>
      </c>
      <c r="AF8374">
        <f t="shared" si="552"/>
        <v>1.5061895032893784E-6</v>
      </c>
      <c r="AG8374">
        <f t="shared" si="553"/>
        <v>2.0208042502465838E-5</v>
      </c>
    </row>
    <row r="8375" spans="30:33" x14ac:dyDescent="0.2">
      <c r="AD8375">
        <f t="shared" si="551"/>
        <v>8373</v>
      </c>
      <c r="AE8375">
        <f t="shared" si="550"/>
        <v>2.4099032052630064E-9</v>
      </c>
      <c r="AF8375">
        <f t="shared" si="552"/>
        <v>1.5037796000841155E-6</v>
      </c>
      <c r="AG8375">
        <f t="shared" si="553"/>
        <v>2.0178119537667155E-5</v>
      </c>
    </row>
    <row r="8376" spans="30:33" x14ac:dyDescent="0.2">
      <c r="AD8376">
        <f t="shared" si="551"/>
        <v>8374</v>
      </c>
      <c r="AE8376">
        <f t="shared" si="550"/>
        <v>2.4060473601345858E-9</v>
      </c>
      <c r="AF8376">
        <f t="shared" si="552"/>
        <v>1.5013735527239808E-6</v>
      </c>
      <c r="AG8376">
        <f t="shared" si="553"/>
        <v>2.014824059376702E-5</v>
      </c>
    </row>
    <row r="8377" spans="30:33" x14ac:dyDescent="0.2">
      <c r="AD8377">
        <f t="shared" si="551"/>
        <v>8375</v>
      </c>
      <c r="AE8377">
        <f t="shared" si="550"/>
        <v>2.4021976843583702E-9</v>
      </c>
      <c r="AF8377">
        <f t="shared" si="552"/>
        <v>1.4989713550396224E-6</v>
      </c>
      <c r="AG8377">
        <f t="shared" si="553"/>
        <v>2.0118405606501351E-5</v>
      </c>
    </row>
    <row r="8378" spans="30:33" x14ac:dyDescent="0.2">
      <c r="AD8378">
        <f t="shared" si="551"/>
        <v>8376</v>
      </c>
      <c r="AE8378">
        <f t="shared" si="550"/>
        <v>2.3983541680633972E-9</v>
      </c>
      <c r="AF8378">
        <f t="shared" si="552"/>
        <v>1.4965730008715589E-6</v>
      </c>
      <c r="AG8378">
        <f t="shared" si="553"/>
        <v>2.0088614511699015E-5</v>
      </c>
    </row>
    <row r="8379" spans="30:33" x14ac:dyDescent="0.2">
      <c r="AD8379">
        <f t="shared" si="551"/>
        <v>8377</v>
      </c>
      <c r="AE8379">
        <f t="shared" si="550"/>
        <v>2.3945168013944953E-9</v>
      </c>
      <c r="AF8379">
        <f t="shared" si="552"/>
        <v>1.4941784840701643E-6</v>
      </c>
      <c r="AG8379">
        <f t="shared" si="553"/>
        <v>2.0058867245281688E-5</v>
      </c>
    </row>
    <row r="8380" spans="30:33" x14ac:dyDescent="0.2">
      <c r="AD8380">
        <f t="shared" si="551"/>
        <v>8378</v>
      </c>
      <c r="AE8380">
        <f t="shared" si="550"/>
        <v>2.3906855745122641E-9</v>
      </c>
      <c r="AF8380">
        <f t="shared" si="552"/>
        <v>1.491787798495652E-6</v>
      </c>
      <c r="AG8380">
        <f t="shared" si="553"/>
        <v>2.0029163743263747E-5</v>
      </c>
    </row>
    <row r="8381" spans="30:33" x14ac:dyDescent="0.2">
      <c r="AD8381">
        <f t="shared" si="551"/>
        <v>8379</v>
      </c>
      <c r="AE8381">
        <f t="shared" si="550"/>
        <v>2.386860477593044E-9</v>
      </c>
      <c r="AF8381">
        <f t="shared" si="552"/>
        <v>1.4894009380180588E-6</v>
      </c>
      <c r="AG8381">
        <f t="shared" si="553"/>
        <v>1.9999503941752117E-5</v>
      </c>
    </row>
    <row r="8382" spans="30:33" x14ac:dyDescent="0.2">
      <c r="AD8382">
        <f t="shared" si="551"/>
        <v>8380</v>
      </c>
      <c r="AE8382">
        <f t="shared" si="550"/>
        <v>2.3830415008288951E-9</v>
      </c>
      <c r="AF8382">
        <f t="shared" si="552"/>
        <v>1.4870178965172299E-6</v>
      </c>
      <c r="AG8382">
        <f t="shared" si="553"/>
        <v>1.9969887776946142E-5</v>
      </c>
    </row>
    <row r="8383" spans="30:33" x14ac:dyDescent="0.2">
      <c r="AD8383">
        <f t="shared" si="551"/>
        <v>8381</v>
      </c>
      <c r="AE8383">
        <f t="shared" si="550"/>
        <v>2.3792286344275688E-9</v>
      </c>
      <c r="AF8383">
        <f t="shared" si="552"/>
        <v>1.4846386678828022E-6</v>
      </c>
      <c r="AG8383">
        <f t="shared" si="553"/>
        <v>1.9940315185137455E-5</v>
      </c>
    </row>
    <row r="8384" spans="30:33" x14ac:dyDescent="0.2">
      <c r="AD8384">
        <f t="shared" si="551"/>
        <v>8382</v>
      </c>
      <c r="AE8384">
        <f t="shared" si="550"/>
        <v>2.3754218686124847E-9</v>
      </c>
      <c r="AF8384">
        <f t="shared" si="552"/>
        <v>1.4822632460141898E-6</v>
      </c>
      <c r="AG8384">
        <f t="shared" si="553"/>
        <v>1.9910786102709847E-5</v>
      </c>
    </row>
    <row r="8385" spans="30:33" x14ac:dyDescent="0.2">
      <c r="AD8385">
        <f t="shared" si="551"/>
        <v>8383</v>
      </c>
      <c r="AE8385">
        <f t="shared" si="550"/>
        <v>2.3716211936227048E-9</v>
      </c>
      <c r="AF8385">
        <f t="shared" si="552"/>
        <v>1.4798916248205671E-6</v>
      </c>
      <c r="AG8385">
        <f t="shared" si="553"/>
        <v>1.9881300466139133E-5</v>
      </c>
    </row>
    <row r="8386" spans="30:33" x14ac:dyDescent="0.2">
      <c r="AD8386">
        <f t="shared" si="551"/>
        <v>8384</v>
      </c>
      <c r="AE8386">
        <f t="shared" si="550"/>
        <v>2.3678265997129086E-9</v>
      </c>
      <c r="AF8386">
        <f t="shared" si="552"/>
        <v>1.4775237982208541E-6</v>
      </c>
      <c r="AG8386">
        <f t="shared" si="553"/>
        <v>1.9851858211993025E-5</v>
      </c>
    </row>
    <row r="8387" spans="30:33" x14ac:dyDescent="0.2">
      <c r="AD8387">
        <f t="shared" si="551"/>
        <v>8385</v>
      </c>
      <c r="AE8387">
        <f t="shared" si="550"/>
        <v>2.3640380771533677E-9</v>
      </c>
      <c r="AF8387">
        <f t="shared" si="552"/>
        <v>1.4751597601437006E-6</v>
      </c>
      <c r="AG8387">
        <f t="shared" si="553"/>
        <v>1.9822459276930988E-5</v>
      </c>
    </row>
    <row r="8388" spans="30:33" x14ac:dyDescent="0.2">
      <c r="AD8388">
        <f t="shared" si="551"/>
        <v>8386</v>
      </c>
      <c r="AE8388">
        <f t="shared" si="550"/>
        <v>2.3602556162299219E-9</v>
      </c>
      <c r="AF8388">
        <f t="shared" si="552"/>
        <v>1.4727995045274707E-6</v>
      </c>
      <c r="AG8388">
        <f t="shared" si="553"/>
        <v>1.9793103597704124E-5</v>
      </c>
    </row>
    <row r="8389" spans="30:33" x14ac:dyDescent="0.2">
      <c r="AD8389">
        <f t="shared" si="551"/>
        <v>8387</v>
      </c>
      <c r="AE8389">
        <f t="shared" si="550"/>
        <v>2.3564792072439543E-9</v>
      </c>
      <c r="AF8389">
        <f t="shared" si="552"/>
        <v>1.4704430253202268E-6</v>
      </c>
      <c r="AG8389">
        <f t="shared" si="553"/>
        <v>1.9763791111155043E-5</v>
      </c>
    </row>
    <row r="8390" spans="30:33" x14ac:dyDescent="0.2">
      <c r="AD8390">
        <f t="shared" si="551"/>
        <v>8388</v>
      </c>
      <c r="AE8390">
        <f t="shared" si="550"/>
        <v>2.352708840512364E-9</v>
      </c>
      <c r="AF8390">
        <f t="shared" si="552"/>
        <v>1.4680903164797144E-6</v>
      </c>
      <c r="AG8390">
        <f t="shared" si="553"/>
        <v>1.9734521754217709E-5</v>
      </c>
    </row>
    <row r="8391" spans="30:33" x14ac:dyDescent="0.2">
      <c r="AD8391">
        <f t="shared" si="551"/>
        <v>8389</v>
      </c>
      <c r="AE8391">
        <f t="shared" si="550"/>
        <v>2.3489445063675439E-9</v>
      </c>
      <c r="AF8391">
        <f t="shared" si="552"/>
        <v>1.4657413719733468E-6</v>
      </c>
      <c r="AG8391">
        <f t="shared" si="553"/>
        <v>1.9705295463917325E-5</v>
      </c>
    </row>
    <row r="8392" spans="30:33" x14ac:dyDescent="0.2">
      <c r="AD8392">
        <f t="shared" si="551"/>
        <v>8390</v>
      </c>
      <c r="AE8392">
        <f t="shared" si="550"/>
        <v>2.3451861951573558E-9</v>
      </c>
      <c r="AF8392">
        <f t="shared" si="552"/>
        <v>1.4633961857781894E-6</v>
      </c>
      <c r="AG8392">
        <f t="shared" si="553"/>
        <v>1.9676112177370216E-5</v>
      </c>
    </row>
    <row r="8393" spans="30:33" x14ac:dyDescent="0.2">
      <c r="AD8393">
        <f t="shared" si="551"/>
        <v>8391</v>
      </c>
      <c r="AE8393">
        <f t="shared" si="550"/>
        <v>2.3414338972451042E-9</v>
      </c>
      <c r="AF8393">
        <f t="shared" si="552"/>
        <v>1.4610547518809443E-6</v>
      </c>
      <c r="AG8393">
        <f t="shared" si="553"/>
        <v>1.9646971831783668E-5</v>
      </c>
    </row>
    <row r="8394" spans="30:33" x14ac:dyDescent="0.2">
      <c r="AD8394">
        <f t="shared" si="551"/>
        <v>8392</v>
      </c>
      <c r="AE8394">
        <f t="shared" si="550"/>
        <v>2.3376876030095119E-9</v>
      </c>
      <c r="AF8394">
        <f t="shared" si="552"/>
        <v>1.4587170642779348E-6</v>
      </c>
      <c r="AG8394">
        <f t="shared" si="553"/>
        <v>1.9617874364455824E-5</v>
      </c>
    </row>
    <row r="8395" spans="30:33" x14ac:dyDescent="0.2">
      <c r="AD8395">
        <f t="shared" si="551"/>
        <v>8393</v>
      </c>
      <c r="AE8395">
        <f t="shared" si="550"/>
        <v>2.3339473028446966E-9</v>
      </c>
      <c r="AF8395">
        <f t="shared" si="552"/>
        <v>1.45638311697509E-6</v>
      </c>
      <c r="AG8395">
        <f t="shared" si="553"/>
        <v>1.9588819712775538E-5</v>
      </c>
    </row>
    <row r="8396" spans="30:33" x14ac:dyDescent="0.2">
      <c r="AD8396">
        <f t="shared" si="551"/>
        <v>8394</v>
      </c>
      <c r="AE8396">
        <f t="shared" si="550"/>
        <v>2.3302129871601453E-9</v>
      </c>
      <c r="AF8396">
        <f t="shared" si="552"/>
        <v>1.4540529039879298E-6</v>
      </c>
      <c r="AG8396">
        <f t="shared" si="553"/>
        <v>1.955980781422226E-5</v>
      </c>
    </row>
    <row r="8397" spans="30:33" x14ac:dyDescent="0.2">
      <c r="AD8397">
        <f t="shared" si="551"/>
        <v>8395</v>
      </c>
      <c r="AE8397">
        <f t="shared" si="550"/>
        <v>2.3264846463806889E-9</v>
      </c>
      <c r="AF8397">
        <f t="shared" si="552"/>
        <v>1.4517264193415491E-6</v>
      </c>
      <c r="AG8397">
        <f t="shared" si="553"/>
        <v>1.9530838606365883E-5</v>
      </c>
    </row>
    <row r="8398" spans="30:33" x14ac:dyDescent="0.2">
      <c r="AD8398">
        <f t="shared" si="551"/>
        <v>8396</v>
      </c>
      <c r="AE8398">
        <f t="shared" si="550"/>
        <v>2.3227622709464798E-9</v>
      </c>
      <c r="AF8398">
        <f t="shared" si="552"/>
        <v>1.4494036570706026E-6</v>
      </c>
      <c r="AG8398">
        <f t="shared" si="553"/>
        <v>1.9501912026866645E-5</v>
      </c>
    </row>
    <row r="8399" spans="30:33" x14ac:dyDescent="0.2">
      <c r="AD8399">
        <f t="shared" si="551"/>
        <v>8397</v>
      </c>
      <c r="AE8399">
        <f t="shared" si="550"/>
        <v>2.3190458513129653E-9</v>
      </c>
      <c r="AF8399">
        <f t="shared" si="552"/>
        <v>1.4470846112192895E-6</v>
      </c>
      <c r="AG8399">
        <f t="shared" si="553"/>
        <v>1.9473028013474971E-5</v>
      </c>
    </row>
    <row r="8400" spans="30:33" x14ac:dyDescent="0.2">
      <c r="AD8400">
        <f t="shared" si="551"/>
        <v>8398</v>
      </c>
      <c r="AE8400">
        <f t="shared" si="550"/>
        <v>2.315335377950864E-9</v>
      </c>
      <c r="AF8400">
        <f t="shared" si="552"/>
        <v>1.4447692758413385E-6</v>
      </c>
      <c r="AG8400">
        <f t="shared" si="553"/>
        <v>1.9444186504031357E-5</v>
      </c>
    </row>
    <row r="8401" spans="30:33" x14ac:dyDescent="0.2">
      <c r="AD8401">
        <f t="shared" si="551"/>
        <v>8399</v>
      </c>
      <c r="AE8401">
        <f t="shared" si="550"/>
        <v>2.3116308413461428E-9</v>
      </c>
      <c r="AF8401">
        <f t="shared" si="552"/>
        <v>1.4424576449999923E-6</v>
      </c>
      <c r="AG8401">
        <f t="shared" si="553"/>
        <v>1.9415387436466254E-5</v>
      </c>
    </row>
    <row r="8402" spans="30:33" x14ac:dyDescent="0.2">
      <c r="AD8402">
        <f t="shared" si="551"/>
        <v>8400</v>
      </c>
      <c r="AE8402">
        <f t="shared" si="550"/>
        <v>2.3079322319999888E-9</v>
      </c>
      <c r="AF8402">
        <f t="shared" si="552"/>
        <v>1.4401497127679922E-6</v>
      </c>
      <c r="AG8402">
        <f t="shared" si="553"/>
        <v>1.9386630748799908E-5</v>
      </c>
    </row>
    <row r="8403" spans="30:33" x14ac:dyDescent="0.2">
      <c r="AD8403">
        <f t="shared" si="551"/>
        <v>8401</v>
      </c>
      <c r="AE8403">
        <f t="shared" ref="AE8403:AE8466" si="554">AF8402*$AE$3</f>
        <v>2.3042395404287884E-9</v>
      </c>
      <c r="AF8403">
        <f t="shared" si="552"/>
        <v>1.4378454732275634E-6</v>
      </c>
      <c r="AG8403">
        <f t="shared" si="553"/>
        <v>1.9357916379142251E-5</v>
      </c>
    </row>
    <row r="8404" spans="30:33" x14ac:dyDescent="0.2">
      <c r="AD8404">
        <f t="shared" si="551"/>
        <v>8402</v>
      </c>
      <c r="AE8404">
        <f t="shared" si="554"/>
        <v>2.3005527571641024E-9</v>
      </c>
      <c r="AF8404">
        <f t="shared" si="552"/>
        <v>1.4355449204703993E-6</v>
      </c>
      <c r="AG8404">
        <f t="shared" si="553"/>
        <v>1.932924426569279E-5</v>
      </c>
    </row>
    <row r="8405" spans="30:33" x14ac:dyDescent="0.2">
      <c r="AD8405">
        <f t="shared" si="551"/>
        <v>8403</v>
      </c>
      <c r="AE8405">
        <f t="shared" si="554"/>
        <v>2.29687187275264E-9</v>
      </c>
      <c r="AF8405">
        <f t="shared" si="552"/>
        <v>1.4332480485976467E-6</v>
      </c>
      <c r="AG8405">
        <f t="shared" si="553"/>
        <v>1.9300614346740433E-5</v>
      </c>
    </row>
    <row r="8406" spans="30:33" x14ac:dyDescent="0.2">
      <c r="AD8406">
        <f t="shared" si="551"/>
        <v>8404</v>
      </c>
      <c r="AE8406">
        <f t="shared" si="554"/>
        <v>2.2931968777562358E-9</v>
      </c>
      <c r="AF8406">
        <f t="shared" si="552"/>
        <v>1.4309548517198903E-6</v>
      </c>
      <c r="AG8406">
        <f t="shared" si="553"/>
        <v>1.9272026560663406E-5</v>
      </c>
    </row>
    <row r="8407" spans="30:33" x14ac:dyDescent="0.2">
      <c r="AD8407">
        <f t="shared" si="551"/>
        <v>8405</v>
      </c>
      <c r="AE8407">
        <f t="shared" si="554"/>
        <v>2.2895277627518256E-9</v>
      </c>
      <c r="AF8407">
        <f t="shared" si="552"/>
        <v>1.4286653239571384E-6</v>
      </c>
      <c r="AG8407">
        <f t="shared" si="553"/>
        <v>1.9243480845929096E-5</v>
      </c>
    </row>
    <row r="8408" spans="30:33" x14ac:dyDescent="0.2">
      <c r="AD8408">
        <f t="shared" si="551"/>
        <v>8406</v>
      </c>
      <c r="AE8408">
        <f t="shared" si="554"/>
        <v>2.2858645183314225E-9</v>
      </c>
      <c r="AF8408">
        <f t="shared" si="552"/>
        <v>1.4263794594388068E-6</v>
      </c>
      <c r="AG8408">
        <f t="shared" si="553"/>
        <v>1.9214977141093939E-5</v>
      </c>
    </row>
    <row r="8409" spans="30:33" x14ac:dyDescent="0.2">
      <c r="AD8409">
        <f t="shared" si="551"/>
        <v>8407</v>
      </c>
      <c r="AE8409">
        <f t="shared" si="554"/>
        <v>2.2822071351020922E-9</v>
      </c>
      <c r="AF8409">
        <f t="shared" si="552"/>
        <v>1.4240972523037048E-6</v>
      </c>
      <c r="AG8409">
        <f t="shared" si="553"/>
        <v>1.9186515384803288E-5</v>
      </c>
    </row>
    <row r="8410" spans="30:33" x14ac:dyDescent="0.2">
      <c r="AD8410">
        <f t="shared" si="551"/>
        <v>8408</v>
      </c>
      <c r="AE8410">
        <f t="shared" si="554"/>
        <v>2.2785556036859287E-9</v>
      </c>
      <c r="AF8410">
        <f t="shared" si="552"/>
        <v>1.4218186967000187E-6</v>
      </c>
      <c r="AG8410">
        <f t="shared" si="553"/>
        <v>1.9158095515791289E-5</v>
      </c>
    </row>
    <row r="8411" spans="30:33" x14ac:dyDescent="0.2">
      <c r="AD8411">
        <f t="shared" si="551"/>
        <v>8409</v>
      </c>
      <c r="AE8411">
        <f t="shared" si="554"/>
        <v>2.2749099147200309E-9</v>
      </c>
      <c r="AF8411">
        <f t="shared" si="552"/>
        <v>1.4195437867852986E-6</v>
      </c>
      <c r="AG8411">
        <f t="shared" si="553"/>
        <v>1.9129717472880741E-5</v>
      </c>
    </row>
    <row r="8412" spans="30:33" x14ac:dyDescent="0.2">
      <c r="AD8412">
        <f t="shared" si="551"/>
        <v>8410</v>
      </c>
      <c r="AE8412">
        <f t="shared" si="554"/>
        <v>2.2712700588564787E-9</v>
      </c>
      <c r="AF8412">
        <f t="shared" si="552"/>
        <v>1.4172725167264419E-6</v>
      </c>
      <c r="AG8412">
        <f t="shared" si="553"/>
        <v>1.9101381194982984E-5</v>
      </c>
    </row>
    <row r="8413" spans="30:33" x14ac:dyDescent="0.2">
      <c r="AD8413">
        <f t="shared" si="551"/>
        <v>8411</v>
      </c>
      <c r="AE8413">
        <f t="shared" si="554"/>
        <v>2.2676360267623081E-9</v>
      </c>
      <c r="AF8413">
        <f t="shared" si="552"/>
        <v>1.4150048806996796E-6</v>
      </c>
      <c r="AG8413">
        <f t="shared" si="553"/>
        <v>1.9073086621097775E-5</v>
      </c>
    </row>
    <row r="8414" spans="30:33" x14ac:dyDescent="0.2">
      <c r="AD8414">
        <f t="shared" si="551"/>
        <v>8412</v>
      </c>
      <c r="AE8414">
        <f t="shared" si="554"/>
        <v>2.2640078091194885E-9</v>
      </c>
      <c r="AF8414">
        <f t="shared" si="552"/>
        <v>1.4127408728905601E-6</v>
      </c>
      <c r="AG8414">
        <f t="shared" si="553"/>
        <v>1.9044833690313137E-5</v>
      </c>
    </row>
    <row r="8415" spans="30:33" x14ac:dyDescent="0.2">
      <c r="AD8415">
        <f t="shared" si="551"/>
        <v>8413</v>
      </c>
      <c r="AE8415">
        <f t="shared" si="554"/>
        <v>2.2603853966248972E-9</v>
      </c>
      <c r="AF8415">
        <f t="shared" si="552"/>
        <v>1.4104804874939351E-6</v>
      </c>
      <c r="AG8415">
        <f t="shared" si="553"/>
        <v>1.9016622341805259E-5</v>
      </c>
    </row>
    <row r="8416" spans="30:33" x14ac:dyDescent="0.2">
      <c r="AD8416">
        <f t="shared" si="551"/>
        <v>8414</v>
      </c>
      <c r="AE8416">
        <f t="shared" si="554"/>
        <v>2.2567687799902974E-9</v>
      </c>
      <c r="AF8416">
        <f t="shared" si="552"/>
        <v>1.4082237187139448E-6</v>
      </c>
      <c r="AG8416">
        <f t="shared" si="553"/>
        <v>1.8988452514838363E-5</v>
      </c>
    </row>
    <row r="8417" spans="30:33" x14ac:dyDescent="0.2">
      <c r="AD8417">
        <f t="shared" si="551"/>
        <v>8415</v>
      </c>
      <c r="AE8417">
        <f t="shared" si="554"/>
        <v>2.2531579499423127E-9</v>
      </c>
      <c r="AF8417">
        <f t="shared" si="552"/>
        <v>1.4059705607640024E-6</v>
      </c>
      <c r="AG8417">
        <f t="shared" si="553"/>
        <v>1.896032414876456E-5</v>
      </c>
    </row>
    <row r="8418" spans="30:33" x14ac:dyDescent="0.2">
      <c r="AD8418">
        <f t="shared" si="551"/>
        <v>8416</v>
      </c>
      <c r="AE8418">
        <f t="shared" si="554"/>
        <v>2.2495528972224049E-9</v>
      </c>
      <c r="AF8418">
        <f t="shared" si="552"/>
        <v>1.4037210078667799E-6</v>
      </c>
      <c r="AG8418">
        <f t="shared" si="553"/>
        <v>1.8932237183023758E-5</v>
      </c>
    </row>
    <row r="8419" spans="30:33" x14ac:dyDescent="0.2">
      <c r="AD8419">
        <f t="shared" ref="AD8419:AD8482" si="555">AD8418+1</f>
        <v>8417</v>
      </c>
      <c r="AE8419">
        <f t="shared" si="554"/>
        <v>2.2459536125868488E-9</v>
      </c>
      <c r="AF8419">
        <f t="shared" ref="AF8419:AF8482" si="556">AF8418*$AF$3</f>
        <v>1.4014750542541931E-6</v>
      </c>
      <c r="AG8419">
        <f t="shared" ref="AG8419:AG8482" si="557">AD8419*AE8419</f>
        <v>1.8904191557143507E-5</v>
      </c>
    </row>
    <row r="8420" spans="30:33" x14ac:dyDescent="0.2">
      <c r="AD8420">
        <f t="shared" si="555"/>
        <v>8418</v>
      </c>
      <c r="AE8420">
        <f t="shared" si="554"/>
        <v>2.2423600868067101E-9</v>
      </c>
      <c r="AF8420">
        <f t="shared" si="556"/>
        <v>1.3992326941673863E-6</v>
      </c>
      <c r="AG8420">
        <f t="shared" si="557"/>
        <v>1.8876187210738885E-5</v>
      </c>
    </row>
    <row r="8421" spans="30:33" x14ac:dyDescent="0.2">
      <c r="AD8421">
        <f t="shared" si="555"/>
        <v>8419</v>
      </c>
      <c r="AE8421">
        <f t="shared" si="554"/>
        <v>2.2387723106678192E-9</v>
      </c>
      <c r="AF8421">
        <f t="shared" si="556"/>
        <v>1.3969939218567183E-6</v>
      </c>
      <c r="AG8421">
        <f t="shared" si="557"/>
        <v>1.8848224083512369E-5</v>
      </c>
    </row>
    <row r="8422" spans="30:33" x14ac:dyDescent="0.2">
      <c r="AD8422">
        <f t="shared" si="555"/>
        <v>8420</v>
      </c>
      <c r="AE8422">
        <f t="shared" si="554"/>
        <v>2.2351902749707502E-9</v>
      </c>
      <c r="AF8422">
        <f t="shared" si="556"/>
        <v>1.3947587315817476E-6</v>
      </c>
      <c r="AG8422">
        <f t="shared" si="557"/>
        <v>1.8820302115253715E-5</v>
      </c>
    </row>
    <row r="8423" spans="30:33" x14ac:dyDescent="0.2">
      <c r="AD8423">
        <f t="shared" si="555"/>
        <v>8421</v>
      </c>
      <c r="AE8423">
        <f t="shared" si="554"/>
        <v>2.2316139705307973E-9</v>
      </c>
      <c r="AF8423">
        <f t="shared" si="556"/>
        <v>1.3925271176112167E-6</v>
      </c>
      <c r="AG8423">
        <f t="shared" si="557"/>
        <v>1.8792421245839845E-5</v>
      </c>
    </row>
    <row r="8424" spans="30:33" x14ac:dyDescent="0.2">
      <c r="AD8424">
        <f t="shared" si="555"/>
        <v>8422</v>
      </c>
      <c r="AE8424">
        <f t="shared" si="554"/>
        <v>2.2280433881779479E-9</v>
      </c>
      <c r="AF8424">
        <f t="shared" si="556"/>
        <v>1.3902990742230387E-6</v>
      </c>
      <c r="AG8424">
        <f t="shared" si="557"/>
        <v>1.8764581415234678E-5</v>
      </c>
    </row>
    <row r="8425" spans="30:33" x14ac:dyDescent="0.2">
      <c r="AD8425">
        <f t="shared" si="555"/>
        <v>8423</v>
      </c>
      <c r="AE8425">
        <f t="shared" si="554"/>
        <v>2.2244785187568627E-9</v>
      </c>
      <c r="AF8425">
        <f t="shared" si="556"/>
        <v>1.3880745957042818E-6</v>
      </c>
      <c r="AG8425">
        <f t="shared" si="557"/>
        <v>1.8736782563489055E-5</v>
      </c>
    </row>
    <row r="8426" spans="30:33" x14ac:dyDescent="0.2">
      <c r="AD8426">
        <f t="shared" si="555"/>
        <v>8424</v>
      </c>
      <c r="AE8426">
        <f t="shared" si="554"/>
        <v>2.2209193531268519E-9</v>
      </c>
      <c r="AF8426">
        <f t="shared" si="556"/>
        <v>1.3858536763511549E-6</v>
      </c>
      <c r="AG8426">
        <f t="shared" si="557"/>
        <v>1.87090246307406E-5</v>
      </c>
    </row>
    <row r="8427" spans="30:33" x14ac:dyDescent="0.2">
      <c r="AD8427">
        <f t="shared" si="555"/>
        <v>8425</v>
      </c>
      <c r="AE8427">
        <f t="shared" si="554"/>
        <v>2.217365882161849E-9</v>
      </c>
      <c r="AF8427">
        <f t="shared" si="556"/>
        <v>1.383636310468993E-6</v>
      </c>
      <c r="AG8427">
        <f t="shared" si="557"/>
        <v>1.8681307557213576E-5</v>
      </c>
    </row>
    <row r="8428" spans="30:33" x14ac:dyDescent="0.2">
      <c r="AD8428">
        <f t="shared" si="555"/>
        <v>8426</v>
      </c>
      <c r="AE8428">
        <f t="shared" si="554"/>
        <v>2.2138180967503899E-9</v>
      </c>
      <c r="AF8428">
        <f t="shared" si="556"/>
        <v>1.3814224923722425E-6</v>
      </c>
      <c r="AG8428">
        <f t="shared" si="557"/>
        <v>1.8653631283218787E-5</v>
      </c>
    </row>
    <row r="8429" spans="30:33" x14ac:dyDescent="0.2">
      <c r="AD8429">
        <f t="shared" si="555"/>
        <v>8427</v>
      </c>
      <c r="AE8429">
        <f t="shared" si="554"/>
        <v>2.210275987795589E-9</v>
      </c>
      <c r="AF8429">
        <f t="shared" si="556"/>
        <v>1.3792122163844468E-6</v>
      </c>
      <c r="AG8429">
        <f t="shared" si="557"/>
        <v>1.8625995749153429E-5</v>
      </c>
    </row>
    <row r="8430" spans="30:33" x14ac:dyDescent="0.2">
      <c r="AD8430">
        <f t="shared" si="555"/>
        <v>8428</v>
      </c>
      <c r="AE8430">
        <f t="shared" si="554"/>
        <v>2.206739546215116E-9</v>
      </c>
      <c r="AF8430">
        <f t="shared" si="556"/>
        <v>1.3770054768382315E-6</v>
      </c>
      <c r="AG8430">
        <f t="shared" si="557"/>
        <v>1.8598400895500997E-5</v>
      </c>
    </row>
    <row r="8431" spans="30:33" x14ac:dyDescent="0.2">
      <c r="AD8431">
        <f t="shared" si="555"/>
        <v>8429</v>
      </c>
      <c r="AE8431">
        <f t="shared" si="554"/>
        <v>2.2032087629411715E-9</v>
      </c>
      <c r="AF8431">
        <f t="shared" si="556"/>
        <v>1.3748022680752903E-6</v>
      </c>
      <c r="AG8431">
        <f t="shared" si="557"/>
        <v>1.8570846662831136E-5</v>
      </c>
    </row>
    <row r="8432" spans="30:33" x14ac:dyDescent="0.2">
      <c r="AD8432">
        <f t="shared" si="555"/>
        <v>8430</v>
      </c>
      <c r="AE8432">
        <f t="shared" si="554"/>
        <v>2.1996836289204654E-9</v>
      </c>
      <c r="AF8432">
        <f t="shared" si="556"/>
        <v>1.3726025844463699E-6</v>
      </c>
      <c r="AG8432">
        <f t="shared" si="557"/>
        <v>1.8543332991799524E-5</v>
      </c>
    </row>
    <row r="8433" spans="30:33" x14ac:dyDescent="0.2">
      <c r="AD8433">
        <f t="shared" si="555"/>
        <v>8431</v>
      </c>
      <c r="AE8433">
        <f t="shared" si="554"/>
        <v>2.196164135114193E-9</v>
      </c>
      <c r="AF8433">
        <f t="shared" si="556"/>
        <v>1.3704064203112556E-6</v>
      </c>
      <c r="AG8433">
        <f t="shared" si="557"/>
        <v>1.8515859823147761E-5</v>
      </c>
    </row>
    <row r="8434" spans="30:33" x14ac:dyDescent="0.2">
      <c r="AD8434">
        <f t="shared" si="555"/>
        <v>8432</v>
      </c>
      <c r="AE8434">
        <f t="shared" si="554"/>
        <v>2.1926502724980102E-9</v>
      </c>
      <c r="AF8434">
        <f t="shared" si="556"/>
        <v>1.3682137700387575E-6</v>
      </c>
      <c r="AG8434">
        <f t="shared" si="557"/>
        <v>1.8488427097703222E-5</v>
      </c>
    </row>
    <row r="8435" spans="30:33" x14ac:dyDescent="0.2">
      <c r="AD8435">
        <f t="shared" si="555"/>
        <v>8433</v>
      </c>
      <c r="AE8435">
        <f t="shared" si="554"/>
        <v>2.1891420320620131E-9</v>
      </c>
      <c r="AF8435">
        <f t="shared" si="556"/>
        <v>1.3660246280066955E-6</v>
      </c>
      <c r="AG8435">
        <f t="shared" si="557"/>
        <v>1.8461034756378956E-5</v>
      </c>
    </row>
    <row r="8436" spans="30:33" x14ac:dyDescent="0.2">
      <c r="AD8436">
        <f t="shared" si="555"/>
        <v>8434</v>
      </c>
      <c r="AE8436">
        <f t="shared" si="554"/>
        <v>2.1856394048107138E-9</v>
      </c>
      <c r="AF8436">
        <f t="shared" si="556"/>
        <v>1.3638389886018846E-6</v>
      </c>
      <c r="AG8436">
        <f t="shared" si="557"/>
        <v>1.8433682740173561E-5</v>
      </c>
    </row>
    <row r="8437" spans="30:33" x14ac:dyDescent="0.2">
      <c r="AD8437">
        <f t="shared" si="555"/>
        <v>8435</v>
      </c>
      <c r="AE8437">
        <f t="shared" si="554"/>
        <v>2.1821423817630163E-9</v>
      </c>
      <c r="AF8437">
        <f t="shared" si="556"/>
        <v>1.3616568462201216E-6</v>
      </c>
      <c r="AG8437">
        <f t="shared" si="557"/>
        <v>1.8406370990171041E-5</v>
      </c>
    </row>
    <row r="8438" spans="30:33" x14ac:dyDescent="0.2">
      <c r="AD8438">
        <f t="shared" si="555"/>
        <v>8436</v>
      </c>
      <c r="AE8438">
        <f t="shared" si="554"/>
        <v>2.1786509539521954E-9</v>
      </c>
      <c r="AF8438">
        <f t="shared" si="556"/>
        <v>1.3594781952661694E-6</v>
      </c>
      <c r="AG8438">
        <f t="shared" si="557"/>
        <v>1.8379099447540719E-5</v>
      </c>
    </row>
    <row r="8439" spans="30:33" x14ac:dyDescent="0.2">
      <c r="AD8439">
        <f t="shared" si="555"/>
        <v>8437</v>
      </c>
      <c r="AE8439">
        <f t="shared" si="554"/>
        <v>2.1751651124258721E-9</v>
      </c>
      <c r="AF8439">
        <f t="shared" si="556"/>
        <v>1.3573030301537434E-6</v>
      </c>
      <c r="AG8439">
        <f t="shared" si="557"/>
        <v>1.8351868053537082E-5</v>
      </c>
    </row>
    <row r="8440" spans="30:33" x14ac:dyDescent="0.2">
      <c r="AD8440">
        <f t="shared" si="555"/>
        <v>8438</v>
      </c>
      <c r="AE8440">
        <f t="shared" si="554"/>
        <v>2.1716848482459904E-9</v>
      </c>
      <c r="AF8440">
        <f t="shared" si="556"/>
        <v>1.3551313453054973E-6</v>
      </c>
      <c r="AG8440">
        <f t="shared" si="557"/>
        <v>1.8324676749499667E-5</v>
      </c>
    </row>
    <row r="8441" spans="30:33" x14ac:dyDescent="0.2">
      <c r="AD8441">
        <f t="shared" si="555"/>
        <v>8439</v>
      </c>
      <c r="AE8441">
        <f t="shared" si="554"/>
        <v>2.1682101524887966E-9</v>
      </c>
      <c r="AF8441">
        <f t="shared" si="556"/>
        <v>1.3529631351530085E-6</v>
      </c>
      <c r="AG8441">
        <f t="shared" si="557"/>
        <v>1.8297525476852953E-5</v>
      </c>
    </row>
    <row r="8442" spans="30:33" x14ac:dyDescent="0.2">
      <c r="AD8442">
        <f t="shared" si="555"/>
        <v>8440</v>
      </c>
      <c r="AE8442">
        <f t="shared" si="554"/>
        <v>2.1647410162448144E-9</v>
      </c>
      <c r="AF8442">
        <f t="shared" si="556"/>
        <v>1.3507983941367636E-6</v>
      </c>
      <c r="AG8442">
        <f t="shared" si="557"/>
        <v>1.8270414177106233E-5</v>
      </c>
    </row>
    <row r="8443" spans="30:33" x14ac:dyDescent="0.2">
      <c r="AD8443">
        <f t="shared" si="555"/>
        <v>8441</v>
      </c>
      <c r="AE8443">
        <f t="shared" si="554"/>
        <v>2.1612774306188226E-9</v>
      </c>
      <c r="AF8443">
        <f t="shared" si="556"/>
        <v>1.3486371167061447E-6</v>
      </c>
      <c r="AG8443">
        <f t="shared" si="557"/>
        <v>1.8243342791853481E-5</v>
      </c>
    </row>
    <row r="8444" spans="30:33" x14ac:dyDescent="0.2">
      <c r="AD8444">
        <f t="shared" si="555"/>
        <v>8442</v>
      </c>
      <c r="AE8444">
        <f t="shared" si="554"/>
        <v>2.1578193867298327E-9</v>
      </c>
      <c r="AF8444">
        <f t="shared" si="556"/>
        <v>1.3464792973194148E-6</v>
      </c>
      <c r="AG8444">
        <f t="shared" si="557"/>
        <v>1.8216311262773246E-5</v>
      </c>
    </row>
    <row r="8445" spans="30:33" x14ac:dyDescent="0.2">
      <c r="AD8445">
        <f t="shared" si="555"/>
        <v>8443</v>
      </c>
      <c r="AE8445">
        <f t="shared" si="554"/>
        <v>2.1543668757110644E-9</v>
      </c>
      <c r="AF8445">
        <f t="shared" si="556"/>
        <v>1.3443249304437036E-6</v>
      </c>
      <c r="AG8445">
        <f t="shared" si="557"/>
        <v>1.8189319531628517E-5</v>
      </c>
    </row>
    <row r="8446" spans="30:33" x14ac:dyDescent="0.2">
      <c r="AD8446">
        <f t="shared" si="555"/>
        <v>8444</v>
      </c>
      <c r="AE8446">
        <f t="shared" si="554"/>
        <v>2.1509198887099266E-9</v>
      </c>
      <c r="AF8446">
        <f t="shared" si="556"/>
        <v>1.3421740105549936E-6</v>
      </c>
      <c r="AG8446">
        <f t="shared" si="557"/>
        <v>1.816236754026662E-5</v>
      </c>
    </row>
    <row r="8447" spans="30:33" x14ac:dyDescent="0.2">
      <c r="AD8447">
        <f t="shared" si="555"/>
        <v>8445</v>
      </c>
      <c r="AE8447">
        <f t="shared" si="554"/>
        <v>2.1474784168879907E-9</v>
      </c>
      <c r="AF8447">
        <f t="shared" si="556"/>
        <v>1.3400265321381055E-6</v>
      </c>
      <c r="AG8447">
        <f t="shared" si="557"/>
        <v>1.8135455230619082E-5</v>
      </c>
    </row>
    <row r="8448" spans="30:33" x14ac:dyDescent="0.2">
      <c r="AD8448">
        <f t="shared" si="555"/>
        <v>8446</v>
      </c>
      <c r="AE8448">
        <f t="shared" si="554"/>
        <v>2.1440424514209697E-9</v>
      </c>
      <c r="AF8448">
        <f t="shared" si="556"/>
        <v>1.3378824896866846E-6</v>
      </c>
      <c r="AG8448">
        <f t="shared" si="557"/>
        <v>1.810858254470151E-5</v>
      </c>
    </row>
    <row r="8449" spans="30:33" x14ac:dyDescent="0.2">
      <c r="AD8449">
        <f t="shared" si="555"/>
        <v>8447</v>
      </c>
      <c r="AE8449">
        <f t="shared" si="554"/>
        <v>2.1406119834986963E-9</v>
      </c>
      <c r="AF8449">
        <f t="shared" si="556"/>
        <v>1.3357418777031857E-6</v>
      </c>
      <c r="AG8449">
        <f t="shared" si="557"/>
        <v>1.8081749424613487E-5</v>
      </c>
    </row>
    <row r="8450" spans="30:33" x14ac:dyDescent="0.2">
      <c r="AD8450">
        <f t="shared" si="555"/>
        <v>8448</v>
      </c>
      <c r="AE8450">
        <f t="shared" si="554"/>
        <v>2.1371870043250983E-9</v>
      </c>
      <c r="AF8450">
        <f t="shared" si="556"/>
        <v>1.3336046906988605E-6</v>
      </c>
      <c r="AG8450">
        <f t="shared" si="557"/>
        <v>1.8054955812538431E-5</v>
      </c>
    </row>
    <row r="8451" spans="30:33" x14ac:dyDescent="0.2">
      <c r="AD8451">
        <f t="shared" si="555"/>
        <v>8449</v>
      </c>
      <c r="AE8451">
        <f t="shared" si="554"/>
        <v>2.1337675051181778E-9</v>
      </c>
      <c r="AF8451">
        <f t="shared" si="556"/>
        <v>1.3314709231937422E-6</v>
      </c>
      <c r="AG8451">
        <f t="shared" si="557"/>
        <v>1.8028201650743484E-5</v>
      </c>
    </row>
    <row r="8452" spans="30:33" x14ac:dyDescent="0.2">
      <c r="AD8452">
        <f t="shared" si="555"/>
        <v>8450</v>
      </c>
      <c r="AE8452">
        <f t="shared" si="554"/>
        <v>2.1303534771099885E-9</v>
      </c>
      <c r="AF8452">
        <f t="shared" si="556"/>
        <v>1.3293405697166322E-6</v>
      </c>
      <c r="AG8452">
        <f t="shared" si="557"/>
        <v>1.8001486881579402E-5</v>
      </c>
    </row>
    <row r="8453" spans="30:33" x14ac:dyDescent="0.2">
      <c r="AD8453">
        <f t="shared" si="555"/>
        <v>8451</v>
      </c>
      <c r="AE8453">
        <f t="shared" si="554"/>
        <v>2.1269449115466125E-9</v>
      </c>
      <c r="AF8453">
        <f t="shared" si="556"/>
        <v>1.3272136248050856E-6</v>
      </c>
      <c r="AG8453">
        <f t="shared" si="557"/>
        <v>1.7974811447480421E-5</v>
      </c>
    </row>
    <row r="8454" spans="30:33" x14ac:dyDescent="0.2">
      <c r="AD8454">
        <f t="shared" si="555"/>
        <v>8452</v>
      </c>
      <c r="AE8454">
        <f t="shared" si="554"/>
        <v>2.1235417996881381E-9</v>
      </c>
      <c r="AF8454">
        <f t="shared" si="556"/>
        <v>1.3250900830053975E-6</v>
      </c>
      <c r="AG8454">
        <f t="shared" si="557"/>
        <v>1.7948175290964142E-5</v>
      </c>
    </row>
    <row r="8455" spans="30:33" x14ac:dyDescent="0.2">
      <c r="AD8455">
        <f t="shared" si="555"/>
        <v>8453</v>
      </c>
      <c r="AE8455">
        <f t="shared" si="554"/>
        <v>2.1201441328086368E-9</v>
      </c>
      <c r="AF8455">
        <f t="shared" si="556"/>
        <v>1.3229699388725887E-6</v>
      </c>
      <c r="AG8455">
        <f t="shared" si="557"/>
        <v>1.7921578354631409E-5</v>
      </c>
    </row>
    <row r="8456" spans="30:33" x14ac:dyDescent="0.2">
      <c r="AD8456">
        <f t="shared" si="555"/>
        <v>8454</v>
      </c>
      <c r="AE8456">
        <f t="shared" si="554"/>
        <v>2.116751902196143E-9</v>
      </c>
      <c r="AF8456">
        <f t="shared" si="556"/>
        <v>1.3208531869703924E-6</v>
      </c>
      <c r="AG8456">
        <f t="shared" si="557"/>
        <v>1.7895020581166194E-5</v>
      </c>
    </row>
    <row r="8457" spans="30:33" x14ac:dyDescent="0.2">
      <c r="AD8457">
        <f t="shared" si="555"/>
        <v>8455</v>
      </c>
      <c r="AE8457">
        <f t="shared" si="554"/>
        <v>2.1133650991526289E-9</v>
      </c>
      <c r="AF8457">
        <f t="shared" si="556"/>
        <v>1.3187398218712398E-6</v>
      </c>
      <c r="AG8457">
        <f t="shared" si="557"/>
        <v>1.7868501913335477E-5</v>
      </c>
    </row>
    <row r="8458" spans="30:33" x14ac:dyDescent="0.2">
      <c r="AD8458">
        <f t="shared" si="555"/>
        <v>8456</v>
      </c>
      <c r="AE8458">
        <f t="shared" si="554"/>
        <v>2.1099837149939846E-9</v>
      </c>
      <c r="AF8458">
        <f t="shared" si="556"/>
        <v>1.3166298381562457E-6</v>
      </c>
      <c r="AG8458">
        <f t="shared" si="557"/>
        <v>1.7842022293989134E-5</v>
      </c>
    </row>
    <row r="8459" spans="30:33" x14ac:dyDescent="0.2">
      <c r="AD8459">
        <f t="shared" si="555"/>
        <v>8457</v>
      </c>
      <c r="AE8459">
        <f t="shared" si="554"/>
        <v>2.106607741049994E-9</v>
      </c>
      <c r="AF8459">
        <f t="shared" si="556"/>
        <v>1.3145232304151955E-6</v>
      </c>
      <c r="AG8459">
        <f t="shared" si="557"/>
        <v>1.7815581666059798E-5</v>
      </c>
    </row>
    <row r="8460" spans="30:33" x14ac:dyDescent="0.2">
      <c r="AD8460">
        <f t="shared" si="555"/>
        <v>8458</v>
      </c>
      <c r="AE8460">
        <f t="shared" si="554"/>
        <v>2.1032371686643137E-9</v>
      </c>
      <c r="AF8460">
        <f t="shared" si="556"/>
        <v>1.3124199932465312E-6</v>
      </c>
      <c r="AG8460">
        <f t="shared" si="557"/>
        <v>1.7789179972562764E-5</v>
      </c>
    </row>
    <row r="8461" spans="30:33" x14ac:dyDescent="0.2">
      <c r="AD8461">
        <f t="shared" si="555"/>
        <v>8459</v>
      </c>
      <c r="AE8461">
        <f t="shared" si="554"/>
        <v>2.0998719891944507E-9</v>
      </c>
      <c r="AF8461">
        <f t="shared" si="556"/>
        <v>1.3103201212573367E-6</v>
      </c>
      <c r="AG8461">
        <f t="shared" si="557"/>
        <v>1.7762817156595858E-5</v>
      </c>
    </row>
    <row r="8462" spans="30:33" x14ac:dyDescent="0.2">
      <c r="AD8462">
        <f t="shared" si="555"/>
        <v>8460</v>
      </c>
      <c r="AE8462">
        <f t="shared" si="554"/>
        <v>2.0965121940117398E-9</v>
      </c>
      <c r="AF8462">
        <f t="shared" si="556"/>
        <v>1.3082236090633248E-6</v>
      </c>
      <c r="AG8462">
        <f t="shared" si="557"/>
        <v>1.7736493161339318E-5</v>
      </c>
    </row>
    <row r="8463" spans="30:33" x14ac:dyDescent="0.2">
      <c r="AD8463">
        <f t="shared" si="555"/>
        <v>8461</v>
      </c>
      <c r="AE8463">
        <f t="shared" si="554"/>
        <v>2.0931577745013209E-9</v>
      </c>
      <c r="AF8463">
        <f t="shared" si="556"/>
        <v>1.3061304512888235E-6</v>
      </c>
      <c r="AG8463">
        <f t="shared" si="557"/>
        <v>1.7710207930055676E-5</v>
      </c>
    </row>
    <row r="8464" spans="30:33" x14ac:dyDescent="0.2">
      <c r="AD8464">
        <f t="shared" si="555"/>
        <v>8462</v>
      </c>
      <c r="AE8464">
        <f t="shared" si="554"/>
        <v>2.0898087220621186E-9</v>
      </c>
      <c r="AF8464">
        <f t="shared" si="556"/>
        <v>1.3040406425667614E-6</v>
      </c>
      <c r="AG8464">
        <f t="shared" si="557"/>
        <v>1.7683961406089647E-5</v>
      </c>
    </row>
    <row r="8465" spans="30:33" x14ac:dyDescent="0.2">
      <c r="AD8465">
        <f t="shared" si="555"/>
        <v>8463</v>
      </c>
      <c r="AE8465">
        <f t="shared" si="554"/>
        <v>2.086465028106819E-9</v>
      </c>
      <c r="AF8465">
        <f t="shared" si="556"/>
        <v>1.3019541775386544E-6</v>
      </c>
      <c r="AG8465">
        <f t="shared" si="557"/>
        <v>1.7657753532868011E-5</v>
      </c>
    </row>
    <row r="8466" spans="30:33" x14ac:dyDescent="0.2">
      <c r="AD8466">
        <f t="shared" si="555"/>
        <v>8464</v>
      </c>
      <c r="AE8466">
        <f t="shared" si="554"/>
        <v>2.0831266840618482E-9</v>
      </c>
      <c r="AF8466">
        <f t="shared" si="556"/>
        <v>1.2998710508545926E-6</v>
      </c>
      <c r="AG8466">
        <f t="shared" si="557"/>
        <v>1.7631584253899483E-5</v>
      </c>
    </row>
    <row r="8467" spans="30:33" x14ac:dyDescent="0.2">
      <c r="AD8467">
        <f t="shared" si="555"/>
        <v>8465</v>
      </c>
      <c r="AE8467">
        <f t="shared" ref="AE8467:AE8530" si="558">AF8466*$AE$3</f>
        <v>2.0797936813673492E-9</v>
      </c>
      <c r="AF8467">
        <f t="shared" si="556"/>
        <v>1.2977912571732251E-6</v>
      </c>
      <c r="AG8467">
        <f t="shared" si="557"/>
        <v>1.7605453512774611E-5</v>
      </c>
    </row>
    <row r="8468" spans="30:33" x14ac:dyDescent="0.2">
      <c r="AD8468">
        <f t="shared" si="555"/>
        <v>8466</v>
      </c>
      <c r="AE8468">
        <f t="shared" si="558"/>
        <v>2.0764660114771611E-9</v>
      </c>
      <c r="AF8468">
        <f t="shared" si="556"/>
        <v>1.2957147911617478E-6</v>
      </c>
      <c r="AG8468">
        <f t="shared" si="557"/>
        <v>1.7579361253165645E-5</v>
      </c>
    </row>
    <row r="8469" spans="30:33" x14ac:dyDescent="0.2">
      <c r="AD8469">
        <f t="shared" si="555"/>
        <v>8467</v>
      </c>
      <c r="AE8469">
        <f t="shared" si="558"/>
        <v>2.0731436658587973E-9</v>
      </c>
      <c r="AF8469">
        <f t="shared" si="556"/>
        <v>1.2936416474958891E-6</v>
      </c>
      <c r="AG8469">
        <f t="shared" si="557"/>
        <v>1.7553307418826438E-5</v>
      </c>
    </row>
    <row r="8470" spans="30:33" x14ac:dyDescent="0.2">
      <c r="AD8470">
        <f t="shared" si="555"/>
        <v>8468</v>
      </c>
      <c r="AE8470">
        <f t="shared" si="558"/>
        <v>2.0698266359934233E-9</v>
      </c>
      <c r="AF8470">
        <f t="shared" si="556"/>
        <v>1.2915718208598957E-6</v>
      </c>
      <c r="AG8470">
        <f t="shared" si="557"/>
        <v>1.7527291953592307E-5</v>
      </c>
    </row>
    <row r="8471" spans="30:33" x14ac:dyDescent="0.2">
      <c r="AD8471">
        <f t="shared" si="555"/>
        <v>8469</v>
      </c>
      <c r="AE8471">
        <f t="shared" si="558"/>
        <v>2.066514913375834E-9</v>
      </c>
      <c r="AF8471">
        <f t="shared" si="556"/>
        <v>1.2895053059465197E-6</v>
      </c>
      <c r="AG8471">
        <f t="shared" si="557"/>
        <v>1.7501314801379938E-5</v>
      </c>
    </row>
    <row r="8472" spans="30:33" x14ac:dyDescent="0.2">
      <c r="AD8472">
        <f t="shared" si="555"/>
        <v>8470</v>
      </c>
      <c r="AE8472">
        <f t="shared" si="558"/>
        <v>2.0632084895144326E-9</v>
      </c>
      <c r="AF8472">
        <f t="shared" si="556"/>
        <v>1.2874420974570053E-6</v>
      </c>
      <c r="AG8472">
        <f t="shared" si="557"/>
        <v>1.7475375906187245E-5</v>
      </c>
    </row>
    <row r="8473" spans="30:33" x14ac:dyDescent="0.2">
      <c r="AD8473">
        <f t="shared" si="555"/>
        <v>8471</v>
      </c>
      <c r="AE8473">
        <f t="shared" si="558"/>
        <v>2.0599073559312094E-9</v>
      </c>
      <c r="AF8473">
        <f t="shared" si="556"/>
        <v>1.2853821901010741E-6</v>
      </c>
      <c r="AG8473">
        <f t="shared" si="557"/>
        <v>1.7449475212093273E-5</v>
      </c>
    </row>
    <row r="8474" spans="30:33" x14ac:dyDescent="0.2">
      <c r="AD8474">
        <f t="shared" si="555"/>
        <v>8472</v>
      </c>
      <c r="AE8474">
        <f t="shared" si="558"/>
        <v>2.0566115041617194E-9</v>
      </c>
      <c r="AF8474">
        <f t="shared" si="556"/>
        <v>1.2833255785969123E-6</v>
      </c>
      <c r="AG8474">
        <f t="shared" si="557"/>
        <v>1.7423612663258087E-5</v>
      </c>
    </row>
    <row r="8475" spans="30:33" x14ac:dyDescent="0.2">
      <c r="AD8475">
        <f t="shared" si="555"/>
        <v>8473</v>
      </c>
      <c r="AE8475">
        <f t="shared" si="558"/>
        <v>2.0533209257550604E-9</v>
      </c>
      <c r="AF8475">
        <f t="shared" si="556"/>
        <v>1.2812722576711571E-6</v>
      </c>
      <c r="AG8475">
        <f t="shared" si="557"/>
        <v>1.7397788203922625E-5</v>
      </c>
    </row>
    <row r="8476" spans="30:33" x14ac:dyDescent="0.2">
      <c r="AD8476">
        <f t="shared" si="555"/>
        <v>8474</v>
      </c>
      <c r="AE8476">
        <f t="shared" si="558"/>
        <v>2.0500356122738523E-9</v>
      </c>
      <c r="AF8476">
        <f t="shared" si="556"/>
        <v>1.2792222220588833E-6</v>
      </c>
      <c r="AG8476">
        <f t="shared" si="557"/>
        <v>1.7372001778408623E-5</v>
      </c>
    </row>
    <row r="8477" spans="30:33" x14ac:dyDescent="0.2">
      <c r="AD8477">
        <f t="shared" si="555"/>
        <v>8475</v>
      </c>
      <c r="AE8477">
        <f t="shared" si="558"/>
        <v>2.0467555552942143E-9</v>
      </c>
      <c r="AF8477">
        <f t="shared" si="556"/>
        <v>1.277175466503589E-6</v>
      </c>
      <c r="AG8477">
        <f t="shared" si="557"/>
        <v>1.7346253331118466E-5</v>
      </c>
    </row>
    <row r="8478" spans="30:33" x14ac:dyDescent="0.2">
      <c r="AD8478">
        <f t="shared" si="555"/>
        <v>8476</v>
      </c>
      <c r="AE8478">
        <f t="shared" si="558"/>
        <v>2.0434807464057434E-9</v>
      </c>
      <c r="AF8478">
        <f t="shared" si="556"/>
        <v>1.2751319857571833E-6</v>
      </c>
      <c r="AG8478">
        <f t="shared" si="557"/>
        <v>1.7320542806535082E-5</v>
      </c>
    </row>
    <row r="8479" spans="30:33" x14ac:dyDescent="0.2">
      <c r="AD8479">
        <f t="shared" si="555"/>
        <v>8477</v>
      </c>
      <c r="AE8479">
        <f t="shared" si="558"/>
        <v>2.0402111772114941E-9</v>
      </c>
      <c r="AF8479">
        <f t="shared" si="556"/>
        <v>1.2730917745799717E-6</v>
      </c>
      <c r="AG8479">
        <f t="shared" si="557"/>
        <v>1.7294870149221836E-5</v>
      </c>
    </row>
    <row r="8480" spans="30:33" x14ac:dyDescent="0.2">
      <c r="AD8480">
        <f t="shared" si="555"/>
        <v>8478</v>
      </c>
      <c r="AE8480">
        <f t="shared" si="558"/>
        <v>2.0369468393279555E-9</v>
      </c>
      <c r="AF8480">
        <f t="shared" si="556"/>
        <v>1.2710548277406436E-6</v>
      </c>
      <c r="AG8480">
        <f t="shared" si="557"/>
        <v>1.7269235303822407E-5</v>
      </c>
    </row>
    <row r="8481" spans="30:33" x14ac:dyDescent="0.2">
      <c r="AD8481">
        <f t="shared" si="555"/>
        <v>8479</v>
      </c>
      <c r="AE8481">
        <f t="shared" si="558"/>
        <v>2.0336877243850309E-9</v>
      </c>
      <c r="AF8481">
        <f t="shared" si="556"/>
        <v>1.2690211400162585E-6</v>
      </c>
      <c r="AG8481">
        <f t="shared" si="557"/>
        <v>1.7243638215060675E-5</v>
      </c>
    </row>
    <row r="8482" spans="30:33" x14ac:dyDescent="0.2">
      <c r="AD8482">
        <f t="shared" si="555"/>
        <v>8480</v>
      </c>
      <c r="AE8482">
        <f t="shared" si="558"/>
        <v>2.0304338240260146E-9</v>
      </c>
      <c r="AF8482">
        <f t="shared" si="556"/>
        <v>1.2669907061922323E-6</v>
      </c>
      <c r="AG8482">
        <f t="shared" si="557"/>
        <v>1.7218078827740603E-5</v>
      </c>
    </row>
    <row r="8483" spans="30:33" x14ac:dyDescent="0.2">
      <c r="AD8483">
        <f t="shared" ref="AD8483:AD8546" si="559">AD8482+1</f>
        <v>8481</v>
      </c>
      <c r="AE8483">
        <f t="shared" si="558"/>
        <v>2.0271851299075724E-9</v>
      </c>
      <c r="AF8483">
        <f t="shared" ref="AF8483:AF8546" si="560">AF8482*$AF$3</f>
        <v>1.2649635210623246E-6</v>
      </c>
      <c r="AG8483">
        <f t="shared" ref="AG8483:AG8546" si="561">AD8483*AE8483</f>
        <v>1.7192557086746122E-5</v>
      </c>
    </row>
    <row r="8484" spans="30:33" x14ac:dyDescent="0.2">
      <c r="AD8484">
        <f t="shared" si="559"/>
        <v>8482</v>
      </c>
      <c r="AE8484">
        <f t="shared" si="558"/>
        <v>2.0239416336997203E-9</v>
      </c>
      <c r="AF8484">
        <f t="shared" si="560"/>
        <v>1.2629395794286248E-6</v>
      </c>
      <c r="AG8484">
        <f t="shared" si="561"/>
        <v>1.7167072937041027E-5</v>
      </c>
    </row>
    <row r="8485" spans="30:33" x14ac:dyDescent="0.2">
      <c r="AD8485">
        <f t="shared" si="559"/>
        <v>8483</v>
      </c>
      <c r="AE8485">
        <f t="shared" si="558"/>
        <v>2.0207033270858005E-9</v>
      </c>
      <c r="AF8485">
        <f t="shared" si="560"/>
        <v>1.2609188761015391E-6</v>
      </c>
      <c r="AG8485">
        <f t="shared" si="561"/>
        <v>1.7141626323668846E-5</v>
      </c>
    </row>
    <row r="8486" spans="30:33" x14ac:dyDescent="0.2">
      <c r="AD8486">
        <f t="shared" si="559"/>
        <v>8484</v>
      </c>
      <c r="AE8486">
        <f t="shared" si="558"/>
        <v>2.0174702017624635E-9</v>
      </c>
      <c r="AF8486">
        <f t="shared" si="560"/>
        <v>1.2589014058997765E-6</v>
      </c>
      <c r="AG8486">
        <f t="shared" si="561"/>
        <v>1.7116217191752742E-5</v>
      </c>
    </row>
    <row r="8487" spans="30:33" x14ac:dyDescent="0.2">
      <c r="AD8487">
        <f t="shared" si="559"/>
        <v>8485</v>
      </c>
      <c r="AE8487">
        <f t="shared" si="558"/>
        <v>2.0142422494396432E-9</v>
      </c>
      <c r="AF8487">
        <f t="shared" si="560"/>
        <v>1.2568871636503368E-6</v>
      </c>
      <c r="AG8487">
        <f t="shared" si="561"/>
        <v>1.7090845486495371E-5</v>
      </c>
    </row>
    <row r="8488" spans="30:33" x14ac:dyDescent="0.2">
      <c r="AD8488">
        <f t="shared" si="559"/>
        <v>8486</v>
      </c>
      <c r="AE8488">
        <f t="shared" si="558"/>
        <v>2.0110194618405398E-9</v>
      </c>
      <c r="AF8488">
        <f t="shared" si="560"/>
        <v>1.2548761441884961E-6</v>
      </c>
      <c r="AG8488">
        <f t="shared" si="561"/>
        <v>1.7065511153178822E-5</v>
      </c>
    </row>
    <row r="8489" spans="30:33" x14ac:dyDescent="0.2">
      <c r="AD8489">
        <f t="shared" si="559"/>
        <v>8487</v>
      </c>
      <c r="AE8489">
        <f t="shared" si="558"/>
        <v>2.0078018307015945E-9</v>
      </c>
      <c r="AF8489">
        <f t="shared" si="560"/>
        <v>1.2528683423577944E-6</v>
      </c>
      <c r="AG8489">
        <f t="shared" si="561"/>
        <v>1.7040214137164431E-5</v>
      </c>
    </row>
    <row r="8490" spans="30:33" x14ac:dyDescent="0.2">
      <c r="AD8490">
        <f t="shared" si="559"/>
        <v>8488</v>
      </c>
      <c r="AE8490">
        <f t="shared" si="558"/>
        <v>2.0045893477724719E-9</v>
      </c>
      <c r="AF8490">
        <f t="shared" si="560"/>
        <v>1.2508637530100218E-6</v>
      </c>
      <c r="AG8490">
        <f t="shared" si="561"/>
        <v>1.7014954383892743E-5</v>
      </c>
    </row>
    <row r="8491" spans="30:33" x14ac:dyDescent="0.2">
      <c r="AD8491">
        <f t="shared" si="559"/>
        <v>8489</v>
      </c>
      <c r="AE8491">
        <f t="shared" si="558"/>
        <v>2.0013820048160356E-9</v>
      </c>
      <c r="AF8491">
        <f t="shared" si="560"/>
        <v>1.2488623710052057E-6</v>
      </c>
      <c r="AG8491">
        <f t="shared" si="561"/>
        <v>1.6989731838883327E-5</v>
      </c>
    </row>
    <row r="8492" spans="30:33" x14ac:dyDescent="0.2">
      <c r="AD8492">
        <f t="shared" si="559"/>
        <v>8490</v>
      </c>
      <c r="AE8492">
        <f t="shared" si="558"/>
        <v>1.9981797936083301E-9</v>
      </c>
      <c r="AF8492">
        <f t="shared" si="560"/>
        <v>1.2468641912115972E-6</v>
      </c>
      <c r="AG8492">
        <f t="shared" si="561"/>
        <v>1.6964546447734724E-5</v>
      </c>
    </row>
    <row r="8493" spans="30:33" x14ac:dyDescent="0.2">
      <c r="AD8493">
        <f t="shared" si="559"/>
        <v>8491</v>
      </c>
      <c r="AE8493">
        <f t="shared" si="558"/>
        <v>1.9949827059385564E-9</v>
      </c>
      <c r="AF8493">
        <f t="shared" si="560"/>
        <v>1.2448692085056586E-6</v>
      </c>
      <c r="AG8493">
        <f t="shared" si="561"/>
        <v>1.6939398156124283E-5</v>
      </c>
    </row>
    <row r="8494" spans="30:33" x14ac:dyDescent="0.2">
      <c r="AD8494">
        <f t="shared" si="559"/>
        <v>8492</v>
      </c>
      <c r="AE8494">
        <f t="shared" si="558"/>
        <v>1.9917907336090547E-9</v>
      </c>
      <c r="AF8494">
        <f t="shared" si="560"/>
        <v>1.2428774177720495E-6</v>
      </c>
      <c r="AG8494">
        <f t="shared" si="561"/>
        <v>1.6914286909808094E-5</v>
      </c>
    </row>
    <row r="8495" spans="30:33" x14ac:dyDescent="0.2">
      <c r="AD8495">
        <f t="shared" si="559"/>
        <v>8493</v>
      </c>
      <c r="AE8495">
        <f t="shared" si="558"/>
        <v>1.9886038684352799E-9</v>
      </c>
      <c r="AF8495">
        <f t="shared" si="560"/>
        <v>1.2408888139036141E-6</v>
      </c>
      <c r="AG8495">
        <f t="shared" si="561"/>
        <v>1.6889212654620831E-5</v>
      </c>
    </row>
    <row r="8496" spans="30:33" x14ac:dyDescent="0.2">
      <c r="AD8496">
        <f t="shared" si="559"/>
        <v>8494</v>
      </c>
      <c r="AE8496">
        <f t="shared" si="558"/>
        <v>1.9854221022457836E-9</v>
      </c>
      <c r="AF8496">
        <f t="shared" si="560"/>
        <v>1.2389033918013684E-6</v>
      </c>
      <c r="AG8496">
        <f t="shared" si="561"/>
        <v>1.6864175336475685E-5</v>
      </c>
    </row>
    <row r="8497" spans="30:33" x14ac:dyDescent="0.2">
      <c r="AD8497">
        <f t="shared" si="559"/>
        <v>8495</v>
      </c>
      <c r="AE8497">
        <f t="shared" si="558"/>
        <v>1.9822454268821904E-9</v>
      </c>
      <c r="AF8497">
        <f t="shared" si="560"/>
        <v>1.2369211463744862E-6</v>
      </c>
      <c r="AG8497">
        <f t="shared" si="561"/>
        <v>1.6839174901364207E-5</v>
      </c>
    </row>
    <row r="8498" spans="30:33" x14ac:dyDescent="0.2">
      <c r="AD8498">
        <f t="shared" si="559"/>
        <v>8496</v>
      </c>
      <c r="AE8498">
        <f t="shared" si="558"/>
        <v>1.9790738341991788E-9</v>
      </c>
      <c r="AF8498">
        <f t="shared" si="560"/>
        <v>1.2349420725402869E-6</v>
      </c>
      <c r="AG8498">
        <f t="shared" si="561"/>
        <v>1.6814211295356224E-5</v>
      </c>
    </row>
    <row r="8499" spans="30:33" x14ac:dyDescent="0.2">
      <c r="AD8499">
        <f t="shared" si="559"/>
        <v>8497</v>
      </c>
      <c r="AE8499">
        <f t="shared" si="558"/>
        <v>1.97590731606446E-9</v>
      </c>
      <c r="AF8499">
        <f t="shared" si="560"/>
        <v>1.2329661652242224E-6</v>
      </c>
      <c r="AG8499">
        <f t="shared" si="561"/>
        <v>1.6789284464599718E-5</v>
      </c>
    </row>
    <row r="8500" spans="30:33" x14ac:dyDescent="0.2">
      <c r="AD8500">
        <f t="shared" si="559"/>
        <v>8498</v>
      </c>
      <c r="AE8500">
        <f t="shared" si="558"/>
        <v>1.9727458643587567E-9</v>
      </c>
      <c r="AF8500">
        <f t="shared" si="560"/>
        <v>1.2309934193598635E-6</v>
      </c>
      <c r="AG8500">
        <f t="shared" si="561"/>
        <v>1.6764394355320715E-5</v>
      </c>
    </row>
    <row r="8501" spans="30:33" x14ac:dyDescent="0.2">
      <c r="AD8501">
        <f t="shared" si="559"/>
        <v>8499</v>
      </c>
      <c r="AE8501">
        <f t="shared" si="558"/>
        <v>1.9695894709757827E-9</v>
      </c>
      <c r="AF8501">
        <f t="shared" si="560"/>
        <v>1.2290238298888878E-6</v>
      </c>
      <c r="AG8501">
        <f t="shared" si="561"/>
        <v>1.6739540913823176E-5</v>
      </c>
    </row>
    <row r="8502" spans="30:33" x14ac:dyDescent="0.2">
      <c r="AD8502">
        <f t="shared" si="559"/>
        <v>8500</v>
      </c>
      <c r="AE8502">
        <f t="shared" si="558"/>
        <v>1.9664381278222215E-9</v>
      </c>
      <c r="AF8502">
        <f t="shared" si="560"/>
        <v>1.2270573917610654E-6</v>
      </c>
      <c r="AG8502">
        <f t="shared" si="561"/>
        <v>1.6714724086488881E-5</v>
      </c>
    </row>
    <row r="8503" spans="30:33" x14ac:dyDescent="0.2">
      <c r="AD8503">
        <f t="shared" si="559"/>
        <v>8501</v>
      </c>
      <c r="AE8503">
        <f t="shared" si="558"/>
        <v>1.9632918268177057E-9</v>
      </c>
      <c r="AF8503">
        <f t="shared" si="560"/>
        <v>1.2250940999342477E-6</v>
      </c>
      <c r="AG8503">
        <f t="shared" si="561"/>
        <v>1.6689943819777316E-5</v>
      </c>
    </row>
    <row r="8504" spans="30:33" x14ac:dyDescent="0.2">
      <c r="AD8504">
        <f t="shared" si="559"/>
        <v>8502</v>
      </c>
      <c r="AE8504">
        <f t="shared" si="558"/>
        <v>1.9601505598947972E-9</v>
      </c>
      <c r="AF8504">
        <f t="shared" si="560"/>
        <v>1.2231339493743528E-6</v>
      </c>
      <c r="AG8504">
        <f t="shared" si="561"/>
        <v>1.6665200060225565E-5</v>
      </c>
    </row>
    <row r="8505" spans="30:33" x14ac:dyDescent="0.2">
      <c r="AD8505">
        <f t="shared" si="559"/>
        <v>8503</v>
      </c>
      <c r="AE8505">
        <f t="shared" si="558"/>
        <v>1.9570143189989653E-9</v>
      </c>
      <c r="AF8505">
        <f t="shared" si="560"/>
        <v>1.2211769350553537E-6</v>
      </c>
      <c r="AG8505">
        <f t="shared" si="561"/>
        <v>1.6640492754448203E-5</v>
      </c>
    </row>
    <row r="8506" spans="30:33" x14ac:dyDescent="0.2">
      <c r="AD8506">
        <f t="shared" si="559"/>
        <v>8504</v>
      </c>
      <c r="AE8506">
        <f t="shared" si="558"/>
        <v>1.9538830960885669E-9</v>
      </c>
      <c r="AF8506">
        <f t="shared" si="560"/>
        <v>1.2192230519592652E-6</v>
      </c>
      <c r="AG8506">
        <f t="shared" si="561"/>
        <v>1.6615821849137172E-5</v>
      </c>
    </row>
    <row r="8507" spans="30:33" x14ac:dyDescent="0.2">
      <c r="AD8507">
        <f t="shared" si="559"/>
        <v>8505</v>
      </c>
      <c r="AE8507">
        <f t="shared" si="558"/>
        <v>1.9507568831348253E-9</v>
      </c>
      <c r="AF8507">
        <f t="shared" si="560"/>
        <v>1.2172722950761304E-6</v>
      </c>
      <c r="AG8507">
        <f t="shared" si="561"/>
        <v>1.6591187291061689E-5</v>
      </c>
    </row>
    <row r="8508" spans="30:33" x14ac:dyDescent="0.2">
      <c r="AD8508">
        <f t="shared" si="559"/>
        <v>8506</v>
      </c>
      <c r="AE8508">
        <f t="shared" si="558"/>
        <v>1.9476356721218097E-9</v>
      </c>
      <c r="AF8508">
        <f t="shared" si="560"/>
        <v>1.2153246594040085E-6</v>
      </c>
      <c r="AG8508">
        <f t="shared" si="561"/>
        <v>1.6566589027068115E-5</v>
      </c>
    </row>
    <row r="8509" spans="30:33" x14ac:dyDescent="0.2">
      <c r="AD8509">
        <f t="shared" si="559"/>
        <v>8507</v>
      </c>
      <c r="AE8509">
        <f t="shared" si="558"/>
        <v>1.9445194550464143E-9</v>
      </c>
      <c r="AF8509">
        <f t="shared" si="560"/>
        <v>1.2133801399489621E-6</v>
      </c>
      <c r="AG8509">
        <f t="shared" si="561"/>
        <v>1.6542027004079845E-5</v>
      </c>
    </row>
    <row r="8510" spans="30:33" x14ac:dyDescent="0.2">
      <c r="AD8510">
        <f t="shared" si="559"/>
        <v>8508</v>
      </c>
      <c r="AE8510">
        <f t="shared" si="558"/>
        <v>1.9414082239183402E-9</v>
      </c>
      <c r="AF8510">
        <f t="shared" si="560"/>
        <v>1.2114387317250436E-6</v>
      </c>
      <c r="AG8510">
        <f t="shared" si="561"/>
        <v>1.6517501169097238E-5</v>
      </c>
    </row>
    <row r="8511" spans="30:33" x14ac:dyDescent="0.2">
      <c r="AD8511">
        <f t="shared" si="559"/>
        <v>8509</v>
      </c>
      <c r="AE8511">
        <f t="shared" si="558"/>
        <v>1.9383019707600707E-9</v>
      </c>
      <c r="AF8511">
        <f t="shared" si="560"/>
        <v>1.2095004297542835E-6</v>
      </c>
      <c r="AG8511">
        <f t="shared" si="561"/>
        <v>1.6493011469197441E-5</v>
      </c>
    </row>
    <row r="8512" spans="30:33" x14ac:dyDescent="0.2">
      <c r="AD8512">
        <f t="shared" si="559"/>
        <v>8510</v>
      </c>
      <c r="AE8512">
        <f t="shared" si="558"/>
        <v>1.9352006876068545E-9</v>
      </c>
      <c r="AF8512">
        <f t="shared" si="560"/>
        <v>1.2075652290666766E-6</v>
      </c>
      <c r="AG8512">
        <f t="shared" si="561"/>
        <v>1.646855785153433E-5</v>
      </c>
    </row>
    <row r="8513" spans="30:33" x14ac:dyDescent="0.2">
      <c r="AD8513">
        <f t="shared" si="559"/>
        <v>8511</v>
      </c>
      <c r="AE8513">
        <f t="shared" si="558"/>
        <v>1.9321043665066833E-9</v>
      </c>
      <c r="AF8513">
        <f t="shared" si="560"/>
        <v>1.2056331247001697E-6</v>
      </c>
      <c r="AG8513">
        <f t="shared" si="561"/>
        <v>1.6444140263338383E-5</v>
      </c>
    </row>
    <row r="8514" spans="30:33" x14ac:dyDescent="0.2">
      <c r="AD8514">
        <f t="shared" si="559"/>
        <v>8512</v>
      </c>
      <c r="AE8514">
        <f t="shared" si="558"/>
        <v>1.9290129995202723E-9</v>
      </c>
      <c r="AF8514">
        <f t="shared" si="560"/>
        <v>1.2037041117006493E-6</v>
      </c>
      <c r="AG8514">
        <f t="shared" si="561"/>
        <v>1.6419758651916557E-5</v>
      </c>
    </row>
    <row r="8515" spans="30:33" x14ac:dyDescent="0.2">
      <c r="AD8515">
        <f t="shared" si="559"/>
        <v>8513</v>
      </c>
      <c r="AE8515">
        <f t="shared" si="558"/>
        <v>1.9259265787210397E-9</v>
      </c>
      <c r="AF8515">
        <f t="shared" si="560"/>
        <v>1.2017781851219283E-6</v>
      </c>
      <c r="AG8515">
        <f t="shared" si="561"/>
        <v>1.6395412964652212E-5</v>
      </c>
    </row>
    <row r="8516" spans="30:33" x14ac:dyDescent="0.2">
      <c r="AD8516">
        <f t="shared" si="559"/>
        <v>8514</v>
      </c>
      <c r="AE8516">
        <f t="shared" si="558"/>
        <v>1.9228450961950861E-9</v>
      </c>
      <c r="AF8516">
        <f t="shared" si="560"/>
        <v>1.1998553400257332E-6</v>
      </c>
      <c r="AG8516">
        <f t="shared" si="561"/>
        <v>1.6371103149004962E-5</v>
      </c>
    </row>
    <row r="8517" spans="30:33" x14ac:dyDescent="0.2">
      <c r="AD8517">
        <f t="shared" si="559"/>
        <v>8515</v>
      </c>
      <c r="AE8517">
        <f t="shared" si="558"/>
        <v>1.9197685440411739E-9</v>
      </c>
      <c r="AF8517">
        <f t="shared" si="560"/>
        <v>1.1979355714816919E-6</v>
      </c>
      <c r="AG8517">
        <f t="shared" si="561"/>
        <v>1.6346829152510596E-5</v>
      </c>
    </row>
    <row r="8518" spans="30:33" x14ac:dyDescent="0.2">
      <c r="AD8518">
        <f t="shared" si="559"/>
        <v>8516</v>
      </c>
      <c r="AE8518">
        <f t="shared" si="558"/>
        <v>1.9166969143707081E-9</v>
      </c>
      <c r="AF8518">
        <f t="shared" si="560"/>
        <v>1.1960188745673212E-6</v>
      </c>
      <c r="AG8518">
        <f t="shared" si="561"/>
        <v>1.632259092278095E-5</v>
      </c>
    </row>
    <row r="8519" spans="30:33" x14ac:dyDescent="0.2">
      <c r="AD8519">
        <f t="shared" si="559"/>
        <v>8517</v>
      </c>
      <c r="AE8519">
        <f t="shared" si="558"/>
        <v>1.913630199307715E-9</v>
      </c>
      <c r="AF8519">
        <f t="shared" si="560"/>
        <v>1.1941052443680135E-6</v>
      </c>
      <c r="AG8519">
        <f t="shared" si="561"/>
        <v>1.6298388407503807E-5</v>
      </c>
    </row>
    <row r="8520" spans="30:33" x14ac:dyDescent="0.2">
      <c r="AD8520">
        <f t="shared" si="559"/>
        <v>8518</v>
      </c>
      <c r="AE8520">
        <f t="shared" si="558"/>
        <v>1.9105683909888225E-9</v>
      </c>
      <c r="AF8520">
        <f t="shared" si="560"/>
        <v>1.1921946759770246E-6</v>
      </c>
      <c r="AG8520">
        <f t="shared" si="561"/>
        <v>1.6274221554442788E-5</v>
      </c>
    </row>
    <row r="8521" spans="30:33" x14ac:dyDescent="0.2">
      <c r="AD8521">
        <f t="shared" si="559"/>
        <v>8519</v>
      </c>
      <c r="AE8521">
        <f t="shared" si="558"/>
        <v>1.9075114815632404E-9</v>
      </c>
      <c r="AF8521">
        <f t="shared" si="560"/>
        <v>1.1902871644954612E-6</v>
      </c>
      <c r="AG8521">
        <f t="shared" si="561"/>
        <v>1.6250090311437245E-5</v>
      </c>
    </row>
    <row r="8522" spans="30:33" x14ac:dyDescent="0.2">
      <c r="AD8522">
        <f t="shared" si="559"/>
        <v>8520</v>
      </c>
      <c r="AE8522">
        <f t="shared" si="558"/>
        <v>1.9044594631927388E-9</v>
      </c>
      <c r="AF8522">
        <f t="shared" si="560"/>
        <v>1.1883827050322683E-6</v>
      </c>
      <c r="AG8522">
        <f t="shared" si="561"/>
        <v>1.6225994626402136E-5</v>
      </c>
    </row>
    <row r="8523" spans="30:33" x14ac:dyDescent="0.2">
      <c r="AD8523">
        <f t="shared" si="559"/>
        <v>8521</v>
      </c>
      <c r="AE8523">
        <f t="shared" si="558"/>
        <v>1.90141232805163E-9</v>
      </c>
      <c r="AF8523">
        <f t="shared" si="560"/>
        <v>1.1864812927042167E-6</v>
      </c>
      <c r="AG8523">
        <f t="shared" si="561"/>
        <v>1.620193444732794E-5</v>
      </c>
    </row>
    <row r="8524" spans="30:33" x14ac:dyDescent="0.2">
      <c r="AD8524">
        <f t="shared" si="559"/>
        <v>8522</v>
      </c>
      <c r="AE8524">
        <f t="shared" si="558"/>
        <v>1.8983700683267477E-9</v>
      </c>
      <c r="AF8524">
        <f t="shared" si="560"/>
        <v>1.18458292263589E-6</v>
      </c>
      <c r="AG8524">
        <f t="shared" si="561"/>
        <v>1.6177909722280543E-5</v>
      </c>
    </row>
    <row r="8525" spans="30:33" x14ac:dyDescent="0.2">
      <c r="AD8525">
        <f t="shared" si="559"/>
        <v>8523</v>
      </c>
      <c r="AE8525">
        <f t="shared" si="558"/>
        <v>1.8953326762174249E-9</v>
      </c>
      <c r="AF8525">
        <f t="shared" si="560"/>
        <v>1.1826875899596726E-6</v>
      </c>
      <c r="AG8525">
        <f t="shared" si="561"/>
        <v>1.6153920399401113E-5</v>
      </c>
    </row>
    <row r="8526" spans="30:33" x14ac:dyDescent="0.2">
      <c r="AD8526">
        <f t="shared" si="559"/>
        <v>8524</v>
      </c>
      <c r="AE8526">
        <f t="shared" si="558"/>
        <v>1.8923001439354768E-9</v>
      </c>
      <c r="AF8526">
        <f t="shared" si="560"/>
        <v>1.1807952898157369E-6</v>
      </c>
      <c r="AG8526">
        <f t="shared" si="561"/>
        <v>1.6129966426906005E-5</v>
      </c>
    </row>
    <row r="8527" spans="30:33" x14ac:dyDescent="0.2">
      <c r="AD8527">
        <f t="shared" si="559"/>
        <v>8525</v>
      </c>
      <c r="AE8527">
        <f t="shared" si="558"/>
        <v>1.88927246370518E-9</v>
      </c>
      <c r="AF8527">
        <f t="shared" si="560"/>
        <v>1.1789060173520317E-6</v>
      </c>
      <c r="AG8527">
        <f t="shared" si="561"/>
        <v>1.6106047753086659E-5</v>
      </c>
    </row>
    <row r="8528" spans="30:33" x14ac:dyDescent="0.2">
      <c r="AD8528">
        <f t="shared" si="559"/>
        <v>8526</v>
      </c>
      <c r="AE8528">
        <f t="shared" si="558"/>
        <v>1.8862496277632515E-9</v>
      </c>
      <c r="AF8528">
        <f t="shared" si="560"/>
        <v>1.1770197677242684E-6</v>
      </c>
      <c r="AG8528">
        <f t="shared" si="561"/>
        <v>1.6082164326309483E-5</v>
      </c>
    </row>
    <row r="8529" spans="30:33" x14ac:dyDescent="0.2">
      <c r="AD8529">
        <f t="shared" si="559"/>
        <v>8527</v>
      </c>
      <c r="AE8529">
        <f t="shared" si="558"/>
        <v>1.8832316283588302E-9</v>
      </c>
      <c r="AF8529">
        <f t="shared" si="560"/>
        <v>1.1751365360959095E-6</v>
      </c>
      <c r="AG8529">
        <f t="shared" si="561"/>
        <v>1.6058316095015743E-5</v>
      </c>
    </row>
    <row r="8530" spans="30:33" x14ac:dyDescent="0.2">
      <c r="AD8530">
        <f t="shared" si="559"/>
        <v>8528</v>
      </c>
      <c r="AE8530">
        <f t="shared" si="558"/>
        <v>1.8802184577534562E-9</v>
      </c>
      <c r="AF8530">
        <f t="shared" si="560"/>
        <v>1.173256317638156E-6</v>
      </c>
      <c r="AG8530">
        <f t="shared" si="561"/>
        <v>1.6034503007721473E-5</v>
      </c>
    </row>
    <row r="8531" spans="30:33" x14ac:dyDescent="0.2">
      <c r="AD8531">
        <f t="shared" si="559"/>
        <v>8529</v>
      </c>
      <c r="AE8531">
        <f t="shared" ref="AE8531:AE8594" si="562">AF8530*$AE$3</f>
        <v>1.8772101082210503E-9</v>
      </c>
      <c r="AF8531">
        <f t="shared" si="560"/>
        <v>1.171379107529935E-6</v>
      </c>
      <c r="AG8531">
        <f t="shared" si="561"/>
        <v>1.6010725013017339E-5</v>
      </c>
    </row>
    <row r="8532" spans="30:33" x14ac:dyDescent="0.2">
      <c r="AD8532">
        <f t="shared" si="559"/>
        <v>8530</v>
      </c>
      <c r="AE8532">
        <f t="shared" si="562"/>
        <v>1.8742065720478966E-9</v>
      </c>
      <c r="AF8532">
        <f t="shared" si="560"/>
        <v>1.1695049009578871E-6</v>
      </c>
      <c r="AG8532">
        <f t="shared" si="561"/>
        <v>1.598698205956856E-5</v>
      </c>
    </row>
    <row r="8533" spans="30:33" x14ac:dyDescent="0.2">
      <c r="AD8533">
        <f t="shared" si="559"/>
        <v>8531</v>
      </c>
      <c r="AE8533">
        <f t="shared" si="562"/>
        <v>1.8712078415326202E-9</v>
      </c>
      <c r="AF8533">
        <f t="shared" si="560"/>
        <v>1.1676336931163544E-6</v>
      </c>
      <c r="AG8533">
        <f t="shared" si="561"/>
        <v>1.5963274096114782E-5</v>
      </c>
    </row>
    <row r="8534" spans="30:33" x14ac:dyDescent="0.2">
      <c r="AD8534">
        <f t="shared" si="559"/>
        <v>8532</v>
      </c>
      <c r="AE8534">
        <f t="shared" si="562"/>
        <v>1.8682139089861677E-9</v>
      </c>
      <c r="AF8534">
        <f t="shared" si="560"/>
        <v>1.1657654792073682E-6</v>
      </c>
      <c r="AG8534">
        <f t="shared" si="561"/>
        <v>1.5939601071469982E-5</v>
      </c>
    </row>
    <row r="8535" spans="30:33" x14ac:dyDescent="0.2">
      <c r="AD8535">
        <f t="shared" si="559"/>
        <v>8533</v>
      </c>
      <c r="AE8535">
        <f t="shared" si="562"/>
        <v>1.8652247667317898E-9</v>
      </c>
      <c r="AF8535">
        <f t="shared" si="560"/>
        <v>1.1639002544406363E-6</v>
      </c>
      <c r="AG8535">
        <f t="shared" si="561"/>
        <v>1.5915962934522361E-5</v>
      </c>
    </row>
    <row r="8536" spans="30:33" x14ac:dyDescent="0.2">
      <c r="AD8536">
        <f t="shared" si="559"/>
        <v>8534</v>
      </c>
      <c r="AE8536">
        <f t="shared" si="562"/>
        <v>1.862240407105019E-9</v>
      </c>
      <c r="AF8536">
        <f t="shared" si="560"/>
        <v>1.1620380140335312E-6</v>
      </c>
      <c r="AG8536">
        <f t="shared" si="561"/>
        <v>1.589235963423423E-5</v>
      </c>
    </row>
    <row r="8537" spans="30:33" x14ac:dyDescent="0.2">
      <c r="AD8537">
        <f t="shared" si="559"/>
        <v>8535</v>
      </c>
      <c r="AE8537">
        <f t="shared" si="562"/>
        <v>1.8592608224536507E-9</v>
      </c>
      <c r="AF8537">
        <f t="shared" si="560"/>
        <v>1.1601787532110775E-6</v>
      </c>
      <c r="AG8537">
        <f t="shared" si="561"/>
        <v>1.5868791119641908E-5</v>
      </c>
    </row>
    <row r="8538" spans="30:33" x14ac:dyDescent="0.2">
      <c r="AD8538">
        <f t="shared" si="559"/>
        <v>8536</v>
      </c>
      <c r="AE8538">
        <f t="shared" si="562"/>
        <v>1.8562860051377248E-9</v>
      </c>
      <c r="AF8538">
        <f t="shared" si="560"/>
        <v>1.1583224672059396E-6</v>
      </c>
      <c r="AG8538">
        <f t="shared" si="561"/>
        <v>1.584525733985562E-5</v>
      </c>
    </row>
    <row r="8539" spans="30:33" x14ac:dyDescent="0.2">
      <c r="AD8539">
        <f t="shared" si="559"/>
        <v>8537</v>
      </c>
      <c r="AE8539">
        <f t="shared" si="562"/>
        <v>1.8533159475295042E-9</v>
      </c>
      <c r="AF8539">
        <f t="shared" si="560"/>
        <v>1.1564691512584101E-6</v>
      </c>
      <c r="AG8539">
        <f t="shared" si="561"/>
        <v>1.5821758244059377E-5</v>
      </c>
    </row>
    <row r="8540" spans="30:33" x14ac:dyDescent="0.2">
      <c r="AD8540">
        <f t="shared" si="559"/>
        <v>8538</v>
      </c>
      <c r="AE8540">
        <f t="shared" si="562"/>
        <v>1.850350642013457E-9</v>
      </c>
      <c r="AF8540">
        <f t="shared" si="560"/>
        <v>1.1546188006163966E-6</v>
      </c>
      <c r="AG8540">
        <f t="shared" si="561"/>
        <v>1.5798293781510895E-5</v>
      </c>
    </row>
    <row r="8541" spans="30:33" x14ac:dyDescent="0.2">
      <c r="AD8541">
        <f t="shared" si="559"/>
        <v>8539</v>
      </c>
      <c r="AE8541">
        <f t="shared" si="562"/>
        <v>1.8473900809862354E-9</v>
      </c>
      <c r="AF8541">
        <f t="shared" si="560"/>
        <v>1.1527714105354104E-6</v>
      </c>
      <c r="AG8541">
        <f t="shared" si="561"/>
        <v>1.5774863901541465E-5</v>
      </c>
    </row>
    <row r="8542" spans="30:33" x14ac:dyDescent="0.2">
      <c r="AD8542">
        <f t="shared" si="559"/>
        <v>8540</v>
      </c>
      <c r="AE8542">
        <f t="shared" si="562"/>
        <v>1.8444342568566576E-9</v>
      </c>
      <c r="AF8542">
        <f t="shared" si="560"/>
        <v>1.1509269762785537E-6</v>
      </c>
      <c r="AG8542">
        <f t="shared" si="561"/>
        <v>1.5751468553555857E-5</v>
      </c>
    </row>
    <row r="8543" spans="30:33" x14ac:dyDescent="0.2">
      <c r="AD8543">
        <f t="shared" si="559"/>
        <v>8541</v>
      </c>
      <c r="AE8543">
        <f t="shared" si="562"/>
        <v>1.8414831620456867E-9</v>
      </c>
      <c r="AF8543">
        <f t="shared" si="560"/>
        <v>1.1490854931165078E-6</v>
      </c>
      <c r="AG8543">
        <f t="shared" si="561"/>
        <v>1.572810768703221E-5</v>
      </c>
    </row>
    <row r="8544" spans="30:33" x14ac:dyDescent="0.2">
      <c r="AD8544">
        <f t="shared" si="559"/>
        <v>8542</v>
      </c>
      <c r="AE8544">
        <f t="shared" si="562"/>
        <v>1.8385367889864133E-9</v>
      </c>
      <c r="AF8544">
        <f t="shared" si="560"/>
        <v>1.1472469563275215E-6</v>
      </c>
      <c r="AG8544">
        <f t="shared" si="561"/>
        <v>1.5704781251521942E-5</v>
      </c>
    </row>
    <row r="8545" spans="30:33" x14ac:dyDescent="0.2">
      <c r="AD8545">
        <f t="shared" si="559"/>
        <v>8543</v>
      </c>
      <c r="AE8545">
        <f t="shared" si="562"/>
        <v>1.8355951301240351E-9</v>
      </c>
      <c r="AF8545">
        <f t="shared" si="560"/>
        <v>1.1454113611973973E-6</v>
      </c>
      <c r="AG8545">
        <f t="shared" si="561"/>
        <v>1.5681489196649631E-5</v>
      </c>
    </row>
    <row r="8546" spans="30:33" x14ac:dyDescent="0.2">
      <c r="AD8546">
        <f t="shared" si="559"/>
        <v>8544</v>
      </c>
      <c r="AE8546">
        <f t="shared" si="562"/>
        <v>1.8326581779158365E-9</v>
      </c>
      <c r="AF8546">
        <f t="shared" si="560"/>
        <v>1.1435787030194814E-6</v>
      </c>
      <c r="AG8546">
        <f t="shared" si="561"/>
        <v>1.5658231472112905E-5</v>
      </c>
    </row>
    <row r="8547" spans="30:33" x14ac:dyDescent="0.2">
      <c r="AD8547">
        <f t="shared" ref="AD8547:AD8610" si="563">AD8546+1</f>
        <v>8545</v>
      </c>
      <c r="AE8547">
        <f t="shared" si="562"/>
        <v>1.8297259248311712E-9</v>
      </c>
      <c r="AF8547">
        <f t="shared" ref="AF8547:AF8610" si="564">AF8546*$AF$3</f>
        <v>1.1417489770946501E-6</v>
      </c>
      <c r="AG8547">
        <f t="shared" ref="AG8547:AG8610" si="565">AD8547*AE8547</f>
        <v>1.5635008027682359E-5</v>
      </c>
    </row>
    <row r="8548" spans="30:33" x14ac:dyDescent="0.2">
      <c r="AD8548">
        <f t="shared" si="563"/>
        <v>8546</v>
      </c>
      <c r="AE8548">
        <f t="shared" si="562"/>
        <v>1.826798363351441E-9</v>
      </c>
      <c r="AF8548">
        <f t="shared" si="564"/>
        <v>1.1399221787312987E-6</v>
      </c>
      <c r="AG8548">
        <f t="shared" si="565"/>
        <v>1.5611818813201416E-5</v>
      </c>
    </row>
    <row r="8549" spans="30:33" x14ac:dyDescent="0.2">
      <c r="AD8549">
        <f t="shared" si="563"/>
        <v>8547</v>
      </c>
      <c r="AE8549">
        <f t="shared" si="562"/>
        <v>1.8238754859700787E-9</v>
      </c>
      <c r="AF8549">
        <f t="shared" si="564"/>
        <v>1.1380983032453285E-6</v>
      </c>
      <c r="AG8549">
        <f t="shared" si="565"/>
        <v>1.5588663778586262E-5</v>
      </c>
    </row>
    <row r="8550" spans="30:33" x14ac:dyDescent="0.2">
      <c r="AD8550">
        <f t="shared" si="563"/>
        <v>8548</v>
      </c>
      <c r="AE8550">
        <f t="shared" si="562"/>
        <v>1.8209572851925264E-9</v>
      </c>
      <c r="AF8550">
        <f t="shared" si="564"/>
        <v>1.1362773459601359E-6</v>
      </c>
      <c r="AG8550">
        <f t="shared" si="565"/>
        <v>1.5565542873825714E-5</v>
      </c>
    </row>
    <row r="8551" spans="30:33" x14ac:dyDescent="0.2">
      <c r="AD8551">
        <f t="shared" si="563"/>
        <v>8549</v>
      </c>
      <c r="AE8551">
        <f t="shared" si="562"/>
        <v>1.8180437535362182E-9</v>
      </c>
      <c r="AF8551">
        <f t="shared" si="564"/>
        <v>1.1344593022065997E-6</v>
      </c>
      <c r="AG8551">
        <f t="shared" si="565"/>
        <v>1.5542456048981129E-5</v>
      </c>
    </row>
    <row r="8552" spans="30:33" x14ac:dyDescent="0.2">
      <c r="AD8552">
        <f t="shared" si="563"/>
        <v>8550</v>
      </c>
      <c r="AE8552">
        <f t="shared" si="562"/>
        <v>1.8151348835305602E-9</v>
      </c>
      <c r="AF8552">
        <f t="shared" si="564"/>
        <v>1.1326441673230692E-6</v>
      </c>
      <c r="AG8552">
        <f t="shared" si="565"/>
        <v>1.5519403254186291E-5</v>
      </c>
    </row>
    <row r="8553" spans="30:33" x14ac:dyDescent="0.2">
      <c r="AD8553">
        <f t="shared" si="563"/>
        <v>8551</v>
      </c>
      <c r="AE8553">
        <f t="shared" si="562"/>
        <v>1.8122306677169116E-9</v>
      </c>
      <c r="AF8553">
        <f t="shared" si="564"/>
        <v>1.1308319366553522E-6</v>
      </c>
      <c r="AG8553">
        <f t="shared" si="565"/>
        <v>1.5496384439647311E-5</v>
      </c>
    </row>
    <row r="8554" spans="30:33" x14ac:dyDescent="0.2">
      <c r="AD8554">
        <f t="shared" si="563"/>
        <v>8552</v>
      </c>
      <c r="AE8554">
        <f t="shared" si="562"/>
        <v>1.8093310986485642E-9</v>
      </c>
      <c r="AF8554">
        <f t="shared" si="564"/>
        <v>1.1290226055567036E-6</v>
      </c>
      <c r="AG8554">
        <f t="shared" si="565"/>
        <v>1.5473399555642521E-5</v>
      </c>
    </row>
    <row r="8555" spans="30:33" x14ac:dyDescent="0.2">
      <c r="AD8555">
        <f t="shared" si="563"/>
        <v>8553</v>
      </c>
      <c r="AE8555">
        <f t="shared" si="562"/>
        <v>1.8064361688907265E-9</v>
      </c>
      <c r="AF8555">
        <f t="shared" si="564"/>
        <v>1.1272161693878128E-6</v>
      </c>
      <c r="AG8555">
        <f t="shared" si="565"/>
        <v>1.5450448552522385E-5</v>
      </c>
    </row>
    <row r="8556" spans="30:33" x14ac:dyDescent="0.2">
      <c r="AD8556">
        <f t="shared" si="563"/>
        <v>8554</v>
      </c>
      <c r="AE8556">
        <f t="shared" si="562"/>
        <v>1.8035458710205015E-9</v>
      </c>
      <c r="AF8556">
        <f t="shared" si="564"/>
        <v>1.1254126235167924E-6</v>
      </c>
      <c r="AG8556">
        <f t="shared" si="565"/>
        <v>1.5427531380709369E-5</v>
      </c>
    </row>
    <row r="8557" spans="30:33" x14ac:dyDescent="0.2">
      <c r="AD8557">
        <f t="shared" si="563"/>
        <v>8555</v>
      </c>
      <c r="AE8557">
        <f t="shared" si="562"/>
        <v>1.8006601976268686E-9</v>
      </c>
      <c r="AF8557">
        <f t="shared" si="564"/>
        <v>1.1236119633191654E-6</v>
      </c>
      <c r="AG8557">
        <f t="shared" si="565"/>
        <v>1.540464799069786E-5</v>
      </c>
    </row>
    <row r="8558" spans="30:33" x14ac:dyDescent="0.2">
      <c r="AD8558">
        <f t="shared" si="563"/>
        <v>8556</v>
      </c>
      <c r="AE8558">
        <f t="shared" si="562"/>
        <v>1.7977791413106655E-9</v>
      </c>
      <c r="AF8558">
        <f t="shared" si="564"/>
        <v>1.1218141841778547E-6</v>
      </c>
      <c r="AG8558">
        <f t="shared" si="565"/>
        <v>1.5381798333054053E-5</v>
      </c>
    </row>
    <row r="8559" spans="30:33" x14ac:dyDescent="0.2">
      <c r="AD8559">
        <f t="shared" si="563"/>
        <v>8557</v>
      </c>
      <c r="AE8559">
        <f t="shared" si="562"/>
        <v>1.7949026946845683E-9</v>
      </c>
      <c r="AF8559">
        <f t="shared" si="564"/>
        <v>1.1200192814831701E-6</v>
      </c>
      <c r="AG8559">
        <f t="shared" si="565"/>
        <v>1.535898235841585E-5</v>
      </c>
    </row>
    <row r="8560" spans="30:33" x14ac:dyDescent="0.2">
      <c r="AD8560">
        <f t="shared" si="563"/>
        <v>8558</v>
      </c>
      <c r="AE8560">
        <f t="shared" si="562"/>
        <v>1.7920308503730729E-9</v>
      </c>
      <c r="AF8560">
        <f t="shared" si="564"/>
        <v>1.118227250632797E-6</v>
      </c>
      <c r="AG8560">
        <f t="shared" si="565"/>
        <v>1.5336200017492759E-5</v>
      </c>
    </row>
    <row r="8561" spans="30:33" x14ac:dyDescent="0.2">
      <c r="AD8561">
        <f t="shared" si="563"/>
        <v>8559</v>
      </c>
      <c r="AE8561">
        <f t="shared" si="562"/>
        <v>1.7891636010124761E-9</v>
      </c>
      <c r="AF8561">
        <f t="shared" si="564"/>
        <v>1.1164380870317845E-6</v>
      </c>
      <c r="AG8561">
        <f t="shared" si="565"/>
        <v>1.5313451261065784E-5</v>
      </c>
    </row>
    <row r="8562" spans="30:33" x14ac:dyDescent="0.2">
      <c r="AD8562">
        <f t="shared" si="563"/>
        <v>8560</v>
      </c>
      <c r="AE8562">
        <f t="shared" si="562"/>
        <v>1.786300939250856E-9</v>
      </c>
      <c r="AF8562">
        <f t="shared" si="564"/>
        <v>1.1146517860925336E-6</v>
      </c>
      <c r="AG8562">
        <f t="shared" si="565"/>
        <v>1.5290736039987329E-5</v>
      </c>
    </row>
    <row r="8563" spans="30:33" x14ac:dyDescent="0.2">
      <c r="AD8563">
        <f t="shared" si="563"/>
        <v>8561</v>
      </c>
      <c r="AE8563">
        <f t="shared" si="562"/>
        <v>1.7834428577480545E-9</v>
      </c>
      <c r="AF8563">
        <f t="shared" si="564"/>
        <v>1.1128683432347855E-6</v>
      </c>
      <c r="AG8563">
        <f t="shared" si="565"/>
        <v>1.5268054305181093E-5</v>
      </c>
    </row>
    <row r="8564" spans="30:33" x14ac:dyDescent="0.2">
      <c r="AD8564">
        <f t="shared" si="563"/>
        <v>8562</v>
      </c>
      <c r="AE8564">
        <f t="shared" si="562"/>
        <v>1.7805893491756576E-9</v>
      </c>
      <c r="AF8564">
        <f t="shared" si="564"/>
        <v>1.1110877538856098E-6</v>
      </c>
      <c r="AG8564">
        <f t="shared" si="565"/>
        <v>1.524540600764198E-5</v>
      </c>
    </row>
    <row r="8565" spans="30:33" x14ac:dyDescent="0.2">
      <c r="AD8565">
        <f t="shared" si="563"/>
        <v>8563</v>
      </c>
      <c r="AE8565">
        <f t="shared" si="562"/>
        <v>1.7777404062169764E-9</v>
      </c>
      <c r="AF8565">
        <f t="shared" si="564"/>
        <v>1.1093100134793928E-6</v>
      </c>
      <c r="AG8565">
        <f t="shared" si="565"/>
        <v>1.5222791098435969E-5</v>
      </c>
    </row>
    <row r="8566" spans="30:33" x14ac:dyDescent="0.2">
      <c r="AD8566">
        <f t="shared" si="563"/>
        <v>8564</v>
      </c>
      <c r="AE8566">
        <f t="shared" si="562"/>
        <v>1.7748960215670294E-9</v>
      </c>
      <c r="AF8566">
        <f t="shared" si="564"/>
        <v>1.1075351174578258E-6</v>
      </c>
      <c r="AG8566">
        <f t="shared" si="565"/>
        <v>1.5200209528700039E-5</v>
      </c>
    </row>
    <row r="8567" spans="30:33" x14ac:dyDescent="0.2">
      <c r="AD8567">
        <f t="shared" si="563"/>
        <v>8565</v>
      </c>
      <c r="AE8567">
        <f t="shared" si="562"/>
        <v>1.772056187932522E-9</v>
      </c>
      <c r="AF8567">
        <f t="shared" si="564"/>
        <v>1.1057630612698931E-6</v>
      </c>
      <c r="AG8567">
        <f t="shared" si="565"/>
        <v>1.5177661249642052E-5</v>
      </c>
    </row>
    <row r="8568" spans="30:33" x14ac:dyDescent="0.2">
      <c r="AD8568">
        <f t="shared" si="563"/>
        <v>8566</v>
      </c>
      <c r="AE8568">
        <f t="shared" si="562"/>
        <v>1.7692208980318297E-9</v>
      </c>
      <c r="AF8568">
        <f t="shared" si="564"/>
        <v>1.1039938403718613E-6</v>
      </c>
      <c r="AG8568">
        <f t="shared" si="565"/>
        <v>1.5155146212540654E-5</v>
      </c>
    </row>
    <row r="8569" spans="30:33" x14ac:dyDescent="0.2">
      <c r="AD8569">
        <f t="shared" si="563"/>
        <v>8567</v>
      </c>
      <c r="AE8569">
        <f t="shared" si="562"/>
        <v>1.7663901445949787E-9</v>
      </c>
      <c r="AF8569">
        <f t="shared" si="564"/>
        <v>1.1022274502272662E-6</v>
      </c>
      <c r="AG8569">
        <f t="shared" si="565"/>
        <v>1.5132664368745183E-5</v>
      </c>
    </row>
    <row r="8570" spans="30:33" x14ac:dyDescent="0.2">
      <c r="AD8570">
        <f t="shared" si="563"/>
        <v>8568</v>
      </c>
      <c r="AE8570">
        <f t="shared" si="562"/>
        <v>1.7635639203636267E-9</v>
      </c>
      <c r="AF8570">
        <f t="shared" si="564"/>
        <v>1.1004638863069024E-6</v>
      </c>
      <c r="AG8570">
        <f t="shared" si="565"/>
        <v>1.5110215669675553E-5</v>
      </c>
    </row>
    <row r="8571" spans="30:33" x14ac:dyDescent="0.2">
      <c r="AD8571">
        <f t="shared" si="563"/>
        <v>8569</v>
      </c>
      <c r="AE8571">
        <f t="shared" si="562"/>
        <v>1.7607422180910446E-9</v>
      </c>
      <c r="AF8571">
        <f t="shared" si="564"/>
        <v>1.0987031440888113E-6</v>
      </c>
      <c r="AG8571">
        <f t="shared" si="565"/>
        <v>1.5087800066822161E-5</v>
      </c>
    </row>
    <row r="8572" spans="30:33" x14ac:dyDescent="0.2">
      <c r="AD8572">
        <f t="shared" si="563"/>
        <v>8570</v>
      </c>
      <c r="AE8572">
        <f t="shared" si="562"/>
        <v>1.757925030542099E-9</v>
      </c>
      <c r="AF8572">
        <f t="shared" si="564"/>
        <v>1.0969452190582692E-6</v>
      </c>
      <c r="AG8572">
        <f t="shared" si="565"/>
        <v>1.5065417511745788E-5</v>
      </c>
    </row>
    <row r="8573" spans="30:33" x14ac:dyDescent="0.2">
      <c r="AD8573">
        <f t="shared" si="563"/>
        <v>8571</v>
      </c>
      <c r="AE8573">
        <f t="shared" si="562"/>
        <v>1.7551123504932315E-9</v>
      </c>
      <c r="AF8573">
        <f t="shared" si="564"/>
        <v>1.0951901067077759E-6</v>
      </c>
      <c r="AG8573">
        <f t="shared" si="565"/>
        <v>1.5043067956077487E-5</v>
      </c>
    </row>
    <row r="8574" spans="30:33" x14ac:dyDescent="0.2">
      <c r="AD8574">
        <f t="shared" si="563"/>
        <v>8572</v>
      </c>
      <c r="AE8574">
        <f t="shared" si="562"/>
        <v>1.7523041707324422E-9</v>
      </c>
      <c r="AF8574">
        <f t="shared" si="564"/>
        <v>1.0934378025370433E-6</v>
      </c>
      <c r="AG8574">
        <f t="shared" si="565"/>
        <v>1.5020751351518495E-5</v>
      </c>
    </row>
    <row r="8575" spans="30:33" x14ac:dyDescent="0.2">
      <c r="AD8575">
        <f t="shared" si="563"/>
        <v>8573</v>
      </c>
      <c r="AE8575">
        <f t="shared" si="562"/>
        <v>1.7495004840592702E-9</v>
      </c>
      <c r="AF8575">
        <f t="shared" si="564"/>
        <v>1.091688302052984E-6</v>
      </c>
      <c r="AG8575">
        <f t="shared" si="565"/>
        <v>1.4998467649840123E-5</v>
      </c>
    </row>
    <row r="8576" spans="30:33" x14ac:dyDescent="0.2">
      <c r="AD8576">
        <f t="shared" si="563"/>
        <v>8574</v>
      </c>
      <c r="AE8576">
        <f t="shared" si="562"/>
        <v>1.7467012832847753E-9</v>
      </c>
      <c r="AF8576">
        <f t="shared" si="564"/>
        <v>1.0899416007696991E-6</v>
      </c>
      <c r="AG8576">
        <f t="shared" si="565"/>
        <v>1.4976216802883663E-5</v>
      </c>
    </row>
    <row r="8577" spans="30:33" x14ac:dyDescent="0.2">
      <c r="AD8577">
        <f t="shared" si="563"/>
        <v>8575</v>
      </c>
      <c r="AE8577">
        <f t="shared" si="562"/>
        <v>1.7439065612315193E-9</v>
      </c>
      <c r="AF8577">
        <f t="shared" si="564"/>
        <v>1.0881976942084676E-6</v>
      </c>
      <c r="AG8577">
        <f t="shared" si="565"/>
        <v>1.4953998762560278E-5</v>
      </c>
    </row>
    <row r="8578" spans="30:33" x14ac:dyDescent="0.2">
      <c r="AD8578">
        <f t="shared" si="563"/>
        <v>8576</v>
      </c>
      <c r="AE8578">
        <f t="shared" si="562"/>
        <v>1.7411163107335489E-9</v>
      </c>
      <c r="AF8578">
        <f t="shared" si="564"/>
        <v>1.086456577897734E-6</v>
      </c>
      <c r="AG8578">
        <f t="shared" si="565"/>
        <v>1.4931813480850916E-5</v>
      </c>
    </row>
    <row r="8579" spans="30:33" x14ac:dyDescent="0.2">
      <c r="AD8579">
        <f t="shared" si="563"/>
        <v>8577</v>
      </c>
      <c r="AE8579">
        <f t="shared" si="562"/>
        <v>1.7383305246363752E-9</v>
      </c>
      <c r="AF8579">
        <f t="shared" si="564"/>
        <v>1.0847182473730977E-6</v>
      </c>
      <c r="AG8579">
        <f t="shared" si="565"/>
        <v>1.4909660909806191E-5</v>
      </c>
    </row>
    <row r="8580" spans="30:33" x14ac:dyDescent="0.2">
      <c r="AD8580">
        <f t="shared" si="563"/>
        <v>8578</v>
      </c>
      <c r="AE8580">
        <f t="shared" si="562"/>
        <v>1.735549195796957E-9</v>
      </c>
      <c r="AF8580">
        <f t="shared" si="564"/>
        <v>1.0829826981773007E-6</v>
      </c>
      <c r="AG8580">
        <f t="shared" si="565"/>
        <v>1.4887541001546297E-5</v>
      </c>
    </row>
    <row r="8581" spans="30:33" x14ac:dyDescent="0.2">
      <c r="AD8581">
        <f t="shared" si="563"/>
        <v>8579</v>
      </c>
      <c r="AE8581">
        <f t="shared" si="562"/>
        <v>1.7327723170836819E-9</v>
      </c>
      <c r="AF8581">
        <f t="shared" si="564"/>
        <v>1.0812499258602169E-6</v>
      </c>
      <c r="AG8581">
        <f t="shared" si="565"/>
        <v>1.4865453708260907E-5</v>
      </c>
    </row>
    <row r="8582" spans="30:33" x14ac:dyDescent="0.2">
      <c r="AD8582">
        <f t="shared" si="563"/>
        <v>8580</v>
      </c>
      <c r="AE8582">
        <f t="shared" si="562"/>
        <v>1.7299998813763478E-9</v>
      </c>
      <c r="AF8582">
        <f t="shared" si="564"/>
        <v>1.0795199259788406E-6</v>
      </c>
      <c r="AG8582">
        <f t="shared" si="565"/>
        <v>1.4843398982209064E-5</v>
      </c>
    </row>
    <row r="8583" spans="30:33" x14ac:dyDescent="0.2">
      <c r="AD8583">
        <f t="shared" si="563"/>
        <v>8581</v>
      </c>
      <c r="AE8583">
        <f t="shared" si="562"/>
        <v>1.7272318815661457E-9</v>
      </c>
      <c r="AF8583">
        <f t="shared" si="564"/>
        <v>1.0777926940972744E-6</v>
      </c>
      <c r="AG8583">
        <f t="shared" si="565"/>
        <v>1.4821376775719096E-5</v>
      </c>
    </row>
    <row r="8584" spans="30:33" x14ac:dyDescent="0.2">
      <c r="AD8584">
        <f t="shared" si="563"/>
        <v>8582</v>
      </c>
      <c r="AE8584">
        <f t="shared" si="562"/>
        <v>1.7244683105556398E-9</v>
      </c>
      <c r="AF8584">
        <f t="shared" si="564"/>
        <v>1.0760682257867187E-6</v>
      </c>
      <c r="AG8584">
        <f t="shared" si="565"/>
        <v>1.47993870411885E-5</v>
      </c>
    </row>
    <row r="8585" spans="30:33" x14ac:dyDescent="0.2">
      <c r="AD8585">
        <f t="shared" si="563"/>
        <v>8583</v>
      </c>
      <c r="AE8585">
        <f t="shared" si="562"/>
        <v>1.7217091612587507E-9</v>
      </c>
      <c r="AF8585">
        <f t="shared" si="564"/>
        <v>1.0743465166254599E-6</v>
      </c>
      <c r="AG8585">
        <f t="shared" si="565"/>
        <v>1.4777429731083859E-5</v>
      </c>
    </row>
    <row r="8586" spans="30:33" x14ac:dyDescent="0.2">
      <c r="AD8586">
        <f t="shared" si="563"/>
        <v>8584</v>
      </c>
      <c r="AE8586">
        <f t="shared" si="562"/>
        <v>1.7189544266007367E-9</v>
      </c>
      <c r="AF8586">
        <f t="shared" si="564"/>
        <v>1.0726275621988591E-6</v>
      </c>
      <c r="AG8586">
        <f t="shared" si="565"/>
        <v>1.4755504797940724E-5</v>
      </c>
    </row>
    <row r="8587" spans="30:33" x14ac:dyDescent="0.2">
      <c r="AD8587">
        <f t="shared" si="563"/>
        <v>8585</v>
      </c>
      <c r="AE8587">
        <f t="shared" si="562"/>
        <v>1.7162040995181754E-9</v>
      </c>
      <c r="AF8587">
        <f t="shared" si="564"/>
        <v>1.070911358099341E-6</v>
      </c>
      <c r="AG8587">
        <f t="shared" si="565"/>
        <v>1.4733612194363536E-5</v>
      </c>
    </row>
    <row r="8588" spans="30:33" x14ac:dyDescent="0.2">
      <c r="AD8588">
        <f t="shared" si="563"/>
        <v>8586</v>
      </c>
      <c r="AE8588">
        <f t="shared" si="562"/>
        <v>1.7134581729589463E-9</v>
      </c>
      <c r="AF8588">
        <f t="shared" si="564"/>
        <v>1.0691978999263819E-6</v>
      </c>
      <c r="AG8588">
        <f t="shared" si="565"/>
        <v>1.4711751873025513E-5</v>
      </c>
    </row>
    <row r="8589" spans="30:33" x14ac:dyDescent="0.2">
      <c r="AD8589">
        <f t="shared" si="563"/>
        <v>8587</v>
      </c>
      <c r="AE8589">
        <f t="shared" si="562"/>
        <v>1.7107166398822117E-9</v>
      </c>
      <c r="AF8589">
        <f t="shared" si="564"/>
        <v>1.0674871832864997E-6</v>
      </c>
      <c r="AG8589">
        <f t="shared" si="565"/>
        <v>1.4689923786668552E-5</v>
      </c>
    </row>
    <row r="8590" spans="30:33" x14ac:dyDescent="0.2">
      <c r="AD8590">
        <f t="shared" si="563"/>
        <v>8588</v>
      </c>
      <c r="AE8590">
        <f t="shared" si="562"/>
        <v>1.7079794932584002E-9</v>
      </c>
      <c r="AF8590">
        <f t="shared" si="564"/>
        <v>1.0657792037932414E-6</v>
      </c>
      <c r="AG8590">
        <f t="shared" si="565"/>
        <v>1.466812788810314E-5</v>
      </c>
    </row>
    <row r="8591" spans="30:33" x14ac:dyDescent="0.2">
      <c r="AD8591">
        <f t="shared" si="563"/>
        <v>8589</v>
      </c>
      <c r="AE8591">
        <f t="shared" si="562"/>
        <v>1.7052467260691868E-9</v>
      </c>
      <c r="AF8591">
        <f t="shared" si="564"/>
        <v>1.064073957067172E-6</v>
      </c>
      <c r="AG8591">
        <f t="shared" si="565"/>
        <v>1.4646364130208247E-5</v>
      </c>
    </row>
    <row r="8592" spans="30:33" x14ac:dyDescent="0.2">
      <c r="AD8592">
        <f t="shared" si="563"/>
        <v>8590</v>
      </c>
      <c r="AE8592">
        <f t="shared" si="562"/>
        <v>1.702518331307476E-9</v>
      </c>
      <c r="AF8592">
        <f t="shared" si="564"/>
        <v>1.0623714387358645E-6</v>
      </c>
      <c r="AG8592">
        <f t="shared" si="565"/>
        <v>1.462463246593122E-5</v>
      </c>
    </row>
    <row r="8593" spans="30:33" x14ac:dyDescent="0.2">
      <c r="AD8593">
        <f t="shared" si="563"/>
        <v>8591</v>
      </c>
      <c r="AE8593">
        <f t="shared" si="562"/>
        <v>1.6997943019773838E-9</v>
      </c>
      <c r="AF8593">
        <f t="shared" si="564"/>
        <v>1.060671644433887E-6</v>
      </c>
      <c r="AG8593">
        <f t="shared" si="565"/>
        <v>1.4602932848287704E-5</v>
      </c>
    </row>
    <row r="8594" spans="30:33" x14ac:dyDescent="0.2">
      <c r="AD8594">
        <f t="shared" si="563"/>
        <v>8592</v>
      </c>
      <c r="AE8594">
        <f t="shared" si="562"/>
        <v>1.6970746310942201E-9</v>
      </c>
      <c r="AF8594">
        <f t="shared" si="564"/>
        <v>1.0589745698027928E-6</v>
      </c>
      <c r="AG8594">
        <f t="shared" si="565"/>
        <v>1.458126523036154E-5</v>
      </c>
    </row>
    <row r="8595" spans="30:33" x14ac:dyDescent="0.2">
      <c r="AD8595">
        <f t="shared" si="563"/>
        <v>8593</v>
      </c>
      <c r="AE8595">
        <f t="shared" ref="AE8595:AE8658" si="566">AF8594*$AE$3</f>
        <v>1.6943593116844691E-9</v>
      </c>
      <c r="AF8595">
        <f t="shared" si="564"/>
        <v>1.0572802104911082E-6</v>
      </c>
      <c r="AG8595">
        <f t="shared" si="565"/>
        <v>1.4559629565304644E-5</v>
      </c>
    </row>
    <row r="8596" spans="30:33" x14ac:dyDescent="0.2">
      <c r="AD8596">
        <f t="shared" si="563"/>
        <v>8594</v>
      </c>
      <c r="AE8596">
        <f t="shared" si="566"/>
        <v>1.6916483367857739E-9</v>
      </c>
      <c r="AF8596">
        <f t="shared" si="564"/>
        <v>1.0555885621543223E-6</v>
      </c>
      <c r="AG8596">
        <f t="shared" si="565"/>
        <v>1.4538025806336941E-5</v>
      </c>
    </row>
    <row r="8597" spans="30:33" x14ac:dyDescent="0.2">
      <c r="AD8597">
        <f t="shared" si="563"/>
        <v>8595</v>
      </c>
      <c r="AE8597">
        <f t="shared" si="566"/>
        <v>1.6889416994469165E-9</v>
      </c>
      <c r="AF8597">
        <f t="shared" si="564"/>
        <v>1.0538996204548754E-6</v>
      </c>
      <c r="AG8597">
        <f t="shared" si="565"/>
        <v>1.4516453906746248E-5</v>
      </c>
    </row>
    <row r="8598" spans="30:33" x14ac:dyDescent="0.2">
      <c r="AD8598">
        <f t="shared" si="563"/>
        <v>8596</v>
      </c>
      <c r="AE8598">
        <f t="shared" si="566"/>
        <v>1.6862393927278015E-9</v>
      </c>
      <c r="AF8598">
        <f t="shared" si="564"/>
        <v>1.0522133810621477E-6</v>
      </c>
      <c r="AG8598">
        <f t="shared" si="565"/>
        <v>1.4494913819888182E-5</v>
      </c>
    </row>
    <row r="8599" spans="30:33" x14ac:dyDescent="0.2">
      <c r="AD8599">
        <f t="shared" si="563"/>
        <v>8597</v>
      </c>
      <c r="AE8599">
        <f t="shared" si="566"/>
        <v>1.6835414096994369E-9</v>
      </c>
      <c r="AF8599">
        <f t="shared" si="564"/>
        <v>1.0505298396524482E-6</v>
      </c>
      <c r="AG8599">
        <f t="shared" si="565"/>
        <v>1.447340549918606E-5</v>
      </c>
    </row>
    <row r="8600" spans="30:33" x14ac:dyDescent="0.2">
      <c r="AD8600">
        <f t="shared" si="563"/>
        <v>8598</v>
      </c>
      <c r="AE8600">
        <f t="shared" si="566"/>
        <v>1.6808477434439178E-9</v>
      </c>
      <c r="AF8600">
        <f t="shared" si="564"/>
        <v>1.0488489919090042E-6</v>
      </c>
      <c r="AG8600">
        <f t="shared" si="565"/>
        <v>1.4451928898130806E-5</v>
      </c>
    </row>
    <row r="8601" spans="30:33" x14ac:dyDescent="0.2">
      <c r="AD8601">
        <f t="shared" si="563"/>
        <v>8599</v>
      </c>
      <c r="AE8601">
        <f t="shared" si="566"/>
        <v>1.6781583870544073E-9</v>
      </c>
      <c r="AF8601">
        <f t="shared" si="564"/>
        <v>1.0471708335219496E-6</v>
      </c>
      <c r="AG8601">
        <f t="shared" si="565"/>
        <v>1.4430483970280849E-5</v>
      </c>
    </row>
    <row r="8602" spans="30:33" x14ac:dyDescent="0.2">
      <c r="AD8602">
        <f t="shared" si="563"/>
        <v>8600</v>
      </c>
      <c r="AE8602">
        <f t="shared" si="566"/>
        <v>1.6754733336351202E-9</v>
      </c>
      <c r="AF8602">
        <f t="shared" si="564"/>
        <v>1.0454953601883144E-6</v>
      </c>
      <c r="AG8602">
        <f t="shared" si="565"/>
        <v>1.4409070669262033E-5</v>
      </c>
    </row>
    <row r="8603" spans="30:33" x14ac:dyDescent="0.2">
      <c r="AD8603">
        <f t="shared" si="563"/>
        <v>8601</v>
      </c>
      <c r="AE8603">
        <f t="shared" si="566"/>
        <v>1.6727925763013038E-9</v>
      </c>
      <c r="AF8603">
        <f t="shared" si="564"/>
        <v>1.0438225676120129E-6</v>
      </c>
      <c r="AG8603">
        <f t="shared" si="565"/>
        <v>1.4387688948767513E-5</v>
      </c>
    </row>
    <row r="8604" spans="30:33" x14ac:dyDescent="0.2">
      <c r="AD8604">
        <f t="shared" si="563"/>
        <v>8602</v>
      </c>
      <c r="AE8604">
        <f t="shared" si="566"/>
        <v>1.6701161081792215E-9</v>
      </c>
      <c r="AF8604">
        <f t="shared" si="564"/>
        <v>1.0421524515038338E-6</v>
      </c>
      <c r="AG8604">
        <f t="shared" si="565"/>
        <v>1.4366338762557663E-5</v>
      </c>
    </row>
    <row r="8605" spans="30:33" x14ac:dyDescent="0.2">
      <c r="AD8605">
        <f t="shared" si="563"/>
        <v>8603</v>
      </c>
      <c r="AE8605">
        <f t="shared" si="566"/>
        <v>1.6674439224061349E-9</v>
      </c>
      <c r="AF8605">
        <f t="shared" si="564"/>
        <v>1.0404850075814275E-6</v>
      </c>
      <c r="AG8605">
        <f t="shared" si="565"/>
        <v>1.4345020064459979E-5</v>
      </c>
    </row>
    <row r="8606" spans="30:33" x14ac:dyDescent="0.2">
      <c r="AD8606">
        <f t="shared" si="563"/>
        <v>8604</v>
      </c>
      <c r="AE8606">
        <f t="shared" si="566"/>
        <v>1.6647760121302847E-9</v>
      </c>
      <c r="AF8606">
        <f t="shared" si="564"/>
        <v>1.0388202315692971E-6</v>
      </c>
      <c r="AG8606">
        <f t="shared" si="565"/>
        <v>1.4323732808368969E-5</v>
      </c>
    </row>
    <row r="8607" spans="30:33" x14ac:dyDescent="0.2">
      <c r="AD8607">
        <f t="shared" si="563"/>
        <v>8605</v>
      </c>
      <c r="AE8607">
        <f t="shared" si="566"/>
        <v>1.6621123705108762E-9</v>
      </c>
      <c r="AF8607">
        <f t="shared" si="564"/>
        <v>1.0371581191987861E-6</v>
      </c>
      <c r="AG8607">
        <f t="shared" si="565"/>
        <v>1.430247694824609E-5</v>
      </c>
    </row>
    <row r="8608" spans="30:33" x14ac:dyDescent="0.2">
      <c r="AD8608">
        <f t="shared" si="563"/>
        <v>8606</v>
      </c>
      <c r="AE8608">
        <f t="shared" si="566"/>
        <v>1.6594529907180585E-9</v>
      </c>
      <c r="AF8608">
        <f t="shared" si="564"/>
        <v>1.035498666208068E-6</v>
      </c>
      <c r="AG8608">
        <f t="shared" si="565"/>
        <v>1.4281252438119612E-5</v>
      </c>
    </row>
    <row r="8609" spans="30:33" x14ac:dyDescent="0.2">
      <c r="AD8609">
        <f t="shared" si="563"/>
        <v>8607</v>
      </c>
      <c r="AE8609">
        <f t="shared" si="566"/>
        <v>1.6567978659329096E-9</v>
      </c>
      <c r="AF8609">
        <f t="shared" si="564"/>
        <v>1.033841868342135E-6</v>
      </c>
      <c r="AG8609">
        <f t="shared" si="565"/>
        <v>1.4260059232084553E-5</v>
      </c>
    </row>
    <row r="8610" spans="30:33" x14ac:dyDescent="0.2">
      <c r="AD8610">
        <f t="shared" si="563"/>
        <v>8608</v>
      </c>
      <c r="AE8610">
        <f t="shared" si="566"/>
        <v>1.6541469893474169E-9</v>
      </c>
      <c r="AF8610">
        <f t="shared" si="564"/>
        <v>1.0321877213527876E-6</v>
      </c>
      <c r="AG8610">
        <f t="shared" si="565"/>
        <v>1.4238897284302565E-5</v>
      </c>
    </row>
    <row r="8611" spans="30:33" x14ac:dyDescent="0.2">
      <c r="AD8611">
        <f t="shared" ref="AD8611:AD8674" si="567">AD8610+1</f>
        <v>8609</v>
      </c>
      <c r="AE8611">
        <f t="shared" si="566"/>
        <v>1.6515003541644609E-9</v>
      </c>
      <c r="AF8611">
        <f t="shared" ref="AF8611:AF8674" si="568">AF8610*$AF$3</f>
        <v>1.0305362209986231E-6</v>
      </c>
      <c r="AG8611">
        <f t="shared" ref="AG8611:AG8674" si="569">AD8611*AE8611</f>
        <v>1.4217766549001843E-5</v>
      </c>
    </row>
    <row r="8612" spans="30:33" x14ac:dyDescent="0.2">
      <c r="AD8612">
        <f t="shared" si="567"/>
        <v>8610</v>
      </c>
      <c r="AE8612">
        <f t="shared" si="566"/>
        <v>1.6488579535977977E-9</v>
      </c>
      <c r="AF8612">
        <f t="shared" si="568"/>
        <v>1.0288873630450253E-6</v>
      </c>
      <c r="AG8612">
        <f t="shared" si="569"/>
        <v>1.4196666980477038E-5</v>
      </c>
    </row>
    <row r="8613" spans="30:33" x14ac:dyDescent="0.2">
      <c r="AD8613">
        <f t="shared" si="567"/>
        <v>8611</v>
      </c>
      <c r="AE8613">
        <f t="shared" si="566"/>
        <v>1.6462197808720413E-9</v>
      </c>
      <c r="AF8613">
        <f t="shared" si="568"/>
        <v>1.0272411432641533E-6</v>
      </c>
      <c r="AG8613">
        <f t="shared" si="569"/>
        <v>1.4175598533089147E-5</v>
      </c>
    </row>
    <row r="8614" spans="30:33" x14ac:dyDescent="0.2">
      <c r="AD8614">
        <f t="shared" si="567"/>
        <v>8612</v>
      </c>
      <c r="AE8614">
        <f t="shared" si="566"/>
        <v>1.643585829222646E-9</v>
      </c>
      <c r="AF8614">
        <f t="shared" si="568"/>
        <v>1.0255975574349306E-6</v>
      </c>
      <c r="AG8614">
        <f t="shared" si="569"/>
        <v>1.4154561161265427E-5</v>
      </c>
    </row>
    <row r="8615" spans="30:33" x14ac:dyDescent="0.2">
      <c r="AD8615">
        <f t="shared" si="567"/>
        <v>8613</v>
      </c>
      <c r="AE8615">
        <f t="shared" si="566"/>
        <v>1.6409560918958897E-9</v>
      </c>
      <c r="AF8615">
        <f t="shared" si="568"/>
        <v>1.0239566013430347E-6</v>
      </c>
      <c r="AG8615">
        <f t="shared" si="569"/>
        <v>1.4133554819499298E-5</v>
      </c>
    </row>
    <row r="8616" spans="30:33" x14ac:dyDescent="0.2">
      <c r="AD8616">
        <f t="shared" si="567"/>
        <v>8614</v>
      </c>
      <c r="AE8616">
        <f t="shared" si="566"/>
        <v>1.6383305621488563E-9</v>
      </c>
      <c r="AF8616">
        <f t="shared" si="568"/>
        <v>1.0223182707808857E-6</v>
      </c>
      <c r="AG8616">
        <f t="shared" si="569"/>
        <v>1.4112579462350248E-5</v>
      </c>
    </row>
    <row r="8617" spans="30:33" x14ac:dyDescent="0.2">
      <c r="AD8617">
        <f t="shared" si="567"/>
        <v>8615</v>
      </c>
      <c r="AE8617">
        <f t="shared" si="566"/>
        <v>1.635709233249418E-9</v>
      </c>
      <c r="AF8617">
        <f t="shared" si="568"/>
        <v>1.0206825615476362E-6</v>
      </c>
      <c r="AG8617">
        <f t="shared" si="569"/>
        <v>1.4091635044443736E-5</v>
      </c>
    </row>
    <row r="8618" spans="30:33" x14ac:dyDescent="0.2">
      <c r="AD8618">
        <f t="shared" si="567"/>
        <v>8616</v>
      </c>
      <c r="AE8618">
        <f t="shared" si="566"/>
        <v>1.6330920984762186E-9</v>
      </c>
      <c r="AF8618">
        <f t="shared" si="568"/>
        <v>1.0190494694491599E-6</v>
      </c>
      <c r="AG8618">
        <f t="shared" si="569"/>
        <v>1.4070721520471098E-5</v>
      </c>
    </row>
    <row r="8619" spans="30:33" x14ac:dyDescent="0.2">
      <c r="AD8619">
        <f t="shared" si="567"/>
        <v>8617</v>
      </c>
      <c r="AE8619">
        <f t="shared" si="566"/>
        <v>1.6304791511186566E-9</v>
      </c>
      <c r="AF8619">
        <f t="shared" si="568"/>
        <v>1.0174189902980411E-6</v>
      </c>
      <c r="AG8619">
        <f t="shared" si="569"/>
        <v>1.4049838845189464E-5</v>
      </c>
    </row>
    <row r="8620" spans="30:33" x14ac:dyDescent="0.2">
      <c r="AD8620">
        <f t="shared" si="567"/>
        <v>8618</v>
      </c>
      <c r="AE8620">
        <f t="shared" si="566"/>
        <v>1.6278703844768664E-9</v>
      </c>
      <c r="AF8620">
        <f t="shared" si="568"/>
        <v>1.0157911199135642E-6</v>
      </c>
      <c r="AG8620">
        <f t="shared" si="569"/>
        <v>1.4028986973421634E-5</v>
      </c>
    </row>
    <row r="8621" spans="30:33" x14ac:dyDescent="0.2">
      <c r="AD8621">
        <f t="shared" si="567"/>
        <v>8619</v>
      </c>
      <c r="AE8621">
        <f t="shared" si="566"/>
        <v>1.6252657918617033E-9</v>
      </c>
      <c r="AF8621">
        <f t="shared" si="568"/>
        <v>1.0141658541217023E-6</v>
      </c>
      <c r="AG8621">
        <f t="shared" si="569"/>
        <v>1.4008165860056021E-5</v>
      </c>
    </row>
    <row r="8622" spans="30:33" x14ac:dyDescent="0.2">
      <c r="AD8622">
        <f t="shared" si="567"/>
        <v>8620</v>
      </c>
      <c r="AE8622">
        <f t="shared" si="566"/>
        <v>1.6226653665947245E-9</v>
      </c>
      <c r="AF8622">
        <f t="shared" si="568"/>
        <v>1.0125431887551074E-6</v>
      </c>
      <c r="AG8622">
        <f t="shared" si="569"/>
        <v>1.3987375460046525E-5</v>
      </c>
    </row>
    <row r="8623" spans="30:33" x14ac:dyDescent="0.2">
      <c r="AD8623">
        <f t="shared" si="567"/>
        <v>8621</v>
      </c>
      <c r="AE8623">
        <f t="shared" si="566"/>
        <v>1.6200691020081727E-9</v>
      </c>
      <c r="AF8623">
        <f t="shared" si="568"/>
        <v>1.0109231196530993E-6</v>
      </c>
      <c r="AG8623">
        <f t="shared" si="569"/>
        <v>1.3966615728412456E-5</v>
      </c>
    </row>
    <row r="8624" spans="30:33" x14ac:dyDescent="0.2">
      <c r="AD8624">
        <f t="shared" si="567"/>
        <v>8622</v>
      </c>
      <c r="AE8624">
        <f t="shared" si="566"/>
        <v>1.6174769914449595E-9</v>
      </c>
      <c r="AF8624">
        <f t="shared" si="568"/>
        <v>1.0093056426616542E-6</v>
      </c>
      <c r="AG8624">
        <f t="shared" si="569"/>
        <v>1.3945886620238441E-5</v>
      </c>
    </row>
    <row r="8625" spans="30:33" x14ac:dyDescent="0.2">
      <c r="AD8625">
        <f t="shared" si="567"/>
        <v>8623</v>
      </c>
      <c r="AE8625">
        <f t="shared" si="566"/>
        <v>1.6148890282586475E-9</v>
      </c>
      <c r="AF8625">
        <f t="shared" si="568"/>
        <v>1.0076907536333955E-6</v>
      </c>
      <c r="AG8625">
        <f t="shared" si="569"/>
        <v>1.3925188090674317E-5</v>
      </c>
    </row>
    <row r="8626" spans="30:33" x14ac:dyDescent="0.2">
      <c r="AD8626">
        <f t="shared" si="567"/>
        <v>8624</v>
      </c>
      <c r="AE8626">
        <f t="shared" si="566"/>
        <v>1.6123052058134335E-9</v>
      </c>
      <c r="AF8626">
        <f t="shared" si="568"/>
        <v>1.006078448427582E-6</v>
      </c>
      <c r="AG8626">
        <f t="shared" si="569"/>
        <v>1.3904520094935051E-5</v>
      </c>
    </row>
    <row r="8627" spans="30:33" x14ac:dyDescent="0.2">
      <c r="AD8627">
        <f t="shared" si="567"/>
        <v>8625</v>
      </c>
      <c r="AE8627">
        <f t="shared" si="566"/>
        <v>1.6097255174841319E-9</v>
      </c>
      <c r="AF8627">
        <f t="shared" si="568"/>
        <v>1.0044687229100978E-6</v>
      </c>
      <c r="AG8627">
        <f t="shared" si="569"/>
        <v>1.3883882588300638E-5</v>
      </c>
    </row>
    <row r="8628" spans="30:33" x14ac:dyDescent="0.2">
      <c r="AD8628">
        <f t="shared" si="567"/>
        <v>8626</v>
      </c>
      <c r="AE8628">
        <f t="shared" si="566"/>
        <v>1.6071499566561573E-9</v>
      </c>
      <c r="AF8628">
        <f t="shared" si="568"/>
        <v>1.0028615729534416E-6</v>
      </c>
      <c r="AG8628">
        <f t="shared" si="569"/>
        <v>1.3863275526116012E-5</v>
      </c>
    </row>
    <row r="8629" spans="30:33" x14ac:dyDescent="0.2">
      <c r="AD8629">
        <f t="shared" si="567"/>
        <v>8627</v>
      </c>
      <c r="AE8629">
        <f t="shared" si="566"/>
        <v>1.6045785167255072E-9</v>
      </c>
      <c r="AF8629">
        <f t="shared" si="568"/>
        <v>1.0012569944367161E-6</v>
      </c>
      <c r="AG8629">
        <f t="shared" si="569"/>
        <v>1.384269886379095E-5</v>
      </c>
    </row>
    <row r="8630" spans="30:33" x14ac:dyDescent="0.2">
      <c r="AD8630">
        <f t="shared" si="567"/>
        <v>8628</v>
      </c>
      <c r="AE8630">
        <f t="shared" si="566"/>
        <v>1.6020111910987466E-9</v>
      </c>
      <c r="AF8630">
        <f t="shared" si="568"/>
        <v>9.9965498324561732E-7</v>
      </c>
      <c r="AG8630">
        <f t="shared" si="569"/>
        <v>1.3822152556799986E-5</v>
      </c>
    </row>
    <row r="8631" spans="30:33" x14ac:dyDescent="0.2">
      <c r="AD8631">
        <f t="shared" si="567"/>
        <v>8629</v>
      </c>
      <c r="AE8631">
        <f t="shared" si="566"/>
        <v>1.5994479731929885E-9</v>
      </c>
      <c r="AF8631">
        <f t="shared" si="568"/>
        <v>9.980555352724242E-7</v>
      </c>
      <c r="AG8631">
        <f t="shared" si="569"/>
        <v>1.3801636560682298E-5</v>
      </c>
    </row>
    <row r="8632" spans="30:33" x14ac:dyDescent="0.2">
      <c r="AD8632">
        <f t="shared" si="567"/>
        <v>8630</v>
      </c>
      <c r="AE8632">
        <f t="shared" si="566"/>
        <v>1.5968888564358795E-9</v>
      </c>
      <c r="AF8632">
        <f t="shared" si="568"/>
        <v>9.9645864641598829E-7</v>
      </c>
      <c r="AG8632">
        <f t="shared" si="569"/>
        <v>1.378115083104164E-5</v>
      </c>
    </row>
    <row r="8633" spans="30:33" x14ac:dyDescent="0.2">
      <c r="AD8633">
        <f t="shared" si="567"/>
        <v>8631</v>
      </c>
      <c r="AE8633">
        <f t="shared" si="566"/>
        <v>1.5943338342655819E-9</v>
      </c>
      <c r="AF8633">
        <f t="shared" si="568"/>
        <v>9.9486431258172267E-7</v>
      </c>
      <c r="AG8633">
        <f t="shared" si="569"/>
        <v>1.3760695323546238E-5</v>
      </c>
    </row>
    <row r="8634" spans="30:33" x14ac:dyDescent="0.2">
      <c r="AD8634">
        <f t="shared" si="567"/>
        <v>8632</v>
      </c>
      <c r="AE8634">
        <f t="shared" si="566"/>
        <v>1.5917829001307569E-9</v>
      </c>
      <c r="AF8634">
        <f t="shared" si="568"/>
        <v>9.9327252968159181E-7</v>
      </c>
      <c r="AG8634">
        <f t="shared" si="569"/>
        <v>1.3740269993928694E-5</v>
      </c>
    </row>
    <row r="8635" spans="30:33" x14ac:dyDescent="0.2">
      <c r="AD8635">
        <f t="shared" si="567"/>
        <v>8633</v>
      </c>
      <c r="AE8635">
        <f t="shared" si="566"/>
        <v>1.5892360474905476E-9</v>
      </c>
      <c r="AF8635">
        <f t="shared" si="568"/>
        <v>9.9168329363410118E-7</v>
      </c>
      <c r="AG8635">
        <f t="shared" si="569"/>
        <v>1.3719874797985897E-5</v>
      </c>
    </row>
    <row r="8636" spans="30:33" x14ac:dyDescent="0.2">
      <c r="AD8636">
        <f t="shared" si="567"/>
        <v>8634</v>
      </c>
      <c r="AE8636">
        <f t="shared" si="566"/>
        <v>1.5866932698145626E-9</v>
      </c>
      <c r="AF8636">
        <f t="shared" si="568"/>
        <v>9.9009660036428664E-7</v>
      </c>
      <c r="AG8636">
        <f t="shared" si="569"/>
        <v>1.3699509691578933E-5</v>
      </c>
    </row>
    <row r="8637" spans="30:33" x14ac:dyDescent="0.2">
      <c r="AD8637">
        <f t="shared" si="567"/>
        <v>8635</v>
      </c>
      <c r="AE8637">
        <f t="shared" si="566"/>
        <v>1.5841545605828594E-9</v>
      </c>
      <c r="AF8637">
        <f t="shared" si="568"/>
        <v>9.885124458037037E-7</v>
      </c>
      <c r="AG8637">
        <f t="shared" si="569"/>
        <v>1.367917463063299E-5</v>
      </c>
    </row>
    <row r="8638" spans="30:33" x14ac:dyDescent="0.2">
      <c r="AD8638">
        <f t="shared" si="567"/>
        <v>8636</v>
      </c>
      <c r="AE8638">
        <f t="shared" si="566"/>
        <v>1.5816199132859266E-9</v>
      </c>
      <c r="AF8638">
        <f t="shared" si="568"/>
        <v>9.869308258904177E-7</v>
      </c>
      <c r="AG8638">
        <f t="shared" si="569"/>
        <v>1.3658869571137261E-5</v>
      </c>
    </row>
    <row r="8639" spans="30:33" x14ac:dyDescent="0.2">
      <c r="AD8639">
        <f t="shared" si="567"/>
        <v>8637</v>
      </c>
      <c r="AE8639">
        <f t="shared" si="566"/>
        <v>1.5790893214246689E-9</v>
      </c>
      <c r="AF8639">
        <f t="shared" si="568"/>
        <v>9.8535173656899308E-7</v>
      </c>
      <c r="AG8639">
        <f t="shared" si="569"/>
        <v>1.3638594469144865E-5</v>
      </c>
    </row>
    <row r="8640" spans="30:33" x14ac:dyDescent="0.2">
      <c r="AD8640">
        <f t="shared" si="567"/>
        <v>8638</v>
      </c>
      <c r="AE8640">
        <f t="shared" si="566"/>
        <v>1.5765627785103895E-9</v>
      </c>
      <c r="AF8640">
        <f t="shared" si="568"/>
        <v>9.8377517379048254E-7</v>
      </c>
      <c r="AG8640">
        <f t="shared" si="569"/>
        <v>1.3618349280772745E-5</v>
      </c>
    </row>
    <row r="8641" spans="30:33" x14ac:dyDescent="0.2">
      <c r="AD8641">
        <f t="shared" si="567"/>
        <v>8639</v>
      </c>
      <c r="AE8641">
        <f t="shared" si="566"/>
        <v>1.5740402780647728E-9</v>
      </c>
      <c r="AF8641">
        <f t="shared" si="568"/>
        <v>9.8220113351241774E-7</v>
      </c>
      <c r="AG8641">
        <f t="shared" si="569"/>
        <v>1.3598133962201572E-5</v>
      </c>
    </row>
    <row r="8642" spans="30:33" x14ac:dyDescent="0.2">
      <c r="AD8642">
        <f t="shared" si="567"/>
        <v>8640</v>
      </c>
      <c r="AE8642">
        <f t="shared" si="566"/>
        <v>1.5715218136198691E-9</v>
      </c>
      <c r="AF8642">
        <f t="shared" si="568"/>
        <v>9.8062961169879787E-7</v>
      </c>
      <c r="AG8642">
        <f t="shared" si="569"/>
        <v>1.3577948469675668E-5</v>
      </c>
    </row>
    <row r="8643" spans="30:33" x14ac:dyDescent="0.2">
      <c r="AD8643">
        <f t="shared" si="567"/>
        <v>8641</v>
      </c>
      <c r="AE8643">
        <f t="shared" si="566"/>
        <v>1.5690073787180773E-9</v>
      </c>
      <c r="AF8643">
        <f t="shared" si="568"/>
        <v>9.7906060432007967E-7</v>
      </c>
      <c r="AG8643">
        <f t="shared" si="569"/>
        <v>1.3557792759502906E-5</v>
      </c>
    </row>
    <row r="8644" spans="30:33" x14ac:dyDescent="0.2">
      <c r="AD8644">
        <f t="shared" si="567"/>
        <v>8642</v>
      </c>
      <c r="AE8644">
        <f t="shared" si="566"/>
        <v>1.5664969669121282E-9</v>
      </c>
      <c r="AF8644">
        <f t="shared" si="568"/>
        <v>9.774941073531675E-7</v>
      </c>
      <c r="AG8644">
        <f t="shared" si="569"/>
        <v>1.3537666788054612E-5</v>
      </c>
    </row>
    <row r="8645" spans="30:33" x14ac:dyDescent="0.2">
      <c r="AD8645">
        <f t="shared" si="567"/>
        <v>8643</v>
      </c>
      <c r="AE8645">
        <f t="shared" si="566"/>
        <v>1.5639905717650688E-9</v>
      </c>
      <c r="AF8645">
        <f t="shared" si="568"/>
        <v>9.7593011678140232E-7</v>
      </c>
      <c r="AG8645">
        <f t="shared" si="569"/>
        <v>1.3517570511765489E-5</v>
      </c>
    </row>
    <row r="8646" spans="30:33" x14ac:dyDescent="0.2">
      <c r="AD8646">
        <f t="shared" si="567"/>
        <v>8644</v>
      </c>
      <c r="AE8646">
        <f t="shared" si="566"/>
        <v>1.5614881868502445E-9</v>
      </c>
      <c r="AF8646">
        <f t="shared" si="568"/>
        <v>9.7436862859455197E-7</v>
      </c>
      <c r="AG8646">
        <f t="shared" si="569"/>
        <v>1.3497503887133514E-5</v>
      </c>
    </row>
    <row r="8647" spans="30:33" x14ac:dyDescent="0.2">
      <c r="AD8647">
        <f t="shared" si="567"/>
        <v>8645</v>
      </c>
      <c r="AE8647">
        <f t="shared" si="566"/>
        <v>1.5589898057512838E-9</v>
      </c>
      <c r="AF8647">
        <f t="shared" si="568"/>
        <v>9.7280963878880054E-7</v>
      </c>
      <c r="AG8647">
        <f t="shared" si="569"/>
        <v>1.3477466870719849E-5</v>
      </c>
    </row>
    <row r="8648" spans="30:33" x14ac:dyDescent="0.2">
      <c r="AD8648">
        <f t="shared" si="567"/>
        <v>8646</v>
      </c>
      <c r="AE8648">
        <f t="shared" si="566"/>
        <v>1.5564954220620817E-9</v>
      </c>
      <c r="AF8648">
        <f t="shared" si="568"/>
        <v>9.7125314336673846E-7</v>
      </c>
      <c r="AG8648">
        <f t="shared" si="569"/>
        <v>1.3457459419148757E-5</v>
      </c>
    </row>
    <row r="8649" spans="30:33" x14ac:dyDescent="0.2">
      <c r="AD8649">
        <f t="shared" si="567"/>
        <v>8647</v>
      </c>
      <c r="AE8649">
        <f t="shared" si="566"/>
        <v>1.5540050293867821E-9</v>
      </c>
      <c r="AF8649">
        <f t="shared" si="568"/>
        <v>9.6969913833735168E-7</v>
      </c>
      <c r="AG8649">
        <f t="shared" si="569"/>
        <v>1.3437481489107506E-5</v>
      </c>
    </row>
    <row r="8650" spans="30:33" x14ac:dyDescent="0.2">
      <c r="AD8650">
        <f t="shared" si="567"/>
        <v>8648</v>
      </c>
      <c r="AE8650">
        <f t="shared" si="566"/>
        <v>1.5515186213397634E-9</v>
      </c>
      <c r="AF8650">
        <f t="shared" si="568"/>
        <v>9.6814761971601192E-7</v>
      </c>
      <c r="AG8650">
        <f t="shared" si="569"/>
        <v>1.3417533037346274E-5</v>
      </c>
    </row>
    <row r="8651" spans="30:33" x14ac:dyDescent="0.2">
      <c r="AD8651">
        <f t="shared" si="567"/>
        <v>8649</v>
      </c>
      <c r="AE8651">
        <f t="shared" si="566"/>
        <v>1.5490361915456197E-9</v>
      </c>
      <c r="AF8651">
        <f t="shared" si="568"/>
        <v>9.6659858352446632E-7</v>
      </c>
      <c r="AG8651">
        <f t="shared" si="569"/>
        <v>1.3397614020678065E-5</v>
      </c>
    </row>
    <row r="8652" spans="30:33" x14ac:dyDescent="0.2">
      <c r="AD8652">
        <f t="shared" si="567"/>
        <v>8650</v>
      </c>
      <c r="AE8652">
        <f t="shared" si="566"/>
        <v>1.5465577336391469E-9</v>
      </c>
      <c r="AF8652">
        <f t="shared" si="568"/>
        <v>9.6505202579082703E-7</v>
      </c>
      <c r="AG8652">
        <f t="shared" si="569"/>
        <v>1.3377724395978621E-5</v>
      </c>
    </row>
    <row r="8653" spans="30:33" x14ac:dyDescent="0.2">
      <c r="AD8653">
        <f t="shared" si="567"/>
        <v>8651</v>
      </c>
      <c r="AE8653">
        <f t="shared" si="566"/>
        <v>1.544083241265324E-9</v>
      </c>
      <c r="AF8653">
        <f t="shared" si="568"/>
        <v>9.6350794254956173E-7</v>
      </c>
      <c r="AG8653">
        <f t="shared" si="569"/>
        <v>1.3357864120186318E-5</v>
      </c>
    </row>
    <row r="8654" spans="30:33" x14ac:dyDescent="0.2">
      <c r="AD8654">
        <f t="shared" si="567"/>
        <v>8652</v>
      </c>
      <c r="AE8654">
        <f t="shared" si="566"/>
        <v>1.5416127080792995E-9</v>
      </c>
      <c r="AF8654">
        <f t="shared" si="568"/>
        <v>9.6196632984148234E-7</v>
      </c>
      <c r="AG8654">
        <f t="shared" si="569"/>
        <v>1.3338033150302099E-5</v>
      </c>
    </row>
    <row r="8655" spans="30:33" x14ac:dyDescent="0.2">
      <c r="AD8655">
        <f t="shared" si="567"/>
        <v>8653</v>
      </c>
      <c r="AE8655">
        <f t="shared" si="566"/>
        <v>1.5391461277463724E-9</v>
      </c>
      <c r="AF8655">
        <f t="shared" si="568"/>
        <v>9.6042718371373598E-7</v>
      </c>
      <c r="AG8655">
        <f t="shared" si="569"/>
        <v>1.3318231443389361E-5</v>
      </c>
    </row>
    <row r="8656" spans="30:33" x14ac:dyDescent="0.2">
      <c r="AD8656">
        <f t="shared" si="567"/>
        <v>8654</v>
      </c>
      <c r="AE8656">
        <f t="shared" si="566"/>
        <v>1.5366834939419784E-9</v>
      </c>
      <c r="AF8656">
        <f t="shared" si="568"/>
        <v>9.5889050021979393E-7</v>
      </c>
      <c r="AG8656">
        <f t="shared" si="569"/>
        <v>1.329845895657388E-5</v>
      </c>
    </row>
    <row r="8657" spans="30:33" x14ac:dyDescent="0.2">
      <c r="AD8657">
        <f t="shared" si="567"/>
        <v>8655</v>
      </c>
      <c r="AE8657">
        <f t="shared" si="566"/>
        <v>1.5342248003516711E-9</v>
      </c>
      <c r="AF8657">
        <f t="shared" si="568"/>
        <v>9.5735627541944228E-7</v>
      </c>
      <c r="AG8657">
        <f t="shared" si="569"/>
        <v>1.3278715647043713E-5</v>
      </c>
    </row>
    <row r="8658" spans="30:33" x14ac:dyDescent="0.2">
      <c r="AD8658">
        <f t="shared" si="567"/>
        <v>8656</v>
      </c>
      <c r="AE8658">
        <f t="shared" si="566"/>
        <v>1.5317700406711083E-9</v>
      </c>
      <c r="AF8658">
        <f t="shared" si="568"/>
        <v>9.5582450537877119E-7</v>
      </c>
      <c r="AG8658">
        <f t="shared" si="569"/>
        <v>1.3259001472049114E-5</v>
      </c>
    </row>
    <row r="8659" spans="30:33" x14ac:dyDescent="0.2">
      <c r="AD8659">
        <f t="shared" si="567"/>
        <v>8657</v>
      </c>
      <c r="AE8659">
        <f t="shared" ref="AE8659:AE8722" si="570">AF8658*$AE$3</f>
        <v>1.5293192086060347E-9</v>
      </c>
      <c r="AF8659">
        <f t="shared" si="568"/>
        <v>9.5429518617016513E-7</v>
      </c>
      <c r="AG8659">
        <f t="shared" si="569"/>
        <v>1.3239316388902443E-5</v>
      </c>
    </row>
    <row r="8660" spans="30:33" x14ac:dyDescent="0.2">
      <c r="AD8660">
        <f t="shared" si="567"/>
        <v>8658</v>
      </c>
      <c r="AE8660">
        <f t="shared" si="570"/>
        <v>1.5268722978722648E-9</v>
      </c>
      <c r="AF8660">
        <f t="shared" si="568"/>
        <v>9.5276831387229279E-7</v>
      </c>
      <c r="AG8660">
        <f t="shared" si="569"/>
        <v>1.321966035497807E-5</v>
      </c>
    </row>
    <row r="8661" spans="30:33" x14ac:dyDescent="0.2">
      <c r="AD8661">
        <f t="shared" si="567"/>
        <v>8659</v>
      </c>
      <c r="AE8661">
        <f t="shared" si="570"/>
        <v>1.5244293021956691E-9</v>
      </c>
      <c r="AF8661">
        <f t="shared" si="568"/>
        <v>9.5124388457009705E-7</v>
      </c>
      <c r="AG8661">
        <f t="shared" si="569"/>
        <v>1.3200033327712298E-5</v>
      </c>
    </row>
    <row r="8662" spans="30:33" x14ac:dyDescent="0.2">
      <c r="AD8662">
        <f t="shared" si="567"/>
        <v>8660</v>
      </c>
      <c r="AE8662">
        <f t="shared" si="570"/>
        <v>1.5219902153121559E-9</v>
      </c>
      <c r="AF8662">
        <f t="shared" si="568"/>
        <v>9.4972189435478483E-7</v>
      </c>
      <c r="AG8662">
        <f t="shared" si="569"/>
        <v>1.318043526460327E-5</v>
      </c>
    </row>
    <row r="8663" spans="30:33" x14ac:dyDescent="0.2">
      <c r="AD8663">
        <f t="shared" si="567"/>
        <v>8661</v>
      </c>
      <c r="AE8663">
        <f t="shared" si="570"/>
        <v>1.5195550309676564E-9</v>
      </c>
      <c r="AF8663">
        <f t="shared" si="568"/>
        <v>9.4820233932381709E-7</v>
      </c>
      <c r="AG8663">
        <f t="shared" si="569"/>
        <v>1.3160866123210873E-5</v>
      </c>
    </row>
    <row r="8664" spans="30:33" x14ac:dyDescent="0.2">
      <c r="AD8664">
        <f t="shared" si="567"/>
        <v>8662</v>
      </c>
      <c r="AE8664">
        <f t="shared" si="570"/>
        <v>1.5171237429181081E-9</v>
      </c>
      <c r="AF8664">
        <f t="shared" si="568"/>
        <v>9.4668521558089892E-7</v>
      </c>
      <c r="AG8664">
        <f t="shared" si="569"/>
        <v>1.3141325861156652E-5</v>
      </c>
    </row>
    <row r="8665" spans="30:33" x14ac:dyDescent="0.2">
      <c r="AD8665">
        <f t="shared" si="567"/>
        <v>8663</v>
      </c>
      <c r="AE8665">
        <f t="shared" si="570"/>
        <v>1.5146963449294389E-9</v>
      </c>
      <c r="AF8665">
        <f t="shared" si="568"/>
        <v>9.4517051923596947E-7</v>
      </c>
      <c r="AG8665">
        <f t="shared" si="569"/>
        <v>1.3121814436123729E-5</v>
      </c>
    </row>
    <row r="8666" spans="30:33" x14ac:dyDescent="0.2">
      <c r="AD8666">
        <f t="shared" si="567"/>
        <v>8664</v>
      </c>
      <c r="AE8666">
        <f t="shared" si="570"/>
        <v>1.5122728307775518E-9</v>
      </c>
      <c r="AF8666">
        <f t="shared" si="568"/>
        <v>9.4365824640519188E-7</v>
      </c>
      <c r="AG8666">
        <f t="shared" si="569"/>
        <v>1.3102331805856709E-5</v>
      </c>
    </row>
    <row r="8667" spans="30:33" x14ac:dyDescent="0.2">
      <c r="AD8667">
        <f t="shared" si="567"/>
        <v>8665</v>
      </c>
      <c r="AE8667">
        <f t="shared" si="570"/>
        <v>1.5098531942483077E-9</v>
      </c>
      <c r="AF8667">
        <f t="shared" si="568"/>
        <v>9.4214839321094355E-7</v>
      </c>
      <c r="AG8667">
        <f t="shared" si="569"/>
        <v>1.3082877928161585E-5</v>
      </c>
    </row>
    <row r="8668" spans="30:33" x14ac:dyDescent="0.2">
      <c r="AD8668">
        <f t="shared" si="567"/>
        <v>8666</v>
      </c>
      <c r="AE8668">
        <f t="shared" si="570"/>
        <v>1.5074374291375104E-9</v>
      </c>
      <c r="AF8668">
        <f t="shared" si="568"/>
        <v>9.4064095578180597E-7</v>
      </c>
      <c r="AG8668">
        <f t="shared" si="569"/>
        <v>1.3063452760905665E-5</v>
      </c>
    </row>
    <row r="8669" spans="30:33" x14ac:dyDescent="0.2">
      <c r="AD8669">
        <f t="shared" si="567"/>
        <v>8667</v>
      </c>
      <c r="AE8669">
        <f t="shared" si="570"/>
        <v>1.5050255292508902E-9</v>
      </c>
      <c r="AF8669">
        <f t="shared" si="568"/>
        <v>9.3913593025255498E-7</v>
      </c>
      <c r="AG8669">
        <f t="shared" si="569"/>
        <v>1.3044056262017466E-5</v>
      </c>
    </row>
    <row r="8670" spans="30:33" x14ac:dyDescent="0.2">
      <c r="AD8670">
        <f t="shared" si="567"/>
        <v>8668</v>
      </c>
      <c r="AE8670">
        <f t="shared" si="570"/>
        <v>1.5026174884040887E-9</v>
      </c>
      <c r="AF8670">
        <f t="shared" si="568"/>
        <v>9.3763331276415084E-7</v>
      </c>
      <c r="AG8670">
        <f t="shared" si="569"/>
        <v>1.3024688389486642E-5</v>
      </c>
    </row>
    <row r="8671" spans="30:33" x14ac:dyDescent="0.2">
      <c r="AD8671">
        <f t="shared" si="567"/>
        <v>8669</v>
      </c>
      <c r="AE8671">
        <f t="shared" si="570"/>
        <v>1.5002133004226421E-9</v>
      </c>
      <c r="AF8671">
        <f t="shared" si="568"/>
        <v>9.3613309946372812E-7</v>
      </c>
      <c r="AG8671">
        <f t="shared" si="569"/>
        <v>1.3005349101363884E-5</v>
      </c>
    </row>
    <row r="8672" spans="30:33" x14ac:dyDescent="0.2">
      <c r="AD8672">
        <f t="shared" si="567"/>
        <v>8670</v>
      </c>
      <c r="AE8672">
        <f t="shared" si="570"/>
        <v>1.4978129591419657E-9</v>
      </c>
      <c r="AF8672">
        <f t="shared" si="568"/>
        <v>9.3463528650458611E-7</v>
      </c>
      <c r="AG8672">
        <f t="shared" si="569"/>
        <v>1.2986038355760842E-5</v>
      </c>
    </row>
    <row r="8673" spans="30:33" x14ac:dyDescent="0.2">
      <c r="AD8673">
        <f t="shared" si="567"/>
        <v>8671</v>
      </c>
      <c r="AE8673">
        <f t="shared" si="570"/>
        <v>1.4954164584073385E-9</v>
      </c>
      <c r="AF8673">
        <f t="shared" si="568"/>
        <v>9.3313987004617876E-7</v>
      </c>
      <c r="AG8673">
        <f t="shared" si="569"/>
        <v>1.2966756110850032E-5</v>
      </c>
    </row>
    <row r="8674" spans="30:33" x14ac:dyDescent="0.2">
      <c r="AD8674">
        <f t="shared" si="567"/>
        <v>8672</v>
      </c>
      <c r="AE8674">
        <f t="shared" si="570"/>
        <v>1.4930237920738868E-9</v>
      </c>
      <c r="AF8674">
        <f t="shared" si="568"/>
        <v>9.316468462541048E-7</v>
      </c>
      <c r="AG8674">
        <f t="shared" si="569"/>
        <v>1.2947502324864747E-5</v>
      </c>
    </row>
    <row r="8675" spans="30:33" x14ac:dyDescent="0.2">
      <c r="AD8675">
        <f t="shared" ref="AD8675:AD8738" si="571">AD8674+1</f>
        <v>8673</v>
      </c>
      <c r="AE8675">
        <f t="shared" si="570"/>
        <v>1.4906349540065684E-9</v>
      </c>
      <c r="AF8675">
        <f t="shared" ref="AF8675:AF8738" si="572">AF8674*$AF$3</f>
        <v>9.3015621130009814E-7</v>
      </c>
      <c r="AG8675">
        <f t="shared" ref="AG8675:AG8738" si="573">AD8675*AE8675</f>
        <v>1.2928276956098968E-5</v>
      </c>
    </row>
    <row r="8676" spans="30:33" x14ac:dyDescent="0.2">
      <c r="AD8676">
        <f t="shared" si="571"/>
        <v>8674</v>
      </c>
      <c r="AE8676">
        <f t="shared" si="570"/>
        <v>1.4882499380801577E-9</v>
      </c>
      <c r="AF8676">
        <f t="shared" si="572"/>
        <v>9.2866796136201789E-7</v>
      </c>
      <c r="AG8676">
        <f t="shared" si="573"/>
        <v>1.2909079962907287E-5</v>
      </c>
    </row>
    <row r="8677" spans="30:33" x14ac:dyDescent="0.2">
      <c r="AD8677">
        <f t="shared" si="571"/>
        <v>8675</v>
      </c>
      <c r="AE8677">
        <f t="shared" si="570"/>
        <v>1.4858687381792294E-9</v>
      </c>
      <c r="AF8677">
        <f t="shared" si="572"/>
        <v>9.2718209262383864E-7</v>
      </c>
      <c r="AG8677">
        <f t="shared" si="573"/>
        <v>1.2889911303704815E-5</v>
      </c>
    </row>
    <row r="8678" spans="30:33" x14ac:dyDescent="0.2">
      <c r="AD8678">
        <f t="shared" si="571"/>
        <v>8676</v>
      </c>
      <c r="AE8678">
        <f t="shared" si="570"/>
        <v>1.4834913481981426E-9</v>
      </c>
      <c r="AF8678">
        <f t="shared" si="572"/>
        <v>9.256986012756405E-7</v>
      </c>
      <c r="AG8678">
        <f t="shared" si="573"/>
        <v>1.2870770936967086E-5</v>
      </c>
    </row>
    <row r="8679" spans="30:33" x14ac:dyDescent="0.2">
      <c r="AD8679">
        <f t="shared" si="571"/>
        <v>8677</v>
      </c>
      <c r="AE8679">
        <f t="shared" si="570"/>
        <v>1.4811177620410255E-9</v>
      </c>
      <c r="AF8679">
        <f t="shared" si="572"/>
        <v>9.2421748351359946E-7</v>
      </c>
      <c r="AG8679">
        <f t="shared" si="573"/>
        <v>1.2851658821229978E-5</v>
      </c>
    </row>
    <row r="8680" spans="30:33" x14ac:dyDescent="0.2">
      <c r="AD8680">
        <f t="shared" si="571"/>
        <v>8678</v>
      </c>
      <c r="AE8680">
        <f t="shared" si="570"/>
        <v>1.4787479736217598E-9</v>
      </c>
      <c r="AF8680">
        <f t="shared" si="572"/>
        <v>9.2273873553997766E-7</v>
      </c>
      <c r="AG8680">
        <f t="shared" si="573"/>
        <v>1.2832574915089631E-5</v>
      </c>
    </row>
    <row r="8681" spans="30:33" x14ac:dyDescent="0.2">
      <c r="AD8681">
        <f t="shared" si="571"/>
        <v>8679</v>
      </c>
      <c r="AE8681">
        <f t="shared" si="570"/>
        <v>1.4763819768639649E-9</v>
      </c>
      <c r="AF8681">
        <f t="shared" si="572"/>
        <v>9.2126235356311364E-7</v>
      </c>
      <c r="AG8681">
        <f t="shared" si="573"/>
        <v>1.2813519177202351E-5</v>
      </c>
    </row>
    <row r="8682" spans="30:33" x14ac:dyDescent="0.2">
      <c r="AD8682">
        <f t="shared" si="571"/>
        <v>8680</v>
      </c>
      <c r="AE8682">
        <f t="shared" si="570"/>
        <v>1.4740197657009826E-9</v>
      </c>
      <c r="AF8682">
        <f t="shared" si="572"/>
        <v>9.1978833379741259E-7</v>
      </c>
      <c r="AG8682">
        <f t="shared" si="573"/>
        <v>1.2794491566284529E-5</v>
      </c>
    </row>
    <row r="8683" spans="30:33" x14ac:dyDescent="0.2">
      <c r="AD8683">
        <f t="shared" si="571"/>
        <v>8681</v>
      </c>
      <c r="AE8683">
        <f t="shared" si="570"/>
        <v>1.4716613340758609E-9</v>
      </c>
      <c r="AF8683">
        <f t="shared" si="572"/>
        <v>9.1831667246333664E-7</v>
      </c>
      <c r="AG8683">
        <f t="shared" si="573"/>
        <v>1.2775492041112548E-5</v>
      </c>
    </row>
    <row r="8684" spans="30:33" x14ac:dyDescent="0.2">
      <c r="AD8684">
        <f t="shared" si="571"/>
        <v>8682</v>
      </c>
      <c r="AE8684">
        <f t="shared" si="570"/>
        <v>1.4693066759413393E-9</v>
      </c>
      <c r="AF8684">
        <f t="shared" si="572"/>
        <v>9.1684736578739529E-7</v>
      </c>
      <c r="AG8684">
        <f t="shared" si="573"/>
        <v>1.2756520560522708E-5</v>
      </c>
    </row>
    <row r="8685" spans="30:33" x14ac:dyDescent="0.2">
      <c r="AD8685">
        <f t="shared" si="571"/>
        <v>8683</v>
      </c>
      <c r="AE8685">
        <f t="shared" si="570"/>
        <v>1.4669557852598332E-9</v>
      </c>
      <c r="AF8685">
        <f t="shared" si="572"/>
        <v>9.1538041000213541E-7</v>
      </c>
      <c r="AG8685">
        <f t="shared" si="573"/>
        <v>1.2737577083411131E-5</v>
      </c>
    </row>
    <row r="8686" spans="30:33" x14ac:dyDescent="0.2">
      <c r="AD8686">
        <f t="shared" si="571"/>
        <v>8684</v>
      </c>
      <c r="AE8686">
        <f t="shared" si="570"/>
        <v>1.4646086560034173E-9</v>
      </c>
      <c r="AF8686">
        <f t="shared" si="572"/>
        <v>9.1391580134613195E-7</v>
      </c>
      <c r="AG8686">
        <f t="shared" si="573"/>
        <v>1.2718661568733676E-5</v>
      </c>
    </row>
    <row r="8687" spans="30:33" x14ac:dyDescent="0.2">
      <c r="AD8687">
        <f t="shared" si="571"/>
        <v>8685</v>
      </c>
      <c r="AE8687">
        <f t="shared" si="570"/>
        <v>1.4622652821538119E-9</v>
      </c>
      <c r="AF8687">
        <f t="shared" si="572"/>
        <v>9.1245353606397805E-7</v>
      </c>
      <c r="AG8687">
        <f t="shared" si="573"/>
        <v>1.2699773975505856E-5</v>
      </c>
    </row>
    <row r="8688" spans="30:33" x14ac:dyDescent="0.2">
      <c r="AD8688">
        <f t="shared" si="571"/>
        <v>8686</v>
      </c>
      <c r="AE8688">
        <f t="shared" si="570"/>
        <v>1.4599256577023655E-9</v>
      </c>
      <c r="AF8688">
        <f t="shared" si="572"/>
        <v>9.1099361040627559E-7</v>
      </c>
      <c r="AG8688">
        <f t="shared" si="573"/>
        <v>1.2680914262802747E-5</v>
      </c>
    </row>
    <row r="8689" spans="30:33" x14ac:dyDescent="0.2">
      <c r="AD8689">
        <f t="shared" si="571"/>
        <v>8687</v>
      </c>
      <c r="AE8689">
        <f t="shared" si="570"/>
        <v>1.4575897766500415E-9</v>
      </c>
      <c r="AF8689">
        <f t="shared" si="572"/>
        <v>9.0953602062962547E-7</v>
      </c>
      <c r="AG8689">
        <f t="shared" si="573"/>
        <v>1.2662082389758912E-5</v>
      </c>
    </row>
    <row r="8690" spans="30:33" x14ac:dyDescent="0.2">
      <c r="AD8690">
        <f t="shared" si="571"/>
        <v>8688</v>
      </c>
      <c r="AE8690">
        <f t="shared" si="570"/>
        <v>1.4552576330074014E-9</v>
      </c>
      <c r="AF8690">
        <f t="shared" si="572"/>
        <v>9.0808076299661804E-7</v>
      </c>
      <c r="AG8690">
        <f t="shared" si="573"/>
        <v>1.2643278315568304E-5</v>
      </c>
    </row>
    <row r="8691" spans="30:33" x14ac:dyDescent="0.2">
      <c r="AD8691">
        <f t="shared" si="571"/>
        <v>8689</v>
      </c>
      <c r="AE8691">
        <f t="shared" si="570"/>
        <v>1.4529292207945896E-9</v>
      </c>
      <c r="AF8691">
        <f t="shared" si="572"/>
        <v>9.066278337758234E-7</v>
      </c>
      <c r="AG8691">
        <f t="shared" si="573"/>
        <v>1.2624501999484189E-5</v>
      </c>
    </row>
    <row r="8692" spans="30:33" x14ac:dyDescent="0.2">
      <c r="AD8692">
        <f t="shared" si="571"/>
        <v>8690</v>
      </c>
      <c r="AE8692">
        <f t="shared" si="570"/>
        <v>1.4506045340413181E-9</v>
      </c>
      <c r="AF8692">
        <f t="shared" si="572"/>
        <v>9.0517722924178208E-7</v>
      </c>
      <c r="AG8692">
        <f t="shared" si="573"/>
        <v>1.2605753400819054E-5</v>
      </c>
    </row>
    <row r="8693" spans="30:33" x14ac:dyDescent="0.2">
      <c r="AD8693">
        <f t="shared" si="571"/>
        <v>8691</v>
      </c>
      <c r="AE8693">
        <f t="shared" si="570"/>
        <v>1.4482835667868519E-9</v>
      </c>
      <c r="AF8693">
        <f t="shared" si="572"/>
        <v>9.0372894567499515E-7</v>
      </c>
      <c r="AG8693">
        <f t="shared" si="573"/>
        <v>1.258703247894453E-5</v>
      </c>
    </row>
    <row r="8694" spans="30:33" x14ac:dyDescent="0.2">
      <c r="AD8694">
        <f t="shared" si="571"/>
        <v>8692</v>
      </c>
      <c r="AE8694">
        <f t="shared" si="570"/>
        <v>1.445966313079993E-9</v>
      </c>
      <c r="AF8694">
        <f t="shared" si="572"/>
        <v>9.0228297936191517E-7</v>
      </c>
      <c r="AG8694">
        <f t="shared" si="573"/>
        <v>1.2568339193291299E-5</v>
      </c>
    </row>
    <row r="8695" spans="30:33" x14ac:dyDescent="0.2">
      <c r="AD8695">
        <f t="shared" si="571"/>
        <v>8693</v>
      </c>
      <c r="AE8695">
        <f t="shared" si="570"/>
        <v>1.4436527669790649E-9</v>
      </c>
      <c r="AF8695">
        <f t="shared" si="572"/>
        <v>9.0083932659493609E-7</v>
      </c>
      <c r="AG8695">
        <f t="shared" si="573"/>
        <v>1.2549673503349011E-5</v>
      </c>
    </row>
    <row r="8696" spans="30:33" x14ac:dyDescent="0.2">
      <c r="AD8696">
        <f t="shared" si="571"/>
        <v>8694</v>
      </c>
      <c r="AE8696">
        <f t="shared" si="570"/>
        <v>1.4413429225518984E-9</v>
      </c>
      <c r="AF8696">
        <f t="shared" si="572"/>
        <v>8.9939798367238419E-7</v>
      </c>
      <c r="AG8696">
        <f t="shared" si="573"/>
        <v>1.2531035368666204E-5</v>
      </c>
    </row>
    <row r="8697" spans="30:33" x14ac:dyDescent="0.2">
      <c r="AD8697">
        <f t="shared" si="571"/>
        <v>8695</v>
      </c>
      <c r="AE8697">
        <f t="shared" si="570"/>
        <v>1.4390367738758153E-9</v>
      </c>
      <c r="AF8697">
        <f t="shared" si="572"/>
        <v>8.9795894689850837E-7</v>
      </c>
      <c r="AG8697">
        <f t="shared" si="573"/>
        <v>1.2512424748850214E-5</v>
      </c>
    </row>
    <row r="8698" spans="30:33" x14ac:dyDescent="0.2">
      <c r="AD8698">
        <f t="shared" si="571"/>
        <v>8696</v>
      </c>
      <c r="AE8698">
        <f t="shared" si="570"/>
        <v>1.4367343150376141E-9</v>
      </c>
      <c r="AF8698">
        <f t="shared" si="572"/>
        <v>8.9652221258347072E-7</v>
      </c>
      <c r="AG8698">
        <f t="shared" si="573"/>
        <v>1.2493841603567092E-5</v>
      </c>
    </row>
    <row r="8699" spans="30:33" x14ac:dyDescent="0.2">
      <c r="AD8699">
        <f t="shared" si="571"/>
        <v>8697</v>
      </c>
      <c r="AE8699">
        <f t="shared" si="570"/>
        <v>1.4344355401335537E-9</v>
      </c>
      <c r="AF8699">
        <f t="shared" si="572"/>
        <v>8.950877770433371E-7</v>
      </c>
      <c r="AG8699">
        <f t="shared" si="573"/>
        <v>1.2475285892541517E-5</v>
      </c>
    </row>
    <row r="8700" spans="30:33" x14ac:dyDescent="0.2">
      <c r="AD8700">
        <f t="shared" si="571"/>
        <v>8698</v>
      </c>
      <c r="AE8700">
        <f t="shared" si="570"/>
        <v>1.43214044326934E-9</v>
      </c>
      <c r="AF8700">
        <f t="shared" si="572"/>
        <v>8.936556366000677E-7</v>
      </c>
      <c r="AG8700">
        <f t="shared" si="573"/>
        <v>1.2456757575556719E-5</v>
      </c>
    </row>
    <row r="8701" spans="30:33" x14ac:dyDescent="0.2">
      <c r="AD8701">
        <f t="shared" si="571"/>
        <v>8699</v>
      </c>
      <c r="AE8701">
        <f t="shared" si="570"/>
        <v>1.4298490185601089E-9</v>
      </c>
      <c r="AF8701">
        <f t="shared" si="572"/>
        <v>8.9222578758150755E-7</v>
      </c>
      <c r="AG8701">
        <f t="shared" si="573"/>
        <v>1.2438256612454386E-5</v>
      </c>
    </row>
    <row r="8702" spans="30:33" x14ac:dyDescent="0.2">
      <c r="AD8702">
        <f t="shared" si="571"/>
        <v>8700</v>
      </c>
      <c r="AE8702">
        <f t="shared" si="570"/>
        <v>1.4275612601304127E-9</v>
      </c>
      <c r="AF8702">
        <f t="shared" si="572"/>
        <v>8.9079822632137714E-7</v>
      </c>
      <c r="AG8702">
        <f t="shared" si="573"/>
        <v>1.241978296313459E-5</v>
      </c>
    </row>
    <row r="8703" spans="30:33" x14ac:dyDescent="0.2">
      <c r="AD8703">
        <f t="shared" si="571"/>
        <v>8701</v>
      </c>
      <c r="AE8703">
        <f t="shared" si="570"/>
        <v>1.425277162114204E-9</v>
      </c>
      <c r="AF8703">
        <f t="shared" si="572"/>
        <v>8.8937294915926287E-7</v>
      </c>
      <c r="AG8703">
        <f t="shared" si="573"/>
        <v>1.2401336587555689E-5</v>
      </c>
    </row>
    <row r="8704" spans="30:33" x14ac:dyDescent="0.2">
      <c r="AD8704">
        <f t="shared" si="571"/>
        <v>8702</v>
      </c>
      <c r="AE8704">
        <f t="shared" si="570"/>
        <v>1.4229967186548213E-9</v>
      </c>
      <c r="AF8704">
        <f t="shared" si="572"/>
        <v>8.8794995244060805E-7</v>
      </c>
      <c r="AG8704">
        <f t="shared" si="573"/>
        <v>1.2382917445734256E-5</v>
      </c>
    </row>
    <row r="8705" spans="30:33" x14ac:dyDescent="0.2">
      <c r="AD8705">
        <f t="shared" si="571"/>
        <v>8703</v>
      </c>
      <c r="AE8705">
        <f t="shared" si="570"/>
        <v>1.4207199239049736E-9</v>
      </c>
      <c r="AF8705">
        <f t="shared" si="572"/>
        <v>8.8652923251670307E-7</v>
      </c>
      <c r="AG8705">
        <f t="shared" si="573"/>
        <v>1.2364525497744985E-5</v>
      </c>
    </row>
    <row r="8706" spans="30:33" x14ac:dyDescent="0.2">
      <c r="AD8706">
        <f t="shared" si="571"/>
        <v>8704</v>
      </c>
      <c r="AE8706">
        <f t="shared" si="570"/>
        <v>1.4184467720267256E-9</v>
      </c>
      <c r="AF8706">
        <f t="shared" si="572"/>
        <v>8.8511078574467627E-7</v>
      </c>
      <c r="AG8706">
        <f t="shared" si="573"/>
        <v>1.234616070372062E-5</v>
      </c>
    </row>
    <row r="8707" spans="30:33" x14ac:dyDescent="0.2">
      <c r="AD8707">
        <f t="shared" si="571"/>
        <v>8705</v>
      </c>
      <c r="AE8707">
        <f t="shared" si="570"/>
        <v>1.4161772571914827E-9</v>
      </c>
      <c r="AF8707">
        <f t="shared" si="572"/>
        <v>8.8369460848748475E-7</v>
      </c>
      <c r="AG8707">
        <f t="shared" si="573"/>
        <v>1.2327823023851857E-5</v>
      </c>
    </row>
    <row r="8708" spans="30:33" x14ac:dyDescent="0.2">
      <c r="AD8708">
        <f t="shared" si="571"/>
        <v>8706</v>
      </c>
      <c r="AE8708">
        <f t="shared" si="570"/>
        <v>1.4139113735799763E-9</v>
      </c>
      <c r="AF8708">
        <f t="shared" si="572"/>
        <v>8.8228069711390473E-7</v>
      </c>
      <c r="AG8708">
        <f t="shared" si="573"/>
        <v>1.2309512418387273E-5</v>
      </c>
    </row>
    <row r="8709" spans="30:33" x14ac:dyDescent="0.2">
      <c r="AD8709">
        <f t="shared" si="571"/>
        <v>8707</v>
      </c>
      <c r="AE8709">
        <f t="shared" si="570"/>
        <v>1.4116491153822483E-9</v>
      </c>
      <c r="AF8709">
        <f t="shared" si="572"/>
        <v>8.8086904799852242E-7</v>
      </c>
      <c r="AG8709">
        <f t="shared" si="573"/>
        <v>1.2291228847633236E-5</v>
      </c>
    </row>
    <row r="8710" spans="30:33" x14ac:dyDescent="0.2">
      <c r="AD8710">
        <f t="shared" si="571"/>
        <v>8708</v>
      </c>
      <c r="AE8710">
        <f t="shared" si="570"/>
        <v>1.4093904767976365E-9</v>
      </c>
      <c r="AF8710">
        <f t="shared" si="572"/>
        <v>8.7945965752172474E-7</v>
      </c>
      <c r="AG8710">
        <f t="shared" si="573"/>
        <v>1.2272972271953818E-5</v>
      </c>
    </row>
    <row r="8711" spans="30:33" x14ac:dyDescent="0.2">
      <c r="AD8711">
        <f t="shared" si="571"/>
        <v>8709</v>
      </c>
      <c r="AE8711">
        <f t="shared" si="570"/>
        <v>1.4071354520347602E-9</v>
      </c>
      <c r="AF8711">
        <f t="shared" si="572"/>
        <v>8.7805252206968989E-7</v>
      </c>
      <c r="AG8711">
        <f t="shared" si="573"/>
        <v>1.2254742651770728E-5</v>
      </c>
    </row>
    <row r="8712" spans="30:33" x14ac:dyDescent="0.2">
      <c r="AD8712">
        <f t="shared" si="571"/>
        <v>8710</v>
      </c>
      <c r="AE8712">
        <f t="shared" si="570"/>
        <v>1.4048840353115045E-9</v>
      </c>
      <c r="AF8712">
        <f t="shared" si="572"/>
        <v>8.7664763803437833E-7</v>
      </c>
      <c r="AG8712">
        <f t="shared" si="573"/>
        <v>1.2236539947563204E-5</v>
      </c>
    </row>
    <row r="8713" spans="30:33" x14ac:dyDescent="0.2">
      <c r="AD8713">
        <f t="shared" si="571"/>
        <v>8711</v>
      </c>
      <c r="AE8713">
        <f t="shared" si="570"/>
        <v>1.4026362208550059E-9</v>
      </c>
      <c r="AF8713">
        <f t="shared" si="572"/>
        <v>8.7524500181352324E-7</v>
      </c>
      <c r="AG8713">
        <f t="shared" si="573"/>
        <v>1.2218364119867957E-5</v>
      </c>
    </row>
    <row r="8714" spans="30:33" x14ac:dyDescent="0.2">
      <c r="AD8714">
        <f t="shared" si="571"/>
        <v>8712</v>
      </c>
      <c r="AE8714">
        <f t="shared" si="570"/>
        <v>1.4003920029016379E-9</v>
      </c>
      <c r="AF8714">
        <f t="shared" si="572"/>
        <v>8.7384460981062158E-7</v>
      </c>
      <c r="AG8714">
        <f t="shared" si="573"/>
        <v>1.2200215129279069E-5</v>
      </c>
    </row>
    <row r="8715" spans="30:33" x14ac:dyDescent="0.2">
      <c r="AD8715">
        <f t="shared" si="571"/>
        <v>8713</v>
      </c>
      <c r="AE8715">
        <f t="shared" si="570"/>
        <v>1.3981513756969952E-9</v>
      </c>
      <c r="AF8715">
        <f t="shared" si="572"/>
        <v>8.7244645843492449E-7</v>
      </c>
      <c r="AG8715">
        <f t="shared" si="573"/>
        <v>1.218209293644792E-5</v>
      </c>
    </row>
    <row r="8716" spans="30:33" x14ac:dyDescent="0.2">
      <c r="AD8716">
        <f t="shared" si="571"/>
        <v>8714</v>
      </c>
      <c r="AE8716">
        <f t="shared" si="570"/>
        <v>1.3959143334958798E-9</v>
      </c>
      <c r="AF8716">
        <f t="shared" si="572"/>
        <v>8.7105054410142856E-7</v>
      </c>
      <c r="AG8716">
        <f t="shared" si="573"/>
        <v>1.2163997502083097E-5</v>
      </c>
    </row>
    <row r="8717" spans="30:33" x14ac:dyDescent="0.2">
      <c r="AD8717">
        <f t="shared" si="571"/>
        <v>8715</v>
      </c>
      <c r="AE8717">
        <f t="shared" si="570"/>
        <v>1.3936808705622864E-9</v>
      </c>
      <c r="AF8717">
        <f t="shared" si="572"/>
        <v>8.6965686323086626E-7</v>
      </c>
      <c r="AG8717">
        <f t="shared" si="573"/>
        <v>1.2145928786950325E-5</v>
      </c>
    </row>
    <row r="8718" spans="30:33" x14ac:dyDescent="0.2">
      <c r="AD8718">
        <f t="shared" si="571"/>
        <v>8716</v>
      </c>
      <c r="AE8718">
        <f t="shared" si="570"/>
        <v>1.3914509811693867E-9</v>
      </c>
      <c r="AF8718">
        <f t="shared" si="572"/>
        <v>8.6826541224969685E-7</v>
      </c>
      <c r="AG8718">
        <f t="shared" si="573"/>
        <v>1.2127886751872375E-5</v>
      </c>
    </row>
    <row r="8719" spans="30:33" x14ac:dyDescent="0.2">
      <c r="AD8719">
        <f t="shared" si="571"/>
        <v>8717</v>
      </c>
      <c r="AE8719">
        <f t="shared" si="570"/>
        <v>1.3892246595995155E-9</v>
      </c>
      <c r="AF8719">
        <f t="shared" si="572"/>
        <v>8.6687618759009728E-7</v>
      </c>
      <c r="AG8719">
        <f t="shared" si="573"/>
        <v>1.2109871357728976E-5</v>
      </c>
    </row>
    <row r="8720" spans="30:33" x14ac:dyDescent="0.2">
      <c r="AD8720">
        <f t="shared" si="571"/>
        <v>8718</v>
      </c>
      <c r="AE8720">
        <f t="shared" si="570"/>
        <v>1.3870019001441563E-9</v>
      </c>
      <c r="AF8720">
        <f t="shared" si="572"/>
        <v>8.6548918568995308E-7</v>
      </c>
      <c r="AG8720">
        <f t="shared" si="573"/>
        <v>1.2091882565456755E-5</v>
      </c>
    </row>
    <row r="8721" spans="30:33" x14ac:dyDescent="0.2">
      <c r="AD8721">
        <f t="shared" si="571"/>
        <v>8719</v>
      </c>
      <c r="AE8721">
        <f t="shared" si="570"/>
        <v>1.3847826971039256E-9</v>
      </c>
      <c r="AF8721">
        <f t="shared" si="572"/>
        <v>8.6410440299284914E-7</v>
      </c>
      <c r="AG8721">
        <f t="shared" si="573"/>
        <v>1.2073920336049127E-5</v>
      </c>
    </row>
    <row r="8722" spans="30:33" x14ac:dyDescent="0.2">
      <c r="AD8722">
        <f t="shared" si="571"/>
        <v>8720</v>
      </c>
      <c r="AE8722">
        <f t="shared" si="570"/>
        <v>1.3825670447885593E-9</v>
      </c>
      <c r="AF8722">
        <f t="shared" si="572"/>
        <v>8.627218359480605E-7</v>
      </c>
      <c r="AG8722">
        <f t="shared" si="573"/>
        <v>1.2055984630556236E-5</v>
      </c>
    </row>
    <row r="8723" spans="30:33" x14ac:dyDescent="0.2">
      <c r="AD8723">
        <f t="shared" si="571"/>
        <v>8721</v>
      </c>
      <c r="AE8723">
        <f t="shared" ref="AE8723:AE8786" si="574">AF8722*$AE$3</f>
        <v>1.3803549375168975E-9</v>
      </c>
      <c r="AF8723">
        <f t="shared" si="572"/>
        <v>8.6134148101054358E-7</v>
      </c>
      <c r="AG8723">
        <f t="shared" si="573"/>
        <v>1.2038075410084863E-5</v>
      </c>
    </row>
    <row r="8724" spans="30:33" x14ac:dyDescent="0.2">
      <c r="AD8724">
        <f t="shared" si="571"/>
        <v>8722</v>
      </c>
      <c r="AE8724">
        <f t="shared" si="574"/>
        <v>1.3781463696168704E-9</v>
      </c>
      <c r="AF8724">
        <f t="shared" si="572"/>
        <v>8.5996333464092665E-7</v>
      </c>
      <c r="AG8724">
        <f t="shared" si="573"/>
        <v>1.2020192635798343E-5</v>
      </c>
    </row>
    <row r="8725" spans="30:33" x14ac:dyDescent="0.2">
      <c r="AD8725">
        <f t="shared" si="571"/>
        <v>8723</v>
      </c>
      <c r="AE8725">
        <f t="shared" si="574"/>
        <v>1.3759413354254833E-9</v>
      </c>
      <c r="AF8725">
        <f t="shared" si="572"/>
        <v>8.585873933055011E-7</v>
      </c>
      <c r="AG8725">
        <f t="shared" si="573"/>
        <v>1.200233626891649E-5</v>
      </c>
    </row>
    <row r="8726" spans="30:33" x14ac:dyDescent="0.2">
      <c r="AD8726">
        <f t="shared" si="571"/>
        <v>8724</v>
      </c>
      <c r="AE8726">
        <f t="shared" si="574"/>
        <v>1.3737398292888024E-9</v>
      </c>
      <c r="AF8726">
        <f t="shared" si="572"/>
        <v>8.572136534762123E-7</v>
      </c>
      <c r="AG8726">
        <f t="shared" si="573"/>
        <v>1.1984506270715513E-5</v>
      </c>
    </row>
    <row r="8727" spans="30:33" x14ac:dyDescent="0.2">
      <c r="AD8727">
        <f t="shared" si="571"/>
        <v>8725</v>
      </c>
      <c r="AE8727">
        <f t="shared" si="574"/>
        <v>1.3715418455619402E-9</v>
      </c>
      <c r="AF8727">
        <f t="shared" si="572"/>
        <v>8.5584211163065033E-7</v>
      </c>
      <c r="AG8727">
        <f t="shared" si="573"/>
        <v>1.1966702602527929E-5</v>
      </c>
    </row>
    <row r="8728" spans="30:33" x14ac:dyDescent="0.2">
      <c r="AD8728">
        <f t="shared" si="571"/>
        <v>8726</v>
      </c>
      <c r="AE8728">
        <f t="shared" si="574"/>
        <v>1.3693473786090411E-9</v>
      </c>
      <c r="AF8728">
        <f t="shared" si="572"/>
        <v>8.5447276425204124E-7</v>
      </c>
      <c r="AG8728">
        <f t="shared" si="573"/>
        <v>1.1948925225742493E-5</v>
      </c>
    </row>
    <row r="8729" spans="30:33" x14ac:dyDescent="0.2">
      <c r="AD8729">
        <f t="shared" si="571"/>
        <v>8727</v>
      </c>
      <c r="AE8729">
        <f t="shared" si="574"/>
        <v>1.3671564228032665E-9</v>
      </c>
      <c r="AF8729">
        <f t="shared" si="572"/>
        <v>8.5310560782923789E-7</v>
      </c>
      <c r="AG8729">
        <f t="shared" si="573"/>
        <v>1.1931174101804106E-5</v>
      </c>
    </row>
    <row r="8730" spans="30:33" x14ac:dyDescent="0.2">
      <c r="AD8730">
        <f t="shared" si="571"/>
        <v>8728</v>
      </c>
      <c r="AE8730">
        <f t="shared" si="574"/>
        <v>1.3649689725267812E-9</v>
      </c>
      <c r="AF8730">
        <f t="shared" si="572"/>
        <v>8.5174063885671111E-7</v>
      </c>
      <c r="AG8730">
        <f t="shared" si="573"/>
        <v>1.1913449192213747E-5</v>
      </c>
    </row>
    <row r="8731" spans="30:33" x14ac:dyDescent="0.2">
      <c r="AD8731">
        <f t="shared" si="571"/>
        <v>8729</v>
      </c>
      <c r="AE8731">
        <f t="shared" si="574"/>
        <v>1.3627850221707384E-9</v>
      </c>
      <c r="AF8731">
        <f t="shared" si="572"/>
        <v>8.5037785383454034E-7</v>
      </c>
      <c r="AG8731">
        <f t="shared" si="573"/>
        <v>1.1895750458528376E-5</v>
      </c>
    </row>
    <row r="8732" spans="30:33" x14ac:dyDescent="0.2">
      <c r="AD8732">
        <f t="shared" si="571"/>
        <v>8730</v>
      </c>
      <c r="AE8732">
        <f t="shared" si="574"/>
        <v>1.3606045661352651E-9</v>
      </c>
      <c r="AF8732">
        <f t="shared" si="572"/>
        <v>8.4901724926840498E-7</v>
      </c>
      <c r="AG8732">
        <f t="shared" si="573"/>
        <v>1.1878077862360863E-5</v>
      </c>
    </row>
    <row r="8733" spans="30:33" x14ac:dyDescent="0.2">
      <c r="AD8733">
        <f t="shared" si="571"/>
        <v>8731</v>
      </c>
      <c r="AE8733">
        <f t="shared" si="574"/>
        <v>1.3584275988294485E-9</v>
      </c>
      <c r="AF8733">
        <f t="shared" si="572"/>
        <v>8.4765882166957549E-7</v>
      </c>
      <c r="AG8733">
        <f t="shared" si="573"/>
        <v>1.1860431365379916E-5</v>
      </c>
    </row>
    <row r="8734" spans="30:33" x14ac:dyDescent="0.2">
      <c r="AD8734">
        <f t="shared" si="571"/>
        <v>8732</v>
      </c>
      <c r="AE8734">
        <f t="shared" si="574"/>
        <v>1.3562541146713214E-9</v>
      </c>
      <c r="AF8734">
        <f t="shared" si="572"/>
        <v>8.4630256755490414E-7</v>
      </c>
      <c r="AG8734">
        <f t="shared" si="573"/>
        <v>1.1842810929309979E-5</v>
      </c>
    </row>
    <row r="8735" spans="30:33" x14ac:dyDescent="0.2">
      <c r="AD8735">
        <f t="shared" si="571"/>
        <v>8733</v>
      </c>
      <c r="AE8735">
        <f t="shared" si="574"/>
        <v>1.3540841080878472E-9</v>
      </c>
      <c r="AF8735">
        <f t="shared" si="572"/>
        <v>8.4494848344681629E-7</v>
      </c>
      <c r="AG8735">
        <f t="shared" si="573"/>
        <v>1.1825216515931168E-5</v>
      </c>
    </row>
    <row r="8736" spans="30:33" x14ac:dyDescent="0.2">
      <c r="AD8736">
        <f t="shared" si="571"/>
        <v>8734</v>
      </c>
      <c r="AE8736">
        <f t="shared" si="574"/>
        <v>1.3519175735149067E-9</v>
      </c>
      <c r="AF8736">
        <f t="shared" si="572"/>
        <v>8.4359656587330134E-7</v>
      </c>
      <c r="AG8736">
        <f t="shared" si="573"/>
        <v>1.1807648087079195E-5</v>
      </c>
    </row>
    <row r="8737" spans="30:33" x14ac:dyDescent="0.2">
      <c r="AD8737">
        <f t="shared" si="571"/>
        <v>8735</v>
      </c>
      <c r="AE8737">
        <f t="shared" si="574"/>
        <v>1.3497545053972828E-9</v>
      </c>
      <c r="AF8737">
        <f t="shared" si="572"/>
        <v>8.4224681136790404E-7</v>
      </c>
      <c r="AG8737">
        <f t="shared" si="573"/>
        <v>1.1790105604645265E-5</v>
      </c>
    </row>
    <row r="8738" spans="30:33" x14ac:dyDescent="0.2">
      <c r="AD8738">
        <f t="shared" si="571"/>
        <v>8736</v>
      </c>
      <c r="AE8738">
        <f t="shared" si="574"/>
        <v>1.3475948981886471E-9</v>
      </c>
      <c r="AF8738">
        <f t="shared" si="572"/>
        <v>8.4089921646971533E-7</v>
      </c>
      <c r="AG8738">
        <f t="shared" si="573"/>
        <v>1.1772589030576022E-5</v>
      </c>
    </row>
    <row r="8739" spans="30:33" x14ac:dyDescent="0.2">
      <c r="AD8739">
        <f t="shared" ref="AD8739:AD8802" si="575">AD8738+1</f>
        <v>8737</v>
      </c>
      <c r="AE8739">
        <f t="shared" si="574"/>
        <v>1.345438746351545E-9</v>
      </c>
      <c r="AF8739">
        <f t="shared" ref="AF8739:AF8802" si="576">AF8738*$AF$3</f>
        <v>8.3955377772336371E-7</v>
      </c>
      <c r="AG8739">
        <f t="shared" ref="AG8739:AG8802" si="577">AD8739*AE8739</f>
        <v>1.175509832687345E-5</v>
      </c>
    </row>
    <row r="8740" spans="30:33" x14ac:dyDescent="0.2">
      <c r="AD8740">
        <f t="shared" si="575"/>
        <v>8738</v>
      </c>
      <c r="AE8740">
        <f t="shared" si="574"/>
        <v>1.3432860443573825E-9</v>
      </c>
      <c r="AF8740">
        <f t="shared" si="576"/>
        <v>8.382104916790063E-7</v>
      </c>
      <c r="AG8740">
        <f t="shared" si="577"/>
        <v>1.1737633455594809E-5</v>
      </c>
    </row>
    <row r="8741" spans="30:33" x14ac:dyDescent="0.2">
      <c r="AD8741">
        <f t="shared" si="575"/>
        <v>8739</v>
      </c>
      <c r="AE8741">
        <f t="shared" si="574"/>
        <v>1.3411367866864108E-9</v>
      </c>
      <c r="AF8741">
        <f t="shared" si="576"/>
        <v>8.3686935489231987E-7</v>
      </c>
      <c r="AG8741">
        <f t="shared" si="577"/>
        <v>1.1720194378852544E-5</v>
      </c>
    </row>
    <row r="8742" spans="30:33" x14ac:dyDescent="0.2">
      <c r="AD8742">
        <f t="shared" si="575"/>
        <v>8740</v>
      </c>
      <c r="AE8742">
        <f t="shared" si="574"/>
        <v>1.3389909678277124E-9</v>
      </c>
      <c r="AF8742">
        <f t="shared" si="576"/>
        <v>8.3553036392449211E-7</v>
      </c>
      <c r="AG8742">
        <f t="shared" si="577"/>
        <v>1.1702781058814206E-5</v>
      </c>
    </row>
    <row r="8743" spans="30:33" x14ac:dyDescent="0.2">
      <c r="AD8743">
        <f t="shared" si="575"/>
        <v>8741</v>
      </c>
      <c r="AE8743">
        <f t="shared" si="574"/>
        <v>1.3368485822791879E-9</v>
      </c>
      <c r="AF8743">
        <f t="shared" si="576"/>
        <v>8.3419351534221293E-7</v>
      </c>
      <c r="AG8743">
        <f t="shared" si="577"/>
        <v>1.1685393457702382E-5</v>
      </c>
    </row>
    <row r="8744" spans="30:33" x14ac:dyDescent="0.2">
      <c r="AD8744">
        <f t="shared" si="575"/>
        <v>8742</v>
      </c>
      <c r="AE8744">
        <f t="shared" si="574"/>
        <v>1.3347096245475412E-9</v>
      </c>
      <c r="AF8744">
        <f t="shared" si="576"/>
        <v>8.3285880571766535E-7</v>
      </c>
      <c r="AG8744">
        <f t="shared" si="577"/>
        <v>1.1668031537794605E-5</v>
      </c>
    </row>
    <row r="8745" spans="30:33" x14ac:dyDescent="0.2">
      <c r="AD8745">
        <f t="shared" si="575"/>
        <v>8743</v>
      </c>
      <c r="AE8745">
        <f t="shared" si="574"/>
        <v>1.3325740891482653E-9</v>
      </c>
      <c r="AF8745">
        <f t="shared" si="576"/>
        <v>8.3152623162851705E-7</v>
      </c>
      <c r="AG8745">
        <f t="shared" si="577"/>
        <v>1.1650695261423283E-5</v>
      </c>
    </row>
    <row r="8746" spans="30:33" x14ac:dyDescent="0.2">
      <c r="AD8746">
        <f t="shared" si="575"/>
        <v>8744</v>
      </c>
      <c r="AE8746">
        <f t="shared" si="574"/>
        <v>1.3304419706056278E-9</v>
      </c>
      <c r="AF8746">
        <f t="shared" si="576"/>
        <v>8.3019578965791143E-7</v>
      </c>
      <c r="AG8746">
        <f t="shared" si="577"/>
        <v>1.163338459097561E-5</v>
      </c>
    </row>
    <row r="8747" spans="30:33" x14ac:dyDescent="0.2">
      <c r="AD8747">
        <f t="shared" si="575"/>
        <v>8745</v>
      </c>
      <c r="AE8747">
        <f t="shared" si="574"/>
        <v>1.3283132634526589E-9</v>
      </c>
      <c r="AF8747">
        <f t="shared" si="576"/>
        <v>8.2886747639445878E-7</v>
      </c>
      <c r="AG8747">
        <f t="shared" si="577"/>
        <v>1.1616099488893501E-5</v>
      </c>
    </row>
    <row r="8748" spans="30:33" x14ac:dyDescent="0.2">
      <c r="AD8748">
        <f t="shared" si="575"/>
        <v>8746</v>
      </c>
      <c r="AE8748">
        <f t="shared" si="574"/>
        <v>1.3261879622311346E-9</v>
      </c>
      <c r="AF8748">
        <f t="shared" si="576"/>
        <v>8.2754128843222765E-7</v>
      </c>
      <c r="AG8748">
        <f t="shared" si="577"/>
        <v>1.1598839917673503E-5</v>
      </c>
    </row>
    <row r="8749" spans="30:33" x14ac:dyDescent="0.2">
      <c r="AD8749">
        <f t="shared" si="575"/>
        <v>8747</v>
      </c>
      <c r="AE8749">
        <f t="shared" si="574"/>
        <v>1.3240660614915648E-9</v>
      </c>
      <c r="AF8749">
        <f t="shared" si="576"/>
        <v>8.2621722237073608E-7</v>
      </c>
      <c r="AG8749">
        <f t="shared" si="577"/>
        <v>1.1581605839866718E-5</v>
      </c>
    </row>
    <row r="8750" spans="30:33" x14ac:dyDescent="0.2">
      <c r="AD8750">
        <f t="shared" si="575"/>
        <v>8748</v>
      </c>
      <c r="AE8750">
        <f t="shared" si="574"/>
        <v>1.3219475557931783E-9</v>
      </c>
      <c r="AF8750">
        <f t="shared" si="576"/>
        <v>8.2489527481494283E-7</v>
      </c>
      <c r="AG8750">
        <f t="shared" si="577"/>
        <v>1.1564397218078723E-5</v>
      </c>
    </row>
    <row r="8751" spans="30:33" x14ac:dyDescent="0.2">
      <c r="AD8751">
        <f t="shared" si="575"/>
        <v>8749</v>
      </c>
      <c r="AE8751">
        <f t="shared" si="574"/>
        <v>1.3198324397039091E-9</v>
      </c>
      <c r="AF8751">
        <f t="shared" si="576"/>
        <v>8.2357544237523888E-7</v>
      </c>
      <c r="AG8751">
        <f t="shared" si="577"/>
        <v>1.1547214014969502E-5</v>
      </c>
    </row>
    <row r="8752" spans="30:33" x14ac:dyDescent="0.2">
      <c r="AD8752">
        <f t="shared" si="575"/>
        <v>8750</v>
      </c>
      <c r="AE8752">
        <f t="shared" si="574"/>
        <v>1.3177207078003828E-9</v>
      </c>
      <c r="AF8752">
        <f t="shared" si="576"/>
        <v>8.2225772166743845E-7</v>
      </c>
      <c r="AG8752">
        <f t="shared" si="577"/>
        <v>1.153005619325335E-5</v>
      </c>
    </row>
    <row r="8753" spans="30:33" x14ac:dyDescent="0.2">
      <c r="AD8753">
        <f t="shared" si="575"/>
        <v>8751</v>
      </c>
      <c r="AE8753">
        <f t="shared" si="574"/>
        <v>1.3156123546679021E-9</v>
      </c>
      <c r="AF8753">
        <f t="shared" si="576"/>
        <v>8.2094210931277053E-7</v>
      </c>
      <c r="AG8753">
        <f t="shared" si="577"/>
        <v>1.1512923715698811E-5</v>
      </c>
    </row>
    <row r="8754" spans="30:33" x14ac:dyDescent="0.2">
      <c r="AD8754">
        <f t="shared" si="575"/>
        <v>8752</v>
      </c>
      <c r="AE8754">
        <f t="shared" si="574"/>
        <v>1.3135073749004334E-9</v>
      </c>
      <c r="AF8754">
        <f t="shared" si="576"/>
        <v>8.1962860193787008E-7</v>
      </c>
      <c r="AG8754">
        <f t="shared" si="577"/>
        <v>1.1495816545128593E-5</v>
      </c>
    </row>
    <row r="8755" spans="30:33" x14ac:dyDescent="0.2">
      <c r="AD8755">
        <f t="shared" si="575"/>
        <v>8753</v>
      </c>
      <c r="AE8755">
        <f t="shared" si="574"/>
        <v>1.3114057631005927E-9</v>
      </c>
      <c r="AF8755">
        <f t="shared" si="576"/>
        <v>8.1831719617476945E-7</v>
      </c>
      <c r="AG8755">
        <f t="shared" si="577"/>
        <v>1.1478734644419489E-5</v>
      </c>
    </row>
    <row r="8756" spans="30:33" x14ac:dyDescent="0.2">
      <c r="AD8756">
        <f t="shared" si="575"/>
        <v>8754</v>
      </c>
      <c r="AE8756">
        <f t="shared" si="574"/>
        <v>1.3093075138796317E-9</v>
      </c>
      <c r="AF8756">
        <f t="shared" si="576"/>
        <v>8.1700788866088983E-7</v>
      </c>
      <c r="AG8756">
        <f t="shared" si="577"/>
        <v>1.1461677976502297E-5</v>
      </c>
    </row>
    <row r="8757" spans="30:33" x14ac:dyDescent="0.2">
      <c r="AD8757">
        <f t="shared" si="575"/>
        <v>8755</v>
      </c>
      <c r="AE8757">
        <f t="shared" si="574"/>
        <v>1.3072126218574243E-9</v>
      </c>
      <c r="AF8757">
        <f t="shared" si="576"/>
        <v>8.1570067603903233E-7</v>
      </c>
      <c r="AG8757">
        <f t="shared" si="577"/>
        <v>1.144464650436175E-5</v>
      </c>
    </row>
    <row r="8758" spans="30:33" x14ac:dyDescent="0.2">
      <c r="AD8758">
        <f t="shared" si="575"/>
        <v>8756</v>
      </c>
      <c r="AE8758">
        <f t="shared" si="574"/>
        <v>1.3051210816624523E-9</v>
      </c>
      <c r="AF8758">
        <f t="shared" si="576"/>
        <v>8.1439555495736985E-7</v>
      </c>
      <c r="AG8758">
        <f t="shared" si="577"/>
        <v>1.1427640191036433E-5</v>
      </c>
    </row>
    <row r="8759" spans="30:33" x14ac:dyDescent="0.2">
      <c r="AD8759">
        <f t="shared" si="575"/>
        <v>8757</v>
      </c>
      <c r="AE8759">
        <f t="shared" si="574"/>
        <v>1.3030328879317923E-9</v>
      </c>
      <c r="AF8759">
        <f t="shared" si="576"/>
        <v>8.1309252206943804E-7</v>
      </c>
      <c r="AG8759">
        <f t="shared" si="577"/>
        <v>1.1410658999618705E-5</v>
      </c>
    </row>
    <row r="8760" spans="30:33" x14ac:dyDescent="0.2">
      <c r="AD8760">
        <f t="shared" si="575"/>
        <v>8758</v>
      </c>
      <c r="AE8760">
        <f t="shared" si="574"/>
        <v>1.3009480353111014E-9</v>
      </c>
      <c r="AF8760">
        <f t="shared" si="576"/>
        <v>8.1179157403412689E-7</v>
      </c>
      <c r="AG8760">
        <f t="shared" si="577"/>
        <v>1.1393702893254625E-5</v>
      </c>
    </row>
    <row r="8761" spans="30:33" x14ac:dyDescent="0.2">
      <c r="AD8761">
        <f t="shared" si="575"/>
        <v>8759</v>
      </c>
      <c r="AE8761">
        <f t="shared" si="574"/>
        <v>1.2988665184546036E-9</v>
      </c>
      <c r="AF8761">
        <f t="shared" si="576"/>
        <v>8.104927075156722E-7</v>
      </c>
      <c r="AG8761">
        <f t="shared" si="577"/>
        <v>1.1376771835143872E-5</v>
      </c>
    </row>
    <row r="8762" spans="30:33" x14ac:dyDescent="0.2">
      <c r="AD8762">
        <f t="shared" si="575"/>
        <v>8760</v>
      </c>
      <c r="AE8762">
        <f t="shared" si="574"/>
        <v>1.2967883320250761E-9</v>
      </c>
      <c r="AF8762">
        <f t="shared" si="576"/>
        <v>8.0919591918364705E-7</v>
      </c>
      <c r="AG8762">
        <f t="shared" si="577"/>
        <v>1.1359865788539666E-5</v>
      </c>
    </row>
    <row r="8763" spans="30:33" x14ac:dyDescent="0.2">
      <c r="AD8763">
        <f t="shared" si="575"/>
        <v>8761</v>
      </c>
      <c r="AE8763">
        <f t="shared" si="574"/>
        <v>1.2947134706938359E-9</v>
      </c>
      <c r="AF8763">
        <f t="shared" si="576"/>
        <v>8.079012057129532E-7</v>
      </c>
      <c r="AG8763">
        <f t="shared" si="577"/>
        <v>1.1342984716748696E-5</v>
      </c>
    </row>
    <row r="8764" spans="30:33" x14ac:dyDescent="0.2">
      <c r="AD8764">
        <f t="shared" si="575"/>
        <v>8762</v>
      </c>
      <c r="AE8764">
        <f t="shared" si="574"/>
        <v>1.2926419291407257E-9</v>
      </c>
      <c r="AF8764">
        <f t="shared" si="576"/>
        <v>8.0660856378381239E-7</v>
      </c>
      <c r="AG8764">
        <f t="shared" si="577"/>
        <v>1.1326128583131038E-5</v>
      </c>
    </row>
    <row r="8765" spans="30:33" x14ac:dyDescent="0.2">
      <c r="AD8765">
        <f t="shared" si="575"/>
        <v>8763</v>
      </c>
      <c r="AE8765">
        <f t="shared" si="574"/>
        <v>1.2905737020541004E-9</v>
      </c>
      <c r="AF8765">
        <f t="shared" si="576"/>
        <v>8.0531799008175824E-7</v>
      </c>
      <c r="AG8765">
        <f t="shared" si="577"/>
        <v>1.1309297351100082E-5</v>
      </c>
    </row>
    <row r="8766" spans="30:33" x14ac:dyDescent="0.2">
      <c r="AD8766">
        <f t="shared" si="575"/>
        <v>8764</v>
      </c>
      <c r="AE8766">
        <f t="shared" si="574"/>
        <v>1.2885087841308137E-9</v>
      </c>
      <c r="AF8766">
        <f t="shared" si="576"/>
        <v>8.0402948129762742E-7</v>
      </c>
      <c r="AG8766">
        <f t="shared" si="577"/>
        <v>1.1292490984122452E-5</v>
      </c>
    </row>
    <row r="8767" spans="30:33" x14ac:dyDescent="0.2">
      <c r="AD8767">
        <f t="shared" si="575"/>
        <v>8765</v>
      </c>
      <c r="AE8767">
        <f t="shared" si="574"/>
        <v>1.2864471700762045E-9</v>
      </c>
      <c r="AF8767">
        <f t="shared" si="576"/>
        <v>8.0274303412755119E-7</v>
      </c>
      <c r="AG8767">
        <f t="shared" si="577"/>
        <v>1.1275709445717933E-5</v>
      </c>
    </row>
    <row r="8768" spans="30:33" x14ac:dyDescent="0.2">
      <c r="AD8768">
        <f t="shared" si="575"/>
        <v>8766</v>
      </c>
      <c r="AE8768">
        <f t="shared" si="574"/>
        <v>1.2843888546040825E-9</v>
      </c>
      <c r="AF8768">
        <f t="shared" si="576"/>
        <v>8.0145864527294704E-7</v>
      </c>
      <c r="AG8768">
        <f t="shared" si="577"/>
        <v>1.1258952699459388E-5</v>
      </c>
    </row>
    <row r="8769" spans="30:33" x14ac:dyDescent="0.2">
      <c r="AD8769">
        <f t="shared" si="575"/>
        <v>8767</v>
      </c>
      <c r="AE8769">
        <f t="shared" si="574"/>
        <v>1.2823338324367158E-9</v>
      </c>
      <c r="AF8769">
        <f t="shared" si="576"/>
        <v>8.001763114405103E-7</v>
      </c>
      <c r="AG8769">
        <f t="shared" si="577"/>
        <v>1.1242220708972688E-5</v>
      </c>
    </row>
    <row r="8770" spans="30:33" x14ac:dyDescent="0.2">
      <c r="AD8770">
        <f t="shared" si="575"/>
        <v>8768</v>
      </c>
      <c r="AE8770">
        <f t="shared" si="574"/>
        <v>1.2802820983048171E-9</v>
      </c>
      <c r="AF8770">
        <f t="shared" si="576"/>
        <v>7.9889602934220542E-7</v>
      </c>
      <c r="AG8770">
        <f t="shared" si="577"/>
        <v>1.1225513437936637E-5</v>
      </c>
    </row>
    <row r="8771" spans="30:33" x14ac:dyDescent="0.2">
      <c r="AD8771">
        <f t="shared" si="575"/>
        <v>8769</v>
      </c>
      <c r="AE8771">
        <f t="shared" si="574"/>
        <v>1.2782336469475292E-9</v>
      </c>
      <c r="AF8771">
        <f t="shared" si="576"/>
        <v>7.9761779569525784E-7</v>
      </c>
      <c r="AG8771">
        <f t="shared" si="577"/>
        <v>1.1208830850082883E-5</v>
      </c>
    </row>
    <row r="8772" spans="30:33" x14ac:dyDescent="0.2">
      <c r="AD8772">
        <f t="shared" si="575"/>
        <v>8770</v>
      </c>
      <c r="AE8772">
        <f t="shared" si="574"/>
        <v>1.2761884731124132E-9</v>
      </c>
      <c r="AF8772">
        <f t="shared" si="576"/>
        <v>7.9634160722214535E-7</v>
      </c>
      <c r="AG8772">
        <f t="shared" si="577"/>
        <v>1.1192172909195863E-5</v>
      </c>
    </row>
    <row r="8773" spans="30:33" x14ac:dyDescent="0.2">
      <c r="AD8773">
        <f t="shared" si="575"/>
        <v>8771</v>
      </c>
      <c r="AE8773">
        <f t="shared" si="574"/>
        <v>1.2741465715554331E-9</v>
      </c>
      <c r="AF8773">
        <f t="shared" si="576"/>
        <v>7.9506746065058984E-7</v>
      </c>
      <c r="AG8773">
        <f t="shared" si="577"/>
        <v>1.1175539579112704E-5</v>
      </c>
    </row>
    <row r="8774" spans="30:33" x14ac:dyDescent="0.2">
      <c r="AD8774">
        <f t="shared" si="575"/>
        <v>8772</v>
      </c>
      <c r="AE8774">
        <f t="shared" si="574"/>
        <v>1.2721079370409444E-9</v>
      </c>
      <c r="AF8774">
        <f t="shared" si="576"/>
        <v>7.9379535271354881E-7</v>
      </c>
      <c r="AG8774">
        <f t="shared" si="577"/>
        <v>1.1158930823723164E-5</v>
      </c>
    </row>
    <row r="8775" spans="30:33" x14ac:dyDescent="0.2">
      <c r="AD8775">
        <f t="shared" si="575"/>
        <v>8773</v>
      </c>
      <c r="AE8775">
        <f t="shared" si="574"/>
        <v>1.2700725643416787E-9</v>
      </c>
      <c r="AF8775">
        <f t="shared" si="576"/>
        <v>7.9252528014920712E-7</v>
      </c>
      <c r="AG8775">
        <f t="shared" si="577"/>
        <v>1.1142346606969547E-5</v>
      </c>
    </row>
    <row r="8776" spans="30:33" x14ac:dyDescent="0.2">
      <c r="AD8776">
        <f t="shared" si="575"/>
        <v>8774</v>
      </c>
      <c r="AE8776">
        <f t="shared" si="574"/>
        <v>1.2680404482387319E-9</v>
      </c>
      <c r="AF8776">
        <f t="shared" si="576"/>
        <v>7.9125723970096831E-7</v>
      </c>
      <c r="AG8776">
        <f t="shared" si="577"/>
        <v>1.1125786892846635E-5</v>
      </c>
    </row>
    <row r="8777" spans="30:33" x14ac:dyDescent="0.2">
      <c r="AD8777">
        <f t="shared" si="575"/>
        <v>8775</v>
      </c>
      <c r="AE8777">
        <f t="shared" si="574"/>
        <v>1.2660115835215499E-9</v>
      </c>
      <c r="AF8777">
        <f t="shared" si="576"/>
        <v>7.8999122811744673E-7</v>
      </c>
      <c r="AG8777">
        <f t="shared" si="577"/>
        <v>1.1109251645401601E-5</v>
      </c>
    </row>
    <row r="8778" spans="30:33" x14ac:dyDescent="0.2">
      <c r="AD8778">
        <f t="shared" si="575"/>
        <v>8776</v>
      </c>
      <c r="AE8778">
        <f t="shared" si="574"/>
        <v>1.2639859649879153E-9</v>
      </c>
      <c r="AF8778">
        <f t="shared" si="576"/>
        <v>7.8872724215245883E-7</v>
      </c>
      <c r="AG8778">
        <f t="shared" si="577"/>
        <v>1.1092740828733945E-5</v>
      </c>
    </row>
    <row r="8779" spans="30:33" x14ac:dyDescent="0.2">
      <c r="AD8779">
        <f t="shared" si="575"/>
        <v>8777</v>
      </c>
      <c r="AE8779">
        <f t="shared" si="574"/>
        <v>1.2619635874439347E-9</v>
      </c>
      <c r="AF8779">
        <f t="shared" si="576"/>
        <v>7.8746527856501483E-7</v>
      </c>
      <c r="AG8779">
        <f t="shared" si="577"/>
        <v>1.1076254406995415E-5</v>
      </c>
    </row>
    <row r="8780" spans="30:33" x14ac:dyDescent="0.2">
      <c r="AD8780">
        <f t="shared" si="575"/>
        <v>8778</v>
      </c>
      <c r="AE8780">
        <f t="shared" si="574"/>
        <v>1.2599444457040243E-9</v>
      </c>
      <c r="AF8780">
        <f t="shared" si="576"/>
        <v>7.862053341193108E-7</v>
      </c>
      <c r="AG8780">
        <f t="shared" si="577"/>
        <v>1.1059792344389925E-5</v>
      </c>
    </row>
    <row r="8781" spans="30:33" x14ac:dyDescent="0.2">
      <c r="AD8781">
        <f t="shared" si="575"/>
        <v>8779</v>
      </c>
      <c r="AE8781">
        <f t="shared" si="574"/>
        <v>1.2579285345908978E-9</v>
      </c>
      <c r="AF8781">
        <f t="shared" si="576"/>
        <v>7.8494740558471987E-7</v>
      </c>
      <c r="AG8781">
        <f t="shared" si="577"/>
        <v>1.1043354605173491E-5</v>
      </c>
    </row>
    <row r="8782" spans="30:33" x14ac:dyDescent="0.2">
      <c r="AD8782">
        <f t="shared" si="575"/>
        <v>8780</v>
      </c>
      <c r="AE8782">
        <f t="shared" si="574"/>
        <v>1.2559158489355524E-9</v>
      </c>
      <c r="AF8782">
        <f t="shared" si="576"/>
        <v>7.8369148973578433E-7</v>
      </c>
      <c r="AG8782">
        <f t="shared" si="577"/>
        <v>1.102694115365415E-5</v>
      </c>
    </row>
    <row r="8783" spans="30:33" x14ac:dyDescent="0.2">
      <c r="AD8783">
        <f t="shared" si="575"/>
        <v>8781</v>
      </c>
      <c r="AE8783">
        <f t="shared" si="574"/>
        <v>1.2539063835772555E-9</v>
      </c>
      <c r="AF8783">
        <f t="shared" si="576"/>
        <v>7.8243758335220708E-7</v>
      </c>
      <c r="AG8783">
        <f t="shared" si="577"/>
        <v>1.101055195419188E-5</v>
      </c>
    </row>
    <row r="8784" spans="30:33" x14ac:dyDescent="0.2">
      <c r="AD8784">
        <f t="shared" si="575"/>
        <v>8782</v>
      </c>
      <c r="AE8784">
        <f t="shared" si="574"/>
        <v>1.2519001333635318E-9</v>
      </c>
      <c r="AF8784">
        <f t="shared" si="576"/>
        <v>7.8118568321884354E-7</v>
      </c>
      <c r="AG8784">
        <f t="shared" si="577"/>
        <v>1.0994186971198537E-5</v>
      </c>
    </row>
    <row r="8785" spans="30:33" x14ac:dyDescent="0.2">
      <c r="AD8785">
        <f t="shared" si="575"/>
        <v>8783</v>
      </c>
      <c r="AE8785">
        <f t="shared" si="574"/>
        <v>1.2498970931501503E-9</v>
      </c>
      <c r="AF8785">
        <f t="shared" si="576"/>
        <v>7.7993578612569338E-7</v>
      </c>
      <c r="AG8785">
        <f t="shared" si="577"/>
        <v>1.0977846169137771E-5</v>
      </c>
    </row>
    <row r="8786" spans="30:33" x14ac:dyDescent="0.2">
      <c r="AD8786">
        <f t="shared" si="575"/>
        <v>8784</v>
      </c>
      <c r="AE8786">
        <f t="shared" si="574"/>
        <v>1.2478972578011099E-9</v>
      </c>
      <c r="AF8786">
        <f t="shared" si="576"/>
        <v>7.7868788886789225E-7</v>
      </c>
      <c r="AG8786">
        <f t="shared" si="577"/>
        <v>1.096152951252495E-5</v>
      </c>
    </row>
    <row r="8787" spans="30:33" x14ac:dyDescent="0.2">
      <c r="AD8787">
        <f t="shared" si="575"/>
        <v>8785</v>
      </c>
      <c r="AE8787">
        <f t="shared" ref="AE8787:AE8850" si="578">AF8786*$AE$3</f>
        <v>1.2459006221886282E-9</v>
      </c>
      <c r="AF8787">
        <f t="shared" si="576"/>
        <v>7.7744198824570363E-7</v>
      </c>
      <c r="AG8787">
        <f t="shared" si="577"/>
        <v>1.0945236965927098E-5</v>
      </c>
    </row>
    <row r="8788" spans="30:33" x14ac:dyDescent="0.2">
      <c r="AD8788">
        <f t="shared" si="575"/>
        <v>8786</v>
      </c>
      <c r="AE8788">
        <f t="shared" si="578"/>
        <v>1.2439071811931263E-9</v>
      </c>
      <c r="AF8788">
        <f t="shared" si="576"/>
        <v>7.7619808106451046E-7</v>
      </c>
      <c r="AG8788">
        <f t="shared" si="577"/>
        <v>1.0928968493962807E-5</v>
      </c>
    </row>
    <row r="8789" spans="30:33" x14ac:dyDescent="0.2">
      <c r="AD8789">
        <f t="shared" si="575"/>
        <v>8787</v>
      </c>
      <c r="AE8789">
        <f t="shared" si="578"/>
        <v>1.2419169297032173E-9</v>
      </c>
      <c r="AF8789">
        <f t="shared" si="576"/>
        <v>7.7495616413480721E-7</v>
      </c>
      <c r="AG8789">
        <f t="shared" si="577"/>
        <v>1.091272406130217E-5</v>
      </c>
    </row>
    <row r="8790" spans="30:33" x14ac:dyDescent="0.2">
      <c r="AD8790">
        <f t="shared" si="575"/>
        <v>8788</v>
      </c>
      <c r="AE8790">
        <f t="shared" si="578"/>
        <v>1.239929862615692E-9</v>
      </c>
      <c r="AF8790">
        <f t="shared" si="576"/>
        <v>7.7371623427219152E-7</v>
      </c>
      <c r="AG8790">
        <f t="shared" si="577"/>
        <v>1.0896503632666701E-5</v>
      </c>
    </row>
    <row r="8791" spans="30:33" x14ac:dyDescent="0.2">
      <c r="AD8791">
        <f t="shared" si="575"/>
        <v>8789</v>
      </c>
      <c r="AE8791">
        <f t="shared" si="578"/>
        <v>1.2379459748355071E-9</v>
      </c>
      <c r="AF8791">
        <f t="shared" si="576"/>
        <v>7.7247828829735592E-7</v>
      </c>
      <c r="AG8791">
        <f t="shared" si="577"/>
        <v>1.0880307172829272E-5</v>
      </c>
    </row>
    <row r="8792" spans="30:33" x14ac:dyDescent="0.2">
      <c r="AD8792">
        <f t="shared" si="575"/>
        <v>8790</v>
      </c>
      <c r="AE8792">
        <f t="shared" si="578"/>
        <v>1.23596526127577E-9</v>
      </c>
      <c r="AF8792">
        <f t="shared" si="576"/>
        <v>7.7124232303608013E-7</v>
      </c>
      <c r="AG8792">
        <f t="shared" si="577"/>
        <v>1.0864134646614018E-5</v>
      </c>
    </row>
    <row r="8793" spans="30:33" x14ac:dyDescent="0.2">
      <c r="AD8793">
        <f t="shared" si="575"/>
        <v>8791</v>
      </c>
      <c r="AE8793">
        <f t="shared" si="578"/>
        <v>1.2339877168577288E-9</v>
      </c>
      <c r="AF8793">
        <f t="shared" si="576"/>
        <v>7.7000833531922236E-7</v>
      </c>
      <c r="AG8793">
        <f t="shared" si="577"/>
        <v>1.0847986018896294E-5</v>
      </c>
    </row>
    <row r="8794" spans="30:33" x14ac:dyDescent="0.2">
      <c r="AD8794">
        <f t="shared" si="575"/>
        <v>8792</v>
      </c>
      <c r="AE8794">
        <f t="shared" si="578"/>
        <v>1.2320133365107563E-9</v>
      </c>
      <c r="AF8794">
        <f t="shared" si="576"/>
        <v>7.6877632198271156E-7</v>
      </c>
      <c r="AG8794">
        <f t="shared" si="577"/>
        <v>1.083186125460257E-5</v>
      </c>
    </row>
    <row r="8795" spans="30:33" x14ac:dyDescent="0.2">
      <c r="AD8795">
        <f t="shared" si="575"/>
        <v>8793</v>
      </c>
      <c r="AE8795">
        <f t="shared" si="578"/>
        <v>1.230042115172339E-9</v>
      </c>
      <c r="AF8795">
        <f t="shared" si="576"/>
        <v>7.6754627986753921E-7</v>
      </c>
      <c r="AG8795">
        <f t="shared" si="577"/>
        <v>1.0815760318710376E-5</v>
      </c>
    </row>
    <row r="8796" spans="30:33" x14ac:dyDescent="0.2">
      <c r="AD8796">
        <f t="shared" si="575"/>
        <v>8794</v>
      </c>
      <c r="AE8796">
        <f t="shared" si="578"/>
        <v>1.2280740477880633E-9</v>
      </c>
      <c r="AF8796">
        <f t="shared" si="576"/>
        <v>7.6631820581975112E-7</v>
      </c>
      <c r="AG8796">
        <f t="shared" si="577"/>
        <v>1.0799683176248228E-5</v>
      </c>
    </row>
    <row r="8797" spans="30:33" x14ac:dyDescent="0.2">
      <c r="AD8797">
        <f t="shared" si="575"/>
        <v>8795</v>
      </c>
      <c r="AE8797">
        <f t="shared" si="578"/>
        <v>1.2261091293116024E-9</v>
      </c>
      <c r="AF8797">
        <f t="shared" si="576"/>
        <v>7.6509209669043944E-7</v>
      </c>
      <c r="AG8797">
        <f t="shared" si="577"/>
        <v>1.0783629792295543E-5</v>
      </c>
    </row>
    <row r="8798" spans="30:33" x14ac:dyDescent="0.2">
      <c r="AD8798">
        <f t="shared" si="575"/>
        <v>8796</v>
      </c>
      <c r="AE8798">
        <f t="shared" si="578"/>
        <v>1.2241473547047036E-9</v>
      </c>
      <c r="AF8798">
        <f t="shared" si="576"/>
        <v>7.6386794933573474E-7</v>
      </c>
      <c r="AG8798">
        <f t="shared" si="577"/>
        <v>1.0767600131982573E-5</v>
      </c>
    </row>
    <row r="8799" spans="30:33" x14ac:dyDescent="0.2">
      <c r="AD8799">
        <f t="shared" si="575"/>
        <v>8797</v>
      </c>
      <c r="AE8799">
        <f t="shared" si="578"/>
        <v>1.2221887189371761E-9</v>
      </c>
      <c r="AF8799">
        <f t="shared" si="576"/>
        <v>7.6264576061679752E-7</v>
      </c>
      <c r="AG8799">
        <f t="shared" si="577"/>
        <v>1.0751594160490339E-5</v>
      </c>
    </row>
    <row r="8800" spans="30:33" x14ac:dyDescent="0.2">
      <c r="AD8800">
        <f t="shared" si="575"/>
        <v>8798</v>
      </c>
      <c r="AE8800">
        <f t="shared" si="578"/>
        <v>1.2202332169868766E-9</v>
      </c>
      <c r="AF8800">
        <f t="shared" si="576"/>
        <v>7.6142552739981065E-7</v>
      </c>
      <c r="AG8800">
        <f t="shared" si="577"/>
        <v>1.073561184305054E-5</v>
      </c>
    </row>
    <row r="8801" spans="30:33" x14ac:dyDescent="0.2">
      <c r="AD8801">
        <f t="shared" si="575"/>
        <v>8799</v>
      </c>
      <c r="AE8801">
        <f t="shared" si="578"/>
        <v>1.2182808438396976E-9</v>
      </c>
      <c r="AF8801">
        <f t="shared" si="576"/>
        <v>7.602072465559709E-7</v>
      </c>
      <c r="AG8801">
        <f t="shared" si="577"/>
        <v>1.0719653144945499E-5</v>
      </c>
    </row>
    <row r="8802" spans="30:33" x14ac:dyDescent="0.2">
      <c r="AD8802">
        <f t="shared" si="575"/>
        <v>8800</v>
      </c>
      <c r="AE8802">
        <f t="shared" si="578"/>
        <v>1.2163315944895539E-9</v>
      </c>
      <c r="AF8802">
        <f t="shared" si="576"/>
        <v>7.5899091496148132E-7</v>
      </c>
      <c r="AG8802">
        <f t="shared" si="577"/>
        <v>1.0703718031508075E-5</v>
      </c>
    </row>
    <row r="8803" spans="30:33" x14ac:dyDescent="0.2">
      <c r="AD8803">
        <f t="shared" ref="AD8803:AD8866" si="579">AD8802+1</f>
        <v>8801</v>
      </c>
      <c r="AE8803">
        <f t="shared" si="578"/>
        <v>1.2143854639383707E-9</v>
      </c>
      <c r="AF8803">
        <f t="shared" ref="AF8803:AF8866" si="580">AF8802*$AF$3</f>
        <v>7.5777652949754287E-7</v>
      </c>
      <c r="AG8803">
        <f t="shared" ref="AG8803:AG8866" si="581">AD8803*AE8803</f>
        <v>1.0687806468121601E-5</v>
      </c>
    </row>
    <row r="8804" spans="30:33" x14ac:dyDescent="0.2">
      <c r="AD8804">
        <f t="shared" si="579"/>
        <v>8802</v>
      </c>
      <c r="AE8804">
        <f t="shared" si="578"/>
        <v>1.2124424471960692E-9</v>
      </c>
      <c r="AF8804">
        <f t="shared" si="580"/>
        <v>7.5656408705034673E-7</v>
      </c>
      <c r="AG8804">
        <f t="shared" si="581"/>
        <v>1.0671918420219801E-5</v>
      </c>
    </row>
    <row r="8805" spans="30:33" x14ac:dyDescent="0.2">
      <c r="AD8805">
        <f t="shared" si="579"/>
        <v>8803</v>
      </c>
      <c r="AE8805">
        <f t="shared" si="578"/>
        <v>1.2105025392805554E-9</v>
      </c>
      <c r="AF8805">
        <f t="shared" si="580"/>
        <v>7.5535358451106609E-7</v>
      </c>
      <c r="AG8805">
        <f t="shared" si="581"/>
        <v>1.065605385328673E-5</v>
      </c>
    </row>
    <row r="8806" spans="30:33" x14ac:dyDescent="0.2">
      <c r="AD8806">
        <f t="shared" si="579"/>
        <v>8804</v>
      </c>
      <c r="AE8806">
        <f t="shared" si="578"/>
        <v>1.2085657352177063E-9</v>
      </c>
      <c r="AF8806">
        <f t="shared" si="580"/>
        <v>7.5414501877584834E-7</v>
      </c>
      <c r="AG8806">
        <f t="shared" si="581"/>
        <v>1.0640212732856687E-5</v>
      </c>
    </row>
    <row r="8807" spans="30:33" x14ac:dyDescent="0.2">
      <c r="AD8807">
        <f t="shared" si="579"/>
        <v>8805</v>
      </c>
      <c r="AE8807">
        <f t="shared" si="578"/>
        <v>1.2066320300413579E-9</v>
      </c>
      <c r="AF8807">
        <f t="shared" si="580"/>
        <v>7.5293838674580694E-7</v>
      </c>
      <c r="AG8807">
        <f t="shared" si="581"/>
        <v>1.0624395024514158E-5</v>
      </c>
    </row>
    <row r="8808" spans="30:33" x14ac:dyDescent="0.2">
      <c r="AD8808">
        <f t="shared" si="579"/>
        <v>8806</v>
      </c>
      <c r="AE8808">
        <f t="shared" si="578"/>
        <v>1.2047014187932917E-9</v>
      </c>
      <c r="AF8808">
        <f t="shared" si="580"/>
        <v>7.5173368532701363E-7</v>
      </c>
      <c r="AG8808">
        <f t="shared" si="581"/>
        <v>1.0608600693893726E-5</v>
      </c>
    </row>
    <row r="8809" spans="30:33" x14ac:dyDescent="0.2">
      <c r="AD8809">
        <f t="shared" si="579"/>
        <v>8807</v>
      </c>
      <c r="AE8809">
        <f t="shared" si="578"/>
        <v>1.2027738965232223E-9</v>
      </c>
      <c r="AF8809">
        <f t="shared" si="580"/>
        <v>7.5053091143049037E-7</v>
      </c>
      <c r="AG8809">
        <f t="shared" si="581"/>
        <v>1.0592829706680019E-5</v>
      </c>
    </row>
    <row r="8810" spans="30:33" x14ac:dyDescent="0.2">
      <c r="AD8810">
        <f t="shared" si="579"/>
        <v>8808</v>
      </c>
      <c r="AE8810">
        <f t="shared" si="578"/>
        <v>1.2008494582887851E-9</v>
      </c>
      <c r="AF8810">
        <f t="shared" si="580"/>
        <v>7.493300619722015E-7</v>
      </c>
      <c r="AG8810">
        <f t="shared" si="581"/>
        <v>1.0577082028607619E-5</v>
      </c>
    </row>
    <row r="8811" spans="30:33" x14ac:dyDescent="0.2">
      <c r="AD8811">
        <f t="shared" si="579"/>
        <v>8809</v>
      </c>
      <c r="AE8811">
        <f t="shared" si="578"/>
        <v>1.198928099155523E-9</v>
      </c>
      <c r="AF8811">
        <f t="shared" si="580"/>
        <v>7.4813113387304591E-7</v>
      </c>
      <c r="AG8811">
        <f t="shared" si="581"/>
        <v>1.0561357625461001E-5</v>
      </c>
    </row>
    <row r="8812" spans="30:33" x14ac:dyDescent="0.2">
      <c r="AD8812">
        <f t="shared" si="579"/>
        <v>8810</v>
      </c>
      <c r="AE8812">
        <f t="shared" si="578"/>
        <v>1.1970098141968741E-9</v>
      </c>
      <c r="AF8812">
        <f t="shared" si="580"/>
        <v>7.46934124058849E-7</v>
      </c>
      <c r="AG8812">
        <f t="shared" si="581"/>
        <v>1.0545656463074462E-5</v>
      </c>
    </row>
    <row r="8813" spans="30:33" x14ac:dyDescent="0.2">
      <c r="AD8813">
        <f t="shared" si="579"/>
        <v>8811</v>
      </c>
      <c r="AE8813">
        <f t="shared" si="578"/>
        <v>1.1950945984941589E-9</v>
      </c>
      <c r="AF8813">
        <f t="shared" si="580"/>
        <v>7.4573902946035481E-7</v>
      </c>
      <c r="AG8813">
        <f t="shared" si="581"/>
        <v>1.0529978507332034E-5</v>
      </c>
    </row>
    <row r="8814" spans="30:33" x14ac:dyDescent="0.2">
      <c r="AD8814">
        <f t="shared" si="579"/>
        <v>8812</v>
      </c>
      <c r="AE8814">
        <f t="shared" si="578"/>
        <v>1.1931824471365683E-9</v>
      </c>
      <c r="AF8814">
        <f t="shared" si="580"/>
        <v>7.4454584701321816E-7</v>
      </c>
      <c r="AG8814">
        <f t="shared" si="581"/>
        <v>1.051432372416744E-5</v>
      </c>
    </row>
    <row r="8815" spans="30:33" x14ac:dyDescent="0.2">
      <c r="AD8815">
        <f t="shared" si="579"/>
        <v>8813</v>
      </c>
      <c r="AE8815">
        <f t="shared" si="578"/>
        <v>1.1912733552211495E-9</v>
      </c>
      <c r="AF8815">
        <f t="shared" si="580"/>
        <v>7.4335457365799702E-7</v>
      </c>
      <c r="AG8815">
        <f t="shared" si="581"/>
        <v>1.0498692079563992E-5</v>
      </c>
    </row>
    <row r="8816" spans="30:33" x14ac:dyDescent="0.2">
      <c r="AD8816">
        <f t="shared" si="579"/>
        <v>8814</v>
      </c>
      <c r="AE8816">
        <f t="shared" si="578"/>
        <v>1.1893673178527957E-9</v>
      </c>
      <c r="AF8816">
        <f t="shared" si="580"/>
        <v>7.4216520634014414E-7</v>
      </c>
      <c r="AG8816">
        <f t="shared" si="581"/>
        <v>1.0483083539554541E-5</v>
      </c>
    </row>
    <row r="8817" spans="30:33" x14ac:dyDescent="0.2">
      <c r="AD8817">
        <f t="shared" si="579"/>
        <v>8815</v>
      </c>
      <c r="AE8817">
        <f t="shared" si="578"/>
        <v>1.1874643301442311E-9</v>
      </c>
      <c r="AF8817">
        <f t="shared" si="580"/>
        <v>7.4097774200999988E-7</v>
      </c>
      <c r="AG8817">
        <f t="shared" si="581"/>
        <v>1.0467498070221397E-5</v>
      </c>
    </row>
    <row r="8818" spans="30:33" x14ac:dyDescent="0.2">
      <c r="AD8818">
        <f t="shared" si="579"/>
        <v>8816</v>
      </c>
      <c r="AE8818">
        <f t="shared" si="578"/>
        <v>1.1855643872160003E-9</v>
      </c>
      <c r="AF8818">
        <f t="shared" si="580"/>
        <v>7.3979217762278382E-7</v>
      </c>
      <c r="AG8818">
        <f t="shared" si="581"/>
        <v>1.0451935637696259E-5</v>
      </c>
    </row>
    <row r="8819" spans="30:33" x14ac:dyDescent="0.2">
      <c r="AD8819">
        <f t="shared" si="579"/>
        <v>8817</v>
      </c>
      <c r="AE8819">
        <f t="shared" si="578"/>
        <v>1.1836674841964546E-9</v>
      </c>
      <c r="AF8819">
        <f t="shared" si="580"/>
        <v>7.3860851013858736E-7</v>
      </c>
      <c r="AG8819">
        <f t="shared" si="581"/>
        <v>1.043639620816014E-5</v>
      </c>
    </row>
    <row r="8820" spans="30:33" x14ac:dyDescent="0.2">
      <c r="AD8820">
        <f t="shared" si="579"/>
        <v>8818</v>
      </c>
      <c r="AE8820">
        <f t="shared" si="578"/>
        <v>1.1817736162217404E-9</v>
      </c>
      <c r="AF8820">
        <f t="shared" si="580"/>
        <v>7.3742673652236556E-7</v>
      </c>
      <c r="AG8820">
        <f t="shared" si="581"/>
        <v>1.0420879747843307E-5</v>
      </c>
    </row>
    <row r="8821" spans="30:33" x14ac:dyDescent="0.2">
      <c r="AD8821">
        <f t="shared" si="579"/>
        <v>8819</v>
      </c>
      <c r="AE8821">
        <f t="shared" si="578"/>
        <v>1.1798827784357854E-9</v>
      </c>
      <c r="AF8821">
        <f t="shared" si="580"/>
        <v>7.3624685374392973E-7</v>
      </c>
      <c r="AG8821">
        <f t="shared" si="581"/>
        <v>1.0405386223025192E-5</v>
      </c>
    </row>
    <row r="8822" spans="30:33" x14ac:dyDescent="0.2">
      <c r="AD8822">
        <f t="shared" si="579"/>
        <v>8820</v>
      </c>
      <c r="AE8822">
        <f t="shared" si="578"/>
        <v>1.1779949659902881E-9</v>
      </c>
      <c r="AF8822">
        <f t="shared" si="580"/>
        <v>7.3506885877793937E-7</v>
      </c>
      <c r="AG8822">
        <f t="shared" si="581"/>
        <v>1.0389915600034341E-5</v>
      </c>
    </row>
    <row r="8823" spans="30:33" x14ac:dyDescent="0.2">
      <c r="AD8823">
        <f t="shared" si="579"/>
        <v>8821</v>
      </c>
      <c r="AE8823">
        <f t="shared" si="578"/>
        <v>1.1761101740447036E-9</v>
      </c>
      <c r="AF8823">
        <f t="shared" si="580"/>
        <v>7.3389274860389461E-7</v>
      </c>
      <c r="AG8823">
        <f t="shared" si="581"/>
        <v>1.037446784524833E-5</v>
      </c>
    </row>
    <row r="8824" spans="30:33" x14ac:dyDescent="0.2">
      <c r="AD8824">
        <f t="shared" si="579"/>
        <v>8822</v>
      </c>
      <c r="AE8824">
        <f t="shared" si="578"/>
        <v>1.1742283977662319E-9</v>
      </c>
      <c r="AF8824">
        <f t="shared" si="580"/>
        <v>7.3271852020612837E-7</v>
      </c>
      <c r="AG8824">
        <f t="shared" si="581"/>
        <v>1.0359042925093698E-5</v>
      </c>
    </row>
    <row r="8825" spans="30:33" x14ac:dyDescent="0.2">
      <c r="AD8825">
        <f t="shared" si="579"/>
        <v>8823</v>
      </c>
      <c r="AE8825">
        <f t="shared" si="578"/>
        <v>1.1723496323298059E-9</v>
      </c>
      <c r="AF8825">
        <f t="shared" si="580"/>
        <v>7.3154617057379853E-7</v>
      </c>
      <c r="AG8825">
        <f t="shared" si="581"/>
        <v>1.0343640806045877E-5</v>
      </c>
    </row>
    <row r="8826" spans="30:33" x14ac:dyDescent="0.2">
      <c r="AD8826">
        <f t="shared" si="579"/>
        <v>8824</v>
      </c>
      <c r="AE8826">
        <f t="shared" si="578"/>
        <v>1.1704738729180782E-9</v>
      </c>
      <c r="AF8826">
        <f t="shared" si="580"/>
        <v>7.3037569670088044E-7</v>
      </c>
      <c r="AG8826">
        <f t="shared" si="581"/>
        <v>1.0328261454629123E-5</v>
      </c>
    </row>
    <row r="8827" spans="30:33" x14ac:dyDescent="0.2">
      <c r="AD8827">
        <f t="shared" si="579"/>
        <v>8825</v>
      </c>
      <c r="AE8827">
        <f t="shared" si="578"/>
        <v>1.1686011147214093E-9</v>
      </c>
      <c r="AF8827">
        <f t="shared" si="580"/>
        <v>7.2920709558615903E-7</v>
      </c>
      <c r="AG8827">
        <f t="shared" si="581"/>
        <v>1.0312904837416437E-5</v>
      </c>
    </row>
    <row r="8828" spans="30:33" x14ac:dyDescent="0.2">
      <c r="AD8828">
        <f t="shared" si="579"/>
        <v>8826</v>
      </c>
      <c r="AE8828">
        <f t="shared" si="578"/>
        <v>1.166731352937855E-9</v>
      </c>
      <c r="AF8828">
        <f t="shared" si="580"/>
        <v>7.2804036423322115E-7</v>
      </c>
      <c r="AG8828">
        <f t="shared" si="581"/>
        <v>1.0297570921029507E-5</v>
      </c>
    </row>
    <row r="8829" spans="30:33" x14ac:dyDescent="0.2">
      <c r="AD8829">
        <f t="shared" si="579"/>
        <v>8827</v>
      </c>
      <c r="AE8829">
        <f t="shared" si="578"/>
        <v>1.1648645827731544E-9</v>
      </c>
      <c r="AF8829">
        <f t="shared" si="580"/>
        <v>7.2687549965044797E-7</v>
      </c>
      <c r="AG8829">
        <f t="shared" si="581"/>
        <v>1.0282259672138634E-5</v>
      </c>
    </row>
    <row r="8830" spans="30:33" x14ac:dyDescent="0.2">
      <c r="AD8830">
        <f t="shared" si="579"/>
        <v>8828</v>
      </c>
      <c r="AE8830">
        <f t="shared" si="578"/>
        <v>1.1630007994407172E-9</v>
      </c>
      <c r="AF8830">
        <f t="shared" si="580"/>
        <v>7.2571249885100724E-7</v>
      </c>
      <c r="AG8830">
        <f t="shared" si="581"/>
        <v>1.0266971057462652E-5</v>
      </c>
    </row>
    <row r="8831" spans="30:33" x14ac:dyDescent="0.2">
      <c r="AD8831">
        <f t="shared" si="579"/>
        <v>8829</v>
      </c>
      <c r="AE8831">
        <f t="shared" si="578"/>
        <v>1.1611399981616122E-9</v>
      </c>
      <c r="AF8831">
        <f t="shared" si="580"/>
        <v>7.2455135885284557E-7</v>
      </c>
      <c r="AG8831">
        <f t="shared" si="581"/>
        <v>1.0251705043768873E-5</v>
      </c>
    </row>
    <row r="8832" spans="30:33" x14ac:dyDescent="0.2">
      <c r="AD8832">
        <f t="shared" si="579"/>
        <v>8830</v>
      </c>
      <c r="AE8832">
        <f t="shared" si="578"/>
        <v>1.1592821741645534E-9</v>
      </c>
      <c r="AF8832">
        <f t="shared" si="580"/>
        <v>7.23392076678681E-7</v>
      </c>
      <c r="AG8832">
        <f t="shared" si="581"/>
        <v>1.0236461597873006E-5</v>
      </c>
    </row>
    <row r="8833" spans="30:33" x14ac:dyDescent="0.2">
      <c r="AD8833">
        <f t="shared" si="579"/>
        <v>8831</v>
      </c>
      <c r="AE8833">
        <f t="shared" si="578"/>
        <v>1.15742732268589E-9</v>
      </c>
      <c r="AF8833">
        <f t="shared" si="580"/>
        <v>7.2223464935599509E-7</v>
      </c>
      <c r="AG8833">
        <f t="shared" si="581"/>
        <v>1.0221240686639096E-5</v>
      </c>
    </row>
    <row r="8834" spans="30:33" x14ac:dyDescent="0.2">
      <c r="AD8834">
        <f t="shared" si="579"/>
        <v>8832</v>
      </c>
      <c r="AE8834">
        <f t="shared" si="578"/>
        <v>1.1555754389695927E-9</v>
      </c>
      <c r="AF8834">
        <f t="shared" si="580"/>
        <v>7.2107907391702547E-7</v>
      </c>
      <c r="AG8834">
        <f t="shared" si="581"/>
        <v>1.0206042276979443E-5</v>
      </c>
    </row>
    <row r="8835" spans="30:33" x14ac:dyDescent="0.2">
      <c r="AD8835">
        <f t="shared" si="579"/>
        <v>8833</v>
      </c>
      <c r="AE8835">
        <f t="shared" si="578"/>
        <v>1.1537265182672412E-9</v>
      </c>
      <c r="AF8835">
        <f t="shared" si="580"/>
        <v>7.1992534739875815E-7</v>
      </c>
      <c r="AG8835">
        <f t="shared" si="581"/>
        <v>1.0190866335854542E-5</v>
      </c>
    </row>
    <row r="8836" spans="30:33" x14ac:dyDescent="0.2">
      <c r="AD8836">
        <f t="shared" si="579"/>
        <v>8834</v>
      </c>
      <c r="AE8836">
        <f t="shared" si="578"/>
        <v>1.1518805558380136E-9</v>
      </c>
      <c r="AF8836">
        <f t="shared" si="580"/>
        <v>7.1877346684292007E-7</v>
      </c>
      <c r="AG8836">
        <f t="shared" si="581"/>
        <v>1.0175712830273012E-5</v>
      </c>
    </row>
    <row r="8837" spans="30:33" x14ac:dyDescent="0.2">
      <c r="AD8837">
        <f t="shared" si="579"/>
        <v>8835</v>
      </c>
      <c r="AE8837">
        <f t="shared" si="578"/>
        <v>1.1500375469486727E-9</v>
      </c>
      <c r="AF8837">
        <f t="shared" si="580"/>
        <v>7.176234292959714E-7</v>
      </c>
      <c r="AG8837">
        <f t="shared" si="581"/>
        <v>1.0160581727291523E-5</v>
      </c>
    </row>
    <row r="8838" spans="30:33" x14ac:dyDescent="0.2">
      <c r="AD8838">
        <f t="shared" si="579"/>
        <v>8836</v>
      </c>
      <c r="AE8838">
        <f t="shared" si="578"/>
        <v>1.1481974868735547E-9</v>
      </c>
      <c r="AF8838">
        <f t="shared" si="580"/>
        <v>7.1647523180909781E-7</v>
      </c>
      <c r="AG8838">
        <f t="shared" si="581"/>
        <v>1.0145472994014729E-5</v>
      </c>
    </row>
    <row r="8839" spans="30:33" x14ac:dyDescent="0.2">
      <c r="AD8839">
        <f t="shared" si="579"/>
        <v>8837</v>
      </c>
      <c r="AE8839">
        <f t="shared" si="578"/>
        <v>1.1463603708945571E-9</v>
      </c>
      <c r="AF8839">
        <f t="shared" si="580"/>
        <v>7.1532887143820325E-7</v>
      </c>
      <c r="AG8839">
        <f t="shared" si="581"/>
        <v>1.0130386597595201E-5</v>
      </c>
    </row>
    <row r="8840" spans="30:33" x14ac:dyDescent="0.2">
      <c r="AD8840">
        <f t="shared" si="579"/>
        <v>8838</v>
      </c>
      <c r="AE8840">
        <f t="shared" si="578"/>
        <v>1.1445261943011257E-9</v>
      </c>
      <c r="AF8840">
        <f t="shared" si="580"/>
        <v>7.1418434524390212E-7</v>
      </c>
      <c r="AG8840">
        <f t="shared" si="581"/>
        <v>1.0115322505233348E-5</v>
      </c>
    </row>
    <row r="8841" spans="30:33" x14ac:dyDescent="0.2">
      <c r="AD8841">
        <f t="shared" si="579"/>
        <v>8839</v>
      </c>
      <c r="AE8841">
        <f t="shared" si="578"/>
        <v>1.1426949523902439E-9</v>
      </c>
      <c r="AF8841">
        <f t="shared" si="580"/>
        <v>7.1304165029151188E-7</v>
      </c>
      <c r="AG8841">
        <f t="shared" si="581"/>
        <v>1.0100280684177366E-5</v>
      </c>
    </row>
    <row r="8842" spans="30:33" x14ac:dyDescent="0.2">
      <c r="AD8842">
        <f t="shared" si="579"/>
        <v>8840</v>
      </c>
      <c r="AE8842">
        <f t="shared" si="578"/>
        <v>1.1408666404664196E-9</v>
      </c>
      <c r="AF8842">
        <f t="shared" si="580"/>
        <v>7.119007836510454E-7</v>
      </c>
      <c r="AG8842">
        <f t="shared" si="581"/>
        <v>1.0085261101723149E-5</v>
      </c>
    </row>
    <row r="8843" spans="30:33" x14ac:dyDescent="0.2">
      <c r="AD8843">
        <f t="shared" si="579"/>
        <v>8841</v>
      </c>
      <c r="AE8843">
        <f t="shared" si="578"/>
        <v>1.1390412538416731E-9</v>
      </c>
      <c r="AF8843">
        <f t="shared" si="580"/>
        <v>7.1076174239720367E-7</v>
      </c>
      <c r="AG8843">
        <f t="shared" si="581"/>
        <v>1.0070263725214232E-5</v>
      </c>
    </row>
    <row r="8844" spans="30:33" x14ac:dyDescent="0.2">
      <c r="AD8844">
        <f t="shared" si="579"/>
        <v>8842</v>
      </c>
      <c r="AE8844">
        <f t="shared" si="578"/>
        <v>1.1372187878355263E-9</v>
      </c>
      <c r="AF8844">
        <f t="shared" si="580"/>
        <v>7.0962452360936807E-7</v>
      </c>
      <c r="AG8844">
        <f t="shared" si="581"/>
        <v>1.0055288522041724E-5</v>
      </c>
    </row>
    <row r="8845" spans="30:33" x14ac:dyDescent="0.2">
      <c r="AD8845">
        <f t="shared" si="579"/>
        <v>8843</v>
      </c>
      <c r="AE8845">
        <f t="shared" si="578"/>
        <v>1.1353992377749894E-9</v>
      </c>
      <c r="AF8845">
        <f t="shared" si="580"/>
        <v>7.0848912437159305E-7</v>
      </c>
      <c r="AG8845">
        <f t="shared" si="581"/>
        <v>1.0040335459644231E-5</v>
      </c>
    </row>
    <row r="8846" spans="30:33" x14ac:dyDescent="0.2">
      <c r="AD8846">
        <f t="shared" si="579"/>
        <v>8844</v>
      </c>
      <c r="AE8846">
        <f t="shared" si="578"/>
        <v>1.1335825989945495E-9</v>
      </c>
      <c r="AF8846">
        <f t="shared" si="580"/>
        <v>7.0735554177259842E-7</v>
      </c>
      <c r="AG8846">
        <f t="shared" si="581"/>
        <v>1.0025404505507796E-5</v>
      </c>
    </row>
    <row r="8847" spans="30:33" x14ac:dyDescent="0.2">
      <c r="AD8847">
        <f t="shared" si="579"/>
        <v>8845</v>
      </c>
      <c r="AE8847">
        <f t="shared" si="578"/>
        <v>1.1317688668361581E-9</v>
      </c>
      <c r="AF8847">
        <f t="shared" si="580"/>
        <v>7.0622377290576225E-7</v>
      </c>
      <c r="AG8847">
        <f t="shared" si="581"/>
        <v>1.0010495627165818E-5</v>
      </c>
    </row>
    <row r="8848" spans="30:33" x14ac:dyDescent="0.2">
      <c r="AD8848">
        <f t="shared" si="579"/>
        <v>8846</v>
      </c>
      <c r="AE8848">
        <f t="shared" si="578"/>
        <v>1.12995803664922E-9</v>
      </c>
      <c r="AF8848">
        <f t="shared" si="580"/>
        <v>7.0509381486911302E-7</v>
      </c>
      <c r="AG8848">
        <f t="shared" si="581"/>
        <v>9.9956087921990004E-6</v>
      </c>
    </row>
    <row r="8849" spans="30:33" x14ac:dyDescent="0.2">
      <c r="AD8849">
        <f t="shared" si="579"/>
        <v>8847</v>
      </c>
      <c r="AE8849">
        <f t="shared" si="578"/>
        <v>1.1281501037905813E-9</v>
      </c>
      <c r="AF8849">
        <f t="shared" si="580"/>
        <v>7.0396566476532245E-7</v>
      </c>
      <c r="AG8849">
        <f t="shared" si="581"/>
        <v>9.980743968235273E-6</v>
      </c>
    </row>
    <row r="8850" spans="30:33" x14ac:dyDescent="0.2">
      <c r="AD8850">
        <f t="shared" si="579"/>
        <v>8848</v>
      </c>
      <c r="AE8850">
        <f t="shared" si="578"/>
        <v>1.1263450636245165E-9</v>
      </c>
      <c r="AF8850">
        <f t="shared" si="580"/>
        <v>7.0283931970169795E-7</v>
      </c>
      <c r="AG8850">
        <f t="shared" si="581"/>
        <v>9.9659011229497223E-6</v>
      </c>
    </row>
    <row r="8851" spans="30:33" x14ac:dyDescent="0.2">
      <c r="AD8851">
        <f t="shared" si="579"/>
        <v>8849</v>
      </c>
      <c r="AE8851">
        <f t="shared" ref="AE8851:AE8914" si="582">AF8850*$AE$3</f>
        <v>1.1245429115227172E-9</v>
      </c>
      <c r="AF8851">
        <f t="shared" si="580"/>
        <v>7.0171477679017524E-7</v>
      </c>
      <c r="AG8851">
        <f t="shared" si="581"/>
        <v>9.9510802240645233E-6</v>
      </c>
    </row>
    <row r="8852" spans="30:33" x14ac:dyDescent="0.2">
      <c r="AD8852">
        <f t="shared" si="579"/>
        <v>8850</v>
      </c>
      <c r="AE8852">
        <f t="shared" si="582"/>
        <v>1.1227436428642809E-9</v>
      </c>
      <c r="AF8852">
        <f t="shared" si="580"/>
        <v>7.0059203314731091E-7</v>
      </c>
      <c r="AG8852">
        <f t="shared" si="581"/>
        <v>9.9362812393488864E-6</v>
      </c>
    </row>
    <row r="8853" spans="30:33" x14ac:dyDescent="0.2">
      <c r="AD8853">
        <f t="shared" si="579"/>
        <v>8851</v>
      </c>
      <c r="AE8853">
        <f t="shared" si="582"/>
        <v>1.1209472530356979E-9</v>
      </c>
      <c r="AF8853">
        <f t="shared" si="580"/>
        <v>6.9947108589427522E-7</v>
      </c>
      <c r="AG8853">
        <f t="shared" si="581"/>
        <v>9.9215041366189629E-6</v>
      </c>
    </row>
    <row r="8854" spans="30:33" x14ac:dyDescent="0.2">
      <c r="AD8854">
        <f t="shared" si="579"/>
        <v>8852</v>
      </c>
      <c r="AE8854">
        <f t="shared" si="582"/>
        <v>1.1191537374308408E-9</v>
      </c>
      <c r="AF8854">
        <f t="shared" si="580"/>
        <v>6.9835193215684432E-7</v>
      </c>
      <c r="AG8854">
        <f t="shared" si="581"/>
        <v>9.9067488837378029E-6</v>
      </c>
    </row>
    <row r="8855" spans="30:33" x14ac:dyDescent="0.2">
      <c r="AD8855">
        <f t="shared" si="579"/>
        <v>8853</v>
      </c>
      <c r="AE8855">
        <f t="shared" si="582"/>
        <v>1.1173630914509514E-9</v>
      </c>
      <c r="AF8855">
        <f t="shared" si="580"/>
        <v>6.9723456906539339E-7</v>
      </c>
      <c r="AG8855">
        <f t="shared" si="581"/>
        <v>9.8920154486152733E-6</v>
      </c>
    </row>
    <row r="8856" spans="30:33" x14ac:dyDescent="0.2">
      <c r="AD8856">
        <f t="shared" si="579"/>
        <v>8854</v>
      </c>
      <c r="AE8856">
        <f t="shared" si="582"/>
        <v>1.11557531050463E-9</v>
      </c>
      <c r="AF8856">
        <f t="shared" si="580"/>
        <v>6.9611899375488875E-7</v>
      </c>
      <c r="AG8856">
        <f t="shared" si="581"/>
        <v>9.8773037992079942E-6</v>
      </c>
    </row>
    <row r="8857" spans="30:33" x14ac:dyDescent="0.2">
      <c r="AD8857">
        <f t="shared" si="579"/>
        <v>8855</v>
      </c>
      <c r="AE8857">
        <f t="shared" si="582"/>
        <v>1.1137903900078225E-9</v>
      </c>
      <c r="AF8857">
        <f t="shared" si="580"/>
        <v>6.9500520336488087E-7</v>
      </c>
      <c r="AG8857">
        <f t="shared" si="581"/>
        <v>9.8626139035192671E-6</v>
      </c>
    </row>
    <row r="8858" spans="30:33" x14ac:dyDescent="0.2">
      <c r="AD8858">
        <f t="shared" si="579"/>
        <v>8856</v>
      </c>
      <c r="AE8858">
        <f t="shared" si="582"/>
        <v>1.11200832538381E-9</v>
      </c>
      <c r="AF8858">
        <f t="shared" si="580"/>
        <v>6.9389319503949706E-7</v>
      </c>
      <c r="AG8858">
        <f t="shared" si="581"/>
        <v>9.8479457295990212E-6</v>
      </c>
    </row>
    <row r="8859" spans="30:33" x14ac:dyDescent="0.2">
      <c r="AD8859">
        <f t="shared" si="579"/>
        <v>8857</v>
      </c>
      <c r="AE8859">
        <f t="shared" si="582"/>
        <v>1.1102291120631958E-9</v>
      </c>
      <c r="AF8859">
        <f t="shared" si="580"/>
        <v>6.9278296592743384E-7</v>
      </c>
      <c r="AG8859">
        <f t="shared" si="581"/>
        <v>9.8332992455437249E-6</v>
      </c>
    </row>
    <row r="8860" spans="30:33" x14ac:dyDescent="0.2">
      <c r="AD8860">
        <f t="shared" si="579"/>
        <v>8858</v>
      </c>
      <c r="AE8860">
        <f t="shared" si="582"/>
        <v>1.1084527454838946E-9</v>
      </c>
      <c r="AF8860">
        <f t="shared" si="580"/>
        <v>6.9167451318194994E-7</v>
      </c>
      <c r="AG8860">
        <f t="shared" si="581"/>
        <v>9.8186744194963386E-6</v>
      </c>
    </row>
    <row r="8861" spans="30:33" x14ac:dyDescent="0.2">
      <c r="AD8861">
        <f t="shared" si="579"/>
        <v>8859</v>
      </c>
      <c r="AE8861">
        <f t="shared" si="582"/>
        <v>1.1066792210911205E-9</v>
      </c>
      <c r="AF8861">
        <f t="shared" si="580"/>
        <v>6.9056783396085882E-7</v>
      </c>
      <c r="AG8861">
        <f t="shared" si="581"/>
        <v>9.8040712196462368E-6</v>
      </c>
    </row>
    <row r="8862" spans="30:33" x14ac:dyDescent="0.2">
      <c r="AD8862">
        <f t="shared" si="579"/>
        <v>8860</v>
      </c>
      <c r="AE8862">
        <f t="shared" si="582"/>
        <v>1.1049085343373746E-9</v>
      </c>
      <c r="AF8862">
        <f t="shared" si="580"/>
        <v>6.8946292542652143E-7</v>
      </c>
      <c r="AG8862">
        <f t="shared" si="581"/>
        <v>9.7894896142291384E-6</v>
      </c>
    </row>
    <row r="8863" spans="30:33" x14ac:dyDescent="0.2">
      <c r="AD8863">
        <f t="shared" si="579"/>
        <v>8861</v>
      </c>
      <c r="AE8863">
        <f t="shared" si="582"/>
        <v>1.1031406806824349E-9</v>
      </c>
      <c r="AF8863">
        <f t="shared" si="580"/>
        <v>6.8835978474583894E-7</v>
      </c>
      <c r="AG8863">
        <f t="shared" si="581"/>
        <v>9.7749295715270561E-6</v>
      </c>
    </row>
    <row r="8864" spans="30:33" x14ac:dyDescent="0.2">
      <c r="AD8864">
        <f t="shared" si="579"/>
        <v>8862</v>
      </c>
      <c r="AE8864">
        <f t="shared" si="582"/>
        <v>1.1013756555933428E-9</v>
      </c>
      <c r="AF8864">
        <f t="shared" si="580"/>
        <v>6.8725840909024562E-7</v>
      </c>
      <c r="AG8864">
        <f t="shared" si="581"/>
        <v>9.7603910598682033E-6</v>
      </c>
    </row>
    <row r="8865" spans="30:33" x14ac:dyDescent="0.2">
      <c r="AD8865">
        <f t="shared" si="579"/>
        <v>8863</v>
      </c>
      <c r="AE8865">
        <f t="shared" si="582"/>
        <v>1.0996134545443935E-9</v>
      </c>
      <c r="AF8865">
        <f t="shared" si="580"/>
        <v>6.8615879563570121E-7</v>
      </c>
      <c r="AG8865">
        <f t="shared" si="581"/>
        <v>9.7458740476269599E-6</v>
      </c>
    </row>
    <row r="8866" spans="30:33" x14ac:dyDescent="0.2">
      <c r="AD8866">
        <f t="shared" si="579"/>
        <v>8864</v>
      </c>
      <c r="AE8866">
        <f t="shared" si="582"/>
        <v>1.0978540730171225E-9</v>
      </c>
      <c r="AF8866">
        <f t="shared" si="580"/>
        <v>6.8506094156268409E-7</v>
      </c>
      <c r="AG8866">
        <f t="shared" si="581"/>
        <v>9.7313785032237744E-6</v>
      </c>
    </row>
    <row r="8867" spans="30:33" x14ac:dyDescent="0.2">
      <c r="AD8867">
        <f t="shared" ref="AD8867:AD8930" si="583">AD8866+1</f>
        <v>8865</v>
      </c>
      <c r="AE8867">
        <f t="shared" si="582"/>
        <v>1.096097506500295E-9</v>
      </c>
      <c r="AF8867">
        <f t="shared" ref="AF8867:AF8930" si="584">AF8866*$AF$3</f>
        <v>6.8396484405618379E-7</v>
      </c>
      <c r="AG8867">
        <f t="shared" ref="AG8867:AG8930" si="585">AD8867*AE8867</f>
        <v>9.7169043951251161E-6</v>
      </c>
    </row>
    <row r="8868" spans="30:33" x14ac:dyDescent="0.2">
      <c r="AD8868">
        <f t="shared" si="583"/>
        <v>8866</v>
      </c>
      <c r="AE8868">
        <f t="shared" si="582"/>
        <v>1.0943437504898945E-9</v>
      </c>
      <c r="AF8868">
        <f t="shared" si="584"/>
        <v>6.8287050030569386E-7</v>
      </c>
      <c r="AG8868">
        <f t="shared" si="585"/>
        <v>9.7024516918434043E-6</v>
      </c>
    </row>
    <row r="8869" spans="30:33" x14ac:dyDescent="0.2">
      <c r="AD8869">
        <f t="shared" si="583"/>
        <v>8867</v>
      </c>
      <c r="AE8869">
        <f t="shared" si="582"/>
        <v>1.0925928004891108E-9</v>
      </c>
      <c r="AF8869">
        <f t="shared" si="584"/>
        <v>6.8177790750520474E-7</v>
      </c>
      <c r="AG8869">
        <f t="shared" si="585"/>
        <v>9.6880203619369454E-6</v>
      </c>
    </row>
    <row r="8870" spans="30:33" x14ac:dyDescent="0.2">
      <c r="AD8870">
        <f t="shared" si="583"/>
        <v>8868</v>
      </c>
      <c r="AE8870">
        <f t="shared" si="582"/>
        <v>1.0908446520083281E-9</v>
      </c>
      <c r="AF8870">
        <f t="shared" si="584"/>
        <v>6.8068706285319636E-7</v>
      </c>
      <c r="AG8870">
        <f t="shared" si="585"/>
        <v>9.6736103740098533E-6</v>
      </c>
    </row>
    <row r="8871" spans="30:33" x14ac:dyDescent="0.2">
      <c r="AD8871">
        <f t="shared" si="583"/>
        <v>8869</v>
      </c>
      <c r="AE8871">
        <f t="shared" si="582"/>
        <v>1.0890993005651146E-9</v>
      </c>
      <c r="AF8871">
        <f t="shared" si="584"/>
        <v>6.7959796355263123E-7</v>
      </c>
      <c r="AG8871">
        <f t="shared" si="585"/>
        <v>9.6592216967120004E-6</v>
      </c>
    </row>
    <row r="8872" spans="30:33" x14ac:dyDescent="0.2">
      <c r="AD8872">
        <f t="shared" si="583"/>
        <v>8870</v>
      </c>
      <c r="AE8872">
        <f t="shared" si="582"/>
        <v>1.0873567416842105E-9</v>
      </c>
      <c r="AF8872">
        <f t="shared" si="584"/>
        <v>6.7851060681094699E-7</v>
      </c>
      <c r="AG8872">
        <f t="shared" si="585"/>
        <v>9.6448542987389462E-6</v>
      </c>
    </row>
    <row r="8873" spans="30:33" x14ac:dyDescent="0.2">
      <c r="AD8873">
        <f t="shared" si="583"/>
        <v>8871</v>
      </c>
      <c r="AE8873">
        <f t="shared" si="582"/>
        <v>1.0856169708975157E-9</v>
      </c>
      <c r="AF8873">
        <f t="shared" si="584"/>
        <v>6.7742498984004946E-7</v>
      </c>
      <c r="AG8873">
        <f t="shared" si="585"/>
        <v>9.6305081488318616E-6</v>
      </c>
    </row>
    <row r="8874" spans="30:33" x14ac:dyDescent="0.2">
      <c r="AD8874">
        <f t="shared" si="583"/>
        <v>8872</v>
      </c>
      <c r="AE8874">
        <f t="shared" si="582"/>
        <v>1.0838799837440797E-9</v>
      </c>
      <c r="AF8874">
        <f t="shared" si="584"/>
        <v>6.7634110985630534E-7</v>
      </c>
      <c r="AG8874">
        <f t="shared" si="585"/>
        <v>9.6161832157774756E-6</v>
      </c>
    </row>
    <row r="8875" spans="30:33" x14ac:dyDescent="0.2">
      <c r="AD8875">
        <f t="shared" si="583"/>
        <v>8873</v>
      </c>
      <c r="AE8875">
        <f t="shared" si="582"/>
        <v>1.0821457757700889E-9</v>
      </c>
      <c r="AF8875">
        <f t="shared" si="584"/>
        <v>6.7525896408053518E-7</v>
      </c>
      <c r="AG8875">
        <f t="shared" si="585"/>
        <v>9.6018794684079997E-6</v>
      </c>
    </row>
    <row r="8876" spans="30:33" x14ac:dyDescent="0.2">
      <c r="AD8876">
        <f t="shared" si="583"/>
        <v>8874</v>
      </c>
      <c r="AE8876">
        <f t="shared" si="582"/>
        <v>1.0804143425288569E-9</v>
      </c>
      <c r="AF8876">
        <f t="shared" si="584"/>
        <v>6.741785497380063E-7</v>
      </c>
      <c r="AG8876">
        <f t="shared" si="585"/>
        <v>9.5875968756010767E-6</v>
      </c>
    </row>
    <row r="8877" spans="30:33" x14ac:dyDescent="0.2">
      <c r="AD8877">
        <f t="shared" si="583"/>
        <v>8875</v>
      </c>
      <c r="AE8877">
        <f t="shared" si="582"/>
        <v>1.0786856795808106E-9</v>
      </c>
      <c r="AF8877">
        <f t="shared" si="584"/>
        <v>6.7309986405842547E-7</v>
      </c>
      <c r="AG8877">
        <f t="shared" si="585"/>
        <v>9.5733354062796947E-6</v>
      </c>
    </row>
    <row r="8878" spans="30:33" x14ac:dyDescent="0.2">
      <c r="AD8878">
        <f t="shared" si="583"/>
        <v>8876</v>
      </c>
      <c r="AE8878">
        <f t="shared" si="582"/>
        <v>1.0769597824934812E-9</v>
      </c>
      <c r="AF8878">
        <f t="shared" si="584"/>
        <v>6.7202290427593195E-7</v>
      </c>
      <c r="AG8878">
        <f t="shared" si="585"/>
        <v>9.5590950294121393E-6</v>
      </c>
    </row>
    <row r="8879" spans="30:33" x14ac:dyDescent="0.2">
      <c r="AD8879">
        <f t="shared" si="583"/>
        <v>8877</v>
      </c>
      <c r="AE8879">
        <f t="shared" si="582"/>
        <v>1.0752366468414916E-9</v>
      </c>
      <c r="AF8879">
        <f t="shared" si="584"/>
        <v>6.7094766762909043E-7</v>
      </c>
      <c r="AG8879">
        <f t="shared" si="585"/>
        <v>9.5448757140119208E-6</v>
      </c>
    </row>
    <row r="8880" spans="30:33" x14ac:dyDescent="0.2">
      <c r="AD8880">
        <f t="shared" si="583"/>
        <v>8878</v>
      </c>
      <c r="AE8880">
        <f t="shared" si="582"/>
        <v>1.0735162682065452E-9</v>
      </c>
      <c r="AF8880">
        <f t="shared" si="584"/>
        <v>6.6987415136088387E-7</v>
      </c>
      <c r="AG8880">
        <f t="shared" si="585"/>
        <v>9.5306774291377083E-6</v>
      </c>
    </row>
    <row r="8881" spans="30:33" x14ac:dyDescent="0.2">
      <c r="AD8881">
        <f t="shared" si="583"/>
        <v>8879</v>
      </c>
      <c r="AE8881">
        <f t="shared" si="582"/>
        <v>1.0717986421774147E-9</v>
      </c>
      <c r="AF8881">
        <f t="shared" si="584"/>
        <v>6.6880235271870641E-7</v>
      </c>
      <c r="AG8881">
        <f t="shared" si="585"/>
        <v>9.5165001438932653E-6</v>
      </c>
    </row>
    <row r="8882" spans="30:33" x14ac:dyDescent="0.2">
      <c r="AD8882">
        <f t="shared" si="583"/>
        <v>8880</v>
      </c>
      <c r="AE8882">
        <f t="shared" si="582"/>
        <v>1.0700837643499308E-9</v>
      </c>
      <c r="AF8882">
        <f t="shared" si="584"/>
        <v>6.677322689543565E-7</v>
      </c>
      <c r="AG8882">
        <f t="shared" si="585"/>
        <v>9.5023438274273852E-6</v>
      </c>
    </row>
    <row r="8883" spans="30:33" x14ac:dyDescent="0.2">
      <c r="AD8883">
        <f t="shared" si="583"/>
        <v>8881</v>
      </c>
      <c r="AE8883">
        <f t="shared" si="582"/>
        <v>1.068371630326971E-9</v>
      </c>
      <c r="AF8883">
        <f t="shared" si="584"/>
        <v>6.6666389732402951E-7</v>
      </c>
      <c r="AG8883">
        <f t="shared" si="585"/>
        <v>9.4882084489338286E-6</v>
      </c>
    </row>
    <row r="8884" spans="30:33" x14ac:dyDescent="0.2">
      <c r="AD8884">
        <f t="shared" si="583"/>
        <v>8882</v>
      </c>
      <c r="AE8884">
        <f t="shared" si="582"/>
        <v>1.0666622357184478E-9</v>
      </c>
      <c r="AF8884">
        <f t="shared" si="584"/>
        <v>6.6559723508831108E-7</v>
      </c>
      <c r="AG8884">
        <f t="shared" si="585"/>
        <v>9.4740939776512524E-6</v>
      </c>
    </row>
    <row r="8885" spans="30:33" x14ac:dyDescent="0.2">
      <c r="AD8885">
        <f t="shared" si="583"/>
        <v>8883</v>
      </c>
      <c r="AE8885">
        <f t="shared" si="582"/>
        <v>1.0649555761412982E-9</v>
      </c>
      <c r="AF8885">
        <f t="shared" si="584"/>
        <v>6.6453227951216974E-7</v>
      </c>
      <c r="AG8885">
        <f t="shared" si="585"/>
        <v>9.4600003828631519E-6</v>
      </c>
    </row>
    <row r="8886" spans="30:33" x14ac:dyDescent="0.2">
      <c r="AD8886">
        <f t="shared" si="583"/>
        <v>8884</v>
      </c>
      <c r="AE8886">
        <f t="shared" si="582"/>
        <v>1.063251647219472E-9</v>
      </c>
      <c r="AF8886">
        <f t="shared" si="584"/>
        <v>6.634690278649502E-7</v>
      </c>
      <c r="AG8886">
        <f t="shared" si="585"/>
        <v>9.4459276338977899E-6</v>
      </c>
    </row>
    <row r="8887" spans="30:33" x14ac:dyDescent="0.2">
      <c r="AD8887">
        <f t="shared" si="583"/>
        <v>8885</v>
      </c>
      <c r="AE8887">
        <f t="shared" si="582"/>
        <v>1.0615504445839208E-9</v>
      </c>
      <c r="AF8887">
        <f t="shared" si="584"/>
        <v>6.6240747742036627E-7</v>
      </c>
      <c r="AG8887">
        <f t="shared" si="585"/>
        <v>9.4318757001281372E-6</v>
      </c>
    </row>
    <row r="8888" spans="30:33" x14ac:dyDescent="0.2">
      <c r="AD8888">
        <f t="shared" si="583"/>
        <v>8886</v>
      </c>
      <c r="AE8888">
        <f t="shared" si="582"/>
        <v>1.0598519638725865E-9</v>
      </c>
      <c r="AF8888">
        <f t="shared" si="584"/>
        <v>6.6134762545649368E-7</v>
      </c>
      <c r="AG8888">
        <f t="shared" si="585"/>
        <v>9.4178445509718033E-6</v>
      </c>
    </row>
    <row r="8889" spans="30:33" x14ac:dyDescent="0.2">
      <c r="AD8889">
        <f t="shared" si="583"/>
        <v>8887</v>
      </c>
      <c r="AE8889">
        <f t="shared" si="582"/>
        <v>1.0581562007303904E-9</v>
      </c>
      <c r="AF8889">
        <f t="shared" si="584"/>
        <v>6.6028946925576326E-7</v>
      </c>
      <c r="AG8889">
        <f t="shared" si="585"/>
        <v>9.4038341558909787E-6</v>
      </c>
    </row>
    <row r="8890" spans="30:33" x14ac:dyDescent="0.2">
      <c r="AD8890">
        <f t="shared" si="583"/>
        <v>8888</v>
      </c>
      <c r="AE8890">
        <f t="shared" si="582"/>
        <v>1.0564631508092218E-9</v>
      </c>
      <c r="AF8890">
        <f t="shared" si="584"/>
        <v>6.5923300610495401E-7</v>
      </c>
      <c r="AG8890">
        <f t="shared" si="585"/>
        <v>9.3898444843923637E-6</v>
      </c>
    </row>
    <row r="8891" spans="30:33" x14ac:dyDescent="0.2">
      <c r="AD8891">
        <f t="shared" si="583"/>
        <v>8889</v>
      </c>
      <c r="AE8891">
        <f t="shared" si="582"/>
        <v>1.0547728097679268E-9</v>
      </c>
      <c r="AF8891">
        <f t="shared" si="584"/>
        <v>6.5817823329518604E-7</v>
      </c>
      <c r="AG8891">
        <f t="shared" si="585"/>
        <v>9.375875506027101E-6</v>
      </c>
    </row>
    <row r="8892" spans="30:33" x14ac:dyDescent="0.2">
      <c r="AD8892">
        <f t="shared" si="583"/>
        <v>8890</v>
      </c>
      <c r="AE8892">
        <f t="shared" si="582"/>
        <v>1.0530851732722981E-9</v>
      </c>
      <c r="AF8892">
        <f t="shared" si="584"/>
        <v>6.5712514812191375E-7</v>
      </c>
      <c r="AG8892">
        <f t="shared" si="585"/>
        <v>9.3619271903907294E-6</v>
      </c>
    </row>
    <row r="8893" spans="30:33" x14ac:dyDescent="0.2">
      <c r="AD8893">
        <f t="shared" si="583"/>
        <v>8891</v>
      </c>
      <c r="AE8893">
        <f t="shared" si="582"/>
        <v>1.0514002369950625E-9</v>
      </c>
      <c r="AF8893">
        <f t="shared" si="584"/>
        <v>6.5607374788491862E-7</v>
      </c>
      <c r="AG8893">
        <f t="shared" si="585"/>
        <v>9.3479995071231011E-6</v>
      </c>
    </row>
    <row r="8894" spans="30:33" x14ac:dyDescent="0.2">
      <c r="AD8894">
        <f t="shared" si="583"/>
        <v>8892</v>
      </c>
      <c r="AE8894">
        <f t="shared" si="582"/>
        <v>1.0497179966158703E-9</v>
      </c>
      <c r="AF8894">
        <f t="shared" si="584"/>
        <v>6.5502402988830272E-7</v>
      </c>
      <c r="AG8894">
        <f t="shared" si="585"/>
        <v>9.3340924259083192E-6</v>
      </c>
    </row>
    <row r="8895" spans="30:33" x14ac:dyDescent="0.2">
      <c r="AD8895">
        <f t="shared" si="583"/>
        <v>8893</v>
      </c>
      <c r="AE8895">
        <f t="shared" si="582"/>
        <v>1.0480384478212848E-9</v>
      </c>
      <c r="AF8895">
        <f t="shared" si="584"/>
        <v>6.5397599144048143E-7</v>
      </c>
      <c r="AG8895">
        <f t="shared" si="585"/>
        <v>9.3202059164746849E-6</v>
      </c>
    </row>
    <row r="8896" spans="30:33" x14ac:dyDescent="0.2">
      <c r="AD8896">
        <f t="shared" si="583"/>
        <v>8894</v>
      </c>
      <c r="AE8896">
        <f t="shared" si="582"/>
        <v>1.0463615863047707E-9</v>
      </c>
      <c r="AF8896">
        <f t="shared" si="584"/>
        <v>6.5292962985417665E-7</v>
      </c>
      <c r="AG8896">
        <f t="shared" si="585"/>
        <v>9.3063399485946313E-6</v>
      </c>
    </row>
    <row r="8897" spans="30:33" x14ac:dyDescent="0.2">
      <c r="AD8897">
        <f t="shared" si="583"/>
        <v>8895</v>
      </c>
      <c r="AE8897">
        <f t="shared" si="582"/>
        <v>1.0446874077666832E-9</v>
      </c>
      <c r="AF8897">
        <f t="shared" si="584"/>
        <v>6.5188494244640994E-7</v>
      </c>
      <c r="AG8897">
        <f t="shared" si="585"/>
        <v>9.292494492084646E-6</v>
      </c>
    </row>
    <row r="8898" spans="30:33" x14ac:dyDescent="0.2">
      <c r="AD8898">
        <f t="shared" si="583"/>
        <v>8896</v>
      </c>
      <c r="AE8898">
        <f t="shared" si="582"/>
        <v>1.0430159079142564E-9</v>
      </c>
      <c r="AF8898">
        <f t="shared" si="584"/>
        <v>6.5084192653849561E-7</v>
      </c>
      <c r="AG8898">
        <f t="shared" si="585"/>
        <v>9.2786695168052248E-6</v>
      </c>
    </row>
    <row r="8899" spans="30:33" x14ac:dyDescent="0.2">
      <c r="AD8899">
        <f t="shared" si="583"/>
        <v>8897</v>
      </c>
      <c r="AE8899">
        <f t="shared" si="582"/>
        <v>1.0413470824615935E-9</v>
      </c>
      <c r="AF8899">
        <f t="shared" si="584"/>
        <v>6.4980057945603395E-7</v>
      </c>
      <c r="AG8899">
        <f t="shared" si="585"/>
        <v>9.2648649926607976E-6</v>
      </c>
    </row>
    <row r="8900" spans="30:33" x14ac:dyDescent="0.2">
      <c r="AD8900">
        <f t="shared" si="583"/>
        <v>8898</v>
      </c>
      <c r="AE8900">
        <f t="shared" si="582"/>
        <v>1.0396809271296548E-9</v>
      </c>
      <c r="AF8900">
        <f t="shared" si="584"/>
        <v>6.4876089852890428E-7</v>
      </c>
      <c r="AG8900">
        <f t="shared" si="585"/>
        <v>9.2510808895996687E-6</v>
      </c>
    </row>
    <row r="8901" spans="30:33" x14ac:dyDescent="0.2">
      <c r="AD8901">
        <f t="shared" si="583"/>
        <v>8899</v>
      </c>
      <c r="AE8901">
        <f t="shared" si="582"/>
        <v>1.0380174376462473E-9</v>
      </c>
      <c r="AF8901">
        <f t="shared" si="584"/>
        <v>6.4772288109125801E-7</v>
      </c>
      <c r="AG8901">
        <f t="shared" si="585"/>
        <v>9.2373171776139545E-6</v>
      </c>
    </row>
    <row r="8902" spans="30:33" x14ac:dyDescent="0.2">
      <c r="AD8902">
        <f t="shared" si="583"/>
        <v>8900</v>
      </c>
      <c r="AE8902">
        <f t="shared" si="582"/>
        <v>1.0363566097460133E-9</v>
      </c>
      <c r="AF8902">
        <f t="shared" si="584"/>
        <v>6.4668652448151199E-7</v>
      </c>
      <c r="AG8902">
        <f t="shared" si="585"/>
        <v>9.2235738267395189E-6</v>
      </c>
    </row>
    <row r="8903" spans="30:33" x14ac:dyDescent="0.2">
      <c r="AD8903">
        <f t="shared" si="583"/>
        <v>8901</v>
      </c>
      <c r="AE8903">
        <f t="shared" si="582"/>
        <v>1.0346984391704196E-9</v>
      </c>
      <c r="AF8903">
        <f t="shared" si="584"/>
        <v>6.4565182604234156E-7</v>
      </c>
      <c r="AG8903">
        <f t="shared" si="585"/>
        <v>9.2098508070559038E-6</v>
      </c>
    </row>
    <row r="8904" spans="30:33" x14ac:dyDescent="0.2">
      <c r="AD8904">
        <f t="shared" si="583"/>
        <v>8902</v>
      </c>
      <c r="AE8904">
        <f t="shared" si="582"/>
        <v>1.033042921667747E-9</v>
      </c>
      <c r="AF8904">
        <f t="shared" si="584"/>
        <v>6.4461878312067381E-7</v>
      </c>
      <c r="AG8904">
        <f t="shared" si="585"/>
        <v>9.1961480886862838E-6</v>
      </c>
    </row>
    <row r="8905" spans="30:33" x14ac:dyDescent="0.2">
      <c r="AD8905">
        <f t="shared" si="583"/>
        <v>8903</v>
      </c>
      <c r="AE8905">
        <f t="shared" si="582"/>
        <v>1.0313900529930785E-9</v>
      </c>
      <c r="AF8905">
        <f t="shared" si="584"/>
        <v>6.4358739306768066E-7</v>
      </c>
      <c r="AG8905">
        <f t="shared" si="585"/>
        <v>9.1824656417973773E-6</v>
      </c>
    </row>
    <row r="8906" spans="30:33" x14ac:dyDescent="0.2">
      <c r="AD8906">
        <f t="shared" si="583"/>
        <v>8904</v>
      </c>
      <c r="AE8906">
        <f t="shared" si="582"/>
        <v>1.0297398289082896E-9</v>
      </c>
      <c r="AF8906">
        <f t="shared" si="584"/>
        <v>6.4255765323877236E-7</v>
      </c>
      <c r="AG8906">
        <f t="shared" si="585"/>
        <v>9.16880343659941E-6</v>
      </c>
    </row>
    <row r="8907" spans="30:33" x14ac:dyDescent="0.2">
      <c r="AD8907">
        <f t="shared" si="583"/>
        <v>8905</v>
      </c>
      <c r="AE8907">
        <f t="shared" si="582"/>
        <v>1.0280922451820363E-9</v>
      </c>
      <c r="AF8907">
        <f t="shared" si="584"/>
        <v>6.4152956099359029E-7</v>
      </c>
      <c r="AG8907">
        <f t="shared" si="585"/>
        <v>9.1551614433460333E-6</v>
      </c>
    </row>
    <row r="8908" spans="30:33" x14ac:dyDescent="0.2">
      <c r="AD8908">
        <f t="shared" si="583"/>
        <v>8906</v>
      </c>
      <c r="AE8908">
        <f t="shared" si="582"/>
        <v>1.0264472975897449E-9</v>
      </c>
      <c r="AF8908">
        <f t="shared" si="584"/>
        <v>6.4050311369600053E-7</v>
      </c>
      <c r="AG8908">
        <f t="shared" si="585"/>
        <v>9.1415396323342683E-6</v>
      </c>
    </row>
    <row r="8909" spans="30:33" x14ac:dyDescent="0.2">
      <c r="AD8909">
        <f t="shared" si="583"/>
        <v>8907</v>
      </c>
      <c r="AE8909">
        <f t="shared" si="582"/>
        <v>1.0248049819136014E-9</v>
      </c>
      <c r="AF8909">
        <f t="shared" si="584"/>
        <v>6.3947830871408685E-7</v>
      </c>
      <c r="AG8909">
        <f t="shared" si="585"/>
        <v>9.1279379739044481E-6</v>
      </c>
    </row>
    <row r="8910" spans="30:33" x14ac:dyDescent="0.2">
      <c r="AD8910">
        <f t="shared" si="583"/>
        <v>8908</v>
      </c>
      <c r="AE8910">
        <f t="shared" si="582"/>
        <v>1.0231652939425395E-9</v>
      </c>
      <c r="AF8910">
        <f t="shared" si="584"/>
        <v>6.3845514342014425E-7</v>
      </c>
      <c r="AG8910">
        <f t="shared" si="585"/>
        <v>9.1143564384401421E-6</v>
      </c>
    </row>
    <row r="8911" spans="30:33" x14ac:dyDescent="0.2">
      <c r="AD8911">
        <f t="shared" si="583"/>
        <v>8909</v>
      </c>
      <c r="AE8911">
        <f t="shared" si="582"/>
        <v>1.0215282294722313E-9</v>
      </c>
      <c r="AF8911">
        <f t="shared" si="584"/>
        <v>6.3743361519067198E-7</v>
      </c>
      <c r="AG8911">
        <f t="shared" si="585"/>
        <v>9.1007949963681097E-6</v>
      </c>
    </row>
    <row r="8912" spans="30:33" x14ac:dyDescent="0.2">
      <c r="AD8912">
        <f t="shared" si="583"/>
        <v>8910</v>
      </c>
      <c r="AE8912">
        <f t="shared" si="582"/>
        <v>1.0198937843050757E-9</v>
      </c>
      <c r="AF8912">
        <f t="shared" si="584"/>
        <v>6.3641372140636688E-7</v>
      </c>
      <c r="AG8912">
        <f t="shared" si="585"/>
        <v>9.0872536181582244E-6</v>
      </c>
    </row>
    <row r="8913" spans="30:33" x14ac:dyDescent="0.2">
      <c r="AD8913">
        <f t="shared" si="583"/>
        <v>8911</v>
      </c>
      <c r="AE8913">
        <f t="shared" si="582"/>
        <v>1.0182619542501875E-9</v>
      </c>
      <c r="AF8913">
        <f t="shared" si="584"/>
        <v>6.3539545945211668E-7</v>
      </c>
      <c r="AG8913">
        <f t="shared" si="585"/>
        <v>9.0737322743234209E-6</v>
      </c>
    </row>
    <row r="8914" spans="30:33" x14ac:dyDescent="0.2">
      <c r="AD8914">
        <f t="shared" si="583"/>
        <v>8912</v>
      </c>
      <c r="AE8914">
        <f t="shared" si="582"/>
        <v>1.0166327351233871E-9</v>
      </c>
      <c r="AF8914">
        <f t="shared" si="584"/>
        <v>6.3437882671699324E-7</v>
      </c>
      <c r="AG8914">
        <f t="shared" si="585"/>
        <v>9.0602309354196262E-6</v>
      </c>
    </row>
    <row r="8915" spans="30:33" x14ac:dyDescent="0.2">
      <c r="AD8915">
        <f t="shared" si="583"/>
        <v>8913</v>
      </c>
      <c r="AE8915">
        <f t="shared" ref="AE8915:AE8978" si="586">AF8914*$AE$3</f>
        <v>1.0150061227471897E-9</v>
      </c>
      <c r="AF8915">
        <f t="shared" si="584"/>
        <v>6.3336382059424601E-7</v>
      </c>
      <c r="AG8915">
        <f t="shared" si="585"/>
        <v>9.0467495720457016E-6</v>
      </c>
    </row>
    <row r="8916" spans="30:33" x14ac:dyDescent="0.2">
      <c r="AD8916">
        <f t="shared" si="583"/>
        <v>8914</v>
      </c>
      <c r="AE8916">
        <f t="shared" si="586"/>
        <v>1.0133821129507941E-9</v>
      </c>
      <c r="AF8916">
        <f t="shared" si="584"/>
        <v>6.3235043848129521E-7</v>
      </c>
      <c r="AG8916">
        <f t="shared" si="585"/>
        <v>9.0332881548433784E-6</v>
      </c>
    </row>
    <row r="8917" spans="30:33" x14ac:dyDescent="0.2">
      <c r="AD8917">
        <f t="shared" si="583"/>
        <v>8915</v>
      </c>
      <c r="AE8917">
        <f t="shared" si="586"/>
        <v>1.0117607015700728E-9</v>
      </c>
      <c r="AF8917">
        <f t="shared" si="584"/>
        <v>6.3133867777972507E-7</v>
      </c>
      <c r="AG8917">
        <f t="shared" si="585"/>
        <v>9.0198466544971987E-6</v>
      </c>
    </row>
    <row r="8918" spans="30:33" x14ac:dyDescent="0.2">
      <c r="AD8918">
        <f t="shared" si="583"/>
        <v>8916</v>
      </c>
      <c r="AE8918">
        <f t="shared" si="586"/>
        <v>1.0101418844475606E-9</v>
      </c>
      <c r="AF8918">
        <f t="shared" si="584"/>
        <v>6.303285358952775E-7</v>
      </c>
      <c r="AG8918">
        <f t="shared" si="585"/>
        <v>9.0064250417344508E-6</v>
      </c>
    </row>
    <row r="8919" spans="30:33" x14ac:dyDescent="0.2">
      <c r="AD8919">
        <f t="shared" si="583"/>
        <v>8917</v>
      </c>
      <c r="AE8919">
        <f t="shared" si="586"/>
        <v>1.0085256574324445E-9</v>
      </c>
      <c r="AF8919">
        <f t="shared" si="584"/>
        <v>6.2932001023784506E-7</v>
      </c>
      <c r="AG8919">
        <f t="shared" si="585"/>
        <v>8.9930232873251086E-6</v>
      </c>
    </row>
    <row r="8920" spans="30:33" x14ac:dyDescent="0.2">
      <c r="AD8920">
        <f t="shared" si="583"/>
        <v>8918</v>
      </c>
      <c r="AE8920">
        <f t="shared" si="586"/>
        <v>1.0069120163805526E-9</v>
      </c>
      <c r="AF8920">
        <f t="shared" si="584"/>
        <v>6.2831309822146445E-7</v>
      </c>
      <c r="AG8920">
        <f t="shared" si="585"/>
        <v>8.9796413620817686E-6</v>
      </c>
    </row>
    <row r="8921" spans="30:33" x14ac:dyDescent="0.2">
      <c r="AD8921">
        <f t="shared" si="583"/>
        <v>8919</v>
      </c>
      <c r="AE8921">
        <f t="shared" si="586"/>
        <v>1.0053009571543436E-9</v>
      </c>
      <c r="AF8921">
        <f t="shared" si="584"/>
        <v>6.2730779726431009E-7</v>
      </c>
      <c r="AG8921">
        <f t="shared" si="585"/>
        <v>8.9662792368595907E-6</v>
      </c>
    </row>
    <row r="8922" spans="30:33" x14ac:dyDescent="0.2">
      <c r="AD8922">
        <f t="shared" si="583"/>
        <v>8920</v>
      </c>
      <c r="AE8922">
        <f t="shared" si="586"/>
        <v>1.0036924756228966E-9</v>
      </c>
      <c r="AF8922">
        <f t="shared" si="584"/>
        <v>6.263041047886872E-7</v>
      </c>
      <c r="AG8922">
        <f t="shared" si="585"/>
        <v>8.9529368825562373E-6</v>
      </c>
    </row>
    <row r="8923" spans="30:33" x14ac:dyDescent="0.2">
      <c r="AD8923">
        <f t="shared" si="583"/>
        <v>8921</v>
      </c>
      <c r="AE8923">
        <f t="shared" si="586"/>
        <v>1.0020865676619E-9</v>
      </c>
      <c r="AF8923">
        <f t="shared" si="584"/>
        <v>6.2530201822102529E-7</v>
      </c>
      <c r="AG8923">
        <f t="shared" si="585"/>
        <v>8.9396142701118103E-6</v>
      </c>
    </row>
    <row r="8924" spans="30:33" x14ac:dyDescent="0.2">
      <c r="AD8924">
        <f t="shared" si="583"/>
        <v>8922</v>
      </c>
      <c r="AE8924">
        <f t="shared" si="586"/>
        <v>1.000483229153641E-9</v>
      </c>
      <c r="AF8924">
        <f t="shared" si="584"/>
        <v>6.2430153499187162E-7</v>
      </c>
      <c r="AG8924">
        <f t="shared" si="585"/>
        <v>8.9263113705087838E-6</v>
      </c>
    </row>
    <row r="8925" spans="30:33" x14ac:dyDescent="0.2">
      <c r="AD8925">
        <f t="shared" si="583"/>
        <v>8923</v>
      </c>
      <c r="AE8925">
        <f t="shared" si="586"/>
        <v>9.9888245598699506E-10</v>
      </c>
      <c r="AF8925">
        <f t="shared" si="584"/>
        <v>6.2330265253588462E-7</v>
      </c>
      <c r="AG8925">
        <f t="shared" si="585"/>
        <v>8.9130281547719565E-6</v>
      </c>
    </row>
    <row r="8926" spans="30:33" x14ac:dyDescent="0.2">
      <c r="AD8926">
        <f t="shared" si="583"/>
        <v>8924</v>
      </c>
      <c r="AE8926">
        <f t="shared" si="586"/>
        <v>9.9728424405741578E-10</v>
      </c>
      <c r="AF8926">
        <f t="shared" si="584"/>
        <v>6.2230536829182715E-7</v>
      </c>
      <c r="AG8926">
        <f t="shared" si="585"/>
        <v>8.8997645939683786E-6</v>
      </c>
    </row>
    <row r="8927" spans="30:33" x14ac:dyDescent="0.2">
      <c r="AD8927">
        <f t="shared" si="583"/>
        <v>8925</v>
      </c>
      <c r="AE8927">
        <f t="shared" si="586"/>
        <v>9.9568858926692382E-10</v>
      </c>
      <c r="AF8927">
        <f t="shared" si="584"/>
        <v>6.213096797025602E-7</v>
      </c>
      <c r="AG8927">
        <f t="shared" si="585"/>
        <v>8.8865206592072944E-6</v>
      </c>
    </row>
    <row r="8928" spans="30:33" x14ac:dyDescent="0.2">
      <c r="AD8928">
        <f t="shared" si="583"/>
        <v>8926</v>
      </c>
      <c r="AE8928">
        <f t="shared" si="586"/>
        <v>9.9409548752409672E-10</v>
      </c>
      <c r="AF8928">
        <f t="shared" si="584"/>
        <v>6.2031558421503605E-7</v>
      </c>
      <c r="AG8928">
        <f t="shared" si="585"/>
        <v>8.8732963216400866E-6</v>
      </c>
    </row>
    <row r="8929" spans="30:33" x14ac:dyDescent="0.2">
      <c r="AD8929">
        <f t="shared" si="583"/>
        <v>8927</v>
      </c>
      <c r="AE8929">
        <f t="shared" si="586"/>
        <v>9.9250493474405811E-10</v>
      </c>
      <c r="AF8929">
        <f t="shared" si="584"/>
        <v>6.1932307928029201E-7</v>
      </c>
      <c r="AG8929">
        <f t="shared" si="585"/>
        <v>8.8600915524602065E-6</v>
      </c>
    </row>
    <row r="8930" spans="30:33" x14ac:dyDescent="0.2">
      <c r="AD8930">
        <f t="shared" si="583"/>
        <v>8928</v>
      </c>
      <c r="AE8930">
        <f t="shared" si="586"/>
        <v>9.9091692684846761E-10</v>
      </c>
      <c r="AF8930">
        <f t="shared" si="584"/>
        <v>6.1833216235344352E-7</v>
      </c>
      <c r="AG8930">
        <f t="shared" si="585"/>
        <v>8.8469063229031182E-6</v>
      </c>
    </row>
    <row r="8931" spans="30:33" x14ac:dyDescent="0.2">
      <c r="AD8931">
        <f t="shared" ref="AD8931:AD8994" si="587">AD8930+1</f>
        <v>8929</v>
      </c>
      <c r="AE8931">
        <f t="shared" si="586"/>
        <v>9.8933145976551004E-10</v>
      </c>
      <c r="AF8931">
        <f t="shared" ref="AF8931:AF8994" si="588">AF8930*$AF$3</f>
        <v>6.1734283089367793E-7</v>
      </c>
      <c r="AG8931">
        <f t="shared" ref="AG8931:AG8994" si="589">AD8931*AE8931</f>
        <v>8.8337406042462394E-6</v>
      </c>
    </row>
    <row r="8932" spans="30:33" x14ac:dyDescent="0.2">
      <c r="AD8932">
        <f t="shared" si="587"/>
        <v>8930</v>
      </c>
      <c r="AE8932">
        <f t="shared" si="586"/>
        <v>9.8774852942988509E-10</v>
      </c>
      <c r="AF8932">
        <f t="shared" si="588"/>
        <v>6.1635508236424804E-7</v>
      </c>
      <c r="AG8932">
        <f t="shared" si="589"/>
        <v>8.8205943678088736E-6</v>
      </c>
    </row>
    <row r="8933" spans="30:33" x14ac:dyDescent="0.2">
      <c r="AD8933">
        <f t="shared" si="587"/>
        <v>8931</v>
      </c>
      <c r="AE8933">
        <f t="shared" si="586"/>
        <v>9.8616813178279721E-10</v>
      </c>
      <c r="AF8933">
        <f t="shared" si="588"/>
        <v>6.1536891423246519E-7</v>
      </c>
      <c r="AG8933">
        <f t="shared" si="589"/>
        <v>8.8074675849521625E-6</v>
      </c>
    </row>
    <row r="8934" spans="30:33" x14ac:dyDescent="0.2">
      <c r="AD8934">
        <f t="shared" si="587"/>
        <v>8932</v>
      </c>
      <c r="AE8934">
        <f t="shared" si="586"/>
        <v>9.8459026277194482E-10</v>
      </c>
      <c r="AF8934">
        <f t="shared" si="588"/>
        <v>6.1438432396969326E-7</v>
      </c>
      <c r="AG8934">
        <f t="shared" si="589"/>
        <v>8.7943602270790119E-6</v>
      </c>
    </row>
    <row r="8935" spans="30:33" x14ac:dyDescent="0.2">
      <c r="AD8935">
        <f t="shared" si="587"/>
        <v>8933</v>
      </c>
      <c r="AE8935">
        <f t="shared" si="586"/>
        <v>9.8301491835150958E-10</v>
      </c>
      <c r="AF8935">
        <f t="shared" si="588"/>
        <v>6.1340130905134175E-7</v>
      </c>
      <c r="AG8935">
        <f t="shared" si="589"/>
        <v>8.7812722656340353E-6</v>
      </c>
    </row>
    <row r="8936" spans="30:33" x14ac:dyDescent="0.2">
      <c r="AD8936">
        <f t="shared" si="587"/>
        <v>8934</v>
      </c>
      <c r="AE8936">
        <f t="shared" si="586"/>
        <v>9.814420944821473E-10</v>
      </c>
      <c r="AF8936">
        <f t="shared" si="588"/>
        <v>6.1241986695685957E-7</v>
      </c>
      <c r="AG8936">
        <f t="shared" si="589"/>
        <v>8.7682036721035031E-6</v>
      </c>
    </row>
    <row r="8937" spans="30:33" x14ac:dyDescent="0.2">
      <c r="AD8937">
        <f t="shared" si="587"/>
        <v>8935</v>
      </c>
      <c r="AE8937">
        <f t="shared" si="586"/>
        <v>9.798717871309757E-10</v>
      </c>
      <c r="AF8937">
        <f t="shared" si="588"/>
        <v>6.1143999516972858E-7</v>
      </c>
      <c r="AG8937">
        <f t="shared" si="589"/>
        <v>8.7551544180152687E-6</v>
      </c>
    </row>
    <row r="8938" spans="30:33" x14ac:dyDescent="0.2">
      <c r="AD8938">
        <f t="shared" si="587"/>
        <v>8936</v>
      </c>
      <c r="AE8938">
        <f t="shared" si="586"/>
        <v>9.7830399227156619E-10</v>
      </c>
      <c r="AF8938">
        <f t="shared" si="588"/>
        <v>6.1046169117745697E-7</v>
      </c>
      <c r="AG8938">
        <f t="shared" si="589"/>
        <v>8.7421244749387151E-6</v>
      </c>
    </row>
    <row r="8939" spans="30:33" x14ac:dyDescent="0.2">
      <c r="AD8939">
        <f t="shared" si="587"/>
        <v>8937</v>
      </c>
      <c r="AE8939">
        <f t="shared" si="586"/>
        <v>9.7673870588393161E-10</v>
      </c>
      <c r="AF8939">
        <f t="shared" si="588"/>
        <v>6.0948495247157299E-7</v>
      </c>
      <c r="AG8939">
        <f t="shared" si="589"/>
        <v>8.7291138144846963E-6</v>
      </c>
    </row>
    <row r="8940" spans="30:33" x14ac:dyDescent="0.2">
      <c r="AD8940">
        <f t="shared" si="587"/>
        <v>8938</v>
      </c>
      <c r="AE8940">
        <f t="shared" si="586"/>
        <v>9.751759239545172E-10</v>
      </c>
      <c r="AF8940">
        <f t="shared" si="588"/>
        <v>6.0850977654761842E-7</v>
      </c>
      <c r="AG8940">
        <f t="shared" si="589"/>
        <v>8.7161224083054742E-6</v>
      </c>
    </row>
    <row r="8941" spans="30:33" x14ac:dyDescent="0.2">
      <c r="AD8941">
        <f t="shared" si="587"/>
        <v>8939</v>
      </c>
      <c r="AE8941">
        <f t="shared" si="586"/>
        <v>9.7361564247618999E-10</v>
      </c>
      <c r="AF8941">
        <f t="shared" si="588"/>
        <v>6.0753616090514215E-7</v>
      </c>
      <c r="AG8941">
        <f t="shared" si="589"/>
        <v>8.703150228094663E-6</v>
      </c>
    </row>
    <row r="8942" spans="30:33" x14ac:dyDescent="0.2">
      <c r="AD8942">
        <f t="shared" si="587"/>
        <v>8940</v>
      </c>
      <c r="AE8942">
        <f t="shared" si="586"/>
        <v>9.7205785744822787E-10</v>
      </c>
      <c r="AF8942">
        <f t="shared" si="588"/>
        <v>6.0656410304769394E-7</v>
      </c>
      <c r="AG8942">
        <f t="shared" si="589"/>
        <v>8.6901972455871576E-6</v>
      </c>
    </row>
    <row r="8943" spans="30:33" x14ac:dyDescent="0.2">
      <c r="AD8943">
        <f t="shared" si="587"/>
        <v>8941</v>
      </c>
      <c r="AE8943">
        <f t="shared" si="586"/>
        <v>9.7050256487631071E-10</v>
      </c>
      <c r="AF8943">
        <f t="shared" si="588"/>
        <v>6.0559360048281762E-7</v>
      </c>
      <c r="AG8943">
        <f t="shared" si="589"/>
        <v>8.6772634325590937E-6</v>
      </c>
    </row>
    <row r="8944" spans="30:33" x14ac:dyDescent="0.2">
      <c r="AD8944">
        <f t="shared" si="587"/>
        <v>8942</v>
      </c>
      <c r="AE8944">
        <f t="shared" si="586"/>
        <v>9.6894976077250854E-10</v>
      </c>
      <c r="AF8944">
        <f t="shared" si="588"/>
        <v>6.0462465072204503E-7</v>
      </c>
      <c r="AG8944">
        <f t="shared" si="589"/>
        <v>8.6643487608277706E-6</v>
      </c>
    </row>
    <row r="8945" spans="30:33" x14ac:dyDescent="0.2">
      <c r="AD8945">
        <f t="shared" si="587"/>
        <v>8943</v>
      </c>
      <c r="AE8945">
        <f t="shared" si="586"/>
        <v>9.6739944115527247E-10</v>
      </c>
      <c r="AF8945">
        <f t="shared" si="588"/>
        <v>6.0365725128088976E-7</v>
      </c>
      <c r="AG8945">
        <f t="shared" si="589"/>
        <v>8.6514532022516013E-6</v>
      </c>
    </row>
    <row r="8946" spans="30:33" x14ac:dyDescent="0.2">
      <c r="AD8946">
        <f t="shared" si="587"/>
        <v>8944</v>
      </c>
      <c r="AE8946">
        <f t="shared" si="586"/>
        <v>9.6585160204942395E-10</v>
      </c>
      <c r="AF8946">
        <f t="shared" si="588"/>
        <v>6.0269139967884026E-7</v>
      </c>
      <c r="AG8946">
        <f t="shared" si="589"/>
        <v>8.6385767287300476E-6</v>
      </c>
    </row>
    <row r="8947" spans="30:33" x14ac:dyDescent="0.2">
      <c r="AD8947">
        <f t="shared" si="587"/>
        <v>8945</v>
      </c>
      <c r="AE8947">
        <f t="shared" si="586"/>
        <v>9.6430623948614481E-10</v>
      </c>
      <c r="AF8947">
        <f t="shared" si="588"/>
        <v>6.017270934393541E-7</v>
      </c>
      <c r="AG8947">
        <f t="shared" si="589"/>
        <v>8.6257193122035658E-6</v>
      </c>
    </row>
    <row r="8948" spans="30:33" x14ac:dyDescent="0.2">
      <c r="AD8948">
        <f t="shared" si="587"/>
        <v>8946</v>
      </c>
      <c r="AE8948">
        <f t="shared" si="586"/>
        <v>9.6276334950296695E-10</v>
      </c>
      <c r="AF8948">
        <f t="shared" si="588"/>
        <v>6.0076433008985106E-7</v>
      </c>
      <c r="AG8948">
        <f t="shared" si="589"/>
        <v>8.6128809246535427E-6</v>
      </c>
    </row>
    <row r="8949" spans="30:33" x14ac:dyDescent="0.2">
      <c r="AD8949">
        <f t="shared" si="587"/>
        <v>8947</v>
      </c>
      <c r="AE8949">
        <f t="shared" si="586"/>
        <v>9.6122292814376218E-10</v>
      </c>
      <c r="AF8949">
        <f t="shared" si="588"/>
        <v>5.9980310716170728E-7</v>
      </c>
      <c r="AG8949">
        <f t="shared" si="589"/>
        <v>8.6000615381022395E-6</v>
      </c>
    </row>
    <row r="8950" spans="30:33" x14ac:dyDescent="0.2">
      <c r="AD8950">
        <f t="shared" si="587"/>
        <v>8948</v>
      </c>
      <c r="AE8950">
        <f t="shared" si="586"/>
        <v>9.5968497145873213E-10</v>
      </c>
      <c r="AF8950">
        <f t="shared" si="588"/>
        <v>5.9884342219024853E-7</v>
      </c>
      <c r="AG8950">
        <f t="shared" si="589"/>
        <v>8.5872611246127359E-6</v>
      </c>
    </row>
    <row r="8951" spans="30:33" x14ac:dyDescent="0.2">
      <c r="AD8951">
        <f t="shared" si="587"/>
        <v>8949</v>
      </c>
      <c r="AE8951">
        <f t="shared" si="586"/>
        <v>9.5814947550439807E-10</v>
      </c>
      <c r="AF8951">
        <f t="shared" si="588"/>
        <v>5.9788527271474415E-7</v>
      </c>
      <c r="AG8951">
        <f t="shared" si="589"/>
        <v>8.5744796562888591E-6</v>
      </c>
    </row>
    <row r="8952" spans="30:33" x14ac:dyDescent="0.2">
      <c r="AD8952">
        <f t="shared" si="587"/>
        <v>8950</v>
      </c>
      <c r="AE8952">
        <f t="shared" si="586"/>
        <v>9.5661643634359101E-10</v>
      </c>
      <c r="AF8952">
        <f t="shared" si="588"/>
        <v>5.9692865627840049E-7</v>
      </c>
      <c r="AG8952">
        <f t="shared" si="589"/>
        <v>8.5617171052751394E-6</v>
      </c>
    </row>
    <row r="8953" spans="30:33" x14ac:dyDescent="0.2">
      <c r="AD8953">
        <f t="shared" si="587"/>
        <v>8951</v>
      </c>
      <c r="AE8953">
        <f t="shared" si="586"/>
        <v>9.5508585004544114E-10</v>
      </c>
      <c r="AF8953">
        <f t="shared" si="588"/>
        <v>5.9597357042835498E-7</v>
      </c>
      <c r="AG8953">
        <f t="shared" si="589"/>
        <v>8.5489734437567445E-6</v>
      </c>
    </row>
    <row r="8954" spans="30:33" x14ac:dyDescent="0.2">
      <c r="AD8954">
        <f t="shared" si="587"/>
        <v>8952</v>
      </c>
      <c r="AE8954">
        <f t="shared" si="586"/>
        <v>9.5355771268536834E-10</v>
      </c>
      <c r="AF8954">
        <f t="shared" si="588"/>
        <v>5.9502001271566955E-7</v>
      </c>
      <c r="AG8954">
        <f t="shared" si="589"/>
        <v>8.5362486439594182E-6</v>
      </c>
    </row>
    <row r="8955" spans="30:33" x14ac:dyDescent="0.2">
      <c r="AD8955">
        <f t="shared" si="587"/>
        <v>8953</v>
      </c>
      <c r="AE8955">
        <f t="shared" si="586"/>
        <v>9.5203202034507181E-10</v>
      </c>
      <c r="AF8955">
        <f t="shared" si="588"/>
        <v>5.9406798069532443E-7</v>
      </c>
      <c r="AG8955">
        <f t="shared" si="589"/>
        <v>8.5235426781494283E-6</v>
      </c>
    </row>
    <row r="8956" spans="30:33" x14ac:dyDescent="0.2">
      <c r="AD8956">
        <f t="shared" si="587"/>
        <v>8954</v>
      </c>
      <c r="AE8956">
        <f t="shared" si="586"/>
        <v>9.5050876911251953E-10</v>
      </c>
      <c r="AF8956">
        <f t="shared" si="588"/>
        <v>5.9311747192621183E-7</v>
      </c>
      <c r="AG8956">
        <f t="shared" si="589"/>
        <v>8.5108555186335001E-6</v>
      </c>
    </row>
    <row r="8957" spans="30:33" x14ac:dyDescent="0.2">
      <c r="AD8957">
        <f t="shared" si="587"/>
        <v>8955</v>
      </c>
      <c r="AE8957">
        <f t="shared" si="586"/>
        <v>9.4898795508193941E-10</v>
      </c>
      <c r="AF8957">
        <f t="shared" si="588"/>
        <v>5.9216848397112988E-7</v>
      </c>
      <c r="AG8957">
        <f t="shared" si="589"/>
        <v>8.4981871377587675E-6</v>
      </c>
    </row>
    <row r="8958" spans="30:33" x14ac:dyDescent="0.2">
      <c r="AD8958">
        <f t="shared" si="587"/>
        <v>8956</v>
      </c>
      <c r="AE8958">
        <f t="shared" si="586"/>
        <v>9.4746957435380827E-10</v>
      </c>
      <c r="AF8958">
        <f t="shared" si="588"/>
        <v>5.9122101439677601E-7</v>
      </c>
      <c r="AG8958">
        <f t="shared" si="589"/>
        <v>8.4855375079127069E-6</v>
      </c>
    </row>
    <row r="8959" spans="30:33" x14ac:dyDescent="0.2">
      <c r="AD8959">
        <f t="shared" si="587"/>
        <v>8957</v>
      </c>
      <c r="AE8959">
        <f t="shared" si="586"/>
        <v>9.4595362303484214E-10</v>
      </c>
      <c r="AF8959">
        <f t="shared" si="588"/>
        <v>5.9027506077374113E-7</v>
      </c>
      <c r="AG8959">
        <f t="shared" si="589"/>
        <v>8.4729066015230813E-6</v>
      </c>
    </row>
    <row r="8960" spans="30:33" x14ac:dyDescent="0.2">
      <c r="AD8960">
        <f t="shared" si="587"/>
        <v>8958</v>
      </c>
      <c r="AE8960">
        <f t="shared" si="586"/>
        <v>9.4444009723798617E-10</v>
      </c>
      <c r="AF8960">
        <f t="shared" si="588"/>
        <v>5.8933062067650311E-7</v>
      </c>
      <c r="AG8960">
        <f t="shared" si="589"/>
        <v>8.4602943910578792E-6</v>
      </c>
    </row>
    <row r="8961" spans="30:33" x14ac:dyDescent="0.2">
      <c r="AD8961">
        <f t="shared" si="587"/>
        <v>8959</v>
      </c>
      <c r="AE8961">
        <f t="shared" si="586"/>
        <v>9.4292899308240544E-10</v>
      </c>
      <c r="AF8961">
        <f t="shared" si="588"/>
        <v>5.8838769168342068E-7</v>
      </c>
      <c r="AG8961">
        <f t="shared" si="589"/>
        <v>8.4477008490252708E-6</v>
      </c>
    </row>
    <row r="8962" spans="30:33" x14ac:dyDescent="0.2">
      <c r="AD8962">
        <f t="shared" si="587"/>
        <v>8960</v>
      </c>
      <c r="AE8962">
        <f t="shared" si="586"/>
        <v>9.4142030669347348E-10</v>
      </c>
      <c r="AF8962">
        <f t="shared" si="588"/>
        <v>5.8744627137672723E-7</v>
      </c>
      <c r="AG8962">
        <f t="shared" si="589"/>
        <v>8.4351259479735231E-6</v>
      </c>
    </row>
    <row r="8963" spans="30:33" x14ac:dyDescent="0.2">
      <c r="AD8963">
        <f t="shared" si="587"/>
        <v>8961</v>
      </c>
      <c r="AE8963">
        <f t="shared" si="586"/>
        <v>9.3991403420276394E-10</v>
      </c>
      <c r="AF8963">
        <f t="shared" si="588"/>
        <v>5.8650635734252445E-7</v>
      </c>
      <c r="AG8963">
        <f t="shared" si="589"/>
        <v>8.4225696604909675E-6</v>
      </c>
    </row>
    <row r="8964" spans="30:33" x14ac:dyDescent="0.2">
      <c r="AD8964">
        <f t="shared" si="587"/>
        <v>8962</v>
      </c>
      <c r="AE8964">
        <f t="shared" si="586"/>
        <v>9.3841017174803964E-10</v>
      </c>
      <c r="AF8964">
        <f t="shared" si="588"/>
        <v>5.8556794717077639E-7</v>
      </c>
      <c r="AG8964">
        <f t="shared" si="589"/>
        <v>8.410031959205931E-6</v>
      </c>
    </row>
    <row r="8965" spans="30:33" x14ac:dyDescent="0.2">
      <c r="AD8965">
        <f t="shared" si="587"/>
        <v>8963</v>
      </c>
      <c r="AE8965">
        <f t="shared" si="586"/>
        <v>9.3690871547324263E-10</v>
      </c>
      <c r="AF8965">
        <f t="shared" si="588"/>
        <v>5.846310384553031E-7</v>
      </c>
      <c r="AG8965">
        <f t="shared" si="589"/>
        <v>8.3975128167866729E-6</v>
      </c>
    </row>
    <row r="8966" spans="30:33" x14ac:dyDescent="0.2">
      <c r="AD8966">
        <f t="shared" si="587"/>
        <v>8964</v>
      </c>
      <c r="AE8966">
        <f t="shared" si="586"/>
        <v>9.3540966152848534E-10</v>
      </c>
      <c r="AF8966">
        <f t="shared" si="588"/>
        <v>5.8369562879377463E-7</v>
      </c>
      <c r="AG8966">
        <f t="shared" si="589"/>
        <v>8.3850122059413428E-6</v>
      </c>
    </row>
    <row r="8967" spans="30:33" x14ac:dyDescent="0.2">
      <c r="AD8967">
        <f t="shared" si="587"/>
        <v>8965</v>
      </c>
      <c r="AE8967">
        <f t="shared" si="586"/>
        <v>9.3391300607003979E-10</v>
      </c>
      <c r="AF8967">
        <f t="shared" si="588"/>
        <v>5.8276171578770452E-7</v>
      </c>
      <c r="AG8967">
        <f t="shared" si="589"/>
        <v>8.3725300994179073E-6</v>
      </c>
    </row>
    <row r="8968" spans="30:33" x14ac:dyDescent="0.2">
      <c r="AD8968">
        <f t="shared" si="587"/>
        <v>8966</v>
      </c>
      <c r="AE8968">
        <f t="shared" si="586"/>
        <v>9.3241874526032766E-10</v>
      </c>
      <c r="AF8968">
        <f t="shared" si="588"/>
        <v>5.8182929704244414E-7</v>
      </c>
      <c r="AG8968">
        <f t="shared" si="589"/>
        <v>8.3600664700040983E-6</v>
      </c>
    </row>
    <row r="8969" spans="30:33" x14ac:dyDescent="0.2">
      <c r="AD8969">
        <f t="shared" si="587"/>
        <v>8967</v>
      </c>
      <c r="AE8969">
        <f t="shared" si="586"/>
        <v>9.3092687526791103E-10</v>
      </c>
      <c r="AF8969">
        <f t="shared" si="588"/>
        <v>5.8089837016717618E-7</v>
      </c>
      <c r="AG8969">
        <f t="shared" si="589"/>
        <v>8.3476212905273579E-6</v>
      </c>
    </row>
    <row r="8970" spans="30:33" x14ac:dyDescent="0.2">
      <c r="AD8970">
        <f t="shared" si="587"/>
        <v>8968</v>
      </c>
      <c r="AE8970">
        <f t="shared" si="586"/>
        <v>9.2943739226748228E-10</v>
      </c>
      <c r="AF8970">
        <f t="shared" si="588"/>
        <v>5.7996893277490864E-7</v>
      </c>
      <c r="AG8970">
        <f t="shared" si="589"/>
        <v>8.3351945338547814E-6</v>
      </c>
    </row>
    <row r="8971" spans="30:33" x14ac:dyDescent="0.2">
      <c r="AD8971">
        <f t="shared" si="587"/>
        <v>8969</v>
      </c>
      <c r="AE8971">
        <f t="shared" si="586"/>
        <v>9.2795029243985425E-10</v>
      </c>
      <c r="AF8971">
        <f t="shared" si="588"/>
        <v>5.7904098248246879E-7</v>
      </c>
      <c r="AG8971">
        <f t="shared" si="589"/>
        <v>8.3227861728930527E-6</v>
      </c>
    </row>
    <row r="8972" spans="30:33" x14ac:dyDescent="0.2">
      <c r="AD8972">
        <f t="shared" si="587"/>
        <v>8970</v>
      </c>
      <c r="AE8972">
        <f t="shared" si="586"/>
        <v>9.2646557197195052E-10</v>
      </c>
      <c r="AF8972">
        <f t="shared" si="588"/>
        <v>5.7811451691049684E-7</v>
      </c>
      <c r="AG8972">
        <f t="shared" si="589"/>
        <v>8.3103961805883967E-6</v>
      </c>
    </row>
    <row r="8973" spans="30:33" x14ac:dyDescent="0.2">
      <c r="AD8973">
        <f t="shared" si="587"/>
        <v>8971</v>
      </c>
      <c r="AE8973">
        <f t="shared" si="586"/>
        <v>9.2498322705679539E-10</v>
      </c>
      <c r="AF8973">
        <f t="shared" si="588"/>
        <v>5.7718953368344007E-7</v>
      </c>
      <c r="AG8973">
        <f t="shared" si="589"/>
        <v>8.2980245299265121E-6</v>
      </c>
    </row>
    <row r="8974" spans="30:33" x14ac:dyDescent="0.2">
      <c r="AD8974">
        <f t="shared" si="587"/>
        <v>8972</v>
      </c>
      <c r="AE8974">
        <f t="shared" si="586"/>
        <v>9.2350325389350458E-10</v>
      </c>
      <c r="AF8974">
        <f t="shared" si="588"/>
        <v>5.7626603042954651E-7</v>
      </c>
      <c r="AG8974">
        <f t="shared" si="589"/>
        <v>8.2856711939325233E-6</v>
      </c>
    </row>
    <row r="8975" spans="30:33" x14ac:dyDescent="0.2">
      <c r="AD8975">
        <f t="shared" si="587"/>
        <v>8973</v>
      </c>
      <c r="AE8975">
        <f t="shared" si="586"/>
        <v>9.2202564868727484E-10</v>
      </c>
      <c r="AF8975">
        <f t="shared" si="588"/>
        <v>5.7534400478085922E-7</v>
      </c>
      <c r="AG8975">
        <f t="shared" si="589"/>
        <v>8.2733361456709164E-6</v>
      </c>
    </row>
    <row r="8976" spans="30:33" x14ac:dyDescent="0.2">
      <c r="AD8976">
        <f t="shared" si="587"/>
        <v>8974</v>
      </c>
      <c r="AE8976">
        <f t="shared" si="586"/>
        <v>9.2055040764937517E-10</v>
      </c>
      <c r="AF8976">
        <f t="shared" si="588"/>
        <v>5.7442345437320982E-7</v>
      </c>
      <c r="AG8976">
        <f t="shared" si="589"/>
        <v>8.2610193582454933E-6</v>
      </c>
    </row>
    <row r="8977" spans="30:33" x14ac:dyDescent="0.2">
      <c r="AD8977">
        <f t="shared" si="587"/>
        <v>8975</v>
      </c>
      <c r="AE8977">
        <f t="shared" si="586"/>
        <v>9.1907752699713611E-10</v>
      </c>
      <c r="AF8977">
        <f t="shared" si="588"/>
        <v>5.7350437684621269E-7</v>
      </c>
      <c r="AG8977">
        <f t="shared" si="589"/>
        <v>8.2487208047992958E-6</v>
      </c>
    </row>
    <row r="8978" spans="30:33" x14ac:dyDescent="0.2">
      <c r="AD8978">
        <f t="shared" si="587"/>
        <v>8976</v>
      </c>
      <c r="AE8978">
        <f t="shared" si="586"/>
        <v>9.1760700295394073E-10</v>
      </c>
      <c r="AF8978">
        <f t="shared" si="588"/>
        <v>5.7258676984325867E-7</v>
      </c>
      <c r="AG8978">
        <f t="shared" si="589"/>
        <v>8.2364404585145713E-6</v>
      </c>
    </row>
    <row r="8979" spans="30:33" x14ac:dyDescent="0.2">
      <c r="AD8979">
        <f t="shared" si="587"/>
        <v>8977</v>
      </c>
      <c r="AE8979">
        <f t="shared" ref="AE8979:AE9042" si="590">AF8978*$AE$3</f>
        <v>9.161388317492143E-10</v>
      </c>
      <c r="AF8979">
        <f t="shared" si="588"/>
        <v>5.7167063101150943E-7</v>
      </c>
      <c r="AG8979">
        <f t="shared" si="589"/>
        <v>8.2241782926126966E-6</v>
      </c>
    </row>
    <row r="8980" spans="30:33" x14ac:dyDescent="0.2">
      <c r="AD8980">
        <f t="shared" si="587"/>
        <v>8978</v>
      </c>
      <c r="AE8980">
        <f t="shared" si="590"/>
        <v>9.1467300961841546E-10</v>
      </c>
      <c r="AF8980">
        <f t="shared" si="588"/>
        <v>5.7075595800189101E-7</v>
      </c>
      <c r="AG8980">
        <f t="shared" si="589"/>
        <v>8.2119342803541342E-6</v>
      </c>
    </row>
    <row r="8981" spans="30:33" x14ac:dyDescent="0.2">
      <c r="AD8981">
        <f t="shared" si="587"/>
        <v>8979</v>
      </c>
      <c r="AE8981">
        <f t="shared" si="590"/>
        <v>9.1320953280302607E-10</v>
      </c>
      <c r="AF8981">
        <f t="shared" si="588"/>
        <v>5.69842748469088E-7</v>
      </c>
      <c r="AG8981">
        <f t="shared" si="589"/>
        <v>8.1997083950383711E-6</v>
      </c>
    </row>
    <row r="8982" spans="30:33" x14ac:dyDescent="0.2">
      <c r="AD8982">
        <f t="shared" si="587"/>
        <v>8980</v>
      </c>
      <c r="AE8982">
        <f t="shared" si="590"/>
        <v>9.1174839755054118E-10</v>
      </c>
      <c r="AF8982">
        <f t="shared" si="588"/>
        <v>5.6893100007153741E-7</v>
      </c>
      <c r="AG8982">
        <f t="shared" si="589"/>
        <v>8.1875006100038593E-6</v>
      </c>
    </row>
    <row r="8983" spans="30:33" x14ac:dyDescent="0.2">
      <c r="AD8983">
        <f t="shared" si="587"/>
        <v>8981</v>
      </c>
      <c r="AE8983">
        <f t="shared" si="590"/>
        <v>9.1028960011446023E-10</v>
      </c>
      <c r="AF8983">
        <f t="shared" si="588"/>
        <v>5.6802071047142292E-7</v>
      </c>
      <c r="AG8983">
        <f t="shared" si="589"/>
        <v>8.1753108986279672E-6</v>
      </c>
    </row>
    <row r="8984" spans="30:33" x14ac:dyDescent="0.2">
      <c r="AD8984">
        <f t="shared" si="587"/>
        <v>8982</v>
      </c>
      <c r="AE8984">
        <f t="shared" si="590"/>
        <v>9.0883313675427705E-10</v>
      </c>
      <c r="AF8984">
        <f t="shared" si="588"/>
        <v>5.6711187733466857E-7</v>
      </c>
      <c r="AG8984">
        <f t="shared" si="589"/>
        <v>8.1631392343269162E-6</v>
      </c>
    </row>
    <row r="8985" spans="30:33" x14ac:dyDescent="0.2">
      <c r="AD8985">
        <f t="shared" si="587"/>
        <v>8983</v>
      </c>
      <c r="AE8985">
        <f t="shared" si="590"/>
        <v>9.0737900373547011E-10</v>
      </c>
      <c r="AF8985">
        <f t="shared" si="588"/>
        <v>5.6620449833093311E-7</v>
      </c>
      <c r="AG8985">
        <f t="shared" si="589"/>
        <v>8.1509855905557273E-6</v>
      </c>
    </row>
    <row r="8986" spans="30:33" x14ac:dyDescent="0.2">
      <c r="AD8986">
        <f t="shared" si="587"/>
        <v>8984</v>
      </c>
      <c r="AE8986">
        <f t="shared" si="590"/>
        <v>9.0592719732949344E-10</v>
      </c>
      <c r="AF8986">
        <f t="shared" si="588"/>
        <v>5.6529857113360358E-7</v>
      </c>
      <c r="AG8986">
        <f t="shared" si="589"/>
        <v>8.1388499408081696E-6</v>
      </c>
    </row>
    <row r="8987" spans="30:33" x14ac:dyDescent="0.2">
      <c r="AD8987">
        <f t="shared" si="587"/>
        <v>8985</v>
      </c>
      <c r="AE8987">
        <f t="shared" si="590"/>
        <v>9.0447771381376615E-10</v>
      </c>
      <c r="AF8987">
        <f t="shared" si="588"/>
        <v>5.6439409341978975E-7</v>
      </c>
      <c r="AG8987">
        <f t="shared" si="589"/>
        <v>8.1267322586166895E-6</v>
      </c>
    </row>
    <row r="8988" spans="30:33" x14ac:dyDescent="0.2">
      <c r="AD8988">
        <f t="shared" si="587"/>
        <v>8986</v>
      </c>
      <c r="AE8988">
        <f t="shared" si="590"/>
        <v>9.0303054947166403E-10</v>
      </c>
      <c r="AF8988">
        <f t="shared" si="588"/>
        <v>5.6349106287031805E-7</v>
      </c>
      <c r="AG8988">
        <f t="shared" si="589"/>
        <v>8.1146325175523734E-6</v>
      </c>
    </row>
    <row r="8989" spans="30:33" x14ac:dyDescent="0.2">
      <c r="AD8989">
        <f t="shared" si="587"/>
        <v>8987</v>
      </c>
      <c r="AE8989">
        <f t="shared" si="590"/>
        <v>9.0158570059250933E-10</v>
      </c>
      <c r="AF8989">
        <f t="shared" si="588"/>
        <v>5.6258947716972557E-7</v>
      </c>
      <c r="AG8989">
        <f t="shared" si="589"/>
        <v>8.1025506912248814E-6</v>
      </c>
    </row>
    <row r="8990" spans="30:33" x14ac:dyDescent="0.2">
      <c r="AD8990">
        <f t="shared" si="587"/>
        <v>8988</v>
      </c>
      <c r="AE8990">
        <f t="shared" si="590"/>
        <v>9.001431634715613E-10</v>
      </c>
      <c r="AF8990">
        <f t="shared" si="588"/>
        <v>5.6168933400625398E-7</v>
      </c>
      <c r="AG8990">
        <f t="shared" si="589"/>
        <v>8.0904867532823936E-6</v>
      </c>
    </row>
    <row r="8991" spans="30:33" x14ac:dyDescent="0.2">
      <c r="AD8991">
        <f t="shared" si="587"/>
        <v>8989</v>
      </c>
      <c r="AE8991">
        <f t="shared" si="590"/>
        <v>8.9870293441000676E-10</v>
      </c>
      <c r="AF8991">
        <f t="shared" si="588"/>
        <v>5.6079063107184395E-7</v>
      </c>
      <c r="AG8991">
        <f t="shared" si="589"/>
        <v>8.0784406774115501E-6</v>
      </c>
    </row>
    <row r="8992" spans="30:33" x14ac:dyDescent="0.2">
      <c r="AD8992">
        <f t="shared" si="587"/>
        <v>8990</v>
      </c>
      <c r="AE8992">
        <f t="shared" si="590"/>
        <v>8.9726500971495071E-10</v>
      </c>
      <c r="AF8992">
        <f t="shared" si="588"/>
        <v>5.5989336606212902E-7</v>
      </c>
      <c r="AG8992">
        <f t="shared" si="589"/>
        <v>8.0664124373374076E-6</v>
      </c>
    </row>
    <row r="8993" spans="30:33" x14ac:dyDescent="0.2">
      <c r="AD8993">
        <f t="shared" si="587"/>
        <v>8991</v>
      </c>
      <c r="AE8993">
        <f t="shared" si="590"/>
        <v>8.958293856994068E-10</v>
      </c>
      <c r="AF8993">
        <f t="shared" si="588"/>
        <v>5.5899753667642963E-7</v>
      </c>
      <c r="AG8993">
        <f t="shared" si="589"/>
        <v>8.0544020068233662E-6</v>
      </c>
    </row>
    <row r="8994" spans="30:33" x14ac:dyDescent="0.2">
      <c r="AD8994">
        <f t="shared" si="587"/>
        <v>8992</v>
      </c>
      <c r="AE8994">
        <f t="shared" si="590"/>
        <v>8.943960586822878E-10</v>
      </c>
      <c r="AF8994">
        <f t="shared" si="588"/>
        <v>5.5810314061774733E-7</v>
      </c>
      <c r="AG8994">
        <f t="shared" si="589"/>
        <v>8.0424093596711322E-6</v>
      </c>
    </row>
    <row r="8995" spans="30:33" x14ac:dyDescent="0.2">
      <c r="AD8995">
        <f t="shared" ref="AD8995:AD9058" si="591">AD8994+1</f>
        <v>8993</v>
      </c>
      <c r="AE8995">
        <f t="shared" si="590"/>
        <v>8.9296502498839614E-10</v>
      </c>
      <c r="AF8995">
        <f t="shared" ref="AF8995:AF9058" si="592">AF8994*$AF$3</f>
        <v>5.5721017559275895E-7</v>
      </c>
      <c r="AG8995">
        <f t="shared" ref="AG8995:AG9058" si="593">AD8995*AE8995</f>
        <v>8.030434469720647E-6</v>
      </c>
    </row>
    <row r="8996" spans="30:33" x14ac:dyDescent="0.2">
      <c r="AD8996">
        <f t="shared" si="591"/>
        <v>8994</v>
      </c>
      <c r="AE8996">
        <f t="shared" si="590"/>
        <v>8.9153628094841476E-10</v>
      </c>
      <c r="AF8996">
        <f t="shared" si="592"/>
        <v>5.5631863931181054E-7</v>
      </c>
      <c r="AG8996">
        <f t="shared" si="593"/>
        <v>8.0184773108500429E-6</v>
      </c>
    </row>
    <row r="8997" spans="30:33" x14ac:dyDescent="0.2">
      <c r="AD8997">
        <f t="shared" si="591"/>
        <v>8995</v>
      </c>
      <c r="AE8997">
        <f t="shared" si="590"/>
        <v>8.9010982289889723E-10</v>
      </c>
      <c r="AF8997">
        <f t="shared" si="592"/>
        <v>5.554285294889116E-7</v>
      </c>
      <c r="AG8997">
        <f t="shared" si="593"/>
        <v>8.0065378569755808E-6</v>
      </c>
    </row>
    <row r="8998" spans="30:33" x14ac:dyDescent="0.2">
      <c r="AD8998">
        <f t="shared" si="591"/>
        <v>8996</v>
      </c>
      <c r="AE8998">
        <f t="shared" si="590"/>
        <v>8.88685647182259E-10</v>
      </c>
      <c r="AF8998">
        <f t="shared" si="592"/>
        <v>5.545398438417293E-7</v>
      </c>
      <c r="AG8998">
        <f t="shared" si="593"/>
        <v>7.9946160820516023E-6</v>
      </c>
    </row>
    <row r="8999" spans="30:33" x14ac:dyDescent="0.2">
      <c r="AD8999">
        <f t="shared" si="591"/>
        <v>8997</v>
      </c>
      <c r="AE8999">
        <f t="shared" si="590"/>
        <v>8.8726375014676733E-10</v>
      </c>
      <c r="AF8999">
        <f t="shared" si="592"/>
        <v>5.536525800915825E-7</v>
      </c>
      <c r="AG8999">
        <f t="shared" si="593"/>
        <v>7.9827119600704655E-6</v>
      </c>
    </row>
    <row r="9000" spans="30:33" x14ac:dyDescent="0.2">
      <c r="AD9000">
        <f t="shared" si="591"/>
        <v>8998</v>
      </c>
      <c r="AE9000">
        <f t="shared" si="590"/>
        <v>8.8584412814653238E-10</v>
      </c>
      <c r="AF9000">
        <f t="shared" si="592"/>
        <v>5.5276673596343598E-7</v>
      </c>
      <c r="AG9000">
        <f t="shared" si="593"/>
        <v>7.9708254650624978E-6</v>
      </c>
    </row>
    <row r="9001" spans="30:33" x14ac:dyDescent="0.2">
      <c r="AD9001">
        <f t="shared" si="591"/>
        <v>8999</v>
      </c>
      <c r="AE9001">
        <f t="shared" si="590"/>
        <v>8.8442677754149798E-10</v>
      </c>
      <c r="AF9001">
        <f t="shared" si="592"/>
        <v>5.5188230918589446E-7</v>
      </c>
      <c r="AG9001">
        <f t="shared" si="593"/>
        <v>7.9589565710959397E-6</v>
      </c>
    </row>
    <row r="9002" spans="30:33" x14ac:dyDescent="0.2">
      <c r="AD9002">
        <f t="shared" si="591"/>
        <v>9000</v>
      </c>
      <c r="AE9002">
        <f t="shared" si="590"/>
        <v>8.8301169469743154E-10</v>
      </c>
      <c r="AF9002">
        <f t="shared" si="592"/>
        <v>5.5099929749119704E-7</v>
      </c>
      <c r="AG9002">
        <f t="shared" si="593"/>
        <v>7.9471052522768837E-6</v>
      </c>
    </row>
    <row r="9003" spans="30:33" x14ac:dyDescent="0.2">
      <c r="AD9003">
        <f t="shared" si="591"/>
        <v>9001</v>
      </c>
      <c r="AE9003">
        <f t="shared" si="590"/>
        <v>8.8159887598591563E-10</v>
      </c>
      <c r="AF9003">
        <f t="shared" si="592"/>
        <v>5.5011769861521111E-7</v>
      </c>
      <c r="AG9003">
        <f t="shared" si="593"/>
        <v>7.9352714827492258E-6</v>
      </c>
    </row>
    <row r="9004" spans="30:33" x14ac:dyDescent="0.2">
      <c r="AD9004">
        <f t="shared" si="591"/>
        <v>9002</v>
      </c>
      <c r="AE9004">
        <f t="shared" si="590"/>
        <v>8.8018831778433821E-10</v>
      </c>
      <c r="AF9004">
        <f t="shared" si="592"/>
        <v>5.4923751029742671E-7</v>
      </c>
      <c r="AG9004">
        <f t="shared" si="593"/>
        <v>7.9234552366946122E-6</v>
      </c>
    </row>
    <row r="9005" spans="30:33" x14ac:dyDescent="0.2">
      <c r="AD9005">
        <f t="shared" si="591"/>
        <v>9003</v>
      </c>
      <c r="AE9005">
        <f t="shared" si="590"/>
        <v>8.7878001647588316E-10</v>
      </c>
      <c r="AF9005">
        <f t="shared" si="592"/>
        <v>5.4835873028095079E-7</v>
      </c>
      <c r="AG9005">
        <f t="shared" si="593"/>
        <v>7.9116564883323754E-6</v>
      </c>
    </row>
    <row r="9006" spans="30:33" x14ac:dyDescent="0.2">
      <c r="AD9006">
        <f t="shared" si="591"/>
        <v>9004</v>
      </c>
      <c r="AE9006">
        <f t="shared" si="590"/>
        <v>8.7737396844952164E-10</v>
      </c>
      <c r="AF9006">
        <f t="shared" si="592"/>
        <v>5.4748135631250124E-7</v>
      </c>
      <c r="AG9006">
        <f t="shared" si="593"/>
        <v>7.8998752119194936E-6</v>
      </c>
    </row>
    <row r="9007" spans="30:33" x14ac:dyDescent="0.2">
      <c r="AD9007">
        <f t="shared" si="591"/>
        <v>9005</v>
      </c>
      <c r="AE9007">
        <f t="shared" si="590"/>
        <v>8.7597017010000237E-10</v>
      </c>
      <c r="AF9007">
        <f t="shared" si="592"/>
        <v>5.4660538614240121E-7</v>
      </c>
      <c r="AG9007">
        <f t="shared" si="593"/>
        <v>7.8881113817505208E-6</v>
      </c>
    </row>
    <row r="9008" spans="30:33" x14ac:dyDescent="0.2">
      <c r="AD9008">
        <f t="shared" si="591"/>
        <v>9006</v>
      </c>
      <c r="AE9008">
        <f t="shared" si="590"/>
        <v>8.7456861782784229E-10</v>
      </c>
      <c r="AF9008">
        <f t="shared" si="592"/>
        <v>5.4573081752457333E-7</v>
      </c>
      <c r="AG9008">
        <f t="shared" si="593"/>
        <v>7.8763649721575482E-6</v>
      </c>
    </row>
    <row r="9009" spans="30:33" x14ac:dyDescent="0.2">
      <c r="AD9009">
        <f t="shared" si="591"/>
        <v>9007</v>
      </c>
      <c r="AE9009">
        <f t="shared" si="590"/>
        <v>8.7316930803931769E-10</v>
      </c>
      <c r="AF9009">
        <f t="shared" si="592"/>
        <v>5.4485764821653398E-7</v>
      </c>
      <c r="AG9009">
        <f t="shared" si="593"/>
        <v>7.8646359575101348E-6</v>
      </c>
    </row>
    <row r="9010" spans="30:33" x14ac:dyDescent="0.2">
      <c r="AD9010">
        <f t="shared" si="591"/>
        <v>9008</v>
      </c>
      <c r="AE9010">
        <f t="shared" si="590"/>
        <v>8.7177223714645481E-10</v>
      </c>
      <c r="AF9010">
        <f t="shared" si="592"/>
        <v>5.4398587597938746E-7</v>
      </c>
      <c r="AG9010">
        <f t="shared" si="593"/>
        <v>7.8529243122152649E-6</v>
      </c>
    </row>
    <row r="9011" spans="30:33" x14ac:dyDescent="0.2">
      <c r="AD9011">
        <f t="shared" si="591"/>
        <v>9009</v>
      </c>
      <c r="AE9011">
        <f t="shared" si="590"/>
        <v>8.7037740156702031E-10</v>
      </c>
      <c r="AF9011">
        <f t="shared" si="592"/>
        <v>5.431154985778204E-7</v>
      </c>
      <c r="AG9011">
        <f t="shared" si="593"/>
        <v>7.8412300107172868E-6</v>
      </c>
    </row>
    <row r="9012" spans="30:33" x14ac:dyDescent="0.2">
      <c r="AD9012">
        <f t="shared" si="591"/>
        <v>9010</v>
      </c>
      <c r="AE9012">
        <f t="shared" si="590"/>
        <v>8.68984797724513E-10</v>
      </c>
      <c r="AF9012">
        <f t="shared" si="592"/>
        <v>5.4224651378009588E-7</v>
      </c>
      <c r="AG9012">
        <f t="shared" si="593"/>
        <v>7.8295530274978626E-6</v>
      </c>
    </row>
    <row r="9013" spans="30:33" x14ac:dyDescent="0.2">
      <c r="AD9013">
        <f t="shared" si="591"/>
        <v>9011</v>
      </c>
      <c r="AE9013">
        <f t="shared" si="590"/>
        <v>8.6759442204815383E-10</v>
      </c>
      <c r="AF9013">
        <f t="shared" si="592"/>
        <v>5.413789193580477E-7</v>
      </c>
      <c r="AG9013">
        <f t="shared" si="593"/>
        <v>7.8178933370759136E-6</v>
      </c>
    </row>
    <row r="9014" spans="30:33" x14ac:dyDescent="0.2">
      <c r="AD9014">
        <f t="shared" si="591"/>
        <v>9012</v>
      </c>
      <c r="AE9014">
        <f t="shared" si="590"/>
        <v>8.6620627097287667E-10</v>
      </c>
      <c r="AF9014">
        <f t="shared" si="592"/>
        <v>5.4051271308707478E-7</v>
      </c>
      <c r="AG9014">
        <f t="shared" si="593"/>
        <v>7.8062509140075646E-6</v>
      </c>
    </row>
    <row r="9015" spans="30:33" x14ac:dyDescent="0.2">
      <c r="AD9015">
        <f t="shared" si="591"/>
        <v>9013</v>
      </c>
      <c r="AE9015">
        <f t="shared" si="590"/>
        <v>8.6482034093932002E-10</v>
      </c>
      <c r="AF9015">
        <f t="shared" si="592"/>
        <v>5.3964789274613541E-7</v>
      </c>
      <c r="AG9015">
        <f t="shared" si="593"/>
        <v>7.794625732886091E-6</v>
      </c>
    </row>
    <row r="9016" spans="30:33" x14ac:dyDescent="0.2">
      <c r="AD9016">
        <f t="shared" si="591"/>
        <v>9014</v>
      </c>
      <c r="AE9016">
        <f t="shared" si="590"/>
        <v>8.6343662839381703E-10</v>
      </c>
      <c r="AF9016">
        <f t="shared" si="592"/>
        <v>5.3878445611774158E-7</v>
      </c>
      <c r="AG9016">
        <f t="shared" si="593"/>
        <v>7.7830177683418667E-6</v>
      </c>
    </row>
    <row r="9017" spans="30:33" x14ac:dyDescent="0.2">
      <c r="AD9017">
        <f t="shared" si="591"/>
        <v>9015</v>
      </c>
      <c r="AE9017">
        <f t="shared" si="590"/>
        <v>8.6205512978838687E-10</v>
      </c>
      <c r="AF9017">
        <f t="shared" si="592"/>
        <v>5.379224009879532E-7</v>
      </c>
      <c r="AG9017">
        <f t="shared" si="593"/>
        <v>7.7714269950423081E-6</v>
      </c>
    </row>
    <row r="9018" spans="30:33" x14ac:dyDescent="0.2">
      <c r="AD9018">
        <f t="shared" si="591"/>
        <v>9016</v>
      </c>
      <c r="AE9018">
        <f t="shared" si="590"/>
        <v>8.6067584158072555E-10</v>
      </c>
      <c r="AF9018">
        <f t="shared" si="592"/>
        <v>5.3706172514637246E-7</v>
      </c>
      <c r="AG9018">
        <f t="shared" si="593"/>
        <v>7.7598533876918214E-6</v>
      </c>
    </row>
    <row r="9019" spans="30:33" x14ac:dyDescent="0.2">
      <c r="AD9019">
        <f t="shared" si="591"/>
        <v>9017</v>
      </c>
      <c r="AE9019">
        <f t="shared" si="590"/>
        <v>8.5929876023419632E-10</v>
      </c>
      <c r="AF9019">
        <f t="shared" si="592"/>
        <v>5.3620242638613824E-7</v>
      </c>
      <c r="AG9019">
        <f t="shared" si="593"/>
        <v>7.7482969210317486E-6</v>
      </c>
    </row>
    <row r="9020" spans="30:33" x14ac:dyDescent="0.2">
      <c r="AD9020">
        <f t="shared" si="591"/>
        <v>9018</v>
      </c>
      <c r="AE9020">
        <f t="shared" si="590"/>
        <v>8.5792388221782155E-10</v>
      </c>
      <c r="AF9020">
        <f t="shared" si="592"/>
        <v>5.3534450250392039E-7</v>
      </c>
      <c r="AG9020">
        <f t="shared" si="593"/>
        <v>7.736757569840315E-6</v>
      </c>
    </row>
    <row r="9021" spans="30:33" x14ac:dyDescent="0.2">
      <c r="AD9021">
        <f t="shared" si="591"/>
        <v>9019</v>
      </c>
      <c r="AE9021">
        <f t="shared" si="590"/>
        <v>8.5655120400627298E-10</v>
      </c>
      <c r="AF9021">
        <f t="shared" si="592"/>
        <v>5.3448795129991409E-7</v>
      </c>
      <c r="AG9021">
        <f t="shared" si="593"/>
        <v>7.7252353089325764E-6</v>
      </c>
    </row>
    <row r="9022" spans="30:33" x14ac:dyDescent="0.2">
      <c r="AD9022">
        <f t="shared" si="591"/>
        <v>9020</v>
      </c>
      <c r="AE9022">
        <f t="shared" si="590"/>
        <v>8.5518072207986297E-10</v>
      </c>
      <c r="AF9022">
        <f t="shared" si="592"/>
        <v>5.3363277057783416E-7</v>
      </c>
      <c r="AG9022">
        <f t="shared" si="593"/>
        <v>7.7137301131603635E-6</v>
      </c>
    </row>
    <row r="9023" spans="30:33" x14ac:dyDescent="0.2">
      <c r="AD9023">
        <f t="shared" si="591"/>
        <v>9021</v>
      </c>
      <c r="AE9023">
        <f t="shared" si="590"/>
        <v>8.5381243292453504E-10</v>
      </c>
      <c r="AF9023">
        <f t="shared" si="592"/>
        <v>5.3277895814490957E-7</v>
      </c>
      <c r="AG9023">
        <f t="shared" si="593"/>
        <v>7.7022419574122308E-6</v>
      </c>
    </row>
    <row r="9024" spans="30:33" x14ac:dyDescent="0.2">
      <c r="AD9024">
        <f t="shared" si="591"/>
        <v>9022</v>
      </c>
      <c r="AE9024">
        <f t="shared" si="590"/>
        <v>8.5244633303185567E-10</v>
      </c>
      <c r="AF9024">
        <f t="shared" si="592"/>
        <v>5.3192651181187766E-7</v>
      </c>
      <c r="AG9024">
        <f t="shared" si="593"/>
        <v>7.6907708166134011E-6</v>
      </c>
    </row>
    <row r="9025" spans="30:33" x14ac:dyDescent="0.2">
      <c r="AD9025">
        <f t="shared" si="591"/>
        <v>9023</v>
      </c>
      <c r="AE9025">
        <f t="shared" si="590"/>
        <v>8.5108241889900466E-10</v>
      </c>
      <c r="AF9025">
        <f t="shared" si="592"/>
        <v>5.3107542939297861E-7</v>
      </c>
      <c r="AG9025">
        <f t="shared" si="593"/>
        <v>7.6793166657257193E-6</v>
      </c>
    </row>
    <row r="9026" spans="30:33" x14ac:dyDescent="0.2">
      <c r="AD9026">
        <f t="shared" si="591"/>
        <v>9024</v>
      </c>
      <c r="AE9026">
        <f t="shared" si="590"/>
        <v>8.4972068702876611E-10</v>
      </c>
      <c r="AF9026">
        <f t="shared" si="592"/>
        <v>5.3022570870594987E-7</v>
      </c>
      <c r="AG9026">
        <f t="shared" si="593"/>
        <v>7.667879479747585E-6</v>
      </c>
    </row>
    <row r="9027" spans="30:33" x14ac:dyDescent="0.2">
      <c r="AD9027">
        <f t="shared" si="591"/>
        <v>9025</v>
      </c>
      <c r="AE9027">
        <f t="shared" si="590"/>
        <v>8.4836113392952018E-10</v>
      </c>
      <c r="AF9027">
        <f t="shared" si="592"/>
        <v>5.2937734757202036E-7</v>
      </c>
      <c r="AG9027">
        <f t="shared" si="593"/>
        <v>7.6564592337139201E-6</v>
      </c>
    </row>
    <row r="9028" spans="30:33" x14ac:dyDescent="0.2">
      <c r="AD9028">
        <f t="shared" si="591"/>
        <v>9026</v>
      </c>
      <c r="AE9028">
        <f t="shared" si="590"/>
        <v>8.4700375611523297E-10</v>
      </c>
      <c r="AF9028">
        <f t="shared" si="592"/>
        <v>5.2853034381590508E-7</v>
      </c>
      <c r="AG9028">
        <f t="shared" si="593"/>
        <v>7.6450559026960927E-6</v>
      </c>
    </row>
    <row r="9029" spans="30:33" x14ac:dyDescent="0.2">
      <c r="AD9029">
        <f t="shared" si="591"/>
        <v>9027</v>
      </c>
      <c r="AE9029">
        <f t="shared" si="590"/>
        <v>8.4564855010544849E-10</v>
      </c>
      <c r="AF9029">
        <f t="shared" si="592"/>
        <v>5.2768469526579958E-7</v>
      </c>
      <c r="AG9029">
        <f t="shared" si="593"/>
        <v>7.6336694618018831E-6</v>
      </c>
    </row>
    <row r="9030" spans="30:33" x14ac:dyDescent="0.2">
      <c r="AD9030">
        <f t="shared" si="591"/>
        <v>9028</v>
      </c>
      <c r="AE9030">
        <f t="shared" si="590"/>
        <v>8.4429551242527973E-10</v>
      </c>
      <c r="AF9030">
        <f t="shared" si="592"/>
        <v>5.2684039975337428E-7</v>
      </c>
      <c r="AG9030">
        <f t="shared" si="593"/>
        <v>7.6222998861754253E-6</v>
      </c>
    </row>
    <row r="9031" spans="30:33" x14ac:dyDescent="0.2">
      <c r="AD9031">
        <f t="shared" si="591"/>
        <v>9029</v>
      </c>
      <c r="AE9031">
        <f t="shared" si="590"/>
        <v>8.4294463960539926E-10</v>
      </c>
      <c r="AF9031">
        <f t="shared" si="592"/>
        <v>5.2599745511376881E-7</v>
      </c>
      <c r="AG9031">
        <f t="shared" si="593"/>
        <v>7.6109471509971496E-6</v>
      </c>
    </row>
    <row r="9032" spans="30:33" x14ac:dyDescent="0.2">
      <c r="AD9032">
        <f t="shared" si="591"/>
        <v>9030</v>
      </c>
      <c r="AE9032">
        <f t="shared" si="590"/>
        <v>8.4159592818203045E-10</v>
      </c>
      <c r="AF9032">
        <f t="shared" si="592"/>
        <v>5.2515585918558676E-7</v>
      </c>
      <c r="AG9032">
        <f t="shared" si="593"/>
        <v>7.5996112314837352E-6</v>
      </c>
    </row>
    <row r="9033" spans="30:33" x14ac:dyDescent="0.2">
      <c r="AD9033">
        <f t="shared" si="591"/>
        <v>9031</v>
      </c>
      <c r="AE9033">
        <f t="shared" si="590"/>
        <v>8.402493746969392E-10</v>
      </c>
      <c r="AF9033">
        <f t="shared" si="592"/>
        <v>5.2431560981088982E-7</v>
      </c>
      <c r="AG9033">
        <f t="shared" si="593"/>
        <v>7.5882921028880575E-6</v>
      </c>
    </row>
    <row r="9034" spans="30:33" x14ac:dyDescent="0.2">
      <c r="AD9034">
        <f t="shared" si="591"/>
        <v>9032</v>
      </c>
      <c r="AE9034">
        <f t="shared" si="590"/>
        <v>8.389049756974241E-10</v>
      </c>
      <c r="AF9034">
        <f t="shared" si="592"/>
        <v>5.2347670483519241E-7</v>
      </c>
      <c r="AG9034">
        <f t="shared" si="593"/>
        <v>7.5769897404991346E-6</v>
      </c>
    </row>
    <row r="9035" spans="30:33" x14ac:dyDescent="0.2">
      <c r="AD9035">
        <f t="shared" si="591"/>
        <v>9033</v>
      </c>
      <c r="AE9035">
        <f t="shared" si="590"/>
        <v>8.3756272773630829E-10</v>
      </c>
      <c r="AF9035">
        <f t="shared" si="592"/>
        <v>5.2263914210745607E-7</v>
      </c>
      <c r="AG9035">
        <f t="shared" si="593"/>
        <v>7.5657041196420726E-6</v>
      </c>
    </row>
    <row r="9036" spans="30:33" x14ac:dyDescent="0.2">
      <c r="AD9036">
        <f t="shared" si="591"/>
        <v>9034</v>
      </c>
      <c r="AE9036">
        <f t="shared" si="590"/>
        <v>8.3622262737193011E-10</v>
      </c>
      <c r="AF9036">
        <f t="shared" si="592"/>
        <v>5.2180291948008411E-7</v>
      </c>
      <c r="AG9036">
        <f t="shared" si="593"/>
        <v>7.5544352156780164E-6</v>
      </c>
    </row>
    <row r="9037" spans="30:33" x14ac:dyDescent="0.2">
      <c r="AD9037">
        <f t="shared" si="591"/>
        <v>9035</v>
      </c>
      <c r="AE9037">
        <f t="shared" si="590"/>
        <v>8.3488467116813499E-10</v>
      </c>
      <c r="AF9037">
        <f t="shared" si="592"/>
        <v>5.2096803480891599E-7</v>
      </c>
      <c r="AG9037">
        <f t="shared" si="593"/>
        <v>7.5431830040040994E-6</v>
      </c>
    </row>
    <row r="9038" spans="30:33" x14ac:dyDescent="0.2">
      <c r="AD9038">
        <f t="shared" si="591"/>
        <v>9036</v>
      </c>
      <c r="AE9038">
        <f t="shared" si="590"/>
        <v>8.3354885569426597E-10</v>
      </c>
      <c r="AF9038">
        <f t="shared" si="592"/>
        <v>5.2013448595322171E-7</v>
      </c>
      <c r="AG9038">
        <f t="shared" si="593"/>
        <v>7.5319474600533873E-6</v>
      </c>
    </row>
    <row r="9039" spans="30:33" x14ac:dyDescent="0.2">
      <c r="AD9039">
        <f t="shared" si="591"/>
        <v>9037</v>
      </c>
      <c r="AE9039">
        <f t="shared" si="590"/>
        <v>8.322151775251551E-10</v>
      </c>
      <c r="AF9039">
        <f t="shared" si="592"/>
        <v>5.1930227077569649E-7</v>
      </c>
      <c r="AG9039">
        <f t="shared" si="593"/>
        <v>7.5207285592948265E-6</v>
      </c>
    </row>
    <row r="9040" spans="30:33" x14ac:dyDescent="0.2">
      <c r="AD9040">
        <f t="shared" si="591"/>
        <v>9038</v>
      </c>
      <c r="AE9040">
        <f t="shared" si="590"/>
        <v>8.3088363324111477E-10</v>
      </c>
      <c r="AF9040">
        <f t="shared" si="592"/>
        <v>5.1847138714245534E-7</v>
      </c>
      <c r="AG9040">
        <f t="shared" si="593"/>
        <v>7.5095262772331951E-6</v>
      </c>
    </row>
    <row r="9041" spans="30:33" x14ac:dyDescent="0.2">
      <c r="AD9041">
        <f t="shared" si="591"/>
        <v>9039</v>
      </c>
      <c r="AE9041">
        <f t="shared" si="590"/>
        <v>8.2955421942792889E-10</v>
      </c>
      <c r="AF9041">
        <f t="shared" si="592"/>
        <v>5.1764183292302742E-7</v>
      </c>
      <c r="AG9041">
        <f t="shared" si="593"/>
        <v>7.4983405894090496E-6</v>
      </c>
    </row>
    <row r="9042" spans="30:33" x14ac:dyDescent="0.2">
      <c r="AD9042">
        <f t="shared" si="591"/>
        <v>9040</v>
      </c>
      <c r="AE9042">
        <f t="shared" si="590"/>
        <v>8.2822693267684426E-10</v>
      </c>
      <c r="AF9042">
        <f t="shared" si="592"/>
        <v>5.1681360599035059E-7</v>
      </c>
      <c r="AG9042">
        <f t="shared" si="593"/>
        <v>7.4871714713986718E-6</v>
      </c>
    </row>
    <row r="9043" spans="30:33" x14ac:dyDescent="0.2">
      <c r="AD9043">
        <f t="shared" si="591"/>
        <v>9041</v>
      </c>
      <c r="AE9043">
        <f t="shared" ref="AE9043:AE9106" si="594">AF9042*$AE$3</f>
        <v>8.2690176958456129E-10</v>
      </c>
      <c r="AF9043">
        <f t="shared" si="592"/>
        <v>5.1598670422076597E-7</v>
      </c>
      <c r="AG9043">
        <f t="shared" si="593"/>
        <v>7.4760188988140188E-6</v>
      </c>
    </row>
    <row r="9044" spans="30:33" x14ac:dyDescent="0.2">
      <c r="AD9044">
        <f t="shared" si="591"/>
        <v>9042</v>
      </c>
      <c r="AE9044">
        <f t="shared" si="594"/>
        <v>8.2557872675322592E-10</v>
      </c>
      <c r="AF9044">
        <f t="shared" si="592"/>
        <v>5.1516112549401277E-7</v>
      </c>
      <c r="AG9044">
        <f t="shared" si="593"/>
        <v>7.464882847302669E-6</v>
      </c>
    </row>
    <row r="9045" spans="30:33" x14ac:dyDescent="0.2">
      <c r="AD9045">
        <f t="shared" si="591"/>
        <v>9043</v>
      </c>
      <c r="AE9045">
        <f t="shared" si="594"/>
        <v>8.2425780079042084E-10</v>
      </c>
      <c r="AF9045">
        <f t="shared" si="592"/>
        <v>5.1433686769322235E-7</v>
      </c>
      <c r="AG9045">
        <f t="shared" si="593"/>
        <v>7.4537632925477753E-6</v>
      </c>
    </row>
    <row r="9046" spans="30:33" x14ac:dyDescent="0.2">
      <c r="AD9046">
        <f t="shared" si="591"/>
        <v>9044</v>
      </c>
      <c r="AE9046">
        <f t="shared" si="594"/>
        <v>8.2293898830915618E-10</v>
      </c>
      <c r="AF9046">
        <f t="shared" si="592"/>
        <v>5.1351392870491316E-7</v>
      </c>
      <c r="AG9046">
        <f t="shared" si="593"/>
        <v>7.4426602102680082E-6</v>
      </c>
    </row>
    <row r="9047" spans="30:33" x14ac:dyDescent="0.2">
      <c r="AD9047">
        <f t="shared" si="591"/>
        <v>9045</v>
      </c>
      <c r="AE9047">
        <f t="shared" si="594"/>
        <v>8.2162228592786147E-10</v>
      </c>
      <c r="AF9047">
        <f t="shared" si="592"/>
        <v>5.1269230641898529E-7</v>
      </c>
      <c r="AG9047">
        <f t="shared" si="593"/>
        <v>7.431573576217507E-6</v>
      </c>
    </row>
    <row r="9048" spans="30:33" x14ac:dyDescent="0.2">
      <c r="AD9048">
        <f t="shared" si="591"/>
        <v>9046</v>
      </c>
      <c r="AE9048">
        <f t="shared" si="594"/>
        <v>8.2030769027037689E-10</v>
      </c>
      <c r="AF9048">
        <f t="shared" si="592"/>
        <v>5.1187199872871492E-7</v>
      </c>
      <c r="AG9048">
        <f t="shared" si="593"/>
        <v>7.4205033661858289E-6</v>
      </c>
    </row>
    <row r="9049" spans="30:33" x14ac:dyDescent="0.2">
      <c r="AD9049">
        <f t="shared" si="591"/>
        <v>9047</v>
      </c>
      <c r="AE9049">
        <f t="shared" si="594"/>
        <v>8.1899519796594425E-10</v>
      </c>
      <c r="AF9049">
        <f t="shared" si="592"/>
        <v>5.1105300353074899E-7</v>
      </c>
      <c r="AG9049">
        <f t="shared" si="593"/>
        <v>7.409449555997898E-6</v>
      </c>
    </row>
    <row r="9050" spans="30:33" x14ac:dyDescent="0.2">
      <c r="AD9050">
        <f t="shared" si="591"/>
        <v>9048</v>
      </c>
      <c r="AE9050">
        <f t="shared" si="594"/>
        <v>8.1768480564919876E-10</v>
      </c>
      <c r="AF9050">
        <f t="shared" si="592"/>
        <v>5.1023531872509981E-7</v>
      </c>
      <c r="AG9050">
        <f t="shared" si="593"/>
        <v>7.3984121215139504E-6</v>
      </c>
    </row>
    <row r="9051" spans="30:33" x14ac:dyDescent="0.2">
      <c r="AD9051">
        <f t="shared" si="591"/>
        <v>9049</v>
      </c>
      <c r="AE9051">
        <f t="shared" si="594"/>
        <v>8.1637650996016008E-10</v>
      </c>
      <c r="AF9051">
        <f t="shared" si="592"/>
        <v>5.0941894221513964E-7</v>
      </c>
      <c r="AG9051">
        <f t="shared" si="593"/>
        <v>7.3873910386294883E-6</v>
      </c>
    </row>
    <row r="9052" spans="30:33" x14ac:dyDescent="0.2">
      <c r="AD9052">
        <f t="shared" si="591"/>
        <v>9050</v>
      </c>
      <c r="AE9052">
        <f t="shared" si="594"/>
        <v>8.150703075442238E-10</v>
      </c>
      <c r="AF9052">
        <f t="shared" si="592"/>
        <v>5.0860387190759543E-7</v>
      </c>
      <c r="AG9052">
        <f t="shared" si="593"/>
        <v>7.3763862832752253E-6</v>
      </c>
    </row>
    <row r="9053" spans="30:33" x14ac:dyDescent="0.2">
      <c r="AD9053">
        <f t="shared" si="591"/>
        <v>9051</v>
      </c>
      <c r="AE9053">
        <f t="shared" si="594"/>
        <v>8.137661950521531E-10</v>
      </c>
      <c r="AF9053">
        <f t="shared" si="592"/>
        <v>5.0779010571254321E-7</v>
      </c>
      <c r="AG9053">
        <f t="shared" si="593"/>
        <v>7.3653978314170376E-6</v>
      </c>
    </row>
    <row r="9054" spans="30:33" x14ac:dyDescent="0.2">
      <c r="AD9054">
        <f t="shared" si="591"/>
        <v>9052</v>
      </c>
      <c r="AE9054">
        <f t="shared" si="594"/>
        <v>8.1246416914006952E-10</v>
      </c>
      <c r="AF9054">
        <f t="shared" si="592"/>
        <v>5.0697764154340316E-7</v>
      </c>
      <c r="AG9054">
        <f t="shared" si="593"/>
        <v>7.3544256590559095E-6</v>
      </c>
    </row>
    <row r="9055" spans="30:33" x14ac:dyDescent="0.2">
      <c r="AD9055">
        <f t="shared" si="591"/>
        <v>9053</v>
      </c>
      <c r="AE9055">
        <f t="shared" si="594"/>
        <v>8.1116422646944543E-10</v>
      </c>
      <c r="AF9055">
        <f t="shared" si="592"/>
        <v>5.0616647731693365E-7</v>
      </c>
      <c r="AG9055">
        <f t="shared" si="593"/>
        <v>7.3434697422278898E-6</v>
      </c>
    </row>
    <row r="9056" spans="30:33" x14ac:dyDescent="0.2">
      <c r="AD9056">
        <f t="shared" si="591"/>
        <v>9054</v>
      </c>
      <c r="AE9056">
        <f t="shared" si="594"/>
        <v>8.0986636370709422E-10</v>
      </c>
      <c r="AF9056">
        <f t="shared" si="592"/>
        <v>5.0535661095322653E-7</v>
      </c>
      <c r="AG9056">
        <f t="shared" si="593"/>
        <v>7.3325300570040308E-6</v>
      </c>
    </row>
    <row r="9057" spans="30:33" x14ac:dyDescent="0.2">
      <c r="AD9057">
        <f t="shared" si="591"/>
        <v>9055</v>
      </c>
      <c r="AE9057">
        <f t="shared" si="594"/>
        <v>8.085705775251628E-10</v>
      </c>
      <c r="AF9057">
        <f t="shared" si="592"/>
        <v>5.0454804037570134E-7</v>
      </c>
      <c r="AG9057">
        <f t="shared" si="593"/>
        <v>7.3216065794903488E-6</v>
      </c>
    </row>
    <row r="9058" spans="30:33" x14ac:dyDescent="0.2">
      <c r="AD9058">
        <f t="shared" si="591"/>
        <v>9056</v>
      </c>
      <c r="AE9058">
        <f t="shared" si="594"/>
        <v>8.0727686460112247E-10</v>
      </c>
      <c r="AF9058">
        <f t="shared" si="592"/>
        <v>5.0374076351110021E-7</v>
      </c>
      <c r="AG9058">
        <f t="shared" si="593"/>
        <v>7.3106992858277646E-6</v>
      </c>
    </row>
    <row r="9059" spans="30:33" x14ac:dyDescent="0.2">
      <c r="AD9059">
        <f t="shared" ref="AD9059:AD9122" si="595">AD9058+1</f>
        <v>9057</v>
      </c>
      <c r="AE9059">
        <f t="shared" si="594"/>
        <v>8.0598522161776069E-10</v>
      </c>
      <c r="AF9059">
        <f t="shared" ref="AF9059:AF9122" si="596">AF9058*$AF$3</f>
        <v>5.0293477828948244E-7</v>
      </c>
      <c r="AG9059">
        <f t="shared" ref="AG9059:AG9122" si="597">AD9059*AE9059</f>
        <v>7.2998081521920587E-6</v>
      </c>
    </row>
    <row r="9060" spans="30:33" x14ac:dyDescent="0.2">
      <c r="AD9060">
        <f t="shared" si="595"/>
        <v>9058</v>
      </c>
      <c r="AE9060">
        <f t="shared" si="594"/>
        <v>8.0469564526317223E-10</v>
      </c>
      <c r="AF9060">
        <f t="shared" si="596"/>
        <v>5.0213008264421926E-7</v>
      </c>
      <c r="AG9060">
        <f t="shared" si="597"/>
        <v>7.2889331547938143E-6</v>
      </c>
    </row>
    <row r="9061" spans="30:33" x14ac:dyDescent="0.2">
      <c r="AD9061">
        <f t="shared" si="595"/>
        <v>9059</v>
      </c>
      <c r="AE9061">
        <f t="shared" si="594"/>
        <v>8.0340813223075118E-10</v>
      </c>
      <c r="AF9061">
        <f t="shared" si="596"/>
        <v>5.0132667451198849E-7</v>
      </c>
      <c r="AG9061">
        <f t="shared" si="597"/>
        <v>7.2780742698783753E-6</v>
      </c>
    </row>
    <row r="9062" spans="30:33" x14ac:dyDescent="0.2">
      <c r="AD9062">
        <f t="shared" si="595"/>
        <v>9060</v>
      </c>
      <c r="AE9062">
        <f t="shared" si="594"/>
        <v>8.02122679219182E-10</v>
      </c>
      <c r="AF9062">
        <f t="shared" si="596"/>
        <v>5.0052455183276926E-7</v>
      </c>
      <c r="AG9062">
        <f t="shared" si="597"/>
        <v>7.2672314737257893E-6</v>
      </c>
    </row>
    <row r="9063" spans="30:33" x14ac:dyDescent="0.2">
      <c r="AD9063">
        <f t="shared" si="595"/>
        <v>9061</v>
      </c>
      <c r="AE9063">
        <f t="shared" si="594"/>
        <v>8.0083928293243116E-10</v>
      </c>
      <c r="AF9063">
        <f t="shared" si="596"/>
        <v>4.9972371254983682E-7</v>
      </c>
      <c r="AG9063">
        <f t="shared" si="597"/>
        <v>7.2564047426507586E-6</v>
      </c>
    </row>
    <row r="9064" spans="30:33" x14ac:dyDescent="0.2">
      <c r="AD9064">
        <f t="shared" si="595"/>
        <v>9062</v>
      </c>
      <c r="AE9064">
        <f t="shared" si="594"/>
        <v>7.9955794007973928E-10</v>
      </c>
      <c r="AF9064">
        <f t="shared" si="596"/>
        <v>4.9892415460975705E-7</v>
      </c>
      <c r="AG9064">
        <f t="shared" si="597"/>
        <v>7.2455940530025971E-6</v>
      </c>
    </row>
    <row r="9065" spans="30:33" x14ac:dyDescent="0.2">
      <c r="AD9065">
        <f t="shared" si="595"/>
        <v>9063</v>
      </c>
      <c r="AE9065">
        <f t="shared" si="594"/>
        <v>7.9827864737561166E-10</v>
      </c>
      <c r="AF9065">
        <f t="shared" si="596"/>
        <v>4.9812587596238146E-7</v>
      </c>
      <c r="AG9065">
        <f t="shared" si="597"/>
        <v>7.2347993811651688E-6</v>
      </c>
    </row>
    <row r="9066" spans="30:33" x14ac:dyDescent="0.2">
      <c r="AD9066">
        <f t="shared" si="595"/>
        <v>9064</v>
      </c>
      <c r="AE9066">
        <f t="shared" si="594"/>
        <v>7.9700140153981074E-10</v>
      </c>
      <c r="AF9066">
        <f t="shared" si="596"/>
        <v>4.973288745608416E-7</v>
      </c>
      <c r="AG9066">
        <f t="shared" si="597"/>
        <v>7.2240207035568446E-6</v>
      </c>
    </row>
    <row r="9067" spans="30:33" x14ac:dyDescent="0.2">
      <c r="AD9067">
        <f t="shared" si="595"/>
        <v>9065</v>
      </c>
      <c r="AE9067">
        <f t="shared" si="594"/>
        <v>7.9572619929734691E-10</v>
      </c>
      <c r="AF9067">
        <f t="shared" si="596"/>
        <v>4.9653314836154426E-7</v>
      </c>
      <c r="AG9067">
        <f t="shared" si="597"/>
        <v>7.2132579966304497E-6</v>
      </c>
    </row>
    <row r="9068" spans="30:33" x14ac:dyDescent="0.2">
      <c r="AD9068">
        <f t="shared" si="595"/>
        <v>9066</v>
      </c>
      <c r="AE9068">
        <f t="shared" si="594"/>
        <v>7.9445303737847116E-10</v>
      </c>
      <c r="AF9068">
        <f t="shared" si="596"/>
        <v>4.957386953241658E-7</v>
      </c>
      <c r="AG9068">
        <f t="shared" si="597"/>
        <v>7.2025112368732196E-6</v>
      </c>
    </row>
    <row r="9069" spans="30:33" x14ac:dyDescent="0.2">
      <c r="AD9069">
        <f t="shared" si="595"/>
        <v>9067</v>
      </c>
      <c r="AE9069">
        <f t="shared" si="594"/>
        <v>7.9318191251866568E-10</v>
      </c>
      <c r="AF9069">
        <f t="shared" si="596"/>
        <v>4.9494551341164716E-7</v>
      </c>
      <c r="AG9069">
        <f t="shared" si="597"/>
        <v>7.1917804008067417E-6</v>
      </c>
    </row>
    <row r="9070" spans="30:33" x14ac:dyDescent="0.2">
      <c r="AD9070">
        <f t="shared" si="595"/>
        <v>9068</v>
      </c>
      <c r="AE9070">
        <f t="shared" si="594"/>
        <v>7.9191282145863577E-10</v>
      </c>
      <c r="AF9070">
        <f t="shared" si="596"/>
        <v>4.9415360059018852E-7</v>
      </c>
      <c r="AG9070">
        <f t="shared" si="597"/>
        <v>7.1810654649869092E-6</v>
      </c>
    </row>
    <row r="9071" spans="30:33" x14ac:dyDescent="0.2">
      <c r="AD9071">
        <f t="shared" si="595"/>
        <v>9069</v>
      </c>
      <c r="AE9071">
        <f t="shared" si="594"/>
        <v>7.9064576094430203E-10</v>
      </c>
      <c r="AF9071">
        <f t="shared" si="596"/>
        <v>4.9336295482924418E-7</v>
      </c>
      <c r="AG9071">
        <f t="shared" si="597"/>
        <v>7.1703664060038755E-6</v>
      </c>
    </row>
    <row r="9072" spans="30:33" x14ac:dyDescent="0.2">
      <c r="AD9072">
        <f t="shared" si="595"/>
        <v>9070</v>
      </c>
      <c r="AE9072">
        <f t="shared" si="594"/>
        <v>7.8938072772679101E-10</v>
      </c>
      <c r="AF9072">
        <f t="shared" si="596"/>
        <v>4.9257357410151734E-7</v>
      </c>
      <c r="AG9072">
        <f t="shared" si="597"/>
        <v>7.1596832004819942E-6</v>
      </c>
    </row>
    <row r="9073" spans="30:33" x14ac:dyDescent="0.2">
      <c r="AD9073">
        <f t="shared" si="595"/>
        <v>9071</v>
      </c>
      <c r="AE9073">
        <f t="shared" si="594"/>
        <v>7.8811771856242807E-10</v>
      </c>
      <c r="AF9073">
        <f t="shared" si="596"/>
        <v>4.9178545638295489E-7</v>
      </c>
      <c r="AG9073">
        <f t="shared" si="597"/>
        <v>7.1490158250797852E-6</v>
      </c>
    </row>
    <row r="9074" spans="30:33" x14ac:dyDescent="0.2">
      <c r="AD9074">
        <f t="shared" si="595"/>
        <v>9072</v>
      </c>
      <c r="AE9074">
        <f t="shared" si="594"/>
        <v>7.8685673021272823E-10</v>
      </c>
      <c r="AF9074">
        <f t="shared" si="596"/>
        <v>4.9099859965274216E-7</v>
      </c>
      <c r="AG9074">
        <f t="shared" si="597"/>
        <v>7.1383642564898706E-6</v>
      </c>
    </row>
    <row r="9075" spans="30:33" x14ac:dyDescent="0.2">
      <c r="AD9075">
        <f t="shared" si="595"/>
        <v>9073</v>
      </c>
      <c r="AE9075">
        <f t="shared" si="594"/>
        <v>7.8559775944438785E-10</v>
      </c>
      <c r="AF9075">
        <f t="shared" si="596"/>
        <v>4.902130018932977E-7</v>
      </c>
      <c r="AG9075">
        <f t="shared" si="597"/>
        <v>7.1277284714389308E-6</v>
      </c>
    </row>
    <row r="9076" spans="30:33" x14ac:dyDescent="0.2">
      <c r="AD9076">
        <f t="shared" si="595"/>
        <v>9074</v>
      </c>
      <c r="AE9076">
        <f t="shared" si="594"/>
        <v>7.843408030292767E-10</v>
      </c>
      <c r="AF9076">
        <f t="shared" si="596"/>
        <v>4.8942866109026843E-7</v>
      </c>
      <c r="AG9076">
        <f t="shared" si="597"/>
        <v>7.1171084466876564E-6</v>
      </c>
    </row>
    <row r="9077" spans="30:33" x14ac:dyDescent="0.2">
      <c r="AD9077">
        <f t="shared" si="595"/>
        <v>9075</v>
      </c>
      <c r="AE9077">
        <f t="shared" si="594"/>
        <v>7.8308585774442984E-10</v>
      </c>
      <c r="AF9077">
        <f t="shared" si="596"/>
        <v>4.88645575232524E-7</v>
      </c>
      <c r="AG9077">
        <f t="shared" si="597"/>
        <v>7.1065041590307007E-6</v>
      </c>
    </row>
    <row r="9078" spans="30:33" x14ac:dyDescent="0.2">
      <c r="AD9078">
        <f t="shared" si="595"/>
        <v>9076</v>
      </c>
      <c r="AE9078">
        <f t="shared" si="594"/>
        <v>7.8183292037203881E-10</v>
      </c>
      <c r="AF9078">
        <f t="shared" si="596"/>
        <v>4.8786374231215197E-7</v>
      </c>
      <c r="AG9078">
        <f t="shared" si="597"/>
        <v>7.0959155852966244E-6</v>
      </c>
    </row>
    <row r="9079" spans="30:33" x14ac:dyDescent="0.2">
      <c r="AD9079">
        <f t="shared" si="595"/>
        <v>9077</v>
      </c>
      <c r="AE9079">
        <f t="shared" si="594"/>
        <v>7.805819876994435E-10</v>
      </c>
      <c r="AF9079">
        <f t="shared" si="596"/>
        <v>4.8708316032445255E-7</v>
      </c>
      <c r="AG9079">
        <f t="shared" si="597"/>
        <v>7.0853427023478483E-6</v>
      </c>
    </row>
    <row r="9080" spans="30:33" x14ac:dyDescent="0.2">
      <c r="AD9080">
        <f t="shared" si="595"/>
        <v>9078</v>
      </c>
      <c r="AE9080">
        <f t="shared" si="594"/>
        <v>7.7933305651912443E-10</v>
      </c>
      <c r="AF9080">
        <f t="shared" si="596"/>
        <v>4.8630382726793338E-7</v>
      </c>
      <c r="AG9080">
        <f t="shared" si="597"/>
        <v>7.0747854870806113E-6</v>
      </c>
    </row>
    <row r="9081" spans="30:33" x14ac:dyDescent="0.2">
      <c r="AD9081">
        <f t="shared" si="595"/>
        <v>9079</v>
      </c>
      <c r="AE9081">
        <f t="shared" si="594"/>
        <v>7.7808612362869373E-10</v>
      </c>
      <c r="AF9081">
        <f t="shared" si="596"/>
        <v>4.855257411443047E-7</v>
      </c>
      <c r="AG9081">
        <f t="shared" si="597"/>
        <v>7.0642439164249104E-6</v>
      </c>
    </row>
    <row r="9082" spans="30:33" x14ac:dyDescent="0.2">
      <c r="AD9082">
        <f t="shared" si="595"/>
        <v>9080</v>
      </c>
      <c r="AE9082">
        <f t="shared" si="594"/>
        <v>7.7684118583088791E-10</v>
      </c>
      <c r="AF9082">
        <f t="shared" si="596"/>
        <v>4.8474889995847382E-7</v>
      </c>
      <c r="AG9082">
        <f t="shared" si="597"/>
        <v>7.0537179673444624E-6</v>
      </c>
    </row>
    <row r="9083" spans="30:33" x14ac:dyDescent="0.2">
      <c r="AD9083">
        <f t="shared" si="595"/>
        <v>9081</v>
      </c>
      <c r="AE9083">
        <f t="shared" si="594"/>
        <v>7.7559823993355848E-10</v>
      </c>
      <c r="AF9083">
        <f t="shared" si="596"/>
        <v>4.8397330171854024E-7</v>
      </c>
      <c r="AG9083">
        <f t="shared" si="597"/>
        <v>7.0432076168366444E-6</v>
      </c>
    </row>
    <row r="9084" spans="30:33" x14ac:dyDescent="0.2">
      <c r="AD9084">
        <f t="shared" si="595"/>
        <v>9082</v>
      </c>
      <c r="AE9084">
        <f t="shared" si="594"/>
        <v>7.7435728274966476E-10</v>
      </c>
      <c r="AF9084">
        <f t="shared" si="596"/>
        <v>4.8319894443579058E-7</v>
      </c>
      <c r="AG9084">
        <f t="shared" si="597"/>
        <v>7.0327128419324553E-6</v>
      </c>
    </row>
    <row r="9085" spans="30:33" x14ac:dyDescent="0.2">
      <c r="AD9085">
        <f t="shared" si="595"/>
        <v>9083</v>
      </c>
      <c r="AE9085">
        <f t="shared" si="594"/>
        <v>7.7311831109726525E-10</v>
      </c>
      <c r="AF9085">
        <f t="shared" si="596"/>
        <v>4.8242582612469332E-7</v>
      </c>
      <c r="AG9085">
        <f t="shared" si="597"/>
        <v>7.0222336196964605E-6</v>
      </c>
    </row>
    <row r="9086" spans="30:33" x14ac:dyDescent="0.2">
      <c r="AD9086">
        <f t="shared" si="595"/>
        <v>9084</v>
      </c>
      <c r="AE9086">
        <f t="shared" si="594"/>
        <v>7.7188132179950962E-10</v>
      </c>
      <c r="AF9086">
        <f t="shared" si="596"/>
        <v>4.8165394480289384E-7</v>
      </c>
      <c r="AG9086">
        <f t="shared" si="597"/>
        <v>7.011769927226745E-6</v>
      </c>
    </row>
    <row r="9087" spans="30:33" x14ac:dyDescent="0.2">
      <c r="AD9087">
        <f t="shared" si="595"/>
        <v>9085</v>
      </c>
      <c r="AE9087">
        <f t="shared" si="594"/>
        <v>7.7064631168463048E-10</v>
      </c>
      <c r="AF9087">
        <f t="shared" si="596"/>
        <v>4.8088329849120923E-7</v>
      </c>
      <c r="AG9087">
        <f t="shared" si="597"/>
        <v>7.0013217416548676E-6</v>
      </c>
    </row>
    <row r="9088" spans="30:33" x14ac:dyDescent="0.2">
      <c r="AD9088">
        <f t="shared" si="595"/>
        <v>9086</v>
      </c>
      <c r="AE9088">
        <f t="shared" si="594"/>
        <v>7.6941327758593507E-10</v>
      </c>
      <c r="AF9088">
        <f t="shared" si="596"/>
        <v>4.8011388521362323E-7</v>
      </c>
      <c r="AG9088">
        <f t="shared" si="597"/>
        <v>6.990889040145806E-6</v>
      </c>
    </row>
    <row r="9089" spans="30:33" x14ac:dyDescent="0.2">
      <c r="AD9089">
        <f t="shared" si="595"/>
        <v>9087</v>
      </c>
      <c r="AE9089">
        <f t="shared" si="594"/>
        <v>7.6818221634179756E-10</v>
      </c>
      <c r="AF9089">
        <f t="shared" si="596"/>
        <v>4.7934570299728144E-7</v>
      </c>
      <c r="AG9089">
        <f t="shared" si="597"/>
        <v>6.9804717998979144E-6</v>
      </c>
    </row>
    <row r="9090" spans="30:33" x14ac:dyDescent="0.2">
      <c r="AD9090">
        <f t="shared" si="595"/>
        <v>9088</v>
      </c>
      <c r="AE9090">
        <f t="shared" si="594"/>
        <v>7.669531247956506E-10</v>
      </c>
      <c r="AF9090">
        <f t="shared" si="596"/>
        <v>4.7857874987248581E-7</v>
      </c>
      <c r="AG9090">
        <f t="shared" si="597"/>
        <v>6.9700699981428726E-6</v>
      </c>
    </row>
    <row r="9091" spans="30:33" x14ac:dyDescent="0.2">
      <c r="AD9091">
        <f t="shared" si="595"/>
        <v>9089</v>
      </c>
      <c r="AE9091">
        <f t="shared" si="594"/>
        <v>7.6572599979597763E-10</v>
      </c>
      <c r="AF9091">
        <f t="shared" si="596"/>
        <v>4.7781302387268981E-7</v>
      </c>
      <c r="AG9091">
        <f t="shared" si="597"/>
        <v>6.9596836121456404E-6</v>
      </c>
    </row>
    <row r="9092" spans="30:33" x14ac:dyDescent="0.2">
      <c r="AD9092">
        <f t="shared" si="595"/>
        <v>9090</v>
      </c>
      <c r="AE9092">
        <f t="shared" si="594"/>
        <v>7.6450083819630405E-10</v>
      </c>
      <c r="AF9092">
        <f t="shared" si="596"/>
        <v>4.770485230344935E-7</v>
      </c>
      <c r="AG9092">
        <f t="shared" si="597"/>
        <v>6.9493126192044041E-6</v>
      </c>
    </row>
    <row r="9093" spans="30:33" x14ac:dyDescent="0.2">
      <c r="AD9093">
        <f t="shared" si="595"/>
        <v>9091</v>
      </c>
      <c r="AE9093">
        <f t="shared" si="594"/>
        <v>7.6327763685518991E-10</v>
      </c>
      <c r="AF9093">
        <f t="shared" si="596"/>
        <v>4.7628524539763829E-7</v>
      </c>
      <c r="AG9093">
        <f t="shared" si="597"/>
        <v>6.9389569966505317E-6</v>
      </c>
    </row>
    <row r="9094" spans="30:33" x14ac:dyDescent="0.2">
      <c r="AD9094">
        <f t="shared" si="595"/>
        <v>9092</v>
      </c>
      <c r="AE9094">
        <f t="shared" si="594"/>
        <v>7.6205639263622161E-10</v>
      </c>
      <c r="AF9094">
        <f t="shared" si="596"/>
        <v>4.7552318900500203E-7</v>
      </c>
      <c r="AG9094">
        <f t="shared" si="597"/>
        <v>6.9286167218485271E-6</v>
      </c>
    </row>
    <row r="9095" spans="30:33" x14ac:dyDescent="0.2">
      <c r="AD9095">
        <f t="shared" si="595"/>
        <v>9093</v>
      </c>
      <c r="AE9095">
        <f t="shared" si="594"/>
        <v>7.6083710240800355E-10</v>
      </c>
      <c r="AF9095">
        <f t="shared" si="596"/>
        <v>4.7476235190259402E-7</v>
      </c>
      <c r="AG9095">
        <f t="shared" si="597"/>
        <v>6.918291772195976E-6</v>
      </c>
    </row>
    <row r="9096" spans="30:33" x14ac:dyDescent="0.2">
      <c r="AD9096">
        <f t="shared" si="595"/>
        <v>9094</v>
      </c>
      <c r="AE9096">
        <f t="shared" si="594"/>
        <v>7.5961976304415077E-10</v>
      </c>
      <c r="AF9096">
        <f t="shared" si="596"/>
        <v>4.7400273213954984E-7</v>
      </c>
      <c r="AG9096">
        <f t="shared" si="597"/>
        <v>6.9079821251235068E-6</v>
      </c>
    </row>
    <row r="9097" spans="30:33" x14ac:dyDescent="0.2">
      <c r="AD9097">
        <f t="shared" si="595"/>
        <v>9095</v>
      </c>
      <c r="AE9097">
        <f t="shared" si="594"/>
        <v>7.5840437142328006E-10</v>
      </c>
      <c r="AF9097">
        <f t="shared" si="596"/>
        <v>4.7324432776812653E-7</v>
      </c>
      <c r="AG9097">
        <f t="shared" si="597"/>
        <v>6.8976877580947321E-6</v>
      </c>
    </row>
    <row r="9098" spans="30:33" x14ac:dyDescent="0.2">
      <c r="AD9098">
        <f t="shared" si="595"/>
        <v>9096</v>
      </c>
      <c r="AE9098">
        <f t="shared" si="594"/>
        <v>7.5719092442900284E-10</v>
      </c>
      <c r="AF9098">
        <f t="shared" si="596"/>
        <v>4.7248713684369749E-7</v>
      </c>
      <c r="AG9098">
        <f t="shared" si="597"/>
        <v>6.88740864860621E-6</v>
      </c>
    </row>
    <row r="9099" spans="30:33" x14ac:dyDescent="0.2">
      <c r="AD9099">
        <f t="shared" si="595"/>
        <v>9097</v>
      </c>
      <c r="AE9099">
        <f t="shared" si="594"/>
        <v>7.5597941894991635E-10</v>
      </c>
      <c r="AF9099">
        <f t="shared" si="596"/>
        <v>4.7173115742474755E-7</v>
      </c>
      <c r="AG9099">
        <f t="shared" si="597"/>
        <v>6.8771447741873889E-6</v>
      </c>
    </row>
    <row r="9100" spans="30:33" x14ac:dyDescent="0.2">
      <c r="AD9100">
        <f t="shared" si="595"/>
        <v>9098</v>
      </c>
      <c r="AE9100">
        <f t="shared" si="594"/>
        <v>7.5476985187959643E-10</v>
      </c>
      <c r="AF9100">
        <f t="shared" si="596"/>
        <v>4.7097638757286794E-7</v>
      </c>
      <c r="AG9100">
        <f t="shared" si="597"/>
        <v>6.8668961124005684E-6</v>
      </c>
    </row>
    <row r="9101" spans="30:33" x14ac:dyDescent="0.2">
      <c r="AD9101">
        <f t="shared" si="595"/>
        <v>9099</v>
      </c>
      <c r="AE9101">
        <f t="shared" si="594"/>
        <v>7.5356222011658903E-10</v>
      </c>
      <c r="AF9101">
        <f t="shared" si="596"/>
        <v>4.7022282535275133E-7</v>
      </c>
      <c r="AG9101">
        <f t="shared" si="597"/>
        <v>6.8566626408408436E-6</v>
      </c>
    </row>
    <row r="9102" spans="30:33" x14ac:dyDescent="0.2">
      <c r="AD9102">
        <f t="shared" si="595"/>
        <v>9100</v>
      </c>
      <c r="AE9102">
        <f t="shared" si="594"/>
        <v>7.5235652056440248E-10</v>
      </c>
      <c r="AF9102">
        <f t="shared" si="596"/>
        <v>4.6947046883218693E-7</v>
      </c>
      <c r="AG9102">
        <f t="shared" si="597"/>
        <v>6.8464443371360627E-6</v>
      </c>
    </row>
    <row r="9103" spans="30:33" x14ac:dyDescent="0.2">
      <c r="AD9103">
        <f t="shared" si="595"/>
        <v>9101</v>
      </c>
      <c r="AE9103">
        <f t="shared" si="594"/>
        <v>7.5115275013149947E-10</v>
      </c>
      <c r="AF9103">
        <f t="shared" si="596"/>
        <v>4.687193160820554E-7</v>
      </c>
      <c r="AG9103">
        <f t="shared" si="597"/>
        <v>6.836241178946777E-6</v>
      </c>
    </row>
    <row r="9104" spans="30:33" x14ac:dyDescent="0.2">
      <c r="AD9104">
        <f t="shared" si="595"/>
        <v>9102</v>
      </c>
      <c r="AE9104">
        <f t="shared" si="594"/>
        <v>7.4995090573128895E-10</v>
      </c>
      <c r="AF9104">
        <f t="shared" si="596"/>
        <v>4.679693651763241E-7</v>
      </c>
      <c r="AG9104">
        <f t="shared" si="597"/>
        <v>6.8260531439661924E-6</v>
      </c>
    </row>
    <row r="9105" spans="30:33" x14ac:dyDescent="0.2">
      <c r="AD9105">
        <f t="shared" si="595"/>
        <v>9103</v>
      </c>
      <c r="AE9105">
        <f t="shared" si="594"/>
        <v>7.4875098428211886E-10</v>
      </c>
      <c r="AF9105">
        <f t="shared" si="596"/>
        <v>4.6722061419204193E-7</v>
      </c>
      <c r="AG9105">
        <f t="shared" si="597"/>
        <v>6.8158802099201284E-6</v>
      </c>
    </row>
    <row r="9106" spans="30:33" x14ac:dyDescent="0.2">
      <c r="AD9106">
        <f t="shared" si="595"/>
        <v>9104</v>
      </c>
      <c r="AE9106">
        <f t="shared" si="594"/>
        <v>7.4755298270726744E-10</v>
      </c>
      <c r="AF9106">
        <f t="shared" si="596"/>
        <v>4.6647306120933462E-7</v>
      </c>
      <c r="AG9106">
        <f t="shared" si="597"/>
        <v>6.8057223545669627E-6</v>
      </c>
    </row>
    <row r="9107" spans="30:33" x14ac:dyDescent="0.2">
      <c r="AD9107">
        <f t="shared" si="595"/>
        <v>9105</v>
      </c>
      <c r="AE9107">
        <f t="shared" ref="AE9107:AE9170" si="598">AF9106*$AE$3</f>
        <v>7.4635689793493568E-10</v>
      </c>
      <c r="AF9107">
        <f t="shared" si="596"/>
        <v>4.6572670431139968E-7</v>
      </c>
      <c r="AG9107">
        <f t="shared" si="597"/>
        <v>6.7955795556975895E-6</v>
      </c>
    </row>
    <row r="9108" spans="30:33" x14ac:dyDescent="0.2">
      <c r="AD9108">
        <f t="shared" si="595"/>
        <v>9106</v>
      </c>
      <c r="AE9108">
        <f t="shared" si="598"/>
        <v>7.4516272689823979E-10</v>
      </c>
      <c r="AF9108">
        <f t="shared" si="596"/>
        <v>4.6498154158450144E-7</v>
      </c>
      <c r="AG9108">
        <f t="shared" si="597"/>
        <v>6.7854517911353718E-6</v>
      </c>
    </row>
    <row r="9109" spans="30:33" x14ac:dyDescent="0.2">
      <c r="AD9109">
        <f t="shared" si="595"/>
        <v>9107</v>
      </c>
      <c r="AE9109">
        <f t="shared" si="598"/>
        <v>7.4397046653520262E-10</v>
      </c>
      <c r="AF9109">
        <f t="shared" si="596"/>
        <v>4.6423757111796624E-7</v>
      </c>
      <c r="AG9109">
        <f t="shared" si="597"/>
        <v>6.77533903873609E-6</v>
      </c>
    </row>
    <row r="9110" spans="30:33" x14ac:dyDescent="0.2">
      <c r="AD9110">
        <f t="shared" si="595"/>
        <v>9108</v>
      </c>
      <c r="AE9110">
        <f t="shared" si="598"/>
        <v>7.4278011378874629E-10</v>
      </c>
      <c r="AF9110">
        <f t="shared" si="596"/>
        <v>4.6349479100417745E-7</v>
      </c>
      <c r="AG9110">
        <f t="shared" si="597"/>
        <v>6.7652412763879015E-6</v>
      </c>
    </row>
    <row r="9111" spans="30:33" x14ac:dyDescent="0.2">
      <c r="AD9111">
        <f t="shared" si="595"/>
        <v>9109</v>
      </c>
      <c r="AE9111">
        <f t="shared" si="598"/>
        <v>7.4159166560668424E-10</v>
      </c>
      <c r="AF9111">
        <f t="shared" si="596"/>
        <v>4.6275319933857076E-7</v>
      </c>
      <c r="AG9111">
        <f t="shared" si="597"/>
        <v>6.7551584820112868E-6</v>
      </c>
    </row>
    <row r="9112" spans="30:33" x14ac:dyDescent="0.2">
      <c r="AD9112">
        <f t="shared" si="595"/>
        <v>9110</v>
      </c>
      <c r="AE9112">
        <f t="shared" si="598"/>
        <v>7.4040511894171361E-10</v>
      </c>
      <c r="AF9112">
        <f t="shared" si="596"/>
        <v>4.6201279421962904E-7</v>
      </c>
      <c r="AG9112">
        <f t="shared" si="597"/>
        <v>6.7450906335590106E-6</v>
      </c>
    </row>
    <row r="9113" spans="30:33" x14ac:dyDescent="0.2">
      <c r="AD9113">
        <f t="shared" si="595"/>
        <v>9111</v>
      </c>
      <c r="AE9113">
        <f t="shared" si="598"/>
        <v>7.3922047075140682E-10</v>
      </c>
      <c r="AF9113">
        <f t="shared" si="596"/>
        <v>4.612735737488776E-7</v>
      </c>
      <c r="AG9113">
        <f t="shared" si="597"/>
        <v>6.7350377090160676E-6</v>
      </c>
    </row>
    <row r="9114" spans="30:33" x14ac:dyDescent="0.2">
      <c r="AD9114">
        <f t="shared" si="595"/>
        <v>9112</v>
      </c>
      <c r="AE9114">
        <f t="shared" si="598"/>
        <v>7.3803771799820446E-10</v>
      </c>
      <c r="AF9114">
        <f t="shared" si="596"/>
        <v>4.6053553603087935E-7</v>
      </c>
      <c r="AG9114">
        <f t="shared" si="597"/>
        <v>6.7249996863996394E-6</v>
      </c>
    </row>
    <row r="9115" spans="30:33" x14ac:dyDescent="0.2">
      <c r="AD9115">
        <f t="shared" si="595"/>
        <v>9113</v>
      </c>
      <c r="AE9115">
        <f t="shared" si="598"/>
        <v>7.3685685764940731E-10</v>
      </c>
      <c r="AF9115">
        <f t="shared" si="596"/>
        <v>4.5979867917322994E-7</v>
      </c>
      <c r="AG9115">
        <f t="shared" si="597"/>
        <v>6.7149765437590485E-6</v>
      </c>
    </row>
    <row r="9116" spans="30:33" x14ac:dyDescent="0.2">
      <c r="AD9116">
        <f t="shared" si="595"/>
        <v>9114</v>
      </c>
      <c r="AE9116">
        <f t="shared" si="598"/>
        <v>7.3567788667716822E-10</v>
      </c>
      <c r="AF9116">
        <f t="shared" si="596"/>
        <v>4.5906300128655274E-7</v>
      </c>
      <c r="AG9116">
        <f t="shared" si="597"/>
        <v>6.7049682591757114E-6</v>
      </c>
    </row>
    <row r="9117" spans="30:33" x14ac:dyDescent="0.2">
      <c r="AD9117">
        <f t="shared" si="595"/>
        <v>9115</v>
      </c>
      <c r="AE9117">
        <f t="shared" si="598"/>
        <v>7.345008020584847E-10</v>
      </c>
      <c r="AF9117">
        <f t="shared" si="596"/>
        <v>4.5832850048449423E-7</v>
      </c>
      <c r="AG9117">
        <f t="shared" si="597"/>
        <v>6.6949748107630879E-6</v>
      </c>
    </row>
    <row r="9118" spans="30:33" x14ac:dyDescent="0.2">
      <c r="AD9118">
        <f t="shared" si="595"/>
        <v>9116</v>
      </c>
      <c r="AE9118">
        <f t="shared" si="598"/>
        <v>7.333256007751911E-10</v>
      </c>
      <c r="AF9118">
        <f t="shared" si="596"/>
        <v>4.5759517488371904E-7</v>
      </c>
      <c r="AG9118">
        <f t="shared" si="597"/>
        <v>6.6849961766666421E-6</v>
      </c>
    </row>
    <row r="9119" spans="30:33" x14ac:dyDescent="0.2">
      <c r="AD9119">
        <f t="shared" si="595"/>
        <v>9117</v>
      </c>
      <c r="AE9119">
        <f t="shared" si="598"/>
        <v>7.3215227981395077E-10</v>
      </c>
      <c r="AF9119">
        <f t="shared" si="596"/>
        <v>4.5686302260390509E-7</v>
      </c>
      <c r="AG9119">
        <f t="shared" si="597"/>
        <v>6.6750323350637889E-6</v>
      </c>
    </row>
    <row r="9120" spans="30:33" x14ac:dyDescent="0.2">
      <c r="AD9120">
        <f t="shared" si="595"/>
        <v>9118</v>
      </c>
      <c r="AE9120">
        <f t="shared" si="598"/>
        <v>7.3098083616624845E-10</v>
      </c>
      <c r="AF9120">
        <f t="shared" si="596"/>
        <v>4.5613204176773885E-7</v>
      </c>
      <c r="AG9120">
        <f t="shared" si="597"/>
        <v>6.6650832641638537E-6</v>
      </c>
    </row>
    <row r="9121" spans="30:33" x14ac:dyDescent="0.2">
      <c r="AD9121">
        <f t="shared" si="595"/>
        <v>9119</v>
      </c>
      <c r="AE9121">
        <f t="shared" si="598"/>
        <v>7.2981126682838249E-10</v>
      </c>
      <c r="AF9121">
        <f t="shared" si="596"/>
        <v>4.5540223050091046E-7</v>
      </c>
      <c r="AG9121">
        <f t="shared" si="597"/>
        <v>6.6551489422080202E-6</v>
      </c>
    </row>
    <row r="9122" spans="30:33" x14ac:dyDescent="0.2">
      <c r="AD9122">
        <f t="shared" si="595"/>
        <v>9120</v>
      </c>
      <c r="AE9122">
        <f t="shared" si="598"/>
        <v>7.2864356880145702E-10</v>
      </c>
      <c r="AF9122">
        <f t="shared" si="596"/>
        <v>4.5467358693210901E-7</v>
      </c>
      <c r="AG9122">
        <f t="shared" si="597"/>
        <v>6.6452293474692878E-6</v>
      </c>
    </row>
    <row r="9123" spans="30:33" x14ac:dyDescent="0.2">
      <c r="AD9123">
        <f t="shared" ref="AD9123:AD9186" si="599">AD9122+1</f>
        <v>9121</v>
      </c>
      <c r="AE9123">
        <f t="shared" si="598"/>
        <v>7.2747773909137479E-10</v>
      </c>
      <c r="AF9123">
        <f t="shared" ref="AF9123:AF9186" si="600">AF9122*$AF$3</f>
        <v>4.5394610919301761E-7</v>
      </c>
      <c r="AG9123">
        <f t="shared" ref="AG9123:AG9186" si="601">AD9123*AE9123</f>
        <v>6.6353244582524296E-6</v>
      </c>
    </row>
    <row r="9124" spans="30:33" x14ac:dyDescent="0.2">
      <c r="AD9124">
        <f t="shared" si="599"/>
        <v>9122</v>
      </c>
      <c r="AE9124">
        <f t="shared" si="598"/>
        <v>7.2631377470882851E-10</v>
      </c>
      <c r="AF9124">
        <f t="shared" si="600"/>
        <v>4.5321979541830878E-7</v>
      </c>
      <c r="AG9124">
        <f t="shared" si="601"/>
        <v>6.6254342528939334E-6</v>
      </c>
    </row>
    <row r="9125" spans="30:33" x14ac:dyDescent="0.2">
      <c r="AD9125">
        <f t="shared" si="599"/>
        <v>9123</v>
      </c>
      <c r="AE9125">
        <f t="shared" si="598"/>
        <v>7.2515167266929438E-10</v>
      </c>
      <c r="AF9125">
        <f t="shared" si="600"/>
        <v>4.5249464374563946E-7</v>
      </c>
      <c r="AG9125">
        <f t="shared" si="601"/>
        <v>6.6155587097619729E-6</v>
      </c>
    </row>
    <row r="9126" spans="30:33" x14ac:dyDescent="0.2">
      <c r="AD9126">
        <f t="shared" si="599"/>
        <v>9124</v>
      </c>
      <c r="AE9126">
        <f t="shared" si="598"/>
        <v>7.2399142999302341E-10</v>
      </c>
      <c r="AF9126">
        <f t="shared" si="600"/>
        <v>4.5177065231564642E-7</v>
      </c>
      <c r="AG9126">
        <f t="shared" si="601"/>
        <v>6.6056978072563455E-6</v>
      </c>
    </row>
    <row r="9127" spans="30:33" x14ac:dyDescent="0.2">
      <c r="AD9127">
        <f t="shared" si="599"/>
        <v>9125</v>
      </c>
      <c r="AE9127">
        <f t="shared" si="598"/>
        <v>7.2283304370503458E-10</v>
      </c>
      <c r="AF9127">
        <f t="shared" si="600"/>
        <v>4.5104781927194134E-7</v>
      </c>
      <c r="AG9127">
        <f t="shared" si="601"/>
        <v>6.5958515238084407E-6</v>
      </c>
    </row>
    <row r="9128" spans="30:33" x14ac:dyDescent="0.2">
      <c r="AD9128">
        <f t="shared" si="599"/>
        <v>9126</v>
      </c>
      <c r="AE9128">
        <f t="shared" si="598"/>
        <v>7.2167651083510645E-10</v>
      </c>
      <c r="AF9128">
        <f t="shared" si="600"/>
        <v>4.5032614276110624E-7</v>
      </c>
      <c r="AG9128">
        <f t="shared" si="601"/>
        <v>6.5860198378811811E-6</v>
      </c>
    </row>
    <row r="9129" spans="30:33" x14ac:dyDescent="0.2">
      <c r="AD9129">
        <f t="shared" si="599"/>
        <v>9127</v>
      </c>
      <c r="AE9129">
        <f t="shared" si="598"/>
        <v>7.2052182841777026E-10</v>
      </c>
      <c r="AF9129">
        <f t="shared" si="600"/>
        <v>4.4960562093268842E-7</v>
      </c>
      <c r="AG9129">
        <f t="shared" si="601"/>
        <v>6.5762027279689888E-6</v>
      </c>
    </row>
    <row r="9130" spans="30:33" x14ac:dyDescent="0.2">
      <c r="AD9130">
        <f t="shared" si="599"/>
        <v>9128</v>
      </c>
      <c r="AE9130">
        <f t="shared" si="598"/>
        <v>7.1936899349230176E-10</v>
      </c>
      <c r="AF9130">
        <f t="shared" si="600"/>
        <v>4.4888625193919611E-7</v>
      </c>
      <c r="AG9130">
        <f t="shared" si="601"/>
        <v>6.5664001725977305E-6</v>
      </c>
    </row>
    <row r="9131" spans="30:33" x14ac:dyDescent="0.2">
      <c r="AD9131">
        <f t="shared" si="599"/>
        <v>9129</v>
      </c>
      <c r="AE9131">
        <f t="shared" si="598"/>
        <v>7.1821800310271406E-10</v>
      </c>
      <c r="AF9131">
        <f t="shared" si="600"/>
        <v>4.4816803393609336E-7</v>
      </c>
      <c r="AG9131">
        <f t="shared" si="601"/>
        <v>6.5566121503246765E-6</v>
      </c>
    </row>
    <row r="9132" spans="30:33" x14ac:dyDescent="0.2">
      <c r="AD9132">
        <f t="shared" si="599"/>
        <v>9130</v>
      </c>
      <c r="AE9132">
        <f t="shared" si="598"/>
        <v>7.1706885429774967E-10</v>
      </c>
      <c r="AF9132">
        <f t="shared" si="600"/>
        <v>4.474509650817956E-7</v>
      </c>
      <c r="AG9132">
        <f t="shared" si="601"/>
        <v>6.5468386397384541E-6</v>
      </c>
    </row>
    <row r="9133" spans="30:33" x14ac:dyDescent="0.2">
      <c r="AD9133">
        <f t="shared" si="599"/>
        <v>9131</v>
      </c>
      <c r="AE9133">
        <f t="shared" si="598"/>
        <v>7.1592154413087327E-10</v>
      </c>
      <c r="AF9133">
        <f t="shared" si="600"/>
        <v>4.4673504353766471E-7</v>
      </c>
      <c r="AG9133">
        <f t="shared" si="601"/>
        <v>6.5370796194590041E-6</v>
      </c>
    </row>
    <row r="9134" spans="30:33" x14ac:dyDescent="0.2">
      <c r="AD9134">
        <f t="shared" si="599"/>
        <v>9132</v>
      </c>
      <c r="AE9134">
        <f t="shared" si="598"/>
        <v>7.1477606966026385E-10</v>
      </c>
      <c r="AF9134">
        <f t="shared" si="600"/>
        <v>4.4602026746800443E-7</v>
      </c>
      <c r="AG9134">
        <f t="shared" si="601"/>
        <v>6.5273350681375293E-6</v>
      </c>
    </row>
    <row r="9135" spans="30:33" x14ac:dyDescent="0.2">
      <c r="AD9135">
        <f t="shared" si="599"/>
        <v>9133</v>
      </c>
      <c r="AE9135">
        <f t="shared" si="598"/>
        <v>7.1363242794880737E-10</v>
      </c>
      <c r="AF9135">
        <f t="shared" si="600"/>
        <v>4.4530663504005558E-7</v>
      </c>
      <c r="AG9135">
        <f t="shared" si="601"/>
        <v>6.5176049644564575E-6</v>
      </c>
    </row>
    <row r="9136" spans="30:33" x14ac:dyDescent="0.2">
      <c r="AD9136">
        <f t="shared" si="599"/>
        <v>9134</v>
      </c>
      <c r="AE9136">
        <f t="shared" si="598"/>
        <v>7.1249061606408921E-10</v>
      </c>
      <c r="AF9136">
        <f t="shared" si="600"/>
        <v>4.4459414442399148E-7</v>
      </c>
      <c r="AG9136">
        <f t="shared" si="601"/>
        <v>6.5078892871293908E-6</v>
      </c>
    </row>
    <row r="9137" spans="30:33" x14ac:dyDescent="0.2">
      <c r="AD9137">
        <f t="shared" si="599"/>
        <v>9135</v>
      </c>
      <c r="AE9137">
        <f t="shared" si="598"/>
        <v>7.1135063107838672E-10</v>
      </c>
      <c r="AF9137">
        <f t="shared" si="600"/>
        <v>4.438827937929131E-7</v>
      </c>
      <c r="AG9137">
        <f t="shared" si="601"/>
        <v>6.4981880149010625E-6</v>
      </c>
    </row>
    <row r="9138" spans="30:33" x14ac:dyDescent="0.2">
      <c r="AD9138">
        <f t="shared" si="599"/>
        <v>9136</v>
      </c>
      <c r="AE9138">
        <f t="shared" si="598"/>
        <v>7.1021247006866128E-10</v>
      </c>
      <c r="AF9138">
        <f t="shared" si="600"/>
        <v>4.4317258132284439E-7</v>
      </c>
      <c r="AG9138">
        <f t="shared" si="601"/>
        <v>6.488501126547289E-6</v>
      </c>
    </row>
    <row r="9139" spans="30:33" x14ac:dyDescent="0.2">
      <c r="AD9139">
        <f t="shared" si="599"/>
        <v>9137</v>
      </c>
      <c r="AE9139">
        <f t="shared" si="598"/>
        <v>7.0907613011655132E-10</v>
      </c>
      <c r="AF9139">
        <f t="shared" si="600"/>
        <v>4.424635051927278E-7</v>
      </c>
      <c r="AG9139">
        <f t="shared" si="601"/>
        <v>6.4788286008749292E-6</v>
      </c>
    </row>
    <row r="9140" spans="30:33" x14ac:dyDescent="0.2">
      <c r="AD9140">
        <f t="shared" si="599"/>
        <v>9138</v>
      </c>
      <c r="AE9140">
        <f t="shared" si="598"/>
        <v>7.0794160830836485E-10</v>
      </c>
      <c r="AF9140">
        <f t="shared" si="600"/>
        <v>4.4175556358441944E-7</v>
      </c>
      <c r="AG9140">
        <f t="shared" si="601"/>
        <v>6.4691704167218382E-6</v>
      </c>
    </row>
    <row r="9141" spans="30:33" x14ac:dyDescent="0.2">
      <c r="AD9141">
        <f t="shared" si="599"/>
        <v>9139</v>
      </c>
      <c r="AE9141">
        <f t="shared" si="598"/>
        <v>7.0680890173507143E-10</v>
      </c>
      <c r="AF9141">
        <f t="shared" si="600"/>
        <v>4.4104875468268434E-7</v>
      </c>
      <c r="AG9141">
        <f t="shared" si="601"/>
        <v>6.4595265529568181E-6</v>
      </c>
    </row>
    <row r="9142" spans="30:33" x14ac:dyDescent="0.2">
      <c r="AD9142">
        <f t="shared" si="599"/>
        <v>9140</v>
      </c>
      <c r="AE9142">
        <f t="shared" si="598"/>
        <v>7.0567800749229528E-10</v>
      </c>
      <c r="AF9142">
        <f t="shared" si="600"/>
        <v>4.4034307667519201E-7</v>
      </c>
      <c r="AG9142">
        <f t="shared" si="601"/>
        <v>6.4498969884795786E-6</v>
      </c>
    </row>
    <row r="9143" spans="30:33" x14ac:dyDescent="0.2">
      <c r="AD9143">
        <f t="shared" si="599"/>
        <v>9141</v>
      </c>
      <c r="AE9143">
        <f t="shared" si="598"/>
        <v>7.0454892268030751E-10</v>
      </c>
      <c r="AF9143">
        <f t="shared" si="600"/>
        <v>4.3963852775251168E-7</v>
      </c>
      <c r="AG9143">
        <f t="shared" si="601"/>
        <v>6.4402817022206909E-6</v>
      </c>
    </row>
    <row r="9144" spans="30:33" x14ac:dyDescent="0.2">
      <c r="AD9144">
        <f t="shared" si="599"/>
        <v>9142</v>
      </c>
      <c r="AE9144">
        <f t="shared" si="598"/>
        <v>7.0342164440401898E-10</v>
      </c>
      <c r="AF9144">
        <f t="shared" si="600"/>
        <v>4.3893510610810763E-7</v>
      </c>
      <c r="AG9144">
        <f t="shared" si="601"/>
        <v>6.4306806731415415E-6</v>
      </c>
    </row>
    <row r="9145" spans="30:33" x14ac:dyDescent="0.2">
      <c r="AD9145">
        <f t="shared" si="599"/>
        <v>9143</v>
      </c>
      <c r="AE9145">
        <f t="shared" si="598"/>
        <v>7.0229616977297257E-10</v>
      </c>
      <c r="AF9145">
        <f t="shared" si="600"/>
        <v>4.3823280993833463E-7</v>
      </c>
      <c r="AG9145">
        <f t="shared" si="601"/>
        <v>6.4210938802342885E-6</v>
      </c>
    </row>
    <row r="9146" spans="30:33" x14ac:dyDescent="0.2">
      <c r="AD9146">
        <f t="shared" si="599"/>
        <v>9144</v>
      </c>
      <c r="AE9146">
        <f t="shared" si="598"/>
        <v>7.0117249590133572E-10</v>
      </c>
      <c r="AF9146">
        <f t="shared" si="600"/>
        <v>4.375316374424333E-7</v>
      </c>
      <c r="AG9146">
        <f t="shared" si="601"/>
        <v>6.4115213025218137E-6</v>
      </c>
    </row>
    <row r="9147" spans="30:33" x14ac:dyDescent="0.2">
      <c r="AD9147">
        <f t="shared" si="599"/>
        <v>9145</v>
      </c>
      <c r="AE9147">
        <f t="shared" si="598"/>
        <v>7.0005061990789359E-10</v>
      </c>
      <c r="AF9147">
        <f t="shared" si="600"/>
        <v>4.3683158682252538E-7</v>
      </c>
      <c r="AG9147">
        <f t="shared" si="601"/>
        <v>6.4019629190576869E-6</v>
      </c>
    </row>
    <row r="9148" spans="30:33" x14ac:dyDescent="0.2">
      <c r="AD9148">
        <f t="shared" si="599"/>
        <v>9146</v>
      </c>
      <c r="AE9148">
        <f t="shared" si="598"/>
        <v>6.9893053891604093E-10</v>
      </c>
      <c r="AF9148">
        <f t="shared" si="600"/>
        <v>4.3613265628360932E-7</v>
      </c>
      <c r="AG9148">
        <f t="shared" si="601"/>
        <v>6.3924187089261099E-6</v>
      </c>
    </row>
    <row r="9149" spans="30:33" x14ac:dyDescent="0.2">
      <c r="AD9149">
        <f t="shared" si="599"/>
        <v>9147</v>
      </c>
      <c r="AE9149">
        <f t="shared" si="598"/>
        <v>6.978122500537752E-10</v>
      </c>
      <c r="AF9149">
        <f t="shared" si="600"/>
        <v>4.354348440335555E-7</v>
      </c>
      <c r="AG9149">
        <f t="shared" si="601"/>
        <v>6.382888651241882E-6</v>
      </c>
    </row>
    <row r="9150" spans="30:33" x14ac:dyDescent="0.2">
      <c r="AD9150">
        <f t="shared" si="599"/>
        <v>9148</v>
      </c>
      <c r="AE9150">
        <f t="shared" si="598"/>
        <v>6.966957504536891E-10</v>
      </c>
      <c r="AF9150">
        <f t="shared" si="600"/>
        <v>4.347381482831018E-7</v>
      </c>
      <c r="AG9150">
        <f t="shared" si="601"/>
        <v>6.3733727251503482E-6</v>
      </c>
    </row>
    <row r="9151" spans="30:33" x14ac:dyDescent="0.2">
      <c r="AD9151">
        <f t="shared" si="599"/>
        <v>9149</v>
      </c>
      <c r="AE9151">
        <f t="shared" si="598"/>
        <v>6.9558103725296324E-10</v>
      </c>
      <c r="AF9151">
        <f t="shared" si="600"/>
        <v>4.3404256724584881E-7</v>
      </c>
      <c r="AG9151">
        <f t="shared" si="601"/>
        <v>6.363870909827361E-6</v>
      </c>
    </row>
    <row r="9152" spans="30:33" x14ac:dyDescent="0.2">
      <c r="AD9152">
        <f t="shared" si="599"/>
        <v>9150</v>
      </c>
      <c r="AE9152">
        <f t="shared" si="598"/>
        <v>6.9446810759335837E-10</v>
      </c>
      <c r="AF9152">
        <f t="shared" si="600"/>
        <v>4.333480991382554E-7</v>
      </c>
      <c r="AG9152">
        <f t="shared" si="601"/>
        <v>6.3543831844792289E-6</v>
      </c>
    </row>
    <row r="9153" spans="30:33" x14ac:dyDescent="0.2">
      <c r="AD9153">
        <f t="shared" si="599"/>
        <v>9151</v>
      </c>
      <c r="AE9153">
        <f t="shared" si="598"/>
        <v>6.9335695862120901E-10</v>
      </c>
      <c r="AF9153">
        <f t="shared" si="600"/>
        <v>4.3265474217963419E-7</v>
      </c>
      <c r="AG9153">
        <f t="shared" si="601"/>
        <v>6.344909528342684E-6</v>
      </c>
    </row>
    <row r="9154" spans="30:33" x14ac:dyDescent="0.2">
      <c r="AD9154">
        <f t="shared" si="599"/>
        <v>9152</v>
      </c>
      <c r="AE9154">
        <f t="shared" si="598"/>
        <v>6.9224758748741498E-10</v>
      </c>
      <c r="AF9154">
        <f t="shared" si="600"/>
        <v>4.3196249459214676E-7</v>
      </c>
      <c r="AG9154">
        <f t="shared" si="601"/>
        <v>6.3354499206848221E-6</v>
      </c>
    </row>
    <row r="9155" spans="30:33" x14ac:dyDescent="0.2">
      <c r="AD9155">
        <f t="shared" si="599"/>
        <v>9153</v>
      </c>
      <c r="AE9155">
        <f t="shared" si="598"/>
        <v>6.9113999134743515E-10</v>
      </c>
      <c r="AF9155">
        <f t="shared" si="600"/>
        <v>4.3127135460079932E-7</v>
      </c>
      <c r="AG9155">
        <f t="shared" si="601"/>
        <v>6.3260043408030738E-6</v>
      </c>
    </row>
    <row r="9156" spans="30:33" x14ac:dyDescent="0.2">
      <c r="AD9156">
        <f t="shared" si="599"/>
        <v>9154</v>
      </c>
      <c r="AE9156">
        <f t="shared" si="598"/>
        <v>6.9003416736127917E-10</v>
      </c>
      <c r="AF9156">
        <f t="shared" si="600"/>
        <v>4.3058132043343804E-7</v>
      </c>
      <c r="AG9156">
        <f t="shared" si="601"/>
        <v>6.3165727680251494E-6</v>
      </c>
    </row>
    <row r="9157" spans="30:33" x14ac:dyDescent="0.2">
      <c r="AD9157">
        <f t="shared" si="599"/>
        <v>9155</v>
      </c>
      <c r="AE9157">
        <f t="shared" si="598"/>
        <v>6.8893011269350117E-10</v>
      </c>
      <c r="AF9157">
        <f t="shared" si="600"/>
        <v>4.2989239032074452E-7</v>
      </c>
      <c r="AG9157">
        <f t="shared" si="601"/>
        <v>6.3071551817090033E-6</v>
      </c>
    </row>
    <row r="9158" spans="30:33" x14ac:dyDescent="0.2">
      <c r="AD9158">
        <f t="shared" si="599"/>
        <v>9156</v>
      </c>
      <c r="AE9158">
        <f t="shared" si="598"/>
        <v>6.8782782451319151E-10</v>
      </c>
      <c r="AF9158">
        <f t="shared" si="600"/>
        <v>4.2920456249623132E-7</v>
      </c>
      <c r="AG9158">
        <f t="shared" si="601"/>
        <v>6.2977515612427817E-6</v>
      </c>
    </row>
    <row r="9159" spans="30:33" x14ac:dyDescent="0.2">
      <c r="AD9159">
        <f t="shared" si="599"/>
        <v>9157</v>
      </c>
      <c r="AE9159">
        <f t="shared" si="598"/>
        <v>6.867272999939704E-10</v>
      </c>
      <c r="AF9159">
        <f t="shared" si="600"/>
        <v>4.2851783519623732E-7</v>
      </c>
      <c r="AG9159">
        <f t="shared" si="601"/>
        <v>6.2883618860447867E-6</v>
      </c>
    </row>
    <row r="9160" spans="30:33" x14ac:dyDescent="0.2">
      <c r="AD9160">
        <f t="shared" si="599"/>
        <v>9158</v>
      </c>
      <c r="AE9160">
        <f t="shared" si="598"/>
        <v>6.8562853631398005E-10</v>
      </c>
      <c r="AF9160">
        <f t="shared" si="600"/>
        <v>4.2783220665992331E-7</v>
      </c>
      <c r="AG9160">
        <f t="shared" si="601"/>
        <v>6.2789861355634291E-6</v>
      </c>
    </row>
    <row r="9161" spans="30:33" x14ac:dyDescent="0.2">
      <c r="AD9161">
        <f t="shared" si="599"/>
        <v>9159</v>
      </c>
      <c r="AE9161">
        <f t="shared" si="598"/>
        <v>6.8453153065587761E-10</v>
      </c>
      <c r="AF9161">
        <f t="shared" si="600"/>
        <v>4.2714767512926744E-7</v>
      </c>
      <c r="AG9161">
        <f t="shared" si="601"/>
        <v>6.2696242892771835E-6</v>
      </c>
    </row>
    <row r="9162" spans="30:33" x14ac:dyDescent="0.2">
      <c r="AD9162">
        <f t="shared" si="599"/>
        <v>9160</v>
      </c>
      <c r="AE9162">
        <f t="shared" si="598"/>
        <v>6.8343628020682818E-10</v>
      </c>
      <c r="AF9162">
        <f t="shared" si="600"/>
        <v>4.2646423884906057E-7</v>
      </c>
      <c r="AG9162">
        <f t="shared" si="601"/>
        <v>6.2602763266945457E-6</v>
      </c>
    </row>
    <row r="9163" spans="30:33" x14ac:dyDescent="0.2">
      <c r="AD9163">
        <f t="shared" si="599"/>
        <v>9161</v>
      </c>
      <c r="AE9163">
        <f t="shared" si="598"/>
        <v>6.8234278215849722E-10</v>
      </c>
      <c r="AF9163">
        <f t="shared" si="600"/>
        <v>4.2578189606690204E-7</v>
      </c>
      <c r="AG9163">
        <f t="shared" si="601"/>
        <v>6.2509422273539934E-6</v>
      </c>
    </row>
    <row r="9164" spans="30:33" x14ac:dyDescent="0.2">
      <c r="AD9164">
        <f t="shared" si="599"/>
        <v>9162</v>
      </c>
      <c r="AE9164">
        <f t="shared" si="598"/>
        <v>6.8125103370704356E-10</v>
      </c>
      <c r="AF9164">
        <f t="shared" si="600"/>
        <v>4.2510064503319498E-7</v>
      </c>
      <c r="AG9164">
        <f t="shared" si="601"/>
        <v>6.241621970823933E-6</v>
      </c>
    </row>
    <row r="9165" spans="30:33" x14ac:dyDescent="0.2">
      <c r="AD9165">
        <f t="shared" si="599"/>
        <v>9163</v>
      </c>
      <c r="AE9165">
        <f t="shared" si="598"/>
        <v>6.8016103205311232E-10</v>
      </c>
      <c r="AF9165">
        <f t="shared" si="600"/>
        <v>4.2442048400114185E-7</v>
      </c>
      <c r="AG9165">
        <f t="shared" si="601"/>
        <v>6.2323155367026681E-6</v>
      </c>
    </row>
    <row r="9166" spans="30:33" x14ac:dyDescent="0.2">
      <c r="AD9166">
        <f t="shared" si="599"/>
        <v>9164</v>
      </c>
      <c r="AE9166">
        <f t="shared" si="598"/>
        <v>6.7907277440182731E-10</v>
      </c>
      <c r="AF9166">
        <f t="shared" si="600"/>
        <v>4.2374141122674002E-7</v>
      </c>
      <c r="AG9166">
        <f t="shared" si="601"/>
        <v>6.2230229046183455E-6</v>
      </c>
    </row>
    <row r="9167" spans="30:33" x14ac:dyDescent="0.2">
      <c r="AD9167">
        <f t="shared" si="599"/>
        <v>9165</v>
      </c>
      <c r="AE9167">
        <f t="shared" si="598"/>
        <v>6.7798625796278437E-10</v>
      </c>
      <c r="AF9167">
        <f t="shared" si="600"/>
        <v>4.2306342496877722E-7</v>
      </c>
      <c r="AG9167">
        <f t="shared" si="601"/>
        <v>6.2137440542289185E-6</v>
      </c>
    </row>
    <row r="9168" spans="30:33" x14ac:dyDescent="0.2">
      <c r="AD9168">
        <f t="shared" si="599"/>
        <v>9166</v>
      </c>
      <c r="AE9168">
        <f t="shared" si="598"/>
        <v>6.7690147995004386E-10</v>
      </c>
      <c r="AF9168">
        <f t="shared" si="600"/>
        <v>4.2238652348882716E-7</v>
      </c>
      <c r="AG9168">
        <f t="shared" si="601"/>
        <v>6.2044789652221017E-6</v>
      </c>
    </row>
    <row r="9169" spans="30:33" x14ac:dyDescent="0.2">
      <c r="AD9169">
        <f t="shared" si="599"/>
        <v>9167</v>
      </c>
      <c r="AE9169">
        <f t="shared" si="598"/>
        <v>6.758184375821238E-10</v>
      </c>
      <c r="AF9169">
        <f t="shared" si="600"/>
        <v>4.2171070505124502E-7</v>
      </c>
      <c r="AG9169">
        <f t="shared" si="601"/>
        <v>6.1952276173153293E-6</v>
      </c>
    </row>
    <row r="9170" spans="30:33" x14ac:dyDescent="0.2">
      <c r="AD9170">
        <f t="shared" si="599"/>
        <v>9168</v>
      </c>
      <c r="AE9170">
        <f t="shared" si="598"/>
        <v>6.7473712808199235E-10</v>
      </c>
      <c r="AF9170">
        <f t="shared" si="600"/>
        <v>4.21035967923163E-7</v>
      </c>
      <c r="AG9170">
        <f t="shared" si="601"/>
        <v>6.1859899902557057E-6</v>
      </c>
    </row>
    <row r="9171" spans="30:33" x14ac:dyDescent="0.2">
      <c r="AD9171">
        <f t="shared" si="599"/>
        <v>9169</v>
      </c>
      <c r="AE9171">
        <f t="shared" ref="AE9171:AE9234" si="602">AF9170*$AE$3</f>
        <v>6.7365754867706107E-10</v>
      </c>
      <c r="AF9171">
        <f t="shared" si="600"/>
        <v>4.2036231037448592E-7</v>
      </c>
      <c r="AG9171">
        <f t="shared" si="601"/>
        <v>6.1767660638199729E-6</v>
      </c>
    </row>
    <row r="9172" spans="30:33" x14ac:dyDescent="0.2">
      <c r="AD9172">
        <f t="shared" si="599"/>
        <v>9170</v>
      </c>
      <c r="AE9172">
        <f t="shared" si="602"/>
        <v>6.7257969659917779E-10</v>
      </c>
      <c r="AF9172">
        <f t="shared" si="600"/>
        <v>4.1968973067788671E-7</v>
      </c>
      <c r="AG9172">
        <f t="shared" si="601"/>
        <v>6.1675558178144605E-6</v>
      </c>
    </row>
    <row r="9173" spans="30:33" x14ac:dyDescent="0.2">
      <c r="AD9173">
        <f t="shared" si="599"/>
        <v>9171</v>
      </c>
      <c r="AE9173">
        <f t="shared" si="602"/>
        <v>6.7150356908461907E-10</v>
      </c>
      <c r="AF9173">
        <f t="shared" si="600"/>
        <v>4.1901822710880205E-7</v>
      </c>
      <c r="AG9173">
        <f t="shared" si="601"/>
        <v>6.1583592320750417E-6</v>
      </c>
    </row>
    <row r="9174" spans="30:33" x14ac:dyDescent="0.2">
      <c r="AD9174">
        <f t="shared" si="599"/>
        <v>9172</v>
      </c>
      <c r="AE9174">
        <f t="shared" si="602"/>
        <v>6.7042916337408359E-10</v>
      </c>
      <c r="AF9174">
        <f t="shared" si="600"/>
        <v>4.1834779794542793E-7</v>
      </c>
      <c r="AG9174">
        <f t="shared" si="601"/>
        <v>6.1491762864670947E-6</v>
      </c>
    </row>
    <row r="9175" spans="30:33" x14ac:dyDescent="0.2">
      <c r="AD9175">
        <f t="shared" si="599"/>
        <v>9173</v>
      </c>
      <c r="AE9175">
        <f t="shared" si="602"/>
        <v>6.6935647671268497E-10</v>
      </c>
      <c r="AF9175">
        <f t="shared" si="600"/>
        <v>4.1767844146871524E-7</v>
      </c>
      <c r="AG9175">
        <f t="shared" si="601"/>
        <v>6.1400069608854589E-6</v>
      </c>
    </row>
    <row r="9176" spans="30:33" x14ac:dyDescent="0.2">
      <c r="AD9176">
        <f t="shared" si="599"/>
        <v>9174</v>
      </c>
      <c r="AE9176">
        <f t="shared" si="602"/>
        <v>6.6828550634994471E-10</v>
      </c>
      <c r="AF9176">
        <f t="shared" si="600"/>
        <v>4.1701015596236525E-7</v>
      </c>
      <c r="AG9176">
        <f t="shared" si="601"/>
        <v>6.1308512352543931E-6</v>
      </c>
    </row>
    <row r="9177" spans="30:33" x14ac:dyDescent="0.2">
      <c r="AD9177">
        <f t="shared" si="599"/>
        <v>9175</v>
      </c>
      <c r="AE9177">
        <f t="shared" si="602"/>
        <v>6.6721624953978467E-10</v>
      </c>
      <c r="AF9177">
        <f t="shared" si="600"/>
        <v>4.1634293971282545E-7</v>
      </c>
      <c r="AG9177">
        <f t="shared" si="601"/>
        <v>6.1217090895275241E-6</v>
      </c>
    </row>
    <row r="9178" spans="30:33" x14ac:dyDescent="0.2">
      <c r="AD9178">
        <f t="shared" si="599"/>
        <v>9176</v>
      </c>
      <c r="AE9178">
        <f t="shared" si="602"/>
        <v>6.6614870354052102E-10</v>
      </c>
      <c r="AF9178">
        <f t="shared" si="600"/>
        <v>4.1567679100928489E-7</v>
      </c>
      <c r="AG9178">
        <f t="shared" si="601"/>
        <v>6.1125805036878211E-6</v>
      </c>
    </row>
    <row r="9179" spans="30:33" x14ac:dyDescent="0.2">
      <c r="AD9179">
        <f t="shared" si="599"/>
        <v>9177</v>
      </c>
      <c r="AE9179">
        <f t="shared" si="602"/>
        <v>6.6508286561485616E-10</v>
      </c>
      <c r="AF9179">
        <f t="shared" si="600"/>
        <v>4.1501170814367003E-7</v>
      </c>
      <c r="AG9179">
        <f t="shared" si="601"/>
        <v>6.103465457747535E-6</v>
      </c>
    </row>
    <row r="9180" spans="30:33" x14ac:dyDescent="0.2">
      <c r="AD9180">
        <f t="shared" si="599"/>
        <v>9178</v>
      </c>
      <c r="AE9180">
        <f t="shared" si="602"/>
        <v>6.640187330298724E-10</v>
      </c>
      <c r="AF9180">
        <f t="shared" si="600"/>
        <v>4.1434768941064013E-7</v>
      </c>
      <c r="AG9180">
        <f t="shared" si="601"/>
        <v>6.0943639317481691E-6</v>
      </c>
    </row>
    <row r="9181" spans="30:33" x14ac:dyDescent="0.2">
      <c r="AD9181">
        <f t="shared" si="599"/>
        <v>9179</v>
      </c>
      <c r="AE9181">
        <f t="shared" si="602"/>
        <v>6.6295630305702453E-10</v>
      </c>
      <c r="AF9181">
        <f t="shared" si="600"/>
        <v>4.1368473310758308E-7</v>
      </c>
      <c r="AG9181">
        <f t="shared" si="601"/>
        <v>6.0852759057604282E-6</v>
      </c>
    </row>
    <row r="9182" spans="30:33" x14ac:dyDescent="0.2">
      <c r="AD9182">
        <f t="shared" si="599"/>
        <v>9180</v>
      </c>
      <c r="AE9182">
        <f t="shared" si="602"/>
        <v>6.6189557297213322E-10</v>
      </c>
      <c r="AF9182">
        <f t="shared" si="600"/>
        <v>4.1302283753461093E-7</v>
      </c>
      <c r="AG9182">
        <f t="shared" si="601"/>
        <v>6.0762013598841829E-6</v>
      </c>
    </row>
    <row r="9183" spans="30:33" x14ac:dyDescent="0.2">
      <c r="AD9183">
        <f t="shared" si="599"/>
        <v>9181</v>
      </c>
      <c r="AE9183">
        <f t="shared" si="602"/>
        <v>6.6083654005537784E-10</v>
      </c>
      <c r="AF9183">
        <f t="shared" si="600"/>
        <v>4.1236200099455551E-7</v>
      </c>
      <c r="AG9183">
        <f t="shared" si="601"/>
        <v>6.0671402742484238E-6</v>
      </c>
    </row>
    <row r="9184" spans="30:33" x14ac:dyDescent="0.2">
      <c r="AD9184">
        <f t="shared" si="599"/>
        <v>9182</v>
      </c>
      <c r="AE9184">
        <f t="shared" si="602"/>
        <v>6.5977920159128914E-10</v>
      </c>
      <c r="AF9184">
        <f t="shared" si="600"/>
        <v>4.1170222179296421E-7</v>
      </c>
      <c r="AG9184">
        <f t="shared" si="601"/>
        <v>6.0580926290112172E-6</v>
      </c>
    </row>
    <row r="9185" spans="30:33" x14ac:dyDescent="0.2">
      <c r="AD9185">
        <f t="shared" si="599"/>
        <v>9183</v>
      </c>
      <c r="AE9185">
        <f t="shared" si="602"/>
        <v>6.5872355486874308E-10</v>
      </c>
      <c r="AF9185">
        <f t="shared" si="600"/>
        <v>4.1104349823809545E-7</v>
      </c>
      <c r="AG9185">
        <f t="shared" si="601"/>
        <v>6.0490584043596677E-6</v>
      </c>
    </row>
    <row r="9186" spans="30:33" x14ac:dyDescent="0.2">
      <c r="AD9186">
        <f t="shared" si="599"/>
        <v>9184</v>
      </c>
      <c r="AE9186">
        <f t="shared" si="602"/>
        <v>6.5766959718095301E-10</v>
      </c>
      <c r="AF9186">
        <f t="shared" si="600"/>
        <v>4.1038582864091449E-7</v>
      </c>
      <c r="AG9186">
        <f t="shared" si="601"/>
        <v>6.0400375805098725E-6</v>
      </c>
    </row>
    <row r="9187" spans="30:33" x14ac:dyDescent="0.2">
      <c r="AD9187">
        <f t="shared" ref="AD9187:AD9250" si="603">AD9186+1</f>
        <v>9185</v>
      </c>
      <c r="AE9187">
        <f t="shared" si="602"/>
        <v>6.5661732582546352E-10</v>
      </c>
      <c r="AF9187">
        <f t="shared" ref="AF9187:AF9250" si="604">AF9186*$AF$3</f>
        <v>4.09729211315089E-7</v>
      </c>
      <c r="AG9187">
        <f t="shared" ref="AG9187:AG9250" si="605">AD9187*AE9187</f>
        <v>6.0310301377068828E-6</v>
      </c>
    </row>
    <row r="9188" spans="30:33" x14ac:dyDescent="0.2">
      <c r="AD9188">
        <f t="shared" si="603"/>
        <v>9186</v>
      </c>
      <c r="AE9188">
        <f t="shared" si="602"/>
        <v>6.5556673810414267E-10</v>
      </c>
      <c r="AF9188">
        <f t="shared" si="604"/>
        <v>4.0907364457698485E-7</v>
      </c>
      <c r="AG9188">
        <f t="shared" si="605"/>
        <v>6.0220360562246548E-6</v>
      </c>
    </row>
    <row r="9189" spans="30:33" x14ac:dyDescent="0.2">
      <c r="AD9189">
        <f t="shared" si="603"/>
        <v>9187</v>
      </c>
      <c r="AE9189">
        <f t="shared" si="602"/>
        <v>6.5451783132317608E-10</v>
      </c>
      <c r="AF9189">
        <f t="shared" si="604"/>
        <v>4.0841912674566164E-7</v>
      </c>
      <c r="AG9189">
        <f t="shared" si="605"/>
        <v>6.0130553163660184E-6</v>
      </c>
    </row>
    <row r="9190" spans="30:33" x14ac:dyDescent="0.2">
      <c r="AD9190">
        <f t="shared" si="603"/>
        <v>9188</v>
      </c>
      <c r="AE9190">
        <f t="shared" si="602"/>
        <v>6.5347060279305889E-10</v>
      </c>
      <c r="AF9190">
        <f t="shared" si="604"/>
        <v>4.0776565614286854E-7</v>
      </c>
      <c r="AG9190">
        <f t="shared" si="605"/>
        <v>6.0040878984626254E-6</v>
      </c>
    </row>
    <row r="9191" spans="30:33" x14ac:dyDescent="0.2">
      <c r="AD9191">
        <f t="shared" si="603"/>
        <v>9189</v>
      </c>
      <c r="AE9191">
        <f t="shared" si="602"/>
        <v>6.5242504982858994E-10</v>
      </c>
      <c r="AF9191">
        <f t="shared" si="604"/>
        <v>4.0711323109303992E-7</v>
      </c>
      <c r="AG9191">
        <f t="shared" si="605"/>
        <v>5.9951337828749134E-6</v>
      </c>
    </row>
    <row r="9192" spans="30:33" x14ac:dyDescent="0.2">
      <c r="AD9192">
        <f t="shared" si="603"/>
        <v>9190</v>
      </c>
      <c r="AE9192">
        <f t="shared" si="602"/>
        <v>6.5138116974886416E-10</v>
      </c>
      <c r="AF9192">
        <f t="shared" si="604"/>
        <v>4.0646184992329104E-7</v>
      </c>
      <c r="AG9192">
        <f t="shared" si="605"/>
        <v>5.986192949992062E-6</v>
      </c>
    </row>
    <row r="9193" spans="30:33" x14ac:dyDescent="0.2">
      <c r="AD9193">
        <f t="shared" si="603"/>
        <v>9191</v>
      </c>
      <c r="AE9193">
        <f t="shared" si="602"/>
        <v>6.5033895987726601E-10</v>
      </c>
      <c r="AF9193">
        <f t="shared" si="604"/>
        <v>4.0581151096341377E-7</v>
      </c>
      <c r="AG9193">
        <f t="shared" si="605"/>
        <v>5.9772653802319521E-6</v>
      </c>
    </row>
    <row r="9194" spans="30:33" x14ac:dyDescent="0.2">
      <c r="AD9194">
        <f t="shared" si="603"/>
        <v>9192</v>
      </c>
      <c r="AE9194">
        <f t="shared" si="602"/>
        <v>6.4929841754146228E-10</v>
      </c>
      <c r="AF9194">
        <f t="shared" si="604"/>
        <v>4.0516221254587228E-7</v>
      </c>
      <c r="AG9194">
        <f t="shared" si="605"/>
        <v>5.9683510540411209E-6</v>
      </c>
    </row>
    <row r="9195" spans="30:33" x14ac:dyDescent="0.2">
      <c r="AD9195">
        <f t="shared" si="603"/>
        <v>9193</v>
      </c>
      <c r="AE9195">
        <f t="shared" si="602"/>
        <v>6.4825954007339595E-10</v>
      </c>
      <c r="AF9195">
        <f t="shared" si="604"/>
        <v>4.0451395300579885E-7</v>
      </c>
      <c r="AG9195">
        <f t="shared" si="605"/>
        <v>5.9594499518947291E-6</v>
      </c>
    </row>
    <row r="9196" spans="30:33" x14ac:dyDescent="0.2">
      <c r="AD9196">
        <f t="shared" si="603"/>
        <v>9194</v>
      </c>
      <c r="AE9196">
        <f t="shared" si="602"/>
        <v>6.472223248092785E-10</v>
      </c>
      <c r="AF9196">
        <f t="shared" si="604"/>
        <v>4.0386673068098953E-7</v>
      </c>
      <c r="AG9196">
        <f t="shared" si="605"/>
        <v>5.9505620542965065E-6</v>
      </c>
    </row>
    <row r="9197" spans="30:33" x14ac:dyDescent="0.2">
      <c r="AD9197">
        <f t="shared" si="603"/>
        <v>9195</v>
      </c>
      <c r="AE9197">
        <f t="shared" si="602"/>
        <v>6.4618676908958351E-10</v>
      </c>
      <c r="AF9197">
        <f t="shared" si="604"/>
        <v>4.0322054391189994E-7</v>
      </c>
      <c r="AG9197">
        <f t="shared" si="605"/>
        <v>5.9416873417787205E-6</v>
      </c>
    </row>
    <row r="9198" spans="30:33" x14ac:dyDescent="0.2">
      <c r="AD9198">
        <f t="shared" si="603"/>
        <v>9196</v>
      </c>
      <c r="AE9198">
        <f t="shared" si="602"/>
        <v>6.4515287025904014E-10</v>
      </c>
      <c r="AF9198">
        <f t="shared" si="604"/>
        <v>4.0257539104164089E-7</v>
      </c>
      <c r="AG9198">
        <f t="shared" si="605"/>
        <v>5.9328257949021328E-6</v>
      </c>
    </row>
    <row r="9199" spans="30:33" x14ac:dyDescent="0.2">
      <c r="AD9199">
        <f t="shared" si="603"/>
        <v>9197</v>
      </c>
      <c r="AE9199">
        <f t="shared" si="602"/>
        <v>6.4412062566662572E-10</v>
      </c>
      <c r="AF9199">
        <f t="shared" si="604"/>
        <v>4.0193127041597423E-7</v>
      </c>
      <c r="AG9199">
        <f t="shared" si="605"/>
        <v>5.9239773942559567E-6</v>
      </c>
    </row>
    <row r="9200" spans="30:33" x14ac:dyDescent="0.2">
      <c r="AD9200">
        <f t="shared" si="603"/>
        <v>9198</v>
      </c>
      <c r="AE9200">
        <f t="shared" si="602"/>
        <v>6.4309003266555905E-10</v>
      </c>
      <c r="AF9200">
        <f t="shared" si="604"/>
        <v>4.0128818038330864E-7</v>
      </c>
      <c r="AG9200">
        <f t="shared" si="605"/>
        <v>5.9151421204578118E-6</v>
      </c>
    </row>
    <row r="9201" spans="30:33" x14ac:dyDescent="0.2">
      <c r="AD9201">
        <f t="shared" si="603"/>
        <v>9199</v>
      </c>
      <c r="AE9201">
        <f t="shared" si="602"/>
        <v>6.420610886132941E-10</v>
      </c>
      <c r="AF9201">
        <f t="shared" si="604"/>
        <v>4.0064611929469534E-7</v>
      </c>
      <c r="AG9201">
        <f t="shared" si="605"/>
        <v>5.9063199541536923E-6</v>
      </c>
    </row>
    <row r="9202" spans="30:33" x14ac:dyDescent="0.2">
      <c r="AD9202">
        <f t="shared" si="603"/>
        <v>9200</v>
      </c>
      <c r="AE9202">
        <f t="shared" si="602"/>
        <v>6.4103379087151288E-10</v>
      </c>
      <c r="AF9202">
        <f t="shared" si="604"/>
        <v>4.0000508550382383E-7</v>
      </c>
      <c r="AG9202">
        <f t="shared" si="605"/>
        <v>5.8975108760179181E-6</v>
      </c>
    </row>
    <row r="9203" spans="30:33" x14ac:dyDescent="0.2">
      <c r="AD9203">
        <f t="shared" si="603"/>
        <v>9201</v>
      </c>
      <c r="AE9203">
        <f t="shared" si="602"/>
        <v>6.4000813680611838E-10</v>
      </c>
      <c r="AF9203">
        <f t="shared" si="604"/>
        <v>3.9936507736701767E-7</v>
      </c>
      <c r="AG9203">
        <f t="shared" si="605"/>
        <v>5.8887148667530949E-6</v>
      </c>
    </row>
    <row r="9204" spans="30:33" x14ac:dyDescent="0.2">
      <c r="AD9204">
        <f t="shared" si="603"/>
        <v>9202</v>
      </c>
      <c r="AE9204">
        <f t="shared" si="602"/>
        <v>6.389841237872286E-10</v>
      </c>
      <c r="AF9204">
        <f t="shared" si="604"/>
        <v>3.9872609324323042E-7</v>
      </c>
      <c r="AG9204">
        <f t="shared" si="605"/>
        <v>5.8799319070900778E-6</v>
      </c>
    </row>
    <row r="9205" spans="30:33" x14ac:dyDescent="0.2">
      <c r="AD9205">
        <f t="shared" si="603"/>
        <v>9203</v>
      </c>
      <c r="AE9205">
        <f t="shared" si="602"/>
        <v>6.37961749189169E-10</v>
      </c>
      <c r="AF9205">
        <f t="shared" si="604"/>
        <v>3.9808813149404121E-7</v>
      </c>
      <c r="AG9205">
        <f t="shared" si="605"/>
        <v>5.8711619777879222E-6</v>
      </c>
    </row>
    <row r="9206" spans="30:33" x14ac:dyDescent="0.2">
      <c r="AD9206">
        <f t="shared" si="603"/>
        <v>9204</v>
      </c>
      <c r="AE9206">
        <f t="shared" si="602"/>
        <v>6.3694101039046619E-10</v>
      </c>
      <c r="AF9206">
        <f t="shared" si="604"/>
        <v>3.9745119048365071E-7</v>
      </c>
      <c r="AG9206">
        <f t="shared" si="605"/>
        <v>5.8624050596338506E-6</v>
      </c>
    </row>
    <row r="9207" spans="30:33" x14ac:dyDescent="0.2">
      <c r="AD9207">
        <f t="shared" si="603"/>
        <v>9205</v>
      </c>
      <c r="AE9207">
        <f t="shared" si="602"/>
        <v>6.359219047738414E-10</v>
      </c>
      <c r="AF9207">
        <f t="shared" si="604"/>
        <v>3.9681526857887684E-7</v>
      </c>
      <c r="AG9207">
        <f t="shared" si="605"/>
        <v>5.8536611334432099E-6</v>
      </c>
    </row>
    <row r="9208" spans="30:33" x14ac:dyDescent="0.2">
      <c r="AD9208">
        <f t="shared" si="603"/>
        <v>9206</v>
      </c>
      <c r="AE9208">
        <f t="shared" si="602"/>
        <v>6.3490442972620325E-10</v>
      </c>
      <c r="AF9208">
        <f t="shared" si="604"/>
        <v>3.9618036414915063E-7</v>
      </c>
      <c r="AG9208">
        <f t="shared" si="605"/>
        <v>5.8449301800594273E-6</v>
      </c>
    </row>
    <row r="9209" spans="30:33" x14ac:dyDescent="0.2">
      <c r="AD9209">
        <f t="shared" si="603"/>
        <v>9207</v>
      </c>
      <c r="AE9209">
        <f t="shared" si="602"/>
        <v>6.3388858263864127E-10</v>
      </c>
      <c r="AF9209">
        <f t="shared" si="604"/>
        <v>3.9554647556651198E-7</v>
      </c>
      <c r="AG9209">
        <f t="shared" si="605"/>
        <v>5.8362121803539698E-6</v>
      </c>
    </row>
    <row r="9210" spans="30:33" x14ac:dyDescent="0.2">
      <c r="AD9210">
        <f t="shared" si="603"/>
        <v>9208</v>
      </c>
      <c r="AE9210">
        <f t="shared" si="602"/>
        <v>6.3287436090641944E-10</v>
      </c>
      <c r="AF9210">
        <f t="shared" si="604"/>
        <v>3.9491360120560557E-7</v>
      </c>
      <c r="AG9210">
        <f t="shared" si="605"/>
        <v>5.8275071152263105E-6</v>
      </c>
    </row>
    <row r="9211" spans="30:33" x14ac:dyDescent="0.2">
      <c r="AD9211">
        <f t="shared" si="603"/>
        <v>9209</v>
      </c>
      <c r="AE9211">
        <f t="shared" si="602"/>
        <v>6.3186176192896917E-10</v>
      </c>
      <c r="AF9211">
        <f t="shared" si="604"/>
        <v>3.9428173944367656E-7</v>
      </c>
      <c r="AG9211">
        <f t="shared" si="605"/>
        <v>5.818814965603877E-6</v>
      </c>
    </row>
    <row r="9212" spans="30:33" x14ac:dyDescent="0.2">
      <c r="AD9212">
        <f t="shared" si="603"/>
        <v>9210</v>
      </c>
      <c r="AE9212">
        <f t="shared" si="602"/>
        <v>6.3085078310988282E-10</v>
      </c>
      <c r="AF9212">
        <f t="shared" si="604"/>
        <v>3.9365088866056666E-7</v>
      </c>
      <c r="AG9212">
        <f t="shared" si="605"/>
        <v>5.8101357124420204E-6</v>
      </c>
    </row>
    <row r="9213" spans="30:33" x14ac:dyDescent="0.2">
      <c r="AD9213">
        <f t="shared" si="603"/>
        <v>9211</v>
      </c>
      <c r="AE9213">
        <f t="shared" si="602"/>
        <v>6.2984142185690693E-10</v>
      </c>
      <c r="AF9213">
        <f t="shared" si="604"/>
        <v>3.9302104723870976E-7</v>
      </c>
      <c r="AG9213">
        <f t="shared" si="605"/>
        <v>5.8014693367239701E-6</v>
      </c>
    </row>
    <row r="9214" spans="30:33" x14ac:dyDescent="0.2">
      <c r="AD9214">
        <f t="shared" si="603"/>
        <v>9212</v>
      </c>
      <c r="AE9214">
        <f t="shared" si="602"/>
        <v>6.2883367558193585E-10</v>
      </c>
      <c r="AF9214">
        <f t="shared" si="604"/>
        <v>3.9239221356312779E-7</v>
      </c>
      <c r="AG9214">
        <f t="shared" si="605"/>
        <v>5.7928158194607933E-6</v>
      </c>
    </row>
    <row r="9215" spans="30:33" x14ac:dyDescent="0.2">
      <c r="AD9215">
        <f t="shared" si="603"/>
        <v>9213</v>
      </c>
      <c r="AE9215">
        <f t="shared" si="602"/>
        <v>6.278275417010048E-10</v>
      </c>
      <c r="AF9215">
        <f t="shared" si="604"/>
        <v>3.9176438602142679E-7</v>
      </c>
      <c r="AG9215">
        <f t="shared" si="605"/>
        <v>5.7841751416913576E-6</v>
      </c>
    </row>
    <row r="9216" spans="30:33" x14ac:dyDescent="0.2">
      <c r="AD9216">
        <f t="shared" si="603"/>
        <v>9214</v>
      </c>
      <c r="AE9216">
        <f t="shared" si="602"/>
        <v>6.2682301763428312E-10</v>
      </c>
      <c r="AF9216">
        <f t="shared" si="604"/>
        <v>3.9113756300379248E-7</v>
      </c>
      <c r="AG9216">
        <f t="shared" si="605"/>
        <v>5.7755472844822845E-6</v>
      </c>
    </row>
    <row r="9217" spans="30:33" x14ac:dyDescent="0.2">
      <c r="AD9217">
        <f t="shared" si="603"/>
        <v>9215</v>
      </c>
      <c r="AE9217">
        <f t="shared" si="602"/>
        <v>6.2582010080606822E-10</v>
      </c>
      <c r="AF9217">
        <f t="shared" si="604"/>
        <v>3.905117429029864E-7</v>
      </c>
      <c r="AG9217">
        <f t="shared" si="605"/>
        <v>5.7669322289279189E-6</v>
      </c>
    </row>
    <row r="9218" spans="30:33" x14ac:dyDescent="0.2">
      <c r="AD9218">
        <f t="shared" si="603"/>
        <v>9216</v>
      </c>
      <c r="AE9218">
        <f t="shared" si="602"/>
        <v>6.2481878864477852E-10</v>
      </c>
      <c r="AF9218">
        <f t="shared" si="604"/>
        <v>3.8988692411434158E-7</v>
      </c>
      <c r="AG9218">
        <f t="shared" si="605"/>
        <v>5.7583299561502791E-6</v>
      </c>
    </row>
    <row r="9219" spans="30:33" x14ac:dyDescent="0.2">
      <c r="AD9219">
        <f t="shared" si="603"/>
        <v>9217</v>
      </c>
      <c r="AE9219">
        <f t="shared" si="602"/>
        <v>6.2381907858294682E-10</v>
      </c>
      <c r="AF9219">
        <f t="shared" si="604"/>
        <v>3.8926310503575863E-7</v>
      </c>
      <c r="AG9219">
        <f t="shared" si="605"/>
        <v>5.7497404472990205E-6</v>
      </c>
    </row>
    <row r="9220" spans="30:33" x14ac:dyDescent="0.2">
      <c r="AD9220">
        <f t="shared" si="603"/>
        <v>9218</v>
      </c>
      <c r="AE9220">
        <f t="shared" si="602"/>
        <v>6.2282096805721414E-10</v>
      </c>
      <c r="AF9220">
        <f t="shared" si="604"/>
        <v>3.8864028406770137E-7</v>
      </c>
      <c r="AG9220">
        <f t="shared" si="605"/>
        <v>5.7411636835513997E-6</v>
      </c>
    </row>
    <row r="9221" spans="30:33" x14ac:dyDescent="0.2">
      <c r="AD9221">
        <f t="shared" si="603"/>
        <v>9219</v>
      </c>
      <c r="AE9221">
        <f t="shared" si="602"/>
        <v>6.2182445450832252E-10</v>
      </c>
      <c r="AF9221">
        <f t="shared" si="604"/>
        <v>3.8801845961319301E-7</v>
      </c>
      <c r="AG9221">
        <f t="shared" si="605"/>
        <v>5.7325996461122257E-6</v>
      </c>
    </row>
    <row r="9222" spans="30:33" x14ac:dyDescent="0.2">
      <c r="AD9222">
        <f t="shared" si="603"/>
        <v>9220</v>
      </c>
      <c r="AE9222">
        <f t="shared" si="602"/>
        <v>6.2082953538110911E-10</v>
      </c>
      <c r="AF9222">
        <f t="shared" si="604"/>
        <v>3.8739763007781191E-7</v>
      </c>
      <c r="AG9222">
        <f t="shared" si="605"/>
        <v>5.7240483162138259E-6</v>
      </c>
    </row>
    <row r="9223" spans="30:33" x14ac:dyDescent="0.2">
      <c r="AD9223">
        <f t="shared" si="603"/>
        <v>9221</v>
      </c>
      <c r="AE9223">
        <f t="shared" si="602"/>
        <v>6.1983620812449935E-10</v>
      </c>
      <c r="AF9223">
        <f t="shared" si="604"/>
        <v>3.8677779386968739E-7</v>
      </c>
      <c r="AG9223">
        <f t="shared" si="605"/>
        <v>5.7155096751160082E-6</v>
      </c>
    </row>
    <row r="9224" spans="30:33" x14ac:dyDescent="0.2">
      <c r="AD9224">
        <f t="shared" si="603"/>
        <v>9222</v>
      </c>
      <c r="AE9224">
        <f t="shared" si="602"/>
        <v>6.1884447019150013E-10</v>
      </c>
      <c r="AF9224">
        <f t="shared" si="604"/>
        <v>3.8615894939949585E-7</v>
      </c>
      <c r="AG9224">
        <f t="shared" si="605"/>
        <v>5.7069837041060146E-6</v>
      </c>
    </row>
    <row r="9225" spans="30:33" x14ac:dyDescent="0.2">
      <c r="AD9225">
        <f t="shared" si="603"/>
        <v>9223</v>
      </c>
      <c r="AE9225">
        <f t="shared" si="602"/>
        <v>6.1785431903919364E-10</v>
      </c>
      <c r="AF9225">
        <f t="shared" si="604"/>
        <v>3.8554109508045664E-7</v>
      </c>
      <c r="AG9225">
        <f t="shared" si="605"/>
        <v>5.698470384498483E-6</v>
      </c>
    </row>
    <row r="9226" spans="30:33" x14ac:dyDescent="0.2">
      <c r="AD9226">
        <f t="shared" si="603"/>
        <v>9224</v>
      </c>
      <c r="AE9226">
        <f t="shared" si="602"/>
        <v>6.1686575212873095E-10</v>
      </c>
      <c r="AF9226">
        <f t="shared" si="604"/>
        <v>3.8492422932832789E-7</v>
      </c>
      <c r="AG9226">
        <f t="shared" si="605"/>
        <v>5.6899696976354147E-6</v>
      </c>
    </row>
    <row r="9227" spans="30:33" x14ac:dyDescent="0.2">
      <c r="AD9227">
        <f t="shared" si="603"/>
        <v>9225</v>
      </c>
      <c r="AE9227">
        <f t="shared" si="602"/>
        <v>6.1587876692532494E-10</v>
      </c>
      <c r="AF9227">
        <f t="shared" si="604"/>
        <v>3.8430835056140256E-7</v>
      </c>
      <c r="AG9227">
        <f t="shared" si="605"/>
        <v>5.6814816248861227E-6</v>
      </c>
    </row>
    <row r="9228" spans="30:33" x14ac:dyDescent="0.2">
      <c r="AD9228">
        <f t="shared" si="603"/>
        <v>9226</v>
      </c>
      <c r="AE9228">
        <f t="shared" si="602"/>
        <v>6.1489336089824433E-10</v>
      </c>
      <c r="AF9228">
        <f t="shared" si="604"/>
        <v>3.836934572005043E-7</v>
      </c>
      <c r="AG9228">
        <f t="shared" si="605"/>
        <v>5.6730061476472019E-6</v>
      </c>
    </row>
    <row r="9229" spans="30:33" x14ac:dyDescent="0.2">
      <c r="AD9229">
        <f t="shared" si="603"/>
        <v>9227</v>
      </c>
      <c r="AE9229">
        <f t="shared" si="602"/>
        <v>6.1390953152080721E-10</v>
      </c>
      <c r="AF9229">
        <f t="shared" si="604"/>
        <v>3.8307954766898346E-7</v>
      </c>
      <c r="AG9229">
        <f t="shared" si="605"/>
        <v>5.664543247342488E-6</v>
      </c>
    </row>
    <row r="9230" spans="30:33" x14ac:dyDescent="0.2">
      <c r="AD9230">
        <f t="shared" si="603"/>
        <v>9228</v>
      </c>
      <c r="AE9230">
        <f t="shared" si="602"/>
        <v>6.1292727627037378E-10</v>
      </c>
      <c r="AF9230">
        <f t="shared" si="604"/>
        <v>3.8246662039271304E-7</v>
      </c>
      <c r="AG9230">
        <f t="shared" si="605"/>
        <v>5.656092905423009E-6</v>
      </c>
    </row>
    <row r="9231" spans="30:33" x14ac:dyDescent="0.2">
      <c r="AD9231">
        <f t="shared" si="603"/>
        <v>9229</v>
      </c>
      <c r="AE9231">
        <f t="shared" si="602"/>
        <v>6.1194659262834112E-10</v>
      </c>
      <c r="AF9231">
        <f t="shared" si="604"/>
        <v>3.8185467380008467E-7</v>
      </c>
      <c r="AG9231">
        <f t="shared" si="605"/>
        <v>5.6476551033669605E-6</v>
      </c>
    </row>
    <row r="9232" spans="30:33" x14ac:dyDescent="0.2">
      <c r="AD9232">
        <f t="shared" si="603"/>
        <v>9230</v>
      </c>
      <c r="AE9232">
        <f t="shared" si="602"/>
        <v>6.1096747808013577E-10</v>
      </c>
      <c r="AF9232">
        <f t="shared" si="604"/>
        <v>3.8124370632200454E-7</v>
      </c>
      <c r="AG9232">
        <f t="shared" si="605"/>
        <v>5.6392298226796534E-6</v>
      </c>
    </row>
    <row r="9233" spans="30:33" x14ac:dyDescent="0.2">
      <c r="AD9233">
        <f t="shared" si="603"/>
        <v>9231</v>
      </c>
      <c r="AE9233">
        <f t="shared" si="602"/>
        <v>6.0998993011520752E-10</v>
      </c>
      <c r="AF9233">
        <f t="shared" si="604"/>
        <v>3.8063371639188929E-7</v>
      </c>
      <c r="AG9233">
        <f t="shared" si="605"/>
        <v>5.6308170448934808E-6</v>
      </c>
    </row>
    <row r="9234" spans="30:33" x14ac:dyDescent="0.2">
      <c r="AD9234">
        <f t="shared" si="603"/>
        <v>9232</v>
      </c>
      <c r="AE9234">
        <f t="shared" si="602"/>
        <v>6.0901394622702312E-10</v>
      </c>
      <c r="AF9234">
        <f t="shared" si="604"/>
        <v>3.8002470244566225E-7</v>
      </c>
      <c r="AG9234">
        <f t="shared" si="605"/>
        <v>5.6224167515678772E-6</v>
      </c>
    </row>
    <row r="9235" spans="30:33" x14ac:dyDescent="0.2">
      <c r="AD9235">
        <f t="shared" si="603"/>
        <v>9233</v>
      </c>
      <c r="AE9235">
        <f t="shared" ref="AE9235:AE9298" si="606">AF9234*$AE$3</f>
        <v>6.0803952391305992E-10</v>
      </c>
      <c r="AF9235">
        <f t="shared" si="604"/>
        <v>3.7941666292174915E-7</v>
      </c>
      <c r="AG9235">
        <f t="shared" si="605"/>
        <v>5.6140289242892823E-6</v>
      </c>
    </row>
    <row r="9236" spans="30:33" x14ac:dyDescent="0.2">
      <c r="AD9236">
        <f t="shared" si="603"/>
        <v>9234</v>
      </c>
      <c r="AE9236">
        <f t="shared" si="606"/>
        <v>6.0706666067479891E-10</v>
      </c>
      <c r="AF9236">
        <f t="shared" si="604"/>
        <v>3.7880959626107435E-7</v>
      </c>
      <c r="AG9236">
        <f t="shared" si="605"/>
        <v>5.6056535446710928E-6</v>
      </c>
    </row>
    <row r="9237" spans="30:33" x14ac:dyDescent="0.2">
      <c r="AD9237">
        <f t="shared" si="603"/>
        <v>9235</v>
      </c>
      <c r="AE9237">
        <f t="shared" si="606"/>
        <v>6.0609535401771919E-10</v>
      </c>
      <c r="AF9237">
        <f t="shared" si="604"/>
        <v>3.7820350090705664E-7</v>
      </c>
      <c r="AG9237">
        <f t="shared" si="605"/>
        <v>5.5972905943536364E-6</v>
      </c>
    </row>
    <row r="9238" spans="30:33" x14ac:dyDescent="0.2">
      <c r="AD9238">
        <f t="shared" si="603"/>
        <v>9236</v>
      </c>
      <c r="AE9238">
        <f t="shared" si="606"/>
        <v>6.0512560145129087E-10</v>
      </c>
      <c r="AF9238">
        <f t="shared" si="604"/>
        <v>3.7759837530560533E-7</v>
      </c>
      <c r="AG9238">
        <f t="shared" si="605"/>
        <v>5.5889400550041226E-6</v>
      </c>
    </row>
    <row r="9239" spans="30:33" x14ac:dyDescent="0.2">
      <c r="AD9239">
        <f t="shared" si="603"/>
        <v>9237</v>
      </c>
      <c r="AE9239">
        <f t="shared" si="606"/>
        <v>6.041574004889688E-10</v>
      </c>
      <c r="AF9239">
        <f t="shared" si="604"/>
        <v>3.7699421790511637E-7</v>
      </c>
      <c r="AG9239">
        <f t="shared" si="605"/>
        <v>5.580601908316605E-6</v>
      </c>
    </row>
    <row r="9240" spans="30:33" x14ac:dyDescent="0.2">
      <c r="AD9240">
        <f t="shared" si="603"/>
        <v>9238</v>
      </c>
      <c r="AE9240">
        <f t="shared" si="606"/>
        <v>6.0319074864818649E-10</v>
      </c>
      <c r="AF9240">
        <f t="shared" si="604"/>
        <v>3.7639102715646818E-7</v>
      </c>
      <c r="AG9240">
        <f t="shared" si="605"/>
        <v>5.5722761360119464E-6</v>
      </c>
    </row>
    <row r="9241" spans="30:33" x14ac:dyDescent="0.2">
      <c r="AD9241">
        <f t="shared" si="603"/>
        <v>9239</v>
      </c>
      <c r="AE9241">
        <f t="shared" si="606"/>
        <v>6.0222564345034933E-10</v>
      </c>
      <c r="AF9241">
        <f t="shared" si="604"/>
        <v>3.7578880151301784E-7</v>
      </c>
      <c r="AG9241">
        <f t="shared" si="605"/>
        <v>5.5639627198377778E-6</v>
      </c>
    </row>
    <row r="9242" spans="30:33" x14ac:dyDescent="0.2">
      <c r="AD9242">
        <f t="shared" si="603"/>
        <v>9240</v>
      </c>
      <c r="AE9242">
        <f t="shared" si="606"/>
        <v>6.0126208242082886E-10</v>
      </c>
      <c r="AF9242">
        <f t="shared" si="604"/>
        <v>3.7518753943059701E-7</v>
      </c>
      <c r="AG9242">
        <f t="shared" si="605"/>
        <v>5.5556616415684583E-6</v>
      </c>
    </row>
    <row r="9243" spans="30:33" x14ac:dyDescent="0.2">
      <c r="AD9243">
        <f t="shared" si="603"/>
        <v>9241</v>
      </c>
      <c r="AE9243">
        <f t="shared" si="606"/>
        <v>6.003000630889555E-10</v>
      </c>
      <c r="AF9243">
        <f t="shared" si="604"/>
        <v>3.7458723936750802E-7</v>
      </c>
      <c r="AG9243">
        <f t="shared" si="605"/>
        <v>5.5473728830050378E-6</v>
      </c>
    </row>
    <row r="9244" spans="30:33" x14ac:dyDescent="0.2">
      <c r="AD9244">
        <f t="shared" si="603"/>
        <v>9242</v>
      </c>
      <c r="AE9244">
        <f t="shared" si="606"/>
        <v>5.9933958298801306E-10</v>
      </c>
      <c r="AF9244">
        <f t="shared" si="604"/>
        <v>3.7398789978451999E-7</v>
      </c>
      <c r="AG9244">
        <f t="shared" si="605"/>
        <v>5.5390964259752171E-6</v>
      </c>
    </row>
    <row r="9245" spans="30:33" x14ac:dyDescent="0.2">
      <c r="AD9245">
        <f t="shared" si="603"/>
        <v>9243</v>
      </c>
      <c r="AE9245">
        <f t="shared" si="606"/>
        <v>5.9838063965523227E-10</v>
      </c>
      <c r="AF9245">
        <f t="shared" si="604"/>
        <v>3.7338951914486475E-7</v>
      </c>
      <c r="AG9245">
        <f t="shared" si="605"/>
        <v>5.5308322523333119E-6</v>
      </c>
    </row>
    <row r="9246" spans="30:33" x14ac:dyDescent="0.2">
      <c r="AD9246">
        <f t="shared" si="603"/>
        <v>9244</v>
      </c>
      <c r="AE9246">
        <f t="shared" si="606"/>
        <v>5.9742323063178391E-10</v>
      </c>
      <c r="AF9246">
        <f t="shared" si="604"/>
        <v>3.7279209591423296E-7</v>
      </c>
      <c r="AG9246">
        <f t="shared" si="605"/>
        <v>5.5225803439602108E-6</v>
      </c>
    </row>
    <row r="9247" spans="30:33" x14ac:dyDescent="0.2">
      <c r="AD9247">
        <f t="shared" si="603"/>
        <v>9245</v>
      </c>
      <c r="AE9247">
        <f t="shared" si="606"/>
        <v>5.9646735346277304E-10</v>
      </c>
      <c r="AF9247">
        <f t="shared" si="604"/>
        <v>3.7219562856077015E-7</v>
      </c>
      <c r="AG9247">
        <f t="shared" si="605"/>
        <v>5.5143406827633366E-6</v>
      </c>
    </row>
    <row r="9248" spans="30:33" x14ac:dyDescent="0.2">
      <c r="AD9248">
        <f t="shared" si="603"/>
        <v>9246</v>
      </c>
      <c r="AE9248">
        <f t="shared" si="606"/>
        <v>5.9551300569723249E-10</v>
      </c>
      <c r="AF9248">
        <f t="shared" si="604"/>
        <v>3.7160011555507288E-7</v>
      </c>
      <c r="AG9248">
        <f t="shared" si="605"/>
        <v>5.5061132506766117E-6</v>
      </c>
    </row>
    <row r="9249" spans="30:33" x14ac:dyDescent="0.2">
      <c r="AD9249">
        <f t="shared" si="603"/>
        <v>9247</v>
      </c>
      <c r="AE9249">
        <f t="shared" si="606"/>
        <v>5.9456018488811685E-10</v>
      </c>
      <c r="AF9249">
        <f t="shared" si="604"/>
        <v>3.7100555537018475E-7</v>
      </c>
      <c r="AG9249">
        <f t="shared" si="605"/>
        <v>5.4978980296604162E-6</v>
      </c>
    </row>
    <row r="9250" spans="30:33" x14ac:dyDescent="0.2">
      <c r="AD9250">
        <f t="shared" si="603"/>
        <v>9248</v>
      </c>
      <c r="AE9250">
        <f t="shared" si="606"/>
        <v>5.9360888859229586E-10</v>
      </c>
      <c r="AF9250">
        <f t="shared" si="604"/>
        <v>3.7041194648159245E-7</v>
      </c>
      <c r="AG9250">
        <f t="shared" si="605"/>
        <v>5.4896950017015518E-6</v>
      </c>
    </row>
    <row r="9251" spans="30:33" x14ac:dyDescent="0.2">
      <c r="AD9251">
        <f t="shared" ref="AD9251:AD9314" si="607">AD9250+1</f>
        <v>9249</v>
      </c>
      <c r="AE9251">
        <f t="shared" si="606"/>
        <v>5.9265911437054821E-10</v>
      </c>
      <c r="AF9251">
        <f t="shared" ref="AF9251:AF9314" si="608">AF9250*$AF$3</f>
        <v>3.6981928736722189E-7</v>
      </c>
      <c r="AG9251">
        <f t="shared" ref="AG9251:AG9314" si="609">AD9251*AE9251</f>
        <v>5.4815041488132001E-6</v>
      </c>
    </row>
    <row r="9252" spans="30:33" x14ac:dyDescent="0.2">
      <c r="AD9252">
        <f t="shared" si="607"/>
        <v>9250</v>
      </c>
      <c r="AE9252">
        <f t="shared" si="606"/>
        <v>5.9171085978755533E-10</v>
      </c>
      <c r="AF9252">
        <f t="shared" si="608"/>
        <v>3.6922757650743433E-7</v>
      </c>
      <c r="AG9252">
        <f t="shared" si="609"/>
        <v>5.4733254530348864E-6</v>
      </c>
    </row>
    <row r="9253" spans="30:33" x14ac:dyDescent="0.2">
      <c r="AD9253">
        <f t="shared" si="607"/>
        <v>9251</v>
      </c>
      <c r="AE9253">
        <f t="shared" si="606"/>
        <v>5.9076412241189518E-10</v>
      </c>
      <c r="AF9253">
        <f t="shared" si="608"/>
        <v>3.686368123850224E-7</v>
      </c>
      <c r="AG9253">
        <f t="shared" si="609"/>
        <v>5.4651588964324423E-6</v>
      </c>
    </row>
    <row r="9254" spans="30:33" x14ac:dyDescent="0.2">
      <c r="AD9254">
        <f t="shared" si="607"/>
        <v>9252</v>
      </c>
      <c r="AE9254">
        <f t="shared" si="606"/>
        <v>5.8981889981603606E-10</v>
      </c>
      <c r="AF9254">
        <f t="shared" si="608"/>
        <v>3.6804699348520632E-7</v>
      </c>
      <c r="AG9254">
        <f t="shared" si="609"/>
        <v>5.4570044610979657E-6</v>
      </c>
    </row>
    <row r="9255" spans="30:33" x14ac:dyDescent="0.2">
      <c r="AD9255">
        <f t="shared" si="607"/>
        <v>9253</v>
      </c>
      <c r="AE9255">
        <f t="shared" si="606"/>
        <v>5.8887518957633041E-10</v>
      </c>
      <c r="AF9255">
        <f t="shared" si="608"/>
        <v>3.6745811829563E-7</v>
      </c>
      <c r="AG9255">
        <f t="shared" si="609"/>
        <v>5.4488621291497857E-6</v>
      </c>
    </row>
    <row r="9256" spans="30:33" x14ac:dyDescent="0.2">
      <c r="AD9256">
        <f t="shared" si="607"/>
        <v>9254</v>
      </c>
      <c r="AE9256">
        <f t="shared" si="606"/>
        <v>5.8793298927300827E-10</v>
      </c>
      <c r="AF9256">
        <f t="shared" si="608"/>
        <v>3.6687018530635698E-7</v>
      </c>
      <c r="AG9256">
        <f t="shared" si="609"/>
        <v>5.4407318827324189E-6</v>
      </c>
    </row>
    <row r="9257" spans="30:33" x14ac:dyDescent="0.2">
      <c r="AD9257">
        <f t="shared" si="607"/>
        <v>9255</v>
      </c>
      <c r="AE9257">
        <f t="shared" si="606"/>
        <v>5.869922964901714E-10</v>
      </c>
      <c r="AF9257">
        <f t="shared" si="608"/>
        <v>3.6628319300986678E-7</v>
      </c>
      <c r="AG9257">
        <f t="shared" si="609"/>
        <v>5.4326137040165367E-6</v>
      </c>
    </row>
    <row r="9258" spans="30:33" x14ac:dyDescent="0.2">
      <c r="AD9258">
        <f t="shared" si="607"/>
        <v>9256</v>
      </c>
      <c r="AE9258">
        <f t="shared" si="606"/>
        <v>5.860531088157871E-10</v>
      </c>
      <c r="AF9258">
        <f t="shared" si="608"/>
        <v>3.6569713990105099E-7</v>
      </c>
      <c r="AG9258">
        <f t="shared" si="609"/>
        <v>5.4245075751989252E-6</v>
      </c>
    </row>
    <row r="9259" spans="30:33" x14ac:dyDescent="0.2">
      <c r="AD9259">
        <f t="shared" si="607"/>
        <v>9257</v>
      </c>
      <c r="AE9259">
        <f t="shared" si="606"/>
        <v>5.8511542384168186E-10</v>
      </c>
      <c r="AF9259">
        <f t="shared" si="608"/>
        <v>3.6511202447720931E-7</v>
      </c>
      <c r="AG9259">
        <f t="shared" si="609"/>
        <v>5.4164134785024493E-6</v>
      </c>
    </row>
    <row r="9260" spans="30:33" x14ac:dyDescent="0.2">
      <c r="AD9260">
        <f t="shared" si="607"/>
        <v>9258</v>
      </c>
      <c r="AE9260">
        <f t="shared" si="606"/>
        <v>5.8417923916353518E-10</v>
      </c>
      <c r="AF9260">
        <f t="shared" si="608"/>
        <v>3.6452784523804576E-7</v>
      </c>
      <c r="AG9260">
        <f t="shared" si="609"/>
        <v>5.4083313961760087E-6</v>
      </c>
    </row>
    <row r="9261" spans="30:33" x14ac:dyDescent="0.2">
      <c r="AD9261">
        <f t="shared" si="607"/>
        <v>9259</v>
      </c>
      <c r="AE9261">
        <f t="shared" si="606"/>
        <v>5.8324455238087349E-10</v>
      </c>
      <c r="AF9261">
        <f t="shared" si="608"/>
        <v>3.6394460068566488E-7</v>
      </c>
      <c r="AG9261">
        <f t="shared" si="609"/>
        <v>5.4002613104945074E-6</v>
      </c>
    </row>
    <row r="9262" spans="30:33" x14ac:dyDescent="0.2">
      <c r="AD9262">
        <f t="shared" si="607"/>
        <v>9260</v>
      </c>
      <c r="AE9262">
        <f t="shared" si="606"/>
        <v>5.8231136109706409E-10</v>
      </c>
      <c r="AF9262">
        <f t="shared" si="608"/>
        <v>3.6336228932456782E-7</v>
      </c>
      <c r="AG9262">
        <f t="shared" si="609"/>
        <v>5.3922032037588133E-6</v>
      </c>
    </row>
    <row r="9263" spans="30:33" x14ac:dyDescent="0.2">
      <c r="AD9263">
        <f t="shared" si="607"/>
        <v>9261</v>
      </c>
      <c r="AE9263">
        <f t="shared" si="606"/>
        <v>5.8137966291930882E-10</v>
      </c>
      <c r="AF9263">
        <f t="shared" si="608"/>
        <v>3.627809096616485E-7</v>
      </c>
      <c r="AG9263">
        <f t="shared" si="609"/>
        <v>5.3841570582957186E-6</v>
      </c>
    </row>
    <row r="9264" spans="30:33" x14ac:dyDescent="0.2">
      <c r="AD9264">
        <f t="shared" si="607"/>
        <v>9262</v>
      </c>
      <c r="AE9264">
        <f t="shared" si="606"/>
        <v>5.8044945545863789E-10</v>
      </c>
      <c r="AF9264">
        <f t="shared" si="608"/>
        <v>3.6220046020618982E-7</v>
      </c>
      <c r="AG9264">
        <f t="shared" si="609"/>
        <v>5.3761228564579043E-6</v>
      </c>
    </row>
    <row r="9265" spans="30:33" x14ac:dyDescent="0.2">
      <c r="AD9265">
        <f t="shared" si="607"/>
        <v>9263</v>
      </c>
      <c r="AE9265">
        <f t="shared" si="606"/>
        <v>5.7952073632990402E-10</v>
      </c>
      <c r="AF9265">
        <f t="shared" si="608"/>
        <v>3.6162093946985992E-7</v>
      </c>
      <c r="AG9265">
        <f t="shared" si="609"/>
        <v>5.3681005806239011E-6</v>
      </c>
    </row>
    <row r="9266" spans="30:33" x14ac:dyDescent="0.2">
      <c r="AD9266">
        <f t="shared" si="607"/>
        <v>9264</v>
      </c>
      <c r="AE9266">
        <f t="shared" si="606"/>
        <v>5.7859350315177614E-10</v>
      </c>
      <c r="AF9266">
        <f t="shared" si="608"/>
        <v>3.6104234596670811E-7</v>
      </c>
      <c r="AG9266">
        <f t="shared" si="609"/>
        <v>5.3600902131980538E-6</v>
      </c>
    </row>
    <row r="9267" spans="30:33" x14ac:dyDescent="0.2">
      <c r="AD9267">
        <f t="shared" si="607"/>
        <v>9265</v>
      </c>
      <c r="AE9267">
        <f t="shared" si="606"/>
        <v>5.7766775354673327E-10</v>
      </c>
      <c r="AF9267">
        <f t="shared" si="608"/>
        <v>3.6046467821316136E-7</v>
      </c>
      <c r="AG9267">
        <f t="shared" si="609"/>
        <v>5.3520917366104834E-6</v>
      </c>
    </row>
    <row r="9268" spans="30:33" x14ac:dyDescent="0.2">
      <c r="AD9268">
        <f t="shared" si="607"/>
        <v>9266</v>
      </c>
      <c r="AE9268">
        <f t="shared" si="606"/>
        <v>5.7674348514105842E-10</v>
      </c>
      <c r="AF9268">
        <f t="shared" si="608"/>
        <v>3.5988793472802026E-7</v>
      </c>
      <c r="AG9268">
        <f t="shared" si="609"/>
        <v>5.3441051333170471E-6</v>
      </c>
    </row>
    <row r="9269" spans="30:33" x14ac:dyDescent="0.2">
      <c r="AD9269">
        <f t="shared" si="607"/>
        <v>9267</v>
      </c>
      <c r="AE9269">
        <f t="shared" si="606"/>
        <v>5.7582069556483271E-10</v>
      </c>
      <c r="AF9269">
        <f t="shared" si="608"/>
        <v>3.5931211403245539E-7</v>
      </c>
      <c r="AG9269">
        <f t="shared" si="609"/>
        <v>5.3361303857993044E-6</v>
      </c>
    </row>
    <row r="9270" spans="30:33" x14ac:dyDescent="0.2">
      <c r="AD9270">
        <f t="shared" si="607"/>
        <v>9268</v>
      </c>
      <c r="AE9270">
        <f t="shared" si="606"/>
        <v>5.7489938245192885E-10</v>
      </c>
      <c r="AF9270">
        <f t="shared" si="608"/>
        <v>3.5873721465000345E-7</v>
      </c>
      <c r="AG9270">
        <f t="shared" si="609"/>
        <v>5.3281674765644766E-6</v>
      </c>
    </row>
    <row r="9271" spans="30:33" x14ac:dyDescent="0.2">
      <c r="AD9271">
        <f t="shared" si="607"/>
        <v>9269</v>
      </c>
      <c r="AE9271">
        <f t="shared" si="606"/>
        <v>5.7397954344000577E-10</v>
      </c>
      <c r="AF9271">
        <f t="shared" si="608"/>
        <v>3.5816323510656342E-7</v>
      </c>
      <c r="AG9271">
        <f t="shared" si="609"/>
        <v>5.3202163881454136E-6</v>
      </c>
    </row>
    <row r="9272" spans="30:33" x14ac:dyDescent="0.2">
      <c r="AD9272">
        <f t="shared" si="607"/>
        <v>9270</v>
      </c>
      <c r="AE9272">
        <f t="shared" si="606"/>
        <v>5.7306117617050177E-10</v>
      </c>
      <c r="AF9272">
        <f t="shared" si="608"/>
        <v>3.5759017393039291E-7</v>
      </c>
      <c r="AG9272">
        <f t="shared" si="609"/>
        <v>5.3122771031005517E-6</v>
      </c>
    </row>
    <row r="9273" spans="30:33" x14ac:dyDescent="0.2">
      <c r="AD9273">
        <f t="shared" si="607"/>
        <v>9271</v>
      </c>
      <c r="AE9273">
        <f t="shared" si="606"/>
        <v>5.7214427828862896E-10</v>
      </c>
      <c r="AF9273">
        <f t="shared" si="608"/>
        <v>3.5701802965210425E-7</v>
      </c>
      <c r="AG9273">
        <f t="shared" si="609"/>
        <v>5.3043496040138788E-6</v>
      </c>
    </row>
    <row r="9274" spans="30:33" x14ac:dyDescent="0.2">
      <c r="AD9274">
        <f t="shared" si="607"/>
        <v>9272</v>
      </c>
      <c r="AE9274">
        <f t="shared" si="606"/>
        <v>5.7122884744336706E-10</v>
      </c>
      <c r="AF9274">
        <f t="shared" si="608"/>
        <v>3.5644680080466084E-7</v>
      </c>
      <c r="AG9274">
        <f t="shared" si="609"/>
        <v>5.2964338734948995E-6</v>
      </c>
    </row>
    <row r="9275" spans="30:33" x14ac:dyDescent="0.2">
      <c r="AD9275">
        <f t="shared" si="607"/>
        <v>9273</v>
      </c>
      <c r="AE9275">
        <f t="shared" si="606"/>
        <v>5.7031488128745761E-10</v>
      </c>
      <c r="AF9275">
        <f t="shared" si="608"/>
        <v>3.5587648592337337E-7</v>
      </c>
      <c r="AG9275">
        <f t="shared" si="609"/>
        <v>5.288529894178594E-6</v>
      </c>
    </row>
    <row r="9276" spans="30:33" x14ac:dyDescent="0.2">
      <c r="AD9276">
        <f t="shared" si="607"/>
        <v>9274</v>
      </c>
      <c r="AE9276">
        <f t="shared" si="606"/>
        <v>5.6940237747739761E-10</v>
      </c>
      <c r="AF9276">
        <f t="shared" si="608"/>
        <v>3.5530708354589593E-7</v>
      </c>
      <c r="AG9276">
        <f t="shared" si="609"/>
        <v>5.2806376487253855E-6</v>
      </c>
    </row>
    <row r="9277" spans="30:33" x14ac:dyDescent="0.2">
      <c r="AD9277">
        <f t="shared" si="607"/>
        <v>9275</v>
      </c>
      <c r="AE9277">
        <f t="shared" si="606"/>
        <v>5.6849133367343372E-10</v>
      </c>
      <c r="AF9277">
        <f t="shared" si="608"/>
        <v>3.547385922122225E-7</v>
      </c>
      <c r="AG9277">
        <f t="shared" si="609"/>
        <v>5.2727571198210974E-6</v>
      </c>
    </row>
    <row r="9278" spans="30:33" x14ac:dyDescent="0.2">
      <c r="AD9278">
        <f t="shared" si="607"/>
        <v>9276</v>
      </c>
      <c r="AE9278">
        <f t="shared" si="606"/>
        <v>5.6758174753955629E-10</v>
      </c>
      <c r="AF9278">
        <f t="shared" si="608"/>
        <v>3.5417101046468292E-7</v>
      </c>
      <c r="AG9278">
        <f t="shared" si="609"/>
        <v>5.2648882901769239E-6</v>
      </c>
    </row>
    <row r="9279" spans="30:33" x14ac:dyDescent="0.2">
      <c r="AD9279">
        <f t="shared" si="607"/>
        <v>9277</v>
      </c>
      <c r="AE9279">
        <f t="shared" si="606"/>
        <v>5.6667361674349298E-10</v>
      </c>
      <c r="AF9279">
        <f t="shared" si="608"/>
        <v>3.5360433684793943E-7</v>
      </c>
      <c r="AG9279">
        <f t="shared" si="609"/>
        <v>5.2570311425293841E-6</v>
      </c>
    </row>
    <row r="9280" spans="30:33" x14ac:dyDescent="0.2">
      <c r="AD9280">
        <f t="shared" si="607"/>
        <v>9278</v>
      </c>
      <c r="AE9280">
        <f t="shared" si="606"/>
        <v>5.6576693895670338E-10</v>
      </c>
      <c r="AF9280">
        <f t="shared" si="608"/>
        <v>3.530385699089827E-7</v>
      </c>
      <c r="AG9280">
        <f t="shared" si="609"/>
        <v>5.2491856596402936E-6</v>
      </c>
    </row>
    <row r="9281" spans="30:33" x14ac:dyDescent="0.2">
      <c r="AD9281">
        <f t="shared" si="607"/>
        <v>9279</v>
      </c>
      <c r="AE9281">
        <f t="shared" si="606"/>
        <v>5.6486171185437259E-10</v>
      </c>
      <c r="AF9281">
        <f t="shared" si="608"/>
        <v>3.5247370819712832E-7</v>
      </c>
      <c r="AG9281">
        <f t="shared" si="609"/>
        <v>5.2413518242967233E-6</v>
      </c>
    </row>
    <row r="9282" spans="30:33" x14ac:dyDescent="0.2">
      <c r="AD9282">
        <f t="shared" si="607"/>
        <v>9280</v>
      </c>
      <c r="AE9282">
        <f t="shared" si="606"/>
        <v>5.6395793311540555E-10</v>
      </c>
      <c r="AF9282">
        <f t="shared" si="608"/>
        <v>3.5190975026401289E-7</v>
      </c>
      <c r="AG9282">
        <f t="shared" si="609"/>
        <v>5.2335296193109635E-6</v>
      </c>
    </row>
    <row r="9283" spans="30:33" x14ac:dyDescent="0.2">
      <c r="AD9283">
        <f t="shared" si="607"/>
        <v>9281</v>
      </c>
      <c r="AE9283">
        <f t="shared" si="606"/>
        <v>5.6305560042242083E-10</v>
      </c>
      <c r="AF9283">
        <f t="shared" si="608"/>
        <v>3.5134669466359044E-7</v>
      </c>
      <c r="AG9283">
        <f t="shared" si="609"/>
        <v>5.2257190275204877E-6</v>
      </c>
    </row>
    <row r="9284" spans="30:33" x14ac:dyDescent="0.2">
      <c r="AD9284">
        <f t="shared" si="607"/>
        <v>9282</v>
      </c>
      <c r="AE9284">
        <f t="shared" si="606"/>
        <v>5.6215471146174494E-10</v>
      </c>
      <c r="AF9284">
        <f t="shared" si="608"/>
        <v>3.5078453995212869E-7</v>
      </c>
      <c r="AG9284">
        <f t="shared" si="609"/>
        <v>5.2179200317879168E-6</v>
      </c>
    </row>
    <row r="9285" spans="30:33" x14ac:dyDescent="0.2">
      <c r="AD9285">
        <f t="shared" si="607"/>
        <v>9283</v>
      </c>
      <c r="AE9285">
        <f t="shared" si="606"/>
        <v>5.6125526392340611E-10</v>
      </c>
      <c r="AF9285">
        <f t="shared" si="608"/>
        <v>3.5022328468820529E-7</v>
      </c>
      <c r="AG9285">
        <f t="shared" si="609"/>
        <v>5.2101326150009789E-6</v>
      </c>
    </row>
    <row r="9286" spans="30:33" x14ac:dyDescent="0.2">
      <c r="AD9286">
        <f t="shared" si="607"/>
        <v>9284</v>
      </c>
      <c r="AE9286">
        <f t="shared" si="606"/>
        <v>5.6035725550112875E-10</v>
      </c>
      <c r="AF9286">
        <f t="shared" si="608"/>
        <v>3.4966292743270413E-7</v>
      </c>
      <c r="AG9286">
        <f t="shared" si="609"/>
        <v>5.2023567600724791E-6</v>
      </c>
    </row>
    <row r="9287" spans="30:33" x14ac:dyDescent="0.2">
      <c r="AD9287">
        <f t="shared" si="607"/>
        <v>9285</v>
      </c>
      <c r="AE9287">
        <f t="shared" si="606"/>
        <v>5.5946068389232689E-10</v>
      </c>
      <c r="AF9287">
        <f t="shared" si="608"/>
        <v>3.491034667488118E-7</v>
      </c>
      <c r="AG9287">
        <f t="shared" si="609"/>
        <v>5.1945924499402551E-6</v>
      </c>
    </row>
    <row r="9288" spans="30:33" x14ac:dyDescent="0.2">
      <c r="AD9288">
        <f t="shared" si="607"/>
        <v>9286</v>
      </c>
      <c r="AE9288">
        <f t="shared" si="606"/>
        <v>5.5856554679809913E-10</v>
      </c>
      <c r="AF9288">
        <f t="shared" si="608"/>
        <v>3.4854490120201367E-7</v>
      </c>
      <c r="AG9288">
        <f t="shared" si="609"/>
        <v>5.1868396675671487E-6</v>
      </c>
    </row>
    <row r="9289" spans="30:33" x14ac:dyDescent="0.2">
      <c r="AD9289">
        <f t="shared" si="607"/>
        <v>9287</v>
      </c>
      <c r="AE9289">
        <f t="shared" si="606"/>
        <v>5.5767184192322214E-10</v>
      </c>
      <c r="AF9289">
        <f t="shared" si="608"/>
        <v>3.4798722936009042E-7</v>
      </c>
      <c r="AG9289">
        <f t="shared" si="609"/>
        <v>5.1790983959409641E-6</v>
      </c>
    </row>
    <row r="9290" spans="30:33" x14ac:dyDescent="0.2">
      <c r="AD9290">
        <f t="shared" si="607"/>
        <v>9288</v>
      </c>
      <c r="AE9290">
        <f t="shared" si="606"/>
        <v>5.5677956697614497E-10</v>
      </c>
      <c r="AF9290">
        <f t="shared" si="608"/>
        <v>3.4743044979311424E-7</v>
      </c>
      <c r="AG9290">
        <f t="shared" si="609"/>
        <v>5.1713686180744343E-6</v>
      </c>
    </row>
    <row r="9291" spans="30:33" x14ac:dyDescent="0.2">
      <c r="AD9291">
        <f t="shared" si="607"/>
        <v>9289</v>
      </c>
      <c r="AE9291">
        <f t="shared" si="606"/>
        <v>5.5588871966898301E-10</v>
      </c>
      <c r="AF9291">
        <f t="shared" si="608"/>
        <v>3.4687456107344523E-7</v>
      </c>
      <c r="AG9291">
        <f t="shared" si="609"/>
        <v>5.1636503170051833E-6</v>
      </c>
    </row>
    <row r="9292" spans="30:33" x14ac:dyDescent="0.2">
      <c r="AD9292">
        <f t="shared" si="607"/>
        <v>9290</v>
      </c>
      <c r="AE9292">
        <f t="shared" si="606"/>
        <v>5.5499929771751259E-10</v>
      </c>
      <c r="AF9292">
        <f t="shared" si="608"/>
        <v>3.4631956177572769E-7</v>
      </c>
      <c r="AG9292">
        <f t="shared" si="609"/>
        <v>5.1559434757956921E-6</v>
      </c>
    </row>
    <row r="9293" spans="30:33" x14ac:dyDescent="0.2">
      <c r="AD9293">
        <f t="shared" si="607"/>
        <v>9291</v>
      </c>
      <c r="AE9293">
        <f t="shared" si="606"/>
        <v>5.5411129884116459E-10</v>
      </c>
      <c r="AF9293">
        <f t="shared" si="608"/>
        <v>3.457654504768865E-7</v>
      </c>
      <c r="AG9293">
        <f t="shared" si="609"/>
        <v>5.1482480775332605E-6</v>
      </c>
    </row>
    <row r="9294" spans="30:33" x14ac:dyDescent="0.2">
      <c r="AD9294">
        <f t="shared" si="607"/>
        <v>9292</v>
      </c>
      <c r="AE9294">
        <f t="shared" si="606"/>
        <v>5.532247207630186E-10</v>
      </c>
      <c r="AF9294">
        <f t="shared" si="608"/>
        <v>3.4521222575612347E-7</v>
      </c>
      <c r="AG9294">
        <f t="shared" si="609"/>
        <v>5.1405641053299685E-6</v>
      </c>
    </row>
    <row r="9295" spans="30:33" x14ac:dyDescent="0.2">
      <c r="AD9295">
        <f t="shared" si="607"/>
        <v>9293</v>
      </c>
      <c r="AE9295">
        <f t="shared" si="606"/>
        <v>5.5233956120979785E-10</v>
      </c>
      <c r="AF9295">
        <f t="shared" si="608"/>
        <v>3.4465988619491364E-7</v>
      </c>
      <c r="AG9295">
        <f t="shared" si="609"/>
        <v>5.1328915423226514E-6</v>
      </c>
    </row>
    <row r="9296" spans="30:33" x14ac:dyDescent="0.2">
      <c r="AD9296">
        <f t="shared" si="607"/>
        <v>9294</v>
      </c>
      <c r="AE9296">
        <f t="shared" si="606"/>
        <v>5.5145581791186202E-10</v>
      </c>
      <c r="AF9296">
        <f t="shared" si="608"/>
        <v>3.4410843037700176E-7</v>
      </c>
      <c r="AG9296">
        <f t="shared" si="609"/>
        <v>5.1252303716728455E-6</v>
      </c>
    </row>
    <row r="9297" spans="30:33" x14ac:dyDescent="0.2">
      <c r="AD9297">
        <f t="shared" si="607"/>
        <v>9295</v>
      </c>
      <c r="AE9297">
        <f t="shared" si="606"/>
        <v>5.505734886032031E-10</v>
      </c>
      <c r="AF9297">
        <f t="shared" si="608"/>
        <v>3.4355785688839853E-7</v>
      </c>
      <c r="AG9297">
        <f t="shared" si="609"/>
        <v>5.1175805765667724E-6</v>
      </c>
    </row>
    <row r="9298" spans="30:33" x14ac:dyDescent="0.2">
      <c r="AD9298">
        <f t="shared" si="607"/>
        <v>9296</v>
      </c>
      <c r="AE9298">
        <f t="shared" si="606"/>
        <v>5.4969257102143794E-10</v>
      </c>
      <c r="AF9298">
        <f t="shared" si="608"/>
        <v>3.4300816431737706E-7</v>
      </c>
      <c r="AG9298">
        <f t="shared" si="609"/>
        <v>5.1099421402152869E-6</v>
      </c>
    </row>
    <row r="9299" spans="30:33" x14ac:dyDescent="0.2">
      <c r="AD9299">
        <f t="shared" si="607"/>
        <v>9297</v>
      </c>
      <c r="AE9299">
        <f t="shared" ref="AE9299:AE9362" si="610">AF9298*$AE$3</f>
        <v>5.4881306290780359E-10</v>
      </c>
      <c r="AF9299">
        <f t="shared" si="608"/>
        <v>3.4245935125446922E-7</v>
      </c>
      <c r="AG9299">
        <f t="shared" si="609"/>
        <v>5.1023150458538504E-6</v>
      </c>
    </row>
    <row r="9300" spans="30:33" x14ac:dyDescent="0.2">
      <c r="AD9300">
        <f t="shared" si="607"/>
        <v>9298</v>
      </c>
      <c r="AE9300">
        <f t="shared" si="610"/>
        <v>5.4793496200715102E-10</v>
      </c>
      <c r="AF9300">
        <f t="shared" si="608"/>
        <v>3.4191141629246208E-7</v>
      </c>
      <c r="AG9300">
        <f t="shared" si="609"/>
        <v>5.0946992767424905E-6</v>
      </c>
    </row>
    <row r="9301" spans="30:33" x14ac:dyDescent="0.2">
      <c r="AD9301">
        <f t="shared" si="607"/>
        <v>9299</v>
      </c>
      <c r="AE9301">
        <f t="shared" si="610"/>
        <v>5.4705826606793959E-10</v>
      </c>
      <c r="AF9301">
        <f t="shared" si="608"/>
        <v>3.4136435802639414E-7</v>
      </c>
      <c r="AG9301">
        <f t="shared" si="609"/>
        <v>5.0870948161657701E-6</v>
      </c>
    </row>
    <row r="9302" spans="30:33" x14ac:dyDescent="0.2">
      <c r="AD9302">
        <f t="shared" si="607"/>
        <v>9300</v>
      </c>
      <c r="AE9302">
        <f t="shared" si="610"/>
        <v>5.4618297284223091E-10</v>
      </c>
      <c r="AF9302">
        <f t="shared" si="608"/>
        <v>3.4081817505355191E-7</v>
      </c>
      <c r="AG9302">
        <f t="shared" si="609"/>
        <v>5.0795016474327474E-6</v>
      </c>
    </row>
    <row r="9303" spans="30:33" x14ac:dyDescent="0.2">
      <c r="AD9303">
        <f t="shared" si="607"/>
        <v>9301</v>
      </c>
      <c r="AE9303">
        <f t="shared" si="610"/>
        <v>5.4530908008568328E-10</v>
      </c>
      <c r="AF9303">
        <f t="shared" si="608"/>
        <v>3.402728659734662E-7</v>
      </c>
      <c r="AG9303">
        <f t="shared" si="609"/>
        <v>5.0719197538769405E-6</v>
      </c>
    </row>
    <row r="9304" spans="30:33" x14ac:dyDescent="0.2">
      <c r="AD9304">
        <f t="shared" si="607"/>
        <v>9302</v>
      </c>
      <c r="AE9304">
        <f t="shared" si="610"/>
        <v>5.4443658555754612E-10</v>
      </c>
      <c r="AF9304">
        <f t="shared" si="608"/>
        <v>3.3972842938790864E-7</v>
      </c>
      <c r="AG9304">
        <f t="shared" si="609"/>
        <v>5.064349118856294E-6</v>
      </c>
    </row>
    <row r="9305" spans="30:33" x14ac:dyDescent="0.2">
      <c r="AD9305">
        <f t="shared" si="607"/>
        <v>9303</v>
      </c>
      <c r="AE9305">
        <f t="shared" si="610"/>
        <v>5.4356548702065403E-10</v>
      </c>
      <c r="AF9305">
        <f t="shared" si="608"/>
        <v>3.39184863900888E-7</v>
      </c>
      <c r="AG9305">
        <f t="shared" si="609"/>
        <v>5.0567897257531448E-6</v>
      </c>
    </row>
    <row r="9306" spans="30:33" x14ac:dyDescent="0.2">
      <c r="AD9306">
        <f t="shared" si="607"/>
        <v>9304</v>
      </c>
      <c r="AE9306">
        <f t="shared" si="610"/>
        <v>5.4269578224142104E-10</v>
      </c>
      <c r="AF9306">
        <f t="shared" si="608"/>
        <v>3.3864216811864655E-7</v>
      </c>
      <c r="AG9306">
        <f t="shared" si="609"/>
        <v>5.0492415579741817E-6</v>
      </c>
    </row>
    <row r="9307" spans="30:33" x14ac:dyDescent="0.2">
      <c r="AD9307">
        <f t="shared" si="607"/>
        <v>9305</v>
      </c>
      <c r="AE9307">
        <f t="shared" si="610"/>
        <v>5.4182746898983471E-10</v>
      </c>
      <c r="AF9307">
        <f t="shared" si="608"/>
        <v>3.381003406496567E-7</v>
      </c>
      <c r="AG9307">
        <f t="shared" si="609"/>
        <v>5.0417045989504119E-6</v>
      </c>
    </row>
    <row r="9308" spans="30:33" x14ac:dyDescent="0.2">
      <c r="AD9308">
        <f t="shared" si="607"/>
        <v>9306</v>
      </c>
      <c r="AE9308">
        <f t="shared" si="610"/>
        <v>5.4096054503945094E-10</v>
      </c>
      <c r="AF9308">
        <f t="shared" si="608"/>
        <v>3.3755938010461724E-7</v>
      </c>
      <c r="AG9308">
        <f t="shared" si="609"/>
        <v>5.0341788321371307E-6</v>
      </c>
    </row>
    <row r="9309" spans="30:33" x14ac:dyDescent="0.2">
      <c r="AD9309">
        <f t="shared" si="607"/>
        <v>9307</v>
      </c>
      <c r="AE9309">
        <f t="shared" si="610"/>
        <v>5.4009500816738779E-10</v>
      </c>
      <c r="AF9309">
        <f t="shared" si="608"/>
        <v>3.3701928509644983E-7</v>
      </c>
      <c r="AG9309">
        <f t="shared" si="609"/>
        <v>5.0266642410138785E-6</v>
      </c>
    </row>
    <row r="9310" spans="30:33" x14ac:dyDescent="0.2">
      <c r="AD9310">
        <f t="shared" si="607"/>
        <v>9308</v>
      </c>
      <c r="AE9310">
        <f t="shared" si="610"/>
        <v>5.3923085615431999E-10</v>
      </c>
      <c r="AF9310">
        <f t="shared" si="608"/>
        <v>3.3648005424029551E-7</v>
      </c>
      <c r="AG9310">
        <f t="shared" si="609"/>
        <v>5.0191608090844108E-6</v>
      </c>
    </row>
    <row r="9311" spans="30:33" x14ac:dyDescent="0.2">
      <c r="AD9311">
        <f t="shared" si="607"/>
        <v>9309</v>
      </c>
      <c r="AE9311">
        <f t="shared" si="610"/>
        <v>5.3836808678447304E-10</v>
      </c>
      <c r="AF9311">
        <f t="shared" si="608"/>
        <v>3.3594168615351101E-7</v>
      </c>
      <c r="AG9311">
        <f t="shared" si="609"/>
        <v>5.0116685198766593E-6</v>
      </c>
    </row>
    <row r="9312" spans="30:33" x14ac:dyDescent="0.2">
      <c r="AD9312">
        <f t="shared" si="607"/>
        <v>9310</v>
      </c>
      <c r="AE9312">
        <f t="shared" si="610"/>
        <v>5.3750669784561784E-10</v>
      </c>
      <c r="AF9312">
        <f t="shared" si="608"/>
        <v>3.3540417945566536E-7</v>
      </c>
      <c r="AG9312">
        <f t="shared" si="609"/>
        <v>5.0041873569427017E-6</v>
      </c>
    </row>
    <row r="9313" spans="30:33" x14ac:dyDescent="0.2">
      <c r="AD9313">
        <f t="shared" si="607"/>
        <v>9311</v>
      </c>
      <c r="AE9313">
        <f t="shared" si="610"/>
        <v>5.3664668712906479E-10</v>
      </c>
      <c r="AF9313">
        <f t="shared" si="608"/>
        <v>3.3486753276853626E-7</v>
      </c>
      <c r="AG9313">
        <f t="shared" si="609"/>
        <v>4.9967173038587226E-6</v>
      </c>
    </row>
    <row r="9314" spans="30:33" x14ac:dyDescent="0.2">
      <c r="AD9314">
        <f t="shared" si="607"/>
        <v>9312</v>
      </c>
      <c r="AE9314">
        <f t="shared" si="610"/>
        <v>5.3578805242965824E-10</v>
      </c>
      <c r="AF9314">
        <f t="shared" si="608"/>
        <v>3.3433174471610657E-7</v>
      </c>
      <c r="AG9314">
        <f t="shared" si="609"/>
        <v>4.9892583442249774E-6</v>
      </c>
    </row>
    <row r="9315" spans="30:33" x14ac:dyDescent="0.2">
      <c r="AD9315">
        <f t="shared" ref="AD9315:AD9378" si="611">AD9314+1</f>
        <v>9313</v>
      </c>
      <c r="AE9315">
        <f t="shared" si="610"/>
        <v>5.3493079154577075E-10</v>
      </c>
      <c r="AF9315">
        <f t="shared" ref="AF9315:AF9378" si="612">AF9314*$AF$3</f>
        <v>3.3379681392456078E-7</v>
      </c>
      <c r="AG9315">
        <f t="shared" ref="AG9315:AG9378" si="613">AD9315*AE9315</f>
        <v>4.9818104616657629E-6</v>
      </c>
    </row>
    <row r="9316" spans="30:33" x14ac:dyDescent="0.2">
      <c r="AD9316">
        <f t="shared" si="611"/>
        <v>9314</v>
      </c>
      <c r="AE9316">
        <f t="shared" si="610"/>
        <v>5.3407490227929753E-10</v>
      </c>
      <c r="AF9316">
        <f t="shared" si="612"/>
        <v>3.3326273902228146E-7</v>
      </c>
      <c r="AG9316">
        <f t="shared" si="613"/>
        <v>4.9743736398293773E-6</v>
      </c>
    </row>
    <row r="9317" spans="30:33" x14ac:dyDescent="0.2">
      <c r="AD9317">
        <f t="shared" si="611"/>
        <v>9315</v>
      </c>
      <c r="AE9317">
        <f t="shared" si="610"/>
        <v>5.3322038243565056E-10</v>
      </c>
      <c r="AF9317">
        <f t="shared" si="612"/>
        <v>3.3272951863984582E-7</v>
      </c>
      <c r="AG9317">
        <f t="shared" si="613"/>
        <v>4.9669478623880851E-6</v>
      </c>
    </row>
    <row r="9318" spans="30:33" x14ac:dyDescent="0.2">
      <c r="AD9318">
        <f t="shared" si="611"/>
        <v>9316</v>
      </c>
      <c r="AE9318">
        <f t="shared" si="610"/>
        <v>5.3236722982375352E-10</v>
      </c>
      <c r="AF9318">
        <f t="shared" si="612"/>
        <v>3.3219715141002203E-7</v>
      </c>
      <c r="AG9318">
        <f t="shared" si="613"/>
        <v>4.9595331130380875E-6</v>
      </c>
    </row>
    <row r="9319" spans="30:33" x14ac:dyDescent="0.2">
      <c r="AD9319">
        <f t="shared" si="611"/>
        <v>9317</v>
      </c>
      <c r="AE9319">
        <f t="shared" si="610"/>
        <v>5.3151544225603554E-10</v>
      </c>
      <c r="AF9319">
        <f t="shared" si="612"/>
        <v>3.3166563596776601E-7</v>
      </c>
      <c r="AG9319">
        <f t="shared" si="613"/>
        <v>4.9521293754994834E-6</v>
      </c>
    </row>
    <row r="9320" spans="30:33" x14ac:dyDescent="0.2">
      <c r="AD9320">
        <f t="shared" si="611"/>
        <v>9318</v>
      </c>
      <c r="AE9320">
        <f t="shared" si="610"/>
        <v>5.3066501754842581E-10</v>
      </c>
      <c r="AF9320">
        <f t="shared" si="612"/>
        <v>3.3113497095021755E-7</v>
      </c>
      <c r="AG9320">
        <f t="shared" si="613"/>
        <v>4.9447366335162315E-6</v>
      </c>
    </row>
    <row r="9321" spans="30:33" x14ac:dyDescent="0.2">
      <c r="AD9321">
        <f t="shared" si="611"/>
        <v>9319</v>
      </c>
      <c r="AE9321">
        <f t="shared" si="610"/>
        <v>5.2981595352034833E-10</v>
      </c>
      <c r="AF9321">
        <f t="shared" si="612"/>
        <v>3.3060515499669717E-7</v>
      </c>
      <c r="AG9321">
        <f t="shared" si="613"/>
        <v>4.9373548708561262E-6</v>
      </c>
    </row>
    <row r="9322" spans="30:33" x14ac:dyDescent="0.2">
      <c r="AD9322">
        <f t="shared" si="611"/>
        <v>9320</v>
      </c>
      <c r="AE9322">
        <f t="shared" si="610"/>
        <v>5.2896824799471572E-10</v>
      </c>
      <c r="AF9322">
        <f t="shared" si="612"/>
        <v>3.3007618674870246E-7</v>
      </c>
      <c r="AG9322">
        <f t="shared" si="613"/>
        <v>4.9299840713107507E-6</v>
      </c>
    </row>
    <row r="9323" spans="30:33" x14ac:dyDescent="0.2">
      <c r="AD9323">
        <f t="shared" si="611"/>
        <v>9321</v>
      </c>
      <c r="AE9323">
        <f t="shared" si="610"/>
        <v>5.281218987979242E-10</v>
      </c>
      <c r="AF9323">
        <f t="shared" si="612"/>
        <v>3.2954806484990455E-7</v>
      </c>
      <c r="AG9323">
        <f t="shared" si="613"/>
        <v>4.9226242186954518E-6</v>
      </c>
    </row>
    <row r="9324" spans="30:33" x14ac:dyDescent="0.2">
      <c r="AD9324">
        <f t="shared" si="611"/>
        <v>9322</v>
      </c>
      <c r="AE9324">
        <f t="shared" si="610"/>
        <v>5.2727690375984753E-10</v>
      </c>
      <c r="AF9324">
        <f t="shared" si="612"/>
        <v>3.2902078794614471E-7</v>
      </c>
      <c r="AG9324">
        <f t="shared" si="613"/>
        <v>4.9152752968492983E-6</v>
      </c>
    </row>
    <row r="9325" spans="30:33" x14ac:dyDescent="0.2">
      <c r="AD9325">
        <f t="shared" si="611"/>
        <v>9323</v>
      </c>
      <c r="AE9325">
        <f t="shared" si="610"/>
        <v>5.264332607138318E-10</v>
      </c>
      <c r="AF9325">
        <f t="shared" si="612"/>
        <v>3.2849435468543088E-7</v>
      </c>
      <c r="AG9325">
        <f t="shared" si="613"/>
        <v>4.9079372896350537E-6</v>
      </c>
    </row>
    <row r="9326" spans="30:33" x14ac:dyDescent="0.2">
      <c r="AD9326">
        <f t="shared" si="611"/>
        <v>9324</v>
      </c>
      <c r="AE9326">
        <f t="shared" si="610"/>
        <v>5.2559096749668969E-10</v>
      </c>
      <c r="AF9326">
        <f t="shared" si="612"/>
        <v>3.2796876371793417E-7</v>
      </c>
      <c r="AG9326">
        <f t="shared" si="613"/>
        <v>4.9006101809391345E-6</v>
      </c>
    </row>
    <row r="9327" spans="30:33" x14ac:dyDescent="0.2">
      <c r="AD9327">
        <f t="shared" si="611"/>
        <v>9325</v>
      </c>
      <c r="AE9327">
        <f t="shared" si="610"/>
        <v>5.247500219486949E-10</v>
      </c>
      <c r="AF9327">
        <f t="shared" si="612"/>
        <v>3.2744401369598545E-7</v>
      </c>
      <c r="AG9327">
        <f t="shared" si="613"/>
        <v>4.8932939546715795E-6</v>
      </c>
    </row>
    <row r="9328" spans="30:33" x14ac:dyDescent="0.2">
      <c r="AD9328">
        <f t="shared" si="611"/>
        <v>9326</v>
      </c>
      <c r="AE9328">
        <f t="shared" si="610"/>
        <v>5.23910421913577E-10</v>
      </c>
      <c r="AF9328">
        <f t="shared" si="612"/>
        <v>3.2692010327407188E-7</v>
      </c>
      <c r="AG9328">
        <f t="shared" si="613"/>
        <v>4.8859885947660187E-6</v>
      </c>
    </row>
    <row r="9329" spans="30:33" x14ac:dyDescent="0.2">
      <c r="AD9329">
        <f t="shared" si="611"/>
        <v>9327</v>
      </c>
      <c r="AE9329">
        <f t="shared" si="610"/>
        <v>5.2307216523851522E-10</v>
      </c>
      <c r="AF9329">
        <f t="shared" si="612"/>
        <v>3.2639703110883335E-7</v>
      </c>
      <c r="AG9329">
        <f t="shared" si="613"/>
        <v>4.8786940851796311E-6</v>
      </c>
    </row>
    <row r="9330" spans="30:33" x14ac:dyDescent="0.2">
      <c r="AD9330">
        <f t="shared" si="611"/>
        <v>9328</v>
      </c>
      <c r="AE9330">
        <f t="shared" si="610"/>
        <v>5.2223524977413356E-10</v>
      </c>
      <c r="AF9330">
        <f t="shared" si="612"/>
        <v>3.258747958590592E-7</v>
      </c>
      <c r="AG9330">
        <f t="shared" si="613"/>
        <v>4.8714104098931179E-6</v>
      </c>
    </row>
    <row r="9331" spans="30:33" x14ac:dyDescent="0.2">
      <c r="AD9331">
        <f t="shared" si="611"/>
        <v>9329</v>
      </c>
      <c r="AE9331">
        <f t="shared" si="610"/>
        <v>5.2139967337449495E-10</v>
      </c>
      <c r="AF9331">
        <f t="shared" si="612"/>
        <v>3.2535339618568468E-7</v>
      </c>
      <c r="AG9331">
        <f t="shared" si="613"/>
        <v>4.8641375529106633E-6</v>
      </c>
    </row>
    <row r="9332" spans="30:33" x14ac:dyDescent="0.2">
      <c r="AD9332">
        <f t="shared" si="611"/>
        <v>9330</v>
      </c>
      <c r="AE9332">
        <f t="shared" si="610"/>
        <v>5.2056543389709571E-10</v>
      </c>
      <c r="AF9332">
        <f t="shared" si="612"/>
        <v>3.2483283075178756E-7</v>
      </c>
      <c r="AG9332">
        <f t="shared" si="613"/>
        <v>4.8568754982599026E-6</v>
      </c>
    </row>
    <row r="9333" spans="30:33" x14ac:dyDescent="0.2">
      <c r="AD9333">
        <f t="shared" si="611"/>
        <v>9331</v>
      </c>
      <c r="AE9333">
        <f t="shared" si="610"/>
        <v>5.1973252920286034E-10</v>
      </c>
      <c r="AF9333">
        <f t="shared" si="612"/>
        <v>3.2431309822258468E-7</v>
      </c>
      <c r="AG9333">
        <f t="shared" si="613"/>
        <v>4.8496242299918898E-6</v>
      </c>
    </row>
    <row r="9334" spans="30:33" x14ac:dyDescent="0.2">
      <c r="AD9334">
        <f t="shared" si="611"/>
        <v>9332</v>
      </c>
      <c r="AE9334">
        <f t="shared" si="610"/>
        <v>5.1890095715613576E-10</v>
      </c>
      <c r="AF9334">
        <f t="shared" si="612"/>
        <v>3.2379419726542851E-7</v>
      </c>
      <c r="AG9334">
        <f t="shared" si="613"/>
        <v>4.8423837321810587E-6</v>
      </c>
    </row>
    <row r="9335" spans="30:33" x14ac:dyDescent="0.2">
      <c r="AD9335">
        <f t="shared" si="611"/>
        <v>9333</v>
      </c>
      <c r="AE9335">
        <f t="shared" si="610"/>
        <v>5.180707156246859E-10</v>
      </c>
      <c r="AF9335">
        <f t="shared" si="612"/>
        <v>3.2327612654980379E-7</v>
      </c>
      <c r="AG9335">
        <f t="shared" si="613"/>
        <v>4.8351539889251932E-6</v>
      </c>
    </row>
    <row r="9336" spans="30:33" x14ac:dyDescent="0.2">
      <c r="AD9336">
        <f t="shared" si="611"/>
        <v>9334</v>
      </c>
      <c r="AE9336">
        <f t="shared" si="610"/>
        <v>5.1724180247968628E-10</v>
      </c>
      <c r="AF9336">
        <f t="shared" si="612"/>
        <v>3.2275888474732408E-7</v>
      </c>
      <c r="AG9336">
        <f t="shared" si="613"/>
        <v>4.8279349843453919E-6</v>
      </c>
    </row>
    <row r="9337" spans="30:33" x14ac:dyDescent="0.2">
      <c r="AD9337">
        <f t="shared" si="611"/>
        <v>9335</v>
      </c>
      <c r="AE9337">
        <f t="shared" si="610"/>
        <v>5.1641421559571877E-10</v>
      </c>
      <c r="AF9337">
        <f t="shared" si="612"/>
        <v>3.2224247053172834E-7</v>
      </c>
      <c r="AG9337">
        <f t="shared" si="613"/>
        <v>4.8207267025860349E-6</v>
      </c>
    </row>
    <row r="9338" spans="30:33" x14ac:dyDescent="0.2">
      <c r="AD9338">
        <f t="shared" si="611"/>
        <v>9336</v>
      </c>
      <c r="AE9338">
        <f t="shared" si="610"/>
        <v>5.1558795285076553E-10</v>
      </c>
      <c r="AF9338">
        <f t="shared" si="612"/>
        <v>3.2172688257887754E-7</v>
      </c>
      <c r="AG9338">
        <f t="shared" si="613"/>
        <v>4.8135291278147466E-6</v>
      </c>
    </row>
    <row r="9339" spans="30:33" x14ac:dyDescent="0.2">
      <c r="AD9339">
        <f t="shared" si="611"/>
        <v>9337</v>
      </c>
      <c r="AE9339">
        <f t="shared" si="610"/>
        <v>5.1476301212620434E-10</v>
      </c>
      <c r="AF9339">
        <f t="shared" si="612"/>
        <v>3.2121211956675129E-7</v>
      </c>
      <c r="AG9339">
        <f t="shared" si="613"/>
        <v>4.8063422442223703E-6</v>
      </c>
    </row>
    <row r="9340" spans="30:33" x14ac:dyDescent="0.2">
      <c r="AD9340">
        <f t="shared" si="611"/>
        <v>9338</v>
      </c>
      <c r="AE9340">
        <f t="shared" si="610"/>
        <v>5.1393939130680233E-10</v>
      </c>
      <c r="AF9340">
        <f t="shared" si="612"/>
        <v>3.2069818017544447E-7</v>
      </c>
      <c r="AG9340">
        <f t="shared" si="613"/>
        <v>4.7991660360229205E-6</v>
      </c>
    </row>
    <row r="9341" spans="30:33" x14ac:dyDescent="0.2">
      <c r="AD9341">
        <f t="shared" si="611"/>
        <v>9339</v>
      </c>
      <c r="AE9341">
        <f t="shared" si="610"/>
        <v>5.1311708828071135E-10</v>
      </c>
      <c r="AF9341">
        <f t="shared" si="612"/>
        <v>3.2018506308716376E-7</v>
      </c>
      <c r="AG9341">
        <f t="shared" si="613"/>
        <v>4.7920004874535631E-6</v>
      </c>
    </row>
    <row r="9342" spans="30:33" x14ac:dyDescent="0.2">
      <c r="AD9342">
        <f t="shared" si="611"/>
        <v>9340</v>
      </c>
      <c r="AE9342">
        <f t="shared" si="610"/>
        <v>5.1229610093946229E-10</v>
      </c>
      <c r="AF9342">
        <f t="shared" si="612"/>
        <v>3.1967276698622426E-7</v>
      </c>
      <c r="AG9342">
        <f t="shared" si="613"/>
        <v>4.7848455827745776E-6</v>
      </c>
    </row>
    <row r="9343" spans="30:33" x14ac:dyDescent="0.2">
      <c r="AD9343">
        <f t="shared" si="611"/>
        <v>9341</v>
      </c>
      <c r="AE9343">
        <f t="shared" si="610"/>
        <v>5.1147642717795908E-10</v>
      </c>
      <c r="AF9343">
        <f t="shared" si="612"/>
        <v>3.1916129055904627E-7</v>
      </c>
      <c r="AG9343">
        <f t="shared" si="613"/>
        <v>4.7777013062693161E-6</v>
      </c>
    </row>
    <row r="9344" spans="30:33" x14ac:dyDescent="0.2">
      <c r="AD9344">
        <f t="shared" si="611"/>
        <v>9342</v>
      </c>
      <c r="AE9344">
        <f t="shared" si="610"/>
        <v>5.1065806489447423E-10</v>
      </c>
      <c r="AF9344">
        <f t="shared" si="612"/>
        <v>3.186506324941518E-7</v>
      </c>
      <c r="AG9344">
        <f t="shared" si="613"/>
        <v>4.7705676422441783E-6</v>
      </c>
    </row>
    <row r="9345" spans="30:33" x14ac:dyDescent="0.2">
      <c r="AD9345">
        <f t="shared" si="611"/>
        <v>9343</v>
      </c>
      <c r="AE9345">
        <f t="shared" si="610"/>
        <v>5.0984101199064315E-10</v>
      </c>
      <c r="AF9345">
        <f t="shared" si="612"/>
        <v>3.1814079148216114E-7</v>
      </c>
      <c r="AG9345">
        <f t="shared" si="613"/>
        <v>4.7634445750285793E-6</v>
      </c>
    </row>
    <row r="9346" spans="30:33" x14ac:dyDescent="0.2">
      <c r="AD9346">
        <f t="shared" si="611"/>
        <v>9344</v>
      </c>
      <c r="AE9346">
        <f t="shared" si="610"/>
        <v>5.0902526637145806E-10</v>
      </c>
      <c r="AF9346">
        <f t="shared" si="612"/>
        <v>3.1763176621578966E-7</v>
      </c>
      <c r="AG9346">
        <f t="shared" si="613"/>
        <v>4.7563320889749045E-6</v>
      </c>
    </row>
    <row r="9347" spans="30:33" x14ac:dyDescent="0.2">
      <c r="AD9347">
        <f t="shared" si="611"/>
        <v>9345</v>
      </c>
      <c r="AE9347">
        <f t="shared" si="610"/>
        <v>5.0821082594526364E-10</v>
      </c>
      <c r="AF9347">
        <f t="shared" si="612"/>
        <v>3.1712355538984437E-7</v>
      </c>
      <c r="AG9347">
        <f t="shared" si="613"/>
        <v>4.7492301684584891E-6</v>
      </c>
    </row>
    <row r="9348" spans="30:33" x14ac:dyDescent="0.2">
      <c r="AD9348">
        <f t="shared" si="611"/>
        <v>9346</v>
      </c>
      <c r="AE9348">
        <f t="shared" si="610"/>
        <v>5.0739768862375124E-10</v>
      </c>
      <c r="AF9348">
        <f t="shared" si="612"/>
        <v>3.1661615770122059E-7</v>
      </c>
      <c r="AG9348">
        <f t="shared" si="613"/>
        <v>4.7421387978775794E-6</v>
      </c>
    </row>
    <row r="9349" spans="30:33" x14ac:dyDescent="0.2">
      <c r="AD9349">
        <f t="shared" si="611"/>
        <v>9347</v>
      </c>
      <c r="AE9349">
        <f t="shared" si="610"/>
        <v>5.0658585232195318E-10</v>
      </c>
      <c r="AF9349">
        <f t="shared" si="612"/>
        <v>3.1610957184889861E-7</v>
      </c>
      <c r="AG9349">
        <f t="shared" si="613"/>
        <v>4.7350579616532962E-6</v>
      </c>
    </row>
    <row r="9350" spans="30:33" x14ac:dyDescent="0.2">
      <c r="AD9350">
        <f t="shared" si="611"/>
        <v>9348</v>
      </c>
      <c r="AE9350">
        <f t="shared" si="610"/>
        <v>5.0577531495823803E-10</v>
      </c>
      <c r="AF9350">
        <f t="shared" si="612"/>
        <v>3.1560379653394035E-7</v>
      </c>
      <c r="AG9350">
        <f t="shared" si="613"/>
        <v>4.7279876442296094E-6</v>
      </c>
    </row>
    <row r="9351" spans="30:33" x14ac:dyDescent="0.2">
      <c r="AD9351">
        <f t="shared" si="611"/>
        <v>9349</v>
      </c>
      <c r="AE9351">
        <f t="shared" si="610"/>
        <v>5.0496607445430477E-10</v>
      </c>
      <c r="AF9351">
        <f t="shared" si="612"/>
        <v>3.1509883045948605E-7</v>
      </c>
      <c r="AG9351">
        <f t="shared" si="613"/>
        <v>4.720927830073295E-6</v>
      </c>
    </row>
    <row r="9352" spans="30:33" x14ac:dyDescent="0.2">
      <c r="AD9352">
        <f t="shared" si="611"/>
        <v>9350</v>
      </c>
      <c r="AE9352">
        <f t="shared" si="610"/>
        <v>5.0415812873517786E-10</v>
      </c>
      <c r="AF9352">
        <f t="shared" si="612"/>
        <v>3.1459467233075087E-7</v>
      </c>
      <c r="AG9352">
        <f t="shared" si="613"/>
        <v>4.7138785036739133E-6</v>
      </c>
    </row>
    <row r="9353" spans="30:33" x14ac:dyDescent="0.2">
      <c r="AD9353">
        <f t="shared" si="611"/>
        <v>9351</v>
      </c>
      <c r="AE9353">
        <f t="shared" si="610"/>
        <v>5.0335147572920167E-10</v>
      </c>
      <c r="AF9353">
        <f t="shared" si="612"/>
        <v>3.1409132085502168E-7</v>
      </c>
      <c r="AG9353">
        <f t="shared" si="613"/>
        <v>4.7068396495437652E-6</v>
      </c>
    </row>
    <row r="9354" spans="30:33" x14ac:dyDescent="0.2">
      <c r="AD9354">
        <f t="shared" si="611"/>
        <v>9352</v>
      </c>
      <c r="AE9354">
        <f t="shared" si="610"/>
        <v>5.0254611336803495E-10</v>
      </c>
      <c r="AF9354">
        <f t="shared" si="612"/>
        <v>3.1358877474165362E-7</v>
      </c>
      <c r="AG9354">
        <f t="shared" si="613"/>
        <v>4.6998112522178628E-6</v>
      </c>
    </row>
    <row r="9355" spans="30:33" x14ac:dyDescent="0.2">
      <c r="AD9355">
        <f t="shared" si="611"/>
        <v>9353</v>
      </c>
      <c r="AE9355">
        <f t="shared" si="610"/>
        <v>5.0174203958664601E-10</v>
      </c>
      <c r="AF9355">
        <f t="shared" si="612"/>
        <v>3.1308703270206695E-7</v>
      </c>
      <c r="AG9355">
        <f t="shared" si="613"/>
        <v>4.6927932962539003E-6</v>
      </c>
    </row>
    <row r="9356" spans="30:33" x14ac:dyDescent="0.2">
      <c r="AD9356">
        <f t="shared" si="611"/>
        <v>9354</v>
      </c>
      <c r="AE9356">
        <f t="shared" si="610"/>
        <v>5.0093925232330735E-10</v>
      </c>
      <c r="AF9356">
        <f t="shared" si="612"/>
        <v>3.1258609344974362E-7</v>
      </c>
      <c r="AG9356">
        <f t="shared" si="613"/>
        <v>4.685785766232217E-6</v>
      </c>
    </row>
    <row r="9357" spans="30:33" x14ac:dyDescent="0.2">
      <c r="AD9357">
        <f t="shared" si="611"/>
        <v>9355</v>
      </c>
      <c r="AE9357">
        <f t="shared" si="610"/>
        <v>5.0013774951959004E-10</v>
      </c>
      <c r="AF9357">
        <f t="shared" si="612"/>
        <v>3.1208595570022401E-7</v>
      </c>
      <c r="AG9357">
        <f t="shared" si="613"/>
        <v>4.6787886467557648E-6</v>
      </c>
    </row>
    <row r="9358" spans="30:33" x14ac:dyDescent="0.2">
      <c r="AD9358">
        <f t="shared" si="611"/>
        <v>9356</v>
      </c>
      <c r="AE9358">
        <f t="shared" si="610"/>
        <v>4.9933752912035868E-10</v>
      </c>
      <c r="AF9358">
        <f t="shared" si="612"/>
        <v>3.1158661817110363E-7</v>
      </c>
      <c r="AG9358">
        <f t="shared" si="613"/>
        <v>4.6718019224500759E-6</v>
      </c>
    </row>
    <row r="9359" spans="30:33" x14ac:dyDescent="0.2">
      <c r="AD9359">
        <f t="shared" si="611"/>
        <v>9357</v>
      </c>
      <c r="AE9359">
        <f t="shared" si="610"/>
        <v>4.98538589073766E-10</v>
      </c>
      <c r="AF9359">
        <f t="shared" si="612"/>
        <v>3.1108807958202983E-7</v>
      </c>
      <c r="AG9359">
        <f t="shared" si="613"/>
        <v>4.6648255779632286E-6</v>
      </c>
    </row>
    <row r="9360" spans="30:33" x14ac:dyDescent="0.2">
      <c r="AD9360">
        <f t="shared" si="611"/>
        <v>9358</v>
      </c>
      <c r="AE9360">
        <f t="shared" si="610"/>
        <v>4.9774092733124794E-10</v>
      </c>
      <c r="AF9360">
        <f t="shared" si="612"/>
        <v>3.1059033865469859E-7</v>
      </c>
      <c r="AG9360">
        <f t="shared" si="613"/>
        <v>4.6578595979658181E-6</v>
      </c>
    </row>
    <row r="9361" spans="30:33" x14ac:dyDescent="0.2">
      <c r="AD9361">
        <f t="shared" si="611"/>
        <v>9359</v>
      </c>
      <c r="AE9361">
        <f t="shared" si="610"/>
        <v>4.9694454184751793E-10</v>
      </c>
      <c r="AF9361">
        <f t="shared" si="612"/>
        <v>3.1009339411285107E-7</v>
      </c>
      <c r="AG9361">
        <f t="shared" si="613"/>
        <v>4.6509039671509204E-6</v>
      </c>
    </row>
    <row r="9362" spans="30:33" x14ac:dyDescent="0.2">
      <c r="AD9362">
        <f t="shared" si="611"/>
        <v>9360</v>
      </c>
      <c r="AE9362">
        <f t="shared" si="610"/>
        <v>4.9614943058056192E-10</v>
      </c>
      <c r="AF9362">
        <f t="shared" si="612"/>
        <v>3.0959724468227051E-7</v>
      </c>
      <c r="AG9362">
        <f t="shared" si="613"/>
        <v>4.6439586702340599E-6</v>
      </c>
    </row>
    <row r="9363" spans="30:33" x14ac:dyDescent="0.2">
      <c r="AD9363">
        <f t="shared" si="611"/>
        <v>9361</v>
      </c>
      <c r="AE9363">
        <f t="shared" ref="AE9363:AE9426" si="614">AF9362*$AE$3</f>
        <v>4.9535559149163302E-10</v>
      </c>
      <c r="AF9363">
        <f t="shared" si="612"/>
        <v>3.0910188909077886E-7</v>
      </c>
      <c r="AG9363">
        <f t="shared" si="613"/>
        <v>4.6370236919531767E-6</v>
      </c>
    </row>
    <row r="9364" spans="30:33" x14ac:dyDescent="0.2">
      <c r="AD9364">
        <f t="shared" si="611"/>
        <v>9362</v>
      </c>
      <c r="AE9364">
        <f t="shared" si="614"/>
        <v>4.9456302254524644E-10</v>
      </c>
      <c r="AF9364">
        <f t="shared" si="612"/>
        <v>3.0860732606823358E-7</v>
      </c>
      <c r="AG9364">
        <f t="shared" si="613"/>
        <v>4.630099017068597E-6</v>
      </c>
    </row>
    <row r="9365" spans="30:33" x14ac:dyDescent="0.2">
      <c r="AD9365">
        <f t="shared" si="611"/>
        <v>9363</v>
      </c>
      <c r="AE9365">
        <f t="shared" si="614"/>
        <v>4.9377172170917399E-10</v>
      </c>
      <c r="AF9365">
        <f t="shared" si="612"/>
        <v>3.0811355434652441E-7</v>
      </c>
      <c r="AG9365">
        <f t="shared" si="613"/>
        <v>4.6231846303629964E-6</v>
      </c>
    </row>
    <row r="9366" spans="30:33" x14ac:dyDescent="0.2">
      <c r="AD9366">
        <f t="shared" si="611"/>
        <v>9364</v>
      </c>
      <c r="AE9366">
        <f t="shared" si="614"/>
        <v>4.9298168695443924E-10</v>
      </c>
      <c r="AF9366">
        <f t="shared" si="612"/>
        <v>3.0762057265956995E-7</v>
      </c>
      <c r="AG9366">
        <f t="shared" si="613"/>
        <v>4.6162805166413693E-6</v>
      </c>
    </row>
    <row r="9367" spans="30:33" x14ac:dyDescent="0.2">
      <c r="AD9367">
        <f t="shared" si="611"/>
        <v>9365</v>
      </c>
      <c r="AE9367">
        <f t="shared" si="614"/>
        <v>4.9219291625531213E-10</v>
      </c>
      <c r="AF9367">
        <f t="shared" si="612"/>
        <v>3.0712837974331463E-7</v>
      </c>
      <c r="AG9367">
        <f t="shared" si="613"/>
        <v>4.6093866607309977E-6</v>
      </c>
    </row>
    <row r="9368" spans="30:33" x14ac:dyDescent="0.2">
      <c r="AD9368">
        <f t="shared" si="611"/>
        <v>9366</v>
      </c>
      <c r="AE9368">
        <f t="shared" si="614"/>
        <v>4.9140540758930358E-10</v>
      </c>
      <c r="AF9368">
        <f t="shared" si="612"/>
        <v>3.066369743357253E-7</v>
      </c>
      <c r="AG9368">
        <f t="shared" si="613"/>
        <v>4.6025030474814172E-6</v>
      </c>
    </row>
    <row r="9369" spans="30:33" x14ac:dyDescent="0.2">
      <c r="AD9369">
        <f t="shared" si="611"/>
        <v>9367</v>
      </c>
      <c r="AE9369">
        <f t="shared" si="614"/>
        <v>4.9061915893716069E-10</v>
      </c>
      <c r="AF9369">
        <f t="shared" si="612"/>
        <v>3.0614635517678815E-7</v>
      </c>
      <c r="AG9369">
        <f t="shared" si="613"/>
        <v>4.5956296617643841E-6</v>
      </c>
    </row>
    <row r="9370" spans="30:33" x14ac:dyDescent="0.2">
      <c r="AD9370">
        <f t="shared" si="611"/>
        <v>9368</v>
      </c>
      <c r="AE9370">
        <f t="shared" si="614"/>
        <v>4.8983416828286127E-10</v>
      </c>
      <c r="AF9370">
        <f t="shared" si="612"/>
        <v>3.0565652100850525E-7</v>
      </c>
      <c r="AG9370">
        <f t="shared" si="613"/>
        <v>4.5887664884738442E-6</v>
      </c>
    </row>
    <row r="9371" spans="30:33" x14ac:dyDescent="0.2">
      <c r="AD9371">
        <f t="shared" si="611"/>
        <v>9369</v>
      </c>
      <c r="AE9371">
        <f t="shared" si="614"/>
        <v>4.8905043361360864E-10</v>
      </c>
      <c r="AF9371">
        <f t="shared" si="612"/>
        <v>3.0516747057489164E-7</v>
      </c>
      <c r="AG9371">
        <f t="shared" si="613"/>
        <v>4.5819135125258991E-6</v>
      </c>
    </row>
    <row r="9372" spans="30:33" x14ac:dyDescent="0.2">
      <c r="AD9372">
        <f t="shared" si="611"/>
        <v>9370</v>
      </c>
      <c r="AE9372">
        <f t="shared" si="614"/>
        <v>4.8826795291982687E-10</v>
      </c>
      <c r="AF9372">
        <f t="shared" si="612"/>
        <v>3.0467920262197181E-7</v>
      </c>
      <c r="AG9372">
        <f t="shared" si="613"/>
        <v>4.5750707188587782E-6</v>
      </c>
    </row>
    <row r="9373" spans="30:33" x14ac:dyDescent="0.2">
      <c r="AD9373">
        <f t="shared" si="611"/>
        <v>9371</v>
      </c>
      <c r="AE9373">
        <f t="shared" si="614"/>
        <v>4.8748672419515516E-10</v>
      </c>
      <c r="AF9373">
        <f t="shared" si="612"/>
        <v>3.0419171589777663E-7</v>
      </c>
      <c r="AG9373">
        <f t="shared" si="613"/>
        <v>4.5682380924327994E-6</v>
      </c>
    </row>
    <row r="9374" spans="30:33" x14ac:dyDescent="0.2">
      <c r="AD9374">
        <f t="shared" si="611"/>
        <v>9372</v>
      </c>
      <c r="AE9374">
        <f t="shared" si="614"/>
        <v>4.8670674543644287E-10</v>
      </c>
      <c r="AF9374">
        <f t="shared" si="612"/>
        <v>3.0370500915234016E-7</v>
      </c>
      <c r="AG9374">
        <f t="shared" si="613"/>
        <v>4.5614156182303427E-6</v>
      </c>
    </row>
    <row r="9375" spans="30:33" x14ac:dyDescent="0.2">
      <c r="AD9375">
        <f t="shared" si="611"/>
        <v>9373</v>
      </c>
      <c r="AE9375">
        <f t="shared" si="614"/>
        <v>4.8592801464374452E-10</v>
      </c>
      <c r="AF9375">
        <f t="shared" si="612"/>
        <v>3.0321908113769642E-7</v>
      </c>
      <c r="AG9375">
        <f t="shared" si="613"/>
        <v>4.5546032812558174E-6</v>
      </c>
    </row>
    <row r="9376" spans="30:33" x14ac:dyDescent="0.2">
      <c r="AD9376">
        <f t="shared" si="611"/>
        <v>9374</v>
      </c>
      <c r="AE9376">
        <f t="shared" si="614"/>
        <v>4.8515052982031446E-10</v>
      </c>
      <c r="AF9376">
        <f t="shared" si="612"/>
        <v>3.0273393060787608E-7</v>
      </c>
      <c r="AG9376">
        <f t="shared" si="613"/>
        <v>4.5478010665356274E-6</v>
      </c>
    </row>
    <row r="9377" spans="30:33" x14ac:dyDescent="0.2">
      <c r="AD9377">
        <f t="shared" si="611"/>
        <v>9375</v>
      </c>
      <c r="AE9377">
        <f t="shared" si="614"/>
        <v>4.8437428897260191E-10</v>
      </c>
      <c r="AF9377">
        <f t="shared" si="612"/>
        <v>3.0224955631890348E-7</v>
      </c>
      <c r="AG9377">
        <f t="shared" si="613"/>
        <v>4.5410089591181427E-6</v>
      </c>
    </row>
    <row r="9378" spans="30:33" x14ac:dyDescent="0.2">
      <c r="AD9378">
        <f t="shared" si="611"/>
        <v>9376</v>
      </c>
      <c r="AE9378">
        <f t="shared" si="614"/>
        <v>4.8359929011024581E-10</v>
      </c>
      <c r="AF9378">
        <f t="shared" si="612"/>
        <v>3.0176595702879322E-7</v>
      </c>
      <c r="AG9378">
        <f t="shared" si="613"/>
        <v>4.5342269440736648E-6</v>
      </c>
    </row>
    <row r="9379" spans="30:33" x14ac:dyDescent="0.2">
      <c r="AD9379">
        <f t="shared" ref="AD9379:AD9442" si="615">AD9378+1</f>
        <v>9377</v>
      </c>
      <c r="AE9379">
        <f t="shared" si="614"/>
        <v>4.8282553124606934E-10</v>
      </c>
      <c r="AF9379">
        <f t="shared" ref="AF9379:AF9442" si="616">AF9378*$AF$3</f>
        <v>3.0128313149754714E-7</v>
      </c>
      <c r="AG9379">
        <f t="shared" ref="AG9379:AG9442" si="617">AD9379*AE9379</f>
        <v>4.5274550064943919E-6</v>
      </c>
    </row>
    <row r="9380" spans="30:33" x14ac:dyDescent="0.2">
      <c r="AD9380">
        <f t="shared" si="615"/>
        <v>9378</v>
      </c>
      <c r="AE9380">
        <f t="shared" si="614"/>
        <v>4.8205301039607566E-10</v>
      </c>
      <c r="AF9380">
        <f t="shared" si="616"/>
        <v>3.0080107848715103E-7</v>
      </c>
      <c r="AG9380">
        <f t="shared" si="617"/>
        <v>4.5206931314943974E-6</v>
      </c>
    </row>
    <row r="9381" spans="30:33" x14ac:dyDescent="0.2">
      <c r="AD9381">
        <f t="shared" si="615"/>
        <v>9379</v>
      </c>
      <c r="AE9381">
        <f t="shared" si="614"/>
        <v>4.8128172557944183E-10</v>
      </c>
      <c r="AF9381">
        <f t="shared" si="616"/>
        <v>3.0031979676157159E-7</v>
      </c>
      <c r="AG9381">
        <f t="shared" si="617"/>
        <v>4.5139413042095848E-6</v>
      </c>
    </row>
    <row r="9382" spans="30:33" x14ac:dyDescent="0.2">
      <c r="AD9382">
        <f t="shared" si="615"/>
        <v>9380</v>
      </c>
      <c r="AE9382">
        <f t="shared" si="614"/>
        <v>4.8051167481851476E-10</v>
      </c>
      <c r="AF9382">
        <f t="shared" si="616"/>
        <v>2.9983928508675308E-7</v>
      </c>
      <c r="AG9382">
        <f t="shared" si="617"/>
        <v>4.5071995097976683E-6</v>
      </c>
    </row>
    <row r="9383" spans="30:33" x14ac:dyDescent="0.2">
      <c r="AD9383">
        <f t="shared" si="615"/>
        <v>9381</v>
      </c>
      <c r="AE9383">
        <f t="shared" si="614"/>
        <v>4.7974285613880513E-10</v>
      </c>
      <c r="AF9383">
        <f t="shared" si="616"/>
        <v>2.9935954223061428E-7</v>
      </c>
      <c r="AG9383">
        <f t="shared" si="617"/>
        <v>4.5004677334381313E-6</v>
      </c>
    </row>
    <row r="9384" spans="30:33" x14ac:dyDescent="0.2">
      <c r="AD9384">
        <f t="shared" si="615"/>
        <v>9382</v>
      </c>
      <c r="AE9384">
        <f t="shared" si="614"/>
        <v>4.7897526756898303E-10</v>
      </c>
      <c r="AF9384">
        <f t="shared" si="616"/>
        <v>2.9888056696304531E-7</v>
      </c>
      <c r="AG9384">
        <f t="shared" si="617"/>
        <v>4.4937459603321984E-6</v>
      </c>
    </row>
    <row r="9385" spans="30:33" x14ac:dyDescent="0.2">
      <c r="AD9385">
        <f t="shared" si="615"/>
        <v>9383</v>
      </c>
      <c r="AE9385">
        <f t="shared" si="614"/>
        <v>4.782089071408727E-10</v>
      </c>
      <c r="AF9385">
        <f t="shared" si="616"/>
        <v>2.9840235805590444E-7</v>
      </c>
      <c r="AG9385">
        <f t="shared" si="617"/>
        <v>4.4870341757028082E-6</v>
      </c>
    </row>
    <row r="9386" spans="30:33" x14ac:dyDescent="0.2">
      <c r="AD9386">
        <f t="shared" si="615"/>
        <v>9384</v>
      </c>
      <c r="AE9386">
        <f t="shared" si="614"/>
        <v>4.7744377288944734E-10</v>
      </c>
      <c r="AF9386">
        <f t="shared" si="616"/>
        <v>2.9792491428301498E-7</v>
      </c>
      <c r="AG9386">
        <f t="shared" si="617"/>
        <v>4.4803323647945739E-6</v>
      </c>
    </row>
    <row r="9387" spans="30:33" x14ac:dyDescent="0.2">
      <c r="AD9387">
        <f t="shared" si="615"/>
        <v>9385</v>
      </c>
      <c r="AE9387">
        <f t="shared" si="614"/>
        <v>4.7667986285282418E-10</v>
      </c>
      <c r="AF9387">
        <f t="shared" si="616"/>
        <v>2.9744823442016212E-7</v>
      </c>
      <c r="AG9387">
        <f t="shared" si="617"/>
        <v>4.4736405128737545E-6</v>
      </c>
    </row>
    <row r="9388" spans="30:33" x14ac:dyDescent="0.2">
      <c r="AD9388">
        <f t="shared" si="615"/>
        <v>9386</v>
      </c>
      <c r="AE9388">
        <f t="shared" si="614"/>
        <v>4.7591717507225958E-10</v>
      </c>
      <c r="AF9388">
        <f t="shared" si="616"/>
        <v>2.9697231724508986E-7</v>
      </c>
      <c r="AG9388">
        <f t="shared" si="617"/>
        <v>4.4669586052282282E-6</v>
      </c>
    </row>
    <row r="9389" spans="30:33" x14ac:dyDescent="0.2">
      <c r="AD9389">
        <f t="shared" si="615"/>
        <v>9387</v>
      </c>
      <c r="AE9389">
        <f t="shared" si="614"/>
        <v>4.7515570759214399E-10</v>
      </c>
      <c r="AF9389">
        <f t="shared" si="616"/>
        <v>2.9649716153749769E-7</v>
      </c>
      <c r="AG9389">
        <f t="shared" si="617"/>
        <v>4.4602866271674552E-6</v>
      </c>
    </row>
    <row r="9390" spans="30:33" x14ac:dyDescent="0.2">
      <c r="AD9390">
        <f t="shared" si="615"/>
        <v>9388</v>
      </c>
      <c r="AE9390">
        <f t="shared" si="614"/>
        <v>4.7439545845999647E-10</v>
      </c>
      <c r="AF9390">
        <f t="shared" si="616"/>
        <v>2.9602276607903765E-7</v>
      </c>
      <c r="AG9390">
        <f t="shared" si="617"/>
        <v>4.453624564022447E-6</v>
      </c>
    </row>
    <row r="9391" spans="30:33" x14ac:dyDescent="0.2">
      <c r="AD9391">
        <f t="shared" si="615"/>
        <v>9389</v>
      </c>
      <c r="AE9391">
        <f t="shared" si="614"/>
        <v>4.7363642572646044E-10</v>
      </c>
      <c r="AF9391">
        <f t="shared" si="616"/>
        <v>2.9554912965331115E-7</v>
      </c>
      <c r="AG9391">
        <f t="shared" si="617"/>
        <v>4.4469724011457372E-6</v>
      </c>
    </row>
    <row r="9392" spans="30:33" x14ac:dyDescent="0.2">
      <c r="AD9392">
        <f t="shared" si="615"/>
        <v>9390</v>
      </c>
      <c r="AE9392">
        <f t="shared" si="614"/>
        <v>4.7287860744529811E-10</v>
      </c>
      <c r="AF9392">
        <f t="shared" si="616"/>
        <v>2.9507625104586585E-7</v>
      </c>
      <c r="AG9392">
        <f t="shared" si="617"/>
        <v>4.4403301239113496E-6</v>
      </c>
    </row>
    <row r="9393" spans="30:33" x14ac:dyDescent="0.2">
      <c r="AD9393">
        <f t="shared" si="615"/>
        <v>9391</v>
      </c>
      <c r="AE9393">
        <f t="shared" si="614"/>
        <v>4.7212200167338559E-10</v>
      </c>
      <c r="AF9393">
        <f t="shared" si="616"/>
        <v>2.9460412904419246E-7</v>
      </c>
      <c r="AG9393">
        <f t="shared" si="617"/>
        <v>4.4336977177147642E-6</v>
      </c>
    </row>
    <row r="9394" spans="30:33" x14ac:dyDescent="0.2">
      <c r="AD9394">
        <f t="shared" si="615"/>
        <v>9392</v>
      </c>
      <c r="AE9394">
        <f t="shared" si="614"/>
        <v>4.7136660647070818E-10</v>
      </c>
      <c r="AF9394">
        <f t="shared" si="616"/>
        <v>2.9413276243772176E-7</v>
      </c>
      <c r="AG9394">
        <f t="shared" si="617"/>
        <v>4.4270751679728908E-6</v>
      </c>
    </row>
    <row r="9395" spans="30:33" x14ac:dyDescent="0.2">
      <c r="AD9395">
        <f t="shared" si="615"/>
        <v>9393</v>
      </c>
      <c r="AE9395">
        <f t="shared" si="614"/>
        <v>4.7061241990035505E-10</v>
      </c>
      <c r="AF9395">
        <f t="shared" si="616"/>
        <v>2.9366215001782138E-7</v>
      </c>
      <c r="AG9395">
        <f t="shared" si="617"/>
        <v>4.4204624601240353E-6</v>
      </c>
    </row>
    <row r="9396" spans="30:33" x14ac:dyDescent="0.2">
      <c r="AD9396">
        <f t="shared" si="615"/>
        <v>9394</v>
      </c>
      <c r="AE9396">
        <f t="shared" si="614"/>
        <v>4.6985944002851442E-10</v>
      </c>
      <c r="AF9396">
        <f t="shared" si="616"/>
        <v>2.9319229057779287E-7</v>
      </c>
      <c r="AG9396">
        <f t="shared" si="617"/>
        <v>4.4138595796278642E-6</v>
      </c>
    </row>
    <row r="9397" spans="30:33" x14ac:dyDescent="0.2">
      <c r="AD9397">
        <f t="shared" si="615"/>
        <v>9395</v>
      </c>
      <c r="AE9397">
        <f t="shared" si="614"/>
        <v>4.6910766492446878E-10</v>
      </c>
      <c r="AF9397">
        <f t="shared" si="616"/>
        <v>2.9272318291286842E-7</v>
      </c>
      <c r="AG9397">
        <f t="shared" si="617"/>
        <v>4.4072665119653841E-6</v>
      </c>
    </row>
    <row r="9398" spans="30:33" x14ac:dyDescent="0.2">
      <c r="AD9398">
        <f t="shared" si="615"/>
        <v>9396</v>
      </c>
      <c r="AE9398">
        <f t="shared" si="614"/>
        <v>4.6835709266058972E-10</v>
      </c>
      <c r="AF9398">
        <f t="shared" si="616"/>
        <v>2.922548258202078E-7</v>
      </c>
      <c r="AG9398">
        <f t="shared" si="617"/>
        <v>4.4006832426389009E-6</v>
      </c>
    </row>
    <row r="9399" spans="30:33" x14ac:dyDescent="0.2">
      <c r="AD9399">
        <f t="shared" si="615"/>
        <v>9397</v>
      </c>
      <c r="AE9399">
        <f t="shared" si="614"/>
        <v>4.6760772131233267E-10</v>
      </c>
      <c r="AF9399">
        <f t="shared" si="616"/>
        <v>2.9178721809889545E-7</v>
      </c>
      <c r="AG9399">
        <f t="shared" si="617"/>
        <v>4.3941097571719897E-6</v>
      </c>
    </row>
    <row r="9400" spans="30:33" x14ac:dyDescent="0.2">
      <c r="AD9400">
        <f t="shared" si="615"/>
        <v>9398</v>
      </c>
      <c r="AE9400">
        <f t="shared" si="614"/>
        <v>4.6685954895823296E-10</v>
      </c>
      <c r="AF9400">
        <f t="shared" si="616"/>
        <v>2.9132035854993722E-7</v>
      </c>
      <c r="AG9400">
        <f t="shared" si="617"/>
        <v>4.3875460411094735E-6</v>
      </c>
    </row>
    <row r="9401" spans="30:33" x14ac:dyDescent="0.2">
      <c r="AD9401">
        <f t="shared" si="615"/>
        <v>9399</v>
      </c>
      <c r="AE9401">
        <f t="shared" si="614"/>
        <v>4.6611257367989972E-10</v>
      </c>
      <c r="AF9401">
        <f t="shared" si="616"/>
        <v>2.9085424597625728E-7</v>
      </c>
      <c r="AG9401">
        <f t="shared" si="617"/>
        <v>4.3809920800173779E-6</v>
      </c>
    </row>
    <row r="9402" spans="30:33" x14ac:dyDescent="0.2">
      <c r="AD9402">
        <f t="shared" si="615"/>
        <v>9400</v>
      </c>
      <c r="AE9402">
        <f t="shared" si="614"/>
        <v>4.6536679356201186E-10</v>
      </c>
      <c r="AF9402">
        <f t="shared" si="616"/>
        <v>2.9038887918269527E-7</v>
      </c>
      <c r="AG9402">
        <f t="shared" si="617"/>
        <v>4.3744478594829113E-6</v>
      </c>
    </row>
    <row r="9403" spans="30:33" x14ac:dyDescent="0.2">
      <c r="AD9403">
        <f t="shared" si="615"/>
        <v>9401</v>
      </c>
      <c r="AE9403">
        <f t="shared" si="614"/>
        <v>4.6462220669231263E-10</v>
      </c>
      <c r="AF9403">
        <f t="shared" si="616"/>
        <v>2.8992425697600295E-7</v>
      </c>
      <c r="AG9403">
        <f t="shared" si="617"/>
        <v>4.367913365114431E-6</v>
      </c>
    </row>
    <row r="9404" spans="30:33" x14ac:dyDescent="0.2">
      <c r="AD9404">
        <f t="shared" si="615"/>
        <v>9402</v>
      </c>
      <c r="AE9404">
        <f t="shared" si="614"/>
        <v>4.6387881116160496E-10</v>
      </c>
      <c r="AF9404">
        <f t="shared" si="616"/>
        <v>2.8946037816484134E-7</v>
      </c>
      <c r="AG9404">
        <f t="shared" si="617"/>
        <v>4.3613885825414096E-6</v>
      </c>
    </row>
    <row r="9405" spans="30:33" x14ac:dyDescent="0.2">
      <c r="AD9405">
        <f t="shared" si="615"/>
        <v>9403</v>
      </c>
      <c r="AE9405">
        <f t="shared" si="614"/>
        <v>4.6313660506374635E-10</v>
      </c>
      <c r="AF9405">
        <f t="shared" si="616"/>
        <v>2.8899724155977756E-7</v>
      </c>
      <c r="AG9405">
        <f t="shared" si="617"/>
        <v>4.354873497414407E-6</v>
      </c>
    </row>
    <row r="9406" spans="30:33" x14ac:dyDescent="0.2">
      <c r="AD9406">
        <f t="shared" si="615"/>
        <v>9404</v>
      </c>
      <c r="AE9406">
        <f t="shared" si="614"/>
        <v>4.623955864956443E-10</v>
      </c>
      <c r="AF9406">
        <f t="shared" si="616"/>
        <v>2.8853484597328189E-7</v>
      </c>
      <c r="AG9406">
        <f t="shared" si="617"/>
        <v>4.348368095405039E-6</v>
      </c>
    </row>
    <row r="9407" spans="30:33" x14ac:dyDescent="0.2">
      <c r="AD9407">
        <f t="shared" si="615"/>
        <v>9405</v>
      </c>
      <c r="AE9407">
        <f t="shared" si="614"/>
        <v>4.6165575355725122E-10</v>
      </c>
      <c r="AF9407">
        <f t="shared" si="616"/>
        <v>2.8807319021972462E-7</v>
      </c>
      <c r="AG9407">
        <f t="shared" si="617"/>
        <v>4.3418723622059478E-6</v>
      </c>
    </row>
    <row r="9408" spans="30:33" x14ac:dyDescent="0.2">
      <c r="AD9408">
        <f t="shared" si="615"/>
        <v>9406</v>
      </c>
      <c r="AE9408">
        <f t="shared" si="614"/>
        <v>4.609171043515596E-10</v>
      </c>
      <c r="AF9408">
        <f t="shared" si="616"/>
        <v>2.8761227311537304E-7</v>
      </c>
      <c r="AG9408">
        <f t="shared" si="617"/>
        <v>4.3353862835307698E-6</v>
      </c>
    </row>
    <row r="9409" spans="30:33" x14ac:dyDescent="0.2">
      <c r="AD9409">
        <f t="shared" si="615"/>
        <v>9407</v>
      </c>
      <c r="AE9409">
        <f t="shared" si="614"/>
        <v>4.6017963698459709E-10</v>
      </c>
      <c r="AF9409">
        <f t="shared" si="616"/>
        <v>2.8715209347838843E-7</v>
      </c>
      <c r="AG9409">
        <f t="shared" si="617"/>
        <v>4.3289098451141049E-6</v>
      </c>
    </row>
    <row r="9410" spans="30:33" x14ac:dyDescent="0.2">
      <c r="AD9410">
        <f t="shared" si="615"/>
        <v>9408</v>
      </c>
      <c r="AE9410">
        <f t="shared" si="614"/>
        <v>4.5944334956542169E-10</v>
      </c>
      <c r="AF9410">
        <f t="shared" si="616"/>
        <v>2.8669265012882298E-7</v>
      </c>
      <c r="AG9410">
        <f t="shared" si="617"/>
        <v>4.3224430327114871E-6</v>
      </c>
    </row>
    <row r="9411" spans="30:33" x14ac:dyDescent="0.2">
      <c r="AD9411">
        <f t="shared" si="615"/>
        <v>9409</v>
      </c>
      <c r="AE9411">
        <f t="shared" si="614"/>
        <v>4.5870824020611695E-10</v>
      </c>
      <c r="AF9411">
        <f t="shared" si="616"/>
        <v>2.8623394188861686E-7</v>
      </c>
      <c r="AG9411">
        <f t="shared" si="617"/>
        <v>4.3159858320993545E-6</v>
      </c>
    </row>
    <row r="9412" spans="30:33" x14ac:dyDescent="0.2">
      <c r="AD9412">
        <f t="shared" si="615"/>
        <v>9410</v>
      </c>
      <c r="AE9412">
        <f t="shared" si="614"/>
        <v>4.5797430702178717E-10</v>
      </c>
      <c r="AF9412">
        <f t="shared" si="616"/>
        <v>2.8577596758159505E-7</v>
      </c>
      <c r="AG9412">
        <f t="shared" si="617"/>
        <v>4.3095382290750171E-6</v>
      </c>
    </row>
    <row r="9413" spans="30:33" x14ac:dyDescent="0.2">
      <c r="AD9413">
        <f t="shared" si="615"/>
        <v>9411</v>
      </c>
      <c r="AE9413">
        <f t="shared" si="614"/>
        <v>4.5724154813055227E-10</v>
      </c>
      <c r="AF9413">
        <f t="shared" si="616"/>
        <v>2.8531872603346447E-7</v>
      </c>
      <c r="AG9413">
        <f t="shared" si="617"/>
        <v>4.3031002094566276E-6</v>
      </c>
    </row>
    <row r="9414" spans="30:33" x14ac:dyDescent="0.2">
      <c r="AD9414">
        <f t="shared" si="615"/>
        <v>9412</v>
      </c>
      <c r="AE9414">
        <f t="shared" si="614"/>
        <v>4.5650996165354339E-10</v>
      </c>
      <c r="AF9414">
        <f t="shared" si="616"/>
        <v>2.8486221607181094E-7</v>
      </c>
      <c r="AG9414">
        <f t="shared" si="617"/>
        <v>4.2966717590831503E-6</v>
      </c>
    </row>
    <row r="9415" spans="30:33" x14ac:dyDescent="0.2">
      <c r="AD9415">
        <f t="shared" si="615"/>
        <v>9413</v>
      </c>
      <c r="AE9415">
        <f t="shared" si="614"/>
        <v>4.5577954571489771E-10</v>
      </c>
      <c r="AF9415">
        <f t="shared" si="616"/>
        <v>2.8440643652609601E-7</v>
      </c>
      <c r="AG9415">
        <f t="shared" si="617"/>
        <v>4.2902528638143324E-6</v>
      </c>
    </row>
    <row r="9416" spans="30:33" x14ac:dyDescent="0.2">
      <c r="AD9416">
        <f t="shared" si="615"/>
        <v>9414</v>
      </c>
      <c r="AE9416">
        <f t="shared" si="614"/>
        <v>4.5505029844175384E-10</v>
      </c>
      <c r="AF9416">
        <f t="shared" si="616"/>
        <v>2.8395138622765424E-7</v>
      </c>
      <c r="AG9416">
        <f t="shared" si="617"/>
        <v>4.2838435095306709E-6</v>
      </c>
    </row>
    <row r="9417" spans="30:33" x14ac:dyDescent="0.2">
      <c r="AD9417">
        <f t="shared" si="615"/>
        <v>9415</v>
      </c>
      <c r="AE9417">
        <f t="shared" si="614"/>
        <v>4.5432221796424699E-10</v>
      </c>
      <c r="AF9417">
        <f t="shared" si="616"/>
        <v>2.8349706400968996E-7</v>
      </c>
      <c r="AG9417">
        <f t="shared" si="617"/>
        <v>4.2774436821333854E-6</v>
      </c>
    </row>
    <row r="9418" spans="30:33" x14ac:dyDescent="0.2">
      <c r="AD9418">
        <f t="shared" si="615"/>
        <v>9416</v>
      </c>
      <c r="AE9418">
        <f t="shared" si="614"/>
        <v>4.5359530241550415E-10</v>
      </c>
      <c r="AF9418">
        <f t="shared" si="616"/>
        <v>2.8304346870727442E-7</v>
      </c>
      <c r="AG9418">
        <f t="shared" si="617"/>
        <v>4.2710533675443868E-6</v>
      </c>
    </row>
    <row r="9419" spans="30:33" x14ac:dyDescent="0.2">
      <c r="AD9419">
        <f t="shared" si="615"/>
        <v>9417</v>
      </c>
      <c r="AE9419">
        <f t="shared" si="614"/>
        <v>4.5286954993163928E-10</v>
      </c>
      <c r="AF9419">
        <f t="shared" si="616"/>
        <v>2.8259059915734277E-7</v>
      </c>
      <c r="AG9419">
        <f t="shared" si="617"/>
        <v>4.2646725517062468E-6</v>
      </c>
    </row>
    <row r="9420" spans="30:33" x14ac:dyDescent="0.2">
      <c r="AD9420">
        <f t="shared" si="615"/>
        <v>9418</v>
      </c>
      <c r="AE9420">
        <f t="shared" si="614"/>
        <v>4.5214495865174861E-10</v>
      </c>
      <c r="AF9420">
        <f t="shared" si="616"/>
        <v>2.8213845419869102E-7</v>
      </c>
      <c r="AG9420">
        <f t="shared" si="617"/>
        <v>4.2583012205821684E-6</v>
      </c>
    </row>
    <row r="9421" spans="30:33" x14ac:dyDescent="0.2">
      <c r="AD9421">
        <f t="shared" si="615"/>
        <v>9419</v>
      </c>
      <c r="AE9421">
        <f t="shared" si="614"/>
        <v>4.5142152671790586E-10</v>
      </c>
      <c r="AF9421">
        <f t="shared" si="616"/>
        <v>2.8168703267197311E-7</v>
      </c>
      <c r="AG9421">
        <f t="shared" si="617"/>
        <v>4.2519393601559552E-6</v>
      </c>
    </row>
    <row r="9422" spans="30:33" x14ac:dyDescent="0.2">
      <c r="AD9422">
        <f t="shared" si="615"/>
        <v>9420</v>
      </c>
      <c r="AE9422">
        <f t="shared" si="614"/>
        <v>4.506992522751572E-10</v>
      </c>
      <c r="AF9422">
        <f t="shared" si="616"/>
        <v>2.8123633341969792E-7</v>
      </c>
      <c r="AG9422">
        <f t="shared" si="617"/>
        <v>4.2455869564319811E-6</v>
      </c>
    </row>
    <row r="9423" spans="30:33" x14ac:dyDescent="0.2">
      <c r="AD9423">
        <f t="shared" si="615"/>
        <v>9421</v>
      </c>
      <c r="AE9423">
        <f t="shared" si="614"/>
        <v>4.4997813347151689E-10</v>
      </c>
      <c r="AF9423">
        <f t="shared" si="616"/>
        <v>2.8078635528622638E-7</v>
      </c>
      <c r="AG9423">
        <f t="shared" si="617"/>
        <v>4.2392439954351602E-6</v>
      </c>
    </row>
    <row r="9424" spans="30:33" x14ac:dyDescent="0.2">
      <c r="AD9424">
        <f t="shared" si="615"/>
        <v>9422</v>
      </c>
      <c r="AE9424">
        <f t="shared" si="614"/>
        <v>4.4925816845796243E-10</v>
      </c>
      <c r="AF9424">
        <f t="shared" si="616"/>
        <v>2.8033709711776843E-7</v>
      </c>
      <c r="AG9424">
        <f t="shared" si="617"/>
        <v>4.2329104632109223E-6</v>
      </c>
    </row>
    <row r="9425" spans="30:33" x14ac:dyDescent="0.2">
      <c r="AD9425">
        <f t="shared" si="615"/>
        <v>9423</v>
      </c>
      <c r="AE9425">
        <f t="shared" si="614"/>
        <v>4.485393553884297E-10</v>
      </c>
      <c r="AF9425">
        <f t="shared" si="616"/>
        <v>2.7988855776238E-7</v>
      </c>
      <c r="AG9425">
        <f t="shared" si="617"/>
        <v>4.226586345825173E-6</v>
      </c>
    </row>
    <row r="9426" spans="30:33" x14ac:dyDescent="0.2">
      <c r="AD9426">
        <f t="shared" si="615"/>
        <v>9424</v>
      </c>
      <c r="AE9426">
        <f t="shared" si="614"/>
        <v>4.478216924198082E-10</v>
      </c>
      <c r="AF9426">
        <f t="shared" si="616"/>
        <v>2.794407360699602E-7</v>
      </c>
      <c r="AG9426">
        <f t="shared" si="617"/>
        <v>4.2202716293642728E-6</v>
      </c>
    </row>
    <row r="9427" spans="30:33" x14ac:dyDescent="0.2">
      <c r="AD9427">
        <f t="shared" si="615"/>
        <v>9425</v>
      </c>
      <c r="AE9427">
        <f t="shared" ref="AE9427:AE9490" si="618">AF9426*$AE$3</f>
        <v>4.4710517771193654E-10</v>
      </c>
      <c r="AF9427">
        <f t="shared" si="616"/>
        <v>2.7899363089224823E-7</v>
      </c>
      <c r="AG9427">
        <f t="shared" si="617"/>
        <v>4.213966299935002E-6</v>
      </c>
    </row>
    <row r="9428" spans="30:33" x14ac:dyDescent="0.2">
      <c r="AD9428">
        <f t="shared" si="615"/>
        <v>9426</v>
      </c>
      <c r="AE9428">
        <f t="shared" si="618"/>
        <v>4.4638980942759735E-10</v>
      </c>
      <c r="AF9428">
        <f t="shared" si="616"/>
        <v>2.7854724108282062E-7</v>
      </c>
      <c r="AG9428">
        <f t="shared" si="617"/>
        <v>4.207670343664533E-6</v>
      </c>
    </row>
    <row r="9429" spans="30:33" x14ac:dyDescent="0.2">
      <c r="AD9429">
        <f t="shared" si="615"/>
        <v>9427</v>
      </c>
      <c r="AE9429">
        <f t="shared" si="618"/>
        <v>4.4567558573251319E-10</v>
      </c>
      <c r="AF9429">
        <f t="shared" si="616"/>
        <v>2.7810156549708811E-7</v>
      </c>
      <c r="AG9429">
        <f t="shared" si="617"/>
        <v>4.2013837467004016E-6</v>
      </c>
    </row>
    <row r="9430" spans="30:33" x14ac:dyDescent="0.2">
      <c r="AD9430">
        <f t="shared" si="615"/>
        <v>9428</v>
      </c>
      <c r="AE9430">
        <f t="shared" si="618"/>
        <v>4.4496250479534117E-10</v>
      </c>
      <c r="AF9430">
        <f t="shared" si="616"/>
        <v>2.7765660299229277E-7</v>
      </c>
      <c r="AG9430">
        <f t="shared" si="617"/>
        <v>4.1951064952104769E-6</v>
      </c>
    </row>
    <row r="9431" spans="30:33" x14ac:dyDescent="0.2">
      <c r="AD9431">
        <f t="shared" si="615"/>
        <v>9429</v>
      </c>
      <c r="AE9431">
        <f t="shared" si="618"/>
        <v>4.4425056478766861E-10</v>
      </c>
      <c r="AF9431">
        <f t="shared" si="616"/>
        <v>2.7721235242750509E-7</v>
      </c>
      <c r="AG9431">
        <f t="shared" si="617"/>
        <v>4.188838575382927E-6</v>
      </c>
    </row>
    <row r="9432" spans="30:33" x14ac:dyDescent="0.2">
      <c r="AD9432">
        <f t="shared" si="615"/>
        <v>9430</v>
      </c>
      <c r="AE9432">
        <f t="shared" si="618"/>
        <v>4.4353976388400833E-10</v>
      </c>
      <c r="AF9432">
        <f t="shared" si="616"/>
        <v>2.7676881266362108E-7</v>
      </c>
      <c r="AG9432">
        <f t="shared" si="617"/>
        <v>4.1825799734261987E-6</v>
      </c>
    </row>
    <row r="9433" spans="30:33" x14ac:dyDescent="0.2">
      <c r="AD9433">
        <f t="shared" si="615"/>
        <v>9431</v>
      </c>
      <c r="AE9433">
        <f t="shared" si="618"/>
        <v>4.4283010026179392E-10</v>
      </c>
      <c r="AF9433">
        <f t="shared" si="616"/>
        <v>2.7632598256335925E-7</v>
      </c>
      <c r="AG9433">
        <f t="shared" si="617"/>
        <v>4.1763306755689789E-6</v>
      </c>
    </row>
    <row r="9434" spans="30:33" x14ac:dyDescent="0.2">
      <c r="AD9434">
        <f t="shared" si="615"/>
        <v>9432</v>
      </c>
      <c r="AE9434">
        <f t="shared" si="618"/>
        <v>4.4212157210137499E-10</v>
      </c>
      <c r="AF9434">
        <f t="shared" si="616"/>
        <v>2.7588386099125786E-7</v>
      </c>
      <c r="AG9434">
        <f t="shared" si="617"/>
        <v>4.1700906680601687E-6</v>
      </c>
    </row>
    <row r="9435" spans="30:33" x14ac:dyDescent="0.2">
      <c r="AD9435">
        <f t="shared" si="615"/>
        <v>9433</v>
      </c>
      <c r="AE9435">
        <f t="shared" si="618"/>
        <v>4.414141775860128E-10</v>
      </c>
      <c r="AF9435">
        <f t="shared" si="616"/>
        <v>2.7544244681367183E-7</v>
      </c>
      <c r="AG9435">
        <f t="shared" si="617"/>
        <v>4.1638599371688585E-6</v>
      </c>
    </row>
    <row r="9436" spans="30:33" x14ac:dyDescent="0.2">
      <c r="AD9436">
        <f t="shared" si="615"/>
        <v>9434</v>
      </c>
      <c r="AE9436">
        <f t="shared" si="618"/>
        <v>4.4070791490187512E-10</v>
      </c>
      <c r="AF9436">
        <f t="shared" si="616"/>
        <v>2.7500173889876995E-7</v>
      </c>
      <c r="AG9436">
        <f t="shared" si="617"/>
        <v>4.1576384691842901E-6</v>
      </c>
    </row>
    <row r="9437" spans="30:33" x14ac:dyDescent="0.2">
      <c r="AD9437">
        <f t="shared" si="615"/>
        <v>9435</v>
      </c>
      <c r="AE9437">
        <f t="shared" si="618"/>
        <v>4.4000278223803213E-10</v>
      </c>
      <c r="AF9437">
        <f t="shared" si="616"/>
        <v>2.7456173611653192E-7</v>
      </c>
      <c r="AG9437">
        <f t="shared" si="617"/>
        <v>4.1514262504158329E-6</v>
      </c>
    </row>
    <row r="9438" spans="30:33" x14ac:dyDescent="0.2">
      <c r="AD9438">
        <f t="shared" si="615"/>
        <v>9436</v>
      </c>
      <c r="AE9438">
        <f t="shared" si="618"/>
        <v>4.3929877778645126E-10</v>
      </c>
      <c r="AF9438">
        <f t="shared" si="616"/>
        <v>2.7412243733874544E-7</v>
      </c>
      <c r="AG9438">
        <f t="shared" si="617"/>
        <v>4.1452232671929545E-6</v>
      </c>
    </row>
    <row r="9439" spans="30:33" x14ac:dyDescent="0.2">
      <c r="AD9439">
        <f t="shared" si="615"/>
        <v>9437</v>
      </c>
      <c r="AE9439">
        <f t="shared" si="618"/>
        <v>4.3859589974199291E-10</v>
      </c>
      <c r="AF9439">
        <f t="shared" si="616"/>
        <v>2.7368384143900342E-7</v>
      </c>
      <c r="AG9439">
        <f t="shared" si="617"/>
        <v>4.1390295058651869E-6</v>
      </c>
    </row>
    <row r="9440" spans="30:33" x14ac:dyDescent="0.2">
      <c r="AD9440">
        <f t="shared" si="615"/>
        <v>9438</v>
      </c>
      <c r="AE9440">
        <f t="shared" si="618"/>
        <v>4.3789414630240568E-10</v>
      </c>
      <c r="AF9440">
        <f t="shared" si="616"/>
        <v>2.7324594729270103E-7</v>
      </c>
      <c r="AG9440">
        <f t="shared" si="617"/>
        <v>4.1328449528021047E-6</v>
      </c>
    </row>
    <row r="9441" spans="30:33" x14ac:dyDescent="0.2">
      <c r="AD9441">
        <f t="shared" si="615"/>
        <v>9439</v>
      </c>
      <c r="AE9441">
        <f t="shared" si="618"/>
        <v>4.3719351566832183E-10</v>
      </c>
      <c r="AF9441">
        <f t="shared" si="616"/>
        <v>2.7280875377703271E-7</v>
      </c>
      <c r="AG9441">
        <f t="shared" si="617"/>
        <v>4.1266695943932895E-6</v>
      </c>
    </row>
    <row r="9442" spans="30:33" x14ac:dyDescent="0.2">
      <c r="AD9442">
        <f t="shared" si="615"/>
        <v>9440</v>
      </c>
      <c r="AE9442">
        <f t="shared" si="618"/>
        <v>4.3649400604325256E-10</v>
      </c>
      <c r="AF9442">
        <f t="shared" si="616"/>
        <v>2.7237225977098944E-7</v>
      </c>
      <c r="AG9442">
        <f t="shared" si="617"/>
        <v>4.1205034170483044E-6</v>
      </c>
    </row>
    <row r="9443" spans="30:33" x14ac:dyDescent="0.2">
      <c r="AD9443">
        <f t="shared" ref="AD9443:AD9506" si="619">AD9442+1</f>
        <v>9441</v>
      </c>
      <c r="AE9443">
        <f t="shared" si="618"/>
        <v>4.3579561563358327E-10</v>
      </c>
      <c r="AF9443">
        <f t="shared" ref="AF9443:AF9506" si="620">AF9442*$AF$3</f>
        <v>2.7193646415535582E-7</v>
      </c>
      <c r="AG9443">
        <f t="shared" ref="AG9443:AG9506" si="621">AD9443*AE9443</f>
        <v>4.1143464071966599E-6</v>
      </c>
    </row>
    <row r="9444" spans="30:33" x14ac:dyDescent="0.2">
      <c r="AD9444">
        <f t="shared" si="619"/>
        <v>9442</v>
      </c>
      <c r="AE9444">
        <f t="shared" si="618"/>
        <v>4.3509834264856948E-10</v>
      </c>
      <c r="AF9444">
        <f t="shared" si="620"/>
        <v>2.7150136581270725E-7</v>
      </c>
      <c r="AG9444">
        <f t="shared" si="621"/>
        <v>4.1081985512877933E-6</v>
      </c>
    </row>
    <row r="9445" spans="30:33" x14ac:dyDescent="0.2">
      <c r="AD9445">
        <f t="shared" si="619"/>
        <v>9443</v>
      </c>
      <c r="AE9445">
        <f t="shared" si="618"/>
        <v>4.3440218530033179E-10</v>
      </c>
      <c r="AF9445">
        <f t="shared" si="620"/>
        <v>2.7106696362740689E-7</v>
      </c>
      <c r="AG9445">
        <f t="shared" si="621"/>
        <v>4.1020598357910332E-6</v>
      </c>
    </row>
    <row r="9446" spans="30:33" x14ac:dyDescent="0.2">
      <c r="AD9446">
        <f t="shared" si="619"/>
        <v>9444</v>
      </c>
      <c r="AE9446">
        <f t="shared" si="618"/>
        <v>4.3370714180385119E-10</v>
      </c>
      <c r="AF9446">
        <f t="shared" si="620"/>
        <v>2.7063325648560302E-7</v>
      </c>
      <c r="AG9446">
        <f t="shared" si="621"/>
        <v>4.0959302471955708E-6</v>
      </c>
    </row>
    <row r="9447" spans="30:33" x14ac:dyDescent="0.2">
      <c r="AD9447">
        <f t="shared" si="619"/>
        <v>9445</v>
      </c>
      <c r="AE9447">
        <f t="shared" si="618"/>
        <v>4.3301321037696504E-10</v>
      </c>
      <c r="AF9447">
        <f t="shared" si="620"/>
        <v>2.7020024327522605E-7</v>
      </c>
      <c r="AG9447">
        <f t="shared" si="621"/>
        <v>4.0898097720104351E-6</v>
      </c>
    </row>
    <row r="9448" spans="30:33" x14ac:dyDescent="0.2">
      <c r="AD9448">
        <f t="shared" si="619"/>
        <v>9446</v>
      </c>
      <c r="AE9448">
        <f t="shared" si="618"/>
        <v>4.3232038924036188E-10</v>
      </c>
      <c r="AF9448">
        <f t="shared" si="620"/>
        <v>2.6976792288598566E-7</v>
      </c>
      <c r="AG9448">
        <f t="shared" si="621"/>
        <v>4.0836983967644583E-6</v>
      </c>
    </row>
    <row r="9449" spans="30:33" x14ac:dyDescent="0.2">
      <c r="AD9449">
        <f t="shared" si="619"/>
        <v>9447</v>
      </c>
      <c r="AE9449">
        <f t="shared" si="618"/>
        <v>4.3162867661757726E-10</v>
      </c>
      <c r="AF9449">
        <f t="shared" si="620"/>
        <v>2.6933629420936807E-7</v>
      </c>
      <c r="AG9449">
        <f t="shared" si="621"/>
        <v>4.0775961080062524E-6</v>
      </c>
    </row>
    <row r="9450" spans="30:33" x14ac:dyDescent="0.2">
      <c r="AD9450">
        <f t="shared" si="619"/>
        <v>9448</v>
      </c>
      <c r="AE9450">
        <f t="shared" si="618"/>
        <v>4.3093807073498911E-10</v>
      </c>
      <c r="AF9450">
        <f t="shared" si="620"/>
        <v>2.6890535613863307E-7</v>
      </c>
      <c r="AG9450">
        <f t="shared" si="621"/>
        <v>4.071502892304177E-6</v>
      </c>
    </row>
    <row r="9451" spans="30:33" x14ac:dyDescent="0.2">
      <c r="AD9451">
        <f t="shared" si="619"/>
        <v>9449</v>
      </c>
      <c r="AE9451">
        <f t="shared" si="618"/>
        <v>4.3024856982181312E-10</v>
      </c>
      <c r="AF9451">
        <f t="shared" si="620"/>
        <v>2.6847510756881123E-7</v>
      </c>
      <c r="AG9451">
        <f t="shared" si="621"/>
        <v>4.0654187362463124E-6</v>
      </c>
    </row>
    <row r="9452" spans="30:33" x14ac:dyDescent="0.2">
      <c r="AD9452">
        <f t="shared" si="619"/>
        <v>9450</v>
      </c>
      <c r="AE9452">
        <f t="shared" si="618"/>
        <v>4.2956017211009814E-10</v>
      </c>
      <c r="AF9452">
        <f t="shared" si="620"/>
        <v>2.6804554739670112E-7</v>
      </c>
      <c r="AG9452">
        <f t="shared" si="621"/>
        <v>4.0593436264404274E-6</v>
      </c>
    </row>
    <row r="9453" spans="30:33" x14ac:dyDescent="0.2">
      <c r="AD9453">
        <f t="shared" si="619"/>
        <v>9451</v>
      </c>
      <c r="AE9453">
        <f t="shared" si="618"/>
        <v>4.2887287583472199E-10</v>
      </c>
      <c r="AF9453">
        <f t="shared" si="620"/>
        <v>2.6761667452086641E-7</v>
      </c>
      <c r="AG9453">
        <f t="shared" si="621"/>
        <v>4.0532775495139571E-6</v>
      </c>
    </row>
    <row r="9454" spans="30:33" x14ac:dyDescent="0.2">
      <c r="AD9454">
        <f t="shared" si="619"/>
        <v>9452</v>
      </c>
      <c r="AE9454">
        <f t="shared" si="618"/>
        <v>4.2818667923338642E-10</v>
      </c>
      <c r="AF9454">
        <f t="shared" si="620"/>
        <v>2.6718848784163302E-7</v>
      </c>
      <c r="AG9454">
        <f t="shared" si="621"/>
        <v>4.0472204921139685E-6</v>
      </c>
    </row>
    <row r="9455" spans="30:33" x14ac:dyDescent="0.2">
      <c r="AD9455">
        <f t="shared" si="619"/>
        <v>9453</v>
      </c>
      <c r="AE9455">
        <f t="shared" si="618"/>
        <v>4.2750158054661302E-10</v>
      </c>
      <c r="AF9455">
        <f t="shared" si="620"/>
        <v>2.6676098626108638E-7</v>
      </c>
      <c r="AG9455">
        <f t="shared" si="621"/>
        <v>4.0411724409071328E-6</v>
      </c>
    </row>
    <row r="9456" spans="30:33" x14ac:dyDescent="0.2">
      <c r="AD9456">
        <f t="shared" si="619"/>
        <v>9454</v>
      </c>
      <c r="AE9456">
        <f t="shared" si="618"/>
        <v>4.2681757801773839E-10</v>
      </c>
      <c r="AF9456">
        <f t="shared" si="620"/>
        <v>2.6633416868306866E-7</v>
      </c>
      <c r="AG9456">
        <f t="shared" si="621"/>
        <v>4.0351333825796991E-6</v>
      </c>
    </row>
    <row r="9457" spans="30:33" x14ac:dyDescent="0.2">
      <c r="AD9457">
        <f t="shared" si="619"/>
        <v>9455</v>
      </c>
      <c r="AE9457">
        <f t="shared" si="618"/>
        <v>4.2613466989291007E-10</v>
      </c>
      <c r="AF9457">
        <f t="shared" si="620"/>
        <v>2.6590803401317575E-7</v>
      </c>
      <c r="AG9457">
        <f t="shared" si="621"/>
        <v>4.0291033038374648E-6</v>
      </c>
    </row>
    <row r="9458" spans="30:33" x14ac:dyDescent="0.2">
      <c r="AD9458">
        <f t="shared" si="619"/>
        <v>9456</v>
      </c>
      <c r="AE9458">
        <f t="shared" si="618"/>
        <v>4.2545285442108138E-10</v>
      </c>
      <c r="AF9458">
        <f t="shared" si="620"/>
        <v>2.6548258115875463E-7</v>
      </c>
      <c r="AG9458">
        <f t="shared" si="621"/>
        <v>4.0230821914057457E-6</v>
      </c>
    </row>
    <row r="9459" spans="30:33" x14ac:dyDescent="0.2">
      <c r="AD9459">
        <f t="shared" si="619"/>
        <v>9457</v>
      </c>
      <c r="AE9459">
        <f t="shared" si="618"/>
        <v>4.2477212985400758E-10</v>
      </c>
      <c r="AF9459">
        <f t="shared" si="620"/>
        <v>2.6505780902890062E-7</v>
      </c>
      <c r="AG9459">
        <f t="shared" si="621"/>
        <v>4.0170700320293494E-6</v>
      </c>
    </row>
    <row r="9460" spans="30:33" x14ac:dyDescent="0.2">
      <c r="AD9460">
        <f t="shared" si="619"/>
        <v>9458</v>
      </c>
      <c r="AE9460">
        <f t="shared" si="618"/>
        <v>4.2409249444624118E-10</v>
      </c>
      <c r="AF9460">
        <f t="shared" si="620"/>
        <v>2.6463371653445438E-7</v>
      </c>
      <c r="AG9460">
        <f t="shared" si="621"/>
        <v>4.0110668124725494E-6</v>
      </c>
    </row>
    <row r="9461" spans="30:33" x14ac:dyDescent="0.2">
      <c r="AD9461">
        <f t="shared" si="619"/>
        <v>9459</v>
      </c>
      <c r="AE9461">
        <f t="shared" si="618"/>
        <v>4.2341394645512721E-10</v>
      </c>
      <c r="AF9461">
        <f t="shared" si="620"/>
        <v>2.6421030258799925E-7</v>
      </c>
      <c r="AG9461">
        <f t="shared" si="621"/>
        <v>4.0050725195190482E-6</v>
      </c>
    </row>
    <row r="9462" spans="30:33" x14ac:dyDescent="0.2">
      <c r="AD9462">
        <f t="shared" si="619"/>
        <v>9460</v>
      </c>
      <c r="AE9462">
        <f t="shared" si="618"/>
        <v>4.2273648414079901E-10</v>
      </c>
      <c r="AF9462">
        <f t="shared" si="620"/>
        <v>2.6378756610385844E-7</v>
      </c>
      <c r="AG9462">
        <f t="shared" si="621"/>
        <v>3.9990871399719589E-6</v>
      </c>
    </row>
    <row r="9463" spans="30:33" x14ac:dyDescent="0.2">
      <c r="AD9463">
        <f t="shared" si="619"/>
        <v>9461</v>
      </c>
      <c r="AE9463">
        <f t="shared" si="618"/>
        <v>4.2206010576617371E-10</v>
      </c>
      <c r="AF9463">
        <f t="shared" si="620"/>
        <v>2.6336550599809223E-7</v>
      </c>
      <c r="AG9463">
        <f t="shared" si="621"/>
        <v>3.9931106606537697E-6</v>
      </c>
    </row>
    <row r="9464" spans="30:33" x14ac:dyDescent="0.2">
      <c r="AD9464">
        <f t="shared" si="619"/>
        <v>9462</v>
      </c>
      <c r="AE9464">
        <f t="shared" si="618"/>
        <v>4.2138480959694774E-10</v>
      </c>
      <c r="AF9464">
        <f t="shared" si="620"/>
        <v>2.6294412118849529E-7</v>
      </c>
      <c r="AG9464">
        <f t="shared" si="621"/>
        <v>3.9871430684063194E-6</v>
      </c>
    </row>
    <row r="9465" spans="30:33" x14ac:dyDescent="0.2">
      <c r="AD9465">
        <f t="shared" si="619"/>
        <v>9463</v>
      </c>
      <c r="AE9465">
        <f t="shared" si="618"/>
        <v>4.2071059390159266E-10</v>
      </c>
      <c r="AF9465">
        <f t="shared" si="620"/>
        <v>2.6252341059459371E-7</v>
      </c>
      <c r="AG9465">
        <f t="shared" si="621"/>
        <v>3.9811843500907709E-6</v>
      </c>
    </row>
    <row r="9466" spans="30:33" x14ac:dyDescent="0.2">
      <c r="AD9466">
        <f t="shared" si="619"/>
        <v>9464</v>
      </c>
      <c r="AE9466">
        <f t="shared" si="618"/>
        <v>4.2003745695135015E-10</v>
      </c>
      <c r="AF9466">
        <f t="shared" si="620"/>
        <v>2.6210337313764233E-7</v>
      </c>
      <c r="AG9466">
        <f t="shared" si="621"/>
        <v>3.9752344925875781E-6</v>
      </c>
    </row>
    <row r="9467" spans="30:33" x14ac:dyDescent="0.2">
      <c r="AD9467">
        <f t="shared" si="619"/>
        <v>9465</v>
      </c>
      <c r="AE9467">
        <f t="shared" si="618"/>
        <v>4.1936539702022789E-10</v>
      </c>
      <c r="AF9467">
        <f t="shared" si="620"/>
        <v>2.6168400774062208E-7</v>
      </c>
      <c r="AG9467">
        <f t="shared" si="621"/>
        <v>3.9692934827964567E-6</v>
      </c>
    </row>
    <row r="9468" spans="30:33" x14ac:dyDescent="0.2">
      <c r="AD9468">
        <f t="shared" si="619"/>
        <v>9466</v>
      </c>
      <c r="AE9468">
        <f t="shared" si="618"/>
        <v>4.1869441238499552E-10</v>
      </c>
      <c r="AF9468">
        <f t="shared" si="620"/>
        <v>2.6126531332823707E-7</v>
      </c>
      <c r="AG9468">
        <f t="shared" si="621"/>
        <v>3.9633613076363678E-6</v>
      </c>
    </row>
    <row r="9469" spans="30:33" x14ac:dyDescent="0.2">
      <c r="AD9469">
        <f t="shared" si="619"/>
        <v>9467</v>
      </c>
      <c r="AE9469">
        <f t="shared" si="618"/>
        <v>4.1802450132517949E-10</v>
      </c>
      <c r="AF9469">
        <f t="shared" si="620"/>
        <v>2.6084728882691186E-7</v>
      </c>
      <c r="AG9469">
        <f t="shared" si="621"/>
        <v>3.9574379540454745E-6</v>
      </c>
    </row>
    <row r="9470" spans="30:33" x14ac:dyDescent="0.2">
      <c r="AD9470">
        <f t="shared" si="619"/>
        <v>9468</v>
      </c>
      <c r="AE9470">
        <f t="shared" si="618"/>
        <v>4.1735566212305918E-10</v>
      </c>
      <c r="AF9470">
        <f t="shared" si="620"/>
        <v>2.6042993316478881E-7</v>
      </c>
      <c r="AG9470">
        <f t="shared" si="621"/>
        <v>3.9515234089811246E-6</v>
      </c>
    </row>
    <row r="9471" spans="30:33" x14ac:dyDescent="0.2">
      <c r="AD9471">
        <f t="shared" si="619"/>
        <v>9469</v>
      </c>
      <c r="AE9471">
        <f t="shared" si="618"/>
        <v>4.1668789306366228E-10</v>
      </c>
      <c r="AF9471">
        <f t="shared" si="620"/>
        <v>2.6001324527172513E-7</v>
      </c>
      <c r="AG9471">
        <f t="shared" si="621"/>
        <v>3.9456176594198181E-6</v>
      </c>
    </row>
    <row r="9472" spans="30:33" x14ac:dyDescent="0.2">
      <c r="AD9472">
        <f t="shared" si="619"/>
        <v>9470</v>
      </c>
      <c r="AE9472">
        <f t="shared" si="618"/>
        <v>4.1602119243476038E-10</v>
      </c>
      <c r="AF9472">
        <f t="shared" si="620"/>
        <v>2.5959722407929034E-7</v>
      </c>
      <c r="AG9472">
        <f t="shared" si="621"/>
        <v>3.9397206923571809E-6</v>
      </c>
    </row>
    <row r="9473" spans="30:33" x14ac:dyDescent="0.2">
      <c r="AD9473">
        <f t="shared" si="619"/>
        <v>9471</v>
      </c>
      <c r="AE9473">
        <f t="shared" si="618"/>
        <v>4.1535555852686471E-10</v>
      </c>
      <c r="AF9473">
        <f t="shared" si="620"/>
        <v>2.5918186852076345E-7</v>
      </c>
      <c r="AG9473">
        <f t="shared" si="621"/>
        <v>3.9338324948079355E-6</v>
      </c>
    </row>
    <row r="9474" spans="30:33" x14ac:dyDescent="0.2">
      <c r="AD9474">
        <f t="shared" si="619"/>
        <v>9472</v>
      </c>
      <c r="AE9474">
        <f t="shared" si="618"/>
        <v>4.1469098963322171E-10</v>
      </c>
      <c r="AF9474">
        <f t="shared" si="620"/>
        <v>2.5876717753113022E-7</v>
      </c>
      <c r="AG9474">
        <f t="shared" si="621"/>
        <v>3.9279530538058758E-6</v>
      </c>
    </row>
    <row r="9475" spans="30:33" x14ac:dyDescent="0.2">
      <c r="AD9475">
        <f t="shared" si="619"/>
        <v>9473</v>
      </c>
      <c r="AE9475">
        <f t="shared" si="618"/>
        <v>4.1402748404980856E-10</v>
      </c>
      <c r="AF9475">
        <f t="shared" si="620"/>
        <v>2.5835315004708039E-7</v>
      </c>
      <c r="AG9475">
        <f t="shared" si="621"/>
        <v>3.9220823564038366E-6</v>
      </c>
    </row>
    <row r="9476" spans="30:33" x14ac:dyDescent="0.2">
      <c r="AD9476">
        <f t="shared" si="619"/>
        <v>9474</v>
      </c>
      <c r="AE9476">
        <f t="shared" si="618"/>
        <v>4.1336504007532883E-10</v>
      </c>
      <c r="AF9476">
        <f t="shared" si="620"/>
        <v>2.5793978500700507E-7</v>
      </c>
      <c r="AG9476">
        <f t="shared" si="621"/>
        <v>3.9162203896736657E-6</v>
      </c>
    </row>
    <row r="9477" spans="30:33" x14ac:dyDescent="0.2">
      <c r="AD9477">
        <f t="shared" si="619"/>
        <v>9475</v>
      </c>
      <c r="AE9477">
        <f t="shared" si="618"/>
        <v>4.1270365601120832E-10</v>
      </c>
      <c r="AF9477">
        <f t="shared" si="620"/>
        <v>2.5752708135099383E-7</v>
      </c>
      <c r="AG9477">
        <f t="shared" si="621"/>
        <v>3.910367140706199E-6</v>
      </c>
    </row>
    <row r="9478" spans="30:33" x14ac:dyDescent="0.2">
      <c r="AD9478">
        <f t="shared" si="619"/>
        <v>9476</v>
      </c>
      <c r="AE9478">
        <f t="shared" si="618"/>
        <v>4.120433301615903E-10</v>
      </c>
      <c r="AF9478">
        <f t="shared" si="620"/>
        <v>2.5711503802083221E-7</v>
      </c>
      <c r="AG9478">
        <f t="shared" si="621"/>
        <v>3.9045225966112298E-6</v>
      </c>
    </row>
    <row r="9479" spans="30:33" x14ac:dyDescent="0.2">
      <c r="AD9479">
        <f t="shared" si="619"/>
        <v>9477</v>
      </c>
      <c r="AE9479">
        <f t="shared" si="618"/>
        <v>4.1138406083333171E-10</v>
      </c>
      <c r="AF9479">
        <f t="shared" si="620"/>
        <v>2.5670365395999885E-7</v>
      </c>
      <c r="AG9479">
        <f t="shared" si="621"/>
        <v>3.8986867445174844E-6</v>
      </c>
    </row>
    <row r="9480" spans="30:33" x14ac:dyDescent="0.2">
      <c r="AD9480">
        <f t="shared" si="619"/>
        <v>9478</v>
      </c>
      <c r="AE9480">
        <f t="shared" si="618"/>
        <v>4.1072584633599837E-10</v>
      </c>
      <c r="AF9480">
        <f t="shared" si="620"/>
        <v>2.5629292811366283E-7</v>
      </c>
      <c r="AG9480">
        <f t="shared" si="621"/>
        <v>3.8928595715725922E-6</v>
      </c>
    </row>
    <row r="9481" spans="30:33" x14ac:dyDescent="0.2">
      <c r="AD9481">
        <f t="shared" si="619"/>
        <v>9479</v>
      </c>
      <c r="AE9481">
        <f t="shared" si="618"/>
        <v>4.100686849818607E-10</v>
      </c>
      <c r="AF9481">
        <f t="shared" si="620"/>
        <v>2.5588285942868097E-7</v>
      </c>
      <c r="AG9481">
        <f t="shared" si="621"/>
        <v>3.8870410649430578E-6</v>
      </c>
    </row>
    <row r="9482" spans="30:33" x14ac:dyDescent="0.2">
      <c r="AD9482">
        <f t="shared" si="619"/>
        <v>9480</v>
      </c>
      <c r="AE9482">
        <f t="shared" si="618"/>
        <v>4.0941257508588976E-10</v>
      </c>
      <c r="AF9482">
        <f t="shared" si="620"/>
        <v>2.5547344685359507E-7</v>
      </c>
      <c r="AG9482">
        <f t="shared" si="621"/>
        <v>3.881231211814235E-6</v>
      </c>
    </row>
    <row r="9483" spans="30:33" x14ac:dyDescent="0.2">
      <c r="AD9483">
        <f t="shared" si="619"/>
        <v>9481</v>
      </c>
      <c r="AE9483">
        <f t="shared" si="618"/>
        <v>4.0875751496575228E-10</v>
      </c>
      <c r="AF9483">
        <f t="shared" si="620"/>
        <v>2.5506468933862929E-7</v>
      </c>
      <c r="AG9483">
        <f t="shared" si="621"/>
        <v>3.875429999390297E-6</v>
      </c>
    </row>
    <row r="9484" spans="30:33" x14ac:dyDescent="0.2">
      <c r="AD9484">
        <f t="shared" si="619"/>
        <v>9482</v>
      </c>
      <c r="AE9484">
        <f t="shared" si="618"/>
        <v>4.0810350294180705E-10</v>
      </c>
      <c r="AF9484">
        <f t="shared" si="620"/>
        <v>2.5465658583568745E-7</v>
      </c>
      <c r="AG9484">
        <f t="shared" si="621"/>
        <v>3.8696374148942141E-6</v>
      </c>
    </row>
    <row r="9485" spans="30:33" x14ac:dyDescent="0.2">
      <c r="AD9485">
        <f t="shared" si="619"/>
        <v>9483</v>
      </c>
      <c r="AE9485">
        <f t="shared" si="618"/>
        <v>4.0745053733710011E-10</v>
      </c>
      <c r="AF9485">
        <f t="shared" si="620"/>
        <v>2.5424913529835034E-7</v>
      </c>
      <c r="AG9485">
        <f t="shared" si="621"/>
        <v>3.8638534455677204E-6</v>
      </c>
    </row>
    <row r="9486" spans="30:33" x14ac:dyDescent="0.2">
      <c r="AD9486">
        <f t="shared" si="619"/>
        <v>9484</v>
      </c>
      <c r="AE9486">
        <f t="shared" si="618"/>
        <v>4.0679861647736072E-10</v>
      </c>
      <c r="AF9486">
        <f t="shared" si="620"/>
        <v>2.5384233668187296E-7</v>
      </c>
      <c r="AG9486">
        <f t="shared" si="621"/>
        <v>3.8580780786712887E-6</v>
      </c>
    </row>
    <row r="9487" spans="30:33" x14ac:dyDescent="0.2">
      <c r="AD9487">
        <f t="shared" si="619"/>
        <v>9485</v>
      </c>
      <c r="AE9487">
        <f t="shared" si="618"/>
        <v>4.0614773869099692E-10</v>
      </c>
      <c r="AF9487">
        <f t="shared" si="620"/>
        <v>2.5343618894318195E-7</v>
      </c>
      <c r="AG9487">
        <f t="shared" si="621"/>
        <v>3.8523113014841062E-6</v>
      </c>
    </row>
    <row r="9488" spans="30:33" x14ac:dyDescent="0.2">
      <c r="AD9488">
        <f t="shared" si="619"/>
        <v>9486</v>
      </c>
      <c r="AE9488">
        <f t="shared" si="618"/>
        <v>4.0549790230909133E-10</v>
      </c>
      <c r="AF9488">
        <f t="shared" si="620"/>
        <v>2.5303069104087284E-7</v>
      </c>
      <c r="AG9488">
        <f t="shared" si="621"/>
        <v>3.8465531013040405E-6</v>
      </c>
    </row>
    <row r="9489" spans="30:33" x14ac:dyDescent="0.2">
      <c r="AD9489">
        <f t="shared" si="619"/>
        <v>9487</v>
      </c>
      <c r="AE9489">
        <f t="shared" si="618"/>
        <v>4.048491056653967E-10</v>
      </c>
      <c r="AF9489">
        <f t="shared" si="620"/>
        <v>2.5262584193520744E-7</v>
      </c>
      <c r="AG9489">
        <f t="shared" si="621"/>
        <v>3.8408034654476187E-6</v>
      </c>
    </row>
    <row r="9490" spans="30:33" x14ac:dyDescent="0.2">
      <c r="AD9490">
        <f t="shared" si="619"/>
        <v>9488</v>
      </c>
      <c r="AE9490">
        <f t="shared" si="618"/>
        <v>4.042013470963321E-10</v>
      </c>
      <c r="AF9490">
        <f t="shared" si="620"/>
        <v>2.5222164058811111E-7</v>
      </c>
      <c r="AG9490">
        <f t="shared" si="621"/>
        <v>3.835062381249999E-6</v>
      </c>
    </row>
    <row r="9491" spans="30:33" x14ac:dyDescent="0.2">
      <c r="AD9491">
        <f t="shared" si="619"/>
        <v>9489</v>
      </c>
      <c r="AE9491">
        <f t="shared" ref="AE9491:AE9554" si="622">AF9490*$AE$3</f>
        <v>4.0355462494097797E-10</v>
      </c>
      <c r="AF9491">
        <f t="shared" si="620"/>
        <v>2.5181808596317014E-7</v>
      </c>
      <c r="AG9491">
        <f t="shared" si="621"/>
        <v>3.8293298360649396E-6</v>
      </c>
    </row>
    <row r="9492" spans="30:33" x14ac:dyDescent="0.2">
      <c r="AD9492">
        <f t="shared" si="619"/>
        <v>9490</v>
      </c>
      <c r="AE9492">
        <f t="shared" si="622"/>
        <v>4.0290893754107239E-10</v>
      </c>
      <c r="AF9492">
        <f t="shared" si="620"/>
        <v>2.5141517702562903E-7</v>
      </c>
      <c r="AG9492">
        <f t="shared" si="621"/>
        <v>3.8236058172647769E-6</v>
      </c>
    </row>
    <row r="9493" spans="30:33" x14ac:dyDescent="0.2">
      <c r="AD9493">
        <f t="shared" si="619"/>
        <v>9491</v>
      </c>
      <c r="AE9493">
        <f t="shared" si="622"/>
        <v>4.0226428324100666E-10</v>
      </c>
      <c r="AF9493">
        <f t="shared" si="620"/>
        <v>2.5101291274238801E-7</v>
      </c>
      <c r="AG9493">
        <f t="shared" si="621"/>
        <v>3.8178903122403938E-6</v>
      </c>
    </row>
    <row r="9494" spans="30:33" x14ac:dyDescent="0.2">
      <c r="AD9494">
        <f t="shared" si="619"/>
        <v>9492</v>
      </c>
      <c r="AE9494">
        <f t="shared" si="622"/>
        <v>4.0162066038782099E-10</v>
      </c>
      <c r="AF9494">
        <f t="shared" si="620"/>
        <v>2.5061129208200017E-7</v>
      </c>
      <c r="AG9494">
        <f t="shared" si="621"/>
        <v>3.8121833084011969E-6</v>
      </c>
    </row>
    <row r="9495" spans="30:33" x14ac:dyDescent="0.2">
      <c r="AD9495">
        <f t="shared" si="619"/>
        <v>9493</v>
      </c>
      <c r="AE9495">
        <f t="shared" si="622"/>
        <v>4.0097806733120043E-10</v>
      </c>
      <c r="AF9495">
        <f t="shared" si="620"/>
        <v>2.5021031401466896E-7</v>
      </c>
      <c r="AG9495">
        <f t="shared" si="621"/>
        <v>3.8064847931750856E-6</v>
      </c>
    </row>
    <row r="9496" spans="30:33" x14ac:dyDescent="0.2">
      <c r="AD9496">
        <f t="shared" si="619"/>
        <v>9494</v>
      </c>
      <c r="AE9496">
        <f t="shared" si="622"/>
        <v>4.0033650242347051E-10</v>
      </c>
      <c r="AF9496">
        <f t="shared" si="620"/>
        <v>2.4980997751224546E-7</v>
      </c>
      <c r="AG9496">
        <f t="shared" si="621"/>
        <v>3.8007947540084292E-6</v>
      </c>
    </row>
    <row r="9497" spans="30:33" x14ac:dyDescent="0.2">
      <c r="AD9497">
        <f t="shared" si="619"/>
        <v>9495</v>
      </c>
      <c r="AE9497">
        <f t="shared" si="622"/>
        <v>3.9969596401959291E-10</v>
      </c>
      <c r="AF9497">
        <f t="shared" si="620"/>
        <v>2.4941028154822584E-7</v>
      </c>
      <c r="AG9497">
        <f t="shared" si="621"/>
        <v>3.7951131783660347E-6</v>
      </c>
    </row>
    <row r="9498" spans="30:33" x14ac:dyDescent="0.2">
      <c r="AD9498">
        <f t="shared" si="619"/>
        <v>9496</v>
      </c>
      <c r="AE9498">
        <f t="shared" si="622"/>
        <v>3.9905645047716154E-10</v>
      </c>
      <c r="AF9498">
        <f t="shared" si="620"/>
        <v>2.4901122509774869E-7</v>
      </c>
      <c r="AG9498">
        <f t="shared" si="621"/>
        <v>3.7894400537311258E-6</v>
      </c>
    </row>
    <row r="9499" spans="30:33" x14ac:dyDescent="0.2">
      <c r="AD9499">
        <f t="shared" si="619"/>
        <v>9497</v>
      </c>
      <c r="AE9499">
        <f t="shared" si="622"/>
        <v>3.9841796015639811E-10</v>
      </c>
      <c r="AF9499">
        <f t="shared" si="620"/>
        <v>2.4861280713759226E-7</v>
      </c>
      <c r="AG9499">
        <f t="shared" si="621"/>
        <v>3.7837753676053128E-6</v>
      </c>
    </row>
    <row r="9500" spans="30:33" x14ac:dyDescent="0.2">
      <c r="AD9500">
        <f t="shared" si="619"/>
        <v>9498</v>
      </c>
      <c r="AE9500">
        <f t="shared" si="622"/>
        <v>3.9778049142014778E-10</v>
      </c>
      <c r="AF9500">
        <f t="shared" si="620"/>
        <v>2.482150266461721E-7</v>
      </c>
      <c r="AG9500">
        <f t="shared" si="621"/>
        <v>3.7781191075085635E-6</v>
      </c>
    </row>
    <row r="9501" spans="30:33" x14ac:dyDescent="0.2">
      <c r="AD9501">
        <f t="shared" si="619"/>
        <v>9499</v>
      </c>
      <c r="AE9501">
        <f t="shared" si="622"/>
        <v>3.9714404263387551E-10</v>
      </c>
      <c r="AF9501">
        <f t="shared" si="620"/>
        <v>2.4781788260353824E-7</v>
      </c>
      <c r="AG9501">
        <f t="shared" si="621"/>
        <v>3.7724712609791835E-6</v>
      </c>
    </row>
    <row r="9502" spans="30:33" x14ac:dyDescent="0.2">
      <c r="AD9502">
        <f t="shared" si="619"/>
        <v>9500</v>
      </c>
      <c r="AE9502">
        <f t="shared" si="622"/>
        <v>3.9650861216566138E-10</v>
      </c>
      <c r="AF9502">
        <f t="shared" si="620"/>
        <v>2.4742137399137258E-7</v>
      </c>
      <c r="AG9502">
        <f t="shared" si="621"/>
        <v>3.7668318155737831E-6</v>
      </c>
    </row>
    <row r="9503" spans="30:33" x14ac:dyDescent="0.2">
      <c r="AD9503">
        <f t="shared" si="619"/>
        <v>9501</v>
      </c>
      <c r="AE9503">
        <f t="shared" si="622"/>
        <v>3.9587419838619631E-10</v>
      </c>
      <c r="AF9503">
        <f t="shared" si="620"/>
        <v>2.4702549979298636E-7</v>
      </c>
      <c r="AG9503">
        <f t="shared" si="621"/>
        <v>3.7612007588672513E-6</v>
      </c>
    </row>
    <row r="9504" spans="30:33" x14ac:dyDescent="0.2">
      <c r="AD9504">
        <f t="shared" si="619"/>
        <v>9502</v>
      </c>
      <c r="AE9504">
        <f t="shared" si="622"/>
        <v>3.9524079966877834E-10</v>
      </c>
      <c r="AF9504">
        <f t="shared" si="620"/>
        <v>2.4663025899331756E-7</v>
      </c>
      <c r="AG9504">
        <f t="shared" si="621"/>
        <v>3.7555780784527319E-6</v>
      </c>
    </row>
    <row r="9505" spans="30:33" x14ac:dyDescent="0.2">
      <c r="AD9505">
        <f t="shared" si="619"/>
        <v>9503</v>
      </c>
      <c r="AE9505">
        <f t="shared" si="622"/>
        <v>3.9460841438930829E-10</v>
      </c>
      <c r="AF9505">
        <f t="shared" si="620"/>
        <v>2.4623565057892824E-7</v>
      </c>
      <c r="AG9505">
        <f t="shared" si="621"/>
        <v>3.7499637619415968E-6</v>
      </c>
    </row>
    <row r="9506" spans="30:33" x14ac:dyDescent="0.2">
      <c r="AD9506">
        <f t="shared" si="619"/>
        <v>9504</v>
      </c>
      <c r="AE9506">
        <f t="shared" si="622"/>
        <v>3.9397704092628534E-10</v>
      </c>
      <c r="AF9506">
        <f t="shared" si="620"/>
        <v>2.4584167353800194E-7</v>
      </c>
      <c r="AG9506">
        <f t="shared" si="621"/>
        <v>3.744357796963416E-6</v>
      </c>
    </row>
    <row r="9507" spans="30:33" x14ac:dyDescent="0.2">
      <c r="AD9507">
        <f t="shared" ref="AD9507:AD9570" si="623">AD9506+1</f>
        <v>9505</v>
      </c>
      <c r="AE9507">
        <f t="shared" si="622"/>
        <v>3.9334667766080327E-10</v>
      </c>
      <c r="AF9507">
        <f t="shared" ref="AF9507:AF9570" si="624">AF9506*$AF$3</f>
        <v>2.4544832686034114E-7</v>
      </c>
      <c r="AG9507">
        <f t="shared" ref="AG9507:AG9570" si="625">AD9507*AE9507</f>
        <v>3.7387601711659352E-6</v>
      </c>
    </row>
    <row r="9508" spans="30:33" x14ac:dyDescent="0.2">
      <c r="AD9508">
        <f t="shared" si="623"/>
        <v>9506</v>
      </c>
      <c r="AE9508">
        <f t="shared" si="622"/>
        <v>3.9271732297654602E-10</v>
      </c>
      <c r="AF9508">
        <f t="shared" si="624"/>
        <v>2.4505560953736459E-7</v>
      </c>
      <c r="AG9508">
        <f t="shared" si="625"/>
        <v>3.7331708722150463E-6</v>
      </c>
    </row>
    <row r="9509" spans="30:33" x14ac:dyDescent="0.2">
      <c r="AD9509">
        <f t="shared" si="623"/>
        <v>9507</v>
      </c>
      <c r="AE9509">
        <f t="shared" si="622"/>
        <v>3.9208897525978354E-10</v>
      </c>
      <c r="AF9509">
        <f t="shared" si="624"/>
        <v>2.4466352056210481E-7</v>
      </c>
      <c r="AG9509">
        <f t="shared" si="625"/>
        <v>3.7275898877947621E-6</v>
      </c>
    </row>
    <row r="9510" spans="30:33" x14ac:dyDescent="0.2">
      <c r="AD9510">
        <f t="shared" si="623"/>
        <v>9508</v>
      </c>
      <c r="AE9510">
        <f t="shared" si="622"/>
        <v>3.9146163289936786E-10</v>
      </c>
      <c r="AF9510">
        <f t="shared" si="624"/>
        <v>2.4427205892920542E-7</v>
      </c>
      <c r="AG9510">
        <f t="shared" si="625"/>
        <v>3.7220172056071898E-6</v>
      </c>
    </row>
    <row r="9511" spans="30:33" x14ac:dyDescent="0.2">
      <c r="AD9511">
        <f t="shared" si="623"/>
        <v>9509</v>
      </c>
      <c r="AE9511">
        <f t="shared" si="622"/>
        <v>3.9083529428672882E-10</v>
      </c>
      <c r="AF9511">
        <f t="shared" si="624"/>
        <v>2.4388122363491867E-7</v>
      </c>
      <c r="AG9511">
        <f t="shared" si="625"/>
        <v>3.7164528133725045E-6</v>
      </c>
    </row>
    <row r="9512" spans="30:33" x14ac:dyDescent="0.2">
      <c r="AD9512">
        <f t="shared" si="623"/>
        <v>9510</v>
      </c>
      <c r="AE9512">
        <f t="shared" si="622"/>
        <v>3.9020995781587004E-10</v>
      </c>
      <c r="AF9512">
        <f t="shared" si="624"/>
        <v>2.4349101367710277E-7</v>
      </c>
      <c r="AG9512">
        <f t="shared" si="625"/>
        <v>3.7108966988289242E-6</v>
      </c>
    </row>
    <row r="9513" spans="30:33" x14ac:dyDescent="0.2">
      <c r="AD9513">
        <f t="shared" si="623"/>
        <v>9511</v>
      </c>
      <c r="AE9513">
        <f t="shared" si="622"/>
        <v>3.895856218833646E-10</v>
      </c>
      <c r="AF9513">
        <f t="shared" si="624"/>
        <v>2.4310142805521939E-7</v>
      </c>
      <c r="AG9513">
        <f t="shared" si="625"/>
        <v>3.7053488497326809E-6</v>
      </c>
    </row>
    <row r="9514" spans="30:33" x14ac:dyDescent="0.2">
      <c r="AD9514">
        <f t="shared" si="623"/>
        <v>9512</v>
      </c>
      <c r="AE9514">
        <f t="shared" si="622"/>
        <v>3.8896228488835121E-10</v>
      </c>
      <c r="AF9514">
        <f t="shared" si="624"/>
        <v>2.4271246577033102E-7</v>
      </c>
      <c r="AG9514">
        <f t="shared" si="625"/>
        <v>3.6998092538579967E-6</v>
      </c>
    </row>
    <row r="9515" spans="30:33" x14ac:dyDescent="0.2">
      <c r="AD9515">
        <f t="shared" si="623"/>
        <v>9513</v>
      </c>
      <c r="AE9515">
        <f t="shared" si="622"/>
        <v>3.8833994523252982E-10</v>
      </c>
      <c r="AF9515">
        <f t="shared" si="624"/>
        <v>2.423241258250985E-7</v>
      </c>
      <c r="AG9515">
        <f t="shared" si="625"/>
        <v>3.694277898997056E-6</v>
      </c>
    </row>
    <row r="9516" spans="30:33" x14ac:dyDescent="0.2">
      <c r="AD9516">
        <f t="shared" si="623"/>
        <v>9514</v>
      </c>
      <c r="AE9516">
        <f t="shared" si="622"/>
        <v>3.8771860132015777E-10</v>
      </c>
      <c r="AF9516">
        <f t="shared" si="624"/>
        <v>2.4193640722377832E-7</v>
      </c>
      <c r="AG9516">
        <f t="shared" si="625"/>
        <v>3.688754772959981E-6</v>
      </c>
    </row>
    <row r="9517" spans="30:33" x14ac:dyDescent="0.2">
      <c r="AD9517">
        <f t="shared" si="623"/>
        <v>9515</v>
      </c>
      <c r="AE9517">
        <f t="shared" si="622"/>
        <v>3.870982515580455E-10</v>
      </c>
      <c r="AF9517">
        <f t="shared" si="624"/>
        <v>2.4154930897222025E-7</v>
      </c>
      <c r="AG9517">
        <f t="shared" si="625"/>
        <v>3.6832398635748029E-6</v>
      </c>
    </row>
    <row r="9518" spans="30:33" x14ac:dyDescent="0.2">
      <c r="AD9518">
        <f t="shared" si="623"/>
        <v>9516</v>
      </c>
      <c r="AE9518">
        <f t="shared" si="622"/>
        <v>3.8647889435555256E-10</v>
      </c>
      <c r="AF9518">
        <f t="shared" si="624"/>
        <v>2.4116283007786469E-7</v>
      </c>
      <c r="AG9518">
        <f t="shared" si="625"/>
        <v>3.6777331586874381E-6</v>
      </c>
    </row>
    <row r="9519" spans="30:33" x14ac:dyDescent="0.2">
      <c r="AD9519">
        <f t="shared" si="623"/>
        <v>9517</v>
      </c>
      <c r="AE9519">
        <f t="shared" si="622"/>
        <v>3.8586052812458368E-10</v>
      </c>
      <c r="AF9519">
        <f t="shared" si="624"/>
        <v>2.4077696954974009E-7</v>
      </c>
      <c r="AG9519">
        <f t="shared" si="625"/>
        <v>3.6722346461616629E-6</v>
      </c>
    </row>
    <row r="9520" spans="30:33" x14ac:dyDescent="0.2">
      <c r="AD9520">
        <f t="shared" si="623"/>
        <v>9518</v>
      </c>
      <c r="AE9520">
        <f t="shared" si="622"/>
        <v>3.8524315127958433E-10</v>
      </c>
      <c r="AF9520">
        <f t="shared" si="624"/>
        <v>2.4039172639846051E-7</v>
      </c>
      <c r="AG9520">
        <f t="shared" si="625"/>
        <v>3.6667443138790835E-6</v>
      </c>
    </row>
    <row r="9521" spans="30:33" x14ac:dyDescent="0.2">
      <c r="AD9521">
        <f t="shared" si="623"/>
        <v>9519</v>
      </c>
      <c r="AE9521">
        <f t="shared" si="622"/>
        <v>3.8462676223753698E-10</v>
      </c>
      <c r="AF9521">
        <f t="shared" si="624"/>
        <v>2.4000709963622297E-7</v>
      </c>
      <c r="AG9521">
        <f t="shared" si="625"/>
        <v>3.6612621497391144E-6</v>
      </c>
    </row>
    <row r="9522" spans="30:33" x14ac:dyDescent="0.2">
      <c r="AD9522">
        <f t="shared" si="623"/>
        <v>9520</v>
      </c>
      <c r="AE9522">
        <f t="shared" si="622"/>
        <v>3.8401135941795691E-10</v>
      </c>
      <c r="AF9522">
        <f t="shared" si="624"/>
        <v>2.3962308827680502E-7</v>
      </c>
      <c r="AG9522">
        <f t="shared" si="625"/>
        <v>3.6557881416589496E-6</v>
      </c>
    </row>
    <row r="9523" spans="30:33" x14ac:dyDescent="0.2">
      <c r="AD9523">
        <f t="shared" si="623"/>
        <v>9521</v>
      </c>
      <c r="AE9523">
        <f t="shared" si="622"/>
        <v>3.833969412428882E-10</v>
      </c>
      <c r="AF9523">
        <f t="shared" si="624"/>
        <v>2.3923969133556212E-7</v>
      </c>
      <c r="AG9523">
        <f t="shared" si="625"/>
        <v>3.6503222775735385E-6</v>
      </c>
    </row>
    <row r="9524" spans="30:33" x14ac:dyDescent="0.2">
      <c r="AD9524">
        <f t="shared" si="623"/>
        <v>9522</v>
      </c>
      <c r="AE9524">
        <f t="shared" si="622"/>
        <v>3.8278350613689957E-10</v>
      </c>
      <c r="AF9524">
        <f t="shared" si="624"/>
        <v>2.3885690782942521E-7</v>
      </c>
      <c r="AG9524">
        <f t="shared" si="625"/>
        <v>3.6448645454355575E-6</v>
      </c>
    </row>
    <row r="9525" spans="30:33" x14ac:dyDescent="0.2">
      <c r="AD9525">
        <f t="shared" si="623"/>
        <v>9523</v>
      </c>
      <c r="AE9525">
        <f t="shared" si="622"/>
        <v>3.8217105252708052E-10</v>
      </c>
      <c r="AF9525">
        <f t="shared" si="624"/>
        <v>2.3847473677689811E-7</v>
      </c>
      <c r="AG9525">
        <f t="shared" si="625"/>
        <v>3.6394149332153879E-6</v>
      </c>
    </row>
    <row r="9526" spans="30:33" x14ac:dyDescent="0.2">
      <c r="AD9526">
        <f t="shared" si="623"/>
        <v>9524</v>
      </c>
      <c r="AE9526">
        <f t="shared" si="622"/>
        <v>3.8155957884303712E-10</v>
      </c>
      <c r="AF9526">
        <f t="shared" si="624"/>
        <v>2.3809317719805506E-7</v>
      </c>
      <c r="AG9526">
        <f t="shared" si="625"/>
        <v>3.6339734289010855E-6</v>
      </c>
    </row>
    <row r="9527" spans="30:33" x14ac:dyDescent="0.2">
      <c r="AD9527">
        <f t="shared" si="623"/>
        <v>9525</v>
      </c>
      <c r="AE9527">
        <f t="shared" si="622"/>
        <v>3.8094908351688829E-10</v>
      </c>
      <c r="AF9527">
        <f t="shared" si="624"/>
        <v>2.3771222811453816E-7</v>
      </c>
      <c r="AG9527">
        <f t="shared" si="625"/>
        <v>3.6285400204983611E-6</v>
      </c>
    </row>
    <row r="9528" spans="30:33" x14ac:dyDescent="0.2">
      <c r="AD9528">
        <f t="shared" si="623"/>
        <v>9526</v>
      </c>
      <c r="AE9528">
        <f t="shared" si="622"/>
        <v>3.8033956498326125E-10</v>
      </c>
      <c r="AF9528">
        <f t="shared" si="624"/>
        <v>2.3733188854955488E-7</v>
      </c>
      <c r="AG9528">
        <f t="shared" si="625"/>
        <v>3.6231146960305466E-6</v>
      </c>
    </row>
    <row r="9529" spans="30:33" x14ac:dyDescent="0.2">
      <c r="AD9529">
        <f t="shared" si="623"/>
        <v>9527</v>
      </c>
      <c r="AE9529">
        <f t="shared" si="622"/>
        <v>3.7973102167928799E-10</v>
      </c>
      <c r="AF9529">
        <f t="shared" si="624"/>
        <v>2.3695215752787559E-7</v>
      </c>
      <c r="AG9529">
        <f t="shared" si="625"/>
        <v>3.6176974435385768E-6</v>
      </c>
    </row>
    <row r="9530" spans="30:33" x14ac:dyDescent="0.2">
      <c r="AD9530">
        <f t="shared" si="623"/>
        <v>9528</v>
      </c>
      <c r="AE9530">
        <f t="shared" si="622"/>
        <v>3.7912345204460115E-10</v>
      </c>
      <c r="AF9530">
        <f t="shared" si="624"/>
        <v>2.36573034075831E-7</v>
      </c>
      <c r="AG9530">
        <f t="shared" si="625"/>
        <v>3.6122882510809598E-6</v>
      </c>
    </row>
    <row r="9531" spans="30:33" x14ac:dyDescent="0.2">
      <c r="AD9531">
        <f t="shared" si="623"/>
        <v>9529</v>
      </c>
      <c r="AE9531">
        <f t="shared" si="622"/>
        <v>3.7851685452132976E-10</v>
      </c>
      <c r="AF9531">
        <f t="shared" si="624"/>
        <v>2.3619451722130964E-7</v>
      </c>
      <c r="AG9531">
        <f t="shared" si="625"/>
        <v>3.6068871067337514E-6</v>
      </c>
    </row>
    <row r="9532" spans="30:33" x14ac:dyDescent="0.2">
      <c r="AD9532">
        <f t="shared" si="623"/>
        <v>9530</v>
      </c>
      <c r="AE9532">
        <f t="shared" si="622"/>
        <v>3.7791122755409563E-10</v>
      </c>
      <c r="AF9532">
        <f t="shared" si="624"/>
        <v>2.3581660599375554E-7</v>
      </c>
      <c r="AG9532">
        <f t="shared" si="625"/>
        <v>3.6014939985905312E-6</v>
      </c>
    </row>
    <row r="9533" spans="30:33" x14ac:dyDescent="0.2">
      <c r="AD9533">
        <f t="shared" si="623"/>
        <v>9531</v>
      </c>
      <c r="AE9533">
        <f t="shared" si="622"/>
        <v>3.7730656959000905E-10</v>
      </c>
      <c r="AF9533">
        <f t="shared" si="624"/>
        <v>2.3543929942416553E-7</v>
      </c>
      <c r="AG9533">
        <f t="shared" si="625"/>
        <v>3.5961089147623764E-6</v>
      </c>
    </row>
    <row r="9534" spans="30:33" x14ac:dyDescent="0.2">
      <c r="AD9534">
        <f t="shared" si="623"/>
        <v>9532</v>
      </c>
      <c r="AE9534">
        <f t="shared" si="622"/>
        <v>3.7670287907866505E-10</v>
      </c>
      <c r="AF9534">
        <f t="shared" si="624"/>
        <v>2.3506259654508686E-7</v>
      </c>
      <c r="AG9534">
        <f t="shared" si="625"/>
        <v>3.5907318433778353E-6</v>
      </c>
    </row>
    <row r="9535" spans="30:33" x14ac:dyDescent="0.2">
      <c r="AD9535">
        <f t="shared" si="623"/>
        <v>9533</v>
      </c>
      <c r="AE9535">
        <f t="shared" si="622"/>
        <v>3.7610015447213913E-10</v>
      </c>
      <c r="AF9535">
        <f t="shared" si="624"/>
        <v>2.3468649639061471E-7</v>
      </c>
      <c r="AG9535">
        <f t="shared" si="625"/>
        <v>3.5853627725829023E-6</v>
      </c>
    </row>
    <row r="9536" spans="30:33" x14ac:dyDescent="0.2">
      <c r="AD9536">
        <f t="shared" si="623"/>
        <v>9534</v>
      </c>
      <c r="AE9536">
        <f t="shared" si="622"/>
        <v>3.754983942249837E-10</v>
      </c>
      <c r="AF9536">
        <f t="shared" si="624"/>
        <v>2.3431099799638971E-7</v>
      </c>
      <c r="AG9536">
        <f t="shared" si="625"/>
        <v>3.5800016905409945E-6</v>
      </c>
    </row>
    <row r="9537" spans="30:33" x14ac:dyDescent="0.2">
      <c r="AD9537">
        <f t="shared" si="623"/>
        <v>9535</v>
      </c>
      <c r="AE9537">
        <f t="shared" si="622"/>
        <v>3.7489759679422372E-10</v>
      </c>
      <c r="AF9537">
        <f t="shared" si="624"/>
        <v>2.3393610039959547E-7</v>
      </c>
      <c r="AG9537">
        <f t="shared" si="625"/>
        <v>3.5746485854329232E-6</v>
      </c>
    </row>
    <row r="9538" spans="30:33" x14ac:dyDescent="0.2">
      <c r="AD9538">
        <f t="shared" si="623"/>
        <v>9536</v>
      </c>
      <c r="AE9538">
        <f t="shared" si="622"/>
        <v>3.7429776063935291E-10</v>
      </c>
      <c r="AF9538">
        <f t="shared" si="624"/>
        <v>2.3356180263895611E-7</v>
      </c>
      <c r="AG9538">
        <f t="shared" si="625"/>
        <v>3.5693034454568692E-6</v>
      </c>
    </row>
    <row r="9539" spans="30:33" x14ac:dyDescent="0.2">
      <c r="AD9539">
        <f t="shared" si="623"/>
        <v>9537</v>
      </c>
      <c r="AE9539">
        <f t="shared" si="622"/>
        <v>3.7369888422232993E-10</v>
      </c>
      <c r="AF9539">
        <f t="shared" si="624"/>
        <v>2.3318810375473377E-7</v>
      </c>
      <c r="AG9539">
        <f t="shared" si="625"/>
        <v>3.5639662588283604E-6</v>
      </c>
    </row>
    <row r="9540" spans="30:33" x14ac:dyDescent="0.2">
      <c r="AD9540">
        <f t="shared" si="623"/>
        <v>9538</v>
      </c>
      <c r="AE9540">
        <f t="shared" si="622"/>
        <v>3.7310096600757422E-10</v>
      </c>
      <c r="AF9540">
        <f t="shared" si="624"/>
        <v>2.3281500278872618E-7</v>
      </c>
      <c r="AG9540">
        <f t="shared" si="625"/>
        <v>3.5586370137802427E-6</v>
      </c>
    </row>
    <row r="9541" spans="30:33" x14ac:dyDescent="0.2">
      <c r="AD9541">
        <f t="shared" si="623"/>
        <v>9539</v>
      </c>
      <c r="AE9541">
        <f t="shared" si="622"/>
        <v>3.7250400446196204E-10</v>
      </c>
      <c r="AF9541">
        <f t="shared" si="624"/>
        <v>2.324424987842642E-7</v>
      </c>
      <c r="AG9541">
        <f t="shared" si="625"/>
        <v>3.5533156985626559E-6</v>
      </c>
    </row>
    <row r="9542" spans="30:33" x14ac:dyDescent="0.2">
      <c r="AD9542">
        <f t="shared" si="623"/>
        <v>9540</v>
      </c>
      <c r="AE9542">
        <f t="shared" si="622"/>
        <v>3.719079980548229E-10</v>
      </c>
      <c r="AF9542">
        <f t="shared" si="624"/>
        <v>2.3207059078620937E-7</v>
      </c>
      <c r="AG9542">
        <f t="shared" si="625"/>
        <v>3.5480023014430104E-6</v>
      </c>
    </row>
    <row r="9543" spans="30:33" x14ac:dyDescent="0.2">
      <c r="AD9543">
        <f t="shared" si="623"/>
        <v>9541</v>
      </c>
      <c r="AE9543">
        <f t="shared" si="622"/>
        <v>3.7131294525793515E-10</v>
      </c>
      <c r="AF9543">
        <f t="shared" si="624"/>
        <v>2.3169927784095142E-7</v>
      </c>
      <c r="AG9543">
        <f t="shared" si="625"/>
        <v>3.5426968107059592E-6</v>
      </c>
    </row>
    <row r="9544" spans="30:33" x14ac:dyDescent="0.2">
      <c r="AD9544">
        <f t="shared" si="623"/>
        <v>9542</v>
      </c>
      <c r="AE9544">
        <f t="shared" si="622"/>
        <v>3.7071884454552243E-10</v>
      </c>
      <c r="AF9544">
        <f t="shared" si="624"/>
        <v>2.3132855899640589E-7</v>
      </c>
      <c r="AG9544">
        <f t="shared" si="625"/>
        <v>3.5373992146533751E-6</v>
      </c>
    </row>
    <row r="9545" spans="30:33" x14ac:dyDescent="0.2">
      <c r="AD9545">
        <f t="shared" si="623"/>
        <v>9543</v>
      </c>
      <c r="AE9545">
        <f t="shared" si="622"/>
        <v>3.7012569439424958E-10</v>
      </c>
      <c r="AF9545">
        <f t="shared" si="624"/>
        <v>2.3095843330201164E-7</v>
      </c>
      <c r="AG9545">
        <f t="shared" si="625"/>
        <v>3.5321095016043238E-6</v>
      </c>
    </row>
    <row r="9546" spans="30:33" x14ac:dyDescent="0.2">
      <c r="AD9546">
        <f t="shared" si="623"/>
        <v>9544</v>
      </c>
      <c r="AE9546">
        <f t="shared" si="622"/>
        <v>3.6953349328321882E-10</v>
      </c>
      <c r="AF9546">
        <f t="shared" si="624"/>
        <v>2.305888998087284E-7</v>
      </c>
      <c r="AG9546">
        <f t="shared" si="625"/>
        <v>3.5268276598950406E-6</v>
      </c>
    </row>
    <row r="9547" spans="30:33" x14ac:dyDescent="0.2">
      <c r="AD9547">
        <f t="shared" si="623"/>
        <v>9545</v>
      </c>
      <c r="AE9547">
        <f t="shared" si="622"/>
        <v>3.6894223969396563E-10</v>
      </c>
      <c r="AF9547">
        <f t="shared" si="624"/>
        <v>2.3021995756903441E-7</v>
      </c>
      <c r="AG9547">
        <f t="shared" si="625"/>
        <v>3.521553677878902E-6</v>
      </c>
    </row>
    <row r="9548" spans="30:33" x14ac:dyDescent="0.2">
      <c r="AD9548">
        <f t="shared" si="623"/>
        <v>9546</v>
      </c>
      <c r="AE9548">
        <f t="shared" si="622"/>
        <v>3.6835193211045521E-10</v>
      </c>
      <c r="AF9548">
        <f t="shared" si="624"/>
        <v>2.2985160563692395E-7</v>
      </c>
      <c r="AG9548">
        <f t="shared" si="625"/>
        <v>3.5162875439264054E-6</v>
      </c>
    </row>
    <row r="9549" spans="30:33" x14ac:dyDescent="0.2">
      <c r="AD9549">
        <f t="shared" si="623"/>
        <v>9547</v>
      </c>
      <c r="AE9549">
        <f t="shared" si="622"/>
        <v>3.6776256901907846E-10</v>
      </c>
      <c r="AF9549">
        <f t="shared" si="624"/>
        <v>2.2948384306790486E-7</v>
      </c>
      <c r="AG9549">
        <f t="shared" si="625"/>
        <v>3.5110292464251423E-6</v>
      </c>
    </row>
    <row r="9550" spans="30:33" x14ac:dyDescent="0.2">
      <c r="AD9550">
        <f t="shared" si="623"/>
        <v>9548</v>
      </c>
      <c r="AE9550">
        <f t="shared" si="622"/>
        <v>3.6717414890864795E-10</v>
      </c>
      <c r="AF9550">
        <f t="shared" si="624"/>
        <v>2.2911666891899622E-7</v>
      </c>
      <c r="AG9550">
        <f t="shared" si="625"/>
        <v>3.5057787737797708E-6</v>
      </c>
    </row>
    <row r="9551" spans="30:33" x14ac:dyDescent="0.2">
      <c r="AD9551">
        <f t="shared" si="623"/>
        <v>9549</v>
      </c>
      <c r="AE9551">
        <f t="shared" si="622"/>
        <v>3.665866702703941E-10</v>
      </c>
      <c r="AF9551">
        <f t="shared" si="624"/>
        <v>2.2875008224872581E-7</v>
      </c>
      <c r="AG9551">
        <f t="shared" si="625"/>
        <v>3.5005361144119931E-6</v>
      </c>
    </row>
    <row r="9552" spans="30:33" x14ac:dyDescent="0.2">
      <c r="AD9552">
        <f t="shared" si="623"/>
        <v>9550</v>
      </c>
      <c r="AE9552">
        <f t="shared" si="622"/>
        <v>3.6600013159796145E-10</v>
      </c>
      <c r="AF9552">
        <f t="shared" si="624"/>
        <v>2.2838408211712784E-7</v>
      </c>
      <c r="AG9552">
        <f t="shared" si="625"/>
        <v>3.495301256760532E-6</v>
      </c>
    </row>
    <row r="9553" spans="30:33" x14ac:dyDescent="0.2">
      <c r="AD9553">
        <f t="shared" si="623"/>
        <v>9551</v>
      </c>
      <c r="AE9553">
        <f t="shared" si="622"/>
        <v>3.6541453138740471E-10</v>
      </c>
      <c r="AF9553">
        <f t="shared" si="624"/>
        <v>2.2801866758574042E-7</v>
      </c>
      <c r="AG9553">
        <f t="shared" si="625"/>
        <v>3.4900741892811024E-6</v>
      </c>
    </row>
    <row r="9554" spans="30:33" x14ac:dyDescent="0.2">
      <c r="AD9554">
        <f t="shared" si="623"/>
        <v>9552</v>
      </c>
      <c r="AE9554">
        <f t="shared" si="622"/>
        <v>3.6482986813718483E-10</v>
      </c>
      <c r="AF9554">
        <f t="shared" si="624"/>
        <v>2.2765383771760322E-7</v>
      </c>
      <c r="AG9554">
        <f t="shared" si="625"/>
        <v>3.4848549004463895E-6</v>
      </c>
    </row>
    <row r="9555" spans="30:33" x14ac:dyDescent="0.2">
      <c r="AD9555">
        <f t="shared" si="623"/>
        <v>9553</v>
      </c>
      <c r="AE9555">
        <f t="shared" ref="AE9555:AE9618" si="626">AF9554*$AE$3</f>
        <v>3.6424614034816531E-10</v>
      </c>
      <c r="AF9555">
        <f t="shared" si="624"/>
        <v>2.2728959157725504E-7</v>
      </c>
      <c r="AG9555">
        <f t="shared" si="625"/>
        <v>3.4796433787460231E-6</v>
      </c>
    </row>
    <row r="9556" spans="30:33" x14ac:dyDescent="0.2">
      <c r="AD9556">
        <f t="shared" si="623"/>
        <v>9554</v>
      </c>
      <c r="AE9556">
        <f t="shared" si="626"/>
        <v>3.6366334652360824E-10</v>
      </c>
      <c r="AF9556">
        <f t="shared" si="624"/>
        <v>2.2692592823073141E-7</v>
      </c>
      <c r="AG9556">
        <f t="shared" si="625"/>
        <v>3.4744396126865531E-6</v>
      </c>
    </row>
    <row r="9557" spans="30:33" x14ac:dyDescent="0.2">
      <c r="AD9557">
        <f t="shared" si="623"/>
        <v>9555</v>
      </c>
      <c r="AE9557">
        <f t="shared" si="626"/>
        <v>3.6308148516917043E-10</v>
      </c>
      <c r="AF9557">
        <f t="shared" si="624"/>
        <v>2.2656284674556222E-7</v>
      </c>
      <c r="AG9557">
        <f t="shared" si="625"/>
        <v>3.4692435907914237E-6</v>
      </c>
    </row>
    <row r="9558" spans="30:33" x14ac:dyDescent="0.2">
      <c r="AD9558">
        <f t="shared" si="623"/>
        <v>9556</v>
      </c>
      <c r="AE9558">
        <f t="shared" si="626"/>
        <v>3.625005547928997E-10</v>
      </c>
      <c r="AF9558">
        <f t="shared" si="624"/>
        <v>2.262003461907693E-7</v>
      </c>
      <c r="AG9558">
        <f t="shared" si="625"/>
        <v>3.4640553016009495E-6</v>
      </c>
    </row>
    <row r="9559" spans="30:33" x14ac:dyDescent="0.2">
      <c r="AD9559">
        <f t="shared" si="623"/>
        <v>9557</v>
      </c>
      <c r="AE9559">
        <f t="shared" si="626"/>
        <v>3.6192055390523103E-10</v>
      </c>
      <c r="AF9559">
        <f t="shared" si="624"/>
        <v>2.2583842563686406E-7</v>
      </c>
      <c r="AG9559">
        <f t="shared" si="625"/>
        <v>3.4588747336722928E-6</v>
      </c>
    </row>
    <row r="9560" spans="30:33" x14ac:dyDescent="0.2">
      <c r="AD9560">
        <f t="shared" si="623"/>
        <v>9558</v>
      </c>
      <c r="AE9560">
        <f t="shared" si="626"/>
        <v>3.6134148101898264E-10</v>
      </c>
      <c r="AF9560">
        <f t="shared" si="624"/>
        <v>2.2547708415584505E-7</v>
      </c>
      <c r="AG9560">
        <f t="shared" si="625"/>
        <v>3.453701875579436E-6</v>
      </c>
    </row>
    <row r="9561" spans="30:33" x14ac:dyDescent="0.2">
      <c r="AD9561">
        <f t="shared" si="623"/>
        <v>9559</v>
      </c>
      <c r="AE9561">
        <f t="shared" si="626"/>
        <v>3.6076333464935227E-10</v>
      </c>
      <c r="AF9561">
        <f t="shared" si="624"/>
        <v>2.251163208211957E-7</v>
      </c>
      <c r="AG9561">
        <f t="shared" si="625"/>
        <v>3.4485367159131583E-6</v>
      </c>
    </row>
    <row r="9562" spans="30:33" x14ac:dyDescent="0.2">
      <c r="AD9562">
        <f t="shared" si="623"/>
        <v>9560</v>
      </c>
      <c r="AE9562">
        <f t="shared" si="626"/>
        <v>3.6018611331391328E-10</v>
      </c>
      <c r="AF9562">
        <f t="shared" si="624"/>
        <v>2.2475613470788178E-7</v>
      </c>
      <c r="AG9562">
        <f t="shared" si="625"/>
        <v>3.4433792432810109E-6</v>
      </c>
    </row>
    <row r="9563" spans="30:33" x14ac:dyDescent="0.2">
      <c r="AD9563">
        <f t="shared" si="623"/>
        <v>9561</v>
      </c>
      <c r="AE9563">
        <f t="shared" si="626"/>
        <v>3.5960981553261101E-10</v>
      </c>
      <c r="AF9563">
        <f t="shared" si="624"/>
        <v>2.2439652489234917E-7</v>
      </c>
      <c r="AG9563">
        <f t="shared" si="625"/>
        <v>3.4382294463072941E-6</v>
      </c>
    </row>
    <row r="9564" spans="30:33" x14ac:dyDescent="0.2">
      <c r="AD9564">
        <f t="shared" si="623"/>
        <v>9562</v>
      </c>
      <c r="AE9564">
        <f t="shared" si="626"/>
        <v>3.5903443982775885E-10</v>
      </c>
      <c r="AF9564">
        <f t="shared" si="624"/>
        <v>2.2403749045252141E-7</v>
      </c>
      <c r="AG9564">
        <f t="shared" si="625"/>
        <v>3.4330873136330299E-6</v>
      </c>
    </row>
    <row r="9565" spans="30:33" x14ac:dyDescent="0.2">
      <c r="AD9565">
        <f t="shared" si="623"/>
        <v>9563</v>
      </c>
      <c r="AE9565">
        <f t="shared" si="626"/>
        <v>3.5845998472403441E-10</v>
      </c>
      <c r="AF9565">
        <f t="shared" si="624"/>
        <v>2.2367903046779737E-7</v>
      </c>
      <c r="AG9565">
        <f t="shared" si="625"/>
        <v>3.4279528339159411E-6</v>
      </c>
    </row>
    <row r="9566" spans="30:33" x14ac:dyDescent="0.2">
      <c r="AD9566">
        <f t="shared" si="623"/>
        <v>9564</v>
      </c>
      <c r="AE9566">
        <f t="shared" si="626"/>
        <v>3.5788644874847594E-10</v>
      </c>
      <c r="AF9566">
        <f t="shared" si="624"/>
        <v>2.2332114401904888E-7</v>
      </c>
      <c r="AG9566">
        <f t="shared" si="625"/>
        <v>3.4228259958304239E-6</v>
      </c>
    </row>
    <row r="9567" spans="30:33" x14ac:dyDescent="0.2">
      <c r="AD9567">
        <f t="shared" si="623"/>
        <v>9565</v>
      </c>
      <c r="AE9567">
        <f t="shared" si="626"/>
        <v>3.5731383043047837E-10</v>
      </c>
      <c r="AF9567">
        <f t="shared" si="624"/>
        <v>2.2296383018861838E-7</v>
      </c>
      <c r="AG9567">
        <f t="shared" si="625"/>
        <v>3.4177067880675254E-6</v>
      </c>
    </row>
    <row r="9568" spans="30:33" x14ac:dyDescent="0.2">
      <c r="AD9568">
        <f t="shared" si="623"/>
        <v>9566</v>
      </c>
      <c r="AE9568">
        <f t="shared" si="626"/>
        <v>3.567421283017896E-10</v>
      </c>
      <c r="AF9568">
        <f t="shared" si="624"/>
        <v>2.2260708806031659E-7</v>
      </c>
      <c r="AG9568">
        <f t="shared" si="625"/>
        <v>3.4125951993349192E-6</v>
      </c>
    </row>
    <row r="9569" spans="30:33" x14ac:dyDescent="0.2">
      <c r="AD9569">
        <f t="shared" si="623"/>
        <v>9567</v>
      </c>
      <c r="AE9569">
        <f t="shared" si="626"/>
        <v>3.5617134089650672E-10</v>
      </c>
      <c r="AF9569">
        <f t="shared" si="624"/>
        <v>2.2225091671942006E-7</v>
      </c>
      <c r="AG9569">
        <f t="shared" si="625"/>
        <v>3.4074912183568796E-6</v>
      </c>
    </row>
    <row r="9570" spans="30:33" x14ac:dyDescent="0.2">
      <c r="AD9570">
        <f t="shared" si="623"/>
        <v>9568</v>
      </c>
      <c r="AE9570">
        <f t="shared" si="626"/>
        <v>3.5560146675107224E-10</v>
      </c>
      <c r="AF9570">
        <f t="shared" si="624"/>
        <v>2.2189531525266897E-7</v>
      </c>
      <c r="AG9570">
        <f t="shared" si="625"/>
        <v>3.4023948338742592E-6</v>
      </c>
    </row>
    <row r="9571" spans="30:33" x14ac:dyDescent="0.2">
      <c r="AD9571">
        <f t="shared" ref="AD9571:AD9634" si="627">AD9570+1</f>
        <v>9569</v>
      </c>
      <c r="AE9571">
        <f t="shared" si="626"/>
        <v>3.5503250440427053E-10</v>
      </c>
      <c r="AF9571">
        <f t="shared" ref="AF9571:AF9634" si="628">AF9570*$AF$3</f>
        <v>2.215402827482647E-7</v>
      </c>
      <c r="AG9571">
        <f t="shared" ref="AG9571:AG9634" si="629">AD9571*AE9571</f>
        <v>3.3973060346444647E-6</v>
      </c>
    </row>
    <row r="9572" spans="30:33" x14ac:dyDescent="0.2">
      <c r="AD9572">
        <f t="shared" si="627"/>
        <v>9570</v>
      </c>
      <c r="AE9572">
        <f t="shared" si="626"/>
        <v>3.5446445239722365E-10</v>
      </c>
      <c r="AF9572">
        <f t="shared" si="628"/>
        <v>2.2118581829586745E-7</v>
      </c>
      <c r="AG9572">
        <f t="shared" si="629"/>
        <v>3.3922248094414304E-6</v>
      </c>
    </row>
    <row r="9573" spans="30:33" x14ac:dyDescent="0.2">
      <c r="AD9573">
        <f t="shared" si="627"/>
        <v>9571</v>
      </c>
      <c r="AE9573">
        <f t="shared" si="626"/>
        <v>3.5389730927338811E-10</v>
      </c>
      <c r="AF9573">
        <f t="shared" si="628"/>
        <v>2.2083192098659404E-7</v>
      </c>
      <c r="AG9573">
        <f t="shared" si="629"/>
        <v>3.3871511470555974E-6</v>
      </c>
    </row>
    <row r="9574" spans="30:33" x14ac:dyDescent="0.2">
      <c r="AD9574">
        <f t="shared" si="627"/>
        <v>9572</v>
      </c>
      <c r="AE9574">
        <f t="shared" si="626"/>
        <v>3.5333107357855065E-10</v>
      </c>
      <c r="AF9574">
        <f t="shared" si="628"/>
        <v>2.2047858991301548E-7</v>
      </c>
      <c r="AG9574">
        <f t="shared" si="629"/>
        <v>3.3820850362938867E-6</v>
      </c>
    </row>
    <row r="9575" spans="30:33" x14ac:dyDescent="0.2">
      <c r="AD9575">
        <f t="shared" si="627"/>
        <v>9573</v>
      </c>
      <c r="AE9575">
        <f t="shared" si="626"/>
        <v>3.5276574386082494E-10</v>
      </c>
      <c r="AF9575">
        <f t="shared" si="628"/>
        <v>2.2012582416915464E-7</v>
      </c>
      <c r="AG9575">
        <f t="shared" si="629"/>
        <v>3.3770264659796772E-6</v>
      </c>
    </row>
    <row r="9576" spans="30:33" x14ac:dyDescent="0.2">
      <c r="AD9576">
        <f t="shared" si="627"/>
        <v>9574</v>
      </c>
      <c r="AE9576">
        <f t="shared" si="626"/>
        <v>3.5220131867064757E-10</v>
      </c>
      <c r="AF9576">
        <f t="shared" si="628"/>
        <v>2.19773622850484E-7</v>
      </c>
      <c r="AG9576">
        <f t="shared" si="629"/>
        <v>3.3719754249527798E-6</v>
      </c>
    </row>
    <row r="9577" spans="30:33" x14ac:dyDescent="0.2">
      <c r="AD9577">
        <f t="shared" si="627"/>
        <v>9575</v>
      </c>
      <c r="AE9577">
        <f t="shared" si="626"/>
        <v>3.5163779656077457E-10</v>
      </c>
      <c r="AF9577">
        <f t="shared" si="628"/>
        <v>2.1942198505392322E-7</v>
      </c>
      <c r="AG9577">
        <f t="shared" si="629"/>
        <v>3.3669319020694167E-6</v>
      </c>
    </row>
    <row r="9578" spans="30:33" x14ac:dyDescent="0.2">
      <c r="AD9578">
        <f t="shared" si="627"/>
        <v>9576</v>
      </c>
      <c r="AE9578">
        <f t="shared" si="626"/>
        <v>3.5107517608627731E-10</v>
      </c>
      <c r="AF9578">
        <f t="shared" si="628"/>
        <v>2.1907090987783692E-7</v>
      </c>
      <c r="AG9578">
        <f t="shared" si="629"/>
        <v>3.3618958862021915E-6</v>
      </c>
    </row>
    <row r="9579" spans="30:33" x14ac:dyDescent="0.2">
      <c r="AD9579">
        <f t="shared" si="627"/>
        <v>9577</v>
      </c>
      <c r="AE9579">
        <f t="shared" si="626"/>
        <v>3.5051345580453923E-10</v>
      </c>
      <c r="AF9579">
        <f t="shared" si="628"/>
        <v>2.1872039642203236E-7</v>
      </c>
      <c r="AG9579">
        <f t="shared" si="629"/>
        <v>3.356867366240072E-6</v>
      </c>
    </row>
    <row r="9580" spans="30:33" x14ac:dyDescent="0.2">
      <c r="AD9580">
        <f t="shared" si="627"/>
        <v>9578</v>
      </c>
      <c r="AE9580">
        <f t="shared" si="626"/>
        <v>3.4995263427525192E-10</v>
      </c>
      <c r="AF9580">
        <f t="shared" si="628"/>
        <v>2.1837044378775711E-7</v>
      </c>
      <c r="AG9580">
        <f t="shared" si="629"/>
        <v>3.3518463310883628E-6</v>
      </c>
    </row>
    <row r="9581" spans="30:33" x14ac:dyDescent="0.2">
      <c r="AD9581">
        <f t="shared" si="627"/>
        <v>9579</v>
      </c>
      <c r="AE9581">
        <f t="shared" si="626"/>
        <v>3.4939271006041153E-10</v>
      </c>
      <c r="AF9581">
        <f t="shared" si="628"/>
        <v>2.1802105107769668E-7</v>
      </c>
      <c r="AG9581">
        <f t="shared" si="629"/>
        <v>3.3468327696686822E-6</v>
      </c>
    </row>
    <row r="9582" spans="30:33" x14ac:dyDescent="0.2">
      <c r="AD9582">
        <f t="shared" si="627"/>
        <v>9580</v>
      </c>
      <c r="AE9582">
        <f t="shared" si="626"/>
        <v>3.4883368172431483E-10</v>
      </c>
      <c r="AF9582">
        <f t="shared" si="628"/>
        <v>2.1767221739597235E-7</v>
      </c>
      <c r="AG9582">
        <f t="shared" si="629"/>
        <v>3.3418266709189362E-6</v>
      </c>
    </row>
    <row r="9583" spans="30:33" x14ac:dyDescent="0.2">
      <c r="AD9583">
        <f t="shared" si="627"/>
        <v>9581</v>
      </c>
      <c r="AE9583">
        <f t="shared" si="626"/>
        <v>3.4827554783355591E-10</v>
      </c>
      <c r="AF9583">
        <f t="shared" si="628"/>
        <v>2.1732394184813879E-7</v>
      </c>
      <c r="AG9583">
        <f t="shared" si="629"/>
        <v>3.336828023793299E-6</v>
      </c>
    </row>
    <row r="9584" spans="30:33" x14ac:dyDescent="0.2">
      <c r="AD9584">
        <f t="shared" si="627"/>
        <v>9582</v>
      </c>
      <c r="AE9584">
        <f t="shared" si="626"/>
        <v>3.4771830695702223E-10</v>
      </c>
      <c r="AF9584">
        <f t="shared" si="628"/>
        <v>2.1697622354118175E-7</v>
      </c>
      <c r="AG9584">
        <f t="shared" si="629"/>
        <v>3.3318368172621868E-6</v>
      </c>
    </row>
    <row r="9585" spans="30:33" x14ac:dyDescent="0.2">
      <c r="AD9585">
        <f t="shared" si="627"/>
        <v>9583</v>
      </c>
      <c r="AE9585">
        <f t="shared" si="626"/>
        <v>3.4716195766589097E-10</v>
      </c>
      <c r="AF9585">
        <f t="shared" si="628"/>
        <v>2.1662906158351585E-7</v>
      </c>
      <c r="AG9585">
        <f t="shared" si="629"/>
        <v>3.3268530403122331E-6</v>
      </c>
    </row>
    <row r="9586" spans="30:33" x14ac:dyDescent="0.2">
      <c r="AD9586">
        <f t="shared" si="627"/>
        <v>9584</v>
      </c>
      <c r="AE9586">
        <f t="shared" si="626"/>
        <v>3.4660649853362552E-10</v>
      </c>
      <c r="AF9586">
        <f t="shared" si="628"/>
        <v>2.1628245508498222E-7</v>
      </c>
      <c r="AG9586">
        <f t="shared" si="629"/>
        <v>3.321876681946267E-6</v>
      </c>
    </row>
    <row r="9587" spans="30:33" x14ac:dyDescent="0.2">
      <c r="AD9587">
        <f t="shared" si="627"/>
        <v>9585</v>
      </c>
      <c r="AE9587">
        <f t="shared" si="626"/>
        <v>3.4605192813597173E-10</v>
      </c>
      <c r="AF9587">
        <f t="shared" si="628"/>
        <v>2.1593640315684624E-7</v>
      </c>
      <c r="AG9587">
        <f t="shared" si="629"/>
        <v>3.3169077311832892E-6</v>
      </c>
    </row>
    <row r="9588" spans="30:33" x14ac:dyDescent="0.2">
      <c r="AD9588">
        <f t="shared" si="627"/>
        <v>9586</v>
      </c>
      <c r="AE9588">
        <f t="shared" si="626"/>
        <v>3.4549824505095416E-10</v>
      </c>
      <c r="AF9588">
        <f t="shared" si="628"/>
        <v>2.1559090491179527E-7</v>
      </c>
      <c r="AG9588">
        <f t="shared" si="629"/>
        <v>3.3119461770584467E-6</v>
      </c>
    </row>
    <row r="9589" spans="30:33" x14ac:dyDescent="0.2">
      <c r="AD9589">
        <f t="shared" si="627"/>
        <v>9587</v>
      </c>
      <c r="AE9589">
        <f t="shared" si="626"/>
        <v>3.4494544785887259E-10</v>
      </c>
      <c r="AF9589">
        <f t="shared" si="628"/>
        <v>2.1524595946393639E-7</v>
      </c>
      <c r="AG9589">
        <f t="shared" si="629"/>
        <v>3.3069920086230114E-6</v>
      </c>
    </row>
    <row r="9590" spans="30:33" x14ac:dyDescent="0.2">
      <c r="AD9590">
        <f t="shared" si="627"/>
        <v>9588</v>
      </c>
      <c r="AE9590">
        <f t="shared" si="626"/>
        <v>3.443935351422984E-10</v>
      </c>
      <c r="AF9590">
        <f t="shared" si="628"/>
        <v>2.1490156592879408E-7</v>
      </c>
      <c r="AG9590">
        <f t="shared" si="629"/>
        <v>3.3020452149443573E-6</v>
      </c>
    </row>
    <row r="9591" spans="30:33" x14ac:dyDescent="0.2">
      <c r="AD9591">
        <f t="shared" si="627"/>
        <v>9589</v>
      </c>
      <c r="AE9591">
        <f t="shared" si="626"/>
        <v>3.4384250548607068E-10</v>
      </c>
      <c r="AF9591">
        <f t="shared" si="628"/>
        <v>2.1455772342330801E-7</v>
      </c>
      <c r="AG9591">
        <f t="shared" si="629"/>
        <v>3.2971057851059319E-6</v>
      </c>
    </row>
    <row r="9592" spans="30:33" x14ac:dyDescent="0.2">
      <c r="AD9592">
        <f t="shared" si="627"/>
        <v>9590</v>
      </c>
      <c r="AE9592">
        <f t="shared" si="626"/>
        <v>3.4329235747729298E-10</v>
      </c>
      <c r="AF9592">
        <f t="shared" si="628"/>
        <v>2.142144310658307E-7</v>
      </c>
      <c r="AG9592">
        <f t="shared" si="629"/>
        <v>3.2921737082072397E-6</v>
      </c>
    </row>
    <row r="9593" spans="30:33" x14ac:dyDescent="0.2">
      <c r="AD9593">
        <f t="shared" si="627"/>
        <v>9591</v>
      </c>
      <c r="AE9593">
        <f t="shared" si="626"/>
        <v>3.4274308970532927E-10</v>
      </c>
      <c r="AF9593">
        <f t="shared" si="628"/>
        <v>2.1387168797612537E-7</v>
      </c>
      <c r="AG9593">
        <f t="shared" si="629"/>
        <v>3.2872489733638131E-6</v>
      </c>
    </row>
    <row r="9594" spans="30:33" x14ac:dyDescent="0.2">
      <c r="AD9594">
        <f t="shared" si="627"/>
        <v>9592</v>
      </c>
      <c r="AE9594">
        <f t="shared" si="626"/>
        <v>3.4219470076180076E-10</v>
      </c>
      <c r="AF9594">
        <f t="shared" si="628"/>
        <v>2.1352949327536358E-7</v>
      </c>
      <c r="AG9594">
        <f t="shared" si="629"/>
        <v>3.2823315697071928E-6</v>
      </c>
    </row>
    <row r="9595" spans="30:33" x14ac:dyDescent="0.2">
      <c r="AD9595">
        <f t="shared" si="627"/>
        <v>9593</v>
      </c>
      <c r="AE9595">
        <f t="shared" si="626"/>
        <v>3.4164718924058187E-10</v>
      </c>
      <c r="AF9595">
        <f t="shared" si="628"/>
        <v>2.1318784608612299E-7</v>
      </c>
      <c r="AG9595">
        <f t="shared" si="629"/>
        <v>3.2774214863849019E-6</v>
      </c>
    </row>
    <row r="9596" spans="30:33" x14ac:dyDescent="0.2">
      <c r="AD9596">
        <f t="shared" si="627"/>
        <v>9594</v>
      </c>
      <c r="AE9596">
        <f t="shared" si="626"/>
        <v>3.4110055373779692E-10</v>
      </c>
      <c r="AF9596">
        <f t="shared" si="628"/>
        <v>2.1284674553238517E-7</v>
      </c>
      <c r="AG9596">
        <f t="shared" si="629"/>
        <v>3.2725187125604238E-6</v>
      </c>
    </row>
    <row r="9597" spans="30:33" x14ac:dyDescent="0.2">
      <c r="AD9597">
        <f t="shared" si="627"/>
        <v>9595</v>
      </c>
      <c r="AE9597">
        <f t="shared" si="626"/>
        <v>3.4055479285181643E-10</v>
      </c>
      <c r="AF9597">
        <f t="shared" si="628"/>
        <v>2.1250619073953333E-7</v>
      </c>
      <c r="AG9597">
        <f t="shared" si="629"/>
        <v>3.2676232374131786E-6</v>
      </c>
    </row>
    <row r="9598" spans="30:33" x14ac:dyDescent="0.2">
      <c r="AD9598">
        <f t="shared" si="627"/>
        <v>9596</v>
      </c>
      <c r="AE9598">
        <f t="shared" si="626"/>
        <v>3.4000990518325348E-10</v>
      </c>
      <c r="AF9598">
        <f t="shared" si="628"/>
        <v>2.1216618083435007E-7</v>
      </c>
      <c r="AG9598">
        <f t="shared" si="629"/>
        <v>3.2627350501385005E-6</v>
      </c>
    </row>
    <row r="9599" spans="30:33" x14ac:dyDescent="0.2">
      <c r="AD9599">
        <f t="shared" si="627"/>
        <v>9597</v>
      </c>
      <c r="AE9599">
        <f t="shared" si="626"/>
        <v>3.3946588933496029E-10</v>
      </c>
      <c r="AF9599">
        <f t="shared" si="628"/>
        <v>2.118267149450151E-7</v>
      </c>
      <c r="AG9599">
        <f t="shared" si="629"/>
        <v>3.2578541399476138E-6</v>
      </c>
    </row>
    <row r="9600" spans="30:33" x14ac:dyDescent="0.2">
      <c r="AD9600">
        <f t="shared" si="627"/>
        <v>9598</v>
      </c>
      <c r="AE9600">
        <f t="shared" si="626"/>
        <v>3.3892274391202431E-10</v>
      </c>
      <c r="AF9600">
        <f t="shared" si="628"/>
        <v>2.1148779220110307E-7</v>
      </c>
      <c r="AG9600">
        <f t="shared" si="629"/>
        <v>3.2529804960676093E-6</v>
      </c>
    </row>
    <row r="9601" spans="30:33" x14ac:dyDescent="0.2">
      <c r="AD9601">
        <f t="shared" si="627"/>
        <v>9599</v>
      </c>
      <c r="AE9601">
        <f t="shared" si="626"/>
        <v>3.3838046752176507E-10</v>
      </c>
      <c r="AF9601">
        <f t="shared" si="628"/>
        <v>2.1114941173358129E-7</v>
      </c>
      <c r="AG9601">
        <f t="shared" si="629"/>
        <v>3.2481141077414231E-6</v>
      </c>
    </row>
    <row r="9602" spans="30:33" x14ac:dyDescent="0.2">
      <c r="AD9602">
        <f t="shared" si="627"/>
        <v>9600</v>
      </c>
      <c r="AE9602">
        <f t="shared" si="626"/>
        <v>3.3783905877373022E-10</v>
      </c>
      <c r="AF9602">
        <f t="shared" si="628"/>
        <v>2.1081157267480754E-7</v>
      </c>
      <c r="AG9602">
        <f t="shared" si="629"/>
        <v>3.24325496422781E-6</v>
      </c>
    </row>
    <row r="9603" spans="30:33" x14ac:dyDescent="0.2">
      <c r="AD9603">
        <f t="shared" si="627"/>
        <v>9601</v>
      </c>
      <c r="AE9603">
        <f t="shared" si="626"/>
        <v>3.3729851627969221E-10</v>
      </c>
      <c r="AF9603">
        <f t="shared" si="628"/>
        <v>2.1047427415852785E-7</v>
      </c>
      <c r="AG9603">
        <f t="shared" si="629"/>
        <v>3.238403054801325E-6</v>
      </c>
    </row>
    <row r="9604" spans="30:33" x14ac:dyDescent="0.2">
      <c r="AD9604">
        <f t="shared" si="627"/>
        <v>9602</v>
      </c>
      <c r="AE9604">
        <f t="shared" si="626"/>
        <v>3.3675883865364473E-10</v>
      </c>
      <c r="AF9604">
        <f t="shared" si="628"/>
        <v>2.101375153198742E-7</v>
      </c>
      <c r="AG9604">
        <f t="shared" si="629"/>
        <v>3.2335583687522966E-6</v>
      </c>
    </row>
    <row r="9605" spans="30:33" x14ac:dyDescent="0.2">
      <c r="AD9605">
        <f t="shared" si="627"/>
        <v>9603</v>
      </c>
      <c r="AE9605">
        <f t="shared" si="626"/>
        <v>3.3622002451179889E-10</v>
      </c>
      <c r="AF9605">
        <f t="shared" si="628"/>
        <v>2.098012952953624E-7</v>
      </c>
      <c r="AG9605">
        <f t="shared" si="629"/>
        <v>3.2287208953868046E-6</v>
      </c>
    </row>
    <row r="9606" spans="30:33" x14ac:dyDescent="0.2">
      <c r="AD9606">
        <f t="shared" si="627"/>
        <v>9604</v>
      </c>
      <c r="AE9606">
        <f t="shared" si="626"/>
        <v>3.3568207247258E-10</v>
      </c>
      <c r="AF9606">
        <f t="shared" si="628"/>
        <v>2.0946561322288981E-7</v>
      </c>
      <c r="AG9606">
        <f t="shared" si="629"/>
        <v>3.2238906240266583E-6</v>
      </c>
    </row>
    <row r="9607" spans="30:33" x14ac:dyDescent="0.2">
      <c r="AD9607">
        <f t="shared" si="627"/>
        <v>9605</v>
      </c>
      <c r="AE9607">
        <f t="shared" si="626"/>
        <v>3.3514498115662385E-10</v>
      </c>
      <c r="AF9607">
        <f t="shared" si="628"/>
        <v>2.0913046824173317E-7</v>
      </c>
      <c r="AG9607">
        <f t="shared" si="629"/>
        <v>3.2190675440093722E-6</v>
      </c>
    </row>
    <row r="9608" spans="30:33" x14ac:dyDescent="0.2">
      <c r="AD9608">
        <f t="shared" si="627"/>
        <v>9606</v>
      </c>
      <c r="AE9608">
        <f t="shared" si="626"/>
        <v>3.3460874918677321E-10</v>
      </c>
      <c r="AF9608">
        <f t="shared" si="628"/>
        <v>2.0879585949254638E-7</v>
      </c>
      <c r="AG9608">
        <f t="shared" si="629"/>
        <v>3.2142516446881433E-6</v>
      </c>
    </row>
    <row r="9609" spans="30:33" x14ac:dyDescent="0.2">
      <c r="AD9609">
        <f t="shared" si="627"/>
        <v>9607</v>
      </c>
      <c r="AE9609">
        <f t="shared" si="626"/>
        <v>3.3407337518807436E-10</v>
      </c>
      <c r="AF9609">
        <f t="shared" si="628"/>
        <v>2.0846178611735829E-7</v>
      </c>
      <c r="AG9609">
        <f t="shared" si="629"/>
        <v>3.2094429154318302E-6</v>
      </c>
    </row>
    <row r="9610" spans="30:33" x14ac:dyDescent="0.2">
      <c r="AD9610">
        <f t="shared" si="627"/>
        <v>9608</v>
      </c>
      <c r="AE9610">
        <f t="shared" si="626"/>
        <v>3.3353885778777339E-10</v>
      </c>
      <c r="AF9610">
        <f t="shared" si="628"/>
        <v>2.0812824725957051E-7</v>
      </c>
      <c r="AG9610">
        <f t="shared" si="629"/>
        <v>3.2046413456249267E-6</v>
      </c>
    </row>
    <row r="9611" spans="30:33" x14ac:dyDescent="0.2">
      <c r="AD9611">
        <f t="shared" si="627"/>
        <v>9609</v>
      </c>
      <c r="AE9611">
        <f t="shared" si="626"/>
        <v>3.3300519561531295E-10</v>
      </c>
      <c r="AF9611">
        <f t="shared" si="628"/>
        <v>2.0779524206395519E-7</v>
      </c>
      <c r="AG9611">
        <f t="shared" si="629"/>
        <v>3.1998469246675422E-6</v>
      </c>
    </row>
    <row r="9612" spans="30:33" x14ac:dyDescent="0.2">
      <c r="AD9612">
        <f t="shared" si="627"/>
        <v>9610</v>
      </c>
      <c r="AE9612">
        <f t="shared" si="626"/>
        <v>3.3247238730232847E-10</v>
      </c>
      <c r="AF9612">
        <f t="shared" si="628"/>
        <v>2.0746276967665284E-7</v>
      </c>
      <c r="AG9612">
        <f t="shared" si="629"/>
        <v>3.1950596419753768E-6</v>
      </c>
    </row>
    <row r="9613" spans="30:33" x14ac:dyDescent="0.2">
      <c r="AD9613">
        <f t="shared" si="627"/>
        <v>9611</v>
      </c>
      <c r="AE9613">
        <f t="shared" si="626"/>
        <v>3.3194043148264468E-10</v>
      </c>
      <c r="AF9613">
        <f t="shared" si="628"/>
        <v>2.0713082924517018E-7</v>
      </c>
      <c r="AG9613">
        <f t="shared" si="629"/>
        <v>3.1902794869796979E-6</v>
      </c>
    </row>
    <row r="9614" spans="30:33" x14ac:dyDescent="0.2">
      <c r="AD9614">
        <f t="shared" si="627"/>
        <v>9612</v>
      </c>
      <c r="AE9614">
        <f t="shared" si="626"/>
        <v>3.3140932679227244E-10</v>
      </c>
      <c r="AF9614">
        <f t="shared" si="628"/>
        <v>2.0679941991837791E-7</v>
      </c>
      <c r="AG9614">
        <f t="shared" si="629"/>
        <v>3.1855064491273228E-6</v>
      </c>
    </row>
    <row r="9615" spans="30:33" x14ac:dyDescent="0.2">
      <c r="AD9615">
        <f t="shared" si="627"/>
        <v>9613</v>
      </c>
      <c r="AE9615">
        <f t="shared" si="626"/>
        <v>3.3087907186940481E-10</v>
      </c>
      <c r="AF9615">
        <f t="shared" si="628"/>
        <v>2.0646854084650849E-7</v>
      </c>
      <c r="AG9615">
        <f t="shared" si="629"/>
        <v>3.1807405178805884E-6</v>
      </c>
    </row>
    <row r="9616" spans="30:33" x14ac:dyDescent="0.2">
      <c r="AD9616">
        <f t="shared" si="627"/>
        <v>9614</v>
      </c>
      <c r="AE9616">
        <f t="shared" si="626"/>
        <v>3.3034966535441376E-10</v>
      </c>
      <c r="AF9616">
        <f t="shared" si="628"/>
        <v>2.0613819118115408E-7</v>
      </c>
      <c r="AG9616">
        <f t="shared" si="629"/>
        <v>3.175981682717334E-6</v>
      </c>
    </row>
    <row r="9617" spans="30:33" x14ac:dyDescent="0.2">
      <c r="AD9617">
        <f t="shared" si="627"/>
        <v>9615</v>
      </c>
      <c r="AE9617">
        <f t="shared" si="626"/>
        <v>3.2982110588984669E-10</v>
      </c>
      <c r="AF9617">
        <f t="shared" si="628"/>
        <v>2.0580837007526423E-7</v>
      </c>
      <c r="AG9617">
        <f t="shared" si="629"/>
        <v>3.1712299331308758E-6</v>
      </c>
    </row>
    <row r="9618" spans="30:33" x14ac:dyDescent="0.2">
      <c r="AD9618">
        <f t="shared" si="627"/>
        <v>9616</v>
      </c>
      <c r="AE9618">
        <f t="shared" si="626"/>
        <v>3.2929339212042292E-10</v>
      </c>
      <c r="AF9618">
        <f t="shared" si="628"/>
        <v>2.0547907668314379E-7</v>
      </c>
      <c r="AG9618">
        <f t="shared" si="629"/>
        <v>3.1664852586299869E-6</v>
      </c>
    </row>
    <row r="9619" spans="30:33" x14ac:dyDescent="0.2">
      <c r="AD9619">
        <f t="shared" si="627"/>
        <v>9617</v>
      </c>
      <c r="AE9619">
        <f t="shared" ref="AE9619:AE9682" si="630">AF9618*$AE$3</f>
        <v>3.2876652269303021E-10</v>
      </c>
      <c r="AF9619">
        <f t="shared" si="628"/>
        <v>2.0515031016045074E-7</v>
      </c>
      <c r="AG9619">
        <f t="shared" si="629"/>
        <v>3.1617476487388717E-6</v>
      </c>
    </row>
    <row r="9620" spans="30:33" x14ac:dyDescent="0.2">
      <c r="AD9620">
        <f t="shared" si="627"/>
        <v>9618</v>
      </c>
      <c r="AE9620">
        <f t="shared" si="630"/>
        <v>3.2824049625672132E-10</v>
      </c>
      <c r="AF9620">
        <f t="shared" si="628"/>
        <v>2.0482206966419402E-7</v>
      </c>
      <c r="AG9620">
        <f t="shared" si="629"/>
        <v>3.1570170929971456E-6</v>
      </c>
    </row>
    <row r="9621" spans="30:33" x14ac:dyDescent="0.2">
      <c r="AD9621">
        <f t="shared" si="627"/>
        <v>9619</v>
      </c>
      <c r="AE9621">
        <f t="shared" si="630"/>
        <v>3.2771531146271059E-10</v>
      </c>
      <c r="AF9621">
        <f t="shared" si="628"/>
        <v>2.044943543527313E-7</v>
      </c>
      <c r="AG9621">
        <f t="shared" si="629"/>
        <v>3.1522935809598131E-6</v>
      </c>
    </row>
    <row r="9622" spans="30:33" x14ac:dyDescent="0.2">
      <c r="AD9622">
        <f t="shared" si="627"/>
        <v>9620</v>
      </c>
      <c r="AE9622">
        <f t="shared" si="630"/>
        <v>3.2719096696437021E-10</v>
      </c>
      <c r="AF9622">
        <f t="shared" si="628"/>
        <v>2.0416716338576693E-7</v>
      </c>
      <c r="AG9622">
        <f t="shared" si="629"/>
        <v>3.1475771021972413E-6</v>
      </c>
    </row>
    <row r="9623" spans="30:33" x14ac:dyDescent="0.2">
      <c r="AD9623">
        <f t="shared" si="627"/>
        <v>9621</v>
      </c>
      <c r="AE9623">
        <f t="shared" si="630"/>
        <v>3.2666746141722723E-10</v>
      </c>
      <c r="AF9623">
        <f t="shared" si="628"/>
        <v>2.0384049592434969E-7</v>
      </c>
      <c r="AG9623">
        <f t="shared" si="629"/>
        <v>3.1428676462951433E-6</v>
      </c>
    </row>
    <row r="9624" spans="30:33" x14ac:dyDescent="0.2">
      <c r="AD9624">
        <f t="shared" si="627"/>
        <v>9622</v>
      </c>
      <c r="AE9624">
        <f t="shared" si="630"/>
        <v>3.2614479347895964E-10</v>
      </c>
      <c r="AF9624">
        <f t="shared" si="628"/>
        <v>2.0351435113087073E-7</v>
      </c>
      <c r="AG9624">
        <f t="shared" si="629"/>
        <v>3.1381652028545496E-6</v>
      </c>
    </row>
    <row r="9625" spans="30:33" x14ac:dyDescent="0.2">
      <c r="AD9625">
        <f t="shared" si="627"/>
        <v>9623</v>
      </c>
      <c r="AE9625">
        <f t="shared" si="630"/>
        <v>3.2562296180939329E-10</v>
      </c>
      <c r="AF9625">
        <f t="shared" si="628"/>
        <v>2.0318872816906132E-7</v>
      </c>
      <c r="AG9625">
        <f t="shared" si="629"/>
        <v>3.1334697614917916E-6</v>
      </c>
    </row>
    <row r="9626" spans="30:33" x14ac:dyDescent="0.2">
      <c r="AD9626">
        <f t="shared" si="627"/>
        <v>9624</v>
      </c>
      <c r="AE9626">
        <f t="shared" si="630"/>
        <v>3.2510196507049824E-10</v>
      </c>
      <c r="AF9626">
        <f t="shared" si="628"/>
        <v>2.0286362620399081E-7</v>
      </c>
      <c r="AG9626">
        <f t="shared" si="629"/>
        <v>3.128781311838475E-6</v>
      </c>
    </row>
    <row r="9627" spans="30:33" x14ac:dyDescent="0.2">
      <c r="AD9627">
        <f t="shared" si="627"/>
        <v>9625</v>
      </c>
      <c r="AE9627">
        <f t="shared" si="630"/>
        <v>3.2458180192638545E-10</v>
      </c>
      <c r="AF9627">
        <f t="shared" si="628"/>
        <v>2.0253904440206442E-7</v>
      </c>
      <c r="AG9627">
        <f t="shared" si="629"/>
        <v>3.1240998435414601E-6</v>
      </c>
    </row>
    <row r="9628" spans="30:33" x14ac:dyDescent="0.2">
      <c r="AD9628">
        <f t="shared" si="627"/>
        <v>9626</v>
      </c>
      <c r="AE9628">
        <f t="shared" si="630"/>
        <v>3.2406247104330322E-10</v>
      </c>
      <c r="AF9628">
        <f t="shared" si="628"/>
        <v>2.0221498193102111E-7</v>
      </c>
      <c r="AG9628">
        <f t="shared" si="629"/>
        <v>3.1194253462628368E-6</v>
      </c>
    </row>
    <row r="9629" spans="30:33" x14ac:dyDescent="0.2">
      <c r="AD9629">
        <f t="shared" si="627"/>
        <v>9627</v>
      </c>
      <c r="AE9629">
        <f t="shared" si="630"/>
        <v>3.2354397108963391E-10</v>
      </c>
      <c r="AF9629">
        <f t="shared" si="628"/>
        <v>2.0189143795993147E-7</v>
      </c>
      <c r="AG9629">
        <f t="shared" si="629"/>
        <v>3.1147578096799057E-6</v>
      </c>
    </row>
    <row r="9630" spans="30:33" x14ac:dyDescent="0.2">
      <c r="AD9630">
        <f t="shared" si="627"/>
        <v>9628</v>
      </c>
      <c r="AE9630">
        <f t="shared" si="630"/>
        <v>3.2302630073589051E-10</v>
      </c>
      <c r="AF9630">
        <f t="shared" si="628"/>
        <v>2.0156841165919556E-7</v>
      </c>
      <c r="AG9630">
        <f t="shared" si="629"/>
        <v>3.1100972234851537E-6</v>
      </c>
    </row>
    <row r="9631" spans="30:33" x14ac:dyDescent="0.2">
      <c r="AD9631">
        <f t="shared" si="627"/>
        <v>9629</v>
      </c>
      <c r="AE9631">
        <f t="shared" si="630"/>
        <v>3.2250945865471303E-10</v>
      </c>
      <c r="AF9631">
        <f t="shared" si="628"/>
        <v>2.0124590220054084E-7</v>
      </c>
      <c r="AG9631">
        <f t="shared" si="629"/>
        <v>3.1054435773862317E-6</v>
      </c>
    </row>
    <row r="9632" spans="30:33" x14ac:dyDescent="0.2">
      <c r="AD9632">
        <f t="shared" si="627"/>
        <v>9630</v>
      </c>
      <c r="AE9632">
        <f t="shared" si="630"/>
        <v>3.2199344352086549E-10</v>
      </c>
      <c r="AF9632">
        <f t="shared" si="628"/>
        <v>2.0092390875701996E-7</v>
      </c>
      <c r="AG9632">
        <f t="shared" si="629"/>
        <v>3.1007968611059346E-6</v>
      </c>
    </row>
    <row r="9633" spans="30:33" x14ac:dyDescent="0.2">
      <c r="AD9633">
        <f t="shared" si="627"/>
        <v>9631</v>
      </c>
      <c r="AE9633">
        <f t="shared" si="630"/>
        <v>3.2147825401123208E-10</v>
      </c>
      <c r="AF9633">
        <f t="shared" si="628"/>
        <v>2.0060243050300873E-7</v>
      </c>
      <c r="AG9633">
        <f t="shared" si="629"/>
        <v>3.096157064382176E-6</v>
      </c>
    </row>
    <row r="9634" spans="30:33" x14ac:dyDescent="0.2">
      <c r="AD9634">
        <f t="shared" si="627"/>
        <v>9632</v>
      </c>
      <c r="AE9634">
        <f t="shared" si="630"/>
        <v>3.2096388880481413E-10</v>
      </c>
      <c r="AF9634">
        <f t="shared" si="628"/>
        <v>2.0028146661420391E-7</v>
      </c>
      <c r="AG9634">
        <f t="shared" si="629"/>
        <v>3.0915241769679698E-6</v>
      </c>
    </row>
    <row r="9635" spans="30:33" x14ac:dyDescent="0.2">
      <c r="AD9635">
        <f t="shared" ref="AD9635:AD9698" si="631">AD9634+1</f>
        <v>9633</v>
      </c>
      <c r="AE9635">
        <f t="shared" si="630"/>
        <v>3.204503465827264E-10</v>
      </c>
      <c r="AF9635">
        <f t="shared" ref="AF9635:AF9698" si="632">AF9634*$AF$3</f>
        <v>1.9996101626762118E-7</v>
      </c>
      <c r="AG9635">
        <f t="shared" ref="AG9635:AG9698" si="633">AD9635*AE9635</f>
        <v>3.0868981886314036E-6</v>
      </c>
    </row>
    <row r="9636" spans="30:33" x14ac:dyDescent="0.2">
      <c r="AD9636">
        <f t="shared" si="631"/>
        <v>9634</v>
      </c>
      <c r="AE9636">
        <f t="shared" si="630"/>
        <v>3.1993762602819403E-10</v>
      </c>
      <c r="AF9636">
        <f t="shared" si="632"/>
        <v>1.9964107864159297E-7</v>
      </c>
      <c r="AG9636">
        <f t="shared" si="633"/>
        <v>3.0822790891556215E-6</v>
      </c>
    </row>
    <row r="9637" spans="30:33" x14ac:dyDescent="0.2">
      <c r="AD9637">
        <f t="shared" si="631"/>
        <v>9635</v>
      </c>
      <c r="AE9637">
        <f t="shared" si="630"/>
        <v>3.1942572582654889E-10</v>
      </c>
      <c r="AF9637">
        <f t="shared" si="632"/>
        <v>1.9932165291576641E-7</v>
      </c>
      <c r="AG9637">
        <f t="shared" si="633"/>
        <v>3.0776668683387986E-6</v>
      </c>
    </row>
    <row r="9638" spans="30:33" x14ac:dyDescent="0.2">
      <c r="AD9638">
        <f t="shared" si="631"/>
        <v>9636</v>
      </c>
      <c r="AE9638">
        <f t="shared" si="630"/>
        <v>3.1891464466522641E-10</v>
      </c>
      <c r="AF9638">
        <f t="shared" si="632"/>
        <v>1.9900273827110118E-7</v>
      </c>
      <c r="AG9638">
        <f t="shared" si="633"/>
        <v>3.0730615159941216E-6</v>
      </c>
    </row>
    <row r="9639" spans="30:33" x14ac:dyDescent="0.2">
      <c r="AD9639">
        <f t="shared" si="631"/>
        <v>9637</v>
      </c>
      <c r="AE9639">
        <f t="shared" si="630"/>
        <v>3.1840438123376204E-10</v>
      </c>
      <c r="AF9639">
        <f t="shared" si="632"/>
        <v>1.986843338898674E-7</v>
      </c>
      <c r="AG9639">
        <f t="shared" si="633"/>
        <v>3.0684630219497649E-6</v>
      </c>
    </row>
    <row r="9640" spans="30:33" x14ac:dyDescent="0.2">
      <c r="AD9640">
        <f t="shared" si="631"/>
        <v>9638</v>
      </c>
      <c r="AE9640">
        <f t="shared" si="630"/>
        <v>3.1789493422378797E-10</v>
      </c>
      <c r="AF9640">
        <f t="shared" si="632"/>
        <v>1.9836643895564361E-7</v>
      </c>
      <c r="AG9640">
        <f t="shared" si="633"/>
        <v>3.0638713760488682E-6</v>
      </c>
    </row>
    <row r="9641" spans="30:33" x14ac:dyDescent="0.2">
      <c r="AD9641">
        <f t="shared" si="631"/>
        <v>9639</v>
      </c>
      <c r="AE9641">
        <f t="shared" si="630"/>
        <v>3.1738630232902993E-10</v>
      </c>
      <c r="AF9641">
        <f t="shared" si="632"/>
        <v>1.9804905265331456E-7</v>
      </c>
      <c r="AG9641">
        <f t="shared" si="633"/>
        <v>3.0592865681495196E-6</v>
      </c>
    </row>
    <row r="9642" spans="30:33" x14ac:dyDescent="0.2">
      <c r="AD9642">
        <f t="shared" si="631"/>
        <v>9640</v>
      </c>
      <c r="AE9642">
        <f t="shared" si="630"/>
        <v>3.1687848424530343E-10</v>
      </c>
      <c r="AF9642">
        <f t="shared" si="632"/>
        <v>1.9773217416906924E-7</v>
      </c>
      <c r="AG9642">
        <f t="shared" si="633"/>
        <v>3.0547085881247252E-6</v>
      </c>
    </row>
    <row r="9643" spans="30:33" x14ac:dyDescent="0.2">
      <c r="AD9643">
        <f t="shared" si="631"/>
        <v>9641</v>
      </c>
      <c r="AE9643">
        <f t="shared" si="630"/>
        <v>3.1637147867051095E-10</v>
      </c>
      <c r="AF9643">
        <f t="shared" si="632"/>
        <v>1.9741580269039871E-7</v>
      </c>
      <c r="AG9643">
        <f t="shared" si="633"/>
        <v>3.050137425862396E-6</v>
      </c>
    </row>
    <row r="9644" spans="30:33" x14ac:dyDescent="0.2">
      <c r="AD9644">
        <f t="shared" si="631"/>
        <v>9642</v>
      </c>
      <c r="AE9644">
        <f t="shared" si="630"/>
        <v>3.1586528430463807E-10</v>
      </c>
      <c r="AF9644">
        <f t="shared" si="632"/>
        <v>1.9709993740609406E-7</v>
      </c>
      <c r="AG9644">
        <f t="shared" si="633"/>
        <v>3.0455730712653203E-6</v>
      </c>
    </row>
    <row r="9645" spans="30:33" x14ac:dyDescent="0.2">
      <c r="AD9645">
        <f t="shared" si="631"/>
        <v>9643</v>
      </c>
      <c r="AE9645">
        <f t="shared" si="630"/>
        <v>3.1535989984975066E-10</v>
      </c>
      <c r="AF9645">
        <f t="shared" si="632"/>
        <v>1.967845775062443E-7</v>
      </c>
      <c r="AG9645">
        <f t="shared" si="633"/>
        <v>3.0410155142511456E-6</v>
      </c>
    </row>
    <row r="9646" spans="30:33" x14ac:dyDescent="0.2">
      <c r="AD9646">
        <f t="shared" si="631"/>
        <v>9644</v>
      </c>
      <c r="AE9646">
        <f t="shared" si="630"/>
        <v>3.1485532400999105E-10</v>
      </c>
      <c r="AF9646">
        <f t="shared" si="632"/>
        <v>1.964697221822343E-7</v>
      </c>
      <c r="AG9646">
        <f t="shared" si="633"/>
        <v>3.0364647447523538E-6</v>
      </c>
    </row>
    <row r="9647" spans="30:33" x14ac:dyDescent="0.2">
      <c r="AD9647">
        <f t="shared" si="631"/>
        <v>9645</v>
      </c>
      <c r="AE9647">
        <f t="shared" si="630"/>
        <v>3.1435155549157504E-10</v>
      </c>
      <c r="AF9647">
        <f t="shared" si="632"/>
        <v>1.9615537062674272E-7</v>
      </c>
      <c r="AG9647">
        <f t="shared" si="633"/>
        <v>3.0319207527162414E-6</v>
      </c>
    </row>
    <row r="9648" spans="30:33" x14ac:dyDescent="0.2">
      <c r="AD9648">
        <f t="shared" si="631"/>
        <v>9646</v>
      </c>
      <c r="AE9648">
        <f t="shared" si="630"/>
        <v>3.1384859300278849E-10</v>
      </c>
      <c r="AF9648">
        <f t="shared" si="632"/>
        <v>1.9584152203373992E-7</v>
      </c>
      <c r="AG9648">
        <f t="shared" si="633"/>
        <v>3.0273835281048978E-6</v>
      </c>
    </row>
    <row r="9649" spans="30:33" x14ac:dyDescent="0.2">
      <c r="AD9649">
        <f t="shared" si="631"/>
        <v>9647</v>
      </c>
      <c r="AE9649">
        <f t="shared" si="630"/>
        <v>3.13346435253984E-10</v>
      </c>
      <c r="AF9649">
        <f t="shared" si="632"/>
        <v>1.9552817559848593E-7</v>
      </c>
      <c r="AG9649">
        <f t="shared" si="633"/>
        <v>3.0228530608951837E-6</v>
      </c>
    </row>
    <row r="9650" spans="30:33" x14ac:dyDescent="0.2">
      <c r="AD9650">
        <f t="shared" si="631"/>
        <v>9648</v>
      </c>
      <c r="AE9650">
        <f t="shared" si="630"/>
        <v>3.1284508095757764E-10</v>
      </c>
      <c r="AF9650">
        <f t="shared" si="632"/>
        <v>1.9521533051752834E-7</v>
      </c>
      <c r="AG9650">
        <f t="shared" si="633"/>
        <v>3.0183293410787088E-6</v>
      </c>
    </row>
    <row r="9651" spans="30:33" x14ac:dyDescent="0.2">
      <c r="AD9651">
        <f t="shared" si="631"/>
        <v>9649</v>
      </c>
      <c r="AE9651">
        <f t="shared" si="630"/>
        <v>3.1234452882804549E-10</v>
      </c>
      <c r="AF9651">
        <f t="shared" si="632"/>
        <v>1.9490298598870027E-7</v>
      </c>
      <c r="AG9651">
        <f t="shared" si="633"/>
        <v>3.013812358661811E-6</v>
      </c>
    </row>
    <row r="9652" spans="30:33" x14ac:dyDescent="0.2">
      <c r="AD9652">
        <f t="shared" si="631"/>
        <v>9650</v>
      </c>
      <c r="AE9652">
        <f t="shared" si="630"/>
        <v>3.1184477758192057E-10</v>
      </c>
      <c r="AF9652">
        <f t="shared" si="632"/>
        <v>1.9459114121111834E-7</v>
      </c>
      <c r="AG9652">
        <f t="shared" si="633"/>
        <v>3.0093021036655335E-6</v>
      </c>
    </row>
    <row r="9653" spans="30:33" x14ac:dyDescent="0.2">
      <c r="AD9653">
        <f t="shared" si="631"/>
        <v>9651</v>
      </c>
      <c r="AE9653">
        <f t="shared" si="630"/>
        <v>3.1134582593778948E-10</v>
      </c>
      <c r="AF9653">
        <f t="shared" si="632"/>
        <v>1.9427979538518054E-7</v>
      </c>
      <c r="AG9653">
        <f t="shared" si="633"/>
        <v>3.0047985661256062E-6</v>
      </c>
    </row>
    <row r="9654" spans="30:33" x14ac:dyDescent="0.2">
      <c r="AD9654">
        <f t="shared" si="631"/>
        <v>9652</v>
      </c>
      <c r="AE9654">
        <f t="shared" si="630"/>
        <v>3.1084767261628902E-10</v>
      </c>
      <c r="AF9654">
        <f t="shared" si="632"/>
        <v>1.9396894771256424E-7</v>
      </c>
      <c r="AG9654">
        <f t="shared" si="633"/>
        <v>3.0003017360924217E-6</v>
      </c>
    </row>
    <row r="9655" spans="30:33" x14ac:dyDescent="0.2">
      <c r="AD9655">
        <f t="shared" si="631"/>
        <v>9653</v>
      </c>
      <c r="AE9655">
        <f t="shared" si="630"/>
        <v>3.1035031634010293E-10</v>
      </c>
      <c r="AF9655">
        <f t="shared" si="632"/>
        <v>1.9365859739622414E-7</v>
      </c>
      <c r="AG9655">
        <f t="shared" si="633"/>
        <v>2.9958116036310137E-6</v>
      </c>
    </row>
    <row r="9656" spans="30:33" x14ac:dyDescent="0.2">
      <c r="AD9656">
        <f t="shared" si="631"/>
        <v>9654</v>
      </c>
      <c r="AE9656">
        <f t="shared" si="630"/>
        <v>3.0985375583395879E-10</v>
      </c>
      <c r="AF9656">
        <f t="shared" si="632"/>
        <v>1.9334874364039017E-7</v>
      </c>
      <c r="AG9656">
        <f t="shared" si="633"/>
        <v>2.9913281588210383E-6</v>
      </c>
    </row>
    <row r="9657" spans="30:33" x14ac:dyDescent="0.2">
      <c r="AD9657">
        <f t="shared" si="631"/>
        <v>9655</v>
      </c>
      <c r="AE9657">
        <f t="shared" si="630"/>
        <v>3.0935798982462442E-10</v>
      </c>
      <c r="AF9657">
        <f t="shared" si="632"/>
        <v>1.9303938565056554E-7</v>
      </c>
      <c r="AG9657">
        <f t="shared" si="633"/>
        <v>2.9868513917567487E-6</v>
      </c>
    </row>
    <row r="9658" spans="30:33" x14ac:dyDescent="0.2">
      <c r="AD9658">
        <f t="shared" si="631"/>
        <v>9656</v>
      </c>
      <c r="AE9658">
        <f t="shared" si="630"/>
        <v>3.08863017040905E-10</v>
      </c>
      <c r="AF9658">
        <f t="shared" si="632"/>
        <v>1.9273052263352463E-7</v>
      </c>
      <c r="AG9658">
        <f t="shared" si="633"/>
        <v>2.9823812925469786E-6</v>
      </c>
    </row>
    <row r="9659" spans="30:33" x14ac:dyDescent="0.2">
      <c r="AD9659">
        <f t="shared" si="631"/>
        <v>9657</v>
      </c>
      <c r="AE9659">
        <f t="shared" si="630"/>
        <v>3.0836883621363952E-10</v>
      </c>
      <c r="AF9659">
        <f t="shared" si="632"/>
        <v>1.9242215379731097E-7</v>
      </c>
      <c r="AG9659">
        <f t="shared" si="633"/>
        <v>2.977917851315117E-6</v>
      </c>
    </row>
    <row r="9660" spans="30:33" x14ac:dyDescent="0.2">
      <c r="AD9660">
        <f t="shared" si="631"/>
        <v>9658</v>
      </c>
      <c r="AE9660">
        <f t="shared" si="630"/>
        <v>3.0787544607569772E-10</v>
      </c>
      <c r="AF9660">
        <f t="shared" si="632"/>
        <v>1.9211427835123526E-7</v>
      </c>
      <c r="AG9660">
        <f t="shared" si="633"/>
        <v>2.9734610581990887E-6</v>
      </c>
    </row>
    <row r="9661" spans="30:33" x14ac:dyDescent="0.2">
      <c r="AD9661">
        <f t="shared" si="631"/>
        <v>9659</v>
      </c>
      <c r="AE9661">
        <f t="shared" si="630"/>
        <v>3.0738284536197655E-10</v>
      </c>
      <c r="AF9661">
        <f t="shared" si="632"/>
        <v>1.9180689550587328E-7</v>
      </c>
      <c r="AG9661">
        <f t="shared" si="633"/>
        <v>2.9690109033513316E-6</v>
      </c>
    </row>
    <row r="9662" spans="30:33" x14ac:dyDescent="0.2">
      <c r="AD9662">
        <f t="shared" si="631"/>
        <v>9660</v>
      </c>
      <c r="AE9662">
        <f t="shared" si="630"/>
        <v>3.0689103280939741E-10</v>
      </c>
      <c r="AF9662">
        <f t="shared" si="632"/>
        <v>1.9150000447306388E-7</v>
      </c>
      <c r="AG9662">
        <f t="shared" si="633"/>
        <v>2.9645673769387791E-6</v>
      </c>
    </row>
    <row r="9663" spans="30:33" x14ac:dyDescent="0.2">
      <c r="AD9663">
        <f t="shared" si="631"/>
        <v>9661</v>
      </c>
      <c r="AE9663">
        <f t="shared" si="630"/>
        <v>3.0640000715690237E-10</v>
      </c>
      <c r="AF9663">
        <f t="shared" si="632"/>
        <v>1.9119360446590696E-7</v>
      </c>
      <c r="AG9663">
        <f t="shared" si="633"/>
        <v>2.9601304691428336E-6</v>
      </c>
    </row>
    <row r="9664" spans="30:33" x14ac:dyDescent="0.2">
      <c r="AD9664">
        <f t="shared" si="631"/>
        <v>9662</v>
      </c>
      <c r="AE9664">
        <f t="shared" si="630"/>
        <v>3.0590976714545129E-10</v>
      </c>
      <c r="AF9664">
        <f t="shared" si="632"/>
        <v>1.9088769469876151E-7</v>
      </c>
      <c r="AG9664">
        <f t="shared" si="633"/>
        <v>2.9557001701593505E-6</v>
      </c>
    </row>
    <row r="9665" spans="30:33" x14ac:dyDescent="0.2">
      <c r="AD9665">
        <f t="shared" si="631"/>
        <v>9663</v>
      </c>
      <c r="AE9665">
        <f t="shared" si="630"/>
        <v>3.0542031151801855E-10</v>
      </c>
      <c r="AF9665">
        <f t="shared" si="632"/>
        <v>1.9058227438724347E-7</v>
      </c>
      <c r="AG9665">
        <f t="shared" si="633"/>
        <v>2.9512764701986131E-6</v>
      </c>
    </row>
    <row r="9666" spans="30:33" x14ac:dyDescent="0.2">
      <c r="AD9666">
        <f t="shared" si="631"/>
        <v>9664</v>
      </c>
      <c r="AE9666">
        <f t="shared" si="630"/>
        <v>3.0493163901958968E-10</v>
      </c>
      <c r="AF9666">
        <f t="shared" si="632"/>
        <v>1.9027734274822388E-7</v>
      </c>
      <c r="AG9666">
        <f t="shared" si="633"/>
        <v>2.9468593594853145E-6</v>
      </c>
    </row>
    <row r="9667" spans="30:33" x14ac:dyDescent="0.2">
      <c r="AD9667">
        <f t="shared" si="631"/>
        <v>9665</v>
      </c>
      <c r="AE9667">
        <f t="shared" si="630"/>
        <v>3.0444374839715837E-10</v>
      </c>
      <c r="AF9667">
        <f t="shared" si="632"/>
        <v>1.8997289899982671E-7</v>
      </c>
      <c r="AG9667">
        <f t="shared" si="633"/>
        <v>2.9424488282585357E-6</v>
      </c>
    </row>
    <row r="9668" spans="30:33" x14ac:dyDescent="0.2">
      <c r="AD9668">
        <f t="shared" si="631"/>
        <v>9666</v>
      </c>
      <c r="AE9668">
        <f t="shared" si="630"/>
        <v>3.0395663839972287E-10</v>
      </c>
      <c r="AF9668">
        <f t="shared" si="632"/>
        <v>1.8966894236142698E-7</v>
      </c>
      <c r="AG9668">
        <f t="shared" si="633"/>
        <v>2.9380448667717211E-6</v>
      </c>
    </row>
    <row r="9669" spans="30:33" x14ac:dyDescent="0.2">
      <c r="AD9669">
        <f t="shared" si="631"/>
        <v>9667</v>
      </c>
      <c r="AE9669">
        <f t="shared" si="630"/>
        <v>3.0347030777828332E-10</v>
      </c>
      <c r="AF9669">
        <f t="shared" si="632"/>
        <v>1.8936547205364868E-7</v>
      </c>
      <c r="AG9669">
        <f t="shared" si="633"/>
        <v>2.933647465292665E-6</v>
      </c>
    </row>
    <row r="9670" spans="30:33" x14ac:dyDescent="0.2">
      <c r="AD9670">
        <f t="shared" si="631"/>
        <v>9668</v>
      </c>
      <c r="AE9670">
        <f t="shared" si="630"/>
        <v>3.0298475528583801E-10</v>
      </c>
      <c r="AF9670">
        <f t="shared" si="632"/>
        <v>1.8906248729836282E-7</v>
      </c>
      <c r="AG9670">
        <f t="shared" si="633"/>
        <v>2.929256614103482E-6</v>
      </c>
    </row>
    <row r="9671" spans="30:33" x14ac:dyDescent="0.2">
      <c r="AD9671">
        <f t="shared" si="631"/>
        <v>9669</v>
      </c>
      <c r="AE9671">
        <f t="shared" si="630"/>
        <v>3.0249997967738064E-10</v>
      </c>
      <c r="AF9671">
        <f t="shared" si="632"/>
        <v>1.8875998731868544E-7</v>
      </c>
      <c r="AG9671">
        <f t="shared" si="633"/>
        <v>2.9248723035005932E-6</v>
      </c>
    </row>
    <row r="9672" spans="30:33" x14ac:dyDescent="0.2">
      <c r="AD9672">
        <f t="shared" si="631"/>
        <v>9670</v>
      </c>
      <c r="AE9672">
        <f t="shared" si="630"/>
        <v>3.0201597970989684E-10</v>
      </c>
      <c r="AF9672">
        <f t="shared" si="632"/>
        <v>1.8845797133897552E-7</v>
      </c>
      <c r="AG9672">
        <f t="shared" si="633"/>
        <v>2.9204945237947024E-6</v>
      </c>
    </row>
    <row r="9673" spans="30:33" x14ac:dyDescent="0.2">
      <c r="AD9673">
        <f t="shared" si="631"/>
        <v>9671</v>
      </c>
      <c r="AE9673">
        <f t="shared" si="630"/>
        <v>3.0153275414236095E-10</v>
      </c>
      <c r="AF9673">
        <f t="shared" si="632"/>
        <v>1.8815643858483317E-7</v>
      </c>
      <c r="AG9673">
        <f t="shared" si="633"/>
        <v>2.9161232653107729E-6</v>
      </c>
    </row>
    <row r="9674" spans="30:33" x14ac:dyDescent="0.2">
      <c r="AD9674">
        <f t="shared" si="631"/>
        <v>9672</v>
      </c>
      <c r="AE9674">
        <f t="shared" si="630"/>
        <v>3.0105030173573321E-10</v>
      </c>
      <c r="AF9674">
        <f t="shared" si="632"/>
        <v>1.8785538828309743E-7</v>
      </c>
      <c r="AG9674">
        <f t="shared" si="633"/>
        <v>2.9117585183880117E-6</v>
      </c>
    </row>
    <row r="9675" spans="30:33" x14ac:dyDescent="0.2">
      <c r="AD9675">
        <f t="shared" si="631"/>
        <v>9673</v>
      </c>
      <c r="AE9675">
        <f t="shared" si="630"/>
        <v>3.0056862125295605E-10</v>
      </c>
      <c r="AF9675">
        <f t="shared" si="632"/>
        <v>1.8755481966184446E-7</v>
      </c>
      <c r="AG9675">
        <f t="shared" si="633"/>
        <v>2.9074002733798438E-6</v>
      </c>
    </row>
    <row r="9676" spans="30:33" x14ac:dyDescent="0.2">
      <c r="AD9676">
        <f t="shared" si="631"/>
        <v>9674</v>
      </c>
      <c r="AE9676">
        <f t="shared" si="630"/>
        <v>3.0008771145895126E-10</v>
      </c>
      <c r="AF9676">
        <f t="shared" si="632"/>
        <v>1.8725473195038549E-7</v>
      </c>
      <c r="AG9676">
        <f t="shared" si="633"/>
        <v>2.9030485206538944E-6</v>
      </c>
    </row>
    <row r="9677" spans="30:33" x14ac:dyDescent="0.2">
      <c r="AD9677">
        <f t="shared" si="631"/>
        <v>9675</v>
      </c>
      <c r="AE9677">
        <f t="shared" si="630"/>
        <v>2.9960757112061693E-10</v>
      </c>
      <c r="AF9677">
        <f t="shared" si="632"/>
        <v>1.8695512437926487E-7</v>
      </c>
      <c r="AG9677">
        <f t="shared" si="633"/>
        <v>2.8987032505919689E-6</v>
      </c>
    </row>
    <row r="9678" spans="30:33" x14ac:dyDescent="0.2">
      <c r="AD9678">
        <f t="shared" si="631"/>
        <v>9676</v>
      </c>
      <c r="AE9678">
        <f t="shared" si="630"/>
        <v>2.9912819900682391E-10</v>
      </c>
      <c r="AF9678">
        <f t="shared" si="632"/>
        <v>1.8665599618025805E-7</v>
      </c>
      <c r="AG9678">
        <f t="shared" si="633"/>
        <v>2.8943644535900282E-6</v>
      </c>
    </row>
    <row r="9679" spans="30:33" x14ac:dyDescent="0.2">
      <c r="AD9679">
        <f t="shared" si="631"/>
        <v>9677</v>
      </c>
      <c r="AE9679">
        <f t="shared" si="630"/>
        <v>2.9864959388841303E-10</v>
      </c>
      <c r="AF9679">
        <f t="shared" si="632"/>
        <v>1.8635734658636961E-7</v>
      </c>
      <c r="AG9679">
        <f t="shared" si="633"/>
        <v>2.8900321200581729E-6</v>
      </c>
    </row>
    <row r="9680" spans="30:33" x14ac:dyDescent="0.2">
      <c r="AD9680">
        <f t="shared" si="631"/>
        <v>9678</v>
      </c>
      <c r="AE9680">
        <f t="shared" si="630"/>
        <v>2.981717545381915E-10</v>
      </c>
      <c r="AF9680">
        <f t="shared" si="632"/>
        <v>1.8605917483183141E-7</v>
      </c>
      <c r="AG9680">
        <f t="shared" si="633"/>
        <v>2.8857062404206174E-6</v>
      </c>
    </row>
    <row r="9681" spans="30:33" x14ac:dyDescent="0.2">
      <c r="AD9681">
        <f t="shared" si="631"/>
        <v>9679</v>
      </c>
      <c r="AE9681">
        <f t="shared" si="630"/>
        <v>2.9769467973093039E-10</v>
      </c>
      <c r="AF9681">
        <f t="shared" si="632"/>
        <v>1.8576148015210047E-7</v>
      </c>
      <c r="AG9681">
        <f t="shared" si="633"/>
        <v>2.8813868051156754E-6</v>
      </c>
    </row>
    <row r="9682" spans="30:33" x14ac:dyDescent="0.2">
      <c r="AD9682">
        <f t="shared" si="631"/>
        <v>9680</v>
      </c>
      <c r="AE9682">
        <f t="shared" si="630"/>
        <v>2.972183682433609E-10</v>
      </c>
      <c r="AF9682">
        <f t="shared" si="632"/>
        <v>1.8546426178385709E-7</v>
      </c>
      <c r="AG9682">
        <f t="shared" si="633"/>
        <v>2.8770738045957337E-6</v>
      </c>
    </row>
    <row r="9683" spans="30:33" x14ac:dyDescent="0.2">
      <c r="AD9683">
        <f t="shared" si="631"/>
        <v>9681</v>
      </c>
      <c r="AE9683">
        <f t="shared" ref="AE9683:AE9746" si="634">AF9682*$AE$3</f>
        <v>2.9674281885417148E-10</v>
      </c>
      <c r="AF9683">
        <f t="shared" si="632"/>
        <v>1.8516751896500291E-7</v>
      </c>
      <c r="AG9683">
        <f t="shared" si="633"/>
        <v>2.8727672293272341E-6</v>
      </c>
    </row>
    <row r="9684" spans="30:33" x14ac:dyDescent="0.2">
      <c r="AD9684">
        <f t="shared" si="631"/>
        <v>9682</v>
      </c>
      <c r="AE9684">
        <f t="shared" si="634"/>
        <v>2.9626803034400479E-10</v>
      </c>
      <c r="AF9684">
        <f t="shared" si="632"/>
        <v>1.848712509346589E-7</v>
      </c>
      <c r="AG9684">
        <f t="shared" si="633"/>
        <v>2.8684670697906545E-6</v>
      </c>
    </row>
    <row r="9685" spans="30:33" x14ac:dyDescent="0.2">
      <c r="AD9685">
        <f t="shared" si="631"/>
        <v>9683</v>
      </c>
      <c r="AE9685">
        <f t="shared" si="634"/>
        <v>2.9579400149545435E-10</v>
      </c>
      <c r="AF9685">
        <f t="shared" si="632"/>
        <v>1.8457545693316342E-7</v>
      </c>
      <c r="AG9685">
        <f t="shared" si="633"/>
        <v>2.8641733164804843E-6</v>
      </c>
    </row>
    <row r="9686" spans="30:33" x14ac:dyDescent="0.2">
      <c r="AD9686">
        <f t="shared" si="631"/>
        <v>9684</v>
      </c>
      <c r="AE9686">
        <f t="shared" si="634"/>
        <v>2.953207310930616E-10</v>
      </c>
      <c r="AF9686">
        <f t="shared" si="632"/>
        <v>1.8428013620207035E-7</v>
      </c>
      <c r="AG9686">
        <f t="shared" si="633"/>
        <v>2.8598859599052084E-6</v>
      </c>
    </row>
    <row r="9687" spans="30:33" x14ac:dyDescent="0.2">
      <c r="AD9687">
        <f t="shared" si="631"/>
        <v>9685</v>
      </c>
      <c r="AE9687">
        <f t="shared" si="634"/>
        <v>2.9484821792331267E-10</v>
      </c>
      <c r="AF9687">
        <f t="shared" si="632"/>
        <v>1.8398528798414704E-7</v>
      </c>
      <c r="AG9687">
        <f t="shared" si="633"/>
        <v>2.855604990587283E-6</v>
      </c>
    </row>
    <row r="9688" spans="30:33" x14ac:dyDescent="0.2">
      <c r="AD9688">
        <f t="shared" si="631"/>
        <v>9686</v>
      </c>
      <c r="AE9688">
        <f t="shared" si="634"/>
        <v>2.9437646077463538E-10</v>
      </c>
      <c r="AF9688">
        <f t="shared" si="632"/>
        <v>1.8369091152337239E-7</v>
      </c>
      <c r="AG9688">
        <f t="shared" si="633"/>
        <v>2.8513303990631183E-6</v>
      </c>
    </row>
    <row r="9689" spans="30:33" x14ac:dyDescent="0.2">
      <c r="AD9689">
        <f t="shared" si="631"/>
        <v>9687</v>
      </c>
      <c r="AE9689">
        <f t="shared" si="634"/>
        <v>2.9390545843739597E-10</v>
      </c>
      <c r="AF9689">
        <f t="shared" si="632"/>
        <v>1.8339700606493498E-7</v>
      </c>
      <c r="AG9689">
        <f t="shared" si="633"/>
        <v>2.8470621758830546E-6</v>
      </c>
    </row>
    <row r="9690" spans="30:33" x14ac:dyDescent="0.2">
      <c r="AD9690">
        <f t="shared" si="631"/>
        <v>9688</v>
      </c>
      <c r="AE9690">
        <f t="shared" si="634"/>
        <v>2.9343520970389611E-10</v>
      </c>
      <c r="AF9690">
        <f t="shared" si="632"/>
        <v>1.8310357085523109E-7</v>
      </c>
      <c r="AG9690">
        <f t="shared" si="633"/>
        <v>2.8428003116113453E-6</v>
      </c>
    </row>
    <row r="9691" spans="30:33" x14ac:dyDescent="0.2">
      <c r="AD9691">
        <f t="shared" si="631"/>
        <v>9689</v>
      </c>
      <c r="AE9691">
        <f t="shared" si="634"/>
        <v>2.9296571336836987E-10</v>
      </c>
      <c r="AF9691">
        <f t="shared" si="632"/>
        <v>1.828106051418627E-7</v>
      </c>
      <c r="AG9691">
        <f t="shared" si="633"/>
        <v>2.8385447968261357E-6</v>
      </c>
    </row>
    <row r="9692" spans="30:33" x14ac:dyDescent="0.2">
      <c r="AD9692">
        <f t="shared" si="631"/>
        <v>9690</v>
      </c>
      <c r="AE9692">
        <f t="shared" si="634"/>
        <v>2.9249696822698046E-10</v>
      </c>
      <c r="AF9692">
        <f t="shared" si="632"/>
        <v>1.8251810817363571E-7</v>
      </c>
      <c r="AG9692">
        <f t="shared" si="633"/>
        <v>2.8342956221194407E-6</v>
      </c>
    </row>
    <row r="9693" spans="30:33" x14ac:dyDescent="0.2">
      <c r="AD9693">
        <f t="shared" si="631"/>
        <v>9691</v>
      </c>
      <c r="AE9693">
        <f t="shared" si="634"/>
        <v>2.9202897307781724E-10</v>
      </c>
      <c r="AF9693">
        <f t="shared" si="632"/>
        <v>1.8222607920055787E-7</v>
      </c>
      <c r="AG9693">
        <f t="shared" si="633"/>
        <v>2.830052778097127E-6</v>
      </c>
    </row>
    <row r="9694" spans="30:33" x14ac:dyDescent="0.2">
      <c r="AD9694">
        <f t="shared" si="631"/>
        <v>9692</v>
      </c>
      <c r="AE9694">
        <f t="shared" si="634"/>
        <v>2.9156172672089271E-10</v>
      </c>
      <c r="AF9694">
        <f t="shared" si="632"/>
        <v>1.8193451747383697E-7</v>
      </c>
      <c r="AG9694">
        <f t="shared" si="633"/>
        <v>2.8258162553788921E-6</v>
      </c>
    </row>
    <row r="9695" spans="30:33" x14ac:dyDescent="0.2">
      <c r="AD9695">
        <f t="shared" si="631"/>
        <v>9693</v>
      </c>
      <c r="AE9695">
        <f t="shared" si="634"/>
        <v>2.910952279581393E-10</v>
      </c>
      <c r="AF9695">
        <f t="shared" si="632"/>
        <v>1.8164342224587882E-7</v>
      </c>
      <c r="AG9695">
        <f t="shared" si="633"/>
        <v>2.8215860445982441E-6</v>
      </c>
    </row>
    <row r="9696" spans="30:33" x14ac:dyDescent="0.2">
      <c r="AD9696">
        <f t="shared" si="631"/>
        <v>9694</v>
      </c>
      <c r="AE9696">
        <f t="shared" si="634"/>
        <v>2.9062947559340624E-10</v>
      </c>
      <c r="AF9696">
        <f t="shared" si="632"/>
        <v>1.8135279277028539E-7</v>
      </c>
      <c r="AG9696">
        <f t="shared" si="633"/>
        <v>2.8173621364024802E-6</v>
      </c>
    </row>
    <row r="9697" spans="30:33" x14ac:dyDescent="0.2">
      <c r="AD9697">
        <f t="shared" si="631"/>
        <v>9695</v>
      </c>
      <c r="AE9697">
        <f t="shared" si="634"/>
        <v>2.9016446843245677E-10</v>
      </c>
      <c r="AF9697">
        <f t="shared" si="632"/>
        <v>1.8106262830185293E-7</v>
      </c>
      <c r="AG9697">
        <f t="shared" si="633"/>
        <v>2.8131445214526686E-6</v>
      </c>
    </row>
    <row r="9698" spans="30:33" x14ac:dyDescent="0.2">
      <c r="AD9698">
        <f t="shared" si="631"/>
        <v>9696</v>
      </c>
      <c r="AE9698">
        <f t="shared" si="634"/>
        <v>2.8970020528296481E-10</v>
      </c>
      <c r="AF9698">
        <f t="shared" si="632"/>
        <v>1.8077292809656997E-7</v>
      </c>
      <c r="AG9698">
        <f t="shared" si="633"/>
        <v>2.8089331904236268E-6</v>
      </c>
    </row>
    <row r="9699" spans="30:33" x14ac:dyDescent="0.2">
      <c r="AD9699">
        <f t="shared" ref="AD9699:AD9762" si="635">AD9698+1</f>
        <v>9697</v>
      </c>
      <c r="AE9699">
        <f t="shared" si="634"/>
        <v>2.8923668495451209E-10</v>
      </c>
      <c r="AF9699">
        <f t="shared" ref="AF9699:AF9762" si="636">AF9698*$AF$3</f>
        <v>1.8048369141161546E-7</v>
      </c>
      <c r="AG9699">
        <f t="shared" ref="AG9699:AG9762" si="637">AD9699*AE9699</f>
        <v>2.8047281340039038E-6</v>
      </c>
    </row>
    <row r="9700" spans="30:33" x14ac:dyDescent="0.2">
      <c r="AD9700">
        <f t="shared" si="635"/>
        <v>9698</v>
      </c>
      <c r="AE9700">
        <f t="shared" si="634"/>
        <v>2.8877390625858487E-10</v>
      </c>
      <c r="AF9700">
        <f t="shared" si="636"/>
        <v>1.8019491750535687E-7</v>
      </c>
      <c r="AG9700">
        <f t="shared" si="637"/>
        <v>2.800529342895756E-6</v>
      </c>
    </row>
    <row r="9701" spans="30:33" x14ac:dyDescent="0.2">
      <c r="AD9701">
        <f t="shared" si="635"/>
        <v>9699</v>
      </c>
      <c r="AE9701">
        <f t="shared" si="634"/>
        <v>2.8831186800857112E-10</v>
      </c>
      <c r="AF9701">
        <f t="shared" si="636"/>
        <v>1.7990660563734829E-7</v>
      </c>
      <c r="AG9701">
        <f t="shared" si="637"/>
        <v>2.7963368078151312E-6</v>
      </c>
    </row>
    <row r="9702" spans="30:33" x14ac:dyDescent="0.2">
      <c r="AD9702">
        <f t="shared" si="635"/>
        <v>9700</v>
      </c>
      <c r="AE9702">
        <f t="shared" si="634"/>
        <v>2.8785056901975742E-10</v>
      </c>
      <c r="AF9702">
        <f t="shared" si="636"/>
        <v>1.7961875506832853E-7</v>
      </c>
      <c r="AG9702">
        <f t="shared" si="637"/>
        <v>2.792150519491647E-6</v>
      </c>
    </row>
    <row r="9703" spans="30:33" x14ac:dyDescent="0.2">
      <c r="AD9703">
        <f t="shared" si="635"/>
        <v>9701</v>
      </c>
      <c r="AE9703">
        <f t="shared" si="634"/>
        <v>2.8739000810932581E-10</v>
      </c>
      <c r="AF9703">
        <f t="shared" si="636"/>
        <v>1.7933136506021921E-7</v>
      </c>
      <c r="AG9703">
        <f t="shared" si="637"/>
        <v>2.7879704686685697E-6</v>
      </c>
    </row>
    <row r="9704" spans="30:33" x14ac:dyDescent="0.2">
      <c r="AD9704">
        <f t="shared" si="635"/>
        <v>9702</v>
      </c>
      <c r="AE9704">
        <f t="shared" si="634"/>
        <v>2.8693018409635084E-10</v>
      </c>
      <c r="AF9704">
        <f t="shared" si="636"/>
        <v>1.7904443487612285E-7</v>
      </c>
      <c r="AG9704">
        <f t="shared" si="637"/>
        <v>2.7837966461027957E-6</v>
      </c>
    </row>
    <row r="9705" spans="30:33" x14ac:dyDescent="0.2">
      <c r="AD9705">
        <f t="shared" si="635"/>
        <v>9703</v>
      </c>
      <c r="AE9705">
        <f t="shared" si="634"/>
        <v>2.8647109580179667E-10</v>
      </c>
      <c r="AF9705">
        <f t="shared" si="636"/>
        <v>1.7875796378032105E-7</v>
      </c>
      <c r="AG9705">
        <f t="shared" si="637"/>
        <v>2.7796290425648331E-6</v>
      </c>
    </row>
    <row r="9706" spans="30:33" x14ac:dyDescent="0.2">
      <c r="AD9706">
        <f t="shared" si="635"/>
        <v>9704</v>
      </c>
      <c r="AE9706">
        <f t="shared" si="634"/>
        <v>2.860127420485138E-10</v>
      </c>
      <c r="AF9706">
        <f t="shared" si="636"/>
        <v>1.7847195103827251E-7</v>
      </c>
      <c r="AG9706">
        <f t="shared" si="637"/>
        <v>2.7754676488387781E-6</v>
      </c>
    </row>
    <row r="9707" spans="30:33" x14ac:dyDescent="0.2">
      <c r="AD9707">
        <f t="shared" si="635"/>
        <v>9705</v>
      </c>
      <c r="AE9707">
        <f t="shared" si="634"/>
        <v>2.8555512166123615E-10</v>
      </c>
      <c r="AF9707">
        <f t="shared" si="636"/>
        <v>1.7818639591661126E-7</v>
      </c>
      <c r="AG9707">
        <f t="shared" si="637"/>
        <v>2.7713124557222968E-6</v>
      </c>
    </row>
    <row r="9708" spans="30:33" x14ac:dyDescent="0.2">
      <c r="AD9708">
        <f t="shared" si="635"/>
        <v>9706</v>
      </c>
      <c r="AE9708">
        <f t="shared" si="634"/>
        <v>2.8509823346657814E-10</v>
      </c>
      <c r="AF9708">
        <f t="shared" si="636"/>
        <v>1.7790129768314466E-7</v>
      </c>
      <c r="AG9708">
        <f t="shared" si="637"/>
        <v>2.7671634540266076E-6</v>
      </c>
    </row>
    <row r="9709" spans="30:33" x14ac:dyDescent="0.2">
      <c r="AD9709">
        <f t="shared" si="635"/>
        <v>9707</v>
      </c>
      <c r="AE9709">
        <f t="shared" si="634"/>
        <v>2.8464207629303157E-10</v>
      </c>
      <c r="AF9709">
        <f t="shared" si="636"/>
        <v>1.7761665560685163E-7</v>
      </c>
      <c r="AG9709">
        <f t="shared" si="637"/>
        <v>2.7630206345764573E-6</v>
      </c>
    </row>
    <row r="9710" spans="30:33" x14ac:dyDescent="0.2">
      <c r="AD9710">
        <f t="shared" si="635"/>
        <v>9708</v>
      </c>
      <c r="AE9710">
        <f t="shared" si="634"/>
        <v>2.8418664897096276E-10</v>
      </c>
      <c r="AF9710">
        <f t="shared" si="636"/>
        <v>1.7733246895788067E-7</v>
      </c>
      <c r="AG9710">
        <f t="shared" si="637"/>
        <v>2.7588839882101064E-6</v>
      </c>
    </row>
    <row r="9711" spans="30:33" x14ac:dyDescent="0.2">
      <c r="AD9711">
        <f t="shared" si="635"/>
        <v>9709</v>
      </c>
      <c r="AE9711">
        <f t="shared" si="634"/>
        <v>2.8373195033260923E-10</v>
      </c>
      <c r="AF9711">
        <f t="shared" si="636"/>
        <v>1.7704873700754805E-7</v>
      </c>
      <c r="AG9711">
        <f t="shared" si="637"/>
        <v>2.754753505779303E-6</v>
      </c>
    </row>
    <row r="9712" spans="30:33" x14ac:dyDescent="0.2">
      <c r="AD9712">
        <f t="shared" si="635"/>
        <v>9710</v>
      </c>
      <c r="AE9712">
        <f t="shared" si="634"/>
        <v>2.8327797921207699E-10</v>
      </c>
      <c r="AF9712">
        <f t="shared" si="636"/>
        <v>1.7676545902833596E-7</v>
      </c>
      <c r="AG9712">
        <f t="shared" si="637"/>
        <v>2.7506291781492677E-6</v>
      </c>
    </row>
    <row r="9713" spans="30:33" x14ac:dyDescent="0.2">
      <c r="AD9713">
        <f t="shared" si="635"/>
        <v>9711</v>
      </c>
      <c r="AE9713">
        <f t="shared" si="634"/>
        <v>2.8282473444533767E-10</v>
      </c>
      <c r="AF9713">
        <f t="shared" si="636"/>
        <v>1.764826342938906E-7</v>
      </c>
      <c r="AG9713">
        <f t="shared" si="637"/>
        <v>2.7465109961986741E-6</v>
      </c>
    </row>
    <row r="9714" spans="30:33" x14ac:dyDescent="0.2">
      <c r="AD9714">
        <f t="shared" si="635"/>
        <v>9712</v>
      </c>
      <c r="AE9714">
        <f t="shared" si="634"/>
        <v>2.823722148702251E-10</v>
      </c>
      <c r="AF9714">
        <f t="shared" si="636"/>
        <v>1.7620026207902037E-7</v>
      </c>
      <c r="AG9714">
        <f t="shared" si="637"/>
        <v>2.7423989508196263E-6</v>
      </c>
    </row>
    <row r="9715" spans="30:33" x14ac:dyDescent="0.2">
      <c r="AD9715">
        <f t="shared" si="635"/>
        <v>9713</v>
      </c>
      <c r="AE9715">
        <f t="shared" si="634"/>
        <v>2.8192041932643272E-10</v>
      </c>
      <c r="AF9715">
        <f t="shared" si="636"/>
        <v>1.7591834165969392E-7</v>
      </c>
      <c r="AG9715">
        <f t="shared" si="637"/>
        <v>2.738293032917641E-6</v>
      </c>
    </row>
    <row r="9716" spans="30:33" x14ac:dyDescent="0.2">
      <c r="AD9716">
        <f t="shared" si="635"/>
        <v>9714</v>
      </c>
      <c r="AE9716">
        <f t="shared" si="634"/>
        <v>2.8146934665551043E-10</v>
      </c>
      <c r="AF9716">
        <f t="shared" si="636"/>
        <v>1.756368723130384E-7</v>
      </c>
      <c r="AG9716">
        <f t="shared" si="637"/>
        <v>2.7341932334116283E-6</v>
      </c>
    </row>
    <row r="9717" spans="30:33" x14ac:dyDescent="0.2">
      <c r="AD9717">
        <f t="shared" si="635"/>
        <v>9715</v>
      </c>
      <c r="AE9717">
        <f t="shared" si="634"/>
        <v>2.8101899570086155E-10</v>
      </c>
      <c r="AF9717">
        <f t="shared" si="636"/>
        <v>1.7535585331733753E-7</v>
      </c>
      <c r="AG9717">
        <f t="shared" si="637"/>
        <v>2.7300995432338701E-6</v>
      </c>
    </row>
    <row r="9718" spans="30:33" x14ac:dyDescent="0.2">
      <c r="AD9718">
        <f t="shared" si="635"/>
        <v>9716</v>
      </c>
      <c r="AE9718">
        <f t="shared" si="634"/>
        <v>2.8056936530774015E-10</v>
      </c>
      <c r="AF9718">
        <f t="shared" si="636"/>
        <v>1.7507528395202977E-7</v>
      </c>
      <c r="AG9718">
        <f t="shared" si="637"/>
        <v>2.7260119533300031E-6</v>
      </c>
    </row>
    <row r="9719" spans="30:33" x14ac:dyDescent="0.2">
      <c r="AD9719">
        <f t="shared" si="635"/>
        <v>9717</v>
      </c>
      <c r="AE9719">
        <f t="shared" si="634"/>
        <v>2.8012045432324774E-10</v>
      </c>
      <c r="AF9719">
        <f t="shared" si="636"/>
        <v>1.7479516349770651E-7</v>
      </c>
      <c r="AG9719">
        <f t="shared" si="637"/>
        <v>2.7219304546589983E-6</v>
      </c>
    </row>
    <row r="9720" spans="30:33" x14ac:dyDescent="0.2">
      <c r="AD9720">
        <f t="shared" si="635"/>
        <v>9718</v>
      </c>
      <c r="AE9720">
        <f t="shared" si="634"/>
        <v>2.7967226159633054E-10</v>
      </c>
      <c r="AF9720">
        <f t="shared" si="636"/>
        <v>1.7451549123611017E-7</v>
      </c>
      <c r="AG9720">
        <f t="shared" si="637"/>
        <v>2.71785503819314E-6</v>
      </c>
    </row>
    <row r="9721" spans="30:33" x14ac:dyDescent="0.2">
      <c r="AD9721">
        <f t="shared" si="635"/>
        <v>9719</v>
      </c>
      <c r="AE9721">
        <f t="shared" si="634"/>
        <v>2.792247859777764E-10</v>
      </c>
      <c r="AF9721">
        <f t="shared" si="636"/>
        <v>1.7423626645013238E-7</v>
      </c>
      <c r="AG9721">
        <f t="shared" si="637"/>
        <v>2.713785694918009E-6</v>
      </c>
    </row>
    <row r="9722" spans="30:33" x14ac:dyDescent="0.2">
      <c r="AD9722">
        <f t="shared" si="635"/>
        <v>9720</v>
      </c>
      <c r="AE9722">
        <f t="shared" si="634"/>
        <v>2.7877802632021193E-10</v>
      </c>
      <c r="AF9722">
        <f t="shared" si="636"/>
        <v>1.7395748842381216E-7</v>
      </c>
      <c r="AG9722">
        <f t="shared" si="637"/>
        <v>2.7097224158324599E-6</v>
      </c>
    </row>
    <row r="9723" spans="30:33" x14ac:dyDescent="0.2">
      <c r="AD9723">
        <f t="shared" si="635"/>
        <v>9721</v>
      </c>
      <c r="AE9723">
        <f t="shared" si="634"/>
        <v>2.7833198147809957E-10</v>
      </c>
      <c r="AF9723">
        <f t="shared" si="636"/>
        <v>1.7367915644233406E-7</v>
      </c>
      <c r="AG9723">
        <f t="shared" si="637"/>
        <v>2.705665191948606E-6</v>
      </c>
    </row>
    <row r="9724" spans="30:33" x14ac:dyDescent="0.2">
      <c r="AD9724">
        <f t="shared" si="635"/>
        <v>9722</v>
      </c>
      <c r="AE9724">
        <f t="shared" si="634"/>
        <v>2.7788665030773463E-10</v>
      </c>
      <c r="AF9724">
        <f t="shared" si="636"/>
        <v>1.7340126979202631E-7</v>
      </c>
      <c r="AG9724">
        <f t="shared" si="637"/>
        <v>2.701614014291796E-6</v>
      </c>
    </row>
    <row r="9725" spans="30:33" x14ac:dyDescent="0.2">
      <c r="AD9725">
        <f t="shared" si="635"/>
        <v>9723</v>
      </c>
      <c r="AE9725">
        <f t="shared" si="634"/>
        <v>2.7744203166724221E-10</v>
      </c>
      <c r="AF9725">
        <f t="shared" si="636"/>
        <v>1.7312382776035907E-7</v>
      </c>
      <c r="AG9725">
        <f t="shared" si="637"/>
        <v>2.6975688739005958E-6</v>
      </c>
    </row>
    <row r="9726" spans="30:33" x14ac:dyDescent="0.2">
      <c r="AD9726">
        <f t="shared" si="635"/>
        <v>9724</v>
      </c>
      <c r="AE9726">
        <f t="shared" si="634"/>
        <v>2.7699812441657462E-10</v>
      </c>
      <c r="AF9726">
        <f t="shared" si="636"/>
        <v>1.7284682963594249E-7</v>
      </c>
      <c r="AG9726">
        <f t="shared" si="637"/>
        <v>2.6935297618267715E-6</v>
      </c>
    </row>
    <row r="9727" spans="30:33" x14ac:dyDescent="0.2">
      <c r="AD9727">
        <f t="shared" si="635"/>
        <v>9725</v>
      </c>
      <c r="AE9727">
        <f t="shared" si="634"/>
        <v>2.7655492741750809E-10</v>
      </c>
      <c r="AF9727">
        <f t="shared" si="636"/>
        <v>1.7257027470852499E-7</v>
      </c>
      <c r="AG9727">
        <f t="shared" si="637"/>
        <v>2.689496669135266E-6</v>
      </c>
    </row>
    <row r="9728" spans="30:33" x14ac:dyDescent="0.2">
      <c r="AD9728">
        <f t="shared" si="635"/>
        <v>9726</v>
      </c>
      <c r="AE9728">
        <f t="shared" si="634"/>
        <v>2.7611243953364012E-10</v>
      </c>
      <c r="AF9728">
        <f t="shared" si="636"/>
        <v>1.7229416226899133E-7</v>
      </c>
      <c r="AG9728">
        <f t="shared" si="637"/>
        <v>2.6854695869041839E-6</v>
      </c>
    </row>
    <row r="9729" spans="30:33" x14ac:dyDescent="0.2">
      <c r="AD9729">
        <f t="shared" si="635"/>
        <v>9727</v>
      </c>
      <c r="AE9729">
        <f t="shared" si="634"/>
        <v>2.7567065963038627E-10</v>
      </c>
      <c r="AF9729">
        <f t="shared" si="636"/>
        <v>1.7201849160936094E-7</v>
      </c>
      <c r="AG9729">
        <f t="shared" si="637"/>
        <v>2.6814485062247672E-6</v>
      </c>
    </row>
    <row r="9730" spans="30:33" x14ac:dyDescent="0.2">
      <c r="AD9730">
        <f t="shared" si="635"/>
        <v>9728</v>
      </c>
      <c r="AE9730">
        <f t="shared" si="634"/>
        <v>2.7522958657497763E-10</v>
      </c>
      <c r="AF9730">
        <f t="shared" si="636"/>
        <v>1.7174326202278596E-7</v>
      </c>
      <c r="AG9730">
        <f t="shared" si="637"/>
        <v>2.6774334182013824E-6</v>
      </c>
    </row>
    <row r="9731" spans="30:33" x14ac:dyDescent="0.2">
      <c r="AD9731">
        <f t="shared" si="635"/>
        <v>9729</v>
      </c>
      <c r="AE9731">
        <f t="shared" si="634"/>
        <v>2.7478921923645768E-10</v>
      </c>
      <c r="AF9731">
        <f t="shared" si="636"/>
        <v>1.7146847280354948E-7</v>
      </c>
      <c r="AG9731">
        <f t="shared" si="637"/>
        <v>2.6734243139514968E-6</v>
      </c>
    </row>
    <row r="9732" spans="30:33" x14ac:dyDescent="0.2">
      <c r="AD9732">
        <f t="shared" si="635"/>
        <v>9730</v>
      </c>
      <c r="AE9732">
        <f t="shared" si="634"/>
        <v>2.7434955648567927E-10</v>
      </c>
      <c r="AF9732">
        <f t="shared" si="636"/>
        <v>1.711941232470638E-7</v>
      </c>
      <c r="AG9732">
        <f t="shared" si="637"/>
        <v>2.6694211846056595E-6</v>
      </c>
    </row>
    <row r="9733" spans="30:33" x14ac:dyDescent="0.2">
      <c r="AD9733">
        <f t="shared" si="635"/>
        <v>9731</v>
      </c>
      <c r="AE9733">
        <f t="shared" si="634"/>
        <v>2.7391059719530219E-10</v>
      </c>
      <c r="AF9733">
        <f t="shared" si="636"/>
        <v>1.7092021264986848E-7</v>
      </c>
      <c r="AG9733">
        <f t="shared" si="637"/>
        <v>2.6654240213074858E-6</v>
      </c>
    </row>
    <row r="9734" spans="30:33" x14ac:dyDescent="0.2">
      <c r="AD9734">
        <f t="shared" si="635"/>
        <v>9732</v>
      </c>
      <c r="AE9734">
        <f t="shared" si="634"/>
        <v>2.734723402397897E-10</v>
      </c>
      <c r="AF9734">
        <f t="shared" si="636"/>
        <v>1.7064674030962867E-7</v>
      </c>
      <c r="AG9734">
        <f t="shared" si="637"/>
        <v>2.6614328152136333E-6</v>
      </c>
    </row>
    <row r="9735" spans="30:33" x14ac:dyDescent="0.2">
      <c r="AD9735">
        <f t="shared" si="635"/>
        <v>9733</v>
      </c>
      <c r="AE9735">
        <f t="shared" si="634"/>
        <v>2.7303478449540603E-10</v>
      </c>
      <c r="AF9735">
        <f t="shared" si="636"/>
        <v>1.7037370552513327E-7</v>
      </c>
      <c r="AG9735">
        <f t="shared" si="637"/>
        <v>2.657447557493787E-6</v>
      </c>
    </row>
    <row r="9736" spans="30:33" x14ac:dyDescent="0.2">
      <c r="AD9736">
        <f t="shared" si="635"/>
        <v>9734</v>
      </c>
      <c r="AE9736">
        <f t="shared" si="634"/>
        <v>2.7259792884021337E-10</v>
      </c>
      <c r="AF9736">
        <f t="shared" si="636"/>
        <v>1.7010110759629305E-7</v>
      </c>
      <c r="AG9736">
        <f t="shared" si="637"/>
        <v>2.6534682393306369E-6</v>
      </c>
    </row>
    <row r="9737" spans="30:33" x14ac:dyDescent="0.2">
      <c r="AD9737">
        <f t="shared" si="635"/>
        <v>9735</v>
      </c>
      <c r="AE9737">
        <f t="shared" si="634"/>
        <v>2.7216177215406899E-10</v>
      </c>
      <c r="AF9737">
        <f t="shared" si="636"/>
        <v>1.6982894582413896E-7</v>
      </c>
      <c r="AG9737">
        <f t="shared" si="637"/>
        <v>2.6494948519198615E-6</v>
      </c>
    </row>
    <row r="9738" spans="30:33" x14ac:dyDescent="0.2">
      <c r="AD9738">
        <f t="shared" si="635"/>
        <v>9736</v>
      </c>
      <c r="AE9738">
        <f t="shared" si="634"/>
        <v>2.7172631331862246E-10</v>
      </c>
      <c r="AF9738">
        <f t="shared" si="636"/>
        <v>1.6955721951082033E-7</v>
      </c>
      <c r="AG9738">
        <f t="shared" si="637"/>
        <v>2.6455273864701083E-6</v>
      </c>
    </row>
    <row r="9739" spans="30:33" x14ac:dyDescent="0.2">
      <c r="AD9739">
        <f t="shared" si="635"/>
        <v>9737</v>
      </c>
      <c r="AE9739">
        <f t="shared" si="634"/>
        <v>2.7129155121731268E-10</v>
      </c>
      <c r="AF9739">
        <f t="shared" si="636"/>
        <v>1.6928592795960301E-7</v>
      </c>
      <c r="AG9739">
        <f t="shared" si="637"/>
        <v>2.6415658342029734E-6</v>
      </c>
    </row>
    <row r="9740" spans="30:33" x14ac:dyDescent="0.2">
      <c r="AD9740">
        <f t="shared" si="635"/>
        <v>9738</v>
      </c>
      <c r="AE9740">
        <f t="shared" si="634"/>
        <v>2.7085748473536496E-10</v>
      </c>
      <c r="AF9740">
        <f t="shared" si="636"/>
        <v>1.6901507047486763E-7</v>
      </c>
      <c r="AG9740">
        <f t="shared" si="637"/>
        <v>2.6376101863529839E-6</v>
      </c>
    </row>
    <row r="9741" spans="30:33" x14ac:dyDescent="0.2">
      <c r="AD9741">
        <f t="shared" si="635"/>
        <v>9739</v>
      </c>
      <c r="AE9741">
        <f t="shared" si="634"/>
        <v>2.7042411275978832E-10</v>
      </c>
      <c r="AF9741">
        <f t="shared" si="636"/>
        <v>1.6874464636210784E-7</v>
      </c>
      <c r="AG9741">
        <f t="shared" si="637"/>
        <v>2.6336604341675784E-6</v>
      </c>
    </row>
    <row r="9742" spans="30:33" x14ac:dyDescent="0.2">
      <c r="AD9742">
        <f t="shared" si="635"/>
        <v>9740</v>
      </c>
      <c r="AE9742">
        <f t="shared" si="634"/>
        <v>2.6999143417937267E-10</v>
      </c>
      <c r="AF9742">
        <f t="shared" si="636"/>
        <v>1.6847465492792845E-7</v>
      </c>
      <c r="AG9742">
        <f t="shared" si="637"/>
        <v>2.6297165689070897E-6</v>
      </c>
    </row>
    <row r="9743" spans="30:33" x14ac:dyDescent="0.2">
      <c r="AD9743">
        <f t="shared" si="635"/>
        <v>9741</v>
      </c>
      <c r="AE9743">
        <f t="shared" si="634"/>
        <v>2.6955944788468564E-10</v>
      </c>
      <c r="AF9743">
        <f t="shared" si="636"/>
        <v>1.6820509548004376E-7</v>
      </c>
      <c r="AG9743">
        <f t="shared" si="637"/>
        <v>2.6257785818447227E-6</v>
      </c>
    </row>
    <row r="9744" spans="30:33" x14ac:dyDescent="0.2">
      <c r="AD9744">
        <f t="shared" si="635"/>
        <v>9742</v>
      </c>
      <c r="AE9744">
        <f t="shared" si="634"/>
        <v>2.6912815276807013E-10</v>
      </c>
      <c r="AF9744">
        <f t="shared" si="636"/>
        <v>1.6793596732727568E-7</v>
      </c>
      <c r="AG9744">
        <f t="shared" si="637"/>
        <v>2.6218464642665393E-6</v>
      </c>
    </row>
    <row r="9745" spans="30:33" x14ac:dyDescent="0.2">
      <c r="AD9745">
        <f t="shared" si="635"/>
        <v>9743</v>
      </c>
      <c r="AE9745">
        <f t="shared" si="634"/>
        <v>2.686975477236412E-10</v>
      </c>
      <c r="AF9745">
        <f t="shared" si="636"/>
        <v>1.6766726977955204E-7</v>
      </c>
      <c r="AG9745">
        <f t="shared" si="637"/>
        <v>2.6179202074714362E-6</v>
      </c>
    </row>
    <row r="9746" spans="30:33" x14ac:dyDescent="0.2">
      <c r="AD9746">
        <f t="shared" si="635"/>
        <v>9744</v>
      </c>
      <c r="AE9746">
        <f t="shared" si="634"/>
        <v>2.6826763164728339E-10</v>
      </c>
      <c r="AF9746">
        <f t="shared" si="636"/>
        <v>1.6739900214790475E-7</v>
      </c>
      <c r="AG9746">
        <f t="shared" si="637"/>
        <v>2.6139998027711293E-6</v>
      </c>
    </row>
    <row r="9747" spans="30:33" x14ac:dyDescent="0.2">
      <c r="AD9747">
        <f t="shared" si="635"/>
        <v>9745</v>
      </c>
      <c r="AE9747">
        <f t="shared" ref="AE9747:AE9810" si="638">AF9746*$AE$3</f>
        <v>2.6783840343664773E-10</v>
      </c>
      <c r="AF9747">
        <f t="shared" si="636"/>
        <v>1.6713116374446808E-7</v>
      </c>
      <c r="AG9747">
        <f t="shared" si="637"/>
        <v>2.6100852414901322E-6</v>
      </c>
    </row>
    <row r="9748" spans="30:33" x14ac:dyDescent="0.2">
      <c r="AD9748">
        <f t="shared" si="635"/>
        <v>9746</v>
      </c>
      <c r="AE9748">
        <f t="shared" si="638"/>
        <v>2.6740986199114906E-10</v>
      </c>
      <c r="AF9748">
        <f t="shared" si="636"/>
        <v>1.6686375388247692E-7</v>
      </c>
      <c r="AG9748">
        <f t="shared" si="637"/>
        <v>2.6061765149657385E-6</v>
      </c>
    </row>
    <row r="9749" spans="30:33" x14ac:dyDescent="0.2">
      <c r="AD9749">
        <f t="shared" si="635"/>
        <v>9747</v>
      </c>
      <c r="AE9749">
        <f t="shared" si="638"/>
        <v>2.669820062119632E-10</v>
      </c>
      <c r="AF9749">
        <f t="shared" si="636"/>
        <v>1.6659677187626494E-7</v>
      </c>
      <c r="AG9749">
        <f t="shared" si="637"/>
        <v>2.6022736145480052E-6</v>
      </c>
    </row>
    <row r="9750" spans="30:33" x14ac:dyDescent="0.2">
      <c r="AD9750">
        <f t="shared" si="635"/>
        <v>9748</v>
      </c>
      <c r="AE9750">
        <f t="shared" si="638"/>
        <v>2.6655483500202401E-10</v>
      </c>
      <c r="AF9750">
        <f t="shared" si="636"/>
        <v>1.6633021704126289E-7</v>
      </c>
      <c r="AG9750">
        <f t="shared" si="637"/>
        <v>2.5983765315997299E-6</v>
      </c>
    </row>
    <row r="9751" spans="30:33" x14ac:dyDescent="0.2">
      <c r="AD9751">
        <f t="shared" si="635"/>
        <v>9749</v>
      </c>
      <c r="AE9751">
        <f t="shared" si="638"/>
        <v>2.6612834726602077E-10</v>
      </c>
      <c r="AF9751">
        <f t="shared" si="636"/>
        <v>1.6606408869399686E-7</v>
      </c>
      <c r="AG9751">
        <f t="shared" si="637"/>
        <v>2.5944852574964364E-6</v>
      </c>
    </row>
    <row r="9752" spans="30:33" x14ac:dyDescent="0.2">
      <c r="AD9752">
        <f t="shared" si="635"/>
        <v>9750</v>
      </c>
      <c r="AE9752">
        <f t="shared" si="638"/>
        <v>2.657025419103951E-10</v>
      </c>
      <c r="AF9752">
        <f t="shared" si="636"/>
        <v>1.6579838615208644E-7</v>
      </c>
      <c r="AG9752">
        <f t="shared" si="637"/>
        <v>2.590599783626352E-6</v>
      </c>
    </row>
    <row r="9753" spans="30:33" x14ac:dyDescent="0.2">
      <c r="AD9753">
        <f t="shared" si="635"/>
        <v>9751</v>
      </c>
      <c r="AE9753">
        <f t="shared" si="638"/>
        <v>2.6527741784333844E-10</v>
      </c>
      <c r="AF9753">
        <f t="shared" si="636"/>
        <v>1.655331087342431E-7</v>
      </c>
      <c r="AG9753">
        <f t="shared" si="637"/>
        <v>2.5867201013903929E-6</v>
      </c>
    </row>
    <row r="9754" spans="30:33" x14ac:dyDescent="0.2">
      <c r="AD9754">
        <f t="shared" si="635"/>
        <v>9752</v>
      </c>
      <c r="AE9754">
        <f t="shared" si="638"/>
        <v>2.6485297397478908E-10</v>
      </c>
      <c r="AF9754">
        <f t="shared" si="636"/>
        <v>1.6526825576026831E-7</v>
      </c>
      <c r="AG9754">
        <f t="shared" si="637"/>
        <v>2.5828462022021429E-6</v>
      </c>
    </row>
    <row r="9755" spans="30:33" x14ac:dyDescent="0.2">
      <c r="AD9755">
        <f t="shared" si="635"/>
        <v>9753</v>
      </c>
      <c r="AE9755">
        <f t="shared" si="638"/>
        <v>2.6442920921642942E-10</v>
      </c>
      <c r="AF9755">
        <f t="shared" si="636"/>
        <v>1.6500382655105189E-7</v>
      </c>
      <c r="AG9755">
        <f t="shared" si="637"/>
        <v>2.5789780774878361E-6</v>
      </c>
    </row>
    <row r="9756" spans="30:33" x14ac:dyDescent="0.2">
      <c r="AD9756">
        <f t="shared" si="635"/>
        <v>9754</v>
      </c>
      <c r="AE9756">
        <f t="shared" si="638"/>
        <v>2.6400612248168312E-10</v>
      </c>
      <c r="AF9756">
        <f t="shared" si="636"/>
        <v>1.647398204285702E-7</v>
      </c>
      <c r="AG9756">
        <f t="shared" si="637"/>
        <v>2.575115718686337E-6</v>
      </c>
    </row>
    <row r="9757" spans="30:33" x14ac:dyDescent="0.2">
      <c r="AD9757">
        <f t="shared" si="635"/>
        <v>9755</v>
      </c>
      <c r="AE9757">
        <f t="shared" si="638"/>
        <v>2.6358371268571247E-10</v>
      </c>
      <c r="AF9757">
        <f t="shared" si="636"/>
        <v>1.6447623671588449E-7</v>
      </c>
      <c r="AG9757">
        <f t="shared" si="637"/>
        <v>2.5712591172491252E-6</v>
      </c>
    </row>
    <row r="9758" spans="30:33" x14ac:dyDescent="0.2">
      <c r="AD9758">
        <f t="shared" si="635"/>
        <v>9756</v>
      </c>
      <c r="AE9758">
        <f t="shared" si="638"/>
        <v>2.631619787454153E-10</v>
      </c>
      <c r="AF9758">
        <f t="shared" si="636"/>
        <v>1.6421307473713907E-7</v>
      </c>
      <c r="AG9758">
        <f t="shared" si="637"/>
        <v>2.5674082646402715E-6</v>
      </c>
    </row>
    <row r="9759" spans="30:33" x14ac:dyDescent="0.2">
      <c r="AD9759">
        <f t="shared" si="635"/>
        <v>9757</v>
      </c>
      <c r="AE9759">
        <f t="shared" si="638"/>
        <v>2.6274091957942263E-10</v>
      </c>
      <c r="AF9759">
        <f t="shared" si="636"/>
        <v>1.6395033381755964E-7</v>
      </c>
      <c r="AG9759">
        <f t="shared" si="637"/>
        <v>2.5635631523364267E-6</v>
      </c>
    </row>
    <row r="9760" spans="30:33" x14ac:dyDescent="0.2">
      <c r="AD9760">
        <f t="shared" si="635"/>
        <v>9758</v>
      </c>
      <c r="AE9760">
        <f t="shared" si="638"/>
        <v>2.6232053410809554E-10</v>
      </c>
      <c r="AF9760">
        <f t="shared" si="636"/>
        <v>1.6368801328345153E-7</v>
      </c>
      <c r="AG9760">
        <f t="shared" si="637"/>
        <v>2.5597237718267962E-6</v>
      </c>
    </row>
    <row r="9761" spans="30:33" x14ac:dyDescent="0.2">
      <c r="AD9761">
        <f t="shared" si="635"/>
        <v>9759</v>
      </c>
      <c r="AE9761">
        <f t="shared" si="638"/>
        <v>2.6190082125352256E-10</v>
      </c>
      <c r="AF9761">
        <f t="shared" si="636"/>
        <v>1.6342611246219799E-7</v>
      </c>
      <c r="AG9761">
        <f t="shared" si="637"/>
        <v>2.5558901146131268E-6</v>
      </c>
    </row>
    <row r="9762" spans="30:33" x14ac:dyDescent="0.2">
      <c r="AD9762">
        <f t="shared" si="635"/>
        <v>9760</v>
      </c>
      <c r="AE9762">
        <f t="shared" si="638"/>
        <v>2.6148177993951689E-10</v>
      </c>
      <c r="AF9762">
        <f t="shared" si="636"/>
        <v>1.6316463068225846E-7</v>
      </c>
      <c r="AG9762">
        <f t="shared" si="637"/>
        <v>2.5520621722096848E-6</v>
      </c>
    </row>
    <row r="9763" spans="30:33" x14ac:dyDescent="0.2">
      <c r="AD9763">
        <f t="shared" ref="AD9763:AD9826" si="639">AD9762+1</f>
        <v>9761</v>
      </c>
      <c r="AE9763">
        <f t="shared" si="638"/>
        <v>2.6106340909161364E-10</v>
      </c>
      <c r="AF9763">
        <f t="shared" ref="AF9763:AF9826" si="640">AF9762*$AF$3</f>
        <v>1.6290356727316683E-7</v>
      </c>
      <c r="AG9763">
        <f t="shared" ref="AG9763:AG9826" si="641">AD9763*AE9763</f>
        <v>2.5482399361432405E-6</v>
      </c>
    </row>
    <row r="9764" spans="30:33" x14ac:dyDescent="0.2">
      <c r="AD9764">
        <f t="shared" si="639"/>
        <v>9762</v>
      </c>
      <c r="AE9764">
        <f t="shared" si="638"/>
        <v>2.6064570763706707E-10</v>
      </c>
      <c r="AF9764">
        <f t="shared" si="640"/>
        <v>1.6264292156552977E-7</v>
      </c>
      <c r="AG9764">
        <f t="shared" si="641"/>
        <v>2.5444233979530487E-6</v>
      </c>
    </row>
    <row r="9765" spans="30:33" x14ac:dyDescent="0.2">
      <c r="AD9765">
        <f t="shared" si="639"/>
        <v>9763</v>
      </c>
      <c r="AE9765">
        <f t="shared" si="638"/>
        <v>2.6022867450484775E-10</v>
      </c>
      <c r="AF9765">
        <f t="shared" si="640"/>
        <v>1.623826928910249E-7</v>
      </c>
      <c r="AG9765">
        <f t="shared" si="641"/>
        <v>2.5406125491908284E-6</v>
      </c>
    </row>
    <row r="9766" spans="30:33" x14ac:dyDescent="0.2">
      <c r="AD9766">
        <f t="shared" si="639"/>
        <v>9764</v>
      </c>
      <c r="AE9766">
        <f t="shared" si="638"/>
        <v>2.5981230862563994E-10</v>
      </c>
      <c r="AF9766">
        <f t="shared" si="640"/>
        <v>1.6212288058239925E-7</v>
      </c>
      <c r="AG9766">
        <f t="shared" si="641"/>
        <v>2.5368073814207484E-6</v>
      </c>
    </row>
    <row r="9767" spans="30:33" x14ac:dyDescent="0.2">
      <c r="AD9767">
        <f t="shared" si="639"/>
        <v>9765</v>
      </c>
      <c r="AE9767">
        <f t="shared" si="638"/>
        <v>2.5939660893183893E-10</v>
      </c>
      <c r="AF9767">
        <f t="shared" si="640"/>
        <v>1.6186348397346741E-7</v>
      </c>
      <c r="AG9767">
        <f t="shared" si="641"/>
        <v>2.5330078862194071E-6</v>
      </c>
    </row>
    <row r="9768" spans="30:33" x14ac:dyDescent="0.2">
      <c r="AD9768">
        <f t="shared" si="639"/>
        <v>9766</v>
      </c>
      <c r="AE9768">
        <f t="shared" si="638"/>
        <v>2.58981574357548E-10</v>
      </c>
      <c r="AF9768">
        <f t="shared" si="640"/>
        <v>1.6160450239910987E-7</v>
      </c>
      <c r="AG9768">
        <f t="shared" si="641"/>
        <v>2.5292140551758137E-6</v>
      </c>
    </row>
    <row r="9769" spans="30:33" x14ac:dyDescent="0.2">
      <c r="AD9769">
        <f t="shared" si="639"/>
        <v>9767</v>
      </c>
      <c r="AE9769">
        <f t="shared" si="638"/>
        <v>2.5856720383857589E-10</v>
      </c>
      <c r="AF9769">
        <f t="shared" si="640"/>
        <v>1.6134593519527129E-7</v>
      </c>
      <c r="AG9769">
        <f t="shared" si="641"/>
        <v>2.5254258798913708E-6</v>
      </c>
    </row>
    <row r="9770" spans="30:33" x14ac:dyDescent="0.2">
      <c r="AD9770">
        <f t="shared" si="639"/>
        <v>9768</v>
      </c>
      <c r="AE9770">
        <f t="shared" si="638"/>
        <v>2.5815349631243417E-10</v>
      </c>
      <c r="AF9770">
        <f t="shared" si="640"/>
        <v>1.6108778169895885E-7</v>
      </c>
      <c r="AG9770">
        <f t="shared" si="641"/>
        <v>2.521643351979857E-6</v>
      </c>
    </row>
    <row r="9771" spans="30:33" x14ac:dyDescent="0.2">
      <c r="AD9771">
        <f t="shared" si="639"/>
        <v>9769</v>
      </c>
      <c r="AE9771">
        <f t="shared" si="638"/>
        <v>2.5774045071833426E-10</v>
      </c>
      <c r="AF9771">
        <f t="shared" si="640"/>
        <v>1.6083004124824051E-7</v>
      </c>
      <c r="AG9771">
        <f t="shared" si="641"/>
        <v>2.5178664630674074E-6</v>
      </c>
    </row>
    <row r="9772" spans="30:33" x14ac:dyDescent="0.2">
      <c r="AD9772">
        <f t="shared" si="639"/>
        <v>9770</v>
      </c>
      <c r="AE9772">
        <f t="shared" si="638"/>
        <v>2.5732806599718494E-10</v>
      </c>
      <c r="AF9772">
        <f t="shared" si="640"/>
        <v>1.6057271318224333E-7</v>
      </c>
      <c r="AG9772">
        <f t="shared" si="641"/>
        <v>2.5140952047924969E-6</v>
      </c>
    </row>
    <row r="9773" spans="30:33" x14ac:dyDescent="0.2">
      <c r="AD9773">
        <f t="shared" si="639"/>
        <v>9771</v>
      </c>
      <c r="AE9773">
        <f t="shared" si="638"/>
        <v>2.5691634109158942E-10</v>
      </c>
      <c r="AF9773">
        <f t="shared" si="640"/>
        <v>1.6031579684115173E-7</v>
      </c>
      <c r="AG9773">
        <f t="shared" si="641"/>
        <v>2.5103295688059201E-6</v>
      </c>
    </row>
    <row r="9774" spans="30:33" x14ac:dyDescent="0.2">
      <c r="AD9774">
        <f t="shared" si="639"/>
        <v>9772</v>
      </c>
      <c r="AE9774">
        <f t="shared" si="638"/>
        <v>2.5650527494584285E-10</v>
      </c>
      <c r="AF9774">
        <f t="shared" si="640"/>
        <v>1.6005929156620588E-7</v>
      </c>
      <c r="AG9774">
        <f t="shared" si="641"/>
        <v>2.5065695467707764E-6</v>
      </c>
    </row>
    <row r="9775" spans="30:33" x14ac:dyDescent="0.2">
      <c r="AD9775">
        <f t="shared" si="639"/>
        <v>9773</v>
      </c>
      <c r="AE9775">
        <f t="shared" si="638"/>
        <v>2.5609486650592951E-10</v>
      </c>
      <c r="AF9775">
        <f t="shared" si="640"/>
        <v>1.5980319669969995E-7</v>
      </c>
      <c r="AG9775">
        <f t="shared" si="641"/>
        <v>2.5028151303624492E-6</v>
      </c>
    </row>
    <row r="9776" spans="30:33" x14ac:dyDescent="0.2">
      <c r="AD9776">
        <f t="shared" si="639"/>
        <v>9774</v>
      </c>
      <c r="AE9776">
        <f t="shared" si="638"/>
        <v>2.5568511471952004E-10</v>
      </c>
      <c r="AF9776">
        <f t="shared" si="640"/>
        <v>1.5954751158498043E-7</v>
      </c>
      <c r="AG9776">
        <f t="shared" si="641"/>
        <v>2.4990663112685889E-6</v>
      </c>
    </row>
    <row r="9777" spans="30:33" x14ac:dyDescent="0.2">
      <c r="AD9777">
        <f t="shared" si="639"/>
        <v>9775</v>
      </c>
      <c r="AE9777">
        <f t="shared" si="638"/>
        <v>2.5527601853596882E-10</v>
      </c>
      <c r="AF9777">
        <f t="shared" si="640"/>
        <v>1.5929223556644444E-7</v>
      </c>
      <c r="AG9777">
        <f t="shared" si="641"/>
        <v>2.4953230811890953E-6</v>
      </c>
    </row>
    <row r="9778" spans="30:33" x14ac:dyDescent="0.2">
      <c r="AD9778">
        <f t="shared" si="639"/>
        <v>9776</v>
      </c>
      <c r="AE9778">
        <f t="shared" si="638"/>
        <v>2.5486757690631121E-10</v>
      </c>
      <c r="AF9778">
        <f t="shared" si="640"/>
        <v>1.5903736798953812E-7</v>
      </c>
      <c r="AG9778">
        <f t="shared" si="641"/>
        <v>2.4915854318360984E-6</v>
      </c>
    </row>
    <row r="9779" spans="30:33" x14ac:dyDescent="0.2">
      <c r="AD9779">
        <f t="shared" si="639"/>
        <v>9777</v>
      </c>
      <c r="AE9779">
        <f t="shared" si="638"/>
        <v>2.5445978878326112E-10</v>
      </c>
      <c r="AF9779">
        <f t="shared" si="640"/>
        <v>1.5878290820075484E-7</v>
      </c>
      <c r="AG9779">
        <f t="shared" si="641"/>
        <v>2.487853354933944E-6</v>
      </c>
    </row>
    <row r="9780" spans="30:33" x14ac:dyDescent="0.2">
      <c r="AD9780">
        <f t="shared" si="639"/>
        <v>9778</v>
      </c>
      <c r="AE9780">
        <f t="shared" si="638"/>
        <v>2.5405265312120788E-10</v>
      </c>
      <c r="AF9780">
        <f t="shared" si="640"/>
        <v>1.5852885554763362E-7</v>
      </c>
      <c r="AG9780">
        <f t="shared" si="641"/>
        <v>2.4841268422191704E-6</v>
      </c>
    </row>
    <row r="9781" spans="30:33" x14ac:dyDescent="0.2">
      <c r="AD9781">
        <f t="shared" si="639"/>
        <v>9779</v>
      </c>
      <c r="AE9781">
        <f t="shared" si="638"/>
        <v>2.5364616887621392E-10</v>
      </c>
      <c r="AF9781">
        <f t="shared" si="640"/>
        <v>1.582752093787574E-7</v>
      </c>
      <c r="AG9781">
        <f t="shared" si="641"/>
        <v>2.4804058854404962E-6</v>
      </c>
    </row>
    <row r="9782" spans="30:33" x14ac:dyDescent="0.2">
      <c r="AD9782">
        <f t="shared" si="639"/>
        <v>9780</v>
      </c>
      <c r="AE9782">
        <f t="shared" si="638"/>
        <v>2.5324033500601194E-10</v>
      </c>
      <c r="AF9782">
        <f t="shared" si="640"/>
        <v>1.5802196904375137E-7</v>
      </c>
      <c r="AG9782">
        <f t="shared" si="641"/>
        <v>2.4766904763587969E-6</v>
      </c>
    </row>
    <row r="9783" spans="30:33" x14ac:dyDescent="0.2">
      <c r="AD9783">
        <f t="shared" si="639"/>
        <v>9781</v>
      </c>
      <c r="AE9783">
        <f t="shared" si="638"/>
        <v>2.528351504700023E-10</v>
      </c>
      <c r="AF9783">
        <f t="shared" si="640"/>
        <v>1.5776913389328136E-7</v>
      </c>
      <c r="AG9783">
        <f t="shared" si="641"/>
        <v>2.4729806067470924E-6</v>
      </c>
    </row>
    <row r="9784" spans="30:33" x14ac:dyDescent="0.2">
      <c r="AD9784">
        <f t="shared" si="639"/>
        <v>9782</v>
      </c>
      <c r="AE9784">
        <f t="shared" si="638"/>
        <v>2.524306142292503E-10</v>
      </c>
      <c r="AF9784">
        <f t="shared" si="640"/>
        <v>1.5751670327905209E-7</v>
      </c>
      <c r="AG9784">
        <f t="shared" si="641"/>
        <v>2.4692762683905263E-6</v>
      </c>
    </row>
    <row r="9785" spans="30:33" x14ac:dyDescent="0.2">
      <c r="AD9785">
        <f t="shared" si="639"/>
        <v>9783</v>
      </c>
      <c r="AE9785">
        <f t="shared" si="638"/>
        <v>2.5202672524648348E-10</v>
      </c>
      <c r="AF9785">
        <f t="shared" si="640"/>
        <v>1.5726467655380561E-7</v>
      </c>
      <c r="AG9785">
        <f t="shared" si="641"/>
        <v>2.4655774530863478E-6</v>
      </c>
    </row>
    <row r="9786" spans="30:33" x14ac:dyDescent="0.2">
      <c r="AD9786">
        <f t="shared" si="639"/>
        <v>9784</v>
      </c>
      <c r="AE9786">
        <f t="shared" si="638"/>
        <v>2.5162348248608911E-10</v>
      </c>
      <c r="AF9786">
        <f t="shared" si="640"/>
        <v>1.5701305307131952E-7</v>
      </c>
      <c r="AG9786">
        <f t="shared" si="641"/>
        <v>2.461884152643896E-6</v>
      </c>
    </row>
    <row r="9787" spans="30:33" x14ac:dyDescent="0.2">
      <c r="AD9787">
        <f t="shared" si="639"/>
        <v>9785</v>
      </c>
      <c r="AE9787">
        <f t="shared" si="638"/>
        <v>2.5122088491411136E-10</v>
      </c>
      <c r="AF9787">
        <f t="shared" si="640"/>
        <v>1.5676183218640541E-7</v>
      </c>
      <c r="AG9787">
        <f t="shared" si="641"/>
        <v>2.4581963588845795E-6</v>
      </c>
    </row>
    <row r="9788" spans="30:33" x14ac:dyDescent="0.2">
      <c r="AD9788">
        <f t="shared" si="639"/>
        <v>9786</v>
      </c>
      <c r="AE9788">
        <f t="shared" si="638"/>
        <v>2.5081893149824878E-10</v>
      </c>
      <c r="AF9788">
        <f t="shared" si="640"/>
        <v>1.5651101325490717E-7</v>
      </c>
      <c r="AG9788">
        <f t="shared" si="641"/>
        <v>2.4545140636418628E-6</v>
      </c>
    </row>
    <row r="9789" spans="30:33" x14ac:dyDescent="0.2">
      <c r="AD9789">
        <f t="shared" si="639"/>
        <v>9787</v>
      </c>
      <c r="AE9789">
        <f t="shared" si="638"/>
        <v>2.5041762120785156E-10</v>
      </c>
      <c r="AF9789">
        <f t="shared" si="640"/>
        <v>1.5626059563369929E-7</v>
      </c>
      <c r="AG9789">
        <f t="shared" si="641"/>
        <v>2.4508372587612431E-6</v>
      </c>
    </row>
    <row r="9790" spans="30:33" x14ac:dyDescent="0.2">
      <c r="AD9790">
        <f t="shared" si="639"/>
        <v>9788</v>
      </c>
      <c r="AE9790">
        <f t="shared" si="638"/>
        <v>2.5001695301391899E-10</v>
      </c>
      <c r="AF9790">
        <f t="shared" si="640"/>
        <v>1.5601057868068538E-7</v>
      </c>
      <c r="AG9790">
        <f t="shared" si="641"/>
        <v>2.4471659361002393E-6</v>
      </c>
    </row>
    <row r="9791" spans="30:33" x14ac:dyDescent="0.2">
      <c r="AD9791">
        <f t="shared" si="639"/>
        <v>9789</v>
      </c>
      <c r="AE9791">
        <f t="shared" si="638"/>
        <v>2.496169258890967E-10</v>
      </c>
      <c r="AF9791">
        <f t="shared" si="640"/>
        <v>1.5576096175479628E-7</v>
      </c>
      <c r="AG9791">
        <f t="shared" si="641"/>
        <v>2.4435000875283677E-6</v>
      </c>
    </row>
    <row r="9792" spans="30:33" x14ac:dyDescent="0.2">
      <c r="AD9792">
        <f t="shared" si="639"/>
        <v>9790</v>
      </c>
      <c r="AE9792">
        <f t="shared" si="638"/>
        <v>2.4921753880767415E-10</v>
      </c>
      <c r="AF9792">
        <f t="shared" si="640"/>
        <v>1.555117442159886E-7</v>
      </c>
      <c r="AG9792">
        <f t="shared" si="641"/>
        <v>2.43983970492713E-6</v>
      </c>
    </row>
    <row r="9793" spans="30:33" x14ac:dyDescent="0.2">
      <c r="AD9793">
        <f t="shared" si="639"/>
        <v>9791</v>
      </c>
      <c r="AE9793">
        <f t="shared" si="638"/>
        <v>2.4881879074558189E-10</v>
      </c>
      <c r="AF9793">
        <f t="shared" si="640"/>
        <v>1.5526292542524302E-7</v>
      </c>
      <c r="AG9793">
        <f t="shared" si="641"/>
        <v>2.4361847801899924E-6</v>
      </c>
    </row>
    <row r="9794" spans="30:33" x14ac:dyDescent="0.2">
      <c r="AD9794">
        <f t="shared" si="639"/>
        <v>9792</v>
      </c>
      <c r="AE9794">
        <f t="shared" si="638"/>
        <v>2.4842068068038892E-10</v>
      </c>
      <c r="AF9794">
        <f t="shared" si="640"/>
        <v>1.5501450474456262E-7</v>
      </c>
      <c r="AG9794">
        <f t="shared" si="641"/>
        <v>2.4325353052223682E-6</v>
      </c>
    </row>
    <row r="9795" spans="30:33" x14ac:dyDescent="0.2">
      <c r="AD9795">
        <f t="shared" si="639"/>
        <v>9793</v>
      </c>
      <c r="AE9795">
        <f t="shared" si="638"/>
        <v>2.4802320759130033E-10</v>
      </c>
      <c r="AF9795">
        <f t="shared" si="640"/>
        <v>1.5476648153697132E-7</v>
      </c>
      <c r="AG9795">
        <f t="shared" si="641"/>
        <v>2.4288912719416041E-6</v>
      </c>
    </row>
    <row r="9796" spans="30:33" x14ac:dyDescent="0.2">
      <c r="AD9796">
        <f t="shared" si="639"/>
        <v>9794</v>
      </c>
      <c r="AE9796">
        <f t="shared" si="638"/>
        <v>2.4762637045915422E-10</v>
      </c>
      <c r="AF9796">
        <f t="shared" si="640"/>
        <v>1.5451885516651216E-7</v>
      </c>
      <c r="AG9796">
        <f t="shared" si="641"/>
        <v>2.4252526722769566E-6</v>
      </c>
    </row>
    <row r="9797" spans="30:33" x14ac:dyDescent="0.2">
      <c r="AD9797">
        <f t="shared" si="639"/>
        <v>9795</v>
      </c>
      <c r="AE9797">
        <f t="shared" si="638"/>
        <v>2.4723016826641955E-10</v>
      </c>
      <c r="AF9797">
        <f t="shared" si="640"/>
        <v>1.5427162499824572E-7</v>
      </c>
      <c r="AG9797">
        <f t="shared" si="641"/>
        <v>2.4216194981695794E-6</v>
      </c>
    </row>
    <row r="9798" spans="30:33" x14ac:dyDescent="0.2">
      <c r="AD9798">
        <f t="shared" si="639"/>
        <v>9796</v>
      </c>
      <c r="AE9798">
        <f t="shared" si="638"/>
        <v>2.4683459999719326E-10</v>
      </c>
      <c r="AF9798">
        <f t="shared" si="640"/>
        <v>1.5402479039824851E-7</v>
      </c>
      <c r="AG9798">
        <f t="shared" si="641"/>
        <v>2.4179917415725053E-6</v>
      </c>
    </row>
    <row r="9799" spans="30:33" x14ac:dyDescent="0.2">
      <c r="AD9799">
        <f t="shared" si="639"/>
        <v>9797</v>
      </c>
      <c r="AE9799">
        <f t="shared" si="638"/>
        <v>2.4643966463719774E-10</v>
      </c>
      <c r="AF9799">
        <f t="shared" si="640"/>
        <v>1.5377835073361131E-7</v>
      </c>
      <c r="AG9799">
        <f t="shared" si="641"/>
        <v>2.4143693944506265E-6</v>
      </c>
    </row>
    <row r="9800" spans="30:33" x14ac:dyDescent="0.2">
      <c r="AD9800">
        <f t="shared" si="639"/>
        <v>9798</v>
      </c>
      <c r="AE9800">
        <f t="shared" si="638"/>
        <v>2.4604536117377818E-10</v>
      </c>
      <c r="AF9800">
        <f t="shared" si="640"/>
        <v>1.5353230537243752E-7</v>
      </c>
      <c r="AG9800">
        <f t="shared" si="641"/>
        <v>2.4107524487806787E-6</v>
      </c>
    </row>
    <row r="9801" spans="30:33" x14ac:dyDescent="0.2">
      <c r="AD9801">
        <f t="shared" si="639"/>
        <v>9799</v>
      </c>
      <c r="AE9801">
        <f t="shared" si="638"/>
        <v>2.4565168859590016E-10</v>
      </c>
      <c r="AF9801">
        <f t="shared" si="640"/>
        <v>1.5328665368384162E-7</v>
      </c>
      <c r="AG9801">
        <f t="shared" si="641"/>
        <v>2.4071408965512257E-6</v>
      </c>
    </row>
    <row r="9802" spans="30:33" x14ac:dyDescent="0.2">
      <c r="AD9802">
        <f t="shared" si="639"/>
        <v>9800</v>
      </c>
      <c r="AE9802">
        <f t="shared" si="638"/>
        <v>2.4525864589414673E-10</v>
      </c>
      <c r="AF9802">
        <f t="shared" si="640"/>
        <v>1.5304139503794748E-7</v>
      </c>
      <c r="AG9802">
        <f t="shared" si="641"/>
        <v>2.403534729762638E-6</v>
      </c>
    </row>
    <row r="9803" spans="30:33" x14ac:dyDescent="0.2">
      <c r="AD9803">
        <f t="shared" si="639"/>
        <v>9801</v>
      </c>
      <c r="AE9803">
        <f t="shared" si="638"/>
        <v>2.4486623206071609E-10</v>
      </c>
      <c r="AF9803">
        <f t="shared" si="640"/>
        <v>1.5279652880588676E-7</v>
      </c>
      <c r="AG9803">
        <f t="shared" si="641"/>
        <v>2.3999339404270782E-6</v>
      </c>
    </row>
    <row r="9804" spans="30:33" x14ac:dyDescent="0.2">
      <c r="AD9804">
        <f t="shared" si="639"/>
        <v>9802</v>
      </c>
      <c r="AE9804">
        <f t="shared" si="638"/>
        <v>2.4447444608941893E-10</v>
      </c>
      <c r="AF9804">
        <f t="shared" si="640"/>
        <v>1.5255205435979732E-7</v>
      </c>
      <c r="AG9804">
        <f t="shared" si="641"/>
        <v>2.3963385205684843E-6</v>
      </c>
    </row>
    <row r="9805" spans="30:33" x14ac:dyDescent="0.2">
      <c r="AD9805">
        <f t="shared" si="639"/>
        <v>9803</v>
      </c>
      <c r="AE9805">
        <f t="shared" si="638"/>
        <v>2.4408328697567581E-10</v>
      </c>
      <c r="AF9805">
        <f t="shared" si="640"/>
        <v>1.5230797107282164E-7</v>
      </c>
      <c r="AG9805">
        <f t="shared" si="641"/>
        <v>2.3927484622225501E-6</v>
      </c>
    </row>
    <row r="9806" spans="30:33" x14ac:dyDescent="0.2">
      <c r="AD9806">
        <f t="shared" si="639"/>
        <v>9804</v>
      </c>
      <c r="AE9806">
        <f t="shared" si="638"/>
        <v>2.4369275371651475E-10</v>
      </c>
      <c r="AF9806">
        <f t="shared" si="640"/>
        <v>1.5206427831910511E-7</v>
      </c>
      <c r="AG9806">
        <f t="shared" si="641"/>
        <v>2.3891637574367108E-6</v>
      </c>
    </row>
    <row r="9807" spans="30:33" x14ac:dyDescent="0.2">
      <c r="AD9807">
        <f t="shared" si="639"/>
        <v>9805</v>
      </c>
      <c r="AE9807">
        <f t="shared" si="638"/>
        <v>2.4330284531056831E-10</v>
      </c>
      <c r="AF9807">
        <f t="shared" si="640"/>
        <v>1.5182097547379453E-7</v>
      </c>
      <c r="AG9807">
        <f t="shared" si="641"/>
        <v>2.3855843982701222E-6</v>
      </c>
    </row>
    <row r="9808" spans="30:33" x14ac:dyDescent="0.2">
      <c r="AD9808">
        <f t="shared" si="639"/>
        <v>9806</v>
      </c>
      <c r="AE9808">
        <f t="shared" si="638"/>
        <v>2.4291356075807136E-10</v>
      </c>
      <c r="AF9808">
        <f t="shared" si="640"/>
        <v>1.5157806191303645E-7</v>
      </c>
      <c r="AG9808">
        <f t="shared" si="641"/>
        <v>2.3820103767936476E-6</v>
      </c>
    </row>
    <row r="9809" spans="30:33" x14ac:dyDescent="0.2">
      <c r="AD9809">
        <f t="shared" si="639"/>
        <v>9807</v>
      </c>
      <c r="AE9809">
        <f t="shared" si="638"/>
        <v>2.4252489906085844E-10</v>
      </c>
      <c r="AF9809">
        <f t="shared" si="640"/>
        <v>1.5133553701397558E-7</v>
      </c>
      <c r="AG9809">
        <f t="shared" si="641"/>
        <v>2.3784416850898387E-6</v>
      </c>
    </row>
    <row r="9810" spans="30:33" x14ac:dyDescent="0.2">
      <c r="AD9810">
        <f t="shared" si="639"/>
        <v>9808</v>
      </c>
      <c r="AE9810">
        <f t="shared" si="638"/>
        <v>2.4213685922236102E-10</v>
      </c>
      <c r="AF9810">
        <f t="shared" si="640"/>
        <v>1.5109340015475322E-7</v>
      </c>
      <c r="AG9810">
        <f t="shared" si="641"/>
        <v>2.374878315252917E-6</v>
      </c>
    </row>
    <row r="9811" spans="30:33" x14ac:dyDescent="0.2">
      <c r="AD9811">
        <f t="shared" si="639"/>
        <v>9809</v>
      </c>
      <c r="AE9811">
        <f t="shared" ref="AE9811:AE9874" si="642">AF9810*$AE$3</f>
        <v>2.4174944024760525E-10</v>
      </c>
      <c r="AF9811">
        <f t="shared" si="640"/>
        <v>1.508516507145056E-7</v>
      </c>
      <c r="AG9811">
        <f t="shared" si="641"/>
        <v>2.3713202593887597E-6</v>
      </c>
    </row>
    <row r="9812" spans="30:33" x14ac:dyDescent="0.2">
      <c r="AD9812">
        <f t="shared" si="639"/>
        <v>9810</v>
      </c>
      <c r="AE9812">
        <f t="shared" si="642"/>
        <v>2.4136264114320906E-10</v>
      </c>
      <c r="AF9812">
        <f t="shared" si="640"/>
        <v>1.5061028807336238E-7</v>
      </c>
      <c r="AG9812">
        <f t="shared" si="641"/>
        <v>2.3677675096148809E-6</v>
      </c>
    </row>
    <row r="9813" spans="30:33" x14ac:dyDescent="0.2">
      <c r="AD9813">
        <f t="shared" si="639"/>
        <v>9811</v>
      </c>
      <c r="AE9813">
        <f t="shared" si="642"/>
        <v>2.4097646091737993E-10</v>
      </c>
      <c r="AF9813">
        <f t="shared" si="640"/>
        <v>1.5036931161244498E-7</v>
      </c>
      <c r="AG9813">
        <f t="shared" si="641"/>
        <v>2.3642200580604145E-6</v>
      </c>
    </row>
    <row r="9814" spans="30:33" x14ac:dyDescent="0.2">
      <c r="AD9814">
        <f t="shared" si="639"/>
        <v>9812</v>
      </c>
      <c r="AE9814">
        <f t="shared" si="642"/>
        <v>2.4059089857991206E-10</v>
      </c>
      <c r="AF9814">
        <f t="shared" si="640"/>
        <v>1.5012872071386507E-7</v>
      </c>
      <c r="AG9814">
        <f t="shared" si="641"/>
        <v>2.3606778968660971E-6</v>
      </c>
    </row>
    <row r="9815" spans="30:33" x14ac:dyDescent="0.2">
      <c r="AD9815">
        <f t="shared" si="639"/>
        <v>9813</v>
      </c>
      <c r="AE9815">
        <f t="shared" si="642"/>
        <v>2.402059531421842E-10</v>
      </c>
      <c r="AF9815">
        <f t="shared" si="640"/>
        <v>1.4988851476072287E-7</v>
      </c>
      <c r="AG9815">
        <f t="shared" si="641"/>
        <v>2.3571410181842536E-6</v>
      </c>
    </row>
    <row r="9816" spans="30:33" x14ac:dyDescent="0.2">
      <c r="AD9816">
        <f t="shared" si="639"/>
        <v>9814</v>
      </c>
      <c r="AE9816">
        <f t="shared" si="642"/>
        <v>2.3982162361715668E-10</v>
      </c>
      <c r="AF9816">
        <f t="shared" si="640"/>
        <v>1.4964869313710569E-7</v>
      </c>
      <c r="AG9816">
        <f t="shared" si="641"/>
        <v>2.3536094141787755E-6</v>
      </c>
    </row>
    <row r="9817" spans="30:33" x14ac:dyDescent="0.2">
      <c r="AD9817">
        <f t="shared" si="639"/>
        <v>9815</v>
      </c>
      <c r="AE9817">
        <f t="shared" si="642"/>
        <v>2.3943790901936921E-10</v>
      </c>
      <c r="AF9817">
        <f t="shared" si="640"/>
        <v>1.4940925522808632E-7</v>
      </c>
      <c r="AG9817">
        <f t="shared" si="641"/>
        <v>2.3500830770251087E-6</v>
      </c>
    </row>
    <row r="9818" spans="30:33" x14ac:dyDescent="0.2">
      <c r="AD9818">
        <f t="shared" si="639"/>
        <v>9816</v>
      </c>
      <c r="AE9818">
        <f t="shared" si="642"/>
        <v>2.3905480836493823E-10</v>
      </c>
      <c r="AF9818">
        <f t="shared" si="640"/>
        <v>1.4917020041972136E-7</v>
      </c>
      <c r="AG9818">
        <f t="shared" si="641"/>
        <v>2.3465619989102336E-6</v>
      </c>
    </row>
    <row r="9819" spans="30:33" x14ac:dyDescent="0.2">
      <c r="AD9819">
        <f t="shared" si="639"/>
        <v>9817</v>
      </c>
      <c r="AE9819">
        <f t="shared" si="642"/>
        <v>2.3867232067155429E-10</v>
      </c>
      <c r="AF9819">
        <f t="shared" si="640"/>
        <v>1.4893152809904979E-7</v>
      </c>
      <c r="AG9819">
        <f t="shared" si="641"/>
        <v>2.3430461720326485E-6</v>
      </c>
    </row>
    <row r="9820" spans="30:33" x14ac:dyDescent="0.2">
      <c r="AD9820">
        <f t="shared" si="639"/>
        <v>9818</v>
      </c>
      <c r="AE9820">
        <f t="shared" si="642"/>
        <v>2.3829044495847975E-10</v>
      </c>
      <c r="AF9820">
        <f t="shared" si="640"/>
        <v>1.4869323765409132E-7</v>
      </c>
      <c r="AG9820">
        <f t="shared" si="641"/>
        <v>2.3395355886023541E-6</v>
      </c>
    </row>
    <row r="9821" spans="30:33" x14ac:dyDescent="0.2">
      <c r="AD9821">
        <f t="shared" si="639"/>
        <v>9819</v>
      </c>
      <c r="AE9821">
        <f t="shared" si="642"/>
        <v>2.3790918024654622E-10</v>
      </c>
      <c r="AF9821">
        <f t="shared" si="640"/>
        <v>1.4845532847384475E-7</v>
      </c>
      <c r="AG9821">
        <f t="shared" si="641"/>
        <v>2.3360302408408375E-6</v>
      </c>
    </row>
    <row r="9822" spans="30:33" x14ac:dyDescent="0.2">
      <c r="AD9822">
        <f t="shared" si="639"/>
        <v>9820</v>
      </c>
      <c r="AE9822">
        <f t="shared" si="642"/>
        <v>2.375285255581517E-10</v>
      </c>
      <c r="AF9822">
        <f t="shared" si="640"/>
        <v>1.482177999482866E-7</v>
      </c>
      <c r="AG9822">
        <f t="shared" si="641"/>
        <v>2.3325301209810498E-6</v>
      </c>
    </row>
    <row r="9823" spans="30:33" x14ac:dyDescent="0.2">
      <c r="AD9823">
        <f t="shared" si="639"/>
        <v>9821</v>
      </c>
      <c r="AE9823">
        <f t="shared" si="642"/>
        <v>2.3714847991725868E-10</v>
      </c>
      <c r="AF9823">
        <f t="shared" si="640"/>
        <v>1.4798065146836934E-7</v>
      </c>
      <c r="AG9823">
        <f t="shared" si="641"/>
        <v>2.3290352212673975E-6</v>
      </c>
    </row>
    <row r="9824" spans="30:33" x14ac:dyDescent="0.2">
      <c r="AD9824">
        <f t="shared" si="639"/>
        <v>9822</v>
      </c>
      <c r="AE9824">
        <f t="shared" si="642"/>
        <v>2.3676904234939106E-10</v>
      </c>
      <c r="AF9824">
        <f t="shared" si="640"/>
        <v>1.4774388242601993E-7</v>
      </c>
      <c r="AG9824">
        <f t="shared" si="641"/>
        <v>2.325545533955719E-6</v>
      </c>
    </row>
    <row r="9825" spans="30:33" x14ac:dyDescent="0.2">
      <c r="AD9825">
        <f t="shared" si="639"/>
        <v>9823</v>
      </c>
      <c r="AE9825">
        <f t="shared" si="642"/>
        <v>2.36390211881632E-10</v>
      </c>
      <c r="AF9825">
        <f t="shared" si="640"/>
        <v>1.475074922141383E-7</v>
      </c>
      <c r="AG9825">
        <f t="shared" si="641"/>
        <v>2.3220610513132709E-6</v>
      </c>
    </row>
    <row r="9826" spans="30:33" x14ac:dyDescent="0.2">
      <c r="AD9826">
        <f t="shared" si="639"/>
        <v>9824</v>
      </c>
      <c r="AE9826">
        <f t="shared" si="642"/>
        <v>2.3601198754262137E-10</v>
      </c>
      <c r="AF9826">
        <f t="shared" si="640"/>
        <v>1.4727148022659568E-7</v>
      </c>
      <c r="AG9826">
        <f t="shared" si="641"/>
        <v>2.3185817656187122E-6</v>
      </c>
    </row>
    <row r="9827" spans="30:33" x14ac:dyDescent="0.2">
      <c r="AD9827">
        <f t="shared" ref="AD9827:AD9890" si="643">AD9826+1</f>
        <v>9825</v>
      </c>
      <c r="AE9827">
        <f t="shared" si="642"/>
        <v>2.3563436836255319E-10</v>
      </c>
      <c r="AF9827">
        <f t="shared" ref="AF9827:AF9890" si="644">AF9826*$AF$3</f>
        <v>1.4703584585823312E-7</v>
      </c>
      <c r="AG9827">
        <f t="shared" ref="AG9827:AG9890" si="645">AD9827*AE9827</f>
        <v>2.3151076691620851E-6</v>
      </c>
    </row>
    <row r="9828" spans="30:33" x14ac:dyDescent="0.2">
      <c r="AD9828">
        <f t="shared" si="643"/>
        <v>9826</v>
      </c>
      <c r="AE9828">
        <f t="shared" si="642"/>
        <v>2.3525735337317311E-10</v>
      </c>
      <c r="AF9828">
        <f t="shared" si="644"/>
        <v>1.4680058850485994E-7</v>
      </c>
      <c r="AG9828">
        <f t="shared" si="645"/>
        <v>2.3116387542447991E-6</v>
      </c>
    </row>
    <row r="9829" spans="30:33" x14ac:dyDescent="0.2">
      <c r="AD9829">
        <f t="shared" si="643"/>
        <v>9827</v>
      </c>
      <c r="AE9829">
        <f t="shared" si="642"/>
        <v>2.3488094160777598E-10</v>
      </c>
      <c r="AF9829">
        <f t="shared" si="644"/>
        <v>1.4656570756325215E-7</v>
      </c>
      <c r="AG9829">
        <f t="shared" si="645"/>
        <v>2.3081750131796147E-6</v>
      </c>
    </row>
    <row r="9830" spans="30:33" x14ac:dyDescent="0.2">
      <c r="AD9830">
        <f t="shared" si="643"/>
        <v>9828</v>
      </c>
      <c r="AE9830">
        <f t="shared" si="642"/>
        <v>2.3450513210120354E-10</v>
      </c>
      <c r="AF9830">
        <f t="shared" si="644"/>
        <v>1.4633120243115095E-7</v>
      </c>
      <c r="AG9830">
        <f t="shared" si="645"/>
        <v>2.3047164382906283E-6</v>
      </c>
    </row>
    <row r="9831" spans="30:33" x14ac:dyDescent="0.2">
      <c r="AD9831">
        <f t="shared" si="643"/>
        <v>9829</v>
      </c>
      <c r="AE9831">
        <f t="shared" si="642"/>
        <v>2.341299238898416E-10</v>
      </c>
      <c r="AF9831">
        <f t="shared" si="644"/>
        <v>1.460970725072611E-7</v>
      </c>
      <c r="AG9831">
        <f t="shared" si="645"/>
        <v>2.301263021913253E-6</v>
      </c>
    </row>
    <row r="9832" spans="30:33" x14ac:dyDescent="0.2">
      <c r="AD9832">
        <f t="shared" si="643"/>
        <v>9830</v>
      </c>
      <c r="AE9832">
        <f t="shared" si="642"/>
        <v>2.3375531601161784E-10</v>
      </c>
      <c r="AF9832">
        <f t="shared" si="644"/>
        <v>1.4586331719124948E-7</v>
      </c>
      <c r="AG9832">
        <f t="shared" si="645"/>
        <v>2.2978147563942032E-6</v>
      </c>
    </row>
    <row r="9833" spans="30:33" x14ac:dyDescent="0.2">
      <c r="AD9833">
        <f t="shared" si="643"/>
        <v>9831</v>
      </c>
      <c r="AE9833">
        <f t="shared" si="642"/>
        <v>2.3338130750599929E-10</v>
      </c>
      <c r="AF9833">
        <f t="shared" si="644"/>
        <v>1.4562993588374348E-7</v>
      </c>
      <c r="AG9833">
        <f t="shared" si="645"/>
        <v>2.2943716340914789E-6</v>
      </c>
    </row>
    <row r="9834" spans="30:33" x14ac:dyDescent="0.2">
      <c r="AD9834">
        <f t="shared" si="643"/>
        <v>9832</v>
      </c>
      <c r="AE9834">
        <f t="shared" si="642"/>
        <v>2.3300789741398965E-10</v>
      </c>
      <c r="AF9834">
        <f t="shared" si="644"/>
        <v>1.4539692798632949E-7</v>
      </c>
      <c r="AG9834">
        <f t="shared" si="645"/>
        <v>2.2909336473743464E-6</v>
      </c>
    </row>
    <row r="9835" spans="30:33" x14ac:dyDescent="0.2">
      <c r="AD9835">
        <f t="shared" si="643"/>
        <v>9833</v>
      </c>
      <c r="AE9835">
        <f t="shared" si="642"/>
        <v>2.3263508477812729E-10</v>
      </c>
      <c r="AF9835">
        <f t="shared" si="644"/>
        <v>1.4516429290155137E-7</v>
      </c>
      <c r="AG9835">
        <f t="shared" si="645"/>
        <v>2.2875007886233256E-6</v>
      </c>
    </row>
    <row r="9836" spans="30:33" x14ac:dyDescent="0.2">
      <c r="AD9836">
        <f t="shared" si="643"/>
        <v>9834</v>
      </c>
      <c r="AE9836">
        <f t="shared" si="642"/>
        <v>2.3226286864248228E-10</v>
      </c>
      <c r="AF9836">
        <f t="shared" si="644"/>
        <v>1.4493203003290886E-7</v>
      </c>
      <c r="AG9836">
        <f t="shared" si="645"/>
        <v>2.2840730502301708E-6</v>
      </c>
    </row>
    <row r="9837" spans="30:33" x14ac:dyDescent="0.2">
      <c r="AD9837">
        <f t="shared" si="643"/>
        <v>9835</v>
      </c>
      <c r="AE9837">
        <f t="shared" si="642"/>
        <v>2.3189124805265429E-10</v>
      </c>
      <c r="AF9837">
        <f t="shared" si="644"/>
        <v>1.4470013878485619E-7</v>
      </c>
      <c r="AG9837">
        <f t="shared" si="645"/>
        <v>2.2806504245978551E-6</v>
      </c>
    </row>
    <row r="9838" spans="30:33" x14ac:dyDescent="0.2">
      <c r="AD9838">
        <f t="shared" si="643"/>
        <v>9836</v>
      </c>
      <c r="AE9838">
        <f t="shared" si="642"/>
        <v>2.3152022205577002E-10</v>
      </c>
      <c r="AF9838">
        <f t="shared" si="644"/>
        <v>1.4446861856280041E-7</v>
      </c>
      <c r="AG9838">
        <f t="shared" si="645"/>
        <v>2.277232904140554E-6</v>
      </c>
    </row>
    <row r="9839" spans="30:33" x14ac:dyDescent="0.2">
      <c r="AD9839">
        <f t="shared" si="643"/>
        <v>9837</v>
      </c>
      <c r="AE9839">
        <f t="shared" si="642"/>
        <v>2.3114978970048076E-10</v>
      </c>
      <c r="AF9839">
        <f t="shared" si="644"/>
        <v>1.4423746877309991E-7</v>
      </c>
      <c r="AG9839">
        <f t="shared" si="645"/>
        <v>2.2738204812836292E-6</v>
      </c>
    </row>
    <row r="9840" spans="30:33" x14ac:dyDescent="0.2">
      <c r="AD9840">
        <f t="shared" si="643"/>
        <v>9838</v>
      </c>
      <c r="AE9840">
        <f t="shared" si="642"/>
        <v>2.3077995003695997E-10</v>
      </c>
      <c r="AF9840">
        <f t="shared" si="644"/>
        <v>1.4400668882306295E-7</v>
      </c>
      <c r="AG9840">
        <f t="shared" si="645"/>
        <v>2.2704131484636122E-6</v>
      </c>
    </row>
    <row r="9841" spans="30:33" x14ac:dyDescent="0.2">
      <c r="AD9841">
        <f t="shared" si="643"/>
        <v>9839</v>
      </c>
      <c r="AE9841">
        <f t="shared" si="642"/>
        <v>2.3041070211690082E-10</v>
      </c>
      <c r="AF9841">
        <f t="shared" si="644"/>
        <v>1.4377627812094604E-7</v>
      </c>
      <c r="AG9841">
        <f t="shared" si="645"/>
        <v>2.267010898128187E-6</v>
      </c>
    </row>
    <row r="9842" spans="30:33" x14ac:dyDescent="0.2">
      <c r="AD9842">
        <f t="shared" si="643"/>
        <v>9840</v>
      </c>
      <c r="AE9842">
        <f t="shared" si="642"/>
        <v>2.3004204499351377E-10</v>
      </c>
      <c r="AF9842">
        <f t="shared" si="644"/>
        <v>1.4354623607595251E-7</v>
      </c>
      <c r="AG9842">
        <f t="shared" si="645"/>
        <v>2.2636137227361756E-6</v>
      </c>
    </row>
    <row r="9843" spans="30:33" x14ac:dyDescent="0.2">
      <c r="AD9843">
        <f t="shared" si="643"/>
        <v>9841</v>
      </c>
      <c r="AE9843">
        <f t="shared" si="642"/>
        <v>2.2967397772152412E-10</v>
      </c>
      <c r="AF9843">
        <f t="shared" si="644"/>
        <v>1.4331656209823098E-7</v>
      </c>
      <c r="AG9843">
        <f t="shared" si="645"/>
        <v>2.2602216147575187E-6</v>
      </c>
    </row>
    <row r="9844" spans="30:33" x14ac:dyDescent="0.2">
      <c r="AD9844">
        <f t="shared" si="643"/>
        <v>9842</v>
      </c>
      <c r="AE9844">
        <f t="shared" si="642"/>
        <v>2.2930649935716967E-10</v>
      </c>
      <c r="AF9844">
        <f t="shared" si="644"/>
        <v>1.430872555988738E-7</v>
      </c>
      <c r="AG9844">
        <f t="shared" si="645"/>
        <v>2.2568345666732641E-6</v>
      </c>
    </row>
    <row r="9845" spans="30:33" x14ac:dyDescent="0.2">
      <c r="AD9845">
        <f t="shared" si="643"/>
        <v>9843</v>
      </c>
      <c r="AE9845">
        <f t="shared" si="642"/>
        <v>2.2893960895819818E-10</v>
      </c>
      <c r="AF9845">
        <f t="shared" si="644"/>
        <v>1.428583159899156E-7</v>
      </c>
      <c r="AG9845">
        <f t="shared" si="645"/>
        <v>2.2534525709755446E-6</v>
      </c>
    </row>
    <row r="9846" spans="30:33" x14ac:dyDescent="0.2">
      <c r="AD9846">
        <f t="shared" si="643"/>
        <v>9844</v>
      </c>
      <c r="AE9846">
        <f t="shared" si="642"/>
        <v>2.2857330558386505E-10</v>
      </c>
      <c r="AF9846">
        <f t="shared" si="644"/>
        <v>1.4262974268433173E-7</v>
      </c>
      <c r="AG9846">
        <f t="shared" si="645"/>
        <v>2.2500756201675676E-6</v>
      </c>
    </row>
    <row r="9847" spans="30:33" x14ac:dyDescent="0.2">
      <c r="AD9847">
        <f t="shared" si="643"/>
        <v>9845</v>
      </c>
      <c r="AE9847">
        <f t="shared" si="642"/>
        <v>2.2820758829493087E-10</v>
      </c>
      <c r="AF9847">
        <f t="shared" si="644"/>
        <v>1.4240153509603679E-7</v>
      </c>
      <c r="AG9847">
        <f t="shared" si="645"/>
        <v>2.2467037067635944E-6</v>
      </c>
    </row>
    <row r="9848" spans="30:33" x14ac:dyDescent="0.2">
      <c r="AD9848">
        <f t="shared" si="643"/>
        <v>9846</v>
      </c>
      <c r="AE9848">
        <f t="shared" si="642"/>
        <v>2.2784245615365897E-10</v>
      </c>
      <c r="AF9848">
        <f t="shared" si="644"/>
        <v>1.4217369263988313E-7</v>
      </c>
      <c r="AG9848">
        <f t="shared" si="645"/>
        <v>2.2433368232889264E-6</v>
      </c>
    </row>
    <row r="9849" spans="30:33" x14ac:dyDescent="0.2">
      <c r="AD9849">
        <f t="shared" si="643"/>
        <v>9847</v>
      </c>
      <c r="AE9849">
        <f t="shared" si="642"/>
        <v>2.2747790822381311E-10</v>
      </c>
      <c r="AF9849">
        <f t="shared" si="644"/>
        <v>1.4194621473165931E-7</v>
      </c>
      <c r="AG9849">
        <f t="shared" si="645"/>
        <v>2.2399749622798878E-6</v>
      </c>
    </row>
    <row r="9850" spans="30:33" x14ac:dyDescent="0.2">
      <c r="AD9850">
        <f t="shared" si="643"/>
        <v>9848</v>
      </c>
      <c r="AE9850">
        <f t="shared" si="642"/>
        <v>2.2711394357065499E-10</v>
      </c>
      <c r="AF9850">
        <f t="shared" si="644"/>
        <v>1.4171910078808863E-7</v>
      </c>
      <c r="AG9850">
        <f t="shared" si="645"/>
        <v>2.2366181162838102E-6</v>
      </c>
    </row>
    <row r="9851" spans="30:33" x14ac:dyDescent="0.2">
      <c r="AD9851">
        <f t="shared" si="643"/>
        <v>9849</v>
      </c>
      <c r="AE9851">
        <f t="shared" si="642"/>
        <v>2.267505612609419E-10</v>
      </c>
      <c r="AF9851">
        <f t="shared" si="644"/>
        <v>1.4149235022682767E-7</v>
      </c>
      <c r="AG9851">
        <f t="shared" si="645"/>
        <v>2.233266277859017E-6</v>
      </c>
    </row>
    <row r="9852" spans="30:33" x14ac:dyDescent="0.2">
      <c r="AD9852">
        <f t="shared" si="643"/>
        <v>9850</v>
      </c>
      <c r="AE9852">
        <f t="shared" si="642"/>
        <v>2.2638776036292439E-10</v>
      </c>
      <c r="AF9852">
        <f t="shared" si="644"/>
        <v>1.4126596246646473E-7</v>
      </c>
      <c r="AG9852">
        <f t="shared" si="645"/>
        <v>2.2299194395748054E-6</v>
      </c>
    </row>
    <row r="9853" spans="30:33" x14ac:dyDescent="0.2">
      <c r="AD9853">
        <f t="shared" si="643"/>
        <v>9851</v>
      </c>
      <c r="AE9853">
        <f t="shared" si="642"/>
        <v>2.2602553994634367E-10</v>
      </c>
      <c r="AF9853">
        <f t="shared" si="644"/>
        <v>1.4103993692651839E-7</v>
      </c>
      <c r="AG9853">
        <f t="shared" si="645"/>
        <v>2.2265775940114314E-6</v>
      </c>
    </row>
    <row r="9854" spans="30:33" x14ac:dyDescent="0.2">
      <c r="AD9854">
        <f t="shared" si="643"/>
        <v>9852</v>
      </c>
      <c r="AE9854">
        <f t="shared" si="642"/>
        <v>2.2566389908242954E-10</v>
      </c>
      <c r="AF9854">
        <f t="shared" si="644"/>
        <v>1.4081427302743594E-7</v>
      </c>
      <c r="AG9854">
        <f t="shared" si="645"/>
        <v>2.2232407337600956E-6</v>
      </c>
    </row>
    <row r="9855" spans="30:33" x14ac:dyDescent="0.2">
      <c r="AD9855">
        <f t="shared" si="643"/>
        <v>9853</v>
      </c>
      <c r="AE9855">
        <f t="shared" si="642"/>
        <v>2.2530283684389762E-10</v>
      </c>
      <c r="AF9855">
        <f t="shared" si="644"/>
        <v>1.4058897019059203E-7</v>
      </c>
      <c r="AG9855">
        <f t="shared" si="645"/>
        <v>2.2199088514229233E-6</v>
      </c>
    </row>
    <row r="9856" spans="30:33" x14ac:dyDescent="0.2">
      <c r="AD9856">
        <f t="shared" si="643"/>
        <v>9854</v>
      </c>
      <c r="AE9856">
        <f t="shared" si="642"/>
        <v>2.2494235230494736E-10</v>
      </c>
      <c r="AF9856">
        <f t="shared" si="644"/>
        <v>1.4036402783828708E-7</v>
      </c>
      <c r="AG9856">
        <f t="shared" si="645"/>
        <v>2.2165819396129515E-6</v>
      </c>
    </row>
    <row r="9857" spans="30:33" x14ac:dyDescent="0.2">
      <c r="AD9857">
        <f t="shared" si="643"/>
        <v>9855</v>
      </c>
      <c r="AE9857">
        <f t="shared" si="642"/>
        <v>2.2458244454125943E-10</v>
      </c>
      <c r="AF9857">
        <f t="shared" si="644"/>
        <v>1.4013944539374581E-7</v>
      </c>
      <c r="AG9857">
        <f t="shared" si="645"/>
        <v>2.2132599909541119E-6</v>
      </c>
    </row>
    <row r="9858" spans="30:33" x14ac:dyDescent="0.2">
      <c r="AD9858">
        <f t="shared" si="643"/>
        <v>9856</v>
      </c>
      <c r="AE9858">
        <f t="shared" si="642"/>
        <v>2.2422311262999341E-10</v>
      </c>
      <c r="AF9858">
        <f t="shared" si="644"/>
        <v>1.3991522228111581E-7</v>
      </c>
      <c r="AG9858">
        <f t="shared" si="645"/>
        <v>2.2099429980812149E-6</v>
      </c>
    </row>
    <row r="9859" spans="30:33" x14ac:dyDescent="0.2">
      <c r="AD9859">
        <f t="shared" si="643"/>
        <v>9857</v>
      </c>
      <c r="AE9859">
        <f t="shared" si="642"/>
        <v>2.238643556497854E-10</v>
      </c>
      <c r="AF9859">
        <f t="shared" si="644"/>
        <v>1.3969135792546603E-7</v>
      </c>
      <c r="AG9859">
        <f t="shared" si="645"/>
        <v>2.2066309536399348E-6</v>
      </c>
    </row>
    <row r="9860" spans="30:33" x14ac:dyDescent="0.2">
      <c r="AD9860">
        <f t="shared" si="643"/>
        <v>9858</v>
      </c>
      <c r="AE9860">
        <f t="shared" si="642"/>
        <v>2.2350617268074576E-10</v>
      </c>
      <c r="AF9860">
        <f t="shared" si="644"/>
        <v>1.3946785175278529E-7</v>
      </c>
      <c r="AG9860">
        <f t="shared" si="645"/>
        <v>2.2033238502867919E-6</v>
      </c>
    </row>
    <row r="9861" spans="30:33" x14ac:dyDescent="0.2">
      <c r="AD9861">
        <f t="shared" si="643"/>
        <v>9859</v>
      </c>
      <c r="AE9861">
        <f t="shared" si="642"/>
        <v>2.2314856280445657E-10</v>
      </c>
      <c r="AF9861">
        <f t="shared" si="644"/>
        <v>1.3924470318998082E-7</v>
      </c>
      <c r="AG9861">
        <f t="shared" si="645"/>
        <v>2.2000216806891375E-6</v>
      </c>
    </row>
    <row r="9862" spans="30:33" x14ac:dyDescent="0.2">
      <c r="AD9862">
        <f t="shared" si="643"/>
        <v>9860</v>
      </c>
      <c r="AE9862">
        <f t="shared" si="642"/>
        <v>2.227915251039694E-10</v>
      </c>
      <c r="AF9862">
        <f t="shared" si="644"/>
        <v>1.3902191166487685E-7</v>
      </c>
      <c r="AG9862">
        <f t="shared" si="645"/>
        <v>2.1967244375251381E-6</v>
      </c>
    </row>
    <row r="9863" spans="30:33" x14ac:dyDescent="0.2">
      <c r="AD9863">
        <f t="shared" si="643"/>
        <v>9861</v>
      </c>
      <c r="AE9863">
        <f t="shared" si="642"/>
        <v>2.2243505866380307E-10</v>
      </c>
      <c r="AF9863">
        <f t="shared" si="644"/>
        <v>1.3879947660621304E-7</v>
      </c>
      <c r="AG9863">
        <f t="shared" si="645"/>
        <v>2.1934321134837621E-6</v>
      </c>
    </row>
    <row r="9864" spans="30:33" x14ac:dyDescent="0.2">
      <c r="AD9864">
        <f t="shared" si="643"/>
        <v>9862</v>
      </c>
      <c r="AE9864">
        <f t="shared" si="642"/>
        <v>2.2207916256994095E-10</v>
      </c>
      <c r="AF9864">
        <f t="shared" si="644"/>
        <v>1.3857739744364308E-7</v>
      </c>
      <c r="AG9864">
        <f t="shared" si="645"/>
        <v>2.1901447012647578E-6</v>
      </c>
    </row>
    <row r="9865" spans="30:33" x14ac:dyDescent="0.2">
      <c r="AD9865">
        <f t="shared" si="643"/>
        <v>9863</v>
      </c>
      <c r="AE9865">
        <f t="shared" si="642"/>
        <v>2.2172383590982904E-10</v>
      </c>
      <c r="AF9865">
        <f t="shared" si="644"/>
        <v>1.3835567360773325E-7</v>
      </c>
      <c r="AG9865">
        <f t="shared" si="645"/>
        <v>2.1868621935786439E-6</v>
      </c>
    </row>
    <row r="9866" spans="30:33" x14ac:dyDescent="0.2">
      <c r="AD9866">
        <f t="shared" si="643"/>
        <v>9864</v>
      </c>
      <c r="AE9866">
        <f t="shared" si="642"/>
        <v>2.2136907777237332E-10</v>
      </c>
      <c r="AF9866">
        <f t="shared" si="644"/>
        <v>1.3813430452996088E-7</v>
      </c>
      <c r="AG9866">
        <f t="shared" si="645"/>
        <v>2.1835845831466902E-6</v>
      </c>
    </row>
    <row r="9867" spans="30:33" x14ac:dyDescent="0.2">
      <c r="AD9867">
        <f t="shared" si="643"/>
        <v>9865</v>
      </c>
      <c r="AE9867">
        <f t="shared" si="642"/>
        <v>2.2101488724793752E-10</v>
      </c>
      <c r="AF9867">
        <f t="shared" si="644"/>
        <v>1.3791328964271295E-7</v>
      </c>
      <c r="AG9867">
        <f t="shared" si="645"/>
        <v>2.1803118627009038E-6</v>
      </c>
    </row>
    <row r="9868" spans="30:33" x14ac:dyDescent="0.2">
      <c r="AD9868">
        <f t="shared" si="643"/>
        <v>9866</v>
      </c>
      <c r="AE9868">
        <f t="shared" si="642"/>
        <v>2.206612634283408E-10</v>
      </c>
      <c r="AF9868">
        <f t="shared" si="644"/>
        <v>1.3769262837928459E-7</v>
      </c>
      <c r="AG9868">
        <f t="shared" si="645"/>
        <v>2.1770440249840101E-6</v>
      </c>
    </row>
    <row r="9869" spans="30:33" x14ac:dyDescent="0.2">
      <c r="AD9869">
        <f t="shared" si="643"/>
        <v>9867</v>
      </c>
      <c r="AE9869">
        <f t="shared" si="642"/>
        <v>2.2030820540685543E-10</v>
      </c>
      <c r="AF9869">
        <f t="shared" si="644"/>
        <v>1.3747232017387773E-7</v>
      </c>
      <c r="AG9869">
        <f t="shared" si="645"/>
        <v>2.1737810627494424E-6</v>
      </c>
    </row>
    <row r="9870" spans="30:33" x14ac:dyDescent="0.2">
      <c r="AD9870">
        <f t="shared" si="643"/>
        <v>9868</v>
      </c>
      <c r="AE9870">
        <f t="shared" si="642"/>
        <v>2.1995571227820446E-10</v>
      </c>
      <c r="AF9870">
        <f t="shared" si="644"/>
        <v>1.3725236446159951E-7</v>
      </c>
      <c r="AG9870">
        <f t="shared" si="645"/>
        <v>2.1705229687613214E-6</v>
      </c>
    </row>
    <row r="9871" spans="30:33" x14ac:dyDescent="0.2">
      <c r="AD9871">
        <f t="shared" si="643"/>
        <v>9869</v>
      </c>
      <c r="AE9871">
        <f t="shared" si="642"/>
        <v>2.1960378313855931E-10</v>
      </c>
      <c r="AF9871">
        <f t="shared" si="644"/>
        <v>1.3703276067846096E-7</v>
      </c>
      <c r="AG9871">
        <f t="shared" si="645"/>
        <v>2.1672697357944419E-6</v>
      </c>
    </row>
    <row r="9872" spans="30:33" x14ac:dyDescent="0.2">
      <c r="AD9872">
        <f t="shared" si="643"/>
        <v>9870</v>
      </c>
      <c r="AE9872">
        <f t="shared" si="642"/>
        <v>2.1925241708553765E-10</v>
      </c>
      <c r="AF9872">
        <f t="shared" si="644"/>
        <v>1.3681350826137543E-7</v>
      </c>
      <c r="AG9872">
        <f t="shared" si="645"/>
        <v>2.1640213566342565E-6</v>
      </c>
    </row>
    <row r="9873" spans="30:33" x14ac:dyDescent="0.2">
      <c r="AD9873">
        <f t="shared" si="643"/>
        <v>9871</v>
      </c>
      <c r="AE9873">
        <f t="shared" si="642"/>
        <v>2.1890161321820079E-10</v>
      </c>
      <c r="AF9873">
        <f t="shared" si="644"/>
        <v>1.3659460664815722E-7</v>
      </c>
      <c r="AG9873">
        <f t="shared" si="645"/>
        <v>2.1607778240768599E-6</v>
      </c>
    </row>
    <row r="9874" spans="30:33" x14ac:dyDescent="0.2">
      <c r="AD9874">
        <f t="shared" si="643"/>
        <v>9872</v>
      </c>
      <c r="AE9874">
        <f t="shared" si="642"/>
        <v>2.1855137063705166E-10</v>
      </c>
      <c r="AF9874">
        <f t="shared" si="644"/>
        <v>1.3637605527752017E-7</v>
      </c>
      <c r="AG9874">
        <f t="shared" si="645"/>
        <v>2.157539130928974E-6</v>
      </c>
    </row>
    <row r="9875" spans="30:33" x14ac:dyDescent="0.2">
      <c r="AD9875">
        <f t="shared" si="643"/>
        <v>9873</v>
      </c>
      <c r="AE9875">
        <f t="shared" ref="AE9875:AE9938" si="646">AF9874*$AE$3</f>
        <v>2.1820168844403236E-10</v>
      </c>
      <c r="AF9875">
        <f t="shared" si="644"/>
        <v>1.3615785358907612E-7</v>
      </c>
      <c r="AG9875">
        <f t="shared" si="645"/>
        <v>2.1543052700079313E-6</v>
      </c>
    </row>
    <row r="9876" spans="30:33" x14ac:dyDescent="0.2">
      <c r="AD9876">
        <f t="shared" si="643"/>
        <v>9874</v>
      </c>
      <c r="AE9876">
        <f t="shared" si="646"/>
        <v>2.1785256574252189E-10</v>
      </c>
      <c r="AF9876">
        <f t="shared" si="644"/>
        <v>1.359400010233336E-7</v>
      </c>
      <c r="AG9876">
        <f t="shared" si="645"/>
        <v>2.1510762341416612E-6</v>
      </c>
    </row>
    <row r="9877" spans="30:33" x14ac:dyDescent="0.2">
      <c r="AD9877">
        <f t="shared" si="643"/>
        <v>9875</v>
      </c>
      <c r="AE9877">
        <f t="shared" si="646"/>
        <v>2.1750400163733387E-10</v>
      </c>
      <c r="AF9877">
        <f t="shared" si="644"/>
        <v>1.3572249702169625E-7</v>
      </c>
      <c r="AG9877">
        <f t="shared" si="645"/>
        <v>2.147852016168672E-6</v>
      </c>
    </row>
    <row r="9878" spans="30:33" x14ac:dyDescent="0.2">
      <c r="AD9878">
        <f t="shared" si="643"/>
        <v>9876</v>
      </c>
      <c r="AE9878">
        <f t="shared" si="646"/>
        <v>2.171559952347141E-10</v>
      </c>
      <c r="AF9878">
        <f t="shared" si="644"/>
        <v>1.3550534102646154E-7</v>
      </c>
      <c r="AG9878">
        <f t="shared" si="645"/>
        <v>2.1446326089380364E-6</v>
      </c>
    </row>
    <row r="9879" spans="30:33" x14ac:dyDescent="0.2">
      <c r="AD9879">
        <f t="shared" si="643"/>
        <v>9877</v>
      </c>
      <c r="AE9879">
        <f t="shared" si="646"/>
        <v>2.1680854564233855E-10</v>
      </c>
      <c r="AF9879">
        <f t="shared" si="644"/>
        <v>1.3528853248081919E-7</v>
      </c>
      <c r="AG9879">
        <f t="shared" si="645"/>
        <v>2.1414180053093779E-6</v>
      </c>
    </row>
    <row r="9880" spans="30:33" x14ac:dyDescent="0.2">
      <c r="AD9880">
        <f t="shared" si="643"/>
        <v>9878</v>
      </c>
      <c r="AE9880">
        <f t="shared" si="646"/>
        <v>2.1646165196931079E-10</v>
      </c>
      <c r="AF9880">
        <f t="shared" si="644"/>
        <v>1.3507207082884987E-7</v>
      </c>
      <c r="AG9880">
        <f t="shared" si="645"/>
        <v>2.1382081981528522E-6</v>
      </c>
    </row>
    <row r="9881" spans="30:33" x14ac:dyDescent="0.2">
      <c r="AD9881">
        <f t="shared" si="643"/>
        <v>9879</v>
      </c>
      <c r="AE9881">
        <f t="shared" si="646"/>
        <v>2.161153133261599E-10</v>
      </c>
      <c r="AF9881">
        <f t="shared" si="644"/>
        <v>1.348559555155237E-7</v>
      </c>
      <c r="AG9881">
        <f t="shared" si="645"/>
        <v>2.1350031803491338E-6</v>
      </c>
    </row>
    <row r="9882" spans="30:33" x14ac:dyDescent="0.2">
      <c r="AD9882">
        <f t="shared" si="643"/>
        <v>9880</v>
      </c>
      <c r="AE9882">
        <f t="shared" si="646"/>
        <v>2.1576952882483802E-10</v>
      </c>
      <c r="AF9882">
        <f t="shared" si="644"/>
        <v>1.3464018598669886E-7</v>
      </c>
      <c r="AG9882">
        <f t="shared" si="645"/>
        <v>2.1318029447893997E-6</v>
      </c>
    </row>
    <row r="9883" spans="30:33" x14ac:dyDescent="0.2">
      <c r="AD9883">
        <f t="shared" si="643"/>
        <v>9881</v>
      </c>
      <c r="AE9883">
        <f t="shared" si="646"/>
        <v>2.1542429757871829E-10</v>
      </c>
      <c r="AF9883">
        <f t="shared" si="644"/>
        <v>1.3442476168912014E-7</v>
      </c>
      <c r="AG9883">
        <f t="shared" si="645"/>
        <v>2.1286074843753155E-6</v>
      </c>
    </row>
    <row r="9884" spans="30:33" x14ac:dyDescent="0.2">
      <c r="AD9884">
        <f t="shared" si="643"/>
        <v>9882</v>
      </c>
      <c r="AE9884">
        <f t="shared" si="646"/>
        <v>2.1507961870259232E-10</v>
      </c>
      <c r="AF9884">
        <f t="shared" si="644"/>
        <v>1.3420968207041755E-7</v>
      </c>
      <c r="AG9884">
        <f t="shared" si="645"/>
        <v>2.1254167920190171E-6</v>
      </c>
    </row>
    <row r="9885" spans="30:33" x14ac:dyDescent="0.2">
      <c r="AD9885">
        <f t="shared" si="643"/>
        <v>9883</v>
      </c>
      <c r="AE9885">
        <f t="shared" si="646"/>
        <v>2.1473549131266819E-10</v>
      </c>
      <c r="AF9885">
        <f t="shared" si="644"/>
        <v>1.3399494657910488E-7</v>
      </c>
      <c r="AG9885">
        <f t="shared" si="645"/>
        <v>2.1222308606430995E-6</v>
      </c>
    </row>
    <row r="9886" spans="30:33" x14ac:dyDescent="0.2">
      <c r="AD9886">
        <f t="shared" si="643"/>
        <v>9884</v>
      </c>
      <c r="AE9886">
        <f t="shared" si="646"/>
        <v>2.143919145265679E-10</v>
      </c>
      <c r="AF9886">
        <f t="shared" si="644"/>
        <v>1.3378055466457831E-7</v>
      </c>
      <c r="AG9886">
        <f t="shared" si="645"/>
        <v>2.119049683180597E-6</v>
      </c>
    </row>
    <row r="9887" spans="30:33" x14ac:dyDescent="0.2">
      <c r="AD9887">
        <f t="shared" si="643"/>
        <v>9885</v>
      </c>
      <c r="AE9887">
        <f t="shared" si="646"/>
        <v>2.140488874633254E-10</v>
      </c>
      <c r="AF9887">
        <f t="shared" si="644"/>
        <v>1.3356650577711498E-7</v>
      </c>
      <c r="AG9887">
        <f t="shared" si="645"/>
        <v>2.1158732525749718E-6</v>
      </c>
    </row>
    <row r="9888" spans="30:33" x14ac:dyDescent="0.2">
      <c r="AD9888">
        <f t="shared" si="643"/>
        <v>9886</v>
      </c>
      <c r="AE9888">
        <f t="shared" si="646"/>
        <v>2.1370640924338406E-10</v>
      </c>
      <c r="AF9888">
        <f t="shared" si="644"/>
        <v>1.333527993678716E-7</v>
      </c>
      <c r="AG9888">
        <f t="shared" si="645"/>
        <v>2.1127015617800946E-6</v>
      </c>
    </row>
    <row r="9889" spans="30:33" x14ac:dyDescent="0.2">
      <c r="AD9889">
        <f t="shared" si="643"/>
        <v>9887</v>
      </c>
      <c r="AE9889">
        <f t="shared" si="646"/>
        <v>2.1336447898859466E-10</v>
      </c>
      <c r="AF9889">
        <f t="shared" si="644"/>
        <v>1.3313943488888299E-7</v>
      </c>
      <c r="AG9889">
        <f t="shared" si="645"/>
        <v>2.1095346037602355E-6</v>
      </c>
    </row>
    <row r="9890" spans="30:33" x14ac:dyDescent="0.2">
      <c r="AD9890">
        <f t="shared" si="643"/>
        <v>9888</v>
      </c>
      <c r="AE9890">
        <f t="shared" si="646"/>
        <v>2.1302309582221289E-10</v>
      </c>
      <c r="AF9890">
        <f t="shared" si="644"/>
        <v>1.3292641179306077E-7</v>
      </c>
      <c r="AG9890">
        <f t="shared" si="645"/>
        <v>2.1063723714900409E-6</v>
      </c>
    </row>
    <row r="9891" spans="30:33" x14ac:dyDescent="0.2">
      <c r="AD9891">
        <f t="shared" ref="AD9891:AD9954" si="647">AD9890+1</f>
        <v>9889</v>
      </c>
      <c r="AE9891">
        <f t="shared" si="646"/>
        <v>2.1268225886889733E-10</v>
      </c>
      <c r="AF9891">
        <f t="shared" ref="AF9891:AF9954" si="648">AF9890*$AF$3</f>
        <v>1.3271372953419187E-7</v>
      </c>
      <c r="AG9891">
        <f t="shared" ref="AG9891:AG9954" si="649">AD9891*AE9891</f>
        <v>2.1032148579545257E-6</v>
      </c>
    </row>
    <row r="9892" spans="30:33" x14ac:dyDescent="0.2">
      <c r="AD9892">
        <f t="shared" si="647"/>
        <v>9890</v>
      </c>
      <c r="AE9892">
        <f t="shared" si="646"/>
        <v>2.1234196725470707E-10</v>
      </c>
      <c r="AF9892">
        <f t="shared" si="648"/>
        <v>1.3250138756693716E-7</v>
      </c>
      <c r="AG9892">
        <f t="shared" si="649"/>
        <v>2.1000620561490528E-6</v>
      </c>
    </row>
    <row r="9893" spans="30:33" x14ac:dyDescent="0.2">
      <c r="AD9893">
        <f t="shared" si="647"/>
        <v>9891</v>
      </c>
      <c r="AE9893">
        <f t="shared" si="646"/>
        <v>2.1200222010709955E-10</v>
      </c>
      <c r="AF9893">
        <f t="shared" si="648"/>
        <v>1.3228938534683005E-7</v>
      </c>
      <c r="AG9893">
        <f t="shared" si="649"/>
        <v>2.0969139590793218E-6</v>
      </c>
    </row>
    <row r="9894" spans="30:33" x14ac:dyDescent="0.2">
      <c r="AD9894">
        <f t="shared" si="647"/>
        <v>9892</v>
      </c>
      <c r="AE9894">
        <f t="shared" si="646"/>
        <v>2.1166301655492818E-10</v>
      </c>
      <c r="AF9894">
        <f t="shared" si="648"/>
        <v>1.3207772233027511E-7</v>
      </c>
      <c r="AG9894">
        <f t="shared" si="649"/>
        <v>2.0937705597613494E-6</v>
      </c>
    </row>
    <row r="9895" spans="30:33" x14ac:dyDescent="0.2">
      <c r="AD9895">
        <f t="shared" si="647"/>
        <v>9893</v>
      </c>
      <c r="AE9895">
        <f t="shared" si="646"/>
        <v>2.1132435572844028E-10</v>
      </c>
      <c r="AF9895">
        <f t="shared" si="648"/>
        <v>1.3186639797454667E-7</v>
      </c>
      <c r="AG9895">
        <f t="shared" si="649"/>
        <v>2.0906318512214597E-6</v>
      </c>
    </row>
    <row r="9896" spans="30:33" x14ac:dyDescent="0.2">
      <c r="AD9896">
        <f t="shared" si="647"/>
        <v>9894</v>
      </c>
      <c r="AE9896">
        <f t="shared" si="646"/>
        <v>2.1098623675927478E-10</v>
      </c>
      <c r="AF9896">
        <f t="shared" si="648"/>
        <v>1.3165541173778738E-7</v>
      </c>
      <c r="AG9896">
        <f t="shared" si="649"/>
        <v>2.0874978264962646E-6</v>
      </c>
    </row>
    <row r="9897" spans="30:33" x14ac:dyDescent="0.2">
      <c r="AD9897">
        <f t="shared" si="647"/>
        <v>9895</v>
      </c>
      <c r="AE9897">
        <f t="shared" si="646"/>
        <v>2.1064865878045991E-10</v>
      </c>
      <c r="AF9897">
        <f t="shared" si="648"/>
        <v>1.314447630790069E-7</v>
      </c>
      <c r="AG9897">
        <f t="shared" si="649"/>
        <v>2.0843684786326507E-6</v>
      </c>
    </row>
    <row r="9898" spans="30:33" x14ac:dyDescent="0.2">
      <c r="AD9898">
        <f t="shared" si="647"/>
        <v>9896</v>
      </c>
      <c r="AE9898">
        <f t="shared" si="646"/>
        <v>2.1031162092641114E-10</v>
      </c>
      <c r="AF9898">
        <f t="shared" si="648"/>
        <v>1.3123445145808049E-7</v>
      </c>
      <c r="AG9898">
        <f t="shared" si="649"/>
        <v>2.0812438006877646E-6</v>
      </c>
    </row>
    <row r="9899" spans="30:33" x14ac:dyDescent="0.2">
      <c r="AD9899">
        <f t="shared" si="647"/>
        <v>9897</v>
      </c>
      <c r="AE9899">
        <f t="shared" si="646"/>
        <v>2.0997512233292887E-10</v>
      </c>
      <c r="AF9899">
        <f t="shared" si="648"/>
        <v>1.3102447633574756E-7</v>
      </c>
      <c r="AG9899">
        <f t="shared" si="649"/>
        <v>2.078123785728997E-6</v>
      </c>
    </row>
    <row r="9900" spans="30:33" x14ac:dyDescent="0.2">
      <c r="AD9900">
        <f t="shared" si="647"/>
        <v>9898</v>
      </c>
      <c r="AE9900">
        <f t="shared" si="646"/>
        <v>2.0963916213719618E-10</v>
      </c>
      <c r="AF9900">
        <f t="shared" si="648"/>
        <v>1.3081483717361035E-7</v>
      </c>
      <c r="AG9900">
        <f t="shared" si="649"/>
        <v>2.0750084268339678E-6</v>
      </c>
    </row>
    <row r="9901" spans="30:33" x14ac:dyDescent="0.2">
      <c r="AD9901">
        <f t="shared" si="647"/>
        <v>9899</v>
      </c>
      <c r="AE9901">
        <f t="shared" si="646"/>
        <v>2.0930373947777666E-10</v>
      </c>
      <c r="AF9901">
        <f t="shared" si="648"/>
        <v>1.3060553343413257E-7</v>
      </c>
      <c r="AG9901">
        <f t="shared" si="649"/>
        <v>2.0718977170905111E-6</v>
      </c>
    </row>
    <row r="9902" spans="30:33" x14ac:dyDescent="0.2">
      <c r="AD9902">
        <f t="shared" si="647"/>
        <v>9900</v>
      </c>
      <c r="AE9902">
        <f t="shared" si="646"/>
        <v>2.0896885349461221E-10</v>
      </c>
      <c r="AF9902">
        <f t="shared" si="648"/>
        <v>1.3039656458063797E-7</v>
      </c>
      <c r="AG9902">
        <f t="shared" si="649"/>
        <v>2.0687916495966611E-6</v>
      </c>
    </row>
    <row r="9903" spans="30:33" x14ac:dyDescent="0.2">
      <c r="AD9903">
        <f t="shared" si="647"/>
        <v>9901</v>
      </c>
      <c r="AE9903">
        <f t="shared" si="646"/>
        <v>2.0863450332902084E-10</v>
      </c>
      <c r="AF9903">
        <f t="shared" si="648"/>
        <v>1.3018793007730895E-7</v>
      </c>
      <c r="AG9903">
        <f t="shared" si="649"/>
        <v>2.0656902174606351E-6</v>
      </c>
    </row>
    <row r="9904" spans="30:33" x14ac:dyDescent="0.2">
      <c r="AD9904">
        <f t="shared" si="647"/>
        <v>9902</v>
      </c>
      <c r="AE9904">
        <f t="shared" si="646"/>
        <v>2.0830068812369442E-10</v>
      </c>
      <c r="AF9904">
        <f t="shared" si="648"/>
        <v>1.2997962938918526E-7</v>
      </c>
      <c r="AG9904">
        <f t="shared" si="649"/>
        <v>2.0625934138008223E-6</v>
      </c>
    </row>
    <row r="9905" spans="30:33" x14ac:dyDescent="0.2">
      <c r="AD9905">
        <f t="shared" si="647"/>
        <v>9903</v>
      </c>
      <c r="AE9905">
        <f t="shared" si="646"/>
        <v>2.0796740702269651E-10</v>
      </c>
      <c r="AF9905">
        <f t="shared" si="648"/>
        <v>1.2977166198216254E-7</v>
      </c>
      <c r="AG9905">
        <f t="shared" si="649"/>
        <v>2.0595012317457637E-6</v>
      </c>
    </row>
    <row r="9906" spans="30:33" x14ac:dyDescent="0.2">
      <c r="AD9906">
        <f t="shared" si="647"/>
        <v>9904</v>
      </c>
      <c r="AE9906">
        <f t="shared" si="646"/>
        <v>2.0763465917146016E-10</v>
      </c>
      <c r="AF9906">
        <f t="shared" si="648"/>
        <v>1.2956402732299108E-7</v>
      </c>
      <c r="AG9906">
        <f t="shared" si="649"/>
        <v>2.0564136644341416E-6</v>
      </c>
    </row>
    <row r="9907" spans="30:33" x14ac:dyDescent="0.2">
      <c r="AD9907">
        <f t="shared" si="647"/>
        <v>9905</v>
      </c>
      <c r="AE9907">
        <f t="shared" si="646"/>
        <v>2.0730244371678583E-10</v>
      </c>
      <c r="AF9907">
        <f t="shared" si="648"/>
        <v>1.2935672487927429E-7</v>
      </c>
      <c r="AG9907">
        <f t="shared" si="649"/>
        <v>2.0533307050147636E-6</v>
      </c>
    </row>
    <row r="9908" spans="30:33" x14ac:dyDescent="0.2">
      <c r="AD9908">
        <f t="shared" si="647"/>
        <v>9906</v>
      </c>
      <c r="AE9908">
        <f t="shared" si="646"/>
        <v>2.0697075980683896E-10</v>
      </c>
      <c r="AF9908">
        <f t="shared" si="648"/>
        <v>1.2914975411946746E-7</v>
      </c>
      <c r="AG9908">
        <f t="shared" si="649"/>
        <v>2.0502523466465468E-6</v>
      </c>
    </row>
    <row r="9909" spans="30:33" x14ac:dyDescent="0.2">
      <c r="AD9909">
        <f t="shared" si="647"/>
        <v>9907</v>
      </c>
      <c r="AE9909">
        <f t="shared" si="646"/>
        <v>2.0663960659114803E-10</v>
      </c>
      <c r="AF9909">
        <f t="shared" si="648"/>
        <v>1.2894311451287631E-7</v>
      </c>
      <c r="AG9909">
        <f t="shared" si="649"/>
        <v>2.0471785824985035E-6</v>
      </c>
    </row>
    <row r="9910" spans="30:33" x14ac:dyDescent="0.2">
      <c r="AD9910">
        <f t="shared" si="647"/>
        <v>9908</v>
      </c>
      <c r="AE9910">
        <f t="shared" si="646"/>
        <v>2.0630898322060219E-10</v>
      </c>
      <c r="AF9910">
        <f t="shared" si="648"/>
        <v>1.2873680552965571E-7</v>
      </c>
      <c r="AG9910">
        <f t="shared" si="649"/>
        <v>2.0441094057497264E-6</v>
      </c>
    </row>
    <row r="9911" spans="30:33" x14ac:dyDescent="0.2">
      <c r="AD9911">
        <f t="shared" si="647"/>
        <v>9909</v>
      </c>
      <c r="AE9911">
        <f t="shared" si="646"/>
        <v>2.0597888884744923E-10</v>
      </c>
      <c r="AF9911">
        <f t="shared" si="648"/>
        <v>1.2853082664080825E-7</v>
      </c>
      <c r="AG9911">
        <f t="shared" si="649"/>
        <v>2.0410448095893743E-6</v>
      </c>
    </row>
    <row r="9912" spans="30:33" x14ac:dyDescent="0.2">
      <c r="AD9912">
        <f t="shared" si="647"/>
        <v>9910</v>
      </c>
      <c r="AE9912">
        <f t="shared" si="646"/>
        <v>2.0564932262529329E-10</v>
      </c>
      <c r="AF9912">
        <f t="shared" si="648"/>
        <v>1.2832517731818296E-7</v>
      </c>
      <c r="AG9912">
        <f t="shared" si="649"/>
        <v>2.0379847872166564E-6</v>
      </c>
    </row>
    <row r="9913" spans="30:33" x14ac:dyDescent="0.2">
      <c r="AD9913">
        <f t="shared" si="647"/>
        <v>9911</v>
      </c>
      <c r="AE9913">
        <f t="shared" si="646"/>
        <v>2.0532028370909284E-10</v>
      </c>
      <c r="AF9913">
        <f t="shared" si="648"/>
        <v>1.2811985703447387E-7</v>
      </c>
      <c r="AG9913">
        <f t="shared" si="649"/>
        <v>2.0349293318408191E-6</v>
      </c>
    </row>
    <row r="9914" spans="30:33" x14ac:dyDescent="0.2">
      <c r="AD9914">
        <f t="shared" si="647"/>
        <v>9912</v>
      </c>
      <c r="AE9914">
        <f t="shared" si="646"/>
        <v>2.0499177125515829E-10</v>
      </c>
      <c r="AF9914">
        <f t="shared" si="648"/>
        <v>1.279148652632187E-7</v>
      </c>
      <c r="AG9914">
        <f t="shared" si="649"/>
        <v>2.0318784366811289E-6</v>
      </c>
    </row>
    <row r="9915" spans="30:33" x14ac:dyDescent="0.2">
      <c r="AD9915">
        <f t="shared" si="647"/>
        <v>9913</v>
      </c>
      <c r="AE9915">
        <f t="shared" si="646"/>
        <v>2.0466378442114999E-10</v>
      </c>
      <c r="AF9915">
        <f t="shared" si="648"/>
        <v>1.2771020147879753E-7</v>
      </c>
      <c r="AG9915">
        <f t="shared" si="649"/>
        <v>2.0288320949668599E-6</v>
      </c>
    </row>
    <row r="9916" spans="30:33" x14ac:dyDescent="0.2">
      <c r="AD9916">
        <f t="shared" si="647"/>
        <v>9914</v>
      </c>
      <c r="AE9916">
        <f t="shared" si="646"/>
        <v>2.0433632236607615E-10</v>
      </c>
      <c r="AF9916">
        <f t="shared" si="648"/>
        <v>1.2750586515643146E-7</v>
      </c>
      <c r="AG9916">
        <f t="shared" si="649"/>
        <v>2.025790299937279E-6</v>
      </c>
    </row>
    <row r="9917" spans="30:33" x14ac:dyDescent="0.2">
      <c r="AD9917">
        <f t="shared" si="647"/>
        <v>9915</v>
      </c>
      <c r="AE9917">
        <f t="shared" si="646"/>
        <v>2.0400938425029044E-10</v>
      </c>
      <c r="AF9917">
        <f t="shared" si="648"/>
        <v>1.2730185577218116E-7</v>
      </c>
      <c r="AG9917">
        <f t="shared" si="649"/>
        <v>2.0227530448416296E-6</v>
      </c>
    </row>
    <row r="9918" spans="30:33" x14ac:dyDescent="0.2">
      <c r="AD9918">
        <f t="shared" si="647"/>
        <v>9916</v>
      </c>
      <c r="AE9918">
        <f t="shared" si="646"/>
        <v>2.0368296923548996E-10</v>
      </c>
      <c r="AF9918">
        <f t="shared" si="648"/>
        <v>1.2709817280294566E-7</v>
      </c>
      <c r="AG9918">
        <f t="shared" si="649"/>
        <v>2.0197203229391183E-6</v>
      </c>
    </row>
    <row r="9919" spans="30:33" x14ac:dyDescent="0.2">
      <c r="AD9919">
        <f t="shared" si="647"/>
        <v>9917</v>
      </c>
      <c r="AE9919">
        <f t="shared" si="646"/>
        <v>2.0335707648471313E-10</v>
      </c>
      <c r="AF9919">
        <f t="shared" si="648"/>
        <v>1.2689481572646095E-7</v>
      </c>
      <c r="AG9919">
        <f t="shared" si="649"/>
        <v>2.0166921274989003E-6</v>
      </c>
    </row>
    <row r="9920" spans="30:33" x14ac:dyDescent="0.2">
      <c r="AD9920">
        <f t="shared" si="647"/>
        <v>9918</v>
      </c>
      <c r="AE9920">
        <f t="shared" si="646"/>
        <v>2.030317051623376E-10</v>
      </c>
      <c r="AF9920">
        <f t="shared" si="648"/>
        <v>1.2669178402129861E-7</v>
      </c>
      <c r="AG9920">
        <f t="shared" si="649"/>
        <v>2.0136684518000644E-6</v>
      </c>
    </row>
    <row r="9921" spans="30:33" x14ac:dyDescent="0.2">
      <c r="AD9921">
        <f t="shared" si="647"/>
        <v>9919</v>
      </c>
      <c r="AE9921">
        <f t="shared" si="646"/>
        <v>2.0270685443407786E-10</v>
      </c>
      <c r="AF9921">
        <f t="shared" si="648"/>
        <v>1.2648907716686451E-7</v>
      </c>
      <c r="AG9921">
        <f t="shared" si="649"/>
        <v>2.0106492891316182E-6</v>
      </c>
    </row>
    <row r="9922" spans="30:33" x14ac:dyDescent="0.2">
      <c r="AD9922">
        <f t="shared" si="647"/>
        <v>9920</v>
      </c>
      <c r="AE9922">
        <f t="shared" si="646"/>
        <v>2.0238252346698331E-10</v>
      </c>
      <c r="AF9922">
        <f t="shared" si="648"/>
        <v>1.2628669464339752E-7</v>
      </c>
      <c r="AG9922">
        <f t="shared" si="649"/>
        <v>2.0076346327924746E-6</v>
      </c>
    </row>
    <row r="9923" spans="30:33" x14ac:dyDescent="0.2">
      <c r="AD9923">
        <f t="shared" si="647"/>
        <v>9921</v>
      </c>
      <c r="AE9923">
        <f t="shared" si="646"/>
        <v>2.0205871142943612E-10</v>
      </c>
      <c r="AF9923">
        <f t="shared" si="648"/>
        <v>1.2608463593196807E-7</v>
      </c>
      <c r="AG9923">
        <f t="shared" si="649"/>
        <v>2.0046244760914356E-6</v>
      </c>
    </row>
    <row r="9924" spans="30:33" x14ac:dyDescent="0.2">
      <c r="AD9924">
        <f t="shared" si="647"/>
        <v>9922</v>
      </c>
      <c r="AE9924">
        <f t="shared" si="646"/>
        <v>2.0173541749114901E-10</v>
      </c>
      <c r="AF9924">
        <f t="shared" si="648"/>
        <v>1.258829005144769E-7</v>
      </c>
      <c r="AG9924">
        <f t="shared" si="649"/>
        <v>2.0016188123471807E-6</v>
      </c>
    </row>
    <row r="9925" spans="30:33" x14ac:dyDescent="0.2">
      <c r="AD9925">
        <f t="shared" si="647"/>
        <v>9923</v>
      </c>
      <c r="AE9925">
        <f t="shared" si="646"/>
        <v>2.0141264082316313E-10</v>
      </c>
      <c r="AF9925">
        <f t="shared" si="648"/>
        <v>1.2568148787365373E-7</v>
      </c>
      <c r="AG9925">
        <f t="shared" si="649"/>
        <v>1.9986176348882479E-6</v>
      </c>
    </row>
    <row r="9926" spans="30:33" x14ac:dyDescent="0.2">
      <c r="AD9926">
        <f t="shared" si="647"/>
        <v>9924</v>
      </c>
      <c r="AE9926">
        <f t="shared" si="646"/>
        <v>2.0109038059784607E-10</v>
      </c>
      <c r="AF9926">
        <f t="shared" si="648"/>
        <v>1.2548039749305589E-7</v>
      </c>
      <c r="AG9926">
        <f t="shared" si="649"/>
        <v>1.9956209370530243E-6</v>
      </c>
    </row>
    <row r="9927" spans="30:33" x14ac:dyDescent="0.2">
      <c r="AD9927">
        <f t="shared" si="647"/>
        <v>9925</v>
      </c>
      <c r="AE9927">
        <f t="shared" si="646"/>
        <v>2.007686359888895E-10</v>
      </c>
      <c r="AF9927">
        <f t="shared" si="648"/>
        <v>1.25279628857067E-7</v>
      </c>
      <c r="AG9927">
        <f t="shared" si="649"/>
        <v>1.9926287121897283E-6</v>
      </c>
    </row>
    <row r="9928" spans="30:33" x14ac:dyDescent="0.2">
      <c r="AD9928">
        <f t="shared" si="647"/>
        <v>9926</v>
      </c>
      <c r="AE9928">
        <f t="shared" si="646"/>
        <v>2.004474061713073E-10</v>
      </c>
      <c r="AF9928">
        <f t="shared" si="648"/>
        <v>1.2507918145089567E-7</v>
      </c>
      <c r="AG9928">
        <f t="shared" si="649"/>
        <v>1.9896409536563961E-6</v>
      </c>
    </row>
    <row r="9929" spans="30:33" x14ac:dyDescent="0.2">
      <c r="AD9929">
        <f t="shared" si="647"/>
        <v>9927</v>
      </c>
      <c r="AE9929">
        <f t="shared" si="646"/>
        <v>2.0012669032143316E-10</v>
      </c>
      <c r="AF9929">
        <f t="shared" si="648"/>
        <v>1.2487905476057423E-7</v>
      </c>
      <c r="AG9929">
        <f t="shared" si="649"/>
        <v>1.9866576548208671E-6</v>
      </c>
    </row>
    <row r="9930" spans="30:33" x14ac:dyDescent="0.2">
      <c r="AD9930">
        <f t="shared" si="647"/>
        <v>9928</v>
      </c>
      <c r="AE9930">
        <f t="shared" si="646"/>
        <v>1.9980648761691885E-10</v>
      </c>
      <c r="AF9930">
        <f t="shared" si="648"/>
        <v>1.2467924827295729E-7</v>
      </c>
      <c r="AG9930">
        <f t="shared" si="649"/>
        <v>1.9836788090607702E-6</v>
      </c>
    </row>
    <row r="9931" spans="30:33" x14ac:dyDescent="0.2">
      <c r="AD9931">
        <f t="shared" si="647"/>
        <v>9929</v>
      </c>
      <c r="AE9931">
        <f t="shared" si="646"/>
        <v>1.9948679723673176E-10</v>
      </c>
      <c r="AF9931">
        <f t="shared" si="648"/>
        <v>1.2447976147572056E-7</v>
      </c>
      <c r="AG9931">
        <f t="shared" si="649"/>
        <v>1.9807044097635097E-6</v>
      </c>
    </row>
    <row r="9932" spans="30:33" x14ac:dyDescent="0.2">
      <c r="AD9932">
        <f t="shared" si="647"/>
        <v>9930</v>
      </c>
      <c r="AE9932">
        <f t="shared" si="646"/>
        <v>1.99167618361153E-10</v>
      </c>
      <c r="AF9932">
        <f t="shared" si="648"/>
        <v>1.242805938573594E-7</v>
      </c>
      <c r="AG9932">
        <f t="shared" si="649"/>
        <v>1.9777344503262495E-6</v>
      </c>
    </row>
    <row r="9933" spans="30:33" x14ac:dyDescent="0.2">
      <c r="AD9933">
        <f t="shared" si="647"/>
        <v>9931</v>
      </c>
      <c r="AE9933">
        <f t="shared" si="646"/>
        <v>1.9884895017177514E-10</v>
      </c>
      <c r="AF9933">
        <f t="shared" si="648"/>
        <v>1.2408174490718762E-7</v>
      </c>
      <c r="AG9933">
        <f t="shared" si="649"/>
        <v>1.974768924155899E-6</v>
      </c>
    </row>
    <row r="9934" spans="30:33" x14ac:dyDescent="0.2">
      <c r="AD9934">
        <f t="shared" si="647"/>
        <v>9932</v>
      </c>
      <c r="AE9934">
        <f t="shared" si="646"/>
        <v>1.9853079185150027E-10</v>
      </c>
      <c r="AF9934">
        <f t="shared" si="648"/>
        <v>1.2388321411533612E-7</v>
      </c>
      <c r="AG9934">
        <f t="shared" si="649"/>
        <v>1.9718078246691009E-6</v>
      </c>
    </row>
    <row r="9935" spans="30:33" x14ac:dyDescent="0.2">
      <c r="AD9935">
        <f t="shared" si="647"/>
        <v>9933</v>
      </c>
      <c r="AE9935">
        <f t="shared" si="646"/>
        <v>1.9821314258453788E-10</v>
      </c>
      <c r="AF9935">
        <f t="shared" si="648"/>
        <v>1.2368500097275157E-7</v>
      </c>
      <c r="AG9935">
        <f t="shared" si="649"/>
        <v>1.968851145292215E-6</v>
      </c>
    </row>
    <row r="9936" spans="30:33" x14ac:dyDescent="0.2">
      <c r="AD9936">
        <f t="shared" si="647"/>
        <v>9934</v>
      </c>
      <c r="AE9936">
        <f t="shared" si="646"/>
        <v>1.9789600155640262E-10</v>
      </c>
      <c r="AF9936">
        <f t="shared" si="648"/>
        <v>1.2348710497119517E-7</v>
      </c>
      <c r="AG9936">
        <f t="shared" si="649"/>
        <v>1.9658988794613038E-6</v>
      </c>
    </row>
    <row r="9937" spans="30:33" x14ac:dyDescent="0.2">
      <c r="AD9937">
        <f t="shared" si="647"/>
        <v>9935</v>
      </c>
      <c r="AE9937">
        <f t="shared" si="646"/>
        <v>1.9757936795391237E-10</v>
      </c>
      <c r="AF9937">
        <f t="shared" si="648"/>
        <v>1.2328952560324126E-7</v>
      </c>
      <c r="AG9937">
        <f t="shared" si="649"/>
        <v>1.9629510206221193E-6</v>
      </c>
    </row>
    <row r="9938" spans="30:33" x14ac:dyDescent="0.2">
      <c r="AD9938">
        <f t="shared" si="647"/>
        <v>9936</v>
      </c>
      <c r="AE9938">
        <f t="shared" si="646"/>
        <v>1.9726324096518612E-10</v>
      </c>
      <c r="AF9938">
        <f t="shared" si="648"/>
        <v>1.2309226236227607E-7</v>
      </c>
      <c r="AG9938">
        <f t="shared" si="649"/>
        <v>1.9600075622300893E-6</v>
      </c>
    </row>
    <row r="9939" spans="30:33" x14ac:dyDescent="0.2">
      <c r="AD9939">
        <f t="shared" si="647"/>
        <v>9937</v>
      </c>
      <c r="AE9939">
        <f t="shared" ref="AE9939:AE10002" si="650">AF9938*$AE$3</f>
        <v>1.969476197796418E-10</v>
      </c>
      <c r="AF9939">
        <f t="shared" si="648"/>
        <v>1.2289531474249642E-7</v>
      </c>
      <c r="AG9939">
        <f t="shared" si="649"/>
        <v>1.9570684977503003E-6</v>
      </c>
    </row>
    <row r="9940" spans="30:33" x14ac:dyDescent="0.2">
      <c r="AD9940">
        <f t="shared" si="647"/>
        <v>9938</v>
      </c>
      <c r="AE9940">
        <f t="shared" si="650"/>
        <v>1.9663250358799436E-10</v>
      </c>
      <c r="AF9940">
        <f t="shared" si="648"/>
        <v>1.2269868223890841E-7</v>
      </c>
      <c r="AG9940">
        <f t="shared" si="649"/>
        <v>1.9541338206574881E-6</v>
      </c>
    </row>
    <row r="9941" spans="30:33" x14ac:dyDescent="0.2">
      <c r="AD9941">
        <f t="shared" si="647"/>
        <v>9939</v>
      </c>
      <c r="AE9941">
        <f t="shared" si="650"/>
        <v>1.9631789158225355E-10</v>
      </c>
      <c r="AF9941">
        <f t="shared" si="648"/>
        <v>1.2250236434732614E-7</v>
      </c>
      <c r="AG9941">
        <f t="shared" si="649"/>
        <v>1.951203524436018E-6</v>
      </c>
    </row>
    <row r="9942" spans="30:33" x14ac:dyDescent="0.2">
      <c r="AD9942">
        <f t="shared" si="647"/>
        <v>9940</v>
      </c>
      <c r="AE9942">
        <f t="shared" si="650"/>
        <v>1.9600378295572191E-10</v>
      </c>
      <c r="AF9942">
        <f t="shared" si="648"/>
        <v>1.2230636056437042E-7</v>
      </c>
      <c r="AG9942">
        <f t="shared" si="649"/>
        <v>1.9482776025798757E-6</v>
      </c>
    </row>
    <row r="9943" spans="30:33" x14ac:dyDescent="0.2">
      <c r="AD9943">
        <f t="shared" si="647"/>
        <v>9941</v>
      </c>
      <c r="AE9943">
        <f t="shared" si="650"/>
        <v>1.9569017690299277E-10</v>
      </c>
      <c r="AF9943">
        <f t="shared" si="648"/>
        <v>1.2211067038746743E-7</v>
      </c>
      <c r="AG9943">
        <f t="shared" si="649"/>
        <v>1.945356048592651E-6</v>
      </c>
    </row>
    <row r="9944" spans="30:33" x14ac:dyDescent="0.2">
      <c r="AD9944">
        <f t="shared" si="647"/>
        <v>9942</v>
      </c>
      <c r="AE9944">
        <f t="shared" si="650"/>
        <v>1.9537707261994798E-10</v>
      </c>
      <c r="AF9944">
        <f t="shared" si="648"/>
        <v>1.2191529331484749E-7</v>
      </c>
      <c r="AG9944">
        <f t="shared" si="649"/>
        <v>1.9424388559875229E-6</v>
      </c>
    </row>
    <row r="9945" spans="30:33" x14ac:dyDescent="0.2">
      <c r="AD9945">
        <f t="shared" si="647"/>
        <v>9943</v>
      </c>
      <c r="AE9945">
        <f t="shared" si="650"/>
        <v>1.9506446930375606E-10</v>
      </c>
      <c r="AF9945">
        <f t="shared" si="648"/>
        <v>1.2172022884554372E-7</v>
      </c>
      <c r="AG9945">
        <f t="shared" si="649"/>
        <v>1.9395260182872466E-6</v>
      </c>
    </row>
    <row r="9946" spans="30:33" x14ac:dyDescent="0.2">
      <c r="AD9946">
        <f t="shared" si="647"/>
        <v>9944</v>
      </c>
      <c r="AE9946">
        <f t="shared" si="650"/>
        <v>1.9475236615287004E-10</v>
      </c>
      <c r="AF9946">
        <f t="shared" si="648"/>
        <v>1.2152547647939085E-7</v>
      </c>
      <c r="AG9946">
        <f t="shared" si="649"/>
        <v>1.9366175290241398E-6</v>
      </c>
    </row>
    <row r="9947" spans="30:33" x14ac:dyDescent="0.2">
      <c r="AD9947">
        <f t="shared" si="647"/>
        <v>9945</v>
      </c>
      <c r="AE9947">
        <f t="shared" si="650"/>
        <v>1.9444076236702546E-10</v>
      </c>
      <c r="AF9947">
        <f t="shared" si="648"/>
        <v>1.213310357170238E-7</v>
      </c>
      <c r="AG9947">
        <f t="shared" si="649"/>
        <v>1.9337133817400683E-6</v>
      </c>
    </row>
    <row r="9948" spans="30:33" x14ac:dyDescent="0.2">
      <c r="AD9948">
        <f t="shared" si="647"/>
        <v>9946</v>
      </c>
      <c r="AE9948">
        <f t="shared" si="650"/>
        <v>1.9412965714723818E-10</v>
      </c>
      <c r="AF9948">
        <f t="shared" si="648"/>
        <v>1.2113690605987656E-7</v>
      </c>
      <c r="AG9948">
        <f t="shared" si="649"/>
        <v>1.9308135699864311E-6</v>
      </c>
    </row>
    <row r="9949" spans="30:33" x14ac:dyDescent="0.2">
      <c r="AD9949">
        <f t="shared" si="647"/>
        <v>9947</v>
      </c>
      <c r="AE9949">
        <f t="shared" si="650"/>
        <v>1.9381904969580259E-10</v>
      </c>
      <c r="AF9949">
        <f t="shared" si="648"/>
        <v>1.2094308701018075E-7</v>
      </c>
      <c r="AG9949">
        <f t="shared" si="649"/>
        <v>1.9279180873241484E-6</v>
      </c>
    </row>
    <row r="9950" spans="30:33" x14ac:dyDescent="0.2">
      <c r="AD9950">
        <f t="shared" si="647"/>
        <v>9948</v>
      </c>
      <c r="AE9950">
        <f t="shared" si="650"/>
        <v>1.935089392162893E-10</v>
      </c>
      <c r="AF9950">
        <f t="shared" si="648"/>
        <v>1.2074957807096444E-7</v>
      </c>
      <c r="AG9950">
        <f t="shared" si="649"/>
        <v>1.9250269273236459E-6</v>
      </c>
    </row>
    <row r="9951" spans="30:33" x14ac:dyDescent="0.2">
      <c r="AD9951">
        <f t="shared" si="647"/>
        <v>9949</v>
      </c>
      <c r="AE9951">
        <f t="shared" si="650"/>
        <v>1.9319932491354319E-10</v>
      </c>
      <c r="AF9951">
        <f t="shared" si="648"/>
        <v>1.205563787460509E-7</v>
      </c>
      <c r="AG9951">
        <f t="shared" si="649"/>
        <v>1.9221400835648414E-6</v>
      </c>
    </row>
    <row r="9952" spans="30:33" x14ac:dyDescent="0.2">
      <c r="AD9952">
        <f t="shared" si="647"/>
        <v>9950</v>
      </c>
      <c r="AE9952">
        <f t="shared" si="650"/>
        <v>1.9289020599368152E-10</v>
      </c>
      <c r="AF9952">
        <f t="shared" si="648"/>
        <v>1.2036348854005722E-7</v>
      </c>
      <c r="AG9952">
        <f t="shared" si="649"/>
        <v>1.919257549637131E-6</v>
      </c>
    </row>
    <row r="9953" spans="30:33" x14ac:dyDescent="0.2">
      <c r="AD9953">
        <f t="shared" si="647"/>
        <v>9951</v>
      </c>
      <c r="AE9953">
        <f t="shared" si="650"/>
        <v>1.9258158166409164E-10</v>
      </c>
      <c r="AF9953">
        <f t="shared" si="648"/>
        <v>1.2017090695839314E-7</v>
      </c>
      <c r="AG9953">
        <f t="shared" si="649"/>
        <v>1.9163793191393759E-6</v>
      </c>
    </row>
    <row r="9954" spans="30:33" x14ac:dyDescent="0.2">
      <c r="AD9954">
        <f t="shared" si="647"/>
        <v>9952</v>
      </c>
      <c r="AE9954">
        <f t="shared" si="650"/>
        <v>1.922734511334291E-10</v>
      </c>
      <c r="AF9954">
        <f t="shared" si="648"/>
        <v>1.1997863350725969E-7</v>
      </c>
      <c r="AG9954">
        <f t="shared" si="649"/>
        <v>1.9135053856798866E-6</v>
      </c>
    </row>
    <row r="9955" spans="30:33" x14ac:dyDescent="0.2">
      <c r="AD9955">
        <f t="shared" ref="AD9955:AD10018" si="651">AD9954+1</f>
        <v>9953</v>
      </c>
      <c r="AE9955">
        <f t="shared" si="650"/>
        <v>1.919658136116156E-10</v>
      </c>
      <c r="AF9955">
        <f t="shared" ref="AF9955:AF10018" si="652">AF9954*$AF$3</f>
        <v>1.1978666769364806E-7</v>
      </c>
      <c r="AG9955">
        <f t="shared" ref="AG9955:AG10018" si="653">AD9955*AE9955</f>
        <v>1.91063574287641E-6</v>
      </c>
    </row>
    <row r="9956" spans="30:33" x14ac:dyDescent="0.2">
      <c r="AD9956">
        <f t="shared" si="651"/>
        <v>9954</v>
      </c>
      <c r="AE9956">
        <f t="shared" si="650"/>
        <v>1.9165866830983698E-10</v>
      </c>
      <c r="AF9956">
        <f t="shared" si="652"/>
        <v>1.1959500902533821E-7</v>
      </c>
      <c r="AG9956">
        <f t="shared" si="653"/>
        <v>1.9077703843561175E-6</v>
      </c>
    </row>
    <row r="9957" spans="30:33" x14ac:dyDescent="0.2">
      <c r="AD9957">
        <f t="shared" si="651"/>
        <v>9955</v>
      </c>
      <c r="AE9957">
        <f t="shared" si="650"/>
        <v>1.9135201444054122E-10</v>
      </c>
      <c r="AF9957">
        <f t="shared" si="652"/>
        <v>1.1940365701089766E-7</v>
      </c>
      <c r="AG9957">
        <f t="shared" si="653"/>
        <v>1.9049093037555878E-6</v>
      </c>
    </row>
    <row r="9958" spans="30:33" x14ac:dyDescent="0.2">
      <c r="AD9958">
        <f t="shared" si="651"/>
        <v>9956</v>
      </c>
      <c r="AE9958">
        <f t="shared" si="650"/>
        <v>1.9104585121743636E-10</v>
      </c>
      <c r="AF9958">
        <f t="shared" si="652"/>
        <v>1.1921261115968023E-7</v>
      </c>
      <c r="AG9958">
        <f t="shared" si="653"/>
        <v>1.9020524947207965E-6</v>
      </c>
    </row>
    <row r="9959" spans="30:33" x14ac:dyDescent="0.2">
      <c r="AD9959">
        <f t="shared" si="651"/>
        <v>9957</v>
      </c>
      <c r="AE9959">
        <f t="shared" si="650"/>
        <v>1.9074017785548846E-10</v>
      </c>
      <c r="AF9959">
        <f t="shared" si="652"/>
        <v>1.1902187098182474E-7</v>
      </c>
      <c r="AG9959">
        <f t="shared" si="653"/>
        <v>1.8991999509070986E-6</v>
      </c>
    </row>
    <row r="9960" spans="30:33" x14ac:dyDescent="0.2">
      <c r="AD9960">
        <f t="shared" si="651"/>
        <v>9958</v>
      </c>
      <c r="AE9960">
        <f t="shared" si="650"/>
        <v>1.9043499357091966E-10</v>
      </c>
      <c r="AF9960">
        <f t="shared" si="652"/>
        <v>1.1883143598825382E-7</v>
      </c>
      <c r="AG9960">
        <f t="shared" si="653"/>
        <v>1.896351665979218E-6</v>
      </c>
    </row>
    <row r="9961" spans="30:33" x14ac:dyDescent="0.2">
      <c r="AD9961">
        <f t="shared" si="651"/>
        <v>9959</v>
      </c>
      <c r="AE9961">
        <f t="shared" si="650"/>
        <v>1.9013029758120618E-10</v>
      </c>
      <c r="AF9961">
        <f t="shared" si="652"/>
        <v>1.186413056906726E-7</v>
      </c>
      <c r="AG9961">
        <f t="shared" si="653"/>
        <v>1.8935076336112323E-6</v>
      </c>
    </row>
    <row r="9962" spans="30:33" x14ac:dyDescent="0.2">
      <c r="AD9962">
        <f t="shared" si="651"/>
        <v>9960</v>
      </c>
      <c r="AE9962">
        <f t="shared" si="650"/>
        <v>1.8982608910507625E-10</v>
      </c>
      <c r="AF9962">
        <f t="shared" si="652"/>
        <v>1.1845147960156752E-7</v>
      </c>
      <c r="AG9962">
        <f t="shared" si="653"/>
        <v>1.8906678474865595E-6</v>
      </c>
    </row>
    <row r="9963" spans="30:33" x14ac:dyDescent="0.2">
      <c r="AD9963">
        <f t="shared" si="651"/>
        <v>9961</v>
      </c>
      <c r="AE9963">
        <f t="shared" si="650"/>
        <v>1.8952236736250811E-10</v>
      </c>
      <c r="AF9963">
        <f t="shared" si="652"/>
        <v>1.1826195723420501E-7</v>
      </c>
      <c r="AG9963">
        <f t="shared" si="653"/>
        <v>1.8878323012979433E-6</v>
      </c>
    </row>
    <row r="9964" spans="30:33" x14ac:dyDescent="0.2">
      <c r="AD9964">
        <f t="shared" si="651"/>
        <v>9962</v>
      </c>
      <c r="AE9964">
        <f t="shared" si="650"/>
        <v>1.892191315747281E-10</v>
      </c>
      <c r="AF9964">
        <f t="shared" si="652"/>
        <v>1.1807273810263027E-7</v>
      </c>
      <c r="AG9964">
        <f t="shared" si="653"/>
        <v>1.8850009887474413E-6</v>
      </c>
    </row>
    <row r="9965" spans="30:33" x14ac:dyDescent="0.2">
      <c r="AD9965">
        <f t="shared" si="651"/>
        <v>9963</v>
      </c>
      <c r="AE9965">
        <f t="shared" si="650"/>
        <v>1.8891638096420852E-10</v>
      </c>
      <c r="AF9965">
        <f t="shared" si="652"/>
        <v>1.1788382172166606E-7</v>
      </c>
      <c r="AG9965">
        <f t="shared" si="653"/>
        <v>1.8821739035464096E-6</v>
      </c>
    </row>
    <row r="9966" spans="30:33" x14ac:dyDescent="0.2">
      <c r="AD9966">
        <f t="shared" si="651"/>
        <v>9964</v>
      </c>
      <c r="AE9966">
        <f t="shared" si="650"/>
        <v>1.8861411475466579E-10</v>
      </c>
      <c r="AF9966">
        <f t="shared" si="652"/>
        <v>1.1769520760691139E-7</v>
      </c>
      <c r="AG9966">
        <f t="shared" si="653"/>
        <v>1.8793510394154899E-6</v>
      </c>
    </row>
    <row r="9967" spans="30:33" x14ac:dyDescent="0.2">
      <c r="AD9967">
        <f t="shared" si="651"/>
        <v>9965</v>
      </c>
      <c r="AE9967">
        <f t="shared" si="650"/>
        <v>1.8831233217105831E-10</v>
      </c>
      <c r="AF9967">
        <f t="shared" si="652"/>
        <v>1.1750689527474034E-7</v>
      </c>
      <c r="AG9967">
        <f t="shared" si="653"/>
        <v>1.8765323900845961E-6</v>
      </c>
    </row>
    <row r="9968" spans="30:33" x14ac:dyDescent="0.2">
      <c r="AD9968">
        <f t="shared" si="651"/>
        <v>9966</v>
      </c>
      <c r="AE9968">
        <f t="shared" si="650"/>
        <v>1.8801103243958462E-10</v>
      </c>
      <c r="AF9968">
        <f t="shared" si="652"/>
        <v>1.1731888424230075E-7</v>
      </c>
      <c r="AG9968">
        <f t="shared" si="653"/>
        <v>1.8737179492929003E-6</v>
      </c>
    </row>
    <row r="9969" spans="30:33" x14ac:dyDescent="0.2">
      <c r="AD9969">
        <f t="shared" si="651"/>
        <v>9967</v>
      </c>
      <c r="AE9969">
        <f t="shared" si="650"/>
        <v>1.8771021478768129E-10</v>
      </c>
      <c r="AF9969">
        <f t="shared" si="652"/>
        <v>1.1713117402751306E-7</v>
      </c>
      <c r="AG9969">
        <f t="shared" si="653"/>
        <v>1.8709077107888193E-6</v>
      </c>
    </row>
    <row r="9970" spans="30:33" x14ac:dyDescent="0.2">
      <c r="AD9970">
        <f t="shared" si="651"/>
        <v>9968</v>
      </c>
      <c r="AE9970">
        <f t="shared" si="650"/>
        <v>1.8740987844402098E-10</v>
      </c>
      <c r="AF9970">
        <f t="shared" si="652"/>
        <v>1.1694376414906903E-7</v>
      </c>
      <c r="AG9970">
        <f t="shared" si="653"/>
        <v>1.8681016683300011E-6</v>
      </c>
    </row>
    <row r="9971" spans="30:33" x14ac:dyDescent="0.2">
      <c r="AD9971">
        <f t="shared" si="651"/>
        <v>9969</v>
      </c>
      <c r="AE9971">
        <f t="shared" si="650"/>
        <v>1.8711002263851053E-10</v>
      </c>
      <c r="AF9971">
        <f t="shared" si="652"/>
        <v>1.1675665412643051E-7</v>
      </c>
      <c r="AG9971">
        <f t="shared" si="653"/>
        <v>1.8652998156833115E-6</v>
      </c>
    </row>
    <row r="9972" spans="30:33" x14ac:dyDescent="0.2">
      <c r="AD9972">
        <f t="shared" si="651"/>
        <v>9970</v>
      </c>
      <c r="AE9972">
        <f t="shared" si="650"/>
        <v>1.8681064660228892E-10</v>
      </c>
      <c r="AF9972">
        <f t="shared" si="652"/>
        <v>1.1656984347982822E-7</v>
      </c>
      <c r="AG9972">
        <f t="shared" si="653"/>
        <v>1.8625021466248205E-6</v>
      </c>
    </row>
    <row r="9973" spans="30:33" x14ac:dyDescent="0.2">
      <c r="AD9973">
        <f t="shared" si="651"/>
        <v>9971</v>
      </c>
      <c r="AE9973">
        <f t="shared" si="650"/>
        <v>1.8651174956772523E-10</v>
      </c>
      <c r="AF9973">
        <f t="shared" si="652"/>
        <v>1.163833317302605E-7</v>
      </c>
      <c r="AG9973">
        <f t="shared" si="653"/>
        <v>1.8597086549397884E-6</v>
      </c>
    </row>
    <row r="9974" spans="30:33" x14ac:dyDescent="0.2">
      <c r="AD9974">
        <f t="shared" si="651"/>
        <v>9972</v>
      </c>
      <c r="AE9974">
        <f t="shared" si="650"/>
        <v>1.8621333076841687E-10</v>
      </c>
      <c r="AF9974">
        <f t="shared" si="652"/>
        <v>1.1619711839949207E-7</v>
      </c>
      <c r="AG9974">
        <f t="shared" si="653"/>
        <v>1.8569193344226529E-6</v>
      </c>
    </row>
    <row r="9975" spans="30:33" x14ac:dyDescent="0.2">
      <c r="AD9975">
        <f t="shared" si="651"/>
        <v>9973</v>
      </c>
      <c r="AE9975">
        <f t="shared" si="650"/>
        <v>1.8591538943918739E-10</v>
      </c>
      <c r="AF9975">
        <f t="shared" si="652"/>
        <v>1.1601120301005288E-7</v>
      </c>
      <c r="AG9975">
        <f t="shared" si="653"/>
        <v>1.8541341788770159E-6</v>
      </c>
    </row>
    <row r="9976" spans="30:33" x14ac:dyDescent="0.2">
      <c r="AD9976">
        <f t="shared" si="651"/>
        <v>9974</v>
      </c>
      <c r="AE9976">
        <f t="shared" si="650"/>
        <v>1.856179248160847E-10</v>
      </c>
      <c r="AF9976">
        <f t="shared" si="652"/>
        <v>1.1582558508523679E-7</v>
      </c>
      <c r="AG9976">
        <f t="shared" si="653"/>
        <v>1.8513531821156289E-6</v>
      </c>
    </row>
    <row r="9977" spans="30:33" x14ac:dyDescent="0.2">
      <c r="AD9977">
        <f t="shared" si="651"/>
        <v>9975</v>
      </c>
      <c r="AE9977">
        <f t="shared" si="650"/>
        <v>1.8532093613637896E-10</v>
      </c>
      <c r="AF9977">
        <f t="shared" si="652"/>
        <v>1.156402641491004E-7</v>
      </c>
      <c r="AG9977">
        <f t="shared" si="653"/>
        <v>1.8485763379603801E-6</v>
      </c>
    </row>
    <row r="9978" spans="30:33" x14ac:dyDescent="0.2">
      <c r="AD9978">
        <f t="shared" si="651"/>
        <v>9976</v>
      </c>
      <c r="AE9978">
        <f t="shared" si="650"/>
        <v>1.8502442263856074E-10</v>
      </c>
      <c r="AF9978">
        <f t="shared" si="652"/>
        <v>1.1545523972646183E-7</v>
      </c>
      <c r="AG9978">
        <f t="shared" si="653"/>
        <v>1.845803640242282E-6</v>
      </c>
    </row>
    <row r="9979" spans="30:33" x14ac:dyDescent="0.2">
      <c r="AD9979">
        <f t="shared" si="651"/>
        <v>9977</v>
      </c>
      <c r="AE9979">
        <f t="shared" si="650"/>
        <v>1.8472838356233901E-10</v>
      </c>
      <c r="AF9979">
        <f t="shared" si="652"/>
        <v>1.1527051134289949E-7</v>
      </c>
      <c r="AG9979">
        <f t="shared" si="653"/>
        <v>1.8430350828014564E-6</v>
      </c>
    </row>
    <row r="9980" spans="30:33" x14ac:dyDescent="0.2">
      <c r="AD9980">
        <f t="shared" si="651"/>
        <v>9978</v>
      </c>
      <c r="AE9980">
        <f t="shared" si="650"/>
        <v>1.8443281814863928E-10</v>
      </c>
      <c r="AF9980">
        <f t="shared" si="652"/>
        <v>1.1508607852475084E-7</v>
      </c>
      <c r="AG9980">
        <f t="shared" si="653"/>
        <v>1.8402706594871227E-6</v>
      </c>
    </row>
    <row r="9981" spans="30:33" x14ac:dyDescent="0.2">
      <c r="AD9981">
        <f t="shared" si="651"/>
        <v>9979</v>
      </c>
      <c r="AE9981">
        <f t="shared" si="650"/>
        <v>1.8413772563960143E-10</v>
      </c>
      <c r="AF9981">
        <f t="shared" si="652"/>
        <v>1.1490194079911124E-7</v>
      </c>
      <c r="AG9981">
        <f t="shared" si="653"/>
        <v>1.8375103641575827E-6</v>
      </c>
    </row>
    <row r="9982" spans="30:33" x14ac:dyDescent="0.2">
      <c r="AD9982">
        <f t="shared" si="651"/>
        <v>9980</v>
      </c>
      <c r="AE9982">
        <f t="shared" si="650"/>
        <v>1.8384310527857805E-10</v>
      </c>
      <c r="AF9982">
        <f t="shared" si="652"/>
        <v>1.1471809769383266E-7</v>
      </c>
      <c r="AG9982">
        <f t="shared" si="653"/>
        <v>1.834754190680209E-6</v>
      </c>
    </row>
    <row r="9983" spans="30:33" x14ac:dyDescent="0.2">
      <c r="AD9983">
        <f t="shared" si="651"/>
        <v>9981</v>
      </c>
      <c r="AE9983">
        <f t="shared" si="650"/>
        <v>1.8354895631013234E-10</v>
      </c>
      <c r="AF9983">
        <f t="shared" si="652"/>
        <v>1.1453454873752252E-7</v>
      </c>
      <c r="AG9983">
        <f t="shared" si="653"/>
        <v>1.8320021329314308E-6</v>
      </c>
    </row>
    <row r="9984" spans="30:33" x14ac:dyDescent="0.2">
      <c r="AD9984">
        <f t="shared" si="651"/>
        <v>9982</v>
      </c>
      <c r="AE9984">
        <f t="shared" si="650"/>
        <v>1.8325527798003612E-10</v>
      </c>
      <c r="AF9984">
        <f t="shared" si="652"/>
        <v>1.1435129345954247E-7</v>
      </c>
      <c r="AG9984">
        <f t="shared" si="653"/>
        <v>1.8292541847967205E-6</v>
      </c>
    </row>
    <row r="9985" spans="30:33" x14ac:dyDescent="0.2">
      <c r="AD9985">
        <f t="shared" si="651"/>
        <v>9983</v>
      </c>
      <c r="AE9985">
        <f t="shared" si="650"/>
        <v>1.8296206953526804E-10</v>
      </c>
      <c r="AF9985">
        <f t="shared" si="652"/>
        <v>1.141683313900072E-7</v>
      </c>
      <c r="AG9985">
        <f t="shared" si="653"/>
        <v>1.8265103401705808E-6</v>
      </c>
    </row>
    <row r="9986" spans="30:33" x14ac:dyDescent="0.2">
      <c r="AD9986">
        <f t="shared" si="651"/>
        <v>9984</v>
      </c>
      <c r="AE9986">
        <f t="shared" si="650"/>
        <v>1.8266933022401161E-10</v>
      </c>
      <c r="AF9986">
        <f t="shared" si="652"/>
        <v>1.1398566205978319E-7</v>
      </c>
      <c r="AG9986">
        <f t="shared" si="653"/>
        <v>1.8237705929565319E-6</v>
      </c>
    </row>
    <row r="9987" spans="30:33" x14ac:dyDescent="0.2">
      <c r="AD9987">
        <f t="shared" si="651"/>
        <v>9985</v>
      </c>
      <c r="AE9987">
        <f t="shared" si="650"/>
        <v>1.8237705929565318E-10</v>
      </c>
      <c r="AF9987">
        <f t="shared" si="652"/>
        <v>1.1380328500048754E-7</v>
      </c>
      <c r="AG9987">
        <f t="shared" si="653"/>
        <v>1.8210349370670971E-6</v>
      </c>
    </row>
    <row r="9988" spans="30:33" x14ac:dyDescent="0.2">
      <c r="AD9988">
        <f t="shared" si="651"/>
        <v>9986</v>
      </c>
      <c r="AE9988">
        <f t="shared" si="650"/>
        <v>1.8208525600078015E-10</v>
      </c>
      <c r="AF9988">
        <f t="shared" si="652"/>
        <v>1.1362119974448675E-7</v>
      </c>
      <c r="AG9988">
        <f t="shared" si="653"/>
        <v>1.8183033664237907E-6</v>
      </c>
    </row>
    <row r="9989" spans="30:33" x14ac:dyDescent="0.2">
      <c r="AD9989">
        <f t="shared" si="651"/>
        <v>9987</v>
      </c>
      <c r="AE9989">
        <f t="shared" si="650"/>
        <v>1.8179391959117887E-10</v>
      </c>
      <c r="AF9989">
        <f t="shared" si="652"/>
        <v>1.1343940582489556E-7</v>
      </c>
      <c r="AG9989">
        <f t="shared" si="653"/>
        <v>1.8155758749571034E-6</v>
      </c>
    </row>
    <row r="9990" spans="30:33" x14ac:dyDescent="0.2">
      <c r="AD9990">
        <f t="shared" si="651"/>
        <v>9988</v>
      </c>
      <c r="AE9990">
        <f t="shared" si="650"/>
        <v>1.8150304931983297E-10</v>
      </c>
      <c r="AF9990">
        <f t="shared" si="652"/>
        <v>1.1325790277557572E-7</v>
      </c>
      <c r="AG9990">
        <f t="shared" si="653"/>
        <v>1.8128524566064916E-6</v>
      </c>
    </row>
    <row r="9991" spans="30:33" x14ac:dyDescent="0.2">
      <c r="AD9991">
        <f t="shared" si="651"/>
        <v>9989</v>
      </c>
      <c r="AE9991">
        <f t="shared" si="650"/>
        <v>1.8121264444092125E-10</v>
      </c>
      <c r="AF9991">
        <f t="shared" si="652"/>
        <v>1.130766901311348E-7</v>
      </c>
      <c r="AG9991">
        <f t="shared" si="653"/>
        <v>1.8101331053203624E-6</v>
      </c>
    </row>
    <row r="9992" spans="30:33" x14ac:dyDescent="0.2">
      <c r="AD9992">
        <f t="shared" si="651"/>
        <v>9990</v>
      </c>
      <c r="AE9992">
        <f t="shared" si="650"/>
        <v>1.8092270420981575E-10</v>
      </c>
      <c r="AF9992">
        <f t="shared" si="652"/>
        <v>1.1289576742692497E-7</v>
      </c>
      <c r="AG9992">
        <f t="shared" si="653"/>
        <v>1.8074178150560594E-6</v>
      </c>
    </row>
    <row r="9993" spans="30:33" x14ac:dyDescent="0.2">
      <c r="AD9993">
        <f t="shared" si="651"/>
        <v>9991</v>
      </c>
      <c r="AE9993">
        <f t="shared" si="650"/>
        <v>1.8063322788308004E-10</v>
      </c>
      <c r="AF9993">
        <f t="shared" si="652"/>
        <v>1.1271513419904189E-7</v>
      </c>
      <c r="AG9993">
        <f t="shared" si="653"/>
        <v>1.8047065797798527E-6</v>
      </c>
    </row>
    <row r="9994" spans="30:33" x14ac:dyDescent="0.2">
      <c r="AD9994">
        <f t="shared" si="651"/>
        <v>9992</v>
      </c>
      <c r="AE9994">
        <f t="shared" si="650"/>
        <v>1.8034421471846709E-10</v>
      </c>
      <c r="AF9994">
        <f t="shared" si="652"/>
        <v>1.1253478998432342E-7</v>
      </c>
      <c r="AG9994">
        <f t="shared" si="653"/>
        <v>1.8019993934669232E-6</v>
      </c>
    </row>
    <row r="9995" spans="30:33" x14ac:dyDescent="0.2">
      <c r="AD9995">
        <f t="shared" si="651"/>
        <v>9993</v>
      </c>
      <c r="AE9995">
        <f t="shared" si="650"/>
        <v>1.8005566397491756E-10</v>
      </c>
      <c r="AF9995">
        <f t="shared" si="652"/>
        <v>1.123547343203485E-7</v>
      </c>
      <c r="AG9995">
        <f t="shared" si="653"/>
        <v>1.7992962501013511E-6</v>
      </c>
    </row>
    <row r="9996" spans="30:33" x14ac:dyDescent="0.2">
      <c r="AD9996">
        <f t="shared" si="651"/>
        <v>9994</v>
      </c>
      <c r="AE9996">
        <f t="shared" si="650"/>
        <v>1.7976757491255767E-10</v>
      </c>
      <c r="AF9996">
        <f t="shared" si="652"/>
        <v>1.1217496674543593E-7</v>
      </c>
      <c r="AG9996">
        <f t="shared" si="653"/>
        <v>1.7965971436761013E-6</v>
      </c>
    </row>
    <row r="9997" spans="30:33" x14ac:dyDescent="0.2">
      <c r="AD9997">
        <f t="shared" si="651"/>
        <v>9995</v>
      </c>
      <c r="AE9997">
        <f t="shared" si="650"/>
        <v>1.7947994679269756E-10</v>
      </c>
      <c r="AF9997">
        <f t="shared" si="652"/>
        <v>1.1199548679864323E-7</v>
      </c>
      <c r="AG9997">
        <f t="shared" si="653"/>
        <v>1.7939020681930121E-6</v>
      </c>
    </row>
    <row r="9998" spans="30:33" x14ac:dyDescent="0.2">
      <c r="AD9998">
        <f t="shared" si="651"/>
        <v>9996</v>
      </c>
      <c r="AE9998">
        <f t="shared" si="650"/>
        <v>1.7919277887782926E-10</v>
      </c>
      <c r="AF9998">
        <f t="shared" si="652"/>
        <v>1.118162940197654E-7</v>
      </c>
      <c r="AG9998">
        <f t="shared" si="653"/>
        <v>1.7912110176627812E-6</v>
      </c>
    </row>
    <row r="9999" spans="30:33" x14ac:dyDescent="0.2">
      <c r="AD9999">
        <f t="shared" si="651"/>
        <v>9997</v>
      </c>
      <c r="AE9999">
        <f t="shared" si="650"/>
        <v>1.7890607043162473E-10</v>
      </c>
      <c r="AF9999">
        <f t="shared" si="652"/>
        <v>1.1163738794933377E-7</v>
      </c>
      <c r="AG9999">
        <f t="shared" si="653"/>
        <v>1.7885239861049523E-6</v>
      </c>
    </row>
    <row r="10000" spans="30:33" x14ac:dyDescent="0.2">
      <c r="AD10000">
        <f t="shared" si="651"/>
        <v>9998</v>
      </c>
      <c r="AE10000">
        <f t="shared" si="650"/>
        <v>1.7861982071893413E-10</v>
      </c>
      <c r="AF10000">
        <f t="shared" si="652"/>
        <v>1.1145876812861483E-7</v>
      </c>
      <c r="AG10000">
        <f t="shared" si="653"/>
        <v>1.7858409675479034E-6</v>
      </c>
    </row>
    <row r="10001" spans="30:33" x14ac:dyDescent="0.2">
      <c r="AD10001">
        <f t="shared" si="651"/>
        <v>9999</v>
      </c>
      <c r="AE10001">
        <f t="shared" si="650"/>
        <v>1.7833402900578381E-10</v>
      </c>
      <c r="AF10001">
        <f t="shared" si="652"/>
        <v>1.1128043409960904E-7</v>
      </c>
      <c r="AG10001">
        <f t="shared" si="653"/>
        <v>1.7831619560288324E-6</v>
      </c>
    </row>
    <row r="10002" spans="30:33" x14ac:dyDescent="0.2">
      <c r="AD10002">
        <f t="shared" si="651"/>
        <v>10000</v>
      </c>
      <c r="AE10002">
        <f t="shared" si="650"/>
        <v>1.7804869455937453E-10</v>
      </c>
      <c r="AF10002">
        <f t="shared" si="652"/>
        <v>1.1110238540504965E-7</v>
      </c>
      <c r="AG10002">
        <f t="shared" si="653"/>
        <v>1.7804869455937454E-6</v>
      </c>
    </row>
    <row r="10003" spans="30:33" x14ac:dyDescent="0.2">
      <c r="AD10003">
        <f t="shared" si="651"/>
        <v>10001</v>
      </c>
      <c r="AE10003">
        <f t="shared" ref="AE10003:AE10066" si="654">AF10002*$AE$3</f>
        <v>1.7776381664807951E-10</v>
      </c>
      <c r="AF10003">
        <f t="shared" si="652"/>
        <v>1.1092462158840157E-7</v>
      </c>
      <c r="AG10003">
        <f t="shared" si="653"/>
        <v>1.7778159302974432E-6</v>
      </c>
    </row>
    <row r="10004" spans="30:33" x14ac:dyDescent="0.2">
      <c r="AD10004">
        <f t="shared" si="651"/>
        <v>10002</v>
      </c>
      <c r="AE10004">
        <f t="shared" si="654"/>
        <v>1.7747939454144259E-10</v>
      </c>
      <c r="AF10004">
        <f t="shared" si="652"/>
        <v>1.1074714219386013E-7</v>
      </c>
      <c r="AG10004">
        <f t="shared" si="653"/>
        <v>1.7751489042035087E-6</v>
      </c>
    </row>
    <row r="10005" spans="30:33" x14ac:dyDescent="0.2">
      <c r="AD10005">
        <f t="shared" si="651"/>
        <v>10003</v>
      </c>
      <c r="AE10005">
        <f t="shared" si="654"/>
        <v>1.7719542751017628E-10</v>
      </c>
      <c r="AF10005">
        <f t="shared" si="652"/>
        <v>1.1056994676634995E-7</v>
      </c>
      <c r="AG10005">
        <f t="shared" si="653"/>
        <v>1.7724858613842934E-6</v>
      </c>
    </row>
    <row r="10006" spans="30:33" x14ac:dyDescent="0.2">
      <c r="AD10006">
        <f t="shared" si="651"/>
        <v>10004</v>
      </c>
      <c r="AE10006">
        <f t="shared" si="654"/>
        <v>1.7691191482616002E-10</v>
      </c>
      <c r="AF10006">
        <f t="shared" si="652"/>
        <v>1.1039303485152379E-7</v>
      </c>
      <c r="AG10006">
        <f t="shared" si="653"/>
        <v>1.7698267959209049E-6</v>
      </c>
    </row>
    <row r="10007" spans="30:33" x14ac:dyDescent="0.2">
      <c r="AD10007">
        <f t="shared" si="651"/>
        <v>10005</v>
      </c>
      <c r="AE10007">
        <f t="shared" si="654"/>
        <v>1.7662885576243815E-10</v>
      </c>
      <c r="AF10007">
        <f t="shared" si="652"/>
        <v>1.1021640599576134E-7</v>
      </c>
      <c r="AG10007">
        <f t="shared" si="653"/>
        <v>1.7671717019031937E-6</v>
      </c>
    </row>
    <row r="10008" spans="30:33" x14ac:dyDescent="0.2">
      <c r="AD10008">
        <f t="shared" si="651"/>
        <v>10006</v>
      </c>
      <c r="AE10008">
        <f t="shared" si="654"/>
        <v>1.7634624959321823E-10</v>
      </c>
      <c r="AF10008">
        <f t="shared" si="652"/>
        <v>1.1004005974616812E-7</v>
      </c>
      <c r="AG10008">
        <f t="shared" si="653"/>
        <v>1.7645205734297415E-6</v>
      </c>
    </row>
    <row r="10009" spans="30:33" x14ac:dyDescent="0.2">
      <c r="AD10009">
        <f t="shared" si="651"/>
        <v>10007</v>
      </c>
      <c r="AE10009">
        <f t="shared" si="654"/>
        <v>1.7606409559386908E-10</v>
      </c>
      <c r="AF10009">
        <f t="shared" si="652"/>
        <v>1.0986399565057425E-7</v>
      </c>
      <c r="AG10009">
        <f t="shared" si="653"/>
        <v>1.7618734046078479E-6</v>
      </c>
    </row>
    <row r="10010" spans="30:33" x14ac:dyDescent="0.2">
      <c r="AD10010">
        <f t="shared" si="651"/>
        <v>10008</v>
      </c>
      <c r="AE10010">
        <f t="shared" si="654"/>
        <v>1.7578239304091888E-10</v>
      </c>
      <c r="AF10010">
        <f t="shared" si="652"/>
        <v>1.0968821325753333E-7</v>
      </c>
      <c r="AG10010">
        <f t="shared" si="653"/>
        <v>1.7592301895535163E-6</v>
      </c>
    </row>
    <row r="10011" spans="30:33" x14ac:dyDescent="0.2">
      <c r="AD10011">
        <f t="shared" si="651"/>
        <v>10009</v>
      </c>
      <c r="AE10011">
        <f t="shared" si="654"/>
        <v>1.7550114121205341E-10</v>
      </c>
      <c r="AF10011">
        <f t="shared" si="652"/>
        <v>1.0951271211632127E-7</v>
      </c>
      <c r="AG10011">
        <f t="shared" si="653"/>
        <v>1.7565909223914425E-6</v>
      </c>
    </row>
    <row r="10012" spans="30:33" x14ac:dyDescent="0.2">
      <c r="AD10012">
        <f t="shared" si="651"/>
        <v>10010</v>
      </c>
      <c r="AE10012">
        <f t="shared" si="654"/>
        <v>1.7522033938611412E-10</v>
      </c>
      <c r="AF10012">
        <f t="shared" si="652"/>
        <v>1.0933749177693515E-7</v>
      </c>
      <c r="AG10012">
        <f t="shared" si="653"/>
        <v>1.7539555972550023E-6</v>
      </c>
    </row>
    <row r="10013" spans="30:33" x14ac:dyDescent="0.2">
      <c r="AD10013">
        <f t="shared" si="651"/>
        <v>10011</v>
      </c>
      <c r="AE10013">
        <f t="shared" si="654"/>
        <v>1.7493998684309631E-10</v>
      </c>
      <c r="AF10013">
        <f t="shared" si="652"/>
        <v>1.0916255179009205E-7</v>
      </c>
      <c r="AG10013">
        <f t="shared" si="653"/>
        <v>1.7513242082862372E-6</v>
      </c>
    </row>
    <row r="10014" spans="30:33" x14ac:dyDescent="0.2">
      <c r="AD10014">
        <f t="shared" si="651"/>
        <v>10012</v>
      </c>
      <c r="AE10014">
        <f t="shared" si="654"/>
        <v>1.7466008286414737E-10</v>
      </c>
      <c r="AF10014">
        <f t="shared" si="652"/>
        <v>1.0898789170722789E-7</v>
      </c>
      <c r="AG10014">
        <f t="shared" si="653"/>
        <v>1.7486967496358435E-6</v>
      </c>
    </row>
    <row r="10015" spans="30:33" x14ac:dyDescent="0.2">
      <c r="AD10015">
        <f t="shared" si="651"/>
        <v>10013</v>
      </c>
      <c r="AE10015">
        <f t="shared" si="654"/>
        <v>1.7438062673156472E-10</v>
      </c>
      <c r="AF10015">
        <f t="shared" si="652"/>
        <v>1.0881351108049633E-7</v>
      </c>
      <c r="AG10015">
        <f t="shared" si="653"/>
        <v>1.7460732154631576E-6</v>
      </c>
    </row>
    <row r="10016" spans="30:33" x14ac:dyDescent="0.2">
      <c r="AD10016">
        <f t="shared" si="651"/>
        <v>10014</v>
      </c>
      <c r="AE10016">
        <f t="shared" si="654"/>
        <v>1.7410161772879422E-10</v>
      </c>
      <c r="AF10016">
        <f t="shared" si="652"/>
        <v>1.0863940946276753E-7</v>
      </c>
      <c r="AG10016">
        <f t="shared" si="653"/>
        <v>1.7434535999361453E-6</v>
      </c>
    </row>
    <row r="10017" spans="30:33" x14ac:dyDescent="0.2">
      <c r="AD10017">
        <f t="shared" si="651"/>
        <v>10015</v>
      </c>
      <c r="AE10017">
        <f t="shared" si="654"/>
        <v>1.7382305514042811E-10</v>
      </c>
      <c r="AF10017">
        <f t="shared" si="652"/>
        <v>1.084655864076271E-7</v>
      </c>
      <c r="AG10017">
        <f t="shared" si="653"/>
        <v>1.7408378972313877E-6</v>
      </c>
    </row>
    <row r="10018" spans="30:33" x14ac:dyDescent="0.2">
      <c r="AD10018">
        <f t="shared" si="651"/>
        <v>10016</v>
      </c>
      <c r="AE10018">
        <f t="shared" si="654"/>
        <v>1.7354493825220344E-10</v>
      </c>
      <c r="AF10018">
        <f t="shared" si="652"/>
        <v>1.0829204146937488E-7</v>
      </c>
      <c r="AG10018">
        <f t="shared" si="653"/>
        <v>1.7382261015340696E-6</v>
      </c>
    </row>
    <row r="10019" spans="30:33" x14ac:dyDescent="0.2">
      <c r="AD10019">
        <f t="shared" ref="AD10019:AD10082" si="655">AD10018+1</f>
        <v>10017</v>
      </c>
      <c r="AE10019">
        <f t="shared" si="654"/>
        <v>1.732672663509999E-10</v>
      </c>
      <c r="AF10019">
        <f t="shared" ref="AF10019:AF10082" si="656">AF10018*$AF$3</f>
        <v>1.0811877420302388E-7</v>
      </c>
      <c r="AG10019">
        <f t="shared" ref="AG10019:AG10082" si="657">AD10019*AE10019</f>
        <v>1.735618207037966E-6</v>
      </c>
    </row>
    <row r="10020" spans="30:33" x14ac:dyDescent="0.2">
      <c r="AD10020">
        <f t="shared" si="655"/>
        <v>10018</v>
      </c>
      <c r="AE10020">
        <f t="shared" si="654"/>
        <v>1.7299003872483828E-10</v>
      </c>
      <c r="AF10020">
        <f t="shared" si="656"/>
        <v>1.0794578416429904E-7</v>
      </c>
      <c r="AG10020">
        <f t="shared" si="657"/>
        <v>1.73301420794543E-6</v>
      </c>
    </row>
    <row r="10021" spans="30:33" x14ac:dyDescent="0.2">
      <c r="AD10021">
        <f t="shared" si="655"/>
        <v>10019</v>
      </c>
      <c r="AE10021">
        <f t="shared" si="654"/>
        <v>1.7271325466287855E-10</v>
      </c>
      <c r="AF10021">
        <f t="shared" si="656"/>
        <v>1.0777307090963616E-7</v>
      </c>
      <c r="AG10021">
        <f t="shared" si="657"/>
        <v>1.7304140984673802E-6</v>
      </c>
    </row>
    <row r="10022" spans="30:33" x14ac:dyDescent="0.2">
      <c r="AD10022">
        <f t="shared" si="655"/>
        <v>10020</v>
      </c>
      <c r="AE10022">
        <f t="shared" si="654"/>
        <v>1.7243691345541793E-10</v>
      </c>
      <c r="AF10022">
        <f t="shared" si="656"/>
        <v>1.0760063399618074E-7</v>
      </c>
      <c r="AG10022">
        <f t="shared" si="657"/>
        <v>1.7278178728232877E-6</v>
      </c>
    </row>
    <row r="10023" spans="30:33" x14ac:dyDescent="0.2">
      <c r="AD10023">
        <f t="shared" si="655"/>
        <v>10021</v>
      </c>
      <c r="AE10023">
        <f t="shared" si="654"/>
        <v>1.7216101439388925E-10</v>
      </c>
      <c r="AF10023">
        <f t="shared" si="656"/>
        <v>1.0742847298178684E-7</v>
      </c>
      <c r="AG10023">
        <f t="shared" si="657"/>
        <v>1.7252255252411642E-6</v>
      </c>
    </row>
    <row r="10024" spans="30:33" x14ac:dyDescent="0.2">
      <c r="AD10024">
        <f t="shared" si="655"/>
        <v>10022</v>
      </c>
      <c r="AE10024">
        <f t="shared" si="654"/>
        <v>1.7188555677085903E-10</v>
      </c>
      <c r="AF10024">
        <f t="shared" si="656"/>
        <v>1.0725658742501598E-7</v>
      </c>
      <c r="AG10024">
        <f t="shared" si="657"/>
        <v>1.7226370499575492E-6</v>
      </c>
    </row>
    <row r="10025" spans="30:33" x14ac:dyDescent="0.2">
      <c r="AD10025">
        <f t="shared" si="655"/>
        <v>10023</v>
      </c>
      <c r="AE10025">
        <f t="shared" si="654"/>
        <v>1.7161053988002564E-10</v>
      </c>
      <c r="AF10025">
        <f t="shared" si="656"/>
        <v>1.0708497688513594E-7</v>
      </c>
      <c r="AG10025">
        <f t="shared" si="657"/>
        <v>1.7200524412174969E-6</v>
      </c>
    </row>
    <row r="10026" spans="30:33" x14ac:dyDescent="0.2">
      <c r="AD10026">
        <f t="shared" si="655"/>
        <v>10024</v>
      </c>
      <c r="AE10026">
        <f t="shared" si="654"/>
        <v>1.713359630162176E-10</v>
      </c>
      <c r="AF10026">
        <f t="shared" si="656"/>
        <v>1.0691364092211972E-7</v>
      </c>
      <c r="AG10026">
        <f t="shared" si="657"/>
        <v>1.7174716932745653E-6</v>
      </c>
    </row>
    <row r="10027" spans="30:33" x14ac:dyDescent="0.2">
      <c r="AD10027">
        <f t="shared" si="655"/>
        <v>10025</v>
      </c>
      <c r="AE10027">
        <f t="shared" si="654"/>
        <v>1.7106182547539165E-10</v>
      </c>
      <c r="AF10027">
        <f t="shared" si="656"/>
        <v>1.0674257909664433E-7</v>
      </c>
      <c r="AG10027">
        <f t="shared" si="657"/>
        <v>1.7148948003908012E-6</v>
      </c>
    </row>
    <row r="10028" spans="30:33" x14ac:dyDescent="0.2">
      <c r="AD10028">
        <f t="shared" si="655"/>
        <v>10026</v>
      </c>
      <c r="AE10028">
        <f t="shared" si="654"/>
        <v>1.7078812655463101E-10</v>
      </c>
      <c r="AF10028">
        <f t="shared" si="656"/>
        <v>1.065717909700897E-7</v>
      </c>
      <c r="AG10028">
        <f t="shared" si="657"/>
        <v>1.7123217568367305E-6</v>
      </c>
    </row>
    <row r="10029" spans="30:33" x14ac:dyDescent="0.2">
      <c r="AD10029">
        <f t="shared" si="655"/>
        <v>10027</v>
      </c>
      <c r="AE10029">
        <f t="shared" si="654"/>
        <v>1.705148655521436E-10</v>
      </c>
      <c r="AF10029">
        <f t="shared" si="656"/>
        <v>1.0640127610453755E-7</v>
      </c>
      <c r="AG10029">
        <f t="shared" si="657"/>
        <v>1.709752556891344E-6</v>
      </c>
    </row>
    <row r="10030" spans="30:33" x14ac:dyDescent="0.2">
      <c r="AD10030">
        <f t="shared" si="655"/>
        <v>10028</v>
      </c>
      <c r="AE10030">
        <f t="shared" si="654"/>
        <v>1.7024204176726015E-10</v>
      </c>
      <c r="AF10030">
        <f t="shared" si="656"/>
        <v>1.0623103406277029E-7</v>
      </c>
      <c r="AG10030">
        <f t="shared" si="657"/>
        <v>1.7071871948420846E-6</v>
      </c>
    </row>
    <row r="10031" spans="30:33" x14ac:dyDescent="0.2">
      <c r="AD10031">
        <f t="shared" si="655"/>
        <v>10029</v>
      </c>
      <c r="AE10031">
        <f t="shared" si="654"/>
        <v>1.6996965450043254E-10</v>
      </c>
      <c r="AF10031">
        <f t="shared" si="656"/>
        <v>1.0606106440826985E-7</v>
      </c>
      <c r="AG10031">
        <f t="shared" si="657"/>
        <v>1.7046256649848379E-6</v>
      </c>
    </row>
    <row r="10032" spans="30:33" x14ac:dyDescent="0.2">
      <c r="AD10032">
        <f t="shared" si="655"/>
        <v>10030</v>
      </c>
      <c r="AE10032">
        <f t="shared" si="654"/>
        <v>1.6969770305323183E-10</v>
      </c>
      <c r="AF10032">
        <f t="shared" si="656"/>
        <v>1.0589136670521661E-7</v>
      </c>
      <c r="AG10032">
        <f t="shared" si="657"/>
        <v>1.7020679616239153E-6</v>
      </c>
    </row>
    <row r="10033" spans="30:33" x14ac:dyDescent="0.2">
      <c r="AD10033">
        <f t="shared" si="655"/>
        <v>10031</v>
      </c>
      <c r="AE10033">
        <f t="shared" si="654"/>
        <v>1.6942618672834665E-10</v>
      </c>
      <c r="AF10033">
        <f t="shared" si="656"/>
        <v>1.0572194051848826E-7</v>
      </c>
      <c r="AG10033">
        <f t="shared" si="657"/>
        <v>1.6995140790720454E-6</v>
      </c>
    </row>
    <row r="10034" spans="30:33" x14ac:dyDescent="0.2">
      <c r="AD10034">
        <f t="shared" si="655"/>
        <v>10032</v>
      </c>
      <c r="AE10034">
        <f t="shared" si="654"/>
        <v>1.691551048295813E-10</v>
      </c>
      <c r="AF10034">
        <f t="shared" si="656"/>
        <v>1.0555278541365867E-7</v>
      </c>
      <c r="AG10034">
        <f t="shared" si="657"/>
        <v>1.6969640116503595E-6</v>
      </c>
    </row>
    <row r="10035" spans="30:33" x14ac:dyDescent="0.2">
      <c r="AD10035">
        <f t="shared" si="655"/>
        <v>10033</v>
      </c>
      <c r="AE10035">
        <f t="shared" si="654"/>
        <v>1.6888445666185394E-10</v>
      </c>
      <c r="AF10035">
        <f t="shared" si="656"/>
        <v>1.0538390095699681E-7</v>
      </c>
      <c r="AG10035">
        <f t="shared" si="657"/>
        <v>1.6944177536883807E-6</v>
      </c>
    </row>
    <row r="10036" spans="30:33" x14ac:dyDescent="0.2">
      <c r="AD10036">
        <f t="shared" si="655"/>
        <v>10034</v>
      </c>
      <c r="AE10036">
        <f t="shared" si="654"/>
        <v>1.6861424153119498E-10</v>
      </c>
      <c r="AF10036">
        <f t="shared" si="656"/>
        <v>1.0521528671546561E-7</v>
      </c>
      <c r="AG10036">
        <f t="shared" si="657"/>
        <v>1.6918752995240105E-6</v>
      </c>
    </row>
    <row r="10037" spans="30:33" x14ac:dyDescent="0.2">
      <c r="AD10037">
        <f t="shared" si="655"/>
        <v>10035</v>
      </c>
      <c r="AE10037">
        <f t="shared" si="654"/>
        <v>1.6834445874474505E-10</v>
      </c>
      <c r="AF10037">
        <f t="shared" si="656"/>
        <v>1.0504694225672085E-7</v>
      </c>
      <c r="AG10037">
        <f t="shared" si="657"/>
        <v>1.6893366435035165E-6</v>
      </c>
    </row>
    <row r="10038" spans="30:33" x14ac:dyDescent="0.2">
      <c r="AD10038">
        <f t="shared" si="655"/>
        <v>10036</v>
      </c>
      <c r="AE10038">
        <f t="shared" si="654"/>
        <v>1.6807510761075343E-10</v>
      </c>
      <c r="AF10038">
        <f t="shared" si="656"/>
        <v>1.0487886714911009E-7</v>
      </c>
      <c r="AG10038">
        <f t="shared" si="657"/>
        <v>1.6868017799815215E-6</v>
      </c>
    </row>
    <row r="10039" spans="30:33" x14ac:dyDescent="0.2">
      <c r="AD10039">
        <f t="shared" si="655"/>
        <v>10037</v>
      </c>
      <c r="AE10039">
        <f t="shared" si="654"/>
        <v>1.6780618743857622E-10</v>
      </c>
      <c r="AF10039">
        <f t="shared" si="656"/>
        <v>1.0471106096167151E-7</v>
      </c>
      <c r="AG10039">
        <f t="shared" si="657"/>
        <v>1.6842707033209895E-6</v>
      </c>
    </row>
    <row r="10040" spans="30:33" x14ac:dyDescent="0.2">
      <c r="AD10040">
        <f t="shared" si="655"/>
        <v>10038</v>
      </c>
      <c r="AE10040">
        <f t="shared" si="654"/>
        <v>1.675376975386745E-10</v>
      </c>
      <c r="AF10040">
        <f t="shared" si="656"/>
        <v>1.0454352326413283E-7</v>
      </c>
      <c r="AG10040">
        <f t="shared" si="657"/>
        <v>1.6817434078932146E-6</v>
      </c>
    </row>
    <row r="10041" spans="30:33" x14ac:dyDescent="0.2">
      <c r="AD10041">
        <f t="shared" si="655"/>
        <v>10039</v>
      </c>
      <c r="AE10041">
        <f t="shared" si="654"/>
        <v>1.672696372226126E-10</v>
      </c>
      <c r="AF10041">
        <f t="shared" si="656"/>
        <v>1.0437625362691021E-7</v>
      </c>
      <c r="AG10041">
        <f t="shared" si="657"/>
        <v>1.6792198880778079E-6</v>
      </c>
    </row>
    <row r="10042" spans="30:33" x14ac:dyDescent="0.2">
      <c r="AD10042">
        <f t="shared" si="655"/>
        <v>10040</v>
      </c>
      <c r="AE10042">
        <f t="shared" si="654"/>
        <v>1.6700200580305641E-10</v>
      </c>
      <c r="AF10042">
        <f t="shared" si="656"/>
        <v>1.0420925162110715E-7</v>
      </c>
      <c r="AG10042">
        <f t="shared" si="657"/>
        <v>1.6767001382626864E-6</v>
      </c>
    </row>
    <row r="10043" spans="30:33" x14ac:dyDescent="0.2">
      <c r="AD10043">
        <f t="shared" si="655"/>
        <v>10041</v>
      </c>
      <c r="AE10043">
        <f t="shared" si="654"/>
        <v>1.6673480259377151E-10</v>
      </c>
      <c r="AF10043">
        <f t="shared" si="656"/>
        <v>1.0404251681851337E-7</v>
      </c>
      <c r="AG10043">
        <f t="shared" si="657"/>
        <v>1.6741841528440598E-6</v>
      </c>
    </row>
    <row r="10044" spans="30:33" x14ac:dyDescent="0.2">
      <c r="AD10044">
        <f t="shared" si="655"/>
        <v>10042</v>
      </c>
      <c r="AE10044">
        <f t="shared" si="654"/>
        <v>1.6646802690962147E-10</v>
      </c>
      <c r="AF10044">
        <f t="shared" si="656"/>
        <v>1.0387604879160375E-7</v>
      </c>
      <c r="AG10044">
        <f t="shared" si="657"/>
        <v>1.6716719262264187E-6</v>
      </c>
    </row>
    <row r="10045" spans="30:33" x14ac:dyDescent="0.2">
      <c r="AD10045">
        <f t="shared" si="655"/>
        <v>10043</v>
      </c>
      <c r="AE10045">
        <f t="shared" si="654"/>
        <v>1.6620167806656607E-10</v>
      </c>
      <c r="AF10045">
        <f t="shared" si="656"/>
        <v>1.0370984711353718E-7</v>
      </c>
      <c r="AG10045">
        <f t="shared" si="657"/>
        <v>1.669163452822523E-6</v>
      </c>
    </row>
    <row r="10046" spans="30:33" x14ac:dyDescent="0.2">
      <c r="AD10046">
        <f t="shared" si="655"/>
        <v>10044</v>
      </c>
      <c r="AE10046">
        <f t="shared" si="654"/>
        <v>1.6593575538165957E-10</v>
      </c>
      <c r="AF10046">
        <f t="shared" si="656"/>
        <v>1.0354391135815552E-7</v>
      </c>
      <c r="AG10046">
        <f t="shared" si="657"/>
        <v>1.6666587270533887E-6</v>
      </c>
    </row>
    <row r="10047" spans="30:33" x14ac:dyDescent="0.2">
      <c r="AD10047">
        <f t="shared" si="655"/>
        <v>10045</v>
      </c>
      <c r="AE10047">
        <f t="shared" si="654"/>
        <v>1.6567025817304891E-10</v>
      </c>
      <c r="AF10047">
        <f t="shared" si="656"/>
        <v>1.0337824109998246E-7</v>
      </c>
      <c r="AG10047">
        <f t="shared" si="657"/>
        <v>1.6641577433482762E-6</v>
      </c>
    </row>
    <row r="10048" spans="30:33" x14ac:dyDescent="0.2">
      <c r="AD10048">
        <f t="shared" si="655"/>
        <v>10046</v>
      </c>
      <c r="AE10048">
        <f t="shared" si="654"/>
        <v>1.6540518575997201E-10</v>
      </c>
      <c r="AF10048">
        <f t="shared" si="656"/>
        <v>1.0321283591422248E-7</v>
      </c>
      <c r="AG10048">
        <f t="shared" si="657"/>
        <v>1.6616604961446789E-6</v>
      </c>
    </row>
    <row r="10049" spans="30:33" x14ac:dyDescent="0.2">
      <c r="AD10049">
        <f t="shared" si="655"/>
        <v>10047</v>
      </c>
      <c r="AE10049">
        <f t="shared" si="654"/>
        <v>1.6514053746275604E-10</v>
      </c>
      <c r="AF10049">
        <f t="shared" si="656"/>
        <v>1.0304769537675972E-7</v>
      </c>
      <c r="AG10049">
        <f t="shared" si="657"/>
        <v>1.65916697988831E-6</v>
      </c>
    </row>
    <row r="10050" spans="30:33" x14ac:dyDescent="0.2">
      <c r="AD10050">
        <f t="shared" si="655"/>
        <v>10048</v>
      </c>
      <c r="AE10050">
        <f t="shared" si="654"/>
        <v>1.6487631260281562E-10</v>
      </c>
      <c r="AF10050">
        <f t="shared" si="656"/>
        <v>1.028828190641569E-7</v>
      </c>
      <c r="AG10050">
        <f t="shared" si="657"/>
        <v>1.6566771890330914E-6</v>
      </c>
    </row>
    <row r="10051" spans="30:33" x14ac:dyDescent="0.2">
      <c r="AD10051">
        <f t="shared" si="655"/>
        <v>10049</v>
      </c>
      <c r="AE10051">
        <f t="shared" si="654"/>
        <v>1.6461251050265111E-10</v>
      </c>
      <c r="AF10051">
        <f t="shared" si="656"/>
        <v>1.0271820655365424E-7</v>
      </c>
      <c r="AG10051">
        <f t="shared" si="657"/>
        <v>1.654191118041141E-6</v>
      </c>
    </row>
    <row r="10052" spans="30:33" x14ac:dyDescent="0.2">
      <c r="AD10052">
        <f t="shared" si="655"/>
        <v>10050</v>
      </c>
      <c r="AE10052">
        <f t="shared" si="654"/>
        <v>1.6434913048584687E-10</v>
      </c>
      <c r="AF10052">
        <f t="shared" si="656"/>
        <v>1.025538574231684E-7</v>
      </c>
      <c r="AG10052">
        <f t="shared" si="657"/>
        <v>1.651708761382761E-6</v>
      </c>
    </row>
    <row r="10053" spans="30:33" x14ac:dyDescent="0.2">
      <c r="AD10053">
        <f t="shared" si="655"/>
        <v>10051</v>
      </c>
      <c r="AE10053">
        <f t="shared" si="654"/>
        <v>1.6408617187706952E-10</v>
      </c>
      <c r="AF10053">
        <f t="shared" si="656"/>
        <v>1.0238977125129132E-7</v>
      </c>
      <c r="AG10053">
        <f t="shared" si="657"/>
        <v>1.6492301135364259E-6</v>
      </c>
    </row>
    <row r="10054" spans="30:33" x14ac:dyDescent="0.2">
      <c r="AD10054">
        <f t="shared" si="655"/>
        <v>10052</v>
      </c>
      <c r="AE10054">
        <f t="shared" si="654"/>
        <v>1.6382363400206619E-10</v>
      </c>
      <c r="AF10054">
        <f t="shared" si="656"/>
        <v>1.0222594761728925E-7</v>
      </c>
      <c r="AG10054">
        <f t="shared" si="657"/>
        <v>1.6467551689887694E-6</v>
      </c>
    </row>
    <row r="10055" spans="30:33" x14ac:dyDescent="0.2">
      <c r="AD10055">
        <f t="shared" si="655"/>
        <v>10053</v>
      </c>
      <c r="AE10055">
        <f t="shared" si="654"/>
        <v>1.6356151618766288E-10</v>
      </c>
      <c r="AF10055">
        <f t="shared" si="656"/>
        <v>1.0206238610110158E-7</v>
      </c>
      <c r="AG10055">
        <f t="shared" si="657"/>
        <v>1.644283922234575E-6</v>
      </c>
    </row>
    <row r="10056" spans="30:33" x14ac:dyDescent="0.2">
      <c r="AD10056">
        <f t="shared" si="655"/>
        <v>10054</v>
      </c>
      <c r="AE10056">
        <f t="shared" si="654"/>
        <v>1.6329981776176261E-10</v>
      </c>
      <c r="AF10056">
        <f t="shared" si="656"/>
        <v>1.0189908628333981E-7</v>
      </c>
      <c r="AG10056">
        <f t="shared" si="657"/>
        <v>1.6418163677767613E-6</v>
      </c>
    </row>
    <row r="10057" spans="30:33" x14ac:dyDescent="0.2">
      <c r="AD10057">
        <f t="shared" si="655"/>
        <v>10055</v>
      </c>
      <c r="AE10057">
        <f t="shared" si="654"/>
        <v>1.6303853805334378E-10</v>
      </c>
      <c r="AF10057">
        <f t="shared" si="656"/>
        <v>1.0173604774528647E-7</v>
      </c>
      <c r="AG10057">
        <f t="shared" si="657"/>
        <v>1.6393525001263716E-6</v>
      </c>
    </row>
    <row r="10058" spans="30:33" x14ac:dyDescent="0.2">
      <c r="AD10058">
        <f t="shared" si="655"/>
        <v>10056</v>
      </c>
      <c r="AE10058">
        <f t="shared" si="654"/>
        <v>1.6277767639245841E-10</v>
      </c>
      <c r="AF10058">
        <f t="shared" si="656"/>
        <v>1.01573270068894E-7</v>
      </c>
      <c r="AG10058">
        <f t="shared" si="657"/>
        <v>1.6368923138025617E-6</v>
      </c>
    </row>
    <row r="10059" spans="30:33" x14ac:dyDescent="0.2">
      <c r="AD10059">
        <f t="shared" si="655"/>
        <v>10057</v>
      </c>
      <c r="AE10059">
        <f t="shared" si="654"/>
        <v>1.6251723211023048E-10</v>
      </c>
      <c r="AF10059">
        <f t="shared" si="656"/>
        <v>1.0141075283678376E-7</v>
      </c>
      <c r="AG10059">
        <f t="shared" si="657"/>
        <v>1.6344358033325878E-6</v>
      </c>
    </row>
    <row r="10060" spans="30:33" x14ac:dyDescent="0.2">
      <c r="AD10060">
        <f t="shared" si="655"/>
        <v>10058</v>
      </c>
      <c r="AE10060">
        <f t="shared" si="654"/>
        <v>1.622572045388541E-10</v>
      </c>
      <c r="AF10060">
        <f t="shared" si="656"/>
        <v>1.012484956322449E-7</v>
      </c>
      <c r="AG10060">
        <f t="shared" si="657"/>
        <v>1.6319829632517944E-6</v>
      </c>
    </row>
    <row r="10061" spans="30:33" x14ac:dyDescent="0.2">
      <c r="AD10061">
        <f t="shared" si="655"/>
        <v>10059</v>
      </c>
      <c r="AE10061">
        <f t="shared" si="654"/>
        <v>1.6199759301159191E-10</v>
      </c>
      <c r="AF10061">
        <f t="shared" si="656"/>
        <v>1.0108649803923331E-7</v>
      </c>
      <c r="AG10061">
        <f t="shared" si="657"/>
        <v>1.6295337881036031E-6</v>
      </c>
    </row>
    <row r="10062" spans="30:33" x14ac:dyDescent="0.2">
      <c r="AD10062">
        <f t="shared" si="655"/>
        <v>10060</v>
      </c>
      <c r="AE10062">
        <f t="shared" si="654"/>
        <v>1.6173839686277337E-10</v>
      </c>
      <c r="AF10062">
        <f t="shared" si="656"/>
        <v>1.0092475964237053E-7</v>
      </c>
      <c r="AG10062">
        <f t="shared" si="657"/>
        <v>1.6270882724395001E-6</v>
      </c>
    </row>
    <row r="10063" spans="30:33" x14ac:dyDescent="0.2">
      <c r="AD10063">
        <f t="shared" si="655"/>
        <v>10061</v>
      </c>
      <c r="AE10063">
        <f t="shared" si="654"/>
        <v>1.6147961542779293E-10</v>
      </c>
      <c r="AF10063">
        <f t="shared" si="656"/>
        <v>1.0076328002694273E-7</v>
      </c>
      <c r="AG10063">
        <f t="shared" si="657"/>
        <v>1.6246464108190246E-6</v>
      </c>
    </row>
    <row r="10064" spans="30:33" x14ac:dyDescent="0.2">
      <c r="AD10064">
        <f t="shared" si="655"/>
        <v>10062</v>
      </c>
      <c r="AE10064">
        <f t="shared" si="654"/>
        <v>1.6122124804310842E-10</v>
      </c>
      <c r="AF10064">
        <f t="shared" si="656"/>
        <v>1.0060205877889962E-7</v>
      </c>
      <c r="AG10064">
        <f t="shared" si="657"/>
        <v>1.622208197809757E-6</v>
      </c>
    </row>
    <row r="10065" spans="30:33" x14ac:dyDescent="0.2">
      <c r="AD10065">
        <f t="shared" si="655"/>
        <v>10063</v>
      </c>
      <c r="AE10065">
        <f t="shared" si="654"/>
        <v>1.6096329404623946E-10</v>
      </c>
      <c r="AF10065">
        <f t="shared" si="656"/>
        <v>1.0044109548485338E-7</v>
      </c>
      <c r="AG10065">
        <f t="shared" si="657"/>
        <v>1.6197736279873076E-6</v>
      </c>
    </row>
    <row r="10066" spans="30:33" x14ac:dyDescent="0.2">
      <c r="AD10066">
        <f t="shared" si="655"/>
        <v>10064</v>
      </c>
      <c r="AE10066">
        <f t="shared" si="654"/>
        <v>1.6070575277576548E-10</v>
      </c>
      <c r="AF10066">
        <f t="shared" si="656"/>
        <v>1.0028038973207761E-7</v>
      </c>
      <c r="AG10066">
        <f t="shared" si="657"/>
        <v>1.6173426959353039E-6</v>
      </c>
    </row>
    <row r="10067" spans="30:33" x14ac:dyDescent="0.2">
      <c r="AD10067">
        <f t="shared" si="655"/>
        <v>10065</v>
      </c>
      <c r="AE10067">
        <f t="shared" ref="AE10067:AE10130" si="658">AF10066*$AE$3</f>
        <v>1.6044862357132425E-10</v>
      </c>
      <c r="AF10067">
        <f t="shared" si="656"/>
        <v>1.0011994110850628E-7</v>
      </c>
      <c r="AG10067">
        <f t="shared" si="657"/>
        <v>1.6149153962453786E-6</v>
      </c>
    </row>
    <row r="10068" spans="30:33" x14ac:dyDescent="0.2">
      <c r="AD10068">
        <f t="shared" si="655"/>
        <v>10066</v>
      </c>
      <c r="AE10068">
        <f t="shared" si="658"/>
        <v>1.6019190577361012E-10</v>
      </c>
      <c r="AF10068">
        <f t="shared" si="656"/>
        <v>9.995974920273267E-8</v>
      </c>
      <c r="AG10068">
        <f t="shared" si="657"/>
        <v>1.6124917235171595E-6</v>
      </c>
    </row>
    <row r="10069" spans="30:33" x14ac:dyDescent="0.2">
      <c r="AD10069">
        <f t="shared" si="655"/>
        <v>10067</v>
      </c>
      <c r="AE10069">
        <f t="shared" si="658"/>
        <v>1.5993559872437235E-10</v>
      </c>
      <c r="AF10069">
        <f t="shared" si="656"/>
        <v>9.9799813604008293E-8</v>
      </c>
      <c r="AG10069">
        <f t="shared" si="657"/>
        <v>1.6100716723582564E-6</v>
      </c>
    </row>
    <row r="10070" spans="30:33" x14ac:dyDescent="0.2">
      <c r="AD10070">
        <f t="shared" si="655"/>
        <v>10068</v>
      </c>
      <c r="AE10070">
        <f t="shared" si="658"/>
        <v>1.5967970176641335E-10</v>
      </c>
      <c r="AF10070">
        <f t="shared" si="656"/>
        <v>9.964013390224187E-8</v>
      </c>
      <c r="AG10070">
        <f t="shared" si="657"/>
        <v>1.6076552373842497E-6</v>
      </c>
    </row>
    <row r="10071" spans="30:33" x14ac:dyDescent="0.2">
      <c r="AD10071">
        <f t="shared" si="655"/>
        <v>10069</v>
      </c>
      <c r="AE10071">
        <f t="shared" si="658"/>
        <v>1.5942421424358705E-10</v>
      </c>
      <c r="AF10071">
        <f t="shared" si="656"/>
        <v>9.9480709687998282E-8</v>
      </c>
      <c r="AG10071">
        <f t="shared" si="657"/>
        <v>1.605242413218678E-6</v>
      </c>
    </row>
    <row r="10072" spans="30:33" x14ac:dyDescent="0.2">
      <c r="AD10072">
        <f t="shared" si="655"/>
        <v>10070</v>
      </c>
      <c r="AE10072">
        <f t="shared" si="658"/>
        <v>1.5916913550079732E-10</v>
      </c>
      <c r="AF10072">
        <f t="shared" si="656"/>
        <v>9.9321540552497482E-8</v>
      </c>
      <c r="AG10072">
        <f t="shared" si="657"/>
        <v>1.6028331944930291E-6</v>
      </c>
    </row>
    <row r="10073" spans="30:33" x14ac:dyDescent="0.2">
      <c r="AD10073">
        <f t="shared" si="655"/>
        <v>10071</v>
      </c>
      <c r="AE10073">
        <f t="shared" si="658"/>
        <v>1.5891446488399604E-10</v>
      </c>
      <c r="AF10073">
        <f t="shared" si="656"/>
        <v>9.9162626087613481E-8</v>
      </c>
      <c r="AG10073">
        <f t="shared" si="657"/>
        <v>1.6004275758467241E-6</v>
      </c>
    </row>
    <row r="10074" spans="30:33" x14ac:dyDescent="0.2">
      <c r="AD10074">
        <f t="shared" si="655"/>
        <v>10072</v>
      </c>
      <c r="AE10074">
        <f t="shared" si="658"/>
        <v>1.5866020174018164E-10</v>
      </c>
      <c r="AF10074">
        <f t="shared" si="656"/>
        <v>9.9003965885873295E-8</v>
      </c>
      <c r="AG10074">
        <f t="shared" si="657"/>
        <v>1.5980255519271094E-6</v>
      </c>
    </row>
    <row r="10075" spans="30:33" x14ac:dyDescent="0.2">
      <c r="AD10075">
        <f t="shared" si="655"/>
        <v>10073</v>
      </c>
      <c r="AE10075">
        <f t="shared" si="658"/>
        <v>1.5840634541739736E-10</v>
      </c>
      <c r="AF10075">
        <f t="shared" si="656"/>
        <v>9.8845559540455896E-8</v>
      </c>
      <c r="AG10075">
        <f t="shared" si="657"/>
        <v>1.5956271173894435E-6</v>
      </c>
    </row>
    <row r="10076" spans="30:33" x14ac:dyDescent="0.2">
      <c r="AD10076">
        <f t="shared" si="655"/>
        <v>10074</v>
      </c>
      <c r="AE10076">
        <f t="shared" si="658"/>
        <v>1.581528952647295E-10</v>
      </c>
      <c r="AF10076">
        <f t="shared" si="656"/>
        <v>9.8687406645191156E-8</v>
      </c>
      <c r="AG10076">
        <f t="shared" si="657"/>
        <v>1.5932322668968851E-6</v>
      </c>
    </row>
    <row r="10077" spans="30:33" x14ac:dyDescent="0.2">
      <c r="AD10077">
        <f t="shared" si="655"/>
        <v>10075</v>
      </c>
      <c r="AE10077">
        <f t="shared" si="658"/>
        <v>1.5789985063230593E-10</v>
      </c>
      <c r="AF10077">
        <f t="shared" si="656"/>
        <v>9.852950679455885E-8</v>
      </c>
      <c r="AG10077">
        <f t="shared" si="657"/>
        <v>1.5908409951204822E-6</v>
      </c>
    </row>
    <row r="10078" spans="30:33" x14ac:dyDescent="0.2">
      <c r="AD10078">
        <f t="shared" si="655"/>
        <v>10076</v>
      </c>
      <c r="AE10078">
        <f t="shared" si="658"/>
        <v>1.5764721087129423E-10</v>
      </c>
      <c r="AF10078">
        <f t="shared" si="656"/>
        <v>9.8371859583687552E-8</v>
      </c>
      <c r="AG10078">
        <f t="shared" si="657"/>
        <v>1.5884532967391607E-6</v>
      </c>
    </row>
    <row r="10079" spans="30:33" x14ac:dyDescent="0.2">
      <c r="AD10079">
        <f t="shared" si="655"/>
        <v>10077</v>
      </c>
      <c r="AE10079">
        <f t="shared" si="658"/>
        <v>1.5739497533390016E-10</v>
      </c>
      <c r="AF10079">
        <f t="shared" si="656"/>
        <v>9.8214464608353645E-8</v>
      </c>
      <c r="AG10079">
        <f t="shared" si="657"/>
        <v>1.5860691664397119E-6</v>
      </c>
    </row>
    <row r="10080" spans="30:33" x14ac:dyDescent="0.2">
      <c r="AD10080">
        <f t="shared" si="655"/>
        <v>10078</v>
      </c>
      <c r="AE10080">
        <f t="shared" si="658"/>
        <v>1.5714314337336591E-10</v>
      </c>
      <c r="AF10080">
        <f t="shared" si="656"/>
        <v>9.8057321464980274E-8</v>
      </c>
      <c r="AG10080">
        <f t="shared" si="657"/>
        <v>1.5836885989167816E-6</v>
      </c>
    </row>
    <row r="10081" spans="30:33" x14ac:dyDescent="0.2">
      <c r="AD10081">
        <f t="shared" si="655"/>
        <v>10079</v>
      </c>
      <c r="AE10081">
        <f t="shared" si="658"/>
        <v>1.5689171434396851E-10</v>
      </c>
      <c r="AF10081">
        <f t="shared" si="656"/>
        <v>9.7900429750636301E-8</v>
      </c>
      <c r="AG10081">
        <f t="shared" si="657"/>
        <v>1.5813115888728587E-6</v>
      </c>
    </row>
    <row r="10082" spans="30:33" x14ac:dyDescent="0.2">
      <c r="AD10082">
        <f t="shared" si="655"/>
        <v>10080</v>
      </c>
      <c r="AE10082">
        <f t="shared" si="658"/>
        <v>1.5664068760101814E-10</v>
      </c>
      <c r="AF10082">
        <f t="shared" si="656"/>
        <v>9.7743789063035273E-8</v>
      </c>
      <c r="AG10082">
        <f t="shared" si="657"/>
        <v>1.5789381310182628E-6</v>
      </c>
    </row>
    <row r="10083" spans="30:33" x14ac:dyDescent="0.2">
      <c r="AD10083">
        <f t="shared" ref="AD10083:AD10146" si="659">AD10082+1</f>
        <v>10081</v>
      </c>
      <c r="AE10083">
        <f t="shared" si="658"/>
        <v>1.563900625008565E-10</v>
      </c>
      <c r="AF10083">
        <f t="shared" ref="AF10083:AF10146" si="660">AF10082*$AF$3</f>
        <v>9.7587399000534415E-8</v>
      </c>
      <c r="AG10083">
        <f t="shared" ref="AG10083:AG10146" si="661">AD10083*AE10083</f>
        <v>1.5765682200711345E-6</v>
      </c>
    </row>
    <row r="10084" spans="30:33" x14ac:dyDescent="0.2">
      <c r="AD10084">
        <f t="shared" si="659"/>
        <v>10082</v>
      </c>
      <c r="AE10084">
        <f t="shared" si="658"/>
        <v>1.5613983840085512E-10</v>
      </c>
      <c r="AF10084">
        <f t="shared" si="660"/>
        <v>9.7431259162133561E-8</v>
      </c>
      <c r="AG10084">
        <f t="shared" si="661"/>
        <v>1.5742018507574213E-6</v>
      </c>
    </row>
    <row r="10085" spans="30:33" x14ac:dyDescent="0.2">
      <c r="AD10085">
        <f t="shared" si="659"/>
        <v>10083</v>
      </c>
      <c r="AE10085">
        <f t="shared" si="658"/>
        <v>1.5589001465941377E-10</v>
      </c>
      <c r="AF10085">
        <f t="shared" si="660"/>
        <v>9.7275369147474145E-8</v>
      </c>
      <c r="AG10085">
        <f t="shared" si="661"/>
        <v>1.571839017810869E-6</v>
      </c>
    </row>
    <row r="10086" spans="30:33" x14ac:dyDescent="0.2">
      <c r="AD10086">
        <f t="shared" si="659"/>
        <v>10084</v>
      </c>
      <c r="AE10086">
        <f t="shared" si="658"/>
        <v>1.5564059063595869E-10</v>
      </c>
      <c r="AF10086">
        <f t="shared" si="660"/>
        <v>9.711972855683818E-8</v>
      </c>
      <c r="AG10086">
        <f t="shared" si="661"/>
        <v>1.5694797159730075E-6</v>
      </c>
    </row>
    <row r="10087" spans="30:33" x14ac:dyDescent="0.2">
      <c r="AD10087">
        <f t="shared" si="659"/>
        <v>10085</v>
      </c>
      <c r="AE10087">
        <f t="shared" si="658"/>
        <v>1.5539156569094116E-10</v>
      </c>
      <c r="AF10087">
        <f t="shared" si="660"/>
        <v>9.6964336991147234E-8</v>
      </c>
      <c r="AG10087">
        <f t="shared" si="661"/>
        <v>1.5671239399931416E-6</v>
      </c>
    </row>
    <row r="10088" spans="30:33" x14ac:dyDescent="0.2">
      <c r="AD10088">
        <f t="shared" si="659"/>
        <v>10086</v>
      </c>
      <c r="AE10088">
        <f t="shared" si="658"/>
        <v>1.5514293918583565E-10</v>
      </c>
      <c r="AF10088">
        <f t="shared" si="660"/>
        <v>9.6809194051961388E-8</v>
      </c>
      <c r="AG10088">
        <f t="shared" si="661"/>
        <v>1.5647716846283384E-6</v>
      </c>
    </row>
    <row r="10089" spans="30:33" x14ac:dyDescent="0.2">
      <c r="AD10089">
        <f t="shared" si="659"/>
        <v>10087</v>
      </c>
      <c r="AE10089">
        <f t="shared" si="658"/>
        <v>1.5489471048313829E-10</v>
      </c>
      <c r="AF10089">
        <f t="shared" si="660"/>
        <v>9.6654299341478248E-8</v>
      </c>
      <c r="AG10089">
        <f t="shared" si="661"/>
        <v>1.562422944643416E-6</v>
      </c>
    </row>
    <row r="10090" spans="30:33" x14ac:dyDescent="0.2">
      <c r="AD10090">
        <f t="shared" si="659"/>
        <v>10088</v>
      </c>
      <c r="AE10090">
        <f t="shared" si="658"/>
        <v>1.5464687894636527E-10</v>
      </c>
      <c r="AF10090">
        <f t="shared" si="660"/>
        <v>9.6499652462531875E-8</v>
      </c>
      <c r="AG10090">
        <f t="shared" si="661"/>
        <v>1.5600777148109328E-6</v>
      </c>
    </row>
    <row r="10091" spans="30:33" x14ac:dyDescent="0.2">
      <c r="AD10091">
        <f t="shared" si="659"/>
        <v>10089</v>
      </c>
      <c r="AE10091">
        <f t="shared" si="658"/>
        <v>1.5439944394005106E-10</v>
      </c>
      <c r="AF10091">
        <f t="shared" si="660"/>
        <v>9.6345253018591815E-8</v>
      </c>
      <c r="AG10091">
        <f t="shared" si="661"/>
        <v>1.5577359899111751E-6</v>
      </c>
    </row>
    <row r="10092" spans="30:33" x14ac:dyDescent="0.2">
      <c r="AD10092">
        <f t="shared" si="659"/>
        <v>10090</v>
      </c>
      <c r="AE10092">
        <f t="shared" si="658"/>
        <v>1.5415240482974696E-10</v>
      </c>
      <c r="AF10092">
        <f t="shared" si="660"/>
        <v>9.6191100613762068E-8</v>
      </c>
      <c r="AG10092">
        <f t="shared" si="661"/>
        <v>1.5553977647321468E-6</v>
      </c>
    </row>
    <row r="10093" spans="30:33" x14ac:dyDescent="0.2">
      <c r="AD10093">
        <f t="shared" si="659"/>
        <v>10091</v>
      </c>
      <c r="AE10093">
        <f t="shared" si="658"/>
        <v>1.5390576098201938E-10</v>
      </c>
      <c r="AF10093">
        <f t="shared" si="660"/>
        <v>9.6037194852780043E-8</v>
      </c>
      <c r="AG10093">
        <f t="shared" si="661"/>
        <v>1.5530630340695577E-6</v>
      </c>
    </row>
    <row r="10094" spans="30:33" x14ac:dyDescent="0.2">
      <c r="AD10094">
        <f t="shared" si="659"/>
        <v>10092</v>
      </c>
      <c r="AE10094">
        <f t="shared" si="658"/>
        <v>1.5365951176444814E-10</v>
      </c>
      <c r="AF10094">
        <f t="shared" si="660"/>
        <v>9.5883535341015591E-8</v>
      </c>
      <c r="AG10094">
        <f t="shared" si="661"/>
        <v>1.5507317927268105E-6</v>
      </c>
    </row>
    <row r="10095" spans="30:33" x14ac:dyDescent="0.2">
      <c r="AD10095">
        <f t="shared" si="659"/>
        <v>10093</v>
      </c>
      <c r="AE10095">
        <f t="shared" si="658"/>
        <v>1.5341365654562501E-10</v>
      </c>
      <c r="AF10095">
        <f t="shared" si="660"/>
        <v>9.573012168446996E-8</v>
      </c>
      <c r="AG10095">
        <f t="shared" si="661"/>
        <v>1.5484040355149933E-6</v>
      </c>
    </row>
    <row r="10096" spans="30:33" x14ac:dyDescent="0.2">
      <c r="AD10096">
        <f t="shared" si="659"/>
        <v>10094</v>
      </c>
      <c r="AE10096">
        <f t="shared" si="658"/>
        <v>1.5316819469515202E-10</v>
      </c>
      <c r="AF10096">
        <f t="shared" si="660"/>
        <v>9.5576953489774803E-8</v>
      </c>
      <c r="AG10096">
        <f t="shared" si="661"/>
        <v>1.5460797572528644E-6</v>
      </c>
    </row>
    <row r="10097" spans="30:33" x14ac:dyDescent="0.2">
      <c r="AD10097">
        <f t="shared" si="659"/>
        <v>10095</v>
      </c>
      <c r="AE10097">
        <f t="shared" si="658"/>
        <v>1.5292312558363976E-10</v>
      </c>
      <c r="AF10097">
        <f t="shared" si="660"/>
        <v>9.5424030364191157E-8</v>
      </c>
      <c r="AG10097">
        <f t="shared" si="661"/>
        <v>1.5437589527668434E-6</v>
      </c>
    </row>
    <row r="10098" spans="30:33" x14ac:dyDescent="0.2">
      <c r="AD10098">
        <f t="shared" si="659"/>
        <v>10096</v>
      </c>
      <c r="AE10098">
        <f t="shared" si="658"/>
        <v>1.5267844858270593E-10</v>
      </c>
      <c r="AF10098">
        <f t="shared" si="660"/>
        <v>9.5271351915608453E-8</v>
      </c>
      <c r="AG10098">
        <f t="shared" si="661"/>
        <v>1.541441616890999E-6</v>
      </c>
    </row>
    <row r="10099" spans="30:33" x14ac:dyDescent="0.2">
      <c r="AD10099">
        <f t="shared" si="659"/>
        <v>10097</v>
      </c>
      <c r="AE10099">
        <f t="shared" si="658"/>
        <v>1.5243416306497361E-10</v>
      </c>
      <c r="AF10099">
        <f t="shared" si="660"/>
        <v>9.511891775254348E-8</v>
      </c>
      <c r="AG10099">
        <f t="shared" si="661"/>
        <v>1.5391277444670386E-6</v>
      </c>
    </row>
    <row r="10100" spans="30:33" x14ac:dyDescent="0.2">
      <c r="AD10100">
        <f t="shared" si="659"/>
        <v>10098</v>
      </c>
      <c r="AE10100">
        <f t="shared" si="658"/>
        <v>1.5219026840406963E-10</v>
      </c>
      <c r="AF10100">
        <f t="shared" si="660"/>
        <v>9.4966727484139411E-8</v>
      </c>
      <c r="AG10100">
        <f t="shared" si="661"/>
        <v>1.5368173303442952E-6</v>
      </c>
    </row>
    <row r="10101" spans="30:33" x14ac:dyDescent="0.2">
      <c r="AD10101">
        <f t="shared" si="659"/>
        <v>10099</v>
      </c>
      <c r="AE10101">
        <f t="shared" si="658"/>
        <v>1.5194676397462313E-10</v>
      </c>
      <c r="AF10101">
        <f t="shared" si="660"/>
        <v>9.4814780720164778E-8</v>
      </c>
      <c r="AG10101">
        <f t="shared" si="661"/>
        <v>1.5345103693797191E-6</v>
      </c>
    </row>
    <row r="10102" spans="30:33" x14ac:dyDescent="0.2">
      <c r="AD10102">
        <f t="shared" si="659"/>
        <v>10100</v>
      </c>
      <c r="AE10102">
        <f t="shared" si="658"/>
        <v>1.5170364915226372E-10</v>
      </c>
      <c r="AF10102">
        <f t="shared" si="660"/>
        <v>9.4663077071012509E-8</v>
      </c>
      <c r="AG10102">
        <f t="shared" si="661"/>
        <v>1.5322068564378635E-6</v>
      </c>
    </row>
    <row r="10103" spans="30:33" x14ac:dyDescent="0.2">
      <c r="AD10103">
        <f t="shared" si="659"/>
        <v>10101</v>
      </c>
      <c r="AE10103">
        <f t="shared" si="658"/>
        <v>1.5146092331362008E-10</v>
      </c>
      <c r="AF10103">
        <f t="shared" si="660"/>
        <v>9.4511616147698885E-8</v>
      </c>
      <c r="AG10103">
        <f t="shared" si="661"/>
        <v>1.5299067863908765E-6</v>
      </c>
    </row>
    <row r="10104" spans="30:33" x14ac:dyDescent="0.2">
      <c r="AD10104">
        <f t="shared" si="659"/>
        <v>10102</v>
      </c>
      <c r="AE10104">
        <f t="shared" si="658"/>
        <v>1.512185858363183E-10</v>
      </c>
      <c r="AF10104">
        <f t="shared" si="660"/>
        <v>9.4360397561862567E-8</v>
      </c>
      <c r="AG10104">
        <f t="shared" si="661"/>
        <v>1.5276101541184874E-6</v>
      </c>
    </row>
    <row r="10105" spans="30:33" x14ac:dyDescent="0.2">
      <c r="AD10105">
        <f t="shared" si="659"/>
        <v>10103</v>
      </c>
      <c r="AE10105">
        <f t="shared" si="658"/>
        <v>1.5097663609898018E-10</v>
      </c>
      <c r="AF10105">
        <f t="shared" si="660"/>
        <v>9.4209420925763583E-8</v>
      </c>
      <c r="AG10105">
        <f t="shared" si="661"/>
        <v>1.5253169545079967E-6</v>
      </c>
    </row>
    <row r="10106" spans="30:33" x14ac:dyDescent="0.2">
      <c r="AD10106">
        <f t="shared" si="659"/>
        <v>10104</v>
      </c>
      <c r="AE10106">
        <f t="shared" si="658"/>
        <v>1.5073507348122179E-10</v>
      </c>
      <c r="AF10106">
        <f t="shared" si="660"/>
        <v>9.4058685852282359E-8</v>
      </c>
      <c r="AG10106">
        <f t="shared" si="661"/>
        <v>1.523027182454265E-6</v>
      </c>
    </row>
    <row r="10107" spans="30:33" x14ac:dyDescent="0.2">
      <c r="AD10107">
        <f t="shared" si="659"/>
        <v>10105</v>
      </c>
      <c r="AE10107">
        <f t="shared" si="658"/>
        <v>1.5049389736365185E-10</v>
      </c>
      <c r="AF10107">
        <f t="shared" si="660"/>
        <v>9.3908191954918701E-8</v>
      </c>
      <c r="AG10107">
        <f t="shared" si="661"/>
        <v>1.5207408328597018E-6</v>
      </c>
    </row>
    <row r="10108" spans="30:33" x14ac:dyDescent="0.2">
      <c r="AD10108">
        <f t="shared" si="659"/>
        <v>10106</v>
      </c>
      <c r="AE10108">
        <f t="shared" si="658"/>
        <v>1.5025310712786999E-10</v>
      </c>
      <c r="AF10108">
        <f t="shared" si="660"/>
        <v>9.3757938847790828E-8</v>
      </c>
      <c r="AG10108">
        <f t="shared" si="661"/>
        <v>1.5184579006342542E-6</v>
      </c>
    </row>
    <row r="10109" spans="30:33" x14ac:dyDescent="0.2">
      <c r="AD10109">
        <f t="shared" si="659"/>
        <v>10107</v>
      </c>
      <c r="AE10109">
        <f t="shared" si="658"/>
        <v>1.500127021564654E-10</v>
      </c>
      <c r="AF10109">
        <f t="shared" si="660"/>
        <v>9.3607926145634355E-8</v>
      </c>
      <c r="AG10109">
        <f t="shared" si="661"/>
        <v>1.5161783806953957E-6</v>
      </c>
    </row>
    <row r="10110" spans="30:33" x14ac:dyDescent="0.2">
      <c r="AD10110">
        <f t="shared" si="659"/>
        <v>10108</v>
      </c>
      <c r="AE10110">
        <f t="shared" si="658"/>
        <v>1.4977268183301503E-10</v>
      </c>
      <c r="AF10110">
        <f t="shared" si="660"/>
        <v>9.3458153463801335E-8</v>
      </c>
      <c r="AG10110">
        <f t="shared" si="661"/>
        <v>1.513902267968116E-6</v>
      </c>
    </row>
    <row r="10111" spans="30:33" x14ac:dyDescent="0.2">
      <c r="AD10111">
        <f t="shared" si="659"/>
        <v>10109</v>
      </c>
      <c r="AE10111">
        <f t="shared" si="658"/>
        <v>1.4953304554208221E-10</v>
      </c>
      <c r="AF10111">
        <f t="shared" si="660"/>
        <v>9.3308620418259248E-8</v>
      </c>
      <c r="AG10111">
        <f t="shared" si="661"/>
        <v>1.5116295573849089E-6</v>
      </c>
    </row>
    <row r="10112" spans="30:33" x14ac:dyDescent="0.2">
      <c r="AD10112">
        <f t="shared" si="659"/>
        <v>10110</v>
      </c>
      <c r="AE10112">
        <f t="shared" si="658"/>
        <v>1.4929379266921486E-10</v>
      </c>
      <c r="AF10112">
        <f t="shared" si="660"/>
        <v>9.3159326625590026E-8</v>
      </c>
      <c r="AG10112">
        <f t="shared" si="661"/>
        <v>1.5093602438857623E-6</v>
      </c>
    </row>
    <row r="10113" spans="30:33" x14ac:dyDescent="0.2">
      <c r="AD10113">
        <f t="shared" si="659"/>
        <v>10111</v>
      </c>
      <c r="AE10113">
        <f t="shared" si="658"/>
        <v>1.4905492260094411E-10</v>
      </c>
      <c r="AF10113">
        <f t="shared" si="660"/>
        <v>9.3010271702989079E-8</v>
      </c>
      <c r="AG10113">
        <f t="shared" si="661"/>
        <v>1.507094322418146E-6</v>
      </c>
    </row>
    <row r="10114" spans="30:33" x14ac:dyDescent="0.2">
      <c r="AD10114">
        <f t="shared" si="659"/>
        <v>10112</v>
      </c>
      <c r="AE10114">
        <f t="shared" si="658"/>
        <v>1.4881643472478259E-10</v>
      </c>
      <c r="AF10114">
        <f t="shared" si="660"/>
        <v>9.2861455268264291E-8</v>
      </c>
      <c r="AG10114">
        <f t="shared" si="661"/>
        <v>1.5048317879370016E-6</v>
      </c>
    </row>
    <row r="10115" spans="30:33" x14ac:dyDescent="0.2">
      <c r="AD10115">
        <f t="shared" si="659"/>
        <v>10113</v>
      </c>
      <c r="AE10115">
        <f t="shared" si="658"/>
        <v>1.4857832842922294E-10</v>
      </c>
      <c r="AF10115">
        <f t="shared" si="660"/>
        <v>9.2712876939835059E-8</v>
      </c>
      <c r="AG10115">
        <f t="shared" si="661"/>
        <v>1.5025726354047316E-6</v>
      </c>
    </row>
    <row r="10116" spans="30:33" x14ac:dyDescent="0.2">
      <c r="AD10116">
        <f t="shared" si="659"/>
        <v>10114</v>
      </c>
      <c r="AE10116">
        <f t="shared" si="658"/>
        <v>1.4834060310373617E-10</v>
      </c>
      <c r="AF10116">
        <f t="shared" si="660"/>
        <v>9.2564536336731324E-8</v>
      </c>
      <c r="AG10116">
        <f t="shared" si="661"/>
        <v>1.5003168597911876E-6</v>
      </c>
    </row>
    <row r="10117" spans="30:33" x14ac:dyDescent="0.2">
      <c r="AD10117">
        <f t="shared" si="659"/>
        <v>10115</v>
      </c>
      <c r="AE10117">
        <f t="shared" si="658"/>
        <v>1.4810325813877019E-10</v>
      </c>
      <c r="AF10117">
        <f t="shared" si="660"/>
        <v>9.2416433078592555E-8</v>
      </c>
      <c r="AG10117">
        <f t="shared" si="661"/>
        <v>1.4980644560736604E-6</v>
      </c>
    </row>
    <row r="10118" spans="30:33" x14ac:dyDescent="0.2">
      <c r="AD10118">
        <f t="shared" si="659"/>
        <v>10116</v>
      </c>
      <c r="AE10118">
        <f t="shared" si="658"/>
        <v>1.4786629292574816E-10</v>
      </c>
      <c r="AF10118">
        <f t="shared" si="660"/>
        <v>9.2268566785666804E-8</v>
      </c>
      <c r="AG10118">
        <f t="shared" si="661"/>
        <v>1.4958154192368684E-6</v>
      </c>
    </row>
    <row r="10119" spans="30:33" x14ac:dyDescent="0.2">
      <c r="AD10119">
        <f t="shared" si="659"/>
        <v>10117</v>
      </c>
      <c r="AE10119">
        <f t="shared" si="658"/>
        <v>1.4762970685706694E-10</v>
      </c>
      <c r="AF10119">
        <f t="shared" si="660"/>
        <v>9.2120937078809737E-8</v>
      </c>
      <c r="AG10119">
        <f t="shared" si="661"/>
        <v>1.4935697442729463E-6</v>
      </c>
    </row>
    <row r="10120" spans="30:33" x14ac:dyDescent="0.2">
      <c r="AD10120">
        <f t="shared" si="659"/>
        <v>10118</v>
      </c>
      <c r="AE10120">
        <f t="shared" si="658"/>
        <v>1.4739349932609564E-10</v>
      </c>
      <c r="AF10120">
        <f t="shared" si="660"/>
        <v>9.1973543579483638E-8</v>
      </c>
      <c r="AG10120">
        <f t="shared" si="661"/>
        <v>1.4913274261814357E-6</v>
      </c>
    </row>
    <row r="10121" spans="30:33" x14ac:dyDescent="0.2">
      <c r="AD10121">
        <f t="shared" si="659"/>
        <v>10119</v>
      </c>
      <c r="AE10121">
        <f t="shared" si="658"/>
        <v>1.4715766972717389E-10</v>
      </c>
      <c r="AF10121">
        <f t="shared" si="660"/>
        <v>9.1826385909756463E-8</v>
      </c>
      <c r="AG10121">
        <f t="shared" si="661"/>
        <v>1.4890884599692725E-6</v>
      </c>
    </row>
    <row r="10122" spans="30:33" x14ac:dyDescent="0.2">
      <c r="AD10122">
        <f t="shared" si="659"/>
        <v>10120</v>
      </c>
      <c r="AE10122">
        <f t="shared" si="658"/>
        <v>1.4692221745561041E-10</v>
      </c>
      <c r="AF10122">
        <f t="shared" si="660"/>
        <v>9.1679463692300855E-8</v>
      </c>
      <c r="AG10122">
        <f t="shared" si="661"/>
        <v>1.4868528406507775E-6</v>
      </c>
    </row>
    <row r="10123" spans="30:33" x14ac:dyDescent="0.2">
      <c r="AD10123">
        <f t="shared" si="659"/>
        <v>10121</v>
      </c>
      <c r="AE10123">
        <f t="shared" si="658"/>
        <v>1.4668714190768143E-10</v>
      </c>
      <c r="AF10123">
        <f t="shared" si="660"/>
        <v>9.1532776550393166E-8</v>
      </c>
      <c r="AG10123">
        <f t="shared" si="661"/>
        <v>1.4846205632476437E-6</v>
      </c>
    </row>
    <row r="10124" spans="30:33" x14ac:dyDescent="0.2">
      <c r="AD10124">
        <f t="shared" si="659"/>
        <v>10122</v>
      </c>
      <c r="AE10124">
        <f t="shared" si="658"/>
        <v>1.4645244248062913E-10</v>
      </c>
      <c r="AF10124">
        <f t="shared" si="660"/>
        <v>9.1386324107912533E-8</v>
      </c>
      <c r="AG10124">
        <f t="shared" si="661"/>
        <v>1.4823916227889281E-6</v>
      </c>
    </row>
    <row r="10125" spans="30:33" x14ac:dyDescent="0.2">
      <c r="AD10125">
        <f t="shared" si="659"/>
        <v>10123</v>
      </c>
      <c r="AE10125">
        <f t="shared" si="658"/>
        <v>1.4621811857266011E-10</v>
      </c>
      <c r="AF10125">
        <f t="shared" si="660"/>
        <v>9.1240105989339868E-8</v>
      </c>
      <c r="AG10125">
        <f t="shared" si="661"/>
        <v>1.4801660143110383E-6</v>
      </c>
    </row>
    <row r="10126" spans="30:33" x14ac:dyDescent="0.2">
      <c r="AD10126">
        <f t="shared" si="659"/>
        <v>10124</v>
      </c>
      <c r="AE10126">
        <f t="shared" si="658"/>
        <v>1.4598416958294385E-10</v>
      </c>
      <c r="AF10126">
        <f t="shared" si="660"/>
        <v>9.1094121819756922E-8</v>
      </c>
      <c r="AG10126">
        <f t="shared" si="661"/>
        <v>1.4779437328577235E-6</v>
      </c>
    </row>
    <row r="10127" spans="30:33" x14ac:dyDescent="0.2">
      <c r="AD10127">
        <f t="shared" si="659"/>
        <v>10125</v>
      </c>
      <c r="AE10127">
        <f t="shared" si="658"/>
        <v>1.4575059491161115E-10</v>
      </c>
      <c r="AF10127">
        <f t="shared" si="660"/>
        <v>9.0948371224845303E-8</v>
      </c>
      <c r="AG10127">
        <f t="shared" si="661"/>
        <v>1.475724773480063E-6</v>
      </c>
    </row>
    <row r="10128" spans="30:33" x14ac:dyDescent="0.2">
      <c r="AD10128">
        <f t="shared" si="659"/>
        <v>10126</v>
      </c>
      <c r="AE10128">
        <f t="shared" si="658"/>
        <v>1.4551739395975256E-10</v>
      </c>
      <c r="AF10128">
        <f t="shared" si="660"/>
        <v>9.0802853830885553E-8</v>
      </c>
      <c r="AG10128">
        <f t="shared" si="661"/>
        <v>1.4735091312364545E-6</v>
      </c>
    </row>
    <row r="10129" spans="30:33" x14ac:dyDescent="0.2">
      <c r="AD10129">
        <f t="shared" si="659"/>
        <v>10127</v>
      </c>
      <c r="AE10129">
        <f t="shared" si="658"/>
        <v>1.4528456612941696E-10</v>
      </c>
      <c r="AF10129">
        <f t="shared" si="660"/>
        <v>9.0657569264756137E-8</v>
      </c>
      <c r="AG10129">
        <f t="shared" si="661"/>
        <v>1.4712968011926055E-6</v>
      </c>
    </row>
    <row r="10130" spans="30:33" x14ac:dyDescent="0.2">
      <c r="AD10130">
        <f t="shared" si="659"/>
        <v>10128</v>
      </c>
      <c r="AE10130">
        <f t="shared" si="658"/>
        <v>1.4505211082360988E-10</v>
      </c>
      <c r="AF10130">
        <f t="shared" si="660"/>
        <v>9.0512517153932521E-8</v>
      </c>
      <c r="AG10130">
        <f t="shared" si="661"/>
        <v>1.4690877784215208E-6</v>
      </c>
    </row>
    <row r="10131" spans="30:33" x14ac:dyDescent="0.2">
      <c r="AD10131">
        <f t="shared" si="659"/>
        <v>10129</v>
      </c>
      <c r="AE10131">
        <f t="shared" ref="AE10131:AE10194" si="662">AF10130*$AE$3</f>
        <v>1.4482002744629211E-10</v>
      </c>
      <c r="AF10131">
        <f t="shared" si="660"/>
        <v>9.0367697126486231E-8</v>
      </c>
      <c r="AG10131">
        <f t="shared" si="661"/>
        <v>1.4668820580034928E-6</v>
      </c>
    </row>
    <row r="10132" spans="30:33" x14ac:dyDescent="0.2">
      <c r="AD10132">
        <f t="shared" si="659"/>
        <v>10130</v>
      </c>
      <c r="AE10132">
        <f t="shared" si="662"/>
        <v>1.4458831540237803E-10</v>
      </c>
      <c r="AF10132">
        <f t="shared" si="660"/>
        <v>9.0223108811083845E-8</v>
      </c>
      <c r="AG10132">
        <f t="shared" si="661"/>
        <v>1.4646796350260895E-6</v>
      </c>
    </row>
    <row r="10133" spans="30:33" x14ac:dyDescent="0.2">
      <c r="AD10133">
        <f t="shared" si="659"/>
        <v>10131</v>
      </c>
      <c r="AE10133">
        <f t="shared" si="662"/>
        <v>1.4435697409773421E-10</v>
      </c>
      <c r="AF10133">
        <f t="shared" si="660"/>
        <v>9.007875183698611E-8</v>
      </c>
      <c r="AG10133">
        <f t="shared" si="661"/>
        <v>1.4624805045841452E-6</v>
      </c>
    </row>
    <row r="10134" spans="30:33" x14ac:dyDescent="0.2">
      <c r="AD10134">
        <f t="shared" si="659"/>
        <v>10132</v>
      </c>
      <c r="AE10134">
        <f t="shared" si="662"/>
        <v>1.4412600293917785E-10</v>
      </c>
      <c r="AF10134">
        <f t="shared" si="660"/>
        <v>8.9934625834046933E-8</v>
      </c>
      <c r="AG10134">
        <f t="shared" si="661"/>
        <v>1.4602846617797499E-6</v>
      </c>
    </row>
    <row r="10135" spans="30:33" x14ac:dyDescent="0.2">
      <c r="AD10135">
        <f t="shared" si="659"/>
        <v>10133</v>
      </c>
      <c r="AE10135">
        <f t="shared" si="662"/>
        <v>1.4389540133447515E-10</v>
      </c>
      <c r="AF10135">
        <f t="shared" si="660"/>
        <v>8.9790730432712459E-8</v>
      </c>
      <c r="AG10135">
        <f t="shared" si="661"/>
        <v>1.4580921017222367E-6</v>
      </c>
    </row>
    <row r="10136" spans="30:33" x14ac:dyDescent="0.2">
      <c r="AD10136">
        <f t="shared" si="659"/>
        <v>10134</v>
      </c>
      <c r="AE10136">
        <f t="shared" si="662"/>
        <v>1.4366516869234E-10</v>
      </c>
      <c r="AF10136">
        <f t="shared" si="660"/>
        <v>8.964706526402011E-8</v>
      </c>
      <c r="AG10136">
        <f t="shared" si="661"/>
        <v>1.4559028195281736E-6</v>
      </c>
    </row>
    <row r="10137" spans="30:33" x14ac:dyDescent="0.2">
      <c r="AD10137">
        <f t="shared" si="659"/>
        <v>10135</v>
      </c>
      <c r="AE10137">
        <f t="shared" si="662"/>
        <v>1.4343530442243225E-10</v>
      </c>
      <c r="AF10137">
        <f t="shared" si="660"/>
        <v>8.950362995959768E-8</v>
      </c>
      <c r="AG10137">
        <f t="shared" si="661"/>
        <v>1.4537168103213509E-6</v>
      </c>
    </row>
    <row r="10138" spans="30:33" x14ac:dyDescent="0.2">
      <c r="AD10138">
        <f t="shared" si="659"/>
        <v>10136</v>
      </c>
      <c r="AE10138">
        <f t="shared" si="662"/>
        <v>1.4320580793535635E-10</v>
      </c>
      <c r="AF10138">
        <f t="shared" si="660"/>
        <v>8.9360424151662325E-8</v>
      </c>
      <c r="AG10138">
        <f t="shared" si="661"/>
        <v>1.4515340692327721E-6</v>
      </c>
    </row>
    <row r="10139" spans="30:33" x14ac:dyDescent="0.2">
      <c r="AD10139">
        <f t="shared" si="659"/>
        <v>10137</v>
      </c>
      <c r="AE10139">
        <f t="shared" si="662"/>
        <v>1.4297667864265979E-10</v>
      </c>
      <c r="AF10139">
        <f t="shared" si="660"/>
        <v>8.9217447473019664E-8</v>
      </c>
      <c r="AG10139">
        <f t="shared" si="661"/>
        <v>1.4493545914006423E-6</v>
      </c>
    </row>
    <row r="10140" spans="30:33" x14ac:dyDescent="0.2">
      <c r="AD10140">
        <f t="shared" si="659"/>
        <v>10138</v>
      </c>
      <c r="AE10140">
        <f t="shared" si="662"/>
        <v>1.4274791595683152E-10</v>
      </c>
      <c r="AF10140">
        <f t="shared" si="660"/>
        <v>8.9074699557062827E-8</v>
      </c>
      <c r="AG10140">
        <f t="shared" si="661"/>
        <v>1.4471783719703581E-6</v>
      </c>
    </row>
    <row r="10141" spans="30:33" x14ac:dyDescent="0.2">
      <c r="AD10141">
        <f t="shared" si="659"/>
        <v>10139</v>
      </c>
      <c r="AE10141">
        <f t="shared" si="662"/>
        <v>1.425195192913006E-10</v>
      </c>
      <c r="AF10141">
        <f t="shared" si="660"/>
        <v>8.8932180037771525E-8</v>
      </c>
      <c r="AG10141">
        <f t="shared" si="661"/>
        <v>1.4450054060944967E-6</v>
      </c>
    </row>
    <row r="10142" spans="30:33" x14ac:dyDescent="0.2">
      <c r="AD10142">
        <f t="shared" si="659"/>
        <v>10140</v>
      </c>
      <c r="AE10142">
        <f t="shared" si="662"/>
        <v>1.422914880604345E-10</v>
      </c>
      <c r="AF10142">
        <f t="shared" si="660"/>
        <v>8.8789888549711089E-8</v>
      </c>
      <c r="AG10142">
        <f t="shared" si="661"/>
        <v>1.4428356889328059E-6</v>
      </c>
    </row>
    <row r="10143" spans="30:33" x14ac:dyDescent="0.2">
      <c r="AD10143">
        <f t="shared" si="659"/>
        <v>10141</v>
      </c>
      <c r="AE10143">
        <f t="shared" si="662"/>
        <v>1.4206382167953782E-10</v>
      </c>
      <c r="AF10143">
        <f t="shared" si="660"/>
        <v>8.8647824728031552E-8</v>
      </c>
      <c r="AG10143">
        <f t="shared" si="661"/>
        <v>1.440669215652193E-6</v>
      </c>
    </row>
    <row r="10144" spans="30:33" x14ac:dyDescent="0.2">
      <c r="AD10144">
        <f t="shared" si="659"/>
        <v>10142</v>
      </c>
      <c r="AE10144">
        <f t="shared" si="662"/>
        <v>1.4183651956485055E-10</v>
      </c>
      <c r="AF10144">
        <f t="shared" si="660"/>
        <v>8.8505988208466701E-8</v>
      </c>
      <c r="AG10144">
        <f t="shared" si="661"/>
        <v>1.4385059814267143E-6</v>
      </c>
    </row>
    <row r="10145" spans="30:33" x14ac:dyDescent="0.2">
      <c r="AD10145">
        <f t="shared" si="659"/>
        <v>10143</v>
      </c>
      <c r="AE10145">
        <f t="shared" si="662"/>
        <v>1.4160958113354678E-10</v>
      </c>
      <c r="AF10145">
        <f t="shared" si="660"/>
        <v>8.8364378627333146E-8</v>
      </c>
      <c r="AG10145">
        <f t="shared" si="661"/>
        <v>1.4363459814375651E-6</v>
      </c>
    </row>
    <row r="10146" spans="30:33" x14ac:dyDescent="0.2">
      <c r="AD10146">
        <f t="shared" si="659"/>
        <v>10144</v>
      </c>
      <c r="AE10146">
        <f t="shared" si="662"/>
        <v>1.413830058037331E-10</v>
      </c>
      <c r="AF10146">
        <f t="shared" si="660"/>
        <v>8.8222995621529408E-8</v>
      </c>
      <c r="AG10146">
        <f t="shared" si="661"/>
        <v>1.4341892108730686E-6</v>
      </c>
    </row>
    <row r="10147" spans="30:33" x14ac:dyDescent="0.2">
      <c r="AD10147">
        <f t="shared" ref="AD10147:AD10210" si="663">AD10146+1</f>
        <v>10145</v>
      </c>
      <c r="AE10147">
        <f t="shared" si="662"/>
        <v>1.4115679299444712E-10</v>
      </c>
      <c r="AF10147">
        <f t="shared" ref="AF10147:AF10210" si="664">AF10146*$AF$3</f>
        <v>8.8081838828534954E-8</v>
      </c>
      <c r="AG10147">
        <f t="shared" ref="AG10147:AG10210" si="665">AD10147*AE10147</f>
        <v>1.432035664928666E-6</v>
      </c>
    </row>
    <row r="10148" spans="30:33" x14ac:dyDescent="0.2">
      <c r="AD10148">
        <f t="shared" si="663"/>
        <v>10146</v>
      </c>
      <c r="AE10148">
        <f t="shared" si="662"/>
        <v>1.4093094212565599E-10</v>
      </c>
      <c r="AF10148">
        <f t="shared" si="664"/>
        <v>8.7940907886409299E-8</v>
      </c>
      <c r="AG10148">
        <f t="shared" si="665"/>
        <v>1.4298853388069056E-6</v>
      </c>
    </row>
    <row r="10149" spans="30:33" x14ac:dyDescent="0.2">
      <c r="AD10149">
        <f t="shared" si="663"/>
        <v>10147</v>
      </c>
      <c r="AE10149">
        <f t="shared" si="662"/>
        <v>1.4070545261825494E-10</v>
      </c>
      <c r="AF10149">
        <f t="shared" si="664"/>
        <v>8.7800202433791033E-8</v>
      </c>
      <c r="AG10149">
        <f t="shared" si="665"/>
        <v>1.4277382277174329E-6</v>
      </c>
    </row>
    <row r="10150" spans="30:33" x14ac:dyDescent="0.2">
      <c r="AD10150">
        <f t="shared" si="663"/>
        <v>10148</v>
      </c>
      <c r="AE10150">
        <f t="shared" si="662"/>
        <v>1.4048032389406571E-10</v>
      </c>
      <c r="AF10150">
        <f t="shared" si="664"/>
        <v>8.7659722109896969E-8</v>
      </c>
      <c r="AG10150">
        <f t="shared" si="665"/>
        <v>1.4255943268769789E-6</v>
      </c>
    </row>
    <row r="10151" spans="30:33" x14ac:dyDescent="0.2">
      <c r="AD10151">
        <f t="shared" si="663"/>
        <v>10149</v>
      </c>
      <c r="AE10151">
        <f t="shared" si="662"/>
        <v>1.4025555537583521E-10</v>
      </c>
      <c r="AF10151">
        <f t="shared" si="664"/>
        <v>8.7519466554521131E-8</v>
      </c>
      <c r="AG10151">
        <f t="shared" si="665"/>
        <v>1.4234536315093517E-6</v>
      </c>
    </row>
    <row r="10152" spans="30:33" x14ac:dyDescent="0.2">
      <c r="AD10152">
        <f t="shared" si="663"/>
        <v>10150</v>
      </c>
      <c r="AE10152">
        <f t="shared" si="662"/>
        <v>1.4003114648723387E-10</v>
      </c>
      <c r="AF10152">
        <f t="shared" si="664"/>
        <v>8.7379435408033897E-8</v>
      </c>
      <c r="AG10152">
        <f t="shared" si="665"/>
        <v>1.4213161368454237E-6</v>
      </c>
    </row>
    <row r="10153" spans="30:33" x14ac:dyDescent="0.2">
      <c r="AD10153">
        <f t="shared" si="663"/>
        <v>10151</v>
      </c>
      <c r="AE10153">
        <f t="shared" si="662"/>
        <v>1.398070966528543E-10</v>
      </c>
      <c r="AF10153">
        <f t="shared" si="664"/>
        <v>8.7239628311381044E-8</v>
      </c>
      <c r="AG10153">
        <f t="shared" si="665"/>
        <v>1.4191818381231239E-6</v>
      </c>
    </row>
    <row r="10154" spans="30:33" x14ac:dyDescent="0.2">
      <c r="AD10154">
        <f t="shared" si="663"/>
        <v>10152</v>
      </c>
      <c r="AE10154">
        <f t="shared" si="662"/>
        <v>1.3958340529820974E-10</v>
      </c>
      <c r="AF10154">
        <f t="shared" si="664"/>
        <v>8.7100044906082837E-8</v>
      </c>
      <c r="AG10154">
        <f t="shared" si="665"/>
        <v>1.4170507305874253E-6</v>
      </c>
    </row>
    <row r="10155" spans="30:33" x14ac:dyDescent="0.2">
      <c r="AD10155">
        <f t="shared" si="663"/>
        <v>10153</v>
      </c>
      <c r="AE10155">
        <f t="shared" si="662"/>
        <v>1.393600718497326E-10</v>
      </c>
      <c r="AF10155">
        <f t="shared" si="664"/>
        <v>8.69606848342331E-8</v>
      </c>
      <c r="AG10155">
        <f t="shared" si="665"/>
        <v>1.4149228094903351E-6</v>
      </c>
    </row>
    <row r="10156" spans="30:33" x14ac:dyDescent="0.2">
      <c r="AD10156">
        <f t="shared" si="663"/>
        <v>10154</v>
      </c>
      <c r="AE10156">
        <f t="shared" si="662"/>
        <v>1.3913709573477302E-10</v>
      </c>
      <c r="AF10156">
        <f t="shared" si="664"/>
        <v>8.682154773849832E-8</v>
      </c>
      <c r="AG10156">
        <f t="shared" si="665"/>
        <v>1.4127980700908852E-6</v>
      </c>
    </row>
    <row r="10157" spans="30:33" x14ac:dyDescent="0.2">
      <c r="AD10157">
        <f t="shared" si="663"/>
        <v>10155</v>
      </c>
      <c r="AE10157">
        <f t="shared" si="662"/>
        <v>1.3891447638159738E-10</v>
      </c>
      <c r="AF10157">
        <f t="shared" si="664"/>
        <v>8.6682633262116716E-8</v>
      </c>
      <c r="AG10157">
        <f t="shared" si="665"/>
        <v>1.4106765076551214E-6</v>
      </c>
    </row>
    <row r="10158" spans="30:33" x14ac:dyDescent="0.2">
      <c r="AD10158">
        <f t="shared" si="663"/>
        <v>10156</v>
      </c>
      <c r="AE10158">
        <f t="shared" si="662"/>
        <v>1.386922132193868E-10</v>
      </c>
      <c r="AF10158">
        <f t="shared" si="664"/>
        <v>8.6543941048897328E-8</v>
      </c>
      <c r="AG10158">
        <f t="shared" si="665"/>
        <v>1.4085581174560923E-6</v>
      </c>
    </row>
    <row r="10159" spans="30:33" x14ac:dyDescent="0.2">
      <c r="AD10159">
        <f t="shared" si="663"/>
        <v>10157</v>
      </c>
      <c r="AE10159">
        <f t="shared" si="662"/>
        <v>1.3847030567823579E-10</v>
      </c>
      <c r="AF10159">
        <f t="shared" si="664"/>
        <v>8.640547074321909E-8</v>
      </c>
      <c r="AG10159">
        <f t="shared" si="665"/>
        <v>1.4064428947738408E-6</v>
      </c>
    </row>
    <row r="10160" spans="30:33" x14ac:dyDescent="0.2">
      <c r="AD10160">
        <f t="shared" si="663"/>
        <v>10158</v>
      </c>
      <c r="AE10160">
        <f t="shared" si="662"/>
        <v>1.382487531891506E-10</v>
      </c>
      <c r="AF10160">
        <f t="shared" si="664"/>
        <v>8.6267221990029931E-8</v>
      </c>
      <c r="AG10160">
        <f t="shared" si="665"/>
        <v>1.4043308348953918E-6</v>
      </c>
    </row>
    <row r="10161" spans="30:33" x14ac:dyDescent="0.2">
      <c r="AD10161">
        <f t="shared" si="663"/>
        <v>10159</v>
      </c>
      <c r="AE10161">
        <f t="shared" si="662"/>
        <v>1.3802755518404795E-10</v>
      </c>
      <c r="AF10161">
        <f t="shared" si="664"/>
        <v>8.6129194434845876E-8</v>
      </c>
      <c r="AG10161">
        <f t="shared" si="665"/>
        <v>1.402221933114743E-6</v>
      </c>
    </row>
    <row r="10162" spans="30:33" x14ac:dyDescent="0.2">
      <c r="AD10162">
        <f t="shared" si="663"/>
        <v>10160</v>
      </c>
      <c r="AE10162">
        <f t="shared" si="662"/>
        <v>1.3780671109575345E-10</v>
      </c>
      <c r="AF10162">
        <f t="shared" si="664"/>
        <v>8.5991387723750114E-8</v>
      </c>
      <c r="AG10162">
        <f t="shared" si="665"/>
        <v>1.400116184732855E-6</v>
      </c>
    </row>
    <row r="10163" spans="30:33" x14ac:dyDescent="0.2">
      <c r="AD10163">
        <f t="shared" si="663"/>
        <v>10161</v>
      </c>
      <c r="AE10163">
        <f t="shared" si="662"/>
        <v>1.3758622035800026E-10</v>
      </c>
      <c r="AF10163">
        <f t="shared" si="664"/>
        <v>8.5853801503392106E-8</v>
      </c>
      <c r="AG10163">
        <f t="shared" si="665"/>
        <v>1.3980135850576406E-6</v>
      </c>
    </row>
    <row r="10164" spans="30:33" x14ac:dyDescent="0.2">
      <c r="AD10164">
        <f t="shared" si="663"/>
        <v>10162</v>
      </c>
      <c r="AE10164">
        <f t="shared" si="662"/>
        <v>1.3736608240542744E-10</v>
      </c>
      <c r="AF10164">
        <f t="shared" si="664"/>
        <v>8.5716435420986678E-8</v>
      </c>
      <c r="AG10164">
        <f t="shared" si="665"/>
        <v>1.3959141294039536E-6</v>
      </c>
    </row>
    <row r="10165" spans="30:33" x14ac:dyDescent="0.2">
      <c r="AD10165">
        <f t="shared" si="663"/>
        <v>10163</v>
      </c>
      <c r="AE10165">
        <f t="shared" si="662"/>
        <v>1.3714629667357875E-10</v>
      </c>
      <c r="AF10165">
        <f t="shared" si="664"/>
        <v>8.5579289124313101E-8</v>
      </c>
      <c r="AG10165">
        <f t="shared" si="665"/>
        <v>1.3938178130935809E-6</v>
      </c>
    </row>
    <row r="10166" spans="30:33" x14ac:dyDescent="0.2">
      <c r="AD10166">
        <f t="shared" si="663"/>
        <v>10164</v>
      </c>
      <c r="AE10166">
        <f t="shared" si="662"/>
        <v>1.3692686259890102E-10</v>
      </c>
      <c r="AF10166">
        <f t="shared" si="664"/>
        <v>8.5442362261714197E-8</v>
      </c>
      <c r="AG10166">
        <f t="shared" si="665"/>
        <v>1.3917246314552299E-6</v>
      </c>
    </row>
    <row r="10167" spans="30:33" x14ac:dyDescent="0.2">
      <c r="AD10167">
        <f t="shared" si="663"/>
        <v>10165</v>
      </c>
      <c r="AE10167">
        <f t="shared" si="662"/>
        <v>1.3670777961874278E-10</v>
      </c>
      <c r="AF10167">
        <f t="shared" si="664"/>
        <v>8.5305654482095444E-8</v>
      </c>
      <c r="AG10167">
        <f t="shared" si="665"/>
        <v>1.3896345798245205E-6</v>
      </c>
    </row>
    <row r="10168" spans="30:33" x14ac:dyDescent="0.2">
      <c r="AD10168">
        <f t="shared" si="663"/>
        <v>10166</v>
      </c>
      <c r="AE10168">
        <f t="shared" si="662"/>
        <v>1.3648904717135278E-10</v>
      </c>
      <c r="AF10168">
        <f t="shared" si="664"/>
        <v>8.5169165434924091E-8</v>
      </c>
      <c r="AG10168">
        <f t="shared" si="665"/>
        <v>1.3875476535439724E-6</v>
      </c>
    </row>
    <row r="10169" spans="30:33" x14ac:dyDescent="0.2">
      <c r="AD10169">
        <f t="shared" si="663"/>
        <v>10167</v>
      </c>
      <c r="AE10169">
        <f t="shared" si="662"/>
        <v>1.362706646958786E-10</v>
      </c>
      <c r="AF10169">
        <f t="shared" si="664"/>
        <v>8.5032894770228212E-8</v>
      </c>
      <c r="AG10169">
        <f t="shared" si="665"/>
        <v>1.3854638479629976E-6</v>
      </c>
    </row>
    <row r="10170" spans="30:33" x14ac:dyDescent="0.2">
      <c r="AD10170">
        <f t="shared" si="663"/>
        <v>10168</v>
      </c>
      <c r="AE10170">
        <f t="shared" si="662"/>
        <v>1.3605263163236519E-10</v>
      </c>
      <c r="AF10170">
        <f t="shared" si="664"/>
        <v>8.4896842138595837E-8</v>
      </c>
      <c r="AG10170">
        <f t="shared" si="665"/>
        <v>1.3833831584378892E-6</v>
      </c>
    </row>
    <row r="10171" spans="30:33" x14ac:dyDescent="0.2">
      <c r="AD10171">
        <f t="shared" si="663"/>
        <v>10169</v>
      </c>
      <c r="AE10171">
        <f t="shared" si="662"/>
        <v>1.3583494742175339E-10</v>
      </c>
      <c r="AF10171">
        <f t="shared" si="664"/>
        <v>8.4761007191174078E-8</v>
      </c>
      <c r="AG10171">
        <f t="shared" si="665"/>
        <v>1.3813055803318103E-6</v>
      </c>
    </row>
    <row r="10172" spans="30:33" x14ac:dyDescent="0.2">
      <c r="AD10172">
        <f t="shared" si="663"/>
        <v>10170</v>
      </c>
      <c r="AE10172">
        <f t="shared" si="662"/>
        <v>1.3561761150587858E-10</v>
      </c>
      <c r="AF10172">
        <f t="shared" si="664"/>
        <v>8.4625389579668202E-8</v>
      </c>
      <c r="AG10172">
        <f t="shared" si="665"/>
        <v>1.3792311090147851E-6</v>
      </c>
    </row>
    <row r="10173" spans="30:33" x14ac:dyDescent="0.2">
      <c r="AD10173">
        <f t="shared" si="663"/>
        <v>10171</v>
      </c>
      <c r="AE10173">
        <f t="shared" si="662"/>
        <v>1.3540062332746919E-10</v>
      </c>
      <c r="AF10173">
        <f t="shared" si="664"/>
        <v>8.448998895634073E-8</v>
      </c>
      <c r="AG10173">
        <f t="shared" si="665"/>
        <v>1.3771597398636891E-6</v>
      </c>
    </row>
    <row r="10174" spans="30:33" x14ac:dyDescent="0.2">
      <c r="AD10174">
        <f t="shared" si="663"/>
        <v>10172</v>
      </c>
      <c r="AE10174">
        <f t="shared" si="662"/>
        <v>1.3518398233014523E-10</v>
      </c>
      <c r="AF10174">
        <f t="shared" si="664"/>
        <v>8.4354804974010578E-8</v>
      </c>
      <c r="AG10174">
        <f t="shared" si="665"/>
        <v>1.3750914682622373E-6</v>
      </c>
    </row>
    <row r="10175" spans="30:33" x14ac:dyDescent="0.2">
      <c r="AD10175">
        <f t="shared" si="663"/>
        <v>10173</v>
      </c>
      <c r="AE10175">
        <f t="shared" si="662"/>
        <v>1.3496768795841699E-10</v>
      </c>
      <c r="AF10175">
        <f t="shared" si="664"/>
        <v>8.4219837286052158E-8</v>
      </c>
      <c r="AG10175">
        <f t="shared" si="665"/>
        <v>1.373026289600976E-6</v>
      </c>
    </row>
    <row r="10176" spans="30:33" x14ac:dyDescent="0.2">
      <c r="AD10176">
        <f t="shared" si="663"/>
        <v>10174</v>
      </c>
      <c r="AE10176">
        <f t="shared" si="662"/>
        <v>1.3475173965768353E-10</v>
      </c>
      <c r="AF10176">
        <f t="shared" si="664"/>
        <v>8.4085085546394477E-8</v>
      </c>
      <c r="AG10176">
        <f t="shared" si="665"/>
        <v>1.3709641992772721E-6</v>
      </c>
    </row>
    <row r="10177" spans="30:33" x14ac:dyDescent="0.2">
      <c r="AD10177">
        <f t="shared" si="663"/>
        <v>10175</v>
      </c>
      <c r="AE10177">
        <f t="shared" si="662"/>
        <v>1.3453613687423121E-10</v>
      </c>
      <c r="AF10177">
        <f t="shared" si="664"/>
        <v>8.3950549409520247E-8</v>
      </c>
      <c r="AG10177">
        <f t="shared" si="665"/>
        <v>1.3689051926953026E-6</v>
      </c>
    </row>
    <row r="10178" spans="30:33" x14ac:dyDescent="0.2">
      <c r="AD10178">
        <f t="shared" si="663"/>
        <v>10176</v>
      </c>
      <c r="AE10178">
        <f t="shared" si="662"/>
        <v>1.3432087905523246E-10</v>
      </c>
      <c r="AF10178">
        <f t="shared" si="664"/>
        <v>8.3816228530465005E-8</v>
      </c>
      <c r="AG10178">
        <f t="shared" si="665"/>
        <v>1.3668492652660455E-6</v>
      </c>
    </row>
    <row r="10179" spans="30:33" x14ac:dyDescent="0.2">
      <c r="AD10179">
        <f t="shared" si="663"/>
        <v>10177</v>
      </c>
      <c r="AE10179">
        <f t="shared" si="662"/>
        <v>1.3410596564874406E-10</v>
      </c>
      <c r="AF10179">
        <f t="shared" si="664"/>
        <v>8.368212256481626E-8</v>
      </c>
      <c r="AG10179">
        <f t="shared" si="665"/>
        <v>1.3647964124072682E-6</v>
      </c>
    </row>
    <row r="10180" spans="30:33" x14ac:dyDescent="0.2">
      <c r="AD10180">
        <f t="shared" si="663"/>
        <v>10178</v>
      </c>
      <c r="AE10180">
        <f t="shared" si="662"/>
        <v>1.3389139610370608E-10</v>
      </c>
      <c r="AF10180">
        <f t="shared" si="664"/>
        <v>8.3548231168712544E-8</v>
      </c>
      <c r="AG10180">
        <f t="shared" si="665"/>
        <v>1.3627466295435204E-6</v>
      </c>
    </row>
    <row r="10181" spans="30:33" x14ac:dyDescent="0.2">
      <c r="AD10181">
        <f t="shared" si="663"/>
        <v>10179</v>
      </c>
      <c r="AE10181">
        <f t="shared" si="662"/>
        <v>1.3367716986994012E-10</v>
      </c>
      <c r="AF10181">
        <f t="shared" si="664"/>
        <v>8.3414553998842602E-8</v>
      </c>
      <c r="AG10181">
        <f t="shared" si="665"/>
        <v>1.3606999121061206E-6</v>
      </c>
    </row>
    <row r="10182" spans="30:33" x14ac:dyDescent="0.2">
      <c r="AD10182">
        <f t="shared" si="663"/>
        <v>10180</v>
      </c>
      <c r="AE10182">
        <f t="shared" si="662"/>
        <v>1.3346328639814823E-10</v>
      </c>
      <c r="AF10182">
        <f t="shared" si="664"/>
        <v>8.3281090712444453E-8</v>
      </c>
      <c r="AG10182">
        <f t="shared" si="665"/>
        <v>1.358656255533149E-6</v>
      </c>
    </row>
    <row r="10183" spans="30:33" x14ac:dyDescent="0.2">
      <c r="AD10183">
        <f t="shared" si="663"/>
        <v>10181</v>
      </c>
      <c r="AE10183">
        <f t="shared" si="662"/>
        <v>1.332497451399112E-10</v>
      </c>
      <c r="AF10183">
        <f t="shared" si="664"/>
        <v>8.3147840967304532E-8</v>
      </c>
      <c r="AG10183">
        <f t="shared" si="665"/>
        <v>1.3566156552694359E-6</v>
      </c>
    </row>
    <row r="10184" spans="30:33" x14ac:dyDescent="0.2">
      <c r="AD10184">
        <f t="shared" si="663"/>
        <v>10182</v>
      </c>
      <c r="AE10184">
        <f t="shared" si="662"/>
        <v>1.3303654554768732E-10</v>
      </c>
      <c r="AF10184">
        <f t="shared" si="664"/>
        <v>8.3014804421756838E-8</v>
      </c>
      <c r="AG10184">
        <f t="shared" si="665"/>
        <v>1.3545781067665522E-6</v>
      </c>
    </row>
    <row r="10185" spans="30:33" x14ac:dyDescent="0.2">
      <c r="AD10185">
        <f t="shared" si="663"/>
        <v>10183</v>
      </c>
      <c r="AE10185">
        <f t="shared" si="662"/>
        <v>1.3282368707481099E-10</v>
      </c>
      <c r="AF10185">
        <f t="shared" si="664"/>
        <v>8.2881980734682028E-8</v>
      </c>
      <c r="AG10185">
        <f t="shared" si="665"/>
        <v>1.3525436054828004E-6</v>
      </c>
    </row>
    <row r="10186" spans="30:33" x14ac:dyDescent="0.2">
      <c r="AD10186">
        <f t="shared" si="663"/>
        <v>10184</v>
      </c>
      <c r="AE10186">
        <f t="shared" si="662"/>
        <v>1.326111691754913E-10</v>
      </c>
      <c r="AF10186">
        <f t="shared" si="664"/>
        <v>8.2749369565506536E-8</v>
      </c>
      <c r="AG10186">
        <f t="shared" si="665"/>
        <v>1.3505121468832034E-6</v>
      </c>
    </row>
    <row r="10187" spans="30:33" x14ac:dyDescent="0.2">
      <c r="AD10187">
        <f t="shared" si="663"/>
        <v>10185</v>
      </c>
      <c r="AE10187">
        <f t="shared" si="662"/>
        <v>1.3239899130481052E-10</v>
      </c>
      <c r="AF10187">
        <f t="shared" si="664"/>
        <v>8.2616970574201717E-8</v>
      </c>
      <c r="AG10187">
        <f t="shared" si="665"/>
        <v>1.348483726439495E-6</v>
      </c>
    </row>
    <row r="10188" spans="30:33" x14ac:dyDescent="0.2">
      <c r="AD10188">
        <f t="shared" si="663"/>
        <v>10186</v>
      </c>
      <c r="AE10188">
        <f t="shared" si="662"/>
        <v>1.321871529187228E-10</v>
      </c>
      <c r="AF10188">
        <f t="shared" si="664"/>
        <v>8.2484783421282987E-8</v>
      </c>
      <c r="AG10188">
        <f t="shared" si="665"/>
        <v>1.3464583396301105E-6</v>
      </c>
    </row>
    <row r="10189" spans="30:33" x14ac:dyDescent="0.2">
      <c r="AD10189">
        <f t="shared" si="663"/>
        <v>10187</v>
      </c>
      <c r="AE10189">
        <f t="shared" si="662"/>
        <v>1.3197565347405285E-10</v>
      </c>
      <c r="AF10189">
        <f t="shared" si="664"/>
        <v>8.2352807767808934E-8</v>
      </c>
      <c r="AG10189">
        <f t="shared" si="665"/>
        <v>1.3444359819401765E-6</v>
      </c>
    </row>
    <row r="10190" spans="30:33" x14ac:dyDescent="0.2">
      <c r="AD10190">
        <f t="shared" si="663"/>
        <v>10188</v>
      </c>
      <c r="AE10190">
        <f t="shared" si="662"/>
        <v>1.3176449242849434E-10</v>
      </c>
      <c r="AF10190">
        <f t="shared" si="664"/>
        <v>8.2221043275380433E-8</v>
      </c>
      <c r="AG10190">
        <f t="shared" si="665"/>
        <v>1.3424166488615004E-6</v>
      </c>
    </row>
    <row r="10191" spans="30:33" x14ac:dyDescent="0.2">
      <c r="AD10191">
        <f t="shared" si="663"/>
        <v>10189</v>
      </c>
      <c r="AE10191">
        <f t="shared" si="662"/>
        <v>1.3155366924060876E-10</v>
      </c>
      <c r="AF10191">
        <f t="shared" si="664"/>
        <v>8.2089489606139823E-8</v>
      </c>
      <c r="AG10191">
        <f t="shared" si="665"/>
        <v>1.3404003358925626E-6</v>
      </c>
    </row>
    <row r="10192" spans="30:33" x14ac:dyDescent="0.2">
      <c r="AD10192">
        <f t="shared" si="663"/>
        <v>10190</v>
      </c>
      <c r="AE10192">
        <f t="shared" si="662"/>
        <v>1.3134318336982378E-10</v>
      </c>
      <c r="AF10192">
        <f t="shared" si="664"/>
        <v>8.1958146422769998E-8</v>
      </c>
      <c r="AG10192">
        <f t="shared" si="665"/>
        <v>1.3383870385385043E-6</v>
      </c>
    </row>
    <row r="10193" spans="30:33" x14ac:dyDescent="0.2">
      <c r="AD10193">
        <f t="shared" si="663"/>
        <v>10191</v>
      </c>
      <c r="AE10193">
        <f t="shared" si="662"/>
        <v>1.3113303427643205E-10</v>
      </c>
      <c r="AF10193">
        <f t="shared" si="664"/>
        <v>8.1827013388493557E-8</v>
      </c>
      <c r="AG10193">
        <f t="shared" si="665"/>
        <v>1.336376752311119E-6</v>
      </c>
    </row>
    <row r="10194" spans="30:33" x14ac:dyDescent="0.2">
      <c r="AD10194">
        <f t="shared" si="663"/>
        <v>10192</v>
      </c>
      <c r="AE10194">
        <f t="shared" si="662"/>
        <v>1.3092322142158975E-10</v>
      </c>
      <c r="AF10194">
        <f t="shared" si="664"/>
        <v>8.1696090167071969E-8</v>
      </c>
      <c r="AG10194">
        <f t="shared" si="665"/>
        <v>1.3343694727288427E-6</v>
      </c>
    </row>
    <row r="10195" spans="30:33" x14ac:dyDescent="0.2">
      <c r="AD10195">
        <f t="shared" si="663"/>
        <v>10193</v>
      </c>
      <c r="AE10195">
        <f t="shared" ref="AE10195:AE10258" si="666">AF10194*$AE$3</f>
        <v>1.307137442673152E-10</v>
      </c>
      <c r="AF10195">
        <f t="shared" si="664"/>
        <v>8.1565376422804652E-8</v>
      </c>
      <c r="AG10195">
        <f t="shared" si="665"/>
        <v>1.3323651953167437E-6</v>
      </c>
    </row>
    <row r="10196" spans="30:33" x14ac:dyDescent="0.2">
      <c r="AD10196">
        <f t="shared" si="663"/>
        <v>10194</v>
      </c>
      <c r="AE10196">
        <f t="shared" si="666"/>
        <v>1.3050460227648749E-10</v>
      </c>
      <c r="AF10196">
        <f t="shared" si="664"/>
        <v>8.1434871820528158E-8</v>
      </c>
      <c r="AG10196">
        <f t="shared" si="665"/>
        <v>1.3303639156065136E-6</v>
      </c>
    </row>
    <row r="10197" spans="30:33" x14ac:dyDescent="0.2">
      <c r="AD10197">
        <f t="shared" si="663"/>
        <v>10195</v>
      </c>
      <c r="AE10197">
        <f t="shared" si="666"/>
        <v>1.3029579491284511E-10</v>
      </c>
      <c r="AF10197">
        <f t="shared" si="664"/>
        <v>8.1304576025615305E-8</v>
      </c>
      <c r="AG10197">
        <f t="shared" si="665"/>
        <v>1.328365629136456E-6</v>
      </c>
    </row>
    <row r="10198" spans="30:33" x14ac:dyDescent="0.2">
      <c r="AD10198">
        <f t="shared" si="663"/>
        <v>10196</v>
      </c>
      <c r="AE10198">
        <f t="shared" si="666"/>
        <v>1.3008732164098454E-10</v>
      </c>
      <c r="AF10198">
        <f t="shared" si="664"/>
        <v>8.1174488703974316E-8</v>
      </c>
      <c r="AG10198">
        <f t="shared" si="665"/>
        <v>1.3263703314514785E-6</v>
      </c>
    </row>
    <row r="10199" spans="30:33" x14ac:dyDescent="0.2">
      <c r="AD10199">
        <f t="shared" si="663"/>
        <v>10197</v>
      </c>
      <c r="AE10199">
        <f t="shared" si="666"/>
        <v>1.2987918192635895E-10</v>
      </c>
      <c r="AF10199">
        <f t="shared" si="664"/>
        <v>8.1044609522047958E-8</v>
      </c>
      <c r="AG10199">
        <f t="shared" si="665"/>
        <v>1.3243780181030823E-6</v>
      </c>
    </row>
    <row r="10200" spans="30:33" x14ac:dyDescent="0.2">
      <c r="AD10200">
        <f t="shared" si="663"/>
        <v>10198</v>
      </c>
      <c r="AE10200">
        <f t="shared" si="666"/>
        <v>1.2967137523527679E-10</v>
      </c>
      <c r="AF10200">
        <f t="shared" si="664"/>
        <v>8.0914938146812681E-8</v>
      </c>
      <c r="AG10200">
        <f t="shared" si="665"/>
        <v>1.3223886846493527E-6</v>
      </c>
    </row>
    <row r="10201" spans="30:33" x14ac:dyDescent="0.2">
      <c r="AD10201">
        <f t="shared" si="663"/>
        <v>10199</v>
      </c>
      <c r="AE10201">
        <f t="shared" si="666"/>
        <v>1.2946390103490036E-10</v>
      </c>
      <c r="AF10201">
        <f t="shared" si="664"/>
        <v>8.0785474245777771E-8</v>
      </c>
      <c r="AG10201">
        <f t="shared" si="665"/>
        <v>1.3204023266549488E-6</v>
      </c>
    </row>
    <row r="10202" spans="30:33" x14ac:dyDescent="0.2">
      <c r="AD10202">
        <f t="shared" si="663"/>
        <v>10200</v>
      </c>
      <c r="AE10202">
        <f t="shared" si="666"/>
        <v>1.292567587932445E-10</v>
      </c>
      <c r="AF10202">
        <f t="shared" si="664"/>
        <v>8.0656217486984517E-8</v>
      </c>
      <c r="AG10202">
        <f t="shared" si="665"/>
        <v>1.3184189396910939E-6</v>
      </c>
    </row>
    <row r="10203" spans="30:33" x14ac:dyDescent="0.2">
      <c r="AD10203">
        <f t="shared" si="663"/>
        <v>10201</v>
      </c>
      <c r="AE10203">
        <f t="shared" si="666"/>
        <v>1.2904994797917529E-10</v>
      </c>
      <c r="AF10203">
        <f t="shared" si="664"/>
        <v>8.052716753900534E-8</v>
      </c>
      <c r="AG10203">
        <f t="shared" si="665"/>
        <v>1.3164385193355672E-6</v>
      </c>
    </row>
    <row r="10204" spans="30:33" x14ac:dyDescent="0.2">
      <c r="AD10204">
        <f t="shared" si="663"/>
        <v>10202</v>
      </c>
      <c r="AE10204">
        <f t="shared" si="666"/>
        <v>1.2884346806240861E-10</v>
      </c>
      <c r="AF10204">
        <f t="shared" si="664"/>
        <v>8.0398324070942927E-8</v>
      </c>
      <c r="AG10204">
        <f t="shared" si="665"/>
        <v>1.3144610611726926E-6</v>
      </c>
    </row>
    <row r="10205" spans="30:33" x14ac:dyDescent="0.2">
      <c r="AD10205">
        <f t="shared" si="663"/>
        <v>10203</v>
      </c>
      <c r="AE10205">
        <f t="shared" si="666"/>
        <v>1.2863731851350873E-10</v>
      </c>
      <c r="AF10205">
        <f t="shared" si="664"/>
        <v>8.0269686752429415E-8</v>
      </c>
      <c r="AG10205">
        <f t="shared" si="665"/>
        <v>1.3124865607933297E-6</v>
      </c>
    </row>
    <row r="10206" spans="30:33" x14ac:dyDescent="0.2">
      <c r="AD10206">
        <f t="shared" si="663"/>
        <v>10204</v>
      </c>
      <c r="AE10206">
        <f t="shared" si="666"/>
        <v>1.2843149880388712E-10</v>
      </c>
      <c r="AF10206">
        <f t="shared" si="664"/>
        <v>8.0141255253625528E-8</v>
      </c>
      <c r="AG10206">
        <f t="shared" si="665"/>
        <v>1.3105150137948641E-6</v>
      </c>
    </row>
    <row r="10207" spans="30:33" x14ac:dyDescent="0.2">
      <c r="AD10207">
        <f t="shared" si="663"/>
        <v>10205</v>
      </c>
      <c r="AE10207">
        <f t="shared" si="666"/>
        <v>1.282260084058009E-10</v>
      </c>
      <c r="AF10207">
        <f t="shared" si="664"/>
        <v>8.001302924521972E-8</v>
      </c>
      <c r="AG10207">
        <f t="shared" si="665"/>
        <v>1.3085464157811981E-6</v>
      </c>
    </row>
    <row r="10208" spans="30:33" x14ac:dyDescent="0.2">
      <c r="AD10208">
        <f t="shared" si="663"/>
        <v>10206</v>
      </c>
      <c r="AE10208">
        <f t="shared" si="666"/>
        <v>1.280208467923516E-10</v>
      </c>
      <c r="AF10208">
        <f t="shared" si="664"/>
        <v>7.9885008398427364E-8</v>
      </c>
      <c r="AG10208">
        <f t="shared" si="665"/>
        <v>1.3065807623627404E-6</v>
      </c>
    </row>
    <row r="10209" spans="30:33" x14ac:dyDescent="0.2">
      <c r="AD10209">
        <f t="shared" si="663"/>
        <v>10207</v>
      </c>
      <c r="AE10209">
        <f t="shared" si="666"/>
        <v>1.2781601343748383E-10</v>
      </c>
      <c r="AF10209">
        <f t="shared" si="664"/>
        <v>7.9757192384989881E-8</v>
      </c>
      <c r="AG10209">
        <f t="shared" si="665"/>
        <v>1.3046180491563973E-6</v>
      </c>
    </row>
    <row r="10210" spans="30:33" x14ac:dyDescent="0.2">
      <c r="AD10210">
        <f t="shared" si="663"/>
        <v>10208</v>
      </c>
      <c r="AE10210">
        <f t="shared" si="666"/>
        <v>1.2761150781598388E-10</v>
      </c>
      <c r="AF10210">
        <f t="shared" si="664"/>
        <v>7.9629580877173891E-8</v>
      </c>
      <c r="AG10210">
        <f t="shared" si="665"/>
        <v>1.3026582717855635E-6</v>
      </c>
    </row>
    <row r="10211" spans="30:33" x14ac:dyDescent="0.2">
      <c r="AD10211">
        <f t="shared" ref="AD10211:AD10274" si="667">AD10210+1</f>
        <v>10209</v>
      </c>
      <c r="AE10211">
        <f t="shared" si="666"/>
        <v>1.2740732940347829E-10</v>
      </c>
      <c r="AF10211">
        <f t="shared" ref="AF10211:AF10274" si="668">AF10210*$AF$3</f>
        <v>7.9502173547770408E-8</v>
      </c>
      <c r="AG10211">
        <f t="shared" ref="AG10211:AG10274" si="669">AD10211*AE10211</f>
        <v>1.3007014258801099E-6</v>
      </c>
    </row>
    <row r="10212" spans="30:33" x14ac:dyDescent="0.2">
      <c r="AD10212">
        <f t="shared" si="667"/>
        <v>10210</v>
      </c>
      <c r="AE10212">
        <f t="shared" si="666"/>
        <v>1.2720347767643271E-10</v>
      </c>
      <c r="AF10212">
        <f t="shared" si="668"/>
        <v>7.9374970070093966E-8</v>
      </c>
      <c r="AG10212">
        <f t="shared" si="669"/>
        <v>1.2987475070763778E-6</v>
      </c>
    </row>
    <row r="10213" spans="30:33" x14ac:dyDescent="0.2">
      <c r="AD10213">
        <f t="shared" si="667"/>
        <v>10211</v>
      </c>
      <c r="AE10213">
        <f t="shared" si="666"/>
        <v>1.2699995211215041E-10</v>
      </c>
      <c r="AF10213">
        <f t="shared" si="668"/>
        <v>7.9247970117981809E-8</v>
      </c>
      <c r="AG10213">
        <f t="shared" si="669"/>
        <v>1.2967965110171678E-6</v>
      </c>
    </row>
    <row r="10214" spans="30:33" x14ac:dyDescent="0.2">
      <c r="AD10214">
        <f t="shared" si="667"/>
        <v>10212</v>
      </c>
      <c r="AE10214">
        <f t="shared" si="666"/>
        <v>1.2679675218877094E-10</v>
      </c>
      <c r="AF10214">
        <f t="shared" si="668"/>
        <v>7.9121173365793034E-8</v>
      </c>
      <c r="AG10214">
        <f t="shared" si="669"/>
        <v>1.2948484333517289E-6</v>
      </c>
    </row>
    <row r="10215" spans="30:33" x14ac:dyDescent="0.2">
      <c r="AD10215">
        <f t="shared" si="667"/>
        <v>10213</v>
      </c>
      <c r="AE10215">
        <f t="shared" si="666"/>
        <v>1.2659387738526892E-10</v>
      </c>
      <c r="AF10215">
        <f t="shared" si="668"/>
        <v>7.8994579488407755E-8</v>
      </c>
      <c r="AG10215">
        <f t="shared" si="669"/>
        <v>1.2929032697357515E-6</v>
      </c>
    </row>
    <row r="10216" spans="30:33" x14ac:dyDescent="0.2">
      <c r="AD10216">
        <f t="shared" si="667"/>
        <v>10214</v>
      </c>
      <c r="AE10216">
        <f t="shared" si="666"/>
        <v>1.2639132718145247E-10</v>
      </c>
      <c r="AF10216">
        <f t="shared" si="668"/>
        <v>7.8868188161226298E-8</v>
      </c>
      <c r="AG10216">
        <f t="shared" si="669"/>
        <v>1.2909610158313556E-6</v>
      </c>
    </row>
    <row r="10217" spans="30:33" x14ac:dyDescent="0.2">
      <c r="AD10217">
        <f t="shared" si="667"/>
        <v>10215</v>
      </c>
      <c r="AE10217">
        <f t="shared" si="666"/>
        <v>1.2618910105796215E-10</v>
      </c>
      <c r="AF10217">
        <f t="shared" si="668"/>
        <v>7.8741999060168338E-8</v>
      </c>
      <c r="AG10217">
        <f t="shared" si="669"/>
        <v>1.2890216673070833E-6</v>
      </c>
    </row>
    <row r="10218" spans="30:33" x14ac:dyDescent="0.2">
      <c r="AD10218">
        <f t="shared" si="667"/>
        <v>10216</v>
      </c>
      <c r="AE10218">
        <f t="shared" si="666"/>
        <v>1.2598719849626941E-10</v>
      </c>
      <c r="AF10218">
        <f t="shared" si="668"/>
        <v>7.8616011861672066E-8</v>
      </c>
      <c r="AG10218">
        <f t="shared" si="669"/>
        <v>1.2870852198378882E-6</v>
      </c>
    </row>
    <row r="10219" spans="30:33" x14ac:dyDescent="0.2">
      <c r="AD10219">
        <f t="shared" si="667"/>
        <v>10217</v>
      </c>
      <c r="AE10219">
        <f t="shared" si="666"/>
        <v>1.2578561897867536E-10</v>
      </c>
      <c r="AF10219">
        <f t="shared" si="668"/>
        <v>7.8490226242693385E-8</v>
      </c>
      <c r="AG10219">
        <f t="shared" si="669"/>
        <v>1.2851516691051262E-6</v>
      </c>
    </row>
    <row r="10220" spans="30:33" x14ac:dyDescent="0.2">
      <c r="AD10220">
        <f t="shared" si="667"/>
        <v>10218</v>
      </c>
      <c r="AE10220">
        <f t="shared" si="666"/>
        <v>1.2558436198830947E-10</v>
      </c>
      <c r="AF10220">
        <f t="shared" si="668"/>
        <v>7.836464188070507E-8</v>
      </c>
      <c r="AG10220">
        <f t="shared" si="669"/>
        <v>1.2832210107965462E-6</v>
      </c>
    </row>
    <row r="10221" spans="30:33" x14ac:dyDescent="0.2">
      <c r="AD10221">
        <f t="shared" si="667"/>
        <v>10219</v>
      </c>
      <c r="AE10221">
        <f t="shared" si="666"/>
        <v>1.2538342700912818E-10</v>
      </c>
      <c r="AF10221">
        <f t="shared" si="668"/>
        <v>7.8239258453695939E-8</v>
      </c>
      <c r="AG10221">
        <f t="shared" si="669"/>
        <v>1.2812932406062807E-6</v>
      </c>
    </row>
    <row r="10222" spans="30:33" x14ac:dyDescent="0.2">
      <c r="AD10222">
        <f t="shared" si="667"/>
        <v>10220</v>
      </c>
      <c r="AE10222">
        <f t="shared" si="666"/>
        <v>1.2518281352591357E-10</v>
      </c>
      <c r="AF10222">
        <f t="shared" si="668"/>
        <v>7.811407564017002E-8</v>
      </c>
      <c r="AG10222">
        <f t="shared" si="669"/>
        <v>1.2793683542348367E-6</v>
      </c>
    </row>
    <row r="10223" spans="30:33" x14ac:dyDescent="0.2">
      <c r="AD10223">
        <f t="shared" si="667"/>
        <v>10221</v>
      </c>
      <c r="AE10223">
        <f t="shared" si="666"/>
        <v>1.2498252102427208E-10</v>
      </c>
      <c r="AF10223">
        <f t="shared" si="668"/>
        <v>7.798909311914575E-8</v>
      </c>
      <c r="AG10223">
        <f t="shared" si="669"/>
        <v>1.2774463473890849E-6</v>
      </c>
    </row>
    <row r="10224" spans="30:33" x14ac:dyDescent="0.2">
      <c r="AD10224">
        <f t="shared" si="667"/>
        <v>10222</v>
      </c>
      <c r="AE10224">
        <f t="shared" si="666"/>
        <v>1.2478254899063326E-10</v>
      </c>
      <c r="AF10224">
        <f t="shared" si="668"/>
        <v>7.786431057015511E-8</v>
      </c>
      <c r="AG10224">
        <f t="shared" si="669"/>
        <v>1.2755272157822532E-6</v>
      </c>
    </row>
    <row r="10225" spans="30:33" x14ac:dyDescent="0.2">
      <c r="AD10225">
        <f t="shared" si="667"/>
        <v>10223</v>
      </c>
      <c r="AE10225">
        <f t="shared" si="666"/>
        <v>1.2458289691224824E-10</v>
      </c>
      <c r="AF10225">
        <f t="shared" si="668"/>
        <v>7.7739727673242852E-8</v>
      </c>
      <c r="AG10225">
        <f t="shared" si="669"/>
        <v>1.2736109551339138E-6</v>
      </c>
    </row>
    <row r="10226" spans="30:33" x14ac:dyDescent="0.2">
      <c r="AD10226">
        <f t="shared" si="667"/>
        <v>10224</v>
      </c>
      <c r="AE10226">
        <f t="shared" si="666"/>
        <v>1.2438356427718861E-10</v>
      </c>
      <c r="AF10226">
        <f t="shared" si="668"/>
        <v>7.7615344108965654E-8</v>
      </c>
      <c r="AG10226">
        <f t="shared" si="669"/>
        <v>1.2716975611699764E-6</v>
      </c>
    </row>
    <row r="10227" spans="30:33" x14ac:dyDescent="0.2">
      <c r="AD10227">
        <f t="shared" si="667"/>
        <v>10225</v>
      </c>
      <c r="AE10227">
        <f t="shared" si="666"/>
        <v>1.2418455057434511E-10</v>
      </c>
      <c r="AF10227">
        <f t="shared" si="668"/>
        <v>7.74911595583913E-8</v>
      </c>
      <c r="AG10227">
        <f t="shared" si="669"/>
        <v>1.2697870296226787E-6</v>
      </c>
    </row>
    <row r="10228" spans="30:33" x14ac:dyDescent="0.2">
      <c r="AD10228">
        <f t="shared" si="667"/>
        <v>10226</v>
      </c>
      <c r="AE10228">
        <f t="shared" si="666"/>
        <v>1.2398585529342614E-10</v>
      </c>
      <c r="AF10228">
        <f t="shared" si="668"/>
        <v>7.7367173703097869E-8</v>
      </c>
      <c r="AG10228">
        <f t="shared" si="669"/>
        <v>1.2678793562305758E-6</v>
      </c>
    </row>
    <row r="10229" spans="30:33" x14ac:dyDescent="0.2">
      <c r="AD10229">
        <f t="shared" si="667"/>
        <v>10227</v>
      </c>
      <c r="AE10229">
        <f t="shared" si="666"/>
        <v>1.2378747792495665E-10</v>
      </c>
      <c r="AF10229">
        <f t="shared" si="668"/>
        <v>7.7243386225172906E-8</v>
      </c>
      <c r="AG10229">
        <f t="shared" si="669"/>
        <v>1.2659745367385316E-6</v>
      </c>
    </row>
    <row r="10230" spans="30:33" x14ac:dyDescent="0.2">
      <c r="AD10230">
        <f t="shared" si="667"/>
        <v>10228</v>
      </c>
      <c r="AE10230">
        <f t="shared" si="666"/>
        <v>1.2358941796027672E-10</v>
      </c>
      <c r="AF10230">
        <f t="shared" si="668"/>
        <v>7.7119796807212624E-8</v>
      </c>
      <c r="AG10230">
        <f t="shared" si="669"/>
        <v>1.2640725668977102E-6</v>
      </c>
    </row>
    <row r="10231" spans="30:33" x14ac:dyDescent="0.2">
      <c r="AD10231">
        <f t="shared" si="667"/>
        <v>10229</v>
      </c>
      <c r="AE10231">
        <f t="shared" si="666"/>
        <v>1.2339167489154025E-10</v>
      </c>
      <c r="AF10231">
        <f t="shared" si="668"/>
        <v>7.6996405132321075E-8</v>
      </c>
      <c r="AG10231">
        <f t="shared" si="669"/>
        <v>1.2621734424655653E-6</v>
      </c>
    </row>
    <row r="10232" spans="30:33" x14ac:dyDescent="0.2">
      <c r="AD10232">
        <f t="shared" si="667"/>
        <v>10230</v>
      </c>
      <c r="AE10232">
        <f t="shared" si="666"/>
        <v>1.2319424821171379E-10</v>
      </c>
      <c r="AF10232">
        <f t="shared" si="668"/>
        <v>7.6873210884109363E-8</v>
      </c>
      <c r="AG10232">
        <f t="shared" si="669"/>
        <v>1.260277159205832E-6</v>
      </c>
    </row>
    <row r="10233" spans="30:33" x14ac:dyDescent="0.2">
      <c r="AD10233">
        <f t="shared" si="667"/>
        <v>10231</v>
      </c>
      <c r="AE10233">
        <f t="shared" si="666"/>
        <v>1.2299713741457505E-10</v>
      </c>
      <c r="AF10233">
        <f t="shared" si="668"/>
        <v>7.6750213746694788E-8</v>
      </c>
      <c r="AG10233">
        <f t="shared" si="669"/>
        <v>1.2583837128885173E-6</v>
      </c>
    </row>
    <row r="10234" spans="30:33" x14ac:dyDescent="0.2">
      <c r="AD10234">
        <f t="shared" si="667"/>
        <v>10232</v>
      </c>
      <c r="AE10234">
        <f t="shared" si="666"/>
        <v>1.2280034199471171E-10</v>
      </c>
      <c r="AF10234">
        <f t="shared" si="668"/>
        <v>7.6627413404700078E-8</v>
      </c>
      <c r="AG10234">
        <f t="shared" si="669"/>
        <v>1.2564930992898903E-6</v>
      </c>
    </row>
    <row r="10235" spans="30:33" x14ac:dyDescent="0.2">
      <c r="AD10235">
        <f t="shared" si="667"/>
        <v>10233</v>
      </c>
      <c r="AE10235">
        <f t="shared" si="666"/>
        <v>1.2260386144752019E-10</v>
      </c>
      <c r="AF10235">
        <f t="shared" si="668"/>
        <v>7.6504809543252553E-8</v>
      </c>
      <c r="AG10235">
        <f t="shared" si="669"/>
        <v>1.2546053141924741E-6</v>
      </c>
    </row>
    <row r="10236" spans="30:33" x14ac:dyDescent="0.2">
      <c r="AD10236">
        <f t="shared" si="667"/>
        <v>10234</v>
      </c>
      <c r="AE10236">
        <f t="shared" si="666"/>
        <v>1.2240769526920413E-10</v>
      </c>
      <c r="AF10236">
        <f t="shared" si="668"/>
        <v>7.6382401847983345E-8</v>
      </c>
      <c r="AG10236">
        <f t="shared" si="669"/>
        <v>1.252720353385035E-6</v>
      </c>
    </row>
    <row r="10237" spans="30:33" x14ac:dyDescent="0.2">
      <c r="AD10237">
        <f t="shared" si="667"/>
        <v>10235</v>
      </c>
      <c r="AE10237">
        <f t="shared" si="666"/>
        <v>1.222118429567734E-10</v>
      </c>
      <c r="AF10237">
        <f t="shared" si="668"/>
        <v>7.6260190005026568E-8</v>
      </c>
      <c r="AG10237">
        <f t="shared" si="669"/>
        <v>1.2508382126625757E-6</v>
      </c>
    </row>
    <row r="10238" spans="30:33" x14ac:dyDescent="0.2">
      <c r="AD10238">
        <f t="shared" si="667"/>
        <v>10236</v>
      </c>
      <c r="AE10238">
        <f t="shared" si="666"/>
        <v>1.2201630400804257E-10</v>
      </c>
      <c r="AF10238">
        <f t="shared" si="668"/>
        <v>7.6138173701018518E-8</v>
      </c>
      <c r="AG10238">
        <f t="shared" si="669"/>
        <v>1.2489588878263237E-6</v>
      </c>
    </row>
    <row r="10239" spans="30:33" x14ac:dyDescent="0.2">
      <c r="AD10239">
        <f t="shared" si="667"/>
        <v>10237</v>
      </c>
      <c r="AE10239">
        <f t="shared" si="666"/>
        <v>1.2182107792162969E-10</v>
      </c>
      <c r="AF10239">
        <f t="shared" si="668"/>
        <v>7.6016352623096882E-8</v>
      </c>
      <c r="AG10239">
        <f t="shared" si="669"/>
        <v>1.2470823746837232E-6</v>
      </c>
    </row>
    <row r="10240" spans="30:33" x14ac:dyDescent="0.2">
      <c r="AD10240">
        <f t="shared" si="667"/>
        <v>10238</v>
      </c>
      <c r="AE10240">
        <f t="shared" si="666"/>
        <v>1.2162616419695507E-10</v>
      </c>
      <c r="AF10240">
        <f t="shared" si="668"/>
        <v>7.5894726458899929E-8</v>
      </c>
      <c r="AG10240">
        <f t="shared" si="669"/>
        <v>1.2452086690484261E-6</v>
      </c>
    </row>
    <row r="10241" spans="30:33" x14ac:dyDescent="0.2">
      <c r="AD10241">
        <f t="shared" si="667"/>
        <v>10239</v>
      </c>
      <c r="AE10241">
        <f t="shared" si="666"/>
        <v>1.2143156233423995E-10</v>
      </c>
      <c r="AF10241">
        <f t="shared" si="668"/>
        <v>7.5773294896565681E-8</v>
      </c>
      <c r="AG10241">
        <f t="shared" si="669"/>
        <v>1.2433377667402829E-6</v>
      </c>
    </row>
    <row r="10242" spans="30:33" x14ac:dyDescent="0.2">
      <c r="AD10242">
        <f t="shared" si="667"/>
        <v>10240</v>
      </c>
      <c r="AE10242">
        <f t="shared" si="666"/>
        <v>1.2123727183450514E-10</v>
      </c>
      <c r="AF10242">
        <f t="shared" si="668"/>
        <v>7.5652057624731178E-8</v>
      </c>
      <c r="AG10242">
        <f t="shared" si="669"/>
        <v>1.2414696635853326E-6</v>
      </c>
    </row>
    <row r="10243" spans="30:33" x14ac:dyDescent="0.2">
      <c r="AD10243">
        <f t="shared" si="667"/>
        <v>10241</v>
      </c>
      <c r="AE10243">
        <f t="shared" si="666"/>
        <v>1.2104329219956993E-10</v>
      </c>
      <c r="AF10243">
        <f t="shared" si="668"/>
        <v>7.553101433253161E-8</v>
      </c>
      <c r="AG10243">
        <f t="shared" si="669"/>
        <v>1.2396043554157955E-6</v>
      </c>
    </row>
    <row r="10244" spans="30:33" x14ac:dyDescent="0.2">
      <c r="AD10244">
        <f t="shared" si="667"/>
        <v>10242</v>
      </c>
      <c r="AE10244">
        <f t="shared" si="666"/>
        <v>1.2084962293205063E-10</v>
      </c>
      <c r="AF10244">
        <f t="shared" si="668"/>
        <v>7.541016470959956E-8</v>
      </c>
      <c r="AG10244">
        <f t="shared" si="669"/>
        <v>1.2377418380700625E-6</v>
      </c>
    </row>
    <row r="10245" spans="30:33" x14ac:dyDescent="0.2">
      <c r="AD10245">
        <f t="shared" si="667"/>
        <v>10243</v>
      </c>
      <c r="AE10245">
        <f t="shared" si="666"/>
        <v>1.2065626353535935E-10</v>
      </c>
      <c r="AF10245">
        <f t="shared" si="668"/>
        <v>7.5289508446064196E-8</v>
      </c>
      <c r="AG10245">
        <f t="shared" si="669"/>
        <v>1.2358821073926858E-6</v>
      </c>
    </row>
    <row r="10246" spans="30:33" x14ac:dyDescent="0.2">
      <c r="AD10246">
        <f t="shared" si="667"/>
        <v>10244</v>
      </c>
      <c r="AE10246">
        <f t="shared" si="666"/>
        <v>1.2046321351370276E-10</v>
      </c>
      <c r="AF10246">
        <f t="shared" si="668"/>
        <v>7.5169045232550494E-8</v>
      </c>
      <c r="AG10246">
        <f t="shared" si="669"/>
        <v>1.2340251592343711E-6</v>
      </c>
    </row>
    <row r="10247" spans="30:33" x14ac:dyDescent="0.2">
      <c r="AD10247">
        <f t="shared" si="667"/>
        <v>10245</v>
      </c>
      <c r="AE10247">
        <f t="shared" si="666"/>
        <v>1.2027047237208084E-10</v>
      </c>
      <c r="AF10247">
        <f t="shared" si="668"/>
        <v>7.5048774760178414E-8</v>
      </c>
      <c r="AG10247">
        <f t="shared" si="669"/>
        <v>1.2321709894519682E-6</v>
      </c>
    </row>
    <row r="10248" spans="30:33" x14ac:dyDescent="0.2">
      <c r="AD10248">
        <f t="shared" si="667"/>
        <v>10246</v>
      </c>
      <c r="AE10248">
        <f t="shared" si="666"/>
        <v>1.2007803961628551E-10</v>
      </c>
      <c r="AF10248">
        <f t="shared" si="668"/>
        <v>7.4928696720562132E-8</v>
      </c>
      <c r="AG10248">
        <f t="shared" si="669"/>
        <v>1.2303195939084614E-6</v>
      </c>
    </row>
    <row r="10249" spans="30:33" x14ac:dyDescent="0.2">
      <c r="AD10249">
        <f t="shared" si="667"/>
        <v>10247</v>
      </c>
      <c r="AE10249">
        <f t="shared" si="666"/>
        <v>1.1988591475289948E-10</v>
      </c>
      <c r="AF10249">
        <f t="shared" si="668"/>
        <v>7.4808810805809234E-8</v>
      </c>
      <c r="AG10249">
        <f t="shared" si="669"/>
        <v>1.2284709684729609E-6</v>
      </c>
    </row>
    <row r="10250" spans="30:33" x14ac:dyDescent="0.2">
      <c r="AD10250">
        <f t="shared" si="667"/>
        <v>10248</v>
      </c>
      <c r="AE10250">
        <f t="shared" si="666"/>
        <v>1.1969409728929482E-10</v>
      </c>
      <c r="AF10250">
        <f t="shared" si="668"/>
        <v>7.4689116708519938E-8</v>
      </c>
      <c r="AG10250">
        <f t="shared" si="669"/>
        <v>1.2266251090206934E-6</v>
      </c>
    </row>
    <row r="10251" spans="30:33" x14ac:dyDescent="0.2">
      <c r="AD10251">
        <f t="shared" si="667"/>
        <v>10249</v>
      </c>
      <c r="AE10251">
        <f t="shared" si="666"/>
        <v>1.1950258673363195E-10</v>
      </c>
      <c r="AF10251">
        <f t="shared" si="668"/>
        <v>7.4569614121786306E-8</v>
      </c>
      <c r="AG10251">
        <f t="shared" si="669"/>
        <v>1.2247820114329939E-6</v>
      </c>
    </row>
    <row r="10252" spans="30:33" x14ac:dyDescent="0.2">
      <c r="AD10252">
        <f t="shared" si="667"/>
        <v>10250</v>
      </c>
      <c r="AE10252">
        <f t="shared" si="666"/>
        <v>1.1931138259485813E-10</v>
      </c>
      <c r="AF10252">
        <f t="shared" si="668"/>
        <v>7.4450302739191444E-8</v>
      </c>
      <c r="AG10252">
        <f t="shared" si="669"/>
        <v>1.2229416715972959E-6</v>
      </c>
    </row>
    <row r="10253" spans="30:33" x14ac:dyDescent="0.2">
      <c r="AD10253">
        <f t="shared" si="667"/>
        <v>10251</v>
      </c>
      <c r="AE10253">
        <f t="shared" si="666"/>
        <v>1.1912048438270637E-10</v>
      </c>
      <c r="AF10253">
        <f t="shared" si="668"/>
        <v>7.433118225480873E-8</v>
      </c>
      <c r="AG10253">
        <f t="shared" si="669"/>
        <v>1.2211040854071229E-6</v>
      </c>
    </row>
    <row r="10254" spans="30:33" x14ac:dyDescent="0.2">
      <c r="AD10254">
        <f t="shared" si="667"/>
        <v>10252</v>
      </c>
      <c r="AE10254">
        <f t="shared" si="666"/>
        <v>1.1892989160769402E-10</v>
      </c>
      <c r="AF10254">
        <f t="shared" si="668"/>
        <v>7.4212252363201035E-8</v>
      </c>
      <c r="AG10254">
        <f t="shared" si="669"/>
        <v>1.2192692487620791E-6</v>
      </c>
    </row>
    <row r="10255" spans="30:33" x14ac:dyDescent="0.2">
      <c r="AD10255">
        <f t="shared" si="667"/>
        <v>10253</v>
      </c>
      <c r="AE10255">
        <f t="shared" si="666"/>
        <v>1.187396037811217E-10</v>
      </c>
      <c r="AF10255">
        <f t="shared" si="668"/>
        <v>7.4093512759419914E-8</v>
      </c>
      <c r="AG10255">
        <f t="shared" si="669"/>
        <v>1.2174371575678407E-6</v>
      </c>
    </row>
    <row r="10256" spans="30:33" x14ac:dyDescent="0.2">
      <c r="AD10256">
        <f t="shared" si="667"/>
        <v>10254</v>
      </c>
      <c r="AE10256">
        <f t="shared" si="666"/>
        <v>1.1854962041507192E-10</v>
      </c>
      <c r="AF10256">
        <f t="shared" si="668"/>
        <v>7.397496313900484E-8</v>
      </c>
      <c r="AG10256">
        <f t="shared" si="669"/>
        <v>1.2156078077361475E-6</v>
      </c>
    </row>
    <row r="10257" spans="30:33" x14ac:dyDescent="0.2">
      <c r="AD10257">
        <f t="shared" si="667"/>
        <v>10255</v>
      </c>
      <c r="AE10257">
        <f t="shared" si="666"/>
        <v>1.1835994102240781E-10</v>
      </c>
      <c r="AF10257">
        <f t="shared" si="668"/>
        <v>7.3856603197982424E-8</v>
      </c>
      <c r="AG10257">
        <f t="shared" si="669"/>
        <v>1.2137811951847921E-6</v>
      </c>
    </row>
    <row r="10258" spans="30:33" x14ac:dyDescent="0.2">
      <c r="AD10258">
        <f t="shared" si="667"/>
        <v>10256</v>
      </c>
      <c r="AE10258">
        <f t="shared" si="666"/>
        <v>1.1817056511677192E-10</v>
      </c>
      <c r="AF10258">
        <f t="shared" si="668"/>
        <v>7.3738432632865643E-8</v>
      </c>
      <c r="AG10258">
        <f t="shared" si="669"/>
        <v>1.2119573158376129E-6</v>
      </c>
    </row>
    <row r="10259" spans="30:33" x14ac:dyDescent="0.2">
      <c r="AD10259">
        <f t="shared" si="667"/>
        <v>10257</v>
      </c>
      <c r="AE10259">
        <f t="shared" ref="AE10259:AE10322" si="670">AF10258*$AE$3</f>
        <v>1.1798149221258508E-10</v>
      </c>
      <c r="AF10259">
        <f t="shared" si="668"/>
        <v>7.3620451140653052E-8</v>
      </c>
      <c r="AG10259">
        <f t="shared" si="669"/>
        <v>1.2101361656244851E-6</v>
      </c>
    </row>
    <row r="10260" spans="30:33" x14ac:dyDescent="0.2">
      <c r="AD10260">
        <f t="shared" si="667"/>
        <v>10258</v>
      </c>
      <c r="AE10260">
        <f t="shared" si="670"/>
        <v>1.1779272182504494E-10</v>
      </c>
      <c r="AF10260">
        <f t="shared" si="668"/>
        <v>7.3502658418827997E-8</v>
      </c>
      <c r="AG10260">
        <f t="shared" si="669"/>
        <v>1.2083177404813109E-6</v>
      </c>
    </row>
    <row r="10261" spans="30:33" x14ac:dyDescent="0.2">
      <c r="AD10261">
        <f t="shared" si="667"/>
        <v>10259</v>
      </c>
      <c r="AE10261">
        <f t="shared" si="670"/>
        <v>1.1760425347012485E-10</v>
      </c>
      <c r="AF10261">
        <f t="shared" si="668"/>
        <v>7.3385054165357867E-8</v>
      </c>
      <c r="AG10261">
        <f t="shared" si="669"/>
        <v>1.2065020363500109E-6</v>
      </c>
    </row>
    <row r="10262" spans="30:33" x14ac:dyDescent="0.2">
      <c r="AD10262">
        <f t="shared" si="667"/>
        <v>10260</v>
      </c>
      <c r="AE10262">
        <f t="shared" si="670"/>
        <v>1.1741608666457264E-10</v>
      </c>
      <c r="AF10262">
        <f t="shared" si="668"/>
        <v>7.3267638078693293E-8</v>
      </c>
      <c r="AG10262">
        <f t="shared" si="669"/>
        <v>1.2046890491785152E-6</v>
      </c>
    </row>
    <row r="10263" spans="30:33" x14ac:dyDescent="0.2">
      <c r="AD10263">
        <f t="shared" si="667"/>
        <v>10261</v>
      </c>
      <c r="AE10263">
        <f t="shared" si="670"/>
        <v>1.1722822092590932E-10</v>
      </c>
      <c r="AF10263">
        <f t="shared" si="668"/>
        <v>7.3150409857767387E-8</v>
      </c>
      <c r="AG10263">
        <f t="shared" si="669"/>
        <v>1.2028787749207556E-6</v>
      </c>
    </row>
    <row r="10264" spans="30:33" x14ac:dyDescent="0.2">
      <c r="AD10264">
        <f t="shared" si="667"/>
        <v>10262</v>
      </c>
      <c r="AE10264">
        <f t="shared" si="670"/>
        <v>1.1704065577242786E-10</v>
      </c>
      <c r="AF10264">
        <f t="shared" si="668"/>
        <v>7.3033369201994956E-8</v>
      </c>
      <c r="AG10264">
        <f t="shared" si="669"/>
        <v>1.2010712095366548E-6</v>
      </c>
    </row>
    <row r="10265" spans="30:33" x14ac:dyDescent="0.2">
      <c r="AD10265">
        <f t="shared" si="667"/>
        <v>10263</v>
      </c>
      <c r="AE10265">
        <f t="shared" si="670"/>
        <v>1.1685339072319198E-10</v>
      </c>
      <c r="AF10265">
        <f t="shared" si="668"/>
        <v>7.2916515811271763E-8</v>
      </c>
      <c r="AG10265">
        <f t="shared" si="669"/>
        <v>1.1992663489921193E-6</v>
      </c>
    </row>
    <row r="10266" spans="30:33" x14ac:dyDescent="0.2">
      <c r="AD10266">
        <f t="shared" si="667"/>
        <v>10264</v>
      </c>
      <c r="AE10266">
        <f t="shared" si="670"/>
        <v>1.1666642529803487E-10</v>
      </c>
      <c r="AF10266">
        <f t="shared" si="668"/>
        <v>7.2799849385973722E-8</v>
      </c>
      <c r="AG10266">
        <f t="shared" si="669"/>
        <v>1.1974641892590299E-6</v>
      </c>
    </row>
    <row r="10267" spans="30:33" x14ac:dyDescent="0.2">
      <c r="AD10267">
        <f t="shared" si="667"/>
        <v>10265</v>
      </c>
      <c r="AE10267">
        <f t="shared" si="670"/>
        <v>1.1647975901755801E-10</v>
      </c>
      <c r="AF10267">
        <f t="shared" si="668"/>
        <v>7.2683369626956164E-8</v>
      </c>
      <c r="AG10267">
        <f t="shared" si="669"/>
        <v>1.195664726315233E-6</v>
      </c>
    </row>
    <row r="10268" spans="30:33" x14ac:dyDescent="0.2">
      <c r="AD10268">
        <f t="shared" si="667"/>
        <v>10266</v>
      </c>
      <c r="AE10268">
        <f t="shared" si="670"/>
        <v>1.1629339140312992E-10</v>
      </c>
      <c r="AF10268">
        <f t="shared" si="668"/>
        <v>7.2567076235553035E-8</v>
      </c>
      <c r="AG10268">
        <f t="shared" si="669"/>
        <v>1.1938679561445317E-6</v>
      </c>
    </row>
    <row r="10269" spans="30:33" x14ac:dyDescent="0.2">
      <c r="AD10269">
        <f t="shared" si="667"/>
        <v>10267</v>
      </c>
      <c r="AE10269">
        <f t="shared" si="670"/>
        <v>1.1610732197688491E-10</v>
      </c>
      <c r="AF10269">
        <f t="shared" si="668"/>
        <v>7.2450968913576141E-8</v>
      </c>
      <c r="AG10269">
        <f t="shared" si="669"/>
        <v>1.1920738747366773E-6</v>
      </c>
    </row>
    <row r="10270" spans="30:33" x14ac:dyDescent="0.2">
      <c r="AD10270">
        <f t="shared" si="667"/>
        <v>10268</v>
      </c>
      <c r="AE10270">
        <f t="shared" si="670"/>
        <v>1.1592155026172187E-10</v>
      </c>
      <c r="AF10270">
        <f t="shared" si="668"/>
        <v>7.2335047363314418E-8</v>
      </c>
      <c r="AG10270">
        <f t="shared" si="669"/>
        <v>1.1902824780873603E-6</v>
      </c>
    </row>
    <row r="10271" spans="30:33" x14ac:dyDescent="0.2">
      <c r="AD10271">
        <f t="shared" si="667"/>
        <v>10269</v>
      </c>
      <c r="AE10271">
        <f t="shared" si="670"/>
        <v>1.1573607578130312E-10</v>
      </c>
      <c r="AF10271">
        <f t="shared" si="668"/>
        <v>7.2219311287533112E-8</v>
      </c>
      <c r="AG10271">
        <f t="shared" si="669"/>
        <v>1.1884937621982016E-6</v>
      </c>
    </row>
    <row r="10272" spans="30:33" x14ac:dyDescent="0.2">
      <c r="AD10272">
        <f t="shared" si="667"/>
        <v>10270</v>
      </c>
      <c r="AE10272">
        <f t="shared" si="670"/>
        <v>1.1555089806005303E-10</v>
      </c>
      <c r="AF10272">
        <f t="shared" si="668"/>
        <v>7.2103760389473053E-8</v>
      </c>
      <c r="AG10272">
        <f t="shared" si="669"/>
        <v>1.1867077230767447E-6</v>
      </c>
    </row>
    <row r="10273" spans="30:33" x14ac:dyDescent="0.2">
      <c r="AD10273">
        <f t="shared" si="667"/>
        <v>10271</v>
      </c>
      <c r="AE10273">
        <f t="shared" si="670"/>
        <v>1.1536601662315694E-10</v>
      </c>
      <c r="AF10273">
        <f t="shared" si="668"/>
        <v>7.1988394372849897E-8</v>
      </c>
      <c r="AG10273">
        <f t="shared" si="669"/>
        <v>1.1849243567364449E-6</v>
      </c>
    </row>
    <row r="10274" spans="30:33" x14ac:dyDescent="0.2">
      <c r="AD10274">
        <f t="shared" si="667"/>
        <v>10272</v>
      </c>
      <c r="AE10274">
        <f t="shared" si="670"/>
        <v>1.1518143099655989E-10</v>
      </c>
      <c r="AF10274">
        <f t="shared" si="668"/>
        <v>7.1873212941853335E-8</v>
      </c>
      <c r="AG10274">
        <f t="shared" si="669"/>
        <v>1.1831436591966631E-6</v>
      </c>
    </row>
    <row r="10275" spans="30:33" x14ac:dyDescent="0.2">
      <c r="AD10275">
        <f t="shared" ref="AD10275:AD10338" si="671">AD10274+1</f>
        <v>10273</v>
      </c>
      <c r="AE10275">
        <f t="shared" si="670"/>
        <v>1.1499714070696539E-10</v>
      </c>
      <c r="AF10275">
        <f t="shared" ref="AF10275:AF10338" si="672">AF10274*$AF$3</f>
        <v>7.1758215801146365E-8</v>
      </c>
      <c r="AG10275">
        <f t="shared" ref="AG10275:AG10338" si="673">AD10275*AE10275</f>
        <v>1.1813656264826555E-6</v>
      </c>
    </row>
    <row r="10276" spans="30:33" x14ac:dyDescent="0.2">
      <c r="AD10276">
        <f t="shared" si="671"/>
        <v>10274</v>
      </c>
      <c r="AE10276">
        <f t="shared" si="670"/>
        <v>1.1481314528183424E-10</v>
      </c>
      <c r="AF10276">
        <f t="shared" si="672"/>
        <v>7.1643402655864524E-8</v>
      </c>
      <c r="AG10276">
        <f t="shared" si="673"/>
        <v>1.1795902546255651E-6</v>
      </c>
    </row>
    <row r="10277" spans="30:33" x14ac:dyDescent="0.2">
      <c r="AD10277">
        <f t="shared" si="671"/>
        <v>10275</v>
      </c>
      <c r="AE10277">
        <f t="shared" si="670"/>
        <v>1.1462944424938329E-10</v>
      </c>
      <c r="AF10277">
        <f t="shared" si="672"/>
        <v>7.1528773211615143E-8</v>
      </c>
      <c r="AG10277">
        <f t="shared" si="673"/>
        <v>1.1778175396624134E-6</v>
      </c>
    </row>
    <row r="10278" spans="30:33" x14ac:dyDescent="0.2">
      <c r="AD10278">
        <f t="shared" si="671"/>
        <v>10276</v>
      </c>
      <c r="AE10278">
        <f t="shared" si="670"/>
        <v>1.1444603713858429E-10</v>
      </c>
      <c r="AF10278">
        <f t="shared" si="672"/>
        <v>7.141432717447656E-8</v>
      </c>
      <c r="AG10278">
        <f t="shared" si="673"/>
        <v>1.1760474776360921E-6</v>
      </c>
    </row>
    <row r="10279" spans="30:33" x14ac:dyDescent="0.2">
      <c r="AD10279">
        <f t="shared" si="671"/>
        <v>10277</v>
      </c>
      <c r="AE10279">
        <f t="shared" si="670"/>
        <v>1.1426292347916254E-10</v>
      </c>
      <c r="AF10279">
        <f t="shared" si="672"/>
        <v>7.1300064250997399E-8</v>
      </c>
      <c r="AG10279">
        <f t="shared" si="673"/>
        <v>1.1742800645953534E-6</v>
      </c>
    </row>
    <row r="10280" spans="30:33" x14ac:dyDescent="0.2">
      <c r="AD10280">
        <f t="shared" si="671"/>
        <v>10278</v>
      </c>
      <c r="AE10280">
        <f t="shared" si="670"/>
        <v>1.1408010280159589E-10</v>
      </c>
      <c r="AF10280">
        <f t="shared" si="672"/>
        <v>7.1185984148195794E-8</v>
      </c>
      <c r="AG10280">
        <f t="shared" si="673"/>
        <v>1.1725152965948026E-6</v>
      </c>
    </row>
    <row r="10281" spans="30:33" x14ac:dyDescent="0.2">
      <c r="AD10281">
        <f t="shared" si="671"/>
        <v>10279</v>
      </c>
      <c r="AE10281">
        <f t="shared" si="670"/>
        <v>1.1389757463711332E-10</v>
      </c>
      <c r="AF10281">
        <f t="shared" si="672"/>
        <v>7.1072086573558683E-8</v>
      </c>
      <c r="AG10281">
        <f t="shared" si="673"/>
        <v>1.1707531696948878E-6</v>
      </c>
    </row>
    <row r="10282" spans="30:33" x14ac:dyDescent="0.2">
      <c r="AD10282">
        <f t="shared" si="671"/>
        <v>10280</v>
      </c>
      <c r="AE10282">
        <f t="shared" si="670"/>
        <v>1.1371533851769394E-10</v>
      </c>
      <c r="AF10282">
        <f t="shared" si="672"/>
        <v>7.095837123504099E-8</v>
      </c>
      <c r="AG10282">
        <f t="shared" si="673"/>
        <v>1.1689936799618938E-6</v>
      </c>
    </row>
    <row r="10283" spans="30:33" x14ac:dyDescent="0.2">
      <c r="AD10283">
        <f t="shared" si="671"/>
        <v>10281</v>
      </c>
      <c r="AE10283">
        <f t="shared" si="670"/>
        <v>1.1353339397606563E-10</v>
      </c>
      <c r="AF10283">
        <f t="shared" si="672"/>
        <v>7.0844837841064926E-8</v>
      </c>
      <c r="AG10283">
        <f t="shared" si="673"/>
        <v>1.1672368234679307E-6</v>
      </c>
    </row>
    <row r="10284" spans="30:33" x14ac:dyDescent="0.2">
      <c r="AD10284">
        <f t="shared" si="671"/>
        <v>10282</v>
      </c>
      <c r="AE10284">
        <f t="shared" si="670"/>
        <v>1.1335174054570393E-10</v>
      </c>
      <c r="AF10284">
        <f t="shared" si="672"/>
        <v>7.0731486100519216E-8</v>
      </c>
      <c r="AG10284">
        <f t="shared" si="673"/>
        <v>1.1654825962909279E-6</v>
      </c>
    </row>
    <row r="10285" spans="30:33" x14ac:dyDescent="0.2">
      <c r="AD10285">
        <f t="shared" si="671"/>
        <v>10283</v>
      </c>
      <c r="AE10285">
        <f t="shared" si="670"/>
        <v>1.131703777608308E-10</v>
      </c>
      <c r="AF10285">
        <f t="shared" si="672"/>
        <v>7.0618315722758386E-8</v>
      </c>
      <c r="AG10285">
        <f t="shared" si="673"/>
        <v>1.1637309945146231E-6</v>
      </c>
    </row>
    <row r="10286" spans="30:33" x14ac:dyDescent="0.2">
      <c r="AD10286">
        <f t="shared" si="671"/>
        <v>10284</v>
      </c>
      <c r="AE10286">
        <f t="shared" si="670"/>
        <v>1.1298930515641346E-10</v>
      </c>
      <c r="AF10286">
        <f t="shared" si="672"/>
        <v>7.0505326417601973E-8</v>
      </c>
      <c r="AG10286">
        <f t="shared" si="673"/>
        <v>1.161982014228556E-6</v>
      </c>
    </row>
    <row r="10287" spans="30:33" x14ac:dyDescent="0.2">
      <c r="AD10287">
        <f t="shared" si="671"/>
        <v>10285</v>
      </c>
      <c r="AE10287">
        <f t="shared" si="670"/>
        <v>1.1280852226816321E-10</v>
      </c>
      <c r="AF10287">
        <f t="shared" si="672"/>
        <v>7.0392517895333805E-8</v>
      </c>
      <c r="AG10287">
        <f t="shared" si="673"/>
        <v>1.1602356515280587E-6</v>
      </c>
    </row>
    <row r="10288" spans="30:33" x14ac:dyDescent="0.2">
      <c r="AD10288">
        <f t="shared" si="671"/>
        <v>10286</v>
      </c>
      <c r="AE10288">
        <f t="shared" si="670"/>
        <v>1.1262802863253413E-10</v>
      </c>
      <c r="AF10288">
        <f t="shared" si="672"/>
        <v>7.0279889866701263E-8</v>
      </c>
      <c r="AG10288">
        <f t="shared" si="673"/>
        <v>1.158491902514246E-6</v>
      </c>
    </row>
    <row r="10289" spans="30:33" x14ac:dyDescent="0.2">
      <c r="AD10289">
        <f t="shared" si="671"/>
        <v>10287</v>
      </c>
      <c r="AE10289">
        <f t="shared" si="670"/>
        <v>1.1244782378672207E-10</v>
      </c>
      <c r="AF10289">
        <f t="shared" si="672"/>
        <v>7.0167442042914538E-8</v>
      </c>
      <c r="AG10289">
        <f t="shared" si="673"/>
        <v>1.1567507632940099E-6</v>
      </c>
    </row>
    <row r="10290" spans="30:33" x14ac:dyDescent="0.2">
      <c r="AD10290">
        <f t="shared" si="671"/>
        <v>10288</v>
      </c>
      <c r="AE10290">
        <f t="shared" si="670"/>
        <v>1.1226790726866332E-10</v>
      </c>
      <c r="AF10290">
        <f t="shared" si="672"/>
        <v>7.0055174135645878E-8</v>
      </c>
      <c r="AG10290">
        <f t="shared" si="673"/>
        <v>1.1550122299800082E-6</v>
      </c>
    </row>
    <row r="10291" spans="30:33" x14ac:dyDescent="0.2">
      <c r="AD10291">
        <f t="shared" si="671"/>
        <v>10289</v>
      </c>
      <c r="AE10291">
        <f t="shared" si="670"/>
        <v>1.1208827861703345E-10</v>
      </c>
      <c r="AF10291">
        <f t="shared" si="672"/>
        <v>6.9943085857028846E-8</v>
      </c>
      <c r="AG10291">
        <f t="shared" si="673"/>
        <v>1.1532762986906571E-6</v>
      </c>
    </row>
    <row r="10292" spans="30:33" x14ac:dyDescent="0.2">
      <c r="AD10292">
        <f t="shared" si="671"/>
        <v>10290</v>
      </c>
      <c r="AE10292">
        <f t="shared" si="670"/>
        <v>1.119089373712462E-10</v>
      </c>
      <c r="AF10292">
        <f t="shared" si="672"/>
        <v>6.9831176919657593E-8</v>
      </c>
      <c r="AG10292">
        <f t="shared" si="673"/>
        <v>1.1515429655501233E-6</v>
      </c>
    </row>
    <row r="10293" spans="30:33" x14ac:dyDescent="0.2">
      <c r="AD10293">
        <f t="shared" si="671"/>
        <v>10291</v>
      </c>
      <c r="AE10293">
        <f t="shared" si="670"/>
        <v>1.117298830714522E-10</v>
      </c>
      <c r="AF10293">
        <f t="shared" si="672"/>
        <v>6.9719447036586143E-8</v>
      </c>
      <c r="AG10293">
        <f t="shared" si="673"/>
        <v>1.1498122266883145E-6</v>
      </c>
    </row>
    <row r="10294" spans="30:33" x14ac:dyDescent="0.2">
      <c r="AD10294">
        <f t="shared" si="671"/>
        <v>10292</v>
      </c>
      <c r="AE10294">
        <f t="shared" si="670"/>
        <v>1.1155111525853788E-10</v>
      </c>
      <c r="AF10294">
        <f t="shared" si="672"/>
        <v>6.9607895921327597E-8</v>
      </c>
      <c r="AG10294">
        <f t="shared" si="673"/>
        <v>1.1480840782408719E-6</v>
      </c>
    </row>
    <row r="10295" spans="30:33" x14ac:dyDescent="0.2">
      <c r="AD10295">
        <f t="shared" si="671"/>
        <v>10293</v>
      </c>
      <c r="AE10295">
        <f t="shared" si="670"/>
        <v>1.1137263347412421E-10</v>
      </c>
      <c r="AF10295">
        <f t="shared" si="672"/>
        <v>6.9496523287853474E-8</v>
      </c>
      <c r="AG10295">
        <f t="shared" si="673"/>
        <v>1.1463585163491606E-6</v>
      </c>
    </row>
    <row r="10296" spans="30:33" x14ac:dyDescent="0.2">
      <c r="AD10296">
        <f t="shared" si="671"/>
        <v>10294</v>
      </c>
      <c r="AE10296">
        <f t="shared" si="670"/>
        <v>1.111944372605656E-10</v>
      </c>
      <c r="AF10296">
        <f t="shared" si="672"/>
        <v>6.9385328850592902E-8</v>
      </c>
      <c r="AG10296">
        <f t="shared" si="673"/>
        <v>1.1446355371602623E-6</v>
      </c>
    </row>
    <row r="10297" spans="30:33" x14ac:dyDescent="0.2">
      <c r="AD10297">
        <f t="shared" si="671"/>
        <v>10295</v>
      </c>
      <c r="AE10297">
        <f t="shared" si="670"/>
        <v>1.110165261609487E-10</v>
      </c>
      <c r="AF10297">
        <f t="shared" si="672"/>
        <v>6.9274312324431945E-8</v>
      </c>
      <c r="AG10297">
        <f t="shared" si="673"/>
        <v>1.1429151368269669E-6</v>
      </c>
    </row>
    <row r="10298" spans="30:33" x14ac:dyDescent="0.2">
      <c r="AD10298">
        <f t="shared" si="671"/>
        <v>10296</v>
      </c>
      <c r="AE10298">
        <f t="shared" si="670"/>
        <v>1.1083889971909116E-10</v>
      </c>
      <c r="AF10298">
        <f t="shared" si="672"/>
        <v>6.9163473424712845E-8</v>
      </c>
      <c r="AG10298">
        <f t="shared" si="673"/>
        <v>1.1411973115077626E-6</v>
      </c>
    </row>
    <row r="10299" spans="30:33" x14ac:dyDescent="0.2">
      <c r="AD10299">
        <f t="shared" si="671"/>
        <v>10297</v>
      </c>
      <c r="AE10299">
        <f t="shared" si="670"/>
        <v>1.106615574795406E-10</v>
      </c>
      <c r="AF10299">
        <f t="shared" si="672"/>
        <v>6.9052811867233299E-8</v>
      </c>
      <c r="AG10299">
        <f t="shared" si="673"/>
        <v>1.1394820573668295E-6</v>
      </c>
    </row>
    <row r="10300" spans="30:33" x14ac:dyDescent="0.2">
      <c r="AD10300">
        <f t="shared" si="671"/>
        <v>10298</v>
      </c>
      <c r="AE10300">
        <f t="shared" si="670"/>
        <v>1.1048449898757333E-10</v>
      </c>
      <c r="AF10300">
        <f t="shared" si="672"/>
        <v>6.8942327368245725E-8</v>
      </c>
      <c r="AG10300">
        <f t="shared" si="673"/>
        <v>1.1377693705740302E-6</v>
      </c>
    </row>
    <row r="10301" spans="30:33" x14ac:dyDescent="0.2">
      <c r="AD10301">
        <f t="shared" si="671"/>
        <v>10299</v>
      </c>
      <c r="AE10301">
        <f t="shared" si="670"/>
        <v>1.1030772378919321E-10</v>
      </c>
      <c r="AF10301">
        <f t="shared" si="672"/>
        <v>6.8832019644456528E-8</v>
      </c>
      <c r="AG10301">
        <f t="shared" si="673"/>
        <v>1.1360592473049008E-6</v>
      </c>
    </row>
    <row r="10302" spans="30:33" x14ac:dyDescent="0.2">
      <c r="AD10302">
        <f t="shared" si="671"/>
        <v>10300</v>
      </c>
      <c r="AE10302">
        <f t="shared" si="670"/>
        <v>1.101312314311305E-10</v>
      </c>
      <c r="AF10302">
        <f t="shared" si="672"/>
        <v>6.872188841302539E-8</v>
      </c>
      <c r="AG10302">
        <f t="shared" si="673"/>
        <v>1.1343516837406442E-6</v>
      </c>
    </row>
    <row r="10303" spans="30:33" x14ac:dyDescent="0.2">
      <c r="AD10303">
        <f t="shared" si="671"/>
        <v>10301</v>
      </c>
      <c r="AE10303">
        <f t="shared" si="670"/>
        <v>1.0995502146084067E-10</v>
      </c>
      <c r="AF10303">
        <f t="shared" si="672"/>
        <v>6.8611933391564552E-8</v>
      </c>
      <c r="AG10303">
        <f t="shared" si="673"/>
        <v>1.1326466760681197E-6</v>
      </c>
    </row>
    <row r="10304" spans="30:33" x14ac:dyDescent="0.2">
      <c r="AD10304">
        <f t="shared" si="671"/>
        <v>10302</v>
      </c>
      <c r="AE10304">
        <f t="shared" si="670"/>
        <v>1.0977909342650334E-10</v>
      </c>
      <c r="AF10304">
        <f t="shared" si="672"/>
        <v>6.8502154298138051E-8</v>
      </c>
      <c r="AG10304">
        <f t="shared" si="673"/>
        <v>1.1309442204798373E-6</v>
      </c>
    </row>
    <row r="10305" spans="30:33" x14ac:dyDescent="0.2">
      <c r="AD10305">
        <f t="shared" si="671"/>
        <v>10303</v>
      </c>
      <c r="AE10305">
        <f t="shared" si="670"/>
        <v>1.0960344687702093E-10</v>
      </c>
      <c r="AF10305">
        <f t="shared" si="672"/>
        <v>6.8392550851261023E-8</v>
      </c>
      <c r="AG10305">
        <f t="shared" si="673"/>
        <v>1.1292443131739467E-6</v>
      </c>
    </row>
    <row r="10306" spans="30:33" x14ac:dyDescent="0.2">
      <c r="AD10306">
        <f t="shared" si="671"/>
        <v>10304</v>
      </c>
      <c r="AE10306">
        <f t="shared" si="670"/>
        <v>1.0942808136201769E-10</v>
      </c>
      <c r="AF10306">
        <f t="shared" si="672"/>
        <v>6.8283122769899E-8</v>
      </c>
      <c r="AG10306">
        <f t="shared" si="673"/>
        <v>1.1275469503542303E-6</v>
      </c>
    </row>
    <row r="10307" spans="30:33" x14ac:dyDescent="0.2">
      <c r="AD10307">
        <f t="shared" si="671"/>
        <v>10305</v>
      </c>
      <c r="AE10307">
        <f t="shared" si="670"/>
        <v>1.0925299643183845E-10</v>
      </c>
      <c r="AF10307">
        <f t="shared" si="672"/>
        <v>6.8173869773467157E-8</v>
      </c>
      <c r="AG10307">
        <f t="shared" si="673"/>
        <v>1.1258521282300953E-6</v>
      </c>
    </row>
    <row r="10308" spans="30:33" x14ac:dyDescent="0.2">
      <c r="AD10308">
        <f t="shared" si="671"/>
        <v>10306</v>
      </c>
      <c r="AE10308">
        <f t="shared" si="670"/>
        <v>1.090781916375475E-10</v>
      </c>
      <c r="AF10308">
        <f t="shared" si="672"/>
        <v>6.8064791581829609E-8</v>
      </c>
      <c r="AG10308">
        <f t="shared" si="673"/>
        <v>1.1241598430165645E-6</v>
      </c>
    </row>
    <row r="10309" spans="30:33" x14ac:dyDescent="0.2">
      <c r="AD10309">
        <f t="shared" si="671"/>
        <v>10307</v>
      </c>
      <c r="AE10309">
        <f t="shared" si="670"/>
        <v>1.0890366653092742E-10</v>
      </c>
      <c r="AF10309">
        <f t="shared" si="672"/>
        <v>6.7955887915298684E-8</v>
      </c>
      <c r="AG10309">
        <f t="shared" si="673"/>
        <v>1.1224700909342688E-6</v>
      </c>
    </row>
    <row r="10310" spans="30:33" x14ac:dyDescent="0.2">
      <c r="AD10310">
        <f t="shared" si="671"/>
        <v>10308</v>
      </c>
      <c r="AE10310">
        <f t="shared" si="670"/>
        <v>1.0872942066447794E-10</v>
      </c>
      <c r="AF10310">
        <f t="shared" si="672"/>
        <v>6.784715849463421E-8</v>
      </c>
      <c r="AG10310">
        <f t="shared" si="673"/>
        <v>1.1207828682094387E-6</v>
      </c>
    </row>
    <row r="10311" spans="30:33" x14ac:dyDescent="0.2">
      <c r="AD10311">
        <f t="shared" si="671"/>
        <v>10309</v>
      </c>
      <c r="AE10311">
        <f t="shared" si="670"/>
        <v>1.0855545359141478E-10</v>
      </c>
      <c r="AF10311">
        <f t="shared" si="672"/>
        <v>6.7738603041042794E-8</v>
      </c>
      <c r="AG10311">
        <f t="shared" si="673"/>
        <v>1.119098171073895E-6</v>
      </c>
    </row>
    <row r="10312" spans="30:33" x14ac:dyDescent="0.2">
      <c r="AD10312">
        <f t="shared" si="671"/>
        <v>10310</v>
      </c>
      <c r="AE10312">
        <f t="shared" si="670"/>
        <v>1.0838176486566851E-10</v>
      </c>
      <c r="AF10312">
        <f t="shared" si="672"/>
        <v>6.7630221276177116E-8</v>
      </c>
      <c r="AG10312">
        <f t="shared" si="673"/>
        <v>1.1174159957650425E-6</v>
      </c>
    </row>
    <row r="10313" spans="30:33" x14ac:dyDescent="0.2">
      <c r="AD10313">
        <f t="shared" si="671"/>
        <v>10311</v>
      </c>
      <c r="AE10313">
        <f t="shared" si="670"/>
        <v>1.0820835404188344E-10</v>
      </c>
      <c r="AF10313">
        <f t="shared" si="672"/>
        <v>6.7522012922135234E-8</v>
      </c>
      <c r="AG10313">
        <f t="shared" si="673"/>
        <v>1.1157363385258601E-6</v>
      </c>
    </row>
    <row r="10314" spans="30:33" x14ac:dyDescent="0.2">
      <c r="AD10314">
        <f t="shared" si="671"/>
        <v>10312</v>
      </c>
      <c r="AE10314">
        <f t="shared" si="670"/>
        <v>1.0803522067541642E-10</v>
      </c>
      <c r="AF10314">
        <f t="shared" si="672"/>
        <v>6.741397770145982E-8</v>
      </c>
      <c r="AG10314">
        <f t="shared" si="673"/>
        <v>1.1140591956048941E-6</v>
      </c>
    </row>
    <row r="10315" spans="30:33" x14ac:dyDescent="0.2">
      <c r="AD10315">
        <f t="shared" si="671"/>
        <v>10313</v>
      </c>
      <c r="AE10315">
        <f t="shared" si="670"/>
        <v>1.0786236432233576E-10</v>
      </c>
      <c r="AF10315">
        <f t="shared" si="672"/>
        <v>6.7306115337137484E-8</v>
      </c>
      <c r="AG10315">
        <f t="shared" si="673"/>
        <v>1.1123845632562488E-6</v>
      </c>
    </row>
    <row r="10316" spans="30:33" x14ac:dyDescent="0.2">
      <c r="AD10316">
        <f t="shared" si="671"/>
        <v>10314</v>
      </c>
      <c r="AE10316">
        <f t="shared" si="670"/>
        <v>1.0768978453942002E-10</v>
      </c>
      <c r="AF10316">
        <f t="shared" si="672"/>
        <v>6.7198425552598058E-8</v>
      </c>
      <c r="AG10316">
        <f t="shared" si="673"/>
        <v>1.1107124377395781E-6</v>
      </c>
    </row>
    <row r="10317" spans="30:33" x14ac:dyDescent="0.2">
      <c r="AD10317">
        <f t="shared" si="671"/>
        <v>10315</v>
      </c>
      <c r="AE10317">
        <f t="shared" si="670"/>
        <v>1.0751748088415694E-10</v>
      </c>
      <c r="AF10317">
        <f t="shared" si="672"/>
        <v>6.7090908071713898E-8</v>
      </c>
      <c r="AG10317">
        <f t="shared" si="673"/>
        <v>1.1090428153200788E-6</v>
      </c>
    </row>
    <row r="10318" spans="30:33" x14ac:dyDescent="0.2">
      <c r="AD10318">
        <f t="shared" si="671"/>
        <v>10316</v>
      </c>
      <c r="AE10318">
        <f t="shared" si="670"/>
        <v>1.0734545291474229E-10</v>
      </c>
      <c r="AF10318">
        <f t="shared" si="672"/>
        <v>6.6983562618799151E-8</v>
      </c>
      <c r="AG10318">
        <f t="shared" si="673"/>
        <v>1.1073756922684814E-6</v>
      </c>
    </row>
    <row r="10319" spans="30:33" x14ac:dyDescent="0.2">
      <c r="AD10319">
        <f t="shared" si="671"/>
        <v>10317</v>
      </c>
      <c r="AE10319">
        <f t="shared" si="670"/>
        <v>1.0717370019007869E-10</v>
      </c>
      <c r="AF10319">
        <f t="shared" si="672"/>
        <v>6.6876388918609072E-8</v>
      </c>
      <c r="AG10319">
        <f t="shared" si="673"/>
        <v>1.1057110648610418E-6</v>
      </c>
    </row>
    <row r="10320" spans="30:33" x14ac:dyDescent="0.2">
      <c r="AD10320">
        <f t="shared" si="671"/>
        <v>10318</v>
      </c>
      <c r="AE10320">
        <f t="shared" si="670"/>
        <v>1.0700222226977456E-10</v>
      </c>
      <c r="AF10320">
        <f t="shared" si="672"/>
        <v>6.6769386696339292E-8</v>
      </c>
      <c r="AG10320">
        <f t="shared" si="673"/>
        <v>1.1040489293795339E-6</v>
      </c>
    </row>
    <row r="10321" spans="30:33" x14ac:dyDescent="0.2">
      <c r="AD10321">
        <f t="shared" si="671"/>
        <v>10319</v>
      </c>
      <c r="AE10321">
        <f t="shared" si="670"/>
        <v>1.0683101871414292E-10</v>
      </c>
      <c r="AF10321">
        <f t="shared" si="672"/>
        <v>6.6662555677625147E-8</v>
      </c>
      <c r="AG10321">
        <f t="shared" si="673"/>
        <v>1.1023892821112407E-6</v>
      </c>
    </row>
    <row r="10322" spans="30:33" x14ac:dyDescent="0.2">
      <c r="AD10322">
        <f t="shared" si="671"/>
        <v>10320</v>
      </c>
      <c r="AE10322">
        <f t="shared" si="670"/>
        <v>1.0666008908420028E-10</v>
      </c>
      <c r="AF10322">
        <f t="shared" si="672"/>
        <v>6.6555895588540945E-8</v>
      </c>
      <c r="AG10322">
        <f t="shared" si="673"/>
        <v>1.1007321193489469E-6</v>
      </c>
    </row>
    <row r="10323" spans="30:33" x14ac:dyDescent="0.2">
      <c r="AD10323">
        <f t="shared" si="671"/>
        <v>10321</v>
      </c>
      <c r="AE10323">
        <f t="shared" ref="AE10323:AE10386" si="674">AF10322*$AE$3</f>
        <v>1.0648943294166556E-10</v>
      </c>
      <c r="AF10323">
        <f t="shared" si="672"/>
        <v>6.6449406155599283E-8</v>
      </c>
      <c r="AG10323">
        <f t="shared" si="673"/>
        <v>1.0990774373909303E-6</v>
      </c>
    </row>
    <row r="10324" spans="30:33" x14ac:dyDescent="0.2">
      <c r="AD10324">
        <f t="shared" si="671"/>
        <v>10322</v>
      </c>
      <c r="AE10324">
        <f t="shared" si="674"/>
        <v>1.063190498489589E-10</v>
      </c>
      <c r="AF10324">
        <f t="shared" si="672"/>
        <v>6.6343087105750315E-8</v>
      </c>
      <c r="AG10324">
        <f t="shared" si="673"/>
        <v>1.0974252325409537E-6</v>
      </c>
    </row>
    <row r="10325" spans="30:33" x14ac:dyDescent="0.2">
      <c r="AD10325">
        <f t="shared" si="671"/>
        <v>10323</v>
      </c>
      <c r="AE10325">
        <f t="shared" si="674"/>
        <v>1.0614893936920056E-10</v>
      </c>
      <c r="AF10325">
        <f t="shared" si="672"/>
        <v>6.6236938166381106E-8</v>
      </c>
      <c r="AG10325">
        <f t="shared" si="673"/>
        <v>1.0957755011082573E-6</v>
      </c>
    </row>
    <row r="10326" spans="30:33" x14ac:dyDescent="0.2">
      <c r="AD10326">
        <f t="shared" si="671"/>
        <v>10324</v>
      </c>
      <c r="AE10326">
        <f t="shared" si="674"/>
        <v>1.0597910106620982E-10</v>
      </c>
      <c r="AF10326">
        <f t="shared" si="672"/>
        <v>6.6130959065314891E-8</v>
      </c>
      <c r="AG10326">
        <f t="shared" si="673"/>
        <v>1.0941282394075502E-6</v>
      </c>
    </row>
    <row r="10327" spans="30:33" x14ac:dyDescent="0.2">
      <c r="AD10327">
        <f t="shared" si="671"/>
        <v>10325</v>
      </c>
      <c r="AE10327">
        <f t="shared" si="674"/>
        <v>1.0580953450450388E-10</v>
      </c>
      <c r="AF10327">
        <f t="shared" si="672"/>
        <v>6.6025149530810384E-8</v>
      </c>
      <c r="AG10327">
        <f t="shared" si="673"/>
        <v>1.0924834437590026E-6</v>
      </c>
    </row>
    <row r="10328" spans="30:33" x14ac:dyDescent="0.2">
      <c r="AD10328">
        <f t="shared" si="671"/>
        <v>10326</v>
      </c>
      <c r="AE10328">
        <f t="shared" si="674"/>
        <v>1.0564023924929666E-10</v>
      </c>
      <c r="AF10328">
        <f t="shared" si="672"/>
        <v>6.5919509291561078E-8</v>
      </c>
      <c r="AG10328">
        <f t="shared" si="673"/>
        <v>1.0908411104882373E-6</v>
      </c>
    </row>
    <row r="10329" spans="30:33" x14ac:dyDescent="0.2">
      <c r="AD10329">
        <f t="shared" si="671"/>
        <v>10327</v>
      </c>
      <c r="AE10329">
        <f t="shared" si="674"/>
        <v>1.0547121486649778E-10</v>
      </c>
      <c r="AF10329">
        <f t="shared" si="672"/>
        <v>6.5814038076694574E-8</v>
      </c>
      <c r="AG10329">
        <f t="shared" si="673"/>
        <v>1.0892012359263224E-6</v>
      </c>
    </row>
    <row r="10330" spans="30:33" x14ac:dyDescent="0.2">
      <c r="AD10330">
        <f t="shared" si="671"/>
        <v>10328</v>
      </c>
      <c r="AE10330">
        <f t="shared" si="674"/>
        <v>1.0530246092271136E-10</v>
      </c>
      <c r="AF10330">
        <f t="shared" si="672"/>
        <v>6.5708735615771857E-8</v>
      </c>
      <c r="AG10330">
        <f t="shared" si="673"/>
        <v>1.087563816409763E-6</v>
      </c>
    </row>
    <row r="10331" spans="30:33" x14ac:dyDescent="0.2">
      <c r="AD10331">
        <f t="shared" si="671"/>
        <v>10329</v>
      </c>
      <c r="AE10331">
        <f t="shared" si="674"/>
        <v>1.0513397698523502E-10</v>
      </c>
      <c r="AF10331">
        <f t="shared" si="672"/>
        <v>6.560360163878662E-8</v>
      </c>
      <c r="AG10331">
        <f t="shared" si="673"/>
        <v>1.0859288482804925E-6</v>
      </c>
    </row>
    <row r="10332" spans="30:33" x14ac:dyDescent="0.2">
      <c r="AD10332">
        <f t="shared" si="671"/>
        <v>10330</v>
      </c>
      <c r="AE10332">
        <f t="shared" si="674"/>
        <v>1.0496576262205864E-10</v>
      </c>
      <c r="AF10332">
        <f t="shared" si="672"/>
        <v>6.5498635876164563E-8</v>
      </c>
      <c r="AG10332">
        <f t="shared" si="673"/>
        <v>1.0842963278858657E-6</v>
      </c>
    </row>
    <row r="10333" spans="30:33" x14ac:dyDescent="0.2">
      <c r="AD10333">
        <f t="shared" si="671"/>
        <v>10331</v>
      </c>
      <c r="AE10333">
        <f t="shared" si="674"/>
        <v>1.0479781740186334E-10</v>
      </c>
      <c r="AF10333">
        <f t="shared" si="672"/>
        <v>6.5393838058762703E-8</v>
      </c>
      <c r="AG10333">
        <f t="shared" si="673"/>
        <v>1.0826662515786502E-6</v>
      </c>
    </row>
    <row r="10334" spans="30:33" x14ac:dyDescent="0.2">
      <c r="AD10334">
        <f t="shared" si="671"/>
        <v>10332</v>
      </c>
      <c r="AE10334">
        <f t="shared" si="674"/>
        <v>1.0463014089402037E-10</v>
      </c>
      <c r="AF10334">
        <f t="shared" si="672"/>
        <v>6.5289207917868678E-8</v>
      </c>
      <c r="AG10334">
        <f t="shared" si="673"/>
        <v>1.0810386157170184E-6</v>
      </c>
    </row>
    <row r="10335" spans="30:33" x14ac:dyDescent="0.2">
      <c r="AD10335">
        <f t="shared" si="671"/>
        <v>10333</v>
      </c>
      <c r="AE10335">
        <f t="shared" si="674"/>
        <v>1.0446273266858993E-10</v>
      </c>
      <c r="AF10335">
        <f t="shared" si="672"/>
        <v>6.5184745185200087E-8</v>
      </c>
      <c r="AG10335">
        <f t="shared" si="673"/>
        <v>1.0794134166645399E-6</v>
      </c>
    </row>
    <row r="10336" spans="30:33" x14ac:dyDescent="0.2">
      <c r="AD10336">
        <f t="shared" si="671"/>
        <v>10334</v>
      </c>
      <c r="AE10336">
        <f t="shared" si="674"/>
        <v>1.0429559229632019E-10</v>
      </c>
      <c r="AF10336">
        <f t="shared" si="672"/>
        <v>6.5080449592903765E-8</v>
      </c>
      <c r="AG10336">
        <f t="shared" si="673"/>
        <v>1.0777906507901729E-6</v>
      </c>
    </row>
    <row r="10337" spans="30:33" x14ac:dyDescent="0.2">
      <c r="AD10337">
        <f t="shared" si="671"/>
        <v>10335</v>
      </c>
      <c r="AE10337">
        <f t="shared" si="674"/>
        <v>1.0412871934864607E-10</v>
      </c>
      <c r="AF10337">
        <f t="shared" si="672"/>
        <v>6.4976320873555119E-8</v>
      </c>
      <c r="AG10337">
        <f t="shared" si="673"/>
        <v>1.076170314468257E-6</v>
      </c>
    </row>
    <row r="10338" spans="30:33" x14ac:dyDescent="0.2">
      <c r="AD10338">
        <f t="shared" si="671"/>
        <v>10336</v>
      </c>
      <c r="AE10338">
        <f t="shared" si="674"/>
        <v>1.0396211339768823E-10</v>
      </c>
      <c r="AF10338">
        <f t="shared" si="672"/>
        <v>6.4872358760157425E-8</v>
      </c>
      <c r="AG10338">
        <f t="shared" si="673"/>
        <v>1.0745524040785055E-6</v>
      </c>
    </row>
    <row r="10339" spans="30:33" x14ac:dyDescent="0.2">
      <c r="AD10339">
        <f t="shared" ref="AD10339:AD10402" si="675">AD10338+1</f>
        <v>10337</v>
      </c>
      <c r="AE10339">
        <f t="shared" si="674"/>
        <v>1.0379577401625192E-10</v>
      </c>
      <c r="AF10339">
        <f t="shared" ref="AF10339:AF10402" si="676">AF10338*$AF$3</f>
        <v>6.476856298614117E-8</v>
      </c>
      <c r="AG10339">
        <f t="shared" ref="AG10339:AG10402" si="677">AD10339*AE10339</f>
        <v>1.0729369160059962E-6</v>
      </c>
    </row>
    <row r="10340" spans="30:33" x14ac:dyDescent="0.2">
      <c r="AD10340">
        <f t="shared" si="675"/>
        <v>10338</v>
      </c>
      <c r="AE10340">
        <f t="shared" si="674"/>
        <v>1.0362970077782591E-10</v>
      </c>
      <c r="AF10340">
        <f t="shared" si="676"/>
        <v>6.4664933285363347E-8</v>
      </c>
      <c r="AG10340">
        <f t="shared" si="677"/>
        <v>1.0713238466411643E-6</v>
      </c>
    </row>
    <row r="10341" spans="30:33" x14ac:dyDescent="0.2">
      <c r="AD10341">
        <f t="shared" si="675"/>
        <v>10339</v>
      </c>
      <c r="AE10341">
        <f t="shared" si="674"/>
        <v>1.034638932565814E-10</v>
      </c>
      <c r="AF10341">
        <f t="shared" si="676"/>
        <v>6.4561469392106757E-8</v>
      </c>
      <c r="AG10341">
        <f t="shared" si="677"/>
        <v>1.0697131923797951E-6</v>
      </c>
    </row>
    <row r="10342" spans="30:33" x14ac:dyDescent="0.2">
      <c r="AD10342">
        <f t="shared" si="675"/>
        <v>10340</v>
      </c>
      <c r="AE10342">
        <f t="shared" si="674"/>
        <v>1.0329835102737086E-10</v>
      </c>
      <c r="AF10342">
        <f t="shared" si="676"/>
        <v>6.4458171041079383E-8</v>
      </c>
      <c r="AG10342">
        <f t="shared" si="677"/>
        <v>1.0681049496230146E-6</v>
      </c>
    </row>
    <row r="10343" spans="30:33" x14ac:dyDescent="0.2">
      <c r="AD10343">
        <f t="shared" si="675"/>
        <v>10341</v>
      </c>
      <c r="AE10343">
        <f t="shared" si="674"/>
        <v>1.0313307366572706E-10</v>
      </c>
      <c r="AF10343">
        <f t="shared" si="676"/>
        <v>6.4355037967413652E-8</v>
      </c>
      <c r="AG10343">
        <f t="shared" si="677"/>
        <v>1.0664991147772836E-6</v>
      </c>
    </row>
    <row r="10344" spans="30:33" x14ac:dyDescent="0.2">
      <c r="AD10344">
        <f t="shared" si="675"/>
        <v>10342</v>
      </c>
      <c r="AE10344">
        <f t="shared" si="674"/>
        <v>1.0296806074786189E-10</v>
      </c>
      <c r="AF10344">
        <f t="shared" si="676"/>
        <v>6.4252069906665785E-8</v>
      </c>
      <c r="AG10344">
        <f t="shared" si="677"/>
        <v>1.0648956842543877E-6</v>
      </c>
    </row>
    <row r="10345" spans="30:33" x14ac:dyDescent="0.2">
      <c r="AD10345">
        <f t="shared" si="675"/>
        <v>10343</v>
      </c>
      <c r="AE10345">
        <f t="shared" si="674"/>
        <v>1.0280331185066531E-10</v>
      </c>
      <c r="AF10345">
        <f t="shared" si="676"/>
        <v>6.4149266594815123E-8</v>
      </c>
      <c r="AG10345">
        <f t="shared" si="677"/>
        <v>1.0632946544714312E-6</v>
      </c>
    </row>
    <row r="10346" spans="30:33" x14ac:dyDescent="0.2">
      <c r="AD10346">
        <f t="shared" si="675"/>
        <v>10344</v>
      </c>
      <c r="AE10346">
        <f t="shared" si="674"/>
        <v>1.0263882655170424E-10</v>
      </c>
      <c r="AF10346">
        <f t="shared" si="676"/>
        <v>6.4046627768263411E-8</v>
      </c>
      <c r="AG10346">
        <f t="shared" si="677"/>
        <v>1.0616960218508287E-6</v>
      </c>
    </row>
    <row r="10347" spans="30:33" x14ac:dyDescent="0.2">
      <c r="AD10347">
        <f t="shared" si="675"/>
        <v>10345</v>
      </c>
      <c r="AE10347">
        <f t="shared" si="674"/>
        <v>1.024746044292215E-10</v>
      </c>
      <c r="AF10347">
        <f t="shared" si="676"/>
        <v>6.394415316383419E-8</v>
      </c>
      <c r="AG10347">
        <f t="shared" si="677"/>
        <v>1.0600997828202964E-6</v>
      </c>
    </row>
    <row r="10348" spans="30:33" x14ac:dyDescent="0.2">
      <c r="AD10348">
        <f t="shared" si="675"/>
        <v>10346</v>
      </c>
      <c r="AE10348">
        <f t="shared" si="674"/>
        <v>1.0231064506213475E-10</v>
      </c>
      <c r="AF10348">
        <f t="shared" si="676"/>
        <v>6.3841842518772058E-8</v>
      </c>
      <c r="AG10348">
        <f t="shared" si="677"/>
        <v>1.0585059338128462E-6</v>
      </c>
    </row>
    <row r="10349" spans="30:33" x14ac:dyDescent="0.2">
      <c r="AD10349">
        <f t="shared" si="675"/>
        <v>10347</v>
      </c>
      <c r="AE10349">
        <f t="shared" si="674"/>
        <v>1.0214694803003534E-10</v>
      </c>
      <c r="AF10349">
        <f t="shared" si="676"/>
        <v>6.3739695570742015E-8</v>
      </c>
      <c r="AG10349">
        <f t="shared" si="677"/>
        <v>1.0569144712667756E-6</v>
      </c>
    </row>
    <row r="10350" spans="30:33" x14ac:dyDescent="0.2">
      <c r="AD10350">
        <f t="shared" si="675"/>
        <v>10348</v>
      </c>
      <c r="AE10350">
        <f t="shared" si="674"/>
        <v>1.0198351291318728E-10</v>
      </c>
      <c r="AF10350">
        <f t="shared" si="676"/>
        <v>6.3637712057828823E-8</v>
      </c>
      <c r="AG10350">
        <f t="shared" si="677"/>
        <v>1.0553253916256619E-6</v>
      </c>
    </row>
    <row r="10351" spans="30:33" x14ac:dyDescent="0.2">
      <c r="AD10351">
        <f t="shared" si="675"/>
        <v>10349</v>
      </c>
      <c r="AE10351">
        <f t="shared" si="674"/>
        <v>1.0182033929252617E-10</v>
      </c>
      <c r="AF10351">
        <f t="shared" si="676"/>
        <v>6.3535891718536298E-8</v>
      </c>
      <c r="AG10351">
        <f t="shared" si="677"/>
        <v>1.0537386913383533E-6</v>
      </c>
    </row>
    <row r="10352" spans="30:33" x14ac:dyDescent="0.2">
      <c r="AD10352">
        <f t="shared" si="675"/>
        <v>10350</v>
      </c>
      <c r="AE10352">
        <f t="shared" si="674"/>
        <v>1.0165742674965813E-10</v>
      </c>
      <c r="AF10352">
        <f t="shared" si="676"/>
        <v>6.3434234291786637E-8</v>
      </c>
      <c r="AG10352">
        <f t="shared" si="677"/>
        <v>1.0521543668589616E-6</v>
      </c>
    </row>
    <row r="10353" spans="30:33" x14ac:dyDescent="0.2">
      <c r="AD10353">
        <f t="shared" si="675"/>
        <v>10351</v>
      </c>
      <c r="AE10353">
        <f t="shared" si="674"/>
        <v>1.0149477486685866E-10</v>
      </c>
      <c r="AF10353">
        <f t="shared" si="676"/>
        <v>6.3332739516919771E-8</v>
      </c>
      <c r="AG10353">
        <f t="shared" si="677"/>
        <v>1.0505724146468541E-6</v>
      </c>
    </row>
    <row r="10354" spans="30:33" x14ac:dyDescent="0.2">
      <c r="AD10354">
        <f t="shared" si="675"/>
        <v>10352</v>
      </c>
      <c r="AE10354">
        <f t="shared" si="674"/>
        <v>1.0133238322707168E-10</v>
      </c>
      <c r="AF10354">
        <f t="shared" si="676"/>
        <v>6.3231407133692702E-8</v>
      </c>
      <c r="AG10354">
        <f t="shared" si="677"/>
        <v>1.0489928311666461E-6</v>
      </c>
    </row>
    <row r="10355" spans="30:33" x14ac:dyDescent="0.2">
      <c r="AD10355">
        <f t="shared" si="675"/>
        <v>10353</v>
      </c>
      <c r="AE10355">
        <f t="shared" si="674"/>
        <v>1.0117025141390836E-10</v>
      </c>
      <c r="AF10355">
        <f t="shared" si="676"/>
        <v>6.3130236882278788E-8</v>
      </c>
      <c r="AG10355">
        <f t="shared" si="677"/>
        <v>1.0474156128881933E-6</v>
      </c>
    </row>
    <row r="10356" spans="30:33" x14ac:dyDescent="0.2">
      <c r="AD10356">
        <f t="shared" si="675"/>
        <v>10354</v>
      </c>
      <c r="AE10356">
        <f t="shared" si="674"/>
        <v>1.0100837901164611E-10</v>
      </c>
      <c r="AF10356">
        <f t="shared" si="676"/>
        <v>6.3029228503267135E-8</v>
      </c>
      <c r="AG10356">
        <f t="shared" si="677"/>
        <v>1.0458407562865837E-6</v>
      </c>
    </row>
    <row r="10357" spans="30:33" x14ac:dyDescent="0.2">
      <c r="AD10357">
        <f t="shared" si="675"/>
        <v>10355</v>
      </c>
      <c r="AE10357">
        <f t="shared" si="674"/>
        <v>1.0084676560522746E-10</v>
      </c>
      <c r="AF10357">
        <f t="shared" si="676"/>
        <v>6.2928381737661907E-8</v>
      </c>
      <c r="AG10357">
        <f t="shared" si="677"/>
        <v>1.0442682578421304E-6</v>
      </c>
    </row>
    <row r="10358" spans="30:33" x14ac:dyDescent="0.2">
      <c r="AD10358">
        <f t="shared" si="675"/>
        <v>10356</v>
      </c>
      <c r="AE10358">
        <f t="shared" si="674"/>
        <v>1.0068541078025909E-10</v>
      </c>
      <c r="AF10358">
        <f t="shared" si="676"/>
        <v>6.2827696326881642E-8</v>
      </c>
      <c r="AG10358">
        <f t="shared" si="677"/>
        <v>1.0426981140403632E-6</v>
      </c>
    </row>
    <row r="10359" spans="30:33" x14ac:dyDescent="0.2">
      <c r="AD10359">
        <f t="shared" si="675"/>
        <v>10357</v>
      </c>
      <c r="AE10359">
        <f t="shared" si="674"/>
        <v>1.0052431412301068E-10</v>
      </c>
      <c r="AF10359">
        <f t="shared" si="676"/>
        <v>6.2727172012758624E-8</v>
      </c>
      <c r="AG10359">
        <f t="shared" si="677"/>
        <v>1.0411303213720216E-6</v>
      </c>
    </row>
    <row r="10360" spans="30:33" x14ac:dyDescent="0.2">
      <c r="AD10360">
        <f t="shared" si="675"/>
        <v>10358</v>
      </c>
      <c r="AE10360">
        <f t="shared" si="674"/>
        <v>1.0036347522041384E-10</v>
      </c>
      <c r="AF10360">
        <f t="shared" si="676"/>
        <v>6.2626808537538213E-8</v>
      </c>
      <c r="AG10360">
        <f t="shared" si="677"/>
        <v>1.0395648763330466E-6</v>
      </c>
    </row>
    <row r="10361" spans="30:33" x14ac:dyDescent="0.2">
      <c r="AD10361">
        <f t="shared" si="675"/>
        <v>10359</v>
      </c>
      <c r="AE10361">
        <f t="shared" si="674"/>
        <v>1.0020289366006119E-10</v>
      </c>
      <c r="AF10361">
        <f t="shared" si="676"/>
        <v>6.2526605643878154E-8</v>
      </c>
      <c r="AG10361">
        <f t="shared" si="677"/>
        <v>1.0380017754245738E-6</v>
      </c>
    </row>
    <row r="10362" spans="30:33" x14ac:dyDescent="0.2">
      <c r="AD10362">
        <f t="shared" si="675"/>
        <v>10360</v>
      </c>
      <c r="AE10362">
        <f t="shared" si="674"/>
        <v>1.000425690302051E-10</v>
      </c>
      <c r="AF10362">
        <f t="shared" si="676"/>
        <v>6.2426563074847944E-8</v>
      </c>
      <c r="AG10362">
        <f t="shared" si="677"/>
        <v>1.0364410151529248E-6</v>
      </c>
    </row>
    <row r="10363" spans="30:33" x14ac:dyDescent="0.2">
      <c r="AD10363">
        <f t="shared" si="675"/>
        <v>10361</v>
      </c>
      <c r="AE10363">
        <f t="shared" si="674"/>
        <v>9.9882500919756758E-11</v>
      </c>
      <c r="AF10363">
        <f t="shared" si="676"/>
        <v>6.2326680573928181E-8</v>
      </c>
      <c r="AG10363">
        <f t="shared" si="677"/>
        <v>1.0348825920295998E-6</v>
      </c>
    </row>
    <row r="10364" spans="30:33" x14ac:dyDescent="0.2">
      <c r="AD10364">
        <f t="shared" si="675"/>
        <v>10362</v>
      </c>
      <c r="AE10364">
        <f t="shared" si="674"/>
        <v>9.9722688918285128E-11</v>
      </c>
      <c r="AF10364">
        <f t="shared" si="676"/>
        <v>6.2226957885009889E-8</v>
      </c>
      <c r="AG10364">
        <f t="shared" si="677"/>
        <v>1.0333265025712705E-6</v>
      </c>
    </row>
    <row r="10365" spans="30:33" x14ac:dyDescent="0.2">
      <c r="AD10365">
        <f t="shared" si="675"/>
        <v>10363</v>
      </c>
      <c r="AE10365">
        <f t="shared" si="674"/>
        <v>9.9563132616015867E-11</v>
      </c>
      <c r="AF10365">
        <f t="shared" si="676"/>
        <v>6.2127394752393874E-8</v>
      </c>
      <c r="AG10365">
        <f t="shared" si="677"/>
        <v>1.0317727432997725E-6</v>
      </c>
    </row>
    <row r="10366" spans="30:33" x14ac:dyDescent="0.2">
      <c r="AD10366">
        <f t="shared" si="675"/>
        <v>10364</v>
      </c>
      <c r="AE10366">
        <f t="shared" si="674"/>
        <v>9.9403831603830249E-11</v>
      </c>
      <c r="AF10366">
        <f t="shared" si="676"/>
        <v>6.2027990920790043E-8</v>
      </c>
      <c r="AG10366">
        <f t="shared" si="677"/>
        <v>1.0302213107420967E-6</v>
      </c>
    </row>
    <row r="10367" spans="30:33" x14ac:dyDescent="0.2">
      <c r="AD10367">
        <f t="shared" si="675"/>
        <v>10365</v>
      </c>
      <c r="AE10367">
        <f t="shared" si="674"/>
        <v>9.9244785473264112E-11</v>
      </c>
      <c r="AF10367">
        <f t="shared" si="676"/>
        <v>6.1928746135316772E-8</v>
      </c>
      <c r="AG10367">
        <f t="shared" si="677"/>
        <v>1.0286722014303826E-6</v>
      </c>
    </row>
    <row r="10368" spans="30:33" x14ac:dyDescent="0.2">
      <c r="AD10368">
        <f t="shared" si="675"/>
        <v>10366</v>
      </c>
      <c r="AE10368">
        <f t="shared" si="674"/>
        <v>9.9085993816506878E-11</v>
      </c>
      <c r="AF10368">
        <f t="shared" si="676"/>
        <v>6.1829660141500258E-8</v>
      </c>
      <c r="AG10368">
        <f t="shared" si="677"/>
        <v>1.0271254119019103E-6</v>
      </c>
    </row>
    <row r="10369" spans="30:33" x14ac:dyDescent="0.2">
      <c r="AD10369">
        <f t="shared" si="675"/>
        <v>10367</v>
      </c>
      <c r="AE10369">
        <f t="shared" si="674"/>
        <v>9.8927456226400451E-11</v>
      </c>
      <c r="AF10369">
        <f t="shared" si="676"/>
        <v>6.1730732685273854E-8</v>
      </c>
      <c r="AG10369">
        <f t="shared" si="677"/>
        <v>1.0255809386990934E-6</v>
      </c>
    </row>
    <row r="10370" spans="30:33" x14ac:dyDescent="0.2">
      <c r="AD10370">
        <f t="shared" si="675"/>
        <v>10368</v>
      </c>
      <c r="AE10370">
        <f t="shared" si="674"/>
        <v>9.8769172296438214E-11</v>
      </c>
      <c r="AF10370">
        <f t="shared" si="676"/>
        <v>6.1631963512977411E-8</v>
      </c>
      <c r="AG10370">
        <f t="shared" si="677"/>
        <v>1.0240387783694714E-6</v>
      </c>
    </row>
    <row r="10371" spans="30:33" x14ac:dyDescent="0.2">
      <c r="AD10371">
        <f t="shared" si="675"/>
        <v>10369</v>
      </c>
      <c r="AE10371">
        <f t="shared" si="674"/>
        <v>9.8611141620763897E-11</v>
      </c>
      <c r="AF10371">
        <f t="shared" si="676"/>
        <v>6.153335237135664E-8</v>
      </c>
      <c r="AG10371">
        <f t="shared" si="677"/>
        <v>1.0224989274657008E-6</v>
      </c>
    </row>
    <row r="10372" spans="30:33" x14ac:dyDescent="0.2">
      <c r="AD10372">
        <f t="shared" si="675"/>
        <v>10370</v>
      </c>
      <c r="AE10372">
        <f t="shared" si="674"/>
        <v>9.8453363794170667E-11</v>
      </c>
      <c r="AF10372">
        <f t="shared" si="676"/>
        <v>6.1434899007562467E-8</v>
      </c>
      <c r="AG10372">
        <f t="shared" si="677"/>
        <v>1.0209613825455497E-6</v>
      </c>
    </row>
    <row r="10373" spans="30:33" x14ac:dyDescent="0.2">
      <c r="AD10373">
        <f t="shared" si="675"/>
        <v>10371</v>
      </c>
      <c r="AE10373">
        <f t="shared" si="674"/>
        <v>9.8295838412099986E-11</v>
      </c>
      <c r="AF10373">
        <f t="shared" si="676"/>
        <v>6.1336603169150366E-8</v>
      </c>
      <c r="AG10373">
        <f t="shared" si="677"/>
        <v>1.0194261401718889E-6</v>
      </c>
    </row>
    <row r="10374" spans="30:33" x14ac:dyDescent="0.2">
      <c r="AD10374">
        <f t="shared" si="675"/>
        <v>10372</v>
      </c>
      <c r="AE10374">
        <f t="shared" si="674"/>
        <v>9.8138565070640632E-11</v>
      </c>
      <c r="AF10374">
        <f t="shared" si="676"/>
        <v>6.1238464604079729E-8</v>
      </c>
      <c r="AG10374">
        <f t="shared" si="677"/>
        <v>1.0178931969126847E-6</v>
      </c>
    </row>
    <row r="10375" spans="30:33" x14ac:dyDescent="0.2">
      <c r="AD10375">
        <f t="shared" si="675"/>
        <v>10373</v>
      </c>
      <c r="AE10375">
        <f t="shared" si="674"/>
        <v>9.7981543366527606E-11</v>
      </c>
      <c r="AF10375">
        <f t="shared" si="676"/>
        <v>6.1140483060713199E-8</v>
      </c>
      <c r="AG10375">
        <f t="shared" si="677"/>
        <v>1.0163625493409908E-6</v>
      </c>
    </row>
    <row r="10376" spans="30:33" x14ac:dyDescent="0.2">
      <c r="AD10376">
        <f t="shared" si="675"/>
        <v>10374</v>
      </c>
      <c r="AE10376">
        <f t="shared" si="674"/>
        <v>9.7824772897141164E-11</v>
      </c>
      <c r="AF10376">
        <f t="shared" si="676"/>
        <v>6.1042658287816054E-8</v>
      </c>
      <c r="AG10376">
        <f t="shared" si="677"/>
        <v>1.0148341940349424E-6</v>
      </c>
    </row>
    <row r="10377" spans="30:33" x14ac:dyDescent="0.2">
      <c r="AD10377">
        <f t="shared" si="675"/>
        <v>10375</v>
      </c>
      <c r="AE10377">
        <f t="shared" si="674"/>
        <v>9.7668253260505726E-11</v>
      </c>
      <c r="AF10377">
        <f t="shared" si="676"/>
        <v>6.094499003455554E-8</v>
      </c>
      <c r="AG10377">
        <f t="shared" si="677"/>
        <v>1.0133081275777468E-6</v>
      </c>
    </row>
    <row r="10378" spans="30:33" x14ac:dyDescent="0.2">
      <c r="AD10378">
        <f t="shared" si="675"/>
        <v>10376</v>
      </c>
      <c r="AE10378">
        <f t="shared" si="674"/>
        <v>9.751198405528891E-11</v>
      </c>
      <c r="AF10378">
        <f t="shared" si="676"/>
        <v>6.0847478050500252E-8</v>
      </c>
      <c r="AG10378">
        <f t="shared" si="677"/>
        <v>1.0117843465576778E-6</v>
      </c>
    </row>
    <row r="10379" spans="30:33" x14ac:dyDescent="0.2">
      <c r="AD10379">
        <f t="shared" si="675"/>
        <v>10377</v>
      </c>
      <c r="AE10379">
        <f t="shared" si="674"/>
        <v>9.7355964880800447E-11</v>
      </c>
      <c r="AF10379">
        <f t="shared" si="676"/>
        <v>6.0750122085619444E-8</v>
      </c>
      <c r="AG10379">
        <f t="shared" si="677"/>
        <v>1.0102628475680661E-6</v>
      </c>
    </row>
    <row r="10380" spans="30:33" x14ac:dyDescent="0.2">
      <c r="AD10380">
        <f t="shared" si="675"/>
        <v>10378</v>
      </c>
      <c r="AE10380">
        <f t="shared" si="674"/>
        <v>9.7200195336991159E-11</v>
      </c>
      <c r="AF10380">
        <f t="shared" si="676"/>
        <v>6.0652921890282448E-8</v>
      </c>
      <c r="AG10380">
        <f t="shared" si="677"/>
        <v>1.0087436272072943E-6</v>
      </c>
    </row>
    <row r="10381" spans="30:33" x14ac:dyDescent="0.2">
      <c r="AD10381">
        <f t="shared" si="675"/>
        <v>10379</v>
      </c>
      <c r="AE10381">
        <f t="shared" si="674"/>
        <v>9.7044675024451962E-11</v>
      </c>
      <c r="AF10381">
        <f t="shared" si="676"/>
        <v>6.0555877215257999E-8</v>
      </c>
      <c r="AG10381">
        <f t="shared" si="677"/>
        <v>1.0072266820787869E-6</v>
      </c>
    </row>
    <row r="10382" spans="30:33" x14ac:dyDescent="0.2">
      <c r="AD10382">
        <f t="shared" si="675"/>
        <v>10380</v>
      </c>
      <c r="AE10382">
        <f t="shared" si="674"/>
        <v>9.6889403544412848E-11</v>
      </c>
      <c r="AF10382">
        <f t="shared" si="676"/>
        <v>6.0458987811713584E-8</v>
      </c>
      <c r="AG10382">
        <f t="shared" si="677"/>
        <v>1.0057120087910054E-6</v>
      </c>
    </row>
    <row r="10383" spans="30:33" x14ac:dyDescent="0.2">
      <c r="AD10383">
        <f t="shared" si="675"/>
        <v>10381</v>
      </c>
      <c r="AE10383">
        <f t="shared" si="674"/>
        <v>9.6734380498741784E-11</v>
      </c>
      <c r="AF10383">
        <f t="shared" si="676"/>
        <v>6.0362253431214838E-8</v>
      </c>
      <c r="AG10383">
        <f t="shared" si="677"/>
        <v>1.0041996039574384E-6</v>
      </c>
    </row>
    <row r="10384" spans="30:33" x14ac:dyDescent="0.2">
      <c r="AD10384">
        <f t="shared" si="675"/>
        <v>10382</v>
      </c>
      <c r="AE10384">
        <f t="shared" si="674"/>
        <v>9.6579605489943784E-11</v>
      </c>
      <c r="AF10384">
        <f t="shared" si="676"/>
        <v>6.0265673825724891E-8</v>
      </c>
      <c r="AG10384">
        <f t="shared" si="677"/>
        <v>1.0026894641965964E-6</v>
      </c>
    </row>
    <row r="10385" spans="30:33" x14ac:dyDescent="0.2">
      <c r="AD10385">
        <f t="shared" si="675"/>
        <v>10383</v>
      </c>
      <c r="AE10385">
        <f t="shared" si="674"/>
        <v>9.642507812115987E-11</v>
      </c>
      <c r="AF10385">
        <f t="shared" si="676"/>
        <v>6.0169248747603734E-8</v>
      </c>
      <c r="AG10385">
        <f t="shared" si="677"/>
        <v>1.0011815861320028E-6</v>
      </c>
    </row>
    <row r="10386" spans="30:33" x14ac:dyDescent="0.2">
      <c r="AD10386">
        <f t="shared" si="675"/>
        <v>10384</v>
      </c>
      <c r="AE10386">
        <f t="shared" si="674"/>
        <v>9.627079799616602E-11</v>
      </c>
      <c r="AF10386">
        <f t="shared" si="676"/>
        <v>6.0072977949607559E-8</v>
      </c>
      <c r="AG10386">
        <f t="shared" si="677"/>
        <v>9.9967596639218789E-7</v>
      </c>
    </row>
    <row r="10387" spans="30:33" x14ac:dyDescent="0.2">
      <c r="AD10387">
        <f t="shared" si="675"/>
        <v>10385</v>
      </c>
      <c r="AE10387">
        <f t="shared" ref="AE10387:AE10450" si="678">AF10386*$AE$3</f>
        <v>9.611676471937214E-11</v>
      </c>
      <c r="AF10387">
        <f t="shared" si="676"/>
        <v>5.9976861184888188E-8</v>
      </c>
      <c r="AG10387">
        <f t="shared" si="677"/>
        <v>9.9817260161067969E-7</v>
      </c>
    </row>
    <row r="10388" spans="30:33" x14ac:dyDescent="0.2">
      <c r="AD10388">
        <f t="shared" si="675"/>
        <v>10386</v>
      </c>
      <c r="AE10388">
        <f t="shared" si="678"/>
        <v>9.5962977895821149E-11</v>
      </c>
      <c r="AF10388">
        <f t="shared" si="676"/>
        <v>5.9880898206992359E-8</v>
      </c>
      <c r="AG10388">
        <f t="shared" si="677"/>
        <v>9.9667148842599853E-7</v>
      </c>
    </row>
    <row r="10389" spans="30:33" x14ac:dyDescent="0.2">
      <c r="AD10389">
        <f t="shared" si="675"/>
        <v>10387</v>
      </c>
      <c r="AE10389">
        <f t="shared" si="678"/>
        <v>9.5809437131187816E-11</v>
      </c>
      <c r="AF10389">
        <f t="shared" si="676"/>
        <v>5.9785088769861169E-8</v>
      </c>
      <c r="AG10389">
        <f t="shared" si="677"/>
        <v>9.9517262348164784E-7</v>
      </c>
    </row>
    <row r="10390" spans="30:33" x14ac:dyDescent="0.2">
      <c r="AD10390">
        <f t="shared" si="675"/>
        <v>10388</v>
      </c>
      <c r="AE10390">
        <f t="shared" si="678"/>
        <v>9.5656142031777919E-11</v>
      </c>
      <c r="AF10390">
        <f t="shared" si="676"/>
        <v>5.9689432627829388E-8</v>
      </c>
      <c r="AG10390">
        <f t="shared" si="677"/>
        <v>9.9367600342610902E-7</v>
      </c>
    </row>
    <row r="10391" spans="30:33" x14ac:dyDescent="0.2">
      <c r="AD10391">
        <f t="shared" si="675"/>
        <v>10389</v>
      </c>
      <c r="AE10391">
        <f t="shared" si="678"/>
        <v>9.550309220452707E-11</v>
      </c>
      <c r="AF10391">
        <f t="shared" si="676"/>
        <v>5.9593929535624856E-8</v>
      </c>
      <c r="AG10391">
        <f t="shared" si="677"/>
        <v>9.9218162491283179E-7</v>
      </c>
    </row>
    <row r="10392" spans="30:33" x14ac:dyDescent="0.2">
      <c r="AD10392">
        <f t="shared" si="675"/>
        <v>10390</v>
      </c>
      <c r="AE10392">
        <f t="shared" si="678"/>
        <v>9.5350287256999811E-11</v>
      </c>
      <c r="AF10392">
        <f t="shared" si="676"/>
        <v>5.9498579248367852E-8</v>
      </c>
      <c r="AG10392">
        <f t="shared" si="677"/>
        <v>9.9068948460022795E-7</v>
      </c>
    </row>
    <row r="10393" spans="30:33" x14ac:dyDescent="0.2">
      <c r="AD10393">
        <f t="shared" si="675"/>
        <v>10391</v>
      </c>
      <c r="AE10393">
        <f t="shared" si="678"/>
        <v>9.5197726797388602E-11</v>
      </c>
      <c r="AF10393">
        <f t="shared" si="676"/>
        <v>5.9403381521570462E-8</v>
      </c>
      <c r="AG10393">
        <f t="shared" si="677"/>
        <v>9.891995791516649E-7</v>
      </c>
    </row>
    <row r="10394" spans="30:33" x14ac:dyDescent="0.2">
      <c r="AD10394">
        <f t="shared" si="675"/>
        <v>10392</v>
      </c>
      <c r="AE10394">
        <f t="shared" si="678"/>
        <v>9.5045410434512777E-11</v>
      </c>
      <c r="AF10394">
        <f t="shared" si="676"/>
        <v>5.9308336111135949E-8</v>
      </c>
      <c r="AG10394">
        <f t="shared" si="677"/>
        <v>9.8771190523545671E-7</v>
      </c>
    </row>
    <row r="10395" spans="30:33" x14ac:dyDescent="0.2">
      <c r="AD10395">
        <f t="shared" si="675"/>
        <v>10393</v>
      </c>
      <c r="AE10395">
        <f t="shared" si="678"/>
        <v>9.4893337777817565E-11</v>
      </c>
      <c r="AF10395">
        <f t="shared" si="676"/>
        <v>5.9213442773358132E-8</v>
      </c>
      <c r="AG10395">
        <f t="shared" si="677"/>
        <v>9.8622645952485796E-7</v>
      </c>
    </row>
    <row r="10396" spans="30:33" x14ac:dyDescent="0.2">
      <c r="AD10396">
        <f t="shared" si="675"/>
        <v>10394</v>
      </c>
      <c r="AE10396">
        <f t="shared" si="678"/>
        <v>9.4741508437373059E-11</v>
      </c>
      <c r="AF10396">
        <f t="shared" si="676"/>
        <v>5.9118701264920753E-8</v>
      </c>
      <c r="AG10396">
        <f t="shared" si="677"/>
        <v>9.8474323869805553E-7</v>
      </c>
    </row>
    <row r="10397" spans="30:33" x14ac:dyDescent="0.2">
      <c r="AD10397">
        <f t="shared" si="675"/>
        <v>10395</v>
      </c>
      <c r="AE10397">
        <f t="shared" si="678"/>
        <v>9.4589922023873247E-11</v>
      </c>
      <c r="AF10397">
        <f t="shared" si="676"/>
        <v>5.9024111342896876E-8</v>
      </c>
      <c r="AG10397">
        <f t="shared" si="677"/>
        <v>9.8326223943816241E-7</v>
      </c>
    </row>
    <row r="10398" spans="30:33" x14ac:dyDescent="0.2">
      <c r="AD10398">
        <f t="shared" si="675"/>
        <v>10396</v>
      </c>
      <c r="AE10398">
        <f t="shared" si="678"/>
        <v>9.4438578148635043E-11</v>
      </c>
      <c r="AF10398">
        <f t="shared" si="676"/>
        <v>5.8929672764748236E-8</v>
      </c>
      <c r="AG10398">
        <f t="shared" si="677"/>
        <v>9.8178345843320991E-7</v>
      </c>
    </row>
    <row r="10399" spans="30:33" x14ac:dyDescent="0.2">
      <c r="AD10399">
        <f t="shared" si="675"/>
        <v>10397</v>
      </c>
      <c r="AE10399">
        <f t="shared" si="678"/>
        <v>9.4287476423597222E-11</v>
      </c>
      <c r="AF10399">
        <f t="shared" si="676"/>
        <v>5.8835385288324639E-8</v>
      </c>
      <c r="AG10399">
        <f t="shared" si="677"/>
        <v>9.8030689237614041E-7</v>
      </c>
    </row>
    <row r="10400" spans="30:33" x14ac:dyDescent="0.2">
      <c r="AD10400">
        <f t="shared" si="675"/>
        <v>10398</v>
      </c>
      <c r="AE10400">
        <f t="shared" si="678"/>
        <v>9.4136616461319463E-11</v>
      </c>
      <c r="AF10400">
        <f t="shared" si="676"/>
        <v>5.874124867186332E-8</v>
      </c>
      <c r="AG10400">
        <f t="shared" si="677"/>
        <v>9.7883253796479978E-7</v>
      </c>
    </row>
    <row r="10401" spans="30:33" x14ac:dyDescent="0.2">
      <c r="AD10401">
        <f t="shared" si="675"/>
        <v>10399</v>
      </c>
      <c r="AE10401">
        <f t="shared" si="678"/>
        <v>9.398599787498135E-11</v>
      </c>
      <c r="AF10401">
        <f t="shared" si="676"/>
        <v>5.8647262673988338E-8</v>
      </c>
      <c r="AG10401">
        <f t="shared" si="677"/>
        <v>9.7736039190193101E-7</v>
      </c>
    </row>
    <row r="10402" spans="30:33" x14ac:dyDescent="0.2">
      <c r="AD10402">
        <f t="shared" si="675"/>
        <v>10400</v>
      </c>
      <c r="AE10402">
        <f t="shared" si="678"/>
        <v>9.383562027838138E-11</v>
      </c>
      <c r="AF10402">
        <f t="shared" si="676"/>
        <v>5.8553427053709951E-8</v>
      </c>
      <c r="AG10402">
        <f t="shared" si="677"/>
        <v>9.7589045089516637E-7</v>
      </c>
    </row>
    <row r="10403" spans="30:33" x14ac:dyDescent="0.2">
      <c r="AD10403">
        <f t="shared" ref="AD10403:AD10466" si="679">AD10402+1</f>
        <v>10401</v>
      </c>
      <c r="AE10403">
        <f t="shared" si="678"/>
        <v>9.3685483285935967E-11</v>
      </c>
      <c r="AF10403">
        <f t="shared" ref="AF10403:AF10466" si="680">AF10402*$AF$3</f>
        <v>5.8459741570424011E-8</v>
      </c>
      <c r="AG10403">
        <f t="shared" ref="AG10403:AG10466" si="681">AD10403*AE10403</f>
        <v>9.7442271165702001E-7</v>
      </c>
    </row>
    <row r="10404" spans="30:33" x14ac:dyDescent="0.2">
      <c r="AD10404">
        <f t="shared" si="679"/>
        <v>10402</v>
      </c>
      <c r="AE10404">
        <f t="shared" si="678"/>
        <v>9.3535586512678458E-11</v>
      </c>
      <c r="AF10404">
        <f t="shared" si="680"/>
        <v>5.8366205983911331E-8</v>
      </c>
      <c r="AG10404">
        <f t="shared" si="681"/>
        <v>9.7295717090488138E-7</v>
      </c>
    </row>
    <row r="10405" spans="30:33" x14ac:dyDescent="0.2">
      <c r="AD10405">
        <f t="shared" si="679"/>
        <v>10403</v>
      </c>
      <c r="AE10405">
        <f t="shared" si="678"/>
        <v>9.3385929574258168E-11</v>
      </c>
      <c r="AF10405">
        <f t="shared" si="680"/>
        <v>5.8272820054337068E-8</v>
      </c>
      <c r="AG10405">
        <f t="shared" si="681"/>
        <v>9.7149382536100764E-7</v>
      </c>
    </row>
    <row r="10406" spans="30:33" x14ac:dyDescent="0.2">
      <c r="AD10406">
        <f t="shared" si="679"/>
        <v>10404</v>
      </c>
      <c r="AE10406">
        <f t="shared" si="678"/>
        <v>9.3236512086939353E-11</v>
      </c>
      <c r="AF10406">
        <f t="shared" si="680"/>
        <v>5.8179583542250129E-8</v>
      </c>
      <c r="AG10406">
        <f t="shared" si="681"/>
        <v>9.7003267175251705E-7</v>
      </c>
    </row>
    <row r="10407" spans="30:33" x14ac:dyDescent="0.2">
      <c r="AD10407">
        <f t="shared" si="679"/>
        <v>10405</v>
      </c>
      <c r="AE10407">
        <f t="shared" si="678"/>
        <v>9.3087333667600247E-11</v>
      </c>
      <c r="AF10407">
        <f t="shared" si="680"/>
        <v>5.8086496208582526E-8</v>
      </c>
      <c r="AG10407">
        <f t="shared" si="681"/>
        <v>9.6857370681138053E-7</v>
      </c>
    </row>
    <row r="10408" spans="30:33" x14ac:dyDescent="0.2">
      <c r="AD10408">
        <f t="shared" si="679"/>
        <v>10406</v>
      </c>
      <c r="AE10408">
        <f t="shared" si="678"/>
        <v>9.2938393933732087E-11</v>
      </c>
      <c r="AF10408">
        <f t="shared" si="680"/>
        <v>5.7993557814648791E-8</v>
      </c>
      <c r="AG10408">
        <f t="shared" si="681"/>
        <v>9.6711692727441614E-7</v>
      </c>
    </row>
    <row r="10409" spans="30:33" x14ac:dyDescent="0.2">
      <c r="AD10409">
        <f t="shared" si="679"/>
        <v>10407</v>
      </c>
      <c r="AE10409">
        <f t="shared" si="678"/>
        <v>9.2789692503438109E-11</v>
      </c>
      <c r="AF10409">
        <f t="shared" si="680"/>
        <v>5.7900768122145349E-8</v>
      </c>
      <c r="AG10409">
        <f t="shared" si="681"/>
        <v>9.6566232988328041E-7</v>
      </c>
    </row>
    <row r="10410" spans="30:33" x14ac:dyDescent="0.2">
      <c r="AD10410">
        <f t="shared" si="679"/>
        <v>10408</v>
      </c>
      <c r="AE10410">
        <f t="shared" si="678"/>
        <v>9.2641228995432601E-11</v>
      </c>
      <c r="AF10410">
        <f t="shared" si="680"/>
        <v>5.7808126893149912E-8</v>
      </c>
      <c r="AG10410">
        <f t="shared" si="681"/>
        <v>9.6420991138446261E-7</v>
      </c>
    </row>
    <row r="10411" spans="30:33" x14ac:dyDescent="0.2">
      <c r="AD10411">
        <f t="shared" si="679"/>
        <v>10409</v>
      </c>
      <c r="AE10411">
        <f t="shared" si="678"/>
        <v>9.2493003029039898E-11</v>
      </c>
      <c r="AF10411">
        <f t="shared" si="680"/>
        <v>5.7715633890120869E-8</v>
      </c>
      <c r="AG10411">
        <f t="shared" si="681"/>
        <v>9.6275966852927631E-7</v>
      </c>
    </row>
    <row r="10412" spans="30:33" x14ac:dyDescent="0.2">
      <c r="AD10412">
        <f t="shared" si="679"/>
        <v>10410</v>
      </c>
      <c r="AE10412">
        <f t="shared" si="678"/>
        <v>9.2345014224193437E-11</v>
      </c>
      <c r="AF10412">
        <f t="shared" si="680"/>
        <v>5.7623288875896672E-8</v>
      </c>
      <c r="AG10412">
        <f t="shared" si="681"/>
        <v>9.6131159807385359E-7</v>
      </c>
    </row>
    <row r="10413" spans="30:33" x14ac:dyDescent="0.2">
      <c r="AD10413">
        <f t="shared" si="679"/>
        <v>10411</v>
      </c>
      <c r="AE10413">
        <f t="shared" si="678"/>
        <v>9.2197262201434711E-11</v>
      </c>
      <c r="AF10413">
        <f t="shared" si="680"/>
        <v>5.7531091613695236E-8</v>
      </c>
      <c r="AG10413">
        <f t="shared" si="681"/>
        <v>9.5986569677913668E-7</v>
      </c>
    </row>
    <row r="10414" spans="30:33" x14ac:dyDescent="0.2">
      <c r="AD10414">
        <f t="shared" si="679"/>
        <v>10412</v>
      </c>
      <c r="AE10414">
        <f t="shared" si="678"/>
        <v>9.2049746581912414E-11</v>
      </c>
      <c r="AF10414">
        <f t="shared" si="680"/>
        <v>5.7439041867113318E-8</v>
      </c>
      <c r="AG10414">
        <f t="shared" si="681"/>
        <v>9.5842196141087212E-7</v>
      </c>
    </row>
    <row r="10415" spans="30:33" x14ac:dyDescent="0.2">
      <c r="AD10415">
        <f t="shared" si="679"/>
        <v>10413</v>
      </c>
      <c r="AE10415">
        <f t="shared" si="678"/>
        <v>9.1902466987381356E-11</v>
      </c>
      <c r="AF10415">
        <f t="shared" si="680"/>
        <v>5.7347139400125935E-8</v>
      </c>
      <c r="AG10415">
        <f t="shared" si="681"/>
        <v>9.5698038873960197E-7</v>
      </c>
    </row>
    <row r="10416" spans="30:33" x14ac:dyDescent="0.2">
      <c r="AD10416">
        <f t="shared" si="679"/>
        <v>10414</v>
      </c>
      <c r="AE10416">
        <f t="shared" si="678"/>
        <v>9.1755423040201536E-11</v>
      </c>
      <c r="AF10416">
        <f t="shared" si="680"/>
        <v>5.7255383977085729E-8</v>
      </c>
      <c r="AG10416">
        <f t="shared" si="681"/>
        <v>9.5554097554065889E-7</v>
      </c>
    </row>
    <row r="10417" spans="30:33" x14ac:dyDescent="0.2">
      <c r="AD10417">
        <f t="shared" si="679"/>
        <v>10415</v>
      </c>
      <c r="AE10417">
        <f t="shared" si="678"/>
        <v>9.1608614363337206E-11</v>
      </c>
      <c r="AF10417">
        <f t="shared" si="680"/>
        <v>5.716377536272239E-8</v>
      </c>
      <c r="AG10417">
        <f t="shared" si="681"/>
        <v>9.5410371859415702E-7</v>
      </c>
    </row>
    <row r="10418" spans="30:33" x14ac:dyDescent="0.2">
      <c r="AD10418">
        <f t="shared" si="679"/>
        <v>10416</v>
      </c>
      <c r="AE10418">
        <f t="shared" si="678"/>
        <v>9.1462040580355865E-11</v>
      </c>
      <c r="AF10418">
        <f t="shared" si="680"/>
        <v>5.7072313322142029E-8</v>
      </c>
      <c r="AG10418">
        <f t="shared" si="681"/>
        <v>9.5266861468498673E-7</v>
      </c>
    </row>
    <row r="10419" spans="30:33" x14ac:dyDescent="0.2">
      <c r="AD10419">
        <f t="shared" si="679"/>
        <v>10417</v>
      </c>
      <c r="AE10419">
        <f t="shared" si="678"/>
        <v>9.1315701315427291E-11</v>
      </c>
      <c r="AF10419">
        <f t="shared" si="680"/>
        <v>5.69809976208266E-8</v>
      </c>
      <c r="AG10419">
        <f t="shared" si="681"/>
        <v>9.512356606028061E-7</v>
      </c>
    </row>
    <row r="10420" spans="30:33" x14ac:dyDescent="0.2">
      <c r="AD10420">
        <f t="shared" si="679"/>
        <v>10418</v>
      </c>
      <c r="AE10420">
        <f t="shared" si="678"/>
        <v>9.1169596193322597E-11</v>
      </c>
      <c r="AF10420">
        <f t="shared" si="680"/>
        <v>5.6889828024633273E-8</v>
      </c>
      <c r="AG10420">
        <f t="shared" si="681"/>
        <v>9.4980485314203485E-7</v>
      </c>
    </row>
    <row r="10421" spans="30:33" x14ac:dyDescent="0.2">
      <c r="AD10421">
        <f t="shared" si="679"/>
        <v>10419</v>
      </c>
      <c r="AE10421">
        <f t="shared" si="678"/>
        <v>9.1023724839413273E-11</v>
      </c>
      <c r="AF10421">
        <f t="shared" si="680"/>
        <v>5.679880429979386E-8</v>
      </c>
      <c r="AG10421">
        <f t="shared" si="681"/>
        <v>9.4837618910184694E-7</v>
      </c>
    </row>
    <row r="10422" spans="30:33" x14ac:dyDescent="0.2">
      <c r="AD10422">
        <f t="shared" si="679"/>
        <v>10420</v>
      </c>
      <c r="AE10422">
        <f t="shared" si="678"/>
        <v>9.0878086879670218E-11</v>
      </c>
      <c r="AF10422">
        <f t="shared" si="680"/>
        <v>5.6707926212914189E-8</v>
      </c>
      <c r="AG10422">
        <f t="shared" si="681"/>
        <v>9.4694966528616367E-7</v>
      </c>
    </row>
    <row r="10423" spans="30:33" x14ac:dyDescent="0.2">
      <c r="AD10423">
        <f t="shared" si="679"/>
        <v>10421</v>
      </c>
      <c r="AE10423">
        <f t="shared" si="678"/>
        <v>9.0732681940662745E-11</v>
      </c>
      <c r="AF10423">
        <f t="shared" si="680"/>
        <v>5.6617193530973524E-8</v>
      </c>
      <c r="AG10423">
        <f t="shared" si="681"/>
        <v>9.4552527850364642E-7</v>
      </c>
    </row>
    <row r="10424" spans="30:33" x14ac:dyDescent="0.2">
      <c r="AD10424">
        <f t="shared" si="679"/>
        <v>10422</v>
      </c>
      <c r="AE10424">
        <f t="shared" si="678"/>
        <v>9.0587509649557674E-11</v>
      </c>
      <c r="AF10424">
        <f t="shared" si="680"/>
        <v>5.6526606021323962E-8</v>
      </c>
      <c r="AG10424">
        <f t="shared" si="681"/>
        <v>9.4410302556769012E-7</v>
      </c>
    </row>
    <row r="10425" spans="30:33" x14ac:dyDescent="0.2">
      <c r="AD10425">
        <f t="shared" si="679"/>
        <v>10423</v>
      </c>
      <c r="AE10425">
        <f t="shared" si="678"/>
        <v>9.044256963411838E-11</v>
      </c>
      <c r="AF10425">
        <f t="shared" si="680"/>
        <v>5.6436163451689841E-8</v>
      </c>
      <c r="AG10425">
        <f t="shared" si="681"/>
        <v>9.4268290329641591E-7</v>
      </c>
    </row>
    <row r="10426" spans="30:33" x14ac:dyDescent="0.2">
      <c r="AD10426">
        <f t="shared" si="679"/>
        <v>10424</v>
      </c>
      <c r="AE10426">
        <f t="shared" si="678"/>
        <v>9.0297861522703792E-11</v>
      </c>
      <c r="AF10426">
        <f t="shared" si="680"/>
        <v>5.6345865590167136E-8</v>
      </c>
      <c r="AG10426">
        <f t="shared" si="681"/>
        <v>9.4126490851266432E-7</v>
      </c>
    </row>
    <row r="10427" spans="30:33" x14ac:dyDescent="0.2">
      <c r="AD10427">
        <f t="shared" si="679"/>
        <v>10425</v>
      </c>
      <c r="AE10427">
        <f t="shared" si="678"/>
        <v>9.0153384944267455E-11</v>
      </c>
      <c r="AF10427">
        <f t="shared" si="680"/>
        <v>5.6255712205222867E-8</v>
      </c>
      <c r="AG10427">
        <f t="shared" si="681"/>
        <v>9.3984903804398821E-7</v>
      </c>
    </row>
    <row r="10428" spans="30:33" x14ac:dyDescent="0.2">
      <c r="AD10428">
        <f t="shared" si="679"/>
        <v>10426</v>
      </c>
      <c r="AE10428">
        <f t="shared" si="678"/>
        <v>9.0009139528356623E-11</v>
      </c>
      <c r="AF10428">
        <f t="shared" si="680"/>
        <v>5.6165703065694508E-8</v>
      </c>
      <c r="AG10428">
        <f t="shared" si="681"/>
        <v>9.3843528872264614E-7</v>
      </c>
    </row>
    <row r="10429" spans="30:33" x14ac:dyDescent="0.2">
      <c r="AD10429">
        <f t="shared" si="679"/>
        <v>10427</v>
      </c>
      <c r="AE10429">
        <f t="shared" si="678"/>
        <v>8.9865124905111248E-11</v>
      </c>
      <c r="AF10429">
        <f t="shared" si="680"/>
        <v>5.6075837940789393E-8</v>
      </c>
      <c r="AG10429">
        <f t="shared" si="681"/>
        <v>9.3702365738559495E-7</v>
      </c>
    </row>
    <row r="10430" spans="30:33" x14ac:dyDescent="0.2">
      <c r="AD10430">
        <f t="shared" si="679"/>
        <v>10428</v>
      </c>
      <c r="AE10430">
        <f t="shared" si="678"/>
        <v>8.9721340705263069E-11</v>
      </c>
      <c r="AF10430">
        <f t="shared" si="680"/>
        <v>5.5986116600084124E-8</v>
      </c>
      <c r="AG10430">
        <f t="shared" si="681"/>
        <v>9.3561414087448331E-7</v>
      </c>
    </row>
    <row r="10431" spans="30:33" x14ac:dyDescent="0.2">
      <c r="AD10431">
        <f t="shared" si="679"/>
        <v>10429</v>
      </c>
      <c r="AE10431">
        <f t="shared" si="678"/>
        <v>8.9577786560134636E-11</v>
      </c>
      <c r="AF10431">
        <f t="shared" si="680"/>
        <v>5.5896538813523986E-8</v>
      </c>
      <c r="AG10431">
        <f t="shared" si="681"/>
        <v>9.3420673603564406E-7</v>
      </c>
    </row>
    <row r="10432" spans="30:33" x14ac:dyDescent="0.2">
      <c r="AD10432">
        <f t="shared" si="679"/>
        <v>10430</v>
      </c>
      <c r="AE10432">
        <f t="shared" si="678"/>
        <v>8.9434462101638421E-11</v>
      </c>
      <c r="AF10432">
        <f t="shared" si="680"/>
        <v>5.5807104351422348E-8</v>
      </c>
      <c r="AG10432">
        <f t="shared" si="681"/>
        <v>9.3280143972008877E-7</v>
      </c>
    </row>
    <row r="10433" spans="30:33" x14ac:dyDescent="0.2">
      <c r="AD10433">
        <f t="shared" si="679"/>
        <v>10431</v>
      </c>
      <c r="AE10433">
        <f t="shared" si="678"/>
        <v>8.9291366962275798E-11</v>
      </c>
      <c r="AF10433">
        <f t="shared" si="680"/>
        <v>5.5717812984460069E-8</v>
      </c>
      <c r="AG10433">
        <f t="shared" si="681"/>
        <v>9.313982487834989E-7</v>
      </c>
    </row>
    <row r="10434" spans="30:33" x14ac:dyDescent="0.2">
      <c r="AD10434">
        <f t="shared" si="679"/>
        <v>10432</v>
      </c>
      <c r="AE10434">
        <f t="shared" si="678"/>
        <v>8.914850077513615E-11</v>
      </c>
      <c r="AF10434">
        <f t="shared" si="680"/>
        <v>5.562866448368493E-8</v>
      </c>
      <c r="AG10434">
        <f t="shared" si="681"/>
        <v>9.2999716008622029E-7</v>
      </c>
    </row>
    <row r="10435" spans="30:33" x14ac:dyDescent="0.2">
      <c r="AD10435">
        <f t="shared" si="679"/>
        <v>10433</v>
      </c>
      <c r="AE10435">
        <f t="shared" si="678"/>
        <v>8.9005863173895926E-11</v>
      </c>
      <c r="AF10435">
        <f t="shared" si="680"/>
        <v>5.5539658620511029E-8</v>
      </c>
      <c r="AG10435">
        <f t="shared" si="681"/>
        <v>9.2859817049325621E-7</v>
      </c>
    </row>
    <row r="10436" spans="30:33" x14ac:dyDescent="0.2">
      <c r="AD10436">
        <f t="shared" si="679"/>
        <v>10434</v>
      </c>
      <c r="AE10436">
        <f t="shared" si="678"/>
        <v>8.8863453792817682E-11</v>
      </c>
      <c r="AF10436">
        <f t="shared" si="680"/>
        <v>5.5450795166718208E-8</v>
      </c>
      <c r="AG10436">
        <f t="shared" si="681"/>
        <v>9.2720127687425972E-7</v>
      </c>
    </row>
    <row r="10437" spans="30:33" x14ac:dyDescent="0.2">
      <c r="AD10437">
        <f t="shared" si="679"/>
        <v>10435</v>
      </c>
      <c r="AE10437">
        <f t="shared" si="678"/>
        <v>8.8721272266749168E-11</v>
      </c>
      <c r="AF10437">
        <f t="shared" si="680"/>
        <v>5.5362073894451456E-8</v>
      </c>
      <c r="AG10437">
        <f t="shared" si="681"/>
        <v>9.2580647610352752E-7</v>
      </c>
    </row>
    <row r="10438" spans="30:33" x14ac:dyDescent="0.2">
      <c r="AD10438">
        <f t="shared" si="679"/>
        <v>10436</v>
      </c>
      <c r="AE10438">
        <f t="shared" si="678"/>
        <v>8.8579318231122367E-11</v>
      </c>
      <c r="AF10438">
        <f t="shared" si="680"/>
        <v>5.5273494576220334E-8</v>
      </c>
      <c r="AG10438">
        <f t="shared" si="681"/>
        <v>9.2441376505999307E-7</v>
      </c>
    </row>
    <row r="10439" spans="30:33" x14ac:dyDescent="0.2">
      <c r="AD10439">
        <f t="shared" si="679"/>
        <v>10437</v>
      </c>
      <c r="AE10439">
        <f t="shared" si="678"/>
        <v>8.8437591321952581E-11</v>
      </c>
      <c r="AF10439">
        <f t="shared" si="680"/>
        <v>5.5185056984898378E-8</v>
      </c>
      <c r="AG10439">
        <f t="shared" si="681"/>
        <v>9.2302314062721908E-7</v>
      </c>
    </row>
    <row r="10440" spans="30:33" x14ac:dyDescent="0.2">
      <c r="AD10440">
        <f t="shared" si="679"/>
        <v>10438</v>
      </c>
      <c r="AE10440">
        <f t="shared" si="678"/>
        <v>8.8296091175837447E-11</v>
      </c>
      <c r="AF10440">
        <f t="shared" si="680"/>
        <v>5.5096760893722538E-8</v>
      </c>
      <c r="AG10440">
        <f t="shared" si="681"/>
        <v>9.2163459969339126E-7</v>
      </c>
    </row>
    <row r="10441" spans="30:33" x14ac:dyDescent="0.2">
      <c r="AD10441">
        <f t="shared" si="679"/>
        <v>10439</v>
      </c>
      <c r="AE10441">
        <f t="shared" si="678"/>
        <v>8.8154817429956097E-11</v>
      </c>
      <c r="AF10441">
        <f t="shared" si="680"/>
        <v>5.5008606076292582E-8</v>
      </c>
      <c r="AG10441">
        <f t="shared" si="681"/>
        <v>9.2024813915131166E-7</v>
      </c>
    </row>
    <row r="10442" spans="30:33" x14ac:dyDescent="0.2">
      <c r="AD10442">
        <f t="shared" si="679"/>
        <v>10440</v>
      </c>
      <c r="AE10442">
        <f t="shared" si="678"/>
        <v>8.8013769722068174E-11</v>
      </c>
      <c r="AF10442">
        <f t="shared" si="680"/>
        <v>5.4920592306570514E-8</v>
      </c>
      <c r="AG10442">
        <f t="shared" si="681"/>
        <v>9.1886375589839176E-7</v>
      </c>
    </row>
    <row r="10443" spans="30:33" x14ac:dyDescent="0.2">
      <c r="AD10443">
        <f t="shared" si="679"/>
        <v>10441</v>
      </c>
      <c r="AE10443">
        <f t="shared" si="678"/>
        <v>8.7872947690512867E-11</v>
      </c>
      <c r="AF10443">
        <f t="shared" si="680"/>
        <v>5.4832719358879997E-8</v>
      </c>
      <c r="AG10443">
        <f t="shared" si="681"/>
        <v>9.1748144683664487E-7</v>
      </c>
    </row>
    <row r="10444" spans="30:33" x14ac:dyDescent="0.2">
      <c r="AD10444">
        <f t="shared" si="679"/>
        <v>10442</v>
      </c>
      <c r="AE10444">
        <f t="shared" si="678"/>
        <v>8.773235097420804E-11</v>
      </c>
      <c r="AF10444">
        <f t="shared" si="680"/>
        <v>5.4744987007905786E-8</v>
      </c>
      <c r="AG10444">
        <f t="shared" si="681"/>
        <v>9.1610120887268041E-7</v>
      </c>
    </row>
    <row r="10445" spans="30:33" x14ac:dyDescent="0.2">
      <c r="AD10445">
        <f t="shared" si="679"/>
        <v>10443</v>
      </c>
      <c r="AE10445">
        <f t="shared" si="678"/>
        <v>8.7591979212649294E-11</v>
      </c>
      <c r="AF10445">
        <f t="shared" si="680"/>
        <v>5.4657395028693136E-8</v>
      </c>
      <c r="AG10445">
        <f t="shared" si="681"/>
        <v>9.147230389176966E-7</v>
      </c>
    </row>
    <row r="10446" spans="30:33" x14ac:dyDescent="0.2">
      <c r="AD10446">
        <f t="shared" si="679"/>
        <v>10444</v>
      </c>
      <c r="AE10446">
        <f t="shared" si="678"/>
        <v>8.7451832045909057E-11</v>
      </c>
      <c r="AF10446">
        <f t="shared" si="680"/>
        <v>5.4569943196647225E-8</v>
      </c>
      <c r="AG10446">
        <f t="shared" si="681"/>
        <v>9.1334693388747422E-7</v>
      </c>
    </row>
    <row r="10447" spans="30:33" x14ac:dyDescent="0.2">
      <c r="AD10447">
        <f t="shared" si="679"/>
        <v>10445</v>
      </c>
      <c r="AE10447">
        <f t="shared" si="678"/>
        <v>8.7311909114635604E-11</v>
      </c>
      <c r="AF10447">
        <f t="shared" si="680"/>
        <v>5.448263128753259E-8</v>
      </c>
      <c r="AG10447">
        <f t="shared" si="681"/>
        <v>9.1197289070236886E-7</v>
      </c>
    </row>
    <row r="10448" spans="30:33" x14ac:dyDescent="0.2">
      <c r="AD10448">
        <f t="shared" si="679"/>
        <v>10446</v>
      </c>
      <c r="AE10448">
        <f t="shared" si="678"/>
        <v>8.7172210060052179E-11</v>
      </c>
      <c r="AF10448">
        <f t="shared" si="680"/>
        <v>5.4395459077472534E-8</v>
      </c>
      <c r="AG10448">
        <f t="shared" si="681"/>
        <v>9.1060090628730502E-7</v>
      </c>
    </row>
    <row r="10449" spans="30:33" x14ac:dyDescent="0.2">
      <c r="AD10449">
        <f t="shared" si="679"/>
        <v>10447</v>
      </c>
      <c r="AE10449">
        <f t="shared" si="678"/>
        <v>8.7032734523956088E-11</v>
      </c>
      <c r="AF10449">
        <f t="shared" si="680"/>
        <v>5.4308426342948575E-8</v>
      </c>
      <c r="AG10449">
        <f t="shared" si="681"/>
        <v>9.092309775717692E-7</v>
      </c>
    </row>
    <row r="10450" spans="30:33" x14ac:dyDescent="0.2">
      <c r="AD10450">
        <f t="shared" si="679"/>
        <v>10448</v>
      </c>
      <c r="AE10450">
        <f t="shared" si="678"/>
        <v>8.6893482148717759E-11</v>
      </c>
      <c r="AF10450">
        <f t="shared" si="680"/>
        <v>5.4221532860799857E-8</v>
      </c>
      <c r="AG10450">
        <f t="shared" si="681"/>
        <v>9.0786310148980316E-7</v>
      </c>
    </row>
    <row r="10451" spans="30:33" x14ac:dyDescent="0.2">
      <c r="AD10451">
        <f t="shared" si="679"/>
        <v>10449</v>
      </c>
      <c r="AE10451">
        <f t="shared" ref="AE10451:AE10514" si="682">AF10450*$AE$3</f>
        <v>8.6754452577279807E-11</v>
      </c>
      <c r="AF10451">
        <f t="shared" si="680"/>
        <v>5.4134778408222576E-8</v>
      </c>
      <c r="AG10451">
        <f t="shared" si="681"/>
        <v>9.0649727497999667E-7</v>
      </c>
    </row>
    <row r="10452" spans="30:33" x14ac:dyDescent="0.2">
      <c r="AD10452">
        <f t="shared" si="679"/>
        <v>10450</v>
      </c>
      <c r="AE10452">
        <f t="shared" si="682"/>
        <v>8.6615645453156158E-11</v>
      </c>
      <c r="AF10452">
        <f t="shared" si="680"/>
        <v>5.4048162762769415E-8</v>
      </c>
      <c r="AG10452">
        <f t="shared" si="681"/>
        <v>9.0513349498548183E-7</v>
      </c>
    </row>
    <row r="10453" spans="30:33" x14ac:dyDescent="0.2">
      <c r="AD10453">
        <f t="shared" si="679"/>
        <v>10451</v>
      </c>
      <c r="AE10453">
        <f t="shared" si="682"/>
        <v>8.6477060420431107E-11</v>
      </c>
      <c r="AF10453">
        <f t="shared" si="680"/>
        <v>5.3961685702348979E-8</v>
      </c>
      <c r="AG10453">
        <f t="shared" si="681"/>
        <v>9.0377175845392546E-7</v>
      </c>
    </row>
    <row r="10454" spans="30:33" x14ac:dyDescent="0.2">
      <c r="AD10454">
        <f t="shared" si="679"/>
        <v>10452</v>
      </c>
      <c r="AE10454">
        <f t="shared" si="682"/>
        <v>8.6338697123758408E-11</v>
      </c>
      <c r="AF10454">
        <f t="shared" si="680"/>
        <v>5.387534700522522E-8</v>
      </c>
      <c r="AG10454">
        <f t="shared" si="681"/>
        <v>9.0241206233752289E-7</v>
      </c>
    </row>
    <row r="10455" spans="30:33" x14ac:dyDescent="0.2">
      <c r="AD10455">
        <f t="shared" si="679"/>
        <v>10453</v>
      </c>
      <c r="AE10455">
        <f t="shared" si="682"/>
        <v>8.6200555208360386E-11</v>
      </c>
      <c r="AF10455">
        <f t="shared" si="680"/>
        <v>5.3789146450016859E-8</v>
      </c>
      <c r="AG10455">
        <f t="shared" si="681"/>
        <v>9.0105440359299117E-7</v>
      </c>
    </row>
    <row r="10456" spans="30:33" x14ac:dyDescent="0.2">
      <c r="AD10456">
        <f t="shared" si="679"/>
        <v>10454</v>
      </c>
      <c r="AE10456">
        <f t="shared" si="682"/>
        <v>8.6062634320027009E-11</v>
      </c>
      <c r="AF10456">
        <f t="shared" si="680"/>
        <v>5.3703083815696829E-8</v>
      </c>
      <c r="AG10456">
        <f t="shared" si="681"/>
        <v>8.9969877918156231E-7</v>
      </c>
    </row>
    <row r="10457" spans="30:33" x14ac:dyDescent="0.2">
      <c r="AD10457">
        <f t="shared" si="679"/>
        <v>10455</v>
      </c>
      <c r="AE10457">
        <f t="shared" si="682"/>
        <v>8.5924934105114962E-11</v>
      </c>
      <c r="AF10457">
        <f t="shared" si="680"/>
        <v>5.3617158881591713E-8</v>
      </c>
      <c r="AG10457">
        <f t="shared" si="681"/>
        <v>8.9834518606897691E-7</v>
      </c>
    </row>
    <row r="10458" spans="30:33" x14ac:dyDescent="0.2">
      <c r="AD10458">
        <f t="shared" si="679"/>
        <v>10456</v>
      </c>
      <c r="AE10458">
        <f t="shared" si="682"/>
        <v>8.5787454210546778E-11</v>
      </c>
      <c r="AF10458">
        <f t="shared" si="680"/>
        <v>5.3531371427381161E-8</v>
      </c>
      <c r="AG10458">
        <f t="shared" si="681"/>
        <v>8.9699362122547709E-7</v>
      </c>
    </row>
    <row r="10459" spans="30:33" x14ac:dyDescent="0.2">
      <c r="AD10459">
        <f t="shared" si="679"/>
        <v>10457</v>
      </c>
      <c r="AE10459">
        <f t="shared" si="682"/>
        <v>8.5650194283809899E-11</v>
      </c>
      <c r="AF10459">
        <f t="shared" si="680"/>
        <v>5.3445721233097347E-8</v>
      </c>
      <c r="AG10459">
        <f t="shared" si="681"/>
        <v>8.9564408162580009E-7</v>
      </c>
    </row>
    <row r="10460" spans="30:33" x14ac:dyDescent="0.2">
      <c r="AD10460">
        <f t="shared" si="679"/>
        <v>10458</v>
      </c>
      <c r="AE10460">
        <f t="shared" si="682"/>
        <v>8.5513153972955791E-11</v>
      </c>
      <c r="AF10460">
        <f t="shared" si="680"/>
        <v>5.3360208079124388E-8</v>
      </c>
      <c r="AG10460">
        <f t="shared" si="681"/>
        <v>8.9429656424917167E-7</v>
      </c>
    </row>
    <row r="10461" spans="30:33" x14ac:dyDescent="0.2">
      <c r="AD10461">
        <f t="shared" si="679"/>
        <v>10459</v>
      </c>
      <c r="AE10461">
        <f t="shared" si="682"/>
        <v>8.5376332926599059E-11</v>
      </c>
      <c r="AF10461">
        <f t="shared" si="680"/>
        <v>5.3274831746197786E-8</v>
      </c>
      <c r="AG10461">
        <f t="shared" si="681"/>
        <v>8.9295106607929956E-7</v>
      </c>
    </row>
    <row r="10462" spans="30:33" x14ac:dyDescent="0.2">
      <c r="AD10462">
        <f t="shared" si="679"/>
        <v>10460</v>
      </c>
      <c r="AE10462">
        <f t="shared" si="682"/>
        <v>8.5239730793916495E-11</v>
      </c>
      <c r="AF10462">
        <f t="shared" si="680"/>
        <v>5.3189592015403867E-8</v>
      </c>
      <c r="AG10462">
        <f t="shared" si="681"/>
        <v>8.9160758410436658E-7</v>
      </c>
    </row>
    <row r="10463" spans="30:33" x14ac:dyDescent="0.2">
      <c r="AD10463">
        <f t="shared" si="679"/>
        <v>10461</v>
      </c>
      <c r="AE10463">
        <f t="shared" si="682"/>
        <v>8.5103347224646223E-11</v>
      </c>
      <c r="AF10463">
        <f t="shared" si="680"/>
        <v>5.3104488668179221E-8</v>
      </c>
      <c r="AG10463">
        <f t="shared" si="681"/>
        <v>8.9026611531702419E-7</v>
      </c>
    </row>
    <row r="10464" spans="30:33" x14ac:dyDescent="0.2">
      <c r="AD10464">
        <f t="shared" si="679"/>
        <v>10462</v>
      </c>
      <c r="AE10464">
        <f t="shared" si="682"/>
        <v>8.4967181869086797E-11</v>
      </c>
      <c r="AF10464">
        <f t="shared" si="680"/>
        <v>5.3019521486310133E-8</v>
      </c>
      <c r="AG10464">
        <f t="shared" si="681"/>
        <v>8.889266567143861E-7</v>
      </c>
    </row>
    <row r="10465" spans="30:33" x14ac:dyDescent="0.2">
      <c r="AD10465">
        <f t="shared" si="679"/>
        <v>10463</v>
      </c>
      <c r="AE10465">
        <f t="shared" si="682"/>
        <v>8.4831234378096252E-11</v>
      </c>
      <c r="AF10465">
        <f t="shared" si="680"/>
        <v>5.2934690251932034E-8</v>
      </c>
      <c r="AG10465">
        <f t="shared" si="681"/>
        <v>8.8758920529802113E-7</v>
      </c>
    </row>
    <row r="10466" spans="30:33" x14ac:dyDescent="0.2">
      <c r="AD10466">
        <f t="shared" si="679"/>
        <v>10464</v>
      </c>
      <c r="AE10466">
        <f t="shared" si="682"/>
        <v>8.4695504403091295E-11</v>
      </c>
      <c r="AF10466">
        <f t="shared" si="680"/>
        <v>5.2849994747528941E-8</v>
      </c>
      <c r="AG10466">
        <f t="shared" si="681"/>
        <v>8.8625375807394731E-7</v>
      </c>
    </row>
    <row r="10467" spans="30:33" x14ac:dyDescent="0.2">
      <c r="AD10467">
        <f t="shared" ref="AD10467:AD10530" si="683">AD10466+1</f>
        <v>10465</v>
      </c>
      <c r="AE10467">
        <f t="shared" si="682"/>
        <v>8.4559991596046346E-11</v>
      </c>
      <c r="AF10467">
        <f t="shared" ref="AF10467:AF10530" si="684">AF10466*$AF$3</f>
        <v>5.2765434755932895E-8</v>
      </c>
      <c r="AG10467">
        <f t="shared" ref="AG10467:AG10530" si="685">AD10467*AE10467</f>
        <v>8.8492031205262497E-7</v>
      </c>
    </row>
    <row r="10468" spans="30:33" x14ac:dyDescent="0.2">
      <c r="AD10468">
        <f t="shared" si="683"/>
        <v>10466</v>
      </c>
      <c r="AE10468">
        <f t="shared" si="682"/>
        <v>8.4424695609492674E-11</v>
      </c>
      <c r="AF10468">
        <f t="shared" si="684"/>
        <v>5.26810100603234E-8</v>
      </c>
      <c r="AG10468">
        <f t="shared" si="685"/>
        <v>8.8358886424895034E-7</v>
      </c>
    </row>
    <row r="10469" spans="30:33" x14ac:dyDescent="0.2">
      <c r="AD10469">
        <f t="shared" si="683"/>
        <v>10467</v>
      </c>
      <c r="AE10469">
        <f t="shared" si="682"/>
        <v>8.4289616096517475E-11</v>
      </c>
      <c r="AF10469">
        <f t="shared" si="684"/>
        <v>5.259672044422688E-8</v>
      </c>
      <c r="AG10469">
        <f t="shared" si="685"/>
        <v>8.8225941168224845E-7</v>
      </c>
    </row>
    <row r="10470" spans="30:33" x14ac:dyDescent="0.2">
      <c r="AD10470">
        <f t="shared" si="683"/>
        <v>10468</v>
      </c>
      <c r="AE10470">
        <f t="shared" si="682"/>
        <v>8.415475271076305E-11</v>
      </c>
      <c r="AF10470">
        <f t="shared" si="684"/>
        <v>5.2512565691516115E-8</v>
      </c>
      <c r="AG10470">
        <f t="shared" si="685"/>
        <v>8.8093195137626757E-7</v>
      </c>
    </row>
    <row r="10471" spans="30:33" x14ac:dyDescent="0.2">
      <c r="AD10471">
        <f t="shared" si="683"/>
        <v>10469</v>
      </c>
      <c r="AE10471">
        <f t="shared" si="682"/>
        <v>8.402010510642582E-11</v>
      </c>
      <c r="AF10471">
        <f t="shared" si="684"/>
        <v>5.2428545586409687E-8</v>
      </c>
      <c r="AG10471">
        <f t="shared" si="685"/>
        <v>8.7960648035917195E-7</v>
      </c>
    </row>
    <row r="10472" spans="30:33" x14ac:dyDescent="0.2">
      <c r="AD10472">
        <f t="shared" si="683"/>
        <v>10470</v>
      </c>
      <c r="AE10472">
        <f t="shared" si="682"/>
        <v>8.388567293825554E-11</v>
      </c>
      <c r="AF10472">
        <f t="shared" si="684"/>
        <v>5.2344659913471429E-8</v>
      </c>
      <c r="AG10472">
        <f t="shared" si="685"/>
        <v>8.782829956635355E-7</v>
      </c>
    </row>
    <row r="10473" spans="30:33" x14ac:dyDescent="0.2">
      <c r="AD10473">
        <f t="shared" si="683"/>
        <v>10471</v>
      </c>
      <c r="AE10473">
        <f t="shared" si="682"/>
        <v>8.3751455861554324E-11</v>
      </c>
      <c r="AF10473">
        <f t="shared" si="684"/>
        <v>5.2260908457609872E-8</v>
      </c>
      <c r="AG10473">
        <f t="shared" si="685"/>
        <v>8.7696149432633533E-7</v>
      </c>
    </row>
    <row r="10474" spans="30:33" x14ac:dyDescent="0.2">
      <c r="AD10474">
        <f t="shared" si="683"/>
        <v>10472</v>
      </c>
      <c r="AE10474">
        <f t="shared" si="682"/>
        <v>8.3617453532175838E-11</v>
      </c>
      <c r="AF10474">
        <f t="shared" si="684"/>
        <v>5.2177291004077691E-8</v>
      </c>
      <c r="AG10474">
        <f t="shared" si="685"/>
        <v>8.7564197338894539E-7</v>
      </c>
    </row>
    <row r="10475" spans="30:33" x14ac:dyDescent="0.2">
      <c r="AD10475">
        <f t="shared" si="683"/>
        <v>10473</v>
      </c>
      <c r="AE10475">
        <f t="shared" si="682"/>
        <v>8.3483665606524337E-11</v>
      </c>
      <c r="AF10475">
        <f t="shared" si="684"/>
        <v>5.2093807338471167E-8</v>
      </c>
      <c r="AG10475">
        <f t="shared" si="685"/>
        <v>8.7432442989712937E-7</v>
      </c>
    </row>
    <row r="10476" spans="30:33" x14ac:dyDescent="0.2">
      <c r="AD10476">
        <f t="shared" si="683"/>
        <v>10474</v>
      </c>
      <c r="AE10476">
        <f t="shared" si="682"/>
        <v>8.3350091741553909E-11</v>
      </c>
      <c r="AF10476">
        <f t="shared" si="684"/>
        <v>5.2010457246729611E-8</v>
      </c>
      <c r="AG10476">
        <f t="shared" si="685"/>
        <v>8.7300886090103564E-7</v>
      </c>
    </row>
    <row r="10477" spans="30:33" x14ac:dyDescent="0.2">
      <c r="AD10477">
        <f t="shared" si="683"/>
        <v>10475</v>
      </c>
      <c r="AE10477">
        <f t="shared" si="682"/>
        <v>8.3216731594767409E-11</v>
      </c>
      <c r="AF10477">
        <f t="shared" si="684"/>
        <v>5.1927240515134842E-8</v>
      </c>
      <c r="AG10477">
        <f t="shared" si="685"/>
        <v>8.7169526345518865E-7</v>
      </c>
    </row>
    <row r="10478" spans="30:33" x14ac:dyDescent="0.2">
      <c r="AD10478">
        <f t="shared" si="683"/>
        <v>10476</v>
      </c>
      <c r="AE10478">
        <f t="shared" si="682"/>
        <v>8.308358482421579E-11</v>
      </c>
      <c r="AF10478">
        <f t="shared" si="684"/>
        <v>5.1844156930310627E-8</v>
      </c>
      <c r="AG10478">
        <f t="shared" si="685"/>
        <v>8.703836346184846E-7</v>
      </c>
    </row>
    <row r="10479" spans="30:33" x14ac:dyDescent="0.2">
      <c r="AD10479">
        <f t="shared" si="683"/>
        <v>10477</v>
      </c>
      <c r="AE10479">
        <f t="shared" si="682"/>
        <v>8.2950651088497045E-11</v>
      </c>
      <c r="AF10479">
        <f t="shared" si="684"/>
        <v>5.176120627922213E-8</v>
      </c>
      <c r="AG10479">
        <f t="shared" si="685"/>
        <v>8.690739714541835E-7</v>
      </c>
    </row>
    <row r="10480" spans="30:33" x14ac:dyDescent="0.2">
      <c r="AD10480">
        <f t="shared" si="683"/>
        <v>10478</v>
      </c>
      <c r="AE10480">
        <f t="shared" si="682"/>
        <v>8.2817930046755452E-11</v>
      </c>
      <c r="AF10480">
        <f t="shared" si="684"/>
        <v>5.1678388349175376E-8</v>
      </c>
      <c r="AG10480">
        <f t="shared" si="685"/>
        <v>8.6776627102990367E-7</v>
      </c>
    </row>
    <row r="10481" spans="30:33" x14ac:dyDescent="0.2">
      <c r="AD10481">
        <f t="shared" si="683"/>
        <v>10479</v>
      </c>
      <c r="AE10481">
        <f t="shared" si="682"/>
        <v>8.2685421358680636E-11</v>
      </c>
      <c r="AF10481">
        <f t="shared" si="684"/>
        <v>5.1595702927816695E-8</v>
      </c>
      <c r="AG10481">
        <f t="shared" si="685"/>
        <v>8.6646053041761441E-7</v>
      </c>
    </row>
    <row r="10482" spans="30:33" x14ac:dyDescent="0.2">
      <c r="AD10482">
        <f t="shared" si="683"/>
        <v>10480</v>
      </c>
      <c r="AE10482">
        <f t="shared" si="682"/>
        <v>8.2553124684506751E-11</v>
      </c>
      <c r="AF10482">
        <f t="shared" si="684"/>
        <v>5.1513149803132186E-8</v>
      </c>
      <c r="AG10482">
        <f t="shared" si="685"/>
        <v>8.6515674669363073E-7</v>
      </c>
    </row>
    <row r="10483" spans="30:33" x14ac:dyDescent="0.2">
      <c r="AD10483">
        <f t="shared" si="683"/>
        <v>10481</v>
      </c>
      <c r="AE10483">
        <f t="shared" si="682"/>
        <v>8.242103968501154E-11</v>
      </c>
      <c r="AF10483">
        <f t="shared" si="684"/>
        <v>5.1430728763447172E-8</v>
      </c>
      <c r="AG10483">
        <f t="shared" si="685"/>
        <v>8.6385491693860593E-7</v>
      </c>
    </row>
    <row r="10484" spans="30:33" x14ac:dyDescent="0.2">
      <c r="AD10484">
        <f t="shared" si="683"/>
        <v>10482</v>
      </c>
      <c r="AE10484">
        <f t="shared" si="682"/>
        <v>8.2289166021515515E-11</v>
      </c>
      <c r="AF10484">
        <f t="shared" si="684"/>
        <v>5.1348439597425654E-8</v>
      </c>
      <c r="AG10484">
        <f t="shared" si="685"/>
        <v>8.6255503823752558E-7</v>
      </c>
    </row>
    <row r="10485" spans="30:33" x14ac:dyDescent="0.2">
      <c r="AD10485">
        <f t="shared" si="683"/>
        <v>10483</v>
      </c>
      <c r="AE10485">
        <f t="shared" si="682"/>
        <v>8.2157503355881085E-11</v>
      </c>
      <c r="AF10485">
        <f t="shared" si="684"/>
        <v>5.1266282094069773E-8</v>
      </c>
      <c r="AG10485">
        <f t="shared" si="685"/>
        <v>8.6125710767970144E-7</v>
      </c>
    </row>
    <row r="10486" spans="30:33" x14ac:dyDescent="0.2">
      <c r="AD10486">
        <f t="shared" si="683"/>
        <v>10484</v>
      </c>
      <c r="AE10486">
        <f t="shared" si="682"/>
        <v>8.2026051350511673E-11</v>
      </c>
      <c r="AF10486">
        <f t="shared" si="684"/>
        <v>5.1184256042719259E-8</v>
      </c>
      <c r="AG10486">
        <f t="shared" si="685"/>
        <v>8.5996112235876443E-7</v>
      </c>
    </row>
    <row r="10487" spans="30:33" x14ac:dyDescent="0.2">
      <c r="AD10487">
        <f t="shared" si="683"/>
        <v>10485</v>
      </c>
      <c r="AE10487">
        <f t="shared" si="682"/>
        <v>8.189480966835085E-11</v>
      </c>
      <c r="AF10487">
        <f t="shared" si="684"/>
        <v>5.1102361233050907E-8</v>
      </c>
      <c r="AG10487">
        <f t="shared" si="685"/>
        <v>8.5866707937265865E-7</v>
      </c>
    </row>
    <row r="10488" spans="30:33" x14ac:dyDescent="0.2">
      <c r="AD10488">
        <f t="shared" si="683"/>
        <v>10486</v>
      </c>
      <c r="AE10488">
        <f t="shared" si="682"/>
        <v>8.1763777972881485E-11</v>
      </c>
      <c r="AF10488">
        <f t="shared" si="684"/>
        <v>5.1020597455078024E-8</v>
      </c>
      <c r="AG10488">
        <f t="shared" si="685"/>
        <v>8.5737497582363525E-7</v>
      </c>
    </row>
    <row r="10489" spans="30:33" x14ac:dyDescent="0.2">
      <c r="AD10489">
        <f t="shared" si="683"/>
        <v>10487</v>
      </c>
      <c r="AE10489">
        <f t="shared" si="682"/>
        <v>8.1632955928124875E-11</v>
      </c>
      <c r="AF10489">
        <f t="shared" si="684"/>
        <v>5.0938964499149897E-8</v>
      </c>
      <c r="AG10489">
        <f t="shared" si="685"/>
        <v>8.5608480881824558E-7</v>
      </c>
    </row>
    <row r="10490" spans="30:33" x14ac:dyDescent="0.2">
      <c r="AD10490">
        <f t="shared" si="683"/>
        <v>10488</v>
      </c>
      <c r="AE10490">
        <f t="shared" si="682"/>
        <v>8.1502343198639868E-11</v>
      </c>
      <c r="AF10490">
        <f t="shared" si="684"/>
        <v>5.0857462155951258E-8</v>
      </c>
      <c r="AG10490">
        <f t="shared" si="685"/>
        <v>8.5479657546733489E-7</v>
      </c>
    </row>
    <row r="10491" spans="30:33" x14ac:dyDescent="0.2">
      <c r="AD10491">
        <f t="shared" si="683"/>
        <v>10489</v>
      </c>
      <c r="AE10491">
        <f t="shared" si="682"/>
        <v>8.137193944952205E-11</v>
      </c>
      <c r="AF10491">
        <f t="shared" si="684"/>
        <v>5.0776090216501734E-8</v>
      </c>
      <c r="AG10491">
        <f t="shared" si="685"/>
        <v>8.5351027288603675E-7</v>
      </c>
    </row>
    <row r="10492" spans="30:33" x14ac:dyDescent="0.2">
      <c r="AD10492">
        <f t="shared" si="683"/>
        <v>10490</v>
      </c>
      <c r="AE10492">
        <f t="shared" si="682"/>
        <v>8.1241744346402814E-11</v>
      </c>
      <c r="AF10492">
        <f t="shared" si="684"/>
        <v>5.0694848472155332E-8</v>
      </c>
      <c r="AG10492">
        <f t="shared" si="685"/>
        <v>8.5222589819376556E-7</v>
      </c>
    </row>
    <row r="10493" spans="30:33" x14ac:dyDescent="0.2">
      <c r="AD10493">
        <f t="shared" si="683"/>
        <v>10491</v>
      </c>
      <c r="AE10493">
        <f t="shared" si="682"/>
        <v>8.1111757555448568E-11</v>
      </c>
      <c r="AF10493">
        <f t="shared" si="684"/>
        <v>5.0613736714599883E-8</v>
      </c>
      <c r="AG10493">
        <f t="shared" si="685"/>
        <v>8.5094344851421097E-7</v>
      </c>
    </row>
    <row r="10494" spans="30:33" x14ac:dyDescent="0.2">
      <c r="AD10494">
        <f t="shared" si="683"/>
        <v>10492</v>
      </c>
      <c r="AE10494">
        <f t="shared" si="682"/>
        <v>8.0981978743359848E-11</v>
      </c>
      <c r="AF10494">
        <f t="shared" si="684"/>
        <v>5.0532754735856519E-8</v>
      </c>
      <c r="AG10494">
        <f t="shared" si="685"/>
        <v>8.496629209753315E-7</v>
      </c>
    </row>
    <row r="10495" spans="30:33" x14ac:dyDescent="0.2">
      <c r="AD10495">
        <f t="shared" si="683"/>
        <v>10493</v>
      </c>
      <c r="AE10495">
        <f t="shared" si="682"/>
        <v>8.0852407577370462E-11</v>
      </c>
      <c r="AF10495">
        <f t="shared" si="684"/>
        <v>5.0451902328279149E-8</v>
      </c>
      <c r="AG10495">
        <f t="shared" si="685"/>
        <v>8.4838431270934822E-7</v>
      </c>
    </row>
    <row r="10496" spans="30:33" x14ac:dyDescent="0.2">
      <c r="AD10496">
        <f t="shared" si="683"/>
        <v>10494</v>
      </c>
      <c r="AE10496">
        <f t="shared" si="682"/>
        <v>8.0723043725246679E-11</v>
      </c>
      <c r="AF10496">
        <f t="shared" si="684"/>
        <v>5.0371179284553898E-8</v>
      </c>
      <c r="AG10496">
        <f t="shared" si="685"/>
        <v>8.4710762085273868E-7</v>
      </c>
    </row>
    <row r="10497" spans="30:33" x14ac:dyDescent="0.2">
      <c r="AD10497">
        <f t="shared" si="683"/>
        <v>10495</v>
      </c>
      <c r="AE10497">
        <f t="shared" si="682"/>
        <v>8.0593886855286268E-11</v>
      </c>
      <c r="AF10497">
        <f t="shared" si="684"/>
        <v>5.0290585397698612E-8</v>
      </c>
      <c r="AG10497">
        <f t="shared" si="685"/>
        <v>8.4583284254622935E-7</v>
      </c>
    </row>
    <row r="10498" spans="30:33" x14ac:dyDescent="0.2">
      <c r="AD10498">
        <f t="shared" si="683"/>
        <v>10496</v>
      </c>
      <c r="AE10498">
        <f t="shared" si="682"/>
        <v>8.0464936636317816E-11</v>
      </c>
      <c r="AF10498">
        <f t="shared" si="684"/>
        <v>5.021012046106229E-8</v>
      </c>
      <c r="AG10498">
        <f t="shared" si="685"/>
        <v>8.4455997493479181E-7</v>
      </c>
    </row>
    <row r="10499" spans="30:33" x14ac:dyDescent="0.2">
      <c r="AD10499">
        <f t="shared" si="683"/>
        <v>10497</v>
      </c>
      <c r="AE10499">
        <f t="shared" si="682"/>
        <v>8.0336192737699706E-11</v>
      </c>
      <c r="AF10499">
        <f t="shared" si="684"/>
        <v>5.0129784268324589E-8</v>
      </c>
      <c r="AG10499">
        <f t="shared" si="685"/>
        <v>8.4328901516763386E-7</v>
      </c>
    </row>
    <row r="10500" spans="30:33" x14ac:dyDescent="0.2">
      <c r="AD10500">
        <f t="shared" si="683"/>
        <v>10498</v>
      </c>
      <c r="AE10500">
        <f t="shared" si="682"/>
        <v>8.0207654829319381E-11</v>
      </c>
      <c r="AF10500">
        <f t="shared" si="684"/>
        <v>5.0049576613495269E-8</v>
      </c>
      <c r="AG10500">
        <f t="shared" si="685"/>
        <v>8.4201996039819488E-7</v>
      </c>
    </row>
    <row r="10501" spans="30:33" x14ac:dyDescent="0.2">
      <c r="AD10501">
        <f t="shared" si="683"/>
        <v>10499</v>
      </c>
      <c r="AE10501">
        <f t="shared" si="682"/>
        <v>8.0079322581592465E-11</v>
      </c>
      <c r="AF10501">
        <f t="shared" si="684"/>
        <v>4.9969497290913676E-8</v>
      </c>
      <c r="AG10501">
        <f t="shared" si="685"/>
        <v>8.4075280778413924E-7</v>
      </c>
    </row>
    <row r="10502" spans="30:33" x14ac:dyDescent="0.2">
      <c r="AD10502">
        <f t="shared" si="683"/>
        <v>10500</v>
      </c>
      <c r="AE10502">
        <f t="shared" si="682"/>
        <v>7.9951195665461921E-11</v>
      </c>
      <c r="AF10502">
        <f t="shared" si="684"/>
        <v>4.9889546095248213E-8</v>
      </c>
      <c r="AG10502">
        <f t="shared" si="685"/>
        <v>8.3948755448735018E-7</v>
      </c>
    </row>
    <row r="10503" spans="30:33" x14ac:dyDescent="0.2">
      <c r="AD10503">
        <f t="shared" si="683"/>
        <v>10501</v>
      </c>
      <c r="AE10503">
        <f t="shared" si="682"/>
        <v>7.9823273752397176E-11</v>
      </c>
      <c r="AF10503">
        <f t="shared" si="684"/>
        <v>4.9809722821495815E-8</v>
      </c>
      <c r="AG10503">
        <f t="shared" si="685"/>
        <v>8.3822419767392279E-7</v>
      </c>
    </row>
    <row r="10504" spans="30:33" x14ac:dyDescent="0.2">
      <c r="AD10504">
        <f t="shared" si="683"/>
        <v>10502</v>
      </c>
      <c r="AE10504">
        <f t="shared" si="682"/>
        <v>7.9695556514393341E-11</v>
      </c>
      <c r="AF10504">
        <f t="shared" si="684"/>
        <v>4.9730027264981421E-8</v>
      </c>
      <c r="AG10504">
        <f t="shared" si="685"/>
        <v>8.3696273451415886E-7</v>
      </c>
    </row>
    <row r="10505" spans="30:33" x14ac:dyDescent="0.2">
      <c r="AD10505">
        <f t="shared" si="683"/>
        <v>10503</v>
      </c>
      <c r="AE10505">
        <f t="shared" si="682"/>
        <v>7.9568043623970309E-11</v>
      </c>
      <c r="AF10505">
        <f t="shared" si="684"/>
        <v>4.9650459221357451E-8</v>
      </c>
      <c r="AG10505">
        <f t="shared" si="685"/>
        <v>8.357031621825602E-7</v>
      </c>
    </row>
    <row r="10506" spans="30:33" x14ac:dyDescent="0.2">
      <c r="AD10506">
        <f t="shared" si="683"/>
        <v>10504</v>
      </c>
      <c r="AE10506">
        <f t="shared" si="682"/>
        <v>7.9440734754171955E-11</v>
      </c>
      <c r="AF10506">
        <f t="shared" si="684"/>
        <v>4.9571018486603276E-8</v>
      </c>
      <c r="AG10506">
        <f t="shared" si="685"/>
        <v>8.3444547785782226E-7</v>
      </c>
    </row>
    <row r="10507" spans="30:33" x14ac:dyDescent="0.2">
      <c r="AD10507">
        <f t="shared" si="683"/>
        <v>10505</v>
      </c>
      <c r="AE10507">
        <f t="shared" si="682"/>
        <v>7.9313629578565279E-11</v>
      </c>
      <c r="AF10507">
        <f t="shared" si="684"/>
        <v>4.9491704857024709E-8</v>
      </c>
      <c r="AG10507">
        <f t="shared" si="685"/>
        <v>8.3318967872282823E-7</v>
      </c>
    </row>
    <row r="10508" spans="30:33" x14ac:dyDescent="0.2">
      <c r="AD10508">
        <f t="shared" si="683"/>
        <v>10506</v>
      </c>
      <c r="AE10508">
        <f t="shared" si="682"/>
        <v>7.9186727771239568E-11</v>
      </c>
      <c r="AF10508">
        <f t="shared" si="684"/>
        <v>4.9412518129253468E-8</v>
      </c>
      <c r="AG10508">
        <f t="shared" si="685"/>
        <v>8.3193576196464289E-7</v>
      </c>
    </row>
    <row r="10509" spans="30:33" x14ac:dyDescent="0.2">
      <c r="AD10509">
        <f t="shared" si="683"/>
        <v>10507</v>
      </c>
      <c r="AE10509">
        <f t="shared" si="682"/>
        <v>7.9060029006805583E-11</v>
      </c>
      <c r="AF10509">
        <f t="shared" si="684"/>
        <v>4.9333458100246663E-8</v>
      </c>
      <c r="AG10509">
        <f t="shared" si="685"/>
        <v>8.3068372477450626E-7</v>
      </c>
    </row>
    <row r="10510" spans="30:33" x14ac:dyDescent="0.2">
      <c r="AD10510">
        <f t="shared" si="683"/>
        <v>10508</v>
      </c>
      <c r="AE10510">
        <f t="shared" si="682"/>
        <v>7.8933532960394692E-11</v>
      </c>
      <c r="AF10510">
        <f t="shared" si="684"/>
        <v>4.9254524567286268E-8</v>
      </c>
      <c r="AG10510">
        <f t="shared" si="685"/>
        <v>8.2943356434782746E-7</v>
      </c>
    </row>
    <row r="10511" spans="30:33" x14ac:dyDescent="0.2">
      <c r="AD10511">
        <f t="shared" si="683"/>
        <v>10509</v>
      </c>
      <c r="AE10511">
        <f t="shared" si="682"/>
        <v>7.8807239307658067E-11</v>
      </c>
      <c r="AF10511">
        <f t="shared" si="684"/>
        <v>4.9175717327978611E-8</v>
      </c>
      <c r="AG10511">
        <f t="shared" si="685"/>
        <v>8.2818527788417865E-7</v>
      </c>
    </row>
    <row r="10512" spans="30:33" x14ac:dyDescent="0.2">
      <c r="AD10512">
        <f t="shared" si="683"/>
        <v>10510</v>
      </c>
      <c r="AE10512">
        <f t="shared" si="682"/>
        <v>7.8681147724765807E-11</v>
      </c>
      <c r="AF10512">
        <f t="shared" si="684"/>
        <v>4.9097036180253843E-8</v>
      </c>
      <c r="AG10512">
        <f t="shared" si="685"/>
        <v>8.2693886258728862E-7</v>
      </c>
    </row>
    <row r="10513" spans="30:33" x14ac:dyDescent="0.2">
      <c r="AD10513">
        <f t="shared" si="683"/>
        <v>10511</v>
      </c>
      <c r="AE10513">
        <f t="shared" si="682"/>
        <v>7.8555257888406189E-11</v>
      </c>
      <c r="AF10513">
        <f t="shared" si="684"/>
        <v>4.9018480922365434E-8</v>
      </c>
      <c r="AG10513">
        <f t="shared" si="685"/>
        <v>8.2569431566503745E-7</v>
      </c>
    </row>
    <row r="10514" spans="30:33" x14ac:dyDescent="0.2">
      <c r="AD10514">
        <f t="shared" si="683"/>
        <v>10512</v>
      </c>
      <c r="AE10514">
        <f t="shared" si="682"/>
        <v>7.8429569475784735E-11</v>
      </c>
      <c r="AF10514">
        <f t="shared" si="684"/>
        <v>4.8940051352889649E-8</v>
      </c>
      <c r="AG10514">
        <f t="shared" si="685"/>
        <v>8.2445163432944912E-7</v>
      </c>
    </row>
    <row r="10515" spans="30:33" x14ac:dyDescent="0.2">
      <c r="AD10515">
        <f t="shared" si="683"/>
        <v>10513</v>
      </c>
      <c r="AE10515">
        <f t="shared" ref="AE10515:AE10578" si="686">AF10514*$AE$3</f>
        <v>7.8304082164623477E-11</v>
      </c>
      <c r="AF10515">
        <f t="shared" si="684"/>
        <v>4.8861747270725024E-8</v>
      </c>
      <c r="AG10515">
        <f t="shared" si="685"/>
        <v>8.2321081579668665E-7</v>
      </c>
    </row>
    <row r="10516" spans="30:33" x14ac:dyDescent="0.2">
      <c r="AD10516">
        <f t="shared" si="683"/>
        <v>10514</v>
      </c>
      <c r="AE10516">
        <f t="shared" si="686"/>
        <v>7.8178795633160079E-11</v>
      </c>
      <c r="AF10516">
        <f t="shared" si="684"/>
        <v>4.8783568475091863E-8</v>
      </c>
      <c r="AG10516">
        <f t="shared" si="685"/>
        <v>8.2197185728704507E-7</v>
      </c>
    </row>
    <row r="10517" spans="30:33" x14ac:dyDescent="0.2">
      <c r="AD10517">
        <f t="shared" si="683"/>
        <v>10515</v>
      </c>
      <c r="AE10517">
        <f t="shared" si="686"/>
        <v>7.805370956014702E-11</v>
      </c>
      <c r="AF10517">
        <f t="shared" si="684"/>
        <v>4.8705514765531712E-8</v>
      </c>
      <c r="AG10517">
        <f t="shared" si="685"/>
        <v>8.2073475602494587E-7</v>
      </c>
    </row>
    <row r="10518" spans="30:33" x14ac:dyDescent="0.2">
      <c r="AD10518">
        <f t="shared" si="683"/>
        <v>10516</v>
      </c>
      <c r="AE10518">
        <f t="shared" si="686"/>
        <v>7.7928823624850769E-11</v>
      </c>
      <c r="AF10518">
        <f t="shared" si="684"/>
        <v>4.8627585941906858E-8</v>
      </c>
      <c r="AG10518">
        <f t="shared" si="685"/>
        <v>8.194995092389307E-7</v>
      </c>
    </row>
    <row r="10519" spans="30:33" x14ac:dyDescent="0.2">
      <c r="AD10519">
        <f t="shared" si="683"/>
        <v>10517</v>
      </c>
      <c r="AE10519">
        <f t="shared" si="686"/>
        <v>7.780413750705101E-11</v>
      </c>
      <c r="AF10519">
        <f t="shared" si="684"/>
        <v>4.8549781804399808E-8</v>
      </c>
      <c r="AG10519">
        <f t="shared" si="685"/>
        <v>8.1826611416165546E-7</v>
      </c>
    </row>
    <row r="10520" spans="30:33" x14ac:dyDescent="0.2">
      <c r="AD10520">
        <f t="shared" si="683"/>
        <v>10518</v>
      </c>
      <c r="AE10520">
        <f t="shared" si="686"/>
        <v>7.7679650887039733E-11</v>
      </c>
      <c r="AF10520">
        <f t="shared" si="684"/>
        <v>4.8472102153512769E-8</v>
      </c>
      <c r="AG10520">
        <f t="shared" si="685"/>
        <v>8.1703456802988396E-7</v>
      </c>
    </row>
    <row r="10521" spans="30:33" x14ac:dyDescent="0.2">
      <c r="AD10521">
        <f t="shared" si="683"/>
        <v>10519</v>
      </c>
      <c r="AE10521">
        <f t="shared" si="686"/>
        <v>7.7555363445620465E-11</v>
      </c>
      <c r="AF10521">
        <f t="shared" si="684"/>
        <v>4.8394546790067148E-8</v>
      </c>
      <c r="AG10521">
        <f t="shared" si="685"/>
        <v>8.1580486808448165E-7</v>
      </c>
    </row>
    <row r="10522" spans="30:33" x14ac:dyDescent="0.2">
      <c r="AD10522">
        <f t="shared" si="683"/>
        <v>10520</v>
      </c>
      <c r="AE10522">
        <f t="shared" si="686"/>
        <v>7.7431274864107477E-11</v>
      </c>
      <c r="AF10522">
        <f t="shared" si="684"/>
        <v>4.8317115515203041E-8</v>
      </c>
      <c r="AG10522">
        <f t="shared" si="685"/>
        <v>8.1457701157041066E-7</v>
      </c>
    </row>
    <row r="10523" spans="30:33" x14ac:dyDescent="0.2">
      <c r="AD10523">
        <f t="shared" si="683"/>
        <v>10521</v>
      </c>
      <c r="AE10523">
        <f t="shared" si="686"/>
        <v>7.7307384824324905E-11</v>
      </c>
      <c r="AF10523">
        <f t="shared" si="684"/>
        <v>4.8239808130378711E-8</v>
      </c>
      <c r="AG10523">
        <f t="shared" si="685"/>
        <v>8.1335099573672228E-7</v>
      </c>
    </row>
    <row r="10524" spans="30:33" x14ac:dyDescent="0.2">
      <c r="AD10524">
        <f t="shared" si="683"/>
        <v>10522</v>
      </c>
      <c r="AE10524">
        <f t="shared" si="686"/>
        <v>7.7183693008605979E-11</v>
      </c>
      <c r="AF10524">
        <f t="shared" si="684"/>
        <v>4.8162624437370106E-8</v>
      </c>
      <c r="AG10524">
        <f t="shared" si="685"/>
        <v>8.1212681783655208E-7</v>
      </c>
    </row>
    <row r="10525" spans="30:33" x14ac:dyDescent="0.2">
      <c r="AD10525">
        <f t="shared" si="683"/>
        <v>10523</v>
      </c>
      <c r="AE10525">
        <f t="shared" si="686"/>
        <v>7.7060199099792202E-11</v>
      </c>
      <c r="AF10525">
        <f t="shared" si="684"/>
        <v>4.8085564238270313E-8</v>
      </c>
      <c r="AG10525">
        <f t="shared" si="685"/>
        <v>8.1090447512711336E-7</v>
      </c>
    </row>
    <row r="10526" spans="30:33" x14ac:dyDescent="0.2">
      <c r="AD10526">
        <f t="shared" si="683"/>
        <v>10524</v>
      </c>
      <c r="AE10526">
        <f t="shared" si="686"/>
        <v>7.6936902781232542E-11</v>
      </c>
      <c r="AF10526">
        <f t="shared" si="684"/>
        <v>4.8008627335489078E-8</v>
      </c>
      <c r="AG10526">
        <f t="shared" si="685"/>
        <v>8.096839648696913E-7</v>
      </c>
    </row>
    <row r="10527" spans="30:33" x14ac:dyDescent="0.2">
      <c r="AD10527">
        <f t="shared" si="683"/>
        <v>10525</v>
      </c>
      <c r="AE10527">
        <f t="shared" si="686"/>
        <v>7.6813803736782563E-11</v>
      </c>
      <c r="AF10527">
        <f t="shared" si="684"/>
        <v>4.7931813531752294E-8</v>
      </c>
      <c r="AG10527">
        <f t="shared" si="685"/>
        <v>8.0846528432963646E-7</v>
      </c>
    </row>
    <row r="10528" spans="30:33" x14ac:dyDescent="0.2">
      <c r="AD10528">
        <f t="shared" si="683"/>
        <v>10526</v>
      </c>
      <c r="AE10528">
        <f t="shared" si="686"/>
        <v>7.6690901650803701E-11</v>
      </c>
      <c r="AF10528">
        <f t="shared" si="684"/>
        <v>4.785512263010149E-8</v>
      </c>
      <c r="AG10528">
        <f t="shared" si="685"/>
        <v>8.072484307763598E-7</v>
      </c>
    </row>
    <row r="10529" spans="30:33" x14ac:dyDescent="0.2">
      <c r="AD10529">
        <f t="shared" si="683"/>
        <v>10527</v>
      </c>
      <c r="AE10529">
        <f t="shared" si="686"/>
        <v>7.6568196208162424E-11</v>
      </c>
      <c r="AF10529">
        <f t="shared" si="684"/>
        <v>4.7778554433893326E-8</v>
      </c>
      <c r="AG10529">
        <f t="shared" si="685"/>
        <v>8.0603340148332581E-7</v>
      </c>
    </row>
    <row r="10530" spans="30:33" x14ac:dyDescent="0.2">
      <c r="AD10530">
        <f t="shared" si="683"/>
        <v>10528</v>
      </c>
      <c r="AE10530">
        <f t="shared" si="686"/>
        <v>7.6445687094229355E-11</v>
      </c>
      <c r="AF10530">
        <f t="shared" si="684"/>
        <v>4.7702108746799092E-8</v>
      </c>
      <c r="AG10530">
        <f t="shared" si="685"/>
        <v>8.0482019372804662E-7</v>
      </c>
    </row>
    <row r="10531" spans="30:33" x14ac:dyDescent="0.2">
      <c r="AD10531">
        <f t="shared" ref="AD10531:AD10594" si="687">AD10530+1</f>
        <v>10529</v>
      </c>
      <c r="AE10531">
        <f t="shared" si="686"/>
        <v>7.6323373994878586E-11</v>
      </c>
      <c r="AF10531">
        <f t="shared" ref="AF10531:AF10594" si="688">AF10530*$AF$3</f>
        <v>4.7625785372804214E-8</v>
      </c>
      <c r="AG10531">
        <f t="shared" ref="AG10531:AG10594" si="689">AD10531*AE10531</f>
        <v>8.0360880479207659E-7</v>
      </c>
    </row>
    <row r="10532" spans="30:33" x14ac:dyDescent="0.2">
      <c r="AD10532">
        <f t="shared" si="687"/>
        <v>10530</v>
      </c>
      <c r="AE10532">
        <f t="shared" si="686"/>
        <v>7.6201256596486771E-11</v>
      </c>
      <c r="AF10532">
        <f t="shared" si="688"/>
        <v>4.7549584116207724E-8</v>
      </c>
      <c r="AG10532">
        <f t="shared" si="689"/>
        <v>8.0239923196100568E-7</v>
      </c>
    </row>
    <row r="10533" spans="30:33" x14ac:dyDescent="0.2">
      <c r="AD10533">
        <f t="shared" si="687"/>
        <v>10531</v>
      </c>
      <c r="AE10533">
        <f t="shared" si="686"/>
        <v>7.6079334585932392E-11</v>
      </c>
      <c r="AF10533">
        <f t="shared" si="688"/>
        <v>4.7473504781621787E-8</v>
      </c>
      <c r="AG10533">
        <f t="shared" si="689"/>
        <v>8.0119147252445404E-7</v>
      </c>
    </row>
    <row r="10534" spans="30:33" x14ac:dyDescent="0.2">
      <c r="AD10534">
        <f t="shared" si="687"/>
        <v>10532</v>
      </c>
      <c r="AE10534">
        <f t="shared" si="686"/>
        <v>7.5957607650594894E-11</v>
      </c>
      <c r="AF10534">
        <f t="shared" si="688"/>
        <v>4.7397547173971187E-8</v>
      </c>
      <c r="AG10534">
        <f t="shared" si="689"/>
        <v>7.9998552377606542E-7</v>
      </c>
    </row>
    <row r="10535" spans="30:33" x14ac:dyDescent="0.2">
      <c r="AD10535">
        <f t="shared" si="687"/>
        <v>10533</v>
      </c>
      <c r="AE10535">
        <f t="shared" si="686"/>
        <v>7.583607547835393E-11</v>
      </c>
      <c r="AF10535">
        <f t="shared" si="688"/>
        <v>4.7321711098492828E-8</v>
      </c>
      <c r="AG10535">
        <f t="shared" si="689"/>
        <v>7.9878138301350191E-7</v>
      </c>
    </row>
    <row r="10536" spans="30:33" x14ac:dyDescent="0.2">
      <c r="AD10536">
        <f t="shared" si="687"/>
        <v>10534</v>
      </c>
      <c r="AE10536">
        <f t="shared" si="686"/>
        <v>7.5714737757588554E-11</v>
      </c>
      <c r="AF10536">
        <f t="shared" si="688"/>
        <v>4.7245996360735236E-8</v>
      </c>
      <c r="AG10536">
        <f t="shared" si="689"/>
        <v>7.9757904753843778E-7</v>
      </c>
    </row>
    <row r="10537" spans="30:33" x14ac:dyDescent="0.2">
      <c r="AD10537">
        <f t="shared" si="687"/>
        <v>10535</v>
      </c>
      <c r="AE10537">
        <f t="shared" si="686"/>
        <v>7.5593594177176414E-11</v>
      </c>
      <c r="AF10537">
        <f t="shared" si="688"/>
        <v>4.7170402766558055E-8</v>
      </c>
      <c r="AG10537">
        <f t="shared" si="689"/>
        <v>7.9637851465655355E-7</v>
      </c>
    </row>
    <row r="10538" spans="30:33" x14ac:dyDescent="0.2">
      <c r="AD10538">
        <f t="shared" si="687"/>
        <v>10536</v>
      </c>
      <c r="AE10538">
        <f t="shared" si="686"/>
        <v>7.5472644426492928E-11</v>
      </c>
      <c r="AF10538">
        <f t="shared" si="688"/>
        <v>4.709493012213156E-8</v>
      </c>
      <c r="AG10538">
        <f t="shared" si="689"/>
        <v>7.9517978167752954E-7</v>
      </c>
    </row>
    <row r="10539" spans="30:33" x14ac:dyDescent="0.2">
      <c r="AD10539">
        <f t="shared" si="687"/>
        <v>10537</v>
      </c>
      <c r="AE10539">
        <f t="shared" si="686"/>
        <v>7.5351888195410532E-11</v>
      </c>
      <c r="AF10539">
        <f t="shared" si="688"/>
        <v>4.7019578233936145E-8</v>
      </c>
      <c r="AG10539">
        <f t="shared" si="689"/>
        <v>7.9398284591504076E-7</v>
      </c>
    </row>
    <row r="10540" spans="30:33" x14ac:dyDescent="0.2">
      <c r="AD10540">
        <f t="shared" si="687"/>
        <v>10538</v>
      </c>
      <c r="AE10540">
        <f t="shared" si="686"/>
        <v>7.5231325174297867E-11</v>
      </c>
      <c r="AF10540">
        <f t="shared" si="688"/>
        <v>4.6944346908761848E-8</v>
      </c>
      <c r="AG10540">
        <f t="shared" si="689"/>
        <v>7.9278770468675094E-7</v>
      </c>
    </row>
    <row r="10541" spans="30:33" x14ac:dyDescent="0.2">
      <c r="AD10541">
        <f t="shared" si="687"/>
        <v>10539</v>
      </c>
      <c r="AE10541">
        <f t="shared" si="686"/>
        <v>7.5110955054018993E-11</v>
      </c>
      <c r="AF10541">
        <f t="shared" si="688"/>
        <v>4.6869235953707826E-8</v>
      </c>
      <c r="AG10541">
        <f t="shared" si="689"/>
        <v>7.9159435531430611E-7</v>
      </c>
    </row>
    <row r="10542" spans="30:33" x14ac:dyDescent="0.2">
      <c r="AD10542">
        <f t="shared" si="687"/>
        <v>10540</v>
      </c>
      <c r="AE10542">
        <f t="shared" si="686"/>
        <v>7.4990777525932556E-11</v>
      </c>
      <c r="AF10542">
        <f t="shared" si="688"/>
        <v>4.6794245176181891E-8</v>
      </c>
      <c r="AG10542">
        <f t="shared" si="689"/>
        <v>7.9040279512332912E-7</v>
      </c>
    </row>
    <row r="10543" spans="30:33" x14ac:dyDescent="0.2">
      <c r="AD10543">
        <f t="shared" si="687"/>
        <v>10541</v>
      </c>
      <c r="AE10543">
        <f t="shared" si="686"/>
        <v>7.4870792281891056E-11</v>
      </c>
      <c r="AF10543">
        <f t="shared" si="688"/>
        <v>4.6719374383899998E-8</v>
      </c>
      <c r="AG10543">
        <f t="shared" si="689"/>
        <v>7.8921302144341361E-7</v>
      </c>
    </row>
    <row r="10544" spans="30:33" x14ac:dyDescent="0.2">
      <c r="AD10544">
        <f t="shared" si="687"/>
        <v>10542</v>
      </c>
      <c r="AE10544">
        <f t="shared" si="686"/>
        <v>7.4750999014240032E-11</v>
      </c>
      <c r="AF10544">
        <f t="shared" si="688"/>
        <v>4.6644623384885757E-8</v>
      </c>
      <c r="AG10544">
        <f t="shared" si="689"/>
        <v>7.8802503160811838E-7</v>
      </c>
    </row>
    <row r="10545" spans="30:33" x14ac:dyDescent="0.2">
      <c r="AD10545">
        <f t="shared" si="687"/>
        <v>10543</v>
      </c>
      <c r="AE10545">
        <f t="shared" si="686"/>
        <v>7.4631397415817248E-11</v>
      </c>
      <c r="AF10545">
        <f t="shared" si="688"/>
        <v>4.6569991987469938E-8</v>
      </c>
      <c r="AG10545">
        <f t="shared" si="689"/>
        <v>7.8683882295496129E-7</v>
      </c>
    </row>
    <row r="10546" spans="30:33" x14ac:dyDescent="0.2">
      <c r="AD10546">
        <f t="shared" si="687"/>
        <v>10544</v>
      </c>
      <c r="AE10546">
        <f t="shared" si="686"/>
        <v>7.451198717995194E-11</v>
      </c>
      <c r="AF10546">
        <f t="shared" si="688"/>
        <v>4.6495480000289984E-8</v>
      </c>
      <c r="AG10546">
        <f t="shared" si="689"/>
        <v>7.8565439282541327E-7</v>
      </c>
    </row>
    <row r="10547" spans="30:33" x14ac:dyDescent="0.2">
      <c r="AD10547">
        <f t="shared" si="687"/>
        <v>10545</v>
      </c>
      <c r="AE10547">
        <f t="shared" si="686"/>
        <v>7.4392768000464006E-11</v>
      </c>
      <c r="AF10547">
        <f t="shared" si="688"/>
        <v>4.6421087232289515E-8</v>
      </c>
      <c r="AG10547">
        <f t="shared" si="689"/>
        <v>7.8447173856489298E-7</v>
      </c>
    </row>
    <row r="10548" spans="30:33" x14ac:dyDescent="0.2">
      <c r="AD10548">
        <f t="shared" si="687"/>
        <v>10546</v>
      </c>
      <c r="AE10548">
        <f t="shared" si="686"/>
        <v>7.4273739571663254E-11</v>
      </c>
      <c r="AF10548">
        <f t="shared" si="688"/>
        <v>4.6346813492717849E-8</v>
      </c>
      <c r="AG10548">
        <f t="shared" si="689"/>
        <v>7.8329085752276063E-7</v>
      </c>
    </row>
    <row r="10549" spans="30:33" x14ac:dyDescent="0.2">
      <c r="AD10549">
        <f t="shared" si="687"/>
        <v>10547</v>
      </c>
      <c r="AE10549">
        <f t="shared" si="686"/>
        <v>7.4154901588348589E-11</v>
      </c>
      <c r="AF10549">
        <f t="shared" si="688"/>
        <v>4.6272658591129501E-8</v>
      </c>
      <c r="AG10549">
        <f t="shared" si="689"/>
        <v>7.8211174705231259E-7</v>
      </c>
    </row>
    <row r="10550" spans="30:33" x14ac:dyDescent="0.2">
      <c r="AD10550">
        <f t="shared" si="687"/>
        <v>10548</v>
      </c>
      <c r="AE10550">
        <f t="shared" si="686"/>
        <v>7.4036253745807236E-11</v>
      </c>
      <c r="AF10550">
        <f t="shared" si="688"/>
        <v>4.6198622337383693E-8</v>
      </c>
      <c r="AG10550">
        <f t="shared" si="689"/>
        <v>7.8093440451077472E-7</v>
      </c>
    </row>
    <row r="10551" spans="30:33" x14ac:dyDescent="0.2">
      <c r="AD10551">
        <f t="shared" si="687"/>
        <v>10549</v>
      </c>
      <c r="AE10551">
        <f t="shared" si="686"/>
        <v>7.391779573981394E-11</v>
      </c>
      <c r="AF10551">
        <f t="shared" si="688"/>
        <v>4.6124704541643876E-8</v>
      </c>
      <c r="AG10551">
        <f t="shared" si="689"/>
        <v>7.7975882725929729E-7</v>
      </c>
    </row>
    <row r="10552" spans="30:33" x14ac:dyDescent="0.2">
      <c r="AD10552">
        <f t="shared" si="687"/>
        <v>10550</v>
      </c>
      <c r="AE10552">
        <f t="shared" si="686"/>
        <v>7.379952726663023E-11</v>
      </c>
      <c r="AF10552">
        <f t="shared" si="688"/>
        <v>4.6050905014377245E-8</v>
      </c>
      <c r="AG10552">
        <f t="shared" si="689"/>
        <v>7.7858501266294897E-7</v>
      </c>
    </row>
    <row r="10553" spans="30:33" x14ac:dyDescent="0.2">
      <c r="AD10553">
        <f t="shared" si="687"/>
        <v>10551</v>
      </c>
      <c r="AE10553">
        <f t="shared" si="686"/>
        <v>7.3681448023003628E-11</v>
      </c>
      <c r="AF10553">
        <f t="shared" si="688"/>
        <v>4.5977223566354237E-8</v>
      </c>
      <c r="AG10553">
        <f t="shared" si="689"/>
        <v>7.7741295809071125E-7</v>
      </c>
    </row>
    <row r="10554" spans="30:33" x14ac:dyDescent="0.2">
      <c r="AD10554">
        <f t="shared" si="687"/>
        <v>10552</v>
      </c>
      <c r="AE10554">
        <f t="shared" si="686"/>
        <v>7.356355770616681E-11</v>
      </c>
      <c r="AF10554">
        <f t="shared" si="688"/>
        <v>4.590366000864807E-8</v>
      </c>
      <c r="AG10554">
        <f t="shared" si="689"/>
        <v>7.7624266091547219E-7</v>
      </c>
    </row>
    <row r="10555" spans="30:33" x14ac:dyDescent="0.2">
      <c r="AD10555">
        <f t="shared" si="687"/>
        <v>10553</v>
      </c>
      <c r="AE10555">
        <f t="shared" si="686"/>
        <v>7.3445856013836949E-11</v>
      </c>
      <c r="AF10555">
        <f t="shared" si="688"/>
        <v>4.5830214152634228E-8</v>
      </c>
      <c r="AG10555">
        <f t="shared" si="689"/>
        <v>7.7507411851402134E-7</v>
      </c>
    </row>
    <row r="10556" spans="30:33" x14ac:dyDescent="0.2">
      <c r="AD10556">
        <f t="shared" si="687"/>
        <v>10554</v>
      </c>
      <c r="AE10556">
        <f t="shared" si="686"/>
        <v>7.3328342644214794E-11</v>
      </c>
      <c r="AF10556">
        <f t="shared" si="688"/>
        <v>4.575688580999001E-8</v>
      </c>
      <c r="AG10556">
        <f t="shared" si="689"/>
        <v>7.7390732826704293E-7</v>
      </c>
    </row>
    <row r="10557" spans="30:33" x14ac:dyDescent="0.2">
      <c r="AD10557">
        <f t="shared" si="687"/>
        <v>10555</v>
      </c>
      <c r="AE10557">
        <f t="shared" si="686"/>
        <v>7.3211017295984052E-11</v>
      </c>
      <c r="AF10557">
        <f t="shared" si="688"/>
        <v>4.5683674792694026E-8</v>
      </c>
      <c r="AG10557">
        <f t="shared" si="689"/>
        <v>7.7274228755911163E-7</v>
      </c>
    </row>
    <row r="10558" spans="30:33" x14ac:dyDescent="0.2">
      <c r="AD10558">
        <f t="shared" si="687"/>
        <v>10556</v>
      </c>
      <c r="AE10558">
        <f t="shared" si="686"/>
        <v>7.3093879668310469E-11</v>
      </c>
      <c r="AF10558">
        <f t="shared" si="688"/>
        <v>4.5610580913025717E-8</v>
      </c>
      <c r="AG10558">
        <f t="shared" si="689"/>
        <v>7.7157899377868531E-7</v>
      </c>
    </row>
    <row r="10559" spans="30:33" x14ac:dyDescent="0.2">
      <c r="AD10559">
        <f t="shared" si="687"/>
        <v>10557</v>
      </c>
      <c r="AE10559">
        <f t="shared" si="686"/>
        <v>7.2976929460841184E-11</v>
      </c>
      <c r="AF10559">
        <f t="shared" si="688"/>
        <v>4.5537603983564874E-8</v>
      </c>
      <c r="AG10559">
        <f t="shared" si="689"/>
        <v>7.704174443181004E-7</v>
      </c>
    </row>
    <row r="10560" spans="30:33" x14ac:dyDescent="0.2">
      <c r="AD10560">
        <f t="shared" si="687"/>
        <v>10558</v>
      </c>
      <c r="AE10560">
        <f t="shared" si="686"/>
        <v>7.2860166373703838E-11</v>
      </c>
      <c r="AF10560">
        <f t="shared" si="688"/>
        <v>4.5464743817191167E-8</v>
      </c>
      <c r="AG10560">
        <f t="shared" si="689"/>
        <v>7.6925763657356513E-7</v>
      </c>
    </row>
    <row r="10561" spans="30:33" x14ac:dyDescent="0.2">
      <c r="AD10561">
        <f t="shared" si="687"/>
        <v>10559</v>
      </c>
      <c r="AE10561">
        <f t="shared" si="686"/>
        <v>7.2743590107505902E-11</v>
      </c>
      <c r="AF10561">
        <f t="shared" si="688"/>
        <v>4.5392000227083657E-8</v>
      </c>
      <c r="AG10561">
        <f t="shared" si="689"/>
        <v>7.6809956794515485E-7</v>
      </c>
    </row>
    <row r="10562" spans="30:33" x14ac:dyDescent="0.2">
      <c r="AD10562">
        <f t="shared" si="687"/>
        <v>10560</v>
      </c>
      <c r="AE10562">
        <f t="shared" si="686"/>
        <v>7.2627200363333886E-11</v>
      </c>
      <c r="AF10562">
        <f t="shared" si="688"/>
        <v>4.5319373026720323E-8</v>
      </c>
      <c r="AG10562">
        <f t="shared" si="689"/>
        <v>7.6694323583680581E-7</v>
      </c>
    </row>
    <row r="10563" spans="30:33" x14ac:dyDescent="0.2">
      <c r="AD10563">
        <f t="shared" si="687"/>
        <v>10561</v>
      </c>
      <c r="AE10563">
        <f t="shared" si="686"/>
        <v>7.2510996842752556E-11</v>
      </c>
      <c r="AF10563">
        <f t="shared" si="688"/>
        <v>4.5246862029877569E-8</v>
      </c>
      <c r="AG10563">
        <f t="shared" si="689"/>
        <v>7.6578863765630972E-7</v>
      </c>
    </row>
    <row r="10564" spans="30:33" x14ac:dyDescent="0.2">
      <c r="AD10564">
        <f t="shared" si="687"/>
        <v>10562</v>
      </c>
      <c r="AE10564">
        <f t="shared" si="686"/>
        <v>7.2394979247804138E-11</v>
      </c>
      <c r="AF10564">
        <f t="shared" si="688"/>
        <v>4.5174467050629765E-8</v>
      </c>
      <c r="AG10564">
        <f t="shared" si="689"/>
        <v>7.6463577081530733E-7</v>
      </c>
    </row>
    <row r="10565" spans="30:33" x14ac:dyDescent="0.2">
      <c r="AD10565">
        <f t="shared" si="687"/>
        <v>10563</v>
      </c>
      <c r="AE10565">
        <f t="shared" si="686"/>
        <v>7.2279147281007652E-11</v>
      </c>
      <c r="AF10565">
        <f t="shared" si="688"/>
        <v>4.5102187903348753E-8</v>
      </c>
      <c r="AG10565">
        <f t="shared" si="689"/>
        <v>7.6348463272928385E-7</v>
      </c>
    </row>
    <row r="10566" spans="30:33" x14ac:dyDescent="0.2">
      <c r="AD10566">
        <f t="shared" si="687"/>
        <v>10564</v>
      </c>
      <c r="AE10566">
        <f t="shared" si="686"/>
        <v>7.2163500645358033E-11</v>
      </c>
      <c r="AF10566">
        <f t="shared" si="688"/>
        <v>4.5030024402703393E-8</v>
      </c>
      <c r="AG10566">
        <f t="shared" si="689"/>
        <v>7.623352208175623E-7</v>
      </c>
    </row>
    <row r="10567" spans="30:33" x14ac:dyDescent="0.2">
      <c r="AD10567">
        <f t="shared" si="687"/>
        <v>10565</v>
      </c>
      <c r="AE10567">
        <f t="shared" si="686"/>
        <v>7.2048039044325467E-11</v>
      </c>
      <c r="AF10567">
        <f t="shared" si="688"/>
        <v>4.4957976363659068E-8</v>
      </c>
      <c r="AG10567">
        <f t="shared" si="689"/>
        <v>7.611875325032985E-7</v>
      </c>
    </row>
    <row r="10568" spans="30:33" x14ac:dyDescent="0.2">
      <c r="AD10568">
        <f t="shared" si="687"/>
        <v>10566</v>
      </c>
      <c r="AE10568">
        <f t="shared" si="686"/>
        <v>7.1932762181854542E-11</v>
      </c>
      <c r="AF10568">
        <f t="shared" si="688"/>
        <v>4.4886043601477209E-8</v>
      </c>
      <c r="AG10568">
        <f t="shared" si="689"/>
        <v>7.600415652134751E-7</v>
      </c>
    </row>
    <row r="10569" spans="30:33" x14ac:dyDescent="0.2">
      <c r="AD10569">
        <f t="shared" si="687"/>
        <v>10567</v>
      </c>
      <c r="AE10569">
        <f t="shared" si="686"/>
        <v>7.1817669762363563E-11</v>
      </c>
      <c r="AF10569">
        <f t="shared" si="688"/>
        <v>4.4814225931714844E-8</v>
      </c>
      <c r="AG10569">
        <f t="shared" si="689"/>
        <v>7.5889731637889579E-7</v>
      </c>
    </row>
    <row r="10570" spans="30:33" x14ac:dyDescent="0.2">
      <c r="AD10570">
        <f t="shared" si="687"/>
        <v>10568</v>
      </c>
      <c r="AE10570">
        <f t="shared" si="686"/>
        <v>7.1702761490743787E-11</v>
      </c>
      <c r="AF10570">
        <f t="shared" si="688"/>
        <v>4.4742523170224098E-8</v>
      </c>
      <c r="AG10570">
        <f t="shared" si="689"/>
        <v>7.5775478343418036E-7</v>
      </c>
    </row>
    <row r="10571" spans="30:33" x14ac:dyDescent="0.2">
      <c r="AD10571">
        <f t="shared" si="687"/>
        <v>10569</v>
      </c>
      <c r="AE10571">
        <f t="shared" si="686"/>
        <v>7.1588037072358586E-11</v>
      </c>
      <c r="AF10571">
        <f t="shared" si="688"/>
        <v>4.4670935133151739E-8</v>
      </c>
      <c r="AG10571">
        <f t="shared" si="689"/>
        <v>7.5661396381775793E-7</v>
      </c>
    </row>
    <row r="10572" spans="30:33" x14ac:dyDescent="0.2">
      <c r="AD10572">
        <f t="shared" si="687"/>
        <v>10570</v>
      </c>
      <c r="AE10572">
        <f t="shared" si="686"/>
        <v>7.1473496213042811E-11</v>
      </c>
      <c r="AF10572">
        <f t="shared" si="688"/>
        <v>4.4599461636938693E-8</v>
      </c>
      <c r="AG10572">
        <f t="shared" si="689"/>
        <v>7.5547485497186248E-7</v>
      </c>
    </row>
    <row r="10573" spans="30:33" x14ac:dyDescent="0.2">
      <c r="AD10573">
        <f t="shared" si="687"/>
        <v>10571</v>
      </c>
      <c r="AE10573">
        <f t="shared" si="686"/>
        <v>7.135913861910194E-11</v>
      </c>
      <c r="AF10573">
        <f t="shared" si="688"/>
        <v>4.4528102498319587E-8</v>
      </c>
      <c r="AG10573">
        <f t="shared" si="689"/>
        <v>7.5433745434252662E-7</v>
      </c>
    </row>
    <row r="10574" spans="30:33" x14ac:dyDescent="0.2">
      <c r="AD10574">
        <f t="shared" si="687"/>
        <v>10572</v>
      </c>
      <c r="AE10574">
        <f t="shared" si="686"/>
        <v>7.1244963997311366E-11</v>
      </c>
      <c r="AF10574">
        <f t="shared" si="688"/>
        <v>4.4456857534322276E-8</v>
      </c>
      <c r="AG10574">
        <f t="shared" si="689"/>
        <v>7.5320175937957576E-7</v>
      </c>
    </row>
    <row r="10575" spans="30:33" x14ac:dyDescent="0.2">
      <c r="AD10575">
        <f t="shared" si="687"/>
        <v>10573</v>
      </c>
      <c r="AE10575">
        <f t="shared" si="686"/>
        <v>7.1130972054915677E-11</v>
      </c>
      <c r="AF10575">
        <f t="shared" si="688"/>
        <v>4.4385726562267356E-8</v>
      </c>
      <c r="AG10575">
        <f t="shared" si="689"/>
        <v>7.5206776753662347E-7</v>
      </c>
    </row>
    <row r="10576" spans="30:33" x14ac:dyDescent="0.2">
      <c r="AD10576">
        <f t="shared" si="687"/>
        <v>10574</v>
      </c>
      <c r="AE10576">
        <f t="shared" si="686"/>
        <v>7.1017162499627799E-11</v>
      </c>
      <c r="AF10576">
        <f t="shared" si="688"/>
        <v>4.4314709399767728E-8</v>
      </c>
      <c r="AG10576">
        <f t="shared" si="689"/>
        <v>7.5093547627106433E-7</v>
      </c>
    </row>
    <row r="10577" spans="30:33" x14ac:dyDescent="0.2">
      <c r="AD10577">
        <f t="shared" si="687"/>
        <v>10575</v>
      </c>
      <c r="AE10577">
        <f t="shared" si="686"/>
        <v>7.0903535039628401E-11</v>
      </c>
      <c r="AF10577">
        <f t="shared" si="688"/>
        <v>4.4243805864728097E-8</v>
      </c>
      <c r="AG10577">
        <f t="shared" si="689"/>
        <v>7.4980488304407031E-7</v>
      </c>
    </row>
    <row r="10578" spans="30:33" x14ac:dyDescent="0.2">
      <c r="AD10578">
        <f t="shared" si="687"/>
        <v>10576</v>
      </c>
      <c r="AE10578">
        <f t="shared" si="686"/>
        <v>7.0790089383564983E-11</v>
      </c>
      <c r="AF10578">
        <f t="shared" si="688"/>
        <v>4.4173015775344528E-8</v>
      </c>
      <c r="AG10578">
        <f t="shared" si="689"/>
        <v>7.4867598532058328E-7</v>
      </c>
    </row>
    <row r="10579" spans="30:33" x14ac:dyDescent="0.2">
      <c r="AD10579">
        <f t="shared" si="687"/>
        <v>10577</v>
      </c>
      <c r="AE10579">
        <f t="shared" ref="AE10579:AE10642" si="690">AF10578*$AE$3</f>
        <v>7.0676825240551274E-11</v>
      </c>
      <c r="AF10579">
        <f t="shared" si="688"/>
        <v>4.4102338950103975E-8</v>
      </c>
      <c r="AG10579">
        <f t="shared" si="689"/>
        <v>7.4754878056931082E-7</v>
      </c>
    </row>
    <row r="10580" spans="30:33" x14ac:dyDescent="0.2">
      <c r="AD10580">
        <f t="shared" si="687"/>
        <v>10578</v>
      </c>
      <c r="AE10580">
        <f t="shared" si="690"/>
        <v>7.0563742320166397E-11</v>
      </c>
      <c r="AF10580">
        <f t="shared" si="688"/>
        <v>4.4031775207783804E-8</v>
      </c>
      <c r="AG10580">
        <f t="shared" si="689"/>
        <v>7.4642326626272016E-7</v>
      </c>
    </row>
    <row r="10581" spans="30:33" x14ac:dyDescent="0.2">
      <c r="AD10581">
        <f t="shared" si="687"/>
        <v>10579</v>
      </c>
      <c r="AE10581">
        <f t="shared" si="690"/>
        <v>7.0450840332454118E-11</v>
      </c>
      <c r="AF10581">
        <f t="shared" si="688"/>
        <v>4.3961324367451346E-8</v>
      </c>
      <c r="AG10581">
        <f t="shared" si="689"/>
        <v>7.4529943987703206E-7</v>
      </c>
    </row>
    <row r="10582" spans="30:33" x14ac:dyDescent="0.2">
      <c r="AD10582">
        <f t="shared" si="687"/>
        <v>10580</v>
      </c>
      <c r="AE10582">
        <f t="shared" si="690"/>
        <v>7.0338118987922187E-11</v>
      </c>
      <c r="AF10582">
        <f t="shared" si="688"/>
        <v>4.3890986248463425E-8</v>
      </c>
      <c r="AG10582">
        <f t="shared" si="689"/>
        <v>7.4417729889221678E-7</v>
      </c>
    </row>
    <row r="10583" spans="30:33" x14ac:dyDescent="0.2">
      <c r="AD10583">
        <f t="shared" si="687"/>
        <v>10581</v>
      </c>
      <c r="AE10583">
        <f t="shared" si="690"/>
        <v>7.0225577997541509E-11</v>
      </c>
      <c r="AF10583">
        <f t="shared" si="688"/>
        <v>4.3820760670465881E-8</v>
      </c>
      <c r="AG10583">
        <f t="shared" si="689"/>
        <v>7.4305684079198667E-7</v>
      </c>
    </row>
    <row r="10584" spans="30:33" x14ac:dyDescent="0.2">
      <c r="AD10584">
        <f t="shared" si="687"/>
        <v>10582</v>
      </c>
      <c r="AE10584">
        <f t="shared" si="690"/>
        <v>7.0113217072745436E-11</v>
      </c>
      <c r="AF10584">
        <f t="shared" si="688"/>
        <v>4.3750647453393135E-8</v>
      </c>
      <c r="AG10584">
        <f t="shared" si="689"/>
        <v>7.4193806306379222E-7</v>
      </c>
    </row>
    <row r="10585" spans="30:33" x14ac:dyDescent="0.2">
      <c r="AD10585">
        <f t="shared" si="687"/>
        <v>10583</v>
      </c>
      <c r="AE10585">
        <f t="shared" si="690"/>
        <v>7.0001035925429042E-11</v>
      </c>
      <c r="AF10585">
        <f t="shared" si="688"/>
        <v>4.3680646417467704E-8</v>
      </c>
      <c r="AG10585">
        <f t="shared" si="689"/>
        <v>7.4082096319881556E-7</v>
      </c>
    </row>
    <row r="10586" spans="30:33" x14ac:dyDescent="0.2">
      <c r="AD10586">
        <f t="shared" si="687"/>
        <v>10584</v>
      </c>
      <c r="AE10586">
        <f t="shared" si="690"/>
        <v>6.9889034267948359E-11</v>
      </c>
      <c r="AF10586">
        <f t="shared" si="688"/>
        <v>4.3610757383199755E-8</v>
      </c>
      <c r="AG10586">
        <f t="shared" si="689"/>
        <v>7.3970553869196542E-7</v>
      </c>
    </row>
    <row r="10587" spans="30:33" x14ac:dyDescent="0.2">
      <c r="AD10587">
        <f t="shared" si="687"/>
        <v>10585</v>
      </c>
      <c r="AE10587">
        <f t="shared" si="690"/>
        <v>6.9777211813119643E-11</v>
      </c>
      <c r="AF10587">
        <f t="shared" si="688"/>
        <v>4.3540980171386634E-8</v>
      </c>
      <c r="AG10587">
        <f t="shared" si="689"/>
        <v>7.3859178704187145E-7</v>
      </c>
    </row>
    <row r="10588" spans="30:33" x14ac:dyDescent="0.2">
      <c r="AD10588">
        <f t="shared" si="687"/>
        <v>10586</v>
      </c>
      <c r="AE10588">
        <f t="shared" si="690"/>
        <v>6.9665568274218649E-11</v>
      </c>
      <c r="AF10588">
        <f t="shared" si="688"/>
        <v>4.3471314603112413E-8</v>
      </c>
      <c r="AG10588">
        <f t="shared" si="689"/>
        <v>7.3747970575087861E-7</v>
      </c>
    </row>
    <row r="10589" spans="30:33" x14ac:dyDescent="0.2">
      <c r="AD10589">
        <f t="shared" si="687"/>
        <v>10587</v>
      </c>
      <c r="AE10589">
        <f t="shared" si="690"/>
        <v>6.9554103364979892E-11</v>
      </c>
      <c r="AF10589">
        <f t="shared" si="688"/>
        <v>4.3401760499747431E-8</v>
      </c>
      <c r="AG10589">
        <f t="shared" si="689"/>
        <v>7.3636929232504217E-7</v>
      </c>
    </row>
    <row r="10590" spans="30:33" x14ac:dyDescent="0.2">
      <c r="AD10590">
        <f t="shared" si="687"/>
        <v>10588</v>
      </c>
      <c r="AE10590">
        <f t="shared" si="690"/>
        <v>6.9442816799595915E-11</v>
      </c>
      <c r="AF10590">
        <f t="shared" si="688"/>
        <v>4.3332317682947835E-8</v>
      </c>
      <c r="AG10590">
        <f t="shared" si="689"/>
        <v>7.3526054427412156E-7</v>
      </c>
    </row>
    <row r="10591" spans="30:33" x14ac:dyDescent="0.2">
      <c r="AD10591">
        <f t="shared" si="687"/>
        <v>10589</v>
      </c>
      <c r="AE10591">
        <f t="shared" si="690"/>
        <v>6.9331708292716573E-11</v>
      </c>
      <c r="AF10591">
        <f t="shared" si="688"/>
        <v>4.3262985974655117E-8</v>
      </c>
      <c r="AG10591">
        <f t="shared" si="689"/>
        <v>7.3415345911157578E-7</v>
      </c>
    </row>
    <row r="10592" spans="30:33" x14ac:dyDescent="0.2">
      <c r="AD10592">
        <f t="shared" si="687"/>
        <v>10590</v>
      </c>
      <c r="AE10592">
        <f t="shared" si="690"/>
        <v>6.9220777559448224E-11</v>
      </c>
      <c r="AF10592">
        <f t="shared" si="688"/>
        <v>4.3193765197095664E-8</v>
      </c>
      <c r="AG10592">
        <f t="shared" si="689"/>
        <v>7.3304803435455675E-7</v>
      </c>
    </row>
    <row r="10593" spans="30:33" x14ac:dyDescent="0.2">
      <c r="AD10593">
        <f t="shared" si="687"/>
        <v>10591</v>
      </c>
      <c r="AE10593">
        <f t="shared" si="690"/>
        <v>6.9110024315353091E-11</v>
      </c>
      <c r="AF10593">
        <f t="shared" si="688"/>
        <v>4.3124655172780312E-8</v>
      </c>
      <c r="AG10593">
        <f t="shared" si="689"/>
        <v>7.3194426752390459E-7</v>
      </c>
    </row>
    <row r="10594" spans="30:33" x14ac:dyDescent="0.2">
      <c r="AD10594">
        <f t="shared" si="687"/>
        <v>10592</v>
      </c>
      <c r="AE10594">
        <f t="shared" si="690"/>
        <v>6.8999448276448529E-11</v>
      </c>
      <c r="AF10594">
        <f t="shared" si="688"/>
        <v>4.3055655724503859E-8</v>
      </c>
      <c r="AG10594">
        <f t="shared" si="689"/>
        <v>7.3084215614414286E-7</v>
      </c>
    </row>
    <row r="10595" spans="30:33" x14ac:dyDescent="0.2">
      <c r="AD10595">
        <f t="shared" ref="AD10595:AD10658" si="691">AD10594+1</f>
        <v>10593</v>
      </c>
      <c r="AE10595">
        <f t="shared" si="690"/>
        <v>6.8889049159206206E-11</v>
      </c>
      <c r="AF10595">
        <f t="shared" ref="AF10595:AF10658" si="692">AF10594*$AF$3</f>
        <v>4.2986766675344647E-8</v>
      </c>
      <c r="AG10595">
        <f t="shared" ref="AG10595:AG10658" si="693">AD10595*AE10595</f>
        <v>7.2974169774347135E-7</v>
      </c>
    </row>
    <row r="10596" spans="30:33" x14ac:dyDescent="0.2">
      <c r="AD10596">
        <f t="shared" si="691"/>
        <v>10594</v>
      </c>
      <c r="AE10596">
        <f t="shared" si="690"/>
        <v>6.8778826680551464E-11</v>
      </c>
      <c r="AF10596">
        <f t="shared" si="692"/>
        <v>4.2917987848664095E-8</v>
      </c>
      <c r="AG10596">
        <f t="shared" si="693"/>
        <v>7.2864288985376224E-7</v>
      </c>
    </row>
    <row r="10597" spans="30:33" x14ac:dyDescent="0.2">
      <c r="AD10597">
        <f t="shared" si="691"/>
        <v>10595</v>
      </c>
      <c r="AE10597">
        <f t="shared" si="690"/>
        <v>6.8668780557862587E-11</v>
      </c>
      <c r="AF10597">
        <f t="shared" si="692"/>
        <v>4.2849319068106228E-8</v>
      </c>
      <c r="AG10597">
        <f t="shared" si="693"/>
        <v>7.2754573001055413E-7</v>
      </c>
    </row>
    <row r="10598" spans="30:33" x14ac:dyDescent="0.2">
      <c r="AD10598">
        <f t="shared" si="691"/>
        <v>10596</v>
      </c>
      <c r="AE10598">
        <f t="shared" si="690"/>
        <v>6.8558910508969993E-11</v>
      </c>
      <c r="AF10598">
        <f t="shared" si="692"/>
        <v>4.2780760157597257E-8</v>
      </c>
      <c r="AG10598">
        <f t="shared" si="693"/>
        <v>7.2645021575304605E-7</v>
      </c>
    </row>
    <row r="10599" spans="30:33" x14ac:dyDescent="0.2">
      <c r="AD10599">
        <f t="shared" si="691"/>
        <v>10597</v>
      </c>
      <c r="AE10599">
        <f t="shared" si="690"/>
        <v>6.8449216252155638E-11</v>
      </c>
      <c r="AF10599">
        <f t="shared" si="692"/>
        <v>4.2712310941345101E-8</v>
      </c>
      <c r="AG10599">
        <f t="shared" si="693"/>
        <v>7.2535634462409324E-7</v>
      </c>
    </row>
    <row r="10600" spans="30:33" x14ac:dyDescent="0.2">
      <c r="AD10600">
        <f t="shared" si="691"/>
        <v>10598</v>
      </c>
      <c r="AE10600">
        <f t="shared" si="690"/>
        <v>6.8339697506152198E-11</v>
      </c>
      <c r="AF10600">
        <f t="shared" si="692"/>
        <v>4.264397124383895E-8</v>
      </c>
      <c r="AG10600">
        <f t="shared" si="693"/>
        <v>7.2426411417020094E-7</v>
      </c>
    </row>
    <row r="10601" spans="30:33" x14ac:dyDescent="0.2">
      <c r="AD10601">
        <f t="shared" si="691"/>
        <v>10599</v>
      </c>
      <c r="AE10601">
        <f t="shared" si="690"/>
        <v>6.823035399014235E-11</v>
      </c>
      <c r="AF10601">
        <f t="shared" si="692"/>
        <v>4.2575740889848808E-8</v>
      </c>
      <c r="AG10601">
        <f t="shared" si="693"/>
        <v>7.2317352194151873E-7</v>
      </c>
    </row>
    <row r="10602" spans="30:33" x14ac:dyDescent="0.2">
      <c r="AD10602">
        <f t="shared" si="691"/>
        <v>10600</v>
      </c>
      <c r="AE10602">
        <f t="shared" si="690"/>
        <v>6.8121185423758125E-11</v>
      </c>
      <c r="AF10602">
        <f t="shared" si="692"/>
        <v>4.2507619704425051E-8</v>
      </c>
      <c r="AG10602">
        <f t="shared" si="693"/>
        <v>7.2208456549183609E-7</v>
      </c>
    </row>
    <row r="10603" spans="30:33" x14ac:dyDescent="0.2">
      <c r="AD10603">
        <f t="shared" si="691"/>
        <v>10601</v>
      </c>
      <c r="AE10603">
        <f t="shared" si="690"/>
        <v>6.8012191527080117E-11</v>
      </c>
      <c r="AF10603">
        <f t="shared" si="692"/>
        <v>4.243960751289797E-8</v>
      </c>
      <c r="AG10603">
        <f t="shared" si="693"/>
        <v>7.2099724237857631E-7</v>
      </c>
    </row>
    <row r="10604" spans="30:33" x14ac:dyDescent="0.2">
      <c r="AD10604">
        <f t="shared" si="691"/>
        <v>10602</v>
      </c>
      <c r="AE10604">
        <f t="shared" si="690"/>
        <v>6.7903372020636787E-11</v>
      </c>
      <c r="AF10604">
        <f t="shared" si="692"/>
        <v>4.2371704140877331E-8</v>
      </c>
      <c r="AG10604">
        <f t="shared" si="693"/>
        <v>7.1991155016279121E-7</v>
      </c>
    </row>
    <row r="10605" spans="30:33" x14ac:dyDescent="0.2">
      <c r="AD10605">
        <f t="shared" si="691"/>
        <v>10603</v>
      </c>
      <c r="AE10605">
        <f t="shared" si="690"/>
        <v>6.7794726625403764E-11</v>
      </c>
      <c r="AF10605">
        <f t="shared" si="692"/>
        <v>4.2303909414251925E-8</v>
      </c>
      <c r="AG10605">
        <f t="shared" si="693"/>
        <v>7.1882748640915606E-7</v>
      </c>
    </row>
    <row r="10606" spans="30:33" x14ac:dyDescent="0.2">
      <c r="AD10606">
        <f t="shared" si="691"/>
        <v>10604</v>
      </c>
      <c r="AE10606">
        <f t="shared" si="690"/>
        <v>6.768625506280311E-11</v>
      </c>
      <c r="AF10606">
        <f t="shared" si="692"/>
        <v>4.2236223159189119E-8</v>
      </c>
      <c r="AG10606">
        <f t="shared" si="693"/>
        <v>7.1774504868596419E-7</v>
      </c>
    </row>
    <row r="10607" spans="30:33" x14ac:dyDescent="0.2">
      <c r="AD10607">
        <f t="shared" si="691"/>
        <v>10605</v>
      </c>
      <c r="AE10607">
        <f t="shared" si="690"/>
        <v>6.7577957054702621E-11</v>
      </c>
      <c r="AF10607">
        <f t="shared" si="692"/>
        <v>4.2168645202134415E-8</v>
      </c>
      <c r="AG10607">
        <f t="shared" si="693"/>
        <v>7.1666423456512134E-7</v>
      </c>
    </row>
    <row r="10608" spans="30:33" x14ac:dyDescent="0.2">
      <c r="AD10608">
        <f t="shared" si="691"/>
        <v>10606</v>
      </c>
      <c r="AE10608">
        <f t="shared" si="690"/>
        <v>6.746983232341509E-11</v>
      </c>
      <c r="AF10608">
        <f t="shared" si="692"/>
        <v>4.2101175369810999E-8</v>
      </c>
      <c r="AG10608">
        <f t="shared" si="693"/>
        <v>7.1558504162214043E-7</v>
      </c>
    </row>
    <row r="10609" spans="30:33" x14ac:dyDescent="0.2">
      <c r="AD10609">
        <f t="shared" si="691"/>
        <v>10607</v>
      </c>
      <c r="AE10609">
        <f t="shared" si="690"/>
        <v>6.7361880591697634E-11</v>
      </c>
      <c r="AF10609">
        <f t="shared" si="692"/>
        <v>4.2033813489219298E-8</v>
      </c>
      <c r="AG10609">
        <f t="shared" si="693"/>
        <v>7.1450746743613682E-7</v>
      </c>
    </row>
    <row r="10610" spans="30:33" x14ac:dyDescent="0.2">
      <c r="AD10610">
        <f t="shared" si="691"/>
        <v>10608</v>
      </c>
      <c r="AE10610">
        <f t="shared" si="690"/>
        <v>6.7254101582750909E-11</v>
      </c>
      <c r="AF10610">
        <f t="shared" si="692"/>
        <v>4.1966559387636545E-8</v>
      </c>
      <c r="AG10610">
        <f t="shared" si="693"/>
        <v>7.1343150958982162E-7</v>
      </c>
    </row>
    <row r="10611" spans="30:33" x14ac:dyDescent="0.2">
      <c r="AD10611">
        <f t="shared" si="691"/>
        <v>10609</v>
      </c>
      <c r="AE10611">
        <f t="shared" si="690"/>
        <v>6.7146495020218499E-11</v>
      </c>
      <c r="AF10611">
        <f t="shared" si="692"/>
        <v>4.1899412892616326E-8</v>
      </c>
      <c r="AG10611">
        <f t="shared" si="693"/>
        <v>7.1235716566949801E-7</v>
      </c>
    </row>
    <row r="10612" spans="30:33" x14ac:dyDescent="0.2">
      <c r="AD10612">
        <f t="shared" si="691"/>
        <v>10610</v>
      </c>
      <c r="AE10612">
        <f t="shared" si="690"/>
        <v>6.7039060628186156E-11</v>
      </c>
      <c r="AF10612">
        <f t="shared" si="692"/>
        <v>4.1832373831988137E-8</v>
      </c>
      <c r="AG10612">
        <f t="shared" si="693"/>
        <v>7.1128443326505507E-7</v>
      </c>
    </row>
    <row r="10613" spans="30:33" x14ac:dyDescent="0.2">
      <c r="AD10613">
        <f t="shared" si="691"/>
        <v>10611</v>
      </c>
      <c r="AE10613">
        <f t="shared" si="690"/>
        <v>6.6931798131181047E-11</v>
      </c>
      <c r="AF10613">
        <f t="shared" si="692"/>
        <v>4.1765442033856952E-8</v>
      </c>
      <c r="AG10613">
        <f t="shared" si="693"/>
        <v>7.1021330996996209E-7</v>
      </c>
    </row>
    <row r="10614" spans="30:33" x14ac:dyDescent="0.2">
      <c r="AD10614">
        <f t="shared" si="691"/>
        <v>10612</v>
      </c>
      <c r="AE10614">
        <f t="shared" si="690"/>
        <v>6.6824707254171152E-11</v>
      </c>
      <c r="AF10614">
        <f t="shared" si="692"/>
        <v>4.1698617326602777E-8</v>
      </c>
      <c r="AG10614">
        <f t="shared" si="693"/>
        <v>7.091437933812643E-7</v>
      </c>
    </row>
    <row r="10615" spans="30:33" x14ac:dyDescent="0.2">
      <c r="AD10615">
        <f t="shared" si="691"/>
        <v>10613</v>
      </c>
      <c r="AE10615">
        <f t="shared" si="690"/>
        <v>6.6717787722564469E-11</v>
      </c>
      <c r="AF10615">
        <f t="shared" si="692"/>
        <v>4.1631899538880213E-8</v>
      </c>
      <c r="AG10615">
        <f t="shared" si="693"/>
        <v>7.0807588109957668E-7</v>
      </c>
    </row>
    <row r="10616" spans="30:33" x14ac:dyDescent="0.2">
      <c r="AD10616">
        <f t="shared" si="691"/>
        <v>10614</v>
      </c>
      <c r="AE10616">
        <f t="shared" si="690"/>
        <v>6.6611039262208372E-11</v>
      </c>
      <c r="AF10616">
        <f t="shared" si="692"/>
        <v>4.1565288499618004E-8</v>
      </c>
      <c r="AG10616">
        <f t="shared" si="693"/>
        <v>7.0700957072907964E-7</v>
      </c>
    </row>
    <row r="10617" spans="30:33" x14ac:dyDescent="0.2">
      <c r="AD10617">
        <f t="shared" si="691"/>
        <v>10615</v>
      </c>
      <c r="AE10617">
        <f t="shared" si="690"/>
        <v>6.6504461599388836E-11</v>
      </c>
      <c r="AF10617">
        <f t="shared" si="692"/>
        <v>4.1498784038018614E-8</v>
      </c>
      <c r="AG10617">
        <f t="shared" si="693"/>
        <v>7.0594485987751245E-7</v>
      </c>
    </row>
    <row r="10618" spans="30:33" x14ac:dyDescent="0.2">
      <c r="AD10618">
        <f t="shared" si="691"/>
        <v>10616</v>
      </c>
      <c r="AE10618">
        <f t="shared" si="690"/>
        <v>6.6398054460829815E-11</v>
      </c>
      <c r="AF10618">
        <f t="shared" si="692"/>
        <v>4.1432385983557781E-8</v>
      </c>
      <c r="AG10618">
        <f t="shared" si="693"/>
        <v>7.0488174615616935E-7</v>
      </c>
    </row>
    <row r="10619" spans="30:33" x14ac:dyDescent="0.2">
      <c r="AD10619">
        <f t="shared" si="691"/>
        <v>10617</v>
      </c>
      <c r="AE10619">
        <f t="shared" si="690"/>
        <v>6.6291817573692477E-11</v>
      </c>
      <c r="AF10619">
        <f t="shared" si="692"/>
        <v>4.1366094165984085E-8</v>
      </c>
      <c r="AG10619">
        <f t="shared" si="693"/>
        <v>7.03820227179893E-7</v>
      </c>
    </row>
    <row r="10620" spans="30:33" x14ac:dyDescent="0.2">
      <c r="AD10620">
        <f t="shared" si="691"/>
        <v>10618</v>
      </c>
      <c r="AE10620">
        <f t="shared" si="690"/>
        <v>6.6185750665574564E-11</v>
      </c>
      <c r="AF10620">
        <f t="shared" si="692"/>
        <v>4.1299908415318508E-8</v>
      </c>
      <c r="AG10620">
        <f t="shared" si="693"/>
        <v>7.0276030056707072E-7</v>
      </c>
    </row>
    <row r="10621" spans="30:33" x14ac:dyDescent="0.2">
      <c r="AD10621">
        <f t="shared" si="691"/>
        <v>10619</v>
      </c>
      <c r="AE10621">
        <f t="shared" si="690"/>
        <v>6.6079853464509637E-11</v>
      </c>
      <c r="AF10621">
        <f t="shared" si="692"/>
        <v>4.1233828561853996E-8</v>
      </c>
      <c r="AG10621">
        <f t="shared" si="693"/>
        <v>7.0170196393962785E-7</v>
      </c>
    </row>
    <row r="10622" spans="30:33" x14ac:dyDescent="0.2">
      <c r="AD10622">
        <f t="shared" si="691"/>
        <v>10620</v>
      </c>
      <c r="AE10622">
        <f t="shared" si="690"/>
        <v>6.5974125698966418E-11</v>
      </c>
      <c r="AF10622">
        <f t="shared" si="692"/>
        <v>4.1167854436155027E-8</v>
      </c>
      <c r="AG10622">
        <f t="shared" si="693"/>
        <v>7.0064521492302336E-7</v>
      </c>
    </row>
    <row r="10623" spans="30:33" x14ac:dyDescent="0.2">
      <c r="AD10623">
        <f t="shared" si="691"/>
        <v>10621</v>
      </c>
      <c r="AE10623">
        <f t="shared" si="690"/>
        <v>6.5868567097848068E-11</v>
      </c>
      <c r="AF10623">
        <f t="shared" si="692"/>
        <v>4.1101985869057179E-8</v>
      </c>
      <c r="AG10623">
        <f t="shared" si="693"/>
        <v>6.9959005114624432E-7</v>
      </c>
    </row>
    <row r="10624" spans="30:33" x14ac:dyDescent="0.2">
      <c r="AD10624">
        <f t="shared" si="691"/>
        <v>10622</v>
      </c>
      <c r="AE10624">
        <f t="shared" si="690"/>
        <v>6.5763177390491513E-11</v>
      </c>
      <c r="AF10624">
        <f t="shared" si="692"/>
        <v>4.1036222691666686E-8</v>
      </c>
      <c r="AG10624">
        <f t="shared" si="693"/>
        <v>6.9853647024180081E-7</v>
      </c>
    </row>
    <row r="10625" spans="30:33" x14ac:dyDescent="0.2">
      <c r="AD10625">
        <f t="shared" si="691"/>
        <v>10623</v>
      </c>
      <c r="AE10625">
        <f t="shared" si="690"/>
        <v>6.5657956306666722E-11</v>
      </c>
      <c r="AF10625">
        <f t="shared" si="692"/>
        <v>4.0970564735360014E-8</v>
      </c>
      <c r="AG10625">
        <f t="shared" si="693"/>
        <v>6.9748446984572056E-7</v>
      </c>
    </row>
    <row r="10626" spans="30:33" x14ac:dyDescent="0.2">
      <c r="AD10626">
        <f t="shared" si="691"/>
        <v>10624</v>
      </c>
      <c r="AE10626">
        <f t="shared" si="690"/>
        <v>6.5552903576576046E-11</v>
      </c>
      <c r="AF10626">
        <f t="shared" si="692"/>
        <v>4.0905011831783437E-8</v>
      </c>
      <c r="AG10626">
        <f t="shared" si="693"/>
        <v>6.9643404759754391E-7</v>
      </c>
    </row>
    <row r="10627" spans="30:33" x14ac:dyDescent="0.2">
      <c r="AD10627">
        <f t="shared" si="691"/>
        <v>10625</v>
      </c>
      <c r="AE10627">
        <f t="shared" si="690"/>
        <v>6.5448018930853534E-11</v>
      </c>
      <c r="AF10627">
        <f t="shared" si="692"/>
        <v>4.0839563812852584E-8</v>
      </c>
      <c r="AG10627">
        <f t="shared" si="693"/>
        <v>6.9538520114031878E-7</v>
      </c>
    </row>
    <row r="10628" spans="30:33" x14ac:dyDescent="0.2">
      <c r="AD10628">
        <f t="shared" si="691"/>
        <v>10626</v>
      </c>
      <c r="AE10628">
        <f t="shared" si="690"/>
        <v>6.534330210056417E-11</v>
      </c>
      <c r="AF10628">
        <f t="shared" si="692"/>
        <v>4.0774220510752015E-8</v>
      </c>
      <c r="AG10628">
        <f t="shared" si="693"/>
        <v>6.9433792812059484E-7</v>
      </c>
    </row>
    <row r="10629" spans="30:33" x14ac:dyDescent="0.2">
      <c r="AD10629">
        <f t="shared" si="691"/>
        <v>10627</v>
      </c>
      <c r="AE10629">
        <f t="shared" si="690"/>
        <v>6.5238752817203253E-11</v>
      </c>
      <c r="AF10629">
        <f t="shared" si="692"/>
        <v>4.070898175793481E-8</v>
      </c>
      <c r="AG10629">
        <f t="shared" si="693"/>
        <v>6.9329222618841894E-7</v>
      </c>
    </row>
    <row r="10630" spans="30:33" x14ac:dyDescent="0.2">
      <c r="AD10630">
        <f t="shared" si="691"/>
        <v>10628</v>
      </c>
      <c r="AE10630">
        <f t="shared" si="690"/>
        <v>6.5134370812695725E-11</v>
      </c>
      <c r="AF10630">
        <f t="shared" si="692"/>
        <v>4.0643847387122112E-8</v>
      </c>
      <c r="AG10630">
        <f t="shared" si="693"/>
        <v>6.9224809299733014E-7</v>
      </c>
    </row>
    <row r="10631" spans="30:33" x14ac:dyDescent="0.2">
      <c r="AD10631">
        <f t="shared" si="691"/>
        <v>10629</v>
      </c>
      <c r="AE10631">
        <f t="shared" si="690"/>
        <v>6.5030155819395408E-11</v>
      </c>
      <c r="AF10631">
        <f t="shared" si="692"/>
        <v>4.0578817231302715E-8</v>
      </c>
      <c r="AG10631">
        <f t="shared" si="693"/>
        <v>6.9120552620435377E-7</v>
      </c>
    </row>
    <row r="10632" spans="30:33" x14ac:dyDescent="0.2">
      <c r="AD10632">
        <f t="shared" si="691"/>
        <v>10630</v>
      </c>
      <c r="AE10632">
        <f t="shared" si="690"/>
        <v>6.4926107570084371E-11</v>
      </c>
      <c r="AF10632">
        <f t="shared" si="692"/>
        <v>4.051389112373263E-8</v>
      </c>
      <c r="AG10632">
        <f t="shared" si="693"/>
        <v>6.9016452346999691E-7</v>
      </c>
    </row>
    <row r="10633" spans="30:33" x14ac:dyDescent="0.2">
      <c r="AD10633">
        <f t="shared" si="691"/>
        <v>10631</v>
      </c>
      <c r="AE10633">
        <f t="shared" si="690"/>
        <v>6.4822225797972232E-11</v>
      </c>
      <c r="AF10633">
        <f t="shared" si="692"/>
        <v>4.0449068897934653E-8</v>
      </c>
      <c r="AG10633">
        <f t="shared" si="693"/>
        <v>6.8912508245824284E-7</v>
      </c>
    </row>
    <row r="10634" spans="30:33" x14ac:dyDescent="0.2">
      <c r="AD10634">
        <f t="shared" si="691"/>
        <v>10632</v>
      </c>
      <c r="AE10634">
        <f t="shared" si="690"/>
        <v>6.4718510236695474E-11</v>
      </c>
      <c r="AF10634">
        <f t="shared" si="692"/>
        <v>4.0384350387697957E-8</v>
      </c>
      <c r="AG10634">
        <f t="shared" si="693"/>
        <v>6.8808720083654623E-7</v>
      </c>
    </row>
    <row r="10635" spans="30:33" x14ac:dyDescent="0.2">
      <c r="AD10635">
        <f t="shared" si="691"/>
        <v>10633</v>
      </c>
      <c r="AE10635">
        <f t="shared" si="690"/>
        <v>6.4614960620316756E-11</v>
      </c>
      <c r="AF10635">
        <f t="shared" si="692"/>
        <v>4.0319735427077636E-8</v>
      </c>
      <c r="AG10635">
        <f t="shared" si="693"/>
        <v>6.8705087627582808E-7</v>
      </c>
    </row>
    <row r="10636" spans="30:33" x14ac:dyDescent="0.2">
      <c r="AD10636">
        <f t="shared" si="691"/>
        <v>10634</v>
      </c>
      <c r="AE10636">
        <f t="shared" si="690"/>
        <v>6.4511576683324247E-11</v>
      </c>
      <c r="AF10636">
        <f t="shared" si="692"/>
        <v>4.0255223850394312E-8</v>
      </c>
      <c r="AG10636">
        <f t="shared" si="693"/>
        <v>6.8601610645047008E-7</v>
      </c>
    </row>
    <row r="10637" spans="30:33" x14ac:dyDescent="0.2">
      <c r="AD10637">
        <f t="shared" si="691"/>
        <v>10635</v>
      </c>
      <c r="AE10637">
        <f t="shared" si="690"/>
        <v>6.4408358160630923E-11</v>
      </c>
      <c r="AF10637">
        <f t="shared" si="692"/>
        <v>4.0190815492233679E-8</v>
      </c>
      <c r="AG10637">
        <f t="shared" si="693"/>
        <v>6.849828890383099E-7</v>
      </c>
    </row>
    <row r="10638" spans="30:33" x14ac:dyDescent="0.2">
      <c r="AD10638">
        <f t="shared" si="691"/>
        <v>10636</v>
      </c>
      <c r="AE10638">
        <f t="shared" si="690"/>
        <v>6.4305304787573911E-11</v>
      </c>
      <c r="AF10638">
        <f t="shared" si="692"/>
        <v>4.0126510187446103E-8</v>
      </c>
      <c r="AG10638">
        <f t="shared" si="693"/>
        <v>6.8395122172063617E-7</v>
      </c>
    </row>
    <row r="10639" spans="30:33" x14ac:dyDescent="0.2">
      <c r="AD10639">
        <f t="shared" si="691"/>
        <v>10637</v>
      </c>
      <c r="AE10639">
        <f t="shared" si="690"/>
        <v>6.420241629991379E-11</v>
      </c>
      <c r="AF10639">
        <f t="shared" si="692"/>
        <v>4.0062307771146187E-8</v>
      </c>
      <c r="AG10639">
        <f t="shared" si="693"/>
        <v>6.8292110218218297E-7</v>
      </c>
    </row>
    <row r="10640" spans="30:33" x14ac:dyDescent="0.2">
      <c r="AD10640">
        <f t="shared" si="691"/>
        <v>10638</v>
      </c>
      <c r="AE10640">
        <f t="shared" si="690"/>
        <v>6.409969243383393E-11</v>
      </c>
      <c r="AF10640">
        <f t="shared" si="692"/>
        <v>3.9998208078712349E-8</v>
      </c>
      <c r="AG10640">
        <f t="shared" si="693"/>
        <v>6.8189252811112531E-7</v>
      </c>
    </row>
    <row r="10641" spans="30:33" x14ac:dyDescent="0.2">
      <c r="AD10641">
        <f t="shared" si="691"/>
        <v>10639</v>
      </c>
      <c r="AE10641">
        <f t="shared" si="690"/>
        <v>6.3997132925939784E-11</v>
      </c>
      <c r="AF10641">
        <f t="shared" si="692"/>
        <v>3.9934210945786407E-8</v>
      </c>
      <c r="AG10641">
        <f t="shared" si="693"/>
        <v>6.8086549719907339E-7</v>
      </c>
    </row>
    <row r="10642" spans="30:33" x14ac:dyDescent="0.2">
      <c r="AD10642">
        <f t="shared" si="691"/>
        <v>10640</v>
      </c>
      <c r="AE10642">
        <f t="shared" si="690"/>
        <v>6.389473751325828E-11</v>
      </c>
      <c r="AF10642">
        <f t="shared" si="692"/>
        <v>3.9870316208273147E-8</v>
      </c>
      <c r="AG10642">
        <f t="shared" si="693"/>
        <v>6.7984000714106805E-7</v>
      </c>
    </row>
    <row r="10643" spans="30:33" x14ac:dyDescent="0.2">
      <c r="AD10643">
        <f t="shared" si="691"/>
        <v>10641</v>
      </c>
      <c r="AE10643">
        <f t="shared" ref="AE10643:AE10706" si="694">AF10642*$AE$3</f>
        <v>6.3792505933237069E-11</v>
      </c>
      <c r="AF10643">
        <f t="shared" si="692"/>
        <v>3.9806523702339911E-8</v>
      </c>
      <c r="AG10643">
        <f t="shared" si="693"/>
        <v>6.7881605563557569E-7</v>
      </c>
    </row>
    <row r="10644" spans="30:33" x14ac:dyDescent="0.2">
      <c r="AD10644">
        <f t="shared" si="691"/>
        <v>10642</v>
      </c>
      <c r="AE10644">
        <f t="shared" si="694"/>
        <v>6.3690437923743883E-11</v>
      </c>
      <c r="AF10644">
        <f t="shared" si="692"/>
        <v>3.9742833264416168E-8</v>
      </c>
      <c r="AG10644">
        <f t="shared" si="693"/>
        <v>6.7779364038448245E-7</v>
      </c>
    </row>
    <row r="10645" spans="30:33" x14ac:dyDescent="0.2">
      <c r="AD10645">
        <f t="shared" si="691"/>
        <v>10643</v>
      </c>
      <c r="AE10645">
        <f t="shared" si="694"/>
        <v>6.3588533223065896E-11</v>
      </c>
      <c r="AF10645">
        <f t="shared" si="692"/>
        <v>3.9679244731193098E-8</v>
      </c>
      <c r="AG10645">
        <f t="shared" si="693"/>
        <v>6.7677275909309029E-7</v>
      </c>
    </row>
    <row r="10646" spans="30:33" x14ac:dyDescent="0.2">
      <c r="AD10646">
        <f t="shared" si="691"/>
        <v>10644</v>
      </c>
      <c r="AE10646">
        <f t="shared" si="694"/>
        <v>6.348679156990898E-11</v>
      </c>
      <c r="AF10646">
        <f t="shared" si="692"/>
        <v>3.9615757939623185E-8</v>
      </c>
      <c r="AG10646">
        <f t="shared" si="693"/>
        <v>6.7575340947011115E-7</v>
      </c>
    </row>
    <row r="10647" spans="30:33" x14ac:dyDescent="0.2">
      <c r="AD10647">
        <f t="shared" si="691"/>
        <v>10645</v>
      </c>
      <c r="AE10647">
        <f t="shared" si="694"/>
        <v>6.338521270339712E-11</v>
      </c>
      <c r="AF10647">
        <f t="shared" si="692"/>
        <v>3.9552372726919786E-8</v>
      </c>
      <c r="AG10647">
        <f t="shared" si="693"/>
        <v>6.7473558922766234E-7</v>
      </c>
    </row>
    <row r="10648" spans="30:33" x14ac:dyDescent="0.2">
      <c r="AD10648">
        <f t="shared" si="691"/>
        <v>10646</v>
      </c>
      <c r="AE10648">
        <f t="shared" si="694"/>
        <v>6.3283796363071692E-11</v>
      </c>
      <c r="AF10648">
        <f t="shared" si="692"/>
        <v>3.9489088930556714E-8</v>
      </c>
      <c r="AG10648">
        <f t="shared" si="693"/>
        <v>6.7371929608126128E-7</v>
      </c>
    </row>
    <row r="10649" spans="30:33" x14ac:dyDescent="0.2">
      <c r="AD10649">
        <f t="shared" si="691"/>
        <v>10647</v>
      </c>
      <c r="AE10649">
        <f t="shared" si="694"/>
        <v>6.3182542288890776E-11</v>
      </c>
      <c r="AF10649">
        <f t="shared" si="692"/>
        <v>3.9425906388267821E-8</v>
      </c>
      <c r="AG10649">
        <f t="shared" si="693"/>
        <v>6.7270452774982008E-7</v>
      </c>
    </row>
    <row r="10650" spans="30:33" x14ac:dyDescent="0.2">
      <c r="AD10650">
        <f t="shared" si="691"/>
        <v>10648</v>
      </c>
      <c r="AE10650">
        <f t="shared" si="694"/>
        <v>6.3081450221228538E-11</v>
      </c>
      <c r="AF10650">
        <f t="shared" si="692"/>
        <v>3.9362824938046588E-8</v>
      </c>
      <c r="AG10650">
        <f t="shared" si="693"/>
        <v>6.7169128195564151E-7</v>
      </c>
    </row>
    <row r="10651" spans="30:33" x14ac:dyDescent="0.2">
      <c r="AD10651">
        <f t="shared" si="691"/>
        <v>10649</v>
      </c>
      <c r="AE10651">
        <f t="shared" si="694"/>
        <v>6.2980519900874567E-11</v>
      </c>
      <c r="AF10651">
        <f t="shared" si="692"/>
        <v>3.9299844418145713E-8</v>
      </c>
      <c r="AG10651">
        <f t="shared" si="693"/>
        <v>6.7067955642441322E-7</v>
      </c>
    </row>
    <row r="10652" spans="30:33" x14ac:dyDescent="0.2">
      <c r="AD10652">
        <f t="shared" si="691"/>
        <v>10650</v>
      </c>
      <c r="AE10652">
        <f t="shared" si="694"/>
        <v>6.2879751069033171E-11</v>
      </c>
      <c r="AF10652">
        <f t="shared" si="692"/>
        <v>3.9236964667076679E-8</v>
      </c>
      <c r="AG10652">
        <f t="shared" si="693"/>
        <v>6.6966934888520322E-7</v>
      </c>
    </row>
    <row r="10653" spans="30:33" x14ac:dyDescent="0.2">
      <c r="AD10653">
        <f t="shared" si="691"/>
        <v>10651</v>
      </c>
      <c r="AE10653">
        <f t="shared" si="694"/>
        <v>6.277914346732271E-11</v>
      </c>
      <c r="AF10653">
        <f t="shared" si="692"/>
        <v>3.9174185523609358E-8</v>
      </c>
      <c r="AG10653">
        <f t="shared" si="693"/>
        <v>6.6866065707045414E-7</v>
      </c>
    </row>
    <row r="10654" spans="30:33" x14ac:dyDescent="0.2">
      <c r="AD10654">
        <f t="shared" si="691"/>
        <v>10652</v>
      </c>
      <c r="AE10654">
        <f t="shared" si="694"/>
        <v>6.2678696837775007E-11</v>
      </c>
      <c r="AF10654">
        <f t="shared" si="692"/>
        <v>3.9111506826771583E-8</v>
      </c>
      <c r="AG10654">
        <f t="shared" si="693"/>
        <v>6.6765347871597936E-7</v>
      </c>
    </row>
    <row r="10655" spans="30:33" x14ac:dyDescent="0.2">
      <c r="AD10655">
        <f t="shared" si="691"/>
        <v>10653</v>
      </c>
      <c r="AE10655">
        <f t="shared" si="694"/>
        <v>6.2578410922834556E-11</v>
      </c>
      <c r="AF10655">
        <f t="shared" si="692"/>
        <v>3.9048928415848746E-8</v>
      </c>
      <c r="AG10655">
        <f t="shared" si="693"/>
        <v>6.6664781156095657E-7</v>
      </c>
    </row>
    <row r="10656" spans="30:33" x14ac:dyDescent="0.2">
      <c r="AD10656">
        <f t="shared" si="691"/>
        <v>10654</v>
      </c>
      <c r="AE10656">
        <f t="shared" si="694"/>
        <v>6.2478285465358021E-11</v>
      </c>
      <c r="AF10656">
        <f t="shared" si="692"/>
        <v>3.8986450130383385E-8</v>
      </c>
      <c r="AG10656">
        <f t="shared" si="693"/>
        <v>6.6564365334792438E-7</v>
      </c>
    </row>
    <row r="10657" spans="30:33" x14ac:dyDescent="0.2">
      <c r="AD10657">
        <f t="shared" si="691"/>
        <v>10655</v>
      </c>
      <c r="AE10657">
        <f t="shared" si="694"/>
        <v>6.2378320208613446E-11</v>
      </c>
      <c r="AF10657">
        <f t="shared" si="692"/>
        <v>3.892407181017477E-8</v>
      </c>
      <c r="AG10657">
        <f t="shared" si="693"/>
        <v>6.6464100182277629E-7</v>
      </c>
    </row>
    <row r="10658" spans="30:33" x14ac:dyDescent="0.2">
      <c r="AD10658">
        <f t="shared" si="691"/>
        <v>10656</v>
      </c>
      <c r="AE10658">
        <f t="shared" si="694"/>
        <v>6.2278514896279661E-11</v>
      </c>
      <c r="AF10658">
        <f t="shared" si="692"/>
        <v>3.8861793295278489E-8</v>
      </c>
      <c r="AG10658">
        <f t="shared" si="693"/>
        <v>6.6363985473475611E-7</v>
      </c>
    </row>
    <row r="10659" spans="30:33" x14ac:dyDescent="0.2">
      <c r="AD10659">
        <f t="shared" ref="AD10659:AD10722" si="695">AD10658+1</f>
        <v>10657</v>
      </c>
      <c r="AE10659">
        <f t="shared" si="694"/>
        <v>6.2178869272445608E-11</v>
      </c>
      <c r="AF10659">
        <f t="shared" ref="AF10659:AF10722" si="696">AF10658*$AF$3</f>
        <v>3.8799614426006042E-8</v>
      </c>
      <c r="AG10659">
        <f t="shared" ref="AG10659:AG10722" si="697">AD10659*AE10659</f>
        <v>6.6264020983645284E-7</v>
      </c>
    </row>
    <row r="10660" spans="30:33" x14ac:dyDescent="0.2">
      <c r="AD10660">
        <f t="shared" si="695"/>
        <v>10658</v>
      </c>
      <c r="AE10660">
        <f t="shared" si="694"/>
        <v>6.2079383081609697E-11</v>
      </c>
      <c r="AF10660">
        <f t="shared" si="696"/>
        <v>3.8737535042924433E-8</v>
      </c>
      <c r="AG10660">
        <f t="shared" si="697"/>
        <v>6.6164206488379615E-7</v>
      </c>
    </row>
    <row r="10661" spans="30:33" x14ac:dyDescent="0.2">
      <c r="AD10661">
        <f t="shared" si="695"/>
        <v>10659</v>
      </c>
      <c r="AE10661">
        <f t="shared" si="694"/>
        <v>6.1980056068679122E-11</v>
      </c>
      <c r="AF10661">
        <f t="shared" si="696"/>
        <v>3.8675554986855751E-8</v>
      </c>
      <c r="AG10661">
        <f t="shared" si="697"/>
        <v>6.6064541763605078E-7</v>
      </c>
    </row>
    <row r="10662" spans="30:33" x14ac:dyDescent="0.2">
      <c r="AD10662">
        <f t="shared" si="695"/>
        <v>10660</v>
      </c>
      <c r="AE10662">
        <f t="shared" si="694"/>
        <v>6.1880887978969236E-11</v>
      </c>
      <c r="AF10662">
        <f t="shared" si="696"/>
        <v>3.8613674098876783E-8</v>
      </c>
      <c r="AG10662">
        <f t="shared" si="697"/>
        <v>6.5965026585581204E-7</v>
      </c>
    </row>
    <row r="10663" spans="30:33" x14ac:dyDescent="0.2">
      <c r="AD10663">
        <f t="shared" si="695"/>
        <v>10661</v>
      </c>
      <c r="AE10663">
        <f t="shared" si="694"/>
        <v>6.1781878558202884E-11</v>
      </c>
      <c r="AF10663">
        <f t="shared" si="696"/>
        <v>3.8551892220318575E-8</v>
      </c>
      <c r="AG10663">
        <f t="shared" si="697"/>
        <v>6.5865660730900098E-7</v>
      </c>
    </row>
    <row r="10664" spans="30:33" x14ac:dyDescent="0.2">
      <c r="AD10664">
        <f t="shared" si="695"/>
        <v>10662</v>
      </c>
      <c r="AE10664">
        <f t="shared" si="694"/>
        <v>6.1683027552509755E-11</v>
      </c>
      <c r="AF10664">
        <f t="shared" si="696"/>
        <v>3.8490209192766064E-8</v>
      </c>
      <c r="AG10664">
        <f t="shared" si="697"/>
        <v>6.5766443976485903E-7</v>
      </c>
    </row>
    <row r="10665" spans="30:33" x14ac:dyDescent="0.2">
      <c r="AD10665">
        <f t="shared" si="695"/>
        <v>10663</v>
      </c>
      <c r="AE10665">
        <f t="shared" si="694"/>
        <v>6.1584334708425733E-11</v>
      </c>
      <c r="AF10665">
        <f t="shared" si="696"/>
        <v>3.8428624858057636E-8</v>
      </c>
      <c r="AG10665">
        <f t="shared" si="697"/>
        <v>6.5667376099594356E-7</v>
      </c>
    </row>
    <row r="10666" spans="30:33" x14ac:dyDescent="0.2">
      <c r="AD10666">
        <f t="shared" si="695"/>
        <v>10664</v>
      </c>
      <c r="AE10666">
        <f t="shared" si="694"/>
        <v>6.1485799772892242E-11</v>
      </c>
      <c r="AF10666">
        <f t="shared" si="696"/>
        <v>3.8367139058284744E-8</v>
      </c>
      <c r="AG10666">
        <f t="shared" si="697"/>
        <v>6.5568456877812285E-7</v>
      </c>
    </row>
    <row r="10667" spans="30:33" x14ac:dyDescent="0.2">
      <c r="AD10667">
        <f t="shared" si="695"/>
        <v>10665</v>
      </c>
      <c r="AE10667">
        <f t="shared" si="694"/>
        <v>6.1387422493255624E-11</v>
      </c>
      <c r="AF10667">
        <f t="shared" si="696"/>
        <v>3.8305751635791489E-8</v>
      </c>
      <c r="AG10667">
        <f t="shared" si="697"/>
        <v>6.5469686089057118E-7</v>
      </c>
    </row>
    <row r="10668" spans="30:33" x14ac:dyDescent="0.2">
      <c r="AD10668">
        <f t="shared" si="695"/>
        <v>10666</v>
      </c>
      <c r="AE10668">
        <f t="shared" si="694"/>
        <v>6.1289202617266414E-11</v>
      </c>
      <c r="AF10668">
        <f t="shared" si="696"/>
        <v>3.8244462433174221E-8</v>
      </c>
      <c r="AG10668">
        <f t="shared" si="697"/>
        <v>6.5371063511576359E-7</v>
      </c>
    </row>
    <row r="10669" spans="30:33" x14ac:dyDescent="0.2">
      <c r="AD10669">
        <f t="shared" si="695"/>
        <v>10667</v>
      </c>
      <c r="AE10669">
        <f t="shared" si="694"/>
        <v>6.1191139893078786E-11</v>
      </c>
      <c r="AF10669">
        <f t="shared" si="696"/>
        <v>3.8183271293281143E-8</v>
      </c>
      <c r="AG10669">
        <f t="shared" si="697"/>
        <v>6.5272588923947137E-7</v>
      </c>
    </row>
    <row r="10670" spans="30:33" x14ac:dyDescent="0.2">
      <c r="AD10670">
        <f t="shared" si="695"/>
        <v>10668</v>
      </c>
      <c r="AE10670">
        <f t="shared" si="694"/>
        <v>6.1093234069249853E-11</v>
      </c>
      <c r="AF10670">
        <f t="shared" si="696"/>
        <v>3.812217805921189E-8</v>
      </c>
      <c r="AG10670">
        <f t="shared" si="697"/>
        <v>6.5174262105075746E-7</v>
      </c>
    </row>
    <row r="10671" spans="30:33" x14ac:dyDescent="0.2">
      <c r="AD10671">
        <f t="shared" si="695"/>
        <v>10669</v>
      </c>
      <c r="AE10671">
        <f t="shared" si="694"/>
        <v>6.0995484894739051E-11</v>
      </c>
      <c r="AF10671">
        <f t="shared" si="696"/>
        <v>3.8061182574317148E-8</v>
      </c>
      <c r="AG10671">
        <f t="shared" si="697"/>
        <v>6.5076082834197089E-7</v>
      </c>
    </row>
    <row r="10672" spans="30:33" x14ac:dyDescent="0.2">
      <c r="AD10672">
        <f t="shared" si="695"/>
        <v>10670</v>
      </c>
      <c r="AE10672">
        <f t="shared" si="694"/>
        <v>6.0897892118907461E-11</v>
      </c>
      <c r="AF10672">
        <f t="shared" si="696"/>
        <v>3.8000284682198239E-8</v>
      </c>
      <c r="AG10672">
        <f t="shared" si="697"/>
        <v>6.4978050890874261E-7</v>
      </c>
    </row>
    <row r="10673" spans="30:33" x14ac:dyDescent="0.2">
      <c r="AD10673">
        <f t="shared" si="695"/>
        <v>10671</v>
      </c>
      <c r="AE10673">
        <f t="shared" si="694"/>
        <v>6.0800455491517205E-11</v>
      </c>
      <c r="AF10673">
        <f t="shared" si="696"/>
        <v>3.7939484226706722E-8</v>
      </c>
      <c r="AG10673">
        <f t="shared" si="697"/>
        <v>6.4880166054998011E-7</v>
      </c>
    </row>
    <row r="10674" spans="30:33" x14ac:dyDescent="0.2">
      <c r="AD10674">
        <f t="shared" si="695"/>
        <v>10672</v>
      </c>
      <c r="AE10674">
        <f t="shared" si="694"/>
        <v>6.0703174762730788E-11</v>
      </c>
      <c r="AF10674">
        <f t="shared" si="696"/>
        <v>3.7878781051943989E-8</v>
      </c>
      <c r="AG10674">
        <f t="shared" si="697"/>
        <v>6.4782428106786296E-7</v>
      </c>
    </row>
    <row r="10675" spans="30:33" x14ac:dyDescent="0.2">
      <c r="AD10675">
        <f t="shared" si="695"/>
        <v>10673</v>
      </c>
      <c r="AE10675">
        <f t="shared" si="694"/>
        <v>6.0606049683110409E-11</v>
      </c>
      <c r="AF10675">
        <f t="shared" si="696"/>
        <v>3.7818175002260878E-8</v>
      </c>
      <c r="AG10675">
        <f t="shared" si="697"/>
        <v>6.4684836826783744E-7</v>
      </c>
    </row>
    <row r="10676" spans="30:33" x14ac:dyDescent="0.2">
      <c r="AD10676">
        <f t="shared" si="695"/>
        <v>10674</v>
      </c>
      <c r="AE10676">
        <f t="shared" si="694"/>
        <v>6.0509080003617434E-11</v>
      </c>
      <c r="AF10676">
        <f t="shared" si="696"/>
        <v>3.7757665922257257E-8</v>
      </c>
      <c r="AG10676">
        <f t="shared" si="697"/>
        <v>6.4587391995861247E-7</v>
      </c>
    </row>
    <row r="10677" spans="30:33" x14ac:dyDescent="0.2">
      <c r="AD10677">
        <f t="shared" si="695"/>
        <v>10675</v>
      </c>
      <c r="AE10677">
        <f t="shared" si="694"/>
        <v>6.0412265475611633E-11</v>
      </c>
      <c r="AF10677">
        <f t="shared" si="696"/>
        <v>3.7697253656781646E-8</v>
      </c>
      <c r="AG10677">
        <f t="shared" si="697"/>
        <v>6.4490093395215414E-7</v>
      </c>
    </row>
    <row r="10678" spans="30:33" x14ac:dyDescent="0.2">
      <c r="AD10678">
        <f t="shared" si="695"/>
        <v>10676</v>
      </c>
      <c r="AE10678">
        <f t="shared" si="694"/>
        <v>6.0315605850850665E-11</v>
      </c>
      <c r="AF10678">
        <f t="shared" si="696"/>
        <v>3.7636938050930796E-8</v>
      </c>
      <c r="AG10678">
        <f t="shared" si="697"/>
        <v>6.4392940806368168E-7</v>
      </c>
    </row>
    <row r="10679" spans="30:33" x14ac:dyDescent="0.2">
      <c r="AD10679">
        <f t="shared" si="695"/>
        <v>10677</v>
      </c>
      <c r="AE10679">
        <f t="shared" si="694"/>
        <v>6.0219100881489295E-11</v>
      </c>
      <c r="AF10679">
        <f t="shared" si="696"/>
        <v>3.7576718950049302E-8</v>
      </c>
      <c r="AG10679">
        <f t="shared" si="697"/>
        <v>6.429593401116612E-7</v>
      </c>
    </row>
    <row r="10680" spans="30:33" x14ac:dyDescent="0.2">
      <c r="AD10680">
        <f t="shared" si="695"/>
        <v>10678</v>
      </c>
      <c r="AE10680">
        <f t="shared" si="694"/>
        <v>6.0122750320078914E-11</v>
      </c>
      <c r="AF10680">
        <f t="shared" si="696"/>
        <v>3.7516596199729219E-8</v>
      </c>
      <c r="AG10680">
        <f t="shared" si="697"/>
        <v>6.4199072791780264E-7</v>
      </c>
    </row>
    <row r="10681" spans="30:33" x14ac:dyDescent="0.2">
      <c r="AD10681">
        <f t="shared" si="695"/>
        <v>10679</v>
      </c>
      <c r="AE10681">
        <f t="shared" si="694"/>
        <v>6.0026553919566779E-11</v>
      </c>
      <c r="AF10681">
        <f t="shared" si="696"/>
        <v>3.745656964580965E-8</v>
      </c>
      <c r="AG10681">
        <f t="shared" si="697"/>
        <v>6.4102356930705361E-7</v>
      </c>
    </row>
    <row r="10682" spans="30:33" x14ac:dyDescent="0.2">
      <c r="AD10682">
        <f t="shared" si="695"/>
        <v>10680</v>
      </c>
      <c r="AE10682">
        <f t="shared" si="694"/>
        <v>5.9930511433295465E-11</v>
      </c>
      <c r="AF10682">
        <f t="shared" si="696"/>
        <v>3.7396639134376352E-8</v>
      </c>
      <c r="AG10682">
        <f t="shared" si="697"/>
        <v>6.4005786210759558E-7</v>
      </c>
    </row>
    <row r="10683" spans="30:33" x14ac:dyDescent="0.2">
      <c r="AD10683">
        <f t="shared" si="695"/>
        <v>10681</v>
      </c>
      <c r="AE10683">
        <f t="shared" si="694"/>
        <v>5.9834622615002188E-11</v>
      </c>
      <c r="AF10683">
        <f t="shared" si="696"/>
        <v>3.7336804511761348E-8</v>
      </c>
      <c r="AG10683">
        <f t="shared" si="697"/>
        <v>6.3909360415083839E-7</v>
      </c>
    </row>
    <row r="10684" spans="30:33" x14ac:dyDescent="0.2">
      <c r="AD10684">
        <f t="shared" si="695"/>
        <v>10682</v>
      </c>
      <c r="AE10684">
        <f t="shared" si="694"/>
        <v>5.9738887218818187E-11</v>
      </c>
      <c r="AF10684">
        <f t="shared" si="696"/>
        <v>3.7277065624542526E-8</v>
      </c>
      <c r="AG10684">
        <f t="shared" si="697"/>
        <v>6.3813079327141591E-7</v>
      </c>
    </row>
    <row r="10685" spans="30:33" x14ac:dyDescent="0.2">
      <c r="AD10685">
        <f t="shared" si="695"/>
        <v>10683</v>
      </c>
      <c r="AE10685">
        <f t="shared" si="694"/>
        <v>5.9643304999268063E-11</v>
      </c>
      <c r="AF10685">
        <f t="shared" si="696"/>
        <v>3.7217422319543256E-8</v>
      </c>
      <c r="AG10685">
        <f t="shared" si="697"/>
        <v>6.371694273071807E-7</v>
      </c>
    </row>
    <row r="10686" spans="30:33" x14ac:dyDescent="0.2">
      <c r="AD10686">
        <f t="shared" si="695"/>
        <v>10684</v>
      </c>
      <c r="AE10686">
        <f t="shared" si="694"/>
        <v>5.9547875711269239E-11</v>
      </c>
      <c r="AF10686">
        <f t="shared" si="696"/>
        <v>3.7157874443831984E-8</v>
      </c>
      <c r="AG10686">
        <f t="shared" si="697"/>
        <v>6.3620950409920059E-7</v>
      </c>
    </row>
    <row r="10687" spans="30:33" x14ac:dyDescent="0.2">
      <c r="AD10687">
        <f t="shared" si="695"/>
        <v>10685</v>
      </c>
      <c r="AE10687">
        <f t="shared" si="694"/>
        <v>5.9452599110131195E-11</v>
      </c>
      <c r="AF10687">
        <f t="shared" si="696"/>
        <v>3.7098421844721849E-8</v>
      </c>
      <c r="AG10687">
        <f t="shared" si="697"/>
        <v>6.3525102149175183E-7</v>
      </c>
    </row>
    <row r="10688" spans="30:33" x14ac:dyDescent="0.2">
      <c r="AD10688">
        <f t="shared" si="695"/>
        <v>10686</v>
      </c>
      <c r="AE10688">
        <f t="shared" si="694"/>
        <v>5.935747495155499E-11</v>
      </c>
      <c r="AF10688">
        <f t="shared" si="696"/>
        <v>3.7039064369770293E-8</v>
      </c>
      <c r="AG10688">
        <f t="shared" si="697"/>
        <v>6.3429397733231662E-7</v>
      </c>
    </row>
    <row r="10689" spans="30:33" x14ac:dyDescent="0.2">
      <c r="AD10689">
        <f t="shared" si="695"/>
        <v>10687</v>
      </c>
      <c r="AE10689">
        <f t="shared" si="694"/>
        <v>5.9262502991632501E-11</v>
      </c>
      <c r="AF10689">
        <f t="shared" si="696"/>
        <v>3.6979801866778659E-8</v>
      </c>
      <c r="AG10689">
        <f t="shared" si="697"/>
        <v>6.3333836947157659E-7</v>
      </c>
    </row>
    <row r="10690" spans="30:33" x14ac:dyDescent="0.2">
      <c r="AD10690">
        <f t="shared" si="695"/>
        <v>10688</v>
      </c>
      <c r="AE10690">
        <f t="shared" si="694"/>
        <v>5.9167682986845878E-11</v>
      </c>
      <c r="AF10690">
        <f t="shared" si="696"/>
        <v>3.6920634183791809E-8</v>
      </c>
      <c r="AG10690">
        <f t="shared" si="697"/>
        <v>6.3238419576340869E-7</v>
      </c>
    </row>
    <row r="10691" spans="30:33" x14ac:dyDescent="0.2">
      <c r="AD10691">
        <f t="shared" si="695"/>
        <v>10689</v>
      </c>
      <c r="AE10691">
        <f t="shared" si="694"/>
        <v>5.9073014694066926E-11</v>
      </c>
      <c r="AF10691">
        <f t="shared" si="696"/>
        <v>3.6861561169097739E-8</v>
      </c>
      <c r="AG10691">
        <f t="shared" si="697"/>
        <v>6.3143145406488142E-7</v>
      </c>
    </row>
    <row r="10692" spans="30:33" x14ac:dyDescent="0.2">
      <c r="AD10692">
        <f t="shared" si="695"/>
        <v>10690</v>
      </c>
      <c r="AE10692">
        <f t="shared" si="694"/>
        <v>5.8978497870556404E-11</v>
      </c>
      <c r="AF10692">
        <f t="shared" si="696"/>
        <v>3.6802582671227177E-8</v>
      </c>
      <c r="AG10692">
        <f t="shared" si="697"/>
        <v>6.3048014223624797E-7</v>
      </c>
    </row>
    <row r="10693" spans="30:33" x14ac:dyDescent="0.2">
      <c r="AD10693">
        <f t="shared" si="695"/>
        <v>10691</v>
      </c>
      <c r="AE10693">
        <f t="shared" si="694"/>
        <v>5.8884132273963513E-11</v>
      </c>
      <c r="AF10693">
        <f t="shared" si="696"/>
        <v>3.6743698538953212E-8</v>
      </c>
      <c r="AG10693">
        <f t="shared" si="697"/>
        <v>6.2953025814094388E-7</v>
      </c>
    </row>
    <row r="10694" spans="30:33" x14ac:dyDescent="0.2">
      <c r="AD10694">
        <f t="shared" si="695"/>
        <v>10692</v>
      </c>
      <c r="AE10694">
        <f t="shared" si="694"/>
        <v>5.8789917662325166E-11</v>
      </c>
      <c r="AF10694">
        <f t="shared" si="696"/>
        <v>3.6684908621290882E-8</v>
      </c>
      <c r="AG10694">
        <f t="shared" si="697"/>
        <v>6.2858179964558071E-7</v>
      </c>
    </row>
    <row r="10695" spans="30:33" x14ac:dyDescent="0.2">
      <c r="AD10695">
        <f t="shared" si="695"/>
        <v>10693</v>
      </c>
      <c r="AE10695">
        <f t="shared" si="694"/>
        <v>5.8695853794065437E-11</v>
      </c>
      <c r="AF10695">
        <f t="shared" si="696"/>
        <v>3.6626212767496813E-8</v>
      </c>
      <c r="AG10695">
        <f t="shared" si="697"/>
        <v>6.2763476461994176E-7</v>
      </c>
    </row>
    <row r="10696" spans="30:33" x14ac:dyDescent="0.2">
      <c r="AD10696">
        <f t="shared" si="695"/>
        <v>10694</v>
      </c>
      <c r="AE10696">
        <f t="shared" si="694"/>
        <v>5.8601940427994925E-11</v>
      </c>
      <c r="AF10696">
        <f t="shared" si="696"/>
        <v>3.6567610827068819E-8</v>
      </c>
      <c r="AG10696">
        <f t="shared" si="697"/>
        <v>6.2668915093697768E-7</v>
      </c>
    </row>
    <row r="10697" spans="30:33" x14ac:dyDescent="0.2">
      <c r="AD10697">
        <f t="shared" si="695"/>
        <v>10695</v>
      </c>
      <c r="AE10697">
        <f t="shared" si="694"/>
        <v>5.8508177323310135E-11</v>
      </c>
      <c r="AF10697">
        <f t="shared" si="696"/>
        <v>3.6509102649745506E-8</v>
      </c>
      <c r="AG10697">
        <f t="shared" si="697"/>
        <v>6.2574495647280185E-7</v>
      </c>
    </row>
    <row r="10698" spans="30:33" x14ac:dyDescent="0.2">
      <c r="AD10698">
        <f t="shared" si="695"/>
        <v>10696</v>
      </c>
      <c r="AE10698">
        <f t="shared" si="694"/>
        <v>5.8414564239592832E-11</v>
      </c>
      <c r="AF10698">
        <f t="shared" si="696"/>
        <v>3.6450688085505911E-8</v>
      </c>
      <c r="AG10698">
        <f t="shared" si="697"/>
        <v>6.2480217910668496E-7</v>
      </c>
    </row>
    <row r="10699" spans="30:33" x14ac:dyDescent="0.2">
      <c r="AD10699">
        <f t="shared" si="695"/>
        <v>10697</v>
      </c>
      <c r="AE10699">
        <f t="shared" si="694"/>
        <v>5.8321100936809483E-11</v>
      </c>
      <c r="AF10699">
        <f t="shared" si="696"/>
        <v>3.6392366984569098E-8</v>
      </c>
      <c r="AG10699">
        <f t="shared" si="697"/>
        <v>6.2386081672105101E-7</v>
      </c>
    </row>
    <row r="10700" spans="30:33" x14ac:dyDescent="0.2">
      <c r="AD10700">
        <f t="shared" si="695"/>
        <v>10698</v>
      </c>
      <c r="AE10700">
        <f t="shared" si="694"/>
        <v>5.8227787175310589E-11</v>
      </c>
      <c r="AF10700">
        <f t="shared" si="696"/>
        <v>3.6334139197393783E-8</v>
      </c>
      <c r="AG10700">
        <f t="shared" si="697"/>
        <v>6.2292086720147271E-7</v>
      </c>
    </row>
    <row r="10701" spans="30:33" x14ac:dyDescent="0.2">
      <c r="AD10701">
        <f t="shared" si="695"/>
        <v>10699</v>
      </c>
      <c r="AE10701">
        <f t="shared" si="694"/>
        <v>5.8134622715830079E-11</v>
      </c>
      <c r="AF10701">
        <f t="shared" si="696"/>
        <v>3.6276004574677948E-8</v>
      </c>
      <c r="AG10701">
        <f t="shared" si="697"/>
        <v>6.2198232843666601E-7</v>
      </c>
    </row>
    <row r="10702" spans="30:33" x14ac:dyDescent="0.2">
      <c r="AD10702">
        <f t="shared" si="695"/>
        <v>10700</v>
      </c>
      <c r="AE10702">
        <f t="shared" si="694"/>
        <v>5.8041607319484745E-11</v>
      </c>
      <c r="AF10702">
        <f t="shared" si="696"/>
        <v>3.6217962967358459E-8</v>
      </c>
      <c r="AG10702">
        <f t="shared" si="697"/>
        <v>6.2104519831848673E-7</v>
      </c>
    </row>
    <row r="10703" spans="30:33" x14ac:dyDescent="0.2">
      <c r="AD10703">
        <f t="shared" si="695"/>
        <v>10701</v>
      </c>
      <c r="AE10703">
        <f t="shared" si="694"/>
        <v>5.7948740747773562E-11</v>
      </c>
      <c r="AF10703">
        <f t="shared" si="696"/>
        <v>3.6160014226610687E-8</v>
      </c>
      <c r="AG10703">
        <f t="shared" si="697"/>
        <v>6.201094747419249E-7</v>
      </c>
    </row>
    <row r="10704" spans="30:33" x14ac:dyDescent="0.2">
      <c r="AD10704">
        <f t="shared" si="695"/>
        <v>10702</v>
      </c>
      <c r="AE10704">
        <f t="shared" si="694"/>
        <v>5.7856022762577127E-11</v>
      </c>
      <c r="AF10704">
        <f t="shared" si="696"/>
        <v>3.6102158203848106E-8</v>
      </c>
      <c r="AG10704">
        <f t="shared" si="697"/>
        <v>6.1917515560510045E-7</v>
      </c>
    </row>
    <row r="10705" spans="30:33" x14ac:dyDescent="0.2">
      <c r="AD10705">
        <f t="shared" si="695"/>
        <v>10703</v>
      </c>
      <c r="AE10705">
        <f t="shared" si="694"/>
        <v>5.7763453126156998E-11</v>
      </c>
      <c r="AF10705">
        <f t="shared" si="696"/>
        <v>3.6044394750721948E-8</v>
      </c>
      <c r="AG10705">
        <f t="shared" si="697"/>
        <v>6.1824223880925832E-7</v>
      </c>
    </row>
    <row r="10706" spans="30:33" x14ac:dyDescent="0.2">
      <c r="AD10706">
        <f t="shared" si="695"/>
        <v>10704</v>
      </c>
      <c r="AE10706">
        <f t="shared" si="694"/>
        <v>5.7671031601155145E-11</v>
      </c>
      <c r="AF10706">
        <f t="shared" si="696"/>
        <v>3.5986723719120792E-8</v>
      </c>
      <c r="AG10706">
        <f t="shared" si="697"/>
        <v>6.1731072225876469E-7</v>
      </c>
    </row>
    <row r="10707" spans="30:33" x14ac:dyDescent="0.2">
      <c r="AD10707">
        <f t="shared" si="695"/>
        <v>10705</v>
      </c>
      <c r="AE10707">
        <f t="shared" ref="AE10707:AE10770" si="698">AF10706*$AE$3</f>
        <v>5.7578757950593294E-11</v>
      </c>
      <c r="AF10707">
        <f t="shared" si="696"/>
        <v>3.5929144961170197E-8</v>
      </c>
      <c r="AG10707">
        <f t="shared" si="697"/>
        <v>6.1638060386110119E-7</v>
      </c>
    </row>
    <row r="10708" spans="30:33" x14ac:dyDescent="0.2">
      <c r="AD10708">
        <f t="shared" si="695"/>
        <v>10706</v>
      </c>
      <c r="AE10708">
        <f t="shared" si="698"/>
        <v>5.7486631937872339E-11</v>
      </c>
      <c r="AF10708">
        <f t="shared" si="696"/>
        <v>3.5871658329232325E-8</v>
      </c>
      <c r="AG10708">
        <f t="shared" si="697"/>
        <v>6.1545188152686129E-7</v>
      </c>
    </row>
    <row r="10709" spans="30:33" x14ac:dyDescent="0.2">
      <c r="AD10709">
        <f t="shared" si="695"/>
        <v>10707</v>
      </c>
      <c r="AE10709">
        <f t="shared" si="698"/>
        <v>5.7394653326771748E-11</v>
      </c>
      <c r="AF10709">
        <f t="shared" si="696"/>
        <v>3.5814263675905551E-8</v>
      </c>
      <c r="AG10709">
        <f t="shared" si="697"/>
        <v>6.1452455316974511E-7</v>
      </c>
    </row>
    <row r="10710" spans="30:33" x14ac:dyDescent="0.2">
      <c r="AD10710">
        <f t="shared" si="695"/>
        <v>10708</v>
      </c>
      <c r="AE10710">
        <f t="shared" si="698"/>
        <v>5.7302821881448907E-11</v>
      </c>
      <c r="AF10710">
        <f t="shared" si="696"/>
        <v>3.57569608540241E-8</v>
      </c>
      <c r="AG10710">
        <f t="shared" si="697"/>
        <v>6.1359861670655486E-7</v>
      </c>
    </row>
    <row r="10711" spans="30:33" x14ac:dyDescent="0.2">
      <c r="AD10711">
        <f t="shared" si="695"/>
        <v>10709</v>
      </c>
      <c r="AE10711">
        <f t="shared" si="698"/>
        <v>5.7211137366438587E-11</v>
      </c>
      <c r="AF10711">
        <f t="shared" si="696"/>
        <v>3.5699749716657661E-8</v>
      </c>
      <c r="AG10711">
        <f t="shared" si="697"/>
        <v>6.1267407005719086E-7</v>
      </c>
    </row>
    <row r="10712" spans="30:33" x14ac:dyDescent="0.2">
      <c r="AD10712">
        <f t="shared" si="695"/>
        <v>10710</v>
      </c>
      <c r="AE10712">
        <f t="shared" si="698"/>
        <v>5.7119599546652286E-11</v>
      </c>
      <c r="AF10712">
        <f t="shared" si="696"/>
        <v>3.5642630117111005E-8</v>
      </c>
      <c r="AG10712">
        <f t="shared" si="697"/>
        <v>6.1175091114464594E-7</v>
      </c>
    </row>
    <row r="10713" spans="30:33" x14ac:dyDescent="0.2">
      <c r="AD10713">
        <f t="shared" si="695"/>
        <v>10711</v>
      </c>
      <c r="AE10713">
        <f t="shared" si="698"/>
        <v>5.7028208187377633E-11</v>
      </c>
      <c r="AF10713">
        <f t="shared" si="696"/>
        <v>3.5585601908923627E-8</v>
      </c>
      <c r="AG10713">
        <f t="shared" si="697"/>
        <v>6.1082913789500187E-7</v>
      </c>
    </row>
    <row r="10714" spans="30:33" x14ac:dyDescent="0.2">
      <c r="AD10714">
        <f t="shared" si="695"/>
        <v>10712</v>
      </c>
      <c r="AE10714">
        <f t="shared" si="698"/>
        <v>5.6936963054277831E-11</v>
      </c>
      <c r="AF10714">
        <f t="shared" si="696"/>
        <v>3.5528664945869349E-8</v>
      </c>
      <c r="AG10714">
        <f t="shared" si="697"/>
        <v>6.0990874823742413E-7</v>
      </c>
    </row>
    <row r="10715" spans="30:33" x14ac:dyDescent="0.2">
      <c r="AD10715">
        <f t="shared" si="695"/>
        <v>10713</v>
      </c>
      <c r="AE10715">
        <f t="shared" si="698"/>
        <v>5.6845863913390984E-11</v>
      </c>
      <c r="AF10715">
        <f t="shared" si="696"/>
        <v>3.5471819081955957E-8</v>
      </c>
      <c r="AG10715">
        <f t="shared" si="697"/>
        <v>6.0898974010415759E-7</v>
      </c>
    </row>
    <row r="10716" spans="30:33" x14ac:dyDescent="0.2">
      <c r="AD10716">
        <f t="shared" si="695"/>
        <v>10714</v>
      </c>
      <c r="AE10716">
        <f t="shared" si="698"/>
        <v>5.6754910531129558E-11</v>
      </c>
      <c r="AF10716">
        <f t="shared" si="696"/>
        <v>3.5415064171424828E-8</v>
      </c>
      <c r="AG10716">
        <f t="shared" si="697"/>
        <v>6.0807211143052207E-7</v>
      </c>
    </row>
    <row r="10717" spans="30:33" x14ac:dyDescent="0.2">
      <c r="AD10717">
        <f t="shared" si="695"/>
        <v>10715</v>
      </c>
      <c r="AE10717">
        <f t="shared" si="698"/>
        <v>5.6664102674279751E-11</v>
      </c>
      <c r="AF10717">
        <f t="shared" si="696"/>
        <v>3.5358400068750547E-8</v>
      </c>
      <c r="AG10717">
        <f t="shared" si="697"/>
        <v>6.0715586015490756E-7</v>
      </c>
    </row>
    <row r="10718" spans="30:33" x14ac:dyDescent="0.2">
      <c r="AD10718">
        <f t="shared" si="695"/>
        <v>10716</v>
      </c>
      <c r="AE10718">
        <f t="shared" si="698"/>
        <v>5.6573440110000901E-11</v>
      </c>
      <c r="AF10718">
        <f t="shared" si="696"/>
        <v>3.5301826628640548E-8</v>
      </c>
      <c r="AG10718">
        <f t="shared" si="697"/>
        <v>6.0624098421876969E-7</v>
      </c>
    </row>
    <row r="10719" spans="30:33" x14ac:dyDescent="0.2">
      <c r="AD10719">
        <f t="shared" si="695"/>
        <v>10717</v>
      </c>
      <c r="AE10719">
        <f t="shared" si="698"/>
        <v>5.6482922605824905E-11</v>
      </c>
      <c r="AF10719">
        <f t="shared" si="696"/>
        <v>3.524534370603472E-8</v>
      </c>
      <c r="AG10719">
        <f t="shared" si="697"/>
        <v>6.0532748156662555E-7</v>
      </c>
    </row>
    <row r="10720" spans="30:33" x14ac:dyDescent="0.2">
      <c r="AD10720">
        <f t="shared" si="695"/>
        <v>10718</v>
      </c>
      <c r="AE10720">
        <f t="shared" si="698"/>
        <v>5.6392549929655576E-11</v>
      </c>
      <c r="AF10720">
        <f t="shared" si="696"/>
        <v>3.5188951156105061E-8</v>
      </c>
      <c r="AG10720">
        <f t="shared" si="697"/>
        <v>6.0441535014604847E-7</v>
      </c>
    </row>
    <row r="10721" spans="30:33" x14ac:dyDescent="0.2">
      <c r="AD10721">
        <f t="shared" si="695"/>
        <v>10719</v>
      </c>
      <c r="AE10721">
        <f t="shared" si="698"/>
        <v>5.6302321849768121E-11</v>
      </c>
      <c r="AF10721">
        <f t="shared" si="696"/>
        <v>3.5132648834255291E-8</v>
      </c>
      <c r="AG10721">
        <f t="shared" si="697"/>
        <v>6.0350458790766445E-7</v>
      </c>
    </row>
    <row r="10722" spans="30:33" x14ac:dyDescent="0.2">
      <c r="AD10722">
        <f t="shared" si="695"/>
        <v>10720</v>
      </c>
      <c r="AE10722">
        <f t="shared" si="698"/>
        <v>5.6212238134808492E-11</v>
      </c>
      <c r="AF10722">
        <f t="shared" si="696"/>
        <v>3.5076436596120483E-8</v>
      </c>
      <c r="AG10722">
        <f t="shared" si="697"/>
        <v>6.0259519280514705E-7</v>
      </c>
    </row>
    <row r="10723" spans="30:33" x14ac:dyDescent="0.2">
      <c r="AD10723">
        <f t="shared" ref="AD10723:AD10786" si="699">AD10722+1</f>
        <v>10721</v>
      </c>
      <c r="AE10723">
        <f t="shared" si="698"/>
        <v>5.6122298553792797E-11</v>
      </c>
      <c r="AF10723">
        <f t="shared" ref="AF10723:AF10786" si="700">AF10722*$AF$3</f>
        <v>3.5020314297566691E-8</v>
      </c>
      <c r="AG10723">
        <f t="shared" ref="AG10723:AG10786" si="701">AD10723*AE10723</f>
        <v>6.0168716279521254E-7</v>
      </c>
    </row>
    <row r="10724" spans="30:33" x14ac:dyDescent="0.2">
      <c r="AD10724">
        <f t="shared" si="699"/>
        <v>10722</v>
      </c>
      <c r="AE10724">
        <f t="shared" si="698"/>
        <v>5.6032502876106733E-11</v>
      </c>
      <c r="AF10724">
        <f t="shared" si="700"/>
        <v>3.4964281794690581E-8</v>
      </c>
      <c r="AG10724">
        <f t="shared" si="701"/>
        <v>6.0078049583761638E-7</v>
      </c>
    </row>
    <row r="10725" spans="30:33" x14ac:dyDescent="0.2">
      <c r="AD10725">
        <f t="shared" si="699"/>
        <v>10723</v>
      </c>
      <c r="AE10725">
        <f t="shared" si="698"/>
        <v>5.5942850871504957E-11</v>
      </c>
      <c r="AF10725">
        <f t="shared" si="700"/>
        <v>3.4908338943819074E-8</v>
      </c>
      <c r="AG10725">
        <f t="shared" si="701"/>
        <v>5.9987518989514766E-7</v>
      </c>
    </row>
    <row r="10726" spans="30:33" x14ac:dyDescent="0.2">
      <c r="AD10726">
        <f t="shared" si="699"/>
        <v>10724</v>
      </c>
      <c r="AE10726">
        <f t="shared" si="698"/>
        <v>5.5853342310110545E-11</v>
      </c>
      <c r="AF10726">
        <f t="shared" si="700"/>
        <v>3.4852485601508959E-8</v>
      </c>
      <c r="AG10726">
        <f t="shared" si="701"/>
        <v>5.9897124293362552E-7</v>
      </c>
    </row>
    <row r="10727" spans="30:33" x14ac:dyDescent="0.2">
      <c r="AD10727">
        <f t="shared" si="699"/>
        <v>10725</v>
      </c>
      <c r="AE10727">
        <f t="shared" si="698"/>
        <v>5.5763976962414359E-11</v>
      </c>
      <c r="AF10727">
        <f t="shared" si="700"/>
        <v>3.4796721624546546E-8</v>
      </c>
      <c r="AG10727">
        <f t="shared" si="701"/>
        <v>5.9806865292189397E-7</v>
      </c>
    </row>
    <row r="10728" spans="30:33" x14ac:dyDescent="0.2">
      <c r="AD10728">
        <f t="shared" si="699"/>
        <v>10726</v>
      </c>
      <c r="AE10728">
        <f t="shared" si="698"/>
        <v>5.5674754599274496E-11</v>
      </c>
      <c r="AF10728">
        <f t="shared" si="700"/>
        <v>3.4741046869947268E-8</v>
      </c>
      <c r="AG10728">
        <f t="shared" si="701"/>
        <v>5.9716741783181827E-7</v>
      </c>
    </row>
    <row r="10729" spans="30:33" x14ac:dyDescent="0.2">
      <c r="AD10729">
        <f t="shared" si="699"/>
        <v>10727</v>
      </c>
      <c r="AE10729">
        <f t="shared" si="698"/>
        <v>5.558567499191565E-11</v>
      </c>
      <c r="AF10729">
        <f t="shared" si="700"/>
        <v>3.4685461194955354E-8</v>
      </c>
      <c r="AG10729">
        <f t="shared" si="701"/>
        <v>5.9626753563827923E-7</v>
      </c>
    </row>
    <row r="10730" spans="30:33" x14ac:dyDescent="0.2">
      <c r="AD10730">
        <f t="shared" si="699"/>
        <v>10728</v>
      </c>
      <c r="AE10730">
        <f t="shared" si="698"/>
        <v>5.5496737911928594E-11</v>
      </c>
      <c r="AF10730">
        <f t="shared" si="700"/>
        <v>3.4629964457043422E-8</v>
      </c>
      <c r="AG10730">
        <f t="shared" si="701"/>
        <v>5.9536900431916991E-7</v>
      </c>
    </row>
    <row r="10731" spans="30:33" x14ac:dyDescent="0.2">
      <c r="AD10731">
        <f t="shared" si="699"/>
        <v>10729</v>
      </c>
      <c r="AE10731">
        <f t="shared" si="698"/>
        <v>5.5407943131269499E-11</v>
      </c>
      <c r="AF10731">
        <f t="shared" si="700"/>
        <v>3.4574556513912148E-8</v>
      </c>
      <c r="AG10731">
        <f t="shared" si="701"/>
        <v>5.9447182185539045E-7</v>
      </c>
    </row>
    <row r="10732" spans="30:33" x14ac:dyDescent="0.2">
      <c r="AD10732">
        <f t="shared" si="699"/>
        <v>10730</v>
      </c>
      <c r="AE10732">
        <f t="shared" si="698"/>
        <v>5.5319290422259463E-11</v>
      </c>
      <c r="AF10732">
        <f t="shared" si="700"/>
        <v>3.4519237223489887E-8</v>
      </c>
      <c r="AG10732">
        <f t="shared" si="701"/>
        <v>5.9357598623084406E-7</v>
      </c>
    </row>
    <row r="10733" spans="30:33" x14ac:dyDescent="0.2">
      <c r="AD10733">
        <f t="shared" si="699"/>
        <v>10731</v>
      </c>
      <c r="AE10733">
        <f t="shared" si="698"/>
        <v>5.5230779557583843E-11</v>
      </c>
      <c r="AF10733">
        <f t="shared" si="700"/>
        <v>3.4464006443932302E-8</v>
      </c>
      <c r="AG10733">
        <f t="shared" si="701"/>
        <v>5.9268149543243219E-7</v>
      </c>
    </row>
    <row r="10734" spans="30:33" x14ac:dyDescent="0.2">
      <c r="AD10734">
        <f t="shared" si="699"/>
        <v>10732</v>
      </c>
      <c r="AE10734">
        <f t="shared" si="698"/>
        <v>5.5142410310291712E-11</v>
      </c>
      <c r="AF10734">
        <f t="shared" si="700"/>
        <v>3.440886403362201E-8</v>
      </c>
      <c r="AG10734">
        <f t="shared" si="701"/>
        <v>5.917883474500507E-7</v>
      </c>
    </row>
    <row r="10735" spans="30:33" x14ac:dyDescent="0.2">
      <c r="AD10735">
        <f t="shared" si="699"/>
        <v>10733</v>
      </c>
      <c r="AE10735">
        <f t="shared" si="698"/>
        <v>5.5054182453795243E-11</v>
      </c>
      <c r="AF10735">
        <f t="shared" si="700"/>
        <v>3.4353809851168215E-8</v>
      </c>
      <c r="AG10735">
        <f t="shared" si="701"/>
        <v>5.9089654027658429E-7</v>
      </c>
    </row>
    <row r="10736" spans="30:33" x14ac:dyDescent="0.2">
      <c r="AD10736">
        <f t="shared" si="699"/>
        <v>10734</v>
      </c>
      <c r="AE10736">
        <f t="shared" si="698"/>
        <v>5.4966095761869171E-11</v>
      </c>
      <c r="AF10736">
        <f t="shared" si="700"/>
        <v>3.4298843755406344E-8</v>
      </c>
      <c r="AG10736">
        <f t="shared" si="701"/>
        <v>5.9000607190790366E-7</v>
      </c>
    </row>
    <row r="10737" spans="30:33" x14ac:dyDescent="0.2">
      <c r="AD10737">
        <f t="shared" si="699"/>
        <v>10735</v>
      </c>
      <c r="AE10737">
        <f t="shared" si="698"/>
        <v>5.4878150008650177E-11</v>
      </c>
      <c r="AF10737">
        <f t="shared" si="700"/>
        <v>3.4243965605397692E-8</v>
      </c>
      <c r="AG10737">
        <f t="shared" si="701"/>
        <v>5.891169403428596E-7</v>
      </c>
    </row>
    <row r="10738" spans="30:33" x14ac:dyDescent="0.2">
      <c r="AD10738">
        <f t="shared" si="699"/>
        <v>10736</v>
      </c>
      <c r="AE10738">
        <f t="shared" si="698"/>
        <v>5.4790344968636333E-11</v>
      </c>
      <c r="AF10738">
        <f t="shared" si="700"/>
        <v>3.4189175260429057E-8</v>
      </c>
      <c r="AG10738">
        <f t="shared" si="701"/>
        <v>5.8822914358327968E-7</v>
      </c>
    </row>
    <row r="10739" spans="30:33" x14ac:dyDescent="0.2">
      <c r="AD10739">
        <f t="shared" si="699"/>
        <v>10737</v>
      </c>
      <c r="AE10739">
        <f t="shared" si="698"/>
        <v>5.4702680416686513E-11</v>
      </c>
      <c r="AF10739">
        <f t="shared" si="700"/>
        <v>3.4134472580012367E-8</v>
      </c>
      <c r="AG10739">
        <f t="shared" si="701"/>
        <v>5.8734267963396307E-7</v>
      </c>
    </row>
    <row r="10740" spans="30:33" x14ac:dyDescent="0.2">
      <c r="AD10740">
        <f t="shared" si="699"/>
        <v>10738</v>
      </c>
      <c r="AE10740">
        <f t="shared" si="698"/>
        <v>5.4615156128019813E-11</v>
      </c>
      <c r="AF10740">
        <f t="shared" si="700"/>
        <v>3.4079857423884346E-8</v>
      </c>
      <c r="AG10740">
        <f t="shared" si="701"/>
        <v>5.8645754650267675E-7</v>
      </c>
    </row>
    <row r="10741" spans="30:33" x14ac:dyDescent="0.2">
      <c r="AD10741">
        <f t="shared" si="699"/>
        <v>10739</v>
      </c>
      <c r="AE10741">
        <f t="shared" si="698"/>
        <v>5.4527771878214978E-11</v>
      </c>
      <c r="AF10741">
        <f t="shared" si="700"/>
        <v>3.402532965200613E-8</v>
      </c>
      <c r="AG10741">
        <f t="shared" si="701"/>
        <v>5.855737422001507E-7</v>
      </c>
    </row>
    <row r="10742" spans="30:33" x14ac:dyDescent="0.2">
      <c r="AD10742">
        <f t="shared" si="699"/>
        <v>10740</v>
      </c>
      <c r="AE10742">
        <f t="shared" si="698"/>
        <v>5.444052744320983E-11</v>
      </c>
      <c r="AF10742">
        <f t="shared" si="700"/>
        <v>3.3970889124562919E-8</v>
      </c>
      <c r="AG10742">
        <f t="shared" si="701"/>
        <v>5.8469126474007361E-7</v>
      </c>
    </row>
    <row r="10743" spans="30:33" x14ac:dyDescent="0.2">
      <c r="AD10743">
        <f t="shared" si="699"/>
        <v>10741</v>
      </c>
      <c r="AE10743">
        <f t="shared" si="698"/>
        <v>5.4353422599300693E-11</v>
      </c>
      <c r="AF10743">
        <f t="shared" si="700"/>
        <v>3.3916535701963619E-8</v>
      </c>
      <c r="AG10743">
        <f t="shared" si="701"/>
        <v>5.8381011213908871E-7</v>
      </c>
    </row>
    <row r="10744" spans="30:33" x14ac:dyDescent="0.2">
      <c r="AD10744">
        <f t="shared" si="699"/>
        <v>10742</v>
      </c>
      <c r="AE10744">
        <f t="shared" si="698"/>
        <v>5.4266457123141816E-11</v>
      </c>
      <c r="AF10744">
        <f t="shared" si="700"/>
        <v>3.3862269244840477E-8</v>
      </c>
      <c r="AG10744">
        <f t="shared" si="701"/>
        <v>5.8293028241678935E-7</v>
      </c>
    </row>
    <row r="10745" spans="30:33" x14ac:dyDescent="0.2">
      <c r="AD10745">
        <f t="shared" si="699"/>
        <v>10743</v>
      </c>
      <c r="AE10745">
        <f t="shared" si="698"/>
        <v>5.417963079174479E-11</v>
      </c>
      <c r="AF10745">
        <f t="shared" si="700"/>
        <v>3.3808089614048732E-8</v>
      </c>
      <c r="AG10745">
        <f t="shared" si="701"/>
        <v>5.8205177359571433E-7</v>
      </c>
    </row>
    <row r="10746" spans="30:33" x14ac:dyDescent="0.2">
      <c r="AD10746">
        <f t="shared" si="699"/>
        <v>10744</v>
      </c>
      <c r="AE10746">
        <f t="shared" si="698"/>
        <v>5.4092943382477998E-11</v>
      </c>
      <c r="AF10746">
        <f t="shared" si="700"/>
        <v>3.3753996670666253E-8</v>
      </c>
      <c r="AG10746">
        <f t="shared" si="701"/>
        <v>5.8117458370134366E-7</v>
      </c>
    </row>
    <row r="10747" spans="30:33" x14ac:dyDescent="0.2">
      <c r="AD10747">
        <f t="shared" si="699"/>
        <v>10745</v>
      </c>
      <c r="AE10747">
        <f t="shared" si="698"/>
        <v>5.4006394673066029E-11</v>
      </c>
      <c r="AF10747">
        <f t="shared" si="700"/>
        <v>3.3699990275993186E-8</v>
      </c>
      <c r="AG10747">
        <f t="shared" si="701"/>
        <v>5.8029871076209445E-7</v>
      </c>
    </row>
    <row r="10748" spans="30:33" x14ac:dyDescent="0.2">
      <c r="AD10748">
        <f t="shared" si="699"/>
        <v>10746</v>
      </c>
      <c r="AE10748">
        <f t="shared" si="698"/>
        <v>5.391998444158912E-11</v>
      </c>
      <c r="AF10748">
        <f t="shared" si="700"/>
        <v>3.3646070291551597E-8</v>
      </c>
      <c r="AG10748">
        <f t="shared" si="701"/>
        <v>5.7942415280931664E-7</v>
      </c>
    </row>
    <row r="10749" spans="30:33" x14ac:dyDescent="0.2">
      <c r="AD10749">
        <f t="shared" si="699"/>
        <v>10747</v>
      </c>
      <c r="AE10749">
        <f t="shared" si="698"/>
        <v>5.3833712466482581E-11</v>
      </c>
      <c r="AF10749">
        <f t="shared" si="700"/>
        <v>3.3592236579085115E-8</v>
      </c>
      <c r="AG10749">
        <f t="shared" si="701"/>
        <v>5.7855090787728829E-7</v>
      </c>
    </row>
    <row r="10750" spans="30:33" x14ac:dyDescent="0.2">
      <c r="AD10750">
        <f t="shared" si="699"/>
        <v>10748</v>
      </c>
      <c r="AE10750">
        <f t="shared" si="698"/>
        <v>5.3747578526536209E-11</v>
      </c>
      <c r="AF10750">
        <f t="shared" si="700"/>
        <v>3.3538489000558578E-8</v>
      </c>
      <c r="AG10750">
        <f t="shared" si="701"/>
        <v>5.7767897400321116E-7</v>
      </c>
    </row>
    <row r="10751" spans="30:33" x14ac:dyDescent="0.2">
      <c r="AD10751">
        <f t="shared" si="699"/>
        <v>10749</v>
      </c>
      <c r="AE10751">
        <f t="shared" si="698"/>
        <v>5.366158240089375E-11</v>
      </c>
      <c r="AF10751">
        <f t="shared" si="700"/>
        <v>3.3484827418157679E-8</v>
      </c>
      <c r="AG10751">
        <f t="shared" si="701"/>
        <v>5.7680834922720688E-7</v>
      </c>
    </row>
    <row r="10752" spans="30:33" x14ac:dyDescent="0.2">
      <c r="AD10752">
        <f t="shared" si="699"/>
        <v>10750</v>
      </c>
      <c r="AE10752">
        <f t="shared" si="698"/>
        <v>5.3575723869052311E-11</v>
      </c>
      <c r="AF10752">
        <f t="shared" si="700"/>
        <v>3.3431251694288628E-8</v>
      </c>
      <c r="AG10752">
        <f t="shared" si="701"/>
        <v>5.7593903159231234E-7</v>
      </c>
    </row>
    <row r="10753" spans="30:33" x14ac:dyDescent="0.2">
      <c r="AD10753">
        <f t="shared" si="699"/>
        <v>10751</v>
      </c>
      <c r="AE10753">
        <f t="shared" si="698"/>
        <v>5.3490002710861831E-11</v>
      </c>
      <c r="AF10753">
        <f t="shared" si="700"/>
        <v>3.3377761691577767E-8</v>
      </c>
      <c r="AG10753">
        <f t="shared" si="701"/>
        <v>5.7507101914447557E-7</v>
      </c>
    </row>
    <row r="10754" spans="30:33" x14ac:dyDescent="0.2">
      <c r="AD10754">
        <f t="shared" si="699"/>
        <v>10752</v>
      </c>
      <c r="AE10754">
        <f t="shared" si="698"/>
        <v>5.3404418706524451E-11</v>
      </c>
      <c r="AF10754">
        <f t="shared" si="700"/>
        <v>3.332435727287124E-8</v>
      </c>
      <c r="AG10754">
        <f t="shared" si="701"/>
        <v>5.7420430993255088E-7</v>
      </c>
    </row>
    <row r="10755" spans="30:33" x14ac:dyDescent="0.2">
      <c r="AD10755">
        <f t="shared" si="699"/>
        <v>10753</v>
      </c>
      <c r="AE10755">
        <f t="shared" si="698"/>
        <v>5.3318971636594009E-11</v>
      </c>
      <c r="AF10755">
        <f t="shared" si="700"/>
        <v>3.3271038301234641E-8</v>
      </c>
      <c r="AG10755">
        <f t="shared" si="701"/>
        <v>5.7333890200829538E-7</v>
      </c>
    </row>
    <row r="10756" spans="30:33" x14ac:dyDescent="0.2">
      <c r="AD10756">
        <f t="shared" si="699"/>
        <v>10754</v>
      </c>
      <c r="AE10756">
        <f t="shared" si="698"/>
        <v>5.3233661281975447E-11</v>
      </c>
      <c r="AF10756">
        <f t="shared" si="700"/>
        <v>3.3217804639952665E-8</v>
      </c>
      <c r="AG10756">
        <f t="shared" si="701"/>
        <v>5.7247479342636395E-7</v>
      </c>
    </row>
    <row r="10757" spans="30:33" x14ac:dyDescent="0.2">
      <c r="AD10757">
        <f t="shared" si="699"/>
        <v>10755</v>
      </c>
      <c r="AE10757">
        <f t="shared" si="698"/>
        <v>5.3148487423924291E-11</v>
      </c>
      <c r="AF10757">
        <f t="shared" si="700"/>
        <v>3.3164656152528739E-8</v>
      </c>
      <c r="AG10757">
        <f t="shared" si="701"/>
        <v>5.716119822443057E-7</v>
      </c>
    </row>
    <row r="10758" spans="30:33" x14ac:dyDescent="0.2">
      <c r="AD10758">
        <f t="shared" si="699"/>
        <v>10756</v>
      </c>
      <c r="AE10758">
        <f t="shared" si="698"/>
        <v>5.3063449844046007E-11</v>
      </c>
      <c r="AF10758">
        <f t="shared" si="700"/>
        <v>3.3111592702684691E-8</v>
      </c>
      <c r="AG10758">
        <f t="shared" si="701"/>
        <v>5.7075046652255887E-7</v>
      </c>
    </row>
    <row r="10759" spans="30:33" x14ac:dyDescent="0.2">
      <c r="AD10759">
        <f t="shared" si="699"/>
        <v>10757</v>
      </c>
      <c r="AE10759">
        <f t="shared" si="698"/>
        <v>5.2978548324295529E-11</v>
      </c>
      <c r="AF10759">
        <f t="shared" si="700"/>
        <v>3.3058614154360394E-8</v>
      </c>
      <c r="AG10759">
        <f t="shared" si="701"/>
        <v>5.6989024432444699E-7</v>
      </c>
    </row>
    <row r="10760" spans="30:33" x14ac:dyDescent="0.2">
      <c r="AD10760">
        <f t="shared" si="699"/>
        <v>10758</v>
      </c>
      <c r="AE10760">
        <f t="shared" si="698"/>
        <v>5.2893782646976657E-11</v>
      </c>
      <c r="AF10760">
        <f t="shared" si="700"/>
        <v>3.3005720371713416E-8</v>
      </c>
      <c r="AG10760">
        <f t="shared" si="701"/>
        <v>5.6903131371617489E-7</v>
      </c>
    </row>
    <row r="10761" spans="30:33" x14ac:dyDescent="0.2">
      <c r="AD10761">
        <f t="shared" si="699"/>
        <v>10759</v>
      </c>
      <c r="AE10761">
        <f t="shared" si="698"/>
        <v>5.2809152594741489E-11</v>
      </c>
      <c r="AF10761">
        <f t="shared" si="700"/>
        <v>3.2952911219118674E-8</v>
      </c>
      <c r="AG10761">
        <f t="shared" si="701"/>
        <v>5.6817367276682371E-7</v>
      </c>
    </row>
    <row r="10762" spans="30:33" x14ac:dyDescent="0.2">
      <c r="AD10762">
        <f t="shared" si="699"/>
        <v>10760</v>
      </c>
      <c r="AE10762">
        <f t="shared" si="698"/>
        <v>5.2724657950589905E-11</v>
      </c>
      <c r="AF10762">
        <f t="shared" si="700"/>
        <v>3.2900186561168086E-8</v>
      </c>
      <c r="AG10762">
        <f t="shared" si="701"/>
        <v>5.6731731954834741E-7</v>
      </c>
    </row>
    <row r="10763" spans="30:33" x14ac:dyDescent="0.2">
      <c r="AD10763">
        <f t="shared" si="699"/>
        <v>10761</v>
      </c>
      <c r="AE10763">
        <f t="shared" si="698"/>
        <v>5.2640298497868963E-11</v>
      </c>
      <c r="AF10763">
        <f t="shared" si="700"/>
        <v>3.2847546262670216E-8</v>
      </c>
      <c r="AG10763">
        <f t="shared" si="701"/>
        <v>5.6646225213556791E-7</v>
      </c>
    </row>
    <row r="10764" spans="30:33" x14ac:dyDescent="0.2">
      <c r="AD10764">
        <f t="shared" si="699"/>
        <v>10762</v>
      </c>
      <c r="AE10764">
        <f t="shared" si="698"/>
        <v>5.2556074020272367E-11</v>
      </c>
      <c r="AF10764">
        <f t="shared" si="700"/>
        <v>3.2794990188649941E-8</v>
      </c>
      <c r="AG10764">
        <f t="shared" si="701"/>
        <v>5.6560846860617124E-7</v>
      </c>
    </row>
    <row r="10765" spans="30:33" x14ac:dyDescent="0.2">
      <c r="AD10765">
        <f t="shared" si="699"/>
        <v>10763</v>
      </c>
      <c r="AE10765">
        <f t="shared" si="698"/>
        <v>5.2471984301839927E-11</v>
      </c>
      <c r="AF10765">
        <f t="shared" si="700"/>
        <v>3.2742518204348097E-8</v>
      </c>
      <c r="AG10765">
        <f t="shared" si="701"/>
        <v>5.6475596704070313E-7</v>
      </c>
    </row>
    <row r="10766" spans="30:33" x14ac:dyDescent="0.2">
      <c r="AD10766">
        <f t="shared" si="699"/>
        <v>10764</v>
      </c>
      <c r="AE10766">
        <f t="shared" si="698"/>
        <v>5.2388029126956978E-11</v>
      </c>
      <c r="AF10766">
        <f t="shared" si="700"/>
        <v>3.2690130175221138E-8</v>
      </c>
      <c r="AG10766">
        <f t="shared" si="701"/>
        <v>5.6390474552256487E-7</v>
      </c>
    </row>
    <row r="10767" spans="30:33" x14ac:dyDescent="0.2">
      <c r="AD10767">
        <f t="shared" si="699"/>
        <v>10765</v>
      </c>
      <c r="AE10767">
        <f t="shared" si="698"/>
        <v>5.2304208280353846E-11</v>
      </c>
      <c r="AF10767">
        <f t="shared" si="700"/>
        <v>3.2637825966940782E-8</v>
      </c>
      <c r="AG10767">
        <f t="shared" si="701"/>
        <v>5.630548021380092E-7</v>
      </c>
    </row>
    <row r="10768" spans="30:33" x14ac:dyDescent="0.2">
      <c r="AD10768">
        <f t="shared" si="699"/>
        <v>10766</v>
      </c>
      <c r="AE10768">
        <f t="shared" si="698"/>
        <v>5.2220521547105276E-11</v>
      </c>
      <c r="AF10768">
        <f t="shared" si="700"/>
        <v>3.2585605445393675E-8</v>
      </c>
      <c r="AG10768">
        <f t="shared" si="701"/>
        <v>5.6220613497613539E-7</v>
      </c>
    </row>
    <row r="10769" spans="30:33" x14ac:dyDescent="0.2">
      <c r="AD10769">
        <f t="shared" si="699"/>
        <v>10767</v>
      </c>
      <c r="AE10769">
        <f t="shared" si="698"/>
        <v>5.2136968712629903E-11</v>
      </c>
      <c r="AF10769">
        <f t="shared" si="700"/>
        <v>3.253346847668104E-8</v>
      </c>
      <c r="AG10769">
        <f t="shared" si="701"/>
        <v>5.6135874212888621E-7</v>
      </c>
    </row>
    <row r="10770" spans="30:33" x14ac:dyDescent="0.2">
      <c r="AD10770">
        <f t="shared" si="699"/>
        <v>10768</v>
      </c>
      <c r="AE10770">
        <f t="shared" si="698"/>
        <v>5.2053549562689687E-11</v>
      </c>
      <c r="AF10770">
        <f t="shared" si="700"/>
        <v>3.2481414927118348E-8</v>
      </c>
      <c r="AG10770">
        <f t="shared" si="701"/>
        <v>5.6051262169104253E-7</v>
      </c>
    </row>
    <row r="10771" spans="30:33" x14ac:dyDescent="0.2">
      <c r="AD10771">
        <f t="shared" si="699"/>
        <v>10769</v>
      </c>
      <c r="AE10771">
        <f t="shared" ref="AE10771:AE10834" si="702">AF10770*$AE$3</f>
        <v>5.1970263883389383E-11</v>
      </c>
      <c r="AF10771">
        <f t="shared" si="700"/>
        <v>3.2429444663234958E-8</v>
      </c>
      <c r="AG10771">
        <f t="shared" si="701"/>
        <v>5.5966777176022022E-7</v>
      </c>
    </row>
    <row r="10772" spans="30:33" x14ac:dyDescent="0.2">
      <c r="AD10772">
        <f t="shared" si="699"/>
        <v>10770</v>
      </c>
      <c r="AE10772">
        <f t="shared" si="702"/>
        <v>5.1887111461175959E-11</v>
      </c>
      <c r="AF10772">
        <f t="shared" si="700"/>
        <v>3.2377557551773781E-8</v>
      </c>
      <c r="AG10772">
        <f t="shared" si="701"/>
        <v>5.5882419043686511E-7</v>
      </c>
    </row>
    <row r="10773" spans="30:33" x14ac:dyDescent="0.2">
      <c r="AD10773">
        <f t="shared" si="699"/>
        <v>10771</v>
      </c>
      <c r="AE10773">
        <f t="shared" si="702"/>
        <v>5.1804092082838075E-11</v>
      </c>
      <c r="AF10773">
        <f t="shared" si="700"/>
        <v>3.232575345969094E-8</v>
      </c>
      <c r="AG10773">
        <f t="shared" si="701"/>
        <v>5.5798187582424892E-7</v>
      </c>
    </row>
    <row r="10774" spans="30:33" x14ac:dyDescent="0.2">
      <c r="AD10774">
        <f t="shared" si="699"/>
        <v>10772</v>
      </c>
      <c r="AE10774">
        <f t="shared" si="702"/>
        <v>5.1721205535505524E-11</v>
      </c>
      <c r="AF10774">
        <f t="shared" si="700"/>
        <v>3.2274032254155431E-8</v>
      </c>
      <c r="AG10774">
        <f t="shared" si="701"/>
        <v>5.571408260284655E-7</v>
      </c>
    </row>
    <row r="10775" spans="30:33" x14ac:dyDescent="0.2">
      <c r="AD10775">
        <f t="shared" si="699"/>
        <v>10773</v>
      </c>
      <c r="AE10775">
        <f t="shared" si="702"/>
        <v>5.163845160664871E-11</v>
      </c>
      <c r="AF10775">
        <f t="shared" si="700"/>
        <v>3.222239380254878E-8</v>
      </c>
      <c r="AG10775">
        <f t="shared" si="701"/>
        <v>5.5630103915842654E-7</v>
      </c>
    </row>
    <row r="10776" spans="30:33" x14ac:dyDescent="0.2">
      <c r="AD10776">
        <f t="shared" si="699"/>
        <v>10774</v>
      </c>
      <c r="AE10776">
        <f t="shared" si="702"/>
        <v>5.1555830084078073E-11</v>
      </c>
      <c r="AF10776">
        <f t="shared" si="700"/>
        <v>3.2170837972464698E-8</v>
      </c>
      <c r="AG10776">
        <f t="shared" si="701"/>
        <v>5.5546251332585716E-7</v>
      </c>
    </row>
    <row r="10777" spans="30:33" x14ac:dyDescent="0.2">
      <c r="AD10777">
        <f t="shared" si="699"/>
        <v>10775</v>
      </c>
      <c r="AE10777">
        <f t="shared" si="702"/>
        <v>5.147334075594354E-11</v>
      </c>
      <c r="AF10777">
        <f t="shared" si="700"/>
        <v>3.2119364631708756E-8</v>
      </c>
      <c r="AG10777">
        <f t="shared" si="701"/>
        <v>5.5462524664529167E-7</v>
      </c>
    </row>
    <row r="10778" spans="30:33" x14ac:dyDescent="0.2">
      <c r="AD10778">
        <f t="shared" si="699"/>
        <v>10776</v>
      </c>
      <c r="AE10778">
        <f t="shared" si="702"/>
        <v>5.1390983410734034E-11</v>
      </c>
      <c r="AF10778">
        <f t="shared" si="700"/>
        <v>3.2067973648298022E-8</v>
      </c>
      <c r="AG10778">
        <f t="shared" si="701"/>
        <v>5.5378923723406995E-7</v>
      </c>
    </row>
    <row r="10779" spans="30:33" x14ac:dyDescent="0.2">
      <c r="AD10779">
        <f t="shared" si="699"/>
        <v>10777</v>
      </c>
      <c r="AE10779">
        <f t="shared" si="702"/>
        <v>5.1308757837276857E-11</v>
      </c>
      <c r="AF10779">
        <f t="shared" si="700"/>
        <v>3.2016664890460744E-8</v>
      </c>
      <c r="AG10779">
        <f t="shared" si="701"/>
        <v>5.5295448321233273E-7</v>
      </c>
    </row>
    <row r="10780" spans="30:33" x14ac:dyDescent="0.2">
      <c r="AD10780">
        <f t="shared" si="699"/>
        <v>10778</v>
      </c>
      <c r="AE10780">
        <f t="shared" si="702"/>
        <v>5.1226663824737211E-11</v>
      </c>
      <c r="AF10780">
        <f t="shared" si="700"/>
        <v>3.1965438226636003E-8</v>
      </c>
      <c r="AG10780">
        <f t="shared" si="701"/>
        <v>5.5212098270301761E-7</v>
      </c>
    </row>
    <row r="10781" spans="30:33" x14ac:dyDescent="0.2">
      <c r="AD10781">
        <f t="shared" si="699"/>
        <v>10779</v>
      </c>
      <c r="AE10781">
        <f t="shared" si="702"/>
        <v>5.1144701162617624E-11</v>
      </c>
      <c r="AF10781">
        <f t="shared" si="700"/>
        <v>3.1914293525473381E-8</v>
      </c>
      <c r="AG10781">
        <f t="shared" si="701"/>
        <v>5.5128873383185541E-7</v>
      </c>
    </row>
    <row r="10782" spans="30:33" x14ac:dyDescent="0.2">
      <c r="AD10782">
        <f t="shared" si="699"/>
        <v>10780</v>
      </c>
      <c r="AE10782">
        <f t="shared" si="702"/>
        <v>5.1062869640757429E-11</v>
      </c>
      <c r="AF10782">
        <f t="shared" si="700"/>
        <v>3.1863230655832623E-8</v>
      </c>
      <c r="AG10782">
        <f t="shared" si="701"/>
        <v>5.5045773472736504E-7</v>
      </c>
    </row>
    <row r="10783" spans="30:33" x14ac:dyDescent="0.2">
      <c r="AD10783">
        <f t="shared" si="699"/>
        <v>10781</v>
      </c>
      <c r="AE10783">
        <f t="shared" si="702"/>
        <v>5.0981169049332222E-11</v>
      </c>
      <c r="AF10783">
        <f t="shared" si="700"/>
        <v>3.1812249486783287E-8</v>
      </c>
      <c r="AG10783">
        <f t="shared" si="701"/>
        <v>5.4962798352085069E-7</v>
      </c>
    </row>
    <row r="10784" spans="30:33" x14ac:dyDescent="0.2">
      <c r="AD10784">
        <f t="shared" si="699"/>
        <v>10782</v>
      </c>
      <c r="AE10784">
        <f t="shared" si="702"/>
        <v>5.0899599178853284E-11</v>
      </c>
      <c r="AF10784">
        <f t="shared" si="700"/>
        <v>3.1761349887604434E-8</v>
      </c>
      <c r="AG10784">
        <f t="shared" si="701"/>
        <v>5.4879947834639609E-7</v>
      </c>
    </row>
    <row r="10785" spans="30:33" x14ac:dyDescent="0.2">
      <c r="AD10785">
        <f t="shared" si="699"/>
        <v>10783</v>
      </c>
      <c r="AE10785">
        <f t="shared" si="702"/>
        <v>5.0818159820167118E-11</v>
      </c>
      <c r="AF10785">
        <f t="shared" si="700"/>
        <v>3.1710531727784265E-8</v>
      </c>
      <c r="AG10785">
        <f t="shared" si="701"/>
        <v>5.4797221734086204E-7</v>
      </c>
    </row>
    <row r="10786" spans="30:33" x14ac:dyDescent="0.2">
      <c r="AD10786">
        <f t="shared" si="699"/>
        <v>10784</v>
      </c>
      <c r="AE10786">
        <f t="shared" si="702"/>
        <v>5.0736850764454849E-11</v>
      </c>
      <c r="AF10786">
        <f t="shared" si="700"/>
        <v>3.1659794877019807E-8</v>
      </c>
      <c r="AG10786">
        <f t="shared" si="701"/>
        <v>5.4714619864388109E-7</v>
      </c>
    </row>
    <row r="10787" spans="30:33" x14ac:dyDescent="0.2">
      <c r="AD10787">
        <f t="shared" ref="AD10787:AD10850" si="703">AD10786+1</f>
        <v>10785</v>
      </c>
      <c r="AE10787">
        <f t="shared" si="702"/>
        <v>5.0655671803231716E-11</v>
      </c>
      <c r="AF10787">
        <f t="shared" ref="AF10787:AF10850" si="704">AF10786*$AF$3</f>
        <v>3.1609139205216572E-8</v>
      </c>
      <c r="AG10787">
        <f t="shared" ref="AG10787:AG10850" si="705">AD10787*AE10787</f>
        <v>5.4632142039785408E-7</v>
      </c>
    </row>
    <row r="10788" spans="30:33" x14ac:dyDescent="0.2">
      <c r="AD10788">
        <f t="shared" si="703"/>
        <v>10786</v>
      </c>
      <c r="AE10788">
        <f t="shared" si="702"/>
        <v>5.0574622728346538E-11</v>
      </c>
      <c r="AF10788">
        <f t="shared" si="704"/>
        <v>3.1558564582488224E-8</v>
      </c>
      <c r="AG10788">
        <f t="shared" si="705"/>
        <v>5.4549788074794581E-7</v>
      </c>
    </row>
    <row r="10789" spans="30:33" x14ac:dyDescent="0.2">
      <c r="AD10789">
        <f t="shared" si="703"/>
        <v>10787</v>
      </c>
      <c r="AE10789">
        <f t="shared" si="702"/>
        <v>5.0493703331981181E-11</v>
      </c>
      <c r="AF10789">
        <f t="shared" si="704"/>
        <v>3.1508070879156244E-8</v>
      </c>
      <c r="AG10789">
        <f t="shared" si="705"/>
        <v>5.4467557784208095E-7</v>
      </c>
    </row>
    <row r="10790" spans="30:33" x14ac:dyDescent="0.2">
      <c r="AD10790">
        <f t="shared" si="703"/>
        <v>10788</v>
      </c>
      <c r="AE10790">
        <f t="shared" si="702"/>
        <v>5.0412913406650014E-11</v>
      </c>
      <c r="AF10790">
        <f t="shared" si="704"/>
        <v>3.1457657965749594E-8</v>
      </c>
      <c r="AG10790">
        <f t="shared" si="705"/>
        <v>5.4385450983094031E-7</v>
      </c>
    </row>
    <row r="10791" spans="30:33" x14ac:dyDescent="0.2">
      <c r="AD10791">
        <f t="shared" si="703"/>
        <v>10789</v>
      </c>
      <c r="AE10791">
        <f t="shared" si="702"/>
        <v>5.0332252745199372E-11</v>
      </c>
      <c r="AF10791">
        <f t="shared" si="704"/>
        <v>3.1407325713004395E-8</v>
      </c>
      <c r="AG10791">
        <f t="shared" si="705"/>
        <v>5.4303467486795606E-7</v>
      </c>
    </row>
    <row r="10792" spans="30:33" x14ac:dyDescent="0.2">
      <c r="AD10792">
        <f t="shared" si="703"/>
        <v>10790</v>
      </c>
      <c r="AE10792">
        <f t="shared" si="702"/>
        <v>5.0251721140807058E-11</v>
      </c>
      <c r="AF10792">
        <f t="shared" si="704"/>
        <v>3.1357073991863585E-8</v>
      </c>
      <c r="AG10792">
        <f t="shared" si="705"/>
        <v>5.4221607110930815E-7</v>
      </c>
    </row>
    <row r="10793" spans="30:33" x14ac:dyDescent="0.2">
      <c r="AD10793">
        <f t="shared" si="703"/>
        <v>10791</v>
      </c>
      <c r="AE10793">
        <f t="shared" si="702"/>
        <v>5.0171318386981759E-11</v>
      </c>
      <c r="AF10793">
        <f t="shared" si="704"/>
        <v>3.1306902673476603E-8</v>
      </c>
      <c r="AG10793">
        <f t="shared" si="705"/>
        <v>5.4139869671392018E-7</v>
      </c>
    </row>
    <row r="10794" spans="30:33" x14ac:dyDescent="0.2">
      <c r="AD10794">
        <f t="shared" si="703"/>
        <v>10792</v>
      </c>
      <c r="AE10794">
        <f t="shared" si="702"/>
        <v>5.0091044277562587E-11</v>
      </c>
      <c r="AF10794">
        <f t="shared" si="704"/>
        <v>3.1256811629199038E-8</v>
      </c>
      <c r="AG10794">
        <f t="shared" si="705"/>
        <v>5.4058254984345547E-7</v>
      </c>
    </row>
    <row r="10795" spans="30:33" x14ac:dyDescent="0.2">
      <c r="AD10795">
        <f t="shared" si="703"/>
        <v>10793</v>
      </c>
      <c r="AE10795">
        <f t="shared" si="702"/>
        <v>5.0010898606718483E-11</v>
      </c>
      <c r="AF10795">
        <f t="shared" si="704"/>
        <v>3.1206800730592319E-8</v>
      </c>
      <c r="AG10795">
        <f t="shared" si="705"/>
        <v>5.3976762866231263E-7</v>
      </c>
    </row>
    <row r="10796" spans="30:33" x14ac:dyDescent="0.2">
      <c r="AD10796">
        <f t="shared" si="703"/>
        <v>10794</v>
      </c>
      <c r="AE10796">
        <f t="shared" si="702"/>
        <v>4.9930881168947731E-11</v>
      </c>
      <c r="AF10796">
        <f t="shared" si="704"/>
        <v>3.1156869849423367E-8</v>
      </c>
      <c r="AG10796">
        <f t="shared" si="705"/>
        <v>5.3895393133762184E-7</v>
      </c>
    </row>
    <row r="10797" spans="30:33" x14ac:dyDescent="0.2">
      <c r="AD10797">
        <f t="shared" si="703"/>
        <v>10795</v>
      </c>
      <c r="AE10797">
        <f t="shared" si="702"/>
        <v>4.9850991759077409E-11</v>
      </c>
      <c r="AF10797">
        <f t="shared" si="704"/>
        <v>3.110701885766429E-8</v>
      </c>
      <c r="AG10797">
        <f t="shared" si="705"/>
        <v>5.3814145603924062E-7</v>
      </c>
    </row>
    <row r="10798" spans="30:33" x14ac:dyDescent="0.2">
      <c r="AD10798">
        <f t="shared" si="703"/>
        <v>10796</v>
      </c>
      <c r="AE10798">
        <f t="shared" si="702"/>
        <v>4.9771230172262888E-11</v>
      </c>
      <c r="AF10798">
        <f t="shared" si="704"/>
        <v>3.1057247627492027E-8</v>
      </c>
      <c r="AG10798">
        <f t="shared" si="705"/>
        <v>5.3733020093975012E-7</v>
      </c>
    </row>
    <row r="10799" spans="30:33" x14ac:dyDescent="0.2">
      <c r="AD10799">
        <f t="shared" si="703"/>
        <v>10797</v>
      </c>
      <c r="AE10799">
        <f t="shared" si="702"/>
        <v>4.9691596203987265E-11</v>
      </c>
      <c r="AF10799">
        <f t="shared" si="704"/>
        <v>3.100755603128804E-8</v>
      </c>
      <c r="AG10799">
        <f t="shared" si="705"/>
        <v>5.3652016421445048E-7</v>
      </c>
    </row>
    <row r="10800" spans="30:33" x14ac:dyDescent="0.2">
      <c r="AD10800">
        <f t="shared" si="703"/>
        <v>10798</v>
      </c>
      <c r="AE10800">
        <f t="shared" si="702"/>
        <v>4.9612089650060888E-11</v>
      </c>
      <c r="AF10800">
        <f t="shared" si="704"/>
        <v>3.0957943941637974E-8</v>
      </c>
      <c r="AG10800">
        <f t="shared" si="705"/>
        <v>5.3571134404135742E-7</v>
      </c>
    </row>
    <row r="10801" spans="30:33" x14ac:dyDescent="0.2">
      <c r="AD10801">
        <f t="shared" si="703"/>
        <v>10799</v>
      </c>
      <c r="AE10801">
        <f t="shared" si="702"/>
        <v>4.9532710306620779E-11</v>
      </c>
      <c r="AF10801">
        <f t="shared" si="704"/>
        <v>3.0908411231331352E-8</v>
      </c>
      <c r="AG10801">
        <f t="shared" si="705"/>
        <v>5.3490373860119779E-7</v>
      </c>
    </row>
    <row r="10802" spans="30:33" x14ac:dyDescent="0.2">
      <c r="AD10802">
        <f t="shared" si="703"/>
        <v>10800</v>
      </c>
      <c r="AE10802">
        <f t="shared" si="702"/>
        <v>4.9453457970130185E-11</v>
      </c>
      <c r="AF10802">
        <f t="shared" si="704"/>
        <v>3.0858957773361219E-8</v>
      </c>
      <c r="AG10802">
        <f t="shared" si="705"/>
        <v>5.3409734607740601E-7</v>
      </c>
    </row>
    <row r="10803" spans="30:33" x14ac:dyDescent="0.2">
      <c r="AD10803">
        <f t="shared" si="703"/>
        <v>10801</v>
      </c>
      <c r="AE10803">
        <f t="shared" si="702"/>
        <v>4.9374332437377972E-11</v>
      </c>
      <c r="AF10803">
        <f t="shared" si="704"/>
        <v>3.080958344092384E-8</v>
      </c>
      <c r="AG10803">
        <f t="shared" si="705"/>
        <v>5.3329216465611944E-7</v>
      </c>
    </row>
    <row r="10804" spans="30:33" x14ac:dyDescent="0.2">
      <c r="AD10804">
        <f t="shared" si="703"/>
        <v>10802</v>
      </c>
      <c r="AE10804">
        <f t="shared" si="702"/>
        <v>4.9295333505478163E-11</v>
      </c>
      <c r="AF10804">
        <f t="shared" si="704"/>
        <v>3.0760288107418361E-8</v>
      </c>
      <c r="AG10804">
        <f t="shared" si="705"/>
        <v>5.324881925261751E-7</v>
      </c>
    </row>
    <row r="10805" spans="30:33" x14ac:dyDescent="0.2">
      <c r="AD10805">
        <f t="shared" si="703"/>
        <v>10803</v>
      </c>
      <c r="AE10805">
        <f t="shared" si="702"/>
        <v>4.9216460971869402E-11</v>
      </c>
      <c r="AF10805">
        <f t="shared" si="704"/>
        <v>3.0711071646446488E-8</v>
      </c>
      <c r="AG10805">
        <f t="shared" si="705"/>
        <v>5.3168542787910511E-7</v>
      </c>
    </row>
    <row r="10806" spans="30:33" x14ac:dyDescent="0.2">
      <c r="AD10806">
        <f t="shared" si="703"/>
        <v>10804</v>
      </c>
      <c r="AE10806">
        <f t="shared" si="702"/>
        <v>4.9137714634314402E-11</v>
      </c>
      <c r="AF10806">
        <f t="shared" si="704"/>
        <v>3.0661933931812173E-8</v>
      </c>
      <c r="AG10806">
        <f t="shared" si="705"/>
        <v>5.3088386890913275E-7</v>
      </c>
    </row>
    <row r="10807" spans="30:33" x14ac:dyDescent="0.2">
      <c r="AD10807">
        <f t="shared" si="703"/>
        <v>10805</v>
      </c>
      <c r="AE10807">
        <f t="shared" si="702"/>
        <v>4.9059094290899501E-11</v>
      </c>
      <c r="AF10807">
        <f t="shared" si="704"/>
        <v>3.0612874837521274E-8</v>
      </c>
      <c r="AG10807">
        <f t="shared" si="705"/>
        <v>5.3008351381316913E-7</v>
      </c>
    </row>
    <row r="10808" spans="30:33" x14ac:dyDescent="0.2">
      <c r="AD10808">
        <f t="shared" si="703"/>
        <v>10806</v>
      </c>
      <c r="AE10808">
        <f t="shared" si="702"/>
        <v>4.8980599740034057E-11</v>
      </c>
      <c r="AF10808">
        <f t="shared" si="704"/>
        <v>3.056389423778124E-8</v>
      </c>
      <c r="AG10808">
        <f t="shared" si="705"/>
        <v>5.2928436079080804E-7</v>
      </c>
    </row>
    <row r="10809" spans="30:33" x14ac:dyDescent="0.2">
      <c r="AD10809">
        <f t="shared" si="703"/>
        <v>10807</v>
      </c>
      <c r="AE10809">
        <f t="shared" si="702"/>
        <v>4.8902230780450008E-11</v>
      </c>
      <c r="AF10809">
        <f t="shared" si="704"/>
        <v>3.051499200700079E-8</v>
      </c>
      <c r="AG10809">
        <f t="shared" si="705"/>
        <v>5.2848640804432326E-7</v>
      </c>
    </row>
    <row r="10810" spans="30:33" x14ac:dyDescent="0.2">
      <c r="AD10810">
        <f t="shared" si="703"/>
        <v>10808</v>
      </c>
      <c r="AE10810">
        <f t="shared" si="702"/>
        <v>4.8823987211201286E-11</v>
      </c>
      <c r="AF10810">
        <f t="shared" si="704"/>
        <v>3.0466168019789585E-8</v>
      </c>
      <c r="AG10810">
        <f t="shared" si="705"/>
        <v>5.2768965377866351E-7</v>
      </c>
    </row>
    <row r="10811" spans="30:33" x14ac:dyDescent="0.2">
      <c r="AD10811">
        <f t="shared" si="703"/>
        <v>10809</v>
      </c>
      <c r="AE10811">
        <f t="shared" si="702"/>
        <v>4.8745868831663355E-11</v>
      </c>
      <c r="AF10811">
        <f t="shared" si="704"/>
        <v>3.0417422150957923E-8</v>
      </c>
      <c r="AG10811">
        <f t="shared" si="705"/>
        <v>5.2689409620144917E-7</v>
      </c>
    </row>
    <row r="10812" spans="30:33" x14ac:dyDescent="0.2">
      <c r="AD10812">
        <f t="shared" si="703"/>
        <v>10810</v>
      </c>
      <c r="AE10812">
        <f t="shared" si="702"/>
        <v>4.86678754415327E-11</v>
      </c>
      <c r="AF10812">
        <f t="shared" si="704"/>
        <v>3.0368754275516392E-8</v>
      </c>
      <c r="AG10812">
        <f t="shared" si="705"/>
        <v>5.2609973352296853E-7</v>
      </c>
    </row>
    <row r="10813" spans="30:33" x14ac:dyDescent="0.2">
      <c r="AD10813">
        <f t="shared" si="703"/>
        <v>10811</v>
      </c>
      <c r="AE10813">
        <f t="shared" si="702"/>
        <v>4.859000684082625E-11</v>
      </c>
      <c r="AF10813">
        <f t="shared" si="704"/>
        <v>3.0320164268675564E-8</v>
      </c>
      <c r="AG10813">
        <f t="shared" si="705"/>
        <v>5.2530656395617257E-7</v>
      </c>
    </row>
    <row r="10814" spans="30:33" x14ac:dyDescent="0.2">
      <c r="AD10814">
        <f t="shared" si="703"/>
        <v>10812</v>
      </c>
      <c r="AE10814">
        <f t="shared" si="702"/>
        <v>4.8512262829880927E-11</v>
      </c>
      <c r="AF10814">
        <f t="shared" si="704"/>
        <v>3.0271652005845682E-8</v>
      </c>
      <c r="AG10814">
        <f t="shared" si="705"/>
        <v>5.2451458571667255E-7</v>
      </c>
    </row>
    <row r="10815" spans="30:33" x14ac:dyDescent="0.2">
      <c r="AD10815">
        <f t="shared" si="703"/>
        <v>10813</v>
      </c>
      <c r="AE10815">
        <f t="shared" si="702"/>
        <v>4.8434643209353112E-11</v>
      </c>
      <c r="AF10815">
        <f t="shared" si="704"/>
        <v>3.022321736263633E-8</v>
      </c>
      <c r="AG10815">
        <f t="shared" si="705"/>
        <v>5.237237970227352E-7</v>
      </c>
    </row>
    <row r="10816" spans="30:33" x14ac:dyDescent="0.2">
      <c r="AD10816">
        <f t="shared" si="703"/>
        <v>10814</v>
      </c>
      <c r="AE10816">
        <f t="shared" si="702"/>
        <v>4.8357147780218147E-11</v>
      </c>
      <c r="AF10816">
        <f t="shared" si="704"/>
        <v>3.0174860214856113E-8</v>
      </c>
      <c r="AG10816">
        <f t="shared" si="705"/>
        <v>5.2293419609527899E-7</v>
      </c>
    </row>
    <row r="10817" spans="30:33" x14ac:dyDescent="0.2">
      <c r="AD10817">
        <f t="shared" si="703"/>
        <v>10815</v>
      </c>
      <c r="AE10817">
        <f t="shared" si="702"/>
        <v>4.82797763437698E-11</v>
      </c>
      <c r="AF10817">
        <f t="shared" si="704"/>
        <v>3.0126580438512339E-8</v>
      </c>
      <c r="AG10817">
        <f t="shared" si="705"/>
        <v>5.2214578115787042E-7</v>
      </c>
    </row>
    <row r="10818" spans="30:33" x14ac:dyDescent="0.2">
      <c r="AD10818">
        <f t="shared" si="703"/>
        <v>10816</v>
      </c>
      <c r="AE10818">
        <f t="shared" si="702"/>
        <v>4.8202528701619763E-11</v>
      </c>
      <c r="AF10818">
        <f t="shared" si="704"/>
        <v>3.0078377909810719E-8</v>
      </c>
      <c r="AG10818">
        <f t="shared" si="705"/>
        <v>5.2135855043671937E-7</v>
      </c>
    </row>
    <row r="10819" spans="30:33" x14ac:dyDescent="0.2">
      <c r="AD10819">
        <f t="shared" si="703"/>
        <v>10817</v>
      </c>
      <c r="AE10819">
        <f t="shared" si="702"/>
        <v>4.8125404655697169E-11</v>
      </c>
      <c r="AF10819">
        <f t="shared" si="704"/>
        <v>3.0030252505155017E-8</v>
      </c>
      <c r="AG10819">
        <f t="shared" si="705"/>
        <v>5.2057250216067625E-7</v>
      </c>
    </row>
    <row r="10820" spans="30:33" x14ac:dyDescent="0.2">
      <c r="AD10820">
        <f t="shared" si="703"/>
        <v>10818</v>
      </c>
      <c r="AE10820">
        <f t="shared" si="702"/>
        <v>4.8048404008248052E-11</v>
      </c>
      <c r="AF10820">
        <f t="shared" si="704"/>
        <v>2.9982204101146767E-8</v>
      </c>
      <c r="AG10820">
        <f t="shared" si="705"/>
        <v>5.1978763456122743E-7</v>
      </c>
    </row>
    <row r="10821" spans="30:33" x14ac:dyDescent="0.2">
      <c r="AD10821">
        <f t="shared" si="703"/>
        <v>10819</v>
      </c>
      <c r="AE10821">
        <f t="shared" si="702"/>
        <v>4.7971526561834849E-11</v>
      </c>
      <c r="AF10821">
        <f t="shared" si="704"/>
        <v>2.9934232574584929E-8</v>
      </c>
      <c r="AG10821">
        <f t="shared" si="705"/>
        <v>5.190039458724912E-7</v>
      </c>
    </row>
    <row r="10822" spans="30:33" x14ac:dyDescent="0.2">
      <c r="AD10822">
        <f t="shared" si="703"/>
        <v>10820</v>
      </c>
      <c r="AE10822">
        <f t="shared" si="702"/>
        <v>4.789477211933591E-11</v>
      </c>
      <c r="AF10822">
        <f t="shared" si="704"/>
        <v>2.9886337802465593E-8</v>
      </c>
      <c r="AG10822">
        <f t="shared" si="705"/>
        <v>5.1822143433121456E-7</v>
      </c>
    </row>
    <row r="10823" spans="30:33" x14ac:dyDescent="0.2">
      <c r="AD10823">
        <f t="shared" si="703"/>
        <v>10821</v>
      </c>
      <c r="AE10823">
        <f t="shared" si="702"/>
        <v>4.7818140483944972E-11</v>
      </c>
      <c r="AF10823">
        <f t="shared" si="704"/>
        <v>2.9838519661981648E-8</v>
      </c>
      <c r="AG10823">
        <f t="shared" si="705"/>
        <v>5.1744009817676857E-7</v>
      </c>
    </row>
    <row r="10824" spans="30:33" x14ac:dyDescent="0.2">
      <c r="AD10824">
        <f t="shared" si="703"/>
        <v>10822</v>
      </c>
      <c r="AE10824">
        <f t="shared" si="702"/>
        <v>4.7741631459170659E-11</v>
      </c>
      <c r="AF10824">
        <f t="shared" si="704"/>
        <v>2.9790778030522475E-8</v>
      </c>
      <c r="AG10824">
        <f t="shared" si="705"/>
        <v>5.1665993565114482E-7</v>
      </c>
    </row>
    <row r="10825" spans="30:33" x14ac:dyDescent="0.2">
      <c r="AD10825">
        <f t="shared" si="703"/>
        <v>10823</v>
      </c>
      <c r="AE10825">
        <f t="shared" si="702"/>
        <v>4.7665244848835984E-11</v>
      </c>
      <c r="AF10825">
        <f t="shared" si="704"/>
        <v>2.9743112785673639E-8</v>
      </c>
      <c r="AG10825">
        <f t="shared" si="705"/>
        <v>5.1588094499895182E-7</v>
      </c>
    </row>
    <row r="10826" spans="30:33" x14ac:dyDescent="0.2">
      <c r="AD10826">
        <f t="shared" si="703"/>
        <v>10824</v>
      </c>
      <c r="AE10826">
        <f t="shared" si="702"/>
        <v>4.758898045707784E-11</v>
      </c>
      <c r="AF10826">
        <f t="shared" si="704"/>
        <v>2.9695523805216559E-8</v>
      </c>
      <c r="AG10826">
        <f t="shared" si="705"/>
        <v>5.1510312446741052E-7</v>
      </c>
    </row>
    <row r="10827" spans="30:33" x14ac:dyDescent="0.2">
      <c r="AD10827">
        <f t="shared" si="703"/>
        <v>10825</v>
      </c>
      <c r="AE10827">
        <f t="shared" si="702"/>
        <v>4.7512838088346517E-11</v>
      </c>
      <c r="AF10827">
        <f t="shared" si="704"/>
        <v>2.9648010967128212E-8</v>
      </c>
      <c r="AG10827">
        <f t="shared" si="705"/>
        <v>5.1432647230635105E-7</v>
      </c>
    </row>
    <row r="10828" spans="30:33" x14ac:dyDescent="0.2">
      <c r="AD10828">
        <f t="shared" si="703"/>
        <v>10826</v>
      </c>
      <c r="AE10828">
        <f t="shared" si="702"/>
        <v>4.743681754740516E-11</v>
      </c>
      <c r="AF10828">
        <f t="shared" si="704"/>
        <v>2.9600574149580805E-8</v>
      </c>
      <c r="AG10828">
        <f t="shared" si="705"/>
        <v>5.1355098676820829E-7</v>
      </c>
    </row>
    <row r="10829" spans="30:33" x14ac:dyDescent="0.2">
      <c r="AD10829">
        <f t="shared" si="703"/>
        <v>10827</v>
      </c>
      <c r="AE10829">
        <f t="shared" si="702"/>
        <v>4.7360918639329309E-11</v>
      </c>
      <c r="AF10829">
        <f t="shared" si="704"/>
        <v>2.9553213230941473E-8</v>
      </c>
      <c r="AG10829">
        <f t="shared" si="705"/>
        <v>5.1277666610801845E-7</v>
      </c>
    </row>
    <row r="10830" spans="30:33" x14ac:dyDescent="0.2">
      <c r="AD10830">
        <f t="shared" si="703"/>
        <v>10828</v>
      </c>
      <c r="AE10830">
        <f t="shared" si="702"/>
        <v>4.728514116950638E-11</v>
      </c>
      <c r="AF10830">
        <f t="shared" si="704"/>
        <v>2.9505928089771966E-8</v>
      </c>
      <c r="AG10830">
        <f t="shared" si="705"/>
        <v>5.1200350858341506E-7</v>
      </c>
    </row>
    <row r="10831" spans="30:33" x14ac:dyDescent="0.2">
      <c r="AD10831">
        <f t="shared" si="703"/>
        <v>10829</v>
      </c>
      <c r="AE10831">
        <f t="shared" si="702"/>
        <v>4.7209484943635168E-11</v>
      </c>
      <c r="AF10831">
        <f t="shared" si="704"/>
        <v>2.9458718604828328E-8</v>
      </c>
      <c r="AG10831">
        <f t="shared" si="705"/>
        <v>5.1123151245462528E-7</v>
      </c>
    </row>
    <row r="10832" spans="30:33" x14ac:dyDescent="0.2">
      <c r="AD10832">
        <f t="shared" si="703"/>
        <v>10830</v>
      </c>
      <c r="AE10832">
        <f t="shared" si="702"/>
        <v>4.7133949767725347E-11</v>
      </c>
      <c r="AF10832">
        <f t="shared" si="704"/>
        <v>2.9411584655060601E-8</v>
      </c>
      <c r="AG10832">
        <f t="shared" si="705"/>
        <v>5.1046067598446552E-7</v>
      </c>
    </row>
    <row r="10833" spans="30:33" x14ac:dyDescent="0.2">
      <c r="AD10833">
        <f t="shared" si="703"/>
        <v>10831</v>
      </c>
      <c r="AE10833">
        <f t="shared" si="702"/>
        <v>4.7058535448096983E-11</v>
      </c>
      <c r="AF10833">
        <f t="shared" si="704"/>
        <v>2.9364526119612503E-8</v>
      </c>
      <c r="AG10833">
        <f t="shared" si="705"/>
        <v>5.0969099743833841E-7</v>
      </c>
    </row>
    <row r="10834" spans="30:33" x14ac:dyDescent="0.2">
      <c r="AD10834">
        <f t="shared" si="703"/>
        <v>10832</v>
      </c>
      <c r="AE10834">
        <f t="shared" si="702"/>
        <v>4.6983241791380028E-11</v>
      </c>
      <c r="AF10834">
        <f t="shared" si="704"/>
        <v>2.9317542877821124E-8</v>
      </c>
      <c r="AG10834">
        <f t="shared" si="705"/>
        <v>5.0892247508422844E-7</v>
      </c>
    </row>
    <row r="10835" spans="30:33" x14ac:dyDescent="0.2">
      <c r="AD10835">
        <f t="shared" si="703"/>
        <v>10833</v>
      </c>
      <c r="AE10835">
        <f t="shared" ref="AE10835:AE10898" si="706">AF10834*$AE$3</f>
        <v>4.690806860451382E-11</v>
      </c>
      <c r="AF10835">
        <f t="shared" si="704"/>
        <v>2.9270634809216609E-8</v>
      </c>
      <c r="AG10835">
        <f t="shared" si="705"/>
        <v>5.0815510719269825E-7</v>
      </c>
    </row>
    <row r="10836" spans="30:33" x14ac:dyDescent="0.2">
      <c r="AD10836">
        <f t="shared" si="703"/>
        <v>10834</v>
      </c>
      <c r="AE10836">
        <f t="shared" si="706"/>
        <v>4.6833015694746596E-11</v>
      </c>
      <c r="AF10836">
        <f t="shared" si="704"/>
        <v>2.9223801793521863E-8</v>
      </c>
      <c r="AG10836">
        <f t="shared" si="705"/>
        <v>5.0738889203688463E-7</v>
      </c>
    </row>
    <row r="10837" spans="30:33" x14ac:dyDescent="0.2">
      <c r="AD10837">
        <f t="shared" si="703"/>
        <v>10835</v>
      </c>
      <c r="AE10837">
        <f t="shared" si="706"/>
        <v>4.6758082869635005E-11</v>
      </c>
      <c r="AF10837">
        <f t="shared" si="704"/>
        <v>2.9177043710652226E-8</v>
      </c>
      <c r="AG10837">
        <f t="shared" si="705"/>
        <v>5.066238278924953E-7</v>
      </c>
    </row>
    <row r="10838" spans="30:33" x14ac:dyDescent="0.2">
      <c r="AD10838">
        <f t="shared" si="703"/>
        <v>10836</v>
      </c>
      <c r="AE10838">
        <f t="shared" si="706"/>
        <v>4.6683269937043582E-11</v>
      </c>
      <c r="AF10838">
        <f t="shared" si="704"/>
        <v>2.9130360440715182E-8</v>
      </c>
      <c r="AG10838">
        <f t="shared" si="705"/>
        <v>5.058599130378043E-7</v>
      </c>
    </row>
    <row r="10839" spans="30:33" x14ac:dyDescent="0.2">
      <c r="AD10839">
        <f t="shared" si="703"/>
        <v>10837</v>
      </c>
      <c r="AE10839">
        <f t="shared" si="706"/>
        <v>4.6608576705144311E-11</v>
      </c>
      <c r="AF10839">
        <f t="shared" si="704"/>
        <v>2.9083751864010036E-8</v>
      </c>
      <c r="AG10839">
        <f t="shared" si="705"/>
        <v>5.050971457536489E-7</v>
      </c>
    </row>
    <row r="10840" spans="30:33" x14ac:dyDescent="0.2">
      <c r="AD10840">
        <f t="shared" si="703"/>
        <v>10838</v>
      </c>
      <c r="AE10840">
        <f t="shared" si="706"/>
        <v>4.6534002982416076E-11</v>
      </c>
      <c r="AF10840">
        <f t="shared" si="704"/>
        <v>2.9037217861027619E-8</v>
      </c>
      <c r="AG10840">
        <f t="shared" si="705"/>
        <v>5.0433552432342544E-7</v>
      </c>
    </row>
    <row r="10841" spans="30:33" x14ac:dyDescent="0.2">
      <c r="AD10841">
        <f t="shared" si="703"/>
        <v>10839</v>
      </c>
      <c r="AE10841">
        <f t="shared" si="706"/>
        <v>4.6459548577644214E-11</v>
      </c>
      <c r="AF10841">
        <f t="shared" si="704"/>
        <v>2.8990758312449974E-8</v>
      </c>
      <c r="AG10841">
        <f t="shared" si="705"/>
        <v>5.0357504703308568E-7</v>
      </c>
    </row>
    <row r="10842" spans="30:33" x14ac:dyDescent="0.2">
      <c r="AD10842">
        <f t="shared" si="703"/>
        <v>10840</v>
      </c>
      <c r="AE10842">
        <f t="shared" si="706"/>
        <v>4.6385213299919977E-11</v>
      </c>
      <c r="AF10842">
        <f t="shared" si="704"/>
        <v>2.8944373099150051E-8</v>
      </c>
      <c r="AG10842">
        <f t="shared" si="705"/>
        <v>5.0281571217113253E-7</v>
      </c>
    </row>
    <row r="10843" spans="30:33" x14ac:dyDescent="0.2">
      <c r="AD10843">
        <f t="shared" si="703"/>
        <v>10841</v>
      </c>
      <c r="AE10843">
        <f t="shared" si="706"/>
        <v>4.6310996958640103E-11</v>
      </c>
      <c r="AF10843">
        <f t="shared" si="704"/>
        <v>2.889806210219141E-8</v>
      </c>
      <c r="AG10843">
        <f t="shared" si="705"/>
        <v>5.0205751802861741E-7</v>
      </c>
    </row>
    <row r="10844" spans="30:33" x14ac:dyDescent="0.2">
      <c r="AD10844">
        <f t="shared" si="703"/>
        <v>10842</v>
      </c>
      <c r="AE10844">
        <f t="shared" si="706"/>
        <v>4.6236899363506278E-11</v>
      </c>
      <c r="AF10844">
        <f t="shared" si="704"/>
        <v>2.8851825202827902E-8</v>
      </c>
      <c r="AG10844">
        <f t="shared" si="705"/>
        <v>5.0130046289913506E-7</v>
      </c>
    </row>
    <row r="10845" spans="30:33" x14ac:dyDescent="0.2">
      <c r="AD10845">
        <f t="shared" si="703"/>
        <v>10843</v>
      </c>
      <c r="AE10845">
        <f t="shared" si="706"/>
        <v>4.6162920324524666E-11</v>
      </c>
      <c r="AF10845">
        <f t="shared" si="704"/>
        <v>2.8805662282503376E-8</v>
      </c>
      <c r="AG10845">
        <f t="shared" si="705"/>
        <v>5.00544545078821E-7</v>
      </c>
    </row>
    <row r="10846" spans="30:33" x14ac:dyDescent="0.2">
      <c r="AD10846">
        <f t="shared" si="703"/>
        <v>10844</v>
      </c>
      <c r="AE10846">
        <f t="shared" si="706"/>
        <v>4.6089059652005426E-11</v>
      </c>
      <c r="AF10846">
        <f t="shared" si="704"/>
        <v>2.8759573222851371E-8</v>
      </c>
      <c r="AG10846">
        <f t="shared" si="705"/>
        <v>4.9978976286634687E-7</v>
      </c>
    </row>
    <row r="10847" spans="30:33" x14ac:dyDescent="0.2">
      <c r="AD10847">
        <f t="shared" si="703"/>
        <v>10845</v>
      </c>
      <c r="AE10847">
        <f t="shared" si="706"/>
        <v>4.6015317156562217E-11</v>
      </c>
      <c r="AF10847">
        <f t="shared" si="704"/>
        <v>2.8713557905694809E-8</v>
      </c>
      <c r="AG10847">
        <f t="shared" si="705"/>
        <v>4.9903611456291728E-7</v>
      </c>
    </row>
    <row r="10848" spans="30:33" x14ac:dyDescent="0.2">
      <c r="AD10848">
        <f t="shared" si="703"/>
        <v>10846</v>
      </c>
      <c r="AE10848">
        <f t="shared" si="706"/>
        <v>4.5941692649111716E-11</v>
      </c>
      <c r="AF10848">
        <f t="shared" si="704"/>
        <v>2.8667616213045696E-8</v>
      </c>
      <c r="AG10848">
        <f t="shared" si="705"/>
        <v>4.9828359847226572E-7</v>
      </c>
    </row>
    <row r="10849" spans="30:33" x14ac:dyDescent="0.2">
      <c r="AD10849">
        <f t="shared" si="703"/>
        <v>10847</v>
      </c>
      <c r="AE10849">
        <f t="shared" si="706"/>
        <v>4.5868185940873135E-11</v>
      </c>
      <c r="AF10849">
        <f t="shared" si="704"/>
        <v>2.8621748027104822E-8</v>
      </c>
      <c r="AG10849">
        <f t="shared" si="705"/>
        <v>4.9753221290065094E-7</v>
      </c>
    </row>
    <row r="10850" spans="30:33" x14ac:dyDescent="0.2">
      <c r="AD10850">
        <f t="shared" si="703"/>
        <v>10848</v>
      </c>
      <c r="AE10850">
        <f t="shared" si="706"/>
        <v>4.5794796843367736E-11</v>
      </c>
      <c r="AF10850">
        <f t="shared" si="704"/>
        <v>2.8575953230261452E-8</v>
      </c>
      <c r="AG10850">
        <f t="shared" si="705"/>
        <v>4.9678195615685317E-7</v>
      </c>
    </row>
    <row r="10851" spans="30:33" x14ac:dyDescent="0.2">
      <c r="AD10851">
        <f t="shared" ref="AD10851:AD10914" si="707">AD10850+1</f>
        <v>10849</v>
      </c>
      <c r="AE10851">
        <f t="shared" si="706"/>
        <v>4.5721525168418341E-11</v>
      </c>
      <c r="AF10851">
        <f t="shared" ref="AF10851:AF10914" si="708">AF10850*$AF$3</f>
        <v>2.8530231705093031E-8</v>
      </c>
      <c r="AG10851">
        <f t="shared" ref="AG10851:AG10914" si="709">AD10851*AE10851</f>
        <v>4.9603282655217057E-7</v>
      </c>
    </row>
    <row r="10852" spans="30:33" x14ac:dyDescent="0.2">
      <c r="AD10852">
        <f t="shared" si="707"/>
        <v>10850</v>
      </c>
      <c r="AE10852">
        <f t="shared" si="706"/>
        <v>4.5648370728148871E-11</v>
      </c>
      <c r="AF10852">
        <f t="shared" si="708"/>
        <v>2.8484583334364882E-8</v>
      </c>
      <c r="AG10852">
        <f t="shared" si="709"/>
        <v>4.9528482240041529E-7</v>
      </c>
    </row>
    <row r="10853" spans="30:33" x14ac:dyDescent="0.2">
      <c r="AD10853">
        <f t="shared" si="707"/>
        <v>10851</v>
      </c>
      <c r="AE10853">
        <f t="shared" si="706"/>
        <v>4.557533333498383E-11</v>
      </c>
      <c r="AF10853">
        <f t="shared" si="708"/>
        <v>2.8439008001029896E-8</v>
      </c>
      <c r="AG10853">
        <f t="shared" si="709"/>
        <v>4.9453794201790954E-7</v>
      </c>
    </row>
    <row r="10854" spans="30:33" x14ac:dyDescent="0.2">
      <c r="AD10854">
        <f t="shared" si="707"/>
        <v>10852</v>
      </c>
      <c r="AE10854">
        <f t="shared" si="706"/>
        <v>4.5502412801647855E-11</v>
      </c>
      <c r="AF10854">
        <f t="shared" si="708"/>
        <v>2.8393505588228248E-8</v>
      </c>
      <c r="AG10854">
        <f t="shared" si="709"/>
        <v>4.9379218372348256E-7</v>
      </c>
    </row>
    <row r="10855" spans="30:33" x14ac:dyDescent="0.2">
      <c r="AD10855">
        <f t="shared" si="707"/>
        <v>10853</v>
      </c>
      <c r="AE10855">
        <f t="shared" si="706"/>
        <v>4.5429608941165214E-11</v>
      </c>
      <c r="AF10855">
        <f t="shared" si="708"/>
        <v>2.8348075979287081E-8</v>
      </c>
      <c r="AG10855">
        <f t="shared" si="709"/>
        <v>4.9304754583846603E-7</v>
      </c>
    </row>
    <row r="10856" spans="30:33" x14ac:dyDescent="0.2">
      <c r="AD10856">
        <f t="shared" si="707"/>
        <v>10854</v>
      </c>
      <c r="AE10856">
        <f t="shared" si="706"/>
        <v>4.535692156685935E-11</v>
      </c>
      <c r="AF10856">
        <f t="shared" si="708"/>
        <v>2.8302719057720222E-8</v>
      </c>
      <c r="AG10856">
        <f t="shared" si="709"/>
        <v>4.9230402668669144E-7</v>
      </c>
    </row>
    <row r="10857" spans="30:33" x14ac:dyDescent="0.2">
      <c r="AD10857">
        <f t="shared" si="707"/>
        <v>10855</v>
      </c>
      <c r="AE10857">
        <f t="shared" si="706"/>
        <v>4.5284350492352378E-11</v>
      </c>
      <c r="AF10857">
        <f t="shared" si="708"/>
        <v>2.8257434707227869E-8</v>
      </c>
      <c r="AG10857">
        <f t="shared" si="709"/>
        <v>4.915616245944851E-7</v>
      </c>
    </row>
    <row r="10858" spans="30:33" x14ac:dyDescent="0.2">
      <c r="AD10858">
        <f t="shared" si="707"/>
        <v>10856</v>
      </c>
      <c r="AE10858">
        <f t="shared" si="706"/>
        <v>4.5211895531564608E-11</v>
      </c>
      <c r="AF10858">
        <f t="shared" si="708"/>
        <v>2.8212222811696304E-8</v>
      </c>
      <c r="AG10858">
        <f t="shared" si="709"/>
        <v>4.9082033789066542E-7</v>
      </c>
    </row>
    <row r="10859" spans="30:33" x14ac:dyDescent="0.2">
      <c r="AD10859">
        <f t="shared" si="707"/>
        <v>10857</v>
      </c>
      <c r="AE10859">
        <f t="shared" si="706"/>
        <v>4.5139556498714107E-11</v>
      </c>
      <c r="AF10859">
        <f t="shared" si="708"/>
        <v>2.8167083255197587E-8</v>
      </c>
      <c r="AG10859">
        <f t="shared" si="709"/>
        <v>4.9008016490653904E-7</v>
      </c>
    </row>
    <row r="10860" spans="30:33" x14ac:dyDescent="0.2">
      <c r="AD10860">
        <f t="shared" si="707"/>
        <v>10858</v>
      </c>
      <c r="AE10860">
        <f t="shared" si="706"/>
        <v>4.5067333208316161E-11</v>
      </c>
      <c r="AF10860">
        <f t="shared" si="708"/>
        <v>2.8122015921989269E-8</v>
      </c>
      <c r="AG10860">
        <f t="shared" si="709"/>
        <v>4.8934110397589688E-7</v>
      </c>
    </row>
    <row r="10861" spans="30:33" x14ac:dyDescent="0.2">
      <c r="AD10861">
        <f t="shared" si="707"/>
        <v>10859</v>
      </c>
      <c r="AE10861">
        <f t="shared" si="706"/>
        <v>4.4995225475182849E-11</v>
      </c>
      <c r="AF10861">
        <f t="shared" si="708"/>
        <v>2.8077020696514084E-8</v>
      </c>
      <c r="AG10861">
        <f t="shared" si="709"/>
        <v>4.8860315343501058E-7</v>
      </c>
    </row>
    <row r="10862" spans="30:33" x14ac:dyDescent="0.2">
      <c r="AD10862">
        <f t="shared" si="707"/>
        <v>10860</v>
      </c>
      <c r="AE10862">
        <f t="shared" si="706"/>
        <v>4.4923233114422554E-11</v>
      </c>
      <c r="AF10862">
        <f t="shared" si="708"/>
        <v>2.8032097463399662E-8</v>
      </c>
      <c r="AG10862">
        <f t="shared" si="709"/>
        <v>4.8786631162262893E-7</v>
      </c>
    </row>
    <row r="10863" spans="30:33" x14ac:dyDescent="0.2">
      <c r="AD10863">
        <f t="shared" si="707"/>
        <v>10861</v>
      </c>
      <c r="AE10863">
        <f t="shared" si="706"/>
        <v>4.4851355941439477E-11</v>
      </c>
      <c r="AF10863">
        <f t="shared" si="708"/>
        <v>2.7987246107458223E-8</v>
      </c>
      <c r="AG10863">
        <f t="shared" si="709"/>
        <v>4.8713057687997418E-7</v>
      </c>
    </row>
    <row r="10864" spans="30:33" x14ac:dyDescent="0.2">
      <c r="AD10864">
        <f t="shared" si="707"/>
        <v>10862</v>
      </c>
      <c r="AE10864">
        <f t="shared" si="706"/>
        <v>4.4779593771933178E-11</v>
      </c>
      <c r="AF10864">
        <f t="shared" si="708"/>
        <v>2.794246651368629E-8</v>
      </c>
      <c r="AG10864">
        <f t="shared" si="709"/>
        <v>4.863959475507382E-7</v>
      </c>
    </row>
    <row r="10865" spans="30:33" x14ac:dyDescent="0.2">
      <c r="AD10865">
        <f t="shared" si="707"/>
        <v>10863</v>
      </c>
      <c r="AE10865">
        <f t="shared" si="706"/>
        <v>4.4707946421898085E-11</v>
      </c>
      <c r="AF10865">
        <f t="shared" si="708"/>
        <v>2.7897758567264392E-8</v>
      </c>
      <c r="AG10865">
        <f t="shared" si="709"/>
        <v>4.8566242198107889E-7</v>
      </c>
    </row>
    <row r="10866" spans="30:33" x14ac:dyDescent="0.2">
      <c r="AD10866">
        <f t="shared" si="707"/>
        <v>10864</v>
      </c>
      <c r="AE10866">
        <f t="shared" si="706"/>
        <v>4.4636413707623046E-11</v>
      </c>
      <c r="AF10866">
        <f t="shared" si="708"/>
        <v>2.7853122153556767E-8</v>
      </c>
      <c r="AG10866">
        <f t="shared" si="709"/>
        <v>4.8492999851961679E-7</v>
      </c>
    </row>
    <row r="10867" spans="30:33" x14ac:dyDescent="0.2">
      <c r="AD10867">
        <f t="shared" si="707"/>
        <v>10865</v>
      </c>
      <c r="AE10867">
        <f t="shared" si="706"/>
        <v>4.4564995445690847E-11</v>
      </c>
      <c r="AF10867">
        <f t="shared" si="708"/>
        <v>2.7808557158111076E-8</v>
      </c>
      <c r="AG10867">
        <f t="shared" si="709"/>
        <v>4.8419867551743106E-7</v>
      </c>
    </row>
    <row r="10868" spans="30:33" x14ac:dyDescent="0.2">
      <c r="AD10868">
        <f t="shared" si="707"/>
        <v>10866</v>
      </c>
      <c r="AE10868">
        <f t="shared" si="706"/>
        <v>4.4493691452977743E-11</v>
      </c>
      <c r="AF10868">
        <f t="shared" si="708"/>
        <v>2.7764063466658098E-8</v>
      </c>
      <c r="AG10868">
        <f t="shared" si="709"/>
        <v>4.834684513280562E-7</v>
      </c>
    </row>
    <row r="10869" spans="30:33" x14ac:dyDescent="0.2">
      <c r="AD10869">
        <f t="shared" si="707"/>
        <v>10867</v>
      </c>
      <c r="AE10869">
        <f t="shared" si="706"/>
        <v>4.442250154665298E-11</v>
      </c>
      <c r="AF10869">
        <f t="shared" si="708"/>
        <v>2.7719640965111445E-8</v>
      </c>
      <c r="AG10869">
        <f t="shared" si="709"/>
        <v>4.8273932430747791E-7</v>
      </c>
    </row>
    <row r="10870" spans="30:33" x14ac:dyDescent="0.2">
      <c r="AD10870">
        <f t="shared" si="707"/>
        <v>10868</v>
      </c>
      <c r="AE10870">
        <f t="shared" si="706"/>
        <v>4.4351425544178333E-11</v>
      </c>
      <c r="AF10870">
        <f t="shared" si="708"/>
        <v>2.7675289539567264E-8</v>
      </c>
      <c r="AG10870">
        <f t="shared" si="709"/>
        <v>4.8201129281413015E-7</v>
      </c>
    </row>
    <row r="10871" spans="30:33" x14ac:dyDescent="0.2">
      <c r="AD10871">
        <f t="shared" si="707"/>
        <v>10869</v>
      </c>
      <c r="AE10871">
        <f t="shared" si="706"/>
        <v>4.4280463263307645E-11</v>
      </c>
      <c r="AF10871">
        <f t="shared" si="708"/>
        <v>2.7631009076303955E-8</v>
      </c>
      <c r="AG10871">
        <f t="shared" si="709"/>
        <v>4.8128435520889077E-7</v>
      </c>
    </row>
    <row r="10872" spans="30:33" x14ac:dyDescent="0.2">
      <c r="AD10872">
        <f t="shared" si="707"/>
        <v>10870</v>
      </c>
      <c r="AE10872">
        <f t="shared" si="706"/>
        <v>4.4209614522086345E-11</v>
      </c>
      <c r="AF10872">
        <f t="shared" si="708"/>
        <v>2.7586799461781868E-8</v>
      </c>
      <c r="AG10872">
        <f t="shared" si="709"/>
        <v>4.8055850985507854E-7</v>
      </c>
    </row>
    <row r="10873" spans="30:33" x14ac:dyDescent="0.2">
      <c r="AD10873">
        <f t="shared" si="707"/>
        <v>10871</v>
      </c>
      <c r="AE10873">
        <f t="shared" si="706"/>
        <v>4.4138879138851011E-11</v>
      </c>
      <c r="AF10873">
        <f t="shared" si="708"/>
        <v>2.7542660582643016E-8</v>
      </c>
      <c r="AG10873">
        <f t="shared" si="709"/>
        <v>4.7983375511844929E-7</v>
      </c>
    </row>
    <row r="10874" spans="30:33" x14ac:dyDescent="0.2">
      <c r="AD10874">
        <f t="shared" si="707"/>
        <v>10872</v>
      </c>
      <c r="AE10874">
        <f t="shared" si="706"/>
        <v>4.4068256932228845E-11</v>
      </c>
      <c r="AF10874">
        <f t="shared" si="708"/>
        <v>2.7498592325710786E-8</v>
      </c>
      <c r="AG10874">
        <f t="shared" si="709"/>
        <v>4.7911008936719202E-7</v>
      </c>
    </row>
    <row r="10875" spans="30:33" x14ac:dyDescent="0.2">
      <c r="AD10875">
        <f t="shared" si="707"/>
        <v>10873</v>
      </c>
      <c r="AE10875">
        <f t="shared" si="706"/>
        <v>4.3997747721137281E-11</v>
      </c>
      <c r="AF10875">
        <f t="shared" si="708"/>
        <v>2.7454594577989647E-8</v>
      </c>
      <c r="AG10875">
        <f t="shared" si="709"/>
        <v>4.7838751097192568E-7</v>
      </c>
    </row>
    <row r="10876" spans="30:33" x14ac:dyDescent="0.2">
      <c r="AD10876">
        <f t="shared" si="707"/>
        <v>10874</v>
      </c>
      <c r="AE10876">
        <f t="shared" si="706"/>
        <v>4.3927351324783452E-11</v>
      </c>
      <c r="AF10876">
        <f t="shared" si="708"/>
        <v>2.7410667226664861E-8</v>
      </c>
      <c r="AG10876">
        <f t="shared" si="709"/>
        <v>4.7766601830569522E-7</v>
      </c>
    </row>
    <row r="10877" spans="30:33" x14ac:dyDescent="0.2">
      <c r="AD10877">
        <f t="shared" si="707"/>
        <v>10875</v>
      </c>
      <c r="AE10877">
        <f t="shared" si="706"/>
        <v>4.3857067562663799E-11</v>
      </c>
      <c r="AF10877">
        <f t="shared" si="708"/>
        <v>2.7366810159102197E-8</v>
      </c>
      <c r="AG10877">
        <f t="shared" si="709"/>
        <v>4.7694560974396884E-7</v>
      </c>
    </row>
    <row r="10878" spans="30:33" x14ac:dyDescent="0.2">
      <c r="AD10878">
        <f t="shared" si="707"/>
        <v>10876</v>
      </c>
      <c r="AE10878">
        <f t="shared" si="706"/>
        <v>4.3786896254563537E-11</v>
      </c>
      <c r="AF10878">
        <f t="shared" si="708"/>
        <v>2.7323023262847631E-8</v>
      </c>
      <c r="AG10878">
        <f t="shared" si="709"/>
        <v>4.7622628366463302E-7</v>
      </c>
    </row>
    <row r="10879" spans="30:33" x14ac:dyDescent="0.2">
      <c r="AD10879">
        <f t="shared" si="707"/>
        <v>10877</v>
      </c>
      <c r="AE10879">
        <f t="shared" si="706"/>
        <v>4.3716837220556228E-11</v>
      </c>
      <c r="AF10879">
        <f t="shared" si="708"/>
        <v>2.7279306425627075E-8</v>
      </c>
      <c r="AG10879">
        <f t="shared" si="709"/>
        <v>4.7550803844799009E-7</v>
      </c>
    </row>
    <row r="10880" spans="30:33" x14ac:dyDescent="0.2">
      <c r="AD10880">
        <f t="shared" si="707"/>
        <v>10878</v>
      </c>
      <c r="AE10880">
        <f t="shared" si="706"/>
        <v>4.3646890281003342E-11</v>
      </c>
      <c r="AF10880">
        <f t="shared" si="708"/>
        <v>2.7235659535346072E-8</v>
      </c>
      <c r="AG10880">
        <f t="shared" si="709"/>
        <v>4.7479087247675437E-7</v>
      </c>
    </row>
    <row r="10881" spans="30:33" x14ac:dyDescent="0.2">
      <c r="AD10881">
        <f t="shared" si="707"/>
        <v>10879</v>
      </c>
      <c r="AE10881">
        <f t="shared" si="706"/>
        <v>4.3577055256553737E-11</v>
      </c>
      <c r="AF10881">
        <f t="shared" si="708"/>
        <v>2.7192082480089516E-8</v>
      </c>
      <c r="AG10881">
        <f t="shared" si="709"/>
        <v>4.740747841360481E-7</v>
      </c>
    </row>
    <row r="10882" spans="30:33" x14ac:dyDescent="0.2">
      <c r="AD10882">
        <f t="shared" si="707"/>
        <v>10880</v>
      </c>
      <c r="AE10882">
        <f t="shared" si="706"/>
        <v>4.3507331968143244E-11</v>
      </c>
      <c r="AF10882">
        <f t="shared" si="708"/>
        <v>2.714857514812137E-8</v>
      </c>
      <c r="AG10882">
        <f t="shared" si="709"/>
        <v>4.733597718133985E-7</v>
      </c>
    </row>
    <row r="10883" spans="30:33" x14ac:dyDescent="0.2">
      <c r="AD10883">
        <f t="shared" si="707"/>
        <v>10881</v>
      </c>
      <c r="AE10883">
        <f t="shared" si="706"/>
        <v>4.3437720236994215E-11</v>
      </c>
      <c r="AF10883">
        <f t="shared" si="708"/>
        <v>2.7105137427884375E-8</v>
      </c>
      <c r="AG10883">
        <f t="shared" si="709"/>
        <v>4.7264583389873405E-7</v>
      </c>
    </row>
    <row r="10884" spans="30:33" x14ac:dyDescent="0.2">
      <c r="AD10884">
        <f t="shared" si="707"/>
        <v>10882</v>
      </c>
      <c r="AE10884">
        <f t="shared" si="706"/>
        <v>4.336821988461502E-11</v>
      </c>
      <c r="AF10884">
        <f t="shared" si="708"/>
        <v>2.706176920799976E-8</v>
      </c>
      <c r="AG10884">
        <f t="shared" si="709"/>
        <v>4.7193296878438066E-7</v>
      </c>
    </row>
    <row r="10885" spans="30:33" x14ac:dyDescent="0.2">
      <c r="AD10885">
        <f t="shared" si="707"/>
        <v>10883</v>
      </c>
      <c r="AE10885">
        <f t="shared" si="706"/>
        <v>4.3298830732799633E-11</v>
      </c>
      <c r="AF10885">
        <f t="shared" si="708"/>
        <v>2.7018470377266958E-8</v>
      </c>
      <c r="AG10885">
        <f t="shared" si="709"/>
        <v>4.7122117486505842E-7</v>
      </c>
    </row>
    <row r="10886" spans="30:33" x14ac:dyDescent="0.2">
      <c r="AD10886">
        <f t="shared" si="707"/>
        <v>10884</v>
      </c>
      <c r="AE10886">
        <f t="shared" si="706"/>
        <v>4.3229552603627151E-11</v>
      </c>
      <c r="AF10886">
        <f t="shared" si="708"/>
        <v>2.6975240824663329E-8</v>
      </c>
      <c r="AG10886">
        <f t="shared" si="709"/>
        <v>4.7051045053787793E-7</v>
      </c>
    </row>
    <row r="10887" spans="30:33" x14ac:dyDescent="0.2">
      <c r="AD10887">
        <f t="shared" si="707"/>
        <v>10885</v>
      </c>
      <c r="AE10887">
        <f t="shared" si="706"/>
        <v>4.3160385319461345E-11</v>
      </c>
      <c r="AF10887">
        <f t="shared" si="708"/>
        <v>2.6932080439343865E-8</v>
      </c>
      <c r="AG10887">
        <f t="shared" si="709"/>
        <v>4.6980079420233675E-7</v>
      </c>
    </row>
    <row r="10888" spans="30:33" x14ac:dyDescent="0.2">
      <c r="AD10888">
        <f t="shared" si="707"/>
        <v>10886</v>
      </c>
      <c r="AE10888">
        <f t="shared" si="706"/>
        <v>4.3091328702950202E-11</v>
      </c>
      <c r="AF10888">
        <f t="shared" si="708"/>
        <v>2.6888989110640913E-8</v>
      </c>
      <c r="AG10888">
        <f t="shared" si="709"/>
        <v>4.6909220426031591E-7</v>
      </c>
    </row>
    <row r="10889" spans="30:33" x14ac:dyDescent="0.2">
      <c r="AD10889">
        <f t="shared" si="707"/>
        <v>10887</v>
      </c>
      <c r="AE10889">
        <f t="shared" si="706"/>
        <v>4.3022382577025481E-11</v>
      </c>
      <c r="AF10889">
        <f t="shared" si="708"/>
        <v>2.6845966728063884E-8</v>
      </c>
      <c r="AG10889">
        <f t="shared" si="709"/>
        <v>4.6838467911607644E-7</v>
      </c>
    </row>
    <row r="10890" spans="30:33" x14ac:dyDescent="0.2">
      <c r="AD10890">
        <f t="shared" si="707"/>
        <v>10888</v>
      </c>
      <c r="AE10890">
        <f t="shared" si="706"/>
        <v>4.2953546764902232E-11</v>
      </c>
      <c r="AF10890">
        <f t="shared" si="708"/>
        <v>2.6803013181298981E-8</v>
      </c>
      <c r="AG10890">
        <f t="shared" si="709"/>
        <v>4.6767821717625549E-7</v>
      </c>
    </row>
    <row r="10891" spans="30:33" x14ac:dyDescent="0.2">
      <c r="AD10891">
        <f t="shared" si="707"/>
        <v>10889</v>
      </c>
      <c r="AE10891">
        <f t="shared" si="706"/>
        <v>4.2884821090078388E-11</v>
      </c>
      <c r="AF10891">
        <f t="shared" si="708"/>
        <v>2.6760128360208901E-8</v>
      </c>
      <c r="AG10891">
        <f t="shared" si="709"/>
        <v>4.6697281684986358E-7</v>
      </c>
    </row>
    <row r="10892" spans="30:33" x14ac:dyDescent="0.2">
      <c r="AD10892">
        <f t="shared" si="707"/>
        <v>10890</v>
      </c>
      <c r="AE10892">
        <f t="shared" si="706"/>
        <v>4.281620537633426E-11</v>
      </c>
      <c r="AF10892">
        <f t="shared" si="708"/>
        <v>2.6717312154832564E-8</v>
      </c>
      <c r="AG10892">
        <f t="shared" si="709"/>
        <v>4.6626847654828007E-7</v>
      </c>
    </row>
    <row r="10893" spans="30:33" x14ac:dyDescent="0.2">
      <c r="AD10893">
        <f t="shared" si="707"/>
        <v>10891</v>
      </c>
      <c r="AE10893">
        <f t="shared" si="706"/>
        <v>4.2747699447732119E-11</v>
      </c>
      <c r="AF10893">
        <f t="shared" si="708"/>
        <v>2.667456445538483E-8</v>
      </c>
      <c r="AG10893">
        <f t="shared" si="709"/>
        <v>4.6556519468525049E-7</v>
      </c>
    </row>
    <row r="10894" spans="30:33" x14ac:dyDescent="0.2">
      <c r="AD10894">
        <f t="shared" si="707"/>
        <v>10892</v>
      </c>
      <c r="AE10894">
        <f t="shared" si="706"/>
        <v>4.2679303128615748E-11</v>
      </c>
      <c r="AF10894">
        <f t="shared" si="708"/>
        <v>2.6631885152256213E-8</v>
      </c>
      <c r="AG10894">
        <f t="shared" si="709"/>
        <v>4.6486296967688273E-7</v>
      </c>
    </row>
    <row r="10895" spans="30:33" x14ac:dyDescent="0.2">
      <c r="AD10895">
        <f t="shared" si="707"/>
        <v>10893</v>
      </c>
      <c r="AE10895">
        <f t="shared" si="706"/>
        <v>4.2611016243609958E-11</v>
      </c>
      <c r="AF10895">
        <f t="shared" si="708"/>
        <v>2.6589274136012602E-8</v>
      </c>
      <c r="AG10895">
        <f t="shared" si="709"/>
        <v>4.6416179994164325E-7</v>
      </c>
    </row>
    <row r="10896" spans="30:33" x14ac:dyDescent="0.2">
      <c r="AD10896">
        <f t="shared" si="707"/>
        <v>10894</v>
      </c>
      <c r="AE10896">
        <f t="shared" si="706"/>
        <v>4.2542838617620181E-11</v>
      </c>
      <c r="AF10896">
        <f t="shared" si="708"/>
        <v>2.6546731297394981E-8</v>
      </c>
      <c r="AG10896">
        <f t="shared" si="709"/>
        <v>4.6346168390035427E-7</v>
      </c>
    </row>
    <row r="10897" spans="30:33" x14ac:dyDescent="0.2">
      <c r="AD10897">
        <f t="shared" si="707"/>
        <v>10895</v>
      </c>
      <c r="AE10897">
        <f t="shared" si="706"/>
        <v>4.2474770075831987E-11</v>
      </c>
      <c r="AF10897">
        <f t="shared" si="708"/>
        <v>2.650425652731915E-8</v>
      </c>
      <c r="AG10897">
        <f t="shared" si="709"/>
        <v>4.627626199761895E-7</v>
      </c>
    </row>
    <row r="10898" spans="30:33" x14ac:dyDescent="0.2">
      <c r="AD10898">
        <f t="shared" si="707"/>
        <v>10896</v>
      </c>
      <c r="AE10898">
        <f t="shared" si="706"/>
        <v>4.2406810443710659E-11</v>
      </c>
      <c r="AF10898">
        <f t="shared" si="708"/>
        <v>2.6461849716875436E-8</v>
      </c>
      <c r="AG10898">
        <f t="shared" si="709"/>
        <v>4.6206460659467137E-7</v>
      </c>
    </row>
    <row r="10899" spans="30:33" x14ac:dyDescent="0.2">
      <c r="AD10899">
        <f t="shared" si="707"/>
        <v>10897</v>
      </c>
      <c r="AE10899">
        <f t="shared" ref="AE10899:AE10962" si="710">AF10898*$AE$3</f>
        <v>4.2338959547000716E-11</v>
      </c>
      <c r="AF10899">
        <f t="shared" si="708"/>
        <v>2.6419510757328436E-8</v>
      </c>
      <c r="AG10899">
        <f t="shared" si="709"/>
        <v>4.6136764218366679E-7</v>
      </c>
    </row>
    <row r="10900" spans="30:33" x14ac:dyDescent="0.2">
      <c r="AD10900">
        <f t="shared" si="707"/>
        <v>10898</v>
      </c>
      <c r="AE10900">
        <f t="shared" si="710"/>
        <v>4.2271217211725516E-11</v>
      </c>
      <c r="AF10900">
        <f t="shared" si="708"/>
        <v>2.6377239540116708E-8</v>
      </c>
      <c r="AG10900">
        <f t="shared" si="709"/>
        <v>4.606717251733847E-7</v>
      </c>
    </row>
    <row r="10901" spans="30:33" x14ac:dyDescent="0.2">
      <c r="AD10901">
        <f t="shared" si="707"/>
        <v>10899</v>
      </c>
      <c r="AE10901">
        <f t="shared" si="710"/>
        <v>4.2203583264186754E-11</v>
      </c>
      <c r="AF10901">
        <f t="shared" si="708"/>
        <v>2.6335035956852521E-8</v>
      </c>
      <c r="AG10901">
        <f t="shared" si="709"/>
        <v>4.5997685399637146E-7</v>
      </c>
    </row>
    <row r="10902" spans="30:33" x14ac:dyDescent="0.2">
      <c r="AD10902">
        <f t="shared" si="707"/>
        <v>10900</v>
      </c>
      <c r="AE10902">
        <f t="shared" si="710"/>
        <v>4.213605753096405E-11</v>
      </c>
      <c r="AF10902">
        <f t="shared" si="708"/>
        <v>2.6292899899321555E-8</v>
      </c>
      <c r="AG10902">
        <f t="shared" si="709"/>
        <v>4.5928302708750813E-7</v>
      </c>
    </row>
    <row r="10903" spans="30:33" x14ac:dyDescent="0.2">
      <c r="AD10903">
        <f t="shared" si="707"/>
        <v>10901</v>
      </c>
      <c r="AE10903">
        <f t="shared" si="710"/>
        <v>4.2068639838914505E-11</v>
      </c>
      <c r="AF10903">
        <f t="shared" si="708"/>
        <v>2.6250831259482641E-8</v>
      </c>
      <c r="AG10903">
        <f t="shared" si="709"/>
        <v>4.58590242884007E-7</v>
      </c>
    </row>
    <row r="10904" spans="30:33" x14ac:dyDescent="0.2">
      <c r="AD10904">
        <f t="shared" si="707"/>
        <v>10902</v>
      </c>
      <c r="AE10904">
        <f t="shared" si="710"/>
        <v>4.2001330015172246E-11</v>
      </c>
      <c r="AF10904">
        <f t="shared" si="708"/>
        <v>2.6208829929467466E-8</v>
      </c>
      <c r="AG10904">
        <f t="shared" si="709"/>
        <v>4.5789849982540782E-7</v>
      </c>
    </row>
    <row r="10905" spans="30:33" x14ac:dyDescent="0.2">
      <c r="AD10905">
        <f t="shared" si="707"/>
        <v>10903</v>
      </c>
      <c r="AE10905">
        <f t="shared" si="710"/>
        <v>4.1934127887147965E-11</v>
      </c>
      <c r="AF10905">
        <f t="shared" si="708"/>
        <v>2.6166895801580317E-8</v>
      </c>
      <c r="AG10905">
        <f t="shared" si="709"/>
        <v>4.5720779635357426E-7</v>
      </c>
    </row>
    <row r="10906" spans="30:33" x14ac:dyDescent="0.2">
      <c r="AD10906">
        <f t="shared" si="707"/>
        <v>10904</v>
      </c>
      <c r="AE10906">
        <f t="shared" si="710"/>
        <v>4.1867033282528527E-11</v>
      </c>
      <c r="AF10906">
        <f t="shared" si="708"/>
        <v>2.6125028768297787E-8</v>
      </c>
      <c r="AG10906">
        <f t="shared" si="709"/>
        <v>4.5651813091269103E-7</v>
      </c>
    </row>
    <row r="10907" spans="30:33" x14ac:dyDescent="0.2">
      <c r="AD10907">
        <f t="shared" si="707"/>
        <v>10905</v>
      </c>
      <c r="AE10907">
        <f t="shared" si="710"/>
        <v>4.1800046029276476E-11</v>
      </c>
      <c r="AF10907">
        <f t="shared" si="708"/>
        <v>2.6083228722268511E-8</v>
      </c>
      <c r="AG10907">
        <f t="shared" si="709"/>
        <v>4.5582950194925999E-7</v>
      </c>
    </row>
    <row r="10908" spans="30:33" x14ac:dyDescent="0.2">
      <c r="AD10908">
        <f t="shared" si="707"/>
        <v>10906</v>
      </c>
      <c r="AE10908">
        <f t="shared" si="710"/>
        <v>4.1733165955629637E-11</v>
      </c>
      <c r="AF10908">
        <f t="shared" si="708"/>
        <v>2.604149555631288E-8</v>
      </c>
      <c r="AG10908">
        <f t="shared" si="709"/>
        <v>4.5514190791209685E-7</v>
      </c>
    </row>
    <row r="10909" spans="30:33" x14ac:dyDescent="0.2">
      <c r="AD10909">
        <f t="shared" si="707"/>
        <v>10907</v>
      </c>
      <c r="AE10909">
        <f t="shared" si="710"/>
        <v>4.1666392890100624E-11</v>
      </c>
      <c r="AF10909">
        <f t="shared" si="708"/>
        <v>2.5999829163422778E-8</v>
      </c>
      <c r="AG10909">
        <f t="shared" si="709"/>
        <v>4.5445534725232753E-7</v>
      </c>
    </row>
    <row r="10910" spans="30:33" x14ac:dyDescent="0.2">
      <c r="AD10910">
        <f t="shared" si="707"/>
        <v>10908</v>
      </c>
      <c r="AE10910">
        <f t="shared" si="710"/>
        <v>4.1599726661476465E-11</v>
      </c>
      <c r="AF10910">
        <f t="shared" si="708"/>
        <v>2.59582294367613E-8</v>
      </c>
      <c r="AG10910">
        <f t="shared" si="709"/>
        <v>4.5376981842338528E-7</v>
      </c>
    </row>
    <row r="10911" spans="30:33" x14ac:dyDescent="0.2">
      <c r="AD10911">
        <f t="shared" si="707"/>
        <v>10909</v>
      </c>
      <c r="AE10911">
        <f t="shared" si="710"/>
        <v>4.1533167098818101E-11</v>
      </c>
      <c r="AF10911">
        <f t="shared" si="708"/>
        <v>2.591669626966248E-8</v>
      </c>
      <c r="AG10911">
        <f t="shared" si="709"/>
        <v>4.5308531988100665E-7</v>
      </c>
    </row>
    <row r="10912" spans="30:33" x14ac:dyDescent="0.2">
      <c r="AD10912">
        <f t="shared" si="707"/>
        <v>10910</v>
      </c>
      <c r="AE10912">
        <f t="shared" si="710"/>
        <v>4.1466714031459989E-11</v>
      </c>
      <c r="AF10912">
        <f t="shared" si="708"/>
        <v>2.587522955563102E-8</v>
      </c>
      <c r="AG10912">
        <f t="shared" si="709"/>
        <v>4.5240185008322849E-7</v>
      </c>
    </row>
    <row r="10913" spans="30:33" x14ac:dyDescent="0.2">
      <c r="AD10913">
        <f t="shared" si="707"/>
        <v>10911</v>
      </c>
      <c r="AE10913">
        <f t="shared" si="710"/>
        <v>4.1400367289009648E-11</v>
      </c>
      <c r="AF10913">
        <f t="shared" si="708"/>
        <v>2.5833829188342008E-8</v>
      </c>
      <c r="AG10913">
        <f t="shared" si="709"/>
        <v>4.5171940749038426E-7</v>
      </c>
    </row>
    <row r="10914" spans="30:33" x14ac:dyDescent="0.2">
      <c r="AD10914">
        <f t="shared" si="707"/>
        <v>10912</v>
      </c>
      <c r="AE10914">
        <f t="shared" si="710"/>
        <v>4.1334126701347233E-11</v>
      </c>
      <c r="AF10914">
        <f t="shared" si="708"/>
        <v>2.5792495061640658E-8</v>
      </c>
      <c r="AG10914">
        <f t="shared" si="709"/>
        <v>4.51037990565101E-7</v>
      </c>
    </row>
    <row r="10915" spans="30:33" x14ac:dyDescent="0.2">
      <c r="AD10915">
        <f t="shared" ref="AD10915:AD10978" si="711">AD10914+1</f>
        <v>10913</v>
      </c>
      <c r="AE10915">
        <f t="shared" si="710"/>
        <v>4.1267992098625075E-11</v>
      </c>
      <c r="AF10915">
        <f t="shared" ref="AF10915:AF10978" si="712">AF10914*$AF$3</f>
        <v>2.5751227069542033E-8</v>
      </c>
      <c r="AG10915">
        <f t="shared" ref="AG10915:AG10978" si="713">AD10915*AE10915</f>
        <v>4.5035759777229545E-7</v>
      </c>
    </row>
    <row r="10916" spans="30:33" x14ac:dyDescent="0.2">
      <c r="AD10916">
        <f t="shared" si="711"/>
        <v>10914</v>
      </c>
      <c r="AE10916">
        <f t="shared" si="710"/>
        <v>4.1201963311267269E-11</v>
      </c>
      <c r="AF10916">
        <f t="shared" si="712"/>
        <v>2.5710025106230764E-8</v>
      </c>
      <c r="AG10916">
        <f t="shared" si="713"/>
        <v>4.4967822757917097E-7</v>
      </c>
    </row>
    <row r="10917" spans="30:33" x14ac:dyDescent="0.2">
      <c r="AD10917">
        <f t="shared" si="711"/>
        <v>10915</v>
      </c>
      <c r="AE10917">
        <f t="shared" si="710"/>
        <v>4.1136040169969242E-11</v>
      </c>
      <c r="AF10917">
        <f t="shared" si="712"/>
        <v>2.5668889066060795E-8</v>
      </c>
      <c r="AG10917">
        <f t="shared" si="713"/>
        <v>4.4899987845521429E-7</v>
      </c>
    </row>
    <row r="10918" spans="30:33" x14ac:dyDescent="0.2">
      <c r="AD10918">
        <f t="shared" si="711"/>
        <v>10916</v>
      </c>
      <c r="AE10918">
        <f t="shared" si="710"/>
        <v>4.1070222505697293E-11</v>
      </c>
      <c r="AF10918">
        <f t="shared" si="712"/>
        <v>2.5627818843555097E-8</v>
      </c>
      <c r="AG10918">
        <f t="shared" si="713"/>
        <v>4.4832254887219164E-7</v>
      </c>
    </row>
    <row r="10919" spans="30:33" x14ac:dyDescent="0.2">
      <c r="AD10919">
        <f t="shared" si="711"/>
        <v>10917</v>
      </c>
      <c r="AE10919">
        <f t="shared" si="710"/>
        <v>4.1004510149688174E-11</v>
      </c>
      <c r="AF10919">
        <f t="shared" si="712"/>
        <v>2.5586814333405409E-8</v>
      </c>
      <c r="AG10919">
        <f t="shared" si="713"/>
        <v>4.4764623730414578E-7</v>
      </c>
    </row>
    <row r="10920" spans="30:33" x14ac:dyDescent="0.2">
      <c r="AD10920">
        <f t="shared" si="711"/>
        <v>10918</v>
      </c>
      <c r="AE10920">
        <f t="shared" si="710"/>
        <v>4.0938902933448676E-11</v>
      </c>
      <c r="AF10920">
        <f t="shared" si="712"/>
        <v>2.554587543047196E-8</v>
      </c>
      <c r="AG10920">
        <f t="shared" si="713"/>
        <v>4.4697094222739263E-7</v>
      </c>
    </row>
    <row r="10921" spans="30:33" x14ac:dyDescent="0.2">
      <c r="AD10921">
        <f t="shared" si="711"/>
        <v>10919</v>
      </c>
      <c r="AE10921">
        <f t="shared" si="710"/>
        <v>4.0873400688755157E-11</v>
      </c>
      <c r="AF10921">
        <f t="shared" si="712"/>
        <v>2.5505002029783203E-8</v>
      </c>
      <c r="AG10921">
        <f t="shared" si="713"/>
        <v>4.4629666212051758E-7</v>
      </c>
    </row>
    <row r="10922" spans="30:33" x14ac:dyDescent="0.2">
      <c r="AD10922">
        <f t="shared" si="711"/>
        <v>10920</v>
      </c>
      <c r="AE10922">
        <f t="shared" si="710"/>
        <v>4.0808003247653142E-11</v>
      </c>
      <c r="AF10922">
        <f t="shared" si="712"/>
        <v>2.5464194026535548E-8</v>
      </c>
      <c r="AG10922">
        <f t="shared" si="713"/>
        <v>4.4562339546437228E-7</v>
      </c>
    </row>
    <row r="10923" spans="30:33" x14ac:dyDescent="0.2">
      <c r="AD10923">
        <f t="shared" si="711"/>
        <v>10921</v>
      </c>
      <c r="AE10923">
        <f t="shared" si="710"/>
        <v>4.0742710442456894E-11</v>
      </c>
      <c r="AF10923">
        <f t="shared" si="712"/>
        <v>2.5423451316093089E-8</v>
      </c>
      <c r="AG10923">
        <f t="shared" si="713"/>
        <v>4.4495114074207172E-7</v>
      </c>
    </row>
    <row r="10924" spans="30:33" x14ac:dyDescent="0.2">
      <c r="AD10924">
        <f t="shared" si="711"/>
        <v>10922</v>
      </c>
      <c r="AE10924">
        <f t="shared" si="710"/>
        <v>4.067752210574896E-11</v>
      </c>
      <c r="AF10924">
        <f t="shared" si="712"/>
        <v>2.5382773793987337E-8</v>
      </c>
      <c r="AG10924">
        <f t="shared" si="713"/>
        <v>4.4427989643899012E-7</v>
      </c>
    </row>
    <row r="10925" spans="30:33" x14ac:dyDescent="0.2">
      <c r="AD10925">
        <f t="shared" si="711"/>
        <v>10923</v>
      </c>
      <c r="AE10925">
        <f t="shared" si="710"/>
        <v>4.0612438070379759E-11</v>
      </c>
      <c r="AF10925">
        <f t="shared" si="712"/>
        <v>2.5342161355916956E-8</v>
      </c>
      <c r="AG10925">
        <f t="shared" si="713"/>
        <v>4.4360966104275809E-7</v>
      </c>
    </row>
    <row r="10926" spans="30:33" x14ac:dyDescent="0.2">
      <c r="AD10926">
        <f t="shared" si="711"/>
        <v>10924</v>
      </c>
      <c r="AE10926">
        <f t="shared" si="710"/>
        <v>4.0547458169467146E-11</v>
      </c>
      <c r="AF10926">
        <f t="shared" si="712"/>
        <v>2.5301613897747486E-8</v>
      </c>
      <c r="AG10926">
        <f t="shared" si="713"/>
        <v>4.4294043304325909E-7</v>
      </c>
    </row>
    <row r="10927" spans="30:33" x14ac:dyDescent="0.2">
      <c r="AD10927">
        <f t="shared" si="711"/>
        <v>10925</v>
      </c>
      <c r="AE10927">
        <f t="shared" si="710"/>
        <v>4.0482582236395995E-11</v>
      </c>
      <c r="AF10927">
        <f t="shared" si="712"/>
        <v>2.526113131551109E-8</v>
      </c>
      <c r="AG10927">
        <f t="shared" si="713"/>
        <v>4.4227221093262623E-7</v>
      </c>
    </row>
    <row r="10928" spans="30:33" x14ac:dyDescent="0.2">
      <c r="AD10928">
        <f t="shared" si="711"/>
        <v>10926</v>
      </c>
      <c r="AE10928">
        <f t="shared" si="710"/>
        <v>4.0417810104817765E-11</v>
      </c>
      <c r="AF10928">
        <f t="shared" si="712"/>
        <v>2.5220713505406271E-8</v>
      </c>
      <c r="AG10928">
        <f t="shared" si="713"/>
        <v>4.4160499320523888E-7</v>
      </c>
    </row>
    <row r="10929" spans="30:33" x14ac:dyDescent="0.2">
      <c r="AD10929">
        <f t="shared" si="711"/>
        <v>10927</v>
      </c>
      <c r="AE10929">
        <f t="shared" si="710"/>
        <v>4.0353141608650053E-11</v>
      </c>
      <c r="AF10929">
        <f t="shared" si="712"/>
        <v>2.518036036379762E-8</v>
      </c>
      <c r="AG10929">
        <f t="shared" si="713"/>
        <v>4.409387783577191E-7</v>
      </c>
    </row>
    <row r="10930" spans="30:33" x14ac:dyDescent="0.2">
      <c r="AD10930">
        <f t="shared" si="711"/>
        <v>10928</v>
      </c>
      <c r="AE10930">
        <f t="shared" si="710"/>
        <v>4.0288576582076207E-11</v>
      </c>
      <c r="AF10930">
        <f t="shared" si="712"/>
        <v>2.5140071787215542E-8</v>
      </c>
      <c r="AG10930">
        <f t="shared" si="713"/>
        <v>4.4027356488892881E-7</v>
      </c>
    </row>
    <row r="10931" spans="30:33" x14ac:dyDescent="0.2">
      <c r="AD10931">
        <f t="shared" si="711"/>
        <v>10929</v>
      </c>
      <c r="AE10931">
        <f t="shared" si="710"/>
        <v>4.0224114859544882E-11</v>
      </c>
      <c r="AF10931">
        <f t="shared" si="712"/>
        <v>2.5099847672355997E-8</v>
      </c>
      <c r="AG10931">
        <f t="shared" si="713"/>
        <v>4.39609351299966E-7</v>
      </c>
    </row>
    <row r="10932" spans="30:33" x14ac:dyDescent="0.2">
      <c r="AD10932">
        <f t="shared" si="711"/>
        <v>10930</v>
      </c>
      <c r="AE10932">
        <f t="shared" si="710"/>
        <v>4.0159756275769616E-11</v>
      </c>
      <c r="AF10932">
        <f t="shared" si="712"/>
        <v>2.5059687916080228E-8</v>
      </c>
      <c r="AG10932">
        <f t="shared" si="713"/>
        <v>4.3894613609416191E-7</v>
      </c>
    </row>
    <row r="10933" spans="30:33" x14ac:dyDescent="0.2">
      <c r="AD10933">
        <f t="shared" si="711"/>
        <v>10931</v>
      </c>
      <c r="AE10933">
        <f t="shared" si="710"/>
        <v>4.0095500665728382E-11</v>
      </c>
      <c r="AF10933">
        <f t="shared" si="712"/>
        <v>2.5019592415414498E-8</v>
      </c>
      <c r="AG10933">
        <f t="shared" si="713"/>
        <v>4.3828391777707692E-7</v>
      </c>
    </row>
    <row r="10934" spans="30:33" x14ac:dyDescent="0.2">
      <c r="AD10934">
        <f t="shared" si="711"/>
        <v>10932</v>
      </c>
      <c r="AE10934">
        <f t="shared" si="710"/>
        <v>4.0031347864663215E-11</v>
      </c>
      <c r="AF10934">
        <f t="shared" si="712"/>
        <v>2.4979561067549834E-8</v>
      </c>
      <c r="AG10934">
        <f t="shared" si="713"/>
        <v>4.3762269485649828E-7</v>
      </c>
    </row>
    <row r="10935" spans="30:33" x14ac:dyDescent="0.2">
      <c r="AD10935">
        <f t="shared" si="711"/>
        <v>10933</v>
      </c>
      <c r="AE10935">
        <f t="shared" si="710"/>
        <v>3.9967297708079751E-11</v>
      </c>
      <c r="AF10935">
        <f t="shared" si="712"/>
        <v>2.4939593769841752E-8</v>
      </c>
      <c r="AG10935">
        <f t="shared" si="713"/>
        <v>4.369624658424359E-7</v>
      </c>
    </row>
    <row r="10936" spans="30:33" x14ac:dyDescent="0.2">
      <c r="AD10936">
        <f t="shared" si="711"/>
        <v>10934</v>
      </c>
      <c r="AE10936">
        <f t="shared" si="710"/>
        <v>3.9903350031746824E-11</v>
      </c>
      <c r="AF10936">
        <f t="shared" si="712"/>
        <v>2.4899690419810005E-8</v>
      </c>
      <c r="AG10936">
        <f t="shared" si="713"/>
        <v>4.3630322924711977E-7</v>
      </c>
    </row>
    <row r="10937" spans="30:33" x14ac:dyDescent="0.2">
      <c r="AD10937">
        <f t="shared" si="711"/>
        <v>10935</v>
      </c>
      <c r="AE10937">
        <f t="shared" si="710"/>
        <v>3.9839504671696028E-11</v>
      </c>
      <c r="AF10937">
        <f t="shared" si="712"/>
        <v>2.4859850915138308E-8</v>
      </c>
      <c r="AG10937">
        <f t="shared" si="713"/>
        <v>4.3564498358499608E-7</v>
      </c>
    </row>
    <row r="10938" spans="30:33" x14ac:dyDescent="0.2">
      <c r="AD10938">
        <f t="shared" si="711"/>
        <v>10936</v>
      </c>
      <c r="AE10938">
        <f t="shared" si="710"/>
        <v>3.9775761464221314E-11</v>
      </c>
      <c r="AF10938">
        <f t="shared" si="712"/>
        <v>2.4820075153674085E-8</v>
      </c>
      <c r="AG10938">
        <f t="shared" si="713"/>
        <v>4.3498772737272427E-7</v>
      </c>
    </row>
    <row r="10939" spans="30:33" x14ac:dyDescent="0.2">
      <c r="AD10939">
        <f t="shared" si="711"/>
        <v>10937</v>
      </c>
      <c r="AE10939">
        <f t="shared" si="710"/>
        <v>3.9712120245878552E-11</v>
      </c>
      <c r="AF10939">
        <f t="shared" si="712"/>
        <v>2.4780363033428206E-8</v>
      </c>
      <c r="AG10939">
        <f t="shared" si="713"/>
        <v>4.3433145912917374E-7</v>
      </c>
    </row>
    <row r="10940" spans="30:33" x14ac:dyDescent="0.2">
      <c r="AD10940">
        <f t="shared" si="711"/>
        <v>10938</v>
      </c>
      <c r="AE10940">
        <f t="shared" si="710"/>
        <v>3.9648580853485145E-11</v>
      </c>
      <c r="AF10940">
        <f t="shared" si="712"/>
        <v>2.4740714452574721E-8</v>
      </c>
      <c r="AG10940">
        <f t="shared" si="713"/>
        <v>4.3367617737542052E-7</v>
      </c>
    </row>
    <row r="10941" spans="30:33" x14ac:dyDescent="0.2">
      <c r="AD10941">
        <f t="shared" si="711"/>
        <v>10939</v>
      </c>
      <c r="AE10941">
        <f t="shared" si="710"/>
        <v>3.9585143124119572E-11</v>
      </c>
      <c r="AF10941">
        <f t="shared" si="712"/>
        <v>2.4701129309450599E-8</v>
      </c>
      <c r="AG10941">
        <f t="shared" si="713"/>
        <v>4.3302188063474398E-7</v>
      </c>
    </row>
    <row r="10942" spans="30:33" x14ac:dyDescent="0.2">
      <c r="AD10942">
        <f t="shared" si="711"/>
        <v>10940</v>
      </c>
      <c r="AE10942">
        <f t="shared" si="710"/>
        <v>3.9521806895120974E-11</v>
      </c>
      <c r="AF10942">
        <f t="shared" si="712"/>
        <v>2.4661607502555477E-8</v>
      </c>
      <c r="AG10942">
        <f t="shared" si="713"/>
        <v>4.3236856743262344E-7</v>
      </c>
    </row>
    <row r="10943" spans="30:33" x14ac:dyDescent="0.2">
      <c r="AD10943">
        <f t="shared" si="711"/>
        <v>10941</v>
      </c>
      <c r="AE10943">
        <f t="shared" si="710"/>
        <v>3.9458572004088781E-11</v>
      </c>
      <c r="AF10943">
        <f t="shared" si="712"/>
        <v>2.4622148930551386E-8</v>
      </c>
      <c r="AG10943">
        <f t="shared" si="713"/>
        <v>4.3171623629673534E-7</v>
      </c>
    </row>
    <row r="10944" spans="30:33" x14ac:dyDescent="0.2">
      <c r="AD10944">
        <f t="shared" si="711"/>
        <v>10942</v>
      </c>
      <c r="AE10944">
        <f t="shared" si="710"/>
        <v>3.9395438288882235E-11</v>
      </c>
      <c r="AF10944">
        <f t="shared" si="712"/>
        <v>2.4582753492262505E-8</v>
      </c>
      <c r="AG10944">
        <f t="shared" si="713"/>
        <v>4.3106488575694939E-7</v>
      </c>
    </row>
    <row r="10945" spans="30:33" x14ac:dyDescent="0.2">
      <c r="AD10945">
        <f t="shared" si="711"/>
        <v>10943</v>
      </c>
      <c r="AE10945">
        <f t="shared" si="710"/>
        <v>3.9332405587620028E-11</v>
      </c>
      <c r="AF10945">
        <f t="shared" si="712"/>
        <v>2.4543421086674885E-8</v>
      </c>
      <c r="AG10945">
        <f t="shared" si="713"/>
        <v>4.3041451434532598E-7</v>
      </c>
    </row>
    <row r="10946" spans="30:33" x14ac:dyDescent="0.2">
      <c r="AD10946">
        <f t="shared" si="711"/>
        <v>10944</v>
      </c>
      <c r="AE10946">
        <f t="shared" si="710"/>
        <v>3.9269473738679832E-11</v>
      </c>
      <c r="AF10946">
        <f t="shared" si="712"/>
        <v>2.4504151612936202E-8</v>
      </c>
      <c r="AG10946">
        <f t="shared" si="713"/>
        <v>4.2976512059611209E-7</v>
      </c>
    </row>
    <row r="10947" spans="30:33" x14ac:dyDescent="0.2">
      <c r="AD10947">
        <f t="shared" si="711"/>
        <v>10945</v>
      </c>
      <c r="AE10947">
        <f t="shared" si="710"/>
        <v>3.9206642580697941E-11</v>
      </c>
      <c r="AF10947">
        <f t="shared" si="712"/>
        <v>2.4464944970355505E-8</v>
      </c>
      <c r="AG10947">
        <f t="shared" si="713"/>
        <v>4.2911670304573896E-7</v>
      </c>
    </row>
    <row r="10948" spans="30:33" x14ac:dyDescent="0.2">
      <c r="AD10948">
        <f t="shared" si="711"/>
        <v>10946</v>
      </c>
      <c r="AE10948">
        <f t="shared" si="710"/>
        <v>3.9143911952568827E-11</v>
      </c>
      <c r="AF10948">
        <f t="shared" si="712"/>
        <v>2.4425801058402934E-8</v>
      </c>
      <c r="AG10948">
        <f t="shared" si="713"/>
        <v>4.2846926023281837E-7</v>
      </c>
    </row>
    <row r="10949" spans="30:33" x14ac:dyDescent="0.2">
      <c r="AD10949">
        <f t="shared" si="711"/>
        <v>10947</v>
      </c>
      <c r="AE10949">
        <f t="shared" si="710"/>
        <v>3.9081281693444712E-11</v>
      </c>
      <c r="AF10949">
        <f t="shared" si="712"/>
        <v>2.4386719776709488E-8</v>
      </c>
      <c r="AG10949">
        <f t="shared" si="713"/>
        <v>4.2782279069813926E-7</v>
      </c>
    </row>
    <row r="10950" spans="30:33" x14ac:dyDescent="0.2">
      <c r="AD10950">
        <f t="shared" si="711"/>
        <v>10948</v>
      </c>
      <c r="AE10950">
        <f t="shared" si="710"/>
        <v>3.9018751642735195E-11</v>
      </c>
      <c r="AF10950">
        <f t="shared" si="712"/>
        <v>2.434770102506675E-8</v>
      </c>
      <c r="AG10950">
        <f t="shared" si="713"/>
        <v>4.2717729298466491E-7</v>
      </c>
    </row>
    <row r="10951" spans="30:33" x14ac:dyDescent="0.2">
      <c r="AD10951">
        <f t="shared" si="711"/>
        <v>10949</v>
      </c>
      <c r="AE10951">
        <f t="shared" si="710"/>
        <v>3.8956321640106818E-11</v>
      </c>
      <c r="AF10951">
        <f t="shared" si="712"/>
        <v>2.4308744703426641E-8</v>
      </c>
      <c r="AG10951">
        <f t="shared" si="713"/>
        <v>4.2653276563752953E-7</v>
      </c>
    </row>
    <row r="10952" spans="30:33" x14ac:dyDescent="0.2">
      <c r="AD10952">
        <f t="shared" si="711"/>
        <v>10950</v>
      </c>
      <c r="AE10952">
        <f t="shared" si="710"/>
        <v>3.8893991525482644E-11</v>
      </c>
      <c r="AF10952">
        <f t="shared" si="712"/>
        <v>2.4269850711901159E-8</v>
      </c>
      <c r="AG10952">
        <f t="shared" si="713"/>
        <v>4.2588920720403493E-7</v>
      </c>
    </row>
    <row r="10953" spans="30:33" x14ac:dyDescent="0.2">
      <c r="AD10953">
        <f t="shared" si="711"/>
        <v>10951</v>
      </c>
      <c r="AE10953">
        <f t="shared" si="710"/>
        <v>3.8831761139041874E-11</v>
      </c>
      <c r="AF10953">
        <f t="shared" si="712"/>
        <v>2.4231018950762117E-8</v>
      </c>
      <c r="AG10953">
        <f t="shared" si="713"/>
        <v>4.2524661623364756E-7</v>
      </c>
    </row>
    <row r="10954" spans="30:33" x14ac:dyDescent="0.2">
      <c r="AD10954">
        <f t="shared" si="711"/>
        <v>10952</v>
      </c>
      <c r="AE10954">
        <f t="shared" si="710"/>
        <v>3.8769630321219408E-11</v>
      </c>
      <c r="AF10954">
        <f t="shared" si="712"/>
        <v>2.4192249320440898E-8</v>
      </c>
      <c r="AG10954">
        <f t="shared" si="713"/>
        <v>4.2460499127799497E-7</v>
      </c>
    </row>
    <row r="10955" spans="30:33" x14ac:dyDescent="0.2">
      <c r="AD10955">
        <f t="shared" si="711"/>
        <v>10953</v>
      </c>
      <c r="AE10955">
        <f t="shared" si="710"/>
        <v>3.8707598912705457E-11</v>
      </c>
      <c r="AF10955">
        <f t="shared" si="712"/>
        <v>2.415354172152819E-8</v>
      </c>
      <c r="AG10955">
        <f t="shared" si="713"/>
        <v>4.2396433089086286E-7</v>
      </c>
    </row>
    <row r="10956" spans="30:33" x14ac:dyDescent="0.2">
      <c r="AD10956">
        <f t="shared" si="711"/>
        <v>10954</v>
      </c>
      <c r="AE10956">
        <f t="shared" si="710"/>
        <v>3.8645666754445118E-11</v>
      </c>
      <c r="AF10956">
        <f t="shared" si="712"/>
        <v>2.4114896054773744E-8</v>
      </c>
      <c r="AG10956">
        <f t="shared" si="713"/>
        <v>4.233246336281918E-7</v>
      </c>
    </row>
    <row r="10957" spans="30:33" x14ac:dyDescent="0.2">
      <c r="AD10957">
        <f t="shared" si="711"/>
        <v>10955</v>
      </c>
      <c r="AE10957">
        <f t="shared" si="710"/>
        <v>3.8583833687638009E-11</v>
      </c>
      <c r="AF10957">
        <f t="shared" si="712"/>
        <v>2.4076312221086105E-8</v>
      </c>
      <c r="AG10957">
        <f t="shared" si="713"/>
        <v>4.2268589804807439E-7</v>
      </c>
    </row>
    <row r="10958" spans="30:33" x14ac:dyDescent="0.2">
      <c r="AD10958">
        <f t="shared" si="711"/>
        <v>10956</v>
      </c>
      <c r="AE10958">
        <f t="shared" si="710"/>
        <v>3.8522099553737782E-11</v>
      </c>
      <c r="AF10958">
        <f t="shared" si="712"/>
        <v>2.4037790121532366E-8</v>
      </c>
      <c r="AG10958">
        <f t="shared" si="713"/>
        <v>4.2204812271075113E-7</v>
      </c>
    </row>
    <row r="10959" spans="30:33" x14ac:dyDescent="0.2">
      <c r="AD10959">
        <f t="shared" si="711"/>
        <v>10957</v>
      </c>
      <c r="AE10959">
        <f t="shared" si="710"/>
        <v>3.8460464194451801E-11</v>
      </c>
      <c r="AF10959">
        <f t="shared" si="712"/>
        <v>2.3999329657337911E-8</v>
      </c>
      <c r="AG10959">
        <f t="shared" si="713"/>
        <v>4.2141130617860837E-7</v>
      </c>
    </row>
    <row r="10960" spans="30:33" x14ac:dyDescent="0.2">
      <c r="AD10960">
        <f t="shared" si="711"/>
        <v>10958</v>
      </c>
      <c r="AE10960">
        <f t="shared" si="710"/>
        <v>3.8398927451740676E-11</v>
      </c>
      <c r="AF10960">
        <f t="shared" si="712"/>
        <v>2.3960930729886169E-8</v>
      </c>
      <c r="AG10960">
        <f t="shared" si="713"/>
        <v>4.2077544701617435E-7</v>
      </c>
    </row>
    <row r="10961" spans="30:33" x14ac:dyDescent="0.2">
      <c r="AD10961">
        <f t="shared" si="711"/>
        <v>10959</v>
      </c>
      <c r="AE10961">
        <f t="shared" si="710"/>
        <v>3.833748916781789E-11</v>
      </c>
      <c r="AF10961">
        <f t="shared" si="712"/>
        <v>2.3922593240718351E-8</v>
      </c>
      <c r="AG10961">
        <f t="shared" si="713"/>
        <v>4.2014054379011626E-7</v>
      </c>
    </row>
    <row r="10962" spans="30:33" x14ac:dyDescent="0.2">
      <c r="AD10962">
        <f t="shared" si="711"/>
        <v>10960</v>
      </c>
      <c r="AE10962">
        <f t="shared" si="710"/>
        <v>3.8276149185149377E-11</v>
      </c>
      <c r="AF10962">
        <f t="shared" si="712"/>
        <v>2.3884317091533202E-8</v>
      </c>
      <c r="AG10962">
        <f t="shared" si="713"/>
        <v>4.1950659506923717E-7</v>
      </c>
    </row>
    <row r="10963" spans="30:33" x14ac:dyDescent="0.2">
      <c r="AD10963">
        <f t="shared" si="711"/>
        <v>10961</v>
      </c>
      <c r="AE10963">
        <f t="shared" ref="AE10963:AE11026" si="714">AF10962*$AE$3</f>
        <v>3.821490734645314E-11</v>
      </c>
      <c r="AF10963">
        <f t="shared" si="712"/>
        <v>2.3846102184186749E-8</v>
      </c>
      <c r="AG10963">
        <f t="shared" si="713"/>
        <v>4.1887359942447285E-7</v>
      </c>
    </row>
    <row r="10964" spans="30:33" x14ac:dyDescent="0.2">
      <c r="AD10964">
        <f t="shared" si="711"/>
        <v>10962</v>
      </c>
      <c r="AE10964">
        <f t="shared" si="714"/>
        <v>3.8153763494698816E-11</v>
      </c>
      <c r="AF10964">
        <f t="shared" si="712"/>
        <v>2.3807948420692049E-8</v>
      </c>
      <c r="AG10964">
        <f t="shared" si="713"/>
        <v>4.182415554288884E-7</v>
      </c>
    </row>
    <row r="10965" spans="30:33" x14ac:dyDescent="0.2">
      <c r="AD10965">
        <f t="shared" si="711"/>
        <v>10963</v>
      </c>
      <c r="AE10965">
        <f t="shared" si="714"/>
        <v>3.8092717473107295E-11</v>
      </c>
      <c r="AF10965">
        <f t="shared" si="712"/>
        <v>2.3769855703218939E-8</v>
      </c>
      <c r="AG10965">
        <f t="shared" si="713"/>
        <v>4.1761046165767526E-7</v>
      </c>
    </row>
    <row r="10966" spans="30:33" x14ac:dyDescent="0.2">
      <c r="AD10966">
        <f t="shared" si="711"/>
        <v>10964</v>
      </c>
      <c r="AE10966">
        <f t="shared" si="714"/>
        <v>3.8031769125150323E-11</v>
      </c>
      <c r="AF10966">
        <f t="shared" si="712"/>
        <v>2.373182393409379E-8</v>
      </c>
      <c r="AG10966">
        <f t="shared" si="713"/>
        <v>4.1698031668814815E-7</v>
      </c>
    </row>
    <row r="10967" spans="30:33" x14ac:dyDescent="0.2">
      <c r="AD10967">
        <f t="shared" si="711"/>
        <v>10965</v>
      </c>
      <c r="AE10967">
        <f t="shared" si="714"/>
        <v>3.7970918294550078E-11</v>
      </c>
      <c r="AF10967">
        <f t="shared" si="712"/>
        <v>2.3693853015799239E-8</v>
      </c>
      <c r="AG10967">
        <f t="shared" si="713"/>
        <v>4.163511190997416E-7</v>
      </c>
    </row>
    <row r="10968" spans="30:33" x14ac:dyDescent="0.2">
      <c r="AD10968">
        <f t="shared" si="711"/>
        <v>10966</v>
      </c>
      <c r="AE10968">
        <f t="shared" si="714"/>
        <v>3.7910164825278801E-11</v>
      </c>
      <c r="AF10968">
        <f t="shared" si="712"/>
        <v>2.3655942850973958E-8</v>
      </c>
      <c r="AG10968">
        <f t="shared" si="713"/>
        <v>4.157228674740073E-7</v>
      </c>
    </row>
    <row r="10969" spans="30:33" x14ac:dyDescent="0.2">
      <c r="AD10969">
        <f t="shared" si="711"/>
        <v>10967</v>
      </c>
      <c r="AE10969">
        <f t="shared" si="714"/>
        <v>3.7849508561558349E-11</v>
      </c>
      <c r="AF10969">
        <f t="shared" si="712"/>
        <v>2.3618093342412397E-8</v>
      </c>
      <c r="AG10969">
        <f t="shared" si="713"/>
        <v>4.1509556039461041E-7</v>
      </c>
    </row>
    <row r="10970" spans="30:33" x14ac:dyDescent="0.2">
      <c r="AD10970">
        <f t="shared" si="711"/>
        <v>10968</v>
      </c>
      <c r="AE10970">
        <f t="shared" si="714"/>
        <v>3.7788949347859853E-11</v>
      </c>
      <c r="AF10970">
        <f t="shared" si="712"/>
        <v>2.3580304393064535E-8</v>
      </c>
      <c r="AG10970">
        <f t="shared" si="713"/>
        <v>4.1446919644732686E-7</v>
      </c>
    </row>
    <row r="10971" spans="30:33" x14ac:dyDescent="0.2">
      <c r="AD10971">
        <f t="shared" si="711"/>
        <v>10969</v>
      </c>
      <c r="AE10971">
        <f t="shared" si="714"/>
        <v>3.7728487028903275E-11</v>
      </c>
      <c r="AF10971">
        <f t="shared" si="712"/>
        <v>2.3542575906035629E-8</v>
      </c>
      <c r="AG10971">
        <f t="shared" si="713"/>
        <v>4.1384377422004003E-7</v>
      </c>
    </row>
    <row r="10972" spans="30:33" x14ac:dyDescent="0.2">
      <c r="AD10972">
        <f t="shared" si="711"/>
        <v>10970</v>
      </c>
      <c r="AE10972">
        <f t="shared" si="714"/>
        <v>3.7668121449657021E-11</v>
      </c>
      <c r="AF10972">
        <f t="shared" si="712"/>
        <v>2.350490778458597E-8</v>
      </c>
      <c r="AG10972">
        <f t="shared" si="713"/>
        <v>4.1321929230273753E-7</v>
      </c>
    </row>
    <row r="10973" spans="30:33" x14ac:dyDescent="0.2">
      <c r="AD10973">
        <f t="shared" si="711"/>
        <v>10971</v>
      </c>
      <c r="AE10973">
        <f t="shared" si="714"/>
        <v>3.760785245533757E-11</v>
      </c>
      <c r="AF10973">
        <f t="shared" si="712"/>
        <v>2.3467299932130632E-8</v>
      </c>
      <c r="AG10973">
        <f t="shared" si="713"/>
        <v>4.1259574928750846E-7</v>
      </c>
    </row>
    <row r="10974" spans="30:33" x14ac:dyDescent="0.2">
      <c r="AD10974">
        <f t="shared" si="711"/>
        <v>10972</v>
      </c>
      <c r="AE10974">
        <f t="shared" si="714"/>
        <v>3.7547679891409029E-11</v>
      </c>
      <c r="AF10974">
        <f t="shared" si="712"/>
        <v>2.3429752252239221E-8</v>
      </c>
      <c r="AG10974">
        <f t="shared" si="713"/>
        <v>4.1197314376853986E-7</v>
      </c>
    </row>
    <row r="10975" spans="30:33" x14ac:dyDescent="0.2">
      <c r="AD10975">
        <f t="shared" si="711"/>
        <v>10973</v>
      </c>
      <c r="AE10975">
        <f t="shared" si="714"/>
        <v>3.7487603603582769E-11</v>
      </c>
      <c r="AF10975">
        <f t="shared" si="712"/>
        <v>2.3392264648635636E-8</v>
      </c>
      <c r="AG10975">
        <f t="shared" si="713"/>
        <v>4.1135147434211374E-7</v>
      </c>
    </row>
    <row r="10976" spans="30:33" x14ac:dyDescent="0.2">
      <c r="AD10976">
        <f t="shared" si="711"/>
        <v>10974</v>
      </c>
      <c r="AE10976">
        <f t="shared" si="714"/>
        <v>3.7427623437817035E-11</v>
      </c>
      <c r="AF10976">
        <f t="shared" si="712"/>
        <v>2.3354837025197818E-8</v>
      </c>
      <c r="AG10976">
        <f t="shared" si="713"/>
        <v>4.1073073960660413E-7</v>
      </c>
    </row>
    <row r="10977" spans="30:33" x14ac:dyDescent="0.2">
      <c r="AD10977">
        <f t="shared" si="711"/>
        <v>10975</v>
      </c>
      <c r="AE10977">
        <f t="shared" si="714"/>
        <v>3.7367739240316527E-11</v>
      </c>
      <c r="AF10977">
        <f t="shared" si="712"/>
        <v>2.3317469285957499E-8</v>
      </c>
      <c r="AG10977">
        <f t="shared" si="713"/>
        <v>4.1011093816247386E-7</v>
      </c>
    </row>
    <row r="10978" spans="30:33" x14ac:dyDescent="0.2">
      <c r="AD10978">
        <f t="shared" si="711"/>
        <v>10976</v>
      </c>
      <c r="AE10978">
        <f t="shared" si="714"/>
        <v>3.7307950857532019E-11</v>
      </c>
      <c r="AF10978">
        <f t="shared" si="712"/>
        <v>2.3280161335099967E-8</v>
      </c>
      <c r="AG10978">
        <f t="shared" si="713"/>
        <v>4.0949206861227145E-7</v>
      </c>
    </row>
    <row r="10979" spans="30:33" x14ac:dyDescent="0.2">
      <c r="AD10979">
        <f t="shared" ref="AD10979:AD11042" si="715">AD10978+1</f>
        <v>10977</v>
      </c>
      <c r="AE10979">
        <f t="shared" si="714"/>
        <v>3.7248258136159968E-11</v>
      </c>
      <c r="AF10979">
        <f t="shared" ref="AF10979:AF11042" si="716">AF10978*$AF$3</f>
        <v>2.3242913076963806E-8</v>
      </c>
      <c r="AG10979">
        <f t="shared" ref="AG10979:AG11042" si="717">AD10979*AE10979</f>
        <v>4.0887412956062795E-7</v>
      </c>
    </row>
    <row r="10980" spans="30:33" x14ac:dyDescent="0.2">
      <c r="AD10980">
        <f t="shared" si="715"/>
        <v>10978</v>
      </c>
      <c r="AE10980">
        <f t="shared" si="714"/>
        <v>3.7188660923142105E-11</v>
      </c>
      <c r="AF10980">
        <f t="shared" si="716"/>
        <v>2.3205724416040664E-8</v>
      </c>
      <c r="AG10980">
        <f t="shared" si="717"/>
        <v>4.0825711961425401E-7</v>
      </c>
    </row>
    <row r="10981" spans="30:33" x14ac:dyDescent="0.2">
      <c r="AD10981">
        <f t="shared" si="715"/>
        <v>10979</v>
      </c>
      <c r="AE10981">
        <f t="shared" si="714"/>
        <v>3.7129159065665078E-11</v>
      </c>
      <c r="AF10981">
        <f t="shared" si="716"/>
        <v>2.3168595256974997E-8</v>
      </c>
      <c r="AG10981">
        <f t="shared" si="717"/>
        <v>4.0764103738193692E-7</v>
      </c>
    </row>
    <row r="10982" spans="30:33" x14ac:dyDescent="0.2">
      <c r="AD10982">
        <f t="shared" si="715"/>
        <v>10980</v>
      </c>
      <c r="AE10982">
        <f t="shared" si="714"/>
        <v>3.7069752411160011E-11</v>
      </c>
      <c r="AF10982">
        <f t="shared" si="716"/>
        <v>2.3131525504563834E-8</v>
      </c>
      <c r="AG10982">
        <f t="shared" si="717"/>
        <v>4.0702588147453692E-7</v>
      </c>
    </row>
    <row r="10983" spans="30:33" x14ac:dyDescent="0.2">
      <c r="AD10983">
        <f t="shared" si="715"/>
        <v>10981</v>
      </c>
      <c r="AE10983">
        <f t="shared" si="714"/>
        <v>3.7010440807302149E-11</v>
      </c>
      <c r="AF10983">
        <f t="shared" si="716"/>
        <v>2.3094515063756531E-8</v>
      </c>
      <c r="AG10983">
        <f t="shared" si="717"/>
        <v>4.064116505049849E-7</v>
      </c>
    </row>
    <row r="10984" spans="30:33" x14ac:dyDescent="0.2">
      <c r="AD10984">
        <f t="shared" si="715"/>
        <v>10982</v>
      </c>
      <c r="AE10984">
        <f t="shared" si="714"/>
        <v>3.6951224102010467E-11</v>
      </c>
      <c r="AF10984">
        <f t="shared" si="716"/>
        <v>2.3057563839654519E-8</v>
      </c>
      <c r="AG10984">
        <f t="shared" si="717"/>
        <v>4.0579834308827896E-7</v>
      </c>
    </row>
    <row r="10985" spans="30:33" x14ac:dyDescent="0.2">
      <c r="AD10985">
        <f t="shared" si="715"/>
        <v>10983</v>
      </c>
      <c r="AE10985">
        <f t="shared" si="714"/>
        <v>3.6892102143447245E-11</v>
      </c>
      <c r="AF10985">
        <f t="shared" si="716"/>
        <v>2.302067173751107E-8</v>
      </c>
      <c r="AG10985">
        <f t="shared" si="717"/>
        <v>4.0518595784148111E-7</v>
      </c>
    </row>
    <row r="10986" spans="30:33" x14ac:dyDescent="0.2">
      <c r="AD10986">
        <f t="shared" si="715"/>
        <v>10984</v>
      </c>
      <c r="AE10986">
        <f t="shared" si="714"/>
        <v>3.6833074780017728E-11</v>
      </c>
      <c r="AF10986">
        <f t="shared" si="716"/>
        <v>2.2983838662731052E-8</v>
      </c>
      <c r="AG10986">
        <f t="shared" si="717"/>
        <v>4.0457449338371473E-7</v>
      </c>
    </row>
    <row r="10987" spans="30:33" x14ac:dyDescent="0.2">
      <c r="AD10987">
        <f t="shared" si="715"/>
        <v>10985</v>
      </c>
      <c r="AE10987">
        <f t="shared" si="714"/>
        <v>3.6774141860369702E-11</v>
      </c>
      <c r="AF10987">
        <f t="shared" si="716"/>
        <v>2.2947064520870683E-8</v>
      </c>
      <c r="AG10987">
        <f t="shared" si="717"/>
        <v>4.0396394833616117E-7</v>
      </c>
    </row>
    <row r="10988" spans="30:33" x14ac:dyDescent="0.2">
      <c r="AD10988">
        <f t="shared" si="715"/>
        <v>10986</v>
      </c>
      <c r="AE10988">
        <f t="shared" si="714"/>
        <v>3.6715303233393107E-11</v>
      </c>
      <c r="AF10988">
        <f t="shared" si="716"/>
        <v>2.2910349217637287E-8</v>
      </c>
      <c r="AG10988">
        <f t="shared" si="717"/>
        <v>4.0335432132205667E-7</v>
      </c>
    </row>
    <row r="10989" spans="30:33" x14ac:dyDescent="0.2">
      <c r="AD10989">
        <f t="shared" si="715"/>
        <v>10987</v>
      </c>
      <c r="AE10989">
        <f t="shared" si="714"/>
        <v>3.6656558748219679E-11</v>
      </c>
      <c r="AF10989">
        <f t="shared" si="716"/>
        <v>2.2873692658889067E-8</v>
      </c>
      <c r="AG10989">
        <f t="shared" si="717"/>
        <v>4.0274561096668963E-7</v>
      </c>
    </row>
    <row r="10990" spans="30:33" x14ac:dyDescent="0.2">
      <c r="AD10990">
        <f t="shared" si="715"/>
        <v>10988</v>
      </c>
      <c r="AE10990">
        <f t="shared" si="714"/>
        <v>3.6597908254222525E-11</v>
      </c>
      <c r="AF10990">
        <f t="shared" si="716"/>
        <v>2.2837094750634842E-8</v>
      </c>
      <c r="AG10990">
        <f t="shared" si="717"/>
        <v>4.0213781589739709E-7</v>
      </c>
    </row>
    <row r="10991" spans="30:33" x14ac:dyDescent="0.2">
      <c r="AD10991">
        <f t="shared" si="715"/>
        <v>10989</v>
      </c>
      <c r="AE10991">
        <f t="shared" si="714"/>
        <v>3.6539351601015763E-11</v>
      </c>
      <c r="AF10991">
        <f t="shared" si="716"/>
        <v>2.2800555399033824E-8</v>
      </c>
      <c r="AG10991">
        <f t="shared" si="717"/>
        <v>4.0153093474356223E-7</v>
      </c>
    </row>
    <row r="10992" spans="30:33" x14ac:dyDescent="0.2">
      <c r="AD10992">
        <f t="shared" si="715"/>
        <v>10990</v>
      </c>
      <c r="AE10992">
        <f t="shared" si="714"/>
        <v>3.6480888638454136E-11</v>
      </c>
      <c r="AF10992">
        <f t="shared" si="716"/>
        <v>2.2764074510395368E-8</v>
      </c>
      <c r="AG10992">
        <f t="shared" si="717"/>
        <v>4.0092496613661094E-7</v>
      </c>
    </row>
    <row r="10993" spans="30:33" x14ac:dyDescent="0.2">
      <c r="AD10993">
        <f t="shared" si="715"/>
        <v>10991</v>
      </c>
      <c r="AE10993">
        <f t="shared" si="714"/>
        <v>3.6422519216632607E-11</v>
      </c>
      <c r="AF10993">
        <f t="shared" si="716"/>
        <v>2.2727651991178733E-8</v>
      </c>
      <c r="AG10993">
        <f t="shared" si="717"/>
        <v>4.0031990871000897E-7</v>
      </c>
    </row>
    <row r="10994" spans="30:33" x14ac:dyDescent="0.2">
      <c r="AD10994">
        <f t="shared" si="715"/>
        <v>10992</v>
      </c>
      <c r="AE10994">
        <f t="shared" si="714"/>
        <v>3.636424318588599E-11</v>
      </c>
      <c r="AF10994">
        <f t="shared" si="716"/>
        <v>2.2691287747992846E-8</v>
      </c>
      <c r="AG10994">
        <f t="shared" si="717"/>
        <v>3.9971576109925877E-7</v>
      </c>
    </row>
    <row r="10995" spans="30:33" x14ac:dyDescent="0.2">
      <c r="AD10995">
        <f t="shared" si="715"/>
        <v>10993</v>
      </c>
      <c r="AE10995">
        <f t="shared" si="714"/>
        <v>3.6306060396788571E-11</v>
      </c>
      <c r="AF10995">
        <f t="shared" si="716"/>
        <v>2.2654981687596055E-8</v>
      </c>
      <c r="AG10995">
        <f t="shared" si="717"/>
        <v>3.9911252194189674E-7</v>
      </c>
    </row>
    <row r="10996" spans="30:33" x14ac:dyDescent="0.2">
      <c r="AD10996">
        <f t="shared" si="715"/>
        <v>10994</v>
      </c>
      <c r="AE10996">
        <f t="shared" si="714"/>
        <v>3.6247970700153706E-11</v>
      </c>
      <c r="AF10996">
        <f t="shared" si="716"/>
        <v>2.26187337168959E-8</v>
      </c>
      <c r="AG10996">
        <f t="shared" si="717"/>
        <v>3.9851018987748985E-7</v>
      </c>
    </row>
    <row r="10997" spans="30:33" x14ac:dyDescent="0.2">
      <c r="AD10997">
        <f t="shared" si="715"/>
        <v>10995</v>
      </c>
      <c r="AE10997">
        <f t="shared" si="714"/>
        <v>3.6189973947033458E-11</v>
      </c>
      <c r="AF10997">
        <f t="shared" si="716"/>
        <v>2.2582543742948865E-8</v>
      </c>
      <c r="AG10997">
        <f t="shared" si="717"/>
        <v>3.9790876354763285E-7</v>
      </c>
    </row>
    <row r="10998" spans="30:33" x14ac:dyDescent="0.2">
      <c r="AD10998">
        <f t="shared" si="715"/>
        <v>10996</v>
      </c>
      <c r="AE10998">
        <f t="shared" si="714"/>
        <v>3.6132069988718202E-11</v>
      </c>
      <c r="AF10998">
        <f t="shared" si="716"/>
        <v>2.2546411672960147E-8</v>
      </c>
      <c r="AG10998">
        <f t="shared" si="717"/>
        <v>3.9730824159594536E-7</v>
      </c>
    </row>
    <row r="10999" spans="30:33" x14ac:dyDescent="0.2">
      <c r="AD10999">
        <f t="shared" si="715"/>
        <v>10997</v>
      </c>
      <c r="AE10999">
        <f t="shared" si="714"/>
        <v>3.6074258676736254E-11</v>
      </c>
      <c r="AF10999">
        <f t="shared" si="716"/>
        <v>2.251033741428341E-8</v>
      </c>
      <c r="AG10999">
        <f t="shared" si="717"/>
        <v>3.9670862266806858E-7</v>
      </c>
    </row>
    <row r="11000" spans="30:33" x14ac:dyDescent="0.2">
      <c r="AD11000">
        <f t="shared" si="715"/>
        <v>10998</v>
      </c>
      <c r="AE11000">
        <f t="shared" si="714"/>
        <v>3.6016539862853475E-11</v>
      </c>
      <c r="AF11000">
        <f t="shared" si="716"/>
        <v>2.2474320874420556E-8</v>
      </c>
      <c r="AG11000">
        <f t="shared" si="717"/>
        <v>3.961099054116625E-7</v>
      </c>
    </row>
    <row r="11001" spans="30:33" x14ac:dyDescent="0.2">
      <c r="AD11001">
        <f t="shared" si="715"/>
        <v>10999</v>
      </c>
      <c r="AE11001">
        <f t="shared" si="714"/>
        <v>3.5958913399072909E-11</v>
      </c>
      <c r="AF11001">
        <f t="shared" si="716"/>
        <v>2.2438361961021481E-8</v>
      </c>
      <c r="AG11001">
        <f t="shared" si="717"/>
        <v>3.9551208847640291E-7</v>
      </c>
    </row>
    <row r="11002" spans="30:33" x14ac:dyDescent="0.2">
      <c r="AD11002">
        <f t="shared" si="715"/>
        <v>11000</v>
      </c>
      <c r="AE11002">
        <f t="shared" si="714"/>
        <v>3.5901379137634383E-11</v>
      </c>
      <c r="AF11002">
        <f t="shared" si="716"/>
        <v>2.2402460581883847E-8</v>
      </c>
      <c r="AG11002">
        <f t="shared" si="717"/>
        <v>3.9491517051397821E-7</v>
      </c>
    </row>
    <row r="11003" spans="30:33" x14ac:dyDescent="0.2">
      <c r="AD11003">
        <f t="shared" si="715"/>
        <v>11001</v>
      </c>
      <c r="AE11003">
        <f t="shared" si="714"/>
        <v>3.5843936931014171E-11</v>
      </c>
      <c r="AF11003">
        <f t="shared" si="716"/>
        <v>2.2366616644952831E-8</v>
      </c>
      <c r="AG11003">
        <f t="shared" si="717"/>
        <v>3.9431915017808692E-7</v>
      </c>
    </row>
    <row r="11004" spans="30:33" x14ac:dyDescent="0.2">
      <c r="AD11004">
        <f t="shared" si="715"/>
        <v>11002</v>
      </c>
      <c r="AE11004">
        <f t="shared" si="714"/>
        <v>3.5786586631924545E-11</v>
      </c>
      <c r="AF11004">
        <f t="shared" si="716"/>
        <v>2.2330830058320904E-8</v>
      </c>
      <c r="AG11004">
        <f t="shared" si="717"/>
        <v>3.9372402612443385E-7</v>
      </c>
    </row>
    <row r="11005" spans="30:33" x14ac:dyDescent="0.2">
      <c r="AD11005">
        <f t="shared" si="715"/>
        <v>11003</v>
      </c>
      <c r="AE11005">
        <f t="shared" si="714"/>
        <v>3.5729328093313465E-11</v>
      </c>
      <c r="AF11005">
        <f t="shared" si="716"/>
        <v>2.2295100730227588E-8</v>
      </c>
      <c r="AG11005">
        <f t="shared" si="717"/>
        <v>3.9312979701072807E-7</v>
      </c>
    </row>
    <row r="11006" spans="30:33" x14ac:dyDescent="0.2">
      <c r="AD11006">
        <f t="shared" si="715"/>
        <v>11004</v>
      </c>
      <c r="AE11006">
        <f t="shared" si="714"/>
        <v>3.5672161168364159E-11</v>
      </c>
      <c r="AF11006">
        <f t="shared" si="716"/>
        <v>2.2259428569059222E-8</v>
      </c>
      <c r="AG11006">
        <f t="shared" si="717"/>
        <v>3.9253646149667923E-7</v>
      </c>
    </row>
    <row r="11007" spans="30:33" x14ac:dyDescent="0.2">
      <c r="AD11007">
        <f t="shared" si="715"/>
        <v>11005</v>
      </c>
      <c r="AE11007">
        <f t="shared" si="714"/>
        <v>3.5615085710494769E-11</v>
      </c>
      <c r="AF11007">
        <f t="shared" si="716"/>
        <v>2.2223813483348725E-8</v>
      </c>
      <c r="AG11007">
        <f t="shared" si="717"/>
        <v>3.9194401824399495E-7</v>
      </c>
    </row>
    <row r="11008" spans="30:33" x14ac:dyDescent="0.2">
      <c r="AD11008">
        <f t="shared" si="715"/>
        <v>11006</v>
      </c>
      <c r="AE11008">
        <f t="shared" si="714"/>
        <v>3.5558101573357974E-11</v>
      </c>
      <c r="AF11008">
        <f t="shared" si="716"/>
        <v>2.2188255381775367E-8</v>
      </c>
      <c r="AG11008">
        <f t="shared" si="717"/>
        <v>3.9135246591637786E-7</v>
      </c>
    </row>
    <row r="11009" spans="30:33" x14ac:dyDescent="0.2">
      <c r="AD11009">
        <f t="shared" si="715"/>
        <v>11007</v>
      </c>
      <c r="AE11009">
        <f t="shared" si="714"/>
        <v>3.5501208610840603E-11</v>
      </c>
      <c r="AF11009">
        <f t="shared" si="716"/>
        <v>2.2152754173164525E-8</v>
      </c>
      <c r="AG11009">
        <f t="shared" si="717"/>
        <v>3.9076180317952251E-7</v>
      </c>
    </row>
    <row r="11010" spans="30:33" x14ac:dyDescent="0.2">
      <c r="AD11010">
        <f t="shared" si="715"/>
        <v>11008</v>
      </c>
      <c r="AE11010">
        <f t="shared" si="714"/>
        <v>3.5444406677063254E-11</v>
      </c>
      <c r="AF11010">
        <f t="shared" si="716"/>
        <v>2.2117309766487461E-8</v>
      </c>
      <c r="AG11010">
        <f t="shared" si="717"/>
        <v>3.9017202870111231E-7</v>
      </c>
    </row>
    <row r="11011" spans="30:33" x14ac:dyDescent="0.2">
      <c r="AD11011">
        <f t="shared" si="715"/>
        <v>11009</v>
      </c>
      <c r="AE11011">
        <f t="shared" si="714"/>
        <v>3.5387695626379954E-11</v>
      </c>
      <c r="AF11011">
        <f t="shared" si="716"/>
        <v>2.2081922070861079E-8</v>
      </c>
      <c r="AG11011">
        <f t="shared" si="717"/>
        <v>3.895831411508169E-7</v>
      </c>
    </row>
    <row r="11012" spans="30:33" x14ac:dyDescent="0.2">
      <c r="AD11012">
        <f t="shared" si="715"/>
        <v>11010</v>
      </c>
      <c r="AE11012">
        <f t="shared" si="714"/>
        <v>3.5331075313377746E-11</v>
      </c>
      <c r="AF11012">
        <f t="shared" si="716"/>
        <v>2.2046590995547701E-8</v>
      </c>
      <c r="AG11012">
        <f t="shared" si="717"/>
        <v>3.8899513920028899E-7</v>
      </c>
    </row>
    <row r="11013" spans="30:33" x14ac:dyDescent="0.2">
      <c r="AD11013">
        <f t="shared" si="715"/>
        <v>11011</v>
      </c>
      <c r="AE11013">
        <f t="shared" si="714"/>
        <v>3.5274545592876338E-11</v>
      </c>
      <c r="AF11013">
        <f t="shared" si="716"/>
        <v>2.2011316449954823E-8</v>
      </c>
      <c r="AG11013">
        <f t="shared" si="717"/>
        <v>3.8840802152316137E-7</v>
      </c>
    </row>
    <row r="11014" spans="30:33" x14ac:dyDescent="0.2">
      <c r="AD11014">
        <f t="shared" si="715"/>
        <v>11012</v>
      </c>
      <c r="AE11014">
        <f t="shared" si="714"/>
        <v>3.5218106319927735E-11</v>
      </c>
      <c r="AF11014">
        <f t="shared" si="716"/>
        <v>2.1976098343634893E-8</v>
      </c>
      <c r="AG11014">
        <f t="shared" si="717"/>
        <v>3.8782178679504424E-7</v>
      </c>
    </row>
    <row r="11015" spans="30:33" x14ac:dyDescent="0.2">
      <c r="AD11015">
        <f t="shared" si="715"/>
        <v>11013</v>
      </c>
      <c r="AE11015">
        <f t="shared" si="714"/>
        <v>3.5161757349815848E-11</v>
      </c>
      <c r="AF11015">
        <f t="shared" si="716"/>
        <v>2.1940936586285075E-8</v>
      </c>
      <c r="AG11015">
        <f t="shared" si="717"/>
        <v>3.8723643369352193E-7</v>
      </c>
    </row>
    <row r="11016" spans="30:33" x14ac:dyDescent="0.2">
      <c r="AD11016">
        <f t="shared" si="715"/>
        <v>11014</v>
      </c>
      <c r="AE11016">
        <f t="shared" si="714"/>
        <v>3.5105498538056135E-11</v>
      </c>
      <c r="AF11016">
        <f t="shared" si="716"/>
        <v>2.1905831087747018E-8</v>
      </c>
      <c r="AG11016">
        <f t="shared" si="717"/>
        <v>3.8665196089815027E-7</v>
      </c>
    </row>
    <row r="11017" spans="30:33" x14ac:dyDescent="0.2">
      <c r="AD11017">
        <f t="shared" si="715"/>
        <v>11015</v>
      </c>
      <c r="AE11017">
        <f t="shared" si="714"/>
        <v>3.5049329740395244E-11</v>
      </c>
      <c r="AF11017">
        <f t="shared" si="716"/>
        <v>2.1870781758006622E-8</v>
      </c>
      <c r="AG11017">
        <f t="shared" si="717"/>
        <v>3.8606836709045361E-7</v>
      </c>
    </row>
    <row r="11018" spans="30:33" x14ac:dyDescent="0.2">
      <c r="AD11018">
        <f t="shared" si="715"/>
        <v>11016</v>
      </c>
      <c r="AE11018">
        <f t="shared" si="714"/>
        <v>3.4993250812810613E-11</v>
      </c>
      <c r="AF11018">
        <f t="shared" si="716"/>
        <v>2.1835788507193809E-8</v>
      </c>
      <c r="AG11018">
        <f t="shared" si="717"/>
        <v>3.8548565095392172E-7</v>
      </c>
    </row>
    <row r="11019" spans="30:33" x14ac:dyDescent="0.2">
      <c r="AD11019">
        <f t="shared" si="715"/>
        <v>11017</v>
      </c>
      <c r="AE11019">
        <f t="shared" si="714"/>
        <v>3.4937261611510109E-11</v>
      </c>
      <c r="AF11019">
        <f t="shared" si="716"/>
        <v>2.1800851245582297E-8</v>
      </c>
      <c r="AG11019">
        <f t="shared" si="717"/>
        <v>3.8490381117400684E-7</v>
      </c>
    </row>
    <row r="11020" spans="30:33" x14ac:dyDescent="0.2">
      <c r="AD11020">
        <f t="shared" si="715"/>
        <v>11018</v>
      </c>
      <c r="AE11020">
        <f t="shared" si="714"/>
        <v>3.4881361992931694E-11</v>
      </c>
      <c r="AF11020">
        <f t="shared" si="716"/>
        <v>2.1765969883589365E-8</v>
      </c>
      <c r="AG11020">
        <f t="shared" si="717"/>
        <v>3.8432284643812143E-7</v>
      </c>
    </row>
    <row r="11021" spans="30:33" x14ac:dyDescent="0.2">
      <c r="AD11021">
        <f t="shared" si="715"/>
        <v>11019</v>
      </c>
      <c r="AE11021">
        <f t="shared" si="714"/>
        <v>3.4825551813743E-11</v>
      </c>
      <c r="AF11021">
        <f t="shared" si="716"/>
        <v>2.173114433177562E-8</v>
      </c>
      <c r="AG11021">
        <f t="shared" si="717"/>
        <v>3.8374275543563414E-7</v>
      </c>
    </row>
    <row r="11022" spans="30:33" x14ac:dyDescent="0.2">
      <c r="AD11022">
        <f t="shared" si="715"/>
        <v>11020</v>
      </c>
      <c r="AE11022">
        <f t="shared" si="714"/>
        <v>3.4769830930841005E-11</v>
      </c>
      <c r="AF11022">
        <f t="shared" si="716"/>
        <v>2.1696374500844776E-8</v>
      </c>
      <c r="AG11022">
        <f t="shared" si="717"/>
        <v>3.8316353685786789E-7</v>
      </c>
    </row>
    <row r="11023" spans="30:33" x14ac:dyDescent="0.2">
      <c r="AD11023">
        <f t="shared" si="715"/>
        <v>11021</v>
      </c>
      <c r="AE11023">
        <f t="shared" si="714"/>
        <v>3.4714199201351655E-11</v>
      </c>
      <c r="AF11023">
        <f t="shared" si="716"/>
        <v>2.1661660301643424E-8</v>
      </c>
      <c r="AG11023">
        <f t="shared" si="717"/>
        <v>3.825851893980966E-7</v>
      </c>
    </row>
    <row r="11024" spans="30:33" x14ac:dyDescent="0.2">
      <c r="AD11024">
        <f t="shared" si="715"/>
        <v>11022</v>
      </c>
      <c r="AE11024">
        <f t="shared" si="714"/>
        <v>3.4658656482629494E-11</v>
      </c>
      <c r="AF11024">
        <f t="shared" si="716"/>
        <v>2.1627001645160795E-8</v>
      </c>
      <c r="AG11024">
        <f t="shared" si="717"/>
        <v>3.8200771175154229E-7</v>
      </c>
    </row>
    <row r="11025" spans="30:33" x14ac:dyDescent="0.2">
      <c r="AD11025">
        <f t="shared" si="715"/>
        <v>11023</v>
      </c>
      <c r="AE11025">
        <f t="shared" si="714"/>
        <v>3.4603202632257287E-11</v>
      </c>
      <c r="AF11025">
        <f t="shared" si="716"/>
        <v>2.1592398442528539E-8</v>
      </c>
      <c r="AG11025">
        <f t="shared" si="717"/>
        <v>3.8143110261537205E-7</v>
      </c>
    </row>
    <row r="11026" spans="30:33" x14ac:dyDescent="0.2">
      <c r="AD11026">
        <f t="shared" si="715"/>
        <v>11024</v>
      </c>
      <c r="AE11026">
        <f t="shared" si="714"/>
        <v>3.4547837508045677E-11</v>
      </c>
      <c r="AF11026">
        <f t="shared" si="716"/>
        <v>2.1557850605020492E-8</v>
      </c>
      <c r="AG11026">
        <f t="shared" si="717"/>
        <v>3.8085536068869553E-7</v>
      </c>
    </row>
    <row r="11027" spans="30:33" x14ac:dyDescent="0.2">
      <c r="AD11027">
        <f t="shared" si="715"/>
        <v>11025</v>
      </c>
      <c r="AE11027">
        <f t="shared" ref="AE11027:AE11090" si="718">AF11026*$AE$3</f>
        <v>3.4492560968032804E-11</v>
      </c>
      <c r="AF11027">
        <f t="shared" si="716"/>
        <v>2.1523358044052458E-8</v>
      </c>
      <c r="AG11027">
        <f t="shared" si="717"/>
        <v>3.8028048467256165E-7</v>
      </c>
    </row>
    <row r="11028" spans="30:33" x14ac:dyDescent="0.2">
      <c r="AD11028">
        <f t="shared" si="715"/>
        <v>11026</v>
      </c>
      <c r="AE11028">
        <f t="shared" si="718"/>
        <v>3.4437372870483952E-11</v>
      </c>
      <c r="AF11028">
        <f t="shared" si="716"/>
        <v>2.1488920671181975E-8</v>
      </c>
      <c r="AG11028">
        <f t="shared" si="717"/>
        <v>3.7970647326995604E-7</v>
      </c>
    </row>
    <row r="11029" spans="30:33" x14ac:dyDescent="0.2">
      <c r="AD11029">
        <f t="shared" si="715"/>
        <v>11027</v>
      </c>
      <c r="AE11029">
        <f t="shared" si="718"/>
        <v>3.4382273073891174E-11</v>
      </c>
      <c r="AF11029">
        <f t="shared" si="716"/>
        <v>2.1454538398108083E-8</v>
      </c>
      <c r="AG11029">
        <f t="shared" si="717"/>
        <v>3.7913332518579797E-7</v>
      </c>
    </row>
    <row r="11030" spans="30:33" x14ac:dyDescent="0.2">
      <c r="AD11030">
        <f t="shared" si="715"/>
        <v>11028</v>
      </c>
      <c r="AE11030">
        <f t="shared" si="718"/>
        <v>3.4327261436972946E-11</v>
      </c>
      <c r="AF11030">
        <f t="shared" si="716"/>
        <v>2.1420211136671109E-8</v>
      </c>
      <c r="AG11030">
        <f t="shared" si="717"/>
        <v>3.7856103912693766E-7</v>
      </c>
    </row>
    <row r="11031" spans="30:33" x14ac:dyDescent="0.2">
      <c r="AD11031">
        <f t="shared" si="715"/>
        <v>11029</v>
      </c>
      <c r="AE11031">
        <f t="shared" si="718"/>
        <v>3.427233781867379E-11</v>
      </c>
      <c r="AF11031">
        <f t="shared" si="716"/>
        <v>2.1385938798852433E-8</v>
      </c>
      <c r="AG11031">
        <f t="shared" si="717"/>
        <v>3.7798961380215321E-7</v>
      </c>
    </row>
    <row r="11032" spans="30:33" x14ac:dyDescent="0.2">
      <c r="AD11032">
        <f t="shared" si="715"/>
        <v>11030</v>
      </c>
      <c r="AE11032">
        <f t="shared" si="718"/>
        <v>3.4217502078163907E-11</v>
      </c>
      <c r="AF11032">
        <f t="shared" si="716"/>
        <v>2.1351721296774267E-8</v>
      </c>
      <c r="AG11032">
        <f t="shared" si="717"/>
        <v>3.7741904792214787E-7</v>
      </c>
    </row>
    <row r="11033" spans="30:33" x14ac:dyDescent="0.2">
      <c r="AD11033">
        <f t="shared" si="715"/>
        <v>11031</v>
      </c>
      <c r="AE11033">
        <f t="shared" si="718"/>
        <v>3.4162754074838844E-11</v>
      </c>
      <c r="AF11033">
        <f t="shared" si="716"/>
        <v>2.1317558542699426E-8</v>
      </c>
      <c r="AG11033">
        <f t="shared" si="717"/>
        <v>3.7684934019954728E-7</v>
      </c>
    </row>
    <row r="11034" spans="30:33" x14ac:dyDescent="0.2">
      <c r="AD11034">
        <f t="shared" si="715"/>
        <v>11032</v>
      </c>
      <c r="AE11034">
        <f t="shared" si="718"/>
        <v>3.4108093668319099E-11</v>
      </c>
      <c r="AF11034">
        <f t="shared" si="716"/>
        <v>2.1283450449031105E-8</v>
      </c>
      <c r="AG11034">
        <f t="shared" si="717"/>
        <v>3.7628048934889632E-7</v>
      </c>
    </row>
    <row r="11035" spans="30:33" x14ac:dyDescent="0.2">
      <c r="AD11035">
        <f t="shared" si="715"/>
        <v>11033</v>
      </c>
      <c r="AE11035">
        <f t="shared" si="718"/>
        <v>3.4053520718449787E-11</v>
      </c>
      <c r="AF11035">
        <f t="shared" si="716"/>
        <v>2.1249396928312655E-8</v>
      </c>
      <c r="AG11035">
        <f t="shared" si="717"/>
        <v>3.7571249408665651E-7</v>
      </c>
    </row>
    <row r="11036" spans="30:33" x14ac:dyDescent="0.2">
      <c r="AD11036">
        <f t="shared" si="715"/>
        <v>11034</v>
      </c>
      <c r="AE11036">
        <f t="shared" si="718"/>
        <v>3.3999035085300265E-11</v>
      </c>
      <c r="AF11036">
        <f t="shared" si="716"/>
        <v>2.1215397893227354E-8</v>
      </c>
      <c r="AG11036">
        <f t="shared" si="717"/>
        <v>3.7514535313120313E-7</v>
      </c>
    </row>
    <row r="11037" spans="30:33" x14ac:dyDescent="0.2">
      <c r="AD11037">
        <f t="shared" si="715"/>
        <v>11035</v>
      </c>
      <c r="AE11037">
        <f t="shared" si="718"/>
        <v>3.394463662916378E-11</v>
      </c>
      <c r="AF11037">
        <f t="shared" si="716"/>
        <v>2.1181453256598191E-8</v>
      </c>
      <c r="AG11037">
        <f t="shared" si="717"/>
        <v>3.7457906520282231E-7</v>
      </c>
    </row>
    <row r="11038" spans="30:33" x14ac:dyDescent="0.2">
      <c r="AD11038">
        <f t="shared" si="715"/>
        <v>11036</v>
      </c>
      <c r="AE11038">
        <f t="shared" si="718"/>
        <v>3.3890325210557118E-11</v>
      </c>
      <c r="AF11038">
        <f t="shared" si="716"/>
        <v>2.1147562931387633E-8</v>
      </c>
      <c r="AG11038">
        <f t="shared" si="717"/>
        <v>3.7401362902370833E-7</v>
      </c>
    </row>
    <row r="11039" spans="30:33" x14ac:dyDescent="0.2">
      <c r="AD11039">
        <f t="shared" si="715"/>
        <v>11037</v>
      </c>
      <c r="AE11039">
        <f t="shared" si="718"/>
        <v>3.3836100690220228E-11</v>
      </c>
      <c r="AF11039">
        <f t="shared" si="716"/>
        <v>2.1113726830697412E-8</v>
      </c>
      <c r="AG11039">
        <f t="shared" si="717"/>
        <v>3.7344904331796068E-7</v>
      </c>
    </row>
    <row r="11040" spans="30:33" x14ac:dyDescent="0.2">
      <c r="AD11040">
        <f t="shared" si="715"/>
        <v>11038</v>
      </c>
      <c r="AE11040">
        <f t="shared" si="718"/>
        <v>3.3781962929115876E-11</v>
      </c>
      <c r="AF11040">
        <f t="shared" si="716"/>
        <v>2.1079944867768297E-8</v>
      </c>
      <c r="AG11040">
        <f t="shared" si="717"/>
        <v>3.7288530681158104E-7</v>
      </c>
    </row>
    <row r="11041" spans="30:33" x14ac:dyDescent="0.2">
      <c r="AD11041">
        <f t="shared" si="715"/>
        <v>11039</v>
      </c>
      <c r="AE11041">
        <f t="shared" si="718"/>
        <v>3.3727911788429287E-11</v>
      </c>
      <c r="AF11041">
        <f t="shared" si="716"/>
        <v>2.1046216955979868E-8</v>
      </c>
      <c r="AG11041">
        <f t="shared" si="717"/>
        <v>3.7232241823247092E-7</v>
      </c>
    </row>
    <row r="11042" spans="30:33" x14ac:dyDescent="0.2">
      <c r="AD11042">
        <f t="shared" si="715"/>
        <v>11040</v>
      </c>
      <c r="AE11042">
        <f t="shared" si="718"/>
        <v>3.3673947129567803E-11</v>
      </c>
      <c r="AF11042">
        <f t="shared" si="716"/>
        <v>2.1012543008850301E-8</v>
      </c>
      <c r="AG11042">
        <f t="shared" si="717"/>
        <v>3.7176037631042855E-7</v>
      </c>
    </row>
    <row r="11043" spans="30:33" x14ac:dyDescent="0.2">
      <c r="AD11043">
        <f t="shared" ref="AD11043:AD11106" si="719">AD11042+1</f>
        <v>11041</v>
      </c>
      <c r="AE11043">
        <f t="shared" si="718"/>
        <v>3.3620068814160495E-11</v>
      </c>
      <c r="AF11043">
        <f t="shared" ref="AF11043:AF11106" si="720">AF11042*$AF$3</f>
        <v>2.097892294003614E-8</v>
      </c>
      <c r="AG11043">
        <f t="shared" ref="AG11043:AG11106" si="721">AD11043*AE11043</f>
        <v>3.7119917977714603E-7</v>
      </c>
    </row>
    <row r="11044" spans="30:33" x14ac:dyDescent="0.2">
      <c r="AD11044">
        <f t="shared" si="719"/>
        <v>11042</v>
      </c>
      <c r="AE11044">
        <f t="shared" si="718"/>
        <v>3.3566276704057837E-11</v>
      </c>
      <c r="AF11044">
        <f t="shared" si="720"/>
        <v>2.0945356663332082E-8</v>
      </c>
      <c r="AG11044">
        <f t="shared" si="721"/>
        <v>3.7063882736620662E-7</v>
      </c>
    </row>
    <row r="11045" spans="30:33" x14ac:dyDescent="0.2">
      <c r="AD11045">
        <f t="shared" si="719"/>
        <v>11043</v>
      </c>
      <c r="AE11045">
        <f t="shared" si="718"/>
        <v>3.3512570661331345E-11</v>
      </c>
      <c r="AF11045">
        <f t="shared" si="720"/>
        <v>2.091184409267075E-8</v>
      </c>
      <c r="AG11045">
        <f t="shared" si="721"/>
        <v>3.7007931781308207E-7</v>
      </c>
    </row>
    <row r="11046" spans="30:33" x14ac:dyDescent="0.2">
      <c r="AD11046">
        <f t="shared" si="719"/>
        <v>11044</v>
      </c>
      <c r="AE11046">
        <f t="shared" si="718"/>
        <v>3.3458950548273219E-11</v>
      </c>
      <c r="AF11046">
        <f t="shared" si="720"/>
        <v>2.0878385142122477E-8</v>
      </c>
      <c r="AG11046">
        <f t="shared" si="721"/>
        <v>3.6952064985512943E-7</v>
      </c>
    </row>
    <row r="11047" spans="30:33" x14ac:dyDescent="0.2">
      <c r="AD11047">
        <f t="shared" si="719"/>
        <v>11045</v>
      </c>
      <c r="AE11047">
        <f t="shared" si="718"/>
        <v>3.3405416227395977E-11</v>
      </c>
      <c r="AF11047">
        <f t="shared" si="720"/>
        <v>2.0844979725895082E-8</v>
      </c>
      <c r="AG11047">
        <f t="shared" si="721"/>
        <v>3.6896282223158856E-7</v>
      </c>
    </row>
    <row r="11048" spans="30:33" x14ac:dyDescent="0.2">
      <c r="AD11048">
        <f t="shared" si="719"/>
        <v>11046</v>
      </c>
      <c r="AE11048">
        <f t="shared" si="718"/>
        <v>3.3351967561432146E-11</v>
      </c>
      <c r="AF11048">
        <f t="shared" si="720"/>
        <v>2.0811627758333647E-8</v>
      </c>
      <c r="AG11048">
        <f t="shared" si="721"/>
        <v>3.6840583368357949E-7</v>
      </c>
    </row>
    <row r="11049" spans="30:33" x14ac:dyDescent="0.2">
      <c r="AD11049">
        <f t="shared" si="719"/>
        <v>11047</v>
      </c>
      <c r="AE11049">
        <f t="shared" si="718"/>
        <v>3.3298604413333847E-11</v>
      </c>
      <c r="AF11049">
        <f t="shared" si="720"/>
        <v>2.0778329153920311E-8</v>
      </c>
      <c r="AG11049">
        <f t="shared" si="721"/>
        <v>3.6784968295409904E-7</v>
      </c>
    </row>
    <row r="11050" spans="30:33" x14ac:dyDescent="0.2">
      <c r="AD11050">
        <f t="shared" si="719"/>
        <v>11048</v>
      </c>
      <c r="AE11050">
        <f t="shared" si="718"/>
        <v>3.3245326646272514E-11</v>
      </c>
      <c r="AF11050">
        <f t="shared" si="720"/>
        <v>2.0745083827274036E-8</v>
      </c>
      <c r="AG11050">
        <f t="shared" si="721"/>
        <v>3.6729436878801875E-7</v>
      </c>
    </row>
    <row r="11051" spans="30:33" x14ac:dyDescent="0.2">
      <c r="AD11051">
        <f t="shared" si="719"/>
        <v>11049</v>
      </c>
      <c r="AE11051">
        <f t="shared" si="718"/>
        <v>3.3192134123638474E-11</v>
      </c>
      <c r="AF11051">
        <f t="shared" si="720"/>
        <v>2.0711891693150396E-8</v>
      </c>
      <c r="AG11051">
        <f t="shared" si="721"/>
        <v>3.667398899320815E-7</v>
      </c>
    </row>
    <row r="11052" spans="30:33" x14ac:dyDescent="0.2">
      <c r="AD11052">
        <f t="shared" si="719"/>
        <v>11050</v>
      </c>
      <c r="AE11052">
        <f t="shared" si="718"/>
        <v>3.313902670904065E-11</v>
      </c>
      <c r="AF11052">
        <f t="shared" si="720"/>
        <v>2.0678752666441354E-8</v>
      </c>
      <c r="AG11052">
        <f t="shared" si="721"/>
        <v>3.6618624513489916E-7</v>
      </c>
    </row>
    <row r="11053" spans="30:33" x14ac:dyDescent="0.2">
      <c r="AD11053">
        <f t="shared" si="719"/>
        <v>11051</v>
      </c>
      <c r="AE11053">
        <f t="shared" si="718"/>
        <v>3.3086004266306183E-11</v>
      </c>
      <c r="AF11053">
        <f t="shared" si="720"/>
        <v>2.0645666662175045E-8</v>
      </c>
      <c r="AG11053">
        <f t="shared" si="721"/>
        <v>3.6563343314694961E-7</v>
      </c>
    </row>
    <row r="11054" spans="30:33" x14ac:dyDescent="0.2">
      <c r="AD11054">
        <f t="shared" si="719"/>
        <v>11052</v>
      </c>
      <c r="AE11054">
        <f t="shared" si="718"/>
        <v>3.303306665948009E-11</v>
      </c>
      <c r="AF11054">
        <f t="shared" si="720"/>
        <v>2.0612633595515566E-8</v>
      </c>
      <c r="AG11054">
        <f t="shared" si="721"/>
        <v>3.6508145272057396E-7</v>
      </c>
    </row>
    <row r="11055" spans="30:33" x14ac:dyDescent="0.2">
      <c r="AD11055">
        <f t="shared" si="719"/>
        <v>11053</v>
      </c>
      <c r="AE11055">
        <f t="shared" si="718"/>
        <v>3.298021375282492E-11</v>
      </c>
      <c r="AF11055">
        <f t="shared" si="720"/>
        <v>2.057965338176274E-8</v>
      </c>
      <c r="AG11055">
        <f t="shared" si="721"/>
        <v>3.6453030260997382E-7</v>
      </c>
    </row>
    <row r="11056" spans="30:33" x14ac:dyDescent="0.2">
      <c r="AD11056">
        <f t="shared" si="719"/>
        <v>11054</v>
      </c>
      <c r="AE11056">
        <f t="shared" si="718"/>
        <v>3.2927445410820396E-11</v>
      </c>
      <c r="AF11056">
        <f t="shared" si="720"/>
        <v>2.054672593635192E-8</v>
      </c>
      <c r="AG11056">
        <f t="shared" si="721"/>
        <v>3.6397998157120868E-7</v>
      </c>
    </row>
    <row r="11057" spans="30:33" x14ac:dyDescent="0.2">
      <c r="AD11057">
        <f t="shared" si="719"/>
        <v>11055</v>
      </c>
      <c r="AE11057">
        <f t="shared" si="718"/>
        <v>3.2874761498163088E-11</v>
      </c>
      <c r="AF11057">
        <f t="shared" si="720"/>
        <v>2.0513851174853756E-8</v>
      </c>
      <c r="AG11057">
        <f t="shared" si="721"/>
        <v>3.6343048836219292E-7</v>
      </c>
    </row>
    <row r="11058" spans="30:33" x14ac:dyDescent="0.2">
      <c r="AD11058">
        <f t="shared" si="719"/>
        <v>11056</v>
      </c>
      <c r="AE11058">
        <f t="shared" si="718"/>
        <v>3.2822161879766025E-11</v>
      </c>
      <c r="AF11058">
        <f t="shared" si="720"/>
        <v>2.048102901297399E-8</v>
      </c>
      <c r="AG11058">
        <f t="shared" si="721"/>
        <v>3.6288182174269317E-7</v>
      </c>
    </row>
    <row r="11059" spans="30:33" x14ac:dyDescent="0.2">
      <c r="AD11059">
        <f t="shared" si="719"/>
        <v>11057</v>
      </c>
      <c r="AE11059">
        <f t="shared" si="718"/>
        <v>3.2769646420758398E-11</v>
      </c>
      <c r="AF11059">
        <f t="shared" si="720"/>
        <v>2.0448259366553229E-8</v>
      </c>
      <c r="AG11059">
        <f t="shared" si="721"/>
        <v>3.6233398047432561E-7</v>
      </c>
    </row>
    <row r="11060" spans="30:33" x14ac:dyDescent="0.2">
      <c r="AD11060">
        <f t="shared" si="719"/>
        <v>11058</v>
      </c>
      <c r="AE11060">
        <f t="shared" si="718"/>
        <v>3.271721498648518E-11</v>
      </c>
      <c r="AF11060">
        <f t="shared" si="720"/>
        <v>2.0415542151566744E-8</v>
      </c>
      <c r="AG11060">
        <f t="shared" si="721"/>
        <v>3.6178696332055311E-7</v>
      </c>
    </row>
    <row r="11061" spans="30:33" x14ac:dyDescent="0.2">
      <c r="AD11061">
        <f t="shared" si="719"/>
        <v>11059</v>
      </c>
      <c r="AE11061">
        <f t="shared" si="718"/>
        <v>3.2664867442506807E-11</v>
      </c>
      <c r="AF11061">
        <f t="shared" si="720"/>
        <v>2.0382877284124237E-8</v>
      </c>
      <c r="AG11061">
        <f t="shared" si="721"/>
        <v>3.612407690466828E-7</v>
      </c>
    </row>
    <row r="11062" spans="30:33" x14ac:dyDescent="0.2">
      <c r="AD11062">
        <f t="shared" si="719"/>
        <v>11060</v>
      </c>
      <c r="AE11062">
        <f t="shared" si="718"/>
        <v>3.2612603654598795E-11</v>
      </c>
      <c r="AF11062">
        <f t="shared" si="720"/>
        <v>2.0350264680469637E-8</v>
      </c>
      <c r="AG11062">
        <f t="shared" si="721"/>
        <v>3.6069539641986266E-7</v>
      </c>
    </row>
    <row r="11063" spans="30:33" x14ac:dyDescent="0.2">
      <c r="AD11063">
        <f t="shared" si="719"/>
        <v>11061</v>
      </c>
      <c r="AE11063">
        <f t="shared" si="718"/>
        <v>3.2560423488751433E-11</v>
      </c>
      <c r="AF11063">
        <f t="shared" si="720"/>
        <v>2.0317704256980884E-8</v>
      </c>
      <c r="AG11063">
        <f t="shared" si="721"/>
        <v>3.601508442090796E-7</v>
      </c>
    </row>
    <row r="11064" spans="30:33" x14ac:dyDescent="0.2">
      <c r="AD11064">
        <f t="shared" si="719"/>
        <v>11062</v>
      </c>
      <c r="AE11064">
        <f t="shared" si="718"/>
        <v>3.2508326811169429E-11</v>
      </c>
      <c r="AF11064">
        <f t="shared" si="720"/>
        <v>2.0285195930169713E-8</v>
      </c>
      <c r="AG11064">
        <f t="shared" si="721"/>
        <v>3.5960711118515624E-7</v>
      </c>
    </row>
    <row r="11065" spans="30:33" x14ac:dyDescent="0.2">
      <c r="AD11065">
        <f t="shared" si="719"/>
        <v>11063</v>
      </c>
      <c r="AE11065">
        <f t="shared" si="718"/>
        <v>3.2456313488271553E-11</v>
      </c>
      <c r="AF11065">
        <f t="shared" si="720"/>
        <v>2.025273961668144E-8</v>
      </c>
      <c r="AG11065">
        <f t="shared" si="721"/>
        <v>3.5906419612074821E-7</v>
      </c>
    </row>
    <row r="11066" spans="30:33" x14ac:dyDescent="0.2">
      <c r="AD11066">
        <f t="shared" si="719"/>
        <v>11064</v>
      </c>
      <c r="AE11066">
        <f t="shared" si="718"/>
        <v>3.2404383386690318E-11</v>
      </c>
      <c r="AF11066">
        <f t="shared" si="720"/>
        <v>2.0220335233294747E-8</v>
      </c>
      <c r="AG11066">
        <f t="shared" si="721"/>
        <v>3.5852209779034166E-7</v>
      </c>
    </row>
    <row r="11067" spans="30:33" x14ac:dyDescent="0.2">
      <c r="AD11067">
        <f t="shared" si="719"/>
        <v>11065</v>
      </c>
      <c r="AE11067">
        <f t="shared" si="718"/>
        <v>3.2352536373271611E-11</v>
      </c>
      <c r="AF11067">
        <f t="shared" si="720"/>
        <v>2.0187982696921473E-8</v>
      </c>
      <c r="AG11067">
        <f t="shared" si="721"/>
        <v>3.5798081497025037E-7</v>
      </c>
    </row>
    <row r="11068" spans="30:33" x14ac:dyDescent="0.2">
      <c r="AD11068">
        <f t="shared" si="719"/>
        <v>11066</v>
      </c>
      <c r="AE11068">
        <f t="shared" si="718"/>
        <v>3.2300772315074369E-11</v>
      </c>
      <c r="AF11068">
        <f t="shared" si="720"/>
        <v>2.0155681924606398E-8</v>
      </c>
      <c r="AG11068">
        <f t="shared" si="721"/>
        <v>3.5744034643861297E-7</v>
      </c>
    </row>
    <row r="11069" spans="30:33" x14ac:dyDescent="0.2">
      <c r="AD11069">
        <f t="shared" si="719"/>
        <v>11067</v>
      </c>
      <c r="AE11069">
        <f t="shared" si="718"/>
        <v>3.2249091079370252E-11</v>
      </c>
      <c r="AF11069">
        <f t="shared" si="720"/>
        <v>2.0123432833527026E-8</v>
      </c>
      <c r="AG11069">
        <f t="shared" si="721"/>
        <v>3.5690069097539056E-7</v>
      </c>
    </row>
    <row r="11070" spans="30:33" x14ac:dyDescent="0.2">
      <c r="AD11070">
        <f t="shared" si="719"/>
        <v>11068</v>
      </c>
      <c r="AE11070">
        <f t="shared" si="718"/>
        <v>3.2197492533643257E-11</v>
      </c>
      <c r="AF11070">
        <f t="shared" si="720"/>
        <v>2.0091235340993382E-8</v>
      </c>
      <c r="AG11070">
        <f t="shared" si="721"/>
        <v>3.5636184736236358E-7</v>
      </c>
    </row>
    <row r="11071" spans="30:33" x14ac:dyDescent="0.2">
      <c r="AD11071">
        <f t="shared" si="719"/>
        <v>11069</v>
      </c>
      <c r="AE11071">
        <f t="shared" si="718"/>
        <v>3.2145976545589427E-11</v>
      </c>
      <c r="AF11071">
        <f t="shared" si="720"/>
        <v>2.005908936444779E-8</v>
      </c>
      <c r="AG11071">
        <f t="shared" si="721"/>
        <v>3.5582381438312934E-7</v>
      </c>
    </row>
    <row r="11072" spans="30:33" x14ac:dyDescent="0.2">
      <c r="AD11072">
        <f t="shared" si="719"/>
        <v>11070</v>
      </c>
      <c r="AE11072">
        <f t="shared" si="718"/>
        <v>3.2094542983116482E-11</v>
      </c>
      <c r="AF11072">
        <f t="shared" si="720"/>
        <v>2.0026994821464671E-8</v>
      </c>
      <c r="AG11072">
        <f t="shared" si="721"/>
        <v>3.5528659082309947E-7</v>
      </c>
    </row>
    <row r="11073" spans="30:33" x14ac:dyDescent="0.2">
      <c r="AD11073">
        <f t="shared" si="719"/>
        <v>11071</v>
      </c>
      <c r="AE11073">
        <f t="shared" si="718"/>
        <v>3.204319171434349E-11</v>
      </c>
      <c r="AF11073">
        <f t="shared" si="720"/>
        <v>1.9994951629750327E-8</v>
      </c>
      <c r="AG11073">
        <f t="shared" si="721"/>
        <v>3.5475017546949678E-7</v>
      </c>
    </row>
    <row r="11074" spans="30:33" x14ac:dyDescent="0.2">
      <c r="AD11074">
        <f t="shared" si="719"/>
        <v>11072</v>
      </c>
      <c r="AE11074">
        <f t="shared" si="718"/>
        <v>3.1991922607600539E-11</v>
      </c>
      <c r="AF11074">
        <f t="shared" si="720"/>
        <v>1.9962959707142725E-8</v>
      </c>
      <c r="AG11074">
        <f t="shared" si="721"/>
        <v>3.5421456711135316E-7</v>
      </c>
    </row>
    <row r="11075" spans="30:33" x14ac:dyDescent="0.2">
      <c r="AD11075">
        <f t="shared" si="719"/>
        <v>11073</v>
      </c>
      <c r="AE11075">
        <f t="shared" si="718"/>
        <v>3.1940735531428375E-11</v>
      </c>
      <c r="AF11075">
        <f t="shared" si="720"/>
        <v>1.9931018971611295E-8</v>
      </c>
      <c r="AG11075">
        <f t="shared" si="721"/>
        <v>3.5367976453950638E-7</v>
      </c>
    </row>
    <row r="11076" spans="30:33" x14ac:dyDescent="0.2">
      <c r="AD11076">
        <f t="shared" si="719"/>
        <v>11074</v>
      </c>
      <c r="AE11076">
        <f t="shared" si="718"/>
        <v>3.1889630354578084E-11</v>
      </c>
      <c r="AF11076">
        <f t="shared" si="720"/>
        <v>1.9899129341256717E-8</v>
      </c>
      <c r="AG11076">
        <f t="shared" si="721"/>
        <v>3.5314576654659772E-7</v>
      </c>
    </row>
    <row r="11077" spans="30:33" x14ac:dyDescent="0.2">
      <c r="AD11077">
        <f t="shared" si="719"/>
        <v>11075</v>
      </c>
      <c r="AE11077">
        <f t="shared" si="718"/>
        <v>3.1838606946010762E-11</v>
      </c>
      <c r="AF11077">
        <f t="shared" si="720"/>
        <v>1.9867290734310704E-8</v>
      </c>
      <c r="AG11077">
        <f t="shared" si="721"/>
        <v>3.5261257192706918E-7</v>
      </c>
    </row>
    <row r="11078" spans="30:33" x14ac:dyDescent="0.2">
      <c r="AD11078">
        <f t="shared" si="719"/>
        <v>11076</v>
      </c>
      <c r="AE11078">
        <f t="shared" si="718"/>
        <v>3.178766517489714E-11</v>
      </c>
      <c r="AF11078">
        <f t="shared" si="720"/>
        <v>1.9835503069135805E-8</v>
      </c>
      <c r="AG11078">
        <f t="shared" si="721"/>
        <v>3.5208017947716074E-7</v>
      </c>
    </row>
    <row r="11079" spans="30:33" x14ac:dyDescent="0.2">
      <c r="AD11079">
        <f t="shared" si="719"/>
        <v>11077</v>
      </c>
      <c r="AE11079">
        <f t="shared" si="718"/>
        <v>3.1736804910617302E-11</v>
      </c>
      <c r="AF11079">
        <f t="shared" si="720"/>
        <v>1.9803766264225186E-8</v>
      </c>
      <c r="AG11079">
        <f t="shared" si="721"/>
        <v>3.5154858799490786E-7</v>
      </c>
    </row>
    <row r="11080" spans="30:33" x14ac:dyDescent="0.2">
      <c r="AD11080">
        <f t="shared" si="719"/>
        <v>11078</v>
      </c>
      <c r="AE11080">
        <f t="shared" si="718"/>
        <v>3.168602602276031E-11</v>
      </c>
      <c r="AF11080">
        <f t="shared" si="720"/>
        <v>1.9772080238202426E-8</v>
      </c>
      <c r="AG11080">
        <f t="shared" si="721"/>
        <v>3.5101779628013871E-7</v>
      </c>
    </row>
    <row r="11081" spans="30:33" x14ac:dyDescent="0.2">
      <c r="AD11081">
        <f t="shared" si="719"/>
        <v>11079</v>
      </c>
      <c r="AE11081">
        <f t="shared" si="718"/>
        <v>3.1635328381123898E-11</v>
      </c>
      <c r="AF11081">
        <f t="shared" si="720"/>
        <v>1.9740444909821302E-8</v>
      </c>
      <c r="AG11081">
        <f t="shared" si="721"/>
        <v>3.5048780313447165E-7</v>
      </c>
    </row>
    <row r="11082" spans="30:33" x14ac:dyDescent="0.2">
      <c r="AD11082">
        <f t="shared" si="719"/>
        <v>11080</v>
      </c>
      <c r="AE11082">
        <f t="shared" si="718"/>
        <v>3.1584711855714099E-11</v>
      </c>
      <c r="AF11082">
        <f t="shared" si="720"/>
        <v>1.9708860197965585E-8</v>
      </c>
      <c r="AG11082">
        <f t="shared" si="721"/>
        <v>3.4995860736131219E-7</v>
      </c>
    </row>
    <row r="11083" spans="30:33" x14ac:dyDescent="0.2">
      <c r="AD11083">
        <f t="shared" si="719"/>
        <v>11081</v>
      </c>
      <c r="AE11083">
        <f t="shared" si="718"/>
        <v>3.153417631674495E-11</v>
      </c>
      <c r="AF11083">
        <f t="shared" si="720"/>
        <v>1.9677326021648838E-8</v>
      </c>
      <c r="AG11083">
        <f t="shared" si="721"/>
        <v>3.494302077658508E-7</v>
      </c>
    </row>
    <row r="11084" spans="30:33" x14ac:dyDescent="0.2">
      <c r="AD11084">
        <f t="shared" si="719"/>
        <v>11082</v>
      </c>
      <c r="AE11084">
        <f t="shared" si="718"/>
        <v>3.1483721634638156E-11</v>
      </c>
      <c r="AF11084">
        <f t="shared" si="720"/>
        <v>1.9645842300014198E-8</v>
      </c>
      <c r="AG11084">
        <f t="shared" si="721"/>
        <v>3.4890260315506005E-7</v>
      </c>
    </row>
    <row r="11085" spans="30:33" x14ac:dyDescent="0.2">
      <c r="AD11085">
        <f t="shared" si="719"/>
        <v>11083</v>
      </c>
      <c r="AE11085">
        <f t="shared" si="718"/>
        <v>3.1433347680022734E-11</v>
      </c>
      <c r="AF11085">
        <f t="shared" si="720"/>
        <v>1.9614408952334175E-8</v>
      </c>
      <c r="AG11085">
        <f t="shared" si="721"/>
        <v>3.4837579233769195E-7</v>
      </c>
    </row>
    <row r="11086" spans="30:33" x14ac:dyDescent="0.2">
      <c r="AD11086">
        <f t="shared" si="719"/>
        <v>11084</v>
      </c>
      <c r="AE11086">
        <f t="shared" si="718"/>
        <v>3.1383054323734695E-11</v>
      </c>
      <c r="AF11086">
        <f t="shared" si="720"/>
        <v>1.9583025898010439E-8</v>
      </c>
      <c r="AG11086">
        <f t="shared" si="721"/>
        <v>3.4784977412427536E-7</v>
      </c>
    </row>
    <row r="11087" spans="30:33" x14ac:dyDescent="0.2">
      <c r="AD11087">
        <f t="shared" si="719"/>
        <v>11085</v>
      </c>
      <c r="AE11087">
        <f t="shared" si="718"/>
        <v>3.1332841436816719E-11</v>
      </c>
      <c r="AF11087">
        <f t="shared" si="720"/>
        <v>1.9551693056573622E-8</v>
      </c>
      <c r="AG11087">
        <f t="shared" si="721"/>
        <v>3.4732454732711332E-7</v>
      </c>
    </row>
    <row r="11088" spans="30:33" x14ac:dyDescent="0.2">
      <c r="AD11088">
        <f t="shared" si="719"/>
        <v>11086</v>
      </c>
      <c r="AE11088">
        <f t="shared" si="718"/>
        <v>3.1282708890517806E-11</v>
      </c>
      <c r="AF11088">
        <f t="shared" si="720"/>
        <v>1.9520410347683103E-8</v>
      </c>
      <c r="AG11088">
        <f t="shared" si="721"/>
        <v>3.468001107602804E-7</v>
      </c>
    </row>
    <row r="11089" spans="30:33" x14ac:dyDescent="0.2">
      <c r="AD11089">
        <f t="shared" si="719"/>
        <v>11087</v>
      </c>
      <c r="AE11089">
        <f t="shared" si="718"/>
        <v>3.1232656556292979E-11</v>
      </c>
      <c r="AF11089">
        <f t="shared" si="720"/>
        <v>1.9489177691126809E-8</v>
      </c>
      <c r="AG11089">
        <f t="shared" si="721"/>
        <v>3.4627646323962026E-7</v>
      </c>
    </row>
    <row r="11090" spans="30:33" x14ac:dyDescent="0.2">
      <c r="AD11090">
        <f t="shared" si="719"/>
        <v>11088</v>
      </c>
      <c r="AE11090">
        <f t="shared" si="718"/>
        <v>3.1182684305802909E-11</v>
      </c>
      <c r="AF11090">
        <f t="shared" si="720"/>
        <v>1.9457995006821004E-8</v>
      </c>
      <c r="AG11090">
        <f t="shared" si="721"/>
        <v>3.4575360358274266E-7</v>
      </c>
    </row>
    <row r="11091" spans="30:33" x14ac:dyDescent="0.2">
      <c r="AD11091">
        <f t="shared" si="719"/>
        <v>11089</v>
      </c>
      <c r="AE11091">
        <f t="shared" ref="AE11091:AE11154" si="722">AF11090*$AE$3</f>
        <v>3.1132792010913623E-11</v>
      </c>
      <c r="AF11091">
        <f t="shared" si="720"/>
        <v>1.9426862214810088E-8</v>
      </c>
      <c r="AG11091">
        <f t="shared" si="721"/>
        <v>3.4523153060902116E-7</v>
      </c>
    </row>
    <row r="11092" spans="30:33" x14ac:dyDescent="0.2">
      <c r="AD11092">
        <f t="shared" si="719"/>
        <v>11090</v>
      </c>
      <c r="AE11092">
        <f t="shared" si="722"/>
        <v>3.1082979543696154E-11</v>
      </c>
      <c r="AF11092">
        <f t="shared" si="720"/>
        <v>1.9395779235266392E-8</v>
      </c>
      <c r="AG11092">
        <f t="shared" si="721"/>
        <v>3.4471024313959034E-7</v>
      </c>
    </row>
    <row r="11093" spans="30:33" x14ac:dyDescent="0.2">
      <c r="AD11093">
        <f t="shared" si="719"/>
        <v>11091</v>
      </c>
      <c r="AE11093">
        <f t="shared" si="722"/>
        <v>3.103324677642624E-11</v>
      </c>
      <c r="AF11093">
        <f t="shared" si="720"/>
        <v>1.9364745988489964E-8</v>
      </c>
      <c r="AG11093">
        <f t="shared" si="721"/>
        <v>3.4418973999734341E-7</v>
      </c>
    </row>
    <row r="11094" spans="30:33" x14ac:dyDescent="0.2">
      <c r="AD11094">
        <f t="shared" si="719"/>
        <v>11092</v>
      </c>
      <c r="AE11094">
        <f t="shared" si="722"/>
        <v>3.0983593581583954E-11</v>
      </c>
      <c r="AF11094">
        <f t="shared" si="720"/>
        <v>1.9333762394908379E-8</v>
      </c>
      <c r="AG11094">
        <f t="shared" si="721"/>
        <v>3.4367002000692923E-7</v>
      </c>
    </row>
    <row r="11095" spans="30:33" x14ac:dyDescent="0.2">
      <c r="AD11095">
        <f t="shared" si="719"/>
        <v>11093</v>
      </c>
      <c r="AE11095">
        <f t="shared" si="722"/>
        <v>3.0934019831853417E-11</v>
      </c>
      <c r="AF11095">
        <f t="shared" si="720"/>
        <v>1.9302828375076524E-8</v>
      </c>
      <c r="AG11095">
        <f t="shared" si="721"/>
        <v>3.4315108199474994E-7</v>
      </c>
    </row>
    <row r="11096" spans="30:33" x14ac:dyDescent="0.2">
      <c r="AD11096">
        <f t="shared" si="719"/>
        <v>11094</v>
      </c>
      <c r="AE11096">
        <f t="shared" si="722"/>
        <v>3.0884525400122451E-11</v>
      </c>
      <c r="AF11096">
        <f t="shared" si="720"/>
        <v>1.9271943849676402E-8</v>
      </c>
      <c r="AG11096">
        <f t="shared" si="721"/>
        <v>3.4263292478895847E-7</v>
      </c>
    </row>
    <row r="11097" spans="30:33" x14ac:dyDescent="0.2">
      <c r="AD11097">
        <f t="shared" si="719"/>
        <v>11095</v>
      </c>
      <c r="AE11097">
        <f t="shared" si="722"/>
        <v>3.0835110159482259E-11</v>
      </c>
      <c r="AF11097">
        <f t="shared" si="720"/>
        <v>1.9241108739516919E-8</v>
      </c>
      <c r="AG11097">
        <f t="shared" si="721"/>
        <v>3.4211554721945564E-7</v>
      </c>
    </row>
    <row r="11098" spans="30:33" x14ac:dyDescent="0.2">
      <c r="AD11098">
        <f t="shared" si="719"/>
        <v>11096</v>
      </c>
      <c r="AE11098">
        <f t="shared" si="722"/>
        <v>3.0785773983227085E-11</v>
      </c>
      <c r="AF11098">
        <f t="shared" si="720"/>
        <v>1.9210322965533692E-8</v>
      </c>
      <c r="AG11098">
        <f t="shared" si="721"/>
        <v>3.4159894811788775E-7</v>
      </c>
    </row>
    <row r="11099" spans="30:33" x14ac:dyDescent="0.2">
      <c r="AD11099">
        <f t="shared" si="719"/>
        <v>11097</v>
      </c>
      <c r="AE11099">
        <f t="shared" si="722"/>
        <v>3.0736516744853918E-11</v>
      </c>
      <c r="AF11099">
        <f t="shared" si="720"/>
        <v>1.9179586448788837E-8</v>
      </c>
      <c r="AG11099">
        <f t="shared" si="721"/>
        <v>3.4108312631764391E-7</v>
      </c>
    </row>
    <row r="11100" spans="30:33" x14ac:dyDescent="0.2">
      <c r="AD11100">
        <f t="shared" si="719"/>
        <v>11098</v>
      </c>
      <c r="AE11100">
        <f t="shared" si="722"/>
        <v>3.0687338318062152E-11</v>
      </c>
      <c r="AF11100">
        <f t="shared" si="720"/>
        <v>1.9148899110470774E-8</v>
      </c>
      <c r="AG11100">
        <f t="shared" si="721"/>
        <v>3.4056808065385375E-7</v>
      </c>
    </row>
    <row r="11101" spans="30:33" x14ac:dyDescent="0.2">
      <c r="AD11101">
        <f t="shared" si="719"/>
        <v>11099</v>
      </c>
      <c r="AE11101">
        <f t="shared" si="722"/>
        <v>3.0638238576753253E-11</v>
      </c>
      <c r="AF11101">
        <f t="shared" si="720"/>
        <v>1.9118260871894019E-8</v>
      </c>
      <c r="AG11101">
        <f t="shared" si="721"/>
        <v>3.4005380996338434E-7</v>
      </c>
    </row>
    <row r="11102" spans="30:33" x14ac:dyDescent="0.2">
      <c r="AD11102">
        <f t="shared" si="719"/>
        <v>11100</v>
      </c>
      <c r="AE11102">
        <f t="shared" si="722"/>
        <v>3.0589217395030443E-11</v>
      </c>
      <c r="AF11102">
        <f t="shared" si="720"/>
        <v>1.9087671654498986E-8</v>
      </c>
      <c r="AG11102">
        <f t="shared" si="721"/>
        <v>3.3954031308483793E-7</v>
      </c>
    </row>
    <row r="11103" spans="30:33" x14ac:dyDescent="0.2">
      <c r="AD11103">
        <f t="shared" si="719"/>
        <v>11101</v>
      </c>
      <c r="AE11103">
        <f t="shared" si="722"/>
        <v>3.0540274647198392E-11</v>
      </c>
      <c r="AF11103">
        <f t="shared" si="720"/>
        <v>1.9057131379851788E-8</v>
      </c>
      <c r="AG11103">
        <f t="shared" si="721"/>
        <v>3.3902758885854934E-7</v>
      </c>
    </row>
    <row r="11104" spans="30:33" x14ac:dyDescent="0.2">
      <c r="AD11104">
        <f t="shared" si="719"/>
        <v>11102</v>
      </c>
      <c r="AE11104">
        <f t="shared" si="722"/>
        <v>3.0491410207762873E-11</v>
      </c>
      <c r="AF11104">
        <f t="shared" si="720"/>
        <v>1.9026639969644023E-8</v>
      </c>
      <c r="AG11104">
        <f t="shared" si="721"/>
        <v>3.385156361265834E-7</v>
      </c>
    </row>
    <row r="11105" spans="30:33" x14ac:dyDescent="0.2">
      <c r="AD11105">
        <f t="shared" si="719"/>
        <v>11103</v>
      </c>
      <c r="AE11105">
        <f t="shared" si="722"/>
        <v>3.0442623951430452E-11</v>
      </c>
      <c r="AF11105">
        <f t="shared" si="720"/>
        <v>1.8996197345692592E-8</v>
      </c>
      <c r="AG11105">
        <f t="shared" si="721"/>
        <v>3.380044537327323E-7</v>
      </c>
    </row>
    <row r="11106" spans="30:33" x14ac:dyDescent="0.2">
      <c r="AD11106">
        <f t="shared" si="719"/>
        <v>11104</v>
      </c>
      <c r="AE11106">
        <f t="shared" si="722"/>
        <v>3.0393915753108162E-11</v>
      </c>
      <c r="AF11106">
        <f t="shared" si="720"/>
        <v>1.8965803429939484E-8</v>
      </c>
      <c r="AG11106">
        <f t="shared" si="721"/>
        <v>3.37494040522513E-7</v>
      </c>
    </row>
    <row r="11107" spans="30:33" x14ac:dyDescent="0.2">
      <c r="AD11107">
        <f t="shared" ref="AD11107:AD11170" si="723">AD11106+1</f>
        <v>11105</v>
      </c>
      <c r="AE11107">
        <f t="shared" si="722"/>
        <v>3.0345285487903188E-11</v>
      </c>
      <c r="AF11107">
        <f t="shared" ref="AF11107:AF11170" si="724">AF11106*$AF$3</f>
        <v>1.893545814445158E-8</v>
      </c>
      <c r="AG11107">
        <f t="shared" ref="AG11107:AG11170" si="725">AD11107*AE11107</f>
        <v>3.3698439534316492E-7</v>
      </c>
    </row>
    <row r="11108" spans="30:33" x14ac:dyDescent="0.2">
      <c r="AD11108">
        <f t="shared" si="723"/>
        <v>11106</v>
      </c>
      <c r="AE11108">
        <f t="shared" si="722"/>
        <v>3.0296733031122544E-11</v>
      </c>
      <c r="AF11108">
        <f t="shared" si="724"/>
        <v>1.8905161411420457E-8</v>
      </c>
      <c r="AG11108">
        <f t="shared" si="725"/>
        <v>3.3647551704364697E-7</v>
      </c>
    </row>
    <row r="11109" spans="30:33" x14ac:dyDescent="0.2">
      <c r="AD11109">
        <f t="shared" si="723"/>
        <v>11107</v>
      </c>
      <c r="AE11109">
        <f t="shared" si="722"/>
        <v>3.0248258258272743E-11</v>
      </c>
      <c r="AF11109">
        <f t="shared" si="724"/>
        <v>1.8874913153162182E-8</v>
      </c>
      <c r="AG11109">
        <f t="shared" si="725"/>
        <v>3.3596740447463535E-7</v>
      </c>
    </row>
    <row r="11110" spans="30:33" x14ac:dyDescent="0.2">
      <c r="AD11110">
        <f t="shared" si="723"/>
        <v>11108</v>
      </c>
      <c r="AE11110">
        <f t="shared" si="722"/>
        <v>3.0199861045059507E-11</v>
      </c>
      <c r="AF11110">
        <f t="shared" si="724"/>
        <v>1.8844713292117122E-8</v>
      </c>
      <c r="AG11110">
        <f t="shared" si="725"/>
        <v>3.3546005648852102E-7</v>
      </c>
    </row>
    <row r="11111" spans="30:33" x14ac:dyDescent="0.2">
      <c r="AD11111">
        <f t="shared" si="723"/>
        <v>11109</v>
      </c>
      <c r="AE11111">
        <f t="shared" si="722"/>
        <v>3.0151541267387411E-11</v>
      </c>
      <c r="AF11111">
        <f t="shared" si="724"/>
        <v>1.8814561750849735E-8</v>
      </c>
      <c r="AG11111">
        <f t="shared" si="725"/>
        <v>3.3495347193940677E-7</v>
      </c>
    </row>
    <row r="11112" spans="30:33" x14ac:dyDescent="0.2">
      <c r="AD11112">
        <f t="shared" si="723"/>
        <v>11110</v>
      </c>
      <c r="AE11112">
        <f t="shared" si="722"/>
        <v>3.010329880135959E-11</v>
      </c>
      <c r="AF11112">
        <f t="shared" si="724"/>
        <v>1.8784458452048373E-8</v>
      </c>
      <c r="AG11112">
        <f t="shared" si="725"/>
        <v>3.3444764968310505E-7</v>
      </c>
    </row>
    <row r="11113" spans="30:33" x14ac:dyDescent="0.2">
      <c r="AD11113">
        <f t="shared" si="723"/>
        <v>11111</v>
      </c>
      <c r="AE11113">
        <f t="shared" si="722"/>
        <v>3.0055133523277408E-11</v>
      </c>
      <c r="AF11113">
        <f t="shared" si="724"/>
        <v>1.8754403318525095E-8</v>
      </c>
      <c r="AG11113">
        <f t="shared" si="725"/>
        <v>3.3394258857713527E-7</v>
      </c>
    </row>
    <row r="11114" spans="30:33" x14ac:dyDescent="0.2">
      <c r="AD11114">
        <f t="shared" si="723"/>
        <v>11112</v>
      </c>
      <c r="AE11114">
        <f t="shared" si="722"/>
        <v>3.0007045309640168E-11</v>
      </c>
      <c r="AF11114">
        <f t="shared" si="724"/>
        <v>1.8724396273215453E-8</v>
      </c>
      <c r="AG11114">
        <f t="shared" si="725"/>
        <v>3.3343828748072156E-7</v>
      </c>
    </row>
    <row r="11115" spans="30:33" x14ac:dyDescent="0.2">
      <c r="AD11115">
        <f t="shared" si="723"/>
        <v>11113</v>
      </c>
      <c r="AE11115">
        <f t="shared" si="722"/>
        <v>2.9959034037144737E-11</v>
      </c>
      <c r="AF11115">
        <f t="shared" si="724"/>
        <v>1.8694437239178307E-8</v>
      </c>
      <c r="AG11115">
        <f t="shared" si="725"/>
        <v>3.3293474525478948E-7</v>
      </c>
    </row>
    <row r="11116" spans="30:33" x14ac:dyDescent="0.2">
      <c r="AD11116">
        <f t="shared" si="723"/>
        <v>11114</v>
      </c>
      <c r="AE11116">
        <f t="shared" si="722"/>
        <v>2.9911099582685305E-11</v>
      </c>
      <c r="AF11116">
        <f t="shared" si="724"/>
        <v>1.8664526139595622E-8</v>
      </c>
      <c r="AG11116">
        <f t="shared" si="725"/>
        <v>3.3243196076196446E-7</v>
      </c>
    </row>
    <row r="11117" spans="30:33" x14ac:dyDescent="0.2">
      <c r="AD11117">
        <f t="shared" si="723"/>
        <v>11115</v>
      </c>
      <c r="AE11117">
        <f t="shared" si="722"/>
        <v>2.9863241823353006E-11</v>
      </c>
      <c r="AF11117">
        <f t="shared" si="724"/>
        <v>1.8634662897772268E-8</v>
      </c>
      <c r="AG11117">
        <f t="shared" si="725"/>
        <v>3.3192993286656865E-7</v>
      </c>
    </row>
    <row r="11118" spans="30:33" x14ac:dyDescent="0.2">
      <c r="AD11118">
        <f t="shared" si="723"/>
        <v>11116</v>
      </c>
      <c r="AE11118">
        <f t="shared" si="722"/>
        <v>2.9815460636435642E-11</v>
      </c>
      <c r="AF11118">
        <f t="shared" si="724"/>
        <v>1.8604847437135831E-8</v>
      </c>
      <c r="AG11118">
        <f t="shared" si="725"/>
        <v>3.3142866043461859E-7</v>
      </c>
    </row>
    <row r="11119" spans="30:33" x14ac:dyDescent="0.2">
      <c r="AD11119">
        <f t="shared" si="723"/>
        <v>11117</v>
      </c>
      <c r="AE11119">
        <f t="shared" si="722"/>
        <v>2.9767755899417346E-11</v>
      </c>
      <c r="AF11119">
        <f t="shared" si="724"/>
        <v>1.8575079681236413E-8</v>
      </c>
      <c r="AG11119">
        <f t="shared" si="725"/>
        <v>3.3092814233382262E-7</v>
      </c>
    </row>
    <row r="11120" spans="30:33" x14ac:dyDescent="0.2">
      <c r="AD11120">
        <f t="shared" si="723"/>
        <v>11118</v>
      </c>
      <c r="AE11120">
        <f t="shared" si="722"/>
        <v>2.9720127489978275E-11</v>
      </c>
      <c r="AF11120">
        <f t="shared" si="724"/>
        <v>1.8545359553746433E-8</v>
      </c>
      <c r="AG11120">
        <f t="shared" si="725"/>
        <v>3.3042837743357845E-7</v>
      </c>
    </row>
    <row r="11121" spans="30:33" x14ac:dyDescent="0.2">
      <c r="AD11121">
        <f t="shared" si="723"/>
        <v>11119</v>
      </c>
      <c r="AE11121">
        <f t="shared" si="722"/>
        <v>2.9672575285994304E-11</v>
      </c>
      <c r="AF11121">
        <f t="shared" si="724"/>
        <v>1.8515686978460437E-8</v>
      </c>
      <c r="AG11121">
        <f t="shared" si="725"/>
        <v>3.2992936460497064E-7</v>
      </c>
    </row>
    <row r="11122" spans="30:33" x14ac:dyDescent="0.2">
      <c r="AD11122">
        <f t="shared" si="723"/>
        <v>11120</v>
      </c>
      <c r="AE11122">
        <f t="shared" si="722"/>
        <v>2.9625099165536709E-11</v>
      </c>
      <c r="AF11122">
        <f t="shared" si="724"/>
        <v>1.8486061879294897E-8</v>
      </c>
      <c r="AG11122">
        <f t="shared" si="725"/>
        <v>3.2943110272076821E-7</v>
      </c>
    </row>
    <row r="11123" spans="30:33" x14ac:dyDescent="0.2">
      <c r="AD11123">
        <f t="shared" si="723"/>
        <v>11121</v>
      </c>
      <c r="AE11123">
        <f t="shared" si="722"/>
        <v>2.9577699006871847E-11</v>
      </c>
      <c r="AF11123">
        <f t="shared" si="724"/>
        <v>1.8456484180288023E-8</v>
      </c>
      <c r="AG11123">
        <f t="shared" si="725"/>
        <v>3.2893359065542183E-7</v>
      </c>
    </row>
    <row r="11124" spans="30:33" x14ac:dyDescent="0.2">
      <c r="AD11124">
        <f t="shared" si="723"/>
        <v>11122</v>
      </c>
      <c r="AE11124">
        <f t="shared" si="722"/>
        <v>2.953037468846085E-11</v>
      </c>
      <c r="AF11124">
        <f t="shared" si="724"/>
        <v>1.8426953805599561E-8</v>
      </c>
      <c r="AG11124">
        <f t="shared" si="725"/>
        <v>3.2843682728506155E-7</v>
      </c>
    </row>
    <row r="11125" spans="30:33" x14ac:dyDescent="0.2">
      <c r="AD11125">
        <f t="shared" si="723"/>
        <v>11123</v>
      </c>
      <c r="AE11125">
        <f t="shared" si="722"/>
        <v>2.9483126088959313E-11</v>
      </c>
      <c r="AF11125">
        <f t="shared" si="724"/>
        <v>1.8397470679510603E-8</v>
      </c>
      <c r="AG11125">
        <f t="shared" si="725"/>
        <v>3.2794081148749445E-7</v>
      </c>
    </row>
    <row r="11126" spans="30:33" x14ac:dyDescent="0.2">
      <c r="AD11126">
        <f t="shared" si="723"/>
        <v>11124</v>
      </c>
      <c r="AE11126">
        <f t="shared" si="722"/>
        <v>2.9435953087216974E-11</v>
      </c>
      <c r="AF11126">
        <f t="shared" si="724"/>
        <v>1.8368034726423384E-8</v>
      </c>
      <c r="AG11126">
        <f t="shared" si="725"/>
        <v>3.274455421422016E-7</v>
      </c>
    </row>
    <row r="11127" spans="30:33" x14ac:dyDescent="0.2">
      <c r="AD11127">
        <f t="shared" si="723"/>
        <v>11125</v>
      </c>
      <c r="AE11127">
        <f t="shared" si="722"/>
        <v>2.938885556227743E-11</v>
      </c>
      <c r="AF11127">
        <f t="shared" si="724"/>
        <v>1.8338645870861105E-8</v>
      </c>
      <c r="AG11127">
        <f t="shared" si="725"/>
        <v>3.2695101813033639E-7</v>
      </c>
    </row>
    <row r="11128" spans="30:33" x14ac:dyDescent="0.2">
      <c r="AD11128">
        <f t="shared" si="723"/>
        <v>11126</v>
      </c>
      <c r="AE11128">
        <f t="shared" si="722"/>
        <v>2.9341833393377783E-11</v>
      </c>
      <c r="AF11128">
        <f t="shared" si="724"/>
        <v>1.8309304037467725E-8</v>
      </c>
      <c r="AG11128">
        <f t="shared" si="725"/>
        <v>3.2645723833472123E-7</v>
      </c>
    </row>
    <row r="11129" spans="30:33" x14ac:dyDescent="0.2">
      <c r="AD11129">
        <f t="shared" si="723"/>
        <v>11127</v>
      </c>
      <c r="AE11129">
        <f t="shared" si="722"/>
        <v>2.929488645994837E-11</v>
      </c>
      <c r="AF11129">
        <f t="shared" si="724"/>
        <v>1.8280009151007775E-8</v>
      </c>
      <c r="AG11129">
        <f t="shared" si="725"/>
        <v>3.2596420163984549E-7</v>
      </c>
    </row>
    <row r="11130" spans="30:33" x14ac:dyDescent="0.2">
      <c r="AD11130">
        <f t="shared" si="723"/>
        <v>11128</v>
      </c>
      <c r="AE11130">
        <f t="shared" si="722"/>
        <v>2.9248014641612452E-11</v>
      </c>
      <c r="AF11130">
        <f t="shared" si="724"/>
        <v>1.8250761136366163E-8</v>
      </c>
      <c r="AG11130">
        <f t="shared" si="725"/>
        <v>3.2547190693186334E-7</v>
      </c>
    </row>
    <row r="11131" spans="30:33" x14ac:dyDescent="0.2">
      <c r="AD11131">
        <f t="shared" si="723"/>
        <v>11129</v>
      </c>
      <c r="AE11131">
        <f t="shared" si="722"/>
        <v>2.9201217818185875E-11</v>
      </c>
      <c r="AF11131">
        <f t="shared" si="724"/>
        <v>1.8221559918547976E-8</v>
      </c>
      <c r="AG11131">
        <f t="shared" si="725"/>
        <v>3.2498035309859061E-7</v>
      </c>
    </row>
    <row r="11132" spans="30:33" x14ac:dyDescent="0.2">
      <c r="AD11132">
        <f t="shared" si="723"/>
        <v>11130</v>
      </c>
      <c r="AE11132">
        <f t="shared" si="722"/>
        <v>2.9154495869676778E-11</v>
      </c>
      <c r="AF11132">
        <f t="shared" si="724"/>
        <v>1.81924054226783E-8</v>
      </c>
      <c r="AG11132">
        <f t="shared" si="725"/>
        <v>3.2448953902950257E-7</v>
      </c>
    </row>
    <row r="11133" spans="30:33" x14ac:dyDescent="0.2">
      <c r="AD11133">
        <f t="shared" si="723"/>
        <v>11131</v>
      </c>
      <c r="AE11133">
        <f t="shared" si="722"/>
        <v>2.9107848676285293E-11</v>
      </c>
      <c r="AF11133">
        <f t="shared" si="724"/>
        <v>1.8163297574002015E-8</v>
      </c>
      <c r="AG11133">
        <f t="shared" si="725"/>
        <v>3.239994636157316E-7</v>
      </c>
    </row>
    <row r="11134" spans="30:33" x14ac:dyDescent="0.2">
      <c r="AD11134">
        <f t="shared" si="723"/>
        <v>11132</v>
      </c>
      <c r="AE11134">
        <f t="shared" si="722"/>
        <v>2.9061276118403238E-11</v>
      </c>
      <c r="AF11134">
        <f t="shared" si="724"/>
        <v>1.8134236297883612E-8</v>
      </c>
      <c r="AG11134">
        <f t="shared" si="725"/>
        <v>3.2351012575006482E-7</v>
      </c>
    </row>
    <row r="11135" spans="30:33" x14ac:dyDescent="0.2">
      <c r="AD11135">
        <f t="shared" si="723"/>
        <v>11133</v>
      </c>
      <c r="AE11135">
        <f t="shared" si="722"/>
        <v>2.9014778076613792E-11</v>
      </c>
      <c r="AF11135">
        <f t="shared" si="724"/>
        <v>1.8105221519806997E-8</v>
      </c>
      <c r="AG11135">
        <f t="shared" si="725"/>
        <v>3.2302152432694134E-7</v>
      </c>
    </row>
    <row r="11136" spans="30:33" x14ac:dyDescent="0.2">
      <c r="AD11136">
        <f t="shared" si="723"/>
        <v>11134</v>
      </c>
      <c r="AE11136">
        <f t="shared" si="722"/>
        <v>2.896835443169121E-11</v>
      </c>
      <c r="AF11136">
        <f t="shared" si="724"/>
        <v>1.8076253165375305E-8</v>
      </c>
      <c r="AG11136">
        <f t="shared" si="725"/>
        <v>3.2253365824244994E-7</v>
      </c>
    </row>
    <row r="11137" spans="30:33" x14ac:dyDescent="0.2">
      <c r="AD11137">
        <f t="shared" si="723"/>
        <v>11135</v>
      </c>
      <c r="AE11137">
        <f t="shared" si="722"/>
        <v>2.8922005064600501E-11</v>
      </c>
      <c r="AF11137">
        <f t="shared" si="724"/>
        <v>1.8047331160310705E-8</v>
      </c>
      <c r="AG11137">
        <f t="shared" si="725"/>
        <v>3.2204652639432661E-7</v>
      </c>
    </row>
    <row r="11138" spans="30:33" x14ac:dyDescent="0.2">
      <c r="AD11138">
        <f t="shared" si="723"/>
        <v>11136</v>
      </c>
      <c r="AE11138">
        <f t="shared" si="722"/>
        <v>2.8875729856497142E-11</v>
      </c>
      <c r="AF11138">
        <f t="shared" si="724"/>
        <v>1.8018455430454209E-8</v>
      </c>
      <c r="AG11138">
        <f t="shared" si="725"/>
        <v>3.2156012768195217E-7</v>
      </c>
    </row>
    <row r="11139" spans="30:33" x14ac:dyDescent="0.2">
      <c r="AD11139">
        <f t="shared" si="723"/>
        <v>11137</v>
      </c>
      <c r="AE11139">
        <f t="shared" si="722"/>
        <v>2.8829528688726748E-11</v>
      </c>
      <c r="AF11139">
        <f t="shared" si="724"/>
        <v>1.7989625901765481E-8</v>
      </c>
      <c r="AG11139">
        <f t="shared" si="725"/>
        <v>3.2107446100634977E-7</v>
      </c>
    </row>
    <row r="11140" spans="30:33" x14ac:dyDescent="0.2">
      <c r="AD11140">
        <f t="shared" si="723"/>
        <v>11138</v>
      </c>
      <c r="AE11140">
        <f t="shared" si="722"/>
        <v>2.878340144282478E-11</v>
      </c>
      <c r="AF11140">
        <f t="shared" si="724"/>
        <v>1.7960842500322656E-8</v>
      </c>
      <c r="AG11140">
        <f t="shared" si="725"/>
        <v>3.205895252701824E-7</v>
      </c>
    </row>
    <row r="11141" spans="30:33" x14ac:dyDescent="0.2">
      <c r="AD11141">
        <f t="shared" si="723"/>
        <v>11139</v>
      </c>
      <c r="AE11141">
        <f t="shared" si="722"/>
        <v>2.8737348000516261E-11</v>
      </c>
      <c r="AF11141">
        <f t="shared" si="724"/>
        <v>1.7932105152322138E-8</v>
      </c>
      <c r="AG11141">
        <f t="shared" si="725"/>
        <v>3.2010531937775063E-7</v>
      </c>
    </row>
    <row r="11142" spans="30:33" x14ac:dyDescent="0.2">
      <c r="AD11142">
        <f t="shared" si="723"/>
        <v>11140</v>
      </c>
      <c r="AE11142">
        <f t="shared" si="722"/>
        <v>2.8691368243715434E-11</v>
      </c>
      <c r="AF11142">
        <f t="shared" si="724"/>
        <v>1.7903413784078422E-8</v>
      </c>
      <c r="AG11142">
        <f t="shared" si="725"/>
        <v>3.1962184223498993E-7</v>
      </c>
    </row>
    <row r="11143" spans="30:33" x14ac:dyDescent="0.2">
      <c r="AD11143">
        <f t="shared" si="723"/>
        <v>11141</v>
      </c>
      <c r="AE11143">
        <f t="shared" si="722"/>
        <v>2.8645462054525488E-11</v>
      </c>
      <c r="AF11143">
        <f t="shared" si="724"/>
        <v>1.7874768322023896E-8</v>
      </c>
      <c r="AG11143">
        <f t="shared" si="725"/>
        <v>3.1913909274946844E-7</v>
      </c>
    </row>
    <row r="11144" spans="30:33" x14ac:dyDescent="0.2">
      <c r="AD11144">
        <f t="shared" si="723"/>
        <v>11142</v>
      </c>
      <c r="AE11144">
        <f t="shared" si="722"/>
        <v>2.8599629315238246E-11</v>
      </c>
      <c r="AF11144">
        <f t="shared" si="724"/>
        <v>1.7846168692708657E-8</v>
      </c>
      <c r="AG11144">
        <f t="shared" si="725"/>
        <v>3.1865706983038455E-7</v>
      </c>
    </row>
    <row r="11145" spans="30:33" x14ac:dyDescent="0.2">
      <c r="AD11145">
        <f t="shared" si="723"/>
        <v>11143</v>
      </c>
      <c r="AE11145">
        <f t="shared" si="722"/>
        <v>2.8553869908333863E-11</v>
      </c>
      <c r="AF11145">
        <f t="shared" si="724"/>
        <v>1.7817614822800321E-8</v>
      </c>
      <c r="AG11145">
        <f t="shared" si="725"/>
        <v>3.1817577238856421E-7</v>
      </c>
    </row>
    <row r="11146" spans="30:33" x14ac:dyDescent="0.2">
      <c r="AD11146">
        <f t="shared" si="723"/>
        <v>11144</v>
      </c>
      <c r="AE11146">
        <f t="shared" si="722"/>
        <v>2.8508183716480526E-11</v>
      </c>
      <c r="AF11146">
        <f t="shared" si="724"/>
        <v>1.7789106639083839E-8</v>
      </c>
      <c r="AG11146">
        <f t="shared" si="725"/>
        <v>3.1769519933645895E-7</v>
      </c>
    </row>
    <row r="11147" spans="30:33" x14ac:dyDescent="0.2">
      <c r="AD11147">
        <f t="shared" si="723"/>
        <v>11145</v>
      </c>
      <c r="AE11147">
        <f t="shared" si="722"/>
        <v>2.8462570622534156E-11</v>
      </c>
      <c r="AF11147">
        <f t="shared" si="724"/>
        <v>1.7760644068461304E-8</v>
      </c>
      <c r="AG11147">
        <f t="shared" si="725"/>
        <v>3.172153495881432E-7</v>
      </c>
    </row>
    <row r="11148" spans="30:33" x14ac:dyDescent="0.2">
      <c r="AD11148">
        <f t="shared" si="723"/>
        <v>11146</v>
      </c>
      <c r="AE11148">
        <f t="shared" si="722"/>
        <v>2.8417030509538099E-11</v>
      </c>
      <c r="AF11148">
        <f t="shared" si="724"/>
        <v>1.7732227037951764E-8</v>
      </c>
      <c r="AG11148">
        <f t="shared" si="725"/>
        <v>3.1673622205931165E-7</v>
      </c>
    </row>
    <row r="11149" spans="30:33" x14ac:dyDescent="0.2">
      <c r="AD11149">
        <f t="shared" si="723"/>
        <v>11147</v>
      </c>
      <c r="AE11149">
        <f t="shared" si="722"/>
        <v>2.8371563260722833E-11</v>
      </c>
      <c r="AF11149">
        <f t="shared" si="724"/>
        <v>1.7703855474691039E-8</v>
      </c>
      <c r="AG11149">
        <f t="shared" si="725"/>
        <v>3.1625781566727743E-7</v>
      </c>
    </row>
    <row r="11150" spans="30:33" x14ac:dyDescent="0.2">
      <c r="AD11150">
        <f t="shared" si="723"/>
        <v>11148</v>
      </c>
      <c r="AE11150">
        <f t="shared" si="722"/>
        <v>2.8326168759505676E-11</v>
      </c>
      <c r="AF11150">
        <f t="shared" si="724"/>
        <v>1.7675529305931533E-8</v>
      </c>
      <c r="AG11150">
        <f t="shared" si="725"/>
        <v>3.1578012933096926E-7</v>
      </c>
    </row>
    <row r="11151" spans="30:33" x14ac:dyDescent="0.2">
      <c r="AD11151">
        <f t="shared" si="723"/>
        <v>11149</v>
      </c>
      <c r="AE11151">
        <f t="shared" si="722"/>
        <v>2.8280846889490466E-11</v>
      </c>
      <c r="AF11151">
        <f t="shared" si="724"/>
        <v>1.764724845904204E-8</v>
      </c>
      <c r="AG11151">
        <f t="shared" si="725"/>
        <v>3.153031619709292E-7</v>
      </c>
    </row>
    <row r="11152" spans="30:33" x14ac:dyDescent="0.2">
      <c r="AD11152">
        <f t="shared" si="723"/>
        <v>11150</v>
      </c>
      <c r="AE11152">
        <f t="shared" si="722"/>
        <v>2.8235597534467278E-11</v>
      </c>
      <c r="AF11152">
        <f t="shared" si="724"/>
        <v>1.7619012861507573E-8</v>
      </c>
      <c r="AG11152">
        <f t="shared" si="725"/>
        <v>3.1482691250931015E-7</v>
      </c>
    </row>
    <row r="11153" spans="30:33" x14ac:dyDescent="0.2">
      <c r="AD11153">
        <f t="shared" si="723"/>
        <v>11151</v>
      </c>
      <c r="AE11153">
        <f t="shared" si="722"/>
        <v>2.8190420578412129E-11</v>
      </c>
      <c r="AF11153">
        <f t="shared" si="724"/>
        <v>1.759082244092916E-8</v>
      </c>
      <c r="AG11153">
        <f t="shared" si="725"/>
        <v>3.1435137986987365E-7</v>
      </c>
    </row>
    <row r="11154" spans="30:33" x14ac:dyDescent="0.2">
      <c r="AD11154">
        <f t="shared" si="723"/>
        <v>11152</v>
      </c>
      <c r="AE11154">
        <f t="shared" si="722"/>
        <v>2.8145315905486668E-11</v>
      </c>
      <c r="AF11154">
        <f t="shared" si="724"/>
        <v>1.756267712502367E-8</v>
      </c>
      <c r="AG11154">
        <f t="shared" si="725"/>
        <v>3.1387656297798734E-7</v>
      </c>
    </row>
    <row r="11155" spans="30:33" x14ac:dyDescent="0.2">
      <c r="AD11155">
        <f t="shared" si="723"/>
        <v>11153</v>
      </c>
      <c r="AE11155">
        <f t="shared" ref="AE11155:AE11218" si="726">AF11154*$AE$3</f>
        <v>2.8100283400037886E-11</v>
      </c>
      <c r="AF11155">
        <f t="shared" si="724"/>
        <v>1.7534576841623631E-8</v>
      </c>
      <c r="AG11155">
        <f t="shared" si="725"/>
        <v>3.1340246076062253E-7</v>
      </c>
    </row>
    <row r="11156" spans="30:33" x14ac:dyDescent="0.2">
      <c r="AD11156">
        <f t="shared" si="723"/>
        <v>11154</v>
      </c>
      <c r="AE11156">
        <f t="shared" si="726"/>
        <v>2.8055322946597823E-11</v>
      </c>
      <c r="AF11156">
        <f t="shared" si="724"/>
        <v>1.7506521518677034E-8</v>
      </c>
      <c r="AG11156">
        <f t="shared" si="725"/>
        <v>3.1292907214635211E-7</v>
      </c>
    </row>
    <row r="11157" spans="30:33" x14ac:dyDescent="0.2">
      <c r="AD11157">
        <f t="shared" si="723"/>
        <v>11155</v>
      </c>
      <c r="AE11157">
        <f t="shared" si="726"/>
        <v>2.8010434429883267E-11</v>
      </c>
      <c r="AF11157">
        <f t="shared" si="724"/>
        <v>1.7478511084247151E-8</v>
      </c>
      <c r="AG11157">
        <f t="shared" si="725"/>
        <v>3.1245639606534783E-7</v>
      </c>
    </row>
    <row r="11158" spans="30:33" x14ac:dyDescent="0.2">
      <c r="AD11158">
        <f t="shared" si="723"/>
        <v>11156</v>
      </c>
      <c r="AE11158">
        <f t="shared" si="726"/>
        <v>2.7965617734795454E-11</v>
      </c>
      <c r="AF11158">
        <f t="shared" si="724"/>
        <v>1.7450545466512355E-8</v>
      </c>
      <c r="AG11158">
        <f t="shared" si="725"/>
        <v>3.1198443144937808E-7</v>
      </c>
    </row>
    <row r="11159" spans="30:33" x14ac:dyDescent="0.2">
      <c r="AD11159">
        <f t="shared" si="723"/>
        <v>11157</v>
      </c>
      <c r="AE11159">
        <f t="shared" si="726"/>
        <v>2.7920872746419782E-11</v>
      </c>
      <c r="AF11159">
        <f t="shared" si="724"/>
        <v>1.7422624593765933E-8</v>
      </c>
      <c r="AG11159">
        <f t="shared" si="725"/>
        <v>3.1151317723180549E-7</v>
      </c>
    </row>
    <row r="11160" spans="30:33" x14ac:dyDescent="0.2">
      <c r="AD11160">
        <f t="shared" si="723"/>
        <v>11158</v>
      </c>
      <c r="AE11160">
        <f t="shared" si="726"/>
        <v>2.7876199350025504E-11</v>
      </c>
      <c r="AF11160">
        <f t="shared" si="724"/>
        <v>1.7394748394415906E-8</v>
      </c>
      <c r="AG11160">
        <f t="shared" si="725"/>
        <v>3.1104263234758455E-7</v>
      </c>
    </row>
    <row r="11161" spans="30:33" x14ac:dyDescent="0.2">
      <c r="AD11161">
        <f t="shared" si="723"/>
        <v>11159</v>
      </c>
      <c r="AE11161">
        <f t="shared" si="726"/>
        <v>2.7831597431065463E-11</v>
      </c>
      <c r="AF11161">
        <f t="shared" si="724"/>
        <v>1.736691679698484E-8</v>
      </c>
      <c r="AG11161">
        <f t="shared" si="725"/>
        <v>3.1057279573325952E-7</v>
      </c>
    </row>
    <row r="11162" spans="30:33" x14ac:dyDescent="0.2">
      <c r="AD11162">
        <f t="shared" si="723"/>
        <v>11160</v>
      </c>
      <c r="AE11162">
        <f t="shared" si="726"/>
        <v>2.7787066875175756E-11</v>
      </c>
      <c r="AF11162">
        <f t="shared" si="724"/>
        <v>1.7339129730109663E-8</v>
      </c>
      <c r="AG11162">
        <f t="shared" si="725"/>
        <v>3.1010366632696146E-7</v>
      </c>
    </row>
    <row r="11163" spans="30:33" x14ac:dyDescent="0.2">
      <c r="AD11163">
        <f t="shared" si="723"/>
        <v>11161</v>
      </c>
      <c r="AE11163">
        <f t="shared" si="726"/>
        <v>2.7742607568175472E-11</v>
      </c>
      <c r="AF11163">
        <f t="shared" si="724"/>
        <v>1.7311387122541487E-8</v>
      </c>
      <c r="AG11163">
        <f t="shared" si="725"/>
        <v>3.0963524306840645E-7</v>
      </c>
    </row>
    <row r="11164" spans="30:33" x14ac:dyDescent="0.2">
      <c r="AD11164">
        <f t="shared" si="723"/>
        <v>11162</v>
      </c>
      <c r="AE11164">
        <f t="shared" si="726"/>
        <v>2.7698219396066393E-11</v>
      </c>
      <c r="AF11164">
        <f t="shared" si="724"/>
        <v>1.728368890314542E-8</v>
      </c>
      <c r="AG11164">
        <f t="shared" si="725"/>
        <v>3.091675248988931E-7</v>
      </c>
    </row>
    <row r="11165" spans="30:33" x14ac:dyDescent="0.2">
      <c r="AD11165">
        <f t="shared" si="723"/>
        <v>11163</v>
      </c>
      <c r="AE11165">
        <f t="shared" si="726"/>
        <v>2.7653902245032685E-11</v>
      </c>
      <c r="AF11165">
        <f t="shared" si="724"/>
        <v>1.7256035000900386E-8</v>
      </c>
      <c r="AG11165">
        <f t="shared" si="725"/>
        <v>3.0870051076129987E-7</v>
      </c>
    </row>
    <row r="11166" spans="30:33" x14ac:dyDescent="0.2">
      <c r="AD11166">
        <f t="shared" si="723"/>
        <v>11164</v>
      </c>
      <c r="AE11166">
        <f t="shared" si="726"/>
        <v>2.7609656001440629E-11</v>
      </c>
      <c r="AF11166">
        <f t="shared" si="724"/>
        <v>1.7228425344898945E-8</v>
      </c>
      <c r="AG11166">
        <f t="shared" si="725"/>
        <v>3.0823419960008318E-7</v>
      </c>
    </row>
    <row r="11167" spans="30:33" x14ac:dyDescent="0.2">
      <c r="AD11167">
        <f t="shared" si="723"/>
        <v>11165</v>
      </c>
      <c r="AE11167">
        <f t="shared" si="726"/>
        <v>2.7565480551838327E-11</v>
      </c>
      <c r="AF11167">
        <f t="shared" si="724"/>
        <v>1.7200859864347106E-8</v>
      </c>
      <c r="AG11167">
        <f t="shared" si="725"/>
        <v>3.0776859036127493E-7</v>
      </c>
    </row>
    <row r="11168" spans="30:33" x14ac:dyDescent="0.2">
      <c r="AD11168">
        <f t="shared" si="723"/>
        <v>11166</v>
      </c>
      <c r="AE11168">
        <f t="shared" si="726"/>
        <v>2.7521375782955383E-11</v>
      </c>
      <c r="AF11168">
        <f t="shared" si="724"/>
        <v>1.717333848856415E-8</v>
      </c>
      <c r="AG11168">
        <f t="shared" si="725"/>
        <v>3.073036819924798E-7</v>
      </c>
    </row>
    <row r="11169" spans="30:33" x14ac:dyDescent="0.2">
      <c r="AD11169">
        <f t="shared" si="723"/>
        <v>11167</v>
      </c>
      <c r="AE11169">
        <f t="shared" si="726"/>
        <v>2.7477341581702654E-11</v>
      </c>
      <c r="AF11169">
        <f t="shared" si="724"/>
        <v>1.7145861146982446E-8</v>
      </c>
      <c r="AG11169">
        <f t="shared" si="725"/>
        <v>3.0683947344287351E-7</v>
      </c>
    </row>
    <row r="11170" spans="30:33" x14ac:dyDescent="0.2">
      <c r="AD11170">
        <f t="shared" si="723"/>
        <v>11168</v>
      </c>
      <c r="AE11170">
        <f t="shared" si="726"/>
        <v>2.7433377835171927E-11</v>
      </c>
      <c r="AF11170">
        <f t="shared" si="724"/>
        <v>1.7118427769147274E-8</v>
      </c>
      <c r="AG11170">
        <f t="shared" si="725"/>
        <v>3.063759636632001E-7</v>
      </c>
    </row>
    <row r="11171" spans="30:33" x14ac:dyDescent="0.2">
      <c r="AD11171">
        <f t="shared" ref="AD11171:AD11215" si="727">AD11170+1</f>
        <v>11169</v>
      </c>
      <c r="AE11171">
        <f t="shared" si="726"/>
        <v>2.738948443063565E-11</v>
      </c>
      <c r="AF11171">
        <f t="shared" ref="AF11171:AF11215" si="728">AF11170*$AF$3</f>
        <v>1.7091038284716638E-8</v>
      </c>
      <c r="AG11171">
        <f t="shared" ref="AG11171:AG11215" si="729">AD11171*AE11171</f>
        <v>3.059131516057696E-7</v>
      </c>
    </row>
    <row r="11172" spans="30:33" x14ac:dyDescent="0.2">
      <c r="AD11172">
        <f t="shared" si="727"/>
        <v>11170</v>
      </c>
      <c r="AE11172">
        <f t="shared" si="726"/>
        <v>2.7345661255546633E-11</v>
      </c>
      <c r="AF11172">
        <f t="shared" si="728"/>
        <v>1.706369262346109E-8</v>
      </c>
      <c r="AG11172">
        <f t="shared" si="729"/>
        <v>3.0545103622445587E-7</v>
      </c>
    </row>
    <row r="11173" spans="30:33" x14ac:dyDescent="0.2">
      <c r="AD11173">
        <f t="shared" si="727"/>
        <v>11171</v>
      </c>
      <c r="AE11173">
        <f t="shared" si="726"/>
        <v>2.7301908197537756E-11</v>
      </c>
      <c r="AF11173">
        <f t="shared" si="728"/>
        <v>1.7036390715263552E-8</v>
      </c>
      <c r="AG11173">
        <f t="shared" si="729"/>
        <v>3.0498961647469427E-7</v>
      </c>
    </row>
    <row r="11174" spans="30:33" x14ac:dyDescent="0.2">
      <c r="AD11174">
        <f t="shared" si="727"/>
        <v>11172</v>
      </c>
      <c r="AE11174">
        <f t="shared" si="726"/>
        <v>2.7258225144421694E-11</v>
      </c>
      <c r="AF11174">
        <f t="shared" si="728"/>
        <v>1.700913249011913E-8</v>
      </c>
      <c r="AG11174">
        <f t="shared" si="729"/>
        <v>3.0452889131347915E-7</v>
      </c>
    </row>
    <row r="11175" spans="30:33" x14ac:dyDescent="0.2">
      <c r="AD11175">
        <f t="shared" si="727"/>
        <v>11173</v>
      </c>
      <c r="AE11175">
        <f t="shared" si="726"/>
        <v>2.7214611984190619E-11</v>
      </c>
      <c r="AF11175">
        <f t="shared" si="728"/>
        <v>1.6981917878134938E-8</v>
      </c>
      <c r="AG11175">
        <f t="shared" si="729"/>
        <v>3.0406885969936179E-7</v>
      </c>
    </row>
    <row r="11176" spans="30:33" x14ac:dyDescent="0.2">
      <c r="AD11176">
        <f t="shared" si="727"/>
        <v>11174</v>
      </c>
      <c r="AE11176">
        <f t="shared" si="726"/>
        <v>2.7171068605015911E-11</v>
      </c>
      <c r="AF11176">
        <f t="shared" si="728"/>
        <v>1.6954746809529922E-8</v>
      </c>
      <c r="AG11176">
        <f t="shared" si="729"/>
        <v>3.0360952059244778E-7</v>
      </c>
    </row>
    <row r="11177" spans="30:33" x14ac:dyDescent="0.2">
      <c r="AD11177">
        <f t="shared" si="727"/>
        <v>11175</v>
      </c>
      <c r="AE11177">
        <f t="shared" si="726"/>
        <v>2.7127594895247888E-11</v>
      </c>
      <c r="AF11177">
        <f t="shared" si="728"/>
        <v>1.6927619214634673E-8</v>
      </c>
      <c r="AG11177">
        <f t="shared" si="729"/>
        <v>3.0315087295439517E-7</v>
      </c>
    </row>
    <row r="11178" spans="30:33" x14ac:dyDescent="0.2">
      <c r="AD11178">
        <f t="shared" si="727"/>
        <v>11176</v>
      </c>
      <c r="AE11178">
        <f t="shared" si="726"/>
        <v>2.708419074341549E-11</v>
      </c>
      <c r="AF11178">
        <f t="shared" si="728"/>
        <v>1.6900535023891257E-8</v>
      </c>
      <c r="AG11178">
        <f t="shared" si="729"/>
        <v>3.0269291574841153E-7</v>
      </c>
    </row>
    <row r="11179" spans="30:33" x14ac:dyDescent="0.2">
      <c r="AD11179">
        <f t="shared" si="727"/>
        <v>11177</v>
      </c>
      <c r="AE11179">
        <f t="shared" si="726"/>
        <v>2.7040856038226024E-11</v>
      </c>
      <c r="AF11179">
        <f t="shared" si="728"/>
        <v>1.6873494167853029E-8</v>
      </c>
      <c r="AG11179">
        <f t="shared" si="729"/>
        <v>3.0223564793925225E-7</v>
      </c>
    </row>
    <row r="11180" spans="30:33" x14ac:dyDescent="0.2">
      <c r="AD11180">
        <f t="shared" si="727"/>
        <v>11178</v>
      </c>
      <c r="AE11180">
        <f t="shared" si="726"/>
        <v>2.6997590668564858E-11</v>
      </c>
      <c r="AF11180">
        <f t="shared" si="728"/>
        <v>1.6846496577184463E-8</v>
      </c>
      <c r="AG11180">
        <f t="shared" si="729"/>
        <v>3.0177906849321797E-7</v>
      </c>
    </row>
    <row r="11181" spans="30:33" x14ac:dyDescent="0.2">
      <c r="AD11181">
        <f t="shared" si="727"/>
        <v>11179</v>
      </c>
      <c r="AE11181">
        <f t="shared" si="726"/>
        <v>2.6954394523495152E-11</v>
      </c>
      <c r="AF11181">
        <f t="shared" si="728"/>
        <v>1.6819542182660968E-8</v>
      </c>
      <c r="AG11181">
        <f t="shared" si="729"/>
        <v>3.0132317637815233E-7</v>
      </c>
    </row>
    <row r="11182" spans="30:33" x14ac:dyDescent="0.2">
      <c r="AD11182">
        <f t="shared" si="727"/>
        <v>11180</v>
      </c>
      <c r="AE11182">
        <f t="shared" si="726"/>
        <v>2.6911267492257562E-11</v>
      </c>
      <c r="AF11182">
        <f t="shared" si="728"/>
        <v>1.6792630915168709E-8</v>
      </c>
      <c r="AG11182">
        <f t="shared" si="729"/>
        <v>3.0086797056343956E-7</v>
      </c>
    </row>
    <row r="11183" spans="30:33" x14ac:dyDescent="0.2">
      <c r="AD11183">
        <f t="shared" si="727"/>
        <v>11181</v>
      </c>
      <c r="AE11183">
        <f t="shared" si="726"/>
        <v>2.6868209464269947E-11</v>
      </c>
      <c r="AF11183">
        <f t="shared" si="728"/>
        <v>1.6765762705704438E-8</v>
      </c>
      <c r="AG11183">
        <f t="shared" si="729"/>
        <v>3.0041345002000226E-7</v>
      </c>
    </row>
    <row r="11184" spans="30:33" x14ac:dyDescent="0.2">
      <c r="AD11184">
        <f t="shared" si="727"/>
        <v>11182</v>
      </c>
      <c r="AE11184">
        <f t="shared" si="726"/>
        <v>2.6825220329127113E-11</v>
      </c>
      <c r="AF11184">
        <f t="shared" si="728"/>
        <v>1.6738937485375311E-8</v>
      </c>
      <c r="AG11184">
        <f t="shared" si="729"/>
        <v>2.9995961372029937E-7</v>
      </c>
    </row>
    <row r="11185" spans="30:33" x14ac:dyDescent="0.2">
      <c r="AD11185">
        <f t="shared" si="727"/>
        <v>11183</v>
      </c>
      <c r="AE11185">
        <f t="shared" si="726"/>
        <v>2.6782299976600511E-11</v>
      </c>
      <c r="AF11185">
        <f t="shared" si="728"/>
        <v>1.6712155185398711E-8</v>
      </c>
      <c r="AG11185">
        <f t="shared" si="729"/>
        <v>2.9950646063832354E-7</v>
      </c>
    </row>
    <row r="11186" spans="30:33" x14ac:dyDescent="0.2">
      <c r="AD11186">
        <f t="shared" si="727"/>
        <v>11184</v>
      </c>
      <c r="AE11186">
        <f t="shared" si="726"/>
        <v>2.6739448296637951E-11</v>
      </c>
      <c r="AF11186">
        <f t="shared" si="728"/>
        <v>1.6685415737102073E-8</v>
      </c>
      <c r="AG11186">
        <f t="shared" si="729"/>
        <v>2.9905398974959884E-7</v>
      </c>
    </row>
    <row r="11187" spans="30:33" x14ac:dyDescent="0.2">
      <c r="AD11187">
        <f t="shared" si="727"/>
        <v>11185</v>
      </c>
      <c r="AE11187">
        <f t="shared" si="726"/>
        <v>2.669666517936333E-11</v>
      </c>
      <c r="AF11187">
        <f t="shared" si="728"/>
        <v>1.6658719071922709E-8</v>
      </c>
      <c r="AG11187">
        <f t="shared" si="729"/>
        <v>2.9860220003117883E-7</v>
      </c>
    </row>
    <row r="11188" spans="30:33" x14ac:dyDescent="0.2">
      <c r="AD11188">
        <f t="shared" si="727"/>
        <v>11186</v>
      </c>
      <c r="AE11188">
        <f t="shared" si="726"/>
        <v>2.6653950515076348E-11</v>
      </c>
      <c r="AF11188">
        <f t="shared" si="728"/>
        <v>1.6632065121407632E-8</v>
      </c>
      <c r="AG11188">
        <f t="shared" si="729"/>
        <v>2.9815109046164401E-7</v>
      </c>
    </row>
    <row r="11189" spans="30:33" x14ac:dyDescent="0.2">
      <c r="AD11189">
        <f t="shared" si="727"/>
        <v>11187</v>
      </c>
      <c r="AE11189">
        <f t="shared" si="726"/>
        <v>2.6611304194252222E-11</v>
      </c>
      <c r="AF11189">
        <f t="shared" si="728"/>
        <v>1.6605453817213378E-8</v>
      </c>
      <c r="AG11189">
        <f t="shared" si="729"/>
        <v>2.9770066002109963E-7</v>
      </c>
    </row>
    <row r="11190" spans="30:33" x14ac:dyDescent="0.2">
      <c r="AD11190">
        <f t="shared" si="727"/>
        <v>11188</v>
      </c>
      <c r="AE11190">
        <f t="shared" si="726"/>
        <v>2.6568726107541418E-11</v>
      </c>
      <c r="AF11190">
        <f t="shared" si="728"/>
        <v>1.6578885091105837E-8</v>
      </c>
      <c r="AG11190">
        <f t="shared" si="729"/>
        <v>2.9725090769117338E-7</v>
      </c>
    </row>
    <row r="11191" spans="30:33" x14ac:dyDescent="0.2">
      <c r="AD11191">
        <f t="shared" si="727"/>
        <v>11189</v>
      </c>
      <c r="AE11191">
        <f t="shared" si="726"/>
        <v>2.6526216145769352E-11</v>
      </c>
      <c r="AF11191">
        <f t="shared" si="728"/>
        <v>1.6552358874960067E-8</v>
      </c>
      <c r="AG11191">
        <f t="shared" si="729"/>
        <v>2.9680183245501327E-7</v>
      </c>
    </row>
    <row r="11192" spans="30:33" x14ac:dyDescent="0.2">
      <c r="AD11192">
        <f t="shared" si="727"/>
        <v>11190</v>
      </c>
      <c r="AE11192">
        <f t="shared" si="726"/>
        <v>2.6483774199936119E-11</v>
      </c>
      <c r="AF11192">
        <f t="shared" si="728"/>
        <v>1.6525875100760129E-8</v>
      </c>
      <c r="AG11192">
        <f t="shared" si="729"/>
        <v>2.9635343329728515E-7</v>
      </c>
    </row>
    <row r="11193" spans="30:33" x14ac:dyDescent="0.2">
      <c r="AD11193">
        <f t="shared" si="727"/>
        <v>11191</v>
      </c>
      <c r="AE11193">
        <f t="shared" si="726"/>
        <v>2.644140016121622E-11</v>
      </c>
      <c r="AF11193">
        <f t="shared" si="728"/>
        <v>1.6499433700598914E-8</v>
      </c>
      <c r="AG11193">
        <f t="shared" si="729"/>
        <v>2.9590570920417073E-7</v>
      </c>
    </row>
    <row r="11194" spans="30:33" x14ac:dyDescent="0.2">
      <c r="AD11194">
        <f t="shared" si="727"/>
        <v>11192</v>
      </c>
      <c r="AE11194">
        <f t="shared" si="726"/>
        <v>2.6399093920958273E-11</v>
      </c>
      <c r="AF11194">
        <f t="shared" si="728"/>
        <v>1.6473034606677954E-8</v>
      </c>
      <c r="AG11194">
        <f t="shared" si="729"/>
        <v>2.95458659163365E-7</v>
      </c>
    </row>
    <row r="11195" spans="30:33" x14ac:dyDescent="0.2">
      <c r="AD11195">
        <f t="shared" si="727"/>
        <v>11193</v>
      </c>
      <c r="AE11195">
        <f t="shared" si="726"/>
        <v>2.6356855370684739E-11</v>
      </c>
      <c r="AF11195">
        <f t="shared" si="728"/>
        <v>1.6446677751307267E-8</v>
      </c>
      <c r="AG11195">
        <f t="shared" si="729"/>
        <v>2.9501228216407426E-7</v>
      </c>
    </row>
    <row r="11196" spans="30:33" x14ac:dyDescent="0.2">
      <c r="AD11196">
        <f t="shared" si="727"/>
        <v>11194</v>
      </c>
      <c r="AE11196">
        <f t="shared" si="726"/>
        <v>2.631468440209164E-11</v>
      </c>
      <c r="AF11196">
        <f t="shared" si="728"/>
        <v>1.6420363066905174E-8</v>
      </c>
      <c r="AG11196">
        <f t="shared" si="729"/>
        <v>2.9456657719701382E-7</v>
      </c>
    </row>
    <row r="11197" spans="30:33" x14ac:dyDescent="0.2">
      <c r="AD11197">
        <f t="shared" si="727"/>
        <v>11195</v>
      </c>
      <c r="AE11197">
        <f t="shared" si="726"/>
        <v>2.627258090704829E-11</v>
      </c>
      <c r="AF11197">
        <f t="shared" si="728"/>
        <v>1.6394090485998127E-8</v>
      </c>
      <c r="AG11197">
        <f t="shared" si="729"/>
        <v>2.9412154325440563E-7</v>
      </c>
    </row>
    <row r="11198" spans="30:33" x14ac:dyDescent="0.2">
      <c r="AD11198">
        <f t="shared" si="727"/>
        <v>11196</v>
      </c>
      <c r="AE11198">
        <f t="shared" si="726"/>
        <v>2.6230544777597016E-11</v>
      </c>
      <c r="AF11198">
        <f t="shared" si="728"/>
        <v>1.6367859941220529E-8</v>
      </c>
      <c r="AG11198">
        <f t="shared" si="729"/>
        <v>2.9367717932997619E-7</v>
      </c>
    </row>
    <row r="11199" spans="30:33" x14ac:dyDescent="0.2">
      <c r="AD11199">
        <f t="shared" si="727"/>
        <v>11197</v>
      </c>
      <c r="AE11199">
        <f t="shared" si="726"/>
        <v>2.6188575905952858E-11</v>
      </c>
      <c r="AF11199">
        <f t="shared" si="728"/>
        <v>1.6341671365314576E-8</v>
      </c>
      <c r="AG11199">
        <f t="shared" si="729"/>
        <v>2.9323348441895417E-7</v>
      </c>
    </row>
    <row r="11200" spans="30:33" x14ac:dyDescent="0.2">
      <c r="AD11200">
        <f t="shared" si="727"/>
        <v>11198</v>
      </c>
      <c r="AE11200">
        <f t="shared" si="726"/>
        <v>2.6146674184503334E-11</v>
      </c>
      <c r="AF11200">
        <f t="shared" si="728"/>
        <v>1.6315524691130071E-8</v>
      </c>
      <c r="AG11200">
        <f t="shared" si="729"/>
        <v>2.9279045751806836E-7</v>
      </c>
    </row>
    <row r="11201" spans="30:33" x14ac:dyDescent="0.2">
      <c r="AD11201">
        <f t="shared" si="727"/>
        <v>11199</v>
      </c>
      <c r="AE11201">
        <f t="shared" si="726"/>
        <v>2.6104839505808124E-11</v>
      </c>
      <c r="AF11201">
        <f t="shared" si="728"/>
        <v>1.6289419851624262E-8</v>
      </c>
      <c r="AG11201">
        <f t="shared" si="729"/>
        <v>2.9234809762554519E-7</v>
      </c>
    </row>
    <row r="11202" spans="30:33" x14ac:dyDescent="0.2">
      <c r="AD11202">
        <f t="shared" si="727"/>
        <v>11200</v>
      </c>
      <c r="AE11202">
        <f t="shared" si="726"/>
        <v>2.6063071762598832E-11</v>
      </c>
      <c r="AF11202">
        <f t="shared" si="728"/>
        <v>1.6263356779861662E-8</v>
      </c>
      <c r="AG11202">
        <f t="shared" si="729"/>
        <v>2.9190640374110692E-7</v>
      </c>
    </row>
    <row r="11203" spans="30:33" x14ac:dyDescent="0.2">
      <c r="AD11203">
        <f t="shared" si="727"/>
        <v>11201</v>
      </c>
      <c r="AE11203">
        <f t="shared" si="726"/>
        <v>2.602137084777867E-11</v>
      </c>
      <c r="AF11203">
        <f t="shared" si="728"/>
        <v>1.6237335409013883E-8</v>
      </c>
      <c r="AG11203">
        <f t="shared" si="729"/>
        <v>2.914653748659689E-7</v>
      </c>
    </row>
    <row r="11204" spans="30:33" x14ac:dyDescent="0.2">
      <c r="AD11204">
        <f t="shared" si="727"/>
        <v>11202</v>
      </c>
      <c r="AE11204">
        <f t="shared" si="726"/>
        <v>2.5979736654422222E-11</v>
      </c>
      <c r="AF11204">
        <f t="shared" si="728"/>
        <v>1.621135567235946E-8</v>
      </c>
      <c r="AG11204">
        <f t="shared" si="729"/>
        <v>2.9102501000283776E-7</v>
      </c>
    </row>
    <row r="11205" spans="30:33" x14ac:dyDescent="0.2">
      <c r="AD11205">
        <f t="shared" si="727"/>
        <v>11203</v>
      </c>
      <c r="AE11205">
        <f t="shared" si="726"/>
        <v>2.5938169075775149E-11</v>
      </c>
      <c r="AF11205">
        <f t="shared" si="728"/>
        <v>1.6185417503283683E-8</v>
      </c>
      <c r="AG11205">
        <f t="shared" si="729"/>
        <v>2.90585308155909E-7</v>
      </c>
    </row>
    <row r="11206" spans="30:33" x14ac:dyDescent="0.2">
      <c r="AD11206">
        <f t="shared" si="727"/>
        <v>11204</v>
      </c>
      <c r="AE11206">
        <f t="shared" si="726"/>
        <v>2.5896668005253904E-11</v>
      </c>
      <c r="AF11206">
        <f t="shared" si="728"/>
        <v>1.6159520835278429E-8</v>
      </c>
      <c r="AG11206">
        <f t="shared" si="729"/>
        <v>2.9014626833086473E-7</v>
      </c>
    </row>
    <row r="11207" spans="30:33" x14ac:dyDescent="0.2">
      <c r="AD11207">
        <f t="shared" si="727"/>
        <v>11205</v>
      </c>
      <c r="AE11207">
        <f t="shared" si="726"/>
        <v>2.5855233336445497E-11</v>
      </c>
      <c r="AF11207">
        <f t="shared" si="728"/>
        <v>1.6133665601941982E-8</v>
      </c>
      <c r="AG11207">
        <f t="shared" si="729"/>
        <v>2.897078895348718E-7</v>
      </c>
    </row>
    <row r="11208" spans="30:33" x14ac:dyDescent="0.2">
      <c r="AD11208">
        <f t="shared" si="727"/>
        <v>11206</v>
      </c>
      <c r="AE11208">
        <f t="shared" si="726"/>
        <v>2.5813864963107183E-11</v>
      </c>
      <c r="AF11208">
        <f t="shared" si="728"/>
        <v>1.6107851736978873E-8</v>
      </c>
      <c r="AG11208">
        <f t="shared" si="729"/>
        <v>2.8927017077657911E-7</v>
      </c>
    </row>
    <row r="11209" spans="30:33" x14ac:dyDescent="0.2">
      <c r="AD11209">
        <f t="shared" si="727"/>
        <v>11207</v>
      </c>
      <c r="AE11209">
        <f t="shared" si="726"/>
        <v>2.5772562779166207E-11</v>
      </c>
      <c r="AF11209">
        <f t="shared" si="728"/>
        <v>1.6082079174199707E-8</v>
      </c>
      <c r="AG11209">
        <f t="shared" si="729"/>
        <v>2.8883311106611567E-7</v>
      </c>
    </row>
    <row r="11210" spans="30:33" x14ac:dyDescent="0.2">
      <c r="AD11210">
        <f t="shared" si="727"/>
        <v>11208</v>
      </c>
      <c r="AE11210">
        <f t="shared" si="726"/>
        <v>2.5731326678719543E-11</v>
      </c>
      <c r="AF11210">
        <f t="shared" si="728"/>
        <v>1.6056347847520987E-8</v>
      </c>
      <c r="AG11210">
        <f t="shared" si="729"/>
        <v>2.8839670941508864E-7</v>
      </c>
    </row>
    <row r="11211" spans="30:33" x14ac:dyDescent="0.2">
      <c r="AD11211">
        <f t="shared" si="727"/>
        <v>11209</v>
      </c>
      <c r="AE11211">
        <f t="shared" si="726"/>
        <v>2.569015655603359E-11</v>
      </c>
      <c r="AF11211">
        <f t="shared" si="728"/>
        <v>1.6030657690964952E-8</v>
      </c>
      <c r="AG11211">
        <f t="shared" si="729"/>
        <v>2.879609648365805E-7</v>
      </c>
    </row>
    <row r="11212" spans="30:33" x14ac:dyDescent="0.2">
      <c r="AD11212">
        <f t="shared" si="727"/>
        <v>11210</v>
      </c>
      <c r="AE11212">
        <f t="shared" si="726"/>
        <v>2.5649052305543935E-11</v>
      </c>
      <c r="AF11212">
        <f t="shared" si="728"/>
        <v>1.6005008638659407E-8</v>
      </c>
      <c r="AG11212">
        <f t="shared" si="729"/>
        <v>2.8752587634514751E-7</v>
      </c>
    </row>
    <row r="11213" spans="30:33" x14ac:dyDescent="0.2">
      <c r="AD11213">
        <f t="shared" si="727"/>
        <v>11211</v>
      </c>
      <c r="AE11213">
        <f t="shared" si="726"/>
        <v>2.5608013821855062E-11</v>
      </c>
      <c r="AF11213">
        <f t="shared" si="728"/>
        <v>1.5979400624837553E-8</v>
      </c>
      <c r="AG11213">
        <f t="shared" si="729"/>
        <v>2.870914429568171E-7</v>
      </c>
    </row>
    <row r="11214" spans="30:33" x14ac:dyDescent="0.2">
      <c r="AD11214">
        <f t="shared" si="727"/>
        <v>11212</v>
      </c>
      <c r="AE11214">
        <f t="shared" si="726"/>
        <v>2.5567040999740097E-11</v>
      </c>
      <c r="AF11214">
        <f t="shared" si="728"/>
        <v>1.5953833583837812E-8</v>
      </c>
      <c r="AG11214">
        <f t="shared" si="729"/>
        <v>2.8665766368908597E-7</v>
      </c>
    </row>
    <row r="11215" spans="30:33" x14ac:dyDescent="0.2">
      <c r="AD11215">
        <f t="shared" si="727"/>
        <v>11213</v>
      </c>
      <c r="AE11215">
        <f t="shared" si="726"/>
        <v>2.5526133734140512E-11</v>
      </c>
      <c r="AF11215">
        <f t="shared" si="728"/>
        <v>1.5928307450103671E-8</v>
      </c>
      <c r="AG11215">
        <f t="shared" si="729"/>
        <v>2.8622453756091758E-7</v>
      </c>
    </row>
    <row r="11216" spans="30:33" x14ac:dyDescent="0.2">
      <c r="AD11216">
        <f t="shared" ref="AD11216:AD11279" si="730">AD11215+1</f>
        <v>11214</v>
      </c>
      <c r="AE11216">
        <f t="shared" si="726"/>
        <v>2.5485291920165885E-11</v>
      </c>
      <c r="AF11216">
        <f t="shared" ref="AF11216:AF11279" si="731">AF11215*$AF$3</f>
        <v>1.5902822158183505E-8</v>
      </c>
      <c r="AG11216">
        <f t="shared" ref="AG11216:AG11279" si="732">AD11216*AE11216</f>
        <v>2.8579206359274025E-7</v>
      </c>
    </row>
    <row r="11217" spans="30:33" x14ac:dyDescent="0.2">
      <c r="AD11217">
        <f t="shared" si="730"/>
        <v>11215</v>
      </c>
      <c r="AE11217">
        <f t="shared" si="726"/>
        <v>2.5444515453093619E-11</v>
      </c>
      <c r="AF11217">
        <f t="shared" si="731"/>
        <v>1.5877377642730412E-8</v>
      </c>
      <c r="AG11217">
        <f t="shared" si="732"/>
        <v>2.8536024080644496E-7</v>
      </c>
    </row>
    <row r="11218" spans="30:33" x14ac:dyDescent="0.2">
      <c r="AD11218">
        <f t="shared" si="730"/>
        <v>11216</v>
      </c>
      <c r="AE11218">
        <f t="shared" si="726"/>
        <v>2.5403804228368669E-11</v>
      </c>
      <c r="AF11218">
        <f t="shared" si="731"/>
        <v>1.5851973838502042E-8</v>
      </c>
      <c r="AG11218">
        <f t="shared" si="732"/>
        <v>2.8492906822538298E-7</v>
      </c>
    </row>
    <row r="11219" spans="30:33" x14ac:dyDescent="0.2">
      <c r="AD11219">
        <f t="shared" si="730"/>
        <v>11217</v>
      </c>
      <c r="AE11219">
        <f t="shared" ref="AE11219:AE11282" si="733">AF11218*$AE$3</f>
        <v>2.5363158141603279E-11</v>
      </c>
      <c r="AF11219">
        <f t="shared" si="731"/>
        <v>1.5826610680360436E-8</v>
      </c>
      <c r="AG11219">
        <f t="shared" si="732"/>
        <v>2.84498544874364E-7</v>
      </c>
    </row>
    <row r="11220" spans="30:33" x14ac:dyDescent="0.2">
      <c r="AD11220">
        <f t="shared" si="730"/>
        <v>11218</v>
      </c>
      <c r="AE11220">
        <f t="shared" si="733"/>
        <v>2.5322577088576708E-11</v>
      </c>
      <c r="AF11220">
        <f t="shared" si="731"/>
        <v>1.5801288103271858E-8</v>
      </c>
      <c r="AG11220">
        <f t="shared" si="732"/>
        <v>2.8406866977965351E-7</v>
      </c>
    </row>
    <row r="11221" spans="30:33" x14ac:dyDescent="0.2">
      <c r="AD11221">
        <f t="shared" si="730"/>
        <v>11219</v>
      </c>
      <c r="AE11221">
        <f t="shared" si="733"/>
        <v>2.5282060965234985E-11</v>
      </c>
      <c r="AF11221">
        <f t="shared" si="731"/>
        <v>1.5776006042306623E-8</v>
      </c>
      <c r="AG11221">
        <f t="shared" si="732"/>
        <v>2.8363944196897128E-7</v>
      </c>
    </row>
    <row r="11222" spans="30:33" x14ac:dyDescent="0.2">
      <c r="AD11222">
        <f t="shared" si="730"/>
        <v>11220</v>
      </c>
      <c r="AE11222">
        <f t="shared" si="733"/>
        <v>2.5241609667690607E-11</v>
      </c>
      <c r="AF11222">
        <f t="shared" si="731"/>
        <v>1.575076443263893E-8</v>
      </c>
      <c r="AG11222">
        <f t="shared" si="732"/>
        <v>2.8321086047148861E-7</v>
      </c>
    </row>
    <row r="11223" spans="30:33" x14ac:dyDescent="0.2">
      <c r="AD11223">
        <f t="shared" si="730"/>
        <v>11221</v>
      </c>
      <c r="AE11223">
        <f t="shared" si="733"/>
        <v>2.5201223092222298E-11</v>
      </c>
      <c r="AF11223">
        <f t="shared" si="731"/>
        <v>1.5725563209546708E-8</v>
      </c>
      <c r="AG11223">
        <f t="shared" si="732"/>
        <v>2.8278292431782642E-7</v>
      </c>
    </row>
    <row r="11224" spans="30:33" x14ac:dyDescent="0.2">
      <c r="AD11224">
        <f t="shared" si="730"/>
        <v>11222</v>
      </c>
      <c r="AE11224">
        <f t="shared" si="733"/>
        <v>2.5160901135274743E-11</v>
      </c>
      <c r="AF11224">
        <f t="shared" si="731"/>
        <v>1.5700402308411433E-8</v>
      </c>
      <c r="AG11224">
        <f t="shared" si="732"/>
        <v>2.8235563254005315E-7</v>
      </c>
    </row>
    <row r="11225" spans="30:33" x14ac:dyDescent="0.2">
      <c r="AD11225">
        <f t="shared" si="730"/>
        <v>11223</v>
      </c>
      <c r="AE11225">
        <f t="shared" si="733"/>
        <v>2.5120643693458306E-11</v>
      </c>
      <c r="AF11225">
        <f t="shared" si="731"/>
        <v>1.5675281664717973E-8</v>
      </c>
      <c r="AG11225">
        <f t="shared" si="732"/>
        <v>2.8192898417168257E-7</v>
      </c>
    </row>
    <row r="11226" spans="30:33" x14ac:dyDescent="0.2">
      <c r="AD11226">
        <f t="shared" si="730"/>
        <v>11224</v>
      </c>
      <c r="AE11226">
        <f t="shared" si="733"/>
        <v>2.5080450663548768E-11</v>
      </c>
      <c r="AF11226">
        <f t="shared" si="731"/>
        <v>1.5650201214054423E-8</v>
      </c>
      <c r="AG11226">
        <f t="shared" si="732"/>
        <v>2.8150297824767135E-7</v>
      </c>
    </row>
    <row r="11227" spans="30:33" x14ac:dyDescent="0.2">
      <c r="AD11227">
        <f t="shared" si="730"/>
        <v>11225</v>
      </c>
      <c r="AE11227">
        <f t="shared" si="733"/>
        <v>2.5040321942487088E-11</v>
      </c>
      <c r="AF11227">
        <f t="shared" si="731"/>
        <v>1.5625160892111935E-8</v>
      </c>
      <c r="AG11227">
        <f t="shared" si="732"/>
        <v>2.8107761380441755E-7</v>
      </c>
    </row>
    <row r="11228" spans="30:33" x14ac:dyDescent="0.2">
      <c r="AD11228">
        <f t="shared" si="730"/>
        <v>11226</v>
      </c>
      <c r="AE11228">
        <f t="shared" si="733"/>
        <v>2.5000257427379107E-11</v>
      </c>
      <c r="AF11228">
        <f t="shared" si="731"/>
        <v>1.5600160634684556E-8</v>
      </c>
      <c r="AG11228">
        <f t="shared" si="732"/>
        <v>2.8065288987975787E-7</v>
      </c>
    </row>
    <row r="11229" spans="30:33" x14ac:dyDescent="0.2">
      <c r="AD11229">
        <f t="shared" si="730"/>
        <v>11227</v>
      </c>
      <c r="AE11229">
        <f t="shared" si="733"/>
        <v>2.49602570154953E-11</v>
      </c>
      <c r="AF11229">
        <f t="shared" si="731"/>
        <v>1.5575200377669058E-8</v>
      </c>
      <c r="AG11229">
        <f t="shared" si="732"/>
        <v>2.8022880551296572E-7</v>
      </c>
    </row>
    <row r="11230" spans="30:33" x14ac:dyDescent="0.2">
      <c r="AD11230">
        <f t="shared" si="730"/>
        <v>11228</v>
      </c>
      <c r="AE11230">
        <f t="shared" si="733"/>
        <v>2.4920320604270505E-11</v>
      </c>
      <c r="AF11230">
        <f t="shared" si="731"/>
        <v>1.5550280057064789E-8</v>
      </c>
      <c r="AG11230">
        <f t="shared" si="732"/>
        <v>2.7980535974474923E-7</v>
      </c>
    </row>
    <row r="11231" spans="30:33" x14ac:dyDescent="0.2">
      <c r="AD11231">
        <f t="shared" si="730"/>
        <v>11229</v>
      </c>
      <c r="AE11231">
        <f t="shared" si="733"/>
        <v>2.4880448091303672E-11</v>
      </c>
      <c r="AF11231">
        <f t="shared" si="731"/>
        <v>1.5525399608973484E-8</v>
      </c>
      <c r="AG11231">
        <f t="shared" si="732"/>
        <v>2.7938255161724894E-7</v>
      </c>
    </row>
    <row r="11232" spans="30:33" x14ac:dyDescent="0.2">
      <c r="AD11232">
        <f t="shared" si="730"/>
        <v>11230</v>
      </c>
      <c r="AE11232">
        <f t="shared" si="733"/>
        <v>2.4840639374357584E-11</v>
      </c>
      <c r="AF11232">
        <f t="shared" si="731"/>
        <v>1.5500558969599127E-8</v>
      </c>
      <c r="AG11232">
        <f t="shared" si="732"/>
        <v>2.7896038017403568E-7</v>
      </c>
    </row>
    <row r="11233" spans="30:33" x14ac:dyDescent="0.2">
      <c r="AD11233">
        <f t="shared" si="730"/>
        <v>11231</v>
      </c>
      <c r="AE11233">
        <f t="shared" si="733"/>
        <v>2.4800894351358614E-11</v>
      </c>
      <c r="AF11233">
        <f t="shared" si="731"/>
        <v>1.5475758075247768E-8</v>
      </c>
      <c r="AG11233">
        <f t="shared" si="732"/>
        <v>2.7853884446010861E-7</v>
      </c>
    </row>
    <row r="11234" spans="30:33" x14ac:dyDescent="0.2">
      <c r="AD11234">
        <f t="shared" si="730"/>
        <v>11232</v>
      </c>
      <c r="AE11234">
        <f t="shared" si="733"/>
        <v>2.4761212920396441E-11</v>
      </c>
      <c r="AF11234">
        <f t="shared" si="731"/>
        <v>1.545099686232737E-8</v>
      </c>
      <c r="AG11234">
        <f t="shared" si="732"/>
        <v>2.7811794352189285E-7</v>
      </c>
    </row>
    <row r="11235" spans="30:33" x14ac:dyDescent="0.2">
      <c r="AD11235">
        <f t="shared" si="730"/>
        <v>11233</v>
      </c>
      <c r="AE11235">
        <f t="shared" si="733"/>
        <v>2.4721594979723803E-11</v>
      </c>
      <c r="AF11235">
        <f t="shared" si="731"/>
        <v>1.5426275267347646E-8</v>
      </c>
      <c r="AG11235">
        <f t="shared" si="732"/>
        <v>2.776976764072375E-7</v>
      </c>
    </row>
    <row r="11236" spans="30:33" x14ac:dyDescent="0.2">
      <c r="AD11236">
        <f t="shared" si="730"/>
        <v>11234</v>
      </c>
      <c r="AE11236">
        <f t="shared" si="733"/>
        <v>2.4682040427756247E-11</v>
      </c>
      <c r="AF11236">
        <f t="shared" si="731"/>
        <v>1.5401593226919889E-8</v>
      </c>
      <c r="AG11236">
        <f t="shared" si="732"/>
        <v>2.7727804216541367E-7</v>
      </c>
    </row>
    <row r="11237" spans="30:33" x14ac:dyDescent="0.2">
      <c r="AD11237">
        <f t="shared" si="730"/>
        <v>11235</v>
      </c>
      <c r="AE11237">
        <f t="shared" si="733"/>
        <v>2.4642549163071833E-11</v>
      </c>
      <c r="AF11237">
        <f t="shared" si="731"/>
        <v>1.5376950677756817E-8</v>
      </c>
      <c r="AG11237">
        <f t="shared" si="732"/>
        <v>2.7685903984711205E-7</v>
      </c>
    </row>
    <row r="11238" spans="30:33" x14ac:dyDescent="0.2">
      <c r="AD11238">
        <f t="shared" si="730"/>
        <v>11236</v>
      </c>
      <c r="AE11238">
        <f t="shared" si="733"/>
        <v>2.4603121084410918E-11</v>
      </c>
      <c r="AF11238">
        <f t="shared" si="731"/>
        <v>1.5352347556672404E-8</v>
      </c>
      <c r="AG11238">
        <f t="shared" si="732"/>
        <v>2.764406685044411E-7</v>
      </c>
    </row>
    <row r="11239" spans="30:33" x14ac:dyDescent="0.2">
      <c r="AD11239">
        <f t="shared" si="730"/>
        <v>11237</v>
      </c>
      <c r="AE11239">
        <f t="shared" si="733"/>
        <v>2.4563756090675859E-11</v>
      </c>
      <c r="AF11239">
        <f t="shared" si="731"/>
        <v>1.5327783800581727E-8</v>
      </c>
      <c r="AG11239">
        <f t="shared" si="732"/>
        <v>2.7602292719092465E-7</v>
      </c>
    </row>
    <row r="11240" spans="30:33" x14ac:dyDescent="0.2">
      <c r="AD11240">
        <f t="shared" si="730"/>
        <v>11238</v>
      </c>
      <c r="AE11240">
        <f t="shared" si="733"/>
        <v>2.4524454080930775E-11</v>
      </c>
      <c r="AF11240">
        <f t="shared" si="731"/>
        <v>1.5303259346500795E-8</v>
      </c>
      <c r="AG11240">
        <f t="shared" si="732"/>
        <v>2.7560581496150005E-7</v>
      </c>
    </row>
    <row r="11241" spans="30:33" x14ac:dyDescent="0.2">
      <c r="AD11241">
        <f t="shared" si="730"/>
        <v>11239</v>
      </c>
      <c r="AE11241">
        <f t="shared" si="733"/>
        <v>2.4485214954401282E-11</v>
      </c>
      <c r="AF11241">
        <f t="shared" si="731"/>
        <v>1.5278774131546392E-8</v>
      </c>
      <c r="AG11241">
        <f t="shared" si="732"/>
        <v>2.7518933087251601E-7</v>
      </c>
    </row>
    <row r="11242" spans="30:33" x14ac:dyDescent="0.2">
      <c r="AD11242">
        <f t="shared" si="730"/>
        <v>11240</v>
      </c>
      <c r="AE11242">
        <f t="shared" si="733"/>
        <v>2.4446038610474237E-11</v>
      </c>
      <c r="AF11242">
        <f t="shared" si="731"/>
        <v>1.5254328092935916E-8</v>
      </c>
      <c r="AG11242">
        <f t="shared" si="732"/>
        <v>2.7477347398173042E-7</v>
      </c>
    </row>
    <row r="11243" spans="30:33" x14ac:dyDescent="0.2">
      <c r="AD11243">
        <f t="shared" si="730"/>
        <v>11241</v>
      </c>
      <c r="AE11243">
        <f t="shared" si="733"/>
        <v>2.4406924948697478E-11</v>
      </c>
      <c r="AF11243">
        <f t="shared" si="731"/>
        <v>1.522992116798722E-8</v>
      </c>
      <c r="AG11243">
        <f t="shared" si="732"/>
        <v>2.7435824334830837E-7</v>
      </c>
    </row>
    <row r="11244" spans="30:33" x14ac:dyDescent="0.2">
      <c r="AD11244">
        <f t="shared" si="730"/>
        <v>11242</v>
      </c>
      <c r="AE11244">
        <f t="shared" si="733"/>
        <v>2.4367873868779563E-11</v>
      </c>
      <c r="AF11244">
        <f t="shared" si="731"/>
        <v>1.520555329411844E-8</v>
      </c>
      <c r="AG11244">
        <f t="shared" si="732"/>
        <v>2.7394363803281987E-7</v>
      </c>
    </row>
    <row r="11245" spans="30:33" x14ac:dyDescent="0.2">
      <c r="AD11245">
        <f t="shared" si="730"/>
        <v>11243</v>
      </c>
      <c r="AE11245">
        <f t="shared" si="733"/>
        <v>2.4328885270589517E-11</v>
      </c>
      <c r="AF11245">
        <f t="shared" si="731"/>
        <v>1.5181224408847849E-8</v>
      </c>
      <c r="AG11245">
        <f t="shared" si="732"/>
        <v>2.7352965709723791E-7</v>
      </c>
    </row>
    <row r="11246" spans="30:33" x14ac:dyDescent="0.2">
      <c r="AD11246">
        <f t="shared" si="730"/>
        <v>11244</v>
      </c>
      <c r="AE11246">
        <f t="shared" si="733"/>
        <v>2.4289959054156568E-11</v>
      </c>
      <c r="AF11246">
        <f t="shared" si="731"/>
        <v>1.5156934449793692E-8</v>
      </c>
      <c r="AG11246">
        <f t="shared" si="732"/>
        <v>2.7311629960493645E-7</v>
      </c>
    </row>
    <row r="11247" spans="30:33" x14ac:dyDescent="0.2">
      <c r="AD11247">
        <f t="shared" si="730"/>
        <v>11245</v>
      </c>
      <c r="AE11247">
        <f t="shared" si="733"/>
        <v>2.4251095119669918E-11</v>
      </c>
      <c r="AF11247">
        <f t="shared" si="731"/>
        <v>1.5132683354674022E-8</v>
      </c>
      <c r="AG11247">
        <f t="shared" si="732"/>
        <v>2.7270356462068823E-7</v>
      </c>
    </row>
    <row r="11248" spans="30:33" x14ac:dyDescent="0.2">
      <c r="AD11248">
        <f t="shared" si="730"/>
        <v>11246</v>
      </c>
      <c r="AE11248">
        <f t="shared" si="733"/>
        <v>2.4212293367478446E-11</v>
      </c>
      <c r="AF11248">
        <f t="shared" si="731"/>
        <v>1.5108471061306544E-8</v>
      </c>
      <c r="AG11248">
        <f t="shared" si="732"/>
        <v>2.7229145121066258E-7</v>
      </c>
    </row>
    <row r="11249" spans="30:33" x14ac:dyDescent="0.2">
      <c r="AD11249">
        <f t="shared" si="730"/>
        <v>11247</v>
      </c>
      <c r="AE11249">
        <f t="shared" si="733"/>
        <v>2.4173553698090481E-11</v>
      </c>
      <c r="AF11249">
        <f t="shared" si="731"/>
        <v>1.5084297507608452E-8</v>
      </c>
      <c r="AG11249">
        <f t="shared" si="732"/>
        <v>2.7187995844242366E-7</v>
      </c>
    </row>
    <row r="11250" spans="30:33" x14ac:dyDescent="0.2">
      <c r="AD11250">
        <f t="shared" si="730"/>
        <v>11248</v>
      </c>
      <c r="AE11250">
        <f t="shared" si="733"/>
        <v>2.4134876012173535E-11</v>
      </c>
      <c r="AF11250">
        <f t="shared" si="731"/>
        <v>1.5060162631596277E-8</v>
      </c>
      <c r="AG11250">
        <f t="shared" si="732"/>
        <v>2.7146908538492793E-7</v>
      </c>
    </row>
    <row r="11251" spans="30:33" x14ac:dyDescent="0.2">
      <c r="AD11251">
        <f t="shared" si="730"/>
        <v>11249</v>
      </c>
      <c r="AE11251">
        <f t="shared" si="733"/>
        <v>2.4096260210554055E-11</v>
      </c>
      <c r="AF11251">
        <f t="shared" si="731"/>
        <v>1.5036066371385723E-8</v>
      </c>
      <c r="AG11251">
        <f t="shared" si="732"/>
        <v>2.7105883110852254E-7</v>
      </c>
    </row>
    <row r="11252" spans="30:33" x14ac:dyDescent="0.2">
      <c r="AD11252">
        <f t="shared" si="730"/>
        <v>11250</v>
      </c>
      <c r="AE11252">
        <f t="shared" si="733"/>
        <v>2.4057706194217167E-11</v>
      </c>
      <c r="AF11252">
        <f t="shared" si="731"/>
        <v>1.5012008665191505E-8</v>
      </c>
      <c r="AG11252">
        <f t="shared" si="732"/>
        <v>2.7064919468494313E-7</v>
      </c>
    </row>
    <row r="11253" spans="30:33" x14ac:dyDescent="0.2">
      <c r="AD11253">
        <f t="shared" si="730"/>
        <v>11251</v>
      </c>
      <c r="AE11253">
        <f t="shared" si="733"/>
        <v>2.401921386430642E-11</v>
      </c>
      <c r="AF11253">
        <f t="shared" si="731"/>
        <v>1.4987989451327197E-8</v>
      </c>
      <c r="AG11253">
        <f t="shared" si="732"/>
        <v>2.7024017518731151E-7</v>
      </c>
    </row>
    <row r="11254" spans="30:33" x14ac:dyDescent="0.2">
      <c r="AD11254">
        <f t="shared" si="730"/>
        <v>11252</v>
      </c>
      <c r="AE11254">
        <f t="shared" si="733"/>
        <v>2.3980783122123528E-11</v>
      </c>
      <c r="AF11254">
        <f t="shared" si="731"/>
        <v>1.4964008668205072E-8</v>
      </c>
      <c r="AG11254">
        <f t="shared" si="732"/>
        <v>2.6983177169013396E-7</v>
      </c>
    </row>
    <row r="11255" spans="30:33" x14ac:dyDescent="0.2">
      <c r="AD11255">
        <f t="shared" si="730"/>
        <v>11253</v>
      </c>
      <c r="AE11255">
        <f t="shared" si="733"/>
        <v>2.3942413869128125E-11</v>
      </c>
      <c r="AF11255">
        <f t="shared" si="731"/>
        <v>1.4940066254335944E-8</v>
      </c>
      <c r="AG11255">
        <f t="shared" si="732"/>
        <v>2.6942398326929881E-7</v>
      </c>
    </row>
    <row r="11256" spans="30:33" x14ac:dyDescent="0.2">
      <c r="AD11256">
        <f t="shared" si="730"/>
        <v>11254</v>
      </c>
      <c r="AE11256">
        <f t="shared" si="733"/>
        <v>2.390410600693752E-11</v>
      </c>
      <c r="AF11256">
        <f t="shared" si="731"/>
        <v>1.4916162148329006E-8</v>
      </c>
      <c r="AG11256">
        <f t="shared" si="732"/>
        <v>2.6901680900207484E-7</v>
      </c>
    </row>
    <row r="11257" spans="30:33" x14ac:dyDescent="0.2">
      <c r="AD11257">
        <f t="shared" si="730"/>
        <v>11255</v>
      </c>
      <c r="AE11257">
        <f t="shared" si="733"/>
        <v>2.386585943732642E-11</v>
      </c>
      <c r="AF11257">
        <f t="shared" si="731"/>
        <v>1.4892296288891679E-8</v>
      </c>
      <c r="AG11257">
        <f t="shared" si="732"/>
        <v>2.6861024796710883E-7</v>
      </c>
    </row>
    <row r="11258" spans="30:33" x14ac:dyDescent="0.2">
      <c r="AD11258">
        <f t="shared" si="730"/>
        <v>11256</v>
      </c>
      <c r="AE11258">
        <f t="shared" si="733"/>
        <v>2.3827674062226699E-11</v>
      </c>
      <c r="AF11258">
        <f t="shared" si="731"/>
        <v>1.4868468614829452E-8</v>
      </c>
      <c r="AG11258">
        <f t="shared" si="732"/>
        <v>2.682042992444237E-7</v>
      </c>
    </row>
    <row r="11259" spans="30:33" x14ac:dyDescent="0.2">
      <c r="AD11259">
        <f t="shared" si="730"/>
        <v>11257</v>
      </c>
      <c r="AE11259">
        <f t="shared" si="733"/>
        <v>2.3789549783727136E-11</v>
      </c>
      <c r="AF11259">
        <f t="shared" si="731"/>
        <v>1.4844679065045725E-8</v>
      </c>
      <c r="AG11259">
        <f t="shared" si="732"/>
        <v>2.6779896191541634E-7</v>
      </c>
    </row>
    <row r="11260" spans="30:33" x14ac:dyDescent="0.2">
      <c r="AD11260">
        <f t="shared" si="730"/>
        <v>11258</v>
      </c>
      <c r="AE11260">
        <f t="shared" si="733"/>
        <v>2.375148650407317E-11</v>
      </c>
      <c r="AF11260">
        <f t="shared" si="731"/>
        <v>1.482092757854165E-8</v>
      </c>
      <c r="AG11260">
        <f t="shared" si="732"/>
        <v>2.6739423506285574E-7</v>
      </c>
    </row>
    <row r="11261" spans="30:33" x14ac:dyDescent="0.2">
      <c r="AD11261">
        <f t="shared" si="730"/>
        <v>11259</v>
      </c>
      <c r="AE11261">
        <f t="shared" si="733"/>
        <v>2.3713484125666651E-11</v>
      </c>
      <c r="AF11261">
        <f t="shared" si="731"/>
        <v>1.4797214094415984E-8</v>
      </c>
      <c r="AG11261">
        <f t="shared" si="732"/>
        <v>2.6699011777088081E-7</v>
      </c>
    </row>
    <row r="11262" spans="30:33" x14ac:dyDescent="0.2">
      <c r="AD11262">
        <f t="shared" si="730"/>
        <v>11260</v>
      </c>
      <c r="AE11262">
        <f t="shared" si="733"/>
        <v>2.3675542551065586E-11</v>
      </c>
      <c r="AF11262">
        <f t="shared" si="731"/>
        <v>1.4773538551864918E-8</v>
      </c>
      <c r="AG11262">
        <f t="shared" si="732"/>
        <v>2.6658660912499849E-7</v>
      </c>
    </row>
    <row r="11263" spans="30:33" x14ac:dyDescent="0.2">
      <c r="AD11263">
        <f t="shared" si="730"/>
        <v>11261</v>
      </c>
      <c r="AE11263">
        <f t="shared" si="733"/>
        <v>2.363766168298388E-11</v>
      </c>
      <c r="AF11263">
        <f t="shared" si="731"/>
        <v>1.4749900890181933E-8</v>
      </c>
      <c r="AG11263">
        <f t="shared" si="732"/>
        <v>2.6618370821208146E-7</v>
      </c>
    </row>
    <row r="11264" spans="30:33" x14ac:dyDescent="0.2">
      <c r="AD11264">
        <f t="shared" si="730"/>
        <v>11262</v>
      </c>
      <c r="AE11264">
        <f t="shared" si="733"/>
        <v>2.3599841424291102E-11</v>
      </c>
      <c r="AF11264">
        <f t="shared" si="731"/>
        <v>1.4726301048757641E-8</v>
      </c>
      <c r="AG11264">
        <f t="shared" si="732"/>
        <v>2.6578141412036638E-7</v>
      </c>
    </row>
    <row r="11265" spans="30:33" x14ac:dyDescent="0.2">
      <c r="AD11265">
        <f t="shared" si="730"/>
        <v>11263</v>
      </c>
      <c r="AE11265">
        <f t="shared" si="733"/>
        <v>2.3562081678012237E-11</v>
      </c>
      <c r="AF11265">
        <f t="shared" si="731"/>
        <v>1.4702738967079628E-8</v>
      </c>
      <c r="AG11265">
        <f t="shared" si="732"/>
        <v>2.6537972593945183E-7</v>
      </c>
    </row>
    <row r="11266" spans="30:33" x14ac:dyDescent="0.2">
      <c r="AD11266">
        <f t="shared" si="730"/>
        <v>11264</v>
      </c>
      <c r="AE11266">
        <f t="shared" si="733"/>
        <v>2.3524382347327416E-11</v>
      </c>
      <c r="AF11266">
        <f t="shared" si="731"/>
        <v>1.46792145847323E-8</v>
      </c>
      <c r="AG11266">
        <f t="shared" si="732"/>
        <v>2.6497864276029601E-7</v>
      </c>
    </row>
    <row r="11267" spans="30:33" x14ac:dyDescent="0.2">
      <c r="AD11267">
        <f t="shared" si="730"/>
        <v>11265</v>
      </c>
      <c r="AE11267">
        <f t="shared" si="733"/>
        <v>2.3486743335571689E-11</v>
      </c>
      <c r="AF11267">
        <f t="shared" si="731"/>
        <v>1.4655727841396727E-8</v>
      </c>
      <c r="AG11267">
        <f t="shared" si="732"/>
        <v>2.6457816367521508E-7</v>
      </c>
    </row>
    <row r="11268" spans="30:33" x14ac:dyDescent="0.2">
      <c r="AD11268">
        <f t="shared" si="730"/>
        <v>11266</v>
      </c>
      <c r="AE11268">
        <f t="shared" si="733"/>
        <v>2.3449164546234772E-11</v>
      </c>
      <c r="AF11268">
        <f t="shared" si="731"/>
        <v>1.4632278676850491E-8</v>
      </c>
      <c r="AG11268">
        <f t="shared" si="732"/>
        <v>2.6417828777788092E-7</v>
      </c>
    </row>
    <row r="11269" spans="30:33" x14ac:dyDescent="0.2">
      <c r="AD11269">
        <f t="shared" si="730"/>
        <v>11267</v>
      </c>
      <c r="AE11269">
        <f t="shared" si="733"/>
        <v>2.3411645882960797E-11</v>
      </c>
      <c r="AF11269">
        <f t="shared" si="731"/>
        <v>1.460886703096753E-8</v>
      </c>
      <c r="AG11269">
        <f t="shared" si="732"/>
        <v>2.637790141633193E-7</v>
      </c>
    </row>
    <row r="11270" spans="30:33" x14ac:dyDescent="0.2">
      <c r="AD11270">
        <f t="shared" si="730"/>
        <v>11268</v>
      </c>
      <c r="AE11270">
        <f t="shared" si="733"/>
        <v>2.337418724954806E-11</v>
      </c>
      <c r="AF11270">
        <f t="shared" si="731"/>
        <v>1.4585492843717982E-8</v>
      </c>
      <c r="AG11270">
        <f t="shared" si="732"/>
        <v>2.6338034192790753E-7</v>
      </c>
    </row>
    <row r="11271" spans="30:33" x14ac:dyDescent="0.2">
      <c r="AD11271">
        <f t="shared" si="730"/>
        <v>11269</v>
      </c>
      <c r="AE11271">
        <f t="shared" si="733"/>
        <v>2.3336788549948782E-11</v>
      </c>
      <c r="AF11271">
        <f t="shared" si="731"/>
        <v>1.4562156055168033E-8</v>
      </c>
      <c r="AG11271">
        <f t="shared" si="732"/>
        <v>2.6298227016937283E-7</v>
      </c>
    </row>
    <row r="11272" spans="30:33" x14ac:dyDescent="0.2">
      <c r="AD11272">
        <f t="shared" si="730"/>
        <v>11270</v>
      </c>
      <c r="AE11272">
        <f t="shared" si="733"/>
        <v>2.3299449688268865E-11</v>
      </c>
      <c r="AF11272">
        <f t="shared" si="731"/>
        <v>1.4538856605479763E-8</v>
      </c>
      <c r="AG11272">
        <f t="shared" si="732"/>
        <v>2.625847979867901E-7</v>
      </c>
    </row>
    <row r="11273" spans="30:33" x14ac:dyDescent="0.2">
      <c r="AD11273">
        <f t="shared" si="730"/>
        <v>11271</v>
      </c>
      <c r="AE11273">
        <f t="shared" si="733"/>
        <v>2.3262170568767633E-11</v>
      </c>
      <c r="AF11273">
        <f t="shared" si="731"/>
        <v>1.4515594434910994E-8</v>
      </c>
      <c r="AG11273">
        <f t="shared" si="732"/>
        <v>2.6218792448058001E-7</v>
      </c>
    </row>
    <row r="11274" spans="30:33" x14ac:dyDescent="0.2">
      <c r="AD11274">
        <f t="shared" si="730"/>
        <v>11272</v>
      </c>
      <c r="AE11274">
        <f t="shared" si="733"/>
        <v>2.3224951095857602E-11</v>
      </c>
      <c r="AF11274">
        <f t="shared" si="731"/>
        <v>1.4492369483815136E-8</v>
      </c>
      <c r="AG11274">
        <f t="shared" si="732"/>
        <v>2.6179164875250689E-7</v>
      </c>
    </row>
    <row r="11275" spans="30:33" x14ac:dyDescent="0.2">
      <c r="AD11275">
        <f t="shared" si="730"/>
        <v>11273</v>
      </c>
      <c r="AE11275">
        <f t="shared" si="733"/>
        <v>2.318779117410423E-11</v>
      </c>
      <c r="AF11275">
        <f t="shared" si="731"/>
        <v>1.4469181692641031E-8</v>
      </c>
      <c r="AG11275">
        <f t="shared" si="732"/>
        <v>2.61395969905677E-7</v>
      </c>
    </row>
    <row r="11276" spans="30:33" x14ac:dyDescent="0.2">
      <c r="AD11276">
        <f t="shared" si="730"/>
        <v>11274</v>
      </c>
      <c r="AE11276">
        <f t="shared" si="733"/>
        <v>2.3150690708225659E-11</v>
      </c>
      <c r="AF11276">
        <f t="shared" si="731"/>
        <v>1.4446031001932804E-8</v>
      </c>
      <c r="AG11276">
        <f t="shared" si="732"/>
        <v>2.610008870445361E-7</v>
      </c>
    </row>
    <row r="11277" spans="30:33" x14ac:dyDescent="0.2">
      <c r="AD11277">
        <f t="shared" si="730"/>
        <v>11275</v>
      </c>
      <c r="AE11277">
        <f t="shared" si="733"/>
        <v>2.3113649603092497E-11</v>
      </c>
      <c r="AF11277">
        <f t="shared" si="731"/>
        <v>1.4422917352329712E-8</v>
      </c>
      <c r="AG11277">
        <f t="shared" si="732"/>
        <v>2.6060639927486792E-7</v>
      </c>
    </row>
    <row r="11278" spans="30:33" x14ac:dyDescent="0.2">
      <c r="AD11278">
        <f t="shared" si="730"/>
        <v>11276</v>
      </c>
      <c r="AE11278">
        <f t="shared" si="733"/>
        <v>2.307666776372755E-11</v>
      </c>
      <c r="AF11278">
        <f t="shared" si="731"/>
        <v>1.4399840684565983E-8</v>
      </c>
      <c r="AG11278">
        <f t="shared" si="732"/>
        <v>2.6021250570379185E-7</v>
      </c>
    </row>
    <row r="11279" spans="30:33" x14ac:dyDescent="0.2">
      <c r="AD11279">
        <f t="shared" si="730"/>
        <v>11277</v>
      </c>
      <c r="AE11279">
        <f t="shared" si="733"/>
        <v>2.3039745095305582E-11</v>
      </c>
      <c r="AF11279">
        <f t="shared" si="731"/>
        <v>1.4376800939470676E-8</v>
      </c>
      <c r="AG11279">
        <f t="shared" si="732"/>
        <v>2.5981920543976106E-7</v>
      </c>
    </row>
    <row r="11280" spans="30:33" x14ac:dyDescent="0.2">
      <c r="AD11280">
        <f t="shared" ref="AD11280:AD11343" si="734">AD11279+1</f>
        <v>11278</v>
      </c>
      <c r="AE11280">
        <f t="shared" si="733"/>
        <v>2.3002881503153094E-11</v>
      </c>
      <c r="AF11280">
        <f t="shared" ref="AF11280:AF11343" si="735">AF11279*$AF$3</f>
        <v>1.4353798057967523E-8</v>
      </c>
      <c r="AG11280">
        <f t="shared" ref="AG11280:AG11343" si="736">AD11280*AE11280</f>
        <v>2.5942649759256057E-7</v>
      </c>
    </row>
    <row r="11281" spans="30:33" x14ac:dyDescent="0.2">
      <c r="AD11281">
        <f t="shared" si="734"/>
        <v>11279</v>
      </c>
      <c r="AE11281">
        <f t="shared" si="733"/>
        <v>2.2966076892748046E-11</v>
      </c>
      <c r="AF11281">
        <f t="shared" si="735"/>
        <v>1.4330831981074775E-8</v>
      </c>
      <c r="AG11281">
        <f t="shared" si="736"/>
        <v>2.5903438127330521E-7</v>
      </c>
    </row>
    <row r="11282" spans="30:33" x14ac:dyDescent="0.2">
      <c r="AD11282">
        <f t="shared" si="734"/>
        <v>11280</v>
      </c>
      <c r="AE11282">
        <f t="shared" si="733"/>
        <v>2.2929331169719652E-11</v>
      </c>
      <c r="AF11282">
        <f t="shared" si="735"/>
        <v>1.4307902649905054E-8</v>
      </c>
      <c r="AG11282">
        <f t="shared" si="736"/>
        <v>2.5864285559443769E-7</v>
      </c>
    </row>
    <row r="11283" spans="30:33" x14ac:dyDescent="0.2">
      <c r="AD11283">
        <f t="shared" si="734"/>
        <v>11281</v>
      </c>
      <c r="AE11283">
        <f t="shared" ref="AE11283:AE11346" si="737">AF11282*$AE$3</f>
        <v>2.2892644239848097E-11</v>
      </c>
      <c r="AF11283">
        <f t="shared" si="735"/>
        <v>1.4285010005665205E-8</v>
      </c>
      <c r="AG11283">
        <f t="shared" si="736"/>
        <v>2.582519196697264E-7</v>
      </c>
    </row>
    <row r="11284" spans="30:33" x14ac:dyDescent="0.2">
      <c r="AD11284">
        <f t="shared" si="734"/>
        <v>11282</v>
      </c>
      <c r="AE11284">
        <f t="shared" si="737"/>
        <v>2.2856016009064339E-11</v>
      </c>
      <c r="AF11284">
        <f t="shared" si="735"/>
        <v>1.426215398965614E-8</v>
      </c>
      <c r="AG11284">
        <f t="shared" si="736"/>
        <v>2.5786157261426389E-7</v>
      </c>
    </row>
    <row r="11285" spans="30:33" x14ac:dyDescent="0.2">
      <c r="AD11285">
        <f t="shared" si="734"/>
        <v>11283</v>
      </c>
      <c r="AE11285">
        <f t="shared" si="737"/>
        <v>2.2819446383449834E-11</v>
      </c>
      <c r="AF11285">
        <f t="shared" si="735"/>
        <v>1.423933454327269E-8</v>
      </c>
      <c r="AG11285">
        <f t="shared" si="736"/>
        <v>2.5747181354446447E-7</v>
      </c>
    </row>
    <row r="11286" spans="30:33" x14ac:dyDescent="0.2">
      <c r="AD11286">
        <f t="shared" si="734"/>
        <v>11284</v>
      </c>
      <c r="AE11286">
        <f t="shared" si="737"/>
        <v>2.2782935269236315E-11</v>
      </c>
      <c r="AF11286">
        <f t="shared" si="735"/>
        <v>1.4216551608003452E-8</v>
      </c>
      <c r="AG11286">
        <f t="shared" si="736"/>
        <v>2.5708264157806258E-7</v>
      </c>
    </row>
    <row r="11287" spans="30:33" x14ac:dyDescent="0.2">
      <c r="AD11287">
        <f t="shared" si="734"/>
        <v>11285</v>
      </c>
      <c r="AE11287">
        <f t="shared" si="737"/>
        <v>2.2746482572805534E-11</v>
      </c>
      <c r="AF11287">
        <f t="shared" si="735"/>
        <v>1.4193805125430646E-8</v>
      </c>
      <c r="AG11287">
        <f t="shared" si="736"/>
        <v>2.5669405583411045E-7</v>
      </c>
    </row>
    <row r="11288" spans="30:33" x14ac:dyDescent="0.2">
      <c r="AD11288">
        <f t="shared" si="734"/>
        <v>11286</v>
      </c>
      <c r="AE11288">
        <f t="shared" si="737"/>
        <v>2.2710088200689042E-11</v>
      </c>
      <c r="AF11288">
        <f t="shared" si="735"/>
        <v>1.4171095037229956E-8</v>
      </c>
      <c r="AG11288">
        <f t="shared" si="736"/>
        <v>2.5630605543297654E-7</v>
      </c>
    </row>
    <row r="11289" spans="30:33" x14ac:dyDescent="0.2">
      <c r="AD11289">
        <f t="shared" si="734"/>
        <v>11287</v>
      </c>
      <c r="AE11289">
        <f t="shared" si="737"/>
        <v>2.267375205956794E-11</v>
      </c>
      <c r="AF11289">
        <f t="shared" si="735"/>
        <v>1.4148421285170388E-8</v>
      </c>
      <c r="AG11289">
        <f t="shared" si="736"/>
        <v>2.5591863949634333E-7</v>
      </c>
    </row>
    <row r="11290" spans="30:33" x14ac:dyDescent="0.2">
      <c r="AD11290">
        <f t="shared" si="734"/>
        <v>11288</v>
      </c>
      <c r="AE11290">
        <f t="shared" si="737"/>
        <v>2.263747405627263E-11</v>
      </c>
      <c r="AF11290">
        <f t="shared" si="735"/>
        <v>1.4125783811114114E-8</v>
      </c>
      <c r="AG11290">
        <f t="shared" si="736"/>
        <v>2.5553180714720544E-7</v>
      </c>
    </row>
    <row r="11291" spans="30:33" x14ac:dyDescent="0.2">
      <c r="AD11291">
        <f t="shared" si="734"/>
        <v>11289</v>
      </c>
      <c r="AE11291">
        <f t="shared" si="737"/>
        <v>2.2601254097782592E-11</v>
      </c>
      <c r="AF11291">
        <f t="shared" si="735"/>
        <v>1.410318255701633E-8</v>
      </c>
      <c r="AG11291">
        <f t="shared" si="736"/>
        <v>2.5514555750986771E-7</v>
      </c>
    </row>
    <row r="11292" spans="30:33" x14ac:dyDescent="0.2">
      <c r="AD11292">
        <f t="shared" si="734"/>
        <v>11290</v>
      </c>
      <c r="AE11292">
        <f t="shared" si="737"/>
        <v>2.2565092091226137E-11</v>
      </c>
      <c r="AF11292">
        <f t="shared" si="735"/>
        <v>1.4080617464925103E-8</v>
      </c>
      <c r="AG11292">
        <f t="shared" si="736"/>
        <v>2.5475988970994311E-7</v>
      </c>
    </row>
    <row r="11293" spans="30:33" x14ac:dyDescent="0.2">
      <c r="AD11293">
        <f t="shared" si="734"/>
        <v>11291</v>
      </c>
      <c r="AE11293">
        <f t="shared" si="737"/>
        <v>2.2528987943880176E-11</v>
      </c>
      <c r="AF11293">
        <f t="shared" si="735"/>
        <v>1.4058088476981222E-8</v>
      </c>
      <c r="AG11293">
        <f t="shared" si="736"/>
        <v>2.5437480287435105E-7</v>
      </c>
    </row>
    <row r="11294" spans="30:33" x14ac:dyDescent="0.2">
      <c r="AD11294">
        <f t="shared" si="734"/>
        <v>11292</v>
      </c>
      <c r="AE11294">
        <f t="shared" si="737"/>
        <v>2.2492941563169967E-11</v>
      </c>
      <c r="AF11294">
        <f t="shared" si="735"/>
        <v>1.4035595535418052E-8</v>
      </c>
      <c r="AG11294">
        <f t="shared" si="736"/>
        <v>2.5399029613131528E-7</v>
      </c>
    </row>
    <row r="11295" spans="30:33" x14ac:dyDescent="0.2">
      <c r="AD11295">
        <f t="shared" si="734"/>
        <v>11293</v>
      </c>
      <c r="AE11295">
        <f t="shared" si="737"/>
        <v>2.2456952856668891E-11</v>
      </c>
      <c r="AF11295">
        <f t="shared" si="735"/>
        <v>1.4013138582561382E-8</v>
      </c>
      <c r="AG11295">
        <f t="shared" si="736"/>
        <v>2.5360636861036179E-7</v>
      </c>
    </row>
    <row r="11296" spans="30:33" x14ac:dyDescent="0.2">
      <c r="AD11296">
        <f t="shared" si="734"/>
        <v>11294</v>
      </c>
      <c r="AE11296">
        <f t="shared" si="737"/>
        <v>2.2421021732098221E-11</v>
      </c>
      <c r="AF11296">
        <f t="shared" si="735"/>
        <v>1.3990717560829283E-8</v>
      </c>
      <c r="AG11296">
        <f t="shared" si="736"/>
        <v>2.532230194423173E-7</v>
      </c>
    </row>
    <row r="11297" spans="30:33" x14ac:dyDescent="0.2">
      <c r="AD11297">
        <f t="shared" si="734"/>
        <v>11295</v>
      </c>
      <c r="AE11297">
        <f t="shared" si="737"/>
        <v>2.2385148097326863E-11</v>
      </c>
      <c r="AF11297">
        <f t="shared" si="735"/>
        <v>1.3968332412731956E-8</v>
      </c>
      <c r="AG11297">
        <f t="shared" si="736"/>
        <v>2.5284024775930694E-7</v>
      </c>
    </row>
    <row r="11298" spans="30:33" x14ac:dyDescent="0.2">
      <c r="AD11298">
        <f t="shared" si="734"/>
        <v>11296</v>
      </c>
      <c r="AE11298">
        <f t="shared" si="737"/>
        <v>2.2349331860371138E-11</v>
      </c>
      <c r="AF11298">
        <f t="shared" si="735"/>
        <v>1.3945983080871583E-8</v>
      </c>
      <c r="AG11298">
        <f t="shared" si="736"/>
        <v>2.5245805269475236E-7</v>
      </c>
    </row>
    <row r="11299" spans="30:33" x14ac:dyDescent="0.2">
      <c r="AD11299">
        <f t="shared" si="734"/>
        <v>11297</v>
      </c>
      <c r="AE11299">
        <f t="shared" si="737"/>
        <v>2.2313572929394544E-11</v>
      </c>
      <c r="AF11299">
        <f t="shared" si="735"/>
        <v>1.3923669507942188E-8</v>
      </c>
      <c r="AG11299">
        <f t="shared" si="736"/>
        <v>2.5207643338337018E-7</v>
      </c>
    </row>
    <row r="11300" spans="30:33" x14ac:dyDescent="0.2">
      <c r="AD11300">
        <f t="shared" si="734"/>
        <v>11298</v>
      </c>
      <c r="AE11300">
        <f t="shared" si="737"/>
        <v>2.2277871212707512E-11</v>
      </c>
      <c r="AF11300">
        <f t="shared" si="735"/>
        <v>1.390139163672948E-8</v>
      </c>
      <c r="AG11300">
        <f t="shared" si="736"/>
        <v>2.5169538896116948E-7</v>
      </c>
    </row>
    <row r="11301" spans="30:33" x14ac:dyDescent="0.2">
      <c r="AD11301">
        <f t="shared" si="734"/>
        <v>11299</v>
      </c>
      <c r="AE11301">
        <f t="shared" si="737"/>
        <v>2.2242226618767179E-11</v>
      </c>
      <c r="AF11301">
        <f t="shared" si="735"/>
        <v>1.3879149410110712E-8</v>
      </c>
      <c r="AG11301">
        <f t="shared" si="736"/>
        <v>2.5131491856545033E-7</v>
      </c>
    </row>
    <row r="11302" spans="30:33" x14ac:dyDescent="0.2">
      <c r="AD11302">
        <f t="shared" si="734"/>
        <v>11300</v>
      </c>
      <c r="AE11302">
        <f t="shared" si="737"/>
        <v>2.2206639056177149E-11</v>
      </c>
      <c r="AF11302">
        <f t="shared" si="735"/>
        <v>1.3856942771054535E-8</v>
      </c>
      <c r="AG11302">
        <f t="shared" si="736"/>
        <v>2.5093502133480178E-7</v>
      </c>
    </row>
    <row r="11303" spans="30:33" x14ac:dyDescent="0.2">
      <c r="AD11303">
        <f t="shared" si="734"/>
        <v>11301</v>
      </c>
      <c r="AE11303">
        <f t="shared" si="737"/>
        <v>2.2171108433687266E-11</v>
      </c>
      <c r="AF11303">
        <f t="shared" si="735"/>
        <v>1.3834771662620847E-8</v>
      </c>
      <c r="AG11303">
        <f t="shared" si="736"/>
        <v>2.5055569640909981E-7</v>
      </c>
    </row>
    <row r="11304" spans="30:33" x14ac:dyDescent="0.2">
      <c r="AD11304">
        <f t="shared" si="734"/>
        <v>11302</v>
      </c>
      <c r="AE11304">
        <f t="shared" si="737"/>
        <v>2.2135634660193365E-11</v>
      </c>
      <c r="AF11304">
        <f t="shared" si="735"/>
        <v>1.3812636027960653E-8</v>
      </c>
      <c r="AG11304">
        <f t="shared" si="736"/>
        <v>2.5017694292950543E-7</v>
      </c>
    </row>
    <row r="11305" spans="30:33" x14ac:dyDescent="0.2">
      <c r="AD11305">
        <f t="shared" si="734"/>
        <v>11303</v>
      </c>
      <c r="AE11305">
        <f t="shared" si="737"/>
        <v>2.2100217644737055E-11</v>
      </c>
      <c r="AF11305">
        <f t="shared" si="735"/>
        <v>1.3790535810315915E-8</v>
      </c>
      <c r="AG11305">
        <f t="shared" si="736"/>
        <v>2.4979876003846295E-7</v>
      </c>
    </row>
    <row r="11306" spans="30:33" x14ac:dyDescent="0.2">
      <c r="AD11306">
        <f t="shared" si="734"/>
        <v>11304</v>
      </c>
      <c r="AE11306">
        <f t="shared" si="737"/>
        <v>2.2064857296505474E-11</v>
      </c>
      <c r="AF11306">
        <f t="shared" si="735"/>
        <v>1.3768470953019409E-8</v>
      </c>
      <c r="AG11306">
        <f t="shared" si="736"/>
        <v>2.4942114687969787E-7</v>
      </c>
    </row>
    <row r="11307" spans="30:33" x14ac:dyDescent="0.2">
      <c r="AD11307">
        <f t="shared" si="734"/>
        <v>11305</v>
      </c>
      <c r="AE11307">
        <f t="shared" si="737"/>
        <v>2.2029553524831065E-11</v>
      </c>
      <c r="AF11307">
        <f t="shared" si="735"/>
        <v>1.3746441399494577E-8</v>
      </c>
      <c r="AG11307">
        <f t="shared" si="736"/>
        <v>2.4904410259821518E-7</v>
      </c>
    </row>
    <row r="11308" spans="30:33" x14ac:dyDescent="0.2">
      <c r="AD11308">
        <f t="shared" si="734"/>
        <v>11306</v>
      </c>
      <c r="AE11308">
        <f t="shared" si="737"/>
        <v>2.1994306239191334E-11</v>
      </c>
      <c r="AF11308">
        <f t="shared" si="735"/>
        <v>1.3724447093255386E-8</v>
      </c>
      <c r="AG11308">
        <f t="shared" si="736"/>
        <v>2.4866762634029721E-7</v>
      </c>
    </row>
    <row r="11309" spans="30:33" x14ac:dyDescent="0.2">
      <c r="AD11309">
        <f t="shared" si="734"/>
        <v>11307</v>
      </c>
      <c r="AE11309">
        <f t="shared" si="737"/>
        <v>2.1959115349208626E-11</v>
      </c>
      <c r="AF11309">
        <f t="shared" si="735"/>
        <v>1.3702487977906177E-8</v>
      </c>
      <c r="AG11309">
        <f t="shared" si="736"/>
        <v>2.4829171725350192E-7</v>
      </c>
    </row>
    <row r="11310" spans="30:33" x14ac:dyDescent="0.2">
      <c r="AD11310">
        <f t="shared" si="734"/>
        <v>11308</v>
      </c>
      <c r="AE11310">
        <f t="shared" si="737"/>
        <v>2.1923980764649895E-11</v>
      </c>
      <c r="AF11310">
        <f t="shared" si="735"/>
        <v>1.3680563997141527E-8</v>
      </c>
      <c r="AG11310">
        <f t="shared" si="736"/>
        <v>2.4791637448666102E-7</v>
      </c>
    </row>
    <row r="11311" spans="30:33" x14ac:dyDescent="0.2">
      <c r="AD11311">
        <f t="shared" si="734"/>
        <v>11309</v>
      </c>
      <c r="AE11311">
        <f t="shared" si="737"/>
        <v>2.1888902395426452E-11</v>
      </c>
      <c r="AF11311">
        <f t="shared" si="735"/>
        <v>1.36586750947461E-8</v>
      </c>
      <c r="AG11311">
        <f t="shared" si="736"/>
        <v>2.4754159718987776E-7</v>
      </c>
    </row>
    <row r="11312" spans="30:33" x14ac:dyDescent="0.2">
      <c r="AD11312">
        <f t="shared" si="734"/>
        <v>11310</v>
      </c>
      <c r="AE11312">
        <f t="shared" si="737"/>
        <v>2.185388015159377E-11</v>
      </c>
      <c r="AF11312">
        <f t="shared" si="735"/>
        <v>1.3636821214594506E-8</v>
      </c>
      <c r="AG11312">
        <f t="shared" si="736"/>
        <v>2.4716738451452555E-7</v>
      </c>
    </row>
    <row r="11313" spans="30:33" x14ac:dyDescent="0.2">
      <c r="AD11313">
        <f t="shared" si="734"/>
        <v>11311</v>
      </c>
      <c r="AE11313">
        <f t="shared" si="737"/>
        <v>2.1818913943351219E-11</v>
      </c>
      <c r="AF11313">
        <f t="shared" si="735"/>
        <v>1.3615002300651154E-8</v>
      </c>
      <c r="AG11313">
        <f t="shared" si="736"/>
        <v>2.4679373561324566E-7</v>
      </c>
    </row>
    <row r="11314" spans="30:33" x14ac:dyDescent="0.2">
      <c r="AD11314">
        <f t="shared" si="734"/>
        <v>11312</v>
      </c>
      <c r="AE11314">
        <f t="shared" si="737"/>
        <v>2.1784003681041856E-11</v>
      </c>
      <c r="AF11314">
        <f t="shared" si="735"/>
        <v>1.3593218296970112E-8</v>
      </c>
      <c r="AG11314">
        <f t="shared" si="736"/>
        <v>2.4642064963994549E-7</v>
      </c>
    </row>
    <row r="11315" spans="30:33" x14ac:dyDescent="0.2">
      <c r="AD11315">
        <f t="shared" si="734"/>
        <v>11313</v>
      </c>
      <c r="AE11315">
        <f t="shared" si="737"/>
        <v>2.1749149275152188E-11</v>
      </c>
      <c r="AF11315">
        <f t="shared" si="735"/>
        <v>1.3571469147694958E-8</v>
      </c>
      <c r="AG11315">
        <f t="shared" si="736"/>
        <v>2.4604812574979673E-7</v>
      </c>
    </row>
    <row r="11316" spans="30:33" x14ac:dyDescent="0.2">
      <c r="AD11316">
        <f t="shared" si="734"/>
        <v>11314</v>
      </c>
      <c r="AE11316">
        <f t="shared" si="737"/>
        <v>2.1714350636311942E-11</v>
      </c>
      <c r="AF11316">
        <f t="shared" si="735"/>
        <v>1.3549754797058645E-8</v>
      </c>
      <c r="AG11316">
        <f t="shared" si="736"/>
        <v>2.4567616309923332E-7</v>
      </c>
    </row>
    <row r="11317" spans="30:33" x14ac:dyDescent="0.2">
      <c r="AD11317">
        <f t="shared" si="734"/>
        <v>11315</v>
      </c>
      <c r="AE11317">
        <f t="shared" si="737"/>
        <v>2.1679607675293843E-11</v>
      </c>
      <c r="AF11317">
        <f t="shared" si="735"/>
        <v>1.3528075189383351E-8</v>
      </c>
      <c r="AG11317">
        <f t="shared" si="736"/>
        <v>2.4530476084594982E-7</v>
      </c>
    </row>
    <row r="11318" spans="30:33" x14ac:dyDescent="0.2">
      <c r="AD11318">
        <f t="shared" si="734"/>
        <v>11316</v>
      </c>
      <c r="AE11318">
        <f t="shared" si="737"/>
        <v>2.1644920303013373E-11</v>
      </c>
      <c r="AF11318">
        <f t="shared" si="735"/>
        <v>1.3506430269080338E-8</v>
      </c>
      <c r="AG11318">
        <f t="shared" si="736"/>
        <v>2.4493391814889932E-7</v>
      </c>
    </row>
    <row r="11319" spans="30:33" x14ac:dyDescent="0.2">
      <c r="AD11319">
        <f t="shared" si="734"/>
        <v>11317</v>
      </c>
      <c r="AE11319">
        <f t="shared" si="737"/>
        <v>2.161028843052855E-11</v>
      </c>
      <c r="AF11319">
        <f t="shared" si="735"/>
        <v>1.3484819980649809E-8</v>
      </c>
      <c r="AG11319">
        <f t="shared" si="736"/>
        <v>2.4456363416829159E-7</v>
      </c>
    </row>
    <row r="11320" spans="30:33" x14ac:dyDescent="0.2">
      <c r="AD11320">
        <f t="shared" si="734"/>
        <v>11318</v>
      </c>
      <c r="AE11320">
        <f t="shared" si="737"/>
        <v>2.1575711969039704E-11</v>
      </c>
      <c r="AF11320">
        <f t="shared" si="735"/>
        <v>1.3463244268680768E-8</v>
      </c>
      <c r="AG11320">
        <f t="shared" si="736"/>
        <v>2.4419390806559138E-7</v>
      </c>
    </row>
    <row r="11321" spans="30:33" x14ac:dyDescent="0.2">
      <c r="AD11321">
        <f t="shared" si="734"/>
        <v>11319</v>
      </c>
      <c r="AE11321">
        <f t="shared" si="737"/>
        <v>2.1541190829889238E-11</v>
      </c>
      <c r="AF11321">
        <f t="shared" si="735"/>
        <v>1.3441703077850878E-8</v>
      </c>
      <c r="AG11321">
        <f t="shared" si="736"/>
        <v>2.4382473900351625E-7</v>
      </c>
    </row>
    <row r="11322" spans="30:33" x14ac:dyDescent="0.2">
      <c r="AD11322">
        <f t="shared" si="734"/>
        <v>11320</v>
      </c>
      <c r="AE11322">
        <f t="shared" si="737"/>
        <v>2.1506724924561414E-11</v>
      </c>
      <c r="AF11322">
        <f t="shared" si="735"/>
        <v>1.3420196352926316E-8</v>
      </c>
      <c r="AG11322">
        <f t="shared" si="736"/>
        <v>2.4345612614603522E-7</v>
      </c>
    </row>
    <row r="11323" spans="30:33" x14ac:dyDescent="0.2">
      <c r="AD11323">
        <f t="shared" si="734"/>
        <v>11321</v>
      </c>
      <c r="AE11323">
        <f t="shared" si="737"/>
        <v>2.1472314164682114E-11</v>
      </c>
      <c r="AF11323">
        <f t="shared" si="735"/>
        <v>1.3398724038761633E-8</v>
      </c>
      <c r="AG11323">
        <f t="shared" si="736"/>
        <v>2.4308806865836623E-7</v>
      </c>
    </row>
    <row r="11324" spans="30:33" x14ac:dyDescent="0.2">
      <c r="AD11324">
        <f t="shared" si="734"/>
        <v>11322</v>
      </c>
      <c r="AE11324">
        <f t="shared" si="737"/>
        <v>2.1437958462018622E-11</v>
      </c>
      <c r="AF11324">
        <f t="shared" si="735"/>
        <v>1.3377286080299615E-8</v>
      </c>
      <c r="AG11324">
        <f t="shared" si="736"/>
        <v>2.4272056570697486E-7</v>
      </c>
    </row>
    <row r="11325" spans="30:33" x14ac:dyDescent="0.2">
      <c r="AD11325">
        <f t="shared" si="734"/>
        <v>11323</v>
      </c>
      <c r="AE11325">
        <f t="shared" si="737"/>
        <v>2.1403657728479392E-11</v>
      </c>
      <c r="AF11325">
        <f t="shared" si="735"/>
        <v>1.3355882422571135E-8</v>
      </c>
      <c r="AG11325">
        <f t="shared" si="736"/>
        <v>2.4235361645957216E-7</v>
      </c>
    </row>
    <row r="11326" spans="30:33" x14ac:dyDescent="0.2">
      <c r="AD11326">
        <f t="shared" si="734"/>
        <v>11324</v>
      </c>
      <c r="AE11326">
        <f t="shared" si="737"/>
        <v>2.1369411876113825E-11</v>
      </c>
      <c r="AF11326">
        <f t="shared" si="735"/>
        <v>1.333451301069502E-8</v>
      </c>
      <c r="AG11326">
        <f t="shared" si="736"/>
        <v>2.4198722008511293E-7</v>
      </c>
    </row>
    <row r="11327" spans="30:33" x14ac:dyDescent="0.2">
      <c r="AD11327">
        <f t="shared" si="734"/>
        <v>11325</v>
      </c>
      <c r="AE11327">
        <f t="shared" si="737"/>
        <v>2.1335220817112042E-11</v>
      </c>
      <c r="AF11327">
        <f t="shared" si="735"/>
        <v>1.3313177789877907E-8</v>
      </c>
      <c r="AG11327">
        <f t="shared" si="736"/>
        <v>2.4162137575379386E-7</v>
      </c>
    </row>
    <row r="11328" spans="30:33" x14ac:dyDescent="0.2">
      <c r="AD11328">
        <f t="shared" si="734"/>
        <v>11326</v>
      </c>
      <c r="AE11328">
        <f t="shared" si="737"/>
        <v>2.130108446380466E-11</v>
      </c>
      <c r="AF11328">
        <f t="shared" si="735"/>
        <v>1.3291876705414102E-8</v>
      </c>
      <c r="AG11328">
        <f t="shared" si="736"/>
        <v>2.4125608263705158E-7</v>
      </c>
    </row>
    <row r="11329" spans="30:33" x14ac:dyDescent="0.2">
      <c r="AD11329">
        <f t="shared" si="734"/>
        <v>11327</v>
      </c>
      <c r="AE11329">
        <f t="shared" si="737"/>
        <v>2.1267002728662574E-11</v>
      </c>
      <c r="AF11329">
        <f t="shared" si="735"/>
        <v>1.3270609702685438E-8</v>
      </c>
      <c r="AG11329">
        <f t="shared" si="736"/>
        <v>2.4089133990756099E-7</v>
      </c>
    </row>
    <row r="11330" spans="30:33" x14ac:dyDescent="0.2">
      <c r="AD11330">
        <f t="shared" si="734"/>
        <v>11328</v>
      </c>
      <c r="AE11330">
        <f t="shared" si="737"/>
        <v>2.1232975524296711E-11</v>
      </c>
      <c r="AF11330">
        <f t="shared" si="735"/>
        <v>1.3249376727161141E-8</v>
      </c>
      <c r="AG11330">
        <f t="shared" si="736"/>
        <v>2.4052714673923315E-7</v>
      </c>
    </row>
    <row r="11331" spans="30:33" x14ac:dyDescent="0.2">
      <c r="AD11331">
        <f t="shared" si="734"/>
        <v>11329</v>
      </c>
      <c r="AE11331">
        <f t="shared" si="737"/>
        <v>2.1199002763457837E-11</v>
      </c>
      <c r="AF11331">
        <f t="shared" si="735"/>
        <v>1.3228177724397684E-8</v>
      </c>
      <c r="AG11331">
        <f t="shared" si="736"/>
        <v>2.4016350230721382E-7</v>
      </c>
    </row>
    <row r="11332" spans="30:33" x14ac:dyDescent="0.2">
      <c r="AD11332">
        <f t="shared" si="734"/>
        <v>11330</v>
      </c>
      <c r="AE11332">
        <f t="shared" si="737"/>
        <v>2.1165084359036303E-11</v>
      </c>
      <c r="AF11332">
        <f t="shared" si="735"/>
        <v>1.3207012640038646E-8</v>
      </c>
      <c r="AG11332">
        <f t="shared" si="736"/>
        <v>2.398004057878813E-7</v>
      </c>
    </row>
    <row r="11333" spans="30:33" x14ac:dyDescent="0.2">
      <c r="AD11333">
        <f t="shared" si="734"/>
        <v>11331</v>
      </c>
      <c r="AE11333">
        <f t="shared" si="737"/>
        <v>2.1131220224061843E-11</v>
      </c>
      <c r="AF11333">
        <f t="shared" si="735"/>
        <v>1.3185881419814584E-8</v>
      </c>
      <c r="AG11333">
        <f t="shared" si="736"/>
        <v>2.3943785635884475E-7</v>
      </c>
    </row>
    <row r="11334" spans="30:33" x14ac:dyDescent="0.2">
      <c r="AD11334">
        <f t="shared" si="734"/>
        <v>11332</v>
      </c>
      <c r="AE11334">
        <f t="shared" si="737"/>
        <v>2.1097410271703345E-11</v>
      </c>
      <c r="AF11334">
        <f t="shared" si="735"/>
        <v>1.316478400954288E-8</v>
      </c>
      <c r="AG11334">
        <f t="shared" si="736"/>
        <v>2.390758531989423E-7</v>
      </c>
    </row>
    <row r="11335" spans="30:33" x14ac:dyDescent="0.2">
      <c r="AD11335">
        <f t="shared" si="734"/>
        <v>11333</v>
      </c>
      <c r="AE11335">
        <f t="shared" si="737"/>
        <v>2.1063654415268616E-11</v>
      </c>
      <c r="AF11335">
        <f t="shared" si="735"/>
        <v>1.3143720355127611E-8</v>
      </c>
      <c r="AG11335">
        <f t="shared" si="736"/>
        <v>2.3871439548823922E-7</v>
      </c>
    </row>
    <row r="11336" spans="30:33" x14ac:dyDescent="0.2">
      <c r="AD11336">
        <f t="shared" si="734"/>
        <v>11334</v>
      </c>
      <c r="AE11336">
        <f t="shared" si="737"/>
        <v>2.1029952568204188E-11</v>
      </c>
      <c r="AF11336">
        <f t="shared" si="735"/>
        <v>1.3122690402559406E-8</v>
      </c>
      <c r="AG11336">
        <f t="shared" si="736"/>
        <v>2.3835348240802627E-7</v>
      </c>
    </row>
    <row r="11337" spans="30:33" x14ac:dyDescent="0.2">
      <c r="AD11337">
        <f t="shared" si="734"/>
        <v>11335</v>
      </c>
      <c r="AE11337">
        <f t="shared" si="737"/>
        <v>2.0996304644095058E-11</v>
      </c>
      <c r="AF11337">
        <f t="shared" si="735"/>
        <v>1.310169409791531E-8</v>
      </c>
      <c r="AG11337">
        <f t="shared" si="736"/>
        <v>2.3799311314081747E-7</v>
      </c>
    </row>
    <row r="11338" spans="30:33" x14ac:dyDescent="0.2">
      <c r="AD11338">
        <f t="shared" si="734"/>
        <v>11336</v>
      </c>
      <c r="AE11338">
        <f t="shared" si="737"/>
        <v>2.0962710556664507E-11</v>
      </c>
      <c r="AF11338">
        <f t="shared" si="735"/>
        <v>1.3080731387358646E-8</v>
      </c>
      <c r="AG11338">
        <f t="shared" si="736"/>
        <v>2.3763328687034885E-7</v>
      </c>
    </row>
    <row r="11339" spans="30:33" x14ac:dyDescent="0.2">
      <c r="AD11339">
        <f t="shared" si="734"/>
        <v>11337</v>
      </c>
      <c r="AE11339">
        <f t="shared" si="737"/>
        <v>2.0929170219773841E-11</v>
      </c>
      <c r="AF11339">
        <f t="shared" si="735"/>
        <v>1.3059802217138872E-8</v>
      </c>
      <c r="AG11339">
        <f t="shared" si="736"/>
        <v>2.3727400278157603E-7</v>
      </c>
    </row>
    <row r="11340" spans="30:33" x14ac:dyDescent="0.2">
      <c r="AD11340">
        <f t="shared" si="734"/>
        <v>11338</v>
      </c>
      <c r="AE11340">
        <f t="shared" si="737"/>
        <v>2.0895683547422206E-11</v>
      </c>
      <c r="AF11340">
        <f t="shared" si="735"/>
        <v>1.3038906533591449E-8</v>
      </c>
      <c r="AG11340">
        <f t="shared" si="736"/>
        <v>2.3691526006067296E-7</v>
      </c>
    </row>
    <row r="11341" spans="30:33" x14ac:dyDescent="0.2">
      <c r="AD11341">
        <f t="shared" si="734"/>
        <v>11339</v>
      </c>
      <c r="AE11341">
        <f t="shared" si="737"/>
        <v>2.0862250453746328E-11</v>
      </c>
      <c r="AF11341">
        <f t="shared" si="735"/>
        <v>1.3018044283137702E-8</v>
      </c>
      <c r="AG11341">
        <f t="shared" si="736"/>
        <v>2.3655705789502961E-7</v>
      </c>
    </row>
    <row r="11342" spans="30:33" x14ac:dyDescent="0.2">
      <c r="AD11342">
        <f t="shared" si="734"/>
        <v>11340</v>
      </c>
      <c r="AE11342">
        <f t="shared" si="737"/>
        <v>2.0828870853020334E-11</v>
      </c>
      <c r="AF11342">
        <f t="shared" si="735"/>
        <v>1.2997215412284681E-8</v>
      </c>
      <c r="AG11342">
        <f t="shared" si="736"/>
        <v>2.3619939547325058E-7</v>
      </c>
    </row>
    <row r="11343" spans="30:33" x14ac:dyDescent="0.2">
      <c r="AD11343">
        <f t="shared" si="734"/>
        <v>11341</v>
      </c>
      <c r="AE11343">
        <f t="shared" si="737"/>
        <v>2.0795544659655499E-11</v>
      </c>
      <c r="AF11343">
        <f t="shared" si="735"/>
        <v>1.2976419867625024E-8</v>
      </c>
      <c r="AG11343">
        <f t="shared" si="736"/>
        <v>2.35842271985153E-7</v>
      </c>
    </row>
    <row r="11344" spans="30:33" x14ac:dyDescent="0.2">
      <c r="AD11344">
        <f t="shared" ref="AD11344:AD11407" si="738">AD11343+1</f>
        <v>11342</v>
      </c>
      <c r="AE11344">
        <f t="shared" si="737"/>
        <v>2.0762271788200046E-11</v>
      </c>
      <c r="AF11344">
        <f t="shared" ref="AF11344:AF11407" si="739">AF11343*$AF$3</f>
        <v>1.2955657595836824E-8</v>
      </c>
      <c r="AG11344">
        <f t="shared" ref="AG11344:AG11407" si="740">AD11344*AE11344</f>
        <v>2.3548568662176493E-7</v>
      </c>
    </row>
    <row r="11345" spans="30:33" x14ac:dyDescent="0.2">
      <c r="AD11345">
        <f t="shared" si="738"/>
        <v>11343</v>
      </c>
      <c r="AE11345">
        <f t="shared" si="737"/>
        <v>2.0729052153338927E-11</v>
      </c>
      <c r="AF11345">
        <f t="shared" si="739"/>
        <v>1.2934928543683484E-8</v>
      </c>
      <c r="AG11345">
        <f t="shared" si="740"/>
        <v>2.3512963857532344E-7</v>
      </c>
    </row>
    <row r="11346" spans="30:33" x14ac:dyDescent="0.2">
      <c r="AD11346">
        <f t="shared" si="738"/>
        <v>11344</v>
      </c>
      <c r="AE11346">
        <f t="shared" si="737"/>
        <v>2.0695885669893586E-11</v>
      </c>
      <c r="AF11346">
        <f t="shared" si="739"/>
        <v>1.291423265801359E-8</v>
      </c>
      <c r="AG11346">
        <f t="shared" si="740"/>
        <v>2.3477412703927283E-7</v>
      </c>
    </row>
    <row r="11347" spans="30:33" x14ac:dyDescent="0.2">
      <c r="AD11347">
        <f t="shared" si="738"/>
        <v>11345</v>
      </c>
      <c r="AE11347">
        <f t="shared" ref="AE11347:AE11410" si="741">AF11346*$AE$3</f>
        <v>2.0662772252821754E-11</v>
      </c>
      <c r="AF11347">
        <f t="shared" si="739"/>
        <v>1.2893569885760767E-8</v>
      </c>
      <c r="AG11347">
        <f t="shared" si="740"/>
        <v>2.3441915120826279E-7</v>
      </c>
    </row>
    <row r="11348" spans="30:33" x14ac:dyDescent="0.2">
      <c r="AD11348">
        <f t="shared" si="738"/>
        <v>11346</v>
      </c>
      <c r="AE11348">
        <f t="shared" si="741"/>
        <v>2.0629711817217237E-11</v>
      </c>
      <c r="AF11348">
        <f t="shared" si="739"/>
        <v>1.2872940173943549E-8</v>
      </c>
      <c r="AG11348">
        <f t="shared" si="740"/>
        <v>2.3406471027814678E-7</v>
      </c>
    </row>
    <row r="11349" spans="30:33" x14ac:dyDescent="0.2">
      <c r="AD11349">
        <f t="shared" si="738"/>
        <v>11347</v>
      </c>
      <c r="AE11349">
        <f t="shared" si="741"/>
        <v>2.0596704278309689E-11</v>
      </c>
      <c r="AF11349">
        <f t="shared" si="739"/>
        <v>1.2852343469665239E-8</v>
      </c>
      <c r="AG11349">
        <f t="shared" si="740"/>
        <v>2.3371080344598005E-7</v>
      </c>
    </row>
    <row r="11350" spans="30:33" x14ac:dyDescent="0.2">
      <c r="AD11350">
        <f t="shared" si="738"/>
        <v>11348</v>
      </c>
      <c r="AE11350">
        <f t="shared" si="741"/>
        <v>2.0563749551464393E-11</v>
      </c>
      <c r="AF11350">
        <f t="shared" si="739"/>
        <v>1.2831779720113775E-8</v>
      </c>
      <c r="AG11350">
        <f t="shared" si="740"/>
        <v>2.3335742991001793E-7</v>
      </c>
    </row>
    <row r="11351" spans="30:33" x14ac:dyDescent="0.2">
      <c r="AD11351">
        <f t="shared" si="738"/>
        <v>11349</v>
      </c>
      <c r="AE11351">
        <f t="shared" si="741"/>
        <v>2.053084755218205E-11</v>
      </c>
      <c r="AF11351">
        <f t="shared" si="739"/>
        <v>1.2811248872561592E-8</v>
      </c>
      <c r="AG11351">
        <f t="shared" si="740"/>
        <v>2.3300458886971408E-7</v>
      </c>
    </row>
    <row r="11352" spans="30:33" x14ac:dyDescent="0.2">
      <c r="AD11352">
        <f t="shared" si="738"/>
        <v>11350</v>
      </c>
      <c r="AE11352">
        <f t="shared" si="741"/>
        <v>2.0497998196098556E-11</v>
      </c>
      <c r="AF11352">
        <f t="shared" si="739"/>
        <v>1.2790750874365493E-8</v>
      </c>
      <c r="AG11352">
        <f t="shared" si="740"/>
        <v>2.3265227952571861E-7</v>
      </c>
    </row>
    <row r="11353" spans="30:33" x14ac:dyDescent="0.2">
      <c r="AD11353">
        <f t="shared" si="738"/>
        <v>11351</v>
      </c>
      <c r="AE11353">
        <f t="shared" si="741"/>
        <v>2.0465201398984798E-11</v>
      </c>
      <c r="AF11353">
        <f t="shared" si="739"/>
        <v>1.2770285672966508E-8</v>
      </c>
      <c r="AG11353">
        <f t="shared" si="740"/>
        <v>2.3230050107987645E-7</v>
      </c>
    </row>
    <row r="11354" spans="30:33" x14ac:dyDescent="0.2">
      <c r="AD11354">
        <f t="shared" si="738"/>
        <v>11352</v>
      </c>
      <c r="AE11354">
        <f t="shared" si="741"/>
        <v>2.0432457076746422E-11</v>
      </c>
      <c r="AF11354">
        <f t="shared" si="739"/>
        <v>1.274985321588976E-8</v>
      </c>
      <c r="AG11354">
        <f t="shared" si="740"/>
        <v>2.3194925273522539E-7</v>
      </c>
    </row>
    <row r="11355" spans="30:33" x14ac:dyDescent="0.2">
      <c r="AD11355">
        <f t="shared" si="738"/>
        <v>11353</v>
      </c>
      <c r="AE11355">
        <f t="shared" si="741"/>
        <v>2.0399765145423627E-11</v>
      </c>
      <c r="AF11355">
        <f t="shared" si="739"/>
        <v>1.2729453450744336E-8</v>
      </c>
      <c r="AG11355">
        <f t="shared" si="740"/>
        <v>2.3159853369599443E-7</v>
      </c>
    </row>
    <row r="11356" spans="30:33" x14ac:dyDescent="0.2">
      <c r="AD11356">
        <f t="shared" si="738"/>
        <v>11354</v>
      </c>
      <c r="AE11356">
        <f t="shared" si="741"/>
        <v>2.0367125521190947E-11</v>
      </c>
      <c r="AF11356">
        <f t="shared" si="739"/>
        <v>1.2709086325223145E-8</v>
      </c>
      <c r="AG11356">
        <f t="shared" si="740"/>
        <v>2.3124834316760202E-7</v>
      </c>
    </row>
    <row r="11357" spans="30:33" x14ac:dyDescent="0.2">
      <c r="AD11357">
        <f t="shared" si="738"/>
        <v>11355</v>
      </c>
      <c r="AE11357">
        <f t="shared" si="741"/>
        <v>2.0334538120357043E-11</v>
      </c>
      <c r="AF11357">
        <f t="shared" si="739"/>
        <v>1.2688751787102787E-8</v>
      </c>
      <c r="AG11357">
        <f t="shared" si="740"/>
        <v>2.3089868035665422E-7</v>
      </c>
    </row>
    <row r="11358" spans="30:33" x14ac:dyDescent="0.2">
      <c r="AD11358">
        <f t="shared" si="738"/>
        <v>11356</v>
      </c>
      <c r="AE11358">
        <f t="shared" si="741"/>
        <v>2.0302002859364468E-11</v>
      </c>
      <c r="AF11358">
        <f t="shared" si="739"/>
        <v>1.2668449784243423E-8</v>
      </c>
      <c r="AG11358">
        <f t="shared" si="740"/>
        <v>2.305495444709429E-7</v>
      </c>
    </row>
    <row r="11359" spans="30:33" x14ac:dyDescent="0.2">
      <c r="AD11359">
        <f t="shared" si="738"/>
        <v>11357</v>
      </c>
      <c r="AE11359">
        <f t="shared" si="741"/>
        <v>2.0269519654789486E-11</v>
      </c>
      <c r="AF11359">
        <f t="shared" si="739"/>
        <v>1.2648180264588633E-8</v>
      </c>
      <c r="AG11359">
        <f t="shared" si="740"/>
        <v>2.302009347194442E-7</v>
      </c>
    </row>
    <row r="11360" spans="30:33" x14ac:dyDescent="0.2">
      <c r="AD11360">
        <f t="shared" si="738"/>
        <v>11358</v>
      </c>
      <c r="AE11360">
        <f t="shared" si="741"/>
        <v>2.0237088423341821E-11</v>
      </c>
      <c r="AF11360">
        <f t="shared" si="739"/>
        <v>1.2627943176165291E-8</v>
      </c>
      <c r="AG11360">
        <f t="shared" si="740"/>
        <v>2.298528503123164E-7</v>
      </c>
    </row>
    <row r="11361" spans="30:33" x14ac:dyDescent="0.2">
      <c r="AD11361">
        <f t="shared" si="738"/>
        <v>11359</v>
      </c>
      <c r="AE11361">
        <f t="shared" si="741"/>
        <v>2.0204709081864475E-11</v>
      </c>
      <c r="AF11361">
        <f t="shared" si="739"/>
        <v>1.2607738467083427E-8</v>
      </c>
      <c r="AG11361">
        <f t="shared" si="740"/>
        <v>2.2950529046089856E-7</v>
      </c>
    </row>
    <row r="11362" spans="30:33" x14ac:dyDescent="0.2">
      <c r="AD11362">
        <f t="shared" si="738"/>
        <v>11360</v>
      </c>
      <c r="AE11362">
        <f t="shared" si="741"/>
        <v>2.0172381547333493E-11</v>
      </c>
      <c r="AF11362">
        <f t="shared" si="739"/>
        <v>1.2587566085536092E-8</v>
      </c>
      <c r="AG11362">
        <f t="shared" si="740"/>
        <v>2.2915825437770847E-7</v>
      </c>
    </row>
    <row r="11363" spans="30:33" x14ac:dyDescent="0.2">
      <c r="AD11363">
        <f t="shared" si="738"/>
        <v>11361</v>
      </c>
      <c r="AE11363">
        <f t="shared" si="741"/>
        <v>2.0140105736857757E-11</v>
      </c>
      <c r="AF11363">
        <f t="shared" si="739"/>
        <v>1.2567425979799235E-8</v>
      </c>
      <c r="AG11363">
        <f t="shared" si="740"/>
        <v>2.2881174127644097E-7</v>
      </c>
    </row>
    <row r="11364" spans="30:33" x14ac:dyDescent="0.2">
      <c r="AD11364">
        <f t="shared" si="738"/>
        <v>11362</v>
      </c>
      <c r="AE11364">
        <f t="shared" si="741"/>
        <v>2.0107881567678784E-11</v>
      </c>
      <c r="AF11364">
        <f t="shared" si="739"/>
        <v>1.2547318098231556E-8</v>
      </c>
      <c r="AG11364">
        <f t="shared" si="740"/>
        <v>2.2846575037196634E-7</v>
      </c>
    </row>
    <row r="11365" spans="30:33" x14ac:dyDescent="0.2">
      <c r="AD11365">
        <f t="shared" si="738"/>
        <v>11363</v>
      </c>
      <c r="AE11365">
        <f t="shared" si="741"/>
        <v>2.0075708957170499E-11</v>
      </c>
      <c r="AF11365">
        <f t="shared" si="739"/>
        <v>1.2527242389274386E-8</v>
      </c>
      <c r="AG11365">
        <f t="shared" si="740"/>
        <v>2.2812028088032837E-7</v>
      </c>
    </row>
    <row r="11366" spans="30:33" x14ac:dyDescent="0.2">
      <c r="AD11366">
        <f t="shared" si="738"/>
        <v>11364</v>
      </c>
      <c r="AE11366">
        <f t="shared" si="741"/>
        <v>2.0043587822839025E-11</v>
      </c>
      <c r="AF11366">
        <f t="shared" si="739"/>
        <v>1.2507198801451546E-8</v>
      </c>
      <c r="AG11366">
        <f t="shared" si="740"/>
        <v>2.2777533201874267E-7</v>
      </c>
    </row>
    <row r="11367" spans="30:33" x14ac:dyDescent="0.2">
      <c r="AD11367">
        <f t="shared" si="738"/>
        <v>11365</v>
      </c>
      <c r="AE11367">
        <f t="shared" si="741"/>
        <v>2.0011518082322483E-11</v>
      </c>
      <c r="AF11367">
        <f t="shared" si="739"/>
        <v>1.2487187283369222E-8</v>
      </c>
      <c r="AG11367">
        <f t="shared" si="740"/>
        <v>2.2743090300559501E-7</v>
      </c>
    </row>
    <row r="11368" spans="30:33" x14ac:dyDescent="0.2">
      <c r="AD11368">
        <f t="shared" si="738"/>
        <v>11366</v>
      </c>
      <c r="AE11368">
        <f t="shared" si="741"/>
        <v>1.9979499653390764E-11</v>
      </c>
      <c r="AF11368">
        <f t="shared" si="739"/>
        <v>1.2467207783715831E-8</v>
      </c>
      <c r="AG11368">
        <f t="shared" si="740"/>
        <v>2.2708699306043943E-7</v>
      </c>
    </row>
    <row r="11369" spans="30:33" x14ac:dyDescent="0.2">
      <c r="AD11369">
        <f t="shared" si="738"/>
        <v>11367</v>
      </c>
      <c r="AE11369">
        <f t="shared" si="741"/>
        <v>1.994753245394534E-11</v>
      </c>
      <c r="AF11369">
        <f t="shared" si="739"/>
        <v>1.2447260251261885E-8</v>
      </c>
      <c r="AG11369">
        <f t="shared" si="740"/>
        <v>2.2674360140399667E-7</v>
      </c>
    </row>
    <row r="11370" spans="30:33" x14ac:dyDescent="0.2">
      <c r="AD11370">
        <f t="shared" si="738"/>
        <v>11368</v>
      </c>
      <c r="AE11370">
        <f t="shared" si="741"/>
        <v>1.9915616402019025E-11</v>
      </c>
      <c r="AF11370">
        <f t="shared" si="739"/>
        <v>1.2427344634859866E-8</v>
      </c>
      <c r="AG11370">
        <f t="shared" si="740"/>
        <v>2.2640072725815228E-7</v>
      </c>
    </row>
    <row r="11371" spans="30:33" x14ac:dyDescent="0.2">
      <c r="AD11371">
        <f t="shared" si="738"/>
        <v>11369</v>
      </c>
      <c r="AE11371">
        <f t="shared" si="741"/>
        <v>1.9883751415775796E-11</v>
      </c>
      <c r="AF11371">
        <f t="shared" si="739"/>
        <v>1.240746088344409E-8</v>
      </c>
      <c r="AG11371">
        <f t="shared" si="740"/>
        <v>2.2605836984595503E-7</v>
      </c>
    </row>
    <row r="11372" spans="30:33" x14ac:dyDescent="0.2">
      <c r="AD11372">
        <f t="shared" si="738"/>
        <v>11370</v>
      </c>
      <c r="AE11372">
        <f t="shared" si="741"/>
        <v>1.9851937413510553E-11</v>
      </c>
      <c r="AF11372">
        <f t="shared" si="739"/>
        <v>1.2387608946030579E-8</v>
      </c>
      <c r="AG11372">
        <f t="shared" si="740"/>
        <v>2.2571652839161498E-7</v>
      </c>
    </row>
    <row r="11373" spans="30:33" x14ac:dyDescent="0.2">
      <c r="AD11373">
        <f t="shared" si="738"/>
        <v>11371</v>
      </c>
      <c r="AE11373">
        <f t="shared" si="741"/>
        <v>1.9820174313648935E-11</v>
      </c>
      <c r="AF11373">
        <f t="shared" si="739"/>
        <v>1.2367788771716929E-8</v>
      </c>
      <c r="AG11373">
        <f t="shared" si="740"/>
        <v>2.2537520212050204E-7</v>
      </c>
    </row>
    <row r="11374" spans="30:33" x14ac:dyDescent="0.2">
      <c r="AD11374">
        <f t="shared" si="738"/>
        <v>11372</v>
      </c>
      <c r="AE11374">
        <f t="shared" si="741"/>
        <v>1.9788462034747096E-11</v>
      </c>
      <c r="AF11374">
        <f t="shared" si="739"/>
        <v>1.2348000309682181E-8</v>
      </c>
      <c r="AG11374">
        <f t="shared" si="740"/>
        <v>2.2503439025914397E-7</v>
      </c>
    </row>
    <row r="11375" spans="30:33" x14ac:dyDescent="0.2">
      <c r="AD11375">
        <f t="shared" si="738"/>
        <v>11373</v>
      </c>
      <c r="AE11375">
        <f t="shared" si="741"/>
        <v>1.97568004954915E-11</v>
      </c>
      <c r="AF11375">
        <f t="shared" si="739"/>
        <v>1.2328243509186689E-8</v>
      </c>
      <c r="AG11375">
        <f t="shared" si="740"/>
        <v>2.2469409203522482E-7</v>
      </c>
    </row>
    <row r="11376" spans="30:33" x14ac:dyDescent="0.2">
      <c r="AD11376">
        <f t="shared" si="738"/>
        <v>11374</v>
      </c>
      <c r="AE11376">
        <f t="shared" si="741"/>
        <v>1.972518961469871E-11</v>
      </c>
      <c r="AF11376">
        <f t="shared" si="739"/>
        <v>1.230851831957199E-8</v>
      </c>
      <c r="AG11376">
        <f t="shared" si="740"/>
        <v>2.2435430667758313E-7</v>
      </c>
    </row>
    <row r="11377" spans="30:33" x14ac:dyDescent="0.2">
      <c r="AD11377">
        <f t="shared" si="738"/>
        <v>11375</v>
      </c>
      <c r="AE11377">
        <f t="shared" si="741"/>
        <v>1.9693629311315194E-11</v>
      </c>
      <c r="AF11377">
        <f t="shared" si="739"/>
        <v>1.2288824690260673E-8</v>
      </c>
      <c r="AG11377">
        <f t="shared" si="740"/>
        <v>2.2401503341621034E-7</v>
      </c>
    </row>
    <row r="11378" spans="30:33" x14ac:dyDescent="0.2">
      <c r="AD11378">
        <f t="shared" si="738"/>
        <v>11376</v>
      </c>
      <c r="AE11378">
        <f t="shared" si="741"/>
        <v>1.9662119504417085E-11</v>
      </c>
      <c r="AF11378">
        <f t="shared" si="739"/>
        <v>1.2269162570756256E-8</v>
      </c>
      <c r="AG11378">
        <f t="shared" si="740"/>
        <v>2.2367627148224876E-7</v>
      </c>
    </row>
    <row r="11379" spans="30:33" x14ac:dyDescent="0.2">
      <c r="AD11379">
        <f t="shared" si="738"/>
        <v>11377</v>
      </c>
      <c r="AE11379">
        <f t="shared" si="741"/>
        <v>1.963066011321002E-11</v>
      </c>
      <c r="AF11379">
        <f t="shared" si="739"/>
        <v>1.2249531910643045E-8</v>
      </c>
      <c r="AG11379">
        <f t="shared" si="740"/>
        <v>2.2333802010799041E-7</v>
      </c>
    </row>
    <row r="11380" spans="30:33" x14ac:dyDescent="0.2">
      <c r="AD11380">
        <f t="shared" si="738"/>
        <v>11378</v>
      </c>
      <c r="AE11380">
        <f t="shared" si="741"/>
        <v>1.9599251057028881E-11</v>
      </c>
      <c r="AF11380">
        <f t="shared" si="739"/>
        <v>1.2229932659586016E-8</v>
      </c>
      <c r="AG11380">
        <f t="shared" si="740"/>
        <v>2.2300027852687461E-7</v>
      </c>
    </row>
    <row r="11381" spans="30:33" x14ac:dyDescent="0.2">
      <c r="AD11381">
        <f t="shared" si="738"/>
        <v>11379</v>
      </c>
      <c r="AE11381">
        <f t="shared" si="741"/>
        <v>1.9567892255337635E-11</v>
      </c>
      <c r="AF11381">
        <f t="shared" si="739"/>
        <v>1.2210364767330677E-8</v>
      </c>
      <c r="AG11381">
        <f t="shared" si="740"/>
        <v>2.2266304597348694E-7</v>
      </c>
    </row>
    <row r="11382" spans="30:33" x14ac:dyDescent="0.2">
      <c r="AD11382">
        <f t="shared" si="738"/>
        <v>11380</v>
      </c>
      <c r="AE11382">
        <f t="shared" si="741"/>
        <v>1.9536583627729094E-11</v>
      </c>
      <c r="AF11382">
        <f t="shared" si="739"/>
        <v>1.2190828183702948E-8</v>
      </c>
      <c r="AG11382">
        <f t="shared" si="740"/>
        <v>2.223263216835571E-7</v>
      </c>
    </row>
    <row r="11383" spans="30:33" x14ac:dyDescent="0.2">
      <c r="AD11383">
        <f t="shared" si="738"/>
        <v>11381</v>
      </c>
      <c r="AE11383">
        <f t="shared" si="741"/>
        <v>1.9505325093924725E-11</v>
      </c>
      <c r="AF11383">
        <f t="shared" si="739"/>
        <v>1.2171322858609023E-8</v>
      </c>
      <c r="AG11383">
        <f t="shared" si="740"/>
        <v>2.219901048939573E-7</v>
      </c>
    </row>
    <row r="11384" spans="30:33" x14ac:dyDescent="0.2">
      <c r="AD11384">
        <f t="shared" si="738"/>
        <v>11382</v>
      </c>
      <c r="AE11384">
        <f t="shared" si="741"/>
        <v>1.9474116573774445E-11</v>
      </c>
      <c r="AF11384">
        <f t="shared" si="739"/>
        <v>1.2151848742035247E-8</v>
      </c>
      <c r="AG11384">
        <f t="shared" si="740"/>
        <v>2.2165439484270073E-7</v>
      </c>
    </row>
    <row r="11385" spans="30:33" x14ac:dyDescent="0.2">
      <c r="AD11385">
        <f t="shared" si="738"/>
        <v>11383</v>
      </c>
      <c r="AE11385">
        <f t="shared" si="741"/>
        <v>1.9442957987256405E-11</v>
      </c>
      <c r="AF11385">
        <f t="shared" si="739"/>
        <v>1.213240578404799E-8</v>
      </c>
      <c r="AG11385">
        <f t="shared" si="740"/>
        <v>2.2131919076893966E-7</v>
      </c>
    </row>
    <row r="11386" spans="30:33" x14ac:dyDescent="0.2">
      <c r="AD11386">
        <f t="shared" si="738"/>
        <v>11384</v>
      </c>
      <c r="AE11386">
        <f t="shared" si="741"/>
        <v>1.9411849254476792E-11</v>
      </c>
      <c r="AF11386">
        <f t="shared" si="739"/>
        <v>1.2112993934793513E-8</v>
      </c>
      <c r="AG11386">
        <f t="shared" si="740"/>
        <v>2.2098449191296379E-7</v>
      </c>
    </row>
    <row r="11387" spans="30:33" x14ac:dyDescent="0.2">
      <c r="AD11387">
        <f t="shared" si="738"/>
        <v>11385</v>
      </c>
      <c r="AE11387">
        <f t="shared" si="741"/>
        <v>1.9380790295669631E-11</v>
      </c>
      <c r="AF11387">
        <f t="shared" si="739"/>
        <v>1.2093613144497843E-8</v>
      </c>
      <c r="AG11387">
        <f t="shared" si="740"/>
        <v>2.2065029751619874E-7</v>
      </c>
    </row>
    <row r="11388" spans="30:33" x14ac:dyDescent="0.2">
      <c r="AD11388">
        <f t="shared" si="738"/>
        <v>11386</v>
      </c>
      <c r="AE11388">
        <f t="shared" si="741"/>
        <v>1.9349781031196557E-11</v>
      </c>
      <c r="AF11388">
        <f t="shared" si="739"/>
        <v>1.2074263363466646E-8</v>
      </c>
      <c r="AG11388">
        <f t="shared" si="740"/>
        <v>2.20316606821204E-7</v>
      </c>
    </row>
    <row r="11389" spans="30:33" x14ac:dyDescent="0.2">
      <c r="AD11389">
        <f t="shared" si="738"/>
        <v>11387</v>
      </c>
      <c r="AE11389">
        <f t="shared" si="741"/>
        <v>1.9318821381546643E-11</v>
      </c>
      <c r="AF11389">
        <f t="shared" si="739"/>
        <v>1.2054944542085098E-8</v>
      </c>
      <c r="AG11389">
        <f t="shared" si="740"/>
        <v>2.1998341907167162E-7</v>
      </c>
    </row>
    <row r="11390" spans="30:33" x14ac:dyDescent="0.2">
      <c r="AD11390">
        <f t="shared" si="738"/>
        <v>11388</v>
      </c>
      <c r="AE11390">
        <f t="shared" si="741"/>
        <v>1.9287911267336167E-11</v>
      </c>
      <c r="AF11390">
        <f t="shared" si="739"/>
        <v>1.2035656630817761E-8</v>
      </c>
      <c r="AG11390">
        <f t="shared" si="740"/>
        <v>2.1965073351242428E-7</v>
      </c>
    </row>
    <row r="11391" spans="30:33" x14ac:dyDescent="0.2">
      <c r="AD11391">
        <f t="shared" si="738"/>
        <v>11389</v>
      </c>
      <c r="AE11391">
        <f t="shared" si="741"/>
        <v>1.9257050609308425E-11</v>
      </c>
      <c r="AF11391">
        <f t="shared" si="739"/>
        <v>1.2016399580208451E-8</v>
      </c>
      <c r="AG11391">
        <f t="shared" si="740"/>
        <v>2.1931854938941364E-7</v>
      </c>
    </row>
    <row r="11392" spans="30:33" x14ac:dyDescent="0.2">
      <c r="AD11392">
        <f t="shared" si="738"/>
        <v>11390</v>
      </c>
      <c r="AE11392">
        <f t="shared" si="741"/>
        <v>1.9226239328333532E-11</v>
      </c>
      <c r="AF11392">
        <f t="shared" si="739"/>
        <v>1.1997173340880117E-8</v>
      </c>
      <c r="AG11392">
        <f t="shared" si="740"/>
        <v>2.1898686594971892E-7</v>
      </c>
    </row>
    <row r="11393" spans="30:33" x14ac:dyDescent="0.2">
      <c r="AD11393">
        <f t="shared" si="738"/>
        <v>11391</v>
      </c>
      <c r="AE11393">
        <f t="shared" si="741"/>
        <v>1.9195477345408195E-11</v>
      </c>
      <c r="AF11393">
        <f t="shared" si="739"/>
        <v>1.1977977863534708E-8</v>
      </c>
      <c r="AG11393">
        <f t="shared" si="740"/>
        <v>2.1865568244154476E-7</v>
      </c>
    </row>
    <row r="11394" spans="30:33" x14ac:dyDescent="0.2">
      <c r="AD11394">
        <f t="shared" si="738"/>
        <v>11392</v>
      </c>
      <c r="AE11394">
        <f t="shared" si="741"/>
        <v>1.916476458165554E-11</v>
      </c>
      <c r="AF11394">
        <f t="shared" si="739"/>
        <v>1.1958813098953052E-8</v>
      </c>
      <c r="AG11394">
        <f t="shared" si="740"/>
        <v>2.1832499811421992E-7</v>
      </c>
    </row>
    <row r="11395" spans="30:33" x14ac:dyDescent="0.2">
      <c r="AD11395">
        <f t="shared" si="738"/>
        <v>11393</v>
      </c>
      <c r="AE11395">
        <f t="shared" si="741"/>
        <v>1.9134100958324891E-11</v>
      </c>
      <c r="AF11395">
        <f t="shared" si="739"/>
        <v>1.1939678997994727E-8</v>
      </c>
      <c r="AG11395">
        <f t="shared" si="740"/>
        <v>2.179948122181955E-7</v>
      </c>
    </row>
    <row r="11396" spans="30:33" x14ac:dyDescent="0.2">
      <c r="AD11396">
        <f t="shared" si="738"/>
        <v>11394</v>
      </c>
      <c r="AE11396">
        <f t="shared" si="741"/>
        <v>1.9103486396791573E-11</v>
      </c>
      <c r="AF11396">
        <f t="shared" si="739"/>
        <v>1.1920575511597936E-8</v>
      </c>
      <c r="AG11396">
        <f t="shared" si="740"/>
        <v>2.1766512400504319E-7</v>
      </c>
    </row>
    <row r="11397" spans="30:33" x14ac:dyDescent="0.2">
      <c r="AD11397">
        <f t="shared" si="738"/>
        <v>11395</v>
      </c>
      <c r="AE11397">
        <f t="shared" si="741"/>
        <v>1.9072920818556706E-11</v>
      </c>
      <c r="AF11397">
        <f t="shared" si="739"/>
        <v>1.1901502590779378E-8</v>
      </c>
      <c r="AG11397">
        <f t="shared" si="740"/>
        <v>2.1733593272745365E-7</v>
      </c>
    </row>
    <row r="11398" spans="30:33" x14ac:dyDescent="0.2">
      <c r="AD11398">
        <f t="shared" si="738"/>
        <v>11396</v>
      </c>
      <c r="AE11398">
        <f t="shared" si="741"/>
        <v>1.9042404145247013E-11</v>
      </c>
      <c r="AF11398">
        <f t="shared" si="739"/>
        <v>1.1882460186634131E-8</v>
      </c>
      <c r="AG11398">
        <f t="shared" si="740"/>
        <v>2.1700723763923498E-7</v>
      </c>
    </row>
    <row r="11399" spans="30:33" x14ac:dyDescent="0.2">
      <c r="AD11399">
        <f t="shared" si="738"/>
        <v>11397</v>
      </c>
      <c r="AE11399">
        <f t="shared" si="741"/>
        <v>1.9011936298614618E-11</v>
      </c>
      <c r="AF11399">
        <f t="shared" si="739"/>
        <v>1.1863448250335516E-8</v>
      </c>
      <c r="AG11399">
        <f t="shared" si="740"/>
        <v>2.1667903799531081E-7</v>
      </c>
    </row>
    <row r="11400" spans="30:33" x14ac:dyDescent="0.2">
      <c r="AD11400">
        <f t="shared" si="738"/>
        <v>11398</v>
      </c>
      <c r="AE11400">
        <f t="shared" si="741"/>
        <v>1.8981517200536833E-11</v>
      </c>
      <c r="AF11400">
        <f t="shared" si="739"/>
        <v>1.1844466733134979E-8</v>
      </c>
      <c r="AG11400">
        <f t="shared" si="740"/>
        <v>2.1635133305171882E-7</v>
      </c>
    </row>
    <row r="11401" spans="30:33" x14ac:dyDescent="0.2">
      <c r="AD11401">
        <f t="shared" si="738"/>
        <v>11399</v>
      </c>
      <c r="AE11401">
        <f t="shared" si="741"/>
        <v>1.8951146773015975E-11</v>
      </c>
      <c r="AF11401">
        <f t="shared" si="739"/>
        <v>1.1825515586361963E-8</v>
      </c>
      <c r="AG11401">
        <f t="shared" si="740"/>
        <v>2.160241220656091E-7</v>
      </c>
    </row>
    <row r="11402" spans="30:33" x14ac:dyDescent="0.2">
      <c r="AD11402">
        <f t="shared" si="738"/>
        <v>11400</v>
      </c>
      <c r="AE11402">
        <f t="shared" si="741"/>
        <v>1.892082493817915E-11</v>
      </c>
      <c r="AF11402">
        <f t="shared" si="739"/>
        <v>1.1806594761423783E-8</v>
      </c>
      <c r="AG11402">
        <f t="shared" si="740"/>
        <v>2.1569740429524232E-7</v>
      </c>
    </row>
    <row r="11403" spans="30:33" x14ac:dyDescent="0.2">
      <c r="AD11403">
        <f t="shared" si="738"/>
        <v>11401</v>
      </c>
      <c r="AE11403">
        <f t="shared" si="741"/>
        <v>1.8890551618278062E-11</v>
      </c>
      <c r="AF11403">
        <f t="shared" si="739"/>
        <v>1.1787704209805504E-8</v>
      </c>
      <c r="AG11403">
        <f t="shared" si="740"/>
        <v>2.1537117899998819E-7</v>
      </c>
    </row>
    <row r="11404" spans="30:33" x14ac:dyDescent="0.2">
      <c r="AD11404">
        <f t="shared" si="738"/>
        <v>11402</v>
      </c>
      <c r="AE11404">
        <f t="shared" si="741"/>
        <v>1.8860326735688815E-11</v>
      </c>
      <c r="AF11404">
        <f t="shared" si="739"/>
        <v>1.1768843883069816E-8</v>
      </c>
      <c r="AG11404">
        <f t="shared" si="740"/>
        <v>2.1504544544032386E-7</v>
      </c>
    </row>
    <row r="11405" spans="30:33" x14ac:dyDescent="0.2">
      <c r="AD11405">
        <f t="shared" si="738"/>
        <v>11403</v>
      </c>
      <c r="AE11405">
        <f t="shared" si="741"/>
        <v>1.8830150212911715E-11</v>
      </c>
      <c r="AF11405">
        <f t="shared" si="739"/>
        <v>1.1750013732856903E-8</v>
      </c>
      <c r="AG11405">
        <f t="shared" si="740"/>
        <v>2.1472020287783228E-7</v>
      </c>
    </row>
    <row r="11406" spans="30:33" x14ac:dyDescent="0.2">
      <c r="AD11406">
        <f t="shared" si="738"/>
        <v>11404</v>
      </c>
      <c r="AE11406">
        <f t="shared" si="741"/>
        <v>1.8800021972571055E-11</v>
      </c>
      <c r="AF11406">
        <f t="shared" si="739"/>
        <v>1.1731213710884332E-8</v>
      </c>
      <c r="AG11406">
        <f t="shared" si="740"/>
        <v>2.143954505752003E-7</v>
      </c>
    </row>
    <row r="11407" spans="30:33" x14ac:dyDescent="0.2">
      <c r="AD11407">
        <f t="shared" si="738"/>
        <v>11405</v>
      </c>
      <c r="AE11407">
        <f t="shared" si="741"/>
        <v>1.8769941937414939E-11</v>
      </c>
      <c r="AF11407">
        <f t="shared" si="739"/>
        <v>1.1712443768946917E-8</v>
      </c>
      <c r="AG11407">
        <f t="shared" si="740"/>
        <v>2.1407118779621738E-7</v>
      </c>
    </row>
    <row r="11408" spans="30:33" x14ac:dyDescent="0.2">
      <c r="AD11408">
        <f t="shared" ref="AD11408:AD11471" si="742">AD11407+1</f>
        <v>11406</v>
      </c>
      <c r="AE11408">
        <f t="shared" si="741"/>
        <v>1.8739910030315075E-11</v>
      </c>
      <c r="AF11408">
        <f t="shared" ref="AF11408:AF11471" si="743">AF11407*$AF$3</f>
        <v>1.1693703858916601E-8</v>
      </c>
      <c r="AG11408">
        <f t="shared" ref="AG11408:AG11471" si="744">AD11408*AE11408</f>
        <v>2.1374741380577374E-7</v>
      </c>
    </row>
    <row r="11409" spans="30:33" x14ac:dyDescent="0.2">
      <c r="AD11409">
        <f t="shared" si="742"/>
        <v>11407</v>
      </c>
      <c r="AE11409">
        <f t="shared" si="741"/>
        <v>1.8709926174266571E-11</v>
      </c>
      <c r="AF11409">
        <f t="shared" si="743"/>
        <v>1.1674993932742333E-8</v>
      </c>
      <c r="AG11409">
        <f t="shared" si="744"/>
        <v>2.1342412786985877E-7</v>
      </c>
    </row>
    <row r="11410" spans="30:33" x14ac:dyDescent="0.2">
      <c r="AD11410">
        <f t="shared" si="742"/>
        <v>11408</v>
      </c>
      <c r="AE11410">
        <f t="shared" si="741"/>
        <v>1.8679990292387742E-11</v>
      </c>
      <c r="AF11410">
        <f t="shared" si="743"/>
        <v>1.1656313942449946E-8</v>
      </c>
      <c r="AG11410">
        <f t="shared" si="744"/>
        <v>2.1310132925555937E-7</v>
      </c>
    </row>
    <row r="11411" spans="30:33" x14ac:dyDescent="0.2">
      <c r="AD11411">
        <f t="shared" si="742"/>
        <v>11409</v>
      </c>
      <c r="AE11411">
        <f t="shared" ref="AE11411:AE11474" si="745">AF11410*$AE$3</f>
        <v>1.8650102307919921E-11</v>
      </c>
      <c r="AF11411">
        <f t="shared" si="743"/>
        <v>1.1637663840142025E-8</v>
      </c>
      <c r="AG11411">
        <f t="shared" si="744"/>
        <v>2.1277901723105837E-7</v>
      </c>
    </row>
    <row r="11412" spans="30:33" x14ac:dyDescent="0.2">
      <c r="AD11412">
        <f t="shared" si="742"/>
        <v>11410</v>
      </c>
      <c r="AE11412">
        <f t="shared" si="745"/>
        <v>1.8620262144227249E-11</v>
      </c>
      <c r="AF11412">
        <f t="shared" si="743"/>
        <v>1.1619043577997797E-8</v>
      </c>
      <c r="AG11412">
        <f t="shared" si="744"/>
        <v>2.1245719106563292E-7</v>
      </c>
    </row>
    <row r="11413" spans="30:33" x14ac:dyDescent="0.2">
      <c r="AD11413">
        <f t="shared" si="742"/>
        <v>11411</v>
      </c>
      <c r="AE11413">
        <f t="shared" si="745"/>
        <v>1.8590469724796484E-11</v>
      </c>
      <c r="AF11413">
        <f t="shared" si="743"/>
        <v>1.1600453108272999E-8</v>
      </c>
      <c r="AG11413">
        <f t="shared" si="744"/>
        <v>2.1213585002965269E-7</v>
      </c>
    </row>
    <row r="11414" spans="30:33" x14ac:dyDescent="0.2">
      <c r="AD11414">
        <f t="shared" si="742"/>
        <v>11412</v>
      </c>
      <c r="AE11414">
        <f t="shared" si="745"/>
        <v>1.8560724973236807E-11</v>
      </c>
      <c r="AF11414">
        <f t="shared" si="743"/>
        <v>1.1581892383299762E-8</v>
      </c>
      <c r="AG11414">
        <f t="shared" si="744"/>
        <v>2.1181499339457844E-7</v>
      </c>
    </row>
    <row r="11415" spans="30:33" x14ac:dyDescent="0.2">
      <c r="AD11415">
        <f t="shared" si="742"/>
        <v>11413</v>
      </c>
      <c r="AE11415">
        <f t="shared" si="745"/>
        <v>1.8531027813279627E-11</v>
      </c>
      <c r="AF11415">
        <f t="shared" si="743"/>
        <v>1.1563361355486481E-8</v>
      </c>
      <c r="AG11415">
        <f t="shared" si="744"/>
        <v>2.1149462043296039E-7</v>
      </c>
    </row>
    <row r="11416" spans="30:33" x14ac:dyDescent="0.2">
      <c r="AD11416">
        <f t="shared" si="742"/>
        <v>11414</v>
      </c>
      <c r="AE11416">
        <f t="shared" si="745"/>
        <v>1.8501378168778379E-11</v>
      </c>
      <c r="AF11416">
        <f t="shared" si="743"/>
        <v>1.1544859977317702E-8</v>
      </c>
      <c r="AG11416">
        <f t="shared" si="744"/>
        <v>2.1117473041843643E-7</v>
      </c>
    </row>
    <row r="11417" spans="30:33" x14ac:dyDescent="0.2">
      <c r="AD11417">
        <f t="shared" si="742"/>
        <v>11415</v>
      </c>
      <c r="AE11417">
        <f t="shared" si="745"/>
        <v>1.8471775963708332E-11</v>
      </c>
      <c r="AF11417">
        <f t="shared" si="743"/>
        <v>1.1526388201353994E-8</v>
      </c>
      <c r="AG11417">
        <f t="shared" si="744"/>
        <v>2.108553226257306E-7</v>
      </c>
    </row>
    <row r="11418" spans="30:33" x14ac:dyDescent="0.2">
      <c r="AD11418">
        <f t="shared" si="742"/>
        <v>11416</v>
      </c>
      <c r="AE11418">
        <f t="shared" si="745"/>
        <v>1.8442221122166397E-11</v>
      </c>
      <c r="AF11418">
        <f t="shared" si="743"/>
        <v>1.1507945980231826E-8</v>
      </c>
      <c r="AG11418">
        <f t="shared" si="744"/>
        <v>2.105363963306516E-7</v>
      </c>
    </row>
    <row r="11419" spans="30:33" x14ac:dyDescent="0.2">
      <c r="AD11419">
        <f t="shared" si="742"/>
        <v>11417</v>
      </c>
      <c r="AE11419">
        <f t="shared" si="745"/>
        <v>1.841271356837093E-11</v>
      </c>
      <c r="AF11419">
        <f t="shared" si="743"/>
        <v>1.1489533266663456E-8</v>
      </c>
      <c r="AG11419">
        <f t="shared" si="744"/>
        <v>2.1021795081009092E-7</v>
      </c>
    </row>
    <row r="11420" spans="30:33" x14ac:dyDescent="0.2">
      <c r="AD11420">
        <f t="shared" si="742"/>
        <v>11418</v>
      </c>
      <c r="AE11420">
        <f t="shared" si="745"/>
        <v>1.8383253226661536E-11</v>
      </c>
      <c r="AF11420">
        <f t="shared" si="743"/>
        <v>1.1471150013436793E-8</v>
      </c>
      <c r="AG11420">
        <f t="shared" si="744"/>
        <v>2.0989998534202141E-7</v>
      </c>
    </row>
    <row r="11421" spans="30:33" x14ac:dyDescent="0.2">
      <c r="AD11421">
        <f t="shared" si="742"/>
        <v>11419</v>
      </c>
      <c r="AE11421">
        <f t="shared" si="745"/>
        <v>1.8353840021498877E-11</v>
      </c>
      <c r="AF11421">
        <f t="shared" si="743"/>
        <v>1.1452796173415295E-8</v>
      </c>
      <c r="AG11421">
        <f t="shared" si="744"/>
        <v>2.0958249920549566E-7</v>
      </c>
    </row>
    <row r="11422" spans="30:33" x14ac:dyDescent="0.2">
      <c r="AD11422">
        <f t="shared" si="742"/>
        <v>11420</v>
      </c>
      <c r="AE11422">
        <f t="shared" si="745"/>
        <v>1.8324473877464481E-11</v>
      </c>
      <c r="AF11422">
        <f t="shared" si="743"/>
        <v>1.1434471699537829E-8</v>
      </c>
      <c r="AG11422">
        <f t="shared" si="744"/>
        <v>2.0926549168064436E-7</v>
      </c>
    </row>
    <row r="11423" spans="30:33" x14ac:dyDescent="0.2">
      <c r="AD11423">
        <f t="shared" si="742"/>
        <v>11421</v>
      </c>
      <c r="AE11423">
        <f t="shared" si="745"/>
        <v>1.8295154719260534E-11</v>
      </c>
      <c r="AF11423">
        <f t="shared" si="743"/>
        <v>1.1416176544818567E-8</v>
      </c>
      <c r="AG11423">
        <f t="shared" si="744"/>
        <v>2.0894896204867456E-7</v>
      </c>
    </row>
    <row r="11424" spans="30:33" x14ac:dyDescent="0.2">
      <c r="AD11424">
        <f t="shared" si="742"/>
        <v>11422</v>
      </c>
      <c r="AE11424">
        <f t="shared" si="745"/>
        <v>1.8265882471709715E-11</v>
      </c>
      <c r="AF11424">
        <f t="shared" si="743"/>
        <v>1.1397910662346858E-8</v>
      </c>
      <c r="AG11424">
        <f t="shared" si="744"/>
        <v>2.0863290959186837E-7</v>
      </c>
    </row>
    <row r="11425" spans="30:33" x14ac:dyDescent="0.2">
      <c r="AD11425">
        <f t="shared" si="742"/>
        <v>11423</v>
      </c>
      <c r="AE11425">
        <f t="shared" si="745"/>
        <v>1.823665705975498E-11</v>
      </c>
      <c r="AF11425">
        <f t="shared" si="743"/>
        <v>1.1379674005287102E-8</v>
      </c>
      <c r="AG11425">
        <f t="shared" si="744"/>
        <v>2.0831733359358114E-7</v>
      </c>
    </row>
    <row r="11426" spans="30:33" x14ac:dyDescent="0.2">
      <c r="AD11426">
        <f t="shared" si="742"/>
        <v>11424</v>
      </c>
      <c r="AE11426">
        <f t="shared" si="745"/>
        <v>1.8207478408459372E-11</v>
      </c>
      <c r="AF11426">
        <f t="shared" si="743"/>
        <v>1.1361466526878642E-8</v>
      </c>
      <c r="AG11426">
        <f t="shared" si="744"/>
        <v>2.0800223333823985E-7</v>
      </c>
    </row>
    <row r="11427" spans="30:33" x14ac:dyDescent="0.2">
      <c r="AD11427">
        <f t="shared" si="742"/>
        <v>11425</v>
      </c>
      <c r="AE11427">
        <f t="shared" si="745"/>
        <v>1.8178346443005835E-11</v>
      </c>
      <c r="AF11427">
        <f t="shared" si="743"/>
        <v>1.1343288180435635E-8</v>
      </c>
      <c r="AG11427">
        <f t="shared" si="744"/>
        <v>2.0768760811134167E-7</v>
      </c>
    </row>
    <row r="11428" spans="30:33" x14ac:dyDescent="0.2">
      <c r="AD11428">
        <f t="shared" si="742"/>
        <v>11426</v>
      </c>
      <c r="AE11428">
        <f t="shared" si="745"/>
        <v>1.8149261088697026E-11</v>
      </c>
      <c r="AF11428">
        <f t="shared" si="743"/>
        <v>1.1325138919346937E-8</v>
      </c>
      <c r="AG11428">
        <f t="shared" si="744"/>
        <v>2.0737345719945223E-7</v>
      </c>
    </row>
    <row r="11429" spans="30:33" x14ac:dyDescent="0.2">
      <c r="AD11429">
        <f t="shared" si="742"/>
        <v>11427</v>
      </c>
      <c r="AE11429">
        <f t="shared" si="745"/>
        <v>1.8120222270955107E-11</v>
      </c>
      <c r="AF11429">
        <f t="shared" si="743"/>
        <v>1.1307018697075982E-8</v>
      </c>
      <c r="AG11429">
        <f t="shared" si="744"/>
        <v>2.0705977989020401E-7</v>
      </c>
    </row>
    <row r="11430" spans="30:33" x14ac:dyDescent="0.2">
      <c r="AD11430">
        <f t="shared" si="742"/>
        <v>11428</v>
      </c>
      <c r="AE11430">
        <f t="shared" si="745"/>
        <v>1.809122991532158E-11</v>
      </c>
      <c r="AF11430">
        <f t="shared" si="743"/>
        <v>1.1288927467160659E-8</v>
      </c>
      <c r="AG11430">
        <f t="shared" si="744"/>
        <v>2.0674657547229502E-7</v>
      </c>
    </row>
    <row r="11431" spans="30:33" x14ac:dyDescent="0.2">
      <c r="AD11431">
        <f t="shared" si="742"/>
        <v>11429</v>
      </c>
      <c r="AE11431">
        <f t="shared" si="745"/>
        <v>1.8062283947457065E-11</v>
      </c>
      <c r="AF11431">
        <f t="shared" si="743"/>
        <v>1.1270865183213202E-8</v>
      </c>
      <c r="AG11431">
        <f t="shared" si="744"/>
        <v>2.064338432354868E-7</v>
      </c>
    </row>
    <row r="11432" spans="30:33" x14ac:dyDescent="0.2">
      <c r="AD11432">
        <f t="shared" si="742"/>
        <v>11430</v>
      </c>
      <c r="AE11432">
        <f t="shared" si="745"/>
        <v>1.8033384293141132E-11</v>
      </c>
      <c r="AF11432">
        <f t="shared" si="743"/>
        <v>1.125283179892006E-8</v>
      </c>
      <c r="AG11432">
        <f t="shared" si="744"/>
        <v>2.0612158247060313E-7</v>
      </c>
    </row>
    <row r="11433" spans="30:33" x14ac:dyDescent="0.2">
      <c r="AD11433">
        <f t="shared" si="742"/>
        <v>11431</v>
      </c>
      <c r="AE11433">
        <f t="shared" si="745"/>
        <v>1.8004530878272105E-11</v>
      </c>
      <c r="AF11433">
        <f t="shared" si="743"/>
        <v>1.1234827268041788E-8</v>
      </c>
      <c r="AG11433">
        <f t="shared" si="744"/>
        <v>2.0580979246952844E-7</v>
      </c>
    </row>
    <row r="11434" spans="30:33" x14ac:dyDescent="0.2">
      <c r="AD11434">
        <f t="shared" si="742"/>
        <v>11432</v>
      </c>
      <c r="AE11434">
        <f t="shared" si="745"/>
        <v>1.797572362886687E-11</v>
      </c>
      <c r="AF11434">
        <f t="shared" si="743"/>
        <v>1.1216851544412921E-8</v>
      </c>
      <c r="AG11434">
        <f t="shared" si="744"/>
        <v>2.0549847252520606E-7</v>
      </c>
    </row>
    <row r="11435" spans="30:33" x14ac:dyDescent="0.2">
      <c r="AD11435">
        <f t="shared" si="742"/>
        <v>11433</v>
      </c>
      <c r="AE11435">
        <f t="shared" si="745"/>
        <v>1.7946962471060684E-11</v>
      </c>
      <c r="AF11435">
        <f t="shared" si="743"/>
        <v>1.1198904581941861E-8</v>
      </c>
      <c r="AG11435">
        <f t="shared" si="744"/>
        <v>2.0518762193163679E-7</v>
      </c>
    </row>
    <row r="11436" spans="30:33" x14ac:dyDescent="0.2">
      <c r="AD11436">
        <f t="shared" si="742"/>
        <v>11434</v>
      </c>
      <c r="AE11436">
        <f t="shared" si="745"/>
        <v>1.7918247331106984E-11</v>
      </c>
      <c r="AF11436">
        <f t="shared" si="743"/>
        <v>1.1180986334610754E-8</v>
      </c>
      <c r="AG11436">
        <f t="shared" si="744"/>
        <v>2.0487723998387724E-7</v>
      </c>
    </row>
    <row r="11437" spans="30:33" x14ac:dyDescent="0.2">
      <c r="AD11437">
        <f t="shared" si="742"/>
        <v>11435</v>
      </c>
      <c r="AE11437">
        <f t="shared" si="745"/>
        <v>1.7889578135377214E-11</v>
      </c>
      <c r="AF11437">
        <f t="shared" si="743"/>
        <v>1.1163096756475376E-8</v>
      </c>
      <c r="AG11437">
        <f t="shared" si="744"/>
        <v>2.0456732597803845E-7</v>
      </c>
    </row>
    <row r="11438" spans="30:33" x14ac:dyDescent="0.2">
      <c r="AD11438">
        <f t="shared" si="742"/>
        <v>11436</v>
      </c>
      <c r="AE11438">
        <f t="shared" si="745"/>
        <v>1.7860954810360611E-11</v>
      </c>
      <c r="AF11438">
        <f t="shared" si="743"/>
        <v>1.1145235801665014E-8</v>
      </c>
      <c r="AG11438">
        <f t="shared" si="744"/>
        <v>2.0425787921128394E-7</v>
      </c>
    </row>
    <row r="11439" spans="30:33" x14ac:dyDescent="0.2">
      <c r="AD11439">
        <f t="shared" si="742"/>
        <v>11437</v>
      </c>
      <c r="AE11439">
        <f t="shared" si="745"/>
        <v>1.783237728266403E-11</v>
      </c>
      <c r="AF11439">
        <f t="shared" si="743"/>
        <v>1.112740342438235E-8</v>
      </c>
      <c r="AG11439">
        <f t="shared" si="744"/>
        <v>2.0394889898182852E-7</v>
      </c>
    </row>
    <row r="11440" spans="30:33" x14ac:dyDescent="0.2">
      <c r="AD11440">
        <f t="shared" si="742"/>
        <v>11438</v>
      </c>
      <c r="AE11440">
        <f t="shared" si="745"/>
        <v>1.7803845479011768E-11</v>
      </c>
      <c r="AF11440">
        <f t="shared" si="743"/>
        <v>1.1109599578903337E-8</v>
      </c>
      <c r="AG11440">
        <f t="shared" si="744"/>
        <v>2.0364038458893661E-7</v>
      </c>
    </row>
    <row r="11441" spans="30:33" x14ac:dyDescent="0.2">
      <c r="AD11441">
        <f t="shared" si="742"/>
        <v>11439</v>
      </c>
      <c r="AE11441">
        <f t="shared" si="745"/>
        <v>1.7775359326245347E-11</v>
      </c>
      <c r="AF11441">
        <f t="shared" si="743"/>
        <v>1.1091824219577092E-8</v>
      </c>
      <c r="AG11441">
        <f t="shared" si="744"/>
        <v>2.0333233533292054E-7</v>
      </c>
    </row>
    <row r="11442" spans="30:33" x14ac:dyDescent="0.2">
      <c r="AD11442">
        <f t="shared" si="742"/>
        <v>11440</v>
      </c>
      <c r="AE11442">
        <f t="shared" si="745"/>
        <v>1.7746918751323353E-11</v>
      </c>
      <c r="AF11442">
        <f t="shared" si="743"/>
        <v>1.1074077300825768E-8</v>
      </c>
      <c r="AG11442">
        <f t="shared" si="744"/>
        <v>2.0302475051513915E-7</v>
      </c>
    </row>
    <row r="11443" spans="30:33" x14ac:dyDescent="0.2">
      <c r="AD11443">
        <f t="shared" si="742"/>
        <v>11441</v>
      </c>
      <c r="AE11443">
        <f t="shared" si="745"/>
        <v>1.7718523681321236E-11</v>
      </c>
      <c r="AF11443">
        <f t="shared" si="743"/>
        <v>1.1056358777144446E-8</v>
      </c>
      <c r="AG11443">
        <f t="shared" si="744"/>
        <v>2.0271762943799627E-7</v>
      </c>
    </row>
    <row r="11444" spans="30:33" x14ac:dyDescent="0.2">
      <c r="AD11444">
        <f t="shared" si="742"/>
        <v>11442</v>
      </c>
      <c r="AE11444">
        <f t="shared" si="745"/>
        <v>1.7690174043431121E-11</v>
      </c>
      <c r="AF11444">
        <f t="shared" si="743"/>
        <v>1.1038668603101013E-8</v>
      </c>
      <c r="AG11444">
        <f t="shared" si="744"/>
        <v>2.024109714049389E-7</v>
      </c>
    </row>
    <row r="11445" spans="30:33" x14ac:dyDescent="0.2">
      <c r="AD11445">
        <f t="shared" si="742"/>
        <v>11443</v>
      </c>
      <c r="AE11445">
        <f t="shared" si="745"/>
        <v>1.7661869764961628E-11</v>
      </c>
      <c r="AF11445">
        <f t="shared" si="743"/>
        <v>1.1021006733336051E-8</v>
      </c>
      <c r="AG11445">
        <f t="shared" si="744"/>
        <v>2.0210477572045592E-7</v>
      </c>
    </row>
    <row r="11446" spans="30:33" x14ac:dyDescent="0.2">
      <c r="AD11446">
        <f t="shared" si="742"/>
        <v>11444</v>
      </c>
      <c r="AE11446">
        <f t="shared" si="745"/>
        <v>1.7633610773337689E-11</v>
      </c>
      <c r="AF11446">
        <f t="shared" si="743"/>
        <v>1.1003373122562712E-8</v>
      </c>
      <c r="AG11446">
        <f t="shared" si="744"/>
        <v>2.0179904169007651E-7</v>
      </c>
    </row>
    <row r="11447" spans="30:33" x14ac:dyDescent="0.2">
      <c r="AD11447">
        <f t="shared" si="742"/>
        <v>11445</v>
      </c>
      <c r="AE11447">
        <f t="shared" si="745"/>
        <v>1.7605396996100347E-11</v>
      </c>
      <c r="AF11447">
        <f t="shared" si="743"/>
        <v>1.0985767725566611E-8</v>
      </c>
      <c r="AG11447">
        <f t="shared" si="744"/>
        <v>2.0149376862036849E-7</v>
      </c>
    </row>
    <row r="11448" spans="30:33" x14ac:dyDescent="0.2">
      <c r="AD11448">
        <f t="shared" si="742"/>
        <v>11446</v>
      </c>
      <c r="AE11448">
        <f t="shared" si="745"/>
        <v>1.7577228360906586E-11</v>
      </c>
      <c r="AF11448">
        <f t="shared" si="743"/>
        <v>1.0968190497205703E-8</v>
      </c>
      <c r="AG11448">
        <f t="shared" si="744"/>
        <v>2.011889558189368E-7</v>
      </c>
    </row>
    <row r="11449" spans="30:33" x14ac:dyDescent="0.2">
      <c r="AD11449">
        <f t="shared" si="742"/>
        <v>11447</v>
      </c>
      <c r="AE11449">
        <f t="shared" si="745"/>
        <v>1.7549104795529134E-11</v>
      </c>
      <c r="AF11449">
        <f t="shared" si="743"/>
        <v>1.0950641392410174E-8</v>
      </c>
      <c r="AG11449">
        <f t="shared" si="744"/>
        <v>2.0088460259442199E-7</v>
      </c>
    </row>
    <row r="11450" spans="30:33" x14ac:dyDescent="0.2">
      <c r="AD11450">
        <f t="shared" si="742"/>
        <v>11448</v>
      </c>
      <c r="AE11450">
        <f t="shared" si="745"/>
        <v>1.7521026227856285E-11</v>
      </c>
      <c r="AF11450">
        <f t="shared" si="743"/>
        <v>1.0933120366182317E-8</v>
      </c>
      <c r="AG11450">
        <f t="shared" si="744"/>
        <v>2.0058070825649874E-7</v>
      </c>
    </row>
    <row r="11451" spans="30:33" x14ac:dyDescent="0.2">
      <c r="AD11451">
        <f t="shared" si="742"/>
        <v>11449</v>
      </c>
      <c r="AE11451">
        <f t="shared" si="745"/>
        <v>1.7492992585891715E-11</v>
      </c>
      <c r="AF11451">
        <f t="shared" si="743"/>
        <v>1.0915627373596425E-8</v>
      </c>
      <c r="AG11451">
        <f t="shared" si="744"/>
        <v>2.0027727211587426E-7</v>
      </c>
    </row>
    <row r="11452" spans="30:33" x14ac:dyDescent="0.2">
      <c r="AD11452">
        <f t="shared" si="742"/>
        <v>11450</v>
      </c>
      <c r="AE11452">
        <f t="shared" si="745"/>
        <v>1.7465003797754289E-11</v>
      </c>
      <c r="AF11452">
        <f t="shared" si="743"/>
        <v>1.089816236979867E-8</v>
      </c>
      <c r="AG11452">
        <f t="shared" si="744"/>
        <v>1.9997429348428661E-7</v>
      </c>
    </row>
    <row r="11453" spans="30:33" x14ac:dyDescent="0.2">
      <c r="AD11453">
        <f t="shared" si="742"/>
        <v>11451</v>
      </c>
      <c r="AE11453">
        <f t="shared" si="745"/>
        <v>1.743705979167788E-11</v>
      </c>
      <c r="AF11453">
        <f t="shared" si="743"/>
        <v>1.0880725310006991E-8</v>
      </c>
      <c r="AG11453">
        <f t="shared" si="744"/>
        <v>1.9967177167450341E-7</v>
      </c>
    </row>
    <row r="11454" spans="30:33" x14ac:dyDescent="0.2">
      <c r="AD11454">
        <f t="shared" si="742"/>
        <v>11452</v>
      </c>
      <c r="AE11454">
        <f t="shared" si="745"/>
        <v>1.7409160496011194E-11</v>
      </c>
      <c r="AF11454">
        <f t="shared" si="743"/>
        <v>1.0863316149510979E-8</v>
      </c>
      <c r="AG11454">
        <f t="shared" si="744"/>
        <v>1.9936970600032019E-7</v>
      </c>
    </row>
    <row r="11455" spans="30:33" x14ac:dyDescent="0.2">
      <c r="AD11455">
        <f t="shared" si="742"/>
        <v>11453</v>
      </c>
      <c r="AE11455">
        <f t="shared" si="745"/>
        <v>1.7381305839217573E-11</v>
      </c>
      <c r="AF11455">
        <f t="shared" si="743"/>
        <v>1.084593484367176E-8</v>
      </c>
      <c r="AG11455">
        <f t="shared" si="744"/>
        <v>1.9906809577655887E-7</v>
      </c>
    </row>
    <row r="11456" spans="30:33" x14ac:dyDescent="0.2">
      <c r="AD11456">
        <f t="shared" si="742"/>
        <v>11454</v>
      </c>
      <c r="AE11456">
        <f t="shared" si="745"/>
        <v>1.7353495749874825E-11</v>
      </c>
      <c r="AF11456">
        <f t="shared" si="743"/>
        <v>1.0828581347921886E-8</v>
      </c>
      <c r="AG11456">
        <f t="shared" si="744"/>
        <v>1.9876694031906624E-7</v>
      </c>
    </row>
    <row r="11457" spans="30:33" x14ac:dyDescent="0.2">
      <c r="AD11457">
        <f t="shared" si="742"/>
        <v>11455</v>
      </c>
      <c r="AE11457">
        <f t="shared" si="745"/>
        <v>1.7325730156675026E-11</v>
      </c>
      <c r="AF11457">
        <f t="shared" si="743"/>
        <v>1.0811255617765211E-8</v>
      </c>
      <c r="AG11457">
        <f t="shared" si="744"/>
        <v>1.9846623894471243E-7</v>
      </c>
    </row>
    <row r="11458" spans="30:33" x14ac:dyDescent="0.2">
      <c r="AD11458">
        <f t="shared" si="742"/>
        <v>11456</v>
      </c>
      <c r="AE11458">
        <f t="shared" si="745"/>
        <v>1.7298008988424346E-11</v>
      </c>
      <c r="AF11458">
        <f t="shared" si="743"/>
        <v>1.0793957608776787E-8</v>
      </c>
      <c r="AG11458">
        <f t="shared" si="744"/>
        <v>1.9816599097138931E-7</v>
      </c>
    </row>
    <row r="11459" spans="30:33" x14ac:dyDescent="0.2">
      <c r="AD11459">
        <f t="shared" si="742"/>
        <v>11457</v>
      </c>
      <c r="AE11459">
        <f t="shared" si="745"/>
        <v>1.7270332174042866E-11</v>
      </c>
      <c r="AF11459">
        <f t="shared" si="743"/>
        <v>1.0776687276602744E-8</v>
      </c>
      <c r="AG11459">
        <f t="shared" si="744"/>
        <v>1.978661957180091E-7</v>
      </c>
    </row>
    <row r="11460" spans="30:33" x14ac:dyDescent="0.2">
      <c r="AD11460">
        <f t="shared" si="742"/>
        <v>11458</v>
      </c>
      <c r="AE11460">
        <f t="shared" si="745"/>
        <v>1.7242699642564399E-11</v>
      </c>
      <c r="AF11460">
        <f t="shared" si="743"/>
        <v>1.0759444576960179E-8</v>
      </c>
      <c r="AG11460">
        <f t="shared" si="744"/>
        <v>1.9756685250450289E-7</v>
      </c>
    </row>
    <row r="11461" spans="30:33" x14ac:dyDescent="0.2">
      <c r="AD11461">
        <f t="shared" si="742"/>
        <v>11459</v>
      </c>
      <c r="AE11461">
        <f t="shared" si="745"/>
        <v>1.7215111323136295E-11</v>
      </c>
      <c r="AF11461">
        <f t="shared" si="743"/>
        <v>1.0742229465637043E-8</v>
      </c>
      <c r="AG11461">
        <f t="shared" si="744"/>
        <v>1.972679606518188E-7</v>
      </c>
    </row>
    <row r="11462" spans="30:33" x14ac:dyDescent="0.2">
      <c r="AD11462">
        <f t="shared" si="742"/>
        <v>11460</v>
      </c>
      <c r="AE11462">
        <f t="shared" si="745"/>
        <v>1.7187567145019278E-11</v>
      </c>
      <c r="AF11462">
        <f t="shared" si="743"/>
        <v>1.0725041898492023E-8</v>
      </c>
      <c r="AG11462">
        <f t="shared" si="744"/>
        <v>1.9696951948192093E-7</v>
      </c>
    </row>
    <row r="11463" spans="30:33" x14ac:dyDescent="0.2">
      <c r="AD11463">
        <f t="shared" si="742"/>
        <v>11461</v>
      </c>
      <c r="AE11463">
        <f t="shared" si="745"/>
        <v>1.7160067037587244E-11</v>
      </c>
      <c r="AF11463">
        <f t="shared" si="743"/>
        <v>1.0707881831454436E-8</v>
      </c>
      <c r="AG11463">
        <f t="shared" si="744"/>
        <v>1.966715283177874E-7</v>
      </c>
    </row>
    <row r="11464" spans="30:33" x14ac:dyDescent="0.2">
      <c r="AD11464">
        <f t="shared" si="742"/>
        <v>11462</v>
      </c>
      <c r="AE11464">
        <f t="shared" si="745"/>
        <v>1.7132610930327105E-11</v>
      </c>
      <c r="AF11464">
        <f t="shared" si="743"/>
        <v>1.0690749220524109E-8</v>
      </c>
      <c r="AG11464">
        <f t="shared" si="744"/>
        <v>1.9637398648340928E-7</v>
      </c>
    </row>
    <row r="11465" spans="30:33" x14ac:dyDescent="0.2">
      <c r="AD11465">
        <f t="shared" si="742"/>
        <v>11463</v>
      </c>
      <c r="AE11465">
        <f t="shared" si="745"/>
        <v>1.7105198752838582E-11</v>
      </c>
      <c r="AF11465">
        <f t="shared" si="743"/>
        <v>1.0673644021771269E-8</v>
      </c>
      <c r="AG11465">
        <f t="shared" si="744"/>
        <v>1.9607689330378866E-7</v>
      </c>
    </row>
    <row r="11466" spans="30:33" x14ac:dyDescent="0.2">
      <c r="AD11466">
        <f t="shared" si="742"/>
        <v>11464</v>
      </c>
      <c r="AE11466">
        <f t="shared" si="745"/>
        <v>1.7077830434834038E-11</v>
      </c>
      <c r="AF11466">
        <f t="shared" si="743"/>
        <v>1.0656566191336434E-8</v>
      </c>
      <c r="AG11466">
        <f t="shared" si="744"/>
        <v>1.957802481049374E-7</v>
      </c>
    </row>
    <row r="11467" spans="30:33" x14ac:dyDescent="0.2">
      <c r="AD11467">
        <f t="shared" si="742"/>
        <v>11465</v>
      </c>
      <c r="AE11467">
        <f t="shared" si="745"/>
        <v>1.7050505906138304E-11</v>
      </c>
      <c r="AF11467">
        <f t="shared" si="743"/>
        <v>1.0639515685430296E-8</v>
      </c>
      <c r="AG11467">
        <f t="shared" si="744"/>
        <v>1.9548405021387566E-7</v>
      </c>
    </row>
    <row r="11468" spans="30:33" x14ac:dyDescent="0.2">
      <c r="AD11468">
        <f t="shared" si="742"/>
        <v>11466</v>
      </c>
      <c r="AE11468">
        <f t="shared" si="745"/>
        <v>1.7023225096688483E-11</v>
      </c>
      <c r="AF11468">
        <f t="shared" si="743"/>
        <v>1.0622492460333606E-8</v>
      </c>
      <c r="AG11468">
        <f t="shared" si="744"/>
        <v>1.9518829895863016E-7</v>
      </c>
    </row>
    <row r="11469" spans="30:33" x14ac:dyDescent="0.2">
      <c r="AD11469">
        <f t="shared" si="742"/>
        <v>11467</v>
      </c>
      <c r="AE11469">
        <f t="shared" si="745"/>
        <v>1.6995987936533779E-11</v>
      </c>
      <c r="AF11469">
        <f t="shared" si="743"/>
        <v>1.0605496472397071E-8</v>
      </c>
      <c r="AG11469">
        <f t="shared" si="744"/>
        <v>1.9489299366823284E-7</v>
      </c>
    </row>
    <row r="11470" spans="30:33" x14ac:dyDescent="0.2">
      <c r="AD11470">
        <f t="shared" si="742"/>
        <v>11468</v>
      </c>
      <c r="AE11470">
        <f t="shared" si="745"/>
        <v>1.6968794355835321E-11</v>
      </c>
      <c r="AF11470">
        <f t="shared" si="743"/>
        <v>1.0588527678041236E-8</v>
      </c>
      <c r="AG11470">
        <f t="shared" si="744"/>
        <v>1.9459813367271946E-7</v>
      </c>
    </row>
    <row r="11471" spans="30:33" x14ac:dyDescent="0.2">
      <c r="AD11471">
        <f t="shared" si="742"/>
        <v>11469</v>
      </c>
      <c r="AE11471">
        <f t="shared" si="745"/>
        <v>1.6941644284865985E-11</v>
      </c>
      <c r="AF11471">
        <f t="shared" si="743"/>
        <v>1.057158603375637E-8</v>
      </c>
      <c r="AG11471">
        <f t="shared" si="744"/>
        <v>1.9430371830312797E-7</v>
      </c>
    </row>
    <row r="11472" spans="30:33" x14ac:dyDescent="0.2">
      <c r="AD11472">
        <f t="shared" ref="AD11472:AD11535" si="746">AD11471+1</f>
        <v>11470</v>
      </c>
      <c r="AE11472">
        <f t="shared" si="745"/>
        <v>1.6914537654010198E-11</v>
      </c>
      <c r="AF11472">
        <f t="shared" ref="AF11472:AF11535" si="747">AF11471*$AF$3</f>
        <v>1.0554671496102358E-8</v>
      </c>
      <c r="AG11472">
        <f t="shared" ref="AG11472:AG11535" si="748">AD11472*AE11472</f>
        <v>1.9400974689149697E-7</v>
      </c>
    </row>
    <row r="11473" spans="30:33" x14ac:dyDescent="0.2">
      <c r="AD11473">
        <f t="shared" si="746"/>
        <v>11471</v>
      </c>
      <c r="AE11473">
        <f t="shared" si="745"/>
        <v>1.6887474393763781E-11</v>
      </c>
      <c r="AF11473">
        <f t="shared" si="747"/>
        <v>1.0537784021708595E-8</v>
      </c>
      <c r="AG11473">
        <f t="shared" si="748"/>
        <v>1.9371621877086434E-7</v>
      </c>
    </row>
    <row r="11474" spans="30:33" x14ac:dyDescent="0.2">
      <c r="AD11474">
        <f t="shared" si="746"/>
        <v>11472</v>
      </c>
      <c r="AE11474">
        <f t="shared" si="745"/>
        <v>1.6860454434733758E-11</v>
      </c>
      <c r="AF11474">
        <f t="shared" si="747"/>
        <v>1.0520923567273861E-8</v>
      </c>
      <c r="AG11474">
        <f t="shared" si="748"/>
        <v>1.9342313327526567E-7</v>
      </c>
    </row>
    <row r="11475" spans="30:33" x14ac:dyDescent="0.2">
      <c r="AD11475">
        <f t="shared" si="746"/>
        <v>11473</v>
      </c>
      <c r="AE11475">
        <f t="shared" ref="AE11475:AE11538" si="749">AF11474*$AE$3</f>
        <v>1.6833477707638185E-11</v>
      </c>
      <c r="AF11475">
        <f t="shared" si="747"/>
        <v>1.0504090089566222E-8</v>
      </c>
      <c r="AG11475">
        <f t="shared" si="748"/>
        <v>1.9313048973973289E-7</v>
      </c>
    </row>
    <row r="11476" spans="30:33" x14ac:dyDescent="0.2">
      <c r="AD11476">
        <f t="shared" si="746"/>
        <v>11474</v>
      </c>
      <c r="AE11476">
        <f t="shared" si="749"/>
        <v>1.6806544143305962E-11</v>
      </c>
      <c r="AF11476">
        <f t="shared" si="747"/>
        <v>1.0487283545422915E-8</v>
      </c>
      <c r="AG11476">
        <f t="shared" si="748"/>
        <v>1.928382875002926E-7</v>
      </c>
    </row>
    <row r="11477" spans="30:33" x14ac:dyDescent="0.2">
      <c r="AD11477">
        <f t="shared" si="746"/>
        <v>11475</v>
      </c>
      <c r="AE11477">
        <f t="shared" si="749"/>
        <v>1.6779653672676673E-11</v>
      </c>
      <c r="AF11477">
        <f t="shared" si="747"/>
        <v>1.0470503891750239E-8</v>
      </c>
      <c r="AG11477">
        <f t="shared" si="748"/>
        <v>1.9254652589396483E-7</v>
      </c>
    </row>
    <row r="11478" spans="30:33" x14ac:dyDescent="0.2">
      <c r="AD11478">
        <f t="shared" si="746"/>
        <v>11476</v>
      </c>
      <c r="AE11478">
        <f t="shared" si="749"/>
        <v>1.6752806226800388E-11</v>
      </c>
      <c r="AF11478">
        <f t="shared" si="747"/>
        <v>1.0453751085523438E-8</v>
      </c>
      <c r="AG11478">
        <f t="shared" si="748"/>
        <v>1.9225520425876126E-7</v>
      </c>
    </row>
    <row r="11479" spans="30:33" x14ac:dyDescent="0.2">
      <c r="AD11479">
        <f t="shared" si="746"/>
        <v>11477</v>
      </c>
      <c r="AE11479">
        <f t="shared" si="749"/>
        <v>1.6726001736837509E-11</v>
      </c>
      <c r="AF11479">
        <f t="shared" si="747"/>
        <v>1.0437025083786601E-8</v>
      </c>
      <c r="AG11479">
        <f t="shared" si="748"/>
        <v>1.9196432193368408E-7</v>
      </c>
    </row>
    <row r="11480" spans="30:33" x14ac:dyDescent="0.2">
      <c r="AD11480">
        <f t="shared" si="746"/>
        <v>11478</v>
      </c>
      <c r="AE11480">
        <f t="shared" si="749"/>
        <v>1.6699240134058569E-11</v>
      </c>
      <c r="AF11480">
        <f t="shared" si="747"/>
        <v>1.0420325843652542E-8</v>
      </c>
      <c r="AG11480">
        <f t="shared" si="748"/>
        <v>1.9167387825872426E-7</v>
      </c>
    </row>
    <row r="11481" spans="30:33" x14ac:dyDescent="0.2">
      <c r="AD11481">
        <f t="shared" si="746"/>
        <v>11479</v>
      </c>
      <c r="AE11481">
        <f t="shared" si="749"/>
        <v>1.6672521349844075E-11</v>
      </c>
      <c r="AF11481">
        <f t="shared" si="747"/>
        <v>1.0403653322302697E-8</v>
      </c>
      <c r="AG11481">
        <f t="shared" si="748"/>
        <v>1.9138387257486014E-7</v>
      </c>
    </row>
    <row r="11482" spans="30:33" x14ac:dyDescent="0.2">
      <c r="AD11482">
        <f t="shared" si="746"/>
        <v>11480</v>
      </c>
      <c r="AE11482">
        <f t="shared" si="749"/>
        <v>1.6645845315684325E-11</v>
      </c>
      <c r="AF11482">
        <f t="shared" si="747"/>
        <v>1.0387007476987013E-8</v>
      </c>
      <c r="AG11482">
        <f t="shared" si="748"/>
        <v>1.9109430422405604E-7</v>
      </c>
    </row>
    <row r="11483" spans="30:33" x14ac:dyDescent="0.2">
      <c r="AD11483">
        <f t="shared" si="746"/>
        <v>11481</v>
      </c>
      <c r="AE11483">
        <f t="shared" si="749"/>
        <v>1.6619211963179229E-11</v>
      </c>
      <c r="AF11483">
        <f t="shared" si="747"/>
        <v>1.0370388265023833E-8</v>
      </c>
      <c r="AG11483">
        <f t="shared" si="748"/>
        <v>1.9080517254926072E-7</v>
      </c>
    </row>
    <row r="11484" spans="30:33" x14ac:dyDescent="0.2">
      <c r="AD11484">
        <f t="shared" si="746"/>
        <v>11482</v>
      </c>
      <c r="AE11484">
        <f t="shared" si="749"/>
        <v>1.6592621224038142E-11</v>
      </c>
      <c r="AF11484">
        <f t="shared" si="747"/>
        <v>1.0353795643799795E-8</v>
      </c>
      <c r="AG11484">
        <f t="shared" si="748"/>
        <v>1.9051647689440595E-7</v>
      </c>
    </row>
    <row r="11485" spans="30:33" x14ac:dyDescent="0.2">
      <c r="AD11485">
        <f t="shared" si="746"/>
        <v>11483</v>
      </c>
      <c r="AE11485">
        <f t="shared" si="749"/>
        <v>1.6566073030079679E-11</v>
      </c>
      <c r="AF11485">
        <f t="shared" si="747"/>
        <v>1.0337229570769714E-8</v>
      </c>
      <c r="AG11485">
        <f t="shared" si="748"/>
        <v>1.9022821660440496E-7</v>
      </c>
    </row>
    <row r="11486" spans="30:33" x14ac:dyDescent="0.2">
      <c r="AD11486">
        <f t="shared" si="746"/>
        <v>11484</v>
      </c>
      <c r="AE11486">
        <f t="shared" si="749"/>
        <v>1.653956731323155E-11</v>
      </c>
      <c r="AF11486">
        <f t="shared" si="747"/>
        <v>1.0320690003456482E-8</v>
      </c>
      <c r="AG11486">
        <f t="shared" si="748"/>
        <v>1.8994039102515112E-7</v>
      </c>
    </row>
    <row r="11487" spans="30:33" x14ac:dyDescent="0.2">
      <c r="AD11487">
        <f t="shared" si="746"/>
        <v>11485</v>
      </c>
      <c r="AE11487">
        <f t="shared" si="749"/>
        <v>1.6513104005530379E-11</v>
      </c>
      <c r="AF11487">
        <f t="shared" si="747"/>
        <v>1.0304176899450952E-8</v>
      </c>
      <c r="AG11487">
        <f t="shared" si="748"/>
        <v>1.8965299950351641E-7</v>
      </c>
    </row>
    <row r="11488" spans="30:33" x14ac:dyDescent="0.2">
      <c r="AD11488">
        <f t="shared" si="746"/>
        <v>11486</v>
      </c>
      <c r="AE11488">
        <f t="shared" si="749"/>
        <v>1.648668303912153E-11</v>
      </c>
      <c r="AF11488">
        <f t="shared" si="747"/>
        <v>1.0287690216411829E-8</v>
      </c>
      <c r="AG11488">
        <f t="shared" si="748"/>
        <v>1.8936604138734991E-7</v>
      </c>
    </row>
    <row r="11489" spans="30:33" x14ac:dyDescent="0.2">
      <c r="AD11489">
        <f t="shared" si="746"/>
        <v>11487</v>
      </c>
      <c r="AE11489">
        <f t="shared" si="749"/>
        <v>1.6460304346258934E-11</v>
      </c>
      <c r="AF11489">
        <f t="shared" si="747"/>
        <v>1.0271229912065569E-8</v>
      </c>
      <c r="AG11489">
        <f t="shared" si="748"/>
        <v>1.8907951602547638E-7</v>
      </c>
    </row>
    <row r="11490" spans="30:33" x14ac:dyDescent="0.2">
      <c r="AD11490">
        <f t="shared" si="746"/>
        <v>11488</v>
      </c>
      <c r="AE11490">
        <f t="shared" si="749"/>
        <v>1.6433967859304919E-11</v>
      </c>
      <c r="AF11490">
        <f t="shared" si="747"/>
        <v>1.0254795944206263E-8</v>
      </c>
      <c r="AG11490">
        <f t="shared" si="748"/>
        <v>1.887934227676949E-7</v>
      </c>
    </row>
    <row r="11491" spans="30:33" x14ac:dyDescent="0.2">
      <c r="AD11491">
        <f t="shared" si="746"/>
        <v>11489</v>
      </c>
      <c r="AE11491">
        <f t="shared" si="749"/>
        <v>1.6407673510730028E-11</v>
      </c>
      <c r="AF11491">
        <f t="shared" si="747"/>
        <v>1.0238388270695532E-8</v>
      </c>
      <c r="AG11491">
        <f t="shared" si="748"/>
        <v>1.8850776096477729E-7</v>
      </c>
    </row>
    <row r="11492" spans="30:33" x14ac:dyDescent="0.2">
      <c r="AD11492">
        <f t="shared" si="746"/>
        <v>11490</v>
      </c>
      <c r="AE11492">
        <f t="shared" si="749"/>
        <v>1.638142123311286E-11</v>
      </c>
      <c r="AF11492">
        <f t="shared" si="747"/>
        <v>1.0222006849462419E-8</v>
      </c>
      <c r="AG11492">
        <f t="shared" si="748"/>
        <v>1.8822252996846676E-7</v>
      </c>
    </row>
    <row r="11493" spans="30:33" x14ac:dyDescent="0.2">
      <c r="AD11493">
        <f t="shared" si="746"/>
        <v>11491</v>
      </c>
      <c r="AE11493">
        <f t="shared" si="749"/>
        <v>1.6355210959139876E-11</v>
      </c>
      <c r="AF11493">
        <f t="shared" si="747"/>
        <v>1.0205651638503279E-8</v>
      </c>
      <c r="AG11493">
        <f t="shared" si="748"/>
        <v>1.8793772913147632E-7</v>
      </c>
    </row>
    <row r="11494" spans="30:33" x14ac:dyDescent="0.2">
      <c r="AD11494">
        <f t="shared" si="746"/>
        <v>11492</v>
      </c>
      <c r="AE11494">
        <f t="shared" si="749"/>
        <v>1.6329042621605253E-11</v>
      </c>
      <c r="AF11494">
        <f t="shared" si="747"/>
        <v>1.0189322595881674E-8</v>
      </c>
      <c r="AG11494">
        <f t="shared" si="748"/>
        <v>1.8765335780748756E-7</v>
      </c>
    </row>
    <row r="11495" spans="30:33" x14ac:dyDescent="0.2">
      <c r="AD11495">
        <f t="shared" si="746"/>
        <v>11493</v>
      </c>
      <c r="AE11495">
        <f t="shared" si="749"/>
        <v>1.6302916153410685E-11</v>
      </c>
      <c r="AF11495">
        <f t="shared" si="747"/>
        <v>1.0173019679728262E-8</v>
      </c>
      <c r="AG11495">
        <f t="shared" si="748"/>
        <v>1.8736941535114901E-7</v>
      </c>
    </row>
    <row r="11496" spans="30:33" x14ac:dyDescent="0.2">
      <c r="AD11496">
        <f t="shared" si="746"/>
        <v>11494</v>
      </c>
      <c r="AE11496">
        <f t="shared" si="749"/>
        <v>1.6276831487565227E-11</v>
      </c>
      <c r="AF11496">
        <f t="shared" si="747"/>
        <v>1.0156742848240697E-8</v>
      </c>
      <c r="AG11496">
        <f t="shared" si="748"/>
        <v>1.8708590111807472E-7</v>
      </c>
    </row>
    <row r="11497" spans="30:33" x14ac:dyDescent="0.2">
      <c r="AD11497">
        <f t="shared" si="746"/>
        <v>11495</v>
      </c>
      <c r="AE11497">
        <f t="shared" si="749"/>
        <v>1.6250788557185123E-11</v>
      </c>
      <c r="AF11497">
        <f t="shared" si="747"/>
        <v>1.0140492059683511E-8</v>
      </c>
      <c r="AG11497">
        <f t="shared" si="748"/>
        <v>1.8680281446484299E-7</v>
      </c>
    </row>
    <row r="11498" spans="30:33" x14ac:dyDescent="0.2">
      <c r="AD11498">
        <f t="shared" si="746"/>
        <v>11496</v>
      </c>
      <c r="AE11498">
        <f t="shared" si="749"/>
        <v>1.6224787295493624E-11</v>
      </c>
      <c r="AF11498">
        <f t="shared" si="747"/>
        <v>1.0124267272388017E-8</v>
      </c>
      <c r="AG11498">
        <f t="shared" si="748"/>
        <v>1.8652015474899471E-7</v>
      </c>
    </row>
    <row r="11499" spans="30:33" x14ac:dyDescent="0.2">
      <c r="AD11499">
        <f t="shared" si="746"/>
        <v>11497</v>
      </c>
      <c r="AE11499">
        <f t="shared" si="749"/>
        <v>1.6198827635820835E-11</v>
      </c>
      <c r="AF11499">
        <f t="shared" si="747"/>
        <v>1.0108068444752196E-8</v>
      </c>
      <c r="AG11499">
        <f t="shared" si="748"/>
        <v>1.8623792132903213E-7</v>
      </c>
    </row>
    <row r="11500" spans="30:33" x14ac:dyDescent="0.2">
      <c r="AD11500">
        <f t="shared" si="746"/>
        <v>11498</v>
      </c>
      <c r="AE11500">
        <f t="shared" si="749"/>
        <v>1.6172909511603522E-11</v>
      </c>
      <c r="AF11500">
        <f t="shared" si="747"/>
        <v>1.0091895535240591E-8</v>
      </c>
      <c r="AG11500">
        <f t="shared" si="748"/>
        <v>1.8595611356441729E-7</v>
      </c>
    </row>
    <row r="11501" spans="30:33" x14ac:dyDescent="0.2">
      <c r="AD11501">
        <f t="shared" si="746"/>
        <v>11499</v>
      </c>
      <c r="AE11501">
        <f t="shared" si="749"/>
        <v>1.6147032856384954E-11</v>
      </c>
      <c r="AF11501">
        <f t="shared" si="747"/>
        <v>1.0075748502384205E-8</v>
      </c>
      <c r="AG11501">
        <f t="shared" si="748"/>
        <v>1.856747308155706E-7</v>
      </c>
    </row>
    <row r="11502" spans="30:33" x14ac:dyDescent="0.2">
      <c r="AD11502">
        <f t="shared" si="746"/>
        <v>11500</v>
      </c>
      <c r="AE11502">
        <f t="shared" si="749"/>
        <v>1.6121197603814735E-11</v>
      </c>
      <c r="AF11502">
        <f t="shared" si="747"/>
        <v>1.005962730478039E-8</v>
      </c>
      <c r="AG11502">
        <f t="shared" si="748"/>
        <v>1.8539377244386945E-7</v>
      </c>
    </row>
    <row r="11503" spans="30:33" x14ac:dyDescent="0.2">
      <c r="AD11503">
        <f t="shared" si="746"/>
        <v>11501</v>
      </c>
      <c r="AE11503">
        <f t="shared" si="749"/>
        <v>1.609540368764863E-11</v>
      </c>
      <c r="AF11503">
        <f t="shared" si="747"/>
        <v>1.004353190109274E-8</v>
      </c>
      <c r="AG11503">
        <f t="shared" si="748"/>
        <v>1.8511323781164689E-7</v>
      </c>
    </row>
    <row r="11504" spans="30:33" x14ac:dyDescent="0.2">
      <c r="AD11504">
        <f t="shared" si="746"/>
        <v>11502</v>
      </c>
      <c r="AE11504">
        <f t="shared" si="749"/>
        <v>1.6069651041748392E-11</v>
      </c>
      <c r="AF11504">
        <f t="shared" si="747"/>
        <v>1.0027462250050991E-8</v>
      </c>
      <c r="AG11504">
        <f t="shared" si="748"/>
        <v>1.8483312628219001E-7</v>
      </c>
    </row>
    <row r="11505" spans="30:33" x14ac:dyDescent="0.2">
      <c r="AD11505">
        <f t="shared" si="746"/>
        <v>11503</v>
      </c>
      <c r="AE11505">
        <f t="shared" si="749"/>
        <v>1.6043939600081593E-11</v>
      </c>
      <c r="AF11505">
        <f t="shared" si="747"/>
        <v>1.001141831045091E-8</v>
      </c>
      <c r="AG11505">
        <f t="shared" si="748"/>
        <v>1.8455343721973858E-7</v>
      </c>
    </row>
    <row r="11506" spans="30:33" x14ac:dyDescent="0.2">
      <c r="AD11506">
        <f t="shared" si="746"/>
        <v>11504</v>
      </c>
      <c r="AE11506">
        <f t="shared" si="749"/>
        <v>1.6018269296721463E-11</v>
      </c>
      <c r="AF11506">
        <f t="shared" si="747"/>
        <v>9.9954000411541872E-9</v>
      </c>
      <c r="AG11506">
        <f t="shared" si="748"/>
        <v>1.842741699894837E-7</v>
      </c>
    </row>
    <row r="11507" spans="30:33" x14ac:dyDescent="0.2">
      <c r="AD11507">
        <f t="shared" si="746"/>
        <v>11505</v>
      </c>
      <c r="AE11507">
        <f t="shared" si="749"/>
        <v>1.5992640065846708E-11</v>
      </c>
      <c r="AF11507">
        <f t="shared" si="747"/>
        <v>9.9794074010883401E-9</v>
      </c>
      <c r="AG11507">
        <f t="shared" si="748"/>
        <v>1.8399532395756636E-7</v>
      </c>
    </row>
    <row r="11508" spans="30:33" x14ac:dyDescent="0.2">
      <c r="AD11508">
        <f t="shared" si="746"/>
        <v>11506</v>
      </c>
      <c r="AE11508">
        <f t="shared" si="749"/>
        <v>1.5967051841741351E-11</v>
      </c>
      <c r="AF11508">
        <f t="shared" si="747"/>
        <v>9.9634403492465991E-9</v>
      </c>
      <c r="AG11508">
        <f t="shared" si="748"/>
        <v>1.8371689849107598E-7</v>
      </c>
    </row>
    <row r="11509" spans="30:33" x14ac:dyDescent="0.2">
      <c r="AD11509">
        <f t="shared" si="746"/>
        <v>11507</v>
      </c>
      <c r="AE11509">
        <f t="shared" si="749"/>
        <v>1.5941504558794565E-11</v>
      </c>
      <c r="AF11509">
        <f t="shared" si="747"/>
        <v>9.9474988446878038E-9</v>
      </c>
      <c r="AG11509">
        <f t="shared" si="748"/>
        <v>1.8343889295804907E-7</v>
      </c>
    </row>
    <row r="11510" spans="30:33" x14ac:dyDescent="0.2">
      <c r="AD11510">
        <f t="shared" si="746"/>
        <v>11508</v>
      </c>
      <c r="AE11510">
        <f t="shared" si="749"/>
        <v>1.5915998151500493E-11</v>
      </c>
      <c r="AF11510">
        <f t="shared" si="747"/>
        <v>9.931582846536303E-9</v>
      </c>
      <c r="AG11510">
        <f t="shared" si="748"/>
        <v>1.8316130672746766E-7</v>
      </c>
    </row>
    <row r="11511" spans="30:33" x14ac:dyDescent="0.2">
      <c r="AD11511">
        <f t="shared" si="746"/>
        <v>11509</v>
      </c>
      <c r="AE11511">
        <f t="shared" si="749"/>
        <v>1.5890532554458092E-11</v>
      </c>
      <c r="AF11511">
        <f t="shared" si="747"/>
        <v>9.9156923139818443E-9</v>
      </c>
      <c r="AG11511">
        <f t="shared" si="748"/>
        <v>1.8288413916925819E-7</v>
      </c>
    </row>
    <row r="11512" spans="30:33" x14ac:dyDescent="0.2">
      <c r="AD11512">
        <f t="shared" si="746"/>
        <v>11510</v>
      </c>
      <c r="AE11512">
        <f t="shared" si="749"/>
        <v>1.5865107702370957E-11</v>
      </c>
      <c r="AF11512">
        <f t="shared" si="747"/>
        <v>9.8998272062794726E-9</v>
      </c>
      <c r="AG11512">
        <f t="shared" si="748"/>
        <v>1.8260738965428972E-7</v>
      </c>
    </row>
    <row r="11513" spans="30:33" x14ac:dyDescent="0.2">
      <c r="AD11513">
        <f t="shared" si="746"/>
        <v>11511</v>
      </c>
      <c r="AE11513">
        <f t="shared" si="749"/>
        <v>1.5839723530047164E-11</v>
      </c>
      <c r="AF11513">
        <f t="shared" si="747"/>
        <v>9.883987482749425E-9</v>
      </c>
      <c r="AG11513">
        <f t="shared" si="748"/>
        <v>1.8233105755437289E-7</v>
      </c>
    </row>
    <row r="11514" spans="30:33" x14ac:dyDescent="0.2">
      <c r="AD11514">
        <f t="shared" si="746"/>
        <v>11512</v>
      </c>
      <c r="AE11514">
        <f t="shared" si="749"/>
        <v>1.5814379972399086E-11</v>
      </c>
      <c r="AF11514">
        <f t="shared" si="747"/>
        <v>9.8681731027770257E-9</v>
      </c>
      <c r="AG11514">
        <f t="shared" si="748"/>
        <v>1.8205514224225829E-7</v>
      </c>
    </row>
    <row r="11515" spans="30:33" x14ac:dyDescent="0.2">
      <c r="AD11515">
        <f t="shared" si="746"/>
        <v>11513</v>
      </c>
      <c r="AE11515">
        <f t="shared" si="749"/>
        <v>1.5789076964443249E-11</v>
      </c>
      <c r="AF11515">
        <f t="shared" si="747"/>
        <v>9.8523840258125824E-9</v>
      </c>
      <c r="AG11515">
        <f t="shared" si="748"/>
        <v>1.8177964309163513E-7</v>
      </c>
    </row>
    <row r="11516" spans="30:33" x14ac:dyDescent="0.2">
      <c r="AD11516">
        <f t="shared" si="746"/>
        <v>11514</v>
      </c>
      <c r="AE11516">
        <f t="shared" si="749"/>
        <v>1.576381444130014E-11</v>
      </c>
      <c r="AF11516">
        <f t="shared" si="747"/>
        <v>9.836620211371282E-9</v>
      </c>
      <c r="AG11516">
        <f t="shared" si="748"/>
        <v>1.8150455947712982E-7</v>
      </c>
    </row>
    <row r="11517" spans="30:33" x14ac:dyDescent="0.2">
      <c r="AD11517">
        <f t="shared" si="746"/>
        <v>11515</v>
      </c>
      <c r="AE11517">
        <f t="shared" si="749"/>
        <v>1.5738592338194057E-11</v>
      </c>
      <c r="AF11517">
        <f t="shared" si="747"/>
        <v>9.8208816190330878E-9</v>
      </c>
      <c r="AG11517">
        <f t="shared" si="748"/>
        <v>1.8122989077430457E-7</v>
      </c>
    </row>
    <row r="11518" spans="30:33" x14ac:dyDescent="0.2">
      <c r="AD11518">
        <f t="shared" si="746"/>
        <v>11516</v>
      </c>
      <c r="AE11518">
        <f t="shared" si="749"/>
        <v>1.5713410590452947E-11</v>
      </c>
      <c r="AF11518">
        <f t="shared" si="747"/>
        <v>9.8051682084426336E-9</v>
      </c>
      <c r="AG11518">
        <f t="shared" si="748"/>
        <v>1.8095563635965614E-7</v>
      </c>
    </row>
    <row r="11519" spans="30:33" x14ac:dyDescent="0.2">
      <c r="AD11519">
        <f t="shared" si="746"/>
        <v>11517</v>
      </c>
      <c r="AE11519">
        <f t="shared" si="749"/>
        <v>1.5688269133508219E-11</v>
      </c>
      <c r="AF11519">
        <f t="shared" si="747"/>
        <v>9.7894799393091248E-9</v>
      </c>
      <c r="AG11519">
        <f t="shared" si="748"/>
        <v>1.8068179561061417E-7</v>
      </c>
    </row>
    <row r="11520" spans="30:33" x14ac:dyDescent="0.2">
      <c r="AD11520">
        <f t="shared" si="746"/>
        <v>11518</v>
      </c>
      <c r="AE11520">
        <f t="shared" si="749"/>
        <v>1.5663167902894606E-11</v>
      </c>
      <c r="AF11520">
        <f t="shared" si="747"/>
        <v>9.7738167714062306E-9</v>
      </c>
      <c r="AG11520">
        <f t="shared" si="748"/>
        <v>1.8040836790554007E-7</v>
      </c>
    </row>
    <row r="11521" spans="30:33" x14ac:dyDescent="0.2">
      <c r="AD11521">
        <f t="shared" si="746"/>
        <v>11519</v>
      </c>
      <c r="AE11521">
        <f t="shared" si="749"/>
        <v>1.5638106834249975E-11</v>
      </c>
      <c r="AF11521">
        <f t="shared" si="747"/>
        <v>9.7581786645719796E-9</v>
      </c>
      <c r="AG11521">
        <f t="shared" si="748"/>
        <v>1.8013535262372547E-7</v>
      </c>
    </row>
    <row r="11522" spans="30:33" x14ac:dyDescent="0.2">
      <c r="AD11522">
        <f t="shared" si="746"/>
        <v>11520</v>
      </c>
      <c r="AE11522">
        <f t="shared" si="749"/>
        <v>1.5613085863315176E-11</v>
      </c>
      <c r="AF11522">
        <f t="shared" si="747"/>
        <v>9.7425655787086643E-9</v>
      </c>
      <c r="AG11522">
        <f t="shared" si="748"/>
        <v>1.7986274914539081E-7</v>
      </c>
    </row>
    <row r="11523" spans="30:33" x14ac:dyDescent="0.2">
      <c r="AD11523">
        <f t="shared" si="746"/>
        <v>11521</v>
      </c>
      <c r="AE11523">
        <f t="shared" si="749"/>
        <v>1.5588104925933869E-11</v>
      </c>
      <c r="AF11523">
        <f t="shared" si="747"/>
        <v>9.72697747378273E-9</v>
      </c>
      <c r="AG11523">
        <f t="shared" si="748"/>
        <v>1.795905568516841E-7</v>
      </c>
    </row>
    <row r="11524" spans="30:33" x14ac:dyDescent="0.2">
      <c r="AD11524">
        <f t="shared" si="746"/>
        <v>11522</v>
      </c>
      <c r="AE11524">
        <f t="shared" si="749"/>
        <v>1.5563163958052375E-11</v>
      </c>
      <c r="AF11524">
        <f t="shared" si="747"/>
        <v>9.711414309824677E-9</v>
      </c>
      <c r="AG11524">
        <f t="shared" si="748"/>
        <v>1.7931877512467946E-7</v>
      </c>
    </row>
    <row r="11525" spans="30:33" x14ac:dyDescent="0.2">
      <c r="AD11525">
        <f t="shared" si="746"/>
        <v>11523</v>
      </c>
      <c r="AE11525">
        <f t="shared" si="749"/>
        <v>1.553826289571949E-11</v>
      </c>
      <c r="AF11525">
        <f t="shared" si="747"/>
        <v>9.6958760469289569E-9</v>
      </c>
      <c r="AG11525">
        <f t="shared" si="748"/>
        <v>1.7904740334737568E-7</v>
      </c>
    </row>
    <row r="11526" spans="30:33" x14ac:dyDescent="0.2">
      <c r="AD11526">
        <f t="shared" si="746"/>
        <v>11524</v>
      </c>
      <c r="AE11526">
        <f t="shared" si="749"/>
        <v>1.5513401675086337E-11</v>
      </c>
      <c r="AF11526">
        <f t="shared" si="747"/>
        <v>9.6803626452538695E-9</v>
      </c>
      <c r="AG11526">
        <f t="shared" si="748"/>
        <v>1.7877644090369495E-7</v>
      </c>
    </row>
    <row r="11527" spans="30:33" x14ac:dyDescent="0.2">
      <c r="AD11527">
        <f t="shared" si="746"/>
        <v>11525</v>
      </c>
      <c r="AE11527">
        <f t="shared" si="749"/>
        <v>1.5488580232406197E-11</v>
      </c>
      <c r="AF11527">
        <f t="shared" si="747"/>
        <v>9.6648740650214622E-9</v>
      </c>
      <c r="AG11527">
        <f t="shared" si="748"/>
        <v>1.7850588717848142E-7</v>
      </c>
    </row>
    <row r="11528" spans="30:33" x14ac:dyDescent="0.2">
      <c r="AD11528">
        <f t="shared" si="746"/>
        <v>11526</v>
      </c>
      <c r="AE11528">
        <f t="shared" si="749"/>
        <v>1.5463798504034347E-11</v>
      </c>
      <c r="AF11528">
        <f t="shared" si="747"/>
        <v>9.6494102665174272E-9</v>
      </c>
      <c r="AG11528">
        <f t="shared" si="748"/>
        <v>1.7823574155749988E-7</v>
      </c>
    </row>
    <row r="11529" spans="30:33" x14ac:dyDescent="0.2">
      <c r="AD11529">
        <f t="shared" si="746"/>
        <v>11527</v>
      </c>
      <c r="AE11529">
        <f t="shared" si="749"/>
        <v>1.5439056426427889E-11</v>
      </c>
      <c r="AF11529">
        <f t="shared" si="747"/>
        <v>9.6339712100909992E-9</v>
      </c>
      <c r="AG11529">
        <f t="shared" si="748"/>
        <v>1.7796600342743427E-7</v>
      </c>
    </row>
    <row r="11530" spans="30:33" x14ac:dyDescent="0.2">
      <c r="AD11530">
        <f t="shared" si="746"/>
        <v>11528</v>
      </c>
      <c r="AE11530">
        <f t="shared" si="749"/>
        <v>1.5414353936145606E-11</v>
      </c>
      <c r="AF11530">
        <f t="shared" si="747"/>
        <v>9.6185568561548526E-9</v>
      </c>
      <c r="AG11530">
        <f t="shared" si="748"/>
        <v>1.7769667217588656E-7</v>
      </c>
    </row>
    <row r="11531" spans="30:33" x14ac:dyDescent="0.2">
      <c r="AD11531">
        <f t="shared" si="746"/>
        <v>11529</v>
      </c>
      <c r="AE11531">
        <f t="shared" si="749"/>
        <v>1.5389690969847771E-11</v>
      </c>
      <c r="AF11531">
        <f t="shared" si="747"/>
        <v>9.603167165185004E-9</v>
      </c>
      <c r="AG11531">
        <f t="shared" si="748"/>
        <v>1.7742774719137495E-7</v>
      </c>
    </row>
    <row r="11532" spans="30:33" x14ac:dyDescent="0.2">
      <c r="AD11532">
        <f t="shared" si="746"/>
        <v>11530</v>
      </c>
      <c r="AE11532">
        <f t="shared" si="749"/>
        <v>1.5365067464296013E-11</v>
      </c>
      <c r="AF11532">
        <f t="shared" si="747"/>
        <v>9.5878020977207081E-9</v>
      </c>
      <c r="AG11532">
        <f t="shared" si="748"/>
        <v>1.7715922786333302E-7</v>
      </c>
    </row>
    <row r="11533" spans="30:33" x14ac:dyDescent="0.2">
      <c r="AD11533">
        <f t="shared" si="746"/>
        <v>11531</v>
      </c>
      <c r="AE11533">
        <f t="shared" si="749"/>
        <v>1.534048335635314E-11</v>
      </c>
      <c r="AF11533">
        <f t="shared" si="747"/>
        <v>9.5724616143643548E-9</v>
      </c>
      <c r="AG11533">
        <f t="shared" si="748"/>
        <v>1.7689111358210805E-7</v>
      </c>
    </row>
    <row r="11534" spans="30:33" x14ac:dyDescent="0.2">
      <c r="AD11534">
        <f t="shared" si="746"/>
        <v>11532</v>
      </c>
      <c r="AE11534">
        <f t="shared" si="749"/>
        <v>1.5315938582982975E-11</v>
      </c>
      <c r="AF11534">
        <f t="shared" si="747"/>
        <v>9.5571456757813719E-9</v>
      </c>
      <c r="AG11534">
        <f t="shared" si="748"/>
        <v>1.7662340373895968E-7</v>
      </c>
    </row>
    <row r="11535" spans="30:33" x14ac:dyDescent="0.2">
      <c r="AD11535">
        <f t="shared" si="746"/>
        <v>11533</v>
      </c>
      <c r="AE11535">
        <f t="shared" si="749"/>
        <v>1.5291433081250203E-11</v>
      </c>
      <c r="AF11535">
        <f t="shared" si="747"/>
        <v>9.5418542427001205E-9</v>
      </c>
      <c r="AG11535">
        <f t="shared" si="748"/>
        <v>1.7635609772605859E-7</v>
      </c>
    </row>
    <row r="11536" spans="30:33" x14ac:dyDescent="0.2">
      <c r="AD11536">
        <f t="shared" ref="AD11536:AD11599" si="750">AD11535+1</f>
        <v>11534</v>
      </c>
      <c r="AE11536">
        <f t="shared" si="749"/>
        <v>1.52669667883202E-11</v>
      </c>
      <c r="AF11536">
        <f t="shared" ref="AF11536:AF11599" si="751">AF11535*$AF$3</f>
        <v>9.5265872759117998E-9</v>
      </c>
      <c r="AG11536">
        <f t="shared" ref="AG11536:AG11599" si="752">AD11536*AE11536</f>
        <v>1.7608919493648518E-7</v>
      </c>
    </row>
    <row r="11537" spans="30:33" x14ac:dyDescent="0.2">
      <c r="AD11537">
        <f t="shared" si="750"/>
        <v>11535</v>
      </c>
      <c r="AE11537">
        <f t="shared" si="749"/>
        <v>1.5242539641458886E-11</v>
      </c>
      <c r="AF11537">
        <f t="shared" si="751"/>
        <v>9.5113447362703402E-9</v>
      </c>
      <c r="AG11537">
        <f t="shared" si="752"/>
        <v>1.7582269476422825E-7</v>
      </c>
    </row>
    <row r="11538" spans="30:33" x14ac:dyDescent="0.2">
      <c r="AD11538">
        <f t="shared" si="750"/>
        <v>11536</v>
      </c>
      <c r="AE11538">
        <f t="shared" si="749"/>
        <v>1.5218151578032551E-11</v>
      </c>
      <c r="AF11538">
        <f t="shared" si="751"/>
        <v>9.4961265846923065E-9</v>
      </c>
      <c r="AG11538">
        <f t="shared" si="752"/>
        <v>1.755565966041835E-7</v>
      </c>
    </row>
    <row r="11539" spans="30:33" x14ac:dyDescent="0.2">
      <c r="AD11539">
        <f t="shared" si="750"/>
        <v>11537</v>
      </c>
      <c r="AE11539">
        <f t="shared" ref="AE11539:AE11602" si="753">AF11538*$AE$3</f>
        <v>1.5193802535507696E-11</v>
      </c>
      <c r="AF11539">
        <f t="shared" si="751"/>
        <v>9.4809327821567984E-9</v>
      </c>
      <c r="AG11539">
        <f t="shared" si="752"/>
        <v>1.7529089985215229E-7</v>
      </c>
    </row>
    <row r="11540" spans="30:33" x14ac:dyDescent="0.2">
      <c r="AD11540">
        <f t="shared" si="750"/>
        <v>11538</v>
      </c>
      <c r="AE11540">
        <f t="shared" si="753"/>
        <v>1.5169492451450885E-11</v>
      </c>
      <c r="AF11540">
        <f t="shared" si="751"/>
        <v>9.4657632897053477E-9</v>
      </c>
      <c r="AG11540">
        <f t="shared" si="752"/>
        <v>1.7502560390484031E-7</v>
      </c>
    </row>
    <row r="11541" spans="30:33" x14ac:dyDescent="0.2">
      <c r="AD11541">
        <f t="shared" si="750"/>
        <v>11539</v>
      </c>
      <c r="AE11541">
        <f t="shared" si="753"/>
        <v>1.5145221263528565E-11</v>
      </c>
      <c r="AF11541">
        <f t="shared" si="751"/>
        <v>9.4506180684418193E-9</v>
      </c>
      <c r="AG11541">
        <f t="shared" si="752"/>
        <v>1.7476070815985612E-7</v>
      </c>
    </row>
    <row r="11542" spans="30:33" x14ac:dyDescent="0.2">
      <c r="AD11542">
        <f t="shared" si="750"/>
        <v>11540</v>
      </c>
      <c r="AE11542">
        <f t="shared" si="753"/>
        <v>1.5120988909506917E-11</v>
      </c>
      <c r="AF11542">
        <f t="shared" si="751"/>
        <v>9.4354970795323118E-9</v>
      </c>
      <c r="AG11542">
        <f t="shared" si="752"/>
        <v>1.7449621201570982E-7</v>
      </c>
    </row>
    <row r="11543" spans="30:33" x14ac:dyDescent="0.2">
      <c r="AD11543">
        <f t="shared" si="750"/>
        <v>11541</v>
      </c>
      <c r="AE11543">
        <f t="shared" si="753"/>
        <v>1.5096795327251707E-11</v>
      </c>
      <c r="AF11543">
        <f t="shared" si="751"/>
        <v>9.4204002842050602E-9</v>
      </c>
      <c r="AG11543">
        <f t="shared" si="752"/>
        <v>1.7423211487181195E-7</v>
      </c>
    </row>
    <row r="11544" spans="30:33" x14ac:dyDescent="0.2">
      <c r="AD11544">
        <f t="shared" si="750"/>
        <v>11542</v>
      </c>
      <c r="AE11544">
        <f t="shared" si="753"/>
        <v>1.5072640454728103E-11</v>
      </c>
      <c r="AF11544">
        <f t="shared" si="751"/>
        <v>9.4053276437503311E-9</v>
      </c>
      <c r="AG11544">
        <f t="shared" si="752"/>
        <v>1.7396841612847178E-7</v>
      </c>
    </row>
    <row r="11545" spans="30:33" x14ac:dyDescent="0.2">
      <c r="AD11545">
        <f t="shared" si="750"/>
        <v>11543</v>
      </c>
      <c r="AE11545">
        <f t="shared" si="753"/>
        <v>1.5048524230000536E-11</v>
      </c>
      <c r="AF11545">
        <f t="shared" si="751"/>
        <v>9.3902791195203305E-9</v>
      </c>
      <c r="AG11545">
        <f t="shared" si="752"/>
        <v>1.7370511518689618E-7</v>
      </c>
    </row>
    <row r="11546" spans="30:33" x14ac:dyDescent="0.2">
      <c r="AD11546">
        <f t="shared" si="750"/>
        <v>11544</v>
      </c>
      <c r="AE11546">
        <f t="shared" si="753"/>
        <v>1.5024446591232537E-11</v>
      </c>
      <c r="AF11546">
        <f t="shared" si="751"/>
        <v>9.375254672929098E-9</v>
      </c>
      <c r="AG11546">
        <f t="shared" si="752"/>
        <v>1.734422114491884E-7</v>
      </c>
    </row>
    <row r="11547" spans="30:33" x14ac:dyDescent="0.2">
      <c r="AD11547">
        <f t="shared" si="750"/>
        <v>11545</v>
      </c>
      <c r="AE11547">
        <f t="shared" si="753"/>
        <v>1.5000407476686563E-11</v>
      </c>
      <c r="AF11547">
        <f t="shared" si="751"/>
        <v>9.3602542654524104E-9</v>
      </c>
      <c r="AG11547">
        <f t="shared" si="752"/>
        <v>1.7317970431834638E-7</v>
      </c>
    </row>
    <row r="11548" spans="30:33" x14ac:dyDescent="0.2">
      <c r="AD11548">
        <f t="shared" si="750"/>
        <v>11546</v>
      </c>
      <c r="AE11548">
        <f t="shared" si="753"/>
        <v>1.4976406824723863E-11</v>
      </c>
      <c r="AF11548">
        <f t="shared" si="751"/>
        <v>9.3452778586276861E-9</v>
      </c>
      <c r="AG11548">
        <f t="shared" si="752"/>
        <v>1.7291759319826171E-7</v>
      </c>
    </row>
    <row r="11549" spans="30:33" x14ac:dyDescent="0.2">
      <c r="AD11549">
        <f t="shared" si="750"/>
        <v>11547</v>
      </c>
      <c r="AE11549">
        <f t="shared" si="753"/>
        <v>1.4952444573804305E-11</v>
      </c>
      <c r="AF11549">
        <f t="shared" si="751"/>
        <v>9.3303254140538807E-9</v>
      </c>
      <c r="AG11549">
        <f t="shared" si="752"/>
        <v>1.7265587749371831E-7</v>
      </c>
    </row>
    <row r="11550" spans="30:33" x14ac:dyDescent="0.2">
      <c r="AD11550">
        <f t="shared" si="750"/>
        <v>11548</v>
      </c>
      <c r="AE11550">
        <f t="shared" si="753"/>
        <v>1.4928520662486215E-11</v>
      </c>
      <c r="AF11550">
        <f t="shared" si="751"/>
        <v>9.3153968933913945E-9</v>
      </c>
      <c r="AG11550">
        <f t="shared" si="752"/>
        <v>1.7239455661039082E-7</v>
      </c>
    </row>
    <row r="11551" spans="30:33" x14ac:dyDescent="0.2">
      <c r="AD11551">
        <f t="shared" si="750"/>
        <v>11549</v>
      </c>
      <c r="AE11551">
        <f t="shared" si="753"/>
        <v>1.4904635029426238E-11</v>
      </c>
      <c r="AF11551">
        <f t="shared" si="751"/>
        <v>9.3004922583619683E-9</v>
      </c>
      <c r="AG11551">
        <f t="shared" si="752"/>
        <v>1.7213362995484362E-7</v>
      </c>
    </row>
    <row r="11552" spans="30:33" x14ac:dyDescent="0.2">
      <c r="AD11552">
        <f t="shared" si="750"/>
        <v>11550</v>
      </c>
      <c r="AE11552">
        <f t="shared" si="753"/>
        <v>1.4880787613379156E-11</v>
      </c>
      <c r="AF11552">
        <f t="shared" si="751"/>
        <v>9.2856114707485888E-9</v>
      </c>
      <c r="AG11552">
        <f t="shared" si="752"/>
        <v>1.7187309693452925E-7</v>
      </c>
    </row>
    <row r="11553" spans="30:33" x14ac:dyDescent="0.2">
      <c r="AD11553">
        <f t="shared" si="750"/>
        <v>11551</v>
      </c>
      <c r="AE11553">
        <f t="shared" si="753"/>
        <v>1.4856978353197748E-11</v>
      </c>
      <c r="AF11553">
        <f t="shared" si="751"/>
        <v>9.2707544923953914E-9</v>
      </c>
      <c r="AG11553">
        <f t="shared" si="752"/>
        <v>1.7161295695778718E-7</v>
      </c>
    </row>
    <row r="11554" spans="30:33" x14ac:dyDescent="0.2">
      <c r="AD11554">
        <f t="shared" si="750"/>
        <v>11552</v>
      </c>
      <c r="AE11554">
        <f t="shared" si="753"/>
        <v>1.4833207187832634E-11</v>
      </c>
      <c r="AF11554">
        <f t="shared" si="751"/>
        <v>9.2559212852075589E-9</v>
      </c>
      <c r="AG11554">
        <f t="shared" si="752"/>
        <v>1.7135320943384258E-7</v>
      </c>
    </row>
    <row r="11555" spans="30:33" x14ac:dyDescent="0.2">
      <c r="AD11555">
        <f t="shared" si="750"/>
        <v>11553</v>
      </c>
      <c r="AE11555">
        <f t="shared" si="753"/>
        <v>1.48094740563321E-11</v>
      </c>
      <c r="AF11555">
        <f t="shared" si="751"/>
        <v>9.2411118111512259E-9</v>
      </c>
      <c r="AG11555">
        <f t="shared" si="752"/>
        <v>1.7109385377280476E-7</v>
      </c>
    </row>
    <row r="11556" spans="30:33" x14ac:dyDescent="0.2">
      <c r="AD11556">
        <f t="shared" si="750"/>
        <v>11554</v>
      </c>
      <c r="AE11556">
        <f t="shared" si="753"/>
        <v>1.4785778897841968E-11</v>
      </c>
      <c r="AF11556">
        <f t="shared" si="751"/>
        <v>9.2263260322533841E-9</v>
      </c>
      <c r="AG11556">
        <f t="shared" si="752"/>
        <v>1.7083488938566609E-7</v>
      </c>
    </row>
    <row r="11557" spans="30:33" x14ac:dyDescent="0.2">
      <c r="AD11557">
        <f t="shared" si="750"/>
        <v>11555</v>
      </c>
      <c r="AE11557">
        <f t="shared" si="753"/>
        <v>1.4762121651605423E-11</v>
      </c>
      <c r="AF11557">
        <f t="shared" si="751"/>
        <v>9.2115639106017787E-9</v>
      </c>
      <c r="AG11557">
        <f t="shared" si="752"/>
        <v>1.7057631568430067E-7</v>
      </c>
    </row>
    <row r="11558" spans="30:33" x14ac:dyDescent="0.2">
      <c r="AD11558">
        <f t="shared" si="750"/>
        <v>11556</v>
      </c>
      <c r="AE11558">
        <f t="shared" si="753"/>
        <v>1.4738502256962853E-11</v>
      </c>
      <c r="AF11558">
        <f t="shared" si="751"/>
        <v>9.1968254083448149E-9</v>
      </c>
      <c r="AG11558">
        <f t="shared" si="752"/>
        <v>1.7031813208146274E-7</v>
      </c>
    </row>
    <row r="11559" spans="30:33" x14ac:dyDescent="0.2">
      <c r="AD11559">
        <f t="shared" si="750"/>
        <v>11557</v>
      </c>
      <c r="AE11559">
        <f t="shared" si="753"/>
        <v>1.4714920653351712E-11</v>
      </c>
      <c r="AF11559">
        <f t="shared" si="751"/>
        <v>9.1821104876914627E-9</v>
      </c>
      <c r="AG11559">
        <f t="shared" si="752"/>
        <v>1.7006033799078575E-7</v>
      </c>
    </row>
    <row r="11560" spans="30:33" x14ac:dyDescent="0.2">
      <c r="AD11560">
        <f t="shared" si="750"/>
        <v>11558</v>
      </c>
      <c r="AE11560">
        <f t="shared" si="753"/>
        <v>1.4691376780306348E-11</v>
      </c>
      <c r="AF11560">
        <f t="shared" si="751"/>
        <v>9.1674191109111557E-9</v>
      </c>
      <c r="AG11560">
        <f t="shared" si="752"/>
        <v>1.6980293282678078E-7</v>
      </c>
    </row>
    <row r="11561" spans="30:33" x14ac:dyDescent="0.2">
      <c r="AD11561">
        <f t="shared" si="750"/>
        <v>11559</v>
      </c>
      <c r="AE11561">
        <f t="shared" si="753"/>
        <v>1.4667870577457856E-11</v>
      </c>
      <c r="AF11561">
        <f t="shared" si="751"/>
        <v>9.1527512403336967E-9</v>
      </c>
      <c r="AG11561">
        <f t="shared" si="752"/>
        <v>1.6954591600483536E-7</v>
      </c>
    </row>
    <row r="11562" spans="30:33" x14ac:dyDescent="0.2">
      <c r="AD11562">
        <f t="shared" si="750"/>
        <v>11560</v>
      </c>
      <c r="AE11562">
        <f t="shared" si="753"/>
        <v>1.4644401984533922E-11</v>
      </c>
      <c r="AF11562">
        <f t="shared" si="751"/>
        <v>9.1381068383491617E-9</v>
      </c>
      <c r="AG11562">
        <f t="shared" si="752"/>
        <v>1.6928928694121214E-7</v>
      </c>
    </row>
    <row r="11563" spans="30:33" x14ac:dyDescent="0.2">
      <c r="AD11563">
        <f t="shared" si="750"/>
        <v>11561</v>
      </c>
      <c r="AE11563">
        <f t="shared" si="753"/>
        <v>1.4620970941358664E-11</v>
      </c>
      <c r="AF11563">
        <f t="shared" si="751"/>
        <v>9.1234858674078028E-9</v>
      </c>
      <c r="AG11563">
        <f t="shared" si="752"/>
        <v>1.6903304505304751E-7</v>
      </c>
    </row>
    <row r="11564" spans="30:33" x14ac:dyDescent="0.2">
      <c r="AD11564">
        <f t="shared" si="750"/>
        <v>11562</v>
      </c>
      <c r="AE11564">
        <f t="shared" si="753"/>
        <v>1.4597577387852491E-11</v>
      </c>
      <c r="AF11564">
        <f t="shared" si="751"/>
        <v>9.1088882900199499E-9</v>
      </c>
      <c r="AG11564">
        <f t="shared" si="752"/>
        <v>1.687771897583505E-7</v>
      </c>
    </row>
    <row r="11565" spans="30:33" x14ac:dyDescent="0.2">
      <c r="AD11565">
        <f t="shared" si="750"/>
        <v>11563</v>
      </c>
      <c r="AE11565">
        <f t="shared" si="753"/>
        <v>1.4574221264031927E-11</v>
      </c>
      <c r="AF11565">
        <f t="shared" si="751"/>
        <v>9.094314068755917E-9</v>
      </c>
      <c r="AG11565">
        <f t="shared" si="752"/>
        <v>1.6852172047600117E-7</v>
      </c>
    </row>
    <row r="11566" spans="30:33" x14ac:dyDescent="0.2">
      <c r="AD11566">
        <f t="shared" si="750"/>
        <v>11564</v>
      </c>
      <c r="AE11566">
        <f t="shared" si="753"/>
        <v>1.4550902510009473E-11</v>
      </c>
      <c r="AF11566">
        <f t="shared" si="751"/>
        <v>9.0797631662459073E-9</v>
      </c>
      <c r="AG11566">
        <f t="shared" si="752"/>
        <v>1.6826663662574954E-7</v>
      </c>
    </row>
    <row r="11567" spans="30:33" x14ac:dyDescent="0.2">
      <c r="AD11567">
        <f t="shared" si="750"/>
        <v>11565</v>
      </c>
      <c r="AE11567">
        <f t="shared" si="753"/>
        <v>1.4527621065993458E-11</v>
      </c>
      <c r="AF11567">
        <f t="shared" si="751"/>
        <v>9.0652355451799129E-9</v>
      </c>
      <c r="AG11567">
        <f t="shared" si="752"/>
        <v>1.6801193762821434E-7</v>
      </c>
    </row>
    <row r="11568" spans="30:33" x14ac:dyDescent="0.2">
      <c r="AD11568">
        <f t="shared" si="750"/>
        <v>11566</v>
      </c>
      <c r="AE11568">
        <f t="shared" si="753"/>
        <v>1.4504376872287868E-11</v>
      </c>
      <c r="AF11568">
        <f t="shared" si="751"/>
        <v>9.0507311683076251E-9</v>
      </c>
      <c r="AG11568">
        <f t="shared" si="752"/>
        <v>1.6775762290488148E-7</v>
      </c>
    </row>
    <row r="11569" spans="30:33" x14ac:dyDescent="0.2">
      <c r="AD11569">
        <f t="shared" si="750"/>
        <v>11567</v>
      </c>
      <c r="AE11569">
        <f t="shared" si="753"/>
        <v>1.4481169869292207E-11</v>
      </c>
      <c r="AF11569">
        <f t="shared" si="751"/>
        <v>9.0362499984383319E-9</v>
      </c>
      <c r="AG11569">
        <f t="shared" si="752"/>
        <v>1.6750369187810297E-7</v>
      </c>
    </row>
    <row r="11570" spans="30:33" x14ac:dyDescent="0.2">
      <c r="AD11570">
        <f t="shared" si="750"/>
        <v>11568</v>
      </c>
      <c r="AE11570">
        <f t="shared" si="753"/>
        <v>1.4457999997501338E-11</v>
      </c>
      <c r="AF11570">
        <f t="shared" si="751"/>
        <v>9.0217919984408302E-9</v>
      </c>
      <c r="AG11570">
        <f t="shared" si="752"/>
        <v>1.6725014397109546E-7</v>
      </c>
    </row>
    <row r="11571" spans="30:33" x14ac:dyDescent="0.2">
      <c r="AD11571">
        <f t="shared" si="750"/>
        <v>11569</v>
      </c>
      <c r="AE11571">
        <f t="shared" si="753"/>
        <v>1.4434867197505335E-11</v>
      </c>
      <c r="AF11571">
        <f t="shared" si="751"/>
        <v>9.0073571312433253E-9</v>
      </c>
      <c r="AG11571">
        <f t="shared" si="752"/>
        <v>1.6699697860793923E-7</v>
      </c>
    </row>
    <row r="11572" spans="30:33" x14ac:dyDescent="0.2">
      <c r="AD11572">
        <f t="shared" si="750"/>
        <v>11570</v>
      </c>
      <c r="AE11572">
        <f t="shared" si="753"/>
        <v>1.4411771409989327E-11</v>
      </c>
      <c r="AF11572">
        <f t="shared" si="751"/>
        <v>8.992945359833336E-9</v>
      </c>
      <c r="AG11572">
        <f t="shared" si="752"/>
        <v>1.6674419521357652E-7</v>
      </c>
    </row>
    <row r="11573" spans="30:33" x14ac:dyDescent="0.2">
      <c r="AD11573">
        <f t="shared" si="750"/>
        <v>11571</v>
      </c>
      <c r="AE11573">
        <f t="shared" si="753"/>
        <v>1.4388712575733345E-11</v>
      </c>
      <c r="AF11573">
        <f t="shared" si="751"/>
        <v>8.9785566472576024E-9</v>
      </c>
      <c r="AG11573">
        <f t="shared" si="752"/>
        <v>1.6649179321381054E-7</v>
      </c>
    </row>
    <row r="11574" spans="30:33" x14ac:dyDescent="0.2">
      <c r="AD11574">
        <f t="shared" si="750"/>
        <v>11572</v>
      </c>
      <c r="AE11574">
        <f t="shared" si="753"/>
        <v>1.4365690635612171E-11</v>
      </c>
      <c r="AF11574">
        <f t="shared" si="751"/>
        <v>8.96419095662199E-9</v>
      </c>
      <c r="AG11574">
        <f t="shared" si="752"/>
        <v>1.6623977203530405E-7</v>
      </c>
    </row>
    <row r="11575" spans="30:33" x14ac:dyDescent="0.2">
      <c r="AD11575">
        <f t="shared" si="750"/>
        <v>11573</v>
      </c>
      <c r="AE11575">
        <f t="shared" si="753"/>
        <v>1.4342705530595191E-11</v>
      </c>
      <c r="AF11575">
        <f t="shared" si="751"/>
        <v>8.9498482510913948E-9</v>
      </c>
      <c r="AG11575">
        <f t="shared" si="752"/>
        <v>1.6598813110557815E-7</v>
      </c>
    </row>
    <row r="11576" spans="30:33" x14ac:dyDescent="0.2">
      <c r="AD11576">
        <f t="shared" si="750"/>
        <v>11574</v>
      </c>
      <c r="AE11576">
        <f t="shared" si="753"/>
        <v>1.4319757201746239E-11</v>
      </c>
      <c r="AF11576">
        <f t="shared" si="751"/>
        <v>8.9355284938896482E-9</v>
      </c>
      <c r="AG11576">
        <f t="shared" si="752"/>
        <v>1.6573686985301096E-7</v>
      </c>
    </row>
    <row r="11577" spans="30:33" x14ac:dyDescent="0.2">
      <c r="AD11577">
        <f t="shared" si="750"/>
        <v>11575</v>
      </c>
      <c r="AE11577">
        <f t="shared" si="753"/>
        <v>1.4296845590223444E-11</v>
      </c>
      <c r="AF11577">
        <f t="shared" si="751"/>
        <v>8.9212316482994237E-9</v>
      </c>
      <c r="AG11577">
        <f t="shared" si="752"/>
        <v>1.6548598770683635E-7</v>
      </c>
    </row>
    <row r="11578" spans="30:33" x14ac:dyDescent="0.2">
      <c r="AD11578">
        <f t="shared" si="750"/>
        <v>11576</v>
      </c>
      <c r="AE11578">
        <f t="shared" si="753"/>
        <v>1.4273970637279084E-11</v>
      </c>
      <c r="AF11578">
        <f t="shared" si="751"/>
        <v>8.9069576776621444E-9</v>
      </c>
      <c r="AG11578">
        <f t="shared" si="752"/>
        <v>1.6523548409714268E-7</v>
      </c>
    </row>
    <row r="11579" spans="30:33" x14ac:dyDescent="0.2">
      <c r="AD11579">
        <f t="shared" si="750"/>
        <v>11577</v>
      </c>
      <c r="AE11579">
        <f t="shared" si="753"/>
        <v>1.4251132284259438E-11</v>
      </c>
      <c r="AF11579">
        <f t="shared" si="751"/>
        <v>8.892706545377884E-9</v>
      </c>
      <c r="AG11579">
        <f t="shared" si="752"/>
        <v>1.6498535845487151E-7</v>
      </c>
    </row>
    <row r="11580" spans="30:33" x14ac:dyDescent="0.2">
      <c r="AD11580">
        <f t="shared" si="750"/>
        <v>11578</v>
      </c>
      <c r="AE11580">
        <f t="shared" si="753"/>
        <v>1.4228330472604621E-11</v>
      </c>
      <c r="AF11580">
        <f t="shared" si="751"/>
        <v>8.8784782149052789E-9</v>
      </c>
      <c r="AG11580">
        <f t="shared" si="752"/>
        <v>1.647356102118163E-7</v>
      </c>
    </row>
    <row r="11581" spans="30:33" x14ac:dyDescent="0.2">
      <c r="AD11581">
        <f t="shared" si="750"/>
        <v>11579</v>
      </c>
      <c r="AE11581">
        <f t="shared" si="753"/>
        <v>1.4205565143848453E-11</v>
      </c>
      <c r="AF11581">
        <f t="shared" si="751"/>
        <v>8.8642726497614304E-9</v>
      </c>
      <c r="AG11581">
        <f t="shared" si="752"/>
        <v>1.6448623880062123E-7</v>
      </c>
    </row>
    <row r="11582" spans="30:33" x14ac:dyDescent="0.2">
      <c r="AD11582">
        <f t="shared" si="750"/>
        <v>11580</v>
      </c>
      <c r="AE11582">
        <f t="shared" si="753"/>
        <v>1.4182836239618296E-11</v>
      </c>
      <c r="AF11582">
        <f t="shared" si="751"/>
        <v>8.850089813521811E-9</v>
      </c>
      <c r="AG11582">
        <f t="shared" si="752"/>
        <v>1.6423724365477987E-7</v>
      </c>
    </row>
    <row r="11583" spans="30:33" x14ac:dyDescent="0.2">
      <c r="AD11583">
        <f t="shared" si="750"/>
        <v>11581</v>
      </c>
      <c r="AE11583">
        <f t="shared" si="753"/>
        <v>1.4160143701634905E-11</v>
      </c>
      <c r="AF11583">
        <f t="shared" si="751"/>
        <v>8.835929669820176E-9</v>
      </c>
      <c r="AG11583">
        <f t="shared" si="752"/>
        <v>1.6398862420863384E-7</v>
      </c>
    </row>
    <row r="11584" spans="30:33" x14ac:dyDescent="0.2">
      <c r="AD11584">
        <f t="shared" si="750"/>
        <v>11582</v>
      </c>
      <c r="AE11584">
        <f t="shared" si="753"/>
        <v>1.4137487471712289E-11</v>
      </c>
      <c r="AF11584">
        <f t="shared" si="751"/>
        <v>8.8217921823484631E-9</v>
      </c>
      <c r="AG11584">
        <f t="shared" si="752"/>
        <v>1.6374037989737173E-7</v>
      </c>
    </row>
    <row r="11585" spans="30:33" x14ac:dyDescent="0.2">
      <c r="AD11585">
        <f t="shared" si="750"/>
        <v>11583</v>
      </c>
      <c r="AE11585">
        <f t="shared" si="753"/>
        <v>1.4114867491757548E-11</v>
      </c>
      <c r="AF11585">
        <f t="shared" si="751"/>
        <v>8.8076773148567047E-9</v>
      </c>
      <c r="AG11585">
        <f t="shared" si="752"/>
        <v>1.6349251015702767E-7</v>
      </c>
    </row>
    <row r="11586" spans="30:33" x14ac:dyDescent="0.2">
      <c r="AD11586">
        <f t="shared" si="750"/>
        <v>11584</v>
      </c>
      <c r="AE11586">
        <f t="shared" si="753"/>
        <v>1.4092283703770733E-11</v>
      </c>
      <c r="AF11586">
        <f t="shared" si="751"/>
        <v>8.793585031152933E-9</v>
      </c>
      <c r="AG11586">
        <f t="shared" si="752"/>
        <v>1.6324501442448019E-7</v>
      </c>
    </row>
    <row r="11587" spans="30:33" x14ac:dyDescent="0.2">
      <c r="AD11587">
        <f t="shared" si="750"/>
        <v>11585</v>
      </c>
      <c r="AE11587">
        <f t="shared" si="753"/>
        <v>1.4069736049844699E-11</v>
      </c>
      <c r="AF11587">
        <f t="shared" si="751"/>
        <v>8.7795152951030883E-9</v>
      </c>
      <c r="AG11587">
        <f t="shared" si="752"/>
        <v>1.6299789213745084E-7</v>
      </c>
    </row>
    <row r="11588" spans="30:33" x14ac:dyDescent="0.2">
      <c r="AD11588">
        <f t="shared" si="750"/>
        <v>11586</v>
      </c>
      <c r="AE11588">
        <f t="shared" si="753"/>
        <v>1.4047224472164947E-11</v>
      </c>
      <c r="AF11588">
        <f t="shared" si="751"/>
        <v>8.7654680706309223E-9</v>
      </c>
      <c r="AG11588">
        <f t="shared" si="752"/>
        <v>1.6275114273450307E-7</v>
      </c>
    </row>
    <row r="11589" spans="30:33" x14ac:dyDescent="0.2">
      <c r="AD11589">
        <f t="shared" si="750"/>
        <v>11587</v>
      </c>
      <c r="AE11589">
        <f t="shared" si="753"/>
        <v>1.4024748913009482E-11</v>
      </c>
      <c r="AF11589">
        <f t="shared" si="751"/>
        <v>8.7514433217179123E-9</v>
      </c>
      <c r="AG11589">
        <f t="shared" si="752"/>
        <v>1.6250476565504087E-7</v>
      </c>
    </row>
    <row r="11590" spans="30:33" x14ac:dyDescent="0.2">
      <c r="AD11590">
        <f t="shared" si="750"/>
        <v>11588</v>
      </c>
      <c r="AE11590">
        <f t="shared" si="753"/>
        <v>1.4002309314748666E-11</v>
      </c>
      <c r="AF11590">
        <f t="shared" si="751"/>
        <v>8.7374410124031637E-9</v>
      </c>
      <c r="AG11590">
        <f t="shared" si="752"/>
        <v>1.6225876033930756E-7</v>
      </c>
    </row>
    <row r="11591" spans="30:33" x14ac:dyDescent="0.2">
      <c r="AD11591">
        <f t="shared" si="750"/>
        <v>11589</v>
      </c>
      <c r="AE11591">
        <f t="shared" si="753"/>
        <v>1.3979905619845068E-11</v>
      </c>
      <c r="AF11591">
        <f t="shared" si="751"/>
        <v>8.7234611067833189E-9</v>
      </c>
      <c r="AG11591">
        <f t="shared" si="752"/>
        <v>1.620131262283845E-7</v>
      </c>
    </row>
    <row r="11592" spans="30:33" x14ac:dyDescent="0.2">
      <c r="AD11592">
        <f t="shared" si="750"/>
        <v>11590</v>
      </c>
      <c r="AE11592">
        <f t="shared" si="753"/>
        <v>1.3957537770853317E-11</v>
      </c>
      <c r="AF11592">
        <f t="shared" si="751"/>
        <v>8.7095035690124648E-9</v>
      </c>
      <c r="AG11592">
        <f t="shared" si="752"/>
        <v>1.6176786276418995E-7</v>
      </c>
    </row>
    <row r="11593" spans="30:33" x14ac:dyDescent="0.2">
      <c r="AD11593">
        <f t="shared" si="750"/>
        <v>11591</v>
      </c>
      <c r="AE11593">
        <f t="shared" si="753"/>
        <v>1.393520571041995E-11</v>
      </c>
      <c r="AF11593">
        <f t="shared" si="751"/>
        <v>8.6955683633020447E-9</v>
      </c>
      <c r="AG11593">
        <f t="shared" si="752"/>
        <v>1.6152296938947764E-7</v>
      </c>
    </row>
    <row r="11594" spans="30:33" x14ac:dyDescent="0.2">
      <c r="AD11594">
        <f t="shared" si="750"/>
        <v>11592</v>
      </c>
      <c r="AE11594">
        <f t="shared" si="753"/>
        <v>1.3912909381283277E-11</v>
      </c>
      <c r="AF11594">
        <f t="shared" si="751"/>
        <v>8.6816554539207614E-9</v>
      </c>
      <c r="AG11594">
        <f t="shared" si="752"/>
        <v>1.6127844554783576E-7</v>
      </c>
    </row>
    <row r="11595" spans="30:33" x14ac:dyDescent="0.2">
      <c r="AD11595">
        <f t="shared" si="750"/>
        <v>11593</v>
      </c>
      <c r="AE11595">
        <f t="shared" si="753"/>
        <v>1.3890648726273225E-11</v>
      </c>
      <c r="AF11595">
        <f t="shared" si="751"/>
        <v>8.6677648051944872E-9</v>
      </c>
      <c r="AG11595">
        <f t="shared" si="752"/>
        <v>1.6103429068368551E-7</v>
      </c>
    </row>
    <row r="11596" spans="30:33" x14ac:dyDescent="0.2">
      <c r="AD11596">
        <f t="shared" si="750"/>
        <v>11594</v>
      </c>
      <c r="AE11596">
        <f t="shared" si="753"/>
        <v>1.3868423688311186E-11</v>
      </c>
      <c r="AF11596">
        <f t="shared" si="751"/>
        <v>8.6538963815061748E-9</v>
      </c>
      <c r="AG11596">
        <f t="shared" si="752"/>
        <v>1.6079050424227988E-7</v>
      </c>
    </row>
    <row r="11597" spans="30:33" x14ac:dyDescent="0.2">
      <c r="AD11597">
        <f t="shared" si="750"/>
        <v>11595</v>
      </c>
      <c r="AE11597">
        <f t="shared" si="753"/>
        <v>1.3846234210409886E-11</v>
      </c>
      <c r="AF11597">
        <f t="shared" si="751"/>
        <v>8.6400501472957648E-9</v>
      </c>
      <c r="AG11597">
        <f t="shared" si="752"/>
        <v>1.6054708566970263E-7</v>
      </c>
    </row>
    <row r="11598" spans="30:33" x14ac:dyDescent="0.2">
      <c r="AD11598">
        <f t="shared" si="750"/>
        <v>11596</v>
      </c>
      <c r="AE11598">
        <f t="shared" si="753"/>
        <v>1.3824080235673231E-11</v>
      </c>
      <c r="AF11598">
        <f t="shared" si="751"/>
        <v>8.6262260670600913E-9</v>
      </c>
      <c r="AG11598">
        <f t="shared" si="752"/>
        <v>1.6030403441286678E-7</v>
      </c>
    </row>
    <row r="11599" spans="30:33" x14ac:dyDescent="0.2">
      <c r="AD11599">
        <f t="shared" si="750"/>
        <v>11597</v>
      </c>
      <c r="AE11599">
        <f t="shared" si="753"/>
        <v>1.3801961707296153E-11</v>
      </c>
      <c r="AF11599">
        <f t="shared" si="751"/>
        <v>8.6124241053527941E-9</v>
      </c>
      <c r="AG11599">
        <f t="shared" si="752"/>
        <v>1.6006134991951349E-7</v>
      </c>
    </row>
    <row r="11600" spans="30:33" x14ac:dyDescent="0.2">
      <c r="AD11600">
        <f t="shared" ref="AD11600:AD11663" si="754">AD11599+1</f>
        <v>11598</v>
      </c>
      <c r="AE11600">
        <f t="shared" si="753"/>
        <v>1.3779878568564477E-11</v>
      </c>
      <c r="AF11600">
        <f t="shared" ref="AF11600:AF11663" si="755">AF11599*$AF$3</f>
        <v>8.5986442267842295E-9</v>
      </c>
      <c r="AG11600">
        <f t="shared" ref="AG11600:AG11663" si="756">AD11600*AE11600</f>
        <v>1.5981903163821081E-7</v>
      </c>
    </row>
    <row r="11601" spans="30:33" x14ac:dyDescent="0.2">
      <c r="AD11601">
        <f t="shared" si="754"/>
        <v>11599</v>
      </c>
      <c r="AE11601">
        <f t="shared" si="753"/>
        <v>1.3757830762854774E-11</v>
      </c>
      <c r="AF11601">
        <f t="shared" si="755"/>
        <v>8.5848863960213744E-9</v>
      </c>
      <c r="AG11601">
        <f t="shared" si="756"/>
        <v>1.5957707901835253E-7</v>
      </c>
    </row>
    <row r="11602" spans="30:33" x14ac:dyDescent="0.2">
      <c r="AD11602">
        <f t="shared" si="754"/>
        <v>11600</v>
      </c>
      <c r="AE11602">
        <f t="shared" si="753"/>
        <v>1.3735818233634205E-11</v>
      </c>
      <c r="AF11602">
        <f t="shared" si="755"/>
        <v>8.57115057778774E-9</v>
      </c>
      <c r="AG11602">
        <f t="shared" si="756"/>
        <v>1.5933549151015677E-7</v>
      </c>
    </row>
    <row r="11603" spans="30:33" x14ac:dyDescent="0.2">
      <c r="AD11603">
        <f t="shared" si="754"/>
        <v>11601</v>
      </c>
      <c r="AE11603">
        <f t="shared" ref="AE11603:AE11666" si="757">AF11602*$AE$3</f>
        <v>1.3713840924460391E-11</v>
      </c>
      <c r="AF11603">
        <f t="shared" si="755"/>
        <v>8.5574367368632795E-9</v>
      </c>
      <c r="AG11603">
        <f t="shared" si="756"/>
        <v>1.5909426856466499E-7</v>
      </c>
    </row>
    <row r="11604" spans="30:33" x14ac:dyDescent="0.2">
      <c r="AD11604">
        <f t="shared" si="754"/>
        <v>11602</v>
      </c>
      <c r="AE11604">
        <f t="shared" si="757"/>
        <v>1.3691898778981254E-11</v>
      </c>
      <c r="AF11604">
        <f t="shared" si="755"/>
        <v>8.5437448380842987E-9</v>
      </c>
      <c r="AG11604">
        <f t="shared" si="756"/>
        <v>1.5885340963374052E-7</v>
      </c>
    </row>
    <row r="11605" spans="30:33" x14ac:dyDescent="0.2">
      <c r="AD11605">
        <f t="shared" si="754"/>
        <v>11603</v>
      </c>
      <c r="AE11605">
        <f t="shared" si="757"/>
        <v>1.3669991740934884E-11</v>
      </c>
      <c r="AF11605">
        <f t="shared" si="755"/>
        <v>8.5300748463433629E-9</v>
      </c>
      <c r="AG11605">
        <f t="shared" si="756"/>
        <v>1.5861291417006746E-7</v>
      </c>
    </row>
    <row r="11606" spans="30:33" x14ac:dyDescent="0.2">
      <c r="AD11606">
        <f t="shared" si="754"/>
        <v>11604</v>
      </c>
      <c r="AE11606">
        <f t="shared" si="757"/>
        <v>1.3648119754149386E-11</v>
      </c>
      <c r="AF11606">
        <f t="shared" si="755"/>
        <v>8.5164267265892132E-9</v>
      </c>
      <c r="AG11606">
        <f t="shared" si="756"/>
        <v>1.5837278162714948E-7</v>
      </c>
    </row>
    <row r="11607" spans="30:33" x14ac:dyDescent="0.2">
      <c r="AD11607">
        <f t="shared" si="754"/>
        <v>11605</v>
      </c>
      <c r="AE11607">
        <f t="shared" si="757"/>
        <v>1.3626282762542747E-11</v>
      </c>
      <c r="AF11607">
        <f t="shared" si="755"/>
        <v>8.5028004438266702E-9</v>
      </c>
      <c r="AG11607">
        <f t="shared" si="756"/>
        <v>1.5813301145930858E-7</v>
      </c>
    </row>
    <row r="11608" spans="30:33" x14ac:dyDescent="0.2">
      <c r="AD11608">
        <f t="shared" si="754"/>
        <v>11606</v>
      </c>
      <c r="AE11608">
        <f t="shared" si="757"/>
        <v>1.3604480710122678E-11</v>
      </c>
      <c r="AF11608">
        <f t="shared" si="755"/>
        <v>8.4891959631165479E-9</v>
      </c>
      <c r="AG11608">
        <f t="shared" si="756"/>
        <v>1.5789360312168379E-7</v>
      </c>
    </row>
    <row r="11609" spans="30:33" x14ac:dyDescent="0.2">
      <c r="AD11609">
        <f t="shared" si="754"/>
        <v>11607</v>
      </c>
      <c r="AE11609">
        <f t="shared" si="757"/>
        <v>1.3582713540986483E-11</v>
      </c>
      <c r="AF11609">
        <f t="shared" si="755"/>
        <v>8.4756132495755613E-9</v>
      </c>
      <c r="AG11609">
        <f t="shared" si="756"/>
        <v>1.5765455607023012E-7</v>
      </c>
    </row>
    <row r="11610" spans="30:33" x14ac:dyDescent="0.2">
      <c r="AD11610">
        <f t="shared" si="754"/>
        <v>11608</v>
      </c>
      <c r="AE11610">
        <f t="shared" si="757"/>
        <v>1.3560981199320905E-11</v>
      </c>
      <c r="AF11610">
        <f t="shared" si="755"/>
        <v>8.46205226837624E-9</v>
      </c>
      <c r="AG11610">
        <f t="shared" si="756"/>
        <v>1.5741586976171705E-7</v>
      </c>
    </row>
    <row r="11611" spans="30:33" x14ac:dyDescent="0.2">
      <c r="AD11611">
        <f t="shared" si="754"/>
        <v>11609</v>
      </c>
      <c r="AE11611">
        <f t="shared" si="757"/>
        <v>1.353928362940199E-11</v>
      </c>
      <c r="AF11611">
        <f t="shared" si="755"/>
        <v>8.4485129847468378E-9</v>
      </c>
      <c r="AG11611">
        <f t="shared" si="756"/>
        <v>1.5717754365372771E-7</v>
      </c>
    </row>
    <row r="11612" spans="30:33" x14ac:dyDescent="0.2">
      <c r="AD11612">
        <f t="shared" si="754"/>
        <v>11610</v>
      </c>
      <c r="AE11612">
        <f t="shared" si="757"/>
        <v>1.3517620775594946E-11</v>
      </c>
      <c r="AF11612">
        <f t="shared" si="755"/>
        <v>8.4349953639712428E-9</v>
      </c>
      <c r="AG11612">
        <f t="shared" si="756"/>
        <v>1.5693957720465732E-7</v>
      </c>
    </row>
    <row r="11613" spans="30:33" x14ac:dyDescent="0.2">
      <c r="AD11613">
        <f t="shared" si="754"/>
        <v>11611</v>
      </c>
      <c r="AE11613">
        <f t="shared" si="757"/>
        <v>1.3495992582353994E-11</v>
      </c>
      <c r="AF11613">
        <f t="shared" si="755"/>
        <v>8.4214993713888882E-9</v>
      </c>
      <c r="AG11613">
        <f t="shared" si="756"/>
        <v>1.5670196987371222E-7</v>
      </c>
    </row>
    <row r="11614" spans="30:33" x14ac:dyDescent="0.2">
      <c r="AD11614">
        <f t="shared" si="754"/>
        <v>11612</v>
      </c>
      <c r="AE11614">
        <f t="shared" si="757"/>
        <v>1.3474398994222227E-11</v>
      </c>
      <c r="AF11614">
        <f t="shared" si="755"/>
        <v>8.4080249723946648E-9</v>
      </c>
      <c r="AG11614">
        <f t="shared" si="756"/>
        <v>1.5646472112090849E-7</v>
      </c>
    </row>
    <row r="11615" spans="30:33" x14ac:dyDescent="0.2">
      <c r="AD11615">
        <f t="shared" si="754"/>
        <v>11613</v>
      </c>
      <c r="AE11615">
        <f t="shared" si="757"/>
        <v>1.345283995583147E-11</v>
      </c>
      <c r="AF11615">
        <f t="shared" si="755"/>
        <v>8.3945721324388333E-9</v>
      </c>
      <c r="AG11615">
        <f t="shared" si="756"/>
        <v>1.5622783040707086E-7</v>
      </c>
    </row>
    <row r="11616" spans="30:33" x14ac:dyDescent="0.2">
      <c r="AD11616">
        <f t="shared" si="754"/>
        <v>11614</v>
      </c>
      <c r="AE11616">
        <f t="shared" si="757"/>
        <v>1.3431315411902139E-11</v>
      </c>
      <c r="AF11616">
        <f t="shared" si="755"/>
        <v>8.3811408170269315E-9</v>
      </c>
      <c r="AG11616">
        <f t="shared" si="756"/>
        <v>1.5599129719383145E-7</v>
      </c>
    </row>
    <row r="11617" spans="30:33" x14ac:dyDescent="0.2">
      <c r="AD11617">
        <f t="shared" si="754"/>
        <v>11615</v>
      </c>
      <c r="AE11617">
        <f t="shared" si="757"/>
        <v>1.3409825307243097E-11</v>
      </c>
      <c r="AF11617">
        <f t="shared" si="755"/>
        <v>8.3677309917196883E-9</v>
      </c>
      <c r="AG11617">
        <f t="shared" si="756"/>
        <v>1.5575512094362858E-7</v>
      </c>
    </row>
    <row r="11618" spans="30:33" x14ac:dyDescent="0.2">
      <c r="AD11618">
        <f t="shared" si="754"/>
        <v>11616</v>
      </c>
      <c r="AE11618">
        <f t="shared" si="757"/>
        <v>1.3388369586751508E-11</v>
      </c>
      <c r="AF11618">
        <f t="shared" si="755"/>
        <v>8.3543426221329361E-9</v>
      </c>
      <c r="AG11618">
        <f t="shared" si="756"/>
        <v>1.5551930111970551E-7</v>
      </c>
    </row>
    <row r="11619" spans="30:33" x14ac:dyDescent="0.2">
      <c r="AD11619">
        <f t="shared" si="754"/>
        <v>11617</v>
      </c>
      <c r="AE11619">
        <f t="shared" si="757"/>
        <v>1.3366948195412704E-11</v>
      </c>
      <c r="AF11619">
        <f t="shared" si="755"/>
        <v>8.340975673937523E-9</v>
      </c>
      <c r="AG11619">
        <f t="shared" si="756"/>
        <v>1.5528383718610938E-7</v>
      </c>
    </row>
    <row r="11620" spans="30:33" x14ac:dyDescent="0.2">
      <c r="AD11620">
        <f t="shared" si="754"/>
        <v>11618</v>
      </c>
      <c r="AE11620">
        <f t="shared" si="757"/>
        <v>1.3345561078300044E-11</v>
      </c>
      <c r="AF11620">
        <f t="shared" si="755"/>
        <v>8.3276301128592222E-9</v>
      </c>
      <c r="AG11620">
        <f t="shared" si="756"/>
        <v>1.5504872860768991E-7</v>
      </c>
    </row>
    <row r="11621" spans="30:33" x14ac:dyDescent="0.2">
      <c r="AD11621">
        <f t="shared" si="754"/>
        <v>11619</v>
      </c>
      <c r="AE11621">
        <f t="shared" si="757"/>
        <v>1.3324208180574762E-11</v>
      </c>
      <c r="AF11621">
        <f t="shared" si="755"/>
        <v>8.3143059046786468E-9</v>
      </c>
      <c r="AG11621">
        <f t="shared" si="756"/>
        <v>1.5481397485009816E-7</v>
      </c>
    </row>
    <row r="11622" spans="30:33" x14ac:dyDescent="0.2">
      <c r="AD11622">
        <f t="shared" si="754"/>
        <v>11620</v>
      </c>
      <c r="AE11622">
        <f t="shared" si="757"/>
        <v>1.330288944748584E-11</v>
      </c>
      <c r="AF11622">
        <f t="shared" si="755"/>
        <v>8.3010030152311598E-9</v>
      </c>
      <c r="AG11622">
        <f t="shared" si="756"/>
        <v>1.5457957537978548E-7</v>
      </c>
    </row>
    <row r="11623" spans="30:33" x14ac:dyDescent="0.2">
      <c r="AD11623">
        <f t="shared" si="754"/>
        <v>11621</v>
      </c>
      <c r="AE11623">
        <f t="shared" si="757"/>
        <v>1.3281604824369861E-11</v>
      </c>
      <c r="AF11623">
        <f t="shared" si="755"/>
        <v>8.2877214104067891E-9</v>
      </c>
      <c r="AG11623">
        <f t="shared" si="756"/>
        <v>1.5434552966400216E-7</v>
      </c>
    </row>
    <row r="11624" spans="30:33" x14ac:dyDescent="0.2">
      <c r="AD11624">
        <f t="shared" si="754"/>
        <v>11622</v>
      </c>
      <c r="AE11624">
        <f t="shared" si="757"/>
        <v>1.3260354256650869E-11</v>
      </c>
      <c r="AF11624">
        <f t="shared" si="755"/>
        <v>8.2744610561501382E-9</v>
      </c>
      <c r="AG11624">
        <f t="shared" si="756"/>
        <v>1.541118371707964E-7</v>
      </c>
    </row>
    <row r="11625" spans="30:33" x14ac:dyDescent="0.2">
      <c r="AD11625">
        <f t="shared" si="754"/>
        <v>11623</v>
      </c>
      <c r="AE11625">
        <f t="shared" si="757"/>
        <v>1.3239137689840228E-11</v>
      </c>
      <c r="AF11625">
        <f t="shared" si="755"/>
        <v>8.2612219184602972E-9</v>
      </c>
      <c r="AG11625">
        <f t="shared" si="756"/>
        <v>1.5387849736901297E-7</v>
      </c>
    </row>
    <row r="11626" spans="30:33" x14ac:dyDescent="0.2">
      <c r="AD11626">
        <f t="shared" si="754"/>
        <v>11624</v>
      </c>
      <c r="AE11626">
        <f t="shared" si="757"/>
        <v>1.3217955069536482E-11</v>
      </c>
      <c r="AF11626">
        <f t="shared" si="755"/>
        <v>8.2480039633907597E-9</v>
      </c>
      <c r="AG11626">
        <f t="shared" si="756"/>
        <v>1.5364550972829207E-7</v>
      </c>
    </row>
    <row r="11627" spans="30:33" x14ac:dyDescent="0.2">
      <c r="AD11627">
        <f t="shared" si="754"/>
        <v>11625</v>
      </c>
      <c r="AE11627">
        <f t="shared" si="757"/>
        <v>1.3196806341425221E-11</v>
      </c>
      <c r="AF11627">
        <f t="shared" si="755"/>
        <v>8.2348071570493336E-9</v>
      </c>
      <c r="AG11627">
        <f t="shared" si="756"/>
        <v>1.534128737190682E-7</v>
      </c>
    </row>
    <row r="11628" spans="30:33" x14ac:dyDescent="0.2">
      <c r="AD11628">
        <f t="shared" si="754"/>
        <v>11626</v>
      </c>
      <c r="AE11628">
        <f t="shared" si="757"/>
        <v>1.317569145127894E-11</v>
      </c>
      <c r="AF11628">
        <f t="shared" si="755"/>
        <v>8.2216314655980537E-9</v>
      </c>
      <c r="AG11628">
        <f t="shared" si="756"/>
        <v>1.5318058881256896E-7</v>
      </c>
    </row>
    <row r="11629" spans="30:33" x14ac:dyDescent="0.2">
      <c r="AD11629">
        <f t="shared" si="754"/>
        <v>11627</v>
      </c>
      <c r="AE11629">
        <f t="shared" si="757"/>
        <v>1.3154610344956891E-11</v>
      </c>
      <c r="AF11629">
        <f t="shared" si="755"/>
        <v>8.2084768552530969E-9</v>
      </c>
      <c r="AG11629">
        <f t="shared" si="756"/>
        <v>1.5294865448081377E-7</v>
      </c>
    </row>
    <row r="11630" spans="30:33" x14ac:dyDescent="0.2">
      <c r="AD11630">
        <f t="shared" si="754"/>
        <v>11628</v>
      </c>
      <c r="AE11630">
        <f t="shared" si="757"/>
        <v>1.3133562968404962E-11</v>
      </c>
      <c r="AF11630">
        <f t="shared" si="755"/>
        <v>8.1953432922846914E-9</v>
      </c>
      <c r="AG11630">
        <f t="shared" si="756"/>
        <v>1.5271707019661288E-7</v>
      </c>
    </row>
    <row r="11631" spans="30:33" x14ac:dyDescent="0.2">
      <c r="AD11631">
        <f t="shared" si="754"/>
        <v>11629</v>
      </c>
      <c r="AE11631">
        <f t="shared" si="757"/>
        <v>1.3112549267655513E-11</v>
      </c>
      <c r="AF11631">
        <f t="shared" si="755"/>
        <v>8.1822307430170356E-9</v>
      </c>
      <c r="AG11631">
        <f t="shared" si="756"/>
        <v>1.5248583543356595E-7</v>
      </c>
    </row>
    <row r="11632" spans="30:33" x14ac:dyDescent="0.2">
      <c r="AD11632">
        <f t="shared" si="754"/>
        <v>11630</v>
      </c>
      <c r="AE11632">
        <f t="shared" si="757"/>
        <v>1.3091569188827263E-11</v>
      </c>
      <c r="AF11632">
        <f t="shared" si="755"/>
        <v>8.1691391738282072E-9</v>
      </c>
      <c r="AG11632">
        <f t="shared" si="756"/>
        <v>1.5225494966606106E-7</v>
      </c>
    </row>
    <row r="11633" spans="30:33" x14ac:dyDescent="0.2">
      <c r="AD11633">
        <f t="shared" si="754"/>
        <v>11631</v>
      </c>
      <c r="AE11633">
        <f t="shared" si="757"/>
        <v>1.3070622678125137E-11</v>
      </c>
      <c r="AF11633">
        <f t="shared" si="755"/>
        <v>8.156068551150082E-9</v>
      </c>
      <c r="AG11633">
        <f t="shared" si="756"/>
        <v>1.5202441236927346E-7</v>
      </c>
    </row>
    <row r="11634" spans="30:33" x14ac:dyDescent="0.2">
      <c r="AD11634">
        <f t="shared" si="754"/>
        <v>11632</v>
      </c>
      <c r="AE11634">
        <f t="shared" si="757"/>
        <v>1.3049709681840137E-11</v>
      </c>
      <c r="AF11634">
        <f t="shared" si="755"/>
        <v>8.1430188414682415E-9</v>
      </c>
      <c r="AG11634">
        <f t="shared" si="756"/>
        <v>1.5179422301916447E-7</v>
      </c>
    </row>
    <row r="11635" spans="30:33" x14ac:dyDescent="0.2">
      <c r="AD11635">
        <f t="shared" si="754"/>
        <v>11633</v>
      </c>
      <c r="AE11635">
        <f t="shared" si="757"/>
        <v>1.3028830146349192E-11</v>
      </c>
      <c r="AF11635">
        <f t="shared" si="755"/>
        <v>8.1299900113218915E-9</v>
      </c>
      <c r="AG11635">
        <f t="shared" si="756"/>
        <v>1.5156438109248014E-7</v>
      </c>
    </row>
    <row r="11636" spans="30:33" x14ac:dyDescent="0.2">
      <c r="AD11636">
        <f t="shared" si="754"/>
        <v>11634</v>
      </c>
      <c r="AE11636">
        <f t="shared" si="757"/>
        <v>1.3007984018115032E-11</v>
      </c>
      <c r="AF11636">
        <f t="shared" si="755"/>
        <v>8.1169820273037762E-9</v>
      </c>
      <c r="AG11636">
        <f t="shared" si="756"/>
        <v>1.5133488606675028E-7</v>
      </c>
    </row>
    <row r="11637" spans="30:33" x14ac:dyDescent="0.2">
      <c r="AD11637">
        <f t="shared" si="754"/>
        <v>11635</v>
      </c>
      <c r="AE11637">
        <f t="shared" si="757"/>
        <v>1.2987171243686049E-11</v>
      </c>
      <c r="AF11637">
        <f t="shared" si="755"/>
        <v>8.1039948560600891E-9</v>
      </c>
      <c r="AG11637">
        <f t="shared" si="756"/>
        <v>1.5110573742028716E-7</v>
      </c>
    </row>
    <row r="11638" spans="30:33" x14ac:dyDescent="0.2">
      <c r="AD11638">
        <f t="shared" si="754"/>
        <v>11636</v>
      </c>
      <c r="AE11638">
        <f t="shared" si="757"/>
        <v>1.2966391769696149E-11</v>
      </c>
      <c r="AF11638">
        <f t="shared" si="755"/>
        <v>8.0910284642903932E-9</v>
      </c>
      <c r="AG11638">
        <f t="shared" si="756"/>
        <v>1.508769346321844E-7</v>
      </c>
    </row>
    <row r="11639" spans="30:33" x14ac:dyDescent="0.2">
      <c r="AD11639">
        <f t="shared" si="754"/>
        <v>11637</v>
      </c>
      <c r="AE11639">
        <f t="shared" si="757"/>
        <v>1.2945645542864635E-11</v>
      </c>
      <c r="AF11639">
        <f t="shared" si="755"/>
        <v>8.0780828187475286E-9</v>
      </c>
      <c r="AG11639">
        <f t="shared" si="756"/>
        <v>1.5064847718231577E-7</v>
      </c>
    </row>
    <row r="11640" spans="30:33" x14ac:dyDescent="0.2">
      <c r="AD11640">
        <f t="shared" si="754"/>
        <v>11638</v>
      </c>
      <c r="AE11640">
        <f t="shared" si="757"/>
        <v>1.2924932509996051E-11</v>
      </c>
      <c r="AF11640">
        <f t="shared" si="755"/>
        <v>8.0651578862375316E-9</v>
      </c>
      <c r="AG11640">
        <f t="shared" si="756"/>
        <v>1.5042036455133405E-7</v>
      </c>
    </row>
    <row r="11641" spans="30:33" x14ac:dyDescent="0.2">
      <c r="AD11641">
        <f t="shared" si="754"/>
        <v>11639</v>
      </c>
      <c r="AE11641">
        <f t="shared" si="757"/>
        <v>1.2904252617980056E-11</v>
      </c>
      <c r="AF11641">
        <f t="shared" si="755"/>
        <v>8.0522536336195513E-9</v>
      </c>
      <c r="AG11641">
        <f t="shared" si="756"/>
        <v>1.5019259622066986E-7</v>
      </c>
    </row>
    <row r="11642" spans="30:33" x14ac:dyDescent="0.2">
      <c r="AD11642">
        <f t="shared" si="754"/>
        <v>11640</v>
      </c>
      <c r="AE11642">
        <f t="shared" si="757"/>
        <v>1.2883605813791287E-11</v>
      </c>
      <c r="AF11642">
        <f t="shared" si="755"/>
        <v>8.0393700278057595E-9</v>
      </c>
      <c r="AG11642">
        <f t="shared" si="756"/>
        <v>1.4996517167253057E-7</v>
      </c>
    </row>
    <row r="11643" spans="30:33" x14ac:dyDescent="0.2">
      <c r="AD11643">
        <f t="shared" si="754"/>
        <v>11641</v>
      </c>
      <c r="AE11643">
        <f t="shared" si="757"/>
        <v>1.2862992044489221E-11</v>
      </c>
      <c r="AF11643">
        <f t="shared" si="755"/>
        <v>8.0265070357612692E-9</v>
      </c>
      <c r="AG11643">
        <f t="shared" si="756"/>
        <v>1.4973809038989903E-7</v>
      </c>
    </row>
    <row r="11644" spans="30:33" x14ac:dyDescent="0.2">
      <c r="AD11644">
        <f t="shared" si="754"/>
        <v>11642</v>
      </c>
      <c r="AE11644">
        <f t="shared" si="757"/>
        <v>1.2842411257218037E-11</v>
      </c>
      <c r="AF11644">
        <f t="shared" si="755"/>
        <v>8.0136646245040515E-9</v>
      </c>
      <c r="AG11644">
        <f t="shared" si="756"/>
        <v>1.4951135185653239E-7</v>
      </c>
    </row>
    <row r="11645" spans="30:33" x14ac:dyDescent="0.2">
      <c r="AD11645">
        <f t="shared" si="754"/>
        <v>11643</v>
      </c>
      <c r="AE11645">
        <f t="shared" si="757"/>
        <v>1.2821863399206489E-11</v>
      </c>
      <c r="AF11645">
        <f t="shared" si="755"/>
        <v>8.0008427611048454E-9</v>
      </c>
      <c r="AG11645">
        <f t="shared" si="756"/>
        <v>1.4928495555696114E-7</v>
      </c>
    </row>
    <row r="11646" spans="30:33" x14ac:dyDescent="0.2">
      <c r="AD11646">
        <f t="shared" si="754"/>
        <v>11644</v>
      </c>
      <c r="AE11646">
        <f t="shared" si="757"/>
        <v>1.2801348417767759E-11</v>
      </c>
      <c r="AF11646">
        <f t="shared" si="755"/>
        <v>7.9880414126870779E-9</v>
      </c>
      <c r="AG11646">
        <f t="shared" si="756"/>
        <v>1.4905890097648779E-7</v>
      </c>
    </row>
    <row r="11647" spans="30:33" x14ac:dyDescent="0.2">
      <c r="AD11647">
        <f t="shared" si="754"/>
        <v>11645</v>
      </c>
      <c r="AE11647">
        <f t="shared" si="757"/>
        <v>1.278086626029933E-11</v>
      </c>
      <c r="AF11647">
        <f t="shared" si="755"/>
        <v>7.9752605464267781E-9</v>
      </c>
      <c r="AG11647">
        <f t="shared" si="756"/>
        <v>1.4883318760118569E-7</v>
      </c>
    </row>
    <row r="11648" spans="30:33" x14ac:dyDescent="0.2">
      <c r="AD11648">
        <f t="shared" si="754"/>
        <v>11646</v>
      </c>
      <c r="AE11648">
        <f t="shared" si="757"/>
        <v>1.2760416874282851E-11</v>
      </c>
      <c r="AF11648">
        <f t="shared" si="755"/>
        <v>7.9625001295524942E-9</v>
      </c>
      <c r="AG11648">
        <f t="shared" si="756"/>
        <v>1.486078149178981E-7</v>
      </c>
    </row>
    <row r="11649" spans="30:33" x14ac:dyDescent="0.2">
      <c r="AD11649">
        <f t="shared" si="754"/>
        <v>11647</v>
      </c>
      <c r="AE11649">
        <f t="shared" si="757"/>
        <v>1.2740000207283997E-11</v>
      </c>
      <c r="AF11649">
        <f t="shared" si="755"/>
        <v>7.9497601293452096E-9</v>
      </c>
      <c r="AG11649">
        <f t="shared" si="756"/>
        <v>1.4838278241423671E-7</v>
      </c>
    </row>
    <row r="11650" spans="30:33" x14ac:dyDescent="0.2">
      <c r="AD11650">
        <f t="shared" si="754"/>
        <v>11648</v>
      </c>
      <c r="AE11650">
        <f t="shared" si="757"/>
        <v>1.271961620695234E-11</v>
      </c>
      <c r="AF11650">
        <f t="shared" si="755"/>
        <v>7.9370405131382568E-9</v>
      </c>
      <c r="AG11650">
        <f t="shared" si="756"/>
        <v>1.4815808957858086E-7</v>
      </c>
    </row>
    <row r="11651" spans="30:33" x14ac:dyDescent="0.2">
      <c r="AD11651">
        <f t="shared" si="754"/>
        <v>11649</v>
      </c>
      <c r="AE11651">
        <f t="shared" si="757"/>
        <v>1.2699264821021216E-11</v>
      </c>
      <c r="AF11651">
        <f t="shared" si="755"/>
        <v>7.9243412483172358E-9</v>
      </c>
      <c r="AG11651">
        <f t="shared" si="756"/>
        <v>1.4793373590007613E-7</v>
      </c>
    </row>
    <row r="11652" spans="30:33" x14ac:dyDescent="0.2">
      <c r="AD11652">
        <f t="shared" si="754"/>
        <v>11650</v>
      </c>
      <c r="AE11652">
        <f t="shared" si="757"/>
        <v>1.2678945997307583E-11</v>
      </c>
      <c r="AF11652">
        <f t="shared" si="755"/>
        <v>7.9116623023199271E-9</v>
      </c>
      <c r="AG11652">
        <f t="shared" si="756"/>
        <v>1.4770972086863333E-7</v>
      </c>
    </row>
    <row r="11653" spans="30:33" x14ac:dyDescent="0.2">
      <c r="AD11653">
        <f t="shared" si="754"/>
        <v>11651</v>
      </c>
      <c r="AE11653">
        <f t="shared" si="757"/>
        <v>1.265865968371189E-11</v>
      </c>
      <c r="AF11653">
        <f t="shared" si="755"/>
        <v>7.8990036426362153E-9</v>
      </c>
      <c r="AG11653">
        <f t="shared" si="756"/>
        <v>1.4748604397492722E-7</v>
      </c>
    </row>
    <row r="11654" spans="30:33" x14ac:dyDescent="0.2">
      <c r="AD11654">
        <f t="shared" si="754"/>
        <v>11652</v>
      </c>
      <c r="AE11654">
        <f t="shared" si="757"/>
        <v>1.263840582821795E-11</v>
      </c>
      <c r="AF11654">
        <f t="shared" si="755"/>
        <v>7.8863652368079963E-9</v>
      </c>
      <c r="AG11654">
        <f t="shared" si="756"/>
        <v>1.4726270471039555E-7</v>
      </c>
    </row>
    <row r="11655" spans="30:33" x14ac:dyDescent="0.2">
      <c r="AD11655">
        <f t="shared" si="754"/>
        <v>11653</v>
      </c>
      <c r="AE11655">
        <f t="shared" si="757"/>
        <v>1.26181843788928E-11</v>
      </c>
      <c r="AF11655">
        <f t="shared" si="755"/>
        <v>7.8737470524291031E-9</v>
      </c>
      <c r="AG11655">
        <f t="shared" si="756"/>
        <v>1.470397025672378E-7</v>
      </c>
    </row>
    <row r="11656" spans="30:33" x14ac:dyDescent="0.2">
      <c r="AD11656">
        <f t="shared" si="754"/>
        <v>11654</v>
      </c>
      <c r="AE11656">
        <f t="shared" si="757"/>
        <v>1.259799528388657E-11</v>
      </c>
      <c r="AF11656">
        <f t="shared" si="755"/>
        <v>7.8611490571452163E-9</v>
      </c>
      <c r="AG11656">
        <f t="shared" si="756"/>
        <v>1.4681703703841409E-7</v>
      </c>
    </row>
    <row r="11657" spans="30:33" x14ac:dyDescent="0.2">
      <c r="AD11657">
        <f t="shared" si="754"/>
        <v>11655</v>
      </c>
      <c r="AE11657">
        <f t="shared" si="757"/>
        <v>1.2577838491432352E-11</v>
      </c>
      <c r="AF11657">
        <f t="shared" si="755"/>
        <v>7.8485712186537834E-9</v>
      </c>
      <c r="AG11657">
        <f t="shared" si="756"/>
        <v>1.4659470761764406E-7</v>
      </c>
    </row>
    <row r="11658" spans="30:33" x14ac:dyDescent="0.2">
      <c r="AD11658">
        <f t="shared" si="754"/>
        <v>11656</v>
      </c>
      <c r="AE11658">
        <f t="shared" si="757"/>
        <v>1.2557713949846059E-11</v>
      </c>
      <c r="AF11658">
        <f t="shared" si="755"/>
        <v>7.8360135047039371E-9</v>
      </c>
      <c r="AG11658">
        <f t="shared" si="756"/>
        <v>1.4637271379940566E-7</v>
      </c>
    </row>
    <row r="11659" spans="30:33" x14ac:dyDescent="0.2">
      <c r="AD11659">
        <f t="shared" si="754"/>
        <v>11657</v>
      </c>
      <c r="AE11659">
        <f t="shared" si="757"/>
        <v>1.2537621607526305E-11</v>
      </c>
      <c r="AF11659">
        <f t="shared" si="755"/>
        <v>7.8234758830964098E-9</v>
      </c>
      <c r="AG11659">
        <f t="shared" si="756"/>
        <v>1.4615105507893414E-7</v>
      </c>
    </row>
    <row r="11660" spans="30:33" x14ac:dyDescent="0.2">
      <c r="AD11660">
        <f t="shared" si="754"/>
        <v>11658</v>
      </c>
      <c r="AE11660">
        <f t="shared" si="757"/>
        <v>1.2517561412954261E-11</v>
      </c>
      <c r="AF11660">
        <f t="shared" si="755"/>
        <v>7.8109583216834557E-9</v>
      </c>
      <c r="AG11660">
        <f t="shared" si="756"/>
        <v>1.4592973095222076E-7</v>
      </c>
    </row>
    <row r="11661" spans="30:33" x14ac:dyDescent="0.2">
      <c r="AD11661">
        <f t="shared" si="754"/>
        <v>11659</v>
      </c>
      <c r="AE11661">
        <f t="shared" si="757"/>
        <v>1.2497533314693535E-11</v>
      </c>
      <c r="AF11661">
        <f t="shared" si="755"/>
        <v>7.7984607883687613E-9</v>
      </c>
      <c r="AG11661">
        <f t="shared" si="756"/>
        <v>1.4570874091601193E-7</v>
      </c>
    </row>
    <row r="11662" spans="30:33" x14ac:dyDescent="0.2">
      <c r="AD11662">
        <f t="shared" si="754"/>
        <v>11660</v>
      </c>
      <c r="AE11662">
        <f t="shared" si="757"/>
        <v>1.2477537261390024E-11</v>
      </c>
      <c r="AF11662">
        <f t="shared" si="755"/>
        <v>7.7859832511073713E-9</v>
      </c>
      <c r="AG11662">
        <f t="shared" si="756"/>
        <v>1.4548808446780767E-7</v>
      </c>
    </row>
    <row r="11663" spans="30:33" x14ac:dyDescent="0.2">
      <c r="AD11663">
        <f t="shared" si="754"/>
        <v>11661</v>
      </c>
      <c r="AE11663">
        <f t="shared" si="757"/>
        <v>1.2457573201771799E-11</v>
      </c>
      <c r="AF11663">
        <f t="shared" si="755"/>
        <v>7.7735256779055989E-9</v>
      </c>
      <c r="AG11663">
        <f t="shared" si="756"/>
        <v>1.4526776110586094E-7</v>
      </c>
    </row>
    <row r="11664" spans="30:33" x14ac:dyDescent="0.2">
      <c r="AD11664">
        <f t="shared" ref="AD11664:AD11727" si="758">AD11663+1</f>
        <v>11662</v>
      </c>
      <c r="AE11664">
        <f t="shared" si="757"/>
        <v>1.2437641084648964E-11</v>
      </c>
      <c r="AF11664">
        <f t="shared" ref="AF11664:AF11727" si="759">AF11663*$AF$3</f>
        <v>7.7610880368209498E-9</v>
      </c>
      <c r="AG11664">
        <f t="shared" ref="AG11664:AG11727" si="760">AD11664*AE11664</f>
        <v>1.4504777032917622E-7</v>
      </c>
    </row>
    <row r="11665" spans="30:33" x14ac:dyDescent="0.2">
      <c r="AD11665">
        <f t="shared" si="758"/>
        <v>11663</v>
      </c>
      <c r="AE11665">
        <f t="shared" si="757"/>
        <v>1.2417740858913526E-11</v>
      </c>
      <c r="AF11665">
        <f t="shared" si="759"/>
        <v>7.7486702959620363E-9</v>
      </c>
      <c r="AG11665">
        <f t="shared" si="760"/>
        <v>1.4482811163750845E-7</v>
      </c>
    </row>
    <row r="11666" spans="30:33" x14ac:dyDescent="0.2">
      <c r="AD11666">
        <f t="shared" si="758"/>
        <v>11664</v>
      </c>
      <c r="AE11666">
        <f t="shared" si="757"/>
        <v>1.2397872473539263E-11</v>
      </c>
      <c r="AF11666">
        <f t="shared" si="759"/>
        <v>7.7362724234884963E-9</v>
      </c>
      <c r="AG11666">
        <f t="shared" si="760"/>
        <v>1.4460878453136196E-7</v>
      </c>
    </row>
    <row r="11667" spans="30:33" x14ac:dyDescent="0.2">
      <c r="AD11667">
        <f t="shared" si="758"/>
        <v>11665</v>
      </c>
      <c r="AE11667">
        <f t="shared" ref="AE11667:AE11730" si="761">AF11666*$AE$3</f>
        <v>1.23780358775816E-11</v>
      </c>
      <c r="AF11667">
        <f t="shared" si="759"/>
        <v>7.7238943876109136E-9</v>
      </c>
      <c r="AG11667">
        <f t="shared" si="760"/>
        <v>1.4438978851198937E-7</v>
      </c>
    </row>
    <row r="11668" spans="30:33" x14ac:dyDescent="0.2">
      <c r="AD11668">
        <f t="shared" si="758"/>
        <v>11666</v>
      </c>
      <c r="AE11668">
        <f t="shared" si="761"/>
        <v>1.2358231020177468E-11</v>
      </c>
      <c r="AF11668">
        <f t="shared" si="759"/>
        <v>7.7115361565907353E-9</v>
      </c>
      <c r="AG11668">
        <f t="shared" si="760"/>
        <v>1.4417112308139033E-7</v>
      </c>
    </row>
    <row r="11669" spans="30:33" x14ac:dyDescent="0.2">
      <c r="AD11669">
        <f t="shared" si="758"/>
        <v>11667</v>
      </c>
      <c r="AE11669">
        <f t="shared" si="761"/>
        <v>1.2338457850545183E-11</v>
      </c>
      <c r="AF11669">
        <f t="shared" si="759"/>
        <v>7.6991976987401892E-9</v>
      </c>
      <c r="AG11669">
        <f t="shared" si="760"/>
        <v>1.4395278774231065E-7</v>
      </c>
    </row>
    <row r="11670" spans="30:33" x14ac:dyDescent="0.2">
      <c r="AD11670">
        <f t="shared" si="758"/>
        <v>11668</v>
      </c>
      <c r="AE11670">
        <f t="shared" si="761"/>
        <v>1.2318716317984309E-11</v>
      </c>
      <c r="AF11670">
        <f t="shared" si="759"/>
        <v>7.6868789824222043E-9</v>
      </c>
      <c r="AG11670">
        <f t="shared" si="760"/>
        <v>1.4373478199824091E-7</v>
      </c>
    </row>
    <row r="11671" spans="30:33" x14ac:dyDescent="0.2">
      <c r="AD11671">
        <f t="shared" si="758"/>
        <v>11669</v>
      </c>
      <c r="AE11671">
        <f t="shared" si="761"/>
        <v>1.2299006371875532E-11</v>
      </c>
      <c r="AF11671">
        <f t="shared" si="759"/>
        <v>7.6745799760503281E-9</v>
      </c>
      <c r="AG11671">
        <f t="shared" si="760"/>
        <v>1.4351710535341559E-7</v>
      </c>
    </row>
    <row r="11672" spans="30:33" x14ac:dyDescent="0.2">
      <c r="AD11672">
        <f t="shared" si="758"/>
        <v>11670</v>
      </c>
      <c r="AE11672">
        <f t="shared" si="761"/>
        <v>1.227932796168053E-11</v>
      </c>
      <c r="AF11672">
        <f t="shared" si="759"/>
        <v>7.6623006480886471E-9</v>
      </c>
      <c r="AG11672">
        <f t="shared" si="760"/>
        <v>1.4329975731281179E-7</v>
      </c>
    </row>
    <row r="11673" spans="30:33" x14ac:dyDescent="0.2">
      <c r="AD11673">
        <f t="shared" si="758"/>
        <v>11671</v>
      </c>
      <c r="AE11673">
        <f t="shared" si="761"/>
        <v>1.2259681036941841E-11</v>
      </c>
      <c r="AF11673">
        <f t="shared" si="759"/>
        <v>7.6500409670517043E-9</v>
      </c>
      <c r="AG11673">
        <f t="shared" si="760"/>
        <v>1.4308273738214822E-7</v>
      </c>
    </row>
    <row r="11674" spans="30:33" x14ac:dyDescent="0.2">
      <c r="AD11674">
        <f t="shared" si="758"/>
        <v>11672</v>
      </c>
      <c r="AE11674">
        <f t="shared" si="761"/>
        <v>1.2240065547282733E-11</v>
      </c>
      <c r="AF11674">
        <f t="shared" si="759"/>
        <v>7.6378009015044212E-9</v>
      </c>
      <c r="AG11674">
        <f t="shared" si="760"/>
        <v>1.4286604506788406E-7</v>
      </c>
    </row>
    <row r="11675" spans="30:33" x14ac:dyDescent="0.2">
      <c r="AD11675">
        <f t="shared" si="758"/>
        <v>11673</v>
      </c>
      <c r="AE11675">
        <f t="shared" si="761"/>
        <v>1.2220481442407079E-11</v>
      </c>
      <c r="AF11675">
        <f t="shared" si="759"/>
        <v>7.6255804200620136E-9</v>
      </c>
      <c r="AG11675">
        <f t="shared" si="760"/>
        <v>1.4264967987721784E-7</v>
      </c>
    </row>
    <row r="11676" spans="30:33" x14ac:dyDescent="0.2">
      <c r="AD11676">
        <f t="shared" si="758"/>
        <v>11674</v>
      </c>
      <c r="AE11676">
        <f t="shared" si="761"/>
        <v>1.2200928672099227E-11</v>
      </c>
      <c r="AF11676">
        <f t="shared" si="759"/>
        <v>7.6133794913899137E-9</v>
      </c>
      <c r="AG11676">
        <f t="shared" si="760"/>
        <v>1.4243364131808637E-7</v>
      </c>
    </row>
    <row r="11677" spans="30:33" x14ac:dyDescent="0.2">
      <c r="AD11677">
        <f t="shared" si="758"/>
        <v>11675</v>
      </c>
      <c r="AE11677">
        <f t="shared" si="761"/>
        <v>1.2181407186223867E-11</v>
      </c>
      <c r="AF11677">
        <f t="shared" si="759"/>
        <v>7.6011980842036892E-9</v>
      </c>
      <c r="AG11677">
        <f t="shared" si="760"/>
        <v>1.4221792889916366E-7</v>
      </c>
    </row>
    <row r="11678" spans="30:33" x14ac:dyDescent="0.2">
      <c r="AD11678">
        <f t="shared" si="758"/>
        <v>11676</v>
      </c>
      <c r="AE11678">
        <f t="shared" si="761"/>
        <v>1.2161916934725908E-11</v>
      </c>
      <c r="AF11678">
        <f t="shared" si="759"/>
        <v>7.5890361672689637E-9</v>
      </c>
      <c r="AG11678">
        <f t="shared" si="760"/>
        <v>1.4200254212985969E-7</v>
      </c>
    </row>
    <row r="11679" spans="30:33" x14ac:dyDescent="0.2">
      <c r="AD11679">
        <f t="shared" si="758"/>
        <v>11677</v>
      </c>
      <c r="AE11679">
        <f t="shared" si="761"/>
        <v>1.2142457867630348E-11</v>
      </c>
      <c r="AF11679">
        <f t="shared" si="759"/>
        <v>7.5768937094013326E-9</v>
      </c>
      <c r="AG11679">
        <f t="shared" si="760"/>
        <v>1.4178748052031957E-7</v>
      </c>
    </row>
    <row r="11680" spans="30:33" x14ac:dyDescent="0.2">
      <c r="AD11680">
        <f t="shared" si="758"/>
        <v>11678</v>
      </c>
      <c r="AE11680">
        <f t="shared" si="761"/>
        <v>1.2123029935042138E-11</v>
      </c>
      <c r="AF11680">
        <f t="shared" si="759"/>
        <v>7.5647706794662901E-9</v>
      </c>
      <c r="AG11680">
        <f t="shared" si="760"/>
        <v>1.4157274358142209E-7</v>
      </c>
    </row>
    <row r="11681" spans="30:33" x14ac:dyDescent="0.2">
      <c r="AD11681">
        <f t="shared" si="758"/>
        <v>11679</v>
      </c>
      <c r="AE11681">
        <f t="shared" si="761"/>
        <v>1.210363308714607E-11</v>
      </c>
      <c r="AF11681">
        <f t="shared" si="759"/>
        <v>7.552667046379143E-9</v>
      </c>
      <c r="AG11681">
        <f t="shared" si="760"/>
        <v>1.4135833082477895E-7</v>
      </c>
    </row>
    <row r="11682" spans="30:33" x14ac:dyDescent="0.2">
      <c r="AD11682">
        <f t="shared" si="758"/>
        <v>11680</v>
      </c>
      <c r="AE11682">
        <f t="shared" si="761"/>
        <v>1.2084267274206634E-11</v>
      </c>
      <c r="AF11682">
        <f t="shared" si="759"/>
        <v>7.5405827791049368E-9</v>
      </c>
      <c r="AG11682">
        <f t="shared" si="760"/>
        <v>1.4114424176273349E-7</v>
      </c>
    </row>
    <row r="11683" spans="30:33" x14ac:dyDescent="0.2">
      <c r="AD11683">
        <f t="shared" si="758"/>
        <v>11681</v>
      </c>
      <c r="AE11683">
        <f t="shared" si="761"/>
        <v>1.2064932446567904E-11</v>
      </c>
      <c r="AF11683">
        <f t="shared" si="759"/>
        <v>7.5285178466583691E-9</v>
      </c>
      <c r="AG11683">
        <f t="shared" si="760"/>
        <v>1.4093047590835968E-7</v>
      </c>
    </row>
    <row r="11684" spans="30:33" x14ac:dyDescent="0.2">
      <c r="AD11684">
        <f t="shared" si="758"/>
        <v>11682</v>
      </c>
      <c r="AE11684">
        <f t="shared" si="761"/>
        <v>1.2045628554653396E-11</v>
      </c>
      <c r="AF11684">
        <f t="shared" si="759"/>
        <v>7.5164722181037155E-9</v>
      </c>
      <c r="AG11684">
        <f t="shared" si="760"/>
        <v>1.4071703277546098E-7</v>
      </c>
    </row>
    <row r="11685" spans="30:33" x14ac:dyDescent="0.2">
      <c r="AD11685">
        <f t="shared" si="758"/>
        <v>11683</v>
      </c>
      <c r="AE11685">
        <f t="shared" si="761"/>
        <v>1.2026355548965951E-11</v>
      </c>
      <c r="AF11685">
        <f t="shared" si="759"/>
        <v>7.5044458625547484E-9</v>
      </c>
      <c r="AG11685">
        <f t="shared" si="760"/>
        <v>1.4050391187856919E-7</v>
      </c>
    </row>
    <row r="11686" spans="30:33" x14ac:dyDescent="0.2">
      <c r="AD11686">
        <f t="shared" si="758"/>
        <v>11684</v>
      </c>
      <c r="AE11686">
        <f t="shared" si="761"/>
        <v>1.2007113380087603E-11</v>
      </c>
      <c r="AF11686">
        <f t="shared" si="759"/>
        <v>7.4924387491746609E-9</v>
      </c>
      <c r="AG11686">
        <f t="shared" si="760"/>
        <v>1.4029111273294354E-7</v>
      </c>
    </row>
    <row r="11687" spans="30:33" x14ac:dyDescent="0.2">
      <c r="AD11687">
        <f t="shared" si="758"/>
        <v>11685</v>
      </c>
      <c r="AE11687">
        <f t="shared" si="761"/>
        <v>1.1987901998679464E-11</v>
      </c>
      <c r="AF11687">
        <f t="shared" si="759"/>
        <v>7.480450847175981E-9</v>
      </c>
      <c r="AG11687">
        <f t="shared" si="760"/>
        <v>1.4007863485456954E-7</v>
      </c>
    </row>
    <row r="11688" spans="30:33" x14ac:dyDescent="0.2">
      <c r="AD11688">
        <f t="shared" si="758"/>
        <v>11686</v>
      </c>
      <c r="AE11688">
        <f t="shared" si="761"/>
        <v>1.1968721355481574E-11</v>
      </c>
      <c r="AF11688">
        <f t="shared" si="759"/>
        <v>7.4684821258204983E-9</v>
      </c>
      <c r="AG11688">
        <f t="shared" si="760"/>
        <v>1.3986647776015767E-7</v>
      </c>
    </row>
    <row r="11689" spans="30:33" x14ac:dyDescent="0.2">
      <c r="AD11689">
        <f t="shared" si="758"/>
        <v>11687</v>
      </c>
      <c r="AE11689">
        <f t="shared" si="761"/>
        <v>1.1949571401312803E-11</v>
      </c>
      <c r="AF11689">
        <f t="shared" si="759"/>
        <v>7.4565325544191852E-9</v>
      </c>
      <c r="AG11689">
        <f t="shared" si="760"/>
        <v>1.3965464096714273E-7</v>
      </c>
    </row>
    <row r="11690" spans="30:33" x14ac:dyDescent="0.2">
      <c r="AD11690">
        <f t="shared" si="758"/>
        <v>11688</v>
      </c>
      <c r="AE11690">
        <f t="shared" si="761"/>
        <v>1.1930452087070702E-11</v>
      </c>
      <c r="AF11690">
        <f t="shared" si="759"/>
        <v>7.4446021023321145E-9</v>
      </c>
      <c r="AG11690">
        <f t="shared" si="760"/>
        <v>1.3944312399368236E-7</v>
      </c>
    </row>
    <row r="11691" spans="30:33" x14ac:dyDescent="0.2">
      <c r="AD11691">
        <f t="shared" si="758"/>
        <v>11689</v>
      </c>
      <c r="AE11691">
        <f t="shared" si="761"/>
        <v>1.1911363363731388E-11</v>
      </c>
      <c r="AF11691">
        <f t="shared" si="759"/>
        <v>7.4326907389683828E-9</v>
      </c>
      <c r="AG11691">
        <f t="shared" si="760"/>
        <v>1.392319263586562E-7</v>
      </c>
    </row>
    <row r="11692" spans="30:33" x14ac:dyDescent="0.2">
      <c r="AD11692">
        <f t="shared" si="758"/>
        <v>11690</v>
      </c>
      <c r="AE11692">
        <f t="shared" si="761"/>
        <v>1.1892305182349418E-11</v>
      </c>
      <c r="AF11692">
        <f t="shared" si="759"/>
        <v>7.4207984337860335E-9</v>
      </c>
      <c r="AG11692">
        <f t="shared" si="760"/>
        <v>1.3902104758166469E-7</v>
      </c>
    </row>
    <row r="11693" spans="30:33" x14ac:dyDescent="0.2">
      <c r="AD11693">
        <f t="shared" si="758"/>
        <v>11691</v>
      </c>
      <c r="AE11693">
        <f t="shared" si="761"/>
        <v>1.1873277494057659E-11</v>
      </c>
      <c r="AF11693">
        <f t="shared" si="759"/>
        <v>7.4089251562919755E-9</v>
      </c>
      <c r="AG11693">
        <f t="shared" si="760"/>
        <v>1.388104871830281E-7</v>
      </c>
    </row>
    <row r="11694" spans="30:33" x14ac:dyDescent="0.2">
      <c r="AD11694">
        <f t="shared" si="758"/>
        <v>11692</v>
      </c>
      <c r="AE11694">
        <f t="shared" si="761"/>
        <v>1.1854280250067167E-11</v>
      </c>
      <c r="AF11694">
        <f t="shared" si="759"/>
        <v>7.3970708760419083E-9</v>
      </c>
      <c r="AG11694">
        <f t="shared" si="760"/>
        <v>1.3860024468378532E-7</v>
      </c>
    </row>
    <row r="11695" spans="30:33" x14ac:dyDescent="0.2">
      <c r="AD11695">
        <f t="shared" si="758"/>
        <v>11693</v>
      </c>
      <c r="AE11695">
        <f t="shared" si="761"/>
        <v>1.1835313401667058E-11</v>
      </c>
      <c r="AF11695">
        <f t="shared" si="759"/>
        <v>7.3852355626402407E-9</v>
      </c>
      <c r="AG11695">
        <f t="shared" si="760"/>
        <v>1.3839031960569291E-7</v>
      </c>
    </row>
    <row r="11696" spans="30:33" x14ac:dyDescent="0.2">
      <c r="AD11696">
        <f t="shared" si="758"/>
        <v>11694</v>
      </c>
      <c r="AE11696">
        <f t="shared" si="761"/>
        <v>1.1816376900224391E-11</v>
      </c>
      <c r="AF11696">
        <f t="shared" si="759"/>
        <v>7.3734191857400156E-9</v>
      </c>
      <c r="AG11696">
        <f t="shared" si="760"/>
        <v>1.3818071147122401E-7</v>
      </c>
    </row>
    <row r="11697" spans="30:33" x14ac:dyDescent="0.2">
      <c r="AD11697">
        <f t="shared" si="758"/>
        <v>11695</v>
      </c>
      <c r="AE11697">
        <f t="shared" si="761"/>
        <v>1.1797470697184031E-11</v>
      </c>
      <c r="AF11697">
        <f t="shared" si="759"/>
        <v>7.3616217150428314E-9</v>
      </c>
      <c r="AG11697">
        <f t="shared" si="760"/>
        <v>1.3797141980356724E-7</v>
      </c>
    </row>
    <row r="11698" spans="30:33" x14ac:dyDescent="0.2">
      <c r="AD11698">
        <f t="shared" si="758"/>
        <v>11696</v>
      </c>
      <c r="AE11698">
        <f t="shared" si="761"/>
        <v>1.1778594744068535E-11</v>
      </c>
      <c r="AF11698">
        <f t="shared" si="759"/>
        <v>7.3498431202987625E-9</v>
      </c>
      <c r="AG11698">
        <f t="shared" si="760"/>
        <v>1.3776244412662558E-7</v>
      </c>
    </row>
    <row r="11699" spans="30:33" x14ac:dyDescent="0.2">
      <c r="AD11699">
        <f t="shared" si="758"/>
        <v>11697</v>
      </c>
      <c r="AE11699">
        <f t="shared" si="761"/>
        <v>1.1759748992478026E-11</v>
      </c>
      <c r="AF11699">
        <f t="shared" si="759"/>
        <v>7.3380833713062843E-9</v>
      </c>
      <c r="AG11699">
        <f t="shared" si="760"/>
        <v>1.3755378396501547E-7</v>
      </c>
    </row>
    <row r="11700" spans="30:33" x14ac:dyDescent="0.2">
      <c r="AD11700">
        <f t="shared" si="758"/>
        <v>11698</v>
      </c>
      <c r="AE11700">
        <f t="shared" si="761"/>
        <v>1.174093339409006E-11</v>
      </c>
      <c r="AF11700">
        <f t="shared" si="759"/>
        <v>7.3263424379121943E-9</v>
      </c>
      <c r="AG11700">
        <f t="shared" si="760"/>
        <v>1.3734543884406552E-7</v>
      </c>
    </row>
    <row r="11701" spans="30:33" x14ac:dyDescent="0.2">
      <c r="AD11701">
        <f t="shared" si="758"/>
        <v>11699</v>
      </c>
      <c r="AE11701">
        <f t="shared" si="761"/>
        <v>1.1722147900659517E-11</v>
      </c>
      <c r="AF11701">
        <f t="shared" si="759"/>
        <v>7.3146202900115346E-9</v>
      </c>
      <c r="AG11701">
        <f t="shared" si="760"/>
        <v>1.3713740828981567E-7</v>
      </c>
    </row>
    <row r="11702" spans="30:33" x14ac:dyDescent="0.2">
      <c r="AD11702">
        <f t="shared" si="758"/>
        <v>11700</v>
      </c>
      <c r="AE11702">
        <f t="shared" si="761"/>
        <v>1.170339246401846E-11</v>
      </c>
      <c r="AF11702">
        <f t="shared" si="759"/>
        <v>7.3029168975475155E-9</v>
      </c>
      <c r="AG11702">
        <f t="shared" si="760"/>
        <v>1.3692969182901599E-7</v>
      </c>
    </row>
    <row r="11703" spans="30:33" x14ac:dyDescent="0.2">
      <c r="AD11703">
        <f t="shared" si="758"/>
        <v>11701</v>
      </c>
      <c r="AE11703">
        <f t="shared" si="761"/>
        <v>1.168466703607603E-11</v>
      </c>
      <c r="AF11703">
        <f t="shared" si="759"/>
        <v>7.2912322305114388E-9</v>
      </c>
      <c r="AG11703">
        <f t="shared" si="760"/>
        <v>1.3672228898912562E-7</v>
      </c>
    </row>
    <row r="11704" spans="30:33" x14ac:dyDescent="0.2">
      <c r="AD11704">
        <f t="shared" si="758"/>
        <v>11702</v>
      </c>
      <c r="AE11704">
        <f t="shared" si="761"/>
        <v>1.1665971568818307E-11</v>
      </c>
      <c r="AF11704">
        <f t="shared" si="759"/>
        <v>7.2795662589426202E-9</v>
      </c>
      <c r="AG11704">
        <f t="shared" si="760"/>
        <v>1.3651519929831183E-7</v>
      </c>
    </row>
    <row r="11705" spans="30:33" x14ac:dyDescent="0.2">
      <c r="AD11705">
        <f t="shared" si="758"/>
        <v>11703</v>
      </c>
      <c r="AE11705">
        <f t="shared" si="761"/>
        <v>1.1647306014308198E-11</v>
      </c>
      <c r="AF11705">
        <f t="shared" si="759"/>
        <v>7.2679189529283119E-9</v>
      </c>
      <c r="AG11705">
        <f t="shared" si="760"/>
        <v>1.3630842228544883E-7</v>
      </c>
    </row>
    <row r="11706" spans="30:33" x14ac:dyDescent="0.2">
      <c r="AD11706">
        <f t="shared" si="758"/>
        <v>11704</v>
      </c>
      <c r="AE11706">
        <f t="shared" si="761"/>
        <v>1.1628670324685305E-11</v>
      </c>
      <c r="AF11706">
        <f t="shared" si="759"/>
        <v>7.2562902826036262E-9</v>
      </c>
      <c r="AG11706">
        <f t="shared" si="760"/>
        <v>1.3610195748011682E-7</v>
      </c>
    </row>
    <row r="11707" spans="30:33" x14ac:dyDescent="0.2">
      <c r="AD11707">
        <f t="shared" si="758"/>
        <v>11705</v>
      </c>
      <c r="AE11707">
        <f t="shared" si="761"/>
        <v>1.1610064452165807E-11</v>
      </c>
      <c r="AF11707">
        <f t="shared" si="759"/>
        <v>7.2446802181514598E-9</v>
      </c>
      <c r="AG11707">
        <f t="shared" si="760"/>
        <v>1.3589580441260078E-7</v>
      </c>
    </row>
    <row r="11708" spans="30:33" x14ac:dyDescent="0.2">
      <c r="AD11708">
        <f t="shared" si="758"/>
        <v>11706</v>
      </c>
      <c r="AE11708">
        <f t="shared" si="761"/>
        <v>1.1591488349042342E-11</v>
      </c>
      <c r="AF11708">
        <f t="shared" si="759"/>
        <v>7.233088729802417E-9</v>
      </c>
      <c r="AG11708">
        <f t="shared" si="760"/>
        <v>1.3568996261388966E-7</v>
      </c>
    </row>
    <row r="11709" spans="30:33" x14ac:dyDescent="0.2">
      <c r="AD11709">
        <f t="shared" si="758"/>
        <v>11707</v>
      </c>
      <c r="AE11709">
        <f t="shared" si="761"/>
        <v>1.1572941967683873E-11</v>
      </c>
      <c r="AF11709">
        <f t="shared" si="759"/>
        <v>7.2215157878347329E-9</v>
      </c>
      <c r="AG11709">
        <f t="shared" si="760"/>
        <v>1.3548443161567511E-7</v>
      </c>
    </row>
    <row r="11710" spans="30:33" x14ac:dyDescent="0.2">
      <c r="AD11710">
        <f t="shared" si="758"/>
        <v>11708</v>
      </c>
      <c r="AE11710">
        <f t="shared" si="761"/>
        <v>1.1554425260535578E-11</v>
      </c>
      <c r="AF11710">
        <f t="shared" si="759"/>
        <v>7.2099613625741973E-9</v>
      </c>
      <c r="AG11710">
        <f t="shared" si="760"/>
        <v>1.3527921095035056E-7</v>
      </c>
    </row>
    <row r="11711" spans="30:33" x14ac:dyDescent="0.2">
      <c r="AD11711">
        <f t="shared" si="758"/>
        <v>11709</v>
      </c>
      <c r="AE11711">
        <f t="shared" si="761"/>
        <v>1.1535938180118721E-11</v>
      </c>
      <c r="AF11711">
        <f t="shared" si="759"/>
        <v>7.1984254243940783E-9</v>
      </c>
      <c r="AG11711">
        <f t="shared" si="760"/>
        <v>1.350743001510101E-7</v>
      </c>
    </row>
    <row r="11712" spans="30:33" x14ac:dyDescent="0.2">
      <c r="AD11712">
        <f t="shared" si="758"/>
        <v>11710</v>
      </c>
      <c r="AE11712">
        <f t="shared" si="761"/>
        <v>1.1517480679030531E-11</v>
      </c>
      <c r="AF11712">
        <f t="shared" si="759"/>
        <v>7.1869079437150475E-9</v>
      </c>
      <c r="AG11712">
        <f t="shared" si="760"/>
        <v>1.3486969875144751E-7</v>
      </c>
    </row>
    <row r="11713" spans="30:33" x14ac:dyDescent="0.2">
      <c r="AD11713">
        <f t="shared" si="758"/>
        <v>11711</v>
      </c>
      <c r="AE11713">
        <f t="shared" si="761"/>
        <v>1.1499052709944081E-11</v>
      </c>
      <c r="AF11713">
        <f t="shared" si="759"/>
        <v>7.1754088910051034E-9</v>
      </c>
      <c r="AG11713">
        <f t="shared" si="760"/>
        <v>1.3466540628615514E-7</v>
      </c>
    </row>
    <row r="11714" spans="30:33" x14ac:dyDescent="0.2">
      <c r="AD11714">
        <f t="shared" si="758"/>
        <v>11712</v>
      </c>
      <c r="AE11714">
        <f t="shared" si="761"/>
        <v>1.1480654225608171E-11</v>
      </c>
      <c r="AF11714">
        <f t="shared" si="759"/>
        <v>7.1639282367794948E-9</v>
      </c>
      <c r="AG11714">
        <f t="shared" si="760"/>
        <v>1.344614222903229E-7</v>
      </c>
    </row>
    <row r="11715" spans="30:33" x14ac:dyDescent="0.2">
      <c r="AD11715">
        <f t="shared" si="758"/>
        <v>11713</v>
      </c>
      <c r="AE11715">
        <f t="shared" si="761"/>
        <v>1.1462285178847198E-11</v>
      </c>
      <c r="AF11715">
        <f t="shared" si="759"/>
        <v>7.1524659516006472E-9</v>
      </c>
      <c r="AG11715">
        <f t="shared" si="760"/>
        <v>1.3425774629983724E-7</v>
      </c>
    </row>
    <row r="11716" spans="30:33" x14ac:dyDescent="0.2">
      <c r="AD11716">
        <f t="shared" si="758"/>
        <v>11714</v>
      </c>
      <c r="AE11716">
        <f t="shared" si="761"/>
        <v>1.144394552256104E-11</v>
      </c>
      <c r="AF11716">
        <f t="shared" si="759"/>
        <v>7.1410220060780855E-9</v>
      </c>
      <c r="AG11716">
        <f t="shared" si="760"/>
        <v>1.3405437785128003E-7</v>
      </c>
    </row>
    <row r="11717" spans="30:33" x14ac:dyDescent="0.2">
      <c r="AD11717">
        <f t="shared" si="758"/>
        <v>11715</v>
      </c>
      <c r="AE11717">
        <f t="shared" si="761"/>
        <v>1.1425635209724941E-11</v>
      </c>
      <c r="AF11717">
        <f t="shared" si="759"/>
        <v>7.1295963708683602E-9</v>
      </c>
      <c r="AG11717">
        <f t="shared" si="760"/>
        <v>1.3385131648192769E-7</v>
      </c>
    </row>
    <row r="11718" spans="30:33" x14ac:dyDescent="0.2">
      <c r="AD11718">
        <f t="shared" si="758"/>
        <v>11716</v>
      </c>
      <c r="AE11718">
        <f t="shared" si="761"/>
        <v>1.1407354193389381E-11</v>
      </c>
      <c r="AF11718">
        <f t="shared" si="759"/>
        <v>7.1181890166749705E-9</v>
      </c>
      <c r="AG11718">
        <f t="shared" si="760"/>
        <v>1.3364856172974999E-7</v>
      </c>
    </row>
    <row r="11719" spans="30:33" x14ac:dyDescent="0.2">
      <c r="AD11719">
        <f t="shared" si="758"/>
        <v>11717</v>
      </c>
      <c r="AE11719">
        <f t="shared" si="761"/>
        <v>1.1389102426679957E-11</v>
      </c>
      <c r="AF11719">
        <f t="shared" si="759"/>
        <v>7.1067999142482906E-9</v>
      </c>
      <c r="AG11719">
        <f t="shared" si="760"/>
        <v>1.3344611313340907E-7</v>
      </c>
    </row>
    <row r="11720" spans="30:33" x14ac:dyDescent="0.2">
      <c r="AD11720">
        <f t="shared" si="758"/>
        <v>11718</v>
      </c>
      <c r="AE11720">
        <f t="shared" si="761"/>
        <v>1.137087986279727E-11</v>
      </c>
      <c r="AF11720">
        <f t="shared" si="759"/>
        <v>7.095429034385493E-9</v>
      </c>
      <c r="AG11720">
        <f t="shared" si="760"/>
        <v>1.3324397023225841E-7</v>
      </c>
    </row>
    <row r="11721" spans="30:33" x14ac:dyDescent="0.2">
      <c r="AD11721">
        <f t="shared" si="758"/>
        <v>11719</v>
      </c>
      <c r="AE11721">
        <f t="shared" si="761"/>
        <v>1.1352686455016794E-11</v>
      </c>
      <c r="AF11721">
        <f t="shared" si="759"/>
        <v>7.0840763479304763E-9</v>
      </c>
      <c r="AG11721">
        <f t="shared" si="760"/>
        <v>1.330421325663418E-7</v>
      </c>
    </row>
    <row r="11722" spans="30:33" x14ac:dyDescent="0.2">
      <c r="AD11722">
        <f t="shared" si="758"/>
        <v>11720</v>
      </c>
      <c r="AE11722">
        <f t="shared" si="761"/>
        <v>1.1334522156688768E-11</v>
      </c>
      <c r="AF11722">
        <f t="shared" si="759"/>
        <v>7.0727418257737868E-9</v>
      </c>
      <c r="AG11722">
        <f t="shared" si="760"/>
        <v>1.3284059967639236E-7</v>
      </c>
    </row>
    <row r="11723" spans="30:33" x14ac:dyDescent="0.2">
      <c r="AD11723">
        <f t="shared" si="758"/>
        <v>11721</v>
      </c>
      <c r="AE11723">
        <f t="shared" si="761"/>
        <v>1.1316386921238064E-11</v>
      </c>
      <c r="AF11723">
        <f t="shared" si="759"/>
        <v>7.0614254388525487E-9</v>
      </c>
      <c r="AG11723">
        <f t="shared" si="760"/>
        <v>1.3263937110383133E-7</v>
      </c>
    </row>
    <row r="11724" spans="30:33" x14ac:dyDescent="0.2">
      <c r="AD11724">
        <f t="shared" si="758"/>
        <v>11722</v>
      </c>
      <c r="AE11724">
        <f t="shared" si="761"/>
        <v>1.1298280702164082E-11</v>
      </c>
      <c r="AF11724">
        <f t="shared" si="759"/>
        <v>7.0501271581503845E-9</v>
      </c>
      <c r="AG11724">
        <f t="shared" si="760"/>
        <v>1.3243844639076736E-7</v>
      </c>
    </row>
    <row r="11725" spans="30:33" x14ac:dyDescent="0.2">
      <c r="AD11725">
        <f t="shared" si="758"/>
        <v>11723</v>
      </c>
      <c r="AE11725">
        <f t="shared" si="761"/>
        <v>1.1280203453040621E-11</v>
      </c>
      <c r="AF11725">
        <f t="shared" si="759"/>
        <v>7.0388469546973438E-9</v>
      </c>
      <c r="AG11725">
        <f t="shared" si="760"/>
        <v>1.3223782507999519E-7</v>
      </c>
    </row>
    <row r="11726" spans="30:33" x14ac:dyDescent="0.2">
      <c r="AD11726">
        <f t="shared" si="758"/>
        <v>11724</v>
      </c>
      <c r="AE11726">
        <f t="shared" si="761"/>
        <v>1.1262155127515754E-11</v>
      </c>
      <c r="AF11726">
        <f t="shared" si="759"/>
        <v>7.0275847995698282E-9</v>
      </c>
      <c r="AG11726">
        <f t="shared" si="760"/>
        <v>1.3203750671499471E-7</v>
      </c>
    </row>
    <row r="11727" spans="30:33" x14ac:dyDescent="0.2">
      <c r="AD11727">
        <f t="shared" si="758"/>
        <v>11725</v>
      </c>
      <c r="AE11727">
        <f t="shared" si="761"/>
        <v>1.1244135679311731E-11</v>
      </c>
      <c r="AF11727">
        <f t="shared" si="759"/>
        <v>7.0163406638905165E-9</v>
      </c>
      <c r="AG11727">
        <f t="shared" si="760"/>
        <v>1.3183749083993004E-7</v>
      </c>
    </row>
    <row r="11728" spans="30:33" x14ac:dyDescent="0.2">
      <c r="AD11728">
        <f t="shared" ref="AD11728:AD11791" si="762">AD11727+1</f>
        <v>11726</v>
      </c>
      <c r="AE11728">
        <f t="shared" si="761"/>
        <v>1.1226145062224832E-11</v>
      </c>
      <c r="AF11728">
        <f t="shared" ref="AF11728:AF11791" si="763">AF11727*$AF$3</f>
        <v>7.0051145188282915E-9</v>
      </c>
      <c r="AG11728">
        <f t="shared" ref="AG11728:AG11791" si="764">AD11728*AE11728</f>
        <v>1.3163777699964836E-7</v>
      </c>
    </row>
    <row r="11729" spans="30:33" x14ac:dyDescent="0.2">
      <c r="AD11729">
        <f t="shared" si="762"/>
        <v>11727</v>
      </c>
      <c r="AE11729">
        <f t="shared" si="761"/>
        <v>1.1208183230125272E-11</v>
      </c>
      <c r="AF11729">
        <f t="shared" si="763"/>
        <v>6.9939063355981655E-9</v>
      </c>
      <c r="AG11729">
        <f t="shared" si="764"/>
        <v>1.3143836473967908E-7</v>
      </c>
    </row>
    <row r="11730" spans="30:33" x14ac:dyDescent="0.2">
      <c r="AD11730">
        <f t="shared" si="762"/>
        <v>11728</v>
      </c>
      <c r="AE11730">
        <f t="shared" si="761"/>
        <v>1.1190250136957071E-11</v>
      </c>
      <c r="AF11730">
        <f t="shared" si="763"/>
        <v>6.9827160854612081E-9</v>
      </c>
      <c r="AG11730">
        <f t="shared" si="764"/>
        <v>1.3123925360623251E-7</v>
      </c>
    </row>
    <row r="11731" spans="30:33" x14ac:dyDescent="0.2">
      <c r="AD11731">
        <f t="shared" si="762"/>
        <v>11729</v>
      </c>
      <c r="AE11731">
        <f t="shared" ref="AE11731:AE11794" si="765">AF11730*$AE$3</f>
        <v>1.1172345736737938E-11</v>
      </c>
      <c r="AF11731">
        <f t="shared" si="763"/>
        <v>6.9715437397244701E-9</v>
      </c>
      <c r="AG11731">
        <f t="shared" si="764"/>
        <v>1.3104044314619927E-7</v>
      </c>
    </row>
    <row r="11732" spans="30:33" x14ac:dyDescent="0.2">
      <c r="AD11732">
        <f t="shared" si="762"/>
        <v>11730</v>
      </c>
      <c r="AE11732">
        <f t="shared" si="765"/>
        <v>1.1154469983559157E-11</v>
      </c>
      <c r="AF11732">
        <f t="shared" si="763"/>
        <v>6.9603892697409109E-9</v>
      </c>
      <c r="AG11732">
        <f t="shared" si="764"/>
        <v>1.3084193290714891E-7</v>
      </c>
    </row>
    <row r="11733" spans="30:33" x14ac:dyDescent="0.2">
      <c r="AD11733">
        <f t="shared" si="762"/>
        <v>11731</v>
      </c>
      <c r="AE11733">
        <f t="shared" si="765"/>
        <v>1.1136622831585462E-11</v>
      </c>
      <c r="AF11733">
        <f t="shared" si="763"/>
        <v>6.949252646909325E-9</v>
      </c>
      <c r="AG11733">
        <f t="shared" si="764"/>
        <v>1.3064372243732905E-7</v>
      </c>
    </row>
    <row r="11734" spans="30:33" x14ac:dyDescent="0.2">
      <c r="AD11734">
        <f t="shared" si="762"/>
        <v>11732</v>
      </c>
      <c r="AE11734">
        <f t="shared" si="765"/>
        <v>1.1118804235054925E-11</v>
      </c>
      <c r="AF11734">
        <f t="shared" si="763"/>
        <v>6.9381338426742696E-9</v>
      </c>
      <c r="AG11734">
        <f t="shared" si="764"/>
        <v>1.3044581128566438E-7</v>
      </c>
    </row>
    <row r="11735" spans="30:33" x14ac:dyDescent="0.2">
      <c r="AD11735">
        <f t="shared" si="762"/>
        <v>11733</v>
      </c>
      <c r="AE11735">
        <f t="shared" si="765"/>
        <v>1.1101014148278836E-11</v>
      </c>
      <c r="AF11735">
        <f t="shared" si="763"/>
        <v>6.9270328285259904E-9</v>
      </c>
      <c r="AG11735">
        <f t="shared" si="764"/>
        <v>1.3024819900175558E-7</v>
      </c>
    </row>
    <row r="11736" spans="30:33" x14ac:dyDescent="0.2">
      <c r="AD11736">
        <f t="shared" si="762"/>
        <v>11734</v>
      </c>
      <c r="AE11736">
        <f t="shared" si="765"/>
        <v>1.108325252564159E-11</v>
      </c>
      <c r="AF11736">
        <f t="shared" si="763"/>
        <v>6.9159495760003481E-9</v>
      </c>
      <c r="AG11736">
        <f t="shared" si="764"/>
        <v>1.3005088513587842E-7</v>
      </c>
    </row>
    <row r="11737" spans="30:33" x14ac:dyDescent="0.2">
      <c r="AD11737">
        <f t="shared" si="762"/>
        <v>11735</v>
      </c>
      <c r="AE11737">
        <f t="shared" si="765"/>
        <v>1.1065519321600562E-11</v>
      </c>
      <c r="AF11737">
        <f t="shared" si="763"/>
        <v>6.9048840566787471E-9</v>
      </c>
      <c r="AG11737">
        <f t="shared" si="764"/>
        <v>1.2985386923898258E-7</v>
      </c>
    </row>
    <row r="11738" spans="30:33" x14ac:dyDescent="0.2">
      <c r="AD11738">
        <f t="shared" si="762"/>
        <v>11736</v>
      </c>
      <c r="AE11738">
        <f t="shared" si="765"/>
        <v>1.1047814490686E-11</v>
      </c>
      <c r="AF11738">
        <f t="shared" si="763"/>
        <v>6.8938362421880611E-9</v>
      </c>
      <c r="AG11738">
        <f t="shared" si="764"/>
        <v>1.296571508626909E-7</v>
      </c>
    </row>
    <row r="11739" spans="30:33" x14ac:dyDescent="0.2">
      <c r="AD11739">
        <f t="shared" si="762"/>
        <v>11737</v>
      </c>
      <c r="AE11739">
        <f t="shared" si="765"/>
        <v>1.1030137987500902E-11</v>
      </c>
      <c r="AF11739">
        <f t="shared" si="763"/>
        <v>6.8828061042005602E-9</v>
      </c>
      <c r="AG11739">
        <f t="shared" si="764"/>
        <v>1.294607295592981E-7</v>
      </c>
    </row>
    <row r="11740" spans="30:33" x14ac:dyDescent="0.2">
      <c r="AD11740">
        <f t="shared" si="762"/>
        <v>11738</v>
      </c>
      <c r="AE11740">
        <f t="shared" si="765"/>
        <v>1.1012489766720901E-11</v>
      </c>
      <c r="AF11740">
        <f t="shared" si="763"/>
        <v>6.8717936144338391E-9</v>
      </c>
      <c r="AG11740">
        <f t="shared" si="764"/>
        <v>1.2926460488176993E-7</v>
      </c>
    </row>
    <row r="11741" spans="30:33" x14ac:dyDescent="0.2">
      <c r="AD11741">
        <f t="shared" si="762"/>
        <v>11739</v>
      </c>
      <c r="AE11741">
        <f t="shared" si="765"/>
        <v>1.0994869783094148E-11</v>
      </c>
      <c r="AF11741">
        <f t="shared" si="763"/>
        <v>6.8607987446507443E-9</v>
      </c>
      <c r="AG11741">
        <f t="shared" si="764"/>
        <v>1.290687763837422E-7</v>
      </c>
    </row>
    <row r="11742" spans="30:33" x14ac:dyDescent="0.2">
      <c r="AD11742">
        <f t="shared" si="762"/>
        <v>11740</v>
      </c>
      <c r="AE11742">
        <f t="shared" si="765"/>
        <v>1.0977277991441196E-11</v>
      </c>
      <c r="AF11742">
        <f t="shared" si="763"/>
        <v>6.8498214666593028E-9</v>
      </c>
      <c r="AG11742">
        <f t="shared" si="764"/>
        <v>1.2887324361951963E-7</v>
      </c>
    </row>
    <row r="11743" spans="30:33" x14ac:dyDescent="0.2">
      <c r="AD11743">
        <f t="shared" si="762"/>
        <v>11741</v>
      </c>
      <c r="AE11743">
        <f t="shared" si="765"/>
        <v>1.095971434665489E-11</v>
      </c>
      <c r="AF11743">
        <f t="shared" si="763"/>
        <v>6.8388617523126479E-9</v>
      </c>
      <c r="AG11743">
        <f t="shared" si="764"/>
        <v>1.2867800614407507E-7</v>
      </c>
    </row>
    <row r="11744" spans="30:33" x14ac:dyDescent="0.2">
      <c r="AD11744">
        <f t="shared" si="762"/>
        <v>11742</v>
      </c>
      <c r="AE11744">
        <f t="shared" si="765"/>
        <v>1.0942178803700241E-11</v>
      </c>
      <c r="AF11744">
        <f t="shared" si="763"/>
        <v>6.827919573508947E-9</v>
      </c>
      <c r="AG11744">
        <f t="shared" si="764"/>
        <v>1.2848306351304824E-7</v>
      </c>
    </row>
    <row r="11745" spans="30:33" x14ac:dyDescent="0.2">
      <c r="AD11745">
        <f t="shared" si="762"/>
        <v>11743</v>
      </c>
      <c r="AE11745">
        <f t="shared" si="765"/>
        <v>1.092467131761432E-11</v>
      </c>
      <c r="AF11745">
        <f t="shared" si="763"/>
        <v>6.8169949021913321E-9</v>
      </c>
      <c r="AG11745">
        <f t="shared" si="764"/>
        <v>1.2828841528274496E-7</v>
      </c>
    </row>
    <row r="11746" spans="30:33" x14ac:dyDescent="0.2">
      <c r="AD11746">
        <f t="shared" si="762"/>
        <v>11744</v>
      </c>
      <c r="AE11746">
        <f t="shared" si="765"/>
        <v>1.0907191843506137E-11</v>
      </c>
      <c r="AF11746">
        <f t="shared" si="763"/>
        <v>6.8060877103478257E-9</v>
      </c>
      <c r="AG11746">
        <f t="shared" si="764"/>
        <v>1.2809406101013606E-7</v>
      </c>
    </row>
    <row r="11747" spans="30:33" x14ac:dyDescent="0.2">
      <c r="AD11747">
        <f t="shared" si="762"/>
        <v>11745</v>
      </c>
      <c r="AE11747">
        <f t="shared" si="765"/>
        <v>1.0889740336556526E-11</v>
      </c>
      <c r="AF11747">
        <f t="shared" si="763"/>
        <v>6.7951979700112692E-9</v>
      </c>
      <c r="AG11747">
        <f t="shared" si="764"/>
        <v>1.2790000025285641E-7</v>
      </c>
    </row>
    <row r="11748" spans="30:33" x14ac:dyDescent="0.2">
      <c r="AD11748">
        <f t="shared" si="762"/>
        <v>11746</v>
      </c>
      <c r="AE11748">
        <f t="shared" si="765"/>
        <v>1.0872316752018036E-11</v>
      </c>
      <c r="AF11748">
        <f t="shared" si="763"/>
        <v>6.7843256532592506E-9</v>
      </c>
      <c r="AG11748">
        <f t="shared" si="764"/>
        <v>1.2770623256920385E-7</v>
      </c>
    </row>
    <row r="11749" spans="30:33" x14ac:dyDescent="0.2">
      <c r="AD11749">
        <f t="shared" si="762"/>
        <v>11747</v>
      </c>
      <c r="AE11749">
        <f t="shared" si="765"/>
        <v>1.0854921045214806E-11</v>
      </c>
      <c r="AF11749">
        <f t="shared" si="763"/>
        <v>6.7734707322140353E-9</v>
      </c>
      <c r="AG11749">
        <f t="shared" si="764"/>
        <v>1.2751275751813832E-7</v>
      </c>
    </row>
    <row r="11750" spans="30:33" x14ac:dyDescent="0.2">
      <c r="AD11750">
        <f t="shared" si="762"/>
        <v>11748</v>
      </c>
      <c r="AE11750">
        <f t="shared" si="765"/>
        <v>1.0837553171542461E-11</v>
      </c>
      <c r="AF11750">
        <f t="shared" si="763"/>
        <v>6.7626331790424929E-9</v>
      </c>
      <c r="AG11750">
        <f t="shared" si="764"/>
        <v>1.2731957465928084E-7</v>
      </c>
    </row>
    <row r="11751" spans="30:33" x14ac:dyDescent="0.2">
      <c r="AD11751">
        <f t="shared" si="762"/>
        <v>11749</v>
      </c>
      <c r="AE11751">
        <f t="shared" si="765"/>
        <v>1.0820213086467994E-11</v>
      </c>
      <c r="AF11751">
        <f t="shared" si="763"/>
        <v>6.7518129659560243E-9</v>
      </c>
      <c r="AG11751">
        <f t="shared" si="764"/>
        <v>1.2712668355291247E-7</v>
      </c>
    </row>
    <row r="11752" spans="30:33" x14ac:dyDescent="0.2">
      <c r="AD11752">
        <f t="shared" si="762"/>
        <v>11750</v>
      </c>
      <c r="AE11752">
        <f t="shared" si="765"/>
        <v>1.0802900745529645E-11</v>
      </c>
      <c r="AF11752">
        <f t="shared" si="763"/>
        <v>6.7410100652104946E-9</v>
      </c>
      <c r="AG11752">
        <f t="shared" si="764"/>
        <v>1.2693408375997331E-7</v>
      </c>
    </row>
    <row r="11753" spans="30:33" x14ac:dyDescent="0.2">
      <c r="AD11753">
        <f t="shared" si="762"/>
        <v>11751</v>
      </c>
      <c r="AE11753">
        <f t="shared" si="765"/>
        <v>1.0785616104336796E-11</v>
      </c>
      <c r="AF11753">
        <f t="shared" si="763"/>
        <v>6.7302244491061579E-9</v>
      </c>
      <c r="AG11753">
        <f t="shared" si="764"/>
        <v>1.267417748420617E-7</v>
      </c>
    </row>
    <row r="11754" spans="30:33" x14ac:dyDescent="0.2">
      <c r="AD11754">
        <f t="shared" si="762"/>
        <v>11752</v>
      </c>
      <c r="AE11754">
        <f t="shared" si="765"/>
        <v>1.0768359118569857E-11</v>
      </c>
      <c r="AF11754">
        <f t="shared" si="763"/>
        <v>6.7194560899875878E-9</v>
      </c>
      <c r="AG11754">
        <f t="shared" si="764"/>
        <v>1.2654975636143298E-7</v>
      </c>
    </row>
    <row r="11755" spans="30:33" x14ac:dyDescent="0.2">
      <c r="AD11755">
        <f t="shared" si="762"/>
        <v>11753</v>
      </c>
      <c r="AE11755">
        <f t="shared" si="765"/>
        <v>1.0751129743980146E-11</v>
      </c>
      <c r="AF11755">
        <f t="shared" si="763"/>
        <v>6.7087049602436071E-9</v>
      </c>
      <c r="AG11755">
        <f t="shared" si="764"/>
        <v>1.2635802788099864E-7</v>
      </c>
    </row>
    <row r="11756" spans="30:33" x14ac:dyDescent="0.2">
      <c r="AD11756">
        <f t="shared" si="762"/>
        <v>11754</v>
      </c>
      <c r="AE11756">
        <f t="shared" si="765"/>
        <v>1.0733927936389776E-11</v>
      </c>
      <c r="AF11756">
        <f t="shared" si="763"/>
        <v>6.6979710323072169E-9</v>
      </c>
      <c r="AG11756">
        <f t="shared" si="764"/>
        <v>1.2616658896432542E-7</v>
      </c>
    </row>
    <row r="11757" spans="30:33" x14ac:dyDescent="0.2">
      <c r="AD11757">
        <f t="shared" si="762"/>
        <v>11755</v>
      </c>
      <c r="AE11757">
        <f t="shared" si="765"/>
        <v>1.0716753651691552E-11</v>
      </c>
      <c r="AF11757">
        <f t="shared" si="763"/>
        <v>6.6872542786555247E-9</v>
      </c>
      <c r="AG11757">
        <f t="shared" si="764"/>
        <v>1.2597543917563418E-7</v>
      </c>
    </row>
    <row r="11758" spans="30:33" x14ac:dyDescent="0.2">
      <c r="AD11758">
        <f t="shared" si="762"/>
        <v>11756</v>
      </c>
      <c r="AE11758">
        <f t="shared" si="765"/>
        <v>1.0699606845848844E-11</v>
      </c>
      <c r="AF11758">
        <f t="shared" si="763"/>
        <v>6.676554671809676E-9</v>
      </c>
      <c r="AG11758">
        <f t="shared" si="764"/>
        <v>1.2578457807979902E-7</v>
      </c>
    </row>
    <row r="11759" spans="30:33" x14ac:dyDescent="0.2">
      <c r="AD11759">
        <f t="shared" si="762"/>
        <v>11757</v>
      </c>
      <c r="AE11759">
        <f t="shared" si="765"/>
        <v>1.0682487474895487E-11</v>
      </c>
      <c r="AF11759">
        <f t="shared" si="763"/>
        <v>6.6658721843347805E-9</v>
      </c>
      <c r="AG11759">
        <f t="shared" si="764"/>
        <v>1.2559400524234624E-7</v>
      </c>
    </row>
    <row r="11760" spans="30:33" x14ac:dyDescent="0.2">
      <c r="AD11760">
        <f t="shared" si="762"/>
        <v>11758</v>
      </c>
      <c r="AE11760">
        <f t="shared" si="765"/>
        <v>1.0665395494935653E-11</v>
      </c>
      <c r="AF11760">
        <f t="shared" si="763"/>
        <v>6.6552067888398442E-9</v>
      </c>
      <c r="AG11760">
        <f t="shared" si="764"/>
        <v>1.2540372022945341E-7</v>
      </c>
    </row>
    <row r="11761" spans="30:33" x14ac:dyDescent="0.2">
      <c r="AD11761">
        <f t="shared" si="762"/>
        <v>11759</v>
      </c>
      <c r="AE11761">
        <f t="shared" si="765"/>
        <v>1.0648330862143756E-11</v>
      </c>
      <c r="AF11761">
        <f t="shared" si="763"/>
        <v>6.6445584579777004E-9</v>
      </c>
      <c r="AG11761">
        <f t="shared" si="764"/>
        <v>1.2521372260794842E-7</v>
      </c>
    </row>
    <row r="11762" spans="30:33" x14ac:dyDescent="0.2">
      <c r="AD11762">
        <f t="shared" si="762"/>
        <v>11760</v>
      </c>
      <c r="AE11762">
        <f t="shared" si="765"/>
        <v>1.0631293532764325E-11</v>
      </c>
      <c r="AF11762">
        <f t="shared" si="763"/>
        <v>6.6339271644449359E-9</v>
      </c>
      <c r="AG11762">
        <f t="shared" si="764"/>
        <v>1.2502401194530847E-7</v>
      </c>
    </row>
    <row r="11763" spans="30:33" x14ac:dyDescent="0.2">
      <c r="AD11763">
        <f t="shared" si="762"/>
        <v>11761</v>
      </c>
      <c r="AE11763">
        <f t="shared" si="765"/>
        <v>1.0614283463111902E-11</v>
      </c>
      <c r="AF11763">
        <f t="shared" si="763"/>
        <v>6.6233128809818236E-9</v>
      </c>
      <c r="AG11763">
        <f t="shared" si="764"/>
        <v>1.2483458780965908E-7</v>
      </c>
    </row>
    <row r="11764" spans="30:33" x14ac:dyDescent="0.2">
      <c r="AD11764">
        <f t="shared" si="762"/>
        <v>11762</v>
      </c>
      <c r="AE11764">
        <f t="shared" si="765"/>
        <v>1.0597300609570922E-11</v>
      </c>
      <c r="AF11764">
        <f t="shared" si="763"/>
        <v>6.6127155803722528E-9</v>
      </c>
      <c r="AG11764">
        <f t="shared" si="764"/>
        <v>1.246454497697732E-7</v>
      </c>
    </row>
    <row r="11765" spans="30:33" x14ac:dyDescent="0.2">
      <c r="AD11765">
        <f t="shared" si="762"/>
        <v>11763</v>
      </c>
      <c r="AE11765">
        <f t="shared" si="765"/>
        <v>1.0580344928595609E-11</v>
      </c>
      <c r="AF11765">
        <f t="shared" si="763"/>
        <v>6.6021352354436572E-9</v>
      </c>
      <c r="AG11765">
        <f t="shared" si="764"/>
        <v>1.2445659739507015E-7</v>
      </c>
    </row>
    <row r="11766" spans="30:33" x14ac:dyDescent="0.2">
      <c r="AD11766">
        <f t="shared" si="762"/>
        <v>11764</v>
      </c>
      <c r="AE11766">
        <f t="shared" si="765"/>
        <v>1.0563416376709856E-11</v>
      </c>
      <c r="AF11766">
        <f t="shared" si="763"/>
        <v>6.5915718190669469E-9</v>
      </c>
      <c r="AG11766">
        <f t="shared" si="764"/>
        <v>1.2426803025561473E-7</v>
      </c>
    </row>
    <row r="11767" spans="30:33" x14ac:dyDescent="0.2">
      <c r="AD11767">
        <f t="shared" si="762"/>
        <v>11765</v>
      </c>
      <c r="AE11767">
        <f t="shared" si="765"/>
        <v>1.0546514910507119E-11</v>
      </c>
      <c r="AF11767">
        <f t="shared" si="763"/>
        <v>6.5810253041564396E-9</v>
      </c>
      <c r="AG11767">
        <f t="shared" si="764"/>
        <v>1.2407974792211627E-7</v>
      </c>
    </row>
    <row r="11768" spans="30:33" x14ac:dyDescent="0.2">
      <c r="AD11768">
        <f t="shared" si="762"/>
        <v>11766</v>
      </c>
      <c r="AE11768">
        <f t="shared" si="765"/>
        <v>1.0529640486650309E-11</v>
      </c>
      <c r="AF11768">
        <f t="shared" si="763"/>
        <v>6.5704956636697894E-9</v>
      </c>
      <c r="AG11768">
        <f t="shared" si="764"/>
        <v>1.2389174996592755E-7</v>
      </c>
    </row>
    <row r="11769" spans="30:33" x14ac:dyDescent="0.2">
      <c r="AD11769">
        <f t="shared" si="762"/>
        <v>11767</v>
      </c>
      <c r="AE11769">
        <f t="shared" si="765"/>
        <v>1.0512793061871668E-11</v>
      </c>
      <c r="AF11769">
        <f t="shared" si="763"/>
        <v>6.559982870607917E-9</v>
      </c>
      <c r="AG11769">
        <f t="shared" si="764"/>
        <v>1.2370403595904392E-7</v>
      </c>
    </row>
    <row r="11770" spans="30:33" x14ac:dyDescent="0.2">
      <c r="AD11770">
        <f t="shared" si="762"/>
        <v>11768</v>
      </c>
      <c r="AE11770">
        <f t="shared" si="765"/>
        <v>1.0495972592972672E-11</v>
      </c>
      <c r="AF11770">
        <f t="shared" si="763"/>
        <v>6.5494868980149437E-9</v>
      </c>
      <c r="AG11770">
        <f t="shared" si="764"/>
        <v>1.235166054741024E-7</v>
      </c>
    </row>
    <row r="11771" spans="30:33" x14ac:dyDescent="0.2">
      <c r="AD11771">
        <f t="shared" si="762"/>
        <v>11769</v>
      </c>
      <c r="AE11771">
        <f t="shared" si="765"/>
        <v>1.0479179036823914E-11</v>
      </c>
      <c r="AF11771">
        <f t="shared" si="763"/>
        <v>6.5390077189781196E-9</v>
      </c>
      <c r="AG11771">
        <f t="shared" si="764"/>
        <v>1.2332945808438065E-7</v>
      </c>
    </row>
    <row r="11772" spans="30:33" x14ac:dyDescent="0.2">
      <c r="AD11772">
        <f t="shared" si="762"/>
        <v>11770</v>
      </c>
      <c r="AE11772">
        <f t="shared" si="765"/>
        <v>1.0462412350364997E-11</v>
      </c>
      <c r="AF11772">
        <f t="shared" si="763"/>
        <v>6.528545306627754E-9</v>
      </c>
      <c r="AG11772">
        <f t="shared" si="764"/>
        <v>1.23142593363796E-7</v>
      </c>
    </row>
    <row r="11773" spans="30:33" x14ac:dyDescent="0.2">
      <c r="AD11773">
        <f t="shared" si="762"/>
        <v>11771</v>
      </c>
      <c r="AE11773">
        <f t="shared" si="765"/>
        <v>1.0445672490604411E-11</v>
      </c>
      <c r="AF11773">
        <f t="shared" si="763"/>
        <v>6.5180996341371495E-9</v>
      </c>
      <c r="AG11773">
        <f t="shared" si="764"/>
        <v>1.2295601088690452E-7</v>
      </c>
    </row>
    <row r="11774" spans="30:33" x14ac:dyDescent="0.2">
      <c r="AD11774">
        <f t="shared" si="762"/>
        <v>11772</v>
      </c>
      <c r="AE11774">
        <f t="shared" si="765"/>
        <v>1.0428959414619443E-11</v>
      </c>
      <c r="AF11774">
        <f t="shared" si="763"/>
        <v>6.5076706747225296E-9</v>
      </c>
      <c r="AG11774">
        <f t="shared" si="764"/>
        <v>1.2276971022890008E-7</v>
      </c>
    </row>
    <row r="11775" spans="30:33" x14ac:dyDescent="0.2">
      <c r="AD11775">
        <f t="shared" si="762"/>
        <v>11773</v>
      </c>
      <c r="AE11775">
        <f t="shared" si="765"/>
        <v>1.0412273079556052E-11</v>
      </c>
      <c r="AF11775">
        <f t="shared" si="763"/>
        <v>6.4972584016429733E-9</v>
      </c>
      <c r="AG11775">
        <f t="shared" si="764"/>
        <v>1.225836909656134E-7</v>
      </c>
    </row>
    <row r="11776" spans="30:33" x14ac:dyDescent="0.2">
      <c r="AD11776">
        <f t="shared" si="762"/>
        <v>11774</v>
      </c>
      <c r="AE11776">
        <f t="shared" si="765"/>
        <v>1.0395613442628761E-11</v>
      </c>
      <c r="AF11776">
        <f t="shared" si="763"/>
        <v>6.4868627882003444E-9</v>
      </c>
      <c r="AG11776">
        <f t="shared" si="764"/>
        <v>1.2239795267351104E-7</v>
      </c>
    </row>
    <row r="11777" spans="30:33" x14ac:dyDescent="0.2">
      <c r="AD11777">
        <f t="shared" si="762"/>
        <v>11775</v>
      </c>
      <c r="AE11777">
        <f t="shared" si="765"/>
        <v>1.0378980461120557E-11</v>
      </c>
      <c r="AF11777">
        <f t="shared" si="763"/>
        <v>6.4764838077392233E-9</v>
      </c>
      <c r="AG11777">
        <f t="shared" si="764"/>
        <v>1.2221249492969455E-7</v>
      </c>
    </row>
    <row r="11778" spans="30:33" x14ac:dyDescent="0.2">
      <c r="AD11778">
        <f t="shared" si="762"/>
        <v>11776</v>
      </c>
      <c r="AE11778">
        <f t="shared" si="765"/>
        <v>1.0362374092382763E-11</v>
      </c>
      <c r="AF11778">
        <f t="shared" si="763"/>
        <v>6.4661214336468399E-9</v>
      </c>
      <c r="AG11778">
        <f t="shared" si="764"/>
        <v>1.2202731731189942E-7</v>
      </c>
    </row>
    <row r="11779" spans="30:33" x14ac:dyDescent="0.2">
      <c r="AD11779">
        <f t="shared" si="762"/>
        <v>11777</v>
      </c>
      <c r="AE11779">
        <f t="shared" si="765"/>
        <v>1.0345794293834949E-11</v>
      </c>
      <c r="AF11779">
        <f t="shared" si="763"/>
        <v>6.4557756393530048E-9</v>
      </c>
      <c r="AG11779">
        <f t="shared" si="764"/>
        <v>1.2184241939849419E-7</v>
      </c>
    </row>
    <row r="11780" spans="30:33" x14ac:dyDescent="0.2">
      <c r="AD11780">
        <f t="shared" si="762"/>
        <v>11778</v>
      </c>
      <c r="AE11780">
        <f t="shared" si="765"/>
        <v>1.0329241022964813E-11</v>
      </c>
      <c r="AF11780">
        <f t="shared" si="763"/>
        <v>6.4454463983300398E-9</v>
      </c>
      <c r="AG11780">
        <f t="shared" si="764"/>
        <v>1.2165780076847957E-7</v>
      </c>
    </row>
    <row r="11781" spans="30:33" x14ac:dyDescent="0.2">
      <c r="AD11781">
        <f t="shared" si="762"/>
        <v>11779</v>
      </c>
      <c r="AE11781">
        <f t="shared" si="765"/>
        <v>1.0312714237328069E-11</v>
      </c>
      <c r="AF11781">
        <f t="shared" si="763"/>
        <v>6.4351336840927111E-9</v>
      </c>
      <c r="AG11781">
        <f t="shared" si="764"/>
        <v>1.2147346100148733E-7</v>
      </c>
    </row>
    <row r="11782" spans="30:33" x14ac:dyDescent="0.2">
      <c r="AD11782">
        <f t="shared" si="762"/>
        <v>11780</v>
      </c>
      <c r="AE11782">
        <f t="shared" si="765"/>
        <v>1.0296213894548343E-11</v>
      </c>
      <c r="AF11782">
        <f t="shared" si="763"/>
        <v>6.4248374701981623E-9</v>
      </c>
      <c r="AG11782">
        <f t="shared" si="764"/>
        <v>1.2128939967777947E-7</v>
      </c>
    </row>
    <row r="11783" spans="30:33" x14ac:dyDescent="0.2">
      <c r="AD11783">
        <f t="shared" si="762"/>
        <v>11781</v>
      </c>
      <c r="AE11783">
        <f t="shared" si="765"/>
        <v>1.0279739952317065E-11</v>
      </c>
      <c r="AF11783">
        <f t="shared" si="763"/>
        <v>6.4145577302458445E-9</v>
      </c>
      <c r="AG11783">
        <f t="shared" si="764"/>
        <v>1.2110561637824734E-7</v>
      </c>
    </row>
    <row r="11784" spans="30:33" x14ac:dyDescent="0.2">
      <c r="AD11784">
        <f t="shared" si="762"/>
        <v>11782</v>
      </c>
      <c r="AE11784">
        <f t="shared" si="765"/>
        <v>1.0263292368393355E-11</v>
      </c>
      <c r="AF11784">
        <f t="shared" si="763"/>
        <v>6.4042944378774508E-9</v>
      </c>
      <c r="AG11784">
        <f t="shared" si="764"/>
        <v>1.2092211068441051E-7</v>
      </c>
    </row>
    <row r="11785" spans="30:33" x14ac:dyDescent="0.2">
      <c r="AD11785">
        <f t="shared" si="762"/>
        <v>11783</v>
      </c>
      <c r="AE11785">
        <f t="shared" si="765"/>
        <v>1.0246871100603926E-11</v>
      </c>
      <c r="AF11785">
        <f t="shared" si="763"/>
        <v>6.3940475667768469E-9</v>
      </c>
      <c r="AG11785">
        <f t="shared" si="764"/>
        <v>1.2073888217841606E-7</v>
      </c>
    </row>
    <row r="11786" spans="30:33" x14ac:dyDescent="0.2">
      <c r="AD11786">
        <f t="shared" si="762"/>
        <v>11784</v>
      </c>
      <c r="AE11786">
        <f t="shared" si="765"/>
        <v>1.023047610684296E-11</v>
      </c>
      <c r="AF11786">
        <f t="shared" si="763"/>
        <v>6.3838170906700039E-9</v>
      </c>
      <c r="AG11786">
        <f t="shared" si="764"/>
        <v>1.2055593044303743E-7</v>
      </c>
    </row>
    <row r="11787" spans="30:33" x14ac:dyDescent="0.2">
      <c r="AD11787">
        <f t="shared" si="762"/>
        <v>11785</v>
      </c>
      <c r="AE11787">
        <f t="shared" si="765"/>
        <v>1.0214107345072011E-11</v>
      </c>
      <c r="AF11787">
        <f t="shared" si="763"/>
        <v>6.3736029833249319E-9</v>
      </c>
      <c r="AG11787">
        <f t="shared" si="764"/>
        <v>1.2037325506167365E-7</v>
      </c>
    </row>
    <row r="11788" spans="30:33" x14ac:dyDescent="0.2">
      <c r="AD11788">
        <f t="shared" si="762"/>
        <v>11786</v>
      </c>
      <c r="AE11788">
        <f t="shared" si="765"/>
        <v>1.0197764773319895E-11</v>
      </c>
      <c r="AF11788">
        <f t="shared" si="763"/>
        <v>6.363405218551612E-9</v>
      </c>
      <c r="AG11788">
        <f t="shared" si="764"/>
        <v>1.2019085561834829E-7</v>
      </c>
    </row>
    <row r="11789" spans="30:33" x14ac:dyDescent="0.2">
      <c r="AD11789">
        <f t="shared" si="762"/>
        <v>11787</v>
      </c>
      <c r="AE11789">
        <f t="shared" si="765"/>
        <v>1.0181448349682584E-11</v>
      </c>
      <c r="AF11789">
        <f t="shared" si="763"/>
        <v>6.3532237702019294E-9</v>
      </c>
      <c r="AG11789">
        <f t="shared" si="764"/>
        <v>1.2000873169770861E-7</v>
      </c>
    </row>
    <row r="11790" spans="30:33" x14ac:dyDescent="0.2">
      <c r="AD11790">
        <f t="shared" si="762"/>
        <v>11788</v>
      </c>
      <c r="AE11790">
        <f t="shared" si="765"/>
        <v>1.0165158032323091E-11</v>
      </c>
      <c r="AF11790">
        <f t="shared" si="763"/>
        <v>6.3430586121696059E-9</v>
      </c>
      <c r="AG11790">
        <f t="shared" si="764"/>
        <v>1.198268828850246E-7</v>
      </c>
    </row>
    <row r="11791" spans="30:33" x14ac:dyDescent="0.2">
      <c r="AD11791">
        <f t="shared" si="762"/>
        <v>11789</v>
      </c>
      <c r="AE11791">
        <f t="shared" si="765"/>
        <v>1.0148893779471374E-11</v>
      </c>
      <c r="AF11791">
        <f t="shared" si="763"/>
        <v>6.3329097183901339E-9</v>
      </c>
      <c r="AG11791">
        <f t="shared" si="764"/>
        <v>1.1964530876618804E-7</v>
      </c>
    </row>
    <row r="11792" spans="30:33" x14ac:dyDescent="0.2">
      <c r="AD11792">
        <f t="shared" ref="AD11792:AD11855" si="766">AD11791+1</f>
        <v>11790</v>
      </c>
      <c r="AE11792">
        <f t="shared" si="765"/>
        <v>1.0132655549424219E-11</v>
      </c>
      <c r="AF11792">
        <f t="shared" ref="AF11792:AF11855" si="767">AF11791*$AF$3</f>
        <v>6.3227770628407091E-9</v>
      </c>
      <c r="AG11792">
        <f t="shared" ref="AG11792:AG11855" si="768">AD11792*AE11792</f>
        <v>1.1946400892771153E-7</v>
      </c>
    </row>
    <row r="11793" spans="30:33" x14ac:dyDescent="0.2">
      <c r="AD11793">
        <f t="shared" si="766"/>
        <v>11791</v>
      </c>
      <c r="AE11793">
        <f t="shared" si="765"/>
        <v>1.0116443300545139E-11</v>
      </c>
      <c r="AF11793">
        <f t="shared" si="767"/>
        <v>6.3126606195401635E-9</v>
      </c>
      <c r="AG11793">
        <f t="shared" si="768"/>
        <v>1.1928298295672775E-7</v>
      </c>
    </row>
    <row r="11794" spans="30:33" x14ac:dyDescent="0.2">
      <c r="AD11794">
        <f t="shared" si="766"/>
        <v>11792</v>
      </c>
      <c r="AE11794">
        <f t="shared" si="765"/>
        <v>1.0100256991264266E-11</v>
      </c>
      <c r="AF11794">
        <f t="shared" si="767"/>
        <v>6.3025603625488989E-9</v>
      </c>
      <c r="AG11794">
        <f t="shared" si="768"/>
        <v>1.1910223044098823E-7</v>
      </c>
    </row>
    <row r="11795" spans="30:33" x14ac:dyDescent="0.2">
      <c r="AD11795">
        <f t="shared" si="766"/>
        <v>11793</v>
      </c>
      <c r="AE11795">
        <f t="shared" ref="AE11795:AE11858" si="769">AF11794*$AE$3</f>
        <v>1.0084096580078242E-11</v>
      </c>
      <c r="AF11795">
        <f t="shared" si="767"/>
        <v>6.29247626596882E-9</v>
      </c>
      <c r="AG11795">
        <f t="shared" si="768"/>
        <v>1.1892175096886271E-7</v>
      </c>
    </row>
    <row r="11796" spans="30:33" x14ac:dyDescent="0.2">
      <c r="AD11796">
        <f t="shared" si="766"/>
        <v>11794</v>
      </c>
      <c r="AE11796">
        <f t="shared" si="769"/>
        <v>1.0067962025550117E-11</v>
      </c>
      <c r="AF11796">
        <f t="shared" si="767"/>
        <v>6.28240830394327E-9</v>
      </c>
      <c r="AG11796">
        <f t="shared" si="768"/>
        <v>1.1874154412933807E-7</v>
      </c>
    </row>
    <row r="11797" spans="30:33" x14ac:dyDescent="0.2">
      <c r="AD11797">
        <f t="shared" si="766"/>
        <v>11795</v>
      </c>
      <c r="AE11797">
        <f t="shared" si="769"/>
        <v>1.0051853286309237E-11</v>
      </c>
      <c r="AF11797">
        <f t="shared" si="767"/>
        <v>6.2723564506569602E-9</v>
      </c>
      <c r="AG11797">
        <f t="shared" si="768"/>
        <v>1.1856160951201745E-7</v>
      </c>
    </row>
    <row r="11798" spans="30:33" x14ac:dyDescent="0.2">
      <c r="AD11798">
        <f t="shared" si="766"/>
        <v>11796</v>
      </c>
      <c r="AE11798">
        <f t="shared" si="769"/>
        <v>1.003577032105114E-11</v>
      </c>
      <c r="AF11798">
        <f t="shared" si="767"/>
        <v>6.262320680335909E-9</v>
      </c>
      <c r="AG11798">
        <f t="shared" si="768"/>
        <v>1.1838194670711925E-7</v>
      </c>
    </row>
    <row r="11799" spans="30:33" x14ac:dyDescent="0.2">
      <c r="AD11799">
        <f t="shared" si="766"/>
        <v>11797</v>
      </c>
      <c r="AE11799">
        <f t="shared" si="769"/>
        <v>1.0019713088537458E-11</v>
      </c>
      <c r="AF11799">
        <f t="shared" si="767"/>
        <v>6.2523009672473712E-9</v>
      </c>
      <c r="AG11799">
        <f t="shared" si="768"/>
        <v>1.182025553054764E-7</v>
      </c>
    </row>
    <row r="11800" spans="30:33" x14ac:dyDescent="0.2">
      <c r="AD11800">
        <f t="shared" si="766"/>
        <v>11798</v>
      </c>
      <c r="AE11800">
        <f t="shared" si="769"/>
        <v>1.0003681547595798E-11</v>
      </c>
      <c r="AF11800">
        <f t="shared" si="767"/>
        <v>6.2422972856997754E-9</v>
      </c>
      <c r="AG11800">
        <f t="shared" si="768"/>
        <v>1.1802343489853522E-7</v>
      </c>
    </row>
    <row r="11801" spans="30:33" x14ac:dyDescent="0.2">
      <c r="AD11801">
        <f t="shared" si="766"/>
        <v>11799</v>
      </c>
      <c r="AE11801">
        <f t="shared" si="769"/>
        <v>9.9876756571196453E-12</v>
      </c>
      <c r="AF11801">
        <f t="shared" si="767"/>
        <v>6.2323096100426553E-9</v>
      </c>
      <c r="AG11801">
        <f t="shared" si="768"/>
        <v>1.178445850783547E-7</v>
      </c>
    </row>
    <row r="11802" spans="30:33" x14ac:dyDescent="0.2">
      <c r="AD11802">
        <f t="shared" si="766"/>
        <v>11800</v>
      </c>
      <c r="AE11802">
        <f t="shared" si="769"/>
        <v>9.971695376068253E-12</v>
      </c>
      <c r="AF11802">
        <f t="shared" si="767"/>
        <v>6.2223379146665868E-9</v>
      </c>
      <c r="AG11802">
        <f t="shared" si="768"/>
        <v>1.1766600543760539E-7</v>
      </c>
    </row>
    <row r="11803" spans="30:33" x14ac:dyDescent="0.2">
      <c r="AD11803">
        <f t="shared" si="766"/>
        <v>11801</v>
      </c>
      <c r="AE11803">
        <f t="shared" si="769"/>
        <v>9.9557406634665429E-12</v>
      </c>
      <c r="AF11803">
        <f t="shared" si="767"/>
        <v>6.2123821740031203E-9</v>
      </c>
      <c r="AG11803">
        <f t="shared" si="768"/>
        <v>1.1748769556956868E-7</v>
      </c>
    </row>
    <row r="11804" spans="30:33" x14ac:dyDescent="0.2">
      <c r="AD11804">
        <f t="shared" si="766"/>
        <v>11802</v>
      </c>
      <c r="AE11804">
        <f t="shared" si="769"/>
        <v>9.9398114784049972E-12</v>
      </c>
      <c r="AF11804">
        <f t="shared" si="767"/>
        <v>6.202442362524715E-9</v>
      </c>
      <c r="AG11804">
        <f t="shared" si="768"/>
        <v>1.1730965506813578E-7</v>
      </c>
    </row>
    <row r="11805" spans="30:33" x14ac:dyDescent="0.2">
      <c r="AD11805">
        <f t="shared" si="766"/>
        <v>11803</v>
      </c>
      <c r="AE11805">
        <f t="shared" si="769"/>
        <v>9.9239077800395488E-12</v>
      </c>
      <c r="AF11805">
        <f t="shared" si="767"/>
        <v>6.1925184547446749E-9</v>
      </c>
      <c r="AG11805">
        <f t="shared" si="768"/>
        <v>1.1713188352780679E-7</v>
      </c>
    </row>
    <row r="11806" spans="30:33" x14ac:dyDescent="0.2">
      <c r="AD11806">
        <f t="shared" si="766"/>
        <v>11804</v>
      </c>
      <c r="AE11806">
        <f t="shared" si="769"/>
        <v>9.9080295275914844E-12</v>
      </c>
      <c r="AF11806">
        <f t="shared" si="767"/>
        <v>6.1826104252170829E-9</v>
      </c>
      <c r="AG11806">
        <f t="shared" si="768"/>
        <v>1.1695438054368989E-7</v>
      </c>
    </row>
    <row r="11807" spans="30:33" x14ac:dyDescent="0.2">
      <c r="AD11807">
        <f t="shared" si="766"/>
        <v>11805</v>
      </c>
      <c r="AE11807">
        <f t="shared" si="769"/>
        <v>9.8921766803473378E-12</v>
      </c>
      <c r="AF11807">
        <f t="shared" si="767"/>
        <v>6.1727182485367353E-9</v>
      </c>
      <c r="AG11807">
        <f t="shared" si="768"/>
        <v>1.1677714571150033E-7</v>
      </c>
    </row>
    <row r="11808" spans="30:33" x14ac:dyDescent="0.2">
      <c r="AD11808">
        <f t="shared" si="766"/>
        <v>11806</v>
      </c>
      <c r="AE11808">
        <f t="shared" si="769"/>
        <v>9.8763491976587816E-12</v>
      </c>
      <c r="AF11808">
        <f t="shared" si="767"/>
        <v>6.1628418993390765E-9</v>
      </c>
      <c r="AG11808">
        <f t="shared" si="768"/>
        <v>1.1660017862755957E-7</v>
      </c>
    </row>
    <row r="11809" spans="30:33" x14ac:dyDescent="0.2">
      <c r="AD11809">
        <f t="shared" si="766"/>
        <v>11807</v>
      </c>
      <c r="AE11809">
        <f t="shared" si="769"/>
        <v>9.860547038942527E-12</v>
      </c>
      <c r="AF11809">
        <f t="shared" si="767"/>
        <v>6.1529813523001333E-9</v>
      </c>
      <c r="AG11809">
        <f t="shared" si="768"/>
        <v>1.1642347888879442E-7</v>
      </c>
    </row>
    <row r="11810" spans="30:33" x14ac:dyDescent="0.2">
      <c r="AD11810">
        <f t="shared" si="766"/>
        <v>11808</v>
      </c>
      <c r="AE11810">
        <f t="shared" si="769"/>
        <v>9.8447701636802175E-12</v>
      </c>
      <c r="AF11810">
        <f t="shared" si="767"/>
        <v>6.1431365821364529E-9</v>
      </c>
      <c r="AG11810">
        <f t="shared" si="768"/>
        <v>1.16247046092736E-7</v>
      </c>
    </row>
    <row r="11811" spans="30:33" x14ac:dyDescent="0.2">
      <c r="AD11811">
        <f t="shared" si="766"/>
        <v>11809</v>
      </c>
      <c r="AE11811">
        <f t="shared" si="769"/>
        <v>9.8290185314183282E-12</v>
      </c>
      <c r="AF11811">
        <f t="shared" si="767"/>
        <v>6.1333075636050339E-9</v>
      </c>
      <c r="AG11811">
        <f t="shared" si="768"/>
        <v>1.1607087983751904E-7</v>
      </c>
    </row>
    <row r="11812" spans="30:33" x14ac:dyDescent="0.2">
      <c r="AD11812">
        <f t="shared" si="766"/>
        <v>11810</v>
      </c>
      <c r="AE11812">
        <f t="shared" si="769"/>
        <v>9.8132921017680583E-12</v>
      </c>
      <c r="AF11812">
        <f t="shared" si="767"/>
        <v>6.1234942715032656E-9</v>
      </c>
      <c r="AG11812">
        <f t="shared" si="768"/>
        <v>1.1589497972188077E-7</v>
      </c>
    </row>
    <row r="11813" spans="30:33" x14ac:dyDescent="0.2">
      <c r="AD11813">
        <f t="shared" si="766"/>
        <v>11811</v>
      </c>
      <c r="AE11813">
        <f t="shared" si="769"/>
        <v>9.7975908344052299E-12</v>
      </c>
      <c r="AF11813">
        <f t="shared" si="767"/>
        <v>6.1136966806688605E-9</v>
      </c>
      <c r="AG11813">
        <f t="shared" si="768"/>
        <v>1.1571934534516017E-7</v>
      </c>
    </row>
    <row r="11814" spans="30:33" x14ac:dyDescent="0.2">
      <c r="AD11814">
        <f t="shared" si="766"/>
        <v>11812</v>
      </c>
      <c r="AE11814">
        <f t="shared" si="769"/>
        <v>9.7819146890701808E-12</v>
      </c>
      <c r="AF11814">
        <f t="shared" si="767"/>
        <v>6.10391476597979E-9</v>
      </c>
      <c r="AG11814">
        <f t="shared" si="768"/>
        <v>1.1554397630729697E-7</v>
      </c>
    </row>
    <row r="11815" spans="30:33" x14ac:dyDescent="0.2">
      <c r="AD11815">
        <f t="shared" si="766"/>
        <v>11813</v>
      </c>
      <c r="AE11815">
        <f t="shared" si="769"/>
        <v>9.7662636255676685E-12</v>
      </c>
      <c r="AF11815">
        <f t="shared" si="767"/>
        <v>6.0941485023542222E-9</v>
      </c>
      <c r="AG11815">
        <f t="shared" si="768"/>
        <v>1.1536887220883087E-7</v>
      </c>
    </row>
    <row r="11816" spans="30:33" x14ac:dyDescent="0.2">
      <c r="AD11816">
        <f t="shared" si="766"/>
        <v>11814</v>
      </c>
      <c r="AE11816">
        <f t="shared" si="769"/>
        <v>9.7506376037667608E-12</v>
      </c>
      <c r="AF11816">
        <f t="shared" si="767"/>
        <v>6.0843978647504554E-9</v>
      </c>
      <c r="AG11816">
        <f t="shared" si="768"/>
        <v>1.1519403265090051E-7</v>
      </c>
    </row>
    <row r="11817" spans="30:33" x14ac:dyDescent="0.2">
      <c r="AD11817">
        <f t="shared" si="766"/>
        <v>11815</v>
      </c>
      <c r="AE11817">
        <f t="shared" si="769"/>
        <v>9.7350365836007333E-12</v>
      </c>
      <c r="AF11817">
        <f t="shared" si="767"/>
        <v>6.0746628281668546E-9</v>
      </c>
      <c r="AG11817">
        <f t="shared" si="768"/>
        <v>1.1501945723524266E-7</v>
      </c>
    </row>
    <row r="11818" spans="30:33" x14ac:dyDescent="0.2">
      <c r="AD11818">
        <f t="shared" si="766"/>
        <v>11816</v>
      </c>
      <c r="AE11818">
        <f t="shared" si="769"/>
        <v>9.7194605250669719E-12</v>
      </c>
      <c r="AF11818">
        <f t="shared" si="767"/>
        <v>6.0649433676417873E-9</v>
      </c>
      <c r="AG11818">
        <f t="shared" si="768"/>
        <v>1.1484514556419134E-7</v>
      </c>
    </row>
    <row r="11819" spans="30:33" x14ac:dyDescent="0.2">
      <c r="AD11819">
        <f t="shared" si="766"/>
        <v>11817</v>
      </c>
      <c r="AE11819">
        <f t="shared" si="769"/>
        <v>9.7039093882268636E-12</v>
      </c>
      <c r="AF11819">
        <f t="shared" si="767"/>
        <v>6.0552394582535599E-9</v>
      </c>
      <c r="AG11819">
        <f t="shared" si="768"/>
        <v>1.1467109724067684E-7</v>
      </c>
    </row>
    <row r="11820" spans="30:33" x14ac:dyDescent="0.2">
      <c r="AD11820">
        <f t="shared" si="766"/>
        <v>11818</v>
      </c>
      <c r="AE11820">
        <f t="shared" si="769"/>
        <v>9.6883831332057001E-12</v>
      </c>
      <c r="AF11820">
        <f t="shared" si="767"/>
        <v>6.0455510751203535E-9</v>
      </c>
      <c r="AG11820">
        <f t="shared" si="768"/>
        <v>1.1449731186822497E-7</v>
      </c>
    </row>
    <row r="11821" spans="30:33" x14ac:dyDescent="0.2">
      <c r="AD11821">
        <f t="shared" si="766"/>
        <v>11819</v>
      </c>
      <c r="AE11821">
        <f t="shared" si="769"/>
        <v>9.6728817201925693E-12</v>
      </c>
      <c r="AF11821">
        <f t="shared" si="767"/>
        <v>6.0358781934001611E-9</v>
      </c>
      <c r="AG11821">
        <f t="shared" si="768"/>
        <v>1.1432378905095598E-7</v>
      </c>
    </row>
    <row r="11822" spans="30:33" x14ac:dyDescent="0.2">
      <c r="AD11822">
        <f t="shared" si="766"/>
        <v>11820</v>
      </c>
      <c r="AE11822">
        <f t="shared" si="769"/>
        <v>9.6574051094402619E-12</v>
      </c>
      <c r="AF11822">
        <f t="shared" si="767"/>
        <v>6.0262207882907205E-9</v>
      </c>
      <c r="AG11822">
        <f t="shared" si="768"/>
        <v>1.141505283935839E-7</v>
      </c>
    </row>
    <row r="11823" spans="30:33" x14ac:dyDescent="0.2">
      <c r="AD11823">
        <f t="shared" si="766"/>
        <v>11821</v>
      </c>
      <c r="AE11823">
        <f t="shared" si="769"/>
        <v>9.6419532612651579E-12</v>
      </c>
      <c r="AF11823">
        <f t="shared" si="767"/>
        <v>6.0165788350294553E-9</v>
      </c>
      <c r="AG11823">
        <f t="shared" si="768"/>
        <v>1.1397752950141544E-7</v>
      </c>
    </row>
    <row r="11824" spans="30:33" x14ac:dyDescent="0.2">
      <c r="AD11824">
        <f t="shared" si="766"/>
        <v>11822</v>
      </c>
      <c r="AE11824">
        <f t="shared" si="769"/>
        <v>9.6265261360471332E-12</v>
      </c>
      <c r="AF11824">
        <f t="shared" si="767"/>
        <v>6.0069523088934077E-9</v>
      </c>
      <c r="AG11824">
        <f t="shared" si="768"/>
        <v>1.1380479198034921E-7</v>
      </c>
    </row>
    <row r="11825" spans="30:33" x14ac:dyDescent="0.2">
      <c r="AD11825">
        <f t="shared" si="766"/>
        <v>11823</v>
      </c>
      <c r="AE11825">
        <f t="shared" si="769"/>
        <v>9.611123694229456E-12</v>
      </c>
      <c r="AF11825">
        <f t="shared" si="767"/>
        <v>5.9973411851991782E-9</v>
      </c>
      <c r="AG11825">
        <f t="shared" si="768"/>
        <v>1.1363231543687486E-7</v>
      </c>
    </row>
    <row r="11826" spans="30:33" x14ac:dyDescent="0.2">
      <c r="AD11826">
        <f t="shared" si="766"/>
        <v>11824</v>
      </c>
      <c r="AE11826">
        <f t="shared" si="769"/>
        <v>9.5957458963186887E-12</v>
      </c>
      <c r="AF11826">
        <f t="shared" si="767"/>
        <v>5.9877454393028593E-9</v>
      </c>
      <c r="AG11826">
        <f t="shared" si="768"/>
        <v>1.1346009947807217E-7</v>
      </c>
    </row>
    <row r="11827" spans="30:33" x14ac:dyDescent="0.2">
      <c r="AD11827">
        <f t="shared" si="766"/>
        <v>11825</v>
      </c>
      <c r="AE11827">
        <f t="shared" si="769"/>
        <v>9.5803927028845788E-12</v>
      </c>
      <c r="AF11827">
        <f t="shared" si="767"/>
        <v>5.9781650465999745E-9</v>
      </c>
      <c r="AG11827">
        <f t="shared" si="768"/>
        <v>1.1328814371161014E-7</v>
      </c>
    </row>
    <row r="11828" spans="30:33" x14ac:dyDescent="0.2">
      <c r="AD11828">
        <f t="shared" si="766"/>
        <v>11826</v>
      </c>
      <c r="AE11828">
        <f t="shared" si="769"/>
        <v>9.5650640745599629E-12</v>
      </c>
      <c r="AF11828">
        <f t="shared" si="767"/>
        <v>5.9685999825254144E-9</v>
      </c>
      <c r="AG11828">
        <f t="shared" si="768"/>
        <v>1.1311644774574612E-7</v>
      </c>
    </row>
    <row r="11829" spans="30:33" x14ac:dyDescent="0.2">
      <c r="AD11829">
        <f t="shared" si="766"/>
        <v>11827</v>
      </c>
      <c r="AE11829">
        <f t="shared" si="769"/>
        <v>9.5497599720406675E-12</v>
      </c>
      <c r="AF11829">
        <f t="shared" si="767"/>
        <v>5.9590502225533731E-9</v>
      </c>
      <c r="AG11829">
        <f t="shared" si="768"/>
        <v>1.1294501118932498E-7</v>
      </c>
    </row>
    <row r="11830" spans="30:33" x14ac:dyDescent="0.2">
      <c r="AD11830">
        <f t="shared" si="766"/>
        <v>11828</v>
      </c>
      <c r="AE11830">
        <f t="shared" si="769"/>
        <v>9.5344803560854011E-12</v>
      </c>
      <c r="AF11830">
        <f t="shared" si="767"/>
        <v>5.9495157421972878E-9</v>
      </c>
      <c r="AG11830">
        <f t="shared" si="768"/>
        <v>1.1277383365177812E-7</v>
      </c>
    </row>
    <row r="11831" spans="30:33" x14ac:dyDescent="0.2">
      <c r="AD11831">
        <f t="shared" si="766"/>
        <v>11829</v>
      </c>
      <c r="AE11831">
        <f t="shared" si="769"/>
        <v>9.5192251875156652E-12</v>
      </c>
      <c r="AF11831">
        <f t="shared" si="767"/>
        <v>5.9399965170097718E-9</v>
      </c>
      <c r="AG11831">
        <f t="shared" si="768"/>
        <v>1.1260291474312281E-7</v>
      </c>
    </row>
    <row r="11832" spans="30:33" x14ac:dyDescent="0.2">
      <c r="AD11832">
        <f t="shared" si="766"/>
        <v>11830</v>
      </c>
      <c r="AE11832">
        <f t="shared" si="769"/>
        <v>9.5039944272156395E-12</v>
      </c>
      <c r="AF11832">
        <f t="shared" si="767"/>
        <v>5.9304925225825558E-9</v>
      </c>
      <c r="AG11832">
        <f t="shared" si="768"/>
        <v>1.1243225407396102E-7</v>
      </c>
    </row>
    <row r="11833" spans="30:33" x14ac:dyDescent="0.2">
      <c r="AD11833">
        <f t="shared" si="766"/>
        <v>11831</v>
      </c>
      <c r="AE11833">
        <f t="shared" si="769"/>
        <v>9.4887880361320934E-12</v>
      </c>
      <c r="AF11833">
        <f t="shared" si="767"/>
        <v>5.9210037345464233E-9</v>
      </c>
      <c r="AG11833">
        <f t="shared" si="768"/>
        <v>1.122618512554788E-7</v>
      </c>
    </row>
    <row r="11834" spans="30:33" x14ac:dyDescent="0.2">
      <c r="AD11834">
        <f t="shared" si="766"/>
        <v>11832</v>
      </c>
      <c r="AE11834">
        <f t="shared" si="769"/>
        <v>9.473605975274282E-12</v>
      </c>
      <c r="AF11834">
        <f t="shared" si="767"/>
        <v>5.9115301285711486E-9</v>
      </c>
      <c r="AG11834">
        <f t="shared" si="768"/>
        <v>1.1209170589944531E-7</v>
      </c>
    </row>
    <row r="11835" spans="30:33" x14ac:dyDescent="0.2">
      <c r="AD11835">
        <f t="shared" si="766"/>
        <v>11833</v>
      </c>
      <c r="AE11835">
        <f t="shared" si="769"/>
        <v>9.4584482057138419E-12</v>
      </c>
      <c r="AF11835">
        <f t="shared" si="767"/>
        <v>5.9020716803654349E-9</v>
      </c>
      <c r="AG11835">
        <f t="shared" si="768"/>
        <v>1.1192181761821189E-7</v>
      </c>
    </row>
    <row r="11836" spans="30:33" x14ac:dyDescent="0.2">
      <c r="AD11836">
        <f t="shared" si="766"/>
        <v>11834</v>
      </c>
      <c r="AE11836">
        <f t="shared" si="769"/>
        <v>9.4433146885846999E-12</v>
      </c>
      <c r="AF11836">
        <f t="shared" si="767"/>
        <v>5.8926283656768503E-9</v>
      </c>
      <c r="AG11836">
        <f t="shared" si="768"/>
        <v>1.1175218602471133E-7</v>
      </c>
    </row>
    <row r="11837" spans="30:33" x14ac:dyDescent="0.2">
      <c r="AD11837">
        <f t="shared" si="766"/>
        <v>11835</v>
      </c>
      <c r="AE11837">
        <f t="shared" si="769"/>
        <v>9.4282053850829654E-12</v>
      </c>
      <c r="AF11837">
        <f t="shared" si="767"/>
        <v>5.8832001602917669E-9</v>
      </c>
      <c r="AG11837">
        <f t="shared" si="768"/>
        <v>1.1158281073245689E-7</v>
      </c>
    </row>
    <row r="11838" spans="30:33" x14ac:dyDescent="0.2">
      <c r="AD11838">
        <f t="shared" si="766"/>
        <v>11836</v>
      </c>
      <c r="AE11838">
        <f t="shared" si="769"/>
        <v>9.4131202564668313E-12</v>
      </c>
      <c r="AF11838">
        <f t="shared" si="767"/>
        <v>5.8737870400352994E-9</v>
      </c>
      <c r="AG11838">
        <f t="shared" si="768"/>
        <v>1.1141369135554142E-7</v>
      </c>
    </row>
    <row r="11839" spans="30:33" x14ac:dyDescent="0.2">
      <c r="AD11839">
        <f t="shared" si="766"/>
        <v>11837</v>
      </c>
      <c r="AE11839">
        <f t="shared" si="769"/>
        <v>9.3980592640564825E-12</v>
      </c>
      <c r="AF11839">
        <f t="shared" si="767"/>
        <v>5.8643889807712424E-9</v>
      </c>
      <c r="AG11839">
        <f t="shared" si="768"/>
        <v>1.1124482750863658E-7</v>
      </c>
    </row>
    <row r="11840" spans="30:33" x14ac:dyDescent="0.2">
      <c r="AD11840">
        <f t="shared" si="766"/>
        <v>11838</v>
      </c>
      <c r="AE11840">
        <f t="shared" si="769"/>
        <v>9.383022369233992E-12</v>
      </c>
      <c r="AF11840">
        <f t="shared" si="767"/>
        <v>5.8550059584020081E-9</v>
      </c>
      <c r="AG11840">
        <f t="shared" si="768"/>
        <v>1.11076218806992E-7</v>
      </c>
    </row>
    <row r="11841" spans="30:33" x14ac:dyDescent="0.2">
      <c r="AD11841">
        <f t="shared" si="766"/>
        <v>11839</v>
      </c>
      <c r="AE11841">
        <f t="shared" si="769"/>
        <v>9.3680095334432178E-12</v>
      </c>
      <c r="AF11841">
        <f t="shared" si="767"/>
        <v>5.8456379488685644E-9</v>
      </c>
      <c r="AG11841">
        <f t="shared" si="768"/>
        <v>1.1090786486643425E-7</v>
      </c>
    </row>
    <row r="11842" spans="30:33" x14ac:dyDescent="0.2">
      <c r="AD11842">
        <f t="shared" si="766"/>
        <v>11840</v>
      </c>
      <c r="AE11842">
        <f t="shared" si="769"/>
        <v>9.3530207181897074E-12</v>
      </c>
      <c r="AF11842">
        <f t="shared" si="767"/>
        <v>5.8362849281503748E-9</v>
      </c>
      <c r="AG11842">
        <f t="shared" si="768"/>
        <v>1.1073976530336614E-7</v>
      </c>
    </row>
    <row r="11843" spans="30:33" x14ac:dyDescent="0.2">
      <c r="AD11843">
        <f t="shared" si="766"/>
        <v>11841</v>
      </c>
      <c r="AE11843">
        <f t="shared" si="769"/>
        <v>9.3380558850406042E-12</v>
      </c>
      <c r="AF11843">
        <f t="shared" si="767"/>
        <v>5.8269468722653341E-9</v>
      </c>
      <c r="AG11843">
        <f t="shared" si="768"/>
        <v>1.105719197347658E-7</v>
      </c>
    </row>
    <row r="11844" spans="30:33" x14ac:dyDescent="0.2">
      <c r="AD11844">
        <f t="shared" si="766"/>
        <v>11842</v>
      </c>
      <c r="AE11844">
        <f t="shared" si="769"/>
        <v>9.3231149956245392E-12</v>
      </c>
      <c r="AF11844">
        <f t="shared" si="767"/>
        <v>5.8176237572697095E-9</v>
      </c>
      <c r="AG11844">
        <f t="shared" si="768"/>
        <v>1.1040432777818579E-7</v>
      </c>
    </row>
    <row r="11845" spans="30:33" x14ac:dyDescent="0.2">
      <c r="AD11845">
        <f t="shared" si="766"/>
        <v>11843</v>
      </c>
      <c r="AE11845">
        <f t="shared" si="769"/>
        <v>9.308198011631539E-12</v>
      </c>
      <c r="AF11845">
        <f t="shared" si="767"/>
        <v>5.8083155592580779E-9</v>
      </c>
      <c r="AG11845">
        <f t="shared" si="768"/>
        <v>1.1023698905175232E-7</v>
      </c>
    </row>
    <row r="11846" spans="30:33" x14ac:dyDescent="0.2">
      <c r="AD11846">
        <f t="shared" si="766"/>
        <v>11844</v>
      </c>
      <c r="AE11846">
        <f t="shared" si="769"/>
        <v>9.2933048948129289E-12</v>
      </c>
      <c r="AF11846">
        <f t="shared" si="767"/>
        <v>5.7990222543632644E-9</v>
      </c>
      <c r="AG11846">
        <f t="shared" si="768"/>
        <v>1.1006990317416433E-7</v>
      </c>
    </row>
    <row r="11847" spans="30:33" x14ac:dyDescent="0.2">
      <c r="AD11847">
        <f t="shared" si="766"/>
        <v>11845</v>
      </c>
      <c r="AE11847">
        <f t="shared" si="769"/>
        <v>9.2784356069812275E-12</v>
      </c>
      <c r="AF11847">
        <f t="shared" si="767"/>
        <v>5.7897438187562826E-9</v>
      </c>
      <c r="AG11847">
        <f t="shared" si="768"/>
        <v>1.0990306976469264E-7</v>
      </c>
    </row>
    <row r="11848" spans="30:33" x14ac:dyDescent="0.2">
      <c r="AD11848">
        <f t="shared" si="766"/>
        <v>11846</v>
      </c>
      <c r="AE11848">
        <f t="shared" si="769"/>
        <v>9.2635901100100569E-12</v>
      </c>
      <c r="AF11848">
        <f t="shared" si="767"/>
        <v>5.7804802286462725E-9</v>
      </c>
      <c r="AG11848">
        <f t="shared" si="768"/>
        <v>1.0973648844317913E-7</v>
      </c>
    </row>
    <row r="11849" spans="30:33" x14ac:dyDescent="0.2">
      <c r="AD11849">
        <f t="shared" si="766"/>
        <v>11847</v>
      </c>
      <c r="AE11849">
        <f t="shared" si="769"/>
        <v>9.2487683658340402E-12</v>
      </c>
      <c r="AF11849">
        <f t="shared" si="767"/>
        <v>5.7712314602804382E-9</v>
      </c>
      <c r="AG11849">
        <f t="shared" si="768"/>
        <v>1.0957015883003588E-7</v>
      </c>
    </row>
    <row r="11850" spans="30:33" x14ac:dyDescent="0.2">
      <c r="AD11850">
        <f t="shared" si="766"/>
        <v>11848</v>
      </c>
      <c r="AE11850">
        <f t="shared" si="769"/>
        <v>9.233970336448705E-12</v>
      </c>
      <c r="AF11850">
        <f t="shared" si="767"/>
        <v>5.7619974899439891E-9</v>
      </c>
      <c r="AG11850">
        <f t="shared" si="768"/>
        <v>1.0940408054624426E-7</v>
      </c>
    </row>
    <row r="11851" spans="30:33" x14ac:dyDescent="0.2">
      <c r="AD11851">
        <f t="shared" si="766"/>
        <v>11849</v>
      </c>
      <c r="AE11851">
        <f t="shared" si="769"/>
        <v>9.2191959839103866E-12</v>
      </c>
      <c r="AF11851">
        <f t="shared" si="767"/>
        <v>5.7527782939600785E-9</v>
      </c>
      <c r="AG11851">
        <f t="shared" si="768"/>
        <v>1.0923825321335417E-7</v>
      </c>
    </row>
    <row r="11852" spans="30:33" x14ac:dyDescent="0.2">
      <c r="AD11852">
        <f t="shared" si="766"/>
        <v>11850</v>
      </c>
      <c r="AE11852">
        <f t="shared" si="769"/>
        <v>9.2044452703361305E-12</v>
      </c>
      <c r="AF11852">
        <f t="shared" si="767"/>
        <v>5.7435738486897424E-9</v>
      </c>
      <c r="AG11852">
        <f t="shared" si="768"/>
        <v>1.0907267645348315E-7</v>
      </c>
    </row>
    <row r="11853" spans="30:33" x14ac:dyDescent="0.2">
      <c r="AD11853">
        <f t="shared" si="766"/>
        <v>11851</v>
      </c>
      <c r="AE11853">
        <f t="shared" si="769"/>
        <v>9.1897181579035927E-12</v>
      </c>
      <c r="AF11853">
        <f t="shared" si="767"/>
        <v>5.7343841305318389E-9</v>
      </c>
      <c r="AG11853">
        <f t="shared" si="768"/>
        <v>1.0890734988931547E-7</v>
      </c>
    </row>
    <row r="11854" spans="30:33" x14ac:dyDescent="0.2">
      <c r="AD11854">
        <f t="shared" si="766"/>
        <v>11852</v>
      </c>
      <c r="AE11854">
        <f t="shared" si="769"/>
        <v>9.175014608850946E-12</v>
      </c>
      <c r="AF11854">
        <f t="shared" si="767"/>
        <v>5.7252091159229874E-9</v>
      </c>
      <c r="AG11854">
        <f t="shared" si="768"/>
        <v>1.0874227314410141E-7</v>
      </c>
    </row>
    <row r="11855" spans="30:33" x14ac:dyDescent="0.2">
      <c r="AD11855">
        <f t="shared" si="766"/>
        <v>11853</v>
      </c>
      <c r="AE11855">
        <f t="shared" si="769"/>
        <v>9.1603345854767843E-12</v>
      </c>
      <c r="AF11855">
        <f t="shared" si="767"/>
        <v>5.7160487813375104E-9</v>
      </c>
      <c r="AG11855">
        <f t="shared" si="768"/>
        <v>1.0857744584165632E-7</v>
      </c>
    </row>
    <row r="11856" spans="30:33" x14ac:dyDescent="0.2">
      <c r="AD11856">
        <f t="shared" ref="AD11856:AD11919" si="770">AD11855+1</f>
        <v>11854</v>
      </c>
      <c r="AE11856">
        <f t="shared" si="769"/>
        <v>9.1456780501400213E-12</v>
      </c>
      <c r="AF11856">
        <f t="shared" ref="AF11856:AF11919" si="771">AF11855*$AF$3</f>
        <v>5.7069031032873704E-9</v>
      </c>
      <c r="AG11856">
        <f t="shared" ref="AG11856:AG11919" si="772">AD11856*AE11856</f>
        <v>1.0841286760635981E-7</v>
      </c>
    </row>
    <row r="11857" spans="30:33" x14ac:dyDescent="0.2">
      <c r="AD11857">
        <f t="shared" si="770"/>
        <v>11855</v>
      </c>
      <c r="AE11857">
        <f t="shared" si="769"/>
        <v>9.1310449652597963E-12</v>
      </c>
      <c r="AF11857">
        <f t="shared" si="771"/>
        <v>5.6977720583221104E-9</v>
      </c>
      <c r="AG11857">
        <f t="shared" si="772"/>
        <v>1.0824853806315488E-7</v>
      </c>
    </row>
    <row r="11858" spans="30:33" x14ac:dyDescent="0.2">
      <c r="AD11858">
        <f t="shared" si="770"/>
        <v>11856</v>
      </c>
      <c r="AE11858">
        <f t="shared" si="769"/>
        <v>9.116435293315381E-12</v>
      </c>
      <c r="AF11858">
        <f t="shared" si="771"/>
        <v>5.688655623028795E-9</v>
      </c>
      <c r="AG11858">
        <f t="shared" si="772"/>
        <v>1.0808445683754716E-7</v>
      </c>
    </row>
    <row r="11859" spans="30:33" x14ac:dyDescent="0.2">
      <c r="AD11859">
        <f t="shared" si="770"/>
        <v>11857</v>
      </c>
      <c r="AE11859">
        <f t="shared" ref="AE11859:AE11922" si="773">AF11858*$AE$3</f>
        <v>9.1018489968460757E-12</v>
      </c>
      <c r="AF11859">
        <f t="shared" si="771"/>
        <v>5.6795537740319487E-9</v>
      </c>
      <c r="AG11859">
        <f t="shared" si="772"/>
        <v>1.0792062355560392E-7</v>
      </c>
    </row>
    <row r="11860" spans="30:33" x14ac:dyDescent="0.2">
      <c r="AD11860">
        <f t="shared" si="770"/>
        <v>11858</v>
      </c>
      <c r="AE11860">
        <f t="shared" si="773"/>
        <v>9.0872860384511223E-12</v>
      </c>
      <c r="AF11860">
        <f t="shared" si="771"/>
        <v>5.6704664879934977E-9</v>
      </c>
      <c r="AG11860">
        <f t="shared" si="772"/>
        <v>1.0775703784395341E-7</v>
      </c>
    </row>
    <row r="11861" spans="30:33" x14ac:dyDescent="0.2">
      <c r="AD11861">
        <f t="shared" si="770"/>
        <v>11859</v>
      </c>
      <c r="AE11861">
        <f t="shared" si="773"/>
        <v>9.0727463807896007E-12</v>
      </c>
      <c r="AF11861">
        <f t="shared" si="771"/>
        <v>5.6613937416127079E-9</v>
      </c>
      <c r="AG11861">
        <f t="shared" si="772"/>
        <v>1.0759369932978387E-7</v>
      </c>
    </row>
    <row r="11862" spans="30:33" x14ac:dyDescent="0.2">
      <c r="AD11862">
        <f t="shared" si="770"/>
        <v>11860</v>
      </c>
      <c r="AE11862">
        <f t="shared" si="773"/>
        <v>9.058229986580337E-12</v>
      </c>
      <c r="AF11862">
        <f t="shared" si="771"/>
        <v>5.6523355116261271E-9</v>
      </c>
      <c r="AG11862">
        <f t="shared" si="772"/>
        <v>1.074306076408428E-7</v>
      </c>
    </row>
    <row r="11863" spans="30:33" x14ac:dyDescent="0.2">
      <c r="AD11863">
        <f t="shared" si="770"/>
        <v>11861</v>
      </c>
      <c r="AE11863">
        <f t="shared" si="773"/>
        <v>9.0437368186018078E-12</v>
      </c>
      <c r="AF11863">
        <f t="shared" si="771"/>
        <v>5.6432917748075254E-9</v>
      </c>
      <c r="AG11863">
        <f t="shared" si="772"/>
        <v>1.0726776240543604E-7</v>
      </c>
    </row>
    <row r="11864" spans="30:33" x14ac:dyDescent="0.2">
      <c r="AD11864">
        <f t="shared" si="770"/>
        <v>11862</v>
      </c>
      <c r="AE11864">
        <f t="shared" si="773"/>
        <v>9.0292668396920453E-12</v>
      </c>
      <c r="AF11864">
        <f t="shared" si="771"/>
        <v>5.6342625079678333E-9</v>
      </c>
      <c r="AG11864">
        <f t="shared" si="772"/>
        <v>1.0710516325242704E-7</v>
      </c>
    </row>
    <row r="11865" spans="30:33" x14ac:dyDescent="0.2">
      <c r="AD11865">
        <f t="shared" si="770"/>
        <v>11863</v>
      </c>
      <c r="AE11865">
        <f t="shared" si="773"/>
        <v>9.0148200127485368E-12</v>
      </c>
      <c r="AF11865">
        <f t="shared" si="771"/>
        <v>5.6252476879550842E-9</v>
      </c>
      <c r="AG11865">
        <f t="shared" si="772"/>
        <v>1.0694280981123589E-7</v>
      </c>
    </row>
    <row r="11866" spans="30:33" x14ac:dyDescent="0.2">
      <c r="AD11866">
        <f t="shared" si="770"/>
        <v>11864</v>
      </c>
      <c r="AE11866">
        <f t="shared" si="773"/>
        <v>9.0003963007281392E-12</v>
      </c>
      <c r="AF11866">
        <f t="shared" si="771"/>
        <v>5.6162472916543555E-9</v>
      </c>
      <c r="AG11866">
        <f t="shared" si="772"/>
        <v>1.0678070171183865E-7</v>
      </c>
    </row>
    <row r="11867" spans="30:33" x14ac:dyDescent="0.2">
      <c r="AD11867">
        <f t="shared" si="770"/>
        <v>11865</v>
      </c>
      <c r="AE11867">
        <f t="shared" si="773"/>
        <v>8.9859956666469725E-12</v>
      </c>
      <c r="AF11867">
        <f t="shared" si="771"/>
        <v>5.6072612959877083E-9</v>
      </c>
      <c r="AG11867">
        <f t="shared" si="772"/>
        <v>1.0661883858476633E-7</v>
      </c>
    </row>
    <row r="11868" spans="30:33" x14ac:dyDescent="0.2">
      <c r="AD11868">
        <f t="shared" si="770"/>
        <v>11866</v>
      </c>
      <c r="AE11868">
        <f t="shared" si="773"/>
        <v>8.9716180735803369E-12</v>
      </c>
      <c r="AF11868">
        <f t="shared" si="771"/>
        <v>5.5982896779141275E-9</v>
      </c>
      <c r="AG11868">
        <f t="shared" si="772"/>
        <v>1.0645722006110428E-7</v>
      </c>
    </row>
    <row r="11869" spans="30:33" x14ac:dyDescent="0.2">
      <c r="AD11869">
        <f t="shared" si="770"/>
        <v>11867</v>
      </c>
      <c r="AE11869">
        <f t="shared" si="773"/>
        <v>8.9572634846626087E-12</v>
      </c>
      <c r="AF11869">
        <f t="shared" si="771"/>
        <v>5.5893324144294649E-9</v>
      </c>
      <c r="AG11869">
        <f t="shared" si="772"/>
        <v>1.0629584577249117E-7</v>
      </c>
    </row>
    <row r="11870" spans="30:33" x14ac:dyDescent="0.2">
      <c r="AD11870">
        <f t="shared" si="770"/>
        <v>11868</v>
      </c>
      <c r="AE11870">
        <f t="shared" si="773"/>
        <v>8.9429318630871472E-12</v>
      </c>
      <c r="AF11870">
        <f t="shared" si="771"/>
        <v>5.5803894825663772E-9</v>
      </c>
      <c r="AG11870">
        <f t="shared" si="772"/>
        <v>1.0613471535111827E-7</v>
      </c>
    </row>
    <row r="11871" spans="30:33" x14ac:dyDescent="0.2">
      <c r="AD11871">
        <f t="shared" si="770"/>
        <v>11869</v>
      </c>
      <c r="AE11871">
        <f t="shared" si="773"/>
        <v>8.9286231721062082E-12</v>
      </c>
      <c r="AF11871">
        <f t="shared" si="771"/>
        <v>5.5714608593942707E-9</v>
      </c>
      <c r="AG11871">
        <f t="shared" si="772"/>
        <v>1.0597382842972859E-7</v>
      </c>
    </row>
    <row r="11872" spans="30:33" x14ac:dyDescent="0.2">
      <c r="AD11872">
        <f t="shared" si="770"/>
        <v>11870</v>
      </c>
      <c r="AE11872">
        <f t="shared" si="773"/>
        <v>8.914337375030837E-12</v>
      </c>
      <c r="AF11872">
        <f t="shared" si="771"/>
        <v>5.5625465220192395E-9</v>
      </c>
      <c r="AG11872">
        <f t="shared" si="772"/>
        <v>1.0581318464161604E-7</v>
      </c>
    </row>
    <row r="11873" spans="30:33" x14ac:dyDescent="0.2">
      <c r="AD11873">
        <f t="shared" si="770"/>
        <v>11871</v>
      </c>
      <c r="AE11873">
        <f t="shared" si="773"/>
        <v>8.9000744352307877E-12</v>
      </c>
      <c r="AF11873">
        <f t="shared" si="771"/>
        <v>5.5536464475840084E-9</v>
      </c>
      <c r="AG11873">
        <f t="shared" si="772"/>
        <v>1.0565278362062469E-7</v>
      </c>
    </row>
    <row r="11874" spans="30:33" x14ac:dyDescent="0.2">
      <c r="AD11874">
        <f t="shared" si="770"/>
        <v>11872</v>
      </c>
      <c r="AE11874">
        <f t="shared" si="773"/>
        <v>8.8858343161344167E-12</v>
      </c>
      <c r="AF11874">
        <f t="shared" si="771"/>
        <v>5.5447606132678736E-9</v>
      </c>
      <c r="AG11874">
        <f t="shared" si="772"/>
        <v>1.0549262500114779E-7</v>
      </c>
    </row>
    <row r="11875" spans="30:33" x14ac:dyDescent="0.2">
      <c r="AD11875">
        <f t="shared" si="770"/>
        <v>11873</v>
      </c>
      <c r="AE11875">
        <f t="shared" si="773"/>
        <v>8.8716169812286017E-12</v>
      </c>
      <c r="AF11875">
        <f t="shared" si="771"/>
        <v>5.5358889962866449E-9</v>
      </c>
      <c r="AG11875">
        <f t="shared" si="772"/>
        <v>1.0533270841812719E-7</v>
      </c>
    </row>
    <row r="11876" spans="30:33" x14ac:dyDescent="0.2">
      <c r="AD11876">
        <f t="shared" si="770"/>
        <v>11874</v>
      </c>
      <c r="AE11876">
        <f t="shared" si="773"/>
        <v>8.8574223940586353E-12</v>
      </c>
      <c r="AF11876">
        <f t="shared" si="771"/>
        <v>5.5270315738925857E-9</v>
      </c>
      <c r="AG11876">
        <f t="shared" si="772"/>
        <v>1.0517303350705224E-7</v>
      </c>
    </row>
    <row r="11877" spans="30:33" x14ac:dyDescent="0.2">
      <c r="AD11877">
        <f t="shared" si="770"/>
        <v>11875</v>
      </c>
      <c r="AE11877">
        <f t="shared" si="773"/>
        <v>8.8432505182281407E-12</v>
      </c>
      <c r="AF11877">
        <f t="shared" si="771"/>
        <v>5.5181883233743571E-9</v>
      </c>
      <c r="AG11877">
        <f t="shared" si="772"/>
        <v>1.0501359990395918E-7</v>
      </c>
    </row>
    <row r="11878" spans="30:33" x14ac:dyDescent="0.2">
      <c r="AD11878">
        <f t="shared" si="770"/>
        <v>11876</v>
      </c>
      <c r="AE11878">
        <f t="shared" si="773"/>
        <v>8.8291013173989751E-12</v>
      </c>
      <c r="AF11878">
        <f t="shared" si="771"/>
        <v>5.5093592220569582E-9</v>
      </c>
      <c r="AG11878">
        <f t="shared" si="772"/>
        <v>1.0485440724543023E-7</v>
      </c>
    </row>
    <row r="11879" spans="30:33" x14ac:dyDescent="0.2">
      <c r="AD11879">
        <f t="shared" si="770"/>
        <v>11877</v>
      </c>
      <c r="AE11879">
        <f t="shared" si="773"/>
        <v>8.8149747552911374E-12</v>
      </c>
      <c r="AF11879">
        <f t="shared" si="771"/>
        <v>5.5005442473016668E-9</v>
      </c>
      <c r="AG11879">
        <f t="shared" si="772"/>
        <v>1.0469545516859284E-7</v>
      </c>
    </row>
    <row r="11880" spans="30:33" x14ac:dyDescent="0.2">
      <c r="AD11880">
        <f t="shared" si="770"/>
        <v>11878</v>
      </c>
      <c r="AE11880">
        <f t="shared" si="773"/>
        <v>8.8008707956826712E-12</v>
      </c>
      <c r="AF11880">
        <f t="shared" si="771"/>
        <v>5.4917433765059842E-9</v>
      </c>
      <c r="AG11880">
        <f t="shared" si="772"/>
        <v>1.0453674331111877E-7</v>
      </c>
    </row>
    <row r="11881" spans="30:33" x14ac:dyDescent="0.2">
      <c r="AD11881">
        <f t="shared" si="770"/>
        <v>11879</v>
      </c>
      <c r="AE11881">
        <f t="shared" si="773"/>
        <v>8.786789402409578E-12</v>
      </c>
      <c r="AF11881">
        <f t="shared" si="771"/>
        <v>5.4829565871035747E-9</v>
      </c>
      <c r="AG11881">
        <f t="shared" si="772"/>
        <v>1.0437827131122337E-7</v>
      </c>
    </row>
    <row r="11882" spans="30:33" x14ac:dyDescent="0.2">
      <c r="AD11882">
        <f t="shared" si="770"/>
        <v>11880</v>
      </c>
      <c r="AE11882">
        <f t="shared" si="773"/>
        <v>8.7727305393657243E-12</v>
      </c>
      <c r="AF11882">
        <f t="shared" si="771"/>
        <v>5.474183856564209E-9</v>
      </c>
      <c r="AG11882">
        <f t="shared" si="772"/>
        <v>1.0422003880766481E-7</v>
      </c>
    </row>
    <row r="11883" spans="30:33" x14ac:dyDescent="0.2">
      <c r="AD11883">
        <f t="shared" si="770"/>
        <v>11881</v>
      </c>
      <c r="AE11883">
        <f t="shared" si="773"/>
        <v>8.7586941705027391E-12</v>
      </c>
      <c r="AF11883">
        <f t="shared" si="771"/>
        <v>5.4654251623937062E-9</v>
      </c>
      <c r="AG11883">
        <f t="shared" si="772"/>
        <v>1.0406204543974304E-7</v>
      </c>
    </row>
    <row r="11884" spans="30:33" x14ac:dyDescent="0.2">
      <c r="AD11884">
        <f t="shared" si="770"/>
        <v>11882</v>
      </c>
      <c r="AE11884">
        <f t="shared" si="773"/>
        <v>8.7446802598299341E-12</v>
      </c>
      <c r="AF11884">
        <f t="shared" si="771"/>
        <v>5.4566804821338761E-9</v>
      </c>
      <c r="AG11884">
        <f t="shared" si="772"/>
        <v>1.0390429084729928E-7</v>
      </c>
    </row>
    <row r="11885" spans="30:33" x14ac:dyDescent="0.2">
      <c r="AD11885">
        <f t="shared" si="770"/>
        <v>11883</v>
      </c>
      <c r="AE11885">
        <f t="shared" si="773"/>
        <v>8.7306887714142055E-12</v>
      </c>
      <c r="AF11885">
        <f t="shared" si="771"/>
        <v>5.447949793362462E-9</v>
      </c>
      <c r="AG11885">
        <f t="shared" si="772"/>
        <v>1.03746774670715E-7</v>
      </c>
    </row>
    <row r="11886" spans="30:33" x14ac:dyDescent="0.2">
      <c r="AD11886">
        <f t="shared" si="770"/>
        <v>11884</v>
      </c>
      <c r="AE11886">
        <f t="shared" si="773"/>
        <v>8.7167196693799433E-12</v>
      </c>
      <c r="AF11886">
        <f t="shared" si="771"/>
        <v>5.4392330736930821E-9</v>
      </c>
      <c r="AG11886">
        <f t="shared" si="772"/>
        <v>1.0358949655091125E-7</v>
      </c>
    </row>
    <row r="11887" spans="30:33" x14ac:dyDescent="0.2">
      <c r="AD11887">
        <f t="shared" si="770"/>
        <v>11885</v>
      </c>
      <c r="AE11887">
        <f t="shared" si="773"/>
        <v>8.7027729179089346E-12</v>
      </c>
      <c r="AF11887">
        <f t="shared" si="771"/>
        <v>5.4305303007751732E-9</v>
      </c>
      <c r="AG11887">
        <f t="shared" si="772"/>
        <v>1.0343245612934768E-7</v>
      </c>
    </row>
    <row r="11888" spans="30:33" x14ac:dyDescent="0.2">
      <c r="AD11888">
        <f t="shared" si="770"/>
        <v>11886</v>
      </c>
      <c r="AE11888">
        <f t="shared" si="773"/>
        <v>8.6888484812402808E-12</v>
      </c>
      <c r="AF11888">
        <f t="shared" si="771"/>
        <v>5.4218414522939327E-9</v>
      </c>
      <c r="AG11888">
        <f t="shared" si="772"/>
        <v>1.0327565304802198E-7</v>
      </c>
    </row>
    <row r="11889" spans="30:33" x14ac:dyDescent="0.2">
      <c r="AD11889">
        <f t="shared" si="770"/>
        <v>11887</v>
      </c>
      <c r="AE11889">
        <f t="shared" si="773"/>
        <v>8.6749463236702965E-12</v>
      </c>
      <c r="AF11889">
        <f t="shared" si="771"/>
        <v>5.4131665059702625E-9</v>
      </c>
      <c r="AG11889">
        <f t="shared" si="772"/>
        <v>1.0311908694946882E-7</v>
      </c>
    </row>
    <row r="11890" spans="30:33" x14ac:dyDescent="0.2">
      <c r="AD11890">
        <f t="shared" si="770"/>
        <v>11888</v>
      </c>
      <c r="AE11890">
        <f t="shared" si="773"/>
        <v>8.6610664095524246E-12</v>
      </c>
      <c r="AF11890">
        <f t="shared" si="771"/>
        <v>5.40450543956071E-9</v>
      </c>
      <c r="AG11890">
        <f t="shared" si="772"/>
        <v>1.0296275747675923E-7</v>
      </c>
    </row>
    <row r="11891" spans="30:33" x14ac:dyDescent="0.2">
      <c r="AD11891">
        <f t="shared" si="770"/>
        <v>11889</v>
      </c>
      <c r="AE11891">
        <f t="shared" si="773"/>
        <v>8.6472087032971402E-12</v>
      </c>
      <c r="AF11891">
        <f t="shared" si="771"/>
        <v>5.3958582308574122E-9</v>
      </c>
      <c r="AG11891">
        <f t="shared" si="772"/>
        <v>1.028066642734997E-7</v>
      </c>
    </row>
    <row r="11892" spans="30:33" x14ac:dyDescent="0.2">
      <c r="AD11892">
        <f t="shared" si="770"/>
        <v>11890</v>
      </c>
      <c r="AE11892">
        <f t="shared" si="773"/>
        <v>8.6333731693718629E-12</v>
      </c>
      <c r="AF11892">
        <f t="shared" si="771"/>
        <v>5.3872248576880402E-9</v>
      </c>
      <c r="AG11892">
        <f t="shared" si="772"/>
        <v>1.0265080698383145E-7</v>
      </c>
    </row>
    <row r="11893" spans="30:33" x14ac:dyDescent="0.2">
      <c r="AD11893">
        <f t="shared" si="770"/>
        <v>11891</v>
      </c>
      <c r="AE11893">
        <f t="shared" si="773"/>
        <v>8.619559772300868E-12</v>
      </c>
      <c r="AF11893">
        <f t="shared" si="771"/>
        <v>5.3786052979157394E-9</v>
      </c>
      <c r="AG11893">
        <f t="shared" si="772"/>
        <v>1.0249518525242962E-7</v>
      </c>
    </row>
    <row r="11894" spans="30:33" x14ac:dyDescent="0.2">
      <c r="AD11894">
        <f t="shared" si="770"/>
        <v>11892</v>
      </c>
      <c r="AE11894">
        <f t="shared" si="773"/>
        <v>8.6057684766651864E-12</v>
      </c>
      <c r="AF11894">
        <f t="shared" si="771"/>
        <v>5.3699995294390744E-9</v>
      </c>
      <c r="AG11894">
        <f t="shared" si="772"/>
        <v>1.023397987245024E-7</v>
      </c>
    </row>
    <row r="11895" spans="30:33" x14ac:dyDescent="0.2">
      <c r="AD11895">
        <f t="shared" si="770"/>
        <v>11893</v>
      </c>
      <c r="AE11895">
        <f t="shared" si="773"/>
        <v>8.5919992471025221E-12</v>
      </c>
      <c r="AF11895">
        <f t="shared" si="771"/>
        <v>5.3614075301919716E-9</v>
      </c>
      <c r="AG11895">
        <f t="shared" si="772"/>
        <v>1.021846470457903E-7</v>
      </c>
    </row>
    <row r="11896" spans="30:33" x14ac:dyDescent="0.2">
      <c r="AD11896">
        <f t="shared" si="770"/>
        <v>11894</v>
      </c>
      <c r="AE11896">
        <f t="shared" si="773"/>
        <v>8.5782520483071588E-12</v>
      </c>
      <c r="AF11896">
        <f t="shared" si="771"/>
        <v>5.3528292781436641E-9</v>
      </c>
      <c r="AG11896">
        <f t="shared" si="772"/>
        <v>1.0202972986256535E-7</v>
      </c>
    </row>
    <row r="11897" spans="30:33" x14ac:dyDescent="0.2">
      <c r="AD11897">
        <f t="shared" si="770"/>
        <v>11895</v>
      </c>
      <c r="AE11897">
        <f t="shared" si="773"/>
        <v>8.5645268450298658E-12</v>
      </c>
      <c r="AF11897">
        <f t="shared" si="771"/>
        <v>5.3442647512986336E-9</v>
      </c>
      <c r="AG11897">
        <f t="shared" si="772"/>
        <v>1.0187504682163026E-7</v>
      </c>
    </row>
    <row r="11898" spans="30:33" x14ac:dyDescent="0.2">
      <c r="AD11898">
        <f t="shared" si="770"/>
        <v>11896</v>
      </c>
      <c r="AE11898">
        <f t="shared" si="773"/>
        <v>8.5508236020778173E-12</v>
      </c>
      <c r="AF11898">
        <f t="shared" si="771"/>
        <v>5.3357139276965558E-9</v>
      </c>
      <c r="AG11898">
        <f t="shared" si="772"/>
        <v>1.0172059757031771E-7</v>
      </c>
    </row>
    <row r="11899" spans="30:33" x14ac:dyDescent="0.2">
      <c r="AD11899">
        <f t="shared" si="770"/>
        <v>11897</v>
      </c>
      <c r="AE11899">
        <f t="shared" si="773"/>
        <v>8.5371422843144925E-12</v>
      </c>
      <c r="AF11899">
        <f t="shared" si="771"/>
        <v>5.327176785412241E-9</v>
      </c>
      <c r="AG11899">
        <f t="shared" si="772"/>
        <v>1.0156638175648952E-7</v>
      </c>
    </row>
    <row r="11900" spans="30:33" x14ac:dyDescent="0.2">
      <c r="AD11900">
        <f t="shared" si="770"/>
        <v>11898</v>
      </c>
      <c r="AE11900">
        <f t="shared" si="773"/>
        <v>8.5234828566595899E-12</v>
      </c>
      <c r="AF11900">
        <f t="shared" si="771"/>
        <v>5.318653302555581E-9</v>
      </c>
      <c r="AG11900">
        <f t="shared" si="772"/>
        <v>1.014123990285358E-7</v>
      </c>
    </row>
    <row r="11901" spans="30:33" x14ac:dyDescent="0.2">
      <c r="AD11901">
        <f t="shared" si="770"/>
        <v>11899</v>
      </c>
      <c r="AE11901">
        <f t="shared" si="773"/>
        <v>8.5098452840889332E-12</v>
      </c>
      <c r="AF11901">
        <f t="shared" si="771"/>
        <v>5.3101434572714919E-9</v>
      </c>
      <c r="AG11901">
        <f t="shared" si="772"/>
        <v>1.0125864903537422E-7</v>
      </c>
    </row>
    <row r="11902" spans="30:33" x14ac:dyDescent="0.2">
      <c r="AD11902">
        <f t="shared" si="770"/>
        <v>11900</v>
      </c>
      <c r="AE11902">
        <f t="shared" si="773"/>
        <v>8.496229531634391E-12</v>
      </c>
      <c r="AF11902">
        <f t="shared" si="771"/>
        <v>5.3016472277398577E-9</v>
      </c>
      <c r="AG11902">
        <f t="shared" si="772"/>
        <v>1.0110513142644925E-7</v>
      </c>
    </row>
    <row r="11903" spans="30:33" x14ac:dyDescent="0.2">
      <c r="AD11903">
        <f t="shared" si="770"/>
        <v>11901</v>
      </c>
      <c r="AE11903">
        <f t="shared" si="773"/>
        <v>8.4826355643837764E-12</v>
      </c>
      <c r="AF11903">
        <f t="shared" si="771"/>
        <v>5.2931645921754738E-9</v>
      </c>
      <c r="AG11903">
        <f t="shared" si="772"/>
        <v>1.0095184585173132E-7</v>
      </c>
    </row>
    <row r="11904" spans="30:33" x14ac:dyDescent="0.2">
      <c r="AD11904">
        <f t="shared" si="770"/>
        <v>11902</v>
      </c>
      <c r="AE11904">
        <f t="shared" si="773"/>
        <v>8.4690633474807614E-12</v>
      </c>
      <c r="AF11904">
        <f t="shared" si="771"/>
        <v>5.2846955288279925E-9</v>
      </c>
      <c r="AG11904">
        <f t="shared" si="772"/>
        <v>1.0079879196171602E-7</v>
      </c>
    </row>
    <row r="11905" spans="30:33" x14ac:dyDescent="0.2">
      <c r="AD11905">
        <f t="shared" si="770"/>
        <v>11903</v>
      </c>
      <c r="AE11905">
        <f t="shared" si="773"/>
        <v>8.4555128461247915E-12</v>
      </c>
      <c r="AF11905">
        <f t="shared" si="771"/>
        <v>5.2762400159818672E-9</v>
      </c>
      <c r="AG11905">
        <f t="shared" si="772"/>
        <v>1.006459694074234E-7</v>
      </c>
    </row>
    <row r="11906" spans="30:33" x14ac:dyDescent="0.2">
      <c r="AD11906">
        <f t="shared" si="770"/>
        <v>11904</v>
      </c>
      <c r="AE11906">
        <f t="shared" si="773"/>
        <v>8.4419840255709916E-12</v>
      </c>
      <c r="AF11906">
        <f t="shared" si="771"/>
        <v>5.2677980319562963E-9</v>
      </c>
      <c r="AG11906">
        <f t="shared" si="772"/>
        <v>1.0049337784039708E-7</v>
      </c>
    </row>
    <row r="11907" spans="30:33" x14ac:dyDescent="0.2">
      <c r="AD11907">
        <f t="shared" si="770"/>
        <v>11905</v>
      </c>
      <c r="AE11907">
        <f t="shared" si="773"/>
        <v>8.4284768511300772E-12</v>
      </c>
      <c r="AF11907">
        <f t="shared" si="771"/>
        <v>5.2593695551051657E-9</v>
      </c>
      <c r="AG11907">
        <f t="shared" si="772"/>
        <v>1.0034101691270357E-7</v>
      </c>
    </row>
    <row r="11908" spans="30:33" x14ac:dyDescent="0.2">
      <c r="AD11908">
        <f t="shared" si="770"/>
        <v>11906</v>
      </c>
      <c r="AE11908">
        <f t="shared" si="773"/>
        <v>8.4149912881682692E-12</v>
      </c>
      <c r="AF11908">
        <f t="shared" si="771"/>
        <v>5.2509545638169972E-9</v>
      </c>
      <c r="AG11908">
        <f t="shared" si="772"/>
        <v>1.0018888627693141E-7</v>
      </c>
    </row>
    <row r="11909" spans="30:33" x14ac:dyDescent="0.2">
      <c r="AD11909">
        <f t="shared" si="770"/>
        <v>11907</v>
      </c>
      <c r="AE11909">
        <f t="shared" si="773"/>
        <v>8.4015273021071999E-12</v>
      </c>
      <c r="AF11909">
        <f t="shared" si="771"/>
        <v>5.2425530365148897E-9</v>
      </c>
      <c r="AG11909">
        <f t="shared" si="772"/>
        <v>1.0003698558619043E-7</v>
      </c>
    </row>
    <row r="11910" spans="30:33" x14ac:dyDescent="0.2">
      <c r="AD11910">
        <f t="shared" si="770"/>
        <v>11908</v>
      </c>
      <c r="AE11910">
        <f t="shared" si="773"/>
        <v>8.3880848584238271E-12</v>
      </c>
      <c r="AF11910">
        <f t="shared" si="771"/>
        <v>5.234164951656466E-9</v>
      </c>
      <c r="AG11910">
        <f t="shared" si="772"/>
        <v>9.9885314494110937E-8</v>
      </c>
    </row>
    <row r="11911" spans="30:33" x14ac:dyDescent="0.2">
      <c r="AD11911">
        <f t="shared" si="770"/>
        <v>11909</v>
      </c>
      <c r="AE11911">
        <f t="shared" si="773"/>
        <v>8.3746639226503491E-12</v>
      </c>
      <c r="AF11911">
        <f t="shared" si="771"/>
        <v>5.2257902877338157E-9</v>
      </c>
      <c r="AG11911">
        <f t="shared" si="772"/>
        <v>9.9733872654843008E-8</v>
      </c>
    </row>
    <row r="11912" spans="30:33" x14ac:dyDescent="0.2">
      <c r="AD11912">
        <f t="shared" si="770"/>
        <v>11910</v>
      </c>
      <c r="AE11912">
        <f t="shared" si="773"/>
        <v>8.3612644603741087E-12</v>
      </c>
      <c r="AF11912">
        <f t="shared" si="771"/>
        <v>5.2174290232734412E-9</v>
      </c>
      <c r="AG11912">
        <f t="shared" si="772"/>
        <v>9.9582659723055639E-8</v>
      </c>
    </row>
    <row r="11913" spans="30:33" x14ac:dyDescent="0.2">
      <c r="AD11913">
        <f t="shared" si="770"/>
        <v>11911</v>
      </c>
      <c r="AE11913">
        <f t="shared" si="773"/>
        <v>8.3478864372375098E-12</v>
      </c>
      <c r="AF11913">
        <f t="shared" si="771"/>
        <v>5.2090811368362038E-9</v>
      </c>
      <c r="AG11913">
        <f t="shared" si="772"/>
        <v>9.9431675353935985E-8</v>
      </c>
    </row>
    <row r="11914" spans="30:33" x14ac:dyDescent="0.2">
      <c r="AD11914">
        <f t="shared" si="770"/>
        <v>11912</v>
      </c>
      <c r="AE11914">
        <f t="shared" si="773"/>
        <v>8.3345298189379297E-12</v>
      </c>
      <c r="AF11914">
        <f t="shared" si="771"/>
        <v>5.200746607017266E-9</v>
      </c>
      <c r="AG11914">
        <f t="shared" si="772"/>
        <v>9.9280919203188617E-8</v>
      </c>
    </row>
    <row r="11915" spans="30:33" x14ac:dyDescent="0.2">
      <c r="AD11915">
        <f t="shared" si="770"/>
        <v>11913</v>
      </c>
      <c r="AE11915">
        <f t="shared" si="773"/>
        <v>8.3211945712276289E-12</v>
      </c>
      <c r="AF11915">
        <f t="shared" si="771"/>
        <v>5.1924254124460385E-9</v>
      </c>
      <c r="AG11915">
        <f t="shared" si="772"/>
        <v>9.9130390927034746E-8</v>
      </c>
    </row>
    <row r="11916" spans="30:33" x14ac:dyDescent="0.2">
      <c r="AD11916">
        <f t="shared" si="770"/>
        <v>11914</v>
      </c>
      <c r="AE11916">
        <f t="shared" si="773"/>
        <v>8.3078806599136654E-12</v>
      </c>
      <c r="AF11916">
        <f t="shared" si="771"/>
        <v>5.1841175317861245E-9</v>
      </c>
      <c r="AG11916">
        <f t="shared" si="772"/>
        <v>9.8980090182211411E-8</v>
      </c>
    </row>
    <row r="11917" spans="30:33" x14ac:dyDescent="0.2">
      <c r="AD11917">
        <f t="shared" si="770"/>
        <v>11915</v>
      </c>
      <c r="AE11917">
        <f t="shared" si="773"/>
        <v>8.2945880508578026E-12</v>
      </c>
      <c r="AF11917">
        <f t="shared" si="771"/>
        <v>5.1758229437352667E-9</v>
      </c>
      <c r="AG11917">
        <f t="shared" si="772"/>
        <v>9.8830016625970713E-8</v>
      </c>
    </row>
    <row r="11918" spans="30:33" x14ac:dyDescent="0.2">
      <c r="AD11918">
        <f t="shared" si="770"/>
        <v>11916</v>
      </c>
      <c r="AE11918">
        <f t="shared" si="773"/>
        <v>8.2813167099764301E-12</v>
      </c>
      <c r="AF11918">
        <f t="shared" si="771"/>
        <v>5.1675416270252899E-9</v>
      </c>
      <c r="AG11918">
        <f t="shared" si="772"/>
        <v>9.8680169916079141E-8</v>
      </c>
    </row>
    <row r="11919" spans="30:33" x14ac:dyDescent="0.2">
      <c r="AD11919">
        <f t="shared" si="770"/>
        <v>11917</v>
      </c>
      <c r="AE11919">
        <f t="shared" si="773"/>
        <v>8.2680666032404683E-12</v>
      </c>
      <c r="AF11919">
        <f t="shared" si="771"/>
        <v>5.1592735604220493E-9</v>
      </c>
      <c r="AG11919">
        <f t="shared" si="772"/>
        <v>9.8530549710816658E-8</v>
      </c>
    </row>
    <row r="11920" spans="30:33" x14ac:dyDescent="0.2">
      <c r="AD11920">
        <f t="shared" ref="AD11920:AD11983" si="774">AD11919+1</f>
        <v>11918</v>
      </c>
      <c r="AE11920">
        <f t="shared" si="773"/>
        <v>8.2548376966752831E-12</v>
      </c>
      <c r="AF11920">
        <f t="shared" ref="AF11920:AF11983" si="775">AF11919*$AF$3</f>
        <v>5.1510187227253739E-9</v>
      </c>
      <c r="AG11920">
        <f t="shared" ref="AG11920:AG11983" si="776">AD11920*AE11920</f>
        <v>9.8381155668976026E-8</v>
      </c>
    </row>
    <row r="11921" spans="30:33" x14ac:dyDescent="0.2">
      <c r="AD11921">
        <f t="shared" si="774"/>
        <v>11919</v>
      </c>
      <c r="AE11921">
        <f t="shared" si="773"/>
        <v>8.2416299563606015E-12</v>
      </c>
      <c r="AF11921">
        <f t="shared" si="775"/>
        <v>5.1427770927690131E-9</v>
      </c>
      <c r="AG11921">
        <f t="shared" si="776"/>
        <v>9.8231987449862012E-8</v>
      </c>
    </row>
    <row r="11922" spans="30:33" x14ac:dyDescent="0.2">
      <c r="AD11922">
        <f t="shared" si="774"/>
        <v>11920</v>
      </c>
      <c r="AE11922">
        <f t="shared" si="773"/>
        <v>8.2284433484304247E-12</v>
      </c>
      <c r="AF11922">
        <f t="shared" si="775"/>
        <v>5.1345486494205825E-9</v>
      </c>
      <c r="AG11922">
        <f t="shared" si="776"/>
        <v>9.808304471329066E-8</v>
      </c>
    </row>
    <row r="11923" spans="30:33" x14ac:dyDescent="0.2">
      <c r="AD11923">
        <f t="shared" si="774"/>
        <v>11921</v>
      </c>
      <c r="AE11923">
        <f t="shared" ref="AE11923:AE11986" si="777">AF11922*$AE$3</f>
        <v>8.2152778390729357E-12</v>
      </c>
      <c r="AF11923">
        <f t="shared" si="775"/>
        <v>5.1263333715815097E-9</v>
      </c>
      <c r="AG11923">
        <f t="shared" si="776"/>
        <v>9.7934327119588469E-8</v>
      </c>
    </row>
    <row r="11924" spans="30:33" x14ac:dyDescent="0.2">
      <c r="AD11924">
        <f t="shared" si="774"/>
        <v>11922</v>
      </c>
      <c r="AE11924">
        <f t="shared" si="777"/>
        <v>8.2021333945304187E-12</v>
      </c>
      <c r="AF11924">
        <f t="shared" si="775"/>
        <v>5.1181312381869795E-9</v>
      </c>
      <c r="AG11924">
        <f t="shared" si="776"/>
        <v>9.7785834329591657E-8</v>
      </c>
    </row>
    <row r="11925" spans="30:33" x14ac:dyDescent="0.2">
      <c r="AD11925">
        <f t="shared" si="774"/>
        <v>11923</v>
      </c>
      <c r="AE11925">
        <f t="shared" si="777"/>
        <v>8.1890099810991702E-12</v>
      </c>
      <c r="AF11925">
        <f t="shared" si="775"/>
        <v>5.10994222820588E-9</v>
      </c>
      <c r="AG11925">
        <f t="shared" si="776"/>
        <v>9.7637566004645411E-8</v>
      </c>
    </row>
    <row r="11926" spans="30:33" x14ac:dyDescent="0.2">
      <c r="AD11926">
        <f t="shared" si="774"/>
        <v>11924</v>
      </c>
      <c r="AE11926">
        <f t="shared" si="777"/>
        <v>8.1759075651294119E-12</v>
      </c>
      <c r="AF11926">
        <f t="shared" si="775"/>
        <v>5.1017663206407502E-9</v>
      </c>
      <c r="AG11926">
        <f t="shared" si="776"/>
        <v>9.7489521806603103E-8</v>
      </c>
    </row>
    <row r="11927" spans="30:33" x14ac:dyDescent="0.2">
      <c r="AD11927">
        <f t="shared" si="774"/>
        <v>11925</v>
      </c>
      <c r="AE11927">
        <f t="shared" si="777"/>
        <v>8.1628261130252048E-12</v>
      </c>
      <c r="AF11927">
        <f t="shared" si="775"/>
        <v>5.0936034945277248E-9</v>
      </c>
      <c r="AG11927">
        <f t="shared" si="776"/>
        <v>9.7341701397825567E-8</v>
      </c>
    </row>
    <row r="11928" spans="30:33" x14ac:dyDescent="0.2">
      <c r="AD11928">
        <f t="shared" si="774"/>
        <v>11926</v>
      </c>
      <c r="AE11928">
        <f t="shared" si="777"/>
        <v>8.1497655912443637E-12</v>
      </c>
      <c r="AF11928">
        <f t="shared" si="775"/>
        <v>5.0854537289364806E-9</v>
      </c>
      <c r="AG11928">
        <f t="shared" si="776"/>
        <v>9.7194104441180284E-8</v>
      </c>
    </row>
    <row r="11929" spans="30:33" x14ac:dyDescent="0.2">
      <c r="AD11929">
        <f t="shared" si="774"/>
        <v>11927</v>
      </c>
      <c r="AE11929">
        <f t="shared" si="777"/>
        <v>8.1367259662983733E-12</v>
      </c>
      <c r="AF11929">
        <f t="shared" si="775"/>
        <v>5.0773170029701821E-9</v>
      </c>
      <c r="AG11929">
        <f t="shared" si="776"/>
        <v>9.7046730600040703E-8</v>
      </c>
    </row>
    <row r="11930" spans="30:33" x14ac:dyDescent="0.2">
      <c r="AD11930">
        <f t="shared" si="774"/>
        <v>11928</v>
      </c>
      <c r="AE11930">
        <f t="shared" si="777"/>
        <v>8.1237072047522943E-12</v>
      </c>
      <c r="AF11930">
        <f t="shared" si="775"/>
        <v>5.0691932957654293E-9</v>
      </c>
      <c r="AG11930">
        <f t="shared" si="776"/>
        <v>9.6899579538285371E-8</v>
      </c>
    </row>
    <row r="11931" spans="30:33" x14ac:dyDescent="0.2">
      <c r="AD11931">
        <f t="shared" si="774"/>
        <v>11929</v>
      </c>
      <c r="AE11931">
        <f t="shared" si="777"/>
        <v>8.1107092732246909E-12</v>
      </c>
      <c r="AF11931">
        <f t="shared" si="775"/>
        <v>5.0610825864922048E-9</v>
      </c>
      <c r="AG11931">
        <f t="shared" si="776"/>
        <v>9.6752650920297334E-8</v>
      </c>
    </row>
    <row r="11932" spans="30:33" x14ac:dyDescent="0.2">
      <c r="AD11932">
        <f t="shared" si="774"/>
        <v>11930</v>
      </c>
      <c r="AE11932">
        <f t="shared" si="777"/>
        <v>8.0977321383875306E-12</v>
      </c>
      <c r="AF11932">
        <f t="shared" si="775"/>
        <v>5.0529848543538171E-9</v>
      </c>
      <c r="AG11932">
        <f t="shared" si="776"/>
        <v>9.6605944410963241E-8</v>
      </c>
    </row>
    <row r="11933" spans="30:33" x14ac:dyDescent="0.2">
      <c r="AD11933">
        <f t="shared" si="774"/>
        <v>11931</v>
      </c>
      <c r="AE11933">
        <f t="shared" si="777"/>
        <v>8.0847757669661111E-12</v>
      </c>
      <c r="AF11933">
        <f t="shared" si="775"/>
        <v>5.044900078586851E-9</v>
      </c>
      <c r="AG11933">
        <f t="shared" si="776"/>
        <v>9.6459459675672677E-8</v>
      </c>
    </row>
    <row r="11934" spans="30:33" x14ac:dyDescent="0.2">
      <c r="AD11934">
        <f t="shared" si="774"/>
        <v>11932</v>
      </c>
      <c r="AE11934">
        <f t="shared" si="777"/>
        <v>8.0718401257389657E-12</v>
      </c>
      <c r="AF11934">
        <f t="shared" si="775"/>
        <v>5.0368282384611114E-9</v>
      </c>
      <c r="AG11934">
        <f t="shared" si="776"/>
        <v>9.6313196380317337E-8</v>
      </c>
    </row>
    <row r="11935" spans="30:33" x14ac:dyDescent="0.2">
      <c r="AD11935">
        <f t="shared" si="774"/>
        <v>11933</v>
      </c>
      <c r="AE11935">
        <f t="shared" si="777"/>
        <v>8.0589251815377818E-12</v>
      </c>
      <c r="AF11935">
        <f t="shared" si="775"/>
        <v>5.0287693132795732E-9</v>
      </c>
      <c r="AG11935">
        <f t="shared" si="776"/>
        <v>9.6167154191290354E-8</v>
      </c>
    </row>
    <row r="11936" spans="30:33" x14ac:dyDescent="0.2">
      <c r="AD11936">
        <f t="shared" si="774"/>
        <v>11934</v>
      </c>
      <c r="AE11936">
        <f t="shared" si="777"/>
        <v>8.0460309012473208E-12</v>
      </c>
      <c r="AF11936">
        <f t="shared" si="775"/>
        <v>5.020723282378326E-9</v>
      </c>
      <c r="AG11936">
        <f t="shared" si="776"/>
        <v>9.6021332775485527E-8</v>
      </c>
    </row>
    <row r="11937" spans="30:33" x14ac:dyDescent="0.2">
      <c r="AD11937">
        <f t="shared" si="774"/>
        <v>11935</v>
      </c>
      <c r="AE11937">
        <f t="shared" si="777"/>
        <v>8.0331572518053254E-12</v>
      </c>
      <c r="AF11937">
        <f t="shared" si="775"/>
        <v>5.0126901251265206E-9</v>
      </c>
      <c r="AG11937">
        <f t="shared" si="776"/>
        <v>9.5875731800296562E-8</v>
      </c>
    </row>
    <row r="11938" spans="30:33" x14ac:dyDescent="0.2">
      <c r="AD11938">
        <f t="shared" si="774"/>
        <v>11936</v>
      </c>
      <c r="AE11938">
        <f t="shared" si="777"/>
        <v>8.020304200202436E-12</v>
      </c>
      <c r="AF11938">
        <f t="shared" si="775"/>
        <v>5.0046698209263177E-9</v>
      </c>
      <c r="AG11938">
        <f t="shared" si="776"/>
        <v>9.5730350933616281E-8</v>
      </c>
    </row>
    <row r="11939" spans="30:33" x14ac:dyDescent="0.2">
      <c r="AD11939">
        <f t="shared" si="774"/>
        <v>11937</v>
      </c>
      <c r="AE11939">
        <f t="shared" si="777"/>
        <v>8.0074717134821112E-12</v>
      </c>
      <c r="AF11939">
        <f t="shared" si="775"/>
        <v>4.996662349212835E-9</v>
      </c>
      <c r="AG11939">
        <f t="shared" si="776"/>
        <v>9.5585189843835956E-8</v>
      </c>
    </row>
    <row r="11940" spans="30:33" x14ac:dyDescent="0.2">
      <c r="AD11940">
        <f t="shared" si="774"/>
        <v>11938</v>
      </c>
      <c r="AE11940">
        <f t="shared" si="777"/>
        <v>7.9946597587405393E-12</v>
      </c>
      <c r="AF11940">
        <f t="shared" si="775"/>
        <v>4.988667689454094E-9</v>
      </c>
      <c r="AG11940">
        <f t="shared" si="776"/>
        <v>9.5440248199844559E-8</v>
      </c>
    </row>
    <row r="11941" spans="30:33" x14ac:dyDescent="0.2">
      <c r="AD11941">
        <f t="shared" si="774"/>
        <v>11939</v>
      </c>
      <c r="AE11941">
        <f t="shared" si="777"/>
        <v>7.9818683031265541E-12</v>
      </c>
      <c r="AF11941">
        <f t="shared" si="775"/>
        <v>4.9806858211509669E-9</v>
      </c>
      <c r="AG11941">
        <f t="shared" si="776"/>
        <v>9.5295525671027924E-8</v>
      </c>
    </row>
    <row r="11942" spans="30:33" x14ac:dyDescent="0.2">
      <c r="AD11942">
        <f t="shared" si="774"/>
        <v>11940</v>
      </c>
      <c r="AE11942">
        <f t="shared" si="777"/>
        <v>7.9690973138415509E-12</v>
      </c>
      <c r="AF11942">
        <f t="shared" si="775"/>
        <v>4.9727167238371251E-9</v>
      </c>
      <c r="AG11942">
        <f t="shared" si="776"/>
        <v>9.5151021927268116E-8</v>
      </c>
    </row>
    <row r="11943" spans="30:33" x14ac:dyDescent="0.2">
      <c r="AD11943">
        <f t="shared" si="774"/>
        <v>11941</v>
      </c>
      <c r="AE11943">
        <f t="shared" si="777"/>
        <v>7.9563467581394042E-12</v>
      </c>
      <c r="AF11943">
        <f t="shared" si="775"/>
        <v>4.9647603770789855E-9</v>
      </c>
      <c r="AG11943">
        <f t="shared" si="776"/>
        <v>9.5006736638942621E-8</v>
      </c>
    </row>
    <row r="11944" spans="30:33" x14ac:dyDescent="0.2">
      <c r="AD11944">
        <f t="shared" si="774"/>
        <v>11942</v>
      </c>
      <c r="AE11944">
        <f t="shared" si="777"/>
        <v>7.9436166033263801E-12</v>
      </c>
      <c r="AF11944">
        <f t="shared" si="775"/>
        <v>4.9568167604756589E-9</v>
      </c>
      <c r="AG11944">
        <f t="shared" si="776"/>
        <v>9.4862669476923632E-8</v>
      </c>
    </row>
    <row r="11945" spans="30:33" x14ac:dyDescent="0.2">
      <c r="AD11945">
        <f t="shared" si="774"/>
        <v>11943</v>
      </c>
      <c r="AE11945">
        <f t="shared" si="777"/>
        <v>7.9309068167610577E-12</v>
      </c>
      <c r="AF11945">
        <f t="shared" si="775"/>
        <v>4.948885853658898E-9</v>
      </c>
      <c r="AG11945">
        <f t="shared" si="776"/>
        <v>9.4718820112577308E-8</v>
      </c>
    </row>
    <row r="11946" spans="30:33" x14ac:dyDescent="0.2">
      <c r="AD11946">
        <f t="shared" si="774"/>
        <v>11944</v>
      </c>
      <c r="AE11946">
        <f t="shared" si="777"/>
        <v>7.9182173658542399E-12</v>
      </c>
      <c r="AF11946">
        <f t="shared" si="775"/>
        <v>4.9409676362930438E-9</v>
      </c>
      <c r="AG11946">
        <f t="shared" si="776"/>
        <v>9.4575188217763044E-8</v>
      </c>
    </row>
    <row r="11947" spans="30:33" x14ac:dyDescent="0.2">
      <c r="AD11947">
        <f t="shared" si="774"/>
        <v>11945</v>
      </c>
      <c r="AE11947">
        <f t="shared" si="777"/>
        <v>7.9055482180688741E-12</v>
      </c>
      <c r="AF11947">
        <f t="shared" si="775"/>
        <v>4.9330620880749749E-9</v>
      </c>
      <c r="AG11947">
        <f t="shared" si="776"/>
        <v>9.4431773464832695E-8</v>
      </c>
    </row>
    <row r="11948" spans="30:33" x14ac:dyDescent="0.2">
      <c r="AD11948">
        <f t="shared" si="774"/>
        <v>11946</v>
      </c>
      <c r="AE11948">
        <f t="shared" si="777"/>
        <v>7.8928993409199637E-12</v>
      </c>
      <c r="AF11948">
        <f t="shared" si="775"/>
        <v>4.9251691887340544E-9</v>
      </c>
      <c r="AG11948">
        <f t="shared" si="776"/>
        <v>9.4288575526629882E-8</v>
      </c>
    </row>
    <row r="11949" spans="30:33" x14ac:dyDescent="0.2">
      <c r="AD11949">
        <f t="shared" si="774"/>
        <v>11947</v>
      </c>
      <c r="AE11949">
        <f t="shared" si="777"/>
        <v>7.8802707019744905E-12</v>
      </c>
      <c r="AF11949">
        <f t="shared" si="775"/>
        <v>4.9172889180320797E-9</v>
      </c>
      <c r="AG11949">
        <f t="shared" si="776"/>
        <v>9.4145594076489243E-8</v>
      </c>
    </row>
    <row r="11950" spans="30:33" x14ac:dyDescent="0.2">
      <c r="AD11950">
        <f t="shared" si="774"/>
        <v>11948</v>
      </c>
      <c r="AE11950">
        <f t="shared" si="777"/>
        <v>7.8676622688513304E-12</v>
      </c>
      <c r="AF11950">
        <f t="shared" si="775"/>
        <v>4.9094212557632285E-9</v>
      </c>
      <c r="AG11950">
        <f t="shared" si="776"/>
        <v>9.4002828788235701E-8</v>
      </c>
    </row>
    <row r="11951" spans="30:33" x14ac:dyDescent="0.2">
      <c r="AD11951">
        <f t="shared" si="774"/>
        <v>11949</v>
      </c>
      <c r="AE11951">
        <f t="shared" si="777"/>
        <v>7.8550740092211694E-12</v>
      </c>
      <c r="AF11951">
        <f t="shared" si="775"/>
        <v>4.9015661817540067E-9</v>
      </c>
      <c r="AG11951">
        <f t="shared" si="776"/>
        <v>9.3860279336183751E-8</v>
      </c>
    </row>
    <row r="11952" spans="30:33" x14ac:dyDescent="0.2">
      <c r="AD11952">
        <f t="shared" si="774"/>
        <v>11950</v>
      </c>
      <c r="AE11952">
        <f t="shared" si="777"/>
        <v>7.8425058908064137E-12</v>
      </c>
      <c r="AF11952">
        <f t="shared" si="775"/>
        <v>4.8937236758632001E-9</v>
      </c>
      <c r="AG11952">
        <f t="shared" si="776"/>
        <v>9.371794539513664E-8</v>
      </c>
    </row>
    <row r="11953" spans="30:33" x14ac:dyDescent="0.2">
      <c r="AD11953">
        <f t="shared" si="774"/>
        <v>11951</v>
      </c>
      <c r="AE11953">
        <f t="shared" si="777"/>
        <v>7.8299578813811244E-12</v>
      </c>
      <c r="AF11953">
        <f t="shared" si="775"/>
        <v>4.8858937179818187E-9</v>
      </c>
      <c r="AG11953">
        <f t="shared" si="776"/>
        <v>9.3575826640385821E-8</v>
      </c>
    </row>
    <row r="11954" spans="30:33" x14ac:dyDescent="0.2">
      <c r="AD11954">
        <f t="shared" si="774"/>
        <v>11952</v>
      </c>
      <c r="AE11954">
        <f t="shared" si="777"/>
        <v>7.8174299487709127E-12</v>
      </c>
      <c r="AF11954">
        <f t="shared" si="775"/>
        <v>4.8780762880330476E-9</v>
      </c>
      <c r="AG11954">
        <f t="shared" si="776"/>
        <v>9.3433922747709953E-8</v>
      </c>
    </row>
    <row r="11955" spans="30:33" x14ac:dyDescent="0.2">
      <c r="AD11955">
        <f t="shared" si="774"/>
        <v>11953</v>
      </c>
      <c r="AE11955">
        <f t="shared" si="777"/>
        <v>7.8049220608528804E-12</v>
      </c>
      <c r="AF11955">
        <f t="shared" si="775"/>
        <v>4.8702713659721946E-9</v>
      </c>
      <c r="AG11955">
        <f t="shared" si="776"/>
        <v>9.3292233393374486E-8</v>
      </c>
    </row>
    <row r="11956" spans="30:33" x14ac:dyDescent="0.2">
      <c r="AD11956">
        <f t="shared" si="774"/>
        <v>11954</v>
      </c>
      <c r="AE11956">
        <f t="shared" si="777"/>
        <v>7.7924341855555146E-12</v>
      </c>
      <c r="AF11956">
        <f t="shared" si="775"/>
        <v>4.8624789317866389E-9</v>
      </c>
      <c r="AG11956">
        <f t="shared" si="776"/>
        <v>9.3150758254130617E-8</v>
      </c>
    </row>
    <row r="11957" spans="30:33" x14ac:dyDescent="0.2">
      <c r="AD11957">
        <f t="shared" si="774"/>
        <v>11955</v>
      </c>
      <c r="AE11957">
        <f t="shared" si="777"/>
        <v>7.7799662908586262E-12</v>
      </c>
      <c r="AF11957">
        <f t="shared" si="775"/>
        <v>4.8546989654957798E-9</v>
      </c>
      <c r="AG11957">
        <f t="shared" si="776"/>
        <v>9.300949700721488E-8</v>
      </c>
    </row>
    <row r="11958" spans="30:33" x14ac:dyDescent="0.2">
      <c r="AD11958">
        <f t="shared" si="774"/>
        <v>11956</v>
      </c>
      <c r="AE11958">
        <f t="shared" si="777"/>
        <v>7.7675183447932517E-12</v>
      </c>
      <c r="AF11958">
        <f t="shared" si="775"/>
        <v>4.8469314471509865E-9</v>
      </c>
      <c r="AG11958">
        <f t="shared" si="776"/>
        <v>9.2868449330348113E-8</v>
      </c>
    </row>
    <row r="11959" spans="30:33" x14ac:dyDescent="0.2">
      <c r="AD11959">
        <f t="shared" si="774"/>
        <v>11957</v>
      </c>
      <c r="AE11959">
        <f t="shared" si="777"/>
        <v>7.7550903154415819E-12</v>
      </c>
      <c r="AF11959">
        <f t="shared" si="775"/>
        <v>4.8391763568355446E-9</v>
      </c>
      <c r="AG11959">
        <f t="shared" si="776"/>
        <v>9.2727614901734994E-8</v>
      </c>
    </row>
    <row r="11960" spans="30:33" x14ac:dyDescent="0.2">
      <c r="AD11960">
        <f t="shared" si="774"/>
        <v>11958</v>
      </c>
      <c r="AE11960">
        <f t="shared" si="777"/>
        <v>7.7426821709368746E-12</v>
      </c>
      <c r="AF11960">
        <f t="shared" si="775"/>
        <v>4.8314336746646073E-9</v>
      </c>
      <c r="AG11960">
        <f t="shared" si="776"/>
        <v>9.2586993400063145E-8</v>
      </c>
    </row>
    <row r="11961" spans="30:33" x14ac:dyDescent="0.2">
      <c r="AD11961">
        <f t="shared" si="774"/>
        <v>11959</v>
      </c>
      <c r="AE11961">
        <f t="shared" si="777"/>
        <v>7.7302938794633757E-12</v>
      </c>
      <c r="AF11961">
        <f t="shared" si="775"/>
        <v>4.8237033807851441E-9</v>
      </c>
      <c r="AG11961">
        <f t="shared" si="776"/>
        <v>9.2446584504502505E-8</v>
      </c>
    </row>
    <row r="11962" spans="30:33" x14ac:dyDescent="0.2">
      <c r="AD11962">
        <f t="shared" si="774"/>
        <v>11960</v>
      </c>
      <c r="AE11962">
        <f t="shared" si="777"/>
        <v>7.7179254092562348E-12</v>
      </c>
      <c r="AF11962">
        <f t="shared" si="775"/>
        <v>4.8159854553758876E-9</v>
      </c>
      <c r="AG11962">
        <f t="shared" si="776"/>
        <v>9.2306387894704564E-8</v>
      </c>
    </row>
    <row r="11963" spans="30:33" x14ac:dyDescent="0.2">
      <c r="AD11963">
        <f t="shared" si="774"/>
        <v>11961</v>
      </c>
      <c r="AE11963">
        <f t="shared" si="777"/>
        <v>7.7055767286014233E-12</v>
      </c>
      <c r="AF11963">
        <f t="shared" si="775"/>
        <v>4.8082798786472861E-9</v>
      </c>
      <c r="AG11963">
        <f t="shared" si="776"/>
        <v>9.2166403250801624E-8</v>
      </c>
    </row>
    <row r="11964" spans="30:33" x14ac:dyDescent="0.2">
      <c r="AD11964">
        <f t="shared" si="774"/>
        <v>11962</v>
      </c>
      <c r="AE11964">
        <f t="shared" si="777"/>
        <v>7.6932478058356612E-12</v>
      </c>
      <c r="AF11964">
        <f t="shared" si="775"/>
        <v>4.8005866308414498E-9</v>
      </c>
      <c r="AG11964">
        <f t="shared" si="776"/>
        <v>9.2026630253406174E-8</v>
      </c>
    </row>
    <row r="11965" spans="30:33" x14ac:dyDescent="0.2">
      <c r="AD11965">
        <f t="shared" si="774"/>
        <v>11963</v>
      </c>
      <c r="AE11965">
        <f t="shared" si="777"/>
        <v>7.6809386093463236E-12</v>
      </c>
      <c r="AF11965">
        <f t="shared" si="775"/>
        <v>4.7929056922321032E-9</v>
      </c>
      <c r="AG11965">
        <f t="shared" si="776"/>
        <v>9.1887068583610071E-8</v>
      </c>
    </row>
    <row r="11966" spans="30:33" x14ac:dyDescent="0.2">
      <c r="AD11966">
        <f t="shared" si="774"/>
        <v>11964</v>
      </c>
      <c r="AE11966">
        <f t="shared" si="777"/>
        <v>7.6686491075713683E-12</v>
      </c>
      <c r="AF11966">
        <f t="shared" si="775"/>
        <v>4.7852370431245316E-9</v>
      </c>
      <c r="AG11966">
        <f t="shared" si="776"/>
        <v>9.1747717922983852E-8</v>
      </c>
    </row>
    <row r="11967" spans="30:33" x14ac:dyDescent="0.2">
      <c r="AD11967">
        <f t="shared" si="774"/>
        <v>11965</v>
      </c>
      <c r="AE11967">
        <f t="shared" si="777"/>
        <v>7.6563792689992543E-12</v>
      </c>
      <c r="AF11967">
        <f t="shared" si="775"/>
        <v>4.7775806638555319E-9</v>
      </c>
      <c r="AG11967">
        <f t="shared" si="776"/>
        <v>9.1608577953576084E-8</v>
      </c>
    </row>
    <row r="11968" spans="30:33" x14ac:dyDescent="0.2">
      <c r="AD11968">
        <f t="shared" si="774"/>
        <v>11966</v>
      </c>
      <c r="AE11968">
        <f t="shared" si="777"/>
        <v>7.6441290621688538E-12</v>
      </c>
      <c r="AF11968">
        <f t="shared" si="775"/>
        <v>4.7699365347933626E-9</v>
      </c>
      <c r="AG11968">
        <f t="shared" si="776"/>
        <v>9.1469648357912506E-8</v>
      </c>
    </row>
    <row r="11969" spans="30:33" x14ac:dyDescent="0.2">
      <c r="AD11969">
        <f t="shared" si="774"/>
        <v>11967</v>
      </c>
      <c r="AE11969">
        <f t="shared" si="777"/>
        <v>7.6318984556693838E-12</v>
      </c>
      <c r="AF11969">
        <f t="shared" si="775"/>
        <v>4.762304636337693E-9</v>
      </c>
      <c r="AG11969">
        <f t="shared" si="776"/>
        <v>9.1330928818995511E-8</v>
      </c>
    </row>
    <row r="11970" spans="30:33" x14ac:dyDescent="0.2">
      <c r="AD11970">
        <f t="shared" si="774"/>
        <v>11968</v>
      </c>
      <c r="AE11970">
        <f t="shared" si="777"/>
        <v>7.6196874181403123E-12</v>
      </c>
      <c r="AF11970">
        <f t="shared" si="775"/>
        <v>4.7546849489195523E-9</v>
      </c>
      <c r="AG11970">
        <f t="shared" si="776"/>
        <v>9.1192419020303259E-8</v>
      </c>
    </row>
    <row r="11971" spans="30:33" x14ac:dyDescent="0.2">
      <c r="AD11971">
        <f t="shared" si="774"/>
        <v>11969</v>
      </c>
      <c r="AE11971">
        <f t="shared" si="777"/>
        <v>7.6074959182712877E-12</v>
      </c>
      <c r="AF11971">
        <f t="shared" si="775"/>
        <v>4.7470774530012811E-9</v>
      </c>
      <c r="AG11971">
        <f t="shared" si="776"/>
        <v>9.1054118645789043E-8</v>
      </c>
    </row>
    <row r="11972" spans="30:33" x14ac:dyDescent="0.2">
      <c r="AD11972">
        <f t="shared" si="774"/>
        <v>11970</v>
      </c>
      <c r="AE11972">
        <f t="shared" si="777"/>
        <v>7.5953239248020528E-12</v>
      </c>
      <c r="AF11972">
        <f t="shared" si="775"/>
        <v>4.7394821290764789E-9</v>
      </c>
      <c r="AG11972">
        <f t="shared" si="776"/>
        <v>9.0916027379880576E-8</v>
      </c>
    </row>
    <row r="11973" spans="30:33" x14ac:dyDescent="0.2">
      <c r="AD11973">
        <f t="shared" si="774"/>
        <v>11971</v>
      </c>
      <c r="AE11973">
        <f t="shared" si="777"/>
        <v>7.5831714065223691E-12</v>
      </c>
      <c r="AF11973">
        <f t="shared" si="775"/>
        <v>4.731898957669956E-9</v>
      </c>
      <c r="AG11973">
        <f t="shared" si="776"/>
        <v>9.0778144907479283E-8</v>
      </c>
    </row>
    <row r="11974" spans="30:33" x14ac:dyDescent="0.2">
      <c r="AD11974">
        <f t="shared" si="774"/>
        <v>11972</v>
      </c>
      <c r="AE11974">
        <f t="shared" si="777"/>
        <v>7.5710383322719324E-12</v>
      </c>
      <c r="AF11974">
        <f t="shared" si="775"/>
        <v>4.7243279193376837E-9</v>
      </c>
      <c r="AG11974">
        <f t="shared" si="776"/>
        <v>9.0640470913959569E-8</v>
      </c>
    </row>
    <row r="11975" spans="30:33" x14ac:dyDescent="0.2">
      <c r="AD11975">
        <f t="shared" si="774"/>
        <v>11973</v>
      </c>
      <c r="AE11975">
        <f t="shared" si="777"/>
        <v>7.5589246709402975E-12</v>
      </c>
      <c r="AF11975">
        <f t="shared" si="775"/>
        <v>4.7167689946667432E-9</v>
      </c>
      <c r="AG11975">
        <f t="shared" si="776"/>
        <v>9.0503005085168175E-8</v>
      </c>
    </row>
    <row r="11976" spans="30:33" x14ac:dyDescent="0.2">
      <c r="AD11976">
        <f t="shared" si="774"/>
        <v>11974</v>
      </c>
      <c r="AE11976">
        <f t="shared" si="777"/>
        <v>7.5468303914667918E-12</v>
      </c>
      <c r="AF11976">
        <f t="shared" si="775"/>
        <v>4.7092221642752761E-9</v>
      </c>
      <c r="AG11976">
        <f t="shared" si="776"/>
        <v>9.0365747107423364E-8</v>
      </c>
    </row>
    <row r="11977" spans="30:33" x14ac:dyDescent="0.2">
      <c r="AD11977">
        <f t="shared" si="774"/>
        <v>11975</v>
      </c>
      <c r="AE11977">
        <f t="shared" si="777"/>
        <v>7.5347554628404449E-12</v>
      </c>
      <c r="AF11977">
        <f t="shared" si="775"/>
        <v>4.7016874088124358E-9</v>
      </c>
      <c r="AG11977">
        <f t="shared" si="776"/>
        <v>9.0228696667514322E-8</v>
      </c>
    </row>
    <row r="11978" spans="30:33" x14ac:dyDescent="0.2">
      <c r="AD11978">
        <f t="shared" si="774"/>
        <v>11976</v>
      </c>
      <c r="AE11978">
        <f t="shared" si="777"/>
        <v>7.5226998540999011E-12</v>
      </c>
      <c r="AF11978">
        <f t="shared" si="775"/>
        <v>4.6941647089583355E-9</v>
      </c>
      <c r="AG11978">
        <f t="shared" si="776"/>
        <v>9.0091853452700418E-8</v>
      </c>
    </row>
    <row r="11979" spans="30:33" x14ac:dyDescent="0.2">
      <c r="AD11979">
        <f t="shared" si="774"/>
        <v>11977</v>
      </c>
      <c r="AE11979">
        <f t="shared" si="777"/>
        <v>7.51066353433334E-12</v>
      </c>
      <c r="AF11979">
        <f t="shared" si="775"/>
        <v>4.6866540454240019E-9</v>
      </c>
      <c r="AG11979">
        <f t="shared" si="776"/>
        <v>8.9955217150710409E-8</v>
      </c>
    </row>
    <row r="11980" spans="30:33" x14ac:dyDescent="0.2">
      <c r="AD11980">
        <f t="shared" si="774"/>
        <v>11978</v>
      </c>
      <c r="AE11980">
        <f t="shared" si="777"/>
        <v>7.4986464726784059E-12</v>
      </c>
      <c r="AF11980">
        <f t="shared" si="775"/>
        <v>4.6791553989513236E-9</v>
      </c>
      <c r="AG11980">
        <f t="shared" si="776"/>
        <v>8.981878744974195E-8</v>
      </c>
    </row>
    <row r="11981" spans="30:33" x14ac:dyDescent="0.2">
      <c r="AD11981">
        <f t="shared" si="774"/>
        <v>11979</v>
      </c>
      <c r="AE11981">
        <f t="shared" si="777"/>
        <v>7.4866486383221216E-12</v>
      </c>
      <c r="AF11981">
        <f t="shared" si="775"/>
        <v>4.6716687503130009E-9</v>
      </c>
      <c r="AG11981">
        <f t="shared" si="776"/>
        <v>8.9682564038460699E-8</v>
      </c>
    </row>
    <row r="11982" spans="30:33" x14ac:dyDescent="0.2">
      <c r="AD11982">
        <f t="shared" si="774"/>
        <v>11980</v>
      </c>
      <c r="AE11982">
        <f t="shared" si="777"/>
        <v>7.474670000500805E-12</v>
      </c>
      <c r="AF11982">
        <f t="shared" si="775"/>
        <v>4.6641940803124995E-9</v>
      </c>
      <c r="AG11982">
        <f t="shared" si="776"/>
        <v>8.9546546605999646E-8</v>
      </c>
    </row>
    <row r="11983" spans="30:33" x14ac:dyDescent="0.2">
      <c r="AD11983">
        <f t="shared" si="774"/>
        <v>11981</v>
      </c>
      <c r="AE11983">
        <f t="shared" si="777"/>
        <v>7.4627105285000024E-12</v>
      </c>
      <c r="AF11983">
        <f t="shared" si="775"/>
        <v>4.6567313697839992E-9</v>
      </c>
      <c r="AG11983">
        <f t="shared" si="776"/>
        <v>8.9410734841958525E-8</v>
      </c>
    </row>
    <row r="11984" spans="30:33" x14ac:dyDescent="0.2">
      <c r="AD11984">
        <f t="shared" ref="AD11984:AD12047" si="778">AD11983+1</f>
        <v>11982</v>
      </c>
      <c r="AE11984">
        <f t="shared" si="777"/>
        <v>7.4507701916544014E-12</v>
      </c>
      <c r="AF11984">
        <f t="shared" ref="AF11984:AF12047" si="779">AF11983*$AF$3</f>
        <v>4.6492805995923448E-9</v>
      </c>
      <c r="AG11984">
        <f t="shared" ref="AG11984:AG12047" si="780">AD11984*AE11984</f>
        <v>8.9275128436403033E-8</v>
      </c>
    </row>
    <row r="11985" spans="30:33" x14ac:dyDescent="0.2">
      <c r="AD11985">
        <f t="shared" si="778"/>
        <v>11983</v>
      </c>
      <c r="AE11985">
        <f t="shared" si="777"/>
        <v>7.438848959347755E-12</v>
      </c>
      <c r="AF11985">
        <f t="shared" si="779"/>
        <v>4.641841750632997E-9</v>
      </c>
      <c r="AG11985">
        <f t="shared" si="780"/>
        <v>8.9139727079864148E-8</v>
      </c>
    </row>
    <row r="11986" spans="30:33" x14ac:dyDescent="0.2">
      <c r="AD11986">
        <f t="shared" si="778"/>
        <v>11984</v>
      </c>
      <c r="AE11986">
        <f t="shared" si="777"/>
        <v>7.4269468010127992E-12</v>
      </c>
      <c r="AF11986">
        <f t="shared" si="779"/>
        <v>4.6344148038319839E-9</v>
      </c>
      <c r="AG11986">
        <f t="shared" si="780"/>
        <v>8.9004530463337383E-8</v>
      </c>
    </row>
    <row r="11987" spans="30:33" x14ac:dyDescent="0.2">
      <c r="AD11987">
        <f t="shared" si="778"/>
        <v>11985</v>
      </c>
      <c r="AE11987">
        <f t="shared" ref="AE11987:AE12050" si="781">AF11986*$AE$3</f>
        <v>7.4150636861311771E-12</v>
      </c>
      <c r="AF11987">
        <f t="shared" si="779"/>
        <v>4.6269997401458525E-9</v>
      </c>
      <c r="AG11987">
        <f t="shared" si="780"/>
        <v>8.8869538278282159E-8</v>
      </c>
    </row>
    <row r="11988" spans="30:33" x14ac:dyDescent="0.2">
      <c r="AD11988">
        <f t="shared" si="778"/>
        <v>11986</v>
      </c>
      <c r="AE11988">
        <f t="shared" si="781"/>
        <v>7.4031995842333676E-12</v>
      </c>
      <c r="AF11988">
        <f t="shared" si="779"/>
        <v>4.6195965405616192E-9</v>
      </c>
      <c r="AG11988">
        <f t="shared" si="780"/>
        <v>8.8734750216621145E-8</v>
      </c>
    </row>
    <row r="11989" spans="30:33" x14ac:dyDescent="0.2">
      <c r="AD11989">
        <f t="shared" si="778"/>
        <v>11987</v>
      </c>
      <c r="AE11989">
        <f t="shared" si="781"/>
        <v>7.3913544648985937E-12</v>
      </c>
      <c r="AF11989">
        <f t="shared" si="779"/>
        <v>4.6122051860967204E-9</v>
      </c>
      <c r="AG11989">
        <f t="shared" si="780"/>
        <v>8.8600165970739438E-8</v>
      </c>
    </row>
    <row r="11990" spans="30:33" x14ac:dyDescent="0.2">
      <c r="AD11990">
        <f t="shared" si="778"/>
        <v>11988</v>
      </c>
      <c r="AE11990">
        <f t="shared" si="781"/>
        <v>7.3795282977547559E-12</v>
      </c>
      <c r="AF11990">
        <f t="shared" si="779"/>
        <v>4.6048256577989653E-9</v>
      </c>
      <c r="AG11990">
        <f t="shared" si="780"/>
        <v>8.8465785233484017E-8</v>
      </c>
    </row>
    <row r="11991" spans="30:33" x14ac:dyDescent="0.2">
      <c r="AD11991">
        <f t="shared" si="778"/>
        <v>11989</v>
      </c>
      <c r="AE11991">
        <f t="shared" si="781"/>
        <v>7.3677210524783485E-12</v>
      </c>
      <c r="AF11991">
        <f t="shared" si="779"/>
        <v>4.5974579367464864E-9</v>
      </c>
      <c r="AG11991">
        <f t="shared" si="780"/>
        <v>8.8331607698162913E-8</v>
      </c>
    </row>
    <row r="11992" spans="30:33" x14ac:dyDescent="0.2">
      <c r="AD11992">
        <f t="shared" si="778"/>
        <v>11990</v>
      </c>
      <c r="AE11992">
        <f t="shared" si="781"/>
        <v>7.3559326987943815E-12</v>
      </c>
      <c r="AF11992">
        <f t="shared" si="779"/>
        <v>4.590102004047692E-9</v>
      </c>
      <c r="AG11992">
        <f t="shared" si="780"/>
        <v>8.819763305854464E-8</v>
      </c>
    </row>
    <row r="11993" spans="30:33" x14ac:dyDescent="0.2">
      <c r="AD11993">
        <f t="shared" si="778"/>
        <v>11991</v>
      </c>
      <c r="AE11993">
        <f t="shared" si="781"/>
        <v>7.3441632064763103E-12</v>
      </c>
      <c r="AF11993">
        <f t="shared" si="779"/>
        <v>4.5827578408412157E-9</v>
      </c>
      <c r="AG11993">
        <f t="shared" si="780"/>
        <v>8.8063861008857436E-8</v>
      </c>
    </row>
    <row r="11994" spans="30:33" x14ac:dyDescent="0.2">
      <c r="AD11994">
        <f t="shared" si="778"/>
        <v>11992</v>
      </c>
      <c r="AE11994">
        <f t="shared" si="781"/>
        <v>7.332412545345948E-12</v>
      </c>
      <c r="AF11994">
        <f t="shared" si="779"/>
        <v>4.5754254282958697E-9</v>
      </c>
      <c r="AG11994">
        <f t="shared" si="780"/>
        <v>8.7930291243788606E-8</v>
      </c>
    </row>
    <row r="11995" spans="30:33" x14ac:dyDescent="0.2">
      <c r="AD11995">
        <f t="shared" si="778"/>
        <v>11993</v>
      </c>
      <c r="AE11995">
        <f t="shared" si="781"/>
        <v>7.320680685273394E-12</v>
      </c>
      <c r="AF11995">
        <f t="shared" si="779"/>
        <v>4.5681047476105964E-9</v>
      </c>
      <c r="AG11995">
        <f t="shared" si="780"/>
        <v>8.7796923458483821E-8</v>
      </c>
    </row>
    <row r="11996" spans="30:33" x14ac:dyDescent="0.2">
      <c r="AD11996">
        <f t="shared" si="778"/>
        <v>11994</v>
      </c>
      <c r="AE11996">
        <f t="shared" si="781"/>
        <v>7.3089675961769573E-12</v>
      </c>
      <c r="AF11996">
        <f t="shared" si="779"/>
        <v>4.5607957800144194E-9</v>
      </c>
      <c r="AG11996">
        <f t="shared" si="780"/>
        <v>8.7663757348546423E-8</v>
      </c>
    </row>
    <row r="11997" spans="30:33" x14ac:dyDescent="0.2">
      <c r="AD11997">
        <f t="shared" si="778"/>
        <v>11995</v>
      </c>
      <c r="AE11997">
        <f t="shared" si="781"/>
        <v>7.297273248023075E-12</v>
      </c>
      <c r="AF11997">
        <f t="shared" si="779"/>
        <v>4.5534985067663965E-9</v>
      </c>
      <c r="AG11997">
        <f t="shared" si="780"/>
        <v>8.7530792610036786E-8</v>
      </c>
    </row>
    <row r="11998" spans="30:33" x14ac:dyDescent="0.2">
      <c r="AD11998">
        <f t="shared" si="778"/>
        <v>11996</v>
      </c>
      <c r="AE11998">
        <f t="shared" si="781"/>
        <v>7.2855976108262382E-12</v>
      </c>
      <c r="AF11998">
        <f t="shared" si="779"/>
        <v>4.5462129091555699E-9</v>
      </c>
      <c r="AG11998">
        <f t="shared" si="780"/>
        <v>8.7398028939471554E-8</v>
      </c>
    </row>
    <row r="11999" spans="30:33" x14ac:dyDescent="0.2">
      <c r="AD11999">
        <f t="shared" si="778"/>
        <v>11997</v>
      </c>
      <c r="AE11999">
        <f t="shared" si="781"/>
        <v>7.2739406546489154E-12</v>
      </c>
      <c r="AF11999">
        <f t="shared" si="779"/>
        <v>4.5389389685009206E-9</v>
      </c>
      <c r="AG11999">
        <f t="shared" si="780"/>
        <v>8.7265466033823035E-8</v>
      </c>
    </row>
    <row r="12000" spans="30:33" x14ac:dyDescent="0.2">
      <c r="AD12000">
        <f t="shared" si="778"/>
        <v>11998</v>
      </c>
      <c r="AE12000">
        <f t="shared" si="781"/>
        <v>7.2623023496014763E-12</v>
      </c>
      <c r="AF12000">
        <f t="shared" si="779"/>
        <v>4.5316766661513193E-9</v>
      </c>
      <c r="AG12000">
        <f t="shared" si="780"/>
        <v>8.7133103590518515E-8</v>
      </c>
    </row>
    <row r="12001" spans="30:33" x14ac:dyDescent="0.2">
      <c r="AD12001">
        <f t="shared" si="778"/>
        <v>11999</v>
      </c>
      <c r="AE12001">
        <f t="shared" si="781"/>
        <v>7.2506826658421145E-12</v>
      </c>
      <c r="AF12001">
        <f t="shared" si="779"/>
        <v>4.524425983485477E-9</v>
      </c>
      <c r="AG12001">
        <f t="shared" si="780"/>
        <v>8.7000941307439526E-8</v>
      </c>
    </row>
    <row r="12002" spans="30:33" x14ac:dyDescent="0.2">
      <c r="AD12002">
        <f t="shared" si="778"/>
        <v>12000</v>
      </c>
      <c r="AE12002">
        <f t="shared" si="781"/>
        <v>7.2390815735767667E-12</v>
      </c>
      <c r="AF12002">
        <f t="shared" si="779"/>
        <v>4.5171869019118998E-9</v>
      </c>
      <c r="AG12002">
        <f t="shared" si="780"/>
        <v>8.6868978882921199E-8</v>
      </c>
    </row>
    <row r="12003" spans="30:33" x14ac:dyDescent="0.2">
      <c r="AD12003">
        <f t="shared" si="778"/>
        <v>12001</v>
      </c>
      <c r="AE12003">
        <f t="shared" si="781"/>
        <v>7.227499043059043E-12</v>
      </c>
      <c r="AF12003">
        <f t="shared" si="779"/>
        <v>4.5099594028688409E-9</v>
      </c>
      <c r="AG12003">
        <f t="shared" si="780"/>
        <v>8.6737216015751577E-8</v>
      </c>
    </row>
    <row r="12004" spans="30:33" x14ac:dyDescent="0.2">
      <c r="AD12004">
        <f t="shared" si="778"/>
        <v>12002</v>
      </c>
      <c r="AE12004">
        <f t="shared" si="781"/>
        <v>7.2159350445901487E-12</v>
      </c>
      <c r="AF12004">
        <f t="shared" si="779"/>
        <v>4.5027434678242508E-9</v>
      </c>
      <c r="AG12004">
        <f t="shared" si="780"/>
        <v>8.6605652405170967E-8</v>
      </c>
    </row>
    <row r="12005" spans="30:33" x14ac:dyDescent="0.2">
      <c r="AD12005">
        <f t="shared" si="778"/>
        <v>12003</v>
      </c>
      <c r="AE12005">
        <f t="shared" si="781"/>
        <v>7.2043895485188046E-12</v>
      </c>
      <c r="AF12005">
        <f t="shared" si="779"/>
        <v>4.4955390782757321E-9</v>
      </c>
      <c r="AG12005">
        <f t="shared" si="780"/>
        <v>8.6474287750871209E-8</v>
      </c>
    </row>
    <row r="12006" spans="30:33" x14ac:dyDescent="0.2">
      <c r="AD12006">
        <f t="shared" si="778"/>
        <v>12004</v>
      </c>
      <c r="AE12006">
        <f t="shared" si="781"/>
        <v>7.1928625252411744E-12</v>
      </c>
      <c r="AF12006">
        <f t="shared" si="779"/>
        <v>4.4883462157504905E-9</v>
      </c>
      <c r="AG12006">
        <f t="shared" si="780"/>
        <v>8.6343121752995055E-8</v>
      </c>
    </row>
    <row r="12007" spans="30:33" x14ac:dyDescent="0.2">
      <c r="AD12007">
        <f t="shared" si="778"/>
        <v>12005</v>
      </c>
      <c r="AE12007">
        <f t="shared" si="781"/>
        <v>7.1813539452007879E-12</v>
      </c>
      <c r="AF12007">
        <f t="shared" si="779"/>
        <v>4.4811648618052894E-9</v>
      </c>
      <c r="AG12007">
        <f t="shared" si="780"/>
        <v>8.6212154112135457E-8</v>
      </c>
    </row>
    <row r="12008" spans="30:33" x14ac:dyDescent="0.2">
      <c r="AD12008">
        <f t="shared" si="778"/>
        <v>12006</v>
      </c>
      <c r="AE12008">
        <f t="shared" si="781"/>
        <v>7.1698637788884663E-12</v>
      </c>
      <c r="AF12008">
        <f t="shared" si="779"/>
        <v>4.4739949980264009E-9</v>
      </c>
      <c r="AG12008">
        <f t="shared" si="780"/>
        <v>8.6081384529334928E-8</v>
      </c>
    </row>
    <row r="12009" spans="30:33" x14ac:dyDescent="0.2">
      <c r="AD12009">
        <f t="shared" si="778"/>
        <v>12007</v>
      </c>
      <c r="AE12009">
        <f t="shared" si="781"/>
        <v>7.1583919968422446E-12</v>
      </c>
      <c r="AF12009">
        <f t="shared" si="779"/>
        <v>4.4668366060295581E-9</v>
      </c>
      <c r="AG12009">
        <f t="shared" si="780"/>
        <v>8.5950812706084831E-8</v>
      </c>
    </row>
    <row r="12010" spans="30:33" x14ac:dyDescent="0.2">
      <c r="AD12010">
        <f t="shared" si="778"/>
        <v>12008</v>
      </c>
      <c r="AE12010">
        <f t="shared" si="781"/>
        <v>7.1469385696472959E-12</v>
      </c>
      <c r="AF12010">
        <f t="shared" si="779"/>
        <v>4.4596896674599102E-9</v>
      </c>
      <c r="AG12010">
        <f t="shared" si="780"/>
        <v>8.5820438344324727E-8</v>
      </c>
    </row>
    <row r="12011" spans="30:33" x14ac:dyDescent="0.2">
      <c r="AD12011">
        <f t="shared" si="778"/>
        <v>12009</v>
      </c>
      <c r="AE12011">
        <f t="shared" si="781"/>
        <v>7.1355034679358594E-12</v>
      </c>
      <c r="AF12011">
        <f t="shared" si="779"/>
        <v>4.4525541639919739E-9</v>
      </c>
      <c r="AG12011">
        <f t="shared" si="780"/>
        <v>8.5690261146441742E-8</v>
      </c>
    </row>
    <row r="12012" spans="30:33" x14ac:dyDescent="0.2">
      <c r="AD12012">
        <f t="shared" si="778"/>
        <v>12010</v>
      </c>
      <c r="AE12012">
        <f t="shared" si="781"/>
        <v>7.1240866623871612E-12</v>
      </c>
      <c r="AF12012">
        <f t="shared" si="779"/>
        <v>4.4454300773295867E-9</v>
      </c>
      <c r="AG12012">
        <f t="shared" si="780"/>
        <v>8.556028081526981E-8</v>
      </c>
    </row>
    <row r="12013" spans="30:33" x14ac:dyDescent="0.2">
      <c r="AD12013">
        <f t="shared" si="778"/>
        <v>12011</v>
      </c>
      <c r="AE12013">
        <f t="shared" si="781"/>
        <v>7.1126881237273416E-12</v>
      </c>
      <c r="AF12013">
        <f t="shared" si="779"/>
        <v>4.4383173892058588E-9</v>
      </c>
      <c r="AG12013">
        <f t="shared" si="780"/>
        <v>8.5430497054089096E-8</v>
      </c>
    </row>
    <row r="12014" spans="30:33" x14ac:dyDescent="0.2">
      <c r="AD12014">
        <f t="shared" si="778"/>
        <v>12012</v>
      </c>
      <c r="AE12014">
        <f t="shared" si="781"/>
        <v>7.1013078227293776E-12</v>
      </c>
      <c r="AF12014">
        <f t="shared" si="779"/>
        <v>4.4312160813831294E-9</v>
      </c>
      <c r="AG12014">
        <f t="shared" si="780"/>
        <v>8.5300909566625289E-8</v>
      </c>
    </row>
    <row r="12015" spans="30:33" x14ac:dyDescent="0.2">
      <c r="AD12015">
        <f t="shared" si="778"/>
        <v>12013</v>
      </c>
      <c r="AE12015">
        <f t="shared" si="781"/>
        <v>7.0899457302130102E-12</v>
      </c>
      <c r="AF12015">
        <f t="shared" si="779"/>
        <v>4.4241261356529164E-9</v>
      </c>
      <c r="AG12015">
        <f t="shared" si="780"/>
        <v>8.5171518057048888E-8</v>
      </c>
    </row>
    <row r="12016" spans="30:33" x14ac:dyDescent="0.2">
      <c r="AD12016">
        <f t="shared" si="778"/>
        <v>12014</v>
      </c>
      <c r="AE12016">
        <f t="shared" si="781"/>
        <v>7.0786018170446692E-12</v>
      </c>
      <c r="AF12016">
        <f t="shared" si="779"/>
        <v>4.4170475338358711E-9</v>
      </c>
      <c r="AG12016">
        <f t="shared" si="780"/>
        <v>8.5042322229974651E-8</v>
      </c>
    </row>
    <row r="12017" spans="30:33" x14ac:dyDescent="0.2">
      <c r="AD12017">
        <f t="shared" si="778"/>
        <v>12015</v>
      </c>
      <c r="AE12017">
        <f t="shared" si="781"/>
        <v>7.0672760541373974E-12</v>
      </c>
      <c r="AF12017">
        <f t="shared" si="779"/>
        <v>4.4099802577817336E-9</v>
      </c>
      <c r="AG12017">
        <f t="shared" si="780"/>
        <v>8.4913321790460835E-8</v>
      </c>
    </row>
    <row r="12018" spans="30:33" x14ac:dyDescent="0.2">
      <c r="AD12018">
        <f t="shared" si="778"/>
        <v>12016</v>
      </c>
      <c r="AE12018">
        <f t="shared" si="781"/>
        <v>7.0559684124507769E-12</v>
      </c>
      <c r="AF12018">
        <f t="shared" si="779"/>
        <v>4.4029242893692829E-9</v>
      </c>
      <c r="AG12018">
        <f t="shared" si="780"/>
        <v>8.4784516444008536E-8</v>
      </c>
    </row>
    <row r="12019" spans="30:33" x14ac:dyDescent="0.2">
      <c r="AD12019">
        <f t="shared" si="778"/>
        <v>12017</v>
      </c>
      <c r="AE12019">
        <f t="shared" si="781"/>
        <v>7.0446788629908557E-12</v>
      </c>
      <c r="AF12019">
        <f t="shared" si="779"/>
        <v>4.3958796105062921E-9</v>
      </c>
      <c r="AG12019">
        <f t="shared" si="780"/>
        <v>8.4655905896561108E-8</v>
      </c>
    </row>
    <row r="12020" spans="30:33" x14ac:dyDescent="0.2">
      <c r="AD12020">
        <f t="shared" si="778"/>
        <v>12018</v>
      </c>
      <c r="AE12020">
        <f t="shared" si="781"/>
        <v>7.0334073768100704E-12</v>
      </c>
      <c r="AF12020">
        <f t="shared" si="779"/>
        <v>4.3888462031294817E-9</v>
      </c>
      <c r="AG12020">
        <f t="shared" si="780"/>
        <v>8.4527489854503421E-8</v>
      </c>
    </row>
    <row r="12021" spans="30:33" x14ac:dyDescent="0.2">
      <c r="AD12021">
        <f t="shared" si="778"/>
        <v>12019</v>
      </c>
      <c r="AE12021">
        <f t="shared" si="781"/>
        <v>7.0221539250071738E-12</v>
      </c>
      <c r="AF12021">
        <f t="shared" si="779"/>
        <v>4.3818240492044741E-9</v>
      </c>
      <c r="AG12021">
        <f t="shared" si="780"/>
        <v>8.4399268024661225E-8</v>
      </c>
    </row>
    <row r="12022" spans="30:33" x14ac:dyDescent="0.2">
      <c r="AD12022">
        <f t="shared" si="778"/>
        <v>12020</v>
      </c>
      <c r="AE12022">
        <f t="shared" si="781"/>
        <v>7.0109184787271616E-12</v>
      </c>
      <c r="AF12022">
        <f t="shared" si="779"/>
        <v>4.3748131307257466E-9</v>
      </c>
      <c r="AG12022">
        <f t="shared" si="780"/>
        <v>8.4271240114300477E-8</v>
      </c>
    </row>
    <row r="12023" spans="30:33" x14ac:dyDescent="0.2">
      <c r="AD12023">
        <f t="shared" si="778"/>
        <v>12021</v>
      </c>
      <c r="AE12023">
        <f t="shared" si="781"/>
        <v>6.9997010091611977E-12</v>
      </c>
      <c r="AF12023">
        <f t="shared" si="779"/>
        <v>4.367813429716585E-9</v>
      </c>
      <c r="AG12023">
        <f t="shared" si="780"/>
        <v>8.4143405831126755E-8</v>
      </c>
    </row>
    <row r="12024" spans="30:33" x14ac:dyDescent="0.2">
      <c r="AD12024">
        <f t="shared" si="778"/>
        <v>12022</v>
      </c>
      <c r="AE12024">
        <f t="shared" si="781"/>
        <v>6.988501487546539E-12</v>
      </c>
      <c r="AF12024">
        <f t="shared" si="779"/>
        <v>4.3608249282290387E-9</v>
      </c>
      <c r="AG12024">
        <f t="shared" si="780"/>
        <v>8.4015764883284495E-8</v>
      </c>
    </row>
    <row r="12025" spans="30:33" x14ac:dyDescent="0.2">
      <c r="AD12025">
        <f t="shared" si="778"/>
        <v>12023</v>
      </c>
      <c r="AE12025">
        <f t="shared" si="781"/>
        <v>6.9773198851664653E-12</v>
      </c>
      <c r="AF12025">
        <f t="shared" si="779"/>
        <v>4.3538476083438716E-9</v>
      </c>
      <c r="AG12025">
        <f t="shared" si="780"/>
        <v>8.3888316979356406E-8</v>
      </c>
    </row>
    <row r="12026" spans="30:33" x14ac:dyDescent="0.2">
      <c r="AD12026">
        <f t="shared" si="778"/>
        <v>12024</v>
      </c>
      <c r="AE12026">
        <f t="shared" si="781"/>
        <v>6.9661561733501976E-12</v>
      </c>
      <c r="AF12026">
        <f t="shared" si="779"/>
        <v>4.3468814521705213E-9</v>
      </c>
      <c r="AG12026">
        <f t="shared" si="780"/>
        <v>8.376106182836278E-8</v>
      </c>
    </row>
    <row r="12027" spans="30:33" x14ac:dyDescent="0.2">
      <c r="AD12027">
        <f t="shared" si="778"/>
        <v>12025</v>
      </c>
      <c r="AE12027">
        <f t="shared" si="781"/>
        <v>6.9550103234728376E-12</v>
      </c>
      <c r="AF12027">
        <f t="shared" si="779"/>
        <v>4.3399264418470482E-9</v>
      </c>
      <c r="AG12027">
        <f t="shared" si="780"/>
        <v>8.3633999139760876E-8</v>
      </c>
    </row>
    <row r="12028" spans="30:33" x14ac:dyDescent="0.2">
      <c r="AD12028">
        <f t="shared" si="778"/>
        <v>12026</v>
      </c>
      <c r="AE12028">
        <f t="shared" si="781"/>
        <v>6.9438823069552805E-12</v>
      </c>
      <c r="AF12028">
        <f t="shared" si="779"/>
        <v>4.3329825595400924E-9</v>
      </c>
      <c r="AG12028">
        <f t="shared" si="780"/>
        <v>8.350712862344421E-8</v>
      </c>
    </row>
    <row r="12029" spans="30:33" x14ac:dyDescent="0.2">
      <c r="AD12029">
        <f t="shared" si="778"/>
        <v>12027</v>
      </c>
      <c r="AE12029">
        <f t="shared" si="781"/>
        <v>6.9327720952641508E-12</v>
      </c>
      <c r="AF12029">
        <f t="shared" si="779"/>
        <v>4.326049787444828E-9</v>
      </c>
      <c r="AG12029">
        <f t="shared" si="780"/>
        <v>8.3380449989741942E-8</v>
      </c>
    </row>
    <row r="12030" spans="30:33" x14ac:dyDescent="0.2">
      <c r="AD12030">
        <f t="shared" si="778"/>
        <v>12028</v>
      </c>
      <c r="AE12030">
        <f t="shared" si="781"/>
        <v>6.9216796599117279E-12</v>
      </c>
      <c r="AF12030">
        <f t="shared" si="779"/>
        <v>4.319128107784916E-9</v>
      </c>
      <c r="AG12030">
        <f t="shared" si="780"/>
        <v>8.325396294941826E-8</v>
      </c>
    </row>
    <row r="12031" spans="30:33" x14ac:dyDescent="0.2">
      <c r="AD12031">
        <f t="shared" si="778"/>
        <v>12029</v>
      </c>
      <c r="AE12031">
        <f t="shared" si="781"/>
        <v>6.9106049724558684E-12</v>
      </c>
      <c r="AF12031">
        <f t="shared" si="779"/>
        <v>4.3122175028124603E-9</v>
      </c>
      <c r="AG12031">
        <f t="shared" si="780"/>
        <v>8.3127667213671643E-8</v>
      </c>
    </row>
    <row r="12032" spans="30:33" x14ac:dyDescent="0.2">
      <c r="AD12032">
        <f t="shared" si="778"/>
        <v>12030</v>
      </c>
      <c r="AE12032">
        <f t="shared" si="781"/>
        <v>6.8995480044999393E-12</v>
      </c>
      <c r="AF12032">
        <f t="shared" si="779"/>
        <v>4.30531795480796E-9</v>
      </c>
      <c r="AG12032">
        <f t="shared" si="780"/>
        <v>8.3001562494134276E-8</v>
      </c>
    </row>
    <row r="12033" spans="30:33" x14ac:dyDescent="0.2">
      <c r="AD12033">
        <f t="shared" si="778"/>
        <v>12031</v>
      </c>
      <c r="AE12033">
        <f t="shared" si="781"/>
        <v>6.8885087276927388E-12</v>
      </c>
      <c r="AF12033">
        <f t="shared" si="779"/>
        <v>4.2984294460802668E-9</v>
      </c>
      <c r="AG12033">
        <f t="shared" si="780"/>
        <v>8.2875648502871338E-8</v>
      </c>
    </row>
    <row r="12034" spans="30:33" x14ac:dyDescent="0.2">
      <c r="AD12034">
        <f t="shared" si="778"/>
        <v>12032</v>
      </c>
      <c r="AE12034">
        <f t="shared" si="781"/>
        <v>6.8774871137284298E-12</v>
      </c>
      <c r="AF12034">
        <f t="shared" si="779"/>
        <v>4.2915519589665385E-9</v>
      </c>
      <c r="AG12034">
        <f t="shared" si="780"/>
        <v>8.2749924952380472E-8</v>
      </c>
    </row>
    <row r="12035" spans="30:33" x14ac:dyDescent="0.2">
      <c r="AD12035">
        <f t="shared" si="778"/>
        <v>12033</v>
      </c>
      <c r="AE12035">
        <f t="shared" si="781"/>
        <v>6.866483134346465E-12</v>
      </c>
      <c r="AF12035">
        <f t="shared" si="779"/>
        <v>4.2846854758321919E-9</v>
      </c>
      <c r="AG12035">
        <f t="shared" si="780"/>
        <v>8.2624391555591014E-8</v>
      </c>
    </row>
    <row r="12036" spans="30:33" x14ac:dyDescent="0.2">
      <c r="AD12036">
        <f t="shared" si="778"/>
        <v>12034</v>
      </c>
      <c r="AE12036">
        <f t="shared" si="781"/>
        <v>6.8554967613315102E-12</v>
      </c>
      <c r="AF12036">
        <f t="shared" si="779"/>
        <v>4.2778299790708605E-9</v>
      </c>
      <c r="AG12036">
        <f t="shared" si="780"/>
        <v>8.2499048025863389E-8</v>
      </c>
    </row>
    <row r="12037" spans="30:33" x14ac:dyDescent="0.2">
      <c r="AD12037">
        <f t="shared" si="778"/>
        <v>12035</v>
      </c>
      <c r="AE12037">
        <f t="shared" si="781"/>
        <v>6.8445279665133795E-12</v>
      </c>
      <c r="AF12037">
        <f t="shared" si="779"/>
        <v>4.2709854511043467E-9</v>
      </c>
      <c r="AG12037">
        <f t="shared" si="780"/>
        <v>8.2373894076988525E-8</v>
      </c>
    </row>
    <row r="12038" spans="30:33" x14ac:dyDescent="0.2">
      <c r="AD12038">
        <f t="shared" si="778"/>
        <v>12036</v>
      </c>
      <c r="AE12038">
        <f t="shared" si="781"/>
        <v>6.8335767217669579E-12</v>
      </c>
      <c r="AF12038">
        <f t="shared" si="779"/>
        <v>4.2641518743825793E-9</v>
      </c>
      <c r="AG12038">
        <f t="shared" si="780"/>
        <v>8.2248929423187102E-8</v>
      </c>
    </row>
    <row r="12039" spans="30:33" x14ac:dyDescent="0.2">
      <c r="AD12039">
        <f t="shared" si="778"/>
        <v>12037</v>
      </c>
      <c r="AE12039">
        <f t="shared" si="781"/>
        <v>6.8226429990121301E-12</v>
      </c>
      <c r="AF12039">
        <f t="shared" si="779"/>
        <v>4.257329231383567E-9</v>
      </c>
      <c r="AG12039">
        <f t="shared" si="780"/>
        <v>8.2124153779109005E-8</v>
      </c>
    </row>
    <row r="12040" spans="30:33" x14ac:dyDescent="0.2">
      <c r="AD12040">
        <f t="shared" si="778"/>
        <v>12038</v>
      </c>
      <c r="AE12040">
        <f t="shared" si="781"/>
        <v>6.8117267702137103E-12</v>
      </c>
      <c r="AF12040">
        <f t="shared" si="779"/>
        <v>4.2505175046133529E-9</v>
      </c>
      <c r="AG12040">
        <f t="shared" si="780"/>
        <v>8.1999566859832641E-8</v>
      </c>
    </row>
    <row r="12041" spans="30:33" x14ac:dyDescent="0.2">
      <c r="AD12041">
        <f t="shared" si="778"/>
        <v>12039</v>
      </c>
      <c r="AE12041">
        <f t="shared" si="781"/>
        <v>6.8008280073813679E-12</v>
      </c>
      <c r="AF12041">
        <f t="shared" si="779"/>
        <v>4.2437166766059712E-9</v>
      </c>
      <c r="AG12041">
        <f t="shared" si="780"/>
        <v>8.1875168380864286E-8</v>
      </c>
    </row>
    <row r="12042" spans="30:33" x14ac:dyDescent="0.2">
      <c r="AD12042">
        <f t="shared" si="778"/>
        <v>12040</v>
      </c>
      <c r="AE12042">
        <f t="shared" si="781"/>
        <v>6.7899466825695571E-12</v>
      </c>
      <c r="AF12042">
        <f t="shared" si="779"/>
        <v>4.2369267299234017E-9</v>
      </c>
      <c r="AG12042">
        <f t="shared" si="780"/>
        <v>8.1750958058137465E-8</v>
      </c>
    </row>
    <row r="12043" spans="30:33" x14ac:dyDescent="0.2">
      <c r="AD12043">
        <f t="shared" si="778"/>
        <v>12041</v>
      </c>
      <c r="AE12043">
        <f t="shared" si="781"/>
        <v>6.779082767877446E-12</v>
      </c>
      <c r="AF12043">
        <f t="shared" si="779"/>
        <v>4.230147647155524E-9</v>
      </c>
      <c r="AG12043">
        <f t="shared" si="780"/>
        <v>8.1626935608012329E-8</v>
      </c>
    </row>
    <row r="12044" spans="30:33" x14ac:dyDescent="0.2">
      <c r="AD12044">
        <f t="shared" si="778"/>
        <v>12042</v>
      </c>
      <c r="AE12044">
        <f t="shared" si="781"/>
        <v>6.7682362354488414E-12</v>
      </c>
      <c r="AF12044">
        <f t="shared" si="779"/>
        <v>4.2233794109200747E-9</v>
      </c>
      <c r="AG12044">
        <f t="shared" si="780"/>
        <v>8.1503100747274943E-8</v>
      </c>
    </row>
    <row r="12045" spans="30:33" x14ac:dyDescent="0.2">
      <c r="AD12045">
        <f t="shared" si="778"/>
        <v>12043</v>
      </c>
      <c r="AE12045">
        <f t="shared" si="781"/>
        <v>6.7574070574721223E-12</v>
      </c>
      <c r="AF12045">
        <f t="shared" si="779"/>
        <v>4.2166220038626027E-9</v>
      </c>
      <c r="AG12045">
        <f t="shared" si="780"/>
        <v>8.1379453193136766E-8</v>
      </c>
    </row>
    <row r="12046" spans="30:33" x14ac:dyDescent="0.2">
      <c r="AD12046">
        <f t="shared" si="778"/>
        <v>12044</v>
      </c>
      <c r="AE12046">
        <f t="shared" si="781"/>
        <v>6.7465952061801677E-12</v>
      </c>
      <c r="AF12046">
        <f t="shared" si="779"/>
        <v>4.2098754086564221E-9</v>
      </c>
      <c r="AG12046">
        <f t="shared" si="780"/>
        <v>8.1255992663233938E-8</v>
      </c>
    </row>
    <row r="12047" spans="30:33" x14ac:dyDescent="0.2">
      <c r="AD12047">
        <f t="shared" si="778"/>
        <v>12045</v>
      </c>
      <c r="AE12047">
        <f t="shared" si="781"/>
        <v>6.7358006538502786E-12</v>
      </c>
      <c r="AF12047">
        <f t="shared" si="779"/>
        <v>4.2031396080025716E-9</v>
      </c>
      <c r="AG12047">
        <f t="shared" si="780"/>
        <v>8.1132718875626608E-8</v>
      </c>
    </row>
    <row r="12048" spans="30:33" x14ac:dyDescent="0.2">
      <c r="AD12048">
        <f t="shared" ref="AD12048:AD12111" si="782">AD12047+1</f>
        <v>12046</v>
      </c>
      <c r="AE12048">
        <f t="shared" si="781"/>
        <v>6.7250233728041177E-12</v>
      </c>
      <c r="AF12048">
        <f t="shared" ref="AF12048:AF12111" si="783">AF12047*$AF$3</f>
        <v>4.1964145846297672E-9</v>
      </c>
      <c r="AG12048">
        <f t="shared" ref="AG12048:AG12111" si="784">AD12048*AE12048</f>
        <v>8.1009631548798397E-8</v>
      </c>
    </row>
    <row r="12049" spans="30:33" x14ac:dyDescent="0.2">
      <c r="AD12049">
        <f t="shared" si="782"/>
        <v>12047</v>
      </c>
      <c r="AE12049">
        <f t="shared" si="781"/>
        <v>6.7142633354076309E-12</v>
      </c>
      <c r="AF12049">
        <f t="shared" si="783"/>
        <v>4.1897003212943597E-9</v>
      </c>
      <c r="AG12049">
        <f t="shared" si="784"/>
        <v>8.0886730401655733E-8</v>
      </c>
    </row>
    <row r="12050" spans="30:33" x14ac:dyDescent="0.2">
      <c r="AD12050">
        <f t="shared" si="782"/>
        <v>12048</v>
      </c>
      <c r="AE12050">
        <f t="shared" si="781"/>
        <v>6.7035205140709787E-12</v>
      </c>
      <c r="AF12050">
        <f t="shared" si="783"/>
        <v>4.1829968007802885E-9</v>
      </c>
      <c r="AG12050">
        <f t="shared" si="784"/>
        <v>8.0764015153527153E-8</v>
      </c>
    </row>
    <row r="12051" spans="30:33" x14ac:dyDescent="0.2">
      <c r="AD12051">
        <f t="shared" si="782"/>
        <v>12049</v>
      </c>
      <c r="AE12051">
        <f t="shared" ref="AE12051:AE12114" si="785">AF12050*$AE$3</f>
        <v>6.6927948812484644E-12</v>
      </c>
      <c r="AF12051">
        <f t="shared" si="783"/>
        <v>4.17630400589904E-9</v>
      </c>
      <c r="AG12051">
        <f t="shared" si="784"/>
        <v>8.0641485524162741E-8</v>
      </c>
    </row>
    <row r="12052" spans="30:33" x14ac:dyDescent="0.2">
      <c r="AD12052">
        <f t="shared" si="782"/>
        <v>12050</v>
      </c>
      <c r="AE12052">
        <f t="shared" si="785"/>
        <v>6.6820864094384666E-12</v>
      </c>
      <c r="AF12052">
        <f t="shared" si="783"/>
        <v>4.1696219194896016E-9</v>
      </c>
      <c r="AG12052">
        <f t="shared" si="784"/>
        <v>8.0519141233733517E-8</v>
      </c>
    </row>
    <row r="12053" spans="30:33" x14ac:dyDescent="0.2">
      <c r="AD12053">
        <f t="shared" si="782"/>
        <v>12051</v>
      </c>
      <c r="AE12053">
        <f t="shared" si="785"/>
        <v>6.6713950711833656E-12</v>
      </c>
      <c r="AF12053">
        <f t="shared" si="783"/>
        <v>4.1629505244184177E-9</v>
      </c>
      <c r="AG12053">
        <f t="shared" si="784"/>
        <v>8.0396982002830734E-8</v>
      </c>
    </row>
    <row r="12054" spans="30:33" x14ac:dyDescent="0.2">
      <c r="AD12054">
        <f t="shared" si="782"/>
        <v>12052</v>
      </c>
      <c r="AE12054">
        <f t="shared" si="785"/>
        <v>6.660720839069471E-12</v>
      </c>
      <c r="AF12054">
        <f t="shared" si="783"/>
        <v>4.1562898035793477E-9</v>
      </c>
      <c r="AG12054">
        <f t="shared" si="784"/>
        <v>8.027500755246527E-8</v>
      </c>
    </row>
    <row r="12055" spans="30:33" x14ac:dyDescent="0.2">
      <c r="AD12055">
        <f t="shared" si="782"/>
        <v>12053</v>
      </c>
      <c r="AE12055">
        <f t="shared" si="785"/>
        <v>6.6500636857269595E-12</v>
      </c>
      <c r="AF12055">
        <f t="shared" si="783"/>
        <v>4.1496397398936207E-9</v>
      </c>
      <c r="AG12055">
        <f t="shared" si="784"/>
        <v>8.0153217604067048E-8</v>
      </c>
    </row>
    <row r="12056" spans="30:33" x14ac:dyDescent="0.2">
      <c r="AD12056">
        <f t="shared" si="782"/>
        <v>12054</v>
      </c>
      <c r="AE12056">
        <f t="shared" si="785"/>
        <v>6.639423583829796E-12</v>
      </c>
      <c r="AF12056">
        <f t="shared" si="783"/>
        <v>4.143000316309791E-9</v>
      </c>
      <c r="AG12056">
        <f t="shared" si="784"/>
        <v>8.0031611879484358E-8</v>
      </c>
    </row>
    <row r="12057" spans="30:33" x14ac:dyDescent="0.2">
      <c r="AD12057">
        <f t="shared" si="782"/>
        <v>12055</v>
      </c>
      <c r="AE12057">
        <f t="shared" si="785"/>
        <v>6.6288005060956689E-12</v>
      </c>
      <c r="AF12057">
        <f t="shared" si="783"/>
        <v>4.136371515803695E-9</v>
      </c>
      <c r="AG12057">
        <f t="shared" si="784"/>
        <v>7.9910190100983288E-8</v>
      </c>
    </row>
    <row r="12058" spans="30:33" x14ac:dyDescent="0.2">
      <c r="AD12058">
        <f t="shared" si="782"/>
        <v>12056</v>
      </c>
      <c r="AE12058">
        <f t="shared" si="785"/>
        <v>6.6181944252859147E-12</v>
      </c>
      <c r="AF12058">
        <f t="shared" si="783"/>
        <v>4.1297533213784088E-9</v>
      </c>
      <c r="AG12058">
        <f t="shared" si="784"/>
        <v>7.9788951991246985E-8</v>
      </c>
    </row>
    <row r="12059" spans="30:33" x14ac:dyDescent="0.2">
      <c r="AD12059">
        <f t="shared" si="782"/>
        <v>12057</v>
      </c>
      <c r="AE12059">
        <f t="shared" si="785"/>
        <v>6.6076053142054571E-12</v>
      </c>
      <c r="AF12059">
        <f t="shared" si="783"/>
        <v>4.1231457160642032E-9</v>
      </c>
      <c r="AG12059">
        <f t="shared" si="784"/>
        <v>7.9667897273375191E-8</v>
      </c>
    </row>
    <row r="12060" spans="30:33" x14ac:dyDescent="0.2">
      <c r="AD12060">
        <f t="shared" si="782"/>
        <v>12058</v>
      </c>
      <c r="AE12060">
        <f t="shared" si="785"/>
        <v>6.5970331457027281E-12</v>
      </c>
      <c r="AF12060">
        <f t="shared" si="783"/>
        <v>4.1165486829185001E-9</v>
      </c>
      <c r="AG12060">
        <f t="shared" si="784"/>
        <v>7.9547025670883501E-8</v>
      </c>
    </row>
    <row r="12061" spans="30:33" x14ac:dyDescent="0.2">
      <c r="AD12061">
        <f t="shared" si="782"/>
        <v>12059</v>
      </c>
      <c r="AE12061">
        <f t="shared" si="785"/>
        <v>6.586477892669603E-12</v>
      </c>
      <c r="AF12061">
        <f t="shared" si="783"/>
        <v>4.1099622050258307E-9</v>
      </c>
      <c r="AG12061">
        <f t="shared" si="784"/>
        <v>7.9426336907702741E-8</v>
      </c>
    </row>
    <row r="12062" spans="30:33" x14ac:dyDescent="0.2">
      <c r="AD12062">
        <f t="shared" si="782"/>
        <v>12060</v>
      </c>
      <c r="AE12062">
        <f t="shared" si="785"/>
        <v>6.5759395280413324E-12</v>
      </c>
      <c r="AF12062">
        <f t="shared" si="783"/>
        <v>4.1033862654977891E-9</v>
      </c>
      <c r="AG12062">
        <f t="shared" si="784"/>
        <v>7.9305830708178467E-8</v>
      </c>
    </row>
    <row r="12063" spans="30:33" x14ac:dyDescent="0.2">
      <c r="AD12063">
        <f t="shared" si="782"/>
        <v>12061</v>
      </c>
      <c r="AE12063">
        <f t="shared" si="785"/>
        <v>6.5654180247964653E-12</v>
      </c>
      <c r="AF12063">
        <f t="shared" si="783"/>
        <v>4.0968208474729924E-9</v>
      </c>
      <c r="AG12063">
        <f t="shared" si="784"/>
        <v>7.9185506797070166E-8</v>
      </c>
    </row>
    <row r="12064" spans="30:33" x14ac:dyDescent="0.2">
      <c r="AD12064">
        <f t="shared" si="782"/>
        <v>12062</v>
      </c>
      <c r="AE12064">
        <f t="shared" si="785"/>
        <v>6.5549133559567904E-12</v>
      </c>
      <c r="AF12064">
        <f t="shared" si="783"/>
        <v>4.0902659341170355E-9</v>
      </c>
      <c r="AG12064">
        <f t="shared" si="784"/>
        <v>7.90653648995508E-8</v>
      </c>
    </row>
    <row r="12065" spans="30:33" x14ac:dyDescent="0.2">
      <c r="AD12065">
        <f t="shared" si="782"/>
        <v>12063</v>
      </c>
      <c r="AE12065">
        <f t="shared" si="785"/>
        <v>6.5444254945872601E-12</v>
      </c>
      <c r="AF12065">
        <f t="shared" si="783"/>
        <v>4.0837215086224481E-9</v>
      </c>
      <c r="AG12065">
        <f t="shared" si="784"/>
        <v>7.8945404741206113E-8</v>
      </c>
    </row>
    <row r="12066" spans="30:33" x14ac:dyDescent="0.2">
      <c r="AD12066">
        <f t="shared" si="782"/>
        <v>12064</v>
      </c>
      <c r="AE12066">
        <f t="shared" si="785"/>
        <v>6.53395441379592E-12</v>
      </c>
      <c r="AF12066">
        <f t="shared" si="783"/>
        <v>4.0771875542086521E-9</v>
      </c>
      <c r="AG12066">
        <f t="shared" si="784"/>
        <v>7.8825626048033982E-8</v>
      </c>
    </row>
    <row r="12067" spans="30:33" x14ac:dyDescent="0.2">
      <c r="AD12067">
        <f t="shared" si="782"/>
        <v>12065</v>
      </c>
      <c r="AE12067">
        <f t="shared" si="785"/>
        <v>6.523500086733846E-12</v>
      </c>
      <c r="AF12067">
        <f t="shared" si="783"/>
        <v>4.0706640541219181E-9</v>
      </c>
      <c r="AG12067">
        <f t="shared" si="784"/>
        <v>7.870602854644385E-8</v>
      </c>
    </row>
    <row r="12068" spans="30:33" x14ac:dyDescent="0.2">
      <c r="AD12068">
        <f t="shared" si="782"/>
        <v>12066</v>
      </c>
      <c r="AE12068">
        <f t="shared" si="785"/>
        <v>6.513062486595072E-12</v>
      </c>
      <c r="AF12068">
        <f t="shared" si="783"/>
        <v>4.0641509916353232E-9</v>
      </c>
      <c r="AG12068">
        <f t="shared" si="784"/>
        <v>7.8586611963256144E-8</v>
      </c>
    </row>
    <row r="12069" spans="30:33" x14ac:dyDescent="0.2">
      <c r="AD12069">
        <f t="shared" si="782"/>
        <v>12067</v>
      </c>
      <c r="AE12069">
        <f t="shared" si="785"/>
        <v>6.5026415866165198E-12</v>
      </c>
      <c r="AF12069">
        <f t="shared" si="783"/>
        <v>4.0576483500487063E-9</v>
      </c>
      <c r="AG12069">
        <f t="shared" si="784"/>
        <v>7.8467376025701545E-8</v>
      </c>
    </row>
    <row r="12070" spans="30:33" x14ac:dyDescent="0.2">
      <c r="AD12070">
        <f t="shared" si="782"/>
        <v>12068</v>
      </c>
      <c r="AE12070">
        <f t="shared" si="785"/>
        <v>6.4922373600779331E-12</v>
      </c>
      <c r="AF12070">
        <f t="shared" si="783"/>
        <v>4.0511561126886283E-9</v>
      </c>
      <c r="AG12070">
        <f t="shared" si="784"/>
        <v>7.83483204614205E-8</v>
      </c>
    </row>
    <row r="12071" spans="30:33" x14ac:dyDescent="0.2">
      <c r="AD12071">
        <f t="shared" si="782"/>
        <v>12069</v>
      </c>
      <c r="AE12071">
        <f t="shared" si="785"/>
        <v>6.4818497803018082E-12</v>
      </c>
      <c r="AF12071">
        <f t="shared" si="783"/>
        <v>4.0446742629083267E-9</v>
      </c>
      <c r="AG12071">
        <f t="shared" si="784"/>
        <v>7.8229444998462521E-8</v>
      </c>
    </row>
    <row r="12072" spans="30:33" x14ac:dyDescent="0.2">
      <c r="AD12072">
        <f t="shared" si="782"/>
        <v>12070</v>
      </c>
      <c r="AE12072">
        <f t="shared" si="785"/>
        <v>6.4714788206533254E-12</v>
      </c>
      <c r="AF12072">
        <f t="shared" si="783"/>
        <v>4.0382027840876734E-9</v>
      </c>
      <c r="AG12072">
        <f t="shared" si="784"/>
        <v>7.8110749365285638E-8</v>
      </c>
    </row>
    <row r="12073" spans="30:33" x14ac:dyDescent="0.2">
      <c r="AD12073">
        <f t="shared" si="782"/>
        <v>12071</v>
      </c>
      <c r="AE12073">
        <f t="shared" si="785"/>
        <v>6.4611244545402805E-12</v>
      </c>
      <c r="AF12073">
        <f t="shared" si="783"/>
        <v>4.0317416596331333E-9</v>
      </c>
      <c r="AG12073">
        <f t="shared" si="784"/>
        <v>7.7992233290755732E-8</v>
      </c>
    </row>
    <row r="12074" spans="30:33" x14ac:dyDescent="0.2">
      <c r="AD12074">
        <f t="shared" si="782"/>
        <v>12072</v>
      </c>
      <c r="AE12074">
        <f t="shared" si="785"/>
        <v>6.4507866554130161E-12</v>
      </c>
      <c r="AF12074">
        <f t="shared" si="783"/>
        <v>4.0252908729777197E-9</v>
      </c>
      <c r="AG12074">
        <f t="shared" si="784"/>
        <v>7.787389650414593E-8</v>
      </c>
    </row>
    <row r="12075" spans="30:33" x14ac:dyDescent="0.2">
      <c r="AD12075">
        <f t="shared" si="782"/>
        <v>12073</v>
      </c>
      <c r="AE12075">
        <f t="shared" si="785"/>
        <v>6.4404653967643543E-12</v>
      </c>
      <c r="AF12075">
        <f t="shared" si="783"/>
        <v>4.0188504075809554E-9</v>
      </c>
      <c r="AG12075">
        <f t="shared" si="784"/>
        <v>7.7755738735136044E-8</v>
      </c>
    </row>
    <row r="12076" spans="30:33" x14ac:dyDescent="0.2">
      <c r="AD12076">
        <f t="shared" si="782"/>
        <v>12074</v>
      </c>
      <c r="AE12076">
        <f t="shared" si="785"/>
        <v>6.4301606521295318E-12</v>
      </c>
      <c r="AF12076">
        <f t="shared" si="783"/>
        <v>4.0124202469288254E-9</v>
      </c>
      <c r="AG12076">
        <f t="shared" si="784"/>
        <v>7.7637759713811972E-8</v>
      </c>
    </row>
    <row r="12077" spans="30:33" x14ac:dyDescent="0.2">
      <c r="AD12077">
        <f t="shared" si="782"/>
        <v>12075</v>
      </c>
      <c r="AE12077">
        <f t="shared" si="785"/>
        <v>6.4198723950861234E-12</v>
      </c>
      <c r="AF12077">
        <f t="shared" si="783"/>
        <v>4.0060003745337391E-9</v>
      </c>
      <c r="AG12077">
        <f t="shared" si="784"/>
        <v>7.7519959170664942E-8</v>
      </c>
    </row>
    <row r="12078" spans="30:33" x14ac:dyDescent="0.2">
      <c r="AD12078">
        <f t="shared" si="782"/>
        <v>12076</v>
      </c>
      <c r="AE12078">
        <f t="shared" si="785"/>
        <v>6.4096005992539857E-12</v>
      </c>
      <c r="AF12078">
        <f t="shared" si="783"/>
        <v>3.9995907739344847E-9</v>
      </c>
      <c r="AG12078">
        <f t="shared" si="784"/>
        <v>7.740233683659113E-8</v>
      </c>
    </row>
    <row r="12079" spans="30:33" x14ac:dyDescent="0.2">
      <c r="AD12079">
        <f t="shared" si="782"/>
        <v>12077</v>
      </c>
      <c r="AE12079">
        <f t="shared" si="785"/>
        <v>6.3993452382951781E-12</v>
      </c>
      <c r="AF12079">
        <f t="shared" si="783"/>
        <v>3.9931914286961895E-9</v>
      </c>
      <c r="AG12079">
        <f t="shared" si="784"/>
        <v>7.7284892442890869E-8</v>
      </c>
    </row>
    <row r="12080" spans="30:33" x14ac:dyDescent="0.2">
      <c r="AD12080">
        <f t="shared" si="782"/>
        <v>12078</v>
      </c>
      <c r="AE12080">
        <f t="shared" si="785"/>
        <v>6.3891062859139061E-12</v>
      </c>
      <c r="AF12080">
        <f t="shared" si="783"/>
        <v>3.9868023224102752E-9</v>
      </c>
      <c r="AG12080">
        <f t="shared" si="784"/>
        <v>7.7167625721268152E-8</v>
      </c>
    </row>
    <row r="12081" spans="30:33" x14ac:dyDescent="0.2">
      <c r="AD12081">
        <f t="shared" si="782"/>
        <v>12079</v>
      </c>
      <c r="AE12081">
        <f t="shared" si="785"/>
        <v>6.3788837158564434E-12</v>
      </c>
      <c r="AF12081">
        <f t="shared" si="783"/>
        <v>3.9804234386944189E-9</v>
      </c>
      <c r="AG12081">
        <f t="shared" si="784"/>
        <v>7.7050536403829976E-8</v>
      </c>
    </row>
    <row r="12082" spans="30:33" x14ac:dyDescent="0.2">
      <c r="AD12082">
        <f t="shared" si="782"/>
        <v>12080</v>
      </c>
      <c r="AE12082">
        <f t="shared" si="785"/>
        <v>6.3686775019110728E-12</v>
      </c>
      <c r="AF12082">
        <f t="shared" si="783"/>
        <v>3.9740547611925079E-9</v>
      </c>
      <c r="AG12082">
        <f t="shared" si="784"/>
        <v>7.6933624223085759E-8</v>
      </c>
    </row>
    <row r="12083" spans="30:33" x14ac:dyDescent="0.2">
      <c r="AD12083">
        <f t="shared" si="782"/>
        <v>12081</v>
      </c>
      <c r="AE12083">
        <f t="shared" si="785"/>
        <v>6.3584876179080157E-12</v>
      </c>
      <c r="AF12083">
        <f t="shared" si="783"/>
        <v>3.9676962735745998E-9</v>
      </c>
      <c r="AG12083">
        <f t="shared" si="784"/>
        <v>7.6816888911946743E-8</v>
      </c>
    </row>
    <row r="12084" spans="30:33" x14ac:dyDescent="0.2">
      <c r="AD12084">
        <f t="shared" si="782"/>
        <v>12082</v>
      </c>
      <c r="AE12084">
        <f t="shared" si="785"/>
        <v>6.3483140377193628E-12</v>
      </c>
      <c r="AF12084">
        <f t="shared" si="783"/>
        <v>3.9613479595368804E-9</v>
      </c>
      <c r="AG12084">
        <f t="shared" si="784"/>
        <v>7.6700330203725345E-8</v>
      </c>
    </row>
    <row r="12085" spans="30:33" x14ac:dyDescent="0.2">
      <c r="AD12085">
        <f t="shared" si="782"/>
        <v>12083</v>
      </c>
      <c r="AE12085">
        <f t="shared" si="785"/>
        <v>6.3381567352590113E-12</v>
      </c>
      <c r="AF12085">
        <f t="shared" si="783"/>
        <v>3.9550098028016214E-9</v>
      </c>
      <c r="AG12085">
        <f t="shared" si="784"/>
        <v>7.6583947832134629E-8</v>
      </c>
    </row>
    <row r="12086" spans="30:33" x14ac:dyDescent="0.2">
      <c r="AD12086">
        <f t="shared" si="782"/>
        <v>12084</v>
      </c>
      <c r="AE12086">
        <f t="shared" si="785"/>
        <v>6.3280156844825973E-12</v>
      </c>
      <c r="AF12086">
        <f t="shared" si="783"/>
        <v>3.9486817871171382E-9</v>
      </c>
      <c r="AG12086">
        <f t="shared" si="784"/>
        <v>7.6467741531287712E-8</v>
      </c>
    </row>
    <row r="12087" spans="30:33" x14ac:dyDescent="0.2">
      <c r="AD12087">
        <f t="shared" si="782"/>
        <v>12085</v>
      </c>
      <c r="AE12087">
        <f t="shared" si="785"/>
        <v>6.3178908593874243E-12</v>
      </c>
      <c r="AF12087">
        <f t="shared" si="783"/>
        <v>3.9423638962577506E-9</v>
      </c>
      <c r="AG12087">
        <f t="shared" si="784"/>
        <v>7.6351711035697017E-8</v>
      </c>
    </row>
    <row r="12088" spans="30:33" x14ac:dyDescent="0.2">
      <c r="AD12088">
        <f t="shared" si="782"/>
        <v>12086</v>
      </c>
      <c r="AE12088">
        <f t="shared" si="785"/>
        <v>6.3077822340124039E-12</v>
      </c>
      <c r="AF12088">
        <f t="shared" si="783"/>
        <v>3.9360561140237382E-9</v>
      </c>
      <c r="AG12088">
        <f t="shared" si="784"/>
        <v>7.623585608027391E-8</v>
      </c>
    </row>
    <row r="12089" spans="30:33" x14ac:dyDescent="0.2">
      <c r="AD12089">
        <f t="shared" si="782"/>
        <v>12087</v>
      </c>
      <c r="AE12089">
        <f t="shared" si="785"/>
        <v>6.2976897824379841E-12</v>
      </c>
      <c r="AF12089">
        <f t="shared" si="783"/>
        <v>3.9297584242412998E-9</v>
      </c>
      <c r="AG12089">
        <f t="shared" si="784"/>
        <v>7.6120176400327914E-8</v>
      </c>
    </row>
    <row r="12090" spans="30:33" x14ac:dyDescent="0.2">
      <c r="AD12090">
        <f t="shared" si="782"/>
        <v>12088</v>
      </c>
      <c r="AE12090">
        <f t="shared" si="785"/>
        <v>6.2876134787860829E-12</v>
      </c>
      <c r="AF12090">
        <f t="shared" si="783"/>
        <v>3.9234708107625133E-9</v>
      </c>
      <c r="AG12090">
        <f t="shared" si="784"/>
        <v>7.6004671731566166E-8</v>
      </c>
    </row>
    <row r="12091" spans="30:33" x14ac:dyDescent="0.2">
      <c r="AD12091">
        <f t="shared" si="782"/>
        <v>12089</v>
      </c>
      <c r="AE12091">
        <f t="shared" si="785"/>
        <v>6.277553297220024E-12</v>
      </c>
      <c r="AF12091">
        <f t="shared" si="783"/>
        <v>3.9171932574652934E-9</v>
      </c>
      <c r="AG12091">
        <f t="shared" si="784"/>
        <v>7.5889341810092866E-8</v>
      </c>
    </row>
    <row r="12092" spans="30:33" x14ac:dyDescent="0.2">
      <c r="AD12092">
        <f t="shared" si="782"/>
        <v>12090</v>
      </c>
      <c r="AE12092">
        <f t="shared" si="785"/>
        <v>6.2675092119444725E-12</v>
      </c>
      <c r="AF12092">
        <f t="shared" si="783"/>
        <v>3.9109257482533491E-9</v>
      </c>
      <c r="AG12092">
        <f t="shared" si="784"/>
        <v>7.5774186372408677E-8</v>
      </c>
    </row>
    <row r="12093" spans="30:33" x14ac:dyDescent="0.2">
      <c r="AD12093">
        <f t="shared" si="782"/>
        <v>12091</v>
      </c>
      <c r="AE12093">
        <f t="shared" si="785"/>
        <v>6.2574811972053618E-12</v>
      </c>
      <c r="AF12093">
        <f t="shared" si="783"/>
        <v>3.9046682670561435E-9</v>
      </c>
      <c r="AG12093">
        <f t="shared" si="784"/>
        <v>7.5659205155410024E-8</v>
      </c>
    </row>
    <row r="12094" spans="30:33" x14ac:dyDescent="0.2">
      <c r="AD12094">
        <f t="shared" si="782"/>
        <v>12092</v>
      </c>
      <c r="AE12094">
        <f t="shared" si="785"/>
        <v>6.247469227289832E-12</v>
      </c>
      <c r="AF12094">
        <f t="shared" si="783"/>
        <v>3.8984207978288533E-9</v>
      </c>
      <c r="AG12094">
        <f t="shared" si="784"/>
        <v>7.5544397896388646E-8</v>
      </c>
    </row>
    <row r="12095" spans="30:33" x14ac:dyDescent="0.2">
      <c r="AD12095">
        <f t="shared" si="782"/>
        <v>12093</v>
      </c>
      <c r="AE12095">
        <f t="shared" si="785"/>
        <v>6.237473276526168E-12</v>
      </c>
      <c r="AF12095">
        <f t="shared" si="783"/>
        <v>3.8921833245523269E-9</v>
      </c>
      <c r="AG12095">
        <f t="shared" si="784"/>
        <v>7.5429764333030947E-8</v>
      </c>
    </row>
    <row r="12096" spans="30:33" x14ac:dyDescent="0.2">
      <c r="AD12096">
        <f t="shared" si="782"/>
        <v>12094</v>
      </c>
      <c r="AE12096">
        <f t="shared" si="785"/>
        <v>6.227493319283726E-12</v>
      </c>
      <c r="AF12096">
        <f t="shared" si="783"/>
        <v>3.8859558312330429E-9</v>
      </c>
      <c r="AG12096">
        <f t="shared" si="784"/>
        <v>7.5315304203417385E-8</v>
      </c>
    </row>
    <row r="12097" spans="30:33" x14ac:dyDescent="0.2">
      <c r="AD12097">
        <f t="shared" si="782"/>
        <v>12095</v>
      </c>
      <c r="AE12097">
        <f t="shared" si="785"/>
        <v>6.2175293299728718E-12</v>
      </c>
      <c r="AF12097">
        <f t="shared" si="783"/>
        <v>3.8797383019030696E-9</v>
      </c>
      <c r="AG12097">
        <f t="shared" si="784"/>
        <v>7.5201017246021879E-8</v>
      </c>
    </row>
    <row r="12098" spans="30:33" x14ac:dyDescent="0.2">
      <c r="AD12098">
        <f t="shared" si="782"/>
        <v>12096</v>
      </c>
      <c r="AE12098">
        <f t="shared" si="785"/>
        <v>6.2075812830449139E-12</v>
      </c>
      <c r="AF12098">
        <f t="shared" si="783"/>
        <v>3.8735307206200243E-9</v>
      </c>
      <c r="AG12098">
        <f t="shared" si="784"/>
        <v>7.5086903199711279E-8</v>
      </c>
    </row>
    <row r="12099" spans="30:33" x14ac:dyDescent="0.2">
      <c r="AD12099">
        <f t="shared" si="782"/>
        <v>12097</v>
      </c>
      <c r="AE12099">
        <f t="shared" si="785"/>
        <v>6.1976491529920418E-12</v>
      </c>
      <c r="AF12099">
        <f t="shared" si="783"/>
        <v>3.8673330714670321E-9</v>
      </c>
      <c r="AG12099">
        <f t="shared" si="784"/>
        <v>7.4972961803744729E-8</v>
      </c>
    </row>
    <row r="12100" spans="30:33" x14ac:dyDescent="0.2">
      <c r="AD12100">
        <f t="shared" si="782"/>
        <v>12098</v>
      </c>
      <c r="AE12100">
        <f t="shared" si="785"/>
        <v>6.1877329143472538E-12</v>
      </c>
      <c r="AF12100">
        <f t="shared" si="783"/>
        <v>3.8611453385526845E-9</v>
      </c>
      <c r="AG12100">
        <f t="shared" si="784"/>
        <v>7.4859192797773075E-8</v>
      </c>
    </row>
    <row r="12101" spans="30:33" x14ac:dyDescent="0.2">
      <c r="AD12101">
        <f t="shared" si="782"/>
        <v>12099</v>
      </c>
      <c r="AE12101">
        <f t="shared" si="785"/>
        <v>6.1778325416842984E-12</v>
      </c>
      <c r="AF12101">
        <f t="shared" si="783"/>
        <v>3.8549675060109999E-9</v>
      </c>
      <c r="AG12101">
        <f t="shared" si="784"/>
        <v>7.4745595921838331E-8</v>
      </c>
    </row>
    <row r="12102" spans="30:33" x14ac:dyDescent="0.2">
      <c r="AD12102">
        <f t="shared" si="782"/>
        <v>12100</v>
      </c>
      <c r="AE12102">
        <f t="shared" si="785"/>
        <v>6.1679480096176026E-12</v>
      </c>
      <c r="AF12102">
        <f t="shared" si="783"/>
        <v>3.8487995580013818E-9</v>
      </c>
      <c r="AG12102">
        <f t="shared" si="784"/>
        <v>7.4632170916372994E-8</v>
      </c>
    </row>
    <row r="12103" spans="30:33" x14ac:dyDescent="0.2">
      <c r="AD12103">
        <f t="shared" si="782"/>
        <v>12101</v>
      </c>
      <c r="AE12103">
        <f t="shared" si="785"/>
        <v>6.1580792928022135E-12</v>
      </c>
      <c r="AF12103">
        <f t="shared" si="783"/>
        <v>3.8426414787085794E-9</v>
      </c>
      <c r="AG12103">
        <f t="shared" si="784"/>
        <v>7.4518917522199581E-8</v>
      </c>
    </row>
    <row r="12104" spans="30:33" x14ac:dyDescent="0.2">
      <c r="AD12104">
        <f t="shared" si="782"/>
        <v>12102</v>
      </c>
      <c r="AE12104">
        <f t="shared" si="785"/>
        <v>6.1482263659337296E-12</v>
      </c>
      <c r="AF12104">
        <f t="shared" si="783"/>
        <v>3.8364932523426454E-9</v>
      </c>
      <c r="AG12104">
        <f t="shared" si="784"/>
        <v>7.4405835480529992E-8</v>
      </c>
    </row>
    <row r="12105" spans="30:33" x14ac:dyDescent="0.2">
      <c r="AD12105">
        <f t="shared" si="782"/>
        <v>12103</v>
      </c>
      <c r="AE12105">
        <f t="shared" si="785"/>
        <v>6.1383892037482357E-12</v>
      </c>
      <c r="AF12105">
        <f t="shared" si="783"/>
        <v>3.8303548631388972E-9</v>
      </c>
      <c r="AG12105">
        <f t="shared" si="784"/>
        <v>7.4292924532964901E-8</v>
      </c>
    </row>
    <row r="12106" spans="30:33" x14ac:dyDescent="0.2">
      <c r="AD12106">
        <f t="shared" si="782"/>
        <v>12104</v>
      </c>
      <c r="AE12106">
        <f t="shared" si="785"/>
        <v>6.1285677810222379E-12</v>
      </c>
      <c r="AF12106">
        <f t="shared" si="783"/>
        <v>3.824226295357875E-9</v>
      </c>
      <c r="AG12106">
        <f t="shared" si="784"/>
        <v>7.4180184421493162E-8</v>
      </c>
    </row>
    <row r="12107" spans="30:33" x14ac:dyDescent="0.2">
      <c r="AD12107">
        <f t="shared" si="782"/>
        <v>12105</v>
      </c>
      <c r="AE12107">
        <f t="shared" si="785"/>
        <v>6.118762072572603E-12</v>
      </c>
      <c r="AF12107">
        <f t="shared" si="783"/>
        <v>3.8181075332853022E-9</v>
      </c>
      <c r="AG12107">
        <f t="shared" si="784"/>
        <v>7.406761488849136E-8</v>
      </c>
    </row>
    <row r="12108" spans="30:33" x14ac:dyDescent="0.2">
      <c r="AD12108">
        <f t="shared" si="782"/>
        <v>12106</v>
      </c>
      <c r="AE12108">
        <f t="shared" si="785"/>
        <v>6.1089720532564864E-12</v>
      </c>
      <c r="AF12108">
        <f t="shared" si="783"/>
        <v>3.8119985612320457E-9</v>
      </c>
      <c r="AG12108">
        <f t="shared" si="784"/>
        <v>7.3955215676723025E-8</v>
      </c>
    </row>
    <row r="12109" spans="30:33" x14ac:dyDescent="0.2">
      <c r="AD12109">
        <f t="shared" si="782"/>
        <v>12107</v>
      </c>
      <c r="AE12109">
        <f t="shared" si="785"/>
        <v>6.0991976979712757E-12</v>
      </c>
      <c r="AF12109">
        <f t="shared" si="783"/>
        <v>3.8058993635340741E-9</v>
      </c>
      <c r="AG12109">
        <f t="shared" si="784"/>
        <v>7.3842986529338229E-8</v>
      </c>
    </row>
    <row r="12110" spans="30:33" x14ac:dyDescent="0.2">
      <c r="AD12110">
        <f t="shared" si="782"/>
        <v>12108</v>
      </c>
      <c r="AE12110">
        <f t="shared" si="785"/>
        <v>6.0894389816545212E-12</v>
      </c>
      <c r="AF12110">
        <f t="shared" si="783"/>
        <v>3.7998099245524195E-9</v>
      </c>
      <c r="AG12110">
        <f t="shared" si="784"/>
        <v>7.3730927189872944E-8</v>
      </c>
    </row>
    <row r="12111" spans="30:33" x14ac:dyDescent="0.2">
      <c r="AD12111">
        <f t="shared" si="782"/>
        <v>12109</v>
      </c>
      <c r="AE12111">
        <f t="shared" si="785"/>
        <v>6.0796958792838744E-12</v>
      </c>
      <c r="AF12111">
        <f t="shared" si="783"/>
        <v>3.7937302286731356E-9</v>
      </c>
      <c r="AG12111">
        <f t="shared" si="784"/>
        <v>7.3619037402248437E-8</v>
      </c>
    </row>
    <row r="12112" spans="30:33" x14ac:dyDescent="0.2">
      <c r="AD12112">
        <f t="shared" ref="AD12112:AD12175" si="786">AD12111+1</f>
        <v>12110</v>
      </c>
      <c r="AE12112">
        <f t="shared" si="785"/>
        <v>6.0699683658770195E-12</v>
      </c>
      <c r="AF12112">
        <f t="shared" ref="AF12112:AF12175" si="787">AF12111*$AF$3</f>
        <v>3.7876602603072584E-9</v>
      </c>
      <c r="AG12112">
        <f t="shared" ref="AG12112:AG12175" si="788">AD12112*AE12112</f>
        <v>7.35073169107707E-8</v>
      </c>
    </row>
    <row r="12113" spans="30:33" x14ac:dyDescent="0.2">
      <c r="AD12113">
        <f t="shared" si="786"/>
        <v>12111</v>
      </c>
      <c r="AE12113">
        <f t="shared" si="785"/>
        <v>6.060256416491616E-12</v>
      </c>
      <c r="AF12113">
        <f t="shared" si="787"/>
        <v>3.7816000038907667E-9</v>
      </c>
      <c r="AG12113">
        <f t="shared" si="788"/>
        <v>7.3395765460129961E-8</v>
      </c>
    </row>
    <row r="12114" spans="30:33" x14ac:dyDescent="0.2">
      <c r="AD12114">
        <f t="shared" si="786"/>
        <v>12112</v>
      </c>
      <c r="AE12114">
        <f t="shared" si="785"/>
        <v>6.0505600062252292E-12</v>
      </c>
      <c r="AF12114">
        <f t="shared" si="787"/>
        <v>3.7755494438845409E-9</v>
      </c>
      <c r="AG12114">
        <f t="shared" si="788"/>
        <v>7.3284382795399982E-8</v>
      </c>
    </row>
    <row r="12115" spans="30:33" x14ac:dyDescent="0.2">
      <c r="AD12115">
        <f t="shared" si="786"/>
        <v>12113</v>
      </c>
      <c r="AE12115">
        <f t="shared" ref="AE12115:AE12178" si="789">AF12114*$AE$3</f>
        <v>6.0408791102152681E-12</v>
      </c>
      <c r="AF12115">
        <f t="shared" si="787"/>
        <v>3.7695085647743255E-9</v>
      </c>
      <c r="AG12115">
        <f t="shared" si="788"/>
        <v>7.317316866203754E-8</v>
      </c>
    </row>
    <row r="12116" spans="30:33" x14ac:dyDescent="0.2">
      <c r="AD12116">
        <f t="shared" si="786"/>
        <v>12114</v>
      </c>
      <c r="AE12116">
        <f t="shared" si="789"/>
        <v>6.0312137036389236E-12</v>
      </c>
      <c r="AF12116">
        <f t="shared" si="787"/>
        <v>3.7634773510706863E-9</v>
      </c>
      <c r="AG12116">
        <f t="shared" si="788"/>
        <v>7.3062122805881918E-8</v>
      </c>
    </row>
    <row r="12117" spans="30:33" x14ac:dyDescent="0.2">
      <c r="AD12117">
        <f t="shared" si="786"/>
        <v>12115</v>
      </c>
      <c r="AE12117">
        <f t="shared" si="789"/>
        <v>6.0215637617131006E-12</v>
      </c>
      <c r="AF12117">
        <f t="shared" si="787"/>
        <v>3.757455787308973E-9</v>
      </c>
      <c r="AG12117">
        <f t="shared" si="788"/>
        <v>7.2951244973154208E-8</v>
      </c>
    </row>
    <row r="12118" spans="30:33" x14ac:dyDescent="0.2">
      <c r="AD12118">
        <f t="shared" si="786"/>
        <v>12116</v>
      </c>
      <c r="AE12118">
        <f t="shared" si="789"/>
        <v>6.0119292596943599E-12</v>
      </c>
      <c r="AF12118">
        <f t="shared" si="787"/>
        <v>3.7514438580492788E-9</v>
      </c>
      <c r="AG12118">
        <f t="shared" si="788"/>
        <v>7.2840534910456869E-8</v>
      </c>
    </row>
    <row r="12119" spans="30:33" x14ac:dyDescent="0.2">
      <c r="AD12119">
        <f t="shared" si="786"/>
        <v>12117</v>
      </c>
      <c r="AE12119">
        <f t="shared" si="789"/>
        <v>6.002310172878849E-12</v>
      </c>
      <c r="AF12119">
        <f t="shared" si="787"/>
        <v>3.7454415478763998E-9</v>
      </c>
      <c r="AG12119">
        <f t="shared" si="788"/>
        <v>7.2729992364773019E-8</v>
      </c>
    </row>
    <row r="12120" spans="30:33" x14ac:dyDescent="0.2">
      <c r="AD12120">
        <f t="shared" si="786"/>
        <v>12118</v>
      </c>
      <c r="AE12120">
        <f t="shared" si="789"/>
        <v>5.9927064766022426E-12</v>
      </c>
      <c r="AF12120">
        <f t="shared" si="787"/>
        <v>3.7394488413997978E-9</v>
      </c>
      <c r="AG12120">
        <f t="shared" si="788"/>
        <v>7.2619617083465976E-8</v>
      </c>
    </row>
    <row r="12121" spans="30:33" x14ac:dyDescent="0.2">
      <c r="AD12121">
        <f t="shared" si="786"/>
        <v>12119</v>
      </c>
      <c r="AE12121">
        <f t="shared" si="789"/>
        <v>5.9831181462396791E-12</v>
      </c>
      <c r="AF12121">
        <f t="shared" si="787"/>
        <v>3.7334657232535581E-9</v>
      </c>
      <c r="AG12121">
        <f t="shared" si="788"/>
        <v>7.2509408814278675E-8</v>
      </c>
    </row>
    <row r="12122" spans="30:33" x14ac:dyDescent="0.2">
      <c r="AD12122">
        <f t="shared" si="786"/>
        <v>12120</v>
      </c>
      <c r="AE12122">
        <f t="shared" si="789"/>
        <v>5.9735451572056957E-12</v>
      </c>
      <c r="AF12122">
        <f t="shared" si="787"/>
        <v>3.7274921780963523E-9</v>
      </c>
      <c r="AG12122">
        <f t="shared" si="788"/>
        <v>7.239936730533303E-8</v>
      </c>
    </row>
    <row r="12123" spans="30:33" x14ac:dyDescent="0.2">
      <c r="AD12123">
        <f t="shared" si="786"/>
        <v>12121</v>
      </c>
      <c r="AE12123">
        <f t="shared" si="789"/>
        <v>5.9639874849541664E-12</v>
      </c>
      <c r="AF12123">
        <f t="shared" si="787"/>
        <v>3.7215281906113978E-9</v>
      </c>
      <c r="AG12123">
        <f t="shared" si="788"/>
        <v>7.2289492305129449E-8</v>
      </c>
    </row>
    <row r="12124" spans="30:33" x14ac:dyDescent="0.2">
      <c r="AD12124">
        <f t="shared" si="786"/>
        <v>12122</v>
      </c>
      <c r="AE12124">
        <f t="shared" si="789"/>
        <v>5.9544451049782394E-12</v>
      </c>
      <c r="AF12124">
        <f t="shared" si="787"/>
        <v>3.7155737455064193E-9</v>
      </c>
      <c r="AG12124">
        <f t="shared" si="788"/>
        <v>7.217978356254622E-8</v>
      </c>
    </row>
    <row r="12125" spans="30:33" x14ac:dyDescent="0.2">
      <c r="AD12125">
        <f t="shared" si="786"/>
        <v>12123</v>
      </c>
      <c r="AE12125">
        <f t="shared" si="789"/>
        <v>5.9449179928102735E-12</v>
      </c>
      <c r="AF12125">
        <f t="shared" si="787"/>
        <v>3.7096288275136089E-9</v>
      </c>
      <c r="AG12125">
        <f t="shared" si="788"/>
        <v>7.2070240826838947E-8</v>
      </c>
    </row>
    <row r="12126" spans="30:33" x14ac:dyDescent="0.2">
      <c r="AD12126">
        <f t="shared" si="786"/>
        <v>12124</v>
      </c>
      <c r="AE12126">
        <f t="shared" si="789"/>
        <v>5.9354061240217768E-12</v>
      </c>
      <c r="AF12126">
        <f t="shared" si="787"/>
        <v>3.7036934213895869E-9</v>
      </c>
      <c r="AG12126">
        <f t="shared" si="788"/>
        <v>7.1960863847640016E-8</v>
      </c>
    </row>
    <row r="12127" spans="30:33" x14ac:dyDescent="0.2">
      <c r="AD12127">
        <f t="shared" si="786"/>
        <v>12125</v>
      </c>
      <c r="AE12127">
        <f t="shared" si="789"/>
        <v>5.9259094742233419E-12</v>
      </c>
      <c r="AF12127">
        <f t="shared" si="787"/>
        <v>3.6977675119153632E-9</v>
      </c>
      <c r="AG12127">
        <f t="shared" si="788"/>
        <v>7.1851652374958016E-8</v>
      </c>
    </row>
    <row r="12128" spans="30:33" x14ac:dyDescent="0.2">
      <c r="AD12128">
        <f t="shared" si="786"/>
        <v>12126</v>
      </c>
      <c r="AE12128">
        <f t="shared" si="789"/>
        <v>5.9164280190645834E-12</v>
      </c>
      <c r="AF12128">
        <f t="shared" si="787"/>
        <v>3.6918510838962983E-9</v>
      </c>
      <c r="AG12128">
        <f t="shared" si="788"/>
        <v>7.1742606159177141E-8</v>
      </c>
    </row>
    <row r="12129" spans="30:33" x14ac:dyDescent="0.2">
      <c r="AD12129">
        <f t="shared" si="786"/>
        <v>12127</v>
      </c>
      <c r="AE12129">
        <f t="shared" si="789"/>
        <v>5.90696173423408E-12</v>
      </c>
      <c r="AF12129">
        <f t="shared" si="787"/>
        <v>3.6859441221620639E-9</v>
      </c>
      <c r="AG12129">
        <f t="shared" si="788"/>
        <v>7.1633724951056689E-8</v>
      </c>
    </row>
    <row r="12130" spans="30:33" x14ac:dyDescent="0.2">
      <c r="AD12130">
        <f t="shared" si="786"/>
        <v>12128</v>
      </c>
      <c r="AE12130">
        <f t="shared" si="789"/>
        <v>5.8975105954593046E-12</v>
      </c>
      <c r="AF12130">
        <f t="shared" si="787"/>
        <v>3.6800466115666043E-9</v>
      </c>
      <c r="AG12130">
        <f t="shared" si="788"/>
        <v>7.1525008501730453E-8</v>
      </c>
    </row>
    <row r="12131" spans="30:33" x14ac:dyDescent="0.2">
      <c r="AD12131">
        <f t="shared" si="786"/>
        <v>12129</v>
      </c>
      <c r="AE12131">
        <f t="shared" si="789"/>
        <v>5.8880745785065699E-12</v>
      </c>
      <c r="AF12131">
        <f t="shared" si="787"/>
        <v>3.6741585369880974E-9</v>
      </c>
      <c r="AG12131">
        <f t="shared" si="788"/>
        <v>7.1416456562706191E-8</v>
      </c>
    </row>
    <row r="12132" spans="30:33" x14ac:dyDescent="0.2">
      <c r="AD12132">
        <f t="shared" si="786"/>
        <v>12130</v>
      </c>
      <c r="AE12132">
        <f t="shared" si="789"/>
        <v>5.8786536591809583E-12</v>
      </c>
      <c r="AF12132">
        <f t="shared" si="787"/>
        <v>3.6682798833289164E-9</v>
      </c>
      <c r="AG12132">
        <f t="shared" si="788"/>
        <v>7.1308068885865028E-8</v>
      </c>
    </row>
    <row r="12133" spans="30:33" x14ac:dyDescent="0.2">
      <c r="AD12133">
        <f t="shared" si="786"/>
        <v>12131</v>
      </c>
      <c r="AE12133">
        <f t="shared" si="789"/>
        <v>5.8692478133262692E-12</v>
      </c>
      <c r="AF12133">
        <f t="shared" si="787"/>
        <v>3.66241063551559E-9</v>
      </c>
      <c r="AG12133">
        <f t="shared" si="788"/>
        <v>7.1199845223460972E-8</v>
      </c>
    </row>
    <row r="12134" spans="30:33" x14ac:dyDescent="0.2">
      <c r="AD12134">
        <f t="shared" si="786"/>
        <v>12132</v>
      </c>
      <c r="AE12134">
        <f t="shared" si="789"/>
        <v>5.8598570168249469E-12</v>
      </c>
      <c r="AF12134">
        <f t="shared" si="787"/>
        <v>3.6565507784987647E-9</v>
      </c>
      <c r="AG12134">
        <f t="shared" si="788"/>
        <v>7.1091785328120261E-8</v>
      </c>
    </row>
    <row r="12135" spans="30:33" x14ac:dyDescent="0.2">
      <c r="AD12135">
        <f t="shared" si="786"/>
        <v>12133</v>
      </c>
      <c r="AE12135">
        <f t="shared" si="789"/>
        <v>5.8504812455980261E-12</v>
      </c>
      <c r="AF12135">
        <f t="shared" si="787"/>
        <v>3.6507002972531664E-9</v>
      </c>
      <c r="AG12135">
        <f t="shared" si="788"/>
        <v>7.0983888952840848E-8</v>
      </c>
    </row>
    <row r="12136" spans="30:33" x14ac:dyDescent="0.2">
      <c r="AD12136">
        <f t="shared" si="786"/>
        <v>12134</v>
      </c>
      <c r="AE12136">
        <f t="shared" si="789"/>
        <v>5.8411204756050688E-12</v>
      </c>
      <c r="AF12136">
        <f t="shared" si="787"/>
        <v>3.644859176777561E-9</v>
      </c>
      <c r="AG12136">
        <f t="shared" si="788"/>
        <v>7.0876155850991898E-8</v>
      </c>
    </row>
    <row r="12137" spans="30:33" x14ac:dyDescent="0.2">
      <c r="AD12137">
        <f t="shared" si="786"/>
        <v>12135</v>
      </c>
      <c r="AE12137">
        <f t="shared" si="789"/>
        <v>5.8317746828441006E-12</v>
      </c>
      <c r="AF12137">
        <f t="shared" si="787"/>
        <v>3.6390274020947166E-9</v>
      </c>
      <c r="AG12137">
        <f t="shared" si="788"/>
        <v>7.0768585776313167E-8</v>
      </c>
    </row>
    <row r="12138" spans="30:33" x14ac:dyDescent="0.2">
      <c r="AD12138">
        <f t="shared" si="786"/>
        <v>12136</v>
      </c>
      <c r="AE12138">
        <f t="shared" si="789"/>
        <v>5.8224438433515489E-12</v>
      </c>
      <c r="AF12138">
        <f t="shared" si="787"/>
        <v>3.633204958251365E-9</v>
      </c>
      <c r="AG12138">
        <f t="shared" si="788"/>
        <v>7.0661178482914391E-8</v>
      </c>
    </row>
    <row r="12139" spans="30:33" x14ac:dyDescent="0.2">
      <c r="AD12139">
        <f t="shared" si="786"/>
        <v>12137</v>
      </c>
      <c r="AE12139">
        <f t="shared" si="789"/>
        <v>5.8131279332021863E-12</v>
      </c>
      <c r="AF12139">
        <f t="shared" si="787"/>
        <v>3.6273918303181625E-9</v>
      </c>
      <c r="AG12139">
        <f t="shared" si="788"/>
        <v>7.0553933725274932E-8</v>
      </c>
    </row>
    <row r="12140" spans="30:33" x14ac:dyDescent="0.2">
      <c r="AD12140">
        <f t="shared" si="786"/>
        <v>12138</v>
      </c>
      <c r="AE12140">
        <f t="shared" si="789"/>
        <v>5.8038269285090627E-12</v>
      </c>
      <c r="AF12140">
        <f t="shared" si="787"/>
        <v>3.6215880033896533E-9</v>
      </c>
      <c r="AG12140">
        <f t="shared" si="788"/>
        <v>7.0446851258243006E-8</v>
      </c>
    </row>
    <row r="12141" spans="30:33" x14ac:dyDescent="0.2">
      <c r="AD12141">
        <f t="shared" si="786"/>
        <v>12139</v>
      </c>
      <c r="AE12141">
        <f t="shared" si="789"/>
        <v>5.7945408054234478E-12</v>
      </c>
      <c r="AF12141">
        <f t="shared" si="787"/>
        <v>3.6157934625842298E-9</v>
      </c>
      <c r="AG12141">
        <f t="shared" si="788"/>
        <v>7.0339930837035236E-8</v>
      </c>
    </row>
    <row r="12142" spans="30:33" x14ac:dyDescent="0.2">
      <c r="AD12142">
        <f t="shared" si="786"/>
        <v>12140</v>
      </c>
      <c r="AE12142">
        <f t="shared" si="789"/>
        <v>5.78526954013477E-12</v>
      </c>
      <c r="AF12142">
        <f t="shared" si="787"/>
        <v>3.610008193044095E-9</v>
      </c>
      <c r="AG12142">
        <f t="shared" si="788"/>
        <v>7.0233172217236111E-8</v>
      </c>
    </row>
    <row r="12143" spans="30:33" x14ac:dyDescent="0.2">
      <c r="AD12143">
        <f t="shared" si="786"/>
        <v>12141</v>
      </c>
      <c r="AE12143">
        <f t="shared" si="789"/>
        <v>5.7760131088705547E-12</v>
      </c>
      <c r="AF12143">
        <f t="shared" si="787"/>
        <v>3.6042321799352242E-9</v>
      </c>
      <c r="AG12143">
        <f t="shared" si="788"/>
        <v>7.0126575154797399E-8</v>
      </c>
    </row>
    <row r="12144" spans="30:33" x14ac:dyDescent="0.2">
      <c r="AD12144">
        <f t="shared" si="786"/>
        <v>12142</v>
      </c>
      <c r="AE12144">
        <f t="shared" si="789"/>
        <v>5.766771487896361E-12</v>
      </c>
      <c r="AF12144">
        <f t="shared" si="787"/>
        <v>3.5984654084473277E-9</v>
      </c>
      <c r="AG12144">
        <f t="shared" si="788"/>
        <v>7.002013940603762E-8</v>
      </c>
    </row>
    <row r="12145" spans="30:33" x14ac:dyDescent="0.2">
      <c r="AD12145">
        <f t="shared" si="786"/>
        <v>12143</v>
      </c>
      <c r="AE12145">
        <f t="shared" si="789"/>
        <v>5.7575446535157268E-12</v>
      </c>
      <c r="AF12145">
        <f t="shared" si="787"/>
        <v>3.5927078637938118E-9</v>
      </c>
      <c r="AG12145">
        <f t="shared" si="788"/>
        <v>6.9913864727641466E-8</v>
      </c>
    </row>
    <row r="12146" spans="30:33" x14ac:dyDescent="0.2">
      <c r="AD12146">
        <f t="shared" si="786"/>
        <v>12144</v>
      </c>
      <c r="AE12146">
        <f t="shared" si="789"/>
        <v>5.7483325820701016E-12</v>
      </c>
      <c r="AF12146">
        <f t="shared" si="787"/>
        <v>3.5869595312117414E-9</v>
      </c>
      <c r="AG12146">
        <f t="shared" si="788"/>
        <v>6.9807750876659319E-8</v>
      </c>
    </row>
    <row r="12147" spans="30:33" x14ac:dyDescent="0.2">
      <c r="AD12147">
        <f t="shared" si="786"/>
        <v>12145</v>
      </c>
      <c r="AE12147">
        <f t="shared" si="789"/>
        <v>5.7391352499387888E-12</v>
      </c>
      <c r="AF12147">
        <f t="shared" si="787"/>
        <v>3.5812203959618026E-9</v>
      </c>
      <c r="AG12147">
        <f t="shared" si="788"/>
        <v>6.9701797610506596E-8</v>
      </c>
    </row>
    <row r="12148" spans="30:33" x14ac:dyDescent="0.2">
      <c r="AD12148">
        <f t="shared" si="786"/>
        <v>12146</v>
      </c>
      <c r="AE12148">
        <f t="shared" si="789"/>
        <v>5.729952633538887E-12</v>
      </c>
      <c r="AF12148">
        <f t="shared" si="787"/>
        <v>3.5754904433282637E-9</v>
      </c>
      <c r="AG12148">
        <f t="shared" si="788"/>
        <v>6.9596004686963319E-8</v>
      </c>
    </row>
    <row r="12149" spans="30:33" x14ac:dyDescent="0.2">
      <c r="AD12149">
        <f t="shared" si="786"/>
        <v>12147</v>
      </c>
      <c r="AE12149">
        <f t="shared" si="789"/>
        <v>5.7207847093252243E-12</v>
      </c>
      <c r="AF12149">
        <f t="shared" si="787"/>
        <v>3.5697696586189383E-9</v>
      </c>
      <c r="AG12149">
        <f t="shared" si="788"/>
        <v>6.9490371864173497E-8</v>
      </c>
    </row>
    <row r="12150" spans="30:33" x14ac:dyDescent="0.2">
      <c r="AD12150">
        <f t="shared" si="786"/>
        <v>12148</v>
      </c>
      <c r="AE12150">
        <f t="shared" si="789"/>
        <v>5.7116314537903035E-12</v>
      </c>
      <c r="AF12150">
        <f t="shared" si="787"/>
        <v>3.5640580271651477E-9</v>
      </c>
      <c r="AG12150">
        <f t="shared" si="788"/>
        <v>6.938489890064461E-8</v>
      </c>
    </row>
    <row r="12151" spans="30:33" x14ac:dyDescent="0.2">
      <c r="AD12151">
        <f t="shared" si="786"/>
        <v>12149</v>
      </c>
      <c r="AE12151">
        <f t="shared" si="789"/>
        <v>5.7024928434642391E-12</v>
      </c>
      <c r="AF12151">
        <f t="shared" si="787"/>
        <v>3.5583555343216831E-9</v>
      </c>
      <c r="AG12151">
        <f t="shared" si="788"/>
        <v>6.9279585555247037E-8</v>
      </c>
    </row>
    <row r="12152" spans="30:33" x14ac:dyDescent="0.2">
      <c r="AD12152">
        <f t="shared" si="786"/>
        <v>12150</v>
      </c>
      <c r="AE12152">
        <f t="shared" si="789"/>
        <v>5.6933688549146958E-12</v>
      </c>
      <c r="AF12152">
        <f t="shared" si="787"/>
        <v>3.5526621654667681E-9</v>
      </c>
      <c r="AG12152">
        <f t="shared" si="788"/>
        <v>6.9174431587213554E-8</v>
      </c>
    </row>
    <row r="12153" spans="30:33" x14ac:dyDescent="0.2">
      <c r="AD12153">
        <f t="shared" si="786"/>
        <v>12151</v>
      </c>
      <c r="AE12153">
        <f t="shared" si="789"/>
        <v>5.6842594647468313E-12</v>
      </c>
      <c r="AF12153">
        <f t="shared" si="787"/>
        <v>3.5469779060020211E-9</v>
      </c>
      <c r="AG12153">
        <f t="shared" si="788"/>
        <v>6.9069436756138743E-8</v>
      </c>
    </row>
    <row r="12154" spans="30:33" x14ac:dyDescent="0.2">
      <c r="AD12154">
        <f t="shared" si="786"/>
        <v>12152</v>
      </c>
      <c r="AE12154">
        <f t="shared" si="789"/>
        <v>5.6751646496032365E-12</v>
      </c>
      <c r="AF12154">
        <f t="shared" si="787"/>
        <v>3.5413027413524175E-9</v>
      </c>
      <c r="AG12154">
        <f t="shared" si="788"/>
        <v>6.8964600821978534E-8</v>
      </c>
    </row>
    <row r="12155" spans="30:33" x14ac:dyDescent="0.2">
      <c r="AD12155">
        <f t="shared" si="786"/>
        <v>12153</v>
      </c>
      <c r="AE12155">
        <f t="shared" si="789"/>
        <v>5.6660843861638708E-12</v>
      </c>
      <c r="AF12155">
        <f t="shared" si="787"/>
        <v>3.5356366569662535E-9</v>
      </c>
      <c r="AG12155">
        <f t="shared" si="788"/>
        <v>6.8859923545049523E-8</v>
      </c>
    </row>
    <row r="12156" spans="30:33" x14ac:dyDescent="0.2">
      <c r="AD12156">
        <f t="shared" si="786"/>
        <v>12154</v>
      </c>
      <c r="AE12156">
        <f t="shared" si="789"/>
        <v>5.6570186511460079E-12</v>
      </c>
      <c r="AF12156">
        <f t="shared" si="787"/>
        <v>3.5299796383151074E-9</v>
      </c>
      <c r="AG12156">
        <f t="shared" si="788"/>
        <v>6.8755404686028586E-8</v>
      </c>
    </row>
    <row r="12157" spans="30:33" x14ac:dyDescent="0.2">
      <c r="AD12157">
        <f t="shared" si="786"/>
        <v>12155</v>
      </c>
      <c r="AE12157">
        <f t="shared" si="789"/>
        <v>5.6479674213041747E-12</v>
      </c>
      <c r="AF12157">
        <f t="shared" si="787"/>
        <v>3.5243316708938031E-9</v>
      </c>
      <c r="AG12157">
        <f t="shared" si="788"/>
        <v>6.8651044005952244E-8</v>
      </c>
    </row>
    <row r="12158" spans="30:33" x14ac:dyDescent="0.2">
      <c r="AD12158">
        <f t="shared" si="786"/>
        <v>12156</v>
      </c>
      <c r="AE12158">
        <f t="shared" si="789"/>
        <v>5.6389306734300872E-12</v>
      </c>
      <c r="AF12158">
        <f t="shared" si="787"/>
        <v>3.5186927402203731E-9</v>
      </c>
      <c r="AG12158">
        <f t="shared" si="788"/>
        <v>6.8546841266216146E-8</v>
      </c>
    </row>
    <row r="12159" spans="30:33" x14ac:dyDescent="0.2">
      <c r="AD12159">
        <f t="shared" si="786"/>
        <v>12157</v>
      </c>
      <c r="AE12159">
        <f t="shared" si="789"/>
        <v>5.6299083843525996E-12</v>
      </c>
      <c r="AF12159">
        <f t="shared" si="787"/>
        <v>3.5130628318360203E-9</v>
      </c>
      <c r="AG12159">
        <f t="shared" si="788"/>
        <v>6.8442796228574555E-8</v>
      </c>
    </row>
    <row r="12160" spans="30:33" x14ac:dyDescent="0.2">
      <c r="AD12160">
        <f t="shared" si="786"/>
        <v>12158</v>
      </c>
      <c r="AE12160">
        <f t="shared" si="789"/>
        <v>5.6209005309376352E-12</v>
      </c>
      <c r="AF12160">
        <f t="shared" si="787"/>
        <v>3.5074419313050823E-9</v>
      </c>
      <c r="AG12160">
        <f t="shared" si="788"/>
        <v>6.8338908655139775E-8</v>
      </c>
    </row>
    <row r="12161" spans="30:33" x14ac:dyDescent="0.2">
      <c r="AD12161">
        <f t="shared" si="786"/>
        <v>12159</v>
      </c>
      <c r="AE12161">
        <f t="shared" si="789"/>
        <v>5.6119070900881342E-12</v>
      </c>
      <c r="AF12161">
        <f t="shared" si="787"/>
        <v>3.5018300242149941E-9</v>
      </c>
      <c r="AG12161">
        <f t="shared" si="788"/>
        <v>6.8235178308381627E-8</v>
      </c>
    </row>
    <row r="12162" spans="30:33" x14ac:dyDescent="0.2">
      <c r="AD12162">
        <f t="shared" si="786"/>
        <v>12160</v>
      </c>
      <c r="AE12162">
        <f t="shared" si="789"/>
        <v>5.6029280387439935E-12</v>
      </c>
      <c r="AF12162">
        <f t="shared" si="787"/>
        <v>3.49622709617625E-9</v>
      </c>
      <c r="AG12162">
        <f t="shared" si="788"/>
        <v>6.8131604951126967E-8</v>
      </c>
    </row>
    <row r="12163" spans="30:33" x14ac:dyDescent="0.2">
      <c r="AD12163">
        <f t="shared" si="786"/>
        <v>12161</v>
      </c>
      <c r="AE12163">
        <f t="shared" si="789"/>
        <v>5.5939633538820027E-12</v>
      </c>
      <c r="AF12163">
        <f t="shared" si="787"/>
        <v>3.490633132822368E-9</v>
      </c>
      <c r="AG12163">
        <f t="shared" si="788"/>
        <v>6.802818834655903E-8</v>
      </c>
    </row>
    <row r="12164" spans="30:33" x14ac:dyDescent="0.2">
      <c r="AD12164">
        <f t="shared" si="786"/>
        <v>12162</v>
      </c>
      <c r="AE12164">
        <f t="shared" si="789"/>
        <v>5.5850130125157915E-12</v>
      </c>
      <c r="AF12164">
        <f t="shared" si="787"/>
        <v>3.4850481198098522E-9</v>
      </c>
      <c r="AG12164">
        <f t="shared" si="788"/>
        <v>6.7924928258217052E-8</v>
      </c>
    </row>
    <row r="12165" spans="30:33" x14ac:dyDescent="0.2">
      <c r="AD12165">
        <f t="shared" si="786"/>
        <v>12163</v>
      </c>
      <c r="AE12165">
        <f t="shared" si="789"/>
        <v>5.5760769916957663E-12</v>
      </c>
      <c r="AF12165">
        <f t="shared" si="787"/>
        <v>3.4794720428181561E-9</v>
      </c>
      <c r="AG12165">
        <f t="shared" si="788"/>
        <v>6.7821824449995604E-8</v>
      </c>
    </row>
    <row r="12166" spans="30:33" x14ac:dyDescent="0.2">
      <c r="AD12166">
        <f t="shared" si="786"/>
        <v>12164</v>
      </c>
      <c r="AE12166">
        <f t="shared" si="789"/>
        <v>5.5671552685090523E-12</v>
      </c>
      <c r="AF12166">
        <f t="shared" si="787"/>
        <v>3.4739048875496468E-9</v>
      </c>
      <c r="AG12166">
        <f t="shared" si="788"/>
        <v>6.7718876686144107E-8</v>
      </c>
    </row>
    <row r="12167" spans="30:33" x14ac:dyDescent="0.2">
      <c r="AD12167">
        <f t="shared" si="786"/>
        <v>12165</v>
      </c>
      <c r="AE12167">
        <f t="shared" si="789"/>
        <v>5.5582478200794374E-12</v>
      </c>
      <c r="AF12167">
        <f t="shared" si="787"/>
        <v>3.4683466397295672E-9</v>
      </c>
      <c r="AG12167">
        <f t="shared" si="788"/>
        <v>6.7616084731266362E-8</v>
      </c>
    </row>
    <row r="12168" spans="30:33" x14ac:dyDescent="0.2">
      <c r="AD12168">
        <f t="shared" si="786"/>
        <v>12166</v>
      </c>
      <c r="AE12168">
        <f t="shared" si="789"/>
        <v>5.5493546235673097E-12</v>
      </c>
      <c r="AF12168">
        <f t="shared" si="787"/>
        <v>3.4627972851059998E-9</v>
      </c>
      <c r="AG12168">
        <f t="shared" si="788"/>
        <v>6.7513448350319884E-8</v>
      </c>
    </row>
    <row r="12169" spans="30:33" x14ac:dyDescent="0.2">
      <c r="AD12169">
        <f t="shared" si="786"/>
        <v>12167</v>
      </c>
      <c r="AE12169">
        <f t="shared" si="789"/>
        <v>5.5404756561696019E-12</v>
      </c>
      <c r="AF12169">
        <f t="shared" si="787"/>
        <v>3.4572568094498299E-9</v>
      </c>
      <c r="AG12169">
        <f t="shared" si="788"/>
        <v>6.7410967308615548E-8</v>
      </c>
    </row>
    <row r="12170" spans="30:33" x14ac:dyDescent="0.2">
      <c r="AD12170">
        <f t="shared" si="786"/>
        <v>12168</v>
      </c>
      <c r="AE12170">
        <f t="shared" si="789"/>
        <v>5.5316108951197307E-12</v>
      </c>
      <c r="AF12170">
        <f t="shared" si="787"/>
        <v>3.4517251985547101E-9</v>
      </c>
      <c r="AG12170">
        <f t="shared" si="788"/>
        <v>6.7308641371816883E-8</v>
      </c>
    </row>
    <row r="12171" spans="30:33" x14ac:dyDescent="0.2">
      <c r="AD12171">
        <f t="shared" si="786"/>
        <v>12169</v>
      </c>
      <c r="AE12171">
        <f t="shared" si="789"/>
        <v>5.5227603176875388E-12</v>
      </c>
      <c r="AF12171">
        <f t="shared" si="787"/>
        <v>3.4462024382370226E-9</v>
      </c>
      <c r="AG12171">
        <f t="shared" si="788"/>
        <v>6.7206470305939656E-8</v>
      </c>
    </row>
    <row r="12172" spans="30:33" x14ac:dyDescent="0.2">
      <c r="AD12172">
        <f t="shared" si="786"/>
        <v>12170</v>
      </c>
      <c r="AE12172">
        <f t="shared" si="789"/>
        <v>5.5139239011792387E-12</v>
      </c>
      <c r="AF12172">
        <f t="shared" si="787"/>
        <v>3.4406885143358432E-9</v>
      </c>
      <c r="AG12172">
        <f t="shared" si="788"/>
        <v>6.7104453877351332E-8</v>
      </c>
    </row>
    <row r="12173" spans="30:33" x14ac:dyDescent="0.2">
      <c r="AD12173">
        <f t="shared" si="786"/>
        <v>12171</v>
      </c>
      <c r="AE12173">
        <f t="shared" si="789"/>
        <v>5.5051016229373518E-12</v>
      </c>
      <c r="AF12173">
        <f t="shared" si="787"/>
        <v>3.4351834127129057E-9</v>
      </c>
      <c r="AG12173">
        <f t="shared" si="788"/>
        <v>6.7002591852770503E-8</v>
      </c>
    </row>
    <row r="12174" spans="30:33" x14ac:dyDescent="0.2">
      <c r="AD12174">
        <f t="shared" si="786"/>
        <v>12172</v>
      </c>
      <c r="AE12174">
        <f t="shared" si="789"/>
        <v>5.4962934603406517E-12</v>
      </c>
      <c r="AF12174">
        <f t="shared" si="787"/>
        <v>3.4296871192525649E-9</v>
      </c>
      <c r="AG12174">
        <f t="shared" si="788"/>
        <v>6.6900883999266417E-8</v>
      </c>
    </row>
    <row r="12175" spans="30:33" x14ac:dyDescent="0.2">
      <c r="AD12175">
        <f t="shared" si="786"/>
        <v>12173</v>
      </c>
      <c r="AE12175">
        <f t="shared" si="789"/>
        <v>5.4874993908041066E-12</v>
      </c>
      <c r="AF12175">
        <f t="shared" si="787"/>
        <v>3.4241996198617605E-9</v>
      </c>
      <c r="AG12175">
        <f t="shared" si="788"/>
        <v>6.6799330084258385E-8</v>
      </c>
    </row>
    <row r="12176" spans="30:33" x14ac:dyDescent="0.2">
      <c r="AD12176">
        <f t="shared" ref="AD12176:AD12239" si="790">AD12175+1</f>
        <v>12174</v>
      </c>
      <c r="AE12176">
        <f t="shared" si="789"/>
        <v>5.4787193917788191E-12</v>
      </c>
      <c r="AF12176">
        <f t="shared" ref="AF12176:AF12239" si="791">AF12175*$AF$3</f>
        <v>3.4187209004699815E-9</v>
      </c>
      <c r="AG12176">
        <f t="shared" ref="AG12176:AG12239" si="792">AD12176*AE12176</f>
        <v>6.6697929875515343E-8</v>
      </c>
    </row>
    <row r="12177" spans="30:33" x14ac:dyDescent="0.2">
      <c r="AD12177">
        <f t="shared" si="790"/>
        <v>12175</v>
      </c>
      <c r="AE12177">
        <f t="shared" si="789"/>
        <v>5.4699534407519726E-12</v>
      </c>
      <c r="AF12177">
        <f t="shared" si="791"/>
        <v>3.4132509470292295E-9</v>
      </c>
      <c r="AG12177">
        <f t="shared" si="792"/>
        <v>6.659668314115526E-8</v>
      </c>
    </row>
    <row r="12178" spans="30:33" x14ac:dyDescent="0.2">
      <c r="AD12178">
        <f t="shared" si="790"/>
        <v>12176</v>
      </c>
      <c r="AE12178">
        <f t="shared" si="789"/>
        <v>5.4612015152467694E-12</v>
      </c>
      <c r="AF12178">
        <f t="shared" si="791"/>
        <v>3.4077897455139826E-9</v>
      </c>
      <c r="AG12178">
        <f t="shared" si="792"/>
        <v>6.6495589649644671E-8</v>
      </c>
    </row>
    <row r="12179" spans="30:33" x14ac:dyDescent="0.2">
      <c r="AD12179">
        <f t="shared" si="790"/>
        <v>12177</v>
      </c>
      <c r="AE12179">
        <f t="shared" ref="AE12179:AE12242" si="793">AF12178*$AE$3</f>
        <v>5.4524635928223745E-12</v>
      </c>
      <c r="AF12179">
        <f t="shared" si="791"/>
        <v>3.40233728192116E-9</v>
      </c>
      <c r="AG12179">
        <f t="shared" si="792"/>
        <v>6.6394649169798055E-8</v>
      </c>
    </row>
    <row r="12180" spans="30:33" x14ac:dyDescent="0.2">
      <c r="AD12180">
        <f t="shared" si="790"/>
        <v>12178</v>
      </c>
      <c r="AE12180">
        <f t="shared" si="793"/>
        <v>5.4437396510738587E-12</v>
      </c>
      <c r="AF12180">
        <f t="shared" si="791"/>
        <v>3.3968935422700858E-9</v>
      </c>
      <c r="AG12180">
        <f t="shared" si="792"/>
        <v>6.6293861470777454E-8</v>
      </c>
    </row>
    <row r="12181" spans="30:33" x14ac:dyDescent="0.2">
      <c r="AD12181">
        <f t="shared" si="790"/>
        <v>12179</v>
      </c>
      <c r="AE12181">
        <f t="shared" si="793"/>
        <v>5.4350296676321394E-12</v>
      </c>
      <c r="AF12181">
        <f t="shared" si="791"/>
        <v>3.3914585126024537E-9</v>
      </c>
      <c r="AG12181">
        <f t="shared" si="792"/>
        <v>6.6193226322091824E-8</v>
      </c>
    </row>
    <row r="12182" spans="30:33" x14ac:dyDescent="0.2">
      <c r="AD12182">
        <f t="shared" si="790"/>
        <v>12180</v>
      </c>
      <c r="AE12182">
        <f t="shared" si="793"/>
        <v>5.4263336201639282E-12</v>
      </c>
      <c r="AF12182">
        <f t="shared" si="791"/>
        <v>3.3860321789822894E-9</v>
      </c>
      <c r="AG12182">
        <f t="shared" si="792"/>
        <v>6.6092743493596647E-8</v>
      </c>
    </row>
    <row r="12183" spans="30:33" x14ac:dyDescent="0.2">
      <c r="AD12183">
        <f t="shared" si="790"/>
        <v>12181</v>
      </c>
      <c r="AE12183">
        <f t="shared" si="793"/>
        <v>5.4176514863716652E-12</v>
      </c>
      <c r="AF12183">
        <f t="shared" si="791"/>
        <v>3.3806145274959176E-9</v>
      </c>
      <c r="AG12183">
        <f t="shared" si="792"/>
        <v>6.5992412755493248E-8</v>
      </c>
    </row>
    <row r="12184" spans="30:33" x14ac:dyDescent="0.2">
      <c r="AD12184">
        <f t="shared" si="790"/>
        <v>12182</v>
      </c>
      <c r="AE12184">
        <f t="shared" si="793"/>
        <v>5.4089832439934709E-12</v>
      </c>
      <c r="AF12184">
        <f t="shared" si="791"/>
        <v>3.3752055442519238E-9</v>
      </c>
      <c r="AG12184">
        <f t="shared" si="792"/>
        <v>6.5892233878328462E-8</v>
      </c>
    </row>
    <row r="12185" spans="30:33" x14ac:dyDescent="0.2">
      <c r="AD12185">
        <f t="shared" si="790"/>
        <v>12183</v>
      </c>
      <c r="AE12185">
        <f t="shared" si="793"/>
        <v>5.4003288708030807E-12</v>
      </c>
      <c r="AF12185">
        <f t="shared" si="791"/>
        <v>3.3698052153811204E-9</v>
      </c>
      <c r="AG12185">
        <f t="shared" si="792"/>
        <v>6.5792206632993933E-8</v>
      </c>
    </row>
    <row r="12186" spans="30:33" x14ac:dyDescent="0.2">
      <c r="AD12186">
        <f t="shared" si="790"/>
        <v>12184</v>
      </c>
      <c r="AE12186">
        <f t="shared" si="793"/>
        <v>5.3916883446097954E-12</v>
      </c>
      <c r="AF12186">
        <f t="shared" si="791"/>
        <v>3.3644135270365107E-9</v>
      </c>
      <c r="AG12186">
        <f t="shared" si="792"/>
        <v>6.569233079072574E-8</v>
      </c>
    </row>
    <row r="12187" spans="30:33" x14ac:dyDescent="0.2">
      <c r="AD12187">
        <f t="shared" si="790"/>
        <v>12185</v>
      </c>
      <c r="AE12187">
        <f t="shared" si="793"/>
        <v>5.3830616432584199E-12</v>
      </c>
      <c r="AF12187">
        <f t="shared" si="791"/>
        <v>3.359030465393252E-9</v>
      </c>
      <c r="AG12187">
        <f t="shared" si="792"/>
        <v>6.5592606123103848E-8</v>
      </c>
    </row>
    <row r="12188" spans="30:33" x14ac:dyDescent="0.2">
      <c r="AD12188">
        <f t="shared" si="790"/>
        <v>12186</v>
      </c>
      <c r="AE12188">
        <f t="shared" si="793"/>
        <v>5.374448744629206E-12</v>
      </c>
      <c r="AF12188">
        <f t="shared" si="791"/>
        <v>3.3536560166486226E-9</v>
      </c>
      <c r="AG12188">
        <f t="shared" si="792"/>
        <v>6.5493032402051507E-8</v>
      </c>
    </row>
    <row r="12189" spans="30:33" x14ac:dyDescent="0.2">
      <c r="AD12189">
        <f t="shared" si="790"/>
        <v>12187</v>
      </c>
      <c r="AE12189">
        <f t="shared" si="793"/>
        <v>5.3658496266377982E-12</v>
      </c>
      <c r="AF12189">
        <f t="shared" si="791"/>
        <v>3.3482901670219847E-9</v>
      </c>
      <c r="AG12189">
        <f t="shared" si="792"/>
        <v>6.5393609399834843E-8</v>
      </c>
    </row>
    <row r="12190" spans="30:33" x14ac:dyDescent="0.2">
      <c r="AD12190">
        <f t="shared" si="790"/>
        <v>12188</v>
      </c>
      <c r="AE12190">
        <f t="shared" si="793"/>
        <v>5.3572642672351778E-12</v>
      </c>
      <c r="AF12190">
        <f t="shared" si="791"/>
        <v>3.3429329027547495E-9</v>
      </c>
      <c r="AG12190">
        <f t="shared" si="792"/>
        <v>6.5294336889062342E-8</v>
      </c>
    </row>
    <row r="12191" spans="30:33" x14ac:dyDescent="0.2">
      <c r="AD12191">
        <f t="shared" si="790"/>
        <v>12189</v>
      </c>
      <c r="AE12191">
        <f t="shared" si="793"/>
        <v>5.3486926444076017E-12</v>
      </c>
      <c r="AF12191">
        <f t="shared" si="791"/>
        <v>3.3375842101103417E-9</v>
      </c>
      <c r="AG12191">
        <f t="shared" si="792"/>
        <v>6.5195214642684255E-8</v>
      </c>
    </row>
    <row r="12192" spans="30:33" x14ac:dyDescent="0.2">
      <c r="AD12192">
        <f t="shared" si="790"/>
        <v>12190</v>
      </c>
      <c r="AE12192">
        <f t="shared" si="793"/>
        <v>5.3401347361765491E-12</v>
      </c>
      <c r="AF12192">
        <f t="shared" si="791"/>
        <v>3.3322440753741649E-9</v>
      </c>
      <c r="AG12192">
        <f t="shared" si="792"/>
        <v>6.5096242433992134E-8</v>
      </c>
    </row>
    <row r="12193" spans="30:33" x14ac:dyDescent="0.2">
      <c r="AD12193">
        <f t="shared" si="790"/>
        <v>12191</v>
      </c>
      <c r="AE12193">
        <f t="shared" si="793"/>
        <v>5.3315905205986663E-12</v>
      </c>
      <c r="AF12193">
        <f t="shared" si="791"/>
        <v>3.3269124848535661E-9</v>
      </c>
      <c r="AG12193">
        <f t="shared" si="792"/>
        <v>6.4997420036618344E-8</v>
      </c>
    </row>
    <row r="12194" spans="30:33" x14ac:dyDescent="0.2">
      <c r="AD12194">
        <f t="shared" si="790"/>
        <v>12192</v>
      </c>
      <c r="AE12194">
        <f t="shared" si="793"/>
        <v>5.3230599757657081E-12</v>
      </c>
      <c r="AF12194">
        <f t="shared" si="791"/>
        <v>3.3215894248778003E-9</v>
      </c>
      <c r="AG12194">
        <f t="shared" si="792"/>
        <v>6.4898747224535517E-8</v>
      </c>
    </row>
    <row r="12195" spans="30:33" x14ac:dyDescent="0.2">
      <c r="AD12195">
        <f t="shared" si="790"/>
        <v>12193</v>
      </c>
      <c r="AE12195">
        <f t="shared" si="793"/>
        <v>5.3145430798044825E-12</v>
      </c>
      <c r="AF12195">
        <f t="shared" si="791"/>
        <v>3.3162748817979958E-9</v>
      </c>
      <c r="AG12195">
        <f t="shared" si="792"/>
        <v>6.4800223772056052E-8</v>
      </c>
    </row>
    <row r="12196" spans="30:33" x14ac:dyDescent="0.2">
      <c r="AD12196">
        <f t="shared" si="790"/>
        <v>12194</v>
      </c>
      <c r="AE12196">
        <f t="shared" si="793"/>
        <v>5.3060398108767955E-12</v>
      </c>
      <c r="AF12196">
        <f t="shared" si="791"/>
        <v>3.3109688419871186E-9</v>
      </c>
      <c r="AG12196">
        <f t="shared" si="792"/>
        <v>6.4701849453831651E-8</v>
      </c>
    </row>
    <row r="12197" spans="30:33" x14ac:dyDescent="0.2">
      <c r="AD12197">
        <f t="shared" si="790"/>
        <v>12195</v>
      </c>
      <c r="AE12197">
        <f t="shared" si="793"/>
        <v>5.2975501471793923E-12</v>
      </c>
      <c r="AF12197">
        <f t="shared" si="791"/>
        <v>3.3056712918399392E-9</v>
      </c>
      <c r="AG12197">
        <f t="shared" si="792"/>
        <v>6.4603624044852684E-8</v>
      </c>
    </row>
    <row r="12198" spans="30:33" x14ac:dyDescent="0.2">
      <c r="AD12198">
        <f t="shared" si="790"/>
        <v>12196</v>
      </c>
      <c r="AE12198">
        <f t="shared" si="793"/>
        <v>5.2890740669439052E-12</v>
      </c>
      <c r="AF12198">
        <f t="shared" si="791"/>
        <v>3.300382217772995E-9</v>
      </c>
      <c r="AG12198">
        <f t="shared" si="792"/>
        <v>6.450554732044787E-8</v>
      </c>
    </row>
    <row r="12199" spans="30:33" x14ac:dyDescent="0.2">
      <c r="AD12199">
        <f t="shared" si="790"/>
        <v>12197</v>
      </c>
      <c r="AE12199">
        <f t="shared" si="793"/>
        <v>5.2806115484367944E-12</v>
      </c>
      <c r="AF12199">
        <f t="shared" si="791"/>
        <v>3.2951016062245581E-9</v>
      </c>
      <c r="AG12199">
        <f t="shared" si="792"/>
        <v>6.4407619056283577E-8</v>
      </c>
    </row>
    <row r="12200" spans="30:33" x14ac:dyDescent="0.2">
      <c r="AD12200">
        <f t="shared" si="790"/>
        <v>12198</v>
      </c>
      <c r="AE12200">
        <f t="shared" si="793"/>
        <v>5.2721625699592957E-12</v>
      </c>
      <c r="AF12200">
        <f t="shared" si="791"/>
        <v>3.2898294436545985E-9</v>
      </c>
      <c r="AG12200">
        <f t="shared" si="792"/>
        <v>6.430983902836349E-8</v>
      </c>
    </row>
    <row r="12201" spans="30:33" x14ac:dyDescent="0.2">
      <c r="AD12201">
        <f t="shared" si="790"/>
        <v>12199</v>
      </c>
      <c r="AE12201">
        <f t="shared" si="793"/>
        <v>5.26372710984736E-12</v>
      </c>
      <c r="AF12201">
        <f t="shared" si="791"/>
        <v>3.2845657165447511E-9</v>
      </c>
      <c r="AG12201">
        <f t="shared" si="792"/>
        <v>6.4212207013027938E-8</v>
      </c>
    </row>
    <row r="12202" spans="30:33" x14ac:dyDescent="0.2">
      <c r="AD12202">
        <f t="shared" si="790"/>
        <v>12200</v>
      </c>
      <c r="AE12202">
        <f t="shared" si="793"/>
        <v>5.2553051464716043E-12</v>
      </c>
      <c r="AF12202">
        <f t="shared" si="791"/>
        <v>3.2793104113982792E-9</v>
      </c>
      <c r="AG12202">
        <f t="shared" si="792"/>
        <v>6.4114722786953575E-8</v>
      </c>
    </row>
    <row r="12203" spans="30:33" x14ac:dyDescent="0.2">
      <c r="AD12203">
        <f t="shared" si="790"/>
        <v>12201</v>
      </c>
      <c r="AE12203">
        <f t="shared" si="793"/>
        <v>5.2468966582372494E-12</v>
      </c>
      <c r="AF12203">
        <f t="shared" si="791"/>
        <v>3.2740635147400417E-9</v>
      </c>
      <c r="AG12203">
        <f t="shared" si="792"/>
        <v>6.4017386127152676E-8</v>
      </c>
    </row>
    <row r="12204" spans="30:33" x14ac:dyDescent="0.2">
      <c r="AD12204">
        <f t="shared" si="790"/>
        <v>12202</v>
      </c>
      <c r="AE12204">
        <f t="shared" si="793"/>
        <v>5.2385016235840692E-12</v>
      </c>
      <c r="AF12204">
        <f t="shared" si="791"/>
        <v>3.2688250131164576E-9</v>
      </c>
      <c r="AG12204">
        <f t="shared" si="792"/>
        <v>6.3920196810972811E-8</v>
      </c>
    </row>
    <row r="12205" spans="30:33" x14ac:dyDescent="0.2">
      <c r="AD12205">
        <f t="shared" si="790"/>
        <v>12203</v>
      </c>
      <c r="AE12205">
        <f t="shared" si="793"/>
        <v>5.2301200209863346E-12</v>
      </c>
      <c r="AF12205">
        <f t="shared" si="791"/>
        <v>3.2635948930954711E-9</v>
      </c>
      <c r="AG12205">
        <f t="shared" si="792"/>
        <v>6.3823154616096248E-8</v>
      </c>
    </row>
    <row r="12206" spans="30:33" x14ac:dyDescent="0.2">
      <c r="AD12206">
        <f t="shared" si="790"/>
        <v>12204</v>
      </c>
      <c r="AE12206">
        <f t="shared" si="793"/>
        <v>5.2217518289527559E-12</v>
      </c>
      <c r="AF12206">
        <f t="shared" si="791"/>
        <v>3.2583731412665183E-9</v>
      </c>
      <c r="AG12206">
        <f t="shared" si="792"/>
        <v>6.3726259320539433E-8</v>
      </c>
    </row>
    <row r="12207" spans="30:33" x14ac:dyDescent="0.2">
      <c r="AD12207">
        <f t="shared" si="790"/>
        <v>12205</v>
      </c>
      <c r="AE12207">
        <f t="shared" si="793"/>
        <v>5.2133970260264313E-12</v>
      </c>
      <c r="AF12207">
        <f t="shared" si="791"/>
        <v>3.2531597442404918E-9</v>
      </c>
      <c r="AG12207">
        <f t="shared" si="792"/>
        <v>6.3629510702652599E-8</v>
      </c>
    </row>
    <row r="12208" spans="30:33" x14ac:dyDescent="0.2">
      <c r="AD12208">
        <f t="shared" si="790"/>
        <v>12206</v>
      </c>
      <c r="AE12208">
        <f t="shared" si="793"/>
        <v>5.2050555907847891E-12</v>
      </c>
      <c r="AF12208">
        <f t="shared" si="791"/>
        <v>3.2479546886497068E-9</v>
      </c>
      <c r="AG12208">
        <f t="shared" si="792"/>
        <v>6.3532908541119138E-8</v>
      </c>
    </row>
    <row r="12209" spans="30:33" x14ac:dyDescent="0.2">
      <c r="AD12209">
        <f t="shared" si="790"/>
        <v>12207</v>
      </c>
      <c r="AE12209">
        <f t="shared" si="793"/>
        <v>5.1967275018395333E-12</v>
      </c>
      <c r="AF12209">
        <f t="shared" si="791"/>
        <v>3.242757961147867E-9</v>
      </c>
      <c r="AG12209">
        <f t="shared" si="792"/>
        <v>6.3436452614955182E-8</v>
      </c>
    </row>
    <row r="12210" spans="30:33" x14ac:dyDescent="0.2">
      <c r="AD12210">
        <f t="shared" si="790"/>
        <v>12208</v>
      </c>
      <c r="AE12210">
        <f t="shared" si="793"/>
        <v>5.1884127378365895E-12</v>
      </c>
      <c r="AF12210">
        <f t="shared" si="791"/>
        <v>3.2375695484100301E-9</v>
      </c>
      <c r="AG12210">
        <f t="shared" si="792"/>
        <v>6.3340142703509086E-8</v>
      </c>
    </row>
    <row r="12211" spans="30:33" x14ac:dyDescent="0.2">
      <c r="AD12211">
        <f t="shared" si="790"/>
        <v>12209</v>
      </c>
      <c r="AE12211">
        <f t="shared" si="793"/>
        <v>5.1801112774560509E-12</v>
      </c>
      <c r="AF12211">
        <f t="shared" si="791"/>
        <v>3.2323894371325741E-9</v>
      </c>
      <c r="AG12211">
        <f t="shared" si="792"/>
        <v>6.3243978586460923E-8</v>
      </c>
    </row>
    <row r="12212" spans="30:33" x14ac:dyDescent="0.2">
      <c r="AD12212">
        <f t="shared" si="790"/>
        <v>12210</v>
      </c>
      <c r="AE12212">
        <f t="shared" si="793"/>
        <v>5.1718230994121208E-12</v>
      </c>
      <c r="AF12212">
        <f t="shared" si="791"/>
        <v>3.2272176140331617E-9</v>
      </c>
      <c r="AG12212">
        <f t="shared" si="792"/>
        <v>6.3147960043821995E-8</v>
      </c>
    </row>
    <row r="12213" spans="30:33" x14ac:dyDescent="0.2">
      <c r="AD12213">
        <f t="shared" si="790"/>
        <v>12211</v>
      </c>
      <c r="AE12213">
        <f t="shared" si="793"/>
        <v>5.1635481824530608E-12</v>
      </c>
      <c r="AF12213">
        <f t="shared" si="791"/>
        <v>3.2220540658507084E-9</v>
      </c>
      <c r="AG12213">
        <f t="shared" si="792"/>
        <v>6.3052086855934319E-8</v>
      </c>
    </row>
    <row r="12214" spans="30:33" x14ac:dyDescent="0.2">
      <c r="AD12214">
        <f t="shared" si="790"/>
        <v>12212</v>
      </c>
      <c r="AE12214">
        <f t="shared" si="793"/>
        <v>5.1552865053611356E-12</v>
      </c>
      <c r="AF12214">
        <f t="shared" si="791"/>
        <v>3.2168987793453472E-9</v>
      </c>
      <c r="AG12214">
        <f t="shared" si="792"/>
        <v>6.2956358803470188E-8</v>
      </c>
    </row>
    <row r="12215" spans="30:33" x14ac:dyDescent="0.2">
      <c r="AD12215">
        <f t="shared" si="790"/>
        <v>12213</v>
      </c>
      <c r="AE12215">
        <f t="shared" si="793"/>
        <v>5.1470380469525575E-12</v>
      </c>
      <c r="AF12215">
        <f t="shared" si="791"/>
        <v>3.2117517412983945E-9</v>
      </c>
      <c r="AG12215">
        <f t="shared" si="792"/>
        <v>6.2860775667431589E-8</v>
      </c>
    </row>
    <row r="12216" spans="30:33" x14ac:dyDescent="0.2">
      <c r="AD12216">
        <f t="shared" si="790"/>
        <v>12214</v>
      </c>
      <c r="AE12216">
        <f t="shared" si="793"/>
        <v>5.1388027860774338E-12</v>
      </c>
      <c r="AF12216">
        <f t="shared" si="791"/>
        <v>3.2066129385123167E-9</v>
      </c>
      <c r="AG12216">
        <f t="shared" si="792"/>
        <v>6.276533722914978E-8</v>
      </c>
    </row>
    <row r="12217" spans="30:33" x14ac:dyDescent="0.2">
      <c r="AD12217">
        <f t="shared" si="790"/>
        <v>12215</v>
      </c>
      <c r="AE12217">
        <f t="shared" si="793"/>
        <v>5.1305807016197094E-12</v>
      </c>
      <c r="AF12217">
        <f t="shared" si="791"/>
        <v>3.2014823578106967E-9</v>
      </c>
      <c r="AG12217">
        <f t="shared" si="792"/>
        <v>6.2670043270284748E-8</v>
      </c>
    </row>
    <row r="12218" spans="30:33" x14ac:dyDescent="0.2">
      <c r="AD12218">
        <f t="shared" si="790"/>
        <v>12216</v>
      </c>
      <c r="AE12218">
        <f t="shared" si="793"/>
        <v>5.122371772497117E-12</v>
      </c>
      <c r="AF12218">
        <f t="shared" si="791"/>
        <v>3.1963599860381995E-9</v>
      </c>
      <c r="AG12218">
        <f t="shared" si="792"/>
        <v>6.2574893572824783E-8</v>
      </c>
    </row>
    <row r="12219" spans="30:33" x14ac:dyDescent="0.2">
      <c r="AD12219">
        <f t="shared" si="790"/>
        <v>12217</v>
      </c>
      <c r="AE12219">
        <f t="shared" si="793"/>
        <v>5.1141759776611216E-12</v>
      </c>
      <c r="AF12219">
        <f t="shared" si="791"/>
        <v>3.1912458100605383E-9</v>
      </c>
      <c r="AG12219">
        <f t="shared" si="792"/>
        <v>6.2479887919085925E-8</v>
      </c>
    </row>
    <row r="12220" spans="30:33" x14ac:dyDescent="0.2">
      <c r="AD12220">
        <f t="shared" si="790"/>
        <v>12218</v>
      </c>
      <c r="AE12220">
        <f t="shared" si="793"/>
        <v>5.1059932960968639E-12</v>
      </c>
      <c r="AF12220">
        <f t="shared" si="791"/>
        <v>3.1861398167644412E-9</v>
      </c>
      <c r="AG12220">
        <f t="shared" si="792"/>
        <v>6.2385026091711487E-8</v>
      </c>
    </row>
    <row r="12221" spans="30:33" x14ac:dyDescent="0.2">
      <c r="AD12221">
        <f t="shared" si="790"/>
        <v>12219</v>
      </c>
      <c r="AE12221">
        <f t="shared" si="793"/>
        <v>5.0978237068231086E-12</v>
      </c>
      <c r="AF12221">
        <f t="shared" si="791"/>
        <v>3.1810419930576181E-9</v>
      </c>
      <c r="AG12221">
        <f t="shared" si="792"/>
        <v>6.2290307873671564E-8</v>
      </c>
    </row>
    <row r="12222" spans="30:33" x14ac:dyDescent="0.2">
      <c r="AD12222">
        <f t="shared" si="790"/>
        <v>12220</v>
      </c>
      <c r="AE12222">
        <f t="shared" si="793"/>
        <v>5.0896671888921911E-12</v>
      </c>
      <c r="AF12222">
        <f t="shared" si="791"/>
        <v>3.1759523258687257E-9</v>
      </c>
      <c r="AG12222">
        <f t="shared" si="792"/>
        <v>6.2195733048262568E-8</v>
      </c>
    </row>
    <row r="12223" spans="30:33" x14ac:dyDescent="0.2">
      <c r="AD12223">
        <f t="shared" si="790"/>
        <v>12221</v>
      </c>
      <c r="AE12223">
        <f t="shared" si="793"/>
        <v>5.0815237213899633E-12</v>
      </c>
      <c r="AF12223">
        <f t="shared" si="791"/>
        <v>3.1708708021473357E-9</v>
      </c>
      <c r="AG12223">
        <f t="shared" si="792"/>
        <v>6.2101301399106746E-8</v>
      </c>
    </row>
    <row r="12224" spans="30:33" x14ac:dyDescent="0.2">
      <c r="AD12224">
        <f t="shared" si="790"/>
        <v>12222</v>
      </c>
      <c r="AE12224">
        <f t="shared" si="793"/>
        <v>5.0733932834357397E-12</v>
      </c>
      <c r="AF12224">
        <f t="shared" si="791"/>
        <v>3.1657974088638999E-9</v>
      </c>
      <c r="AG12224">
        <f t="shared" si="792"/>
        <v>6.2007012710151613E-8</v>
      </c>
    </row>
    <row r="12225" spans="30:33" x14ac:dyDescent="0.2">
      <c r="AD12225">
        <f t="shared" si="790"/>
        <v>12223</v>
      </c>
      <c r="AE12225">
        <f t="shared" si="793"/>
        <v>5.0652758541822422E-12</v>
      </c>
      <c r="AF12225">
        <f t="shared" si="791"/>
        <v>3.1607321330097176E-9</v>
      </c>
      <c r="AG12225">
        <f t="shared" si="792"/>
        <v>6.191286676566954E-8</v>
      </c>
    </row>
    <row r="12226" spans="30:33" x14ac:dyDescent="0.2">
      <c r="AD12226">
        <f t="shared" si="790"/>
        <v>12224</v>
      </c>
      <c r="AE12226">
        <f t="shared" si="793"/>
        <v>5.0571714128155508E-12</v>
      </c>
      <c r="AF12226">
        <f t="shared" si="791"/>
        <v>3.1556749615969018E-9</v>
      </c>
      <c r="AG12226">
        <f t="shared" si="792"/>
        <v>6.1818863350257294E-8</v>
      </c>
    </row>
    <row r="12227" spans="30:33" x14ac:dyDescent="0.2">
      <c r="AD12227">
        <f t="shared" si="790"/>
        <v>12225</v>
      </c>
      <c r="AE12227">
        <f t="shared" si="793"/>
        <v>5.0490799385550451E-12</v>
      </c>
      <c r="AF12227">
        <f t="shared" si="791"/>
        <v>3.1506258816583467E-9</v>
      </c>
      <c r="AG12227">
        <f t="shared" si="792"/>
        <v>6.1725002248835422E-8</v>
      </c>
    </row>
    <row r="12228" spans="30:33" x14ac:dyDescent="0.2">
      <c r="AD12228">
        <f t="shared" si="790"/>
        <v>12226</v>
      </c>
      <c r="AE12228">
        <f t="shared" si="793"/>
        <v>5.0410014106533569E-12</v>
      </c>
      <c r="AF12228">
        <f t="shared" si="791"/>
        <v>3.1455848802476931E-9</v>
      </c>
      <c r="AG12228">
        <f t="shared" si="792"/>
        <v>6.1631283246647946E-8</v>
      </c>
    </row>
    <row r="12229" spans="30:33" x14ac:dyDescent="0.2">
      <c r="AD12229">
        <f t="shared" si="790"/>
        <v>12227</v>
      </c>
      <c r="AE12229">
        <f t="shared" si="793"/>
        <v>5.0329358083963115E-12</v>
      </c>
      <c r="AF12229">
        <f t="shared" si="791"/>
        <v>3.1405519444392966E-9</v>
      </c>
      <c r="AG12229">
        <f t="shared" si="792"/>
        <v>6.1537706129261698E-8</v>
      </c>
    </row>
    <row r="12230" spans="30:33" x14ac:dyDescent="0.2">
      <c r="AD12230">
        <f t="shared" si="790"/>
        <v>12228</v>
      </c>
      <c r="AE12230">
        <f t="shared" si="793"/>
        <v>5.0248831111028767E-12</v>
      </c>
      <c r="AF12230">
        <f t="shared" si="791"/>
        <v>3.1355270613281935E-9</v>
      </c>
      <c r="AG12230">
        <f t="shared" si="792"/>
        <v>6.144427068256598E-8</v>
      </c>
    </row>
    <row r="12231" spans="30:33" x14ac:dyDescent="0.2">
      <c r="AD12231">
        <f t="shared" si="790"/>
        <v>12229</v>
      </c>
      <c r="AE12231">
        <f t="shared" si="793"/>
        <v>5.0168432981251121E-12</v>
      </c>
      <c r="AF12231">
        <f t="shared" si="791"/>
        <v>3.1305102180300685E-9</v>
      </c>
      <c r="AG12231">
        <f t="shared" si="792"/>
        <v>6.1350976692771992E-8</v>
      </c>
    </row>
    <row r="12232" spans="30:33" x14ac:dyDescent="0.2">
      <c r="AD12232">
        <f t="shared" si="790"/>
        <v>12230</v>
      </c>
      <c r="AE12232">
        <f t="shared" si="793"/>
        <v>5.0088163488481122E-12</v>
      </c>
      <c r="AF12232">
        <f t="shared" si="791"/>
        <v>3.1255014016812202E-9</v>
      </c>
      <c r="AG12232">
        <f t="shared" si="792"/>
        <v>6.1257823946412409E-8</v>
      </c>
    </row>
    <row r="12233" spans="30:33" x14ac:dyDescent="0.2">
      <c r="AD12233">
        <f t="shared" si="790"/>
        <v>12231</v>
      </c>
      <c r="AE12233">
        <f t="shared" si="793"/>
        <v>5.0008022426899545E-12</v>
      </c>
      <c r="AF12233">
        <f t="shared" si="791"/>
        <v>3.12050059943853E-9</v>
      </c>
      <c r="AG12233">
        <f t="shared" si="792"/>
        <v>6.1164812230340828E-8</v>
      </c>
    </row>
    <row r="12234" spans="30:33" x14ac:dyDescent="0.2">
      <c r="AD12234">
        <f t="shared" si="790"/>
        <v>12232</v>
      </c>
      <c r="AE12234">
        <f t="shared" si="793"/>
        <v>4.9928009591016501E-12</v>
      </c>
      <c r="AF12234">
        <f t="shared" si="791"/>
        <v>3.1155077984794281E-9</v>
      </c>
      <c r="AG12234">
        <f t="shared" si="792"/>
        <v>6.1071941331731378E-8</v>
      </c>
    </row>
    <row r="12235" spans="30:33" x14ac:dyDescent="0.2">
      <c r="AD12235">
        <f t="shared" si="790"/>
        <v>12233</v>
      </c>
      <c r="AE12235">
        <f t="shared" si="793"/>
        <v>4.9848124775670874E-12</v>
      </c>
      <c r="AF12235">
        <f t="shared" si="791"/>
        <v>3.110522986001861E-9</v>
      </c>
      <c r="AG12235">
        <f t="shared" si="792"/>
        <v>6.0979211038078185E-8</v>
      </c>
    </row>
    <row r="12236" spans="30:33" x14ac:dyDescent="0.2">
      <c r="AD12236">
        <f t="shared" si="790"/>
        <v>12234</v>
      </c>
      <c r="AE12236">
        <f t="shared" si="793"/>
        <v>4.9768367776029796E-12</v>
      </c>
      <c r="AF12236">
        <f t="shared" si="791"/>
        <v>3.1055461492242579E-9</v>
      </c>
      <c r="AG12236">
        <f t="shared" si="792"/>
        <v>6.0886621137194849E-8</v>
      </c>
    </row>
    <row r="12237" spans="30:33" x14ac:dyDescent="0.2">
      <c r="AD12237">
        <f t="shared" si="790"/>
        <v>12235</v>
      </c>
      <c r="AE12237">
        <f t="shared" si="793"/>
        <v>4.9688738387588152E-12</v>
      </c>
      <c r="AF12237">
        <f t="shared" si="791"/>
        <v>3.1005772753854989E-9</v>
      </c>
      <c r="AG12237">
        <f t="shared" si="792"/>
        <v>6.0794171417214105E-8</v>
      </c>
    </row>
    <row r="12238" spans="30:33" x14ac:dyDescent="0.2">
      <c r="AD12238">
        <f t="shared" si="790"/>
        <v>12236</v>
      </c>
      <c r="AE12238">
        <f t="shared" si="793"/>
        <v>4.9609236406168007E-12</v>
      </c>
      <c r="AF12238">
        <f t="shared" si="791"/>
        <v>3.0956163517448819E-9</v>
      </c>
      <c r="AG12238">
        <f t="shared" si="792"/>
        <v>6.0701861666587171E-8</v>
      </c>
    </row>
    <row r="12239" spans="30:33" x14ac:dyDescent="0.2">
      <c r="AD12239">
        <f t="shared" si="790"/>
        <v>12237</v>
      </c>
      <c r="AE12239">
        <f t="shared" si="793"/>
        <v>4.9529861627918131E-12</v>
      </c>
      <c r="AF12239">
        <f t="shared" si="791"/>
        <v>3.0906633655820901E-9</v>
      </c>
      <c r="AG12239">
        <f t="shared" si="792"/>
        <v>6.060969167408342E-8</v>
      </c>
    </row>
    <row r="12240" spans="30:33" x14ac:dyDescent="0.2">
      <c r="AD12240">
        <f t="shared" ref="AD12240:AD12303" si="794">AD12239+1</f>
        <v>12238</v>
      </c>
      <c r="AE12240">
        <f t="shared" si="793"/>
        <v>4.9450613849313464E-12</v>
      </c>
      <c r="AF12240">
        <f t="shared" ref="AF12240:AF12303" si="795">AF12239*$AF$3</f>
        <v>3.0857183041971585E-9</v>
      </c>
      <c r="AG12240">
        <f t="shared" ref="AG12240:AG12303" si="796">AD12240*AE12240</f>
        <v>6.051766122878982E-8</v>
      </c>
    </row>
    <row r="12241" spans="30:33" x14ac:dyDescent="0.2">
      <c r="AD12241">
        <f t="shared" si="794"/>
        <v>12239</v>
      </c>
      <c r="AE12241">
        <f t="shared" si="793"/>
        <v>4.9371492867154562E-12</v>
      </c>
      <c r="AF12241">
        <f t="shared" si="795"/>
        <v>3.0807811549104429E-9</v>
      </c>
      <c r="AG12241">
        <f t="shared" si="796"/>
        <v>6.0425770120110464E-8</v>
      </c>
    </row>
    <row r="12242" spans="30:33" x14ac:dyDescent="0.2">
      <c r="AD12242">
        <f t="shared" si="794"/>
        <v>12240</v>
      </c>
      <c r="AE12242">
        <f t="shared" si="793"/>
        <v>4.9292498478567105E-12</v>
      </c>
      <c r="AF12242">
        <f t="shared" si="795"/>
        <v>3.0758519050625861E-9</v>
      </c>
      <c r="AG12242">
        <f t="shared" si="796"/>
        <v>6.0334018137766139E-8</v>
      </c>
    </row>
    <row r="12243" spans="30:33" x14ac:dyDescent="0.2">
      <c r="AD12243">
        <f t="shared" si="794"/>
        <v>12241</v>
      </c>
      <c r="AE12243">
        <f t="shared" ref="AE12243:AE12306" si="797">AF12242*$AE$3</f>
        <v>4.9213630481001399E-12</v>
      </c>
      <c r="AF12243">
        <f t="shared" si="795"/>
        <v>3.0709305420144857E-9</v>
      </c>
      <c r="AG12243">
        <f t="shared" si="796"/>
        <v>6.0242405071793816E-8</v>
      </c>
    </row>
    <row r="12244" spans="30:33" x14ac:dyDescent="0.2">
      <c r="AD12244">
        <f t="shared" si="794"/>
        <v>12242</v>
      </c>
      <c r="AE12244">
        <f t="shared" si="797"/>
        <v>4.9134888672231791E-12</v>
      </c>
      <c r="AF12244">
        <f t="shared" si="795"/>
        <v>3.0660170531472622E-9</v>
      </c>
      <c r="AG12244">
        <f t="shared" si="796"/>
        <v>6.0150930712546156E-8</v>
      </c>
    </row>
    <row r="12245" spans="30:33" x14ac:dyDescent="0.2">
      <c r="AD12245">
        <f t="shared" si="794"/>
        <v>12243</v>
      </c>
      <c r="AE12245">
        <f t="shared" si="797"/>
        <v>4.9056272850356218E-12</v>
      </c>
      <c r="AF12245">
        <f t="shared" si="795"/>
        <v>3.0611114258622266E-9</v>
      </c>
      <c r="AG12245">
        <f t="shared" si="796"/>
        <v>6.0059594850691117E-8</v>
      </c>
    </row>
    <row r="12246" spans="30:33" x14ac:dyDescent="0.2">
      <c r="AD12246">
        <f t="shared" si="794"/>
        <v>12244</v>
      </c>
      <c r="AE12246">
        <f t="shared" si="797"/>
        <v>4.897778281379565E-12</v>
      </c>
      <c r="AF12246">
        <f t="shared" si="795"/>
        <v>3.0562136475808471E-9</v>
      </c>
      <c r="AG12246">
        <f t="shared" si="796"/>
        <v>5.9968397277211393E-8</v>
      </c>
    </row>
    <row r="12247" spans="30:33" x14ac:dyDescent="0.2">
      <c r="AD12247">
        <f t="shared" si="794"/>
        <v>12245</v>
      </c>
      <c r="AE12247">
        <f t="shared" si="797"/>
        <v>4.8899418361293572E-12</v>
      </c>
      <c r="AF12247">
        <f t="shared" si="795"/>
        <v>3.0513237057447178E-9</v>
      </c>
      <c r="AG12247">
        <f t="shared" si="796"/>
        <v>5.9877337783403983E-8</v>
      </c>
    </row>
    <row r="12248" spans="30:33" x14ac:dyDescent="0.2">
      <c r="AD12248">
        <f t="shared" si="794"/>
        <v>12246</v>
      </c>
      <c r="AE12248">
        <f t="shared" si="797"/>
        <v>4.882117929191551E-12</v>
      </c>
      <c r="AF12248">
        <f t="shared" si="795"/>
        <v>3.0464415878155259E-9</v>
      </c>
      <c r="AG12248">
        <f t="shared" si="796"/>
        <v>5.9786416160879737E-8</v>
      </c>
    </row>
    <row r="12249" spans="30:33" x14ac:dyDescent="0.2">
      <c r="AD12249">
        <f t="shared" si="794"/>
        <v>12247</v>
      </c>
      <c r="AE12249">
        <f t="shared" si="797"/>
        <v>4.8743065405048435E-12</v>
      </c>
      <c r="AF12249">
        <f t="shared" si="795"/>
        <v>3.0415672812750209E-9</v>
      </c>
      <c r="AG12249">
        <f t="shared" si="796"/>
        <v>5.9695632201562815E-8</v>
      </c>
    </row>
    <row r="12250" spans="30:33" x14ac:dyDescent="0.2">
      <c r="AD12250">
        <f t="shared" si="794"/>
        <v>12248</v>
      </c>
      <c r="AE12250">
        <f t="shared" si="797"/>
        <v>4.8665076500400353E-12</v>
      </c>
      <c r="AF12250">
        <f t="shared" si="795"/>
        <v>3.0367007736249809E-9</v>
      </c>
      <c r="AG12250">
        <f t="shared" si="796"/>
        <v>5.9604985697690353E-8</v>
      </c>
    </row>
    <row r="12251" spans="30:33" x14ac:dyDescent="0.2">
      <c r="AD12251">
        <f t="shared" si="794"/>
        <v>12249</v>
      </c>
      <c r="AE12251">
        <f t="shared" si="797"/>
        <v>4.8587212377999713E-12</v>
      </c>
      <c r="AF12251">
        <f t="shared" si="795"/>
        <v>3.0318420523871808E-9</v>
      </c>
      <c r="AG12251">
        <f t="shared" si="796"/>
        <v>5.9514476441811848E-8</v>
      </c>
    </row>
    <row r="12252" spans="30:33" x14ac:dyDescent="0.2">
      <c r="AD12252">
        <f t="shared" si="794"/>
        <v>12250</v>
      </c>
      <c r="AE12252">
        <f t="shared" si="797"/>
        <v>4.8509472838194915E-12</v>
      </c>
      <c r="AF12252">
        <f t="shared" si="795"/>
        <v>3.0269911051033611E-9</v>
      </c>
      <c r="AG12252">
        <f t="shared" si="796"/>
        <v>5.9424104226788774E-8</v>
      </c>
    </row>
    <row r="12253" spans="30:33" x14ac:dyDescent="0.2">
      <c r="AD12253">
        <f t="shared" si="794"/>
        <v>12251</v>
      </c>
      <c r="AE12253">
        <f t="shared" si="797"/>
        <v>4.8431857681653799E-12</v>
      </c>
      <c r="AF12253">
        <f t="shared" si="795"/>
        <v>3.0221479193351956E-9</v>
      </c>
      <c r="AG12253">
        <f t="shared" si="796"/>
        <v>5.9333868845794067E-8</v>
      </c>
    </row>
    <row r="12254" spans="30:33" x14ac:dyDescent="0.2">
      <c r="AD12254">
        <f t="shared" si="794"/>
        <v>12252</v>
      </c>
      <c r="AE12254">
        <f t="shared" si="797"/>
        <v>4.8354366709363148E-12</v>
      </c>
      <c r="AF12254">
        <f t="shared" si="795"/>
        <v>3.0173124826642591E-9</v>
      </c>
      <c r="AG12254">
        <f t="shared" si="796"/>
        <v>5.9243770092311732E-8</v>
      </c>
    </row>
    <row r="12255" spans="30:33" x14ac:dyDescent="0.2">
      <c r="AD12255">
        <f t="shared" si="794"/>
        <v>12253</v>
      </c>
      <c r="AE12255">
        <f t="shared" si="797"/>
        <v>4.827699972262817E-12</v>
      </c>
      <c r="AF12255">
        <f t="shared" si="795"/>
        <v>3.0124847826919961E-9</v>
      </c>
      <c r="AG12255">
        <f t="shared" si="796"/>
        <v>5.9153807760136297E-8</v>
      </c>
    </row>
    <row r="12256" spans="30:33" x14ac:dyDescent="0.2">
      <c r="AD12256">
        <f t="shared" si="794"/>
        <v>12254</v>
      </c>
      <c r="AE12256">
        <f t="shared" si="797"/>
        <v>4.8199756523071963E-12</v>
      </c>
      <c r="AF12256">
        <f t="shared" si="795"/>
        <v>3.007664807039689E-9</v>
      </c>
      <c r="AG12256">
        <f t="shared" si="796"/>
        <v>5.9063981643372381E-8</v>
      </c>
    </row>
    <row r="12257" spans="30:33" x14ac:dyDescent="0.2">
      <c r="AD12257">
        <f t="shared" si="794"/>
        <v>12255</v>
      </c>
      <c r="AE12257">
        <f t="shared" si="797"/>
        <v>4.8122636912635046E-12</v>
      </c>
      <c r="AF12257">
        <f t="shared" si="795"/>
        <v>3.0028525433484254E-9</v>
      </c>
      <c r="AG12257">
        <f t="shared" si="796"/>
        <v>5.897429153643425E-8</v>
      </c>
    </row>
    <row r="12258" spans="30:33" x14ac:dyDescent="0.2">
      <c r="AD12258">
        <f t="shared" si="794"/>
        <v>12256</v>
      </c>
      <c r="AE12258">
        <f t="shared" si="797"/>
        <v>4.804564069357483E-12</v>
      </c>
      <c r="AF12258">
        <f t="shared" si="795"/>
        <v>2.9980479792790679E-9</v>
      </c>
      <c r="AG12258">
        <f t="shared" si="796"/>
        <v>5.8884737234045315E-8</v>
      </c>
    </row>
    <row r="12259" spans="30:33" x14ac:dyDescent="0.2">
      <c r="AD12259">
        <f t="shared" si="794"/>
        <v>12257</v>
      </c>
      <c r="AE12259">
        <f t="shared" si="797"/>
        <v>4.7968767668465112E-12</v>
      </c>
      <c r="AF12259">
        <f t="shared" si="795"/>
        <v>2.9932511025122213E-9</v>
      </c>
      <c r="AG12259">
        <f t="shared" si="796"/>
        <v>5.879531853123769E-8</v>
      </c>
    </row>
    <row r="12260" spans="30:33" x14ac:dyDescent="0.2">
      <c r="AD12260">
        <f t="shared" si="794"/>
        <v>12258</v>
      </c>
      <c r="AE12260">
        <f t="shared" si="797"/>
        <v>4.7892017640195563E-12</v>
      </c>
      <c r="AF12260">
        <f t="shared" si="795"/>
        <v>2.9884619007482014E-9</v>
      </c>
      <c r="AG12260">
        <f t="shared" si="796"/>
        <v>5.870603522335172E-8</v>
      </c>
    </row>
    <row r="12261" spans="30:33" x14ac:dyDescent="0.2">
      <c r="AD12261">
        <f t="shared" si="794"/>
        <v>12259</v>
      </c>
      <c r="AE12261">
        <f t="shared" si="797"/>
        <v>4.7815390411971246E-12</v>
      </c>
      <c r="AF12261">
        <f t="shared" si="795"/>
        <v>2.9836803617070044E-9</v>
      </c>
      <c r="AG12261">
        <f t="shared" si="796"/>
        <v>5.861688710603555E-8</v>
      </c>
    </row>
    <row r="12262" spans="30:33" x14ac:dyDescent="0.2">
      <c r="AD12262">
        <f t="shared" si="794"/>
        <v>12260</v>
      </c>
      <c r="AE12262">
        <f t="shared" si="797"/>
        <v>4.7738885787312089E-12</v>
      </c>
      <c r="AF12262">
        <f t="shared" si="795"/>
        <v>2.9789064731282732E-9</v>
      </c>
      <c r="AG12262">
        <f t="shared" si="796"/>
        <v>5.8527873975244621E-8</v>
      </c>
    </row>
    <row r="12263" spans="30:33" x14ac:dyDescent="0.2">
      <c r="AD12263">
        <f t="shared" si="794"/>
        <v>12261</v>
      </c>
      <c r="AE12263">
        <f t="shared" si="797"/>
        <v>4.7662503570052395E-12</v>
      </c>
      <c r="AF12263">
        <f t="shared" si="795"/>
        <v>2.974140222771268E-9</v>
      </c>
      <c r="AG12263">
        <f t="shared" si="796"/>
        <v>5.8438995627241245E-8</v>
      </c>
    </row>
    <row r="12264" spans="30:33" x14ac:dyDescent="0.2">
      <c r="AD12264">
        <f t="shared" si="794"/>
        <v>12262</v>
      </c>
      <c r="AE12264">
        <f t="shared" si="797"/>
        <v>4.7586243564340312E-12</v>
      </c>
      <c r="AF12264">
        <f t="shared" si="795"/>
        <v>2.9693815984148337E-9</v>
      </c>
      <c r="AG12264">
        <f t="shared" si="796"/>
        <v>5.8350251858594094E-8</v>
      </c>
    </row>
    <row r="12265" spans="30:33" x14ac:dyDescent="0.2">
      <c r="AD12265">
        <f t="shared" si="794"/>
        <v>12263</v>
      </c>
      <c r="AE12265">
        <f t="shared" si="797"/>
        <v>4.7510105574637362E-12</v>
      </c>
      <c r="AF12265">
        <f t="shared" si="795"/>
        <v>2.9646305878573696E-9</v>
      </c>
      <c r="AG12265">
        <f t="shared" si="796"/>
        <v>5.8261642466177798E-8</v>
      </c>
    </row>
    <row r="12266" spans="30:33" x14ac:dyDescent="0.2">
      <c r="AD12266">
        <f t="shared" si="794"/>
        <v>12264</v>
      </c>
      <c r="AE12266">
        <f t="shared" si="797"/>
        <v>4.7434089405717934E-12</v>
      </c>
      <c r="AF12266">
        <f t="shared" si="795"/>
        <v>2.9598871789167975E-9</v>
      </c>
      <c r="AG12266">
        <f t="shared" si="796"/>
        <v>5.8173167247172477E-8</v>
      </c>
    </row>
    <row r="12267" spans="30:33" x14ac:dyDescent="0.2">
      <c r="AD12267">
        <f t="shared" si="794"/>
        <v>12265</v>
      </c>
      <c r="AE12267">
        <f t="shared" si="797"/>
        <v>4.7358194862668785E-12</v>
      </c>
      <c r="AF12267">
        <f t="shared" si="795"/>
        <v>2.9551513594305303E-9</v>
      </c>
      <c r="AG12267">
        <f t="shared" si="796"/>
        <v>5.8084825999063265E-8</v>
      </c>
    </row>
    <row r="12268" spans="30:33" x14ac:dyDescent="0.2">
      <c r="AD12268">
        <f t="shared" si="794"/>
        <v>12266</v>
      </c>
      <c r="AE12268">
        <f t="shared" si="797"/>
        <v>4.7282421750888509E-12</v>
      </c>
      <c r="AF12268">
        <f t="shared" si="795"/>
        <v>2.9504231172554413E-9</v>
      </c>
      <c r="AG12268">
        <f t="shared" si="796"/>
        <v>5.7996618519639847E-8</v>
      </c>
    </row>
    <row r="12269" spans="30:33" x14ac:dyDescent="0.2">
      <c r="AD12269">
        <f t="shared" si="794"/>
        <v>12267</v>
      </c>
      <c r="AE12269">
        <f t="shared" si="797"/>
        <v>4.7206769876087083E-12</v>
      </c>
      <c r="AF12269">
        <f t="shared" si="795"/>
        <v>2.9457024402678324E-9</v>
      </c>
      <c r="AG12269">
        <f t="shared" si="796"/>
        <v>5.7908544606996025E-8</v>
      </c>
    </row>
    <row r="12270" spans="30:33" x14ac:dyDescent="0.2">
      <c r="AD12270">
        <f t="shared" si="794"/>
        <v>12268</v>
      </c>
      <c r="AE12270">
        <f t="shared" si="797"/>
        <v>4.7131239044285338E-12</v>
      </c>
      <c r="AF12270">
        <f t="shared" si="795"/>
        <v>2.9409893163634039E-9</v>
      </c>
      <c r="AG12270">
        <f t="shared" si="796"/>
        <v>5.7820604059529255E-8</v>
      </c>
    </row>
    <row r="12271" spans="30:33" x14ac:dyDescent="0.2">
      <c r="AD12271">
        <f t="shared" si="794"/>
        <v>12269</v>
      </c>
      <c r="AE12271">
        <f t="shared" si="797"/>
        <v>4.7055829061814483E-12</v>
      </c>
      <c r="AF12271">
        <f t="shared" si="795"/>
        <v>2.9362837334572225E-9</v>
      </c>
      <c r="AG12271">
        <f t="shared" si="796"/>
        <v>5.7732796675940193E-8</v>
      </c>
    </row>
    <row r="12272" spans="30:33" x14ac:dyDescent="0.2">
      <c r="AD12272">
        <f t="shared" si="794"/>
        <v>12270</v>
      </c>
      <c r="AE12272">
        <f t="shared" si="797"/>
        <v>4.6980539735315582E-12</v>
      </c>
      <c r="AF12272">
        <f t="shared" si="795"/>
        <v>2.9315856794836908E-9</v>
      </c>
      <c r="AG12272">
        <f t="shared" si="796"/>
        <v>5.764512225523222E-8</v>
      </c>
    </row>
    <row r="12273" spans="30:33" x14ac:dyDescent="0.2">
      <c r="AD12273">
        <f t="shared" si="794"/>
        <v>12271</v>
      </c>
      <c r="AE12273">
        <f t="shared" si="797"/>
        <v>4.6905370871739073E-12</v>
      </c>
      <c r="AF12273">
        <f t="shared" si="795"/>
        <v>2.9268951423965169E-9</v>
      </c>
      <c r="AG12273">
        <f t="shared" si="796"/>
        <v>5.7557580596711018E-8</v>
      </c>
    </row>
    <row r="12274" spans="30:33" x14ac:dyDescent="0.2">
      <c r="AD12274">
        <f t="shared" si="794"/>
        <v>12272</v>
      </c>
      <c r="AE12274">
        <f t="shared" si="797"/>
        <v>4.683032227834429E-12</v>
      </c>
      <c r="AF12274">
        <f t="shared" si="795"/>
        <v>2.9222121101686825E-9</v>
      </c>
      <c r="AG12274">
        <f t="shared" si="796"/>
        <v>5.7470171499984116E-8</v>
      </c>
    </row>
    <row r="12275" spans="30:33" x14ac:dyDescent="0.2">
      <c r="AD12275">
        <f t="shared" si="794"/>
        <v>12273</v>
      </c>
      <c r="AE12275">
        <f t="shared" si="797"/>
        <v>4.675539376269894E-12</v>
      </c>
      <c r="AF12275">
        <f t="shared" si="795"/>
        <v>2.9175365707924126E-9</v>
      </c>
      <c r="AG12275">
        <f t="shared" si="796"/>
        <v>5.7382894764960409E-8</v>
      </c>
    </row>
    <row r="12276" spans="30:33" x14ac:dyDescent="0.2">
      <c r="AD12276">
        <f t="shared" si="794"/>
        <v>12274</v>
      </c>
      <c r="AE12276">
        <f t="shared" si="797"/>
        <v>4.6680585132678621E-12</v>
      </c>
      <c r="AF12276">
        <f t="shared" si="795"/>
        <v>2.9128685122791447E-9</v>
      </c>
      <c r="AG12276">
        <f t="shared" si="796"/>
        <v>5.7295750191849739E-8</v>
      </c>
    </row>
    <row r="12277" spans="30:33" x14ac:dyDescent="0.2">
      <c r="AD12277">
        <f t="shared" si="794"/>
        <v>12275</v>
      </c>
      <c r="AE12277">
        <f t="shared" si="797"/>
        <v>4.6605896196466335E-12</v>
      </c>
      <c r="AF12277">
        <f t="shared" si="795"/>
        <v>2.9082079226594978E-9</v>
      </c>
      <c r="AG12277">
        <f t="shared" si="796"/>
        <v>5.7208737581162426E-8</v>
      </c>
    </row>
    <row r="12278" spans="30:33" x14ac:dyDescent="0.2">
      <c r="AD12278">
        <f t="shared" si="794"/>
        <v>12276</v>
      </c>
      <c r="AE12278">
        <f t="shared" si="797"/>
        <v>4.6531326762551984E-12</v>
      </c>
      <c r="AF12278">
        <f t="shared" si="795"/>
        <v>2.9035547899832426E-9</v>
      </c>
      <c r="AG12278">
        <f t="shared" si="796"/>
        <v>5.7121856733708814E-8</v>
      </c>
    </row>
    <row r="12279" spans="30:33" x14ac:dyDescent="0.2">
      <c r="AD12279">
        <f t="shared" si="794"/>
        <v>12277</v>
      </c>
      <c r="AE12279">
        <f t="shared" si="797"/>
        <v>4.6456876639731905E-12</v>
      </c>
      <c r="AF12279">
        <f t="shared" si="795"/>
        <v>2.8989091023192693E-9</v>
      </c>
      <c r="AG12279">
        <f t="shared" si="796"/>
        <v>5.7035107450598862E-8</v>
      </c>
    </row>
    <row r="12280" spans="30:33" x14ac:dyDescent="0.2">
      <c r="AD12280">
        <f t="shared" si="794"/>
        <v>12278</v>
      </c>
      <c r="AE12280">
        <f t="shared" si="797"/>
        <v>4.638254563710833E-12</v>
      </c>
      <c r="AF12280">
        <f t="shared" si="795"/>
        <v>2.8942708477555584E-9</v>
      </c>
      <c r="AG12280">
        <f t="shared" si="796"/>
        <v>5.6948489533241607E-8</v>
      </c>
    </row>
    <row r="12281" spans="30:33" x14ac:dyDescent="0.2">
      <c r="AD12281">
        <f t="shared" si="794"/>
        <v>12279</v>
      </c>
      <c r="AE12281">
        <f t="shared" si="797"/>
        <v>4.6308333564088951E-12</v>
      </c>
      <c r="AF12281">
        <f t="shared" si="795"/>
        <v>2.8896400143991494E-9</v>
      </c>
      <c r="AG12281">
        <f t="shared" si="796"/>
        <v>5.6862002783344822E-8</v>
      </c>
    </row>
    <row r="12282" spans="30:33" x14ac:dyDescent="0.2">
      <c r="AD12282">
        <f t="shared" si="794"/>
        <v>12280</v>
      </c>
      <c r="AE12282">
        <f t="shared" si="797"/>
        <v>4.6234240230386409E-12</v>
      </c>
      <c r="AF12282">
        <f t="shared" si="795"/>
        <v>2.8850165903761107E-9</v>
      </c>
      <c r="AG12282">
        <f t="shared" si="796"/>
        <v>5.677564700291451E-8</v>
      </c>
    </row>
    <row r="12283" spans="30:33" x14ac:dyDescent="0.2">
      <c r="AD12283">
        <f t="shared" si="794"/>
        <v>12281</v>
      </c>
      <c r="AE12283">
        <f t="shared" si="797"/>
        <v>4.6160265446017794E-12</v>
      </c>
      <c r="AF12283">
        <f t="shared" si="795"/>
        <v>2.880400563831509E-9</v>
      </c>
      <c r="AG12283">
        <f t="shared" si="796"/>
        <v>5.6689421994254451E-8</v>
      </c>
    </row>
    <row r="12284" spans="30:33" x14ac:dyDescent="0.2">
      <c r="AD12284">
        <f t="shared" si="794"/>
        <v>12282</v>
      </c>
      <c r="AE12284">
        <f t="shared" si="797"/>
        <v>4.6086409021304163E-12</v>
      </c>
      <c r="AF12284">
        <f t="shared" si="795"/>
        <v>2.8757919229293786E-9</v>
      </c>
      <c r="AG12284">
        <f t="shared" si="796"/>
        <v>5.6603327559965774E-8</v>
      </c>
    </row>
    <row r="12285" spans="30:33" x14ac:dyDescent="0.2">
      <c r="AD12285">
        <f t="shared" si="794"/>
        <v>12283</v>
      </c>
      <c r="AE12285">
        <f t="shared" si="797"/>
        <v>4.6012670766870076E-12</v>
      </c>
      <c r="AF12285">
        <f t="shared" si="795"/>
        <v>2.8711906558526913E-9</v>
      </c>
      <c r="AG12285">
        <f t="shared" si="796"/>
        <v>5.6517363502946514E-8</v>
      </c>
    </row>
    <row r="12286" spans="30:33" x14ac:dyDescent="0.2">
      <c r="AD12286">
        <f t="shared" si="794"/>
        <v>12284</v>
      </c>
      <c r="AE12286">
        <f t="shared" si="797"/>
        <v>4.5939050493643078E-12</v>
      </c>
      <c r="AF12286">
        <f t="shared" si="795"/>
        <v>2.866596750803327E-9</v>
      </c>
      <c r="AG12286">
        <f t="shared" si="796"/>
        <v>5.6431529626391159E-8</v>
      </c>
    </row>
    <row r="12287" spans="30:33" x14ac:dyDescent="0.2">
      <c r="AD12287">
        <f t="shared" si="794"/>
        <v>12285</v>
      </c>
      <c r="AE12287">
        <f t="shared" si="797"/>
        <v>4.5865548012853252E-12</v>
      </c>
      <c r="AF12287">
        <f t="shared" si="795"/>
        <v>2.8620101960020415E-9</v>
      </c>
      <c r="AG12287">
        <f t="shared" si="796"/>
        <v>5.6345825733790222E-8</v>
      </c>
    </row>
    <row r="12288" spans="30:33" x14ac:dyDescent="0.2">
      <c r="AD12288">
        <f t="shared" si="794"/>
        <v>12286</v>
      </c>
      <c r="AE12288">
        <f t="shared" si="797"/>
        <v>4.5792163136032681E-12</v>
      </c>
      <c r="AF12288">
        <f t="shared" si="795"/>
        <v>2.8574309796884382E-9</v>
      </c>
      <c r="AG12288">
        <f t="shared" si="796"/>
        <v>5.6260251628929752E-8</v>
      </c>
    </row>
    <row r="12289" spans="30:33" x14ac:dyDescent="0.2">
      <c r="AD12289">
        <f t="shared" si="794"/>
        <v>12287</v>
      </c>
      <c r="AE12289">
        <f t="shared" si="797"/>
        <v>4.5718895675015031E-12</v>
      </c>
      <c r="AF12289">
        <f t="shared" si="795"/>
        <v>2.8528590901209366E-9</v>
      </c>
      <c r="AG12289">
        <f t="shared" si="796"/>
        <v>5.6174807115890968E-8</v>
      </c>
    </row>
    <row r="12290" spans="30:33" x14ac:dyDescent="0.2">
      <c r="AD12290">
        <f t="shared" si="794"/>
        <v>12288</v>
      </c>
      <c r="AE12290">
        <f t="shared" si="797"/>
        <v>4.5645745441935007E-12</v>
      </c>
      <c r="AF12290">
        <f t="shared" si="795"/>
        <v>2.8482945155767428E-9</v>
      </c>
      <c r="AG12290">
        <f t="shared" si="796"/>
        <v>5.608949199904974E-8</v>
      </c>
    </row>
    <row r="12291" spans="30:33" x14ac:dyDescent="0.2">
      <c r="AD12291">
        <f t="shared" si="794"/>
        <v>12289</v>
      </c>
      <c r="AE12291">
        <f t="shared" si="797"/>
        <v>4.5572712249227902E-12</v>
      </c>
      <c r="AF12291">
        <f t="shared" si="795"/>
        <v>2.84373724435182E-9</v>
      </c>
      <c r="AG12291">
        <f t="shared" si="796"/>
        <v>5.6004306083076166E-8</v>
      </c>
    </row>
    <row r="12292" spans="30:33" x14ac:dyDescent="0.2">
      <c r="AD12292">
        <f t="shared" si="794"/>
        <v>12290</v>
      </c>
      <c r="AE12292">
        <f t="shared" si="797"/>
        <v>4.5499795909629138E-12</v>
      </c>
      <c r="AF12292">
        <f t="shared" si="795"/>
        <v>2.8391872647608568E-9</v>
      </c>
      <c r="AG12292">
        <f t="shared" si="796"/>
        <v>5.5919249172934213E-8</v>
      </c>
    </row>
    <row r="12293" spans="30:33" x14ac:dyDescent="0.2">
      <c r="AD12293">
        <f t="shared" si="794"/>
        <v>12291</v>
      </c>
      <c r="AE12293">
        <f t="shared" si="797"/>
        <v>4.5426996236173731E-12</v>
      </c>
      <c r="AF12293">
        <f t="shared" si="795"/>
        <v>2.8346445651372392E-9</v>
      </c>
      <c r="AG12293">
        <f t="shared" si="796"/>
        <v>5.5834321073881134E-8</v>
      </c>
    </row>
    <row r="12294" spans="30:33" x14ac:dyDescent="0.2">
      <c r="AD12294">
        <f t="shared" si="794"/>
        <v>12292</v>
      </c>
      <c r="AE12294">
        <f t="shared" si="797"/>
        <v>4.5354313042195846E-12</v>
      </c>
      <c r="AF12294">
        <f t="shared" si="795"/>
        <v>2.8301091338330196E-9</v>
      </c>
      <c r="AG12294">
        <f t="shared" si="796"/>
        <v>5.5749521591467135E-8</v>
      </c>
    </row>
    <row r="12295" spans="30:33" x14ac:dyDescent="0.2">
      <c r="AD12295">
        <f t="shared" si="794"/>
        <v>12293</v>
      </c>
      <c r="AE12295">
        <f t="shared" si="797"/>
        <v>4.5281746141328338E-12</v>
      </c>
      <c r="AF12295">
        <f t="shared" si="795"/>
        <v>2.8255809592188865E-9</v>
      </c>
      <c r="AG12295">
        <f t="shared" si="796"/>
        <v>5.5664850531534927E-8</v>
      </c>
    </row>
    <row r="12296" spans="30:33" x14ac:dyDescent="0.2">
      <c r="AD12296">
        <f t="shared" si="794"/>
        <v>12294</v>
      </c>
      <c r="AE12296">
        <f t="shared" si="797"/>
        <v>4.5209295347502206E-12</v>
      </c>
      <c r="AF12296">
        <f t="shared" si="795"/>
        <v>2.8210600296841362E-9</v>
      </c>
      <c r="AG12296">
        <f t="shared" si="796"/>
        <v>5.5580307700219209E-8</v>
      </c>
    </row>
    <row r="12297" spans="30:33" x14ac:dyDescent="0.2">
      <c r="AD12297">
        <f t="shared" si="794"/>
        <v>12295</v>
      </c>
      <c r="AE12297">
        <f t="shared" si="797"/>
        <v>4.5136960474946204E-12</v>
      </c>
      <c r="AF12297">
        <f t="shared" si="795"/>
        <v>2.8165463336366414E-9</v>
      </c>
      <c r="AG12297">
        <f t="shared" si="796"/>
        <v>5.5495892903946356E-8</v>
      </c>
    </row>
    <row r="12298" spans="30:33" x14ac:dyDescent="0.2">
      <c r="AD12298">
        <f t="shared" si="794"/>
        <v>12296</v>
      </c>
      <c r="AE12298">
        <f t="shared" si="797"/>
        <v>4.5064741338186285E-12</v>
      </c>
      <c r="AF12298">
        <f t="shared" si="795"/>
        <v>2.8120398595028226E-9</v>
      </c>
      <c r="AG12298">
        <f t="shared" si="796"/>
        <v>5.5411605949433854E-8</v>
      </c>
    </row>
    <row r="12299" spans="30:33" x14ac:dyDescent="0.2">
      <c r="AD12299">
        <f t="shared" si="794"/>
        <v>12297</v>
      </c>
      <c r="AE12299">
        <f t="shared" si="797"/>
        <v>4.4992637752045185E-12</v>
      </c>
      <c r="AF12299">
        <f t="shared" si="795"/>
        <v>2.8075405957276181E-9</v>
      </c>
      <c r="AG12299">
        <f t="shared" si="796"/>
        <v>5.5327446643689963E-8</v>
      </c>
    </row>
    <row r="12300" spans="30:33" x14ac:dyDescent="0.2">
      <c r="AD12300">
        <f t="shared" si="794"/>
        <v>12298</v>
      </c>
      <c r="AE12300">
        <f t="shared" si="797"/>
        <v>4.4920649531641914E-12</v>
      </c>
      <c r="AF12300">
        <f t="shared" si="795"/>
        <v>2.8030485307744537E-9</v>
      </c>
      <c r="AG12300">
        <f t="shared" si="796"/>
        <v>5.5243414794013224E-8</v>
      </c>
    </row>
    <row r="12301" spans="30:33" x14ac:dyDescent="0.2">
      <c r="AD12301">
        <f t="shared" si="794"/>
        <v>12299</v>
      </c>
      <c r="AE12301">
        <f t="shared" si="797"/>
        <v>4.484877649239128E-12</v>
      </c>
      <c r="AF12301">
        <f t="shared" si="795"/>
        <v>2.7985636531252143E-9</v>
      </c>
      <c r="AG12301">
        <f t="shared" si="796"/>
        <v>5.5159510207992032E-8</v>
      </c>
    </row>
    <row r="12302" spans="30:33" x14ac:dyDescent="0.2">
      <c r="AD12302">
        <f t="shared" si="794"/>
        <v>12300</v>
      </c>
      <c r="AE12302">
        <f t="shared" si="797"/>
        <v>4.4777018450003451E-12</v>
      </c>
      <c r="AF12302">
        <f t="shared" si="795"/>
        <v>2.794085951280214E-9</v>
      </c>
      <c r="AG12302">
        <f t="shared" si="796"/>
        <v>5.5075732693504245E-8</v>
      </c>
    </row>
    <row r="12303" spans="30:33" x14ac:dyDescent="0.2">
      <c r="AD12303">
        <f t="shared" si="794"/>
        <v>12301</v>
      </c>
      <c r="AE12303">
        <f t="shared" si="797"/>
        <v>4.4705375220483444E-12</v>
      </c>
      <c r="AF12303">
        <f t="shared" si="795"/>
        <v>2.7896154137581654E-9</v>
      </c>
      <c r="AG12303">
        <f t="shared" si="796"/>
        <v>5.4992082058716681E-8</v>
      </c>
    </row>
    <row r="12304" spans="30:33" x14ac:dyDescent="0.2">
      <c r="AD12304">
        <f t="shared" ref="AD12304:AD12367" si="798">AD12303+1</f>
        <v>12302</v>
      </c>
      <c r="AE12304">
        <f t="shared" si="797"/>
        <v>4.4633846620130671E-12</v>
      </c>
      <c r="AF12304">
        <f t="shared" ref="AF12304:AF12367" si="799">AF12303*$AF$3</f>
        <v>2.7851520290961523E-9</v>
      </c>
      <c r="AG12304">
        <f t="shared" ref="AG12304:AG12367" si="800">AD12304*AE12304</f>
        <v>5.490855811208475E-8</v>
      </c>
    </row>
    <row r="12305" spans="30:33" x14ac:dyDescent="0.2">
      <c r="AD12305">
        <f t="shared" si="798"/>
        <v>12303</v>
      </c>
      <c r="AE12305">
        <f t="shared" si="797"/>
        <v>4.4562432465538455E-12</v>
      </c>
      <c r="AF12305">
        <f t="shared" si="799"/>
        <v>2.7806957858495983E-9</v>
      </c>
      <c r="AG12305">
        <f t="shared" si="800"/>
        <v>5.4825160662351959E-8</v>
      </c>
    </row>
    <row r="12306" spans="30:33" x14ac:dyDescent="0.2">
      <c r="AD12306">
        <f t="shared" si="798"/>
        <v>12304</v>
      </c>
      <c r="AE12306">
        <f t="shared" si="797"/>
        <v>4.4491132573593589E-12</v>
      </c>
      <c r="AF12306">
        <f t="shared" si="799"/>
        <v>2.7762466725922389E-9</v>
      </c>
      <c r="AG12306">
        <f t="shared" si="800"/>
        <v>5.4741889518549549E-8</v>
      </c>
    </row>
    <row r="12307" spans="30:33" x14ac:dyDescent="0.2">
      <c r="AD12307">
        <f t="shared" si="798"/>
        <v>12305</v>
      </c>
      <c r="AE12307">
        <f t="shared" ref="AE12307:AE12370" si="801">AF12306*$AE$3</f>
        <v>4.4419946761475847E-12</v>
      </c>
      <c r="AF12307">
        <f t="shared" si="799"/>
        <v>2.7718046779160914E-9</v>
      </c>
      <c r="AG12307">
        <f t="shared" si="800"/>
        <v>5.4658744489996031E-8</v>
      </c>
    </row>
    <row r="12308" spans="30:33" x14ac:dyDescent="0.2">
      <c r="AD12308">
        <f t="shared" si="798"/>
        <v>12306</v>
      </c>
      <c r="AE12308">
        <f t="shared" si="801"/>
        <v>4.4348874846657485E-12</v>
      </c>
      <c r="AF12308">
        <f t="shared" si="799"/>
        <v>2.7673697904314254E-9</v>
      </c>
      <c r="AG12308">
        <f t="shared" si="800"/>
        <v>5.4575725386296701E-8</v>
      </c>
    </row>
    <row r="12309" spans="30:33" x14ac:dyDescent="0.2">
      <c r="AD12309">
        <f t="shared" si="798"/>
        <v>12307</v>
      </c>
      <c r="AE12309">
        <f t="shared" si="801"/>
        <v>4.4277916646902828E-12</v>
      </c>
      <c r="AF12309">
        <f t="shared" si="799"/>
        <v>2.7629419987667351E-9</v>
      </c>
      <c r="AG12309">
        <f t="shared" si="800"/>
        <v>5.4492832017343307E-8</v>
      </c>
    </row>
    <row r="12310" spans="30:33" x14ac:dyDescent="0.2">
      <c r="AD12310">
        <f t="shared" si="798"/>
        <v>12308</v>
      </c>
      <c r="AE12310">
        <f t="shared" si="801"/>
        <v>4.4207071980267781E-12</v>
      </c>
      <c r="AF12310">
        <f t="shared" si="799"/>
        <v>2.7585212915687082E-9</v>
      </c>
      <c r="AG12310">
        <f t="shared" si="800"/>
        <v>5.4410064193313588E-8</v>
      </c>
    </row>
    <row r="12311" spans="30:33" x14ac:dyDescent="0.2">
      <c r="AD12311">
        <f t="shared" si="798"/>
        <v>12309</v>
      </c>
      <c r="AE12311">
        <f t="shared" si="801"/>
        <v>4.4136340665099353E-12</v>
      </c>
      <c r="AF12311">
        <f t="shared" si="799"/>
        <v>2.7541076575021983E-9</v>
      </c>
      <c r="AG12311">
        <f t="shared" si="800"/>
        <v>5.4327421724670792E-8</v>
      </c>
    </row>
    <row r="12312" spans="30:33" x14ac:dyDescent="0.2">
      <c r="AD12312">
        <f t="shared" si="798"/>
        <v>12310</v>
      </c>
      <c r="AE12312">
        <f t="shared" si="801"/>
        <v>4.406572252003519E-12</v>
      </c>
      <c r="AF12312">
        <f t="shared" si="799"/>
        <v>2.7497010852501947E-9</v>
      </c>
      <c r="AG12312">
        <f t="shared" si="800"/>
        <v>5.4244904422163321E-8</v>
      </c>
    </row>
    <row r="12313" spans="30:33" x14ac:dyDescent="0.2">
      <c r="AD12313">
        <f t="shared" si="798"/>
        <v>12311</v>
      </c>
      <c r="AE12313">
        <f t="shared" si="801"/>
        <v>4.3995217364003139E-12</v>
      </c>
      <c r="AF12313">
        <f t="shared" si="799"/>
        <v>2.7453015635137941E-9</v>
      </c>
      <c r="AG12313">
        <f t="shared" si="800"/>
        <v>5.4162512096824267E-8</v>
      </c>
    </row>
    <row r="12314" spans="30:33" x14ac:dyDescent="0.2">
      <c r="AD12314">
        <f t="shared" si="798"/>
        <v>12312</v>
      </c>
      <c r="AE12314">
        <f t="shared" si="801"/>
        <v>4.3924825016220726E-12</v>
      </c>
      <c r="AF12314">
        <f t="shared" si="799"/>
        <v>2.7409090810121719E-9</v>
      </c>
      <c r="AG12314">
        <f t="shared" si="800"/>
        <v>5.4080244559970957E-8</v>
      </c>
    </row>
    <row r="12315" spans="30:33" x14ac:dyDescent="0.2">
      <c r="AD12315">
        <f t="shared" si="798"/>
        <v>12313</v>
      </c>
      <c r="AE12315">
        <f t="shared" si="801"/>
        <v>4.3854545296194768E-12</v>
      </c>
      <c r="AF12315">
        <f t="shared" si="799"/>
        <v>2.7365236264825524E-9</v>
      </c>
      <c r="AG12315">
        <f t="shared" si="800"/>
        <v>5.3998101623204617E-8</v>
      </c>
    </row>
    <row r="12316" spans="30:33" x14ac:dyDescent="0.2">
      <c r="AD12316">
        <f t="shared" si="798"/>
        <v>12314</v>
      </c>
      <c r="AE12316">
        <f t="shared" si="801"/>
        <v>4.3784378023720858E-12</v>
      </c>
      <c r="AF12316">
        <f t="shared" si="799"/>
        <v>2.7321451886801802E-9</v>
      </c>
      <c r="AG12316">
        <f t="shared" si="800"/>
        <v>5.3916083098409864E-8</v>
      </c>
    </row>
    <row r="12317" spans="30:33" x14ac:dyDescent="0.2">
      <c r="AD12317">
        <f t="shared" si="798"/>
        <v>12315</v>
      </c>
      <c r="AE12317">
        <f t="shared" si="801"/>
        <v>4.37143230188829E-12</v>
      </c>
      <c r="AF12317">
        <f t="shared" si="799"/>
        <v>2.7277737563782916E-9</v>
      </c>
      <c r="AG12317">
        <f t="shared" si="800"/>
        <v>5.3834188797754289E-8</v>
      </c>
    </row>
    <row r="12318" spans="30:33" x14ac:dyDescent="0.2">
      <c r="AD12318">
        <f t="shared" si="798"/>
        <v>12316</v>
      </c>
      <c r="AE12318">
        <f t="shared" si="801"/>
        <v>4.3644380102052685E-12</v>
      </c>
      <c r="AF12318">
        <f t="shared" si="799"/>
        <v>2.7234093183680861E-9</v>
      </c>
      <c r="AG12318">
        <f t="shared" si="800"/>
        <v>5.3752418533688088E-8</v>
      </c>
    </row>
    <row r="12319" spans="30:33" x14ac:dyDescent="0.2">
      <c r="AD12319">
        <f t="shared" si="798"/>
        <v>12317</v>
      </c>
      <c r="AE12319">
        <f t="shared" si="801"/>
        <v>4.3574549093889396E-12</v>
      </c>
      <c r="AF12319">
        <f t="shared" si="799"/>
        <v>2.719051863458697E-9</v>
      </c>
      <c r="AG12319">
        <f t="shared" si="800"/>
        <v>5.3670772118943567E-8</v>
      </c>
    </row>
    <row r="12320" spans="30:33" x14ac:dyDescent="0.2">
      <c r="AD12320">
        <f t="shared" si="798"/>
        <v>12318</v>
      </c>
      <c r="AE12320">
        <f t="shared" si="801"/>
        <v>4.3504829815339174E-12</v>
      </c>
      <c r="AF12320">
        <f t="shared" si="799"/>
        <v>2.714701380477163E-9</v>
      </c>
      <c r="AG12320">
        <f t="shared" si="800"/>
        <v>5.3589249366534795E-8</v>
      </c>
    </row>
    <row r="12321" spans="30:33" x14ac:dyDescent="0.2">
      <c r="AD12321">
        <f t="shared" si="798"/>
        <v>12319</v>
      </c>
      <c r="AE12321">
        <f t="shared" si="801"/>
        <v>4.3435222087634629E-12</v>
      </c>
      <c r="AF12321">
        <f t="shared" si="799"/>
        <v>2.7103578582683993E-9</v>
      </c>
      <c r="AG12321">
        <f t="shared" si="800"/>
        <v>5.3507850089757101E-8</v>
      </c>
    </row>
    <row r="12322" spans="30:33" x14ac:dyDescent="0.2">
      <c r="AD12322">
        <f t="shared" si="798"/>
        <v>12320</v>
      </c>
      <c r="AE12322">
        <f t="shared" si="801"/>
        <v>4.3365725732294411E-12</v>
      </c>
      <c r="AF12322">
        <f t="shared" si="799"/>
        <v>2.7060212856951696E-9</v>
      </c>
      <c r="AG12322">
        <f t="shared" si="800"/>
        <v>5.3426574102186712E-8</v>
      </c>
    </row>
    <row r="12323" spans="30:33" x14ac:dyDescent="0.2">
      <c r="AD12323">
        <f t="shared" si="798"/>
        <v>12321</v>
      </c>
      <c r="AE12323">
        <f t="shared" si="801"/>
        <v>4.3296340571122733E-12</v>
      </c>
      <c r="AF12323">
        <f t="shared" si="799"/>
        <v>2.7016916516380572E-9</v>
      </c>
      <c r="AG12323">
        <f t="shared" si="800"/>
        <v>5.3345421217680318E-8</v>
      </c>
    </row>
    <row r="12324" spans="30:33" x14ac:dyDescent="0.2">
      <c r="AD12324">
        <f t="shared" si="798"/>
        <v>12322</v>
      </c>
      <c r="AE12324">
        <f t="shared" si="801"/>
        <v>4.3227066426208934E-12</v>
      </c>
      <c r="AF12324">
        <f t="shared" si="799"/>
        <v>2.6973689449954364E-9</v>
      </c>
      <c r="AG12324">
        <f t="shared" si="800"/>
        <v>5.3264391250374649E-8</v>
      </c>
    </row>
    <row r="12325" spans="30:33" x14ac:dyDescent="0.2">
      <c r="AD12325">
        <f t="shared" si="798"/>
        <v>12323</v>
      </c>
      <c r="AE12325">
        <f t="shared" si="801"/>
        <v>4.3157903119927003E-12</v>
      </c>
      <c r="AF12325">
        <f t="shared" si="799"/>
        <v>2.6930531546834434E-9</v>
      </c>
      <c r="AG12325">
        <f t="shared" si="800"/>
        <v>5.3183484014686045E-8</v>
      </c>
    </row>
    <row r="12326" spans="30:33" x14ac:dyDescent="0.2">
      <c r="AD12326">
        <f t="shared" si="798"/>
        <v>12324</v>
      </c>
      <c r="AE12326">
        <f t="shared" si="801"/>
        <v>4.3088850474935113E-12</v>
      </c>
      <c r="AF12326">
        <f t="shared" si="799"/>
        <v>2.6887442696359497E-9</v>
      </c>
      <c r="AG12326">
        <f t="shared" si="800"/>
        <v>5.3102699325310034E-8</v>
      </c>
    </row>
    <row r="12327" spans="30:33" x14ac:dyDescent="0.2">
      <c r="AD12327">
        <f t="shared" si="798"/>
        <v>12325</v>
      </c>
      <c r="AE12327">
        <f t="shared" si="801"/>
        <v>4.3019908314175212E-12</v>
      </c>
      <c r="AF12327">
        <f t="shared" si="799"/>
        <v>2.6844422788045322E-9</v>
      </c>
      <c r="AG12327">
        <f t="shared" si="800"/>
        <v>5.302203699722095E-8</v>
      </c>
    </row>
    <row r="12328" spans="30:33" x14ac:dyDescent="0.2">
      <c r="AD12328">
        <f t="shared" si="798"/>
        <v>12326</v>
      </c>
      <c r="AE12328">
        <f t="shared" si="801"/>
        <v>4.2951076460872537E-12</v>
      </c>
      <c r="AF12328">
        <f t="shared" si="799"/>
        <v>2.680147171158445E-9</v>
      </c>
      <c r="AG12328">
        <f t="shared" si="800"/>
        <v>5.2941496845671491E-8</v>
      </c>
    </row>
    <row r="12329" spans="30:33" x14ac:dyDescent="0.2">
      <c r="AD12329">
        <f t="shared" si="798"/>
        <v>12327</v>
      </c>
      <c r="AE12329">
        <f t="shared" si="801"/>
        <v>4.2882354738535137E-12</v>
      </c>
      <c r="AF12329">
        <f t="shared" si="799"/>
        <v>2.6758589356845914E-9</v>
      </c>
      <c r="AG12329">
        <f t="shared" si="800"/>
        <v>5.2861078686192261E-8</v>
      </c>
    </row>
    <row r="12330" spans="30:33" x14ac:dyDescent="0.2">
      <c r="AD12330">
        <f t="shared" si="798"/>
        <v>12328</v>
      </c>
      <c r="AE12330">
        <f t="shared" si="801"/>
        <v>4.2813742970953484E-12</v>
      </c>
      <c r="AF12330">
        <f t="shared" si="799"/>
        <v>2.6715775613874961E-9</v>
      </c>
      <c r="AG12330">
        <f t="shared" si="800"/>
        <v>5.2780782334591459E-8</v>
      </c>
    </row>
    <row r="12331" spans="30:33" x14ac:dyDescent="0.2">
      <c r="AD12331">
        <f t="shared" si="798"/>
        <v>12329</v>
      </c>
      <c r="AE12331">
        <f t="shared" si="801"/>
        <v>4.2745240982199956E-12</v>
      </c>
      <c r="AF12331">
        <f t="shared" si="799"/>
        <v>2.6673030372892762E-9</v>
      </c>
      <c r="AG12331">
        <f t="shared" si="800"/>
        <v>5.2700607606954323E-8</v>
      </c>
    </row>
    <row r="12332" spans="30:33" x14ac:dyDescent="0.2">
      <c r="AD12332">
        <f t="shared" si="798"/>
        <v>12330</v>
      </c>
      <c r="AE12332">
        <f t="shared" si="801"/>
        <v>4.2676848596628434E-12</v>
      </c>
      <c r="AF12332">
        <f t="shared" si="799"/>
        <v>2.6630353524296132E-9</v>
      </c>
      <c r="AG12332">
        <f t="shared" si="800"/>
        <v>5.262055431964286E-8</v>
      </c>
    </row>
    <row r="12333" spans="30:33" x14ac:dyDescent="0.2">
      <c r="AD12333">
        <f t="shared" si="798"/>
        <v>12331</v>
      </c>
      <c r="AE12333">
        <f t="shared" si="801"/>
        <v>4.2608565638873827E-12</v>
      </c>
      <c r="AF12333">
        <f t="shared" si="799"/>
        <v>2.6587744958657258E-9</v>
      </c>
      <c r="AG12333">
        <f t="shared" si="800"/>
        <v>5.2540622289295314E-8</v>
      </c>
    </row>
    <row r="12334" spans="30:33" x14ac:dyDescent="0.2">
      <c r="AD12334">
        <f t="shared" si="798"/>
        <v>12332</v>
      </c>
      <c r="AE12334">
        <f t="shared" si="801"/>
        <v>4.2540391933851629E-12</v>
      </c>
      <c r="AF12334">
        <f t="shared" si="799"/>
        <v>2.6545204566723405E-9</v>
      </c>
      <c r="AG12334">
        <f t="shared" si="800"/>
        <v>5.2460811332825832E-8</v>
      </c>
    </row>
    <row r="12335" spans="30:33" x14ac:dyDescent="0.2">
      <c r="AD12335">
        <f t="shared" si="798"/>
        <v>12333</v>
      </c>
      <c r="AE12335">
        <f t="shared" si="801"/>
        <v>4.2472327306757469E-12</v>
      </c>
      <c r="AF12335">
        <f t="shared" si="799"/>
        <v>2.6502732239416646E-9</v>
      </c>
      <c r="AG12335">
        <f t="shared" si="800"/>
        <v>5.2381121267423985E-8</v>
      </c>
    </row>
    <row r="12336" spans="30:33" x14ac:dyDescent="0.2">
      <c r="AD12336">
        <f t="shared" si="798"/>
        <v>12334</v>
      </c>
      <c r="AE12336">
        <f t="shared" si="801"/>
        <v>4.2404371583066649E-12</v>
      </c>
      <c r="AF12336">
        <f t="shared" si="799"/>
        <v>2.6460327867833577E-9</v>
      </c>
      <c r="AG12336">
        <f t="shared" si="800"/>
        <v>5.2301551910554403E-8</v>
      </c>
    </row>
    <row r="12337" spans="30:33" x14ac:dyDescent="0.2">
      <c r="AD12337">
        <f t="shared" si="798"/>
        <v>12335</v>
      </c>
      <c r="AE12337">
        <f t="shared" si="801"/>
        <v>4.2336524588533743E-12</v>
      </c>
      <c r="AF12337">
        <f t="shared" si="799"/>
        <v>2.6417991343245041E-9</v>
      </c>
      <c r="AG12337">
        <f t="shared" si="800"/>
        <v>5.2222103079956369E-8</v>
      </c>
    </row>
    <row r="12338" spans="30:33" x14ac:dyDescent="0.2">
      <c r="AD12338">
        <f t="shared" si="798"/>
        <v>12336</v>
      </c>
      <c r="AE12338">
        <f t="shared" si="801"/>
        <v>4.2268786149192087E-12</v>
      </c>
      <c r="AF12338">
        <f t="shared" si="799"/>
        <v>2.6375722557095847E-9</v>
      </c>
      <c r="AG12338">
        <f t="shared" si="800"/>
        <v>5.2142774593643359E-8</v>
      </c>
    </row>
    <row r="12339" spans="30:33" x14ac:dyDescent="0.2">
      <c r="AD12339">
        <f t="shared" si="798"/>
        <v>12337</v>
      </c>
      <c r="AE12339">
        <f t="shared" si="801"/>
        <v>4.2201156091353373E-12</v>
      </c>
      <c r="AF12339">
        <f t="shared" si="799"/>
        <v>2.6333521401004493E-9</v>
      </c>
      <c r="AG12339">
        <f t="shared" si="800"/>
        <v>5.2063566269902657E-8</v>
      </c>
    </row>
    <row r="12340" spans="30:33" x14ac:dyDescent="0.2">
      <c r="AD12340">
        <f t="shared" si="798"/>
        <v>12338</v>
      </c>
      <c r="AE12340">
        <f t="shared" si="801"/>
        <v>4.2133634241607208E-12</v>
      </c>
      <c r="AF12340">
        <f t="shared" si="799"/>
        <v>2.6291387766762884E-9</v>
      </c>
      <c r="AG12340">
        <f t="shared" si="800"/>
        <v>5.1984477927294971E-8</v>
      </c>
    </row>
    <row r="12341" spans="30:33" x14ac:dyDescent="0.2">
      <c r="AD12341">
        <f t="shared" si="798"/>
        <v>12339</v>
      </c>
      <c r="AE12341">
        <f t="shared" si="801"/>
        <v>4.2066220426820633E-12</v>
      </c>
      <c r="AF12341">
        <f t="shared" si="799"/>
        <v>2.6249321546336063E-9</v>
      </c>
      <c r="AG12341">
        <f t="shared" si="800"/>
        <v>5.1905509384653981E-8</v>
      </c>
    </row>
    <row r="12342" spans="30:33" x14ac:dyDescent="0.2">
      <c r="AD12342">
        <f t="shared" si="798"/>
        <v>12340</v>
      </c>
      <c r="AE12342">
        <f t="shared" si="801"/>
        <v>4.1998914474137716E-12</v>
      </c>
      <c r="AF12342">
        <f t="shared" si="799"/>
        <v>2.6207322631861922E-9</v>
      </c>
      <c r="AG12342">
        <f t="shared" si="800"/>
        <v>5.1826660461085941E-8</v>
      </c>
    </row>
    <row r="12343" spans="30:33" x14ac:dyDescent="0.2">
      <c r="AD12343">
        <f t="shared" si="798"/>
        <v>12341</v>
      </c>
      <c r="AE12343">
        <f t="shared" si="801"/>
        <v>4.1931716210979097E-12</v>
      </c>
      <c r="AF12343">
        <f t="shared" si="799"/>
        <v>2.6165390915650944E-9</v>
      </c>
      <c r="AG12343">
        <f t="shared" si="800"/>
        <v>5.17479309759693E-8</v>
      </c>
    </row>
    <row r="12344" spans="30:33" x14ac:dyDescent="0.2">
      <c r="AD12344">
        <f t="shared" si="798"/>
        <v>12342</v>
      </c>
      <c r="AE12344">
        <f t="shared" si="801"/>
        <v>4.1864625465041527E-12</v>
      </c>
      <c r="AF12344">
        <f t="shared" si="799"/>
        <v>2.6123526290185902E-9</v>
      </c>
      <c r="AG12344">
        <f t="shared" si="800"/>
        <v>5.1669320748954255E-8</v>
      </c>
    </row>
    <row r="12345" spans="30:33" x14ac:dyDescent="0.2">
      <c r="AD12345">
        <f t="shared" si="798"/>
        <v>12343</v>
      </c>
      <c r="AE12345">
        <f t="shared" si="801"/>
        <v>4.1797642064297459E-12</v>
      </c>
      <c r="AF12345">
        <f t="shared" si="799"/>
        <v>2.6081728648121605E-9</v>
      </c>
      <c r="AG12345">
        <f t="shared" si="800"/>
        <v>5.1590829599962354E-8</v>
      </c>
    </row>
    <row r="12346" spans="30:33" x14ac:dyDescent="0.2">
      <c r="AD12346">
        <f t="shared" si="798"/>
        <v>12344</v>
      </c>
      <c r="AE12346">
        <f t="shared" si="801"/>
        <v>4.1730765836994584E-12</v>
      </c>
      <c r="AF12346">
        <f t="shared" si="799"/>
        <v>2.603999788228461E-9</v>
      </c>
      <c r="AG12346">
        <f t="shared" si="800"/>
        <v>5.1512457349186112E-8</v>
      </c>
    </row>
    <row r="12347" spans="30:33" x14ac:dyDescent="0.2">
      <c r="AD12347">
        <f t="shared" si="798"/>
        <v>12345</v>
      </c>
      <c r="AE12347">
        <f t="shared" si="801"/>
        <v>4.1663996611655395E-12</v>
      </c>
      <c r="AF12347">
        <f t="shared" si="799"/>
        <v>2.5998333885672952E-9</v>
      </c>
      <c r="AG12347">
        <f t="shared" si="800"/>
        <v>5.1434203817088583E-8</v>
      </c>
    </row>
    <row r="12348" spans="30:33" x14ac:dyDescent="0.2">
      <c r="AD12348">
        <f t="shared" si="798"/>
        <v>12346</v>
      </c>
      <c r="AE12348">
        <f t="shared" si="801"/>
        <v>4.1597334217076738E-12</v>
      </c>
      <c r="AF12348">
        <f t="shared" si="799"/>
        <v>2.5956736551455873E-9</v>
      </c>
      <c r="AG12348">
        <f t="shared" si="800"/>
        <v>5.1356068824402942E-8</v>
      </c>
    </row>
    <row r="12349" spans="30:33" x14ac:dyDescent="0.2">
      <c r="AD12349">
        <f t="shared" si="798"/>
        <v>12347</v>
      </c>
      <c r="AE12349">
        <f t="shared" si="801"/>
        <v>4.1530778482329414E-12</v>
      </c>
      <c r="AF12349">
        <f t="shared" si="799"/>
        <v>2.5915205772973543E-9</v>
      </c>
      <c r="AG12349">
        <f t="shared" si="800"/>
        <v>5.1278052192132127E-8</v>
      </c>
    </row>
    <row r="12350" spans="30:33" x14ac:dyDescent="0.2">
      <c r="AD12350">
        <f t="shared" si="798"/>
        <v>12348</v>
      </c>
      <c r="AE12350">
        <f t="shared" si="801"/>
        <v>4.1464329236757685E-12</v>
      </c>
      <c r="AF12350">
        <f t="shared" si="799"/>
        <v>2.5873741443736784E-9</v>
      </c>
      <c r="AG12350">
        <f t="shared" si="800"/>
        <v>5.1200153741548388E-8</v>
      </c>
    </row>
    <row r="12351" spans="30:33" x14ac:dyDescent="0.2">
      <c r="AD12351">
        <f t="shared" si="798"/>
        <v>12349</v>
      </c>
      <c r="AE12351">
        <f t="shared" si="801"/>
        <v>4.1397986309978872E-12</v>
      </c>
      <c r="AF12351">
        <f t="shared" si="799"/>
        <v>2.5832343457426802E-9</v>
      </c>
      <c r="AG12351">
        <f t="shared" si="800"/>
        <v>5.1122373294192909E-8</v>
      </c>
    </row>
    <row r="12352" spans="30:33" x14ac:dyDescent="0.2">
      <c r="AD12352">
        <f t="shared" si="798"/>
        <v>12350</v>
      </c>
      <c r="AE12352">
        <f t="shared" si="801"/>
        <v>4.1331749531882904E-12</v>
      </c>
      <c r="AF12352">
        <f t="shared" si="799"/>
        <v>2.5791011707894917E-9</v>
      </c>
      <c r="AG12352">
        <f t="shared" si="800"/>
        <v>5.1044710671875386E-8</v>
      </c>
    </row>
    <row r="12353" spans="30:33" x14ac:dyDescent="0.2">
      <c r="AD12353">
        <f t="shared" si="798"/>
        <v>12351</v>
      </c>
      <c r="AE12353">
        <f t="shared" si="801"/>
        <v>4.1265618732631885E-12</v>
      </c>
      <c r="AF12353">
        <f t="shared" si="799"/>
        <v>2.5749746089162283E-9</v>
      </c>
      <c r="AG12353">
        <f t="shared" si="800"/>
        <v>5.0967165696673639E-8</v>
      </c>
    </row>
    <row r="12354" spans="30:33" x14ac:dyDescent="0.2">
      <c r="AD12354">
        <f t="shared" si="798"/>
        <v>12352</v>
      </c>
      <c r="AE12354">
        <f t="shared" si="801"/>
        <v>4.1199593742659671E-12</v>
      </c>
      <c r="AF12354">
        <f t="shared" si="799"/>
        <v>2.5708546495419623E-9</v>
      </c>
      <c r="AG12354">
        <f t="shared" si="800"/>
        <v>5.0889738190933227E-8</v>
      </c>
    </row>
    <row r="12355" spans="30:33" x14ac:dyDescent="0.2">
      <c r="AD12355">
        <f t="shared" si="798"/>
        <v>12353</v>
      </c>
      <c r="AE12355">
        <f t="shared" si="801"/>
        <v>4.1133674392671413E-12</v>
      </c>
      <c r="AF12355">
        <f t="shared" si="799"/>
        <v>2.5667412821026949E-9</v>
      </c>
      <c r="AG12355">
        <f t="shared" si="800"/>
        <v>5.0812427977266995E-8</v>
      </c>
    </row>
    <row r="12356" spans="30:33" x14ac:dyDescent="0.2">
      <c r="AD12356">
        <f t="shared" si="798"/>
        <v>12354</v>
      </c>
      <c r="AE12356">
        <f t="shared" si="801"/>
        <v>4.1067860513643135E-12</v>
      </c>
      <c r="AF12356">
        <f t="shared" si="799"/>
        <v>2.5626344960513306E-9</v>
      </c>
      <c r="AG12356">
        <f t="shared" si="800"/>
        <v>5.0735234878554728E-8</v>
      </c>
    </row>
    <row r="12357" spans="30:33" x14ac:dyDescent="0.2">
      <c r="AD12357">
        <f t="shared" si="798"/>
        <v>12355</v>
      </c>
      <c r="AE12357">
        <f t="shared" si="801"/>
        <v>4.1002151936821307E-12</v>
      </c>
      <c r="AF12357">
        <f t="shared" si="799"/>
        <v>2.5585342808576485E-9</v>
      </c>
      <c r="AG12357">
        <f t="shared" si="800"/>
        <v>5.0658158717942724E-8</v>
      </c>
    </row>
    <row r="12358" spans="30:33" x14ac:dyDescent="0.2">
      <c r="AD12358">
        <f t="shared" si="798"/>
        <v>12356</v>
      </c>
      <c r="AE12358">
        <f t="shared" si="801"/>
        <v>4.0936548493722398E-12</v>
      </c>
      <c r="AF12358">
        <f t="shared" si="799"/>
        <v>2.554440626008276E-9</v>
      </c>
      <c r="AG12358">
        <f t="shared" si="800"/>
        <v>5.0581199318843393E-8</v>
      </c>
    </row>
    <row r="12359" spans="30:33" x14ac:dyDescent="0.2">
      <c r="AD12359">
        <f t="shared" si="798"/>
        <v>12357</v>
      </c>
      <c r="AE12359">
        <f t="shared" si="801"/>
        <v>4.0871050016132436E-12</v>
      </c>
      <c r="AF12359">
        <f t="shared" si="799"/>
        <v>2.5503535210066626E-9</v>
      </c>
      <c r="AG12359">
        <f t="shared" si="800"/>
        <v>5.050435650493485E-8</v>
      </c>
    </row>
    <row r="12360" spans="30:33" x14ac:dyDescent="0.2">
      <c r="AD12360">
        <f t="shared" si="798"/>
        <v>12358</v>
      </c>
      <c r="AE12360">
        <f t="shared" si="801"/>
        <v>4.0805656336106623E-12</v>
      </c>
      <c r="AF12360">
        <f t="shared" si="799"/>
        <v>2.546272955373052E-9</v>
      </c>
      <c r="AG12360">
        <f t="shared" si="800"/>
        <v>5.0427630100160569E-8</v>
      </c>
    </row>
    <row r="12361" spans="30:33" x14ac:dyDescent="0.2">
      <c r="AD12361">
        <f t="shared" si="798"/>
        <v>12359</v>
      </c>
      <c r="AE12361">
        <f t="shared" si="801"/>
        <v>4.074036728596885E-12</v>
      </c>
      <c r="AF12361">
        <f t="shared" si="799"/>
        <v>2.5421989186444552E-9</v>
      </c>
      <c r="AG12361">
        <f t="shared" si="800"/>
        <v>5.0351019928728899E-8</v>
      </c>
    </row>
    <row r="12362" spans="30:33" x14ac:dyDescent="0.2">
      <c r="AD12362">
        <f t="shared" si="798"/>
        <v>12360</v>
      </c>
      <c r="AE12362">
        <f t="shared" si="801"/>
        <v>4.0675182698311299E-12</v>
      </c>
      <c r="AF12362">
        <f t="shared" si="799"/>
        <v>2.5381314003746241E-9</v>
      </c>
      <c r="AG12362">
        <f t="shared" si="800"/>
        <v>5.0274525815112765E-8</v>
      </c>
    </row>
    <row r="12363" spans="30:33" x14ac:dyDescent="0.2">
      <c r="AD12363">
        <f t="shared" si="798"/>
        <v>12361</v>
      </c>
      <c r="AE12363">
        <f t="shared" si="801"/>
        <v>4.0610102405994001E-12</v>
      </c>
      <c r="AF12363">
        <f t="shared" si="799"/>
        <v>2.5340703901340248E-9</v>
      </c>
      <c r="AG12363">
        <f t="shared" si="800"/>
        <v>5.0198147584049183E-8</v>
      </c>
    </row>
    <row r="12364" spans="30:33" x14ac:dyDescent="0.2">
      <c r="AD12364">
        <f t="shared" si="798"/>
        <v>12362</v>
      </c>
      <c r="AE12364">
        <f t="shared" si="801"/>
        <v>4.0545126242144415E-12</v>
      </c>
      <c r="AF12364">
        <f t="shared" si="799"/>
        <v>2.5300158775098102E-9</v>
      </c>
      <c r="AG12364">
        <f t="shared" si="800"/>
        <v>5.0121885060538924E-8</v>
      </c>
    </row>
    <row r="12365" spans="30:33" x14ac:dyDescent="0.2">
      <c r="AD12365">
        <f t="shared" si="798"/>
        <v>12363</v>
      </c>
      <c r="AE12365">
        <f t="shared" si="801"/>
        <v>4.0480254040156984E-12</v>
      </c>
      <c r="AF12365">
        <f t="shared" si="799"/>
        <v>2.5259678521057945E-9</v>
      </c>
      <c r="AG12365">
        <f t="shared" si="800"/>
        <v>5.0045738069846078E-8</v>
      </c>
    </row>
    <row r="12366" spans="30:33" x14ac:dyDescent="0.2">
      <c r="AD12366">
        <f t="shared" si="798"/>
        <v>12364</v>
      </c>
      <c r="AE12366">
        <f t="shared" si="801"/>
        <v>4.041548563369273E-12</v>
      </c>
      <c r="AF12366">
        <f t="shared" si="799"/>
        <v>2.5219263035424252E-9</v>
      </c>
      <c r="AG12366">
        <f t="shared" si="800"/>
        <v>4.9969706437497688E-8</v>
      </c>
    </row>
    <row r="12367" spans="30:33" x14ac:dyDescent="0.2">
      <c r="AD12367">
        <f t="shared" si="798"/>
        <v>12365</v>
      </c>
      <c r="AE12367">
        <f t="shared" si="801"/>
        <v>4.035082085667882E-12</v>
      </c>
      <c r="AF12367">
        <f t="shared" si="799"/>
        <v>2.5178912214567572E-9</v>
      </c>
      <c r="AG12367">
        <f t="shared" si="800"/>
        <v>4.9893789989283362E-8</v>
      </c>
    </row>
    <row r="12368" spans="30:33" x14ac:dyDescent="0.2">
      <c r="AD12368">
        <f t="shared" ref="AD12368:AD12431" si="802">AD12367+1</f>
        <v>12366</v>
      </c>
      <c r="AE12368">
        <f t="shared" si="801"/>
        <v>4.0286259543308136E-12</v>
      </c>
      <c r="AF12368">
        <f t="shared" ref="AF12368:AF12431" si="803">AF12367*$AF$3</f>
        <v>2.5138625955024261E-9</v>
      </c>
      <c r="AG12368">
        <f t="shared" ref="AG12368:AG12431" si="804">AD12368*AE12368</f>
        <v>4.9817988551254838E-8</v>
      </c>
    </row>
    <row r="12369" spans="30:33" x14ac:dyDescent="0.2">
      <c r="AD12369">
        <f t="shared" si="802"/>
        <v>12367</v>
      </c>
      <c r="AE12369">
        <f t="shared" si="801"/>
        <v>4.022180152803884E-12</v>
      </c>
      <c r="AF12369">
        <f t="shared" si="803"/>
        <v>2.5098404153496219E-9</v>
      </c>
      <c r="AG12369">
        <f t="shared" si="804"/>
        <v>4.9742301949725637E-8</v>
      </c>
    </row>
    <row r="12370" spans="30:33" x14ac:dyDescent="0.2">
      <c r="AD12370">
        <f t="shared" si="802"/>
        <v>12368</v>
      </c>
      <c r="AE12370">
        <f t="shared" si="801"/>
        <v>4.0157446645593969E-12</v>
      </c>
      <c r="AF12370">
        <f t="shared" si="803"/>
        <v>2.5058246706850626E-9</v>
      </c>
      <c r="AG12370">
        <f t="shared" si="804"/>
        <v>4.9666730011270618E-8</v>
      </c>
    </row>
    <row r="12371" spans="30:33" x14ac:dyDescent="0.2">
      <c r="AD12371">
        <f t="shared" si="802"/>
        <v>12369</v>
      </c>
      <c r="AE12371">
        <f t="shared" ref="AE12371:AE12434" si="805">AF12370*$AE$3</f>
        <v>4.0093194730961023E-12</v>
      </c>
      <c r="AF12371">
        <f t="shared" si="803"/>
        <v>2.5018153512119665E-9</v>
      </c>
      <c r="AG12371">
        <f t="shared" si="804"/>
        <v>4.9591272562725688E-8</v>
      </c>
    </row>
    <row r="12372" spans="30:33" x14ac:dyDescent="0.2">
      <c r="AD12372">
        <f t="shared" si="802"/>
        <v>12370</v>
      </c>
      <c r="AE12372">
        <f t="shared" si="805"/>
        <v>4.0029045619391482E-12</v>
      </c>
      <c r="AF12372">
        <f t="shared" si="803"/>
        <v>2.4978124466500273E-9</v>
      </c>
      <c r="AG12372">
        <f t="shared" si="804"/>
        <v>4.9515929431187262E-8</v>
      </c>
    </row>
    <row r="12373" spans="30:33" x14ac:dyDescent="0.2">
      <c r="AD12373">
        <f t="shared" si="802"/>
        <v>12371</v>
      </c>
      <c r="AE12373">
        <f t="shared" si="805"/>
        <v>3.9964999146400456E-12</v>
      </c>
      <c r="AF12373">
        <f t="shared" si="803"/>
        <v>2.4938159467353873E-9</v>
      </c>
      <c r="AG12373">
        <f t="shared" si="804"/>
        <v>4.9440700444012007E-8</v>
      </c>
    </row>
    <row r="12374" spans="30:33" x14ac:dyDescent="0.2">
      <c r="AD12374">
        <f t="shared" si="802"/>
        <v>12372</v>
      </c>
      <c r="AE12374">
        <f t="shared" si="805"/>
        <v>3.9901055147766213E-12</v>
      </c>
      <c r="AF12374">
        <f t="shared" si="803"/>
        <v>2.4898258412206104E-9</v>
      </c>
      <c r="AG12374">
        <f t="shared" si="804"/>
        <v>4.9365585428816356E-8</v>
      </c>
    </row>
    <row r="12375" spans="30:33" x14ac:dyDescent="0.2">
      <c r="AD12375">
        <f t="shared" si="802"/>
        <v>12373</v>
      </c>
      <c r="AE12375">
        <f t="shared" si="805"/>
        <v>3.9837213459529783E-12</v>
      </c>
      <c r="AF12375">
        <f t="shared" si="803"/>
        <v>2.4858421198746574E-9</v>
      </c>
      <c r="AG12375">
        <f t="shared" si="804"/>
        <v>4.9290584213476199E-8</v>
      </c>
    </row>
    <row r="12376" spans="30:33" x14ac:dyDescent="0.2">
      <c r="AD12376">
        <f t="shared" si="802"/>
        <v>12374</v>
      </c>
      <c r="AE12376">
        <f t="shared" si="805"/>
        <v>3.9773473917994533E-12</v>
      </c>
      <c r="AF12376">
        <f t="shared" si="803"/>
        <v>2.4818647724828578E-9</v>
      </c>
      <c r="AG12376">
        <f t="shared" si="804"/>
        <v>4.9215696626126435E-8</v>
      </c>
    </row>
    <row r="12377" spans="30:33" x14ac:dyDescent="0.2">
      <c r="AD12377">
        <f t="shared" si="802"/>
        <v>12375</v>
      </c>
      <c r="AE12377">
        <f t="shared" si="805"/>
        <v>3.9709836359725744E-12</v>
      </c>
      <c r="AF12377">
        <f t="shared" si="803"/>
        <v>2.4778937888468851E-9</v>
      </c>
      <c r="AG12377">
        <f t="shared" si="804"/>
        <v>4.9140922495160609E-8</v>
      </c>
    </row>
    <row r="12378" spans="30:33" x14ac:dyDescent="0.2">
      <c r="AD12378">
        <f t="shared" si="802"/>
        <v>12376</v>
      </c>
      <c r="AE12378">
        <f t="shared" si="805"/>
        <v>3.9646300621550183E-12</v>
      </c>
      <c r="AF12378">
        <f t="shared" si="803"/>
        <v>2.4739291587847302E-9</v>
      </c>
      <c r="AG12378">
        <f t="shared" si="804"/>
        <v>4.9066261649230509E-8</v>
      </c>
    </row>
    <row r="12379" spans="30:33" x14ac:dyDescent="0.2">
      <c r="AD12379">
        <f t="shared" si="802"/>
        <v>12377</v>
      </c>
      <c r="AE12379">
        <f t="shared" si="805"/>
        <v>3.9582866540555702E-12</v>
      </c>
      <c r="AF12379">
        <f t="shared" si="803"/>
        <v>2.4699708721306744E-9</v>
      </c>
      <c r="AG12379">
        <f t="shared" si="804"/>
        <v>4.8991713917245795E-8</v>
      </c>
    </row>
    <row r="12380" spans="30:33" x14ac:dyDescent="0.2">
      <c r="AD12380">
        <f t="shared" si="802"/>
        <v>12378</v>
      </c>
      <c r="AE12380">
        <f t="shared" si="805"/>
        <v>3.9519533954090812E-12</v>
      </c>
      <c r="AF12380">
        <f t="shared" si="803"/>
        <v>2.4660189187352651E-9</v>
      </c>
      <c r="AG12380">
        <f t="shared" si="804"/>
        <v>4.8917279128373607E-8</v>
      </c>
    </row>
    <row r="12381" spans="30:33" x14ac:dyDescent="0.2">
      <c r="AD12381">
        <f t="shared" si="802"/>
        <v>12379</v>
      </c>
      <c r="AE12381">
        <f t="shared" si="805"/>
        <v>3.9456302699764257E-12</v>
      </c>
      <c r="AF12381">
        <f t="shared" si="803"/>
        <v>2.4620732884652887E-9</v>
      </c>
      <c r="AG12381">
        <f t="shared" si="804"/>
        <v>4.8842957112038172E-8</v>
      </c>
    </row>
    <row r="12382" spans="30:33" x14ac:dyDescent="0.2">
      <c r="AD12382">
        <f t="shared" si="802"/>
        <v>12380</v>
      </c>
      <c r="AE12382">
        <f t="shared" si="805"/>
        <v>3.9393172615444637E-12</v>
      </c>
      <c r="AF12382">
        <f t="shared" si="803"/>
        <v>2.458133971203744E-9</v>
      </c>
      <c r="AG12382">
        <f t="shared" si="804"/>
        <v>4.876874769792046E-8</v>
      </c>
    </row>
    <row r="12383" spans="30:33" x14ac:dyDescent="0.2">
      <c r="AD12383">
        <f t="shared" si="802"/>
        <v>12381</v>
      </c>
      <c r="AE12383">
        <f t="shared" si="805"/>
        <v>3.933014353925992E-12</v>
      </c>
      <c r="AF12383">
        <f t="shared" si="803"/>
        <v>2.4542009568498181E-9</v>
      </c>
      <c r="AG12383">
        <f t="shared" si="804"/>
        <v>4.8694650715957703E-8</v>
      </c>
    </row>
    <row r="12384" spans="30:33" x14ac:dyDescent="0.2">
      <c r="AD12384">
        <f t="shared" si="802"/>
        <v>12382</v>
      </c>
      <c r="AE12384">
        <f t="shared" si="805"/>
        <v>3.9267215309597108E-12</v>
      </c>
      <c r="AF12384">
        <f t="shared" si="803"/>
        <v>2.4502742353188583E-9</v>
      </c>
      <c r="AG12384">
        <f t="shared" si="804"/>
        <v>4.8620665996343142E-8</v>
      </c>
    </row>
    <row r="12385" spans="30:33" x14ac:dyDescent="0.2">
      <c r="AD12385">
        <f t="shared" si="802"/>
        <v>12383</v>
      </c>
      <c r="AE12385">
        <f t="shared" si="805"/>
        <v>3.9204387765101748E-12</v>
      </c>
      <c r="AF12385">
        <f t="shared" si="803"/>
        <v>2.4463537965423481E-9</v>
      </c>
      <c r="AG12385">
        <f t="shared" si="804"/>
        <v>4.8546793369525496E-8</v>
      </c>
    </row>
    <row r="12386" spans="30:33" x14ac:dyDescent="0.2">
      <c r="AD12386">
        <f t="shared" si="802"/>
        <v>12384</v>
      </c>
      <c r="AE12386">
        <f t="shared" si="805"/>
        <v>3.9141660744677588E-12</v>
      </c>
      <c r="AF12386">
        <f t="shared" si="803"/>
        <v>2.4424396304678801E-9</v>
      </c>
      <c r="AG12386">
        <f t="shared" si="804"/>
        <v>4.8473032666208728E-8</v>
      </c>
    </row>
    <row r="12387" spans="30:33" x14ac:dyDescent="0.2">
      <c r="AD12387">
        <f t="shared" si="802"/>
        <v>12385</v>
      </c>
      <c r="AE12387">
        <f t="shared" si="805"/>
        <v>3.9079034087486102E-12</v>
      </c>
      <c r="AF12387">
        <f t="shared" si="803"/>
        <v>2.4385317270591313E-9</v>
      </c>
      <c r="AG12387">
        <f t="shared" si="804"/>
        <v>4.8399383717351536E-8</v>
      </c>
    </row>
    <row r="12388" spans="30:33" x14ac:dyDescent="0.2">
      <c r="AD12388">
        <f t="shared" si="802"/>
        <v>12386</v>
      </c>
      <c r="AE12388">
        <f t="shared" si="805"/>
        <v>3.9016507632946121E-12</v>
      </c>
      <c r="AF12388">
        <f t="shared" si="803"/>
        <v>2.4346300762958367E-9</v>
      </c>
      <c r="AG12388">
        <f t="shared" si="804"/>
        <v>4.8325846354167063E-8</v>
      </c>
    </row>
    <row r="12389" spans="30:33" x14ac:dyDescent="0.2">
      <c r="AD12389">
        <f t="shared" si="802"/>
        <v>12387</v>
      </c>
      <c r="AE12389">
        <f t="shared" si="805"/>
        <v>3.8954081220733401E-12</v>
      </c>
      <c r="AF12389">
        <f t="shared" si="803"/>
        <v>2.4307346681737633E-9</v>
      </c>
      <c r="AG12389">
        <f t="shared" si="804"/>
        <v>4.8252420408122466E-8</v>
      </c>
    </row>
    <row r="12390" spans="30:33" x14ac:dyDescent="0.2">
      <c r="AD12390">
        <f t="shared" si="802"/>
        <v>12388</v>
      </c>
      <c r="AE12390">
        <f t="shared" si="805"/>
        <v>3.889175469078023E-12</v>
      </c>
      <c r="AF12390">
        <f t="shared" si="803"/>
        <v>2.4268454927046851E-9</v>
      </c>
      <c r="AG12390">
        <f t="shared" si="804"/>
        <v>4.817910571093855E-8</v>
      </c>
    </row>
    <row r="12391" spans="30:33" x14ac:dyDescent="0.2">
      <c r="AD12391">
        <f t="shared" si="802"/>
        <v>12389</v>
      </c>
      <c r="AE12391">
        <f t="shared" si="805"/>
        <v>3.8829527883274982E-12</v>
      </c>
      <c r="AF12391">
        <f t="shared" si="803"/>
        <v>2.4229625399163574E-9</v>
      </c>
      <c r="AG12391">
        <f t="shared" si="804"/>
        <v>4.8105902094589376E-8</v>
      </c>
    </row>
    <row r="12392" spans="30:33" x14ac:dyDescent="0.2">
      <c r="AD12392">
        <f t="shared" si="802"/>
        <v>12390</v>
      </c>
      <c r="AE12392">
        <f t="shared" si="805"/>
        <v>3.8767400638661739E-12</v>
      </c>
      <c r="AF12392">
        <f t="shared" si="803"/>
        <v>2.419085799852491E-9</v>
      </c>
      <c r="AG12392">
        <f t="shared" si="804"/>
        <v>4.8032809391301898E-8</v>
      </c>
    </row>
    <row r="12393" spans="30:33" x14ac:dyDescent="0.2">
      <c r="AD12393">
        <f t="shared" si="802"/>
        <v>12391</v>
      </c>
      <c r="AE12393">
        <f t="shared" si="805"/>
        <v>3.870537279763987E-12</v>
      </c>
      <c r="AF12393">
        <f t="shared" si="803"/>
        <v>2.4152152625727268E-9</v>
      </c>
      <c r="AG12393">
        <f t="shared" si="804"/>
        <v>4.7959827433555563E-8</v>
      </c>
    </row>
    <row r="12394" spans="30:33" x14ac:dyDescent="0.2">
      <c r="AD12394">
        <f t="shared" si="802"/>
        <v>12392</v>
      </c>
      <c r="AE12394">
        <f t="shared" si="805"/>
        <v>3.8643444201163642E-12</v>
      </c>
      <c r="AF12394">
        <f t="shared" si="803"/>
        <v>2.4113509181526103E-9</v>
      </c>
      <c r="AG12394">
        <f t="shared" si="804"/>
        <v>4.7886956054081985E-8</v>
      </c>
    </row>
    <row r="12395" spans="30:33" x14ac:dyDescent="0.2">
      <c r="AD12395">
        <f t="shared" si="802"/>
        <v>12393</v>
      </c>
      <c r="AE12395">
        <f t="shared" si="805"/>
        <v>3.8581614690441778E-12</v>
      </c>
      <c r="AF12395">
        <f t="shared" si="803"/>
        <v>2.407492756683566E-9</v>
      </c>
      <c r="AG12395">
        <f t="shared" si="804"/>
        <v>4.7814195085864497E-8</v>
      </c>
    </row>
    <row r="12396" spans="30:33" x14ac:dyDescent="0.2">
      <c r="AD12396">
        <f t="shared" si="802"/>
        <v>12394</v>
      </c>
      <c r="AE12396">
        <f t="shared" si="805"/>
        <v>3.8519884106937077E-12</v>
      </c>
      <c r="AF12396">
        <f t="shared" si="803"/>
        <v>2.4036407682728722E-9</v>
      </c>
      <c r="AG12396">
        <f t="shared" si="804"/>
        <v>4.7741544362137811E-8</v>
      </c>
    </row>
    <row r="12397" spans="30:33" x14ac:dyDescent="0.2">
      <c r="AD12397">
        <f t="shared" si="802"/>
        <v>12395</v>
      </c>
      <c r="AE12397">
        <f t="shared" si="805"/>
        <v>3.8458252292365974E-12</v>
      </c>
      <c r="AF12397">
        <f t="shared" si="803"/>
        <v>2.3997949430436356E-9</v>
      </c>
      <c r="AG12397">
        <f t="shared" si="804"/>
        <v>4.7669003716387624E-8</v>
      </c>
    </row>
    <row r="12398" spans="30:33" x14ac:dyDescent="0.2">
      <c r="AD12398">
        <f t="shared" si="802"/>
        <v>12396</v>
      </c>
      <c r="AE12398">
        <f t="shared" si="805"/>
        <v>3.8396719088698184E-12</v>
      </c>
      <c r="AF12398">
        <f t="shared" si="803"/>
        <v>2.3959552711347655E-9</v>
      </c>
      <c r="AG12398">
        <f t="shared" si="804"/>
        <v>4.7596572982350267E-8</v>
      </c>
    </row>
    <row r="12399" spans="30:33" x14ac:dyDescent="0.2">
      <c r="AD12399">
        <f t="shared" si="802"/>
        <v>12397</v>
      </c>
      <c r="AE12399">
        <f t="shared" si="805"/>
        <v>3.8335284338156265E-12</v>
      </c>
      <c r="AF12399">
        <f t="shared" si="803"/>
        <v>2.3921217427009499E-9</v>
      </c>
      <c r="AG12399">
        <f t="shared" si="804"/>
        <v>4.7524251994012321E-8</v>
      </c>
    </row>
    <row r="12400" spans="30:33" x14ac:dyDescent="0.2">
      <c r="AD12400">
        <f t="shared" si="802"/>
        <v>12398</v>
      </c>
      <c r="AE12400">
        <f t="shared" si="805"/>
        <v>3.8273947883215215E-12</v>
      </c>
      <c r="AF12400">
        <f t="shared" si="803"/>
        <v>2.3882943479126283E-9</v>
      </c>
      <c r="AG12400">
        <f t="shared" si="804"/>
        <v>4.7452040585610224E-8</v>
      </c>
    </row>
    <row r="12401" spans="30:33" x14ac:dyDescent="0.2">
      <c r="AD12401">
        <f t="shared" si="802"/>
        <v>12399</v>
      </c>
      <c r="AE12401">
        <f t="shared" si="805"/>
        <v>3.8212709566602067E-12</v>
      </c>
      <c r="AF12401">
        <f t="shared" si="803"/>
        <v>2.3844730769559681E-9</v>
      </c>
      <c r="AG12401">
        <f t="shared" si="804"/>
        <v>4.7379938591629907E-8</v>
      </c>
    </row>
    <row r="12402" spans="30:33" x14ac:dyDescent="0.2">
      <c r="AD12402">
        <f t="shared" si="802"/>
        <v>12400</v>
      </c>
      <c r="AE12402">
        <f t="shared" si="805"/>
        <v>3.8151569231295511E-12</v>
      </c>
      <c r="AF12402">
        <f t="shared" si="803"/>
        <v>2.3806579200328384E-9</v>
      </c>
      <c r="AG12402">
        <f t="shared" si="804"/>
        <v>4.7307945846806434E-8</v>
      </c>
    </row>
    <row r="12403" spans="30:33" x14ac:dyDescent="0.2">
      <c r="AD12403">
        <f t="shared" si="802"/>
        <v>12401</v>
      </c>
      <c r="AE12403">
        <f t="shared" si="805"/>
        <v>3.8090526720525432E-12</v>
      </c>
      <c r="AF12403">
        <f t="shared" si="803"/>
        <v>2.3768488673607858E-9</v>
      </c>
      <c r="AG12403">
        <f t="shared" si="804"/>
        <v>4.7236062186123586E-8</v>
      </c>
    </row>
    <row r="12404" spans="30:33" x14ac:dyDescent="0.2">
      <c r="AD12404">
        <f t="shared" si="802"/>
        <v>12402</v>
      </c>
      <c r="AE12404">
        <f t="shared" si="805"/>
        <v>3.8029581877772593E-12</v>
      </c>
      <c r="AF12404">
        <f t="shared" si="803"/>
        <v>2.3730459091730084E-9</v>
      </c>
      <c r="AG12404">
        <f t="shared" si="804"/>
        <v>4.7164287444813569E-8</v>
      </c>
    </row>
    <row r="12405" spans="30:33" x14ac:dyDescent="0.2">
      <c r="AD12405">
        <f t="shared" si="802"/>
        <v>12403</v>
      </c>
      <c r="AE12405">
        <f t="shared" si="805"/>
        <v>3.7968734546768151E-12</v>
      </c>
      <c r="AF12405">
        <f t="shared" si="803"/>
        <v>2.3692490357183313E-9</v>
      </c>
      <c r="AG12405">
        <f t="shared" si="804"/>
        <v>4.7092621458356539E-8</v>
      </c>
    </row>
    <row r="12406" spans="30:33" x14ac:dyDescent="0.2">
      <c r="AD12406">
        <f t="shared" si="802"/>
        <v>12404</v>
      </c>
      <c r="AE12406">
        <f t="shared" si="805"/>
        <v>3.790798457149332E-12</v>
      </c>
      <c r="AF12406">
        <f t="shared" si="803"/>
        <v>2.3654582372611817E-9</v>
      </c>
      <c r="AG12406">
        <f t="shared" si="804"/>
        <v>4.7021064062480315E-8</v>
      </c>
    </row>
    <row r="12407" spans="30:33" x14ac:dyDescent="0.2">
      <c r="AD12407">
        <f t="shared" si="802"/>
        <v>12405</v>
      </c>
      <c r="AE12407">
        <f t="shared" si="805"/>
        <v>3.7847331796178925E-12</v>
      </c>
      <c r="AF12407">
        <f t="shared" si="803"/>
        <v>2.3616735040815636E-9</v>
      </c>
      <c r="AG12407">
        <f t="shared" si="804"/>
        <v>4.6949615093159959E-8</v>
      </c>
    </row>
    <row r="12408" spans="30:33" x14ac:dyDescent="0.2">
      <c r="AD12408">
        <f t="shared" si="802"/>
        <v>12406</v>
      </c>
      <c r="AE12408">
        <f t="shared" si="805"/>
        <v>3.7786776065305033E-12</v>
      </c>
      <c r="AF12408">
        <f t="shared" si="803"/>
        <v>2.3578948264750329E-9</v>
      </c>
      <c r="AG12408">
        <f t="shared" si="804"/>
        <v>4.6878274386617421E-8</v>
      </c>
    </row>
    <row r="12409" spans="30:33" x14ac:dyDescent="0.2">
      <c r="AD12409">
        <f t="shared" si="802"/>
        <v>12407</v>
      </c>
      <c r="AE12409">
        <f t="shared" si="805"/>
        <v>3.7726317223600547E-12</v>
      </c>
      <c r="AF12409">
        <f t="shared" si="803"/>
        <v>2.3541221947526727E-9</v>
      </c>
      <c r="AG12409">
        <f t="shared" si="804"/>
        <v>4.68070417793212E-8</v>
      </c>
    </row>
    <row r="12410" spans="30:33" x14ac:dyDescent="0.2">
      <c r="AD12410">
        <f t="shared" si="802"/>
        <v>12408</v>
      </c>
      <c r="AE12410">
        <f t="shared" si="805"/>
        <v>3.7665955116042781E-12</v>
      </c>
      <c r="AF12410">
        <f t="shared" si="803"/>
        <v>2.3503555992410684E-9</v>
      </c>
      <c r="AG12410">
        <f t="shared" si="804"/>
        <v>4.673591710798588E-8</v>
      </c>
    </row>
    <row r="12411" spans="30:33" x14ac:dyDescent="0.2">
      <c r="AD12411">
        <f t="shared" si="802"/>
        <v>12409</v>
      </c>
      <c r="AE12411">
        <f t="shared" si="805"/>
        <v>3.7605689587857113E-12</v>
      </c>
      <c r="AF12411">
        <f t="shared" si="803"/>
        <v>2.3465950302822826E-9</v>
      </c>
      <c r="AG12411">
        <f t="shared" si="804"/>
        <v>4.6664900209571888E-8</v>
      </c>
    </row>
    <row r="12412" spans="30:33" x14ac:dyDescent="0.2">
      <c r="AD12412">
        <f t="shared" si="802"/>
        <v>12410</v>
      </c>
      <c r="AE12412">
        <f t="shared" si="805"/>
        <v>3.7545520484516536E-12</v>
      </c>
      <c r="AF12412">
        <f t="shared" si="803"/>
        <v>2.3428404782338306E-9</v>
      </c>
      <c r="AG12412">
        <f t="shared" si="804"/>
        <v>4.6593990921285024E-8</v>
      </c>
    </row>
    <row r="12413" spans="30:33" x14ac:dyDescent="0.2">
      <c r="AD12413">
        <f t="shared" si="802"/>
        <v>12411</v>
      </c>
      <c r="AE12413">
        <f t="shared" si="805"/>
        <v>3.7485447651741308E-12</v>
      </c>
      <c r="AF12413">
        <f t="shared" si="803"/>
        <v>2.3390919334686563E-9</v>
      </c>
      <c r="AG12413">
        <f t="shared" si="804"/>
        <v>4.6523189080576136E-8</v>
      </c>
    </row>
    <row r="12414" spans="30:33" x14ac:dyDescent="0.2">
      <c r="AD12414">
        <f t="shared" si="802"/>
        <v>12412</v>
      </c>
      <c r="AE12414">
        <f t="shared" si="805"/>
        <v>3.7425470935498516E-12</v>
      </c>
      <c r="AF12414">
        <f t="shared" si="803"/>
        <v>2.3353493863751066E-9</v>
      </c>
      <c r="AG12414">
        <f t="shared" si="804"/>
        <v>4.6452494525140757E-8</v>
      </c>
    </row>
    <row r="12415" spans="30:33" x14ac:dyDescent="0.2">
      <c r="AD12415">
        <f t="shared" si="802"/>
        <v>12413</v>
      </c>
      <c r="AE12415">
        <f t="shared" si="805"/>
        <v>3.7365590182001721E-12</v>
      </c>
      <c r="AF12415">
        <f t="shared" si="803"/>
        <v>2.3316128273569064E-9</v>
      </c>
      <c r="AG12415">
        <f t="shared" si="804"/>
        <v>4.6381907092918738E-8</v>
      </c>
    </row>
    <row r="12416" spans="30:33" x14ac:dyDescent="0.2">
      <c r="AD12416">
        <f t="shared" si="802"/>
        <v>12414</v>
      </c>
      <c r="AE12416">
        <f t="shared" si="805"/>
        <v>3.7305805237710523E-12</v>
      </c>
      <c r="AF12416">
        <f t="shared" si="803"/>
        <v>2.3278822468331352E-9</v>
      </c>
      <c r="AG12416">
        <f t="shared" si="804"/>
        <v>4.6311426622093846E-8</v>
      </c>
    </row>
    <row r="12417" spans="30:33" x14ac:dyDescent="0.2">
      <c r="AD12417">
        <f t="shared" si="802"/>
        <v>12415</v>
      </c>
      <c r="AE12417">
        <f t="shared" si="805"/>
        <v>3.7246115949330178E-12</v>
      </c>
      <c r="AF12417">
        <f t="shared" si="803"/>
        <v>2.3241576352382022E-9</v>
      </c>
      <c r="AG12417">
        <f t="shared" si="804"/>
        <v>4.6241052951093413E-8</v>
      </c>
    </row>
    <row r="12418" spans="30:33" x14ac:dyDescent="0.2">
      <c r="AD12418">
        <f t="shared" si="802"/>
        <v>12416</v>
      </c>
      <c r="AE12418">
        <f t="shared" si="805"/>
        <v>3.7186522163811256E-12</v>
      </c>
      <c r="AF12418">
        <f t="shared" si="803"/>
        <v>2.320438983021821E-9</v>
      </c>
      <c r="AG12418">
        <f t="shared" si="804"/>
        <v>4.6170785918588052E-8</v>
      </c>
    </row>
    <row r="12419" spans="30:33" x14ac:dyDescent="0.2">
      <c r="AD12419">
        <f t="shared" si="802"/>
        <v>12417</v>
      </c>
      <c r="AE12419">
        <f t="shared" si="805"/>
        <v>3.7127023728349156E-12</v>
      </c>
      <c r="AF12419">
        <f t="shared" si="803"/>
        <v>2.3167262806489857E-9</v>
      </c>
      <c r="AG12419">
        <f t="shared" si="804"/>
        <v>4.6100625363491146E-8</v>
      </c>
    </row>
    <row r="12420" spans="30:33" x14ac:dyDescent="0.2">
      <c r="AD12420">
        <f t="shared" si="802"/>
        <v>12418</v>
      </c>
      <c r="AE12420">
        <f t="shared" si="805"/>
        <v>3.7067620490383785E-12</v>
      </c>
      <c r="AF12420">
        <f t="shared" si="803"/>
        <v>2.3130195185999471E-9</v>
      </c>
      <c r="AG12420">
        <f t="shared" si="804"/>
        <v>4.6030571124958584E-8</v>
      </c>
    </row>
    <row r="12421" spans="30:33" x14ac:dyDescent="0.2">
      <c r="AD12421">
        <f t="shared" si="802"/>
        <v>12419</v>
      </c>
      <c r="AE12421">
        <f t="shared" si="805"/>
        <v>3.7008312297599171E-12</v>
      </c>
      <c r="AF12421">
        <f t="shared" si="803"/>
        <v>2.3093186873701871E-9</v>
      </c>
      <c r="AG12421">
        <f t="shared" si="804"/>
        <v>4.5960623042388413E-8</v>
      </c>
    </row>
    <row r="12422" spans="30:33" x14ac:dyDescent="0.2">
      <c r="AD12422">
        <f t="shared" si="802"/>
        <v>12420</v>
      </c>
      <c r="AE12422">
        <f t="shared" si="805"/>
        <v>3.6949098997923013E-12</v>
      </c>
      <c r="AF12422">
        <f t="shared" si="803"/>
        <v>2.3056237774703949E-9</v>
      </c>
      <c r="AG12422">
        <f t="shared" si="804"/>
        <v>4.5890780955420381E-8</v>
      </c>
    </row>
    <row r="12423" spans="30:33" x14ac:dyDescent="0.2">
      <c r="AD12423">
        <f t="shared" si="802"/>
        <v>12421</v>
      </c>
      <c r="AE12423">
        <f t="shared" si="805"/>
        <v>3.6889980439526334E-12</v>
      </c>
      <c r="AF12423">
        <f t="shared" si="803"/>
        <v>2.301934779426442E-9</v>
      </c>
      <c r="AG12423">
        <f t="shared" si="804"/>
        <v>4.5821044703935662E-8</v>
      </c>
    </row>
    <row r="12424" spans="30:33" x14ac:dyDescent="0.2">
      <c r="AD12424">
        <f t="shared" si="802"/>
        <v>12422</v>
      </c>
      <c r="AE12424">
        <f t="shared" si="805"/>
        <v>3.6830956470823093E-12</v>
      </c>
      <c r="AF12424">
        <f t="shared" si="803"/>
        <v>2.2982516837793597E-9</v>
      </c>
      <c r="AG12424">
        <f t="shared" si="804"/>
        <v>4.5751414128056443E-8</v>
      </c>
    </row>
    <row r="12425" spans="30:33" x14ac:dyDescent="0.2">
      <c r="AD12425">
        <f t="shared" si="802"/>
        <v>12423</v>
      </c>
      <c r="AE12425">
        <f t="shared" si="805"/>
        <v>3.6772026940469771E-12</v>
      </c>
      <c r="AF12425">
        <f t="shared" si="803"/>
        <v>2.2945744810853126E-9</v>
      </c>
      <c r="AG12425">
        <f t="shared" si="804"/>
        <v>4.5681889068145593E-8</v>
      </c>
    </row>
    <row r="12426" spans="30:33" x14ac:dyDescent="0.2">
      <c r="AD12426">
        <f t="shared" si="802"/>
        <v>12424</v>
      </c>
      <c r="AE12426">
        <f t="shared" si="805"/>
        <v>3.671319169736502E-12</v>
      </c>
      <c r="AF12426">
        <f t="shared" si="803"/>
        <v>2.2909031619155762E-9</v>
      </c>
      <c r="AG12426">
        <f t="shared" si="804"/>
        <v>4.5612469364806303E-8</v>
      </c>
    </row>
    <row r="12427" spans="30:33" x14ac:dyDescent="0.2">
      <c r="AD12427">
        <f t="shared" si="802"/>
        <v>12425</v>
      </c>
      <c r="AE12427">
        <f t="shared" si="805"/>
        <v>3.665445059064924E-12</v>
      </c>
      <c r="AF12427">
        <f t="shared" si="803"/>
        <v>2.2872377168565113E-9</v>
      </c>
      <c r="AG12427">
        <f t="shared" si="804"/>
        <v>4.5543154858881683E-8</v>
      </c>
    </row>
    <row r="12428" spans="30:33" x14ac:dyDescent="0.2">
      <c r="AD12428">
        <f t="shared" si="802"/>
        <v>12426</v>
      </c>
      <c r="AE12428">
        <f t="shared" si="805"/>
        <v>3.6595803469704197E-12</v>
      </c>
      <c r="AF12428">
        <f t="shared" si="803"/>
        <v>2.2835781365095407E-9</v>
      </c>
      <c r="AG12428">
        <f t="shared" si="804"/>
        <v>4.5473945391454437E-8</v>
      </c>
    </row>
    <row r="12429" spans="30:33" x14ac:dyDescent="0.2">
      <c r="AD12429">
        <f t="shared" si="802"/>
        <v>12427</v>
      </c>
      <c r="AE12429">
        <f t="shared" si="805"/>
        <v>3.6537250184152667E-12</v>
      </c>
      <c r="AF12429">
        <f t="shared" si="803"/>
        <v>2.2799244114911251E-9</v>
      </c>
      <c r="AG12429">
        <f t="shared" si="804"/>
        <v>4.540484080384652E-8</v>
      </c>
    </row>
    <row r="12430" spans="30:33" x14ac:dyDescent="0.2">
      <c r="AD12430">
        <f t="shared" si="802"/>
        <v>12428</v>
      </c>
      <c r="AE12430">
        <f t="shared" si="805"/>
        <v>3.6478790583858022E-12</v>
      </c>
      <c r="AF12430">
        <f t="shared" si="803"/>
        <v>2.2762765324327394E-9</v>
      </c>
      <c r="AG12430">
        <f t="shared" si="804"/>
        <v>4.5335840937618752E-8</v>
      </c>
    </row>
    <row r="12431" spans="30:33" x14ac:dyDescent="0.2">
      <c r="AD12431">
        <f t="shared" si="802"/>
        <v>12429</v>
      </c>
      <c r="AE12431">
        <f t="shared" si="805"/>
        <v>3.6420424518923844E-12</v>
      </c>
      <c r="AF12431">
        <f t="shared" si="803"/>
        <v>2.2726344899808468E-9</v>
      </c>
      <c r="AG12431">
        <f t="shared" si="804"/>
        <v>4.5266945634570446E-8</v>
      </c>
    </row>
    <row r="12432" spans="30:33" x14ac:dyDescent="0.2">
      <c r="AD12432">
        <f t="shared" ref="AD12432:AD12495" si="806">AD12431+1</f>
        <v>12430</v>
      </c>
      <c r="AE12432">
        <f t="shared" si="805"/>
        <v>3.6362151839693565E-12</v>
      </c>
      <c r="AF12432">
        <f t="shared" ref="AF12432:AF12495" si="807">AF12431*$AF$3</f>
        <v>2.2689982747968773E-9</v>
      </c>
      <c r="AG12432">
        <f t="shared" ref="AG12432:AG12495" si="808">AD12432*AE12432</f>
        <v>4.5198154736739101E-8</v>
      </c>
    </row>
    <row r="12433" spans="30:33" x14ac:dyDescent="0.2">
      <c r="AD12433">
        <f t="shared" si="806"/>
        <v>12431</v>
      </c>
      <c r="AE12433">
        <f t="shared" si="805"/>
        <v>3.6303972396750052E-12</v>
      </c>
      <c r="AF12433">
        <f t="shared" si="807"/>
        <v>2.2653678775572021E-9</v>
      </c>
      <c r="AG12433">
        <f t="shared" si="808"/>
        <v>4.5129468086399991E-8</v>
      </c>
    </row>
    <row r="12434" spans="30:33" x14ac:dyDescent="0.2">
      <c r="AD12434">
        <f t="shared" si="806"/>
        <v>12432</v>
      </c>
      <c r="AE12434">
        <f t="shared" si="805"/>
        <v>3.6245886040915249E-12</v>
      </c>
      <c r="AF12434">
        <f t="shared" si="807"/>
        <v>2.2617432889531104E-9</v>
      </c>
      <c r="AG12434">
        <f t="shared" si="808"/>
        <v>4.5060885526065835E-8</v>
      </c>
    </row>
    <row r="12435" spans="30:33" x14ac:dyDescent="0.2">
      <c r="AD12435">
        <f t="shared" si="806"/>
        <v>12433</v>
      </c>
      <c r="AE12435">
        <f t="shared" ref="AE12435:AE12498" si="809">AF12434*$AE$3</f>
        <v>3.6187892623249783E-12</v>
      </c>
      <c r="AF12435">
        <f t="shared" si="807"/>
        <v>2.2581244996907852E-9</v>
      </c>
      <c r="AG12435">
        <f t="shared" si="808"/>
        <v>4.4992406898486454E-8</v>
      </c>
    </row>
    <row r="12436" spans="30:33" x14ac:dyDescent="0.2">
      <c r="AD12436">
        <f t="shared" si="806"/>
        <v>12434</v>
      </c>
      <c r="AE12436">
        <f t="shared" si="809"/>
        <v>3.6129991995052579E-12</v>
      </c>
      <c r="AF12436">
        <f t="shared" si="807"/>
        <v>2.2545115004912799E-9</v>
      </c>
      <c r="AG12436">
        <f t="shared" si="808"/>
        <v>4.4924032046648377E-8</v>
      </c>
    </row>
    <row r="12437" spans="30:33" x14ac:dyDescent="0.2">
      <c r="AD12437">
        <f t="shared" si="806"/>
        <v>12435</v>
      </c>
      <c r="AE12437">
        <f t="shared" si="809"/>
        <v>3.6072184007860493E-12</v>
      </c>
      <c r="AF12437">
        <f t="shared" si="807"/>
        <v>2.2509042820904936E-9</v>
      </c>
      <c r="AG12437">
        <f t="shared" si="808"/>
        <v>4.4855760813774521E-8</v>
      </c>
    </row>
    <row r="12438" spans="30:33" x14ac:dyDescent="0.2">
      <c r="AD12438">
        <f t="shared" si="806"/>
        <v>12436</v>
      </c>
      <c r="AE12438">
        <f t="shared" si="809"/>
        <v>3.6014468513447913E-12</v>
      </c>
      <c r="AF12438">
        <f t="shared" si="807"/>
        <v>2.2473028352391489E-9</v>
      </c>
      <c r="AG12438">
        <f t="shared" si="808"/>
        <v>4.4787593043323826E-8</v>
      </c>
    </row>
    <row r="12439" spans="30:33" x14ac:dyDescent="0.2">
      <c r="AD12439">
        <f t="shared" si="806"/>
        <v>12437</v>
      </c>
      <c r="AE12439">
        <f t="shared" si="809"/>
        <v>3.5956845363826398E-12</v>
      </c>
      <c r="AF12439">
        <f t="shared" si="807"/>
        <v>2.2437071507027663E-9</v>
      </c>
      <c r="AG12439">
        <f t="shared" si="808"/>
        <v>4.4719528578990894E-8</v>
      </c>
    </row>
    <row r="12440" spans="30:33" x14ac:dyDescent="0.2">
      <c r="AD12440">
        <f t="shared" si="806"/>
        <v>12438</v>
      </c>
      <c r="AE12440">
        <f t="shared" si="809"/>
        <v>3.5899314411244278E-12</v>
      </c>
      <c r="AF12440">
        <f t="shared" si="807"/>
        <v>2.2401172192616416E-9</v>
      </c>
      <c r="AG12440">
        <f t="shared" si="808"/>
        <v>4.465156726470563E-8</v>
      </c>
    </row>
    <row r="12441" spans="30:33" x14ac:dyDescent="0.2">
      <c r="AD12441">
        <f t="shared" si="806"/>
        <v>12439</v>
      </c>
      <c r="AE12441">
        <f t="shared" si="809"/>
        <v>3.5841875508186282E-12</v>
      </c>
      <c r="AF12441">
        <f t="shared" si="807"/>
        <v>2.2365330317108229E-9</v>
      </c>
      <c r="AG12441">
        <f t="shared" si="808"/>
        <v>4.4583708944632918E-8</v>
      </c>
    </row>
    <row r="12442" spans="30:33" x14ac:dyDescent="0.2">
      <c r="AD12442">
        <f t="shared" si="806"/>
        <v>12440</v>
      </c>
      <c r="AE12442">
        <f t="shared" si="809"/>
        <v>3.5784528507373184E-12</v>
      </c>
      <c r="AF12442">
        <f t="shared" si="807"/>
        <v>2.2329545788600855E-9</v>
      </c>
      <c r="AG12442">
        <f t="shared" si="808"/>
        <v>4.4515953463172241E-8</v>
      </c>
    </row>
    <row r="12443" spans="30:33" x14ac:dyDescent="0.2">
      <c r="AD12443">
        <f t="shared" si="806"/>
        <v>12441</v>
      </c>
      <c r="AE12443">
        <f t="shared" si="809"/>
        <v>3.5727273261761385E-12</v>
      </c>
      <c r="AF12443">
        <f t="shared" si="807"/>
        <v>2.2293818515339094E-9</v>
      </c>
      <c r="AG12443">
        <f t="shared" si="808"/>
        <v>4.4448300664957337E-8</v>
      </c>
    </row>
    <row r="12444" spans="30:33" x14ac:dyDescent="0.2">
      <c r="AD12444">
        <f t="shared" si="806"/>
        <v>12442</v>
      </c>
      <c r="AE12444">
        <f t="shared" si="809"/>
        <v>3.5670109624542566E-12</v>
      </c>
      <c r="AF12444">
        <f t="shared" si="807"/>
        <v>2.2258148405714551E-9</v>
      </c>
      <c r="AG12444">
        <f t="shared" si="808"/>
        <v>4.4380750394855862E-8</v>
      </c>
    </row>
    <row r="12445" spans="30:33" x14ac:dyDescent="0.2">
      <c r="AD12445">
        <f t="shared" si="806"/>
        <v>12443</v>
      </c>
      <c r="AE12445">
        <f t="shared" si="809"/>
        <v>3.5613037449143299E-12</v>
      </c>
      <c r="AF12445">
        <f t="shared" si="807"/>
        <v>2.2222535368265405E-9</v>
      </c>
      <c r="AG12445">
        <f t="shared" si="808"/>
        <v>4.4313302497969007E-8</v>
      </c>
    </row>
    <row r="12446" spans="30:33" x14ac:dyDescent="0.2">
      <c r="AD12446">
        <f t="shared" si="806"/>
        <v>12444</v>
      </c>
      <c r="AE12446">
        <f t="shared" si="809"/>
        <v>3.5556056589224664E-12</v>
      </c>
      <c r="AF12446">
        <f t="shared" si="807"/>
        <v>2.2186979311676178E-9</v>
      </c>
      <c r="AG12446">
        <f t="shared" si="808"/>
        <v>4.4245956819631171E-8</v>
      </c>
    </row>
    <row r="12447" spans="30:33" x14ac:dyDescent="0.2">
      <c r="AD12447">
        <f t="shared" si="806"/>
        <v>12445</v>
      </c>
      <c r="AE12447">
        <f t="shared" si="809"/>
        <v>3.5499166898681902E-12</v>
      </c>
      <c r="AF12447">
        <f t="shared" si="807"/>
        <v>2.2151480144777497E-9</v>
      </c>
      <c r="AG12447">
        <f t="shared" si="808"/>
        <v>4.4178713205409625E-8</v>
      </c>
    </row>
    <row r="12448" spans="30:33" x14ac:dyDescent="0.2">
      <c r="AD12448">
        <f t="shared" si="806"/>
        <v>12446</v>
      </c>
      <c r="AE12448">
        <f t="shared" si="809"/>
        <v>3.544236823164401E-12</v>
      </c>
      <c r="AF12448">
        <f t="shared" si="807"/>
        <v>2.2116037776545852E-9</v>
      </c>
      <c r="AG12448">
        <f t="shared" si="808"/>
        <v>4.4111571501104133E-8</v>
      </c>
    </row>
    <row r="12449" spans="30:33" x14ac:dyDescent="0.2">
      <c r="AD12449">
        <f t="shared" si="806"/>
        <v>12447</v>
      </c>
      <c r="AE12449">
        <f t="shared" si="809"/>
        <v>3.5385660442473378E-12</v>
      </c>
      <c r="AF12449">
        <f t="shared" si="807"/>
        <v>2.2080652116103376E-9</v>
      </c>
      <c r="AG12449">
        <f t="shared" si="808"/>
        <v>4.4044531552746611E-8</v>
      </c>
    </row>
    <row r="12450" spans="30:33" x14ac:dyDescent="0.2">
      <c r="AD12450">
        <f t="shared" si="806"/>
        <v>12448</v>
      </c>
      <c r="AE12450">
        <f t="shared" si="809"/>
        <v>3.5329043385765417E-12</v>
      </c>
      <c r="AF12450">
        <f t="shared" si="807"/>
        <v>2.2045323072717608E-9</v>
      </c>
      <c r="AG12450">
        <f t="shared" si="808"/>
        <v>4.397759320660079E-8</v>
      </c>
    </row>
    <row r="12451" spans="30:33" x14ac:dyDescent="0.2">
      <c r="AD12451">
        <f t="shared" si="806"/>
        <v>12449</v>
      </c>
      <c r="AE12451">
        <f t="shared" si="809"/>
        <v>3.5272516916348191E-12</v>
      </c>
      <c r="AF12451">
        <f t="shared" si="807"/>
        <v>2.2010050555801258E-9</v>
      </c>
      <c r="AG12451">
        <f t="shared" si="808"/>
        <v>4.3910756309161861E-8</v>
      </c>
    </row>
    <row r="12452" spans="30:33" x14ac:dyDescent="0.2">
      <c r="AD12452">
        <f t="shared" si="806"/>
        <v>12450</v>
      </c>
      <c r="AE12452">
        <f t="shared" si="809"/>
        <v>3.5216080889282029E-12</v>
      </c>
      <c r="AF12452">
        <f t="shared" si="807"/>
        <v>2.1974834474911976E-9</v>
      </c>
      <c r="AG12452">
        <f t="shared" si="808"/>
        <v>4.3844020707156128E-8</v>
      </c>
    </row>
    <row r="12453" spans="30:33" x14ac:dyDescent="0.2">
      <c r="AD12453">
        <f t="shared" si="806"/>
        <v>12451</v>
      </c>
      <c r="AE12453">
        <f t="shared" si="809"/>
        <v>3.5159735159859176E-12</v>
      </c>
      <c r="AF12453">
        <f t="shared" si="807"/>
        <v>2.1939674739752118E-9</v>
      </c>
      <c r="AG12453">
        <f t="shared" si="808"/>
        <v>4.377738624754066E-8</v>
      </c>
    </row>
    <row r="12454" spans="30:33" x14ac:dyDescent="0.2">
      <c r="AD12454">
        <f t="shared" si="806"/>
        <v>12452</v>
      </c>
      <c r="AE12454">
        <f t="shared" si="809"/>
        <v>3.5103479583603406E-12</v>
      </c>
      <c r="AF12454">
        <f t="shared" si="807"/>
        <v>2.1904571260168513E-9</v>
      </c>
      <c r="AG12454">
        <f t="shared" si="808"/>
        <v>4.3710852777502963E-8</v>
      </c>
    </row>
    <row r="12455" spans="30:33" x14ac:dyDescent="0.2">
      <c r="AD12455">
        <f t="shared" si="806"/>
        <v>12453</v>
      </c>
      <c r="AE12455">
        <f t="shared" si="809"/>
        <v>3.5047314016269634E-12</v>
      </c>
      <c r="AF12455">
        <f t="shared" si="807"/>
        <v>2.1869523946152243E-9</v>
      </c>
      <c r="AG12455">
        <f t="shared" si="808"/>
        <v>4.3644420144460574E-8</v>
      </c>
    </row>
    <row r="12456" spans="30:33" x14ac:dyDescent="0.2">
      <c r="AD12456">
        <f t="shared" si="806"/>
        <v>12454</v>
      </c>
      <c r="AE12456">
        <f t="shared" si="809"/>
        <v>3.4991238313843604E-12</v>
      </c>
      <c r="AF12456">
        <f t="shared" si="807"/>
        <v>2.1834532707838399E-9</v>
      </c>
      <c r="AG12456">
        <f t="shared" si="808"/>
        <v>4.3578088196060827E-8</v>
      </c>
    </row>
    <row r="12457" spans="30:33" x14ac:dyDescent="0.2">
      <c r="AD12457">
        <f t="shared" si="806"/>
        <v>12455</v>
      </c>
      <c r="AE12457">
        <f t="shared" si="809"/>
        <v>3.4935252332541454E-12</v>
      </c>
      <c r="AF12457">
        <f t="shared" si="807"/>
        <v>2.1799597455505855E-9</v>
      </c>
      <c r="AG12457">
        <f t="shared" si="808"/>
        <v>4.3511856780180382E-8</v>
      </c>
    </row>
    <row r="12458" spans="30:33" x14ac:dyDescent="0.2">
      <c r="AD12458">
        <f t="shared" si="806"/>
        <v>12456</v>
      </c>
      <c r="AE12458">
        <f t="shared" si="809"/>
        <v>3.4879355928809384E-12</v>
      </c>
      <c r="AF12458">
        <f t="shared" si="807"/>
        <v>2.1764718099577046E-9</v>
      </c>
      <c r="AG12458">
        <f t="shared" si="808"/>
        <v>4.3445725744924971E-8</v>
      </c>
    </row>
    <row r="12459" spans="30:33" x14ac:dyDescent="0.2">
      <c r="AD12459">
        <f t="shared" si="806"/>
        <v>12457</v>
      </c>
      <c r="AE12459">
        <f t="shared" si="809"/>
        <v>3.4823548959323288E-12</v>
      </c>
      <c r="AF12459">
        <f t="shared" si="807"/>
        <v>2.1729894550617723E-9</v>
      </c>
      <c r="AG12459">
        <f t="shared" si="808"/>
        <v>4.3379694938629023E-8</v>
      </c>
    </row>
    <row r="12460" spans="30:33" x14ac:dyDescent="0.2">
      <c r="AD12460">
        <f t="shared" si="806"/>
        <v>12458</v>
      </c>
      <c r="AE12460">
        <f t="shared" si="809"/>
        <v>3.4767831280988373E-12</v>
      </c>
      <c r="AF12460">
        <f t="shared" si="807"/>
        <v>2.1695126719336732E-9</v>
      </c>
      <c r="AG12460">
        <f t="shared" si="808"/>
        <v>4.3313764209855315E-8</v>
      </c>
    </row>
    <row r="12461" spans="30:33" x14ac:dyDescent="0.2">
      <c r="AD12461">
        <f t="shared" si="806"/>
        <v>12459</v>
      </c>
      <c r="AE12461">
        <f t="shared" si="809"/>
        <v>3.4712202750938789E-12</v>
      </c>
      <c r="AF12461">
        <f t="shared" si="807"/>
        <v>2.1660414516585792E-9</v>
      </c>
      <c r="AG12461">
        <f t="shared" si="808"/>
        <v>4.3247933407394637E-8</v>
      </c>
    </row>
    <row r="12462" spans="30:33" x14ac:dyDescent="0.2">
      <c r="AD12462">
        <f t="shared" si="806"/>
        <v>12460</v>
      </c>
      <c r="AE12462">
        <f t="shared" si="809"/>
        <v>3.4656663226537281E-12</v>
      </c>
      <c r="AF12462">
        <f t="shared" si="807"/>
        <v>2.1625757853359254E-9</v>
      </c>
      <c r="AG12462">
        <f t="shared" si="808"/>
        <v>4.318220238026545E-8</v>
      </c>
    </row>
    <row r="12463" spans="30:33" x14ac:dyDescent="0.2">
      <c r="AD12463">
        <f t="shared" si="806"/>
        <v>12461</v>
      </c>
      <c r="AE12463">
        <f t="shared" si="809"/>
        <v>3.4601212565374821E-12</v>
      </c>
      <c r="AF12463">
        <f t="shared" si="807"/>
        <v>2.159115664079388E-9</v>
      </c>
      <c r="AG12463">
        <f t="shared" si="808"/>
        <v>4.3116570977713564E-8</v>
      </c>
    </row>
    <row r="12464" spans="30:33" x14ac:dyDescent="0.2">
      <c r="AD12464">
        <f t="shared" si="806"/>
        <v>12462</v>
      </c>
      <c r="AE12464">
        <f t="shared" si="809"/>
        <v>3.4545850625270224E-12</v>
      </c>
      <c r="AF12464">
        <f t="shared" si="807"/>
        <v>2.1556610790168609E-9</v>
      </c>
      <c r="AG12464">
        <f t="shared" si="808"/>
        <v>4.3051039049211756E-8</v>
      </c>
    </row>
    <row r="12465" spans="30:33" x14ac:dyDescent="0.2">
      <c r="AD12465">
        <f t="shared" si="806"/>
        <v>12463</v>
      </c>
      <c r="AE12465">
        <f t="shared" si="809"/>
        <v>3.4490577264269792E-12</v>
      </c>
      <c r="AF12465">
        <f t="shared" si="807"/>
        <v>2.1522120212904339E-9</v>
      </c>
      <c r="AG12465">
        <f t="shared" si="808"/>
        <v>4.2985606444459441E-8</v>
      </c>
    </row>
    <row r="12466" spans="30:33" x14ac:dyDescent="0.2">
      <c r="AD12466">
        <f t="shared" si="806"/>
        <v>12464</v>
      </c>
      <c r="AE12466">
        <f t="shared" si="809"/>
        <v>3.4435392340646959E-12</v>
      </c>
      <c r="AF12466">
        <f t="shared" si="807"/>
        <v>2.148768482056369E-9</v>
      </c>
      <c r="AG12466">
        <f t="shared" si="808"/>
        <v>4.2920273013382367E-8</v>
      </c>
    </row>
    <row r="12467" spans="30:33" x14ac:dyDescent="0.2">
      <c r="AD12467">
        <f t="shared" si="806"/>
        <v>12465</v>
      </c>
      <c r="AE12467">
        <f t="shared" si="809"/>
        <v>3.4380295712901921E-12</v>
      </c>
      <c r="AF12467">
        <f t="shared" si="807"/>
        <v>2.1453304524850787E-9</v>
      </c>
      <c r="AG12467">
        <f t="shared" si="808"/>
        <v>4.2855038606132245E-8</v>
      </c>
    </row>
    <row r="12468" spans="30:33" x14ac:dyDescent="0.2">
      <c r="AD12468">
        <f t="shared" si="806"/>
        <v>12466</v>
      </c>
      <c r="AE12468">
        <f t="shared" si="809"/>
        <v>3.4325287239761275E-12</v>
      </c>
      <c r="AF12468">
        <f t="shared" si="807"/>
        <v>2.1418979237611026E-9</v>
      </c>
      <c r="AG12468">
        <f t="shared" si="808"/>
        <v>4.2789903073086403E-8</v>
      </c>
    </row>
    <row r="12469" spans="30:33" x14ac:dyDescent="0.2">
      <c r="AD12469">
        <f t="shared" si="806"/>
        <v>12467</v>
      </c>
      <c r="AE12469">
        <f t="shared" si="809"/>
        <v>3.4270366780177657E-12</v>
      </c>
      <c r="AF12469">
        <f t="shared" si="807"/>
        <v>2.1384708870830849E-9</v>
      </c>
      <c r="AG12469">
        <f t="shared" si="808"/>
        <v>4.2724866264847487E-8</v>
      </c>
    </row>
    <row r="12470" spans="30:33" x14ac:dyDescent="0.2">
      <c r="AD12470">
        <f t="shared" si="806"/>
        <v>12468</v>
      </c>
      <c r="AE12470">
        <f t="shared" si="809"/>
        <v>3.4215534193329372E-12</v>
      </c>
      <c r="AF12470">
        <f t="shared" si="807"/>
        <v>2.1350493336637518E-9</v>
      </c>
      <c r="AG12470">
        <f t="shared" si="808"/>
        <v>4.265992803224306E-8</v>
      </c>
    </row>
    <row r="12471" spans="30:33" x14ac:dyDescent="0.2">
      <c r="AD12471">
        <f t="shared" si="806"/>
        <v>12469</v>
      </c>
      <c r="AE12471">
        <f t="shared" si="809"/>
        <v>3.4160789338620042E-12</v>
      </c>
      <c r="AF12471">
        <f t="shared" si="807"/>
        <v>2.1316332547298897E-9</v>
      </c>
      <c r="AG12471">
        <f t="shared" si="808"/>
        <v>4.2595088226325331E-8</v>
      </c>
    </row>
    <row r="12472" spans="30:33" x14ac:dyDescent="0.2">
      <c r="AD12472">
        <f t="shared" si="806"/>
        <v>12470</v>
      </c>
      <c r="AE12472">
        <f t="shared" si="809"/>
        <v>3.4106132075678249E-12</v>
      </c>
      <c r="AF12472">
        <f t="shared" si="807"/>
        <v>2.1282226415223218E-9</v>
      </c>
      <c r="AG12472">
        <f t="shared" si="808"/>
        <v>4.2530346698370779E-8</v>
      </c>
    </row>
    <row r="12473" spans="30:33" x14ac:dyDescent="0.2">
      <c r="AD12473">
        <f t="shared" si="806"/>
        <v>12471</v>
      </c>
      <c r="AE12473">
        <f t="shared" si="809"/>
        <v>3.4051562264357164E-12</v>
      </c>
      <c r="AF12473">
        <f t="shared" si="807"/>
        <v>2.1248174852958858E-9</v>
      </c>
      <c r="AG12473">
        <f t="shared" si="808"/>
        <v>4.2465703299879818E-8</v>
      </c>
    </row>
    <row r="12474" spans="30:33" x14ac:dyDescent="0.2">
      <c r="AD12474">
        <f t="shared" si="806"/>
        <v>12472</v>
      </c>
      <c r="AE12474">
        <f t="shared" si="809"/>
        <v>3.399707976473419E-12</v>
      </c>
      <c r="AF12474">
        <f t="shared" si="807"/>
        <v>2.1214177773194124E-9</v>
      </c>
      <c r="AG12474">
        <f t="shared" si="808"/>
        <v>4.2401157882576479E-8</v>
      </c>
    </row>
    <row r="12475" spans="30:33" x14ac:dyDescent="0.2">
      <c r="AD12475">
        <f t="shared" si="806"/>
        <v>12473</v>
      </c>
      <c r="AE12475">
        <f t="shared" si="809"/>
        <v>3.3942684437110615E-12</v>
      </c>
      <c r="AF12475">
        <f t="shared" si="807"/>
        <v>2.1180235088757013E-9</v>
      </c>
      <c r="AG12475">
        <f t="shared" si="808"/>
        <v>4.233671029840807E-8</v>
      </c>
    </row>
    <row r="12476" spans="30:33" x14ac:dyDescent="0.2">
      <c r="AD12476">
        <f t="shared" si="806"/>
        <v>12474</v>
      </c>
      <c r="AE12476">
        <f t="shared" si="809"/>
        <v>3.3888376142011238E-12</v>
      </c>
      <c r="AF12476">
        <f t="shared" si="807"/>
        <v>2.1146346712615002E-9</v>
      </c>
      <c r="AG12476">
        <f t="shared" si="808"/>
        <v>4.2272360399544818E-8</v>
      </c>
    </row>
    <row r="12477" spans="30:33" x14ac:dyDescent="0.2">
      <c r="AD12477">
        <f t="shared" si="806"/>
        <v>12475</v>
      </c>
      <c r="AE12477">
        <f t="shared" si="809"/>
        <v>3.3834154740184019E-12</v>
      </c>
      <c r="AF12477">
        <f t="shared" si="807"/>
        <v>2.1112512557874818E-9</v>
      </c>
      <c r="AG12477">
        <f t="shared" si="808"/>
        <v>4.2208108038379564E-8</v>
      </c>
    </row>
    <row r="12478" spans="30:33" x14ac:dyDescent="0.2">
      <c r="AD12478">
        <f t="shared" si="806"/>
        <v>12476</v>
      </c>
      <c r="AE12478">
        <f t="shared" si="809"/>
        <v>3.3780020092599722E-12</v>
      </c>
      <c r="AF12478">
        <f t="shared" si="807"/>
        <v>2.1078732537782218E-9</v>
      </c>
      <c r="AG12478">
        <f t="shared" si="808"/>
        <v>4.214395306752741E-8</v>
      </c>
    </row>
    <row r="12479" spans="30:33" x14ac:dyDescent="0.2">
      <c r="AD12479">
        <f t="shared" si="806"/>
        <v>12477</v>
      </c>
      <c r="AE12479">
        <f t="shared" si="809"/>
        <v>3.3725972060451563E-12</v>
      </c>
      <c r="AF12479">
        <f t="shared" si="807"/>
        <v>2.1045006565721763E-9</v>
      </c>
      <c r="AG12479">
        <f t="shared" si="808"/>
        <v>4.2079895339825416E-8</v>
      </c>
    </row>
    <row r="12480" spans="30:33" x14ac:dyDescent="0.2">
      <c r="AD12480">
        <f t="shared" si="806"/>
        <v>12478</v>
      </c>
      <c r="AE12480">
        <f t="shared" si="809"/>
        <v>3.3672010505154836E-12</v>
      </c>
      <c r="AF12480">
        <f t="shared" si="807"/>
        <v>2.1011334555216606E-9</v>
      </c>
      <c r="AG12480">
        <f t="shared" si="808"/>
        <v>4.2015934708332205E-8</v>
      </c>
    </row>
    <row r="12481" spans="30:33" x14ac:dyDescent="0.2">
      <c r="AD12481">
        <f t="shared" si="806"/>
        <v>12479</v>
      </c>
      <c r="AE12481">
        <f t="shared" si="809"/>
        <v>3.3618135288346585E-12</v>
      </c>
      <c r="AF12481">
        <f t="shared" si="807"/>
        <v>2.0977716419928259E-9</v>
      </c>
      <c r="AG12481">
        <f t="shared" si="808"/>
        <v>4.19520710263277E-8</v>
      </c>
    </row>
    <row r="12482" spans="30:33" x14ac:dyDescent="0.2">
      <c r="AD12482">
        <f t="shared" si="806"/>
        <v>12480</v>
      </c>
      <c r="AE12482">
        <f t="shared" si="809"/>
        <v>3.3564346271885231E-12</v>
      </c>
      <c r="AF12482">
        <f t="shared" si="807"/>
        <v>2.0944152073656372E-9</v>
      </c>
      <c r="AG12482">
        <f t="shared" si="808"/>
        <v>4.1888304147312769E-8</v>
      </c>
    </row>
    <row r="12483" spans="30:33" x14ac:dyDescent="0.2">
      <c r="AD12483">
        <f t="shared" si="806"/>
        <v>12481</v>
      </c>
      <c r="AE12483">
        <f t="shared" si="809"/>
        <v>3.351064331785021E-12</v>
      </c>
      <c r="AF12483">
        <f t="shared" si="807"/>
        <v>2.0910641430338522E-9</v>
      </c>
      <c r="AG12483">
        <f t="shared" si="808"/>
        <v>4.1824633925008846E-8</v>
      </c>
    </row>
    <row r="12484" spans="30:33" x14ac:dyDescent="0.2">
      <c r="AD12484">
        <f t="shared" si="806"/>
        <v>12482</v>
      </c>
      <c r="AE12484">
        <f t="shared" si="809"/>
        <v>3.3457026288541649E-12</v>
      </c>
      <c r="AF12484">
        <f t="shared" si="807"/>
        <v>2.0877184404049979E-9</v>
      </c>
      <c r="AG12484">
        <f t="shared" si="808"/>
        <v>4.1761060213357685E-8</v>
      </c>
    </row>
    <row r="12485" spans="30:33" x14ac:dyDescent="0.2">
      <c r="AD12485">
        <f t="shared" si="806"/>
        <v>12483</v>
      </c>
      <c r="AE12485">
        <f t="shared" si="809"/>
        <v>3.3403495046479983E-12</v>
      </c>
      <c r="AF12485">
        <f t="shared" si="807"/>
        <v>2.0843780909003499E-9</v>
      </c>
      <c r="AG12485">
        <f t="shared" si="808"/>
        <v>4.1697582866520965E-8</v>
      </c>
    </row>
    <row r="12486" spans="30:33" x14ac:dyDescent="0.2">
      <c r="AD12486">
        <f t="shared" si="806"/>
        <v>12484</v>
      </c>
      <c r="AE12486">
        <f t="shared" si="809"/>
        <v>3.3350049454405613E-12</v>
      </c>
      <c r="AF12486">
        <f t="shared" si="807"/>
        <v>2.0810430859549094E-9</v>
      </c>
      <c r="AG12486">
        <f t="shared" si="808"/>
        <v>4.1634201738879971E-8</v>
      </c>
    </row>
    <row r="12487" spans="30:33" x14ac:dyDescent="0.2">
      <c r="AD12487">
        <f t="shared" si="806"/>
        <v>12485</v>
      </c>
      <c r="AE12487">
        <f t="shared" si="809"/>
        <v>3.3296689375278564E-12</v>
      </c>
      <c r="AF12487">
        <f t="shared" si="807"/>
        <v>2.0777134170173813E-9</v>
      </c>
      <c r="AG12487">
        <f t="shared" si="808"/>
        <v>4.1570916685035291E-8</v>
      </c>
    </row>
    <row r="12488" spans="30:33" x14ac:dyDescent="0.2">
      <c r="AD12488">
        <f t="shared" si="806"/>
        <v>12486</v>
      </c>
      <c r="AE12488">
        <f t="shared" si="809"/>
        <v>3.3243414672278118E-12</v>
      </c>
      <c r="AF12488">
        <f t="shared" si="807"/>
        <v>2.0743890755501533E-9</v>
      </c>
      <c r="AG12488">
        <f t="shared" si="808"/>
        <v>4.1507727559806456E-8</v>
      </c>
    </row>
    <row r="12489" spans="30:33" x14ac:dyDescent="0.2">
      <c r="AD12489">
        <f t="shared" si="806"/>
        <v>12487</v>
      </c>
      <c r="AE12489">
        <f t="shared" si="809"/>
        <v>3.3190225208802467E-12</v>
      </c>
      <c r="AF12489">
        <f t="shared" si="807"/>
        <v>2.0710700530292731E-9</v>
      </c>
      <c r="AG12489">
        <f t="shared" si="808"/>
        <v>4.144463421823164E-8</v>
      </c>
    </row>
    <row r="12490" spans="30:33" x14ac:dyDescent="0.2">
      <c r="AD12490">
        <f t="shared" si="806"/>
        <v>12488</v>
      </c>
      <c r="AE12490">
        <f t="shared" si="809"/>
        <v>3.3137120848468384E-12</v>
      </c>
      <c r="AF12490">
        <f t="shared" si="807"/>
        <v>2.0677563409444262E-9</v>
      </c>
      <c r="AG12490">
        <f t="shared" si="808"/>
        <v>4.1381636515567319E-8</v>
      </c>
    </row>
    <row r="12491" spans="30:33" x14ac:dyDescent="0.2">
      <c r="AD12491">
        <f t="shared" si="806"/>
        <v>12489</v>
      </c>
      <c r="AE12491">
        <f t="shared" si="809"/>
        <v>3.3084101455110832E-12</v>
      </c>
      <c r="AF12491">
        <f t="shared" si="807"/>
        <v>2.0644479307989149E-9</v>
      </c>
      <c r="AG12491">
        <f t="shared" si="808"/>
        <v>4.1318734307287918E-8</v>
      </c>
    </row>
    <row r="12492" spans="30:33" x14ac:dyDescent="0.2">
      <c r="AD12492">
        <f t="shared" si="806"/>
        <v>12490</v>
      </c>
      <c r="AE12492">
        <f t="shared" si="809"/>
        <v>3.3031166892782653E-12</v>
      </c>
      <c r="AF12492">
        <f t="shared" si="807"/>
        <v>2.0611448141096367E-9</v>
      </c>
      <c r="AG12492">
        <f t="shared" si="808"/>
        <v>4.1255927449085535E-8</v>
      </c>
    </row>
    <row r="12493" spans="30:33" x14ac:dyDescent="0.2">
      <c r="AD12493">
        <f t="shared" si="806"/>
        <v>12491</v>
      </c>
      <c r="AE12493">
        <f t="shared" si="809"/>
        <v>3.29783170257542E-12</v>
      </c>
      <c r="AF12493">
        <f t="shared" si="807"/>
        <v>2.0578469824070613E-9</v>
      </c>
      <c r="AG12493">
        <f t="shared" si="808"/>
        <v>4.1193215796869574E-8</v>
      </c>
    </row>
    <row r="12494" spans="30:33" x14ac:dyDescent="0.2">
      <c r="AD12494">
        <f t="shared" si="806"/>
        <v>12492</v>
      </c>
      <c r="AE12494">
        <f t="shared" si="809"/>
        <v>3.2925551718512997E-12</v>
      </c>
      <c r="AF12494">
        <f t="shared" si="807"/>
        <v>2.0545544272352098E-9</v>
      </c>
      <c r="AG12494">
        <f t="shared" si="808"/>
        <v>4.1130599206766434E-8</v>
      </c>
    </row>
    <row r="12495" spans="30:33" x14ac:dyDescent="0.2">
      <c r="AD12495">
        <f t="shared" si="806"/>
        <v>12493</v>
      </c>
      <c r="AE12495">
        <f t="shared" si="809"/>
        <v>3.2872870835763372E-12</v>
      </c>
      <c r="AF12495">
        <f t="shared" si="807"/>
        <v>2.0512671401516335E-9</v>
      </c>
      <c r="AG12495">
        <f t="shared" si="808"/>
        <v>4.1068077535119181E-8</v>
      </c>
    </row>
    <row r="12496" spans="30:33" x14ac:dyDescent="0.2">
      <c r="AD12496">
        <f t="shared" ref="AD12496:AD12559" si="810">AD12495+1</f>
        <v>12494</v>
      </c>
      <c r="AE12496">
        <f t="shared" si="809"/>
        <v>3.2820274242426152E-12</v>
      </c>
      <c r="AF12496">
        <f t="shared" ref="AF12496:AF12559" si="811">AF12495*$AF$3</f>
        <v>2.0479851127273907E-9</v>
      </c>
      <c r="AG12496">
        <f t="shared" ref="AG12496:AG12559" si="812">AD12496*AE12496</f>
        <v>4.1005650638487233E-8</v>
      </c>
    </row>
    <row r="12497" spans="30:33" x14ac:dyDescent="0.2">
      <c r="AD12497">
        <f t="shared" si="810"/>
        <v>12495</v>
      </c>
      <c r="AE12497">
        <f t="shared" si="809"/>
        <v>3.2767761803638267E-12</v>
      </c>
      <c r="AF12497">
        <f t="shared" si="811"/>
        <v>2.0447083365470269E-9</v>
      </c>
      <c r="AG12497">
        <f t="shared" si="812"/>
        <v>4.0943318373646013E-8</v>
      </c>
    </row>
    <row r="12498" spans="30:33" x14ac:dyDescent="0.2">
      <c r="AD12498">
        <f t="shared" si="810"/>
        <v>12496</v>
      </c>
      <c r="AE12498">
        <f t="shared" si="809"/>
        <v>3.2715333384752445E-12</v>
      </c>
      <c r="AF12498">
        <f t="shared" si="811"/>
        <v>2.0414368032085514E-9</v>
      </c>
      <c r="AG12498">
        <f t="shared" si="812"/>
        <v>4.0881080597586654E-8</v>
      </c>
    </row>
    <row r="12499" spans="30:33" x14ac:dyDescent="0.2">
      <c r="AD12499">
        <f t="shared" si="810"/>
        <v>12497</v>
      </c>
      <c r="AE12499">
        <f t="shared" ref="AE12499:AE12562" si="813">AF12498*$AE$3</f>
        <v>3.2662988851336839E-12</v>
      </c>
      <c r="AF12499">
        <f t="shared" si="811"/>
        <v>2.0381705043234178E-9</v>
      </c>
      <c r="AG12499">
        <f t="shared" si="812"/>
        <v>4.0818937167515647E-8</v>
      </c>
    </row>
    <row r="12500" spans="30:33" x14ac:dyDescent="0.2">
      <c r="AD12500">
        <f t="shared" si="810"/>
        <v>12498</v>
      </c>
      <c r="AE12500">
        <f t="shared" si="813"/>
        <v>3.2610728069174699E-12</v>
      </c>
      <c r="AF12500">
        <f t="shared" si="811"/>
        <v>2.0349094315165001E-9</v>
      </c>
      <c r="AG12500">
        <f t="shared" si="812"/>
        <v>4.0756887940854538E-8</v>
      </c>
    </row>
    <row r="12501" spans="30:33" x14ac:dyDescent="0.2">
      <c r="AD12501">
        <f t="shared" si="810"/>
        <v>12499</v>
      </c>
      <c r="AE12501">
        <f t="shared" si="813"/>
        <v>3.2558550904264016E-12</v>
      </c>
      <c r="AF12501">
        <f t="shared" si="811"/>
        <v>2.0316535764260735E-9</v>
      </c>
      <c r="AG12501">
        <f t="shared" si="812"/>
        <v>4.0694932775239592E-8</v>
      </c>
    </row>
    <row r="12502" spans="30:33" x14ac:dyDescent="0.2">
      <c r="AD12502">
        <f t="shared" si="810"/>
        <v>12500</v>
      </c>
      <c r="AE12502">
        <f t="shared" si="813"/>
        <v>3.250645722281719E-12</v>
      </c>
      <c r="AF12502">
        <f t="shared" si="811"/>
        <v>2.0284029307037915E-9</v>
      </c>
      <c r="AG12502">
        <f t="shared" si="812"/>
        <v>4.0633071528521484E-8</v>
      </c>
    </row>
    <row r="12503" spans="30:33" x14ac:dyDescent="0.2">
      <c r="AD12503">
        <f t="shared" si="810"/>
        <v>12501</v>
      </c>
      <c r="AE12503">
        <f t="shared" si="813"/>
        <v>3.2454446891260677E-12</v>
      </c>
      <c r="AF12503">
        <f t="shared" si="811"/>
        <v>2.0251574860146652E-9</v>
      </c>
      <c r="AG12503">
        <f t="shared" si="812"/>
        <v>4.0571304058764973E-8</v>
      </c>
    </row>
    <row r="12504" spans="30:33" x14ac:dyDescent="0.2">
      <c r="AD12504">
        <f t="shared" si="810"/>
        <v>12502</v>
      </c>
      <c r="AE12504">
        <f t="shared" si="813"/>
        <v>3.2402519776234659E-12</v>
      </c>
      <c r="AF12504">
        <f t="shared" si="811"/>
        <v>2.0219172340370416E-9</v>
      </c>
      <c r="AG12504">
        <f t="shared" si="812"/>
        <v>4.0509630224248569E-8</v>
      </c>
    </row>
    <row r="12505" spans="30:33" x14ac:dyDescent="0.2">
      <c r="AD12505">
        <f t="shared" si="810"/>
        <v>12503</v>
      </c>
      <c r="AE12505">
        <f t="shared" si="813"/>
        <v>3.2350675744592679E-12</v>
      </c>
      <c r="AF12505">
        <f t="shared" si="811"/>
        <v>2.0186821664625822E-9</v>
      </c>
      <c r="AG12505">
        <f t="shared" si="812"/>
        <v>4.044804988346423E-8</v>
      </c>
    </row>
    <row r="12506" spans="30:33" x14ac:dyDescent="0.2">
      <c r="AD12506">
        <f t="shared" si="810"/>
        <v>12504</v>
      </c>
      <c r="AE12506">
        <f t="shared" si="813"/>
        <v>3.2298914663401332E-12</v>
      </c>
      <c r="AF12506">
        <f t="shared" si="811"/>
        <v>2.0154522749962421E-9</v>
      </c>
      <c r="AG12506">
        <f t="shared" si="812"/>
        <v>4.0386562895117025E-8</v>
      </c>
    </row>
    <row r="12507" spans="30:33" x14ac:dyDescent="0.2">
      <c r="AD12507">
        <f t="shared" si="810"/>
        <v>12505</v>
      </c>
      <c r="AE12507">
        <f t="shared" si="813"/>
        <v>3.2247236399939888E-12</v>
      </c>
      <c r="AF12507">
        <f t="shared" si="811"/>
        <v>2.0122275513562481E-9</v>
      </c>
      <c r="AG12507">
        <f t="shared" si="812"/>
        <v>4.0325169118124829E-8</v>
      </c>
    </row>
    <row r="12508" spans="30:33" x14ac:dyDescent="0.2">
      <c r="AD12508">
        <f t="shared" si="810"/>
        <v>12506</v>
      </c>
      <c r="AE12508">
        <f t="shared" si="813"/>
        <v>3.2195640821699983E-12</v>
      </c>
      <c r="AF12508">
        <f t="shared" si="811"/>
        <v>2.0090079872740778E-9</v>
      </c>
      <c r="AG12508">
        <f t="shared" si="812"/>
        <v>4.0263868411617997E-8</v>
      </c>
    </row>
    <row r="12509" spans="30:33" x14ac:dyDescent="0.2">
      <c r="AD12509">
        <f t="shared" si="810"/>
        <v>12507</v>
      </c>
      <c r="AE12509">
        <f t="shared" si="813"/>
        <v>3.2144127796385258E-12</v>
      </c>
      <c r="AF12509">
        <f t="shared" si="811"/>
        <v>2.0057935744944391E-9</v>
      </c>
      <c r="AG12509">
        <f t="shared" si="812"/>
        <v>4.0202660634939044E-8</v>
      </c>
    </row>
    <row r="12510" spans="30:33" x14ac:dyDescent="0.2">
      <c r="AD12510">
        <f t="shared" si="810"/>
        <v>12508</v>
      </c>
      <c r="AE12510">
        <f t="shared" si="813"/>
        <v>3.2092697191911039E-12</v>
      </c>
      <c r="AF12510">
        <f t="shared" si="811"/>
        <v>2.002584304775248E-9</v>
      </c>
      <c r="AG12510">
        <f t="shared" si="812"/>
        <v>4.0141545647642325E-8</v>
      </c>
    </row>
    <row r="12511" spans="30:33" x14ac:dyDescent="0.2">
      <c r="AD12511">
        <f t="shared" si="810"/>
        <v>12509</v>
      </c>
      <c r="AE12511">
        <f t="shared" si="813"/>
        <v>3.2041348876403982E-12</v>
      </c>
      <c r="AF12511">
        <f t="shared" si="811"/>
        <v>1.9993801698876076E-9</v>
      </c>
      <c r="AG12511">
        <f t="shared" si="812"/>
        <v>4.0080523309493739E-8</v>
      </c>
    </row>
    <row r="12512" spans="30:33" x14ac:dyDescent="0.2">
      <c r="AD12512">
        <f t="shared" si="810"/>
        <v>12510</v>
      </c>
      <c r="AE12512">
        <f t="shared" si="813"/>
        <v>3.1990082718201735E-12</v>
      </c>
      <c r="AF12512">
        <f t="shared" si="811"/>
        <v>1.9961811616157871E-9</v>
      </c>
      <c r="AG12512">
        <f t="shared" si="812"/>
        <v>4.001959348047037E-8</v>
      </c>
    </row>
    <row r="12513" spans="30:33" x14ac:dyDescent="0.2">
      <c r="AD12513">
        <f t="shared" si="810"/>
        <v>12511</v>
      </c>
      <c r="AE12513">
        <f t="shared" si="813"/>
        <v>3.1938898585852609E-12</v>
      </c>
      <c r="AF12513">
        <f t="shared" si="811"/>
        <v>1.9929872717572019E-9</v>
      </c>
      <c r="AG12513">
        <f t="shared" si="812"/>
        <v>3.9958756020760197E-8</v>
      </c>
    </row>
    <row r="12514" spans="30:33" x14ac:dyDescent="0.2">
      <c r="AD12514">
        <f t="shared" si="810"/>
        <v>12512</v>
      </c>
      <c r="AE12514">
        <f t="shared" si="813"/>
        <v>3.1887796348115243E-12</v>
      </c>
      <c r="AF12514">
        <f t="shared" si="811"/>
        <v>1.9897984921223903E-9</v>
      </c>
      <c r="AG12514">
        <f t="shared" si="812"/>
        <v>3.989801079076179E-8</v>
      </c>
    </row>
    <row r="12515" spans="30:33" x14ac:dyDescent="0.2">
      <c r="AD12515">
        <f t="shared" si="810"/>
        <v>12513</v>
      </c>
      <c r="AE12515">
        <f t="shared" si="813"/>
        <v>3.183677587395826E-12</v>
      </c>
      <c r="AF12515">
        <f t="shared" si="811"/>
        <v>1.9866148145349943E-9</v>
      </c>
      <c r="AG12515">
        <f t="shared" si="812"/>
        <v>3.9837357651083971E-8</v>
      </c>
    </row>
    <row r="12516" spans="30:33" x14ac:dyDescent="0.2">
      <c r="AD12516">
        <f t="shared" si="810"/>
        <v>12514</v>
      </c>
      <c r="AE12516">
        <f t="shared" si="813"/>
        <v>3.1785837032559922E-12</v>
      </c>
      <c r="AF12516">
        <f t="shared" si="811"/>
        <v>1.9834362308317383E-9</v>
      </c>
      <c r="AG12516">
        <f t="shared" si="812"/>
        <v>3.9776796462545489E-8</v>
      </c>
    </row>
    <row r="12517" spans="30:33" x14ac:dyDescent="0.2">
      <c r="AD12517">
        <f t="shared" si="810"/>
        <v>12515</v>
      </c>
      <c r="AE12517">
        <f t="shared" si="813"/>
        <v>3.1734979693307826E-12</v>
      </c>
      <c r="AF12517">
        <f t="shared" si="811"/>
        <v>1.9802627328624075E-9</v>
      </c>
      <c r="AG12517">
        <f t="shared" si="812"/>
        <v>3.9716327086174741E-8</v>
      </c>
    </row>
    <row r="12518" spans="30:33" x14ac:dyDescent="0.2">
      <c r="AD12518">
        <f t="shared" si="810"/>
        <v>12516</v>
      </c>
      <c r="AE12518">
        <f t="shared" si="813"/>
        <v>3.1684203725798535E-12</v>
      </c>
      <c r="AF12518">
        <f t="shared" si="811"/>
        <v>1.9770943124898275E-9</v>
      </c>
      <c r="AG12518">
        <f t="shared" si="812"/>
        <v>3.9655949383209446E-8</v>
      </c>
    </row>
    <row r="12519" spans="30:33" x14ac:dyDescent="0.2">
      <c r="AD12519">
        <f t="shared" si="810"/>
        <v>12517</v>
      </c>
      <c r="AE12519">
        <f t="shared" si="813"/>
        <v>3.1633508999837253E-12</v>
      </c>
      <c r="AF12519">
        <f t="shared" si="811"/>
        <v>1.9739309615898438E-9</v>
      </c>
      <c r="AG12519">
        <f t="shared" si="812"/>
        <v>3.9595663215096289E-8</v>
      </c>
    </row>
    <row r="12520" spans="30:33" x14ac:dyDescent="0.2">
      <c r="AD12520">
        <f t="shared" si="810"/>
        <v>12518</v>
      </c>
      <c r="AE12520">
        <f t="shared" si="813"/>
        <v>3.1582895385437517E-12</v>
      </c>
      <c r="AF12520">
        <f t="shared" si="811"/>
        <v>1.9707726720512999E-9</v>
      </c>
      <c r="AG12520">
        <f t="shared" si="812"/>
        <v>3.9535468443490682E-8</v>
      </c>
    </row>
    <row r="12521" spans="30:33" x14ac:dyDescent="0.2">
      <c r="AD12521">
        <f t="shared" si="810"/>
        <v>12519</v>
      </c>
      <c r="AE12521">
        <f t="shared" si="813"/>
        <v>3.1532362752820814E-12</v>
      </c>
      <c r="AF12521">
        <f t="shared" si="811"/>
        <v>1.9676194357760178E-9</v>
      </c>
      <c r="AG12521">
        <f t="shared" si="812"/>
        <v>3.9475364930256374E-8</v>
      </c>
    </row>
    <row r="12522" spans="30:33" x14ac:dyDescent="0.2">
      <c r="AD12522">
        <f t="shared" si="810"/>
        <v>12520</v>
      </c>
      <c r="AE12522">
        <f t="shared" si="813"/>
        <v>3.1481910972416297E-12</v>
      </c>
      <c r="AF12522">
        <f t="shared" si="811"/>
        <v>1.964471244678776E-9</v>
      </c>
      <c r="AG12522">
        <f t="shared" si="812"/>
        <v>3.9415352537465201E-8</v>
      </c>
    </row>
    <row r="12523" spans="30:33" x14ac:dyDescent="0.2">
      <c r="AD12523">
        <f t="shared" si="810"/>
        <v>12521</v>
      </c>
      <c r="AE12523">
        <f t="shared" si="813"/>
        <v>3.1431539914860431E-12</v>
      </c>
      <c r="AF12523">
        <f t="shared" si="811"/>
        <v>1.9613280906872898E-9</v>
      </c>
      <c r="AG12523">
        <f t="shared" si="812"/>
        <v>3.9355431127396745E-8</v>
      </c>
    </row>
    <row r="12524" spans="30:33" x14ac:dyDescent="0.2">
      <c r="AD12524">
        <f t="shared" si="810"/>
        <v>12522</v>
      </c>
      <c r="AE12524">
        <f t="shared" si="813"/>
        <v>3.1381249450996649E-12</v>
      </c>
      <c r="AF12524">
        <f t="shared" si="811"/>
        <v>1.9581899657421899E-9</v>
      </c>
      <c r="AG12524">
        <f t="shared" si="812"/>
        <v>3.9295600562538001E-8</v>
      </c>
    </row>
    <row r="12525" spans="30:33" x14ac:dyDescent="0.2">
      <c r="AD12525">
        <f t="shared" si="810"/>
        <v>12523</v>
      </c>
      <c r="AE12525">
        <f t="shared" si="813"/>
        <v>3.1331039451875051E-12</v>
      </c>
      <c r="AF12525">
        <f t="shared" si="811"/>
        <v>1.9550568617970025E-9</v>
      </c>
      <c r="AG12525">
        <f t="shared" si="812"/>
        <v>3.9235860705583127E-8</v>
      </c>
    </row>
    <row r="12526" spans="30:33" x14ac:dyDescent="0.2">
      <c r="AD12526">
        <f t="shared" si="810"/>
        <v>12524</v>
      </c>
      <c r="AE12526">
        <f t="shared" si="813"/>
        <v>3.1280909788752055E-12</v>
      </c>
      <c r="AF12526">
        <f t="shared" si="811"/>
        <v>1.9519287708181271E-9</v>
      </c>
      <c r="AG12526">
        <f t="shared" si="812"/>
        <v>3.9176211419433071E-8</v>
      </c>
    </row>
    <row r="12527" spans="30:33" x14ac:dyDescent="0.2">
      <c r="AD12527">
        <f t="shared" si="810"/>
        <v>12525</v>
      </c>
      <c r="AE12527">
        <f t="shared" si="813"/>
        <v>3.1230860333090049E-12</v>
      </c>
      <c r="AF12527">
        <f t="shared" si="811"/>
        <v>1.9488056847848182E-9</v>
      </c>
      <c r="AG12527">
        <f t="shared" si="812"/>
        <v>3.9116652567195285E-8</v>
      </c>
    </row>
    <row r="12528" spans="30:33" x14ac:dyDescent="0.2">
      <c r="AD12528">
        <f t="shared" si="810"/>
        <v>12526</v>
      </c>
      <c r="AE12528">
        <f t="shared" si="813"/>
        <v>3.1180890956557104E-12</v>
      </c>
      <c r="AF12528">
        <f t="shared" si="811"/>
        <v>1.9456875956891625E-9</v>
      </c>
      <c r="AG12528">
        <f t="shared" si="812"/>
        <v>3.9057184012183427E-8</v>
      </c>
    </row>
    <row r="12529" spans="30:33" x14ac:dyDescent="0.2">
      <c r="AD12529">
        <f t="shared" si="810"/>
        <v>12527</v>
      </c>
      <c r="AE12529">
        <f t="shared" si="813"/>
        <v>3.1131001531026614E-12</v>
      </c>
      <c r="AF12529">
        <f t="shared" si="811"/>
        <v>1.9425744955360599E-9</v>
      </c>
      <c r="AG12529">
        <f t="shared" si="812"/>
        <v>3.8997805617917037E-8</v>
      </c>
    </row>
    <row r="12530" spans="30:33" x14ac:dyDescent="0.2">
      <c r="AD12530">
        <f t="shared" si="810"/>
        <v>12528</v>
      </c>
      <c r="AE12530">
        <f t="shared" si="813"/>
        <v>3.1081191928576971E-12</v>
      </c>
      <c r="AF12530">
        <f t="shared" si="811"/>
        <v>1.9394663763432021E-9</v>
      </c>
      <c r="AG12530">
        <f t="shared" si="812"/>
        <v>3.8938517248121233E-8</v>
      </c>
    </row>
    <row r="12531" spans="30:33" x14ac:dyDescent="0.2">
      <c r="AD12531">
        <f t="shared" si="810"/>
        <v>12529</v>
      </c>
      <c r="AE12531">
        <f t="shared" si="813"/>
        <v>3.1031462021491247E-12</v>
      </c>
      <c r="AF12531">
        <f t="shared" si="811"/>
        <v>1.9363632301410527E-9</v>
      </c>
      <c r="AG12531">
        <f t="shared" si="812"/>
        <v>3.8879318766726385E-8</v>
      </c>
    </row>
    <row r="12532" spans="30:33" x14ac:dyDescent="0.2">
      <c r="AD12532">
        <f t="shared" si="810"/>
        <v>12530</v>
      </c>
      <c r="AE12532">
        <f t="shared" si="813"/>
        <v>3.0981811682256859E-12</v>
      </c>
      <c r="AF12532">
        <f t="shared" si="811"/>
        <v>1.9332650489728269E-9</v>
      </c>
      <c r="AG12532">
        <f t="shared" si="812"/>
        <v>3.8820210037867846E-8</v>
      </c>
    </row>
    <row r="12533" spans="30:33" x14ac:dyDescent="0.2">
      <c r="AD12533">
        <f t="shared" si="810"/>
        <v>12531</v>
      </c>
      <c r="AE12533">
        <f t="shared" si="813"/>
        <v>3.0932240783565244E-12</v>
      </c>
      <c r="AF12533">
        <f t="shared" si="811"/>
        <v>1.9301718248944703E-9</v>
      </c>
      <c r="AG12533">
        <f t="shared" si="812"/>
        <v>3.8761190925885607E-8</v>
      </c>
    </row>
    <row r="12534" spans="30:33" x14ac:dyDescent="0.2">
      <c r="AD12534">
        <f t="shared" si="810"/>
        <v>12532</v>
      </c>
      <c r="AE12534">
        <f t="shared" si="813"/>
        <v>3.0882749198311537E-12</v>
      </c>
      <c r="AF12534">
        <f t="shared" si="811"/>
        <v>1.9270835499746389E-9</v>
      </c>
      <c r="AG12534">
        <f t="shared" si="812"/>
        <v>3.8702261295324018E-8</v>
      </c>
    </row>
    <row r="12535" spans="30:33" x14ac:dyDescent="0.2">
      <c r="AD12535">
        <f t="shared" si="810"/>
        <v>12533</v>
      </c>
      <c r="AE12535">
        <f t="shared" si="813"/>
        <v>3.0833336799594236E-12</v>
      </c>
      <c r="AF12535">
        <f t="shared" si="811"/>
        <v>1.9240002162946793E-9</v>
      </c>
      <c r="AG12535">
        <f t="shared" si="812"/>
        <v>3.8643421010931459E-8</v>
      </c>
    </row>
    <row r="12536" spans="30:33" x14ac:dyDescent="0.2">
      <c r="AD12536">
        <f t="shared" si="810"/>
        <v>12534</v>
      </c>
      <c r="AE12536">
        <f t="shared" si="813"/>
        <v>3.0784003460714883E-12</v>
      </c>
      <c r="AF12536">
        <f t="shared" si="811"/>
        <v>1.9209218159486078E-9</v>
      </c>
      <c r="AG12536">
        <f t="shared" si="812"/>
        <v>3.8584669937660035E-8</v>
      </c>
    </row>
    <row r="12537" spans="30:33" x14ac:dyDescent="0.2">
      <c r="AD12537">
        <f t="shared" si="810"/>
        <v>12535</v>
      </c>
      <c r="AE12537">
        <f t="shared" si="813"/>
        <v>3.0734749055177739E-12</v>
      </c>
      <c r="AF12537">
        <f t="shared" si="811"/>
        <v>1.9178483410430901E-9</v>
      </c>
      <c r="AG12537">
        <f t="shared" si="812"/>
        <v>3.8526007940665295E-8</v>
      </c>
    </row>
    <row r="12538" spans="30:33" x14ac:dyDescent="0.2">
      <c r="AD12538">
        <f t="shared" si="810"/>
        <v>12536</v>
      </c>
      <c r="AE12538">
        <f t="shared" si="813"/>
        <v>3.0685573456689454E-12</v>
      </c>
      <c r="AF12538">
        <f t="shared" si="811"/>
        <v>1.914779783697421E-9</v>
      </c>
      <c r="AG12538">
        <f t="shared" si="812"/>
        <v>3.8467434885305902E-8</v>
      </c>
    </row>
    <row r="12539" spans="30:33" x14ac:dyDescent="0.2">
      <c r="AD12539">
        <f t="shared" si="810"/>
        <v>12537</v>
      </c>
      <c r="AE12539">
        <f t="shared" si="813"/>
        <v>3.0636476539158751E-12</v>
      </c>
      <c r="AF12539">
        <f t="shared" si="811"/>
        <v>1.9117161360435048E-9</v>
      </c>
      <c r="AG12539">
        <f t="shared" si="812"/>
        <v>3.8408950637143325E-8</v>
      </c>
    </row>
    <row r="12540" spans="30:33" x14ac:dyDescent="0.2">
      <c r="AD12540">
        <f t="shared" si="810"/>
        <v>12538</v>
      </c>
      <c r="AE12540">
        <f t="shared" si="813"/>
        <v>3.0587458176696091E-12</v>
      </c>
      <c r="AF12540">
        <f t="shared" si="811"/>
        <v>1.9086573902258353E-9</v>
      </c>
      <c r="AG12540">
        <f t="shared" si="812"/>
        <v>3.8350555061941558E-8</v>
      </c>
    </row>
    <row r="12541" spans="30:33" x14ac:dyDescent="0.2">
      <c r="AD12541">
        <f t="shared" si="810"/>
        <v>12539</v>
      </c>
      <c r="AE12541">
        <f t="shared" si="813"/>
        <v>3.0538518243613376E-12</v>
      </c>
      <c r="AF12541">
        <f t="shared" si="811"/>
        <v>1.9056035384014736E-9</v>
      </c>
      <c r="AG12541">
        <f t="shared" si="812"/>
        <v>3.8292248025666815E-8</v>
      </c>
    </row>
    <row r="12542" spans="30:33" x14ac:dyDescent="0.2">
      <c r="AD12542">
        <f t="shared" si="810"/>
        <v>12540</v>
      </c>
      <c r="AE12542">
        <f t="shared" si="813"/>
        <v>3.0489656614423591E-12</v>
      </c>
      <c r="AF12542">
        <f t="shared" si="811"/>
        <v>1.9025545727400313E-9</v>
      </c>
      <c r="AG12542">
        <f t="shared" si="812"/>
        <v>3.8234029394487182E-8</v>
      </c>
    </row>
    <row r="12543" spans="30:33" x14ac:dyDescent="0.2">
      <c r="AD12543">
        <f t="shared" si="810"/>
        <v>12541</v>
      </c>
      <c r="AE12543">
        <f t="shared" si="813"/>
        <v>3.0440873163840515E-12</v>
      </c>
      <c r="AF12543">
        <f t="shared" si="811"/>
        <v>1.8995104854236474E-9</v>
      </c>
      <c r="AG12543">
        <f t="shared" si="812"/>
        <v>3.8175899034772391E-8</v>
      </c>
    </row>
    <row r="12544" spans="30:33" x14ac:dyDescent="0.2">
      <c r="AD12544">
        <f t="shared" si="810"/>
        <v>12542</v>
      </c>
      <c r="AE12544">
        <f t="shared" si="813"/>
        <v>3.0392167766778371E-12</v>
      </c>
      <c r="AF12544">
        <f t="shared" si="811"/>
        <v>1.8964712686469693E-9</v>
      </c>
      <c r="AG12544">
        <f t="shared" si="812"/>
        <v>3.8117856813093434E-8</v>
      </c>
    </row>
    <row r="12545" spans="30:33" x14ac:dyDescent="0.2">
      <c r="AD12545">
        <f t="shared" si="810"/>
        <v>12543</v>
      </c>
      <c r="AE12545">
        <f t="shared" si="813"/>
        <v>3.0343540298351524E-12</v>
      </c>
      <c r="AF12545">
        <f t="shared" si="811"/>
        <v>1.8934369146171341E-9</v>
      </c>
      <c r="AG12545">
        <f t="shared" si="812"/>
        <v>3.8059902596222316E-8</v>
      </c>
    </row>
    <row r="12546" spans="30:33" x14ac:dyDescent="0.2">
      <c r="AD12546">
        <f t="shared" si="810"/>
        <v>12544</v>
      </c>
      <c r="AE12546">
        <f t="shared" si="813"/>
        <v>3.029499063387416E-12</v>
      </c>
      <c r="AF12546">
        <f t="shared" si="811"/>
        <v>1.8904074155537466E-9</v>
      </c>
      <c r="AG12546">
        <f t="shared" si="812"/>
        <v>3.8002036251131746E-8</v>
      </c>
    </row>
    <row r="12547" spans="30:33" x14ac:dyDescent="0.2">
      <c r="AD12547">
        <f t="shared" si="810"/>
        <v>12545</v>
      </c>
      <c r="AE12547">
        <f t="shared" si="813"/>
        <v>3.0246518648859959E-12</v>
      </c>
      <c r="AF12547">
        <f t="shared" si="811"/>
        <v>1.8873827636888604E-9</v>
      </c>
      <c r="AG12547">
        <f t="shared" si="812"/>
        <v>3.7944257644994822E-8</v>
      </c>
    </row>
    <row r="12548" spans="30:33" x14ac:dyDescent="0.2">
      <c r="AD12548">
        <f t="shared" si="810"/>
        <v>12546</v>
      </c>
      <c r="AE12548">
        <f t="shared" si="813"/>
        <v>3.0198124219021779E-12</v>
      </c>
      <c r="AF12548">
        <f t="shared" si="811"/>
        <v>1.8843629512669582E-9</v>
      </c>
      <c r="AG12548">
        <f t="shared" si="812"/>
        <v>3.7886566645184726E-8</v>
      </c>
    </row>
    <row r="12549" spans="30:33" x14ac:dyDescent="0.2">
      <c r="AD12549">
        <f t="shared" si="810"/>
        <v>12547</v>
      </c>
      <c r="AE12549">
        <f t="shared" si="813"/>
        <v>3.0149807220271344E-12</v>
      </c>
      <c r="AF12549">
        <f t="shared" si="811"/>
        <v>1.8813479705449311E-9</v>
      </c>
      <c r="AG12549">
        <f t="shared" si="812"/>
        <v>3.7828963119274454E-8</v>
      </c>
    </row>
    <row r="12550" spans="30:33" x14ac:dyDescent="0.2">
      <c r="AD12550">
        <f t="shared" si="810"/>
        <v>12548</v>
      </c>
      <c r="AE12550">
        <f t="shared" si="813"/>
        <v>3.010156752871891E-12</v>
      </c>
      <c r="AF12550">
        <f t="shared" si="811"/>
        <v>1.8783378137920589E-9</v>
      </c>
      <c r="AG12550">
        <f t="shared" si="812"/>
        <v>3.7771446935036492E-8</v>
      </c>
    </row>
    <row r="12551" spans="30:33" x14ac:dyDescent="0.2">
      <c r="AD12551">
        <f t="shared" si="810"/>
        <v>12549</v>
      </c>
      <c r="AE12551">
        <f t="shared" si="813"/>
        <v>3.0053405020672957E-12</v>
      </c>
      <c r="AF12551">
        <f t="shared" si="811"/>
        <v>1.8753324732899914E-9</v>
      </c>
      <c r="AG12551">
        <f t="shared" si="812"/>
        <v>3.7714017960442491E-8</v>
      </c>
    </row>
    <row r="12552" spans="30:33" x14ac:dyDescent="0.2">
      <c r="AD12552">
        <f t="shared" si="810"/>
        <v>12550</v>
      </c>
      <c r="AE12552">
        <f t="shared" si="813"/>
        <v>3.0005319572639874E-12</v>
      </c>
      <c r="AF12552">
        <f t="shared" si="811"/>
        <v>1.8723319413327272E-9</v>
      </c>
      <c r="AG12552">
        <f t="shared" si="812"/>
        <v>3.7656676063663043E-8</v>
      </c>
    </row>
    <row r="12553" spans="30:33" x14ac:dyDescent="0.2">
      <c r="AD12553">
        <f t="shared" si="810"/>
        <v>12551</v>
      </c>
      <c r="AE12553">
        <f t="shared" si="813"/>
        <v>2.9957311061323649E-12</v>
      </c>
      <c r="AF12553">
        <f t="shared" si="811"/>
        <v>1.8693362102265949E-9</v>
      </c>
      <c r="AG12553">
        <f t="shared" si="812"/>
        <v>3.7599421113067315E-8</v>
      </c>
    </row>
    <row r="12554" spans="30:33" x14ac:dyDescent="0.2">
      <c r="AD12554">
        <f t="shared" si="810"/>
        <v>12552</v>
      </c>
      <c r="AE12554">
        <f t="shared" si="813"/>
        <v>2.9909379363625533E-12</v>
      </c>
      <c r="AF12554">
        <f t="shared" si="811"/>
        <v>1.8663452722902324E-9</v>
      </c>
      <c r="AG12554">
        <f t="shared" si="812"/>
        <v>3.7542252977222772E-8</v>
      </c>
    </row>
    <row r="12555" spans="30:33" x14ac:dyDescent="0.2">
      <c r="AD12555">
        <f t="shared" si="810"/>
        <v>12553</v>
      </c>
      <c r="AE12555">
        <f t="shared" si="813"/>
        <v>2.9861524356643731E-12</v>
      </c>
      <c r="AF12555">
        <f t="shared" si="811"/>
        <v>1.8633591198545679E-9</v>
      </c>
      <c r="AG12555">
        <f t="shared" si="812"/>
        <v>3.7485171524894875E-8</v>
      </c>
    </row>
    <row r="12556" spans="30:33" x14ac:dyDescent="0.2">
      <c r="AD12556">
        <f t="shared" si="810"/>
        <v>12554</v>
      </c>
      <c r="AE12556">
        <f t="shared" si="813"/>
        <v>2.9813745917673101E-12</v>
      </c>
      <c r="AF12556">
        <f t="shared" si="811"/>
        <v>1.8603777452628004E-9</v>
      </c>
      <c r="AG12556">
        <f t="shared" si="812"/>
        <v>3.7428176625046813E-8</v>
      </c>
    </row>
    <row r="12557" spans="30:33" x14ac:dyDescent="0.2">
      <c r="AD12557">
        <f t="shared" si="810"/>
        <v>12555</v>
      </c>
      <c r="AE12557">
        <f t="shared" si="813"/>
        <v>2.976604392420482E-12</v>
      </c>
      <c r="AF12557">
        <f t="shared" si="811"/>
        <v>1.8574011408703798E-9</v>
      </c>
      <c r="AG12557">
        <f t="shared" si="812"/>
        <v>3.7371268146839154E-8</v>
      </c>
    </row>
    <row r="12558" spans="30:33" x14ac:dyDescent="0.2">
      <c r="AD12558">
        <f t="shared" si="810"/>
        <v>12556</v>
      </c>
      <c r="AE12558">
        <f t="shared" si="813"/>
        <v>2.9718418253926089E-12</v>
      </c>
      <c r="AF12558">
        <f t="shared" si="811"/>
        <v>1.8544292990449871E-9</v>
      </c>
      <c r="AG12558">
        <f t="shared" si="812"/>
        <v>3.7314445959629598E-8</v>
      </c>
    </row>
    <row r="12559" spans="30:33" x14ac:dyDescent="0.2">
      <c r="AD12559">
        <f t="shared" si="810"/>
        <v>12557</v>
      </c>
      <c r="AE12559">
        <f t="shared" si="813"/>
        <v>2.9670868784719806E-12</v>
      </c>
      <c r="AF12559">
        <f t="shared" si="811"/>
        <v>1.8514622121665149E-9</v>
      </c>
      <c r="AG12559">
        <f t="shared" si="812"/>
        <v>3.7257709932972664E-8</v>
      </c>
    </row>
    <row r="12560" spans="30:33" x14ac:dyDescent="0.2">
      <c r="AD12560">
        <f t="shared" ref="AD12560:AD12623" si="814">AD12559+1</f>
        <v>12558</v>
      </c>
      <c r="AE12560">
        <f t="shared" si="813"/>
        <v>2.962339539466425E-12</v>
      </c>
      <c r="AF12560">
        <f t="shared" ref="AF12560:AF12623" si="815">AF12559*$AF$3</f>
        <v>1.8484998726270485E-9</v>
      </c>
      <c r="AG12560">
        <f t="shared" ref="AG12560:AG12623" si="816">AD12560*AE12560</f>
        <v>3.7201059936619366E-8</v>
      </c>
    </row>
    <row r="12561" spans="30:33" x14ac:dyDescent="0.2">
      <c r="AD12561">
        <f t="shared" si="814"/>
        <v>12559</v>
      </c>
      <c r="AE12561">
        <f t="shared" si="813"/>
        <v>2.9575997962032791E-12</v>
      </c>
      <c r="AF12561">
        <f t="shared" si="815"/>
        <v>1.8455422728308451E-9</v>
      </c>
      <c r="AG12561">
        <f t="shared" si="816"/>
        <v>3.7144495840516981E-8</v>
      </c>
    </row>
    <row r="12562" spans="30:33" x14ac:dyDescent="0.2">
      <c r="AD12562">
        <f t="shared" si="814"/>
        <v>12560</v>
      </c>
      <c r="AE12562">
        <f t="shared" si="813"/>
        <v>2.9528676365293536E-12</v>
      </c>
      <c r="AF12562">
        <f t="shared" si="815"/>
        <v>1.8425894051943158E-9</v>
      </c>
      <c r="AG12562">
        <f t="shared" si="816"/>
        <v>3.7088017514808682E-8</v>
      </c>
    </row>
    <row r="12563" spans="30:33" x14ac:dyDescent="0.2">
      <c r="AD12563">
        <f t="shared" si="814"/>
        <v>12561</v>
      </c>
      <c r="AE12563">
        <f t="shared" ref="AE12563:AE12626" si="817">AF12562*$AE$3</f>
        <v>2.9481430483109066E-12</v>
      </c>
      <c r="AF12563">
        <f t="shared" si="815"/>
        <v>1.8396412621460048E-9</v>
      </c>
      <c r="AG12563">
        <f t="shared" si="816"/>
        <v>3.7031624829833298E-8</v>
      </c>
    </row>
    <row r="12564" spans="30:33" x14ac:dyDescent="0.2">
      <c r="AD12564">
        <f t="shared" si="814"/>
        <v>12562</v>
      </c>
      <c r="AE12564">
        <f t="shared" si="817"/>
        <v>2.9434260194336091E-12</v>
      </c>
      <c r="AF12564">
        <f t="shared" si="815"/>
        <v>1.836697836126571E-9</v>
      </c>
      <c r="AG12564">
        <f t="shared" si="816"/>
        <v>3.6975317656124999E-8</v>
      </c>
    </row>
    <row r="12565" spans="30:33" x14ac:dyDescent="0.2">
      <c r="AD12565">
        <f t="shared" si="814"/>
        <v>12563</v>
      </c>
      <c r="AE12565">
        <f t="shared" si="817"/>
        <v>2.9387165378025149E-12</v>
      </c>
      <c r="AF12565">
        <f t="shared" si="815"/>
        <v>1.8337591195887685E-9</v>
      </c>
      <c r="AG12565">
        <f t="shared" si="816"/>
        <v>3.6919095864412993E-8</v>
      </c>
    </row>
    <row r="12566" spans="30:33" x14ac:dyDescent="0.2">
      <c r="AD12566">
        <f t="shared" si="814"/>
        <v>12564</v>
      </c>
      <c r="AE12566">
        <f t="shared" si="817"/>
        <v>2.9340145913420308E-12</v>
      </c>
      <c r="AF12566">
        <f t="shared" si="815"/>
        <v>1.8308251049974264E-9</v>
      </c>
      <c r="AG12566">
        <f t="shared" si="816"/>
        <v>3.6862959325621277E-8</v>
      </c>
    </row>
    <row r="12567" spans="30:33" x14ac:dyDescent="0.2">
      <c r="AD12567">
        <f t="shared" si="814"/>
        <v>12565</v>
      </c>
      <c r="AE12567">
        <f t="shared" si="817"/>
        <v>2.9293201679958837E-12</v>
      </c>
      <c r="AF12567">
        <f t="shared" si="815"/>
        <v>1.8278957848294304E-9</v>
      </c>
      <c r="AG12567">
        <f t="shared" si="816"/>
        <v>3.6806907910868282E-8</v>
      </c>
    </row>
    <row r="12568" spans="30:33" x14ac:dyDescent="0.2">
      <c r="AD12568">
        <f t="shared" si="814"/>
        <v>12566</v>
      </c>
      <c r="AE12568">
        <f t="shared" si="817"/>
        <v>2.9246332557270901E-12</v>
      </c>
      <c r="AF12568">
        <f t="shared" si="815"/>
        <v>1.8249711515737032E-9</v>
      </c>
      <c r="AG12568">
        <f t="shared" si="816"/>
        <v>3.6750941491466615E-8</v>
      </c>
    </row>
    <row r="12569" spans="30:33" x14ac:dyDescent="0.2">
      <c r="AD12569">
        <f t="shared" si="814"/>
        <v>12567</v>
      </c>
      <c r="AE12569">
        <f t="shared" si="817"/>
        <v>2.9199538425179265E-12</v>
      </c>
      <c r="AF12569">
        <f t="shared" si="815"/>
        <v>1.8220511977311851E-9</v>
      </c>
      <c r="AG12569">
        <f t="shared" si="816"/>
        <v>3.6695059938922781E-8</v>
      </c>
    </row>
    <row r="12570" spans="30:33" x14ac:dyDescent="0.2">
      <c r="AD12570">
        <f t="shared" si="814"/>
        <v>12568</v>
      </c>
      <c r="AE12570">
        <f t="shared" si="817"/>
        <v>2.9152819163698974E-12</v>
      </c>
      <c r="AF12570">
        <f t="shared" si="815"/>
        <v>1.8191359158148152E-9</v>
      </c>
      <c r="AG12570">
        <f t="shared" si="816"/>
        <v>3.6639263124936873E-8</v>
      </c>
    </row>
    <row r="12571" spans="30:33" x14ac:dyDescent="0.2">
      <c r="AD12571">
        <f t="shared" si="814"/>
        <v>12569</v>
      </c>
      <c r="AE12571">
        <f t="shared" si="817"/>
        <v>2.9106174653037058E-12</v>
      </c>
      <c r="AF12571">
        <f t="shared" si="815"/>
        <v>1.8162252983495114E-9</v>
      </c>
      <c r="AG12571">
        <f t="shared" si="816"/>
        <v>3.6583550921402275E-8</v>
      </c>
    </row>
    <row r="12572" spans="30:33" x14ac:dyDescent="0.2">
      <c r="AD12572">
        <f t="shared" si="814"/>
        <v>12570</v>
      </c>
      <c r="AE12572">
        <f t="shared" si="817"/>
        <v>2.9059604773592194E-12</v>
      </c>
      <c r="AF12572">
        <f t="shared" si="815"/>
        <v>1.8133193378721522E-9</v>
      </c>
      <c r="AG12572">
        <f t="shared" si="816"/>
        <v>3.6527923200405388E-8</v>
      </c>
    </row>
    <row r="12573" spans="30:33" x14ac:dyDescent="0.2">
      <c r="AD12573">
        <f t="shared" si="814"/>
        <v>12571</v>
      </c>
      <c r="AE12573">
        <f t="shared" si="817"/>
        <v>2.9013109405954448E-12</v>
      </c>
      <c r="AF12573">
        <f t="shared" si="815"/>
        <v>1.8104180269315567E-9</v>
      </c>
      <c r="AG12573">
        <f t="shared" si="816"/>
        <v>3.6472379834225335E-8</v>
      </c>
    </row>
    <row r="12574" spans="30:33" x14ac:dyDescent="0.2">
      <c r="AD12574">
        <f t="shared" si="814"/>
        <v>12572</v>
      </c>
      <c r="AE12574">
        <f t="shared" si="817"/>
        <v>2.8966688430904922E-12</v>
      </c>
      <c r="AF12574">
        <f t="shared" si="815"/>
        <v>1.8075213580884661E-9</v>
      </c>
      <c r="AG12574">
        <f t="shared" si="816"/>
        <v>3.641692069533367E-8</v>
      </c>
    </row>
    <row r="12575" spans="30:33" x14ac:dyDescent="0.2">
      <c r="AD12575">
        <f t="shared" si="814"/>
        <v>12573</v>
      </c>
      <c r="AE12575">
        <f t="shared" si="817"/>
        <v>2.892034172941547E-12</v>
      </c>
      <c r="AF12575">
        <f t="shared" si="815"/>
        <v>1.8046293239155244E-9</v>
      </c>
      <c r="AG12575">
        <f t="shared" si="816"/>
        <v>3.636154565639407E-8</v>
      </c>
    </row>
    <row r="12576" spans="30:33" x14ac:dyDescent="0.2">
      <c r="AD12576">
        <f t="shared" si="814"/>
        <v>12574</v>
      </c>
      <c r="AE12576">
        <f t="shared" si="817"/>
        <v>2.8874069182648405E-12</v>
      </c>
      <c r="AF12576">
        <f t="shared" si="815"/>
        <v>1.8017419169972596E-9</v>
      </c>
      <c r="AG12576">
        <f t="shared" si="816"/>
        <v>3.6306254590262105E-8</v>
      </c>
    </row>
    <row r="12577" spans="30:33" x14ac:dyDescent="0.2">
      <c r="AD12577">
        <f t="shared" si="814"/>
        <v>12575</v>
      </c>
      <c r="AE12577">
        <f t="shared" si="817"/>
        <v>2.8827870671956168E-12</v>
      </c>
      <c r="AF12577">
        <f t="shared" si="815"/>
        <v>1.7988591299300639E-9</v>
      </c>
      <c r="AG12577">
        <f t="shared" si="816"/>
        <v>3.6251047369984881E-8</v>
      </c>
    </row>
    <row r="12578" spans="30:33" x14ac:dyDescent="0.2">
      <c r="AD12578">
        <f t="shared" si="814"/>
        <v>12576</v>
      </c>
      <c r="AE12578">
        <f t="shared" si="817"/>
        <v>2.8781746078881036E-12</v>
      </c>
      <c r="AF12578">
        <f t="shared" si="815"/>
        <v>1.7959809553221757E-9</v>
      </c>
      <c r="AG12578">
        <f t="shared" si="816"/>
        <v>3.6195923868800795E-8</v>
      </c>
    </row>
    <row r="12579" spans="30:33" x14ac:dyDescent="0.2">
      <c r="AD12579">
        <f t="shared" si="814"/>
        <v>12577</v>
      </c>
      <c r="AE12579">
        <f t="shared" si="817"/>
        <v>2.8735695285154824E-12</v>
      </c>
      <c r="AF12579">
        <f t="shared" si="815"/>
        <v>1.7931073857936602E-9</v>
      </c>
      <c r="AG12579">
        <f t="shared" si="816"/>
        <v>3.614088396013922E-8</v>
      </c>
    </row>
    <row r="12580" spans="30:33" x14ac:dyDescent="0.2">
      <c r="AD12580">
        <f t="shared" si="814"/>
        <v>12578</v>
      </c>
      <c r="AE12580">
        <f t="shared" si="817"/>
        <v>2.8689718172698577E-12</v>
      </c>
      <c r="AF12580">
        <f t="shared" si="815"/>
        <v>1.7902384139763903E-9</v>
      </c>
      <c r="AG12580">
        <f t="shared" si="816"/>
        <v>3.6085927517620269E-8</v>
      </c>
    </row>
    <row r="12581" spans="30:33" x14ac:dyDescent="0.2">
      <c r="AD12581">
        <f t="shared" si="814"/>
        <v>12579</v>
      </c>
      <c r="AE12581">
        <f t="shared" si="817"/>
        <v>2.864381462362226E-12</v>
      </c>
      <c r="AF12581">
        <f t="shared" si="815"/>
        <v>1.7873740325140281E-9</v>
      </c>
      <c r="AG12581">
        <f t="shared" si="816"/>
        <v>3.603105441505444E-8</v>
      </c>
    </row>
    <row r="12582" spans="30:33" x14ac:dyDescent="0.2">
      <c r="AD12582">
        <f t="shared" si="814"/>
        <v>12580</v>
      </c>
      <c r="AE12582">
        <f t="shared" si="817"/>
        <v>2.8597984520224464E-12</v>
      </c>
      <c r="AF12582">
        <f t="shared" si="815"/>
        <v>1.7845142340620055E-9</v>
      </c>
      <c r="AG12582">
        <f t="shared" si="816"/>
        <v>3.5976264526442374E-8</v>
      </c>
    </row>
    <row r="12583" spans="30:33" x14ac:dyDescent="0.2">
      <c r="AD12583">
        <f t="shared" si="814"/>
        <v>12581</v>
      </c>
      <c r="AE12583">
        <f t="shared" si="817"/>
        <v>2.85522277449921E-12</v>
      </c>
      <c r="AF12583">
        <f t="shared" si="815"/>
        <v>1.7816590112875062E-9</v>
      </c>
      <c r="AG12583">
        <f t="shared" si="816"/>
        <v>3.5921557725974558E-8</v>
      </c>
    </row>
    <row r="12584" spans="30:33" x14ac:dyDescent="0.2">
      <c r="AD12584">
        <f t="shared" si="814"/>
        <v>12582</v>
      </c>
      <c r="AE12584">
        <f t="shared" si="817"/>
        <v>2.8506544180600111E-12</v>
      </c>
      <c r="AF12584">
        <f t="shared" si="815"/>
        <v>1.7788083568694462E-9</v>
      </c>
      <c r="AG12584">
        <f t="shared" si="816"/>
        <v>3.5866933888031057E-8</v>
      </c>
    </row>
    <row r="12585" spans="30:33" x14ac:dyDescent="0.2">
      <c r="AD12585">
        <f t="shared" si="814"/>
        <v>12583</v>
      </c>
      <c r="AE12585">
        <f t="shared" si="817"/>
        <v>2.8460933709911152E-12</v>
      </c>
      <c r="AF12585">
        <f t="shared" si="815"/>
        <v>1.775962263498455E-9</v>
      </c>
      <c r="AG12585">
        <f t="shared" si="816"/>
        <v>3.58123928871812E-8</v>
      </c>
    </row>
    <row r="12586" spans="30:33" x14ac:dyDescent="0.2">
      <c r="AD12586">
        <f t="shared" si="814"/>
        <v>12584</v>
      </c>
      <c r="AE12586">
        <f t="shared" si="817"/>
        <v>2.8415396215975293E-12</v>
      </c>
      <c r="AF12586">
        <f t="shared" si="815"/>
        <v>1.7731207238768575E-9</v>
      </c>
      <c r="AG12586">
        <f t="shared" si="816"/>
        <v>3.575793459818331E-8</v>
      </c>
    </row>
    <row r="12587" spans="30:33" x14ac:dyDescent="0.2">
      <c r="AD12587">
        <f t="shared" si="814"/>
        <v>12585</v>
      </c>
      <c r="AE12587">
        <f t="shared" si="817"/>
        <v>2.8369931582029734E-12</v>
      </c>
      <c r="AF12587">
        <f t="shared" si="815"/>
        <v>1.7702837307186544E-9</v>
      </c>
      <c r="AG12587">
        <f t="shared" si="816"/>
        <v>3.5703558895984422E-8</v>
      </c>
    </row>
    <row r="12588" spans="30:33" x14ac:dyDescent="0.2">
      <c r="AD12588">
        <f t="shared" si="814"/>
        <v>12586</v>
      </c>
      <c r="AE12588">
        <f t="shared" si="817"/>
        <v>2.8324539691498483E-12</v>
      </c>
      <c r="AF12588">
        <f t="shared" si="815"/>
        <v>1.7674512767495045E-9</v>
      </c>
      <c r="AG12588">
        <f t="shared" si="816"/>
        <v>3.5649265655719994E-8</v>
      </c>
    </row>
    <row r="12589" spans="30:33" x14ac:dyDescent="0.2">
      <c r="AD12589">
        <f t="shared" si="814"/>
        <v>12587</v>
      </c>
      <c r="AE12589">
        <f t="shared" si="817"/>
        <v>2.8279220427992085E-12</v>
      </c>
      <c r="AF12589">
        <f t="shared" si="815"/>
        <v>1.7646233547067051E-9</v>
      </c>
      <c r="AG12589">
        <f t="shared" si="816"/>
        <v>3.5595054752713638E-8</v>
      </c>
    </row>
    <row r="12590" spans="30:33" x14ac:dyDescent="0.2">
      <c r="AD12590">
        <f t="shared" si="814"/>
        <v>12588</v>
      </c>
      <c r="AE12590">
        <f t="shared" si="817"/>
        <v>2.8233973675307295E-12</v>
      </c>
      <c r="AF12590">
        <f t="shared" si="815"/>
        <v>1.7617999573391743E-9</v>
      </c>
      <c r="AG12590">
        <f t="shared" si="816"/>
        <v>3.5540926062476823E-8</v>
      </c>
    </row>
    <row r="12591" spans="30:33" x14ac:dyDescent="0.2">
      <c r="AD12591">
        <f t="shared" si="814"/>
        <v>12589</v>
      </c>
      <c r="AE12591">
        <f t="shared" si="817"/>
        <v>2.8188799317426801E-12</v>
      </c>
      <c r="AF12591">
        <f t="shared" si="815"/>
        <v>1.7589810774074316E-9</v>
      </c>
      <c r="AG12591">
        <f t="shared" si="816"/>
        <v>3.5486879460708602E-8</v>
      </c>
    </row>
    <row r="12592" spans="30:33" x14ac:dyDescent="0.2">
      <c r="AD12592">
        <f t="shared" si="814"/>
        <v>12590</v>
      </c>
      <c r="AE12592">
        <f t="shared" si="817"/>
        <v>2.814369723851892E-12</v>
      </c>
      <c r="AF12592">
        <f t="shared" si="815"/>
        <v>1.7561667076835797E-9</v>
      </c>
      <c r="AG12592">
        <f t="shared" si="816"/>
        <v>3.5432914823295321E-8</v>
      </c>
    </row>
    <row r="12593" spans="30:33" x14ac:dyDescent="0.2">
      <c r="AD12593">
        <f t="shared" si="814"/>
        <v>12591</v>
      </c>
      <c r="AE12593">
        <f t="shared" si="817"/>
        <v>2.809866732293729E-12</v>
      </c>
      <c r="AF12593">
        <f t="shared" si="815"/>
        <v>1.7533568409512858E-9</v>
      </c>
      <c r="AG12593">
        <f t="shared" si="816"/>
        <v>3.5379032026310344E-8</v>
      </c>
    </row>
    <row r="12594" spans="30:33" x14ac:dyDescent="0.2">
      <c r="AD12594">
        <f t="shared" si="814"/>
        <v>12592</v>
      </c>
      <c r="AE12594">
        <f t="shared" si="817"/>
        <v>2.8053709455220585E-12</v>
      </c>
      <c r="AF12594">
        <f t="shared" si="815"/>
        <v>1.7505514700057636E-9</v>
      </c>
      <c r="AG12594">
        <f t="shared" si="816"/>
        <v>3.5325230946013757E-8</v>
      </c>
    </row>
    <row r="12595" spans="30:33" x14ac:dyDescent="0.2">
      <c r="AD12595">
        <f t="shared" si="814"/>
        <v>12593</v>
      </c>
      <c r="AE12595">
        <f t="shared" si="817"/>
        <v>2.8008823520092231E-12</v>
      </c>
      <c r="AF12595">
        <f t="shared" si="815"/>
        <v>1.7477505876537543E-9</v>
      </c>
      <c r="AG12595">
        <f t="shared" si="816"/>
        <v>3.5271511458852147E-8</v>
      </c>
    </row>
    <row r="12596" spans="30:33" x14ac:dyDescent="0.2">
      <c r="AD12596">
        <f t="shared" si="814"/>
        <v>12594</v>
      </c>
      <c r="AE12596">
        <f t="shared" si="817"/>
        <v>2.796400940246008E-12</v>
      </c>
      <c r="AF12596">
        <f t="shared" si="815"/>
        <v>1.7449541867135083E-9</v>
      </c>
      <c r="AG12596">
        <f t="shared" si="816"/>
        <v>3.5217873441458227E-8</v>
      </c>
    </row>
    <row r="12597" spans="30:33" x14ac:dyDescent="0.2">
      <c r="AD12597">
        <f t="shared" si="814"/>
        <v>12595</v>
      </c>
      <c r="AE12597">
        <f t="shared" si="817"/>
        <v>2.7919266987416147E-12</v>
      </c>
      <c r="AF12597">
        <f t="shared" si="815"/>
        <v>1.7421622600147667E-9</v>
      </c>
      <c r="AG12597">
        <f t="shared" si="816"/>
        <v>3.5164316770650637E-8</v>
      </c>
    </row>
    <row r="12598" spans="30:33" x14ac:dyDescent="0.2">
      <c r="AD12598">
        <f t="shared" si="814"/>
        <v>12596</v>
      </c>
      <c r="AE12598">
        <f t="shared" si="817"/>
        <v>2.7874596160236279E-12</v>
      </c>
      <c r="AF12598">
        <f t="shared" si="815"/>
        <v>1.7393748003987429E-9</v>
      </c>
      <c r="AG12598">
        <f t="shared" si="816"/>
        <v>3.5110841323433616E-8</v>
      </c>
    </row>
    <row r="12599" spans="30:33" x14ac:dyDescent="0.2">
      <c r="AD12599">
        <f t="shared" si="814"/>
        <v>12597</v>
      </c>
      <c r="AE12599">
        <f t="shared" si="817"/>
        <v>2.7829996806379899E-12</v>
      </c>
      <c r="AF12599">
        <f t="shared" si="815"/>
        <v>1.7365918007181047E-9</v>
      </c>
      <c r="AG12599">
        <f t="shared" si="816"/>
        <v>3.5057446976996757E-8</v>
      </c>
    </row>
    <row r="12600" spans="30:33" x14ac:dyDescent="0.2">
      <c r="AD12600">
        <f t="shared" si="814"/>
        <v>12598</v>
      </c>
      <c r="AE12600">
        <f t="shared" si="817"/>
        <v>2.778546881148969E-12</v>
      </c>
      <c r="AF12600">
        <f t="shared" si="815"/>
        <v>1.7338132538369557E-9</v>
      </c>
      <c r="AG12600">
        <f t="shared" si="816"/>
        <v>3.5004133608714708E-8</v>
      </c>
    </row>
    <row r="12601" spans="30:33" x14ac:dyDescent="0.2">
      <c r="AD12601">
        <f t="shared" si="814"/>
        <v>12599</v>
      </c>
      <c r="AE12601">
        <f t="shared" si="817"/>
        <v>2.7741012061391305E-12</v>
      </c>
      <c r="AF12601">
        <f t="shared" si="815"/>
        <v>1.7310391526308165E-9</v>
      </c>
      <c r="AG12601">
        <f t="shared" si="816"/>
        <v>3.4950901096146906E-8</v>
      </c>
    </row>
    <row r="12602" spans="30:33" x14ac:dyDescent="0.2">
      <c r="AD12602">
        <f t="shared" si="814"/>
        <v>12600</v>
      </c>
      <c r="AE12602">
        <f t="shared" si="817"/>
        <v>2.7696626442093076E-12</v>
      </c>
      <c r="AF12602">
        <f t="shared" si="815"/>
        <v>1.7282694899866072E-9</v>
      </c>
      <c r="AG12602">
        <f t="shared" si="816"/>
        <v>3.4897749317037274E-8</v>
      </c>
    </row>
    <row r="12603" spans="30:33" x14ac:dyDescent="0.2">
      <c r="AD12603">
        <f t="shared" si="814"/>
        <v>12601</v>
      </c>
      <c r="AE12603">
        <f t="shared" si="817"/>
        <v>2.7652311839785728E-12</v>
      </c>
      <c r="AF12603">
        <f t="shared" si="815"/>
        <v>1.7255042588026286E-9</v>
      </c>
      <c r="AG12603">
        <f t="shared" si="816"/>
        <v>3.4844678149313997E-8</v>
      </c>
    </row>
    <row r="12604" spans="30:33" x14ac:dyDescent="0.2">
      <c r="AD12604">
        <f t="shared" si="814"/>
        <v>12602</v>
      </c>
      <c r="AE12604">
        <f t="shared" si="817"/>
        <v>2.7608068140842072E-12</v>
      </c>
      <c r="AF12604">
        <f t="shared" si="815"/>
        <v>1.7227434519885443E-9</v>
      </c>
      <c r="AG12604">
        <f t="shared" si="816"/>
        <v>3.479168747108918E-8</v>
      </c>
    </row>
    <row r="12605" spans="30:33" x14ac:dyDescent="0.2">
      <c r="AD12605">
        <f t="shared" si="814"/>
        <v>12603</v>
      </c>
      <c r="AE12605">
        <f t="shared" si="817"/>
        <v>2.7563895231816723E-12</v>
      </c>
      <c r="AF12605">
        <f t="shared" si="815"/>
        <v>1.7199870624653625E-9</v>
      </c>
      <c r="AG12605">
        <f t="shared" si="816"/>
        <v>3.4738777160658614E-8</v>
      </c>
    </row>
    <row r="12606" spans="30:33" x14ac:dyDescent="0.2">
      <c r="AD12606">
        <f t="shared" si="814"/>
        <v>12604</v>
      </c>
      <c r="AE12606">
        <f t="shared" si="817"/>
        <v>2.7519792999445811E-12</v>
      </c>
      <c r="AF12606">
        <f t="shared" si="815"/>
        <v>1.7172350831654179E-9</v>
      </c>
      <c r="AG12606">
        <f t="shared" si="816"/>
        <v>3.4685947096501501E-8</v>
      </c>
    </row>
    <row r="12607" spans="30:33" x14ac:dyDescent="0.2">
      <c r="AD12607">
        <f t="shared" si="814"/>
        <v>12605</v>
      </c>
      <c r="AE12607">
        <f t="shared" si="817"/>
        <v>2.7475761330646698E-12</v>
      </c>
      <c r="AF12607">
        <f t="shared" si="815"/>
        <v>1.7144875070323531E-9</v>
      </c>
      <c r="AG12607">
        <f t="shared" si="816"/>
        <v>3.4633197157280164E-8</v>
      </c>
    </row>
    <row r="12608" spans="30:33" x14ac:dyDescent="0.2">
      <c r="AD12608">
        <f t="shared" si="814"/>
        <v>12606</v>
      </c>
      <c r="AE12608">
        <f t="shared" si="817"/>
        <v>2.7431800112517663E-12</v>
      </c>
      <c r="AF12608">
        <f t="shared" si="815"/>
        <v>1.7117443270211013E-9</v>
      </c>
      <c r="AG12608">
        <f t="shared" si="816"/>
        <v>3.4580527221839764E-8</v>
      </c>
    </row>
    <row r="12609" spans="30:33" x14ac:dyDescent="0.2">
      <c r="AD12609">
        <f t="shared" si="814"/>
        <v>12607</v>
      </c>
      <c r="AE12609">
        <f t="shared" si="817"/>
        <v>2.7387909232337634E-12</v>
      </c>
      <c r="AF12609">
        <f t="shared" si="815"/>
        <v>1.7090055360978675E-9</v>
      </c>
      <c r="AG12609">
        <f t="shared" si="816"/>
        <v>3.4527937169208053E-8</v>
      </c>
    </row>
    <row r="12610" spans="30:33" x14ac:dyDescent="0.2">
      <c r="AD12610">
        <f t="shared" si="814"/>
        <v>12608</v>
      </c>
      <c r="AE12610">
        <f t="shared" si="817"/>
        <v>2.7344088577565893E-12</v>
      </c>
      <c r="AF12610">
        <f t="shared" si="815"/>
        <v>1.7062711272401109E-9</v>
      </c>
      <c r="AG12610">
        <f t="shared" si="816"/>
        <v>3.4475426878595075E-8</v>
      </c>
    </row>
    <row r="12611" spans="30:33" x14ac:dyDescent="0.2">
      <c r="AD12611">
        <f t="shared" si="814"/>
        <v>12609</v>
      </c>
      <c r="AE12611">
        <f t="shared" si="817"/>
        <v>2.7300338035841784E-12</v>
      </c>
      <c r="AF12611">
        <f t="shared" si="815"/>
        <v>1.7035410934365266E-9</v>
      </c>
      <c r="AG12611">
        <f t="shared" si="816"/>
        <v>3.4422996229392909E-8</v>
      </c>
    </row>
    <row r="12612" spans="30:33" x14ac:dyDescent="0.2">
      <c r="AD12612">
        <f t="shared" si="814"/>
        <v>12610</v>
      </c>
      <c r="AE12612">
        <f t="shared" si="817"/>
        <v>2.7256657494984438E-12</v>
      </c>
      <c r="AF12612">
        <f t="shared" si="815"/>
        <v>1.7008154276870281E-9</v>
      </c>
      <c r="AG12612">
        <f t="shared" si="816"/>
        <v>3.4370645101175379E-8</v>
      </c>
    </row>
    <row r="12613" spans="30:33" x14ac:dyDescent="0.2">
      <c r="AD12613">
        <f t="shared" si="814"/>
        <v>12611</v>
      </c>
      <c r="AE12613">
        <f t="shared" si="817"/>
        <v>2.721304684299246E-12</v>
      </c>
      <c r="AF12613">
        <f t="shared" si="815"/>
        <v>1.6980941230027287E-9</v>
      </c>
      <c r="AG12613">
        <f t="shared" si="816"/>
        <v>3.4318373373697794E-8</v>
      </c>
    </row>
    <row r="12614" spans="30:33" x14ac:dyDescent="0.2">
      <c r="AD12614">
        <f t="shared" si="814"/>
        <v>12612</v>
      </c>
      <c r="AE12614">
        <f t="shared" si="817"/>
        <v>2.716950596804367E-12</v>
      </c>
      <c r="AF12614">
        <f t="shared" si="815"/>
        <v>1.6953771724059243E-9</v>
      </c>
      <c r="AG12614">
        <f t="shared" si="816"/>
        <v>3.4266180926896675E-8</v>
      </c>
    </row>
    <row r="12615" spans="30:33" x14ac:dyDescent="0.2">
      <c r="AD12615">
        <f t="shared" si="814"/>
        <v>12613</v>
      </c>
      <c r="AE12615">
        <f t="shared" si="817"/>
        <v>2.7126034758494801E-12</v>
      </c>
      <c r="AF12615">
        <f t="shared" si="815"/>
        <v>1.6926645689300747E-9</v>
      </c>
      <c r="AG12615">
        <f t="shared" si="816"/>
        <v>3.4214067640889496E-8</v>
      </c>
    </row>
    <row r="12616" spans="30:33" x14ac:dyDescent="0.2">
      <c r="AD12616">
        <f t="shared" si="814"/>
        <v>12614</v>
      </c>
      <c r="AE12616">
        <f t="shared" si="817"/>
        <v>2.7082633102881206E-12</v>
      </c>
      <c r="AF12616">
        <f t="shared" si="815"/>
        <v>1.6899563056197864E-9</v>
      </c>
      <c r="AG12616">
        <f t="shared" si="816"/>
        <v>3.4162033395974356E-8</v>
      </c>
    </row>
    <row r="12617" spans="30:33" x14ac:dyDescent="0.2">
      <c r="AD12617">
        <f t="shared" si="814"/>
        <v>12615</v>
      </c>
      <c r="AE12617">
        <f t="shared" si="817"/>
        <v>2.7039300889916593E-12</v>
      </c>
      <c r="AF12617">
        <f t="shared" si="815"/>
        <v>1.6872523755307946E-9</v>
      </c>
      <c r="AG12617">
        <f t="shared" si="816"/>
        <v>3.4110078072629784E-8</v>
      </c>
    </row>
    <row r="12618" spans="30:33" x14ac:dyDescent="0.2">
      <c r="AD12618">
        <f t="shared" si="814"/>
        <v>12616</v>
      </c>
      <c r="AE12618">
        <f t="shared" si="817"/>
        <v>2.6996038008492727E-12</v>
      </c>
      <c r="AF12618">
        <f t="shared" si="815"/>
        <v>1.6845527717299453E-9</v>
      </c>
      <c r="AG12618">
        <f t="shared" si="816"/>
        <v>3.4058201551514422E-8</v>
      </c>
    </row>
    <row r="12619" spans="30:33" x14ac:dyDescent="0.2">
      <c r="AD12619">
        <f t="shared" si="814"/>
        <v>12617</v>
      </c>
      <c r="AE12619">
        <f t="shared" si="817"/>
        <v>2.6952844347679137E-12</v>
      </c>
      <c r="AF12619">
        <f t="shared" si="815"/>
        <v>1.6818574872951773E-9</v>
      </c>
      <c r="AG12619">
        <f t="shared" si="816"/>
        <v>3.4006403713466763E-8</v>
      </c>
    </row>
    <row r="12620" spans="30:33" x14ac:dyDescent="0.2">
      <c r="AD12620">
        <f t="shared" si="814"/>
        <v>12618</v>
      </c>
      <c r="AE12620">
        <f t="shared" si="817"/>
        <v>2.690971979672285E-12</v>
      </c>
      <c r="AF12620">
        <f t="shared" si="815"/>
        <v>1.6791665153155049E-9</v>
      </c>
      <c r="AG12620">
        <f t="shared" si="816"/>
        <v>3.3954684439504889E-8</v>
      </c>
    </row>
    <row r="12621" spans="30:33" x14ac:dyDescent="0.2">
      <c r="AD12621">
        <f t="shared" si="814"/>
        <v>12619</v>
      </c>
      <c r="AE12621">
        <f t="shared" si="817"/>
        <v>2.6866664245048091E-12</v>
      </c>
      <c r="AF12621">
        <f t="shared" si="815"/>
        <v>1.6764798488909999E-9</v>
      </c>
      <c r="AG12621">
        <f t="shared" si="816"/>
        <v>3.3903043610826183E-8</v>
      </c>
    </row>
    <row r="12622" spans="30:33" x14ac:dyDescent="0.2">
      <c r="AD12622">
        <f t="shared" si="814"/>
        <v>12620</v>
      </c>
      <c r="AE12622">
        <f t="shared" si="817"/>
        <v>2.6823677582256011E-12</v>
      </c>
      <c r="AF12622">
        <f t="shared" si="815"/>
        <v>1.6737974811327743E-9</v>
      </c>
      <c r="AG12622">
        <f t="shared" si="816"/>
        <v>3.3851481108807087E-8</v>
      </c>
    </row>
    <row r="12623" spans="30:33" x14ac:dyDescent="0.2">
      <c r="AD12623">
        <f t="shared" si="814"/>
        <v>12621</v>
      </c>
      <c r="AE12623">
        <f t="shared" si="817"/>
        <v>2.6780759698124401E-12</v>
      </c>
      <c r="AF12623">
        <f t="shared" si="815"/>
        <v>1.6711194051629619E-9</v>
      </c>
      <c r="AG12623">
        <f t="shared" si="816"/>
        <v>3.3799996815002804E-8</v>
      </c>
    </row>
    <row r="12624" spans="30:33" x14ac:dyDescent="0.2">
      <c r="AD12624">
        <f t="shared" ref="AD12624:AD12687" si="818">AD12623+1</f>
        <v>12622</v>
      </c>
      <c r="AE12624">
        <f t="shared" si="817"/>
        <v>2.6737910482607403E-12</v>
      </c>
      <c r="AF12624">
        <f t="shared" ref="AF12624:AF12687" si="819">AF12623*$AF$3</f>
        <v>1.668445614114701E-9</v>
      </c>
      <c r="AG12624">
        <f t="shared" ref="AG12624:AG12687" si="820">AD12624*AE12624</f>
        <v>3.3748590611147065E-8</v>
      </c>
    </row>
    <row r="12625" spans="30:33" x14ac:dyDescent="0.2">
      <c r="AD12625">
        <f t="shared" si="818"/>
        <v>12623</v>
      </c>
      <c r="AE12625">
        <f t="shared" si="817"/>
        <v>2.6695129825835229E-12</v>
      </c>
      <c r="AF12625">
        <f t="shared" si="819"/>
        <v>1.6657761011321174E-9</v>
      </c>
      <c r="AG12625">
        <f t="shared" si="820"/>
        <v>3.3697262379151811E-8</v>
      </c>
    </row>
    <row r="12626" spans="30:33" x14ac:dyDescent="0.2">
      <c r="AD12626">
        <f t="shared" si="818"/>
        <v>12624</v>
      </c>
      <c r="AE12626">
        <f t="shared" si="817"/>
        <v>2.665241761811389E-12</v>
      </c>
      <c r="AF12626">
        <f t="shared" si="819"/>
        <v>1.663110859370306E-9</v>
      </c>
      <c r="AG12626">
        <f t="shared" si="820"/>
        <v>3.3646012001106972E-8</v>
      </c>
    </row>
    <row r="12627" spans="30:33" x14ac:dyDescent="0.2">
      <c r="AD12627">
        <f t="shared" si="818"/>
        <v>12625</v>
      </c>
      <c r="AE12627">
        <f t="shared" ref="AE12627:AE12690" si="821">AF12626*$AE$3</f>
        <v>2.6609773749924907E-12</v>
      </c>
      <c r="AF12627">
        <f t="shared" si="819"/>
        <v>1.6604498819953136E-9</v>
      </c>
      <c r="AG12627">
        <f t="shared" si="820"/>
        <v>3.3594839359280197E-8</v>
      </c>
    </row>
    <row r="12628" spans="30:33" x14ac:dyDescent="0.2">
      <c r="AD12628">
        <f t="shared" si="818"/>
        <v>12626</v>
      </c>
      <c r="AE12628">
        <f t="shared" si="821"/>
        <v>2.6567198111925028E-12</v>
      </c>
      <c r="AF12628">
        <f t="shared" si="819"/>
        <v>1.6577931621841209E-9</v>
      </c>
      <c r="AG12628">
        <f t="shared" si="820"/>
        <v>3.3543744336116541E-8</v>
      </c>
    </row>
    <row r="12629" spans="30:33" x14ac:dyDescent="0.2">
      <c r="AD12629">
        <f t="shared" si="818"/>
        <v>12627</v>
      </c>
      <c r="AE12629">
        <f t="shared" si="821"/>
        <v>2.6524690594945945E-12</v>
      </c>
      <c r="AF12629">
        <f t="shared" si="819"/>
        <v>1.6551406931246263E-9</v>
      </c>
      <c r="AG12629">
        <f t="shared" si="820"/>
        <v>3.3492726814238246E-8</v>
      </c>
    </row>
    <row r="12630" spans="30:33" x14ac:dyDescent="0.2">
      <c r="AD12630">
        <f t="shared" si="818"/>
        <v>12628</v>
      </c>
      <c r="AE12630">
        <f t="shared" si="821"/>
        <v>2.6482251089994031E-12</v>
      </c>
      <c r="AF12630">
        <f t="shared" si="819"/>
        <v>1.6524924680156268E-9</v>
      </c>
      <c r="AG12630">
        <f t="shared" si="820"/>
        <v>3.3441786676444463E-8</v>
      </c>
    </row>
    <row r="12631" spans="30:33" x14ac:dyDescent="0.2">
      <c r="AD12631">
        <f t="shared" si="818"/>
        <v>12629</v>
      </c>
      <c r="AE12631">
        <f t="shared" si="821"/>
        <v>2.643987948825004E-12</v>
      </c>
      <c r="AF12631">
        <f t="shared" si="819"/>
        <v>1.6498484800668018E-9</v>
      </c>
      <c r="AG12631">
        <f t="shared" si="820"/>
        <v>3.3390923805710977E-8</v>
      </c>
    </row>
    <row r="12632" spans="30:33" x14ac:dyDescent="0.2">
      <c r="AD12632">
        <f t="shared" si="818"/>
        <v>12630</v>
      </c>
      <c r="AE12632">
        <f t="shared" si="821"/>
        <v>2.6397575681068841E-12</v>
      </c>
      <c r="AF12632">
        <f t="shared" si="819"/>
        <v>1.6472087224986949E-9</v>
      </c>
      <c r="AG12632">
        <f t="shared" si="820"/>
        <v>3.3340138085189945E-8</v>
      </c>
    </row>
    <row r="12633" spans="30:33" x14ac:dyDescent="0.2">
      <c r="AD12633">
        <f t="shared" si="818"/>
        <v>12631</v>
      </c>
      <c r="AE12633">
        <f t="shared" si="821"/>
        <v>2.6355339559979129E-12</v>
      </c>
      <c r="AF12633">
        <f t="shared" si="819"/>
        <v>1.644573188542697E-9</v>
      </c>
      <c r="AG12633">
        <f t="shared" si="820"/>
        <v>3.3289429398209639E-8</v>
      </c>
    </row>
    <row r="12634" spans="30:33" x14ac:dyDescent="0.2">
      <c r="AD12634">
        <f t="shared" si="818"/>
        <v>12632</v>
      </c>
      <c r="AE12634">
        <f t="shared" si="821"/>
        <v>2.6313171016683163E-12</v>
      </c>
      <c r="AF12634">
        <f t="shared" si="819"/>
        <v>1.6419418714410285E-9</v>
      </c>
      <c r="AG12634">
        <f t="shared" si="820"/>
        <v>3.3238797628274171E-8</v>
      </c>
    </row>
    <row r="12635" spans="30:33" x14ac:dyDescent="0.2">
      <c r="AD12635">
        <f t="shared" si="818"/>
        <v>12633</v>
      </c>
      <c r="AE12635">
        <f t="shared" si="821"/>
        <v>2.6271069943056466E-12</v>
      </c>
      <c r="AF12635">
        <f t="shared" si="819"/>
        <v>1.6393147644467229E-9</v>
      </c>
      <c r="AG12635">
        <f t="shared" si="820"/>
        <v>3.3188242659063237E-8</v>
      </c>
    </row>
    <row r="12636" spans="30:33" x14ac:dyDescent="0.2">
      <c r="AD12636">
        <f t="shared" si="818"/>
        <v>12634</v>
      </c>
      <c r="AE12636">
        <f t="shared" si="821"/>
        <v>2.6229036231147578E-12</v>
      </c>
      <c r="AF12636">
        <f t="shared" si="819"/>
        <v>1.6366918608236081E-9</v>
      </c>
      <c r="AG12636">
        <f t="shared" si="820"/>
        <v>3.3137764374431847E-8</v>
      </c>
    </row>
    <row r="12637" spans="30:33" x14ac:dyDescent="0.2">
      <c r="AD12637">
        <f t="shared" si="818"/>
        <v>12635</v>
      </c>
      <c r="AE12637">
        <f t="shared" si="821"/>
        <v>2.6187069773177743E-12</v>
      </c>
      <c r="AF12637">
        <f t="shared" si="819"/>
        <v>1.6340731538462903E-9</v>
      </c>
      <c r="AG12637">
        <f t="shared" si="820"/>
        <v>3.3087362658410079E-8</v>
      </c>
    </row>
    <row r="12638" spans="30:33" x14ac:dyDescent="0.2">
      <c r="AD12638">
        <f t="shared" si="818"/>
        <v>12636</v>
      </c>
      <c r="AE12638">
        <f t="shared" si="821"/>
        <v>2.6145170461540657E-12</v>
      </c>
      <c r="AF12638">
        <f t="shared" si="819"/>
        <v>1.6314586368001362E-9</v>
      </c>
      <c r="AG12638">
        <f t="shared" si="820"/>
        <v>3.3037037395202771E-8</v>
      </c>
    </row>
    <row r="12639" spans="30:33" x14ac:dyDescent="0.2">
      <c r="AD12639">
        <f t="shared" si="818"/>
        <v>12637</v>
      </c>
      <c r="AE12639">
        <f t="shared" si="821"/>
        <v>2.610333818880219E-12</v>
      </c>
      <c r="AF12639">
        <f t="shared" si="819"/>
        <v>1.6288483029812558E-9</v>
      </c>
      <c r="AG12639">
        <f t="shared" si="820"/>
        <v>3.2986788469189325E-8</v>
      </c>
    </row>
    <row r="12640" spans="30:33" x14ac:dyDescent="0.2">
      <c r="AD12640">
        <f t="shared" si="818"/>
        <v>12638</v>
      </c>
      <c r="AE12640">
        <f t="shared" si="821"/>
        <v>2.6061572847700103E-12</v>
      </c>
      <c r="AF12640">
        <f t="shared" si="819"/>
        <v>1.6262421456964858E-9</v>
      </c>
      <c r="AG12640">
        <f t="shared" si="820"/>
        <v>3.2936615764923392E-8</v>
      </c>
    </row>
    <row r="12641" spans="30:33" x14ac:dyDescent="0.2">
      <c r="AD12641">
        <f t="shared" si="818"/>
        <v>12639</v>
      </c>
      <c r="AE12641">
        <f t="shared" si="821"/>
        <v>2.6019874331143785E-12</v>
      </c>
      <c r="AF12641">
        <f t="shared" si="819"/>
        <v>1.6236401582633714E-9</v>
      </c>
      <c r="AG12641">
        <f t="shared" si="820"/>
        <v>3.2886519167132628E-8</v>
      </c>
    </row>
    <row r="12642" spans="30:33" x14ac:dyDescent="0.2">
      <c r="AD12642">
        <f t="shared" si="818"/>
        <v>12640</v>
      </c>
      <c r="AE12642">
        <f t="shared" si="821"/>
        <v>2.5978242532213955E-12</v>
      </c>
      <c r="AF12642">
        <f t="shared" si="819"/>
        <v>1.62104233401015E-9</v>
      </c>
      <c r="AG12642">
        <f t="shared" si="820"/>
        <v>3.2836498560718437E-8</v>
      </c>
    </row>
    <row r="12643" spans="30:33" x14ac:dyDescent="0.2">
      <c r="AD12643">
        <f t="shared" si="818"/>
        <v>12641</v>
      </c>
      <c r="AE12643">
        <f t="shared" si="821"/>
        <v>2.5936677344162413E-12</v>
      </c>
      <c r="AF12643">
        <f t="shared" si="819"/>
        <v>1.6184486662757336E-9</v>
      </c>
      <c r="AG12643">
        <f t="shared" si="820"/>
        <v>3.2786553830755708E-8</v>
      </c>
    </row>
    <row r="12644" spans="30:33" x14ac:dyDescent="0.2">
      <c r="AD12644">
        <f t="shared" si="818"/>
        <v>12642</v>
      </c>
      <c r="AE12644">
        <f t="shared" si="821"/>
        <v>2.5895178660411752E-12</v>
      </c>
      <c r="AF12644">
        <f t="shared" si="819"/>
        <v>1.6158591484096923E-9</v>
      </c>
      <c r="AG12644">
        <f t="shared" si="820"/>
        <v>3.2736684862492538E-8</v>
      </c>
    </row>
    <row r="12645" spans="30:33" x14ac:dyDescent="0.2">
      <c r="AD12645">
        <f t="shared" si="818"/>
        <v>12643</v>
      </c>
      <c r="AE12645">
        <f t="shared" si="821"/>
        <v>2.5853746374555089E-12</v>
      </c>
      <c r="AF12645">
        <f t="shared" si="819"/>
        <v>1.6132737737722368E-9</v>
      </c>
      <c r="AG12645">
        <f t="shared" si="820"/>
        <v>3.2686891541350001E-8</v>
      </c>
    </row>
    <row r="12646" spans="30:33" x14ac:dyDescent="0.2">
      <c r="AD12646">
        <f t="shared" si="818"/>
        <v>12644</v>
      </c>
      <c r="AE12646">
        <f t="shared" si="821"/>
        <v>2.5812380380355802E-12</v>
      </c>
      <c r="AF12646">
        <f t="shared" si="819"/>
        <v>1.6106925357342011E-9</v>
      </c>
      <c r="AG12646">
        <f t="shared" si="820"/>
        <v>3.2637173752921878E-8</v>
      </c>
    </row>
    <row r="12647" spans="30:33" x14ac:dyDescent="0.2">
      <c r="AD12647">
        <f t="shared" si="818"/>
        <v>12645</v>
      </c>
      <c r="AE12647">
        <f t="shared" si="821"/>
        <v>2.5771080571747229E-12</v>
      </c>
      <c r="AF12647">
        <f t="shared" si="819"/>
        <v>1.6081154276770263E-9</v>
      </c>
      <c r="AG12647">
        <f t="shared" si="820"/>
        <v>3.2587531382974373E-8</v>
      </c>
    </row>
    <row r="12648" spans="30:33" x14ac:dyDescent="0.2">
      <c r="AD12648">
        <f t="shared" si="818"/>
        <v>12646</v>
      </c>
      <c r="AE12648">
        <f t="shared" si="821"/>
        <v>2.5729846842832433E-12</v>
      </c>
      <c r="AF12648">
        <f t="shared" si="819"/>
        <v>1.6055424429927431E-9</v>
      </c>
      <c r="AG12648">
        <f t="shared" si="820"/>
        <v>3.2537964317445898E-8</v>
      </c>
    </row>
    <row r="12649" spans="30:33" x14ac:dyDescent="0.2">
      <c r="AD12649">
        <f t="shared" si="818"/>
        <v>12647</v>
      </c>
      <c r="AE12649">
        <f t="shared" si="821"/>
        <v>2.5688679087883903E-12</v>
      </c>
      <c r="AF12649">
        <f t="shared" si="819"/>
        <v>1.6029735750839547E-9</v>
      </c>
      <c r="AG12649">
        <f t="shared" si="820"/>
        <v>3.2488472442446771E-8</v>
      </c>
    </row>
    <row r="12650" spans="30:33" x14ac:dyDescent="0.2">
      <c r="AD12650">
        <f t="shared" si="818"/>
        <v>12648</v>
      </c>
      <c r="AE12650">
        <f t="shared" si="821"/>
        <v>2.5647577201343285E-12</v>
      </c>
      <c r="AF12650">
        <f t="shared" si="819"/>
        <v>1.6004088173638202E-9</v>
      </c>
      <c r="AG12650">
        <f t="shared" si="820"/>
        <v>3.2439055644258988E-8</v>
      </c>
    </row>
    <row r="12651" spans="30:33" x14ac:dyDescent="0.2">
      <c r="AD12651">
        <f t="shared" si="818"/>
        <v>12649</v>
      </c>
      <c r="AE12651">
        <f t="shared" si="821"/>
        <v>2.5606541077821135E-12</v>
      </c>
      <c r="AF12651">
        <f t="shared" si="819"/>
        <v>1.597848163256038E-9</v>
      </c>
      <c r="AG12651">
        <f t="shared" si="820"/>
        <v>3.2389713809335956E-8</v>
      </c>
    </row>
    <row r="12652" spans="30:33" x14ac:dyDescent="0.2">
      <c r="AD12652">
        <f t="shared" si="818"/>
        <v>12650</v>
      </c>
      <c r="AE12652">
        <f t="shared" si="821"/>
        <v>2.5565570612096617E-12</v>
      </c>
      <c r="AF12652">
        <f t="shared" si="819"/>
        <v>1.5952916061948283E-9</v>
      </c>
      <c r="AG12652">
        <f t="shared" si="820"/>
        <v>3.2340446824302223E-8</v>
      </c>
    </row>
    <row r="12653" spans="30:33" x14ac:dyDescent="0.2">
      <c r="AD12653">
        <f t="shared" si="818"/>
        <v>12651</v>
      </c>
      <c r="AE12653">
        <f t="shared" si="821"/>
        <v>2.5524665699117265E-12</v>
      </c>
      <c r="AF12653">
        <f t="shared" si="819"/>
        <v>1.5927391396249165E-9</v>
      </c>
      <c r="AG12653">
        <f t="shared" si="820"/>
        <v>3.229125457595325E-8</v>
      </c>
    </row>
    <row r="12654" spans="30:33" x14ac:dyDescent="0.2">
      <c r="AD12654">
        <f t="shared" si="818"/>
        <v>12652</v>
      </c>
      <c r="AE12654">
        <f t="shared" si="821"/>
        <v>2.5483826233998676E-12</v>
      </c>
      <c r="AF12654">
        <f t="shared" si="819"/>
        <v>1.5901907570015165E-9</v>
      </c>
      <c r="AG12654">
        <f t="shared" si="820"/>
        <v>3.2242136951255126E-8</v>
      </c>
    </row>
    <row r="12655" spans="30:33" x14ac:dyDescent="0.2">
      <c r="AD12655">
        <f t="shared" si="818"/>
        <v>12653</v>
      </c>
      <c r="AE12655">
        <f t="shared" si="821"/>
        <v>2.5443052112024276E-12</v>
      </c>
      <c r="AF12655">
        <f t="shared" si="819"/>
        <v>1.587646451790314E-9</v>
      </c>
      <c r="AG12655">
        <f t="shared" si="820"/>
        <v>3.2193093837344315E-8</v>
      </c>
    </row>
    <row r="12656" spans="30:33" x14ac:dyDescent="0.2">
      <c r="AD12656">
        <f t="shared" si="818"/>
        <v>12654</v>
      </c>
      <c r="AE12656">
        <f t="shared" si="821"/>
        <v>2.5402343228645036E-12</v>
      </c>
      <c r="AF12656">
        <f t="shared" si="819"/>
        <v>1.5851062174674495E-9</v>
      </c>
      <c r="AG12656">
        <f t="shared" si="820"/>
        <v>3.2144125121527427E-8</v>
      </c>
    </row>
    <row r="12657" spans="30:33" x14ac:dyDescent="0.2">
      <c r="AD12657">
        <f t="shared" si="818"/>
        <v>12655</v>
      </c>
      <c r="AE12657">
        <f t="shared" si="821"/>
        <v>2.5361699479479205E-12</v>
      </c>
      <c r="AF12657">
        <f t="shared" si="819"/>
        <v>1.5825700475195015E-9</v>
      </c>
      <c r="AG12657">
        <f t="shared" si="820"/>
        <v>3.209523069128093E-8</v>
      </c>
    </row>
    <row r="12658" spans="30:33" x14ac:dyDescent="0.2">
      <c r="AD12658">
        <f t="shared" si="818"/>
        <v>12656</v>
      </c>
      <c r="AE12658">
        <f t="shared" si="821"/>
        <v>2.5321120760312036E-12</v>
      </c>
      <c r="AF12658">
        <f t="shared" si="819"/>
        <v>1.5800379354434702E-9</v>
      </c>
      <c r="AG12658">
        <f t="shared" si="820"/>
        <v>3.2046410434250915E-8</v>
      </c>
    </row>
    <row r="12659" spans="30:33" x14ac:dyDescent="0.2">
      <c r="AD12659">
        <f t="shared" si="818"/>
        <v>12657</v>
      </c>
      <c r="AE12659">
        <f t="shared" si="821"/>
        <v>2.5280606967095535E-12</v>
      </c>
      <c r="AF12659">
        <f t="shared" si="819"/>
        <v>1.5775098747467605E-9</v>
      </c>
      <c r="AG12659">
        <f t="shared" si="820"/>
        <v>3.1997664238252817E-8</v>
      </c>
    </row>
    <row r="12660" spans="30:33" x14ac:dyDescent="0.2">
      <c r="AD12660">
        <f t="shared" si="818"/>
        <v>12658</v>
      </c>
      <c r="AE12660">
        <f t="shared" si="821"/>
        <v>2.524015799594818E-12</v>
      </c>
      <c r="AF12660">
        <f t="shared" si="819"/>
        <v>1.5749858589471657E-9</v>
      </c>
      <c r="AG12660">
        <f t="shared" si="820"/>
        <v>3.1948991991271208E-8</v>
      </c>
    </row>
    <row r="12661" spans="30:33" x14ac:dyDescent="0.2">
      <c r="AD12661">
        <f t="shared" si="818"/>
        <v>12659</v>
      </c>
      <c r="AE12661">
        <f t="shared" si="821"/>
        <v>2.5199773743154661E-12</v>
      </c>
      <c r="AF12661">
        <f t="shared" si="819"/>
        <v>1.5724658815728501E-9</v>
      </c>
      <c r="AG12661">
        <f t="shared" si="820"/>
        <v>3.1900393581459482E-8</v>
      </c>
    </row>
    <row r="12662" spans="30:33" x14ac:dyDescent="0.2">
      <c r="AD12662">
        <f t="shared" si="818"/>
        <v>12660</v>
      </c>
      <c r="AE12662">
        <f t="shared" si="821"/>
        <v>2.5159454105165612E-12</v>
      </c>
      <c r="AF12662">
        <f t="shared" si="819"/>
        <v>1.5699499361623335E-9</v>
      </c>
      <c r="AG12662">
        <f t="shared" si="820"/>
        <v>3.1851868897139668E-8</v>
      </c>
    </row>
    <row r="12663" spans="30:33" x14ac:dyDescent="0.2">
      <c r="AD12663">
        <f t="shared" si="818"/>
        <v>12661</v>
      </c>
      <c r="AE12663">
        <f t="shared" si="821"/>
        <v>2.5119198978597348E-12</v>
      </c>
      <c r="AF12663">
        <f t="shared" si="819"/>
        <v>1.5674380162644736E-9</v>
      </c>
      <c r="AG12663">
        <f t="shared" si="820"/>
        <v>3.1803417826802102E-8</v>
      </c>
    </row>
    <row r="12664" spans="30:33" x14ac:dyDescent="0.2">
      <c r="AD12664">
        <f t="shared" si="818"/>
        <v>12662</v>
      </c>
      <c r="AE12664">
        <f t="shared" si="821"/>
        <v>2.5079008260231589E-12</v>
      </c>
      <c r="AF12664">
        <f t="shared" si="819"/>
        <v>1.5649301154384505E-9</v>
      </c>
      <c r="AG12664">
        <f t="shared" si="820"/>
        <v>3.1755040259105236E-8</v>
      </c>
    </row>
    <row r="12665" spans="30:33" x14ac:dyDescent="0.2">
      <c r="AD12665">
        <f t="shared" si="818"/>
        <v>12663</v>
      </c>
      <c r="AE12665">
        <f t="shared" si="821"/>
        <v>2.5038881847015219E-12</v>
      </c>
      <c r="AF12665">
        <f t="shared" si="819"/>
        <v>1.5624262272537489E-9</v>
      </c>
      <c r="AG12665">
        <f t="shared" si="820"/>
        <v>3.1706736082875374E-8</v>
      </c>
    </row>
    <row r="12666" spans="30:33" x14ac:dyDescent="0.2">
      <c r="AD12666">
        <f t="shared" si="818"/>
        <v>12664</v>
      </c>
      <c r="AE12666">
        <f t="shared" si="821"/>
        <v>2.4998819636059994E-12</v>
      </c>
      <c r="AF12666">
        <f t="shared" si="819"/>
        <v>1.5599263452901429E-9</v>
      </c>
      <c r="AG12666">
        <f t="shared" si="820"/>
        <v>3.1658505187106379E-8</v>
      </c>
    </row>
    <row r="12667" spans="30:33" x14ac:dyDescent="0.2">
      <c r="AD12667">
        <f t="shared" si="818"/>
        <v>12665</v>
      </c>
      <c r="AE12667">
        <f t="shared" si="821"/>
        <v>2.4958821524642297E-12</v>
      </c>
      <c r="AF12667">
        <f t="shared" si="819"/>
        <v>1.5574304631376785E-9</v>
      </c>
      <c r="AG12667">
        <f t="shared" si="820"/>
        <v>3.161034746095947E-8</v>
      </c>
    </row>
    <row r="12668" spans="30:33" x14ac:dyDescent="0.2">
      <c r="AD12668">
        <f t="shared" si="818"/>
        <v>12666</v>
      </c>
      <c r="AE12668">
        <f t="shared" si="821"/>
        <v>2.4918887410202867E-12</v>
      </c>
      <c r="AF12668">
        <f t="shared" si="819"/>
        <v>1.5549385743966582E-9</v>
      </c>
      <c r="AG12668">
        <f t="shared" si="820"/>
        <v>3.1562262793762952E-8</v>
      </c>
    </row>
    <row r="12669" spans="30:33" x14ac:dyDescent="0.2">
      <c r="AD12669">
        <f t="shared" si="818"/>
        <v>12667</v>
      </c>
      <c r="AE12669">
        <f t="shared" si="821"/>
        <v>2.4879017190346542E-12</v>
      </c>
      <c r="AF12669">
        <f t="shared" si="819"/>
        <v>1.5524506726776234E-9</v>
      </c>
      <c r="AG12669">
        <f t="shared" si="820"/>
        <v>3.1514251075011965E-8</v>
      </c>
    </row>
    <row r="12670" spans="30:33" x14ac:dyDescent="0.2">
      <c r="AD12670">
        <f t="shared" si="818"/>
        <v>12668</v>
      </c>
      <c r="AE12670">
        <f t="shared" si="821"/>
        <v>2.4839210762841987E-12</v>
      </c>
      <c r="AF12670">
        <f t="shared" si="819"/>
        <v>1.5499667516013391E-9</v>
      </c>
      <c r="AG12670">
        <f t="shared" si="820"/>
        <v>3.1466312194368232E-8</v>
      </c>
    </row>
    <row r="12671" spans="30:33" x14ac:dyDescent="0.2">
      <c r="AD12671">
        <f t="shared" si="818"/>
        <v>12669</v>
      </c>
      <c r="AE12671">
        <f t="shared" si="821"/>
        <v>2.4799468025621438E-12</v>
      </c>
      <c r="AF12671">
        <f t="shared" si="819"/>
        <v>1.5474868047987769E-9</v>
      </c>
      <c r="AG12671">
        <f t="shared" si="820"/>
        <v>3.1418446041659801E-8</v>
      </c>
    </row>
    <row r="12672" spans="30:33" x14ac:dyDescent="0.2">
      <c r="AD12672">
        <f t="shared" si="818"/>
        <v>12670</v>
      </c>
      <c r="AE12672">
        <f t="shared" si="821"/>
        <v>2.475978887678044E-12</v>
      </c>
      <c r="AF12672">
        <f t="shared" si="819"/>
        <v>1.5450108259110988E-9</v>
      </c>
      <c r="AG12672">
        <f t="shared" si="820"/>
        <v>3.1370652506880819E-8</v>
      </c>
    </row>
    <row r="12673" spans="30:33" x14ac:dyDescent="0.2">
      <c r="AD12673">
        <f t="shared" si="818"/>
        <v>12671</v>
      </c>
      <c r="AE12673">
        <f t="shared" si="821"/>
        <v>2.4720173214577592E-12</v>
      </c>
      <c r="AF12673">
        <f t="shared" si="819"/>
        <v>1.5425388085896409E-9</v>
      </c>
      <c r="AG12673">
        <f t="shared" si="820"/>
        <v>3.1322931480191266E-8</v>
      </c>
    </row>
    <row r="12674" spans="30:33" x14ac:dyDescent="0.2">
      <c r="AD12674">
        <f t="shared" si="818"/>
        <v>12672</v>
      </c>
      <c r="AE12674">
        <f t="shared" si="821"/>
        <v>2.4680620937434267E-12</v>
      </c>
      <c r="AF12674">
        <f t="shared" si="819"/>
        <v>1.5400707464958974E-9</v>
      </c>
      <c r="AG12674">
        <f t="shared" si="820"/>
        <v>3.1275282851916705E-8</v>
      </c>
    </row>
    <row r="12675" spans="30:33" x14ac:dyDescent="0.2">
      <c r="AD12675">
        <f t="shared" si="818"/>
        <v>12673</v>
      </c>
      <c r="AE12675">
        <f t="shared" si="821"/>
        <v>2.4641131943934368E-12</v>
      </c>
      <c r="AF12675">
        <f t="shared" si="819"/>
        <v>1.5376066333015038E-9</v>
      </c>
      <c r="AG12675">
        <f t="shared" si="820"/>
        <v>3.1227706512548026E-8</v>
      </c>
    </row>
    <row r="12676" spans="30:33" x14ac:dyDescent="0.2">
      <c r="AD12676">
        <f t="shared" si="818"/>
        <v>12674</v>
      </c>
      <c r="AE12676">
        <f t="shared" si="821"/>
        <v>2.460170613282407E-12</v>
      </c>
      <c r="AF12676">
        <f t="shared" si="819"/>
        <v>1.5351464626882214E-9</v>
      </c>
      <c r="AG12676">
        <f t="shared" si="820"/>
        <v>3.1180202352741223E-8</v>
      </c>
    </row>
    <row r="12677" spans="30:33" x14ac:dyDescent="0.2">
      <c r="AD12677">
        <f t="shared" si="818"/>
        <v>12675</v>
      </c>
      <c r="AE12677">
        <f t="shared" si="821"/>
        <v>2.4562343403011555E-12</v>
      </c>
      <c r="AF12677">
        <f t="shared" si="819"/>
        <v>1.5326902283479201E-9</v>
      </c>
      <c r="AG12677">
        <f t="shared" si="820"/>
        <v>3.1132770263317143E-8</v>
      </c>
    </row>
    <row r="12678" spans="30:33" x14ac:dyDescent="0.2">
      <c r="AD12678">
        <f t="shared" si="818"/>
        <v>12676</v>
      </c>
      <c r="AE12678">
        <f t="shared" si="821"/>
        <v>2.4523043653566731E-12</v>
      </c>
      <c r="AF12678">
        <f t="shared" si="819"/>
        <v>1.5302379239825633E-9</v>
      </c>
      <c r="AG12678">
        <f t="shared" si="820"/>
        <v>3.1085410135261191E-8</v>
      </c>
    </row>
    <row r="12679" spans="30:33" x14ac:dyDescent="0.2">
      <c r="AD12679">
        <f t="shared" si="818"/>
        <v>12677</v>
      </c>
      <c r="AE12679">
        <f t="shared" si="821"/>
        <v>2.4483806783721024E-12</v>
      </c>
      <c r="AF12679">
        <f t="shared" si="819"/>
        <v>1.5277895433041911E-9</v>
      </c>
      <c r="AG12679">
        <f t="shared" si="820"/>
        <v>3.1038121859723141E-8</v>
      </c>
    </row>
    <row r="12680" spans="30:33" x14ac:dyDescent="0.2">
      <c r="AD12680">
        <f t="shared" si="818"/>
        <v>12678</v>
      </c>
      <c r="AE12680">
        <f t="shared" si="821"/>
        <v>2.4444632692867069E-12</v>
      </c>
      <c r="AF12680">
        <f t="shared" si="819"/>
        <v>1.5253450800349045E-9</v>
      </c>
      <c r="AG12680">
        <f t="shared" si="820"/>
        <v>3.0990905328016873E-8</v>
      </c>
    </row>
    <row r="12681" spans="30:33" x14ac:dyDescent="0.2">
      <c r="AD12681">
        <f t="shared" si="818"/>
        <v>12679</v>
      </c>
      <c r="AE12681">
        <f t="shared" si="821"/>
        <v>2.4405521280558481E-12</v>
      </c>
      <c r="AF12681">
        <f t="shared" si="819"/>
        <v>1.5229045279068485E-9</v>
      </c>
      <c r="AG12681">
        <f t="shared" si="820"/>
        <v>3.0943760431620096E-8</v>
      </c>
    </row>
    <row r="12682" spans="30:33" x14ac:dyDescent="0.2">
      <c r="AD12682">
        <f t="shared" si="818"/>
        <v>12680</v>
      </c>
      <c r="AE12682">
        <f t="shared" si="821"/>
        <v>2.4366472446509588E-12</v>
      </c>
      <c r="AF12682">
        <f t="shared" si="819"/>
        <v>1.5204678806621975E-9</v>
      </c>
      <c r="AG12682">
        <f t="shared" si="820"/>
        <v>3.0896687062174155E-8</v>
      </c>
    </row>
    <row r="12683" spans="30:33" x14ac:dyDescent="0.2">
      <c r="AD12683">
        <f t="shared" si="818"/>
        <v>12681</v>
      </c>
      <c r="AE12683">
        <f t="shared" si="821"/>
        <v>2.4327486090595172E-12</v>
      </c>
      <c r="AF12683">
        <f t="shared" si="819"/>
        <v>1.5180351320531378E-9</v>
      </c>
      <c r="AG12683">
        <f t="shared" si="820"/>
        <v>3.0849685111483741E-8</v>
      </c>
    </row>
    <row r="12684" spans="30:33" x14ac:dyDescent="0.2">
      <c r="AD12684">
        <f t="shared" si="818"/>
        <v>12682</v>
      </c>
      <c r="AE12684">
        <f t="shared" si="821"/>
        <v>2.4288562112850216E-12</v>
      </c>
      <c r="AF12684">
        <f t="shared" si="819"/>
        <v>1.5156062758418527E-9</v>
      </c>
      <c r="AG12684">
        <f t="shared" si="820"/>
        <v>3.0802754471516642E-8</v>
      </c>
    </row>
    <row r="12685" spans="30:33" x14ac:dyDescent="0.2">
      <c r="AD12685">
        <f t="shared" si="818"/>
        <v>12683</v>
      </c>
      <c r="AE12685">
        <f t="shared" si="821"/>
        <v>2.4249700413469653E-12</v>
      </c>
      <c r="AF12685">
        <f t="shared" si="819"/>
        <v>1.5131813058005056E-9</v>
      </c>
      <c r="AG12685">
        <f t="shared" si="820"/>
        <v>3.0755895034403564E-8</v>
      </c>
    </row>
    <row r="12686" spans="30:33" x14ac:dyDescent="0.2">
      <c r="AD12686">
        <f t="shared" si="818"/>
        <v>12684</v>
      </c>
      <c r="AE12686">
        <f t="shared" si="821"/>
        <v>2.4210900892808098E-12</v>
      </c>
      <c r="AF12686">
        <f t="shared" si="819"/>
        <v>1.5107602157112247E-9</v>
      </c>
      <c r="AG12686">
        <f t="shared" si="820"/>
        <v>3.0709106692437789E-8</v>
      </c>
    </row>
    <row r="12687" spans="30:33" x14ac:dyDescent="0.2">
      <c r="AD12687">
        <f t="shared" si="818"/>
        <v>12685</v>
      </c>
      <c r="AE12687">
        <f t="shared" si="821"/>
        <v>2.4172163451379604E-12</v>
      </c>
      <c r="AF12687">
        <f t="shared" si="819"/>
        <v>1.5083429993660867E-9</v>
      </c>
      <c r="AG12687">
        <f t="shared" si="820"/>
        <v>3.0662389338075025E-8</v>
      </c>
    </row>
    <row r="12688" spans="30:33" x14ac:dyDescent="0.2">
      <c r="AD12688">
        <f t="shared" ref="AD12688:AD12751" si="822">AD12687+1</f>
        <v>12686</v>
      </c>
      <c r="AE12688">
        <f t="shared" si="821"/>
        <v>2.4133487989857398E-12</v>
      </c>
      <c r="AF12688">
        <f t="shared" ref="AF12688:AF12751" si="823">AF12687*$AF$3</f>
        <v>1.5059296505671008E-9</v>
      </c>
      <c r="AG12688">
        <f t="shared" ref="AG12688:AG12751" si="824">AD12688*AE12688</f>
        <v>3.0615742863933092E-8</v>
      </c>
    </row>
    <row r="12689" spans="30:33" x14ac:dyDescent="0.2">
      <c r="AD12689">
        <f t="shared" si="822"/>
        <v>12687</v>
      </c>
      <c r="AE12689">
        <f t="shared" si="821"/>
        <v>2.4094874409073623E-12</v>
      </c>
      <c r="AF12689">
        <f t="shared" si="823"/>
        <v>1.5035201631261933E-9</v>
      </c>
      <c r="AG12689">
        <f t="shared" si="824"/>
        <v>3.0569167162791703E-8</v>
      </c>
    </row>
    <row r="12690" spans="30:33" x14ac:dyDescent="0.2">
      <c r="AD12690">
        <f t="shared" si="822"/>
        <v>12688</v>
      </c>
      <c r="AE12690">
        <f t="shared" si="821"/>
        <v>2.4056322610019103E-12</v>
      </c>
      <c r="AF12690">
        <f t="shared" si="823"/>
        <v>1.5011145308651913E-9</v>
      </c>
      <c r="AG12690">
        <f t="shared" si="824"/>
        <v>3.0522662127592238E-8</v>
      </c>
    </row>
    <row r="12691" spans="30:33" x14ac:dyDescent="0.2">
      <c r="AD12691">
        <f t="shared" si="822"/>
        <v>12689</v>
      </c>
      <c r="AE12691">
        <f t="shared" ref="AE12691:AE12754" si="825">AF12690*$AE$3</f>
        <v>2.4017832493843072E-12</v>
      </c>
      <c r="AF12691">
        <f t="shared" si="823"/>
        <v>1.4987127476158069E-9</v>
      </c>
      <c r="AG12691">
        <f t="shared" si="824"/>
        <v>3.0476227651437473E-8</v>
      </c>
    </row>
    <row r="12692" spans="30:33" x14ac:dyDescent="0.2">
      <c r="AD12692">
        <f t="shared" si="822"/>
        <v>12690</v>
      </c>
      <c r="AE12692">
        <f t="shared" si="825"/>
        <v>2.3979403961852922E-12</v>
      </c>
      <c r="AF12692">
        <f t="shared" si="823"/>
        <v>1.4963148072196215E-9</v>
      </c>
      <c r="AG12692">
        <f t="shared" si="824"/>
        <v>3.0429863627591355E-8</v>
      </c>
    </row>
    <row r="12693" spans="30:33" x14ac:dyDescent="0.2">
      <c r="AD12693">
        <f t="shared" si="822"/>
        <v>12691</v>
      </c>
      <c r="AE12693">
        <f t="shared" si="825"/>
        <v>2.3941036915513955E-12</v>
      </c>
      <c r="AF12693">
        <f t="shared" si="823"/>
        <v>1.49392070352807E-9</v>
      </c>
      <c r="AG12693">
        <f t="shared" si="824"/>
        <v>3.0383569949478757E-8</v>
      </c>
    </row>
    <row r="12694" spans="30:33" x14ac:dyDescent="0.2">
      <c r="AD12694">
        <f t="shared" si="822"/>
        <v>12692</v>
      </c>
      <c r="AE12694">
        <f t="shared" si="825"/>
        <v>2.3902731256449132E-12</v>
      </c>
      <c r="AF12694">
        <f t="shared" si="823"/>
        <v>1.491530430402425E-9</v>
      </c>
      <c r="AG12694">
        <f t="shared" si="824"/>
        <v>3.0337346510685236E-8</v>
      </c>
    </row>
    <row r="12695" spans="30:33" x14ac:dyDescent="0.2">
      <c r="AD12695">
        <f t="shared" si="822"/>
        <v>12693</v>
      </c>
      <c r="AE12695">
        <f t="shared" si="825"/>
        <v>2.3864486886438812E-12</v>
      </c>
      <c r="AF12695">
        <f t="shared" si="823"/>
        <v>1.489143981713781E-9</v>
      </c>
      <c r="AG12695">
        <f t="shared" si="824"/>
        <v>3.0291193204956782E-8</v>
      </c>
    </row>
    <row r="12696" spans="30:33" x14ac:dyDescent="0.2">
      <c r="AD12696">
        <f t="shared" si="822"/>
        <v>12694</v>
      </c>
      <c r="AE12696">
        <f t="shared" si="825"/>
        <v>2.3826303707420508E-12</v>
      </c>
      <c r="AF12696">
        <f t="shared" si="823"/>
        <v>1.4867613513430389E-9</v>
      </c>
      <c r="AG12696">
        <f t="shared" si="824"/>
        <v>3.0245109926199593E-8</v>
      </c>
    </row>
    <row r="12697" spans="30:33" x14ac:dyDescent="0.2">
      <c r="AD12697">
        <f t="shared" si="822"/>
        <v>12695</v>
      </c>
      <c r="AE12697">
        <f t="shared" si="825"/>
        <v>2.3788181621488633E-12</v>
      </c>
      <c r="AF12697">
        <f t="shared" si="823"/>
        <v>1.4843825331808901E-9</v>
      </c>
      <c r="AG12697">
        <f t="shared" si="824"/>
        <v>3.0199096568479819E-8</v>
      </c>
    </row>
    <row r="12698" spans="30:33" x14ac:dyDescent="0.2">
      <c r="AD12698">
        <f t="shared" si="822"/>
        <v>12696</v>
      </c>
      <c r="AE12698">
        <f t="shared" si="825"/>
        <v>2.375012053089425E-12</v>
      </c>
      <c r="AF12698">
        <f t="shared" si="823"/>
        <v>1.4820075211278006E-9</v>
      </c>
      <c r="AG12698">
        <f t="shared" si="824"/>
        <v>3.0153153026023338E-8</v>
      </c>
    </row>
    <row r="12699" spans="30:33" x14ac:dyDescent="0.2">
      <c r="AD12699">
        <f t="shared" si="822"/>
        <v>12697</v>
      </c>
      <c r="AE12699">
        <f t="shared" si="825"/>
        <v>2.3712120338044821E-12</v>
      </c>
      <c r="AF12699">
        <f t="shared" si="823"/>
        <v>1.4796363090939961E-9</v>
      </c>
      <c r="AG12699">
        <f t="shared" si="824"/>
        <v>3.0107279193215507E-8</v>
      </c>
    </row>
    <row r="12700" spans="30:33" x14ac:dyDescent="0.2">
      <c r="AD12700">
        <f t="shared" si="822"/>
        <v>12698</v>
      </c>
      <c r="AE12700">
        <f t="shared" si="825"/>
        <v>2.3674180945503949E-12</v>
      </c>
      <c r="AF12700">
        <f t="shared" si="823"/>
        <v>1.4772688909994456E-9</v>
      </c>
      <c r="AG12700">
        <f t="shared" si="824"/>
        <v>3.0061474964600914E-8</v>
      </c>
    </row>
    <row r="12701" spans="30:33" x14ac:dyDescent="0.2">
      <c r="AD12701">
        <f t="shared" si="822"/>
        <v>12699</v>
      </c>
      <c r="AE12701">
        <f t="shared" si="825"/>
        <v>2.3636302255991141E-12</v>
      </c>
      <c r="AF12701">
        <f t="shared" si="823"/>
        <v>1.4749052607738463E-9</v>
      </c>
      <c r="AG12701">
        <f t="shared" si="824"/>
        <v>3.0015740234883148E-8</v>
      </c>
    </row>
    <row r="12702" spans="30:33" x14ac:dyDescent="0.2">
      <c r="AD12702">
        <f t="shared" si="822"/>
        <v>12700</v>
      </c>
      <c r="AE12702">
        <f t="shared" si="825"/>
        <v>2.3598484172381549E-12</v>
      </c>
      <c r="AF12702">
        <f t="shared" si="823"/>
        <v>1.4725454123566081E-9</v>
      </c>
      <c r="AG12702">
        <f t="shared" si="824"/>
        <v>2.9970074898924568E-8</v>
      </c>
    </row>
    <row r="12703" spans="30:33" x14ac:dyDescent="0.2">
      <c r="AD12703">
        <f t="shared" si="822"/>
        <v>12701</v>
      </c>
      <c r="AE12703">
        <f t="shared" si="825"/>
        <v>2.3560726597705738E-12</v>
      </c>
      <c r="AF12703">
        <f t="shared" si="823"/>
        <v>1.4701893396968375E-9</v>
      </c>
      <c r="AG12703">
        <f t="shared" si="824"/>
        <v>2.9924478851746054E-8</v>
      </c>
    </row>
    <row r="12704" spans="30:33" x14ac:dyDescent="0.2">
      <c r="AD12704">
        <f t="shared" si="822"/>
        <v>12702</v>
      </c>
      <c r="AE12704">
        <f t="shared" si="825"/>
        <v>2.3523029435149412E-12</v>
      </c>
      <c r="AF12704">
        <f t="shared" si="823"/>
        <v>1.4678370367533225E-9</v>
      </c>
      <c r="AG12704">
        <f t="shared" si="824"/>
        <v>2.9878951988526784E-8</v>
      </c>
    </row>
    <row r="12705" spans="30:33" x14ac:dyDescent="0.2">
      <c r="AD12705">
        <f t="shared" si="822"/>
        <v>12703</v>
      </c>
      <c r="AE12705">
        <f t="shared" si="825"/>
        <v>2.348539258805317E-12</v>
      </c>
      <c r="AF12705">
        <f t="shared" si="823"/>
        <v>1.4654884974945171E-9</v>
      </c>
      <c r="AG12705">
        <f t="shared" si="824"/>
        <v>2.9833494204603944E-8</v>
      </c>
    </row>
    <row r="12706" spans="30:33" x14ac:dyDescent="0.2">
      <c r="AD12706">
        <f t="shared" si="822"/>
        <v>12704</v>
      </c>
      <c r="AE12706">
        <f t="shared" si="825"/>
        <v>2.3447815959912284E-12</v>
      </c>
      <c r="AF12706">
        <f t="shared" si="823"/>
        <v>1.4631437158985259E-9</v>
      </c>
      <c r="AG12706">
        <f t="shared" si="824"/>
        <v>2.9788105395472565E-8</v>
      </c>
    </row>
    <row r="12707" spans="30:33" x14ac:dyDescent="0.2">
      <c r="AD12707">
        <f t="shared" si="822"/>
        <v>12705</v>
      </c>
      <c r="AE12707">
        <f t="shared" si="825"/>
        <v>2.3410299454376423E-12</v>
      </c>
      <c r="AF12707">
        <f t="shared" si="823"/>
        <v>1.4608026859530881E-9</v>
      </c>
      <c r="AG12707">
        <f t="shared" si="824"/>
        <v>2.9742785456785246E-8</v>
      </c>
    </row>
    <row r="12708" spans="30:33" x14ac:dyDescent="0.2">
      <c r="AD12708">
        <f t="shared" si="822"/>
        <v>12706</v>
      </c>
      <c r="AE12708">
        <f t="shared" si="825"/>
        <v>2.3372842975249419E-12</v>
      </c>
      <c r="AF12708">
        <f t="shared" si="823"/>
        <v>1.4584654016555631E-9</v>
      </c>
      <c r="AG12708">
        <f t="shared" si="824"/>
        <v>2.9697534284351911E-8</v>
      </c>
    </row>
    <row r="12709" spans="30:33" x14ac:dyDescent="0.2">
      <c r="AD12709">
        <f t="shared" si="822"/>
        <v>12707</v>
      </c>
      <c r="AE12709">
        <f t="shared" si="825"/>
        <v>2.3335446426489021E-12</v>
      </c>
      <c r="AF12709">
        <f t="shared" si="823"/>
        <v>1.4561318570129141E-9</v>
      </c>
      <c r="AG12709">
        <f t="shared" si="824"/>
        <v>2.9652351774139597E-8</v>
      </c>
    </row>
    <row r="12710" spans="30:33" x14ac:dyDescent="0.2">
      <c r="AD12710">
        <f t="shared" si="822"/>
        <v>12708</v>
      </c>
      <c r="AE12710">
        <f t="shared" si="825"/>
        <v>2.3298109712206638E-12</v>
      </c>
      <c r="AF12710">
        <f t="shared" si="823"/>
        <v>1.4538020460416934E-9</v>
      </c>
      <c r="AG12710">
        <f t="shared" si="824"/>
        <v>2.9607237822272197E-8</v>
      </c>
    </row>
    <row r="12711" spans="30:33" x14ac:dyDescent="0.2">
      <c r="AD12711">
        <f t="shared" si="822"/>
        <v>12709</v>
      </c>
      <c r="AE12711">
        <f t="shared" si="825"/>
        <v>2.3260832736667105E-12</v>
      </c>
      <c r="AF12711">
        <f t="shared" si="823"/>
        <v>1.4514759627680266E-9</v>
      </c>
      <c r="AG12711">
        <f t="shared" si="824"/>
        <v>2.9562192325030224E-8</v>
      </c>
    </row>
    <row r="12712" spans="30:33" x14ac:dyDescent="0.2">
      <c r="AD12712">
        <f t="shared" si="822"/>
        <v>12710</v>
      </c>
      <c r="AE12712">
        <f t="shared" si="825"/>
        <v>2.3223615404288437E-12</v>
      </c>
      <c r="AF12712">
        <f t="shared" si="823"/>
        <v>1.4491536012275977E-9</v>
      </c>
      <c r="AG12712">
        <f t="shared" si="824"/>
        <v>2.9517215178850604E-8</v>
      </c>
    </row>
    <row r="12713" spans="30:33" x14ac:dyDescent="0.2">
      <c r="AD12713">
        <f t="shared" si="822"/>
        <v>12711</v>
      </c>
      <c r="AE12713">
        <f t="shared" si="825"/>
        <v>2.3186457619641574E-12</v>
      </c>
      <c r="AF12713">
        <f t="shared" si="823"/>
        <v>1.4468349554656335E-9</v>
      </c>
      <c r="AG12713">
        <f t="shared" si="824"/>
        <v>2.9472306280326403E-8</v>
      </c>
    </row>
    <row r="12714" spans="30:33" x14ac:dyDescent="0.2">
      <c r="AD12714">
        <f t="shared" si="822"/>
        <v>12712</v>
      </c>
      <c r="AE12714">
        <f t="shared" si="825"/>
        <v>2.3149359287450145E-12</v>
      </c>
      <c r="AF12714">
        <f t="shared" si="823"/>
        <v>1.4445200195368884E-9</v>
      </c>
      <c r="AG12714">
        <f t="shared" si="824"/>
        <v>2.9427465526206624E-8</v>
      </c>
    </row>
    <row r="12715" spans="30:33" x14ac:dyDescent="0.2">
      <c r="AD12715">
        <f t="shared" si="822"/>
        <v>12713</v>
      </c>
      <c r="AE12715">
        <f t="shared" si="825"/>
        <v>2.3112320312590224E-12</v>
      </c>
      <c r="AF12715">
        <f t="shared" si="823"/>
        <v>1.4422087875056293E-9</v>
      </c>
      <c r="AG12715">
        <f t="shared" si="824"/>
        <v>2.9382692813395952E-8</v>
      </c>
    </row>
    <row r="12716" spans="30:33" x14ac:dyDescent="0.2">
      <c r="AD12716">
        <f t="shared" si="822"/>
        <v>12714</v>
      </c>
      <c r="AE12716">
        <f t="shared" si="825"/>
        <v>2.3075340600090081E-12</v>
      </c>
      <c r="AF12716">
        <f t="shared" si="823"/>
        <v>1.4399012534456202E-9</v>
      </c>
      <c r="AG12716">
        <f t="shared" si="824"/>
        <v>2.933798803895453E-8</v>
      </c>
    </row>
    <row r="12717" spans="30:33" x14ac:dyDescent="0.2">
      <c r="AD12717">
        <f t="shared" si="822"/>
        <v>12715</v>
      </c>
      <c r="AE12717">
        <f t="shared" si="825"/>
        <v>2.3038420055129931E-12</v>
      </c>
      <c r="AF12717">
        <f t="shared" si="823"/>
        <v>1.4375974114401071E-9</v>
      </c>
      <c r="AG12717">
        <f t="shared" si="824"/>
        <v>2.9293351100097707E-8</v>
      </c>
    </row>
    <row r="12718" spans="30:33" x14ac:dyDescent="0.2">
      <c r="AD12718">
        <f t="shared" si="822"/>
        <v>12716</v>
      </c>
      <c r="AE12718">
        <f t="shared" si="825"/>
        <v>2.3001558583041726E-12</v>
      </c>
      <c r="AF12718">
        <f t="shared" si="823"/>
        <v>1.4352972555818029E-9</v>
      </c>
      <c r="AG12718">
        <f t="shared" si="824"/>
        <v>2.924878189419586E-8</v>
      </c>
    </row>
    <row r="12719" spans="30:33" x14ac:dyDescent="0.2">
      <c r="AD12719">
        <f t="shared" si="822"/>
        <v>12717</v>
      </c>
      <c r="AE12719">
        <f t="shared" si="825"/>
        <v>2.2964756089308859E-12</v>
      </c>
      <c r="AF12719">
        <f t="shared" si="823"/>
        <v>1.4330007799728721E-9</v>
      </c>
      <c r="AG12719">
        <f t="shared" si="824"/>
        <v>2.9204280318774075E-8</v>
      </c>
    </row>
    <row r="12720" spans="30:33" x14ac:dyDescent="0.2">
      <c r="AD12720">
        <f t="shared" si="822"/>
        <v>12718</v>
      </c>
      <c r="AE12720">
        <f t="shared" si="825"/>
        <v>2.2928012479565965E-12</v>
      </c>
      <c r="AF12720">
        <f t="shared" si="823"/>
        <v>1.4307079787249154E-9</v>
      </c>
      <c r="AG12720">
        <f t="shared" si="824"/>
        <v>2.9159846271511996E-8</v>
      </c>
    </row>
    <row r="12721" spans="30:33" x14ac:dyDescent="0.2">
      <c r="AD12721">
        <f t="shared" si="822"/>
        <v>12719</v>
      </c>
      <c r="AE12721">
        <f t="shared" si="825"/>
        <v>2.2891327659598658E-12</v>
      </c>
      <c r="AF12721">
        <f t="shared" si="823"/>
        <v>1.4284188459589555E-9</v>
      </c>
      <c r="AG12721">
        <f t="shared" si="824"/>
        <v>2.9115479650243533E-8</v>
      </c>
    </row>
    <row r="12722" spans="30:33" x14ac:dyDescent="0.2">
      <c r="AD12722">
        <f t="shared" si="822"/>
        <v>12720</v>
      </c>
      <c r="AE12722">
        <f t="shared" si="825"/>
        <v>2.2854701535343299E-12</v>
      </c>
      <c r="AF12722">
        <f t="shared" si="823"/>
        <v>1.4261333758054212E-9</v>
      </c>
      <c r="AG12722">
        <f t="shared" si="824"/>
        <v>2.9071180352956677E-8</v>
      </c>
    </row>
    <row r="12723" spans="30:33" x14ac:dyDescent="0.2">
      <c r="AD12723">
        <f t="shared" si="822"/>
        <v>12721</v>
      </c>
      <c r="AE12723">
        <f t="shared" si="825"/>
        <v>2.281813401288675E-12</v>
      </c>
      <c r="AF12723">
        <f t="shared" si="823"/>
        <v>1.4238515624041323E-9</v>
      </c>
      <c r="AG12723">
        <f t="shared" si="824"/>
        <v>2.9026948277793235E-8</v>
      </c>
    </row>
    <row r="12724" spans="30:33" x14ac:dyDescent="0.2">
      <c r="AD12724">
        <f t="shared" si="822"/>
        <v>12722</v>
      </c>
      <c r="AE12724">
        <f t="shared" si="825"/>
        <v>2.2781624998466128E-12</v>
      </c>
      <c r="AF12724">
        <f t="shared" si="823"/>
        <v>1.4215733999042856E-9</v>
      </c>
      <c r="AG12724">
        <f t="shared" si="824"/>
        <v>2.8982783323048608E-8</v>
      </c>
    </row>
    <row r="12725" spans="30:33" x14ac:dyDescent="0.2">
      <c r="AD12725">
        <f t="shared" si="822"/>
        <v>12723</v>
      </c>
      <c r="AE12725">
        <f t="shared" si="825"/>
        <v>2.274517439846858E-12</v>
      </c>
      <c r="AF12725">
        <f t="shared" si="823"/>
        <v>1.4192988824644387E-9</v>
      </c>
      <c r="AG12725">
        <f t="shared" si="824"/>
        <v>2.8938685387171574E-8</v>
      </c>
    </row>
    <row r="12726" spans="30:33" x14ac:dyDescent="0.2">
      <c r="AD12726">
        <f t="shared" si="822"/>
        <v>12724</v>
      </c>
      <c r="AE12726">
        <f t="shared" si="825"/>
        <v>2.270878211943103E-12</v>
      </c>
      <c r="AF12726">
        <f t="shared" si="823"/>
        <v>1.4170280042524954E-9</v>
      </c>
      <c r="AG12726">
        <f t="shared" si="824"/>
        <v>2.8894654368764043E-8</v>
      </c>
    </row>
    <row r="12727" spans="30:33" x14ac:dyDescent="0.2">
      <c r="AD12727">
        <f t="shared" si="822"/>
        <v>12725</v>
      </c>
      <c r="AE12727">
        <f t="shared" si="825"/>
        <v>2.2672448068039938E-12</v>
      </c>
      <c r="AF12727">
        <f t="shared" si="823"/>
        <v>1.4147607594456914E-9</v>
      </c>
      <c r="AG12727">
        <f t="shared" si="824"/>
        <v>2.885069016658082E-8</v>
      </c>
    </row>
    <row r="12728" spans="30:33" x14ac:dyDescent="0.2">
      <c r="AD12728">
        <f t="shared" si="822"/>
        <v>12726</v>
      </c>
      <c r="AE12728">
        <f t="shared" si="825"/>
        <v>2.2636172151131072E-12</v>
      </c>
      <c r="AF12728">
        <f t="shared" si="823"/>
        <v>1.4124971422305782E-9</v>
      </c>
      <c r="AG12728">
        <f t="shared" si="824"/>
        <v>2.8806792679529404E-8</v>
      </c>
    </row>
    <row r="12729" spans="30:33" x14ac:dyDescent="0.2">
      <c r="AD12729">
        <f t="shared" si="822"/>
        <v>12727</v>
      </c>
      <c r="AE12729">
        <f t="shared" si="825"/>
        <v>2.2599954275689264E-12</v>
      </c>
      <c r="AF12729">
        <f t="shared" si="823"/>
        <v>1.4102371468030092E-9</v>
      </c>
      <c r="AG12729">
        <f t="shared" si="824"/>
        <v>2.8762961806669725E-8</v>
      </c>
    </row>
    <row r="12730" spans="30:33" x14ac:dyDescent="0.2">
      <c r="AD12730">
        <f t="shared" si="822"/>
        <v>12728</v>
      </c>
      <c r="AE12730">
        <f t="shared" si="825"/>
        <v>2.2563794348848158E-12</v>
      </c>
      <c r="AF12730">
        <f t="shared" si="823"/>
        <v>1.4079807673681243E-9</v>
      </c>
      <c r="AG12730">
        <f t="shared" si="824"/>
        <v>2.8719197447213935E-8</v>
      </c>
    </row>
    <row r="12731" spans="30:33" x14ac:dyDescent="0.2">
      <c r="AD12731">
        <f t="shared" si="822"/>
        <v>12729</v>
      </c>
      <c r="AE12731">
        <f t="shared" si="825"/>
        <v>2.252769227789E-12</v>
      </c>
      <c r="AF12731">
        <f t="shared" si="823"/>
        <v>1.4057279981403353E-9</v>
      </c>
      <c r="AG12731">
        <f t="shared" si="824"/>
        <v>2.8675499500526182E-8</v>
      </c>
    </row>
    <row r="12732" spans="30:33" x14ac:dyDescent="0.2">
      <c r="AD12732">
        <f t="shared" si="822"/>
        <v>12730</v>
      </c>
      <c r="AE12732">
        <f t="shared" si="825"/>
        <v>2.2491647970245377E-12</v>
      </c>
      <c r="AF12732">
        <f t="shared" si="823"/>
        <v>1.4034788333433108E-9</v>
      </c>
      <c r="AG12732">
        <f t="shared" si="824"/>
        <v>2.8631867866122365E-8</v>
      </c>
    </row>
    <row r="12733" spans="30:33" x14ac:dyDescent="0.2">
      <c r="AD12733">
        <f t="shared" si="822"/>
        <v>12731</v>
      </c>
      <c r="AE12733">
        <f t="shared" si="825"/>
        <v>2.245566133349298E-12</v>
      </c>
      <c r="AF12733">
        <f t="shared" si="823"/>
        <v>1.4012332672099614E-9</v>
      </c>
      <c r="AG12733">
        <f t="shared" si="824"/>
        <v>2.8588302443669913E-8</v>
      </c>
    </row>
    <row r="12734" spans="30:33" x14ac:dyDescent="0.2">
      <c r="AD12734">
        <f t="shared" si="822"/>
        <v>12732</v>
      </c>
      <c r="AE12734">
        <f t="shared" si="825"/>
        <v>2.2419732275359393E-12</v>
      </c>
      <c r="AF12734">
        <f t="shared" si="823"/>
        <v>1.3989912939824254E-9</v>
      </c>
      <c r="AG12734">
        <f t="shared" si="824"/>
        <v>2.8544803132987579E-8</v>
      </c>
    </row>
    <row r="12735" spans="30:33" x14ac:dyDescent="0.2">
      <c r="AD12735">
        <f t="shared" si="822"/>
        <v>12733</v>
      </c>
      <c r="AE12735">
        <f t="shared" si="825"/>
        <v>2.2383860703718815E-12</v>
      </c>
      <c r="AF12735">
        <f t="shared" si="823"/>
        <v>1.3967529079120535E-9</v>
      </c>
      <c r="AG12735">
        <f t="shared" si="824"/>
        <v>2.8501369834045166E-8</v>
      </c>
    </row>
    <row r="12736" spans="30:33" x14ac:dyDescent="0.2">
      <c r="AD12736">
        <f t="shared" si="822"/>
        <v>12734</v>
      </c>
      <c r="AE12736">
        <f t="shared" si="825"/>
        <v>2.2348046526592867E-12</v>
      </c>
      <c r="AF12736">
        <f t="shared" si="823"/>
        <v>1.3945181032593942E-9</v>
      </c>
      <c r="AG12736">
        <f t="shared" si="824"/>
        <v>2.8458002446963358E-8</v>
      </c>
    </row>
    <row r="12737" spans="30:33" x14ac:dyDescent="0.2">
      <c r="AD12737">
        <f t="shared" si="822"/>
        <v>12735</v>
      </c>
      <c r="AE12737">
        <f t="shared" si="825"/>
        <v>2.2312289652150319E-12</v>
      </c>
      <c r="AF12737">
        <f t="shared" si="823"/>
        <v>1.3922868742941792E-9</v>
      </c>
      <c r="AG12737">
        <f t="shared" si="824"/>
        <v>2.8414700872013431E-8</v>
      </c>
    </row>
    <row r="12738" spans="30:33" x14ac:dyDescent="0.2">
      <c r="AD12738">
        <f t="shared" si="822"/>
        <v>12736</v>
      </c>
      <c r="AE12738">
        <f t="shared" si="825"/>
        <v>2.2276589988706877E-12</v>
      </c>
      <c r="AF12738">
        <f t="shared" si="823"/>
        <v>1.3900592152953084E-9</v>
      </c>
      <c r="AG12738">
        <f t="shared" si="824"/>
        <v>2.8371465009617079E-8</v>
      </c>
    </row>
    <row r="12739" spans="30:33" x14ac:dyDescent="0.2">
      <c r="AD12739">
        <f t="shared" si="822"/>
        <v>12737</v>
      </c>
      <c r="AE12739">
        <f t="shared" si="825"/>
        <v>2.2240947444724944E-12</v>
      </c>
      <c r="AF12739">
        <f t="shared" si="823"/>
        <v>1.3878351205508359E-9</v>
      </c>
      <c r="AG12739">
        <f t="shared" si="824"/>
        <v>2.8328294760346161E-8</v>
      </c>
    </row>
    <row r="12740" spans="30:33" x14ac:dyDescent="0.2">
      <c r="AD12740">
        <f t="shared" si="822"/>
        <v>12738</v>
      </c>
      <c r="AE12740">
        <f t="shared" si="825"/>
        <v>2.2205361928813386E-12</v>
      </c>
      <c r="AF12740">
        <f t="shared" si="823"/>
        <v>1.3856145843579546E-9</v>
      </c>
      <c r="AG12740">
        <f t="shared" si="824"/>
        <v>2.8285190024922491E-8</v>
      </c>
    </row>
    <row r="12741" spans="30:33" x14ac:dyDescent="0.2">
      <c r="AD12741">
        <f t="shared" si="822"/>
        <v>12739</v>
      </c>
      <c r="AE12741">
        <f t="shared" si="825"/>
        <v>2.2169833349727282E-12</v>
      </c>
      <c r="AF12741">
        <f t="shared" si="823"/>
        <v>1.3833976010229818E-9</v>
      </c>
      <c r="AG12741">
        <f t="shared" si="824"/>
        <v>2.8242150704217585E-8</v>
      </c>
    </row>
    <row r="12742" spans="30:33" x14ac:dyDescent="0.2">
      <c r="AD12742">
        <f t="shared" si="822"/>
        <v>12740</v>
      </c>
      <c r="AE12742">
        <f t="shared" si="825"/>
        <v>2.2134361616367717E-12</v>
      </c>
      <c r="AF12742">
        <f t="shared" si="823"/>
        <v>1.3811841648613449E-9</v>
      </c>
      <c r="AG12742">
        <f t="shared" si="824"/>
        <v>2.8199176699252472E-8</v>
      </c>
    </row>
    <row r="12743" spans="30:33" x14ac:dyDescent="0.2">
      <c r="AD12743">
        <f t="shared" si="822"/>
        <v>12741</v>
      </c>
      <c r="AE12743">
        <f t="shared" si="825"/>
        <v>2.209894663778153E-12</v>
      </c>
      <c r="AF12743">
        <f t="shared" si="823"/>
        <v>1.3789742701975668E-9</v>
      </c>
      <c r="AG12743">
        <f t="shared" si="824"/>
        <v>2.8156267911197447E-8</v>
      </c>
    </row>
    <row r="12744" spans="30:33" x14ac:dyDescent="0.2">
      <c r="AD12744">
        <f t="shared" si="822"/>
        <v>12742</v>
      </c>
      <c r="AE12744">
        <f t="shared" si="825"/>
        <v>2.206358832316108E-12</v>
      </c>
      <c r="AF12744">
        <f t="shared" si="823"/>
        <v>1.3767679113652506E-9</v>
      </c>
      <c r="AG12744">
        <f t="shared" si="824"/>
        <v>2.811342424137185E-8</v>
      </c>
    </row>
    <row r="12745" spans="30:33" x14ac:dyDescent="0.2">
      <c r="AD12745">
        <f t="shared" si="822"/>
        <v>12743</v>
      </c>
      <c r="AE12745">
        <f t="shared" si="825"/>
        <v>2.2028286581844019E-12</v>
      </c>
      <c r="AF12745">
        <f t="shared" si="823"/>
        <v>1.3745650827070662E-9</v>
      </c>
      <c r="AG12745">
        <f t="shared" si="824"/>
        <v>2.8070645591243833E-8</v>
      </c>
    </row>
    <row r="12746" spans="30:33" x14ac:dyDescent="0.2">
      <c r="AD12746">
        <f t="shared" si="822"/>
        <v>12744</v>
      </c>
      <c r="AE12746">
        <f t="shared" si="825"/>
        <v>2.1993041323313067E-12</v>
      </c>
      <c r="AF12746">
        <f t="shared" si="823"/>
        <v>1.3723657785747348E-9</v>
      </c>
      <c r="AG12746">
        <f t="shared" si="824"/>
        <v>2.8027931862430172E-8</v>
      </c>
    </row>
    <row r="12747" spans="30:33" x14ac:dyDescent="0.2">
      <c r="AD12747">
        <f t="shared" si="822"/>
        <v>12745</v>
      </c>
      <c r="AE12747">
        <f t="shared" si="825"/>
        <v>2.1957852457195766E-12</v>
      </c>
      <c r="AF12747">
        <f t="shared" si="823"/>
        <v>1.3701699933290153E-9</v>
      </c>
      <c r="AG12747">
        <f t="shared" si="824"/>
        <v>2.7985282956696003E-8</v>
      </c>
    </row>
    <row r="12748" spans="30:33" x14ac:dyDescent="0.2">
      <c r="AD12748">
        <f t="shared" si="822"/>
        <v>12746</v>
      </c>
      <c r="AE12748">
        <f t="shared" si="825"/>
        <v>2.1922719893264255E-12</v>
      </c>
      <c r="AF12748">
        <f t="shared" si="823"/>
        <v>1.3679777213396887E-9</v>
      </c>
      <c r="AG12748">
        <f t="shared" si="824"/>
        <v>2.7942698775954621E-8</v>
      </c>
    </row>
    <row r="12749" spans="30:33" x14ac:dyDescent="0.2">
      <c r="AD12749">
        <f t="shared" si="822"/>
        <v>12747</v>
      </c>
      <c r="AE12749">
        <f t="shared" si="825"/>
        <v>2.1887643541435029E-12</v>
      </c>
      <c r="AF12749">
        <f t="shared" si="823"/>
        <v>1.3657889569855452E-9</v>
      </c>
      <c r="AG12749">
        <f t="shared" si="824"/>
        <v>2.7900179222267231E-8</v>
      </c>
    </row>
    <row r="12750" spans="30:33" x14ac:dyDescent="0.2">
      <c r="AD12750">
        <f t="shared" si="822"/>
        <v>12748</v>
      </c>
      <c r="AE12750">
        <f t="shared" si="825"/>
        <v>2.1852623311768731E-12</v>
      </c>
      <c r="AF12750">
        <f t="shared" si="823"/>
        <v>1.3636036946543683E-9</v>
      </c>
      <c r="AG12750">
        <f t="shared" si="824"/>
        <v>2.7857724197842778E-8</v>
      </c>
    </row>
    <row r="12751" spans="30:33" x14ac:dyDescent="0.2">
      <c r="AD12751">
        <f t="shared" si="822"/>
        <v>12749</v>
      </c>
      <c r="AE12751">
        <f t="shared" si="825"/>
        <v>2.1817659114469902E-12</v>
      </c>
      <c r="AF12751">
        <f t="shared" si="823"/>
        <v>1.3614219287429212E-9</v>
      </c>
      <c r="AG12751">
        <f t="shared" si="824"/>
        <v>2.7815333605037677E-8</v>
      </c>
    </row>
    <row r="12752" spans="30:33" x14ac:dyDescent="0.2">
      <c r="AD12752">
        <f t="shared" ref="AD12752:AD12815" si="826">AD12751+1</f>
        <v>12750</v>
      </c>
      <c r="AE12752">
        <f t="shared" si="825"/>
        <v>2.1782750859886751E-12</v>
      </c>
      <c r="AF12752">
        <f t="shared" ref="AF12752:AF12815" si="827">AF12751*$AF$3</f>
        <v>1.3592436536569325E-9</v>
      </c>
      <c r="AG12752">
        <f t="shared" ref="AG12752:AG12815" si="828">AD12752*AE12752</f>
        <v>2.7773007346355606E-8</v>
      </c>
    </row>
    <row r="12753" spans="30:33" x14ac:dyDescent="0.2">
      <c r="AD12753">
        <f t="shared" si="826"/>
        <v>12751</v>
      </c>
      <c r="AE12753">
        <f t="shared" si="825"/>
        <v>2.1747898458510929E-12</v>
      </c>
      <c r="AF12753">
        <f t="shared" si="827"/>
        <v>1.3570688638110813E-9</v>
      </c>
      <c r="AG12753">
        <f t="shared" si="828"/>
        <v>2.7730745324447285E-8</v>
      </c>
    </row>
    <row r="12754" spans="30:33" x14ac:dyDescent="0.2">
      <c r="AD12754">
        <f t="shared" si="826"/>
        <v>12752</v>
      </c>
      <c r="AE12754">
        <f t="shared" si="825"/>
        <v>2.1713101820977312E-12</v>
      </c>
      <c r="AF12754">
        <f t="shared" si="827"/>
        <v>1.3548975536289834E-9</v>
      </c>
      <c r="AG12754">
        <f t="shared" si="828"/>
        <v>2.7688547442110268E-8</v>
      </c>
    </row>
    <row r="12755" spans="30:33" x14ac:dyDescent="0.2">
      <c r="AD12755">
        <f t="shared" si="826"/>
        <v>12753</v>
      </c>
      <c r="AE12755">
        <f t="shared" ref="AE12755:AE12818" si="829">AF12754*$AE$3</f>
        <v>2.1678360858063743E-12</v>
      </c>
      <c r="AF12755">
        <f t="shared" si="827"/>
        <v>1.3527297175431769E-9</v>
      </c>
      <c r="AG12755">
        <f t="shared" si="828"/>
        <v>2.7646413602288691E-8</v>
      </c>
    </row>
    <row r="12756" spans="30:33" x14ac:dyDescent="0.2">
      <c r="AD12756">
        <f t="shared" si="826"/>
        <v>12754</v>
      </c>
      <c r="AE12756">
        <f t="shared" si="829"/>
        <v>2.164367548069084E-12</v>
      </c>
      <c r="AF12756">
        <f t="shared" si="827"/>
        <v>1.3505653499951078E-9</v>
      </c>
      <c r="AG12756">
        <f t="shared" si="828"/>
        <v>2.7604343708073096E-8</v>
      </c>
    </row>
    <row r="12757" spans="30:33" x14ac:dyDescent="0.2">
      <c r="AD12757">
        <f t="shared" si="826"/>
        <v>12755</v>
      </c>
      <c r="AE12757">
        <f t="shared" si="829"/>
        <v>2.1609045599921734E-12</v>
      </c>
      <c r="AF12757">
        <f t="shared" si="827"/>
        <v>1.3484044454351157E-9</v>
      </c>
      <c r="AG12757">
        <f t="shared" si="828"/>
        <v>2.7562337662700172E-8</v>
      </c>
    </row>
    <row r="12758" spans="30:33" x14ac:dyDescent="0.2">
      <c r="AD12758">
        <f t="shared" si="826"/>
        <v>12756</v>
      </c>
      <c r="AE12758">
        <f t="shared" si="829"/>
        <v>2.1574471126961862E-12</v>
      </c>
      <c r="AF12758">
        <f t="shared" si="827"/>
        <v>1.3462469983224195E-9</v>
      </c>
      <c r="AG12758">
        <f t="shared" si="828"/>
        <v>2.7520395369552552E-8</v>
      </c>
    </row>
    <row r="12759" spans="30:33" x14ac:dyDescent="0.2">
      <c r="AD12759">
        <f t="shared" si="826"/>
        <v>12757</v>
      </c>
      <c r="AE12759">
        <f t="shared" si="829"/>
        <v>2.153995197315872E-12</v>
      </c>
      <c r="AF12759">
        <f t="shared" si="827"/>
        <v>1.3440930031251034E-9</v>
      </c>
      <c r="AG12759">
        <f t="shared" si="828"/>
        <v>2.7478516732158579E-8</v>
      </c>
    </row>
    <row r="12760" spans="30:33" x14ac:dyDescent="0.2">
      <c r="AD12760">
        <f t="shared" si="826"/>
        <v>12758</v>
      </c>
      <c r="AE12760">
        <f t="shared" si="829"/>
        <v>2.1505488050001663E-12</v>
      </c>
      <c r="AF12760">
        <f t="shared" si="827"/>
        <v>1.3419424543201031E-9</v>
      </c>
      <c r="AG12760">
        <f t="shared" si="828"/>
        <v>2.7436701654192123E-8</v>
      </c>
    </row>
    <row r="12761" spans="30:33" x14ac:dyDescent="0.2">
      <c r="AD12761">
        <f t="shared" si="826"/>
        <v>12759</v>
      </c>
      <c r="AE12761">
        <f t="shared" si="829"/>
        <v>2.1471079269121659E-12</v>
      </c>
      <c r="AF12761">
        <f t="shared" si="827"/>
        <v>1.3397953463931908E-9</v>
      </c>
      <c r="AG12761">
        <f t="shared" si="828"/>
        <v>2.7394950039472323E-8</v>
      </c>
    </row>
    <row r="12762" spans="30:33" x14ac:dyDescent="0.2">
      <c r="AD12762">
        <f t="shared" si="826"/>
        <v>12760</v>
      </c>
      <c r="AE12762">
        <f t="shared" si="829"/>
        <v>2.1436725542291064E-12</v>
      </c>
      <c r="AF12762">
        <f t="shared" si="827"/>
        <v>1.3376516738389616E-9</v>
      </c>
      <c r="AG12762">
        <f t="shared" si="828"/>
        <v>2.7353261791963399E-8</v>
      </c>
    </row>
    <row r="12763" spans="30:33" x14ac:dyDescent="0.2">
      <c r="AD12763">
        <f t="shared" si="826"/>
        <v>12761</v>
      </c>
      <c r="AE12763">
        <f t="shared" si="829"/>
        <v>2.1402426781423397E-12</v>
      </c>
      <c r="AF12763">
        <f t="shared" si="827"/>
        <v>1.3355114311608192E-9</v>
      </c>
      <c r="AG12763">
        <f t="shared" si="828"/>
        <v>2.7311636815774397E-8</v>
      </c>
    </row>
    <row r="12764" spans="30:33" x14ac:dyDescent="0.2">
      <c r="AD12764">
        <f t="shared" si="826"/>
        <v>12762</v>
      </c>
      <c r="AE12764">
        <f t="shared" si="829"/>
        <v>2.1368182898573117E-12</v>
      </c>
      <c r="AF12764">
        <f t="shared" si="827"/>
        <v>1.3333746128709619E-9</v>
      </c>
      <c r="AG12764">
        <f t="shared" si="828"/>
        <v>2.7270075015159011E-8</v>
      </c>
    </row>
    <row r="12765" spans="30:33" x14ac:dyDescent="0.2">
      <c r="AD12765">
        <f t="shared" si="826"/>
        <v>12763</v>
      </c>
      <c r="AE12765">
        <f t="shared" si="829"/>
        <v>2.1333993805935401E-12</v>
      </c>
      <c r="AF12765">
        <f t="shared" si="827"/>
        <v>1.3312412134903683E-9</v>
      </c>
      <c r="AG12765">
        <f t="shared" si="828"/>
        <v>2.7228576294515353E-8</v>
      </c>
    </row>
    <row r="12766" spans="30:33" x14ac:dyDescent="0.2">
      <c r="AD12766">
        <f t="shared" si="826"/>
        <v>12764</v>
      </c>
      <c r="AE12766">
        <f t="shared" si="829"/>
        <v>2.1299859415845904E-12</v>
      </c>
      <c r="AF12766">
        <f t="shared" si="827"/>
        <v>1.3291112275487837E-9</v>
      </c>
      <c r="AG12766">
        <f t="shared" si="828"/>
        <v>2.718714055838571E-8</v>
      </c>
    </row>
    <row r="12767" spans="30:33" x14ac:dyDescent="0.2">
      <c r="AD12767">
        <f t="shared" si="826"/>
        <v>12765</v>
      </c>
      <c r="AE12767">
        <f t="shared" si="829"/>
        <v>2.1265779640780551E-12</v>
      </c>
      <c r="AF12767">
        <f t="shared" si="827"/>
        <v>1.3269846495847056E-9</v>
      </c>
      <c r="AG12767">
        <f t="shared" si="828"/>
        <v>2.7145767711456373E-8</v>
      </c>
    </row>
    <row r="12768" spans="30:33" x14ac:dyDescent="0.2">
      <c r="AD12768">
        <f t="shared" si="826"/>
        <v>12766</v>
      </c>
      <c r="AE12768">
        <f t="shared" si="829"/>
        <v>2.12317543933553E-12</v>
      </c>
      <c r="AF12768">
        <f t="shared" si="827"/>
        <v>1.32486147414537E-9</v>
      </c>
      <c r="AG12768">
        <f t="shared" si="828"/>
        <v>2.7104457658557376E-8</v>
      </c>
    </row>
    <row r="12769" spans="30:33" x14ac:dyDescent="0.2">
      <c r="AD12769">
        <f t="shared" si="826"/>
        <v>12767</v>
      </c>
      <c r="AE12769">
        <f t="shared" si="829"/>
        <v>2.1197783586325929E-12</v>
      </c>
      <c r="AF12769">
        <f t="shared" si="827"/>
        <v>1.3227416957867374E-9</v>
      </c>
      <c r="AG12769">
        <f t="shared" si="828"/>
        <v>2.7063210304662312E-8</v>
      </c>
    </row>
    <row r="12770" spans="30:33" x14ac:dyDescent="0.2">
      <c r="AD12770">
        <f t="shared" si="826"/>
        <v>12768</v>
      </c>
      <c r="AE12770">
        <f t="shared" si="829"/>
        <v>2.1163867132587808E-12</v>
      </c>
      <c r="AF12770">
        <f t="shared" si="827"/>
        <v>1.3206253090734785E-9</v>
      </c>
      <c r="AG12770">
        <f t="shared" si="828"/>
        <v>2.7022025554888114E-8</v>
      </c>
    </row>
    <row r="12771" spans="30:33" x14ac:dyDescent="0.2">
      <c r="AD12771">
        <f t="shared" si="826"/>
        <v>12769</v>
      </c>
      <c r="AE12771">
        <f t="shared" si="829"/>
        <v>2.1130004945175667E-12</v>
      </c>
      <c r="AF12771">
        <f t="shared" si="827"/>
        <v>1.318512308578961E-9</v>
      </c>
      <c r="AG12771">
        <f t="shared" si="828"/>
        <v>2.6980903314494811E-8</v>
      </c>
    </row>
    <row r="12772" spans="30:33" x14ac:dyDescent="0.2">
      <c r="AD12772">
        <f t="shared" si="826"/>
        <v>12770</v>
      </c>
      <c r="AE12772">
        <f t="shared" si="829"/>
        <v>2.1096196937263386E-12</v>
      </c>
      <c r="AF12772">
        <f t="shared" si="827"/>
        <v>1.3164026888852347E-9</v>
      </c>
      <c r="AG12772">
        <f t="shared" si="828"/>
        <v>2.6939843488885343E-8</v>
      </c>
    </row>
    <row r="12773" spans="30:33" x14ac:dyDescent="0.2">
      <c r="AD12773">
        <f t="shared" si="826"/>
        <v>12771</v>
      </c>
      <c r="AE12773">
        <f t="shared" si="829"/>
        <v>2.1062443022163765E-12</v>
      </c>
      <c r="AF12773">
        <f t="shared" si="827"/>
        <v>1.3142964445830181E-9</v>
      </c>
      <c r="AG12773">
        <f t="shared" si="828"/>
        <v>2.6898845983605345E-8</v>
      </c>
    </row>
    <row r="12774" spans="30:33" x14ac:dyDescent="0.2">
      <c r="AD12774">
        <f t="shared" si="826"/>
        <v>12772</v>
      </c>
      <c r="AE12774">
        <f t="shared" si="829"/>
        <v>2.10287431133283E-12</v>
      </c>
      <c r="AF12774">
        <f t="shared" si="827"/>
        <v>1.3121935702716852E-9</v>
      </c>
      <c r="AG12774">
        <f t="shared" si="828"/>
        <v>2.6857910704342904E-8</v>
      </c>
    </row>
    <row r="12775" spans="30:33" x14ac:dyDescent="0.2">
      <c r="AD12775">
        <f t="shared" si="826"/>
        <v>12773</v>
      </c>
      <c r="AE12775">
        <f t="shared" si="829"/>
        <v>2.0995097124346972E-12</v>
      </c>
      <c r="AF12775">
        <f t="shared" si="827"/>
        <v>1.3100940605592505E-9</v>
      </c>
      <c r="AG12775">
        <f t="shared" si="828"/>
        <v>2.6817037556928388E-8</v>
      </c>
    </row>
    <row r="12776" spans="30:33" x14ac:dyDescent="0.2">
      <c r="AD12776">
        <f t="shared" si="826"/>
        <v>12774</v>
      </c>
      <c r="AE12776">
        <f t="shared" si="829"/>
        <v>2.0961504968948015E-12</v>
      </c>
      <c r="AF12776">
        <f t="shared" si="827"/>
        <v>1.3079979100623556E-9</v>
      </c>
      <c r="AG12776">
        <f t="shared" si="828"/>
        <v>2.6776226447334193E-8</v>
      </c>
    </row>
    <row r="12777" spans="30:33" x14ac:dyDescent="0.2">
      <c r="AD12777">
        <f t="shared" si="826"/>
        <v>12775</v>
      </c>
      <c r="AE12777">
        <f t="shared" si="829"/>
        <v>2.0927966560997698E-12</v>
      </c>
      <c r="AF12777">
        <f t="shared" si="827"/>
        <v>1.3059051134062558E-9</v>
      </c>
      <c r="AG12777">
        <f t="shared" si="828"/>
        <v>2.673547728167456E-8</v>
      </c>
    </row>
    <row r="12778" spans="30:33" x14ac:dyDescent="0.2">
      <c r="AD12778">
        <f t="shared" si="826"/>
        <v>12776</v>
      </c>
      <c r="AE12778">
        <f t="shared" si="829"/>
        <v>2.0894481814500102E-12</v>
      </c>
      <c r="AF12778">
        <f t="shared" si="827"/>
        <v>1.3038156652248057E-9</v>
      </c>
      <c r="AG12778">
        <f t="shared" si="828"/>
        <v>2.6694789966205332E-8</v>
      </c>
    </row>
    <row r="12779" spans="30:33" x14ac:dyDescent="0.2">
      <c r="AD12779">
        <f t="shared" si="826"/>
        <v>12777</v>
      </c>
      <c r="AE12779">
        <f t="shared" si="829"/>
        <v>2.0861050643596901E-12</v>
      </c>
      <c r="AF12779">
        <f t="shared" si="827"/>
        <v>1.3017295601604461E-9</v>
      </c>
      <c r="AG12779">
        <f t="shared" si="828"/>
        <v>2.6654164407323759E-8</v>
      </c>
    </row>
    <row r="12780" spans="30:33" x14ac:dyDescent="0.2">
      <c r="AD12780">
        <f t="shared" si="826"/>
        <v>12778</v>
      </c>
      <c r="AE12780">
        <f t="shared" si="829"/>
        <v>2.0827672962567146E-12</v>
      </c>
      <c r="AF12780">
        <f t="shared" si="827"/>
        <v>1.2996467928641893E-9</v>
      </c>
      <c r="AG12780">
        <f t="shared" si="828"/>
        <v>2.6613600511568299E-8</v>
      </c>
    </row>
    <row r="12781" spans="30:33" x14ac:dyDescent="0.2">
      <c r="AD12781">
        <f t="shared" si="826"/>
        <v>12779</v>
      </c>
      <c r="AE12781">
        <f t="shared" si="829"/>
        <v>2.0794348685827039E-12</v>
      </c>
      <c r="AF12781">
        <f t="shared" si="827"/>
        <v>1.2975673579956065E-9</v>
      </c>
      <c r="AG12781">
        <f t="shared" si="828"/>
        <v>2.6573098185618374E-8</v>
      </c>
    </row>
    <row r="12782" spans="30:33" x14ac:dyDescent="0.2">
      <c r="AD12782">
        <f t="shared" si="826"/>
        <v>12780</v>
      </c>
      <c r="AE12782">
        <f t="shared" si="829"/>
        <v>2.0761077727929711E-12</v>
      </c>
      <c r="AF12782">
        <f t="shared" si="827"/>
        <v>1.2954912502228135E-9</v>
      </c>
      <c r="AG12782">
        <f t="shared" si="828"/>
        <v>2.6532657336294172E-8</v>
      </c>
    </row>
    <row r="12783" spans="30:33" x14ac:dyDescent="0.2">
      <c r="AD12783">
        <f t="shared" si="826"/>
        <v>12781</v>
      </c>
      <c r="AE12783">
        <f t="shared" si="829"/>
        <v>2.0727860003565025E-12</v>
      </c>
      <c r="AF12783">
        <f t="shared" si="827"/>
        <v>1.293418464222457E-9</v>
      </c>
      <c r="AG12783">
        <f t="shared" si="828"/>
        <v>2.6492277870556457E-8</v>
      </c>
    </row>
    <row r="12784" spans="30:33" x14ac:dyDescent="0.2">
      <c r="AD12784">
        <f t="shared" si="826"/>
        <v>12782</v>
      </c>
      <c r="AE12784">
        <f t="shared" si="829"/>
        <v>2.0694695427559321E-12</v>
      </c>
      <c r="AF12784">
        <f t="shared" si="827"/>
        <v>1.291348994679701E-9</v>
      </c>
      <c r="AG12784">
        <f t="shared" si="828"/>
        <v>2.6451959695506324E-8</v>
      </c>
    </row>
    <row r="12785" spans="30:33" x14ac:dyDescent="0.2">
      <c r="AD12785">
        <f t="shared" si="826"/>
        <v>12783</v>
      </c>
      <c r="AE12785">
        <f t="shared" si="829"/>
        <v>2.0661583914875227E-12</v>
      </c>
      <c r="AF12785">
        <f t="shared" si="827"/>
        <v>1.2892828362882135E-9</v>
      </c>
      <c r="AG12785">
        <f t="shared" si="828"/>
        <v>2.6411702718385004E-8</v>
      </c>
    </row>
    <row r="12786" spans="30:33" x14ac:dyDescent="0.2">
      <c r="AD12786">
        <f t="shared" si="826"/>
        <v>12784</v>
      </c>
      <c r="AE12786">
        <f t="shared" si="829"/>
        <v>2.0628525380611424E-12</v>
      </c>
      <c r="AF12786">
        <f t="shared" si="827"/>
        <v>1.2872199837501523E-9</v>
      </c>
      <c r="AG12786">
        <f t="shared" si="828"/>
        <v>2.6371506846573644E-8</v>
      </c>
    </row>
    <row r="12787" spans="30:33" x14ac:dyDescent="0.2">
      <c r="AD12787">
        <f t="shared" si="826"/>
        <v>12785</v>
      </c>
      <c r="AE12787">
        <f t="shared" si="829"/>
        <v>2.0595519740002448E-12</v>
      </c>
      <c r="AF12787">
        <f t="shared" si="827"/>
        <v>1.285160431776152E-9</v>
      </c>
      <c r="AG12787">
        <f t="shared" si="828"/>
        <v>2.633137198759313E-8</v>
      </c>
    </row>
    <row r="12788" spans="30:33" x14ac:dyDescent="0.2">
      <c r="AD12788">
        <f t="shared" si="826"/>
        <v>12786</v>
      </c>
      <c r="AE12788">
        <f t="shared" si="829"/>
        <v>2.0562566908418441E-12</v>
      </c>
      <c r="AF12788">
        <f t="shared" si="827"/>
        <v>1.2831041750853102E-9</v>
      </c>
      <c r="AG12788">
        <f t="shared" si="828"/>
        <v>2.6291298049103819E-8</v>
      </c>
    </row>
    <row r="12789" spans="30:33" x14ac:dyDescent="0.2">
      <c r="AD12789">
        <f t="shared" si="826"/>
        <v>12787</v>
      </c>
      <c r="AE12789">
        <f t="shared" si="829"/>
        <v>2.0529666801364971E-12</v>
      </c>
      <c r="AF12789">
        <f t="shared" si="827"/>
        <v>1.2810512084051737E-9</v>
      </c>
      <c r="AG12789">
        <f t="shared" si="828"/>
        <v>2.6251284938905389E-8</v>
      </c>
    </row>
    <row r="12790" spans="30:33" x14ac:dyDescent="0.2">
      <c r="AD12790">
        <f t="shared" si="826"/>
        <v>12788</v>
      </c>
      <c r="AE12790">
        <f t="shared" si="829"/>
        <v>2.0496819334482788E-12</v>
      </c>
      <c r="AF12790">
        <f t="shared" si="827"/>
        <v>1.2790015264717254E-9</v>
      </c>
      <c r="AG12790">
        <f t="shared" si="828"/>
        <v>2.621133256493659E-8</v>
      </c>
    </row>
    <row r="12791" spans="30:33" x14ac:dyDescent="0.2">
      <c r="AD12791">
        <f t="shared" si="826"/>
        <v>12789</v>
      </c>
      <c r="AE12791">
        <f t="shared" si="829"/>
        <v>2.0464024423547614E-12</v>
      </c>
      <c r="AF12791">
        <f t="shared" si="827"/>
        <v>1.2769551240293706E-9</v>
      </c>
      <c r="AG12791">
        <f t="shared" si="828"/>
        <v>2.6171440835275043E-8</v>
      </c>
    </row>
    <row r="12792" spans="30:33" x14ac:dyDescent="0.2">
      <c r="AD12792">
        <f t="shared" si="826"/>
        <v>12790</v>
      </c>
      <c r="AE12792">
        <f t="shared" si="829"/>
        <v>2.0431281984469936E-12</v>
      </c>
      <c r="AF12792">
        <f t="shared" si="827"/>
        <v>1.2749119958309236E-9</v>
      </c>
      <c r="AG12792">
        <f t="shared" si="828"/>
        <v>2.6131609658137049E-8</v>
      </c>
    </row>
    <row r="12793" spans="30:33" x14ac:dyDescent="0.2">
      <c r="AD12793">
        <f t="shared" si="826"/>
        <v>12791</v>
      </c>
      <c r="AE12793">
        <f t="shared" si="829"/>
        <v>2.0398591933294787E-12</v>
      </c>
      <c r="AF12793">
        <f t="shared" si="827"/>
        <v>1.2728721366375941E-9</v>
      </c>
      <c r="AG12793">
        <f t="shared" si="828"/>
        <v>2.6091838941877361E-8</v>
      </c>
    </row>
    <row r="12794" spans="30:33" x14ac:dyDescent="0.2">
      <c r="AD12794">
        <f t="shared" si="826"/>
        <v>12792</v>
      </c>
      <c r="AE12794">
        <f t="shared" si="829"/>
        <v>2.0365954186201516E-12</v>
      </c>
      <c r="AF12794">
        <f t="shared" si="827"/>
        <v>1.270835541218974E-9</v>
      </c>
      <c r="AG12794">
        <f t="shared" si="828"/>
        <v>2.6052128594988978E-8</v>
      </c>
    </row>
    <row r="12795" spans="30:33" x14ac:dyDescent="0.2">
      <c r="AD12795">
        <f t="shared" si="826"/>
        <v>12793</v>
      </c>
      <c r="AE12795">
        <f t="shared" si="829"/>
        <v>2.0333368659503595E-12</v>
      </c>
      <c r="AF12795">
        <f t="shared" si="827"/>
        <v>1.2688022043530236E-9</v>
      </c>
      <c r="AG12795">
        <f t="shared" si="828"/>
        <v>2.6012478526102948E-8</v>
      </c>
    </row>
    <row r="12796" spans="30:33" x14ac:dyDescent="0.2">
      <c r="AD12796">
        <f t="shared" si="826"/>
        <v>12794</v>
      </c>
      <c r="AE12796">
        <f t="shared" si="829"/>
        <v>2.0300835269648385E-12</v>
      </c>
      <c r="AF12796">
        <f t="shared" si="827"/>
        <v>1.2667721208260586E-9</v>
      </c>
      <c r="AG12796">
        <f t="shared" si="828"/>
        <v>2.5972888643988143E-8</v>
      </c>
    </row>
    <row r="12797" spans="30:33" x14ac:dyDescent="0.2">
      <c r="AD12797">
        <f t="shared" si="826"/>
        <v>12795</v>
      </c>
      <c r="AE12797">
        <f t="shared" si="829"/>
        <v>2.0268353933216948E-12</v>
      </c>
      <c r="AF12797">
        <f t="shared" si="827"/>
        <v>1.2647452854327368E-9</v>
      </c>
      <c r="AG12797">
        <f t="shared" si="828"/>
        <v>2.5933358857551084E-8</v>
      </c>
    </row>
    <row r="12798" spans="30:33" x14ac:dyDescent="0.2">
      <c r="AD12798">
        <f t="shared" si="826"/>
        <v>12796</v>
      </c>
      <c r="AE12798">
        <f t="shared" si="829"/>
        <v>2.0235924566923799E-12</v>
      </c>
      <c r="AF12798">
        <f t="shared" si="827"/>
        <v>1.2627216929760443E-9</v>
      </c>
      <c r="AG12798">
        <f t="shared" si="828"/>
        <v>2.5893889075835695E-8</v>
      </c>
    </row>
    <row r="12799" spans="30:33" x14ac:dyDescent="0.2">
      <c r="AD12799">
        <f t="shared" si="826"/>
        <v>12797</v>
      </c>
      <c r="AE12799">
        <f t="shared" si="829"/>
        <v>2.0203547087616718E-12</v>
      </c>
      <c r="AF12799">
        <f t="shared" si="827"/>
        <v>1.2607013382672826E-9</v>
      </c>
      <c r="AG12799">
        <f t="shared" si="828"/>
        <v>2.5854479208023114E-8</v>
      </c>
    </row>
    <row r="12800" spans="30:33" x14ac:dyDescent="0.2">
      <c r="AD12800">
        <f t="shared" si="826"/>
        <v>12798</v>
      </c>
      <c r="AE12800">
        <f t="shared" si="829"/>
        <v>2.0171221412276533E-12</v>
      </c>
      <c r="AF12800">
        <f t="shared" si="827"/>
        <v>1.2586842161260549E-9</v>
      </c>
      <c r="AG12800">
        <f t="shared" si="828"/>
        <v>2.5815129163431508E-8</v>
      </c>
    </row>
    <row r="12801" spans="30:33" x14ac:dyDescent="0.2">
      <c r="AD12801">
        <f t="shared" si="826"/>
        <v>12799</v>
      </c>
      <c r="AE12801">
        <f t="shared" si="829"/>
        <v>2.0138947458016888E-12</v>
      </c>
      <c r="AF12801">
        <f t="shared" si="827"/>
        <v>1.2566703213802532E-9</v>
      </c>
      <c r="AG12801">
        <f t="shared" si="828"/>
        <v>2.5775838851515813E-8</v>
      </c>
    </row>
    <row r="12802" spans="30:33" x14ac:dyDescent="0.2">
      <c r="AD12802">
        <f t="shared" si="826"/>
        <v>12800</v>
      </c>
      <c r="AE12802">
        <f t="shared" si="829"/>
        <v>2.010672514208406E-12</v>
      </c>
      <c r="AF12802">
        <f t="shared" si="827"/>
        <v>1.2546596488660448E-9</v>
      </c>
      <c r="AG12802">
        <f t="shared" si="828"/>
        <v>2.5736608181867597E-8</v>
      </c>
    </row>
    <row r="12803" spans="30:33" x14ac:dyDescent="0.2">
      <c r="AD12803">
        <f t="shared" si="826"/>
        <v>12801</v>
      </c>
      <c r="AE12803">
        <f t="shared" si="829"/>
        <v>2.0074554381856723E-12</v>
      </c>
      <c r="AF12803">
        <f t="shared" si="827"/>
        <v>1.252652193427859E-9</v>
      </c>
      <c r="AG12803">
        <f t="shared" si="828"/>
        <v>2.5697437064214791E-8</v>
      </c>
    </row>
    <row r="12804" spans="30:33" x14ac:dyDescent="0.2">
      <c r="AD12804">
        <f t="shared" si="826"/>
        <v>12802</v>
      </c>
      <c r="AE12804">
        <f t="shared" si="829"/>
        <v>2.0042435094845752E-12</v>
      </c>
      <c r="AF12804">
        <f t="shared" si="827"/>
        <v>1.2506479499183744E-9</v>
      </c>
      <c r="AG12804">
        <f t="shared" si="828"/>
        <v>2.5658325408421531E-8</v>
      </c>
    </row>
    <row r="12805" spans="30:33" x14ac:dyDescent="0.2">
      <c r="AD12805">
        <f t="shared" si="826"/>
        <v>12803</v>
      </c>
      <c r="AE12805">
        <f t="shared" si="829"/>
        <v>2.0010367198694E-12</v>
      </c>
      <c r="AF12805">
        <f t="shared" si="827"/>
        <v>1.2486469131985049E-9</v>
      </c>
      <c r="AG12805">
        <f t="shared" si="828"/>
        <v>2.5619273124487926E-8</v>
      </c>
    </row>
    <row r="12806" spans="30:33" x14ac:dyDescent="0.2">
      <c r="AD12806">
        <f t="shared" si="826"/>
        <v>12804</v>
      </c>
      <c r="AE12806">
        <f t="shared" si="829"/>
        <v>1.9978350611176086E-12</v>
      </c>
      <c r="AF12806">
        <f t="shared" si="827"/>
        <v>1.2466490781373872E-9</v>
      </c>
      <c r="AG12806">
        <f t="shared" si="828"/>
        <v>2.558028012254986E-8</v>
      </c>
    </row>
    <row r="12807" spans="30:33" x14ac:dyDescent="0.2">
      <c r="AD12807">
        <f t="shared" si="826"/>
        <v>12805</v>
      </c>
      <c r="AE12807">
        <f t="shared" si="829"/>
        <v>1.9946385250198205E-12</v>
      </c>
      <c r="AF12807">
        <f t="shared" si="827"/>
        <v>1.2446544396123674E-9</v>
      </c>
      <c r="AG12807">
        <f t="shared" si="828"/>
        <v>2.5541346312878802E-8</v>
      </c>
    </row>
    <row r="12808" spans="30:33" x14ac:dyDescent="0.2">
      <c r="AD12808">
        <f t="shared" si="826"/>
        <v>12806</v>
      </c>
      <c r="AE12808">
        <f t="shared" si="829"/>
        <v>1.9914471033797888E-12</v>
      </c>
      <c r="AF12808">
        <f t="shared" si="827"/>
        <v>1.2426629925089875E-9</v>
      </c>
      <c r="AG12808">
        <f t="shared" si="828"/>
        <v>2.5502471605881576E-8</v>
      </c>
    </row>
    <row r="12809" spans="30:33" x14ac:dyDescent="0.2">
      <c r="AD12809">
        <f t="shared" si="826"/>
        <v>12807</v>
      </c>
      <c r="AE12809">
        <f t="shared" si="829"/>
        <v>1.988260788014381E-12</v>
      </c>
      <c r="AF12809">
        <f t="shared" si="827"/>
        <v>1.240674731720973E-9</v>
      </c>
      <c r="AG12809">
        <f t="shared" si="828"/>
        <v>2.5463655912100177E-8</v>
      </c>
    </row>
    <row r="12810" spans="30:33" x14ac:dyDescent="0.2">
      <c r="AD12810">
        <f t="shared" si="826"/>
        <v>12808</v>
      </c>
      <c r="AE12810">
        <f t="shared" si="829"/>
        <v>1.9850795707535577E-12</v>
      </c>
      <c r="AF12810">
        <f t="shared" si="827"/>
        <v>1.2386896521502195E-9</v>
      </c>
      <c r="AG12810">
        <f t="shared" si="828"/>
        <v>2.5424899142211566E-8</v>
      </c>
    </row>
    <row r="12811" spans="30:33" x14ac:dyDescent="0.2">
      <c r="AD12811">
        <f t="shared" si="826"/>
        <v>12809</v>
      </c>
      <c r="AE12811">
        <f t="shared" si="829"/>
        <v>1.9819034434403522E-12</v>
      </c>
      <c r="AF12811">
        <f t="shared" si="827"/>
        <v>1.2367077487067791E-9</v>
      </c>
      <c r="AG12811">
        <f t="shared" si="828"/>
        <v>2.5386201207027469E-8</v>
      </c>
    </row>
    <row r="12812" spans="30:33" x14ac:dyDescent="0.2">
      <c r="AD12812">
        <f t="shared" si="826"/>
        <v>12810</v>
      </c>
      <c r="AE12812">
        <f t="shared" si="829"/>
        <v>1.9787323979308474E-12</v>
      </c>
      <c r="AF12812">
        <f t="shared" si="827"/>
        <v>1.2347290163088481E-9</v>
      </c>
      <c r="AG12812">
        <f t="shared" si="828"/>
        <v>2.5347562017494154E-8</v>
      </c>
    </row>
    <row r="12813" spans="30:33" x14ac:dyDescent="0.2">
      <c r="AD12813">
        <f t="shared" si="826"/>
        <v>12811</v>
      </c>
      <c r="AE12813">
        <f t="shared" si="829"/>
        <v>1.9755664260941578E-12</v>
      </c>
      <c r="AF12813">
        <f t="shared" si="827"/>
        <v>1.2327534498827539E-9</v>
      </c>
      <c r="AG12813">
        <f t="shared" si="828"/>
        <v>2.5308981484692256E-8</v>
      </c>
    </row>
    <row r="12814" spans="30:33" x14ac:dyDescent="0.2">
      <c r="AD12814">
        <f t="shared" si="826"/>
        <v>12812</v>
      </c>
      <c r="AE12814">
        <f t="shared" si="829"/>
        <v>1.9724055198124074E-12</v>
      </c>
      <c r="AF12814">
        <f t="shared" si="827"/>
        <v>1.2307810443629414E-9</v>
      </c>
      <c r="AG12814">
        <f t="shared" si="828"/>
        <v>2.5270459519836562E-8</v>
      </c>
    </row>
    <row r="12815" spans="30:33" x14ac:dyDescent="0.2">
      <c r="AD12815">
        <f t="shared" si="826"/>
        <v>12813</v>
      </c>
      <c r="AE12815">
        <f t="shared" si="829"/>
        <v>1.9692496709807073E-12</v>
      </c>
      <c r="AF12815">
        <f t="shared" si="827"/>
        <v>1.2288117946919607E-9</v>
      </c>
      <c r="AG12815">
        <f t="shared" si="828"/>
        <v>2.5231996034275803E-8</v>
      </c>
    </row>
    <row r="12816" spans="30:33" x14ac:dyDescent="0.2">
      <c r="AD12816">
        <f t="shared" ref="AD12816:AD12879" si="830">AD12815+1</f>
        <v>12814</v>
      </c>
      <c r="AE12816">
        <f t="shared" si="829"/>
        <v>1.9660988715071378E-12</v>
      </c>
      <c r="AF12816">
        <f t="shared" ref="AF12816:AF12879" si="831">AF12815*$AF$3</f>
        <v>1.2268456958204535E-9</v>
      </c>
      <c r="AG12816">
        <f t="shared" ref="AG12816:AG12879" si="832">AD12816*AE12816</f>
        <v>2.5193590939492465E-8</v>
      </c>
    </row>
    <row r="12817" spans="30:33" x14ac:dyDescent="0.2">
      <c r="AD12817">
        <f t="shared" si="830"/>
        <v>12815</v>
      </c>
      <c r="AE12817">
        <f t="shared" si="829"/>
        <v>1.9629531133127264E-12</v>
      </c>
      <c r="AF12817">
        <f t="shared" si="831"/>
        <v>1.2248827427071407E-9</v>
      </c>
      <c r="AG12817">
        <f t="shared" si="832"/>
        <v>2.5155244147102588E-8</v>
      </c>
    </row>
    <row r="12818" spans="30:33" x14ac:dyDescent="0.2">
      <c r="AD12818">
        <f t="shared" si="830"/>
        <v>12816</v>
      </c>
      <c r="AE12818">
        <f t="shared" si="829"/>
        <v>1.959812388331426E-12</v>
      </c>
      <c r="AF12818">
        <f t="shared" si="831"/>
        <v>1.2229229303188092E-9</v>
      </c>
      <c r="AG12818">
        <f t="shared" si="832"/>
        <v>2.5116955568855556E-8</v>
      </c>
    </row>
    <row r="12819" spans="30:33" x14ac:dyDescent="0.2">
      <c r="AD12819">
        <f t="shared" si="830"/>
        <v>12817</v>
      </c>
      <c r="AE12819">
        <f t="shared" ref="AE12819:AE12882" si="833">AF12818*$AE$3</f>
        <v>1.9566766885100956E-12</v>
      </c>
      <c r="AF12819">
        <f t="shared" si="831"/>
        <v>1.2209662536302991E-9</v>
      </c>
      <c r="AG12819">
        <f t="shared" si="832"/>
        <v>2.5078725116633897E-8</v>
      </c>
    </row>
    <row r="12820" spans="30:33" x14ac:dyDescent="0.2">
      <c r="AD12820">
        <f t="shared" si="830"/>
        <v>12818</v>
      </c>
      <c r="AE12820">
        <f t="shared" si="833"/>
        <v>1.9535460058084792E-12</v>
      </c>
      <c r="AF12820">
        <f t="shared" si="831"/>
        <v>1.2190127076244905E-9</v>
      </c>
      <c r="AG12820">
        <f t="shared" si="832"/>
        <v>2.5040552702453087E-8</v>
      </c>
    </row>
    <row r="12821" spans="30:33" x14ac:dyDescent="0.2">
      <c r="AD12821">
        <f t="shared" si="830"/>
        <v>12819</v>
      </c>
      <c r="AE12821">
        <f t="shared" si="833"/>
        <v>1.9504203321991858E-12</v>
      </c>
      <c r="AF12821">
        <f t="shared" si="831"/>
        <v>1.2170622872922913E-9</v>
      </c>
      <c r="AG12821">
        <f t="shared" si="832"/>
        <v>2.5002438238461363E-8</v>
      </c>
    </row>
    <row r="12822" spans="30:33" x14ac:dyDescent="0.2">
      <c r="AD12822">
        <f t="shared" si="830"/>
        <v>12820</v>
      </c>
      <c r="AE12822">
        <f t="shared" si="833"/>
        <v>1.9472996596676667E-12</v>
      </c>
      <c r="AF12822">
        <f t="shared" si="831"/>
        <v>1.2151149876326236E-9</v>
      </c>
      <c r="AG12822">
        <f t="shared" si="832"/>
        <v>2.4964381636939488E-8</v>
      </c>
    </row>
    <row r="12823" spans="30:33" x14ac:dyDescent="0.2">
      <c r="AD12823">
        <f t="shared" si="830"/>
        <v>12821</v>
      </c>
      <c r="AE12823">
        <f t="shared" si="833"/>
        <v>1.9441839802121985E-12</v>
      </c>
      <c r="AF12823">
        <f t="shared" si="831"/>
        <v>1.2131708036524113E-9</v>
      </c>
      <c r="AG12823">
        <f t="shared" si="832"/>
        <v>2.4926382810300596E-8</v>
      </c>
    </row>
    <row r="12824" spans="30:33" x14ac:dyDescent="0.2">
      <c r="AD12824">
        <f t="shared" si="830"/>
        <v>12822</v>
      </c>
      <c r="AE12824">
        <f t="shared" si="833"/>
        <v>1.941073285843859E-12</v>
      </c>
      <c r="AF12824">
        <f t="shared" si="831"/>
        <v>1.2112297303665674E-9</v>
      </c>
      <c r="AG12824">
        <f t="shared" si="832"/>
        <v>2.4888441671089959E-8</v>
      </c>
    </row>
    <row r="12825" spans="30:33" x14ac:dyDescent="0.2">
      <c r="AD12825">
        <f t="shared" si="830"/>
        <v>12823</v>
      </c>
      <c r="AE12825">
        <f t="shared" si="833"/>
        <v>1.9379675685865087E-12</v>
      </c>
      <c r="AF12825">
        <f t="shared" si="831"/>
        <v>1.2092917627979809E-9</v>
      </c>
      <c r="AG12825">
        <f t="shared" si="832"/>
        <v>2.4850558131984803E-8</v>
      </c>
    </row>
    <row r="12826" spans="30:33" x14ac:dyDescent="0.2">
      <c r="AD12826">
        <f t="shared" si="830"/>
        <v>12824</v>
      </c>
      <c r="AE12826">
        <f t="shared" si="833"/>
        <v>1.9348668204767704E-12</v>
      </c>
      <c r="AF12826">
        <f t="shared" si="831"/>
        <v>1.2073568959775041E-9</v>
      </c>
      <c r="AG12826">
        <f t="shared" si="832"/>
        <v>2.4812732105794103E-8</v>
      </c>
    </row>
    <row r="12827" spans="30:33" x14ac:dyDescent="0.2">
      <c r="AD12827">
        <f t="shared" si="830"/>
        <v>12825</v>
      </c>
      <c r="AE12827">
        <f t="shared" si="833"/>
        <v>1.9317710335640074E-12</v>
      </c>
      <c r="AF12827">
        <f t="shared" si="831"/>
        <v>1.20542512494394E-9</v>
      </c>
      <c r="AG12827">
        <f t="shared" si="832"/>
        <v>2.4774963505458395E-8</v>
      </c>
    </row>
    <row r="12828" spans="30:33" x14ac:dyDescent="0.2">
      <c r="AD12828">
        <f t="shared" si="830"/>
        <v>12826</v>
      </c>
      <c r="AE12828">
        <f t="shared" si="833"/>
        <v>1.928680199910305E-12</v>
      </c>
      <c r="AF12828">
        <f t="shared" si="831"/>
        <v>1.2034964447440296E-9</v>
      </c>
      <c r="AG12828">
        <f t="shared" si="832"/>
        <v>2.4737252244049571E-8</v>
      </c>
    </row>
    <row r="12829" spans="30:33" x14ac:dyDescent="0.2">
      <c r="AD12829">
        <f t="shared" si="830"/>
        <v>12827</v>
      </c>
      <c r="AE12829">
        <f t="shared" si="833"/>
        <v>1.9255943115904484E-12</v>
      </c>
      <c r="AF12829">
        <f t="shared" si="831"/>
        <v>1.2015708504324391E-9</v>
      </c>
      <c r="AG12829">
        <f t="shared" si="832"/>
        <v>2.4699598234770683E-8</v>
      </c>
    </row>
    <row r="12830" spans="30:33" x14ac:dyDescent="0.2">
      <c r="AD12830">
        <f t="shared" si="830"/>
        <v>12828</v>
      </c>
      <c r="AE12830">
        <f t="shared" si="833"/>
        <v>1.9225133606919035E-12</v>
      </c>
      <c r="AF12830">
        <f t="shared" si="831"/>
        <v>1.1996483370717473E-9</v>
      </c>
      <c r="AG12830">
        <f t="shared" si="832"/>
        <v>2.4662001390955739E-8</v>
      </c>
    </row>
    <row r="12831" spans="30:33" x14ac:dyDescent="0.2">
      <c r="AD12831">
        <f t="shared" si="830"/>
        <v>12829</v>
      </c>
      <c r="AE12831">
        <f t="shared" si="833"/>
        <v>1.9194373393147965E-12</v>
      </c>
      <c r="AF12831">
        <f t="shared" si="831"/>
        <v>1.1977288997324323E-9</v>
      </c>
      <c r="AG12831">
        <f t="shared" si="832"/>
        <v>2.4624461626069524E-8</v>
      </c>
    </row>
    <row r="12832" spans="30:33" x14ac:dyDescent="0.2">
      <c r="AD12832">
        <f t="shared" si="830"/>
        <v>12830</v>
      </c>
      <c r="AE12832">
        <f t="shared" si="833"/>
        <v>1.9163662395718924E-12</v>
      </c>
      <c r="AF12832">
        <f t="shared" si="831"/>
        <v>1.1958125334928604E-9</v>
      </c>
      <c r="AG12832">
        <f t="shared" si="832"/>
        <v>2.4586978853707382E-8</v>
      </c>
    </row>
    <row r="12833" spans="30:33" x14ac:dyDescent="0.2">
      <c r="AD12833">
        <f t="shared" si="830"/>
        <v>12831</v>
      </c>
      <c r="AE12833">
        <f t="shared" si="833"/>
        <v>1.9133000535885776E-12</v>
      </c>
      <c r="AF12833">
        <f t="shared" si="831"/>
        <v>1.1938992334392719E-9</v>
      </c>
      <c r="AG12833">
        <f t="shared" si="832"/>
        <v>2.4549552987595038E-8</v>
      </c>
    </row>
    <row r="12834" spans="30:33" x14ac:dyDescent="0.2">
      <c r="AD12834">
        <f t="shared" si="830"/>
        <v>12832</v>
      </c>
      <c r="AE12834">
        <f t="shared" si="833"/>
        <v>1.9102387735028361E-12</v>
      </c>
      <c r="AF12834">
        <f t="shared" si="831"/>
        <v>1.1919889946657689E-9</v>
      </c>
      <c r="AG12834">
        <f t="shared" si="832"/>
        <v>2.4512183941588393E-8</v>
      </c>
    </row>
    <row r="12835" spans="30:33" x14ac:dyDescent="0.2">
      <c r="AD12835">
        <f t="shared" si="830"/>
        <v>12833</v>
      </c>
      <c r="AE12835">
        <f t="shared" si="833"/>
        <v>1.9071823914652309E-12</v>
      </c>
      <c r="AF12835">
        <f t="shared" si="831"/>
        <v>1.1900818122743036E-9</v>
      </c>
      <c r="AG12835">
        <f t="shared" si="832"/>
        <v>2.4474871629673309E-8</v>
      </c>
    </row>
    <row r="12836" spans="30:33" x14ac:dyDescent="0.2">
      <c r="AD12836">
        <f t="shared" si="830"/>
        <v>12834</v>
      </c>
      <c r="AE12836">
        <f t="shared" si="833"/>
        <v>1.9041308996388868E-12</v>
      </c>
      <c r="AF12836">
        <f t="shared" si="831"/>
        <v>1.1881776813746647E-9</v>
      </c>
      <c r="AG12836">
        <f t="shared" si="832"/>
        <v>2.4437615965965472E-8</v>
      </c>
    </row>
    <row r="12837" spans="30:33" x14ac:dyDescent="0.2">
      <c r="AD12837">
        <f t="shared" si="830"/>
        <v>12835</v>
      </c>
      <c r="AE12837">
        <f t="shared" si="833"/>
        <v>1.9010842901994642E-12</v>
      </c>
      <c r="AF12837">
        <f t="shared" si="831"/>
        <v>1.1862765970844652E-9</v>
      </c>
      <c r="AG12837">
        <f t="shared" si="832"/>
        <v>2.4400416864710122E-8</v>
      </c>
    </row>
    <row r="12838" spans="30:33" x14ac:dyDescent="0.2">
      <c r="AD12838">
        <f t="shared" si="830"/>
        <v>12836</v>
      </c>
      <c r="AE12838">
        <f t="shared" si="833"/>
        <v>1.898042555335145E-12</v>
      </c>
      <c r="AF12838">
        <f t="shared" si="831"/>
        <v>1.18437855452913E-9</v>
      </c>
      <c r="AG12838">
        <f t="shared" si="832"/>
        <v>2.4363274240281922E-8</v>
      </c>
    </row>
    <row r="12839" spans="30:33" x14ac:dyDescent="0.2">
      <c r="AD12839">
        <f t="shared" si="830"/>
        <v>12837</v>
      </c>
      <c r="AE12839">
        <f t="shared" si="833"/>
        <v>1.8950056872466088E-12</v>
      </c>
      <c r="AF12839">
        <f t="shared" si="831"/>
        <v>1.1824835488418834E-9</v>
      </c>
      <c r="AG12839">
        <f t="shared" si="832"/>
        <v>2.4326188007184718E-8</v>
      </c>
    </row>
    <row r="12840" spans="30:33" x14ac:dyDescent="0.2">
      <c r="AD12840">
        <f t="shared" si="830"/>
        <v>12838</v>
      </c>
      <c r="AE12840">
        <f t="shared" si="833"/>
        <v>1.8919736781470145E-12</v>
      </c>
      <c r="AF12840">
        <f t="shared" si="831"/>
        <v>1.1805915751637363E-9</v>
      </c>
      <c r="AG12840">
        <f t="shared" si="832"/>
        <v>2.4289158080051371E-8</v>
      </c>
    </row>
    <row r="12841" spans="30:33" x14ac:dyDescent="0.2">
      <c r="AD12841">
        <f t="shared" si="830"/>
        <v>12839</v>
      </c>
      <c r="AE12841">
        <f t="shared" si="833"/>
        <v>1.8889465202619789E-12</v>
      </c>
      <c r="AF12841">
        <f t="shared" si="831"/>
        <v>1.1787026286434743E-9</v>
      </c>
      <c r="AG12841">
        <f t="shared" si="832"/>
        <v>2.4252184373643548E-8</v>
      </c>
    </row>
    <row r="12842" spans="30:33" x14ac:dyDescent="0.2">
      <c r="AD12842">
        <f t="shared" si="830"/>
        <v>12840</v>
      </c>
      <c r="AE12842">
        <f t="shared" si="833"/>
        <v>1.8859242058295595E-12</v>
      </c>
      <c r="AF12842">
        <f t="shared" si="831"/>
        <v>1.1768167044376445E-9</v>
      </c>
      <c r="AG12842">
        <f t="shared" si="832"/>
        <v>2.4215266802851544E-8</v>
      </c>
    </row>
    <row r="12843" spans="30:33" x14ac:dyDescent="0.2">
      <c r="AD12843">
        <f t="shared" si="830"/>
        <v>12841</v>
      </c>
      <c r="AE12843">
        <f t="shared" si="833"/>
        <v>1.882906727100232E-12</v>
      </c>
      <c r="AF12843">
        <f t="shared" si="831"/>
        <v>1.1749337977105444E-9</v>
      </c>
      <c r="AG12843">
        <f t="shared" si="832"/>
        <v>2.417840528269408E-8</v>
      </c>
    </row>
    <row r="12844" spans="30:33" x14ac:dyDescent="0.2">
      <c r="AD12844">
        <f t="shared" si="830"/>
        <v>12842</v>
      </c>
      <c r="AE12844">
        <f t="shared" si="833"/>
        <v>1.879894076336872E-12</v>
      </c>
      <c r="AF12844">
        <f t="shared" si="831"/>
        <v>1.1730539036342075E-9</v>
      </c>
      <c r="AG12844">
        <f t="shared" si="832"/>
        <v>2.414159972831811E-8</v>
      </c>
    </row>
    <row r="12845" spans="30:33" x14ac:dyDescent="0.2">
      <c r="AD12845">
        <f t="shared" si="830"/>
        <v>12843</v>
      </c>
      <c r="AE12845">
        <f t="shared" si="833"/>
        <v>1.8768862458147326E-12</v>
      </c>
      <c r="AF12845">
        <f t="shared" si="831"/>
        <v>1.1711770173883927E-9</v>
      </c>
      <c r="AG12845">
        <f t="shared" si="832"/>
        <v>2.4104850054998612E-8</v>
      </c>
    </row>
    <row r="12846" spans="30:33" x14ac:dyDescent="0.2">
      <c r="AD12846">
        <f t="shared" si="830"/>
        <v>12844</v>
      </c>
      <c r="AE12846">
        <f t="shared" si="833"/>
        <v>1.8738832278214294E-12</v>
      </c>
      <c r="AF12846">
        <f t="shared" si="831"/>
        <v>1.1693031341605712E-9</v>
      </c>
      <c r="AG12846">
        <f t="shared" si="832"/>
        <v>2.4068156178138438E-8</v>
      </c>
    </row>
    <row r="12847" spans="30:33" x14ac:dyDescent="0.2">
      <c r="AD12847">
        <f t="shared" si="830"/>
        <v>12845</v>
      </c>
      <c r="AE12847">
        <f t="shared" si="833"/>
        <v>1.8708850146569149E-12</v>
      </c>
      <c r="AF12847">
        <f t="shared" si="831"/>
        <v>1.1674322491459142E-9</v>
      </c>
      <c r="AG12847">
        <f t="shared" si="832"/>
        <v>2.4031518013268071E-8</v>
      </c>
    </row>
    <row r="12848" spans="30:33" x14ac:dyDescent="0.2">
      <c r="AD12848">
        <f t="shared" si="830"/>
        <v>12846</v>
      </c>
      <c r="AE12848">
        <f t="shared" si="833"/>
        <v>1.8678915986334634E-12</v>
      </c>
      <c r="AF12848">
        <f t="shared" si="831"/>
        <v>1.1655643575472807E-9</v>
      </c>
      <c r="AG12848">
        <f t="shared" si="832"/>
        <v>2.399493547604547E-8</v>
      </c>
    </row>
    <row r="12849" spans="30:33" x14ac:dyDescent="0.2">
      <c r="AD12849">
        <f t="shared" si="830"/>
        <v>12847</v>
      </c>
      <c r="AE12849">
        <f t="shared" si="833"/>
        <v>1.8649029720756499E-12</v>
      </c>
      <c r="AF12849">
        <f t="shared" si="831"/>
        <v>1.1636994545752049E-9</v>
      </c>
      <c r="AG12849">
        <f t="shared" si="832"/>
        <v>2.3958408482255875E-8</v>
      </c>
    </row>
    <row r="12850" spans="30:33" x14ac:dyDescent="0.2">
      <c r="AD12850">
        <f t="shared" si="830"/>
        <v>12848</v>
      </c>
      <c r="AE12850">
        <f t="shared" si="833"/>
        <v>1.8619191273203286E-12</v>
      </c>
      <c r="AF12850">
        <f t="shared" si="831"/>
        <v>1.1618375354478845E-9</v>
      </c>
      <c r="AG12850">
        <f t="shared" si="832"/>
        <v>2.3921936947811581E-8</v>
      </c>
    </row>
    <row r="12851" spans="30:33" x14ac:dyDescent="0.2">
      <c r="AD12851">
        <f t="shared" si="830"/>
        <v>12849</v>
      </c>
      <c r="AE12851">
        <f t="shared" si="833"/>
        <v>1.8589400567166159E-12</v>
      </c>
      <c r="AF12851">
        <f t="shared" si="831"/>
        <v>1.1599785953911677E-9</v>
      </c>
      <c r="AG12851">
        <f t="shared" si="832"/>
        <v>2.3885520788751799E-8</v>
      </c>
    </row>
    <row r="12852" spans="30:33" x14ac:dyDescent="0.2">
      <c r="AD12852">
        <f t="shared" si="830"/>
        <v>12850</v>
      </c>
      <c r="AE12852">
        <f t="shared" si="833"/>
        <v>1.8559657526258693E-12</v>
      </c>
      <c r="AF12852">
        <f t="shared" si="831"/>
        <v>1.1581226296385418E-9</v>
      </c>
      <c r="AG12852">
        <f t="shared" si="832"/>
        <v>2.3849159921242422E-8</v>
      </c>
    </row>
    <row r="12853" spans="30:33" x14ac:dyDescent="0.2">
      <c r="AD12853">
        <f t="shared" si="830"/>
        <v>12851</v>
      </c>
      <c r="AE12853">
        <f t="shared" si="833"/>
        <v>1.8529962074216677E-12</v>
      </c>
      <c r="AF12853">
        <f t="shared" si="831"/>
        <v>1.1562696334311201E-9</v>
      </c>
      <c r="AG12853">
        <f t="shared" si="832"/>
        <v>2.381285426157585E-8</v>
      </c>
    </row>
    <row r="12854" spans="30:33" x14ac:dyDescent="0.2">
      <c r="AD12854">
        <f t="shared" si="830"/>
        <v>12852</v>
      </c>
      <c r="AE12854">
        <f t="shared" si="833"/>
        <v>1.850031413489793E-12</v>
      </c>
      <c r="AF12854">
        <f t="shared" si="831"/>
        <v>1.1544196020176303E-9</v>
      </c>
      <c r="AG12854">
        <f t="shared" si="832"/>
        <v>2.3776603726170819E-8</v>
      </c>
    </row>
    <row r="12855" spans="30:33" x14ac:dyDescent="0.2">
      <c r="AD12855">
        <f t="shared" si="830"/>
        <v>12853</v>
      </c>
      <c r="AE12855">
        <f t="shared" si="833"/>
        <v>1.8470713632282094E-12</v>
      </c>
      <c r="AF12855">
        <f t="shared" si="831"/>
        <v>1.152572530654402E-9</v>
      </c>
      <c r="AG12855">
        <f t="shared" si="832"/>
        <v>2.3740408231572178E-8</v>
      </c>
    </row>
    <row r="12856" spans="30:33" x14ac:dyDescent="0.2">
      <c r="AD12856">
        <f t="shared" si="830"/>
        <v>12854</v>
      </c>
      <c r="AE12856">
        <f t="shared" si="833"/>
        <v>1.8441160490470441E-12</v>
      </c>
      <c r="AF12856">
        <f t="shared" si="831"/>
        <v>1.1507284146053549E-9</v>
      </c>
      <c r="AG12856">
        <f t="shared" si="832"/>
        <v>2.3704267694450706E-8</v>
      </c>
    </row>
    <row r="12857" spans="30:33" x14ac:dyDescent="0.2">
      <c r="AD12857">
        <f t="shared" si="830"/>
        <v>12855</v>
      </c>
      <c r="AE12857">
        <f t="shared" si="833"/>
        <v>1.8411654633685689E-12</v>
      </c>
      <c r="AF12857">
        <f t="shared" si="831"/>
        <v>1.1488872491419863E-9</v>
      </c>
      <c r="AG12857">
        <f t="shared" si="832"/>
        <v>2.3668182031602954E-8</v>
      </c>
    </row>
    <row r="12858" spans="30:33" x14ac:dyDescent="0.2">
      <c r="AD12858">
        <f t="shared" si="830"/>
        <v>12856</v>
      </c>
      <c r="AE12858">
        <f t="shared" si="833"/>
        <v>1.8382195986271791E-12</v>
      </c>
      <c r="AF12858">
        <f t="shared" si="831"/>
        <v>1.1470490295433592E-9</v>
      </c>
      <c r="AG12858">
        <f t="shared" si="832"/>
        <v>2.3632151159951013E-8</v>
      </c>
    </row>
    <row r="12859" spans="30:33" x14ac:dyDescent="0.2">
      <c r="AD12859">
        <f t="shared" si="830"/>
        <v>12857</v>
      </c>
      <c r="AE12859">
        <f t="shared" si="833"/>
        <v>1.8352784472693756E-12</v>
      </c>
      <c r="AF12859">
        <f t="shared" si="831"/>
        <v>1.1452137510960898E-9</v>
      </c>
      <c r="AG12859">
        <f t="shared" si="832"/>
        <v>2.3596174996542363E-8</v>
      </c>
    </row>
    <row r="12860" spans="30:33" x14ac:dyDescent="0.2">
      <c r="AD12860">
        <f t="shared" si="830"/>
        <v>12858</v>
      </c>
      <c r="AE12860">
        <f t="shared" si="833"/>
        <v>1.8323420017537443E-12</v>
      </c>
      <c r="AF12860">
        <f t="shared" si="831"/>
        <v>1.143381409094336E-9</v>
      </c>
      <c r="AG12860">
        <f t="shared" si="832"/>
        <v>2.3560253458549642E-8</v>
      </c>
    </row>
    <row r="12861" spans="30:33" x14ac:dyDescent="0.2">
      <c r="AD12861">
        <f t="shared" si="830"/>
        <v>12859</v>
      </c>
      <c r="AE12861">
        <f t="shared" si="833"/>
        <v>1.8294102545509382E-12</v>
      </c>
      <c r="AF12861">
        <f t="shared" si="831"/>
        <v>1.141551998839785E-9</v>
      </c>
      <c r="AG12861">
        <f t="shared" si="832"/>
        <v>2.3524386463270516E-8</v>
      </c>
    </row>
    <row r="12862" spans="30:33" x14ac:dyDescent="0.2">
      <c r="AD12862">
        <f t="shared" si="830"/>
        <v>12860</v>
      </c>
      <c r="AE12862">
        <f t="shared" si="833"/>
        <v>1.8264831981436568E-12</v>
      </c>
      <c r="AF12862">
        <f t="shared" si="831"/>
        <v>1.1397255156416412E-9</v>
      </c>
      <c r="AG12862">
        <f t="shared" si="832"/>
        <v>2.3488573928127427E-8</v>
      </c>
    </row>
    <row r="12863" spans="30:33" x14ac:dyDescent="0.2">
      <c r="AD12863">
        <f t="shared" si="830"/>
        <v>12861</v>
      </c>
      <c r="AE12863">
        <f t="shared" si="833"/>
        <v>1.8235608250266269E-12</v>
      </c>
      <c r="AF12863">
        <f t="shared" si="831"/>
        <v>1.1379019548166146E-9</v>
      </c>
      <c r="AG12863">
        <f t="shared" si="832"/>
        <v>2.345281577066745E-8</v>
      </c>
    </row>
    <row r="12864" spans="30:33" x14ac:dyDescent="0.2">
      <c r="AD12864">
        <f t="shared" si="830"/>
        <v>12862</v>
      </c>
      <c r="AE12864">
        <f t="shared" si="833"/>
        <v>1.8206431277065842E-12</v>
      </c>
      <c r="AF12864">
        <f t="shared" si="831"/>
        <v>1.1360813116889079E-9</v>
      </c>
      <c r="AG12864">
        <f t="shared" si="832"/>
        <v>2.3417111908562085E-8</v>
      </c>
    </row>
    <row r="12865" spans="30:33" x14ac:dyDescent="0.2">
      <c r="AD12865">
        <f t="shared" si="830"/>
        <v>12863</v>
      </c>
      <c r="AE12865">
        <f t="shared" si="833"/>
        <v>1.8177300987022534E-12</v>
      </c>
      <c r="AF12865">
        <f t="shared" si="831"/>
        <v>1.1342635815902057E-9</v>
      </c>
      <c r="AG12865">
        <f t="shared" si="832"/>
        <v>2.3381462259607086E-8</v>
      </c>
    </row>
    <row r="12866" spans="30:33" x14ac:dyDescent="0.2">
      <c r="AD12866">
        <f t="shared" si="830"/>
        <v>12864</v>
      </c>
      <c r="AE12866">
        <f t="shared" si="833"/>
        <v>1.81482173054433E-12</v>
      </c>
      <c r="AF12866">
        <f t="shared" si="831"/>
        <v>1.1324487598596614E-9</v>
      </c>
      <c r="AG12866">
        <f t="shared" si="832"/>
        <v>2.334586674172226E-8</v>
      </c>
    </row>
    <row r="12867" spans="30:33" x14ac:dyDescent="0.2">
      <c r="AD12867">
        <f t="shared" si="830"/>
        <v>12865</v>
      </c>
      <c r="AE12867">
        <f t="shared" si="833"/>
        <v>1.811918015775459E-12</v>
      </c>
      <c r="AF12867">
        <f t="shared" si="831"/>
        <v>1.1306368418438858E-9</v>
      </c>
      <c r="AG12867">
        <f t="shared" si="832"/>
        <v>2.3310325272951281E-8</v>
      </c>
    </row>
    <row r="12868" spans="30:33" x14ac:dyDescent="0.2">
      <c r="AD12868">
        <f t="shared" si="830"/>
        <v>12866</v>
      </c>
      <c r="AE12868">
        <f t="shared" si="833"/>
        <v>1.8090189469502181E-12</v>
      </c>
      <c r="AF12868">
        <f t="shared" si="831"/>
        <v>1.1288278228969355E-9</v>
      </c>
      <c r="AG12868">
        <f t="shared" si="832"/>
        <v>2.3274837771461507E-8</v>
      </c>
    </row>
    <row r="12869" spans="30:33" x14ac:dyDescent="0.2">
      <c r="AD12869">
        <f t="shared" si="830"/>
        <v>12867</v>
      </c>
      <c r="AE12869">
        <f t="shared" si="833"/>
        <v>1.8061245166350977E-12</v>
      </c>
      <c r="AF12869">
        <f t="shared" si="831"/>
        <v>1.1270216983803004E-9</v>
      </c>
      <c r="AG12869">
        <f t="shared" si="832"/>
        <v>2.32394041555438E-8</v>
      </c>
    </row>
    <row r="12870" spans="30:33" x14ac:dyDescent="0.2">
      <c r="AD12870">
        <f t="shared" si="830"/>
        <v>12868</v>
      </c>
      <c r="AE12870">
        <f t="shared" si="833"/>
        <v>1.8032347174084813E-12</v>
      </c>
      <c r="AF12870">
        <f t="shared" si="831"/>
        <v>1.1252184636628918E-9</v>
      </c>
      <c r="AG12870">
        <f t="shared" si="832"/>
        <v>2.3204024343612337E-8</v>
      </c>
    </row>
    <row r="12871" spans="30:33" x14ac:dyDescent="0.2">
      <c r="AD12871">
        <f t="shared" si="830"/>
        <v>12869</v>
      </c>
      <c r="AE12871">
        <f t="shared" si="833"/>
        <v>1.8003495418606276E-12</v>
      </c>
      <c r="AF12871">
        <f t="shared" si="831"/>
        <v>1.1234181141210311E-9</v>
      </c>
      <c r="AG12871">
        <f t="shared" si="832"/>
        <v>2.3168698254204418E-8</v>
      </c>
    </row>
    <row r="12872" spans="30:33" x14ac:dyDescent="0.2">
      <c r="AD12872">
        <f t="shared" si="830"/>
        <v>12870</v>
      </c>
      <c r="AE12872">
        <f t="shared" si="833"/>
        <v>1.7974689825936505E-12</v>
      </c>
      <c r="AF12872">
        <f t="shared" si="831"/>
        <v>1.1216206451384373E-9</v>
      </c>
      <c r="AG12872">
        <f t="shared" si="832"/>
        <v>2.3133425805980284E-8</v>
      </c>
    </row>
    <row r="12873" spans="30:33" x14ac:dyDescent="0.2">
      <c r="AD12873">
        <f t="shared" si="830"/>
        <v>12871</v>
      </c>
      <c r="AE12873">
        <f t="shared" si="833"/>
        <v>1.7945930322215005E-12</v>
      </c>
      <c r="AF12873">
        <f t="shared" si="831"/>
        <v>1.1198260521062157E-9</v>
      </c>
      <c r="AG12873">
        <f t="shared" si="832"/>
        <v>2.3098206917722931E-8</v>
      </c>
    </row>
    <row r="12874" spans="30:33" x14ac:dyDescent="0.2">
      <c r="AD12874">
        <f t="shared" si="830"/>
        <v>12872</v>
      </c>
      <c r="AE12874">
        <f t="shared" si="833"/>
        <v>1.7917216833699459E-12</v>
      </c>
      <c r="AF12874">
        <f t="shared" si="831"/>
        <v>1.1180343304228456E-9</v>
      </c>
      <c r="AG12874">
        <f t="shared" si="832"/>
        <v>2.3063041508337942E-8</v>
      </c>
    </row>
    <row r="12875" spans="30:33" x14ac:dyDescent="0.2">
      <c r="AD12875">
        <f t="shared" si="830"/>
        <v>12873</v>
      </c>
      <c r="AE12875">
        <f t="shared" si="833"/>
        <v>1.7888549286765537E-12</v>
      </c>
      <c r="AF12875">
        <f t="shared" si="831"/>
        <v>1.116245475494169E-9</v>
      </c>
      <c r="AG12875">
        <f t="shared" si="832"/>
        <v>2.3027929496853274E-8</v>
      </c>
    </row>
    <row r="12876" spans="30:33" x14ac:dyDescent="0.2">
      <c r="AD12876">
        <f t="shared" si="830"/>
        <v>12874</v>
      </c>
      <c r="AE12876">
        <f t="shared" si="833"/>
        <v>1.7859927607906712E-12</v>
      </c>
      <c r="AF12876">
        <f t="shared" si="831"/>
        <v>1.1144594827333783E-9</v>
      </c>
      <c r="AG12876">
        <f t="shared" si="832"/>
        <v>2.2992870802419101E-8</v>
      </c>
    </row>
    <row r="12877" spans="30:33" x14ac:dyDescent="0.2">
      <c r="AD12877">
        <f t="shared" si="830"/>
        <v>12875</v>
      </c>
      <c r="AE12877">
        <f t="shared" si="833"/>
        <v>1.783135172373406E-12</v>
      </c>
      <c r="AF12877">
        <f t="shared" si="831"/>
        <v>1.1126763475610048E-9</v>
      </c>
      <c r="AG12877">
        <f t="shared" si="832"/>
        <v>2.2957865344307603E-8</v>
      </c>
    </row>
    <row r="12878" spans="30:33" x14ac:dyDescent="0.2">
      <c r="AD12878">
        <f t="shared" si="830"/>
        <v>12876</v>
      </c>
      <c r="AE12878">
        <f t="shared" si="833"/>
        <v>1.7802821560976085E-12</v>
      </c>
      <c r="AF12878">
        <f t="shared" si="831"/>
        <v>1.1108960654049071E-9</v>
      </c>
      <c r="AG12878">
        <f t="shared" si="832"/>
        <v>2.2922913041912806E-8</v>
      </c>
    </row>
    <row r="12879" spans="30:33" x14ac:dyDescent="0.2">
      <c r="AD12879">
        <f t="shared" si="830"/>
        <v>12877</v>
      </c>
      <c r="AE12879">
        <f t="shared" si="833"/>
        <v>1.7774337046478521E-12</v>
      </c>
      <c r="AF12879">
        <f t="shared" si="831"/>
        <v>1.1091186317002591E-9</v>
      </c>
      <c r="AG12879">
        <f t="shared" si="832"/>
        <v>2.2888013814750391E-8</v>
      </c>
    </row>
    <row r="12880" spans="30:33" x14ac:dyDescent="0.2">
      <c r="AD12880">
        <f t="shared" ref="AD12880:AD12943" si="834">AD12879+1</f>
        <v>12878</v>
      </c>
      <c r="AE12880">
        <f t="shared" si="833"/>
        <v>1.7745898107204153E-12</v>
      </c>
      <c r="AF12880">
        <f t="shared" ref="AF12880:AF12943" si="835">AF12879*$AF$3</f>
        <v>1.1073440418895386E-9</v>
      </c>
      <c r="AG12880">
        <f t="shared" ref="AG12880:AG12943" si="836">AD12880*AE12880</f>
        <v>2.2853167582457508E-8</v>
      </c>
    </row>
    <row r="12881" spans="30:33" x14ac:dyDescent="0.2">
      <c r="AD12881">
        <f t="shared" si="834"/>
        <v>12879</v>
      </c>
      <c r="AE12881">
        <f t="shared" si="833"/>
        <v>1.7717504670232626E-12</v>
      </c>
      <c r="AF12881">
        <f t="shared" si="835"/>
        <v>1.1055722914225153E-9</v>
      </c>
      <c r="AG12881">
        <f t="shared" si="836"/>
        <v>2.2818374264792597E-8</v>
      </c>
    </row>
    <row r="12882" spans="30:33" x14ac:dyDescent="0.2">
      <c r="AD12882">
        <f t="shared" si="834"/>
        <v>12880</v>
      </c>
      <c r="AE12882">
        <f t="shared" si="833"/>
        <v>1.7689156662760254E-12</v>
      </c>
      <c r="AF12882">
        <f t="shared" si="835"/>
        <v>1.1038033757562392E-9</v>
      </c>
      <c r="AG12882">
        <f t="shared" si="836"/>
        <v>2.2783633781635207E-8</v>
      </c>
    </row>
    <row r="12883" spans="30:33" x14ac:dyDescent="0.2">
      <c r="AD12883">
        <f t="shared" si="834"/>
        <v>12881</v>
      </c>
      <c r="AE12883">
        <f t="shared" ref="AE12883:AE12946" si="837">AF12882*$AE$3</f>
        <v>1.7660854012099835E-12</v>
      </c>
      <c r="AF12883">
        <f t="shared" si="835"/>
        <v>1.1020372903550292E-9</v>
      </c>
      <c r="AG12883">
        <f t="shared" si="836"/>
        <v>2.2748946052985795E-8</v>
      </c>
    </row>
    <row r="12884" spans="30:33" x14ac:dyDescent="0.2">
      <c r="AD12884">
        <f t="shared" si="834"/>
        <v>12882</v>
      </c>
      <c r="AE12884">
        <f t="shared" si="837"/>
        <v>1.7632596645680476E-12</v>
      </c>
      <c r="AF12884">
        <f t="shared" si="835"/>
        <v>1.100274030690461E-9</v>
      </c>
      <c r="AG12884">
        <f t="shared" si="836"/>
        <v>2.2714310998965588E-8</v>
      </c>
    </row>
    <row r="12885" spans="30:33" x14ac:dyDescent="0.2">
      <c r="AD12885">
        <f t="shared" si="834"/>
        <v>12883</v>
      </c>
      <c r="AE12885">
        <f t="shared" si="837"/>
        <v>1.7604384491047384E-12</v>
      </c>
      <c r="AF12885">
        <f t="shared" si="835"/>
        <v>1.0985135922413563E-9</v>
      </c>
      <c r="AG12885">
        <f t="shared" si="836"/>
        <v>2.2679728539816345E-8</v>
      </c>
    </row>
    <row r="12886" spans="30:33" x14ac:dyDescent="0.2">
      <c r="AD12886">
        <f t="shared" si="834"/>
        <v>12884</v>
      </c>
      <c r="AE12886">
        <f t="shared" si="837"/>
        <v>1.757621747586171E-12</v>
      </c>
      <c r="AF12886">
        <f t="shared" si="835"/>
        <v>1.09675597049377E-9</v>
      </c>
      <c r="AG12886">
        <f t="shared" si="836"/>
        <v>2.2645198595900227E-8</v>
      </c>
    </row>
    <row r="12887" spans="30:33" x14ac:dyDescent="0.2">
      <c r="AD12887">
        <f t="shared" si="834"/>
        <v>12885</v>
      </c>
      <c r="AE12887">
        <f t="shared" si="837"/>
        <v>1.754809552790033E-12</v>
      </c>
      <c r="AF12887">
        <f t="shared" si="835"/>
        <v>1.09500116094098E-9</v>
      </c>
      <c r="AG12887">
        <f t="shared" si="836"/>
        <v>2.2610721087699575E-8</v>
      </c>
    </row>
    <row r="12888" spans="30:33" x14ac:dyDescent="0.2">
      <c r="AD12888">
        <f t="shared" si="834"/>
        <v>12886</v>
      </c>
      <c r="AE12888">
        <f t="shared" si="837"/>
        <v>1.7520018575055688E-12</v>
      </c>
      <c r="AF12888">
        <f t="shared" si="835"/>
        <v>1.0932491590834745E-9</v>
      </c>
      <c r="AG12888">
        <f t="shared" si="836"/>
        <v>2.2576295935816758E-8</v>
      </c>
    </row>
    <row r="12889" spans="30:33" x14ac:dyDescent="0.2">
      <c r="AD12889">
        <f t="shared" si="834"/>
        <v>12887</v>
      </c>
      <c r="AE12889">
        <f t="shared" si="837"/>
        <v>1.7491986545335599E-12</v>
      </c>
      <c r="AF12889">
        <f t="shared" si="835"/>
        <v>1.091499960428941E-9</v>
      </c>
      <c r="AG12889">
        <f t="shared" si="836"/>
        <v>2.2541923060973987E-8</v>
      </c>
    </row>
    <row r="12890" spans="30:33" x14ac:dyDescent="0.2">
      <c r="AD12890">
        <f t="shared" si="834"/>
        <v>12888</v>
      </c>
      <c r="AE12890">
        <f t="shared" si="837"/>
        <v>1.7463999366863064E-12</v>
      </c>
      <c r="AF12890">
        <f t="shared" si="835"/>
        <v>1.0897535604922546E-9</v>
      </c>
      <c r="AG12890">
        <f t="shared" si="836"/>
        <v>2.2507602384013118E-8</v>
      </c>
    </row>
    <row r="12891" spans="30:33" x14ac:dyDescent="0.2">
      <c r="AD12891">
        <f t="shared" si="834"/>
        <v>12889</v>
      </c>
      <c r="AE12891">
        <f t="shared" si="837"/>
        <v>1.7436056967876082E-12</v>
      </c>
      <c r="AF12891">
        <f t="shared" si="835"/>
        <v>1.0880099547954669E-9</v>
      </c>
      <c r="AG12891">
        <f t="shared" si="836"/>
        <v>2.2473333825895481E-8</v>
      </c>
    </row>
    <row r="12892" spans="30:33" x14ac:dyDescent="0.2">
      <c r="AD12892">
        <f t="shared" si="834"/>
        <v>12890</v>
      </c>
      <c r="AE12892">
        <f t="shared" si="837"/>
        <v>1.7408159276727479E-12</v>
      </c>
      <c r="AF12892">
        <f t="shared" si="835"/>
        <v>1.0862691388677942E-9</v>
      </c>
      <c r="AG12892">
        <f t="shared" si="836"/>
        <v>2.2439117307701719E-8</v>
      </c>
    </row>
    <row r="12893" spans="30:33" x14ac:dyDescent="0.2">
      <c r="AD12893">
        <f t="shared" si="834"/>
        <v>12891</v>
      </c>
      <c r="AE12893">
        <f t="shared" si="837"/>
        <v>1.7380306221884714E-12</v>
      </c>
      <c r="AF12893">
        <f t="shared" si="835"/>
        <v>1.0845311082456057E-9</v>
      </c>
      <c r="AG12893">
        <f t="shared" si="836"/>
        <v>2.2404952750631584E-8</v>
      </c>
    </row>
    <row r="12894" spans="30:33" x14ac:dyDescent="0.2">
      <c r="AD12894">
        <f t="shared" si="834"/>
        <v>12892</v>
      </c>
      <c r="AE12894">
        <f t="shared" si="837"/>
        <v>1.73524977319297E-12</v>
      </c>
      <c r="AF12894">
        <f t="shared" si="835"/>
        <v>1.0827958584724127E-9</v>
      </c>
      <c r="AG12894">
        <f t="shared" si="836"/>
        <v>2.2370840076003771E-8</v>
      </c>
    </row>
    <row r="12895" spans="30:33" x14ac:dyDescent="0.2">
      <c r="AD12895">
        <f t="shared" si="834"/>
        <v>12893</v>
      </c>
      <c r="AE12895">
        <f t="shared" si="837"/>
        <v>1.7324733735558611E-12</v>
      </c>
      <c r="AF12895">
        <f t="shared" si="835"/>
        <v>1.0810633850988568E-9</v>
      </c>
      <c r="AG12895">
        <f t="shared" si="836"/>
        <v>2.2336779205255716E-8</v>
      </c>
    </row>
    <row r="12896" spans="30:33" x14ac:dyDescent="0.2">
      <c r="AD12896">
        <f t="shared" si="834"/>
        <v>12894</v>
      </c>
      <c r="AE12896">
        <f t="shared" si="837"/>
        <v>1.7297014161581717E-12</v>
      </c>
      <c r="AF12896">
        <f t="shared" si="835"/>
        <v>1.0793336836826985E-9</v>
      </c>
      <c r="AG12896">
        <f t="shared" si="836"/>
        <v>2.2302770059943467E-8</v>
      </c>
    </row>
    <row r="12897" spans="30:33" x14ac:dyDescent="0.2">
      <c r="AD12897">
        <f t="shared" si="834"/>
        <v>12895</v>
      </c>
      <c r="AE12897">
        <f t="shared" si="837"/>
        <v>1.7269338938923185E-12</v>
      </c>
      <c r="AF12897">
        <f t="shared" si="835"/>
        <v>1.0776067497888063E-9</v>
      </c>
      <c r="AG12897">
        <f t="shared" si="836"/>
        <v>2.2268812561741446E-8</v>
      </c>
    </row>
    <row r="12898" spans="30:33" x14ac:dyDescent="0.2">
      <c r="AD12898">
        <f t="shared" si="834"/>
        <v>12896</v>
      </c>
      <c r="AE12898">
        <f t="shared" si="837"/>
        <v>1.7241707996620908E-12</v>
      </c>
      <c r="AF12898">
        <f t="shared" si="835"/>
        <v>1.0758825789891441E-9</v>
      </c>
      <c r="AG12898">
        <f t="shared" si="836"/>
        <v>2.2234906632442325E-8</v>
      </c>
    </row>
    <row r="12899" spans="30:33" x14ac:dyDescent="0.2">
      <c r="AD12899">
        <f t="shared" si="834"/>
        <v>12897</v>
      </c>
      <c r="AE12899">
        <f t="shared" si="837"/>
        <v>1.7214121263826312E-12</v>
      </c>
      <c r="AF12899">
        <f t="shared" si="835"/>
        <v>1.0741611668627614E-9</v>
      </c>
      <c r="AG12899">
        <f t="shared" si="836"/>
        <v>2.2201052193956795E-8</v>
      </c>
    </row>
    <row r="12900" spans="30:33" x14ac:dyDescent="0.2">
      <c r="AD12900">
        <f t="shared" si="834"/>
        <v>12898</v>
      </c>
      <c r="AE12900">
        <f t="shared" si="837"/>
        <v>1.718657866980419E-12</v>
      </c>
      <c r="AF12900">
        <f t="shared" si="835"/>
        <v>1.0724425089957809E-9</v>
      </c>
      <c r="AG12900">
        <f t="shared" si="836"/>
        <v>2.2167249168313443E-8</v>
      </c>
    </row>
    <row r="12901" spans="30:33" x14ac:dyDescent="0.2">
      <c r="AD12901">
        <f t="shared" si="834"/>
        <v>12899</v>
      </c>
      <c r="AE12901">
        <f t="shared" si="837"/>
        <v>1.7159080143932502E-12</v>
      </c>
      <c r="AF12901">
        <f t="shared" si="835"/>
        <v>1.0707266009813876E-9</v>
      </c>
      <c r="AG12901">
        <f t="shared" si="836"/>
        <v>2.2133497477658535E-8</v>
      </c>
    </row>
    <row r="12902" spans="30:33" x14ac:dyDescent="0.2">
      <c r="AD12902">
        <f t="shared" si="834"/>
        <v>12900</v>
      </c>
      <c r="AE12902">
        <f t="shared" si="837"/>
        <v>1.7131625615702209E-12</v>
      </c>
      <c r="AF12902">
        <f t="shared" si="835"/>
        <v>1.0690134384198173E-9</v>
      </c>
      <c r="AG12902">
        <f t="shared" si="836"/>
        <v>2.2099797044255851E-8</v>
      </c>
    </row>
    <row r="12903" spans="30:33" x14ac:dyDescent="0.2">
      <c r="AD12903">
        <f t="shared" si="834"/>
        <v>12901</v>
      </c>
      <c r="AE12903">
        <f t="shared" si="837"/>
        <v>1.7104215014717083E-12</v>
      </c>
      <c r="AF12903">
        <f t="shared" si="835"/>
        <v>1.0673030169183455E-9</v>
      </c>
      <c r="AG12903">
        <f t="shared" si="836"/>
        <v>2.2066147790486511E-8</v>
      </c>
    </row>
    <row r="12904" spans="30:33" x14ac:dyDescent="0.2">
      <c r="AD12904">
        <f t="shared" si="834"/>
        <v>12902</v>
      </c>
      <c r="AE12904">
        <f t="shared" si="837"/>
        <v>1.7076848270693535E-12</v>
      </c>
      <c r="AF12904">
        <f t="shared" si="835"/>
        <v>1.0655953320912762E-9</v>
      </c>
      <c r="AG12904">
        <f t="shared" si="836"/>
        <v>2.2032549638848797E-8</v>
      </c>
    </row>
    <row r="12905" spans="30:33" x14ac:dyDescent="0.2">
      <c r="AD12905">
        <f t="shared" si="834"/>
        <v>12903</v>
      </c>
      <c r="AE12905">
        <f t="shared" si="837"/>
        <v>1.7049525313460426E-12</v>
      </c>
      <c r="AF12905">
        <f t="shared" si="835"/>
        <v>1.0638903795599302E-9</v>
      </c>
      <c r="AG12905">
        <f t="shared" si="836"/>
        <v>2.1999002511957987E-8</v>
      </c>
    </row>
    <row r="12906" spans="30:33" x14ac:dyDescent="0.2">
      <c r="AD12906">
        <f t="shared" si="834"/>
        <v>12904</v>
      </c>
      <c r="AE12906">
        <f t="shared" si="837"/>
        <v>1.7022246072958891E-12</v>
      </c>
      <c r="AF12906">
        <f t="shared" si="835"/>
        <v>1.0621881549526342E-9</v>
      </c>
      <c r="AG12906">
        <f t="shared" si="836"/>
        <v>2.1965506332546152E-8</v>
      </c>
    </row>
    <row r="12907" spans="30:33" x14ac:dyDescent="0.2">
      <c r="AD12907">
        <f t="shared" si="834"/>
        <v>12905</v>
      </c>
      <c r="AE12907">
        <f t="shared" si="837"/>
        <v>1.6995010479242155E-12</v>
      </c>
      <c r="AF12907">
        <f t="shared" si="835"/>
        <v>1.0604886539047099E-9</v>
      </c>
      <c r="AG12907">
        <f t="shared" si="836"/>
        <v>2.1932061023461999E-8</v>
      </c>
    </row>
    <row r="12908" spans="30:33" x14ac:dyDescent="0.2">
      <c r="AD12908">
        <f t="shared" si="834"/>
        <v>12906</v>
      </c>
      <c r="AE12908">
        <f t="shared" si="837"/>
        <v>1.6967818462475366E-12</v>
      </c>
      <c r="AF12908">
        <f t="shared" si="835"/>
        <v>1.0587918720584624E-9</v>
      </c>
      <c r="AG12908">
        <f t="shared" si="836"/>
        <v>2.1898666507670708E-8</v>
      </c>
    </row>
    <row r="12909" spans="30:33" x14ac:dyDescent="0.2">
      <c r="AD12909">
        <f t="shared" si="834"/>
        <v>12907</v>
      </c>
      <c r="AE12909">
        <f t="shared" si="837"/>
        <v>1.6940669952935406E-12</v>
      </c>
      <c r="AF12909">
        <f t="shared" si="835"/>
        <v>1.0570978050631687E-9</v>
      </c>
      <c r="AG12909">
        <f t="shared" si="836"/>
        <v>2.1865322708253727E-8</v>
      </c>
    </row>
    <row r="12910" spans="30:33" x14ac:dyDescent="0.2">
      <c r="AD12910">
        <f t="shared" si="834"/>
        <v>12908</v>
      </c>
      <c r="AE12910">
        <f t="shared" si="837"/>
        <v>1.6913564881010707E-12</v>
      </c>
      <c r="AF12910">
        <f t="shared" si="835"/>
        <v>1.0554064485750675E-9</v>
      </c>
      <c r="AG12910">
        <f t="shared" si="836"/>
        <v>2.1832029548408619E-8</v>
      </c>
    </row>
    <row r="12911" spans="30:33" x14ac:dyDescent="0.2">
      <c r="AD12911">
        <f t="shared" si="834"/>
        <v>12909</v>
      </c>
      <c r="AE12911">
        <f t="shared" si="837"/>
        <v>1.6886503177201089E-12</v>
      </c>
      <c r="AF12911">
        <f t="shared" si="835"/>
        <v>1.0537177982573475E-9</v>
      </c>
      <c r="AG12911">
        <f t="shared" si="836"/>
        <v>2.1798786951448886E-8</v>
      </c>
    </row>
    <row r="12912" spans="30:33" x14ac:dyDescent="0.2">
      <c r="AD12912">
        <f t="shared" si="834"/>
        <v>12910</v>
      </c>
      <c r="AE12912">
        <f t="shared" si="837"/>
        <v>1.6859484772117568E-12</v>
      </c>
      <c r="AF12912">
        <f t="shared" si="835"/>
        <v>1.0520318497801357E-9</v>
      </c>
      <c r="AG12912">
        <f t="shared" si="836"/>
        <v>2.1765594840803782E-8</v>
      </c>
    </row>
    <row r="12913" spans="30:33" x14ac:dyDescent="0.2">
      <c r="AD12913">
        <f t="shared" si="834"/>
        <v>12911</v>
      </c>
      <c r="AE12913">
        <f t="shared" si="837"/>
        <v>1.683250959648218E-12</v>
      </c>
      <c r="AF12913">
        <f t="shared" si="835"/>
        <v>1.0503485988204874E-9</v>
      </c>
      <c r="AG12913">
        <f t="shared" si="836"/>
        <v>2.1732453140018141E-8</v>
      </c>
    </row>
    <row r="12914" spans="30:33" x14ac:dyDescent="0.2">
      <c r="AD12914">
        <f t="shared" si="834"/>
        <v>12912</v>
      </c>
      <c r="AE12914">
        <f t="shared" si="837"/>
        <v>1.6805577581127806E-12</v>
      </c>
      <c r="AF12914">
        <f t="shared" si="835"/>
        <v>1.0486680410623745E-9</v>
      </c>
      <c r="AG12914">
        <f t="shared" si="836"/>
        <v>2.1699361772752225E-8</v>
      </c>
    </row>
    <row r="12915" spans="30:33" x14ac:dyDescent="0.2">
      <c r="AD12915">
        <f t="shared" si="834"/>
        <v>12913</v>
      </c>
      <c r="AE12915">
        <f t="shared" si="837"/>
        <v>1.6778688656998001E-12</v>
      </c>
      <c r="AF12915">
        <f t="shared" si="835"/>
        <v>1.0469901721966747E-9</v>
      </c>
      <c r="AG12915">
        <f t="shared" si="836"/>
        <v>2.1666320662781519E-8</v>
      </c>
    </row>
    <row r="12916" spans="30:33" x14ac:dyDescent="0.2">
      <c r="AD12916">
        <f t="shared" si="834"/>
        <v>12914</v>
      </c>
      <c r="AE12916">
        <f t="shared" si="837"/>
        <v>1.6751842755146804E-12</v>
      </c>
      <c r="AF12916">
        <f t="shared" si="835"/>
        <v>1.04531498792116E-9</v>
      </c>
      <c r="AG12916">
        <f t="shared" si="836"/>
        <v>2.1633329733996584E-8</v>
      </c>
    </row>
    <row r="12917" spans="30:33" x14ac:dyDescent="0.2">
      <c r="AD12917">
        <f t="shared" si="834"/>
        <v>12915</v>
      </c>
      <c r="AE12917">
        <f t="shared" si="837"/>
        <v>1.6725039806738567E-12</v>
      </c>
      <c r="AF12917">
        <f t="shared" si="835"/>
        <v>1.043642483940486E-9</v>
      </c>
      <c r="AG12917">
        <f t="shared" si="836"/>
        <v>2.160038891040286E-8</v>
      </c>
    </row>
    <row r="12918" spans="30:33" x14ac:dyDescent="0.2">
      <c r="AD12918">
        <f t="shared" si="834"/>
        <v>12916</v>
      </c>
      <c r="AE12918">
        <f t="shared" si="837"/>
        <v>1.6698279743047783E-12</v>
      </c>
      <c r="AF12918">
        <f t="shared" si="835"/>
        <v>1.0419726559661811E-9</v>
      </c>
      <c r="AG12918">
        <f t="shared" si="836"/>
        <v>2.1567498116120518E-8</v>
      </c>
    </row>
    <row r="12919" spans="30:33" x14ac:dyDescent="0.2">
      <c r="AD12919">
        <f t="shared" si="834"/>
        <v>12917</v>
      </c>
      <c r="AE12919">
        <f t="shared" si="837"/>
        <v>1.6671562495458906E-12</v>
      </c>
      <c r="AF12919">
        <f t="shared" si="835"/>
        <v>1.0403054997166351E-9</v>
      </c>
      <c r="AG12919">
        <f t="shared" si="836"/>
        <v>2.1534657275384269E-8</v>
      </c>
    </row>
    <row r="12920" spans="30:33" x14ac:dyDescent="0.2">
      <c r="AD12920">
        <f t="shared" si="834"/>
        <v>12918</v>
      </c>
      <c r="AE12920">
        <f t="shared" si="837"/>
        <v>1.664488799546617E-12</v>
      </c>
      <c r="AF12920">
        <f t="shared" si="835"/>
        <v>1.0386410109170885E-9</v>
      </c>
      <c r="AG12920">
        <f t="shared" si="836"/>
        <v>2.15018663125432E-8</v>
      </c>
    </row>
    <row r="12921" spans="30:33" x14ac:dyDescent="0.2">
      <c r="AD12921">
        <f t="shared" si="834"/>
        <v>12919</v>
      </c>
      <c r="AE12921">
        <f t="shared" si="837"/>
        <v>1.6618256174673425E-12</v>
      </c>
      <c r="AF12921">
        <f t="shared" si="835"/>
        <v>1.0369791852996212E-9</v>
      </c>
      <c r="AG12921">
        <f t="shared" si="836"/>
        <v>2.1469125152060597E-8</v>
      </c>
    </row>
    <row r="12922" spans="30:33" x14ac:dyDescent="0.2">
      <c r="AD12922">
        <f t="shared" si="834"/>
        <v>12920</v>
      </c>
      <c r="AE12922">
        <f t="shared" si="837"/>
        <v>1.6591666964793947E-12</v>
      </c>
      <c r="AF12922">
        <f t="shared" si="835"/>
        <v>1.0353200186031417E-9</v>
      </c>
      <c r="AG12922">
        <f t="shared" si="836"/>
        <v>2.143643371851378E-8</v>
      </c>
    </row>
    <row r="12923" spans="30:33" x14ac:dyDescent="0.2">
      <c r="AD12923">
        <f t="shared" si="834"/>
        <v>12921</v>
      </c>
      <c r="AE12923">
        <f t="shared" si="837"/>
        <v>1.6565120297650276E-12</v>
      </c>
      <c r="AF12923">
        <f t="shared" si="835"/>
        <v>1.0336635065733767E-9</v>
      </c>
      <c r="AG12923">
        <f t="shared" si="836"/>
        <v>2.140379193659392E-8</v>
      </c>
    </row>
    <row r="12924" spans="30:33" x14ac:dyDescent="0.2">
      <c r="AD12924">
        <f t="shared" si="834"/>
        <v>12922</v>
      </c>
      <c r="AE12924">
        <f t="shared" si="837"/>
        <v>1.6538616105174035E-12</v>
      </c>
      <c r="AF12924">
        <f t="shared" si="835"/>
        <v>1.0320096449628592E-9</v>
      </c>
      <c r="AG12924">
        <f t="shared" si="836"/>
        <v>2.1371199731105888E-8</v>
      </c>
    </row>
    <row r="12925" spans="30:33" x14ac:dyDescent="0.2">
      <c r="AD12925">
        <f t="shared" si="834"/>
        <v>12923</v>
      </c>
      <c r="AE12925">
        <f t="shared" si="837"/>
        <v>1.6512154319405755E-12</v>
      </c>
      <c r="AF12925">
        <f t="shared" si="835"/>
        <v>1.0303584295309185E-9</v>
      </c>
      <c r="AG12925">
        <f t="shared" si="836"/>
        <v>2.1338657026968057E-8</v>
      </c>
    </row>
    <row r="12926" spans="30:33" x14ac:dyDescent="0.2">
      <c r="AD12926">
        <f t="shared" si="834"/>
        <v>12924</v>
      </c>
      <c r="AE12926">
        <f t="shared" si="837"/>
        <v>1.6485734872494704E-12</v>
      </c>
      <c r="AF12926">
        <f t="shared" si="835"/>
        <v>1.028709856043669E-9</v>
      </c>
      <c r="AG12926">
        <f t="shared" si="836"/>
        <v>2.1306163749212154E-8</v>
      </c>
    </row>
    <row r="12927" spans="30:33" x14ac:dyDescent="0.2">
      <c r="AD12927">
        <f t="shared" si="834"/>
        <v>12925</v>
      </c>
      <c r="AE12927">
        <f t="shared" si="837"/>
        <v>1.6459357696698712E-12</v>
      </c>
      <c r="AF12927">
        <f t="shared" si="835"/>
        <v>1.0270639202739991E-9</v>
      </c>
      <c r="AG12927">
        <f t="shared" si="836"/>
        <v>2.1273719822983087E-8</v>
      </c>
    </row>
    <row r="12928" spans="30:33" x14ac:dyDescent="0.2">
      <c r="AD12928">
        <f t="shared" si="834"/>
        <v>12926</v>
      </c>
      <c r="AE12928">
        <f t="shared" si="837"/>
        <v>1.6433022724383993E-12</v>
      </c>
      <c r="AF12928">
        <f t="shared" si="835"/>
        <v>1.0254206180015606E-9</v>
      </c>
      <c r="AG12928">
        <f t="shared" si="836"/>
        <v>2.1241325173538749E-8</v>
      </c>
    </row>
    <row r="12929" spans="30:33" x14ac:dyDescent="0.2">
      <c r="AD12929">
        <f t="shared" si="834"/>
        <v>12927</v>
      </c>
      <c r="AE12929">
        <f t="shared" si="837"/>
        <v>1.6406729888024977E-12</v>
      </c>
      <c r="AF12929">
        <f t="shared" si="835"/>
        <v>1.023779945012758E-9</v>
      </c>
      <c r="AG12929">
        <f t="shared" si="836"/>
        <v>2.1208979726249889E-8</v>
      </c>
    </row>
    <row r="12930" spans="30:33" x14ac:dyDescent="0.2">
      <c r="AD12930">
        <f t="shared" si="834"/>
        <v>12928</v>
      </c>
      <c r="AE12930">
        <f t="shared" si="837"/>
        <v>1.6380479120204136E-12</v>
      </c>
      <c r="AF12930">
        <f t="shared" si="835"/>
        <v>1.0221418971007377E-9</v>
      </c>
      <c r="AG12930">
        <f t="shared" si="836"/>
        <v>2.1176683406599909E-8</v>
      </c>
    </row>
    <row r="12931" spans="30:33" x14ac:dyDescent="0.2">
      <c r="AD12931">
        <f t="shared" si="834"/>
        <v>12929</v>
      </c>
      <c r="AE12931">
        <f t="shared" si="837"/>
        <v>1.6354270353611811E-12</v>
      </c>
      <c r="AF12931">
        <f t="shared" si="835"/>
        <v>1.0205064700653764E-9</v>
      </c>
      <c r="AG12931">
        <f t="shared" si="836"/>
        <v>2.1144436140184711E-8</v>
      </c>
    </row>
    <row r="12932" spans="30:33" x14ac:dyDescent="0.2">
      <c r="AD12932">
        <f t="shared" si="834"/>
        <v>12930</v>
      </c>
      <c r="AE12932">
        <f t="shared" si="837"/>
        <v>1.6328103521046031E-12</v>
      </c>
      <c r="AF12932">
        <f t="shared" si="835"/>
        <v>1.0188736597132719E-9</v>
      </c>
      <c r="AG12932">
        <f t="shared" si="836"/>
        <v>2.1112237852712518E-8</v>
      </c>
    </row>
    <row r="12933" spans="30:33" x14ac:dyDescent="0.2">
      <c r="AD12933">
        <f t="shared" si="834"/>
        <v>12931</v>
      </c>
      <c r="AE12933">
        <f t="shared" si="837"/>
        <v>1.6301978555412357E-12</v>
      </c>
      <c r="AF12933">
        <f t="shared" si="835"/>
        <v>1.0172434618577306E-9</v>
      </c>
      <c r="AG12933">
        <f t="shared" si="836"/>
        <v>2.1080088470003719E-8</v>
      </c>
    </row>
    <row r="12934" spans="30:33" x14ac:dyDescent="0.2">
      <c r="AD12934">
        <f t="shared" si="834"/>
        <v>12932</v>
      </c>
      <c r="AE12934">
        <f t="shared" si="837"/>
        <v>1.6275895389723696E-12</v>
      </c>
      <c r="AF12934">
        <f t="shared" si="835"/>
        <v>1.0156158723187581E-9</v>
      </c>
      <c r="AG12934">
        <f t="shared" si="836"/>
        <v>2.1047987917990684E-8</v>
      </c>
    </row>
    <row r="12935" spans="30:33" x14ac:dyDescent="0.2">
      <c r="AD12935">
        <f t="shared" si="834"/>
        <v>12933</v>
      </c>
      <c r="AE12935">
        <f t="shared" si="837"/>
        <v>1.6249853957100138E-12</v>
      </c>
      <c r="AF12935">
        <f t="shared" si="835"/>
        <v>1.0139908869230481E-9</v>
      </c>
      <c r="AG12935">
        <f t="shared" si="836"/>
        <v>2.1015936122717608E-8</v>
      </c>
    </row>
    <row r="12936" spans="30:33" x14ac:dyDescent="0.2">
      <c r="AD12936">
        <f t="shared" si="834"/>
        <v>12934</v>
      </c>
      <c r="AE12936">
        <f t="shared" si="837"/>
        <v>1.6223854190768778E-12</v>
      </c>
      <c r="AF12936">
        <f t="shared" si="835"/>
        <v>1.0123685015039711E-9</v>
      </c>
      <c r="AG12936">
        <f t="shared" si="836"/>
        <v>2.0983933010340336E-8</v>
      </c>
    </row>
    <row r="12937" spans="30:33" x14ac:dyDescent="0.2">
      <c r="AD12937">
        <f t="shared" si="834"/>
        <v>12935</v>
      </c>
      <c r="AE12937">
        <f t="shared" si="837"/>
        <v>1.6197896024063545E-12</v>
      </c>
      <c r="AF12937">
        <f t="shared" si="835"/>
        <v>1.0107487119015647E-9</v>
      </c>
      <c r="AG12937">
        <f t="shared" si="836"/>
        <v>2.0951978507126197E-8</v>
      </c>
    </row>
    <row r="12938" spans="30:33" x14ac:dyDescent="0.2">
      <c r="AD12938">
        <f t="shared" si="834"/>
        <v>12936</v>
      </c>
      <c r="AE12938">
        <f t="shared" si="837"/>
        <v>1.6171979390425043E-12</v>
      </c>
      <c r="AF12938">
        <f t="shared" si="835"/>
        <v>1.0091315139625222E-9</v>
      </c>
      <c r="AG12938">
        <f t="shared" si="836"/>
        <v>2.0920072539453835E-8</v>
      </c>
    </row>
    <row r="12939" spans="30:33" x14ac:dyDescent="0.2">
      <c r="AD12939">
        <f t="shared" si="834"/>
        <v>12937</v>
      </c>
      <c r="AE12939">
        <f t="shared" si="837"/>
        <v>1.6146104223400363E-12</v>
      </c>
      <c r="AF12939">
        <f t="shared" si="835"/>
        <v>1.0075169035401822E-9</v>
      </c>
      <c r="AG12939">
        <f t="shared" si="836"/>
        <v>2.088821503381305E-8</v>
      </c>
    </row>
    <row r="12940" spans="30:33" x14ac:dyDescent="0.2">
      <c r="AD12940">
        <f t="shared" si="834"/>
        <v>12938</v>
      </c>
      <c r="AE12940">
        <f t="shared" si="837"/>
        <v>1.6120270456642921E-12</v>
      </c>
      <c r="AF12940">
        <f t="shared" si="835"/>
        <v>1.0059048764945178E-9</v>
      </c>
      <c r="AG12940">
        <f t="shared" si="836"/>
        <v>2.0856405916804611E-8</v>
      </c>
    </row>
    <row r="12941" spans="30:33" x14ac:dyDescent="0.2">
      <c r="AD12941">
        <f t="shared" si="834"/>
        <v>12939</v>
      </c>
      <c r="AE12941">
        <f t="shared" si="837"/>
        <v>1.6094478023912292E-12</v>
      </c>
      <c r="AF12941">
        <f t="shared" si="835"/>
        <v>1.0042954286921266E-9</v>
      </c>
      <c r="AG12941">
        <f t="shared" si="836"/>
        <v>2.0824645115140116E-8</v>
      </c>
    </row>
    <row r="12942" spans="30:33" x14ac:dyDescent="0.2">
      <c r="AD12942">
        <f t="shared" si="834"/>
        <v>12940</v>
      </c>
      <c r="AE12942">
        <f t="shared" si="837"/>
        <v>1.6068726859074032E-12</v>
      </c>
      <c r="AF12942">
        <f t="shared" si="835"/>
        <v>1.0026885560062192E-9</v>
      </c>
      <c r="AG12942">
        <f t="shared" si="836"/>
        <v>2.0792932555641799E-8</v>
      </c>
    </row>
    <row r="12943" spans="30:33" x14ac:dyDescent="0.2">
      <c r="AD12943">
        <f t="shared" si="834"/>
        <v>12941</v>
      </c>
      <c r="AE12943">
        <f t="shared" si="837"/>
        <v>1.6043016896099514E-12</v>
      </c>
      <c r="AF12943">
        <f t="shared" si="835"/>
        <v>1.0010842543166091E-9</v>
      </c>
      <c r="AG12943">
        <f t="shared" si="836"/>
        <v>2.0761268165242383E-8</v>
      </c>
    </row>
    <row r="12944" spans="30:33" x14ac:dyDescent="0.2">
      <c r="AD12944">
        <f t="shared" ref="AD12944:AD13007" si="838">AD12943+1</f>
        <v>12942</v>
      </c>
      <c r="AE12944">
        <f t="shared" si="837"/>
        <v>1.6017348069065752E-12</v>
      </c>
      <c r="AF12944">
        <f t="shared" ref="AF12944:AF13007" si="839">AF12943*$AF$3</f>
        <v>9.9948251950970255E-10</v>
      </c>
      <c r="AG12944">
        <f t="shared" ref="AG12944:AG13007" si="840">AD12944*AE12944</f>
        <v>2.0729651870984897E-8</v>
      </c>
    </row>
    <row r="12945" spans="30:33" x14ac:dyDescent="0.2">
      <c r="AD12945">
        <f t="shared" si="838"/>
        <v>12943</v>
      </c>
      <c r="AE12945">
        <f t="shared" si="837"/>
        <v>1.5991720312155249E-12</v>
      </c>
      <c r="AF12945">
        <f t="shared" si="839"/>
        <v>9.9788334747848704E-10</v>
      </c>
      <c r="AG12945">
        <f t="shared" si="840"/>
        <v>2.0698083600022537E-8</v>
      </c>
    </row>
    <row r="12946" spans="30:33" x14ac:dyDescent="0.2">
      <c r="AD12946">
        <f t="shared" si="838"/>
        <v>12944</v>
      </c>
      <c r="AE12946">
        <f t="shared" si="837"/>
        <v>1.59661335596558E-12</v>
      </c>
      <c r="AF12946">
        <f t="shared" si="839"/>
        <v>9.9628673412252134E-10</v>
      </c>
      <c r="AG12946">
        <f t="shared" si="840"/>
        <v>2.0666563279618469E-8</v>
      </c>
    </row>
    <row r="12947" spans="30:33" x14ac:dyDescent="0.2">
      <c r="AD12947">
        <f t="shared" si="838"/>
        <v>12945</v>
      </c>
      <c r="AE12947">
        <f t="shared" ref="AE12947:AE13010" si="841">AF12946*$AE$3</f>
        <v>1.5940587745960348E-12</v>
      </c>
      <c r="AF12947">
        <f t="shared" si="839"/>
        <v>9.9469267534792522E-10</v>
      </c>
      <c r="AG12947">
        <f t="shared" si="840"/>
        <v>2.0635090837145672E-8</v>
      </c>
    </row>
    <row r="12948" spans="30:33" x14ac:dyDescent="0.2">
      <c r="AD12948">
        <f t="shared" si="838"/>
        <v>12946</v>
      </c>
      <c r="AE12948">
        <f t="shared" si="841"/>
        <v>1.591508280556681E-12</v>
      </c>
      <c r="AF12948">
        <f t="shared" si="839"/>
        <v>9.9310116706736851E-10</v>
      </c>
      <c r="AG12948">
        <f t="shared" si="840"/>
        <v>2.0603666200086794E-8</v>
      </c>
    </row>
    <row r="12949" spans="30:33" x14ac:dyDescent="0.2">
      <c r="AD12949">
        <f t="shared" si="838"/>
        <v>12947</v>
      </c>
      <c r="AE12949">
        <f t="shared" si="841"/>
        <v>1.5889618673077904E-12</v>
      </c>
      <c r="AF12949">
        <f t="shared" si="839"/>
        <v>9.9151220520006068E-10</v>
      </c>
      <c r="AG12949">
        <f t="shared" si="840"/>
        <v>2.0572289296033962E-8</v>
      </c>
    </row>
    <row r="12950" spans="30:33" x14ac:dyDescent="0.2">
      <c r="AD12950">
        <f t="shared" si="838"/>
        <v>12948</v>
      </c>
      <c r="AE12950">
        <f t="shared" si="841"/>
        <v>1.5864195283200977E-12</v>
      </c>
      <c r="AF12950">
        <f t="shared" si="839"/>
        <v>9.8992578567174061E-10</v>
      </c>
      <c r="AG12950">
        <f t="shared" si="840"/>
        <v>2.0540960052688625E-8</v>
      </c>
    </row>
    <row r="12951" spans="30:33" x14ac:dyDescent="0.2">
      <c r="AD12951">
        <f t="shared" si="838"/>
        <v>12949</v>
      </c>
      <c r="AE12951">
        <f t="shared" si="841"/>
        <v>1.5838812570747857E-12</v>
      </c>
      <c r="AF12951">
        <f t="shared" si="839"/>
        <v>9.8834190441466573E-10</v>
      </c>
      <c r="AG12951">
        <f t="shared" si="840"/>
        <v>2.05096783978614E-8</v>
      </c>
    </row>
    <row r="12952" spans="30:33" x14ac:dyDescent="0.2">
      <c r="AD12952">
        <f t="shared" si="838"/>
        <v>12950</v>
      </c>
      <c r="AE12952">
        <f t="shared" si="841"/>
        <v>1.5813470470634658E-12</v>
      </c>
      <c r="AF12952">
        <f t="shared" si="839"/>
        <v>9.8676055736760216E-10</v>
      </c>
      <c r="AG12952">
        <f t="shared" si="840"/>
        <v>2.0478444259471883E-8</v>
      </c>
    </row>
    <row r="12953" spans="30:33" x14ac:dyDescent="0.2">
      <c r="AD12953">
        <f t="shared" si="838"/>
        <v>12951</v>
      </c>
      <c r="AE12953">
        <f t="shared" si="841"/>
        <v>1.5788168917881642E-12</v>
      </c>
      <c r="AF12953">
        <f t="shared" si="839"/>
        <v>9.8518174047581393E-10</v>
      </c>
      <c r="AG12953">
        <f t="shared" si="840"/>
        <v>2.0447257565548514E-8</v>
      </c>
    </row>
    <row r="12954" spans="30:33" x14ac:dyDescent="0.2">
      <c r="AD12954">
        <f t="shared" si="838"/>
        <v>12952</v>
      </c>
      <c r="AE12954">
        <f t="shared" si="841"/>
        <v>1.5762907847613029E-12</v>
      </c>
      <c r="AF12954">
        <f t="shared" si="839"/>
        <v>9.8360544969105267E-10</v>
      </c>
      <c r="AG12954">
        <f t="shared" si="840"/>
        <v>2.0416118244228395E-8</v>
      </c>
    </row>
    <row r="12955" spans="30:33" x14ac:dyDescent="0.2">
      <c r="AD12955">
        <f t="shared" si="838"/>
        <v>12953</v>
      </c>
      <c r="AE12955">
        <f t="shared" si="841"/>
        <v>1.573768719505685E-12</v>
      </c>
      <c r="AF12955">
        <f t="shared" si="839"/>
        <v>9.82031680971547E-10</v>
      </c>
      <c r="AG12955">
        <f t="shared" si="840"/>
        <v>2.0385026223757139E-8</v>
      </c>
    </row>
    <row r="12956" spans="30:33" x14ac:dyDescent="0.2">
      <c r="AD12956">
        <f t="shared" si="838"/>
        <v>12954</v>
      </c>
      <c r="AE12956">
        <f t="shared" si="841"/>
        <v>1.5712506895544759E-12</v>
      </c>
      <c r="AF12956">
        <f t="shared" si="839"/>
        <v>9.8046043028199248E-10</v>
      </c>
      <c r="AG12956">
        <f t="shared" si="840"/>
        <v>2.0353981432488682E-8</v>
      </c>
    </row>
    <row r="12957" spans="30:33" x14ac:dyDescent="0.2">
      <c r="AD12957">
        <f t="shared" si="838"/>
        <v>12955</v>
      </c>
      <c r="AE12957">
        <f t="shared" si="841"/>
        <v>1.5687366884511888E-12</v>
      </c>
      <c r="AF12957">
        <f t="shared" si="839"/>
        <v>9.7889169359354121E-10</v>
      </c>
      <c r="AG12957">
        <f t="shared" si="840"/>
        <v>2.032298379888515E-8</v>
      </c>
    </row>
    <row r="12958" spans="30:33" x14ac:dyDescent="0.2">
      <c r="AD12958">
        <f t="shared" si="838"/>
        <v>12956</v>
      </c>
      <c r="AE12958">
        <f t="shared" si="841"/>
        <v>1.5662267097496667E-12</v>
      </c>
      <c r="AF12958">
        <f t="shared" si="839"/>
        <v>9.7732546688379149E-10</v>
      </c>
      <c r="AG12958">
        <f t="shared" si="840"/>
        <v>2.0292033251516681E-8</v>
      </c>
    </row>
    <row r="12959" spans="30:33" x14ac:dyDescent="0.2">
      <c r="AD12959">
        <f t="shared" si="838"/>
        <v>12957</v>
      </c>
      <c r="AE12959">
        <f t="shared" si="841"/>
        <v>1.5637207470140672E-12</v>
      </c>
      <c r="AF12959">
        <f t="shared" si="839"/>
        <v>9.7576174613677732E-10</v>
      </c>
      <c r="AG12959">
        <f t="shared" si="840"/>
        <v>2.0261129719061267E-8</v>
      </c>
    </row>
    <row r="12960" spans="30:33" x14ac:dyDescent="0.2">
      <c r="AD12960">
        <f t="shared" si="838"/>
        <v>12958</v>
      </c>
      <c r="AE12960">
        <f t="shared" si="841"/>
        <v>1.5612187938188444E-12</v>
      </c>
      <c r="AF12960">
        <f t="shared" si="839"/>
        <v>9.7420052734295845E-10</v>
      </c>
      <c r="AG12960">
        <f t="shared" si="840"/>
        <v>2.0230273130304585E-8</v>
      </c>
    </row>
    <row r="12961" spans="30:33" x14ac:dyDescent="0.2">
      <c r="AD12961">
        <f t="shared" si="838"/>
        <v>12959</v>
      </c>
      <c r="AE12961">
        <f t="shared" si="841"/>
        <v>1.5587208437487343E-12</v>
      </c>
      <c r="AF12961">
        <f t="shared" si="839"/>
        <v>9.7264180649920958E-10</v>
      </c>
      <c r="AG12961">
        <f t="shared" si="840"/>
        <v>2.0199463414139848E-8</v>
      </c>
    </row>
    <row r="12962" spans="30:33" x14ac:dyDescent="0.2">
      <c r="AD12962">
        <f t="shared" si="838"/>
        <v>12960</v>
      </c>
      <c r="AE12962">
        <f t="shared" si="841"/>
        <v>1.5562268903987361E-12</v>
      </c>
      <c r="AF12962">
        <f t="shared" si="839"/>
        <v>9.7108557960881074E-10</v>
      </c>
      <c r="AG12962">
        <f t="shared" si="840"/>
        <v>2.0168700499567618E-8</v>
      </c>
    </row>
    <row r="12963" spans="30:33" x14ac:dyDescent="0.2">
      <c r="AD12963">
        <f t="shared" si="838"/>
        <v>12961</v>
      </c>
      <c r="AE12963">
        <f t="shared" si="841"/>
        <v>1.5537369273740979E-12</v>
      </c>
      <c r="AF12963">
        <f t="shared" si="839"/>
        <v>9.6953184268143664E-10</v>
      </c>
      <c r="AG12963">
        <f t="shared" si="840"/>
        <v>2.0137984315695684E-8</v>
      </c>
    </row>
    <row r="12964" spans="30:33" x14ac:dyDescent="0.2">
      <c r="AD12964">
        <f t="shared" si="838"/>
        <v>12962</v>
      </c>
      <c r="AE12964">
        <f t="shared" si="841"/>
        <v>1.5512509482902993E-12</v>
      </c>
      <c r="AF12964">
        <f t="shared" si="839"/>
        <v>9.679805917331464E-10</v>
      </c>
      <c r="AG12964">
        <f t="shared" si="840"/>
        <v>2.0107314791738858E-8</v>
      </c>
    </row>
    <row r="12965" spans="30:33" x14ac:dyDescent="0.2">
      <c r="AD12965">
        <f t="shared" si="838"/>
        <v>12963</v>
      </c>
      <c r="AE12965">
        <f t="shared" si="841"/>
        <v>1.548768946773035E-12</v>
      </c>
      <c r="AF12965">
        <f t="shared" si="839"/>
        <v>9.6643182278637338E-10</v>
      </c>
      <c r="AG12965">
        <f t="shared" si="840"/>
        <v>2.0076691857018853E-8</v>
      </c>
    </row>
    <row r="12966" spans="30:33" x14ac:dyDescent="0.2">
      <c r="AD12966">
        <f t="shared" si="838"/>
        <v>12964</v>
      </c>
      <c r="AE12966">
        <f t="shared" si="841"/>
        <v>1.5462909164581982E-12</v>
      </c>
      <c r="AF12966">
        <f t="shared" si="839"/>
        <v>9.6488553186991509E-10</v>
      </c>
      <c r="AG12966">
        <f t="shared" si="840"/>
        <v>2.0046115440964082E-8</v>
      </c>
    </row>
    <row r="12967" spans="30:33" x14ac:dyDescent="0.2">
      <c r="AD12967">
        <f t="shared" si="838"/>
        <v>12965</v>
      </c>
      <c r="AE12967">
        <f t="shared" si="841"/>
        <v>1.5438168509918649E-12</v>
      </c>
      <c r="AF12967">
        <f t="shared" si="839"/>
        <v>9.633417150189232E-10</v>
      </c>
      <c r="AG12967">
        <f t="shared" si="840"/>
        <v>2.0015585473109527E-8</v>
      </c>
    </row>
    <row r="12968" spans="30:33" x14ac:dyDescent="0.2">
      <c r="AD12968">
        <f t="shared" si="838"/>
        <v>12966</v>
      </c>
      <c r="AE12968">
        <f t="shared" si="841"/>
        <v>1.5413467440302777E-12</v>
      </c>
      <c r="AF12968">
        <f t="shared" si="839"/>
        <v>9.6180036827489283E-10</v>
      </c>
      <c r="AG12968">
        <f t="shared" si="840"/>
        <v>1.9985101883096582E-8</v>
      </c>
    </row>
    <row r="12969" spans="30:33" x14ac:dyDescent="0.2">
      <c r="AD12969">
        <f t="shared" si="838"/>
        <v>12967</v>
      </c>
      <c r="AE12969">
        <f t="shared" si="841"/>
        <v>1.5388805892398292E-12</v>
      </c>
      <c r="AF12969">
        <f t="shared" si="839"/>
        <v>9.6026148768565305E-10</v>
      </c>
      <c r="AG12969">
        <f t="shared" si="840"/>
        <v>1.9954664600672863E-8</v>
      </c>
    </row>
    <row r="12970" spans="30:33" x14ac:dyDescent="0.2">
      <c r="AD12970">
        <f t="shared" si="838"/>
        <v>12968</v>
      </c>
      <c r="AE12970">
        <f t="shared" si="841"/>
        <v>1.5364183802970456E-12</v>
      </c>
      <c r="AF12970">
        <f t="shared" si="839"/>
        <v>9.5872506930535587E-10</v>
      </c>
      <c r="AG12970">
        <f t="shared" si="840"/>
        <v>1.9924273555692088E-8</v>
      </c>
    </row>
    <row r="12971" spans="30:33" x14ac:dyDescent="0.2">
      <c r="AD12971">
        <f t="shared" si="838"/>
        <v>12969</v>
      </c>
      <c r="AE12971">
        <f t="shared" si="841"/>
        <v>1.5339601108885701E-12</v>
      </c>
      <c r="AF12971">
        <f t="shared" si="839"/>
        <v>9.5719110919446718E-10</v>
      </c>
      <c r="AG12971">
        <f t="shared" si="840"/>
        <v>1.9893928678113865E-8</v>
      </c>
    </row>
    <row r="12972" spans="30:33" x14ac:dyDescent="0.2">
      <c r="AD12972">
        <f t="shared" si="838"/>
        <v>12970</v>
      </c>
      <c r="AE12972">
        <f t="shared" si="841"/>
        <v>1.5315057747111482E-12</v>
      </c>
      <c r="AF12972">
        <f t="shared" si="839"/>
        <v>9.55659603419756E-10</v>
      </c>
      <c r="AG12972">
        <f t="shared" si="840"/>
        <v>1.9863629898003591E-8</v>
      </c>
    </row>
    <row r="12973" spans="30:33" x14ac:dyDescent="0.2">
      <c r="AD12973">
        <f t="shared" si="838"/>
        <v>12971</v>
      </c>
      <c r="AE12973">
        <f t="shared" si="841"/>
        <v>1.5290553654716103E-12</v>
      </c>
      <c r="AF12973">
        <f t="shared" si="839"/>
        <v>9.5413054805428432E-10</v>
      </c>
      <c r="AG12973">
        <f t="shared" si="840"/>
        <v>1.9833377145532258E-8</v>
      </c>
    </row>
    <row r="12974" spans="30:33" x14ac:dyDescent="0.2">
      <c r="AD12974">
        <f t="shared" si="838"/>
        <v>12972</v>
      </c>
      <c r="AE12974">
        <f t="shared" si="841"/>
        <v>1.5266088768868556E-12</v>
      </c>
      <c r="AF12974">
        <f t="shared" si="839"/>
        <v>9.5260393917739739E-10</v>
      </c>
      <c r="AG12974">
        <f t="shared" si="840"/>
        <v>1.9803170350976291E-8</v>
      </c>
    </row>
    <row r="12975" spans="30:33" x14ac:dyDescent="0.2">
      <c r="AD12975">
        <f t="shared" si="838"/>
        <v>12973</v>
      </c>
      <c r="AE12975">
        <f t="shared" si="841"/>
        <v>1.5241663026838366E-12</v>
      </c>
      <c r="AF12975">
        <f t="shared" si="839"/>
        <v>9.510797728747136E-10</v>
      </c>
      <c r="AG12975">
        <f t="shared" si="840"/>
        <v>1.9773009444717411E-8</v>
      </c>
    </row>
    <row r="12976" spans="30:33" x14ac:dyDescent="0.2">
      <c r="AD12976">
        <f t="shared" si="838"/>
        <v>12974</v>
      </c>
      <c r="AE12976">
        <f t="shared" si="841"/>
        <v>1.5217276365995425E-12</v>
      </c>
      <c r="AF12976">
        <f t="shared" si="839"/>
        <v>9.4955804523811392E-10</v>
      </c>
      <c r="AG12976">
        <f t="shared" si="840"/>
        <v>1.9742894357242465E-8</v>
      </c>
    </row>
    <row r="12977" spans="30:33" x14ac:dyDescent="0.2">
      <c r="AD12977">
        <f t="shared" si="838"/>
        <v>12975</v>
      </c>
      <c r="AE12977">
        <f t="shared" si="841"/>
        <v>1.5192928723809829E-12</v>
      </c>
      <c r="AF12977">
        <f t="shared" si="839"/>
        <v>9.4803875236573281E-10</v>
      </c>
      <c r="AG12977">
        <f t="shared" si="840"/>
        <v>1.9712825019143252E-8</v>
      </c>
    </row>
    <row r="12978" spans="30:33" x14ac:dyDescent="0.2">
      <c r="AD12978">
        <f t="shared" si="838"/>
        <v>12976</v>
      </c>
      <c r="AE12978">
        <f t="shared" si="841"/>
        <v>1.5168620037851732E-12</v>
      </c>
      <c r="AF12978">
        <f t="shared" si="839"/>
        <v>9.4652189036194766E-10</v>
      </c>
      <c r="AG12978">
        <f t="shared" si="840"/>
        <v>1.9682801361116408E-8</v>
      </c>
    </row>
    <row r="12979" spans="30:33" x14ac:dyDescent="0.2">
      <c r="AD12979">
        <f t="shared" si="838"/>
        <v>12977</v>
      </c>
      <c r="AE12979">
        <f t="shared" si="841"/>
        <v>1.5144350245791168E-12</v>
      </c>
      <c r="AF12979">
        <f t="shared" si="839"/>
        <v>9.4500745533736847E-10</v>
      </c>
      <c r="AG12979">
        <f t="shared" si="840"/>
        <v>1.9652823313963198E-8</v>
      </c>
    </row>
    <row r="12980" spans="30:33" x14ac:dyDescent="0.2">
      <c r="AD12980">
        <f t="shared" si="838"/>
        <v>12978</v>
      </c>
      <c r="AE12980">
        <f t="shared" si="841"/>
        <v>1.5120119285397902E-12</v>
      </c>
      <c r="AF12980">
        <f t="shared" si="839"/>
        <v>9.4349544340882873E-10</v>
      </c>
      <c r="AG12980">
        <f t="shared" si="840"/>
        <v>1.9622890808589399E-8</v>
      </c>
    </row>
    <row r="12981" spans="30:33" x14ac:dyDescent="0.2">
      <c r="AD12981">
        <f t="shared" si="838"/>
        <v>12979</v>
      </c>
      <c r="AE12981">
        <f t="shared" si="841"/>
        <v>1.5095927094541267E-12</v>
      </c>
      <c r="AF12981">
        <f t="shared" si="839"/>
        <v>9.4198585069937448E-10</v>
      </c>
      <c r="AG12981">
        <f t="shared" si="840"/>
        <v>1.9593003776005112E-8</v>
      </c>
    </row>
    <row r="12982" spans="30:33" x14ac:dyDescent="0.2">
      <c r="AD12982">
        <f t="shared" si="838"/>
        <v>12980</v>
      </c>
      <c r="AE12982">
        <f t="shared" si="841"/>
        <v>1.5071773611189999E-12</v>
      </c>
      <c r="AF12982">
        <f t="shared" si="839"/>
        <v>9.404786733382554E-10</v>
      </c>
      <c r="AG12982">
        <f t="shared" si="840"/>
        <v>1.9563162147324619E-8</v>
      </c>
    </row>
    <row r="12983" spans="30:33" x14ac:dyDescent="0.2">
      <c r="AD12983">
        <f t="shared" si="838"/>
        <v>12981</v>
      </c>
      <c r="AE12983">
        <f t="shared" si="841"/>
        <v>1.5047658773412094E-12</v>
      </c>
      <c r="AF12983">
        <f t="shared" si="839"/>
        <v>9.3897390746091406E-10</v>
      </c>
      <c r="AG12983">
        <f t="shared" si="840"/>
        <v>1.9533365853766238E-8</v>
      </c>
    </row>
    <row r="12984" spans="30:33" x14ac:dyDescent="0.2">
      <c r="AD12984">
        <f t="shared" si="838"/>
        <v>12982</v>
      </c>
      <c r="AE12984">
        <f t="shared" si="841"/>
        <v>1.5023582519374633E-12</v>
      </c>
      <c r="AF12984">
        <f t="shared" si="839"/>
        <v>9.3747154920897664E-10</v>
      </c>
      <c r="AG12984">
        <f t="shared" si="840"/>
        <v>1.9503614826652147E-8</v>
      </c>
    </row>
    <row r="12985" spans="30:33" x14ac:dyDescent="0.2">
      <c r="AD12985">
        <f t="shared" si="838"/>
        <v>12983</v>
      </c>
      <c r="AE12985">
        <f t="shared" si="841"/>
        <v>1.4999544787343633E-12</v>
      </c>
      <c r="AF12985">
        <f t="shared" si="839"/>
        <v>9.3597159473024213E-10</v>
      </c>
      <c r="AG12985">
        <f t="shared" si="840"/>
        <v>1.9473908997408238E-8</v>
      </c>
    </row>
    <row r="12986" spans="30:33" x14ac:dyDescent="0.2">
      <c r="AD12986">
        <f t="shared" si="838"/>
        <v>12984</v>
      </c>
      <c r="AE12986">
        <f t="shared" si="841"/>
        <v>1.4975545515683882E-12</v>
      </c>
      <c r="AF12986">
        <f t="shared" si="839"/>
        <v>9.3447404017867369E-10</v>
      </c>
      <c r="AG12986">
        <f t="shared" si="840"/>
        <v>1.9444248297563953E-8</v>
      </c>
    </row>
    <row r="12987" spans="30:33" x14ac:dyDescent="0.2">
      <c r="AD12987">
        <f t="shared" si="838"/>
        <v>12985</v>
      </c>
      <c r="AE12987">
        <f t="shared" si="841"/>
        <v>1.4951584642858785E-12</v>
      </c>
      <c r="AF12987">
        <f t="shared" si="839"/>
        <v>9.3297888171438785E-10</v>
      </c>
      <c r="AG12987">
        <f t="shared" si="840"/>
        <v>1.9414632658752132E-8</v>
      </c>
    </row>
    <row r="12988" spans="30:33" x14ac:dyDescent="0.2">
      <c r="AD12988">
        <f t="shared" si="838"/>
        <v>12986</v>
      </c>
      <c r="AE12988">
        <f t="shared" si="841"/>
        <v>1.4927662107430213E-12</v>
      </c>
      <c r="AF12988">
        <f t="shared" si="839"/>
        <v>9.3148611550364486E-10</v>
      </c>
      <c r="AG12988">
        <f t="shared" si="840"/>
        <v>1.9385062012708874E-8</v>
      </c>
    </row>
    <row r="12989" spans="30:33" x14ac:dyDescent="0.2">
      <c r="AD12989">
        <f t="shared" si="838"/>
        <v>12987</v>
      </c>
      <c r="AE12989">
        <f t="shared" si="841"/>
        <v>1.4903777848058324E-12</v>
      </c>
      <c r="AF12989">
        <f t="shared" si="839"/>
        <v>9.2999573771883899E-10</v>
      </c>
      <c r="AG12989">
        <f t="shared" si="840"/>
        <v>1.9355536291273345E-8</v>
      </c>
    </row>
    <row r="12990" spans="30:33" x14ac:dyDescent="0.2">
      <c r="AD12990">
        <f t="shared" si="838"/>
        <v>12988</v>
      </c>
      <c r="AE12990">
        <f t="shared" si="841"/>
        <v>1.487993180350143E-12</v>
      </c>
      <c r="AF12990">
        <f t="shared" si="839"/>
        <v>9.2850774453848876E-10</v>
      </c>
      <c r="AG12990">
        <f t="shared" si="840"/>
        <v>1.9326055426387659E-8</v>
      </c>
    </row>
    <row r="12991" spans="30:33" x14ac:dyDescent="0.2">
      <c r="AD12991">
        <f t="shared" si="838"/>
        <v>12989</v>
      </c>
      <c r="AE12991">
        <f t="shared" si="841"/>
        <v>1.4856123912615828E-12</v>
      </c>
      <c r="AF12991">
        <f t="shared" si="839"/>
        <v>9.2702213214722712E-10</v>
      </c>
      <c r="AG12991">
        <f t="shared" si="840"/>
        <v>1.9296619350096698E-8</v>
      </c>
    </row>
    <row r="12992" spans="30:33" x14ac:dyDescent="0.2">
      <c r="AD12992">
        <f t="shared" si="838"/>
        <v>12990</v>
      </c>
      <c r="AE12992">
        <f t="shared" si="841"/>
        <v>1.483235411435564E-12</v>
      </c>
      <c r="AF12992">
        <f t="shared" si="839"/>
        <v>9.255388967357915E-10</v>
      </c>
      <c r="AG12992">
        <f t="shared" si="840"/>
        <v>1.9267227994547976E-8</v>
      </c>
    </row>
    <row r="12993" spans="30:33" x14ac:dyDescent="0.2">
      <c r="AD12993">
        <f t="shared" si="838"/>
        <v>12991</v>
      </c>
      <c r="AE12993">
        <f t="shared" si="841"/>
        <v>1.4808622347772671E-12</v>
      </c>
      <c r="AF12993">
        <f t="shared" si="839"/>
        <v>9.240580345010142E-10</v>
      </c>
      <c r="AG12993">
        <f t="shared" si="840"/>
        <v>1.9237881291991476E-8</v>
      </c>
    </row>
    <row r="12994" spans="30:33" x14ac:dyDescent="0.2">
      <c r="AD12994">
        <f t="shared" si="838"/>
        <v>12992</v>
      </c>
      <c r="AE12994">
        <f t="shared" si="841"/>
        <v>1.4784928552016234E-12</v>
      </c>
      <c r="AF12994">
        <f t="shared" si="839"/>
        <v>9.2257954164581257E-10</v>
      </c>
      <c r="AG12994">
        <f t="shared" si="840"/>
        <v>1.9208579174779493E-8</v>
      </c>
    </row>
    <row r="12995" spans="30:33" x14ac:dyDescent="0.2">
      <c r="AD12995">
        <f t="shared" si="838"/>
        <v>12993</v>
      </c>
      <c r="AE12995">
        <f t="shared" si="841"/>
        <v>1.4761272666333009E-12</v>
      </c>
      <c r="AF12995">
        <f t="shared" si="839"/>
        <v>9.211034143791792E-10</v>
      </c>
      <c r="AG12995">
        <f t="shared" si="840"/>
        <v>1.9179321575366478E-8</v>
      </c>
    </row>
    <row r="12996" spans="30:33" x14ac:dyDescent="0.2">
      <c r="AD12996">
        <f t="shared" si="838"/>
        <v>12994</v>
      </c>
      <c r="AE12996">
        <f t="shared" si="841"/>
        <v>1.4737654630066874E-12</v>
      </c>
      <c r="AF12996">
        <f t="shared" si="839"/>
        <v>9.1962964891617249E-10</v>
      </c>
      <c r="AG12996">
        <f t="shared" si="840"/>
        <v>1.9150108426308897E-8</v>
      </c>
    </row>
    <row r="12997" spans="30:33" x14ac:dyDescent="0.2">
      <c r="AD12997">
        <f t="shared" si="838"/>
        <v>12995</v>
      </c>
      <c r="AE12997">
        <f t="shared" si="841"/>
        <v>1.4714074382658766E-12</v>
      </c>
      <c r="AF12997">
        <f t="shared" si="839"/>
        <v>9.1815824147790662E-10</v>
      </c>
      <c r="AG12997">
        <f t="shared" si="840"/>
        <v>1.9120939660265068E-8</v>
      </c>
    </row>
    <row r="12998" spans="30:33" x14ac:dyDescent="0.2">
      <c r="AD12998">
        <f t="shared" si="838"/>
        <v>12996</v>
      </c>
      <c r="AE12998">
        <f t="shared" si="841"/>
        <v>1.4690531863646513E-12</v>
      </c>
      <c r="AF12998">
        <f t="shared" si="839"/>
        <v>9.1668918829154196E-10</v>
      </c>
      <c r="AG12998">
        <f t="shared" si="840"/>
        <v>1.9091815209995009E-8</v>
      </c>
    </row>
    <row r="12999" spans="30:33" x14ac:dyDescent="0.2">
      <c r="AD12999">
        <f t="shared" si="838"/>
        <v>12997</v>
      </c>
      <c r="AE12999">
        <f t="shared" si="841"/>
        <v>1.4667027012664678E-12</v>
      </c>
      <c r="AF12999">
        <f t="shared" si="839"/>
        <v>9.1522248559027544E-10</v>
      </c>
      <c r="AG12999">
        <f t="shared" si="840"/>
        <v>1.9062735008360283E-8</v>
      </c>
    </row>
    <row r="13000" spans="30:33" x14ac:dyDescent="0.2">
      <c r="AD13000">
        <f t="shared" si="838"/>
        <v>12998</v>
      </c>
      <c r="AE13000">
        <f t="shared" si="841"/>
        <v>1.4643559769444414E-12</v>
      </c>
      <c r="AF13000">
        <f t="shared" si="839"/>
        <v>9.1375812961333091E-10</v>
      </c>
      <c r="AG13000">
        <f t="shared" si="840"/>
        <v>1.903369898832385E-8</v>
      </c>
    </row>
    <row r="13001" spans="30:33" x14ac:dyDescent="0.2">
      <c r="AD13001">
        <f t="shared" si="838"/>
        <v>12999</v>
      </c>
      <c r="AE13001">
        <f t="shared" si="841"/>
        <v>1.4620130073813301E-12</v>
      </c>
      <c r="AF13001">
        <f t="shared" si="839"/>
        <v>9.1229611660594955E-10</v>
      </c>
      <c r="AG13001">
        <f t="shared" si="840"/>
        <v>1.900470708294991E-8</v>
      </c>
    </row>
    <row r="13002" spans="30:33" x14ac:dyDescent="0.2">
      <c r="AD13002">
        <f t="shared" si="838"/>
        <v>13000</v>
      </c>
      <c r="AE13002">
        <f t="shared" si="841"/>
        <v>1.4596737865695199E-12</v>
      </c>
      <c r="AF13002">
        <f t="shared" si="839"/>
        <v>9.1083644281937997E-10</v>
      </c>
      <c r="AG13002">
        <f t="shared" si="840"/>
        <v>1.8975759225403759E-8</v>
      </c>
    </row>
    <row r="13003" spans="30:33" x14ac:dyDescent="0.2">
      <c r="AD13003">
        <f t="shared" si="838"/>
        <v>13001</v>
      </c>
      <c r="AE13003">
        <f t="shared" si="841"/>
        <v>1.4573383085110087E-12</v>
      </c>
      <c r="AF13003">
        <f t="shared" si="839"/>
        <v>9.0937910451086893E-10</v>
      </c>
      <c r="AG13003">
        <f t="shared" si="840"/>
        <v>1.8946855348951625E-8</v>
      </c>
    </row>
    <row r="13004" spans="30:33" x14ac:dyDescent="0.2">
      <c r="AD13004">
        <f t="shared" si="838"/>
        <v>13002</v>
      </c>
      <c r="AE13004">
        <f t="shared" si="841"/>
        <v>1.455006567217391E-12</v>
      </c>
      <c r="AF13004">
        <f t="shared" si="839"/>
        <v>9.079240979436515E-10</v>
      </c>
      <c r="AG13004">
        <f t="shared" si="840"/>
        <v>1.8917995386960516E-8</v>
      </c>
    </row>
    <row r="13005" spans="30:33" x14ac:dyDescent="0.2">
      <c r="AD13005">
        <f t="shared" si="838"/>
        <v>13003</v>
      </c>
      <c r="AE13005">
        <f t="shared" si="841"/>
        <v>1.4526785567098432E-12</v>
      </c>
      <c r="AF13005">
        <f t="shared" si="839"/>
        <v>9.0647141938694159E-10</v>
      </c>
      <c r="AG13005">
        <f t="shared" si="840"/>
        <v>1.8889179272898089E-8</v>
      </c>
    </row>
    <row r="13006" spans="30:33" x14ac:dyDescent="0.2">
      <c r="AD13006">
        <f t="shared" si="838"/>
        <v>13004</v>
      </c>
      <c r="AE13006">
        <f t="shared" si="841"/>
        <v>1.4503542710191073E-12</v>
      </c>
      <c r="AF13006">
        <f t="shared" si="839"/>
        <v>9.0502106511592247E-10</v>
      </c>
      <c r="AG13006">
        <f t="shared" si="840"/>
        <v>1.886040694033247E-8</v>
      </c>
    </row>
    <row r="13007" spans="30:33" x14ac:dyDescent="0.2">
      <c r="AD13007">
        <f t="shared" si="838"/>
        <v>13005</v>
      </c>
      <c r="AE13007">
        <f t="shared" si="841"/>
        <v>1.4480337041854767E-12</v>
      </c>
      <c r="AF13007">
        <f t="shared" si="839"/>
        <v>9.0357303141173692E-10</v>
      </c>
      <c r="AG13007">
        <f t="shared" si="840"/>
        <v>1.8831678322932125E-8</v>
      </c>
    </row>
    <row r="13008" spans="30:33" x14ac:dyDescent="0.2">
      <c r="AD13008">
        <f t="shared" ref="AD13008:AD13071" si="842">AD13007+1</f>
        <v>13006</v>
      </c>
      <c r="AE13008">
        <f t="shared" si="841"/>
        <v>1.4457168502587797E-12</v>
      </c>
      <c r="AF13008">
        <f t="shared" ref="AF13008:AF13071" si="843">AF13007*$AF$3</f>
        <v>9.0212731456147805E-10</v>
      </c>
      <c r="AG13008">
        <f t="shared" ref="AG13008:AG13071" si="844">AD13008*AE13008</f>
        <v>1.880299335446569E-8</v>
      </c>
    </row>
    <row r="13009" spans="30:33" x14ac:dyDescent="0.2">
      <c r="AD13009">
        <f t="shared" si="842"/>
        <v>13007</v>
      </c>
      <c r="AE13009">
        <f t="shared" si="841"/>
        <v>1.4434037032983655E-12</v>
      </c>
      <c r="AF13009">
        <f t="shared" si="843"/>
        <v>9.006839108581796E-10</v>
      </c>
      <c r="AG13009">
        <f t="shared" si="844"/>
        <v>1.8774351968801841E-8</v>
      </c>
    </row>
    <row r="13010" spans="30:33" x14ac:dyDescent="0.2">
      <c r="AD13010">
        <f t="shared" si="842"/>
        <v>13008</v>
      </c>
      <c r="AE13010">
        <f t="shared" si="841"/>
        <v>1.441094257373088E-12</v>
      </c>
      <c r="AF13010">
        <f t="shared" si="843"/>
        <v>8.9924281660080647E-10</v>
      </c>
      <c r="AG13010">
        <f t="shared" si="844"/>
        <v>1.874575409990913E-8</v>
      </c>
    </row>
    <row r="13011" spans="30:33" x14ac:dyDescent="0.2">
      <c r="AD13011">
        <f t="shared" si="842"/>
        <v>13009</v>
      </c>
      <c r="AE13011">
        <f t="shared" ref="AE13011:AE13074" si="845">AF13010*$AE$3</f>
        <v>1.438788506561291E-12</v>
      </c>
      <c r="AF13011">
        <f t="shared" si="843"/>
        <v>8.9780402809424515E-10</v>
      </c>
      <c r="AG13011">
        <f t="shared" si="844"/>
        <v>1.8717199681855834E-8</v>
      </c>
    </row>
    <row r="13012" spans="30:33" x14ac:dyDescent="0.2">
      <c r="AD13012">
        <f t="shared" si="842"/>
        <v>13010</v>
      </c>
      <c r="AE13012">
        <f t="shared" si="845"/>
        <v>1.4364864449507928E-12</v>
      </c>
      <c r="AF13012">
        <f t="shared" si="843"/>
        <v>8.9636754164929431E-10</v>
      </c>
      <c r="AG13012">
        <f t="shared" si="844"/>
        <v>1.8688688648809816E-8</v>
      </c>
    </row>
    <row r="13013" spans="30:33" x14ac:dyDescent="0.2">
      <c r="AD13013">
        <f t="shared" si="842"/>
        <v>13011</v>
      </c>
      <c r="AE13013">
        <f t="shared" si="845"/>
        <v>1.4341880666388716E-12</v>
      </c>
      <c r="AF13013">
        <f t="shared" si="843"/>
        <v>8.9493335358265537E-10</v>
      </c>
      <c r="AG13013">
        <f t="shared" si="844"/>
        <v>1.8660220935038357E-8</v>
      </c>
    </row>
    <row r="13014" spans="30:33" x14ac:dyDescent="0.2">
      <c r="AD13014">
        <f t="shared" si="842"/>
        <v>13012</v>
      </c>
      <c r="AE13014">
        <f t="shared" si="845"/>
        <v>1.4318933657322492E-12</v>
      </c>
      <c r="AF13014">
        <f t="shared" si="843"/>
        <v>8.9350146021692311E-10</v>
      </c>
      <c r="AG13014">
        <f t="shared" si="844"/>
        <v>1.8631796474908026E-8</v>
      </c>
    </row>
    <row r="13015" spans="30:33" x14ac:dyDescent="0.2">
      <c r="AD13015">
        <f t="shared" si="842"/>
        <v>13013</v>
      </c>
      <c r="AE13015">
        <f t="shared" si="845"/>
        <v>1.4296023363470777E-12</v>
      </c>
      <c r="AF13015">
        <f t="shared" si="843"/>
        <v>8.9207185788057603E-10</v>
      </c>
      <c r="AG13015">
        <f t="shared" si="844"/>
        <v>1.8603415202884522E-8</v>
      </c>
    </row>
    <row r="13016" spans="30:33" x14ac:dyDescent="0.2">
      <c r="AD13016">
        <f t="shared" si="842"/>
        <v>13014</v>
      </c>
      <c r="AE13016">
        <f t="shared" si="845"/>
        <v>1.4273149726089223E-12</v>
      </c>
      <c r="AF13016">
        <f t="shared" si="843"/>
        <v>8.9064454290796709E-10</v>
      </c>
      <c r="AG13016">
        <f t="shared" si="844"/>
        <v>1.8575077053532516E-8</v>
      </c>
    </row>
    <row r="13017" spans="30:33" x14ac:dyDescent="0.2">
      <c r="AD13017">
        <f t="shared" si="842"/>
        <v>13015</v>
      </c>
      <c r="AE13017">
        <f t="shared" si="845"/>
        <v>1.4250312686527481E-12</v>
      </c>
      <c r="AF13017">
        <f t="shared" si="843"/>
        <v>8.8921951163931434E-10</v>
      </c>
      <c r="AG13017">
        <f t="shared" si="844"/>
        <v>1.8546781961515515E-8</v>
      </c>
    </row>
    <row r="13018" spans="30:33" x14ac:dyDescent="0.2">
      <c r="AD13018">
        <f t="shared" si="842"/>
        <v>13016</v>
      </c>
      <c r="AE13018">
        <f t="shared" si="845"/>
        <v>1.4227512186229036E-12</v>
      </c>
      <c r="AF13018">
        <f t="shared" si="843"/>
        <v>8.8779676042069136E-10</v>
      </c>
      <c r="AG13018">
        <f t="shared" si="844"/>
        <v>1.8518529861595714E-8</v>
      </c>
    </row>
    <row r="13019" spans="30:33" x14ac:dyDescent="0.2">
      <c r="AD13019">
        <f t="shared" si="842"/>
        <v>13017</v>
      </c>
      <c r="AE13019">
        <f t="shared" si="845"/>
        <v>1.4204748166731069E-12</v>
      </c>
      <c r="AF13019">
        <f t="shared" si="843"/>
        <v>8.8637628560401823E-10</v>
      </c>
      <c r="AG13019">
        <f t="shared" si="844"/>
        <v>1.849032068863383E-8</v>
      </c>
    </row>
    <row r="13020" spans="30:33" x14ac:dyDescent="0.2">
      <c r="AD13020">
        <f t="shared" si="842"/>
        <v>13018</v>
      </c>
      <c r="AE13020">
        <f t="shared" si="845"/>
        <v>1.4182020569664298E-12</v>
      </c>
      <c r="AF13020">
        <f t="shared" si="843"/>
        <v>8.8495808354705173E-10</v>
      </c>
      <c r="AG13020">
        <f t="shared" si="844"/>
        <v>1.8462154377588984E-8</v>
      </c>
    </row>
    <row r="13021" spans="30:33" x14ac:dyDescent="0.2">
      <c r="AD13021">
        <f t="shared" si="842"/>
        <v>13019</v>
      </c>
      <c r="AE13021">
        <f t="shared" si="845"/>
        <v>1.4159329336752833E-12</v>
      </c>
      <c r="AF13021">
        <f t="shared" si="843"/>
        <v>8.8354215061337644E-10</v>
      </c>
      <c r="AG13021">
        <f t="shared" si="844"/>
        <v>1.8434030863518512E-8</v>
      </c>
    </row>
    <row r="13022" spans="30:33" x14ac:dyDescent="0.2">
      <c r="AD13022">
        <f t="shared" si="842"/>
        <v>13020</v>
      </c>
      <c r="AE13022">
        <f t="shared" si="845"/>
        <v>1.413667440981403E-12</v>
      </c>
      <c r="AF13022">
        <f t="shared" si="843"/>
        <v>8.82128483172395E-10</v>
      </c>
      <c r="AG13022">
        <f t="shared" si="844"/>
        <v>1.8405950081577866E-8</v>
      </c>
    </row>
    <row r="13023" spans="30:33" x14ac:dyDescent="0.2">
      <c r="AD13023">
        <f t="shared" si="842"/>
        <v>13021</v>
      </c>
      <c r="AE13023">
        <f t="shared" si="845"/>
        <v>1.4114055730758327E-12</v>
      </c>
      <c r="AF13023">
        <f t="shared" si="843"/>
        <v>8.8071707759931916E-10</v>
      </c>
      <c r="AG13023">
        <f t="shared" si="844"/>
        <v>1.8377911967020417E-8</v>
      </c>
    </row>
    <row r="13024" spans="30:33" x14ac:dyDescent="0.2">
      <c r="AD13024">
        <f t="shared" si="842"/>
        <v>13022</v>
      </c>
      <c r="AE13024">
        <f t="shared" si="845"/>
        <v>1.4091473241589114E-12</v>
      </c>
      <c r="AF13024">
        <f t="shared" si="843"/>
        <v>8.793079302751602E-10</v>
      </c>
      <c r="AG13024">
        <f t="shared" si="844"/>
        <v>1.8349916455197344E-8</v>
      </c>
    </row>
    <row r="13025" spans="30:33" x14ac:dyDescent="0.2">
      <c r="AD13025">
        <f t="shared" si="842"/>
        <v>13023</v>
      </c>
      <c r="AE13025">
        <f t="shared" si="845"/>
        <v>1.406892688440257E-12</v>
      </c>
      <c r="AF13025">
        <f t="shared" si="843"/>
        <v>8.7790103758671992E-10</v>
      </c>
      <c r="AG13025">
        <f t="shared" si="844"/>
        <v>1.8321963481557466E-8</v>
      </c>
    </row>
    <row r="13026" spans="30:33" x14ac:dyDescent="0.2">
      <c r="AD13026">
        <f t="shared" si="842"/>
        <v>13024</v>
      </c>
      <c r="AE13026">
        <f t="shared" si="845"/>
        <v>1.4046416601387525E-12</v>
      </c>
      <c r="AF13026">
        <f t="shared" si="843"/>
        <v>8.7649639592658114E-10</v>
      </c>
      <c r="AG13026">
        <f t="shared" si="844"/>
        <v>1.8294052981647111E-8</v>
      </c>
    </row>
    <row r="13027" spans="30:33" x14ac:dyDescent="0.2">
      <c r="AD13027">
        <f t="shared" si="842"/>
        <v>13025</v>
      </c>
      <c r="AE13027">
        <f t="shared" si="845"/>
        <v>1.4023942334825304E-12</v>
      </c>
      <c r="AF13027">
        <f t="shared" si="843"/>
        <v>8.7509400169309857E-10</v>
      </c>
      <c r="AG13027">
        <f t="shared" si="844"/>
        <v>1.826618489110996E-8</v>
      </c>
    </row>
    <row r="13028" spans="30:33" x14ac:dyDescent="0.2">
      <c r="AD13028">
        <f t="shared" si="842"/>
        <v>13026</v>
      </c>
      <c r="AE13028">
        <f t="shared" si="845"/>
        <v>1.4001504027089584E-12</v>
      </c>
      <c r="AF13028">
        <f t="shared" si="843"/>
        <v>8.7369385129038955E-10</v>
      </c>
      <c r="AG13028">
        <f t="shared" si="844"/>
        <v>1.8238359145686894E-8</v>
      </c>
    </row>
    <row r="13029" spans="30:33" x14ac:dyDescent="0.2">
      <c r="AD13029">
        <f t="shared" si="842"/>
        <v>13027</v>
      </c>
      <c r="AE13029">
        <f t="shared" si="845"/>
        <v>1.3979101620646238E-12</v>
      </c>
      <c r="AF13029">
        <f t="shared" si="843"/>
        <v>8.722959411283249E-10</v>
      </c>
      <c r="AG13029">
        <f t="shared" si="844"/>
        <v>1.8210575681215855E-8</v>
      </c>
    </row>
    <row r="13030" spans="30:33" x14ac:dyDescent="0.2">
      <c r="AD13030">
        <f t="shared" si="842"/>
        <v>13028</v>
      </c>
      <c r="AE13030">
        <f t="shared" si="845"/>
        <v>1.3956735058053204E-12</v>
      </c>
      <c r="AF13030">
        <f t="shared" si="843"/>
        <v>8.7090026762251958E-10</v>
      </c>
      <c r="AG13030">
        <f t="shared" si="844"/>
        <v>1.8182834433631713E-8</v>
      </c>
    </row>
    <row r="13031" spans="30:33" x14ac:dyDescent="0.2">
      <c r="AD13031">
        <f t="shared" si="842"/>
        <v>13029</v>
      </c>
      <c r="AE13031">
        <f t="shared" si="845"/>
        <v>1.393440428196032E-12</v>
      </c>
      <c r="AF13031">
        <f t="shared" si="843"/>
        <v>8.6950682719432348E-10</v>
      </c>
      <c r="AG13031">
        <f t="shared" si="844"/>
        <v>1.8155135338966101E-8</v>
      </c>
    </row>
    <row r="13032" spans="30:33" x14ac:dyDescent="0.2">
      <c r="AD13032">
        <f t="shared" si="842"/>
        <v>13030</v>
      </c>
      <c r="AE13032">
        <f t="shared" si="845"/>
        <v>1.3912109235109182E-12</v>
      </c>
      <c r="AF13032">
        <f t="shared" si="843"/>
        <v>8.6811561627081257E-10</v>
      </c>
      <c r="AG13032">
        <f t="shared" si="844"/>
        <v>1.8127478333347263E-8</v>
      </c>
    </row>
    <row r="13033" spans="30:33" x14ac:dyDescent="0.2">
      <c r="AD13033">
        <f t="shared" si="842"/>
        <v>13031</v>
      </c>
      <c r="AE13033">
        <f t="shared" si="845"/>
        <v>1.3889849860333008E-12</v>
      </c>
      <c r="AF13033">
        <f t="shared" si="843"/>
        <v>8.6672663128477925E-10</v>
      </c>
      <c r="AG13033">
        <f t="shared" si="844"/>
        <v>1.8099863352999941E-8</v>
      </c>
    </row>
    <row r="13034" spans="30:33" x14ac:dyDescent="0.2">
      <c r="AD13034">
        <f t="shared" si="842"/>
        <v>13032</v>
      </c>
      <c r="AE13034">
        <f t="shared" si="845"/>
        <v>1.3867626100556475E-12</v>
      </c>
      <c r="AF13034">
        <f t="shared" si="843"/>
        <v>8.6533986867472356E-10</v>
      </c>
      <c r="AG13034">
        <f t="shared" si="844"/>
        <v>1.8072290334245197E-8</v>
      </c>
    </row>
    <row r="13035" spans="30:33" x14ac:dyDescent="0.2">
      <c r="AD13035">
        <f t="shared" si="842"/>
        <v>13033</v>
      </c>
      <c r="AE13035">
        <f t="shared" si="845"/>
        <v>1.3845437898795583E-12</v>
      </c>
      <c r="AF13035">
        <f t="shared" si="843"/>
        <v>8.6395532488484399E-10</v>
      </c>
      <c r="AG13035">
        <f t="shared" si="844"/>
        <v>1.8044759213500286E-8</v>
      </c>
    </row>
    <row r="13036" spans="30:33" x14ac:dyDescent="0.2">
      <c r="AD13036">
        <f t="shared" si="842"/>
        <v>13034</v>
      </c>
      <c r="AE13036">
        <f t="shared" si="845"/>
        <v>1.3823285198157509E-12</v>
      </c>
      <c r="AF13036">
        <f t="shared" si="843"/>
        <v>8.6257299636502818E-10</v>
      </c>
      <c r="AG13036">
        <f t="shared" si="844"/>
        <v>1.8017269927278498E-8</v>
      </c>
    </row>
    <row r="13037" spans="30:33" x14ac:dyDescent="0.2">
      <c r="AD13037">
        <f t="shared" si="842"/>
        <v>13035</v>
      </c>
      <c r="AE13037">
        <f t="shared" si="845"/>
        <v>1.3801167941840458E-12</v>
      </c>
      <c r="AF13037">
        <f t="shared" si="843"/>
        <v>8.6119287957084413E-10</v>
      </c>
      <c r="AG13037">
        <f t="shared" si="844"/>
        <v>1.7989822412189036E-8</v>
      </c>
    </row>
    <row r="13038" spans="30:33" x14ac:dyDescent="0.2">
      <c r="AD13038">
        <f t="shared" si="842"/>
        <v>13036</v>
      </c>
      <c r="AE13038">
        <f t="shared" si="845"/>
        <v>1.3779086073133513E-12</v>
      </c>
      <c r="AF13038">
        <f t="shared" si="843"/>
        <v>8.5981497096353075E-10</v>
      </c>
      <c r="AG13038">
        <f t="shared" si="844"/>
        <v>1.7962416604936848E-8</v>
      </c>
    </row>
    <row r="13039" spans="30:33" x14ac:dyDescent="0.2">
      <c r="AD13039">
        <f t="shared" si="842"/>
        <v>13037</v>
      </c>
      <c r="AE13039">
        <f t="shared" si="845"/>
        <v>1.3757039535416499E-12</v>
      </c>
      <c r="AF13039">
        <f t="shared" si="843"/>
        <v>8.5843926700998904E-10</v>
      </c>
      <c r="AG13039">
        <f t="shared" si="844"/>
        <v>1.7935052442322489E-8</v>
      </c>
    </row>
    <row r="13040" spans="30:33" x14ac:dyDescent="0.2">
      <c r="AD13040">
        <f t="shared" si="842"/>
        <v>13038</v>
      </c>
      <c r="AE13040">
        <f t="shared" si="845"/>
        <v>1.3735028272159831E-12</v>
      </c>
      <c r="AF13040">
        <f t="shared" si="843"/>
        <v>8.5706576418277303E-10</v>
      </c>
      <c r="AG13040">
        <f t="shared" si="844"/>
        <v>1.7907729861241988E-8</v>
      </c>
    </row>
    <row r="13041" spans="30:33" x14ac:dyDescent="0.2">
      <c r="AD13041">
        <f t="shared" si="842"/>
        <v>13039</v>
      </c>
      <c r="AE13041">
        <f t="shared" si="845"/>
        <v>1.3713052226924375E-12</v>
      </c>
      <c r="AF13041">
        <f t="shared" si="843"/>
        <v>8.5569445896008051E-10</v>
      </c>
      <c r="AG13041">
        <f t="shared" si="844"/>
        <v>1.7880448798686691E-8</v>
      </c>
    </row>
    <row r="13042" spans="30:33" x14ac:dyDescent="0.2">
      <c r="AD13042">
        <f t="shared" si="842"/>
        <v>13040</v>
      </c>
      <c r="AE13042">
        <f t="shared" si="845"/>
        <v>1.3691111343361295E-12</v>
      </c>
      <c r="AF13042">
        <f t="shared" si="843"/>
        <v>8.5432534782574434E-10</v>
      </c>
      <c r="AG13042">
        <f t="shared" si="844"/>
        <v>1.7853209191743128E-8</v>
      </c>
    </row>
    <row r="13043" spans="30:33" x14ac:dyDescent="0.2">
      <c r="AD13043">
        <f t="shared" si="842"/>
        <v>13041</v>
      </c>
      <c r="AE13043">
        <f t="shared" si="845"/>
        <v>1.3669205565211916E-12</v>
      </c>
      <c r="AF13043">
        <f t="shared" si="843"/>
        <v>8.5295842726922312E-10</v>
      </c>
      <c r="AG13043">
        <f t="shared" si="844"/>
        <v>1.7826010977592859E-8</v>
      </c>
    </row>
    <row r="13044" spans="30:33" x14ac:dyDescent="0.2">
      <c r="AD13044">
        <f t="shared" si="842"/>
        <v>13042</v>
      </c>
      <c r="AE13044">
        <f t="shared" si="845"/>
        <v>1.3647334836307576E-12</v>
      </c>
      <c r="AF13044">
        <f t="shared" si="843"/>
        <v>8.5159369378559233E-10</v>
      </c>
      <c r="AG13044">
        <f t="shared" si="844"/>
        <v>1.7798854093512341E-8</v>
      </c>
    </row>
    <row r="13045" spans="30:33" x14ac:dyDescent="0.2">
      <c r="AD13045">
        <f t="shared" si="842"/>
        <v>13043</v>
      </c>
      <c r="AE13045">
        <f t="shared" si="845"/>
        <v>1.3625499100569483E-12</v>
      </c>
      <c r="AF13045">
        <f t="shared" si="843"/>
        <v>8.5023114387553533E-10</v>
      </c>
      <c r="AG13045">
        <f t="shared" si="844"/>
        <v>1.7771738476872777E-8</v>
      </c>
    </row>
    <row r="13046" spans="30:33" x14ac:dyDescent="0.2">
      <c r="AD13046">
        <f t="shared" si="842"/>
        <v>13044</v>
      </c>
      <c r="AE13046">
        <f t="shared" si="845"/>
        <v>1.3603698302008572E-12</v>
      </c>
      <c r="AF13046">
        <f t="shared" si="843"/>
        <v>8.4887077404533444E-10</v>
      </c>
      <c r="AG13046">
        <f t="shared" si="844"/>
        <v>1.774466406513998E-8</v>
      </c>
    </row>
    <row r="13047" spans="30:33" x14ac:dyDescent="0.2">
      <c r="AD13047">
        <f t="shared" si="842"/>
        <v>13045</v>
      </c>
      <c r="AE13047">
        <f t="shared" si="845"/>
        <v>1.3581932384725357E-12</v>
      </c>
      <c r="AF13047">
        <f t="shared" si="843"/>
        <v>8.4751258080686187E-10</v>
      </c>
      <c r="AG13047">
        <f t="shared" si="844"/>
        <v>1.771763079587423E-8</v>
      </c>
    </row>
    <row r="13048" spans="30:33" x14ac:dyDescent="0.2">
      <c r="AD13048">
        <f t="shared" si="842"/>
        <v>13046</v>
      </c>
      <c r="AE13048">
        <f t="shared" si="845"/>
        <v>1.3560201292909796E-12</v>
      </c>
      <c r="AF13048">
        <f t="shared" si="843"/>
        <v>8.4615656067757081E-10</v>
      </c>
      <c r="AG13048">
        <f t="shared" si="844"/>
        <v>1.769063860673012E-8</v>
      </c>
    </row>
    <row r="13049" spans="30:33" x14ac:dyDescent="0.2">
      <c r="AD13049">
        <f t="shared" si="842"/>
        <v>13047</v>
      </c>
      <c r="AE13049">
        <f t="shared" si="845"/>
        <v>1.3538504970841138E-12</v>
      </c>
      <c r="AF13049">
        <f t="shared" si="843"/>
        <v>8.4480271018048667E-10</v>
      </c>
      <c r="AG13049">
        <f t="shared" si="844"/>
        <v>1.7663687435456433E-8</v>
      </c>
    </row>
    <row r="13050" spans="30:33" x14ac:dyDescent="0.2">
      <c r="AD13050">
        <f t="shared" si="842"/>
        <v>13048</v>
      </c>
      <c r="AE13050">
        <f t="shared" si="845"/>
        <v>1.3516843362887792E-12</v>
      </c>
      <c r="AF13050">
        <f t="shared" si="843"/>
        <v>8.4345102584419782E-10</v>
      </c>
      <c r="AG13050">
        <f t="shared" si="844"/>
        <v>1.7636777219895993E-8</v>
      </c>
    </row>
    <row r="13051" spans="30:33" x14ac:dyDescent="0.2">
      <c r="AD13051">
        <f t="shared" si="842"/>
        <v>13049</v>
      </c>
      <c r="AE13051">
        <f t="shared" si="845"/>
        <v>1.3495216413507172E-12</v>
      </c>
      <c r="AF13051">
        <f t="shared" si="843"/>
        <v>8.4210150420284708E-10</v>
      </c>
      <c r="AG13051">
        <f t="shared" si="844"/>
        <v>1.760990789798551E-8</v>
      </c>
    </row>
    <row r="13052" spans="30:33" x14ac:dyDescent="0.2">
      <c r="AD13052">
        <f t="shared" si="842"/>
        <v>13050</v>
      </c>
      <c r="AE13052">
        <f t="shared" si="845"/>
        <v>1.3473624067245559E-12</v>
      </c>
      <c r="AF13052">
        <f t="shared" si="843"/>
        <v>8.4075414179612246E-10</v>
      </c>
      <c r="AG13052">
        <f t="shared" si="844"/>
        <v>1.7583079407755455E-8</v>
      </c>
    </row>
    <row r="13053" spans="30:33" x14ac:dyDescent="0.2">
      <c r="AD13053">
        <f t="shared" si="842"/>
        <v>13051</v>
      </c>
      <c r="AE13053">
        <f t="shared" si="845"/>
        <v>1.3452066268737965E-12</v>
      </c>
      <c r="AF13053">
        <f t="shared" si="843"/>
        <v>8.3940893516924861E-10</v>
      </c>
      <c r="AG13053">
        <f t="shared" si="844"/>
        <v>1.7556291687329916E-8</v>
      </c>
    </row>
    <row r="13054" spans="30:33" x14ac:dyDescent="0.2">
      <c r="AD13054">
        <f t="shared" si="842"/>
        <v>13052</v>
      </c>
      <c r="AE13054">
        <f t="shared" si="845"/>
        <v>1.3430542962707985E-12</v>
      </c>
      <c r="AF13054">
        <f t="shared" si="843"/>
        <v>8.3806588087297781E-10</v>
      </c>
      <c r="AG13054">
        <f t="shared" si="844"/>
        <v>1.7529544674926462E-8</v>
      </c>
    </row>
    <row r="13055" spans="30:33" x14ac:dyDescent="0.2">
      <c r="AD13055">
        <f t="shared" si="842"/>
        <v>13053</v>
      </c>
      <c r="AE13055">
        <f t="shared" si="845"/>
        <v>1.3409054093967651E-12</v>
      </c>
      <c r="AF13055">
        <f t="shared" si="843"/>
        <v>8.3672497546358098E-10</v>
      </c>
      <c r="AG13055">
        <f t="shared" si="844"/>
        <v>1.7502838308855975E-8</v>
      </c>
    </row>
    <row r="13056" spans="30:33" x14ac:dyDescent="0.2">
      <c r="AD13056">
        <f t="shared" si="842"/>
        <v>13054</v>
      </c>
      <c r="AE13056">
        <f t="shared" si="845"/>
        <v>1.3387599607417301E-12</v>
      </c>
      <c r="AF13056">
        <f t="shared" si="843"/>
        <v>8.3538621550283921E-10</v>
      </c>
      <c r="AG13056">
        <f t="shared" si="844"/>
        <v>1.7476172527522543E-8</v>
      </c>
    </row>
    <row r="13057" spans="30:33" x14ac:dyDescent="0.2">
      <c r="AD13057">
        <f t="shared" si="842"/>
        <v>13055</v>
      </c>
      <c r="AE13057">
        <f t="shared" si="845"/>
        <v>1.3366179448045432E-12</v>
      </c>
      <c r="AF13057">
        <f t="shared" si="843"/>
        <v>8.3404959755803463E-10</v>
      </c>
      <c r="AG13057">
        <f t="shared" si="844"/>
        <v>1.7449547269423312E-8</v>
      </c>
    </row>
    <row r="13058" spans="30:33" x14ac:dyDescent="0.2">
      <c r="AD13058">
        <f t="shared" si="842"/>
        <v>13056</v>
      </c>
      <c r="AE13058">
        <f t="shared" si="845"/>
        <v>1.3344793560928561E-12</v>
      </c>
      <c r="AF13058">
        <f t="shared" si="843"/>
        <v>8.3271511820194176E-10</v>
      </c>
      <c r="AG13058">
        <f t="shared" si="844"/>
        <v>1.742296247314833E-8</v>
      </c>
    </row>
    <row r="13059" spans="30:33" x14ac:dyDescent="0.2">
      <c r="AD13059">
        <f t="shared" si="842"/>
        <v>13057</v>
      </c>
      <c r="AE13059">
        <f t="shared" si="845"/>
        <v>1.3323441891231074E-12</v>
      </c>
      <c r="AF13059">
        <f t="shared" si="843"/>
        <v>8.313827740128186E-10</v>
      </c>
      <c r="AG13059">
        <f t="shared" si="844"/>
        <v>1.7396418077380414E-8</v>
      </c>
    </row>
    <row r="13060" spans="30:33" x14ac:dyDescent="0.2">
      <c r="AD13060">
        <f t="shared" si="842"/>
        <v>13058</v>
      </c>
      <c r="AE13060">
        <f t="shared" si="845"/>
        <v>1.3302124384205103E-12</v>
      </c>
      <c r="AF13060">
        <f t="shared" si="843"/>
        <v>8.3005256157439806E-10</v>
      </c>
      <c r="AG13060">
        <f t="shared" si="844"/>
        <v>1.7369914020895024E-8</v>
      </c>
    </row>
    <row r="13061" spans="30:33" x14ac:dyDescent="0.2">
      <c r="AD13061">
        <f t="shared" si="842"/>
        <v>13059</v>
      </c>
      <c r="AE13061">
        <f t="shared" si="845"/>
        <v>1.3280840985190376E-12</v>
      </c>
      <c r="AF13061">
        <f t="shared" si="843"/>
        <v>8.2872447747587895E-10</v>
      </c>
      <c r="AG13061">
        <f t="shared" si="844"/>
        <v>1.7343450242560113E-8</v>
      </c>
    </row>
    <row r="13062" spans="30:33" x14ac:dyDescent="0.2">
      <c r="AD13062">
        <f t="shared" si="842"/>
        <v>13060</v>
      </c>
      <c r="AE13062">
        <f t="shared" si="845"/>
        <v>1.3259591639614069E-12</v>
      </c>
      <c r="AF13062">
        <f t="shared" si="843"/>
        <v>8.273985183119175E-10</v>
      </c>
      <c r="AG13062">
        <f t="shared" si="844"/>
        <v>1.7317026681335972E-8</v>
      </c>
    </row>
    <row r="13063" spans="30:33" x14ac:dyDescent="0.2">
      <c r="AD13063">
        <f t="shared" si="842"/>
        <v>13061</v>
      </c>
      <c r="AE13063">
        <f t="shared" si="845"/>
        <v>1.3238376292990687E-12</v>
      </c>
      <c r="AF13063">
        <f t="shared" si="843"/>
        <v>8.2607468068261838E-10</v>
      </c>
      <c r="AG13063">
        <f t="shared" si="844"/>
        <v>1.7290643276275136E-8</v>
      </c>
    </row>
    <row r="13064" spans="30:33" x14ac:dyDescent="0.2">
      <c r="AD13064">
        <f t="shared" si="842"/>
        <v>13062</v>
      </c>
      <c r="AE13064">
        <f t="shared" si="845"/>
        <v>1.3217194890921901E-12</v>
      </c>
      <c r="AF13064">
        <f t="shared" si="843"/>
        <v>8.2475296119352611E-10</v>
      </c>
      <c r="AG13064">
        <f t="shared" si="844"/>
        <v>1.7264299966522185E-8</v>
      </c>
    </row>
    <row r="13065" spans="30:33" x14ac:dyDescent="0.2">
      <c r="AD13065">
        <f t="shared" si="842"/>
        <v>13063</v>
      </c>
      <c r="AE13065">
        <f t="shared" si="845"/>
        <v>1.3196047379096423E-12</v>
      </c>
      <c r="AF13065">
        <f t="shared" si="843"/>
        <v>8.2343335645561648E-10</v>
      </c>
      <c r="AG13065">
        <f t="shared" si="844"/>
        <v>1.7237996691313656E-8</v>
      </c>
    </row>
    <row r="13066" spans="30:33" x14ac:dyDescent="0.2">
      <c r="AD13066">
        <f t="shared" si="842"/>
        <v>13064</v>
      </c>
      <c r="AE13066">
        <f t="shared" si="845"/>
        <v>1.317493370328987E-12</v>
      </c>
      <c r="AF13066">
        <f t="shared" si="843"/>
        <v>8.2211586308528744E-10</v>
      </c>
      <c r="AG13066">
        <f t="shared" si="844"/>
        <v>1.7211733389977886E-8</v>
      </c>
    </row>
    <row r="13067" spans="30:33" x14ac:dyDescent="0.2">
      <c r="AD13067">
        <f t="shared" si="842"/>
        <v>13065</v>
      </c>
      <c r="AE13067">
        <f t="shared" si="845"/>
        <v>1.3153853809364605E-12</v>
      </c>
      <c r="AF13067">
        <f t="shared" si="843"/>
        <v>8.2080047770435094E-10</v>
      </c>
      <c r="AG13067">
        <f t="shared" si="844"/>
        <v>1.7185510001934857E-8</v>
      </c>
    </row>
    <row r="13068" spans="30:33" x14ac:dyDescent="0.2">
      <c r="AD13068">
        <f t="shared" si="842"/>
        <v>13066</v>
      </c>
      <c r="AE13068">
        <f t="shared" si="845"/>
        <v>1.3132807643269621E-12</v>
      </c>
      <c r="AF13068">
        <f t="shared" si="843"/>
        <v>8.1948719694002396E-10</v>
      </c>
      <c r="AG13068">
        <f t="shared" si="844"/>
        <v>1.7159326466696089E-8</v>
      </c>
    </row>
    <row r="13069" spans="30:33" x14ac:dyDescent="0.2">
      <c r="AD13069">
        <f t="shared" si="842"/>
        <v>13067</v>
      </c>
      <c r="AE13069">
        <f t="shared" si="845"/>
        <v>1.3111795151040389E-12</v>
      </c>
      <c r="AF13069">
        <f t="shared" si="843"/>
        <v>8.1817601742491987E-10</v>
      </c>
      <c r="AG13069">
        <f t="shared" si="844"/>
        <v>1.7133182723864477E-8</v>
      </c>
    </row>
    <row r="13070" spans="30:33" x14ac:dyDescent="0.2">
      <c r="AD13070">
        <f t="shared" si="842"/>
        <v>13068</v>
      </c>
      <c r="AE13070">
        <f t="shared" si="845"/>
        <v>1.3090816278798724E-12</v>
      </c>
      <c r="AF13070">
        <f t="shared" si="843"/>
        <v>8.1686693579704E-10</v>
      </c>
      <c r="AG13070">
        <f t="shared" si="844"/>
        <v>1.7107078713134171E-8</v>
      </c>
    </row>
    <row r="13071" spans="30:33" x14ac:dyDescent="0.2">
      <c r="AD13071">
        <f t="shared" si="842"/>
        <v>13069</v>
      </c>
      <c r="AE13071">
        <f t="shared" si="845"/>
        <v>1.3069870972752646E-12</v>
      </c>
      <c r="AF13071">
        <f t="shared" si="843"/>
        <v>8.1555994869976473E-10</v>
      </c>
      <c r="AG13071">
        <f t="shared" si="844"/>
        <v>1.7081014374290433E-8</v>
      </c>
    </row>
    <row r="13072" spans="30:33" x14ac:dyDescent="0.2">
      <c r="AD13072">
        <f t="shared" ref="AD13072:AD13135" si="846">AD13071+1</f>
        <v>13070</v>
      </c>
      <c r="AE13072">
        <f t="shared" si="845"/>
        <v>1.3048959179196243E-12</v>
      </c>
      <c r="AF13072">
        <f t="shared" ref="AF13072:AF13135" si="847">AF13071*$AF$3</f>
        <v>8.1425505278184512E-10</v>
      </c>
      <c r="AG13072">
        <f t="shared" ref="AG13072:AG13135" si="848">AD13072*AE13072</f>
        <v>1.705498964720949E-8</v>
      </c>
    </row>
    <row r="13073" spans="30:33" x14ac:dyDescent="0.2">
      <c r="AD13073">
        <f t="shared" si="846"/>
        <v>13071</v>
      </c>
      <c r="AE13073">
        <f t="shared" si="845"/>
        <v>1.3028080844509528E-12</v>
      </c>
      <c r="AF13073">
        <f t="shared" si="847"/>
        <v>8.1295224469739411E-10</v>
      </c>
      <c r="AG13073">
        <f t="shared" si="848"/>
        <v>1.7029004471858405E-8</v>
      </c>
    </row>
    <row r="13074" spans="30:33" x14ac:dyDescent="0.2">
      <c r="AD13074">
        <f t="shared" si="846"/>
        <v>13072</v>
      </c>
      <c r="AE13074">
        <f t="shared" si="845"/>
        <v>1.3007235915158312E-12</v>
      </c>
      <c r="AF13074">
        <f t="shared" si="847"/>
        <v>8.1165152110587827E-10</v>
      </c>
      <c r="AG13074">
        <f t="shared" si="848"/>
        <v>1.7003058788294947E-8</v>
      </c>
    </row>
    <row r="13075" spans="30:33" x14ac:dyDescent="0.2">
      <c r="AD13075">
        <f t="shared" si="846"/>
        <v>13073</v>
      </c>
      <c r="AE13075">
        <f t="shared" ref="AE13075:AE13138" si="849">AF13074*$AE$3</f>
        <v>1.2986424337694057E-12</v>
      </c>
      <c r="AF13075">
        <f t="shared" si="847"/>
        <v>8.1035287867210887E-10</v>
      </c>
      <c r="AG13075">
        <f t="shared" si="848"/>
        <v>1.6977152536667442E-8</v>
      </c>
    </row>
    <row r="13076" spans="30:33" x14ac:dyDescent="0.2">
      <c r="AD13076">
        <f t="shared" si="846"/>
        <v>13074</v>
      </c>
      <c r="AE13076">
        <f t="shared" si="849"/>
        <v>1.2965646058753747E-12</v>
      </c>
      <c r="AF13076">
        <f t="shared" si="847"/>
        <v>8.0905631406623346E-10</v>
      </c>
      <c r="AG13076">
        <f t="shared" si="848"/>
        <v>1.6951285657214649E-8</v>
      </c>
    </row>
    <row r="13077" spans="30:33" x14ac:dyDescent="0.2">
      <c r="AD13077">
        <f t="shared" si="846"/>
        <v>13075</v>
      </c>
      <c r="AE13077">
        <f t="shared" si="849"/>
        <v>1.2944901025059741E-12</v>
      </c>
      <c r="AF13077">
        <f t="shared" si="847"/>
        <v>8.0776182396372744E-10</v>
      </c>
      <c r="AG13077">
        <f t="shared" si="848"/>
        <v>1.6925458090265613E-8</v>
      </c>
    </row>
    <row r="13078" spans="30:33" x14ac:dyDescent="0.2">
      <c r="AD13078">
        <f t="shared" si="846"/>
        <v>13076</v>
      </c>
      <c r="AE13078">
        <f t="shared" si="849"/>
        <v>1.2924189183419645E-12</v>
      </c>
      <c r="AF13078">
        <f t="shared" si="847"/>
        <v>8.0646940504538548E-10</v>
      </c>
      <c r="AG13078">
        <f t="shared" si="848"/>
        <v>1.6899669776239528E-8</v>
      </c>
    </row>
    <row r="13079" spans="30:33" x14ac:dyDescent="0.2">
      <c r="AD13079">
        <f t="shared" si="846"/>
        <v>13077</v>
      </c>
      <c r="AE13079">
        <f t="shared" si="849"/>
        <v>1.2903510480726173E-12</v>
      </c>
      <c r="AF13079">
        <f t="shared" si="847"/>
        <v>8.0517905399731279E-10</v>
      </c>
      <c r="AG13079">
        <f t="shared" si="848"/>
        <v>1.6873920655645618E-8</v>
      </c>
    </row>
    <row r="13080" spans="30:33" x14ac:dyDescent="0.2">
      <c r="AD13080">
        <f t="shared" si="846"/>
        <v>13078</v>
      </c>
      <c r="AE13080">
        <f t="shared" si="849"/>
        <v>1.2882864863957011E-12</v>
      </c>
      <c r="AF13080">
        <f t="shared" si="847"/>
        <v>8.0389076751091709E-10</v>
      </c>
      <c r="AG13080">
        <f t="shared" si="848"/>
        <v>1.6848210669082979E-8</v>
      </c>
    </row>
    <row r="13081" spans="30:33" x14ac:dyDescent="0.2">
      <c r="AD13081">
        <f t="shared" si="846"/>
        <v>13079</v>
      </c>
      <c r="AE13081">
        <f t="shared" si="849"/>
        <v>1.286225228017468E-12</v>
      </c>
      <c r="AF13081">
        <f t="shared" si="847"/>
        <v>8.0260454228289954E-10</v>
      </c>
      <c r="AG13081">
        <f t="shared" si="848"/>
        <v>1.6822539757240463E-8</v>
      </c>
    </row>
    <row r="13082" spans="30:33" x14ac:dyDescent="0.2">
      <c r="AD13082">
        <f t="shared" si="846"/>
        <v>13080</v>
      </c>
      <c r="AE13082">
        <f t="shared" si="849"/>
        <v>1.2841672676526399E-12</v>
      </c>
      <c r="AF13082">
        <f t="shared" si="847"/>
        <v>8.013203750152469E-10</v>
      </c>
      <c r="AG13082">
        <f t="shared" si="848"/>
        <v>1.6796907860896529E-8</v>
      </c>
    </row>
    <row r="13083" spans="30:33" x14ac:dyDescent="0.2">
      <c r="AD13083">
        <f t="shared" si="846"/>
        <v>13081</v>
      </c>
      <c r="AE13083">
        <f t="shared" si="849"/>
        <v>1.2821126000243955E-12</v>
      </c>
      <c r="AF13083">
        <f t="shared" si="847"/>
        <v>8.0003826241522249E-10</v>
      </c>
      <c r="AG13083">
        <f t="shared" si="848"/>
        <v>1.6771314920919118E-8</v>
      </c>
    </row>
    <row r="13084" spans="30:33" x14ac:dyDescent="0.2">
      <c r="AD13084">
        <f t="shared" si="846"/>
        <v>13082</v>
      </c>
      <c r="AE13084">
        <f t="shared" si="849"/>
        <v>1.2800612198643565E-12</v>
      </c>
      <c r="AF13084">
        <f t="shared" si="847"/>
        <v>7.9875820119535807E-10</v>
      </c>
      <c r="AG13084">
        <f t="shared" si="848"/>
        <v>1.674576087826551E-8</v>
      </c>
    </row>
    <row r="13085" spans="30:33" x14ac:dyDescent="0.2">
      <c r="AD13085">
        <f t="shared" si="846"/>
        <v>13083</v>
      </c>
      <c r="AE13085">
        <f t="shared" si="849"/>
        <v>1.2780131219125735E-12</v>
      </c>
      <c r="AF13085">
        <f t="shared" si="847"/>
        <v>7.9748018807344542E-10</v>
      </c>
      <c r="AG13085">
        <f t="shared" si="848"/>
        <v>1.6720245673982199E-8</v>
      </c>
    </row>
    <row r="13086" spans="30:33" x14ac:dyDescent="0.2">
      <c r="AD13086">
        <f t="shared" si="846"/>
        <v>13084</v>
      </c>
      <c r="AE13086">
        <f t="shared" si="849"/>
        <v>1.2759683009175132E-12</v>
      </c>
      <c r="AF13086">
        <f t="shared" si="847"/>
        <v>7.962042197725279E-10</v>
      </c>
      <c r="AG13086">
        <f t="shared" si="848"/>
        <v>1.6694769249204744E-8</v>
      </c>
    </row>
    <row r="13087" spans="30:33" x14ac:dyDescent="0.2">
      <c r="AD13087">
        <f t="shared" si="846"/>
        <v>13085</v>
      </c>
      <c r="AE13087">
        <f t="shared" si="849"/>
        <v>1.2739267516360453E-12</v>
      </c>
      <c r="AF13087">
        <f t="shared" si="847"/>
        <v>7.9493029302089184E-10</v>
      </c>
      <c r="AG13087">
        <f t="shared" si="848"/>
        <v>1.6669331545157652E-8</v>
      </c>
    </row>
    <row r="13088" spans="30:33" x14ac:dyDescent="0.2">
      <c r="AD13088">
        <f t="shared" si="846"/>
        <v>13086</v>
      </c>
      <c r="AE13088">
        <f t="shared" si="849"/>
        <v>1.2718884688334276E-12</v>
      </c>
      <c r="AF13088">
        <f t="shared" si="847"/>
        <v>7.9365840455205839E-10</v>
      </c>
      <c r="AG13088">
        <f t="shared" si="848"/>
        <v>1.6643932503154235E-8</v>
      </c>
    </row>
    <row r="13089" spans="30:33" x14ac:dyDescent="0.2">
      <c r="AD13089">
        <f t="shared" si="846"/>
        <v>13087</v>
      </c>
      <c r="AE13089">
        <f t="shared" si="849"/>
        <v>1.269853447283294E-12</v>
      </c>
      <c r="AF13089">
        <f t="shared" si="847"/>
        <v>7.9238855110477503E-10</v>
      </c>
      <c r="AG13089">
        <f t="shared" si="848"/>
        <v>1.6618572064596467E-8</v>
      </c>
    </row>
    <row r="13090" spans="30:33" x14ac:dyDescent="0.2">
      <c r="AD13090">
        <f t="shared" si="846"/>
        <v>13088</v>
      </c>
      <c r="AE13090">
        <f t="shared" si="849"/>
        <v>1.2678216817676407E-12</v>
      </c>
      <c r="AF13090">
        <f t="shared" si="847"/>
        <v>7.911207294230074E-10</v>
      </c>
      <c r="AG13090">
        <f t="shared" si="848"/>
        <v>1.6593250170974883E-8</v>
      </c>
    </row>
    <row r="13091" spans="30:33" x14ac:dyDescent="0.2">
      <c r="AD13091">
        <f t="shared" si="846"/>
        <v>13089</v>
      </c>
      <c r="AE13091">
        <f t="shared" si="849"/>
        <v>1.2657931670768124E-12</v>
      </c>
      <c r="AF13091">
        <f t="shared" si="847"/>
        <v>7.8985493625593053E-10</v>
      </c>
      <c r="AG13091">
        <f t="shared" si="848"/>
        <v>1.6567966763868396E-8</v>
      </c>
    </row>
    <row r="13092" spans="30:33" x14ac:dyDescent="0.2">
      <c r="AD13092">
        <f t="shared" si="846"/>
        <v>13090</v>
      </c>
      <c r="AE13092">
        <f t="shared" si="849"/>
        <v>1.2637678980094894E-12</v>
      </c>
      <c r="AF13092">
        <f t="shared" si="847"/>
        <v>7.8859116835792096E-10</v>
      </c>
      <c r="AG13092">
        <f t="shared" si="848"/>
        <v>1.6542721784944216E-8</v>
      </c>
    </row>
    <row r="13093" spans="30:33" x14ac:dyDescent="0.2">
      <c r="AD13093">
        <f t="shared" si="846"/>
        <v>13091</v>
      </c>
      <c r="AE13093">
        <f t="shared" si="849"/>
        <v>1.2617458693726741E-12</v>
      </c>
      <c r="AF13093">
        <f t="shared" si="847"/>
        <v>7.8732942248854828E-10</v>
      </c>
      <c r="AG13093">
        <f t="shared" si="848"/>
        <v>1.6517515175957678E-8</v>
      </c>
    </row>
    <row r="13094" spans="30:33" x14ac:dyDescent="0.2">
      <c r="AD13094">
        <f t="shared" si="846"/>
        <v>13092</v>
      </c>
      <c r="AE13094">
        <f t="shared" si="849"/>
        <v>1.2597270759816778E-12</v>
      </c>
      <c r="AF13094">
        <f t="shared" si="847"/>
        <v>7.8606969541256661E-10</v>
      </c>
      <c r="AG13094">
        <f t="shared" si="848"/>
        <v>1.6492346878752125E-8</v>
      </c>
    </row>
    <row r="13095" spans="30:33" x14ac:dyDescent="0.2">
      <c r="AD13095">
        <f t="shared" si="846"/>
        <v>13093</v>
      </c>
      <c r="AE13095">
        <f t="shared" si="849"/>
        <v>1.2577115126601071E-12</v>
      </c>
      <c r="AF13095">
        <f t="shared" si="847"/>
        <v>7.848119838999065E-10</v>
      </c>
      <c r="AG13095">
        <f t="shared" si="848"/>
        <v>1.6467216835258783E-8</v>
      </c>
    </row>
    <row r="13096" spans="30:33" x14ac:dyDescent="0.2">
      <c r="AD13096">
        <f t="shared" si="846"/>
        <v>13094</v>
      </c>
      <c r="AE13096">
        <f t="shared" si="849"/>
        <v>1.255699174239851E-12</v>
      </c>
      <c r="AF13096">
        <f t="shared" si="847"/>
        <v>7.8355628472566661E-10</v>
      </c>
      <c r="AG13096">
        <f t="shared" si="848"/>
        <v>1.6442124987496609E-8</v>
      </c>
    </row>
    <row r="13097" spans="30:33" x14ac:dyDescent="0.2">
      <c r="AD13097">
        <f t="shared" si="846"/>
        <v>13095</v>
      </c>
      <c r="AE13097">
        <f t="shared" si="849"/>
        <v>1.2536900555610671E-12</v>
      </c>
      <c r="AF13097">
        <f t="shared" si="847"/>
        <v>7.8230259467010554E-10</v>
      </c>
      <c r="AG13097">
        <f t="shared" si="848"/>
        <v>1.6417071277572174E-8</v>
      </c>
    </row>
    <row r="13098" spans="30:33" x14ac:dyDescent="0.2">
      <c r="AD13098">
        <f t="shared" si="846"/>
        <v>13096</v>
      </c>
      <c r="AE13098">
        <f t="shared" si="849"/>
        <v>1.2516841514721694E-12</v>
      </c>
      <c r="AF13098">
        <f t="shared" si="847"/>
        <v>7.8105091051863338E-10</v>
      </c>
      <c r="AG13098">
        <f t="shared" si="848"/>
        <v>1.6392055647679531E-8</v>
      </c>
    </row>
    <row r="13099" spans="30:33" x14ac:dyDescent="0.2">
      <c r="AD13099">
        <f t="shared" si="846"/>
        <v>13097</v>
      </c>
      <c r="AE13099">
        <f t="shared" si="849"/>
        <v>1.249681456829814E-12</v>
      </c>
      <c r="AF13099">
        <f t="shared" si="847"/>
        <v>7.7980122906180351E-10</v>
      </c>
      <c r="AG13099">
        <f t="shared" si="848"/>
        <v>1.6367078040100074E-8</v>
      </c>
    </row>
    <row r="13100" spans="30:33" x14ac:dyDescent="0.2">
      <c r="AD13100">
        <f t="shared" si="846"/>
        <v>13098</v>
      </c>
      <c r="AE13100">
        <f t="shared" si="849"/>
        <v>1.2476819664988862E-12</v>
      </c>
      <c r="AF13100">
        <f t="shared" si="847"/>
        <v>7.7855354709530457E-10</v>
      </c>
      <c r="AG13100">
        <f t="shared" si="848"/>
        <v>1.6342138397202412E-8</v>
      </c>
    </row>
    <row r="13101" spans="30:33" x14ac:dyDescent="0.2">
      <c r="AD13101">
        <f t="shared" si="846"/>
        <v>13099</v>
      </c>
      <c r="AE13101">
        <f t="shared" si="849"/>
        <v>1.2456856753524878E-12</v>
      </c>
      <c r="AF13101">
        <f t="shared" si="847"/>
        <v>7.7730786141995205E-10</v>
      </c>
      <c r="AG13101">
        <f t="shared" si="848"/>
        <v>1.6317236661442237E-8</v>
      </c>
    </row>
    <row r="13102" spans="30:33" x14ac:dyDescent="0.2">
      <c r="AD13102">
        <f t="shared" si="846"/>
        <v>13100</v>
      </c>
      <c r="AE13102">
        <f t="shared" si="849"/>
        <v>1.2436925782719238E-12</v>
      </c>
      <c r="AF13102">
        <f t="shared" si="847"/>
        <v>7.7606416884168014E-10</v>
      </c>
      <c r="AG13102">
        <f t="shared" si="848"/>
        <v>1.6292372775362201E-8</v>
      </c>
    </row>
    <row r="13103" spans="30:33" x14ac:dyDescent="0.2">
      <c r="AD13103">
        <f t="shared" si="846"/>
        <v>13101</v>
      </c>
      <c r="AE13103">
        <f t="shared" si="849"/>
        <v>1.2417026701466888E-12</v>
      </c>
      <c r="AF13103">
        <f t="shared" si="847"/>
        <v>7.7482246617153346E-10</v>
      </c>
      <c r="AG13103">
        <f t="shared" si="848"/>
        <v>1.626754668159177E-8</v>
      </c>
    </row>
    <row r="13104" spans="30:33" x14ac:dyDescent="0.2">
      <c r="AD13104">
        <f t="shared" si="846"/>
        <v>13102</v>
      </c>
      <c r="AE13104">
        <f t="shared" si="849"/>
        <v>1.239715945874454E-12</v>
      </c>
      <c r="AF13104">
        <f t="shared" si="847"/>
        <v>7.7358275022565898E-10</v>
      </c>
      <c r="AG13104">
        <f t="shared" si="848"/>
        <v>1.6242758322847098E-8</v>
      </c>
    </row>
    <row r="13105" spans="30:33" x14ac:dyDescent="0.2">
      <c r="AD13105">
        <f t="shared" si="846"/>
        <v>13103</v>
      </c>
      <c r="AE13105">
        <f t="shared" si="849"/>
        <v>1.237732400361055E-12</v>
      </c>
      <c r="AF13105">
        <f t="shared" si="847"/>
        <v>7.7234501782529788E-10</v>
      </c>
      <c r="AG13105">
        <f t="shared" si="848"/>
        <v>1.6218007641930903E-8</v>
      </c>
    </row>
    <row r="13106" spans="30:33" x14ac:dyDescent="0.2">
      <c r="AD13106">
        <f t="shared" si="846"/>
        <v>13104</v>
      </c>
      <c r="AE13106">
        <f t="shared" si="849"/>
        <v>1.2357520285204773E-12</v>
      </c>
      <c r="AF13106">
        <f t="shared" si="847"/>
        <v>7.7110926579677735E-10</v>
      </c>
      <c r="AG13106">
        <f t="shared" si="848"/>
        <v>1.6193294581732334E-8</v>
      </c>
    </row>
    <row r="13107" spans="30:33" x14ac:dyDescent="0.2">
      <c r="AD13107">
        <f t="shared" si="846"/>
        <v>13105</v>
      </c>
      <c r="AE13107">
        <f t="shared" si="849"/>
        <v>1.2337748252748444E-12</v>
      </c>
      <c r="AF13107">
        <f t="shared" si="847"/>
        <v>7.6987549097150244E-10</v>
      </c>
      <c r="AG13107">
        <f t="shared" si="848"/>
        <v>1.6168619085226836E-8</v>
      </c>
    </row>
    <row r="13108" spans="30:33" x14ac:dyDescent="0.2">
      <c r="AD13108">
        <f t="shared" si="846"/>
        <v>13106</v>
      </c>
      <c r="AE13108">
        <f t="shared" si="849"/>
        <v>1.2318007855544045E-12</v>
      </c>
      <c r="AF13108">
        <f t="shared" si="847"/>
        <v>7.6864369018594797E-10</v>
      </c>
      <c r="AG13108">
        <f t="shared" si="848"/>
        <v>1.6143981095476025E-8</v>
      </c>
    </row>
    <row r="13109" spans="30:33" x14ac:dyDescent="0.2">
      <c r="AD13109">
        <f t="shared" si="846"/>
        <v>13107</v>
      </c>
      <c r="AE13109">
        <f t="shared" si="849"/>
        <v>1.2298299042975173E-12</v>
      </c>
      <c r="AF13109">
        <f t="shared" si="847"/>
        <v>7.6741386028165042E-10</v>
      </c>
      <c r="AG13109">
        <f t="shared" si="848"/>
        <v>1.611938055562756E-8</v>
      </c>
    </row>
    <row r="13110" spans="30:33" x14ac:dyDescent="0.2">
      <c r="AD13110">
        <f t="shared" si="846"/>
        <v>13108</v>
      </c>
      <c r="AE13110">
        <f t="shared" si="849"/>
        <v>1.2278621764506412E-12</v>
      </c>
      <c r="AF13110">
        <f t="shared" si="847"/>
        <v>7.6618599810519979E-10</v>
      </c>
      <c r="AG13110">
        <f t="shared" si="848"/>
        <v>1.6094817408915003E-8</v>
      </c>
    </row>
    <row r="13111" spans="30:33" x14ac:dyDescent="0.2">
      <c r="AD13111">
        <f t="shared" si="846"/>
        <v>13109</v>
      </c>
      <c r="AE13111">
        <f t="shared" si="849"/>
        <v>1.2258975969683201E-12</v>
      </c>
      <c r="AF13111">
        <f t="shared" si="847"/>
        <v>7.6496010050823139E-10</v>
      </c>
      <c r="AG13111">
        <f t="shared" si="848"/>
        <v>1.6070291598657709E-8</v>
      </c>
    </row>
    <row r="13112" spans="30:33" x14ac:dyDescent="0.2">
      <c r="AD13112">
        <f t="shared" si="846"/>
        <v>13110</v>
      </c>
      <c r="AE13112">
        <f t="shared" si="849"/>
        <v>1.2239361608131709E-12</v>
      </c>
      <c r="AF13112">
        <f t="shared" si="847"/>
        <v>7.6373616434741816E-10</v>
      </c>
      <c r="AG13112">
        <f t="shared" si="848"/>
        <v>1.6045803068260672E-8</v>
      </c>
    </row>
    <row r="13113" spans="30:33" x14ac:dyDescent="0.2">
      <c r="AD13113">
        <f t="shared" si="846"/>
        <v>13111</v>
      </c>
      <c r="AE13113">
        <f t="shared" si="849"/>
        <v>1.2219778629558696E-12</v>
      </c>
      <c r="AF13113">
        <f t="shared" si="847"/>
        <v>7.6251418648446227E-10</v>
      </c>
      <c r="AG13113">
        <f t="shared" si="848"/>
        <v>1.6021351761214406E-8</v>
      </c>
    </row>
    <row r="13114" spans="30:33" x14ac:dyDescent="0.2">
      <c r="AD13114">
        <f t="shared" si="846"/>
        <v>13112</v>
      </c>
      <c r="AE13114">
        <f t="shared" si="849"/>
        <v>1.2200226983751402E-12</v>
      </c>
      <c r="AF13114">
        <f t="shared" si="847"/>
        <v>7.6129416378608713E-10</v>
      </c>
      <c r="AG13114">
        <f t="shared" si="848"/>
        <v>1.599693762109484E-8</v>
      </c>
    </row>
    <row r="13115" spans="30:33" x14ac:dyDescent="0.2">
      <c r="AD13115">
        <f t="shared" si="846"/>
        <v>13113</v>
      </c>
      <c r="AE13115">
        <f t="shared" si="849"/>
        <v>1.2180706620577399E-12</v>
      </c>
      <c r="AF13115">
        <f t="shared" si="847"/>
        <v>7.6007609312402934E-10</v>
      </c>
      <c r="AG13115">
        <f t="shared" si="848"/>
        <v>1.5972560591563144E-8</v>
      </c>
    </row>
    <row r="13116" spans="30:33" x14ac:dyDescent="0.2">
      <c r="AD13116">
        <f t="shared" si="846"/>
        <v>13114</v>
      </c>
      <c r="AE13116">
        <f t="shared" si="849"/>
        <v>1.2161217489984475E-12</v>
      </c>
      <c r="AF13116">
        <f t="shared" si="847"/>
        <v>7.5885997137503089E-10</v>
      </c>
      <c r="AG13116">
        <f t="shared" si="848"/>
        <v>1.5948220616365642E-8</v>
      </c>
    </row>
    <row r="13117" spans="30:33" x14ac:dyDescent="0.2">
      <c r="AD13117">
        <f t="shared" si="846"/>
        <v>13115</v>
      </c>
      <c r="AE13117">
        <f t="shared" si="849"/>
        <v>1.21417595420005E-12</v>
      </c>
      <c r="AF13117">
        <f t="shared" si="847"/>
        <v>7.5764579542083077E-10</v>
      </c>
      <c r="AG13117">
        <f t="shared" si="848"/>
        <v>1.5923917639333657E-8</v>
      </c>
    </row>
    <row r="13118" spans="30:33" x14ac:dyDescent="0.2">
      <c r="AD13118">
        <f t="shared" si="846"/>
        <v>13116</v>
      </c>
      <c r="AE13118">
        <f t="shared" si="849"/>
        <v>1.2122332726733298E-12</v>
      </c>
      <c r="AF13118">
        <f t="shared" si="847"/>
        <v>7.5643356214815742E-10</v>
      </c>
      <c r="AG13118">
        <f t="shared" si="848"/>
        <v>1.5899651604383394E-8</v>
      </c>
    </row>
    <row r="13119" spans="30:33" x14ac:dyDescent="0.2">
      <c r="AD13119">
        <f t="shared" si="846"/>
        <v>13117</v>
      </c>
      <c r="AE13119">
        <f t="shared" si="849"/>
        <v>1.2102936994370525E-12</v>
      </c>
      <c r="AF13119">
        <f t="shared" si="847"/>
        <v>7.5522326844872036E-10</v>
      </c>
      <c r="AG13119">
        <f t="shared" si="848"/>
        <v>1.5875422455515817E-8</v>
      </c>
    </row>
    <row r="13120" spans="30:33" x14ac:dyDescent="0.2">
      <c r="AD13120">
        <f t="shared" si="846"/>
        <v>13118</v>
      </c>
      <c r="AE13120">
        <f t="shared" si="849"/>
        <v>1.2083572295179532E-12</v>
      </c>
      <c r="AF13120">
        <f t="shared" si="847"/>
        <v>7.5401491121920241E-10</v>
      </c>
      <c r="AG13120">
        <f t="shared" si="848"/>
        <v>1.5851230136816508E-8</v>
      </c>
    </row>
    <row r="13121" spans="30:33" x14ac:dyDescent="0.2">
      <c r="AD13121">
        <f t="shared" si="846"/>
        <v>13119</v>
      </c>
      <c r="AE13121">
        <f t="shared" si="849"/>
        <v>1.2064238579507244E-12</v>
      </c>
      <c r="AF13121">
        <f t="shared" si="847"/>
        <v>7.5280848736125166E-10</v>
      </c>
      <c r="AG13121">
        <f t="shared" si="848"/>
        <v>1.5827074592455554E-8</v>
      </c>
    </row>
    <row r="13122" spans="30:33" x14ac:dyDescent="0.2">
      <c r="AD13122">
        <f t="shared" si="846"/>
        <v>13120</v>
      </c>
      <c r="AE13122">
        <f t="shared" si="849"/>
        <v>1.2044935797780031E-12</v>
      </c>
      <c r="AF13122">
        <f t="shared" si="847"/>
        <v>7.516039937814736E-10</v>
      </c>
      <c r="AG13122">
        <f t="shared" si="848"/>
        <v>1.58029557666874E-8</v>
      </c>
    </row>
    <row r="13123" spans="30:33" x14ac:dyDescent="0.2">
      <c r="AD13123">
        <f t="shared" si="846"/>
        <v>13121</v>
      </c>
      <c r="AE13123">
        <f t="shared" si="849"/>
        <v>1.2025663900503583E-12</v>
      </c>
      <c r="AF13123">
        <f t="shared" si="847"/>
        <v>7.5040142739142325E-10</v>
      </c>
      <c r="AG13123">
        <f t="shared" si="848"/>
        <v>1.5778873603850752E-8</v>
      </c>
    </row>
    <row r="13124" spans="30:33" x14ac:dyDescent="0.2">
      <c r="AD13124">
        <f t="shared" si="846"/>
        <v>13122</v>
      </c>
      <c r="AE13124">
        <f t="shared" si="849"/>
        <v>1.2006422838262778E-12</v>
      </c>
      <c r="AF13124">
        <f t="shared" si="847"/>
        <v>7.492007851075969E-10</v>
      </c>
      <c r="AG13124">
        <f t="shared" si="848"/>
        <v>1.5754828048368416E-8</v>
      </c>
    </row>
    <row r="13125" spans="30:33" x14ac:dyDescent="0.2">
      <c r="AD13125">
        <f t="shared" si="846"/>
        <v>13123</v>
      </c>
      <c r="AE13125">
        <f t="shared" si="849"/>
        <v>1.1987212561721556E-12</v>
      </c>
      <c r="AF13125">
        <f t="shared" si="847"/>
        <v>7.4800206385142467E-10</v>
      </c>
      <c r="AG13125">
        <f t="shared" si="848"/>
        <v>1.5730819044747198E-8</v>
      </c>
    </row>
    <row r="13126" spans="30:33" x14ac:dyDescent="0.2">
      <c r="AD13126">
        <f t="shared" si="846"/>
        <v>13124</v>
      </c>
      <c r="AE13126">
        <f t="shared" si="849"/>
        <v>1.19680330216228E-12</v>
      </c>
      <c r="AF13126">
        <f t="shared" si="847"/>
        <v>7.4680526054926231E-10</v>
      </c>
      <c r="AG13126">
        <f t="shared" si="848"/>
        <v>1.5706846537577762E-8</v>
      </c>
    </row>
    <row r="13127" spans="30:33" x14ac:dyDescent="0.2">
      <c r="AD13127">
        <f t="shared" si="846"/>
        <v>13125</v>
      </c>
      <c r="AE13127">
        <f t="shared" si="849"/>
        <v>1.1948884168788202E-12</v>
      </c>
      <c r="AF13127">
        <f t="shared" si="847"/>
        <v>7.4561037213238349E-10</v>
      </c>
      <c r="AG13127">
        <f t="shared" si="848"/>
        <v>1.5682910471534513E-8</v>
      </c>
    </row>
    <row r="13128" spans="30:33" x14ac:dyDescent="0.2">
      <c r="AD13128">
        <f t="shared" si="846"/>
        <v>13126</v>
      </c>
      <c r="AE13128">
        <f t="shared" si="849"/>
        <v>1.1929765954118142E-12</v>
      </c>
      <c r="AF13128">
        <f t="shared" si="847"/>
        <v>7.4441739553697161E-10</v>
      </c>
      <c r="AG13128">
        <f t="shared" si="848"/>
        <v>1.5659010791375472E-8</v>
      </c>
    </row>
    <row r="13129" spans="30:33" x14ac:dyDescent="0.2">
      <c r="AD13129">
        <f t="shared" si="846"/>
        <v>13127</v>
      </c>
      <c r="AE13129">
        <f t="shared" si="849"/>
        <v>1.1910678328591551E-12</v>
      </c>
      <c r="AF13129">
        <f t="shared" si="847"/>
        <v>7.4322632770411246E-10</v>
      </c>
      <c r="AG13129">
        <f t="shared" si="848"/>
        <v>1.5635147441942128E-8</v>
      </c>
    </row>
    <row r="13130" spans="30:33" x14ac:dyDescent="0.2">
      <c r="AD13130">
        <f t="shared" si="846"/>
        <v>13128</v>
      </c>
      <c r="AE13130">
        <f t="shared" si="849"/>
        <v>1.1891621243265804E-12</v>
      </c>
      <c r="AF13130">
        <f t="shared" si="847"/>
        <v>7.4203716557978582E-10</v>
      </c>
      <c r="AG13130">
        <f t="shared" si="848"/>
        <v>1.5611320368159349E-8</v>
      </c>
    </row>
    <row r="13131" spans="30:33" x14ac:dyDescent="0.2">
      <c r="AD13131">
        <f t="shared" si="846"/>
        <v>13129</v>
      </c>
      <c r="AE13131">
        <f t="shared" si="849"/>
        <v>1.1872594649276578E-12</v>
      </c>
      <c r="AF13131">
        <f t="shared" si="847"/>
        <v>7.4084990611485818E-10</v>
      </c>
      <c r="AG13131">
        <f t="shared" si="848"/>
        <v>1.558752951503522E-8</v>
      </c>
    </row>
    <row r="13132" spans="30:33" x14ac:dyDescent="0.2">
      <c r="AD13132">
        <f t="shared" si="846"/>
        <v>13130</v>
      </c>
      <c r="AE13132">
        <f t="shared" si="849"/>
        <v>1.1853598497837737E-12</v>
      </c>
      <c r="AF13132">
        <f t="shared" si="847"/>
        <v>7.396645462650744E-10</v>
      </c>
      <c r="AG13132">
        <f t="shared" si="848"/>
        <v>1.5563774827660947E-8</v>
      </c>
    </row>
    <row r="13133" spans="30:33" x14ac:dyDescent="0.2">
      <c r="AD13133">
        <f t="shared" si="846"/>
        <v>13131</v>
      </c>
      <c r="AE13133">
        <f t="shared" si="849"/>
        <v>1.1834632740241195E-12</v>
      </c>
      <c r="AF13133">
        <f t="shared" si="847"/>
        <v>7.3848108299105022E-10</v>
      </c>
      <c r="AG13133">
        <f t="shared" si="848"/>
        <v>1.5540056251210712E-8</v>
      </c>
    </row>
    <row r="13134" spans="30:33" x14ac:dyDescent="0.2">
      <c r="AD13134">
        <f t="shared" si="846"/>
        <v>13132</v>
      </c>
      <c r="AE13134">
        <f t="shared" si="849"/>
        <v>1.1815697327856808E-12</v>
      </c>
      <c r="AF13134">
        <f t="shared" si="847"/>
        <v>7.3729951325826455E-10</v>
      </c>
      <c r="AG13134">
        <f t="shared" si="848"/>
        <v>1.5516373730941561E-8</v>
      </c>
    </row>
    <row r="13135" spans="30:33" x14ac:dyDescent="0.2">
      <c r="AD13135">
        <f t="shared" si="846"/>
        <v>13133</v>
      </c>
      <c r="AE13135">
        <f t="shared" si="849"/>
        <v>1.1796792212132237E-12</v>
      </c>
      <c r="AF13135">
        <f t="shared" si="847"/>
        <v>7.3611983403705126E-10</v>
      </c>
      <c r="AG13135">
        <f t="shared" si="848"/>
        <v>1.5492727212193268E-8</v>
      </c>
    </row>
    <row r="13136" spans="30:33" x14ac:dyDescent="0.2">
      <c r="AD13136">
        <f t="shared" ref="AD13136:AD13199" si="850">AD13135+1</f>
        <v>13134</v>
      </c>
      <c r="AE13136">
        <f t="shared" si="849"/>
        <v>1.1777917344592826E-12</v>
      </c>
      <c r="AF13136">
        <f t="shared" ref="AF13136:AF13199" si="851">AF13135*$AF$3</f>
        <v>7.349420423025919E-10</v>
      </c>
      <c r="AG13136">
        <f t="shared" ref="AG13136:AG13199" si="852">AD13136*AE13136</f>
        <v>1.5469116640388217E-8</v>
      </c>
    </row>
    <row r="13137" spans="30:33" x14ac:dyDescent="0.2">
      <c r="AD13137">
        <f t="shared" si="850"/>
        <v>13135</v>
      </c>
      <c r="AE13137">
        <f t="shared" si="849"/>
        <v>1.1759072676841475E-12</v>
      </c>
      <c r="AF13137">
        <f t="shared" si="851"/>
        <v>7.3376613503490773E-10</v>
      </c>
      <c r="AG13137">
        <f t="shared" si="852"/>
        <v>1.5445541961031278E-8</v>
      </c>
    </row>
    <row r="13138" spans="30:33" x14ac:dyDescent="0.2">
      <c r="AD13138">
        <f t="shared" si="850"/>
        <v>13136</v>
      </c>
      <c r="AE13138">
        <f t="shared" si="849"/>
        <v>1.174025816055853E-12</v>
      </c>
      <c r="AF13138">
        <f t="shared" si="851"/>
        <v>7.3259210921885182E-10</v>
      </c>
      <c r="AG13138">
        <f t="shared" si="852"/>
        <v>1.5422003119709686E-8</v>
      </c>
    </row>
    <row r="13139" spans="30:33" x14ac:dyDescent="0.2">
      <c r="AD13139">
        <f t="shared" si="850"/>
        <v>13137</v>
      </c>
      <c r="AE13139">
        <f t="shared" ref="AE13139:AE13202" si="853">AF13138*$AE$3</f>
        <v>1.1721473747501635E-12</v>
      </c>
      <c r="AF13139">
        <f t="shared" si="851"/>
        <v>7.3141996184410164E-10</v>
      </c>
      <c r="AG13139">
        <f t="shared" si="852"/>
        <v>1.5398500062092899E-8</v>
      </c>
    </row>
    <row r="13140" spans="30:33" x14ac:dyDescent="0.2">
      <c r="AD13140">
        <f t="shared" si="850"/>
        <v>13138</v>
      </c>
      <c r="AE13140">
        <f t="shared" si="853"/>
        <v>1.1702719389505631E-12</v>
      </c>
      <c r="AF13140">
        <f t="shared" si="851"/>
        <v>7.3024968990515103E-10</v>
      </c>
      <c r="AG13140">
        <f t="shared" si="852"/>
        <v>1.53750327339325E-8</v>
      </c>
    </row>
    <row r="13141" spans="30:33" x14ac:dyDescent="0.2">
      <c r="AD13141">
        <f t="shared" si="850"/>
        <v>13139</v>
      </c>
      <c r="AE13141">
        <f t="shared" si="853"/>
        <v>1.1683995038482422E-12</v>
      </c>
      <c r="AF13141">
        <f t="shared" si="851"/>
        <v>7.2908129040130273E-10</v>
      </c>
      <c r="AG13141">
        <f t="shared" si="852"/>
        <v>1.5351601081062055E-8</v>
      </c>
    </row>
    <row r="13142" spans="30:33" x14ac:dyDescent="0.2">
      <c r="AD13142">
        <f t="shared" si="850"/>
        <v>13140</v>
      </c>
      <c r="AE13142">
        <f t="shared" si="853"/>
        <v>1.1665300646420849E-12</v>
      </c>
      <c r="AF13142">
        <f t="shared" si="851"/>
        <v>7.2791476033666058E-10</v>
      </c>
      <c r="AG13142">
        <f t="shared" si="852"/>
        <v>1.5328205049396995E-8</v>
      </c>
    </row>
    <row r="13143" spans="30:33" x14ac:dyDescent="0.2">
      <c r="AD13143">
        <f t="shared" si="850"/>
        <v>13141</v>
      </c>
      <c r="AE13143">
        <f t="shared" si="853"/>
        <v>1.1646636165386575E-12</v>
      </c>
      <c r="AF13143">
        <f t="shared" si="851"/>
        <v>7.2675009672012188E-10</v>
      </c>
      <c r="AG13143">
        <f t="shared" si="852"/>
        <v>1.5304844584934497E-8</v>
      </c>
    </row>
    <row r="13144" spans="30:33" x14ac:dyDescent="0.2">
      <c r="AD13144">
        <f t="shared" si="850"/>
        <v>13142</v>
      </c>
      <c r="AE13144">
        <f t="shared" si="853"/>
        <v>1.1628001547521956E-12</v>
      </c>
      <c r="AF13144">
        <f t="shared" si="851"/>
        <v>7.2558729656536964E-10</v>
      </c>
      <c r="AG13144">
        <f t="shared" si="852"/>
        <v>1.5281519633753353E-8</v>
      </c>
    </row>
    <row r="13145" spans="30:33" x14ac:dyDescent="0.2">
      <c r="AD13145">
        <f t="shared" si="850"/>
        <v>13143</v>
      </c>
      <c r="AE13145">
        <f t="shared" si="853"/>
        <v>1.160939674504592E-12</v>
      </c>
      <c r="AF13145">
        <f t="shared" si="851"/>
        <v>7.2442635689086503E-10</v>
      </c>
      <c r="AG13145">
        <f t="shared" si="852"/>
        <v>1.5258230142013852E-8</v>
      </c>
    </row>
    <row r="13146" spans="30:33" x14ac:dyDescent="0.2">
      <c r="AD13146">
        <f t="shared" si="850"/>
        <v>13144</v>
      </c>
      <c r="AE13146">
        <f t="shared" si="853"/>
        <v>1.1590821710253846E-12</v>
      </c>
      <c r="AF13146">
        <f t="shared" si="851"/>
        <v>7.232672747198396E-10</v>
      </c>
      <c r="AG13146">
        <f t="shared" si="852"/>
        <v>1.5234976055957656E-8</v>
      </c>
    </row>
    <row r="13147" spans="30:33" x14ac:dyDescent="0.2">
      <c r="AD13147">
        <f t="shared" si="850"/>
        <v>13145</v>
      </c>
      <c r="AE13147">
        <f t="shared" si="853"/>
        <v>1.1572276395517439E-12</v>
      </c>
      <c r="AF13147">
        <f t="shared" si="851"/>
        <v>7.2211004708028779E-10</v>
      </c>
      <c r="AG13147">
        <f t="shared" si="852"/>
        <v>1.5211757321907675E-8</v>
      </c>
    </row>
    <row r="13148" spans="30:33" x14ac:dyDescent="0.2">
      <c r="AD13148">
        <f t="shared" si="850"/>
        <v>13146</v>
      </c>
      <c r="AE13148">
        <f t="shared" si="853"/>
        <v>1.155376075328461E-12</v>
      </c>
      <c r="AF13148">
        <f t="shared" si="851"/>
        <v>7.209546710049593E-10</v>
      </c>
      <c r="AG13148">
        <f t="shared" si="852"/>
        <v>1.5188573886267948E-8</v>
      </c>
    </row>
    <row r="13149" spans="30:33" x14ac:dyDescent="0.2">
      <c r="AD13149">
        <f t="shared" si="850"/>
        <v>13147</v>
      </c>
      <c r="AE13149">
        <f t="shared" si="853"/>
        <v>1.1535274736079354E-12</v>
      </c>
      <c r="AF13149">
        <f t="shared" si="851"/>
        <v>7.1980114353135134E-10</v>
      </c>
      <c r="AG13149">
        <f t="shared" si="852"/>
        <v>1.5165425695523526E-8</v>
      </c>
    </row>
    <row r="13150" spans="30:33" x14ac:dyDescent="0.2">
      <c r="AD13150">
        <f t="shared" si="850"/>
        <v>13148</v>
      </c>
      <c r="AE13150">
        <f t="shared" si="853"/>
        <v>1.1516818296501627E-12</v>
      </c>
      <c r="AF13150">
        <f t="shared" si="851"/>
        <v>7.1864946170170115E-10</v>
      </c>
      <c r="AG13150">
        <f t="shared" si="852"/>
        <v>1.5142312696240338E-8</v>
      </c>
    </row>
    <row r="13151" spans="30:33" x14ac:dyDescent="0.2">
      <c r="AD13151">
        <f t="shared" si="850"/>
        <v>13149</v>
      </c>
      <c r="AE13151">
        <f t="shared" si="853"/>
        <v>1.1498391387227224E-12</v>
      </c>
      <c r="AF13151">
        <f t="shared" si="851"/>
        <v>7.1749962256297841E-10</v>
      </c>
      <c r="AG13151">
        <f t="shared" si="852"/>
        <v>1.5119234835065076E-8</v>
      </c>
    </row>
    <row r="13152" spans="30:33" x14ac:dyDescent="0.2">
      <c r="AD13152">
        <f t="shared" si="850"/>
        <v>13150</v>
      </c>
      <c r="AE13152">
        <f t="shared" si="853"/>
        <v>1.1479993961007659E-12</v>
      </c>
      <c r="AF13152">
        <f t="shared" si="851"/>
        <v>7.1635162316687761E-10</v>
      </c>
      <c r="AG13152">
        <f t="shared" si="852"/>
        <v>1.5096192058725072E-8</v>
      </c>
    </row>
    <row r="13153" spans="30:33" x14ac:dyDescent="0.2">
      <c r="AD13153">
        <f t="shared" si="850"/>
        <v>13151</v>
      </c>
      <c r="AE13153">
        <f t="shared" si="853"/>
        <v>1.1461625970670047E-12</v>
      </c>
      <c r="AF13153">
        <f t="shared" si="851"/>
        <v>7.152054605698106E-10</v>
      </c>
      <c r="AG13153">
        <f t="shared" si="852"/>
        <v>1.5073184314028179E-8</v>
      </c>
    </row>
    <row r="13154" spans="30:33" x14ac:dyDescent="0.2">
      <c r="AD13154">
        <f t="shared" si="850"/>
        <v>13152</v>
      </c>
      <c r="AE13154">
        <f t="shared" si="853"/>
        <v>1.1443287369116974E-12</v>
      </c>
      <c r="AF13154">
        <f t="shared" si="851"/>
        <v>7.1406113183289884E-10</v>
      </c>
      <c r="AG13154">
        <f t="shared" si="852"/>
        <v>1.5050211547862644E-8</v>
      </c>
    </row>
    <row r="13155" spans="30:33" x14ac:dyDescent="0.2">
      <c r="AD13155">
        <f t="shared" si="850"/>
        <v>13153</v>
      </c>
      <c r="AE13155">
        <f t="shared" si="853"/>
        <v>1.1424978109326387E-12</v>
      </c>
      <c r="AF13155">
        <f t="shared" si="851"/>
        <v>7.1291863402196612E-10</v>
      </c>
      <c r="AG13155">
        <f t="shared" si="852"/>
        <v>1.5027273707196996E-8</v>
      </c>
    </row>
    <row r="13156" spans="30:33" x14ac:dyDescent="0.2">
      <c r="AD13156">
        <f t="shared" si="850"/>
        <v>13154</v>
      </c>
      <c r="AE13156">
        <f t="shared" si="853"/>
        <v>1.1406698144351463E-12</v>
      </c>
      <c r="AF13156">
        <f t="shared" si="851"/>
        <v>7.1177796420753091E-10</v>
      </c>
      <c r="AG13156">
        <f t="shared" si="852"/>
        <v>1.5004370739079914E-8</v>
      </c>
    </row>
    <row r="13157" spans="30:33" x14ac:dyDescent="0.2">
      <c r="AD13157">
        <f t="shared" si="850"/>
        <v>13155</v>
      </c>
      <c r="AE13157">
        <f t="shared" si="853"/>
        <v>1.13884474273205E-12</v>
      </c>
      <c r="AF13157">
        <f t="shared" si="851"/>
        <v>7.1063911946479879E-10</v>
      </c>
      <c r="AG13157">
        <f t="shared" si="852"/>
        <v>1.4981502590640119E-8</v>
      </c>
    </row>
    <row r="13158" spans="30:33" x14ac:dyDescent="0.2">
      <c r="AD13158">
        <f t="shared" si="850"/>
        <v>13156</v>
      </c>
      <c r="AE13158">
        <f t="shared" si="853"/>
        <v>1.1370225911436785E-12</v>
      </c>
      <c r="AF13158">
        <f t="shared" si="851"/>
        <v>7.0950209687365508E-10</v>
      </c>
      <c r="AG13158">
        <f t="shared" si="852"/>
        <v>1.4958669209086234E-8</v>
      </c>
    </row>
    <row r="13159" spans="30:33" x14ac:dyDescent="0.2">
      <c r="AD13159">
        <f t="shared" si="850"/>
        <v>13157</v>
      </c>
      <c r="AE13159">
        <f t="shared" si="853"/>
        <v>1.1352033549978487E-12</v>
      </c>
      <c r="AF13159">
        <f t="shared" si="851"/>
        <v>7.0836689351865717E-10</v>
      </c>
      <c r="AG13159">
        <f t="shared" si="852"/>
        <v>1.4935870541706694E-8</v>
      </c>
    </row>
    <row r="13160" spans="30:33" x14ac:dyDescent="0.2">
      <c r="AD13160">
        <f t="shared" si="850"/>
        <v>13158</v>
      </c>
      <c r="AE13160">
        <f t="shared" si="853"/>
        <v>1.133387029629852E-12</v>
      </c>
      <c r="AF13160">
        <f t="shared" si="851"/>
        <v>7.0723350648902731E-10</v>
      </c>
      <c r="AG13160">
        <f t="shared" si="852"/>
        <v>1.4913106535869594E-8</v>
      </c>
    </row>
    <row r="13161" spans="30:33" x14ac:dyDescent="0.2">
      <c r="AD13161">
        <f t="shared" si="850"/>
        <v>13159</v>
      </c>
      <c r="AE13161">
        <f t="shared" si="853"/>
        <v>1.1315736103824441E-12</v>
      </c>
      <c r="AF13161">
        <f t="shared" si="851"/>
        <v>7.0610193287864487E-10</v>
      </c>
      <c r="AG13161">
        <f t="shared" si="852"/>
        <v>1.4890377139022582E-8</v>
      </c>
    </row>
    <row r="13162" spans="30:33" x14ac:dyDescent="0.2">
      <c r="AD13162">
        <f t="shared" si="850"/>
        <v>13160</v>
      </c>
      <c r="AE13162">
        <f t="shared" si="853"/>
        <v>1.1297630926058323E-12</v>
      </c>
      <c r="AF13162">
        <f t="shared" si="851"/>
        <v>7.0497216978603903E-10</v>
      </c>
      <c r="AG13162">
        <f t="shared" si="852"/>
        <v>1.4867682298692753E-8</v>
      </c>
    </row>
    <row r="13163" spans="30:33" x14ac:dyDescent="0.2">
      <c r="AD13163">
        <f t="shared" si="850"/>
        <v>13161</v>
      </c>
      <c r="AE13163">
        <f t="shared" si="853"/>
        <v>1.127955471657663E-12</v>
      </c>
      <c r="AF13163">
        <f t="shared" si="851"/>
        <v>7.038442143143813E-10</v>
      </c>
      <c r="AG13163">
        <f t="shared" si="852"/>
        <v>1.4845021962486503E-8</v>
      </c>
    </row>
    <row r="13164" spans="30:33" x14ac:dyDescent="0.2">
      <c r="AD13164">
        <f t="shared" si="850"/>
        <v>13162</v>
      </c>
      <c r="AE13164">
        <f t="shared" si="853"/>
        <v>1.1261507429030105E-12</v>
      </c>
      <c r="AF13164">
        <f t="shared" si="851"/>
        <v>7.0271806357147831E-10</v>
      </c>
      <c r="AG13164">
        <f t="shared" si="852"/>
        <v>1.4822396078089424E-8</v>
      </c>
    </row>
    <row r="13165" spans="30:33" x14ac:dyDescent="0.2">
      <c r="AD13165">
        <f t="shared" si="850"/>
        <v>13163</v>
      </c>
      <c r="AE13165">
        <f t="shared" si="853"/>
        <v>1.1243489017143659E-12</v>
      </c>
      <c r="AF13165">
        <f t="shared" si="851"/>
        <v>7.0159371466976392E-10</v>
      </c>
      <c r="AG13165">
        <f t="shared" si="852"/>
        <v>1.4799804593266198E-8</v>
      </c>
    </row>
    <row r="13166" spans="30:33" x14ac:dyDescent="0.2">
      <c r="AD13166">
        <f t="shared" si="850"/>
        <v>13164</v>
      </c>
      <c r="AE13166">
        <f t="shared" si="853"/>
        <v>1.1225499434716227E-12</v>
      </c>
      <c r="AF13166">
        <f t="shared" si="851"/>
        <v>7.0047116472629222E-10</v>
      </c>
      <c r="AG13166">
        <f t="shared" si="852"/>
        <v>1.4777247455860442E-8</v>
      </c>
    </row>
    <row r="13167" spans="30:33" x14ac:dyDescent="0.2">
      <c r="AD13167">
        <f t="shared" si="850"/>
        <v>13165</v>
      </c>
      <c r="AE13167">
        <f t="shared" si="853"/>
        <v>1.1207538635620681E-12</v>
      </c>
      <c r="AF13167">
        <f t="shared" si="851"/>
        <v>6.9935041086273008E-10</v>
      </c>
      <c r="AG13167">
        <f t="shared" si="852"/>
        <v>1.4754724613794627E-8</v>
      </c>
    </row>
    <row r="13168" spans="30:33" x14ac:dyDescent="0.2">
      <c r="AD13168">
        <f t="shared" si="850"/>
        <v>13166</v>
      </c>
      <c r="AE13168">
        <f t="shared" si="853"/>
        <v>1.1189606573803686E-12</v>
      </c>
      <c r="AF13168">
        <f t="shared" si="851"/>
        <v>6.9823145020534968E-10</v>
      </c>
      <c r="AG13168">
        <f t="shared" si="852"/>
        <v>1.4732236015069934E-8</v>
      </c>
    </row>
    <row r="13169" spans="30:33" x14ac:dyDescent="0.2">
      <c r="AD13169">
        <f t="shared" si="850"/>
        <v>13167</v>
      </c>
      <c r="AE13169">
        <f t="shared" si="853"/>
        <v>1.1171703203285601E-12</v>
      </c>
      <c r="AF13169">
        <f t="shared" si="851"/>
        <v>6.9711427988502109E-10</v>
      </c>
      <c r="AG13169">
        <f t="shared" si="852"/>
        <v>1.470978160776615E-8</v>
      </c>
    </row>
    <row r="13170" spans="30:33" x14ac:dyDescent="0.2">
      <c r="AD13170">
        <f t="shared" si="850"/>
        <v>13168</v>
      </c>
      <c r="AE13170">
        <f t="shared" si="853"/>
        <v>1.1153828478160342E-12</v>
      </c>
      <c r="AF13170">
        <f t="shared" si="851"/>
        <v>6.9599889703720504E-10</v>
      </c>
      <c r="AG13170">
        <f t="shared" si="852"/>
        <v>1.4687361340041539E-8</v>
      </c>
    </row>
    <row r="13171" spans="30:33" x14ac:dyDescent="0.2">
      <c r="AD13171">
        <f t="shared" si="850"/>
        <v>13169</v>
      </c>
      <c r="AE13171">
        <f t="shared" si="853"/>
        <v>1.1135982352595286E-12</v>
      </c>
      <c r="AF13171">
        <f t="shared" si="851"/>
        <v>6.9488529880194543E-10</v>
      </c>
      <c r="AG13171">
        <f t="shared" si="852"/>
        <v>1.4664975160132733E-8</v>
      </c>
    </row>
    <row r="13172" spans="30:33" x14ac:dyDescent="0.2">
      <c r="AD13172">
        <f t="shared" si="850"/>
        <v>13170</v>
      </c>
      <c r="AE13172">
        <f t="shared" si="853"/>
        <v>1.1118164780831132E-12</v>
      </c>
      <c r="AF13172">
        <f t="shared" si="851"/>
        <v>6.9377348232386226E-10</v>
      </c>
      <c r="AG13172">
        <f t="shared" si="852"/>
        <v>1.46426230163546E-8</v>
      </c>
    </row>
    <row r="13173" spans="30:33" x14ac:dyDescent="0.2">
      <c r="AD13173">
        <f t="shared" si="850"/>
        <v>13171</v>
      </c>
      <c r="AE13173">
        <f t="shared" si="853"/>
        <v>1.1100375717181801E-12</v>
      </c>
      <c r="AF13173">
        <f t="shared" si="851"/>
        <v>6.9266344475214402E-10</v>
      </c>
      <c r="AG13173">
        <f t="shared" si="852"/>
        <v>1.4620304857100149E-8</v>
      </c>
    </row>
    <row r="13174" spans="30:33" x14ac:dyDescent="0.2">
      <c r="AD13174">
        <f t="shared" si="850"/>
        <v>13172</v>
      </c>
      <c r="AE13174">
        <f t="shared" si="853"/>
        <v>1.108261511603431E-12</v>
      </c>
      <c r="AF13174">
        <f t="shared" si="851"/>
        <v>6.9155518324054051E-10</v>
      </c>
      <c r="AG13174">
        <f t="shared" si="852"/>
        <v>1.4598020630840393E-8</v>
      </c>
    </row>
    <row r="13175" spans="30:33" x14ac:dyDescent="0.2">
      <c r="AD13175">
        <f t="shared" si="850"/>
        <v>13173</v>
      </c>
      <c r="AE13175">
        <f t="shared" si="853"/>
        <v>1.1064882931848653E-12</v>
      </c>
      <c r="AF13175">
        <f t="shared" si="851"/>
        <v>6.9044869494735565E-10</v>
      </c>
      <c r="AG13175">
        <f t="shared" si="852"/>
        <v>1.4575770286124231E-8</v>
      </c>
    </row>
    <row r="13176" spans="30:33" x14ac:dyDescent="0.2">
      <c r="AD13176">
        <f t="shared" si="850"/>
        <v>13174</v>
      </c>
      <c r="AE13176">
        <f t="shared" si="853"/>
        <v>1.1047179119157695E-12</v>
      </c>
      <c r="AF13176">
        <f t="shared" si="851"/>
        <v>6.8934397703543986E-10</v>
      </c>
      <c r="AG13176">
        <f t="shared" si="852"/>
        <v>1.4553553771578348E-8</v>
      </c>
    </row>
    <row r="13177" spans="30:33" x14ac:dyDescent="0.2">
      <c r="AD13177">
        <f t="shared" si="850"/>
        <v>13175</v>
      </c>
      <c r="AE13177">
        <f t="shared" si="853"/>
        <v>1.1029503632567043E-12</v>
      </c>
      <c r="AF13177">
        <f t="shared" si="851"/>
        <v>6.8824102667218315E-10</v>
      </c>
      <c r="AG13177">
        <f t="shared" si="852"/>
        <v>1.453137103590708E-8</v>
      </c>
    </row>
    <row r="13178" spans="30:33" x14ac:dyDescent="0.2">
      <c r="AD13178">
        <f t="shared" si="850"/>
        <v>13176</v>
      </c>
      <c r="AE13178">
        <f t="shared" si="853"/>
        <v>1.1011856426754936E-12</v>
      </c>
      <c r="AF13178">
        <f t="shared" si="851"/>
        <v>6.8713984102950762E-10</v>
      </c>
      <c r="AG13178">
        <f t="shared" si="852"/>
        <v>1.4509222027892303E-8</v>
      </c>
    </row>
    <row r="13179" spans="30:33" x14ac:dyDescent="0.2">
      <c r="AD13179">
        <f t="shared" si="850"/>
        <v>13177</v>
      </c>
      <c r="AE13179">
        <f t="shared" si="853"/>
        <v>1.0994237456472128E-12</v>
      </c>
      <c r="AF13179">
        <f t="shared" si="851"/>
        <v>6.8604041728386038E-10</v>
      </c>
      <c r="AG13179">
        <f t="shared" si="852"/>
        <v>1.4487106696393322E-8</v>
      </c>
    </row>
    <row r="13180" spans="30:33" x14ac:dyDescent="0.2">
      <c r="AD13180">
        <f t="shared" si="850"/>
        <v>13178</v>
      </c>
      <c r="AE13180">
        <f t="shared" si="853"/>
        <v>1.0976646676541772E-12</v>
      </c>
      <c r="AF13180">
        <f t="shared" si="851"/>
        <v>6.8494275261620618E-10</v>
      </c>
      <c r="AG13180">
        <f t="shared" si="852"/>
        <v>1.4465024990346747E-8</v>
      </c>
    </row>
    <row r="13181" spans="30:33" x14ac:dyDescent="0.2">
      <c r="AD13181">
        <f t="shared" si="850"/>
        <v>13179</v>
      </c>
      <c r="AE13181">
        <f t="shared" si="853"/>
        <v>1.0959084041859303E-12</v>
      </c>
      <c r="AF13181">
        <f t="shared" si="851"/>
        <v>6.8384684421202018E-10</v>
      </c>
      <c r="AG13181">
        <f t="shared" si="852"/>
        <v>1.4442976858766377E-8</v>
      </c>
    </row>
    <row r="13182" spans="30:33" x14ac:dyDescent="0.2">
      <c r="AD13182">
        <f t="shared" si="850"/>
        <v>13180</v>
      </c>
      <c r="AE13182">
        <f t="shared" si="853"/>
        <v>1.0941549507392329E-12</v>
      </c>
      <c r="AF13182">
        <f t="shared" si="851"/>
        <v>6.8275268926128091E-10</v>
      </c>
      <c r="AG13182">
        <f t="shared" si="852"/>
        <v>1.4420962250743089E-8</v>
      </c>
    </row>
    <row r="13183" spans="30:33" x14ac:dyDescent="0.2">
      <c r="AD13183">
        <f t="shared" si="850"/>
        <v>13181</v>
      </c>
      <c r="AE13183">
        <f t="shared" si="853"/>
        <v>1.09240430281805E-12</v>
      </c>
      <c r="AF13183">
        <f t="shared" si="851"/>
        <v>6.8166028495846285E-10</v>
      </c>
      <c r="AG13183">
        <f t="shared" si="852"/>
        <v>1.4398981115444717E-8</v>
      </c>
    </row>
    <row r="13184" spans="30:33" x14ac:dyDescent="0.2">
      <c r="AD13184">
        <f t="shared" si="850"/>
        <v>13182</v>
      </c>
      <c r="AE13184">
        <f t="shared" si="853"/>
        <v>1.0906564559335411E-12</v>
      </c>
      <c r="AF13184">
        <f t="shared" si="851"/>
        <v>6.8056962850252926E-10</v>
      </c>
      <c r="AG13184">
        <f t="shared" si="852"/>
        <v>1.4377033402115939E-8</v>
      </c>
    </row>
    <row r="13185" spans="30:33" x14ac:dyDescent="0.2">
      <c r="AD13185">
        <f t="shared" si="850"/>
        <v>13183</v>
      </c>
      <c r="AE13185">
        <f t="shared" si="853"/>
        <v>1.0889114056040473E-12</v>
      </c>
      <c r="AF13185">
        <f t="shared" si="851"/>
        <v>6.7948071709692518E-10</v>
      </c>
      <c r="AG13185">
        <f t="shared" si="852"/>
        <v>1.4355119060078156E-8</v>
      </c>
    </row>
    <row r="13186" spans="30:33" x14ac:dyDescent="0.2">
      <c r="AD13186">
        <f t="shared" si="850"/>
        <v>13184</v>
      </c>
      <c r="AE13186">
        <f t="shared" si="853"/>
        <v>1.0871691473550807E-12</v>
      </c>
      <c r="AF13186">
        <f t="shared" si="851"/>
        <v>6.7839354794957008E-10</v>
      </c>
      <c r="AG13186">
        <f t="shared" si="852"/>
        <v>1.4333238038729384E-8</v>
      </c>
    </row>
    <row r="13187" spans="30:33" x14ac:dyDescent="0.2">
      <c r="AD13187">
        <f t="shared" si="850"/>
        <v>13185</v>
      </c>
      <c r="AE13187">
        <f t="shared" si="853"/>
        <v>1.0854296767193126E-12</v>
      </c>
      <c r="AF13187">
        <f t="shared" si="851"/>
        <v>6.7730811827285072E-10</v>
      </c>
      <c r="AG13187">
        <f t="shared" si="852"/>
        <v>1.4311390287544138E-8</v>
      </c>
    </row>
    <row r="13188" spans="30:33" x14ac:dyDescent="0.2">
      <c r="AD13188">
        <f t="shared" si="850"/>
        <v>13186</v>
      </c>
      <c r="AE13188">
        <f t="shared" si="853"/>
        <v>1.0836929892365616E-12</v>
      </c>
      <c r="AF13188">
        <f t="shared" si="851"/>
        <v>6.7622442528361411E-10</v>
      </c>
      <c r="AG13188">
        <f t="shared" si="852"/>
        <v>1.4289575756073301E-8</v>
      </c>
    </row>
    <row r="13189" spans="30:33" x14ac:dyDescent="0.2">
      <c r="AD13189">
        <f t="shared" si="850"/>
        <v>13187</v>
      </c>
      <c r="AE13189">
        <f t="shared" si="853"/>
        <v>1.081959080453783E-12</v>
      </c>
      <c r="AF13189">
        <f t="shared" si="851"/>
        <v>6.7514246620316029E-10</v>
      </c>
      <c r="AG13189">
        <f t="shared" si="852"/>
        <v>1.4267794393944035E-8</v>
      </c>
    </row>
    <row r="13190" spans="30:33" x14ac:dyDescent="0.2">
      <c r="AD13190">
        <f t="shared" si="850"/>
        <v>13188</v>
      </c>
      <c r="AE13190">
        <f t="shared" si="853"/>
        <v>1.080227945925057E-12</v>
      </c>
      <c r="AF13190">
        <f t="shared" si="851"/>
        <v>6.7406223825723519E-10</v>
      </c>
      <c r="AG13190">
        <f t="shared" si="852"/>
        <v>1.4246046150859652E-8</v>
      </c>
    </row>
    <row r="13191" spans="30:33" x14ac:dyDescent="0.2">
      <c r="AD13191">
        <f t="shared" si="850"/>
        <v>13189</v>
      </c>
      <c r="AE13191">
        <f t="shared" si="853"/>
        <v>1.0784995812115768E-12</v>
      </c>
      <c r="AF13191">
        <f t="shared" si="851"/>
        <v>6.729837386760236E-10</v>
      </c>
      <c r="AG13191">
        <f t="shared" si="852"/>
        <v>1.4224330976599486E-8</v>
      </c>
    </row>
    <row r="13192" spans="30:33" x14ac:dyDescent="0.2">
      <c r="AD13192">
        <f t="shared" si="850"/>
        <v>13190</v>
      </c>
      <c r="AE13192">
        <f t="shared" si="853"/>
        <v>1.0767739818816382E-12</v>
      </c>
      <c r="AF13192">
        <f t="shared" si="851"/>
        <v>6.7190696469414194E-10</v>
      </c>
      <c r="AG13192">
        <f t="shared" si="852"/>
        <v>1.4202648821018807E-8</v>
      </c>
    </row>
    <row r="13193" spans="30:33" x14ac:dyDescent="0.2">
      <c r="AD13193">
        <f t="shared" si="850"/>
        <v>13191</v>
      </c>
      <c r="AE13193">
        <f t="shared" si="853"/>
        <v>1.0750511435106275E-12</v>
      </c>
      <c r="AF13193">
        <f t="shared" si="851"/>
        <v>6.7083191355063129E-10</v>
      </c>
      <c r="AG13193">
        <f t="shared" si="852"/>
        <v>1.4180999634048688E-8</v>
      </c>
    </row>
    <row r="13194" spans="30:33" x14ac:dyDescent="0.2">
      <c r="AD13194">
        <f t="shared" si="850"/>
        <v>13192</v>
      </c>
      <c r="AE13194">
        <f t="shared" si="853"/>
        <v>1.0733310616810107E-12</v>
      </c>
      <c r="AF13194">
        <f t="shared" si="851"/>
        <v>6.6975858248895023E-10</v>
      </c>
      <c r="AG13194">
        <f t="shared" si="852"/>
        <v>1.4159383365695893E-8</v>
      </c>
    </row>
    <row r="13195" spans="30:33" x14ac:dyDescent="0.2">
      <c r="AD13195">
        <f t="shared" si="850"/>
        <v>13193</v>
      </c>
      <c r="AE13195">
        <f t="shared" si="853"/>
        <v>1.0716137319823209E-12</v>
      </c>
      <c r="AF13195">
        <f t="shared" si="851"/>
        <v>6.6868696875696792E-10</v>
      </c>
      <c r="AG13195">
        <f t="shared" si="852"/>
        <v>1.413779996604276E-8</v>
      </c>
    </row>
    <row r="13196" spans="30:33" x14ac:dyDescent="0.2">
      <c r="AD13196">
        <f t="shared" si="850"/>
        <v>13194</v>
      </c>
      <c r="AE13196">
        <f t="shared" si="853"/>
        <v>1.0698991500111492E-12</v>
      </c>
      <c r="AF13196">
        <f t="shared" si="851"/>
        <v>6.6761706960695675E-10</v>
      </c>
      <c r="AG13196">
        <f t="shared" si="852"/>
        <v>1.4116249385247102E-8</v>
      </c>
    </row>
    <row r="13197" spans="30:33" x14ac:dyDescent="0.2">
      <c r="AD13197">
        <f t="shared" si="850"/>
        <v>13195</v>
      </c>
      <c r="AE13197">
        <f t="shared" si="853"/>
        <v>1.0681873113711313E-12</v>
      </c>
      <c r="AF13197">
        <f t="shared" si="851"/>
        <v>6.6654888229558555E-10</v>
      </c>
      <c r="AG13197">
        <f t="shared" si="852"/>
        <v>1.4094731573542077E-8</v>
      </c>
    </row>
    <row r="13198" spans="30:33" x14ac:dyDescent="0.2">
      <c r="AD13198">
        <f t="shared" si="850"/>
        <v>13196</v>
      </c>
      <c r="AE13198">
        <f t="shared" si="853"/>
        <v>1.0664782116729374E-12</v>
      </c>
      <c r="AF13198">
        <f t="shared" si="851"/>
        <v>6.6548240408391259E-10</v>
      </c>
      <c r="AG13198">
        <f t="shared" si="852"/>
        <v>1.4073246481236082E-8</v>
      </c>
    </row>
    <row r="13199" spans="30:33" x14ac:dyDescent="0.2">
      <c r="AD13199">
        <f t="shared" si="850"/>
        <v>13197</v>
      </c>
      <c r="AE13199">
        <f t="shared" si="853"/>
        <v>1.0647718465342606E-12</v>
      </c>
      <c r="AF13199">
        <f t="shared" si="851"/>
        <v>6.6441763223737834E-10</v>
      </c>
      <c r="AG13199">
        <f t="shared" si="852"/>
        <v>1.4051794058712638E-8</v>
      </c>
    </row>
    <row r="13200" spans="30:33" x14ac:dyDescent="0.2">
      <c r="AD13200">
        <f t="shared" ref="AD13200:AD13263" si="854">AD13199+1</f>
        <v>13198</v>
      </c>
      <c r="AE13200">
        <f t="shared" si="853"/>
        <v>1.0630682115798058E-12</v>
      </c>
      <c r="AF13200">
        <f t="shared" ref="AF13200:AF13263" si="855">AF13199*$AF$3</f>
        <v>6.6335456402579854E-10</v>
      </c>
      <c r="AG13200">
        <f t="shared" ref="AG13200:AG13263" si="856">AD13200*AE13200</f>
        <v>1.4030374256430277E-8</v>
      </c>
    </row>
    <row r="13201" spans="30:33" x14ac:dyDescent="0.2">
      <c r="AD13201">
        <f t="shared" si="854"/>
        <v>13199</v>
      </c>
      <c r="AE13201">
        <f t="shared" si="853"/>
        <v>1.0613673024412782E-12</v>
      </c>
      <c r="AF13201">
        <f t="shared" si="855"/>
        <v>6.6229319672335725E-10</v>
      </c>
      <c r="AG13201">
        <f t="shared" si="856"/>
        <v>1.4008987024922431E-8</v>
      </c>
    </row>
    <row r="13202" spans="30:33" x14ac:dyDescent="0.2">
      <c r="AD13202">
        <f t="shared" si="854"/>
        <v>13200</v>
      </c>
      <c r="AE13202">
        <f t="shared" si="853"/>
        <v>1.059669114757372E-12</v>
      </c>
      <c r="AF13202">
        <f t="shared" si="855"/>
        <v>6.6123352760859987E-10</v>
      </c>
      <c r="AG13202">
        <f t="shared" si="856"/>
        <v>1.3987632314797311E-8</v>
      </c>
    </row>
    <row r="13203" spans="30:33" x14ac:dyDescent="0.2">
      <c r="AD13203">
        <f t="shared" si="854"/>
        <v>13201</v>
      </c>
      <c r="AE13203">
        <f t="shared" ref="AE13203:AE13266" si="857">AF13202*$AE$3</f>
        <v>1.0579736441737603E-12</v>
      </c>
      <c r="AF13203">
        <f t="shared" si="855"/>
        <v>6.6017555396442606E-10</v>
      </c>
      <c r="AG13203">
        <f t="shared" si="856"/>
        <v>1.3966310076737809E-8</v>
      </c>
    </row>
    <row r="13204" spans="30:33" x14ac:dyDescent="0.2">
      <c r="AD13204">
        <f t="shared" si="854"/>
        <v>13202</v>
      </c>
      <c r="AE13204">
        <f t="shared" si="857"/>
        <v>1.0562808863430822E-12</v>
      </c>
      <c r="AF13204">
        <f t="shared" si="855"/>
        <v>6.5911927307808294E-10</v>
      </c>
      <c r="AG13204">
        <f t="shared" si="856"/>
        <v>1.3945020261501371E-8</v>
      </c>
    </row>
    <row r="13205" spans="30:33" x14ac:dyDescent="0.2">
      <c r="AD13205">
        <f t="shared" si="854"/>
        <v>13203</v>
      </c>
      <c r="AE13205">
        <f t="shared" si="857"/>
        <v>1.0545908369249331E-12</v>
      </c>
      <c r="AF13205">
        <f t="shared" si="855"/>
        <v>6.5806468224115794E-10</v>
      </c>
      <c r="AG13205">
        <f t="shared" si="856"/>
        <v>1.3923762819919892E-8</v>
      </c>
    </row>
    <row r="13206" spans="30:33" x14ac:dyDescent="0.2">
      <c r="AD13206">
        <f t="shared" si="854"/>
        <v>13204</v>
      </c>
      <c r="AE13206">
        <f t="shared" si="857"/>
        <v>1.0529034915858533E-12</v>
      </c>
      <c r="AF13206">
        <f t="shared" si="855"/>
        <v>6.5701177874957201E-10</v>
      </c>
      <c r="AG13206">
        <f t="shared" si="856"/>
        <v>1.3902537702899606E-8</v>
      </c>
    </row>
    <row r="13207" spans="30:33" x14ac:dyDescent="0.2">
      <c r="AD13207">
        <f t="shared" si="854"/>
        <v>13205</v>
      </c>
      <c r="AE13207">
        <f t="shared" si="857"/>
        <v>1.0512188459993157E-12</v>
      </c>
      <c r="AF13207">
        <f t="shared" si="855"/>
        <v>6.5596055990357265E-10</v>
      </c>
      <c r="AG13207">
        <f t="shared" si="856"/>
        <v>1.3881344861420964E-8</v>
      </c>
    </row>
    <row r="13208" spans="30:33" x14ac:dyDescent="0.2">
      <c r="AD13208">
        <f t="shared" si="854"/>
        <v>13206</v>
      </c>
      <c r="AE13208">
        <f t="shared" si="857"/>
        <v>1.0495368958457166E-12</v>
      </c>
      <c r="AF13208">
        <f t="shared" si="855"/>
        <v>6.5491102300772689E-10</v>
      </c>
      <c r="AG13208">
        <f t="shared" si="856"/>
        <v>1.3860184246538533E-8</v>
      </c>
    </row>
    <row r="13209" spans="30:33" x14ac:dyDescent="0.2">
      <c r="AD13209">
        <f t="shared" si="854"/>
        <v>13207</v>
      </c>
      <c r="AE13209">
        <f t="shared" si="857"/>
        <v>1.0478576368123635E-12</v>
      </c>
      <c r="AF13209">
        <f t="shared" si="855"/>
        <v>6.538631653709145E-10</v>
      </c>
      <c r="AG13209">
        <f t="shared" si="856"/>
        <v>1.3839055809380885E-8</v>
      </c>
    </row>
    <row r="13210" spans="30:33" x14ac:dyDescent="0.2">
      <c r="AD13210">
        <f t="shared" si="854"/>
        <v>13208</v>
      </c>
      <c r="AE13210">
        <f t="shared" si="857"/>
        <v>1.0461810645934638E-12</v>
      </c>
      <c r="AF13210">
        <f t="shared" si="855"/>
        <v>6.52816984306321E-10</v>
      </c>
      <c r="AG13210">
        <f t="shared" si="856"/>
        <v>1.381795950115047E-8</v>
      </c>
    </row>
    <row r="13211" spans="30:33" x14ac:dyDescent="0.2">
      <c r="AD13211">
        <f t="shared" si="854"/>
        <v>13209</v>
      </c>
      <c r="AE13211">
        <f t="shared" si="857"/>
        <v>1.0445071748901142E-12</v>
      </c>
      <c r="AF13211">
        <f t="shared" si="855"/>
        <v>6.517724771314309E-10</v>
      </c>
      <c r="AG13211">
        <f t="shared" si="856"/>
        <v>1.3796895273123518E-8</v>
      </c>
    </row>
    <row r="13212" spans="30:33" x14ac:dyDescent="0.2">
      <c r="AD13212">
        <f t="shared" si="854"/>
        <v>13210</v>
      </c>
      <c r="AE13212">
        <f t="shared" si="857"/>
        <v>1.04283596341029E-12</v>
      </c>
      <c r="AF13212">
        <f t="shared" si="855"/>
        <v>6.5072964116802063E-10</v>
      </c>
      <c r="AG13212">
        <f t="shared" si="856"/>
        <v>1.377586307664993E-8</v>
      </c>
    </row>
    <row r="13213" spans="30:33" x14ac:dyDescent="0.2">
      <c r="AD13213">
        <f t="shared" si="854"/>
        <v>13211</v>
      </c>
      <c r="AE13213">
        <f t="shared" si="857"/>
        <v>1.0411674258688335E-12</v>
      </c>
      <c r="AF13213">
        <f t="shared" si="855"/>
        <v>6.4968847374215172E-10</v>
      </c>
      <c r="AG13213">
        <f t="shared" si="856"/>
        <v>1.3754862863153159E-8</v>
      </c>
    </row>
    <row r="13214" spans="30:33" x14ac:dyDescent="0.2">
      <c r="AD13214">
        <f t="shared" si="854"/>
        <v>13212</v>
      </c>
      <c r="AE13214">
        <f t="shared" si="857"/>
        <v>1.0395015579874433E-12</v>
      </c>
      <c r="AF13214">
        <f t="shared" si="855"/>
        <v>6.4864897218416419E-10</v>
      </c>
      <c r="AG13214">
        <f t="shared" si="856"/>
        <v>1.37338945841301E-8</v>
      </c>
    </row>
    <row r="13215" spans="30:33" x14ac:dyDescent="0.2">
      <c r="AD13215">
        <f t="shared" si="854"/>
        <v>13213</v>
      </c>
      <c r="AE13215">
        <f t="shared" si="857"/>
        <v>1.0378383554946631E-12</v>
      </c>
      <c r="AF13215">
        <f t="shared" si="855"/>
        <v>6.4761113382866954E-10</v>
      </c>
      <c r="AG13215">
        <f t="shared" si="856"/>
        <v>1.3712958191150984E-8</v>
      </c>
    </row>
    <row r="13216" spans="30:33" x14ac:dyDescent="0.2">
      <c r="AD13216">
        <f t="shared" si="854"/>
        <v>13214</v>
      </c>
      <c r="AE13216">
        <f t="shared" si="857"/>
        <v>1.0361778141258716E-12</v>
      </c>
      <c r="AF13216">
        <f t="shared" si="855"/>
        <v>6.4657495601454366E-10</v>
      </c>
      <c r="AG13216">
        <f t="shared" si="856"/>
        <v>1.3692053635859267E-8</v>
      </c>
    </row>
    <row r="13217" spans="30:33" x14ac:dyDescent="0.2">
      <c r="AD13217">
        <f t="shared" si="854"/>
        <v>13215</v>
      </c>
      <c r="AE13217">
        <f t="shared" si="857"/>
        <v>1.0345199296232702E-12</v>
      </c>
      <c r="AF13217">
        <f t="shared" si="855"/>
        <v>6.4554043608492037E-10</v>
      </c>
      <c r="AG13217">
        <f t="shared" si="856"/>
        <v>1.3671180869971516E-8</v>
      </c>
    </row>
    <row r="13218" spans="30:33" x14ac:dyDescent="0.2">
      <c r="AD13218">
        <f t="shared" si="854"/>
        <v>13216</v>
      </c>
      <c r="AE13218">
        <f t="shared" si="857"/>
        <v>1.0328646977358732E-12</v>
      </c>
      <c r="AF13218">
        <f t="shared" si="855"/>
        <v>6.4450757138718448E-10</v>
      </c>
      <c r="AG13218">
        <f t="shared" si="856"/>
        <v>1.36503398452773E-8</v>
      </c>
    </row>
    <row r="13219" spans="30:33" x14ac:dyDescent="0.2">
      <c r="AD13219">
        <f t="shared" si="854"/>
        <v>13217</v>
      </c>
      <c r="AE13219">
        <f t="shared" si="857"/>
        <v>1.0312121142194957E-12</v>
      </c>
      <c r="AF13219">
        <f t="shared" si="855"/>
        <v>6.4347635927296496E-10</v>
      </c>
      <c r="AG13219">
        <f t="shared" si="856"/>
        <v>1.3629530513639075E-8</v>
      </c>
    </row>
    <row r="13220" spans="30:33" x14ac:dyDescent="0.2">
      <c r="AD13220">
        <f t="shared" si="854"/>
        <v>13218</v>
      </c>
      <c r="AE13220">
        <f t="shared" si="857"/>
        <v>1.0295621748367445E-12</v>
      </c>
      <c r="AF13220">
        <f t="shared" si="855"/>
        <v>6.424467970981282E-10</v>
      </c>
      <c r="AG13220">
        <f t="shared" si="856"/>
        <v>1.3608752826992088E-8</v>
      </c>
    </row>
    <row r="13221" spans="30:33" x14ac:dyDescent="0.2">
      <c r="AD13221">
        <f t="shared" si="854"/>
        <v>13219</v>
      </c>
      <c r="AE13221">
        <f t="shared" si="857"/>
        <v>1.0279148753570056E-12</v>
      </c>
      <c r="AF13221">
        <f t="shared" si="855"/>
        <v>6.4141888222277112E-10</v>
      </c>
      <c r="AG13221">
        <f t="shared" si="856"/>
        <v>1.3588006737344256E-8</v>
      </c>
    </row>
    <row r="13222" spans="30:33" x14ac:dyDescent="0.2">
      <c r="AD13222">
        <f t="shared" si="854"/>
        <v>13220</v>
      </c>
      <c r="AE13222">
        <f t="shared" si="857"/>
        <v>1.0262702115564343E-12</v>
      </c>
      <c r="AF13222">
        <f t="shared" si="855"/>
        <v>6.4039261201121464E-10</v>
      </c>
      <c r="AG13222">
        <f t="shared" si="856"/>
        <v>1.3567292196776061E-8</v>
      </c>
    </row>
    <row r="13223" spans="30:33" x14ac:dyDescent="0.2">
      <c r="AD13223">
        <f t="shared" si="854"/>
        <v>13221</v>
      </c>
      <c r="AE13223">
        <f t="shared" si="857"/>
        <v>1.0246281792179438E-12</v>
      </c>
      <c r="AF13223">
        <f t="shared" si="855"/>
        <v>6.3936798383199663E-10</v>
      </c>
      <c r="AG13223">
        <f t="shared" si="856"/>
        <v>1.3546609157440434E-8</v>
      </c>
    </row>
    <row r="13224" spans="30:33" x14ac:dyDescent="0.2">
      <c r="AD13224">
        <f t="shared" si="854"/>
        <v>13222</v>
      </c>
      <c r="AE13224">
        <f t="shared" si="857"/>
        <v>1.0229887741311952E-12</v>
      </c>
      <c r="AF13224">
        <f t="shared" si="855"/>
        <v>6.3834499505786543E-10</v>
      </c>
      <c r="AG13224">
        <f t="shared" si="856"/>
        <v>1.3525957571562662E-8</v>
      </c>
    </row>
    <row r="13225" spans="30:33" x14ac:dyDescent="0.2">
      <c r="AD13225">
        <f t="shared" si="854"/>
        <v>13223</v>
      </c>
      <c r="AE13225">
        <f t="shared" si="857"/>
        <v>1.0213519920925851E-12</v>
      </c>
      <c r="AF13225">
        <f t="shared" si="855"/>
        <v>6.3732364306577279E-10</v>
      </c>
      <c r="AG13225">
        <f t="shared" si="856"/>
        <v>1.3505337391440253E-8</v>
      </c>
    </row>
    <row r="13226" spans="30:33" x14ac:dyDescent="0.2">
      <c r="AD13226">
        <f t="shared" si="854"/>
        <v>13224</v>
      </c>
      <c r="AE13226">
        <f t="shared" si="857"/>
        <v>1.019717828905237E-12</v>
      </c>
      <c r="AF13226">
        <f t="shared" si="855"/>
        <v>6.3630392523686749E-10</v>
      </c>
      <c r="AG13226">
        <f t="shared" si="856"/>
        <v>1.3484748569442854E-8</v>
      </c>
    </row>
    <row r="13227" spans="30:33" x14ac:dyDescent="0.2">
      <c r="AD13227">
        <f t="shared" si="854"/>
        <v>13225</v>
      </c>
      <c r="AE13227">
        <f t="shared" si="857"/>
        <v>1.0180862803789885E-12</v>
      </c>
      <c r="AF13227">
        <f t="shared" si="855"/>
        <v>6.3528583895648846E-10</v>
      </c>
      <c r="AG13227">
        <f t="shared" si="856"/>
        <v>1.3464191058012124E-8</v>
      </c>
    </row>
    <row r="13228" spans="30:33" x14ac:dyDescent="0.2">
      <c r="AD13228">
        <f t="shared" si="854"/>
        <v>13226</v>
      </c>
      <c r="AE13228">
        <f t="shared" si="857"/>
        <v>1.0164573423303819E-12</v>
      </c>
      <c r="AF13228">
        <f t="shared" si="855"/>
        <v>6.3426938161415803E-10</v>
      </c>
      <c r="AG13228">
        <f t="shared" si="856"/>
        <v>1.3443664809661632E-8</v>
      </c>
    </row>
    <row r="13229" spans="30:33" x14ac:dyDescent="0.2">
      <c r="AD13229">
        <f t="shared" si="854"/>
        <v>13227</v>
      </c>
      <c r="AE13229">
        <f t="shared" si="857"/>
        <v>1.0148310105826533E-12</v>
      </c>
      <c r="AF13229">
        <f t="shared" si="855"/>
        <v>6.3325455060357535E-10</v>
      </c>
      <c r="AG13229">
        <f t="shared" si="856"/>
        <v>1.3423169776976754E-8</v>
      </c>
    </row>
    <row r="13230" spans="30:33" x14ac:dyDescent="0.2">
      <c r="AD13230">
        <f t="shared" si="854"/>
        <v>13228</v>
      </c>
      <c r="AE13230">
        <f t="shared" si="857"/>
        <v>1.013207280965721E-12</v>
      </c>
      <c r="AF13230">
        <f t="shared" si="855"/>
        <v>6.3224134332260963E-10</v>
      </c>
      <c r="AG13230">
        <f t="shared" si="856"/>
        <v>1.3402705912614557E-8</v>
      </c>
    </row>
    <row r="13231" spans="30:33" x14ac:dyDescent="0.2">
      <c r="AD13231">
        <f t="shared" si="854"/>
        <v>13229</v>
      </c>
      <c r="AE13231">
        <f t="shared" si="857"/>
        <v>1.0115861493161758E-12</v>
      </c>
      <c r="AF13231">
        <f t="shared" si="855"/>
        <v>6.3122975717329344E-10</v>
      </c>
      <c r="AG13231">
        <f t="shared" si="856"/>
        <v>1.3382273169303689E-8</v>
      </c>
    </row>
    <row r="13232" spans="30:33" x14ac:dyDescent="0.2">
      <c r="AD13232">
        <f t="shared" si="854"/>
        <v>13230</v>
      </c>
      <c r="AE13232">
        <f t="shared" si="857"/>
        <v>1.00996761147727E-12</v>
      </c>
      <c r="AF13232">
        <f t="shared" si="855"/>
        <v>6.3021978956181618E-10</v>
      </c>
      <c r="AG13232">
        <f t="shared" si="856"/>
        <v>1.3361871499844281E-8</v>
      </c>
    </row>
    <row r="13233" spans="30:33" x14ac:dyDescent="0.2">
      <c r="AD13233">
        <f t="shared" si="854"/>
        <v>13231</v>
      </c>
      <c r="AE13233">
        <f t="shared" si="857"/>
        <v>1.0083516632989064E-12</v>
      </c>
      <c r="AF13233">
        <f t="shared" si="855"/>
        <v>6.292114378985172E-10</v>
      </c>
      <c r="AG13233">
        <f t="shared" si="856"/>
        <v>1.3341500857107831E-8</v>
      </c>
    </row>
    <row r="13234" spans="30:33" x14ac:dyDescent="0.2">
      <c r="AD13234">
        <f t="shared" si="854"/>
        <v>13232</v>
      </c>
      <c r="AE13234">
        <f t="shared" si="857"/>
        <v>1.0067383006376281E-12</v>
      </c>
      <c r="AF13234">
        <f t="shared" si="855"/>
        <v>6.2820469959787949E-10</v>
      </c>
      <c r="AG13234">
        <f t="shared" si="856"/>
        <v>1.3321161194037094E-8</v>
      </c>
    </row>
    <row r="13235" spans="30:33" x14ac:dyDescent="0.2">
      <c r="AD13235">
        <f t="shared" si="854"/>
        <v>13233</v>
      </c>
      <c r="AE13235">
        <f t="shared" si="857"/>
        <v>1.0051275193566077E-12</v>
      </c>
      <c r="AF13235">
        <f t="shared" si="855"/>
        <v>6.2719957207852281E-10</v>
      </c>
      <c r="AG13235">
        <f t="shared" si="856"/>
        <v>1.330085246364599E-8</v>
      </c>
    </row>
    <row r="13236" spans="30:33" x14ac:dyDescent="0.2">
      <c r="AD13236">
        <f t="shared" si="854"/>
        <v>13234</v>
      </c>
      <c r="AE13236">
        <f t="shared" si="857"/>
        <v>1.003519315325637E-12</v>
      </c>
      <c r="AF13236">
        <f t="shared" si="855"/>
        <v>6.261960527631971E-10</v>
      </c>
      <c r="AG13236">
        <f t="shared" si="856"/>
        <v>1.328057461901948E-8</v>
      </c>
    </row>
    <row r="13237" spans="30:33" x14ac:dyDescent="0.2">
      <c r="AD13237">
        <f t="shared" si="854"/>
        <v>13235</v>
      </c>
      <c r="AE13237">
        <f t="shared" si="857"/>
        <v>1.0019136844211158E-12</v>
      </c>
      <c r="AF13237">
        <f t="shared" si="855"/>
        <v>6.2519413907877591E-10</v>
      </c>
      <c r="AG13237">
        <f t="shared" si="856"/>
        <v>1.3260327613313468E-8</v>
      </c>
    </row>
    <row r="13238" spans="30:33" x14ac:dyDescent="0.2">
      <c r="AD13238">
        <f t="shared" si="854"/>
        <v>13236</v>
      </c>
      <c r="AE13238">
        <f t="shared" si="857"/>
        <v>1.0003106225260419E-12</v>
      </c>
      <c r="AF13238">
        <f t="shared" si="855"/>
        <v>6.2419382845624988E-10</v>
      </c>
      <c r="AG13238">
        <f t="shared" si="856"/>
        <v>1.324011139975469E-8</v>
      </c>
    </row>
    <row r="13239" spans="30:33" x14ac:dyDescent="0.2">
      <c r="AD13239">
        <f t="shared" si="854"/>
        <v>13237</v>
      </c>
      <c r="AE13239">
        <f t="shared" si="857"/>
        <v>9.9871012553000019E-13</v>
      </c>
      <c r="AF13239">
        <f t="shared" si="855"/>
        <v>6.231951183307198E-10</v>
      </c>
      <c r="AG13239">
        <f t="shared" si="856"/>
        <v>1.3219925931640613E-8</v>
      </c>
    </row>
    <row r="13240" spans="30:33" x14ac:dyDescent="0.2">
      <c r="AD13240">
        <f t="shared" si="854"/>
        <v>13238</v>
      </c>
      <c r="AE13240">
        <f t="shared" si="857"/>
        <v>9.9711218932915223E-13</v>
      </c>
      <c r="AF13240">
        <f t="shared" si="855"/>
        <v>6.2219800614139063E-10</v>
      </c>
      <c r="AG13240">
        <f t="shared" si="856"/>
        <v>1.3199771162339318E-8</v>
      </c>
    </row>
    <row r="13241" spans="30:33" x14ac:dyDescent="0.2">
      <c r="AD13241">
        <f t="shared" si="854"/>
        <v>13239</v>
      </c>
      <c r="AE13241">
        <f t="shared" si="857"/>
        <v>9.9551680982622547E-13</v>
      </c>
      <c r="AF13241">
        <f t="shared" si="855"/>
        <v>6.2120248933156436E-10</v>
      </c>
      <c r="AG13241">
        <f t="shared" si="856"/>
        <v>1.3179647045289399E-8</v>
      </c>
    </row>
    <row r="13242" spans="30:33" x14ac:dyDescent="0.2">
      <c r="AD13242">
        <f t="shared" si="854"/>
        <v>13240</v>
      </c>
      <c r="AE13242">
        <f t="shared" si="857"/>
        <v>9.9392398293050339E-13</v>
      </c>
      <c r="AF13242">
        <f t="shared" si="855"/>
        <v>6.2020856534863387E-10</v>
      </c>
      <c r="AG13242">
        <f t="shared" si="856"/>
        <v>1.3159553533999864E-8</v>
      </c>
    </row>
    <row r="13243" spans="30:33" x14ac:dyDescent="0.2">
      <c r="AD13243">
        <f t="shared" si="854"/>
        <v>13241</v>
      </c>
      <c r="AE13243">
        <f t="shared" si="857"/>
        <v>9.9233370455781464E-13</v>
      </c>
      <c r="AF13243">
        <f t="shared" si="855"/>
        <v>6.1921623164407608E-10</v>
      </c>
      <c r="AG13243">
        <f t="shared" si="856"/>
        <v>1.3139490582050024E-8</v>
      </c>
    </row>
    <row r="13244" spans="30:33" x14ac:dyDescent="0.2">
      <c r="AD13244">
        <f t="shared" si="854"/>
        <v>13242</v>
      </c>
      <c r="AE13244">
        <f t="shared" si="857"/>
        <v>9.9074597063052211E-13</v>
      </c>
      <c r="AF13244">
        <f t="shared" si="855"/>
        <v>6.1822548567344557E-10</v>
      </c>
      <c r="AG13244">
        <f t="shared" si="856"/>
        <v>1.3119458143089374E-8</v>
      </c>
    </row>
    <row r="13245" spans="30:33" x14ac:dyDescent="0.2">
      <c r="AD13245">
        <f t="shared" si="854"/>
        <v>13243</v>
      </c>
      <c r="AE13245">
        <f t="shared" si="857"/>
        <v>9.8916077707751343E-13</v>
      </c>
      <c r="AF13245">
        <f t="shared" si="855"/>
        <v>6.1723632489636802E-10</v>
      </c>
      <c r="AG13245">
        <f t="shared" si="856"/>
        <v>1.3099456170837509E-8</v>
      </c>
    </row>
    <row r="13246" spans="30:33" x14ac:dyDescent="0.2">
      <c r="AD13246">
        <f t="shared" si="854"/>
        <v>13244</v>
      </c>
      <c r="AE13246">
        <f t="shared" si="857"/>
        <v>9.8757811983418927E-13</v>
      </c>
      <c r="AF13246">
        <f t="shared" si="855"/>
        <v>6.1624874677653385E-10</v>
      </c>
      <c r="AG13246">
        <f t="shared" si="856"/>
        <v>1.3079484619084003E-8</v>
      </c>
    </row>
    <row r="13247" spans="30:33" x14ac:dyDescent="0.2">
      <c r="AD13247">
        <f t="shared" si="854"/>
        <v>13245</v>
      </c>
      <c r="AE13247">
        <f t="shared" si="857"/>
        <v>9.8599799484245466E-13</v>
      </c>
      <c r="AF13247">
        <f t="shared" si="855"/>
        <v>6.1526274878169133E-10</v>
      </c>
      <c r="AG13247">
        <f t="shared" si="856"/>
        <v>1.3059543441688312E-8</v>
      </c>
    </row>
    <row r="13248" spans="30:33" x14ac:dyDescent="0.2">
      <c r="AD13248">
        <f t="shared" si="854"/>
        <v>13246</v>
      </c>
      <c r="AE13248">
        <f t="shared" si="857"/>
        <v>9.8442039805070667E-13</v>
      </c>
      <c r="AF13248">
        <f t="shared" si="855"/>
        <v>6.1427832838364057E-10</v>
      </c>
      <c r="AG13248">
        <f t="shared" si="856"/>
        <v>1.303963259257966E-8</v>
      </c>
    </row>
    <row r="13249" spans="30:33" x14ac:dyDescent="0.2">
      <c r="AD13249">
        <f t="shared" si="854"/>
        <v>13247</v>
      </c>
      <c r="AE13249">
        <f t="shared" si="857"/>
        <v>9.828453254138253E-13</v>
      </c>
      <c r="AF13249">
        <f t="shared" si="855"/>
        <v>6.1329548305822669E-10</v>
      </c>
      <c r="AG13249">
        <f t="shared" si="856"/>
        <v>1.3019752025756944E-8</v>
      </c>
    </row>
    <row r="13250" spans="30:33" x14ac:dyDescent="0.2">
      <c r="AD13250">
        <f t="shared" si="854"/>
        <v>13248</v>
      </c>
      <c r="AE13250">
        <f t="shared" si="857"/>
        <v>9.8127277289316321E-13</v>
      </c>
      <c r="AF13250">
        <f t="shared" si="855"/>
        <v>6.1231421028533354E-10</v>
      </c>
      <c r="AG13250">
        <f t="shared" si="856"/>
        <v>1.2999901695288626E-8</v>
      </c>
    </row>
    <row r="13251" spans="30:33" x14ac:dyDescent="0.2">
      <c r="AD13251">
        <f t="shared" si="854"/>
        <v>13249</v>
      </c>
      <c r="AE13251">
        <f t="shared" si="857"/>
        <v>9.797027364565342E-13</v>
      </c>
      <c r="AF13251">
        <f t="shared" si="855"/>
        <v>6.1133450754887693E-10</v>
      </c>
      <c r="AG13251">
        <f t="shared" si="856"/>
        <v>1.2980081555312622E-8</v>
      </c>
    </row>
    <row r="13252" spans="30:33" x14ac:dyDescent="0.2">
      <c r="AD13252">
        <f t="shared" si="854"/>
        <v>13250</v>
      </c>
      <c r="AE13252">
        <f t="shared" si="857"/>
        <v>9.7813521207820349E-13</v>
      </c>
      <c r="AF13252">
        <f t="shared" si="855"/>
        <v>6.1035637233679868E-10</v>
      </c>
      <c r="AG13252">
        <f t="shared" si="856"/>
        <v>1.2960291560036197E-8</v>
      </c>
    </row>
    <row r="13253" spans="30:33" x14ac:dyDescent="0.2">
      <c r="AD13253">
        <f t="shared" si="854"/>
        <v>13251</v>
      </c>
      <c r="AE13253">
        <f t="shared" si="857"/>
        <v>9.7657019573887829E-13</v>
      </c>
      <c r="AF13253">
        <f t="shared" si="855"/>
        <v>6.0937980214105978E-10</v>
      </c>
      <c r="AG13253">
        <f t="shared" si="856"/>
        <v>1.2940531663735877E-8</v>
      </c>
    </row>
    <row r="13254" spans="30:33" x14ac:dyDescent="0.2">
      <c r="AD13254">
        <f t="shared" si="854"/>
        <v>13252</v>
      </c>
      <c r="AE13254">
        <f t="shared" si="857"/>
        <v>9.7500768342569602E-13</v>
      </c>
      <c r="AF13254">
        <f t="shared" si="855"/>
        <v>6.0840479445763406E-10</v>
      </c>
      <c r="AG13254">
        <f t="shared" si="856"/>
        <v>1.2920801820757323E-8</v>
      </c>
    </row>
    <row r="13255" spans="30:33" x14ac:dyDescent="0.2">
      <c r="AD13255">
        <f t="shared" si="854"/>
        <v>13253</v>
      </c>
      <c r="AE13255">
        <f t="shared" si="857"/>
        <v>9.7344767113221486E-13</v>
      </c>
      <c r="AF13255">
        <f t="shared" si="855"/>
        <v>6.0743134678650181E-10</v>
      </c>
      <c r="AG13255">
        <f t="shared" si="856"/>
        <v>1.2901101985515244E-8</v>
      </c>
    </row>
    <row r="13256" spans="30:33" x14ac:dyDescent="0.2">
      <c r="AD13256">
        <f t="shared" si="854"/>
        <v>13254</v>
      </c>
      <c r="AE13256">
        <f t="shared" si="857"/>
        <v>9.7189015485840342E-13</v>
      </c>
      <c r="AF13256">
        <f t="shared" si="855"/>
        <v>6.0645945663164338E-10</v>
      </c>
      <c r="AG13256">
        <f t="shared" si="856"/>
        <v>1.2881432112493279E-8</v>
      </c>
    </row>
    <row r="13257" spans="30:33" x14ac:dyDescent="0.2">
      <c r="AD13257">
        <f t="shared" si="854"/>
        <v>13255</v>
      </c>
      <c r="AE13257">
        <f t="shared" si="857"/>
        <v>9.7033513061062988E-13</v>
      </c>
      <c r="AF13257">
        <f t="shared" si="855"/>
        <v>6.054891215010327E-10</v>
      </c>
      <c r="AG13257">
        <f t="shared" si="856"/>
        <v>1.2861792156243899E-8</v>
      </c>
    </row>
    <row r="13258" spans="30:33" x14ac:dyDescent="0.2">
      <c r="AD13258">
        <f t="shared" si="854"/>
        <v>13256</v>
      </c>
      <c r="AE13258">
        <f t="shared" si="857"/>
        <v>9.6878259440165285E-13</v>
      </c>
      <c r="AF13258">
        <f t="shared" si="855"/>
        <v>6.0452033890663097E-10</v>
      </c>
      <c r="AG13258">
        <f t="shared" si="856"/>
        <v>1.2842182071388311E-8</v>
      </c>
    </row>
    <row r="13259" spans="30:33" x14ac:dyDescent="0.2">
      <c r="AD13259">
        <f t="shared" si="854"/>
        <v>13257</v>
      </c>
      <c r="AE13259">
        <f t="shared" si="857"/>
        <v>9.672325422506099E-13</v>
      </c>
      <c r="AF13259">
        <f t="shared" si="855"/>
        <v>6.0355310636438037E-10</v>
      </c>
      <c r="AG13259">
        <f t="shared" si="856"/>
        <v>1.2822601812616335E-8</v>
      </c>
    </row>
    <row r="13260" spans="30:33" x14ac:dyDescent="0.2">
      <c r="AD13260">
        <f t="shared" si="854"/>
        <v>13258</v>
      </c>
      <c r="AE13260">
        <f t="shared" si="857"/>
        <v>9.6568497018300905E-13</v>
      </c>
      <c r="AF13260">
        <f t="shared" si="855"/>
        <v>6.0258742139419738E-10</v>
      </c>
      <c r="AG13260">
        <f t="shared" si="856"/>
        <v>1.2803051334686334E-8</v>
      </c>
    </row>
    <row r="13261" spans="30:33" x14ac:dyDescent="0.2">
      <c r="AD13261">
        <f t="shared" si="854"/>
        <v>13259</v>
      </c>
      <c r="AE13261">
        <f t="shared" si="857"/>
        <v>9.6413987423071627E-13</v>
      </c>
      <c r="AF13261">
        <f t="shared" si="855"/>
        <v>6.0162328151996668E-10</v>
      </c>
      <c r="AG13261">
        <f t="shared" si="856"/>
        <v>1.2783530592425067E-8</v>
      </c>
    </row>
    <row r="13262" spans="30:33" x14ac:dyDescent="0.2">
      <c r="AD13262">
        <f t="shared" si="854"/>
        <v>13260</v>
      </c>
      <c r="AE13262">
        <f t="shared" si="857"/>
        <v>9.625972504319472E-13</v>
      </c>
      <c r="AF13262">
        <f t="shared" si="855"/>
        <v>6.0066068426953471E-10</v>
      </c>
      <c r="AG13262">
        <f t="shared" si="856"/>
        <v>1.2764039540727619E-8</v>
      </c>
    </row>
    <row r="13263" spans="30:33" x14ac:dyDescent="0.2">
      <c r="AD13263">
        <f t="shared" si="854"/>
        <v>13261</v>
      </c>
      <c r="AE13263">
        <f t="shared" si="857"/>
        <v>9.6105709483125601E-13</v>
      </c>
      <c r="AF13263">
        <f t="shared" si="855"/>
        <v>5.9969962717470342E-10</v>
      </c>
      <c r="AG13263">
        <f t="shared" si="856"/>
        <v>1.2744578134557285E-8</v>
      </c>
    </row>
    <row r="13264" spans="30:33" x14ac:dyDescent="0.2">
      <c r="AD13264">
        <f t="shared" ref="AD13264:AD13327" si="858">AD13263+1</f>
        <v>13262</v>
      </c>
      <c r="AE13264">
        <f t="shared" si="857"/>
        <v>9.5951940347952595E-13</v>
      </c>
      <c r="AF13264">
        <f t="shared" ref="AF13264:AF13327" si="859">AF13263*$AF$3</f>
        <v>5.9874010777122389E-10</v>
      </c>
      <c r="AG13264">
        <f t="shared" ref="AG13264:AG13327" si="860">AD13264*AE13264</f>
        <v>1.2725146328945473E-8</v>
      </c>
    </row>
    <row r="13265" spans="30:33" x14ac:dyDescent="0.2">
      <c r="AD13265">
        <f t="shared" si="858"/>
        <v>13263</v>
      </c>
      <c r="AE13265">
        <f t="shared" si="857"/>
        <v>9.5798417243395862E-13</v>
      </c>
      <c r="AF13265">
        <f t="shared" si="859"/>
        <v>5.9778212359878989E-10</v>
      </c>
      <c r="AG13265">
        <f t="shared" si="860"/>
        <v>1.2705744078991594E-8</v>
      </c>
    </row>
    <row r="13266" spans="30:33" x14ac:dyDescent="0.2">
      <c r="AD13266">
        <f t="shared" si="858"/>
        <v>13264</v>
      </c>
      <c r="AE13266">
        <f t="shared" si="857"/>
        <v>9.564513977580643E-13</v>
      </c>
      <c r="AF13266">
        <f t="shared" si="859"/>
        <v>5.968256722010318E-10</v>
      </c>
      <c r="AG13266">
        <f t="shared" si="860"/>
        <v>1.2686371339862965E-8</v>
      </c>
    </row>
    <row r="13267" spans="30:33" x14ac:dyDescent="0.2">
      <c r="AD13267">
        <f t="shared" si="858"/>
        <v>13265</v>
      </c>
      <c r="AE13267">
        <f t="shared" ref="AE13267:AE13330" si="861">AF13266*$AE$3</f>
        <v>9.5492107552165122E-13</v>
      </c>
      <c r="AF13267">
        <f t="shared" si="859"/>
        <v>5.9587075112551009E-10</v>
      </c>
      <c r="AG13267">
        <f t="shared" si="860"/>
        <v>1.2667028066794703E-8</v>
      </c>
    </row>
    <row r="13268" spans="30:33" x14ac:dyDescent="0.2">
      <c r="AD13268">
        <f t="shared" si="858"/>
        <v>13266</v>
      </c>
      <c r="AE13268">
        <f t="shared" si="861"/>
        <v>9.5339320180081649E-13</v>
      </c>
      <c r="AF13268">
        <f t="shared" si="859"/>
        <v>5.9491735792370922E-10</v>
      </c>
      <c r="AG13268">
        <f t="shared" si="860"/>
        <v>1.2647714215089632E-8</v>
      </c>
    </row>
    <row r="13269" spans="30:33" x14ac:dyDescent="0.2">
      <c r="AD13269">
        <f t="shared" si="858"/>
        <v>13267</v>
      </c>
      <c r="AE13269">
        <f t="shared" si="861"/>
        <v>9.5186777267793518E-13</v>
      </c>
      <c r="AF13269">
        <f t="shared" si="859"/>
        <v>5.9396549015103122E-10</v>
      </c>
      <c r="AG13269">
        <f t="shared" si="860"/>
        <v>1.2628429740118166E-8</v>
      </c>
    </row>
    <row r="13270" spans="30:33" x14ac:dyDescent="0.2">
      <c r="AD13270">
        <f t="shared" si="858"/>
        <v>13268</v>
      </c>
      <c r="AE13270">
        <f t="shared" si="861"/>
        <v>9.5034478424165045E-13</v>
      </c>
      <c r="AF13270">
        <f t="shared" si="859"/>
        <v>5.9301514536678953E-10</v>
      </c>
      <c r="AG13270">
        <f t="shared" si="860"/>
        <v>1.2609174597318218E-8</v>
      </c>
    </row>
    <row r="13271" spans="30:33" x14ac:dyDescent="0.2">
      <c r="AD13271">
        <f t="shared" si="858"/>
        <v>13269</v>
      </c>
      <c r="AE13271">
        <f t="shared" si="861"/>
        <v>9.4882423258686363E-13</v>
      </c>
      <c r="AF13271">
        <f t="shared" si="859"/>
        <v>5.920663211342026E-10</v>
      </c>
      <c r="AG13271">
        <f t="shared" si="860"/>
        <v>1.2589948742195094E-8</v>
      </c>
    </row>
    <row r="13272" spans="30:33" x14ac:dyDescent="0.2">
      <c r="AD13272">
        <f t="shared" si="858"/>
        <v>13270</v>
      </c>
      <c r="AE13272">
        <f t="shared" si="861"/>
        <v>9.4730611381472453E-13</v>
      </c>
      <c r="AF13272">
        <f t="shared" si="859"/>
        <v>5.9111901502038781E-10</v>
      </c>
      <c r="AG13272">
        <f t="shared" si="860"/>
        <v>1.2570752130321395E-8</v>
      </c>
    </row>
    <row r="13273" spans="30:33" x14ac:dyDescent="0.2">
      <c r="AD13273">
        <f t="shared" si="858"/>
        <v>13271</v>
      </c>
      <c r="AE13273">
        <f t="shared" si="861"/>
        <v>9.4579042403262095E-13</v>
      </c>
      <c r="AF13273">
        <f t="shared" si="859"/>
        <v>5.9017322459635513E-10</v>
      </c>
      <c r="AG13273">
        <f t="shared" si="860"/>
        <v>1.2551584717336912E-8</v>
      </c>
    </row>
    <row r="13274" spans="30:33" x14ac:dyDescent="0.2">
      <c r="AD13274">
        <f t="shared" si="858"/>
        <v>13272</v>
      </c>
      <c r="AE13274">
        <f t="shared" si="861"/>
        <v>9.4427715935416859E-13</v>
      </c>
      <c r="AF13274">
        <f t="shared" si="859"/>
        <v>5.8922894743700095E-10</v>
      </c>
      <c r="AG13274">
        <f t="shared" si="860"/>
        <v>1.2532446458948526E-8</v>
      </c>
    </row>
    <row r="13275" spans="30:33" x14ac:dyDescent="0.2">
      <c r="AD13275">
        <f t="shared" si="858"/>
        <v>13273</v>
      </c>
      <c r="AE13275">
        <f t="shared" si="861"/>
        <v>9.4276631589920192E-13</v>
      </c>
      <c r="AF13275">
        <f t="shared" si="859"/>
        <v>5.8828618112110175E-10</v>
      </c>
      <c r="AG13275">
        <f t="shared" si="860"/>
        <v>1.2513337310930107E-8</v>
      </c>
    </row>
    <row r="13276" spans="30:33" x14ac:dyDescent="0.2">
      <c r="AD13276">
        <f t="shared" si="858"/>
        <v>13274</v>
      </c>
      <c r="AE13276">
        <f t="shared" si="861"/>
        <v>9.4125788979376332E-13</v>
      </c>
      <c r="AF13276">
        <f t="shared" si="859"/>
        <v>5.8734492323130792E-10</v>
      </c>
      <c r="AG13276">
        <f t="shared" si="860"/>
        <v>1.2494257229122414E-8</v>
      </c>
    </row>
    <row r="13277" spans="30:33" x14ac:dyDescent="0.2">
      <c r="AD13277">
        <f t="shared" si="858"/>
        <v>13275</v>
      </c>
      <c r="AE13277">
        <f t="shared" si="861"/>
        <v>9.3975187717009317E-13</v>
      </c>
      <c r="AF13277">
        <f t="shared" si="859"/>
        <v>5.8640517135413782E-10</v>
      </c>
      <c r="AG13277">
        <f t="shared" si="860"/>
        <v>1.2475206169432987E-8</v>
      </c>
    </row>
    <row r="13278" spans="30:33" x14ac:dyDescent="0.2">
      <c r="AD13278">
        <f t="shared" si="858"/>
        <v>13276</v>
      </c>
      <c r="AE13278">
        <f t="shared" si="861"/>
        <v>9.3824827416662096E-13</v>
      </c>
      <c r="AF13278">
        <f t="shared" si="859"/>
        <v>5.8546692307997121E-10</v>
      </c>
      <c r="AG13278">
        <f t="shared" si="860"/>
        <v>1.2456184087836059E-8</v>
      </c>
    </row>
    <row r="13279" spans="30:33" x14ac:dyDescent="0.2">
      <c r="AD13279">
        <f t="shared" si="858"/>
        <v>13277</v>
      </c>
      <c r="AE13279">
        <f t="shared" si="861"/>
        <v>9.3674707692795439E-13</v>
      </c>
      <c r="AF13279">
        <f t="shared" si="859"/>
        <v>5.8453017600304324E-10</v>
      </c>
      <c r="AG13279">
        <f t="shared" si="860"/>
        <v>1.2437190940372451E-8</v>
      </c>
    </row>
    <row r="13280" spans="30:33" x14ac:dyDescent="0.2">
      <c r="AD13280">
        <f t="shared" si="858"/>
        <v>13278</v>
      </c>
      <c r="AE13280">
        <f t="shared" si="861"/>
        <v>9.3524828160486967E-13</v>
      </c>
      <c r="AF13280">
        <f t="shared" si="859"/>
        <v>5.8359492772143835E-10</v>
      </c>
      <c r="AG13280">
        <f t="shared" si="860"/>
        <v>1.2418226683149459E-8</v>
      </c>
    </row>
    <row r="13281" spans="30:33" x14ac:dyDescent="0.2">
      <c r="AD13281">
        <f t="shared" si="858"/>
        <v>13279</v>
      </c>
      <c r="AE13281">
        <f t="shared" si="861"/>
        <v>9.3375188435430182E-13</v>
      </c>
      <c r="AF13281">
        <f t="shared" si="859"/>
        <v>5.8266117583708403E-10</v>
      </c>
      <c r="AG13281">
        <f t="shared" si="860"/>
        <v>1.2399291272340774E-8</v>
      </c>
    </row>
    <row r="13282" spans="30:33" x14ac:dyDescent="0.2">
      <c r="AD13282">
        <f t="shared" si="858"/>
        <v>13280</v>
      </c>
      <c r="AE13282">
        <f t="shared" si="861"/>
        <v>9.322578813393348E-13</v>
      </c>
      <c r="AF13282">
        <f t="shared" si="859"/>
        <v>5.8172891795574467E-10</v>
      </c>
      <c r="AG13282">
        <f t="shared" si="860"/>
        <v>1.2380384664186366E-8</v>
      </c>
    </row>
    <row r="13283" spans="30:33" x14ac:dyDescent="0.2">
      <c r="AD13283">
        <f t="shared" si="858"/>
        <v>13281</v>
      </c>
      <c r="AE13283">
        <f t="shared" si="861"/>
        <v>9.3076626872919199E-13</v>
      </c>
      <c r="AF13283">
        <f t="shared" si="859"/>
        <v>5.8079815168701545E-10</v>
      </c>
      <c r="AG13283">
        <f t="shared" si="860"/>
        <v>1.2361506814992399E-8</v>
      </c>
    </row>
    <row r="13284" spans="30:33" x14ac:dyDescent="0.2">
      <c r="AD13284">
        <f t="shared" si="858"/>
        <v>13282</v>
      </c>
      <c r="AE13284">
        <f t="shared" si="861"/>
        <v>9.2927704269922512E-13</v>
      </c>
      <c r="AF13284">
        <f t="shared" si="859"/>
        <v>5.798688746443162E-10</v>
      </c>
      <c r="AG13284">
        <f t="shared" si="860"/>
        <v>1.2342657681131109E-8</v>
      </c>
    </row>
    <row r="13285" spans="30:33" x14ac:dyDescent="0.2">
      <c r="AD13285">
        <f t="shared" si="858"/>
        <v>13283</v>
      </c>
      <c r="AE13285">
        <f t="shared" si="861"/>
        <v>9.2779019943090634E-13</v>
      </c>
      <c r="AF13285">
        <f t="shared" si="859"/>
        <v>5.7894108444488524E-10</v>
      </c>
      <c r="AG13285">
        <f t="shared" si="860"/>
        <v>1.2323837219040729E-8</v>
      </c>
    </row>
    <row r="13286" spans="30:33" x14ac:dyDescent="0.2">
      <c r="AD13286">
        <f t="shared" si="858"/>
        <v>13284</v>
      </c>
      <c r="AE13286">
        <f t="shared" si="861"/>
        <v>9.2630573511181676E-13</v>
      </c>
      <c r="AF13286">
        <f t="shared" si="859"/>
        <v>5.7801477870977334E-10</v>
      </c>
      <c r="AG13286">
        <f t="shared" si="860"/>
        <v>1.2305045385225374E-8</v>
      </c>
    </row>
    <row r="13287" spans="30:33" x14ac:dyDescent="0.2">
      <c r="AD13287">
        <f t="shared" si="858"/>
        <v>13285</v>
      </c>
      <c r="AE13287">
        <f t="shared" si="861"/>
        <v>9.2482364593563774E-13</v>
      </c>
      <c r="AF13287">
        <f t="shared" si="859"/>
        <v>5.7708995506383769E-10</v>
      </c>
      <c r="AG13287">
        <f t="shared" si="860"/>
        <v>1.2286282136254948E-8</v>
      </c>
    </row>
    <row r="13288" spans="30:33" x14ac:dyDescent="0.2">
      <c r="AD13288">
        <f t="shared" si="858"/>
        <v>13286</v>
      </c>
      <c r="AE13288">
        <f t="shared" si="861"/>
        <v>9.2334392810214078E-13</v>
      </c>
      <c r="AF13288">
        <f t="shared" si="859"/>
        <v>5.7616661113573551E-10</v>
      </c>
      <c r="AG13288">
        <f t="shared" si="860"/>
        <v>1.2267547428765043E-8</v>
      </c>
    </row>
    <row r="13289" spans="30:33" x14ac:dyDescent="0.2">
      <c r="AD13289">
        <f t="shared" si="858"/>
        <v>13287</v>
      </c>
      <c r="AE13289">
        <f t="shared" si="861"/>
        <v>9.2186657781717727E-13</v>
      </c>
      <c r="AF13289">
        <f t="shared" si="859"/>
        <v>5.752447445579183E-10</v>
      </c>
      <c r="AG13289">
        <f t="shared" si="860"/>
        <v>1.2248841219456835E-8</v>
      </c>
    </row>
    <row r="13290" spans="30:33" x14ac:dyDescent="0.2">
      <c r="AD13290">
        <f t="shared" si="858"/>
        <v>13288</v>
      </c>
      <c r="AE13290">
        <f t="shared" si="861"/>
        <v>9.2039159129266975E-13</v>
      </c>
      <c r="AF13290">
        <f t="shared" si="859"/>
        <v>5.7432435296662565E-10</v>
      </c>
      <c r="AG13290">
        <f t="shared" si="860"/>
        <v>1.2230163465096995E-8</v>
      </c>
    </row>
    <row r="13291" spans="30:33" x14ac:dyDescent="0.2">
      <c r="AD13291">
        <f t="shared" si="858"/>
        <v>13289</v>
      </c>
      <c r="AE13291">
        <f t="shared" si="861"/>
        <v>9.1891896474660143E-13</v>
      </c>
      <c r="AF13291">
        <f t="shared" si="859"/>
        <v>5.7340543400187902E-10</v>
      </c>
      <c r="AG13291">
        <f t="shared" si="860"/>
        <v>1.2211514122517586E-8</v>
      </c>
    </row>
    <row r="13292" spans="30:33" x14ac:dyDescent="0.2">
      <c r="AD13292">
        <f t="shared" si="858"/>
        <v>13290</v>
      </c>
      <c r="AE13292">
        <f t="shared" si="861"/>
        <v>9.1744869440300694E-13</v>
      </c>
      <c r="AF13292">
        <f t="shared" si="859"/>
        <v>5.7248798530747603E-10</v>
      </c>
      <c r="AG13292">
        <f t="shared" si="860"/>
        <v>1.2192893148615962E-8</v>
      </c>
    </row>
    <row r="13293" spans="30:33" x14ac:dyDescent="0.2">
      <c r="AD13293">
        <f t="shared" si="858"/>
        <v>13291</v>
      </c>
      <c r="AE13293">
        <f t="shared" si="861"/>
        <v>9.1598077649196215E-13</v>
      </c>
      <c r="AF13293">
        <f t="shared" si="859"/>
        <v>5.71572004530984E-10</v>
      </c>
      <c r="AG13293">
        <f t="shared" si="860"/>
        <v>1.2174300500354669E-8</v>
      </c>
    </row>
    <row r="13294" spans="30:33" x14ac:dyDescent="0.2">
      <c r="AD13294">
        <f t="shared" si="858"/>
        <v>13292</v>
      </c>
      <c r="AE13294">
        <f t="shared" si="861"/>
        <v>9.1451520724957475E-13</v>
      </c>
      <c r="AF13294">
        <f t="shared" si="859"/>
        <v>5.7065748932373441E-10</v>
      </c>
      <c r="AG13294">
        <f t="shared" si="860"/>
        <v>1.2155736134761347E-8</v>
      </c>
    </row>
    <row r="13295" spans="30:33" x14ac:dyDescent="0.2">
      <c r="AD13295">
        <f t="shared" si="858"/>
        <v>13293</v>
      </c>
      <c r="AE13295">
        <f t="shared" si="861"/>
        <v>9.1305198291797554E-13</v>
      </c>
      <c r="AF13295">
        <f t="shared" si="859"/>
        <v>5.6974443734081644E-10</v>
      </c>
      <c r="AG13295">
        <f t="shared" si="860"/>
        <v>1.2137200008928649E-8</v>
      </c>
    </row>
    <row r="13296" spans="30:33" x14ac:dyDescent="0.2">
      <c r="AD13296">
        <f t="shared" si="858"/>
        <v>13294</v>
      </c>
      <c r="AE13296">
        <f t="shared" si="861"/>
        <v>9.1159109974530671E-13</v>
      </c>
      <c r="AF13296">
        <f t="shared" si="859"/>
        <v>5.6883284624107113E-10</v>
      </c>
      <c r="AG13296">
        <f t="shared" si="860"/>
        <v>1.2118692080014107E-8</v>
      </c>
    </row>
    <row r="13297" spans="30:33" x14ac:dyDescent="0.2">
      <c r="AD13297">
        <f t="shared" si="858"/>
        <v>13295</v>
      </c>
      <c r="AE13297">
        <f t="shared" si="861"/>
        <v>9.1013255398571418E-13</v>
      </c>
      <c r="AF13297">
        <f t="shared" si="859"/>
        <v>5.6792271368708542E-10</v>
      </c>
      <c r="AG13297">
        <f t="shared" si="860"/>
        <v>1.2100212305240071E-8</v>
      </c>
    </row>
    <row r="13298" spans="30:33" x14ac:dyDescent="0.2">
      <c r="AD13298">
        <f t="shared" si="858"/>
        <v>13296</v>
      </c>
      <c r="AE13298">
        <f t="shared" si="861"/>
        <v>9.0867634189933709E-13</v>
      </c>
      <c r="AF13298">
        <f t="shared" si="859"/>
        <v>5.6701403734518605E-10</v>
      </c>
      <c r="AG13298">
        <f t="shared" si="860"/>
        <v>1.2081760641893586E-8</v>
      </c>
    </row>
    <row r="13299" spans="30:33" x14ac:dyDescent="0.2">
      <c r="AD13299">
        <f t="shared" si="858"/>
        <v>13297</v>
      </c>
      <c r="AE13299">
        <f t="shared" si="861"/>
        <v>9.0722245975229811E-13</v>
      </c>
      <c r="AF13299">
        <f t="shared" si="859"/>
        <v>5.6610681488543373E-10</v>
      </c>
      <c r="AG13299">
        <f t="shared" si="860"/>
        <v>1.2063337047326308E-8</v>
      </c>
    </row>
    <row r="13300" spans="30:33" x14ac:dyDescent="0.2">
      <c r="AD13300">
        <f t="shared" si="858"/>
        <v>13298</v>
      </c>
      <c r="AE13300">
        <f t="shared" si="861"/>
        <v>9.0577090381669435E-13</v>
      </c>
      <c r="AF13300">
        <f t="shared" si="859"/>
        <v>5.6520104398161698E-10</v>
      </c>
      <c r="AG13300">
        <f t="shared" si="860"/>
        <v>1.2044941478954402E-8</v>
      </c>
    </row>
    <row r="13301" spans="30:33" x14ac:dyDescent="0.2">
      <c r="AD13301">
        <f t="shared" si="858"/>
        <v>13299</v>
      </c>
      <c r="AE13301">
        <f t="shared" si="861"/>
        <v>9.0432167037058756E-13</v>
      </c>
      <c r="AF13301">
        <f t="shared" si="859"/>
        <v>5.6429672231124631E-10</v>
      </c>
      <c r="AG13301">
        <f t="shared" si="860"/>
        <v>1.2026573894258444E-8</v>
      </c>
    </row>
    <row r="13302" spans="30:33" x14ac:dyDescent="0.2">
      <c r="AD13302">
        <f t="shared" si="858"/>
        <v>13300</v>
      </c>
      <c r="AE13302">
        <f t="shared" si="861"/>
        <v>9.0287475569799456E-13</v>
      </c>
      <c r="AF13302">
        <f t="shared" si="859"/>
        <v>5.6339384755554826E-10</v>
      </c>
      <c r="AG13302">
        <f t="shared" si="860"/>
        <v>1.2008234250783327E-8</v>
      </c>
    </row>
    <row r="13303" spans="30:33" x14ac:dyDescent="0.2">
      <c r="AD13303">
        <f t="shared" si="858"/>
        <v>13301</v>
      </c>
      <c r="AE13303">
        <f t="shared" si="861"/>
        <v>9.0143015608887761E-13</v>
      </c>
      <c r="AF13303">
        <f t="shared" si="859"/>
        <v>5.6249241739945935E-10</v>
      </c>
      <c r="AG13303">
        <f t="shared" si="860"/>
        <v>1.1989922506138162E-8</v>
      </c>
    </row>
    <row r="13304" spans="30:33" x14ac:dyDescent="0.2">
      <c r="AD13304">
        <f t="shared" si="858"/>
        <v>13302</v>
      </c>
      <c r="AE13304">
        <f t="shared" si="861"/>
        <v>8.9998786783913537E-13</v>
      </c>
      <c r="AF13304">
        <f t="shared" si="859"/>
        <v>5.6159242953162024E-10</v>
      </c>
      <c r="AG13304">
        <f t="shared" si="860"/>
        <v>1.1971638617996178E-8</v>
      </c>
    </row>
    <row r="13305" spans="30:33" x14ac:dyDescent="0.2">
      <c r="AD13305">
        <f t="shared" si="858"/>
        <v>13303</v>
      </c>
      <c r="AE13305">
        <f t="shared" si="861"/>
        <v>8.9854788725059276E-13</v>
      </c>
      <c r="AF13305">
        <f t="shared" si="859"/>
        <v>5.6069388164436958E-10</v>
      </c>
      <c r="AG13305">
        <f t="shared" si="860"/>
        <v>1.1953382544094635E-8</v>
      </c>
    </row>
    <row r="13306" spans="30:33" x14ac:dyDescent="0.2">
      <c r="AD13306">
        <f t="shared" si="858"/>
        <v>13304</v>
      </c>
      <c r="AE13306">
        <f t="shared" si="861"/>
        <v>8.9711021063099169E-13</v>
      </c>
      <c r="AF13306">
        <f t="shared" si="859"/>
        <v>5.5979677143373856E-10</v>
      </c>
      <c r="AG13306">
        <f t="shared" si="860"/>
        <v>1.1935154242234714E-8</v>
      </c>
    </row>
    <row r="13307" spans="30:33" x14ac:dyDescent="0.2">
      <c r="AD13307">
        <f t="shared" si="858"/>
        <v>13305</v>
      </c>
      <c r="AE13307">
        <f t="shared" si="861"/>
        <v>8.9567483429398206E-13</v>
      </c>
      <c r="AF13307">
        <f t="shared" si="859"/>
        <v>5.5890109659944452E-10</v>
      </c>
      <c r="AG13307">
        <f t="shared" si="860"/>
        <v>1.1916953670281431E-8</v>
      </c>
    </row>
    <row r="13308" spans="30:33" x14ac:dyDescent="0.2">
      <c r="AD13308">
        <f t="shared" si="858"/>
        <v>13306</v>
      </c>
      <c r="AE13308">
        <f t="shared" si="861"/>
        <v>8.942417545591116E-13</v>
      </c>
      <c r="AF13308">
        <f t="shared" si="859"/>
        <v>5.5800685484488541E-10</v>
      </c>
      <c r="AG13308">
        <f t="shared" si="860"/>
        <v>1.1898780786163539E-8</v>
      </c>
    </row>
    <row r="13309" spans="30:33" x14ac:dyDescent="0.2">
      <c r="AD13309">
        <f t="shared" si="858"/>
        <v>13307</v>
      </c>
      <c r="AE13309">
        <f t="shared" si="861"/>
        <v>8.9281096775181703E-13</v>
      </c>
      <c r="AF13309">
        <f t="shared" si="859"/>
        <v>5.5711404387713352E-10</v>
      </c>
      <c r="AG13309">
        <f t="shared" si="860"/>
        <v>1.1880635547873429E-8</v>
      </c>
    </row>
    <row r="13310" spans="30:33" x14ac:dyDescent="0.2">
      <c r="AD13310">
        <f t="shared" si="858"/>
        <v>13308</v>
      </c>
      <c r="AE13310">
        <f t="shared" si="861"/>
        <v>8.9138247020341409E-13</v>
      </c>
      <c r="AF13310">
        <f t="shared" si="859"/>
        <v>5.5622266140693013E-10</v>
      </c>
      <c r="AG13310">
        <f t="shared" si="860"/>
        <v>1.1862517913467035E-8</v>
      </c>
    </row>
    <row r="13311" spans="30:33" x14ac:dyDescent="0.2">
      <c r="AD13311">
        <f t="shared" si="858"/>
        <v>13309</v>
      </c>
      <c r="AE13311">
        <f t="shared" si="861"/>
        <v>8.8995625825108858E-13</v>
      </c>
      <c r="AF13311">
        <f t="shared" si="859"/>
        <v>5.5533270514867903E-10</v>
      </c>
      <c r="AG13311">
        <f t="shared" si="860"/>
        <v>1.1844427841063738E-8</v>
      </c>
    </row>
    <row r="13312" spans="30:33" x14ac:dyDescent="0.2">
      <c r="AD13312">
        <f t="shared" si="858"/>
        <v>13310</v>
      </c>
      <c r="AE13312">
        <f t="shared" si="861"/>
        <v>8.8853232823788681E-13</v>
      </c>
      <c r="AF13312">
        <f t="shared" si="859"/>
        <v>5.5444417282044111E-10</v>
      </c>
      <c r="AG13312">
        <f t="shared" si="860"/>
        <v>1.1826365288846274E-8</v>
      </c>
    </row>
    <row r="13313" spans="30:33" x14ac:dyDescent="0.2">
      <c r="AD13313">
        <f t="shared" si="858"/>
        <v>13311</v>
      </c>
      <c r="AE13313">
        <f t="shared" si="861"/>
        <v>8.8711067651270617E-13</v>
      </c>
      <c r="AF13313">
        <f t="shared" si="859"/>
        <v>5.5355706214392841E-10</v>
      </c>
      <c r="AG13313">
        <f t="shared" si="860"/>
        <v>1.1808330215060631E-8</v>
      </c>
    </row>
    <row r="13314" spans="30:33" x14ac:dyDescent="0.2">
      <c r="AD13314">
        <f t="shared" si="858"/>
        <v>13312</v>
      </c>
      <c r="AE13314">
        <f t="shared" si="861"/>
        <v>8.8569129943028589E-13</v>
      </c>
      <c r="AF13314">
        <f t="shared" si="859"/>
        <v>5.5267137084449807E-10</v>
      </c>
      <c r="AG13314">
        <f t="shared" si="860"/>
        <v>1.1790322578015967E-8</v>
      </c>
    </row>
    <row r="13315" spans="30:33" x14ac:dyDescent="0.2">
      <c r="AD13315">
        <f t="shared" si="858"/>
        <v>13313</v>
      </c>
      <c r="AE13315">
        <f t="shared" si="861"/>
        <v>8.8427419335119729E-13</v>
      </c>
      <c r="AF13315">
        <f t="shared" si="859"/>
        <v>5.517870966511468E-10</v>
      </c>
      <c r="AG13315">
        <f t="shared" si="860"/>
        <v>1.177234233608449E-8</v>
      </c>
    </row>
    <row r="13316" spans="30:33" x14ac:dyDescent="0.2">
      <c r="AD13316">
        <f t="shared" si="858"/>
        <v>13314</v>
      </c>
      <c r="AE13316">
        <f t="shared" si="861"/>
        <v>8.8285935464183525E-13</v>
      </c>
      <c r="AF13316">
        <f t="shared" si="859"/>
        <v>5.5090423729650492E-10</v>
      </c>
      <c r="AG13316">
        <f t="shared" si="860"/>
        <v>1.1754389447701394E-8</v>
      </c>
    </row>
    <row r="13317" spans="30:33" x14ac:dyDescent="0.2">
      <c r="AD13317">
        <f t="shared" si="858"/>
        <v>13315</v>
      </c>
      <c r="AE13317">
        <f t="shared" si="861"/>
        <v>8.8144677967440825E-13</v>
      </c>
      <c r="AF13317">
        <f t="shared" si="859"/>
        <v>5.5002279051683046E-10</v>
      </c>
      <c r="AG13317">
        <f t="shared" si="860"/>
        <v>1.1736463871364747E-8</v>
      </c>
    </row>
    <row r="13318" spans="30:33" x14ac:dyDescent="0.2">
      <c r="AD13318">
        <f t="shared" si="858"/>
        <v>13316</v>
      </c>
      <c r="AE13318">
        <f t="shared" si="861"/>
        <v>8.8003646482692917E-13</v>
      </c>
      <c r="AF13318">
        <f t="shared" si="859"/>
        <v>5.4914275405200356E-10</v>
      </c>
      <c r="AG13318">
        <f t="shared" si="860"/>
        <v>1.1718565565635388E-8</v>
      </c>
    </row>
    <row r="13319" spans="30:33" x14ac:dyDescent="0.2">
      <c r="AD13319">
        <f t="shared" si="858"/>
        <v>13317</v>
      </c>
      <c r="AE13319">
        <f t="shared" si="861"/>
        <v>8.7862840648320612E-13</v>
      </c>
      <c r="AF13319">
        <f t="shared" si="859"/>
        <v>5.4826412564552037E-10</v>
      </c>
      <c r="AG13319">
        <f t="shared" si="860"/>
        <v>1.1700694489136856E-8</v>
      </c>
    </row>
    <row r="13320" spans="30:33" x14ac:dyDescent="0.2">
      <c r="AD13320">
        <f t="shared" si="858"/>
        <v>13318</v>
      </c>
      <c r="AE13320">
        <f t="shared" si="861"/>
        <v>8.77222601032833E-13</v>
      </c>
      <c r="AF13320">
        <f t="shared" si="859"/>
        <v>5.4738690304448752E-10</v>
      </c>
      <c r="AG13320">
        <f t="shared" si="860"/>
        <v>1.168285060055527E-8</v>
      </c>
    </row>
    <row r="13321" spans="30:33" x14ac:dyDescent="0.2">
      <c r="AD13321">
        <f t="shared" si="858"/>
        <v>13319</v>
      </c>
      <c r="AE13321">
        <f t="shared" si="861"/>
        <v>8.7581904487118047E-13</v>
      </c>
      <c r="AF13321">
        <f t="shared" si="859"/>
        <v>5.4651108399961633E-10</v>
      </c>
      <c r="AG13321">
        <f t="shared" si="860"/>
        <v>1.1665033858639252E-8</v>
      </c>
    </row>
    <row r="13322" spans="30:33" x14ac:dyDescent="0.2">
      <c r="AD13322">
        <f t="shared" si="858"/>
        <v>13320</v>
      </c>
      <c r="AE13322">
        <f t="shared" si="861"/>
        <v>8.7441773439938651E-13</v>
      </c>
      <c r="AF13322">
        <f t="shared" si="859"/>
        <v>5.4563666626521692E-10</v>
      </c>
      <c r="AG13322">
        <f t="shared" si="860"/>
        <v>1.1647244222199829E-8</v>
      </c>
    </row>
    <row r="13323" spans="30:33" x14ac:dyDescent="0.2">
      <c r="AD13323">
        <f t="shared" si="858"/>
        <v>13321</v>
      </c>
      <c r="AE13323">
        <f t="shared" si="861"/>
        <v>8.7301866602434748E-13</v>
      </c>
      <c r="AF13323">
        <f t="shared" si="859"/>
        <v>5.4476364759919256E-10</v>
      </c>
      <c r="AG13323">
        <f t="shared" si="860"/>
        <v>1.1629481650110333E-8</v>
      </c>
    </row>
    <row r="13324" spans="30:33" x14ac:dyDescent="0.2">
      <c r="AD13324">
        <f t="shared" si="858"/>
        <v>13322</v>
      </c>
      <c r="AE13324">
        <f t="shared" si="861"/>
        <v>8.7162183615870849E-13</v>
      </c>
      <c r="AF13324">
        <f t="shared" si="859"/>
        <v>5.4389202576303378E-10</v>
      </c>
      <c r="AG13324">
        <f t="shared" si="860"/>
        <v>1.1611746101306315E-8</v>
      </c>
    </row>
    <row r="13325" spans="30:33" x14ac:dyDescent="0.2">
      <c r="AD13325">
        <f t="shared" si="858"/>
        <v>13323</v>
      </c>
      <c r="AE13325">
        <f t="shared" si="861"/>
        <v>8.7022724122085443E-13</v>
      </c>
      <c r="AF13325">
        <f t="shared" si="859"/>
        <v>5.4302179852181295E-10</v>
      </c>
      <c r="AG13325">
        <f t="shared" si="860"/>
        <v>1.1594037534785444E-8</v>
      </c>
    </row>
    <row r="13326" spans="30:33" x14ac:dyDescent="0.2">
      <c r="AD13326">
        <f t="shared" si="858"/>
        <v>13324</v>
      </c>
      <c r="AE13326">
        <f t="shared" si="861"/>
        <v>8.6883487763490107E-13</v>
      </c>
      <c r="AF13326">
        <f t="shared" si="859"/>
        <v>5.4215296364417799E-10</v>
      </c>
      <c r="AG13326">
        <f t="shared" si="860"/>
        <v>1.1576355909607421E-8</v>
      </c>
    </row>
    <row r="13327" spans="30:33" x14ac:dyDescent="0.2">
      <c r="AD13327">
        <f t="shared" si="858"/>
        <v>13325</v>
      </c>
      <c r="AE13327">
        <f t="shared" si="861"/>
        <v>8.6744474183068521E-13</v>
      </c>
      <c r="AF13327">
        <f t="shared" si="859"/>
        <v>5.4128551890234725E-10</v>
      </c>
      <c r="AG13327">
        <f t="shared" si="860"/>
        <v>1.1558701184893881E-8</v>
      </c>
    </row>
    <row r="13328" spans="30:33" x14ac:dyDescent="0.2">
      <c r="AD13328">
        <f t="shared" ref="AD13328:AD13391" si="862">AD13327+1</f>
        <v>13326</v>
      </c>
      <c r="AE13328">
        <f t="shared" si="861"/>
        <v>8.6605683024375603E-13</v>
      </c>
      <c r="AF13328">
        <f t="shared" ref="AF13328:AF13391" si="863">AF13327*$AF$3</f>
        <v>5.4041946207210352E-10</v>
      </c>
      <c r="AG13328">
        <f t="shared" ref="AG13328:AG13391" si="864">AD13328*AE13328</f>
        <v>1.1541073319828293E-8</v>
      </c>
    </row>
    <row r="13329" spans="30:33" x14ac:dyDescent="0.2">
      <c r="AD13329">
        <f t="shared" si="862"/>
        <v>13327</v>
      </c>
      <c r="AE13329">
        <f t="shared" si="861"/>
        <v>8.6467113931536603E-13</v>
      </c>
      <c r="AF13329">
        <f t="shared" si="863"/>
        <v>5.3955479093278811E-10</v>
      </c>
      <c r="AG13329">
        <f t="shared" si="864"/>
        <v>1.1523472273655882E-8</v>
      </c>
    </row>
    <row r="13330" spans="30:33" x14ac:dyDescent="0.2">
      <c r="AD13330">
        <f t="shared" si="862"/>
        <v>13328</v>
      </c>
      <c r="AE13330">
        <f t="shared" si="861"/>
        <v>8.6328766549246139E-13</v>
      </c>
      <c r="AF13330">
        <f t="shared" si="863"/>
        <v>5.3869150326729558E-10</v>
      </c>
      <c r="AG13330">
        <f t="shared" si="864"/>
        <v>1.1505898005683526E-8</v>
      </c>
    </row>
    <row r="13331" spans="30:33" x14ac:dyDescent="0.2">
      <c r="AD13331">
        <f t="shared" si="862"/>
        <v>13329</v>
      </c>
      <c r="AE13331">
        <f t="shared" ref="AE13331:AE13394" si="865">AF13330*$AE$3</f>
        <v>8.6190640522767328E-13</v>
      </c>
      <c r="AF13331">
        <f t="shared" si="863"/>
        <v>5.3782959686206788E-10</v>
      </c>
      <c r="AG13331">
        <f t="shared" si="864"/>
        <v>1.1488350475279657E-8</v>
      </c>
    </row>
    <row r="13332" spans="30:33" x14ac:dyDescent="0.2">
      <c r="AD13332">
        <f t="shared" si="862"/>
        <v>13330</v>
      </c>
      <c r="AE13332">
        <f t="shared" si="865"/>
        <v>8.6052735497930897E-13</v>
      </c>
      <c r="AF13332">
        <f t="shared" si="863"/>
        <v>5.369690695070885E-10</v>
      </c>
      <c r="AG13332">
        <f t="shared" si="864"/>
        <v>1.1470829641874188E-8</v>
      </c>
    </row>
    <row r="13333" spans="30:33" x14ac:dyDescent="0.2">
      <c r="AD13333">
        <f t="shared" si="862"/>
        <v>13331</v>
      </c>
      <c r="AE13333">
        <f t="shared" si="865"/>
        <v>8.5915051121134199E-13</v>
      </c>
      <c r="AF13333">
        <f t="shared" si="863"/>
        <v>5.3610991899587716E-10</v>
      </c>
      <c r="AG13333">
        <f t="shared" si="864"/>
        <v>1.14533354649584E-8</v>
      </c>
    </row>
    <row r="13334" spans="30:33" x14ac:dyDescent="0.2">
      <c r="AD13334">
        <f t="shared" si="862"/>
        <v>13332</v>
      </c>
      <c r="AE13334">
        <f t="shared" si="865"/>
        <v>8.5777587039340385E-13</v>
      </c>
      <c r="AF13334">
        <f t="shared" si="863"/>
        <v>5.3525214312548375E-10</v>
      </c>
      <c r="AG13334">
        <f t="shared" si="864"/>
        <v>1.1435867904084861E-8</v>
      </c>
    </row>
    <row r="13335" spans="30:33" x14ac:dyDescent="0.2">
      <c r="AD13335">
        <f t="shared" si="862"/>
        <v>13333</v>
      </c>
      <c r="AE13335">
        <f t="shared" si="865"/>
        <v>8.5640342900077437E-13</v>
      </c>
      <c r="AF13335">
        <f t="shared" si="863"/>
        <v>5.3439573969648291E-10</v>
      </c>
      <c r="AG13335">
        <f t="shared" si="864"/>
        <v>1.1418426918867325E-8</v>
      </c>
    </row>
    <row r="13336" spans="30:33" x14ac:dyDescent="0.2">
      <c r="AD13336">
        <f t="shared" si="862"/>
        <v>13334</v>
      </c>
      <c r="AE13336">
        <f t="shared" si="865"/>
        <v>8.5503318351437306E-13</v>
      </c>
      <c r="AF13336">
        <f t="shared" si="863"/>
        <v>5.3354070651296849E-10</v>
      </c>
      <c r="AG13336">
        <f t="shared" si="864"/>
        <v>1.1401012468980651E-8</v>
      </c>
    </row>
    <row r="13337" spans="30:33" x14ac:dyDescent="0.2">
      <c r="AD13337">
        <f t="shared" si="862"/>
        <v>13335</v>
      </c>
      <c r="AE13337">
        <f t="shared" si="865"/>
        <v>8.5366513042074997E-13</v>
      </c>
      <c r="AF13337">
        <f t="shared" si="863"/>
        <v>5.3268704138254771E-10</v>
      </c>
      <c r="AG13337">
        <f t="shared" si="864"/>
        <v>1.1383624514160701E-8</v>
      </c>
    </row>
    <row r="13338" spans="30:33" x14ac:dyDescent="0.2">
      <c r="AD13338">
        <f t="shared" si="862"/>
        <v>13336</v>
      </c>
      <c r="AE13338">
        <f t="shared" si="865"/>
        <v>8.5229926621207669E-13</v>
      </c>
      <c r="AF13338">
        <f t="shared" si="863"/>
        <v>5.3183474211633564E-10</v>
      </c>
      <c r="AG13338">
        <f t="shared" si="864"/>
        <v>1.1366263014204255E-8</v>
      </c>
    </row>
    <row r="13339" spans="30:33" x14ac:dyDescent="0.2">
      <c r="AD13339">
        <f t="shared" si="862"/>
        <v>13337</v>
      </c>
      <c r="AE13339">
        <f t="shared" si="865"/>
        <v>8.5093558738613744E-13</v>
      </c>
      <c r="AF13339">
        <f t="shared" si="863"/>
        <v>5.3098380652894943E-10</v>
      </c>
      <c r="AG13339">
        <f t="shared" si="864"/>
        <v>1.1348927928968915E-8</v>
      </c>
    </row>
    <row r="13340" spans="30:33" x14ac:dyDescent="0.2">
      <c r="AD13340">
        <f t="shared" si="862"/>
        <v>13338</v>
      </c>
      <c r="AE13340">
        <f t="shared" si="865"/>
        <v>8.4957409044631952E-13</v>
      </c>
      <c r="AF13340">
        <f t="shared" si="863"/>
        <v>5.3013423243850304E-10</v>
      </c>
      <c r="AG13340">
        <f t="shared" si="864"/>
        <v>1.1331619218373009E-8</v>
      </c>
    </row>
    <row r="13341" spans="30:33" x14ac:dyDescent="0.2">
      <c r="AD13341">
        <f t="shared" si="862"/>
        <v>13339</v>
      </c>
      <c r="AE13341">
        <f t="shared" si="865"/>
        <v>8.4821477190160529E-13</v>
      </c>
      <c r="AF13341">
        <f t="shared" si="863"/>
        <v>5.2928601766660145E-10</v>
      </c>
      <c r="AG13341">
        <f t="shared" si="864"/>
        <v>1.1314336842395512E-8</v>
      </c>
    </row>
    <row r="13342" spans="30:33" x14ac:dyDescent="0.2">
      <c r="AD13342">
        <f t="shared" si="862"/>
        <v>13340</v>
      </c>
      <c r="AE13342">
        <f t="shared" si="865"/>
        <v>8.4685762826656273E-13</v>
      </c>
      <c r="AF13342">
        <f t="shared" si="863"/>
        <v>5.2843916003833483E-10</v>
      </c>
      <c r="AG13342">
        <f t="shared" si="864"/>
        <v>1.1297080761075947E-8</v>
      </c>
    </row>
    <row r="13343" spans="30:33" x14ac:dyDescent="0.2">
      <c r="AD13343">
        <f t="shared" si="862"/>
        <v>13341</v>
      </c>
      <c r="AE13343">
        <f t="shared" si="865"/>
        <v>8.4550265606133608E-13</v>
      </c>
      <c r="AF13343">
        <f t="shared" si="863"/>
        <v>5.2759365738227342E-10</v>
      </c>
      <c r="AG13343">
        <f t="shared" si="864"/>
        <v>1.1279850934514284E-8</v>
      </c>
    </row>
    <row r="13344" spans="30:33" x14ac:dyDescent="0.2">
      <c r="AD13344">
        <f t="shared" si="862"/>
        <v>13342</v>
      </c>
      <c r="AE13344">
        <f t="shared" si="865"/>
        <v>8.4414985181163783E-13</v>
      </c>
      <c r="AF13344">
        <f t="shared" si="863"/>
        <v>5.2674950753046175E-10</v>
      </c>
      <c r="AG13344">
        <f t="shared" si="864"/>
        <v>1.1262647322870872E-8</v>
      </c>
    </row>
    <row r="13345" spans="30:33" x14ac:dyDescent="0.2">
      <c r="AD13345">
        <f t="shared" si="862"/>
        <v>13343</v>
      </c>
      <c r="AE13345">
        <f t="shared" si="865"/>
        <v>8.427992120487392E-13</v>
      </c>
      <c r="AF13345">
        <f t="shared" si="863"/>
        <v>5.2590670831841298E-10</v>
      </c>
      <c r="AG13345">
        <f t="shared" si="864"/>
        <v>1.1245469886366326E-8</v>
      </c>
    </row>
    <row r="13346" spans="30:33" x14ac:dyDescent="0.2">
      <c r="AD13346">
        <f t="shared" si="862"/>
        <v>13344</v>
      </c>
      <c r="AE13346">
        <f t="shared" si="865"/>
        <v>8.4145073330946115E-13</v>
      </c>
      <c r="AF13346">
        <f t="shared" si="863"/>
        <v>5.2506525758510349E-10</v>
      </c>
      <c r="AG13346">
        <f t="shared" si="864"/>
        <v>1.122831858528145E-8</v>
      </c>
    </row>
    <row r="13347" spans="30:33" x14ac:dyDescent="0.2">
      <c r="AD13347">
        <f t="shared" si="862"/>
        <v>13345</v>
      </c>
      <c r="AE13347">
        <f t="shared" si="865"/>
        <v>8.4010441213616599E-13</v>
      </c>
      <c r="AF13347">
        <f t="shared" si="863"/>
        <v>5.2422515317296729E-10</v>
      </c>
      <c r="AG13347">
        <f t="shared" si="864"/>
        <v>1.1211193379957135E-8</v>
      </c>
    </row>
    <row r="13348" spans="30:33" x14ac:dyDescent="0.2">
      <c r="AD13348">
        <f t="shared" si="862"/>
        <v>13346</v>
      </c>
      <c r="AE13348">
        <f t="shared" si="865"/>
        <v>8.3876024507674802E-13</v>
      </c>
      <c r="AF13348">
        <f t="shared" si="863"/>
        <v>5.233863929278905E-10</v>
      </c>
      <c r="AG13348">
        <f t="shared" si="864"/>
        <v>1.1194094230794279E-8</v>
      </c>
    </row>
    <row r="13349" spans="30:33" x14ac:dyDescent="0.2">
      <c r="AD13349">
        <f t="shared" si="862"/>
        <v>13347</v>
      </c>
      <c r="AE13349">
        <f t="shared" si="865"/>
        <v>8.3741822868462521E-13</v>
      </c>
      <c r="AF13349">
        <f t="shared" si="863"/>
        <v>5.225489746992058E-10</v>
      </c>
      <c r="AG13349">
        <f t="shared" si="864"/>
        <v>1.1177021098253693E-8</v>
      </c>
    </row>
    <row r="13350" spans="30:33" x14ac:dyDescent="0.2">
      <c r="AD13350">
        <f t="shared" si="862"/>
        <v>13348</v>
      </c>
      <c r="AE13350">
        <f t="shared" si="865"/>
        <v>8.3607835951872967E-13</v>
      </c>
      <c r="AF13350">
        <f t="shared" si="863"/>
        <v>5.2171289633968706E-10</v>
      </c>
      <c r="AG13350">
        <f t="shared" si="864"/>
        <v>1.1159973942856003E-8</v>
      </c>
    </row>
    <row r="13351" spans="30:33" x14ac:dyDescent="0.2">
      <c r="AD13351">
        <f t="shared" si="862"/>
        <v>13349</v>
      </c>
      <c r="AE13351">
        <f t="shared" si="865"/>
        <v>8.3474063414349969E-13</v>
      </c>
      <c r="AF13351">
        <f t="shared" si="863"/>
        <v>5.2087815570554351E-10</v>
      </c>
      <c r="AG13351">
        <f t="shared" si="864"/>
        <v>1.1142952725181577E-8</v>
      </c>
    </row>
    <row r="13352" spans="30:33" x14ac:dyDescent="0.2">
      <c r="AD13352">
        <f t="shared" si="862"/>
        <v>13350</v>
      </c>
      <c r="AE13352">
        <f t="shared" si="865"/>
        <v>8.3340504912887002E-13</v>
      </c>
      <c r="AF13352">
        <f t="shared" si="863"/>
        <v>5.2004475065641461E-10</v>
      </c>
      <c r="AG13352">
        <f t="shared" si="864"/>
        <v>1.1125957405870414E-8</v>
      </c>
    </row>
    <row r="13353" spans="30:33" x14ac:dyDescent="0.2">
      <c r="AD13353">
        <f t="shared" si="862"/>
        <v>13351</v>
      </c>
      <c r="AE13353">
        <f t="shared" si="865"/>
        <v>8.3207160105026373E-13</v>
      </c>
      <c r="AF13353">
        <f t="shared" si="863"/>
        <v>5.1921267905536435E-10</v>
      </c>
      <c r="AG13353">
        <f t="shared" si="864"/>
        <v>1.1108987945622071E-8</v>
      </c>
    </row>
    <row r="13354" spans="30:33" x14ac:dyDescent="0.2">
      <c r="AD13354">
        <f t="shared" si="862"/>
        <v>13352</v>
      </c>
      <c r="AE13354">
        <f t="shared" si="865"/>
        <v>8.307402864885833E-13</v>
      </c>
      <c r="AF13354">
        <f t="shared" si="863"/>
        <v>5.1838193876887575E-10</v>
      </c>
      <c r="AG13354">
        <f t="shared" si="864"/>
        <v>1.1092044305195565E-8</v>
      </c>
    </row>
    <row r="13355" spans="30:33" x14ac:dyDescent="0.2">
      <c r="AD13355">
        <f t="shared" si="862"/>
        <v>13353</v>
      </c>
      <c r="AE13355">
        <f t="shared" si="865"/>
        <v>8.2941110203020155E-13</v>
      </c>
      <c r="AF13355">
        <f t="shared" si="863"/>
        <v>5.1755252766684551E-10</v>
      </c>
      <c r="AG13355">
        <f t="shared" si="864"/>
        <v>1.1075126445409281E-8</v>
      </c>
    </row>
    <row r="13356" spans="30:33" x14ac:dyDescent="0.2">
      <c r="AD13356">
        <f t="shared" si="862"/>
        <v>13354</v>
      </c>
      <c r="AE13356">
        <f t="shared" si="865"/>
        <v>8.280840442669532E-13</v>
      </c>
      <c r="AF13356">
        <f t="shared" si="863"/>
        <v>5.1672444362257853E-10</v>
      </c>
      <c r="AG13356">
        <f t="shared" si="864"/>
        <v>1.1058234327140893E-8</v>
      </c>
    </row>
    <row r="13357" spans="30:33" x14ac:dyDescent="0.2">
      <c r="AD13357">
        <f t="shared" si="862"/>
        <v>13355</v>
      </c>
      <c r="AE13357">
        <f t="shared" si="865"/>
        <v>8.26759109796126E-13</v>
      </c>
      <c r="AF13357">
        <f t="shared" si="863"/>
        <v>5.1589768451278242E-10</v>
      </c>
      <c r="AG13357">
        <f t="shared" si="864"/>
        <v>1.1041367911327263E-8</v>
      </c>
    </row>
    <row r="13358" spans="30:33" x14ac:dyDescent="0.2">
      <c r="AD13358">
        <f t="shared" si="862"/>
        <v>13356</v>
      </c>
      <c r="AE13358">
        <f t="shared" si="865"/>
        <v>8.2543629522045222E-13</v>
      </c>
      <c r="AF13358">
        <f t="shared" si="863"/>
        <v>5.1507224821756191E-10</v>
      </c>
      <c r="AG13358">
        <f t="shared" si="864"/>
        <v>1.102452715896436E-8</v>
      </c>
    </row>
    <row r="13359" spans="30:33" x14ac:dyDescent="0.2">
      <c r="AD13359">
        <f t="shared" si="862"/>
        <v>13357</v>
      </c>
      <c r="AE13359">
        <f t="shared" si="865"/>
        <v>8.2411559714809946E-13</v>
      </c>
      <c r="AF13359">
        <f t="shared" si="863"/>
        <v>5.1424813262041378E-10</v>
      </c>
      <c r="AG13359">
        <f t="shared" si="864"/>
        <v>1.1007712031107165E-8</v>
      </c>
    </row>
    <row r="13360" spans="30:33" x14ac:dyDescent="0.2">
      <c r="AD13360">
        <f t="shared" si="862"/>
        <v>13358</v>
      </c>
      <c r="AE13360">
        <f t="shared" si="865"/>
        <v>8.227970121926624E-13</v>
      </c>
      <c r="AF13360">
        <f t="shared" si="863"/>
        <v>5.134253356082211E-10</v>
      </c>
      <c r="AG13360">
        <f t="shared" si="864"/>
        <v>1.0990922488869584E-8</v>
      </c>
    </row>
    <row r="13361" spans="30:33" x14ac:dyDescent="0.2">
      <c r="AD13361">
        <f t="shared" si="862"/>
        <v>13359</v>
      </c>
      <c r="AE13361">
        <f t="shared" si="865"/>
        <v>8.2148053697315416E-13</v>
      </c>
      <c r="AF13361">
        <f t="shared" si="863"/>
        <v>5.1260385507124794E-10</v>
      </c>
      <c r="AG13361">
        <f t="shared" si="864"/>
        <v>1.0974158493424366E-8</v>
      </c>
    </row>
    <row r="13362" spans="30:33" x14ac:dyDescent="0.2">
      <c r="AD13362">
        <f t="shared" si="862"/>
        <v>13360</v>
      </c>
      <c r="AE13362">
        <f t="shared" si="865"/>
        <v>8.201661681139971E-13</v>
      </c>
      <c r="AF13362">
        <f t="shared" si="863"/>
        <v>5.1178368890313396E-10</v>
      </c>
      <c r="AG13362">
        <f t="shared" si="864"/>
        <v>1.0957420006003002E-8</v>
      </c>
    </row>
    <row r="13363" spans="30:33" x14ac:dyDescent="0.2">
      <c r="AD13363">
        <f t="shared" si="862"/>
        <v>13361</v>
      </c>
      <c r="AE13363">
        <f t="shared" si="865"/>
        <v>8.1885390224501475E-13</v>
      </c>
      <c r="AF13363">
        <f t="shared" si="863"/>
        <v>5.109648350008889E-10</v>
      </c>
      <c r="AG13363">
        <f t="shared" si="864"/>
        <v>1.0940706987895642E-8</v>
      </c>
    </row>
    <row r="13364" spans="30:33" x14ac:dyDescent="0.2">
      <c r="AD13364">
        <f t="shared" si="862"/>
        <v>13362</v>
      </c>
      <c r="AE13364">
        <f t="shared" si="865"/>
        <v>8.1754373600142258E-13</v>
      </c>
      <c r="AF13364">
        <f t="shared" si="863"/>
        <v>5.1014729126488744E-10</v>
      </c>
      <c r="AG13364">
        <f t="shared" si="864"/>
        <v>1.0924019400451009E-8</v>
      </c>
    </row>
    <row r="13365" spans="30:33" x14ac:dyDescent="0.2">
      <c r="AD13365">
        <f t="shared" si="862"/>
        <v>13363</v>
      </c>
      <c r="AE13365">
        <f t="shared" si="865"/>
        <v>8.1623566602382029E-13</v>
      </c>
      <c r="AF13365">
        <f t="shared" si="863"/>
        <v>5.0933105559886355E-10</v>
      </c>
      <c r="AG13365">
        <f t="shared" si="864"/>
        <v>1.0907357205076311E-8</v>
      </c>
    </row>
    <row r="13366" spans="30:33" x14ac:dyDescent="0.2">
      <c r="AD13366">
        <f t="shared" si="862"/>
        <v>13364</v>
      </c>
      <c r="AE13366">
        <f t="shared" si="865"/>
        <v>8.1492968895818206E-13</v>
      </c>
      <c r="AF13366">
        <f t="shared" si="863"/>
        <v>5.0851612590990532E-10</v>
      </c>
      <c r="AG13366">
        <f t="shared" si="864"/>
        <v>1.0890720363237145E-8</v>
      </c>
    </row>
    <row r="13367" spans="30:33" x14ac:dyDescent="0.2">
      <c r="AD13367">
        <f t="shared" si="862"/>
        <v>13365</v>
      </c>
      <c r="AE13367">
        <f t="shared" si="865"/>
        <v>8.1362580145584892E-13</v>
      </c>
      <c r="AF13367">
        <f t="shared" si="863"/>
        <v>5.0770250010844946E-10</v>
      </c>
      <c r="AG13367">
        <f t="shared" si="864"/>
        <v>1.0874108836457422E-8</v>
      </c>
    </row>
    <row r="13368" spans="30:33" x14ac:dyDescent="0.2">
      <c r="AD13368">
        <f t="shared" si="862"/>
        <v>13366</v>
      </c>
      <c r="AE13368">
        <f t="shared" si="865"/>
        <v>8.1232400017351951E-13</v>
      </c>
      <c r="AF13368">
        <f t="shared" si="863"/>
        <v>5.0689017610827597E-10</v>
      </c>
      <c r="AG13368">
        <f t="shared" si="864"/>
        <v>1.0857522586319262E-8</v>
      </c>
    </row>
    <row r="13369" spans="30:33" x14ac:dyDescent="0.2">
      <c r="AD13369">
        <f t="shared" si="862"/>
        <v>13367</v>
      </c>
      <c r="AE13369">
        <f t="shared" si="865"/>
        <v>8.1102428177324188E-13</v>
      </c>
      <c r="AF13369">
        <f t="shared" si="863"/>
        <v>5.0607915182650269E-10</v>
      </c>
      <c r="AG13369">
        <f t="shared" si="864"/>
        <v>1.0840961574462925E-8</v>
      </c>
    </row>
    <row r="13370" spans="30:33" x14ac:dyDescent="0.2">
      <c r="AD13370">
        <f t="shared" si="862"/>
        <v>13368</v>
      </c>
      <c r="AE13370">
        <f t="shared" si="865"/>
        <v>8.0972664292240469E-13</v>
      </c>
      <c r="AF13370">
        <f t="shared" si="863"/>
        <v>5.052694251835803E-10</v>
      </c>
      <c r="AG13370">
        <f t="shared" si="864"/>
        <v>1.0824425762586705E-8</v>
      </c>
    </row>
    <row r="13371" spans="30:33" x14ac:dyDescent="0.2">
      <c r="AD13371">
        <f t="shared" si="862"/>
        <v>13369</v>
      </c>
      <c r="AE13371">
        <f t="shared" si="865"/>
        <v>8.0843108029372886E-13</v>
      </c>
      <c r="AF13371">
        <f t="shared" si="863"/>
        <v>5.044609941032865E-10</v>
      </c>
      <c r="AG13371">
        <f t="shared" si="864"/>
        <v>1.0807915112446861E-8</v>
      </c>
    </row>
    <row r="13372" spans="30:33" x14ac:dyDescent="0.2">
      <c r="AD13372">
        <f t="shared" si="862"/>
        <v>13370</v>
      </c>
      <c r="AE13372">
        <f t="shared" si="865"/>
        <v>8.0713759056525877E-13</v>
      </c>
      <c r="AF13372">
        <f t="shared" si="863"/>
        <v>5.0365385651272125E-10</v>
      </c>
      <c r="AG13372">
        <f t="shared" si="864"/>
        <v>1.079142958585751E-8</v>
      </c>
    </row>
    <row r="13373" spans="30:33" x14ac:dyDescent="0.2">
      <c r="AD13373">
        <f t="shared" si="862"/>
        <v>13371</v>
      </c>
      <c r="AE13373">
        <f t="shared" si="865"/>
        <v>8.0584617042035438E-13</v>
      </c>
      <c r="AF13373">
        <f t="shared" si="863"/>
        <v>5.0284801034230088E-10</v>
      </c>
      <c r="AG13373">
        <f t="shared" si="864"/>
        <v>1.0774969144690559E-8</v>
      </c>
    </row>
    <row r="13374" spans="30:33" x14ac:dyDescent="0.2">
      <c r="AD13374">
        <f t="shared" si="862"/>
        <v>13372</v>
      </c>
      <c r="AE13374">
        <f t="shared" si="865"/>
        <v>8.0455681654768174E-13</v>
      </c>
      <c r="AF13374">
        <f t="shared" si="863"/>
        <v>5.0204345352575316E-10</v>
      </c>
      <c r="AG13374">
        <f t="shared" si="864"/>
        <v>1.07585337508756E-8</v>
      </c>
    </row>
    <row r="13375" spans="30:33" x14ac:dyDescent="0.2">
      <c r="AD13375">
        <f t="shared" si="862"/>
        <v>13373</v>
      </c>
      <c r="AE13375">
        <f t="shared" si="865"/>
        <v>8.0326952564120543E-13</v>
      </c>
      <c r="AF13375">
        <f t="shared" si="863"/>
        <v>5.0124018400011195E-10</v>
      </c>
      <c r="AG13375">
        <f t="shared" si="864"/>
        <v>1.074212336639984E-8</v>
      </c>
    </row>
    <row r="13376" spans="30:33" x14ac:dyDescent="0.2">
      <c r="AD13376">
        <f t="shared" si="862"/>
        <v>13374</v>
      </c>
      <c r="AE13376">
        <f t="shared" si="865"/>
        <v>8.0198429440017945E-13</v>
      </c>
      <c r="AF13376">
        <f t="shared" si="863"/>
        <v>5.0043819970571171E-10</v>
      </c>
      <c r="AG13376">
        <f t="shared" si="864"/>
        <v>1.0725737953308001E-8</v>
      </c>
    </row>
    <row r="13377" spans="30:33" x14ac:dyDescent="0.2">
      <c r="AD13377">
        <f t="shared" si="862"/>
        <v>13375</v>
      </c>
      <c r="AE13377">
        <f t="shared" si="865"/>
        <v>8.0070111952913906E-13</v>
      </c>
      <c r="AF13377">
        <f t="shared" si="863"/>
        <v>4.9963749858618256E-10</v>
      </c>
      <c r="AG13377">
        <f t="shared" si="864"/>
        <v>1.0709377473702236E-8</v>
      </c>
    </row>
    <row r="13378" spans="30:33" x14ac:dyDescent="0.2">
      <c r="AD13378">
        <f t="shared" si="862"/>
        <v>13376</v>
      </c>
      <c r="AE13378">
        <f t="shared" si="865"/>
        <v>7.994199977378925E-13</v>
      </c>
      <c r="AF13378">
        <f t="shared" si="863"/>
        <v>4.9883807858844465E-10</v>
      </c>
      <c r="AG13378">
        <f t="shared" si="864"/>
        <v>1.0693041889742051E-8</v>
      </c>
    </row>
    <row r="13379" spans="30:33" x14ac:dyDescent="0.2">
      <c r="AD13379">
        <f t="shared" si="862"/>
        <v>13377</v>
      </c>
      <c r="AE13379">
        <f t="shared" si="865"/>
        <v>7.9814092574151178E-13</v>
      </c>
      <c r="AF13379">
        <f t="shared" si="863"/>
        <v>4.9803993766270307E-10</v>
      </c>
      <c r="AG13379">
        <f t="shared" si="864"/>
        <v>1.0676731163644203E-8</v>
      </c>
    </row>
    <row r="13380" spans="30:33" x14ac:dyDescent="0.2">
      <c r="AD13380">
        <f t="shared" si="862"/>
        <v>13378</v>
      </c>
      <c r="AE13380">
        <f t="shared" si="865"/>
        <v>7.9686390026032524E-13</v>
      </c>
      <c r="AF13380">
        <f t="shared" si="863"/>
        <v>4.9724307376244276E-10</v>
      </c>
      <c r="AG13380">
        <f t="shared" si="864"/>
        <v>1.0660445257682632E-8</v>
      </c>
    </row>
    <row r="13381" spans="30:33" x14ac:dyDescent="0.2">
      <c r="AD13381">
        <f t="shared" si="862"/>
        <v>13379</v>
      </c>
      <c r="AE13381">
        <f t="shared" si="865"/>
        <v>7.9558891801990873E-13</v>
      </c>
      <c r="AF13381">
        <f t="shared" si="863"/>
        <v>4.9644748484442288E-10</v>
      </c>
      <c r="AG13381">
        <f t="shared" si="864"/>
        <v>1.0644184134188359E-8</v>
      </c>
    </row>
    <row r="13382" spans="30:33" x14ac:dyDescent="0.2">
      <c r="AD13382">
        <f t="shared" si="862"/>
        <v>13380</v>
      </c>
      <c r="AE13382">
        <f t="shared" si="865"/>
        <v>7.9431597575107696E-13</v>
      </c>
      <c r="AF13382">
        <f t="shared" si="863"/>
        <v>4.9565316886867179E-10</v>
      </c>
      <c r="AG13382">
        <f t="shared" si="864"/>
        <v>1.0627947755549409E-8</v>
      </c>
    </row>
    <row r="13383" spans="30:33" x14ac:dyDescent="0.2">
      <c r="AD13383">
        <f t="shared" si="862"/>
        <v>13381</v>
      </c>
      <c r="AE13383">
        <f t="shared" si="865"/>
        <v>7.9304507018987519E-13</v>
      </c>
      <c r="AF13383">
        <f t="shared" si="863"/>
        <v>4.9486012379848193E-10</v>
      </c>
      <c r="AG13383">
        <f t="shared" si="864"/>
        <v>1.061173608421072E-8</v>
      </c>
    </row>
    <row r="13384" spans="30:33" x14ac:dyDescent="0.2">
      <c r="AD13384">
        <f t="shared" si="862"/>
        <v>13382</v>
      </c>
      <c r="AE13384">
        <f t="shared" si="865"/>
        <v>7.9177619807757148E-13</v>
      </c>
      <c r="AF13384">
        <f t="shared" si="863"/>
        <v>4.9406834760040438E-10</v>
      </c>
      <c r="AG13384">
        <f t="shared" si="864"/>
        <v>1.0595549082674061E-8</v>
      </c>
    </row>
    <row r="13385" spans="30:33" x14ac:dyDescent="0.2">
      <c r="AD13385">
        <f t="shared" si="862"/>
        <v>13383</v>
      </c>
      <c r="AE13385">
        <f t="shared" si="865"/>
        <v>7.9050935616064739E-13</v>
      </c>
      <c r="AF13385">
        <f t="shared" si="863"/>
        <v>4.9327783824424367E-10</v>
      </c>
      <c r="AG13385">
        <f t="shared" si="864"/>
        <v>1.0579386713497944E-8</v>
      </c>
    </row>
    <row r="13386" spans="30:33" x14ac:dyDescent="0.2">
      <c r="AD13386">
        <f t="shared" si="862"/>
        <v>13384</v>
      </c>
      <c r="AE13386">
        <f t="shared" si="865"/>
        <v>7.892445411907902E-13</v>
      </c>
      <c r="AF13386">
        <f t="shared" si="863"/>
        <v>4.9248859370305284E-10</v>
      </c>
      <c r="AG13386">
        <f t="shared" si="864"/>
        <v>1.0563248939297536E-8</v>
      </c>
    </row>
    <row r="13387" spans="30:33" x14ac:dyDescent="0.2">
      <c r="AD13387">
        <f t="shared" si="862"/>
        <v>13385</v>
      </c>
      <c r="AE13387">
        <f t="shared" si="865"/>
        <v>7.8798174992488493E-13</v>
      </c>
      <c r="AF13387">
        <f t="shared" si="863"/>
        <v>4.917006119531279E-10</v>
      </c>
      <c r="AG13387">
        <f t="shared" si="864"/>
        <v>1.0547135722744585E-8</v>
      </c>
    </row>
    <row r="13388" spans="30:33" x14ac:dyDescent="0.2">
      <c r="AD13388">
        <f t="shared" si="862"/>
        <v>13386</v>
      </c>
      <c r="AE13388">
        <f t="shared" si="865"/>
        <v>7.8672097912500498E-13</v>
      </c>
      <c r="AF13388">
        <f t="shared" si="863"/>
        <v>4.9091389097400287E-10</v>
      </c>
      <c r="AG13388">
        <f t="shared" si="864"/>
        <v>1.0531047026567316E-8</v>
      </c>
    </row>
    <row r="13389" spans="30:33" x14ac:dyDescent="0.2">
      <c r="AD13389">
        <f t="shared" si="862"/>
        <v>13387</v>
      </c>
      <c r="AE13389">
        <f t="shared" si="865"/>
        <v>7.8546222555840491E-13</v>
      </c>
      <c r="AF13389">
        <f t="shared" si="863"/>
        <v>4.9012842874844448E-10</v>
      </c>
      <c r="AG13389">
        <f t="shared" si="864"/>
        <v>1.0514982813550366E-8</v>
      </c>
    </row>
    <row r="13390" spans="30:33" x14ac:dyDescent="0.2">
      <c r="AD13390">
        <f t="shared" si="862"/>
        <v>13388</v>
      </c>
      <c r="AE13390">
        <f t="shared" si="865"/>
        <v>7.8420548599751151E-13</v>
      </c>
      <c r="AF13390">
        <f t="shared" si="863"/>
        <v>4.8934422326244694E-10</v>
      </c>
      <c r="AG13390">
        <f t="shared" si="864"/>
        <v>1.0498943046534683E-8</v>
      </c>
    </row>
    <row r="13391" spans="30:33" x14ac:dyDescent="0.2">
      <c r="AD13391">
        <f t="shared" si="862"/>
        <v>13389</v>
      </c>
      <c r="AE13391">
        <f t="shared" si="865"/>
        <v>7.8295075721991546E-13</v>
      </c>
      <c r="AF13391">
        <f t="shared" si="863"/>
        <v>4.88561272505227E-10</v>
      </c>
      <c r="AG13391">
        <f t="shared" si="864"/>
        <v>1.0482927688417449E-8</v>
      </c>
    </row>
    <row r="13392" spans="30:33" x14ac:dyDescent="0.2">
      <c r="AD13392">
        <f t="shared" ref="AD13392:AD13455" si="866">AD13391+1</f>
        <v>13390</v>
      </c>
      <c r="AE13392">
        <f t="shared" si="865"/>
        <v>7.8169803600836361E-13</v>
      </c>
      <c r="AF13392">
        <f t="shared" ref="AF13392:AF13455" si="867">AF13391*$AF$3</f>
        <v>4.8777957446921858E-10</v>
      </c>
      <c r="AG13392">
        <f t="shared" ref="AG13392:AG13455" si="868">AD13392*AE13392</f>
        <v>1.0466936702151988E-8</v>
      </c>
    </row>
    <row r="13393" spans="30:33" x14ac:dyDescent="0.2">
      <c r="AD13393">
        <f t="shared" si="866"/>
        <v>13391</v>
      </c>
      <c r="AE13393">
        <f t="shared" si="865"/>
        <v>7.8044731915075006E-13</v>
      </c>
      <c r="AF13393">
        <f t="shared" si="867"/>
        <v>4.8699912715006782E-10</v>
      </c>
      <c r="AG13393">
        <f t="shared" si="868"/>
        <v>1.0450970050747693E-8</v>
      </c>
    </row>
    <row r="13394" spans="30:33" x14ac:dyDescent="0.2">
      <c r="AD13394">
        <f t="shared" si="866"/>
        <v>13392</v>
      </c>
      <c r="AE13394">
        <f t="shared" si="865"/>
        <v>7.7919860344010891E-13</v>
      </c>
      <c r="AF13394">
        <f t="shared" si="867"/>
        <v>4.8621992854662774E-10</v>
      </c>
      <c r="AG13394">
        <f t="shared" si="868"/>
        <v>1.0435027697269939E-8</v>
      </c>
    </row>
    <row r="13395" spans="30:33" x14ac:dyDescent="0.2">
      <c r="AD13395">
        <f t="shared" si="866"/>
        <v>13393</v>
      </c>
      <c r="AE13395">
        <f t="shared" ref="AE13395:AE13458" si="869">AF13394*$AE$3</f>
        <v>7.7795188567460476E-13</v>
      </c>
      <c r="AF13395">
        <f t="shared" si="867"/>
        <v>4.8544197666095307E-10</v>
      </c>
      <c r="AG13395">
        <f t="shared" si="868"/>
        <v>1.0419109604839982E-8</v>
      </c>
    </row>
    <row r="13396" spans="30:33" x14ac:dyDescent="0.2">
      <c r="AD13396">
        <f t="shared" si="866"/>
        <v>13394</v>
      </c>
      <c r="AE13396">
        <f t="shared" si="869"/>
        <v>7.7670716265752531E-13</v>
      </c>
      <c r="AF13396">
        <f t="shared" si="867"/>
        <v>4.8466526949829548E-10</v>
      </c>
      <c r="AG13396">
        <f t="shared" si="868"/>
        <v>1.0403215736634894E-8</v>
      </c>
    </row>
    <row r="13397" spans="30:33" x14ac:dyDescent="0.2">
      <c r="AD13397">
        <f t="shared" si="866"/>
        <v>13395</v>
      </c>
      <c r="AE13397">
        <f t="shared" si="869"/>
        <v>7.7546443119727314E-13</v>
      </c>
      <c r="AF13397">
        <f t="shared" si="867"/>
        <v>4.8388980506709823E-10</v>
      </c>
      <c r="AG13397">
        <f t="shared" si="868"/>
        <v>1.0387346055887474E-8</v>
      </c>
    </row>
    <row r="13398" spans="30:33" x14ac:dyDescent="0.2">
      <c r="AD13398">
        <f t="shared" si="866"/>
        <v>13396</v>
      </c>
      <c r="AE13398">
        <f t="shared" si="869"/>
        <v>7.7422368810735748E-13</v>
      </c>
      <c r="AF13398">
        <f t="shared" si="867"/>
        <v>4.8311558137899088E-10</v>
      </c>
      <c r="AG13398">
        <f t="shared" si="868"/>
        <v>1.037150052588616E-8</v>
      </c>
    </row>
    <row r="13399" spans="30:33" x14ac:dyDescent="0.2">
      <c r="AD13399">
        <f t="shared" si="866"/>
        <v>13397</v>
      </c>
      <c r="AE13399">
        <f t="shared" si="869"/>
        <v>7.7298493020638577E-13</v>
      </c>
      <c r="AF13399">
        <f t="shared" si="867"/>
        <v>4.823425964487845E-10</v>
      </c>
      <c r="AG13399">
        <f t="shared" si="868"/>
        <v>1.035567910997495E-8</v>
      </c>
    </row>
    <row r="13400" spans="30:33" x14ac:dyDescent="0.2">
      <c r="AD13400">
        <f t="shared" si="866"/>
        <v>13398</v>
      </c>
      <c r="AE13400">
        <f t="shared" si="869"/>
        <v>7.7174815431805552E-13</v>
      </c>
      <c r="AF13400">
        <f t="shared" si="867"/>
        <v>4.8157084829446647E-10</v>
      </c>
      <c r="AG13400">
        <f t="shared" si="868"/>
        <v>1.0339881771553307E-8</v>
      </c>
    </row>
    <row r="13401" spans="30:33" x14ac:dyDescent="0.2">
      <c r="AD13401">
        <f t="shared" si="866"/>
        <v>13399</v>
      </c>
      <c r="AE13401">
        <f t="shared" si="869"/>
        <v>7.7051335727114673E-13</v>
      </c>
      <c r="AF13401">
        <f t="shared" si="867"/>
        <v>4.8080033493719525E-10</v>
      </c>
      <c r="AG13401">
        <f t="shared" si="868"/>
        <v>1.0324108474076095E-8</v>
      </c>
    </row>
    <row r="13402" spans="30:33" x14ac:dyDescent="0.2">
      <c r="AD13402">
        <f t="shared" si="866"/>
        <v>13400</v>
      </c>
      <c r="AE13402">
        <f t="shared" si="869"/>
        <v>7.6928053589951279E-13</v>
      </c>
      <c r="AF13402">
        <f t="shared" si="867"/>
        <v>4.8003105440129576E-10</v>
      </c>
      <c r="AG13402">
        <f t="shared" si="868"/>
        <v>1.0308359181053472E-8</v>
      </c>
    </row>
    <row r="13403" spans="30:33" x14ac:dyDescent="0.2">
      <c r="AD13403">
        <f t="shared" si="866"/>
        <v>13401</v>
      </c>
      <c r="AE13403">
        <f t="shared" si="869"/>
        <v>7.6804968704207361E-13</v>
      </c>
      <c r="AF13403">
        <f t="shared" si="867"/>
        <v>4.7926300471425367E-10</v>
      </c>
      <c r="AG13403">
        <f t="shared" si="868"/>
        <v>1.0292633856050828E-8</v>
      </c>
    </row>
    <row r="13404" spans="30:33" x14ac:dyDescent="0.2">
      <c r="AD13404">
        <f t="shared" si="866"/>
        <v>13402</v>
      </c>
      <c r="AE13404">
        <f t="shared" si="869"/>
        <v>7.6682080754280617E-13</v>
      </c>
      <c r="AF13404">
        <f t="shared" si="867"/>
        <v>4.7849618390671085E-10</v>
      </c>
      <c r="AG13404">
        <f t="shared" si="868"/>
        <v>1.0276932462688688E-8</v>
      </c>
    </row>
    <row r="13405" spans="30:33" x14ac:dyDescent="0.2">
      <c r="AD13405">
        <f t="shared" si="866"/>
        <v>13403</v>
      </c>
      <c r="AE13405">
        <f t="shared" si="869"/>
        <v>7.655938942507377E-13</v>
      </c>
      <c r="AF13405">
        <f t="shared" si="867"/>
        <v>4.7773059001246014E-10</v>
      </c>
      <c r="AG13405">
        <f t="shared" si="868"/>
        <v>1.0261254964642638E-8</v>
      </c>
    </row>
    <row r="13406" spans="30:33" x14ac:dyDescent="0.2">
      <c r="AD13406">
        <f t="shared" si="866"/>
        <v>13404</v>
      </c>
      <c r="AE13406">
        <f t="shared" si="869"/>
        <v>7.6436894401993654E-13</v>
      </c>
      <c r="AF13406">
        <f t="shared" si="867"/>
        <v>4.7696622106844022E-10</v>
      </c>
      <c r="AG13406">
        <f t="shared" si="868"/>
        <v>1.0245601325643229E-8</v>
      </c>
    </row>
    <row r="13407" spans="30:33" x14ac:dyDescent="0.2">
      <c r="AD13407">
        <f t="shared" si="866"/>
        <v>13405</v>
      </c>
      <c r="AE13407">
        <f t="shared" si="869"/>
        <v>7.631459537095047E-13</v>
      </c>
      <c r="AF13407">
        <f t="shared" si="867"/>
        <v>4.7620307511473069E-10</v>
      </c>
      <c r="AG13407">
        <f t="shared" si="868"/>
        <v>1.022997150947591E-8</v>
      </c>
    </row>
    <row r="13408" spans="30:33" x14ac:dyDescent="0.2">
      <c r="AD13408">
        <f t="shared" si="866"/>
        <v>13406</v>
      </c>
      <c r="AE13408">
        <f t="shared" si="869"/>
        <v>7.6192492018356949E-13</v>
      </c>
      <c r="AF13408">
        <f t="shared" si="867"/>
        <v>4.7544115019454711E-10</v>
      </c>
      <c r="AG13408">
        <f t="shared" si="868"/>
        <v>1.0214365479980933E-8</v>
      </c>
    </row>
    <row r="13409" spans="30:33" x14ac:dyDescent="0.2">
      <c r="AD13409">
        <f t="shared" si="866"/>
        <v>13407</v>
      </c>
      <c r="AE13409">
        <f t="shared" si="869"/>
        <v>7.6070584031127572E-13</v>
      </c>
      <c r="AF13409">
        <f t="shared" si="867"/>
        <v>4.7468044435423579E-10</v>
      </c>
      <c r="AG13409">
        <f t="shared" si="868"/>
        <v>1.0198783201053273E-8</v>
      </c>
    </row>
    <row r="13410" spans="30:33" x14ac:dyDescent="0.2">
      <c r="AD13410">
        <f t="shared" si="866"/>
        <v>13408</v>
      </c>
      <c r="AE13410">
        <f t="shared" si="869"/>
        <v>7.5948871096677761E-13</v>
      </c>
      <c r="AF13410">
        <f t="shared" si="867"/>
        <v>4.7392095564326896E-10</v>
      </c>
      <c r="AG13410">
        <f t="shared" si="868"/>
        <v>1.0183224636642554E-8</v>
      </c>
    </row>
    <row r="13411" spans="30:33" x14ac:dyDescent="0.2">
      <c r="AD13411">
        <f t="shared" si="866"/>
        <v>13409</v>
      </c>
      <c r="AE13411">
        <f t="shared" si="869"/>
        <v>7.5827352902923067E-13</v>
      </c>
      <c r="AF13411">
        <f t="shared" si="867"/>
        <v>4.7316268211423973E-10</v>
      </c>
      <c r="AG13411">
        <f t="shared" si="868"/>
        <v>1.0167689750752954E-8</v>
      </c>
    </row>
    <row r="13412" spans="30:33" x14ac:dyDescent="0.2">
      <c r="AD13412">
        <f t="shared" si="866"/>
        <v>13410</v>
      </c>
      <c r="AE13412">
        <f t="shared" si="869"/>
        <v>7.5706029138278395E-13</v>
      </c>
      <c r="AF13412">
        <f t="shared" si="867"/>
        <v>4.7240562182285694E-10</v>
      </c>
      <c r="AG13412">
        <f t="shared" si="868"/>
        <v>1.0152178507443133E-8</v>
      </c>
    </row>
    <row r="13413" spans="30:33" x14ac:dyDescent="0.2">
      <c r="AD13413">
        <f t="shared" si="866"/>
        <v>13411</v>
      </c>
      <c r="AE13413">
        <f t="shared" si="869"/>
        <v>7.5584899491657142E-13</v>
      </c>
      <c r="AF13413">
        <f t="shared" si="867"/>
        <v>4.716497728279404E-10</v>
      </c>
      <c r="AG13413">
        <f t="shared" si="868"/>
        <v>1.013669087082614E-8</v>
      </c>
    </row>
    <row r="13414" spans="30:33" x14ac:dyDescent="0.2">
      <c r="AD13414">
        <f t="shared" si="866"/>
        <v>13412</v>
      </c>
      <c r="AE13414">
        <f t="shared" si="869"/>
        <v>7.5463963652470498E-13</v>
      </c>
      <c r="AF13414">
        <f t="shared" si="867"/>
        <v>4.7089513319141564E-10</v>
      </c>
      <c r="AG13414">
        <f t="shared" si="868"/>
        <v>1.0121226805069343E-8</v>
      </c>
    </row>
    <row r="13415" spans="30:33" x14ac:dyDescent="0.2">
      <c r="AD13415">
        <f t="shared" si="866"/>
        <v>13413</v>
      </c>
      <c r="AE13415">
        <f t="shared" si="869"/>
        <v>7.5343221310626535E-13</v>
      </c>
      <c r="AF13415">
        <f t="shared" si="867"/>
        <v>4.7014170097830932E-10</v>
      </c>
      <c r="AG13415">
        <f t="shared" si="868"/>
        <v>1.0105786274394337E-8</v>
      </c>
    </row>
    <row r="13416" spans="30:33" x14ac:dyDescent="0.2">
      <c r="AD13416">
        <f t="shared" si="866"/>
        <v>13414</v>
      </c>
      <c r="AE13416">
        <f t="shared" si="869"/>
        <v>7.5222672156529522E-13</v>
      </c>
      <c r="AF13416">
        <f t="shared" si="867"/>
        <v>4.69389474256744E-10</v>
      </c>
      <c r="AG13416">
        <f t="shared" si="868"/>
        <v>1.009036924307687E-8</v>
      </c>
    </row>
    <row r="13417" spans="30:33" x14ac:dyDescent="0.2">
      <c r="AD13417">
        <f t="shared" si="866"/>
        <v>13415</v>
      </c>
      <c r="AE13417">
        <f t="shared" si="869"/>
        <v>7.510231588107907E-13</v>
      </c>
      <c r="AF13417">
        <f t="shared" si="867"/>
        <v>4.6863845109793324E-10</v>
      </c>
      <c r="AG13417">
        <f t="shared" si="868"/>
        <v>1.0074975675446758E-8</v>
      </c>
    </row>
    <row r="13418" spans="30:33" x14ac:dyDescent="0.2">
      <c r="AD13418">
        <f t="shared" si="866"/>
        <v>13416</v>
      </c>
      <c r="AE13418">
        <f t="shared" si="869"/>
        <v>7.4982152175669348E-13</v>
      </c>
      <c r="AF13418">
        <f t="shared" si="867"/>
        <v>4.6788862957617656E-10</v>
      </c>
      <c r="AG13418">
        <f t="shared" si="868"/>
        <v>1.00596055358878E-8</v>
      </c>
    </row>
    <row r="13419" spans="30:33" x14ac:dyDescent="0.2">
      <c r="AD13419">
        <f t="shared" si="866"/>
        <v>13417</v>
      </c>
      <c r="AE13419">
        <f t="shared" si="869"/>
        <v>7.4862180732188282E-13</v>
      </c>
      <c r="AF13419">
        <f t="shared" si="867"/>
        <v>4.6714000776885467E-10</v>
      </c>
      <c r="AG13419">
        <f t="shared" si="868"/>
        <v>1.0044258788837702E-8</v>
      </c>
    </row>
    <row r="13420" spans="30:33" x14ac:dyDescent="0.2">
      <c r="AD13420">
        <f t="shared" si="866"/>
        <v>13418</v>
      </c>
      <c r="AE13420">
        <f t="shared" si="869"/>
        <v>7.4742401243016782E-13</v>
      </c>
      <c r="AF13420">
        <f t="shared" si="867"/>
        <v>4.6639258375642444E-10</v>
      </c>
      <c r="AG13420">
        <f t="shared" si="868"/>
        <v>1.0028935398787991E-8</v>
      </c>
    </row>
    <row r="13421" spans="30:33" x14ac:dyDescent="0.2">
      <c r="AD13421">
        <f t="shared" si="866"/>
        <v>13419</v>
      </c>
      <c r="AE13421">
        <f t="shared" si="869"/>
        <v>7.4622813401027946E-13</v>
      </c>
      <c r="AF13421">
        <f t="shared" si="867"/>
        <v>4.6564635562241416E-10</v>
      </c>
      <c r="AG13421">
        <f t="shared" si="868"/>
        <v>1.001363533028394E-8</v>
      </c>
    </row>
    <row r="13422" spans="30:33" x14ac:dyDescent="0.2">
      <c r="AD13422">
        <f t="shared" si="866"/>
        <v>13420</v>
      </c>
      <c r="AE13422">
        <f t="shared" si="869"/>
        <v>7.4503416899586297E-13</v>
      </c>
      <c r="AF13422">
        <f t="shared" si="867"/>
        <v>4.6490132145341828E-10</v>
      </c>
      <c r="AG13422">
        <f t="shared" si="868"/>
        <v>9.9983585479244803E-9</v>
      </c>
    </row>
    <row r="13423" spans="30:33" x14ac:dyDescent="0.2">
      <c r="AD13423">
        <f t="shared" si="866"/>
        <v>13421</v>
      </c>
      <c r="AE13423">
        <f t="shared" si="869"/>
        <v>7.4384211432546957E-13</v>
      </c>
      <c r="AF13423">
        <f t="shared" si="867"/>
        <v>4.6415747933909279E-10</v>
      </c>
      <c r="AG13423">
        <f t="shared" si="868"/>
        <v>9.9831050163621267E-9</v>
      </c>
    </row>
    <row r="13424" spans="30:33" x14ac:dyDescent="0.2">
      <c r="AD13424">
        <f t="shared" si="866"/>
        <v>13422</v>
      </c>
      <c r="AE13424">
        <f t="shared" si="869"/>
        <v>7.4265196694254876E-13</v>
      </c>
      <c r="AF13424">
        <f t="shared" si="867"/>
        <v>4.6341482737215024E-10</v>
      </c>
      <c r="AG13424">
        <f t="shared" si="868"/>
        <v>9.9678747003028888E-9</v>
      </c>
    </row>
    <row r="13425" spans="30:33" x14ac:dyDescent="0.2">
      <c r="AD13425">
        <f t="shared" si="866"/>
        <v>13423</v>
      </c>
      <c r="AE13425">
        <f t="shared" si="869"/>
        <v>7.4146372379544073E-13</v>
      </c>
      <c r="AF13425">
        <f t="shared" si="867"/>
        <v>4.6267336364835479E-10</v>
      </c>
      <c r="AG13425">
        <f t="shared" si="868"/>
        <v>9.9526675645062008E-9</v>
      </c>
    </row>
    <row r="13426" spans="30:33" x14ac:dyDescent="0.2">
      <c r="AD13426">
        <f t="shared" si="866"/>
        <v>13424</v>
      </c>
      <c r="AE13426">
        <f t="shared" si="869"/>
        <v>7.4027738183736796E-13</v>
      </c>
      <c r="AF13426">
        <f t="shared" si="867"/>
        <v>4.619330862665174E-10</v>
      </c>
      <c r="AG13426">
        <f t="shared" si="868"/>
        <v>9.9374835737848268E-9</v>
      </c>
    </row>
    <row r="13427" spans="30:33" x14ac:dyDescent="0.2">
      <c r="AD13427">
        <f t="shared" si="866"/>
        <v>13425</v>
      </c>
      <c r="AE13427">
        <f t="shared" si="869"/>
        <v>7.3909293802642818E-13</v>
      </c>
      <c r="AF13427">
        <f t="shared" si="867"/>
        <v>4.6119399332849096E-10</v>
      </c>
      <c r="AG13427">
        <f t="shared" si="868"/>
        <v>9.922322693004798E-9</v>
      </c>
    </row>
    <row r="13428" spans="30:33" x14ac:dyDescent="0.2">
      <c r="AD13428">
        <f t="shared" si="866"/>
        <v>13426</v>
      </c>
      <c r="AE13428">
        <f t="shared" si="869"/>
        <v>7.3791038932558585E-13</v>
      </c>
      <c r="AF13428">
        <f t="shared" si="867"/>
        <v>4.6045608293916534E-10</v>
      </c>
      <c r="AG13428">
        <f t="shared" si="868"/>
        <v>9.9071848870853151E-9</v>
      </c>
    </row>
    <row r="13429" spans="30:33" x14ac:dyDescent="0.2">
      <c r="AD13429">
        <f t="shared" si="866"/>
        <v>13427</v>
      </c>
      <c r="AE13429">
        <f t="shared" si="869"/>
        <v>7.3672973270266484E-13</v>
      </c>
      <c r="AF13429">
        <f t="shared" si="867"/>
        <v>4.5971935320646265E-10</v>
      </c>
      <c r="AG13429">
        <f t="shared" si="868"/>
        <v>9.8920701209986807E-9</v>
      </c>
    </row>
    <row r="13430" spans="30:33" x14ac:dyDescent="0.2">
      <c r="AD13430">
        <f t="shared" si="866"/>
        <v>13428</v>
      </c>
      <c r="AE13430">
        <f t="shared" si="869"/>
        <v>7.3555096513034062E-13</v>
      </c>
      <c r="AF13430">
        <f t="shared" si="867"/>
        <v>4.5898380224133228E-10</v>
      </c>
      <c r="AG13430">
        <f t="shared" si="868"/>
        <v>9.8769783597702143E-9</v>
      </c>
    </row>
    <row r="13431" spans="30:33" x14ac:dyDescent="0.2">
      <c r="AD13431">
        <f t="shared" si="866"/>
        <v>13429</v>
      </c>
      <c r="AE13431">
        <f t="shared" si="869"/>
        <v>7.3437408358613199E-13</v>
      </c>
      <c r="AF13431">
        <f t="shared" si="867"/>
        <v>4.5824942815774613E-10</v>
      </c>
      <c r="AG13431">
        <f t="shared" si="868"/>
        <v>9.861909568478167E-9</v>
      </c>
    </row>
    <row r="13432" spans="30:33" x14ac:dyDescent="0.2">
      <c r="AD13432">
        <f t="shared" si="866"/>
        <v>13430</v>
      </c>
      <c r="AE13432">
        <f t="shared" si="869"/>
        <v>7.331990850523941E-13</v>
      </c>
      <c r="AF13432">
        <f t="shared" si="867"/>
        <v>4.5751622907269372E-10</v>
      </c>
      <c r="AG13432">
        <f t="shared" si="868"/>
        <v>9.8468637122536534E-9</v>
      </c>
    </row>
    <row r="13433" spans="30:33" x14ac:dyDescent="0.2">
      <c r="AD13433">
        <f t="shared" si="866"/>
        <v>13431</v>
      </c>
      <c r="AE13433">
        <f t="shared" si="869"/>
        <v>7.3202596651631029E-13</v>
      </c>
      <c r="AF13433">
        <f t="shared" si="867"/>
        <v>4.567842031061774E-10</v>
      </c>
      <c r="AG13433">
        <f t="shared" si="868"/>
        <v>9.8318407562805637E-9</v>
      </c>
    </row>
    <row r="13434" spans="30:33" x14ac:dyDescent="0.2">
      <c r="AD13434">
        <f t="shared" si="866"/>
        <v>13432</v>
      </c>
      <c r="AE13434">
        <f t="shared" si="869"/>
        <v>7.3085472496988421E-13</v>
      </c>
      <c r="AF13434">
        <f t="shared" si="867"/>
        <v>4.5605334838120752E-10</v>
      </c>
      <c r="AG13434">
        <f t="shared" si="868"/>
        <v>9.8168406657954844E-9</v>
      </c>
    </row>
    <row r="13435" spans="30:33" x14ac:dyDescent="0.2">
      <c r="AD13435">
        <f t="shared" si="866"/>
        <v>13433</v>
      </c>
      <c r="AE13435">
        <f t="shared" si="869"/>
        <v>7.2968535740993233E-13</v>
      </c>
      <c r="AF13435">
        <f t="shared" si="867"/>
        <v>4.5532366302379756E-10</v>
      </c>
      <c r="AG13435">
        <f t="shared" si="868"/>
        <v>9.801863406087621E-9</v>
      </c>
    </row>
    <row r="13436" spans="30:33" x14ac:dyDescent="0.2">
      <c r="AD13436">
        <f t="shared" si="866"/>
        <v>13434</v>
      </c>
      <c r="AE13436">
        <f t="shared" si="869"/>
        <v>7.285178608380764E-13</v>
      </c>
      <c r="AF13436">
        <f t="shared" si="867"/>
        <v>4.5459514516295949E-10</v>
      </c>
      <c r="AG13436">
        <f t="shared" si="868"/>
        <v>9.7869089424987177E-9</v>
      </c>
    </row>
    <row r="13437" spans="30:33" x14ac:dyDescent="0.2">
      <c r="AD13437">
        <f t="shared" si="866"/>
        <v>13435</v>
      </c>
      <c r="AE13437">
        <f t="shared" si="869"/>
        <v>7.2735223226073555E-13</v>
      </c>
      <c r="AF13437">
        <f t="shared" si="867"/>
        <v>4.5386779293069872E-10</v>
      </c>
      <c r="AG13437">
        <f t="shared" si="868"/>
        <v>9.7719772404229822E-9</v>
      </c>
    </row>
    <row r="13438" spans="30:33" x14ac:dyDescent="0.2">
      <c r="AD13438">
        <f t="shared" si="866"/>
        <v>13436</v>
      </c>
      <c r="AE13438">
        <f t="shared" si="869"/>
        <v>7.261884686891183E-13</v>
      </c>
      <c r="AF13438">
        <f t="shared" si="867"/>
        <v>4.531416044620096E-10</v>
      </c>
      <c r="AG13438">
        <f t="shared" si="868"/>
        <v>9.7570682653069941E-9</v>
      </c>
    </row>
    <row r="13439" spans="30:33" x14ac:dyDescent="0.2">
      <c r="AD13439">
        <f t="shared" si="866"/>
        <v>13437</v>
      </c>
      <c r="AE13439">
        <f t="shared" si="869"/>
        <v>7.2502656713921573E-13</v>
      </c>
      <c r="AF13439">
        <f t="shared" si="867"/>
        <v>4.5241657789487036E-10</v>
      </c>
      <c r="AG13439">
        <f t="shared" si="868"/>
        <v>9.7421819826496424E-9</v>
      </c>
    </row>
    <row r="13440" spans="30:33" x14ac:dyDescent="0.2">
      <c r="AD13440">
        <f t="shared" si="866"/>
        <v>13438</v>
      </c>
      <c r="AE13440">
        <f t="shared" si="869"/>
        <v>7.2386652463179289E-13</v>
      </c>
      <c r="AF13440">
        <f t="shared" si="867"/>
        <v>4.5169271137023853E-10</v>
      </c>
      <c r="AG13440">
        <f t="shared" si="868"/>
        <v>9.7273183580020325E-9</v>
      </c>
    </row>
    <row r="13441" spans="30:33" x14ac:dyDescent="0.2">
      <c r="AD13441">
        <f t="shared" si="866"/>
        <v>13439</v>
      </c>
      <c r="AE13441">
        <f t="shared" si="869"/>
        <v>7.2270833819238199E-13</v>
      </c>
      <c r="AF13441">
        <f t="shared" si="867"/>
        <v>4.5097000303204614E-10</v>
      </c>
      <c r="AG13441">
        <f t="shared" si="868"/>
        <v>9.712477356967422E-9</v>
      </c>
    </row>
    <row r="13442" spans="30:33" x14ac:dyDescent="0.2">
      <c r="AD13442">
        <f t="shared" si="866"/>
        <v>13440</v>
      </c>
      <c r="AE13442">
        <f t="shared" si="869"/>
        <v>7.2155200485127417E-13</v>
      </c>
      <c r="AF13442">
        <f t="shared" si="867"/>
        <v>4.5024845102719484E-10</v>
      </c>
      <c r="AG13442">
        <f t="shared" si="868"/>
        <v>9.6976589452011248E-9</v>
      </c>
    </row>
    <row r="13443" spans="30:33" x14ac:dyDescent="0.2">
      <c r="AD13443">
        <f t="shared" si="866"/>
        <v>13441</v>
      </c>
      <c r="AE13443">
        <f t="shared" si="869"/>
        <v>7.2039752164351203E-13</v>
      </c>
      <c r="AF13443">
        <f t="shared" si="867"/>
        <v>4.4952805350555131E-10</v>
      </c>
      <c r="AG13443">
        <f t="shared" si="868"/>
        <v>9.682863088410446E-9</v>
      </c>
    </row>
    <row r="13444" spans="30:33" x14ac:dyDescent="0.2">
      <c r="AD13444">
        <f t="shared" si="866"/>
        <v>13442</v>
      </c>
      <c r="AE13444">
        <f t="shared" si="869"/>
        <v>7.1924488560888242E-13</v>
      </c>
      <c r="AF13444">
        <f t="shared" si="867"/>
        <v>4.4880880861994241E-10</v>
      </c>
      <c r="AG13444">
        <f t="shared" si="868"/>
        <v>9.6680897523545983E-9</v>
      </c>
    </row>
    <row r="13445" spans="30:33" x14ac:dyDescent="0.2">
      <c r="AD13445">
        <f t="shared" si="866"/>
        <v>13443</v>
      </c>
      <c r="AE13445">
        <f t="shared" si="869"/>
        <v>7.1809409379190819E-13</v>
      </c>
      <c r="AF13445">
        <f t="shared" si="867"/>
        <v>4.480907145261505E-10</v>
      </c>
      <c r="AG13445">
        <f t="shared" si="868"/>
        <v>9.6533389028446222E-9</v>
      </c>
    </row>
    <row r="13446" spans="30:33" x14ac:dyDescent="0.2">
      <c r="AD13446">
        <f t="shared" si="866"/>
        <v>13444</v>
      </c>
      <c r="AE13446">
        <f t="shared" si="869"/>
        <v>7.1694514324184111E-13</v>
      </c>
      <c r="AF13446">
        <f t="shared" si="867"/>
        <v>4.4737376938290865E-10</v>
      </c>
      <c r="AG13446">
        <f t="shared" si="868"/>
        <v>9.6386105057433113E-9</v>
      </c>
    </row>
    <row r="13447" spans="30:33" x14ac:dyDescent="0.2">
      <c r="AD13447">
        <f t="shared" si="866"/>
        <v>13445</v>
      </c>
      <c r="AE13447">
        <f t="shared" si="869"/>
        <v>7.1579803101265421E-13</v>
      </c>
      <c r="AF13447">
        <f t="shared" si="867"/>
        <v>4.4665797135189596E-10</v>
      </c>
      <c r="AG13447">
        <f t="shared" si="868"/>
        <v>9.6239045269651351E-9</v>
      </c>
    </row>
    <row r="13448" spans="30:33" x14ac:dyDescent="0.2">
      <c r="AD13448">
        <f t="shared" si="866"/>
        <v>13446</v>
      </c>
      <c r="AE13448">
        <f t="shared" si="869"/>
        <v>7.1465275416303388E-13</v>
      </c>
      <c r="AF13448">
        <f t="shared" si="867"/>
        <v>4.4594331859773289E-10</v>
      </c>
      <c r="AG13448">
        <f t="shared" si="868"/>
        <v>9.6092209324761542E-9</v>
      </c>
    </row>
    <row r="13449" spans="30:33" x14ac:dyDescent="0.2">
      <c r="AD13449">
        <f t="shared" si="866"/>
        <v>13447</v>
      </c>
      <c r="AE13449">
        <f t="shared" si="869"/>
        <v>7.1350930975637294E-13</v>
      </c>
      <c r="AF13449">
        <f t="shared" si="867"/>
        <v>4.4522980928797648E-10</v>
      </c>
      <c r="AG13449">
        <f t="shared" si="868"/>
        <v>9.5945596882939463E-9</v>
      </c>
    </row>
    <row r="13450" spans="30:33" x14ac:dyDescent="0.2">
      <c r="AD13450">
        <f t="shared" si="866"/>
        <v>13448</v>
      </c>
      <c r="AE13450">
        <f t="shared" si="869"/>
        <v>7.1236769486076271E-13</v>
      </c>
      <c r="AF13450">
        <f t="shared" si="867"/>
        <v>4.4451744159311569E-10</v>
      </c>
      <c r="AG13450">
        <f t="shared" si="868"/>
        <v>9.5799207604875376E-9</v>
      </c>
    </row>
    <row r="13451" spans="30:33" x14ac:dyDescent="0.2">
      <c r="AD13451">
        <f t="shared" si="866"/>
        <v>13449</v>
      </c>
      <c r="AE13451">
        <f t="shared" si="869"/>
        <v>7.1122790654898539E-13</v>
      </c>
      <c r="AF13451">
        <f t="shared" si="867"/>
        <v>4.4380621368656668E-10</v>
      </c>
      <c r="AG13451">
        <f t="shared" si="868"/>
        <v>9.5653041151773044E-9</v>
      </c>
    </row>
    <row r="13452" spans="30:33" x14ac:dyDescent="0.2">
      <c r="AD13452">
        <f t="shared" si="866"/>
        <v>13450</v>
      </c>
      <c r="AE13452">
        <f t="shared" si="869"/>
        <v>7.1008994189850698E-13</v>
      </c>
      <c r="AF13452">
        <f t="shared" si="867"/>
        <v>4.4309612374466817E-10</v>
      </c>
      <c r="AG13452">
        <f t="shared" si="868"/>
        <v>9.5507097185349196E-9</v>
      </c>
    </row>
    <row r="13453" spans="30:33" x14ac:dyDescent="0.2">
      <c r="AD13453">
        <f t="shared" si="866"/>
        <v>13451</v>
      </c>
      <c r="AE13453">
        <f t="shared" si="869"/>
        <v>7.0895379799146936E-13</v>
      </c>
      <c r="AF13453">
        <f t="shared" si="867"/>
        <v>4.423871699466767E-10</v>
      </c>
      <c r="AG13453">
        <f t="shared" si="868"/>
        <v>9.5361375367832537E-9</v>
      </c>
    </row>
    <row r="13454" spans="30:33" x14ac:dyDescent="0.2">
      <c r="AD13454">
        <f t="shared" si="866"/>
        <v>13452</v>
      </c>
      <c r="AE13454">
        <f t="shared" si="869"/>
        <v>7.0781947191468307E-13</v>
      </c>
      <c r="AF13454">
        <f t="shared" si="867"/>
        <v>4.4167935047476199E-10</v>
      </c>
      <c r="AG13454">
        <f t="shared" si="868"/>
        <v>9.5215875361963169E-9</v>
      </c>
    </row>
    <row r="13455" spans="30:33" x14ac:dyDescent="0.2">
      <c r="AD13455">
        <f t="shared" si="866"/>
        <v>13453</v>
      </c>
      <c r="AE13455">
        <f t="shared" si="869"/>
        <v>7.0668696075961952E-13</v>
      </c>
      <c r="AF13455">
        <f t="shared" si="867"/>
        <v>4.4097266351400235E-10</v>
      </c>
      <c r="AG13455">
        <f t="shared" si="868"/>
        <v>9.5070596830991611E-9</v>
      </c>
    </row>
    <row r="13456" spans="30:33" x14ac:dyDescent="0.2">
      <c r="AD13456">
        <f t="shared" ref="AD13456:AD13519" si="870">AD13455+1</f>
        <v>13454</v>
      </c>
      <c r="AE13456">
        <f t="shared" si="869"/>
        <v>7.0555626162240412E-13</v>
      </c>
      <c r="AF13456">
        <f t="shared" ref="AF13456:AF13519" si="871">AF13455*$AF$3</f>
        <v>4.4026710725237993E-10</v>
      </c>
      <c r="AG13456">
        <f t="shared" ref="AG13456:AG13519" si="872">AD13456*AE13456</f>
        <v>9.4925539438678259E-9</v>
      </c>
    </row>
    <row r="13457" spans="30:33" x14ac:dyDescent="0.2">
      <c r="AD13457">
        <f t="shared" si="870"/>
        <v>13455</v>
      </c>
      <c r="AE13457">
        <f t="shared" si="869"/>
        <v>7.0442737160380821E-13</v>
      </c>
      <c r="AF13457">
        <f t="shared" si="871"/>
        <v>4.3956267988077611E-10</v>
      </c>
      <c r="AG13457">
        <f t="shared" si="872"/>
        <v>9.4780702849292389E-9</v>
      </c>
    </row>
    <row r="13458" spans="30:33" x14ac:dyDescent="0.2">
      <c r="AD13458">
        <f t="shared" si="870"/>
        <v>13456</v>
      </c>
      <c r="AE13458">
        <f t="shared" si="869"/>
        <v>7.0330028780924206E-13</v>
      </c>
      <c r="AF13458">
        <f t="shared" si="871"/>
        <v>4.3885937959296686E-10</v>
      </c>
      <c r="AG13458">
        <f t="shared" si="872"/>
        <v>9.4636086727611614E-9</v>
      </c>
    </row>
    <row r="13459" spans="30:33" x14ac:dyDescent="0.2">
      <c r="AD13459">
        <f t="shared" si="870"/>
        <v>13457</v>
      </c>
      <c r="AE13459">
        <f t="shared" ref="AE13459:AE13522" si="873">AF13458*$AE$3</f>
        <v>7.0217500734874727E-13</v>
      </c>
      <c r="AF13459">
        <f t="shared" si="871"/>
        <v>4.3815720458561811E-10</v>
      </c>
      <c r="AG13459">
        <f t="shared" si="872"/>
        <v>9.4491690738920921E-9</v>
      </c>
    </row>
    <row r="13460" spans="30:33" x14ac:dyDescent="0.2">
      <c r="AD13460">
        <f t="shared" si="870"/>
        <v>13458</v>
      </c>
      <c r="AE13460">
        <f t="shared" si="873"/>
        <v>7.010515273369893E-13</v>
      </c>
      <c r="AF13460">
        <f t="shared" si="871"/>
        <v>4.3745615305828108E-10</v>
      </c>
      <c r="AG13460">
        <f t="shared" si="872"/>
        <v>9.4347514549012014E-9</v>
      </c>
    </row>
    <row r="13461" spans="30:33" x14ac:dyDescent="0.2">
      <c r="AD13461">
        <f t="shared" si="870"/>
        <v>13459</v>
      </c>
      <c r="AE13461">
        <f t="shared" si="873"/>
        <v>6.9992984489325008E-13</v>
      </c>
      <c r="AF13461">
        <f t="shared" si="871"/>
        <v>4.3675622321338783E-10</v>
      </c>
      <c r="AG13461">
        <f t="shared" si="872"/>
        <v>9.4203557824182532E-9</v>
      </c>
    </row>
    <row r="13462" spans="30:33" x14ac:dyDescent="0.2">
      <c r="AD13462">
        <f t="shared" si="870"/>
        <v>13460</v>
      </c>
      <c r="AE13462">
        <f t="shared" si="873"/>
        <v>6.988099571414208E-13</v>
      </c>
      <c r="AF13462">
        <f t="shared" si="871"/>
        <v>4.360574132562464E-10</v>
      </c>
      <c r="AG13462">
        <f t="shared" si="872"/>
        <v>9.4059820231235239E-9</v>
      </c>
    </row>
    <row r="13463" spans="30:33" x14ac:dyDescent="0.2">
      <c r="AD13463">
        <f t="shared" si="870"/>
        <v>13461</v>
      </c>
      <c r="AE13463">
        <f t="shared" si="873"/>
        <v>6.9769186120999456E-13</v>
      </c>
      <c r="AF13463">
        <f t="shared" si="871"/>
        <v>4.3535972139503641E-10</v>
      </c>
      <c r="AG13463">
        <f t="shared" si="872"/>
        <v>9.3916301437477365E-9</v>
      </c>
    </row>
    <row r="13464" spans="30:33" x14ac:dyDescent="0.2">
      <c r="AD13464">
        <f t="shared" si="870"/>
        <v>13462</v>
      </c>
      <c r="AE13464">
        <f t="shared" si="873"/>
        <v>6.9657555423205857E-13</v>
      </c>
      <c r="AF13464">
        <f t="shared" si="871"/>
        <v>4.3466314584080436E-10</v>
      </c>
      <c r="AG13464">
        <f t="shared" si="872"/>
        <v>9.3773001110719729E-9</v>
      </c>
    </row>
    <row r="13465" spans="30:33" x14ac:dyDescent="0.2">
      <c r="AD13465">
        <f t="shared" si="870"/>
        <v>13463</v>
      </c>
      <c r="AE13465">
        <f t="shared" si="873"/>
        <v>6.954610333452873E-13</v>
      </c>
      <c r="AF13465">
        <f t="shared" si="871"/>
        <v>4.3396768480745906E-10</v>
      </c>
      <c r="AG13465">
        <f t="shared" si="872"/>
        <v>9.3629918919276022E-9</v>
      </c>
    </row>
    <row r="13466" spans="30:33" x14ac:dyDescent="0.2">
      <c r="AD13466">
        <f t="shared" si="870"/>
        <v>13464</v>
      </c>
      <c r="AE13466">
        <f t="shared" si="873"/>
        <v>6.9434829569193482E-13</v>
      </c>
      <c r="AF13466">
        <f t="shared" si="871"/>
        <v>4.3327333651176709E-10</v>
      </c>
      <c r="AG13466">
        <f t="shared" si="872"/>
        <v>9.3487054531962104E-9</v>
      </c>
    </row>
    <row r="13467" spans="30:33" x14ac:dyDescent="0.2">
      <c r="AD13467">
        <f t="shared" si="870"/>
        <v>13465</v>
      </c>
      <c r="AE13467">
        <f t="shared" si="873"/>
        <v>6.9323733841882768E-13</v>
      </c>
      <c r="AF13467">
        <f t="shared" si="871"/>
        <v>4.3258009917334821E-10</v>
      </c>
      <c r="AG13467">
        <f t="shared" si="872"/>
        <v>9.3344407618095154E-9</v>
      </c>
    </row>
    <row r="13468" spans="30:33" x14ac:dyDescent="0.2">
      <c r="AD13468">
        <f t="shared" si="870"/>
        <v>13466</v>
      </c>
      <c r="AE13468">
        <f t="shared" si="873"/>
        <v>6.9212815867735741E-13</v>
      </c>
      <c r="AF13468">
        <f t="shared" si="871"/>
        <v>4.3188797101467082E-10</v>
      </c>
      <c r="AG13468">
        <f t="shared" si="872"/>
        <v>9.3201977847492945E-9</v>
      </c>
    </row>
    <row r="13469" spans="30:33" x14ac:dyDescent="0.2">
      <c r="AD13469">
        <f t="shared" si="870"/>
        <v>13467</v>
      </c>
      <c r="AE13469">
        <f t="shared" si="873"/>
        <v>6.9102075362347361E-13</v>
      </c>
      <c r="AF13469">
        <f t="shared" si="871"/>
        <v>4.3119695026104732E-10</v>
      </c>
      <c r="AG13469">
        <f t="shared" si="872"/>
        <v>9.3059764890473196E-9</v>
      </c>
    </row>
    <row r="13470" spans="30:33" x14ac:dyDescent="0.2">
      <c r="AD13470">
        <f t="shared" si="870"/>
        <v>13468</v>
      </c>
      <c r="AE13470">
        <f t="shared" si="873"/>
        <v>6.8991512041767605E-13</v>
      </c>
      <c r="AF13470">
        <f t="shared" si="871"/>
        <v>4.3050703514062962E-10</v>
      </c>
      <c r="AG13470">
        <f t="shared" si="872"/>
        <v>9.2917768417852617E-9</v>
      </c>
    </row>
    <row r="13471" spans="30:33" x14ac:dyDescent="0.2">
      <c r="AD13471">
        <f t="shared" si="870"/>
        <v>13469</v>
      </c>
      <c r="AE13471">
        <f t="shared" si="873"/>
        <v>6.8881125622500766E-13</v>
      </c>
      <c r="AF13471">
        <f t="shared" si="871"/>
        <v>4.2981822388440459E-10</v>
      </c>
      <c r="AG13471">
        <f t="shared" si="872"/>
        <v>9.2775988100946276E-9</v>
      </c>
    </row>
    <row r="13472" spans="30:33" x14ac:dyDescent="0.2">
      <c r="AD13472">
        <f t="shared" si="870"/>
        <v>13470</v>
      </c>
      <c r="AE13472">
        <f t="shared" si="873"/>
        <v>6.8770915821504764E-13</v>
      </c>
      <c r="AF13472">
        <f t="shared" si="871"/>
        <v>4.2913051472618953E-10</v>
      </c>
      <c r="AG13472">
        <f t="shared" si="872"/>
        <v>9.2634423611566923E-9</v>
      </c>
    </row>
    <row r="13473" spans="30:33" x14ac:dyDescent="0.2">
      <c r="AD13473">
        <f t="shared" si="870"/>
        <v>13471</v>
      </c>
      <c r="AE13473">
        <f t="shared" si="873"/>
        <v>6.8660882356190356E-13</v>
      </c>
      <c r="AF13473">
        <f t="shared" si="871"/>
        <v>4.284439059026276E-10</v>
      </c>
      <c r="AG13473">
        <f t="shared" si="872"/>
        <v>9.2493074622024032E-9</v>
      </c>
    </row>
    <row r="13474" spans="30:33" x14ac:dyDescent="0.2">
      <c r="AD13474">
        <f t="shared" si="870"/>
        <v>13472</v>
      </c>
      <c r="AE13474">
        <f t="shared" si="873"/>
        <v>6.8551024944420442E-13</v>
      </c>
      <c r="AF13474">
        <f t="shared" si="871"/>
        <v>4.2775839565318339E-10</v>
      </c>
      <c r="AG13474">
        <f t="shared" si="872"/>
        <v>9.2351940805123216E-9</v>
      </c>
    </row>
    <row r="13475" spans="30:33" x14ac:dyDescent="0.2">
      <c r="AD13475">
        <f t="shared" si="870"/>
        <v>13473</v>
      </c>
      <c r="AE13475">
        <f t="shared" si="873"/>
        <v>6.8441343304509378E-13</v>
      </c>
      <c r="AF13475">
        <f t="shared" si="871"/>
        <v>4.2707398222013829E-10</v>
      </c>
      <c r="AG13475">
        <f t="shared" si="872"/>
        <v>9.2211021834165489E-9</v>
      </c>
    </row>
    <row r="13476" spans="30:33" x14ac:dyDescent="0.2">
      <c r="AD13476">
        <f t="shared" si="870"/>
        <v>13474</v>
      </c>
      <c r="AE13476">
        <f t="shared" si="873"/>
        <v>6.8331837155222157E-13</v>
      </c>
      <c r="AF13476">
        <f t="shared" si="871"/>
        <v>4.2639066384858607E-10</v>
      </c>
      <c r="AG13476">
        <f t="shared" si="872"/>
        <v>9.2070317382946337E-9</v>
      </c>
    </row>
    <row r="13477" spans="30:33" x14ac:dyDescent="0.2">
      <c r="AD13477">
        <f t="shared" si="870"/>
        <v>13475</v>
      </c>
      <c r="AE13477">
        <f t="shared" si="873"/>
        <v>6.8222506215773806E-13</v>
      </c>
      <c r="AF13477">
        <f t="shared" si="871"/>
        <v>4.2570843878642833E-10</v>
      </c>
      <c r="AG13477">
        <f t="shared" si="872"/>
        <v>9.1929827125755204E-9</v>
      </c>
    </row>
    <row r="13478" spans="30:33" x14ac:dyDescent="0.2">
      <c r="AD13478">
        <f t="shared" si="870"/>
        <v>13476</v>
      </c>
      <c r="AE13478">
        <f t="shared" si="873"/>
        <v>6.8113350205828562E-13</v>
      </c>
      <c r="AF13478">
        <f t="shared" si="871"/>
        <v>4.2502730528437003E-10</v>
      </c>
      <c r="AG13478">
        <f t="shared" si="872"/>
        <v>9.1789550737374569E-9</v>
      </c>
    </row>
    <row r="13479" spans="30:33" x14ac:dyDescent="0.2">
      <c r="AD13479">
        <f t="shared" si="870"/>
        <v>13477</v>
      </c>
      <c r="AE13479">
        <f t="shared" si="873"/>
        <v>6.8004368845499234E-13</v>
      </c>
      <c r="AF13479">
        <f t="shared" si="871"/>
        <v>4.24347261595915E-10</v>
      </c>
      <c r="AG13479">
        <f t="shared" si="872"/>
        <v>9.1649487893079311E-9</v>
      </c>
    </row>
    <row r="13480" spans="30:33" x14ac:dyDescent="0.2">
      <c r="AD13480">
        <f t="shared" si="870"/>
        <v>13478</v>
      </c>
      <c r="AE13480">
        <f t="shared" si="873"/>
        <v>6.7895561855346429E-13</v>
      </c>
      <c r="AF13480">
        <f t="shared" si="871"/>
        <v>4.236683059773615E-10</v>
      </c>
      <c r="AG13480">
        <f t="shared" si="872"/>
        <v>9.1509638268635924E-9</v>
      </c>
    </row>
    <row r="13481" spans="30:33" x14ac:dyDescent="0.2">
      <c r="AD13481">
        <f t="shared" si="870"/>
        <v>13479</v>
      </c>
      <c r="AE13481">
        <f t="shared" si="873"/>
        <v>6.7786928956377868E-13</v>
      </c>
      <c r="AF13481">
        <f t="shared" si="871"/>
        <v>4.229904366877977E-10</v>
      </c>
      <c r="AG13481">
        <f t="shared" si="872"/>
        <v>9.1370001540301731E-9</v>
      </c>
    </row>
    <row r="13482" spans="30:33" x14ac:dyDescent="0.2">
      <c r="AD13482">
        <f t="shared" si="870"/>
        <v>13480</v>
      </c>
      <c r="AE13482">
        <f t="shared" si="873"/>
        <v>6.767846987004766E-13</v>
      </c>
      <c r="AF13482">
        <f t="shared" si="871"/>
        <v>4.2231365198909722E-10</v>
      </c>
      <c r="AG13482">
        <f t="shared" si="872"/>
        <v>9.1230577384824242E-9</v>
      </c>
    </row>
    <row r="13483" spans="30:33" x14ac:dyDescent="0.2">
      <c r="AD13483">
        <f t="shared" si="870"/>
        <v>13481</v>
      </c>
      <c r="AE13483">
        <f t="shared" si="873"/>
        <v>6.7570184318255581E-13</v>
      </c>
      <c r="AF13483">
        <f t="shared" si="871"/>
        <v>4.2163795014591463E-10</v>
      </c>
      <c r="AG13483">
        <f t="shared" si="872"/>
        <v>9.1091365479440347E-9</v>
      </c>
    </row>
    <row r="13484" spans="30:33" x14ac:dyDescent="0.2">
      <c r="AD13484">
        <f t="shared" si="870"/>
        <v>13482</v>
      </c>
      <c r="AE13484">
        <f t="shared" si="873"/>
        <v>6.7462072023346373E-13</v>
      </c>
      <c r="AF13484">
        <f t="shared" si="871"/>
        <v>4.2096332942568117E-10</v>
      </c>
      <c r="AG13484">
        <f t="shared" si="872"/>
        <v>9.0952365501875581E-9</v>
      </c>
    </row>
    <row r="13485" spans="30:33" x14ac:dyDescent="0.2">
      <c r="AD13485">
        <f t="shared" si="870"/>
        <v>13483</v>
      </c>
      <c r="AE13485">
        <f t="shared" si="873"/>
        <v>6.7354132708109013E-13</v>
      </c>
      <c r="AF13485">
        <f t="shared" si="871"/>
        <v>4.2028978809860004E-10</v>
      </c>
      <c r="AG13485">
        <f t="shared" si="872"/>
        <v>9.0813577130343385E-9</v>
      </c>
    </row>
    <row r="13486" spans="30:33" x14ac:dyDescent="0.2">
      <c r="AD13486">
        <f t="shared" si="870"/>
        <v>13484</v>
      </c>
      <c r="AE13486">
        <f t="shared" si="873"/>
        <v>6.7246366095776036E-13</v>
      </c>
      <c r="AF13486">
        <f t="shared" si="871"/>
        <v>4.1961732443764226E-10</v>
      </c>
      <c r="AG13486">
        <f t="shared" si="872"/>
        <v>9.0675000043544408E-9</v>
      </c>
    </row>
    <row r="13487" spans="30:33" x14ac:dyDescent="0.2">
      <c r="AD13487">
        <f t="shared" si="870"/>
        <v>13485</v>
      </c>
      <c r="AE13487">
        <f t="shared" si="873"/>
        <v>6.7138771910022791E-13</v>
      </c>
      <c r="AF13487">
        <f t="shared" si="871"/>
        <v>4.1894593671854204E-10</v>
      </c>
      <c r="AG13487">
        <f t="shared" si="872"/>
        <v>9.0536633920665734E-9</v>
      </c>
    </row>
    <row r="13488" spans="30:33" x14ac:dyDescent="0.2">
      <c r="AD13488">
        <f t="shared" si="870"/>
        <v>13486</v>
      </c>
      <c r="AE13488">
        <f t="shared" si="873"/>
        <v>6.7031349874966753E-13</v>
      </c>
      <c r="AF13488">
        <f t="shared" si="871"/>
        <v>4.1827562321979237E-10</v>
      </c>
      <c r="AG13488">
        <f t="shared" si="872"/>
        <v>9.0398478441380164E-9</v>
      </c>
    </row>
    <row r="13489" spans="30:33" x14ac:dyDescent="0.2">
      <c r="AD13489">
        <f t="shared" si="870"/>
        <v>13487</v>
      </c>
      <c r="AE13489">
        <f t="shared" si="873"/>
        <v>6.6924099715166814E-13</v>
      </c>
      <c r="AF13489">
        <f t="shared" si="871"/>
        <v>4.1760638222264069E-10</v>
      </c>
      <c r="AG13489">
        <f t="shared" si="872"/>
        <v>9.0260533285845476E-9</v>
      </c>
    </row>
    <row r="13490" spans="30:33" x14ac:dyDescent="0.2">
      <c r="AD13490">
        <f t="shared" si="870"/>
        <v>13488</v>
      </c>
      <c r="AE13490">
        <f t="shared" si="873"/>
        <v>6.6817021155622538E-13</v>
      </c>
      <c r="AF13490">
        <f t="shared" si="871"/>
        <v>4.1693821201108446E-10</v>
      </c>
      <c r="AG13490">
        <f t="shared" si="872"/>
        <v>9.012279813470368E-9</v>
      </c>
    </row>
    <row r="13491" spans="30:33" x14ac:dyDescent="0.2">
      <c r="AD13491">
        <f t="shared" si="870"/>
        <v>13489</v>
      </c>
      <c r="AE13491">
        <f t="shared" si="873"/>
        <v>6.6710113921773546E-13</v>
      </c>
      <c r="AF13491">
        <f t="shared" si="871"/>
        <v>4.162711108718667E-10</v>
      </c>
      <c r="AG13491">
        <f t="shared" si="872"/>
        <v>8.998527266908034E-9</v>
      </c>
    </row>
    <row r="13492" spans="30:33" x14ac:dyDescent="0.2">
      <c r="AD13492">
        <f t="shared" si="870"/>
        <v>13490</v>
      </c>
      <c r="AE13492">
        <f t="shared" si="873"/>
        <v>6.6603377739498706E-13</v>
      </c>
      <c r="AF13492">
        <f t="shared" si="871"/>
        <v>4.1560507709447167E-10</v>
      </c>
      <c r="AG13492">
        <f t="shared" si="872"/>
        <v>8.9847956570583761E-9</v>
      </c>
    </row>
    <row r="13493" spans="30:33" x14ac:dyDescent="0.2">
      <c r="AD13493">
        <f t="shared" si="870"/>
        <v>13491</v>
      </c>
      <c r="AE13493">
        <f t="shared" si="873"/>
        <v>6.6496812335115497E-13</v>
      </c>
      <c r="AF13493">
        <f t="shared" si="871"/>
        <v>4.1494010897112048E-10</v>
      </c>
      <c r="AG13493">
        <f t="shared" si="872"/>
        <v>8.9710849521304313E-9</v>
      </c>
    </row>
    <row r="13494" spans="30:33" x14ac:dyDescent="0.2">
      <c r="AD13494">
        <f t="shared" si="870"/>
        <v>13492</v>
      </c>
      <c r="AE13494">
        <f t="shared" si="873"/>
        <v>6.6390417435379303E-13</v>
      </c>
      <c r="AF13494">
        <f t="shared" si="871"/>
        <v>4.1427620479676668E-10</v>
      </c>
      <c r="AG13494">
        <f t="shared" si="872"/>
        <v>8.9573951203813752E-9</v>
      </c>
    </row>
    <row r="13495" spans="30:33" x14ac:dyDescent="0.2">
      <c r="AD13495">
        <f t="shared" si="870"/>
        <v>13493</v>
      </c>
      <c r="AE13495">
        <f t="shared" si="873"/>
        <v>6.6284192767482698E-13</v>
      </c>
      <c r="AF13495">
        <f t="shared" si="871"/>
        <v>4.1361336286909183E-10</v>
      </c>
      <c r="AG13495">
        <f t="shared" si="872"/>
        <v>8.943726130116441E-9</v>
      </c>
    </row>
    <row r="13496" spans="30:33" x14ac:dyDescent="0.2">
      <c r="AD13496">
        <f t="shared" si="870"/>
        <v>13494</v>
      </c>
      <c r="AE13496">
        <f t="shared" si="873"/>
        <v>6.6178138059054724E-13</v>
      </c>
      <c r="AF13496">
        <f t="shared" si="871"/>
        <v>4.1295158148850129E-10</v>
      </c>
      <c r="AG13496">
        <f t="shared" si="872"/>
        <v>8.9300779496888449E-9</v>
      </c>
    </row>
    <row r="13497" spans="30:33" x14ac:dyDescent="0.2">
      <c r="AD13497">
        <f t="shared" si="870"/>
        <v>13495</v>
      </c>
      <c r="AE13497">
        <f t="shared" si="873"/>
        <v>6.6072253038160241E-13</v>
      </c>
      <c r="AF13497">
        <f t="shared" si="871"/>
        <v>4.1229085895811968E-10</v>
      </c>
      <c r="AG13497">
        <f t="shared" si="872"/>
        <v>8.9164505474997249E-9</v>
      </c>
    </row>
    <row r="13498" spans="30:33" x14ac:dyDescent="0.2">
      <c r="AD13498">
        <f t="shared" si="870"/>
        <v>13496</v>
      </c>
      <c r="AE13498">
        <f t="shared" si="873"/>
        <v>6.5966537433299184E-13</v>
      </c>
      <c r="AF13498">
        <f t="shared" si="871"/>
        <v>4.1163119358378666E-10</v>
      </c>
      <c r="AG13498">
        <f t="shared" si="872"/>
        <v>8.9028438919980585E-9</v>
      </c>
    </row>
    <row r="13499" spans="30:33" x14ac:dyDescent="0.2">
      <c r="AD13499">
        <f t="shared" si="870"/>
        <v>13497</v>
      </c>
      <c r="AE13499">
        <f t="shared" si="873"/>
        <v>6.58609909734059E-13</v>
      </c>
      <c r="AF13499">
        <f t="shared" si="871"/>
        <v>4.109725836740526E-10</v>
      </c>
      <c r="AG13499">
        <f t="shared" si="872"/>
        <v>8.8892579516805942E-9</v>
      </c>
    </row>
    <row r="13500" spans="30:33" x14ac:dyDescent="0.2">
      <c r="AD13500">
        <f t="shared" si="870"/>
        <v>13498</v>
      </c>
      <c r="AE13500">
        <f t="shared" si="873"/>
        <v>6.575561338784845E-13</v>
      </c>
      <c r="AF13500">
        <f t="shared" si="871"/>
        <v>4.1031502754017411E-10</v>
      </c>
      <c r="AG13500">
        <f t="shared" si="872"/>
        <v>8.8756926950917841E-9</v>
      </c>
    </row>
    <row r="13501" spans="30:33" x14ac:dyDescent="0.2">
      <c r="AD13501">
        <f t="shared" si="870"/>
        <v>13499</v>
      </c>
      <c r="AE13501">
        <f t="shared" si="873"/>
        <v>6.5650404406427884E-13</v>
      </c>
      <c r="AF13501">
        <f t="shared" si="871"/>
        <v>4.0965852349610981E-10</v>
      </c>
      <c r="AG13501">
        <f t="shared" si="872"/>
        <v>8.8621480908236994E-9</v>
      </c>
    </row>
    <row r="13502" spans="30:33" x14ac:dyDescent="0.2">
      <c r="AD13502">
        <f t="shared" si="870"/>
        <v>13500</v>
      </c>
      <c r="AE13502">
        <f t="shared" si="873"/>
        <v>6.5545363759377603E-13</v>
      </c>
      <c r="AF13502">
        <f t="shared" si="871"/>
        <v>4.0900306985851604E-10</v>
      </c>
      <c r="AG13502">
        <f t="shared" si="872"/>
        <v>8.8486241075159761E-9</v>
      </c>
    </row>
    <row r="13503" spans="30:33" x14ac:dyDescent="0.2">
      <c r="AD13503">
        <f t="shared" si="870"/>
        <v>13501</v>
      </c>
      <c r="AE13503">
        <f t="shared" si="873"/>
        <v>6.5440491177362599E-13</v>
      </c>
      <c r="AF13503">
        <f t="shared" si="871"/>
        <v>4.0834866494674238E-10</v>
      </c>
      <c r="AG13503">
        <f t="shared" si="872"/>
        <v>8.835120713855725E-9</v>
      </c>
    </row>
    <row r="13504" spans="30:33" x14ac:dyDescent="0.2">
      <c r="AD13504">
        <f t="shared" si="870"/>
        <v>13502</v>
      </c>
      <c r="AE13504">
        <f t="shared" si="873"/>
        <v>6.5335786391478806E-13</v>
      </c>
      <c r="AF13504">
        <f t="shared" si="871"/>
        <v>4.0769530708282757E-10</v>
      </c>
      <c r="AG13504">
        <f t="shared" si="872"/>
        <v>8.8216378785774679E-9</v>
      </c>
    </row>
    <row r="13505" spans="30:33" x14ac:dyDescent="0.2">
      <c r="AD13505">
        <f t="shared" si="870"/>
        <v>13503</v>
      </c>
      <c r="AE13505">
        <f t="shared" si="873"/>
        <v>6.5231249133252437E-13</v>
      </c>
      <c r="AF13505">
        <f t="shared" si="871"/>
        <v>4.0704299459149502E-10</v>
      </c>
      <c r="AG13505">
        <f t="shared" si="872"/>
        <v>8.808175570463076E-9</v>
      </c>
    </row>
    <row r="13506" spans="30:33" x14ac:dyDescent="0.2">
      <c r="AD13506">
        <f t="shared" si="870"/>
        <v>13504</v>
      </c>
      <c r="AE13506">
        <f t="shared" si="873"/>
        <v>6.5126879134639229E-13</v>
      </c>
      <c r="AF13506">
        <f t="shared" si="871"/>
        <v>4.0639172580014862E-10</v>
      </c>
      <c r="AG13506">
        <f t="shared" si="872"/>
        <v>8.794733758341682E-9</v>
      </c>
    </row>
    <row r="13507" spans="30:33" x14ac:dyDescent="0.2">
      <c r="AD13507">
        <f t="shared" si="870"/>
        <v>13505</v>
      </c>
      <c r="AE13507">
        <f t="shared" si="873"/>
        <v>6.5022676128023807E-13</v>
      </c>
      <c r="AF13507">
        <f t="shared" si="871"/>
        <v>4.0574149903886834E-10</v>
      </c>
      <c r="AG13507">
        <f t="shared" si="872"/>
        <v>8.7813124110896148E-9</v>
      </c>
    </row>
    <row r="13508" spans="30:33" x14ac:dyDescent="0.2">
      <c r="AD13508">
        <f t="shared" si="870"/>
        <v>13506</v>
      </c>
      <c r="AE13508">
        <f t="shared" si="873"/>
        <v>6.4918639846218968E-13</v>
      </c>
      <c r="AF13508">
        <f t="shared" si="871"/>
        <v>4.0509231264040611E-10</v>
      </c>
      <c r="AG13508">
        <f t="shared" si="872"/>
        <v>8.7679114976303338E-9</v>
      </c>
    </row>
    <row r="13509" spans="30:33" x14ac:dyDescent="0.2">
      <c r="AD13509">
        <f t="shared" si="870"/>
        <v>13507</v>
      </c>
      <c r="AE13509">
        <f t="shared" si="873"/>
        <v>6.4814770022465002E-13</v>
      </c>
      <c r="AF13509">
        <f t="shared" si="871"/>
        <v>4.0444416494018145E-10</v>
      </c>
      <c r="AG13509">
        <f t="shared" si="872"/>
        <v>8.7545309869343471E-9</v>
      </c>
    </row>
    <row r="13510" spans="30:33" x14ac:dyDescent="0.2">
      <c r="AD13510">
        <f t="shared" si="870"/>
        <v>13508</v>
      </c>
      <c r="AE13510">
        <f t="shared" si="873"/>
        <v>6.4711066390429059E-13</v>
      </c>
      <c r="AF13510">
        <f t="shared" si="871"/>
        <v>4.0379705427627714E-10</v>
      </c>
      <c r="AG13510">
        <f t="shared" si="872"/>
        <v>8.7411708480191566E-9</v>
      </c>
    </row>
    <row r="13511" spans="30:33" x14ac:dyDescent="0.2">
      <c r="AD13511">
        <f t="shared" si="870"/>
        <v>13509</v>
      </c>
      <c r="AE13511">
        <f t="shared" si="873"/>
        <v>6.4607528684204377E-13</v>
      </c>
      <c r="AF13511">
        <f t="shared" si="871"/>
        <v>4.0315097898943507E-10</v>
      </c>
      <c r="AG13511">
        <f t="shared" si="872"/>
        <v>8.7278310499491701E-9</v>
      </c>
    </row>
    <row r="13512" spans="30:33" x14ac:dyDescent="0.2">
      <c r="AD13512">
        <f t="shared" si="870"/>
        <v>13510</v>
      </c>
      <c r="AE13512">
        <f t="shared" si="873"/>
        <v>6.4504156638309643E-13</v>
      </c>
      <c r="AF13512">
        <f t="shared" si="871"/>
        <v>4.0250593742305197E-10</v>
      </c>
      <c r="AG13512">
        <f t="shared" si="872"/>
        <v>8.7145115618356323E-9</v>
      </c>
    </row>
    <row r="13513" spans="30:33" x14ac:dyDescent="0.2">
      <c r="AD13513">
        <f t="shared" si="870"/>
        <v>13511</v>
      </c>
      <c r="AE13513">
        <f t="shared" si="873"/>
        <v>6.4400949987688349E-13</v>
      </c>
      <c r="AF13513">
        <f t="shared" si="871"/>
        <v>4.0186192792317505E-10</v>
      </c>
      <c r="AG13513">
        <f t="shared" si="872"/>
        <v>8.701212352836573E-9</v>
      </c>
    </row>
    <row r="13514" spans="30:33" x14ac:dyDescent="0.2">
      <c r="AD13514">
        <f t="shared" si="870"/>
        <v>13512</v>
      </c>
      <c r="AE13514">
        <f t="shared" si="873"/>
        <v>6.4297908467708039E-13</v>
      </c>
      <c r="AF13514">
        <f t="shared" si="871"/>
        <v>4.0121894883849797E-10</v>
      </c>
      <c r="AG13514">
        <f t="shared" si="872"/>
        <v>8.6879333921567099E-9</v>
      </c>
    </row>
    <row r="13515" spans="30:33" x14ac:dyDescent="0.2">
      <c r="AD13515">
        <f t="shared" si="870"/>
        <v>13513</v>
      </c>
      <c r="AE13515">
        <f t="shared" si="873"/>
        <v>6.4195031814159704E-13</v>
      </c>
      <c r="AF13515">
        <f t="shared" si="871"/>
        <v>4.0057699852035633E-10</v>
      </c>
      <c r="AG13515">
        <f t="shared" si="872"/>
        <v>8.6746746490474002E-9</v>
      </c>
    </row>
    <row r="13516" spans="30:33" x14ac:dyDescent="0.2">
      <c r="AD13516">
        <f t="shared" si="870"/>
        <v>13514</v>
      </c>
      <c r="AE13516">
        <f t="shared" si="873"/>
        <v>6.409231976325704E-13</v>
      </c>
      <c r="AF13516">
        <f t="shared" si="871"/>
        <v>3.9993607532272375E-10</v>
      </c>
      <c r="AG13516">
        <f t="shared" si="872"/>
        <v>8.6614360928065568E-9</v>
      </c>
    </row>
    <row r="13517" spans="30:33" x14ac:dyDescent="0.2">
      <c r="AD13517">
        <f t="shared" si="870"/>
        <v>13515</v>
      </c>
      <c r="AE13517">
        <f t="shared" si="873"/>
        <v>6.3989772051635829E-13</v>
      </c>
      <c r="AF13517">
        <f t="shared" si="871"/>
        <v>3.9929617760220735E-10</v>
      </c>
      <c r="AG13517">
        <f t="shared" si="872"/>
        <v>8.6482176927785816E-9</v>
      </c>
    </row>
    <row r="13518" spans="30:33" x14ac:dyDescent="0.2">
      <c r="AD13518">
        <f t="shared" si="870"/>
        <v>13516</v>
      </c>
      <c r="AE13518">
        <f t="shared" si="873"/>
        <v>6.3887388416353207E-13</v>
      </c>
      <c r="AF13518">
        <f t="shared" si="871"/>
        <v>3.986573037180438E-10</v>
      </c>
      <c r="AG13518">
        <f t="shared" si="872"/>
        <v>8.6350194183542995E-9</v>
      </c>
    </row>
    <row r="13519" spans="30:33" x14ac:dyDescent="0.2">
      <c r="AD13519">
        <f t="shared" si="870"/>
        <v>13517</v>
      </c>
      <c r="AE13519">
        <f t="shared" si="873"/>
        <v>6.3785168594887037E-13</v>
      </c>
      <c r="AF13519">
        <f t="shared" si="871"/>
        <v>3.9801945203209492E-10</v>
      </c>
      <c r="AG13519">
        <f t="shared" si="872"/>
        <v>8.6218412389708808E-9</v>
      </c>
    </row>
    <row r="13520" spans="30:33" x14ac:dyDescent="0.2">
      <c r="AD13520">
        <f t="shared" ref="AD13520:AD13583" si="874">AD13519+1</f>
        <v>13518</v>
      </c>
      <c r="AE13520">
        <f t="shared" si="873"/>
        <v>6.3683112325135217E-13</v>
      </c>
      <c r="AF13520">
        <f t="shared" ref="AF13520:AF13583" si="875">AF13519*$AF$3</f>
        <v>3.9738262090884357E-10</v>
      </c>
      <c r="AG13520">
        <f t="shared" ref="AG13520:AG13583" si="876">AD13520*AE13520</f>
        <v>8.6086831241117783E-9</v>
      </c>
    </row>
    <row r="13521" spans="30:33" x14ac:dyDescent="0.2">
      <c r="AD13521">
        <f t="shared" si="874"/>
        <v>13519</v>
      </c>
      <c r="AE13521">
        <f t="shared" si="873"/>
        <v>6.3581219345415E-13</v>
      </c>
      <c r="AF13521">
        <f t="shared" si="875"/>
        <v>3.9674680871538939E-10</v>
      </c>
      <c r="AG13521">
        <f t="shared" si="876"/>
        <v>8.5955450433066541E-9</v>
      </c>
    </row>
    <row r="13522" spans="30:33" x14ac:dyDescent="0.2">
      <c r="AD13522">
        <f t="shared" si="874"/>
        <v>13520</v>
      </c>
      <c r="AE13522">
        <f t="shared" si="873"/>
        <v>6.3479489394462328E-13</v>
      </c>
      <c r="AF13522">
        <f t="shared" si="875"/>
        <v>3.9611201382144477E-10</v>
      </c>
      <c r="AG13522">
        <f t="shared" si="876"/>
        <v>8.5824269661313073E-9</v>
      </c>
    </row>
    <row r="13523" spans="30:33" x14ac:dyDescent="0.2">
      <c r="AD13523">
        <f t="shared" si="874"/>
        <v>13521</v>
      </c>
      <c r="AE13523">
        <f t="shared" ref="AE13523:AE13586" si="877">AF13522*$AE$3</f>
        <v>6.3377922211431188E-13</v>
      </c>
      <c r="AF13523">
        <f t="shared" si="875"/>
        <v>3.9547823459933042E-10</v>
      </c>
      <c r="AG13523">
        <f t="shared" si="876"/>
        <v>8.5693288622076112E-9</v>
      </c>
    </row>
    <row r="13524" spans="30:33" x14ac:dyDescent="0.2">
      <c r="AD13524">
        <f t="shared" si="874"/>
        <v>13522</v>
      </c>
      <c r="AE13524">
        <f t="shared" si="877"/>
        <v>6.3276517535892892E-13</v>
      </c>
      <c r="AF13524">
        <f t="shared" si="875"/>
        <v>3.9484546942397145E-10</v>
      </c>
      <c r="AG13524">
        <f t="shared" si="876"/>
        <v>8.5562507012034364E-9</v>
      </c>
    </row>
    <row r="13525" spans="30:33" x14ac:dyDescent="0.2">
      <c r="AD13525">
        <f t="shared" si="874"/>
        <v>13523</v>
      </c>
      <c r="AE13525">
        <f t="shared" si="877"/>
        <v>6.3175275107835461E-13</v>
      </c>
      <c r="AF13525">
        <f t="shared" si="875"/>
        <v>3.942137166728931E-10</v>
      </c>
      <c r="AG13525">
        <f t="shared" si="876"/>
        <v>8.5431924528325891E-9</v>
      </c>
    </row>
    <row r="13526" spans="30:33" x14ac:dyDescent="0.2">
      <c r="AD13526">
        <f t="shared" si="874"/>
        <v>13524</v>
      </c>
      <c r="AE13526">
        <f t="shared" si="877"/>
        <v>6.3074194667662923E-13</v>
      </c>
      <c r="AF13526">
        <f t="shared" si="875"/>
        <v>3.9358297472621647E-10</v>
      </c>
      <c r="AG13526">
        <f t="shared" si="876"/>
        <v>8.530154086854734E-9</v>
      </c>
    </row>
    <row r="13527" spans="30:33" x14ac:dyDescent="0.2">
      <c r="AD13527">
        <f t="shared" si="874"/>
        <v>13525</v>
      </c>
      <c r="AE13527">
        <f t="shared" si="877"/>
        <v>6.2973275956194662E-13</v>
      </c>
      <c r="AF13527">
        <f t="shared" si="875"/>
        <v>3.9295324196665451E-10</v>
      </c>
      <c r="AG13527">
        <f t="shared" si="876"/>
        <v>8.5171355730753286E-9</v>
      </c>
    </row>
    <row r="13528" spans="30:33" x14ac:dyDescent="0.2">
      <c r="AD13528">
        <f t="shared" si="874"/>
        <v>13526</v>
      </c>
      <c r="AE13528">
        <f t="shared" si="877"/>
        <v>6.287251871466475E-13</v>
      </c>
      <c r="AF13528">
        <f t="shared" si="875"/>
        <v>3.9232451677950786E-10</v>
      </c>
      <c r="AG13528">
        <f t="shared" si="876"/>
        <v>8.5041368813455537E-9</v>
      </c>
    </row>
    <row r="13529" spans="30:33" x14ac:dyDescent="0.2">
      <c r="AD13529">
        <f t="shared" si="874"/>
        <v>13527</v>
      </c>
      <c r="AE13529">
        <f t="shared" si="877"/>
        <v>6.2771922684721288E-13</v>
      </c>
      <c r="AF13529">
        <f t="shared" si="875"/>
        <v>3.9169679755266065E-10</v>
      </c>
      <c r="AG13529">
        <f t="shared" si="876"/>
        <v>8.4911579815622488E-9</v>
      </c>
    </row>
    <row r="13530" spans="30:33" x14ac:dyDescent="0.2">
      <c r="AD13530">
        <f t="shared" si="874"/>
        <v>13528</v>
      </c>
      <c r="AE13530">
        <f t="shared" si="877"/>
        <v>6.2671487608425733E-13</v>
      </c>
      <c r="AF13530">
        <f t="shared" si="875"/>
        <v>3.9107008267657636E-10</v>
      </c>
      <c r="AG13530">
        <f t="shared" si="876"/>
        <v>8.4781988436678327E-9</v>
      </c>
    </row>
    <row r="13531" spans="30:33" x14ac:dyDescent="0.2">
      <c r="AD13531">
        <f t="shared" si="874"/>
        <v>13529</v>
      </c>
      <c r="AE13531">
        <f t="shared" si="877"/>
        <v>6.2571213228252243E-13</v>
      </c>
      <c r="AF13531">
        <f t="shared" si="875"/>
        <v>3.9044437054429381E-10</v>
      </c>
      <c r="AG13531">
        <f t="shared" si="876"/>
        <v>8.4652594376502456E-9</v>
      </c>
    </row>
    <row r="13532" spans="30:33" x14ac:dyDescent="0.2">
      <c r="AD13532">
        <f t="shared" si="874"/>
        <v>13530</v>
      </c>
      <c r="AE13532">
        <f t="shared" si="877"/>
        <v>6.2471099287087042E-13</v>
      </c>
      <c r="AF13532">
        <f t="shared" si="875"/>
        <v>3.8981965955142294E-10</v>
      </c>
      <c r="AG13532">
        <f t="shared" si="876"/>
        <v>8.4523397335428762E-9</v>
      </c>
    </row>
    <row r="13533" spans="30:33" x14ac:dyDescent="0.2">
      <c r="AD13533">
        <f t="shared" si="874"/>
        <v>13531</v>
      </c>
      <c r="AE13533">
        <f t="shared" si="877"/>
        <v>6.2371145528227695E-13</v>
      </c>
      <c r="AF13533">
        <f t="shared" si="875"/>
        <v>3.8919594809614064E-10</v>
      </c>
      <c r="AG13533">
        <f t="shared" si="876"/>
        <v>8.4394397014244893E-9</v>
      </c>
    </row>
    <row r="13534" spans="30:33" x14ac:dyDescent="0.2">
      <c r="AD13534">
        <f t="shared" si="874"/>
        <v>13532</v>
      </c>
      <c r="AE13534">
        <f t="shared" si="877"/>
        <v>6.2271351695382535E-13</v>
      </c>
      <c r="AF13534">
        <f t="shared" si="875"/>
        <v>3.8857323457918677E-10</v>
      </c>
      <c r="AG13534">
        <f t="shared" si="876"/>
        <v>8.4265593114191639E-9</v>
      </c>
    </row>
    <row r="13535" spans="30:33" x14ac:dyDescent="0.2">
      <c r="AD13535">
        <f t="shared" si="874"/>
        <v>13533</v>
      </c>
      <c r="AE13535">
        <f t="shared" si="877"/>
        <v>6.2171717532669917E-13</v>
      </c>
      <c r="AF13535">
        <f t="shared" si="875"/>
        <v>3.8795151740386008E-10</v>
      </c>
      <c r="AG13535">
        <f t="shared" si="876"/>
        <v>8.4136985336962196E-9</v>
      </c>
    </row>
    <row r="13536" spans="30:33" x14ac:dyDescent="0.2">
      <c r="AD13536">
        <f t="shared" si="874"/>
        <v>13534</v>
      </c>
      <c r="AE13536">
        <f t="shared" si="877"/>
        <v>6.2072242784617641E-13</v>
      </c>
      <c r="AF13536">
        <f t="shared" si="875"/>
        <v>3.873307949760139E-10</v>
      </c>
      <c r="AG13536">
        <f t="shared" si="876"/>
        <v>8.4008573384701514E-9</v>
      </c>
    </row>
    <row r="13537" spans="30:33" x14ac:dyDescent="0.2">
      <c r="AD13537">
        <f t="shared" si="874"/>
        <v>13535</v>
      </c>
      <c r="AE13537">
        <f t="shared" si="877"/>
        <v>6.1972927196162254E-13</v>
      </c>
      <c r="AF13537">
        <f t="shared" si="875"/>
        <v>3.8671106570405229E-10</v>
      </c>
      <c r="AG13537">
        <f t="shared" si="876"/>
        <v>8.3880356960005604E-9</v>
      </c>
    </row>
    <row r="13538" spans="30:33" x14ac:dyDescent="0.2">
      <c r="AD13538">
        <f t="shared" si="874"/>
        <v>13536</v>
      </c>
      <c r="AE13538">
        <f t="shared" si="877"/>
        <v>6.1873770512648399E-13</v>
      </c>
      <c r="AF13538">
        <f t="shared" si="875"/>
        <v>3.8609232799892581E-10</v>
      </c>
      <c r="AG13538">
        <f t="shared" si="876"/>
        <v>8.3752335765920879E-9</v>
      </c>
    </row>
    <row r="13539" spans="30:33" x14ac:dyDescent="0.2">
      <c r="AD13539">
        <f t="shared" si="874"/>
        <v>13537</v>
      </c>
      <c r="AE13539">
        <f t="shared" si="877"/>
        <v>6.1774772479828159E-13</v>
      </c>
      <c r="AF13539">
        <f t="shared" si="875"/>
        <v>3.854745802741275E-10</v>
      </c>
      <c r="AG13539">
        <f t="shared" si="876"/>
        <v>8.3624509505943372E-9</v>
      </c>
    </row>
    <row r="13540" spans="30:33" x14ac:dyDescent="0.2">
      <c r="AD13540">
        <f t="shared" si="874"/>
        <v>13538</v>
      </c>
      <c r="AE13540">
        <f t="shared" si="877"/>
        <v>6.1675932843860425E-13</v>
      </c>
      <c r="AF13540">
        <f t="shared" si="875"/>
        <v>3.8485782094568888E-10</v>
      </c>
      <c r="AG13540">
        <f t="shared" si="876"/>
        <v>8.3496877884018244E-9</v>
      </c>
    </row>
    <row r="13541" spans="30:33" x14ac:dyDescent="0.2">
      <c r="AD13541">
        <f t="shared" si="874"/>
        <v>13539</v>
      </c>
      <c r="AE13541">
        <f t="shared" si="877"/>
        <v>6.1577251351310253E-13</v>
      </c>
      <c r="AF13541">
        <f t="shared" si="875"/>
        <v>3.8424204843217576E-10</v>
      </c>
      <c r="AG13541">
        <f t="shared" si="876"/>
        <v>8.3369440604538954E-9</v>
      </c>
    </row>
    <row r="13542" spans="30:33" x14ac:dyDescent="0.2">
      <c r="AD13542">
        <f t="shared" si="874"/>
        <v>13540</v>
      </c>
      <c r="AE13542">
        <f t="shared" si="877"/>
        <v>6.1478727749148153E-13</v>
      </c>
      <c r="AF13542">
        <f t="shared" si="875"/>
        <v>3.8362726115468426E-10</v>
      </c>
      <c r="AG13542">
        <f t="shared" si="876"/>
        <v>8.3242197372346596E-9</v>
      </c>
    </row>
    <row r="13543" spans="30:33" x14ac:dyDescent="0.2">
      <c r="AD13543">
        <f t="shared" si="874"/>
        <v>13541</v>
      </c>
      <c r="AE13543">
        <f t="shared" si="877"/>
        <v>6.138036178474951E-13</v>
      </c>
      <c r="AF13543">
        <f t="shared" si="875"/>
        <v>3.8301345753683673E-10</v>
      </c>
      <c r="AG13543">
        <f t="shared" si="876"/>
        <v>8.311514789272931E-9</v>
      </c>
    </row>
    <row r="13544" spans="30:33" x14ac:dyDescent="0.2">
      <c r="AD13544">
        <f t="shared" si="874"/>
        <v>13542</v>
      </c>
      <c r="AE13544">
        <f t="shared" si="877"/>
        <v>6.12821532058939E-13</v>
      </c>
      <c r="AF13544">
        <f t="shared" si="875"/>
        <v>3.8240063600477777E-10</v>
      </c>
      <c r="AG13544">
        <f t="shared" si="876"/>
        <v>8.2988291871421512E-9</v>
      </c>
    </row>
    <row r="13545" spans="30:33" x14ac:dyDescent="0.2">
      <c r="AD13545">
        <f t="shared" si="874"/>
        <v>13543</v>
      </c>
      <c r="AE13545">
        <f t="shared" si="877"/>
        <v>6.1184101760764472E-13</v>
      </c>
      <c r="AF13545">
        <f t="shared" si="875"/>
        <v>3.8178879498717011E-10</v>
      </c>
      <c r="AG13545">
        <f t="shared" si="876"/>
        <v>8.2861629014603323E-9</v>
      </c>
    </row>
    <row r="13546" spans="30:33" x14ac:dyDescent="0.2">
      <c r="AD13546">
        <f t="shared" si="874"/>
        <v>13544</v>
      </c>
      <c r="AE13546">
        <f t="shared" si="877"/>
        <v>6.1086207197947242E-13</v>
      </c>
      <c r="AF13546">
        <f t="shared" si="875"/>
        <v>3.811779329151906E-10</v>
      </c>
      <c r="AG13546">
        <f t="shared" si="876"/>
        <v>8.2735159028899752E-9</v>
      </c>
    </row>
    <row r="13547" spans="30:33" x14ac:dyDescent="0.2">
      <c r="AD13547">
        <f t="shared" si="874"/>
        <v>13545</v>
      </c>
      <c r="AE13547">
        <f t="shared" si="877"/>
        <v>6.0988469266430526E-13</v>
      </c>
      <c r="AF13547">
        <f t="shared" si="875"/>
        <v>3.8056804822252629E-10</v>
      </c>
      <c r="AG13547">
        <f t="shared" si="876"/>
        <v>8.2608881621380155E-9</v>
      </c>
    </row>
    <row r="13548" spans="30:33" x14ac:dyDescent="0.2">
      <c r="AD13548">
        <f t="shared" si="874"/>
        <v>13546</v>
      </c>
      <c r="AE13548">
        <f t="shared" si="877"/>
        <v>6.0890887715604236E-13</v>
      </c>
      <c r="AF13548">
        <f t="shared" si="875"/>
        <v>3.7995913934537024E-10</v>
      </c>
      <c r="AG13548">
        <f t="shared" si="876"/>
        <v>8.2482796499557503E-9</v>
      </c>
    </row>
    <row r="13549" spans="30:33" x14ac:dyDescent="0.2">
      <c r="AD13549">
        <f t="shared" si="874"/>
        <v>13547</v>
      </c>
      <c r="AE13549">
        <f t="shared" si="877"/>
        <v>6.0793462295259264E-13</v>
      </c>
      <c r="AF13549">
        <f t="shared" si="875"/>
        <v>3.793512047224176E-10</v>
      </c>
      <c r="AG13549">
        <f t="shared" si="876"/>
        <v>8.2356903371387723E-9</v>
      </c>
    </row>
    <row r="13550" spans="30:33" x14ac:dyDescent="0.2">
      <c r="AD13550">
        <f t="shared" si="874"/>
        <v>13548</v>
      </c>
      <c r="AE13550">
        <f t="shared" si="877"/>
        <v>6.0696192755586841E-13</v>
      </c>
      <c r="AF13550">
        <f t="shared" si="875"/>
        <v>3.7874424279486172E-10</v>
      </c>
      <c r="AG13550">
        <f t="shared" si="876"/>
        <v>8.2231201945269054E-9</v>
      </c>
    </row>
    <row r="13551" spans="30:33" x14ac:dyDescent="0.2">
      <c r="AD13551">
        <f t="shared" si="874"/>
        <v>13549</v>
      </c>
      <c r="AE13551">
        <f t="shared" si="877"/>
        <v>6.0599078847177907E-13</v>
      </c>
      <c r="AF13551">
        <f t="shared" si="875"/>
        <v>3.7813825200638992E-10</v>
      </c>
      <c r="AG13551">
        <f t="shared" si="876"/>
        <v>8.2105691930041347E-9</v>
      </c>
    </row>
    <row r="13552" spans="30:33" x14ac:dyDescent="0.2">
      <c r="AD13552">
        <f t="shared" si="874"/>
        <v>13550</v>
      </c>
      <c r="AE13552">
        <f t="shared" si="877"/>
        <v>6.0502120321022411E-13</v>
      </c>
      <c r="AF13552">
        <f t="shared" si="875"/>
        <v>3.7753323080317966E-10</v>
      </c>
      <c r="AG13552">
        <f t="shared" si="876"/>
        <v>8.1980373034985359E-9</v>
      </c>
    </row>
    <row r="13553" spans="30:33" x14ac:dyDescent="0.2">
      <c r="AD13553">
        <f t="shared" si="874"/>
        <v>13551</v>
      </c>
      <c r="AE13553">
        <f t="shared" si="877"/>
        <v>6.0405316928508776E-13</v>
      </c>
      <c r="AF13553">
        <f t="shared" si="875"/>
        <v>3.7692917763389455E-10</v>
      </c>
      <c r="AG13553">
        <f t="shared" si="876"/>
        <v>8.1855244969822237E-9</v>
      </c>
    </row>
    <row r="13554" spans="30:33" x14ac:dyDescent="0.2">
      <c r="AD13554">
        <f t="shared" si="874"/>
        <v>13552</v>
      </c>
      <c r="AE13554">
        <f t="shared" si="877"/>
        <v>6.0308668421423152E-13</v>
      </c>
      <c r="AF13554">
        <f t="shared" si="875"/>
        <v>3.7632609094968031E-10</v>
      </c>
      <c r="AG13554">
        <f t="shared" si="876"/>
        <v>8.1730307444712659E-9</v>
      </c>
    </row>
    <row r="13555" spans="30:33" x14ac:dyDescent="0.2">
      <c r="AD13555">
        <f t="shared" si="874"/>
        <v>13553</v>
      </c>
      <c r="AE13555">
        <f t="shared" si="877"/>
        <v>6.0212174551948873E-13</v>
      </c>
      <c r="AF13555">
        <f t="shared" si="875"/>
        <v>3.7572396920416082E-10</v>
      </c>
      <c r="AG13555">
        <f t="shared" si="876"/>
        <v>8.1605560170256304E-9</v>
      </c>
    </row>
    <row r="13556" spans="30:33" x14ac:dyDescent="0.2">
      <c r="AD13556">
        <f t="shared" si="874"/>
        <v>13554</v>
      </c>
      <c r="AE13556">
        <f t="shared" si="877"/>
        <v>6.0115835072665756E-13</v>
      </c>
      <c r="AF13556">
        <f t="shared" si="875"/>
        <v>3.7512281085343414E-10</v>
      </c>
      <c r="AG13556">
        <f t="shared" si="876"/>
        <v>8.1481002857491158E-9</v>
      </c>
    </row>
    <row r="13557" spans="30:33" x14ac:dyDescent="0.2">
      <c r="AD13557">
        <f t="shared" si="874"/>
        <v>13555</v>
      </c>
      <c r="AE13557">
        <f t="shared" si="877"/>
        <v>6.0019649736549488E-13</v>
      </c>
      <c r="AF13557">
        <f t="shared" si="875"/>
        <v>3.7452261435606862E-10</v>
      </c>
      <c r="AG13557">
        <f t="shared" si="876"/>
        <v>8.1356635217892835E-9</v>
      </c>
    </row>
    <row r="13558" spans="30:33" x14ac:dyDescent="0.2">
      <c r="AD13558">
        <f t="shared" si="874"/>
        <v>13556</v>
      </c>
      <c r="AE13558">
        <f t="shared" si="877"/>
        <v>5.9923618296971011E-13</v>
      </c>
      <c r="AF13558">
        <f t="shared" si="875"/>
        <v>3.7392337817309888E-10</v>
      </c>
      <c r="AG13558">
        <f t="shared" si="876"/>
        <v>8.1232456963373897E-9</v>
      </c>
    </row>
    <row r="13559" spans="30:33" x14ac:dyDescent="0.2">
      <c r="AD13559">
        <f t="shared" si="874"/>
        <v>13557</v>
      </c>
      <c r="AE13559">
        <f t="shared" si="877"/>
        <v>5.982774050769585E-13</v>
      </c>
      <c r="AF13559">
        <f t="shared" si="875"/>
        <v>3.7332510076802188E-10</v>
      </c>
      <c r="AG13559">
        <f t="shared" si="876"/>
        <v>8.1108467806283265E-9</v>
      </c>
    </row>
    <row r="13560" spans="30:33" x14ac:dyDescent="0.2">
      <c r="AD13560">
        <f t="shared" si="874"/>
        <v>13558</v>
      </c>
      <c r="AE13560">
        <f t="shared" si="877"/>
        <v>5.9732016122883526E-13</v>
      </c>
      <c r="AF13560">
        <f t="shared" si="875"/>
        <v>3.7272778060679302E-10</v>
      </c>
      <c r="AG13560">
        <f t="shared" si="876"/>
        <v>8.0984667459405481E-9</v>
      </c>
    </row>
    <row r="13561" spans="30:33" x14ac:dyDescent="0.2">
      <c r="AD13561">
        <f t="shared" si="874"/>
        <v>13559</v>
      </c>
      <c r="AE13561">
        <f t="shared" si="877"/>
        <v>5.9636444897086912E-13</v>
      </c>
      <c r="AF13561">
        <f t="shared" si="875"/>
        <v>3.7213141615782216E-10</v>
      </c>
      <c r="AG13561">
        <f t="shared" si="876"/>
        <v>8.0861055635960138E-9</v>
      </c>
    </row>
    <row r="13562" spans="30:33" x14ac:dyDescent="0.2">
      <c r="AD13562">
        <f t="shared" si="874"/>
        <v>13560</v>
      </c>
      <c r="AE13562">
        <f t="shared" si="877"/>
        <v>5.954102658525157E-13</v>
      </c>
      <c r="AF13562">
        <f t="shared" si="875"/>
        <v>3.7153600589196962E-10</v>
      </c>
      <c r="AG13562">
        <f t="shared" si="876"/>
        <v>8.0737632049601131E-9</v>
      </c>
    </row>
    <row r="13563" spans="30:33" x14ac:dyDescent="0.2">
      <c r="AD13563">
        <f t="shared" si="874"/>
        <v>13561</v>
      </c>
      <c r="AE13563">
        <f t="shared" si="877"/>
        <v>5.9445760942715166E-13</v>
      </c>
      <c r="AF13563">
        <f t="shared" si="875"/>
        <v>3.7094154828254246E-10</v>
      </c>
      <c r="AG13563">
        <f t="shared" si="876"/>
        <v>8.0614396414416045E-9</v>
      </c>
    </row>
    <row r="13564" spans="30:33" x14ac:dyDescent="0.2">
      <c r="AD13564">
        <f t="shared" si="874"/>
        <v>13562</v>
      </c>
      <c r="AE13564">
        <f t="shared" si="877"/>
        <v>5.9350647725206823E-13</v>
      </c>
      <c r="AF13564">
        <f t="shared" si="875"/>
        <v>3.7034804180529038E-10</v>
      </c>
      <c r="AG13564">
        <f t="shared" si="876"/>
        <v>8.0491348444925494E-9</v>
      </c>
    </row>
    <row r="13565" spans="30:33" x14ac:dyDescent="0.2">
      <c r="AD13565">
        <f t="shared" si="874"/>
        <v>13563</v>
      </c>
      <c r="AE13565">
        <f t="shared" si="877"/>
        <v>5.9255686688846493E-13</v>
      </c>
      <c r="AF13565">
        <f t="shared" si="875"/>
        <v>3.697554849384019E-10</v>
      </c>
      <c r="AG13565">
        <f t="shared" si="876"/>
        <v>8.0368487856082494E-9</v>
      </c>
    </row>
    <row r="13566" spans="30:33" x14ac:dyDescent="0.2">
      <c r="AD13566">
        <f t="shared" si="874"/>
        <v>13564</v>
      </c>
      <c r="AE13566">
        <f t="shared" si="877"/>
        <v>5.9160877590144334E-13</v>
      </c>
      <c r="AF13566">
        <f t="shared" si="875"/>
        <v>3.6916387616250044E-10</v>
      </c>
      <c r="AG13566">
        <f t="shared" si="876"/>
        <v>8.0245814363271781E-9</v>
      </c>
    </row>
    <row r="13567" spans="30:33" x14ac:dyDescent="0.2">
      <c r="AD13567">
        <f t="shared" si="874"/>
        <v>13565</v>
      </c>
      <c r="AE13567">
        <f t="shared" si="877"/>
        <v>5.9066220186000102E-13</v>
      </c>
      <c r="AF13567">
        <f t="shared" si="875"/>
        <v>3.6857321396064043E-10</v>
      </c>
      <c r="AG13567">
        <f t="shared" si="876"/>
        <v>8.0123327682309137E-9</v>
      </c>
    </row>
    <row r="13568" spans="30:33" x14ac:dyDescent="0.2">
      <c r="AD13568">
        <f t="shared" si="874"/>
        <v>13566</v>
      </c>
      <c r="AE13568">
        <f t="shared" si="877"/>
        <v>5.8971714233702496E-13</v>
      </c>
      <c r="AF13568">
        <f t="shared" si="875"/>
        <v>3.6798349681830337E-10</v>
      </c>
      <c r="AG13568">
        <f t="shared" si="876"/>
        <v>8.0001027529440807E-9</v>
      </c>
    </row>
    <row r="13569" spans="30:33" x14ac:dyDescent="0.2">
      <c r="AD13569">
        <f t="shared" si="874"/>
        <v>13567</v>
      </c>
      <c r="AE13569">
        <f t="shared" si="877"/>
        <v>5.8877359490928563E-13</v>
      </c>
      <c r="AF13569">
        <f t="shared" si="875"/>
        <v>3.6739472322339406E-10</v>
      </c>
      <c r="AG13569">
        <f t="shared" si="876"/>
        <v>7.9878913621342774E-9</v>
      </c>
    </row>
    <row r="13570" spans="30:33" x14ac:dyDescent="0.2">
      <c r="AD13570">
        <f t="shared" si="874"/>
        <v>13568</v>
      </c>
      <c r="AE13570">
        <f t="shared" si="877"/>
        <v>5.8783155715743078E-13</v>
      </c>
      <c r="AF13570">
        <f t="shared" si="875"/>
        <v>3.6680689166623659E-10</v>
      </c>
      <c r="AG13570">
        <f t="shared" si="876"/>
        <v>7.9756985675120212E-9</v>
      </c>
    </row>
    <row r="13571" spans="30:33" x14ac:dyDescent="0.2">
      <c r="AD13571">
        <f t="shared" si="874"/>
        <v>13569</v>
      </c>
      <c r="AE13571">
        <f t="shared" si="877"/>
        <v>5.8689102666597883E-13</v>
      </c>
      <c r="AF13571">
        <f t="shared" si="875"/>
        <v>3.6622000063957057E-10</v>
      </c>
      <c r="AG13571">
        <f t="shared" si="876"/>
        <v>7.9635243408306673E-9</v>
      </c>
    </row>
    <row r="13572" spans="30:33" x14ac:dyDescent="0.2">
      <c r="AD13572">
        <f t="shared" si="874"/>
        <v>13570</v>
      </c>
      <c r="AE13572">
        <f t="shared" si="877"/>
        <v>5.8595200102331318E-13</v>
      </c>
      <c r="AF13572">
        <f t="shared" si="875"/>
        <v>3.6563404863854726E-10</v>
      </c>
      <c r="AG13572">
        <f t="shared" si="876"/>
        <v>7.9513686538863596E-9</v>
      </c>
    </row>
    <row r="13573" spans="30:33" x14ac:dyDescent="0.2">
      <c r="AD13573">
        <f t="shared" si="874"/>
        <v>13571</v>
      </c>
      <c r="AE13573">
        <f t="shared" si="877"/>
        <v>5.8501447782167585E-13</v>
      </c>
      <c r="AF13573">
        <f t="shared" si="875"/>
        <v>3.6504903416072558E-10</v>
      </c>
      <c r="AG13573">
        <f t="shared" si="876"/>
        <v>7.9392314785179625E-9</v>
      </c>
    </row>
    <row r="13574" spans="30:33" x14ac:dyDescent="0.2">
      <c r="AD13574">
        <f t="shared" si="874"/>
        <v>13572</v>
      </c>
      <c r="AE13574">
        <f t="shared" si="877"/>
        <v>5.8407845465716123E-13</v>
      </c>
      <c r="AF13574">
        <f t="shared" si="875"/>
        <v>3.6446495570606839E-10</v>
      </c>
      <c r="AG13574">
        <f t="shared" si="876"/>
        <v>7.927112786606993E-9</v>
      </c>
    </row>
    <row r="13575" spans="30:33" x14ac:dyDescent="0.2">
      <c r="AD13575">
        <f t="shared" si="874"/>
        <v>13573</v>
      </c>
      <c r="AE13575">
        <f t="shared" si="877"/>
        <v>5.8314392912970973E-13</v>
      </c>
      <c r="AF13575">
        <f t="shared" si="875"/>
        <v>3.6388181177693868E-10</v>
      </c>
      <c r="AG13575">
        <f t="shared" si="876"/>
        <v>7.9150125500775498E-9</v>
      </c>
    </row>
    <row r="13576" spans="30:33" x14ac:dyDescent="0.2">
      <c r="AD13576">
        <f t="shared" si="874"/>
        <v>13574</v>
      </c>
      <c r="AE13576">
        <f t="shared" si="877"/>
        <v>5.822108988431021E-13</v>
      </c>
      <c r="AF13576">
        <f t="shared" si="875"/>
        <v>3.6329960087809555E-10</v>
      </c>
      <c r="AG13576">
        <f t="shared" si="876"/>
        <v>7.9029307408962685E-9</v>
      </c>
    </row>
    <row r="13577" spans="30:33" x14ac:dyDescent="0.2">
      <c r="AD13577">
        <f t="shared" si="874"/>
        <v>13575</v>
      </c>
      <c r="AE13577">
        <f t="shared" si="877"/>
        <v>5.8127936140495318E-13</v>
      </c>
      <c r="AF13577">
        <f t="shared" si="875"/>
        <v>3.6271832151669058E-10</v>
      </c>
      <c r="AG13577">
        <f t="shared" si="876"/>
        <v>7.890867331072239E-9</v>
      </c>
    </row>
    <row r="13578" spans="30:33" x14ac:dyDescent="0.2">
      <c r="AD13578">
        <f t="shared" si="874"/>
        <v>13576</v>
      </c>
      <c r="AE13578">
        <f t="shared" si="877"/>
        <v>5.8034931442670524E-13</v>
      </c>
      <c r="AF13578">
        <f t="shared" si="875"/>
        <v>3.6213797220226385E-10</v>
      </c>
      <c r="AG13578">
        <f t="shared" si="876"/>
        <v>7.8788222926569508E-9</v>
      </c>
    </row>
    <row r="13579" spans="30:33" x14ac:dyDescent="0.2">
      <c r="AD13579">
        <f t="shared" si="874"/>
        <v>13577</v>
      </c>
      <c r="AE13579">
        <f t="shared" si="877"/>
        <v>5.7942075552362243E-13</v>
      </c>
      <c r="AF13579">
        <f t="shared" si="875"/>
        <v>3.6155855144674023E-10</v>
      </c>
      <c r="AG13579">
        <f t="shared" si="876"/>
        <v>7.8667955977442218E-9</v>
      </c>
    </row>
    <row r="13580" spans="30:33" x14ac:dyDescent="0.2">
      <c r="AD13580">
        <f t="shared" si="874"/>
        <v>13578</v>
      </c>
      <c r="AE13580">
        <f t="shared" si="877"/>
        <v>5.784936823147846E-13</v>
      </c>
      <c r="AF13580">
        <f t="shared" si="875"/>
        <v>3.6098005776442542E-10</v>
      </c>
      <c r="AG13580">
        <f t="shared" si="876"/>
        <v>7.8547872184701455E-9</v>
      </c>
    </row>
    <row r="13581" spans="30:33" x14ac:dyDescent="0.2">
      <c r="AD13581">
        <f t="shared" si="874"/>
        <v>13579</v>
      </c>
      <c r="AE13581">
        <f t="shared" si="877"/>
        <v>5.7756809242308097E-13</v>
      </c>
      <c r="AF13581">
        <f t="shared" si="875"/>
        <v>3.604024896720023E-10</v>
      </c>
      <c r="AG13581">
        <f t="shared" si="876"/>
        <v>7.8427971270130166E-9</v>
      </c>
    </row>
    <row r="13582" spans="30:33" x14ac:dyDescent="0.2">
      <c r="AD13582">
        <f t="shared" si="874"/>
        <v>13580</v>
      </c>
      <c r="AE13582">
        <f t="shared" si="877"/>
        <v>5.7664398347520393E-13</v>
      </c>
      <c r="AF13582">
        <f t="shared" si="875"/>
        <v>3.5982584568852708E-10</v>
      </c>
      <c r="AG13582">
        <f t="shared" si="876"/>
        <v>7.8308252955932694E-9</v>
      </c>
    </row>
    <row r="13583" spans="30:33" x14ac:dyDescent="0.2">
      <c r="AD13583">
        <f t="shared" si="874"/>
        <v>13581</v>
      </c>
      <c r="AE13583">
        <f t="shared" si="877"/>
        <v>5.7572135310164363E-13</v>
      </c>
      <c r="AF13583">
        <f t="shared" si="875"/>
        <v>3.5925012433542543E-10</v>
      </c>
      <c r="AG13583">
        <f t="shared" si="876"/>
        <v>7.8188716964734222E-9</v>
      </c>
    </row>
    <row r="13584" spans="30:33" x14ac:dyDescent="0.2">
      <c r="AD13584">
        <f t="shared" ref="AD13584:AD13647" si="878">AD13583+1</f>
        <v>13582</v>
      </c>
      <c r="AE13584">
        <f t="shared" si="877"/>
        <v>5.7480019893668098E-13</v>
      </c>
      <c r="AF13584">
        <f t="shared" ref="AF13584:AF13647" si="879">AF13583*$AF$3</f>
        <v>3.5867532413648874E-10</v>
      </c>
      <c r="AG13584">
        <f t="shared" ref="AG13584:AG13647" si="880">AD13584*AE13584</f>
        <v>7.8069363019580006E-9</v>
      </c>
    </row>
    <row r="13585" spans="30:33" x14ac:dyDescent="0.2">
      <c r="AD13585">
        <f t="shared" si="878"/>
        <v>13583</v>
      </c>
      <c r="AE13585">
        <f t="shared" si="877"/>
        <v>5.7388051861838223E-13</v>
      </c>
      <c r="AF13585">
        <f t="shared" si="879"/>
        <v>3.5810144361787033E-10</v>
      </c>
      <c r="AG13585">
        <f t="shared" si="880"/>
        <v>7.7950190843934866E-9</v>
      </c>
    </row>
    <row r="13586" spans="30:33" x14ac:dyDescent="0.2">
      <c r="AD13586">
        <f t="shared" si="878"/>
        <v>13584</v>
      </c>
      <c r="AE13586">
        <f t="shared" si="877"/>
        <v>5.7296230978859276E-13</v>
      </c>
      <c r="AF13586">
        <f t="shared" si="879"/>
        <v>3.5752848130808171E-10</v>
      </c>
      <c r="AG13586">
        <f t="shared" si="880"/>
        <v>7.7831200161682438E-9</v>
      </c>
    </row>
    <row r="13587" spans="30:33" x14ac:dyDescent="0.2">
      <c r="AD13587">
        <f t="shared" si="878"/>
        <v>13585</v>
      </c>
      <c r="AE13587">
        <f t="shared" ref="AE13587:AE13650" si="881">AF13586*$AE$3</f>
        <v>5.7204557009293099E-13</v>
      </c>
      <c r="AF13587">
        <f t="shared" si="879"/>
        <v>3.5695643573798874E-10</v>
      </c>
      <c r="AG13587">
        <f t="shared" si="880"/>
        <v>7.7712390697124682E-9</v>
      </c>
    </row>
    <row r="13588" spans="30:33" x14ac:dyDescent="0.2">
      <c r="AD13588">
        <f t="shared" si="878"/>
        <v>13586</v>
      </c>
      <c r="AE13588">
        <f t="shared" si="881"/>
        <v>5.7113029718078226E-13</v>
      </c>
      <c r="AF13588">
        <f t="shared" si="879"/>
        <v>3.5638530544080793E-10</v>
      </c>
      <c r="AG13588">
        <f t="shared" si="880"/>
        <v>7.7593762174981085E-9</v>
      </c>
    </row>
    <row r="13589" spans="30:33" x14ac:dyDescent="0.2">
      <c r="AD13589">
        <f t="shared" si="878"/>
        <v>13587</v>
      </c>
      <c r="AE13589">
        <f t="shared" si="881"/>
        <v>5.7021648870529299E-13</v>
      </c>
      <c r="AF13589">
        <f t="shared" si="879"/>
        <v>3.5581508895210264E-10</v>
      </c>
      <c r="AG13589">
        <f t="shared" si="880"/>
        <v>7.7475314320388166E-9</v>
      </c>
    </row>
    <row r="13590" spans="30:33" x14ac:dyDescent="0.2">
      <c r="AD13590">
        <f t="shared" si="878"/>
        <v>13588</v>
      </c>
      <c r="AE13590">
        <f t="shared" si="881"/>
        <v>5.6930414232336444E-13</v>
      </c>
      <c r="AF13590">
        <f t="shared" si="879"/>
        <v>3.5524578480977925E-10</v>
      </c>
      <c r="AG13590">
        <f t="shared" si="880"/>
        <v>7.7357046858898761E-9</v>
      </c>
    </row>
    <row r="13591" spans="30:33" x14ac:dyDescent="0.2">
      <c r="AD13591">
        <f t="shared" si="878"/>
        <v>13589</v>
      </c>
      <c r="AE13591">
        <f t="shared" si="881"/>
        <v>5.6839325569564705E-13</v>
      </c>
      <c r="AF13591">
        <f t="shared" si="879"/>
        <v>3.5467739155408358E-10</v>
      </c>
      <c r="AG13591">
        <f t="shared" si="880"/>
        <v>7.7238959516481484E-9</v>
      </c>
    </row>
    <row r="13592" spans="30:33" x14ac:dyDescent="0.2">
      <c r="AD13592">
        <f t="shared" si="878"/>
        <v>13590</v>
      </c>
      <c r="AE13592">
        <f t="shared" si="881"/>
        <v>5.6748382648653394E-13</v>
      </c>
      <c r="AF13592">
        <f t="shared" si="879"/>
        <v>3.5410990772759702E-10</v>
      </c>
      <c r="AG13592">
        <f t="shared" si="880"/>
        <v>7.712105201951996E-9</v>
      </c>
    </row>
    <row r="13593" spans="30:33" x14ac:dyDescent="0.2">
      <c r="AD13593">
        <f t="shared" si="878"/>
        <v>13591</v>
      </c>
      <c r="AE13593">
        <f t="shared" si="881"/>
        <v>5.6657585236415552E-13</v>
      </c>
      <c r="AF13593">
        <f t="shared" si="879"/>
        <v>3.5354333187523287E-10</v>
      </c>
      <c r="AG13593">
        <f t="shared" si="880"/>
        <v>7.700332409481238E-9</v>
      </c>
    </row>
    <row r="13594" spans="30:33" x14ac:dyDescent="0.2">
      <c r="AD13594">
        <f t="shared" si="878"/>
        <v>13592</v>
      </c>
      <c r="AE13594">
        <f t="shared" si="881"/>
        <v>5.6566933100037287E-13</v>
      </c>
      <c r="AF13594">
        <f t="shared" si="879"/>
        <v>3.5297766254423248E-10</v>
      </c>
      <c r="AG13594">
        <f t="shared" si="880"/>
        <v>7.6885775469570676E-9</v>
      </c>
    </row>
    <row r="13595" spans="30:33" x14ac:dyDescent="0.2">
      <c r="AD13595">
        <f t="shared" si="878"/>
        <v>13593</v>
      </c>
      <c r="AE13595">
        <f t="shared" si="881"/>
        <v>5.6476426007077223E-13</v>
      </c>
      <c r="AF13595">
        <f t="shared" si="879"/>
        <v>3.524128982841617E-10</v>
      </c>
      <c r="AG13595">
        <f t="shared" si="880"/>
        <v>7.6768405871420071E-9</v>
      </c>
    </row>
    <row r="13596" spans="30:33" x14ac:dyDescent="0.2">
      <c r="AD13596">
        <f t="shared" si="878"/>
        <v>13594</v>
      </c>
      <c r="AE13596">
        <f t="shared" si="881"/>
        <v>5.63860637254659E-13</v>
      </c>
      <c r="AF13596">
        <f t="shared" si="879"/>
        <v>3.51849037646907E-10</v>
      </c>
      <c r="AG13596">
        <f t="shared" si="880"/>
        <v>7.6651215028398353E-9</v>
      </c>
    </row>
    <row r="13597" spans="30:33" x14ac:dyDescent="0.2">
      <c r="AD13597">
        <f t="shared" si="878"/>
        <v>13595</v>
      </c>
      <c r="AE13597">
        <f t="shared" si="881"/>
        <v>5.6295846023505142E-13</v>
      </c>
      <c r="AF13597">
        <f t="shared" si="879"/>
        <v>3.5128607918667192E-10</v>
      </c>
      <c r="AG13597">
        <f t="shared" si="880"/>
        <v>7.6534202668955246E-9</v>
      </c>
    </row>
    <row r="13598" spans="30:33" x14ac:dyDescent="0.2">
      <c r="AD13598">
        <f t="shared" si="878"/>
        <v>13596</v>
      </c>
      <c r="AE13598">
        <f t="shared" si="881"/>
        <v>5.620577266986753E-13</v>
      </c>
      <c r="AF13598">
        <f t="shared" si="879"/>
        <v>3.5072402145997324E-10</v>
      </c>
      <c r="AG13598">
        <f t="shared" si="880"/>
        <v>7.6417368521951896E-9</v>
      </c>
    </row>
    <row r="13599" spans="30:33" x14ac:dyDescent="0.2">
      <c r="AD13599">
        <f t="shared" si="878"/>
        <v>13597</v>
      </c>
      <c r="AE13599">
        <f t="shared" si="881"/>
        <v>5.6115843433595743E-13</v>
      </c>
      <c r="AF13599">
        <f t="shared" si="879"/>
        <v>3.5016286302563729E-10</v>
      </c>
      <c r="AG13599">
        <f t="shared" si="880"/>
        <v>7.6300712316660131E-9</v>
      </c>
    </row>
    <row r="13600" spans="30:33" x14ac:dyDescent="0.2">
      <c r="AD13600">
        <f t="shared" si="878"/>
        <v>13598</v>
      </c>
      <c r="AE13600">
        <f t="shared" si="881"/>
        <v>5.6026058084101988E-13</v>
      </c>
      <c r="AF13600">
        <f t="shared" si="879"/>
        <v>3.4960260244479627E-10</v>
      </c>
      <c r="AG13600">
        <f t="shared" si="880"/>
        <v>7.6184233782761891E-9</v>
      </c>
    </row>
    <row r="13601" spans="30:33" x14ac:dyDescent="0.2">
      <c r="AD13601">
        <f t="shared" si="878"/>
        <v>13599</v>
      </c>
      <c r="AE13601">
        <f t="shared" si="881"/>
        <v>5.5936416391167432E-13</v>
      </c>
      <c r="AF13601">
        <f t="shared" si="879"/>
        <v>3.4904323828088457E-10</v>
      </c>
      <c r="AG13601">
        <f t="shared" si="880"/>
        <v>7.606793265034859E-9</v>
      </c>
    </row>
    <row r="13602" spans="30:33" x14ac:dyDescent="0.2">
      <c r="AD13602">
        <f t="shared" si="878"/>
        <v>13600</v>
      </c>
      <c r="AE13602">
        <f t="shared" si="881"/>
        <v>5.5846918124941554E-13</v>
      </c>
      <c r="AF13602">
        <f t="shared" si="879"/>
        <v>3.4848476909963512E-10</v>
      </c>
      <c r="AG13602">
        <f t="shared" si="880"/>
        <v>7.5951808649920515E-9</v>
      </c>
    </row>
    <row r="13603" spans="30:33" x14ac:dyDescent="0.2">
      <c r="AD13603">
        <f t="shared" si="878"/>
        <v>13601</v>
      </c>
      <c r="AE13603">
        <f t="shared" si="881"/>
        <v>5.5757563055941641E-13</v>
      </c>
      <c r="AF13603">
        <f t="shared" si="879"/>
        <v>3.479271934690757E-10</v>
      </c>
      <c r="AG13603">
        <f t="shared" si="880"/>
        <v>7.5835861512386218E-9</v>
      </c>
    </row>
    <row r="13604" spans="30:33" x14ac:dyDescent="0.2">
      <c r="AD13604">
        <f t="shared" si="878"/>
        <v>13602</v>
      </c>
      <c r="AE13604">
        <f t="shared" si="881"/>
        <v>5.5668350955052134E-13</v>
      </c>
      <c r="AF13604">
        <f t="shared" si="879"/>
        <v>3.4737050995952518E-10</v>
      </c>
      <c r="AG13604">
        <f t="shared" si="880"/>
        <v>7.5720090969061918E-9</v>
      </c>
    </row>
    <row r="13605" spans="30:33" x14ac:dyDescent="0.2">
      <c r="AD13605">
        <f t="shared" si="878"/>
        <v>13603</v>
      </c>
      <c r="AE13605">
        <f t="shared" si="881"/>
        <v>5.557928159352405E-13</v>
      </c>
      <c r="AF13605">
        <f t="shared" si="879"/>
        <v>3.4681471714358994E-10</v>
      </c>
      <c r="AG13605">
        <f t="shared" si="880"/>
        <v>7.5604496751670758E-9</v>
      </c>
    </row>
    <row r="13606" spans="30:33" x14ac:dyDescent="0.2">
      <c r="AD13606">
        <f t="shared" si="878"/>
        <v>13604</v>
      </c>
      <c r="AE13606">
        <f t="shared" si="881"/>
        <v>5.5490354742974417E-13</v>
      </c>
      <c r="AF13606">
        <f t="shared" si="879"/>
        <v>3.462598135961602E-10</v>
      </c>
      <c r="AG13606">
        <f t="shared" si="880"/>
        <v>7.5489078592342389E-9</v>
      </c>
    </row>
    <row r="13607" spans="30:33" x14ac:dyDescent="0.2">
      <c r="AD13607">
        <f t="shared" si="878"/>
        <v>13605</v>
      </c>
      <c r="AE13607">
        <f t="shared" si="881"/>
        <v>5.5401570175385659E-13</v>
      </c>
      <c r="AF13607">
        <f t="shared" si="879"/>
        <v>3.4570579789440632E-10</v>
      </c>
      <c r="AG13607">
        <f t="shared" si="880"/>
        <v>7.5373836223612196E-9</v>
      </c>
    </row>
    <row r="13608" spans="30:33" x14ac:dyDescent="0.2">
      <c r="AD13608">
        <f t="shared" si="878"/>
        <v>13606</v>
      </c>
      <c r="AE13608">
        <f t="shared" si="881"/>
        <v>5.531292766310504E-13</v>
      </c>
      <c r="AF13608">
        <f t="shared" si="879"/>
        <v>3.4515266861777525E-10</v>
      </c>
      <c r="AG13608">
        <f t="shared" si="880"/>
        <v>7.5258769378420716E-9</v>
      </c>
    </row>
    <row r="13609" spans="30:33" x14ac:dyDescent="0.2">
      <c r="AD13609">
        <f t="shared" si="878"/>
        <v>13607</v>
      </c>
      <c r="AE13609">
        <f t="shared" si="881"/>
        <v>5.5224426978844066E-13</v>
      </c>
      <c r="AF13609">
        <f t="shared" si="879"/>
        <v>3.4460042434798678E-10</v>
      </c>
      <c r="AG13609">
        <f t="shared" si="880"/>
        <v>7.5143877790113126E-9</v>
      </c>
    </row>
    <row r="13610" spans="30:33" x14ac:dyDescent="0.2">
      <c r="AD13610">
        <f t="shared" si="878"/>
        <v>13608</v>
      </c>
      <c r="AE13610">
        <f t="shared" si="881"/>
        <v>5.5136067895677915E-13</v>
      </c>
      <c r="AF13610">
        <f t="shared" si="879"/>
        <v>3.4404906366902999E-10</v>
      </c>
      <c r="AG13610">
        <f t="shared" si="880"/>
        <v>7.5029161192438515E-9</v>
      </c>
    </row>
    <row r="13611" spans="30:33" x14ac:dyDescent="0.2">
      <c r="AD13611">
        <f t="shared" si="878"/>
        <v>13609</v>
      </c>
      <c r="AE13611">
        <f t="shared" si="881"/>
        <v>5.5047850187044826E-13</v>
      </c>
      <c r="AF13611">
        <f t="shared" si="879"/>
        <v>3.4349858516715951E-10</v>
      </c>
      <c r="AG13611">
        <f t="shared" si="880"/>
        <v>7.4914619319549308E-9</v>
      </c>
    </row>
    <row r="13612" spans="30:33" x14ac:dyDescent="0.2">
      <c r="AD13612">
        <f t="shared" si="878"/>
        <v>13610</v>
      </c>
      <c r="AE13612">
        <f t="shared" si="881"/>
        <v>5.4959773626745546E-13</v>
      </c>
      <c r="AF13612">
        <f t="shared" si="879"/>
        <v>3.4294898743089204E-10</v>
      </c>
      <c r="AG13612">
        <f t="shared" si="880"/>
        <v>7.480025190600068E-9</v>
      </c>
    </row>
    <row r="13613" spans="30:33" x14ac:dyDescent="0.2">
      <c r="AD13613">
        <f t="shared" si="878"/>
        <v>13611</v>
      </c>
      <c r="AE13613">
        <f t="shared" si="881"/>
        <v>5.4871837988942752E-13</v>
      </c>
      <c r="AF13613">
        <f t="shared" si="879"/>
        <v>3.4240026905100261E-10</v>
      </c>
      <c r="AG13613">
        <f t="shared" si="880"/>
        <v>7.4686058686749984E-9</v>
      </c>
    </row>
    <row r="13614" spans="30:33" x14ac:dyDescent="0.2">
      <c r="AD13614">
        <f t="shared" si="878"/>
        <v>13612</v>
      </c>
      <c r="AE13614">
        <f t="shared" si="881"/>
        <v>5.4784043048160441E-13</v>
      </c>
      <c r="AF13614">
        <f t="shared" si="879"/>
        <v>3.4185242862052101E-10</v>
      </c>
      <c r="AG13614">
        <f t="shared" si="880"/>
        <v>7.4572039397155988E-9</v>
      </c>
    </row>
    <row r="13615" spans="30:33" x14ac:dyDescent="0.2">
      <c r="AD13615">
        <f t="shared" si="878"/>
        <v>13613</v>
      </c>
      <c r="AE13615">
        <f t="shared" si="881"/>
        <v>5.4696388579283386E-13</v>
      </c>
      <c r="AF13615">
        <f t="shared" si="879"/>
        <v>3.4130546473472814E-10</v>
      </c>
      <c r="AG13615">
        <f t="shared" si="880"/>
        <v>7.4458193772978474E-9</v>
      </c>
    </row>
    <row r="13616" spans="30:33" x14ac:dyDescent="0.2">
      <c r="AD13616">
        <f t="shared" si="878"/>
        <v>13614</v>
      </c>
      <c r="AE13616">
        <f t="shared" si="881"/>
        <v>5.4608874357556529E-13</v>
      </c>
      <c r="AF13616">
        <f t="shared" si="879"/>
        <v>3.4075937599115255E-10</v>
      </c>
      <c r="AG13616">
        <f t="shared" si="880"/>
        <v>7.4344521550377458E-9</v>
      </c>
    </row>
    <row r="13617" spans="30:33" x14ac:dyDescent="0.2">
      <c r="AD13617">
        <f t="shared" si="878"/>
        <v>13615</v>
      </c>
      <c r="AE13617">
        <f t="shared" si="881"/>
        <v>5.4521500158584429E-13</v>
      </c>
      <c r="AF13617">
        <f t="shared" si="879"/>
        <v>3.4021416098956669E-10</v>
      </c>
      <c r="AG13617">
        <f t="shared" si="880"/>
        <v>7.4231022465912698E-9</v>
      </c>
    </row>
    <row r="13618" spans="30:33" x14ac:dyDescent="0.2">
      <c r="AD13618">
        <f t="shared" si="878"/>
        <v>13616</v>
      </c>
      <c r="AE13618">
        <f t="shared" si="881"/>
        <v>5.44342657583307E-13</v>
      </c>
      <c r="AF13618">
        <f t="shared" si="879"/>
        <v>3.3966981833198337E-10</v>
      </c>
      <c r="AG13618">
        <f t="shared" si="880"/>
        <v>7.4117696256543084E-9</v>
      </c>
    </row>
    <row r="13619" spans="30:33" x14ac:dyDescent="0.2">
      <c r="AD13619">
        <f t="shared" si="878"/>
        <v>13617</v>
      </c>
      <c r="AE13619">
        <f t="shared" si="881"/>
        <v>5.4347170933117365E-13</v>
      </c>
      <c r="AF13619">
        <f t="shared" si="879"/>
        <v>3.3912634662265219E-10</v>
      </c>
      <c r="AG13619">
        <f t="shared" si="880"/>
        <v>7.4004542659625916E-9</v>
      </c>
    </row>
    <row r="13620" spans="30:33" x14ac:dyDescent="0.2">
      <c r="AD13620">
        <f t="shared" si="878"/>
        <v>13618</v>
      </c>
      <c r="AE13620">
        <f t="shared" si="881"/>
        <v>5.4260215459624377E-13</v>
      </c>
      <c r="AF13620">
        <f t="shared" si="879"/>
        <v>3.3858374446805593E-10</v>
      </c>
      <c r="AG13620">
        <f t="shared" si="880"/>
        <v>7.3891561412916478E-9</v>
      </c>
    </row>
    <row r="13621" spans="30:33" x14ac:dyDescent="0.2">
      <c r="AD13621">
        <f t="shared" si="878"/>
        <v>13619</v>
      </c>
      <c r="AE13621">
        <f t="shared" si="881"/>
        <v>5.4173399114888971E-13</v>
      </c>
      <c r="AF13621">
        <f t="shared" si="879"/>
        <v>3.3804201047690701E-10</v>
      </c>
      <c r="AG13621">
        <f t="shared" si="880"/>
        <v>7.3778752254567289E-9</v>
      </c>
    </row>
    <row r="13622" spans="30:33" x14ac:dyDescent="0.2">
      <c r="AD13622">
        <f t="shared" si="878"/>
        <v>13620</v>
      </c>
      <c r="AE13622">
        <f t="shared" si="881"/>
        <v>5.4086721676305149E-13</v>
      </c>
      <c r="AF13622">
        <f t="shared" si="879"/>
        <v>3.3750114326014393E-10</v>
      </c>
      <c r="AG13622">
        <f t="shared" si="880"/>
        <v>7.3666114923127609E-9</v>
      </c>
    </row>
    <row r="13623" spans="30:33" x14ac:dyDescent="0.2">
      <c r="AD13623">
        <f t="shared" si="878"/>
        <v>13621</v>
      </c>
      <c r="AE13623">
        <f t="shared" si="881"/>
        <v>5.4000182921623052E-13</v>
      </c>
      <c r="AF13623">
        <f t="shared" si="879"/>
        <v>3.369611414309277E-10</v>
      </c>
      <c r="AG13623">
        <f t="shared" si="880"/>
        <v>7.355364915754276E-9</v>
      </c>
    </row>
    <row r="13624" spans="30:33" x14ac:dyDescent="0.2">
      <c r="AD13624">
        <f t="shared" si="878"/>
        <v>13622</v>
      </c>
      <c r="AE13624">
        <f t="shared" si="881"/>
        <v>5.3913782628948453E-13</v>
      </c>
      <c r="AF13624">
        <f t="shared" si="879"/>
        <v>3.3642200360463818E-10</v>
      </c>
      <c r="AG13624">
        <f t="shared" si="880"/>
        <v>7.3441354697153582E-9</v>
      </c>
    </row>
    <row r="13625" spans="30:33" x14ac:dyDescent="0.2">
      <c r="AD13625">
        <f t="shared" si="878"/>
        <v>13623</v>
      </c>
      <c r="AE13625">
        <f t="shared" si="881"/>
        <v>5.3827520576742136E-13</v>
      </c>
      <c r="AF13625">
        <f t="shared" si="879"/>
        <v>3.3588372839887074E-10</v>
      </c>
      <c r="AG13625">
        <f t="shared" si="880"/>
        <v>7.3329231281695809E-9</v>
      </c>
    </row>
    <row r="13626" spans="30:33" x14ac:dyDescent="0.2">
      <c r="AD13626">
        <f t="shared" si="878"/>
        <v>13624</v>
      </c>
      <c r="AE13626">
        <f t="shared" si="881"/>
        <v>5.3741396543819339E-13</v>
      </c>
      <c r="AF13626">
        <f t="shared" si="879"/>
        <v>3.3534631443343252E-10</v>
      </c>
      <c r="AG13626">
        <f t="shared" si="880"/>
        <v>7.3217278651299468E-9</v>
      </c>
    </row>
    <row r="13627" spans="30:33" x14ac:dyDescent="0.2">
      <c r="AD13627">
        <f t="shared" si="878"/>
        <v>13625</v>
      </c>
      <c r="AE13627">
        <f t="shared" si="881"/>
        <v>5.3655410309349223E-13</v>
      </c>
      <c r="AF13627">
        <f t="shared" si="879"/>
        <v>3.3480976033033899E-10</v>
      </c>
      <c r="AG13627">
        <f t="shared" si="880"/>
        <v>7.3105496546488316E-9</v>
      </c>
    </row>
    <row r="13628" spans="30:33" x14ac:dyDescent="0.2">
      <c r="AD13628">
        <f t="shared" si="878"/>
        <v>13626</v>
      </c>
      <c r="AE13628">
        <f t="shared" si="881"/>
        <v>5.3569561652854267E-13</v>
      </c>
      <c r="AF13628">
        <f t="shared" si="879"/>
        <v>3.3427406471381044E-10</v>
      </c>
      <c r="AG13628">
        <f t="shared" si="880"/>
        <v>7.2993884708179228E-9</v>
      </c>
    </row>
    <row r="13629" spans="30:33" x14ac:dyDescent="0.2">
      <c r="AD13629">
        <f t="shared" si="878"/>
        <v>13627</v>
      </c>
      <c r="AE13629">
        <f t="shared" si="881"/>
        <v>5.3483850354209695E-13</v>
      </c>
      <c r="AF13629">
        <f t="shared" si="879"/>
        <v>3.3373922621026831E-10</v>
      </c>
      <c r="AG13629">
        <f t="shared" si="880"/>
        <v>7.288244287768155E-9</v>
      </c>
    </row>
    <row r="13630" spans="30:33" x14ac:dyDescent="0.2">
      <c r="AD13630">
        <f t="shared" si="878"/>
        <v>13628</v>
      </c>
      <c r="AE13630">
        <f t="shared" si="881"/>
        <v>5.3398276193642958E-13</v>
      </c>
      <c r="AF13630">
        <f t="shared" si="879"/>
        <v>3.3320524344833185E-10</v>
      </c>
      <c r="AG13630">
        <f t="shared" si="880"/>
        <v>7.2771170796696621E-9</v>
      </c>
    </row>
    <row r="13631" spans="30:33" x14ac:dyDescent="0.2">
      <c r="AD13631">
        <f t="shared" si="878"/>
        <v>13629</v>
      </c>
      <c r="AE13631">
        <f t="shared" si="881"/>
        <v>5.331283895173312E-13</v>
      </c>
      <c r="AF13631">
        <f t="shared" si="879"/>
        <v>3.3267211505881452E-10</v>
      </c>
      <c r="AG13631">
        <f t="shared" si="880"/>
        <v>7.2660068207317071E-9</v>
      </c>
    </row>
    <row r="13632" spans="30:33" x14ac:dyDescent="0.2">
      <c r="AD13632">
        <f t="shared" si="878"/>
        <v>13630</v>
      </c>
      <c r="AE13632">
        <f t="shared" si="881"/>
        <v>5.3227538409410351E-13</v>
      </c>
      <c r="AF13632">
        <f t="shared" si="879"/>
        <v>3.3213983967472039E-10</v>
      </c>
      <c r="AG13632">
        <f t="shared" si="880"/>
        <v>7.2549134852026305E-9</v>
      </c>
    </row>
    <row r="13633" spans="30:33" x14ac:dyDescent="0.2">
      <c r="AD13633">
        <f t="shared" si="878"/>
        <v>13631</v>
      </c>
      <c r="AE13633">
        <f t="shared" si="881"/>
        <v>5.3142374347955285E-13</v>
      </c>
      <c r="AF13633">
        <f t="shared" si="879"/>
        <v>3.3160841593124084E-10</v>
      </c>
      <c r="AG13633">
        <f t="shared" si="880"/>
        <v>7.2438370473697852E-9</v>
      </c>
    </row>
    <row r="13634" spans="30:33" x14ac:dyDescent="0.2">
      <c r="AD13634">
        <f t="shared" si="878"/>
        <v>13632</v>
      </c>
      <c r="AE13634">
        <f t="shared" si="881"/>
        <v>5.305734654899856E-13</v>
      </c>
      <c r="AF13634">
        <f t="shared" si="879"/>
        <v>3.3107784246575086E-10</v>
      </c>
      <c r="AG13634">
        <f t="shared" si="880"/>
        <v>7.2327774815594835E-9</v>
      </c>
    </row>
    <row r="13635" spans="30:33" x14ac:dyDescent="0.2">
      <c r="AD13635">
        <f t="shared" si="878"/>
        <v>13633</v>
      </c>
      <c r="AE13635">
        <f t="shared" si="881"/>
        <v>5.2972454794520166E-13</v>
      </c>
      <c r="AF13635">
        <f t="shared" si="879"/>
        <v>3.3054811791780562E-10</v>
      </c>
      <c r="AG13635">
        <f t="shared" si="880"/>
        <v>7.221734762136934E-9</v>
      </c>
    </row>
    <row r="13636" spans="30:33" x14ac:dyDescent="0.2">
      <c r="AD13636">
        <f t="shared" si="878"/>
        <v>13634</v>
      </c>
      <c r="AE13636">
        <f t="shared" si="881"/>
        <v>5.2887698866848919E-13</v>
      </c>
      <c r="AF13636">
        <f t="shared" si="879"/>
        <v>3.3001924092913713E-10</v>
      </c>
      <c r="AG13636">
        <f t="shared" si="880"/>
        <v>7.2107088635061817E-9</v>
      </c>
    </row>
    <row r="13637" spans="30:33" x14ac:dyDescent="0.2">
      <c r="AD13637">
        <f t="shared" si="878"/>
        <v>13635</v>
      </c>
      <c r="AE13637">
        <f t="shared" si="881"/>
        <v>5.2803078548661964E-13</v>
      </c>
      <c r="AF13637">
        <f t="shared" si="879"/>
        <v>3.2949121014365049E-10</v>
      </c>
      <c r="AG13637">
        <f t="shared" si="880"/>
        <v>7.1996997601100589E-9</v>
      </c>
    </row>
    <row r="13638" spans="30:33" x14ac:dyDescent="0.2">
      <c r="AD13638">
        <f t="shared" si="878"/>
        <v>13636</v>
      </c>
      <c r="AE13638">
        <f t="shared" si="881"/>
        <v>5.2718593622984102E-13</v>
      </c>
      <c r="AF13638">
        <f t="shared" si="879"/>
        <v>3.2896402420742062E-10</v>
      </c>
      <c r="AG13638">
        <f t="shared" si="880"/>
        <v>7.1887074264301122E-9</v>
      </c>
    </row>
    <row r="13639" spans="30:33" x14ac:dyDescent="0.2">
      <c r="AD13639">
        <f t="shared" si="878"/>
        <v>13637</v>
      </c>
      <c r="AE13639">
        <f t="shared" si="881"/>
        <v>5.2634243873187322E-13</v>
      </c>
      <c r="AF13639">
        <f t="shared" si="879"/>
        <v>3.2843768176868871E-10</v>
      </c>
      <c r="AG13639">
        <f t="shared" si="880"/>
        <v>7.1777318369865551E-9</v>
      </c>
    </row>
    <row r="13640" spans="30:33" x14ac:dyDescent="0.2">
      <c r="AD13640">
        <f t="shared" si="878"/>
        <v>13638</v>
      </c>
      <c r="AE13640">
        <f t="shared" si="881"/>
        <v>5.2550029082990219E-13</v>
      </c>
      <c r="AF13640">
        <f t="shared" si="879"/>
        <v>3.2791218147785877E-10</v>
      </c>
      <c r="AG13640">
        <f t="shared" si="880"/>
        <v>7.1667729663382061E-9</v>
      </c>
    </row>
    <row r="13641" spans="30:33" x14ac:dyDescent="0.2">
      <c r="AD13641">
        <f t="shared" si="878"/>
        <v>13639</v>
      </c>
      <c r="AE13641">
        <f t="shared" si="881"/>
        <v>5.2465949036457424E-13</v>
      </c>
      <c r="AF13641">
        <f t="shared" si="879"/>
        <v>3.2738752198749416E-10</v>
      </c>
      <c r="AG13641">
        <f t="shared" si="880"/>
        <v>7.1558307890824281E-9</v>
      </c>
    </row>
    <row r="13642" spans="30:33" x14ac:dyDescent="0.2">
      <c r="AD13642">
        <f t="shared" si="878"/>
        <v>13640</v>
      </c>
      <c r="AE13642">
        <f t="shared" si="881"/>
        <v>5.2382003517999093E-13</v>
      </c>
      <c r="AF13642">
        <f t="shared" si="879"/>
        <v>3.2686370195231415E-10</v>
      </c>
      <c r="AG13642">
        <f t="shared" si="880"/>
        <v>7.1449052798550767E-9</v>
      </c>
    </row>
    <row r="13643" spans="30:33" x14ac:dyDescent="0.2">
      <c r="AD13643">
        <f t="shared" si="878"/>
        <v>13641</v>
      </c>
      <c r="AE13643">
        <f t="shared" si="881"/>
        <v>5.229819231237029E-13</v>
      </c>
      <c r="AF13643">
        <f t="shared" si="879"/>
        <v>3.2634072002919041E-10</v>
      </c>
      <c r="AG13643">
        <f t="shared" si="880"/>
        <v>7.1339964133304317E-9</v>
      </c>
    </row>
    <row r="13644" spans="30:33" x14ac:dyDescent="0.2">
      <c r="AD13644">
        <f t="shared" si="878"/>
        <v>13642</v>
      </c>
      <c r="AE13644">
        <f t="shared" si="881"/>
        <v>5.2214515204670492E-13</v>
      </c>
      <c r="AF13644">
        <f t="shared" si="879"/>
        <v>3.258185748771437E-10</v>
      </c>
      <c r="AG13644">
        <f t="shared" si="880"/>
        <v>7.1231041642211484E-9</v>
      </c>
    </row>
    <row r="13645" spans="30:33" x14ac:dyDescent="0.2">
      <c r="AD13645">
        <f t="shared" si="878"/>
        <v>13643</v>
      </c>
      <c r="AE13645">
        <f t="shared" si="881"/>
        <v>5.2130971980343013E-13</v>
      </c>
      <c r="AF13645">
        <f t="shared" si="879"/>
        <v>3.2529726515734027E-10</v>
      </c>
      <c r="AG13645">
        <f t="shared" si="880"/>
        <v>7.1122285072781971E-9</v>
      </c>
    </row>
    <row r="13646" spans="30:33" x14ac:dyDescent="0.2">
      <c r="AD13646">
        <f t="shared" si="878"/>
        <v>13644</v>
      </c>
      <c r="AE13646">
        <f t="shared" si="881"/>
        <v>5.2047562425174467E-13</v>
      </c>
      <c r="AF13646">
        <f t="shared" si="879"/>
        <v>3.247767895330885E-10</v>
      </c>
      <c r="AG13646">
        <f t="shared" si="880"/>
        <v>7.1013694172908042E-9</v>
      </c>
    </row>
    <row r="13647" spans="30:33" x14ac:dyDescent="0.2">
      <c r="AD13647">
        <f t="shared" si="878"/>
        <v>13645</v>
      </c>
      <c r="AE13647">
        <f t="shared" si="881"/>
        <v>5.1964286325294189E-13</v>
      </c>
      <c r="AF13647">
        <f t="shared" si="879"/>
        <v>3.2425714666983553E-10</v>
      </c>
      <c r="AG13647">
        <f t="shared" si="880"/>
        <v>7.0905268690863921E-9</v>
      </c>
    </row>
    <row r="13648" spans="30:33" x14ac:dyDescent="0.2">
      <c r="AD13648">
        <f t="shared" ref="AD13648:AD13711" si="882">AD13647+1</f>
        <v>13646</v>
      </c>
      <c r="AE13648">
        <f t="shared" si="881"/>
        <v>5.1881143467173712E-13</v>
      </c>
      <c r="AF13648">
        <f t="shared" ref="AF13648:AF13711" si="883">AF13647*$AF$3</f>
        <v>3.2373833523516376E-10</v>
      </c>
      <c r="AG13648">
        <f t="shared" ref="AG13648:AG13711" si="884">AD13648*AE13648</f>
        <v>7.0797008375305245E-9</v>
      </c>
    </row>
    <row r="13649" spans="30:33" x14ac:dyDescent="0.2">
      <c r="AD13649">
        <f t="shared" si="882"/>
        <v>13647</v>
      </c>
      <c r="AE13649">
        <f t="shared" si="881"/>
        <v>5.1798133637626226E-13</v>
      </c>
      <c r="AF13649">
        <f t="shared" si="883"/>
        <v>3.2322035389878751E-10</v>
      </c>
      <c r="AG13649">
        <f t="shared" si="884"/>
        <v>7.0688912975268511E-9</v>
      </c>
    </row>
    <row r="13650" spans="30:33" x14ac:dyDescent="0.2">
      <c r="AD13650">
        <f t="shared" si="882"/>
        <v>13648</v>
      </c>
      <c r="AE13650">
        <f t="shared" si="881"/>
        <v>5.1715256623806023E-13</v>
      </c>
      <c r="AF13650">
        <f t="shared" si="883"/>
        <v>3.2270320133254942E-10</v>
      </c>
      <c r="AG13650">
        <f t="shared" si="884"/>
        <v>7.0580982240170461E-9</v>
      </c>
    </row>
    <row r="13651" spans="30:33" x14ac:dyDescent="0.2">
      <c r="AD13651">
        <f t="shared" si="882"/>
        <v>13649</v>
      </c>
      <c r="AE13651">
        <f t="shared" ref="AE13651:AE13714" si="885">AF13650*$AE$3</f>
        <v>5.1632512213207929E-13</v>
      </c>
      <c r="AF13651">
        <f t="shared" si="883"/>
        <v>3.2218687621041731E-10</v>
      </c>
      <c r="AG13651">
        <f t="shared" si="884"/>
        <v>7.0473215919807504E-9</v>
      </c>
    </row>
    <row r="13652" spans="30:33" x14ac:dyDescent="0.2">
      <c r="AD13652">
        <f t="shared" si="882"/>
        <v>13650</v>
      </c>
      <c r="AE13652">
        <f t="shared" si="885"/>
        <v>5.1549900193666791E-13</v>
      </c>
      <c r="AF13652">
        <f t="shared" si="883"/>
        <v>3.2167137720848064E-10</v>
      </c>
      <c r="AG13652">
        <f t="shared" si="884"/>
        <v>7.0365613764355173E-9</v>
      </c>
    </row>
    <row r="13653" spans="30:33" x14ac:dyDescent="0.2">
      <c r="AD13653">
        <f t="shared" si="882"/>
        <v>13651</v>
      </c>
      <c r="AE13653">
        <f t="shared" si="885"/>
        <v>5.1467420353356923E-13</v>
      </c>
      <c r="AF13653">
        <f t="shared" si="883"/>
        <v>3.2115670300494703E-10</v>
      </c>
      <c r="AG13653">
        <f t="shared" si="884"/>
        <v>7.0258175524367534E-9</v>
      </c>
    </row>
    <row r="13654" spans="30:33" x14ac:dyDescent="0.2">
      <c r="AD13654">
        <f t="shared" si="882"/>
        <v>13652</v>
      </c>
      <c r="AE13654">
        <f t="shared" si="885"/>
        <v>5.1385072480791547E-13</v>
      </c>
      <c r="AF13654">
        <f t="shared" si="883"/>
        <v>3.206428522801391E-10</v>
      </c>
      <c r="AG13654">
        <f t="shared" si="884"/>
        <v>7.0150900950776616E-9</v>
      </c>
    </row>
    <row r="13655" spans="30:33" x14ac:dyDescent="0.2">
      <c r="AD13655">
        <f t="shared" si="882"/>
        <v>13653</v>
      </c>
      <c r="AE13655">
        <f t="shared" si="885"/>
        <v>5.1302856364822278E-13</v>
      </c>
      <c r="AF13655">
        <f t="shared" si="883"/>
        <v>3.2012982371649084E-10</v>
      </c>
      <c r="AG13655">
        <f t="shared" si="884"/>
        <v>7.004378979489186E-9</v>
      </c>
    </row>
    <row r="13656" spans="30:33" x14ac:dyDescent="0.2">
      <c r="AD13656">
        <f t="shared" si="882"/>
        <v>13654</v>
      </c>
      <c r="AE13656">
        <f t="shared" si="885"/>
        <v>5.1220771794638554E-13</v>
      </c>
      <c r="AF13656">
        <f t="shared" si="883"/>
        <v>3.1961761599854442E-10</v>
      </c>
      <c r="AG13656">
        <f t="shared" si="884"/>
        <v>6.9936841808399483E-9</v>
      </c>
    </row>
    <row r="13657" spans="30:33" x14ac:dyDescent="0.2">
      <c r="AD13657">
        <f t="shared" si="882"/>
        <v>13655</v>
      </c>
      <c r="AE13657">
        <f t="shared" si="885"/>
        <v>5.1138818559767126E-13</v>
      </c>
      <c r="AF13657">
        <f t="shared" si="883"/>
        <v>3.1910622781294672E-10</v>
      </c>
      <c r="AG13657">
        <f t="shared" si="884"/>
        <v>6.9830056743362009E-9</v>
      </c>
    </row>
    <row r="13658" spans="30:33" x14ac:dyDescent="0.2">
      <c r="AD13658">
        <f t="shared" si="882"/>
        <v>13656</v>
      </c>
      <c r="AE13658">
        <f t="shared" si="885"/>
        <v>5.1056996450071503E-13</v>
      </c>
      <c r="AF13658">
        <f t="shared" si="883"/>
        <v>3.1859565784844596E-10</v>
      </c>
      <c r="AG13658">
        <f t="shared" si="884"/>
        <v>6.9723434352217647E-9</v>
      </c>
    </row>
    <row r="13659" spans="30:33" x14ac:dyDescent="0.2">
      <c r="AD13659">
        <f t="shared" si="882"/>
        <v>13657</v>
      </c>
      <c r="AE13659">
        <f t="shared" si="885"/>
        <v>5.0975305255751378E-13</v>
      </c>
      <c r="AF13659">
        <f t="shared" si="883"/>
        <v>3.1808590479588842E-10</v>
      </c>
      <c r="AG13659">
        <f t="shared" si="884"/>
        <v>6.9616974387779658E-9</v>
      </c>
    </row>
    <row r="13660" spans="30:33" x14ac:dyDescent="0.2">
      <c r="AD13660">
        <f t="shared" si="882"/>
        <v>13658</v>
      </c>
      <c r="AE13660">
        <f t="shared" si="885"/>
        <v>5.0893744767342174E-13</v>
      </c>
      <c r="AF13660">
        <f t="shared" si="883"/>
        <v>3.1757696734821498E-10</v>
      </c>
      <c r="AG13660">
        <f t="shared" si="884"/>
        <v>6.9510676603235943E-9</v>
      </c>
    </row>
    <row r="13661" spans="30:33" x14ac:dyDescent="0.2">
      <c r="AD13661">
        <f t="shared" si="882"/>
        <v>13659</v>
      </c>
      <c r="AE13661">
        <f t="shared" si="885"/>
        <v>5.0812314775714416E-13</v>
      </c>
      <c r="AF13661">
        <f t="shared" si="883"/>
        <v>3.1706884420045781E-10</v>
      </c>
      <c r="AG13661">
        <f t="shared" si="884"/>
        <v>6.9404540752148321E-9</v>
      </c>
    </row>
    <row r="13662" spans="30:33" x14ac:dyDescent="0.2">
      <c r="AD13662">
        <f t="shared" si="882"/>
        <v>13660</v>
      </c>
      <c r="AE13662">
        <f t="shared" si="885"/>
        <v>5.0731015072073278E-13</v>
      </c>
      <c r="AF13662">
        <f t="shared" si="883"/>
        <v>3.1656153404973709E-10</v>
      </c>
      <c r="AG13662">
        <f t="shared" si="884"/>
        <v>6.9298566588452099E-9</v>
      </c>
    </row>
    <row r="13663" spans="30:33" x14ac:dyDescent="0.2">
      <c r="AD13663">
        <f t="shared" si="882"/>
        <v>13661</v>
      </c>
      <c r="AE13663">
        <f t="shared" si="885"/>
        <v>5.0649845447957957E-13</v>
      </c>
      <c r="AF13663">
        <f t="shared" si="883"/>
        <v>3.1605503559525747E-10</v>
      </c>
      <c r="AG13663">
        <f t="shared" si="884"/>
        <v>6.9192753866455362E-9</v>
      </c>
    </row>
    <row r="13664" spans="30:33" x14ac:dyDescent="0.2">
      <c r="AD13664">
        <f t="shared" si="882"/>
        <v>13662</v>
      </c>
      <c r="AE13664">
        <f t="shared" si="885"/>
        <v>5.0568805695241218E-13</v>
      </c>
      <c r="AF13664">
        <f t="shared" si="883"/>
        <v>3.1554934753830503E-10</v>
      </c>
      <c r="AG13664">
        <f t="shared" si="884"/>
        <v>6.908710234083855E-9</v>
      </c>
    </row>
    <row r="13665" spans="30:33" x14ac:dyDescent="0.2">
      <c r="AD13665">
        <f t="shared" si="882"/>
        <v>13663</v>
      </c>
      <c r="AE13665">
        <f t="shared" si="885"/>
        <v>5.0487895606128828E-13</v>
      </c>
      <c r="AF13665">
        <f t="shared" si="883"/>
        <v>3.1504446858224375E-10</v>
      </c>
      <c r="AG13665">
        <f t="shared" si="884"/>
        <v>6.8981611766653822E-9</v>
      </c>
    </row>
    <row r="13666" spans="30:33" x14ac:dyDescent="0.2">
      <c r="AD13666">
        <f t="shared" si="882"/>
        <v>13664</v>
      </c>
      <c r="AE13666">
        <f t="shared" si="885"/>
        <v>5.0407114973159024E-13</v>
      </c>
      <c r="AF13666">
        <f t="shared" si="883"/>
        <v>3.1454039743251214E-10</v>
      </c>
      <c r="AG13666">
        <f t="shared" si="884"/>
        <v>6.8876281899324493E-9</v>
      </c>
    </row>
    <row r="13667" spans="30:33" x14ac:dyDescent="0.2">
      <c r="AD13667">
        <f t="shared" si="882"/>
        <v>13665</v>
      </c>
      <c r="AE13667">
        <f t="shared" si="885"/>
        <v>5.0326463589201963E-13</v>
      </c>
      <c r="AF13667">
        <f t="shared" si="883"/>
        <v>3.1403713279662012E-10</v>
      </c>
      <c r="AG13667">
        <f t="shared" si="884"/>
        <v>6.8771112494644486E-9</v>
      </c>
    </row>
    <row r="13668" spans="30:33" x14ac:dyDescent="0.2">
      <c r="AD13668">
        <f t="shared" si="882"/>
        <v>13666</v>
      </c>
      <c r="AE13668">
        <f t="shared" si="885"/>
        <v>5.0245941247459239E-13</v>
      </c>
      <c r="AF13668">
        <f t="shared" si="883"/>
        <v>3.1353467338414552E-10</v>
      </c>
      <c r="AG13668">
        <f t="shared" si="884"/>
        <v>6.8666103308777798E-9</v>
      </c>
    </row>
    <row r="13669" spans="30:33" x14ac:dyDescent="0.2">
      <c r="AD13669">
        <f t="shared" si="882"/>
        <v>13667</v>
      </c>
      <c r="AE13669">
        <f t="shared" si="885"/>
        <v>5.0165547741463302E-13</v>
      </c>
      <c r="AF13669">
        <f t="shared" si="883"/>
        <v>3.1303301790673086E-10</v>
      </c>
      <c r="AG13669">
        <f t="shared" si="884"/>
        <v>6.8561254098257896E-9</v>
      </c>
    </row>
    <row r="13670" spans="30:33" x14ac:dyDescent="0.2">
      <c r="AD13670">
        <f t="shared" si="882"/>
        <v>13668</v>
      </c>
      <c r="AE13670">
        <f t="shared" si="885"/>
        <v>5.0085282865076966E-13</v>
      </c>
      <c r="AF13670">
        <f t="shared" si="883"/>
        <v>3.1253216507808009E-10</v>
      </c>
      <c r="AG13670">
        <f t="shared" si="884"/>
        <v>6.8456564619987199E-9</v>
      </c>
    </row>
    <row r="13671" spans="30:33" x14ac:dyDescent="0.2">
      <c r="AD13671">
        <f t="shared" si="882"/>
        <v>13669</v>
      </c>
      <c r="AE13671">
        <f t="shared" si="885"/>
        <v>5.0005146412492837E-13</v>
      </c>
      <c r="AF13671">
        <f t="shared" si="883"/>
        <v>3.1203211361395514E-10</v>
      </c>
      <c r="AG13671">
        <f t="shared" si="884"/>
        <v>6.8352034631236456E-9</v>
      </c>
    </row>
    <row r="13672" spans="30:33" x14ac:dyDescent="0.2">
      <c r="AD13672">
        <f t="shared" si="882"/>
        <v>13670</v>
      </c>
      <c r="AE13672">
        <f t="shared" si="885"/>
        <v>4.992513817823285E-13</v>
      </c>
      <c r="AF13672">
        <f t="shared" si="883"/>
        <v>3.1153286223217282E-10</v>
      </c>
      <c r="AG13672">
        <f t="shared" si="884"/>
        <v>6.8247663889644303E-9</v>
      </c>
    </row>
    <row r="13673" spans="30:33" x14ac:dyDescent="0.2">
      <c r="AD13673">
        <f t="shared" si="882"/>
        <v>13671</v>
      </c>
      <c r="AE13673">
        <f t="shared" si="885"/>
        <v>4.984525795714767E-13</v>
      </c>
      <c r="AF13673">
        <f t="shared" si="883"/>
        <v>3.1103440965260132E-10</v>
      </c>
      <c r="AG13673">
        <f t="shared" si="884"/>
        <v>6.8143452153216579E-9</v>
      </c>
    </row>
    <row r="13674" spans="30:33" x14ac:dyDescent="0.2">
      <c r="AD13674">
        <f t="shared" si="882"/>
        <v>13672</v>
      </c>
      <c r="AE13674">
        <f t="shared" si="885"/>
        <v>4.976550554441623E-13</v>
      </c>
      <c r="AF13674">
        <f t="shared" si="883"/>
        <v>3.1053675459715716E-10</v>
      </c>
      <c r="AG13674">
        <f t="shared" si="884"/>
        <v>6.8039399180325869E-9</v>
      </c>
    </row>
    <row r="13675" spans="30:33" x14ac:dyDescent="0.2">
      <c r="AD13675">
        <f t="shared" si="882"/>
        <v>13673</v>
      </c>
      <c r="AE13675">
        <f t="shared" si="885"/>
        <v>4.9685880735545165E-13</v>
      </c>
      <c r="AF13675">
        <f t="shared" si="883"/>
        <v>3.1003989578980171E-10</v>
      </c>
      <c r="AG13675">
        <f t="shared" si="884"/>
        <v>6.7935504729710903E-9</v>
      </c>
    </row>
    <row r="13676" spans="30:33" x14ac:dyDescent="0.2">
      <c r="AD13676">
        <f t="shared" si="882"/>
        <v>13674</v>
      </c>
      <c r="AE13676">
        <f t="shared" si="885"/>
        <v>4.9606383326368295E-13</v>
      </c>
      <c r="AF13676">
        <f t="shared" si="883"/>
        <v>3.09543831956538E-10</v>
      </c>
      <c r="AG13676">
        <f t="shared" si="884"/>
        <v>6.7831768560476006E-9</v>
      </c>
    </row>
    <row r="13677" spans="30:33" x14ac:dyDescent="0.2">
      <c r="AD13677">
        <f t="shared" si="882"/>
        <v>13675</v>
      </c>
      <c r="AE13677">
        <f t="shared" si="885"/>
        <v>4.9527013113046104E-13</v>
      </c>
      <c r="AF13677">
        <f t="shared" si="883"/>
        <v>3.0904856182540752E-10</v>
      </c>
      <c r="AG13677">
        <f t="shared" si="884"/>
        <v>6.7728190432090547E-9</v>
      </c>
    </row>
    <row r="13678" spans="30:33" x14ac:dyDescent="0.2">
      <c r="AD13678">
        <f t="shared" si="882"/>
        <v>13676</v>
      </c>
      <c r="AE13678">
        <f t="shared" si="885"/>
        <v>4.944776989206523E-13</v>
      </c>
      <c r="AF13678">
        <f t="shared" si="883"/>
        <v>3.0855408412648687E-10</v>
      </c>
      <c r="AG13678">
        <f t="shared" si="884"/>
        <v>6.7624770104388409E-9</v>
      </c>
    </row>
    <row r="13679" spans="30:33" x14ac:dyDescent="0.2">
      <c r="AD13679">
        <f t="shared" si="882"/>
        <v>13677</v>
      </c>
      <c r="AE13679">
        <f t="shared" si="885"/>
        <v>4.9368653460237926E-13</v>
      </c>
      <c r="AF13679">
        <f t="shared" si="883"/>
        <v>3.080603975918845E-10</v>
      </c>
      <c r="AG13679">
        <f t="shared" si="884"/>
        <v>6.7521507337567411E-9</v>
      </c>
    </row>
    <row r="13680" spans="30:33" x14ac:dyDescent="0.2">
      <c r="AD13680">
        <f t="shared" si="882"/>
        <v>13678</v>
      </c>
      <c r="AE13680">
        <f t="shared" si="885"/>
        <v>4.9289663614701537E-13</v>
      </c>
      <c r="AF13680">
        <f t="shared" si="883"/>
        <v>3.0756750095573749E-10</v>
      </c>
      <c r="AG13680">
        <f t="shared" si="884"/>
        <v>6.7418401892188766E-9</v>
      </c>
    </row>
    <row r="13681" spans="30:33" x14ac:dyDescent="0.2">
      <c r="AD13681">
        <f t="shared" si="882"/>
        <v>13679</v>
      </c>
      <c r="AE13681">
        <f t="shared" si="885"/>
        <v>4.9210800152918025E-13</v>
      </c>
      <c r="AF13681">
        <f t="shared" si="883"/>
        <v>3.0707539295420827E-10</v>
      </c>
      <c r="AG13681">
        <f t="shared" si="884"/>
        <v>6.7315453529176564E-9</v>
      </c>
    </row>
    <row r="13682" spans="30:33" x14ac:dyDescent="0.2">
      <c r="AD13682">
        <f t="shared" si="882"/>
        <v>13680</v>
      </c>
      <c r="AE13682">
        <f t="shared" si="885"/>
        <v>4.9132062872673344E-13</v>
      </c>
      <c r="AF13682">
        <f t="shared" si="883"/>
        <v>3.0658407232548152E-10</v>
      </c>
      <c r="AG13682">
        <f t="shared" si="884"/>
        <v>6.7212662009817136E-9</v>
      </c>
    </row>
    <row r="13683" spans="30:33" x14ac:dyDescent="0.2">
      <c r="AD13683">
        <f t="shared" si="882"/>
        <v>13681</v>
      </c>
      <c r="AE13683">
        <f t="shared" si="885"/>
        <v>4.9053451572077071E-13</v>
      </c>
      <c r="AF13683">
        <f t="shared" si="883"/>
        <v>3.0609353780976075E-10</v>
      </c>
      <c r="AG13683">
        <f t="shared" si="884"/>
        <v>6.7110027095758643E-9</v>
      </c>
    </row>
    <row r="13684" spans="30:33" x14ac:dyDescent="0.2">
      <c r="AD13684">
        <f t="shared" si="882"/>
        <v>13682</v>
      </c>
      <c r="AE13684">
        <f t="shared" si="885"/>
        <v>4.8974966049561739E-13</v>
      </c>
      <c r="AF13684">
        <f t="shared" si="883"/>
        <v>3.056037881492651E-10</v>
      </c>
      <c r="AG13684">
        <f t="shared" si="884"/>
        <v>6.7007548549010372E-9</v>
      </c>
    </row>
    <row r="13685" spans="30:33" x14ac:dyDescent="0.2">
      <c r="AD13685">
        <f t="shared" si="882"/>
        <v>13683</v>
      </c>
      <c r="AE13685">
        <f t="shared" si="885"/>
        <v>4.8896606103882436E-13</v>
      </c>
      <c r="AF13685">
        <f t="shared" si="883"/>
        <v>3.0511482208822626E-10</v>
      </c>
      <c r="AG13685">
        <f t="shared" si="884"/>
        <v>6.6905226131942341E-9</v>
      </c>
    </row>
    <row r="13686" spans="30:33" x14ac:dyDescent="0.2">
      <c r="AD13686">
        <f t="shared" si="882"/>
        <v>13684</v>
      </c>
      <c r="AE13686">
        <f t="shared" si="885"/>
        <v>4.8818371534116221E-13</v>
      </c>
      <c r="AF13686">
        <f t="shared" si="883"/>
        <v>3.0462663837288506E-10</v>
      </c>
      <c r="AG13686">
        <f t="shared" si="884"/>
        <v>6.6803059607284639E-9</v>
      </c>
    </row>
    <row r="13687" spans="30:33" x14ac:dyDescent="0.2">
      <c r="AD13687">
        <f t="shared" si="882"/>
        <v>13685</v>
      </c>
      <c r="AE13687">
        <f t="shared" si="885"/>
        <v>4.8740262139661629E-13</v>
      </c>
      <c r="AF13687">
        <f t="shared" si="883"/>
        <v>3.0413923575148842E-10</v>
      </c>
      <c r="AG13687">
        <f t="shared" si="884"/>
        <v>6.6701048738126942E-9</v>
      </c>
    </row>
    <row r="13688" spans="30:33" x14ac:dyDescent="0.2">
      <c r="AD13688">
        <f t="shared" si="882"/>
        <v>13686</v>
      </c>
      <c r="AE13688">
        <f t="shared" si="885"/>
        <v>4.866227772023817E-13</v>
      </c>
      <c r="AF13688">
        <f t="shared" si="883"/>
        <v>3.0365261297428601E-10</v>
      </c>
      <c r="AG13688">
        <f t="shared" si="884"/>
        <v>6.659919328791796E-9</v>
      </c>
    </row>
    <row r="13689" spans="30:33" x14ac:dyDescent="0.2">
      <c r="AD13689">
        <f t="shared" si="882"/>
        <v>13687</v>
      </c>
      <c r="AE13689">
        <f t="shared" si="885"/>
        <v>4.8584418075885784E-13</v>
      </c>
      <c r="AF13689">
        <f t="shared" si="883"/>
        <v>3.0316676879352713E-10</v>
      </c>
      <c r="AG13689">
        <f t="shared" si="884"/>
        <v>6.6497493020464873E-9</v>
      </c>
    </row>
    <row r="13690" spans="30:33" x14ac:dyDescent="0.2">
      <c r="AD13690">
        <f t="shared" si="882"/>
        <v>13688</v>
      </c>
      <c r="AE13690">
        <f t="shared" si="885"/>
        <v>4.8506683006964362E-13</v>
      </c>
      <c r="AF13690">
        <f t="shared" si="883"/>
        <v>3.0268170196345748E-10</v>
      </c>
      <c r="AG13690">
        <f t="shared" si="884"/>
        <v>6.6395947699932822E-9</v>
      </c>
    </row>
    <row r="13691" spans="30:33" x14ac:dyDescent="0.2">
      <c r="AD13691">
        <f t="shared" si="882"/>
        <v>13689</v>
      </c>
      <c r="AE13691">
        <f t="shared" si="885"/>
        <v>4.8429072314153223E-13</v>
      </c>
      <c r="AF13691">
        <f t="shared" si="883"/>
        <v>3.0219741124031596E-10</v>
      </c>
      <c r="AG13691">
        <f t="shared" si="884"/>
        <v>6.6294557090844348E-9</v>
      </c>
    </row>
    <row r="13692" spans="30:33" x14ac:dyDescent="0.2">
      <c r="AD13692">
        <f t="shared" si="882"/>
        <v>13690</v>
      </c>
      <c r="AE13692">
        <f t="shared" si="885"/>
        <v>4.8351585798450573E-13</v>
      </c>
      <c r="AF13692">
        <f t="shared" si="883"/>
        <v>3.0171389538233143E-10</v>
      </c>
      <c r="AG13692">
        <f t="shared" si="884"/>
        <v>6.6193320958078838E-9</v>
      </c>
    </row>
    <row r="13693" spans="30:33" x14ac:dyDescent="0.2">
      <c r="AD13693">
        <f t="shared" si="882"/>
        <v>13691</v>
      </c>
      <c r="AE13693">
        <f t="shared" si="885"/>
        <v>4.8274223261173053E-13</v>
      </c>
      <c r="AF13693">
        <f t="shared" si="883"/>
        <v>3.0123115314971968E-10</v>
      </c>
      <c r="AG13693">
        <f t="shared" si="884"/>
        <v>6.6092239066872028E-9</v>
      </c>
    </row>
    <row r="13694" spans="30:33" x14ac:dyDescent="0.2">
      <c r="AD13694">
        <f t="shared" si="882"/>
        <v>13692</v>
      </c>
      <c r="AE13694">
        <f t="shared" si="885"/>
        <v>4.8196984503955168E-13</v>
      </c>
      <c r="AF13694">
        <f t="shared" si="883"/>
        <v>3.0074918330468011E-10</v>
      </c>
      <c r="AG13694">
        <f t="shared" si="884"/>
        <v>6.5991311182815415E-9</v>
      </c>
    </row>
    <row r="13695" spans="30:33" x14ac:dyDescent="0.2">
      <c r="AD13695">
        <f t="shared" si="882"/>
        <v>13693</v>
      </c>
      <c r="AE13695">
        <f t="shared" si="885"/>
        <v>4.8119869328748836E-13</v>
      </c>
      <c r="AF13695">
        <f t="shared" si="883"/>
        <v>3.0026798461139262E-10</v>
      </c>
      <c r="AG13695">
        <f t="shared" si="884"/>
        <v>6.5890537071855782E-9</v>
      </c>
    </row>
    <row r="13696" spans="30:33" x14ac:dyDescent="0.2">
      <c r="AD13696">
        <f t="shared" si="882"/>
        <v>13694</v>
      </c>
      <c r="AE13696">
        <f t="shared" si="885"/>
        <v>4.8042877537822844E-13</v>
      </c>
      <c r="AF13696">
        <f t="shared" si="883"/>
        <v>2.9978755583601441E-10</v>
      </c>
      <c r="AG13696">
        <f t="shared" si="884"/>
        <v>6.5789916500294604E-9</v>
      </c>
    </row>
    <row r="13697" spans="30:33" x14ac:dyDescent="0.2">
      <c r="AD13697">
        <f t="shared" si="882"/>
        <v>13695</v>
      </c>
      <c r="AE13697">
        <f t="shared" si="885"/>
        <v>4.7966008933762328E-13</v>
      </c>
      <c r="AF13697">
        <f t="shared" si="883"/>
        <v>2.9930789574667676E-10</v>
      </c>
      <c r="AG13697">
        <f t="shared" si="884"/>
        <v>6.5689449234787505E-9</v>
      </c>
    </row>
    <row r="13698" spans="30:33" x14ac:dyDescent="0.2">
      <c r="AD13698">
        <f t="shared" si="882"/>
        <v>13696</v>
      </c>
      <c r="AE13698">
        <f t="shared" si="885"/>
        <v>4.7889263319468304E-13</v>
      </c>
      <c r="AF13698">
        <f t="shared" si="883"/>
        <v>2.9882900311348206E-10</v>
      </c>
      <c r="AG13698">
        <f t="shared" si="884"/>
        <v>6.5589135042343788E-9</v>
      </c>
    </row>
    <row r="13699" spans="30:33" x14ac:dyDescent="0.2">
      <c r="AD13699">
        <f t="shared" si="882"/>
        <v>13697</v>
      </c>
      <c r="AE13699">
        <f t="shared" si="885"/>
        <v>4.7812640498157149E-13</v>
      </c>
      <c r="AF13699">
        <f t="shared" si="883"/>
        <v>2.9835087670850048E-10</v>
      </c>
      <c r="AG13699">
        <f t="shared" si="884"/>
        <v>6.5488973690325846E-9</v>
      </c>
    </row>
    <row r="13700" spans="30:33" x14ac:dyDescent="0.2">
      <c r="AD13700">
        <f t="shared" si="882"/>
        <v>13698</v>
      </c>
      <c r="AE13700">
        <f t="shared" si="885"/>
        <v>4.7736140273360099E-13</v>
      </c>
      <c r="AF13700">
        <f t="shared" si="883"/>
        <v>2.9787351530576687E-10</v>
      </c>
      <c r="AG13700">
        <f t="shared" si="884"/>
        <v>6.5388964946448666E-9</v>
      </c>
    </row>
    <row r="13701" spans="30:33" x14ac:dyDescent="0.2">
      <c r="AD13701">
        <f t="shared" si="882"/>
        <v>13699</v>
      </c>
      <c r="AE13701">
        <f t="shared" si="885"/>
        <v>4.7659762448922723E-13</v>
      </c>
      <c r="AF13701">
        <f t="shared" si="883"/>
        <v>2.9739691768127761E-10</v>
      </c>
      <c r="AG13701">
        <f t="shared" si="884"/>
        <v>6.528910857877924E-9</v>
      </c>
    </row>
    <row r="13702" spans="30:33" x14ac:dyDescent="0.2">
      <c r="AD13702">
        <f t="shared" si="882"/>
        <v>13700</v>
      </c>
      <c r="AE13702">
        <f t="shared" si="885"/>
        <v>4.7583506829004436E-13</v>
      </c>
      <c r="AF13702">
        <f t="shared" si="883"/>
        <v>2.9692108261298756E-10</v>
      </c>
      <c r="AG13702">
        <f t="shared" si="884"/>
        <v>6.5189404355736074E-9</v>
      </c>
    </row>
    <row r="13703" spans="30:33" x14ac:dyDescent="0.2">
      <c r="AD13703">
        <f t="shared" si="882"/>
        <v>13701</v>
      </c>
      <c r="AE13703">
        <f t="shared" si="885"/>
        <v>4.7507373218078029E-13</v>
      </c>
      <c r="AF13703">
        <f t="shared" si="883"/>
        <v>2.9644600888080675E-10</v>
      </c>
      <c r="AG13703">
        <f t="shared" si="884"/>
        <v>6.5089852046088709E-9</v>
      </c>
    </row>
    <row r="13704" spans="30:33" x14ac:dyDescent="0.2">
      <c r="AD13704">
        <f t="shared" si="882"/>
        <v>13702</v>
      </c>
      <c r="AE13704">
        <f t="shared" si="885"/>
        <v>4.7431361420929098E-13</v>
      </c>
      <c r="AF13704">
        <f t="shared" si="883"/>
        <v>2.9597169526659743E-10</v>
      </c>
      <c r="AG13704">
        <f t="shared" si="884"/>
        <v>6.4990451418957049E-9</v>
      </c>
    </row>
    <row r="13705" spans="30:33" x14ac:dyDescent="0.2">
      <c r="AD13705">
        <f t="shared" si="882"/>
        <v>13703</v>
      </c>
      <c r="AE13705">
        <f t="shared" si="885"/>
        <v>4.7355471242655615E-13</v>
      </c>
      <c r="AF13705">
        <f t="shared" si="883"/>
        <v>2.9549814055417084E-10</v>
      </c>
      <c r="AG13705">
        <f t="shared" si="884"/>
        <v>6.4891202243810986E-9</v>
      </c>
    </row>
    <row r="13706" spans="30:33" x14ac:dyDescent="0.2">
      <c r="AD13706">
        <f t="shared" si="882"/>
        <v>13704</v>
      </c>
      <c r="AE13706">
        <f t="shared" si="885"/>
        <v>4.7279702488667359E-13</v>
      </c>
      <c r="AF13706">
        <f t="shared" si="883"/>
        <v>2.9502534352928415E-10</v>
      </c>
      <c r="AG13706">
        <f t="shared" si="884"/>
        <v>6.4792104290469747E-9</v>
      </c>
    </row>
    <row r="13707" spans="30:33" x14ac:dyDescent="0.2">
      <c r="AD13707">
        <f t="shared" si="882"/>
        <v>13705</v>
      </c>
      <c r="AE13707">
        <f t="shared" si="885"/>
        <v>4.7204054964685486E-13</v>
      </c>
      <c r="AF13707">
        <f t="shared" si="883"/>
        <v>2.9455330297963728E-10</v>
      </c>
      <c r="AG13707">
        <f t="shared" si="884"/>
        <v>6.4693157329101454E-9</v>
      </c>
    </row>
    <row r="13708" spans="30:33" x14ac:dyDescent="0.2">
      <c r="AD13708">
        <f t="shared" si="882"/>
        <v>13706</v>
      </c>
      <c r="AE13708">
        <f t="shared" si="885"/>
        <v>4.7128528476741986E-13</v>
      </c>
      <c r="AF13708">
        <f t="shared" si="883"/>
        <v>2.9408201769486982E-10</v>
      </c>
      <c r="AG13708">
        <f t="shared" si="884"/>
        <v>6.4594361130222566E-9</v>
      </c>
    </row>
    <row r="13709" spans="30:33" x14ac:dyDescent="0.2">
      <c r="AD13709">
        <f t="shared" si="882"/>
        <v>13707</v>
      </c>
      <c r="AE13709">
        <f t="shared" si="885"/>
        <v>4.7053122831179188E-13</v>
      </c>
      <c r="AF13709">
        <f t="shared" si="883"/>
        <v>2.9361148646655801E-10</v>
      </c>
      <c r="AG13709">
        <f t="shared" si="884"/>
        <v>6.449571546469731E-9</v>
      </c>
    </row>
    <row r="13710" spans="30:33" x14ac:dyDescent="0.2">
      <c r="AD13710">
        <f t="shared" si="882"/>
        <v>13708</v>
      </c>
      <c r="AE13710">
        <f t="shared" si="885"/>
        <v>4.6977837834649307E-13</v>
      </c>
      <c r="AF13710">
        <f t="shared" si="883"/>
        <v>2.9314170808821148E-10</v>
      </c>
      <c r="AG13710">
        <f t="shared" si="884"/>
        <v>6.4397220103737275E-9</v>
      </c>
    </row>
    <row r="13711" spans="30:33" x14ac:dyDescent="0.2">
      <c r="AD13711">
        <f t="shared" si="882"/>
        <v>13709</v>
      </c>
      <c r="AE13711">
        <f t="shared" si="885"/>
        <v>4.6902673294113855E-13</v>
      </c>
      <c r="AF13711">
        <f t="shared" si="883"/>
        <v>2.9267268135527032E-10</v>
      </c>
      <c r="AG13711">
        <f t="shared" si="884"/>
        <v>6.4298874818900684E-9</v>
      </c>
    </row>
    <row r="13712" spans="30:33" x14ac:dyDescent="0.2">
      <c r="AD13712">
        <f t="shared" ref="AD13712:AD13775" si="886">AD13711+1</f>
        <v>13710</v>
      </c>
      <c r="AE13712">
        <f t="shared" si="885"/>
        <v>4.6827629016843273E-13</v>
      </c>
      <c r="AF13712">
        <f t="shared" ref="AF13712:AF13775" si="887">AF13711*$AF$3</f>
        <v>2.9220440506510187E-10</v>
      </c>
      <c r="AG13712">
        <f t="shared" ref="AG13712:AG13775" si="888">AD13712*AE13712</f>
        <v>6.4200679382092128E-9</v>
      </c>
    </row>
    <row r="13713" spans="30:33" x14ac:dyDescent="0.2">
      <c r="AD13713">
        <f t="shared" si="886"/>
        <v>13711</v>
      </c>
      <c r="AE13713">
        <f t="shared" si="885"/>
        <v>4.6752704810416317E-13</v>
      </c>
      <c r="AF13713">
        <f t="shared" si="887"/>
        <v>2.9173687801699767E-10</v>
      </c>
      <c r="AG13713">
        <f t="shared" si="888"/>
        <v>6.410263356556181E-9</v>
      </c>
    </row>
    <row r="13714" spans="30:33" x14ac:dyDescent="0.2">
      <c r="AD13714">
        <f t="shared" si="886"/>
        <v>13712</v>
      </c>
      <c r="AE13714">
        <f t="shared" si="885"/>
        <v>4.6677900482719652E-13</v>
      </c>
      <c r="AF13714">
        <f t="shared" si="887"/>
        <v>2.9127009901217047E-10</v>
      </c>
      <c r="AG13714">
        <f t="shared" si="888"/>
        <v>6.400473714190519E-9</v>
      </c>
    </row>
    <row r="13715" spans="30:33" x14ac:dyDescent="0.2">
      <c r="AD13715">
        <f t="shared" si="886"/>
        <v>13713</v>
      </c>
      <c r="AE13715">
        <f t="shared" ref="AE13715:AE13778" si="889">AF13714*$AE$3</f>
        <v>4.6603215841947292E-13</v>
      </c>
      <c r="AF13715">
        <f t="shared" si="887"/>
        <v>2.9080406685375097E-10</v>
      </c>
      <c r="AG13715">
        <f t="shared" si="888"/>
        <v>6.3906989884062324E-9</v>
      </c>
    </row>
    <row r="13716" spans="30:33" x14ac:dyDescent="0.2">
      <c r="AD13716">
        <f t="shared" si="886"/>
        <v>13714</v>
      </c>
      <c r="AE13716">
        <f t="shared" si="889"/>
        <v>4.6528650696600179E-13</v>
      </c>
      <c r="AF13716">
        <f t="shared" si="887"/>
        <v>2.9033878034678497E-10</v>
      </c>
      <c r="AG13716">
        <f t="shared" si="888"/>
        <v>6.3809391565317488E-9</v>
      </c>
    </row>
    <row r="13717" spans="30:33" x14ac:dyDescent="0.2">
      <c r="AD13717">
        <f t="shared" si="886"/>
        <v>13715</v>
      </c>
      <c r="AE13717">
        <f t="shared" si="889"/>
        <v>4.6454204855485613E-13</v>
      </c>
      <c r="AF13717">
        <f t="shared" si="887"/>
        <v>2.8987423829823013E-10</v>
      </c>
      <c r="AG13717">
        <f t="shared" si="888"/>
        <v>6.3711941959298515E-9</v>
      </c>
    </row>
    <row r="13718" spans="30:33" x14ac:dyDescent="0.2">
      <c r="AD13718">
        <f t="shared" si="886"/>
        <v>13716</v>
      </c>
      <c r="AE13718">
        <f t="shared" si="889"/>
        <v>4.6379878127716843E-13</v>
      </c>
      <c r="AF13718">
        <f t="shared" si="887"/>
        <v>2.8941043951695292E-10</v>
      </c>
      <c r="AG13718">
        <f t="shared" si="888"/>
        <v>6.3614640839976424E-9</v>
      </c>
    </row>
    <row r="13719" spans="30:33" x14ac:dyDescent="0.2">
      <c r="AD13719">
        <f t="shared" si="886"/>
        <v>13717</v>
      </c>
      <c r="AE13719">
        <f t="shared" si="889"/>
        <v>4.6305670322712486E-13</v>
      </c>
      <c r="AF13719">
        <f t="shared" si="887"/>
        <v>2.8894738281372577E-10</v>
      </c>
      <c r="AG13719">
        <f t="shared" si="888"/>
        <v>6.351748798166472E-9</v>
      </c>
    </row>
    <row r="13720" spans="30:33" x14ac:dyDescent="0.2">
      <c r="AD13720">
        <f t="shared" si="886"/>
        <v>13718</v>
      </c>
      <c r="AE13720">
        <f t="shared" si="889"/>
        <v>4.6231581250196142E-13</v>
      </c>
      <c r="AF13720">
        <f t="shared" si="887"/>
        <v>2.8848506700122379E-10</v>
      </c>
      <c r="AG13720">
        <f t="shared" si="888"/>
        <v>6.3420483159019065E-9</v>
      </c>
    </row>
    <row r="13721" spans="30:33" x14ac:dyDescent="0.2">
      <c r="AD13721">
        <f t="shared" si="886"/>
        <v>13719</v>
      </c>
      <c r="AE13721">
        <f t="shared" si="889"/>
        <v>4.6157610720195828E-13</v>
      </c>
      <c r="AF13721">
        <f t="shared" si="887"/>
        <v>2.8802349089402181E-10</v>
      </c>
      <c r="AG13721">
        <f t="shared" si="888"/>
        <v>6.3323626147036654E-9</v>
      </c>
    </row>
    <row r="13722" spans="30:33" x14ac:dyDescent="0.2">
      <c r="AD13722">
        <f t="shared" si="886"/>
        <v>13720</v>
      </c>
      <c r="AE13722">
        <f t="shared" si="889"/>
        <v>4.6083758543043511E-13</v>
      </c>
      <c r="AF13722">
        <f t="shared" si="887"/>
        <v>2.8756265330859135E-10</v>
      </c>
      <c r="AG13722">
        <f t="shared" si="888"/>
        <v>6.3226916721055696E-9</v>
      </c>
    </row>
    <row r="13723" spans="30:33" x14ac:dyDescent="0.2">
      <c r="AD13723">
        <f t="shared" si="886"/>
        <v>13721</v>
      </c>
      <c r="AE13723">
        <f t="shared" si="889"/>
        <v>4.6010024529374638E-13</v>
      </c>
      <c r="AF13723">
        <f t="shared" si="887"/>
        <v>2.8710255306329761E-10</v>
      </c>
      <c r="AG13723">
        <f t="shared" si="888"/>
        <v>6.3130354656754942E-9</v>
      </c>
    </row>
    <row r="13724" spans="30:33" x14ac:dyDescent="0.2">
      <c r="AD13724">
        <f t="shared" si="886"/>
        <v>13722</v>
      </c>
      <c r="AE13724">
        <f t="shared" si="889"/>
        <v>4.5936408490127641E-13</v>
      </c>
      <c r="AF13724">
        <f t="shared" si="887"/>
        <v>2.8664318897839632E-10</v>
      </c>
      <c r="AG13724">
        <f t="shared" si="888"/>
        <v>6.3033939730153147E-9</v>
      </c>
    </row>
    <row r="13725" spans="30:33" x14ac:dyDescent="0.2">
      <c r="AD13725">
        <f t="shared" si="886"/>
        <v>13723</v>
      </c>
      <c r="AE13725">
        <f t="shared" si="889"/>
        <v>4.5862910236543436E-13</v>
      </c>
      <c r="AF13725">
        <f t="shared" si="887"/>
        <v>2.8618455987603089E-10</v>
      </c>
      <c r="AG13725">
        <f t="shared" si="888"/>
        <v>6.2937671717608556E-9</v>
      </c>
    </row>
    <row r="13726" spans="30:33" x14ac:dyDescent="0.2">
      <c r="AD13726">
        <f t="shared" si="886"/>
        <v>13724</v>
      </c>
      <c r="AE13726">
        <f t="shared" si="889"/>
        <v>4.5789529580164966E-13</v>
      </c>
      <c r="AF13726">
        <f t="shared" si="887"/>
        <v>2.8572666458022924E-10</v>
      </c>
      <c r="AG13726">
        <f t="shared" si="888"/>
        <v>6.2841550395818397E-9</v>
      </c>
    </row>
    <row r="13727" spans="30:33" x14ac:dyDescent="0.2">
      <c r="AD13727">
        <f t="shared" si="886"/>
        <v>13725</v>
      </c>
      <c r="AE13727">
        <f t="shared" si="889"/>
        <v>4.5716266332836702E-13</v>
      </c>
      <c r="AF13727">
        <f t="shared" si="887"/>
        <v>2.8526950191690089E-10</v>
      </c>
      <c r="AG13727">
        <f t="shared" si="888"/>
        <v>6.2745575541818376E-9</v>
      </c>
    </row>
    <row r="13728" spans="30:33" x14ac:dyDescent="0.2">
      <c r="AD13728">
        <f t="shared" si="886"/>
        <v>13726</v>
      </c>
      <c r="AE13728">
        <f t="shared" si="889"/>
        <v>4.5643120306704161E-13</v>
      </c>
      <c r="AF13728">
        <f t="shared" si="887"/>
        <v>2.8481307071383386E-10</v>
      </c>
      <c r="AG13728">
        <f t="shared" si="888"/>
        <v>6.2649746932982128E-9</v>
      </c>
    </row>
    <row r="13729" spans="30:33" x14ac:dyDescent="0.2">
      <c r="AD13729">
        <f t="shared" si="886"/>
        <v>13727</v>
      </c>
      <c r="AE13729">
        <f t="shared" si="889"/>
        <v>4.5570091314213438E-13</v>
      </c>
      <c r="AF13729">
        <f t="shared" si="887"/>
        <v>2.8435736980069172E-10</v>
      </c>
      <c r="AG13729">
        <f t="shared" si="888"/>
        <v>6.2554064347020789E-9</v>
      </c>
    </row>
    <row r="13730" spans="30:33" x14ac:dyDescent="0.2">
      <c r="AD13730">
        <f t="shared" si="886"/>
        <v>13728</v>
      </c>
      <c r="AE13730">
        <f t="shared" si="889"/>
        <v>4.5497179168110694E-13</v>
      </c>
      <c r="AF13730">
        <f t="shared" si="887"/>
        <v>2.8390239800901061E-10</v>
      </c>
      <c r="AG13730">
        <f t="shared" si="888"/>
        <v>6.2458527561982359E-9</v>
      </c>
    </row>
    <row r="13731" spans="30:33" x14ac:dyDescent="0.2">
      <c r="AD13731">
        <f t="shared" si="886"/>
        <v>13729</v>
      </c>
      <c r="AE13731">
        <f t="shared" si="889"/>
        <v>4.5424383681441715E-13</v>
      </c>
      <c r="AF13731">
        <f t="shared" si="887"/>
        <v>2.834481541721962E-10</v>
      </c>
      <c r="AG13731">
        <f t="shared" si="888"/>
        <v>6.2363136356251332E-9</v>
      </c>
    </row>
    <row r="13732" spans="30:33" x14ac:dyDescent="0.2">
      <c r="AD13732">
        <f t="shared" si="886"/>
        <v>13730</v>
      </c>
      <c r="AE13732">
        <f t="shared" si="889"/>
        <v>4.5351704667551415E-13</v>
      </c>
      <c r="AF13732">
        <f t="shared" si="887"/>
        <v>2.8299463712552066E-10</v>
      </c>
      <c r="AG13732">
        <f t="shared" si="888"/>
        <v>6.2267890508548091E-9</v>
      </c>
    </row>
    <row r="13733" spans="30:33" x14ac:dyDescent="0.2">
      <c r="AD13733">
        <f t="shared" si="886"/>
        <v>13731</v>
      </c>
      <c r="AE13733">
        <f t="shared" si="889"/>
        <v>4.5279141940083326E-13</v>
      </c>
      <c r="AF13733">
        <f t="shared" si="887"/>
        <v>2.8254184570611982E-10</v>
      </c>
      <c r="AG13733">
        <f t="shared" si="888"/>
        <v>6.2172789797928412E-9</v>
      </c>
    </row>
    <row r="13734" spans="30:33" x14ac:dyDescent="0.2">
      <c r="AD13734">
        <f t="shared" si="886"/>
        <v>13732</v>
      </c>
      <c r="AE13734">
        <f t="shared" si="889"/>
        <v>4.520669531297919E-13</v>
      </c>
      <c r="AF13734">
        <f t="shared" si="887"/>
        <v>2.8208977875299003E-10</v>
      </c>
      <c r="AG13734">
        <f t="shared" si="888"/>
        <v>6.2077834003783025E-9</v>
      </c>
    </row>
    <row r="13735" spans="30:33" x14ac:dyDescent="0.2">
      <c r="AD13735">
        <f t="shared" si="886"/>
        <v>13733</v>
      </c>
      <c r="AE13735">
        <f t="shared" si="889"/>
        <v>4.5134364600478424E-13</v>
      </c>
      <c r="AF13735">
        <f t="shared" si="887"/>
        <v>2.8163843510698524E-10</v>
      </c>
      <c r="AG13735">
        <f t="shared" si="888"/>
        <v>6.1983022905837017E-9</v>
      </c>
    </row>
    <row r="13736" spans="30:33" x14ac:dyDescent="0.2">
      <c r="AD13736">
        <f t="shared" si="886"/>
        <v>13734</v>
      </c>
      <c r="AE13736">
        <f t="shared" si="889"/>
        <v>4.5062149617117659E-13</v>
      </c>
      <c r="AF13736">
        <f t="shared" si="887"/>
        <v>2.8118781361081403E-10</v>
      </c>
      <c r="AG13736">
        <f t="shared" si="888"/>
        <v>6.1888356284149392E-9</v>
      </c>
    </row>
    <row r="13737" spans="30:33" x14ac:dyDescent="0.2">
      <c r="AD13737">
        <f t="shared" si="886"/>
        <v>13735</v>
      </c>
      <c r="AE13737">
        <f t="shared" si="889"/>
        <v>4.4990050177730268E-13</v>
      </c>
      <c r="AF13737">
        <f t="shared" si="887"/>
        <v>2.8073791310903671E-10</v>
      </c>
      <c r="AG13737">
        <f t="shared" si="888"/>
        <v>6.1793833919112523E-9</v>
      </c>
    </row>
    <row r="13738" spans="30:33" x14ac:dyDescent="0.2">
      <c r="AD13738">
        <f t="shared" si="886"/>
        <v>13736</v>
      </c>
      <c r="AE13738">
        <f t="shared" si="889"/>
        <v>4.4918066097445892E-13</v>
      </c>
      <c r="AF13738">
        <f t="shared" si="887"/>
        <v>2.8028873244806222E-10</v>
      </c>
      <c r="AG13738">
        <f t="shared" si="888"/>
        <v>6.1699455591451674E-9</v>
      </c>
    </row>
    <row r="13739" spans="30:33" x14ac:dyDescent="0.2">
      <c r="AD13739">
        <f t="shared" si="886"/>
        <v>13737</v>
      </c>
      <c r="AE13739">
        <f t="shared" si="889"/>
        <v>4.4846197191689976E-13</v>
      </c>
      <c r="AF13739">
        <f t="shared" si="887"/>
        <v>2.7984027047614532E-10</v>
      </c>
      <c r="AG13739">
        <f t="shared" si="888"/>
        <v>6.160522108222452E-9</v>
      </c>
    </row>
    <row r="13740" spans="30:33" x14ac:dyDescent="0.2">
      <c r="AD13740">
        <f t="shared" si="886"/>
        <v>13738</v>
      </c>
      <c r="AE13740">
        <f t="shared" si="889"/>
        <v>4.4774443276183272E-13</v>
      </c>
      <c r="AF13740">
        <f t="shared" si="887"/>
        <v>2.7939252604338348E-10</v>
      </c>
      <c r="AG13740">
        <f t="shared" si="888"/>
        <v>6.1511130172820575E-9</v>
      </c>
    </row>
    <row r="13741" spans="30:33" x14ac:dyDescent="0.2">
      <c r="AD13741">
        <f t="shared" si="886"/>
        <v>13739</v>
      </c>
      <c r="AE13741">
        <f t="shared" si="889"/>
        <v>4.4702804166941377E-13</v>
      </c>
      <c r="AF13741">
        <f t="shared" si="887"/>
        <v>2.7894549800171405E-10</v>
      </c>
      <c r="AG13741">
        <f t="shared" si="888"/>
        <v>6.1417182644960756E-9</v>
      </c>
    </row>
    <row r="13742" spans="30:33" x14ac:dyDescent="0.2">
      <c r="AD13742">
        <f t="shared" si="886"/>
        <v>13740</v>
      </c>
      <c r="AE13742">
        <f t="shared" si="889"/>
        <v>4.4631279680274271E-13</v>
      </c>
      <c r="AF13742">
        <f t="shared" si="887"/>
        <v>2.7849918520491131E-10</v>
      </c>
      <c r="AG13742">
        <f t="shared" si="888"/>
        <v>6.1323378280696851E-9</v>
      </c>
    </row>
    <row r="13743" spans="30:33" x14ac:dyDescent="0.2">
      <c r="AD13743">
        <f t="shared" si="886"/>
        <v>13741</v>
      </c>
      <c r="AE13743">
        <f t="shared" si="889"/>
        <v>4.4559869632785829E-13</v>
      </c>
      <c r="AF13743">
        <f t="shared" si="887"/>
        <v>2.7805358650858344E-10</v>
      </c>
      <c r="AG13743">
        <f t="shared" si="888"/>
        <v>6.1229716862411009E-9</v>
      </c>
    </row>
    <row r="13744" spans="30:33" x14ac:dyDescent="0.2">
      <c r="AD13744">
        <f t="shared" si="886"/>
        <v>13742</v>
      </c>
      <c r="AE13744">
        <f t="shared" si="889"/>
        <v>4.4488573841373372E-13</v>
      </c>
      <c r="AF13744">
        <f t="shared" si="887"/>
        <v>2.7760870077016971E-10</v>
      </c>
      <c r="AG13744">
        <f t="shared" si="888"/>
        <v>6.1136198172815291E-9</v>
      </c>
    </row>
    <row r="13745" spans="30:33" x14ac:dyDescent="0.2">
      <c r="AD13745">
        <f t="shared" si="886"/>
        <v>13743</v>
      </c>
      <c r="AE13745">
        <f t="shared" si="889"/>
        <v>4.4417392123227173E-13</v>
      </c>
      <c r="AF13745">
        <f t="shared" si="887"/>
        <v>2.7716452684893742E-10</v>
      </c>
      <c r="AG13745">
        <f t="shared" si="888"/>
        <v>6.1042821994951107E-9</v>
      </c>
    </row>
    <row r="13746" spans="30:33" x14ac:dyDescent="0.2">
      <c r="AD13746">
        <f t="shared" si="886"/>
        <v>13744</v>
      </c>
      <c r="AE13746">
        <f t="shared" si="889"/>
        <v>4.4346324295830007E-13</v>
      </c>
      <c r="AF13746">
        <f t="shared" si="887"/>
        <v>2.7672106360597913E-10</v>
      </c>
      <c r="AG13746">
        <f t="shared" si="888"/>
        <v>6.0949588112188764E-9</v>
      </c>
    </row>
    <row r="13747" spans="30:33" x14ac:dyDescent="0.2">
      <c r="AD13747">
        <f t="shared" si="886"/>
        <v>13745</v>
      </c>
      <c r="AE13747">
        <f t="shared" si="889"/>
        <v>4.427537017695668E-13</v>
      </c>
      <c r="AF13747">
        <f t="shared" si="887"/>
        <v>2.7627830990420956E-10</v>
      </c>
      <c r="AG13747">
        <f t="shared" si="888"/>
        <v>6.0856496308226958E-9</v>
      </c>
    </row>
    <row r="13748" spans="30:33" x14ac:dyDescent="0.2">
      <c r="AD13748">
        <f t="shared" si="886"/>
        <v>13746</v>
      </c>
      <c r="AE13748">
        <f t="shared" si="889"/>
        <v>4.4204529584673552E-13</v>
      </c>
      <c r="AF13748">
        <f t="shared" si="887"/>
        <v>2.7583626460836282E-10</v>
      </c>
      <c r="AG13748">
        <f t="shared" si="888"/>
        <v>6.0763546367092265E-9</v>
      </c>
    </row>
    <row r="13749" spans="30:33" x14ac:dyDescent="0.2">
      <c r="AD13749">
        <f t="shared" si="886"/>
        <v>13747</v>
      </c>
      <c r="AE13749">
        <f t="shared" si="889"/>
        <v>4.4133802337338071E-13</v>
      </c>
      <c r="AF13749">
        <f t="shared" si="887"/>
        <v>2.7539492658498945E-10</v>
      </c>
      <c r="AG13749">
        <f t="shared" si="888"/>
        <v>6.067073807313865E-9</v>
      </c>
    </row>
    <row r="13750" spans="30:33" x14ac:dyDescent="0.2">
      <c r="AD13750">
        <f t="shared" si="886"/>
        <v>13748</v>
      </c>
      <c r="AE13750">
        <f t="shared" si="889"/>
        <v>4.4063188253598331E-13</v>
      </c>
      <c r="AF13750">
        <f t="shared" si="887"/>
        <v>2.7495429470245344E-10</v>
      </c>
      <c r="AG13750">
        <f t="shared" si="888"/>
        <v>6.0578071211046987E-9</v>
      </c>
    </row>
    <row r="13751" spans="30:33" x14ac:dyDescent="0.2">
      <c r="AD13751">
        <f t="shared" si="886"/>
        <v>13749</v>
      </c>
      <c r="AE13751">
        <f t="shared" si="889"/>
        <v>4.3992687152392568E-13</v>
      </c>
      <c r="AF13751">
        <f t="shared" si="887"/>
        <v>2.7451436783092951E-10</v>
      </c>
      <c r="AG13751">
        <f t="shared" si="888"/>
        <v>6.0485545565824539E-9</v>
      </c>
    </row>
    <row r="13752" spans="30:33" x14ac:dyDescent="0.2">
      <c r="AD13752">
        <f t="shared" si="886"/>
        <v>13750</v>
      </c>
      <c r="AE13752">
        <f t="shared" si="889"/>
        <v>4.3922298852948739E-13</v>
      </c>
      <c r="AF13752">
        <f t="shared" si="887"/>
        <v>2.740751448424E-10</v>
      </c>
      <c r="AG13752">
        <f t="shared" si="888"/>
        <v>6.0393160922804513E-9</v>
      </c>
    </row>
    <row r="13753" spans="30:33" x14ac:dyDescent="0.2">
      <c r="AD13753">
        <f t="shared" si="886"/>
        <v>13751</v>
      </c>
      <c r="AE13753">
        <f t="shared" si="889"/>
        <v>4.3852023174784021E-13</v>
      </c>
      <c r="AF13753">
        <f t="shared" si="887"/>
        <v>2.7363662461065214E-10</v>
      </c>
      <c r="AG13753">
        <f t="shared" si="888"/>
        <v>6.030091706764551E-9</v>
      </c>
    </row>
    <row r="13754" spans="30:33" x14ac:dyDescent="0.2">
      <c r="AD13754">
        <f t="shared" si="886"/>
        <v>13752</v>
      </c>
      <c r="AE13754">
        <f t="shared" si="889"/>
        <v>4.3781859937704363E-13</v>
      </c>
      <c r="AF13754">
        <f t="shared" si="887"/>
        <v>2.7319880601127509E-10</v>
      </c>
      <c r="AG13754">
        <f t="shared" si="888"/>
        <v>6.0208813786331042E-9</v>
      </c>
    </row>
    <row r="13755" spans="30:33" x14ac:dyDescent="0.2">
      <c r="AD13755">
        <f t="shared" si="886"/>
        <v>13753</v>
      </c>
      <c r="AE13755">
        <f t="shared" si="889"/>
        <v>4.3711808961804035E-13</v>
      </c>
      <c r="AF13755">
        <f t="shared" si="887"/>
        <v>2.7276168792165704E-10</v>
      </c>
      <c r="AG13755">
        <f t="shared" si="888"/>
        <v>6.0116850865169089E-9</v>
      </c>
    </row>
    <row r="13756" spans="30:33" x14ac:dyDescent="0.2">
      <c r="AD13756">
        <f t="shared" si="886"/>
        <v>13754</v>
      </c>
      <c r="AE13756">
        <f t="shared" si="889"/>
        <v>4.3641870067465145E-13</v>
      </c>
      <c r="AF13756">
        <f t="shared" si="887"/>
        <v>2.7232526922098239E-10</v>
      </c>
      <c r="AG13756">
        <f t="shared" si="888"/>
        <v>6.0025028090791563E-9</v>
      </c>
    </row>
    <row r="13757" spans="30:33" x14ac:dyDescent="0.2">
      <c r="AD13757">
        <f t="shared" si="886"/>
        <v>13755</v>
      </c>
      <c r="AE13757">
        <f t="shared" si="889"/>
        <v>4.3572043075357201E-13</v>
      </c>
      <c r="AF13757">
        <f t="shared" si="887"/>
        <v>2.718895487902288E-10</v>
      </c>
      <c r="AG13757">
        <f t="shared" si="888"/>
        <v>5.9933345250153829E-9</v>
      </c>
    </row>
    <row r="13758" spans="30:33" x14ac:dyDescent="0.2">
      <c r="AD13758">
        <f t="shared" si="886"/>
        <v>13756</v>
      </c>
      <c r="AE13758">
        <f t="shared" si="889"/>
        <v>4.3502327806436628E-13</v>
      </c>
      <c r="AF13758">
        <f t="shared" si="887"/>
        <v>2.7145452551216441E-10</v>
      </c>
      <c r="AG13758">
        <f t="shared" si="888"/>
        <v>5.9841802130534225E-9</v>
      </c>
    </row>
    <row r="13759" spans="30:33" x14ac:dyDescent="0.2">
      <c r="AD13759">
        <f t="shared" si="886"/>
        <v>13757</v>
      </c>
      <c r="AE13759">
        <f t="shared" si="889"/>
        <v>4.3432724081946328E-13</v>
      </c>
      <c r="AF13759">
        <f t="shared" si="887"/>
        <v>2.7102019827134495E-10</v>
      </c>
      <c r="AG13759">
        <f t="shared" si="888"/>
        <v>5.9750398519533564E-9</v>
      </c>
    </row>
    <row r="13760" spans="30:33" x14ac:dyDescent="0.2">
      <c r="AD13760">
        <f t="shared" si="886"/>
        <v>13758</v>
      </c>
      <c r="AE13760">
        <f t="shared" si="889"/>
        <v>4.3363231723415211E-13</v>
      </c>
      <c r="AF13760">
        <f t="shared" si="887"/>
        <v>2.705865659541108E-10</v>
      </c>
      <c r="AG13760">
        <f t="shared" si="888"/>
        <v>5.965913420507465E-9</v>
      </c>
    </row>
    <row r="13761" spans="30:33" x14ac:dyDescent="0.2">
      <c r="AD13761">
        <f t="shared" si="886"/>
        <v>13759</v>
      </c>
      <c r="AE13761">
        <f t="shared" si="889"/>
        <v>4.3293850552657746E-13</v>
      </c>
      <c r="AF13761">
        <f t="shared" si="887"/>
        <v>2.7015362744858423E-10</v>
      </c>
      <c r="AG13761">
        <f t="shared" si="888"/>
        <v>5.9568008975401793E-9</v>
      </c>
    </row>
    <row r="13762" spans="30:33" x14ac:dyDescent="0.2">
      <c r="AD13762">
        <f t="shared" si="886"/>
        <v>13760</v>
      </c>
      <c r="AE13762">
        <f t="shared" si="889"/>
        <v>4.3224580391773498E-13</v>
      </c>
      <c r="AF13762">
        <f t="shared" si="887"/>
        <v>2.6972138164466648E-10</v>
      </c>
      <c r="AG13762">
        <f t="shared" si="888"/>
        <v>5.9477022619080333E-9</v>
      </c>
    </row>
    <row r="13763" spans="30:33" x14ac:dyDescent="0.2">
      <c r="AD13763">
        <f t="shared" si="886"/>
        <v>13761</v>
      </c>
      <c r="AE13763">
        <f t="shared" si="889"/>
        <v>4.3155421063146657E-13</v>
      </c>
      <c r="AF13763">
        <f t="shared" si="887"/>
        <v>2.69289827434035E-10</v>
      </c>
      <c r="AG13763">
        <f t="shared" si="888"/>
        <v>5.9386174924996117E-9</v>
      </c>
    </row>
    <row r="13764" spans="30:33" x14ac:dyDescent="0.2">
      <c r="AD13764">
        <f t="shared" si="886"/>
        <v>13762</v>
      </c>
      <c r="AE13764">
        <f t="shared" si="889"/>
        <v>4.3086372389445617E-13</v>
      </c>
      <c r="AF13764">
        <f t="shared" si="887"/>
        <v>2.6885896371014055E-10</v>
      </c>
      <c r="AG13764">
        <f t="shared" si="888"/>
        <v>5.9295465682355062E-9</v>
      </c>
    </row>
    <row r="13765" spans="30:33" x14ac:dyDescent="0.2">
      <c r="AD13765">
        <f t="shared" si="886"/>
        <v>13763</v>
      </c>
      <c r="AE13765">
        <f t="shared" si="889"/>
        <v>4.3017434193622506E-13</v>
      </c>
      <c r="AF13765">
        <f t="shared" si="887"/>
        <v>2.6842878936820432E-10</v>
      </c>
      <c r="AG13765">
        <f t="shared" si="888"/>
        <v>5.9204894680682657E-9</v>
      </c>
    </row>
    <row r="13766" spans="30:33" x14ac:dyDescent="0.2">
      <c r="AD13766">
        <f t="shared" si="886"/>
        <v>13764</v>
      </c>
      <c r="AE13766">
        <f t="shared" si="889"/>
        <v>4.294860629891271E-13</v>
      </c>
      <c r="AF13766">
        <f t="shared" si="887"/>
        <v>2.6799930330521519E-10</v>
      </c>
      <c r="AG13766">
        <f t="shared" si="888"/>
        <v>5.9114461709823452E-9</v>
      </c>
    </row>
    <row r="13767" spans="30:33" x14ac:dyDescent="0.2">
      <c r="AD13767">
        <f t="shared" si="886"/>
        <v>13765</v>
      </c>
      <c r="AE13767">
        <f t="shared" si="889"/>
        <v>4.2879888528834448E-13</v>
      </c>
      <c r="AF13767">
        <f t="shared" si="887"/>
        <v>2.6757050441992684E-10</v>
      </c>
      <c r="AG13767">
        <f t="shared" si="888"/>
        <v>5.9024166559940619E-9</v>
      </c>
    </row>
    <row r="13768" spans="30:33" x14ac:dyDescent="0.2">
      <c r="AD13768">
        <f t="shared" si="886"/>
        <v>13766</v>
      </c>
      <c r="AE13768">
        <f t="shared" si="889"/>
        <v>4.2811280707188314E-13</v>
      </c>
      <c r="AF13768">
        <f t="shared" si="887"/>
        <v>2.6714239161285492E-10</v>
      </c>
      <c r="AG13768">
        <f t="shared" si="888"/>
        <v>5.8934009021515429E-9</v>
      </c>
    </row>
    <row r="13769" spans="30:33" x14ac:dyDescent="0.2">
      <c r="AD13769">
        <f t="shared" si="886"/>
        <v>13767</v>
      </c>
      <c r="AE13769">
        <f t="shared" si="889"/>
        <v>4.2742782658056805E-13</v>
      </c>
      <c r="AF13769">
        <f t="shared" si="887"/>
        <v>2.6671496378627436E-10</v>
      </c>
      <c r="AG13769">
        <f t="shared" si="888"/>
        <v>5.88439888853468E-9</v>
      </c>
    </row>
    <row r="13770" spans="30:33" x14ac:dyDescent="0.2">
      <c r="AD13770">
        <f t="shared" si="886"/>
        <v>13768</v>
      </c>
      <c r="AE13770">
        <f t="shared" si="889"/>
        <v>4.2674394205803918E-13</v>
      </c>
      <c r="AF13770">
        <f t="shared" si="887"/>
        <v>2.662882198442163E-10</v>
      </c>
      <c r="AG13770">
        <f t="shared" si="888"/>
        <v>5.8754105942550833E-9</v>
      </c>
    </row>
    <row r="13771" spans="30:33" x14ac:dyDescent="0.2">
      <c r="AD13771">
        <f t="shared" si="886"/>
        <v>13769</v>
      </c>
      <c r="AE13771">
        <f t="shared" si="889"/>
        <v>4.2606115175074626E-13</v>
      </c>
      <c r="AF13771">
        <f t="shared" si="887"/>
        <v>2.6586215869246553E-10</v>
      </c>
      <c r="AG13771">
        <f t="shared" si="888"/>
        <v>5.8664359984560254E-9</v>
      </c>
    </row>
    <row r="13772" spans="30:33" x14ac:dyDescent="0.2">
      <c r="AD13772">
        <f t="shared" si="886"/>
        <v>13770</v>
      </c>
      <c r="AE13772">
        <f t="shared" si="889"/>
        <v>4.2537945390794507E-13</v>
      </c>
      <c r="AF13772">
        <f t="shared" si="887"/>
        <v>2.6543677923855759E-10</v>
      </c>
      <c r="AG13772">
        <f t="shared" si="888"/>
        <v>5.8574750803124033E-9</v>
      </c>
    </row>
    <row r="13773" spans="30:33" x14ac:dyDescent="0.2">
      <c r="AD13773">
        <f t="shared" si="886"/>
        <v>13771</v>
      </c>
      <c r="AE13773">
        <f t="shared" si="889"/>
        <v>4.2469884678169236E-13</v>
      </c>
      <c r="AF13773">
        <f t="shared" si="887"/>
        <v>2.6501208039177591E-10</v>
      </c>
      <c r="AG13773">
        <f t="shared" si="888"/>
        <v>5.8485278190306854E-9</v>
      </c>
    </row>
    <row r="13774" spans="30:33" x14ac:dyDescent="0.2">
      <c r="AD13774">
        <f t="shared" si="886"/>
        <v>13772</v>
      </c>
      <c r="AE13774">
        <f t="shared" si="889"/>
        <v>4.2401932862684166E-13</v>
      </c>
      <c r="AF13774">
        <f t="shared" si="887"/>
        <v>2.6458806106314904E-10</v>
      </c>
      <c r="AG13774">
        <f t="shared" si="888"/>
        <v>5.8395941938488635E-9</v>
      </c>
    </row>
    <row r="13775" spans="30:33" x14ac:dyDescent="0.2">
      <c r="AD13775">
        <f t="shared" si="886"/>
        <v>13773</v>
      </c>
      <c r="AE13775">
        <f t="shared" si="889"/>
        <v>4.2334089770103865E-13</v>
      </c>
      <c r="AF13775">
        <f t="shared" si="887"/>
        <v>2.6416472016544799E-10</v>
      </c>
      <c r="AG13775">
        <f t="shared" si="888"/>
        <v>5.8306741840364049E-9</v>
      </c>
    </row>
    <row r="13776" spans="30:33" x14ac:dyDescent="0.2">
      <c r="AD13776">
        <f t="shared" ref="AD13776:AD13839" si="890">AD13775+1</f>
        <v>13774</v>
      </c>
      <c r="AE13776">
        <f t="shared" si="889"/>
        <v>4.2266355226471699E-13</v>
      </c>
      <c r="AF13776">
        <f t="shared" ref="AF13776:AF13839" si="891">AF13775*$AF$3</f>
        <v>2.6374205661318326E-10</v>
      </c>
      <c r="AG13776">
        <f t="shared" ref="AG13776:AG13839" si="892">AD13776*AE13776</f>
        <v>5.8217677688942118E-9</v>
      </c>
    </row>
    <row r="13777" spans="30:33" x14ac:dyDescent="0.2">
      <c r="AD13777">
        <f t="shared" si="890"/>
        <v>13775</v>
      </c>
      <c r="AE13777">
        <f t="shared" si="889"/>
        <v>4.2198729058109339E-13</v>
      </c>
      <c r="AF13777">
        <f t="shared" si="891"/>
        <v>2.6332006932260213E-10</v>
      </c>
      <c r="AG13777">
        <f t="shared" si="892"/>
        <v>5.8128749277545618E-9</v>
      </c>
    </row>
    <row r="13778" spans="30:33" x14ac:dyDescent="0.2">
      <c r="AD13778">
        <f t="shared" si="890"/>
        <v>13776</v>
      </c>
      <c r="AE13778">
        <f t="shared" si="889"/>
        <v>4.213121109161636E-13</v>
      </c>
      <c r="AF13778">
        <f t="shared" si="891"/>
        <v>2.6289875721168593E-10</v>
      </c>
      <c r="AG13778">
        <f t="shared" si="892"/>
        <v>5.8039956399810698E-9</v>
      </c>
    </row>
    <row r="13779" spans="30:33" x14ac:dyDescent="0.2">
      <c r="AD13779">
        <f t="shared" si="890"/>
        <v>13777</v>
      </c>
      <c r="AE13779">
        <f t="shared" ref="AE13779:AE13842" si="893">AF13778*$AE$3</f>
        <v>4.2063801153869766E-13</v>
      </c>
      <c r="AF13779">
        <f t="shared" si="891"/>
        <v>2.6247811920014722E-10</v>
      </c>
      <c r="AG13779">
        <f t="shared" si="892"/>
        <v>5.7951298849686377E-9</v>
      </c>
    </row>
    <row r="13780" spans="30:33" x14ac:dyDescent="0.2">
      <c r="AD13780">
        <f t="shared" si="890"/>
        <v>13778</v>
      </c>
      <c r="AE13780">
        <f t="shared" si="893"/>
        <v>4.1996499072023574E-13</v>
      </c>
      <c r="AF13780">
        <f t="shared" si="891"/>
        <v>2.6205815420942696E-10</v>
      </c>
      <c r="AG13780">
        <f t="shared" si="892"/>
        <v>5.7862776421434084E-9</v>
      </c>
    </row>
    <row r="13781" spans="30:33" x14ac:dyDescent="0.2">
      <c r="AD13781">
        <f t="shared" si="890"/>
        <v>13779</v>
      </c>
      <c r="AE13781">
        <f t="shared" si="893"/>
        <v>4.1929304673508335E-13</v>
      </c>
      <c r="AF13781">
        <f t="shared" si="891"/>
        <v>2.6163886116269187E-10</v>
      </c>
      <c r="AG13781">
        <f t="shared" si="892"/>
        <v>5.7774388909627138E-9</v>
      </c>
    </row>
    <row r="13782" spans="30:33" x14ac:dyDescent="0.2">
      <c r="AD13782">
        <f t="shared" si="890"/>
        <v>13780</v>
      </c>
      <c r="AE13782">
        <f t="shared" si="893"/>
        <v>4.1862217786030718E-13</v>
      </c>
      <c r="AF13782">
        <f t="shared" si="891"/>
        <v>2.6122023898483157E-10</v>
      </c>
      <c r="AG13782">
        <f t="shared" si="892"/>
        <v>5.7686136109150331E-9</v>
      </c>
    </row>
    <row r="13783" spans="30:33" x14ac:dyDescent="0.2">
      <c r="AD13783">
        <f t="shared" si="890"/>
        <v>13781</v>
      </c>
      <c r="AE13783">
        <f t="shared" si="893"/>
        <v>4.1795238237573068E-13</v>
      </c>
      <c r="AF13783">
        <f t="shared" si="891"/>
        <v>2.6080228660245581E-10</v>
      </c>
      <c r="AG13783">
        <f t="shared" si="892"/>
        <v>5.7598017815199443E-9</v>
      </c>
    </row>
    <row r="13784" spans="30:33" x14ac:dyDescent="0.2">
      <c r="AD13784">
        <f t="shared" si="890"/>
        <v>13782</v>
      </c>
      <c r="AE13784">
        <f t="shared" si="893"/>
        <v>4.1728365856392947E-13</v>
      </c>
      <c r="AF13784">
        <f t="shared" si="891"/>
        <v>2.6038500294389188E-10</v>
      </c>
      <c r="AG13784">
        <f t="shared" si="892"/>
        <v>5.7510033823280761E-9</v>
      </c>
    </row>
    <row r="13785" spans="30:33" x14ac:dyDescent="0.2">
      <c r="AD13785">
        <f t="shared" si="890"/>
        <v>13783</v>
      </c>
      <c r="AE13785">
        <f t="shared" si="893"/>
        <v>4.1661600471022718E-13</v>
      </c>
      <c r="AF13785">
        <f t="shared" si="891"/>
        <v>2.5996838693918166E-10</v>
      </c>
      <c r="AG13785">
        <f t="shared" si="892"/>
        <v>5.7422183929210615E-9</v>
      </c>
    </row>
    <row r="13786" spans="30:33" x14ac:dyDescent="0.2">
      <c r="AD13786">
        <f t="shared" si="890"/>
        <v>13784</v>
      </c>
      <c r="AE13786">
        <f t="shared" si="893"/>
        <v>4.1594941910269083E-13</v>
      </c>
      <c r="AF13786">
        <f t="shared" si="891"/>
        <v>2.5955243752007898E-10</v>
      </c>
      <c r="AG13786">
        <f t="shared" si="892"/>
        <v>5.7334467929114907E-9</v>
      </c>
    </row>
    <row r="13787" spans="30:33" x14ac:dyDescent="0.2">
      <c r="AD13787">
        <f t="shared" si="890"/>
        <v>13785</v>
      </c>
      <c r="AE13787">
        <f t="shared" si="893"/>
        <v>4.1528390003212656E-13</v>
      </c>
      <c r="AF13787">
        <f t="shared" si="891"/>
        <v>2.5913715362004683E-10</v>
      </c>
      <c r="AG13787">
        <f t="shared" si="892"/>
        <v>5.7246885619428642E-9</v>
      </c>
    </row>
    <row r="13788" spans="30:33" x14ac:dyDescent="0.2">
      <c r="AD13788">
        <f t="shared" si="890"/>
        <v>13786</v>
      </c>
      <c r="AE13788">
        <f t="shared" si="893"/>
        <v>4.1461944579207511E-13</v>
      </c>
      <c r="AF13788">
        <f t="shared" si="891"/>
        <v>2.5872253417425474E-10</v>
      </c>
      <c r="AG13788">
        <f t="shared" si="892"/>
        <v>5.7159436796895478E-9</v>
      </c>
    </row>
    <row r="13789" spans="30:33" x14ac:dyDescent="0.2">
      <c r="AD13789">
        <f t="shared" si="890"/>
        <v>13787</v>
      </c>
      <c r="AE13789">
        <f t="shared" si="893"/>
        <v>4.1395605467880777E-13</v>
      </c>
      <c r="AF13789">
        <f t="shared" si="891"/>
        <v>2.5830857811957594E-10</v>
      </c>
      <c r="AG13789">
        <f t="shared" si="892"/>
        <v>5.707212125856723E-9</v>
      </c>
    </row>
    <row r="13790" spans="30:33" x14ac:dyDescent="0.2">
      <c r="AD13790">
        <f t="shared" si="890"/>
        <v>13788</v>
      </c>
      <c r="AE13790">
        <f t="shared" si="893"/>
        <v>4.132937249913217E-13</v>
      </c>
      <c r="AF13790">
        <f t="shared" si="891"/>
        <v>2.5789528439458459E-10</v>
      </c>
      <c r="AG13790">
        <f t="shared" si="892"/>
        <v>5.6984938801803433E-9</v>
      </c>
    </row>
    <row r="13791" spans="30:33" x14ac:dyDescent="0.2">
      <c r="AD13791">
        <f t="shared" si="890"/>
        <v>13789</v>
      </c>
      <c r="AE13791">
        <f t="shared" si="893"/>
        <v>4.1263245503133555E-13</v>
      </c>
      <c r="AF13791">
        <f t="shared" si="891"/>
        <v>2.5748265193955324E-10</v>
      </c>
      <c r="AG13791">
        <f t="shared" si="892"/>
        <v>5.6897889224270863E-9</v>
      </c>
    </row>
    <row r="13792" spans="30:33" x14ac:dyDescent="0.2">
      <c r="AD13792">
        <f t="shared" si="890"/>
        <v>13790</v>
      </c>
      <c r="AE13792">
        <f t="shared" si="893"/>
        <v>4.1197224310328536E-13</v>
      </c>
      <c r="AF13792">
        <f t="shared" si="891"/>
        <v>2.5707067969644995E-10</v>
      </c>
      <c r="AG13792">
        <f t="shared" si="892"/>
        <v>5.6810972323943053E-9</v>
      </c>
    </row>
    <row r="13793" spans="30:33" x14ac:dyDescent="0.2">
      <c r="AD13793">
        <f t="shared" si="890"/>
        <v>13791</v>
      </c>
      <c r="AE13793">
        <f t="shared" si="893"/>
        <v>4.1131308751432012E-13</v>
      </c>
      <c r="AF13793">
        <f t="shared" si="891"/>
        <v>2.566593666089356E-10</v>
      </c>
      <c r="AG13793">
        <f t="shared" si="892"/>
        <v>5.6724187899099886E-9</v>
      </c>
    </row>
    <row r="13794" spans="30:33" x14ac:dyDescent="0.2">
      <c r="AD13794">
        <f t="shared" si="890"/>
        <v>13792</v>
      </c>
      <c r="AE13794">
        <f t="shared" si="893"/>
        <v>4.1065498657429717E-13</v>
      </c>
      <c r="AF13794">
        <f t="shared" si="891"/>
        <v>2.5624871162236129E-10</v>
      </c>
      <c r="AG13794">
        <f t="shared" si="892"/>
        <v>5.6637535748327068E-9</v>
      </c>
    </row>
    <row r="13795" spans="30:33" x14ac:dyDescent="0.2">
      <c r="AD13795">
        <f t="shared" si="890"/>
        <v>13793</v>
      </c>
      <c r="AE13795">
        <f t="shared" si="893"/>
        <v>4.0999793859577828E-13</v>
      </c>
      <c r="AF13795">
        <f t="shared" si="891"/>
        <v>2.5583871368376548E-10</v>
      </c>
      <c r="AG13795">
        <f t="shared" si="892"/>
        <v>5.6551015670515699E-9</v>
      </c>
    </row>
    <row r="13796" spans="30:33" x14ac:dyDescent="0.2">
      <c r="AD13796">
        <f t="shared" si="890"/>
        <v>13794</v>
      </c>
      <c r="AE13796">
        <f t="shared" si="893"/>
        <v>4.0934194189402497E-13</v>
      </c>
      <c r="AF13796">
        <f t="shared" si="891"/>
        <v>2.5542937174187146E-10</v>
      </c>
      <c r="AG13796">
        <f t="shared" si="892"/>
        <v>5.6464627464861806E-9</v>
      </c>
    </row>
    <row r="13797" spans="30:33" x14ac:dyDescent="0.2">
      <c r="AD13797">
        <f t="shared" si="890"/>
        <v>13795</v>
      </c>
      <c r="AE13797">
        <f t="shared" si="893"/>
        <v>4.0868699478699452E-13</v>
      </c>
      <c r="AF13797">
        <f t="shared" si="891"/>
        <v>2.5502068474708443E-10</v>
      </c>
      <c r="AG13797">
        <f t="shared" si="892"/>
        <v>5.637837093086589E-9</v>
      </c>
    </row>
    <row r="13798" spans="30:33" x14ac:dyDescent="0.2">
      <c r="AD13798">
        <f t="shared" si="890"/>
        <v>13796</v>
      </c>
      <c r="AE13798">
        <f t="shared" si="893"/>
        <v>4.0803309559533528E-13</v>
      </c>
      <c r="AF13798">
        <f t="shared" si="891"/>
        <v>2.5461265165148908E-10</v>
      </c>
      <c r="AG13798">
        <f t="shared" si="892"/>
        <v>5.6292245868332458E-9</v>
      </c>
    </row>
    <row r="13799" spans="30:33" x14ac:dyDescent="0.2">
      <c r="AD13799">
        <f t="shared" si="890"/>
        <v>13797</v>
      </c>
      <c r="AE13799">
        <f t="shared" si="893"/>
        <v>4.0738024264238271E-13</v>
      </c>
      <c r="AF13799">
        <f t="shared" si="891"/>
        <v>2.5420527140884669E-10</v>
      </c>
      <c r="AG13799">
        <f t="shared" si="892"/>
        <v>5.6206252077369544E-9</v>
      </c>
    </row>
    <row r="13800" spans="30:33" x14ac:dyDescent="0.2">
      <c r="AD13800">
        <f t="shared" si="890"/>
        <v>13798</v>
      </c>
      <c r="AE13800">
        <f t="shared" si="893"/>
        <v>4.0672843425415492E-13</v>
      </c>
      <c r="AF13800">
        <f t="shared" si="891"/>
        <v>2.5379854297459251E-10</v>
      </c>
      <c r="AG13800">
        <f t="shared" si="892"/>
        <v>5.6120389358388293E-9</v>
      </c>
    </row>
    <row r="13801" spans="30:33" x14ac:dyDescent="0.2">
      <c r="AD13801">
        <f t="shared" si="890"/>
        <v>13799</v>
      </c>
      <c r="AE13801">
        <f t="shared" si="893"/>
        <v>4.0607766875934818E-13</v>
      </c>
      <c r="AF13801">
        <f t="shared" si="891"/>
        <v>2.5339246530583314E-10</v>
      </c>
      <c r="AG13801">
        <f t="shared" si="892"/>
        <v>5.6034657512102457E-9</v>
      </c>
    </row>
    <row r="13802" spans="30:33" x14ac:dyDescent="0.2">
      <c r="AD13802">
        <f t="shared" si="890"/>
        <v>13800</v>
      </c>
      <c r="AE13802">
        <f t="shared" si="893"/>
        <v>4.0542794448933321E-13</v>
      </c>
      <c r="AF13802">
        <f t="shared" si="891"/>
        <v>2.5298703736134381E-10</v>
      </c>
      <c r="AG13802">
        <f t="shared" si="892"/>
        <v>5.5949056339527982E-9</v>
      </c>
    </row>
    <row r="13803" spans="30:33" x14ac:dyDescent="0.2">
      <c r="AD13803">
        <f t="shared" si="890"/>
        <v>13801</v>
      </c>
      <c r="AE13803">
        <f t="shared" si="893"/>
        <v>4.0477925977815028E-13</v>
      </c>
      <c r="AF13803">
        <f t="shared" si="891"/>
        <v>2.5258225810156565E-10</v>
      </c>
      <c r="AG13803">
        <f t="shared" si="892"/>
        <v>5.5863585641982521E-9</v>
      </c>
    </row>
    <row r="13804" spans="30:33" x14ac:dyDescent="0.2">
      <c r="AD13804">
        <f t="shared" si="890"/>
        <v>13802</v>
      </c>
      <c r="AE13804">
        <f t="shared" si="893"/>
        <v>4.0413161296250522E-13</v>
      </c>
      <c r="AF13804">
        <f t="shared" si="891"/>
        <v>2.5217812648860315E-10</v>
      </c>
      <c r="AG13804">
        <f t="shared" si="892"/>
        <v>5.577824522108497E-9</v>
      </c>
    </row>
    <row r="13805" spans="30:33" x14ac:dyDescent="0.2">
      <c r="AD13805">
        <f t="shared" si="890"/>
        <v>13803</v>
      </c>
      <c r="AE13805">
        <f t="shared" si="893"/>
        <v>4.0348500238176522E-13</v>
      </c>
      <c r="AF13805">
        <f t="shared" si="891"/>
        <v>2.5177464148622135E-10</v>
      </c>
      <c r="AG13805">
        <f t="shared" si="892"/>
        <v>5.5693034878755051E-9</v>
      </c>
    </row>
    <row r="13806" spans="30:33" x14ac:dyDescent="0.2">
      <c r="AD13806">
        <f t="shared" si="890"/>
        <v>13804</v>
      </c>
      <c r="AE13806">
        <f t="shared" si="893"/>
        <v>4.0283942637795436E-13</v>
      </c>
      <c r="AF13806">
        <f t="shared" si="891"/>
        <v>2.5137180205984339E-10</v>
      </c>
      <c r="AG13806">
        <f t="shared" si="892"/>
        <v>5.5607954417212822E-9</v>
      </c>
    </row>
    <row r="13807" spans="30:33" x14ac:dyDescent="0.2">
      <c r="AD13807">
        <f t="shared" si="890"/>
        <v>13805</v>
      </c>
      <c r="AE13807">
        <f t="shared" si="893"/>
        <v>4.0219488329574959E-13</v>
      </c>
      <c r="AF13807">
        <f t="shared" si="891"/>
        <v>2.5096960717654764E-10</v>
      </c>
      <c r="AG13807">
        <f t="shared" si="892"/>
        <v>5.5523003638978234E-9</v>
      </c>
    </row>
    <row r="13808" spans="30:33" x14ac:dyDescent="0.2">
      <c r="AD13808">
        <f t="shared" si="890"/>
        <v>13806</v>
      </c>
      <c r="AE13808">
        <f t="shared" si="893"/>
        <v>4.0155137148247642E-13</v>
      </c>
      <c r="AF13808">
        <f t="shared" si="891"/>
        <v>2.5056805580506513E-10</v>
      </c>
      <c r="AG13808">
        <f t="shared" si="892"/>
        <v>5.5438182346870694E-9</v>
      </c>
    </row>
    <row r="13809" spans="30:33" x14ac:dyDescent="0.2">
      <c r="AD13809">
        <f t="shared" si="890"/>
        <v>13807</v>
      </c>
      <c r="AE13809">
        <f t="shared" si="893"/>
        <v>4.0090888928810439E-13</v>
      </c>
      <c r="AF13809">
        <f t="shared" si="891"/>
        <v>2.50167146915777E-10</v>
      </c>
      <c r="AG13809">
        <f t="shared" si="892"/>
        <v>5.5353490344008576E-9</v>
      </c>
    </row>
    <row r="13810" spans="30:33" x14ac:dyDescent="0.2">
      <c r="AD13810">
        <f t="shared" si="890"/>
        <v>13808</v>
      </c>
      <c r="AE13810">
        <f t="shared" si="893"/>
        <v>4.002674350652434E-13</v>
      </c>
      <c r="AF13810">
        <f t="shared" si="891"/>
        <v>2.4976687948071174E-10</v>
      </c>
      <c r="AG13810">
        <f t="shared" si="892"/>
        <v>5.5268927433808811E-9</v>
      </c>
    </row>
    <row r="13811" spans="30:33" x14ac:dyDescent="0.2">
      <c r="AD13811">
        <f t="shared" si="890"/>
        <v>13809</v>
      </c>
      <c r="AE13811">
        <f t="shared" si="893"/>
        <v>3.9962700716913895E-13</v>
      </c>
      <c r="AF13811">
        <f t="shared" si="891"/>
        <v>2.4936725247354258E-10</v>
      </c>
      <c r="AG13811">
        <f t="shared" si="892"/>
        <v>5.5184493419986401E-9</v>
      </c>
    </row>
    <row r="13812" spans="30:33" x14ac:dyDescent="0.2">
      <c r="AD13812">
        <f t="shared" si="890"/>
        <v>13810</v>
      </c>
      <c r="AE13812">
        <f t="shared" si="893"/>
        <v>3.9898760395766829E-13</v>
      </c>
      <c r="AF13812">
        <f t="shared" si="891"/>
        <v>2.4896826486958489E-10</v>
      </c>
      <c r="AG13812">
        <f t="shared" si="892"/>
        <v>5.5100188106553994E-9</v>
      </c>
    </row>
    <row r="13813" spans="30:33" x14ac:dyDescent="0.2">
      <c r="AD13813">
        <f t="shared" si="890"/>
        <v>13811</v>
      </c>
      <c r="AE13813">
        <f t="shared" si="893"/>
        <v>3.9834922379133602E-13</v>
      </c>
      <c r="AF13813">
        <f t="shared" si="891"/>
        <v>2.4856991564579354E-10</v>
      </c>
      <c r="AG13813">
        <f t="shared" si="892"/>
        <v>5.5016011297821421E-9</v>
      </c>
    </row>
    <row r="13814" spans="30:33" x14ac:dyDescent="0.2">
      <c r="AD13814">
        <f t="shared" si="890"/>
        <v>13812</v>
      </c>
      <c r="AE13814">
        <f t="shared" si="893"/>
        <v>3.9771186503326985E-13</v>
      </c>
      <c r="AF13814">
        <f t="shared" si="891"/>
        <v>2.4817220378076026E-10</v>
      </c>
      <c r="AG13814">
        <f t="shared" si="892"/>
        <v>5.4931962798395228E-9</v>
      </c>
    </row>
    <row r="13815" spans="30:33" x14ac:dyDescent="0.2">
      <c r="AD13815">
        <f t="shared" si="890"/>
        <v>13813</v>
      </c>
      <c r="AE13815">
        <f t="shared" si="893"/>
        <v>3.9707552604921661E-13</v>
      </c>
      <c r="AF13815">
        <f t="shared" si="891"/>
        <v>2.4777512825471101E-10</v>
      </c>
      <c r="AG13815">
        <f t="shared" si="892"/>
        <v>5.4848042413178292E-9</v>
      </c>
    </row>
    <row r="13816" spans="30:33" x14ac:dyDescent="0.2">
      <c r="AD13816">
        <f t="shared" si="890"/>
        <v>13814</v>
      </c>
      <c r="AE13816">
        <f t="shared" si="893"/>
        <v>3.964402052075378E-13</v>
      </c>
      <c r="AF13816">
        <f t="shared" si="891"/>
        <v>2.4737868804950345E-10</v>
      </c>
      <c r="AG13816">
        <f t="shared" si="892"/>
        <v>5.4764249947369272E-9</v>
      </c>
    </row>
    <row r="13817" spans="30:33" x14ac:dyDescent="0.2">
      <c r="AD13817">
        <f t="shared" si="890"/>
        <v>13815</v>
      </c>
      <c r="AE13817">
        <f t="shared" si="893"/>
        <v>3.9580590087920571E-13</v>
      </c>
      <c r="AF13817">
        <f t="shared" si="891"/>
        <v>2.4698288214862425E-10</v>
      </c>
      <c r="AG13817">
        <f t="shared" si="892"/>
        <v>5.4680585206462273E-9</v>
      </c>
    </row>
    <row r="13818" spans="30:33" x14ac:dyDescent="0.2">
      <c r="AD13818">
        <f t="shared" si="890"/>
        <v>13816</v>
      </c>
      <c r="AE13818">
        <f t="shared" si="893"/>
        <v>3.9517261143779898E-13</v>
      </c>
      <c r="AF13818">
        <f t="shared" si="891"/>
        <v>2.4658770953718646E-10</v>
      </c>
      <c r="AG13818">
        <f t="shared" si="892"/>
        <v>5.4597047996246304E-9</v>
      </c>
    </row>
    <row r="13819" spans="30:33" x14ac:dyDescent="0.2">
      <c r="AD13819">
        <f t="shared" si="890"/>
        <v>13817</v>
      </c>
      <c r="AE13819">
        <f t="shared" si="893"/>
        <v>3.9454033525949851E-13</v>
      </c>
      <c r="AF13819">
        <f t="shared" si="891"/>
        <v>2.4619316920192696E-10</v>
      </c>
      <c r="AG13819">
        <f t="shared" si="892"/>
        <v>5.4513638122804909E-9</v>
      </c>
    </row>
    <row r="13820" spans="30:33" x14ac:dyDescent="0.2">
      <c r="AD13820">
        <f t="shared" si="890"/>
        <v>13818</v>
      </c>
      <c r="AE13820">
        <f t="shared" si="893"/>
        <v>3.939090707230833E-13</v>
      </c>
      <c r="AF13820">
        <f t="shared" si="891"/>
        <v>2.4579926013120385E-10</v>
      </c>
      <c r="AG13820">
        <f t="shared" si="892"/>
        <v>5.4430355392515647E-9</v>
      </c>
    </row>
    <row r="13821" spans="30:33" x14ac:dyDescent="0.2">
      <c r="AD13821">
        <f t="shared" si="890"/>
        <v>13819</v>
      </c>
      <c r="AE13821">
        <f t="shared" si="893"/>
        <v>3.9327881620992634E-13</v>
      </c>
      <c r="AF13821">
        <f t="shared" si="891"/>
        <v>2.454059813149939E-10</v>
      </c>
      <c r="AG13821">
        <f t="shared" si="892"/>
        <v>5.4347199612049725E-9</v>
      </c>
    </row>
    <row r="13822" spans="30:33" x14ac:dyDescent="0.2">
      <c r="AD13822">
        <f t="shared" si="890"/>
        <v>13820</v>
      </c>
      <c r="AE13822">
        <f t="shared" si="893"/>
        <v>3.9264957010399041E-13</v>
      </c>
      <c r="AF13822">
        <f t="shared" si="891"/>
        <v>2.450133317448899E-10</v>
      </c>
      <c r="AG13822">
        <f t="shared" si="892"/>
        <v>5.4264170588371475E-9</v>
      </c>
    </row>
    <row r="13823" spans="30:33" x14ac:dyDescent="0.2">
      <c r="AD13823">
        <f t="shared" si="890"/>
        <v>13821</v>
      </c>
      <c r="AE13823">
        <f t="shared" si="893"/>
        <v>3.9202133079182402E-13</v>
      </c>
      <c r="AF13823">
        <f t="shared" si="891"/>
        <v>2.4462131041409806E-10</v>
      </c>
      <c r="AG13823">
        <f t="shared" si="892"/>
        <v>5.4181268128737998E-9</v>
      </c>
    </row>
    <row r="13824" spans="30:33" x14ac:dyDescent="0.2">
      <c r="AD13824">
        <f t="shared" si="890"/>
        <v>13822</v>
      </c>
      <c r="AE13824">
        <f t="shared" si="893"/>
        <v>3.9139409666255706E-13</v>
      </c>
      <c r="AF13824">
        <f t="shared" si="891"/>
        <v>2.4422991631743549E-10</v>
      </c>
      <c r="AG13824">
        <f t="shared" si="892"/>
        <v>5.4098492040698635E-9</v>
      </c>
    </row>
    <row r="13825" spans="30:33" x14ac:dyDescent="0.2">
      <c r="AD13825">
        <f t="shared" si="890"/>
        <v>13823</v>
      </c>
      <c r="AE13825">
        <f t="shared" si="893"/>
        <v>3.9076786610789696E-13</v>
      </c>
      <c r="AF13825">
        <f t="shared" si="891"/>
        <v>2.4383914845132759E-10</v>
      </c>
      <c r="AG13825">
        <f t="shared" si="892"/>
        <v>5.4015842132094598E-9</v>
      </c>
    </row>
    <row r="13826" spans="30:33" x14ac:dyDescent="0.2">
      <c r="AD13826">
        <f t="shared" si="890"/>
        <v>13824</v>
      </c>
      <c r="AE13826">
        <f t="shared" si="893"/>
        <v>3.901426375221243E-13</v>
      </c>
      <c r="AF13826">
        <f t="shared" si="891"/>
        <v>2.4344900581380545E-10</v>
      </c>
      <c r="AG13826">
        <f t="shared" si="892"/>
        <v>5.3933318211058465E-9</v>
      </c>
    </row>
    <row r="13827" spans="30:33" x14ac:dyDescent="0.2">
      <c r="AD13827">
        <f t="shared" si="890"/>
        <v>13825</v>
      </c>
      <c r="AE13827">
        <f t="shared" si="893"/>
        <v>3.8951840930208889E-13</v>
      </c>
      <c r="AF13827">
        <f t="shared" si="891"/>
        <v>2.4305948740450337E-10</v>
      </c>
      <c r="AG13827">
        <f t="shared" si="892"/>
        <v>5.3850920086013792E-9</v>
      </c>
    </row>
    <row r="13828" spans="30:33" x14ac:dyDescent="0.2">
      <c r="AD13828">
        <f t="shared" si="890"/>
        <v>13826</v>
      </c>
      <c r="AE13828">
        <f t="shared" si="893"/>
        <v>3.8889517984720557E-13</v>
      </c>
      <c r="AF13828">
        <f t="shared" si="891"/>
        <v>2.4267059222465613E-10</v>
      </c>
      <c r="AG13828">
        <f t="shared" si="892"/>
        <v>5.376864756567464E-9</v>
      </c>
    </row>
    <row r="13829" spans="30:33" x14ac:dyDescent="0.2">
      <c r="AD13829">
        <f t="shared" si="890"/>
        <v>13827</v>
      </c>
      <c r="AE13829">
        <f t="shared" si="893"/>
        <v>3.8827294755945001E-13</v>
      </c>
      <c r="AF13829">
        <f t="shared" si="891"/>
        <v>2.4228231927709668E-10</v>
      </c>
      <c r="AG13829">
        <f t="shared" si="892"/>
        <v>5.3686500459045155E-9</v>
      </c>
    </row>
    <row r="13830" spans="30:33" x14ac:dyDescent="0.2">
      <c r="AD13830">
        <f t="shared" si="890"/>
        <v>13828</v>
      </c>
      <c r="AE13830">
        <f t="shared" si="893"/>
        <v>3.8765171084335489E-13</v>
      </c>
      <c r="AF13830">
        <f t="shared" si="891"/>
        <v>2.4189466756625333E-10</v>
      </c>
      <c r="AG13830">
        <f t="shared" si="892"/>
        <v>5.3604478575419112E-9</v>
      </c>
    </row>
    <row r="13831" spans="30:33" x14ac:dyDescent="0.2">
      <c r="AD13831">
        <f t="shared" si="890"/>
        <v>13829</v>
      </c>
      <c r="AE13831">
        <f t="shared" si="893"/>
        <v>3.8703146810600552E-13</v>
      </c>
      <c r="AF13831">
        <f t="shared" si="891"/>
        <v>2.4150763609814729E-10</v>
      </c>
      <c r="AG13831">
        <f t="shared" si="892"/>
        <v>5.35225817243795E-9</v>
      </c>
    </row>
    <row r="13832" spans="30:33" x14ac:dyDescent="0.2">
      <c r="AD13832">
        <f t="shared" si="890"/>
        <v>13830</v>
      </c>
      <c r="AE13832">
        <f t="shared" si="893"/>
        <v>3.8641221775703585E-13</v>
      </c>
      <c r="AF13832">
        <f t="shared" si="891"/>
        <v>2.4112122388039023E-10</v>
      </c>
      <c r="AG13832">
        <f t="shared" si="892"/>
        <v>5.3440809715798054E-9</v>
      </c>
    </row>
    <row r="13833" spans="30:33" x14ac:dyDescent="0.2">
      <c r="AD13833">
        <f t="shared" si="890"/>
        <v>13831</v>
      </c>
      <c r="AE13833">
        <f t="shared" si="893"/>
        <v>3.8579395820862452E-13</v>
      </c>
      <c r="AF13833">
        <f t="shared" si="891"/>
        <v>2.4073542992218159E-10</v>
      </c>
      <c r="AG13833">
        <f t="shared" si="892"/>
        <v>5.3359162359834861E-9</v>
      </c>
    </row>
    <row r="13834" spans="30:33" x14ac:dyDescent="0.2">
      <c r="AD13834">
        <f t="shared" si="890"/>
        <v>13832</v>
      </c>
      <c r="AE13834">
        <f t="shared" si="893"/>
        <v>3.8517668787549071E-13</v>
      </c>
      <c r="AF13834">
        <f t="shared" si="891"/>
        <v>2.4035025323430611E-10</v>
      </c>
      <c r="AG13834">
        <f t="shared" si="892"/>
        <v>5.3277639466937879E-9</v>
      </c>
    </row>
    <row r="13835" spans="30:33" x14ac:dyDescent="0.2">
      <c r="AD13835">
        <f t="shared" si="890"/>
        <v>13833</v>
      </c>
      <c r="AE13835">
        <f t="shared" si="893"/>
        <v>3.8456040517488993E-13</v>
      </c>
      <c r="AF13835">
        <f t="shared" si="891"/>
        <v>2.3996569282913123E-10</v>
      </c>
      <c r="AG13835">
        <f t="shared" si="892"/>
        <v>5.3196240847842525E-9</v>
      </c>
    </row>
    <row r="13836" spans="30:33" x14ac:dyDescent="0.2">
      <c r="AD13836">
        <f t="shared" si="890"/>
        <v>13834</v>
      </c>
      <c r="AE13836">
        <f t="shared" si="893"/>
        <v>3.8394510852661016E-13</v>
      </c>
      <c r="AF13836">
        <f t="shared" si="891"/>
        <v>2.3958174772060462E-10</v>
      </c>
      <c r="AG13836">
        <f t="shared" si="892"/>
        <v>5.3114966313571248E-9</v>
      </c>
    </row>
    <row r="13837" spans="30:33" x14ac:dyDescent="0.2">
      <c r="AD13837">
        <f t="shared" si="890"/>
        <v>13835</v>
      </c>
      <c r="AE13837">
        <f t="shared" si="893"/>
        <v>3.8333079635296755E-13</v>
      </c>
      <c r="AF13837">
        <f t="shared" si="891"/>
        <v>2.3919841692425163E-10</v>
      </c>
      <c r="AG13837">
        <f t="shared" si="892"/>
        <v>5.303381567543306E-9</v>
      </c>
    </row>
    <row r="13838" spans="30:33" x14ac:dyDescent="0.2">
      <c r="AD13838">
        <f t="shared" si="890"/>
        <v>13836</v>
      </c>
      <c r="AE13838">
        <f t="shared" si="893"/>
        <v>3.827174670788028E-13</v>
      </c>
      <c r="AF13838">
        <f t="shared" si="891"/>
        <v>2.3881569945717284E-10</v>
      </c>
      <c r="AG13838">
        <f t="shared" si="892"/>
        <v>5.2952788745023156E-9</v>
      </c>
    </row>
    <row r="13839" spans="30:33" x14ac:dyDescent="0.2">
      <c r="AD13839">
        <f t="shared" si="890"/>
        <v>13837</v>
      </c>
      <c r="AE13839">
        <f t="shared" si="893"/>
        <v>3.8210511913147671E-13</v>
      </c>
      <c r="AF13839">
        <f t="shared" si="891"/>
        <v>2.3843359433804133E-10</v>
      </c>
      <c r="AG13839">
        <f t="shared" si="892"/>
        <v>5.2871885334222436E-9</v>
      </c>
    </row>
    <row r="13840" spans="30:33" x14ac:dyDescent="0.2">
      <c r="AD13840">
        <f t="shared" ref="AD13840:AD13903" si="894">AD13839+1</f>
        <v>13838</v>
      </c>
      <c r="AE13840">
        <f t="shared" si="893"/>
        <v>3.8149375094086632E-13</v>
      </c>
      <c r="AF13840">
        <f t="shared" ref="AF13840:AF13903" si="895">AF13839*$AF$3</f>
        <v>2.3805210058710045E-10</v>
      </c>
      <c r="AG13840">
        <f t="shared" ref="AG13840:AG13903" si="896">AD13840*AE13840</f>
        <v>5.2791105255197082E-9</v>
      </c>
    </row>
    <row r="13841" spans="30:33" x14ac:dyDescent="0.2">
      <c r="AD13841">
        <f t="shared" si="894"/>
        <v>13839</v>
      </c>
      <c r="AE13841">
        <f t="shared" si="893"/>
        <v>3.8088336093936091E-13</v>
      </c>
      <c r="AF13841">
        <f t="shared" si="895"/>
        <v>2.376712172261611E-10</v>
      </c>
      <c r="AG13841">
        <f t="shared" si="896"/>
        <v>5.2710448320398161E-9</v>
      </c>
    </row>
    <row r="13842" spans="30:33" x14ac:dyDescent="0.2">
      <c r="AD13842">
        <f t="shared" si="894"/>
        <v>13840</v>
      </c>
      <c r="AE13842">
        <f t="shared" si="893"/>
        <v>3.8027394756185794E-13</v>
      </c>
      <c r="AF13842">
        <f t="shared" si="895"/>
        <v>2.3729094327859924E-10</v>
      </c>
      <c r="AG13842">
        <f t="shared" si="896"/>
        <v>5.2629914342561137E-9</v>
      </c>
    </row>
    <row r="13843" spans="30:33" x14ac:dyDescent="0.2">
      <c r="AD13843">
        <f t="shared" si="894"/>
        <v>13841</v>
      </c>
      <c r="AE13843">
        <f t="shared" ref="AE13843:AE13906" si="897">AF13842*$AE$3</f>
        <v>3.7966550924575896E-13</v>
      </c>
      <c r="AF13843">
        <f t="shared" si="895"/>
        <v>2.3691127776935344E-10</v>
      </c>
      <c r="AG13843">
        <f t="shared" si="896"/>
        <v>5.2549503134705499E-9</v>
      </c>
    </row>
    <row r="13844" spans="30:33" x14ac:dyDescent="0.2">
      <c r="AD13844">
        <f t="shared" si="894"/>
        <v>13842</v>
      </c>
      <c r="AE13844">
        <f t="shared" si="897"/>
        <v>3.7905804443096567E-13</v>
      </c>
      <c r="AF13844">
        <f t="shared" si="895"/>
        <v>2.3653221972492246E-10</v>
      </c>
      <c r="AG13844">
        <f t="shared" si="896"/>
        <v>5.2469214510134265E-9</v>
      </c>
    </row>
    <row r="13845" spans="30:33" x14ac:dyDescent="0.2">
      <c r="AD13845">
        <f t="shared" si="894"/>
        <v>13843</v>
      </c>
      <c r="AE13845">
        <f t="shared" si="897"/>
        <v>3.7845155155987609E-13</v>
      </c>
      <c r="AF13845">
        <f t="shared" si="895"/>
        <v>2.3615376817336259E-10</v>
      </c>
      <c r="AG13845">
        <f t="shared" si="896"/>
        <v>5.2389048282433649E-9</v>
      </c>
    </row>
    <row r="13846" spans="30:33" x14ac:dyDescent="0.2">
      <c r="AD13846">
        <f t="shared" si="894"/>
        <v>13844</v>
      </c>
      <c r="AE13846">
        <f t="shared" si="897"/>
        <v>3.7784602907738032E-13</v>
      </c>
      <c r="AF13846">
        <f t="shared" si="895"/>
        <v>2.3577592214428521E-10</v>
      </c>
      <c r="AG13846">
        <f t="shared" si="896"/>
        <v>5.2309004265472528E-9</v>
      </c>
    </row>
    <row r="13847" spans="30:33" x14ac:dyDescent="0.2">
      <c r="AD13847">
        <f t="shared" si="894"/>
        <v>13845</v>
      </c>
      <c r="AE13847">
        <f t="shared" si="897"/>
        <v>3.772414754308565E-13</v>
      </c>
      <c r="AF13847">
        <f t="shared" si="895"/>
        <v>2.3539868066885436E-10</v>
      </c>
      <c r="AG13847">
        <f t="shared" si="896"/>
        <v>5.2229082273402081E-9</v>
      </c>
    </row>
    <row r="13848" spans="30:33" x14ac:dyDescent="0.2">
      <c r="AD13848">
        <f t="shared" si="894"/>
        <v>13846</v>
      </c>
      <c r="AE13848">
        <f t="shared" si="897"/>
        <v>3.7663788907016716E-13</v>
      </c>
      <c r="AF13848">
        <f t="shared" si="895"/>
        <v>2.3502204277978421E-10</v>
      </c>
      <c r="AG13848">
        <f t="shared" si="896"/>
        <v>5.2149282120655345E-9</v>
      </c>
    </row>
    <row r="13849" spans="30:33" x14ac:dyDescent="0.2">
      <c r="AD13849">
        <f t="shared" si="894"/>
        <v>13847</v>
      </c>
      <c r="AE13849">
        <f t="shared" si="897"/>
        <v>3.7603526844765491E-13</v>
      </c>
      <c r="AF13849">
        <f t="shared" si="895"/>
        <v>2.3464600751133652E-10</v>
      </c>
      <c r="AG13849">
        <f t="shared" si="896"/>
        <v>5.2069603621946776E-9</v>
      </c>
    </row>
    <row r="13850" spans="30:33" x14ac:dyDescent="0.2">
      <c r="AD13850">
        <f t="shared" si="894"/>
        <v>13848</v>
      </c>
      <c r="AE13850">
        <f t="shared" si="897"/>
        <v>3.7543361201813863E-13</v>
      </c>
      <c r="AF13850">
        <f t="shared" si="895"/>
        <v>2.3427057389931836E-10</v>
      </c>
      <c r="AG13850">
        <f t="shared" si="896"/>
        <v>5.1990046592271838E-9</v>
      </c>
    </row>
    <row r="13851" spans="30:33" x14ac:dyDescent="0.2">
      <c r="AD13851">
        <f t="shared" si="894"/>
        <v>13849</v>
      </c>
      <c r="AE13851">
        <f t="shared" si="897"/>
        <v>3.7483291823890956E-13</v>
      </c>
      <c r="AF13851">
        <f t="shared" si="895"/>
        <v>2.3389574098107946E-10</v>
      </c>
      <c r="AG13851">
        <f t="shared" si="896"/>
        <v>5.1910610846906583E-9</v>
      </c>
    </row>
    <row r="13852" spans="30:33" x14ac:dyDescent="0.2">
      <c r="AD13852">
        <f t="shared" si="894"/>
        <v>13850</v>
      </c>
      <c r="AE13852">
        <f t="shared" si="897"/>
        <v>3.7423318556972732E-13</v>
      </c>
      <c r="AF13852">
        <f t="shared" si="895"/>
        <v>2.3352150779550974E-10</v>
      </c>
      <c r="AG13852">
        <f t="shared" si="896"/>
        <v>5.1831296201407237E-9</v>
      </c>
    </row>
    <row r="13853" spans="30:33" x14ac:dyDescent="0.2">
      <c r="AD13853">
        <f t="shared" si="894"/>
        <v>13851</v>
      </c>
      <c r="AE13853">
        <f t="shared" si="897"/>
        <v>3.7363441247281574E-13</v>
      </c>
      <c r="AF13853">
        <f t="shared" si="895"/>
        <v>2.3314787338303691E-10</v>
      </c>
      <c r="AG13853">
        <f t="shared" si="896"/>
        <v>5.1752102471609706E-9</v>
      </c>
    </row>
    <row r="13854" spans="30:33" x14ac:dyDescent="0.2">
      <c r="AD13854">
        <f t="shared" si="894"/>
        <v>13852</v>
      </c>
      <c r="AE13854">
        <f t="shared" si="897"/>
        <v>3.7303659741285925E-13</v>
      </c>
      <c r="AF13854">
        <f t="shared" si="895"/>
        <v>2.3277483678562405E-10</v>
      </c>
      <c r="AG13854">
        <f t="shared" si="896"/>
        <v>5.1673029473629265E-9</v>
      </c>
    </row>
    <row r="13855" spans="30:33" x14ac:dyDescent="0.2">
      <c r="AD13855">
        <f t="shared" si="894"/>
        <v>13853</v>
      </c>
      <c r="AE13855">
        <f t="shared" si="897"/>
        <v>3.7243973885699866E-13</v>
      </c>
      <c r="AF13855">
        <f t="shared" si="895"/>
        <v>2.3240239704676703E-10</v>
      </c>
      <c r="AG13855">
        <f t="shared" si="896"/>
        <v>5.1594077023860026E-9</v>
      </c>
    </row>
    <row r="13856" spans="30:33" x14ac:dyDescent="0.2">
      <c r="AD13856">
        <f t="shared" si="894"/>
        <v>13854</v>
      </c>
      <c r="AE13856">
        <f t="shared" si="897"/>
        <v>3.7184383527482741E-13</v>
      </c>
      <c r="AF13856">
        <f t="shared" si="895"/>
        <v>2.320305532114922E-10</v>
      </c>
      <c r="AG13856">
        <f t="shared" si="896"/>
        <v>5.1515244938974587E-9</v>
      </c>
    </row>
    <row r="13857" spans="30:33" x14ac:dyDescent="0.2">
      <c r="AD13857">
        <f t="shared" si="894"/>
        <v>13855</v>
      </c>
      <c r="AE13857">
        <f t="shared" si="897"/>
        <v>3.7124888513838766E-13</v>
      </c>
      <c r="AF13857">
        <f t="shared" si="895"/>
        <v>2.3165930432635379E-10</v>
      </c>
      <c r="AG13857">
        <f t="shared" si="896"/>
        <v>5.143653303592361E-9</v>
      </c>
    </row>
    <row r="13858" spans="30:33" x14ac:dyDescent="0.2">
      <c r="AD13858">
        <f t="shared" si="894"/>
        <v>13856</v>
      </c>
      <c r="AE13858">
        <f t="shared" si="897"/>
        <v>3.7065488692216621E-13</v>
      </c>
      <c r="AF13858">
        <f t="shared" si="895"/>
        <v>2.3128864943943161E-10</v>
      </c>
      <c r="AG13858">
        <f t="shared" si="896"/>
        <v>5.1357941131935351E-9</v>
      </c>
    </row>
    <row r="13859" spans="30:33" x14ac:dyDescent="0.2">
      <c r="AD13859">
        <f t="shared" si="894"/>
        <v>13857</v>
      </c>
      <c r="AE13859">
        <f t="shared" si="897"/>
        <v>3.7006183910309076E-13</v>
      </c>
      <c r="AF13859">
        <f t="shared" si="895"/>
        <v>2.3091858760032851E-10</v>
      </c>
      <c r="AG13859">
        <f t="shared" si="896"/>
        <v>5.1279469044515288E-9</v>
      </c>
    </row>
    <row r="13860" spans="30:33" x14ac:dyDescent="0.2">
      <c r="AD13860">
        <f t="shared" si="894"/>
        <v>13858</v>
      </c>
      <c r="AE13860">
        <f t="shared" si="897"/>
        <v>3.6946974016052576E-13</v>
      </c>
      <c r="AF13860">
        <f t="shared" si="895"/>
        <v>2.3054911786016798E-10</v>
      </c>
      <c r="AG13860">
        <f t="shared" si="896"/>
        <v>5.1201116591445658E-9</v>
      </c>
    </row>
    <row r="13861" spans="30:33" x14ac:dyDescent="0.2">
      <c r="AD13861">
        <f t="shared" si="894"/>
        <v>13859</v>
      </c>
      <c r="AE13861">
        <f t="shared" si="897"/>
        <v>3.6887858857626894E-13</v>
      </c>
      <c r="AF13861">
        <f t="shared" si="895"/>
        <v>2.3018023927159169E-10</v>
      </c>
      <c r="AG13861">
        <f t="shared" si="896"/>
        <v>5.1122883590785114E-9</v>
      </c>
    </row>
    <row r="13862" spans="30:33" x14ac:dyDescent="0.2">
      <c r="AD13862">
        <f t="shared" si="894"/>
        <v>13860</v>
      </c>
      <c r="AE13862">
        <f t="shared" si="897"/>
        <v>3.6828838283454687E-13</v>
      </c>
      <c r="AF13862">
        <f t="shared" si="895"/>
        <v>2.2981195088875713E-10</v>
      </c>
      <c r="AG13862">
        <f t="shared" si="896"/>
        <v>5.10447698608682E-9</v>
      </c>
    </row>
    <row r="13863" spans="30:33" x14ac:dyDescent="0.2">
      <c r="AD13863">
        <f t="shared" si="894"/>
        <v>13861</v>
      </c>
      <c r="AE13863">
        <f t="shared" si="897"/>
        <v>3.6769912142201157E-13</v>
      </c>
      <c r="AF13863">
        <f t="shared" si="895"/>
        <v>2.2944425176733512E-10</v>
      </c>
      <c r="AG13863">
        <f t="shared" si="896"/>
        <v>5.0966775220305021E-9</v>
      </c>
    </row>
    <row r="13864" spans="30:33" x14ac:dyDescent="0.2">
      <c r="AD13864">
        <f t="shared" si="894"/>
        <v>13862</v>
      </c>
      <c r="AE13864">
        <f t="shared" si="897"/>
        <v>3.6711080282773636E-13</v>
      </c>
      <c r="AF13864">
        <f t="shared" si="895"/>
        <v>2.2907714096450738E-10</v>
      </c>
      <c r="AG13864">
        <f t="shared" si="896"/>
        <v>5.0888899487980815E-9</v>
      </c>
    </row>
    <row r="13865" spans="30:33" x14ac:dyDescent="0.2">
      <c r="AD13865">
        <f t="shared" si="894"/>
        <v>13863</v>
      </c>
      <c r="AE13865">
        <f t="shared" si="897"/>
        <v>3.6652342554321199E-13</v>
      </c>
      <c r="AF13865">
        <f t="shared" si="895"/>
        <v>2.2871061753896415E-10</v>
      </c>
      <c r="AG13865">
        <f t="shared" si="896"/>
        <v>5.081114248305548E-9</v>
      </c>
    </row>
    <row r="13866" spans="30:33" x14ac:dyDescent="0.2">
      <c r="AD13866">
        <f t="shared" si="894"/>
        <v>13864</v>
      </c>
      <c r="AE13866">
        <f t="shared" si="897"/>
        <v>3.659369880623428E-13</v>
      </c>
      <c r="AF13866">
        <f t="shared" si="895"/>
        <v>2.2834468055090179E-10</v>
      </c>
      <c r="AG13866">
        <f t="shared" si="896"/>
        <v>5.0733504024963204E-9</v>
      </c>
    </row>
    <row r="13867" spans="30:33" x14ac:dyDescent="0.2">
      <c r="AD13867">
        <f t="shared" si="894"/>
        <v>13865</v>
      </c>
      <c r="AE13867">
        <f t="shared" si="897"/>
        <v>3.6535148888144302E-13</v>
      </c>
      <c r="AF13867">
        <f t="shared" si="895"/>
        <v>2.2797932906202034E-10</v>
      </c>
      <c r="AG13867">
        <f t="shared" si="896"/>
        <v>5.0655983933412075E-9</v>
      </c>
    </row>
    <row r="13868" spans="30:33" x14ac:dyDescent="0.2">
      <c r="AD13868">
        <f t="shared" si="894"/>
        <v>13866</v>
      </c>
      <c r="AE13868">
        <f t="shared" si="897"/>
        <v>3.6476692649923271E-13</v>
      </c>
      <c r="AF13868">
        <f t="shared" si="895"/>
        <v>2.276145621355211E-10</v>
      </c>
      <c r="AG13868">
        <f t="shared" si="896"/>
        <v>5.0578582028383611E-9</v>
      </c>
    </row>
    <row r="13869" spans="30:33" x14ac:dyDescent="0.2">
      <c r="AD13869">
        <f t="shared" si="894"/>
        <v>13867</v>
      </c>
      <c r="AE13869">
        <f t="shared" si="897"/>
        <v>3.6418329941683394E-13</v>
      </c>
      <c r="AF13869">
        <f t="shared" si="895"/>
        <v>2.2725037883610425E-10</v>
      </c>
      <c r="AG13869">
        <f t="shared" si="896"/>
        <v>5.0501298130132366E-9</v>
      </c>
    </row>
    <row r="13870" spans="30:33" x14ac:dyDescent="0.2">
      <c r="AD13870">
        <f t="shared" si="894"/>
        <v>13868</v>
      </c>
      <c r="AE13870">
        <f t="shared" si="897"/>
        <v>3.6360060613776696E-13</v>
      </c>
      <c r="AF13870">
        <f t="shared" si="895"/>
        <v>2.2688677822996647E-10</v>
      </c>
      <c r="AG13870">
        <f t="shared" si="896"/>
        <v>5.0424132059185525E-9</v>
      </c>
    </row>
    <row r="13871" spans="30:33" x14ac:dyDescent="0.2">
      <c r="AD13871">
        <f t="shared" si="894"/>
        <v>13869</v>
      </c>
      <c r="AE13871">
        <f t="shared" si="897"/>
        <v>3.6301884516794649E-13</v>
      </c>
      <c r="AF13871">
        <f t="shared" si="895"/>
        <v>2.2652375938479852E-10</v>
      </c>
      <c r="AG13871">
        <f t="shared" si="896"/>
        <v>5.0347083636342499E-9</v>
      </c>
    </row>
    <row r="13872" spans="30:33" x14ac:dyDescent="0.2">
      <c r="AD13872">
        <f t="shared" si="894"/>
        <v>13870</v>
      </c>
      <c r="AE13872">
        <f t="shared" si="897"/>
        <v>3.6243801501567781E-13</v>
      </c>
      <c r="AF13872">
        <f t="shared" si="895"/>
        <v>2.2616132136978283E-10</v>
      </c>
      <c r="AG13872">
        <f t="shared" si="896"/>
        <v>5.0270152682674509E-9</v>
      </c>
    </row>
    <row r="13873" spans="30:33" x14ac:dyDescent="0.2">
      <c r="AD13873">
        <f t="shared" si="894"/>
        <v>13871</v>
      </c>
      <c r="AE13873">
        <f t="shared" si="897"/>
        <v>3.6185811419165267E-13</v>
      </c>
      <c r="AF13873">
        <f t="shared" si="895"/>
        <v>2.2579946325559115E-10</v>
      </c>
      <c r="AG13873">
        <f t="shared" si="896"/>
        <v>5.0193339019524141E-9</v>
      </c>
    </row>
    <row r="13874" spans="30:33" x14ac:dyDescent="0.2">
      <c r="AD13874">
        <f t="shared" si="894"/>
        <v>13872</v>
      </c>
      <c r="AE13874">
        <f t="shared" si="897"/>
        <v>3.61279141208946E-13</v>
      </c>
      <c r="AF13874">
        <f t="shared" si="895"/>
        <v>2.2543818411438218E-10</v>
      </c>
      <c r="AG13874">
        <f t="shared" si="896"/>
        <v>5.0116642468504992E-9</v>
      </c>
    </row>
    <row r="13875" spans="30:33" x14ac:dyDescent="0.2">
      <c r="AD13875">
        <f t="shared" si="894"/>
        <v>13873</v>
      </c>
      <c r="AE13875">
        <f t="shared" si="897"/>
        <v>3.6070109458301166E-13</v>
      </c>
      <c r="AF13875">
        <f t="shared" si="895"/>
        <v>2.2507748301979915E-10</v>
      </c>
      <c r="AG13875">
        <f t="shared" si="896"/>
        <v>5.0040062851501211E-9</v>
      </c>
    </row>
    <row r="13876" spans="30:33" x14ac:dyDescent="0.2">
      <c r="AD13876">
        <f t="shared" si="894"/>
        <v>13874</v>
      </c>
      <c r="AE13876">
        <f t="shared" si="897"/>
        <v>3.6012397283167881E-13</v>
      </c>
      <c r="AF13876">
        <f t="shared" si="895"/>
        <v>2.2471735904696745E-10</v>
      </c>
      <c r="AG13876">
        <f t="shared" si="896"/>
        <v>4.9963599990667115E-9</v>
      </c>
    </row>
    <row r="13877" spans="30:33" x14ac:dyDescent="0.2">
      <c r="AD13877">
        <f t="shared" si="894"/>
        <v>13875</v>
      </c>
      <c r="AE13877">
        <f t="shared" si="897"/>
        <v>3.5954777447514809E-13</v>
      </c>
      <c r="AF13877">
        <f t="shared" si="895"/>
        <v>2.2435781127249229E-10</v>
      </c>
      <c r="AG13877">
        <f t="shared" si="896"/>
        <v>4.9887253708426802E-9</v>
      </c>
    </row>
    <row r="13878" spans="30:33" x14ac:dyDescent="0.2">
      <c r="AD13878">
        <f t="shared" si="894"/>
        <v>13876</v>
      </c>
      <c r="AE13878">
        <f t="shared" si="897"/>
        <v>3.5897249803598784E-13</v>
      </c>
      <c r="AF13878">
        <f t="shared" si="895"/>
        <v>2.2399883877445629E-10</v>
      </c>
      <c r="AG13878">
        <f t="shared" si="896"/>
        <v>4.981102382747367E-9</v>
      </c>
    </row>
    <row r="13879" spans="30:33" x14ac:dyDescent="0.2">
      <c r="AD13879">
        <f t="shared" si="894"/>
        <v>13877</v>
      </c>
      <c r="AE13879">
        <f t="shared" si="897"/>
        <v>3.5839814203913024E-13</v>
      </c>
      <c r="AF13879">
        <f t="shared" si="895"/>
        <v>2.2364044063241715E-10</v>
      </c>
      <c r="AG13879">
        <f t="shared" si="896"/>
        <v>4.97349101707701E-9</v>
      </c>
    </row>
    <row r="13880" spans="30:33" x14ac:dyDescent="0.2">
      <c r="AD13880">
        <f t="shared" si="894"/>
        <v>13878</v>
      </c>
      <c r="AE13880">
        <f t="shared" si="897"/>
        <v>3.5782470501186761E-13</v>
      </c>
      <c r="AF13880">
        <f t="shared" si="895"/>
        <v>2.2328261592740527E-10</v>
      </c>
      <c r="AG13880">
        <f t="shared" si="896"/>
        <v>4.9658912561546991E-9</v>
      </c>
    </row>
    <row r="13881" spans="30:33" x14ac:dyDescent="0.2">
      <c r="AD13881">
        <f t="shared" si="894"/>
        <v>13879</v>
      </c>
      <c r="AE13881">
        <f t="shared" si="897"/>
        <v>3.572521854838486E-13</v>
      </c>
      <c r="AF13881">
        <f t="shared" si="895"/>
        <v>2.2292536374192142E-10</v>
      </c>
      <c r="AG13881">
        <f t="shared" si="896"/>
        <v>4.9583030823303347E-9</v>
      </c>
    </row>
    <row r="13882" spans="30:33" x14ac:dyDescent="0.2">
      <c r="AD13882">
        <f t="shared" si="894"/>
        <v>13880</v>
      </c>
      <c r="AE13882">
        <f t="shared" si="897"/>
        <v>3.5668058198707445E-13</v>
      </c>
      <c r="AF13882">
        <f t="shared" si="895"/>
        <v>2.2256868315993435E-10</v>
      </c>
      <c r="AG13882">
        <f t="shared" si="896"/>
        <v>4.9507264779805932E-9</v>
      </c>
    </row>
    <row r="13883" spans="30:33" x14ac:dyDescent="0.2">
      <c r="AD13883">
        <f t="shared" si="894"/>
        <v>13881</v>
      </c>
      <c r="AE13883">
        <f t="shared" si="897"/>
        <v>3.5610989305589512E-13</v>
      </c>
      <c r="AF13883">
        <f t="shared" si="895"/>
        <v>2.2221257326687843E-10</v>
      </c>
      <c r="AG13883">
        <f t="shared" si="896"/>
        <v>4.9431614255088804E-9</v>
      </c>
    </row>
    <row r="13884" spans="30:33" x14ac:dyDescent="0.2">
      <c r="AD13884">
        <f t="shared" si="894"/>
        <v>13882</v>
      </c>
      <c r="AE13884">
        <f t="shared" si="897"/>
        <v>3.5554011722700563E-13</v>
      </c>
      <c r="AF13884">
        <f t="shared" si="895"/>
        <v>2.2185703314965141E-10</v>
      </c>
      <c r="AG13884">
        <f t="shared" si="896"/>
        <v>4.9356079073452921E-9</v>
      </c>
    </row>
    <row r="13885" spans="30:33" x14ac:dyDescent="0.2">
      <c r="AD13885">
        <f t="shared" si="894"/>
        <v>13883</v>
      </c>
      <c r="AE13885">
        <f t="shared" si="897"/>
        <v>3.5497125303944241E-13</v>
      </c>
      <c r="AF13885">
        <f t="shared" si="895"/>
        <v>2.2150206189661196E-10</v>
      </c>
      <c r="AG13885">
        <f t="shared" si="896"/>
        <v>4.9280659059465789E-9</v>
      </c>
    </row>
    <row r="13886" spans="30:33" x14ac:dyDescent="0.2">
      <c r="AD13886">
        <f t="shared" si="894"/>
        <v>13884</v>
      </c>
      <c r="AE13886">
        <f t="shared" si="897"/>
        <v>3.5440329903457932E-13</v>
      </c>
      <c r="AF13886">
        <f t="shared" si="895"/>
        <v>2.2114765859757736E-10</v>
      </c>
      <c r="AG13886">
        <f t="shared" si="896"/>
        <v>4.9205354037960996E-9</v>
      </c>
    </row>
    <row r="13887" spans="30:33" x14ac:dyDescent="0.2">
      <c r="AD13887">
        <f t="shared" si="894"/>
        <v>13885</v>
      </c>
      <c r="AE13887">
        <f t="shared" si="897"/>
        <v>3.5383625375612396E-13</v>
      </c>
      <c r="AF13887">
        <f t="shared" si="895"/>
        <v>2.2079382234382123E-10</v>
      </c>
      <c r="AG13887">
        <f t="shared" si="896"/>
        <v>4.9130163834037809E-9</v>
      </c>
    </row>
    <row r="13888" spans="30:33" x14ac:dyDescent="0.2">
      <c r="AD13888">
        <f t="shared" si="894"/>
        <v>13886</v>
      </c>
      <c r="AE13888">
        <f t="shared" si="897"/>
        <v>3.5327011575011413E-13</v>
      </c>
      <c r="AF13888">
        <f t="shared" si="895"/>
        <v>2.2044055222807112E-10</v>
      </c>
      <c r="AG13888">
        <f t="shared" si="896"/>
        <v>4.9055088273060848E-9</v>
      </c>
    </row>
    <row r="13889" spans="30:33" x14ac:dyDescent="0.2">
      <c r="AD13889">
        <f t="shared" si="894"/>
        <v>13887</v>
      </c>
      <c r="AE13889">
        <f t="shared" si="897"/>
        <v>3.5270488356491396E-13</v>
      </c>
      <c r="AF13889">
        <f t="shared" si="895"/>
        <v>2.2008784734450619E-10</v>
      </c>
      <c r="AG13889">
        <f t="shared" si="896"/>
        <v>4.8980127180659597E-9</v>
      </c>
    </row>
    <row r="13890" spans="30:33" x14ac:dyDescent="0.2">
      <c r="AD13890">
        <f t="shared" si="894"/>
        <v>13888</v>
      </c>
      <c r="AE13890">
        <f t="shared" si="897"/>
        <v>3.5214055575121006E-13</v>
      </c>
      <c r="AF13890">
        <f t="shared" si="895"/>
        <v>2.1973570678875497E-10</v>
      </c>
      <c r="AG13890">
        <f t="shared" si="896"/>
        <v>4.8905280382728055E-9</v>
      </c>
    </row>
    <row r="13891" spans="30:33" x14ac:dyDescent="0.2">
      <c r="AD13891">
        <f t="shared" si="894"/>
        <v>13889</v>
      </c>
      <c r="AE13891">
        <f t="shared" si="897"/>
        <v>3.5157713086200813E-13</v>
      </c>
      <c r="AF13891">
        <f t="shared" si="895"/>
        <v>2.1938412965789295E-10</v>
      </c>
      <c r="AG13891">
        <f t="shared" si="896"/>
        <v>4.8830547705424307E-9</v>
      </c>
    </row>
    <row r="13892" spans="30:33" x14ac:dyDescent="0.2">
      <c r="AD13892">
        <f t="shared" si="894"/>
        <v>13890</v>
      </c>
      <c r="AE13892">
        <f t="shared" si="897"/>
        <v>3.5101460745262889E-13</v>
      </c>
      <c r="AF13892">
        <f t="shared" si="895"/>
        <v>2.1903311505044032E-10</v>
      </c>
      <c r="AG13892">
        <f t="shared" si="896"/>
        <v>4.8755928975170149E-9</v>
      </c>
    </row>
    <row r="13893" spans="30:33" x14ac:dyDescent="0.2">
      <c r="AD13893">
        <f t="shared" si="894"/>
        <v>13891</v>
      </c>
      <c r="AE13893">
        <f t="shared" si="897"/>
        <v>3.5045298408070469E-13</v>
      </c>
      <c r="AF13893">
        <f t="shared" si="895"/>
        <v>2.1868266206635962E-10</v>
      </c>
      <c r="AG13893">
        <f t="shared" si="896"/>
        <v>4.868142401865069E-9</v>
      </c>
    </row>
    <row r="13894" spans="30:33" x14ac:dyDescent="0.2">
      <c r="AD13894">
        <f t="shared" si="894"/>
        <v>13892</v>
      </c>
      <c r="AE13894">
        <f t="shared" si="897"/>
        <v>3.4989225930617556E-13</v>
      </c>
      <c r="AF13894">
        <f t="shared" si="895"/>
        <v>2.1833276980705345E-10</v>
      </c>
      <c r="AG13894">
        <f t="shared" si="896"/>
        <v>4.8607032662813912E-9</v>
      </c>
    </row>
    <row r="13895" spans="30:33" x14ac:dyDescent="0.2">
      <c r="AD13895">
        <f t="shared" si="894"/>
        <v>13893</v>
      </c>
      <c r="AE13895">
        <f t="shared" si="897"/>
        <v>3.4933243169128569E-13</v>
      </c>
      <c r="AF13895">
        <f t="shared" si="895"/>
        <v>2.1798343737536215E-10</v>
      </c>
      <c r="AG13895">
        <f t="shared" si="896"/>
        <v>4.8532754734870323E-9</v>
      </c>
    </row>
    <row r="13896" spans="30:33" x14ac:dyDescent="0.2">
      <c r="AD13896">
        <f t="shared" si="894"/>
        <v>13894</v>
      </c>
      <c r="AE13896">
        <f t="shared" si="897"/>
        <v>3.4877349980057959E-13</v>
      </c>
      <c r="AF13896">
        <f t="shared" si="895"/>
        <v>2.1763466387556157E-10</v>
      </c>
      <c r="AG13896">
        <f t="shared" si="896"/>
        <v>4.8458590062292529E-9</v>
      </c>
    </row>
    <row r="13897" spans="30:33" x14ac:dyDescent="0.2">
      <c r="AD13897">
        <f t="shared" si="894"/>
        <v>13895</v>
      </c>
      <c r="AE13897">
        <f t="shared" si="897"/>
        <v>3.4821546220089864E-13</v>
      </c>
      <c r="AF13897">
        <f t="shared" si="895"/>
        <v>2.1728644841336066E-10</v>
      </c>
      <c r="AG13897">
        <f t="shared" si="896"/>
        <v>4.8384538472814866E-9</v>
      </c>
    </row>
    <row r="13898" spans="30:33" x14ac:dyDescent="0.2">
      <c r="AD13898">
        <f t="shared" si="894"/>
        <v>13896</v>
      </c>
      <c r="AE13898">
        <f t="shared" si="897"/>
        <v>3.476583174613772E-13</v>
      </c>
      <c r="AF13898">
        <f t="shared" si="895"/>
        <v>2.1693879009589928E-10</v>
      </c>
      <c r="AG13898">
        <f t="shared" si="896"/>
        <v>4.8310599794432975E-9</v>
      </c>
    </row>
    <row r="13899" spans="30:33" x14ac:dyDescent="0.2">
      <c r="AD13899">
        <f t="shared" si="894"/>
        <v>13897</v>
      </c>
      <c r="AE13899">
        <f t="shared" si="897"/>
        <v>3.4710206415343901E-13</v>
      </c>
      <c r="AF13899">
        <f t="shared" si="895"/>
        <v>2.1659168803174584E-10</v>
      </c>
      <c r="AG13899">
        <f t="shared" si="896"/>
        <v>4.8236773855403424E-9</v>
      </c>
    </row>
    <row r="13900" spans="30:33" x14ac:dyDescent="0.2">
      <c r="AD13900">
        <f t="shared" si="894"/>
        <v>13898</v>
      </c>
      <c r="AE13900">
        <f t="shared" si="897"/>
        <v>3.4654670085079352E-13</v>
      </c>
      <c r="AF13900">
        <f t="shared" si="895"/>
        <v>2.1624514133089503E-10</v>
      </c>
      <c r="AG13900">
        <f t="shared" si="896"/>
        <v>4.8163060484243283E-9</v>
      </c>
    </row>
    <row r="13901" spans="30:33" x14ac:dyDescent="0.2">
      <c r="AD13901">
        <f t="shared" si="894"/>
        <v>13899</v>
      </c>
      <c r="AE13901">
        <f t="shared" si="897"/>
        <v>3.4599222612943222E-13</v>
      </c>
      <c r="AF13901">
        <f t="shared" si="895"/>
        <v>2.158991491047656E-10</v>
      </c>
      <c r="AG13901">
        <f t="shared" si="896"/>
        <v>4.8089459509729782E-9</v>
      </c>
    </row>
    <row r="13902" spans="30:33" x14ac:dyDescent="0.2">
      <c r="AD13902">
        <f t="shared" si="894"/>
        <v>13900</v>
      </c>
      <c r="AE13902">
        <f t="shared" si="897"/>
        <v>3.4543863856762512E-13</v>
      </c>
      <c r="AF13902">
        <f t="shared" si="895"/>
        <v>2.1555371046619796E-10</v>
      </c>
      <c r="AG13902">
        <f t="shared" si="896"/>
        <v>4.8015970760899891E-9</v>
      </c>
    </row>
    <row r="13903" spans="30:33" x14ac:dyDescent="0.2">
      <c r="AD13903">
        <f t="shared" si="894"/>
        <v>13901</v>
      </c>
      <c r="AE13903">
        <f t="shared" si="897"/>
        <v>3.4488593674591692E-13</v>
      </c>
      <c r="AF13903">
        <f t="shared" si="895"/>
        <v>2.1520882452945204E-10</v>
      </c>
      <c r="AG13903">
        <f t="shared" si="896"/>
        <v>4.794259406704991E-9</v>
      </c>
    </row>
    <row r="13904" spans="30:33" x14ac:dyDescent="0.2">
      <c r="AD13904">
        <f t="shared" ref="AD13904:AD13967" si="898">AD13903+1</f>
        <v>13902</v>
      </c>
      <c r="AE13904">
        <f t="shared" si="897"/>
        <v>3.4433411924712344E-13</v>
      </c>
      <c r="AF13904">
        <f t="shared" ref="AF13904:AF13967" si="899">AF13903*$AF$3</f>
        <v>2.148644904102049E-10</v>
      </c>
      <c r="AG13904">
        <f t="shared" ref="AG13904:AG13967" si="900">AD13904*AE13904</f>
        <v>4.7869329257735105E-9</v>
      </c>
    </row>
    <row r="13905" spans="30:33" x14ac:dyDescent="0.2">
      <c r="AD13905">
        <f t="shared" si="898"/>
        <v>13903</v>
      </c>
      <c r="AE13905">
        <f t="shared" si="897"/>
        <v>3.4378318465632799E-13</v>
      </c>
      <c r="AF13905">
        <f t="shared" si="899"/>
        <v>2.1452070722554858E-10</v>
      </c>
      <c r="AG13905">
        <f t="shared" si="900"/>
        <v>4.7796176162769277E-9</v>
      </c>
    </row>
    <row r="13906" spans="30:33" x14ac:dyDescent="0.2">
      <c r="AD13906">
        <f t="shared" si="898"/>
        <v>13904</v>
      </c>
      <c r="AE13906">
        <f t="shared" si="897"/>
        <v>3.4323313156087787E-13</v>
      </c>
      <c r="AF13906">
        <f t="shared" si="899"/>
        <v>2.1417747409398768E-10</v>
      </c>
      <c r="AG13906">
        <f t="shared" si="900"/>
        <v>4.7723134612224457E-9</v>
      </c>
    </row>
    <row r="13907" spans="30:33" x14ac:dyDescent="0.2">
      <c r="AD13907">
        <f t="shared" si="898"/>
        <v>13905</v>
      </c>
      <c r="AE13907">
        <f t="shared" ref="AE13907:AE13970" si="901">AF13906*$AE$3</f>
        <v>3.4268395855038042E-13</v>
      </c>
      <c r="AF13907">
        <f t="shared" si="899"/>
        <v>2.1383479013543729E-10</v>
      </c>
      <c r="AG13907">
        <f t="shared" si="900"/>
        <v>4.76502044364304E-9</v>
      </c>
    </row>
    <row r="13908" spans="30:33" x14ac:dyDescent="0.2">
      <c r="AD13908">
        <f t="shared" si="898"/>
        <v>13906</v>
      </c>
      <c r="AE13908">
        <f t="shared" si="901"/>
        <v>3.4213566421669983E-13</v>
      </c>
      <c r="AF13908">
        <f t="shared" si="899"/>
        <v>2.1349265447122057E-10</v>
      </c>
      <c r="AG13908">
        <f t="shared" si="900"/>
        <v>4.7577385465974278E-9</v>
      </c>
    </row>
    <row r="13909" spans="30:33" x14ac:dyDescent="0.2">
      <c r="AD13909">
        <f t="shared" si="898"/>
        <v>13907</v>
      </c>
      <c r="AE13909">
        <f t="shared" si="901"/>
        <v>3.4158824715395309E-13</v>
      </c>
      <c r="AF13909">
        <f t="shared" si="899"/>
        <v>2.131510662240666E-10</v>
      </c>
      <c r="AG13909">
        <f t="shared" si="900"/>
        <v>4.7504677531700255E-9</v>
      </c>
    </row>
    <row r="13910" spans="30:33" x14ac:dyDescent="0.2">
      <c r="AD13910">
        <f t="shared" si="898"/>
        <v>13908</v>
      </c>
      <c r="AE13910">
        <f t="shared" si="901"/>
        <v>3.4104170595850669E-13</v>
      </c>
      <c r="AF13910">
        <f t="shared" si="899"/>
        <v>2.1281002451810809E-10</v>
      </c>
      <c r="AG13910">
        <f t="shared" si="900"/>
        <v>4.7432080464709108E-9</v>
      </c>
    </row>
    <row r="13911" spans="30:33" x14ac:dyDescent="0.2">
      <c r="AD13911">
        <f t="shared" si="898"/>
        <v>13909</v>
      </c>
      <c r="AE13911">
        <f t="shared" si="901"/>
        <v>3.4049603922897313E-13</v>
      </c>
      <c r="AF13911">
        <f t="shared" si="899"/>
        <v>2.1246952847887911E-10</v>
      </c>
      <c r="AG13911">
        <f t="shared" si="900"/>
        <v>4.7359594096357869E-9</v>
      </c>
    </row>
    <row r="13912" spans="30:33" x14ac:dyDescent="0.2">
      <c r="AD13912">
        <f t="shared" si="898"/>
        <v>13910</v>
      </c>
      <c r="AE13912">
        <f t="shared" si="901"/>
        <v>3.3995124556620675E-13</v>
      </c>
      <c r="AF13912">
        <f t="shared" si="899"/>
        <v>2.1212957723331289E-10</v>
      </c>
      <c r="AG13912">
        <f t="shared" si="900"/>
        <v>4.7287218258259356E-9</v>
      </c>
    </row>
    <row r="13913" spans="30:33" x14ac:dyDescent="0.2">
      <c r="AD13913">
        <f t="shared" si="898"/>
        <v>13911</v>
      </c>
      <c r="AE13913">
        <f t="shared" si="901"/>
        <v>3.3940732357330079E-13</v>
      </c>
      <c r="AF13913">
        <f t="shared" si="899"/>
        <v>2.1179016990973958E-10</v>
      </c>
      <c r="AG13913">
        <f t="shared" si="900"/>
        <v>4.7214952782281873E-9</v>
      </c>
    </row>
    <row r="13914" spans="30:33" x14ac:dyDescent="0.2">
      <c r="AD13914">
        <f t="shared" si="898"/>
        <v>13912</v>
      </c>
      <c r="AE13914">
        <f t="shared" si="901"/>
        <v>3.3886427185558349E-13</v>
      </c>
      <c r="AF13914">
        <f t="shared" si="899"/>
        <v>2.11451305637884E-10</v>
      </c>
      <c r="AG13914">
        <f t="shared" si="900"/>
        <v>4.7142797500548775E-9</v>
      </c>
    </row>
    <row r="13915" spans="30:33" x14ac:dyDescent="0.2">
      <c r="AD13915">
        <f t="shared" si="898"/>
        <v>13913</v>
      </c>
      <c r="AE13915">
        <f t="shared" si="901"/>
        <v>3.3832208902061455E-13</v>
      </c>
      <c r="AF13915">
        <f t="shared" si="899"/>
        <v>2.1111298354886337E-10</v>
      </c>
      <c r="AG13915">
        <f t="shared" si="900"/>
        <v>4.7070752245438099E-9</v>
      </c>
    </row>
    <row r="13916" spans="30:33" x14ac:dyDescent="0.2">
      <c r="AD13916">
        <f t="shared" si="898"/>
        <v>13914</v>
      </c>
      <c r="AE13916">
        <f t="shared" si="901"/>
        <v>3.3778077367818153E-13</v>
      </c>
      <c r="AF13916">
        <f t="shared" si="899"/>
        <v>2.1077520277518518E-10</v>
      </c>
      <c r="AG13916">
        <f t="shared" si="900"/>
        <v>4.6998816849582179E-9</v>
      </c>
    </row>
    <row r="13917" spans="30:33" x14ac:dyDescent="0.2">
      <c r="AD13917">
        <f t="shared" si="898"/>
        <v>13915</v>
      </c>
      <c r="AE13917">
        <f t="shared" si="901"/>
        <v>3.3724032444029642E-13</v>
      </c>
      <c r="AF13917">
        <f t="shared" si="899"/>
        <v>2.1043796245074488E-10</v>
      </c>
      <c r="AG13917">
        <f t="shared" si="900"/>
        <v>4.6926991145867249E-9</v>
      </c>
    </row>
    <row r="13918" spans="30:33" x14ac:dyDescent="0.2">
      <c r="AD13918">
        <f t="shared" si="898"/>
        <v>13916</v>
      </c>
      <c r="AE13918">
        <f t="shared" si="901"/>
        <v>3.3670073992119197E-13</v>
      </c>
      <c r="AF13918">
        <f t="shared" si="899"/>
        <v>2.1010126171082368E-10</v>
      </c>
      <c r="AG13918">
        <f t="shared" si="900"/>
        <v>4.6855274967433077E-9</v>
      </c>
    </row>
    <row r="13919" spans="30:33" x14ac:dyDescent="0.2">
      <c r="AD13919">
        <f t="shared" si="898"/>
        <v>13917</v>
      </c>
      <c r="AE13919">
        <f t="shared" si="901"/>
        <v>3.3616201873731805E-13</v>
      </c>
      <c r="AF13919">
        <f t="shared" si="899"/>
        <v>2.0976509969208634E-10</v>
      </c>
      <c r="AG13919">
        <f t="shared" si="900"/>
        <v>4.6783668147672552E-9</v>
      </c>
    </row>
    <row r="13920" spans="30:33" x14ac:dyDescent="0.2">
      <c r="AD13920">
        <f t="shared" si="898"/>
        <v>13918</v>
      </c>
      <c r="AE13920">
        <f t="shared" si="901"/>
        <v>3.3562415950733831E-13</v>
      </c>
      <c r="AF13920">
        <f t="shared" si="899"/>
        <v>2.0942947553257898E-10</v>
      </c>
      <c r="AG13920">
        <f t="shared" si="900"/>
        <v>4.6712170520231347E-9</v>
      </c>
    </row>
    <row r="13921" spans="30:33" x14ac:dyDescent="0.2">
      <c r="AD13921">
        <f t="shared" si="898"/>
        <v>13919</v>
      </c>
      <c r="AE13921">
        <f t="shared" si="901"/>
        <v>3.3508716085212654E-13</v>
      </c>
      <c r="AF13921">
        <f t="shared" si="899"/>
        <v>2.0909438837172685E-10</v>
      </c>
      <c r="AG13921">
        <f t="shared" si="900"/>
        <v>4.6640781919007493E-9</v>
      </c>
    </row>
    <row r="13922" spans="30:33" x14ac:dyDescent="0.2">
      <c r="AD13922">
        <f t="shared" si="898"/>
        <v>13920</v>
      </c>
      <c r="AE13922">
        <f t="shared" si="901"/>
        <v>3.345510213947631E-13</v>
      </c>
      <c r="AF13922">
        <f t="shared" si="899"/>
        <v>2.0875983735033207E-10</v>
      </c>
      <c r="AG13922">
        <f t="shared" si="900"/>
        <v>4.656950217815102E-9</v>
      </c>
    </row>
    <row r="13923" spans="30:33" x14ac:dyDescent="0.2">
      <c r="AD13923">
        <f t="shared" si="898"/>
        <v>13921</v>
      </c>
      <c r="AE13923">
        <f t="shared" si="901"/>
        <v>3.3401573976053147E-13</v>
      </c>
      <c r="AF13923">
        <f t="shared" si="899"/>
        <v>2.0842582161057154E-10</v>
      </c>
      <c r="AG13923">
        <f t="shared" si="900"/>
        <v>4.6498331132063587E-9</v>
      </c>
    </row>
    <row r="13924" spans="30:33" x14ac:dyDescent="0.2">
      <c r="AD13924">
        <f t="shared" si="898"/>
        <v>13922</v>
      </c>
      <c r="AE13924">
        <f t="shared" si="901"/>
        <v>3.3348131457691462E-13</v>
      </c>
      <c r="AF13924">
        <f t="shared" si="899"/>
        <v>2.0809234029599462E-10</v>
      </c>
      <c r="AG13924">
        <f t="shared" si="900"/>
        <v>4.6427268615398052E-9</v>
      </c>
    </row>
    <row r="13925" spans="30:33" x14ac:dyDescent="0.2">
      <c r="AD13925">
        <f t="shared" si="898"/>
        <v>13923</v>
      </c>
      <c r="AE13925">
        <f t="shared" si="901"/>
        <v>3.3294774447359156E-13</v>
      </c>
      <c r="AF13925">
        <f t="shared" si="899"/>
        <v>2.0775939255152102E-10</v>
      </c>
      <c r="AG13925">
        <f t="shared" si="900"/>
        <v>4.6356314463058156E-9</v>
      </c>
    </row>
    <row r="13926" spans="30:33" x14ac:dyDescent="0.2">
      <c r="AD13926">
        <f t="shared" si="898"/>
        <v>13924</v>
      </c>
      <c r="AE13926">
        <f t="shared" si="901"/>
        <v>3.3241502808243379E-13</v>
      </c>
      <c r="AF13926">
        <f t="shared" si="899"/>
        <v>2.0742697752343858E-10</v>
      </c>
      <c r="AG13926">
        <f t="shared" si="900"/>
        <v>4.6285468510198077E-9</v>
      </c>
    </row>
    <row r="13927" spans="30:33" x14ac:dyDescent="0.2">
      <c r="AD13927">
        <f t="shared" si="898"/>
        <v>13925</v>
      </c>
      <c r="AE13927">
        <f t="shared" si="901"/>
        <v>3.3188316403750187E-13</v>
      </c>
      <c r="AF13927">
        <f t="shared" si="899"/>
        <v>2.0709509435940107E-10</v>
      </c>
      <c r="AG13927">
        <f t="shared" si="900"/>
        <v>4.6214730592222134E-9</v>
      </c>
    </row>
    <row r="13928" spans="30:33" x14ac:dyDescent="0.2">
      <c r="AD13928">
        <f t="shared" si="898"/>
        <v>13926</v>
      </c>
      <c r="AE13928">
        <f t="shared" si="901"/>
        <v>3.3135215097504185E-13</v>
      </c>
      <c r="AF13928">
        <f t="shared" si="899"/>
        <v>2.0676374220842601E-10</v>
      </c>
      <c r="AG13928">
        <f t="shared" si="900"/>
        <v>4.6144100544784328E-9</v>
      </c>
    </row>
    <row r="13929" spans="30:33" x14ac:dyDescent="0.2">
      <c r="AD13929">
        <f t="shared" si="898"/>
        <v>13927</v>
      </c>
      <c r="AE13929">
        <f t="shared" si="901"/>
        <v>3.3082198753348177E-13</v>
      </c>
      <c r="AF13929">
        <f t="shared" si="899"/>
        <v>2.0643292022089252E-10</v>
      </c>
      <c r="AG13929">
        <f t="shared" si="900"/>
        <v>4.6073578203788006E-9</v>
      </c>
    </row>
    <row r="13930" spans="30:33" x14ac:dyDescent="0.2">
      <c r="AD13930">
        <f t="shared" si="898"/>
        <v>13928</v>
      </c>
      <c r="AE13930">
        <f t="shared" si="901"/>
        <v>3.3029267235342819E-13</v>
      </c>
      <c r="AF13930">
        <f t="shared" si="899"/>
        <v>2.0610262754853907E-10</v>
      </c>
      <c r="AG13930">
        <f t="shared" si="900"/>
        <v>4.6003163405385474E-9</v>
      </c>
    </row>
    <row r="13931" spans="30:33" x14ac:dyDescent="0.2">
      <c r="AD13931">
        <f t="shared" si="898"/>
        <v>13929</v>
      </c>
      <c r="AE13931">
        <f t="shared" si="901"/>
        <v>3.2976420407766266E-13</v>
      </c>
      <c r="AF13931">
        <f t="shared" si="899"/>
        <v>2.0577286334446141E-10</v>
      </c>
      <c r="AG13931">
        <f t="shared" si="900"/>
        <v>4.5932855985977636E-9</v>
      </c>
    </row>
    <row r="13932" spans="30:33" x14ac:dyDescent="0.2">
      <c r="AD13932">
        <f t="shared" si="898"/>
        <v>13930</v>
      </c>
      <c r="AE13932">
        <f t="shared" si="901"/>
        <v>3.2923658135113839E-13</v>
      </c>
      <c r="AF13932">
        <f t="shared" si="899"/>
        <v>2.0544362676311026E-10</v>
      </c>
      <c r="AG13932">
        <f t="shared" si="900"/>
        <v>4.5862655782213577E-9</v>
      </c>
    </row>
    <row r="13933" spans="30:33" x14ac:dyDescent="0.2">
      <c r="AD13933">
        <f t="shared" si="898"/>
        <v>13931</v>
      </c>
      <c r="AE13933">
        <f t="shared" si="901"/>
        <v>3.2870980282097655E-13</v>
      </c>
      <c r="AF13933">
        <f t="shared" si="899"/>
        <v>2.0511491696028927E-10</v>
      </c>
      <c r="AG13933">
        <f t="shared" si="900"/>
        <v>4.5792562630990244E-9</v>
      </c>
    </row>
    <row r="13934" spans="30:33" x14ac:dyDescent="0.2">
      <c r="AD13934">
        <f t="shared" si="898"/>
        <v>13932</v>
      </c>
      <c r="AE13934">
        <f t="shared" si="901"/>
        <v>3.2818386713646298E-13</v>
      </c>
      <c r="AF13934">
        <f t="shared" si="899"/>
        <v>2.0478673309315281E-10</v>
      </c>
      <c r="AG13934">
        <f t="shared" si="900"/>
        <v>4.5722576369452021E-9</v>
      </c>
    </row>
    <row r="13935" spans="30:33" x14ac:dyDescent="0.2">
      <c r="AD13935">
        <f t="shared" si="898"/>
        <v>13933</v>
      </c>
      <c r="AE13935">
        <f t="shared" si="901"/>
        <v>3.2765877294904464E-13</v>
      </c>
      <c r="AF13935">
        <f t="shared" si="899"/>
        <v>2.0445907432020377E-10</v>
      </c>
      <c r="AG13935">
        <f t="shared" si="900"/>
        <v>4.5652696834990386E-9</v>
      </c>
    </row>
    <row r="13936" spans="30:33" x14ac:dyDescent="0.2">
      <c r="AD13936">
        <f t="shared" si="898"/>
        <v>13934</v>
      </c>
      <c r="AE13936">
        <f t="shared" si="901"/>
        <v>3.2713451891232619E-13</v>
      </c>
      <c r="AF13936">
        <f t="shared" si="899"/>
        <v>2.0413193980129142E-10</v>
      </c>
      <c r="AG13936">
        <f t="shared" si="900"/>
        <v>4.5582923865243534E-9</v>
      </c>
    </row>
    <row r="13937" spans="30:33" x14ac:dyDescent="0.2">
      <c r="AD13937">
        <f t="shared" si="898"/>
        <v>13935</v>
      </c>
      <c r="AE13937">
        <f t="shared" si="901"/>
        <v>3.266111036820664E-13</v>
      </c>
      <c r="AF13937">
        <f t="shared" si="899"/>
        <v>2.0380532869760934E-10</v>
      </c>
      <c r="AG13937">
        <f t="shared" si="900"/>
        <v>4.5513257298095951E-9</v>
      </c>
    </row>
    <row r="13938" spans="30:33" x14ac:dyDescent="0.2">
      <c r="AD13938">
        <f t="shared" si="898"/>
        <v>13936</v>
      </c>
      <c r="AE13938">
        <f t="shared" si="901"/>
        <v>3.2608852591617511E-13</v>
      </c>
      <c r="AF13938">
        <f t="shared" si="899"/>
        <v>2.0347924017169315E-10</v>
      </c>
      <c r="AG13938">
        <f t="shared" si="900"/>
        <v>4.5443696971678167E-9</v>
      </c>
    </row>
    <row r="13939" spans="30:33" x14ac:dyDescent="0.2">
      <c r="AD13939">
        <f t="shared" si="898"/>
        <v>13937</v>
      </c>
      <c r="AE13939">
        <f t="shared" si="901"/>
        <v>3.255667842747092E-13</v>
      </c>
      <c r="AF13939">
        <f t="shared" si="899"/>
        <v>2.0315367338741843E-10</v>
      </c>
      <c r="AG13939">
        <f t="shared" si="900"/>
        <v>4.5374242724366222E-9</v>
      </c>
    </row>
    <row r="13940" spans="30:33" x14ac:dyDescent="0.2">
      <c r="AD13940">
        <f t="shared" si="898"/>
        <v>13938</v>
      </c>
      <c r="AE13940">
        <f t="shared" si="901"/>
        <v>3.2504587741986963E-13</v>
      </c>
      <c r="AF13940">
        <f t="shared" si="899"/>
        <v>2.0282862750999854E-10</v>
      </c>
      <c r="AG13940">
        <f t="shared" si="900"/>
        <v>4.530489439478143E-9</v>
      </c>
    </row>
    <row r="13941" spans="30:33" x14ac:dyDescent="0.2">
      <c r="AD13941">
        <f t="shared" si="898"/>
        <v>13939</v>
      </c>
      <c r="AE13941">
        <f t="shared" si="901"/>
        <v>3.245258040159978E-13</v>
      </c>
      <c r="AF13941">
        <f t="shared" si="899"/>
        <v>2.0250410170598253E-10</v>
      </c>
      <c r="AG13941">
        <f t="shared" si="900"/>
        <v>4.5235651821789935E-9</v>
      </c>
    </row>
    <row r="13942" spans="30:33" x14ac:dyDescent="0.2">
      <c r="AD13942">
        <f t="shared" si="898"/>
        <v>13940</v>
      </c>
      <c r="AE13942">
        <f t="shared" si="901"/>
        <v>3.2400656272957219E-13</v>
      </c>
      <c r="AF13942">
        <f t="shared" si="899"/>
        <v>2.0218009514325295E-10</v>
      </c>
      <c r="AG13942">
        <f t="shared" si="900"/>
        <v>4.5166514844502359E-9</v>
      </c>
    </row>
    <row r="13943" spans="30:33" x14ac:dyDescent="0.2">
      <c r="AD13943">
        <f t="shared" si="898"/>
        <v>13941</v>
      </c>
      <c r="AE13943">
        <f t="shared" si="901"/>
        <v>3.2348815222920486E-13</v>
      </c>
      <c r="AF13943">
        <f t="shared" si="899"/>
        <v>2.0185660699102375E-10</v>
      </c>
      <c r="AG13943">
        <f t="shared" si="900"/>
        <v>4.5097483302273447E-9</v>
      </c>
    </row>
    <row r="13944" spans="30:33" x14ac:dyDescent="0.2">
      <c r="AD13944">
        <f t="shared" si="898"/>
        <v>13942</v>
      </c>
      <c r="AE13944">
        <f t="shared" si="901"/>
        <v>3.2297057118563812E-13</v>
      </c>
      <c r="AF13944">
        <f t="shared" si="899"/>
        <v>2.0153363641983811E-10</v>
      </c>
      <c r="AG13944">
        <f t="shared" si="900"/>
        <v>4.5028557034701668E-9</v>
      </c>
    </row>
    <row r="13945" spans="30:33" x14ac:dyDescent="0.2">
      <c r="AD13945">
        <f t="shared" si="898"/>
        <v>13943</v>
      </c>
      <c r="AE13945">
        <f t="shared" si="901"/>
        <v>3.2245381827174111E-13</v>
      </c>
      <c r="AF13945">
        <f t="shared" si="899"/>
        <v>2.0121118260156637E-10</v>
      </c>
      <c r="AG13945">
        <f t="shared" si="900"/>
        <v>4.4959735881628867E-9</v>
      </c>
    </row>
    <row r="13946" spans="30:33" x14ac:dyDescent="0.2">
      <c r="AD13946">
        <f t="shared" si="898"/>
        <v>13944</v>
      </c>
      <c r="AE13946">
        <f t="shared" si="901"/>
        <v>3.2193789216250635E-13</v>
      </c>
      <c r="AF13946">
        <f t="shared" si="899"/>
        <v>2.0088924470940386E-10</v>
      </c>
      <c r="AG13946">
        <f t="shared" si="900"/>
        <v>4.4891019683139888E-9</v>
      </c>
    </row>
    <row r="13947" spans="30:33" x14ac:dyDescent="0.2">
      <c r="AD13947">
        <f t="shared" si="898"/>
        <v>13945</v>
      </c>
      <c r="AE13947">
        <f t="shared" si="901"/>
        <v>3.2142279153504635E-13</v>
      </c>
      <c r="AF13947">
        <f t="shared" si="899"/>
        <v>2.0056782191786881E-10</v>
      </c>
      <c r="AG13947">
        <f t="shared" si="900"/>
        <v>4.4822408279562214E-9</v>
      </c>
    </row>
    <row r="13948" spans="30:33" x14ac:dyDescent="0.2">
      <c r="AD13948">
        <f t="shared" si="898"/>
        <v>13946</v>
      </c>
      <c r="AE13948">
        <f t="shared" si="901"/>
        <v>3.2090851506859022E-13</v>
      </c>
      <c r="AF13948">
        <f t="shared" si="899"/>
        <v>2.002469134028002E-10</v>
      </c>
      <c r="AG13948">
        <f t="shared" si="900"/>
        <v>4.475390151146559E-9</v>
      </c>
    </row>
    <row r="13949" spans="30:33" x14ac:dyDescent="0.2">
      <c r="AD13949">
        <f t="shared" si="898"/>
        <v>13947</v>
      </c>
      <c r="AE13949">
        <f t="shared" si="901"/>
        <v>3.2039506144448049E-13</v>
      </c>
      <c r="AF13949">
        <f t="shared" si="899"/>
        <v>1.9992651834135572E-10</v>
      </c>
      <c r="AG13949">
        <f t="shared" si="900"/>
        <v>4.4685499219661697E-9</v>
      </c>
    </row>
    <row r="13950" spans="30:33" x14ac:dyDescent="0.2">
      <c r="AD13950">
        <f t="shared" si="898"/>
        <v>13948</v>
      </c>
      <c r="AE13950">
        <f t="shared" si="901"/>
        <v>3.1988242934616929E-13</v>
      </c>
      <c r="AF13950">
        <f t="shared" si="899"/>
        <v>1.9960663591200953E-10</v>
      </c>
      <c r="AG13950">
        <f t="shared" si="900"/>
        <v>4.4617201245203695E-9</v>
      </c>
    </row>
    <row r="13951" spans="30:33" x14ac:dyDescent="0.2">
      <c r="AD13951">
        <f t="shared" si="898"/>
        <v>13949</v>
      </c>
      <c r="AE13951">
        <f t="shared" si="901"/>
        <v>3.1937061745921539E-13</v>
      </c>
      <c r="AF13951">
        <f t="shared" si="899"/>
        <v>1.9928726529455031E-10</v>
      </c>
      <c r="AG13951">
        <f t="shared" si="900"/>
        <v>4.4549007429385955E-9</v>
      </c>
    </row>
    <row r="13952" spans="30:33" x14ac:dyDescent="0.2">
      <c r="AD13952">
        <f t="shared" si="898"/>
        <v>13950</v>
      </c>
      <c r="AE13952">
        <f t="shared" si="901"/>
        <v>3.1885962447128063E-13</v>
      </c>
      <c r="AF13952">
        <f t="shared" si="899"/>
        <v>1.9896840567007902E-10</v>
      </c>
      <c r="AG13952">
        <f t="shared" si="900"/>
        <v>4.4480917613743652E-9</v>
      </c>
    </row>
    <row r="13953" spans="30:33" x14ac:dyDescent="0.2">
      <c r="AD13953">
        <f t="shared" si="898"/>
        <v>13951</v>
      </c>
      <c r="AE13953">
        <f t="shared" si="901"/>
        <v>3.1834944907212659E-13</v>
      </c>
      <c r="AF13953">
        <f t="shared" si="899"/>
        <v>1.9865005622100688E-10</v>
      </c>
      <c r="AG13953">
        <f t="shared" si="900"/>
        <v>4.441293164005238E-9</v>
      </c>
    </row>
    <row r="13954" spans="30:33" x14ac:dyDescent="0.2">
      <c r="AD13954">
        <f t="shared" si="898"/>
        <v>13952</v>
      </c>
      <c r="AE13954">
        <f t="shared" si="901"/>
        <v>3.1784008995361115E-13</v>
      </c>
      <c r="AF13954">
        <f t="shared" si="899"/>
        <v>1.9833221613105326E-10</v>
      </c>
      <c r="AG13954">
        <f t="shared" si="900"/>
        <v>4.4345049350327829E-9</v>
      </c>
    </row>
    <row r="13955" spans="30:33" x14ac:dyDescent="0.2">
      <c r="AD13955">
        <f t="shared" si="898"/>
        <v>13953</v>
      </c>
      <c r="AE13955">
        <f t="shared" si="901"/>
        <v>3.1733154580968538E-13</v>
      </c>
      <c r="AF13955">
        <f t="shared" si="899"/>
        <v>1.9801488458524357E-10</v>
      </c>
      <c r="AG13955">
        <f t="shared" si="900"/>
        <v>4.42772705868254E-9</v>
      </c>
    </row>
    <row r="13956" spans="30:33" x14ac:dyDescent="0.2">
      <c r="AD13956">
        <f t="shared" si="898"/>
        <v>13954</v>
      </c>
      <c r="AE13956">
        <f t="shared" si="901"/>
        <v>3.1682381533638984E-13</v>
      </c>
      <c r="AF13956">
        <f t="shared" si="899"/>
        <v>1.9769806076990716E-10</v>
      </c>
      <c r="AG13956">
        <f t="shared" si="900"/>
        <v>4.4209595192039838E-9</v>
      </c>
    </row>
    <row r="13957" spans="30:33" x14ac:dyDescent="0.2">
      <c r="AD13957">
        <f t="shared" si="898"/>
        <v>13955</v>
      </c>
      <c r="AE13957">
        <f t="shared" si="901"/>
        <v>3.1631689723185158E-13</v>
      </c>
      <c r="AF13957">
        <f t="shared" si="899"/>
        <v>1.9738174387267531E-10</v>
      </c>
      <c r="AG13957">
        <f t="shared" si="900"/>
        <v>4.4142023008704891E-9</v>
      </c>
    </row>
    <row r="13958" spans="30:33" x14ac:dyDescent="0.2">
      <c r="AD13958">
        <f t="shared" si="898"/>
        <v>13956</v>
      </c>
      <c r="AE13958">
        <f t="shared" si="901"/>
        <v>3.1581079019628063E-13</v>
      </c>
      <c r="AF13958">
        <f t="shared" si="899"/>
        <v>1.9706593308247903E-10</v>
      </c>
      <c r="AG13958">
        <f t="shared" si="900"/>
        <v>4.407455387979292E-9</v>
      </c>
    </row>
    <row r="13959" spans="30:33" x14ac:dyDescent="0.2">
      <c r="AD13959">
        <f t="shared" si="898"/>
        <v>13957</v>
      </c>
      <c r="AE13959">
        <f t="shared" si="901"/>
        <v>3.1530549293196661E-13</v>
      </c>
      <c r="AF13959">
        <f t="shared" si="899"/>
        <v>1.9675062758954705E-10</v>
      </c>
      <c r="AG13959">
        <f t="shared" si="900"/>
        <v>4.4007187648514577E-9</v>
      </c>
    </row>
    <row r="13960" spans="30:33" x14ac:dyDescent="0.2">
      <c r="AD13960">
        <f t="shared" si="898"/>
        <v>13958</v>
      </c>
      <c r="AE13960">
        <f t="shared" si="901"/>
        <v>3.1480100414327544E-13</v>
      </c>
      <c r="AF13960">
        <f t="shared" si="899"/>
        <v>1.9643582658540376E-10</v>
      </c>
      <c r="AG13960">
        <f t="shared" si="900"/>
        <v>4.3939924158318386E-9</v>
      </c>
    </row>
    <row r="13961" spans="30:33" x14ac:dyDescent="0.2">
      <c r="AD13961">
        <f t="shared" si="898"/>
        <v>13959</v>
      </c>
      <c r="AE13961">
        <f t="shared" si="901"/>
        <v>3.1429732253664614E-13</v>
      </c>
      <c r="AF13961">
        <f t="shared" si="899"/>
        <v>1.961215292628671E-10</v>
      </c>
      <c r="AG13961">
        <f t="shared" si="900"/>
        <v>4.3872763252890432E-9</v>
      </c>
    </row>
    <row r="13962" spans="30:33" x14ac:dyDescent="0.2">
      <c r="AD13962">
        <f t="shared" si="898"/>
        <v>13960</v>
      </c>
      <c r="AE13962">
        <f t="shared" si="901"/>
        <v>3.1379444682058749E-13</v>
      </c>
      <c r="AF13962">
        <f t="shared" si="899"/>
        <v>1.9580773481604652E-10</v>
      </c>
      <c r="AG13962">
        <f t="shared" si="900"/>
        <v>4.3805704776154016E-9</v>
      </c>
    </row>
    <row r="13963" spans="30:33" x14ac:dyDescent="0.2">
      <c r="AD13963">
        <f t="shared" si="898"/>
        <v>13961</v>
      </c>
      <c r="AE13963">
        <f t="shared" si="901"/>
        <v>3.1329237570567455E-13</v>
      </c>
      <c r="AF13963">
        <f t="shared" si="899"/>
        <v>1.9549444244034084E-10</v>
      </c>
      <c r="AG13963">
        <f t="shared" si="900"/>
        <v>4.3738748572269221E-9</v>
      </c>
    </row>
    <row r="13964" spans="30:33" x14ac:dyDescent="0.2">
      <c r="AD13964">
        <f t="shared" si="898"/>
        <v>13962</v>
      </c>
      <c r="AE13964">
        <f t="shared" si="901"/>
        <v>3.1279110790454551E-13</v>
      </c>
      <c r="AF13964">
        <f t="shared" si="899"/>
        <v>1.9518165133243628E-10</v>
      </c>
      <c r="AG13964">
        <f t="shared" si="900"/>
        <v>4.3671894485632645E-9</v>
      </c>
    </row>
    <row r="13965" spans="30:33" x14ac:dyDescent="0.2">
      <c r="AD13965">
        <f t="shared" si="898"/>
        <v>13963</v>
      </c>
      <c r="AE13965">
        <f t="shared" si="901"/>
        <v>3.122906421318982E-13</v>
      </c>
      <c r="AF13965">
        <f t="shared" si="899"/>
        <v>1.9486936069030439E-10</v>
      </c>
      <c r="AG13965">
        <f t="shared" si="900"/>
        <v>4.3605142360876948E-9</v>
      </c>
    </row>
    <row r="13966" spans="30:33" x14ac:dyDescent="0.2">
      <c r="AD13966">
        <f t="shared" si="898"/>
        <v>13964</v>
      </c>
      <c r="AE13966">
        <f t="shared" si="901"/>
        <v>3.1179097710448716E-13</v>
      </c>
      <c r="AF13966">
        <f t="shared" si="899"/>
        <v>1.9455756971319989E-10</v>
      </c>
      <c r="AG13966">
        <f t="shared" si="900"/>
        <v>4.3538492042870591E-9</v>
      </c>
    </row>
    <row r="13967" spans="30:33" x14ac:dyDescent="0.2">
      <c r="AD13967">
        <f t="shared" si="898"/>
        <v>13965</v>
      </c>
      <c r="AE13967">
        <f t="shared" si="901"/>
        <v>3.1129211154111994E-13</v>
      </c>
      <c r="AF13967">
        <f t="shared" si="899"/>
        <v>1.9424627760165875E-10</v>
      </c>
      <c r="AG13967">
        <f t="shared" si="900"/>
        <v>4.3471943376717398E-9</v>
      </c>
    </row>
    <row r="13968" spans="30:33" x14ac:dyDescent="0.2">
      <c r="AD13968">
        <f t="shared" ref="AD13968:AD14031" si="902">AD13967+1</f>
        <v>13966</v>
      </c>
      <c r="AE13968">
        <f t="shared" si="901"/>
        <v>3.1079404416265417E-13</v>
      </c>
      <c r="AF13968">
        <f t="shared" ref="AF13968:AF14031" si="903">AF13967*$AF$3</f>
        <v>1.9393548355749609E-10</v>
      </c>
      <c r="AG13968">
        <f t="shared" ref="AG13968:AG14031" si="904">AD13968*AE13968</f>
        <v>4.3405496207756281E-9</v>
      </c>
    </row>
    <row r="13969" spans="30:33" x14ac:dyDescent="0.2">
      <c r="AD13969">
        <f t="shared" si="902"/>
        <v>13967</v>
      </c>
      <c r="AE13969">
        <f t="shared" si="901"/>
        <v>3.1029677369199391E-13</v>
      </c>
      <c r="AF13969">
        <f t="shared" si="903"/>
        <v>1.936251867838041E-10</v>
      </c>
      <c r="AG13969">
        <f t="shared" si="904"/>
        <v>4.3339150381560793E-9</v>
      </c>
    </row>
    <row r="13970" spans="30:33" x14ac:dyDescent="0.2">
      <c r="AD13970">
        <f t="shared" si="902"/>
        <v>13968</v>
      </c>
      <c r="AE13970">
        <f t="shared" si="901"/>
        <v>3.0980029885408669E-13</v>
      </c>
      <c r="AF13970">
        <f t="shared" si="903"/>
        <v>1.9331538648495001E-10</v>
      </c>
      <c r="AG13970">
        <f t="shared" si="904"/>
        <v>4.3272905743938826E-9</v>
      </c>
    </row>
    <row r="13971" spans="30:33" x14ac:dyDescent="0.2">
      <c r="AD13971">
        <f t="shared" si="902"/>
        <v>13969</v>
      </c>
      <c r="AE13971">
        <f t="shared" ref="AE13971:AE14034" si="905">AF13970*$AE$3</f>
        <v>3.0930461837592013E-13</v>
      </c>
      <c r="AF13971">
        <f t="shared" si="903"/>
        <v>1.9300608186657408E-10</v>
      </c>
      <c r="AG13971">
        <f t="shared" si="904"/>
        <v>4.3206762140932283E-9</v>
      </c>
    </row>
    <row r="13972" spans="30:33" x14ac:dyDescent="0.2">
      <c r="AD13972">
        <f t="shared" si="902"/>
        <v>13970</v>
      </c>
      <c r="AE13972">
        <f t="shared" si="905"/>
        <v>3.0880973098651866E-13</v>
      </c>
      <c r="AF13972">
        <f t="shared" si="903"/>
        <v>1.9269727213558754E-10</v>
      </c>
      <c r="AG13972">
        <f t="shared" si="904"/>
        <v>4.314071941881666E-9</v>
      </c>
    </row>
    <row r="13973" spans="30:33" x14ac:dyDescent="0.2">
      <c r="AD13973">
        <f t="shared" si="902"/>
        <v>13971</v>
      </c>
      <c r="AE13973">
        <f t="shared" si="905"/>
        <v>3.083156354169402E-13</v>
      </c>
      <c r="AF13973">
        <f t="shared" si="903"/>
        <v>1.9238895650017059E-10</v>
      </c>
      <c r="AG13973">
        <f t="shared" si="904"/>
        <v>4.3074777424100713E-9</v>
      </c>
    </row>
    <row r="13974" spans="30:33" x14ac:dyDescent="0.2">
      <c r="AD13974">
        <f t="shared" si="902"/>
        <v>13972</v>
      </c>
      <c r="AE13974">
        <f t="shared" si="905"/>
        <v>3.0782233040027309E-13</v>
      </c>
      <c r="AF13974">
        <f t="shared" si="903"/>
        <v>1.9208113416977031E-10</v>
      </c>
      <c r="AG13974">
        <f t="shared" si="904"/>
        <v>4.3008936003526154E-9</v>
      </c>
    </row>
    <row r="13975" spans="30:33" x14ac:dyDescent="0.2">
      <c r="AD13975">
        <f t="shared" si="902"/>
        <v>13973</v>
      </c>
      <c r="AE13975">
        <f t="shared" si="905"/>
        <v>3.0732981467163265E-13</v>
      </c>
      <c r="AF13975">
        <f t="shared" si="903"/>
        <v>1.9177380435509866E-10</v>
      </c>
      <c r="AG13975">
        <f t="shared" si="904"/>
        <v>4.2943195004067234E-9</v>
      </c>
    </row>
    <row r="13976" spans="30:33" x14ac:dyDescent="0.2">
      <c r="AD13976">
        <f t="shared" si="902"/>
        <v>13974</v>
      </c>
      <c r="AE13976">
        <f t="shared" si="905"/>
        <v>3.0683808696815799E-13</v>
      </c>
      <c r="AF13976">
        <f t="shared" si="903"/>
        <v>1.914669662681305E-10</v>
      </c>
      <c r="AG13976">
        <f t="shared" si="904"/>
        <v>4.2877554272930401E-9</v>
      </c>
    </row>
    <row r="13977" spans="30:33" x14ac:dyDescent="0.2">
      <c r="AD13977">
        <f t="shared" si="902"/>
        <v>13975</v>
      </c>
      <c r="AE13977">
        <f t="shared" si="905"/>
        <v>3.0634714602900893E-13</v>
      </c>
      <c r="AF13977">
        <f t="shared" si="903"/>
        <v>1.9116061912210149E-10</v>
      </c>
      <c r="AG13977">
        <f t="shared" si="904"/>
        <v>4.2812013657553994E-9</v>
      </c>
    </row>
    <row r="13978" spans="30:33" x14ac:dyDescent="0.2">
      <c r="AD13978">
        <f t="shared" si="902"/>
        <v>13976</v>
      </c>
      <c r="AE13978">
        <f t="shared" si="905"/>
        <v>3.0585699059536251E-13</v>
      </c>
      <c r="AF13978">
        <f t="shared" si="903"/>
        <v>1.9085476213150612E-10</v>
      </c>
      <c r="AG13978">
        <f t="shared" si="904"/>
        <v>4.2746573005607864E-9</v>
      </c>
    </row>
    <row r="13979" spans="30:33" x14ac:dyDescent="0.2">
      <c r="AD13979">
        <f t="shared" si="902"/>
        <v>13977</v>
      </c>
      <c r="AE13979">
        <f t="shared" si="905"/>
        <v>3.0536761941040994E-13</v>
      </c>
      <c r="AF13979">
        <f t="shared" si="903"/>
        <v>1.9054939451209571E-10</v>
      </c>
      <c r="AG13979">
        <f t="shared" si="904"/>
        <v>4.2681232164992995E-9</v>
      </c>
    </row>
    <row r="13980" spans="30:33" x14ac:dyDescent="0.2">
      <c r="AD13980">
        <f t="shared" si="902"/>
        <v>13978</v>
      </c>
      <c r="AE13980">
        <f t="shared" si="905"/>
        <v>3.0487903121935328E-13</v>
      </c>
      <c r="AF13980">
        <f t="shared" si="903"/>
        <v>1.9024451548087634E-10</v>
      </c>
      <c r="AG13980">
        <f t="shared" si="904"/>
        <v>4.26159909838412E-9</v>
      </c>
    </row>
    <row r="13981" spans="30:33" x14ac:dyDescent="0.2">
      <c r="AD13981">
        <f t="shared" si="902"/>
        <v>13979</v>
      </c>
      <c r="AE13981">
        <f t="shared" si="905"/>
        <v>3.0439122476940228E-13</v>
      </c>
      <c r="AF13981">
        <f t="shared" si="903"/>
        <v>1.8994012425610692E-10</v>
      </c>
      <c r="AG13981">
        <f t="shared" si="904"/>
        <v>4.2550849310514748E-9</v>
      </c>
    </row>
    <row r="13982" spans="30:33" x14ac:dyDescent="0.2">
      <c r="AD13982">
        <f t="shared" si="902"/>
        <v>13980</v>
      </c>
      <c r="AE13982">
        <f t="shared" si="905"/>
        <v>3.0390419880977121E-13</v>
      </c>
      <c r="AF13982">
        <f t="shared" si="903"/>
        <v>1.8963622005729714E-10</v>
      </c>
      <c r="AG13982">
        <f t="shared" si="904"/>
        <v>4.2485806993606018E-9</v>
      </c>
    </row>
    <row r="13983" spans="30:33" x14ac:dyDescent="0.2">
      <c r="AD13983">
        <f t="shared" si="902"/>
        <v>13981</v>
      </c>
      <c r="AE13983">
        <f t="shared" si="905"/>
        <v>3.0341795209167558E-13</v>
      </c>
      <c r="AF13983">
        <f t="shared" si="903"/>
        <v>1.8933280210520547E-10</v>
      </c>
      <c r="AG13983">
        <f t="shared" si="904"/>
        <v>4.2420863881937159E-9</v>
      </c>
    </row>
    <row r="13984" spans="30:33" x14ac:dyDescent="0.2">
      <c r="AD13984">
        <f t="shared" si="902"/>
        <v>13982</v>
      </c>
      <c r="AE13984">
        <f t="shared" si="905"/>
        <v>3.0293248336832889E-13</v>
      </c>
      <c r="AF13984">
        <f t="shared" si="903"/>
        <v>1.8902986962183712E-10</v>
      </c>
      <c r="AG13984">
        <f t="shared" si="904"/>
        <v>4.2356019824559744E-9</v>
      </c>
    </row>
    <row r="13985" spans="30:33" x14ac:dyDescent="0.2">
      <c r="AD13985">
        <f t="shared" si="902"/>
        <v>13983</v>
      </c>
      <c r="AE13985">
        <f t="shared" si="905"/>
        <v>3.0244779139493953E-13</v>
      </c>
      <c r="AF13985">
        <f t="shared" si="903"/>
        <v>1.8872742183044217E-10</v>
      </c>
      <c r="AG13985">
        <f t="shared" si="904"/>
        <v>4.2291274670754392E-9</v>
      </c>
    </row>
    <row r="13986" spans="30:33" x14ac:dyDescent="0.2">
      <c r="AD13986">
        <f t="shared" si="902"/>
        <v>13984</v>
      </c>
      <c r="AE13986">
        <f t="shared" si="905"/>
        <v>3.019638749287076E-13</v>
      </c>
      <c r="AF13986">
        <f t="shared" si="903"/>
        <v>1.8842545795551344E-10</v>
      </c>
      <c r="AG13986">
        <f t="shared" si="904"/>
        <v>4.2226628270030473E-9</v>
      </c>
    </row>
    <row r="13987" spans="30:33" x14ac:dyDescent="0.2">
      <c r="AD13987">
        <f t="shared" si="902"/>
        <v>13985</v>
      </c>
      <c r="AE13987">
        <f t="shared" si="905"/>
        <v>3.0148073272882164E-13</v>
      </c>
      <c r="AF13987">
        <f t="shared" si="903"/>
        <v>1.8812397722278461E-10</v>
      </c>
      <c r="AG13987">
        <f t="shared" si="904"/>
        <v>4.2162080472125706E-9</v>
      </c>
    </row>
    <row r="13988" spans="30:33" x14ac:dyDescent="0.2">
      <c r="AD13988">
        <f t="shared" si="902"/>
        <v>13986</v>
      </c>
      <c r="AE13988">
        <f t="shared" si="905"/>
        <v>3.0099836355645549E-13</v>
      </c>
      <c r="AF13988">
        <f t="shared" si="903"/>
        <v>1.8782297885922815E-10</v>
      </c>
      <c r="AG13988">
        <f t="shared" si="904"/>
        <v>4.2097631127005864E-9</v>
      </c>
    </row>
    <row r="13989" spans="30:33" x14ac:dyDescent="0.2">
      <c r="AD13989">
        <f t="shared" si="902"/>
        <v>13987</v>
      </c>
      <c r="AE13989">
        <f t="shared" si="905"/>
        <v>3.0051676617476518E-13</v>
      </c>
      <c r="AF13989">
        <f t="shared" si="903"/>
        <v>1.8752246209305337E-10</v>
      </c>
      <c r="AG13989">
        <f t="shared" si="904"/>
        <v>4.2033280084864405E-9</v>
      </c>
    </row>
    <row r="13990" spans="30:33" x14ac:dyDescent="0.2">
      <c r="AD13990">
        <f t="shared" si="902"/>
        <v>13988</v>
      </c>
      <c r="AE13990">
        <f t="shared" si="905"/>
        <v>3.0003593934888552E-13</v>
      </c>
      <c r="AF13990">
        <f t="shared" si="903"/>
        <v>1.8722242615370447E-10</v>
      </c>
      <c r="AG13990">
        <f t="shared" si="904"/>
        <v>4.1969027196122107E-9</v>
      </c>
    </row>
    <row r="13991" spans="30:33" x14ac:dyDescent="0.2">
      <c r="AD13991">
        <f t="shared" si="902"/>
        <v>13989</v>
      </c>
      <c r="AE13991">
        <f t="shared" si="905"/>
        <v>2.9955588184592727E-13</v>
      </c>
      <c r="AF13991">
        <f t="shared" si="903"/>
        <v>1.8692287027185855E-10</v>
      </c>
      <c r="AG13991">
        <f t="shared" si="904"/>
        <v>4.1904872311426763E-9</v>
      </c>
    </row>
    <row r="13992" spans="30:33" x14ac:dyDescent="0.2">
      <c r="AD13992">
        <f t="shared" si="902"/>
        <v>13990</v>
      </c>
      <c r="AE13992">
        <f t="shared" si="905"/>
        <v>2.990765924349738E-13</v>
      </c>
      <c r="AF13992">
        <f t="shared" si="903"/>
        <v>1.8662379367942357E-10</v>
      </c>
      <c r="AG13992">
        <f t="shared" si="904"/>
        <v>4.1840815281652831E-9</v>
      </c>
    </row>
    <row r="13993" spans="30:33" x14ac:dyDescent="0.2">
      <c r="AD13993">
        <f t="shared" si="902"/>
        <v>13991</v>
      </c>
      <c r="AE13993">
        <f t="shared" si="905"/>
        <v>2.9859806988707785E-13</v>
      </c>
      <c r="AF13993">
        <f t="shared" si="903"/>
        <v>1.8632519560953648E-10</v>
      </c>
      <c r="AG13993">
        <f t="shared" si="904"/>
        <v>4.1776855957901058E-9</v>
      </c>
    </row>
    <row r="13994" spans="30:33" x14ac:dyDescent="0.2">
      <c r="AD13994">
        <f t="shared" si="902"/>
        <v>13992</v>
      </c>
      <c r="AE13994">
        <f t="shared" si="905"/>
        <v>2.981203129752585E-13</v>
      </c>
      <c r="AF13994">
        <f t="shared" si="903"/>
        <v>1.8602707529656121E-10</v>
      </c>
      <c r="AG13994">
        <f t="shared" si="904"/>
        <v>4.1712994191498169E-9</v>
      </c>
    </row>
    <row r="13995" spans="30:33" x14ac:dyDescent="0.2">
      <c r="AD13995">
        <f t="shared" si="902"/>
        <v>13993</v>
      </c>
      <c r="AE13995">
        <f t="shared" si="905"/>
        <v>2.9764332047449808E-13</v>
      </c>
      <c r="AF13995">
        <f t="shared" si="903"/>
        <v>1.857294319760867E-10</v>
      </c>
      <c r="AG13995">
        <f t="shared" si="904"/>
        <v>4.1649229833996513E-9</v>
      </c>
    </row>
    <row r="13996" spans="30:33" x14ac:dyDescent="0.2">
      <c r="AD13996">
        <f t="shared" si="902"/>
        <v>13994</v>
      </c>
      <c r="AE13996">
        <f t="shared" si="905"/>
        <v>2.9716709116173886E-13</v>
      </c>
      <c r="AF13996">
        <f t="shared" si="903"/>
        <v>1.8543226488492494E-10</v>
      </c>
      <c r="AG13996">
        <f t="shared" si="904"/>
        <v>4.1585562737173735E-9</v>
      </c>
    </row>
    <row r="13997" spans="30:33" x14ac:dyDescent="0.2">
      <c r="AD13997">
        <f t="shared" si="902"/>
        <v>13995</v>
      </c>
      <c r="AE13997">
        <f t="shared" si="905"/>
        <v>2.9669162381588005E-13</v>
      </c>
      <c r="AF13997">
        <f t="shared" si="903"/>
        <v>1.8513557326110906E-10</v>
      </c>
      <c r="AG13997">
        <f t="shared" si="904"/>
        <v>4.1521992753032411E-9</v>
      </c>
    </row>
    <row r="13998" spans="30:33" x14ac:dyDescent="0.2">
      <c r="AD13998">
        <f t="shared" si="902"/>
        <v>13996</v>
      </c>
      <c r="AE13998">
        <f t="shared" si="905"/>
        <v>2.9621691721777465E-13</v>
      </c>
      <c r="AF13998">
        <f t="shared" si="903"/>
        <v>1.8483935634389129E-10</v>
      </c>
      <c r="AG13998">
        <f t="shared" si="904"/>
        <v>4.1458519733799741E-9</v>
      </c>
    </row>
    <row r="13999" spans="30:33" x14ac:dyDescent="0.2">
      <c r="AD13999">
        <f t="shared" si="902"/>
        <v>13997</v>
      </c>
      <c r="AE13999">
        <f t="shared" si="905"/>
        <v>2.957429701502262E-13</v>
      </c>
      <c r="AF13999">
        <f t="shared" si="903"/>
        <v>1.8454361337374106E-10</v>
      </c>
      <c r="AG13999">
        <f t="shared" si="904"/>
        <v>4.1395143531927162E-9</v>
      </c>
    </row>
    <row r="14000" spans="30:33" x14ac:dyDescent="0.2">
      <c r="AD14000">
        <f t="shared" si="902"/>
        <v>13998</v>
      </c>
      <c r="AE14000">
        <f t="shared" si="905"/>
        <v>2.9526978139798585E-13</v>
      </c>
      <c r="AF14000">
        <f t="shared" si="903"/>
        <v>1.8424834359234307E-10</v>
      </c>
      <c r="AG14000">
        <f t="shared" si="904"/>
        <v>4.1331864000090059E-9</v>
      </c>
    </row>
    <row r="14001" spans="30:33" x14ac:dyDescent="0.2">
      <c r="AD14001">
        <f t="shared" si="902"/>
        <v>13999</v>
      </c>
      <c r="AE14001">
        <f t="shared" si="905"/>
        <v>2.9479734974774904E-13</v>
      </c>
      <c r="AF14001">
        <f t="shared" si="903"/>
        <v>1.8395354624259531E-10</v>
      </c>
      <c r="AG14001">
        <f t="shared" si="904"/>
        <v>4.1268680991187388E-9</v>
      </c>
    </row>
    <row r="14002" spans="30:33" x14ac:dyDescent="0.2">
      <c r="AD14002">
        <f t="shared" si="902"/>
        <v>14000</v>
      </c>
      <c r="AE14002">
        <f t="shared" si="905"/>
        <v>2.9432567398815262E-13</v>
      </c>
      <c r="AF14002">
        <f t="shared" si="903"/>
        <v>1.8365922056860716E-10</v>
      </c>
      <c r="AG14002">
        <f t="shared" si="904"/>
        <v>4.1205594358341369E-9</v>
      </c>
    </row>
    <row r="14003" spans="30:33" x14ac:dyDescent="0.2">
      <c r="AD14003">
        <f t="shared" si="902"/>
        <v>14001</v>
      </c>
      <c r="AE14003">
        <f t="shared" si="905"/>
        <v>2.9385475290977161E-13</v>
      </c>
      <c r="AF14003">
        <f t="shared" si="903"/>
        <v>1.8336536581569737E-10</v>
      </c>
      <c r="AG14003">
        <f t="shared" si="904"/>
        <v>4.1142603954897124E-9</v>
      </c>
    </row>
    <row r="14004" spans="30:33" x14ac:dyDescent="0.2">
      <c r="AD14004">
        <f t="shared" si="902"/>
        <v>14002</v>
      </c>
      <c r="AE14004">
        <f t="shared" si="905"/>
        <v>2.9338458530511591E-13</v>
      </c>
      <c r="AF14004">
        <f t="shared" si="903"/>
        <v>1.8307198123039226E-10</v>
      </c>
      <c r="AG14004">
        <f t="shared" si="904"/>
        <v>4.1079709634422327E-9</v>
      </c>
    </row>
    <row r="14005" spans="30:33" x14ac:dyDescent="0.2">
      <c r="AD14005">
        <f t="shared" si="902"/>
        <v>14003</v>
      </c>
      <c r="AE14005">
        <f t="shared" si="905"/>
        <v>2.9291516996862775E-13</v>
      </c>
      <c r="AF14005">
        <f t="shared" si="903"/>
        <v>1.8277906606042361E-10</v>
      </c>
      <c r="AG14005">
        <f t="shared" si="904"/>
        <v>4.1016911250706947E-9</v>
      </c>
    </row>
    <row r="14006" spans="30:33" x14ac:dyDescent="0.2">
      <c r="AD14006">
        <f t="shared" si="902"/>
        <v>14004</v>
      </c>
      <c r="AE14006">
        <f t="shared" si="905"/>
        <v>2.924465056966779E-13</v>
      </c>
      <c r="AF14006">
        <f t="shared" si="903"/>
        <v>1.8248661955472691E-10</v>
      </c>
      <c r="AG14006">
        <f t="shared" si="904"/>
        <v>4.0954208657762771E-9</v>
      </c>
    </row>
    <row r="14007" spans="30:33" x14ac:dyDescent="0.2">
      <c r="AD14007">
        <f t="shared" si="902"/>
        <v>14005</v>
      </c>
      <c r="AE14007">
        <f t="shared" si="905"/>
        <v>2.9197859128756322E-13</v>
      </c>
      <c r="AF14007">
        <f t="shared" si="903"/>
        <v>1.8219464096343934E-10</v>
      </c>
      <c r="AG14007">
        <f t="shared" si="904"/>
        <v>4.089160170982323E-9</v>
      </c>
    </row>
    <row r="14008" spans="30:33" x14ac:dyDescent="0.2">
      <c r="AD14008">
        <f t="shared" si="902"/>
        <v>14006</v>
      </c>
      <c r="AE14008">
        <f t="shared" si="905"/>
        <v>2.9151142554150311E-13</v>
      </c>
      <c r="AF14008">
        <f t="shared" si="903"/>
        <v>1.8190312953789782E-10</v>
      </c>
      <c r="AG14008">
        <f t="shared" si="904"/>
        <v>4.0829090261342925E-9</v>
      </c>
    </row>
    <row r="14009" spans="30:33" x14ac:dyDescent="0.2">
      <c r="AD14009">
        <f t="shared" si="902"/>
        <v>14007</v>
      </c>
      <c r="AE14009">
        <f t="shared" si="905"/>
        <v>2.9104500726063664E-13</v>
      </c>
      <c r="AF14009">
        <f t="shared" si="903"/>
        <v>1.8161208453063718E-10</v>
      </c>
      <c r="AG14009">
        <f t="shared" si="904"/>
        <v>4.0766674166997374E-9</v>
      </c>
    </row>
    <row r="14010" spans="30:33" x14ac:dyDescent="0.2">
      <c r="AD14010">
        <f t="shared" si="902"/>
        <v>14008</v>
      </c>
      <c r="AE14010">
        <f t="shared" si="905"/>
        <v>2.9057933524901964E-13</v>
      </c>
      <c r="AF14010">
        <f t="shared" si="903"/>
        <v>1.8132150519538816E-10</v>
      </c>
      <c r="AG14010">
        <f t="shared" si="904"/>
        <v>4.0704353281682668E-9</v>
      </c>
    </row>
    <row r="14011" spans="30:33" x14ac:dyDescent="0.2">
      <c r="AD14011">
        <f t="shared" si="902"/>
        <v>14009</v>
      </c>
      <c r="AE14011">
        <f t="shared" si="905"/>
        <v>2.9011440831262119E-13</v>
      </c>
      <c r="AF14011">
        <f t="shared" si="903"/>
        <v>1.8103139078707554E-10</v>
      </c>
      <c r="AG14011">
        <f t="shared" si="904"/>
        <v>4.0642127460515104E-9</v>
      </c>
    </row>
    <row r="14012" spans="30:33" x14ac:dyDescent="0.2">
      <c r="AD14012">
        <f t="shared" si="902"/>
        <v>14010</v>
      </c>
      <c r="AE14012">
        <f t="shared" si="905"/>
        <v>2.8965022525932098E-13</v>
      </c>
      <c r="AF14012">
        <f t="shared" si="903"/>
        <v>1.8074174056181622E-10</v>
      </c>
      <c r="AG14012">
        <f t="shared" si="904"/>
        <v>4.0579996558830869E-9</v>
      </c>
    </row>
    <row r="14013" spans="30:33" x14ac:dyDescent="0.2">
      <c r="AD14013">
        <f t="shared" si="902"/>
        <v>14011</v>
      </c>
      <c r="AE14013">
        <f t="shared" si="905"/>
        <v>2.8918678489890609E-13</v>
      </c>
      <c r="AF14013">
        <f t="shared" si="903"/>
        <v>1.8045255377691732E-10</v>
      </c>
      <c r="AG14013">
        <f t="shared" si="904"/>
        <v>4.0517960432185732E-9</v>
      </c>
    </row>
    <row r="14014" spans="30:33" x14ac:dyDescent="0.2">
      <c r="AD14014">
        <f t="shared" si="902"/>
        <v>14012</v>
      </c>
      <c r="AE14014">
        <f t="shared" si="905"/>
        <v>2.8872408604306786E-13</v>
      </c>
      <c r="AF14014">
        <f t="shared" si="903"/>
        <v>1.8016382969087423E-10</v>
      </c>
      <c r="AG14014">
        <f t="shared" si="904"/>
        <v>4.0456018936354672E-9</v>
      </c>
    </row>
    <row r="14015" spans="30:33" x14ac:dyDescent="0.2">
      <c r="AD14015">
        <f t="shared" si="902"/>
        <v>14013</v>
      </c>
      <c r="AE14015">
        <f t="shared" si="905"/>
        <v>2.882621275053989E-13</v>
      </c>
      <c r="AF14015">
        <f t="shared" si="903"/>
        <v>1.7987556756336881E-10</v>
      </c>
      <c r="AG14015">
        <f t="shared" si="904"/>
        <v>4.0394171927331551E-9</v>
      </c>
    </row>
    <row r="14016" spans="30:33" x14ac:dyDescent="0.2">
      <c r="AD14016">
        <f t="shared" si="902"/>
        <v>14014</v>
      </c>
      <c r="AE14016">
        <f t="shared" si="905"/>
        <v>2.8780090810139022E-13</v>
      </c>
      <c r="AF14016">
        <f t="shared" si="903"/>
        <v>1.7958776665526742E-10</v>
      </c>
      <c r="AG14016">
        <f t="shared" si="904"/>
        <v>4.0332419261328828E-9</v>
      </c>
    </row>
    <row r="14017" spans="30:33" x14ac:dyDescent="0.2">
      <c r="AD14017">
        <f t="shared" si="902"/>
        <v>14015</v>
      </c>
      <c r="AE14017">
        <f t="shared" si="905"/>
        <v>2.8734042664842799E-13</v>
      </c>
      <c r="AF14017">
        <f t="shared" si="903"/>
        <v>1.7930042622861899E-10</v>
      </c>
      <c r="AG14017">
        <f t="shared" si="904"/>
        <v>4.0270760794777182E-9</v>
      </c>
    </row>
    <row r="14018" spans="30:33" x14ac:dyDescent="0.2">
      <c r="AD14018">
        <f t="shared" si="902"/>
        <v>14016</v>
      </c>
      <c r="AE14018">
        <f t="shared" si="905"/>
        <v>2.868806819657905E-13</v>
      </c>
      <c r="AF14018">
        <f t="shared" si="903"/>
        <v>1.790135455466532E-10</v>
      </c>
      <c r="AG14018">
        <f t="shared" si="904"/>
        <v>4.0209196384325195E-9</v>
      </c>
    </row>
    <row r="14019" spans="30:33" x14ac:dyDescent="0.2">
      <c r="AD14019">
        <f t="shared" si="902"/>
        <v>14017</v>
      </c>
      <c r="AE14019">
        <f t="shared" si="905"/>
        <v>2.8642167287464526E-13</v>
      </c>
      <c r="AF14019">
        <f t="shared" si="903"/>
        <v>1.7872712387377855E-10</v>
      </c>
      <c r="AG14019">
        <f t="shared" si="904"/>
        <v>4.0147725886839022E-9</v>
      </c>
    </row>
    <row r="14020" spans="30:33" x14ac:dyDescent="0.2">
      <c r="AD14020">
        <f t="shared" si="902"/>
        <v>14018</v>
      </c>
      <c r="AE14020">
        <f t="shared" si="905"/>
        <v>2.8596339819804582E-13</v>
      </c>
      <c r="AF14020">
        <f t="shared" si="903"/>
        <v>1.7844116047558049E-10</v>
      </c>
      <c r="AG14020">
        <f t="shared" si="904"/>
        <v>4.0086349159402063E-9</v>
      </c>
    </row>
    <row r="14021" spans="30:33" x14ac:dyDescent="0.2">
      <c r="AD14021">
        <f t="shared" si="902"/>
        <v>14019</v>
      </c>
      <c r="AE14021">
        <f t="shared" si="905"/>
        <v>2.8550585676092892E-13</v>
      </c>
      <c r="AF14021">
        <f t="shared" si="903"/>
        <v>1.7815565461881955E-10</v>
      </c>
      <c r="AG14021">
        <f t="shared" si="904"/>
        <v>4.0025066059314626E-9</v>
      </c>
    </row>
    <row r="14022" spans="30:33" x14ac:dyDescent="0.2">
      <c r="AD14022">
        <f t="shared" si="902"/>
        <v>14020</v>
      </c>
      <c r="AE14022">
        <f t="shared" si="905"/>
        <v>2.8504904739011142E-13</v>
      </c>
      <c r="AF14022">
        <f t="shared" si="903"/>
        <v>1.7787060557142943E-10</v>
      </c>
      <c r="AG14022">
        <f t="shared" si="904"/>
        <v>3.9963876444093619E-9</v>
      </c>
    </row>
    <row r="14023" spans="30:33" x14ac:dyDescent="0.2">
      <c r="AD14023">
        <f t="shared" si="902"/>
        <v>14021</v>
      </c>
      <c r="AE14023">
        <f t="shared" si="905"/>
        <v>2.8459296891428724E-13</v>
      </c>
      <c r="AF14023">
        <f t="shared" si="903"/>
        <v>1.7758601260251513E-10</v>
      </c>
      <c r="AG14023">
        <f t="shared" si="904"/>
        <v>3.9902780171472214E-9</v>
      </c>
    </row>
    <row r="14024" spans="30:33" x14ac:dyDescent="0.2">
      <c r="AD14024">
        <f t="shared" si="902"/>
        <v>14022</v>
      </c>
      <c r="AE14024">
        <f t="shared" si="905"/>
        <v>2.8413762016402434E-13</v>
      </c>
      <c r="AF14024">
        <f t="shared" si="903"/>
        <v>1.7730187498235109E-10</v>
      </c>
      <c r="AG14024">
        <f t="shared" si="904"/>
        <v>3.9841777099399497E-9</v>
      </c>
    </row>
    <row r="14025" spans="30:33" x14ac:dyDescent="0.2">
      <c r="AD14025">
        <f t="shared" si="902"/>
        <v>14023</v>
      </c>
      <c r="AE14025">
        <f t="shared" si="905"/>
        <v>2.8368299997176188E-13</v>
      </c>
      <c r="AF14025">
        <f t="shared" si="903"/>
        <v>1.7701819198237934E-10</v>
      </c>
      <c r="AG14025">
        <f t="shared" si="904"/>
        <v>3.9780867086040172E-9</v>
      </c>
    </row>
    <row r="14026" spans="30:33" x14ac:dyDescent="0.2">
      <c r="AD14026">
        <f t="shared" si="902"/>
        <v>14024</v>
      </c>
      <c r="AE14026">
        <f t="shared" si="905"/>
        <v>2.8322910717180705E-13</v>
      </c>
      <c r="AF14026">
        <f t="shared" si="903"/>
        <v>1.7673496287520752E-10</v>
      </c>
      <c r="AG14026">
        <f t="shared" si="904"/>
        <v>3.9720049989774218E-9</v>
      </c>
    </row>
    <row r="14027" spans="30:33" x14ac:dyDescent="0.2">
      <c r="AD14027">
        <f t="shared" si="902"/>
        <v>14025</v>
      </c>
      <c r="AE14027">
        <f t="shared" si="905"/>
        <v>2.8277594060033217E-13</v>
      </c>
      <c r="AF14027">
        <f t="shared" si="903"/>
        <v>1.7645218693460718E-10</v>
      </c>
      <c r="AG14027">
        <f t="shared" si="904"/>
        <v>3.9659325669196582E-9</v>
      </c>
    </row>
    <row r="14028" spans="30:33" x14ac:dyDescent="0.2">
      <c r="AD14028">
        <f t="shared" si="902"/>
        <v>14026</v>
      </c>
      <c r="AE14028">
        <f t="shared" si="905"/>
        <v>2.8232349909537163E-13</v>
      </c>
      <c r="AF14028">
        <f t="shared" si="903"/>
        <v>1.7616986343551181E-10</v>
      </c>
      <c r="AG14028">
        <f t="shared" si="904"/>
        <v>3.9598693983116823E-9</v>
      </c>
    </row>
    <row r="14029" spans="30:33" x14ac:dyDescent="0.2">
      <c r="AD14029">
        <f t="shared" si="902"/>
        <v>14027</v>
      </c>
      <c r="AE14029">
        <f t="shared" si="905"/>
        <v>2.8187178149681901E-13</v>
      </c>
      <c r="AF14029">
        <f t="shared" si="903"/>
        <v>1.7588799165401499E-10</v>
      </c>
      <c r="AG14029">
        <f t="shared" si="904"/>
        <v>3.9538154790558805E-9</v>
      </c>
    </row>
    <row r="14030" spans="30:33" x14ac:dyDescent="0.2">
      <c r="AD14030">
        <f t="shared" si="902"/>
        <v>14028</v>
      </c>
      <c r="AE14030">
        <f t="shared" si="905"/>
        <v>2.814207866464241E-13</v>
      </c>
      <c r="AF14030">
        <f t="shared" si="903"/>
        <v>1.7560657086736856E-10</v>
      </c>
      <c r="AG14030">
        <f t="shared" si="904"/>
        <v>3.9477707950760376E-9</v>
      </c>
    </row>
    <row r="14031" spans="30:33" x14ac:dyDescent="0.2">
      <c r="AD14031">
        <f t="shared" si="902"/>
        <v>14029</v>
      </c>
      <c r="AE14031">
        <f t="shared" si="905"/>
        <v>2.8097051338778982E-13</v>
      </c>
      <c r="AF14031">
        <f t="shared" si="903"/>
        <v>1.7532560035398077E-10</v>
      </c>
      <c r="AG14031">
        <f t="shared" si="904"/>
        <v>3.9417353323173036E-9</v>
      </c>
    </row>
    <row r="14032" spans="30:33" x14ac:dyDescent="0.2">
      <c r="AD14032">
        <f t="shared" ref="AD14032:AD14095" si="906">AD14031+1</f>
        <v>14030</v>
      </c>
      <c r="AE14032">
        <f t="shared" si="905"/>
        <v>2.8052096056636934E-13</v>
      </c>
      <c r="AF14032">
        <f t="shared" ref="AF14032:AF14095" si="907">AF14031*$AF$3</f>
        <v>1.750450793934144E-10</v>
      </c>
      <c r="AG14032">
        <f t="shared" ref="AG14032:AG14095" si="908">AD14032*AE14032</f>
        <v>3.9357090767461617E-9</v>
      </c>
    </row>
    <row r="14033" spans="30:33" x14ac:dyDescent="0.2">
      <c r="AD14033">
        <f t="shared" si="906"/>
        <v>14031</v>
      </c>
      <c r="AE14033">
        <f t="shared" si="905"/>
        <v>2.8007212702946315E-13</v>
      </c>
      <c r="AF14033">
        <f t="shared" si="907"/>
        <v>1.7476500726638494E-10</v>
      </c>
      <c r="AG14033">
        <f t="shared" si="908"/>
        <v>3.9296920143503972E-9</v>
      </c>
    </row>
    <row r="14034" spans="30:33" x14ac:dyDescent="0.2">
      <c r="AD14034">
        <f t="shared" si="906"/>
        <v>14032</v>
      </c>
      <c r="AE14034">
        <f t="shared" si="905"/>
        <v>2.7962401162621603E-13</v>
      </c>
      <c r="AF14034">
        <f t="shared" si="907"/>
        <v>1.7448538325475872E-10</v>
      </c>
      <c r="AG14034">
        <f t="shared" si="908"/>
        <v>3.9236841311390631E-9</v>
      </c>
    </row>
    <row r="14035" spans="30:33" x14ac:dyDescent="0.2">
      <c r="AD14035">
        <f t="shared" si="906"/>
        <v>14033</v>
      </c>
      <c r="AE14035">
        <f t="shared" ref="AE14035:AE14098" si="909">AF14034*$AE$3</f>
        <v>2.7917661320761408E-13</v>
      </c>
      <c r="AF14035">
        <f t="shared" si="907"/>
        <v>1.742062066415511E-10</v>
      </c>
      <c r="AG14035">
        <f t="shared" si="908"/>
        <v>3.9176854131424488E-9</v>
      </c>
    </row>
    <row r="14036" spans="30:33" x14ac:dyDescent="0.2">
      <c r="AD14036">
        <f t="shared" si="906"/>
        <v>14034</v>
      </c>
      <c r="AE14036">
        <f t="shared" si="909"/>
        <v>2.7872993062648189E-13</v>
      </c>
      <c r="AF14036">
        <f t="shared" si="907"/>
        <v>1.7392747671092462E-10</v>
      </c>
      <c r="AG14036">
        <f t="shared" si="908"/>
        <v>3.9116958464120466E-9</v>
      </c>
    </row>
    <row r="14037" spans="30:33" x14ac:dyDescent="0.2">
      <c r="AD14037">
        <f t="shared" si="906"/>
        <v>14035</v>
      </c>
      <c r="AE14037">
        <f t="shared" si="909"/>
        <v>2.7828396273747951E-13</v>
      </c>
      <c r="AF14037">
        <f t="shared" si="907"/>
        <v>1.7364919274818713E-10</v>
      </c>
      <c r="AG14037">
        <f t="shared" si="908"/>
        <v>3.9057154170205247E-9</v>
      </c>
    </row>
    <row r="14038" spans="30:33" x14ac:dyDescent="0.2">
      <c r="AD14038">
        <f t="shared" si="906"/>
        <v>14036</v>
      </c>
      <c r="AE14038">
        <f t="shared" si="909"/>
        <v>2.7783870839709951E-13</v>
      </c>
      <c r="AF14038">
        <f t="shared" si="907"/>
        <v>1.7337135403979001E-10</v>
      </c>
      <c r="AG14038">
        <f t="shared" si="908"/>
        <v>3.8997441110616891E-9</v>
      </c>
    </row>
    <row r="14039" spans="30:33" x14ac:dyDescent="0.2">
      <c r="AD14039">
        <f t="shared" si="906"/>
        <v>14037</v>
      </c>
      <c r="AE14039">
        <f t="shared" si="909"/>
        <v>2.7739416646366413E-13</v>
      </c>
      <c r="AF14039">
        <f t="shared" si="907"/>
        <v>1.7309395987332634E-10</v>
      </c>
      <c r="AG14039">
        <f t="shared" si="908"/>
        <v>3.893781914650453E-9</v>
      </c>
    </row>
    <row r="14040" spans="30:33" x14ac:dyDescent="0.2">
      <c r="AD14040">
        <f t="shared" si="906"/>
        <v>14038</v>
      </c>
      <c r="AE14040">
        <f t="shared" si="909"/>
        <v>2.7695033579732226E-13</v>
      </c>
      <c r="AF14040">
        <f t="shared" si="907"/>
        <v>1.72817009537529E-10</v>
      </c>
      <c r="AG14040">
        <f t="shared" si="908"/>
        <v>3.8878288139228103E-9</v>
      </c>
    </row>
    <row r="14041" spans="30:33" x14ac:dyDescent="0.2">
      <c r="AD14041">
        <f t="shared" si="906"/>
        <v>14039</v>
      </c>
      <c r="AE14041">
        <f t="shared" si="909"/>
        <v>2.7650721526004655E-13</v>
      </c>
      <c r="AF14041">
        <f t="shared" si="907"/>
        <v>1.7254050232226894E-10</v>
      </c>
      <c r="AG14041">
        <f t="shared" si="908"/>
        <v>3.8818847950357931E-9</v>
      </c>
    </row>
    <row r="14042" spans="30:33" x14ac:dyDescent="0.2">
      <c r="AD14042">
        <f t="shared" si="906"/>
        <v>14040</v>
      </c>
      <c r="AE14042">
        <f t="shared" si="909"/>
        <v>2.7606480371563042E-13</v>
      </c>
      <c r="AF14042">
        <f t="shared" si="907"/>
        <v>1.722644375185533E-10</v>
      </c>
      <c r="AG14042">
        <f t="shared" si="908"/>
        <v>3.8759498441674511E-9</v>
      </c>
    </row>
    <row r="14043" spans="30:33" x14ac:dyDescent="0.2">
      <c r="AD14043">
        <f t="shared" si="906"/>
        <v>14041</v>
      </c>
      <c r="AE14043">
        <f t="shared" si="909"/>
        <v>2.7562310002968542E-13</v>
      </c>
      <c r="AF14043">
        <f t="shared" si="907"/>
        <v>1.719888144185236E-10</v>
      </c>
      <c r="AG14043">
        <f t="shared" si="908"/>
        <v>3.8700239475168132E-9</v>
      </c>
    </row>
    <row r="14044" spans="30:33" x14ac:dyDescent="0.2">
      <c r="AD14044">
        <f t="shared" si="906"/>
        <v>14042</v>
      </c>
      <c r="AE14044">
        <f t="shared" si="909"/>
        <v>2.7518210306963792E-13</v>
      </c>
      <c r="AF14044">
        <f t="shared" si="907"/>
        <v>1.7171363231545396E-10</v>
      </c>
      <c r="AG14044">
        <f t="shared" si="908"/>
        <v>3.8641070913038553E-9</v>
      </c>
    </row>
    <row r="14045" spans="30:33" x14ac:dyDescent="0.2">
      <c r="AD14045">
        <f t="shared" si="906"/>
        <v>14043</v>
      </c>
      <c r="AE14045">
        <f t="shared" si="909"/>
        <v>2.7474181170472646E-13</v>
      </c>
      <c r="AF14045">
        <f t="shared" si="907"/>
        <v>1.7143889050374922E-10</v>
      </c>
      <c r="AG14045">
        <f t="shared" si="908"/>
        <v>3.8581992617694735E-9</v>
      </c>
    </row>
    <row r="14046" spans="30:33" x14ac:dyDescent="0.2">
      <c r="AD14046">
        <f t="shared" si="906"/>
        <v>14044</v>
      </c>
      <c r="AE14046">
        <f t="shared" si="909"/>
        <v>2.7430222480599886E-13</v>
      </c>
      <c r="AF14046">
        <f t="shared" si="907"/>
        <v>1.7116458827894321E-10</v>
      </c>
      <c r="AG14046">
        <f t="shared" si="908"/>
        <v>3.8523004451754477E-9</v>
      </c>
    </row>
    <row r="14047" spans="30:33" x14ac:dyDescent="0.2">
      <c r="AD14047">
        <f t="shared" si="906"/>
        <v>14045</v>
      </c>
      <c r="AE14047">
        <f t="shared" si="909"/>
        <v>2.7386334124630924E-13</v>
      </c>
      <c r="AF14047">
        <f t="shared" si="907"/>
        <v>1.708907249376969E-10</v>
      </c>
      <c r="AG14047">
        <f t="shared" si="908"/>
        <v>3.8464106278044135E-9</v>
      </c>
    </row>
    <row r="14048" spans="30:33" x14ac:dyDescent="0.2">
      <c r="AD14048">
        <f t="shared" si="906"/>
        <v>14046</v>
      </c>
      <c r="AE14048">
        <f t="shared" si="909"/>
        <v>2.7342515990031518E-13</v>
      </c>
      <c r="AF14048">
        <f t="shared" si="907"/>
        <v>1.7061729977779659E-10</v>
      </c>
      <c r="AG14048">
        <f t="shared" si="908"/>
        <v>3.8405297959598267E-9</v>
      </c>
    </row>
    <row r="14049" spans="30:33" x14ac:dyDescent="0.2">
      <c r="AD14049">
        <f t="shared" si="906"/>
        <v>14047</v>
      </c>
      <c r="AE14049">
        <f t="shared" si="909"/>
        <v>2.7298767964447465E-13</v>
      </c>
      <c r="AF14049">
        <f t="shared" si="907"/>
        <v>1.703443120981521E-10</v>
      </c>
      <c r="AG14049">
        <f t="shared" si="908"/>
        <v>3.8346579359659357E-9</v>
      </c>
    </row>
    <row r="14050" spans="30:33" x14ac:dyDescent="0.2">
      <c r="AD14050">
        <f t="shared" si="906"/>
        <v>14048</v>
      </c>
      <c r="AE14050">
        <f t="shared" si="909"/>
        <v>2.7255089935704348E-13</v>
      </c>
      <c r="AF14050">
        <f t="shared" si="907"/>
        <v>1.7007176119879504E-10</v>
      </c>
      <c r="AG14050">
        <f t="shared" si="908"/>
        <v>3.8287950341677465E-9</v>
      </c>
    </row>
    <row r="14051" spans="30:33" x14ac:dyDescent="0.2">
      <c r="AD14051">
        <f t="shared" si="906"/>
        <v>14049</v>
      </c>
      <c r="AE14051">
        <f t="shared" si="909"/>
        <v>2.7211481791807218E-13</v>
      </c>
      <c r="AF14051">
        <f t="shared" si="907"/>
        <v>1.6979964638087695E-10</v>
      </c>
      <c r="AG14051">
        <f t="shared" si="908"/>
        <v>3.8229410769309964E-9</v>
      </c>
    </row>
    <row r="14052" spans="30:33" x14ac:dyDescent="0.2">
      <c r="AD14052">
        <f t="shared" si="906"/>
        <v>14050</v>
      </c>
      <c r="AE14052">
        <f t="shared" si="909"/>
        <v>2.7167943420940326E-13</v>
      </c>
      <c r="AF14052">
        <f t="shared" si="907"/>
        <v>1.6952796694666753E-10</v>
      </c>
      <c r="AG14052">
        <f t="shared" si="908"/>
        <v>3.8170960506421159E-9</v>
      </c>
    </row>
    <row r="14053" spans="30:33" x14ac:dyDescent="0.2">
      <c r="AD14053">
        <f t="shared" si="906"/>
        <v>14051</v>
      </c>
      <c r="AE14053">
        <f t="shared" si="909"/>
        <v>2.7124474711466819E-13</v>
      </c>
      <c r="AF14053">
        <f t="shared" si="907"/>
        <v>1.6925672219955285E-10</v>
      </c>
      <c r="AG14053">
        <f t="shared" si="908"/>
        <v>3.8112599417082029E-9</v>
      </c>
    </row>
    <row r="14054" spans="30:33" x14ac:dyDescent="0.2">
      <c r="AD14054">
        <f t="shared" si="906"/>
        <v>14052</v>
      </c>
      <c r="AE14054">
        <f t="shared" si="909"/>
        <v>2.708107555192847E-13</v>
      </c>
      <c r="AF14054">
        <f t="shared" si="907"/>
        <v>1.6898591144403355E-10</v>
      </c>
      <c r="AG14054">
        <f t="shared" si="908"/>
        <v>3.8054327365569889E-9</v>
      </c>
    </row>
    <row r="14055" spans="30:33" x14ac:dyDescent="0.2">
      <c r="AD14055">
        <f t="shared" si="906"/>
        <v>14053</v>
      </c>
      <c r="AE14055">
        <f t="shared" si="909"/>
        <v>2.7037745831045379E-13</v>
      </c>
      <c r="AF14055">
        <f t="shared" si="907"/>
        <v>1.687155339857231E-10</v>
      </c>
      <c r="AG14055">
        <f t="shared" si="908"/>
        <v>3.7996144216368069E-9</v>
      </c>
    </row>
    <row r="14056" spans="30:33" x14ac:dyDescent="0.2">
      <c r="AD14056">
        <f t="shared" si="906"/>
        <v>14054</v>
      </c>
      <c r="AE14056">
        <f t="shared" si="909"/>
        <v>2.6994485437715711E-13</v>
      </c>
      <c r="AF14056">
        <f t="shared" si="907"/>
        <v>1.6844558913134595E-10</v>
      </c>
      <c r="AG14056">
        <f t="shared" si="908"/>
        <v>3.7938049834165663E-9</v>
      </c>
    </row>
    <row r="14057" spans="30:33" x14ac:dyDescent="0.2">
      <c r="AD14057">
        <f t="shared" si="906"/>
        <v>14055</v>
      </c>
      <c r="AE14057">
        <f t="shared" si="909"/>
        <v>2.6951294261015361E-13</v>
      </c>
      <c r="AF14057">
        <f t="shared" si="907"/>
        <v>1.6817607618873578E-10</v>
      </c>
      <c r="AG14057">
        <f t="shared" si="908"/>
        <v>3.7880044083857092E-9</v>
      </c>
    </row>
    <row r="14058" spans="30:33" x14ac:dyDescent="0.2">
      <c r="AD14058">
        <f t="shared" si="906"/>
        <v>14056</v>
      </c>
      <c r="AE14058">
        <f t="shared" si="909"/>
        <v>2.6908172190197736E-13</v>
      </c>
      <c r="AF14058">
        <f t="shared" si="907"/>
        <v>1.6790699446683378E-10</v>
      </c>
      <c r="AG14058">
        <f t="shared" si="908"/>
        <v>3.7822126830541939E-9</v>
      </c>
    </row>
    <row r="14059" spans="30:33" x14ac:dyDescent="0.2">
      <c r="AD14059">
        <f t="shared" si="906"/>
        <v>14057</v>
      </c>
      <c r="AE14059">
        <f t="shared" si="909"/>
        <v>2.6865119114693416E-13</v>
      </c>
      <c r="AF14059">
        <f t="shared" si="907"/>
        <v>1.6763834327568685E-10</v>
      </c>
      <c r="AG14059">
        <f t="shared" si="908"/>
        <v>3.7764297939524535E-9</v>
      </c>
    </row>
    <row r="14060" spans="30:33" x14ac:dyDescent="0.2">
      <c r="AD14060">
        <f t="shared" si="906"/>
        <v>14058</v>
      </c>
      <c r="AE14060">
        <f t="shared" si="909"/>
        <v>2.6822134924109906E-13</v>
      </c>
      <c r="AF14060">
        <f t="shared" si="907"/>
        <v>1.6737012192644575E-10</v>
      </c>
      <c r="AG14060">
        <f t="shared" si="908"/>
        <v>3.7706557276313709E-9</v>
      </c>
    </row>
    <row r="14061" spans="30:33" x14ac:dyDescent="0.2">
      <c r="AD14061">
        <f t="shared" si="906"/>
        <v>14059</v>
      </c>
      <c r="AE14061">
        <f t="shared" si="909"/>
        <v>2.6779219508231333E-13</v>
      </c>
      <c r="AF14061">
        <f t="shared" si="907"/>
        <v>1.6710232973136344E-10</v>
      </c>
      <c r="AG14061">
        <f t="shared" si="908"/>
        <v>3.7648904706622429E-9</v>
      </c>
    </row>
    <row r="14062" spans="30:33" x14ac:dyDescent="0.2">
      <c r="AD14062">
        <f t="shared" si="906"/>
        <v>14060</v>
      </c>
      <c r="AE14062">
        <f t="shared" si="909"/>
        <v>2.6736372757018165E-13</v>
      </c>
      <c r="AF14062">
        <f t="shared" si="907"/>
        <v>1.6683496600379326E-10</v>
      </c>
      <c r="AG14062">
        <f t="shared" si="908"/>
        <v>3.7591340096367539E-9</v>
      </c>
    </row>
    <row r="14063" spans="30:33" x14ac:dyDescent="0.2">
      <c r="AD14063">
        <f t="shared" si="906"/>
        <v>14061</v>
      </c>
      <c r="AE14063">
        <f t="shared" si="909"/>
        <v>2.6693594560606935E-13</v>
      </c>
      <c r="AF14063">
        <f t="shared" si="907"/>
        <v>1.6656803005818718E-10</v>
      </c>
      <c r="AG14063">
        <f t="shared" si="908"/>
        <v>3.7533863311669409E-9</v>
      </c>
    </row>
    <row r="14064" spans="30:33" x14ac:dyDescent="0.2">
      <c r="AD14064">
        <f t="shared" si="906"/>
        <v>14062</v>
      </c>
      <c r="AE14064">
        <f t="shared" si="909"/>
        <v>2.6650884809309962E-13</v>
      </c>
      <c r="AF14064">
        <f t="shared" si="907"/>
        <v>1.6630152121009408E-10</v>
      </c>
      <c r="AG14064">
        <f t="shared" si="908"/>
        <v>3.7476474218851666E-9</v>
      </c>
    </row>
    <row r="14065" spans="30:33" x14ac:dyDescent="0.2">
      <c r="AD14065">
        <f t="shared" si="906"/>
        <v>14063</v>
      </c>
      <c r="AE14065">
        <f t="shared" si="909"/>
        <v>2.6608243393615065E-13</v>
      </c>
      <c r="AF14065">
        <f t="shared" si="907"/>
        <v>1.6603543877615793E-10</v>
      </c>
      <c r="AG14065">
        <f t="shared" si="908"/>
        <v>3.7419172684440868E-9</v>
      </c>
    </row>
    <row r="14066" spans="30:33" x14ac:dyDescent="0.2">
      <c r="AD14066">
        <f t="shared" si="906"/>
        <v>14064</v>
      </c>
      <c r="AE14066">
        <f t="shared" si="909"/>
        <v>2.656567020418528E-13</v>
      </c>
      <c r="AF14066">
        <f t="shared" si="907"/>
        <v>1.6576978207411608E-10</v>
      </c>
      <c r="AG14066">
        <f t="shared" si="908"/>
        <v>3.7361958575166174E-9</v>
      </c>
    </row>
    <row r="14067" spans="30:33" x14ac:dyDescent="0.2">
      <c r="AD14067">
        <f t="shared" si="906"/>
        <v>14065</v>
      </c>
      <c r="AE14067">
        <f t="shared" si="909"/>
        <v>2.6523165131858584E-13</v>
      </c>
      <c r="AF14067">
        <f t="shared" si="907"/>
        <v>1.655045504227975E-10</v>
      </c>
      <c r="AG14067">
        <f t="shared" si="908"/>
        <v>3.7304831757959098E-9</v>
      </c>
    </row>
    <row r="14068" spans="30:33" x14ac:dyDescent="0.2">
      <c r="AD14068">
        <f t="shared" si="906"/>
        <v>14066</v>
      </c>
      <c r="AE14068">
        <f t="shared" si="909"/>
        <v>2.6480728067647611E-13</v>
      </c>
      <c r="AF14068">
        <f t="shared" si="907"/>
        <v>1.6523974314212101E-10</v>
      </c>
      <c r="AG14068">
        <f t="shared" si="908"/>
        <v>3.7247792099953132E-9</v>
      </c>
    </row>
    <row r="14069" spans="30:33" x14ac:dyDescent="0.2">
      <c r="AD14069">
        <f t="shared" si="906"/>
        <v>14067</v>
      </c>
      <c r="AE14069">
        <f t="shared" si="909"/>
        <v>2.6438358902739373E-13</v>
      </c>
      <c r="AF14069">
        <f t="shared" si="907"/>
        <v>1.6497535955309362E-10</v>
      </c>
      <c r="AG14069">
        <f t="shared" si="908"/>
        <v>3.7190839468483475E-9</v>
      </c>
    </row>
    <row r="14070" spans="30:33" x14ac:dyDescent="0.2">
      <c r="AD14070">
        <f t="shared" si="906"/>
        <v>14068</v>
      </c>
      <c r="AE14070">
        <f t="shared" si="909"/>
        <v>2.6396057528494988E-13</v>
      </c>
      <c r="AF14070">
        <f t="shared" si="907"/>
        <v>1.6471139897780866E-10</v>
      </c>
      <c r="AG14070">
        <f t="shared" si="908"/>
        <v>3.7133973731086751E-9</v>
      </c>
    </row>
    <row r="14071" spans="30:33" x14ac:dyDescent="0.2">
      <c r="AD14071">
        <f t="shared" si="906"/>
        <v>14069</v>
      </c>
      <c r="AE14071">
        <f t="shared" si="909"/>
        <v>2.6353823836449396E-13</v>
      </c>
      <c r="AF14071">
        <f t="shared" si="907"/>
        <v>1.6444786073944417E-10</v>
      </c>
      <c r="AG14071">
        <f t="shared" si="908"/>
        <v>3.7077194755500655E-9</v>
      </c>
    </row>
    <row r="14072" spans="30:33" x14ac:dyDescent="0.2">
      <c r="AD14072">
        <f t="shared" si="906"/>
        <v>14070</v>
      </c>
      <c r="AE14072">
        <f t="shared" si="909"/>
        <v>2.6311657718311077E-13</v>
      </c>
      <c r="AF14072">
        <f t="shared" si="907"/>
        <v>1.6418474416226104E-10</v>
      </c>
      <c r="AG14072">
        <f t="shared" si="908"/>
        <v>3.7020502409663685E-9</v>
      </c>
    </row>
    <row r="14073" spans="30:33" x14ac:dyDescent="0.2">
      <c r="AD14073">
        <f t="shared" si="906"/>
        <v>14071</v>
      </c>
      <c r="AE14073">
        <f t="shared" si="909"/>
        <v>2.6269559065961775E-13</v>
      </c>
      <c r="AF14073">
        <f t="shared" si="907"/>
        <v>1.639220485716014E-10</v>
      </c>
      <c r="AG14073">
        <f t="shared" si="908"/>
        <v>3.6963896561714814E-9</v>
      </c>
    </row>
    <row r="14074" spans="30:33" x14ac:dyDescent="0.2">
      <c r="AD14074">
        <f t="shared" si="906"/>
        <v>14072</v>
      </c>
      <c r="AE14074">
        <f t="shared" si="909"/>
        <v>2.6227527771456238E-13</v>
      </c>
      <c r="AF14074">
        <f t="shared" si="907"/>
        <v>1.6365977329388683E-10</v>
      </c>
      <c r="AG14074">
        <f t="shared" si="908"/>
        <v>3.6907377079993218E-9</v>
      </c>
    </row>
    <row r="14075" spans="30:33" x14ac:dyDescent="0.2">
      <c r="AD14075">
        <f t="shared" si="906"/>
        <v>14073</v>
      </c>
      <c r="AE14075">
        <f t="shared" si="909"/>
        <v>2.6185563727021904E-13</v>
      </c>
      <c r="AF14075">
        <f t="shared" si="907"/>
        <v>1.633979176566166E-10</v>
      </c>
      <c r="AG14075">
        <f t="shared" si="908"/>
        <v>3.6850943833037927E-9</v>
      </c>
    </row>
    <row r="14076" spans="30:33" x14ac:dyDescent="0.2">
      <c r="AD14076">
        <f t="shared" si="906"/>
        <v>14074</v>
      </c>
      <c r="AE14076">
        <f t="shared" si="909"/>
        <v>2.6143666825058667E-13</v>
      </c>
      <c r="AF14076">
        <f t="shared" si="907"/>
        <v>1.6313648098836601E-10</v>
      </c>
      <c r="AG14076">
        <f t="shared" si="908"/>
        <v>3.6794596689587566E-9</v>
      </c>
    </row>
    <row r="14077" spans="30:33" x14ac:dyDescent="0.2">
      <c r="AD14077">
        <f t="shared" si="906"/>
        <v>14075</v>
      </c>
      <c r="AE14077">
        <f t="shared" si="909"/>
        <v>2.6101836958138573E-13</v>
      </c>
      <c r="AF14077">
        <f t="shared" si="907"/>
        <v>1.6287546261878462E-10</v>
      </c>
      <c r="AG14077">
        <f t="shared" si="908"/>
        <v>3.6738335518580042E-9</v>
      </c>
    </row>
    <row r="14078" spans="30:33" x14ac:dyDescent="0.2">
      <c r="AD14078">
        <f t="shared" si="906"/>
        <v>14076</v>
      </c>
      <c r="AE14078">
        <f t="shared" si="909"/>
        <v>2.6060074019005551E-13</v>
      </c>
      <c r="AF14078">
        <f t="shared" si="907"/>
        <v>1.6261486187859457E-10</v>
      </c>
      <c r="AG14078">
        <f t="shared" si="908"/>
        <v>3.6682160189152213E-9</v>
      </c>
    </row>
    <row r="14079" spans="30:33" x14ac:dyDescent="0.2">
      <c r="AD14079">
        <f t="shared" si="906"/>
        <v>14077</v>
      </c>
      <c r="AE14079">
        <f t="shared" si="909"/>
        <v>2.6018377900575143E-13</v>
      </c>
      <c r="AF14079">
        <f t="shared" si="907"/>
        <v>1.6235467809958881E-10</v>
      </c>
      <c r="AG14079">
        <f t="shared" si="908"/>
        <v>3.6626070570639627E-9</v>
      </c>
    </row>
    <row r="14080" spans="30:33" x14ac:dyDescent="0.2">
      <c r="AD14080">
        <f t="shared" si="906"/>
        <v>14078</v>
      </c>
      <c r="AE14080">
        <f t="shared" si="909"/>
        <v>2.5976748495934219E-13</v>
      </c>
      <c r="AF14080">
        <f t="shared" si="907"/>
        <v>1.6209491061462946E-10</v>
      </c>
      <c r="AG14080">
        <f t="shared" si="908"/>
        <v>3.6570066532576194E-9</v>
      </c>
    </row>
    <row r="14081" spans="30:33" x14ac:dyDescent="0.2">
      <c r="AD14081">
        <f t="shared" si="906"/>
        <v>14079</v>
      </c>
      <c r="AE14081">
        <f t="shared" si="909"/>
        <v>2.5935185698340725E-13</v>
      </c>
      <c r="AF14081">
        <f t="shared" si="907"/>
        <v>1.6183555875764604E-10</v>
      </c>
      <c r="AG14081">
        <f t="shared" si="908"/>
        <v>3.6514147944693908E-9</v>
      </c>
    </row>
    <row r="14082" spans="30:33" x14ac:dyDescent="0.2">
      <c r="AD14082">
        <f t="shared" si="906"/>
        <v>14080</v>
      </c>
      <c r="AE14082">
        <f t="shared" si="909"/>
        <v>2.589368940122338E-13</v>
      </c>
      <c r="AF14082">
        <f t="shared" si="907"/>
        <v>1.615766218636338E-10</v>
      </c>
      <c r="AG14082">
        <f t="shared" si="908"/>
        <v>3.6458314676922519E-9</v>
      </c>
    </row>
    <row r="14083" spans="30:33" x14ac:dyDescent="0.2">
      <c r="AD14083">
        <f t="shared" si="906"/>
        <v>14081</v>
      </c>
      <c r="AE14083">
        <f t="shared" si="909"/>
        <v>2.5852259498181418E-13</v>
      </c>
      <c r="AF14083">
        <f t="shared" si="907"/>
        <v>1.6131809926865196E-10</v>
      </c>
      <c r="AG14083">
        <f t="shared" si="908"/>
        <v>3.6402566599389255E-9</v>
      </c>
    </row>
    <row r="14084" spans="30:33" x14ac:dyDescent="0.2">
      <c r="AD14084">
        <f t="shared" si="906"/>
        <v>14082</v>
      </c>
      <c r="AE14084">
        <f t="shared" si="909"/>
        <v>2.5810895882984325E-13</v>
      </c>
      <c r="AF14084">
        <f t="shared" si="907"/>
        <v>1.6105999030982212E-10</v>
      </c>
      <c r="AG14084">
        <f t="shared" si="908"/>
        <v>3.6346903582418528E-9</v>
      </c>
    </row>
    <row r="14085" spans="30:33" x14ac:dyDescent="0.2">
      <c r="AD14085">
        <f t="shared" si="906"/>
        <v>14083</v>
      </c>
      <c r="AE14085">
        <f t="shared" si="909"/>
        <v>2.5769598449571552E-13</v>
      </c>
      <c r="AF14085">
        <f t="shared" si="907"/>
        <v>1.6080229432532641E-10</v>
      </c>
      <c r="AG14085">
        <f t="shared" si="908"/>
        <v>3.6291325496531618E-9</v>
      </c>
    </row>
    <row r="14086" spans="30:33" x14ac:dyDescent="0.2">
      <c r="AD14086">
        <f t="shared" si="906"/>
        <v>14084</v>
      </c>
      <c r="AE14086">
        <f t="shared" si="909"/>
        <v>2.5728367092052237E-13</v>
      </c>
      <c r="AF14086">
        <f t="shared" si="907"/>
        <v>1.6054501065440588E-10</v>
      </c>
      <c r="AG14086">
        <f t="shared" si="908"/>
        <v>3.623583221244637E-9</v>
      </c>
    </row>
    <row r="14087" spans="30:33" x14ac:dyDescent="0.2">
      <c r="AD14087">
        <f t="shared" si="906"/>
        <v>14085</v>
      </c>
      <c r="AE14087">
        <f t="shared" si="909"/>
        <v>2.5687201704704954E-13</v>
      </c>
      <c r="AF14087">
        <f t="shared" si="907"/>
        <v>1.6028813863735881E-10</v>
      </c>
      <c r="AG14087">
        <f t="shared" si="908"/>
        <v>3.6180423601076925E-9</v>
      </c>
    </row>
    <row r="14088" spans="30:33" x14ac:dyDescent="0.2">
      <c r="AD14088">
        <f t="shared" si="906"/>
        <v>14086</v>
      </c>
      <c r="AE14088">
        <f t="shared" si="909"/>
        <v>2.5646102181977422E-13</v>
      </c>
      <c r="AF14088">
        <f t="shared" si="907"/>
        <v>1.6003167761553903E-10</v>
      </c>
      <c r="AG14088">
        <f t="shared" si="908"/>
        <v>3.6125099533533397E-9</v>
      </c>
    </row>
    <row r="14089" spans="30:33" x14ac:dyDescent="0.2">
      <c r="AD14089">
        <f t="shared" si="906"/>
        <v>14087</v>
      </c>
      <c r="AE14089">
        <f t="shared" si="909"/>
        <v>2.5605068418486256E-13</v>
      </c>
      <c r="AF14089">
        <f t="shared" si="907"/>
        <v>1.5977562693135415E-10</v>
      </c>
      <c r="AG14089">
        <f t="shared" si="908"/>
        <v>3.6069859881121587E-9</v>
      </c>
    </row>
    <row r="14090" spans="30:33" x14ac:dyDescent="0.2">
      <c r="AD14090">
        <f t="shared" si="906"/>
        <v>14088</v>
      </c>
      <c r="AE14090">
        <f t="shared" si="909"/>
        <v>2.5564100309016676E-13</v>
      </c>
      <c r="AF14090">
        <f t="shared" si="907"/>
        <v>1.5951998592826396E-10</v>
      </c>
      <c r="AG14090">
        <f t="shared" si="908"/>
        <v>3.6014704515342692E-9</v>
      </c>
    </row>
    <row r="14091" spans="30:33" x14ac:dyDescent="0.2">
      <c r="AD14091">
        <f t="shared" si="906"/>
        <v>14089</v>
      </c>
      <c r="AE14091">
        <f t="shared" si="909"/>
        <v>2.5523197748522244E-13</v>
      </c>
      <c r="AF14091">
        <f t="shared" si="907"/>
        <v>1.5926475395077874E-10</v>
      </c>
      <c r="AG14091">
        <f t="shared" si="908"/>
        <v>3.5959633307892988E-9</v>
      </c>
    </row>
    <row r="14092" spans="30:33" x14ac:dyDescent="0.2">
      <c r="AD14092">
        <f t="shared" si="906"/>
        <v>14090</v>
      </c>
      <c r="AE14092">
        <f t="shared" si="909"/>
        <v>2.5482360632124611E-13</v>
      </c>
      <c r="AF14092">
        <f t="shared" si="907"/>
        <v>1.590099303444575E-10</v>
      </c>
      <c r="AG14092">
        <f t="shared" si="908"/>
        <v>3.5904646130663578E-9</v>
      </c>
    </row>
    <row r="14093" spans="30:33" x14ac:dyDescent="0.2">
      <c r="AD14093">
        <f t="shared" si="906"/>
        <v>14091</v>
      </c>
      <c r="AE14093">
        <f t="shared" si="909"/>
        <v>2.5441588855113213E-13</v>
      </c>
      <c r="AF14093">
        <f t="shared" si="907"/>
        <v>1.5875551445590637E-10</v>
      </c>
      <c r="AG14093">
        <f t="shared" si="908"/>
        <v>3.5849742855740028E-9</v>
      </c>
    </row>
    <row r="14094" spans="30:33" x14ac:dyDescent="0.2">
      <c r="AD14094">
        <f t="shared" si="906"/>
        <v>14092</v>
      </c>
      <c r="AE14094">
        <f t="shared" si="909"/>
        <v>2.5400882312945032E-13</v>
      </c>
      <c r="AF14094">
        <f t="shared" si="907"/>
        <v>1.5850150563277691E-10</v>
      </c>
      <c r="AG14094">
        <f t="shared" si="908"/>
        <v>3.5794923355402141E-9</v>
      </c>
    </row>
    <row r="14095" spans="30:33" x14ac:dyDescent="0.2">
      <c r="AD14095">
        <f t="shared" si="906"/>
        <v>14093</v>
      </c>
      <c r="AE14095">
        <f t="shared" si="909"/>
        <v>2.5360240901244319E-13</v>
      </c>
      <c r="AF14095">
        <f t="shared" si="907"/>
        <v>1.5824790322376446E-10</v>
      </c>
      <c r="AG14095">
        <f t="shared" si="908"/>
        <v>3.5740187502123617E-9</v>
      </c>
    </row>
    <row r="14096" spans="30:33" x14ac:dyDescent="0.2">
      <c r="AD14096">
        <f t="shared" ref="AD14096:AD14159" si="910">AD14095+1</f>
        <v>14094</v>
      </c>
      <c r="AE14096">
        <f t="shared" si="909"/>
        <v>2.5319664515802327E-13</v>
      </c>
      <c r="AF14096">
        <f t="shared" ref="AF14096:AF14159" si="911">AF14095*$AF$3</f>
        <v>1.5799470657860643E-10</v>
      </c>
      <c r="AG14096">
        <f t="shared" ref="AG14096:AG14159" si="912">AD14096*AE14096</f>
        <v>3.5685535168571798E-9</v>
      </c>
    </row>
    <row r="14097" spans="30:33" x14ac:dyDescent="0.2">
      <c r="AD14097">
        <f t="shared" si="910"/>
        <v>14095</v>
      </c>
      <c r="AE14097">
        <f t="shared" si="909"/>
        <v>2.5279153052577041E-13</v>
      </c>
      <c r="AF14097">
        <f t="shared" si="911"/>
        <v>1.5774191504808066E-10</v>
      </c>
      <c r="AG14097">
        <f t="shared" si="912"/>
        <v>3.563096622760734E-9</v>
      </c>
    </row>
    <row r="14098" spans="30:33" x14ac:dyDescent="0.2">
      <c r="AD14098">
        <f t="shared" si="910"/>
        <v>14096</v>
      </c>
      <c r="AE14098">
        <f t="shared" si="909"/>
        <v>2.5238706407692918E-13</v>
      </c>
      <c r="AF14098">
        <f t="shared" si="911"/>
        <v>1.5748952798400373E-10</v>
      </c>
      <c r="AG14098">
        <f t="shared" si="912"/>
        <v>3.5576480552283938E-9</v>
      </c>
    </row>
    <row r="14099" spans="30:33" x14ac:dyDescent="0.2">
      <c r="AD14099">
        <f t="shared" si="910"/>
        <v>14097</v>
      </c>
      <c r="AE14099">
        <f t="shared" ref="AE14099:AE14162" si="913">AF14098*$AE$3</f>
        <v>2.5198324477440609E-13</v>
      </c>
      <c r="AF14099">
        <f t="shared" si="911"/>
        <v>1.5723754473922931E-10</v>
      </c>
      <c r="AG14099">
        <f t="shared" si="912"/>
        <v>3.5522078015848026E-9</v>
      </c>
    </row>
    <row r="14100" spans="30:33" x14ac:dyDescent="0.2">
      <c r="AD14100">
        <f t="shared" si="910"/>
        <v>14098</v>
      </c>
      <c r="AE14100">
        <f t="shared" si="913"/>
        <v>2.5158007158276701E-13</v>
      </c>
      <c r="AF14100">
        <f t="shared" si="911"/>
        <v>1.5698596466764654E-10</v>
      </c>
      <c r="AG14100">
        <f t="shared" si="912"/>
        <v>3.5467758491738492E-9</v>
      </c>
    </row>
    <row r="14101" spans="30:33" x14ac:dyDescent="0.2">
      <c r="AD14101">
        <f t="shared" si="910"/>
        <v>14099</v>
      </c>
      <c r="AE14101">
        <f t="shared" si="913"/>
        <v>2.5117754346823458E-13</v>
      </c>
      <c r="AF14101">
        <f t="shared" si="911"/>
        <v>1.5673478712417831E-10</v>
      </c>
      <c r="AG14101">
        <f t="shared" si="912"/>
        <v>3.5413521853586391E-9</v>
      </c>
    </row>
    <row r="14102" spans="30:33" x14ac:dyDescent="0.2">
      <c r="AD14102">
        <f t="shared" si="910"/>
        <v>14100</v>
      </c>
      <c r="AE14102">
        <f t="shared" si="913"/>
        <v>2.507756593986854E-13</v>
      </c>
      <c r="AF14102">
        <f t="shared" si="911"/>
        <v>1.5648401146477961E-10</v>
      </c>
      <c r="AG14102">
        <f t="shared" si="912"/>
        <v>3.535936797521464E-9</v>
      </c>
    </row>
    <row r="14103" spans="30:33" x14ac:dyDescent="0.2">
      <c r="AD14103">
        <f t="shared" si="910"/>
        <v>14101</v>
      </c>
      <c r="AE14103">
        <f t="shared" si="913"/>
        <v>2.5037441834364747E-13</v>
      </c>
      <c r="AF14103">
        <f t="shared" si="911"/>
        <v>1.5623363704643597E-10</v>
      </c>
      <c r="AG14103">
        <f t="shared" si="912"/>
        <v>3.530529673063773E-9</v>
      </c>
    </row>
    <row r="14104" spans="30:33" x14ac:dyDescent="0.2">
      <c r="AD14104">
        <f t="shared" si="910"/>
        <v>14102</v>
      </c>
      <c r="AE14104">
        <f t="shared" si="913"/>
        <v>2.4997381927429768E-13</v>
      </c>
      <c r="AF14104">
        <f t="shared" si="911"/>
        <v>1.5598366322716167E-10</v>
      </c>
      <c r="AG14104">
        <f t="shared" si="912"/>
        <v>3.525130799406146E-9</v>
      </c>
    </row>
    <row r="14105" spans="30:33" x14ac:dyDescent="0.2">
      <c r="AD14105">
        <f t="shared" si="910"/>
        <v>14103</v>
      </c>
      <c r="AE14105">
        <f t="shared" si="913"/>
        <v>2.4957386116345877E-13</v>
      </c>
      <c r="AF14105">
        <f t="shared" si="911"/>
        <v>1.557340893659982E-10</v>
      </c>
      <c r="AG14105">
        <f t="shared" si="912"/>
        <v>3.5197401639882592E-9</v>
      </c>
    </row>
    <row r="14106" spans="30:33" x14ac:dyDescent="0.2">
      <c r="AD14106">
        <f t="shared" si="910"/>
        <v>14104</v>
      </c>
      <c r="AE14106">
        <f t="shared" si="913"/>
        <v>2.4917454298559725E-13</v>
      </c>
      <c r="AF14106">
        <f t="shared" si="911"/>
        <v>1.554849148230126E-10</v>
      </c>
      <c r="AG14106">
        <f t="shared" si="912"/>
        <v>3.5143577542688636E-9</v>
      </c>
    </row>
    <row r="14107" spans="30:33" x14ac:dyDescent="0.2">
      <c r="AD14107">
        <f t="shared" si="910"/>
        <v>14105</v>
      </c>
      <c r="AE14107">
        <f t="shared" si="913"/>
        <v>2.4877586371682025E-13</v>
      </c>
      <c r="AF14107">
        <f t="shared" si="911"/>
        <v>1.5523613895929579E-10</v>
      </c>
      <c r="AG14107">
        <f t="shared" si="912"/>
        <v>3.5089835577257498E-9</v>
      </c>
    </row>
    <row r="14108" spans="30:33" x14ac:dyDescent="0.2">
      <c r="AD14108">
        <f t="shared" si="910"/>
        <v>14106</v>
      </c>
      <c r="AE14108">
        <f t="shared" si="913"/>
        <v>2.4837782233487335E-13</v>
      </c>
      <c r="AF14108">
        <f t="shared" si="911"/>
        <v>1.5498776113696091E-10</v>
      </c>
      <c r="AG14108">
        <f t="shared" si="912"/>
        <v>3.5036175618557233E-9</v>
      </c>
    </row>
    <row r="14109" spans="30:33" x14ac:dyDescent="0.2">
      <c r="AD14109">
        <f t="shared" si="910"/>
        <v>14107</v>
      </c>
      <c r="AE14109">
        <f t="shared" si="913"/>
        <v>2.4798041781913758E-13</v>
      </c>
      <c r="AF14109">
        <f t="shared" si="911"/>
        <v>1.5473978071914178E-10</v>
      </c>
      <c r="AG14109">
        <f t="shared" si="912"/>
        <v>3.498259754174574E-9</v>
      </c>
    </row>
    <row r="14110" spans="30:33" x14ac:dyDescent="0.2">
      <c r="AD14110">
        <f t="shared" si="910"/>
        <v>14108</v>
      </c>
      <c r="AE14110">
        <f t="shared" si="913"/>
        <v>2.4758364915062695E-13</v>
      </c>
      <c r="AF14110">
        <f t="shared" si="911"/>
        <v>1.5449219706999113E-10</v>
      </c>
      <c r="AG14110">
        <f t="shared" si="912"/>
        <v>3.4929101222170453E-9</v>
      </c>
    </row>
    <row r="14111" spans="30:33" x14ac:dyDescent="0.2">
      <c r="AD14111">
        <f t="shared" si="910"/>
        <v>14109</v>
      </c>
      <c r="AE14111">
        <f t="shared" si="913"/>
        <v>2.4718751531198591E-13</v>
      </c>
      <c r="AF14111">
        <f t="shared" si="911"/>
        <v>1.5424500955467913E-10</v>
      </c>
      <c r="AG14111">
        <f t="shared" si="912"/>
        <v>3.487568653536809E-9</v>
      </c>
    </row>
    <row r="14112" spans="30:33" x14ac:dyDescent="0.2">
      <c r="AD14112">
        <f t="shared" si="910"/>
        <v>14110</v>
      </c>
      <c r="AE14112">
        <f t="shared" si="913"/>
        <v>2.4679201528748674E-13</v>
      </c>
      <c r="AF14112">
        <f t="shared" si="911"/>
        <v>1.5399821753939164E-10</v>
      </c>
      <c r="AG14112">
        <f t="shared" si="912"/>
        <v>3.4822353357064381E-9</v>
      </c>
    </row>
    <row r="14113" spans="30:33" x14ac:dyDescent="0.2">
      <c r="AD14113">
        <f t="shared" si="910"/>
        <v>14111</v>
      </c>
      <c r="AE14113">
        <f t="shared" si="913"/>
        <v>2.4639714806302675E-13</v>
      </c>
      <c r="AF14113">
        <f t="shared" si="911"/>
        <v>1.537518203913286E-10</v>
      </c>
      <c r="AG14113">
        <f t="shared" si="912"/>
        <v>3.4769101563173704E-9</v>
      </c>
    </row>
    <row r="14114" spans="30:33" x14ac:dyDescent="0.2">
      <c r="AD14114">
        <f t="shared" si="910"/>
        <v>14112</v>
      </c>
      <c r="AE14114">
        <f t="shared" si="913"/>
        <v>2.4600291262612589E-13</v>
      </c>
      <c r="AF14114">
        <f t="shared" si="911"/>
        <v>1.5350581747870248E-10</v>
      </c>
      <c r="AG14114">
        <f t="shared" si="912"/>
        <v>3.4715931029798885E-9</v>
      </c>
    </row>
    <row r="14115" spans="30:33" x14ac:dyDescent="0.2">
      <c r="AD14115">
        <f t="shared" si="910"/>
        <v>14113</v>
      </c>
      <c r="AE14115">
        <f t="shared" si="913"/>
        <v>2.4560930796592409E-13</v>
      </c>
      <c r="AF14115">
        <f t="shared" si="911"/>
        <v>1.5326020817073655E-10</v>
      </c>
      <c r="AG14115">
        <f t="shared" si="912"/>
        <v>3.4662841633230865E-9</v>
      </c>
    </row>
    <row r="14116" spans="30:33" x14ac:dyDescent="0.2">
      <c r="AD14116">
        <f t="shared" si="910"/>
        <v>14114</v>
      </c>
      <c r="AE14116">
        <f t="shared" si="913"/>
        <v>2.4521633307317861E-13</v>
      </c>
      <c r="AF14116">
        <f t="shared" si="911"/>
        <v>1.5301499183766336E-10</v>
      </c>
      <c r="AG14116">
        <f t="shared" si="912"/>
        <v>3.4609833249948429E-9</v>
      </c>
    </row>
    <row r="14117" spans="30:33" x14ac:dyDescent="0.2">
      <c r="AD14117">
        <f t="shared" si="910"/>
        <v>14115</v>
      </c>
      <c r="AE14117">
        <f t="shared" si="913"/>
        <v>2.448239869402615E-13</v>
      </c>
      <c r="AF14117">
        <f t="shared" si="911"/>
        <v>1.5277016785072308E-10</v>
      </c>
      <c r="AG14117">
        <f t="shared" si="912"/>
        <v>3.4556905756617911E-9</v>
      </c>
    </row>
    <row r="14118" spans="30:33" x14ac:dyDescent="0.2">
      <c r="AD14118">
        <f t="shared" si="910"/>
        <v>14116</v>
      </c>
      <c r="AE14118">
        <f t="shared" si="913"/>
        <v>2.4443226856115705E-13</v>
      </c>
      <c r="AF14118">
        <f t="shared" si="911"/>
        <v>1.5252573558216192E-10</v>
      </c>
      <c r="AG14118">
        <f t="shared" si="912"/>
        <v>3.4504059030092928E-9</v>
      </c>
    </row>
    <row r="14119" spans="30:33" x14ac:dyDescent="0.2">
      <c r="AD14119">
        <f t="shared" si="910"/>
        <v>14117</v>
      </c>
      <c r="AE14119">
        <f t="shared" si="913"/>
        <v>2.4404117693145917E-13</v>
      </c>
      <c r="AF14119">
        <f t="shared" si="911"/>
        <v>1.5228169440523046E-10</v>
      </c>
      <c r="AG14119">
        <f t="shared" si="912"/>
        <v>3.4451292947414092E-9</v>
      </c>
    </row>
    <row r="14120" spans="30:33" x14ac:dyDescent="0.2">
      <c r="AD14120">
        <f t="shared" si="910"/>
        <v>14118</v>
      </c>
      <c r="AE14120">
        <f t="shared" si="913"/>
        <v>2.4365071104836884E-13</v>
      </c>
      <c r="AF14120">
        <f t="shared" si="911"/>
        <v>1.5203804369418208E-10</v>
      </c>
      <c r="AG14120">
        <f t="shared" si="912"/>
        <v>3.4398607385808713E-9</v>
      </c>
    </row>
    <row r="14121" spans="30:33" x14ac:dyDescent="0.2">
      <c r="AD14121">
        <f t="shared" si="910"/>
        <v>14119</v>
      </c>
      <c r="AE14121">
        <f t="shared" si="913"/>
        <v>2.4326086991069143E-13</v>
      </c>
      <c r="AF14121">
        <f t="shared" si="911"/>
        <v>1.5179478282427137E-10</v>
      </c>
      <c r="AG14121">
        <f t="shared" si="912"/>
        <v>3.4346002222690522E-9</v>
      </c>
    </row>
    <row r="14122" spans="30:33" x14ac:dyDescent="0.2">
      <c r="AD14122">
        <f t="shared" si="910"/>
        <v>14120</v>
      </c>
      <c r="AE14122">
        <f t="shared" si="913"/>
        <v>2.4287165251883433E-13</v>
      </c>
      <c r="AF14122">
        <f t="shared" si="911"/>
        <v>1.5155191117175253E-10</v>
      </c>
      <c r="AG14122">
        <f t="shared" si="912"/>
        <v>3.4293477335659409E-9</v>
      </c>
    </row>
    <row r="14123" spans="30:33" x14ac:dyDescent="0.2">
      <c r="AD14123">
        <f t="shared" si="910"/>
        <v>14121</v>
      </c>
      <c r="AE14123">
        <f t="shared" si="913"/>
        <v>2.4248305787480415E-13</v>
      </c>
      <c r="AF14123">
        <f t="shared" si="911"/>
        <v>1.5130942811387772E-10</v>
      </c>
      <c r="AG14123">
        <f t="shared" si="912"/>
        <v>3.4241032602501095E-9</v>
      </c>
    </row>
    <row r="14124" spans="30:33" x14ac:dyDescent="0.2">
      <c r="AD14124">
        <f t="shared" si="910"/>
        <v>14122</v>
      </c>
      <c r="AE14124">
        <f t="shared" si="913"/>
        <v>2.4209508498220448E-13</v>
      </c>
      <c r="AF14124">
        <f t="shared" si="911"/>
        <v>1.5106733302889552E-10</v>
      </c>
      <c r="AG14124">
        <f t="shared" si="912"/>
        <v>3.4188667901186915E-9</v>
      </c>
    </row>
    <row r="14125" spans="30:33" x14ac:dyDescent="0.2">
      <c r="AD14125">
        <f t="shared" si="910"/>
        <v>14123</v>
      </c>
      <c r="AE14125">
        <f t="shared" si="913"/>
        <v>2.4170773284623295E-13</v>
      </c>
      <c r="AF14125">
        <f t="shared" si="911"/>
        <v>1.5082562529604927E-10</v>
      </c>
      <c r="AG14125">
        <f t="shared" si="912"/>
        <v>3.4136383109873479E-9</v>
      </c>
    </row>
    <row r="14126" spans="30:33" x14ac:dyDescent="0.2">
      <c r="AD14126">
        <f t="shared" si="910"/>
        <v>14124</v>
      </c>
      <c r="AE14126">
        <f t="shared" si="913"/>
        <v>2.4132100047367894E-13</v>
      </c>
      <c r="AF14126">
        <f t="shared" si="911"/>
        <v>1.5058430429557558E-10</v>
      </c>
      <c r="AG14126">
        <f t="shared" si="912"/>
        <v>3.4084178106902413E-9</v>
      </c>
    </row>
    <row r="14127" spans="30:33" x14ac:dyDescent="0.2">
      <c r="AD14127">
        <f t="shared" si="910"/>
        <v>14125</v>
      </c>
      <c r="AE14127">
        <f t="shared" si="913"/>
        <v>2.4093488687292102E-13</v>
      </c>
      <c r="AF14127">
        <f t="shared" si="911"/>
        <v>1.5034336940870265E-10</v>
      </c>
      <c r="AG14127">
        <f t="shared" si="912"/>
        <v>3.4032052770800094E-9</v>
      </c>
    </row>
    <row r="14128" spans="30:33" x14ac:dyDescent="0.2">
      <c r="AD14128">
        <f t="shared" si="910"/>
        <v>14126</v>
      </c>
      <c r="AE14128">
        <f t="shared" si="913"/>
        <v>2.4054939105392432E-13</v>
      </c>
      <c r="AF14128">
        <f t="shared" si="911"/>
        <v>1.501028200176487E-10</v>
      </c>
      <c r="AG14128">
        <f t="shared" si="912"/>
        <v>3.3980006980277349E-9</v>
      </c>
    </row>
    <row r="14129" spans="30:33" x14ac:dyDescent="0.2">
      <c r="AD14129">
        <f t="shared" si="910"/>
        <v>14127</v>
      </c>
      <c r="AE14129">
        <f t="shared" si="913"/>
        <v>2.4016451202823804E-13</v>
      </c>
      <c r="AF14129">
        <f t="shared" si="911"/>
        <v>1.4986265550562046E-10</v>
      </c>
      <c r="AG14129">
        <f t="shared" si="912"/>
        <v>3.392804061422919E-9</v>
      </c>
    </row>
    <row r="14130" spans="30:33" x14ac:dyDescent="0.2">
      <c r="AD14130">
        <f t="shared" si="910"/>
        <v>14128</v>
      </c>
      <c r="AE14130">
        <f t="shared" si="913"/>
        <v>2.3978024880899286E-13</v>
      </c>
      <c r="AF14130">
        <f t="shared" si="911"/>
        <v>1.4962287525681146E-10</v>
      </c>
      <c r="AG14130">
        <f t="shared" si="912"/>
        <v>3.3876153551734511E-9</v>
      </c>
    </row>
    <row r="14131" spans="30:33" x14ac:dyDescent="0.2">
      <c r="AD14131">
        <f t="shared" si="910"/>
        <v>14129</v>
      </c>
      <c r="AE14131">
        <f t="shared" si="913"/>
        <v>2.3939660041089846E-13</v>
      </c>
      <c r="AF14131">
        <f t="shared" si="911"/>
        <v>1.4938347865640055E-10</v>
      </c>
      <c r="AG14131">
        <f t="shared" si="912"/>
        <v>3.3824345672055843E-9</v>
      </c>
    </row>
    <row r="14132" spans="30:33" x14ac:dyDescent="0.2">
      <c r="AD14132">
        <f t="shared" si="910"/>
        <v>14130</v>
      </c>
      <c r="AE14132">
        <f t="shared" si="913"/>
        <v>2.3901356585024102E-13</v>
      </c>
      <c r="AF14132">
        <f t="shared" si="911"/>
        <v>1.491444650905503E-10</v>
      </c>
      <c r="AG14132">
        <f t="shared" si="912"/>
        <v>3.3772616854639056E-9</v>
      </c>
    </row>
    <row r="14133" spans="30:33" x14ac:dyDescent="0.2">
      <c r="AD14133">
        <f t="shared" si="910"/>
        <v>14131</v>
      </c>
      <c r="AE14133">
        <f t="shared" si="913"/>
        <v>2.3863114414488056E-13</v>
      </c>
      <c r="AF14133">
        <f t="shared" si="911"/>
        <v>1.4890583394640541E-10</v>
      </c>
      <c r="AG14133">
        <f t="shared" si="912"/>
        <v>3.3720966979113071E-9</v>
      </c>
    </row>
    <row r="14134" spans="30:33" x14ac:dyDescent="0.2">
      <c r="AD14134">
        <f t="shared" si="910"/>
        <v>14132</v>
      </c>
      <c r="AE14134">
        <f t="shared" si="913"/>
        <v>2.3824933431424876E-13</v>
      </c>
      <c r="AF14134">
        <f t="shared" si="911"/>
        <v>1.4866758461209115E-10</v>
      </c>
      <c r="AG14134">
        <f t="shared" si="912"/>
        <v>3.3669395925289637E-9</v>
      </c>
    </row>
    <row r="14135" spans="30:33" x14ac:dyDescent="0.2">
      <c r="AD14135">
        <f t="shared" si="910"/>
        <v>14133</v>
      </c>
      <c r="AE14135">
        <f t="shared" si="913"/>
        <v>2.3786813537934596E-13</v>
      </c>
      <c r="AF14135">
        <f t="shared" si="911"/>
        <v>1.484297164767118E-10</v>
      </c>
      <c r="AG14135">
        <f t="shared" si="912"/>
        <v>3.3617903573162962E-9</v>
      </c>
    </row>
    <row r="14136" spans="30:33" x14ac:dyDescent="0.2">
      <c r="AD14136">
        <f t="shared" si="910"/>
        <v>14134</v>
      </c>
      <c r="AE14136">
        <f t="shared" si="913"/>
        <v>2.37487546362739E-13</v>
      </c>
      <c r="AF14136">
        <f t="shared" si="911"/>
        <v>1.4819222893034906E-10</v>
      </c>
      <c r="AG14136">
        <f t="shared" si="912"/>
        <v>3.3566489802909529E-9</v>
      </c>
    </row>
    <row r="14137" spans="30:33" x14ac:dyDescent="0.2">
      <c r="AD14137">
        <f t="shared" si="910"/>
        <v>14135</v>
      </c>
      <c r="AE14137">
        <f t="shared" si="913"/>
        <v>2.3710756628855859E-13</v>
      </c>
      <c r="AF14137">
        <f t="shared" si="911"/>
        <v>1.4795512136406051E-10</v>
      </c>
      <c r="AG14137">
        <f t="shared" si="912"/>
        <v>3.3515154494887757E-9</v>
      </c>
    </row>
    <row r="14138" spans="30:33" x14ac:dyDescent="0.2">
      <c r="AD14138">
        <f t="shared" si="910"/>
        <v>14136</v>
      </c>
      <c r="AE14138">
        <f t="shared" si="913"/>
        <v>2.3672819418249693E-13</v>
      </c>
      <c r="AF14138">
        <f t="shared" si="911"/>
        <v>1.4771839316987801E-10</v>
      </c>
      <c r="AG14138">
        <f t="shared" si="912"/>
        <v>3.3463897529637765E-9</v>
      </c>
    </row>
    <row r="14139" spans="30:33" x14ac:dyDescent="0.2">
      <c r="AD14139">
        <f t="shared" si="910"/>
        <v>14137</v>
      </c>
      <c r="AE14139">
        <f t="shared" si="913"/>
        <v>2.3634942907180491E-13</v>
      </c>
      <c r="AF14139">
        <f t="shared" si="911"/>
        <v>1.4748204374080619E-10</v>
      </c>
      <c r="AG14139">
        <f t="shared" si="912"/>
        <v>3.341271878788106E-9</v>
      </c>
    </row>
    <row r="14140" spans="30:33" x14ac:dyDescent="0.2">
      <c r="AD14140">
        <f t="shared" si="910"/>
        <v>14138</v>
      </c>
      <c r="AE14140">
        <f t="shared" si="913"/>
        <v>2.3597126998529002E-13</v>
      </c>
      <c r="AF14140">
        <f t="shared" si="911"/>
        <v>1.4724607247082091E-10</v>
      </c>
      <c r="AG14140">
        <f t="shared" si="912"/>
        <v>3.3361618150520302E-9</v>
      </c>
    </row>
    <row r="14141" spans="30:33" x14ac:dyDescent="0.2">
      <c r="AD14141">
        <f t="shared" si="910"/>
        <v>14139</v>
      </c>
      <c r="AE14141">
        <f t="shared" si="913"/>
        <v>2.3559371595331354E-13</v>
      </c>
      <c r="AF14141">
        <f t="shared" si="911"/>
        <v>1.4701047875486757E-10</v>
      </c>
      <c r="AG14141">
        <f t="shared" si="912"/>
        <v>3.3310595498639E-9</v>
      </c>
    </row>
    <row r="14142" spans="30:33" x14ac:dyDescent="0.2">
      <c r="AD14142">
        <f t="shared" si="910"/>
        <v>14140</v>
      </c>
      <c r="AE14142">
        <f t="shared" si="913"/>
        <v>2.3521676600778821E-13</v>
      </c>
      <c r="AF14142">
        <f t="shared" si="911"/>
        <v>1.4677526198885979E-10</v>
      </c>
      <c r="AG14142">
        <f t="shared" si="912"/>
        <v>3.3259650713501254E-9</v>
      </c>
    </row>
    <row r="14143" spans="30:33" x14ac:dyDescent="0.2">
      <c r="AD14143">
        <f t="shared" si="910"/>
        <v>14141</v>
      </c>
      <c r="AE14143">
        <f t="shared" si="913"/>
        <v>2.3484041918217579E-13</v>
      </c>
      <c r="AF14143">
        <f t="shared" si="911"/>
        <v>1.465404215696776E-10</v>
      </c>
      <c r="AG14143">
        <f t="shared" si="912"/>
        <v>3.3208783676551479E-9</v>
      </c>
    </row>
    <row r="14144" spans="30:33" x14ac:dyDescent="0.2">
      <c r="AD14144">
        <f t="shared" si="910"/>
        <v>14142</v>
      </c>
      <c r="AE14144">
        <f t="shared" si="913"/>
        <v>2.3446467451148428E-13</v>
      </c>
      <c r="AF14144">
        <f t="shared" si="911"/>
        <v>1.4630595689516612E-10</v>
      </c>
      <c r="AG14144">
        <f t="shared" si="912"/>
        <v>3.3157994269414106E-9</v>
      </c>
    </row>
    <row r="14145" spans="30:33" x14ac:dyDescent="0.2">
      <c r="AD14145">
        <f t="shared" si="910"/>
        <v>14143</v>
      </c>
      <c r="AE14145">
        <f t="shared" si="913"/>
        <v>2.3408953103226591E-13</v>
      </c>
      <c r="AF14145">
        <f t="shared" si="911"/>
        <v>1.4607186736413384E-10</v>
      </c>
      <c r="AG14145">
        <f t="shared" si="912"/>
        <v>3.3107282373893367E-9</v>
      </c>
    </row>
    <row r="14146" spans="30:33" x14ac:dyDescent="0.2">
      <c r="AD14146">
        <f t="shared" si="910"/>
        <v>14144</v>
      </c>
      <c r="AE14146">
        <f t="shared" si="913"/>
        <v>2.3371498778261428E-13</v>
      </c>
      <c r="AF14146">
        <f t="shared" si="911"/>
        <v>1.4583815237635123E-10</v>
      </c>
      <c r="AG14146">
        <f t="shared" si="912"/>
        <v>3.3056647871972962E-9</v>
      </c>
    </row>
    <row r="14147" spans="30:33" x14ac:dyDescent="0.2">
      <c r="AD14147">
        <f t="shared" si="910"/>
        <v>14145</v>
      </c>
      <c r="AE14147">
        <f t="shared" si="913"/>
        <v>2.333410438021621E-13</v>
      </c>
      <c r="AF14147">
        <f t="shared" si="911"/>
        <v>1.4560481133254905E-10</v>
      </c>
      <c r="AG14147">
        <f t="shared" si="912"/>
        <v>3.3006090645815828E-9</v>
      </c>
    </row>
    <row r="14148" spans="30:33" x14ac:dyDescent="0.2">
      <c r="AD14148">
        <f t="shared" si="910"/>
        <v>14146</v>
      </c>
      <c r="AE14148">
        <f t="shared" si="913"/>
        <v>2.329676981320786E-13</v>
      </c>
      <c r="AF14148">
        <f t="shared" si="911"/>
        <v>1.4537184363441697E-10</v>
      </c>
      <c r="AG14148">
        <f t="shared" si="912"/>
        <v>3.2955610577763837E-9</v>
      </c>
    </row>
    <row r="14149" spans="30:33" x14ac:dyDescent="0.2">
      <c r="AD14149">
        <f t="shared" si="910"/>
        <v>14147</v>
      </c>
      <c r="AE14149">
        <f t="shared" si="913"/>
        <v>2.3259494981506728E-13</v>
      </c>
      <c r="AF14149">
        <f t="shared" si="911"/>
        <v>1.451392486846019E-10</v>
      </c>
      <c r="AG14149">
        <f t="shared" si="912"/>
        <v>3.2905207550337569E-9</v>
      </c>
    </row>
    <row r="14150" spans="30:33" x14ac:dyDescent="0.2">
      <c r="AD14150">
        <f t="shared" si="910"/>
        <v>14148</v>
      </c>
      <c r="AE14150">
        <f t="shared" si="913"/>
        <v>2.3222279789536312E-13</v>
      </c>
      <c r="AF14150">
        <f t="shared" si="911"/>
        <v>1.4490702588670652E-10</v>
      </c>
      <c r="AG14150">
        <f t="shared" si="912"/>
        <v>3.2854881446235976E-9</v>
      </c>
    </row>
    <row r="14151" spans="30:33" x14ac:dyDescent="0.2">
      <c r="AD14151">
        <f t="shared" si="910"/>
        <v>14149</v>
      </c>
      <c r="AE14151">
        <f t="shared" si="913"/>
        <v>2.3185124141873056E-13</v>
      </c>
      <c r="AF14151">
        <f t="shared" si="911"/>
        <v>1.4467517464528779E-10</v>
      </c>
      <c r="AG14151">
        <f t="shared" si="912"/>
        <v>3.2804632148336188E-9</v>
      </c>
    </row>
    <row r="14152" spans="30:33" x14ac:dyDescent="0.2">
      <c r="AD14152">
        <f t="shared" si="910"/>
        <v>14150</v>
      </c>
      <c r="AE14152">
        <f t="shared" si="913"/>
        <v>2.3148027943246059E-13</v>
      </c>
      <c r="AF14152">
        <f t="shared" si="911"/>
        <v>1.4444369436585531E-10</v>
      </c>
      <c r="AG14152">
        <f t="shared" si="912"/>
        <v>3.2754459539693174E-9</v>
      </c>
    </row>
    <row r="14153" spans="30:33" x14ac:dyDescent="0.2">
      <c r="AD14153">
        <f t="shared" si="910"/>
        <v>14151</v>
      </c>
      <c r="AE14153">
        <f t="shared" si="913"/>
        <v>2.311099109853686E-13</v>
      </c>
      <c r="AF14153">
        <f t="shared" si="911"/>
        <v>1.4421258445486993E-10</v>
      </c>
      <c r="AG14153">
        <f t="shared" si="912"/>
        <v>3.2704363503539508E-9</v>
      </c>
    </row>
    <row r="14154" spans="30:33" x14ac:dyDescent="0.2">
      <c r="AD14154">
        <f t="shared" si="910"/>
        <v>14152</v>
      </c>
      <c r="AE14154">
        <f t="shared" si="913"/>
        <v>2.3074013512779197E-13</v>
      </c>
      <c r="AF14154">
        <f t="shared" si="911"/>
        <v>1.4398184431974212E-10</v>
      </c>
      <c r="AG14154">
        <f t="shared" si="912"/>
        <v>3.2654343923285121E-9</v>
      </c>
    </row>
    <row r="14155" spans="30:33" x14ac:dyDescent="0.2">
      <c r="AD14155">
        <f t="shared" si="910"/>
        <v>14153</v>
      </c>
      <c r="AE14155">
        <f t="shared" si="913"/>
        <v>2.3037095091158752E-13</v>
      </c>
      <c r="AF14155">
        <f t="shared" si="911"/>
        <v>1.4375147336883054E-10</v>
      </c>
      <c r="AG14155">
        <f t="shared" si="912"/>
        <v>3.260440068251698E-9</v>
      </c>
    </row>
    <row r="14156" spans="30:33" x14ac:dyDescent="0.2">
      <c r="AD14156">
        <f t="shared" si="910"/>
        <v>14154</v>
      </c>
      <c r="AE14156">
        <f t="shared" si="913"/>
        <v>2.3000235739012895E-13</v>
      </c>
      <c r="AF14156">
        <f t="shared" si="911"/>
        <v>1.4352147101144041E-10</v>
      </c>
      <c r="AG14156">
        <f t="shared" si="912"/>
        <v>3.2554533664998852E-9</v>
      </c>
    </row>
    <row r="14157" spans="30:33" x14ac:dyDescent="0.2">
      <c r="AD14157">
        <f t="shared" si="910"/>
        <v>14155</v>
      </c>
      <c r="AE14157">
        <f t="shared" si="913"/>
        <v>2.2963435361830478E-13</v>
      </c>
      <c r="AF14157">
        <f t="shared" si="911"/>
        <v>1.4329183665782211E-10</v>
      </c>
      <c r="AG14157">
        <f t="shared" si="912"/>
        <v>3.2504742754671043E-9</v>
      </c>
    </row>
    <row r="14158" spans="30:33" x14ac:dyDescent="0.2">
      <c r="AD14158">
        <f t="shared" si="910"/>
        <v>14156</v>
      </c>
      <c r="AE14158">
        <f t="shared" si="913"/>
        <v>2.2926693865251547E-13</v>
      </c>
      <c r="AF14158">
        <f t="shared" si="911"/>
        <v>1.4306256971916959E-10</v>
      </c>
      <c r="AG14158">
        <f t="shared" si="912"/>
        <v>3.245502783565009E-9</v>
      </c>
    </row>
    <row r="14159" spans="30:33" x14ac:dyDescent="0.2">
      <c r="AD14159">
        <f t="shared" si="910"/>
        <v>14157</v>
      </c>
      <c r="AE14159">
        <f t="shared" si="913"/>
        <v>2.2890011155067144E-13</v>
      </c>
      <c r="AF14159">
        <f t="shared" si="911"/>
        <v>1.4283366960761891E-10</v>
      </c>
      <c r="AG14159">
        <f t="shared" si="912"/>
        <v>3.2405388792228556E-9</v>
      </c>
    </row>
    <row r="14160" spans="30:33" x14ac:dyDescent="0.2">
      <c r="AD14160">
        <f t="shared" ref="AD14160:AD14223" si="914">AD14159+1</f>
        <v>14158</v>
      </c>
      <c r="AE14160">
        <f t="shared" si="913"/>
        <v>2.2853387137219036E-13</v>
      </c>
      <c r="AF14160">
        <f t="shared" ref="AF14160:AF14223" si="915">AF14159*$AF$3</f>
        <v>1.4260513573624671E-10</v>
      </c>
      <c r="AG14160">
        <f t="shared" ref="AG14160:AG14223" si="916">AD14160*AE14160</f>
        <v>3.235582550887471E-9</v>
      </c>
    </row>
    <row r="14161" spans="30:33" x14ac:dyDescent="0.2">
      <c r="AD14161">
        <f t="shared" si="914"/>
        <v>14159</v>
      </c>
      <c r="AE14161">
        <f t="shared" si="913"/>
        <v>2.2816821717799485E-13</v>
      </c>
      <c r="AF14161">
        <f t="shared" si="915"/>
        <v>1.423769675190687E-10</v>
      </c>
      <c r="AG14161">
        <f t="shared" si="916"/>
        <v>3.230633787023229E-9</v>
      </c>
    </row>
    <row r="14162" spans="30:33" x14ac:dyDescent="0.2">
      <c r="AD14162">
        <f t="shared" si="914"/>
        <v>14160</v>
      </c>
      <c r="AE14162">
        <f t="shared" si="913"/>
        <v>2.2780314803051002E-13</v>
      </c>
      <c r="AF14162">
        <f t="shared" si="915"/>
        <v>1.4214916437103817E-10</v>
      </c>
      <c r="AG14162">
        <f t="shared" si="916"/>
        <v>3.2256925761120218E-9</v>
      </c>
    </row>
    <row r="14163" spans="30:33" x14ac:dyDescent="0.2">
      <c r="AD14163">
        <f t="shared" si="914"/>
        <v>14161</v>
      </c>
      <c r="AE14163">
        <f t="shared" ref="AE14163:AE14226" si="917">AF14162*$AE$3</f>
        <v>2.274386629936612E-13</v>
      </c>
      <c r="AF14163">
        <f t="shared" si="915"/>
        <v>1.419217257080445E-10</v>
      </c>
      <c r="AG14163">
        <f t="shared" si="916"/>
        <v>3.2207589066532362E-9</v>
      </c>
    </row>
    <row r="14164" spans="30:33" x14ac:dyDescent="0.2">
      <c r="AD14164">
        <f t="shared" si="914"/>
        <v>14162</v>
      </c>
      <c r="AE14164">
        <f t="shared" si="917"/>
        <v>2.2707476113287129E-13</v>
      </c>
      <c r="AF14164">
        <f t="shared" si="915"/>
        <v>1.4169465094691161E-10</v>
      </c>
      <c r="AG14164">
        <f t="shared" si="916"/>
        <v>3.2158327671637232E-9</v>
      </c>
    </row>
    <row r="14165" spans="30:33" x14ac:dyDescent="0.2">
      <c r="AD14165">
        <f t="shared" si="914"/>
        <v>14163</v>
      </c>
      <c r="AE14165">
        <f t="shared" si="917"/>
        <v>2.2671144151505868E-13</v>
      </c>
      <c r="AF14165">
        <f t="shared" si="915"/>
        <v>1.4146793950539653E-10</v>
      </c>
      <c r="AG14165">
        <f t="shared" si="916"/>
        <v>3.2109141461777759E-9</v>
      </c>
    </row>
    <row r="14166" spans="30:33" x14ac:dyDescent="0.2">
      <c r="AD14166">
        <f t="shared" si="914"/>
        <v>14164</v>
      </c>
      <c r="AE14166">
        <f t="shared" si="917"/>
        <v>2.2634870320863455E-13</v>
      </c>
      <c r="AF14166">
        <f t="shared" si="915"/>
        <v>1.4124159080218789E-10</v>
      </c>
      <c r="AG14166">
        <f t="shared" si="916"/>
        <v>3.2060030322470998E-9</v>
      </c>
    </row>
    <row r="14167" spans="30:33" x14ac:dyDescent="0.2">
      <c r="AD14167">
        <f t="shared" si="914"/>
        <v>14165</v>
      </c>
      <c r="AE14167">
        <f t="shared" si="917"/>
        <v>2.2598654528350072E-13</v>
      </c>
      <c r="AF14167">
        <f t="shared" si="915"/>
        <v>1.4101560425690438E-10</v>
      </c>
      <c r="AG14167">
        <f t="shared" si="916"/>
        <v>3.2010994139407878E-9</v>
      </c>
    </row>
    <row r="14168" spans="30:33" x14ac:dyDescent="0.2">
      <c r="AD14168">
        <f t="shared" si="914"/>
        <v>14166</v>
      </c>
      <c r="AE14168">
        <f t="shared" si="917"/>
        <v>2.2562496681104711E-13</v>
      </c>
      <c r="AF14168">
        <f t="shared" si="915"/>
        <v>1.4078997929009333E-10</v>
      </c>
      <c r="AG14168">
        <f t="shared" si="916"/>
        <v>3.1962032798452936E-9</v>
      </c>
    </row>
    <row r="14169" spans="30:33" x14ac:dyDescent="0.2">
      <c r="AD14169">
        <f t="shared" si="914"/>
        <v>14167</v>
      </c>
      <c r="AE14169">
        <f t="shared" si="917"/>
        <v>2.2526396686414943E-13</v>
      </c>
      <c r="AF14169">
        <f t="shared" si="915"/>
        <v>1.4056471532322917E-10</v>
      </c>
      <c r="AG14169">
        <f t="shared" si="916"/>
        <v>3.191314618564405E-9</v>
      </c>
    </row>
    <row r="14170" spans="30:33" x14ac:dyDescent="0.2">
      <c r="AD14170">
        <f t="shared" si="914"/>
        <v>14168</v>
      </c>
      <c r="AE14170">
        <f t="shared" si="917"/>
        <v>2.2490354451716676E-13</v>
      </c>
      <c r="AF14170">
        <f t="shared" si="915"/>
        <v>1.4033981177871199E-10</v>
      </c>
      <c r="AG14170">
        <f t="shared" si="916"/>
        <v>3.1864334187192184E-9</v>
      </c>
    </row>
    <row r="14171" spans="30:33" x14ac:dyDescent="0.2">
      <c r="AD14171">
        <f t="shared" si="914"/>
        <v>14169</v>
      </c>
      <c r="AE14171">
        <f t="shared" si="917"/>
        <v>2.2454369884593929E-13</v>
      </c>
      <c r="AF14171">
        <f t="shared" si="915"/>
        <v>1.4011526807986606E-10</v>
      </c>
      <c r="AG14171">
        <f t="shared" si="916"/>
        <v>3.181559668948114E-9</v>
      </c>
    </row>
    <row r="14172" spans="30:33" x14ac:dyDescent="0.2">
      <c r="AD14172">
        <f t="shared" si="914"/>
        <v>14170</v>
      </c>
      <c r="AE14172">
        <f t="shared" si="917"/>
        <v>2.2418442892778579E-13</v>
      </c>
      <c r="AF14172">
        <f t="shared" si="915"/>
        <v>1.3989108365093826E-10</v>
      </c>
      <c r="AG14172">
        <f t="shared" si="916"/>
        <v>3.1766933579067245E-9</v>
      </c>
    </row>
    <row r="14173" spans="30:33" x14ac:dyDescent="0.2">
      <c r="AD14173">
        <f t="shared" si="914"/>
        <v>14171</v>
      </c>
      <c r="AE14173">
        <f t="shared" si="917"/>
        <v>2.2382573384150132E-13</v>
      </c>
      <c r="AF14173">
        <f t="shared" si="915"/>
        <v>1.3966725791709675E-10</v>
      </c>
      <c r="AG14173">
        <f t="shared" si="916"/>
        <v>3.1718344742679154E-9</v>
      </c>
    </row>
    <row r="14174" spans="30:33" x14ac:dyDescent="0.2">
      <c r="AD14174">
        <f t="shared" si="914"/>
        <v>14172</v>
      </c>
      <c r="AE14174">
        <f t="shared" si="917"/>
        <v>2.234676126673549E-13</v>
      </c>
      <c r="AF14174">
        <f t="shared" si="915"/>
        <v>1.3944379030442939E-10</v>
      </c>
      <c r="AG14174">
        <f t="shared" si="916"/>
        <v>3.1669830067217535E-9</v>
      </c>
    </row>
    <row r="14175" spans="30:33" x14ac:dyDescent="0.2">
      <c r="AD14175">
        <f t="shared" si="914"/>
        <v>14173</v>
      </c>
      <c r="AE14175">
        <f t="shared" si="917"/>
        <v>2.2311006448708714E-13</v>
      </c>
      <c r="AF14175">
        <f t="shared" si="915"/>
        <v>1.3922068023994229E-10</v>
      </c>
      <c r="AG14175">
        <f t="shared" si="916"/>
        <v>3.1621389439754861E-9</v>
      </c>
    </row>
    <row r="14176" spans="30:33" x14ac:dyDescent="0.2">
      <c r="AD14176">
        <f t="shared" si="914"/>
        <v>14174</v>
      </c>
      <c r="AE14176">
        <f t="shared" si="917"/>
        <v>2.2275308838390776E-13</v>
      </c>
      <c r="AF14176">
        <f t="shared" si="915"/>
        <v>1.3899792715155837E-10</v>
      </c>
      <c r="AG14176">
        <f t="shared" si="916"/>
        <v>3.1573022747535086E-9</v>
      </c>
    </row>
    <row r="14177" spans="30:33" x14ac:dyDescent="0.2">
      <c r="AD14177">
        <f t="shared" si="914"/>
        <v>14175</v>
      </c>
      <c r="AE14177">
        <f t="shared" si="917"/>
        <v>2.223966834424935E-13</v>
      </c>
      <c r="AF14177">
        <f t="shared" si="915"/>
        <v>1.3877553046811586E-10</v>
      </c>
      <c r="AG14177">
        <f t="shared" si="916"/>
        <v>3.1524729877973453E-9</v>
      </c>
    </row>
    <row r="14178" spans="30:33" x14ac:dyDescent="0.2">
      <c r="AD14178">
        <f t="shared" si="914"/>
        <v>14176</v>
      </c>
      <c r="AE14178">
        <f t="shared" si="917"/>
        <v>2.2204084874898547E-13</v>
      </c>
      <c r="AF14178">
        <f t="shared" si="915"/>
        <v>1.3855348961936686E-10</v>
      </c>
      <c r="AG14178">
        <f t="shared" si="916"/>
        <v>3.1476510718656182E-9</v>
      </c>
    </row>
    <row r="14179" spans="30:33" x14ac:dyDescent="0.2">
      <c r="AD14179">
        <f t="shared" si="914"/>
        <v>14177</v>
      </c>
      <c r="AE14179">
        <f t="shared" si="917"/>
        <v>2.2168558339098706E-13</v>
      </c>
      <c r="AF14179">
        <f t="shared" si="915"/>
        <v>1.3833180403597585E-10</v>
      </c>
      <c r="AG14179">
        <f t="shared" si="916"/>
        <v>3.1428365157340237E-9</v>
      </c>
    </row>
    <row r="14180" spans="30:33" x14ac:dyDescent="0.2">
      <c r="AD14180">
        <f t="shared" si="914"/>
        <v>14178</v>
      </c>
      <c r="AE14180">
        <f t="shared" si="917"/>
        <v>2.2133088645756147E-13</v>
      </c>
      <c r="AF14180">
        <f t="shared" si="915"/>
        <v>1.3811047314951828E-10</v>
      </c>
      <c r="AG14180">
        <f t="shared" si="916"/>
        <v>3.1380293081953063E-9</v>
      </c>
    </row>
    <row r="14181" spans="30:33" x14ac:dyDescent="0.2">
      <c r="AD14181">
        <f t="shared" si="914"/>
        <v>14179</v>
      </c>
      <c r="AE14181">
        <f t="shared" si="917"/>
        <v>2.2097675703922936E-13</v>
      </c>
      <c r="AF14181">
        <f t="shared" si="915"/>
        <v>1.3788949639247905E-10</v>
      </c>
      <c r="AG14181">
        <f t="shared" si="916"/>
        <v>3.1332294380592332E-9</v>
      </c>
    </row>
    <row r="14182" spans="30:33" x14ac:dyDescent="0.2">
      <c r="AD14182">
        <f t="shared" si="914"/>
        <v>14180</v>
      </c>
      <c r="AE14182">
        <f t="shared" si="917"/>
        <v>2.2062319422796658E-13</v>
      </c>
      <c r="AF14182">
        <f t="shared" si="915"/>
        <v>1.3766887319825107E-10</v>
      </c>
      <c r="AG14182">
        <f t="shared" si="916"/>
        <v>3.1284368941525662E-9</v>
      </c>
    </row>
    <row r="14183" spans="30:33" x14ac:dyDescent="0.2">
      <c r="AD14183">
        <f t="shared" si="914"/>
        <v>14181</v>
      </c>
      <c r="AE14183">
        <f t="shared" si="917"/>
        <v>2.202701971172018E-13</v>
      </c>
      <c r="AF14183">
        <f t="shared" si="915"/>
        <v>1.3744860300113386E-10</v>
      </c>
      <c r="AG14183">
        <f t="shared" si="916"/>
        <v>3.1236516653190385E-9</v>
      </c>
    </row>
    <row r="14184" spans="30:33" x14ac:dyDescent="0.2">
      <c r="AD14184">
        <f t="shared" si="914"/>
        <v>14182</v>
      </c>
      <c r="AE14184">
        <f t="shared" si="917"/>
        <v>2.1991776480181429E-13</v>
      </c>
      <c r="AF14184">
        <f t="shared" si="915"/>
        <v>1.3722868523633205E-10</v>
      </c>
      <c r="AG14184">
        <f t="shared" si="916"/>
        <v>3.1188737404193302E-9</v>
      </c>
    </row>
    <row r="14185" spans="30:33" x14ac:dyDescent="0.2">
      <c r="AD14185">
        <f t="shared" si="914"/>
        <v>14183</v>
      </c>
      <c r="AE14185">
        <f t="shared" si="917"/>
        <v>2.1956589637813137E-13</v>
      </c>
      <c r="AF14185">
        <f t="shared" si="915"/>
        <v>1.370091193399539E-10</v>
      </c>
      <c r="AG14185">
        <f t="shared" si="916"/>
        <v>3.1141031083310372E-9</v>
      </c>
    </row>
    <row r="14186" spans="30:33" x14ac:dyDescent="0.2">
      <c r="AD14186">
        <f t="shared" si="914"/>
        <v>14184</v>
      </c>
      <c r="AE14186">
        <f t="shared" si="917"/>
        <v>2.1921459094392635E-13</v>
      </c>
      <c r="AF14186">
        <f t="shared" si="915"/>
        <v>1.3678990474900997E-10</v>
      </c>
      <c r="AG14186">
        <f t="shared" si="916"/>
        <v>3.1093397579486513E-9</v>
      </c>
    </row>
    <row r="14187" spans="30:33" x14ac:dyDescent="0.2">
      <c r="AD14187">
        <f t="shared" si="914"/>
        <v>14185</v>
      </c>
      <c r="AE14187">
        <f t="shared" si="917"/>
        <v>2.1886384759841606E-13</v>
      </c>
      <c r="AF14187">
        <f t="shared" si="915"/>
        <v>1.3657104090141155E-10</v>
      </c>
      <c r="AG14187">
        <f t="shared" si="916"/>
        <v>3.104583678183532E-9</v>
      </c>
    </row>
    <row r="14188" spans="30:33" x14ac:dyDescent="0.2">
      <c r="AD14188">
        <f t="shared" si="914"/>
        <v>14186</v>
      </c>
      <c r="AE14188">
        <f t="shared" si="917"/>
        <v>2.1851366544225858E-13</v>
      </c>
      <c r="AF14188">
        <f t="shared" si="915"/>
        <v>1.3635252723596929E-10</v>
      </c>
      <c r="AG14188">
        <f t="shared" si="916"/>
        <v>3.0998348579638802E-9</v>
      </c>
    </row>
    <row r="14189" spans="30:33" x14ac:dyDescent="0.2">
      <c r="AD14189">
        <f t="shared" si="914"/>
        <v>14187</v>
      </c>
      <c r="AE14189">
        <f t="shared" si="917"/>
        <v>2.1816404357755096E-13</v>
      </c>
      <c r="AF14189">
        <f t="shared" si="915"/>
        <v>1.3613436319239173E-10</v>
      </c>
      <c r="AG14189">
        <f t="shared" si="916"/>
        <v>3.0950932862347155E-9</v>
      </c>
    </row>
    <row r="14190" spans="30:33" x14ac:dyDescent="0.2">
      <c r="AD14190">
        <f t="shared" si="914"/>
        <v>14188</v>
      </c>
      <c r="AE14190">
        <f t="shared" si="917"/>
        <v>2.1781498110782687E-13</v>
      </c>
      <c r="AF14190">
        <f t="shared" si="915"/>
        <v>1.3591654821128391E-10</v>
      </c>
      <c r="AG14190">
        <f t="shared" si="916"/>
        <v>3.0903589519578477E-9</v>
      </c>
    </row>
    <row r="14191" spans="30:33" x14ac:dyDescent="0.2">
      <c r="AD14191">
        <f t="shared" si="914"/>
        <v>14189</v>
      </c>
      <c r="AE14191">
        <f t="shared" si="917"/>
        <v>2.1746647713805435E-13</v>
      </c>
      <c r="AF14191">
        <f t="shared" si="915"/>
        <v>1.3569908173414584E-10</v>
      </c>
      <c r="AG14191">
        <f t="shared" si="916"/>
        <v>3.0856318441118529E-9</v>
      </c>
    </row>
    <row r="14192" spans="30:33" x14ac:dyDescent="0.2">
      <c r="AD14192">
        <f t="shared" si="914"/>
        <v>14190</v>
      </c>
      <c r="AE14192">
        <f t="shared" si="917"/>
        <v>2.1711853077463345E-13</v>
      </c>
      <c r="AF14192">
        <f t="shared" si="915"/>
        <v>1.354819632033712E-10</v>
      </c>
      <c r="AG14192">
        <f t="shared" si="916"/>
        <v>3.0809119516920489E-9</v>
      </c>
    </row>
    <row r="14193" spans="30:33" x14ac:dyDescent="0.2">
      <c r="AD14193">
        <f t="shared" si="914"/>
        <v>14191</v>
      </c>
      <c r="AE14193">
        <f t="shared" si="917"/>
        <v>2.1677114112539403E-13</v>
      </c>
      <c r="AF14193">
        <f t="shared" si="915"/>
        <v>1.3526519206224581E-10</v>
      </c>
      <c r="AG14193">
        <f t="shared" si="916"/>
        <v>3.0761992637104669E-9</v>
      </c>
    </row>
    <row r="14194" spans="30:33" x14ac:dyDescent="0.2">
      <c r="AD14194">
        <f t="shared" si="914"/>
        <v>14192</v>
      </c>
      <c r="AE14194">
        <f t="shared" si="917"/>
        <v>2.1642430729959341E-13</v>
      </c>
      <c r="AF14194">
        <f t="shared" si="915"/>
        <v>1.3504876775494622E-10</v>
      </c>
      <c r="AG14194">
        <f t="shared" si="916"/>
        <v>3.0714937691958296E-9</v>
      </c>
    </row>
    <row r="14195" spans="30:33" x14ac:dyDescent="0.2">
      <c r="AD14195">
        <f t="shared" si="914"/>
        <v>14193</v>
      </c>
      <c r="AE14195">
        <f t="shared" si="917"/>
        <v>2.1607802840791404E-13</v>
      </c>
      <c r="AF14195">
        <f t="shared" si="915"/>
        <v>1.3483268972653831E-10</v>
      </c>
      <c r="AG14195">
        <f t="shared" si="916"/>
        <v>3.0667954571935241E-9</v>
      </c>
    </row>
    <row r="14196" spans="30:33" x14ac:dyDescent="0.2">
      <c r="AD14196">
        <f t="shared" si="914"/>
        <v>14194</v>
      </c>
      <c r="AE14196">
        <f t="shared" si="917"/>
        <v>2.1573230356246139E-13</v>
      </c>
      <c r="AF14196">
        <f t="shared" si="915"/>
        <v>1.3461695742297585E-10</v>
      </c>
      <c r="AG14196">
        <f t="shared" si="916"/>
        <v>3.0621043167655768E-9</v>
      </c>
    </row>
    <row r="14197" spans="30:33" x14ac:dyDescent="0.2">
      <c r="AD14197">
        <f t="shared" si="914"/>
        <v>14195</v>
      </c>
      <c r="AE14197">
        <f t="shared" si="917"/>
        <v>2.1538713187676146E-13</v>
      </c>
      <c r="AF14197">
        <f t="shared" si="915"/>
        <v>1.3440157029109909E-10</v>
      </c>
      <c r="AG14197">
        <f t="shared" si="916"/>
        <v>3.0574203369906291E-9</v>
      </c>
    </row>
    <row r="14198" spans="30:33" x14ac:dyDescent="0.2">
      <c r="AD14198">
        <f t="shared" si="914"/>
        <v>14196</v>
      </c>
      <c r="AE14198">
        <f t="shared" si="917"/>
        <v>2.1504251246575864E-13</v>
      </c>
      <c r="AF14198">
        <f t="shared" si="915"/>
        <v>1.3418652777863333E-10</v>
      </c>
      <c r="AG14198">
        <f t="shared" si="916"/>
        <v>3.0527435069639097E-9</v>
      </c>
    </row>
    <row r="14199" spans="30:33" x14ac:dyDescent="0.2">
      <c r="AD14199">
        <f t="shared" si="914"/>
        <v>14197</v>
      </c>
      <c r="AE14199">
        <f t="shared" si="917"/>
        <v>2.1469844444581343E-13</v>
      </c>
      <c r="AF14199">
        <f t="shared" si="915"/>
        <v>1.339718293341875E-10</v>
      </c>
      <c r="AG14199">
        <f t="shared" si="916"/>
        <v>3.0480738157972134E-9</v>
      </c>
    </row>
    <row r="14200" spans="30:33" x14ac:dyDescent="0.2">
      <c r="AD14200">
        <f t="shared" si="914"/>
        <v>14198</v>
      </c>
      <c r="AE14200">
        <f t="shared" si="917"/>
        <v>2.1435492693470011E-13</v>
      </c>
      <c r="AF14200">
        <f t="shared" si="915"/>
        <v>1.337574744072528E-10</v>
      </c>
      <c r="AG14200">
        <f t="shared" si="916"/>
        <v>3.0434112526188719E-9</v>
      </c>
    </row>
    <row r="14201" spans="30:33" x14ac:dyDescent="0.2">
      <c r="AD14201">
        <f t="shared" si="914"/>
        <v>14199</v>
      </c>
      <c r="AE14201">
        <f t="shared" si="917"/>
        <v>2.1401195905160458E-13</v>
      </c>
      <c r="AF14201">
        <f t="shared" si="915"/>
        <v>1.3354346244820118E-10</v>
      </c>
      <c r="AG14201">
        <f t="shared" si="916"/>
        <v>3.0387558065737332E-9</v>
      </c>
    </row>
    <row r="14202" spans="30:33" x14ac:dyDescent="0.2">
      <c r="AD14202">
        <f t="shared" si="914"/>
        <v>14200</v>
      </c>
      <c r="AE14202">
        <f t="shared" si="917"/>
        <v>2.1366953991712199E-13</v>
      </c>
      <c r="AF14202">
        <f t="shared" si="915"/>
        <v>1.3332979290828405E-10</v>
      </c>
      <c r="AG14202">
        <f t="shared" si="916"/>
        <v>3.0341074668231323E-9</v>
      </c>
    </row>
    <row r="14203" spans="30:33" x14ac:dyDescent="0.2">
      <c r="AD14203">
        <f t="shared" si="914"/>
        <v>14201</v>
      </c>
      <c r="AE14203">
        <f t="shared" si="917"/>
        <v>2.1332766865325458E-13</v>
      </c>
      <c r="AF14203">
        <f t="shared" si="915"/>
        <v>1.3311646523963078E-10</v>
      </c>
      <c r="AG14203">
        <f t="shared" si="916"/>
        <v>3.0294662225448683E-9</v>
      </c>
    </row>
    <row r="14204" spans="30:33" x14ac:dyDescent="0.2">
      <c r="AD14204">
        <f t="shared" si="914"/>
        <v>14202</v>
      </c>
      <c r="AE14204">
        <f t="shared" si="917"/>
        <v>2.1298634438340936E-13</v>
      </c>
      <c r="AF14204">
        <f t="shared" si="915"/>
        <v>1.3290347889524737E-10</v>
      </c>
      <c r="AG14204">
        <f t="shared" si="916"/>
        <v>3.0248320629331798E-9</v>
      </c>
    </row>
    <row r="14205" spans="30:33" x14ac:dyDescent="0.2">
      <c r="AD14205">
        <f t="shared" si="914"/>
        <v>14203</v>
      </c>
      <c r="AE14205">
        <f t="shared" si="917"/>
        <v>2.1264556623239588E-13</v>
      </c>
      <c r="AF14205">
        <f t="shared" si="915"/>
        <v>1.3269083332901496E-10</v>
      </c>
      <c r="AG14205">
        <f t="shared" si="916"/>
        <v>3.0202049771987188E-9</v>
      </c>
    </row>
    <row r="14206" spans="30:33" x14ac:dyDescent="0.2">
      <c r="AD14206">
        <f t="shared" si="914"/>
        <v>14204</v>
      </c>
      <c r="AE14206">
        <f t="shared" si="917"/>
        <v>2.1230533332642404E-13</v>
      </c>
      <c r="AF14206">
        <f t="shared" si="915"/>
        <v>1.3247852799568852E-10</v>
      </c>
      <c r="AG14206">
        <f t="shared" si="916"/>
        <v>3.0155849545685272E-9</v>
      </c>
    </row>
    <row r="14207" spans="30:33" x14ac:dyDescent="0.2">
      <c r="AD14207">
        <f t="shared" si="914"/>
        <v>14205</v>
      </c>
      <c r="AE14207">
        <f t="shared" si="917"/>
        <v>2.1196564479310173E-13</v>
      </c>
      <c r="AF14207">
        <f t="shared" si="915"/>
        <v>1.3226656235089541E-10</v>
      </c>
      <c r="AG14207">
        <f t="shared" si="916"/>
        <v>3.01097198428601E-9</v>
      </c>
    </row>
    <row r="14208" spans="30:33" x14ac:dyDescent="0.2">
      <c r="AD14208">
        <f t="shared" si="914"/>
        <v>14206</v>
      </c>
      <c r="AE14208">
        <f t="shared" si="917"/>
        <v>2.1162649976143276E-13</v>
      </c>
      <c r="AF14208">
        <f t="shared" si="915"/>
        <v>1.3205493585113396E-10</v>
      </c>
      <c r="AG14208">
        <f t="shared" si="916"/>
        <v>3.006366055610914E-9</v>
      </c>
    </row>
    <row r="14209" spans="30:33" x14ac:dyDescent="0.2">
      <c r="AD14209">
        <f t="shared" si="914"/>
        <v>14207</v>
      </c>
      <c r="AE14209">
        <f t="shared" si="917"/>
        <v>2.1128789736181444E-13</v>
      </c>
      <c r="AF14209">
        <f t="shared" si="915"/>
        <v>1.3184364795377215E-10</v>
      </c>
      <c r="AG14209">
        <f t="shared" si="916"/>
        <v>3.0017671578192978E-9</v>
      </c>
    </row>
    <row r="14210" spans="30:33" x14ac:dyDescent="0.2">
      <c r="AD14210">
        <f t="shared" si="914"/>
        <v>14208</v>
      </c>
      <c r="AE14210">
        <f t="shared" si="917"/>
        <v>2.1094983672603555E-13</v>
      </c>
      <c r="AF14210">
        <f t="shared" si="915"/>
        <v>1.3163269811704612E-10</v>
      </c>
      <c r="AG14210">
        <f t="shared" si="916"/>
        <v>2.9971752802035132E-9</v>
      </c>
    </row>
    <row r="14211" spans="30:33" x14ac:dyDescent="0.2">
      <c r="AD14211">
        <f t="shared" si="914"/>
        <v>14209</v>
      </c>
      <c r="AE14211">
        <f t="shared" si="917"/>
        <v>2.1061231698727387E-13</v>
      </c>
      <c r="AF14211">
        <f t="shared" si="915"/>
        <v>1.3142208580005884E-10</v>
      </c>
      <c r="AG14211">
        <f t="shared" si="916"/>
        <v>2.9925904120721746E-9</v>
      </c>
    </row>
    <row r="14212" spans="30:33" x14ac:dyDescent="0.2">
      <c r="AD14212">
        <f t="shared" si="914"/>
        <v>14210</v>
      </c>
      <c r="AE14212">
        <f t="shared" si="917"/>
        <v>2.1027533728009423E-13</v>
      </c>
      <c r="AF14212">
        <f t="shared" si="915"/>
        <v>1.3121181046277873E-10</v>
      </c>
      <c r="AG14212">
        <f t="shared" si="916"/>
        <v>2.988012542750139E-9</v>
      </c>
    </row>
    <row r="14213" spans="30:33" x14ac:dyDescent="0.2">
      <c r="AD14213">
        <f t="shared" si="914"/>
        <v>14211</v>
      </c>
      <c r="AE14213">
        <f t="shared" si="917"/>
        <v>2.0993889674044606E-13</v>
      </c>
      <c r="AF14213">
        <f t="shared" si="915"/>
        <v>1.3100187156603829E-10</v>
      </c>
      <c r="AG14213">
        <f t="shared" si="916"/>
        <v>2.9834416615784791E-9</v>
      </c>
    </row>
    <row r="14214" spans="30:33" x14ac:dyDescent="0.2">
      <c r="AD14214">
        <f t="shared" si="914"/>
        <v>14212</v>
      </c>
      <c r="AE14214">
        <f t="shared" si="917"/>
        <v>2.0960299450566134E-13</v>
      </c>
      <c r="AF14214">
        <f t="shared" si="915"/>
        <v>1.3079226857153262E-10</v>
      </c>
      <c r="AG14214">
        <f t="shared" si="916"/>
        <v>2.9788777579144592E-9</v>
      </c>
    </row>
    <row r="14215" spans="30:33" x14ac:dyDescent="0.2">
      <c r="AD14215">
        <f t="shared" si="914"/>
        <v>14213</v>
      </c>
      <c r="AE14215">
        <f t="shared" si="917"/>
        <v>2.0926762971445228E-13</v>
      </c>
      <c r="AF14215">
        <f t="shared" si="915"/>
        <v>1.3058300094181815E-10</v>
      </c>
      <c r="AG14215">
        <f t="shared" si="916"/>
        <v>2.9743208211315103E-9</v>
      </c>
    </row>
    <row r="14216" spans="30:33" x14ac:dyDescent="0.2">
      <c r="AD14216">
        <f t="shared" si="914"/>
        <v>14214</v>
      </c>
      <c r="AE14216">
        <f t="shared" si="917"/>
        <v>2.0893280150690914E-13</v>
      </c>
      <c r="AF14216">
        <f t="shared" si="915"/>
        <v>1.3037406814031124E-10</v>
      </c>
      <c r="AG14216">
        <f t="shared" si="916"/>
        <v>2.9697708406192065E-9</v>
      </c>
    </row>
    <row r="14217" spans="30:33" x14ac:dyDescent="0.2">
      <c r="AD14217">
        <f t="shared" si="914"/>
        <v>14215</v>
      </c>
      <c r="AE14217">
        <f t="shared" si="917"/>
        <v>2.0859850902449808E-13</v>
      </c>
      <c r="AF14217">
        <f t="shared" si="915"/>
        <v>1.3016546963128673E-10</v>
      </c>
      <c r="AG14217">
        <f t="shared" si="916"/>
        <v>2.9652278057832401E-9</v>
      </c>
    </row>
    <row r="14218" spans="30:33" x14ac:dyDescent="0.2">
      <c r="AD14218">
        <f t="shared" si="914"/>
        <v>14216</v>
      </c>
      <c r="AE14218">
        <f t="shared" si="917"/>
        <v>2.0826475141005886E-13</v>
      </c>
      <c r="AF14218">
        <f t="shared" si="915"/>
        <v>1.2995720487987667E-10</v>
      </c>
      <c r="AG14218">
        <f t="shared" si="916"/>
        <v>2.9606917060453967E-9</v>
      </c>
    </row>
    <row r="14219" spans="30:33" x14ac:dyDescent="0.2">
      <c r="AD14219">
        <f t="shared" si="914"/>
        <v>14217</v>
      </c>
      <c r="AE14219">
        <f t="shared" si="917"/>
        <v>2.0793152780780277E-13</v>
      </c>
      <c r="AF14219">
        <f t="shared" si="915"/>
        <v>1.2974927335206886E-10</v>
      </c>
      <c r="AG14219">
        <f t="shared" si="916"/>
        <v>2.9561625308435321E-9</v>
      </c>
    </row>
    <row r="14220" spans="30:33" x14ac:dyDescent="0.2">
      <c r="AD14220">
        <f t="shared" si="914"/>
        <v>14218</v>
      </c>
      <c r="AE14220">
        <f t="shared" si="917"/>
        <v>2.0759883736331028E-13</v>
      </c>
      <c r="AF14220">
        <f t="shared" si="915"/>
        <v>1.2954167451470553E-10</v>
      </c>
      <c r="AG14220">
        <f t="shared" si="916"/>
        <v>2.9516402696315453E-9</v>
      </c>
    </row>
    <row r="14221" spans="30:33" x14ac:dyDescent="0.2">
      <c r="AD14221">
        <f t="shared" si="914"/>
        <v>14219</v>
      </c>
      <c r="AE14221">
        <f t="shared" si="917"/>
        <v>2.0726667922352896E-13</v>
      </c>
      <c r="AF14221">
        <f t="shared" si="915"/>
        <v>1.2933440783548199E-10</v>
      </c>
      <c r="AG14221">
        <f t="shared" si="916"/>
        <v>2.9471249118793583E-9</v>
      </c>
    </row>
    <row r="14222" spans="30:33" x14ac:dyDescent="0.2">
      <c r="AD14222">
        <f t="shared" si="914"/>
        <v>14220</v>
      </c>
      <c r="AE14222">
        <f t="shared" si="917"/>
        <v>2.0693505253677128E-13</v>
      </c>
      <c r="AF14222">
        <f t="shared" si="915"/>
        <v>1.291274727829452E-10</v>
      </c>
      <c r="AG14222">
        <f t="shared" si="916"/>
        <v>2.9426164470728878E-9</v>
      </c>
    </row>
    <row r="14223" spans="30:33" x14ac:dyDescent="0.2">
      <c r="AD14223">
        <f t="shared" si="914"/>
        <v>14221</v>
      </c>
      <c r="AE14223">
        <f t="shared" si="917"/>
        <v>2.0660395645271242E-13</v>
      </c>
      <c r="AF14223">
        <f t="shared" si="915"/>
        <v>1.2892086882649249E-10</v>
      </c>
      <c r="AG14223">
        <f t="shared" si="916"/>
        <v>2.9381148647140234E-9</v>
      </c>
    </row>
    <row r="14224" spans="30:33" x14ac:dyDescent="0.2">
      <c r="AD14224">
        <f t="shared" ref="AD14224:AD14287" si="918">AD14223+1</f>
        <v>14222</v>
      </c>
      <c r="AE14224">
        <f t="shared" si="917"/>
        <v>2.0627339012238807E-13</v>
      </c>
      <c r="AF14224">
        <f t="shared" ref="AF14224:AF14287" si="919">AF14223*$AF$3</f>
        <v>1.2871459543637009E-10</v>
      </c>
      <c r="AG14224">
        <f t="shared" ref="AG14224:AG14287" si="920">AD14224*AE14224</f>
        <v>2.9336201543206031E-9</v>
      </c>
    </row>
    <row r="14225" spans="30:33" x14ac:dyDescent="0.2">
      <c r="AD14225">
        <f t="shared" si="918"/>
        <v>14223</v>
      </c>
      <c r="AE14225">
        <f t="shared" si="917"/>
        <v>2.0594335269819224E-13</v>
      </c>
      <c r="AF14225">
        <f t="shared" si="919"/>
        <v>1.2850865208367191E-10</v>
      </c>
      <c r="AG14225">
        <f t="shared" si="920"/>
        <v>2.9291323054263885E-9</v>
      </c>
    </row>
    <row r="14226" spans="30:33" x14ac:dyDescent="0.2">
      <c r="AD14226">
        <f t="shared" si="918"/>
        <v>14224</v>
      </c>
      <c r="AE14226">
        <f t="shared" si="917"/>
        <v>2.0561384333387513E-13</v>
      </c>
      <c r="AF14226">
        <f t="shared" si="919"/>
        <v>1.2830303824033802E-10</v>
      </c>
      <c r="AG14226">
        <f t="shared" si="920"/>
        <v>2.9246513075810398E-9</v>
      </c>
    </row>
    <row r="14227" spans="30:33" x14ac:dyDescent="0.2">
      <c r="AD14227">
        <f t="shared" si="918"/>
        <v>14225</v>
      </c>
      <c r="AE14227">
        <f t="shared" ref="AE14227:AE14290" si="921">AF14226*$AE$3</f>
        <v>2.0528486118454093E-13</v>
      </c>
      <c r="AF14227">
        <f t="shared" si="919"/>
        <v>1.2809775337915348E-10</v>
      </c>
      <c r="AG14227">
        <f t="shared" si="920"/>
        <v>2.9201771503500947E-9</v>
      </c>
    </row>
    <row r="14228" spans="30:33" x14ac:dyDescent="0.2">
      <c r="AD14228">
        <f t="shared" si="918"/>
        <v>14226</v>
      </c>
      <c r="AE14228">
        <f t="shared" si="921"/>
        <v>2.0495640540664566E-13</v>
      </c>
      <c r="AF14228">
        <f t="shared" si="919"/>
        <v>1.2789279697374683E-10</v>
      </c>
      <c r="AG14228">
        <f t="shared" si="920"/>
        <v>2.9157098233149413E-9</v>
      </c>
    </row>
    <row r="14229" spans="30:33" x14ac:dyDescent="0.2">
      <c r="AD14229">
        <f t="shared" si="918"/>
        <v>14227</v>
      </c>
      <c r="AE14229">
        <f t="shared" si="921"/>
        <v>2.0462847515799502E-13</v>
      </c>
      <c r="AF14229">
        <f t="shared" si="919"/>
        <v>1.2768816849858883E-10</v>
      </c>
      <c r="AG14229">
        <f t="shared" si="920"/>
        <v>2.9112493160727951E-9</v>
      </c>
    </row>
    <row r="14230" spans="30:33" x14ac:dyDescent="0.2">
      <c r="AD14230">
        <f t="shared" si="918"/>
        <v>14228</v>
      </c>
      <c r="AE14230">
        <f t="shared" si="921"/>
        <v>2.0430106959774222E-13</v>
      </c>
      <c r="AF14230">
        <f t="shared" si="919"/>
        <v>1.2748386742899109E-10</v>
      </c>
      <c r="AG14230">
        <f t="shared" si="920"/>
        <v>2.9067956182366762E-9</v>
      </c>
    </row>
    <row r="14231" spans="30:33" x14ac:dyDescent="0.2">
      <c r="AD14231">
        <f t="shared" si="918"/>
        <v>14229</v>
      </c>
      <c r="AE14231">
        <f t="shared" si="921"/>
        <v>2.0397418788638585E-13</v>
      </c>
      <c r="AF14231">
        <f t="shared" si="919"/>
        <v>1.272798932411047E-10</v>
      </c>
      <c r="AG14231">
        <f t="shared" si="920"/>
        <v>2.9023487194353844E-9</v>
      </c>
    </row>
    <row r="14232" spans="30:33" x14ac:dyDescent="0.2">
      <c r="AD14232">
        <f t="shared" si="918"/>
        <v>14230</v>
      </c>
      <c r="AE14232">
        <f t="shared" si="921"/>
        <v>2.0364782918576761E-13</v>
      </c>
      <c r="AF14232">
        <f t="shared" si="919"/>
        <v>1.2707624541191892E-10</v>
      </c>
      <c r="AG14232">
        <f t="shared" si="920"/>
        <v>2.897908609313473E-9</v>
      </c>
    </row>
    <row r="14233" spans="30:33" x14ac:dyDescent="0.2">
      <c r="AD14233">
        <f t="shared" si="918"/>
        <v>14231</v>
      </c>
      <c r="AE14233">
        <f t="shared" si="921"/>
        <v>2.0332199265907037E-13</v>
      </c>
      <c r="AF14233">
        <f t="shared" si="919"/>
        <v>1.2687292341925984E-10</v>
      </c>
      <c r="AG14233">
        <f t="shared" si="920"/>
        <v>2.8934752775312305E-9</v>
      </c>
    </row>
    <row r="14234" spans="30:33" x14ac:dyDescent="0.2">
      <c r="AD14234">
        <f t="shared" si="918"/>
        <v>14232</v>
      </c>
      <c r="AE14234">
        <f t="shared" si="921"/>
        <v>2.0299667747081585E-13</v>
      </c>
      <c r="AF14234">
        <f t="shared" si="919"/>
        <v>1.2666992674178901E-10</v>
      </c>
      <c r="AG14234">
        <f t="shared" si="920"/>
        <v>2.8890487137646511E-9</v>
      </c>
    </row>
    <row r="14235" spans="30:33" x14ac:dyDescent="0.2">
      <c r="AD14235">
        <f t="shared" si="918"/>
        <v>14233</v>
      </c>
      <c r="AE14235">
        <f t="shared" si="921"/>
        <v>2.0267188278686251E-13</v>
      </c>
      <c r="AF14235">
        <f t="shared" si="919"/>
        <v>1.2646725485900213E-10</v>
      </c>
      <c r="AG14235">
        <f t="shared" si="920"/>
        <v>2.8846289077054139E-9</v>
      </c>
    </row>
    <row r="14236" spans="30:33" x14ac:dyDescent="0.2">
      <c r="AD14236">
        <f t="shared" si="918"/>
        <v>14234</v>
      </c>
      <c r="AE14236">
        <f t="shared" si="921"/>
        <v>2.0234760777440349E-13</v>
      </c>
      <c r="AF14236">
        <f t="shared" si="919"/>
        <v>1.2626490725122771E-10</v>
      </c>
      <c r="AG14236">
        <f t="shared" si="920"/>
        <v>2.8802158490608594E-9</v>
      </c>
    </row>
    <row r="14237" spans="30:33" x14ac:dyDescent="0.2">
      <c r="AD14237">
        <f t="shared" si="918"/>
        <v>14235</v>
      </c>
      <c r="AE14237">
        <f t="shared" si="921"/>
        <v>2.0202385160196444E-13</v>
      </c>
      <c r="AF14237">
        <f t="shared" si="919"/>
        <v>1.2606288339962573E-10</v>
      </c>
      <c r="AG14237">
        <f t="shared" si="920"/>
        <v>2.8758095275539636E-9</v>
      </c>
    </row>
    <row r="14238" spans="30:33" x14ac:dyDescent="0.2">
      <c r="AD14238">
        <f t="shared" si="918"/>
        <v>14236</v>
      </c>
      <c r="AE14238">
        <f t="shared" si="921"/>
        <v>2.0170061343940125E-13</v>
      </c>
      <c r="AF14238">
        <f t="shared" si="919"/>
        <v>1.2586118278618633E-10</v>
      </c>
      <c r="AG14238">
        <f t="shared" si="920"/>
        <v>2.8714099329233163E-9</v>
      </c>
    </row>
    <row r="14239" spans="30:33" x14ac:dyDescent="0.2">
      <c r="AD14239">
        <f t="shared" si="918"/>
        <v>14237</v>
      </c>
      <c r="AE14239">
        <f t="shared" si="921"/>
        <v>2.0137789245789823E-13</v>
      </c>
      <c r="AF14239">
        <f t="shared" si="919"/>
        <v>1.2565980489372843E-10</v>
      </c>
      <c r="AG14239">
        <f t="shared" si="920"/>
        <v>2.8670170549230971E-9</v>
      </c>
    </row>
    <row r="14240" spans="30:33" x14ac:dyDescent="0.2">
      <c r="AD14240">
        <f t="shared" si="918"/>
        <v>14238</v>
      </c>
      <c r="AE14240">
        <f t="shared" si="921"/>
        <v>2.0105568782996559E-13</v>
      </c>
      <c r="AF14240">
        <f t="shared" si="919"/>
        <v>1.2545874920589846E-10</v>
      </c>
      <c r="AG14240">
        <f t="shared" si="920"/>
        <v>2.8626308833230499E-9</v>
      </c>
    </row>
    <row r="14241" spans="30:33" x14ac:dyDescent="0.2">
      <c r="AD14241">
        <f t="shared" si="918"/>
        <v>14239</v>
      </c>
      <c r="AE14241">
        <f t="shared" si="921"/>
        <v>2.0073399872943763E-13</v>
      </c>
      <c r="AF14241">
        <f t="shared" si="919"/>
        <v>1.2525801520716903E-10</v>
      </c>
      <c r="AG14241">
        <f t="shared" si="920"/>
        <v>2.8582514079084627E-9</v>
      </c>
    </row>
    <row r="14242" spans="30:33" x14ac:dyDescent="0.2">
      <c r="AD14242">
        <f t="shared" si="918"/>
        <v>14240</v>
      </c>
      <c r="AE14242">
        <f t="shared" si="921"/>
        <v>2.0041282433147054E-13</v>
      </c>
      <c r="AF14242">
        <f t="shared" si="919"/>
        <v>1.2505760238283754E-10</v>
      </c>
      <c r="AG14242">
        <f t="shared" si="920"/>
        <v>2.8538786184801405E-9</v>
      </c>
    </row>
    <row r="14243" spans="30:33" x14ac:dyDescent="0.2">
      <c r="AD14243">
        <f t="shared" si="918"/>
        <v>14241</v>
      </c>
      <c r="AE14243">
        <f t="shared" si="921"/>
        <v>2.0009216381254017E-13</v>
      </c>
      <c r="AF14243">
        <f t="shared" si="919"/>
        <v>1.2485751021902501E-10</v>
      </c>
      <c r="AG14243">
        <f t="shared" si="920"/>
        <v>2.8495125048543847E-9</v>
      </c>
    </row>
    <row r="14244" spans="30:33" x14ac:dyDescent="0.2">
      <c r="AD14244">
        <f t="shared" si="918"/>
        <v>14242</v>
      </c>
      <c r="AE14244">
        <f t="shared" si="921"/>
        <v>1.9977201635044012E-13</v>
      </c>
      <c r="AF14244">
        <f t="shared" si="919"/>
        <v>1.2465773820267456E-10</v>
      </c>
      <c r="AG14244">
        <f t="shared" si="920"/>
        <v>2.8451530568629682E-9</v>
      </c>
    </row>
    <row r="14245" spans="30:33" x14ac:dyDescent="0.2">
      <c r="AD14245">
        <f t="shared" si="918"/>
        <v>14243</v>
      </c>
      <c r="AE14245">
        <f t="shared" si="921"/>
        <v>1.9945238112427939E-13</v>
      </c>
      <c r="AF14245">
        <f t="shared" si="919"/>
        <v>1.2445828582155027E-10</v>
      </c>
      <c r="AG14245">
        <f t="shared" si="920"/>
        <v>2.8408002643531115E-9</v>
      </c>
    </row>
    <row r="14246" spans="30:33" x14ac:dyDescent="0.2">
      <c r="AD14246">
        <f t="shared" si="918"/>
        <v>14244</v>
      </c>
      <c r="AE14246">
        <f t="shared" si="921"/>
        <v>1.9913325731448052E-13</v>
      </c>
      <c r="AF14246">
        <f t="shared" si="919"/>
        <v>1.2425915256423579E-10</v>
      </c>
      <c r="AG14246">
        <f t="shared" si="920"/>
        <v>2.8364541171874604E-9</v>
      </c>
    </row>
    <row r="14247" spans="30:33" x14ac:dyDescent="0.2">
      <c r="AD14247">
        <f t="shared" si="918"/>
        <v>14245</v>
      </c>
      <c r="AE14247">
        <f t="shared" si="921"/>
        <v>1.9881464410277735E-13</v>
      </c>
      <c r="AF14247">
        <f t="shared" si="919"/>
        <v>1.2406033792013301E-10</v>
      </c>
      <c r="AG14247">
        <f t="shared" si="920"/>
        <v>2.8321146052440636E-9</v>
      </c>
    </row>
    <row r="14248" spans="30:33" x14ac:dyDescent="0.2">
      <c r="AD14248">
        <f t="shared" si="918"/>
        <v>14246</v>
      </c>
      <c r="AE14248">
        <f t="shared" si="921"/>
        <v>1.9849654067221289E-13</v>
      </c>
      <c r="AF14248">
        <f t="shared" si="919"/>
        <v>1.2386184137946078E-10</v>
      </c>
      <c r="AG14248">
        <f t="shared" si="920"/>
        <v>2.8277817184163451E-9</v>
      </c>
    </row>
    <row r="14249" spans="30:33" x14ac:dyDescent="0.2">
      <c r="AD14249">
        <f t="shared" si="918"/>
        <v>14247</v>
      </c>
      <c r="AE14249">
        <f t="shared" si="921"/>
        <v>1.9817894620713732E-13</v>
      </c>
      <c r="AF14249">
        <f t="shared" si="919"/>
        <v>1.2366366243325363E-10</v>
      </c>
      <c r="AG14249">
        <f t="shared" si="920"/>
        <v>2.8234554466130853E-9</v>
      </c>
    </row>
    <row r="14250" spans="30:33" x14ac:dyDescent="0.2">
      <c r="AD14250">
        <f t="shared" si="918"/>
        <v>14248</v>
      </c>
      <c r="AE14250">
        <f t="shared" si="921"/>
        <v>1.978618598932059E-13</v>
      </c>
      <c r="AF14250">
        <f t="shared" si="919"/>
        <v>1.2346580057336042E-10</v>
      </c>
      <c r="AG14250">
        <f t="shared" si="920"/>
        <v>2.8191357797583976E-9</v>
      </c>
    </row>
    <row r="14251" spans="30:33" x14ac:dyDescent="0.2">
      <c r="AD14251">
        <f t="shared" si="918"/>
        <v>14249</v>
      </c>
      <c r="AE14251">
        <f t="shared" si="921"/>
        <v>1.9754528091737677E-13</v>
      </c>
      <c r="AF14251">
        <f t="shared" si="919"/>
        <v>1.2326825529244302E-10</v>
      </c>
      <c r="AG14251">
        <f t="shared" si="920"/>
        <v>2.8148227077917014E-9</v>
      </c>
    </row>
    <row r="14252" spans="30:33" x14ac:dyDescent="0.2">
      <c r="AD14252">
        <f t="shared" si="918"/>
        <v>14250</v>
      </c>
      <c r="AE14252">
        <f t="shared" si="921"/>
        <v>1.9722920846790892E-13</v>
      </c>
      <c r="AF14252">
        <f t="shared" si="919"/>
        <v>1.230710260839751E-10</v>
      </c>
      <c r="AG14252">
        <f t="shared" si="920"/>
        <v>2.8105162206677023E-9</v>
      </c>
    </row>
    <row r="14253" spans="30:33" x14ac:dyDescent="0.2">
      <c r="AD14253">
        <f t="shared" si="918"/>
        <v>14251</v>
      </c>
      <c r="AE14253">
        <f t="shared" si="921"/>
        <v>1.9691364173436025E-13</v>
      </c>
      <c r="AF14253">
        <f t="shared" si="919"/>
        <v>1.2287411244224072E-10</v>
      </c>
      <c r="AG14253">
        <f t="shared" si="920"/>
        <v>2.8062163083563679E-9</v>
      </c>
    </row>
    <row r="14254" spans="30:33" x14ac:dyDescent="0.2">
      <c r="AD14254">
        <f t="shared" si="918"/>
        <v>14252</v>
      </c>
      <c r="AE14254">
        <f t="shared" si="921"/>
        <v>1.9659857990758525E-13</v>
      </c>
      <c r="AF14254">
        <f t="shared" si="919"/>
        <v>1.2267751386233314E-10</v>
      </c>
      <c r="AG14254">
        <f t="shared" si="920"/>
        <v>2.801922960842905E-9</v>
      </c>
    </row>
    <row r="14255" spans="30:33" x14ac:dyDescent="0.2">
      <c r="AD14255">
        <f t="shared" si="918"/>
        <v>14253</v>
      </c>
      <c r="AE14255">
        <f t="shared" si="921"/>
        <v>1.9628402217973313E-13</v>
      </c>
      <c r="AF14255">
        <f t="shared" si="919"/>
        <v>1.2248122984015339E-10</v>
      </c>
      <c r="AG14255">
        <f t="shared" si="920"/>
        <v>2.7976361681277362E-9</v>
      </c>
    </row>
    <row r="14256" spans="30:33" x14ac:dyDescent="0.2">
      <c r="AD14256">
        <f t="shared" si="918"/>
        <v>14254</v>
      </c>
      <c r="AE14256">
        <f t="shared" si="921"/>
        <v>1.9596996774424552E-13</v>
      </c>
      <c r="AF14256">
        <f t="shared" si="919"/>
        <v>1.2228525987240915E-10</v>
      </c>
      <c r="AG14256">
        <f t="shared" si="920"/>
        <v>2.7933559202264754E-9</v>
      </c>
    </row>
    <row r="14257" spans="30:33" x14ac:dyDescent="0.2">
      <c r="AD14257">
        <f t="shared" si="918"/>
        <v>14255</v>
      </c>
      <c r="AE14257">
        <f t="shared" si="921"/>
        <v>1.9565641579585472E-13</v>
      </c>
      <c r="AF14257">
        <f t="shared" si="919"/>
        <v>1.2208960345661329E-10</v>
      </c>
      <c r="AG14257">
        <f t="shared" si="920"/>
        <v>2.7890822071699092E-9</v>
      </c>
    </row>
    <row r="14258" spans="30:33" x14ac:dyDescent="0.2">
      <c r="AD14258">
        <f t="shared" si="918"/>
        <v>14256</v>
      </c>
      <c r="AE14258">
        <f t="shared" si="921"/>
        <v>1.9534336553058135E-13</v>
      </c>
      <c r="AF14258">
        <f t="shared" si="919"/>
        <v>1.218942600910827E-10</v>
      </c>
      <c r="AG14258">
        <f t="shared" si="920"/>
        <v>2.7848150190039679E-9</v>
      </c>
    </row>
    <row r="14259" spans="30:33" x14ac:dyDescent="0.2">
      <c r="AD14259">
        <f t="shared" si="918"/>
        <v>14257</v>
      </c>
      <c r="AE14259">
        <f t="shared" si="921"/>
        <v>1.950308161457324E-13</v>
      </c>
      <c r="AF14259">
        <f t="shared" si="919"/>
        <v>1.2169922927493697E-10</v>
      </c>
      <c r="AG14259">
        <f t="shared" si="920"/>
        <v>2.780554345789707E-9</v>
      </c>
    </row>
    <row r="14260" spans="30:33" x14ac:dyDescent="0.2">
      <c r="AD14260">
        <f t="shared" si="918"/>
        <v>14258</v>
      </c>
      <c r="AE14260">
        <f t="shared" si="921"/>
        <v>1.9471876683989923E-13</v>
      </c>
      <c r="AF14260">
        <f t="shared" si="919"/>
        <v>1.2150451050809706E-10</v>
      </c>
      <c r="AG14260">
        <f t="shared" si="920"/>
        <v>2.776300177603283E-9</v>
      </c>
    </row>
    <row r="14261" spans="30:33" x14ac:dyDescent="0.2">
      <c r="AD14261">
        <f t="shared" si="918"/>
        <v>14259</v>
      </c>
      <c r="AE14261">
        <f t="shared" si="921"/>
        <v>1.9440721681295539E-13</v>
      </c>
      <c r="AF14261">
        <f t="shared" si="919"/>
        <v>1.2131010329128411E-10</v>
      </c>
      <c r="AG14261">
        <f t="shared" si="920"/>
        <v>2.772052504535931E-9</v>
      </c>
    </row>
    <row r="14262" spans="30:33" x14ac:dyDescent="0.2">
      <c r="AD14262">
        <f t="shared" si="918"/>
        <v>14260</v>
      </c>
      <c r="AE14262">
        <f t="shared" si="921"/>
        <v>1.9409616526605467E-13</v>
      </c>
      <c r="AF14262">
        <f t="shared" si="919"/>
        <v>1.2111600712601804E-10</v>
      </c>
      <c r="AG14262">
        <f t="shared" si="920"/>
        <v>2.7678113166939397E-9</v>
      </c>
    </row>
    <row r="14263" spans="30:33" x14ac:dyDescent="0.2">
      <c r="AD14263">
        <f t="shared" si="918"/>
        <v>14261</v>
      </c>
      <c r="AE14263">
        <f t="shared" si="921"/>
        <v>1.9378561140162894E-13</v>
      </c>
      <c r="AF14263">
        <f t="shared" si="919"/>
        <v>1.209222215146164E-10</v>
      </c>
      <c r="AG14263">
        <f t="shared" si="920"/>
        <v>2.7635766041986305E-9</v>
      </c>
    </row>
    <row r="14264" spans="30:33" x14ac:dyDescent="0.2">
      <c r="AD14264">
        <f t="shared" si="918"/>
        <v>14262</v>
      </c>
      <c r="AE14264">
        <f t="shared" si="921"/>
        <v>1.9347555442338632E-13</v>
      </c>
      <c r="AF14264">
        <f t="shared" si="919"/>
        <v>1.2072874596019301E-10</v>
      </c>
      <c r="AG14264">
        <f t="shared" si="920"/>
        <v>2.7593483571863358E-9</v>
      </c>
    </row>
    <row r="14265" spans="30:33" x14ac:dyDescent="0.2">
      <c r="AD14265">
        <f t="shared" si="918"/>
        <v>14263</v>
      </c>
      <c r="AE14265">
        <f t="shared" si="921"/>
        <v>1.931659935363089E-13</v>
      </c>
      <c r="AF14265">
        <f t="shared" si="919"/>
        <v>1.205355799666567E-10</v>
      </c>
      <c r="AG14265">
        <f t="shared" si="920"/>
        <v>2.7551265658083739E-9</v>
      </c>
    </row>
    <row r="14266" spans="30:33" x14ac:dyDescent="0.2">
      <c r="AD14266">
        <f t="shared" si="918"/>
        <v>14264</v>
      </c>
      <c r="AE14266">
        <f t="shared" si="921"/>
        <v>1.9285692794665081E-13</v>
      </c>
      <c r="AF14266">
        <f t="shared" si="919"/>
        <v>1.2034272303871003E-10</v>
      </c>
      <c r="AG14266">
        <f t="shared" si="920"/>
        <v>2.750911220231027E-9</v>
      </c>
    </row>
    <row r="14267" spans="30:33" x14ac:dyDescent="0.2">
      <c r="AD14267">
        <f t="shared" si="918"/>
        <v>14265</v>
      </c>
      <c r="AE14267">
        <f t="shared" si="921"/>
        <v>1.9254835686193615E-13</v>
      </c>
      <c r="AF14267">
        <f t="shared" si="919"/>
        <v>1.2015017468184808E-10</v>
      </c>
      <c r="AG14267">
        <f t="shared" si="920"/>
        <v>2.7467023106355193E-9</v>
      </c>
    </row>
    <row r="14268" spans="30:33" x14ac:dyDescent="0.2">
      <c r="AD14268">
        <f t="shared" si="918"/>
        <v>14266</v>
      </c>
      <c r="AE14268">
        <f t="shared" si="921"/>
        <v>1.9224027949095702E-13</v>
      </c>
      <c r="AF14268">
        <f t="shared" si="919"/>
        <v>1.1995793440235712E-10</v>
      </c>
      <c r="AG14268">
        <f t="shared" si="920"/>
        <v>2.7424998272179929E-9</v>
      </c>
    </row>
    <row r="14269" spans="30:33" x14ac:dyDescent="0.2">
      <c r="AD14269">
        <f t="shared" si="918"/>
        <v>14267</v>
      </c>
      <c r="AE14269">
        <f t="shared" si="921"/>
        <v>1.9193269504377148E-13</v>
      </c>
      <c r="AF14269">
        <f t="shared" si="919"/>
        <v>1.1976600170731333E-10</v>
      </c>
      <c r="AG14269">
        <f t="shared" si="920"/>
        <v>2.7383037601894878E-9</v>
      </c>
    </row>
    <row r="14270" spans="30:33" x14ac:dyDescent="0.2">
      <c r="AD14270">
        <f t="shared" si="918"/>
        <v>14268</v>
      </c>
      <c r="AE14270">
        <f t="shared" si="921"/>
        <v>1.9162560273170142E-13</v>
      </c>
      <c r="AF14270">
        <f t="shared" si="919"/>
        <v>1.1957437610458163E-10</v>
      </c>
      <c r="AG14270">
        <f t="shared" si="920"/>
        <v>2.7341140997759158E-9</v>
      </c>
    </row>
    <row r="14271" spans="30:33" x14ac:dyDescent="0.2">
      <c r="AD14271">
        <f t="shared" si="918"/>
        <v>14269</v>
      </c>
      <c r="AE14271">
        <f t="shared" si="921"/>
        <v>1.9131900176733069E-13</v>
      </c>
      <c r="AF14271">
        <f t="shared" si="919"/>
        <v>1.1938305710281429E-10</v>
      </c>
      <c r="AG14271">
        <f t="shared" si="920"/>
        <v>2.7299308362180416E-9</v>
      </c>
    </row>
    <row r="14272" spans="30:33" x14ac:dyDescent="0.2">
      <c r="AD14272">
        <f t="shared" si="918"/>
        <v>14270</v>
      </c>
      <c r="AE14272">
        <f t="shared" si="921"/>
        <v>1.9101289136450296E-13</v>
      </c>
      <c r="AF14272">
        <f t="shared" si="919"/>
        <v>1.1919204421144977E-10</v>
      </c>
      <c r="AG14272">
        <f t="shared" si="920"/>
        <v>2.7257539597714573E-9</v>
      </c>
    </row>
    <row r="14273" spans="30:33" x14ac:dyDescent="0.2">
      <c r="AD14273">
        <f t="shared" si="918"/>
        <v>14271</v>
      </c>
      <c r="AE14273">
        <f t="shared" si="921"/>
        <v>1.9070727073831971E-13</v>
      </c>
      <c r="AF14273">
        <f t="shared" si="919"/>
        <v>1.1900133694071143E-10</v>
      </c>
      <c r="AG14273">
        <f t="shared" si="920"/>
        <v>2.7215834607065604E-9</v>
      </c>
    </row>
    <row r="14274" spans="30:33" x14ac:dyDescent="0.2">
      <c r="AD14274">
        <f t="shared" si="918"/>
        <v>14272</v>
      </c>
      <c r="AE14274">
        <f t="shared" si="921"/>
        <v>1.9040213910513837E-13</v>
      </c>
      <c r="AF14274">
        <f t="shared" si="919"/>
        <v>1.1881093480160629E-10</v>
      </c>
      <c r="AG14274">
        <f t="shared" si="920"/>
        <v>2.7174193293085349E-9</v>
      </c>
    </row>
    <row r="14275" spans="30:33" x14ac:dyDescent="0.2">
      <c r="AD14275">
        <f t="shared" si="918"/>
        <v>14273</v>
      </c>
      <c r="AE14275">
        <f t="shared" si="921"/>
        <v>1.9009749568257016E-13</v>
      </c>
      <c r="AF14275">
        <f t="shared" si="919"/>
        <v>1.1862083730592371E-10</v>
      </c>
      <c r="AG14275">
        <f t="shared" si="920"/>
        <v>2.7132615558773241E-9</v>
      </c>
    </row>
    <row r="14276" spans="30:33" x14ac:dyDescent="0.2">
      <c r="AD14276">
        <f t="shared" si="918"/>
        <v>14274</v>
      </c>
      <c r="AE14276">
        <f t="shared" si="921"/>
        <v>1.8979333968947804E-13</v>
      </c>
      <c r="AF14276">
        <f t="shared" si="919"/>
        <v>1.1843104396623424E-10</v>
      </c>
      <c r="AG14276">
        <f t="shared" si="920"/>
        <v>2.7091101307276095E-9</v>
      </c>
    </row>
    <row r="14277" spans="30:33" x14ac:dyDescent="0.2">
      <c r="AD14277">
        <f t="shared" si="918"/>
        <v>14275</v>
      </c>
      <c r="AE14277">
        <f t="shared" si="921"/>
        <v>1.8948967034597486E-13</v>
      </c>
      <c r="AF14277">
        <f t="shared" si="919"/>
        <v>1.1824155429588825E-10</v>
      </c>
      <c r="AG14277">
        <f t="shared" si="920"/>
        <v>2.7049650441887912E-9</v>
      </c>
    </row>
    <row r="14278" spans="30:33" x14ac:dyDescent="0.2">
      <c r="AD14278">
        <f t="shared" si="918"/>
        <v>14276</v>
      </c>
      <c r="AE14278">
        <f t="shared" si="921"/>
        <v>1.8918648687342128E-13</v>
      </c>
      <c r="AF14278">
        <f t="shared" si="919"/>
        <v>1.1805236780901482E-10</v>
      </c>
      <c r="AG14278">
        <f t="shared" si="920"/>
        <v>2.7008262866049624E-9</v>
      </c>
    </row>
    <row r="14279" spans="30:33" x14ac:dyDescent="0.2">
      <c r="AD14279">
        <f t="shared" si="918"/>
        <v>14277</v>
      </c>
      <c r="AE14279">
        <f t="shared" si="921"/>
        <v>1.8888378849442381E-13</v>
      </c>
      <c r="AF14279">
        <f t="shared" si="919"/>
        <v>1.178634840205204E-10</v>
      </c>
      <c r="AG14279">
        <f t="shared" si="920"/>
        <v>2.6966938483348888E-9</v>
      </c>
    </row>
    <row r="14280" spans="30:33" x14ac:dyDescent="0.2">
      <c r="AD14280">
        <f t="shared" si="918"/>
        <v>14278</v>
      </c>
      <c r="AE14280">
        <f t="shared" si="921"/>
        <v>1.8858157443283273E-13</v>
      </c>
      <c r="AF14280">
        <f t="shared" si="919"/>
        <v>1.1767490244608756E-10</v>
      </c>
      <c r="AG14280">
        <f t="shared" si="920"/>
        <v>2.6925677197519857E-9</v>
      </c>
    </row>
    <row r="14281" spans="30:33" x14ac:dyDescent="0.2">
      <c r="AD14281">
        <f t="shared" si="918"/>
        <v>14279</v>
      </c>
      <c r="AE14281">
        <f t="shared" si="921"/>
        <v>1.8827984391374018E-13</v>
      </c>
      <c r="AF14281">
        <f t="shared" si="919"/>
        <v>1.1748662260217381E-10</v>
      </c>
      <c r="AG14281">
        <f t="shared" si="920"/>
        <v>2.688447891244296E-9</v>
      </c>
    </row>
    <row r="14282" spans="30:33" x14ac:dyDescent="0.2">
      <c r="AD14282">
        <f t="shared" si="918"/>
        <v>14280</v>
      </c>
      <c r="AE14282">
        <f t="shared" si="921"/>
        <v>1.8797859616347818E-13</v>
      </c>
      <c r="AF14282">
        <f t="shared" si="919"/>
        <v>1.1729864400601034E-10</v>
      </c>
      <c r="AG14282">
        <f t="shared" si="920"/>
        <v>2.6843343532144682E-9</v>
      </c>
    </row>
    <row r="14283" spans="30:33" x14ac:dyDescent="0.2">
      <c r="AD14283">
        <f t="shared" si="918"/>
        <v>14281</v>
      </c>
      <c r="AE14283">
        <f t="shared" si="921"/>
        <v>1.8767783040961663E-13</v>
      </c>
      <c r="AF14283">
        <f t="shared" si="919"/>
        <v>1.1711096617560072E-10</v>
      </c>
      <c r="AG14283">
        <f t="shared" si="920"/>
        <v>2.6802270960797349E-9</v>
      </c>
    </row>
    <row r="14284" spans="30:33" x14ac:dyDescent="0.2">
      <c r="AD14284">
        <f t="shared" si="918"/>
        <v>14282</v>
      </c>
      <c r="AE14284">
        <f t="shared" si="921"/>
        <v>1.8737754588096125E-13</v>
      </c>
      <c r="AF14284">
        <f t="shared" si="919"/>
        <v>1.1692358862971975E-10</v>
      </c>
      <c r="AG14284">
        <f t="shared" si="920"/>
        <v>2.6761261102718887E-9</v>
      </c>
    </row>
    <row r="14285" spans="30:33" x14ac:dyDescent="0.2">
      <c r="AD14285">
        <f t="shared" si="918"/>
        <v>14283</v>
      </c>
      <c r="AE14285">
        <f t="shared" si="921"/>
        <v>1.8707774180755168E-13</v>
      </c>
      <c r="AF14285">
        <f t="shared" si="919"/>
        <v>1.167365108879122E-10</v>
      </c>
      <c r="AG14285">
        <f t="shared" si="920"/>
        <v>2.6720313862372606E-9</v>
      </c>
    </row>
    <row r="14286" spans="30:33" x14ac:dyDescent="0.2">
      <c r="AD14286">
        <f t="shared" si="918"/>
        <v>14284</v>
      </c>
      <c r="AE14286">
        <f t="shared" si="921"/>
        <v>1.867784174206596E-13</v>
      </c>
      <c r="AF14286">
        <f t="shared" si="919"/>
        <v>1.1654973247049154E-10</v>
      </c>
      <c r="AG14286">
        <f t="shared" si="920"/>
        <v>2.6679429144367016E-9</v>
      </c>
    </row>
    <row r="14287" spans="30:33" x14ac:dyDescent="0.2">
      <c r="AD14287">
        <f t="shared" si="918"/>
        <v>14285</v>
      </c>
      <c r="AE14287">
        <f t="shared" si="921"/>
        <v>1.8647957195278657E-13</v>
      </c>
      <c r="AF14287">
        <f t="shared" si="919"/>
        <v>1.1636325289853876E-10</v>
      </c>
      <c r="AG14287">
        <f t="shared" si="920"/>
        <v>2.6638606853455559E-9</v>
      </c>
    </row>
    <row r="14288" spans="30:33" x14ac:dyDescent="0.2">
      <c r="AD14288">
        <f t="shared" ref="AD14288:AD14351" si="922">AD14287+1</f>
        <v>14286</v>
      </c>
      <c r="AE14288">
        <f t="shared" si="921"/>
        <v>1.861812046376621E-13</v>
      </c>
      <c r="AF14288">
        <f t="shared" ref="AF14288:AF14351" si="923">AF14287*$AF$3</f>
        <v>1.1617707169390109E-10</v>
      </c>
      <c r="AG14288">
        <f t="shared" ref="AG14288:AG14351" si="924">AD14288*AE14288</f>
        <v>2.6597846894536407E-9</v>
      </c>
    </row>
    <row r="14289" spans="30:33" x14ac:dyDescent="0.2">
      <c r="AD14289">
        <f t="shared" si="922"/>
        <v>14287</v>
      </c>
      <c r="AE14289">
        <f t="shared" si="921"/>
        <v>1.8588331471024182E-13</v>
      </c>
      <c r="AF14289">
        <f t="shared" si="923"/>
        <v>1.1599118837919084E-10</v>
      </c>
      <c r="AG14289">
        <f t="shared" si="924"/>
        <v>2.6557149172652248E-9</v>
      </c>
    </row>
    <row r="14290" spans="30:33" x14ac:dyDescent="0.2">
      <c r="AD14290">
        <f t="shared" si="922"/>
        <v>14288</v>
      </c>
      <c r="AE14290">
        <f t="shared" si="921"/>
        <v>1.8558590140670543E-13</v>
      </c>
      <c r="AF14290">
        <f t="shared" si="923"/>
        <v>1.1580560247778413E-10</v>
      </c>
      <c r="AG14290">
        <f t="shared" si="924"/>
        <v>2.6516513592990069E-9</v>
      </c>
    </row>
    <row r="14291" spans="30:33" x14ac:dyDescent="0.2">
      <c r="AD14291">
        <f t="shared" si="922"/>
        <v>14289</v>
      </c>
      <c r="AE14291">
        <f t="shared" ref="AE14291:AE14354" si="925">AF14290*$AE$3</f>
        <v>1.8528896396445468E-13</v>
      </c>
      <c r="AF14291">
        <f t="shared" si="923"/>
        <v>1.1562031351381967E-10</v>
      </c>
      <c r="AG14291">
        <f t="shared" si="924"/>
        <v>2.6475940060880931E-9</v>
      </c>
    </row>
    <row r="14292" spans="30:33" x14ac:dyDescent="0.2">
      <c r="AD14292">
        <f t="shared" si="922"/>
        <v>14290</v>
      </c>
      <c r="AE14292">
        <f t="shared" si="925"/>
        <v>1.8499250162211156E-13</v>
      </c>
      <c r="AF14292">
        <f t="shared" si="923"/>
        <v>1.1543532101219755E-10</v>
      </c>
      <c r="AG14292">
        <f t="shared" si="924"/>
        <v>2.6435428481799742E-9</v>
      </c>
    </row>
    <row r="14293" spans="30:33" x14ac:dyDescent="0.2">
      <c r="AD14293">
        <f t="shared" si="922"/>
        <v>14291</v>
      </c>
      <c r="AE14293">
        <f t="shared" si="925"/>
        <v>1.8469651361951617E-13</v>
      </c>
      <c r="AF14293">
        <f t="shared" si="923"/>
        <v>1.1525062449857804E-10</v>
      </c>
      <c r="AG14293">
        <f t="shared" si="924"/>
        <v>2.6394978761365056E-9</v>
      </c>
    </row>
    <row r="14294" spans="30:33" x14ac:dyDescent="0.2">
      <c r="AD14294">
        <f t="shared" si="922"/>
        <v>14292</v>
      </c>
      <c r="AE14294">
        <f t="shared" si="925"/>
        <v>1.8440099919772495E-13</v>
      </c>
      <c r="AF14294">
        <f t="shared" si="923"/>
        <v>1.150662234993803E-10</v>
      </c>
      <c r="AG14294">
        <f t="shared" si="924"/>
        <v>2.6354590805338851E-9</v>
      </c>
    </row>
    <row r="14295" spans="30:33" x14ac:dyDescent="0.2">
      <c r="AD14295">
        <f t="shared" si="922"/>
        <v>14293</v>
      </c>
      <c r="AE14295">
        <f t="shared" si="925"/>
        <v>1.8410595759900857E-13</v>
      </c>
      <c r="AF14295">
        <f t="shared" si="923"/>
        <v>1.1488211754178129E-10</v>
      </c>
      <c r="AG14295">
        <f t="shared" si="924"/>
        <v>2.6314264519626295E-9</v>
      </c>
    </row>
    <row r="14296" spans="30:33" x14ac:dyDescent="0.2">
      <c r="AD14296">
        <f t="shared" si="922"/>
        <v>14294</v>
      </c>
      <c r="AE14296">
        <f t="shared" si="925"/>
        <v>1.8381138806685015E-13</v>
      </c>
      <c r="AF14296">
        <f t="shared" si="923"/>
        <v>1.1469830615371444E-10</v>
      </c>
      <c r="AG14296">
        <f t="shared" si="924"/>
        <v>2.6273999810275562E-9</v>
      </c>
    </row>
    <row r="14297" spans="30:33" x14ac:dyDescent="0.2">
      <c r="AD14297">
        <f t="shared" si="922"/>
        <v>14295</v>
      </c>
      <c r="AE14297">
        <f t="shared" si="925"/>
        <v>1.8351728984594317E-13</v>
      </c>
      <c r="AF14297">
        <f t="shared" si="923"/>
        <v>1.1451478886386849E-10</v>
      </c>
      <c r="AG14297">
        <f t="shared" si="924"/>
        <v>2.6233796583477574E-9</v>
      </c>
    </row>
    <row r="14298" spans="30:33" x14ac:dyDescent="0.2">
      <c r="AD14298">
        <f t="shared" si="922"/>
        <v>14296</v>
      </c>
      <c r="AE14298">
        <f t="shared" si="925"/>
        <v>1.8322366218218967E-13</v>
      </c>
      <c r="AF14298">
        <f t="shared" si="923"/>
        <v>1.1433156520168629E-10</v>
      </c>
      <c r="AG14298">
        <f t="shared" si="924"/>
        <v>2.6193654745565837E-9</v>
      </c>
    </row>
    <row r="14299" spans="30:33" x14ac:dyDescent="0.2">
      <c r="AD14299">
        <f t="shared" si="922"/>
        <v>14297</v>
      </c>
      <c r="AE14299">
        <f t="shared" si="925"/>
        <v>1.8293050432269815E-13</v>
      </c>
      <c r="AF14299">
        <f t="shared" si="923"/>
        <v>1.1414863469736359E-10</v>
      </c>
      <c r="AG14299">
        <f t="shared" si="924"/>
        <v>2.6153574203016153E-9</v>
      </c>
    </row>
    <row r="14300" spans="30:33" x14ac:dyDescent="0.2">
      <c r="AD14300">
        <f t="shared" si="922"/>
        <v>14298</v>
      </c>
      <c r="AE14300">
        <f t="shared" si="925"/>
        <v>1.8263781551578181E-13</v>
      </c>
      <c r="AF14300">
        <f t="shared" si="923"/>
        <v>1.139659968818478E-10</v>
      </c>
      <c r="AG14300">
        <f t="shared" si="924"/>
        <v>2.6113554862446483E-9</v>
      </c>
    </row>
    <row r="14301" spans="30:33" x14ac:dyDescent="0.2">
      <c r="AD14301">
        <f t="shared" si="922"/>
        <v>14299</v>
      </c>
      <c r="AE14301">
        <f t="shared" si="925"/>
        <v>1.8234559501095658E-13</v>
      </c>
      <c r="AF14301">
        <f t="shared" si="923"/>
        <v>1.1378365128683683E-10</v>
      </c>
      <c r="AG14301">
        <f t="shared" si="924"/>
        <v>2.6073596630616681E-9</v>
      </c>
    </row>
    <row r="14302" spans="30:33" x14ac:dyDescent="0.2">
      <c r="AD14302">
        <f t="shared" si="922"/>
        <v>14300</v>
      </c>
      <c r="AE14302">
        <f t="shared" si="925"/>
        <v>1.8205384205893901E-13</v>
      </c>
      <c r="AF14302">
        <f t="shared" si="923"/>
        <v>1.136015974447779E-10</v>
      </c>
      <c r="AG14302">
        <f t="shared" si="924"/>
        <v>2.603369941442828E-9</v>
      </c>
    </row>
    <row r="14303" spans="30:33" x14ac:dyDescent="0.2">
      <c r="AD14303">
        <f t="shared" si="922"/>
        <v>14301</v>
      </c>
      <c r="AE14303">
        <f t="shared" si="925"/>
        <v>1.8176255591164472E-13</v>
      </c>
      <c r="AF14303">
        <f t="shared" si="923"/>
        <v>1.1341983488886625E-10</v>
      </c>
      <c r="AG14303">
        <f t="shared" si="924"/>
        <v>2.5993863120924311E-9</v>
      </c>
    </row>
    <row r="14304" spans="30:33" x14ac:dyDescent="0.2">
      <c r="AD14304">
        <f t="shared" si="922"/>
        <v>14302</v>
      </c>
      <c r="AE14304">
        <f t="shared" si="925"/>
        <v>1.8147173582218608E-13</v>
      </c>
      <c r="AF14304">
        <f t="shared" si="923"/>
        <v>1.1323836315304406E-10</v>
      </c>
      <c r="AG14304">
        <f t="shared" si="924"/>
        <v>2.5954087657289054E-9</v>
      </c>
    </row>
    <row r="14305" spans="30:33" x14ac:dyDescent="0.2">
      <c r="AD14305">
        <f t="shared" si="922"/>
        <v>14303</v>
      </c>
      <c r="AE14305">
        <f t="shared" si="925"/>
        <v>1.8118138104487057E-13</v>
      </c>
      <c r="AF14305">
        <f t="shared" si="923"/>
        <v>1.1305718177199918E-10</v>
      </c>
      <c r="AG14305">
        <f t="shared" si="924"/>
        <v>2.591437293084784E-9</v>
      </c>
    </row>
    <row r="14306" spans="30:33" x14ac:dyDescent="0.2">
      <c r="AD14306">
        <f t="shared" si="922"/>
        <v>14304</v>
      </c>
      <c r="AE14306">
        <f t="shared" si="925"/>
        <v>1.8089149083519877E-13</v>
      </c>
      <c r="AF14306">
        <f t="shared" si="923"/>
        <v>1.1287629028116397E-10</v>
      </c>
      <c r="AG14306">
        <f t="shared" si="924"/>
        <v>2.5874718849066833E-9</v>
      </c>
    </row>
    <row r="14307" spans="30:33" x14ac:dyDescent="0.2">
      <c r="AD14307">
        <f t="shared" si="922"/>
        <v>14305</v>
      </c>
      <c r="AE14307">
        <f t="shared" si="925"/>
        <v>1.8060206444986242E-13</v>
      </c>
      <c r="AF14307">
        <f t="shared" si="923"/>
        <v>1.126956882167141E-10</v>
      </c>
      <c r="AG14307">
        <f t="shared" si="924"/>
        <v>2.5835125319552819E-9</v>
      </c>
    </row>
    <row r="14308" spans="30:33" x14ac:dyDescent="0.2">
      <c r="AD14308">
        <f t="shared" si="922"/>
        <v>14306</v>
      </c>
      <c r="AE14308">
        <f t="shared" si="925"/>
        <v>1.8031310114674263E-13</v>
      </c>
      <c r="AF14308">
        <f t="shared" si="923"/>
        <v>1.1251537511556734E-10</v>
      </c>
      <c r="AG14308">
        <f t="shared" si="924"/>
        <v>2.5795592250053001E-9</v>
      </c>
    </row>
    <row r="14309" spans="30:33" x14ac:dyDescent="0.2">
      <c r="AD14309">
        <f t="shared" si="922"/>
        <v>14307</v>
      </c>
      <c r="AE14309">
        <f t="shared" si="925"/>
        <v>1.8002460018490784E-13</v>
      </c>
      <c r="AF14309">
        <f t="shared" si="923"/>
        <v>1.1233535051538243E-10</v>
      </c>
      <c r="AG14309">
        <f t="shared" si="924"/>
        <v>2.5756119548454765E-9</v>
      </c>
    </row>
    <row r="14310" spans="30:33" x14ac:dyDescent="0.2">
      <c r="AD14310">
        <f t="shared" si="922"/>
        <v>14308</v>
      </c>
      <c r="AE14310">
        <f t="shared" si="925"/>
        <v>1.7973656082461197E-13</v>
      </c>
      <c r="AF14310">
        <f t="shared" si="923"/>
        <v>1.1215561395455782E-10</v>
      </c>
      <c r="AG14310">
        <f t="shared" si="924"/>
        <v>2.5716707122785481E-9</v>
      </c>
    </row>
    <row r="14311" spans="30:33" x14ac:dyDescent="0.2">
      <c r="AD14311">
        <f t="shared" si="922"/>
        <v>14309</v>
      </c>
      <c r="AE14311">
        <f t="shared" si="925"/>
        <v>1.7944898232729259E-13</v>
      </c>
      <c r="AF14311">
        <f t="shared" si="923"/>
        <v>1.1197616497223051E-10</v>
      </c>
      <c r="AG14311">
        <f t="shared" si="924"/>
        <v>2.5677354881212297E-9</v>
      </c>
    </row>
    <row r="14312" spans="30:33" x14ac:dyDescent="0.2">
      <c r="AD14312">
        <f t="shared" si="922"/>
        <v>14310</v>
      </c>
      <c r="AE14312">
        <f t="shared" si="925"/>
        <v>1.7916186395556891E-13</v>
      </c>
      <c r="AF14312">
        <f t="shared" si="923"/>
        <v>1.1179700310827494E-10</v>
      </c>
      <c r="AG14312">
        <f t="shared" si="924"/>
        <v>2.563806273204191E-9</v>
      </c>
    </row>
    <row r="14313" spans="30:33" x14ac:dyDescent="0.2">
      <c r="AD14313">
        <f t="shared" si="922"/>
        <v>14311</v>
      </c>
      <c r="AE14313">
        <f t="shared" si="925"/>
        <v>1.7887520497323999E-13</v>
      </c>
      <c r="AF14313">
        <f t="shared" si="923"/>
        <v>1.116181279033017E-10</v>
      </c>
      <c r="AG14313">
        <f t="shared" si="924"/>
        <v>2.5598830583720375E-9</v>
      </c>
    </row>
    <row r="14314" spans="30:33" x14ac:dyDescent="0.2">
      <c r="AD14314">
        <f t="shared" si="922"/>
        <v>14312</v>
      </c>
      <c r="AE14314">
        <f t="shared" si="925"/>
        <v>1.785890046452828E-13</v>
      </c>
      <c r="AF14314">
        <f t="shared" si="923"/>
        <v>1.1143953889865641E-10</v>
      </c>
      <c r="AG14314">
        <f t="shared" si="924"/>
        <v>2.5559658344832875E-9</v>
      </c>
    </row>
    <row r="14315" spans="30:33" x14ac:dyDescent="0.2">
      <c r="AD14315">
        <f t="shared" si="922"/>
        <v>14313</v>
      </c>
      <c r="AE14315">
        <f t="shared" si="925"/>
        <v>1.7830326223785034E-13</v>
      </c>
      <c r="AF14315">
        <f t="shared" si="923"/>
        <v>1.1126123563641855E-10</v>
      </c>
      <c r="AG14315">
        <f t="shared" si="924"/>
        <v>2.5520545924103518E-9</v>
      </c>
    </row>
    <row r="14316" spans="30:33" x14ac:dyDescent="0.2">
      <c r="AD14316">
        <f t="shared" si="922"/>
        <v>14314</v>
      </c>
      <c r="AE14316">
        <f t="shared" si="925"/>
        <v>1.7801797701826978E-13</v>
      </c>
      <c r="AF14316">
        <f t="shared" si="923"/>
        <v>1.1108321765940028E-10</v>
      </c>
      <c r="AG14316">
        <f t="shared" si="924"/>
        <v>2.5481493230395136E-9</v>
      </c>
    </row>
    <row r="14317" spans="30:33" x14ac:dyDescent="0.2">
      <c r="AD14317">
        <f t="shared" si="922"/>
        <v>14315</v>
      </c>
      <c r="AE14317">
        <f t="shared" si="925"/>
        <v>1.7773314825504053E-13</v>
      </c>
      <c r="AF14317">
        <f t="shared" si="923"/>
        <v>1.1090548451114523E-10</v>
      </c>
      <c r="AG14317">
        <f t="shared" si="924"/>
        <v>2.5442500172709052E-9</v>
      </c>
    </row>
    <row r="14318" spans="30:33" x14ac:dyDescent="0.2">
      <c r="AD14318">
        <f t="shared" si="922"/>
        <v>14316</v>
      </c>
      <c r="AE14318">
        <f t="shared" si="925"/>
        <v>1.7744877521783246E-13</v>
      </c>
      <c r="AF14318">
        <f t="shared" si="923"/>
        <v>1.1072803573592739E-10</v>
      </c>
      <c r="AG14318">
        <f t="shared" si="924"/>
        <v>2.5403566660184893E-9</v>
      </c>
    </row>
    <row r="14319" spans="30:33" x14ac:dyDescent="0.2">
      <c r="AD14319">
        <f t="shared" si="922"/>
        <v>14317</v>
      </c>
      <c r="AE14319">
        <f t="shared" si="925"/>
        <v>1.7716485717748391E-13</v>
      </c>
      <c r="AF14319">
        <f t="shared" si="923"/>
        <v>1.105508708787499E-10</v>
      </c>
      <c r="AG14319">
        <f t="shared" si="924"/>
        <v>2.5364692602100373E-9</v>
      </c>
    </row>
    <row r="14320" spans="30:33" x14ac:dyDescent="0.2">
      <c r="AD14320">
        <f t="shared" si="922"/>
        <v>14318</v>
      </c>
      <c r="AE14320">
        <f t="shared" si="925"/>
        <v>1.7688139340599992E-13</v>
      </c>
      <c r="AF14320">
        <f t="shared" si="923"/>
        <v>1.1037398948534389E-10</v>
      </c>
      <c r="AG14320">
        <f t="shared" si="924"/>
        <v>2.5325877907871067E-9</v>
      </c>
    </row>
    <row r="14321" spans="30:33" x14ac:dyDescent="0.2">
      <c r="AD14321">
        <f t="shared" si="922"/>
        <v>14319</v>
      </c>
      <c r="AE14321">
        <f t="shared" si="925"/>
        <v>1.7659838317655032E-13</v>
      </c>
      <c r="AF14321">
        <f t="shared" si="923"/>
        <v>1.1019739110216734E-10</v>
      </c>
      <c r="AG14321">
        <f t="shared" si="924"/>
        <v>2.5287122487050239E-9</v>
      </c>
    </row>
    <row r="14322" spans="30:33" x14ac:dyDescent="0.2">
      <c r="AD14322">
        <f t="shared" si="922"/>
        <v>14320</v>
      </c>
      <c r="AE14322">
        <f t="shared" si="925"/>
        <v>1.7631582576346783E-13</v>
      </c>
      <c r="AF14322">
        <f t="shared" si="923"/>
        <v>1.1002107527640387E-10</v>
      </c>
      <c r="AG14322">
        <f t="shared" si="924"/>
        <v>2.5248426249328591E-9</v>
      </c>
    </row>
    <row r="14323" spans="30:33" x14ac:dyDescent="0.2">
      <c r="AD14323">
        <f t="shared" si="922"/>
        <v>14321</v>
      </c>
      <c r="AE14323">
        <f t="shared" si="925"/>
        <v>1.7603372044224627E-13</v>
      </c>
      <c r="AF14323">
        <f t="shared" si="923"/>
        <v>1.0984504155596161E-10</v>
      </c>
      <c r="AG14323">
        <f t="shared" si="924"/>
        <v>2.5209789104534087E-9</v>
      </c>
    </row>
    <row r="14324" spans="30:33" x14ac:dyDescent="0.2">
      <c r="AD14324">
        <f t="shared" si="922"/>
        <v>14322</v>
      </c>
      <c r="AE14324">
        <f t="shared" si="925"/>
        <v>1.7575206648953866E-13</v>
      </c>
      <c r="AF14324">
        <f t="shared" si="923"/>
        <v>1.0966928948947206E-10</v>
      </c>
      <c r="AG14324">
        <f t="shared" si="924"/>
        <v>2.5171210962631727E-9</v>
      </c>
    </row>
    <row r="14325" spans="30:33" x14ac:dyDescent="0.2">
      <c r="AD14325">
        <f t="shared" si="922"/>
        <v>14323</v>
      </c>
      <c r="AE14325">
        <f t="shared" si="925"/>
        <v>1.7547086318315536E-13</v>
      </c>
      <c r="AF14325">
        <f t="shared" si="923"/>
        <v>1.094938186262889E-10</v>
      </c>
      <c r="AG14325">
        <f t="shared" si="924"/>
        <v>2.5132691733723345E-9</v>
      </c>
    </row>
    <row r="14326" spans="30:33" x14ac:dyDescent="0.2">
      <c r="AD14326">
        <f t="shared" si="922"/>
        <v>14324</v>
      </c>
      <c r="AE14326">
        <f t="shared" si="925"/>
        <v>1.7519010980206233E-13</v>
      </c>
      <c r="AF14326">
        <f t="shared" si="923"/>
        <v>1.0931862851648683E-10</v>
      </c>
      <c r="AG14326">
        <f t="shared" si="924"/>
        <v>2.5094231328047406E-9</v>
      </c>
    </row>
    <row r="14327" spans="30:33" x14ac:dyDescent="0.2">
      <c r="AD14327">
        <f t="shared" si="922"/>
        <v>14325</v>
      </c>
      <c r="AE14327">
        <f t="shared" si="925"/>
        <v>1.74909805626379E-13</v>
      </c>
      <c r="AF14327">
        <f t="shared" si="923"/>
        <v>1.0914371871086044E-10</v>
      </c>
      <c r="AG14327">
        <f t="shared" si="924"/>
        <v>2.5055829655978789E-9</v>
      </c>
    </row>
    <row r="14328" spans="30:33" x14ac:dyDescent="0.2">
      <c r="AD14328">
        <f t="shared" si="922"/>
        <v>14326</v>
      </c>
      <c r="AE14328">
        <f t="shared" si="925"/>
        <v>1.7462994993737679E-13</v>
      </c>
      <c r="AF14328">
        <f t="shared" si="923"/>
        <v>1.0896908876092306E-10</v>
      </c>
      <c r="AG14328">
        <f t="shared" si="924"/>
        <v>2.5017486628028599E-9</v>
      </c>
    </row>
    <row r="14329" spans="30:33" x14ac:dyDescent="0.2">
      <c r="AD14329">
        <f t="shared" si="922"/>
        <v>14327</v>
      </c>
      <c r="AE14329">
        <f t="shared" si="925"/>
        <v>1.7435054201747697E-13</v>
      </c>
      <c r="AF14329">
        <f t="shared" si="923"/>
        <v>1.0879473821890558E-10</v>
      </c>
      <c r="AG14329">
        <f t="shared" si="924"/>
        <v>2.4979202154843926E-9</v>
      </c>
    </row>
    <row r="14330" spans="30:33" x14ac:dyDescent="0.2">
      <c r="AD14330">
        <f t="shared" si="922"/>
        <v>14328</v>
      </c>
      <c r="AE14330">
        <f t="shared" si="925"/>
        <v>1.7407158115024902E-13</v>
      </c>
      <c r="AF14330">
        <f t="shared" si="923"/>
        <v>1.0862066663775533E-10</v>
      </c>
      <c r="AG14330">
        <f t="shared" si="924"/>
        <v>2.4940976147207679E-9</v>
      </c>
    </row>
    <row r="14331" spans="30:33" x14ac:dyDescent="0.2">
      <c r="AD14331">
        <f t="shared" si="922"/>
        <v>14329</v>
      </c>
      <c r="AE14331">
        <f t="shared" si="925"/>
        <v>1.7379306662040861E-13</v>
      </c>
      <c r="AF14331">
        <f t="shared" si="923"/>
        <v>1.0844687357113491E-10</v>
      </c>
      <c r="AG14331">
        <f t="shared" si="924"/>
        <v>2.490280851603835E-9</v>
      </c>
    </row>
    <row r="14332" spans="30:33" x14ac:dyDescent="0.2">
      <c r="AD14332">
        <f t="shared" si="922"/>
        <v>14330</v>
      </c>
      <c r="AE14332">
        <f t="shared" si="925"/>
        <v>1.7351499771381594E-13</v>
      </c>
      <c r="AF14332">
        <f t="shared" si="923"/>
        <v>1.082733585734211E-10</v>
      </c>
      <c r="AG14332">
        <f t="shared" si="924"/>
        <v>2.4864699172389824E-9</v>
      </c>
    </row>
    <row r="14333" spans="30:33" x14ac:dyDescent="0.2">
      <c r="AD14333">
        <f t="shared" si="922"/>
        <v>14331</v>
      </c>
      <c r="AE14333">
        <f t="shared" si="925"/>
        <v>1.7323737371747383E-13</v>
      </c>
      <c r="AF14333">
        <f t="shared" si="923"/>
        <v>1.0810012119970362E-10</v>
      </c>
      <c r="AG14333">
        <f t="shared" si="924"/>
        <v>2.4826648027451176E-9</v>
      </c>
    </row>
    <row r="14334" spans="30:33" x14ac:dyDescent="0.2">
      <c r="AD14334">
        <f t="shared" si="922"/>
        <v>14332</v>
      </c>
      <c r="AE14334">
        <f t="shared" si="925"/>
        <v>1.7296019391952587E-13</v>
      </c>
      <c r="AF14334">
        <f t="shared" si="923"/>
        <v>1.0792716100578409E-10</v>
      </c>
      <c r="AG14334">
        <f t="shared" si="924"/>
        <v>2.4788654992546449E-9</v>
      </c>
    </row>
    <row r="14335" spans="30:33" x14ac:dyDescent="0.2">
      <c r="AD14335">
        <f t="shared" si="922"/>
        <v>14333</v>
      </c>
      <c r="AE14335">
        <f t="shared" si="925"/>
        <v>1.7268345760925462E-13</v>
      </c>
      <c r="AF14335">
        <f t="shared" si="923"/>
        <v>1.0775447754817484E-10</v>
      </c>
      <c r="AG14335">
        <f t="shared" si="924"/>
        <v>2.4750719979134464E-9</v>
      </c>
    </row>
    <row r="14336" spans="30:33" x14ac:dyDescent="0.2">
      <c r="AD14336">
        <f t="shared" si="922"/>
        <v>14334</v>
      </c>
      <c r="AE14336">
        <f t="shared" si="925"/>
        <v>1.7240716407707981E-13</v>
      </c>
      <c r="AF14336">
        <f t="shared" si="923"/>
        <v>1.0758207038409775E-10</v>
      </c>
      <c r="AG14336">
        <f t="shared" si="924"/>
        <v>2.4712842898808621E-9</v>
      </c>
    </row>
    <row r="14337" spans="30:33" x14ac:dyDescent="0.2">
      <c r="AD14337">
        <f t="shared" si="922"/>
        <v>14335</v>
      </c>
      <c r="AE14337">
        <f t="shared" si="925"/>
        <v>1.7213131261455648E-13</v>
      </c>
      <c r="AF14337">
        <f t="shared" si="923"/>
        <v>1.0740993907148318E-10</v>
      </c>
      <c r="AG14337">
        <f t="shared" si="924"/>
        <v>2.4675023663296673E-9</v>
      </c>
    </row>
    <row r="14338" spans="30:33" x14ac:dyDescent="0.2">
      <c r="AD14338">
        <f t="shared" si="922"/>
        <v>14336</v>
      </c>
      <c r="AE14338">
        <f t="shared" si="925"/>
        <v>1.7185590251437316E-13</v>
      </c>
      <c r="AF14338">
        <f t="shared" si="923"/>
        <v>1.072380831689688E-10</v>
      </c>
      <c r="AG14338">
        <f t="shared" si="924"/>
        <v>2.4637262184460538E-9</v>
      </c>
    </row>
    <row r="14339" spans="30:33" x14ac:dyDescent="0.2">
      <c r="AD14339">
        <f t="shared" si="922"/>
        <v>14337</v>
      </c>
      <c r="AE14339">
        <f t="shared" si="925"/>
        <v>1.7158093307035015E-13</v>
      </c>
      <c r="AF14339">
        <f t="shared" si="923"/>
        <v>1.0706650223589844E-10</v>
      </c>
      <c r="AG14339">
        <f t="shared" si="924"/>
        <v>2.4599558374296102E-9</v>
      </c>
    </row>
    <row r="14340" spans="30:33" x14ac:dyDescent="0.2">
      <c r="AD14340">
        <f t="shared" si="922"/>
        <v>14338</v>
      </c>
      <c r="AE14340">
        <f t="shared" si="925"/>
        <v>1.7130640357743758E-13</v>
      </c>
      <c r="AF14340">
        <f t="shared" si="923"/>
        <v>1.06895195832321E-10</v>
      </c>
      <c r="AG14340">
        <f t="shared" si="924"/>
        <v>2.4561912144932999E-9</v>
      </c>
    </row>
    <row r="14341" spans="30:33" x14ac:dyDescent="0.2">
      <c r="AD14341">
        <f t="shared" si="922"/>
        <v>14339</v>
      </c>
      <c r="AE14341">
        <f t="shared" si="925"/>
        <v>1.7103231333171367E-13</v>
      </c>
      <c r="AF14341">
        <f t="shared" si="923"/>
        <v>1.0672416351898927E-10</v>
      </c>
      <c r="AG14341">
        <f t="shared" si="924"/>
        <v>2.4524323408634422E-9</v>
      </c>
    </row>
    <row r="14342" spans="30:33" x14ac:dyDescent="0.2">
      <c r="AD14342">
        <f t="shared" si="922"/>
        <v>14340</v>
      </c>
      <c r="AE14342">
        <f t="shared" si="925"/>
        <v>1.7075866163038292E-13</v>
      </c>
      <c r="AF14342">
        <f t="shared" si="923"/>
        <v>1.0655340485735889E-10</v>
      </c>
      <c r="AG14342">
        <f t="shared" si="924"/>
        <v>2.4486792077796912E-9</v>
      </c>
    </row>
    <row r="14343" spans="30:33" x14ac:dyDescent="0.2">
      <c r="AD14343">
        <f t="shared" si="922"/>
        <v>14341</v>
      </c>
      <c r="AE14343">
        <f t="shared" si="925"/>
        <v>1.7048544777177429E-13</v>
      </c>
      <c r="AF14343">
        <f t="shared" si="923"/>
        <v>1.0638291940958711E-10</v>
      </c>
      <c r="AG14343">
        <f t="shared" si="924"/>
        <v>2.444931806495015E-9</v>
      </c>
    </row>
    <row r="14344" spans="30:33" x14ac:dyDescent="0.2">
      <c r="AD14344">
        <f t="shared" si="922"/>
        <v>14342</v>
      </c>
      <c r="AE14344">
        <f t="shared" si="925"/>
        <v>1.7021267105533946E-13</v>
      </c>
      <c r="AF14344">
        <f t="shared" si="923"/>
        <v>1.0621270673853177E-10</v>
      </c>
      <c r="AG14344">
        <f t="shared" si="924"/>
        <v>2.4411901282756786E-9</v>
      </c>
    </row>
    <row r="14345" spans="30:33" x14ac:dyDescent="0.2">
      <c r="AD14345">
        <f t="shared" si="922"/>
        <v>14343</v>
      </c>
      <c r="AE14345">
        <f t="shared" si="925"/>
        <v>1.699403307816509E-13</v>
      </c>
      <c r="AF14345">
        <f t="shared" si="923"/>
        <v>1.0604276640775011E-10</v>
      </c>
      <c r="AG14345">
        <f t="shared" si="924"/>
        <v>2.4374541644012188E-9</v>
      </c>
    </row>
    <row r="14346" spans="30:33" x14ac:dyDescent="0.2">
      <c r="AD14346">
        <f t="shared" si="922"/>
        <v>14344</v>
      </c>
      <c r="AE14346">
        <f t="shared" si="925"/>
        <v>1.6966842625240027E-13</v>
      </c>
      <c r="AF14346">
        <f t="shared" si="923"/>
        <v>1.0587309798149771E-10</v>
      </c>
      <c r="AG14346">
        <f t="shared" si="924"/>
        <v>2.4337239061644293E-9</v>
      </c>
    </row>
    <row r="14347" spans="30:33" x14ac:dyDescent="0.2">
      <c r="AD14347">
        <f t="shared" si="922"/>
        <v>14345</v>
      </c>
      <c r="AE14347">
        <f t="shared" si="925"/>
        <v>1.6939695677039642E-13</v>
      </c>
      <c r="AF14347">
        <f t="shared" si="923"/>
        <v>1.0570370102472732E-10</v>
      </c>
      <c r="AG14347">
        <f t="shared" si="924"/>
        <v>2.4299993448713366E-9</v>
      </c>
    </row>
    <row r="14348" spans="30:33" x14ac:dyDescent="0.2">
      <c r="AD14348">
        <f t="shared" si="922"/>
        <v>14346</v>
      </c>
      <c r="AE14348">
        <f t="shared" si="925"/>
        <v>1.6912592163956377E-13</v>
      </c>
      <c r="AF14348">
        <f t="shared" si="923"/>
        <v>1.0553457510308775E-10</v>
      </c>
      <c r="AG14348">
        <f t="shared" si="924"/>
        <v>2.4262804718411819E-9</v>
      </c>
    </row>
    <row r="14349" spans="30:33" x14ac:dyDescent="0.2">
      <c r="AD14349">
        <f t="shared" si="922"/>
        <v>14347</v>
      </c>
      <c r="AE14349">
        <f t="shared" si="925"/>
        <v>1.6885532016494047E-13</v>
      </c>
      <c r="AF14349">
        <f t="shared" si="923"/>
        <v>1.053657197829228E-10</v>
      </c>
      <c r="AG14349">
        <f t="shared" si="924"/>
        <v>2.4225672784064011E-9</v>
      </c>
    </row>
    <row r="14350" spans="30:33" x14ac:dyDescent="0.2">
      <c r="AD14350">
        <f t="shared" si="922"/>
        <v>14348</v>
      </c>
      <c r="AE14350">
        <f t="shared" si="925"/>
        <v>1.6858515165267657E-13</v>
      </c>
      <c r="AF14350">
        <f t="shared" si="923"/>
        <v>1.0519713463127012E-10</v>
      </c>
      <c r="AG14350">
        <f t="shared" si="924"/>
        <v>2.4188597559126035E-9</v>
      </c>
    </row>
    <row r="14351" spans="30:33" x14ac:dyDescent="0.2">
      <c r="AD14351">
        <f t="shared" si="922"/>
        <v>14349</v>
      </c>
      <c r="AE14351">
        <f t="shared" si="925"/>
        <v>1.6831541541003226E-13</v>
      </c>
      <c r="AF14351">
        <f t="shared" si="923"/>
        <v>1.0502881921586008E-10</v>
      </c>
      <c r="AG14351">
        <f t="shared" si="924"/>
        <v>2.4151578957185528E-9</v>
      </c>
    </row>
    <row r="14352" spans="30:33" x14ac:dyDescent="0.2">
      <c r="AD14352">
        <f t="shared" ref="AD14352:AD14415" si="926">AD14351+1</f>
        <v>14350</v>
      </c>
      <c r="AE14352">
        <f t="shared" si="925"/>
        <v>1.680461107453762E-13</v>
      </c>
      <c r="AF14352">
        <f t="shared" ref="AF14352:AF14415" si="927">AF14351*$AF$3</f>
        <v>1.048607731051147E-10</v>
      </c>
      <c r="AG14352">
        <f t="shared" ref="AG14352:AG14415" si="928">AD14352*AE14352</f>
        <v>2.4114616891961485E-9</v>
      </c>
    </row>
    <row r="14353" spans="30:33" x14ac:dyDescent="0.2">
      <c r="AD14353">
        <f t="shared" si="926"/>
        <v>14351</v>
      </c>
      <c r="AE14353">
        <f t="shared" si="925"/>
        <v>1.6777723696818359E-13</v>
      </c>
      <c r="AF14353">
        <f t="shared" si="927"/>
        <v>1.0469299586814652E-10</v>
      </c>
      <c r="AG14353">
        <f t="shared" si="928"/>
        <v>2.4077711277304026E-9</v>
      </c>
    </row>
    <row r="14354" spans="30:33" x14ac:dyDescent="0.2">
      <c r="AD14354">
        <f t="shared" si="926"/>
        <v>14352</v>
      </c>
      <c r="AE14354">
        <f t="shared" si="925"/>
        <v>1.6750879338903451E-13</v>
      </c>
      <c r="AF14354">
        <f t="shared" si="927"/>
        <v>1.0452548707475748E-10</v>
      </c>
      <c r="AG14354">
        <f t="shared" si="928"/>
        <v>2.4040862027194234E-9</v>
      </c>
    </row>
    <row r="14355" spans="30:33" x14ac:dyDescent="0.2">
      <c r="AD14355">
        <f t="shared" si="926"/>
        <v>14353</v>
      </c>
      <c r="AE14355">
        <f t="shared" ref="AE14355:AE14418" si="929">AF14354*$AE$3</f>
        <v>1.6724077931961205E-13</v>
      </c>
      <c r="AF14355">
        <f t="shared" si="927"/>
        <v>1.0435824629543787E-10</v>
      </c>
      <c r="AG14355">
        <f t="shared" si="928"/>
        <v>2.4004069055743919E-9</v>
      </c>
    </row>
    <row r="14356" spans="30:33" x14ac:dyDescent="0.2">
      <c r="AD14356">
        <f t="shared" si="926"/>
        <v>14354</v>
      </c>
      <c r="AE14356">
        <f t="shared" si="929"/>
        <v>1.6697319407270065E-13</v>
      </c>
      <c r="AF14356">
        <f t="shared" si="927"/>
        <v>1.0419127310136516E-10</v>
      </c>
      <c r="AG14356">
        <f t="shared" si="928"/>
        <v>2.3967332277195453E-9</v>
      </c>
    </row>
    <row r="14357" spans="30:33" x14ac:dyDescent="0.2">
      <c r="AD14357">
        <f t="shared" si="926"/>
        <v>14355</v>
      </c>
      <c r="AE14357">
        <f t="shared" si="929"/>
        <v>1.6670603696218433E-13</v>
      </c>
      <c r="AF14357">
        <f t="shared" si="927"/>
        <v>1.0402456706440298E-10</v>
      </c>
      <c r="AG14357">
        <f t="shared" si="928"/>
        <v>2.3930651605921561E-9</v>
      </c>
    </row>
    <row r="14358" spans="30:33" x14ac:dyDescent="0.2">
      <c r="AD14358">
        <f t="shared" si="926"/>
        <v>14356</v>
      </c>
      <c r="AE14358">
        <f t="shared" si="929"/>
        <v>1.6643930730304484E-13</v>
      </c>
      <c r="AF14358">
        <f t="shared" si="927"/>
        <v>1.0385812775709992E-10</v>
      </c>
      <c r="AG14358">
        <f t="shared" si="928"/>
        <v>2.3894026956425119E-9</v>
      </c>
    </row>
    <row r="14359" spans="30:33" x14ac:dyDescent="0.2">
      <c r="AD14359">
        <f t="shared" si="926"/>
        <v>14357</v>
      </c>
      <c r="AE14359">
        <f t="shared" si="929"/>
        <v>1.6617300441135994E-13</v>
      </c>
      <c r="AF14359">
        <f t="shared" si="927"/>
        <v>1.0369195475268856E-10</v>
      </c>
      <c r="AG14359">
        <f t="shared" si="928"/>
        <v>2.3857458243338945E-9</v>
      </c>
    </row>
    <row r="14360" spans="30:33" x14ac:dyDescent="0.2">
      <c r="AD14360">
        <f t="shared" si="926"/>
        <v>14358</v>
      </c>
      <c r="AE14360">
        <f t="shared" si="929"/>
        <v>1.6590712760430177E-13</v>
      </c>
      <c r="AF14360">
        <f t="shared" si="927"/>
        <v>1.0352604762508426E-10</v>
      </c>
      <c r="AG14360">
        <f t="shared" si="928"/>
        <v>2.3820945381425651E-9</v>
      </c>
    </row>
    <row r="14361" spans="30:33" x14ac:dyDescent="0.2">
      <c r="AD14361">
        <f t="shared" si="926"/>
        <v>14359</v>
      </c>
      <c r="AE14361">
        <f t="shared" si="929"/>
        <v>1.6564167620013489E-13</v>
      </c>
      <c r="AF14361">
        <f t="shared" si="927"/>
        <v>1.0336040594888412E-10</v>
      </c>
      <c r="AG14361">
        <f t="shared" si="928"/>
        <v>2.3784488285577367E-9</v>
      </c>
    </row>
    <row r="14362" spans="30:33" x14ac:dyDescent="0.2">
      <c r="AD14362">
        <f t="shared" si="926"/>
        <v>14360</v>
      </c>
      <c r="AE14362">
        <f t="shared" si="929"/>
        <v>1.6537664951821468E-13</v>
      </c>
      <c r="AF14362">
        <f t="shared" si="927"/>
        <v>1.031950292993659E-10</v>
      </c>
      <c r="AG14362">
        <f t="shared" si="928"/>
        <v>2.374808687081563E-9</v>
      </c>
    </row>
    <row r="14363" spans="30:33" x14ac:dyDescent="0.2">
      <c r="AD14363">
        <f t="shared" si="926"/>
        <v>14361</v>
      </c>
      <c r="AE14363">
        <f t="shared" si="929"/>
        <v>1.6511204687898551E-13</v>
      </c>
      <c r="AF14363">
        <f t="shared" si="927"/>
        <v>1.0302991725248691E-10</v>
      </c>
      <c r="AG14363">
        <f t="shared" si="928"/>
        <v>2.371174105229111E-9</v>
      </c>
    </row>
    <row r="14364" spans="30:33" x14ac:dyDescent="0.2">
      <c r="AD14364">
        <f t="shared" si="926"/>
        <v>14362</v>
      </c>
      <c r="AE14364">
        <f t="shared" si="929"/>
        <v>1.6484786760397913E-13</v>
      </c>
      <c r="AF14364">
        <f t="shared" si="927"/>
        <v>1.0286506938488292E-10</v>
      </c>
      <c r="AG14364">
        <f t="shared" si="928"/>
        <v>2.3675450745283485E-9</v>
      </c>
    </row>
    <row r="14365" spans="30:33" x14ac:dyDescent="0.2">
      <c r="AD14365">
        <f t="shared" si="926"/>
        <v>14363</v>
      </c>
      <c r="AE14365">
        <f t="shared" si="929"/>
        <v>1.6458411101581275E-13</v>
      </c>
      <c r="AF14365">
        <f t="shared" si="927"/>
        <v>1.027004852738671E-10</v>
      </c>
      <c r="AG14365">
        <f t="shared" si="928"/>
        <v>2.3639215865201187E-9</v>
      </c>
    </row>
    <row r="14366" spans="30:33" x14ac:dyDescent="0.2">
      <c r="AD14366">
        <f t="shared" si="926"/>
        <v>14364</v>
      </c>
      <c r="AE14366">
        <f t="shared" si="929"/>
        <v>1.6432077643818743E-13</v>
      </c>
      <c r="AF14366">
        <f t="shared" si="927"/>
        <v>1.0253616449742891E-10</v>
      </c>
      <c r="AG14366">
        <f t="shared" si="928"/>
        <v>2.3603036327581242E-9</v>
      </c>
    </row>
    <row r="14367" spans="30:33" x14ac:dyDescent="0.2">
      <c r="AD14367">
        <f t="shared" si="926"/>
        <v>14365</v>
      </c>
      <c r="AE14367">
        <f t="shared" si="929"/>
        <v>1.6405786319588633E-13</v>
      </c>
      <c r="AF14367">
        <f t="shared" si="927"/>
        <v>1.0237210663423302E-10</v>
      </c>
      <c r="AG14367">
        <f t="shared" si="928"/>
        <v>2.3566912048089072E-9</v>
      </c>
    </row>
    <row r="14368" spans="30:33" x14ac:dyDescent="0.2">
      <c r="AD14368">
        <f t="shared" si="926"/>
        <v>14366</v>
      </c>
      <c r="AE14368">
        <f t="shared" si="929"/>
        <v>1.6379537061477292E-13</v>
      </c>
      <c r="AF14368">
        <f t="shared" si="927"/>
        <v>1.0220831126361825E-10</v>
      </c>
      <c r="AG14368">
        <f t="shared" si="928"/>
        <v>2.3530842942518277E-9</v>
      </c>
    </row>
    <row r="14369" spans="30:33" x14ac:dyDescent="0.2">
      <c r="AD14369">
        <f t="shared" si="926"/>
        <v>14367</v>
      </c>
      <c r="AE14369">
        <f t="shared" si="929"/>
        <v>1.6353329802178928E-13</v>
      </c>
      <c r="AF14369">
        <f t="shared" si="927"/>
        <v>1.0204477796559646E-10</v>
      </c>
      <c r="AG14369">
        <f t="shared" si="928"/>
        <v>2.3494828926790468E-9</v>
      </c>
    </row>
    <row r="14370" spans="30:33" x14ac:dyDescent="0.2">
      <c r="AD14370">
        <f t="shared" si="926"/>
        <v>14368</v>
      </c>
      <c r="AE14370">
        <f t="shared" si="929"/>
        <v>1.632716447449544E-13</v>
      </c>
      <c r="AF14370">
        <f t="shared" si="927"/>
        <v>1.018815063208515E-10</v>
      </c>
      <c r="AG14370">
        <f t="shared" si="928"/>
        <v>2.3458869916955049E-9</v>
      </c>
    </row>
    <row r="14371" spans="30:33" x14ac:dyDescent="0.2">
      <c r="AD14371">
        <f t="shared" si="926"/>
        <v>14369</v>
      </c>
      <c r="AE14371">
        <f t="shared" si="929"/>
        <v>1.6301041011336246E-13</v>
      </c>
      <c r="AF14371">
        <f t="shared" si="927"/>
        <v>1.0171849591073814E-10</v>
      </c>
      <c r="AG14371">
        <f t="shared" si="928"/>
        <v>2.342296582918905E-9</v>
      </c>
    </row>
    <row r="14372" spans="30:33" x14ac:dyDescent="0.2">
      <c r="AD14372">
        <f t="shared" si="926"/>
        <v>14370</v>
      </c>
      <c r="AE14372">
        <f t="shared" si="929"/>
        <v>1.627495934571811E-13</v>
      </c>
      <c r="AF14372">
        <f t="shared" si="927"/>
        <v>1.0155574631728095E-10</v>
      </c>
      <c r="AG14372">
        <f t="shared" si="928"/>
        <v>2.3387116579796925E-9</v>
      </c>
    </row>
    <row r="14373" spans="30:33" x14ac:dyDescent="0.2">
      <c r="AD14373">
        <f t="shared" si="926"/>
        <v>14371</v>
      </c>
      <c r="AE14373">
        <f t="shared" si="929"/>
        <v>1.624891941076496E-13</v>
      </c>
      <c r="AF14373">
        <f t="shared" si="927"/>
        <v>1.013932571231733E-10</v>
      </c>
      <c r="AG14373">
        <f t="shared" si="928"/>
        <v>2.3351322085210326E-9</v>
      </c>
    </row>
    <row r="14374" spans="30:33" x14ac:dyDescent="0.2">
      <c r="AD14374">
        <f t="shared" si="926"/>
        <v>14372</v>
      </c>
      <c r="AE14374">
        <f t="shared" si="929"/>
        <v>1.6222921139707737E-13</v>
      </c>
      <c r="AF14374">
        <f t="shared" si="927"/>
        <v>1.0123102791177622E-10</v>
      </c>
      <c r="AG14374">
        <f t="shared" si="928"/>
        <v>2.3315582261987961E-9</v>
      </c>
    </row>
    <row r="14375" spans="30:33" x14ac:dyDescent="0.2">
      <c r="AD14375">
        <f t="shared" si="926"/>
        <v>14373</v>
      </c>
      <c r="AE14375">
        <f t="shared" si="929"/>
        <v>1.6196964465884202E-13</v>
      </c>
      <c r="AF14375">
        <f t="shared" si="927"/>
        <v>1.0106905826711737E-10</v>
      </c>
      <c r="AG14375">
        <f t="shared" si="928"/>
        <v>2.3279897026815362E-9</v>
      </c>
    </row>
    <row r="14376" spans="30:33" x14ac:dyDescent="0.2">
      <c r="AD14376">
        <f t="shared" si="926"/>
        <v>14374</v>
      </c>
      <c r="AE14376">
        <f t="shared" si="929"/>
        <v>1.6171049322738786E-13</v>
      </c>
      <c r="AF14376">
        <f t="shared" si="927"/>
        <v>1.0090734777388997E-10</v>
      </c>
      <c r="AG14376">
        <f t="shared" si="928"/>
        <v>2.3244266296504733E-9</v>
      </c>
    </row>
    <row r="14377" spans="30:33" x14ac:dyDescent="0.2">
      <c r="AD14377">
        <f t="shared" si="926"/>
        <v>14375</v>
      </c>
      <c r="AE14377">
        <f t="shared" si="929"/>
        <v>1.6145175643822402E-13</v>
      </c>
      <c r="AF14377">
        <f t="shared" si="927"/>
        <v>1.0074589601745174E-10</v>
      </c>
      <c r="AG14377">
        <f t="shared" si="928"/>
        <v>2.3208689987994703E-9</v>
      </c>
    </row>
    <row r="14378" spans="30:33" x14ac:dyDescent="0.2">
      <c r="AD14378">
        <f t="shared" si="926"/>
        <v>14376</v>
      </c>
      <c r="AE14378">
        <f t="shared" si="929"/>
        <v>1.6119343362792285E-13</v>
      </c>
      <c r="AF14378">
        <f t="shared" si="927"/>
        <v>1.0058470258382381E-10</v>
      </c>
      <c r="AG14378">
        <f t="shared" si="928"/>
        <v>2.3173168018350189E-9</v>
      </c>
    </row>
    <row r="14379" spans="30:33" x14ac:dyDescent="0.2">
      <c r="AD14379">
        <f t="shared" si="926"/>
        <v>14377</v>
      </c>
      <c r="AE14379">
        <f t="shared" si="929"/>
        <v>1.6093552413411816E-13</v>
      </c>
      <c r="AF14379">
        <f t="shared" si="927"/>
        <v>1.0042376705968969E-10</v>
      </c>
      <c r="AG14379">
        <f t="shared" si="928"/>
        <v>2.3137700304762169E-9</v>
      </c>
    </row>
    <row r="14380" spans="30:33" x14ac:dyDescent="0.2">
      <c r="AD14380">
        <f t="shared" si="926"/>
        <v>14378</v>
      </c>
      <c r="AE14380">
        <f t="shared" si="929"/>
        <v>1.6067802729550357E-13</v>
      </c>
      <c r="AF14380">
        <f t="shared" si="927"/>
        <v>1.0026308903239418E-10</v>
      </c>
      <c r="AG14380">
        <f t="shared" si="928"/>
        <v>2.3102286764547503E-9</v>
      </c>
    </row>
    <row r="14381" spans="30:33" x14ac:dyDescent="0.2">
      <c r="AD14381">
        <f t="shared" si="926"/>
        <v>14379</v>
      </c>
      <c r="AE14381">
        <f t="shared" si="929"/>
        <v>1.6042094245183076E-13</v>
      </c>
      <c r="AF14381">
        <f t="shared" si="927"/>
        <v>1.0010266808994234E-10</v>
      </c>
      <c r="AG14381">
        <f t="shared" si="928"/>
        <v>2.3066927315148746E-9</v>
      </c>
    </row>
    <row r="14382" spans="30:33" x14ac:dyDescent="0.2">
      <c r="AD14382">
        <f t="shared" si="926"/>
        <v>14380</v>
      </c>
      <c r="AE14382">
        <f t="shared" si="929"/>
        <v>1.6016426894390783E-13</v>
      </c>
      <c r="AF14382">
        <f t="shared" si="927"/>
        <v>9.9942503820998429E-11</v>
      </c>
      <c r="AG14382">
        <f t="shared" si="928"/>
        <v>2.3031621874133944E-9</v>
      </c>
    </row>
    <row r="14383" spans="30:33" x14ac:dyDescent="0.2">
      <c r="AD14383">
        <f t="shared" si="926"/>
        <v>14381</v>
      </c>
      <c r="AE14383">
        <f t="shared" si="929"/>
        <v>1.5990800611359755E-13</v>
      </c>
      <c r="AF14383">
        <f t="shared" si="927"/>
        <v>9.9782595814884827E-11</v>
      </c>
      <c r="AG14383">
        <f t="shared" si="928"/>
        <v>2.2996370359196464E-9</v>
      </c>
    </row>
    <row r="14384" spans="30:33" x14ac:dyDescent="0.2">
      <c r="AD14384">
        <f t="shared" si="926"/>
        <v>14382</v>
      </c>
      <c r="AE14384">
        <f t="shared" si="929"/>
        <v>1.596521533038158E-13</v>
      </c>
      <c r="AF14384">
        <f t="shared" si="927"/>
        <v>9.9622943661581006E-11</v>
      </c>
      <c r="AG14384">
        <f t="shared" si="928"/>
        <v>2.2961172688154788E-9</v>
      </c>
    </row>
    <row r="14385" spans="30:33" x14ac:dyDescent="0.2">
      <c r="AD14385">
        <f t="shared" si="926"/>
        <v>14383</v>
      </c>
      <c r="AE14385">
        <f t="shared" si="929"/>
        <v>1.5939670985852968E-13</v>
      </c>
      <c r="AF14385">
        <f t="shared" si="927"/>
        <v>9.9463546951722467E-11</v>
      </c>
      <c r="AG14385">
        <f t="shared" si="928"/>
        <v>2.2926028778952324E-9</v>
      </c>
    </row>
    <row r="14386" spans="30:33" x14ac:dyDescent="0.2">
      <c r="AD14386">
        <f t="shared" si="926"/>
        <v>14384</v>
      </c>
      <c r="AE14386">
        <f t="shared" si="929"/>
        <v>1.5914167512275602E-13</v>
      </c>
      <c r="AF14386">
        <f t="shared" si="927"/>
        <v>9.9304405276599709E-11</v>
      </c>
      <c r="AG14386">
        <f t="shared" si="928"/>
        <v>2.2890938549657228E-9</v>
      </c>
    </row>
    <row r="14387" spans="30:33" x14ac:dyDescent="0.2">
      <c r="AD14387">
        <f t="shared" si="926"/>
        <v>14385</v>
      </c>
      <c r="AE14387">
        <f t="shared" si="929"/>
        <v>1.5888704844255959E-13</v>
      </c>
      <c r="AF14387">
        <f t="shared" si="927"/>
        <v>9.9145518228157143E-11</v>
      </c>
      <c r="AG14387">
        <f t="shared" si="928"/>
        <v>2.28559019184622E-9</v>
      </c>
    </row>
    <row r="14388" spans="30:33" x14ac:dyDescent="0.2">
      <c r="AD14388">
        <f t="shared" si="926"/>
        <v>14386</v>
      </c>
      <c r="AE14388">
        <f t="shared" si="929"/>
        <v>1.586328291650515E-13</v>
      </c>
      <c r="AF14388">
        <f t="shared" si="927"/>
        <v>9.8986885398992084E-11</v>
      </c>
      <c r="AG14388">
        <f t="shared" si="928"/>
        <v>2.2820918803684308E-9</v>
      </c>
    </row>
    <row r="14389" spans="30:33" x14ac:dyDescent="0.2">
      <c r="AD14389">
        <f t="shared" si="926"/>
        <v>14387</v>
      </c>
      <c r="AE14389">
        <f t="shared" si="929"/>
        <v>1.5837901663838739E-13</v>
      </c>
      <c r="AF14389">
        <f t="shared" si="927"/>
        <v>9.8828506382353691E-11</v>
      </c>
      <c r="AG14389">
        <f t="shared" si="928"/>
        <v>2.2785989123764794E-9</v>
      </c>
    </row>
    <row r="14390" spans="30:33" x14ac:dyDescent="0.2">
      <c r="AD14390">
        <f t="shared" si="926"/>
        <v>14388</v>
      </c>
      <c r="AE14390">
        <f t="shared" si="929"/>
        <v>1.5812561021176599E-13</v>
      </c>
      <c r="AF14390">
        <f t="shared" si="927"/>
        <v>9.8670380772141921E-11</v>
      </c>
      <c r="AG14390">
        <f t="shared" si="928"/>
        <v>2.2751112797268889E-9</v>
      </c>
    </row>
    <row r="14391" spans="30:33" x14ac:dyDescent="0.2">
      <c r="AD14391">
        <f t="shared" si="926"/>
        <v>14389</v>
      </c>
      <c r="AE14391">
        <f t="shared" si="929"/>
        <v>1.5787260923542713E-13</v>
      </c>
      <c r="AF14391">
        <f t="shared" si="927"/>
        <v>9.8512508162906492E-11</v>
      </c>
      <c r="AG14391">
        <f t="shared" si="928"/>
        <v>2.271628974288561E-9</v>
      </c>
    </row>
    <row r="14392" spans="30:33" x14ac:dyDescent="0.2">
      <c r="AD14392">
        <f t="shared" si="926"/>
        <v>14390</v>
      </c>
      <c r="AE14392">
        <f t="shared" si="929"/>
        <v>1.5762001306065046E-13</v>
      </c>
      <c r="AF14392">
        <f t="shared" si="927"/>
        <v>9.8354888149845842E-11</v>
      </c>
      <c r="AG14392">
        <f t="shared" si="928"/>
        <v>2.2681519879427603E-9</v>
      </c>
    </row>
    <row r="14393" spans="30:33" x14ac:dyDescent="0.2">
      <c r="AD14393">
        <f t="shared" si="926"/>
        <v>14391</v>
      </c>
      <c r="AE14393">
        <f t="shared" si="929"/>
        <v>1.5736782103975341E-13</v>
      </c>
      <c r="AF14393">
        <f t="shared" si="927"/>
        <v>9.8197520328806087E-11</v>
      </c>
      <c r="AG14393">
        <f t="shared" si="928"/>
        <v>2.2646803125830915E-9</v>
      </c>
    </row>
    <row r="14394" spans="30:33" x14ac:dyDescent="0.2">
      <c r="AD14394">
        <f t="shared" si="926"/>
        <v>14392</v>
      </c>
      <c r="AE14394">
        <f t="shared" si="929"/>
        <v>1.5711603252608982E-13</v>
      </c>
      <c r="AF14394">
        <f t="shared" si="927"/>
        <v>9.8040404296279997E-11</v>
      </c>
      <c r="AG14394">
        <f t="shared" si="928"/>
        <v>2.2612139401154848E-9</v>
      </c>
    </row>
    <row r="14395" spans="30:33" x14ac:dyDescent="0.2">
      <c r="AD14395">
        <f t="shared" si="926"/>
        <v>14393</v>
      </c>
      <c r="AE14395">
        <f t="shared" si="929"/>
        <v>1.5686464687404807E-13</v>
      </c>
      <c r="AF14395">
        <f t="shared" si="927"/>
        <v>9.788353964940595E-11</v>
      </c>
      <c r="AG14395">
        <f t="shared" si="928"/>
        <v>2.2577528624581739E-9</v>
      </c>
    </row>
    <row r="14396" spans="30:33" x14ac:dyDescent="0.2">
      <c r="AD14396">
        <f t="shared" si="926"/>
        <v>14394</v>
      </c>
      <c r="AE14396">
        <f t="shared" si="929"/>
        <v>1.5661366343904959E-13</v>
      </c>
      <c r="AF14396">
        <f t="shared" si="927"/>
        <v>9.7726925985966898E-11</v>
      </c>
      <c r="AG14396">
        <f t="shared" si="928"/>
        <v>2.2542970715416797E-9</v>
      </c>
    </row>
    <row r="14397" spans="30:33" x14ac:dyDescent="0.2">
      <c r="AD14397">
        <f t="shared" si="926"/>
        <v>14395</v>
      </c>
      <c r="AE14397">
        <f t="shared" si="929"/>
        <v>1.563630815775471E-13</v>
      </c>
      <c r="AF14397">
        <f t="shared" si="927"/>
        <v>9.7570562904389347E-11</v>
      </c>
      <c r="AG14397">
        <f t="shared" si="928"/>
        <v>2.2508465593087904E-9</v>
      </c>
    </row>
    <row r="14398" spans="30:33" x14ac:dyDescent="0.2">
      <c r="AD14398">
        <f t="shared" si="926"/>
        <v>14396</v>
      </c>
      <c r="AE14398">
        <f t="shared" si="929"/>
        <v>1.5611290064702302E-13</v>
      </c>
      <c r="AF14398">
        <f t="shared" si="927"/>
        <v>9.741445000374232E-11</v>
      </c>
      <c r="AG14398">
        <f t="shared" si="928"/>
        <v>2.2474013177145434E-9</v>
      </c>
    </row>
    <row r="14399" spans="30:33" x14ac:dyDescent="0.2">
      <c r="AD14399">
        <f t="shared" si="926"/>
        <v>14397</v>
      </c>
      <c r="AE14399">
        <f t="shared" si="929"/>
        <v>1.5586312000598779E-13</v>
      </c>
      <c r="AF14399">
        <f t="shared" si="927"/>
        <v>9.7258586883736328E-11</v>
      </c>
      <c r="AG14399">
        <f t="shared" si="928"/>
        <v>2.2439613387262063E-9</v>
      </c>
    </row>
    <row r="14400" spans="30:33" x14ac:dyDescent="0.2">
      <c r="AD14400">
        <f t="shared" si="926"/>
        <v>14398</v>
      </c>
      <c r="AE14400">
        <f t="shared" si="929"/>
        <v>1.5561373901397821E-13</v>
      </c>
      <c r="AF14400">
        <f t="shared" si="927"/>
        <v>9.710297314472234E-11</v>
      </c>
      <c r="AG14400">
        <f t="shared" si="928"/>
        <v>2.2405266143232581E-9</v>
      </c>
    </row>
    <row r="14401" spans="30:33" x14ac:dyDescent="0.2">
      <c r="AD14401">
        <f t="shared" si="926"/>
        <v>14399</v>
      </c>
      <c r="AE14401">
        <f t="shared" si="929"/>
        <v>1.5536475703155583E-13</v>
      </c>
      <c r="AF14401">
        <f t="shared" si="927"/>
        <v>9.6947608387690778E-11</v>
      </c>
      <c r="AG14401">
        <f t="shared" si="928"/>
        <v>2.2370971364973725E-9</v>
      </c>
    </row>
    <row r="14402" spans="30:33" x14ac:dyDescent="0.2">
      <c r="AD14402">
        <f t="shared" si="926"/>
        <v>14400</v>
      </c>
      <c r="AE14402">
        <f t="shared" si="929"/>
        <v>1.5511617342030532E-13</v>
      </c>
      <c r="AF14402">
        <f t="shared" si="927"/>
        <v>9.6792492214270462E-11</v>
      </c>
      <c r="AG14402">
        <f t="shared" si="928"/>
        <v>2.2336728972523967E-9</v>
      </c>
    </row>
    <row r="14403" spans="30:33" x14ac:dyDescent="0.2">
      <c r="AD14403">
        <f t="shared" si="926"/>
        <v>14401</v>
      </c>
      <c r="AE14403">
        <f t="shared" si="929"/>
        <v>1.548679875428328E-13</v>
      </c>
      <c r="AF14403">
        <f t="shared" si="927"/>
        <v>9.6637624226727621E-11</v>
      </c>
      <c r="AG14403">
        <f t="shared" si="928"/>
        <v>2.2302538886043349E-9</v>
      </c>
    </row>
    <row r="14404" spans="30:33" x14ac:dyDescent="0.2">
      <c r="AD14404">
        <f t="shared" si="926"/>
        <v>14402</v>
      </c>
      <c r="AE14404">
        <f t="shared" si="929"/>
        <v>1.5462019876276425E-13</v>
      </c>
      <c r="AF14404">
        <f t="shared" si="927"/>
        <v>9.6483004027964858E-11</v>
      </c>
      <c r="AG14404">
        <f t="shared" si="928"/>
        <v>2.2268401025813306E-9</v>
      </c>
    </row>
    <row r="14405" spans="30:33" x14ac:dyDescent="0.2">
      <c r="AD14405">
        <f t="shared" si="926"/>
        <v>14403</v>
      </c>
      <c r="AE14405">
        <f t="shared" si="929"/>
        <v>1.5437280644474384E-13</v>
      </c>
      <c r="AF14405">
        <f t="shared" si="927"/>
        <v>9.6328631221520115E-11</v>
      </c>
      <c r="AG14405">
        <f t="shared" si="928"/>
        <v>2.2234315312236454E-9</v>
      </c>
    </row>
    <row r="14406" spans="30:33" x14ac:dyDescent="0.2">
      <c r="AD14406">
        <f t="shared" si="926"/>
        <v>14404</v>
      </c>
      <c r="AE14406">
        <f t="shared" si="929"/>
        <v>1.5412580995443224E-13</v>
      </c>
      <c r="AF14406">
        <f t="shared" si="927"/>
        <v>9.6174505411565677E-11</v>
      </c>
      <c r="AG14406">
        <f t="shared" si="928"/>
        <v>2.2200281665836421E-9</v>
      </c>
    </row>
    <row r="14407" spans="30:33" x14ac:dyDescent="0.2">
      <c r="AD14407">
        <f t="shared" si="926"/>
        <v>14405</v>
      </c>
      <c r="AE14407">
        <f t="shared" si="929"/>
        <v>1.5387920865850515E-13</v>
      </c>
      <c r="AF14407">
        <f t="shared" si="927"/>
        <v>9.6020626202907166E-11</v>
      </c>
      <c r="AG14407">
        <f t="shared" si="928"/>
        <v>2.2166300007257666E-9</v>
      </c>
    </row>
    <row r="14408" spans="30:33" x14ac:dyDescent="0.2">
      <c r="AD14408">
        <f t="shared" si="926"/>
        <v>14406</v>
      </c>
      <c r="AE14408">
        <f t="shared" si="929"/>
        <v>1.5363300192465154E-13</v>
      </c>
      <c r="AF14408">
        <f t="shared" si="927"/>
        <v>9.5866993200982507E-11</v>
      </c>
      <c r="AG14408">
        <f t="shared" si="928"/>
        <v>2.2132370257265301E-9</v>
      </c>
    </row>
    <row r="14409" spans="30:33" x14ac:dyDescent="0.2">
      <c r="AD14409">
        <f t="shared" si="926"/>
        <v>14407</v>
      </c>
      <c r="AE14409">
        <f t="shared" si="929"/>
        <v>1.5338718912157208E-13</v>
      </c>
      <c r="AF14409">
        <f t="shared" si="927"/>
        <v>9.5713606011860929E-11</v>
      </c>
      <c r="AG14409">
        <f t="shared" si="928"/>
        <v>2.2098492336744892E-9</v>
      </c>
    </row>
    <row r="14410" spans="30:33" x14ac:dyDescent="0.2">
      <c r="AD14410">
        <f t="shared" si="926"/>
        <v>14408</v>
      </c>
      <c r="AE14410">
        <f t="shared" si="929"/>
        <v>1.5314176961897755E-13</v>
      </c>
      <c r="AF14410">
        <f t="shared" si="927"/>
        <v>9.556046424224195E-11</v>
      </c>
      <c r="AG14410">
        <f t="shared" si="928"/>
        <v>2.2064666166702287E-9</v>
      </c>
    </row>
    <row r="14411" spans="30:33" x14ac:dyDescent="0.2">
      <c r="AD14411">
        <f t="shared" si="926"/>
        <v>14409</v>
      </c>
      <c r="AE14411">
        <f t="shared" si="929"/>
        <v>1.5289674278758719E-13</v>
      </c>
      <c r="AF14411">
        <f t="shared" si="927"/>
        <v>9.5407567499454363E-11</v>
      </c>
      <c r="AG14411">
        <f t="shared" si="928"/>
        <v>2.2030891668263441E-9</v>
      </c>
    </row>
    <row r="14412" spans="30:33" x14ac:dyDescent="0.2">
      <c r="AD14412">
        <f t="shared" si="926"/>
        <v>14410</v>
      </c>
      <c r="AE14412">
        <f t="shared" si="929"/>
        <v>1.5265210799912704E-13</v>
      </c>
      <c r="AF14412">
        <f t="shared" si="927"/>
        <v>9.5254915391455232E-11</v>
      </c>
      <c r="AG14412">
        <f t="shared" si="928"/>
        <v>2.1997168762674208E-9</v>
      </c>
    </row>
    <row r="14413" spans="30:33" x14ac:dyDescent="0.2">
      <c r="AD14413">
        <f t="shared" si="926"/>
        <v>14411</v>
      </c>
      <c r="AE14413">
        <f t="shared" si="929"/>
        <v>1.5240786462632843E-13</v>
      </c>
      <c r="AF14413">
        <f t="shared" si="927"/>
        <v>9.5102507526828895E-11</v>
      </c>
      <c r="AG14413">
        <f t="shared" si="928"/>
        <v>2.196349737130019E-9</v>
      </c>
    </row>
    <row r="14414" spans="30:33" x14ac:dyDescent="0.2">
      <c r="AD14414">
        <f t="shared" si="926"/>
        <v>14412</v>
      </c>
      <c r="AE14414">
        <f t="shared" si="929"/>
        <v>1.5216401204292629E-13</v>
      </c>
      <c r="AF14414">
        <f t="shared" si="927"/>
        <v>9.495034351478597E-11</v>
      </c>
      <c r="AG14414">
        <f t="shared" si="928"/>
        <v>2.1929877415626535E-9</v>
      </c>
    </row>
    <row r="14415" spans="30:33" x14ac:dyDescent="0.2">
      <c r="AD14415">
        <f t="shared" si="926"/>
        <v>14413</v>
      </c>
      <c r="AE14415">
        <f t="shared" si="929"/>
        <v>1.5192054962365762E-13</v>
      </c>
      <c r="AF14415">
        <f t="shared" si="927"/>
        <v>9.4798422965162305E-11</v>
      </c>
      <c r="AG14415">
        <f t="shared" si="928"/>
        <v>2.1896308817257773E-9</v>
      </c>
    </row>
    <row r="14416" spans="30:33" x14ac:dyDescent="0.2">
      <c r="AD14416">
        <f t="shared" ref="AD14416:AD14479" si="930">AD14415+1</f>
        <v>14414</v>
      </c>
      <c r="AE14416">
        <f t="shared" si="929"/>
        <v>1.5167747674425976E-13</v>
      </c>
      <c r="AF14416">
        <f t="shared" ref="AF14416:AF14479" si="931">AF14415*$AF$3</f>
        <v>9.4646745488418039E-11</v>
      </c>
      <c r="AG14416">
        <f t="shared" ref="AG14416:AG14479" si="932">AD14416*AE14416</f>
        <v>2.1862791497917603E-9</v>
      </c>
    </row>
    <row r="14417" spans="30:33" x14ac:dyDescent="0.2">
      <c r="AD14417">
        <f t="shared" si="930"/>
        <v>14415</v>
      </c>
      <c r="AE14417">
        <f t="shared" si="929"/>
        <v>1.5143479278146893E-13</v>
      </c>
      <c r="AF14417">
        <f t="shared" si="931"/>
        <v>9.4495310695636565E-11</v>
      </c>
      <c r="AG14417">
        <f t="shared" si="932"/>
        <v>2.1829325379448745E-9</v>
      </c>
    </row>
    <row r="14418" spans="30:33" x14ac:dyDescent="0.2">
      <c r="AD14418">
        <f t="shared" si="930"/>
        <v>14416</v>
      </c>
      <c r="AE14418">
        <f t="shared" si="929"/>
        <v>1.5119249711301858E-13</v>
      </c>
      <c r="AF14418">
        <f t="shared" si="931"/>
        <v>9.4344118198523547E-11</v>
      </c>
      <c r="AG14418">
        <f t="shared" si="932"/>
        <v>2.1795910383812758E-9</v>
      </c>
    </row>
    <row r="14419" spans="30:33" x14ac:dyDescent="0.2">
      <c r="AD14419">
        <f t="shared" si="930"/>
        <v>14417</v>
      </c>
      <c r="AE14419">
        <f t="shared" ref="AE14419:AE14482" si="933">AF14418*$AE$3</f>
        <v>1.5095058911763773E-13</v>
      </c>
      <c r="AF14419">
        <f t="shared" si="931"/>
        <v>9.4193167609405903E-11</v>
      </c>
      <c r="AG14419">
        <f t="shared" si="932"/>
        <v>2.1762546433089832E-9</v>
      </c>
    </row>
    <row r="14420" spans="30:33" x14ac:dyDescent="0.2">
      <c r="AD14420">
        <f t="shared" si="930"/>
        <v>14418</v>
      </c>
      <c r="AE14420">
        <f t="shared" si="933"/>
        <v>1.5070906817504951E-13</v>
      </c>
      <c r="AF14420">
        <f t="shared" si="931"/>
        <v>9.4042458541230843E-11</v>
      </c>
      <c r="AG14420">
        <f t="shared" si="932"/>
        <v>2.1729233449478639E-9</v>
      </c>
    </row>
    <row r="14421" spans="30:33" x14ac:dyDescent="0.2">
      <c r="AD14421">
        <f t="shared" si="930"/>
        <v>14419</v>
      </c>
      <c r="AE14421">
        <f t="shared" si="933"/>
        <v>1.5046793366596943E-13</v>
      </c>
      <c r="AF14421">
        <f t="shared" si="931"/>
        <v>9.3891990607564868E-11</v>
      </c>
      <c r="AG14421">
        <f t="shared" si="932"/>
        <v>2.1695971355296133E-9</v>
      </c>
    </row>
    <row r="14422" spans="30:33" x14ac:dyDescent="0.2">
      <c r="AD14422">
        <f t="shared" si="930"/>
        <v>14420</v>
      </c>
      <c r="AE14422">
        <f t="shared" si="933"/>
        <v>1.5022718497210386E-13</v>
      </c>
      <c r="AF14422">
        <f t="shared" si="931"/>
        <v>9.3741763422592766E-11</v>
      </c>
      <c r="AG14422">
        <f t="shared" si="932"/>
        <v>2.1662760072977377E-9</v>
      </c>
    </row>
    <row r="14423" spans="30:33" x14ac:dyDescent="0.2">
      <c r="AD14423">
        <f t="shared" si="930"/>
        <v>14421</v>
      </c>
      <c r="AE14423">
        <f t="shared" si="933"/>
        <v>1.499868214761485E-13</v>
      </c>
      <c r="AF14423">
        <f t="shared" si="931"/>
        <v>9.3591776601116611E-11</v>
      </c>
      <c r="AG14423">
        <f t="shared" si="932"/>
        <v>2.1629599525075374E-9</v>
      </c>
    </row>
    <row r="14424" spans="30:33" x14ac:dyDescent="0.2">
      <c r="AD14424">
        <f t="shared" si="930"/>
        <v>14422</v>
      </c>
      <c r="AE14424">
        <f t="shared" si="933"/>
        <v>1.4974684256178664E-13</v>
      </c>
      <c r="AF14424">
        <f t="shared" si="931"/>
        <v>9.3442029758554818E-11</v>
      </c>
      <c r="AG14424">
        <f t="shared" si="932"/>
        <v>2.159648963426087E-9</v>
      </c>
    </row>
    <row r="14425" spans="30:33" x14ac:dyDescent="0.2">
      <c r="AD14425">
        <f t="shared" si="930"/>
        <v>14423</v>
      </c>
      <c r="AE14425">
        <f t="shared" si="933"/>
        <v>1.4950724761368777E-13</v>
      </c>
      <c r="AF14425">
        <f t="shared" si="931"/>
        <v>9.3292522510941132E-11</v>
      </c>
      <c r="AG14425">
        <f t="shared" si="932"/>
        <v>2.1563430323322189E-9</v>
      </c>
    </row>
    <row r="14426" spans="30:33" x14ac:dyDescent="0.2">
      <c r="AD14426">
        <f t="shared" si="930"/>
        <v>14424</v>
      </c>
      <c r="AE14426">
        <f t="shared" si="933"/>
        <v>1.4926803601750588E-13</v>
      </c>
      <c r="AF14426">
        <f t="shared" si="931"/>
        <v>9.3143254474923621E-11</v>
      </c>
      <c r="AG14426">
        <f t="shared" si="932"/>
        <v>2.1530421515165047E-9</v>
      </c>
    </row>
    <row r="14427" spans="30:33" x14ac:dyDescent="0.2">
      <c r="AD14427">
        <f t="shared" si="930"/>
        <v>14425</v>
      </c>
      <c r="AE14427">
        <f t="shared" si="933"/>
        <v>1.4902920715987787E-13</v>
      </c>
      <c r="AF14427">
        <f t="shared" si="931"/>
        <v>9.2994225267763737E-11</v>
      </c>
      <c r="AG14427">
        <f t="shared" si="932"/>
        <v>2.1497463132812384E-9</v>
      </c>
    </row>
    <row r="14428" spans="30:33" x14ac:dyDescent="0.2">
      <c r="AD14428">
        <f t="shared" si="930"/>
        <v>14426</v>
      </c>
      <c r="AE14428">
        <f t="shared" si="933"/>
        <v>1.4879076042842206E-13</v>
      </c>
      <c r="AF14428">
        <f t="shared" si="931"/>
        <v>9.2845434507335314E-11</v>
      </c>
      <c r="AG14428">
        <f t="shared" si="932"/>
        <v>2.1464555099404166E-9</v>
      </c>
    </row>
    <row r="14429" spans="30:33" x14ac:dyDescent="0.2">
      <c r="AD14429">
        <f t="shared" si="930"/>
        <v>14427</v>
      </c>
      <c r="AE14429">
        <f t="shared" si="933"/>
        <v>1.4855269521173656E-13</v>
      </c>
      <c r="AF14429">
        <f t="shared" si="931"/>
        <v>9.2696881812123576E-11</v>
      </c>
      <c r="AG14429">
        <f t="shared" si="932"/>
        <v>2.1431697338197232E-9</v>
      </c>
    </row>
    <row r="14430" spans="30:33" x14ac:dyDescent="0.2">
      <c r="AD14430">
        <f t="shared" si="930"/>
        <v>14428</v>
      </c>
      <c r="AE14430">
        <f t="shared" si="933"/>
        <v>1.4831501089939778E-13</v>
      </c>
      <c r="AF14430">
        <f t="shared" si="931"/>
        <v>9.2548566801224169E-11</v>
      </c>
      <c r="AG14430">
        <f t="shared" si="932"/>
        <v>2.1398889772565113E-9</v>
      </c>
    </row>
    <row r="14431" spans="30:33" x14ac:dyDescent="0.2">
      <c r="AD14431">
        <f t="shared" si="930"/>
        <v>14429</v>
      </c>
      <c r="AE14431">
        <f t="shared" si="933"/>
        <v>1.4807770688195874E-13</v>
      </c>
      <c r="AF14431">
        <f t="shared" si="931"/>
        <v>9.2400489094342201E-11</v>
      </c>
      <c r="AG14431">
        <f t="shared" si="932"/>
        <v>2.1366132325997826E-9</v>
      </c>
    </row>
    <row r="14432" spans="30:33" x14ac:dyDescent="0.2">
      <c r="AD14432">
        <f t="shared" si="930"/>
        <v>14430</v>
      </c>
      <c r="AE14432">
        <f t="shared" si="933"/>
        <v>1.4784078255094758E-13</v>
      </c>
      <c r="AF14432">
        <f t="shared" si="931"/>
        <v>9.2252648311791251E-11</v>
      </c>
      <c r="AG14432">
        <f t="shared" si="932"/>
        <v>2.1333424922101734E-9</v>
      </c>
    </row>
    <row r="14433" spans="30:33" x14ac:dyDescent="0.2">
      <c r="AD14433">
        <f t="shared" si="930"/>
        <v>14431</v>
      </c>
      <c r="AE14433">
        <f t="shared" si="933"/>
        <v>1.4760423729886606E-13</v>
      </c>
      <c r="AF14433">
        <f t="shared" si="931"/>
        <v>9.2105044074492384E-11</v>
      </c>
      <c r="AG14433">
        <f t="shared" si="932"/>
        <v>2.1300767484599361E-9</v>
      </c>
    </row>
    <row r="14434" spans="30:33" x14ac:dyDescent="0.2">
      <c r="AD14434">
        <f t="shared" si="930"/>
        <v>14432</v>
      </c>
      <c r="AE14434">
        <f t="shared" si="933"/>
        <v>1.4736807051918787E-13</v>
      </c>
      <c r="AF14434">
        <f t="shared" si="931"/>
        <v>9.1957676003973195E-11</v>
      </c>
      <c r="AG14434">
        <f t="shared" si="932"/>
        <v>2.1268159937329193E-9</v>
      </c>
    </row>
    <row r="14435" spans="30:33" x14ac:dyDescent="0.2">
      <c r="AD14435">
        <f t="shared" si="930"/>
        <v>14433</v>
      </c>
      <c r="AE14435">
        <f t="shared" si="933"/>
        <v>1.4713228160635718E-13</v>
      </c>
      <c r="AF14435">
        <f t="shared" si="931"/>
        <v>9.1810543722366839E-11</v>
      </c>
      <c r="AG14435">
        <f t="shared" si="932"/>
        <v>2.1235602204245531E-9</v>
      </c>
    </row>
    <row r="14436" spans="30:33" x14ac:dyDescent="0.2">
      <c r="AD14436">
        <f t="shared" si="930"/>
        <v>14434</v>
      </c>
      <c r="AE14436">
        <f t="shared" si="933"/>
        <v>1.4689686995578702E-13</v>
      </c>
      <c r="AF14436">
        <f t="shared" si="931"/>
        <v>9.1663646852411051E-11</v>
      </c>
      <c r="AG14436">
        <f t="shared" si="932"/>
        <v>2.1203094209418299E-9</v>
      </c>
    </row>
    <row r="14437" spans="30:33" x14ac:dyDescent="0.2">
      <c r="AD14437">
        <f t="shared" si="930"/>
        <v>14435</v>
      </c>
      <c r="AE14437">
        <f t="shared" si="933"/>
        <v>1.4666183496385776E-13</v>
      </c>
      <c r="AF14437">
        <f t="shared" si="931"/>
        <v>9.1516985017447186E-11</v>
      </c>
      <c r="AG14437">
        <f t="shared" si="932"/>
        <v>2.1170635877032869E-9</v>
      </c>
    </row>
    <row r="14438" spans="30:33" x14ac:dyDescent="0.2">
      <c r="AD14438">
        <f t="shared" si="930"/>
        <v>14436</v>
      </c>
      <c r="AE14438">
        <f t="shared" si="933"/>
        <v>1.4642717602791557E-13</v>
      </c>
      <c r="AF14438">
        <f t="shared" si="931"/>
        <v>9.1370557841419269E-11</v>
      </c>
      <c r="AG14438">
        <f t="shared" si="932"/>
        <v>2.113822713138989E-9</v>
      </c>
    </row>
    <row r="14439" spans="30:33" x14ac:dyDescent="0.2">
      <c r="AD14439">
        <f t="shared" si="930"/>
        <v>14437</v>
      </c>
      <c r="AE14439">
        <f t="shared" si="933"/>
        <v>1.4619289254627089E-13</v>
      </c>
      <c r="AF14439">
        <f t="shared" si="931"/>
        <v>9.122436494887299E-11</v>
      </c>
      <c r="AG14439">
        <f t="shared" si="932"/>
        <v>2.1105867896905131E-9</v>
      </c>
    </row>
    <row r="14440" spans="30:33" x14ac:dyDescent="0.2">
      <c r="AD14440">
        <f t="shared" si="930"/>
        <v>14438</v>
      </c>
      <c r="AE14440">
        <f t="shared" si="933"/>
        <v>1.4595898391819684E-13</v>
      </c>
      <c r="AF14440">
        <f t="shared" si="931"/>
        <v>9.1078405964954795E-11</v>
      </c>
      <c r="AG14440">
        <f t="shared" si="932"/>
        <v>2.1073558098109257E-9</v>
      </c>
    </row>
    <row r="14441" spans="30:33" x14ac:dyDescent="0.2">
      <c r="AD14441">
        <f t="shared" si="930"/>
        <v>14439</v>
      </c>
      <c r="AE14441">
        <f t="shared" si="933"/>
        <v>1.4572544954392773E-13</v>
      </c>
      <c r="AF14441">
        <f t="shared" si="931"/>
        <v>9.0932680515410862E-11</v>
      </c>
      <c r="AG14441">
        <f t="shared" si="932"/>
        <v>2.1041297659647725E-9</v>
      </c>
    </row>
    <row r="14442" spans="30:33" x14ac:dyDescent="0.2">
      <c r="AD14442">
        <f t="shared" si="930"/>
        <v>14440</v>
      </c>
      <c r="AE14442">
        <f t="shared" si="933"/>
        <v>1.4549228882465746E-13</v>
      </c>
      <c r="AF14442">
        <f t="shared" si="931"/>
        <v>9.0787188226586195E-11</v>
      </c>
      <c r="AG14442">
        <f t="shared" si="932"/>
        <v>2.1009086506280538E-9</v>
      </c>
    </row>
    <row r="14443" spans="30:33" x14ac:dyDescent="0.2">
      <c r="AD14443">
        <f t="shared" si="930"/>
        <v>14441</v>
      </c>
      <c r="AE14443">
        <f t="shared" si="933"/>
        <v>1.4525950116253797E-13</v>
      </c>
      <c r="AF14443">
        <f t="shared" si="931"/>
        <v>9.0641928725423656E-11</v>
      </c>
      <c r="AG14443">
        <f t="shared" si="932"/>
        <v>2.0976924562882109E-9</v>
      </c>
    </row>
    <row r="14444" spans="30:33" x14ac:dyDescent="0.2">
      <c r="AD14444">
        <f t="shared" si="930"/>
        <v>14442</v>
      </c>
      <c r="AE14444">
        <f t="shared" si="933"/>
        <v>1.4502708596067792E-13</v>
      </c>
      <c r="AF14444">
        <f t="shared" si="931"/>
        <v>9.049690163946297E-11</v>
      </c>
      <c r="AG14444">
        <f t="shared" si="932"/>
        <v>2.0944811754441103E-9</v>
      </c>
    </row>
    <row r="14445" spans="30:33" x14ac:dyDescent="0.2">
      <c r="AD14445">
        <f t="shared" si="930"/>
        <v>14443</v>
      </c>
      <c r="AE14445">
        <f t="shared" si="933"/>
        <v>1.4479504262314081E-13</v>
      </c>
      <c r="AF14445">
        <f t="shared" si="931"/>
        <v>9.0352106596839819E-11</v>
      </c>
      <c r="AG14445">
        <f t="shared" si="932"/>
        <v>2.091274800606023E-9</v>
      </c>
    </row>
    <row r="14446" spans="30:33" x14ac:dyDescent="0.2">
      <c r="AD14446">
        <f t="shared" si="930"/>
        <v>14444</v>
      </c>
      <c r="AE14446">
        <f t="shared" si="933"/>
        <v>1.4456337055494378E-13</v>
      </c>
      <c r="AF14446">
        <f t="shared" si="931"/>
        <v>9.0207543226284874E-11</v>
      </c>
      <c r="AG14446">
        <f t="shared" si="932"/>
        <v>2.0880733242956082E-9</v>
      </c>
    </row>
    <row r="14447" spans="30:33" x14ac:dyDescent="0.2">
      <c r="AD14447">
        <f t="shared" si="930"/>
        <v>14445</v>
      </c>
      <c r="AE14447">
        <f t="shared" si="933"/>
        <v>1.4433206916205586E-13</v>
      </c>
      <c r="AF14447">
        <f t="shared" si="931"/>
        <v>9.0063211157122811E-11</v>
      </c>
      <c r="AG14447">
        <f t="shared" si="932"/>
        <v>2.0848767390458971E-9</v>
      </c>
    </row>
    <row r="14448" spans="30:33" x14ac:dyDescent="0.2">
      <c r="AD14448">
        <f t="shared" si="930"/>
        <v>14446</v>
      </c>
      <c r="AE14448">
        <f t="shared" si="933"/>
        <v>1.4410113785139658E-13</v>
      </c>
      <c r="AF14448">
        <f t="shared" si="931"/>
        <v>8.991911001927141E-11</v>
      </c>
      <c r="AG14448">
        <f t="shared" si="932"/>
        <v>2.0816850374012751E-9</v>
      </c>
    </row>
    <row r="14449" spans="30:33" x14ac:dyDescent="0.2">
      <c r="AD14449">
        <f t="shared" si="930"/>
        <v>14447</v>
      </c>
      <c r="AE14449">
        <f t="shared" si="933"/>
        <v>1.4387057603083433E-13</v>
      </c>
      <c r="AF14449">
        <f t="shared" si="931"/>
        <v>8.9775239443240567E-11</v>
      </c>
      <c r="AG14449">
        <f t="shared" si="932"/>
        <v>2.0784982119174637E-9</v>
      </c>
    </row>
    <row r="14450" spans="30:33" x14ac:dyDescent="0.2">
      <c r="AD14450">
        <f t="shared" si="930"/>
        <v>14448</v>
      </c>
      <c r="AE14450">
        <f t="shared" si="933"/>
        <v>1.4364038310918498E-13</v>
      </c>
      <c r="AF14450">
        <f t="shared" si="931"/>
        <v>8.9631599060131381E-11</v>
      </c>
      <c r="AG14450">
        <f t="shared" si="932"/>
        <v>2.0753162551615047E-9</v>
      </c>
    </row>
    <row r="14451" spans="30:33" x14ac:dyDescent="0.2">
      <c r="AD14451">
        <f t="shared" si="930"/>
        <v>14449</v>
      </c>
      <c r="AE14451">
        <f t="shared" si="933"/>
        <v>1.4341055849621028E-13</v>
      </c>
      <c r="AF14451">
        <f t="shared" si="931"/>
        <v>8.9488188501635172E-11</v>
      </c>
      <c r="AG14451">
        <f t="shared" si="932"/>
        <v>2.0721391597117423E-9</v>
      </c>
    </row>
    <row r="14452" spans="30:33" x14ac:dyDescent="0.2">
      <c r="AD14452">
        <f t="shared" si="930"/>
        <v>14450</v>
      </c>
      <c r="AE14452">
        <f t="shared" si="933"/>
        <v>1.4318110160261635E-13</v>
      </c>
      <c r="AF14452">
        <f t="shared" si="931"/>
        <v>8.9345007400032558E-11</v>
      </c>
      <c r="AG14452">
        <f t="shared" si="932"/>
        <v>2.0689669181578064E-9</v>
      </c>
    </row>
    <row r="14453" spans="30:33" x14ac:dyDescent="0.2">
      <c r="AD14453">
        <f t="shared" si="930"/>
        <v>14451</v>
      </c>
      <c r="AE14453">
        <f t="shared" si="933"/>
        <v>1.4295201184005216E-13</v>
      </c>
      <c r="AF14453">
        <f t="shared" si="931"/>
        <v>8.9202055388192504E-11</v>
      </c>
      <c r="AG14453">
        <f t="shared" si="932"/>
        <v>2.0657995231005939E-9</v>
      </c>
    </row>
    <row r="14454" spans="30:33" x14ac:dyDescent="0.2">
      <c r="AD14454">
        <f t="shared" si="930"/>
        <v>14452</v>
      </c>
      <c r="AE14454">
        <f t="shared" si="933"/>
        <v>1.4272328862110807E-13</v>
      </c>
      <c r="AF14454">
        <f t="shared" si="931"/>
        <v>8.9059332099571391E-11</v>
      </c>
      <c r="AG14454">
        <f t="shared" si="932"/>
        <v>2.0626369671522539E-9</v>
      </c>
    </row>
    <row r="14455" spans="30:33" x14ac:dyDescent="0.2">
      <c r="AD14455">
        <f t="shared" si="930"/>
        <v>14453</v>
      </c>
      <c r="AE14455">
        <f t="shared" si="933"/>
        <v>1.4249493135931429E-13</v>
      </c>
      <c r="AF14455">
        <f t="shared" si="931"/>
        <v>8.8916837168212068E-11</v>
      </c>
      <c r="AG14455">
        <f t="shared" si="932"/>
        <v>2.0594792429361693E-9</v>
      </c>
    </row>
    <row r="14456" spans="30:33" x14ac:dyDescent="0.2">
      <c r="AD14456">
        <f t="shared" si="930"/>
        <v>14454</v>
      </c>
      <c r="AE14456">
        <f t="shared" si="933"/>
        <v>1.4226693946913938E-13</v>
      </c>
      <c r="AF14456">
        <f t="shared" si="931"/>
        <v>8.8774570228742926E-11</v>
      </c>
      <c r="AG14456">
        <f t="shared" si="932"/>
        <v>2.0563263430869408E-9</v>
      </c>
    </row>
    <row r="14457" spans="30:33" x14ac:dyDescent="0.2">
      <c r="AD14457">
        <f t="shared" si="930"/>
        <v>14455</v>
      </c>
      <c r="AE14457">
        <f t="shared" si="933"/>
        <v>1.4203931236598874E-13</v>
      </c>
      <c r="AF14457">
        <f t="shared" si="931"/>
        <v>8.8632530916376928E-11</v>
      </c>
      <c r="AG14457">
        <f t="shared" si="932"/>
        <v>2.0531782602503671E-9</v>
      </c>
    </row>
    <row r="14458" spans="30:33" x14ac:dyDescent="0.2">
      <c r="AD14458">
        <f t="shared" si="930"/>
        <v>14456</v>
      </c>
      <c r="AE14458">
        <f t="shared" si="933"/>
        <v>1.4181204946620315E-13</v>
      </c>
      <c r="AF14458">
        <f t="shared" si="931"/>
        <v>8.8490718866910715E-11</v>
      </c>
      <c r="AG14458">
        <f t="shared" si="932"/>
        <v>2.0500349870834326E-9</v>
      </c>
    </row>
    <row r="14459" spans="30:33" x14ac:dyDescent="0.2">
      <c r="AD14459">
        <f t="shared" si="930"/>
        <v>14457</v>
      </c>
      <c r="AE14459">
        <f t="shared" si="933"/>
        <v>1.415851501870572E-13</v>
      </c>
      <c r="AF14459">
        <f t="shared" si="931"/>
        <v>8.8349133716723651E-11</v>
      </c>
      <c r="AG14459">
        <f t="shared" si="932"/>
        <v>2.0468965162542861E-9</v>
      </c>
    </row>
    <row r="14460" spans="30:33" x14ac:dyDescent="0.2">
      <c r="AD14460">
        <f t="shared" si="930"/>
        <v>14458</v>
      </c>
      <c r="AE14460">
        <f t="shared" si="933"/>
        <v>1.413586139467579E-13</v>
      </c>
      <c r="AF14460">
        <f t="shared" si="931"/>
        <v>8.8207775102776894E-11</v>
      </c>
      <c r="AG14460">
        <f t="shared" si="932"/>
        <v>2.0437628404422259E-9</v>
      </c>
    </row>
    <row r="14461" spans="30:33" x14ac:dyDescent="0.2">
      <c r="AD14461">
        <f t="shared" si="930"/>
        <v>14459</v>
      </c>
      <c r="AE14461">
        <f t="shared" si="933"/>
        <v>1.4113244016444308E-13</v>
      </c>
      <c r="AF14461">
        <f t="shared" si="931"/>
        <v>8.8066642662612448E-11</v>
      </c>
      <c r="AG14461">
        <f t="shared" si="932"/>
        <v>2.0406339523376825E-9</v>
      </c>
    </row>
    <row r="14462" spans="30:33" x14ac:dyDescent="0.2">
      <c r="AD14462">
        <f t="shared" si="930"/>
        <v>14460</v>
      </c>
      <c r="AE14462">
        <f t="shared" si="933"/>
        <v>1.4090662826017999E-13</v>
      </c>
      <c r="AF14462">
        <f t="shared" si="931"/>
        <v>8.7925736034352263E-11</v>
      </c>
      <c r="AG14462">
        <f t="shared" si="932"/>
        <v>2.0375098446422026E-9</v>
      </c>
    </row>
    <row r="14463" spans="30:33" x14ac:dyDescent="0.2">
      <c r="AD14463">
        <f t="shared" si="930"/>
        <v>14461</v>
      </c>
      <c r="AE14463">
        <f t="shared" si="933"/>
        <v>1.4068117765496369E-13</v>
      </c>
      <c r="AF14463">
        <f t="shared" si="931"/>
        <v>8.7785054856697289E-11</v>
      </c>
      <c r="AG14463">
        <f t="shared" si="932"/>
        <v>2.0343905100684298E-9</v>
      </c>
    </row>
    <row r="14464" spans="30:33" x14ac:dyDescent="0.2">
      <c r="AD14464">
        <f t="shared" si="930"/>
        <v>14462</v>
      </c>
      <c r="AE14464">
        <f t="shared" si="933"/>
        <v>1.4045608777071573E-13</v>
      </c>
      <c r="AF14464">
        <f t="shared" si="931"/>
        <v>8.7644598768926572E-11</v>
      </c>
      <c r="AG14464">
        <f t="shared" si="932"/>
        <v>2.0312759413400911E-9</v>
      </c>
    </row>
    <row r="14465" spans="30:33" x14ac:dyDescent="0.2">
      <c r="AD14465">
        <f t="shared" si="930"/>
        <v>14463</v>
      </c>
      <c r="AE14465">
        <f t="shared" si="933"/>
        <v>1.4023135803028259E-13</v>
      </c>
      <c r="AF14465">
        <f t="shared" si="931"/>
        <v>8.7504367410896285E-11</v>
      </c>
      <c r="AG14465">
        <f t="shared" si="932"/>
        <v>2.0281661311919772E-9</v>
      </c>
    </row>
    <row r="14466" spans="30:33" x14ac:dyDescent="0.2">
      <c r="AD14466">
        <f t="shared" si="930"/>
        <v>14464</v>
      </c>
      <c r="AE14466">
        <f t="shared" si="933"/>
        <v>1.4000698785743412E-13</v>
      </c>
      <c r="AF14466">
        <f t="shared" si="931"/>
        <v>8.7364360423038847E-11</v>
      </c>
      <c r="AG14466">
        <f t="shared" si="932"/>
        <v>2.0250610723699271E-9</v>
      </c>
    </row>
    <row r="14467" spans="30:33" x14ac:dyDescent="0.2">
      <c r="AD14467">
        <f t="shared" si="930"/>
        <v>14465</v>
      </c>
      <c r="AE14467">
        <f t="shared" si="933"/>
        <v>1.3978297667686223E-13</v>
      </c>
      <c r="AF14467">
        <f t="shared" si="931"/>
        <v>8.7224577446361983E-11</v>
      </c>
      <c r="AG14467">
        <f t="shared" si="932"/>
        <v>2.021960757630812E-9</v>
      </c>
    </row>
    <row r="14468" spans="30:33" x14ac:dyDescent="0.2">
      <c r="AD14468">
        <f t="shared" si="930"/>
        <v>14466</v>
      </c>
      <c r="AE14468">
        <f t="shared" si="933"/>
        <v>1.3955932391417924E-13</v>
      </c>
      <c r="AF14468">
        <f t="shared" si="931"/>
        <v>8.7085018122447804E-11</v>
      </c>
      <c r="AG14468">
        <f t="shared" si="932"/>
        <v>2.018865179742517E-9</v>
      </c>
    </row>
    <row r="14469" spans="30:33" x14ac:dyDescent="0.2">
      <c r="AD14469">
        <f t="shared" si="930"/>
        <v>14467</v>
      </c>
      <c r="AE14469">
        <f t="shared" si="933"/>
        <v>1.3933602899591654E-13</v>
      </c>
      <c r="AF14469">
        <f t="shared" si="931"/>
        <v>8.6945682093451889E-11</v>
      </c>
      <c r="AG14469">
        <f t="shared" si="932"/>
        <v>2.0157743314839248E-9</v>
      </c>
    </row>
    <row r="14470" spans="30:33" x14ac:dyDescent="0.2">
      <c r="AD14470">
        <f t="shared" si="930"/>
        <v>14468</v>
      </c>
      <c r="AE14470">
        <f t="shared" si="933"/>
        <v>1.3911309134952309E-13</v>
      </c>
      <c r="AF14470">
        <f t="shared" si="931"/>
        <v>8.6806569002102356E-11</v>
      </c>
      <c r="AG14470">
        <f t="shared" si="932"/>
        <v>2.0126882056449E-9</v>
      </c>
    </row>
    <row r="14471" spans="30:33" x14ac:dyDescent="0.2">
      <c r="AD14471">
        <f t="shared" si="930"/>
        <v>14469</v>
      </c>
      <c r="AE14471">
        <f t="shared" si="933"/>
        <v>1.3889051040336384E-13</v>
      </c>
      <c r="AF14471">
        <f t="shared" si="931"/>
        <v>8.6667678491698994E-11</v>
      </c>
      <c r="AG14471">
        <f t="shared" si="932"/>
        <v>2.0096067950262712E-9</v>
      </c>
    </row>
    <row r="14472" spans="30:33" x14ac:dyDescent="0.2">
      <c r="AD14472">
        <f t="shared" si="930"/>
        <v>14470</v>
      </c>
      <c r="AE14472">
        <f t="shared" si="933"/>
        <v>1.3866828558671844E-13</v>
      </c>
      <c r="AF14472">
        <f t="shared" si="931"/>
        <v>8.6529010206112271E-11</v>
      </c>
      <c r="AG14472">
        <f t="shared" si="932"/>
        <v>2.0065300924398158E-9</v>
      </c>
    </row>
    <row r="14473" spans="30:33" x14ac:dyDescent="0.2">
      <c r="AD14473">
        <f t="shared" si="930"/>
        <v>14471</v>
      </c>
      <c r="AE14473">
        <f t="shared" si="933"/>
        <v>1.384464163297797E-13</v>
      </c>
      <c r="AF14473">
        <f t="shared" si="931"/>
        <v>8.6390563789782491E-11</v>
      </c>
      <c r="AG14473">
        <f t="shared" si="932"/>
        <v>2.003458090708242E-9</v>
      </c>
    </row>
    <row r="14474" spans="30:33" x14ac:dyDescent="0.2">
      <c r="AD14474">
        <f t="shared" si="930"/>
        <v>14472</v>
      </c>
      <c r="AE14474">
        <f t="shared" si="933"/>
        <v>1.3822490206365204E-13</v>
      </c>
      <c r="AF14474">
        <f t="shared" si="931"/>
        <v>8.6252338887718839E-11</v>
      </c>
      <c r="AG14474">
        <f t="shared" si="932"/>
        <v>2.0003907826651723E-9</v>
      </c>
    </row>
    <row r="14475" spans="30:33" x14ac:dyDescent="0.2">
      <c r="AD14475">
        <f t="shared" si="930"/>
        <v>14473</v>
      </c>
      <c r="AE14475">
        <f t="shared" si="933"/>
        <v>1.3800374222035019E-13</v>
      </c>
      <c r="AF14475">
        <f t="shared" si="931"/>
        <v>8.6114335145498487E-11</v>
      </c>
      <c r="AG14475">
        <f t="shared" si="932"/>
        <v>1.9973281611551282E-9</v>
      </c>
    </row>
    <row r="14476" spans="30:33" x14ac:dyDescent="0.2">
      <c r="AD14476">
        <f t="shared" si="930"/>
        <v>14474</v>
      </c>
      <c r="AE14476">
        <f t="shared" si="933"/>
        <v>1.3778293623279765E-13</v>
      </c>
      <c r="AF14476">
        <f t="shared" si="931"/>
        <v>8.597655220926568E-11</v>
      </c>
      <c r="AG14476">
        <f t="shared" si="932"/>
        <v>1.9942702190335132E-9</v>
      </c>
    </row>
    <row r="14477" spans="30:33" x14ac:dyDescent="0.2">
      <c r="AD14477">
        <f t="shared" si="930"/>
        <v>14475</v>
      </c>
      <c r="AE14477">
        <f t="shared" si="933"/>
        <v>1.3756248353482516E-13</v>
      </c>
      <c r="AF14477">
        <f t="shared" si="931"/>
        <v>8.5838989725730855E-11</v>
      </c>
      <c r="AG14477">
        <f t="shared" si="932"/>
        <v>1.9912169491665944E-9</v>
      </c>
    </row>
    <row r="14478" spans="30:33" x14ac:dyDescent="0.2">
      <c r="AD14478">
        <f t="shared" si="930"/>
        <v>14476</v>
      </c>
      <c r="AE14478">
        <f t="shared" si="933"/>
        <v>1.3734238356116942E-13</v>
      </c>
      <c r="AF14478">
        <f t="shared" si="931"/>
        <v>8.5701647342169683E-11</v>
      </c>
      <c r="AG14478">
        <f t="shared" si="932"/>
        <v>1.9881683444314884E-9</v>
      </c>
    </row>
    <row r="14479" spans="30:33" x14ac:dyDescent="0.2">
      <c r="AD14479">
        <f t="shared" si="930"/>
        <v>14477</v>
      </c>
      <c r="AE14479">
        <f t="shared" si="933"/>
        <v>1.3712263574747154E-13</v>
      </c>
      <c r="AF14479">
        <f t="shared" si="931"/>
        <v>8.5564524706422209E-11</v>
      </c>
      <c r="AG14479">
        <f t="shared" si="932"/>
        <v>1.9851243977161457E-9</v>
      </c>
    </row>
    <row r="14480" spans="30:33" x14ac:dyDescent="0.2">
      <c r="AD14480">
        <f t="shared" ref="AD14480:AD14543" si="934">AD14479+1</f>
        <v>14478</v>
      </c>
      <c r="AE14480">
        <f t="shared" si="933"/>
        <v>1.3690323953027559E-13</v>
      </c>
      <c r="AF14480">
        <f t="shared" ref="AF14480:AF14543" si="935">AF14479*$AF$3</f>
        <v>8.5427621466891924E-11</v>
      </c>
      <c r="AG14480">
        <f t="shared" ref="AG14480:AG14543" si="936">AD14480*AE14480</f>
        <v>1.9820851019193301E-9</v>
      </c>
    </row>
    <row r="14481" spans="30:33" x14ac:dyDescent="0.2">
      <c r="AD14481">
        <f t="shared" si="934"/>
        <v>14479</v>
      </c>
      <c r="AE14481">
        <f t="shared" si="933"/>
        <v>1.3668419434702715E-13</v>
      </c>
      <c r="AF14481">
        <f t="shared" si="935"/>
        <v>8.5290937272544898E-11</v>
      </c>
      <c r="AG14481">
        <f t="shared" si="936"/>
        <v>1.979050449950606E-9</v>
      </c>
    </row>
    <row r="14482" spans="30:33" x14ac:dyDescent="0.2">
      <c r="AD14482">
        <f t="shared" si="934"/>
        <v>14480</v>
      </c>
      <c r="AE14482">
        <f t="shared" si="933"/>
        <v>1.3646549963607191E-13</v>
      </c>
      <c r="AF14482">
        <f t="shared" si="935"/>
        <v>8.5154471772908828E-11</v>
      </c>
      <c r="AG14482">
        <f t="shared" si="936"/>
        <v>1.9760204347303213E-9</v>
      </c>
    </row>
    <row r="14483" spans="30:33" x14ac:dyDescent="0.2">
      <c r="AD14483">
        <f t="shared" si="934"/>
        <v>14481</v>
      </c>
      <c r="AE14483">
        <f t="shared" ref="AE14483:AE14546" si="937">AF14482*$AE$3</f>
        <v>1.3624715483665418E-13</v>
      </c>
      <c r="AF14483">
        <f t="shared" si="935"/>
        <v>8.5018224618072174E-11</v>
      </c>
      <c r="AG14483">
        <f t="shared" si="936"/>
        <v>1.9729950491895894E-9</v>
      </c>
    </row>
    <row r="14484" spans="30:33" x14ac:dyDescent="0.2">
      <c r="AD14484">
        <f t="shared" si="934"/>
        <v>14482</v>
      </c>
      <c r="AE14484">
        <f t="shared" si="937"/>
        <v>1.3602915938891555E-13</v>
      </c>
      <c r="AF14484">
        <f t="shared" si="935"/>
        <v>8.4882195458683258E-11</v>
      </c>
      <c r="AG14484">
        <f t="shared" si="936"/>
        <v>1.9699742862702751E-9</v>
      </c>
    </row>
    <row r="14485" spans="30:33" x14ac:dyDescent="0.2">
      <c r="AD14485">
        <f t="shared" si="934"/>
        <v>14483</v>
      </c>
      <c r="AE14485">
        <f t="shared" si="937"/>
        <v>1.3581151273389326E-13</v>
      </c>
      <c r="AF14485">
        <f t="shared" si="935"/>
        <v>8.4746383945949367E-11</v>
      </c>
      <c r="AG14485">
        <f t="shared" si="936"/>
        <v>1.9669581389249762E-9</v>
      </c>
    </row>
    <row r="14486" spans="30:33" x14ac:dyDescent="0.2">
      <c r="AD14486">
        <f t="shared" si="934"/>
        <v>14484</v>
      </c>
      <c r="AE14486">
        <f t="shared" si="937"/>
        <v>1.3559421431351904E-13</v>
      </c>
      <c r="AF14486">
        <f t="shared" si="935"/>
        <v>8.4610789731635839E-11</v>
      </c>
      <c r="AG14486">
        <f t="shared" si="936"/>
        <v>1.9639466001170098E-9</v>
      </c>
    </row>
    <row r="14487" spans="30:33" x14ac:dyDescent="0.2">
      <c r="AD14487">
        <f t="shared" si="934"/>
        <v>14485</v>
      </c>
      <c r="AE14487">
        <f t="shared" si="937"/>
        <v>1.3537726357061739E-13</v>
      </c>
      <c r="AF14487">
        <f t="shared" si="935"/>
        <v>8.4475412468065219E-11</v>
      </c>
      <c r="AG14487">
        <f t="shared" si="936"/>
        <v>1.9609396628203928E-9</v>
      </c>
    </row>
    <row r="14488" spans="30:33" x14ac:dyDescent="0.2">
      <c r="AD14488">
        <f t="shared" si="934"/>
        <v>14486</v>
      </c>
      <c r="AE14488">
        <f t="shared" si="937"/>
        <v>1.3516065994890442E-13</v>
      </c>
      <c r="AF14488">
        <f t="shared" si="935"/>
        <v>8.4340251808116309E-11</v>
      </c>
      <c r="AG14488">
        <f t="shared" si="936"/>
        <v>1.9579373200198292E-9</v>
      </c>
    </row>
    <row r="14489" spans="30:33" x14ac:dyDescent="0.2">
      <c r="AD14489">
        <f t="shared" si="934"/>
        <v>14487</v>
      </c>
      <c r="AE14489">
        <f t="shared" si="937"/>
        <v>1.3494440289298616E-13</v>
      </c>
      <c r="AF14489">
        <f t="shared" si="935"/>
        <v>8.4205307405223321E-11</v>
      </c>
      <c r="AG14489">
        <f t="shared" si="936"/>
        <v>1.9549395647106906E-9</v>
      </c>
    </row>
    <row r="14490" spans="30:33" x14ac:dyDescent="0.2">
      <c r="AD14490">
        <f t="shared" si="934"/>
        <v>14488</v>
      </c>
      <c r="AE14490">
        <f t="shared" si="937"/>
        <v>1.3472849184835737E-13</v>
      </c>
      <c r="AF14490">
        <f t="shared" si="935"/>
        <v>8.4070578913374963E-11</v>
      </c>
      <c r="AG14490">
        <f t="shared" si="936"/>
        <v>1.9519463898990016E-9</v>
      </c>
    </row>
    <row r="14491" spans="30:33" x14ac:dyDescent="0.2">
      <c r="AD14491">
        <f t="shared" si="934"/>
        <v>14489</v>
      </c>
      <c r="AE14491">
        <f t="shared" si="937"/>
        <v>1.3451292626139999E-13</v>
      </c>
      <c r="AF14491">
        <f t="shared" si="935"/>
        <v>8.393606598711356E-11</v>
      </c>
      <c r="AG14491">
        <f t="shared" si="936"/>
        <v>1.9489577886014247E-9</v>
      </c>
    </row>
    <row r="14492" spans="30:33" x14ac:dyDescent="0.2">
      <c r="AD14492">
        <f t="shared" si="934"/>
        <v>14490</v>
      </c>
      <c r="AE14492">
        <f t="shared" si="937"/>
        <v>1.3429770557938175E-13</v>
      </c>
      <c r="AF14492">
        <f t="shared" si="935"/>
        <v>8.3801768281534176E-11</v>
      </c>
      <c r="AG14492">
        <f t="shared" si="936"/>
        <v>1.9459737538452417E-9</v>
      </c>
    </row>
    <row r="14493" spans="30:33" x14ac:dyDescent="0.2">
      <c r="AD14493">
        <f t="shared" si="934"/>
        <v>14491</v>
      </c>
      <c r="AE14493">
        <f t="shared" si="937"/>
        <v>1.3408282925045474E-13</v>
      </c>
      <c r="AF14493">
        <f t="shared" si="935"/>
        <v>8.3667685452283717E-11</v>
      </c>
      <c r="AG14493">
        <f t="shared" si="936"/>
        <v>1.9429942786683395E-9</v>
      </c>
    </row>
    <row r="14494" spans="30:33" x14ac:dyDescent="0.2">
      <c r="AD14494">
        <f t="shared" si="934"/>
        <v>14492</v>
      </c>
      <c r="AE14494">
        <f t="shared" si="937"/>
        <v>1.3386829672365401E-13</v>
      </c>
      <c r="AF14494">
        <f t="shared" si="935"/>
        <v>8.3533817155560059E-11</v>
      </c>
      <c r="AG14494">
        <f t="shared" si="936"/>
        <v>1.9400193561191938E-9</v>
      </c>
    </row>
    <row r="14495" spans="30:33" x14ac:dyDescent="0.2">
      <c r="AD14495">
        <f t="shared" si="934"/>
        <v>14493</v>
      </c>
      <c r="AE14495">
        <f t="shared" si="937"/>
        <v>1.3365410744889615E-13</v>
      </c>
      <c r="AF14495">
        <f t="shared" si="935"/>
        <v>8.3400163048111165E-11</v>
      </c>
      <c r="AG14495">
        <f t="shared" si="936"/>
        <v>1.9370489792568519E-9</v>
      </c>
    </row>
    <row r="14496" spans="30:33" x14ac:dyDescent="0.2">
      <c r="AD14496">
        <f t="shared" si="934"/>
        <v>14494</v>
      </c>
      <c r="AE14496">
        <f t="shared" si="937"/>
        <v>1.3344026087697792E-13</v>
      </c>
      <c r="AF14496">
        <f t="shared" si="935"/>
        <v>8.3266722787234182E-11</v>
      </c>
      <c r="AG14496">
        <f t="shared" si="936"/>
        <v>1.9340831411509179E-9</v>
      </c>
    </row>
    <row r="14497" spans="30:33" x14ac:dyDescent="0.2">
      <c r="AD14497">
        <f t="shared" si="934"/>
        <v>14495</v>
      </c>
      <c r="AE14497">
        <f t="shared" si="937"/>
        <v>1.3322675645957474E-13</v>
      </c>
      <c r="AF14497">
        <f t="shared" si="935"/>
        <v>8.3133496030774599E-11</v>
      </c>
      <c r="AG14497">
        <f t="shared" si="936"/>
        <v>1.931121834881536E-9</v>
      </c>
    </row>
    <row r="14498" spans="30:33" x14ac:dyDescent="0.2">
      <c r="AD14498">
        <f t="shared" si="934"/>
        <v>14496</v>
      </c>
      <c r="AE14498">
        <f t="shared" si="937"/>
        <v>1.3301359364923943E-13</v>
      </c>
      <c r="AF14498">
        <f t="shared" si="935"/>
        <v>8.3000482437125357E-11</v>
      </c>
      <c r="AG14498">
        <f t="shared" si="936"/>
        <v>1.9281650535393748E-9</v>
      </c>
    </row>
    <row r="14499" spans="30:33" x14ac:dyDescent="0.2">
      <c r="AD14499">
        <f t="shared" si="934"/>
        <v>14497</v>
      </c>
      <c r="AE14499">
        <f t="shared" si="937"/>
        <v>1.3280077189940063E-13</v>
      </c>
      <c r="AF14499">
        <f t="shared" si="935"/>
        <v>8.2867681665225957E-11</v>
      </c>
      <c r="AG14499">
        <f t="shared" si="936"/>
        <v>1.9252127902256111E-9</v>
      </c>
    </row>
    <row r="14500" spans="30:33" x14ac:dyDescent="0.2">
      <c r="AD14500">
        <f t="shared" si="934"/>
        <v>14498</v>
      </c>
      <c r="AE14500">
        <f t="shared" si="937"/>
        <v>1.325882906643616E-13</v>
      </c>
      <c r="AF14500">
        <f t="shared" si="935"/>
        <v>8.2735093374561593E-11</v>
      </c>
      <c r="AG14500">
        <f t="shared" si="936"/>
        <v>1.9222650380519144E-9</v>
      </c>
    </row>
    <row r="14501" spans="30:33" x14ac:dyDescent="0.2">
      <c r="AD14501">
        <f t="shared" si="934"/>
        <v>14499</v>
      </c>
      <c r="AE14501">
        <f t="shared" si="937"/>
        <v>1.3237614939929861E-13</v>
      </c>
      <c r="AF14501">
        <f t="shared" si="935"/>
        <v>8.2602717225162287E-11</v>
      </c>
      <c r="AG14501">
        <f t="shared" si="936"/>
        <v>1.9193217901404307E-9</v>
      </c>
    </row>
    <row r="14502" spans="30:33" x14ac:dyDescent="0.2">
      <c r="AD14502">
        <f t="shared" si="934"/>
        <v>14500</v>
      </c>
      <c r="AE14502">
        <f t="shared" si="937"/>
        <v>1.3216434756025971E-13</v>
      </c>
      <c r="AF14502">
        <f t="shared" si="935"/>
        <v>8.2470552877602023E-11</v>
      </c>
      <c r="AG14502">
        <f t="shared" si="936"/>
        <v>1.9163830396237658E-9</v>
      </c>
    </row>
    <row r="14503" spans="30:33" x14ac:dyDescent="0.2">
      <c r="AD14503">
        <f t="shared" si="934"/>
        <v>14501</v>
      </c>
      <c r="AE14503">
        <f t="shared" si="937"/>
        <v>1.3195288460416329E-13</v>
      </c>
      <c r="AF14503">
        <f t="shared" si="935"/>
        <v>8.2338599992997854E-11</v>
      </c>
      <c r="AG14503">
        <f t="shared" si="936"/>
        <v>1.9134487796449718E-9</v>
      </c>
    </row>
    <row r="14504" spans="30:33" x14ac:dyDescent="0.2">
      <c r="AD14504">
        <f t="shared" si="934"/>
        <v>14502</v>
      </c>
      <c r="AE14504">
        <f t="shared" si="937"/>
        <v>1.3174175998879662E-13</v>
      </c>
      <c r="AF14504">
        <f t="shared" si="935"/>
        <v>8.2206858233009051E-11</v>
      </c>
      <c r="AG14504">
        <f t="shared" si="936"/>
        <v>1.9105190033575288E-9</v>
      </c>
    </row>
    <row r="14505" spans="30:33" x14ac:dyDescent="0.2">
      <c r="AD14505">
        <f t="shared" si="934"/>
        <v>14503</v>
      </c>
      <c r="AE14505">
        <f t="shared" si="937"/>
        <v>1.3153097317281455E-13</v>
      </c>
      <c r="AF14505">
        <f t="shared" si="935"/>
        <v>8.2075327259836236E-11</v>
      </c>
      <c r="AG14505">
        <f t="shared" si="936"/>
        <v>1.9075937039253293E-9</v>
      </c>
    </row>
    <row r="14506" spans="30:33" x14ac:dyDescent="0.2">
      <c r="AD14506">
        <f t="shared" si="934"/>
        <v>14504</v>
      </c>
      <c r="AE14506">
        <f t="shared" si="937"/>
        <v>1.3132052361573802E-13</v>
      </c>
      <c r="AF14506">
        <f t="shared" si="935"/>
        <v>8.1944006736220487E-11</v>
      </c>
      <c r="AG14506">
        <f t="shared" si="936"/>
        <v>1.9046728745226641E-9</v>
      </c>
    </row>
    <row r="14507" spans="30:33" x14ac:dyDescent="0.2">
      <c r="AD14507">
        <f t="shared" si="934"/>
        <v>14505</v>
      </c>
      <c r="AE14507">
        <f t="shared" si="937"/>
        <v>1.3111041077795284E-13</v>
      </c>
      <c r="AF14507">
        <f t="shared" si="935"/>
        <v>8.1812896325442532E-11</v>
      </c>
      <c r="AG14507">
        <f t="shared" si="936"/>
        <v>1.9017565083342057E-9</v>
      </c>
    </row>
    <row r="14508" spans="30:33" x14ac:dyDescent="0.2">
      <c r="AD14508">
        <f t="shared" si="934"/>
        <v>14506</v>
      </c>
      <c r="AE14508">
        <f t="shared" si="937"/>
        <v>1.3090063412070812E-13</v>
      </c>
      <c r="AF14508">
        <f t="shared" si="935"/>
        <v>8.1681995691321823E-11</v>
      </c>
      <c r="AG14508">
        <f t="shared" si="936"/>
        <v>1.8988445985549918E-9</v>
      </c>
    </row>
    <row r="14509" spans="30:33" x14ac:dyDescent="0.2">
      <c r="AD14509">
        <f t="shared" si="934"/>
        <v>14507</v>
      </c>
      <c r="AE14509">
        <f t="shared" si="937"/>
        <v>1.3069119310611497E-13</v>
      </c>
      <c r="AF14509">
        <f t="shared" si="935"/>
        <v>8.1551304498215699E-11</v>
      </c>
      <c r="AG14509">
        <f t="shared" si="936"/>
        <v>1.89593713839041E-9</v>
      </c>
    </row>
    <row r="14510" spans="30:33" x14ac:dyDescent="0.2">
      <c r="AD14510">
        <f t="shared" si="934"/>
        <v>14508</v>
      </c>
      <c r="AE14510">
        <f t="shared" si="937"/>
        <v>1.3048208719714517E-13</v>
      </c>
      <c r="AF14510">
        <f t="shared" si="935"/>
        <v>8.1420822411018548E-11</v>
      </c>
      <c r="AG14510">
        <f t="shared" si="936"/>
        <v>1.893034121056182E-9</v>
      </c>
    </row>
    <row r="14511" spans="30:33" x14ac:dyDescent="0.2">
      <c r="AD14511">
        <f t="shared" si="934"/>
        <v>14509</v>
      </c>
      <c r="AE14511">
        <f t="shared" si="937"/>
        <v>1.3027331585762973E-13</v>
      </c>
      <c r="AF14511">
        <f t="shared" si="935"/>
        <v>8.1290549095160911E-11</v>
      </c>
      <c r="AG14511">
        <f t="shared" si="936"/>
        <v>1.8901355397783498E-9</v>
      </c>
    </row>
    <row r="14512" spans="30:33" x14ac:dyDescent="0.2">
      <c r="AD14512">
        <f t="shared" si="934"/>
        <v>14510</v>
      </c>
      <c r="AE14512">
        <f t="shared" si="937"/>
        <v>1.3006487855225751E-13</v>
      </c>
      <c r="AF14512">
        <f t="shared" si="935"/>
        <v>8.1160484216608645E-11</v>
      </c>
      <c r="AG14512">
        <f t="shared" si="936"/>
        <v>1.8872413877932566E-9</v>
      </c>
    </row>
    <row r="14513" spans="30:33" x14ac:dyDescent="0.2">
      <c r="AD14513">
        <f t="shared" si="934"/>
        <v>14511</v>
      </c>
      <c r="AE14513">
        <f t="shared" si="937"/>
        <v>1.298567747465739E-13</v>
      </c>
      <c r="AF14513">
        <f t="shared" si="935"/>
        <v>8.103062744186207E-11</v>
      </c>
      <c r="AG14513">
        <f t="shared" si="936"/>
        <v>1.8843516583475338E-9</v>
      </c>
    </row>
    <row r="14514" spans="30:33" x14ac:dyDescent="0.2">
      <c r="AD14514">
        <f t="shared" si="934"/>
        <v>14512</v>
      </c>
      <c r="AE14514">
        <f t="shared" si="937"/>
        <v>1.2964900390697938E-13</v>
      </c>
      <c r="AF14514">
        <f t="shared" si="935"/>
        <v>8.0900978437955088E-11</v>
      </c>
      <c r="AG14514">
        <f t="shared" si="936"/>
        <v>1.8814663446980847E-9</v>
      </c>
    </row>
    <row r="14515" spans="30:33" x14ac:dyDescent="0.2">
      <c r="AD14515">
        <f t="shared" si="934"/>
        <v>14513</v>
      </c>
      <c r="AE14515">
        <f t="shared" si="937"/>
        <v>1.294415655007282E-13</v>
      </c>
      <c r="AF14515">
        <f t="shared" si="935"/>
        <v>8.0771536872454357E-11</v>
      </c>
      <c r="AG14515">
        <f t="shared" si="936"/>
        <v>1.8785854401120683E-9</v>
      </c>
    </row>
    <row r="14516" spans="30:33" x14ac:dyDescent="0.2">
      <c r="AD14516">
        <f t="shared" si="934"/>
        <v>14514</v>
      </c>
      <c r="AE14516">
        <f t="shared" si="937"/>
        <v>1.2923445899592704E-13</v>
      </c>
      <c r="AF14516">
        <f t="shared" si="935"/>
        <v>8.0642302413458426E-11</v>
      </c>
      <c r="AG14516">
        <f t="shared" si="936"/>
        <v>1.875708937866885E-9</v>
      </c>
    </row>
    <row r="14517" spans="30:33" x14ac:dyDescent="0.2">
      <c r="AD14517">
        <f t="shared" si="934"/>
        <v>14515</v>
      </c>
      <c r="AE14517">
        <f t="shared" si="937"/>
        <v>1.2902768386153355E-13</v>
      </c>
      <c r="AF14517">
        <f t="shared" si="935"/>
        <v>8.0513274729596892E-11</v>
      </c>
      <c r="AG14517">
        <f t="shared" si="936"/>
        <v>1.8728368312501595E-9</v>
      </c>
    </row>
    <row r="14518" spans="30:33" x14ac:dyDescent="0.2">
      <c r="AD14518">
        <f t="shared" si="934"/>
        <v>14516</v>
      </c>
      <c r="AE14518">
        <f t="shared" si="937"/>
        <v>1.2882123956735508E-13</v>
      </c>
      <c r="AF14518">
        <f t="shared" si="935"/>
        <v>8.038445349002954E-11</v>
      </c>
      <c r="AG14518">
        <f t="shared" si="936"/>
        <v>1.8699691135597266E-9</v>
      </c>
    </row>
    <row r="14519" spans="30:33" x14ac:dyDescent="0.2">
      <c r="AD14519">
        <f t="shared" si="934"/>
        <v>14517</v>
      </c>
      <c r="AE14519">
        <f t="shared" si="937"/>
        <v>1.2861512558404732E-13</v>
      </c>
      <c r="AF14519">
        <f t="shared" si="935"/>
        <v>8.0255838364445494E-11</v>
      </c>
      <c r="AG14519">
        <f t="shared" si="936"/>
        <v>1.8671057781036148E-9</v>
      </c>
    </row>
    <row r="14520" spans="30:33" x14ac:dyDescent="0.2">
      <c r="AD14520">
        <f t="shared" si="934"/>
        <v>14518</v>
      </c>
      <c r="AE14520">
        <f t="shared" si="937"/>
        <v>1.2840934138311285E-13</v>
      </c>
      <c r="AF14520">
        <f t="shared" si="935"/>
        <v>8.0127429023062372E-11</v>
      </c>
      <c r="AG14520">
        <f t="shared" si="936"/>
        <v>1.8642468182000322E-9</v>
      </c>
    </row>
    <row r="14521" spans="30:33" x14ac:dyDescent="0.2">
      <c r="AD14521">
        <f t="shared" si="934"/>
        <v>14519</v>
      </c>
      <c r="AE14521">
        <f t="shared" si="937"/>
        <v>1.2820388643689986E-13</v>
      </c>
      <c r="AF14521">
        <f t="shared" si="935"/>
        <v>7.9999225136625467E-11</v>
      </c>
      <c r="AG14521">
        <f t="shared" si="936"/>
        <v>1.8613922271773491E-9</v>
      </c>
    </row>
    <row r="14522" spans="30:33" x14ac:dyDescent="0.2">
      <c r="AD14522">
        <f t="shared" si="934"/>
        <v>14520</v>
      </c>
      <c r="AE14522">
        <f t="shared" si="937"/>
        <v>1.2799876021860081E-13</v>
      </c>
      <c r="AF14522">
        <f t="shared" si="935"/>
        <v>7.9871226376406859E-11</v>
      </c>
      <c r="AG14522">
        <f t="shared" si="936"/>
        <v>1.8585419983740837E-9</v>
      </c>
    </row>
    <row r="14523" spans="30:33" x14ac:dyDescent="0.2">
      <c r="AD14523">
        <f t="shared" si="934"/>
        <v>14521</v>
      </c>
      <c r="AE14523">
        <f t="shared" si="937"/>
        <v>1.2779396220225102E-13</v>
      </c>
      <c r="AF14523">
        <f t="shared" si="935"/>
        <v>7.9743432414204609E-11</v>
      </c>
      <c r="AG14523">
        <f t="shared" si="936"/>
        <v>1.8556961251388871E-9</v>
      </c>
    </row>
    <row r="14524" spans="30:33" x14ac:dyDescent="0.2">
      <c r="AD14524">
        <f t="shared" si="934"/>
        <v>14522</v>
      </c>
      <c r="AE14524">
        <f t="shared" si="937"/>
        <v>1.2758949186272743E-13</v>
      </c>
      <c r="AF14524">
        <f t="shared" si="935"/>
        <v>7.9615842922341883E-11</v>
      </c>
      <c r="AG14524">
        <f t="shared" si="936"/>
        <v>1.8528546008305277E-9</v>
      </c>
    </row>
    <row r="14525" spans="30:33" x14ac:dyDescent="0.2">
      <c r="AD14525">
        <f t="shared" si="934"/>
        <v>14523</v>
      </c>
      <c r="AE14525">
        <f t="shared" si="937"/>
        <v>1.2738534867574707E-13</v>
      </c>
      <c r="AF14525">
        <f t="shared" si="935"/>
        <v>7.9488457573666127E-11</v>
      </c>
      <c r="AG14525">
        <f t="shared" si="936"/>
        <v>1.8500174188178746E-9</v>
      </c>
    </row>
    <row r="14526" spans="30:33" x14ac:dyDescent="0.2">
      <c r="AD14526">
        <f t="shared" si="934"/>
        <v>14524</v>
      </c>
      <c r="AE14526">
        <f t="shared" si="937"/>
        <v>1.2718153211786586E-13</v>
      </c>
      <c r="AF14526">
        <f t="shared" si="935"/>
        <v>7.9361276041548259E-11</v>
      </c>
      <c r="AG14526">
        <f t="shared" si="936"/>
        <v>1.8471845724798839E-9</v>
      </c>
    </row>
    <row r="14527" spans="30:33" x14ac:dyDescent="0.2">
      <c r="AD14527">
        <f t="shared" si="934"/>
        <v>14525</v>
      </c>
      <c r="AE14527">
        <f t="shared" si="937"/>
        <v>1.2697804166647728E-13</v>
      </c>
      <c r="AF14527">
        <f t="shared" si="935"/>
        <v>7.9234297999881784E-11</v>
      </c>
      <c r="AG14527">
        <f t="shared" si="936"/>
        <v>1.8443560552055824E-9</v>
      </c>
    </row>
    <row r="14528" spans="30:33" x14ac:dyDescent="0.2">
      <c r="AD14528">
        <f t="shared" si="934"/>
        <v>14526</v>
      </c>
      <c r="AE14528">
        <f t="shared" si="937"/>
        <v>1.2677487679981091E-13</v>
      </c>
      <c r="AF14528">
        <f t="shared" si="935"/>
        <v>7.9107523123081965E-11</v>
      </c>
      <c r="AG14528">
        <f t="shared" si="936"/>
        <v>1.8415318603940533E-9</v>
      </c>
    </row>
    <row r="14529" spans="30:33" x14ac:dyDescent="0.2">
      <c r="AD14529">
        <f t="shared" si="934"/>
        <v>14527</v>
      </c>
      <c r="AE14529">
        <f t="shared" si="937"/>
        <v>1.2657203699693121E-13</v>
      </c>
      <c r="AF14529">
        <f t="shared" si="935"/>
        <v>7.898095108608503E-11</v>
      </c>
      <c r="AG14529">
        <f t="shared" si="936"/>
        <v>1.8387119814544196E-9</v>
      </c>
    </row>
    <row r="14530" spans="30:33" x14ac:dyDescent="0.2">
      <c r="AD14530">
        <f t="shared" si="934"/>
        <v>14528</v>
      </c>
      <c r="AE14530">
        <f t="shared" si="937"/>
        <v>1.263695217377361E-13</v>
      </c>
      <c r="AF14530">
        <f t="shared" si="935"/>
        <v>7.8854581564347287E-11</v>
      </c>
      <c r="AG14530">
        <f t="shared" si="936"/>
        <v>1.8358964118058302E-9</v>
      </c>
    </row>
    <row r="14531" spans="30:33" x14ac:dyDescent="0.2">
      <c r="AD14531">
        <f t="shared" si="934"/>
        <v>14529</v>
      </c>
      <c r="AE14531">
        <f t="shared" si="937"/>
        <v>1.2616733050295572E-13</v>
      </c>
      <c r="AF14531">
        <f t="shared" si="935"/>
        <v>7.8728414233844332E-11</v>
      </c>
      <c r="AG14531">
        <f t="shared" si="936"/>
        <v>1.8330851448774436E-9</v>
      </c>
    </row>
    <row r="14532" spans="30:33" x14ac:dyDescent="0.2">
      <c r="AD14532">
        <f t="shared" si="934"/>
        <v>14530</v>
      </c>
      <c r="AE14532">
        <f t="shared" si="937"/>
        <v>1.25965462774151E-13</v>
      </c>
      <c r="AF14532">
        <f t="shared" si="935"/>
        <v>7.8602448771070182E-11</v>
      </c>
      <c r="AG14532">
        <f t="shared" si="936"/>
        <v>1.8302781741084139E-9</v>
      </c>
    </row>
    <row r="14533" spans="30:33" x14ac:dyDescent="0.2">
      <c r="AD14533">
        <f t="shared" si="934"/>
        <v>14531</v>
      </c>
      <c r="AE14533">
        <f t="shared" si="937"/>
        <v>1.2576391803371236E-13</v>
      </c>
      <c r="AF14533">
        <f t="shared" si="935"/>
        <v>7.8476684853036464E-11</v>
      </c>
      <c r="AG14533">
        <f t="shared" si="936"/>
        <v>1.8274754929478742E-9</v>
      </c>
    </row>
    <row r="14534" spans="30:33" x14ac:dyDescent="0.2">
      <c r="AD14534">
        <f t="shared" si="934"/>
        <v>14532</v>
      </c>
      <c r="AE14534">
        <f t="shared" si="937"/>
        <v>1.255626957648584E-13</v>
      </c>
      <c r="AF14534">
        <f t="shared" si="935"/>
        <v>7.8351122157271599E-11</v>
      </c>
      <c r="AG14534">
        <f t="shared" si="936"/>
        <v>1.8246770948549224E-9</v>
      </c>
    </row>
    <row r="14535" spans="30:33" x14ac:dyDescent="0.2">
      <c r="AD14535">
        <f t="shared" si="934"/>
        <v>14533</v>
      </c>
      <c r="AE14535">
        <f t="shared" si="937"/>
        <v>1.2536179545163463E-13</v>
      </c>
      <c r="AF14535">
        <f t="shared" si="935"/>
        <v>7.822576036181996E-11</v>
      </c>
      <c r="AG14535">
        <f t="shared" si="936"/>
        <v>1.8218829732986059E-9</v>
      </c>
    </row>
    <row r="14536" spans="30:33" x14ac:dyDescent="0.2">
      <c r="AD14536">
        <f t="shared" si="934"/>
        <v>14534</v>
      </c>
      <c r="AE14536">
        <f t="shared" si="937"/>
        <v>1.25161216578912E-13</v>
      </c>
      <c r="AF14536">
        <f t="shared" si="935"/>
        <v>7.8100599145241048E-11</v>
      </c>
      <c r="AG14536">
        <f t="shared" si="936"/>
        <v>1.8190931217579071E-9</v>
      </c>
    </row>
    <row r="14537" spans="30:33" x14ac:dyDescent="0.2">
      <c r="AD14537">
        <f t="shared" si="934"/>
        <v>14535</v>
      </c>
      <c r="AE14537">
        <f t="shared" si="937"/>
        <v>1.2496095863238573E-13</v>
      </c>
      <c r="AF14537">
        <f t="shared" si="935"/>
        <v>7.7975638186608664E-11</v>
      </c>
      <c r="AG14537">
        <f t="shared" si="936"/>
        <v>1.8163075337217266E-9</v>
      </c>
    </row>
    <row r="14538" spans="30:33" x14ac:dyDescent="0.2">
      <c r="AD14538">
        <f t="shared" si="934"/>
        <v>14536</v>
      </c>
      <c r="AE14538">
        <f t="shared" si="937"/>
        <v>1.2476102109857392E-13</v>
      </c>
      <c r="AF14538">
        <f t="shared" si="935"/>
        <v>7.7850877165510081E-11</v>
      </c>
      <c r="AG14538">
        <f t="shared" si="936"/>
        <v>1.8135262026888704E-9</v>
      </c>
    </row>
    <row r="14539" spans="30:33" x14ac:dyDescent="0.2">
      <c r="AD14539">
        <f t="shared" si="934"/>
        <v>14537</v>
      </c>
      <c r="AE14539">
        <f t="shared" si="937"/>
        <v>1.2456140346481619E-13</v>
      </c>
      <c r="AF14539">
        <f t="shared" si="935"/>
        <v>7.7726315762045256E-11</v>
      </c>
      <c r="AG14539">
        <f t="shared" si="936"/>
        <v>1.8107491221680329E-9</v>
      </c>
    </row>
    <row r="14540" spans="30:33" x14ac:dyDescent="0.2">
      <c r="AD14540">
        <f t="shared" si="934"/>
        <v>14538</v>
      </c>
      <c r="AE14540">
        <f t="shared" si="937"/>
        <v>1.2436210521927246E-13</v>
      </c>
      <c r="AF14540">
        <f t="shared" si="935"/>
        <v>7.7601953656825976E-11</v>
      </c>
      <c r="AG14540">
        <f t="shared" si="936"/>
        <v>1.807976285677783E-9</v>
      </c>
    </row>
    <row r="14541" spans="30:33" x14ac:dyDescent="0.2">
      <c r="AD14541">
        <f t="shared" si="934"/>
        <v>14539</v>
      </c>
      <c r="AE14541">
        <f t="shared" si="937"/>
        <v>1.2416312585092162E-13</v>
      </c>
      <c r="AF14541">
        <f t="shared" si="935"/>
        <v>7.7477790530975046E-11</v>
      </c>
      <c r="AG14541">
        <f t="shared" si="936"/>
        <v>1.8052076867465494E-9</v>
      </c>
    </row>
    <row r="14542" spans="30:33" x14ac:dyDescent="0.2">
      <c r="AD14542">
        <f t="shared" si="934"/>
        <v>14540</v>
      </c>
      <c r="AE14542">
        <f t="shared" si="937"/>
        <v>1.2396446484956012E-13</v>
      </c>
      <c r="AF14542">
        <f t="shared" si="935"/>
        <v>7.7353826066125485E-11</v>
      </c>
      <c r="AG14542">
        <f t="shared" si="936"/>
        <v>1.802443318912604E-9</v>
      </c>
    </row>
    <row r="14543" spans="30:33" x14ac:dyDescent="0.2">
      <c r="AD14543">
        <f t="shared" si="934"/>
        <v>14541</v>
      </c>
      <c r="AE14543">
        <f t="shared" si="937"/>
        <v>1.2376612170580084E-13</v>
      </c>
      <c r="AF14543">
        <f t="shared" si="935"/>
        <v>7.7230059944419677E-11</v>
      </c>
      <c r="AG14543">
        <f t="shared" si="936"/>
        <v>1.7996831757240501E-9</v>
      </c>
    </row>
    <row r="14544" spans="30:33" x14ac:dyDescent="0.2">
      <c r="AD14544">
        <f t="shared" ref="AD14544:AD14607" si="938">AD14543+1</f>
        <v>14542</v>
      </c>
      <c r="AE14544">
        <f t="shared" si="937"/>
        <v>1.2356809591107153E-13</v>
      </c>
      <c r="AF14544">
        <f t="shared" ref="AF14544:AF14607" si="939">AF14543*$AF$3</f>
        <v>7.7106491848508601E-11</v>
      </c>
      <c r="AG14544">
        <f t="shared" ref="AG14544:AG14607" si="940">AD14544*AE14544</f>
        <v>1.7969272507388022E-9</v>
      </c>
    </row>
    <row r="14545" spans="30:33" x14ac:dyDescent="0.2">
      <c r="AD14545">
        <f t="shared" si="938"/>
        <v>14543</v>
      </c>
      <c r="AE14545">
        <f t="shared" si="937"/>
        <v>1.2337038695761383E-13</v>
      </c>
      <c r="AF14545">
        <f t="shared" si="939"/>
        <v>7.6983121461550988E-11</v>
      </c>
      <c r="AG14545">
        <f t="shared" si="940"/>
        <v>1.7941755375245779E-9</v>
      </c>
    </row>
    <row r="14546" spans="30:33" x14ac:dyDescent="0.2">
      <c r="AD14546">
        <f t="shared" si="938"/>
        <v>14544</v>
      </c>
      <c r="AE14546">
        <f t="shared" si="937"/>
        <v>1.2317299433848163E-13</v>
      </c>
      <c r="AF14546">
        <f t="shared" si="939"/>
        <v>7.6859948467212499E-11</v>
      </c>
      <c r="AG14546">
        <f t="shared" si="940"/>
        <v>1.7914280296588769E-9</v>
      </c>
    </row>
    <row r="14547" spans="30:33" x14ac:dyDescent="0.2">
      <c r="AD14547">
        <f t="shared" si="938"/>
        <v>14545</v>
      </c>
      <c r="AE14547">
        <f t="shared" ref="AE14547:AE14610" si="941">AF14546*$AE$3</f>
        <v>1.2297591754754004E-13</v>
      </c>
      <c r="AF14547">
        <f t="shared" si="939"/>
        <v>7.673697254966495E-11</v>
      </c>
      <c r="AG14547">
        <f t="shared" si="940"/>
        <v>1.7886847207289699E-9</v>
      </c>
    </row>
    <row r="14548" spans="30:33" x14ac:dyDescent="0.2">
      <c r="AD14548">
        <f t="shared" si="938"/>
        <v>14546</v>
      </c>
      <c r="AE14548">
        <f t="shared" si="941"/>
        <v>1.2277915607946397E-13</v>
      </c>
      <c r="AF14548">
        <f t="shared" si="939"/>
        <v>7.6614193393585478E-11</v>
      </c>
      <c r="AG14548">
        <f t="shared" si="940"/>
        <v>1.7859456043318829E-9</v>
      </c>
    </row>
    <row r="14549" spans="30:33" x14ac:dyDescent="0.2">
      <c r="AD14549">
        <f t="shared" si="938"/>
        <v>14547</v>
      </c>
      <c r="AE14549">
        <f t="shared" si="941"/>
        <v>1.2258270942973682E-13</v>
      </c>
      <c r="AF14549">
        <f t="shared" si="939"/>
        <v>7.6491610684155732E-11</v>
      </c>
      <c r="AG14549">
        <f t="shared" si="940"/>
        <v>1.7832106740743815E-9</v>
      </c>
    </row>
    <row r="14550" spans="30:33" x14ac:dyDescent="0.2">
      <c r="AD14550">
        <f t="shared" si="938"/>
        <v>14548</v>
      </c>
      <c r="AE14550">
        <f t="shared" si="941"/>
        <v>1.2238657709464922E-13</v>
      </c>
      <c r="AF14550">
        <f t="shared" si="939"/>
        <v>7.6369224107061077E-11</v>
      </c>
      <c r="AG14550">
        <f t="shared" si="940"/>
        <v>1.7804799235729569E-9</v>
      </c>
    </row>
    <row r="14551" spans="30:33" x14ac:dyDescent="0.2">
      <c r="AD14551">
        <f t="shared" si="938"/>
        <v>14549</v>
      </c>
      <c r="AE14551">
        <f t="shared" si="941"/>
        <v>1.2219075857129777E-13</v>
      </c>
      <c r="AF14551">
        <f t="shared" si="939"/>
        <v>7.6247033348489778E-11</v>
      </c>
      <c r="AG14551">
        <f t="shared" si="940"/>
        <v>1.7777533464538114E-9</v>
      </c>
    </row>
    <row r="14552" spans="30:33" x14ac:dyDescent="0.2">
      <c r="AD14552">
        <f t="shared" si="938"/>
        <v>14550</v>
      </c>
      <c r="AE14552">
        <f t="shared" si="941"/>
        <v>1.2199525335758371E-13</v>
      </c>
      <c r="AF14552">
        <f t="shared" si="939"/>
        <v>7.6125038095132186E-11</v>
      </c>
      <c r="AG14552">
        <f t="shared" si="940"/>
        <v>1.7750309363528429E-9</v>
      </c>
    </row>
    <row r="14553" spans="30:33" x14ac:dyDescent="0.2">
      <c r="AD14553">
        <f t="shared" si="938"/>
        <v>14551</v>
      </c>
      <c r="AE14553">
        <f t="shared" si="941"/>
        <v>1.2180006095221154E-13</v>
      </c>
      <c r="AF14553">
        <f t="shared" si="939"/>
        <v>7.6003238034179973E-11</v>
      </c>
      <c r="AG14553">
        <f t="shared" si="940"/>
        <v>1.7723126869156301E-9</v>
      </c>
    </row>
    <row r="14554" spans="30:33" x14ac:dyDescent="0.2">
      <c r="AD14554">
        <f t="shared" si="938"/>
        <v>14552</v>
      </c>
      <c r="AE14554">
        <f t="shared" si="941"/>
        <v>1.2160518085468801E-13</v>
      </c>
      <c r="AF14554">
        <f t="shared" si="939"/>
        <v>7.5881632853325284E-11</v>
      </c>
      <c r="AG14554">
        <f t="shared" si="940"/>
        <v>1.7695985917974199E-9</v>
      </c>
    </row>
    <row r="14555" spans="30:33" x14ac:dyDescent="0.2">
      <c r="AD14555">
        <f t="shared" si="938"/>
        <v>14553</v>
      </c>
      <c r="AE14555">
        <f t="shared" si="941"/>
        <v>1.2141061256532052E-13</v>
      </c>
      <c r="AF14555">
        <f t="shared" si="939"/>
        <v>7.5760222240759956E-11</v>
      </c>
      <c r="AG14555">
        <f t="shared" si="940"/>
        <v>1.7668886446631095E-9</v>
      </c>
    </row>
    <row r="14556" spans="30:33" x14ac:dyDescent="0.2">
      <c r="AD14556">
        <f t="shared" si="938"/>
        <v>14554</v>
      </c>
      <c r="AE14556">
        <f t="shared" si="941"/>
        <v>1.2121635558521599E-13</v>
      </c>
      <c r="AF14556">
        <f t="shared" si="939"/>
        <v>7.5639005885174734E-11</v>
      </c>
      <c r="AG14556">
        <f t="shared" si="940"/>
        <v>1.7641828391872335E-9</v>
      </c>
    </row>
    <row r="14557" spans="30:33" x14ac:dyDescent="0.2">
      <c r="AD14557">
        <f t="shared" si="938"/>
        <v>14555</v>
      </c>
      <c r="AE14557">
        <f t="shared" si="941"/>
        <v>1.2102240941627964E-13</v>
      </c>
      <c r="AF14557">
        <f t="shared" si="939"/>
        <v>7.5517983475758455E-11</v>
      </c>
      <c r="AG14557">
        <f t="shared" si="940"/>
        <v>1.7614811690539503E-9</v>
      </c>
    </row>
    <row r="14558" spans="30:33" x14ac:dyDescent="0.2">
      <c r="AD14558">
        <f t="shared" si="938"/>
        <v>14556</v>
      </c>
      <c r="AE14558">
        <f t="shared" si="941"/>
        <v>1.2082877356121358E-13</v>
      </c>
      <c r="AF14558">
        <f t="shared" si="939"/>
        <v>7.5397154702197232E-11</v>
      </c>
      <c r="AG14558">
        <f t="shared" si="940"/>
        <v>1.758783627957025E-9</v>
      </c>
    </row>
    <row r="14559" spans="30:33" x14ac:dyDescent="0.2">
      <c r="AD14559">
        <f t="shared" si="938"/>
        <v>14557</v>
      </c>
      <c r="AE14559">
        <f t="shared" si="941"/>
        <v>1.2063544752351563E-13</v>
      </c>
      <c r="AF14559">
        <f t="shared" si="939"/>
        <v>7.5276519254673709E-11</v>
      </c>
      <c r="AG14559">
        <f t="shared" si="940"/>
        <v>1.756090209599817E-9</v>
      </c>
    </row>
    <row r="14560" spans="30:33" x14ac:dyDescent="0.2">
      <c r="AD14560">
        <f t="shared" si="938"/>
        <v>14558</v>
      </c>
      <c r="AE14560">
        <f t="shared" si="941"/>
        <v>1.2044243080747799E-13</v>
      </c>
      <c r="AF14560">
        <f t="shared" si="939"/>
        <v>7.5156076823866228E-11</v>
      </c>
      <c r="AG14560">
        <f t="shared" si="940"/>
        <v>1.7534009076952646E-9</v>
      </c>
    </row>
    <row r="14561" spans="30:33" x14ac:dyDescent="0.2">
      <c r="AD14561">
        <f t="shared" si="938"/>
        <v>14559</v>
      </c>
      <c r="AE14561">
        <f t="shared" si="941"/>
        <v>1.2024972291818601E-13</v>
      </c>
      <c r="AF14561">
        <f t="shared" si="939"/>
        <v>7.5035827100948044E-11</v>
      </c>
      <c r="AG14561">
        <f t="shared" si="940"/>
        <v>1.75071571596587E-9</v>
      </c>
    </row>
    <row r="14562" spans="30:33" x14ac:dyDescent="0.2">
      <c r="AD14562">
        <f t="shared" si="938"/>
        <v>14560</v>
      </c>
      <c r="AE14562">
        <f t="shared" si="941"/>
        <v>1.2005732336151693E-13</v>
      </c>
      <c r="AF14562">
        <f t="shared" si="939"/>
        <v>7.4915769777586526E-11</v>
      </c>
      <c r="AG14562">
        <f t="shared" si="940"/>
        <v>1.7480346281436865E-9</v>
      </c>
    </row>
    <row r="14563" spans="30:33" x14ac:dyDescent="0.2">
      <c r="AD14563">
        <f t="shared" si="938"/>
        <v>14561</v>
      </c>
      <c r="AE14563">
        <f t="shared" si="941"/>
        <v>1.1986523164413851E-13</v>
      </c>
      <c r="AF14563">
        <f t="shared" si="939"/>
        <v>7.4795904545942387E-11</v>
      </c>
      <c r="AG14563">
        <f t="shared" si="940"/>
        <v>1.7453576379703009E-9</v>
      </c>
    </row>
    <row r="14564" spans="30:33" x14ac:dyDescent="0.2">
      <c r="AD14564">
        <f t="shared" si="938"/>
        <v>14562</v>
      </c>
      <c r="AE14564">
        <f t="shared" si="941"/>
        <v>1.1967344727350787E-13</v>
      </c>
      <c r="AF14564">
        <f t="shared" si="939"/>
        <v>7.4676231098668879E-11</v>
      </c>
      <c r="AG14564">
        <f t="shared" si="940"/>
        <v>1.7426847391968215E-9</v>
      </c>
    </row>
    <row r="14565" spans="30:33" x14ac:dyDescent="0.2">
      <c r="AD14565">
        <f t="shared" si="938"/>
        <v>14563</v>
      </c>
      <c r="AE14565">
        <f t="shared" si="941"/>
        <v>1.1948196975787026E-13</v>
      </c>
      <c r="AF14565">
        <f t="shared" si="939"/>
        <v>7.4556749128911009E-11</v>
      </c>
      <c r="AG14565">
        <f t="shared" si="940"/>
        <v>1.7400159255838647E-9</v>
      </c>
    </row>
    <row r="14566" spans="30:33" x14ac:dyDescent="0.2">
      <c r="AD14566">
        <f t="shared" si="938"/>
        <v>14564</v>
      </c>
      <c r="AE14566">
        <f t="shared" si="941"/>
        <v>1.1929079860625766E-13</v>
      </c>
      <c r="AF14566">
        <f t="shared" si="939"/>
        <v>7.4437458330304744E-11</v>
      </c>
      <c r="AG14566">
        <f t="shared" si="940"/>
        <v>1.7373511909015366E-9</v>
      </c>
    </row>
    <row r="14567" spans="30:33" x14ac:dyDescent="0.2">
      <c r="AD14567">
        <f t="shared" si="938"/>
        <v>14565</v>
      </c>
      <c r="AE14567">
        <f t="shared" si="941"/>
        <v>1.1909993332848764E-13</v>
      </c>
      <c r="AF14567">
        <f t="shared" si="939"/>
        <v>7.4318358396976258E-11</v>
      </c>
      <c r="AG14567">
        <f t="shared" si="940"/>
        <v>1.7346905289294223E-9</v>
      </c>
    </row>
    <row r="14568" spans="30:33" x14ac:dyDescent="0.2">
      <c r="AD14568">
        <f t="shared" si="938"/>
        <v>14566</v>
      </c>
      <c r="AE14568">
        <f t="shared" si="941"/>
        <v>1.1890937343516206E-13</v>
      </c>
      <c r="AF14568">
        <f t="shared" si="939"/>
        <v>7.4199449023541093E-11</v>
      </c>
      <c r="AG14568">
        <f t="shared" si="940"/>
        <v>1.7320339334565704E-9</v>
      </c>
    </row>
    <row r="14569" spans="30:33" x14ac:dyDescent="0.2">
      <c r="AD14569">
        <f t="shared" si="938"/>
        <v>14567</v>
      </c>
      <c r="AE14569">
        <f t="shared" si="941"/>
        <v>1.187191184376658E-13</v>
      </c>
      <c r="AF14569">
        <f t="shared" si="939"/>
        <v>7.4080729905103422E-11</v>
      </c>
      <c r="AG14569">
        <f t="shared" si="940"/>
        <v>1.7293813982814778E-9</v>
      </c>
    </row>
    <row r="14570" spans="30:33" x14ac:dyDescent="0.2">
      <c r="AD14570">
        <f t="shared" si="938"/>
        <v>14568</v>
      </c>
      <c r="AE14570">
        <f t="shared" si="941"/>
        <v>1.1852916784816553E-13</v>
      </c>
      <c r="AF14570">
        <f t="shared" si="939"/>
        <v>7.3962200737255248E-11</v>
      </c>
      <c r="AG14570">
        <f t="shared" si="940"/>
        <v>1.7267329172120755E-9</v>
      </c>
    </row>
    <row r="14571" spans="30:33" x14ac:dyDescent="0.2">
      <c r="AD14571">
        <f t="shared" si="938"/>
        <v>14569</v>
      </c>
      <c r="AE14571">
        <f t="shared" si="941"/>
        <v>1.1833952117960844E-13</v>
      </c>
      <c r="AF14571">
        <f t="shared" si="939"/>
        <v>7.3843861216075641E-11</v>
      </c>
      <c r="AG14571">
        <f t="shared" si="940"/>
        <v>1.7240884840657154E-9</v>
      </c>
    </row>
    <row r="14572" spans="30:33" x14ac:dyDescent="0.2">
      <c r="AD14572">
        <f t="shared" si="938"/>
        <v>14570</v>
      </c>
      <c r="AE14572">
        <f t="shared" si="941"/>
        <v>1.1815017794572108E-13</v>
      </c>
      <c r="AF14572">
        <f t="shared" si="939"/>
        <v>7.3725711038129911E-11</v>
      </c>
      <c r="AG14572">
        <f t="shared" si="940"/>
        <v>1.7214480926691562E-9</v>
      </c>
    </row>
    <row r="14573" spans="30:33" x14ac:dyDescent="0.2">
      <c r="AD14573">
        <f t="shared" si="938"/>
        <v>14571</v>
      </c>
      <c r="AE14573">
        <f t="shared" si="941"/>
        <v>1.1796113766100791E-13</v>
      </c>
      <c r="AF14573">
        <f t="shared" si="939"/>
        <v>7.3607749900468897E-11</v>
      </c>
      <c r="AG14573">
        <f t="shared" si="940"/>
        <v>1.7188117368585462E-9</v>
      </c>
    </row>
    <row r="14574" spans="30:33" x14ac:dyDescent="0.2">
      <c r="AD14574">
        <f t="shared" si="938"/>
        <v>14572</v>
      </c>
      <c r="AE14574">
        <f t="shared" si="941"/>
        <v>1.177723998407503E-13</v>
      </c>
      <c r="AF14574">
        <f t="shared" si="939"/>
        <v>7.348997750062814E-11</v>
      </c>
      <c r="AG14574">
        <f t="shared" si="940"/>
        <v>1.7161794104794134E-9</v>
      </c>
    </row>
    <row r="14575" spans="30:33" x14ac:dyDescent="0.2">
      <c r="AD14575">
        <f t="shared" si="938"/>
        <v>14573</v>
      </c>
      <c r="AE14575">
        <f t="shared" si="941"/>
        <v>1.1758396400100508E-13</v>
      </c>
      <c r="AF14575">
        <f t="shared" si="939"/>
        <v>7.3372393536627134E-11</v>
      </c>
      <c r="AG14575">
        <f t="shared" si="940"/>
        <v>1.7135511073866471E-9</v>
      </c>
    </row>
    <row r="14576" spans="30:33" x14ac:dyDescent="0.2">
      <c r="AD14576">
        <f t="shared" si="938"/>
        <v>14574</v>
      </c>
      <c r="AE14576">
        <f t="shared" si="941"/>
        <v>1.1739582965860346E-13</v>
      </c>
      <c r="AF14576">
        <f t="shared" si="939"/>
        <v>7.3254997706968524E-11</v>
      </c>
      <c r="AG14576">
        <f t="shared" si="940"/>
        <v>1.7109268214444868E-9</v>
      </c>
    </row>
    <row r="14577" spans="30:33" x14ac:dyDescent="0.2">
      <c r="AD14577">
        <f t="shared" si="938"/>
        <v>14575</v>
      </c>
      <c r="AE14577">
        <f t="shared" si="941"/>
        <v>1.1720799633114969E-13</v>
      </c>
      <c r="AF14577">
        <f t="shared" si="939"/>
        <v>7.3137789710637368E-11</v>
      </c>
      <c r="AG14577">
        <f t="shared" si="940"/>
        <v>1.7083065465265067E-9</v>
      </c>
    </row>
    <row r="14578" spans="30:33" x14ac:dyDescent="0.2">
      <c r="AD14578">
        <f t="shared" si="938"/>
        <v>14576</v>
      </c>
      <c r="AE14578">
        <f t="shared" si="941"/>
        <v>1.1702046353701984E-13</v>
      </c>
      <c r="AF14578">
        <f t="shared" si="939"/>
        <v>7.3020769247100351E-11</v>
      </c>
      <c r="AG14578">
        <f t="shared" si="940"/>
        <v>1.7056902765156013E-9</v>
      </c>
    </row>
    <row r="14579" spans="30:33" x14ac:dyDescent="0.2">
      <c r="AD14579">
        <f t="shared" si="938"/>
        <v>14577</v>
      </c>
      <c r="AE14579">
        <f t="shared" si="941"/>
        <v>1.1683323079536062E-13</v>
      </c>
      <c r="AF14579">
        <f t="shared" si="939"/>
        <v>7.2903936016304983E-11</v>
      </c>
      <c r="AG14579">
        <f t="shared" si="940"/>
        <v>1.7030780053039717E-9</v>
      </c>
    </row>
    <row r="14580" spans="30:33" x14ac:dyDescent="0.2">
      <c r="AD14580">
        <f t="shared" si="938"/>
        <v>14578</v>
      </c>
      <c r="AE14580">
        <f t="shared" si="941"/>
        <v>1.1664629762608802E-13</v>
      </c>
      <c r="AF14580">
        <f t="shared" si="939"/>
        <v>7.2787289718678886E-11</v>
      </c>
      <c r="AG14580">
        <f t="shared" si="940"/>
        <v>1.7004697267931112E-9</v>
      </c>
    </row>
    <row r="14581" spans="30:33" x14ac:dyDescent="0.2">
      <c r="AD14581">
        <f t="shared" si="938"/>
        <v>14579</v>
      </c>
      <c r="AE14581">
        <f t="shared" si="941"/>
        <v>1.1645966354988627E-13</v>
      </c>
      <c r="AF14581">
        <f t="shared" si="939"/>
        <v>7.2670830055128997E-11</v>
      </c>
      <c r="AG14581">
        <f t="shared" si="940"/>
        <v>1.697865434893792E-9</v>
      </c>
    </row>
    <row r="14582" spans="30:33" x14ac:dyDescent="0.2">
      <c r="AD14582">
        <f t="shared" si="938"/>
        <v>14580</v>
      </c>
      <c r="AE14582">
        <f t="shared" si="941"/>
        <v>1.1627332808820644E-13</v>
      </c>
      <c r="AF14582">
        <f t="shared" si="939"/>
        <v>7.2554556727040787E-11</v>
      </c>
      <c r="AG14582">
        <f t="shared" si="940"/>
        <v>1.6952651235260499E-9</v>
      </c>
    </row>
    <row r="14583" spans="30:33" x14ac:dyDescent="0.2">
      <c r="AD14583">
        <f t="shared" si="938"/>
        <v>14581</v>
      </c>
      <c r="AE14583">
        <f t="shared" si="941"/>
        <v>1.1608729076326532E-13</v>
      </c>
      <c r="AF14583">
        <f t="shared" si="939"/>
        <v>7.2438469436277517E-11</v>
      </c>
      <c r="AG14583">
        <f t="shared" si="940"/>
        <v>1.6926687866191717E-9</v>
      </c>
    </row>
    <row r="14584" spans="30:33" x14ac:dyDescent="0.2">
      <c r="AD14584">
        <f t="shared" si="938"/>
        <v>14582</v>
      </c>
      <c r="AE14584">
        <f t="shared" si="941"/>
        <v>1.1590155109804407E-13</v>
      </c>
      <c r="AF14584">
        <f t="shared" si="939"/>
        <v>7.2322567885179471E-11</v>
      </c>
      <c r="AG14584">
        <f t="shared" si="940"/>
        <v>1.6900764181116786E-9</v>
      </c>
    </row>
    <row r="14585" spans="30:33" x14ac:dyDescent="0.2">
      <c r="AD14585">
        <f t="shared" si="938"/>
        <v>14583</v>
      </c>
      <c r="AE14585">
        <f t="shared" si="941"/>
        <v>1.157161086162872E-13</v>
      </c>
      <c r="AF14585">
        <f t="shared" si="939"/>
        <v>7.2206851776563182E-11</v>
      </c>
      <c r="AG14585">
        <f t="shared" si="940"/>
        <v>1.6874880119513161E-9</v>
      </c>
    </row>
    <row r="14586" spans="30:33" x14ac:dyDescent="0.2">
      <c r="AD14586">
        <f t="shared" si="938"/>
        <v>14584</v>
      </c>
      <c r="AE14586">
        <f t="shared" si="941"/>
        <v>1.1553096284250115E-13</v>
      </c>
      <c r="AF14586">
        <f t="shared" si="939"/>
        <v>7.2091320813720684E-11</v>
      </c>
      <c r="AG14586">
        <f t="shared" si="940"/>
        <v>1.6849035620950369E-9</v>
      </c>
    </row>
    <row r="14587" spans="30:33" x14ac:dyDescent="0.2">
      <c r="AD14587">
        <f t="shared" si="938"/>
        <v>14585</v>
      </c>
      <c r="AE14587">
        <f t="shared" si="941"/>
        <v>1.1534611330195315E-13</v>
      </c>
      <c r="AF14587">
        <f t="shared" si="939"/>
        <v>7.1975974700418734E-11</v>
      </c>
      <c r="AG14587">
        <f t="shared" si="940"/>
        <v>1.6823230625089867E-9</v>
      </c>
    </row>
    <row r="14588" spans="30:33" x14ac:dyDescent="0.2">
      <c r="AD14588">
        <f t="shared" si="938"/>
        <v>14586</v>
      </c>
      <c r="AE14588">
        <f t="shared" si="941"/>
        <v>1.1516155952067002E-13</v>
      </c>
      <c r="AF14588">
        <f t="shared" si="939"/>
        <v>7.1860813140898064E-11</v>
      </c>
      <c r="AG14588">
        <f t="shared" si="940"/>
        <v>1.679746507168493E-9</v>
      </c>
    </row>
    <row r="14589" spans="30:33" x14ac:dyDescent="0.2">
      <c r="AD14589">
        <f t="shared" si="938"/>
        <v>14587</v>
      </c>
      <c r="AE14589">
        <f t="shared" si="941"/>
        <v>1.1497730102543695E-13</v>
      </c>
      <c r="AF14589">
        <f t="shared" si="939"/>
        <v>7.1745835839872617E-11</v>
      </c>
      <c r="AG14589">
        <f t="shared" si="940"/>
        <v>1.6771738900580487E-9</v>
      </c>
    </row>
    <row r="14590" spans="30:33" x14ac:dyDescent="0.2">
      <c r="AD14590">
        <f t="shared" si="938"/>
        <v>14588</v>
      </c>
      <c r="AE14590">
        <f t="shared" si="941"/>
        <v>1.1479333734379624E-13</v>
      </c>
      <c r="AF14590">
        <f t="shared" si="939"/>
        <v>7.1631042502528814E-11</v>
      </c>
      <c r="AG14590">
        <f t="shared" si="940"/>
        <v>1.6746052051712995E-9</v>
      </c>
    </row>
    <row r="14591" spans="30:33" x14ac:dyDescent="0.2">
      <c r="AD14591">
        <f t="shared" si="938"/>
        <v>14589</v>
      </c>
      <c r="AE14591">
        <f t="shared" si="941"/>
        <v>1.1460966800404615E-13</v>
      </c>
      <c r="AF14591">
        <f t="shared" si="939"/>
        <v>7.1516432834524759E-11</v>
      </c>
      <c r="AG14591">
        <f t="shared" si="940"/>
        <v>1.6720404465110292E-9</v>
      </c>
    </row>
    <row r="14592" spans="30:33" x14ac:dyDescent="0.2">
      <c r="AD14592">
        <f t="shared" si="938"/>
        <v>14590</v>
      </c>
      <c r="AE14592">
        <f t="shared" si="941"/>
        <v>1.1442629253523966E-13</v>
      </c>
      <c r="AF14592">
        <f t="shared" si="939"/>
        <v>7.1402006541989522E-11</v>
      </c>
      <c r="AG14592">
        <f t="shared" si="940"/>
        <v>1.6694796080891466E-9</v>
      </c>
    </row>
    <row r="14593" spans="30:33" x14ac:dyDescent="0.2">
      <c r="AD14593">
        <f t="shared" si="938"/>
        <v>14591</v>
      </c>
      <c r="AE14593">
        <f t="shared" si="941"/>
        <v>1.1424321046718329E-13</v>
      </c>
      <c r="AF14593">
        <f t="shared" si="939"/>
        <v>7.1287763331522333E-11</v>
      </c>
      <c r="AG14593">
        <f t="shared" si="940"/>
        <v>1.6669226839266713E-9</v>
      </c>
    </row>
    <row r="14594" spans="30:33" x14ac:dyDescent="0.2">
      <c r="AD14594">
        <f t="shared" si="938"/>
        <v>14592</v>
      </c>
      <c r="AE14594">
        <f t="shared" si="941"/>
        <v>1.1406042133043577E-13</v>
      </c>
      <c r="AF14594">
        <f t="shared" si="939"/>
        <v>7.1173702910191899E-11</v>
      </c>
      <c r="AG14594">
        <f t="shared" si="940"/>
        <v>1.6643696680537188E-9</v>
      </c>
    </row>
    <row r="14595" spans="30:33" x14ac:dyDescent="0.2">
      <c r="AD14595">
        <f t="shared" si="938"/>
        <v>14593</v>
      </c>
      <c r="AE14595">
        <f t="shared" si="941"/>
        <v>1.1387792465630709E-13</v>
      </c>
      <c r="AF14595">
        <f t="shared" si="939"/>
        <v>7.1059824985535591E-11</v>
      </c>
      <c r="AG14595">
        <f t="shared" si="940"/>
        <v>1.6618205545094894E-9</v>
      </c>
    </row>
    <row r="14596" spans="30:33" x14ac:dyDescent="0.2">
      <c r="AD14596">
        <f t="shared" si="938"/>
        <v>14594</v>
      </c>
      <c r="AE14596">
        <f t="shared" si="941"/>
        <v>1.1369571997685699E-13</v>
      </c>
      <c r="AF14596">
        <f t="shared" si="939"/>
        <v>7.0946129265558729E-11</v>
      </c>
      <c r="AG14596">
        <f t="shared" si="940"/>
        <v>1.6592753373422509E-9</v>
      </c>
    </row>
    <row r="14597" spans="30:33" x14ac:dyDescent="0.2">
      <c r="AD14597">
        <f t="shared" si="938"/>
        <v>14595</v>
      </c>
      <c r="AE14597">
        <f t="shared" si="941"/>
        <v>1.1351380682489402E-13</v>
      </c>
      <c r="AF14597">
        <f t="shared" si="939"/>
        <v>7.0832615458733837E-11</v>
      </c>
      <c r="AG14597">
        <f t="shared" si="940"/>
        <v>1.6567340106093283E-9</v>
      </c>
    </row>
    <row r="14598" spans="30:33" x14ac:dyDescent="0.2">
      <c r="AD14598">
        <f t="shared" si="938"/>
        <v>14596</v>
      </c>
      <c r="AE14598">
        <f t="shared" si="941"/>
        <v>1.1333218473397419E-13</v>
      </c>
      <c r="AF14598">
        <f t="shared" si="939"/>
        <v>7.0719283273999864E-11</v>
      </c>
      <c r="AG14598">
        <f t="shared" si="940"/>
        <v>1.6541965683770873E-9</v>
      </c>
    </row>
    <row r="14599" spans="30:33" x14ac:dyDescent="0.2">
      <c r="AD14599">
        <f t="shared" si="938"/>
        <v>14597</v>
      </c>
      <c r="AE14599">
        <f t="shared" si="941"/>
        <v>1.1315085323839983E-13</v>
      </c>
      <c r="AF14599">
        <f t="shared" si="939"/>
        <v>7.0606132420761463E-11</v>
      </c>
      <c r="AG14599">
        <f t="shared" si="940"/>
        <v>1.6516630047209224E-9</v>
      </c>
    </row>
    <row r="14600" spans="30:33" x14ac:dyDescent="0.2">
      <c r="AD14600">
        <f t="shared" si="938"/>
        <v>14598</v>
      </c>
      <c r="AE14600">
        <f t="shared" si="941"/>
        <v>1.129698118732184E-13</v>
      </c>
      <c r="AF14600">
        <f t="shared" si="939"/>
        <v>7.049316260888824E-11</v>
      </c>
      <c r="AG14600">
        <f t="shared" si="940"/>
        <v>1.6491333137252421E-9</v>
      </c>
    </row>
    <row r="14601" spans="30:33" x14ac:dyDescent="0.2">
      <c r="AD14601">
        <f t="shared" si="938"/>
        <v>14599</v>
      </c>
      <c r="AE14601">
        <f t="shared" si="941"/>
        <v>1.1278906017422124E-13</v>
      </c>
      <c r="AF14601">
        <f t="shared" si="939"/>
        <v>7.0380373548714016E-11</v>
      </c>
      <c r="AG14601">
        <f t="shared" si="940"/>
        <v>1.6466074894834558E-9</v>
      </c>
    </row>
    <row r="14602" spans="30:33" x14ac:dyDescent="0.2">
      <c r="AD14602">
        <f t="shared" si="938"/>
        <v>14600</v>
      </c>
      <c r="AE14602">
        <f t="shared" si="941"/>
        <v>1.1260859767794247E-13</v>
      </c>
      <c r="AF14602">
        <f t="shared" si="939"/>
        <v>7.0267764951036067E-11</v>
      </c>
      <c r="AG14602">
        <f t="shared" si="940"/>
        <v>1.6440855260979601E-9</v>
      </c>
    </row>
    <row r="14603" spans="30:33" x14ac:dyDescent="0.2">
      <c r="AD14603">
        <f t="shared" si="938"/>
        <v>14601</v>
      </c>
      <c r="AE14603">
        <f t="shared" si="941"/>
        <v>1.1242842392165776E-13</v>
      </c>
      <c r="AF14603">
        <f t="shared" si="939"/>
        <v>7.0155336527114411E-11</v>
      </c>
      <c r="AG14603">
        <f t="shared" si="940"/>
        <v>1.6415674176801249E-9</v>
      </c>
    </row>
    <row r="14604" spans="30:33" x14ac:dyDescent="0.2">
      <c r="AD14604">
        <f t="shared" si="938"/>
        <v>14602</v>
      </c>
      <c r="AE14604">
        <f t="shared" si="941"/>
        <v>1.1224853844338311E-13</v>
      </c>
      <c r="AF14604">
        <f t="shared" si="939"/>
        <v>7.0043087988671022E-11</v>
      </c>
      <c r="AG14604">
        <f t="shared" si="940"/>
        <v>1.6390531583502801E-9</v>
      </c>
    </row>
    <row r="14605" spans="30:33" x14ac:dyDescent="0.2">
      <c r="AD14605">
        <f t="shared" si="938"/>
        <v>14603</v>
      </c>
      <c r="AE14605">
        <f t="shared" si="941"/>
        <v>1.1206894078187369E-13</v>
      </c>
      <c r="AF14605">
        <f t="shared" si="939"/>
        <v>6.9931019047889141E-11</v>
      </c>
      <c r="AG14605">
        <f t="shared" si="940"/>
        <v>1.6365427422377014E-9</v>
      </c>
    </row>
    <row r="14606" spans="30:33" x14ac:dyDescent="0.2">
      <c r="AD14606">
        <f t="shared" si="938"/>
        <v>14604</v>
      </c>
      <c r="AE14606">
        <f t="shared" si="941"/>
        <v>1.1188963047662267E-13</v>
      </c>
      <c r="AF14606">
        <f t="shared" si="939"/>
        <v>6.9819129417412519E-11</v>
      </c>
      <c r="AG14606">
        <f t="shared" si="940"/>
        <v>1.6340361634805975E-9</v>
      </c>
    </row>
    <row r="14607" spans="30:33" x14ac:dyDescent="0.2">
      <c r="AD14607">
        <f t="shared" si="938"/>
        <v>14605</v>
      </c>
      <c r="AE14607">
        <f t="shared" si="941"/>
        <v>1.1171060706786008E-13</v>
      </c>
      <c r="AF14607">
        <f t="shared" si="939"/>
        <v>6.970741881034465E-11</v>
      </c>
      <c r="AG14607">
        <f t="shared" si="940"/>
        <v>1.6315334162260966E-9</v>
      </c>
    </row>
    <row r="14608" spans="30:33" x14ac:dyDescent="0.2">
      <c r="AD14608">
        <f t="shared" ref="AD14608:AD14671" si="942">AD14607+1</f>
        <v>14606</v>
      </c>
      <c r="AE14608">
        <f t="shared" si="941"/>
        <v>1.1153187009655149E-13</v>
      </c>
      <c r="AF14608">
        <f t="shared" ref="AF14608:AF14671" si="943">AF14607*$AF$3</f>
        <v>6.9595886940248099E-11</v>
      </c>
      <c r="AG14608">
        <f t="shared" ref="AG14608:AG14671" si="944">AD14608*AE14608</f>
        <v>1.629034494630231E-9</v>
      </c>
    </row>
    <row r="14609" spans="30:33" x14ac:dyDescent="0.2">
      <c r="AD14609">
        <f t="shared" si="942"/>
        <v>14607</v>
      </c>
      <c r="AE14609">
        <f t="shared" si="941"/>
        <v>1.11353419104397E-13</v>
      </c>
      <c r="AF14609">
        <f t="shared" si="943"/>
        <v>6.9484533521143704E-11</v>
      </c>
      <c r="AG14609">
        <f t="shared" si="944"/>
        <v>1.626539392857927E-9</v>
      </c>
    </row>
    <row r="14610" spans="30:33" x14ac:dyDescent="0.2">
      <c r="AD14610">
        <f t="shared" si="942"/>
        <v>14608</v>
      </c>
      <c r="AE14610">
        <f t="shared" si="941"/>
        <v>1.1117525363382997E-13</v>
      </c>
      <c r="AF14610">
        <f t="shared" si="943"/>
        <v>6.9373358267509876E-11</v>
      </c>
      <c r="AG14610">
        <f t="shared" si="944"/>
        <v>1.6240481050829883E-9</v>
      </c>
    </row>
    <row r="14611" spans="30:33" x14ac:dyDescent="0.2">
      <c r="AD14611">
        <f t="shared" si="942"/>
        <v>14609</v>
      </c>
      <c r="AE14611">
        <f t="shared" ref="AE14611:AE14674" si="945">AF14610*$AE$3</f>
        <v>1.1099737322801585E-13</v>
      </c>
      <c r="AF14611">
        <f t="shared" si="943"/>
        <v>6.926236089428186E-11</v>
      </c>
      <c r="AG14611">
        <f t="shared" si="944"/>
        <v>1.6215606254880834E-9</v>
      </c>
    </row>
    <row r="14612" spans="30:33" x14ac:dyDescent="0.2">
      <c r="AD14612">
        <f t="shared" si="942"/>
        <v>14610</v>
      </c>
      <c r="AE14612">
        <f t="shared" si="945"/>
        <v>1.1081977743085102E-13</v>
      </c>
      <c r="AF14612">
        <f t="shared" si="943"/>
        <v>6.9151541116851003E-11</v>
      </c>
      <c r="AG14612">
        <f t="shared" si="944"/>
        <v>1.6190769482647335E-9</v>
      </c>
    </row>
    <row r="14613" spans="30:33" x14ac:dyDescent="0.2">
      <c r="AD14613">
        <f t="shared" si="942"/>
        <v>14611</v>
      </c>
      <c r="AE14613">
        <f t="shared" si="945"/>
        <v>1.1064246578696166E-13</v>
      </c>
      <c r="AF14613">
        <f t="shared" si="943"/>
        <v>6.904089865106404E-11</v>
      </c>
      <c r="AG14613">
        <f t="shared" si="944"/>
        <v>1.6165970676132969E-9</v>
      </c>
    </row>
    <row r="14614" spans="30:33" x14ac:dyDescent="0.2">
      <c r="AD14614">
        <f t="shared" si="942"/>
        <v>14612</v>
      </c>
      <c r="AE14614">
        <f t="shared" si="945"/>
        <v>1.1046543784170251E-13</v>
      </c>
      <c r="AF14614">
        <f t="shared" si="943"/>
        <v>6.8930433213222333E-11</v>
      </c>
      <c r="AG14614">
        <f t="shared" si="944"/>
        <v>1.6141209777429571E-9</v>
      </c>
    </row>
    <row r="14615" spans="30:33" x14ac:dyDescent="0.2">
      <c r="AD14615">
        <f t="shared" si="942"/>
        <v>14613</v>
      </c>
      <c r="AE14615">
        <f t="shared" si="945"/>
        <v>1.1028869314115578E-13</v>
      </c>
      <c r="AF14615">
        <f t="shared" si="943"/>
        <v>6.882014452008117E-11</v>
      </c>
      <c r="AG14615">
        <f t="shared" si="944"/>
        <v>1.6116486728717095E-9</v>
      </c>
    </row>
    <row r="14616" spans="30:33" x14ac:dyDescent="0.2">
      <c r="AD14616">
        <f t="shared" si="942"/>
        <v>14614</v>
      </c>
      <c r="AE14616">
        <f t="shared" si="945"/>
        <v>1.1011223123212993E-13</v>
      </c>
      <c r="AF14616">
        <f t="shared" si="943"/>
        <v>6.8710032288849034E-11</v>
      </c>
      <c r="AG14616">
        <f t="shared" si="944"/>
        <v>1.6091801472263466E-9</v>
      </c>
    </row>
    <row r="14617" spans="30:33" x14ac:dyDescent="0.2">
      <c r="AD14617">
        <f t="shared" si="942"/>
        <v>14615</v>
      </c>
      <c r="AE14617">
        <f t="shared" si="945"/>
        <v>1.099360516621585E-13</v>
      </c>
      <c r="AF14617">
        <f t="shared" si="943"/>
        <v>6.8600096237186872E-11</v>
      </c>
      <c r="AG14617">
        <f t="shared" si="944"/>
        <v>1.6067153950424464E-9</v>
      </c>
    </row>
    <row r="14618" spans="30:33" x14ac:dyDescent="0.2">
      <c r="AD14618">
        <f t="shared" si="942"/>
        <v>14616</v>
      </c>
      <c r="AE14618">
        <f t="shared" si="945"/>
        <v>1.0976015397949905E-13</v>
      </c>
      <c r="AF14618">
        <f t="shared" si="943"/>
        <v>6.8490336083207365E-11</v>
      </c>
      <c r="AG14618">
        <f t="shared" si="944"/>
        <v>1.6042544105643582E-9</v>
      </c>
    </row>
    <row r="14619" spans="30:33" x14ac:dyDescent="0.2">
      <c r="AD14619">
        <f t="shared" si="942"/>
        <v>14617</v>
      </c>
      <c r="AE14619">
        <f t="shared" si="945"/>
        <v>1.0958453773313183E-13</v>
      </c>
      <c r="AF14619">
        <f t="shared" si="943"/>
        <v>6.8380751545474227E-11</v>
      </c>
      <c r="AG14619">
        <f t="shared" si="944"/>
        <v>1.6017971880451878E-9</v>
      </c>
    </row>
    <row r="14620" spans="30:33" x14ac:dyDescent="0.2">
      <c r="AD14620">
        <f t="shared" si="942"/>
        <v>14618</v>
      </c>
      <c r="AE14620">
        <f t="shared" si="945"/>
        <v>1.0940920247275881E-13</v>
      </c>
      <c r="AF14620">
        <f t="shared" si="943"/>
        <v>6.8271342343001465E-11</v>
      </c>
      <c r="AG14620">
        <f t="shared" si="944"/>
        <v>1.5993437217467883E-9</v>
      </c>
    </row>
    <row r="14621" spans="30:33" x14ac:dyDescent="0.2">
      <c r="AD14621">
        <f t="shared" si="942"/>
        <v>14619</v>
      </c>
      <c r="AE14621">
        <f t="shared" si="945"/>
        <v>1.0923414774880239E-13</v>
      </c>
      <c r="AF14621">
        <f t="shared" si="943"/>
        <v>6.8162108195252664E-11</v>
      </c>
      <c r="AG14621">
        <f t="shared" si="944"/>
        <v>1.5968940059397421E-9</v>
      </c>
    </row>
    <row r="14622" spans="30:33" x14ac:dyDescent="0.2">
      <c r="AD14622">
        <f t="shared" si="942"/>
        <v>14620</v>
      </c>
      <c r="AE14622">
        <f t="shared" si="945"/>
        <v>1.0905937311240431E-13</v>
      </c>
      <c r="AF14622">
        <f t="shared" si="943"/>
        <v>6.8053048822140254E-11</v>
      </c>
      <c r="AG14622">
        <f t="shared" si="944"/>
        <v>1.594448034903351E-9</v>
      </c>
    </row>
    <row r="14623" spans="30:33" x14ac:dyDescent="0.2">
      <c r="AD14623">
        <f t="shared" si="942"/>
        <v>14621</v>
      </c>
      <c r="AE14623">
        <f t="shared" si="945"/>
        <v>1.0888487811542445E-13</v>
      </c>
      <c r="AF14623">
        <f t="shared" si="943"/>
        <v>6.794416394402483E-11</v>
      </c>
      <c r="AG14623">
        <f t="shared" si="944"/>
        <v>1.5920058029256209E-9</v>
      </c>
    </row>
    <row r="14624" spans="30:33" x14ac:dyDescent="0.2">
      <c r="AD14624">
        <f t="shared" si="942"/>
        <v>14622</v>
      </c>
      <c r="AE14624">
        <f t="shared" si="945"/>
        <v>1.0871066231043978E-13</v>
      </c>
      <c r="AF14624">
        <f t="shared" si="943"/>
        <v>6.7835453281714388E-11</v>
      </c>
      <c r="AG14624">
        <f t="shared" si="944"/>
        <v>1.5895673043032505E-9</v>
      </c>
    </row>
    <row r="14625" spans="30:33" x14ac:dyDescent="0.2">
      <c r="AD14625">
        <f t="shared" si="942"/>
        <v>14623</v>
      </c>
      <c r="AE14625">
        <f t="shared" si="945"/>
        <v>1.0853672525074307E-13</v>
      </c>
      <c r="AF14625">
        <f t="shared" si="943"/>
        <v>6.7726916556463641E-11</v>
      </c>
      <c r="AG14625">
        <f t="shared" si="944"/>
        <v>1.5871325333416159E-9</v>
      </c>
    </row>
    <row r="14626" spans="30:33" x14ac:dyDescent="0.2">
      <c r="AD14626">
        <f t="shared" si="942"/>
        <v>14624</v>
      </c>
      <c r="AE14626">
        <f t="shared" si="945"/>
        <v>1.0836306649034187E-13</v>
      </c>
      <c r="AF14626">
        <f t="shared" si="943"/>
        <v>6.7618553489973295E-11</v>
      </c>
      <c r="AG14626">
        <f t="shared" si="944"/>
        <v>1.5847014843547596E-9</v>
      </c>
    </row>
    <row r="14627" spans="30:33" x14ac:dyDescent="0.2">
      <c r="AD14627">
        <f t="shared" si="942"/>
        <v>14625</v>
      </c>
      <c r="AE14627">
        <f t="shared" si="945"/>
        <v>1.0818968558395732E-13</v>
      </c>
      <c r="AF14627">
        <f t="shared" si="943"/>
        <v>6.7510363804389335E-11</v>
      </c>
      <c r="AG14627">
        <f t="shared" si="944"/>
        <v>1.5822741516653758E-9</v>
      </c>
    </row>
    <row r="14628" spans="30:33" x14ac:dyDescent="0.2">
      <c r="AD14628">
        <f t="shared" si="942"/>
        <v>14626</v>
      </c>
      <c r="AE14628">
        <f t="shared" si="945"/>
        <v>1.0801658208702298E-13</v>
      </c>
      <c r="AF14628">
        <f t="shared" si="943"/>
        <v>6.7402347222302307E-11</v>
      </c>
      <c r="AG14628">
        <f t="shared" si="944"/>
        <v>1.5798505296047981E-9</v>
      </c>
    </row>
    <row r="14629" spans="30:33" x14ac:dyDescent="0.2">
      <c r="AD14629">
        <f t="shared" si="942"/>
        <v>14627</v>
      </c>
      <c r="AE14629">
        <f t="shared" si="945"/>
        <v>1.0784375555568374E-13</v>
      </c>
      <c r="AF14629">
        <f t="shared" si="943"/>
        <v>6.7294503466746615E-11</v>
      </c>
      <c r="AG14629">
        <f t="shared" si="944"/>
        <v>1.5774306125129861E-9</v>
      </c>
    </row>
    <row r="14630" spans="30:33" x14ac:dyDescent="0.2">
      <c r="AD14630">
        <f t="shared" si="942"/>
        <v>14628</v>
      </c>
      <c r="AE14630">
        <f t="shared" si="945"/>
        <v>1.0767120554679463E-13</v>
      </c>
      <c r="AF14630">
        <f t="shared" si="943"/>
        <v>6.7186832261199814E-11</v>
      </c>
      <c r="AG14630">
        <f t="shared" si="944"/>
        <v>1.5750143947385118E-9</v>
      </c>
    </row>
    <row r="14631" spans="30:33" x14ac:dyDescent="0.2">
      <c r="AD14631">
        <f t="shared" si="942"/>
        <v>14629</v>
      </c>
      <c r="AE14631">
        <f t="shared" si="945"/>
        <v>1.0749893161791975E-13</v>
      </c>
      <c r="AF14631">
        <f t="shared" si="943"/>
        <v>6.7079333329581894E-11</v>
      </c>
      <c r="AG14631">
        <f t="shared" si="944"/>
        <v>1.5726018706385481E-9</v>
      </c>
    </row>
    <row r="14632" spans="30:33" x14ac:dyDescent="0.2">
      <c r="AD14632">
        <f t="shared" si="942"/>
        <v>14630</v>
      </c>
      <c r="AE14632">
        <f t="shared" si="945"/>
        <v>1.0732693332733108E-13</v>
      </c>
      <c r="AF14632">
        <f t="shared" si="943"/>
        <v>6.6972006396254562E-11</v>
      </c>
      <c r="AG14632">
        <f t="shared" si="944"/>
        <v>1.5701930345788537E-9</v>
      </c>
    </row>
    <row r="14633" spans="30:33" x14ac:dyDescent="0.2">
      <c r="AD14633">
        <f t="shared" si="942"/>
        <v>14631</v>
      </c>
      <c r="AE14633">
        <f t="shared" si="945"/>
        <v>1.0715521023400734E-13</v>
      </c>
      <c r="AF14633">
        <f t="shared" si="943"/>
        <v>6.6864851186020555E-11</v>
      </c>
      <c r="AG14633">
        <f t="shared" si="944"/>
        <v>1.5677878809337615E-9</v>
      </c>
    </row>
    <row r="14634" spans="30:33" x14ac:dyDescent="0.2">
      <c r="AD14634">
        <f t="shared" si="942"/>
        <v>14632</v>
      </c>
      <c r="AE14634">
        <f t="shared" si="945"/>
        <v>1.0698376189763293E-13</v>
      </c>
      <c r="AF14634">
        <f t="shared" si="943"/>
        <v>6.6757867424122914E-11</v>
      </c>
      <c r="AG14634">
        <f t="shared" si="944"/>
        <v>1.5653864040861651E-9</v>
      </c>
    </row>
    <row r="14635" spans="30:33" x14ac:dyDescent="0.2">
      <c r="AD14635">
        <f t="shared" si="942"/>
        <v>14633</v>
      </c>
      <c r="AE14635">
        <f t="shared" si="945"/>
        <v>1.0681258787859671E-13</v>
      </c>
      <c r="AF14635">
        <f t="shared" si="943"/>
        <v>6.6651054836244313E-11</v>
      </c>
      <c r="AG14635">
        <f t="shared" si="944"/>
        <v>1.5629885984275056E-9</v>
      </c>
    </row>
    <row r="14636" spans="30:33" x14ac:dyDescent="0.2">
      <c r="AD14636">
        <f t="shared" si="942"/>
        <v>14634</v>
      </c>
      <c r="AE14636">
        <f t="shared" si="945"/>
        <v>1.0664168773799094E-13</v>
      </c>
      <c r="AF14636">
        <f t="shared" si="943"/>
        <v>6.6544413148506325E-11</v>
      </c>
      <c r="AG14636">
        <f t="shared" si="944"/>
        <v>1.5605944583577596E-9</v>
      </c>
    </row>
    <row r="14637" spans="30:33" x14ac:dyDescent="0.2">
      <c r="AD14637">
        <f t="shared" si="942"/>
        <v>14635</v>
      </c>
      <c r="AE14637">
        <f t="shared" si="945"/>
        <v>1.0647106103761017E-13</v>
      </c>
      <c r="AF14637">
        <f t="shared" si="943"/>
        <v>6.6437942087468708E-11</v>
      </c>
      <c r="AG14637">
        <f t="shared" si="944"/>
        <v>1.5582039782854248E-9</v>
      </c>
    </row>
    <row r="14638" spans="30:33" x14ac:dyDescent="0.2">
      <c r="AD14638">
        <f t="shared" si="942"/>
        <v>14636</v>
      </c>
      <c r="AE14638">
        <f t="shared" si="945"/>
        <v>1.0630070733994998E-13</v>
      </c>
      <c r="AF14638">
        <f t="shared" si="943"/>
        <v>6.6331641380128759E-11</v>
      </c>
      <c r="AG14638">
        <f t="shared" si="944"/>
        <v>1.555817152627508E-9</v>
      </c>
    </row>
    <row r="14639" spans="30:33" x14ac:dyDescent="0.2">
      <c r="AD14639">
        <f t="shared" si="942"/>
        <v>14637</v>
      </c>
      <c r="AE14639">
        <f t="shared" si="945"/>
        <v>1.0613062620820606E-13</v>
      </c>
      <c r="AF14639">
        <f t="shared" si="943"/>
        <v>6.6225510753920554E-11</v>
      </c>
      <c r="AG14639">
        <f t="shared" si="944"/>
        <v>1.5534339758095121E-9</v>
      </c>
    </row>
    <row r="14640" spans="30:33" x14ac:dyDescent="0.2">
      <c r="AD14640">
        <f t="shared" si="942"/>
        <v>14638</v>
      </c>
      <c r="AE14640">
        <f t="shared" si="945"/>
        <v>1.0596081720627294E-13</v>
      </c>
      <c r="AF14640">
        <f t="shared" si="943"/>
        <v>6.6119549936714271E-11</v>
      </c>
      <c r="AG14640">
        <f t="shared" si="944"/>
        <v>1.5510544422654232E-9</v>
      </c>
    </row>
    <row r="14641" spans="30:33" x14ac:dyDescent="0.2">
      <c r="AD14641">
        <f t="shared" si="942"/>
        <v>14639</v>
      </c>
      <c r="AE14641">
        <f t="shared" si="945"/>
        <v>1.0579127989874288E-13</v>
      </c>
      <c r="AF14641">
        <f t="shared" si="943"/>
        <v>6.6013758656815526E-11</v>
      </c>
      <c r="AG14641">
        <f t="shared" si="944"/>
        <v>1.5486785464376971E-9</v>
      </c>
    </row>
    <row r="14642" spans="30:33" x14ac:dyDescent="0.2">
      <c r="AD14642">
        <f t="shared" si="942"/>
        <v>14640</v>
      </c>
      <c r="AE14642">
        <f t="shared" si="945"/>
        <v>1.0562201385090488E-13</v>
      </c>
      <c r="AF14642">
        <f t="shared" si="943"/>
        <v>6.5908136642964613E-11</v>
      </c>
      <c r="AG14642">
        <f t="shared" si="944"/>
        <v>1.5463062827772475E-9</v>
      </c>
    </row>
    <row r="14643" spans="30:33" x14ac:dyDescent="0.2">
      <c r="AD14643">
        <f t="shared" si="942"/>
        <v>14641</v>
      </c>
      <c r="AE14643">
        <f t="shared" si="945"/>
        <v>1.0545301862874343E-13</v>
      </c>
      <c r="AF14643">
        <f t="shared" si="943"/>
        <v>6.5802683624335867E-11</v>
      </c>
      <c r="AG14643">
        <f t="shared" si="944"/>
        <v>1.5439376457434326E-9</v>
      </c>
    </row>
    <row r="14644" spans="30:33" x14ac:dyDescent="0.2">
      <c r="AD14644">
        <f t="shared" si="942"/>
        <v>14642</v>
      </c>
      <c r="AE14644">
        <f t="shared" si="945"/>
        <v>1.0528429379893743E-13</v>
      </c>
      <c r="AF14644">
        <f t="shared" si="943"/>
        <v>6.5697399330536921E-11</v>
      </c>
      <c r="AG14644">
        <f t="shared" si="944"/>
        <v>1.541572629804042E-9</v>
      </c>
    </row>
    <row r="14645" spans="30:33" x14ac:dyDescent="0.2">
      <c r="AD14645">
        <f t="shared" si="942"/>
        <v>14643</v>
      </c>
      <c r="AE14645">
        <f t="shared" si="945"/>
        <v>1.0511583892885912E-13</v>
      </c>
      <c r="AF14645">
        <f t="shared" si="943"/>
        <v>6.5592283491608065E-11</v>
      </c>
      <c r="AG14645">
        <f t="shared" si="944"/>
        <v>1.539211229435284E-9</v>
      </c>
    </row>
    <row r="14646" spans="30:33" x14ac:dyDescent="0.2">
      <c r="AD14646">
        <f t="shared" si="942"/>
        <v>14644</v>
      </c>
      <c r="AE14646">
        <f t="shared" si="945"/>
        <v>1.0494765358657295E-13</v>
      </c>
      <c r="AF14646">
        <f t="shared" si="943"/>
        <v>6.5487335838021491E-11</v>
      </c>
      <c r="AG14646">
        <f t="shared" si="944"/>
        <v>1.5368534391217742E-9</v>
      </c>
    </row>
    <row r="14647" spans="30:33" x14ac:dyDescent="0.2">
      <c r="AD14647">
        <f t="shared" si="942"/>
        <v>14645</v>
      </c>
      <c r="AE14647">
        <f t="shared" si="945"/>
        <v>1.0477973734083443E-13</v>
      </c>
      <c r="AF14647">
        <f t="shared" si="943"/>
        <v>6.538255610068065E-11</v>
      </c>
      <c r="AG14647">
        <f t="shared" si="944"/>
        <v>1.5344992533565202E-9</v>
      </c>
    </row>
    <row r="14648" spans="30:33" x14ac:dyDescent="0.2">
      <c r="AD14648">
        <f t="shared" si="942"/>
        <v>14646</v>
      </c>
      <c r="AE14648">
        <f t="shared" si="945"/>
        <v>1.0461208976108909E-13</v>
      </c>
      <c r="AF14648">
        <f t="shared" si="943"/>
        <v>6.5277944010919555E-11</v>
      </c>
      <c r="AG14648">
        <f t="shared" si="944"/>
        <v>1.5321486666409109E-9</v>
      </c>
    </row>
    <row r="14649" spans="30:33" x14ac:dyDescent="0.2">
      <c r="AD14649">
        <f t="shared" si="942"/>
        <v>14647</v>
      </c>
      <c r="AE14649">
        <f t="shared" si="945"/>
        <v>1.0444471041747133E-13</v>
      </c>
      <c r="AF14649">
        <f t="shared" si="943"/>
        <v>6.5173499300502079E-11</v>
      </c>
      <c r="AG14649">
        <f t="shared" si="944"/>
        <v>1.5298016734847027E-9</v>
      </c>
    </row>
    <row r="14650" spans="30:33" x14ac:dyDescent="0.2">
      <c r="AD14650">
        <f t="shared" si="942"/>
        <v>14648</v>
      </c>
      <c r="AE14650">
        <f t="shared" si="945"/>
        <v>1.0427759888080338E-13</v>
      </c>
      <c r="AF14650">
        <f t="shared" si="943"/>
        <v>6.5069221701621275E-11</v>
      </c>
      <c r="AG14650">
        <f t="shared" si="944"/>
        <v>1.5274582684060078E-9</v>
      </c>
    </row>
    <row r="14651" spans="30:33" x14ac:dyDescent="0.2">
      <c r="AD14651">
        <f t="shared" si="942"/>
        <v>14649</v>
      </c>
      <c r="AE14651">
        <f t="shared" si="945"/>
        <v>1.0411075472259409E-13</v>
      </c>
      <c r="AF14651">
        <f t="shared" si="943"/>
        <v>6.4965110946898673E-11</v>
      </c>
      <c r="AG14651">
        <f t="shared" si="944"/>
        <v>1.5251184459312809E-9</v>
      </c>
    </row>
    <row r="14652" spans="30:33" x14ac:dyDescent="0.2">
      <c r="AD14652">
        <f t="shared" si="942"/>
        <v>14650</v>
      </c>
      <c r="AE14652">
        <f t="shared" si="945"/>
        <v>1.0394417751503793E-13</v>
      </c>
      <c r="AF14652">
        <f t="shared" si="943"/>
        <v>6.4861166769383626E-11</v>
      </c>
      <c r="AG14652">
        <f t="shared" si="944"/>
        <v>1.5227822005953056E-9</v>
      </c>
    </row>
    <row r="14653" spans="30:33" x14ac:dyDescent="0.2">
      <c r="AD14653">
        <f t="shared" si="942"/>
        <v>14651</v>
      </c>
      <c r="AE14653">
        <f t="shared" si="945"/>
        <v>1.0377786683101385E-13</v>
      </c>
      <c r="AF14653">
        <f t="shared" si="943"/>
        <v>6.4757388902552608E-11</v>
      </c>
      <c r="AG14653">
        <f t="shared" si="944"/>
        <v>1.5204495269411839E-9</v>
      </c>
    </row>
    <row r="14654" spans="30:33" x14ac:dyDescent="0.2">
      <c r="AD14654">
        <f t="shared" si="942"/>
        <v>14652</v>
      </c>
      <c r="AE14654">
        <f t="shared" si="945"/>
        <v>1.0361182224408422E-13</v>
      </c>
      <c r="AF14654">
        <f t="shared" si="943"/>
        <v>6.4653777080308517E-11</v>
      </c>
      <c r="AG14654">
        <f t="shared" si="944"/>
        <v>1.518120419520322E-9</v>
      </c>
    </row>
    <row r="14655" spans="30:33" x14ac:dyDescent="0.2">
      <c r="AD14655">
        <f t="shared" si="942"/>
        <v>14653</v>
      </c>
      <c r="AE14655">
        <f t="shared" si="945"/>
        <v>1.0344604332849367E-13</v>
      </c>
      <c r="AF14655">
        <f t="shared" si="943"/>
        <v>6.4550331036980017E-11</v>
      </c>
      <c r="AG14655">
        <f t="shared" si="944"/>
        <v>1.5157948728924177E-9</v>
      </c>
    </row>
    <row r="14656" spans="30:33" x14ac:dyDescent="0.2">
      <c r="AD14656">
        <f t="shared" si="942"/>
        <v>14654</v>
      </c>
      <c r="AE14656">
        <f t="shared" si="945"/>
        <v>1.0328052965916807E-13</v>
      </c>
      <c r="AF14656">
        <f t="shared" si="943"/>
        <v>6.444705050732084E-11</v>
      </c>
      <c r="AG14656">
        <f t="shared" si="944"/>
        <v>1.5134728816254489E-9</v>
      </c>
    </row>
    <row r="14657" spans="30:33" x14ac:dyDescent="0.2">
      <c r="AD14657">
        <f t="shared" si="942"/>
        <v>14655</v>
      </c>
      <c r="AE14657">
        <f t="shared" si="945"/>
        <v>1.031152808117134E-13</v>
      </c>
      <c r="AF14657">
        <f t="shared" si="943"/>
        <v>6.4343935226509127E-11</v>
      </c>
      <c r="AG14657">
        <f t="shared" si="944"/>
        <v>1.5111544402956598E-9</v>
      </c>
    </row>
    <row r="14658" spans="30:33" x14ac:dyDescent="0.2">
      <c r="AD14658">
        <f t="shared" si="942"/>
        <v>14656</v>
      </c>
      <c r="AE14658">
        <f t="shared" si="945"/>
        <v>1.0295029636241466E-13</v>
      </c>
      <c r="AF14658">
        <f t="shared" si="943"/>
        <v>6.4240984930146713E-11</v>
      </c>
      <c r="AG14658">
        <f t="shared" si="944"/>
        <v>1.5088395434875491E-9</v>
      </c>
    </row>
    <row r="14659" spans="30:33" x14ac:dyDescent="0.2">
      <c r="AD14659">
        <f t="shared" si="942"/>
        <v>14657</v>
      </c>
      <c r="AE14659">
        <f t="shared" si="945"/>
        <v>1.0278557588823479E-13</v>
      </c>
      <c r="AF14659">
        <f t="shared" si="943"/>
        <v>6.4138199354258475E-11</v>
      </c>
      <c r="AG14659">
        <f t="shared" si="944"/>
        <v>1.5065281857938573E-9</v>
      </c>
    </row>
    <row r="14660" spans="30:33" x14ac:dyDescent="0.2">
      <c r="AD14660">
        <f t="shared" si="942"/>
        <v>14658</v>
      </c>
      <c r="AE14660">
        <f t="shared" si="945"/>
        <v>1.0262111896681361E-13</v>
      </c>
      <c r="AF14660">
        <f t="shared" si="943"/>
        <v>6.4035578235291654E-11</v>
      </c>
      <c r="AG14660">
        <f t="shared" si="944"/>
        <v>1.5042203618155539E-9</v>
      </c>
    </row>
    <row r="14661" spans="30:33" x14ac:dyDescent="0.2">
      <c r="AD14661">
        <f t="shared" si="942"/>
        <v>14659</v>
      </c>
      <c r="AE14661">
        <f t="shared" si="945"/>
        <v>1.0245692517646669E-13</v>
      </c>
      <c r="AF14661">
        <f t="shared" si="943"/>
        <v>6.3933121310115186E-11</v>
      </c>
      <c r="AG14661">
        <f t="shared" si="944"/>
        <v>1.5019160661618251E-9</v>
      </c>
    </row>
    <row r="14662" spans="30:33" x14ac:dyDescent="0.2">
      <c r="AD14662">
        <f t="shared" si="942"/>
        <v>14660</v>
      </c>
      <c r="AE14662">
        <f t="shared" si="945"/>
        <v>1.0229299409618435E-13</v>
      </c>
      <c r="AF14662">
        <f t="shared" si="943"/>
        <v>6.3830828316019003E-11</v>
      </c>
      <c r="AG14662">
        <f t="shared" si="944"/>
        <v>1.4996152934500625E-9</v>
      </c>
    </row>
    <row r="14663" spans="30:33" x14ac:dyDescent="0.2">
      <c r="AD14663">
        <f t="shared" si="942"/>
        <v>14661</v>
      </c>
      <c r="AE14663">
        <f t="shared" si="945"/>
        <v>1.0212932530563045E-13</v>
      </c>
      <c r="AF14663">
        <f t="shared" si="943"/>
        <v>6.3728698990713374E-11</v>
      </c>
      <c r="AG14663">
        <f t="shared" si="944"/>
        <v>1.4973180383058482E-9</v>
      </c>
    </row>
    <row r="14664" spans="30:33" x14ac:dyDescent="0.2">
      <c r="AD14664">
        <f t="shared" si="942"/>
        <v>14662</v>
      </c>
      <c r="AE14664">
        <f t="shared" si="945"/>
        <v>1.0196591838514144E-13</v>
      </c>
      <c r="AF14664">
        <f t="shared" si="943"/>
        <v>6.3626733072328232E-11</v>
      </c>
      <c r="AG14664">
        <f t="shared" si="944"/>
        <v>1.4950242953629438E-9</v>
      </c>
    </row>
    <row r="14665" spans="30:33" x14ac:dyDescent="0.2">
      <c r="AD14665">
        <f t="shared" si="942"/>
        <v>14663</v>
      </c>
      <c r="AE14665">
        <f t="shared" si="945"/>
        <v>1.0180277291572521E-13</v>
      </c>
      <c r="AF14665">
        <f t="shared" si="943"/>
        <v>6.3524930299412505E-11</v>
      </c>
      <c r="AG14665">
        <f t="shared" si="944"/>
        <v>1.4927340592632788E-9</v>
      </c>
    </row>
    <row r="14666" spans="30:33" x14ac:dyDescent="0.2">
      <c r="AD14666">
        <f t="shared" si="942"/>
        <v>14664</v>
      </c>
      <c r="AE14666">
        <f t="shared" si="945"/>
        <v>1.0163988847906005E-13</v>
      </c>
      <c r="AF14666">
        <f t="shared" si="943"/>
        <v>6.3423290410933439E-11</v>
      </c>
      <c r="AG14666">
        <f t="shared" si="944"/>
        <v>1.4904473246569365E-9</v>
      </c>
    </row>
    <row r="14667" spans="30:33" x14ac:dyDescent="0.2">
      <c r="AD14667">
        <f t="shared" si="942"/>
        <v>14665</v>
      </c>
      <c r="AE14667">
        <f t="shared" si="945"/>
        <v>1.0147726465749355E-13</v>
      </c>
      <c r="AF14667">
        <f t="shared" si="943"/>
        <v>6.3321813146275945E-11</v>
      </c>
      <c r="AG14667">
        <f t="shared" si="944"/>
        <v>1.4881640862021429E-9</v>
      </c>
    </row>
    <row r="14668" spans="30:33" x14ac:dyDescent="0.2">
      <c r="AD14668">
        <f t="shared" si="942"/>
        <v>14666</v>
      </c>
      <c r="AE14668">
        <f t="shared" si="945"/>
        <v>1.0131490103404155E-13</v>
      </c>
      <c r="AF14668">
        <f t="shared" si="943"/>
        <v>6.3220498245241906E-11</v>
      </c>
      <c r="AG14668">
        <f t="shared" si="944"/>
        <v>1.4858843385652533E-9</v>
      </c>
    </row>
    <row r="14669" spans="30:33" x14ac:dyDescent="0.2">
      <c r="AD14669">
        <f t="shared" si="942"/>
        <v>14667</v>
      </c>
      <c r="AE14669">
        <f t="shared" si="945"/>
        <v>1.0115279719238709E-13</v>
      </c>
      <c r="AF14669">
        <f t="shared" si="943"/>
        <v>6.3119345448049514E-11</v>
      </c>
      <c r="AG14669">
        <f t="shared" si="944"/>
        <v>1.4836080764207414E-9</v>
      </c>
    </row>
    <row r="14670" spans="30:33" x14ac:dyDescent="0.2">
      <c r="AD14670">
        <f t="shared" si="942"/>
        <v>14668</v>
      </c>
      <c r="AE14670">
        <f t="shared" si="945"/>
        <v>1.0099095271687927E-13</v>
      </c>
      <c r="AF14670">
        <f t="shared" si="943"/>
        <v>6.3018354495332629E-11</v>
      </c>
      <c r="AG14670">
        <f t="shared" si="944"/>
        <v>1.4813352944511851E-9</v>
      </c>
    </row>
    <row r="14671" spans="30:33" x14ac:dyDescent="0.2">
      <c r="AD14671">
        <f t="shared" si="942"/>
        <v>14669</v>
      </c>
      <c r="AE14671">
        <f t="shared" si="945"/>
        <v>1.0082936719253225E-13</v>
      </c>
      <c r="AF14671">
        <f t="shared" si="943"/>
        <v>6.29175251281401E-11</v>
      </c>
      <c r="AG14671">
        <f t="shared" si="944"/>
        <v>1.4790659873472556E-9</v>
      </c>
    </row>
    <row r="14672" spans="30:33" x14ac:dyDescent="0.2">
      <c r="AD14672">
        <f t="shared" ref="AD14672:AD14735" si="946">AD14671+1</f>
        <v>14670</v>
      </c>
      <c r="AE14672">
        <f t="shared" si="945"/>
        <v>1.0066804020502421E-13</v>
      </c>
      <c r="AF14672">
        <f t="shared" ref="AF14672:AF14735" si="947">AF14671*$AF$3</f>
        <v>6.2816857087935074E-11</v>
      </c>
      <c r="AG14672">
        <f t="shared" ref="AG14672:AG14735" si="948">AD14672*AE14672</f>
        <v>1.4768001498077051E-9</v>
      </c>
    </row>
    <row r="14673" spans="30:33" x14ac:dyDescent="0.2">
      <c r="AD14673">
        <f t="shared" si="946"/>
        <v>14671</v>
      </c>
      <c r="AE14673">
        <f t="shared" si="945"/>
        <v>1.0050697134069617E-13</v>
      </c>
      <c r="AF14673">
        <f t="shared" si="947"/>
        <v>6.2716350116594381E-11</v>
      </c>
      <c r="AG14673">
        <f t="shared" si="948"/>
        <v>1.4745377765393534E-9</v>
      </c>
    </row>
    <row r="14674" spans="30:33" x14ac:dyDescent="0.2">
      <c r="AD14674">
        <f t="shared" si="946"/>
        <v>14672</v>
      </c>
      <c r="AE14674">
        <f t="shared" si="945"/>
        <v>1.0034616018655106E-13</v>
      </c>
      <c r="AF14674">
        <f t="shared" si="947"/>
        <v>6.2616003956407833E-11</v>
      </c>
      <c r="AG14674">
        <f t="shared" si="948"/>
        <v>1.4722788622570772E-9</v>
      </c>
    </row>
    <row r="14675" spans="30:33" x14ac:dyDescent="0.2">
      <c r="AD14675">
        <f t="shared" si="946"/>
        <v>14673</v>
      </c>
      <c r="AE14675">
        <f t="shared" ref="AE14675:AE14738" si="949">AF14674*$AE$3</f>
        <v>1.0018560633025258E-13</v>
      </c>
      <c r="AF14675">
        <f t="shared" si="947"/>
        <v>6.251581835007758E-11</v>
      </c>
      <c r="AG14675">
        <f t="shared" si="948"/>
        <v>1.4700234016837959E-9</v>
      </c>
    </row>
    <row r="14676" spans="30:33" x14ac:dyDescent="0.2">
      <c r="AD14676">
        <f t="shared" si="946"/>
        <v>14674</v>
      </c>
      <c r="AE14676">
        <f t="shared" si="949"/>
        <v>1.0002530936012418E-13</v>
      </c>
      <c r="AF14676">
        <f t="shared" si="947"/>
        <v>6.2415793040717459E-11</v>
      </c>
      <c r="AG14676">
        <f t="shared" si="948"/>
        <v>1.4677713895504621E-9</v>
      </c>
    </row>
    <row r="14677" spans="30:33" x14ac:dyDescent="0.2">
      <c r="AD14677">
        <f t="shared" si="946"/>
        <v>14675</v>
      </c>
      <c r="AE14677">
        <f t="shared" si="949"/>
        <v>9.9865268865147984E-14</v>
      </c>
      <c r="AF14677">
        <f t="shared" si="947"/>
        <v>6.2315927771852303E-11</v>
      </c>
      <c r="AG14677">
        <f t="shared" si="948"/>
        <v>1.4655228205960466E-9</v>
      </c>
    </row>
    <row r="14678" spans="30:33" x14ac:dyDescent="0.2">
      <c r="AD14678">
        <f t="shared" si="946"/>
        <v>14676</v>
      </c>
      <c r="AE14678">
        <f t="shared" si="949"/>
        <v>9.9705484434963733E-14</v>
      </c>
      <c r="AF14678">
        <f t="shared" si="947"/>
        <v>6.2216222287417342E-11</v>
      </c>
      <c r="AG14678">
        <f t="shared" si="948"/>
        <v>1.4632776895675278E-9</v>
      </c>
    </row>
    <row r="14679" spans="30:33" x14ac:dyDescent="0.2">
      <c r="AD14679">
        <f t="shared" si="946"/>
        <v>14677</v>
      </c>
      <c r="AE14679">
        <f t="shared" si="949"/>
        <v>9.9545955659867789E-14</v>
      </c>
      <c r="AF14679">
        <f t="shared" si="947"/>
        <v>6.2116676331757466E-11</v>
      </c>
      <c r="AG14679">
        <f t="shared" si="948"/>
        <v>1.4610359912198795E-9</v>
      </c>
    </row>
    <row r="14680" spans="30:33" x14ac:dyDescent="0.2">
      <c r="AD14680">
        <f t="shared" si="946"/>
        <v>14678</v>
      </c>
      <c r="AE14680">
        <f t="shared" si="949"/>
        <v>9.9386682130811993E-14</v>
      </c>
      <c r="AF14680">
        <f t="shared" si="947"/>
        <v>6.2017289649626645E-11</v>
      </c>
      <c r="AG14680">
        <f t="shared" si="948"/>
        <v>1.4587977203160584E-9</v>
      </c>
    </row>
    <row r="14681" spans="30:33" x14ac:dyDescent="0.2">
      <c r="AD14681">
        <f t="shared" si="946"/>
        <v>14679</v>
      </c>
      <c r="AE14681">
        <f t="shared" si="949"/>
        <v>9.9227663439402676E-14</v>
      </c>
      <c r="AF14681">
        <f t="shared" si="947"/>
        <v>6.1918061986187244E-11</v>
      </c>
      <c r="AG14681">
        <f t="shared" si="948"/>
        <v>1.4565628716269918E-9</v>
      </c>
    </row>
    <row r="14682" spans="30:33" x14ac:dyDescent="0.2">
      <c r="AD14682">
        <f t="shared" si="946"/>
        <v>14680</v>
      </c>
      <c r="AE14682">
        <f t="shared" si="949"/>
        <v>9.9068899177899636E-14</v>
      </c>
      <c r="AF14682">
        <f t="shared" si="947"/>
        <v>6.1818993087009338E-11</v>
      </c>
      <c r="AG14682">
        <f t="shared" si="948"/>
        <v>1.4543314399315666E-9</v>
      </c>
    </row>
    <row r="14683" spans="30:33" x14ac:dyDescent="0.2">
      <c r="AD14683">
        <f t="shared" si="946"/>
        <v>14681</v>
      </c>
      <c r="AE14683">
        <f t="shared" si="949"/>
        <v>9.891038893921499E-14</v>
      </c>
      <c r="AF14683">
        <f t="shared" si="947"/>
        <v>6.1720082698070117E-11</v>
      </c>
      <c r="AG14683">
        <f t="shared" si="948"/>
        <v>1.4521034200166153E-9</v>
      </c>
    </row>
    <row r="14684" spans="30:33" x14ac:dyDescent="0.2">
      <c r="AD14684">
        <f t="shared" si="946"/>
        <v>14682</v>
      </c>
      <c r="AE14684">
        <f t="shared" si="949"/>
        <v>9.8752132316912237E-14</v>
      </c>
      <c r="AF14684">
        <f t="shared" si="947"/>
        <v>6.1621330565753199E-11</v>
      </c>
      <c r="AG14684">
        <f t="shared" si="948"/>
        <v>1.4498788066769055E-9</v>
      </c>
    </row>
    <row r="14685" spans="30:33" x14ac:dyDescent="0.2">
      <c r="AD14685">
        <f t="shared" si="946"/>
        <v>14683</v>
      </c>
      <c r="AE14685">
        <f t="shared" si="949"/>
        <v>9.8594128905205167E-14</v>
      </c>
      <c r="AF14685">
        <f t="shared" si="947"/>
        <v>6.1522736436847989E-11</v>
      </c>
      <c r="AG14685">
        <f t="shared" si="948"/>
        <v>1.4476575947151276E-9</v>
      </c>
    </row>
    <row r="14686" spans="30:33" x14ac:dyDescent="0.2">
      <c r="AD14686">
        <f t="shared" si="946"/>
        <v>14684</v>
      </c>
      <c r="AE14686">
        <f t="shared" si="949"/>
        <v>9.843637829895683E-14</v>
      </c>
      <c r="AF14686">
        <f t="shared" si="947"/>
        <v>6.1424300058549027E-11</v>
      </c>
      <c r="AG14686">
        <f t="shared" si="948"/>
        <v>1.4454397789418821E-9</v>
      </c>
    </row>
    <row r="14687" spans="30:33" x14ac:dyDescent="0.2">
      <c r="AD14687">
        <f t="shared" si="946"/>
        <v>14685</v>
      </c>
      <c r="AE14687">
        <f t="shared" si="949"/>
        <v>9.8278880093678493E-14</v>
      </c>
      <c r="AF14687">
        <f t="shared" si="947"/>
        <v>6.1326021178455345E-11</v>
      </c>
      <c r="AG14687">
        <f t="shared" si="948"/>
        <v>1.4432253541756687E-9</v>
      </c>
    </row>
    <row r="14688" spans="30:33" x14ac:dyDescent="0.2">
      <c r="AD14688">
        <f t="shared" si="946"/>
        <v>14686</v>
      </c>
      <c r="AE14688">
        <f t="shared" si="949"/>
        <v>9.8121633885528595E-14</v>
      </c>
      <c r="AF14688">
        <f t="shared" si="947"/>
        <v>6.1227899544569807E-11</v>
      </c>
      <c r="AG14688">
        <f t="shared" si="948"/>
        <v>1.4410143152428729E-9</v>
      </c>
    </row>
    <row r="14689" spans="30:33" x14ac:dyDescent="0.2">
      <c r="AD14689">
        <f t="shared" si="946"/>
        <v>14687</v>
      </c>
      <c r="AE14689">
        <f t="shared" si="949"/>
        <v>9.796463927131173E-14</v>
      </c>
      <c r="AF14689">
        <f t="shared" si="947"/>
        <v>6.112993490529849E-11</v>
      </c>
      <c r="AG14689">
        <f t="shared" si="948"/>
        <v>1.4388066569777554E-9</v>
      </c>
    </row>
    <row r="14690" spans="30:33" x14ac:dyDescent="0.2">
      <c r="AD14690">
        <f t="shared" si="946"/>
        <v>14688</v>
      </c>
      <c r="AE14690">
        <f t="shared" si="949"/>
        <v>9.7807895848477631E-14</v>
      </c>
      <c r="AF14690">
        <f t="shared" si="947"/>
        <v>6.103212700945001E-11</v>
      </c>
      <c r="AG14690">
        <f t="shared" si="948"/>
        <v>1.4366023742224394E-9</v>
      </c>
    </row>
    <row r="14691" spans="30:33" x14ac:dyDescent="0.2">
      <c r="AD14691">
        <f t="shared" si="946"/>
        <v>14689</v>
      </c>
      <c r="AE14691">
        <f t="shared" si="949"/>
        <v>9.7651403215120058E-14</v>
      </c>
      <c r="AF14691">
        <f t="shared" si="947"/>
        <v>6.0934475606234889E-11</v>
      </c>
      <c r="AG14691">
        <f t="shared" si="948"/>
        <v>1.4344014618268985E-9</v>
      </c>
    </row>
    <row r="14692" spans="30:33" x14ac:dyDescent="0.2">
      <c r="AD14692">
        <f t="shared" si="946"/>
        <v>14690</v>
      </c>
      <c r="AE14692">
        <f t="shared" si="949"/>
        <v>9.7495160969975861E-14</v>
      </c>
      <c r="AF14692">
        <f t="shared" si="947"/>
        <v>6.0836980445264908E-11</v>
      </c>
      <c r="AG14692">
        <f t="shared" si="948"/>
        <v>1.4322039146489454E-9</v>
      </c>
    </row>
    <row r="14693" spans="30:33" x14ac:dyDescent="0.2">
      <c r="AD14693">
        <f t="shared" si="946"/>
        <v>14691</v>
      </c>
      <c r="AE14693">
        <f t="shared" si="949"/>
        <v>9.7339168712423896E-14</v>
      </c>
      <c r="AF14693">
        <f t="shared" si="947"/>
        <v>6.0739641276552478E-11</v>
      </c>
      <c r="AG14693">
        <f t="shared" si="948"/>
        <v>1.4300097275542194E-9</v>
      </c>
    </row>
    <row r="14694" spans="30:33" x14ac:dyDescent="0.2">
      <c r="AD14694">
        <f t="shared" si="946"/>
        <v>14692</v>
      </c>
      <c r="AE14694">
        <f t="shared" si="949"/>
        <v>9.7183426042484007E-14</v>
      </c>
      <c r="AF14694">
        <f t="shared" si="947"/>
        <v>6.0642457850509988E-11</v>
      </c>
      <c r="AG14694">
        <f t="shared" si="948"/>
        <v>1.4278188954161751E-9</v>
      </c>
    </row>
    <row r="14695" spans="30:33" x14ac:dyDescent="0.2">
      <c r="AD14695">
        <f t="shared" si="946"/>
        <v>14693</v>
      </c>
      <c r="AE14695">
        <f t="shared" si="949"/>
        <v>9.7027932560816021E-14</v>
      </c>
      <c r="AF14695">
        <f t="shared" si="947"/>
        <v>6.0545429917949175E-11</v>
      </c>
      <c r="AG14695">
        <f t="shared" si="948"/>
        <v>1.4256314131160699E-9</v>
      </c>
    </row>
    <row r="14696" spans="30:33" x14ac:dyDescent="0.2">
      <c r="AD14696">
        <f t="shared" si="946"/>
        <v>14694</v>
      </c>
      <c r="AE14696">
        <f t="shared" si="949"/>
        <v>9.6872687868718718E-14</v>
      </c>
      <c r="AF14696">
        <f t="shared" si="947"/>
        <v>6.0448557230080452E-11</v>
      </c>
      <c r="AG14696">
        <f t="shared" si="948"/>
        <v>1.4234472755429529E-9</v>
      </c>
    </row>
    <row r="14697" spans="30:33" x14ac:dyDescent="0.2">
      <c r="AD14697">
        <f t="shared" si="946"/>
        <v>14695</v>
      </c>
      <c r="AE14697">
        <f t="shared" si="949"/>
        <v>9.6717691568128772E-14</v>
      </c>
      <c r="AF14697">
        <f t="shared" si="947"/>
        <v>6.0351839538512323E-11</v>
      </c>
      <c r="AG14697">
        <f t="shared" si="948"/>
        <v>1.4212664775936522E-9</v>
      </c>
    </row>
    <row r="14698" spans="30:33" x14ac:dyDescent="0.2">
      <c r="AD14698">
        <f t="shared" si="946"/>
        <v>14696</v>
      </c>
      <c r="AE14698">
        <f t="shared" si="949"/>
        <v>9.6562943261619763E-14</v>
      </c>
      <c r="AF14698">
        <f t="shared" si="947"/>
        <v>6.0255276595250705E-11</v>
      </c>
      <c r="AG14698">
        <f t="shared" si="948"/>
        <v>1.4190890141727641E-9</v>
      </c>
    </row>
    <row r="14699" spans="30:33" x14ac:dyDescent="0.2">
      <c r="AD14699">
        <f t="shared" si="946"/>
        <v>14697</v>
      </c>
      <c r="AE14699">
        <f t="shared" si="949"/>
        <v>9.6408442552401167E-14</v>
      </c>
      <c r="AF14699">
        <f t="shared" si="947"/>
        <v>6.0158868152698299E-11</v>
      </c>
      <c r="AG14699">
        <f t="shared" si="948"/>
        <v>1.4169148801926399E-9</v>
      </c>
    </row>
    <row r="14700" spans="30:33" x14ac:dyDescent="0.2">
      <c r="AD14700">
        <f t="shared" si="946"/>
        <v>14698</v>
      </c>
      <c r="AE14700">
        <f t="shared" si="949"/>
        <v>9.6254189044317325E-14</v>
      </c>
      <c r="AF14700">
        <f t="shared" si="947"/>
        <v>6.0062613963653975E-11</v>
      </c>
      <c r="AG14700">
        <f t="shared" si="948"/>
        <v>1.4147440705733761E-9</v>
      </c>
    </row>
    <row r="14701" spans="30:33" x14ac:dyDescent="0.2">
      <c r="AD14701">
        <f t="shared" si="946"/>
        <v>14699</v>
      </c>
      <c r="AE14701">
        <f t="shared" si="949"/>
        <v>9.6100182341846405E-14</v>
      </c>
      <c r="AF14701">
        <f t="shared" si="947"/>
        <v>5.9966513781312127E-11</v>
      </c>
      <c r="AG14701">
        <f t="shared" si="948"/>
        <v>1.4125765802428002E-9</v>
      </c>
    </row>
    <row r="14702" spans="30:33" x14ac:dyDescent="0.2">
      <c r="AD14702">
        <f t="shared" si="946"/>
        <v>14700</v>
      </c>
      <c r="AE14702">
        <f t="shared" si="949"/>
        <v>9.5946422050099443E-14</v>
      </c>
      <c r="AF14702">
        <f t="shared" si="947"/>
        <v>5.9870567359262021E-11</v>
      </c>
      <c r="AG14702">
        <f t="shared" si="948"/>
        <v>1.4104124041364619E-9</v>
      </c>
    </row>
    <row r="14703" spans="30:33" x14ac:dyDescent="0.2">
      <c r="AD14703">
        <f t="shared" si="946"/>
        <v>14701</v>
      </c>
      <c r="AE14703">
        <f t="shared" si="949"/>
        <v>9.5792907774819271E-14</v>
      </c>
      <c r="AF14703">
        <f t="shared" si="947"/>
        <v>5.9774774451487205E-11</v>
      </c>
      <c r="AG14703">
        <f t="shared" si="948"/>
        <v>1.4082515371976182E-9</v>
      </c>
    </row>
    <row r="14704" spans="30:33" x14ac:dyDescent="0.2">
      <c r="AD14704">
        <f t="shared" si="946"/>
        <v>14702</v>
      </c>
      <c r="AE14704">
        <f t="shared" si="949"/>
        <v>9.5639639122379569E-14</v>
      </c>
      <c r="AF14704">
        <f t="shared" si="947"/>
        <v>5.9679134812364824E-11</v>
      </c>
      <c r="AG14704">
        <f t="shared" si="948"/>
        <v>1.4060939743772245E-9</v>
      </c>
    </row>
    <row r="14705" spans="30:33" x14ac:dyDescent="0.2">
      <c r="AD14705">
        <f t="shared" si="946"/>
        <v>14703</v>
      </c>
      <c r="AE14705">
        <f t="shared" si="949"/>
        <v>9.5486615699783757E-14</v>
      </c>
      <c r="AF14705">
        <f t="shared" si="947"/>
        <v>5.9583648196665036E-11</v>
      </c>
      <c r="AG14705">
        <f t="shared" si="948"/>
        <v>1.4039397106339206E-9</v>
      </c>
    </row>
    <row r="14706" spans="30:33" x14ac:dyDescent="0.2">
      <c r="AD14706">
        <f t="shared" si="946"/>
        <v>14704</v>
      </c>
      <c r="AE14706">
        <f t="shared" si="949"/>
        <v>9.5333837114664107E-14</v>
      </c>
      <c r="AF14706">
        <f t="shared" si="947"/>
        <v>5.9488314359550366E-11</v>
      </c>
      <c r="AG14706">
        <f t="shared" si="948"/>
        <v>1.4017887409340211E-9</v>
      </c>
    </row>
    <row r="14707" spans="30:33" x14ac:dyDescent="0.2">
      <c r="AD14707">
        <f t="shared" si="946"/>
        <v>14705</v>
      </c>
      <c r="AE14707">
        <f t="shared" si="949"/>
        <v>9.5181302975280624E-14</v>
      </c>
      <c r="AF14707">
        <f t="shared" si="947"/>
        <v>5.9393133056575089E-11</v>
      </c>
      <c r="AG14707">
        <f t="shared" si="948"/>
        <v>1.3996410602515015E-9</v>
      </c>
    </row>
    <row r="14708" spans="30:33" x14ac:dyDescent="0.2">
      <c r="AD14708">
        <f t="shared" si="946"/>
        <v>14706</v>
      </c>
      <c r="AE14708">
        <f t="shared" si="949"/>
        <v>9.5029012890520187E-14</v>
      </c>
      <c r="AF14708">
        <f t="shared" si="947"/>
        <v>5.9298104043684567E-11</v>
      </c>
      <c r="AG14708">
        <f t="shared" si="948"/>
        <v>1.3974966635679898E-9</v>
      </c>
    </row>
    <row r="14709" spans="30:33" x14ac:dyDescent="0.2">
      <c r="AD14709">
        <f t="shared" si="946"/>
        <v>14707</v>
      </c>
      <c r="AE14709">
        <f t="shared" si="949"/>
        <v>9.4876966469895347E-14</v>
      </c>
      <c r="AF14709">
        <f t="shared" si="947"/>
        <v>5.9203227077214669E-11</v>
      </c>
      <c r="AG14709">
        <f t="shared" si="948"/>
        <v>1.395355545872751E-9</v>
      </c>
    </row>
    <row r="14710" spans="30:33" x14ac:dyDescent="0.2">
      <c r="AD14710">
        <f t="shared" si="946"/>
        <v>14708</v>
      </c>
      <c r="AE14710">
        <f t="shared" si="949"/>
        <v>9.472516332354351E-14</v>
      </c>
      <c r="AF14710">
        <f t="shared" si="947"/>
        <v>5.9108501913891123E-11</v>
      </c>
      <c r="AG14710">
        <f t="shared" si="948"/>
        <v>1.3932177021626779E-9</v>
      </c>
    </row>
    <row r="14711" spans="30:33" x14ac:dyDescent="0.2">
      <c r="AD14711">
        <f t="shared" si="946"/>
        <v>14709</v>
      </c>
      <c r="AE14711">
        <f t="shared" si="949"/>
        <v>9.4573603062225837E-14</v>
      </c>
      <c r="AF14711">
        <f t="shared" si="947"/>
        <v>5.90139283108289E-11</v>
      </c>
      <c r="AG14711">
        <f t="shared" si="948"/>
        <v>1.3910831274422798E-9</v>
      </c>
    </row>
    <row r="14712" spans="30:33" x14ac:dyDescent="0.2">
      <c r="AD14712">
        <f t="shared" si="946"/>
        <v>14710</v>
      </c>
      <c r="AE14712">
        <f t="shared" si="949"/>
        <v>9.4422285297326284E-14</v>
      </c>
      <c r="AF14712">
        <f t="shared" si="947"/>
        <v>5.8919506025531577E-11</v>
      </c>
      <c r="AG14712">
        <f t="shared" si="948"/>
        <v>1.3889518167236696E-9</v>
      </c>
    </row>
    <row r="14713" spans="30:33" x14ac:dyDescent="0.2">
      <c r="AD14713">
        <f t="shared" si="946"/>
        <v>14711</v>
      </c>
      <c r="AE14713">
        <f t="shared" si="949"/>
        <v>9.4271209640850571E-14</v>
      </c>
      <c r="AF14713">
        <f t="shared" si="947"/>
        <v>5.8825234815890729E-11</v>
      </c>
      <c r="AG14713">
        <f t="shared" si="948"/>
        <v>1.3868237650265528E-9</v>
      </c>
    </row>
    <row r="14714" spans="30:33" x14ac:dyDescent="0.2">
      <c r="AD14714">
        <f t="shared" si="946"/>
        <v>14712</v>
      </c>
      <c r="AE14714">
        <f t="shared" si="949"/>
        <v>9.4120375705425204E-14</v>
      </c>
      <c r="AF14714">
        <f t="shared" si="947"/>
        <v>5.8731114440185298E-11</v>
      </c>
      <c r="AG14714">
        <f t="shared" si="948"/>
        <v>1.3846989673782156E-9</v>
      </c>
    </row>
    <row r="14715" spans="30:33" x14ac:dyDescent="0.2">
      <c r="AD14715">
        <f t="shared" si="946"/>
        <v>14713</v>
      </c>
      <c r="AE14715">
        <f t="shared" si="949"/>
        <v>9.3969783104296522E-14</v>
      </c>
      <c r="AF14715">
        <f t="shared" si="947"/>
        <v>5.8637144657080997E-11</v>
      </c>
      <c r="AG14715">
        <f t="shared" si="948"/>
        <v>1.3825774188135148E-9</v>
      </c>
    </row>
    <row r="14716" spans="30:33" x14ac:dyDescent="0.2">
      <c r="AD14716">
        <f t="shared" si="946"/>
        <v>14714</v>
      </c>
      <c r="AE14716">
        <f t="shared" si="949"/>
        <v>9.3819431451329632E-14</v>
      </c>
      <c r="AF14716">
        <f t="shared" si="947"/>
        <v>5.8543325225629667E-11</v>
      </c>
      <c r="AG14716">
        <f t="shared" si="948"/>
        <v>1.3804591143748641E-9</v>
      </c>
    </row>
    <row r="14717" spans="30:33" x14ac:dyDescent="0.2">
      <c r="AD14717">
        <f t="shared" si="946"/>
        <v>14715</v>
      </c>
      <c r="AE14717">
        <f t="shared" si="949"/>
        <v>9.3669320361007504E-14</v>
      </c>
      <c r="AF14717">
        <f t="shared" si="947"/>
        <v>5.8449655905268663E-11</v>
      </c>
      <c r="AG14717">
        <f t="shared" si="948"/>
        <v>1.3783440491122254E-9</v>
      </c>
    </row>
    <row r="14718" spans="30:33" x14ac:dyDescent="0.2">
      <c r="AD14718">
        <f t="shared" si="946"/>
        <v>14716</v>
      </c>
      <c r="AE14718">
        <f t="shared" si="949"/>
        <v>9.3519449448429906E-14</v>
      </c>
      <c r="AF14718">
        <f t="shared" si="947"/>
        <v>5.8356136455820227E-11</v>
      </c>
      <c r="AG14718">
        <f t="shared" si="948"/>
        <v>1.3762322180830944E-9</v>
      </c>
    </row>
    <row r="14719" spans="30:33" x14ac:dyDescent="0.2">
      <c r="AD14719">
        <f t="shared" si="946"/>
        <v>14717</v>
      </c>
      <c r="AE14719">
        <f t="shared" si="949"/>
        <v>9.3369818329312401E-14</v>
      </c>
      <c r="AF14719">
        <f t="shared" si="947"/>
        <v>5.8262766637490916E-11</v>
      </c>
      <c r="AG14719">
        <f t="shared" si="948"/>
        <v>1.3741236163524906E-9</v>
      </c>
    </row>
    <row r="14720" spans="30:33" x14ac:dyDescent="0.2">
      <c r="AD14720">
        <f t="shared" si="946"/>
        <v>14718</v>
      </c>
      <c r="AE14720">
        <f t="shared" si="949"/>
        <v>9.3220426619985505E-14</v>
      </c>
      <c r="AF14720">
        <f t="shared" si="947"/>
        <v>5.8169546210870925E-11</v>
      </c>
      <c r="AG14720">
        <f t="shared" si="948"/>
        <v>1.3720182389929467E-9</v>
      </c>
    </row>
    <row r="14721" spans="30:33" x14ac:dyDescent="0.2">
      <c r="AD14721">
        <f t="shared" si="946"/>
        <v>14719</v>
      </c>
      <c r="AE14721">
        <f t="shared" si="949"/>
        <v>9.3071273937393524E-14</v>
      </c>
      <c r="AF14721">
        <f t="shared" si="947"/>
        <v>5.8076474936933529E-11</v>
      </c>
      <c r="AG14721">
        <f t="shared" si="948"/>
        <v>1.3699160810844953E-9</v>
      </c>
    </row>
    <row r="14722" spans="30:33" x14ac:dyDescent="0.2">
      <c r="AD14722">
        <f t="shared" si="946"/>
        <v>14720</v>
      </c>
      <c r="AE14722">
        <f t="shared" si="949"/>
        <v>9.2922359899093685E-14</v>
      </c>
      <c r="AF14722">
        <f t="shared" si="947"/>
        <v>5.7983552577034434E-11</v>
      </c>
      <c r="AG14722">
        <f t="shared" si="948"/>
        <v>1.367817137714659E-9</v>
      </c>
    </row>
    <row r="14723" spans="30:33" x14ac:dyDescent="0.2">
      <c r="AD14723">
        <f t="shared" si="946"/>
        <v>14721</v>
      </c>
      <c r="AE14723">
        <f t="shared" si="949"/>
        <v>9.2773684123255135E-14</v>
      </c>
      <c r="AF14723">
        <f t="shared" si="947"/>
        <v>5.7890778892911179E-11</v>
      </c>
      <c r="AG14723">
        <f t="shared" si="948"/>
        <v>1.3657214039784388E-9</v>
      </c>
    </row>
    <row r="14724" spans="30:33" x14ac:dyDescent="0.2">
      <c r="AD14724">
        <f t="shared" si="946"/>
        <v>14722</v>
      </c>
      <c r="AE14724">
        <f t="shared" si="949"/>
        <v>9.2625246228657925E-14</v>
      </c>
      <c r="AF14724">
        <f t="shared" si="947"/>
        <v>5.7798153646682517E-11</v>
      </c>
      <c r="AG14724">
        <f t="shared" si="948"/>
        <v>1.363628874978302E-9</v>
      </c>
    </row>
    <row r="14725" spans="30:33" x14ac:dyDescent="0.2">
      <c r="AD14725">
        <f t="shared" si="946"/>
        <v>14723</v>
      </c>
      <c r="AE14725">
        <f t="shared" si="949"/>
        <v>9.2477045834692067E-14</v>
      </c>
      <c r="AF14725">
        <f t="shared" si="947"/>
        <v>5.770567660084782E-11</v>
      </c>
      <c r="AG14725">
        <f t="shared" si="948"/>
        <v>1.3615395458241713E-9</v>
      </c>
    </row>
    <row r="14726" spans="30:33" x14ac:dyDescent="0.2">
      <c r="AD14726">
        <f t="shared" si="946"/>
        <v>14724</v>
      </c>
      <c r="AE14726">
        <f t="shared" si="949"/>
        <v>9.2329082561356561E-14</v>
      </c>
      <c r="AF14726">
        <f t="shared" si="947"/>
        <v>5.7613347518286461E-11</v>
      </c>
      <c r="AG14726">
        <f t="shared" si="948"/>
        <v>1.3594534116334139E-9</v>
      </c>
    </row>
    <row r="14727" spans="30:33" x14ac:dyDescent="0.2">
      <c r="AD14727">
        <f t="shared" si="946"/>
        <v>14725</v>
      </c>
      <c r="AE14727">
        <f t="shared" si="949"/>
        <v>9.2181356029258384E-14</v>
      </c>
      <c r="AF14727">
        <f t="shared" si="947"/>
        <v>5.7521166162257203E-11</v>
      </c>
      <c r="AG14727">
        <f t="shared" si="948"/>
        <v>1.3573704675308297E-9</v>
      </c>
    </row>
    <row r="14728" spans="30:33" x14ac:dyDescent="0.2">
      <c r="AD14728">
        <f t="shared" si="946"/>
        <v>14726</v>
      </c>
      <c r="AE14728">
        <f t="shared" si="949"/>
        <v>9.203386585961156E-14</v>
      </c>
      <c r="AF14728">
        <f t="shared" si="947"/>
        <v>5.7429132296397585E-11</v>
      </c>
      <c r="AG14728">
        <f t="shared" si="948"/>
        <v>1.3552907086486398E-9</v>
      </c>
    </row>
    <row r="14729" spans="30:33" x14ac:dyDescent="0.2">
      <c r="AD14729">
        <f t="shared" si="946"/>
        <v>14727</v>
      </c>
      <c r="AE14729">
        <f t="shared" si="949"/>
        <v>9.1886611674236183E-14</v>
      </c>
      <c r="AF14729">
        <f t="shared" si="947"/>
        <v>5.7337245684723346E-11</v>
      </c>
      <c r="AG14729">
        <f t="shared" si="948"/>
        <v>1.3532141301264762E-9</v>
      </c>
    </row>
    <row r="14730" spans="30:33" x14ac:dyDescent="0.2">
      <c r="AD14730">
        <f t="shared" si="946"/>
        <v>14728</v>
      </c>
      <c r="AE14730">
        <f t="shared" si="949"/>
        <v>9.1739593095557397E-14</v>
      </c>
      <c r="AF14730">
        <f t="shared" si="947"/>
        <v>5.7245506091627785E-11</v>
      </c>
      <c r="AG14730">
        <f t="shared" si="948"/>
        <v>1.3511407271113694E-9</v>
      </c>
    </row>
    <row r="14731" spans="30:33" x14ac:dyDescent="0.2">
      <c r="AD14731">
        <f t="shared" si="946"/>
        <v>14729</v>
      </c>
      <c r="AE14731">
        <f t="shared" si="949"/>
        <v>9.1592809746604501E-14</v>
      </c>
      <c r="AF14731">
        <f t="shared" si="947"/>
        <v>5.7153913281881176E-11</v>
      </c>
      <c r="AG14731">
        <f t="shared" si="948"/>
        <v>1.3490704947577376E-9</v>
      </c>
    </row>
    <row r="14732" spans="30:33" x14ac:dyDescent="0.2">
      <c r="AD14732">
        <f t="shared" si="946"/>
        <v>14730</v>
      </c>
      <c r="AE14732">
        <f t="shared" si="949"/>
        <v>9.1446261251009925E-14</v>
      </c>
      <c r="AF14732">
        <f t="shared" si="947"/>
        <v>5.7062467020630166E-11</v>
      </c>
      <c r="AG14732">
        <f t="shared" si="948"/>
        <v>1.3470034282273761E-9</v>
      </c>
    </row>
    <row r="14733" spans="30:33" x14ac:dyDescent="0.2">
      <c r="AD14733">
        <f t="shared" si="946"/>
        <v>14731</v>
      </c>
      <c r="AE14733">
        <f t="shared" si="949"/>
        <v>9.129994723300831E-14</v>
      </c>
      <c r="AF14733">
        <f t="shared" si="947"/>
        <v>5.6971167073397157E-11</v>
      </c>
      <c r="AG14733">
        <f t="shared" si="948"/>
        <v>1.3449395226894455E-9</v>
      </c>
    </row>
    <row r="14734" spans="30:33" x14ac:dyDescent="0.2">
      <c r="AD14734">
        <f t="shared" si="946"/>
        <v>14732</v>
      </c>
      <c r="AE14734">
        <f t="shared" si="949"/>
        <v>9.1153867317435495E-14</v>
      </c>
      <c r="AF14734">
        <f t="shared" si="947"/>
        <v>5.6880013206079722E-11</v>
      </c>
      <c r="AG14734">
        <f t="shared" si="948"/>
        <v>1.3428787733204596E-9</v>
      </c>
    </row>
    <row r="14735" spans="30:33" x14ac:dyDescent="0.2">
      <c r="AD14735">
        <f t="shared" si="946"/>
        <v>14733</v>
      </c>
      <c r="AE14735">
        <f t="shared" si="949"/>
        <v>9.10080211297276E-14</v>
      </c>
      <c r="AF14735">
        <f t="shared" si="947"/>
        <v>5.6789005184949991E-11</v>
      </c>
      <c r="AG14735">
        <f t="shared" si="948"/>
        <v>1.3408211753042768E-9</v>
      </c>
    </row>
    <row r="14736" spans="30:33" x14ac:dyDescent="0.2">
      <c r="AD14736">
        <f t="shared" ref="AD14736:AD14799" si="950">AD14735+1</f>
        <v>14734</v>
      </c>
      <c r="AE14736">
        <f t="shared" si="949"/>
        <v>9.0862408295920026E-14</v>
      </c>
      <c r="AF14736">
        <f t="shared" ref="AF14736:AF14799" si="951">AF14735*$AF$3</f>
        <v>5.6698142776654071E-11</v>
      </c>
      <c r="AG14736">
        <f t="shared" ref="AG14736:AG14799" si="952">AD14736*AE14736</f>
        <v>1.3387667238320856E-9</v>
      </c>
    </row>
    <row r="14737" spans="30:33" x14ac:dyDescent="0.2">
      <c r="AD14737">
        <f t="shared" si="950"/>
        <v>14735</v>
      </c>
      <c r="AE14737">
        <f t="shared" si="949"/>
        <v>9.0717028442646549E-14</v>
      </c>
      <c r="AF14737">
        <f t="shared" si="951"/>
        <v>5.6607425748211423E-11</v>
      </c>
      <c r="AG14737">
        <f t="shared" si="952"/>
        <v>1.3367154141023968E-9</v>
      </c>
    </row>
    <row r="14738" spans="30:33" x14ac:dyDescent="0.2">
      <c r="AD14738">
        <f t="shared" si="950"/>
        <v>14736</v>
      </c>
      <c r="AE14738">
        <f t="shared" si="949"/>
        <v>9.0571881197138317E-14</v>
      </c>
      <c r="AF14738">
        <f t="shared" si="951"/>
        <v>5.6516853867014285E-11</v>
      </c>
      <c r="AG14738">
        <f t="shared" si="952"/>
        <v>1.3346672413210302E-9</v>
      </c>
    </row>
    <row r="14739" spans="30:33" x14ac:dyDescent="0.2">
      <c r="AD14739">
        <f t="shared" si="950"/>
        <v>14737</v>
      </c>
      <c r="AE14739">
        <f t="shared" ref="AE14739:AE14802" si="953">AF14738*$AE$3</f>
        <v>9.0426966187222899E-14</v>
      </c>
      <c r="AF14739">
        <f t="shared" si="951"/>
        <v>5.6426426900827059E-11</v>
      </c>
      <c r="AG14739">
        <f t="shared" si="952"/>
        <v>1.3326222007011038E-9</v>
      </c>
    </row>
    <row r="14740" spans="30:33" x14ac:dyDescent="0.2">
      <c r="AD14740">
        <f t="shared" si="950"/>
        <v>14738</v>
      </c>
      <c r="AE14740">
        <f t="shared" si="953"/>
        <v>9.028228304132333E-14</v>
      </c>
      <c r="AF14740">
        <f t="shared" si="951"/>
        <v>5.6336144617785734E-11</v>
      </c>
      <c r="AG14740">
        <f t="shared" si="952"/>
        <v>1.3305802874630232E-9</v>
      </c>
    </row>
    <row r="14741" spans="30:33" x14ac:dyDescent="0.2">
      <c r="AD14741">
        <f t="shared" si="950"/>
        <v>14739</v>
      </c>
      <c r="AE14741">
        <f t="shared" si="953"/>
        <v>9.0137831388457211E-14</v>
      </c>
      <c r="AF14741">
        <f t="shared" si="951"/>
        <v>5.6246006786397275E-11</v>
      </c>
      <c r="AG14741">
        <f t="shared" si="952"/>
        <v>1.3285414968344709E-9</v>
      </c>
    </row>
    <row r="14742" spans="30:33" x14ac:dyDescent="0.2">
      <c r="AD14742">
        <f t="shared" si="950"/>
        <v>14740</v>
      </c>
      <c r="AE14742">
        <f t="shared" si="953"/>
        <v>8.9993610858235678E-14</v>
      </c>
      <c r="AF14742">
        <f t="shared" si="951"/>
        <v>5.6156013175539037E-11</v>
      </c>
      <c r="AG14742">
        <f t="shared" si="952"/>
        <v>1.3265058240503939E-9</v>
      </c>
    </row>
    <row r="14743" spans="30:33" x14ac:dyDescent="0.2">
      <c r="AD14743">
        <f t="shared" si="950"/>
        <v>14741</v>
      </c>
      <c r="AE14743">
        <f t="shared" si="953"/>
        <v>8.9849621080862499E-14</v>
      </c>
      <c r="AF14743">
        <f t="shared" si="951"/>
        <v>5.6066163554458171E-11</v>
      </c>
      <c r="AG14743">
        <f t="shared" si="952"/>
        <v>1.3244732643529941E-9</v>
      </c>
    </row>
    <row r="14744" spans="30:33" x14ac:dyDescent="0.2">
      <c r="AD14744">
        <f t="shared" si="950"/>
        <v>14742</v>
      </c>
      <c r="AE14744">
        <f t="shared" si="953"/>
        <v>8.9705861687133111E-14</v>
      </c>
      <c r="AF14744">
        <f t="shared" si="951"/>
        <v>5.5976457692771033E-11</v>
      </c>
      <c r="AG14744">
        <f t="shared" si="952"/>
        <v>1.3224438129917163E-9</v>
      </c>
    </row>
    <row r="14745" spans="30:33" x14ac:dyDescent="0.2">
      <c r="AD14745">
        <f t="shared" si="950"/>
        <v>14743</v>
      </c>
      <c r="AE14745">
        <f t="shared" si="953"/>
        <v>8.9562332308433692E-14</v>
      </c>
      <c r="AF14745">
        <f t="shared" si="951"/>
        <v>5.58868953604626E-11</v>
      </c>
      <c r="AG14745">
        <f t="shared" si="952"/>
        <v>1.3204174652232379E-9</v>
      </c>
    </row>
    <row r="14746" spans="30:33" x14ac:dyDescent="0.2">
      <c r="AD14746">
        <f t="shared" si="950"/>
        <v>14744</v>
      </c>
      <c r="AE14746">
        <f t="shared" si="953"/>
        <v>8.9419032576740206E-14</v>
      </c>
      <c r="AF14746">
        <f t="shared" si="951"/>
        <v>5.5797476327885859E-11</v>
      </c>
      <c r="AG14746">
        <f t="shared" si="952"/>
        <v>1.3183942163114575E-9</v>
      </c>
    </row>
    <row r="14747" spans="30:33" x14ac:dyDescent="0.2">
      <c r="AD14747">
        <f t="shared" si="950"/>
        <v>14745</v>
      </c>
      <c r="AE14747">
        <f t="shared" si="953"/>
        <v>8.9275962124617412E-14</v>
      </c>
      <c r="AF14747">
        <f t="shared" si="951"/>
        <v>5.5708200365761239E-11</v>
      </c>
      <c r="AG14747">
        <f t="shared" si="952"/>
        <v>1.3163740615274837E-9</v>
      </c>
    </row>
    <row r="14748" spans="30:33" x14ac:dyDescent="0.2">
      <c r="AD14748">
        <f t="shared" si="950"/>
        <v>14746</v>
      </c>
      <c r="AE14748">
        <f t="shared" si="953"/>
        <v>8.9133120585218029E-14</v>
      </c>
      <c r="AF14748">
        <f t="shared" si="951"/>
        <v>5.5619067245176019E-11</v>
      </c>
      <c r="AG14748">
        <f t="shared" si="952"/>
        <v>1.3143569961496251E-9</v>
      </c>
    </row>
    <row r="14749" spans="30:33" x14ac:dyDescent="0.2">
      <c r="AD14749">
        <f t="shared" si="950"/>
        <v>14747</v>
      </c>
      <c r="AE14749">
        <f t="shared" si="953"/>
        <v>8.8990507592281676E-14</v>
      </c>
      <c r="AF14749">
        <f t="shared" si="951"/>
        <v>5.5530076737583736E-11</v>
      </c>
      <c r="AG14749">
        <f t="shared" si="952"/>
        <v>1.3123430154633778E-9</v>
      </c>
    </row>
    <row r="14750" spans="30:33" x14ac:dyDescent="0.2">
      <c r="AD14750">
        <f t="shared" si="950"/>
        <v>14748</v>
      </c>
      <c r="AE14750">
        <f t="shared" si="953"/>
        <v>8.8848122780134013E-14</v>
      </c>
      <c r="AF14750">
        <f t="shared" si="951"/>
        <v>5.5441228614803602E-11</v>
      </c>
      <c r="AG14750">
        <f t="shared" si="952"/>
        <v>1.3103321147614165E-9</v>
      </c>
    </row>
    <row r="14751" spans="30:33" x14ac:dyDescent="0.2">
      <c r="AD14751">
        <f t="shared" si="950"/>
        <v>14749</v>
      </c>
      <c r="AE14751">
        <f t="shared" si="953"/>
        <v>8.8705965783685809E-14</v>
      </c>
      <c r="AF14751">
        <f t="shared" si="951"/>
        <v>5.5352522649019916E-11</v>
      </c>
      <c r="AG14751">
        <f t="shared" si="952"/>
        <v>1.3083242893435819E-9</v>
      </c>
    </row>
    <row r="14752" spans="30:33" x14ac:dyDescent="0.2">
      <c r="AD14752">
        <f t="shared" si="950"/>
        <v>14750</v>
      </c>
      <c r="AE14752">
        <f t="shared" si="953"/>
        <v>8.8564036238431905E-14</v>
      </c>
      <c r="AF14752">
        <f t="shared" si="951"/>
        <v>5.5263958612781481E-11</v>
      </c>
      <c r="AG14752">
        <f t="shared" si="952"/>
        <v>1.3063195345168707E-9</v>
      </c>
    </row>
    <row r="14753" spans="30:33" x14ac:dyDescent="0.2">
      <c r="AD14753">
        <f t="shared" si="950"/>
        <v>14751</v>
      </c>
      <c r="AE14753">
        <f t="shared" si="953"/>
        <v>8.8422333780450405E-14</v>
      </c>
      <c r="AF14753">
        <f t="shared" si="951"/>
        <v>5.5175536279001027E-11</v>
      </c>
      <c r="AG14753">
        <f t="shared" si="952"/>
        <v>1.304317845595424E-9</v>
      </c>
    </row>
    <row r="14754" spans="30:33" x14ac:dyDescent="0.2">
      <c r="AD14754">
        <f t="shared" si="950"/>
        <v>14752</v>
      </c>
      <c r="AE14754">
        <f t="shared" si="953"/>
        <v>8.8280858046401682E-14</v>
      </c>
      <c r="AF14754">
        <f t="shared" si="951"/>
        <v>5.5087255420954623E-11</v>
      </c>
      <c r="AG14754">
        <f t="shared" si="952"/>
        <v>1.3023192179005175E-9</v>
      </c>
    </row>
    <row r="14755" spans="30:33" x14ac:dyDescent="0.2">
      <c r="AD14755">
        <f t="shared" si="950"/>
        <v>14753</v>
      </c>
      <c r="AE14755">
        <f t="shared" si="953"/>
        <v>8.8139608673527432E-14</v>
      </c>
      <c r="AF14755">
        <f t="shared" si="951"/>
        <v>5.4999115812281096E-11</v>
      </c>
      <c r="AG14755">
        <f t="shared" si="952"/>
        <v>1.3003236467605502E-9</v>
      </c>
    </row>
    <row r="14756" spans="30:33" x14ac:dyDescent="0.2">
      <c r="AD14756">
        <f t="shared" si="950"/>
        <v>14754</v>
      </c>
      <c r="AE14756">
        <f t="shared" si="953"/>
        <v>8.7998585299649799E-14</v>
      </c>
      <c r="AF14756">
        <f t="shared" si="951"/>
        <v>5.4911117226981442E-11</v>
      </c>
      <c r="AG14756">
        <f t="shared" si="952"/>
        <v>1.298331127511033E-9</v>
      </c>
    </row>
    <row r="14757" spans="30:33" x14ac:dyDescent="0.2">
      <c r="AD14757">
        <f t="shared" si="950"/>
        <v>14755</v>
      </c>
      <c r="AE14757">
        <f t="shared" si="953"/>
        <v>8.7857787563170342E-14</v>
      </c>
      <c r="AF14757">
        <f t="shared" si="951"/>
        <v>5.482325943941827E-11</v>
      </c>
      <c r="AG14757">
        <f t="shared" si="952"/>
        <v>1.2963416554945784E-9</v>
      </c>
    </row>
    <row r="14758" spans="30:33" x14ac:dyDescent="0.2">
      <c r="AD14758">
        <f t="shared" si="950"/>
        <v>14756</v>
      </c>
      <c r="AE14758">
        <f t="shared" si="953"/>
        <v>8.7717215103069266E-14</v>
      </c>
      <c r="AF14758">
        <f t="shared" si="951"/>
        <v>5.4735542224315196E-11</v>
      </c>
      <c r="AG14758">
        <f t="shared" si="952"/>
        <v>1.2943552260608901E-9</v>
      </c>
    </row>
    <row r="14759" spans="30:33" x14ac:dyDescent="0.2">
      <c r="AD14759">
        <f t="shared" si="950"/>
        <v>14757</v>
      </c>
      <c r="AE14759">
        <f t="shared" si="953"/>
        <v>8.7576867558904348E-14</v>
      </c>
      <c r="AF14759">
        <f t="shared" si="951"/>
        <v>5.4647965356756292E-11</v>
      </c>
      <c r="AG14759">
        <f t="shared" si="952"/>
        <v>1.2923718345667515E-9</v>
      </c>
    </row>
    <row r="14760" spans="30:33" x14ac:dyDescent="0.2">
      <c r="AD14760">
        <f t="shared" si="950"/>
        <v>14758</v>
      </c>
      <c r="AE14760">
        <f t="shared" si="953"/>
        <v>8.7436744570810105E-14</v>
      </c>
      <c r="AF14760">
        <f t="shared" si="951"/>
        <v>5.456052861218548E-11</v>
      </c>
      <c r="AG14760">
        <f t="shared" si="952"/>
        <v>1.2903914763760156E-9</v>
      </c>
    </row>
    <row r="14761" spans="30:33" x14ac:dyDescent="0.2">
      <c r="AD14761">
        <f t="shared" si="950"/>
        <v>14759</v>
      </c>
      <c r="AE14761">
        <f t="shared" si="953"/>
        <v>8.7296845779496809E-14</v>
      </c>
      <c r="AF14761">
        <f t="shared" si="951"/>
        <v>5.4473231766405984E-11</v>
      </c>
      <c r="AG14761">
        <f t="shared" si="952"/>
        <v>1.2884141468595935E-9</v>
      </c>
    </row>
    <row r="14762" spans="30:33" x14ac:dyDescent="0.2">
      <c r="AD14762">
        <f t="shared" si="950"/>
        <v>14760</v>
      </c>
      <c r="AE14762">
        <f t="shared" si="953"/>
        <v>8.7157170826249614E-14</v>
      </c>
      <c r="AF14762">
        <f t="shared" si="951"/>
        <v>5.4386074595579729E-11</v>
      </c>
      <c r="AG14762">
        <f t="shared" si="952"/>
        <v>1.2864398413954442E-9</v>
      </c>
    </row>
    <row r="14763" spans="30:33" x14ac:dyDescent="0.2">
      <c r="AD14763">
        <f t="shared" si="950"/>
        <v>14761</v>
      </c>
      <c r="AE14763">
        <f t="shared" si="953"/>
        <v>8.7017719352927602E-14</v>
      </c>
      <c r="AF14763">
        <f t="shared" si="951"/>
        <v>5.4299056876226801E-11</v>
      </c>
      <c r="AG14763">
        <f t="shared" si="952"/>
        <v>1.2844685553685643E-9</v>
      </c>
    </row>
    <row r="14764" spans="30:33" x14ac:dyDescent="0.2">
      <c r="AD14764">
        <f t="shared" si="950"/>
        <v>14762</v>
      </c>
      <c r="AE14764">
        <f t="shared" si="953"/>
        <v>8.6878491001962918E-14</v>
      </c>
      <c r="AF14764">
        <f t="shared" si="951"/>
        <v>5.4212178385224839E-11</v>
      </c>
      <c r="AG14764">
        <f t="shared" si="952"/>
        <v>1.2825002841709766E-9</v>
      </c>
    </row>
    <row r="14765" spans="30:33" x14ac:dyDescent="0.2">
      <c r="AD14765">
        <f t="shared" si="950"/>
        <v>14763</v>
      </c>
      <c r="AE14765">
        <f t="shared" si="953"/>
        <v>8.6739485416359779E-14</v>
      </c>
      <c r="AF14765">
        <f t="shared" si="951"/>
        <v>5.4125438899808474E-11</v>
      </c>
      <c r="AG14765">
        <f t="shared" si="952"/>
        <v>1.2805350232017193E-9</v>
      </c>
    </row>
    <row r="14766" spans="30:33" x14ac:dyDescent="0.2">
      <c r="AD14766">
        <f t="shared" si="950"/>
        <v>14764</v>
      </c>
      <c r="AE14766">
        <f t="shared" si="953"/>
        <v>8.6600702239693598E-14</v>
      </c>
      <c r="AF14766">
        <f t="shared" si="951"/>
        <v>5.4038838197568777E-11</v>
      </c>
      <c r="AG14766">
        <f t="shared" si="952"/>
        <v>1.2785727678668362E-9</v>
      </c>
    </row>
    <row r="14767" spans="30:33" x14ac:dyDescent="0.2">
      <c r="AD14767">
        <f t="shared" si="950"/>
        <v>14765</v>
      </c>
      <c r="AE14767">
        <f t="shared" si="953"/>
        <v>8.6462141116110081E-14</v>
      </c>
      <c r="AF14767">
        <f t="shared" si="951"/>
        <v>5.3952376056452666E-11</v>
      </c>
      <c r="AG14767">
        <f t="shared" si="952"/>
        <v>1.2766135135793653E-9</v>
      </c>
    </row>
    <row r="14768" spans="30:33" x14ac:dyDescent="0.2">
      <c r="AD14768">
        <f t="shared" si="950"/>
        <v>14766</v>
      </c>
      <c r="AE14768">
        <f t="shared" si="953"/>
        <v>8.6323801690324311E-14</v>
      </c>
      <c r="AF14768">
        <f t="shared" si="951"/>
        <v>5.3866052254762342E-11</v>
      </c>
      <c r="AG14768">
        <f t="shared" si="952"/>
        <v>1.2746572557593287E-9</v>
      </c>
    </row>
    <row r="14769" spans="30:33" x14ac:dyDescent="0.2">
      <c r="AD14769">
        <f t="shared" si="950"/>
        <v>14767</v>
      </c>
      <c r="AE14769">
        <f t="shared" si="953"/>
        <v>8.6185683607619782E-14</v>
      </c>
      <c r="AF14769">
        <f t="shared" si="951"/>
        <v>5.377986657115472E-11</v>
      </c>
      <c r="AG14769">
        <f t="shared" si="952"/>
        <v>1.2727039898337213E-9</v>
      </c>
    </row>
    <row r="14770" spans="30:33" x14ac:dyDescent="0.2">
      <c r="AD14770">
        <f t="shared" si="950"/>
        <v>14768</v>
      </c>
      <c r="AE14770">
        <f t="shared" si="953"/>
        <v>8.604778651384759E-14</v>
      </c>
      <c r="AF14770">
        <f t="shared" si="951"/>
        <v>5.369381878464087E-11</v>
      </c>
      <c r="AG14770">
        <f t="shared" si="952"/>
        <v>1.2707537112365012E-9</v>
      </c>
    </row>
    <row r="14771" spans="30:33" x14ac:dyDescent="0.2">
      <c r="AD14771">
        <f t="shared" si="950"/>
        <v>14769</v>
      </c>
      <c r="AE14771">
        <f t="shared" si="953"/>
        <v>8.5910110055425433E-14</v>
      </c>
      <c r="AF14771">
        <f t="shared" si="951"/>
        <v>5.3607908674585445E-11</v>
      </c>
      <c r="AG14771">
        <f t="shared" si="952"/>
        <v>1.2688064154085782E-9</v>
      </c>
    </row>
    <row r="14772" spans="30:33" x14ac:dyDescent="0.2">
      <c r="AD14772">
        <f t="shared" si="950"/>
        <v>14770</v>
      </c>
      <c r="AE14772">
        <f t="shared" si="953"/>
        <v>8.5772653879336756E-14</v>
      </c>
      <c r="AF14772">
        <f t="shared" si="951"/>
        <v>5.3522136020706106E-11</v>
      </c>
      <c r="AG14772">
        <f t="shared" si="952"/>
        <v>1.2668620977978038E-9</v>
      </c>
    </row>
    <row r="14773" spans="30:33" x14ac:dyDescent="0.2">
      <c r="AD14773">
        <f t="shared" si="950"/>
        <v>14771</v>
      </c>
      <c r="AE14773">
        <f t="shared" si="953"/>
        <v>8.5635417633129804E-14</v>
      </c>
      <c r="AF14773">
        <f t="shared" si="951"/>
        <v>5.3436500603072977E-11</v>
      </c>
      <c r="AG14773">
        <f t="shared" si="952"/>
        <v>1.2649207538589603E-9</v>
      </c>
    </row>
    <row r="14774" spans="30:33" x14ac:dyDescent="0.2">
      <c r="AD14774">
        <f t="shared" si="950"/>
        <v>14772</v>
      </c>
      <c r="AE14774">
        <f t="shared" si="953"/>
        <v>8.5498400964916799E-14</v>
      </c>
      <c r="AF14774">
        <f t="shared" si="951"/>
        <v>5.3351002202108056E-11</v>
      </c>
      <c r="AG14774">
        <f t="shared" si="952"/>
        <v>1.262982379053751E-9</v>
      </c>
    </row>
    <row r="14775" spans="30:33" x14ac:dyDescent="0.2">
      <c r="AD14775">
        <f t="shared" si="950"/>
        <v>14773</v>
      </c>
      <c r="AE14775">
        <f t="shared" si="953"/>
        <v>8.5361603523372933E-14</v>
      </c>
      <c r="AF14775">
        <f t="shared" si="951"/>
        <v>5.3265640598584679E-11</v>
      </c>
      <c r="AG14775">
        <f t="shared" si="952"/>
        <v>1.2610469688507883E-9</v>
      </c>
    </row>
    <row r="14776" spans="30:33" x14ac:dyDescent="0.2">
      <c r="AD14776">
        <f t="shared" si="950"/>
        <v>14774</v>
      </c>
      <c r="AE14776">
        <f t="shared" si="953"/>
        <v>8.5225024957735521E-14</v>
      </c>
      <c r="AF14776">
        <f t="shared" si="951"/>
        <v>5.3180415573626941E-11</v>
      </c>
      <c r="AG14776">
        <f t="shared" si="952"/>
        <v>1.2591145187255846E-9</v>
      </c>
    </row>
    <row r="14777" spans="30:33" x14ac:dyDescent="0.2">
      <c r="AD14777">
        <f t="shared" si="950"/>
        <v>14775</v>
      </c>
      <c r="AE14777">
        <f t="shared" si="953"/>
        <v>8.5088664917803143E-14</v>
      </c>
      <c r="AF14777">
        <f t="shared" si="951"/>
        <v>5.3095326908709136E-11</v>
      </c>
      <c r="AG14777">
        <f t="shared" si="952"/>
        <v>1.2571850241605415E-9</v>
      </c>
    </row>
    <row r="14778" spans="30:33" x14ac:dyDescent="0.2">
      <c r="AD14778">
        <f t="shared" si="950"/>
        <v>14776</v>
      </c>
      <c r="AE14778">
        <f t="shared" si="953"/>
        <v>8.495252305393466E-14</v>
      </c>
      <c r="AF14778">
        <f t="shared" si="951"/>
        <v>5.3010374385655198E-11</v>
      </c>
      <c r="AG14778">
        <f t="shared" si="952"/>
        <v>1.2552584806449386E-9</v>
      </c>
    </row>
    <row r="14779" spans="30:33" x14ac:dyDescent="0.2">
      <c r="AD14779">
        <f t="shared" si="950"/>
        <v>14777</v>
      </c>
      <c r="AE14779">
        <f t="shared" si="953"/>
        <v>8.4816599017048356E-14</v>
      </c>
      <c r="AF14779">
        <f t="shared" si="951"/>
        <v>5.2925557786638144E-11</v>
      </c>
      <c r="AG14779">
        <f t="shared" si="952"/>
        <v>1.2533348836749235E-9</v>
      </c>
    </row>
    <row r="14780" spans="30:33" x14ac:dyDescent="0.2">
      <c r="AD14780">
        <f t="shared" si="950"/>
        <v>14778</v>
      </c>
      <c r="AE14780">
        <f t="shared" si="953"/>
        <v>8.4680892458621064E-14</v>
      </c>
      <c r="AF14780">
        <f t="shared" si="951"/>
        <v>5.2840876894179519E-11</v>
      </c>
      <c r="AG14780">
        <f t="shared" si="952"/>
        <v>1.251414228753502E-9</v>
      </c>
    </row>
    <row r="14781" spans="30:33" x14ac:dyDescent="0.2">
      <c r="AD14781">
        <f t="shared" si="950"/>
        <v>14779</v>
      </c>
      <c r="AE14781">
        <f t="shared" si="953"/>
        <v>8.4545403030687274E-14</v>
      </c>
      <c r="AF14781">
        <f t="shared" si="951"/>
        <v>5.2756331491148831E-11</v>
      </c>
      <c r="AG14781">
        <f t="shared" si="952"/>
        <v>1.2494965113905273E-9</v>
      </c>
    </row>
    <row r="14782" spans="30:33" x14ac:dyDescent="0.2">
      <c r="AD14782">
        <f t="shared" si="950"/>
        <v>14780</v>
      </c>
      <c r="AE14782">
        <f t="shared" si="953"/>
        <v>8.4410130385838172E-14</v>
      </c>
      <c r="AF14782">
        <f t="shared" si="951"/>
        <v>5.2671921360762993E-11</v>
      </c>
      <c r="AG14782">
        <f t="shared" si="952"/>
        <v>1.2475817271026882E-9</v>
      </c>
    </row>
    <row r="14783" spans="30:33" x14ac:dyDescent="0.2">
      <c r="AD14783">
        <f t="shared" si="950"/>
        <v>14781</v>
      </c>
      <c r="AE14783">
        <f t="shared" si="953"/>
        <v>8.4275074177220832E-14</v>
      </c>
      <c r="AF14783">
        <f t="shared" si="951"/>
        <v>5.2587646286585771E-11</v>
      </c>
      <c r="AG14783">
        <f t="shared" si="952"/>
        <v>1.2456698714135011E-9</v>
      </c>
    </row>
    <row r="14784" spans="30:33" x14ac:dyDescent="0.2">
      <c r="AD14784">
        <f t="shared" si="950"/>
        <v>14782</v>
      </c>
      <c r="AE14784">
        <f t="shared" si="953"/>
        <v>8.4140234058537269E-14</v>
      </c>
      <c r="AF14784">
        <f t="shared" si="951"/>
        <v>5.250350605252723E-11</v>
      </c>
      <c r="AG14784">
        <f t="shared" si="952"/>
        <v>1.243760939853298E-9</v>
      </c>
    </row>
    <row r="14785" spans="30:33" x14ac:dyDescent="0.2">
      <c r="AD14785">
        <f t="shared" si="950"/>
        <v>14783</v>
      </c>
      <c r="AE14785">
        <f t="shared" si="953"/>
        <v>8.4005609684043608E-14</v>
      </c>
      <c r="AF14785">
        <f t="shared" si="951"/>
        <v>5.2419500442843181E-11</v>
      </c>
      <c r="AG14785">
        <f t="shared" si="952"/>
        <v>1.2418549279592166E-9</v>
      </c>
    </row>
    <row r="14786" spans="30:33" x14ac:dyDescent="0.2">
      <c r="AD14786">
        <f t="shared" si="950"/>
        <v>14784</v>
      </c>
      <c r="AE14786">
        <f t="shared" si="953"/>
        <v>8.3871200708549133E-14</v>
      </c>
      <c r="AF14786">
        <f t="shared" si="951"/>
        <v>5.233562924213463E-11</v>
      </c>
      <c r="AG14786">
        <f t="shared" si="952"/>
        <v>1.2399518312751905E-9</v>
      </c>
    </row>
    <row r="14787" spans="30:33" x14ac:dyDescent="0.2">
      <c r="AD14787">
        <f t="shared" si="950"/>
        <v>14785</v>
      </c>
      <c r="AE14787">
        <f t="shared" si="953"/>
        <v>8.3737006787415448E-14</v>
      </c>
      <c r="AF14787">
        <f t="shared" si="951"/>
        <v>5.2251892235347212E-11</v>
      </c>
      <c r="AG14787">
        <f t="shared" si="952"/>
        <v>1.2380516453519373E-9</v>
      </c>
    </row>
    <row r="14788" spans="30:33" x14ac:dyDescent="0.2">
      <c r="AD14788">
        <f t="shared" si="950"/>
        <v>14786</v>
      </c>
      <c r="AE14788">
        <f t="shared" si="953"/>
        <v>8.3603027576555574E-14</v>
      </c>
      <c r="AF14788">
        <f t="shared" si="951"/>
        <v>5.2168289207770651E-11</v>
      </c>
      <c r="AG14788">
        <f t="shared" si="952"/>
        <v>1.2361543657469507E-9</v>
      </c>
    </row>
    <row r="14789" spans="30:33" x14ac:dyDescent="0.2">
      <c r="AD14789">
        <f t="shared" si="950"/>
        <v>14787</v>
      </c>
      <c r="AE14789">
        <f t="shared" si="953"/>
        <v>8.3469262732433082E-14</v>
      </c>
      <c r="AF14789">
        <f t="shared" si="951"/>
        <v>5.2084819945038217E-11</v>
      </c>
      <c r="AG14789">
        <f t="shared" si="952"/>
        <v>1.234259988024488E-9</v>
      </c>
    </row>
    <row r="14790" spans="30:33" x14ac:dyDescent="0.2">
      <c r="AD14790">
        <f t="shared" si="950"/>
        <v>14788</v>
      </c>
      <c r="AE14790">
        <f t="shared" si="953"/>
        <v>8.3335711912061185E-14</v>
      </c>
      <c r="AF14790">
        <f t="shared" si="951"/>
        <v>5.2001484233126152E-11</v>
      </c>
      <c r="AG14790">
        <f t="shared" si="952"/>
        <v>1.2323685077555607E-9</v>
      </c>
    </row>
    <row r="14791" spans="30:33" x14ac:dyDescent="0.2">
      <c r="AD14791">
        <f t="shared" si="950"/>
        <v>14789</v>
      </c>
      <c r="AE14791">
        <f t="shared" si="953"/>
        <v>8.3202374773001876E-14</v>
      </c>
      <c r="AF14791">
        <f t="shared" si="951"/>
        <v>5.191828185835315E-11</v>
      </c>
      <c r="AG14791">
        <f t="shared" si="952"/>
        <v>1.2304799205179248E-9</v>
      </c>
    </row>
    <row r="14792" spans="30:33" x14ac:dyDescent="0.2">
      <c r="AD14792">
        <f t="shared" si="950"/>
        <v>14790</v>
      </c>
      <c r="AE14792">
        <f t="shared" si="953"/>
        <v>8.3069250973365073E-14</v>
      </c>
      <c r="AF14792">
        <f t="shared" si="951"/>
        <v>5.1835212607379783E-11</v>
      </c>
      <c r="AG14792">
        <f t="shared" si="952"/>
        <v>1.2285942218960694E-9</v>
      </c>
    </row>
    <row r="14793" spans="30:33" x14ac:dyDescent="0.2">
      <c r="AD14793">
        <f t="shared" si="950"/>
        <v>14791</v>
      </c>
      <c r="AE14793">
        <f t="shared" si="953"/>
        <v>8.2936340171807696E-14</v>
      </c>
      <c r="AF14793">
        <f t="shared" si="951"/>
        <v>5.175227626720797E-11</v>
      </c>
      <c r="AG14793">
        <f t="shared" si="952"/>
        <v>1.2267114074812076E-9</v>
      </c>
    </row>
    <row r="14794" spans="30:33" x14ac:dyDescent="0.2">
      <c r="AD14794">
        <f t="shared" si="950"/>
        <v>14792</v>
      </c>
      <c r="AE14794">
        <f t="shared" si="953"/>
        <v>8.2803642027532784E-14</v>
      </c>
      <c r="AF14794">
        <f t="shared" si="951"/>
        <v>5.1669472625180438E-11</v>
      </c>
      <c r="AG14794">
        <f t="shared" si="952"/>
        <v>1.224831472871265E-9</v>
      </c>
    </row>
    <row r="14795" spans="30:33" x14ac:dyDescent="0.2">
      <c r="AD14795">
        <f t="shared" si="950"/>
        <v>14793</v>
      </c>
      <c r="AE14795">
        <f t="shared" si="953"/>
        <v>8.2671156200288738E-14</v>
      </c>
      <c r="AF14795">
        <f t="shared" si="951"/>
        <v>5.1586801468980144E-11</v>
      </c>
      <c r="AG14795">
        <f t="shared" si="952"/>
        <v>1.2229544136708712E-9</v>
      </c>
    </row>
    <row r="14796" spans="30:33" x14ac:dyDescent="0.2">
      <c r="AD14796">
        <f t="shared" si="950"/>
        <v>14794</v>
      </c>
      <c r="AE14796">
        <f t="shared" si="953"/>
        <v>8.2538882350368274E-14</v>
      </c>
      <c r="AF14796">
        <f t="shared" si="951"/>
        <v>5.1504262586629771E-11</v>
      </c>
      <c r="AG14796">
        <f t="shared" si="952"/>
        <v>1.2210802254913483E-9</v>
      </c>
    </row>
    <row r="14797" spans="30:33" x14ac:dyDescent="0.2">
      <c r="AD14797">
        <f t="shared" si="950"/>
        <v>14795</v>
      </c>
      <c r="AE14797">
        <f t="shared" si="953"/>
        <v>8.2406820138607674E-14</v>
      </c>
      <c r="AF14797">
        <f t="shared" si="951"/>
        <v>5.1421855766491159E-11</v>
      </c>
      <c r="AG14797">
        <f t="shared" si="952"/>
        <v>1.2192089039507005E-9</v>
      </c>
    </row>
    <row r="14798" spans="30:33" x14ac:dyDescent="0.2">
      <c r="AD14798">
        <f t="shared" si="950"/>
        <v>14796</v>
      </c>
      <c r="AE14798">
        <f t="shared" si="953"/>
        <v>8.2274969226385896E-14</v>
      </c>
      <c r="AF14798">
        <f t="shared" si="951"/>
        <v>5.133958079726477E-11</v>
      </c>
      <c r="AG14798">
        <f t="shared" si="952"/>
        <v>1.2173404446736058E-9</v>
      </c>
    </row>
    <row r="14799" spans="30:33" x14ac:dyDescent="0.2">
      <c r="AD14799">
        <f t="shared" si="950"/>
        <v>14797</v>
      </c>
      <c r="AE14799">
        <f t="shared" si="953"/>
        <v>8.2143329275623675E-14</v>
      </c>
      <c r="AF14799">
        <f t="shared" si="951"/>
        <v>5.1257437467989141E-11</v>
      </c>
      <c r="AG14799">
        <f t="shared" si="952"/>
        <v>1.2154748432914036E-9</v>
      </c>
    </row>
    <row r="14800" spans="30:33" x14ac:dyDescent="0.2">
      <c r="AD14800">
        <f t="shared" ref="AD14800:AD14863" si="954">AD14799+1</f>
        <v>14798</v>
      </c>
      <c r="AE14800">
        <f t="shared" si="953"/>
        <v>8.2011899948782664E-14</v>
      </c>
      <c r="AF14800">
        <f t="shared" ref="AF14800:AF14863" si="955">AF14799*$AF$3</f>
        <v>5.1175425568040359E-11</v>
      </c>
      <c r="AG14800">
        <f t="shared" ref="AG14800:AG14863" si="956">AD14800*AE14800</f>
        <v>1.2136120954420859E-9</v>
      </c>
    </row>
    <row r="14801" spans="30:33" x14ac:dyDescent="0.2">
      <c r="AD14801">
        <f t="shared" si="954"/>
        <v>14799</v>
      </c>
      <c r="AE14801">
        <f t="shared" si="953"/>
        <v>8.1880680908864614E-14</v>
      </c>
      <c r="AF14801">
        <f t="shared" si="955"/>
        <v>5.1093544887131489E-11</v>
      </c>
      <c r="AG14801">
        <f t="shared" si="956"/>
        <v>1.2117521967702875E-9</v>
      </c>
    </row>
    <row r="14802" spans="30:33" x14ac:dyDescent="0.2">
      <c r="AD14802">
        <f t="shared" si="954"/>
        <v>14800</v>
      </c>
      <c r="AE14802">
        <f t="shared" si="953"/>
        <v>8.1749671819410416E-14</v>
      </c>
      <c r="AF14802">
        <f t="shared" si="955"/>
        <v>5.1011795215312079E-11</v>
      </c>
      <c r="AG14802">
        <f t="shared" si="956"/>
        <v>1.2098951429272741E-9</v>
      </c>
    </row>
    <row r="14803" spans="30:33" x14ac:dyDescent="0.2">
      <c r="AD14803">
        <f t="shared" si="954"/>
        <v>14801</v>
      </c>
      <c r="AE14803">
        <f t="shared" ref="AE14803:AE14866" si="957">AF14802*$AE$3</f>
        <v>8.1618872344499367E-14</v>
      </c>
      <c r="AF14803">
        <f t="shared" si="955"/>
        <v>5.0930176342967574E-11</v>
      </c>
      <c r="AG14803">
        <f t="shared" si="956"/>
        <v>1.2080409295709351E-9</v>
      </c>
    </row>
    <row r="14804" spans="30:33" x14ac:dyDescent="0.2">
      <c r="AD14804">
        <f t="shared" si="954"/>
        <v>14802</v>
      </c>
      <c r="AE14804">
        <f t="shared" si="957"/>
        <v>8.148828214874815E-14</v>
      </c>
      <c r="AF14804">
        <f t="shared" si="955"/>
        <v>5.0848688060818826E-11</v>
      </c>
      <c r="AG14804">
        <f t="shared" si="956"/>
        <v>1.2061895523657701E-9</v>
      </c>
    </row>
    <row r="14805" spans="30:33" x14ac:dyDescent="0.2">
      <c r="AD14805">
        <f t="shared" si="954"/>
        <v>14803</v>
      </c>
      <c r="AE14805">
        <f t="shared" si="957"/>
        <v>8.1357900897310163E-14</v>
      </c>
      <c r="AF14805">
        <f t="shared" si="955"/>
        <v>5.0767330159921516E-11</v>
      </c>
      <c r="AG14805">
        <f t="shared" si="956"/>
        <v>1.2043410069828824E-9</v>
      </c>
    </row>
    <row r="14806" spans="30:33" x14ac:dyDescent="0.2">
      <c r="AD14806">
        <f t="shared" si="954"/>
        <v>14804</v>
      </c>
      <c r="AE14806">
        <f t="shared" si="957"/>
        <v>8.122772825587446E-14</v>
      </c>
      <c r="AF14806">
        <f t="shared" si="955"/>
        <v>5.0686102431665638E-11</v>
      </c>
      <c r="AG14806">
        <f t="shared" si="956"/>
        <v>1.2024952890999655E-9</v>
      </c>
    </row>
    <row r="14807" spans="30:33" x14ac:dyDescent="0.2">
      <c r="AD14807">
        <f t="shared" si="954"/>
        <v>14805</v>
      </c>
      <c r="AE14807">
        <f t="shared" si="957"/>
        <v>8.1097763890665054E-14</v>
      </c>
      <c r="AF14807">
        <f t="shared" si="955"/>
        <v>5.0605004667774971E-11</v>
      </c>
      <c r="AG14807">
        <f t="shared" si="956"/>
        <v>1.2006523944012962E-9</v>
      </c>
    </row>
    <row r="14808" spans="30:33" x14ac:dyDescent="0.2">
      <c r="AD14808">
        <f t="shared" si="954"/>
        <v>14806</v>
      </c>
      <c r="AE14808">
        <f t="shared" si="957"/>
        <v>8.0968007468439988E-14</v>
      </c>
      <c r="AF14808">
        <f t="shared" si="955"/>
        <v>5.0524036660306528E-11</v>
      </c>
      <c r="AG14808">
        <f t="shared" si="956"/>
        <v>1.1988123185777224E-9</v>
      </c>
    </row>
    <row r="14809" spans="30:33" x14ac:dyDescent="0.2">
      <c r="AD14809">
        <f t="shared" si="954"/>
        <v>14807</v>
      </c>
      <c r="AE14809">
        <f t="shared" si="957"/>
        <v>8.0838458656490486E-14</v>
      </c>
      <c r="AF14809">
        <f t="shared" si="955"/>
        <v>5.0443198201650032E-11</v>
      </c>
      <c r="AG14809">
        <f t="shared" si="956"/>
        <v>1.1969750573266547E-9</v>
      </c>
    </row>
    <row r="14810" spans="30:33" x14ac:dyDescent="0.2">
      <c r="AD14810">
        <f t="shared" si="954"/>
        <v>14808</v>
      </c>
      <c r="AE14810">
        <f t="shared" si="957"/>
        <v>8.0709117122640083E-14</v>
      </c>
      <c r="AF14810">
        <f t="shared" si="955"/>
        <v>5.0362489084527386E-11</v>
      </c>
      <c r="AG14810">
        <f t="shared" si="956"/>
        <v>1.1951406063520544E-9</v>
      </c>
    </row>
    <row r="14811" spans="30:33" x14ac:dyDescent="0.2">
      <c r="AD14811">
        <f t="shared" si="954"/>
        <v>14809</v>
      </c>
      <c r="AE14811">
        <f t="shared" si="957"/>
        <v>8.0579982535243853E-14</v>
      </c>
      <c r="AF14811">
        <f t="shared" si="955"/>
        <v>5.0281909101992142E-11</v>
      </c>
      <c r="AG14811">
        <f t="shared" si="956"/>
        <v>1.1933089613644262E-9</v>
      </c>
    </row>
    <row r="14812" spans="30:33" x14ac:dyDescent="0.2">
      <c r="AD14812">
        <f t="shared" si="954"/>
        <v>14810</v>
      </c>
      <c r="AE14812">
        <f t="shared" si="957"/>
        <v>8.0451054563187465E-14</v>
      </c>
      <c r="AF14812">
        <f t="shared" si="955"/>
        <v>5.0201458047428953E-11</v>
      </c>
      <c r="AG14812">
        <f t="shared" si="956"/>
        <v>1.1914801180808064E-9</v>
      </c>
    </row>
    <row r="14813" spans="30:33" x14ac:dyDescent="0.2">
      <c r="AD14813">
        <f t="shared" si="954"/>
        <v>14811</v>
      </c>
      <c r="AE14813">
        <f t="shared" si="957"/>
        <v>8.0322332875886363E-14</v>
      </c>
      <c r="AF14813">
        <f t="shared" si="955"/>
        <v>5.0121135714553064E-11</v>
      </c>
      <c r="AG14813">
        <f t="shared" si="956"/>
        <v>1.189654072224753E-9</v>
      </c>
    </row>
    <row r="14814" spans="30:33" x14ac:dyDescent="0.2">
      <c r="AD14814">
        <f t="shared" si="954"/>
        <v>14812</v>
      </c>
      <c r="AE14814">
        <f t="shared" si="957"/>
        <v>8.0193817143284944E-14</v>
      </c>
      <c r="AF14814">
        <f t="shared" si="955"/>
        <v>5.0040941897409775E-11</v>
      </c>
      <c r="AG14814">
        <f t="shared" si="956"/>
        <v>1.1878308195263367E-9</v>
      </c>
    </row>
    <row r="14815" spans="30:33" x14ac:dyDescent="0.2">
      <c r="AD14815">
        <f t="shared" si="954"/>
        <v>14813</v>
      </c>
      <c r="AE14815">
        <f t="shared" si="957"/>
        <v>8.0065507035855673E-14</v>
      </c>
      <c r="AF14815">
        <f t="shared" si="955"/>
        <v>4.9960876390373915E-11</v>
      </c>
      <c r="AG14815">
        <f t="shared" si="956"/>
        <v>1.1860103557221301E-9</v>
      </c>
    </row>
    <row r="14816" spans="30:33" x14ac:dyDescent="0.2">
      <c r="AD14816">
        <f t="shared" si="954"/>
        <v>14814</v>
      </c>
      <c r="AE14816">
        <f t="shared" si="957"/>
        <v>7.9937402224598304E-14</v>
      </c>
      <c r="AF14816">
        <f t="shared" si="955"/>
        <v>4.9880938988149312E-11</v>
      </c>
      <c r="AG14816">
        <f t="shared" si="956"/>
        <v>1.1841926765551993E-9</v>
      </c>
    </row>
    <row r="14817" spans="30:33" x14ac:dyDescent="0.2">
      <c r="AD14817">
        <f t="shared" si="954"/>
        <v>14815</v>
      </c>
      <c r="AE14817">
        <f t="shared" si="957"/>
        <v>7.9809502381038931E-14</v>
      </c>
      <c r="AF14817">
        <f t="shared" si="955"/>
        <v>4.9801129485768268E-11</v>
      </c>
      <c r="AG14817">
        <f t="shared" si="956"/>
        <v>1.1823777777750918E-9</v>
      </c>
    </row>
    <row r="14818" spans="30:33" x14ac:dyDescent="0.2">
      <c r="AD14818">
        <f t="shared" si="954"/>
        <v>14816</v>
      </c>
      <c r="AE14818">
        <f t="shared" si="957"/>
        <v>7.9681807177229269E-14</v>
      </c>
      <c r="AF14818">
        <f t="shared" si="955"/>
        <v>4.9721447678591037E-11</v>
      </c>
      <c r="AG14818">
        <f t="shared" si="956"/>
        <v>1.1805656551378289E-9</v>
      </c>
    </row>
    <row r="14819" spans="30:33" x14ac:dyDescent="0.2">
      <c r="AD14819">
        <f t="shared" si="954"/>
        <v>14817</v>
      </c>
      <c r="AE14819">
        <f t="shared" si="957"/>
        <v>7.9554316285745695E-14</v>
      </c>
      <c r="AF14819">
        <f t="shared" si="955"/>
        <v>4.9641893362305286E-11</v>
      </c>
      <c r="AG14819">
        <f t="shared" si="956"/>
        <v>1.178756304405894E-9</v>
      </c>
    </row>
    <row r="14820" spans="30:33" x14ac:dyDescent="0.2">
      <c r="AD14820">
        <f t="shared" si="954"/>
        <v>14818</v>
      </c>
      <c r="AE14820">
        <f t="shared" si="957"/>
        <v>7.9427029379688492E-14</v>
      </c>
      <c r="AF14820">
        <f t="shared" si="955"/>
        <v>4.9562466332925595E-11</v>
      </c>
      <c r="AG14820">
        <f t="shared" si="956"/>
        <v>1.1769497213482241E-9</v>
      </c>
    </row>
    <row r="14821" spans="30:33" x14ac:dyDescent="0.2">
      <c r="AD14821">
        <f t="shared" si="954"/>
        <v>14819</v>
      </c>
      <c r="AE14821">
        <f t="shared" si="957"/>
        <v>7.9299946132680987E-14</v>
      </c>
      <c r="AF14821">
        <f t="shared" si="955"/>
        <v>4.948316638679291E-11</v>
      </c>
      <c r="AG14821">
        <f t="shared" si="956"/>
        <v>1.1751459017401996E-9</v>
      </c>
    </row>
    <row r="14822" spans="30:33" x14ac:dyDescent="0.2">
      <c r="AD14822">
        <f t="shared" si="954"/>
        <v>14820</v>
      </c>
      <c r="AE14822">
        <f t="shared" si="957"/>
        <v>7.9173066218868697E-14</v>
      </c>
      <c r="AF14822">
        <f t="shared" si="955"/>
        <v>4.9403993320574037E-11</v>
      </c>
      <c r="AG14822">
        <f t="shared" si="956"/>
        <v>1.1733448413636342E-9</v>
      </c>
    </row>
    <row r="14823" spans="30:33" x14ac:dyDescent="0.2">
      <c r="AD14823">
        <f t="shared" si="954"/>
        <v>14821</v>
      </c>
      <c r="AE14823">
        <f t="shared" si="957"/>
        <v>7.9046389312918492E-14</v>
      </c>
      <c r="AF14823">
        <f t="shared" si="955"/>
        <v>4.9324946931261113E-11</v>
      </c>
      <c r="AG14823">
        <f t="shared" si="956"/>
        <v>1.171546536006765E-9</v>
      </c>
    </row>
    <row r="14824" spans="30:33" x14ac:dyDescent="0.2">
      <c r="AD14824">
        <f t="shared" si="954"/>
        <v>14822</v>
      </c>
      <c r="AE14824">
        <f t="shared" si="957"/>
        <v>7.8919915090017816E-14</v>
      </c>
      <c r="AF14824">
        <f t="shared" si="955"/>
        <v>4.9246027016171095E-11</v>
      </c>
      <c r="AG14824">
        <f t="shared" si="956"/>
        <v>1.1697509814642441E-9</v>
      </c>
    </row>
    <row r="14825" spans="30:33" x14ac:dyDescent="0.2">
      <c r="AD14825">
        <f t="shared" si="954"/>
        <v>14823</v>
      </c>
      <c r="AE14825">
        <f t="shared" si="957"/>
        <v>7.879364322587379E-14</v>
      </c>
      <c r="AF14825">
        <f t="shared" si="955"/>
        <v>4.9167233372945219E-11</v>
      </c>
      <c r="AG14825">
        <f t="shared" si="956"/>
        <v>1.1679581735371272E-9</v>
      </c>
    </row>
    <row r="14826" spans="30:33" x14ac:dyDescent="0.2">
      <c r="AD14826">
        <f t="shared" si="954"/>
        <v>14824</v>
      </c>
      <c r="AE14826">
        <f t="shared" si="957"/>
        <v>7.866757339671239E-14</v>
      </c>
      <c r="AF14826">
        <f t="shared" si="955"/>
        <v>4.9088565799548503E-11</v>
      </c>
      <c r="AG14826">
        <f t="shared" si="956"/>
        <v>1.1661681080328644E-9</v>
      </c>
    </row>
    <row r="14827" spans="30:33" x14ac:dyDescent="0.2">
      <c r="AD14827">
        <f t="shared" si="954"/>
        <v>14825</v>
      </c>
      <c r="AE14827">
        <f t="shared" si="957"/>
        <v>7.8541705279277638E-14</v>
      </c>
      <c r="AF14827">
        <f t="shared" si="955"/>
        <v>4.901002409426922E-11</v>
      </c>
      <c r="AG14827">
        <f t="shared" si="956"/>
        <v>1.164380780765291E-9</v>
      </c>
    </row>
    <row r="14828" spans="30:33" x14ac:dyDescent="0.2">
      <c r="AD14828">
        <f t="shared" si="954"/>
        <v>14826</v>
      </c>
      <c r="AE14828">
        <f t="shared" si="957"/>
        <v>7.8416038550830788E-14</v>
      </c>
      <c r="AF14828">
        <f t="shared" si="955"/>
        <v>4.8931608055718385E-11</v>
      </c>
      <c r="AG14828">
        <f t="shared" si="956"/>
        <v>1.1625961875546172E-9</v>
      </c>
    </row>
    <row r="14829" spans="30:33" x14ac:dyDescent="0.2">
      <c r="AD14829">
        <f t="shared" si="954"/>
        <v>14827</v>
      </c>
      <c r="AE14829">
        <f t="shared" si="957"/>
        <v>7.8290572889149447E-14</v>
      </c>
      <c r="AF14829">
        <f t="shared" si="955"/>
        <v>4.8853317482829233E-11</v>
      </c>
      <c r="AG14829">
        <f t="shared" si="956"/>
        <v>1.1608143242274189E-9</v>
      </c>
    </row>
    <row r="14830" spans="30:33" x14ac:dyDescent="0.2">
      <c r="AD14830">
        <f t="shared" si="954"/>
        <v>14828</v>
      </c>
      <c r="AE14830">
        <f t="shared" si="957"/>
        <v>7.816530797252681E-14</v>
      </c>
      <c r="AF14830">
        <f t="shared" si="955"/>
        <v>4.8775152174856706E-11</v>
      </c>
      <c r="AG14830">
        <f t="shared" si="956"/>
        <v>1.1590351866166276E-9</v>
      </c>
    </row>
    <row r="14831" spans="30:33" x14ac:dyDescent="0.2">
      <c r="AD14831">
        <f t="shared" si="954"/>
        <v>14829</v>
      </c>
      <c r="AE14831">
        <f t="shared" si="957"/>
        <v>7.8040243479770765E-14</v>
      </c>
      <c r="AF14831">
        <f t="shared" si="955"/>
        <v>4.8697111931376932E-11</v>
      </c>
      <c r="AG14831">
        <f t="shared" si="956"/>
        <v>1.1572587705615207E-9</v>
      </c>
    </row>
    <row r="14832" spans="30:33" x14ac:dyDescent="0.2">
      <c r="AD14832">
        <f t="shared" si="954"/>
        <v>14830</v>
      </c>
      <c r="AE14832">
        <f t="shared" si="957"/>
        <v>7.791537909020313E-14</v>
      </c>
      <c r="AF14832">
        <f t="shared" si="955"/>
        <v>4.8619196552286727E-11</v>
      </c>
      <c r="AG14832">
        <f t="shared" si="956"/>
        <v>1.1554850719077124E-9</v>
      </c>
    </row>
    <row r="14833" spans="30:33" x14ac:dyDescent="0.2">
      <c r="AD14833">
        <f t="shared" si="954"/>
        <v>14831</v>
      </c>
      <c r="AE14833">
        <f t="shared" si="957"/>
        <v>7.77907144836588E-14</v>
      </c>
      <c r="AF14833">
        <f t="shared" si="955"/>
        <v>4.8541405837803064E-11</v>
      </c>
      <c r="AG14833">
        <f t="shared" si="956"/>
        <v>1.1537140865071436E-9</v>
      </c>
    </row>
    <row r="14834" spans="30:33" x14ac:dyDescent="0.2">
      <c r="AD14834">
        <f t="shared" si="954"/>
        <v>14832</v>
      </c>
      <c r="AE14834">
        <f t="shared" si="957"/>
        <v>7.7666249340484937E-14</v>
      </c>
      <c r="AF14834">
        <f t="shared" si="955"/>
        <v>4.8463739588462576E-11</v>
      </c>
      <c r="AG14834">
        <f t="shared" si="956"/>
        <v>1.1519458102180726E-9</v>
      </c>
    </row>
    <row r="14835" spans="30:33" x14ac:dyDescent="0.2">
      <c r="AD14835">
        <f t="shared" si="954"/>
        <v>14833</v>
      </c>
      <c r="AE14835">
        <f t="shared" si="957"/>
        <v>7.7541983341540162E-14</v>
      </c>
      <c r="AF14835">
        <f t="shared" si="955"/>
        <v>4.8386197605121033E-11</v>
      </c>
      <c r="AG14835">
        <f t="shared" si="956"/>
        <v>1.1501802389050652E-9</v>
      </c>
    </row>
    <row r="14836" spans="30:33" x14ac:dyDescent="0.2">
      <c r="AD14836">
        <f t="shared" si="954"/>
        <v>14834</v>
      </c>
      <c r="AE14836">
        <f t="shared" si="957"/>
        <v>7.7417916168193686E-14</v>
      </c>
      <c r="AF14836">
        <f t="shared" si="955"/>
        <v>4.8308779688952837E-11</v>
      </c>
      <c r="AG14836">
        <f t="shared" si="956"/>
        <v>1.1484173684389852E-9</v>
      </c>
    </row>
    <row r="14837" spans="30:33" x14ac:dyDescent="0.2">
      <c r="AD14837">
        <f t="shared" si="954"/>
        <v>14835</v>
      </c>
      <c r="AE14837">
        <f t="shared" si="957"/>
        <v>7.7294047502324576E-14</v>
      </c>
      <c r="AF14837">
        <f t="shared" si="955"/>
        <v>4.8231485641450508E-11</v>
      </c>
      <c r="AG14837">
        <f t="shared" si="956"/>
        <v>1.146657194696985E-9</v>
      </c>
    </row>
    <row r="14838" spans="30:33" x14ac:dyDescent="0.2">
      <c r="AD14838">
        <f t="shared" si="954"/>
        <v>14836</v>
      </c>
      <c r="AE14838">
        <f t="shared" si="957"/>
        <v>7.7170377026320845E-14</v>
      </c>
      <c r="AF14838">
        <f t="shared" si="955"/>
        <v>4.8154315264424186E-11</v>
      </c>
      <c r="AG14838">
        <f t="shared" si="956"/>
        <v>1.1448997135624961E-9</v>
      </c>
    </row>
    <row r="14839" spans="30:33" x14ac:dyDescent="0.2">
      <c r="AD14839">
        <f t="shared" si="954"/>
        <v>14837</v>
      </c>
      <c r="AE14839">
        <f t="shared" si="957"/>
        <v>7.7046904423078737E-14</v>
      </c>
      <c r="AF14839">
        <f t="shared" si="955"/>
        <v>4.8077268360001103E-11</v>
      </c>
      <c r="AG14839">
        <f t="shared" si="956"/>
        <v>1.1431449209252191E-9</v>
      </c>
    </row>
    <row r="14840" spans="30:33" x14ac:dyDescent="0.2">
      <c r="AD14840">
        <f t="shared" si="954"/>
        <v>14838</v>
      </c>
      <c r="AE14840">
        <f t="shared" si="957"/>
        <v>7.6923629376001802E-14</v>
      </c>
      <c r="AF14840">
        <f t="shared" si="955"/>
        <v>4.80003447306251E-11</v>
      </c>
      <c r="AG14840">
        <f t="shared" si="956"/>
        <v>1.1413928126811147E-9</v>
      </c>
    </row>
    <row r="14841" spans="30:33" x14ac:dyDescent="0.2">
      <c r="AD14841">
        <f t="shared" si="954"/>
        <v>14839</v>
      </c>
      <c r="AE14841">
        <f t="shared" si="957"/>
        <v>7.680055156900019E-14</v>
      </c>
      <c r="AF14841">
        <f t="shared" si="955"/>
        <v>4.7923544179056095E-11</v>
      </c>
      <c r="AG14841">
        <f t="shared" si="956"/>
        <v>1.1396433847323937E-9</v>
      </c>
    </row>
    <row r="14842" spans="30:33" x14ac:dyDescent="0.2">
      <c r="AD14842">
        <f t="shared" si="954"/>
        <v>14840</v>
      </c>
      <c r="AE14842">
        <f t="shared" si="957"/>
        <v>7.6677670686489792E-14</v>
      </c>
      <c r="AF14842">
        <f t="shared" si="955"/>
        <v>4.7846866508369606E-11</v>
      </c>
      <c r="AG14842">
        <f t="shared" si="956"/>
        <v>1.1378966329875084E-9</v>
      </c>
    </row>
    <row r="14843" spans="30:33" x14ac:dyDescent="0.2">
      <c r="AD14843">
        <f t="shared" si="954"/>
        <v>14841</v>
      </c>
      <c r="AE14843">
        <f t="shared" si="957"/>
        <v>7.655498641339141E-14</v>
      </c>
      <c r="AF14843">
        <f t="shared" si="955"/>
        <v>4.7770311521956213E-11</v>
      </c>
      <c r="AG14843">
        <f t="shared" si="956"/>
        <v>1.136152553361142E-9</v>
      </c>
    </row>
    <row r="14844" spans="30:33" x14ac:dyDescent="0.2">
      <c r="AD14844">
        <f t="shared" si="954"/>
        <v>14842</v>
      </c>
      <c r="AE14844">
        <f t="shared" si="957"/>
        <v>7.6432498435129971E-14</v>
      </c>
      <c r="AF14844">
        <f t="shared" si="955"/>
        <v>4.7693879023521083E-11</v>
      </c>
      <c r="AG14844">
        <f t="shared" si="956"/>
        <v>1.1344111417741989E-9</v>
      </c>
    </row>
    <row r="14845" spans="30:33" x14ac:dyDescent="0.2">
      <c r="AD14845">
        <f t="shared" si="954"/>
        <v>14843</v>
      </c>
      <c r="AE14845">
        <f t="shared" si="957"/>
        <v>7.631020643763377E-14</v>
      </c>
      <c r="AF14845">
        <f t="shared" si="955"/>
        <v>4.7617568817083449E-11</v>
      </c>
      <c r="AG14845">
        <f t="shared" si="956"/>
        <v>1.132672394153798E-9</v>
      </c>
    </row>
    <row r="14846" spans="30:33" x14ac:dyDescent="0.2">
      <c r="AD14846">
        <f t="shared" si="954"/>
        <v>14844</v>
      </c>
      <c r="AE14846">
        <f t="shared" si="957"/>
        <v>7.6188110107333552E-14</v>
      </c>
      <c r="AF14846">
        <f t="shared" si="955"/>
        <v>4.7541380706976115E-11</v>
      </c>
      <c r="AG14846">
        <f t="shared" si="956"/>
        <v>1.1309363064332592E-9</v>
      </c>
    </row>
    <row r="14847" spans="30:33" x14ac:dyDescent="0.2">
      <c r="AD14847">
        <f t="shared" si="954"/>
        <v>14845</v>
      </c>
      <c r="AE14847">
        <f t="shared" si="957"/>
        <v>7.6066209131161813E-14</v>
      </c>
      <c r="AF14847">
        <f t="shared" si="955"/>
        <v>4.7465314497844954E-11</v>
      </c>
      <c r="AG14847">
        <f t="shared" si="956"/>
        <v>1.1292028745520971E-9</v>
      </c>
    </row>
    <row r="14848" spans="30:33" x14ac:dyDescent="0.2">
      <c r="AD14848">
        <f t="shared" si="954"/>
        <v>14846</v>
      </c>
      <c r="AE14848">
        <f t="shared" si="957"/>
        <v>7.5944503196551958E-14</v>
      </c>
      <c r="AF14848">
        <f t="shared" si="955"/>
        <v>4.7389369994648402E-11</v>
      </c>
      <c r="AG14848">
        <f t="shared" si="956"/>
        <v>1.1274720944560104E-9</v>
      </c>
    </row>
    <row r="14849" spans="30:33" x14ac:dyDescent="0.2">
      <c r="AD14849">
        <f t="shared" si="954"/>
        <v>14847</v>
      </c>
      <c r="AE14849">
        <f t="shared" si="957"/>
        <v>7.582299199143748E-14</v>
      </c>
      <c r="AF14849">
        <f t="shared" si="955"/>
        <v>4.7313547002656964E-11</v>
      </c>
      <c r="AG14849">
        <f t="shared" si="956"/>
        <v>1.1257439620968722E-9</v>
      </c>
    </row>
    <row r="14850" spans="30:33" x14ac:dyDescent="0.2">
      <c r="AD14850">
        <f t="shared" si="954"/>
        <v>14848</v>
      </c>
      <c r="AE14850">
        <f t="shared" si="957"/>
        <v>7.5701675204251175E-14</v>
      </c>
      <c r="AF14850">
        <f t="shared" si="955"/>
        <v>4.7237845327452713E-11</v>
      </c>
      <c r="AG14850">
        <f t="shared" si="956"/>
        <v>1.1240184734327214E-9</v>
      </c>
    </row>
    <row r="14851" spans="30:33" x14ac:dyDescent="0.2">
      <c r="AD14851">
        <f t="shared" si="954"/>
        <v>14849</v>
      </c>
      <c r="AE14851">
        <f t="shared" si="957"/>
        <v>7.5580552523924375E-14</v>
      </c>
      <c r="AF14851">
        <f t="shared" si="955"/>
        <v>4.7162264774928786E-11</v>
      </c>
      <c r="AG14851">
        <f t="shared" si="956"/>
        <v>1.1222956244277531E-9</v>
      </c>
    </row>
    <row r="14852" spans="30:33" x14ac:dyDescent="0.2">
      <c r="AD14852">
        <f t="shared" si="954"/>
        <v>14850</v>
      </c>
      <c r="AE14852">
        <f t="shared" si="957"/>
        <v>7.5459623639886088E-14</v>
      </c>
      <c r="AF14852">
        <f t="shared" si="955"/>
        <v>4.7086805151288897E-11</v>
      </c>
      <c r="AG14852">
        <f t="shared" si="956"/>
        <v>1.1205754110523085E-9</v>
      </c>
    </row>
    <row r="14853" spans="30:33" x14ac:dyDescent="0.2">
      <c r="AD14853">
        <f t="shared" si="954"/>
        <v>14851</v>
      </c>
      <c r="AE14853">
        <f t="shared" si="957"/>
        <v>7.5338888242062267E-14</v>
      </c>
      <c r="AF14853">
        <f t="shared" si="955"/>
        <v>4.7011466263046835E-11</v>
      </c>
      <c r="AG14853">
        <f t="shared" si="956"/>
        <v>1.1188578292828667E-9</v>
      </c>
    </row>
    <row r="14854" spans="30:33" x14ac:dyDescent="0.2">
      <c r="AD14854">
        <f t="shared" si="954"/>
        <v>14852</v>
      </c>
      <c r="AE14854">
        <f t="shared" si="957"/>
        <v>7.5218346020874965E-14</v>
      </c>
      <c r="AF14854">
        <f t="shared" si="955"/>
        <v>4.6936247917025959E-11</v>
      </c>
      <c r="AG14854">
        <f t="shared" si="956"/>
        <v>1.117142875102035E-9</v>
      </c>
    </row>
    <row r="14855" spans="30:33" x14ac:dyDescent="0.2">
      <c r="AD14855">
        <f t="shared" si="954"/>
        <v>14853</v>
      </c>
      <c r="AE14855">
        <f t="shared" si="957"/>
        <v>7.5097996667241574E-14</v>
      </c>
      <c r="AF14855">
        <f t="shared" si="955"/>
        <v>4.6861149920358713E-11</v>
      </c>
      <c r="AG14855">
        <f t="shared" si="956"/>
        <v>1.1154305444985391E-9</v>
      </c>
    </row>
    <row r="14856" spans="30:33" x14ac:dyDescent="0.2">
      <c r="AD14856">
        <f t="shared" si="954"/>
        <v>14854</v>
      </c>
      <c r="AE14856">
        <f t="shared" si="957"/>
        <v>7.497783987257397E-14</v>
      </c>
      <c r="AF14856">
        <f t="shared" si="955"/>
        <v>4.6786172080486135E-11</v>
      </c>
      <c r="AG14856">
        <f t="shared" si="956"/>
        <v>1.1137208334672137E-9</v>
      </c>
    </row>
    <row r="14857" spans="30:33" x14ac:dyDescent="0.2">
      <c r="AD14857">
        <f t="shared" si="954"/>
        <v>14855</v>
      </c>
      <c r="AE14857">
        <f t="shared" si="957"/>
        <v>7.4857875328777845E-14</v>
      </c>
      <c r="AF14857">
        <f t="shared" si="955"/>
        <v>4.6711314205157357E-11</v>
      </c>
      <c r="AG14857">
        <f t="shared" si="956"/>
        <v>1.112013738008995E-9</v>
      </c>
    </row>
    <row r="14858" spans="30:33" x14ac:dyDescent="0.2">
      <c r="AD14858">
        <f t="shared" si="954"/>
        <v>14856</v>
      </c>
      <c r="AE14858">
        <f t="shared" si="957"/>
        <v>7.4738102728251807E-14</v>
      </c>
      <c r="AF14858">
        <f t="shared" si="955"/>
        <v>4.6636576102429104E-11</v>
      </c>
      <c r="AG14858">
        <f t="shared" si="956"/>
        <v>1.1103092541309088E-9</v>
      </c>
    </row>
    <row r="14859" spans="30:33" x14ac:dyDescent="0.2">
      <c r="AD14859">
        <f t="shared" si="954"/>
        <v>14857</v>
      </c>
      <c r="AE14859">
        <f t="shared" si="957"/>
        <v>7.46185217638866E-14</v>
      </c>
      <c r="AF14859">
        <f t="shared" si="955"/>
        <v>4.6561957580665213E-11</v>
      </c>
      <c r="AG14859">
        <f t="shared" si="956"/>
        <v>1.1086073778460633E-9</v>
      </c>
    </row>
    <row r="14860" spans="30:33" x14ac:dyDescent="0.2">
      <c r="AD14860">
        <f t="shared" si="954"/>
        <v>14858</v>
      </c>
      <c r="AE14860">
        <f t="shared" si="957"/>
        <v>7.4499132129064374E-14</v>
      </c>
      <c r="AF14860">
        <f t="shared" si="955"/>
        <v>4.6487458448536146E-11</v>
      </c>
      <c r="AG14860">
        <f t="shared" si="956"/>
        <v>1.1069081051736384E-9</v>
      </c>
    </row>
    <row r="14861" spans="30:33" x14ac:dyDescent="0.2">
      <c r="AD14861">
        <f t="shared" si="954"/>
        <v>14859</v>
      </c>
      <c r="AE14861">
        <f t="shared" si="957"/>
        <v>7.4379933517657872E-14</v>
      </c>
      <c r="AF14861">
        <f t="shared" si="955"/>
        <v>4.6413078515018486E-11</v>
      </c>
      <c r="AG14861">
        <f t="shared" si="956"/>
        <v>1.1052114321388782E-9</v>
      </c>
    </row>
    <row r="14862" spans="30:33" x14ac:dyDescent="0.2">
      <c r="AD14862">
        <f t="shared" si="954"/>
        <v>14860</v>
      </c>
      <c r="AE14862">
        <f t="shared" si="957"/>
        <v>7.4260925624029613E-14</v>
      </c>
      <c r="AF14862">
        <f t="shared" si="955"/>
        <v>4.6338817589394453E-11</v>
      </c>
      <c r="AG14862">
        <f t="shared" si="956"/>
        <v>1.10351735477308E-9</v>
      </c>
    </row>
    <row r="14863" spans="30:33" x14ac:dyDescent="0.2">
      <c r="AD14863">
        <f t="shared" si="954"/>
        <v>14861</v>
      </c>
      <c r="AE14863">
        <f t="shared" si="957"/>
        <v>7.4142108143031159E-14</v>
      </c>
      <c r="AF14863">
        <f t="shared" si="955"/>
        <v>4.626467548125142E-11</v>
      </c>
      <c r="AG14863">
        <f t="shared" si="956"/>
        <v>1.1018258691135861E-9</v>
      </c>
    </row>
    <row r="14864" spans="30:33" x14ac:dyDescent="0.2">
      <c r="AD14864">
        <f t="shared" ref="AD14864:AD14927" si="958">AD14863+1</f>
        <v>14862</v>
      </c>
      <c r="AE14864">
        <f t="shared" si="957"/>
        <v>7.4023480770002309E-14</v>
      </c>
      <c r="AF14864">
        <f t="shared" ref="AF14864:AF14927" si="959">AF14863*$AF$3</f>
        <v>4.6190652000481418E-11</v>
      </c>
      <c r="AG14864">
        <f t="shared" ref="AG14864:AG14927" si="960">AD14864*AE14864</f>
        <v>1.1001369712037743E-9</v>
      </c>
    </row>
    <row r="14865" spans="30:33" x14ac:dyDescent="0.2">
      <c r="AD14865">
        <f t="shared" si="958"/>
        <v>14863</v>
      </c>
      <c r="AE14865">
        <f t="shared" si="957"/>
        <v>7.3905043200770301E-14</v>
      </c>
      <c r="AF14865">
        <f t="shared" si="959"/>
        <v>4.6116746957280646E-11</v>
      </c>
      <c r="AG14865">
        <f t="shared" si="960"/>
        <v>1.098450657093049E-9</v>
      </c>
    </row>
    <row r="14866" spans="30:33" x14ac:dyDescent="0.2">
      <c r="AD14866">
        <f t="shared" si="958"/>
        <v>14864</v>
      </c>
      <c r="AE14866">
        <f t="shared" si="957"/>
        <v>7.3786795131649068E-14</v>
      </c>
      <c r="AF14866">
        <f t="shared" si="959"/>
        <v>4.6042960162148997E-11</v>
      </c>
      <c r="AG14866">
        <f t="shared" si="960"/>
        <v>1.0967669228368317E-9</v>
      </c>
    </row>
    <row r="14867" spans="30:33" x14ac:dyDescent="0.2">
      <c r="AD14867">
        <f t="shared" si="958"/>
        <v>14865</v>
      </c>
      <c r="AE14867">
        <f t="shared" ref="AE14867:AE14930" si="961">AF14866*$AE$3</f>
        <v>7.3668736259438432E-14</v>
      </c>
      <c r="AF14867">
        <f t="shared" si="959"/>
        <v>4.5969291425889553E-11</v>
      </c>
      <c r="AG14867">
        <f t="shared" si="960"/>
        <v>1.0950857644965523E-9</v>
      </c>
    </row>
    <row r="14868" spans="30:33" x14ac:dyDescent="0.2">
      <c r="AD14868">
        <f t="shared" si="958"/>
        <v>14866</v>
      </c>
      <c r="AE14868">
        <f t="shared" si="961"/>
        <v>7.3550866281423321E-14</v>
      </c>
      <c r="AF14868">
        <f t="shared" si="959"/>
        <v>4.5895740559608126E-11</v>
      </c>
      <c r="AG14868">
        <f t="shared" si="960"/>
        <v>1.0934071781396391E-9</v>
      </c>
    </row>
    <row r="14869" spans="30:33" x14ac:dyDescent="0.2">
      <c r="AD14869">
        <f t="shared" si="958"/>
        <v>14867</v>
      </c>
      <c r="AE14869">
        <f t="shared" si="961"/>
        <v>7.3433184895373034E-14</v>
      </c>
      <c r="AF14869">
        <f t="shared" si="959"/>
        <v>4.582230737471275E-11</v>
      </c>
      <c r="AG14869">
        <f t="shared" si="960"/>
        <v>1.0917311598395109E-9</v>
      </c>
    </row>
    <row r="14870" spans="30:33" x14ac:dyDescent="0.2">
      <c r="AD14870">
        <f t="shared" si="958"/>
        <v>14868</v>
      </c>
      <c r="AE14870">
        <f t="shared" si="961"/>
        <v>7.3315691799540438E-14</v>
      </c>
      <c r="AF14870">
        <f t="shared" si="959"/>
        <v>4.5748991682913208E-11</v>
      </c>
      <c r="AG14870">
        <f t="shared" si="960"/>
        <v>1.0900577056755672E-9</v>
      </c>
    </row>
    <row r="14871" spans="30:33" x14ac:dyDescent="0.2">
      <c r="AD14871">
        <f t="shared" si="958"/>
        <v>14869</v>
      </c>
      <c r="AE14871">
        <f t="shared" si="961"/>
        <v>7.3198386692661167E-14</v>
      </c>
      <c r="AF14871">
        <f t="shared" si="959"/>
        <v>4.5675793296220543E-11</v>
      </c>
      <c r="AG14871">
        <f t="shared" si="960"/>
        <v>1.088386811733179E-9</v>
      </c>
    </row>
    <row r="14872" spans="30:33" x14ac:dyDescent="0.2">
      <c r="AD14872">
        <f t="shared" si="958"/>
        <v>14870</v>
      </c>
      <c r="AE14872">
        <f t="shared" si="961"/>
        <v>7.3081269273952897E-14</v>
      </c>
      <c r="AF14872">
        <f t="shared" si="959"/>
        <v>4.5602712026946589E-11</v>
      </c>
      <c r="AG14872">
        <f t="shared" si="960"/>
        <v>1.0867184741036796E-9</v>
      </c>
    </row>
    <row r="14873" spans="30:33" x14ac:dyDescent="0.2">
      <c r="AD14873">
        <f t="shared" si="958"/>
        <v>14871</v>
      </c>
      <c r="AE14873">
        <f t="shared" si="961"/>
        <v>7.2964339243114581E-14</v>
      </c>
      <c r="AF14873">
        <f t="shared" si="959"/>
        <v>4.5529747687703472E-11</v>
      </c>
      <c r="AG14873">
        <f t="shared" si="960"/>
        <v>1.085052688884357E-9</v>
      </c>
    </row>
    <row r="14874" spans="30:33" x14ac:dyDescent="0.2">
      <c r="AD14874">
        <f t="shared" si="958"/>
        <v>14872</v>
      </c>
      <c r="AE14874">
        <f t="shared" si="961"/>
        <v>7.2847596300325586E-14</v>
      </c>
      <c r="AF14874">
        <f t="shared" si="959"/>
        <v>4.5456900091403145E-11</v>
      </c>
      <c r="AG14874">
        <f t="shared" si="960"/>
        <v>1.0833894521784421E-9</v>
      </c>
    </row>
    <row r="14875" spans="30:33" x14ac:dyDescent="0.2">
      <c r="AD14875">
        <f t="shared" si="958"/>
        <v>14873</v>
      </c>
      <c r="AE14875">
        <f t="shared" si="961"/>
        <v>7.2731040146245066E-14</v>
      </c>
      <c r="AF14875">
        <f t="shared" si="959"/>
        <v>4.5384169051256898E-11</v>
      </c>
      <c r="AG14875">
        <f t="shared" si="960"/>
        <v>1.0817287600951028E-9</v>
      </c>
    </row>
    <row r="14876" spans="30:33" x14ac:dyDescent="0.2">
      <c r="AD14876">
        <f t="shared" si="958"/>
        <v>14874</v>
      </c>
      <c r="AE14876">
        <f t="shared" si="961"/>
        <v>7.2614670482011076E-14</v>
      </c>
      <c r="AF14876">
        <f t="shared" si="959"/>
        <v>4.5311554380774884E-11</v>
      </c>
      <c r="AG14876">
        <f t="shared" si="960"/>
        <v>1.0800706087494328E-9</v>
      </c>
    </row>
    <row r="14877" spans="30:33" x14ac:dyDescent="0.2">
      <c r="AD14877">
        <f t="shared" si="958"/>
        <v>14875</v>
      </c>
      <c r="AE14877">
        <f t="shared" si="961"/>
        <v>7.2498487009239841E-14</v>
      </c>
      <c r="AF14877">
        <f t="shared" si="959"/>
        <v>4.5239055893765641E-11</v>
      </c>
      <c r="AG14877">
        <f t="shared" si="960"/>
        <v>1.0784149942624426E-9</v>
      </c>
    </row>
    <row r="14878" spans="30:33" x14ac:dyDescent="0.2">
      <c r="AD14878">
        <f t="shared" si="958"/>
        <v>14876</v>
      </c>
      <c r="AE14878">
        <f t="shared" si="961"/>
        <v>7.2382489430025059E-14</v>
      </c>
      <c r="AF14878">
        <f t="shared" si="959"/>
        <v>4.5166673404335612E-11</v>
      </c>
      <c r="AG14878">
        <f t="shared" si="960"/>
        <v>1.0767619127610527E-9</v>
      </c>
    </row>
    <row r="14879" spans="30:33" x14ac:dyDescent="0.2">
      <c r="AD14879">
        <f t="shared" si="958"/>
        <v>14877</v>
      </c>
      <c r="AE14879">
        <f t="shared" si="961"/>
        <v>7.2266677446937012E-14</v>
      </c>
      <c r="AF14879">
        <f t="shared" si="959"/>
        <v>4.5094406726888673E-11</v>
      </c>
      <c r="AG14879">
        <f t="shared" si="960"/>
        <v>1.075111360378082E-9</v>
      </c>
    </row>
    <row r="14880" spans="30:33" x14ac:dyDescent="0.2">
      <c r="AD14880">
        <f t="shared" si="958"/>
        <v>14878</v>
      </c>
      <c r="AE14880">
        <f t="shared" si="961"/>
        <v>7.2151050763021912E-14</v>
      </c>
      <c r="AF14880">
        <f t="shared" si="959"/>
        <v>4.5022255676125651E-11</v>
      </c>
      <c r="AG14880">
        <f t="shared" si="960"/>
        <v>1.07346333325224E-9</v>
      </c>
    </row>
    <row r="14881" spans="30:33" x14ac:dyDescent="0.2">
      <c r="AD14881">
        <f t="shared" si="958"/>
        <v>14879</v>
      </c>
      <c r="AE14881">
        <f t="shared" si="961"/>
        <v>7.203560908180108E-14</v>
      </c>
      <c r="AF14881">
        <f t="shared" si="959"/>
        <v>4.495022006704385E-11</v>
      </c>
      <c r="AG14881">
        <f t="shared" si="960"/>
        <v>1.0718178275281184E-9</v>
      </c>
    </row>
    <row r="14882" spans="30:33" x14ac:dyDescent="0.2">
      <c r="AD14882">
        <f t="shared" si="958"/>
        <v>14880</v>
      </c>
      <c r="AE14882">
        <f t="shared" si="961"/>
        <v>7.1920352107270187E-14</v>
      </c>
      <c r="AF14882">
        <f t="shared" si="959"/>
        <v>4.4878299714936577E-11</v>
      </c>
      <c r="AG14882">
        <f t="shared" si="960"/>
        <v>1.0701748393561804E-9</v>
      </c>
    </row>
    <row r="14883" spans="30:33" x14ac:dyDescent="0.2">
      <c r="AD14883">
        <f t="shared" si="958"/>
        <v>14881</v>
      </c>
      <c r="AE14883">
        <f t="shared" si="961"/>
        <v>7.1805279543898551E-14</v>
      </c>
      <c r="AF14883">
        <f t="shared" si="959"/>
        <v>4.4806494435392678E-11</v>
      </c>
      <c r="AG14883">
        <f t="shared" si="960"/>
        <v>1.0685343648927543E-9</v>
      </c>
    </row>
    <row r="14884" spans="30:33" x14ac:dyDescent="0.2">
      <c r="AD14884">
        <f t="shared" si="958"/>
        <v>14882</v>
      </c>
      <c r="AE14884">
        <f t="shared" si="961"/>
        <v>7.1690391096628311E-14</v>
      </c>
      <c r="AF14884">
        <f t="shared" si="959"/>
        <v>4.473480404429605E-11</v>
      </c>
      <c r="AG14884">
        <f t="shared" si="960"/>
        <v>1.0668964003000225E-9</v>
      </c>
    </row>
    <row r="14885" spans="30:33" x14ac:dyDescent="0.2">
      <c r="AD14885">
        <f t="shared" si="958"/>
        <v>14883</v>
      </c>
      <c r="AE14885">
        <f t="shared" si="961"/>
        <v>7.1575686470873715E-14</v>
      </c>
      <c r="AF14885">
        <f t="shared" si="959"/>
        <v>4.4663228357825175E-11</v>
      </c>
      <c r="AG14885">
        <f t="shared" si="960"/>
        <v>1.0652609417460134E-9</v>
      </c>
    </row>
    <row r="14886" spans="30:33" x14ac:dyDescent="0.2">
      <c r="AD14886">
        <f t="shared" si="958"/>
        <v>14884</v>
      </c>
      <c r="AE14886">
        <f t="shared" si="961"/>
        <v>7.1461165372520318E-14</v>
      </c>
      <c r="AF14886">
        <f t="shared" si="959"/>
        <v>4.4591767192452653E-11</v>
      </c>
      <c r="AG14886">
        <f t="shared" si="960"/>
        <v>1.0636279854045924E-9</v>
      </c>
    </row>
    <row r="14887" spans="30:33" x14ac:dyDescent="0.2">
      <c r="AD14887">
        <f t="shared" si="958"/>
        <v>14885</v>
      </c>
      <c r="AE14887">
        <f t="shared" si="961"/>
        <v>7.1346827507924278E-14</v>
      </c>
      <c r="AF14887">
        <f t="shared" si="959"/>
        <v>4.4520420364944728E-11</v>
      </c>
      <c r="AG14887">
        <f t="shared" si="960"/>
        <v>1.0619975274554529E-9</v>
      </c>
    </row>
    <row r="14888" spans="30:33" x14ac:dyDescent="0.2">
      <c r="AD14888">
        <f t="shared" si="958"/>
        <v>14886</v>
      </c>
      <c r="AE14888">
        <f t="shared" si="961"/>
        <v>7.12326725839116E-14</v>
      </c>
      <c r="AF14888">
        <f t="shared" si="959"/>
        <v>4.4449187692360811E-11</v>
      </c>
      <c r="AG14888">
        <f t="shared" si="960"/>
        <v>1.0603695640841081E-9</v>
      </c>
    </row>
    <row r="14889" spans="30:33" x14ac:dyDescent="0.2">
      <c r="AD14889">
        <f t="shared" si="958"/>
        <v>14887</v>
      </c>
      <c r="AE14889">
        <f t="shared" si="961"/>
        <v>7.1118700307777324E-14</v>
      </c>
      <c r="AF14889">
        <f t="shared" si="959"/>
        <v>4.4378068992053033E-11</v>
      </c>
      <c r="AG14889">
        <f t="shared" si="960"/>
        <v>1.0587440914818811E-9</v>
      </c>
    </row>
    <row r="14890" spans="30:33" x14ac:dyDescent="0.2">
      <c r="AD14890">
        <f t="shared" si="958"/>
        <v>14888</v>
      </c>
      <c r="AE14890">
        <f t="shared" si="961"/>
        <v>7.1004910387284887E-14</v>
      </c>
      <c r="AF14890">
        <f t="shared" si="959"/>
        <v>4.4307064081665744E-11</v>
      </c>
      <c r="AG14890">
        <f t="shared" si="960"/>
        <v>1.0571211058458975E-9</v>
      </c>
    </row>
    <row r="14891" spans="30:33" x14ac:dyDescent="0.2">
      <c r="AD14891">
        <f t="shared" si="958"/>
        <v>14889</v>
      </c>
      <c r="AE14891">
        <f t="shared" si="961"/>
        <v>7.0891302530665223E-14</v>
      </c>
      <c r="AF14891">
        <f t="shared" si="959"/>
        <v>4.4236172779135075E-11</v>
      </c>
      <c r="AG14891">
        <f t="shared" si="960"/>
        <v>1.0555006033790745E-9</v>
      </c>
    </row>
    <row r="14892" spans="30:33" x14ac:dyDescent="0.2">
      <c r="AD14892">
        <f t="shared" si="958"/>
        <v>14890</v>
      </c>
      <c r="AE14892">
        <f t="shared" si="961"/>
        <v>7.0777876446616157E-14</v>
      </c>
      <c r="AF14892">
        <f t="shared" si="959"/>
        <v>4.4165394902688455E-11</v>
      </c>
      <c r="AG14892">
        <f t="shared" si="960"/>
        <v>1.0538825802901146E-9</v>
      </c>
    </row>
    <row r="14893" spans="30:33" x14ac:dyDescent="0.2">
      <c r="AD14893">
        <f t="shared" si="958"/>
        <v>14891</v>
      </c>
      <c r="AE14893">
        <f t="shared" si="961"/>
        <v>7.0664631844301562E-14</v>
      </c>
      <c r="AF14893">
        <f t="shared" si="959"/>
        <v>4.4094730270844152E-11</v>
      </c>
      <c r="AG14893">
        <f t="shared" si="960"/>
        <v>1.0522670327934945E-9</v>
      </c>
    </row>
    <row r="14894" spans="30:33" x14ac:dyDescent="0.2">
      <c r="AD14894">
        <f t="shared" si="958"/>
        <v>14892</v>
      </c>
      <c r="AE14894">
        <f t="shared" si="961"/>
        <v>7.0551568433350674E-14</v>
      </c>
      <c r="AF14894">
        <f t="shared" si="959"/>
        <v>4.4024178702410797E-11</v>
      </c>
      <c r="AG14894">
        <f t="shared" si="960"/>
        <v>1.0506539571094582E-9</v>
      </c>
    </row>
    <row r="14895" spans="30:33" x14ac:dyDescent="0.2">
      <c r="AD14895">
        <f t="shared" si="958"/>
        <v>14893</v>
      </c>
      <c r="AE14895">
        <f t="shared" si="961"/>
        <v>7.0438685923857313E-14</v>
      </c>
      <c r="AF14895">
        <f t="shared" si="959"/>
        <v>4.3953740016486939E-11</v>
      </c>
      <c r="AG14895">
        <f t="shared" si="960"/>
        <v>1.049043349464007E-9</v>
      </c>
    </row>
    <row r="14896" spans="30:33" x14ac:dyDescent="0.2">
      <c r="AD14896">
        <f t="shared" si="958"/>
        <v>14894</v>
      </c>
      <c r="AE14896">
        <f t="shared" si="961"/>
        <v>7.0325984026379135E-14</v>
      </c>
      <c r="AF14896">
        <f t="shared" si="959"/>
        <v>4.3883414032460559E-11</v>
      </c>
      <c r="AG14896">
        <f t="shared" si="960"/>
        <v>1.0474352060888909E-9</v>
      </c>
    </row>
    <row r="14897" spans="30:33" x14ac:dyDescent="0.2">
      <c r="AD14897">
        <f t="shared" si="958"/>
        <v>14895</v>
      </c>
      <c r="AE14897">
        <f t="shared" si="961"/>
        <v>7.0213462451936929E-14</v>
      </c>
      <c r="AF14897">
        <f t="shared" si="959"/>
        <v>4.3813200570008623E-11</v>
      </c>
      <c r="AG14897">
        <f t="shared" si="960"/>
        <v>1.0458295232216005E-9</v>
      </c>
    </row>
    <row r="14898" spans="30:33" x14ac:dyDescent="0.2">
      <c r="AD14898">
        <f t="shared" si="958"/>
        <v>14896</v>
      </c>
      <c r="AE14898">
        <f t="shared" si="961"/>
        <v>7.010112091201383E-14</v>
      </c>
      <c r="AF14898">
        <f t="shared" si="959"/>
        <v>4.3743099449096609E-11</v>
      </c>
      <c r="AG14898">
        <f t="shared" si="960"/>
        <v>1.044226297105358E-9</v>
      </c>
    </row>
    <row r="14899" spans="30:33" x14ac:dyDescent="0.2">
      <c r="AD14899">
        <f t="shared" si="958"/>
        <v>14897</v>
      </c>
      <c r="AE14899">
        <f t="shared" si="961"/>
        <v>6.9988959118554603E-14</v>
      </c>
      <c r="AF14899">
        <f t="shared" si="959"/>
        <v>4.3673110489978053E-11</v>
      </c>
      <c r="AG14899">
        <f t="shared" si="960"/>
        <v>1.0426255239891079E-9</v>
      </c>
    </row>
    <row r="14900" spans="30:33" x14ac:dyDescent="0.2">
      <c r="AD14900">
        <f t="shared" si="958"/>
        <v>14898</v>
      </c>
      <c r="AE14900">
        <f t="shared" si="961"/>
        <v>6.9876976783964922E-14</v>
      </c>
      <c r="AF14900">
        <f t="shared" si="959"/>
        <v>4.3603233513194086E-11</v>
      </c>
      <c r="AG14900">
        <f t="shared" si="960"/>
        <v>1.0410272001275095E-9</v>
      </c>
    </row>
    <row r="14901" spans="30:33" x14ac:dyDescent="0.2">
      <c r="AD14901">
        <f t="shared" si="958"/>
        <v>14899</v>
      </c>
      <c r="AE14901">
        <f t="shared" si="961"/>
        <v>6.9765173621110574E-14</v>
      </c>
      <c r="AF14901">
        <f t="shared" si="959"/>
        <v>4.3533468339572973E-11</v>
      </c>
      <c r="AG14901">
        <f t="shared" si="960"/>
        <v>1.0394313217809264E-9</v>
      </c>
    </row>
    <row r="14902" spans="30:33" x14ac:dyDescent="0.2">
      <c r="AD14902">
        <f t="shared" si="958"/>
        <v>14900</v>
      </c>
      <c r="AE14902">
        <f t="shared" si="961"/>
        <v>6.9653549343316782E-14</v>
      </c>
      <c r="AF14902">
        <f t="shared" si="959"/>
        <v>4.3463814790229656E-11</v>
      </c>
      <c r="AG14902">
        <f t="shared" si="960"/>
        <v>1.03783788521542E-9</v>
      </c>
    </row>
    <row r="14903" spans="30:33" x14ac:dyDescent="0.2">
      <c r="AD14903">
        <f t="shared" si="958"/>
        <v>14901</v>
      </c>
      <c r="AE14903">
        <f t="shared" si="961"/>
        <v>6.9542103664367477E-14</v>
      </c>
      <c r="AF14903">
        <f t="shared" si="959"/>
        <v>4.3394272686565287E-11</v>
      </c>
      <c r="AG14903">
        <f t="shared" si="960"/>
        <v>1.0362468867027398E-9</v>
      </c>
    </row>
    <row r="14904" spans="30:33" x14ac:dyDescent="0.2">
      <c r="AD14904">
        <f t="shared" si="958"/>
        <v>14902</v>
      </c>
      <c r="AE14904">
        <f t="shared" si="961"/>
        <v>6.9430836298504488E-14</v>
      </c>
      <c r="AF14904">
        <f t="shared" si="959"/>
        <v>4.3324841850266779E-11</v>
      </c>
      <c r="AG14904">
        <f t="shared" si="960"/>
        <v>1.0346583225203138E-9</v>
      </c>
    </row>
    <row r="14905" spans="30:33" x14ac:dyDescent="0.2">
      <c r="AD14905">
        <f t="shared" si="958"/>
        <v>14903</v>
      </c>
      <c r="AE14905">
        <f t="shared" si="961"/>
        <v>6.9319746960426878E-14</v>
      </c>
      <c r="AF14905">
        <f t="shared" si="959"/>
        <v>4.3255522103306349E-11</v>
      </c>
      <c r="AG14905">
        <f t="shared" si="960"/>
        <v>1.0330721889512418E-9</v>
      </c>
    </row>
    <row r="14906" spans="30:33" x14ac:dyDescent="0.2">
      <c r="AD14906">
        <f t="shared" si="958"/>
        <v>14904</v>
      </c>
      <c r="AE14906">
        <f t="shared" si="961"/>
        <v>6.9208835365290187E-14</v>
      </c>
      <c r="AF14906">
        <f t="shared" si="959"/>
        <v>4.3186313267941054E-11</v>
      </c>
      <c r="AG14906">
        <f t="shared" si="960"/>
        <v>1.0314884822842849E-9</v>
      </c>
    </row>
    <row r="14907" spans="30:33" x14ac:dyDescent="0.2">
      <c r="AD14907">
        <f t="shared" si="958"/>
        <v>14905</v>
      </c>
      <c r="AE14907">
        <f t="shared" si="961"/>
        <v>6.9098101228705719E-14</v>
      </c>
      <c r="AF14907">
        <f t="shared" si="959"/>
        <v>4.3117215166712349E-11</v>
      </c>
      <c r="AG14907">
        <f t="shared" si="960"/>
        <v>1.0299071988138587E-9</v>
      </c>
    </row>
    <row r="14908" spans="30:33" x14ac:dyDescent="0.2">
      <c r="AD14908">
        <f t="shared" si="958"/>
        <v>14906</v>
      </c>
      <c r="AE14908">
        <f t="shared" si="961"/>
        <v>6.8987544266739789E-14</v>
      </c>
      <c r="AF14908">
        <f t="shared" si="959"/>
        <v>4.3048227622445605E-11</v>
      </c>
      <c r="AG14908">
        <f t="shared" si="960"/>
        <v>1.0283283348400233E-9</v>
      </c>
    </row>
    <row r="14909" spans="30:33" x14ac:dyDescent="0.2">
      <c r="AD14909">
        <f t="shared" si="958"/>
        <v>14907</v>
      </c>
      <c r="AE14909">
        <f t="shared" si="961"/>
        <v>6.8877164195912998E-14</v>
      </c>
      <c r="AF14909">
        <f t="shared" si="959"/>
        <v>4.2979350458249687E-11</v>
      </c>
      <c r="AG14909">
        <f t="shared" si="960"/>
        <v>1.026751886668475E-9</v>
      </c>
    </row>
    <row r="14910" spans="30:33" x14ac:dyDescent="0.2">
      <c r="AD14910">
        <f t="shared" si="958"/>
        <v>14908</v>
      </c>
      <c r="AE14910">
        <f t="shared" si="961"/>
        <v>6.8766960733199534E-14</v>
      </c>
      <c r="AF14910">
        <f t="shared" si="959"/>
        <v>4.2910583497516488E-11</v>
      </c>
      <c r="AG14910">
        <f t="shared" si="960"/>
        <v>1.0251778506105386E-9</v>
      </c>
    </row>
    <row r="14911" spans="30:33" x14ac:dyDescent="0.2">
      <c r="AD14911">
        <f t="shared" si="958"/>
        <v>14909</v>
      </c>
      <c r="AE14911">
        <f t="shared" si="961"/>
        <v>6.8656933596026417E-14</v>
      </c>
      <c r="AF14911">
        <f t="shared" si="959"/>
        <v>4.2841926563920461E-11</v>
      </c>
      <c r="AG14911">
        <f t="shared" si="960"/>
        <v>1.0236062229831579E-9</v>
      </c>
    </row>
    <row r="14912" spans="30:33" x14ac:dyDescent="0.2">
      <c r="AD14912">
        <f t="shared" si="958"/>
        <v>14910</v>
      </c>
      <c r="AE14912">
        <f t="shared" si="961"/>
        <v>6.8547082502272765E-14</v>
      </c>
      <c r="AF14912">
        <f t="shared" si="959"/>
        <v>4.2773379481418183E-11</v>
      </c>
      <c r="AG14912">
        <f t="shared" si="960"/>
        <v>1.0220370001088869E-9</v>
      </c>
    </row>
    <row r="14913" spans="30:33" x14ac:dyDescent="0.2">
      <c r="AD14913">
        <f t="shared" si="958"/>
        <v>14911</v>
      </c>
      <c r="AE14913">
        <f t="shared" si="961"/>
        <v>6.8437407170269129E-14</v>
      </c>
      <c r="AF14913">
        <f t="shared" si="959"/>
        <v>4.2704942074247914E-11</v>
      </c>
      <c r="AG14913">
        <f t="shared" si="960"/>
        <v>1.0204701783158829E-9</v>
      </c>
    </row>
    <row r="14914" spans="30:33" x14ac:dyDescent="0.2">
      <c r="AD14914">
        <f t="shared" si="958"/>
        <v>14912</v>
      </c>
      <c r="AE14914">
        <f t="shared" si="961"/>
        <v>6.8327907318796693E-14</v>
      </c>
      <c r="AF14914">
        <f t="shared" si="959"/>
        <v>4.2636614166929117E-11</v>
      </c>
      <c r="AG14914">
        <f t="shared" si="960"/>
        <v>1.0189057539378963E-9</v>
      </c>
    </row>
    <row r="14915" spans="30:33" x14ac:dyDescent="0.2">
      <c r="AD14915">
        <f t="shared" si="958"/>
        <v>14913</v>
      </c>
      <c r="AE14915">
        <f t="shared" si="961"/>
        <v>6.821858266708662E-14</v>
      </c>
      <c r="AF14915">
        <f t="shared" si="959"/>
        <v>4.2568395584262029E-11</v>
      </c>
      <c r="AG14915">
        <f t="shared" si="960"/>
        <v>1.0173437233142629E-9</v>
      </c>
    </row>
    <row r="14916" spans="30:33" x14ac:dyDescent="0.2">
      <c r="AD14916">
        <f t="shared" si="958"/>
        <v>14914</v>
      </c>
      <c r="AE14916">
        <f t="shared" si="961"/>
        <v>6.8109432934819283E-14</v>
      </c>
      <c r="AF14916">
        <f t="shared" si="959"/>
        <v>4.2500286151327205E-11</v>
      </c>
      <c r="AG14916">
        <f t="shared" si="960"/>
        <v>1.0157840827898949E-9</v>
      </c>
    </row>
    <row r="14917" spans="30:33" x14ac:dyDescent="0.2">
      <c r="AD14917">
        <f t="shared" si="958"/>
        <v>14915</v>
      </c>
      <c r="AE14917">
        <f t="shared" si="961"/>
        <v>6.8000457842123557E-14</v>
      </c>
      <c r="AF14917">
        <f t="shared" si="959"/>
        <v>4.2432285693485081E-11</v>
      </c>
      <c r="AG14917">
        <f t="shared" si="960"/>
        <v>1.0142268287152728E-9</v>
      </c>
    </row>
    <row r="14918" spans="30:33" x14ac:dyDescent="0.2">
      <c r="AD14918">
        <f t="shared" si="958"/>
        <v>14916</v>
      </c>
      <c r="AE14918">
        <f t="shared" si="961"/>
        <v>6.7891657109576162E-14</v>
      </c>
      <c r="AF14918">
        <f t="shared" si="959"/>
        <v>4.23643940363755E-11</v>
      </c>
      <c r="AG14918">
        <f t="shared" si="960"/>
        <v>1.0126719574464381E-9</v>
      </c>
    </row>
    <row r="14919" spans="30:33" x14ac:dyDescent="0.2">
      <c r="AD14919">
        <f t="shared" si="958"/>
        <v>14917</v>
      </c>
      <c r="AE14919">
        <f t="shared" si="961"/>
        <v>6.7783030458200832E-14</v>
      </c>
      <c r="AF14919">
        <f t="shared" si="959"/>
        <v>4.2296611005917295E-11</v>
      </c>
      <c r="AG14919">
        <f t="shared" si="960"/>
        <v>1.0111194653449818E-9</v>
      </c>
    </row>
    <row r="14920" spans="30:33" x14ac:dyDescent="0.2">
      <c r="AD14920">
        <f t="shared" si="958"/>
        <v>14918</v>
      </c>
      <c r="AE14920">
        <f t="shared" si="961"/>
        <v>6.7674577609467706E-14</v>
      </c>
      <c r="AF14920">
        <f t="shared" si="959"/>
        <v>4.2228936428307826E-11</v>
      </c>
      <c r="AG14920">
        <f t="shared" si="960"/>
        <v>1.0095693487780392E-9</v>
      </c>
    </row>
    <row r="14921" spans="30:33" x14ac:dyDescent="0.2">
      <c r="AD14921">
        <f t="shared" si="958"/>
        <v>14919</v>
      </c>
      <c r="AE14921">
        <f t="shared" si="961"/>
        <v>6.756629828529255E-14</v>
      </c>
      <c r="AF14921">
        <f t="shared" si="959"/>
        <v>4.2161370130022532E-11</v>
      </c>
      <c r="AG14921">
        <f t="shared" si="960"/>
        <v>1.0080216041182795E-9</v>
      </c>
    </row>
    <row r="14922" spans="30:33" x14ac:dyDescent="0.2">
      <c r="AD14922">
        <f t="shared" si="958"/>
        <v>14920</v>
      </c>
      <c r="AE14922">
        <f t="shared" si="961"/>
        <v>6.7458192208036083E-14</v>
      </c>
      <c r="AF14922">
        <f t="shared" si="959"/>
        <v>4.2093911937814497E-11</v>
      </c>
      <c r="AG14922">
        <f t="shared" si="960"/>
        <v>1.0064762277438984E-9</v>
      </c>
    </row>
    <row r="14923" spans="30:33" x14ac:dyDescent="0.2">
      <c r="AD14923">
        <f t="shared" si="958"/>
        <v>14921</v>
      </c>
      <c r="AE14923">
        <f t="shared" si="961"/>
        <v>6.7350259100503223E-14</v>
      </c>
      <c r="AF14923">
        <f t="shared" si="959"/>
        <v>4.2026561678713992E-11</v>
      </c>
      <c r="AG14923">
        <f t="shared" si="960"/>
        <v>1.0049332160386085E-9</v>
      </c>
    </row>
    <row r="14924" spans="30:33" x14ac:dyDescent="0.2">
      <c r="AD14924">
        <f t="shared" si="958"/>
        <v>14922</v>
      </c>
      <c r="AE14924">
        <f t="shared" si="961"/>
        <v>6.7242498685942417E-14</v>
      </c>
      <c r="AF14924">
        <f t="shared" si="959"/>
        <v>4.1959319180028045E-11</v>
      </c>
      <c r="AG14924">
        <f t="shared" si="960"/>
        <v>1.0033925653916327E-9</v>
      </c>
    </row>
    <row r="14925" spans="30:33" x14ac:dyDescent="0.2">
      <c r="AD14925">
        <f t="shared" si="958"/>
        <v>14923</v>
      </c>
      <c r="AE14925">
        <f t="shared" si="961"/>
        <v>6.7134910688044898E-14</v>
      </c>
      <c r="AF14925">
        <f t="shared" si="959"/>
        <v>4.1892184269339996E-11</v>
      </c>
      <c r="AG14925">
        <f t="shared" si="960"/>
        <v>1.001854272197694E-9</v>
      </c>
    </row>
    <row r="14926" spans="30:33" x14ac:dyDescent="0.2">
      <c r="AD14926">
        <f t="shared" si="958"/>
        <v>14924</v>
      </c>
      <c r="AE14926">
        <f t="shared" si="961"/>
        <v>6.7027494830944024E-14</v>
      </c>
      <c r="AF14926">
        <f t="shared" si="959"/>
        <v>4.1825156774509048E-11</v>
      </c>
      <c r="AG14926">
        <f t="shared" si="960"/>
        <v>1.0003183328570085E-9</v>
      </c>
    </row>
    <row r="14927" spans="30:33" x14ac:dyDescent="0.2">
      <c r="AD14927">
        <f t="shared" si="958"/>
        <v>14925</v>
      </c>
      <c r="AE14927">
        <f t="shared" si="961"/>
        <v>6.6920250839214502E-14</v>
      </c>
      <c r="AF14927">
        <f t="shared" si="959"/>
        <v>4.1758236523669831E-11</v>
      </c>
      <c r="AG14927">
        <f t="shared" si="960"/>
        <v>9.9878474377527647E-10</v>
      </c>
    </row>
    <row r="14928" spans="30:33" x14ac:dyDescent="0.2">
      <c r="AD14928">
        <f t="shared" ref="AD14928:AD14991" si="962">AD14927+1</f>
        <v>14926</v>
      </c>
      <c r="AE14928">
        <f t="shared" si="961"/>
        <v>6.6813178437871764E-14</v>
      </c>
      <c r="AF14928">
        <f t="shared" ref="AF14928:AF14991" si="963">AF14927*$AF$3</f>
        <v>4.1691423345231959E-11</v>
      </c>
      <c r="AG14928">
        <f t="shared" ref="AG14928:AG14991" si="964">AD14928*AE14928</f>
        <v>9.9725350136367396E-10</v>
      </c>
    </row>
    <row r="14929" spans="30:33" x14ac:dyDescent="0.2">
      <c r="AD14929">
        <f t="shared" si="962"/>
        <v>14927</v>
      </c>
      <c r="AE14929">
        <f t="shared" si="961"/>
        <v>6.6706277352371161E-14</v>
      </c>
      <c r="AF14929">
        <f t="shared" si="963"/>
        <v>4.1624717067879588E-11</v>
      </c>
      <c r="AG14929">
        <f t="shared" si="964"/>
        <v>9.9572460203884425E-10</v>
      </c>
    </row>
    <row r="14930" spans="30:33" x14ac:dyDescent="0.2">
      <c r="AD14930">
        <f t="shared" si="962"/>
        <v>14928</v>
      </c>
      <c r="AE14930">
        <f t="shared" si="961"/>
        <v>6.6599547308607373E-14</v>
      </c>
      <c r="AF14930">
        <f t="shared" si="963"/>
        <v>4.1558117520570979E-11</v>
      </c>
      <c r="AG14930">
        <f t="shared" si="964"/>
        <v>9.9419804222289083E-10</v>
      </c>
    </row>
    <row r="14931" spans="30:33" x14ac:dyDescent="0.2">
      <c r="AD14931">
        <f t="shared" si="962"/>
        <v>14929</v>
      </c>
      <c r="AE14931">
        <f t="shared" ref="AE14931:AE14994" si="965">AF14930*$AE$3</f>
        <v>6.6492988032913594E-14</v>
      </c>
      <c r="AF14931">
        <f t="shared" si="963"/>
        <v>4.1491624532538062E-11</v>
      </c>
      <c r="AG14931">
        <f t="shared" si="964"/>
        <v>9.9267381834336703E-10</v>
      </c>
    </row>
    <row r="14932" spans="30:33" x14ac:dyDescent="0.2">
      <c r="AD14932">
        <f t="shared" si="962"/>
        <v>14930</v>
      </c>
      <c r="AE14932">
        <f t="shared" si="965"/>
        <v>6.6386599252060934E-14</v>
      </c>
      <c r="AF14932">
        <f t="shared" si="963"/>
        <v>4.1425237933286E-11</v>
      </c>
      <c r="AG14932">
        <f t="shared" si="964"/>
        <v>9.9115192683326967E-10</v>
      </c>
    </row>
    <row r="14933" spans="30:33" x14ac:dyDescent="0.2">
      <c r="AD14933">
        <f t="shared" si="962"/>
        <v>14931</v>
      </c>
      <c r="AE14933">
        <f t="shared" si="965"/>
        <v>6.6280380693257631E-14</v>
      </c>
      <c r="AF14933">
        <f t="shared" si="963"/>
        <v>4.135895755259274E-11</v>
      </c>
      <c r="AG14933">
        <f t="shared" si="964"/>
        <v>9.8963236413102972E-10</v>
      </c>
    </row>
    <row r="14934" spans="30:33" x14ac:dyDescent="0.2">
      <c r="AD14934">
        <f t="shared" si="962"/>
        <v>14932</v>
      </c>
      <c r="AE14934">
        <f t="shared" si="965"/>
        <v>6.6174332084148411E-14</v>
      </c>
      <c r="AF14934">
        <f t="shared" si="963"/>
        <v>4.1292783220508591E-11</v>
      </c>
      <c r="AG14934">
        <f t="shared" si="964"/>
        <v>9.8811512668050405E-10</v>
      </c>
    </row>
    <row r="14935" spans="30:33" x14ac:dyDescent="0.2">
      <c r="AD14935">
        <f t="shared" si="962"/>
        <v>14933</v>
      </c>
      <c r="AE14935">
        <f t="shared" si="965"/>
        <v>6.6068453152813777E-14</v>
      </c>
      <c r="AF14935">
        <f t="shared" si="963"/>
        <v>4.1226714767355776E-11</v>
      </c>
      <c r="AG14935">
        <f t="shared" si="964"/>
        <v>9.8660021093096819E-10</v>
      </c>
    </row>
    <row r="14936" spans="30:33" x14ac:dyDescent="0.2">
      <c r="AD14936">
        <f t="shared" si="962"/>
        <v>14934</v>
      </c>
      <c r="AE14936">
        <f t="shared" si="965"/>
        <v>6.5962743627769269E-14</v>
      </c>
      <c r="AF14936">
        <f t="shared" si="963"/>
        <v>4.1160752023728003E-11</v>
      </c>
      <c r="AG14936">
        <f t="shared" si="964"/>
        <v>9.8508761333710618E-10</v>
      </c>
    </row>
    <row r="14937" spans="30:33" x14ac:dyDescent="0.2">
      <c r="AD14937">
        <f t="shared" si="962"/>
        <v>14935</v>
      </c>
      <c r="AE14937">
        <f t="shared" si="965"/>
        <v>6.5857203237964841E-14</v>
      </c>
      <c r="AF14937">
        <f t="shared" si="963"/>
        <v>4.1094894820490038E-11</v>
      </c>
      <c r="AG14937">
        <f t="shared" si="964"/>
        <v>9.8357733035900499E-10</v>
      </c>
    </row>
    <row r="14938" spans="30:33" x14ac:dyDescent="0.2">
      <c r="AD14938">
        <f t="shared" si="962"/>
        <v>14936</v>
      </c>
      <c r="AE14938">
        <f t="shared" si="965"/>
        <v>6.5751831712784096E-14</v>
      </c>
      <c r="AF14938">
        <f t="shared" si="963"/>
        <v>4.1029142988777255E-11</v>
      </c>
      <c r="AG14938">
        <f t="shared" si="964"/>
        <v>9.8206935846214318E-10</v>
      </c>
    </row>
    <row r="14939" spans="30:33" x14ac:dyDescent="0.2">
      <c r="AD14939">
        <f t="shared" si="962"/>
        <v>14937</v>
      </c>
      <c r="AE14939">
        <f t="shared" si="965"/>
        <v>6.5646628782043637E-14</v>
      </c>
      <c r="AF14939">
        <f t="shared" si="963"/>
        <v>4.0963496359995208E-11</v>
      </c>
      <c r="AG14939">
        <f t="shared" si="964"/>
        <v>9.8056369411738587E-10</v>
      </c>
    </row>
    <row r="14940" spans="30:33" x14ac:dyDescent="0.2">
      <c r="AD14940">
        <f t="shared" si="962"/>
        <v>14938</v>
      </c>
      <c r="AE14940">
        <f t="shared" si="965"/>
        <v>6.5541594175992364E-14</v>
      </c>
      <c r="AF14940">
        <f t="shared" si="963"/>
        <v>4.0897954765819215E-11</v>
      </c>
      <c r="AG14940">
        <f t="shared" si="964"/>
        <v>9.7906033380097386E-10</v>
      </c>
    </row>
    <row r="14941" spans="30:33" x14ac:dyDescent="0.2">
      <c r="AD14941">
        <f t="shared" si="962"/>
        <v>14939</v>
      </c>
      <c r="AE14941">
        <f t="shared" si="965"/>
        <v>6.5436727625310778E-14</v>
      </c>
      <c r="AF14941">
        <f t="shared" si="963"/>
        <v>4.0832518038193904E-11</v>
      </c>
      <c r="AG14941">
        <f t="shared" si="964"/>
        <v>9.7755927399451777E-10</v>
      </c>
    </row>
    <row r="14942" spans="30:33" x14ac:dyDescent="0.2">
      <c r="AD14942">
        <f t="shared" si="962"/>
        <v>14940</v>
      </c>
      <c r="AE14942">
        <f t="shared" si="965"/>
        <v>6.5332028861110276E-14</v>
      </c>
      <c r="AF14942">
        <f t="shared" si="963"/>
        <v>4.0767186009332791E-11</v>
      </c>
      <c r="AG14942">
        <f t="shared" si="964"/>
        <v>9.7606051118498755E-10</v>
      </c>
    </row>
    <row r="14943" spans="30:33" x14ac:dyDescent="0.2">
      <c r="AD14943">
        <f t="shared" si="962"/>
        <v>14941</v>
      </c>
      <c r="AE14943">
        <f t="shared" si="965"/>
        <v>6.5227497614932493E-14</v>
      </c>
      <c r="AF14943">
        <f t="shared" si="963"/>
        <v>4.0701958511717855E-11</v>
      </c>
      <c r="AG14943">
        <f t="shared" si="964"/>
        <v>9.7456404186470643E-10</v>
      </c>
    </row>
    <row r="14944" spans="30:33" x14ac:dyDescent="0.2">
      <c r="AD14944">
        <f t="shared" si="962"/>
        <v>14942</v>
      </c>
      <c r="AE14944">
        <f t="shared" si="965"/>
        <v>6.5123133618748594E-14</v>
      </c>
      <c r="AF14944">
        <f t="shared" si="963"/>
        <v>4.0636835378099104E-11</v>
      </c>
      <c r="AG14944">
        <f t="shared" si="964"/>
        <v>9.7306986253134145E-10</v>
      </c>
    </row>
    <row r="14945" spans="30:33" x14ac:dyDescent="0.2">
      <c r="AD14945">
        <f t="shared" si="962"/>
        <v>14943</v>
      </c>
      <c r="AE14945">
        <f t="shared" si="965"/>
        <v>6.5018936604958596E-14</v>
      </c>
      <c r="AF14945">
        <f t="shared" si="963"/>
        <v>4.0571816441494142E-11</v>
      </c>
      <c r="AG14945">
        <f t="shared" si="964"/>
        <v>9.715779696878962E-10</v>
      </c>
    </row>
    <row r="14946" spans="30:33" x14ac:dyDescent="0.2">
      <c r="AD14946">
        <f t="shared" si="962"/>
        <v>14944</v>
      </c>
      <c r="AE14946">
        <f t="shared" si="965"/>
        <v>6.4914906306390658E-14</v>
      </c>
      <c r="AF14946">
        <f t="shared" si="963"/>
        <v>4.0506901535187749E-11</v>
      </c>
      <c r="AG14946">
        <f t="shared" si="964"/>
        <v>9.7008835984270193E-10</v>
      </c>
    </row>
    <row r="14947" spans="30:33" x14ac:dyDescent="0.2">
      <c r="AD14947">
        <f t="shared" si="962"/>
        <v>14945</v>
      </c>
      <c r="AE14947">
        <f t="shared" si="965"/>
        <v>6.4811042456300427E-14</v>
      </c>
      <c r="AF14947">
        <f t="shared" si="963"/>
        <v>4.0442090492731447E-11</v>
      </c>
      <c r="AG14947">
        <f t="shared" si="964"/>
        <v>9.6860102950940991E-10</v>
      </c>
    </row>
    <row r="14948" spans="30:33" x14ac:dyDescent="0.2">
      <c r="AD14948">
        <f t="shared" si="962"/>
        <v>14946</v>
      </c>
      <c r="AE14948">
        <f t="shared" si="965"/>
        <v>6.4707344788370342E-14</v>
      </c>
      <c r="AF14948">
        <f t="shared" si="963"/>
        <v>4.0377383147943077E-11</v>
      </c>
      <c r="AG14948">
        <f t="shared" si="964"/>
        <v>9.6711597520698316E-10</v>
      </c>
    </row>
    <row r="14949" spans="30:33" x14ac:dyDescent="0.2">
      <c r="AD14949">
        <f t="shared" si="962"/>
        <v>14947</v>
      </c>
      <c r="AE14949">
        <f t="shared" si="965"/>
        <v>6.4603813036708953E-14</v>
      </c>
      <c r="AF14949">
        <f t="shared" si="963"/>
        <v>4.0312779334906369E-11</v>
      </c>
      <c r="AG14949">
        <f t="shared" si="964"/>
        <v>9.6563319345968875E-10</v>
      </c>
    </row>
    <row r="14950" spans="30:33" x14ac:dyDescent="0.2">
      <c r="AD14950">
        <f t="shared" si="962"/>
        <v>14948</v>
      </c>
      <c r="AE14950">
        <f t="shared" si="965"/>
        <v>6.4500446935850214E-14</v>
      </c>
      <c r="AF14950">
        <f t="shared" si="963"/>
        <v>4.0248278887970514E-11</v>
      </c>
      <c r="AG14950">
        <f t="shared" si="964"/>
        <v>9.6415268079708899E-10</v>
      </c>
    </row>
    <row r="14951" spans="30:33" x14ac:dyDescent="0.2">
      <c r="AD14951">
        <f t="shared" si="962"/>
        <v>14949</v>
      </c>
      <c r="AE14951">
        <f t="shared" si="965"/>
        <v>6.4397246220752853E-14</v>
      </c>
      <c r="AF14951">
        <f t="shared" si="963"/>
        <v>4.0183881641749759E-11</v>
      </c>
      <c r="AG14951">
        <f t="shared" si="964"/>
        <v>9.6267443375403434E-10</v>
      </c>
    </row>
    <row r="14952" spans="30:33" x14ac:dyDescent="0.2">
      <c r="AD14952">
        <f t="shared" si="962"/>
        <v>14950</v>
      </c>
      <c r="AE14952">
        <f t="shared" si="965"/>
        <v>6.4294210626799639E-14</v>
      </c>
      <c r="AF14952">
        <f t="shared" si="963"/>
        <v>4.0119587431122955E-11</v>
      </c>
      <c r="AG14952">
        <f t="shared" si="964"/>
        <v>9.6119844887065452E-10</v>
      </c>
    </row>
    <row r="14953" spans="30:33" x14ac:dyDescent="0.2">
      <c r="AD14953">
        <f t="shared" si="962"/>
        <v>14951</v>
      </c>
      <c r="AE14953">
        <f t="shared" si="965"/>
        <v>6.4191339889796763E-14</v>
      </c>
      <c r="AF14953">
        <f t="shared" si="963"/>
        <v>4.0055396091233155E-11</v>
      </c>
      <c r="AG14953">
        <f t="shared" si="964"/>
        <v>9.5972472269235151E-10</v>
      </c>
    </row>
    <row r="14954" spans="30:33" x14ac:dyDescent="0.2">
      <c r="AD14954">
        <f t="shared" si="962"/>
        <v>14952</v>
      </c>
      <c r="AE14954">
        <f t="shared" si="965"/>
        <v>6.4088633745973082E-14</v>
      </c>
      <c r="AF14954">
        <f t="shared" si="963"/>
        <v>3.9991307457487179E-11</v>
      </c>
      <c r="AG14954">
        <f t="shared" si="964"/>
        <v>9.582532517697896E-10</v>
      </c>
    </row>
    <row r="14955" spans="30:33" x14ac:dyDescent="0.2">
      <c r="AD14955">
        <f t="shared" si="962"/>
        <v>14953</v>
      </c>
      <c r="AE14955">
        <f t="shared" si="965"/>
        <v>6.3986091931979513E-14</v>
      </c>
      <c r="AF14955">
        <f t="shared" si="963"/>
        <v>3.99273213655552E-11</v>
      </c>
      <c r="AG14955">
        <f t="shared" si="964"/>
        <v>9.5678403265888961E-10</v>
      </c>
    </row>
    <row r="14956" spans="30:33" x14ac:dyDescent="0.2">
      <c r="AD14956">
        <f t="shared" si="962"/>
        <v>14954</v>
      </c>
      <c r="AE14956">
        <f t="shared" si="965"/>
        <v>6.3883714184888349E-14</v>
      </c>
      <c r="AF14956">
        <f t="shared" si="963"/>
        <v>3.9863437651370313E-11</v>
      </c>
      <c r="AG14956">
        <f t="shared" si="964"/>
        <v>9.553170619208204E-10</v>
      </c>
    </row>
    <row r="14957" spans="30:33" x14ac:dyDescent="0.2">
      <c r="AD14957">
        <f t="shared" si="962"/>
        <v>14955</v>
      </c>
      <c r="AE14957">
        <f t="shared" si="965"/>
        <v>6.378150024219253E-14</v>
      </c>
      <c r="AF14957">
        <f t="shared" si="963"/>
        <v>3.9799656151128117E-11</v>
      </c>
      <c r="AG14957">
        <f t="shared" si="964"/>
        <v>9.5385233612198936E-10</v>
      </c>
    </row>
    <row r="14958" spans="30:33" x14ac:dyDescent="0.2">
      <c r="AD14958">
        <f t="shared" si="962"/>
        <v>14956</v>
      </c>
      <c r="AE14958">
        <f t="shared" si="965"/>
        <v>6.3679449841805013E-14</v>
      </c>
      <c r="AF14958">
        <f t="shared" si="963"/>
        <v>3.9735976701286308E-11</v>
      </c>
      <c r="AG14958">
        <f t="shared" si="964"/>
        <v>9.5238985183403582E-10</v>
      </c>
    </row>
    <row r="14959" spans="30:33" x14ac:dyDescent="0.2">
      <c r="AD14959">
        <f t="shared" si="962"/>
        <v>14957</v>
      </c>
      <c r="AE14959">
        <f t="shared" si="965"/>
        <v>6.3577562722058121E-14</v>
      </c>
      <c r="AF14959">
        <f t="shared" si="963"/>
        <v>3.9672399138564248E-11</v>
      </c>
      <c r="AG14959">
        <f t="shared" si="964"/>
        <v>9.5092960563382336E-10</v>
      </c>
    </row>
    <row r="14960" spans="30:33" x14ac:dyDescent="0.2">
      <c r="AD14960">
        <f t="shared" si="962"/>
        <v>14958</v>
      </c>
      <c r="AE14960">
        <f t="shared" si="965"/>
        <v>6.3475838621702822E-14</v>
      </c>
      <c r="AF14960">
        <f t="shared" si="963"/>
        <v>3.9608923299942545E-11</v>
      </c>
      <c r="AG14960">
        <f t="shared" si="964"/>
        <v>9.4947159410343072E-10</v>
      </c>
    </row>
    <row r="14961" spans="30:33" x14ac:dyDescent="0.2">
      <c r="AD14961">
        <f t="shared" si="962"/>
        <v>14959</v>
      </c>
      <c r="AE14961">
        <f t="shared" si="965"/>
        <v>6.33742772799081E-14</v>
      </c>
      <c r="AF14961">
        <f t="shared" si="963"/>
        <v>3.9545549022662633E-11</v>
      </c>
      <c r="AG14961">
        <f t="shared" si="964"/>
        <v>9.4801581383014521E-10</v>
      </c>
    </row>
    <row r="14962" spans="30:33" x14ac:dyDescent="0.2">
      <c r="AD14962">
        <f t="shared" si="962"/>
        <v>14960</v>
      </c>
      <c r="AE14962">
        <f t="shared" si="965"/>
        <v>6.3272878436260241E-14</v>
      </c>
      <c r="AF14962">
        <f t="shared" si="963"/>
        <v>3.9482276144226369E-11</v>
      </c>
      <c r="AG14962">
        <f t="shared" si="964"/>
        <v>9.4656226140645315E-10</v>
      </c>
    </row>
    <row r="14963" spans="30:33" x14ac:dyDescent="0.2">
      <c r="AD14963">
        <f t="shared" si="962"/>
        <v>14961</v>
      </c>
      <c r="AE14963">
        <f t="shared" si="965"/>
        <v>6.3171641830762216E-14</v>
      </c>
      <c r="AF14963">
        <f t="shared" si="963"/>
        <v>3.9419104502395607E-11</v>
      </c>
      <c r="AG14963">
        <f t="shared" si="964"/>
        <v>9.4511093343003352E-10</v>
      </c>
    </row>
    <row r="14964" spans="30:33" x14ac:dyDescent="0.2">
      <c r="AD14964">
        <f t="shared" si="962"/>
        <v>14962</v>
      </c>
      <c r="AE14964">
        <f t="shared" si="965"/>
        <v>6.3070567203832995E-14</v>
      </c>
      <c r="AF14964">
        <f t="shared" si="963"/>
        <v>3.9356033935191774E-11</v>
      </c>
      <c r="AG14964">
        <f t="shared" si="964"/>
        <v>9.436618265037492E-10</v>
      </c>
    </row>
    <row r="14965" spans="30:33" x14ac:dyDescent="0.2">
      <c r="AD14965">
        <f t="shared" si="962"/>
        <v>14963</v>
      </c>
      <c r="AE14965">
        <f t="shared" si="965"/>
        <v>6.2969654296306867E-14</v>
      </c>
      <c r="AF14965">
        <f t="shared" si="963"/>
        <v>3.9293064280895465E-11</v>
      </c>
      <c r="AG14965">
        <f t="shared" si="964"/>
        <v>9.4221493723563961E-10</v>
      </c>
    </row>
    <row r="14966" spans="30:33" x14ac:dyDescent="0.2">
      <c r="AD14966">
        <f t="shared" si="962"/>
        <v>14964</v>
      </c>
      <c r="AE14966">
        <f t="shared" si="965"/>
        <v>6.2868902849432773E-14</v>
      </c>
      <c r="AF14966">
        <f t="shared" si="963"/>
        <v>3.9230195378046032E-11</v>
      </c>
      <c r="AG14966">
        <f t="shared" si="964"/>
        <v>9.4077026223891195E-10</v>
      </c>
    </row>
    <row r="14967" spans="30:33" x14ac:dyDescent="0.2">
      <c r="AD14967">
        <f t="shared" si="962"/>
        <v>14965</v>
      </c>
      <c r="AE14967">
        <f t="shared" si="965"/>
        <v>6.2768312604873685E-14</v>
      </c>
      <c r="AF14967">
        <f t="shared" si="963"/>
        <v>3.9167427065441153E-11</v>
      </c>
      <c r="AG14967">
        <f t="shared" si="964"/>
        <v>9.3932779813193462E-10</v>
      </c>
    </row>
    <row r="14968" spans="30:33" x14ac:dyDescent="0.2">
      <c r="AD14968">
        <f t="shared" si="962"/>
        <v>14966</v>
      </c>
      <c r="AE14968">
        <f t="shared" si="965"/>
        <v>6.2667883304705876E-14</v>
      </c>
      <c r="AF14968">
        <f t="shared" si="963"/>
        <v>3.9104759182136447E-11</v>
      </c>
      <c r="AG14968">
        <f t="shared" si="964"/>
        <v>9.3788754153822812E-10</v>
      </c>
    </row>
    <row r="14969" spans="30:33" x14ac:dyDescent="0.2">
      <c r="AD14969">
        <f t="shared" si="962"/>
        <v>14967</v>
      </c>
      <c r="AE14969">
        <f t="shared" si="965"/>
        <v>6.2567614691418338E-14</v>
      </c>
      <c r="AF14969">
        <f t="shared" si="963"/>
        <v>3.9042191567445028E-11</v>
      </c>
      <c r="AG14969">
        <f t="shared" si="964"/>
        <v>9.3644948908645823E-10</v>
      </c>
    </row>
    <row r="14970" spans="30:33" x14ac:dyDescent="0.2">
      <c r="AD14970">
        <f t="shared" si="962"/>
        <v>14968</v>
      </c>
      <c r="AE14970">
        <f t="shared" si="965"/>
        <v>6.2467506507912075E-14</v>
      </c>
      <c r="AF14970">
        <f t="shared" si="963"/>
        <v>3.8979724060937116E-11</v>
      </c>
      <c r="AG14970">
        <f t="shared" si="964"/>
        <v>9.350136374104279E-10</v>
      </c>
    </row>
    <row r="14971" spans="30:33" x14ac:dyDescent="0.2">
      <c r="AD14971">
        <f t="shared" si="962"/>
        <v>14969</v>
      </c>
      <c r="AE14971">
        <f t="shared" si="965"/>
        <v>6.236755849749941E-14</v>
      </c>
      <c r="AF14971">
        <f t="shared" si="963"/>
        <v>3.8917356502439616E-11</v>
      </c>
      <c r="AG14971">
        <f t="shared" si="964"/>
        <v>9.3357998314906864E-10</v>
      </c>
    </row>
    <row r="14972" spans="30:33" x14ac:dyDescent="0.2">
      <c r="AD14972">
        <f t="shared" si="962"/>
        <v>14970</v>
      </c>
      <c r="AE14972">
        <f t="shared" si="965"/>
        <v>6.2267770403903416E-14</v>
      </c>
      <c r="AF14972">
        <f t="shared" si="963"/>
        <v>3.8855088732035711E-11</v>
      </c>
      <c r="AG14972">
        <f t="shared" si="964"/>
        <v>9.3214852294643405E-10</v>
      </c>
    </row>
    <row r="14973" spans="30:33" x14ac:dyDescent="0.2">
      <c r="AD14973">
        <f t="shared" si="962"/>
        <v>14971</v>
      </c>
      <c r="AE14973">
        <f t="shared" si="965"/>
        <v>6.216814197125716E-14</v>
      </c>
      <c r="AF14973">
        <f t="shared" si="963"/>
        <v>3.8792920590064451E-11</v>
      </c>
      <c r="AG14973">
        <f t="shared" si="964"/>
        <v>9.3071925345169094E-10</v>
      </c>
    </row>
    <row r="14974" spans="30:33" x14ac:dyDescent="0.2">
      <c r="AD14974">
        <f t="shared" si="962"/>
        <v>14972</v>
      </c>
      <c r="AE14974">
        <f t="shared" si="965"/>
        <v>6.2068672944103146E-14</v>
      </c>
      <c r="AF14974">
        <f t="shared" si="963"/>
        <v>3.8730851917120347E-11</v>
      </c>
      <c r="AG14974">
        <f t="shared" si="964"/>
        <v>9.2929217131911232E-10</v>
      </c>
    </row>
    <row r="14975" spans="30:33" x14ac:dyDescent="0.2">
      <c r="AD14975">
        <f t="shared" si="962"/>
        <v>14973</v>
      </c>
      <c r="AE14975">
        <f t="shared" si="965"/>
        <v>6.1969363067392584E-14</v>
      </c>
      <c r="AF14975">
        <f t="shared" si="963"/>
        <v>3.8668882554052949E-11</v>
      </c>
      <c r="AG14975">
        <f t="shared" si="964"/>
        <v>9.2786727320806911E-10</v>
      </c>
    </row>
    <row r="14976" spans="30:33" x14ac:dyDescent="0.2">
      <c r="AD14976">
        <f t="shared" si="962"/>
        <v>14974</v>
      </c>
      <c r="AE14976">
        <f t="shared" si="965"/>
        <v>6.1870212086484745E-14</v>
      </c>
      <c r="AF14976">
        <f t="shared" si="963"/>
        <v>3.8607012341966466E-11</v>
      </c>
      <c r="AG14976">
        <f t="shared" si="964"/>
        <v>9.2644455578302259E-10</v>
      </c>
    </row>
    <row r="14977" spans="30:33" x14ac:dyDescent="0.2">
      <c r="AD14977">
        <f t="shared" si="962"/>
        <v>14975</v>
      </c>
      <c r="AE14977">
        <f t="shared" si="965"/>
        <v>6.1771219747146369E-14</v>
      </c>
      <c r="AF14977">
        <f t="shared" si="963"/>
        <v>3.854524112221932E-11</v>
      </c>
      <c r="AG14977">
        <f t="shared" si="964"/>
        <v>9.2502401571351687E-10</v>
      </c>
    </row>
    <row r="14978" spans="30:33" x14ac:dyDescent="0.2">
      <c r="AD14978">
        <f t="shared" si="962"/>
        <v>14976</v>
      </c>
      <c r="AE14978">
        <f t="shared" si="965"/>
        <v>6.1672385795550935E-14</v>
      </c>
      <c r="AF14978">
        <f t="shared" si="963"/>
        <v>3.8483568736423768E-11</v>
      </c>
      <c r="AG14978">
        <f t="shared" si="964"/>
        <v>9.236056496741708E-10</v>
      </c>
    </row>
    <row r="14979" spans="30:33" x14ac:dyDescent="0.2">
      <c r="AD14979">
        <f t="shared" si="962"/>
        <v>14977</v>
      </c>
      <c r="AE14979">
        <f t="shared" si="965"/>
        <v>6.1573709978278063E-14</v>
      </c>
      <c r="AF14979">
        <f t="shared" si="963"/>
        <v>3.842199502644549E-11</v>
      </c>
      <c r="AG14979">
        <f t="shared" si="964"/>
        <v>9.2218945434467055E-10</v>
      </c>
    </row>
    <row r="14980" spans="30:33" x14ac:dyDescent="0.2">
      <c r="AD14980">
        <f t="shared" si="962"/>
        <v>14978</v>
      </c>
      <c r="AE14980">
        <f t="shared" si="965"/>
        <v>6.1475192042312809E-14</v>
      </c>
      <c r="AF14980">
        <f t="shared" si="963"/>
        <v>3.8360519834403178E-11</v>
      </c>
      <c r="AG14980">
        <f t="shared" si="964"/>
        <v>9.2077542640976122E-10</v>
      </c>
    </row>
    <row r="14981" spans="30:33" x14ac:dyDescent="0.2">
      <c r="AD14981">
        <f t="shared" si="962"/>
        <v>14979</v>
      </c>
      <c r="AE14981">
        <f t="shared" si="965"/>
        <v>6.1376831735045113E-14</v>
      </c>
      <c r="AF14981">
        <f t="shared" si="963"/>
        <v>3.8299143002668132E-11</v>
      </c>
      <c r="AG14981">
        <f t="shared" si="964"/>
        <v>9.1936356255924073E-10</v>
      </c>
    </row>
    <row r="14982" spans="30:33" x14ac:dyDescent="0.2">
      <c r="AD14982">
        <f t="shared" si="962"/>
        <v>14980</v>
      </c>
      <c r="AE14982">
        <f t="shared" si="965"/>
        <v>6.1278628804269037E-14</v>
      </c>
      <c r="AF14982">
        <f t="shared" si="963"/>
        <v>3.8237864373863862E-11</v>
      </c>
      <c r="AG14982">
        <f t="shared" si="964"/>
        <v>9.1795385948795013E-10</v>
      </c>
    </row>
    <row r="14983" spans="30:33" x14ac:dyDescent="0.2">
      <c r="AD14983">
        <f t="shared" si="962"/>
        <v>14981</v>
      </c>
      <c r="AE14983">
        <f t="shared" si="965"/>
        <v>6.1180582998182212E-14</v>
      </c>
      <c r="AF14983">
        <f t="shared" si="963"/>
        <v>3.817668379086568E-11</v>
      </c>
      <c r="AG14983">
        <f t="shared" si="964"/>
        <v>9.1654631389576768E-10</v>
      </c>
    </row>
    <row r="14984" spans="30:33" x14ac:dyDescent="0.2">
      <c r="AD14984">
        <f t="shared" si="962"/>
        <v>14982</v>
      </c>
      <c r="AE14984">
        <f t="shared" si="965"/>
        <v>6.1082694065385119E-14</v>
      </c>
      <c r="AF14984">
        <f t="shared" si="963"/>
        <v>3.8115601096800294E-11</v>
      </c>
      <c r="AG14984">
        <f t="shared" si="964"/>
        <v>9.1514092248759987E-10</v>
      </c>
    </row>
    <row r="14985" spans="30:33" x14ac:dyDescent="0.2">
      <c r="AD14985">
        <f t="shared" si="962"/>
        <v>14983</v>
      </c>
      <c r="AE14985">
        <f t="shared" si="965"/>
        <v>6.0984961754880494E-14</v>
      </c>
      <c r="AF14985">
        <f t="shared" si="963"/>
        <v>3.8054616135045412E-11</v>
      </c>
      <c r="AG14985">
        <f t="shared" si="964"/>
        <v>9.1373768197337449E-10</v>
      </c>
    </row>
    <row r="14986" spans="30:33" x14ac:dyDescent="0.2">
      <c r="AD14986">
        <f t="shared" si="962"/>
        <v>14984</v>
      </c>
      <c r="AE14986">
        <f t="shared" si="965"/>
        <v>6.0887385816072685E-14</v>
      </c>
      <c r="AF14986">
        <f t="shared" si="963"/>
        <v>3.7993728749229337E-11</v>
      </c>
      <c r="AG14986">
        <f t="shared" si="964"/>
        <v>9.1233658906803306E-10</v>
      </c>
    </row>
    <row r="14987" spans="30:33" x14ac:dyDescent="0.2">
      <c r="AD14987">
        <f t="shared" si="962"/>
        <v>14985</v>
      </c>
      <c r="AE14987">
        <f t="shared" si="965"/>
        <v>6.0789965998766971E-14</v>
      </c>
      <c r="AF14987">
        <f t="shared" si="963"/>
        <v>3.7932938783230569E-11</v>
      </c>
      <c r="AG14987">
        <f t="shared" si="964"/>
        <v>9.1093764049152302E-10</v>
      </c>
    </row>
    <row r="14988" spans="30:33" x14ac:dyDescent="0.2">
      <c r="AD14988">
        <f t="shared" si="962"/>
        <v>14986</v>
      </c>
      <c r="AE14988">
        <f t="shared" si="965"/>
        <v>6.0692702053168932E-14</v>
      </c>
      <c r="AF14988">
        <f t="shared" si="963"/>
        <v>3.7872246081177397E-11</v>
      </c>
      <c r="AG14988">
        <f t="shared" si="964"/>
        <v>9.095408329687896E-10</v>
      </c>
    </row>
    <row r="14989" spans="30:33" x14ac:dyDescent="0.2">
      <c r="AD14989">
        <f t="shared" si="962"/>
        <v>14987</v>
      </c>
      <c r="AE14989">
        <f t="shared" si="965"/>
        <v>6.0595593729883865E-14</v>
      </c>
      <c r="AF14989">
        <f t="shared" si="963"/>
        <v>3.7811650487447511E-11</v>
      </c>
      <c r="AG14989">
        <f t="shared" si="964"/>
        <v>9.0814616322976948E-10</v>
      </c>
    </row>
    <row r="14990" spans="30:33" x14ac:dyDescent="0.2">
      <c r="AD14990">
        <f t="shared" si="962"/>
        <v>14988</v>
      </c>
      <c r="AE14990">
        <f t="shared" si="965"/>
        <v>6.0498640779916043E-14</v>
      </c>
      <c r="AF14990">
        <f t="shared" si="963"/>
        <v>3.7751151846667596E-11</v>
      </c>
      <c r="AG14990">
        <f t="shared" si="964"/>
        <v>9.0675362800938162E-10</v>
      </c>
    </row>
    <row r="14991" spans="30:33" x14ac:dyDescent="0.2">
      <c r="AD14991">
        <f t="shared" si="962"/>
        <v>14989</v>
      </c>
      <c r="AE14991">
        <f t="shared" si="965"/>
        <v>6.040184295466818E-14</v>
      </c>
      <c r="AF14991">
        <f t="shared" si="963"/>
        <v>3.7690750003712924E-11</v>
      </c>
      <c r="AG14991">
        <f t="shared" si="964"/>
        <v>9.0536322404752133E-10</v>
      </c>
    </row>
    <row r="14992" spans="30:33" x14ac:dyDescent="0.2">
      <c r="AD14992">
        <f t="shared" ref="AD14992:AD15055" si="966">AD14991+1</f>
        <v>14990</v>
      </c>
      <c r="AE14992">
        <f t="shared" si="965"/>
        <v>6.0305200005940707E-14</v>
      </c>
      <c r="AF14992">
        <f t="shared" ref="AF14992:AF15055" si="967">AF14991*$AF$3</f>
        <v>3.7630444803706979E-11</v>
      </c>
      <c r="AG14992">
        <f t="shared" ref="AG14992:AG15055" si="968">AD14992*AE14992</f>
        <v>9.0397494808905123E-10</v>
      </c>
    </row>
    <row r="14993" spans="30:33" x14ac:dyDescent="0.2">
      <c r="AD14993">
        <f t="shared" si="966"/>
        <v>14991</v>
      </c>
      <c r="AE14993">
        <f t="shared" si="965"/>
        <v>6.0208711685931194E-14</v>
      </c>
      <c r="AF14993">
        <f t="shared" si="967"/>
        <v>3.7570236092021045E-11</v>
      </c>
      <c r="AG14993">
        <f t="shared" si="968"/>
        <v>9.0258879688379454E-10</v>
      </c>
    </row>
    <row r="14994" spans="30:33" x14ac:dyDescent="0.2">
      <c r="AD14994">
        <f t="shared" si="966"/>
        <v>14992</v>
      </c>
      <c r="AE14994">
        <f t="shared" si="965"/>
        <v>6.0112377747233703E-14</v>
      </c>
      <c r="AF14994">
        <f t="shared" si="967"/>
        <v>3.7510123714273808E-11</v>
      </c>
      <c r="AG14994">
        <f t="shared" si="968"/>
        <v>9.0120476718652764E-10</v>
      </c>
    </row>
    <row r="14995" spans="30:33" x14ac:dyDescent="0.2">
      <c r="AD14995">
        <f t="shared" si="966"/>
        <v>14993</v>
      </c>
      <c r="AE14995">
        <f t="shared" ref="AE14995:AE15058" si="969">AF14994*$AE$3</f>
        <v>6.0016197942838125E-14</v>
      </c>
      <c r="AF14995">
        <f t="shared" si="967"/>
        <v>3.7450107516330967E-11</v>
      </c>
      <c r="AG14995">
        <f t="shared" si="968"/>
        <v>8.99822855756972E-10</v>
      </c>
    </row>
    <row r="14996" spans="30:33" x14ac:dyDescent="0.2">
      <c r="AD14996">
        <f t="shared" si="966"/>
        <v>14994</v>
      </c>
      <c r="AE14996">
        <f t="shared" si="969"/>
        <v>5.9920172026129578E-14</v>
      </c>
      <c r="AF14996">
        <f t="shared" si="967"/>
        <v>3.7390187344304835E-11</v>
      </c>
      <c r="AG14996">
        <f t="shared" si="968"/>
        <v>8.9844305935978685E-10</v>
      </c>
    </row>
    <row r="14997" spans="30:33" x14ac:dyDescent="0.2">
      <c r="AD14997">
        <f t="shared" si="966"/>
        <v>14995</v>
      </c>
      <c r="AE14997">
        <f t="shared" si="969"/>
        <v>5.982429975088776E-14</v>
      </c>
      <c r="AF14997">
        <f t="shared" si="967"/>
        <v>3.7330363044553943E-11</v>
      </c>
      <c r="AG14997">
        <f t="shared" si="968"/>
        <v>8.9706537476456192E-10</v>
      </c>
    </row>
    <row r="14998" spans="30:33" x14ac:dyDescent="0.2">
      <c r="AD14998">
        <f t="shared" si="966"/>
        <v>14996</v>
      </c>
      <c r="AE14998">
        <f t="shared" si="969"/>
        <v>5.9728580871286335E-14</v>
      </c>
      <c r="AF14998">
        <f t="shared" si="967"/>
        <v>3.7270634463682653E-11</v>
      </c>
      <c r="AG14998">
        <f t="shared" si="968"/>
        <v>8.9568979874580991E-10</v>
      </c>
    </row>
    <row r="14999" spans="30:33" x14ac:dyDescent="0.2">
      <c r="AD14999">
        <f t="shared" si="966"/>
        <v>14997</v>
      </c>
      <c r="AE14999">
        <f t="shared" si="969"/>
        <v>5.9633015141892273E-14</v>
      </c>
      <c r="AF14999">
        <f t="shared" si="967"/>
        <v>3.7211001448540758E-11</v>
      </c>
      <c r="AG14999">
        <f t="shared" si="968"/>
        <v>8.9431632808295843E-10</v>
      </c>
    </row>
    <row r="15000" spans="30:33" x14ac:dyDescent="0.2">
      <c r="AD15000">
        <f t="shared" si="966"/>
        <v>14998</v>
      </c>
      <c r="AE15000">
        <f t="shared" si="969"/>
        <v>5.9537602317665244E-14</v>
      </c>
      <c r="AF15000">
        <f t="shared" si="967"/>
        <v>3.7151463846223092E-11</v>
      </c>
      <c r="AG15000">
        <f t="shared" si="968"/>
        <v>8.9294495956034336E-10</v>
      </c>
    </row>
    <row r="15001" spans="30:33" x14ac:dyDescent="0.2">
      <c r="AD15001">
        <f t="shared" si="966"/>
        <v>14999</v>
      </c>
      <c r="AE15001">
        <f t="shared" si="969"/>
        <v>5.9442342153956977E-14</v>
      </c>
      <c r="AF15001">
        <f t="shared" si="967"/>
        <v>3.7092021504069133E-11</v>
      </c>
      <c r="AG15001">
        <f t="shared" si="968"/>
        <v>8.915756899672007E-10</v>
      </c>
    </row>
    <row r="15002" spans="30:33" x14ac:dyDescent="0.2">
      <c r="AD15002">
        <f t="shared" si="966"/>
        <v>15000</v>
      </c>
      <c r="AE15002">
        <f t="shared" si="969"/>
        <v>5.934723440651064E-14</v>
      </c>
      <c r="AF15002">
        <f t="shared" si="967"/>
        <v>3.7032674269662618E-11</v>
      </c>
      <c r="AG15002">
        <f t="shared" si="968"/>
        <v>8.9020851609765955E-10</v>
      </c>
    </row>
    <row r="15003" spans="30:33" x14ac:dyDescent="0.2">
      <c r="AD15003">
        <f t="shared" si="966"/>
        <v>15001</v>
      </c>
      <c r="AE15003">
        <f t="shared" si="969"/>
        <v>5.9252278831460221E-14</v>
      </c>
      <c r="AF15003">
        <f t="shared" si="967"/>
        <v>3.6973421990831156E-11</v>
      </c>
      <c r="AG15003">
        <f t="shared" si="968"/>
        <v>8.8884343475073481E-10</v>
      </c>
    </row>
    <row r="15004" spans="30:33" x14ac:dyDescent="0.2">
      <c r="AD15004">
        <f t="shared" si="966"/>
        <v>15002</v>
      </c>
      <c r="AE15004">
        <f t="shared" si="969"/>
        <v>5.9157475185329873E-14</v>
      </c>
      <c r="AF15004">
        <f t="shared" si="967"/>
        <v>3.6914264515645825E-11</v>
      </c>
      <c r="AG15004">
        <f t="shared" si="968"/>
        <v>8.874804427303188E-10</v>
      </c>
    </row>
    <row r="15005" spans="30:33" x14ac:dyDescent="0.2">
      <c r="AD15005">
        <f t="shared" si="966"/>
        <v>15003</v>
      </c>
      <c r="AE15005">
        <f t="shared" si="969"/>
        <v>5.9062823225033345E-14</v>
      </c>
      <c r="AF15005">
        <f t="shared" si="967"/>
        <v>3.6855201692420791E-11</v>
      </c>
      <c r="AG15005">
        <f t="shared" si="968"/>
        <v>8.8611953684517528E-10</v>
      </c>
    </row>
    <row r="15006" spans="30:33" x14ac:dyDescent="0.2">
      <c r="AD15006">
        <f t="shared" si="966"/>
        <v>15004</v>
      </c>
      <c r="AE15006">
        <f t="shared" si="969"/>
        <v>5.8968322707873289E-14</v>
      </c>
      <c r="AF15006">
        <f t="shared" si="967"/>
        <v>3.6796233369712919E-11</v>
      </c>
      <c r="AG15006">
        <f t="shared" si="968"/>
        <v>8.8476071390893082E-10</v>
      </c>
    </row>
    <row r="15007" spans="30:33" x14ac:dyDescent="0.2">
      <c r="AD15007">
        <f t="shared" si="966"/>
        <v>15005</v>
      </c>
      <c r="AE15007">
        <f t="shared" si="969"/>
        <v>5.8873973391540701E-14</v>
      </c>
      <c r="AF15007">
        <f t="shared" si="967"/>
        <v>3.6737359396321374E-11</v>
      </c>
      <c r="AG15007">
        <f t="shared" si="968"/>
        <v>8.8340397074006823E-10</v>
      </c>
    </row>
    <row r="15008" spans="30:33" x14ac:dyDescent="0.2">
      <c r="AD15008">
        <f t="shared" si="966"/>
        <v>15006</v>
      </c>
      <c r="AE15008">
        <f t="shared" si="969"/>
        <v>5.877977503411422E-14</v>
      </c>
      <c r="AF15008">
        <f t="shared" si="967"/>
        <v>3.6678579621287258E-11</v>
      </c>
      <c r="AG15008">
        <f t="shared" si="968"/>
        <v>8.8204930416191795E-10</v>
      </c>
    </row>
    <row r="15009" spans="30:33" x14ac:dyDescent="0.2">
      <c r="AD15009">
        <f t="shared" si="966"/>
        <v>15007</v>
      </c>
      <c r="AE15009">
        <f t="shared" si="969"/>
        <v>5.8685727394059644E-14</v>
      </c>
      <c r="AF15009">
        <f t="shared" si="967"/>
        <v>3.6619893893893196E-11</v>
      </c>
      <c r="AG15009">
        <f t="shared" si="968"/>
        <v>8.8069671100265312E-10</v>
      </c>
    </row>
    <row r="15010" spans="30:33" x14ac:dyDescent="0.2">
      <c r="AD15010">
        <f t="shared" si="966"/>
        <v>15008</v>
      </c>
      <c r="AE15010">
        <f t="shared" si="969"/>
        <v>5.8591830230229135E-14</v>
      </c>
      <c r="AF15010">
        <f t="shared" si="967"/>
        <v>3.6561302063662964E-11</v>
      </c>
      <c r="AG15010">
        <f t="shared" si="968"/>
        <v>8.7934618809527887E-10</v>
      </c>
    </row>
    <row r="15011" spans="30:33" x14ac:dyDescent="0.2">
      <c r="AD15011">
        <f t="shared" si="966"/>
        <v>15009</v>
      </c>
      <c r="AE15011">
        <f t="shared" si="969"/>
        <v>5.8498083301860769E-14</v>
      </c>
      <c r="AF15011">
        <f t="shared" si="967"/>
        <v>3.6502803980361104E-11</v>
      </c>
      <c r="AG15011">
        <f t="shared" si="968"/>
        <v>8.7799773227762826E-10</v>
      </c>
    </row>
    <row r="15012" spans="30:33" x14ac:dyDescent="0.2">
      <c r="AD15012">
        <f t="shared" si="966"/>
        <v>15010</v>
      </c>
      <c r="AE15012">
        <f t="shared" si="969"/>
        <v>5.8404486368577798E-14</v>
      </c>
      <c r="AF15012">
        <f t="shared" si="967"/>
        <v>3.6444399493992525E-11</v>
      </c>
      <c r="AG15012">
        <f t="shared" si="968"/>
        <v>8.766513403923528E-10</v>
      </c>
    </row>
    <row r="15013" spans="30:33" x14ac:dyDescent="0.2">
      <c r="AD15013">
        <f t="shared" si="966"/>
        <v>15011</v>
      </c>
      <c r="AE15013">
        <f t="shared" si="969"/>
        <v>5.8311039190388073E-14</v>
      </c>
      <c r="AF15013">
        <f t="shared" si="967"/>
        <v>3.6386088454802138E-11</v>
      </c>
      <c r="AG15013">
        <f t="shared" si="968"/>
        <v>8.7530700928691537E-10</v>
      </c>
    </row>
    <row r="15014" spans="30:33" x14ac:dyDescent="0.2">
      <c r="AD15014">
        <f t="shared" si="966"/>
        <v>15012</v>
      </c>
      <c r="AE15014">
        <f t="shared" si="969"/>
        <v>5.8217741527683448E-14</v>
      </c>
      <c r="AF15014">
        <f t="shared" si="967"/>
        <v>3.6327870713274453E-11</v>
      </c>
      <c r="AG15014">
        <f t="shared" si="968"/>
        <v>8.7396473581358388E-10</v>
      </c>
    </row>
    <row r="15015" spans="30:33" x14ac:dyDescent="0.2">
      <c r="AD15015">
        <f t="shared" si="966"/>
        <v>15013</v>
      </c>
      <c r="AE15015">
        <f t="shared" si="969"/>
        <v>5.8124593141239154E-14</v>
      </c>
      <c r="AF15015">
        <f t="shared" si="967"/>
        <v>3.6269746120133214E-11</v>
      </c>
      <c r="AG15015">
        <f t="shared" si="968"/>
        <v>8.7262451682942344E-10</v>
      </c>
    </row>
    <row r="15016" spans="30:33" x14ac:dyDescent="0.2">
      <c r="AD15016">
        <f t="shared" si="966"/>
        <v>15014</v>
      </c>
      <c r="AE15016">
        <f t="shared" si="969"/>
        <v>5.8031593792213164E-14</v>
      </c>
      <c r="AF15016">
        <f t="shared" si="967"/>
        <v>3.6211714526340999E-11</v>
      </c>
      <c r="AG15016">
        <f t="shared" si="968"/>
        <v>8.7128634919628844E-10</v>
      </c>
    </row>
    <row r="15017" spans="30:33" x14ac:dyDescent="0.2">
      <c r="AD15017">
        <f t="shared" si="966"/>
        <v>15015</v>
      </c>
      <c r="AE15017">
        <f t="shared" si="969"/>
        <v>5.7938743242145622E-14</v>
      </c>
      <c r="AF15017">
        <f t="shared" si="967"/>
        <v>3.6153775783098853E-11</v>
      </c>
      <c r="AG15017">
        <f t="shared" si="968"/>
        <v>8.6995022978081655E-10</v>
      </c>
    </row>
    <row r="15018" spans="30:33" x14ac:dyDescent="0.2">
      <c r="AD15018">
        <f t="shared" si="966"/>
        <v>15016</v>
      </c>
      <c r="AE15018">
        <f t="shared" si="969"/>
        <v>5.7846041252958196E-14</v>
      </c>
      <c r="AF15018">
        <f t="shared" si="967"/>
        <v>3.6095929741845894E-11</v>
      </c>
      <c r="AG15018">
        <f t="shared" si="968"/>
        <v>8.6861615545442023E-10</v>
      </c>
    </row>
    <row r="15019" spans="30:33" x14ac:dyDescent="0.2">
      <c r="AD15019">
        <f t="shared" si="966"/>
        <v>15017</v>
      </c>
      <c r="AE15019">
        <f t="shared" si="969"/>
        <v>5.7753487586953462E-14</v>
      </c>
      <c r="AF15019">
        <f t="shared" si="967"/>
        <v>3.6038176254258938E-11</v>
      </c>
      <c r="AG15019">
        <f t="shared" si="968"/>
        <v>8.6728412309328013E-10</v>
      </c>
    </row>
    <row r="15020" spans="30:33" x14ac:dyDescent="0.2">
      <c r="AD15020">
        <f t="shared" si="966"/>
        <v>15018</v>
      </c>
      <c r="AE15020">
        <f t="shared" si="969"/>
        <v>5.766108200681433E-14</v>
      </c>
      <c r="AF15020">
        <f t="shared" si="967"/>
        <v>3.5980515172252124E-11</v>
      </c>
      <c r="AG15020">
        <f t="shared" si="968"/>
        <v>8.6595412957833764E-10</v>
      </c>
    </row>
    <row r="15021" spans="30:33" x14ac:dyDescent="0.2">
      <c r="AD15021">
        <f t="shared" si="966"/>
        <v>15019</v>
      </c>
      <c r="AE15021">
        <f t="shared" si="969"/>
        <v>5.7568824275603424E-14</v>
      </c>
      <c r="AF15021">
        <f t="shared" si="967"/>
        <v>3.5922946347976522E-11</v>
      </c>
      <c r="AG15021">
        <f t="shared" si="968"/>
        <v>8.6462617179528782E-10</v>
      </c>
    </row>
    <row r="15022" spans="30:33" x14ac:dyDescent="0.2">
      <c r="AD15022">
        <f t="shared" si="966"/>
        <v>15020</v>
      </c>
      <c r="AE15022">
        <f t="shared" si="969"/>
        <v>5.7476714156762461E-14</v>
      </c>
      <c r="AF15022">
        <f t="shared" si="967"/>
        <v>3.5865469633819761E-11</v>
      </c>
      <c r="AG15022">
        <f t="shared" si="968"/>
        <v>8.6330024663457213E-10</v>
      </c>
    </row>
    <row r="15023" spans="30:33" x14ac:dyDescent="0.2">
      <c r="AD15023">
        <f t="shared" si="966"/>
        <v>15021</v>
      </c>
      <c r="AE15023">
        <f t="shared" si="969"/>
        <v>5.7384751414111649E-14</v>
      </c>
      <c r="AF15023">
        <f t="shared" si="967"/>
        <v>3.5808084882405648E-11</v>
      </c>
      <c r="AG15023">
        <f t="shared" si="968"/>
        <v>8.6197635099137103E-10</v>
      </c>
    </row>
    <row r="15024" spans="30:33" x14ac:dyDescent="0.2">
      <c r="AD15024">
        <f t="shared" si="966"/>
        <v>15022</v>
      </c>
      <c r="AE15024">
        <f t="shared" si="969"/>
        <v>5.7292935811849066E-14</v>
      </c>
      <c r="AF15024">
        <f t="shared" si="967"/>
        <v>3.5750791946593799E-11</v>
      </c>
      <c r="AG15024">
        <f t="shared" si="968"/>
        <v>8.6065448176559667E-10</v>
      </c>
    </row>
    <row r="15025" spans="30:33" x14ac:dyDescent="0.2">
      <c r="AD15025">
        <f t="shared" si="966"/>
        <v>15023</v>
      </c>
      <c r="AE15025">
        <f t="shared" si="969"/>
        <v>5.7201267114550105E-14</v>
      </c>
      <c r="AF15025">
        <f t="shared" si="967"/>
        <v>3.5693590679479248E-11</v>
      </c>
      <c r="AG15025">
        <f t="shared" si="968"/>
        <v>8.5933463586188626E-10</v>
      </c>
    </row>
    <row r="15026" spans="30:33" x14ac:dyDescent="0.2">
      <c r="AD15026">
        <f t="shared" si="966"/>
        <v>15024</v>
      </c>
      <c r="AE15026">
        <f t="shared" si="969"/>
        <v>5.7109745087166818E-14</v>
      </c>
      <c r="AF15026">
        <f t="shared" si="967"/>
        <v>3.5636480934392083E-11</v>
      </c>
      <c r="AG15026">
        <f t="shared" si="968"/>
        <v>8.580168101895943E-10</v>
      </c>
    </row>
    <row r="15027" spans="30:33" x14ac:dyDescent="0.2">
      <c r="AD15027">
        <f t="shared" si="966"/>
        <v>15025</v>
      </c>
      <c r="AE15027">
        <f t="shared" si="969"/>
        <v>5.7018369495027361E-14</v>
      </c>
      <c r="AF15027">
        <f t="shared" si="967"/>
        <v>3.5579462564897054E-11</v>
      </c>
      <c r="AG15027">
        <f t="shared" si="968"/>
        <v>8.5670100166278612E-10</v>
      </c>
    </row>
    <row r="15028" spans="30:33" x14ac:dyDescent="0.2">
      <c r="AD15028">
        <f t="shared" si="966"/>
        <v>15026</v>
      </c>
      <c r="AE15028">
        <f t="shared" si="969"/>
        <v>5.6927140103835313E-14</v>
      </c>
      <c r="AF15028">
        <f t="shared" si="967"/>
        <v>3.5522535424793214E-11</v>
      </c>
      <c r="AG15028">
        <f t="shared" si="968"/>
        <v>8.5538720720022944E-10</v>
      </c>
    </row>
    <row r="15029" spans="30:33" x14ac:dyDescent="0.2">
      <c r="AD15029">
        <f t="shared" si="966"/>
        <v>15027</v>
      </c>
      <c r="AE15029">
        <f t="shared" si="969"/>
        <v>5.6836056679669168E-14</v>
      </c>
      <c r="AF15029">
        <f t="shared" si="967"/>
        <v>3.5465699368113545E-11</v>
      </c>
      <c r="AG15029">
        <f t="shared" si="968"/>
        <v>8.5407542372538861E-10</v>
      </c>
    </row>
    <row r="15030" spans="30:33" x14ac:dyDescent="0.2">
      <c r="AD15030">
        <f t="shared" si="966"/>
        <v>15028</v>
      </c>
      <c r="AE15030">
        <f t="shared" si="969"/>
        <v>5.6745118988981695E-14</v>
      </c>
      <c r="AF15030">
        <f t="shared" si="967"/>
        <v>3.5408954249124564E-11</v>
      </c>
      <c r="AG15030">
        <f t="shared" si="968"/>
        <v>8.5276564816641697E-10</v>
      </c>
    </row>
    <row r="15031" spans="30:33" x14ac:dyDescent="0.2">
      <c r="AD15031">
        <f t="shared" si="966"/>
        <v>15029</v>
      </c>
      <c r="AE15031">
        <f t="shared" si="969"/>
        <v>5.6654326798599331E-14</v>
      </c>
      <c r="AF15031">
        <f t="shared" si="967"/>
        <v>3.5352299922325966E-11</v>
      </c>
      <c r="AG15031">
        <f t="shared" si="968"/>
        <v>8.5145787745614938E-10</v>
      </c>
    </row>
    <row r="15032" spans="30:33" x14ac:dyDescent="0.2">
      <c r="AD15032">
        <f t="shared" si="966"/>
        <v>15030</v>
      </c>
      <c r="AE15032">
        <f t="shared" si="969"/>
        <v>5.6563679875721573E-14</v>
      </c>
      <c r="AF15032">
        <f t="shared" si="967"/>
        <v>3.5295736242450241E-11</v>
      </c>
      <c r="AG15032">
        <f t="shared" si="968"/>
        <v>8.5015210853209521E-10</v>
      </c>
    </row>
    <row r="15033" spans="30:33" x14ac:dyDescent="0.2">
      <c r="AD15033">
        <f t="shared" si="966"/>
        <v>15031</v>
      </c>
      <c r="AE15033">
        <f t="shared" si="969"/>
        <v>5.6473177987920413E-14</v>
      </c>
      <c r="AF15033">
        <f t="shared" si="967"/>
        <v>3.5239263064462321E-11</v>
      </c>
      <c r="AG15033">
        <f t="shared" si="968"/>
        <v>8.488483383364317E-10</v>
      </c>
    </row>
    <row r="15034" spans="30:33" x14ac:dyDescent="0.2">
      <c r="AD15034">
        <f t="shared" si="966"/>
        <v>15032</v>
      </c>
      <c r="AE15034">
        <f t="shared" si="969"/>
        <v>5.6382820903139738E-14</v>
      </c>
      <c r="AF15034">
        <f t="shared" si="967"/>
        <v>3.5182880243559179E-11</v>
      </c>
      <c r="AG15034">
        <f t="shared" si="968"/>
        <v>8.4754656381599656E-10</v>
      </c>
    </row>
    <row r="15035" spans="30:33" x14ac:dyDescent="0.2">
      <c r="AD15035">
        <f t="shared" si="966"/>
        <v>15033</v>
      </c>
      <c r="AE15035">
        <f t="shared" si="969"/>
        <v>5.6292608389694715E-14</v>
      </c>
      <c r="AF15035">
        <f t="shared" si="967"/>
        <v>3.5126587635169484E-11</v>
      </c>
      <c r="AG15035">
        <f t="shared" si="968"/>
        <v>8.4624678192228066E-10</v>
      </c>
    </row>
    <row r="15036" spans="30:33" x14ac:dyDescent="0.2">
      <c r="AD15036">
        <f t="shared" si="966"/>
        <v>15034</v>
      </c>
      <c r="AE15036">
        <f t="shared" si="969"/>
        <v>5.6202540216271203E-14</v>
      </c>
      <c r="AF15036">
        <f t="shared" si="967"/>
        <v>3.507038509495321E-11</v>
      </c>
      <c r="AG15036">
        <f t="shared" si="968"/>
        <v>8.4494898961142127E-10</v>
      </c>
    </row>
    <row r="15037" spans="30:33" x14ac:dyDescent="0.2">
      <c r="AD15037">
        <f t="shared" si="966"/>
        <v>15035</v>
      </c>
      <c r="AE15037">
        <f t="shared" si="969"/>
        <v>5.6112616151925159E-14</v>
      </c>
      <c r="AF15037">
        <f t="shared" si="967"/>
        <v>3.5014272478801285E-11</v>
      </c>
      <c r="AG15037">
        <f t="shared" si="968"/>
        <v>8.436531838441948E-10</v>
      </c>
    </row>
    <row r="15038" spans="30:33" x14ac:dyDescent="0.2">
      <c r="AD15038">
        <f t="shared" si="966"/>
        <v>15036</v>
      </c>
      <c r="AE15038">
        <f t="shared" si="969"/>
        <v>5.6022835966082084E-14</v>
      </c>
      <c r="AF15038">
        <f t="shared" si="967"/>
        <v>3.4958249642835198E-11</v>
      </c>
      <c r="AG15038">
        <f t="shared" si="968"/>
        <v>8.4235936158601017E-10</v>
      </c>
    </row>
    <row r="15039" spans="30:33" x14ac:dyDescent="0.2">
      <c r="AD15039">
        <f t="shared" si="966"/>
        <v>15037</v>
      </c>
      <c r="AE15039">
        <f t="shared" si="969"/>
        <v>5.5933199428536342E-14</v>
      </c>
      <c r="AF15039">
        <f t="shared" si="967"/>
        <v>3.4902316443406661E-11</v>
      </c>
      <c r="AG15039">
        <f t="shared" si="968"/>
        <v>8.4106751980690098E-10</v>
      </c>
    </row>
    <row r="15040" spans="30:33" x14ac:dyDescent="0.2">
      <c r="AD15040">
        <f t="shared" si="966"/>
        <v>15038</v>
      </c>
      <c r="AE15040">
        <f t="shared" si="969"/>
        <v>5.5843706309450683E-14</v>
      </c>
      <c r="AF15040">
        <f t="shared" si="967"/>
        <v>3.4846472737097206E-11</v>
      </c>
      <c r="AG15040">
        <f t="shared" si="968"/>
        <v>8.3977765548151938E-10</v>
      </c>
    </row>
    <row r="15041" spans="30:33" x14ac:dyDescent="0.2">
      <c r="AD15041">
        <f t="shared" si="966"/>
        <v>15039</v>
      </c>
      <c r="AE15041">
        <f t="shared" si="969"/>
        <v>5.5754356379355555E-14</v>
      </c>
      <c r="AF15041">
        <f t="shared" si="967"/>
        <v>3.4790718380717849E-11</v>
      </c>
      <c r="AG15041">
        <f t="shared" si="968"/>
        <v>8.3848976558912822E-10</v>
      </c>
    </row>
    <row r="15042" spans="30:33" x14ac:dyDescent="0.2">
      <c r="AD15042">
        <f t="shared" si="966"/>
        <v>15040</v>
      </c>
      <c r="AE15042">
        <f t="shared" si="969"/>
        <v>5.5665149409148584E-14</v>
      </c>
      <c r="AF15042">
        <f t="shared" si="967"/>
        <v>3.4735053231308697E-11</v>
      </c>
      <c r="AG15042">
        <f t="shared" si="968"/>
        <v>8.3720384711359466E-10</v>
      </c>
    </row>
    <row r="15043" spans="30:33" x14ac:dyDescent="0.2">
      <c r="AD15043">
        <f t="shared" si="966"/>
        <v>15041</v>
      </c>
      <c r="AE15043">
        <f t="shared" si="969"/>
        <v>5.5576085170093942E-14</v>
      </c>
      <c r="AF15043">
        <f t="shared" si="967"/>
        <v>3.4679477146138605E-11</v>
      </c>
      <c r="AG15043">
        <f t="shared" si="968"/>
        <v>8.3591989704338302E-10</v>
      </c>
    </row>
    <row r="15044" spans="30:33" x14ac:dyDescent="0.2">
      <c r="AD15044">
        <f t="shared" si="966"/>
        <v>15042</v>
      </c>
      <c r="AE15044">
        <f t="shared" si="969"/>
        <v>5.5487163433821791E-14</v>
      </c>
      <c r="AF15044">
        <f t="shared" si="967"/>
        <v>3.462398998270478E-11</v>
      </c>
      <c r="AG15044">
        <f t="shared" si="968"/>
        <v>8.3463791237154741E-10</v>
      </c>
    </row>
    <row r="15045" spans="30:33" x14ac:dyDescent="0.2">
      <c r="AD15045">
        <f t="shared" si="966"/>
        <v>15043</v>
      </c>
      <c r="AE15045">
        <f t="shared" si="969"/>
        <v>5.5398383972327671E-14</v>
      </c>
      <c r="AF15045">
        <f t="shared" si="967"/>
        <v>3.4568591598732453E-11</v>
      </c>
      <c r="AG15045">
        <f t="shared" si="968"/>
        <v>8.3335789009572518E-10</v>
      </c>
    </row>
    <row r="15046" spans="30:33" x14ac:dyDescent="0.2">
      <c r="AD15046">
        <f t="shared" si="966"/>
        <v>15044</v>
      </c>
      <c r="AE15046">
        <f t="shared" si="969"/>
        <v>5.5309746557971954E-14</v>
      </c>
      <c r="AF15046">
        <f t="shared" si="967"/>
        <v>3.4513281852174482E-11</v>
      </c>
      <c r="AG15046">
        <f t="shared" si="968"/>
        <v>8.3207982721813003E-10</v>
      </c>
    </row>
    <row r="15047" spans="30:33" x14ac:dyDescent="0.2">
      <c r="AD15047">
        <f t="shared" si="966"/>
        <v>15045</v>
      </c>
      <c r="AE15047">
        <f t="shared" si="969"/>
        <v>5.5221250963479198E-14</v>
      </c>
      <c r="AF15047">
        <f t="shared" si="967"/>
        <v>3.4458060601211E-11</v>
      </c>
      <c r="AG15047">
        <f t="shared" si="968"/>
        <v>8.308037207455445E-10</v>
      </c>
    </row>
    <row r="15048" spans="30:33" x14ac:dyDescent="0.2">
      <c r="AD15048">
        <f t="shared" si="966"/>
        <v>15046</v>
      </c>
      <c r="AE15048">
        <f t="shared" si="969"/>
        <v>5.5132896961937628E-14</v>
      </c>
      <c r="AF15048">
        <f t="shared" si="967"/>
        <v>3.4402927704249064E-11</v>
      </c>
      <c r="AG15048">
        <f t="shared" si="968"/>
        <v>8.2952956768931353E-10</v>
      </c>
    </row>
    <row r="15049" spans="30:33" x14ac:dyDescent="0.2">
      <c r="AD15049">
        <f t="shared" si="966"/>
        <v>15047</v>
      </c>
      <c r="AE15049">
        <f t="shared" si="969"/>
        <v>5.504468432679853E-14</v>
      </c>
      <c r="AF15049">
        <f t="shared" si="967"/>
        <v>3.4347883019922266E-11</v>
      </c>
      <c r="AG15049">
        <f t="shared" si="968"/>
        <v>8.2825736506533749E-10</v>
      </c>
    </row>
    <row r="15050" spans="30:33" x14ac:dyDescent="0.2">
      <c r="AD15050">
        <f t="shared" si="966"/>
        <v>15048</v>
      </c>
      <c r="AE15050">
        <f t="shared" si="969"/>
        <v>5.4956612831875652E-14</v>
      </c>
      <c r="AF15050">
        <f t="shared" si="967"/>
        <v>3.4292926407090387E-11</v>
      </c>
      <c r="AG15050">
        <f t="shared" si="968"/>
        <v>8.2698710989406484E-10</v>
      </c>
    </row>
    <row r="15051" spans="30:33" x14ac:dyDescent="0.2">
      <c r="AD15051">
        <f t="shared" si="966"/>
        <v>15049</v>
      </c>
      <c r="AE15051">
        <f t="shared" si="969"/>
        <v>5.4868682251344641E-14</v>
      </c>
      <c r="AF15051">
        <f t="shared" si="967"/>
        <v>3.4238057724839041E-11</v>
      </c>
      <c r="AG15051">
        <f t="shared" si="968"/>
        <v>8.2571879920048553E-10</v>
      </c>
    </row>
    <row r="15052" spans="30:33" x14ac:dyDescent="0.2">
      <c r="AD15052">
        <f t="shared" si="966"/>
        <v>15050</v>
      </c>
      <c r="AE15052">
        <f t="shared" si="969"/>
        <v>5.4780892359742489E-14</v>
      </c>
      <c r="AF15052">
        <f t="shared" si="967"/>
        <v>3.4183276832479295E-11</v>
      </c>
      <c r="AG15052">
        <f t="shared" si="968"/>
        <v>8.2445243001412447E-10</v>
      </c>
    </row>
    <row r="15053" spans="30:33" x14ac:dyDescent="0.2">
      <c r="AD15053">
        <f t="shared" si="966"/>
        <v>15051</v>
      </c>
      <c r="AE15053">
        <f t="shared" si="969"/>
        <v>5.4693242931966895E-14</v>
      </c>
      <c r="AF15053">
        <f t="shared" si="967"/>
        <v>3.4128583589547325E-11</v>
      </c>
      <c r="AG15053">
        <f t="shared" si="968"/>
        <v>8.2318799936903377E-10</v>
      </c>
    </row>
    <row r="15054" spans="30:33" x14ac:dyDescent="0.2">
      <c r="AD15054">
        <f t="shared" si="966"/>
        <v>15052</v>
      </c>
      <c r="AE15054">
        <f t="shared" si="969"/>
        <v>5.4605733743275743E-14</v>
      </c>
      <c r="AF15054">
        <f t="shared" si="967"/>
        <v>3.4073977855804047E-11</v>
      </c>
      <c r="AG15054">
        <f t="shared" si="968"/>
        <v>8.2192550430378649E-10</v>
      </c>
    </row>
    <row r="15055" spans="30:33" x14ac:dyDescent="0.2">
      <c r="AD15055">
        <f t="shared" si="966"/>
        <v>15053</v>
      </c>
      <c r="AE15055">
        <f t="shared" si="969"/>
        <v>5.4518364569286498E-14</v>
      </c>
      <c r="AF15055">
        <f t="shared" si="967"/>
        <v>3.4019459491234759E-11</v>
      </c>
      <c r="AG15055">
        <f t="shared" si="968"/>
        <v>8.2066494186146969E-10</v>
      </c>
    </row>
    <row r="15056" spans="30:33" x14ac:dyDescent="0.2">
      <c r="AD15056">
        <f t="shared" ref="AD15056:AD15119" si="970">AD15055+1</f>
        <v>15054</v>
      </c>
      <c r="AE15056">
        <f t="shared" si="969"/>
        <v>5.4431135185975636E-14</v>
      </c>
      <c r="AF15056">
        <f t="shared" ref="AF15056:AF15119" si="971">AF15055*$AF$3</f>
        <v>3.3965028356048779E-11</v>
      </c>
      <c r="AG15056">
        <f t="shared" ref="AG15056:AG15119" si="972">AD15056*AE15056</f>
        <v>8.1940630908967726E-10</v>
      </c>
    </row>
    <row r="15057" spans="30:33" x14ac:dyDescent="0.2">
      <c r="AD15057">
        <f t="shared" si="970"/>
        <v>15055</v>
      </c>
      <c r="AE15057">
        <f t="shared" si="969"/>
        <v>5.434404536967807E-14</v>
      </c>
      <c r="AF15057">
        <f t="shared" si="971"/>
        <v>3.3910684310679102E-11</v>
      </c>
      <c r="AG15057">
        <f t="shared" si="972"/>
        <v>8.1814960304050334E-10</v>
      </c>
    </row>
    <row r="15058" spans="30:33" x14ac:dyDescent="0.2">
      <c r="AD15058">
        <f t="shared" si="970"/>
        <v>15056</v>
      </c>
      <c r="AE15058">
        <f t="shared" si="969"/>
        <v>5.4257094897086588E-14</v>
      </c>
      <c r="AF15058">
        <f t="shared" si="971"/>
        <v>3.3856427215782017E-11</v>
      </c>
      <c r="AG15058">
        <f t="shared" si="972"/>
        <v>8.1689482077053562E-10</v>
      </c>
    </row>
    <row r="15059" spans="30:33" x14ac:dyDescent="0.2">
      <c r="AD15059">
        <f t="shared" si="970"/>
        <v>15057</v>
      </c>
      <c r="AE15059">
        <f t="shared" ref="AE15059:AE15122" si="973">AF15058*$AE$3</f>
        <v>5.4170283545251252E-14</v>
      </c>
      <c r="AF15059">
        <f t="shared" si="971"/>
        <v>3.3802256932236763E-11</v>
      </c>
      <c r="AG15059">
        <f t="shared" si="972"/>
        <v>8.1564195934084813E-10</v>
      </c>
    </row>
    <row r="15060" spans="30:33" x14ac:dyDescent="0.2">
      <c r="AD15060">
        <f t="shared" si="970"/>
        <v>15058</v>
      </c>
      <c r="AE15060">
        <f t="shared" si="973"/>
        <v>5.4083611091578845E-14</v>
      </c>
      <c r="AF15060">
        <f t="shared" si="971"/>
        <v>3.3748173321145181E-11</v>
      </c>
      <c r="AG15060">
        <f t="shared" si="972"/>
        <v>8.1439101581699429E-10</v>
      </c>
    </row>
    <row r="15061" spans="30:33" x14ac:dyDescent="0.2">
      <c r="AD15061">
        <f t="shared" si="970"/>
        <v>15059</v>
      </c>
      <c r="AE15061">
        <f t="shared" si="973"/>
        <v>5.3997077313832313E-14</v>
      </c>
      <c r="AF15061">
        <f t="shared" si="971"/>
        <v>3.3694176243831347E-11</v>
      </c>
      <c r="AG15061">
        <f t="shared" si="972"/>
        <v>8.1314198726900078E-10</v>
      </c>
    </row>
    <row r="15062" spans="30:33" x14ac:dyDescent="0.2">
      <c r="AD15062">
        <f t="shared" si="970"/>
        <v>15060</v>
      </c>
      <c r="AE15062">
        <f t="shared" si="973"/>
        <v>5.391068199013018E-14</v>
      </c>
      <c r="AF15062">
        <f t="shared" si="971"/>
        <v>3.3640265561841213E-11</v>
      </c>
      <c r="AG15062">
        <f t="shared" si="972"/>
        <v>8.1189487077136056E-10</v>
      </c>
    </row>
    <row r="15063" spans="30:33" x14ac:dyDescent="0.2">
      <c r="AD15063">
        <f t="shared" si="970"/>
        <v>15061</v>
      </c>
      <c r="AE15063">
        <f t="shared" si="973"/>
        <v>5.3824424898945962E-14</v>
      </c>
      <c r="AF15063">
        <f t="shared" si="971"/>
        <v>3.3586441136942262E-11</v>
      </c>
      <c r="AG15063">
        <f t="shared" si="972"/>
        <v>8.106496634030251E-10</v>
      </c>
    </row>
    <row r="15064" spans="30:33" x14ac:dyDescent="0.2">
      <c r="AD15064">
        <f t="shared" si="970"/>
        <v>15062</v>
      </c>
      <c r="AE15064">
        <f t="shared" si="973"/>
        <v>5.3738305819107646E-14</v>
      </c>
      <c r="AF15064">
        <f t="shared" si="971"/>
        <v>3.3532702831123151E-11</v>
      </c>
      <c r="AG15064">
        <f t="shared" si="972"/>
        <v>8.0940636224739939E-10</v>
      </c>
    </row>
    <row r="15065" spans="30:33" x14ac:dyDescent="0.2">
      <c r="AD15065">
        <f t="shared" si="970"/>
        <v>15063</v>
      </c>
      <c r="AE15065">
        <f t="shared" si="973"/>
        <v>5.3652324529797067E-14</v>
      </c>
      <c r="AF15065">
        <f t="shared" si="971"/>
        <v>3.3479050506593355E-11</v>
      </c>
      <c r="AG15065">
        <f t="shared" si="972"/>
        <v>8.0816496439233319E-10</v>
      </c>
    </row>
    <row r="15066" spans="30:33" x14ac:dyDescent="0.2">
      <c r="AD15066">
        <f t="shared" si="970"/>
        <v>15064</v>
      </c>
      <c r="AE15066">
        <f t="shared" si="973"/>
        <v>5.3566480810549394E-14</v>
      </c>
      <c r="AF15066">
        <f t="shared" si="971"/>
        <v>3.3425484025782805E-11</v>
      </c>
      <c r="AG15066">
        <f t="shared" si="972"/>
        <v>8.0692546693011603E-10</v>
      </c>
    </row>
    <row r="15067" spans="30:33" x14ac:dyDescent="0.2">
      <c r="AD15067">
        <f t="shared" si="970"/>
        <v>15065</v>
      </c>
      <c r="AE15067">
        <f t="shared" si="973"/>
        <v>5.3480774441252511E-14</v>
      </c>
      <c r="AF15067">
        <f t="shared" si="971"/>
        <v>3.3372003251341553E-11</v>
      </c>
      <c r="AG15067">
        <f t="shared" si="972"/>
        <v>8.0568786695746909E-10</v>
      </c>
    </row>
    <row r="15068" spans="30:33" x14ac:dyDescent="0.2">
      <c r="AD15068">
        <f t="shared" si="970"/>
        <v>15066</v>
      </c>
      <c r="AE15068">
        <f t="shared" si="973"/>
        <v>5.3395205202146507E-14</v>
      </c>
      <c r="AF15068">
        <f t="shared" si="971"/>
        <v>3.3318608046139403E-11</v>
      </c>
      <c r="AG15068">
        <f t="shared" si="972"/>
        <v>8.0445216157553924E-10</v>
      </c>
    </row>
    <row r="15069" spans="30:33" x14ac:dyDescent="0.2">
      <c r="AD15069">
        <f t="shared" si="970"/>
        <v>15067</v>
      </c>
      <c r="AE15069">
        <f t="shared" si="973"/>
        <v>5.3309772873823066E-14</v>
      </c>
      <c r="AF15069">
        <f t="shared" si="971"/>
        <v>3.3265298273265576E-11</v>
      </c>
      <c r="AG15069">
        <f t="shared" si="972"/>
        <v>8.0321834788989218E-10</v>
      </c>
    </row>
    <row r="15070" spans="30:33" x14ac:dyDescent="0.2">
      <c r="AD15070">
        <f t="shared" si="970"/>
        <v>15068</v>
      </c>
      <c r="AE15070">
        <f t="shared" si="973"/>
        <v>5.3224477237224946E-14</v>
      </c>
      <c r="AF15070">
        <f t="shared" si="971"/>
        <v>3.3212073796028353E-11</v>
      </c>
      <c r="AG15070">
        <f t="shared" si="972"/>
        <v>8.0198642301050545E-10</v>
      </c>
    </row>
    <row r="15071" spans="30:33" x14ac:dyDescent="0.2">
      <c r="AD15071">
        <f t="shared" si="970"/>
        <v>15069</v>
      </c>
      <c r="AE15071">
        <f t="shared" si="973"/>
        <v>5.3139318073645389E-14</v>
      </c>
      <c r="AF15071">
        <f t="shared" si="971"/>
        <v>3.3158934477954707E-11</v>
      </c>
      <c r="AG15071">
        <f t="shared" si="972"/>
        <v>8.0075638405176239E-10</v>
      </c>
    </row>
    <row r="15072" spans="30:33" x14ac:dyDescent="0.2">
      <c r="AD15072">
        <f t="shared" si="970"/>
        <v>15070</v>
      </c>
      <c r="AE15072">
        <f t="shared" si="973"/>
        <v>5.3054295164727557E-14</v>
      </c>
      <c r="AF15072">
        <f t="shared" si="971"/>
        <v>3.310588018278998E-11</v>
      </c>
      <c r="AG15072">
        <f t="shared" si="972"/>
        <v>7.9952822813244425E-10</v>
      </c>
    </row>
    <row r="15073" spans="30:33" x14ac:dyDescent="0.2">
      <c r="AD15073">
        <f t="shared" si="970"/>
        <v>15071</v>
      </c>
      <c r="AE15073">
        <f t="shared" si="973"/>
        <v>5.2969408292463989E-14</v>
      </c>
      <c r="AF15073">
        <f t="shared" si="971"/>
        <v>3.3052910774497516E-11</v>
      </c>
      <c r="AG15073">
        <f t="shared" si="972"/>
        <v>7.9830195237572478E-10</v>
      </c>
    </row>
    <row r="15074" spans="30:33" x14ac:dyDescent="0.2">
      <c r="AD15074">
        <f t="shared" si="970"/>
        <v>15072</v>
      </c>
      <c r="AE15074">
        <f t="shared" si="973"/>
        <v>5.2884657239196048E-14</v>
      </c>
      <c r="AF15074">
        <f t="shared" si="971"/>
        <v>3.3000026117258317E-11</v>
      </c>
      <c r="AG15074">
        <f t="shared" si="972"/>
        <v>7.9707755390916288E-10</v>
      </c>
    </row>
    <row r="15075" spans="30:33" x14ac:dyDescent="0.2">
      <c r="AD15075">
        <f t="shared" si="970"/>
        <v>15073</v>
      </c>
      <c r="AE15075">
        <f t="shared" si="973"/>
        <v>5.280004178761333E-14</v>
      </c>
      <c r="AF15075">
        <f t="shared" si="971"/>
        <v>3.29472260754707E-11</v>
      </c>
      <c r="AG15075">
        <f t="shared" si="972"/>
        <v>7.9585502986469576E-10</v>
      </c>
    </row>
    <row r="15076" spans="30:33" x14ac:dyDescent="0.2">
      <c r="AD15076">
        <f t="shared" si="970"/>
        <v>15074</v>
      </c>
      <c r="AE15076">
        <f t="shared" si="973"/>
        <v>5.2715561720753147E-14</v>
      </c>
      <c r="AF15076">
        <f t="shared" si="971"/>
        <v>3.2894510513749944E-11</v>
      </c>
      <c r="AG15076">
        <f t="shared" si="972"/>
        <v>7.9463437737863294E-10</v>
      </c>
    </row>
    <row r="15077" spans="30:33" x14ac:dyDescent="0.2">
      <c r="AD15077">
        <f t="shared" si="970"/>
        <v>15075</v>
      </c>
      <c r="AE15077">
        <f t="shared" si="973"/>
        <v>5.2631216821999937E-14</v>
      </c>
      <c r="AF15077">
        <f t="shared" si="971"/>
        <v>3.2841879296927944E-11</v>
      </c>
      <c r="AG15077">
        <f t="shared" si="972"/>
        <v>7.9341559359164907E-10</v>
      </c>
    </row>
    <row r="15078" spans="30:33" x14ac:dyDescent="0.2">
      <c r="AD15078">
        <f t="shared" si="970"/>
        <v>15076</v>
      </c>
      <c r="AE15078">
        <f t="shared" si="973"/>
        <v>5.2547006875084737E-14</v>
      </c>
      <c r="AF15078">
        <f t="shared" si="971"/>
        <v>3.2789332290052859E-11</v>
      </c>
      <c r="AG15078">
        <f t="shared" si="972"/>
        <v>7.9219867564877751E-10</v>
      </c>
    </row>
    <row r="15079" spans="30:33" x14ac:dyDescent="0.2">
      <c r="AD15079">
        <f t="shared" si="970"/>
        <v>15077</v>
      </c>
      <c r="AE15079">
        <f t="shared" si="973"/>
        <v>5.2462931664084599E-14</v>
      </c>
      <c r="AF15079">
        <f t="shared" si="971"/>
        <v>3.2736869358388773E-11</v>
      </c>
      <c r="AG15079">
        <f t="shared" si="972"/>
        <v>7.9098362069940353E-10</v>
      </c>
    </row>
    <row r="15080" spans="30:33" x14ac:dyDescent="0.2">
      <c r="AD15080">
        <f t="shared" si="970"/>
        <v>15078</v>
      </c>
      <c r="AE15080">
        <f t="shared" si="973"/>
        <v>5.2378990973422063E-14</v>
      </c>
      <c r="AF15080">
        <f t="shared" si="971"/>
        <v>3.268449036741535E-11</v>
      </c>
      <c r="AG15080">
        <f t="shared" si="972"/>
        <v>7.8977042589725789E-10</v>
      </c>
    </row>
    <row r="15081" spans="30:33" x14ac:dyDescent="0.2">
      <c r="AD15081">
        <f t="shared" si="970"/>
        <v>15079</v>
      </c>
      <c r="AE15081">
        <f t="shared" si="973"/>
        <v>5.2295184587864585E-14</v>
      </c>
      <c r="AF15081">
        <f t="shared" si="971"/>
        <v>3.2632195182827487E-11</v>
      </c>
      <c r="AG15081">
        <f t="shared" si="972"/>
        <v>7.8855908840041012E-10</v>
      </c>
    </row>
    <row r="15082" spans="30:33" x14ac:dyDescent="0.2">
      <c r="AD15082">
        <f t="shared" si="970"/>
        <v>15080</v>
      </c>
      <c r="AE15082">
        <f t="shared" si="973"/>
        <v>5.2211512292524004E-14</v>
      </c>
      <c r="AF15082">
        <f t="shared" si="971"/>
        <v>3.257998367053496E-11</v>
      </c>
      <c r="AG15082">
        <f t="shared" si="972"/>
        <v>7.87349605371262E-10</v>
      </c>
    </row>
    <row r="15083" spans="30:33" x14ac:dyDescent="0.2">
      <c r="AD15083">
        <f t="shared" si="970"/>
        <v>15081</v>
      </c>
      <c r="AE15083">
        <f t="shared" si="973"/>
        <v>5.2127973872855962E-14</v>
      </c>
      <c r="AF15083">
        <f t="shared" si="971"/>
        <v>3.2527855696662103E-11</v>
      </c>
      <c r="AG15083">
        <f t="shared" si="972"/>
        <v>7.8614197397654075E-10</v>
      </c>
    </row>
    <row r="15084" spans="30:33" x14ac:dyDescent="0.2">
      <c r="AD15084">
        <f t="shared" si="970"/>
        <v>15082</v>
      </c>
      <c r="AE15084">
        <f t="shared" si="973"/>
        <v>5.2044569114659389E-14</v>
      </c>
      <c r="AF15084">
        <f t="shared" si="971"/>
        <v>3.2475811127547443E-11</v>
      </c>
      <c r="AG15084">
        <f t="shared" si="972"/>
        <v>7.849361913872929E-10</v>
      </c>
    </row>
    <row r="15085" spans="30:33" x14ac:dyDescent="0.2">
      <c r="AD15085">
        <f t="shared" si="970"/>
        <v>15083</v>
      </c>
      <c r="AE15085">
        <f t="shared" si="973"/>
        <v>5.1961297804075931E-14</v>
      </c>
      <c r="AF15085">
        <f t="shared" si="971"/>
        <v>3.2423849829743368E-11</v>
      </c>
      <c r="AG15085">
        <f t="shared" si="972"/>
        <v>7.8373225477887731E-10</v>
      </c>
    </row>
    <row r="15086" spans="30:33" x14ac:dyDescent="0.2">
      <c r="AD15086">
        <f t="shared" si="970"/>
        <v>15084</v>
      </c>
      <c r="AE15086">
        <f t="shared" si="973"/>
        <v>5.1878159727589415E-14</v>
      </c>
      <c r="AF15086">
        <f t="shared" si="971"/>
        <v>3.237197167001578E-11</v>
      </c>
      <c r="AG15086">
        <f t="shared" si="972"/>
        <v>7.8253016133095871E-10</v>
      </c>
    </row>
    <row r="15087" spans="30:33" x14ac:dyDescent="0.2">
      <c r="AD15087">
        <f t="shared" si="970"/>
        <v>15085</v>
      </c>
      <c r="AE15087">
        <f t="shared" si="973"/>
        <v>5.1795154672025272E-14</v>
      </c>
      <c r="AF15087">
        <f t="shared" si="971"/>
        <v>3.2320176515343754E-11</v>
      </c>
      <c r="AG15087">
        <f t="shared" si="972"/>
        <v>7.8132990822750119E-10</v>
      </c>
    </row>
    <row r="15088" spans="30:33" x14ac:dyDescent="0.2">
      <c r="AD15088">
        <f t="shared" si="970"/>
        <v>15086</v>
      </c>
      <c r="AE15088">
        <f t="shared" si="973"/>
        <v>5.1712282424550027E-14</v>
      </c>
      <c r="AF15088">
        <f t="shared" si="971"/>
        <v>3.2268464232919204E-11</v>
      </c>
      <c r="AG15088">
        <f t="shared" si="972"/>
        <v>7.8013149265676174E-10</v>
      </c>
    </row>
    <row r="15089" spans="30:33" x14ac:dyDescent="0.2">
      <c r="AD15089">
        <f t="shared" si="970"/>
        <v>15087</v>
      </c>
      <c r="AE15089">
        <f t="shared" si="973"/>
        <v>5.162954277267075E-14</v>
      </c>
      <c r="AF15089">
        <f t="shared" si="971"/>
        <v>3.2216834690146532E-11</v>
      </c>
      <c r="AG15089">
        <f t="shared" si="972"/>
        <v>7.7893491181128356E-10</v>
      </c>
    </row>
    <row r="15090" spans="30:33" x14ac:dyDescent="0.2">
      <c r="AD15090">
        <f t="shared" si="970"/>
        <v>15088</v>
      </c>
      <c r="AE15090">
        <f t="shared" si="973"/>
        <v>5.1546935504234477E-14</v>
      </c>
      <c r="AF15090">
        <f t="shared" si="971"/>
        <v>3.2165287754642298E-11</v>
      </c>
      <c r="AG15090">
        <f t="shared" si="972"/>
        <v>7.777401628878898E-10</v>
      </c>
    </row>
    <row r="15091" spans="30:33" x14ac:dyDescent="0.2">
      <c r="AD15091">
        <f t="shared" si="970"/>
        <v>15089</v>
      </c>
      <c r="AE15091">
        <f t="shared" si="973"/>
        <v>5.1464460407427701E-14</v>
      </c>
      <c r="AF15091">
        <f t="shared" si="971"/>
        <v>3.2113823294234867E-11</v>
      </c>
      <c r="AG15091">
        <f t="shared" si="972"/>
        <v>7.7654724308767661E-10</v>
      </c>
    </row>
    <row r="15092" spans="30:33" x14ac:dyDescent="0.2">
      <c r="AD15092">
        <f t="shared" si="970"/>
        <v>15090</v>
      </c>
      <c r="AE15092">
        <f t="shared" si="973"/>
        <v>5.1382117270775813E-14</v>
      </c>
      <c r="AF15092">
        <f t="shared" si="971"/>
        <v>3.206244117696409E-11</v>
      </c>
      <c r="AG15092">
        <f t="shared" si="972"/>
        <v>7.7535614961600706E-10</v>
      </c>
    </row>
    <row r="15093" spans="30:33" x14ac:dyDescent="0.2">
      <c r="AD15093">
        <f t="shared" si="970"/>
        <v>15091</v>
      </c>
      <c r="AE15093">
        <f t="shared" si="973"/>
        <v>5.1299905883142567E-14</v>
      </c>
      <c r="AF15093">
        <f t="shared" si="971"/>
        <v>3.2011141271080949E-11</v>
      </c>
      <c r="AG15093">
        <f t="shared" si="972"/>
        <v>7.7416687968250449E-10</v>
      </c>
    </row>
    <row r="15094" spans="30:33" x14ac:dyDescent="0.2">
      <c r="AD15094">
        <f t="shared" si="970"/>
        <v>15092</v>
      </c>
      <c r="AE15094">
        <f t="shared" si="973"/>
        <v>5.1217826033729542E-14</v>
      </c>
      <c r="AF15094">
        <f t="shared" si="971"/>
        <v>3.1959923445047215E-11</v>
      </c>
      <c r="AG15094">
        <f t="shared" si="972"/>
        <v>7.7297943050104625E-10</v>
      </c>
    </row>
    <row r="15095" spans="30:33" x14ac:dyDescent="0.2">
      <c r="AD15095">
        <f t="shared" si="970"/>
        <v>15093</v>
      </c>
      <c r="AE15095">
        <f t="shared" si="973"/>
        <v>5.1135877512075565E-14</v>
      </c>
      <c r="AF15095">
        <f t="shared" si="971"/>
        <v>3.1908787567535139E-11</v>
      </c>
      <c r="AG15095">
        <f t="shared" si="972"/>
        <v>7.7179379928975652E-10</v>
      </c>
    </row>
    <row r="15096" spans="30:33" x14ac:dyDescent="0.2">
      <c r="AD15096">
        <f t="shared" si="970"/>
        <v>15094</v>
      </c>
      <c r="AE15096">
        <f t="shared" si="973"/>
        <v>5.1054060108056244E-14</v>
      </c>
      <c r="AF15096">
        <f t="shared" si="971"/>
        <v>3.1857733507427081E-11</v>
      </c>
      <c r="AG15096">
        <f t="shared" si="972"/>
        <v>7.7060998327100095E-10</v>
      </c>
    </row>
    <row r="15097" spans="30:33" x14ac:dyDescent="0.2">
      <c r="AD15097">
        <f t="shared" si="970"/>
        <v>15095</v>
      </c>
      <c r="AE15097">
        <f t="shared" si="973"/>
        <v>5.0972373611883355E-14</v>
      </c>
      <c r="AF15097">
        <f t="shared" si="971"/>
        <v>3.1806761133815194E-11</v>
      </c>
      <c r="AG15097">
        <f t="shared" si="972"/>
        <v>7.6942797967137923E-10</v>
      </c>
    </row>
    <row r="15098" spans="30:33" x14ac:dyDescent="0.2">
      <c r="AD15098">
        <f t="shared" si="970"/>
        <v>15096</v>
      </c>
      <c r="AE15098">
        <f t="shared" si="973"/>
        <v>5.0890817814104337E-14</v>
      </c>
      <c r="AF15098">
        <f t="shared" si="971"/>
        <v>3.1755870316001091E-11</v>
      </c>
      <c r="AG15098">
        <f t="shared" si="972"/>
        <v>7.6824778572171908E-10</v>
      </c>
    </row>
    <row r="15099" spans="30:33" x14ac:dyDescent="0.2">
      <c r="AD15099">
        <f t="shared" si="970"/>
        <v>15097</v>
      </c>
      <c r="AE15099">
        <f t="shared" si="973"/>
        <v>5.080939250560177E-14</v>
      </c>
      <c r="AF15099">
        <f t="shared" si="971"/>
        <v>3.1705060923495485E-11</v>
      </c>
      <c r="AG15099">
        <f t="shared" si="972"/>
        <v>7.6706939865706993E-10</v>
      </c>
    </row>
    <row r="15100" spans="30:33" x14ac:dyDescent="0.2">
      <c r="AD15100">
        <f t="shared" si="970"/>
        <v>15098</v>
      </c>
      <c r="AE15100">
        <f t="shared" si="973"/>
        <v>5.0728097477592798E-14</v>
      </c>
      <c r="AF15100">
        <f t="shared" si="971"/>
        <v>3.1654332826017889E-11</v>
      </c>
      <c r="AG15100">
        <f t="shared" si="972"/>
        <v>7.6589281571669602E-10</v>
      </c>
    </row>
    <row r="15101" spans="30:33" x14ac:dyDescent="0.2">
      <c r="AD15101">
        <f t="shared" si="970"/>
        <v>15099</v>
      </c>
      <c r="AE15101">
        <f t="shared" si="973"/>
        <v>5.0646932521628645E-14</v>
      </c>
      <c r="AF15101">
        <f t="shared" si="971"/>
        <v>3.1603685893496258E-11</v>
      </c>
      <c r="AG15101">
        <f t="shared" si="972"/>
        <v>7.6471803414407089E-10</v>
      </c>
    </row>
    <row r="15102" spans="30:33" x14ac:dyDescent="0.2">
      <c r="AD15102">
        <f t="shared" si="970"/>
        <v>15100</v>
      </c>
      <c r="AE15102">
        <f t="shared" si="973"/>
        <v>5.0565897429594034E-14</v>
      </c>
      <c r="AF15102">
        <f t="shared" si="971"/>
        <v>3.1553119996066661E-11</v>
      </c>
      <c r="AG15102">
        <f t="shared" si="972"/>
        <v>7.6354505118686996E-10</v>
      </c>
    </row>
    <row r="15103" spans="30:33" x14ac:dyDescent="0.2">
      <c r="AD15103">
        <f t="shared" si="970"/>
        <v>15101</v>
      </c>
      <c r="AE15103">
        <f t="shared" si="973"/>
        <v>5.0484991993706683E-14</v>
      </c>
      <c r="AF15103">
        <f t="shared" si="971"/>
        <v>3.150263500407295E-11</v>
      </c>
      <c r="AG15103">
        <f t="shared" si="972"/>
        <v>7.6237386409696463E-10</v>
      </c>
    </row>
    <row r="15104" spans="30:33" x14ac:dyDescent="0.2">
      <c r="AD15104">
        <f t="shared" si="970"/>
        <v>15102</v>
      </c>
      <c r="AE15104">
        <f t="shared" si="973"/>
        <v>5.0404216006516745E-14</v>
      </c>
      <c r="AF15104">
        <f t="shared" si="971"/>
        <v>3.1452230788066434E-11</v>
      </c>
      <c r="AG15104">
        <f t="shared" si="972"/>
        <v>7.6120447013041586E-10</v>
      </c>
    </row>
    <row r="15105" spans="30:33" x14ac:dyDescent="0.2">
      <c r="AD15105">
        <f t="shared" si="970"/>
        <v>15103</v>
      </c>
      <c r="AE15105">
        <f t="shared" si="973"/>
        <v>5.0323569260906317E-14</v>
      </c>
      <c r="AF15105">
        <f t="shared" si="971"/>
        <v>3.1401907218805523E-11</v>
      </c>
      <c r="AG15105">
        <f t="shared" si="972"/>
        <v>7.6003686654746807E-10</v>
      </c>
    </row>
    <row r="15106" spans="30:33" x14ac:dyDescent="0.2">
      <c r="AD15106">
        <f t="shared" si="970"/>
        <v>15104</v>
      </c>
      <c r="AE15106">
        <f t="shared" si="973"/>
        <v>5.0243051550088861E-14</v>
      </c>
      <c r="AF15106">
        <f t="shared" si="971"/>
        <v>3.1351664167255433E-11</v>
      </c>
      <c r="AG15106">
        <f t="shared" si="972"/>
        <v>7.5887105061254214E-10</v>
      </c>
    </row>
    <row r="15107" spans="30:33" x14ac:dyDescent="0.2">
      <c r="AD15107">
        <f t="shared" si="970"/>
        <v>15105</v>
      </c>
      <c r="AE15107">
        <f t="shared" si="973"/>
        <v>5.0162662667608716E-14</v>
      </c>
      <c r="AF15107">
        <f t="shared" si="971"/>
        <v>3.1301501504587823E-11</v>
      </c>
      <c r="AG15107">
        <f t="shared" si="972"/>
        <v>7.5770701959422968E-10</v>
      </c>
    </row>
    <row r="15108" spans="30:33" x14ac:dyDescent="0.2">
      <c r="AD15108">
        <f t="shared" si="970"/>
        <v>15106</v>
      </c>
      <c r="AE15108">
        <f t="shared" si="973"/>
        <v>5.0082402407340543E-14</v>
      </c>
      <c r="AF15108">
        <f t="shared" si="971"/>
        <v>3.1251419102180484E-11</v>
      </c>
      <c r="AG15108">
        <f t="shared" si="972"/>
        <v>7.5654477076528621E-10</v>
      </c>
    </row>
    <row r="15109" spans="30:33" x14ac:dyDescent="0.2">
      <c r="AD15109">
        <f t="shared" si="970"/>
        <v>15107</v>
      </c>
      <c r="AE15109">
        <f t="shared" si="973"/>
        <v>5.00022705634888E-14</v>
      </c>
      <c r="AF15109">
        <f t="shared" si="971"/>
        <v>3.1201416831616992E-11</v>
      </c>
      <c r="AG15109">
        <f t="shared" si="972"/>
        <v>7.553843014026253E-10</v>
      </c>
    </row>
    <row r="15110" spans="30:33" x14ac:dyDescent="0.2">
      <c r="AD15110">
        <f t="shared" si="970"/>
        <v>15108</v>
      </c>
      <c r="AE15110">
        <f t="shared" si="973"/>
        <v>4.9922266930587207E-14</v>
      </c>
      <c r="AF15110">
        <f t="shared" si="971"/>
        <v>3.11514945646864E-11</v>
      </c>
      <c r="AG15110">
        <f t="shared" si="972"/>
        <v>7.5422560878731153E-10</v>
      </c>
    </row>
    <row r="15111" spans="30:33" x14ac:dyDescent="0.2">
      <c r="AD15111">
        <f t="shared" si="970"/>
        <v>15109</v>
      </c>
      <c r="AE15111">
        <f t="shared" si="973"/>
        <v>4.9842391303498264E-14</v>
      </c>
      <c r="AF15111">
        <f t="shared" si="971"/>
        <v>3.1101652173382903E-11</v>
      </c>
      <c r="AG15111">
        <f t="shared" si="972"/>
        <v>7.5306869020455527E-10</v>
      </c>
    </row>
    <row r="15112" spans="30:33" x14ac:dyDescent="0.2">
      <c r="AD15112">
        <f t="shared" si="970"/>
        <v>15110</v>
      </c>
      <c r="AE15112">
        <f t="shared" si="973"/>
        <v>4.9762643477412667E-14</v>
      </c>
      <c r="AF15112">
        <f t="shared" si="971"/>
        <v>3.1051889529905488E-11</v>
      </c>
      <c r="AG15112">
        <f t="shared" si="972"/>
        <v>7.5191354294370542E-10</v>
      </c>
    </row>
    <row r="15113" spans="30:33" x14ac:dyDescent="0.2">
      <c r="AD15113">
        <f t="shared" si="970"/>
        <v>15111</v>
      </c>
      <c r="AE15113">
        <f t="shared" si="973"/>
        <v>4.9683023247848801E-14</v>
      </c>
      <c r="AF15113">
        <f t="shared" si="971"/>
        <v>3.1002206506657634E-11</v>
      </c>
      <c r="AG15113">
        <f t="shared" si="972"/>
        <v>7.5076016429824324E-10</v>
      </c>
    </row>
    <row r="15114" spans="30:33" x14ac:dyDescent="0.2">
      <c r="AD15114">
        <f t="shared" si="970"/>
        <v>15112</v>
      </c>
      <c r="AE15114">
        <f t="shared" si="973"/>
        <v>4.9603530410652235E-14</v>
      </c>
      <c r="AF15114">
        <f t="shared" si="971"/>
        <v>3.0952602976246983E-11</v>
      </c>
      <c r="AG15114">
        <f t="shared" si="972"/>
        <v>7.4960855156577661E-10</v>
      </c>
    </row>
    <row r="15115" spans="30:33" x14ac:dyDescent="0.2">
      <c r="AD15115">
        <f t="shared" si="970"/>
        <v>15113</v>
      </c>
      <c r="AE15115">
        <f t="shared" si="973"/>
        <v>4.9524164761995195E-14</v>
      </c>
      <c r="AF15115">
        <f t="shared" si="971"/>
        <v>3.0903078811484987E-11</v>
      </c>
      <c r="AG15115">
        <f t="shared" si="972"/>
        <v>7.4845870204803335E-10</v>
      </c>
    </row>
    <row r="15116" spans="30:33" x14ac:dyDescent="0.2">
      <c r="AD15116">
        <f t="shared" si="970"/>
        <v>15114</v>
      </c>
      <c r="AE15116">
        <f t="shared" si="973"/>
        <v>4.9444926098376002E-14</v>
      </c>
      <c r="AF15116">
        <f t="shared" si="971"/>
        <v>3.085363388538661E-11</v>
      </c>
      <c r="AG15116">
        <f t="shared" si="972"/>
        <v>7.473106130508549E-10</v>
      </c>
    </row>
    <row r="15117" spans="30:33" x14ac:dyDescent="0.2">
      <c r="AD15117">
        <f t="shared" si="970"/>
        <v>15115</v>
      </c>
      <c r="AE15117">
        <f t="shared" si="973"/>
        <v>4.9365814216618596E-14</v>
      </c>
      <c r="AF15117">
        <f t="shared" si="971"/>
        <v>3.0804268071169988E-11</v>
      </c>
      <c r="AG15117">
        <f t="shared" si="972"/>
        <v>7.4616428188419013E-10</v>
      </c>
    </row>
    <row r="15118" spans="30:33" x14ac:dyDescent="0.2">
      <c r="AD15118">
        <f t="shared" si="970"/>
        <v>15116</v>
      </c>
      <c r="AE15118">
        <f t="shared" si="973"/>
        <v>4.9286828913872003E-14</v>
      </c>
      <c r="AF15118">
        <f t="shared" si="971"/>
        <v>3.0754981242256111E-11</v>
      </c>
      <c r="AG15118">
        <f t="shared" si="972"/>
        <v>7.4501970586208919E-10</v>
      </c>
    </row>
    <row r="15119" spans="30:33" x14ac:dyDescent="0.2">
      <c r="AD15119">
        <f t="shared" si="970"/>
        <v>15117</v>
      </c>
      <c r="AE15119">
        <f t="shared" si="973"/>
        <v>4.9207969987609802E-14</v>
      </c>
      <c r="AF15119">
        <f t="shared" si="971"/>
        <v>3.0705773272268501E-11</v>
      </c>
      <c r="AG15119">
        <f t="shared" si="972"/>
        <v>7.438768823026974E-10</v>
      </c>
    </row>
    <row r="15120" spans="30:33" x14ac:dyDescent="0.2">
      <c r="AD15120">
        <f t="shared" ref="AD15120:AD15183" si="974">AD15119+1</f>
        <v>15118</v>
      </c>
      <c r="AE15120">
        <f t="shared" si="973"/>
        <v>4.9129237235629622E-14</v>
      </c>
      <c r="AF15120">
        <f t="shared" ref="AF15120:AF15183" si="975">AF15119*$AF$3</f>
        <v>3.0656644035032872E-11</v>
      </c>
      <c r="AG15120">
        <f t="shared" ref="AG15120:AG15183" si="976">AD15120*AE15120</f>
        <v>7.4273580852824862E-10</v>
      </c>
    </row>
    <row r="15121" spans="30:33" x14ac:dyDescent="0.2">
      <c r="AD15121">
        <f t="shared" si="974"/>
        <v>15119</v>
      </c>
      <c r="AE15121">
        <f t="shared" si="973"/>
        <v>4.9050630456052616E-14</v>
      </c>
      <c r="AF15121">
        <f t="shared" si="975"/>
        <v>3.0607593404576815E-11</v>
      </c>
      <c r="AG15121">
        <f t="shared" si="976"/>
        <v>7.4159648186505947E-10</v>
      </c>
    </row>
    <row r="15122" spans="30:33" x14ac:dyDescent="0.2">
      <c r="AD15122">
        <f t="shared" si="974"/>
        <v>15120</v>
      </c>
      <c r="AE15122">
        <f t="shared" si="973"/>
        <v>4.8972149447322923E-14</v>
      </c>
      <c r="AF15122">
        <f t="shared" si="975"/>
        <v>3.0558621255129489E-11</v>
      </c>
      <c r="AG15122">
        <f t="shared" si="976"/>
        <v>7.4045889964352259E-10</v>
      </c>
    </row>
    <row r="15123" spans="30:33" x14ac:dyDescent="0.2">
      <c r="AD15123">
        <f t="shared" si="974"/>
        <v>15121</v>
      </c>
      <c r="AE15123">
        <f t="shared" ref="AE15123:AE15186" si="977">AF15122*$AE$3</f>
        <v>4.8893794008207207E-14</v>
      </c>
      <c r="AF15123">
        <f t="shared" si="975"/>
        <v>3.0509727461121278E-11</v>
      </c>
      <c r="AG15123">
        <f t="shared" si="976"/>
        <v>7.393230591981012E-10</v>
      </c>
    </row>
    <row r="15124" spans="30:33" x14ac:dyDescent="0.2">
      <c r="AD15124">
        <f t="shared" si="974"/>
        <v>15122</v>
      </c>
      <c r="AE15124">
        <f t="shared" si="977"/>
        <v>4.8815563937794068E-14</v>
      </c>
      <c r="AF15124">
        <f t="shared" si="975"/>
        <v>3.0460911897183479E-11</v>
      </c>
      <c r="AG15124">
        <f t="shared" si="976"/>
        <v>7.3818895786732193E-10</v>
      </c>
    </row>
    <row r="15125" spans="30:33" x14ac:dyDescent="0.2">
      <c r="AD15125">
        <f t="shared" si="974"/>
        <v>15123</v>
      </c>
      <c r="AE15125">
        <f t="shared" si="977"/>
        <v>4.873745903549359E-14</v>
      </c>
      <c r="AF15125">
        <f t="shared" si="975"/>
        <v>3.0412174438147983E-11</v>
      </c>
      <c r="AG15125">
        <f t="shared" si="976"/>
        <v>7.3705659299376955E-10</v>
      </c>
    </row>
    <row r="15126" spans="30:33" x14ac:dyDescent="0.2">
      <c r="AD15126">
        <f t="shared" si="974"/>
        <v>15124</v>
      </c>
      <c r="AE15126">
        <f t="shared" si="977"/>
        <v>4.8659479101036797E-14</v>
      </c>
      <c r="AF15126">
        <f t="shared" si="975"/>
        <v>3.0363514959046946E-11</v>
      </c>
      <c r="AG15126">
        <f t="shared" si="976"/>
        <v>7.3592596192408048E-10</v>
      </c>
    </row>
    <row r="15127" spans="30:33" x14ac:dyDescent="0.2">
      <c r="AD15127">
        <f t="shared" si="974"/>
        <v>15125</v>
      </c>
      <c r="AE15127">
        <f t="shared" si="977"/>
        <v>4.8581623934475135E-14</v>
      </c>
      <c r="AF15127">
        <f t="shared" si="975"/>
        <v>3.0314933335112471E-11</v>
      </c>
      <c r="AG15127">
        <f t="shared" si="976"/>
        <v>7.3479706200893645E-10</v>
      </c>
    </row>
    <row r="15128" spans="30:33" x14ac:dyDescent="0.2">
      <c r="AD15128">
        <f t="shared" si="974"/>
        <v>15126</v>
      </c>
      <c r="AE15128">
        <f t="shared" si="977"/>
        <v>4.8503893336179974E-14</v>
      </c>
      <c r="AF15128">
        <f t="shared" si="975"/>
        <v>3.0266429441776288E-11</v>
      </c>
      <c r="AG15128">
        <f t="shared" si="976"/>
        <v>7.3366989060305823E-10</v>
      </c>
    </row>
    <row r="15129" spans="30:33" x14ac:dyDescent="0.2">
      <c r="AD15129">
        <f t="shared" si="974"/>
        <v>15127</v>
      </c>
      <c r="AE15129">
        <f t="shared" si="977"/>
        <v>4.8426287106842085E-14</v>
      </c>
      <c r="AF15129">
        <f t="shared" si="975"/>
        <v>3.0218003154669447E-11</v>
      </c>
      <c r="AG15129">
        <f t="shared" si="976"/>
        <v>7.3254444506520022E-10</v>
      </c>
    </row>
    <row r="15130" spans="30:33" x14ac:dyDescent="0.2">
      <c r="AD15130">
        <f t="shared" si="974"/>
        <v>15128</v>
      </c>
      <c r="AE15130">
        <f t="shared" si="977"/>
        <v>4.8348805047471135E-14</v>
      </c>
      <c r="AF15130">
        <f t="shared" si="975"/>
        <v>3.0169654349621972E-11</v>
      </c>
      <c r="AG15130">
        <f t="shared" si="976"/>
        <v>7.3142072275814333E-10</v>
      </c>
    </row>
    <row r="15131" spans="30:33" x14ac:dyDescent="0.2">
      <c r="AD15131">
        <f t="shared" si="974"/>
        <v>15129</v>
      </c>
      <c r="AE15131">
        <f t="shared" si="977"/>
        <v>4.8271446959395174E-14</v>
      </c>
      <c r="AF15131">
        <f t="shared" si="975"/>
        <v>3.0121382902662574E-11</v>
      </c>
      <c r="AG15131">
        <f t="shared" si="976"/>
        <v>7.3029872104868959E-10</v>
      </c>
    </row>
    <row r="15132" spans="30:33" x14ac:dyDescent="0.2">
      <c r="AD15132">
        <f t="shared" si="974"/>
        <v>15130</v>
      </c>
      <c r="AE15132">
        <f t="shared" si="977"/>
        <v>4.8194212644260139E-14</v>
      </c>
      <c r="AF15132">
        <f t="shared" si="975"/>
        <v>3.007318869001831E-11</v>
      </c>
      <c r="AG15132">
        <f t="shared" si="976"/>
        <v>7.2917843730765588E-10</v>
      </c>
    </row>
    <row r="15133" spans="30:33" x14ac:dyDescent="0.2">
      <c r="AD15133">
        <f t="shared" si="974"/>
        <v>15131</v>
      </c>
      <c r="AE15133">
        <f t="shared" si="977"/>
        <v>4.8117101904029314E-14</v>
      </c>
      <c r="AF15133">
        <f t="shared" si="975"/>
        <v>3.0025071588114278E-11</v>
      </c>
      <c r="AG15133">
        <f t="shared" si="976"/>
        <v>7.2805986890986757E-10</v>
      </c>
    </row>
    <row r="15134" spans="30:33" x14ac:dyDescent="0.2">
      <c r="AD15134">
        <f t="shared" si="974"/>
        <v>15132</v>
      </c>
      <c r="AE15134">
        <f t="shared" si="977"/>
        <v>4.8040114540982868E-14</v>
      </c>
      <c r="AF15134">
        <f t="shared" si="975"/>
        <v>2.997703147357329E-11</v>
      </c>
      <c r="AG15134">
        <f t="shared" si="976"/>
        <v>7.2694301323415278E-10</v>
      </c>
    </row>
    <row r="15135" spans="30:33" x14ac:dyDescent="0.2">
      <c r="AD15135">
        <f t="shared" si="974"/>
        <v>15133</v>
      </c>
      <c r="AE15135">
        <f t="shared" si="977"/>
        <v>4.7963250357717289E-14</v>
      </c>
      <c r="AF15135">
        <f t="shared" si="975"/>
        <v>2.9929068223215572E-11</v>
      </c>
      <c r="AG15135">
        <f t="shared" si="976"/>
        <v>7.2582786766333573E-10</v>
      </c>
    </row>
    <row r="15136" spans="30:33" x14ac:dyDescent="0.2">
      <c r="AD15136">
        <f t="shared" si="974"/>
        <v>15134</v>
      </c>
      <c r="AE15136">
        <f t="shared" si="977"/>
        <v>4.7886509157144938E-14</v>
      </c>
      <c r="AF15136">
        <f t="shared" si="975"/>
        <v>2.9881181714058424E-11</v>
      </c>
      <c r="AG15136">
        <f t="shared" si="976"/>
        <v>7.2471442958423148E-10</v>
      </c>
    </row>
    <row r="15137" spans="30:33" x14ac:dyDescent="0.2">
      <c r="AD15137">
        <f t="shared" si="974"/>
        <v>15135</v>
      </c>
      <c r="AE15137">
        <f t="shared" si="977"/>
        <v>4.7809890742493499E-14</v>
      </c>
      <c r="AF15137">
        <f t="shared" si="975"/>
        <v>2.9833371823315931E-11</v>
      </c>
      <c r="AG15137">
        <f t="shared" si="976"/>
        <v>7.2360269638763908E-10</v>
      </c>
    </row>
    <row r="15138" spans="30:33" x14ac:dyDescent="0.2">
      <c r="AD15138">
        <f t="shared" si="974"/>
        <v>15136</v>
      </c>
      <c r="AE15138">
        <f t="shared" si="977"/>
        <v>4.7733394917305513E-14</v>
      </c>
      <c r="AF15138">
        <f t="shared" si="975"/>
        <v>2.9785638428398626E-11</v>
      </c>
      <c r="AG15138">
        <f t="shared" si="976"/>
        <v>7.2249266546833626E-10</v>
      </c>
    </row>
    <row r="15139" spans="30:33" x14ac:dyDescent="0.2">
      <c r="AD15139">
        <f t="shared" si="974"/>
        <v>15137</v>
      </c>
      <c r="AE15139">
        <f t="shared" si="977"/>
        <v>4.7657021485437822E-14</v>
      </c>
      <c r="AF15139">
        <f t="shared" si="975"/>
        <v>2.9737981406913185E-11</v>
      </c>
      <c r="AG15139">
        <f t="shared" si="976"/>
        <v>7.2138433422507231E-10</v>
      </c>
    </row>
    <row r="15140" spans="30:33" x14ac:dyDescent="0.2">
      <c r="AD15140">
        <f t="shared" si="974"/>
        <v>15138</v>
      </c>
      <c r="AE15140">
        <f t="shared" si="977"/>
        <v>4.7580770251061115E-14</v>
      </c>
      <c r="AF15140">
        <f t="shared" si="975"/>
        <v>2.969040063666212E-11</v>
      </c>
      <c r="AG15140">
        <f t="shared" si="976"/>
        <v>7.2027770006056318E-10</v>
      </c>
    </row>
    <row r="15141" spans="30:33" x14ac:dyDescent="0.2">
      <c r="AD15141">
        <f t="shared" si="974"/>
        <v>15139</v>
      </c>
      <c r="AE15141">
        <f t="shared" si="977"/>
        <v>4.7504641018659416E-14</v>
      </c>
      <c r="AF15141">
        <f t="shared" si="975"/>
        <v>2.9642895995643458E-11</v>
      </c>
      <c r="AG15141">
        <f t="shared" si="976"/>
        <v>7.1917276038148495E-10</v>
      </c>
    </row>
    <row r="15142" spans="30:33" x14ac:dyDescent="0.2">
      <c r="AD15142">
        <f t="shared" si="974"/>
        <v>15140</v>
      </c>
      <c r="AE15142">
        <f t="shared" si="977"/>
        <v>4.7428633593029555E-14</v>
      </c>
      <c r="AF15142">
        <f t="shared" si="975"/>
        <v>2.9595467362050428E-11</v>
      </c>
      <c r="AG15142">
        <f t="shared" si="976"/>
        <v>7.1806951259846751E-10</v>
      </c>
    </row>
    <row r="15143" spans="30:33" x14ac:dyDescent="0.2">
      <c r="AD15143">
        <f t="shared" si="974"/>
        <v>15141</v>
      </c>
      <c r="AE15143">
        <f t="shared" si="977"/>
        <v>4.7352747779280706E-14</v>
      </c>
      <c r="AF15143">
        <f t="shared" si="975"/>
        <v>2.9548114614271148E-11</v>
      </c>
      <c r="AG15143">
        <f t="shared" si="976"/>
        <v>7.1696795412608921E-10</v>
      </c>
    </row>
    <row r="15144" spans="30:33" x14ac:dyDescent="0.2">
      <c r="AD15144">
        <f t="shared" si="974"/>
        <v>15142</v>
      </c>
      <c r="AE15144">
        <f t="shared" si="977"/>
        <v>4.7276983382833858E-14</v>
      </c>
      <c r="AF15144">
        <f t="shared" si="975"/>
        <v>2.9500837630888314E-11</v>
      </c>
      <c r="AG15144">
        <f t="shared" si="976"/>
        <v>7.1586808238287031E-10</v>
      </c>
    </row>
    <row r="15145" spans="30:33" x14ac:dyDescent="0.2">
      <c r="AD15145">
        <f t="shared" si="974"/>
        <v>15143</v>
      </c>
      <c r="AE15145">
        <f t="shared" si="977"/>
        <v>4.7201340209421323E-14</v>
      </c>
      <c r="AF15145">
        <f t="shared" si="975"/>
        <v>2.9453636290678891E-11</v>
      </c>
      <c r="AG15145">
        <f t="shared" si="976"/>
        <v>7.1476989479126713E-10</v>
      </c>
    </row>
    <row r="15146" spans="30:33" x14ac:dyDescent="0.2">
      <c r="AD15146">
        <f t="shared" si="974"/>
        <v>15144</v>
      </c>
      <c r="AE15146">
        <f t="shared" si="977"/>
        <v>4.7125818065086249E-14</v>
      </c>
      <c r="AF15146">
        <f t="shared" si="975"/>
        <v>2.9406510472613805E-11</v>
      </c>
      <c r="AG15146">
        <f t="shared" si="976"/>
        <v>7.136733887776662E-10</v>
      </c>
    </row>
    <row r="15147" spans="30:33" x14ac:dyDescent="0.2">
      <c r="AD15147">
        <f t="shared" si="974"/>
        <v>15145</v>
      </c>
      <c r="AE15147">
        <f t="shared" si="977"/>
        <v>4.7050416756182108E-14</v>
      </c>
      <c r="AF15147">
        <f t="shared" si="975"/>
        <v>2.9359460055857621E-11</v>
      </c>
      <c r="AG15147">
        <f t="shared" si="976"/>
        <v>7.1257856177237801E-10</v>
      </c>
    </row>
    <row r="15148" spans="30:33" x14ac:dyDescent="0.2">
      <c r="AD15148">
        <f t="shared" si="974"/>
        <v>15146</v>
      </c>
      <c r="AE15148">
        <f t="shared" si="977"/>
        <v>4.6975136089372214E-14</v>
      </c>
      <c r="AF15148">
        <f t="shared" si="975"/>
        <v>2.931248491976825E-11</v>
      </c>
      <c r="AG15148">
        <f t="shared" si="976"/>
        <v>7.1148541120963151E-10</v>
      </c>
    </row>
    <row r="15149" spans="30:33" x14ac:dyDescent="0.2">
      <c r="AD15149">
        <f t="shared" si="974"/>
        <v>15147</v>
      </c>
      <c r="AE15149">
        <f t="shared" si="977"/>
        <v>4.6899975871629219E-14</v>
      </c>
      <c r="AF15149">
        <f t="shared" si="975"/>
        <v>2.9265584943896621E-11</v>
      </c>
      <c r="AG15149">
        <f t="shared" si="976"/>
        <v>7.1039393452756781E-10</v>
      </c>
    </row>
    <row r="15150" spans="30:33" x14ac:dyDescent="0.2">
      <c r="AD15150">
        <f t="shared" si="974"/>
        <v>15148</v>
      </c>
      <c r="AE15150">
        <f t="shared" si="977"/>
        <v>4.6824935910234613E-14</v>
      </c>
      <c r="AF15150">
        <f t="shared" si="975"/>
        <v>2.9218760007986382E-11</v>
      </c>
      <c r="AG15150">
        <f t="shared" si="976"/>
        <v>7.0930412916823393E-10</v>
      </c>
    </row>
    <row r="15151" spans="30:33" x14ac:dyDescent="0.2">
      <c r="AD15151">
        <f t="shared" si="974"/>
        <v>15149</v>
      </c>
      <c r="AE15151">
        <f t="shared" si="977"/>
        <v>4.6750016012778234E-14</v>
      </c>
      <c r="AF15151">
        <f t="shared" si="975"/>
        <v>2.91720099919736E-11</v>
      </c>
      <c r="AG15151">
        <f t="shared" si="976"/>
        <v>7.0821599257757749E-10</v>
      </c>
    </row>
    <row r="15152" spans="30:33" x14ac:dyDescent="0.2">
      <c r="AD15152">
        <f t="shared" si="974"/>
        <v>15150</v>
      </c>
      <c r="AE15152">
        <f t="shared" si="977"/>
        <v>4.6675215987157779E-14</v>
      </c>
      <c r="AF15152">
        <f t="shared" si="975"/>
        <v>2.9125334775986439E-11</v>
      </c>
      <c r="AG15152">
        <f t="shared" si="976"/>
        <v>7.0712952220544037E-10</v>
      </c>
    </row>
    <row r="15153" spans="30:33" x14ac:dyDescent="0.2">
      <c r="AD15153">
        <f t="shared" si="974"/>
        <v>15151</v>
      </c>
      <c r="AE15153">
        <f t="shared" si="977"/>
        <v>4.6600535641578324E-14</v>
      </c>
      <c r="AF15153">
        <f t="shared" si="975"/>
        <v>2.907873424034486E-11</v>
      </c>
      <c r="AG15153">
        <f t="shared" si="976"/>
        <v>7.0604471550555324E-10</v>
      </c>
    </row>
    <row r="15154" spans="30:33" x14ac:dyDescent="0.2">
      <c r="AD15154">
        <f t="shared" si="974"/>
        <v>15152</v>
      </c>
      <c r="AE15154">
        <f t="shared" si="977"/>
        <v>4.6525974784551797E-14</v>
      </c>
      <c r="AF15154">
        <f t="shared" si="975"/>
        <v>2.9032208265560307E-11</v>
      </c>
      <c r="AG15154">
        <f t="shared" si="976"/>
        <v>7.049615699355288E-10</v>
      </c>
    </row>
    <row r="15155" spans="30:33" x14ac:dyDescent="0.2">
      <c r="AD15155">
        <f t="shared" si="974"/>
        <v>15153</v>
      </c>
      <c r="AE15155">
        <f t="shared" si="977"/>
        <v>4.6451533224896509E-14</v>
      </c>
      <c r="AF15155">
        <f t="shared" si="975"/>
        <v>2.8985756732335409E-11</v>
      </c>
      <c r="AG15155">
        <f t="shared" si="976"/>
        <v>7.0388008295685677E-10</v>
      </c>
    </row>
    <row r="15156" spans="30:33" x14ac:dyDescent="0.2">
      <c r="AD15156">
        <f t="shared" si="974"/>
        <v>15154</v>
      </c>
      <c r="AE15156">
        <f t="shared" si="977"/>
        <v>4.6377210771736676E-14</v>
      </c>
      <c r="AF15156">
        <f t="shared" si="975"/>
        <v>2.8939379521563671E-11</v>
      </c>
      <c r="AG15156">
        <f t="shared" si="976"/>
        <v>7.0280025203489757E-10</v>
      </c>
    </row>
    <row r="15157" spans="30:33" x14ac:dyDescent="0.2">
      <c r="AD15157">
        <f t="shared" si="974"/>
        <v>15155</v>
      </c>
      <c r="AE15157">
        <f t="shared" si="977"/>
        <v>4.6303007234501895E-14</v>
      </c>
      <c r="AF15157">
        <f t="shared" si="975"/>
        <v>2.8893076514329168E-11</v>
      </c>
      <c r="AG15157">
        <f t="shared" si="976"/>
        <v>7.0172207463887618E-10</v>
      </c>
    </row>
    <row r="15158" spans="30:33" x14ac:dyDescent="0.2">
      <c r="AD15158">
        <f t="shared" si="974"/>
        <v>15156</v>
      </c>
      <c r="AE15158">
        <f t="shared" si="977"/>
        <v>4.622892242292669E-14</v>
      </c>
      <c r="AF15158">
        <f t="shared" si="975"/>
        <v>2.884684759190624E-11</v>
      </c>
      <c r="AG15158">
        <f t="shared" si="976"/>
        <v>7.0064554824187691E-10</v>
      </c>
    </row>
    <row r="15159" spans="30:33" x14ac:dyDescent="0.2">
      <c r="AD15159">
        <f t="shared" si="974"/>
        <v>15157</v>
      </c>
      <c r="AE15159">
        <f t="shared" si="977"/>
        <v>4.6154956147050004E-14</v>
      </c>
      <c r="AF15159">
        <f t="shared" si="975"/>
        <v>2.8800692635759188E-11</v>
      </c>
      <c r="AG15159">
        <f t="shared" si="976"/>
        <v>6.9957067032083687E-10</v>
      </c>
    </row>
    <row r="15160" spans="30:33" x14ac:dyDescent="0.2">
      <c r="AD15160">
        <f t="shared" si="974"/>
        <v>15158</v>
      </c>
      <c r="AE15160">
        <f t="shared" si="977"/>
        <v>4.6081108217214725E-14</v>
      </c>
      <c r="AF15160">
        <f t="shared" si="975"/>
        <v>2.8754611527541971E-11</v>
      </c>
      <c r="AG15160">
        <f t="shared" si="976"/>
        <v>6.984974383565408E-10</v>
      </c>
    </row>
    <row r="15161" spans="30:33" x14ac:dyDescent="0.2">
      <c r="AD15161">
        <f t="shared" si="974"/>
        <v>15159</v>
      </c>
      <c r="AE15161">
        <f t="shared" si="977"/>
        <v>4.6007378444067174E-14</v>
      </c>
      <c r="AF15161">
        <f t="shared" si="975"/>
        <v>2.8708604149097902E-11</v>
      </c>
      <c r="AG15161">
        <f t="shared" si="976"/>
        <v>6.9742584983361434E-10</v>
      </c>
    </row>
    <row r="15162" spans="30:33" x14ac:dyDescent="0.2">
      <c r="AD15162">
        <f t="shared" si="974"/>
        <v>15160</v>
      </c>
      <c r="AE15162">
        <f t="shared" si="977"/>
        <v>4.5933766638556665E-14</v>
      </c>
      <c r="AF15162">
        <f t="shared" si="975"/>
        <v>2.8662670382459346E-11</v>
      </c>
      <c r="AG15162">
        <f t="shared" si="976"/>
        <v>6.9635590224051909E-10</v>
      </c>
    </row>
    <row r="15163" spans="30:33" x14ac:dyDescent="0.2">
      <c r="AD15163">
        <f t="shared" si="974"/>
        <v>15161</v>
      </c>
      <c r="AE15163">
        <f t="shared" si="977"/>
        <v>4.5860272611934974E-14</v>
      </c>
      <c r="AF15163">
        <f t="shared" si="975"/>
        <v>2.8616810109847408E-11</v>
      </c>
      <c r="AG15163">
        <f t="shared" si="976"/>
        <v>6.9528759306954618E-10</v>
      </c>
    </row>
    <row r="15164" spans="30:33" x14ac:dyDescent="0.2">
      <c r="AD15164">
        <f t="shared" si="974"/>
        <v>15162</v>
      </c>
      <c r="AE15164">
        <f t="shared" si="977"/>
        <v>4.5786896175755872E-14</v>
      </c>
      <c r="AF15164">
        <f t="shared" si="975"/>
        <v>2.8571023213671651E-11</v>
      </c>
      <c r="AG15164">
        <f t="shared" si="976"/>
        <v>6.9422091981681048E-10</v>
      </c>
    </row>
    <row r="15165" spans="30:33" x14ac:dyDescent="0.2">
      <c r="AD15165">
        <f t="shared" si="974"/>
        <v>15163</v>
      </c>
      <c r="AE15165">
        <f t="shared" si="977"/>
        <v>4.5713637141874662E-14</v>
      </c>
      <c r="AF15165">
        <f t="shared" si="975"/>
        <v>2.8525309576529775E-11</v>
      </c>
      <c r="AG15165">
        <f t="shared" si="976"/>
        <v>6.9315587998224546E-10</v>
      </c>
    </row>
    <row r="15166" spans="30:33" x14ac:dyDescent="0.2">
      <c r="AD15166">
        <f t="shared" si="974"/>
        <v>15164</v>
      </c>
      <c r="AE15166">
        <f t="shared" si="977"/>
        <v>4.564049532244766E-14</v>
      </c>
      <c r="AF15166">
        <f t="shared" si="975"/>
        <v>2.8479669081207327E-11</v>
      </c>
      <c r="AG15166">
        <f t="shared" si="976"/>
        <v>6.9209247106959631E-10</v>
      </c>
    </row>
    <row r="15167" spans="30:33" x14ac:dyDescent="0.2">
      <c r="AD15167">
        <f t="shared" si="974"/>
        <v>15165</v>
      </c>
      <c r="AE15167">
        <f t="shared" si="977"/>
        <v>4.5567470529931743E-14</v>
      </c>
      <c r="AF15167">
        <f t="shared" si="975"/>
        <v>2.8434101610677394E-11</v>
      </c>
      <c r="AG15167">
        <f t="shared" si="976"/>
        <v>6.9103069058641492E-10</v>
      </c>
    </row>
    <row r="15168" spans="30:33" x14ac:dyDescent="0.2">
      <c r="AD15168">
        <f t="shared" si="974"/>
        <v>15166</v>
      </c>
      <c r="AE15168">
        <f t="shared" si="977"/>
        <v>4.5494562577083852E-14</v>
      </c>
      <c r="AF15168">
        <f t="shared" si="975"/>
        <v>2.8388607048100309E-11</v>
      </c>
      <c r="AG15168">
        <f t="shared" si="976"/>
        <v>6.8997053604405367E-10</v>
      </c>
    </row>
    <row r="15169" spans="30:33" x14ac:dyDescent="0.2">
      <c r="AD15169">
        <f t="shared" si="974"/>
        <v>15167</v>
      </c>
      <c r="AE15169">
        <f t="shared" si="977"/>
        <v>4.5421771276960513E-14</v>
      </c>
      <c r="AF15169">
        <f t="shared" si="975"/>
        <v>2.8343185276823349E-11</v>
      </c>
      <c r="AG15169">
        <f t="shared" si="976"/>
        <v>6.8891200495766013E-10</v>
      </c>
    </row>
    <row r="15170" spans="30:33" x14ac:dyDescent="0.2">
      <c r="AD15170">
        <f t="shared" si="974"/>
        <v>15168</v>
      </c>
      <c r="AE15170">
        <f t="shared" si="977"/>
        <v>4.534909644291738E-14</v>
      </c>
      <c r="AF15170">
        <f t="shared" si="975"/>
        <v>2.8297836180380429E-11</v>
      </c>
      <c r="AG15170">
        <f t="shared" si="976"/>
        <v>6.8785509484617078E-10</v>
      </c>
    </row>
    <row r="15171" spans="30:33" x14ac:dyDescent="0.2">
      <c r="AD15171">
        <f t="shared" si="974"/>
        <v>15169</v>
      </c>
      <c r="AE15171">
        <f t="shared" si="977"/>
        <v>4.5276537888608709E-14</v>
      </c>
      <c r="AF15171">
        <f t="shared" si="975"/>
        <v>2.8252559642491819E-11</v>
      </c>
      <c r="AG15171">
        <f t="shared" si="976"/>
        <v>6.8679980323230552E-10</v>
      </c>
    </row>
    <row r="15172" spans="30:33" x14ac:dyDescent="0.2">
      <c r="AD15172">
        <f t="shared" si="974"/>
        <v>15170</v>
      </c>
      <c r="AE15172">
        <f t="shared" si="977"/>
        <v>4.520409542798693E-14</v>
      </c>
      <c r="AF15172">
        <f t="shared" si="975"/>
        <v>2.8207355547063831E-11</v>
      </c>
      <c r="AG15172">
        <f t="shared" si="976"/>
        <v>6.8574612764256168E-10</v>
      </c>
    </row>
    <row r="15173" spans="30:33" x14ac:dyDescent="0.2">
      <c r="AD15173">
        <f t="shared" si="974"/>
        <v>15171</v>
      </c>
      <c r="AE15173">
        <f t="shared" si="977"/>
        <v>4.5131768875302153E-14</v>
      </c>
      <c r="AF15173">
        <f t="shared" si="975"/>
        <v>2.8162223778188527E-11</v>
      </c>
      <c r="AG15173">
        <f t="shared" si="976"/>
        <v>6.8469406560720894E-10</v>
      </c>
    </row>
    <row r="15174" spans="30:33" x14ac:dyDescent="0.2">
      <c r="AD15174">
        <f t="shared" si="974"/>
        <v>15172</v>
      </c>
      <c r="AE15174">
        <f t="shared" si="977"/>
        <v>4.5059558045101661E-14</v>
      </c>
      <c r="AF15174">
        <f t="shared" si="975"/>
        <v>2.8117164220143425E-11</v>
      </c>
      <c r="AG15174">
        <f t="shared" si="976"/>
        <v>6.8364361466028241E-10</v>
      </c>
    </row>
    <row r="15175" spans="30:33" x14ac:dyDescent="0.2">
      <c r="AD15175">
        <f t="shared" si="974"/>
        <v>15173</v>
      </c>
      <c r="AE15175">
        <f t="shared" si="977"/>
        <v>4.4987462752229501E-14</v>
      </c>
      <c r="AF15175">
        <f t="shared" si="975"/>
        <v>2.8072176757391193E-11</v>
      </c>
      <c r="AG15175">
        <f t="shared" si="976"/>
        <v>6.8259477233957817E-10</v>
      </c>
    </row>
    <row r="15176" spans="30:33" x14ac:dyDescent="0.2">
      <c r="AD15176">
        <f t="shared" si="974"/>
        <v>15174</v>
      </c>
      <c r="AE15176">
        <f t="shared" si="977"/>
        <v>4.4915482811825926E-14</v>
      </c>
      <c r="AF15176">
        <f t="shared" si="975"/>
        <v>2.8027261274579365E-11</v>
      </c>
      <c r="AG15176">
        <f t="shared" si="976"/>
        <v>6.815475361866466E-10</v>
      </c>
    </row>
    <row r="15177" spans="30:33" x14ac:dyDescent="0.2">
      <c r="AD15177">
        <f t="shared" si="974"/>
        <v>15175</v>
      </c>
      <c r="AE15177">
        <f t="shared" si="977"/>
        <v>4.4843618039327007E-14</v>
      </c>
      <c r="AF15177">
        <f t="shared" si="975"/>
        <v>2.7982417656540037E-11</v>
      </c>
      <c r="AG15177">
        <f t="shared" si="976"/>
        <v>6.8050190374678734E-10</v>
      </c>
    </row>
    <row r="15178" spans="30:33" x14ac:dyDescent="0.2">
      <c r="AD15178">
        <f t="shared" si="974"/>
        <v>15176</v>
      </c>
      <c r="AE15178">
        <f t="shared" si="977"/>
        <v>4.4771868250464082E-14</v>
      </c>
      <c r="AF15178">
        <f t="shared" si="975"/>
        <v>2.7937645788289572E-11</v>
      </c>
      <c r="AG15178">
        <f t="shared" si="976"/>
        <v>6.7945787256904294E-10</v>
      </c>
    </row>
    <row r="15179" spans="30:33" x14ac:dyDescent="0.2">
      <c r="AD15179">
        <f t="shared" si="974"/>
        <v>15177</v>
      </c>
      <c r="AE15179">
        <f t="shared" si="977"/>
        <v>4.4700233261263339E-14</v>
      </c>
      <c r="AF15179">
        <f t="shared" si="975"/>
        <v>2.7892945555028307E-11</v>
      </c>
      <c r="AG15179">
        <f t="shared" si="976"/>
        <v>6.7841544020619366E-10</v>
      </c>
    </row>
    <row r="15180" spans="30:33" x14ac:dyDescent="0.2">
      <c r="AD15180">
        <f t="shared" si="974"/>
        <v>15178</v>
      </c>
      <c r="AE15180">
        <f t="shared" si="977"/>
        <v>4.4628712888045314E-14</v>
      </c>
      <c r="AF15180">
        <f t="shared" si="975"/>
        <v>2.7848316842140261E-11</v>
      </c>
      <c r="AG15180">
        <f t="shared" si="976"/>
        <v>6.7737460421475181E-10</v>
      </c>
    </row>
    <row r="15181" spans="30:33" x14ac:dyDescent="0.2">
      <c r="AD15181">
        <f t="shared" si="974"/>
        <v>15179</v>
      </c>
      <c r="AE15181">
        <f t="shared" si="977"/>
        <v>4.4557306947424441E-14</v>
      </c>
      <c r="AF15181">
        <f t="shared" si="975"/>
        <v>2.7803759535192835E-11</v>
      </c>
      <c r="AG15181">
        <f t="shared" si="976"/>
        <v>6.763353621549556E-10</v>
      </c>
    </row>
    <row r="15182" spans="30:33" x14ac:dyDescent="0.2">
      <c r="AD15182">
        <f t="shared" si="974"/>
        <v>15180</v>
      </c>
      <c r="AE15182">
        <f t="shared" si="977"/>
        <v>4.4486015256308556E-14</v>
      </c>
      <c r="AF15182">
        <f t="shared" si="975"/>
        <v>2.7759273519936523E-11</v>
      </c>
      <c r="AG15182">
        <f t="shared" si="976"/>
        <v>6.7529771159076393E-10</v>
      </c>
    </row>
    <row r="15183" spans="30:33" x14ac:dyDescent="0.2">
      <c r="AD15183">
        <f t="shared" si="974"/>
        <v>15181</v>
      </c>
      <c r="AE15183">
        <f t="shared" si="977"/>
        <v>4.4414837631898459E-14</v>
      </c>
      <c r="AF15183">
        <f t="shared" si="975"/>
        <v>2.7714858682304623E-11</v>
      </c>
      <c r="AG15183">
        <f t="shared" si="976"/>
        <v>6.7426165008985054E-10</v>
      </c>
    </row>
    <row r="15184" spans="30:33" x14ac:dyDescent="0.2">
      <c r="AD15184">
        <f t="shared" ref="AD15184:AD15247" si="978">AD15183+1</f>
        <v>15182</v>
      </c>
      <c r="AE15184">
        <f t="shared" si="977"/>
        <v>4.4343773891687415E-14</v>
      </c>
      <c r="AF15184">
        <f t="shared" ref="AF15184:AF15247" si="979">AF15183*$AF$3</f>
        <v>2.7670514908412934E-11</v>
      </c>
      <c r="AG15184">
        <f t="shared" ref="AG15184:AG15247" si="980">AD15184*AE15184</f>
        <v>6.7322717522359839E-10</v>
      </c>
    </row>
    <row r="15185" spans="30:33" x14ac:dyDescent="0.2">
      <c r="AD15185">
        <f t="shared" si="978"/>
        <v>15183</v>
      </c>
      <c r="AE15185">
        <f t="shared" si="977"/>
        <v>4.4272823853460712E-14</v>
      </c>
      <c r="AF15185">
        <f t="shared" si="979"/>
        <v>2.7626242084559473E-11</v>
      </c>
      <c r="AG15185">
        <f t="shared" si="980"/>
        <v>6.7219428456709399E-10</v>
      </c>
    </row>
    <row r="15186" spans="30:33" x14ac:dyDescent="0.2">
      <c r="AD15186">
        <f t="shared" si="978"/>
        <v>15184</v>
      </c>
      <c r="AE15186">
        <f t="shared" si="977"/>
        <v>4.4201987335295179E-14</v>
      </c>
      <c r="AF15186">
        <f t="shared" si="979"/>
        <v>2.7582040097224177E-11</v>
      </c>
      <c r="AG15186">
        <f t="shared" si="980"/>
        <v>6.7116297569912199E-10</v>
      </c>
    </row>
    <row r="15187" spans="30:33" x14ac:dyDescent="0.2">
      <c r="AD15187">
        <f t="shared" si="978"/>
        <v>15185</v>
      </c>
      <c r="AE15187">
        <f t="shared" ref="AE15187:AE15250" si="981">AF15186*$AE$3</f>
        <v>4.4131264155558704E-14</v>
      </c>
      <c r="AF15187">
        <f t="shared" si="979"/>
        <v>2.7537908833068617E-11</v>
      </c>
      <c r="AG15187">
        <f t="shared" si="980"/>
        <v>6.7013324620215887E-10</v>
      </c>
    </row>
    <row r="15188" spans="30:33" x14ac:dyDescent="0.2">
      <c r="AD15188">
        <f t="shared" si="978"/>
        <v>15186</v>
      </c>
      <c r="AE15188">
        <f t="shared" si="981"/>
        <v>4.4060654132909809E-14</v>
      </c>
      <c r="AF15188">
        <f t="shared" si="979"/>
        <v>2.7493848178935705E-11</v>
      </c>
      <c r="AG15188">
        <f t="shared" si="980"/>
        <v>6.6910509366236835E-10</v>
      </c>
    </row>
    <row r="15189" spans="30:33" x14ac:dyDescent="0.2">
      <c r="AD15189">
        <f t="shared" si="978"/>
        <v>15187</v>
      </c>
      <c r="AE15189">
        <f t="shared" si="981"/>
        <v>4.3990157086297149E-14</v>
      </c>
      <c r="AF15189">
        <f t="shared" si="979"/>
        <v>2.7449858021849406E-11</v>
      </c>
      <c r="AG15189">
        <f t="shared" si="980"/>
        <v>6.6807851566959478E-10</v>
      </c>
    </row>
    <row r="15190" spans="30:33" x14ac:dyDescent="0.2">
      <c r="AD15190">
        <f t="shared" si="978"/>
        <v>15188</v>
      </c>
      <c r="AE15190">
        <f t="shared" si="981"/>
        <v>4.3919772834959072E-14</v>
      </c>
      <c r="AF15190">
        <f t="shared" si="979"/>
        <v>2.7405938249014445E-11</v>
      </c>
      <c r="AG15190">
        <f t="shared" si="980"/>
        <v>6.6705350981735843E-10</v>
      </c>
    </row>
    <row r="15191" spans="30:33" x14ac:dyDescent="0.2">
      <c r="AD15191">
        <f t="shared" si="978"/>
        <v>15189</v>
      </c>
      <c r="AE15191">
        <f t="shared" si="981"/>
        <v>4.3849501198423129E-14</v>
      </c>
      <c r="AF15191">
        <f t="shared" si="979"/>
        <v>2.7362088747816022E-11</v>
      </c>
      <c r="AG15191">
        <f t="shared" si="980"/>
        <v>6.6603007370284891E-10</v>
      </c>
    </row>
    <row r="15192" spans="30:33" x14ac:dyDescent="0.2">
      <c r="AD15192">
        <f t="shared" si="978"/>
        <v>15190</v>
      </c>
      <c r="AE15192">
        <f t="shared" si="981"/>
        <v>4.3779341996505658E-14</v>
      </c>
      <c r="AF15192">
        <f t="shared" si="979"/>
        <v>2.7318309405819515E-11</v>
      </c>
      <c r="AG15192">
        <f t="shared" si="980"/>
        <v>6.650082049269209E-10</v>
      </c>
    </row>
    <row r="15193" spans="30:33" x14ac:dyDescent="0.2">
      <c r="AD15193">
        <f t="shared" si="978"/>
        <v>15191</v>
      </c>
      <c r="AE15193">
        <f t="shared" si="981"/>
        <v>4.3709295049311245E-14</v>
      </c>
      <c r="AF15193">
        <f t="shared" si="979"/>
        <v>2.7274600110770201E-11</v>
      </c>
      <c r="AG15193">
        <f t="shared" si="980"/>
        <v>6.6398790109408714E-10</v>
      </c>
    </row>
    <row r="15194" spans="30:33" x14ac:dyDescent="0.2">
      <c r="AD15194">
        <f t="shared" si="978"/>
        <v>15192</v>
      </c>
      <c r="AE15194">
        <f t="shared" si="981"/>
        <v>4.3639360177232344E-14</v>
      </c>
      <c r="AF15194">
        <f t="shared" si="979"/>
        <v>2.7230960750592969E-11</v>
      </c>
      <c r="AG15194">
        <f t="shared" si="980"/>
        <v>6.6296915981251374E-10</v>
      </c>
    </row>
    <row r="15195" spans="30:33" x14ac:dyDescent="0.2">
      <c r="AD15195">
        <f t="shared" si="978"/>
        <v>15193</v>
      </c>
      <c r="AE15195">
        <f t="shared" si="981"/>
        <v>4.3569537200948771E-14</v>
      </c>
      <c r="AF15195">
        <f t="shared" si="979"/>
        <v>2.718739121339202E-11</v>
      </c>
      <c r="AG15195">
        <f t="shared" si="980"/>
        <v>6.6195197869401468E-10</v>
      </c>
    </row>
    <row r="15196" spans="30:33" x14ac:dyDescent="0.2">
      <c r="AD15196">
        <f t="shared" si="978"/>
        <v>15194</v>
      </c>
      <c r="AE15196">
        <f t="shared" si="981"/>
        <v>4.3499825941427252E-14</v>
      </c>
      <c r="AF15196">
        <f t="shared" si="979"/>
        <v>2.7143891387450591E-11</v>
      </c>
      <c r="AG15196">
        <f t="shared" si="980"/>
        <v>6.609363553540457E-10</v>
      </c>
    </row>
    <row r="15197" spans="30:33" x14ac:dyDescent="0.2">
      <c r="AD15197">
        <f t="shared" si="978"/>
        <v>15195</v>
      </c>
      <c r="AE15197">
        <f t="shared" si="981"/>
        <v>4.3430226219920967E-14</v>
      </c>
      <c r="AF15197">
        <f t="shared" si="979"/>
        <v>2.7100461161230668E-11</v>
      </c>
      <c r="AG15197">
        <f t="shared" si="980"/>
        <v>6.5992228741169913E-10</v>
      </c>
    </row>
    <row r="15198" spans="30:33" x14ac:dyDescent="0.2">
      <c r="AD15198">
        <f t="shared" si="978"/>
        <v>15196</v>
      </c>
      <c r="AE15198">
        <f t="shared" si="981"/>
        <v>4.3360737857969088E-14</v>
      </c>
      <c r="AF15198">
        <f t="shared" si="979"/>
        <v>2.7057100423372697E-11</v>
      </c>
      <c r="AG15198">
        <f t="shared" si="980"/>
        <v>6.5890977248969821E-10</v>
      </c>
    </row>
    <row r="15199" spans="30:33" x14ac:dyDescent="0.2">
      <c r="AD15199">
        <f t="shared" si="978"/>
        <v>15197</v>
      </c>
      <c r="AE15199">
        <f t="shared" si="981"/>
        <v>4.3291360677396335E-14</v>
      </c>
      <c r="AF15199">
        <f t="shared" si="979"/>
        <v>2.7013809062695299E-11</v>
      </c>
      <c r="AG15199">
        <f t="shared" si="980"/>
        <v>6.5789880821439214E-10</v>
      </c>
    </row>
    <row r="15200" spans="30:33" x14ac:dyDescent="0.2">
      <c r="AD15200">
        <f t="shared" si="978"/>
        <v>15198</v>
      </c>
      <c r="AE15200">
        <f t="shared" si="981"/>
        <v>4.3222094500312499E-14</v>
      </c>
      <c r="AF15200">
        <f t="shared" si="979"/>
        <v>2.6970586968194984E-11</v>
      </c>
      <c r="AG15200">
        <f t="shared" si="980"/>
        <v>6.5688939221574934E-10</v>
      </c>
    </row>
    <row r="15201" spans="30:33" x14ac:dyDescent="0.2">
      <c r="AD15201">
        <f t="shared" si="978"/>
        <v>15199</v>
      </c>
      <c r="AE15201">
        <f t="shared" si="981"/>
        <v>4.3152939149111995E-14</v>
      </c>
      <c r="AF15201">
        <f t="shared" si="979"/>
        <v>2.6927434029045872E-11</v>
      </c>
      <c r="AG15201">
        <f t="shared" si="980"/>
        <v>6.5588152212735319E-10</v>
      </c>
    </row>
    <row r="15202" spans="30:33" x14ac:dyDescent="0.2">
      <c r="AD15202">
        <f t="shared" si="978"/>
        <v>15200</v>
      </c>
      <c r="AE15202">
        <f t="shared" si="981"/>
        <v>4.3083894446473415E-14</v>
      </c>
      <c r="AF15202">
        <f t="shared" si="979"/>
        <v>2.6884350134599397E-11</v>
      </c>
      <c r="AG15202">
        <f t="shared" si="980"/>
        <v>6.548751955863959E-10</v>
      </c>
    </row>
    <row r="15203" spans="30:33" x14ac:dyDescent="0.2">
      <c r="AD15203">
        <f t="shared" si="978"/>
        <v>15201</v>
      </c>
      <c r="AE15203">
        <f t="shared" si="981"/>
        <v>4.3014960215359053E-14</v>
      </c>
      <c r="AF15203">
        <f t="shared" si="979"/>
        <v>2.6841335174384035E-11</v>
      </c>
      <c r="AG15203">
        <f t="shared" si="980"/>
        <v>6.5387041023367294E-10</v>
      </c>
    </row>
    <row r="15204" spans="30:33" x14ac:dyDescent="0.2">
      <c r="AD15204">
        <f t="shared" si="978"/>
        <v>15202</v>
      </c>
      <c r="AE15204">
        <f t="shared" si="981"/>
        <v>4.2946136279014477E-14</v>
      </c>
      <c r="AF15204">
        <f t="shared" si="979"/>
        <v>2.679838903810502E-11</v>
      </c>
      <c r="AG15204">
        <f t="shared" si="980"/>
        <v>6.5286716371357804E-10</v>
      </c>
    </row>
    <row r="15205" spans="30:33" x14ac:dyDescent="0.2">
      <c r="AD15205">
        <f t="shared" si="978"/>
        <v>15203</v>
      </c>
      <c r="AE15205">
        <f t="shared" si="981"/>
        <v>4.2877422460968049E-14</v>
      </c>
      <c r="AF15205">
        <f t="shared" si="979"/>
        <v>2.675551161564405E-11</v>
      </c>
      <c r="AG15205">
        <f t="shared" si="980"/>
        <v>6.5186545367409727E-10</v>
      </c>
    </row>
    <row r="15206" spans="30:33" x14ac:dyDescent="0.2">
      <c r="AD15206">
        <f t="shared" si="978"/>
        <v>15204</v>
      </c>
      <c r="AE15206">
        <f t="shared" si="981"/>
        <v>4.28088185850305E-14</v>
      </c>
      <c r="AF15206">
        <f t="shared" si="979"/>
        <v>2.6712702797059018E-11</v>
      </c>
      <c r="AG15206">
        <f t="shared" si="980"/>
        <v>6.5086527776680375E-10</v>
      </c>
    </row>
    <row r="15207" spans="30:33" x14ac:dyDescent="0.2">
      <c r="AD15207">
        <f t="shared" si="978"/>
        <v>15205</v>
      </c>
      <c r="AE15207">
        <f t="shared" si="981"/>
        <v>4.2740324475294446E-14</v>
      </c>
      <c r="AF15207">
        <f t="shared" si="979"/>
        <v>2.6669962472583723E-11</v>
      </c>
      <c r="AG15207">
        <f t="shared" si="980"/>
        <v>6.49866633646852E-10</v>
      </c>
    </row>
    <row r="15208" spans="30:33" x14ac:dyDescent="0.2">
      <c r="AD15208">
        <f t="shared" si="978"/>
        <v>15206</v>
      </c>
      <c r="AE15208">
        <f t="shared" si="981"/>
        <v>4.2671939956133976E-14</v>
      </c>
      <c r="AF15208">
        <f t="shared" si="979"/>
        <v>2.6627290532627589E-11</v>
      </c>
      <c r="AG15208">
        <f t="shared" si="980"/>
        <v>6.4886951897297326E-10</v>
      </c>
    </row>
    <row r="15209" spans="30:33" x14ac:dyDescent="0.2">
      <c r="AD15209">
        <f t="shared" si="978"/>
        <v>15207</v>
      </c>
      <c r="AE15209">
        <f t="shared" si="981"/>
        <v>4.2603664852204163E-14</v>
      </c>
      <c r="AF15209">
        <f t="shared" si="979"/>
        <v>2.6584686867775384E-11</v>
      </c>
      <c r="AG15209">
        <f t="shared" si="980"/>
        <v>6.4787393140746869E-10</v>
      </c>
    </row>
    <row r="15210" spans="30:33" x14ac:dyDescent="0.2">
      <c r="AD15210">
        <f t="shared" si="978"/>
        <v>15208</v>
      </c>
      <c r="AE15210">
        <f t="shared" si="981"/>
        <v>4.2535498988440635E-14</v>
      </c>
      <c r="AF15210">
        <f t="shared" si="979"/>
        <v>2.6542151368786941E-11</v>
      </c>
      <c r="AG15210">
        <f t="shared" si="980"/>
        <v>6.4687986861620519E-10</v>
      </c>
    </row>
    <row r="15211" spans="30:33" x14ac:dyDescent="0.2">
      <c r="AD15211">
        <f t="shared" si="978"/>
        <v>15209</v>
      </c>
      <c r="AE15211">
        <f t="shared" si="981"/>
        <v>4.2467442190059123E-14</v>
      </c>
      <c r="AF15211">
        <f t="shared" si="979"/>
        <v>2.6499683926596882E-11</v>
      </c>
      <c r="AG15211">
        <f t="shared" si="980"/>
        <v>6.4588732826860916E-10</v>
      </c>
    </row>
    <row r="15212" spans="30:33" x14ac:dyDescent="0.2">
      <c r="AD15212">
        <f t="shared" si="978"/>
        <v>15210</v>
      </c>
      <c r="AE15212">
        <f t="shared" si="981"/>
        <v>4.239949428255503E-14</v>
      </c>
      <c r="AF15212">
        <f t="shared" si="979"/>
        <v>2.6457284432314325E-11</v>
      </c>
      <c r="AG15212">
        <f t="shared" si="980"/>
        <v>6.4489630803766198E-10</v>
      </c>
    </row>
    <row r="15213" spans="30:33" x14ac:dyDescent="0.2">
      <c r="AD15213">
        <f t="shared" si="978"/>
        <v>15211</v>
      </c>
      <c r="AE15213">
        <f t="shared" si="981"/>
        <v>4.2331655091702941E-14</v>
      </c>
      <c r="AF15213">
        <f t="shared" si="979"/>
        <v>2.6414952777222621E-11</v>
      </c>
      <c r="AG15213">
        <f t="shared" si="980"/>
        <v>6.4390680559989344E-10</v>
      </c>
    </row>
    <row r="15214" spans="30:33" x14ac:dyDescent="0.2">
      <c r="AD15214">
        <f t="shared" si="978"/>
        <v>15212</v>
      </c>
      <c r="AE15214">
        <f t="shared" si="981"/>
        <v>4.2263924443556212E-14</v>
      </c>
      <c r="AF15214">
        <f t="shared" si="979"/>
        <v>2.6372688852779063E-11</v>
      </c>
      <c r="AG15214">
        <f t="shared" si="980"/>
        <v>6.4291881863537709E-10</v>
      </c>
    </row>
    <row r="15215" spans="30:33" x14ac:dyDescent="0.2">
      <c r="AD15215">
        <f t="shared" si="978"/>
        <v>15213</v>
      </c>
      <c r="AE15215">
        <f t="shared" si="981"/>
        <v>4.2196302164446521E-14</v>
      </c>
      <c r="AF15215">
        <f t="shared" si="979"/>
        <v>2.6330492550614614E-11</v>
      </c>
      <c r="AG15215">
        <f t="shared" si="980"/>
        <v>6.4193234482772493E-10</v>
      </c>
    </row>
    <row r="15216" spans="30:33" x14ac:dyDescent="0.2">
      <c r="AD15216">
        <f t="shared" si="978"/>
        <v>15214</v>
      </c>
      <c r="AE15216">
        <f t="shared" si="981"/>
        <v>4.2128788080983403E-14</v>
      </c>
      <c r="AF15216">
        <f t="shared" si="979"/>
        <v>2.6288363762533629E-11</v>
      </c>
      <c r="AG15216">
        <f t="shared" si="980"/>
        <v>6.4094738186408145E-10</v>
      </c>
    </row>
    <row r="15217" spans="30:33" x14ac:dyDescent="0.2">
      <c r="AD15217">
        <f t="shared" si="978"/>
        <v>15215</v>
      </c>
      <c r="AE15217">
        <f t="shared" si="981"/>
        <v>4.2061382020053826E-14</v>
      </c>
      <c r="AF15217">
        <f t="shared" si="979"/>
        <v>2.6246302380513574E-11</v>
      </c>
      <c r="AG15217">
        <f t="shared" si="980"/>
        <v>6.3996392743511895E-10</v>
      </c>
    </row>
    <row r="15218" spans="30:33" x14ac:dyDescent="0.2">
      <c r="AD15218">
        <f t="shared" si="978"/>
        <v>15216</v>
      </c>
      <c r="AE15218">
        <f t="shared" si="981"/>
        <v>4.199408380882174E-14</v>
      </c>
      <c r="AF15218">
        <f t="shared" si="979"/>
        <v>2.6204308296704751E-11</v>
      </c>
      <c r="AG15218">
        <f t="shared" si="980"/>
        <v>6.3898197923503157E-10</v>
      </c>
    </row>
    <row r="15219" spans="30:33" x14ac:dyDescent="0.2">
      <c r="AD15219">
        <f t="shared" si="978"/>
        <v>15217</v>
      </c>
      <c r="AE15219">
        <f t="shared" si="981"/>
        <v>4.1926893274727622E-14</v>
      </c>
      <c r="AF15219">
        <f t="shared" si="979"/>
        <v>2.6162381403430022E-11</v>
      </c>
      <c r="AG15219">
        <f t="shared" si="980"/>
        <v>6.3800153496153019E-10</v>
      </c>
    </row>
    <row r="15220" spans="30:33" x14ac:dyDescent="0.2">
      <c r="AD15220">
        <f t="shared" si="978"/>
        <v>15218</v>
      </c>
      <c r="AE15220">
        <f t="shared" si="981"/>
        <v>4.1859810245488055E-14</v>
      </c>
      <c r="AF15220">
        <f t="shared" si="979"/>
        <v>2.6120521593184533E-11</v>
      </c>
      <c r="AG15220">
        <f t="shared" si="980"/>
        <v>6.3702259231583719E-10</v>
      </c>
    </row>
    <row r="15221" spans="30:33" x14ac:dyDescent="0.2">
      <c r="AD15221">
        <f t="shared" si="978"/>
        <v>15219</v>
      </c>
      <c r="AE15221">
        <f t="shared" si="981"/>
        <v>4.1792834549095272E-14</v>
      </c>
      <c r="AF15221">
        <f t="shared" si="979"/>
        <v>2.6078728758635436E-11</v>
      </c>
      <c r="AG15221">
        <f t="shared" si="980"/>
        <v>6.3604514900268095E-10</v>
      </c>
    </row>
    <row r="15222" spans="30:33" x14ac:dyDescent="0.2">
      <c r="AD15222">
        <f t="shared" si="978"/>
        <v>15220</v>
      </c>
      <c r="AE15222">
        <f t="shared" si="981"/>
        <v>4.1725966013816719E-14</v>
      </c>
      <c r="AF15222">
        <f t="shared" si="979"/>
        <v>2.6037002792621617E-11</v>
      </c>
      <c r="AG15222">
        <f t="shared" si="980"/>
        <v>6.3506920273029047E-10</v>
      </c>
    </row>
    <row r="15223" spans="30:33" x14ac:dyDescent="0.2">
      <c r="AD15223">
        <f t="shared" si="978"/>
        <v>15221</v>
      </c>
      <c r="AE15223">
        <f t="shared" si="981"/>
        <v>4.1659204468194602E-14</v>
      </c>
      <c r="AF15223">
        <f t="shared" si="979"/>
        <v>2.5995343588153421E-11</v>
      </c>
      <c r="AG15223">
        <f t="shared" si="980"/>
        <v>6.3409475121039002E-10</v>
      </c>
    </row>
    <row r="15224" spans="30:33" x14ac:dyDescent="0.2">
      <c r="AD15224">
        <f t="shared" si="978"/>
        <v>15222</v>
      </c>
      <c r="AE15224">
        <f t="shared" si="981"/>
        <v>4.1592549741045494E-14</v>
      </c>
      <c r="AF15224">
        <f t="shared" si="979"/>
        <v>2.5953751038412373E-11</v>
      </c>
      <c r="AG15224">
        <f t="shared" si="980"/>
        <v>6.3312179215819455E-10</v>
      </c>
    </row>
    <row r="15225" spans="30:33" x14ac:dyDescent="0.2">
      <c r="AD15225">
        <f t="shared" si="978"/>
        <v>15223</v>
      </c>
      <c r="AE15225">
        <f t="shared" si="981"/>
        <v>4.1526001661459814E-14</v>
      </c>
      <c r="AF15225">
        <f t="shared" si="979"/>
        <v>2.5912225036750913E-11</v>
      </c>
      <c r="AG15225">
        <f t="shared" si="980"/>
        <v>6.3215032329240271E-10</v>
      </c>
    </row>
    <row r="15226" spans="30:33" x14ac:dyDescent="0.2">
      <c r="AD15226">
        <f t="shared" si="978"/>
        <v>15224</v>
      </c>
      <c r="AE15226">
        <f t="shared" si="981"/>
        <v>4.1459560058801482E-14</v>
      </c>
      <c r="AF15226">
        <f t="shared" si="979"/>
        <v>2.5870765476692111E-11</v>
      </c>
      <c r="AG15226">
        <f t="shared" si="980"/>
        <v>6.3118034233519379E-10</v>
      </c>
    </row>
    <row r="15227" spans="30:33" x14ac:dyDescent="0.2">
      <c r="AD15227">
        <f t="shared" si="978"/>
        <v>15225</v>
      </c>
      <c r="AE15227">
        <f t="shared" si="981"/>
        <v>4.1393224762707397E-14</v>
      </c>
      <c r="AF15227">
        <f t="shared" si="979"/>
        <v>2.5829372251929403E-11</v>
      </c>
      <c r="AG15227">
        <f t="shared" si="980"/>
        <v>6.3021184701222012E-10</v>
      </c>
    </row>
    <row r="15228" spans="30:33" x14ac:dyDescent="0.2">
      <c r="AD15228">
        <f t="shared" si="978"/>
        <v>15226</v>
      </c>
      <c r="AE15228">
        <f t="shared" si="981"/>
        <v>4.1326995603087062E-14</v>
      </c>
      <c r="AF15228">
        <f t="shared" si="979"/>
        <v>2.5788045256326316E-11</v>
      </c>
      <c r="AG15228">
        <f t="shared" si="980"/>
        <v>6.2924483505260364E-10</v>
      </c>
    </row>
    <row r="15229" spans="30:33" x14ac:dyDescent="0.2">
      <c r="AD15229">
        <f t="shared" si="978"/>
        <v>15227</v>
      </c>
      <c r="AE15229">
        <f t="shared" si="981"/>
        <v>4.1260872410122127E-14</v>
      </c>
      <c r="AF15229">
        <f t="shared" si="979"/>
        <v>2.5746784383916194E-11</v>
      </c>
      <c r="AG15229">
        <f t="shared" si="980"/>
        <v>6.2827930418892959E-10</v>
      </c>
    </row>
    <row r="15230" spans="30:33" x14ac:dyDescent="0.2">
      <c r="AD15230">
        <f t="shared" si="978"/>
        <v>15228</v>
      </c>
      <c r="AE15230">
        <f t="shared" si="981"/>
        <v>4.1194855014265927E-14</v>
      </c>
      <c r="AF15230">
        <f t="shared" si="979"/>
        <v>2.5705589528901928E-11</v>
      </c>
      <c r="AG15230">
        <f t="shared" si="980"/>
        <v>6.2731525215724154E-10</v>
      </c>
    </row>
    <row r="15231" spans="30:33" x14ac:dyDescent="0.2">
      <c r="AD15231">
        <f t="shared" si="978"/>
        <v>15229</v>
      </c>
      <c r="AE15231">
        <f t="shared" si="981"/>
        <v>4.11289432462431E-14</v>
      </c>
      <c r="AF15231">
        <f t="shared" si="979"/>
        <v>2.5664460585655685E-11</v>
      </c>
      <c r="AG15231">
        <f t="shared" si="980"/>
        <v>6.2635267669703613E-10</v>
      </c>
    </row>
    <row r="15232" spans="30:33" x14ac:dyDescent="0.2">
      <c r="AD15232">
        <f t="shared" si="978"/>
        <v>15230</v>
      </c>
      <c r="AE15232">
        <f t="shared" si="981"/>
        <v>4.1063136937049115E-14</v>
      </c>
      <c r="AF15232">
        <f t="shared" si="979"/>
        <v>2.5623397448718635E-11</v>
      </c>
      <c r="AG15232">
        <f t="shared" si="980"/>
        <v>6.2539157555125801E-10</v>
      </c>
    </row>
    <row r="15233" spans="30:33" x14ac:dyDescent="0.2">
      <c r="AD15233">
        <f t="shared" si="978"/>
        <v>15231</v>
      </c>
      <c r="AE15233">
        <f t="shared" si="981"/>
        <v>4.0997435917949835E-14</v>
      </c>
      <c r="AF15233">
        <f t="shared" si="979"/>
        <v>2.5582400012800684E-11</v>
      </c>
      <c r="AG15233">
        <f t="shared" si="980"/>
        <v>6.2443194646629392E-10</v>
      </c>
    </row>
    <row r="15234" spans="30:33" x14ac:dyDescent="0.2">
      <c r="AD15234">
        <f t="shared" si="978"/>
        <v>15232</v>
      </c>
      <c r="AE15234">
        <f t="shared" si="981"/>
        <v>4.0931840020481113E-14</v>
      </c>
      <c r="AF15234">
        <f t="shared" si="979"/>
        <v>2.5541468172780201E-11</v>
      </c>
      <c r="AG15234">
        <f t="shared" si="980"/>
        <v>6.2347378719196827E-10</v>
      </c>
    </row>
    <row r="15235" spans="30:33" x14ac:dyDescent="0.2">
      <c r="AD15235">
        <f t="shared" si="978"/>
        <v>15233</v>
      </c>
      <c r="AE15235">
        <f t="shared" si="981"/>
        <v>4.0866349076448341E-14</v>
      </c>
      <c r="AF15235">
        <f t="shared" si="979"/>
        <v>2.5500601823703753E-11</v>
      </c>
      <c r="AG15235">
        <f t="shared" si="980"/>
        <v>6.2251709548153763E-10</v>
      </c>
    </row>
    <row r="15236" spans="30:33" x14ac:dyDescent="0.2">
      <c r="AD15236">
        <f t="shared" si="978"/>
        <v>15234</v>
      </c>
      <c r="AE15236">
        <f t="shared" si="981"/>
        <v>4.0800962917926025E-14</v>
      </c>
      <c r="AF15236">
        <f t="shared" si="979"/>
        <v>2.5459800860785826E-11</v>
      </c>
      <c r="AG15236">
        <f t="shared" si="980"/>
        <v>6.215618690916851E-10</v>
      </c>
    </row>
    <row r="15237" spans="30:33" x14ac:dyDescent="0.2">
      <c r="AD15237">
        <f t="shared" si="978"/>
        <v>15235</v>
      </c>
      <c r="AE15237">
        <f t="shared" si="981"/>
        <v>4.0735681377257342E-14</v>
      </c>
      <c r="AF15237">
        <f t="shared" si="979"/>
        <v>2.5419065179408568E-11</v>
      </c>
      <c r="AG15237">
        <f t="shared" si="980"/>
        <v>6.2060810578251557E-10</v>
      </c>
    </row>
    <row r="15238" spans="30:33" x14ac:dyDescent="0.2">
      <c r="AD15238">
        <f t="shared" si="978"/>
        <v>15236</v>
      </c>
      <c r="AE15238">
        <f t="shared" si="981"/>
        <v>4.0670504287053725E-14</v>
      </c>
      <c r="AF15238">
        <f t="shared" si="979"/>
        <v>2.5378394675121513E-11</v>
      </c>
      <c r="AG15238">
        <f t="shared" si="980"/>
        <v>6.1965580331755055E-10</v>
      </c>
    </row>
    <row r="15239" spans="30:33" x14ac:dyDescent="0.2">
      <c r="AD15239">
        <f t="shared" si="978"/>
        <v>15237</v>
      </c>
      <c r="AE15239">
        <f t="shared" si="981"/>
        <v>4.0605431480194437E-14</v>
      </c>
      <c r="AF15239">
        <f t="shared" si="979"/>
        <v>2.5337789243641319E-11</v>
      </c>
      <c r="AG15239">
        <f t="shared" si="980"/>
        <v>6.1870495946372269E-10</v>
      </c>
    </row>
    <row r="15240" spans="30:33" x14ac:dyDescent="0.2">
      <c r="AD15240">
        <f t="shared" si="978"/>
        <v>15238</v>
      </c>
      <c r="AE15240">
        <f t="shared" si="981"/>
        <v>4.0540462789826126E-14</v>
      </c>
      <c r="AF15240">
        <f t="shared" si="979"/>
        <v>2.529724878085149E-11</v>
      </c>
      <c r="AG15240">
        <f t="shared" si="980"/>
        <v>6.1775557199137049E-10</v>
      </c>
    </row>
    <row r="15241" spans="30:33" x14ac:dyDescent="0.2">
      <c r="AD15241">
        <f t="shared" si="978"/>
        <v>15239</v>
      </c>
      <c r="AE15241">
        <f t="shared" si="981"/>
        <v>4.0475598049362402E-14</v>
      </c>
      <c r="AF15241">
        <f t="shared" si="979"/>
        <v>2.5256773182802127E-11</v>
      </c>
      <c r="AG15241">
        <f t="shared" si="980"/>
        <v>6.1680763867423368E-10</v>
      </c>
    </row>
    <row r="15242" spans="30:33" x14ac:dyDescent="0.2">
      <c r="AD15242">
        <f t="shared" si="978"/>
        <v>15240</v>
      </c>
      <c r="AE15242">
        <f t="shared" si="981"/>
        <v>4.0410837092483423E-14</v>
      </c>
      <c r="AF15242">
        <f t="shared" si="979"/>
        <v>2.5216362345709644E-11</v>
      </c>
      <c r="AG15242">
        <f t="shared" si="980"/>
        <v>6.158611572894474E-10</v>
      </c>
    </row>
    <row r="15243" spans="30:33" x14ac:dyDescent="0.2">
      <c r="AD15243">
        <f t="shared" si="978"/>
        <v>15241</v>
      </c>
      <c r="AE15243">
        <f t="shared" si="981"/>
        <v>4.0346179753135446E-14</v>
      </c>
      <c r="AF15243">
        <f t="shared" si="979"/>
        <v>2.5176016165956508E-11</v>
      </c>
      <c r="AG15243">
        <f t="shared" si="980"/>
        <v>6.1491612561753736E-10</v>
      </c>
    </row>
    <row r="15244" spans="30:33" x14ac:dyDescent="0.2">
      <c r="AD15244">
        <f t="shared" si="978"/>
        <v>15242</v>
      </c>
      <c r="AE15244">
        <f t="shared" si="981"/>
        <v>4.0281625865530433E-14</v>
      </c>
      <c r="AF15244">
        <f t="shared" si="979"/>
        <v>2.5135734540090975E-11</v>
      </c>
      <c r="AG15244">
        <f t="shared" si="980"/>
        <v>6.1397254144241485E-10</v>
      </c>
    </row>
    <row r="15245" spans="30:33" x14ac:dyDescent="0.2">
      <c r="AD15245">
        <f t="shared" si="978"/>
        <v>15243</v>
      </c>
      <c r="AE15245">
        <f t="shared" si="981"/>
        <v>4.0217175264145576E-14</v>
      </c>
      <c r="AF15245">
        <f t="shared" si="979"/>
        <v>2.5095517364826829E-11</v>
      </c>
      <c r="AG15245">
        <f t="shared" si="980"/>
        <v>6.13030402551371E-10</v>
      </c>
    </row>
    <row r="15246" spans="30:33" x14ac:dyDescent="0.2">
      <c r="AD15246">
        <f t="shared" si="978"/>
        <v>15244</v>
      </c>
      <c r="AE15246">
        <f t="shared" si="981"/>
        <v>4.0152827783722947E-14</v>
      </c>
      <c r="AF15246">
        <f t="shared" si="979"/>
        <v>2.5055364537043104E-11</v>
      </c>
      <c r="AG15246">
        <f t="shared" si="980"/>
        <v>6.1208970673507258E-10</v>
      </c>
    </row>
    <row r="15247" spans="30:33" x14ac:dyDescent="0.2">
      <c r="AD15247">
        <f t="shared" si="978"/>
        <v>15245</v>
      </c>
      <c r="AE15247">
        <f t="shared" si="981"/>
        <v>4.0088583259268987E-14</v>
      </c>
      <c r="AF15247">
        <f t="shared" si="979"/>
        <v>2.5015275953783834E-11</v>
      </c>
      <c r="AG15247">
        <f t="shared" si="980"/>
        <v>6.1115045178755575E-10</v>
      </c>
    </row>
    <row r="15248" spans="30:33" x14ac:dyDescent="0.2">
      <c r="AD15248">
        <f t="shared" ref="AD15248:AD15311" si="982">AD15247+1</f>
        <v>15246</v>
      </c>
      <c r="AE15248">
        <f t="shared" si="981"/>
        <v>4.0024441526054152E-14</v>
      </c>
      <c r="AF15248">
        <f t="shared" ref="AF15248:AF15311" si="983">AF15247*$AF$3</f>
        <v>2.4975251512257779E-11</v>
      </c>
      <c r="AG15248">
        <f t="shared" ref="AG15248:AG15311" si="984">AD15248*AE15248</f>
        <v>6.1021263550622157E-10</v>
      </c>
    </row>
    <row r="15249" spans="30:33" x14ac:dyDescent="0.2">
      <c r="AD15249">
        <f t="shared" si="982"/>
        <v>15247</v>
      </c>
      <c r="AE15249">
        <f t="shared" si="981"/>
        <v>3.9960402419612462E-14</v>
      </c>
      <c r="AF15249">
        <f t="shared" si="983"/>
        <v>2.4935291109838165E-11</v>
      </c>
      <c r="AG15249">
        <f t="shared" si="984"/>
        <v>6.0927625569183117E-10</v>
      </c>
    </row>
    <row r="15250" spans="30:33" x14ac:dyDescent="0.2">
      <c r="AD15250">
        <f t="shared" si="982"/>
        <v>15248</v>
      </c>
      <c r="AE15250">
        <f t="shared" si="981"/>
        <v>3.989646577574108E-14</v>
      </c>
      <c r="AF15250">
        <f t="shared" si="983"/>
        <v>2.4895394644062422E-11</v>
      </c>
      <c r="AG15250">
        <f t="shared" si="984"/>
        <v>6.0834131014849994E-10</v>
      </c>
    </row>
    <row r="15251" spans="30:33" x14ac:dyDescent="0.2">
      <c r="AD15251">
        <f t="shared" si="982"/>
        <v>15249</v>
      </c>
      <c r="AE15251">
        <f t="shared" ref="AE15251:AE15314" si="985">AF15250*$AE$3</f>
        <v>3.9832631430499892E-14</v>
      </c>
      <c r="AF15251">
        <f t="shared" si="983"/>
        <v>2.4855562012631919E-11</v>
      </c>
      <c r="AG15251">
        <f t="shared" si="984"/>
        <v>6.0740779668369282E-10</v>
      </c>
    </row>
    <row r="15252" spans="30:33" x14ac:dyDescent="0.2">
      <c r="AD15252">
        <f t="shared" si="982"/>
        <v>15250</v>
      </c>
      <c r="AE15252">
        <f t="shared" si="985"/>
        <v>3.976889922021109E-14</v>
      </c>
      <c r="AF15252">
        <f t="shared" si="983"/>
        <v>2.4815793113411709E-11</v>
      </c>
      <c r="AG15252">
        <f t="shared" si="984"/>
        <v>6.0647571310821912E-10</v>
      </c>
    </row>
    <row r="15253" spans="30:33" x14ac:dyDescent="0.2">
      <c r="AD15253">
        <f t="shared" si="982"/>
        <v>15251</v>
      </c>
      <c r="AE15253">
        <f t="shared" si="985"/>
        <v>3.9705268981458754E-14</v>
      </c>
      <c r="AF15253">
        <f t="shared" si="983"/>
        <v>2.477608784443025E-11</v>
      </c>
      <c r="AG15253">
        <f t="shared" si="984"/>
        <v>6.055450572362274E-10</v>
      </c>
    </row>
    <row r="15254" spans="30:33" x14ac:dyDescent="0.2">
      <c r="AD15254">
        <f t="shared" si="982"/>
        <v>15252</v>
      </c>
      <c r="AE15254">
        <f t="shared" si="985"/>
        <v>3.9641740551088419E-14</v>
      </c>
      <c r="AF15254">
        <f t="shared" si="983"/>
        <v>2.4736446103879161E-11</v>
      </c>
      <c r="AG15254">
        <f t="shared" si="984"/>
        <v>6.046158268852006E-10</v>
      </c>
    </row>
    <row r="15255" spans="30:33" x14ac:dyDescent="0.2">
      <c r="AD15255">
        <f t="shared" si="982"/>
        <v>15253</v>
      </c>
      <c r="AE15255">
        <f t="shared" si="985"/>
        <v>3.9578313766206676E-14</v>
      </c>
      <c r="AF15255">
        <f t="shared" si="983"/>
        <v>2.4696867790112953E-11</v>
      </c>
      <c r="AG15255">
        <f t="shared" si="984"/>
        <v>6.0368801987595039E-10</v>
      </c>
    </row>
    <row r="15256" spans="30:33" x14ac:dyDescent="0.2">
      <c r="AD15256">
        <f t="shared" si="982"/>
        <v>15254</v>
      </c>
      <c r="AE15256">
        <f t="shared" si="985"/>
        <v>3.9514988464180743E-14</v>
      </c>
      <c r="AF15256">
        <f t="shared" si="983"/>
        <v>2.465735280164877E-11</v>
      </c>
      <c r="AG15256">
        <f t="shared" si="984"/>
        <v>6.0276163403261304E-10</v>
      </c>
    </row>
    <row r="15257" spans="30:33" x14ac:dyDescent="0.2">
      <c r="AD15257">
        <f t="shared" si="982"/>
        <v>15255</v>
      </c>
      <c r="AE15257">
        <f t="shared" si="985"/>
        <v>3.9451764482638048E-14</v>
      </c>
      <c r="AF15257">
        <f t="shared" si="983"/>
        <v>2.4617901037166131E-11</v>
      </c>
      <c r="AG15257">
        <f t="shared" si="984"/>
        <v>6.0183666718264343E-10</v>
      </c>
    </row>
    <row r="15258" spans="30:33" x14ac:dyDescent="0.2">
      <c r="AD15258">
        <f t="shared" si="982"/>
        <v>15256</v>
      </c>
      <c r="AE15258">
        <f t="shared" si="985"/>
        <v>3.9388641659465826E-14</v>
      </c>
      <c r="AF15258">
        <f t="shared" si="983"/>
        <v>2.4578512395506663E-11</v>
      </c>
      <c r="AG15258">
        <f t="shared" si="984"/>
        <v>6.0091311715681065E-10</v>
      </c>
    </row>
    <row r="15259" spans="30:33" x14ac:dyDescent="0.2">
      <c r="AD15259">
        <f t="shared" si="982"/>
        <v>15257</v>
      </c>
      <c r="AE15259">
        <f t="shared" si="985"/>
        <v>3.9325619832810676E-14</v>
      </c>
      <c r="AF15259">
        <f t="shared" si="983"/>
        <v>2.4539186775673852E-11</v>
      </c>
      <c r="AG15259">
        <f t="shared" si="984"/>
        <v>5.9999098178919253E-10</v>
      </c>
    </row>
    <row r="15260" spans="30:33" x14ac:dyDescent="0.2">
      <c r="AD15260">
        <f t="shared" si="982"/>
        <v>15258</v>
      </c>
      <c r="AE15260">
        <f t="shared" si="985"/>
        <v>3.9262698841078179E-14</v>
      </c>
      <c r="AF15260">
        <f t="shared" si="983"/>
        <v>2.4499924076832772E-11</v>
      </c>
      <c r="AG15260">
        <f t="shared" si="984"/>
        <v>5.9907025891717084E-10</v>
      </c>
    </row>
    <row r="15261" spans="30:33" x14ac:dyDescent="0.2">
      <c r="AD15261">
        <f t="shared" si="982"/>
        <v>15259</v>
      </c>
      <c r="AE15261">
        <f t="shared" si="985"/>
        <v>3.9199878522932451E-14</v>
      </c>
      <c r="AF15261">
        <f t="shared" si="983"/>
        <v>2.4460724198309837E-11</v>
      </c>
      <c r="AG15261">
        <f t="shared" si="984"/>
        <v>5.9815094638142628E-10</v>
      </c>
    </row>
    <row r="15262" spans="30:33" x14ac:dyDescent="0.2">
      <c r="AD15262">
        <f t="shared" si="982"/>
        <v>15260</v>
      </c>
      <c r="AE15262">
        <f t="shared" si="985"/>
        <v>3.9137158717295758E-14</v>
      </c>
      <c r="AF15262">
        <f t="shared" si="983"/>
        <v>2.4421587039592541E-11</v>
      </c>
      <c r="AG15262">
        <f t="shared" si="984"/>
        <v>5.9723304202593325E-10</v>
      </c>
    </row>
    <row r="15263" spans="30:33" x14ac:dyDescent="0.2">
      <c r="AD15263">
        <f t="shared" si="982"/>
        <v>15261</v>
      </c>
      <c r="AE15263">
        <f t="shared" si="985"/>
        <v>3.9074539263348081E-14</v>
      </c>
      <c r="AF15263">
        <f t="shared" si="983"/>
        <v>2.4382512500329192E-11</v>
      </c>
      <c r="AG15263">
        <f t="shared" si="984"/>
        <v>5.9631654369795504E-10</v>
      </c>
    </row>
    <row r="15264" spans="30:33" x14ac:dyDescent="0.2">
      <c r="AD15264">
        <f t="shared" si="982"/>
        <v>15262</v>
      </c>
      <c r="AE15264">
        <f t="shared" si="985"/>
        <v>3.9012020000526724E-14</v>
      </c>
      <c r="AF15264">
        <f t="shared" si="983"/>
        <v>2.4343500480328664E-11</v>
      </c>
      <c r="AG15264">
        <f t="shared" si="984"/>
        <v>5.9540144924803883E-10</v>
      </c>
    </row>
    <row r="15265" spans="30:33" x14ac:dyDescent="0.2">
      <c r="AD15265">
        <f t="shared" si="982"/>
        <v>15263</v>
      </c>
      <c r="AE15265">
        <f t="shared" si="985"/>
        <v>3.8949600768525879E-14</v>
      </c>
      <c r="AF15265">
        <f t="shared" si="983"/>
        <v>2.4304550879560137E-11</v>
      </c>
      <c r="AG15265">
        <f t="shared" si="984"/>
        <v>5.9448775653001045E-10</v>
      </c>
    </row>
    <row r="15266" spans="30:33" x14ac:dyDescent="0.2">
      <c r="AD15266">
        <f t="shared" si="982"/>
        <v>15264</v>
      </c>
      <c r="AE15266">
        <f t="shared" si="985"/>
        <v>3.888728140729624E-14</v>
      </c>
      <c r="AF15266">
        <f t="shared" si="983"/>
        <v>2.4265663598152839E-11</v>
      </c>
      <c r="AG15266">
        <f t="shared" si="984"/>
        <v>5.9357546340096981E-10</v>
      </c>
    </row>
    <row r="15267" spans="30:33" x14ac:dyDescent="0.2">
      <c r="AD15267">
        <f t="shared" si="982"/>
        <v>15265</v>
      </c>
      <c r="AE15267">
        <f t="shared" si="985"/>
        <v>3.8825061757044564E-14</v>
      </c>
      <c r="AF15267">
        <f t="shared" si="983"/>
        <v>2.4226838536395792E-11</v>
      </c>
      <c r="AG15267">
        <f t="shared" si="984"/>
        <v>5.9266456772128521E-10</v>
      </c>
    </row>
    <row r="15268" spans="30:33" x14ac:dyDescent="0.2">
      <c r="AD15268">
        <f t="shared" si="982"/>
        <v>15266</v>
      </c>
      <c r="AE15268">
        <f t="shared" si="985"/>
        <v>3.8762941658233287E-14</v>
      </c>
      <c r="AF15268">
        <f t="shared" si="983"/>
        <v>2.4188075594737558E-11</v>
      </c>
      <c r="AG15268">
        <f t="shared" si="984"/>
        <v>5.9175506735458933E-10</v>
      </c>
    </row>
    <row r="15269" spans="30:33" x14ac:dyDescent="0.2">
      <c r="AD15269">
        <f t="shared" si="982"/>
        <v>15267</v>
      </c>
      <c r="AE15269">
        <f t="shared" si="985"/>
        <v>3.8700920951580109E-14</v>
      </c>
      <c r="AF15269">
        <f t="shared" si="983"/>
        <v>2.4149374673785977E-11</v>
      </c>
      <c r="AG15269">
        <f t="shared" si="984"/>
        <v>5.9084696016777351E-10</v>
      </c>
    </row>
    <row r="15270" spans="30:33" x14ac:dyDescent="0.2">
      <c r="AD15270">
        <f t="shared" si="982"/>
        <v>15268</v>
      </c>
      <c r="AE15270">
        <f t="shared" si="985"/>
        <v>3.8638999478057582E-14</v>
      </c>
      <c r="AF15270">
        <f t="shared" si="983"/>
        <v>2.4110735674307918E-11</v>
      </c>
      <c r="AG15270">
        <f t="shared" si="984"/>
        <v>5.8994024403098313E-10</v>
      </c>
    </row>
    <row r="15271" spans="30:33" x14ac:dyDescent="0.2">
      <c r="AD15271">
        <f t="shared" si="982"/>
        <v>15269</v>
      </c>
      <c r="AE15271">
        <f t="shared" si="985"/>
        <v>3.8577177078892687E-14</v>
      </c>
      <c r="AF15271">
        <f t="shared" si="983"/>
        <v>2.4072158497229025E-11</v>
      </c>
      <c r="AG15271">
        <f t="shared" si="984"/>
        <v>5.8903491681761241E-10</v>
      </c>
    </row>
    <row r="15272" spans="30:33" x14ac:dyDescent="0.2">
      <c r="AD15272">
        <f t="shared" si="982"/>
        <v>15270</v>
      </c>
      <c r="AE15272">
        <f t="shared" si="985"/>
        <v>3.8515453595566457E-14</v>
      </c>
      <c r="AF15272">
        <f t="shared" si="983"/>
        <v>2.4033643043633457E-11</v>
      </c>
      <c r="AG15272">
        <f t="shared" si="984"/>
        <v>5.8813097640429979E-10</v>
      </c>
    </row>
    <row r="15273" spans="30:33" x14ac:dyDescent="0.2">
      <c r="AD15273">
        <f t="shared" si="982"/>
        <v>15271</v>
      </c>
      <c r="AE15273">
        <f t="shared" si="985"/>
        <v>3.8453828869813548E-14</v>
      </c>
      <c r="AF15273">
        <f t="shared" si="983"/>
        <v>2.3995189214763642E-11</v>
      </c>
      <c r="AG15273">
        <f t="shared" si="984"/>
        <v>5.8722842067092272E-10</v>
      </c>
    </row>
    <row r="15274" spans="30:33" x14ac:dyDescent="0.2">
      <c r="AD15274">
        <f t="shared" si="982"/>
        <v>15272</v>
      </c>
      <c r="AE15274">
        <f t="shared" si="985"/>
        <v>3.8392302743621843E-14</v>
      </c>
      <c r="AF15274">
        <f t="shared" si="983"/>
        <v>2.395679691202002E-11</v>
      </c>
      <c r="AG15274">
        <f t="shared" si="984"/>
        <v>5.8632724750059275E-10</v>
      </c>
    </row>
    <row r="15275" spans="30:33" x14ac:dyDescent="0.2">
      <c r="AD15275">
        <f t="shared" si="982"/>
        <v>15273</v>
      </c>
      <c r="AE15275">
        <f t="shared" si="985"/>
        <v>3.833087505923205E-14</v>
      </c>
      <c r="AF15275">
        <f t="shared" si="983"/>
        <v>2.3918466036960785E-11</v>
      </c>
      <c r="AG15275">
        <f t="shared" si="984"/>
        <v>5.8542745477965113E-10</v>
      </c>
    </row>
    <row r="15276" spans="30:33" x14ac:dyDescent="0.2">
      <c r="AD15276">
        <f t="shared" si="982"/>
        <v>15274</v>
      </c>
      <c r="AE15276">
        <f t="shared" si="985"/>
        <v>3.8269545659137271E-14</v>
      </c>
      <c r="AF15276">
        <f t="shared" si="983"/>
        <v>2.3880196491301646E-11</v>
      </c>
      <c r="AG15276">
        <f t="shared" si="984"/>
        <v>5.8452904039766264E-10</v>
      </c>
    </row>
    <row r="15277" spans="30:33" x14ac:dyDescent="0.2">
      <c r="AD15277">
        <f t="shared" si="982"/>
        <v>15275</v>
      </c>
      <c r="AE15277">
        <f t="shared" si="985"/>
        <v>3.8208314386082653E-14</v>
      </c>
      <c r="AF15277">
        <f t="shared" si="983"/>
        <v>2.3841988176915563E-11</v>
      </c>
      <c r="AG15277">
        <f t="shared" si="984"/>
        <v>5.836320022474125E-10</v>
      </c>
    </row>
    <row r="15278" spans="30:33" x14ac:dyDescent="0.2">
      <c r="AD15278">
        <f t="shared" si="982"/>
        <v>15276</v>
      </c>
      <c r="AE15278">
        <f t="shared" si="985"/>
        <v>3.8147181083064917E-14</v>
      </c>
      <c r="AF15278">
        <f t="shared" si="983"/>
        <v>2.3803840995832498E-11</v>
      </c>
      <c r="AG15278">
        <f t="shared" si="984"/>
        <v>5.827363382248997E-10</v>
      </c>
    </row>
    <row r="15279" spans="30:33" x14ac:dyDescent="0.2">
      <c r="AD15279">
        <f t="shared" si="982"/>
        <v>15277</v>
      </c>
      <c r="AE15279">
        <f t="shared" si="985"/>
        <v>3.8086145593332016E-14</v>
      </c>
      <c r="AF15279">
        <f t="shared" si="983"/>
        <v>2.3765754850239164E-11</v>
      </c>
      <c r="AG15279">
        <f t="shared" si="984"/>
        <v>5.8184204622933322E-10</v>
      </c>
    </row>
    <row r="15280" spans="30:33" x14ac:dyDescent="0.2">
      <c r="AD15280">
        <f t="shared" si="982"/>
        <v>15278</v>
      </c>
      <c r="AE15280">
        <f t="shared" si="985"/>
        <v>3.8025207760382681E-14</v>
      </c>
      <c r="AF15280">
        <f t="shared" si="983"/>
        <v>2.3727729642478781E-11</v>
      </c>
      <c r="AG15280">
        <f t="shared" si="984"/>
        <v>5.8094912416312656E-10</v>
      </c>
    </row>
    <row r="15281" spans="30:33" x14ac:dyDescent="0.2">
      <c r="AD15281">
        <f t="shared" si="982"/>
        <v>15279</v>
      </c>
      <c r="AE15281">
        <f t="shared" si="985"/>
        <v>3.7964367427966065E-14</v>
      </c>
      <c r="AF15281">
        <f t="shared" si="983"/>
        <v>2.3689765275050812E-11</v>
      </c>
      <c r="AG15281">
        <f t="shared" si="984"/>
        <v>5.8005756993189356E-10</v>
      </c>
    </row>
    <row r="15282" spans="30:33" x14ac:dyDescent="0.2">
      <c r="AD15282">
        <f t="shared" si="982"/>
        <v>15280</v>
      </c>
      <c r="AE15282">
        <f t="shared" si="985"/>
        <v>3.7903624440081315E-14</v>
      </c>
      <c r="AF15282">
        <f t="shared" si="983"/>
        <v>2.3651861650610731E-11</v>
      </c>
      <c r="AG15282">
        <f t="shared" si="984"/>
        <v>5.7916738144444252E-10</v>
      </c>
    </row>
    <row r="15283" spans="30:33" x14ac:dyDescent="0.2">
      <c r="AD15283">
        <f t="shared" si="982"/>
        <v>15281</v>
      </c>
      <c r="AE15283">
        <f t="shared" si="985"/>
        <v>3.784297864097719E-14</v>
      </c>
      <c r="AF15283">
        <f t="shared" si="983"/>
        <v>2.3614018671969754E-11</v>
      </c>
      <c r="AG15283">
        <f t="shared" si="984"/>
        <v>5.7827855661277241E-10</v>
      </c>
    </row>
    <row r="15284" spans="30:33" x14ac:dyDescent="0.2">
      <c r="AD15284">
        <f t="shared" si="982"/>
        <v>15282</v>
      </c>
      <c r="AE15284">
        <f t="shared" si="985"/>
        <v>3.7782429875151625E-14</v>
      </c>
      <c r="AF15284">
        <f t="shared" si="983"/>
        <v>2.3576236242094601E-11</v>
      </c>
      <c r="AG15284">
        <f t="shared" si="984"/>
        <v>5.7739109335206713E-10</v>
      </c>
    </row>
    <row r="15285" spans="30:33" x14ac:dyDescent="0.2">
      <c r="AD15285">
        <f t="shared" si="982"/>
        <v>15283</v>
      </c>
      <c r="AE15285">
        <f t="shared" si="985"/>
        <v>3.7721977987351379E-14</v>
      </c>
      <c r="AF15285">
        <f t="shared" si="983"/>
        <v>2.3538514264107249E-11</v>
      </c>
      <c r="AG15285">
        <f t="shared" si="984"/>
        <v>5.7650498958069111E-10</v>
      </c>
    </row>
    <row r="15286" spans="30:33" x14ac:dyDescent="0.2">
      <c r="AD15286">
        <f t="shared" si="982"/>
        <v>15284</v>
      </c>
      <c r="AE15286">
        <f t="shared" si="985"/>
        <v>3.7661622822571613E-14</v>
      </c>
      <c r="AF15286">
        <f t="shared" si="983"/>
        <v>2.3500852641284676E-11</v>
      </c>
      <c r="AG15286">
        <f t="shared" si="984"/>
        <v>5.7562024322018451E-10</v>
      </c>
    </row>
    <row r="15287" spans="30:33" x14ac:dyDescent="0.2">
      <c r="AD15287">
        <f t="shared" si="982"/>
        <v>15285</v>
      </c>
      <c r="AE15287">
        <f t="shared" si="985"/>
        <v>3.7601364226055501E-14</v>
      </c>
      <c r="AF15287">
        <f t="shared" si="983"/>
        <v>2.3463251277058619E-11</v>
      </c>
      <c r="AG15287">
        <f t="shared" si="984"/>
        <v>5.747368521952583E-10</v>
      </c>
    </row>
    <row r="15288" spans="30:33" x14ac:dyDescent="0.2">
      <c r="AD15288">
        <f t="shared" si="982"/>
        <v>15286</v>
      </c>
      <c r="AE15288">
        <f t="shared" si="985"/>
        <v>3.7541202043293805E-14</v>
      </c>
      <c r="AF15288">
        <f t="shared" si="983"/>
        <v>2.3425710075015325E-11</v>
      </c>
      <c r="AG15288">
        <f t="shared" si="984"/>
        <v>5.7385481443378906E-10</v>
      </c>
    </row>
    <row r="15289" spans="30:33" x14ac:dyDescent="0.2">
      <c r="AD15289">
        <f t="shared" si="982"/>
        <v>15287</v>
      </c>
      <c r="AE15289">
        <f t="shared" si="985"/>
        <v>3.7481136120024536E-14</v>
      </c>
      <c r="AF15289">
        <f t="shared" si="983"/>
        <v>2.33882289388953E-11</v>
      </c>
      <c r="AG15289">
        <f t="shared" si="984"/>
        <v>5.7297412786681507E-10</v>
      </c>
    </row>
    <row r="15290" spans="30:33" x14ac:dyDescent="0.2">
      <c r="AD15290">
        <f t="shared" si="982"/>
        <v>15288</v>
      </c>
      <c r="AE15290">
        <f t="shared" si="985"/>
        <v>3.7421166302232497E-14</v>
      </c>
      <c r="AF15290">
        <f t="shared" si="983"/>
        <v>2.3350807772593067E-11</v>
      </c>
      <c r="AG15290">
        <f t="shared" si="984"/>
        <v>5.720947904285304E-10</v>
      </c>
    </row>
    <row r="15291" spans="30:33" x14ac:dyDescent="0.2">
      <c r="AD15291">
        <f t="shared" si="982"/>
        <v>15289</v>
      </c>
      <c r="AE15291">
        <f t="shared" si="985"/>
        <v>3.7361292436148925E-14</v>
      </c>
      <c r="AF15291">
        <f t="shared" si="983"/>
        <v>2.3313446480156917E-11</v>
      </c>
      <c r="AG15291">
        <f t="shared" si="984"/>
        <v>5.7121680005628088E-10</v>
      </c>
    </row>
    <row r="15292" spans="30:33" x14ac:dyDescent="0.2">
      <c r="AD15292">
        <f t="shared" si="982"/>
        <v>15290</v>
      </c>
      <c r="AE15292">
        <f t="shared" si="985"/>
        <v>3.7301514368251083E-14</v>
      </c>
      <c r="AF15292">
        <f t="shared" si="983"/>
        <v>2.3276144965788663E-11</v>
      </c>
      <c r="AG15292">
        <f t="shared" si="984"/>
        <v>5.7034015469055906E-10</v>
      </c>
    </row>
    <row r="15293" spans="30:33" x14ac:dyDescent="0.2">
      <c r="AD15293">
        <f t="shared" si="982"/>
        <v>15291</v>
      </c>
      <c r="AE15293">
        <f t="shared" si="985"/>
        <v>3.7241831945261875E-14</v>
      </c>
      <c r="AF15293">
        <f t="shared" si="983"/>
        <v>2.3238903133843399E-11</v>
      </c>
      <c r="AG15293">
        <f t="shared" si="984"/>
        <v>5.694648522749993E-10</v>
      </c>
    </row>
    <row r="15294" spans="30:33" x14ac:dyDescent="0.2">
      <c r="AD15294">
        <f t="shared" si="982"/>
        <v>15292</v>
      </c>
      <c r="AE15294">
        <f t="shared" si="985"/>
        <v>3.7182245014149456E-14</v>
      </c>
      <c r="AF15294">
        <f t="shared" si="983"/>
        <v>2.3201720888829248E-11</v>
      </c>
      <c r="AG15294">
        <f t="shared" si="984"/>
        <v>5.6859089075637347E-10</v>
      </c>
    </row>
    <row r="15295" spans="30:33" x14ac:dyDescent="0.2">
      <c r="AD15295">
        <f t="shared" si="982"/>
        <v>15293</v>
      </c>
      <c r="AE15295">
        <f t="shared" si="985"/>
        <v>3.7122753422126816E-14</v>
      </c>
      <c r="AF15295">
        <f t="shared" si="983"/>
        <v>2.3164598135407119E-11</v>
      </c>
      <c r="AG15295">
        <f t="shared" si="984"/>
        <v>5.6771826808458536E-10</v>
      </c>
    </row>
    <row r="15296" spans="30:33" x14ac:dyDescent="0.2">
      <c r="AD15296">
        <f t="shared" si="982"/>
        <v>15294</v>
      </c>
      <c r="AE15296">
        <f t="shared" si="985"/>
        <v>3.7063357016651406E-14</v>
      </c>
      <c r="AF15296">
        <f t="shared" si="983"/>
        <v>2.3127534778390466E-11</v>
      </c>
      <c r="AG15296">
        <f t="shared" si="984"/>
        <v>5.6684698221266663E-10</v>
      </c>
    </row>
    <row r="15297" spans="30:33" x14ac:dyDescent="0.2">
      <c r="AD15297">
        <f t="shared" si="982"/>
        <v>15295</v>
      </c>
      <c r="AE15297">
        <f t="shared" si="985"/>
        <v>3.7004055645424765E-14</v>
      </c>
      <c r="AF15297">
        <f t="shared" si="983"/>
        <v>2.3090530722745041E-11</v>
      </c>
      <c r="AG15297">
        <f t="shared" si="984"/>
        <v>5.6597703109677175E-10</v>
      </c>
    </row>
    <row r="15298" spans="30:33" x14ac:dyDescent="0.2">
      <c r="AD15298">
        <f t="shared" si="982"/>
        <v>15296</v>
      </c>
      <c r="AE15298">
        <f t="shared" si="985"/>
        <v>3.6944849156392081E-14</v>
      </c>
      <c r="AF15298">
        <f t="shared" si="983"/>
        <v>2.3053585873588649E-11</v>
      </c>
      <c r="AG15298">
        <f t="shared" si="984"/>
        <v>5.6510841269617326E-10</v>
      </c>
    </row>
    <row r="15299" spans="30:33" x14ac:dyDescent="0.2">
      <c r="AD15299">
        <f t="shared" si="982"/>
        <v>15297</v>
      </c>
      <c r="AE15299">
        <f t="shared" si="985"/>
        <v>3.6885737397741856E-14</v>
      </c>
      <c r="AF15299">
        <f t="shared" si="983"/>
        <v>2.3016700136190906E-11</v>
      </c>
      <c r="AG15299">
        <f t="shared" si="984"/>
        <v>5.642411249732572E-10</v>
      </c>
    </row>
    <row r="15300" spans="30:33" x14ac:dyDescent="0.2">
      <c r="AD15300">
        <f t="shared" si="982"/>
        <v>15298</v>
      </c>
      <c r="AE15300">
        <f t="shared" si="985"/>
        <v>3.6826720217905467E-14</v>
      </c>
      <c r="AF15300">
        <f t="shared" si="983"/>
        <v>2.2979873415972999E-11</v>
      </c>
      <c r="AG15300">
        <f t="shared" si="984"/>
        <v>5.6337516589351785E-10</v>
      </c>
    </row>
    <row r="15301" spans="30:33" x14ac:dyDescent="0.2">
      <c r="AD15301">
        <f t="shared" si="982"/>
        <v>15299</v>
      </c>
      <c r="AE15301">
        <f t="shared" si="985"/>
        <v>3.6767797465556818E-14</v>
      </c>
      <c r="AF15301">
        <f t="shared" si="983"/>
        <v>2.2943105618507442E-11</v>
      </c>
      <c r="AG15301">
        <f t="shared" si="984"/>
        <v>5.6251053342555379E-10</v>
      </c>
    </row>
    <row r="15302" spans="30:33" x14ac:dyDescent="0.2">
      <c r="AD15302">
        <f t="shared" si="982"/>
        <v>15300</v>
      </c>
      <c r="AE15302">
        <f t="shared" si="985"/>
        <v>3.6708968989611925E-14</v>
      </c>
      <c r="AF15302">
        <f t="shared" si="983"/>
        <v>2.2906396649517829E-11</v>
      </c>
      <c r="AG15302">
        <f t="shared" si="984"/>
        <v>5.6164722554106242E-10</v>
      </c>
    </row>
    <row r="15303" spans="30:33" x14ac:dyDescent="0.2">
      <c r="AD15303">
        <f t="shared" si="982"/>
        <v>15301</v>
      </c>
      <c r="AE15303">
        <f t="shared" si="985"/>
        <v>3.665023463922854E-14</v>
      </c>
      <c r="AF15303">
        <f t="shared" si="983"/>
        <v>2.2869746414878598E-11</v>
      </c>
      <c r="AG15303">
        <f t="shared" si="984"/>
        <v>5.6078524021483594E-10</v>
      </c>
    </row>
    <row r="15304" spans="30:33" x14ac:dyDescent="0.2">
      <c r="AD15304">
        <f t="shared" si="982"/>
        <v>15302</v>
      </c>
      <c r="AE15304">
        <f t="shared" si="985"/>
        <v>3.6591594263805773E-14</v>
      </c>
      <c r="AF15304">
        <f t="shared" si="983"/>
        <v>2.2833154820614791E-11</v>
      </c>
      <c r="AG15304">
        <f t="shared" si="984"/>
        <v>5.5992457542475598E-10</v>
      </c>
    </row>
    <row r="15305" spans="30:33" x14ac:dyDescent="0.2">
      <c r="AD15305">
        <f t="shared" si="982"/>
        <v>15303</v>
      </c>
      <c r="AE15305">
        <f t="shared" si="985"/>
        <v>3.6533047712983679E-14</v>
      </c>
      <c r="AF15305">
        <f t="shared" si="983"/>
        <v>2.2796621772901805E-11</v>
      </c>
      <c r="AG15305">
        <f t="shared" si="984"/>
        <v>5.5906522915178921E-10</v>
      </c>
    </row>
    <row r="15306" spans="30:33" x14ac:dyDescent="0.2">
      <c r="AD15306">
        <f t="shared" si="982"/>
        <v>15304</v>
      </c>
      <c r="AE15306">
        <f t="shared" si="985"/>
        <v>3.6474594836642905E-14</v>
      </c>
      <c r="AF15306">
        <f t="shared" si="983"/>
        <v>2.2760147178065162E-11</v>
      </c>
      <c r="AG15306">
        <f t="shared" si="984"/>
        <v>5.5820719937998307E-10</v>
      </c>
    </row>
    <row r="15307" spans="30:33" x14ac:dyDescent="0.2">
      <c r="AD15307">
        <f t="shared" si="982"/>
        <v>15305</v>
      </c>
      <c r="AE15307">
        <f t="shared" si="985"/>
        <v>3.6416235484904279E-14</v>
      </c>
      <c r="AF15307">
        <f t="shared" si="983"/>
        <v>2.2723730942580258E-11</v>
      </c>
      <c r="AG15307">
        <f t="shared" si="984"/>
        <v>5.5735048409646E-10</v>
      </c>
    </row>
    <row r="15308" spans="30:33" x14ac:dyDescent="0.2">
      <c r="AD15308">
        <f t="shared" si="982"/>
        <v>15306</v>
      </c>
      <c r="AE15308">
        <f t="shared" si="985"/>
        <v>3.6357969508128428E-14</v>
      </c>
      <c r="AF15308">
        <f t="shared" si="983"/>
        <v>2.2687372973072127E-11</v>
      </c>
      <c r="AG15308">
        <f t="shared" si="984"/>
        <v>5.564950812914137E-10</v>
      </c>
    </row>
    <row r="15309" spans="30:33" x14ac:dyDescent="0.2">
      <c r="AD15309">
        <f t="shared" si="982"/>
        <v>15307</v>
      </c>
      <c r="AE15309">
        <f t="shared" si="985"/>
        <v>3.6299796756915421E-14</v>
      </c>
      <c r="AF15309">
        <f t="shared" si="983"/>
        <v>2.2651073176315211E-11</v>
      </c>
      <c r="AG15309">
        <f t="shared" si="984"/>
        <v>5.5564098895810431E-10</v>
      </c>
    </row>
    <row r="15310" spans="30:33" x14ac:dyDescent="0.2">
      <c r="AD15310">
        <f t="shared" si="982"/>
        <v>15308</v>
      </c>
      <c r="AE15310">
        <f t="shared" si="985"/>
        <v>3.6241717082104352E-14</v>
      </c>
      <c r="AF15310">
        <f t="shared" si="983"/>
        <v>2.2614831459233105E-11</v>
      </c>
      <c r="AG15310">
        <f t="shared" si="984"/>
        <v>5.5478820509285337E-10</v>
      </c>
    </row>
    <row r="15311" spans="30:33" x14ac:dyDescent="0.2">
      <c r="AD15311">
        <f t="shared" si="982"/>
        <v>15309</v>
      </c>
      <c r="AE15311">
        <f t="shared" si="985"/>
        <v>3.6183730334772986E-14</v>
      </c>
      <c r="AF15311">
        <f t="shared" si="983"/>
        <v>2.2578647728898333E-11</v>
      </c>
      <c r="AG15311">
        <f t="shared" si="984"/>
        <v>5.5393672769503968E-10</v>
      </c>
    </row>
    <row r="15312" spans="30:33" x14ac:dyDescent="0.2">
      <c r="AD15312">
        <f t="shared" ref="AD15312:AD15375" si="986">AD15311+1</f>
        <v>15310</v>
      </c>
      <c r="AE15312">
        <f t="shared" si="985"/>
        <v>3.6125836366237351E-14</v>
      </c>
      <c r="AF15312">
        <f t="shared" ref="AF15312:AF15375" si="987">AF15311*$AF$3</f>
        <v>2.2542521892532093E-11</v>
      </c>
      <c r="AG15312">
        <f t="shared" ref="AG15312:AG15375" si="988">AD15312*AE15312</f>
        <v>5.5308655476709381E-10</v>
      </c>
    </row>
    <row r="15313" spans="30:33" x14ac:dyDescent="0.2">
      <c r="AD15313">
        <f t="shared" si="986"/>
        <v>15311</v>
      </c>
      <c r="AE15313">
        <f t="shared" si="985"/>
        <v>3.6068035028051362E-14</v>
      </c>
      <c r="AF15313">
        <f t="shared" si="987"/>
        <v>2.2506453857504042E-11</v>
      </c>
      <c r="AG15313">
        <f t="shared" si="988"/>
        <v>5.5223768431449441E-10</v>
      </c>
    </row>
    <row r="15314" spans="30:33" x14ac:dyDescent="0.2">
      <c r="AD15314">
        <f t="shared" si="986"/>
        <v>15312</v>
      </c>
      <c r="AE15314">
        <f t="shared" si="985"/>
        <v>3.6010326172006483E-14</v>
      </c>
      <c r="AF15314">
        <f t="shared" si="987"/>
        <v>2.2470443531332033E-11</v>
      </c>
      <c r="AG15314">
        <f t="shared" si="988"/>
        <v>5.513901143457633E-10</v>
      </c>
    </row>
    <row r="15315" spans="30:33" x14ac:dyDescent="0.2">
      <c r="AD15315">
        <f t="shared" si="986"/>
        <v>15313</v>
      </c>
      <c r="AE15315">
        <f t="shared" ref="AE15315:AE15378" si="989">AF15314*$AE$3</f>
        <v>3.595270965013127E-14</v>
      </c>
      <c r="AF15315">
        <f t="shared" si="987"/>
        <v>2.2434490821681901E-11</v>
      </c>
      <c r="AG15315">
        <f t="shared" si="988"/>
        <v>5.5054384287246014E-10</v>
      </c>
    </row>
    <row r="15316" spans="30:33" x14ac:dyDescent="0.2">
      <c r="AD15316">
        <f t="shared" si="986"/>
        <v>15314</v>
      </c>
      <c r="AE15316">
        <f t="shared" si="989"/>
        <v>3.589518531469106E-14</v>
      </c>
      <c r="AF15316">
        <f t="shared" si="987"/>
        <v>2.2398595636367211E-11</v>
      </c>
      <c r="AG15316">
        <f t="shared" si="988"/>
        <v>5.496988679091789E-10</v>
      </c>
    </row>
    <row r="15317" spans="30:33" x14ac:dyDescent="0.2">
      <c r="AD15317">
        <f t="shared" si="986"/>
        <v>15315</v>
      </c>
      <c r="AE15317">
        <f t="shared" si="989"/>
        <v>3.583775301818755E-14</v>
      </c>
      <c r="AF15317">
        <f t="shared" si="987"/>
        <v>2.2362757883349022E-11</v>
      </c>
      <c r="AG15317">
        <f t="shared" si="988"/>
        <v>5.4885518747354234E-10</v>
      </c>
    </row>
    <row r="15318" spans="30:33" x14ac:dyDescent="0.2">
      <c r="AD15318">
        <f t="shared" si="986"/>
        <v>15316</v>
      </c>
      <c r="AE15318">
        <f t="shared" si="989"/>
        <v>3.5780412613358452E-14</v>
      </c>
      <c r="AF15318">
        <f t="shared" si="987"/>
        <v>2.2326977470735664E-11</v>
      </c>
      <c r="AG15318">
        <f t="shared" si="988"/>
        <v>5.4801279958619806E-10</v>
      </c>
    </row>
    <row r="15319" spans="30:33" x14ac:dyDescent="0.2">
      <c r="AD15319">
        <f t="shared" si="986"/>
        <v>15317</v>
      </c>
      <c r="AE15319">
        <f t="shared" si="989"/>
        <v>3.5723163953177076E-14</v>
      </c>
      <c r="AF15319">
        <f t="shared" si="987"/>
        <v>2.2291254306782485E-11</v>
      </c>
      <c r="AG15319">
        <f t="shared" si="988"/>
        <v>5.4717170227081324E-10</v>
      </c>
    </row>
    <row r="15320" spans="30:33" x14ac:dyDescent="0.2">
      <c r="AD15320">
        <f t="shared" si="986"/>
        <v>15318</v>
      </c>
      <c r="AE15320">
        <f t="shared" si="989"/>
        <v>3.5666006890851994E-14</v>
      </c>
      <c r="AF15320">
        <f t="shared" si="987"/>
        <v>2.2255588299891632E-11</v>
      </c>
      <c r="AG15320">
        <f t="shared" si="988"/>
        <v>5.4633189355407079E-10</v>
      </c>
    </row>
    <row r="15321" spans="30:33" x14ac:dyDescent="0.2">
      <c r="AD15321">
        <f t="shared" si="986"/>
        <v>15319</v>
      </c>
      <c r="AE15321">
        <f t="shared" si="989"/>
        <v>3.5608941279826628E-14</v>
      </c>
      <c r="AF15321">
        <f t="shared" si="987"/>
        <v>2.2219979358611804E-11</v>
      </c>
      <c r="AG15321">
        <f t="shared" si="988"/>
        <v>5.4549337146566413E-10</v>
      </c>
    </row>
    <row r="15322" spans="30:33" x14ac:dyDescent="0.2">
      <c r="AD15322">
        <f t="shared" si="986"/>
        <v>15320</v>
      </c>
      <c r="AE15322">
        <f t="shared" si="989"/>
        <v>3.5551966973778904E-14</v>
      </c>
      <c r="AF15322">
        <f t="shared" si="987"/>
        <v>2.2184427391638026E-11</v>
      </c>
      <c r="AG15322">
        <f t="shared" si="988"/>
        <v>5.4465613403829284E-10</v>
      </c>
    </row>
    <row r="15323" spans="30:33" x14ac:dyDescent="0.2">
      <c r="AD15323">
        <f t="shared" si="986"/>
        <v>15321</v>
      </c>
      <c r="AE15323">
        <f t="shared" si="989"/>
        <v>3.5495083826620858E-14</v>
      </c>
      <c r="AF15323">
        <f t="shared" si="987"/>
        <v>2.2148932307811402E-11</v>
      </c>
      <c r="AG15323">
        <f t="shared" si="988"/>
        <v>5.4382017930765817E-10</v>
      </c>
    </row>
    <row r="15324" spans="30:33" x14ac:dyDescent="0.2">
      <c r="AD15324">
        <f t="shared" si="986"/>
        <v>15322</v>
      </c>
      <c r="AE15324">
        <f t="shared" si="989"/>
        <v>3.5438291692498261E-14</v>
      </c>
      <c r="AF15324">
        <f t="shared" si="987"/>
        <v>2.2113494016118903E-11</v>
      </c>
      <c r="AG15324">
        <f t="shared" si="988"/>
        <v>5.4298550531245831E-10</v>
      </c>
    </row>
    <row r="15325" spans="30:33" x14ac:dyDescent="0.2">
      <c r="AD15325">
        <f t="shared" si="986"/>
        <v>15323</v>
      </c>
      <c r="AE15325">
        <f t="shared" si="989"/>
        <v>3.5381590425790262E-14</v>
      </c>
      <c r="AF15325">
        <f t="shared" si="987"/>
        <v>2.2078112425693111E-11</v>
      </c>
      <c r="AG15325">
        <f t="shared" si="988"/>
        <v>5.4215211009438423E-10</v>
      </c>
    </row>
    <row r="15326" spans="30:33" x14ac:dyDescent="0.2">
      <c r="AD15326">
        <f t="shared" si="986"/>
        <v>15324</v>
      </c>
      <c r="AE15326">
        <f t="shared" si="989"/>
        <v>3.5324979881108994E-14</v>
      </c>
      <c r="AF15326">
        <f t="shared" si="987"/>
        <v>2.2042787445812001E-11</v>
      </c>
      <c r="AG15326">
        <f t="shared" si="988"/>
        <v>5.4131999169811423E-10</v>
      </c>
    </row>
    <row r="15327" spans="30:33" x14ac:dyDescent="0.2">
      <c r="AD15327">
        <f t="shared" si="986"/>
        <v>15325</v>
      </c>
      <c r="AE15327">
        <f t="shared" si="989"/>
        <v>3.5268459913299217E-14</v>
      </c>
      <c r="AF15327">
        <f t="shared" si="987"/>
        <v>2.2007518985898702E-11</v>
      </c>
      <c r="AG15327">
        <f t="shared" si="988"/>
        <v>5.4048914817131046E-10</v>
      </c>
    </row>
    <row r="15328" spans="30:33" x14ac:dyDescent="0.2">
      <c r="AD15328">
        <f t="shared" si="986"/>
        <v>15326</v>
      </c>
      <c r="AE15328">
        <f t="shared" si="989"/>
        <v>3.5212030377437937E-14</v>
      </c>
      <c r="AF15328">
        <f t="shared" si="987"/>
        <v>2.1972306955521264E-11</v>
      </c>
      <c r="AG15328">
        <f t="shared" si="988"/>
        <v>5.3965957756461387E-10</v>
      </c>
    </row>
    <row r="15329" spans="30:33" x14ac:dyDescent="0.2">
      <c r="AD15329">
        <f t="shared" si="986"/>
        <v>15327</v>
      </c>
      <c r="AE15329">
        <f t="shared" si="989"/>
        <v>3.5155691128834041E-14</v>
      </c>
      <c r="AF15329">
        <f t="shared" si="987"/>
        <v>2.1937151264392428E-11</v>
      </c>
      <c r="AG15329">
        <f t="shared" si="988"/>
        <v>5.3883127793163933E-10</v>
      </c>
    </row>
    <row r="15330" spans="30:33" x14ac:dyDescent="0.2">
      <c r="AD15330">
        <f t="shared" si="986"/>
        <v>15328</v>
      </c>
      <c r="AE15330">
        <f t="shared" si="989"/>
        <v>3.50994420230279E-14</v>
      </c>
      <c r="AF15330">
        <f t="shared" si="987"/>
        <v>2.1902051822369399E-11</v>
      </c>
      <c r="AG15330">
        <f t="shared" si="988"/>
        <v>5.3800424732897167E-10</v>
      </c>
    </row>
    <row r="15331" spans="30:33" x14ac:dyDescent="0.2">
      <c r="AD15331">
        <f t="shared" si="986"/>
        <v>15329</v>
      </c>
      <c r="AE15331">
        <f t="shared" si="989"/>
        <v>3.5043282915791052E-14</v>
      </c>
      <c r="AF15331">
        <f t="shared" si="987"/>
        <v>2.1867008539453607E-11</v>
      </c>
      <c r="AG15331">
        <f t="shared" si="988"/>
        <v>5.37178483816161E-10</v>
      </c>
    </row>
    <row r="15332" spans="30:33" x14ac:dyDescent="0.2">
      <c r="AD15332">
        <f t="shared" si="986"/>
        <v>15330</v>
      </c>
      <c r="AE15332">
        <f t="shared" si="989"/>
        <v>3.4987213663125787E-14</v>
      </c>
      <c r="AF15332">
        <f t="shared" si="987"/>
        <v>2.1832021325790481E-11</v>
      </c>
      <c r="AG15332">
        <f t="shared" si="988"/>
        <v>5.3635398545571829E-10</v>
      </c>
    </row>
    <row r="15333" spans="30:33" x14ac:dyDescent="0.2">
      <c r="AD15333">
        <f t="shared" si="986"/>
        <v>15331</v>
      </c>
      <c r="AE15333">
        <f t="shared" si="989"/>
        <v>3.4931234121264785E-14</v>
      </c>
      <c r="AF15333">
        <f t="shared" si="987"/>
        <v>2.1797090091669214E-11</v>
      </c>
      <c r="AG15333">
        <f t="shared" si="988"/>
        <v>5.3553075031311045E-10</v>
      </c>
    </row>
    <row r="15334" spans="30:33" x14ac:dyDescent="0.2">
      <c r="AD15334">
        <f t="shared" si="986"/>
        <v>15332</v>
      </c>
      <c r="AE15334">
        <f t="shared" si="989"/>
        <v>3.487534414667076E-14</v>
      </c>
      <c r="AF15334">
        <f t="shared" si="987"/>
        <v>2.1762214747522544E-11</v>
      </c>
      <c r="AG15334">
        <f t="shared" si="988"/>
        <v>5.3470877645675608E-10</v>
      </c>
    </row>
    <row r="15335" spans="30:33" x14ac:dyDescent="0.2">
      <c r="AD15335">
        <f t="shared" si="986"/>
        <v>15333</v>
      </c>
      <c r="AE15335">
        <f t="shared" si="989"/>
        <v>3.4819543596036085E-14</v>
      </c>
      <c r="AF15335">
        <f t="shared" si="987"/>
        <v>2.1727395203926508E-11</v>
      </c>
      <c r="AG15335">
        <f t="shared" si="988"/>
        <v>5.3388806195802124E-10</v>
      </c>
    </row>
    <row r="15336" spans="30:33" x14ac:dyDescent="0.2">
      <c r="AD15336">
        <f t="shared" si="986"/>
        <v>15334</v>
      </c>
      <c r="AE15336">
        <f t="shared" si="989"/>
        <v>3.4763832326282431E-14</v>
      </c>
      <c r="AF15336">
        <f t="shared" si="987"/>
        <v>2.1692631371600226E-11</v>
      </c>
      <c r="AG15336">
        <f t="shared" si="988"/>
        <v>5.3306860489121478E-10</v>
      </c>
    </row>
    <row r="15337" spans="30:33" x14ac:dyDescent="0.2">
      <c r="AD15337">
        <f t="shared" si="986"/>
        <v>15335</v>
      </c>
      <c r="AE15337">
        <f t="shared" si="989"/>
        <v>3.470821019456038E-14</v>
      </c>
      <c r="AF15337">
        <f t="shared" si="987"/>
        <v>2.1657923161405665E-11</v>
      </c>
      <c r="AG15337">
        <f t="shared" si="988"/>
        <v>5.3225040333358338E-10</v>
      </c>
    </row>
    <row r="15338" spans="30:33" x14ac:dyDescent="0.2">
      <c r="AD15338">
        <f t="shared" si="986"/>
        <v>15336</v>
      </c>
      <c r="AE15338">
        <f t="shared" si="989"/>
        <v>3.4652677058249079E-14</v>
      </c>
      <c r="AF15338">
        <f t="shared" si="987"/>
        <v>2.1623270484347416E-11</v>
      </c>
      <c r="AG15338">
        <f t="shared" si="988"/>
        <v>5.3143345536530786E-10</v>
      </c>
    </row>
    <row r="15339" spans="30:33" x14ac:dyDescent="0.2">
      <c r="AD15339">
        <f t="shared" si="986"/>
        <v>15337</v>
      </c>
      <c r="AE15339">
        <f t="shared" si="989"/>
        <v>3.459723277495588E-14</v>
      </c>
      <c r="AF15339">
        <f t="shared" si="987"/>
        <v>2.1588673251572459E-11</v>
      </c>
      <c r="AG15339">
        <f t="shared" si="988"/>
        <v>5.3061775906949835E-10</v>
      </c>
    </row>
    <row r="15340" spans="30:33" x14ac:dyDescent="0.2">
      <c r="AD15340">
        <f t="shared" si="986"/>
        <v>15338</v>
      </c>
      <c r="AE15340">
        <f t="shared" si="989"/>
        <v>3.4541877202515949E-14</v>
      </c>
      <c r="AF15340">
        <f t="shared" si="987"/>
        <v>2.1554131374369941E-11</v>
      </c>
      <c r="AG15340">
        <f t="shared" si="988"/>
        <v>5.2980331253218962E-10</v>
      </c>
    </row>
    <row r="15341" spans="30:33" x14ac:dyDescent="0.2">
      <c r="AD15341">
        <f t="shared" si="986"/>
        <v>15339</v>
      </c>
      <c r="AE15341">
        <f t="shared" si="989"/>
        <v>3.4486610198991922E-14</v>
      </c>
      <c r="AF15341">
        <f t="shared" si="987"/>
        <v>2.1519644764170949E-11</v>
      </c>
      <c r="AG15341">
        <f t="shared" si="988"/>
        <v>5.289901138423371E-10</v>
      </c>
    </row>
    <row r="15342" spans="30:33" x14ac:dyDescent="0.2">
      <c r="AD15342">
        <f t="shared" si="986"/>
        <v>15340</v>
      </c>
      <c r="AE15342">
        <f t="shared" si="989"/>
        <v>3.4431431622673534E-14</v>
      </c>
      <c r="AF15342">
        <f t="shared" si="987"/>
        <v>2.1485213332548275E-11</v>
      </c>
      <c r="AG15342">
        <f t="shared" si="988"/>
        <v>5.2817816109181203E-10</v>
      </c>
    </row>
    <row r="15343" spans="30:33" x14ac:dyDescent="0.2">
      <c r="AD15343">
        <f t="shared" si="986"/>
        <v>15341</v>
      </c>
      <c r="AE15343">
        <f t="shared" si="989"/>
        <v>3.4376341332077256E-14</v>
      </c>
      <c r="AF15343">
        <f t="shared" si="987"/>
        <v>2.1450836991216198E-11</v>
      </c>
      <c r="AG15343">
        <f t="shared" si="988"/>
        <v>5.2736745237539722E-10</v>
      </c>
    </row>
    <row r="15344" spans="30:33" x14ac:dyDescent="0.2">
      <c r="AD15344">
        <f t="shared" si="986"/>
        <v>15342</v>
      </c>
      <c r="AE15344">
        <f t="shared" si="989"/>
        <v>3.432133918594593E-14</v>
      </c>
      <c r="AF15344">
        <f t="shared" si="987"/>
        <v>2.1416515652030252E-11</v>
      </c>
      <c r="AG15344">
        <f t="shared" si="988"/>
        <v>5.265579857907825E-10</v>
      </c>
    </row>
    <row r="15345" spans="30:33" x14ac:dyDescent="0.2">
      <c r="AD15345">
        <f t="shared" si="986"/>
        <v>15343</v>
      </c>
      <c r="AE15345">
        <f t="shared" si="989"/>
        <v>3.4266425043248417E-14</v>
      </c>
      <c r="AF15345">
        <f t="shared" si="987"/>
        <v>2.1382249226987004E-11</v>
      </c>
      <c r="AG15345">
        <f t="shared" si="988"/>
        <v>5.257497594385605E-10</v>
      </c>
    </row>
    <row r="15346" spans="30:33" x14ac:dyDescent="0.2">
      <c r="AD15346">
        <f t="shared" si="986"/>
        <v>15344</v>
      </c>
      <c r="AE15346">
        <f t="shared" si="989"/>
        <v>3.4211598763179219E-14</v>
      </c>
      <c r="AF15346">
        <f t="shared" si="987"/>
        <v>2.1348037628223823E-11</v>
      </c>
      <c r="AG15346">
        <f t="shared" si="988"/>
        <v>5.2494277142222196E-10</v>
      </c>
    </row>
    <row r="15347" spans="30:33" x14ac:dyDescent="0.2">
      <c r="AD15347">
        <f t="shared" si="986"/>
        <v>15345</v>
      </c>
      <c r="AE15347">
        <f t="shared" si="989"/>
        <v>3.4156860205158134E-14</v>
      </c>
      <c r="AF15347">
        <f t="shared" si="987"/>
        <v>2.1313880768018664E-11</v>
      </c>
      <c r="AG15347">
        <f t="shared" si="988"/>
        <v>5.2413701984815153E-10</v>
      </c>
    </row>
    <row r="15348" spans="30:33" x14ac:dyDescent="0.2">
      <c r="AD15348">
        <f t="shared" si="986"/>
        <v>15346</v>
      </c>
      <c r="AE15348">
        <f t="shared" si="989"/>
        <v>3.4102209228829876E-14</v>
      </c>
      <c r="AF15348">
        <f t="shared" si="987"/>
        <v>2.1279778558789834E-11</v>
      </c>
      <c r="AG15348">
        <f t="shared" si="988"/>
        <v>5.2333250282562329E-10</v>
      </c>
    </row>
    <row r="15349" spans="30:33" x14ac:dyDescent="0.2">
      <c r="AD15349">
        <f t="shared" si="986"/>
        <v>15347</v>
      </c>
      <c r="AE15349">
        <f t="shared" si="989"/>
        <v>3.4047645694063748E-14</v>
      </c>
      <c r="AF15349">
        <f t="shared" si="987"/>
        <v>2.124573091309577E-11</v>
      </c>
      <c r="AG15349">
        <f t="shared" si="988"/>
        <v>5.2252921846679633E-10</v>
      </c>
    </row>
    <row r="15350" spans="30:33" x14ac:dyDescent="0.2">
      <c r="AD15350">
        <f t="shared" si="986"/>
        <v>15348</v>
      </c>
      <c r="AE15350">
        <f t="shared" si="989"/>
        <v>3.3993169460953249E-14</v>
      </c>
      <c r="AF15350">
        <f t="shared" si="987"/>
        <v>2.1211737743634816E-11</v>
      </c>
      <c r="AG15350">
        <f t="shared" si="988"/>
        <v>5.2172716488671048E-10</v>
      </c>
    </row>
    <row r="15351" spans="30:33" x14ac:dyDescent="0.2">
      <c r="AD15351">
        <f t="shared" si="986"/>
        <v>15349</v>
      </c>
      <c r="AE15351">
        <f t="shared" si="989"/>
        <v>3.3938780389815721E-14</v>
      </c>
      <c r="AF15351">
        <f t="shared" si="987"/>
        <v>2.1177798963244999E-11</v>
      </c>
      <c r="AG15351">
        <f t="shared" si="988"/>
        <v>5.2092634020328151E-10</v>
      </c>
    </row>
    <row r="15352" spans="30:33" x14ac:dyDescent="0.2">
      <c r="AD15352">
        <f t="shared" si="986"/>
        <v>15350</v>
      </c>
      <c r="AE15352">
        <f t="shared" si="989"/>
        <v>3.3884478341192014E-14</v>
      </c>
      <c r="AF15352">
        <f t="shared" si="987"/>
        <v>2.1143914484903807E-11</v>
      </c>
      <c r="AG15352">
        <f t="shared" si="988"/>
        <v>5.2012674253729743E-10</v>
      </c>
    </row>
    <row r="15353" spans="30:33" x14ac:dyDescent="0.2">
      <c r="AD15353">
        <f t="shared" si="986"/>
        <v>15351</v>
      </c>
      <c r="AE15353">
        <f t="shared" si="989"/>
        <v>3.3830263175846104E-14</v>
      </c>
      <c r="AF15353">
        <f t="shared" si="987"/>
        <v>2.1110084221727959E-11</v>
      </c>
      <c r="AG15353">
        <f t="shared" si="988"/>
        <v>5.1932837001241358E-10</v>
      </c>
    </row>
    <row r="15354" spans="30:33" x14ac:dyDescent="0.2">
      <c r="AD15354">
        <f t="shared" si="986"/>
        <v>15352</v>
      </c>
      <c r="AE15354">
        <f t="shared" si="989"/>
        <v>3.3776134754764751E-14</v>
      </c>
      <c r="AF15354">
        <f t="shared" si="987"/>
        <v>2.1076308086973193E-11</v>
      </c>
      <c r="AG15354">
        <f t="shared" si="988"/>
        <v>5.185312207551484E-10</v>
      </c>
    </row>
    <row r="15355" spans="30:33" x14ac:dyDescent="0.2">
      <c r="AD15355">
        <f t="shared" si="986"/>
        <v>15353</v>
      </c>
      <c r="AE15355">
        <f t="shared" si="989"/>
        <v>3.3722092939157123E-14</v>
      </c>
      <c r="AF15355">
        <f t="shared" si="987"/>
        <v>2.1042585994034033E-11</v>
      </c>
      <c r="AG15355">
        <f t="shared" si="988"/>
        <v>5.1773529289487936E-10</v>
      </c>
    </row>
    <row r="15356" spans="30:33" x14ac:dyDescent="0.2">
      <c r="AD15356">
        <f t="shared" si="986"/>
        <v>15354</v>
      </c>
      <c r="AE15356">
        <f t="shared" si="989"/>
        <v>3.3668137590454472E-14</v>
      </c>
      <c r="AF15356">
        <f t="shared" si="987"/>
        <v>2.100891785644358E-11</v>
      </c>
      <c r="AG15356">
        <f t="shared" si="988"/>
        <v>5.16940584563838E-10</v>
      </c>
    </row>
    <row r="15357" spans="30:33" x14ac:dyDescent="0.2">
      <c r="AD15357">
        <f t="shared" si="986"/>
        <v>15355</v>
      </c>
      <c r="AE15357">
        <f t="shared" si="989"/>
        <v>3.361426857030974E-14</v>
      </c>
      <c r="AF15357">
        <f t="shared" si="987"/>
        <v>2.0975303587873269E-11</v>
      </c>
      <c r="AG15357">
        <f t="shared" si="988"/>
        <v>5.1614709389710603E-10</v>
      </c>
    </row>
    <row r="15358" spans="30:33" x14ac:dyDescent="0.2">
      <c r="AD15358">
        <f t="shared" si="986"/>
        <v>15356</v>
      </c>
      <c r="AE15358">
        <f t="shared" si="989"/>
        <v>3.3560485740597245E-14</v>
      </c>
      <c r="AF15358">
        <f t="shared" si="987"/>
        <v>2.0941743102132671E-11</v>
      </c>
      <c r="AG15358">
        <f t="shared" si="988"/>
        <v>5.1535481903261129E-10</v>
      </c>
    </row>
    <row r="15359" spans="30:33" x14ac:dyDescent="0.2">
      <c r="AD15359">
        <f t="shared" si="986"/>
        <v>15357</v>
      </c>
      <c r="AE15359">
        <f t="shared" si="989"/>
        <v>3.3506788963412289E-14</v>
      </c>
      <c r="AF15359">
        <f t="shared" si="987"/>
        <v>2.0908236313169257E-11</v>
      </c>
      <c r="AG15359">
        <f t="shared" si="988"/>
        <v>5.1456375811112255E-10</v>
      </c>
    </row>
    <row r="15360" spans="30:33" x14ac:dyDescent="0.2">
      <c r="AD15360">
        <f t="shared" si="986"/>
        <v>15358</v>
      </c>
      <c r="AE15360">
        <f t="shared" si="989"/>
        <v>3.3453178101070823E-14</v>
      </c>
      <c r="AF15360">
        <f t="shared" si="987"/>
        <v>2.0874783135068186E-11</v>
      </c>
      <c r="AG15360">
        <f t="shared" si="988"/>
        <v>5.1377390927624573E-10</v>
      </c>
    </row>
    <row r="15361" spans="30:33" x14ac:dyDescent="0.2">
      <c r="AD15361">
        <f t="shared" si="986"/>
        <v>15359</v>
      </c>
      <c r="AE15361">
        <f t="shared" si="989"/>
        <v>3.3399653016109115E-14</v>
      </c>
      <c r="AF15361">
        <f t="shared" si="987"/>
        <v>2.0841383482052077E-11</v>
      </c>
      <c r="AG15361">
        <f t="shared" si="988"/>
        <v>5.1298527067441992E-10</v>
      </c>
    </row>
    <row r="15362" spans="30:33" x14ac:dyDescent="0.2">
      <c r="AD15362">
        <f t="shared" si="986"/>
        <v>15360</v>
      </c>
      <c r="AE15362">
        <f t="shared" si="989"/>
        <v>3.3346213571283341E-14</v>
      </c>
      <c r="AF15362">
        <f t="shared" si="987"/>
        <v>2.0808037268480792E-11</v>
      </c>
      <c r="AG15362">
        <f t="shared" si="988"/>
        <v>5.1219784045491216E-10</v>
      </c>
    </row>
    <row r="15363" spans="30:33" x14ac:dyDescent="0.2">
      <c r="AD15363">
        <f t="shared" si="986"/>
        <v>15361</v>
      </c>
      <c r="AE15363">
        <f t="shared" si="989"/>
        <v>3.3292859629569282E-14</v>
      </c>
      <c r="AF15363">
        <f t="shared" si="987"/>
        <v>2.0774744408851222E-11</v>
      </c>
      <c r="AG15363">
        <f t="shared" si="988"/>
        <v>5.1141161676981377E-10</v>
      </c>
    </row>
    <row r="15364" spans="30:33" x14ac:dyDescent="0.2">
      <c r="AD15364">
        <f t="shared" si="986"/>
        <v>15362</v>
      </c>
      <c r="AE15364">
        <f t="shared" si="989"/>
        <v>3.3239591054161969E-14</v>
      </c>
      <c r="AF15364">
        <f t="shared" si="987"/>
        <v>2.0741504817797059E-11</v>
      </c>
      <c r="AG15364">
        <f t="shared" si="988"/>
        <v>5.1062659777403616E-10</v>
      </c>
    </row>
    <row r="15365" spans="30:33" x14ac:dyDescent="0.2">
      <c r="AD15365">
        <f t="shared" si="986"/>
        <v>15363</v>
      </c>
      <c r="AE15365">
        <f t="shared" si="989"/>
        <v>3.3186407708475309E-14</v>
      </c>
      <c r="AF15365">
        <f t="shared" si="987"/>
        <v>2.0708318410088583E-11</v>
      </c>
      <c r="AG15365">
        <f t="shared" si="988"/>
        <v>5.0984278162530614E-10</v>
      </c>
    </row>
    <row r="15366" spans="30:33" x14ac:dyDescent="0.2">
      <c r="AD15366">
        <f t="shared" si="986"/>
        <v>15364</v>
      </c>
      <c r="AE15366">
        <f t="shared" si="989"/>
        <v>3.3133309456141745E-14</v>
      </c>
      <c r="AF15366">
        <f t="shared" si="987"/>
        <v>2.067518510063244E-11</v>
      </c>
      <c r="AG15366">
        <f t="shared" si="988"/>
        <v>5.0906016648416179E-10</v>
      </c>
    </row>
    <row r="15367" spans="30:33" x14ac:dyDescent="0.2">
      <c r="AD15367">
        <f t="shared" si="986"/>
        <v>15365</v>
      </c>
      <c r="AE15367">
        <f t="shared" si="989"/>
        <v>3.3080296161011919E-14</v>
      </c>
      <c r="AF15367">
        <f t="shared" si="987"/>
        <v>2.0642104804471428E-11</v>
      </c>
      <c r="AG15367">
        <f t="shared" si="988"/>
        <v>5.0827875051394814E-10</v>
      </c>
    </row>
    <row r="15368" spans="30:33" x14ac:dyDescent="0.2">
      <c r="AD15368">
        <f t="shared" si="986"/>
        <v>15366</v>
      </c>
      <c r="AE15368">
        <f t="shared" si="989"/>
        <v>3.3027367687154299E-14</v>
      </c>
      <c r="AF15368">
        <f t="shared" si="987"/>
        <v>2.0609077436784274E-11</v>
      </c>
      <c r="AG15368">
        <f t="shared" si="988"/>
        <v>5.07498531880813E-10</v>
      </c>
    </row>
    <row r="15369" spans="30:33" x14ac:dyDescent="0.2">
      <c r="AD15369">
        <f t="shared" si="986"/>
        <v>15367</v>
      </c>
      <c r="AE15369">
        <f t="shared" si="989"/>
        <v>3.2974523898854852E-14</v>
      </c>
      <c r="AF15369">
        <f t="shared" si="987"/>
        <v>2.0576102912885416E-11</v>
      </c>
      <c r="AG15369">
        <f t="shared" si="988"/>
        <v>5.0671950875370256E-10</v>
      </c>
    </row>
    <row r="15370" spans="30:33" x14ac:dyDescent="0.2">
      <c r="AD15370">
        <f t="shared" si="986"/>
        <v>15368</v>
      </c>
      <c r="AE15370">
        <f t="shared" si="989"/>
        <v>3.2921764660616682E-14</v>
      </c>
      <c r="AF15370">
        <f t="shared" si="987"/>
        <v>2.05431811482248E-11</v>
      </c>
      <c r="AG15370">
        <f t="shared" si="988"/>
        <v>5.0594167930435718E-10</v>
      </c>
    </row>
    <row r="15371" spans="30:33" x14ac:dyDescent="0.2">
      <c r="AD15371">
        <f t="shared" si="986"/>
        <v>15369</v>
      </c>
      <c r="AE15371">
        <f t="shared" si="989"/>
        <v>3.2869089837159693E-14</v>
      </c>
      <c r="AF15371">
        <f t="shared" si="987"/>
        <v>2.051031205838764E-11</v>
      </c>
      <c r="AG15371">
        <f t="shared" si="988"/>
        <v>5.0516504170730735E-10</v>
      </c>
    </row>
    <row r="15372" spans="30:33" x14ac:dyDescent="0.2">
      <c r="AD15372">
        <f t="shared" si="986"/>
        <v>15370</v>
      </c>
      <c r="AE15372">
        <f t="shared" si="989"/>
        <v>3.2816499293420239E-14</v>
      </c>
      <c r="AF15372">
        <f t="shared" si="987"/>
        <v>2.0477495559094218E-11</v>
      </c>
      <c r="AG15372">
        <f t="shared" si="988"/>
        <v>5.0438959413986907E-10</v>
      </c>
    </row>
    <row r="15373" spans="30:33" x14ac:dyDescent="0.2">
      <c r="AD15373">
        <f t="shared" si="986"/>
        <v>15371</v>
      </c>
      <c r="AE15373">
        <f t="shared" si="989"/>
        <v>3.2763992894550765E-14</v>
      </c>
      <c r="AF15373">
        <f t="shared" si="987"/>
        <v>2.0444731566199665E-11</v>
      </c>
      <c r="AG15373">
        <f t="shared" si="988"/>
        <v>5.0361533478213982E-10</v>
      </c>
    </row>
    <row r="15374" spans="30:33" x14ac:dyDescent="0.2">
      <c r="AD15374">
        <f t="shared" si="986"/>
        <v>15372</v>
      </c>
      <c r="AE15374">
        <f t="shared" si="989"/>
        <v>3.2711570505919478E-14</v>
      </c>
      <c r="AF15374">
        <f t="shared" si="987"/>
        <v>2.0412019995693746E-11</v>
      </c>
      <c r="AG15374">
        <f t="shared" si="988"/>
        <v>5.0284226181699417E-10</v>
      </c>
    </row>
    <row r="15375" spans="30:33" x14ac:dyDescent="0.2">
      <c r="AD15375">
        <f t="shared" si="986"/>
        <v>15373</v>
      </c>
      <c r="AE15375">
        <f t="shared" si="989"/>
        <v>3.2659231993110009E-14</v>
      </c>
      <c r="AF15375">
        <f t="shared" si="987"/>
        <v>2.0379360763700634E-11</v>
      </c>
      <c r="AG15375">
        <f t="shared" si="988"/>
        <v>5.0207037343008018E-10</v>
      </c>
    </row>
    <row r="15376" spans="30:33" x14ac:dyDescent="0.2">
      <c r="AD15376">
        <f t="shared" ref="AD15376:AD15439" si="990">AD15375+1</f>
        <v>15374</v>
      </c>
      <c r="AE15376">
        <f t="shared" si="989"/>
        <v>3.2606977221921032E-14</v>
      </c>
      <c r="AF15376">
        <f t="shared" ref="AF15376:AF15439" si="991">AF15375*$AF$3</f>
        <v>2.0346753786478712E-11</v>
      </c>
      <c r="AG15376">
        <f t="shared" ref="AG15376:AG15439" si="992">AD15376*AE15376</f>
        <v>5.0129966780981392E-10</v>
      </c>
    </row>
    <row r="15377" spans="30:33" x14ac:dyDescent="0.2">
      <c r="AD15377">
        <f t="shared" si="990"/>
        <v>15375</v>
      </c>
      <c r="AE15377">
        <f t="shared" si="989"/>
        <v>3.2554806058365954E-14</v>
      </c>
      <c r="AF15377">
        <f t="shared" si="991"/>
        <v>2.0314198980420344E-11</v>
      </c>
      <c r="AG15377">
        <f t="shared" si="992"/>
        <v>5.0053014314737656E-10</v>
      </c>
    </row>
    <row r="15378" spans="30:33" x14ac:dyDescent="0.2">
      <c r="AD15378">
        <f t="shared" si="990"/>
        <v>15376</v>
      </c>
      <c r="AE15378">
        <f t="shared" si="989"/>
        <v>3.2502718368672563E-14</v>
      </c>
      <c r="AF15378">
        <f t="shared" si="991"/>
        <v>2.0281696262051671E-11</v>
      </c>
      <c r="AG15378">
        <f t="shared" si="992"/>
        <v>4.9976179763670931E-10</v>
      </c>
    </row>
    <row r="15379" spans="30:33" x14ac:dyDescent="0.2">
      <c r="AD15379">
        <f t="shared" si="990"/>
        <v>15377</v>
      </c>
      <c r="AE15379">
        <f t="shared" ref="AE15379:AE15442" si="993">AF15378*$AE$3</f>
        <v>3.245071401928269E-14</v>
      </c>
      <c r="AF15379">
        <f t="shared" si="991"/>
        <v>2.0249245548032386E-11</v>
      </c>
      <c r="AG15379">
        <f t="shared" si="992"/>
        <v>4.9899462947450994E-10</v>
      </c>
    </row>
    <row r="15380" spans="30:33" x14ac:dyDescent="0.2">
      <c r="AD15380">
        <f t="shared" si="990"/>
        <v>15378</v>
      </c>
      <c r="AE15380">
        <f t="shared" si="993"/>
        <v>3.2398792876851835E-14</v>
      </c>
      <c r="AF15380">
        <f t="shared" si="991"/>
        <v>2.0216846755155535E-11</v>
      </c>
      <c r="AG15380">
        <f t="shared" si="992"/>
        <v>4.9822863686022752E-10</v>
      </c>
    </row>
    <row r="15381" spans="30:33" x14ac:dyDescent="0.2">
      <c r="AD15381">
        <f t="shared" si="990"/>
        <v>15379</v>
      </c>
      <c r="AE15381">
        <f t="shared" si="993"/>
        <v>3.2346954808248874E-14</v>
      </c>
      <c r="AF15381">
        <f t="shared" si="991"/>
        <v>2.0184499800347285E-11</v>
      </c>
      <c r="AG15381">
        <f t="shared" si="992"/>
        <v>4.9746381799605944E-10</v>
      </c>
    </row>
    <row r="15382" spans="30:33" x14ac:dyDescent="0.2">
      <c r="AD15382">
        <f t="shared" si="990"/>
        <v>15380</v>
      </c>
      <c r="AE15382">
        <f t="shared" si="993"/>
        <v>3.2295199680555672E-14</v>
      </c>
      <c r="AF15382">
        <f t="shared" si="991"/>
        <v>2.0152204600666729E-11</v>
      </c>
      <c r="AG15382">
        <f t="shared" si="992"/>
        <v>4.9670017108694622E-10</v>
      </c>
    </row>
    <row r="15383" spans="30:33" x14ac:dyDescent="0.2">
      <c r="AD15383">
        <f t="shared" si="990"/>
        <v>15381</v>
      </c>
      <c r="AE15383">
        <f t="shared" si="993"/>
        <v>3.2243527361066779E-14</v>
      </c>
      <c r="AF15383">
        <f t="shared" si="991"/>
        <v>2.0119961073305661E-11</v>
      </c>
      <c r="AG15383">
        <f t="shared" si="992"/>
        <v>4.9593769434056812E-10</v>
      </c>
    </row>
    <row r="15384" spans="30:33" x14ac:dyDescent="0.2">
      <c r="AD15384">
        <f t="shared" si="990"/>
        <v>15382</v>
      </c>
      <c r="AE15384">
        <f t="shared" si="993"/>
        <v>3.2191937717289074E-14</v>
      </c>
      <c r="AF15384">
        <f t="shared" si="991"/>
        <v>2.008776913558837E-11</v>
      </c>
      <c r="AG15384">
        <f t="shared" si="992"/>
        <v>4.9517638596734054E-10</v>
      </c>
    </row>
    <row r="15385" spans="30:33" x14ac:dyDescent="0.2">
      <c r="AD15385">
        <f t="shared" si="990"/>
        <v>15383</v>
      </c>
      <c r="AE15385">
        <f t="shared" si="993"/>
        <v>3.2140430616941407E-14</v>
      </c>
      <c r="AF15385">
        <f t="shared" si="991"/>
        <v>2.0055628704971426E-11</v>
      </c>
      <c r="AG15385">
        <f t="shared" si="992"/>
        <v>4.9441624418040966E-10</v>
      </c>
    </row>
    <row r="15386" spans="30:33" x14ac:dyDescent="0.2">
      <c r="AD15386">
        <f t="shared" si="990"/>
        <v>15384</v>
      </c>
      <c r="AE15386">
        <f t="shared" si="993"/>
        <v>3.2089005927954294E-14</v>
      </c>
      <c r="AF15386">
        <f t="shared" si="991"/>
        <v>2.0023539699043473E-11</v>
      </c>
      <c r="AG15386">
        <f t="shared" si="992"/>
        <v>4.9365726719564883E-10</v>
      </c>
    </row>
    <row r="15387" spans="30:33" x14ac:dyDescent="0.2">
      <c r="AD15387">
        <f t="shared" si="990"/>
        <v>15385</v>
      </c>
      <c r="AE15387">
        <f t="shared" si="993"/>
        <v>3.2037663518469571E-14</v>
      </c>
      <c r="AF15387">
        <f t="shared" si="991"/>
        <v>1.9991502035525001E-11</v>
      </c>
      <c r="AG15387">
        <f t="shared" si="992"/>
        <v>4.928994532316544E-10</v>
      </c>
    </row>
    <row r="15388" spans="30:33" x14ac:dyDescent="0.2">
      <c r="AD15388">
        <f t="shared" si="990"/>
        <v>15386</v>
      </c>
      <c r="AE15388">
        <f t="shared" si="993"/>
        <v>3.1986403256840018E-14</v>
      </c>
      <c r="AF15388">
        <f t="shared" si="991"/>
        <v>1.995951563226816E-11</v>
      </c>
      <c r="AG15388">
        <f t="shared" si="992"/>
        <v>4.9214280050974052E-10</v>
      </c>
    </row>
    <row r="15389" spans="30:33" x14ac:dyDescent="0.2">
      <c r="AD15389">
        <f t="shared" si="990"/>
        <v>15387</v>
      </c>
      <c r="AE15389">
        <f t="shared" si="993"/>
        <v>3.1935225011629068E-14</v>
      </c>
      <c r="AF15389">
        <f t="shared" si="991"/>
        <v>1.9927580407256531E-11</v>
      </c>
      <c r="AG15389">
        <f t="shared" si="992"/>
        <v>4.9138730725393646E-10</v>
      </c>
    </row>
    <row r="15390" spans="30:33" x14ac:dyDescent="0.2">
      <c r="AD15390">
        <f t="shared" si="990"/>
        <v>15388</v>
      </c>
      <c r="AE15390">
        <f t="shared" si="993"/>
        <v>3.1884128651610461E-14</v>
      </c>
      <c r="AF15390">
        <f t="shared" si="991"/>
        <v>1.9895696278604919E-11</v>
      </c>
      <c r="AG15390">
        <f t="shared" si="992"/>
        <v>4.9063297169098174E-10</v>
      </c>
    </row>
    <row r="15391" spans="30:33" x14ac:dyDescent="0.2">
      <c r="AD15391">
        <f t="shared" si="990"/>
        <v>15389</v>
      </c>
      <c r="AE15391">
        <f t="shared" si="993"/>
        <v>3.1833114045767882E-14</v>
      </c>
      <c r="AF15391">
        <f t="shared" si="991"/>
        <v>1.986386316455915E-11</v>
      </c>
      <c r="AG15391">
        <f t="shared" si="992"/>
        <v>4.898797920503219E-10</v>
      </c>
    </row>
    <row r="15392" spans="30:33" x14ac:dyDescent="0.2">
      <c r="AD15392">
        <f t="shared" si="990"/>
        <v>15390</v>
      </c>
      <c r="AE15392">
        <f t="shared" si="993"/>
        <v>3.1782181063294655E-14</v>
      </c>
      <c r="AF15392">
        <f t="shared" si="991"/>
        <v>1.9832080983495854E-11</v>
      </c>
      <c r="AG15392">
        <f t="shared" si="992"/>
        <v>4.8912776656410477E-10</v>
      </c>
    </row>
    <row r="15393" spans="30:33" x14ac:dyDescent="0.2">
      <c r="AD15393">
        <f t="shared" si="990"/>
        <v>15391</v>
      </c>
      <c r="AE15393">
        <f t="shared" si="993"/>
        <v>3.1731329573593381E-14</v>
      </c>
      <c r="AF15393">
        <f t="shared" si="991"/>
        <v>1.980034965392226E-11</v>
      </c>
      <c r="AG15393">
        <f t="shared" si="992"/>
        <v>4.8837689346717575E-10</v>
      </c>
    </row>
    <row r="15394" spans="30:33" x14ac:dyDescent="0.2">
      <c r="AD15394">
        <f t="shared" si="990"/>
        <v>15392</v>
      </c>
      <c r="AE15394">
        <f t="shared" si="993"/>
        <v>3.1680559446275632E-14</v>
      </c>
      <c r="AF15394">
        <f t="shared" si="991"/>
        <v>1.9768669094475982E-11</v>
      </c>
      <c r="AG15394">
        <f t="shared" si="992"/>
        <v>4.8762717099707452E-10</v>
      </c>
    </row>
    <row r="15395" spans="30:33" x14ac:dyDescent="0.2">
      <c r="AD15395">
        <f t="shared" si="990"/>
        <v>15393</v>
      </c>
      <c r="AE15395">
        <f t="shared" si="993"/>
        <v>3.1629870551161588E-14</v>
      </c>
      <c r="AF15395">
        <f t="shared" si="991"/>
        <v>1.9737039223924821E-11</v>
      </c>
      <c r="AG15395">
        <f t="shared" si="992"/>
        <v>4.8687859739403029E-10</v>
      </c>
    </row>
    <row r="15396" spans="30:33" x14ac:dyDescent="0.2">
      <c r="AD15396">
        <f t="shared" si="990"/>
        <v>15394</v>
      </c>
      <c r="AE15396">
        <f t="shared" si="993"/>
        <v>3.1579262758279725E-14</v>
      </c>
      <c r="AF15396">
        <f t="shared" si="991"/>
        <v>1.9705459961166541E-11</v>
      </c>
      <c r="AG15396">
        <f t="shared" si="992"/>
        <v>4.8613117090095809E-10</v>
      </c>
    </row>
    <row r="15397" spans="30:33" x14ac:dyDescent="0.2">
      <c r="AD15397">
        <f t="shared" si="990"/>
        <v>15395</v>
      </c>
      <c r="AE15397">
        <f t="shared" si="993"/>
        <v>3.1528735937866481E-14</v>
      </c>
      <c r="AF15397">
        <f t="shared" si="991"/>
        <v>1.9673931225228675E-11</v>
      </c>
      <c r="AG15397">
        <f t="shared" si="992"/>
        <v>4.8538488976345447E-10</v>
      </c>
    </row>
    <row r="15398" spans="30:33" x14ac:dyDescent="0.2">
      <c r="AD15398">
        <f t="shared" si="990"/>
        <v>15396</v>
      </c>
      <c r="AE15398">
        <f t="shared" si="993"/>
        <v>3.1478289960365893E-14</v>
      </c>
      <c r="AF15398">
        <f t="shared" si="991"/>
        <v>1.9642452935268309E-11</v>
      </c>
      <c r="AG15398">
        <f t="shared" si="992"/>
        <v>4.8463975222979326E-10</v>
      </c>
    </row>
    <row r="15399" spans="30:33" x14ac:dyDescent="0.2">
      <c r="AD15399">
        <f t="shared" si="990"/>
        <v>15397</v>
      </c>
      <c r="AE15399">
        <f t="shared" si="993"/>
        <v>3.1427924696429309E-14</v>
      </c>
      <c r="AF15399">
        <f t="shared" si="991"/>
        <v>1.961102501057188E-11</v>
      </c>
      <c r="AG15399">
        <f t="shared" si="992"/>
        <v>4.8389575655092205E-10</v>
      </c>
    </row>
    <row r="15400" spans="30:33" x14ac:dyDescent="0.2">
      <c r="AD15400">
        <f t="shared" si="990"/>
        <v>15398</v>
      </c>
      <c r="AE15400">
        <f t="shared" si="993"/>
        <v>3.1377640016915024E-14</v>
      </c>
      <c r="AF15400">
        <f t="shared" si="991"/>
        <v>1.9579647370554963E-11</v>
      </c>
      <c r="AG15400">
        <f t="shared" si="992"/>
        <v>4.8315290098045752E-10</v>
      </c>
    </row>
    <row r="15401" spans="30:33" x14ac:dyDescent="0.2">
      <c r="AD15401">
        <f t="shared" si="990"/>
        <v>15399</v>
      </c>
      <c r="AE15401">
        <f t="shared" si="993"/>
        <v>3.1327435792887957E-14</v>
      </c>
      <c r="AF15401">
        <f t="shared" si="991"/>
        <v>1.9548319934762074E-11</v>
      </c>
      <c r="AG15401">
        <f t="shared" si="992"/>
        <v>4.8241118377468164E-10</v>
      </c>
    </row>
    <row r="15402" spans="30:33" x14ac:dyDescent="0.2">
      <c r="AD15402">
        <f t="shared" si="990"/>
        <v>15400</v>
      </c>
      <c r="AE15402">
        <f t="shared" si="993"/>
        <v>3.1277311895619331E-14</v>
      </c>
      <c r="AF15402">
        <f t="shared" si="991"/>
        <v>1.9517042622866455E-11</v>
      </c>
      <c r="AG15402">
        <f t="shared" si="992"/>
        <v>4.8167060319253773E-10</v>
      </c>
    </row>
    <row r="15403" spans="30:33" x14ac:dyDescent="0.2">
      <c r="AD15403">
        <f t="shared" si="990"/>
        <v>15401</v>
      </c>
      <c r="AE15403">
        <f t="shared" si="993"/>
        <v>3.1227268196586343E-14</v>
      </c>
      <c r="AF15403">
        <f t="shared" si="991"/>
        <v>1.9485815354669866E-11</v>
      </c>
      <c r="AG15403">
        <f t="shared" si="992"/>
        <v>4.8093115749562623E-10</v>
      </c>
    </row>
    <row r="15404" spans="30:33" x14ac:dyDescent="0.2">
      <c r="AD15404">
        <f t="shared" si="990"/>
        <v>15402</v>
      </c>
      <c r="AE15404">
        <f t="shared" si="993"/>
        <v>3.1177304567471799E-14</v>
      </c>
      <c r="AF15404">
        <f t="shared" si="991"/>
        <v>1.9454638050102394E-11</v>
      </c>
      <c r="AG15404">
        <f t="shared" si="992"/>
        <v>4.8019284494820064E-10</v>
      </c>
    </row>
    <row r="15405" spans="30:33" x14ac:dyDescent="0.2">
      <c r="AD15405">
        <f t="shared" si="990"/>
        <v>15403</v>
      </c>
      <c r="AE15405">
        <f t="shared" si="993"/>
        <v>3.1127420880163843E-14</v>
      </c>
      <c r="AF15405">
        <f t="shared" si="991"/>
        <v>1.9423510629222229E-11</v>
      </c>
      <c r="AG15405">
        <f t="shared" si="992"/>
        <v>4.7945566381716372E-10</v>
      </c>
    </row>
    <row r="15406" spans="30:33" x14ac:dyDescent="0.2">
      <c r="AD15406">
        <f t="shared" si="990"/>
        <v>15404</v>
      </c>
      <c r="AE15406">
        <f t="shared" si="993"/>
        <v>3.1077617006755582E-14</v>
      </c>
      <c r="AF15406">
        <f t="shared" si="991"/>
        <v>1.9392433012215473E-11</v>
      </c>
      <c r="AG15406">
        <f t="shared" si="992"/>
        <v>4.7871961237206303E-10</v>
      </c>
    </row>
    <row r="15407" spans="30:33" x14ac:dyDescent="0.2">
      <c r="AD15407">
        <f t="shared" si="990"/>
        <v>15405</v>
      </c>
      <c r="AE15407">
        <f t="shared" si="993"/>
        <v>3.1027892819544769E-14</v>
      </c>
      <c r="AF15407">
        <f t="shared" si="991"/>
        <v>1.9361405119395926E-11</v>
      </c>
      <c r="AG15407">
        <f t="shared" si="992"/>
        <v>4.7798468888508714E-10</v>
      </c>
    </row>
    <row r="15408" spans="30:33" x14ac:dyDescent="0.2">
      <c r="AD15408">
        <f t="shared" si="990"/>
        <v>15406</v>
      </c>
      <c r="AE15408">
        <f t="shared" si="993"/>
        <v>3.0978248191033495E-14</v>
      </c>
      <c r="AF15408">
        <f t="shared" si="991"/>
        <v>1.9330426871204893E-11</v>
      </c>
      <c r="AG15408">
        <f t="shared" si="992"/>
        <v>4.7725089163106204E-10</v>
      </c>
    </row>
    <row r="15409" spans="30:33" x14ac:dyDescent="0.2">
      <c r="AD15409">
        <f t="shared" si="990"/>
        <v>15407</v>
      </c>
      <c r="AE15409">
        <f t="shared" si="993"/>
        <v>3.0928682993927845E-14</v>
      </c>
      <c r="AF15409">
        <f t="shared" si="991"/>
        <v>1.9299498188210965E-11</v>
      </c>
      <c r="AG15409">
        <f t="shared" si="992"/>
        <v>4.7651821888744627E-10</v>
      </c>
    </row>
    <row r="15410" spans="30:33" x14ac:dyDescent="0.2">
      <c r="AD15410">
        <f t="shared" si="990"/>
        <v>15408</v>
      </c>
      <c r="AE15410">
        <f t="shared" si="993"/>
        <v>3.0879197101137556E-14</v>
      </c>
      <c r="AF15410">
        <f t="shared" si="991"/>
        <v>1.9268618991109827E-11</v>
      </c>
      <c r="AG15410">
        <f t="shared" si="992"/>
        <v>4.7578666893432742E-10</v>
      </c>
    </row>
    <row r="15411" spans="30:33" x14ac:dyDescent="0.2">
      <c r="AD15411">
        <f t="shared" si="990"/>
        <v>15409</v>
      </c>
      <c r="AE15411">
        <f t="shared" si="993"/>
        <v>3.0829790385775739E-14</v>
      </c>
      <c r="AF15411">
        <f t="shared" si="991"/>
        <v>1.9237789200724051E-11</v>
      </c>
      <c r="AG15411">
        <f t="shared" si="992"/>
        <v>4.7505624005441836E-10</v>
      </c>
    </row>
    <row r="15412" spans="30:33" x14ac:dyDescent="0.2">
      <c r="AD15412">
        <f t="shared" si="990"/>
        <v>15410</v>
      </c>
      <c r="AE15412">
        <f t="shared" si="993"/>
        <v>3.0780462721158497E-14</v>
      </c>
      <c r="AF15412">
        <f t="shared" si="991"/>
        <v>1.920700873800289E-11</v>
      </c>
      <c r="AG15412">
        <f t="shared" si="992"/>
        <v>4.7432693053305248E-10</v>
      </c>
    </row>
    <row r="15413" spans="30:33" x14ac:dyDescent="0.2">
      <c r="AD15413">
        <f t="shared" si="990"/>
        <v>15411</v>
      </c>
      <c r="AE15413">
        <f t="shared" si="993"/>
        <v>3.0731213980804636E-14</v>
      </c>
      <c r="AF15413">
        <f t="shared" si="991"/>
        <v>1.9176277524022086E-11</v>
      </c>
      <c r="AG15413">
        <f t="shared" si="992"/>
        <v>4.7359873865818025E-10</v>
      </c>
    </row>
    <row r="15414" spans="30:33" x14ac:dyDescent="0.2">
      <c r="AD15414">
        <f t="shared" si="990"/>
        <v>15412</v>
      </c>
      <c r="AE15414">
        <f t="shared" si="993"/>
        <v>3.0682044038435354E-14</v>
      </c>
      <c r="AF15414">
        <f t="shared" si="991"/>
        <v>1.9145595479983651E-11</v>
      </c>
      <c r="AG15414">
        <f t="shared" si="992"/>
        <v>4.7287166272036562E-10</v>
      </c>
    </row>
    <row r="15415" spans="30:33" x14ac:dyDescent="0.2">
      <c r="AD15415">
        <f t="shared" si="990"/>
        <v>15413</v>
      </c>
      <c r="AE15415">
        <f t="shared" si="993"/>
        <v>3.0632952767973853E-14</v>
      </c>
      <c r="AF15415">
        <f t="shared" si="991"/>
        <v>1.9114962527215678E-11</v>
      </c>
      <c r="AG15415">
        <f t="shared" si="992"/>
        <v>4.7214570101278096E-10</v>
      </c>
    </row>
    <row r="15416" spans="30:33" x14ac:dyDescent="0.2">
      <c r="AD15416">
        <f t="shared" si="990"/>
        <v>15414</v>
      </c>
      <c r="AE15416">
        <f t="shared" si="993"/>
        <v>3.0583940043545101E-14</v>
      </c>
      <c r="AF15416">
        <f t="shared" si="991"/>
        <v>1.9084378587172133E-11</v>
      </c>
      <c r="AG15416">
        <f t="shared" si="992"/>
        <v>4.7142085183120414E-10</v>
      </c>
    </row>
    <row r="15417" spans="30:33" x14ac:dyDescent="0.2">
      <c r="AD15417">
        <f t="shared" si="990"/>
        <v>15415</v>
      </c>
      <c r="AE15417">
        <f t="shared" si="993"/>
        <v>3.0535005739475428E-14</v>
      </c>
      <c r="AF15417">
        <f t="shared" si="991"/>
        <v>1.9053843581432655E-11</v>
      </c>
      <c r="AG15417">
        <f t="shared" si="992"/>
        <v>4.706971134740137E-10</v>
      </c>
    </row>
    <row r="15418" spans="30:33" x14ac:dyDescent="0.2">
      <c r="AD15418">
        <f t="shared" si="990"/>
        <v>15416</v>
      </c>
      <c r="AE15418">
        <f t="shared" si="993"/>
        <v>3.0486149730292265E-14</v>
      </c>
      <c r="AF15418">
        <f t="shared" si="991"/>
        <v>1.9023357431702361E-11</v>
      </c>
      <c r="AG15418">
        <f t="shared" si="992"/>
        <v>4.6997448424218552E-10</v>
      </c>
    </row>
    <row r="15419" spans="30:33" x14ac:dyDescent="0.2">
      <c r="AD15419">
        <f t="shared" si="990"/>
        <v>15417</v>
      </c>
      <c r="AE15419">
        <f t="shared" si="993"/>
        <v>3.0437371890723795E-14</v>
      </c>
      <c r="AF15419">
        <f t="shared" si="991"/>
        <v>1.8992920059811636E-11</v>
      </c>
      <c r="AG15419">
        <f t="shared" si="992"/>
        <v>4.6925296243928879E-10</v>
      </c>
    </row>
    <row r="15420" spans="30:33" x14ac:dyDescent="0.2">
      <c r="AD15420">
        <f t="shared" si="990"/>
        <v>15418</v>
      </c>
      <c r="AE15420">
        <f t="shared" si="993"/>
        <v>3.0388672095698631E-14</v>
      </c>
      <c r="AF15420">
        <f t="shared" si="991"/>
        <v>1.8962531387715937E-11</v>
      </c>
      <c r="AG15420">
        <f t="shared" si="992"/>
        <v>4.6853254637148148E-10</v>
      </c>
    </row>
    <row r="15421" spans="30:33" x14ac:dyDescent="0.2">
      <c r="AD15421">
        <f t="shared" si="990"/>
        <v>15419</v>
      </c>
      <c r="AE15421">
        <f t="shared" si="993"/>
        <v>3.0340050220345515E-14</v>
      </c>
      <c r="AF15421">
        <f t="shared" si="991"/>
        <v>1.8932191337495591E-11</v>
      </c>
      <c r="AG15421">
        <f t="shared" si="992"/>
        <v>4.6781323434750752E-10</v>
      </c>
    </row>
    <row r="15422" spans="30:33" x14ac:dyDescent="0.2">
      <c r="AD15422">
        <f t="shared" si="990"/>
        <v>15420</v>
      </c>
      <c r="AE15422">
        <f t="shared" si="993"/>
        <v>3.0291506139992957E-14</v>
      </c>
      <c r="AF15422">
        <f t="shared" si="991"/>
        <v>1.8901899831355598E-11</v>
      </c>
      <c r="AG15422">
        <f t="shared" si="992"/>
        <v>4.6709502467869134E-10</v>
      </c>
    </row>
    <row r="15423" spans="30:33" x14ac:dyDescent="0.2">
      <c r="AD15423">
        <f t="shared" si="990"/>
        <v>15421</v>
      </c>
      <c r="AE15423">
        <f t="shared" si="993"/>
        <v>3.0243039730168973E-14</v>
      </c>
      <c r="AF15423">
        <f t="shared" si="991"/>
        <v>1.8871656791625428E-11</v>
      </c>
      <c r="AG15423">
        <f t="shared" si="992"/>
        <v>4.663779156789357E-10</v>
      </c>
    </row>
    <row r="15424" spans="30:33" x14ac:dyDescent="0.2">
      <c r="AD15424">
        <f t="shared" si="990"/>
        <v>15422</v>
      </c>
      <c r="AE15424">
        <f t="shared" si="993"/>
        <v>3.0194650866600697E-14</v>
      </c>
      <c r="AF15424">
        <f t="shared" si="991"/>
        <v>1.8841462140758827E-11</v>
      </c>
      <c r="AG15424">
        <f t="shared" si="992"/>
        <v>4.6566190566471596E-10</v>
      </c>
    </row>
    <row r="15425" spans="30:33" x14ac:dyDescent="0.2">
      <c r="AD15425">
        <f t="shared" si="990"/>
        <v>15423</v>
      </c>
      <c r="AE15425">
        <f t="shared" si="993"/>
        <v>3.0146339425214139E-14</v>
      </c>
      <c r="AF15425">
        <f t="shared" si="991"/>
        <v>1.8811315801333613E-11</v>
      </c>
      <c r="AG15425">
        <f t="shared" si="992"/>
        <v>4.6494699295507768E-10</v>
      </c>
    </row>
    <row r="15426" spans="30:33" x14ac:dyDescent="0.2">
      <c r="AD15426">
        <f t="shared" si="990"/>
        <v>15424</v>
      </c>
      <c r="AE15426">
        <f t="shared" si="993"/>
        <v>3.0098105282133793E-14</v>
      </c>
      <c r="AF15426">
        <f t="shared" si="991"/>
        <v>1.878121769605148E-11</v>
      </c>
      <c r="AG15426">
        <f t="shared" si="992"/>
        <v>4.6423317587163163E-10</v>
      </c>
    </row>
    <row r="15427" spans="30:33" x14ac:dyDescent="0.2">
      <c r="AD15427">
        <f t="shared" si="990"/>
        <v>15425</v>
      </c>
      <c r="AE15427">
        <f t="shared" si="993"/>
        <v>3.0049948313682384E-14</v>
      </c>
      <c r="AF15427">
        <f t="shared" si="991"/>
        <v>1.8751167747737797E-11</v>
      </c>
      <c r="AG15427">
        <f t="shared" si="992"/>
        <v>4.6352045273855079E-10</v>
      </c>
    </row>
    <row r="15428" spans="30:33" x14ac:dyDescent="0.2">
      <c r="AD15428">
        <f t="shared" si="990"/>
        <v>15426</v>
      </c>
      <c r="AE15428">
        <f t="shared" si="993"/>
        <v>3.0001868396380488E-14</v>
      </c>
      <c r="AF15428">
        <f t="shared" si="991"/>
        <v>1.8721165879341415E-11</v>
      </c>
      <c r="AG15428">
        <f t="shared" si="992"/>
        <v>4.6280882188256541E-10</v>
      </c>
    </row>
    <row r="15429" spans="30:33" x14ac:dyDescent="0.2">
      <c r="AD15429">
        <f t="shared" si="990"/>
        <v>15427</v>
      </c>
      <c r="AE15429">
        <f t="shared" si="993"/>
        <v>2.9953865406946279E-14</v>
      </c>
      <c r="AF15429">
        <f t="shared" si="991"/>
        <v>1.8691212013934469E-11</v>
      </c>
      <c r="AG15429">
        <f t="shared" si="992"/>
        <v>4.6209828163296023E-10</v>
      </c>
    </row>
    <row r="15430" spans="30:33" x14ac:dyDescent="0.2">
      <c r="AD15430">
        <f t="shared" si="990"/>
        <v>15428</v>
      </c>
      <c r="AE15430">
        <f t="shared" si="993"/>
        <v>2.9905939222295167E-14</v>
      </c>
      <c r="AF15430">
        <f t="shared" si="991"/>
        <v>1.8661306074712172E-11</v>
      </c>
      <c r="AG15430">
        <f t="shared" si="992"/>
        <v>4.6138883032156983E-10</v>
      </c>
    </row>
    <row r="15431" spans="30:33" x14ac:dyDescent="0.2">
      <c r="AD15431">
        <f t="shared" si="990"/>
        <v>15429</v>
      </c>
      <c r="AE15431">
        <f t="shared" si="993"/>
        <v>2.985808971953949E-14</v>
      </c>
      <c r="AF15431">
        <f t="shared" si="991"/>
        <v>1.863144798499263E-11</v>
      </c>
      <c r="AG15431">
        <f t="shared" si="992"/>
        <v>4.606804662827748E-10</v>
      </c>
    </row>
    <row r="15432" spans="30:33" x14ac:dyDescent="0.2">
      <c r="AD15432">
        <f t="shared" si="990"/>
        <v>15430</v>
      </c>
      <c r="AE15432">
        <f t="shared" si="993"/>
        <v>2.9810316775988224E-14</v>
      </c>
      <c r="AF15432">
        <f t="shared" si="991"/>
        <v>1.8601637668216643E-11</v>
      </c>
      <c r="AG15432">
        <f t="shared" si="992"/>
        <v>4.5997318785349827E-10</v>
      </c>
    </row>
    <row r="15433" spans="30:33" x14ac:dyDescent="0.2">
      <c r="AD15433">
        <f t="shared" si="990"/>
        <v>15431</v>
      </c>
      <c r="AE15433">
        <f t="shared" si="993"/>
        <v>2.9762620269146643E-14</v>
      </c>
      <c r="AF15433">
        <f t="shared" si="991"/>
        <v>1.8571875047947495E-11</v>
      </c>
      <c r="AG15433">
        <f t="shared" si="992"/>
        <v>4.5926699337320184E-10</v>
      </c>
    </row>
    <row r="15434" spans="30:33" x14ac:dyDescent="0.2">
      <c r="AD15434">
        <f t="shared" si="990"/>
        <v>15432</v>
      </c>
      <c r="AE15434">
        <f t="shared" si="993"/>
        <v>2.9715000076716006E-14</v>
      </c>
      <c r="AF15434">
        <f t="shared" si="991"/>
        <v>1.8542160047870778E-11</v>
      </c>
      <c r="AG15434">
        <f t="shared" si="992"/>
        <v>4.5856188118388143E-10</v>
      </c>
    </row>
    <row r="15435" spans="30:33" x14ac:dyDescent="0.2">
      <c r="AD15435">
        <f t="shared" si="990"/>
        <v>15433</v>
      </c>
      <c r="AE15435">
        <f t="shared" si="993"/>
        <v>2.9667456076593262E-14</v>
      </c>
      <c r="AF15435">
        <f t="shared" si="991"/>
        <v>1.8512492591794184E-11</v>
      </c>
      <c r="AG15435">
        <f t="shared" si="992"/>
        <v>4.5785784963006378E-10</v>
      </c>
    </row>
    <row r="15436" spans="30:33" x14ac:dyDescent="0.2">
      <c r="AD15436">
        <f t="shared" si="990"/>
        <v>15434</v>
      </c>
      <c r="AE15436">
        <f t="shared" si="993"/>
        <v>2.961998814687071E-14</v>
      </c>
      <c r="AF15436">
        <f t="shared" si="991"/>
        <v>1.8482872603647312E-11</v>
      </c>
      <c r="AG15436">
        <f t="shared" si="992"/>
        <v>4.5715489705880256E-10</v>
      </c>
    </row>
    <row r="15437" spans="30:33" x14ac:dyDescent="0.2">
      <c r="AD15437">
        <f t="shared" si="990"/>
        <v>15435</v>
      </c>
      <c r="AE15437">
        <f t="shared" si="993"/>
        <v>2.9572596165835715E-14</v>
      </c>
      <c r="AF15437">
        <f t="shared" si="991"/>
        <v>1.8453300007481474E-11</v>
      </c>
      <c r="AG15437">
        <f t="shared" si="992"/>
        <v>4.5645302181967428E-10</v>
      </c>
    </row>
    <row r="15438" spans="30:33" x14ac:dyDescent="0.2">
      <c r="AD15438">
        <f t="shared" si="990"/>
        <v>15436</v>
      </c>
      <c r="AE15438">
        <f t="shared" si="993"/>
        <v>2.952528001197037E-14</v>
      </c>
      <c r="AF15438">
        <f t="shared" si="991"/>
        <v>1.8423774727469502E-11</v>
      </c>
      <c r="AG15438">
        <f t="shared" si="992"/>
        <v>4.5575222226477463E-10</v>
      </c>
    </row>
    <row r="15439" spans="30:33" x14ac:dyDescent="0.2">
      <c r="AD15439">
        <f t="shared" si="990"/>
        <v>15437</v>
      </c>
      <c r="AE15439">
        <f t="shared" si="993"/>
        <v>2.9478039563951219E-14</v>
      </c>
      <c r="AF15439">
        <f t="shared" si="991"/>
        <v>1.8394296687905549E-11</v>
      </c>
      <c r="AG15439">
        <f t="shared" si="992"/>
        <v>4.5505249674871497E-10</v>
      </c>
    </row>
    <row r="15440" spans="30:33" x14ac:dyDescent="0.2">
      <c r="AD15440">
        <f t="shared" ref="AD15440:AD15503" si="994">AD15439+1</f>
        <v>15438</v>
      </c>
      <c r="AE15440">
        <f t="shared" si="993"/>
        <v>2.9430874700648889E-14</v>
      </c>
      <c r="AF15440">
        <f t="shared" ref="AF15440:AF15503" si="995">AF15439*$AF$3</f>
        <v>1.8364865813204901E-11</v>
      </c>
      <c r="AG15440">
        <f t="shared" ref="AG15440:AG15503" si="996">AD15440*AE15440</f>
        <v>4.5435384362861758E-10</v>
      </c>
    </row>
    <row r="15441" spans="30:33" x14ac:dyDescent="0.2">
      <c r="AD15441">
        <f t="shared" si="994"/>
        <v>15439</v>
      </c>
      <c r="AE15441">
        <f t="shared" si="993"/>
        <v>2.9383785301127857E-14</v>
      </c>
      <c r="AF15441">
        <f t="shared" si="995"/>
        <v>1.8335482027903772E-11</v>
      </c>
      <c r="AG15441">
        <f t="shared" si="996"/>
        <v>4.5365626126411297E-10</v>
      </c>
    </row>
    <row r="15442" spans="30:33" x14ac:dyDescent="0.2">
      <c r="AD15442">
        <f t="shared" si="994"/>
        <v>15440</v>
      </c>
      <c r="AE15442">
        <f t="shared" si="993"/>
        <v>2.9336771244646049E-14</v>
      </c>
      <c r="AF15442">
        <f t="shared" si="995"/>
        <v>1.8306145256659126E-11</v>
      </c>
      <c r="AG15442">
        <f t="shared" si="996"/>
        <v>4.5295974801733501E-10</v>
      </c>
    </row>
    <row r="15443" spans="30:33" x14ac:dyDescent="0.2">
      <c r="AD15443">
        <f t="shared" si="994"/>
        <v>15441</v>
      </c>
      <c r="AE15443">
        <f t="shared" ref="AE15443:AE15506" si="997">AF15442*$AE$3</f>
        <v>2.9289832410654613E-14</v>
      </c>
      <c r="AF15443">
        <f t="shared" si="995"/>
        <v>1.8276855424248471E-11</v>
      </c>
      <c r="AG15443">
        <f t="shared" si="996"/>
        <v>4.5226430225291788E-10</v>
      </c>
    </row>
    <row r="15444" spans="30:33" x14ac:dyDescent="0.2">
      <c r="AD15444">
        <f t="shared" si="994"/>
        <v>15442</v>
      </c>
      <c r="AE15444">
        <f t="shared" si="997"/>
        <v>2.9242968678797567E-14</v>
      </c>
      <c r="AF15444">
        <f t="shared" si="995"/>
        <v>1.8247612455569673E-11</v>
      </c>
      <c r="AG15444">
        <f t="shared" si="996"/>
        <v>4.5156992233799201E-10</v>
      </c>
    </row>
    <row r="15445" spans="30:33" x14ac:dyDescent="0.2">
      <c r="AD15445">
        <f t="shared" si="994"/>
        <v>15443</v>
      </c>
      <c r="AE15445">
        <f t="shared" si="997"/>
        <v>2.9196179928911488E-14</v>
      </c>
      <c r="AF15445">
        <f t="shared" si="995"/>
        <v>1.8218416275640762E-11</v>
      </c>
      <c r="AG15445">
        <f t="shared" si="996"/>
        <v>4.5087660664218013E-10</v>
      </c>
    </row>
    <row r="15446" spans="30:33" x14ac:dyDescent="0.2">
      <c r="AD15446">
        <f t="shared" si="994"/>
        <v>15444</v>
      </c>
      <c r="AE15446">
        <f t="shared" si="997"/>
        <v>2.9149466041025231E-14</v>
      </c>
      <c r="AF15446">
        <f t="shared" si="995"/>
        <v>1.8189266809599735E-11</v>
      </c>
      <c r="AG15446">
        <f t="shared" si="996"/>
        <v>4.5018435353759369E-10</v>
      </c>
    </row>
    <row r="15447" spans="30:33" x14ac:dyDescent="0.2">
      <c r="AD15447">
        <f t="shared" si="994"/>
        <v>15445</v>
      </c>
      <c r="AE15447">
        <f t="shared" si="997"/>
        <v>2.9102826895359588E-14</v>
      </c>
      <c r="AF15447">
        <f t="shared" si="995"/>
        <v>1.8160163982704373E-11</v>
      </c>
      <c r="AG15447">
        <f t="shared" si="996"/>
        <v>4.4949316139882883E-10</v>
      </c>
    </row>
    <row r="15448" spans="30:33" x14ac:dyDescent="0.2">
      <c r="AD15448">
        <f t="shared" si="994"/>
        <v>15446</v>
      </c>
      <c r="AE15448">
        <f t="shared" si="997"/>
        <v>2.9056262372327008E-14</v>
      </c>
      <c r="AF15448">
        <f t="shared" si="995"/>
        <v>1.8131107720332047E-11</v>
      </c>
      <c r="AG15448">
        <f t="shared" si="996"/>
        <v>4.4880302860296297E-10</v>
      </c>
    </row>
    <row r="15449" spans="30:33" x14ac:dyDescent="0.2">
      <c r="AD15449">
        <f t="shared" si="994"/>
        <v>15447</v>
      </c>
      <c r="AE15449">
        <f t="shared" si="997"/>
        <v>2.900977235253129E-14</v>
      </c>
      <c r="AF15449">
        <f t="shared" si="995"/>
        <v>1.8102097947979516E-11</v>
      </c>
      <c r="AG15449">
        <f t="shared" si="996"/>
        <v>4.4811395352955081E-10</v>
      </c>
    </row>
    <row r="15450" spans="30:33" x14ac:dyDescent="0.2">
      <c r="AD15450">
        <f t="shared" si="994"/>
        <v>15448</v>
      </c>
      <c r="AE15450">
        <f t="shared" si="997"/>
        <v>2.896335671676724E-14</v>
      </c>
      <c r="AF15450">
        <f t="shared" si="995"/>
        <v>1.8073134591262748E-11</v>
      </c>
      <c r="AG15450">
        <f t="shared" si="996"/>
        <v>4.4742593456062033E-10</v>
      </c>
    </row>
    <row r="15451" spans="30:33" x14ac:dyDescent="0.2">
      <c r="AD15451">
        <f t="shared" si="994"/>
        <v>15449</v>
      </c>
      <c r="AE15451">
        <f t="shared" si="997"/>
        <v>2.8917015346020412E-14</v>
      </c>
      <c r="AF15451">
        <f t="shared" si="995"/>
        <v>1.8044217575916728E-11</v>
      </c>
      <c r="AG15451">
        <f t="shared" si="996"/>
        <v>4.4673897008066935E-10</v>
      </c>
    </row>
    <row r="15452" spans="30:33" x14ac:dyDescent="0.2">
      <c r="AD15452">
        <f t="shared" si="994"/>
        <v>15450</v>
      </c>
      <c r="AE15452">
        <f t="shared" si="997"/>
        <v>2.8870748121466781E-14</v>
      </c>
      <c r="AF15452">
        <f t="shared" si="995"/>
        <v>1.8015346827795261E-11</v>
      </c>
      <c r="AG15452">
        <f t="shared" si="996"/>
        <v>4.4605305847666176E-10</v>
      </c>
    </row>
    <row r="15453" spans="30:33" x14ac:dyDescent="0.2">
      <c r="AD15453">
        <f t="shared" si="994"/>
        <v>15451</v>
      </c>
      <c r="AE15453">
        <f t="shared" si="997"/>
        <v>2.8824554924472429E-14</v>
      </c>
      <c r="AF15453">
        <f t="shared" si="995"/>
        <v>1.7986522272870786E-11</v>
      </c>
      <c r="AG15453">
        <f t="shared" si="996"/>
        <v>4.453681981380235E-10</v>
      </c>
    </row>
    <row r="15454" spans="30:33" x14ac:dyDescent="0.2">
      <c r="AD15454">
        <f t="shared" si="994"/>
        <v>15452</v>
      </c>
      <c r="AE15454">
        <f t="shared" si="997"/>
        <v>2.8778435636593272E-14</v>
      </c>
      <c r="AF15454">
        <f t="shared" si="995"/>
        <v>1.7957743837234193E-11</v>
      </c>
      <c r="AG15454">
        <f t="shared" si="996"/>
        <v>4.4468438745663926E-10</v>
      </c>
    </row>
    <row r="15455" spans="30:33" x14ac:dyDescent="0.2">
      <c r="AD15455">
        <f t="shared" si="994"/>
        <v>15453</v>
      </c>
      <c r="AE15455">
        <f t="shared" si="997"/>
        <v>2.8732390139574719E-14</v>
      </c>
      <c r="AF15455">
        <f t="shared" si="995"/>
        <v>1.7929011447094618E-11</v>
      </c>
      <c r="AG15455">
        <f t="shared" si="996"/>
        <v>4.4400162482684811E-10</v>
      </c>
    </row>
    <row r="15456" spans="30:33" x14ac:dyDescent="0.2">
      <c r="AD15456">
        <f t="shared" si="994"/>
        <v>15454</v>
      </c>
      <c r="AE15456">
        <f t="shared" si="997"/>
        <v>2.8686418315351404E-14</v>
      </c>
      <c r="AF15456">
        <f t="shared" si="995"/>
        <v>1.7900325028779266E-11</v>
      </c>
      <c r="AG15456">
        <f t="shared" si="996"/>
        <v>4.433199086454406E-10</v>
      </c>
    </row>
    <row r="15457" spans="30:33" x14ac:dyDescent="0.2">
      <c r="AD15457">
        <f t="shared" si="994"/>
        <v>15455</v>
      </c>
      <c r="AE15457">
        <f t="shared" si="997"/>
        <v>2.8640520046046839E-14</v>
      </c>
      <c r="AF15457">
        <f t="shared" si="995"/>
        <v>1.787168450873322E-11</v>
      </c>
      <c r="AG15457">
        <f t="shared" si="996"/>
        <v>4.4263923731165392E-10</v>
      </c>
    </row>
    <row r="15458" spans="30:33" x14ac:dyDescent="0.2">
      <c r="AD15458">
        <f t="shared" si="994"/>
        <v>15456</v>
      </c>
      <c r="AE15458">
        <f t="shared" si="997"/>
        <v>2.8594695213973164E-14</v>
      </c>
      <c r="AF15458">
        <f t="shared" si="995"/>
        <v>1.7843089813519246E-11</v>
      </c>
      <c r="AG15458">
        <f t="shared" si="996"/>
        <v>4.419596092271692E-10</v>
      </c>
    </row>
    <row r="15459" spans="30:33" x14ac:dyDescent="0.2">
      <c r="AD15459">
        <f t="shared" si="994"/>
        <v>15457</v>
      </c>
      <c r="AE15459">
        <f t="shared" si="997"/>
        <v>2.8548943701630809E-14</v>
      </c>
      <c r="AF15459">
        <f t="shared" si="995"/>
        <v>1.7814540869817616E-11</v>
      </c>
      <c r="AG15459">
        <f t="shared" si="996"/>
        <v>4.412810227961074E-10</v>
      </c>
    </row>
    <row r="15460" spans="30:33" x14ac:dyDescent="0.2">
      <c r="AD15460">
        <f t="shared" si="994"/>
        <v>15458</v>
      </c>
      <c r="AE15460">
        <f t="shared" si="997"/>
        <v>2.8503265391708198E-14</v>
      </c>
      <c r="AF15460">
        <f t="shared" si="995"/>
        <v>1.7786037604425908E-11</v>
      </c>
      <c r="AG15460">
        <f t="shared" si="996"/>
        <v>4.4060347642502533E-10</v>
      </c>
    </row>
    <row r="15461" spans="30:33" x14ac:dyDescent="0.2">
      <c r="AD15461">
        <f t="shared" si="994"/>
        <v>15459</v>
      </c>
      <c r="AE15461">
        <f t="shared" si="997"/>
        <v>2.8457660167081463E-14</v>
      </c>
      <c r="AF15461">
        <f t="shared" si="995"/>
        <v>1.7757579944258826E-11</v>
      </c>
      <c r="AG15461">
        <f t="shared" si="996"/>
        <v>4.3992696852291236E-10</v>
      </c>
    </row>
    <row r="15462" spans="30:33" x14ac:dyDescent="0.2">
      <c r="AD15462">
        <f t="shared" si="994"/>
        <v>15460</v>
      </c>
      <c r="AE15462">
        <f t="shared" si="997"/>
        <v>2.8412127910814135E-14</v>
      </c>
      <c r="AF15462">
        <f t="shared" si="995"/>
        <v>1.7729167816348011E-11</v>
      </c>
      <c r="AG15462">
        <f t="shared" si="996"/>
        <v>4.3925149750118655E-10</v>
      </c>
    </row>
    <row r="15463" spans="30:33" x14ac:dyDescent="0.2">
      <c r="AD15463">
        <f t="shared" si="994"/>
        <v>15461</v>
      </c>
      <c r="AE15463">
        <f t="shared" si="997"/>
        <v>2.8366668506156829E-14</v>
      </c>
      <c r="AF15463">
        <f t="shared" si="995"/>
        <v>1.7700801147841853E-11</v>
      </c>
      <c r="AG15463">
        <f t="shared" si="996"/>
        <v>4.3857706177369075E-10</v>
      </c>
    </row>
    <row r="15464" spans="30:33" x14ac:dyDescent="0.2">
      <c r="AD15464">
        <f t="shared" si="994"/>
        <v>15462</v>
      </c>
      <c r="AE15464">
        <f t="shared" si="997"/>
        <v>2.8321281836546978E-14</v>
      </c>
      <c r="AF15464">
        <f t="shared" si="995"/>
        <v>1.7672479866005306E-11</v>
      </c>
      <c r="AG15464">
        <f t="shared" si="996"/>
        <v>4.379036597566894E-10</v>
      </c>
    </row>
    <row r="15465" spans="30:33" x14ac:dyDescent="0.2">
      <c r="AD15465">
        <f t="shared" si="994"/>
        <v>15463</v>
      </c>
      <c r="AE15465">
        <f t="shared" si="997"/>
        <v>2.8275967785608502E-14</v>
      </c>
      <c r="AF15465">
        <f t="shared" si="995"/>
        <v>1.7644203898219697E-11</v>
      </c>
      <c r="AG15465">
        <f t="shared" si="996"/>
        <v>4.3723128986886427E-10</v>
      </c>
    </row>
    <row r="15466" spans="30:33" x14ac:dyDescent="0.2">
      <c r="AD15466">
        <f t="shared" si="994"/>
        <v>15464</v>
      </c>
      <c r="AE15466">
        <f t="shared" si="997"/>
        <v>2.8230726237151529E-14</v>
      </c>
      <c r="AF15466">
        <f t="shared" si="995"/>
        <v>1.7615973171982544E-11</v>
      </c>
      <c r="AG15466">
        <f t="shared" si="996"/>
        <v>4.3655995053131126E-10</v>
      </c>
    </row>
    <row r="15467" spans="30:33" x14ac:dyDescent="0.2">
      <c r="AD15467">
        <f t="shared" si="994"/>
        <v>15465</v>
      </c>
      <c r="AE15467">
        <f t="shared" si="997"/>
        <v>2.8185557075172085E-14</v>
      </c>
      <c r="AF15467">
        <f t="shared" si="995"/>
        <v>1.7587787614907371E-11</v>
      </c>
      <c r="AG15467">
        <f t="shared" si="996"/>
        <v>4.3588964016753631E-10</v>
      </c>
    </row>
    <row r="15468" spans="30:33" x14ac:dyDescent="0.2">
      <c r="AD15468">
        <f t="shared" si="994"/>
        <v>15466</v>
      </c>
      <c r="AE15468">
        <f t="shared" si="997"/>
        <v>2.8140460183851806E-14</v>
      </c>
      <c r="AF15468">
        <f t="shared" si="995"/>
        <v>1.7559647154723518E-11</v>
      </c>
      <c r="AG15468">
        <f t="shared" si="996"/>
        <v>4.3522035720345204E-10</v>
      </c>
    </row>
    <row r="15469" spans="30:33" x14ac:dyDescent="0.2">
      <c r="AD15469">
        <f t="shared" si="994"/>
        <v>15467</v>
      </c>
      <c r="AE15469">
        <f t="shared" si="997"/>
        <v>2.8095435447557641E-14</v>
      </c>
      <c r="AF15469">
        <f t="shared" si="995"/>
        <v>1.7531551719275958E-11</v>
      </c>
      <c r="AG15469">
        <f t="shared" si="996"/>
        <v>4.3455210006737403E-10</v>
      </c>
    </row>
    <row r="15470" spans="30:33" x14ac:dyDescent="0.2">
      <c r="AD15470">
        <f t="shared" si="994"/>
        <v>15468</v>
      </c>
      <c r="AE15470">
        <f t="shared" si="997"/>
        <v>2.8050482750841545E-14</v>
      </c>
      <c r="AF15470">
        <f t="shared" si="995"/>
        <v>1.7503501236525116E-11</v>
      </c>
      <c r="AG15470">
        <f t="shared" si="996"/>
        <v>4.3388486719001704E-10</v>
      </c>
    </row>
    <row r="15471" spans="30:33" x14ac:dyDescent="0.2">
      <c r="AD15471">
        <f t="shared" si="994"/>
        <v>15469</v>
      </c>
      <c r="AE15471">
        <f t="shared" si="997"/>
        <v>2.8005601978440197E-14</v>
      </c>
      <c r="AF15471">
        <f t="shared" si="995"/>
        <v>1.7475495634546676E-11</v>
      </c>
      <c r="AG15471">
        <f t="shared" si="996"/>
        <v>4.3321865700449141E-10</v>
      </c>
    </row>
    <row r="15472" spans="30:33" x14ac:dyDescent="0.2">
      <c r="AD15472">
        <f t="shared" si="994"/>
        <v>15470</v>
      </c>
      <c r="AE15472">
        <f t="shared" si="997"/>
        <v>2.7960793015274696E-14</v>
      </c>
      <c r="AF15472">
        <f t="shared" si="995"/>
        <v>1.7447534841531401E-11</v>
      </c>
      <c r="AG15472">
        <f t="shared" si="996"/>
        <v>4.3255346794629952E-10</v>
      </c>
    </row>
    <row r="15473" spans="30:33" x14ac:dyDescent="0.2">
      <c r="AD15473">
        <f t="shared" si="994"/>
        <v>15471</v>
      </c>
      <c r="AE15473">
        <f t="shared" si="997"/>
        <v>2.7916055746450253E-14</v>
      </c>
      <c r="AF15473">
        <f t="shared" si="995"/>
        <v>1.7419618785784949E-11</v>
      </c>
      <c r="AG15473">
        <f t="shared" si="996"/>
        <v>4.3188929845333188E-10</v>
      </c>
    </row>
    <row r="15474" spans="30:33" x14ac:dyDescent="0.2">
      <c r="AD15474">
        <f t="shared" si="994"/>
        <v>15472</v>
      </c>
      <c r="AE15474">
        <f t="shared" si="997"/>
        <v>2.7871390057255933E-14</v>
      </c>
      <c r="AF15474">
        <f t="shared" si="995"/>
        <v>1.7391747395727691E-11</v>
      </c>
      <c r="AG15474">
        <f t="shared" si="996"/>
        <v>4.3122614696586381E-10</v>
      </c>
    </row>
    <row r="15475" spans="30:33" x14ac:dyDescent="0.2">
      <c r="AD15475">
        <f t="shared" si="994"/>
        <v>15473</v>
      </c>
      <c r="AE15475">
        <f t="shared" si="997"/>
        <v>2.7826795833164318E-14</v>
      </c>
      <c r="AF15475">
        <f t="shared" si="995"/>
        <v>1.7363920599894525E-11</v>
      </c>
      <c r="AG15475">
        <f t="shared" si="996"/>
        <v>4.3056401192655151E-10</v>
      </c>
    </row>
    <row r="15476" spans="30:33" x14ac:dyDescent="0.2">
      <c r="AD15476">
        <f t="shared" si="994"/>
        <v>15474</v>
      </c>
      <c r="AE15476">
        <f t="shared" si="997"/>
        <v>2.7782272959831254E-14</v>
      </c>
      <c r="AF15476">
        <f t="shared" si="995"/>
        <v>1.7336138326934693E-11</v>
      </c>
      <c r="AG15476">
        <f t="shared" si="996"/>
        <v>4.2990289178042881E-10</v>
      </c>
    </row>
    <row r="15477" spans="30:33" x14ac:dyDescent="0.2">
      <c r="AD15477">
        <f t="shared" si="994"/>
        <v>15475</v>
      </c>
      <c r="AE15477">
        <f t="shared" si="997"/>
        <v>2.773782132309552E-14</v>
      </c>
      <c r="AF15477">
        <f t="shared" si="995"/>
        <v>1.7308400505611597E-11</v>
      </c>
      <c r="AG15477">
        <f t="shared" si="996"/>
        <v>4.2924278497490319E-10</v>
      </c>
    </row>
    <row r="15478" spans="30:33" x14ac:dyDescent="0.2">
      <c r="AD15478">
        <f t="shared" si="994"/>
        <v>15476</v>
      </c>
      <c r="AE15478">
        <f t="shared" si="997"/>
        <v>2.7693440808978568E-14</v>
      </c>
      <c r="AF15478">
        <f t="shared" si="995"/>
        <v>1.7280707064802617E-11</v>
      </c>
      <c r="AG15478">
        <f t="shared" si="996"/>
        <v>4.2858368995975232E-10</v>
      </c>
    </row>
    <row r="15479" spans="30:33" x14ac:dyDescent="0.2">
      <c r="AD15479">
        <f t="shared" si="994"/>
        <v>15477</v>
      </c>
      <c r="AE15479">
        <f t="shared" si="997"/>
        <v>2.7649131303684201E-14</v>
      </c>
      <c r="AF15479">
        <f t="shared" si="995"/>
        <v>1.7253057933498931E-11</v>
      </c>
      <c r="AG15479">
        <f t="shared" si="996"/>
        <v>4.2792560518712036E-10</v>
      </c>
    </row>
    <row r="15480" spans="30:33" x14ac:dyDescent="0.2">
      <c r="AD15480">
        <f t="shared" si="994"/>
        <v>15478</v>
      </c>
      <c r="AE15480">
        <f t="shared" si="997"/>
        <v>2.7604892693598302E-14</v>
      </c>
      <c r="AF15480">
        <f t="shared" si="995"/>
        <v>1.7225453040805331E-11</v>
      </c>
      <c r="AG15480">
        <f t="shared" si="996"/>
        <v>4.2726852911151453E-10</v>
      </c>
    </row>
    <row r="15481" spans="30:33" x14ac:dyDescent="0.2">
      <c r="AD15481">
        <f t="shared" si="994"/>
        <v>15479</v>
      </c>
      <c r="AE15481">
        <f t="shared" si="997"/>
        <v>2.7560724865288543E-14</v>
      </c>
      <c r="AF15481">
        <f t="shared" si="995"/>
        <v>1.7197892315940043E-11</v>
      </c>
      <c r="AG15481">
        <f t="shared" si="996"/>
        <v>4.2661246018980133E-10</v>
      </c>
    </row>
    <row r="15482" spans="30:33" x14ac:dyDescent="0.2">
      <c r="AD15482">
        <f t="shared" si="994"/>
        <v>15480</v>
      </c>
      <c r="AE15482">
        <f t="shared" si="997"/>
        <v>2.7516627705504082E-14</v>
      </c>
      <c r="AF15482">
        <f t="shared" si="995"/>
        <v>1.7170375688234539E-11</v>
      </c>
      <c r="AG15482">
        <f t="shared" si="996"/>
        <v>4.2595739688120318E-10</v>
      </c>
    </row>
    <row r="15483" spans="30:33" x14ac:dyDescent="0.2">
      <c r="AD15483">
        <f t="shared" si="994"/>
        <v>15481</v>
      </c>
      <c r="AE15483">
        <f t="shared" si="997"/>
        <v>2.7472601101175274E-14</v>
      </c>
      <c r="AF15483">
        <f t="shared" si="995"/>
        <v>1.7142903087133364E-11</v>
      </c>
      <c r="AG15483">
        <f t="shared" si="996"/>
        <v>4.253033376472944E-10</v>
      </c>
    </row>
    <row r="15484" spans="30:33" x14ac:dyDescent="0.2">
      <c r="AD15484">
        <f t="shared" si="994"/>
        <v>15482</v>
      </c>
      <c r="AE15484">
        <f t="shared" si="997"/>
        <v>2.7428644939413394E-14</v>
      </c>
      <c r="AF15484">
        <f t="shared" si="995"/>
        <v>1.711547444219395E-11</v>
      </c>
      <c r="AG15484">
        <f t="shared" si="996"/>
        <v>4.2465028095199817E-10</v>
      </c>
    </row>
    <row r="15485" spans="30:33" x14ac:dyDescent="0.2">
      <c r="AD15485">
        <f t="shared" si="994"/>
        <v>15483</v>
      </c>
      <c r="AE15485">
        <f t="shared" si="997"/>
        <v>2.7384759107510332E-14</v>
      </c>
      <c r="AF15485">
        <f t="shared" si="995"/>
        <v>1.7088089683086439E-11</v>
      </c>
      <c r="AG15485">
        <f t="shared" si="996"/>
        <v>4.2399822526158246E-10</v>
      </c>
    </row>
    <row r="15486" spans="30:33" x14ac:dyDescent="0.2">
      <c r="AD15486">
        <f t="shared" si="994"/>
        <v>15484</v>
      </c>
      <c r="AE15486">
        <f t="shared" si="997"/>
        <v>2.7340943492938317E-14</v>
      </c>
      <c r="AF15486">
        <f t="shared" si="995"/>
        <v>1.70607487395935E-11</v>
      </c>
      <c r="AG15486">
        <f t="shared" si="996"/>
        <v>4.233471690446569E-10</v>
      </c>
    </row>
    <row r="15487" spans="30:33" x14ac:dyDescent="0.2">
      <c r="AD15487">
        <f t="shared" si="994"/>
        <v>15485</v>
      </c>
      <c r="AE15487">
        <f t="shared" si="997"/>
        <v>2.7297197983349615E-14</v>
      </c>
      <c r="AF15487">
        <f t="shared" si="995"/>
        <v>1.7033451541610151E-11</v>
      </c>
      <c r="AG15487">
        <f t="shared" si="996"/>
        <v>4.2269711077216876E-10</v>
      </c>
    </row>
    <row r="15488" spans="30:33" x14ac:dyDescent="0.2">
      <c r="AD15488">
        <f t="shared" si="994"/>
        <v>15486</v>
      </c>
      <c r="AE15488">
        <f t="shared" si="997"/>
        <v>2.7253522466576254E-14</v>
      </c>
      <c r="AF15488">
        <f t="shared" si="995"/>
        <v>1.7006198019143574E-11</v>
      </c>
      <c r="AG15488">
        <f t="shared" si="996"/>
        <v>4.2204804891739987E-10</v>
      </c>
    </row>
    <row r="15489" spans="30:33" x14ac:dyDescent="0.2">
      <c r="AD15489">
        <f t="shared" si="994"/>
        <v>15487</v>
      </c>
      <c r="AE15489">
        <f t="shared" si="997"/>
        <v>2.7209916830629731E-14</v>
      </c>
      <c r="AF15489">
        <f t="shared" si="995"/>
        <v>1.6978988102312942E-11</v>
      </c>
      <c r="AG15489">
        <f t="shared" si="996"/>
        <v>4.2139998195596263E-10</v>
      </c>
    </row>
    <row r="15490" spans="30:33" x14ac:dyDescent="0.2">
      <c r="AD15490">
        <f t="shared" si="994"/>
        <v>15488</v>
      </c>
      <c r="AE15490">
        <f t="shared" si="997"/>
        <v>2.7166380963700721E-14</v>
      </c>
      <c r="AF15490">
        <f t="shared" si="995"/>
        <v>1.6951821721349239E-11</v>
      </c>
      <c r="AG15490">
        <f t="shared" si="996"/>
        <v>4.2075290836579676E-10</v>
      </c>
    </row>
    <row r="15491" spans="30:33" x14ac:dyDescent="0.2">
      <c r="AD15491">
        <f t="shared" si="994"/>
        <v>15489</v>
      </c>
      <c r="AE15491">
        <f t="shared" si="997"/>
        <v>2.7122914754158795E-14</v>
      </c>
      <c r="AF15491">
        <f t="shared" si="995"/>
        <v>1.6924698806595078E-11</v>
      </c>
      <c r="AG15491">
        <f t="shared" si="996"/>
        <v>4.2010682662716557E-10</v>
      </c>
    </row>
    <row r="15492" spans="30:33" x14ac:dyDescent="0.2">
      <c r="AD15492">
        <f t="shared" si="994"/>
        <v>15490</v>
      </c>
      <c r="AE15492">
        <f t="shared" si="997"/>
        <v>2.7079518090552136E-14</v>
      </c>
      <c r="AF15492">
        <f t="shared" si="995"/>
        <v>1.6897619288504526E-11</v>
      </c>
      <c r="AG15492">
        <f t="shared" si="996"/>
        <v>4.1946173522265261E-10</v>
      </c>
    </row>
    <row r="15493" spans="30:33" x14ac:dyDescent="0.2">
      <c r="AD15493">
        <f t="shared" si="994"/>
        <v>15491</v>
      </c>
      <c r="AE15493">
        <f t="shared" si="997"/>
        <v>2.7036190861607252E-14</v>
      </c>
      <c r="AF15493">
        <f t="shared" si="995"/>
        <v>1.6870583097642916E-11</v>
      </c>
      <c r="AG15493">
        <f t="shared" si="996"/>
        <v>4.1881763263715793E-10</v>
      </c>
    </row>
    <row r="15494" spans="30:33" x14ac:dyDescent="0.2">
      <c r="AD15494">
        <f t="shared" si="994"/>
        <v>15492</v>
      </c>
      <c r="AE15494">
        <f t="shared" si="997"/>
        <v>2.6992932956228679E-14</v>
      </c>
      <c r="AF15494">
        <f t="shared" si="995"/>
        <v>1.6843590164686685E-11</v>
      </c>
      <c r="AG15494">
        <f t="shared" si="996"/>
        <v>4.1817451735789469E-10</v>
      </c>
    </row>
    <row r="15495" spans="30:33" x14ac:dyDescent="0.2">
      <c r="AD15495">
        <f t="shared" si="994"/>
        <v>15493</v>
      </c>
      <c r="AE15495">
        <f t="shared" si="997"/>
        <v>2.6949744263498709E-14</v>
      </c>
      <c r="AF15495">
        <f t="shared" si="995"/>
        <v>1.6816640420423185E-11</v>
      </c>
      <c r="AG15495">
        <f t="shared" si="996"/>
        <v>4.175323878743855E-10</v>
      </c>
    </row>
    <row r="15496" spans="30:33" x14ac:dyDescent="0.2">
      <c r="AD15496">
        <f t="shared" si="994"/>
        <v>15494</v>
      </c>
      <c r="AE15496">
        <f t="shared" si="997"/>
        <v>2.6906624672677109E-14</v>
      </c>
      <c r="AF15496">
        <f t="shared" si="995"/>
        <v>1.6789733795750507E-11</v>
      </c>
      <c r="AG15496">
        <f t="shared" si="996"/>
        <v>4.1689124267845915E-10</v>
      </c>
    </row>
    <row r="15497" spans="30:33" x14ac:dyDescent="0.2">
      <c r="AD15497">
        <f t="shared" si="994"/>
        <v>15495</v>
      </c>
      <c r="AE15497">
        <f t="shared" si="997"/>
        <v>2.6863574073200823E-14</v>
      </c>
      <c r="AF15497">
        <f t="shared" si="995"/>
        <v>1.6762870221677307E-11</v>
      </c>
      <c r="AG15497">
        <f t="shared" si="996"/>
        <v>4.1625108026424676E-10</v>
      </c>
    </row>
    <row r="15498" spans="30:33" x14ac:dyDescent="0.2">
      <c r="AD15498">
        <f t="shared" si="994"/>
        <v>15496</v>
      </c>
      <c r="AE15498">
        <f t="shared" si="997"/>
        <v>2.6820592354683702E-14</v>
      </c>
      <c r="AF15498">
        <f t="shared" si="995"/>
        <v>1.6736049629322621E-11</v>
      </c>
      <c r="AG15498">
        <f t="shared" si="996"/>
        <v>4.1561189912817863E-10</v>
      </c>
    </row>
    <row r="15499" spans="30:33" x14ac:dyDescent="0.2">
      <c r="AD15499">
        <f t="shared" si="994"/>
        <v>15497</v>
      </c>
      <c r="AE15499">
        <f t="shared" si="997"/>
        <v>2.6777679406916207E-14</v>
      </c>
      <c r="AF15499">
        <f t="shared" si="995"/>
        <v>1.6709271949915703E-11</v>
      </c>
      <c r="AG15499">
        <f t="shared" si="996"/>
        <v>4.1497369776898047E-10</v>
      </c>
    </row>
    <row r="15500" spans="30:33" x14ac:dyDescent="0.2">
      <c r="AD15500">
        <f t="shared" si="994"/>
        <v>15498</v>
      </c>
      <c r="AE15500">
        <f t="shared" si="997"/>
        <v>2.6734835119865137E-14</v>
      </c>
      <c r="AF15500">
        <f t="shared" si="995"/>
        <v>1.6682537114795836E-11</v>
      </c>
      <c r="AG15500">
        <f t="shared" si="996"/>
        <v>4.1433647468766989E-10</v>
      </c>
    </row>
    <row r="15501" spans="30:33" x14ac:dyDescent="0.2">
      <c r="AD15501">
        <f t="shared" si="994"/>
        <v>15499</v>
      </c>
      <c r="AE15501">
        <f t="shared" si="997"/>
        <v>2.6692059383673349E-14</v>
      </c>
      <c r="AF15501">
        <f t="shared" si="995"/>
        <v>1.6655845055412163E-11</v>
      </c>
      <c r="AG15501">
        <f t="shared" si="996"/>
        <v>4.1370022838755323E-10</v>
      </c>
    </row>
    <row r="15502" spans="30:33" x14ac:dyDescent="0.2">
      <c r="AD15502">
        <f t="shared" si="994"/>
        <v>15500</v>
      </c>
      <c r="AE15502">
        <f t="shared" si="997"/>
        <v>2.6649352088659473E-14</v>
      </c>
      <c r="AF15502">
        <f t="shared" si="995"/>
        <v>1.6629195703323504E-11</v>
      </c>
      <c r="AG15502">
        <f t="shared" si="996"/>
        <v>4.1306495737422184E-10</v>
      </c>
    </row>
    <row r="15503" spans="30:33" x14ac:dyDescent="0.2">
      <c r="AD15503">
        <f t="shared" si="994"/>
        <v>15501</v>
      </c>
      <c r="AE15503">
        <f t="shared" si="997"/>
        <v>2.6606713125317618E-14</v>
      </c>
      <c r="AF15503">
        <f t="shared" si="995"/>
        <v>1.6602588990198186E-11</v>
      </c>
      <c r="AG15503">
        <f t="shared" si="996"/>
        <v>4.124306601555484E-10</v>
      </c>
    </row>
    <row r="15504" spans="30:33" x14ac:dyDescent="0.2">
      <c r="AD15504">
        <f t="shared" ref="AD15504:AD15567" si="998">AD15503+1</f>
        <v>15502</v>
      </c>
      <c r="AE15504">
        <f t="shared" si="997"/>
        <v>2.6564142384317109E-14</v>
      </c>
      <c r="AF15504">
        <f t="shared" ref="AF15504:AF15567" si="999">AF15503*$AF$3</f>
        <v>1.6576024847813869E-11</v>
      </c>
      <c r="AG15504">
        <f t="shared" ref="AG15504:AG15567" si="1000">AD15504*AE15504</f>
        <v>4.117973352416838E-10</v>
      </c>
    </row>
    <row r="15505" spans="30:33" x14ac:dyDescent="0.2">
      <c r="AD15505">
        <f t="shared" si="998"/>
        <v>15503</v>
      </c>
      <c r="AE15505">
        <f t="shared" si="997"/>
        <v>2.6521639756502202E-14</v>
      </c>
      <c r="AF15505">
        <f t="shared" si="999"/>
        <v>1.6549503208057367E-11</v>
      </c>
      <c r="AG15505">
        <f t="shared" si="1000"/>
        <v>4.1116498114505362E-10</v>
      </c>
    </row>
    <row r="15506" spans="30:33" x14ac:dyDescent="0.2">
      <c r="AD15506">
        <f t="shared" si="998"/>
        <v>15504</v>
      </c>
      <c r="AE15506">
        <f t="shared" si="997"/>
        <v>2.6479205132891801E-14</v>
      </c>
      <c r="AF15506">
        <f t="shared" si="999"/>
        <v>1.6523024002924474E-11</v>
      </c>
      <c r="AG15506">
        <f t="shared" si="1000"/>
        <v>4.1053359638035446E-10</v>
      </c>
    </row>
    <row r="15507" spans="30:33" x14ac:dyDescent="0.2">
      <c r="AD15507">
        <f t="shared" si="998"/>
        <v>15505</v>
      </c>
      <c r="AE15507">
        <f t="shared" ref="AE15507:AE15570" si="1001">AF15506*$AE$3</f>
        <v>2.643683840467917E-14</v>
      </c>
      <c r="AF15507">
        <f t="shared" si="999"/>
        <v>1.6496587164519793E-11</v>
      </c>
      <c r="AG15507">
        <f t="shared" si="1000"/>
        <v>4.0990317946455053E-10</v>
      </c>
    </row>
    <row r="15508" spans="30:33" x14ac:dyDescent="0.2">
      <c r="AD15508">
        <f t="shared" si="998"/>
        <v>15506</v>
      </c>
      <c r="AE15508">
        <f t="shared" si="1001"/>
        <v>2.6394539463231681E-14</v>
      </c>
      <c r="AF15508">
        <f t="shared" si="999"/>
        <v>1.6470192625056561E-11</v>
      </c>
      <c r="AG15508">
        <f t="shared" si="1000"/>
        <v>4.0927372891687042E-10</v>
      </c>
    </row>
    <row r="15509" spans="30:33" x14ac:dyDescent="0.2">
      <c r="AD15509">
        <f t="shared" si="998"/>
        <v>15507</v>
      </c>
      <c r="AE15509">
        <f t="shared" si="1001"/>
        <v>2.6352308200090511E-14</v>
      </c>
      <c r="AF15509">
        <f t="shared" si="999"/>
        <v>1.6443840316856471E-11</v>
      </c>
      <c r="AG15509">
        <f t="shared" si="1000"/>
        <v>4.0864524325880357E-10</v>
      </c>
    </row>
    <row r="15510" spans="30:33" x14ac:dyDescent="0.2">
      <c r="AD15510">
        <f t="shared" si="998"/>
        <v>15508</v>
      </c>
      <c r="AE15510">
        <f t="shared" si="1001"/>
        <v>2.6310144506970365E-14</v>
      </c>
      <c r="AF15510">
        <f t="shared" si="999"/>
        <v>1.64175301723495E-11</v>
      </c>
      <c r="AG15510">
        <f t="shared" si="1000"/>
        <v>4.0801772101409642E-10</v>
      </c>
    </row>
    <row r="15511" spans="30:33" x14ac:dyDescent="0.2">
      <c r="AD15511">
        <f t="shared" si="998"/>
        <v>15509</v>
      </c>
      <c r="AE15511">
        <f t="shared" si="1001"/>
        <v>2.6268048275759212E-14</v>
      </c>
      <c r="AF15511">
        <f t="shared" si="999"/>
        <v>1.639126212407374E-11</v>
      </c>
      <c r="AG15511">
        <f t="shared" si="1000"/>
        <v>4.0739116070874962E-10</v>
      </c>
    </row>
    <row r="15512" spans="30:33" x14ac:dyDescent="0.2">
      <c r="AD15512">
        <f t="shared" si="998"/>
        <v>15510</v>
      </c>
      <c r="AE15512">
        <f t="shared" si="1001"/>
        <v>2.6226019398517998E-14</v>
      </c>
      <c r="AF15512">
        <f t="shared" si="999"/>
        <v>1.6365036104675223E-11</v>
      </c>
      <c r="AG15512">
        <f t="shared" si="1000"/>
        <v>4.0676556087101416E-10</v>
      </c>
    </row>
    <row r="15513" spans="30:33" x14ac:dyDescent="0.2">
      <c r="AD15513">
        <f t="shared" si="998"/>
        <v>15511</v>
      </c>
      <c r="AE15513">
        <f t="shared" si="1001"/>
        <v>2.6184057767480367E-14</v>
      </c>
      <c r="AF15513">
        <f t="shared" si="999"/>
        <v>1.633885204690774E-11</v>
      </c>
      <c r="AG15513">
        <f t="shared" si="1000"/>
        <v>4.0614092003138796E-10</v>
      </c>
    </row>
    <row r="15514" spans="30:33" x14ac:dyDescent="0.2">
      <c r="AD15514">
        <f t="shared" si="998"/>
        <v>15512</v>
      </c>
      <c r="AE15514">
        <f t="shared" si="1001"/>
        <v>2.6142163275052395E-14</v>
      </c>
      <c r="AF15514">
        <f t="shared" si="999"/>
        <v>1.6312709883632687E-11</v>
      </c>
      <c r="AG15514">
        <f t="shared" si="1000"/>
        <v>4.0551723672261278E-10</v>
      </c>
    </row>
    <row r="15515" spans="30:33" x14ac:dyDescent="0.2">
      <c r="AD15515">
        <f t="shared" si="998"/>
        <v>15513</v>
      </c>
      <c r="AE15515">
        <f t="shared" si="1001"/>
        <v>2.6100335813812311E-14</v>
      </c>
      <c r="AF15515">
        <f t="shared" si="999"/>
        <v>1.6286609547818875E-11</v>
      </c>
      <c r="AG15515">
        <f t="shared" si="1000"/>
        <v>4.0489450947967037E-10</v>
      </c>
    </row>
    <row r="15516" spans="30:33" x14ac:dyDescent="0.2">
      <c r="AD15516">
        <f t="shared" si="998"/>
        <v>15514</v>
      </c>
      <c r="AE15516">
        <f t="shared" si="1001"/>
        <v>2.6058575276510211E-14</v>
      </c>
      <c r="AF15516">
        <f t="shared" si="999"/>
        <v>1.6260550972542365E-11</v>
      </c>
      <c r="AG15516">
        <f t="shared" si="1000"/>
        <v>4.0427273683977942E-10</v>
      </c>
    </row>
    <row r="15517" spans="30:33" x14ac:dyDescent="0.2">
      <c r="AD15517">
        <f t="shared" si="998"/>
        <v>15515</v>
      </c>
      <c r="AE15517">
        <f t="shared" si="1001"/>
        <v>2.6016881556067796E-14</v>
      </c>
      <c r="AF15517">
        <f t="shared" si="999"/>
        <v>1.6234534090986295E-11</v>
      </c>
      <c r="AG15517">
        <f t="shared" si="1000"/>
        <v>4.0365191734239186E-10</v>
      </c>
    </row>
    <row r="15518" spans="30:33" x14ac:dyDescent="0.2">
      <c r="AD15518">
        <f t="shared" si="998"/>
        <v>15516</v>
      </c>
      <c r="AE15518">
        <f t="shared" si="1001"/>
        <v>2.5975254545578085E-14</v>
      </c>
      <c r="AF15518">
        <f t="shared" si="999"/>
        <v>1.6208558836440718E-11</v>
      </c>
      <c r="AG15518">
        <f t="shared" si="1000"/>
        <v>4.0303204952918956E-10</v>
      </c>
    </row>
    <row r="15519" spans="30:33" x14ac:dyDescent="0.2">
      <c r="AD15519">
        <f t="shared" si="998"/>
        <v>15517</v>
      </c>
      <c r="AE15519">
        <f t="shared" si="1001"/>
        <v>2.5933694138305161E-14</v>
      </c>
      <c r="AF15519">
        <f t="shared" si="999"/>
        <v>1.6182625142302413E-11</v>
      </c>
      <c r="AG15519">
        <f t="shared" si="1000"/>
        <v>4.0241313194408118E-10</v>
      </c>
    </row>
    <row r="15520" spans="30:33" x14ac:dyDescent="0.2">
      <c r="AD15520">
        <f t="shared" si="998"/>
        <v>15518</v>
      </c>
      <c r="AE15520">
        <f t="shared" si="1001"/>
        <v>2.5892200227683873E-14</v>
      </c>
      <c r="AF15520">
        <f t="shared" si="999"/>
        <v>1.6156732942074729E-11</v>
      </c>
      <c r="AG15520">
        <f t="shared" si="1000"/>
        <v>4.0179516313319834E-10</v>
      </c>
    </row>
    <row r="15521" spans="30:33" x14ac:dyDescent="0.2">
      <c r="AD15521">
        <f t="shared" si="998"/>
        <v>15519</v>
      </c>
      <c r="AE15521">
        <f t="shared" si="1001"/>
        <v>2.585077270731958E-14</v>
      </c>
      <c r="AF15521">
        <f t="shared" si="999"/>
        <v>1.613088216936741E-11</v>
      </c>
      <c r="AG15521">
        <f t="shared" si="1000"/>
        <v>4.0117814164489258E-10</v>
      </c>
    </row>
    <row r="15522" spans="30:33" x14ac:dyDescent="0.2">
      <c r="AD15522">
        <f t="shared" si="998"/>
        <v>15520</v>
      </c>
      <c r="AE15522">
        <f t="shared" si="1001"/>
        <v>2.5809411470987868E-14</v>
      </c>
      <c r="AF15522">
        <f t="shared" si="999"/>
        <v>1.6105072757896422E-11</v>
      </c>
      <c r="AG15522">
        <f t="shared" si="1000"/>
        <v>4.0056206602973172E-10</v>
      </c>
    </row>
    <row r="15523" spans="30:33" x14ac:dyDescent="0.2">
      <c r="AD15523">
        <f t="shared" si="998"/>
        <v>15521</v>
      </c>
      <c r="AE15523">
        <f t="shared" si="1001"/>
        <v>2.5768116412634288E-14</v>
      </c>
      <c r="AF15523">
        <f t="shared" si="999"/>
        <v>1.6079304641483786E-11</v>
      </c>
      <c r="AG15523">
        <f t="shared" si="1000"/>
        <v>3.9994693484049677E-10</v>
      </c>
    </row>
    <row r="15524" spans="30:33" x14ac:dyDescent="0.2">
      <c r="AD15524">
        <f t="shared" si="998"/>
        <v>15522</v>
      </c>
      <c r="AE15524">
        <f t="shared" si="1001"/>
        <v>2.5726887426374069E-14</v>
      </c>
      <c r="AF15524">
        <f t="shared" si="999"/>
        <v>1.6053577754057412E-11</v>
      </c>
      <c r="AG15524">
        <f t="shared" si="1000"/>
        <v>3.9933274663217829E-10</v>
      </c>
    </row>
    <row r="15525" spans="30:33" x14ac:dyDescent="0.2">
      <c r="AD15525">
        <f t="shared" si="998"/>
        <v>15523</v>
      </c>
      <c r="AE15525">
        <f t="shared" si="1001"/>
        <v>2.5685724406491873E-14</v>
      </c>
      <c r="AF15525">
        <f t="shared" si="999"/>
        <v>1.6027892029650919E-11</v>
      </c>
      <c r="AG15525">
        <f t="shared" si="1000"/>
        <v>3.9871949996197336E-10</v>
      </c>
    </row>
    <row r="15526" spans="30:33" x14ac:dyDescent="0.2">
      <c r="AD15526">
        <f t="shared" si="998"/>
        <v>15524</v>
      </c>
      <c r="AE15526">
        <f t="shared" si="1001"/>
        <v>2.5644627247441481E-14</v>
      </c>
      <c r="AF15526">
        <f t="shared" si="999"/>
        <v>1.6002247402403478E-11</v>
      </c>
      <c r="AG15526">
        <f t="shared" si="1000"/>
        <v>3.9810719338928155E-10</v>
      </c>
    </row>
    <row r="15527" spans="30:33" x14ac:dyDescent="0.2">
      <c r="AD15527">
        <f t="shared" si="998"/>
        <v>15525</v>
      </c>
      <c r="AE15527">
        <f t="shared" si="1001"/>
        <v>2.5603595843845576E-14</v>
      </c>
      <c r="AF15527">
        <f t="shared" si="999"/>
        <v>1.597664380655963E-11</v>
      </c>
      <c r="AG15527">
        <f t="shared" si="1000"/>
        <v>3.9749582547570256E-10</v>
      </c>
    </row>
    <row r="15528" spans="30:33" x14ac:dyDescent="0.2">
      <c r="AD15528">
        <f t="shared" si="998"/>
        <v>15526</v>
      </c>
      <c r="AE15528">
        <f t="shared" si="1001"/>
        <v>2.5562630090495419E-14</v>
      </c>
      <c r="AF15528">
        <f t="shared" si="999"/>
        <v>1.5951081176469133E-11</v>
      </c>
      <c r="AG15528">
        <f t="shared" si="1000"/>
        <v>3.9688539478503186E-10</v>
      </c>
    </row>
    <row r="15529" spans="30:33" x14ac:dyDescent="0.2">
      <c r="AD15529">
        <f t="shared" si="998"/>
        <v>15527</v>
      </c>
      <c r="AE15529">
        <f t="shared" si="1001"/>
        <v>2.5521729882350625E-14</v>
      </c>
      <c r="AF15529">
        <f t="shared" si="999"/>
        <v>1.5925559446586782E-11</v>
      </c>
      <c r="AG15529">
        <f t="shared" si="1000"/>
        <v>3.9627589988325813E-10</v>
      </c>
    </row>
    <row r="15530" spans="30:33" x14ac:dyDescent="0.2">
      <c r="AD15530">
        <f t="shared" si="998"/>
        <v>15528</v>
      </c>
      <c r="AE15530">
        <f t="shared" si="1001"/>
        <v>2.5480895114538863E-14</v>
      </c>
      <c r="AF15530">
        <f t="shared" si="999"/>
        <v>1.5900078551472242E-11</v>
      </c>
      <c r="AG15530">
        <f t="shared" si="1000"/>
        <v>3.9566733933855948E-10</v>
      </c>
    </row>
    <row r="15531" spans="30:33" x14ac:dyDescent="0.2">
      <c r="AD15531">
        <f t="shared" si="998"/>
        <v>15529</v>
      </c>
      <c r="AE15531">
        <f t="shared" si="1001"/>
        <v>2.5440125682355598E-14</v>
      </c>
      <c r="AF15531">
        <f t="shared" si="999"/>
        <v>1.5874638425789887E-11</v>
      </c>
      <c r="AG15531">
        <f t="shared" si="1000"/>
        <v>3.9505971172130007E-10</v>
      </c>
    </row>
    <row r="15532" spans="30:33" x14ac:dyDescent="0.2">
      <c r="AD15532">
        <f t="shared" si="998"/>
        <v>15530</v>
      </c>
      <c r="AE15532">
        <f t="shared" si="1001"/>
        <v>2.5399421481263832E-14</v>
      </c>
      <c r="AF15532">
        <f t="shared" si="999"/>
        <v>1.5849239004308621E-11</v>
      </c>
      <c r="AG15532">
        <f t="shared" si="1000"/>
        <v>3.944530156040273E-10</v>
      </c>
    </row>
    <row r="15533" spans="30:33" x14ac:dyDescent="0.2">
      <c r="AD15533">
        <f t="shared" si="998"/>
        <v>15531</v>
      </c>
      <c r="AE15533">
        <f t="shared" si="1001"/>
        <v>2.5358782406893805E-14</v>
      </c>
      <c r="AF15533">
        <f t="shared" si="999"/>
        <v>1.5823880221901727E-11</v>
      </c>
      <c r="AG15533">
        <f t="shared" si="1000"/>
        <v>3.9384724956146771E-10</v>
      </c>
    </row>
    <row r="15534" spans="30:33" x14ac:dyDescent="0.2">
      <c r="AD15534">
        <f t="shared" si="998"/>
        <v>15532</v>
      </c>
      <c r="AE15534">
        <f t="shared" si="1001"/>
        <v>2.5318208355042776E-14</v>
      </c>
      <c r="AF15534">
        <f t="shared" si="999"/>
        <v>1.5798562013546685E-11</v>
      </c>
      <c r="AG15534">
        <f t="shared" si="1000"/>
        <v>3.9324241217052442E-10</v>
      </c>
    </row>
    <row r="15535" spans="30:33" x14ac:dyDescent="0.2">
      <c r="AD15535">
        <f t="shared" si="998"/>
        <v>15533</v>
      </c>
      <c r="AE15535">
        <f t="shared" si="1001"/>
        <v>2.5277699221674709E-14</v>
      </c>
      <c r="AF15535">
        <f t="shared" si="999"/>
        <v>1.5773284314325011E-11</v>
      </c>
      <c r="AG15535">
        <f t="shared" si="1000"/>
        <v>3.9263850201027325E-10</v>
      </c>
    </row>
    <row r="15536" spans="30:33" x14ac:dyDescent="0.2">
      <c r="AD15536">
        <f t="shared" si="998"/>
        <v>15534</v>
      </c>
      <c r="AE15536">
        <f t="shared" si="1001"/>
        <v>2.5237254902920029E-14</v>
      </c>
      <c r="AF15536">
        <f t="shared" si="999"/>
        <v>1.574804705942209E-11</v>
      </c>
      <c r="AG15536">
        <f t="shared" si="1000"/>
        <v>3.9203551766195975E-10</v>
      </c>
    </row>
    <row r="15537" spans="30:33" x14ac:dyDescent="0.2">
      <c r="AD15537">
        <f t="shared" si="998"/>
        <v>15535</v>
      </c>
      <c r="AE15537">
        <f t="shared" si="1001"/>
        <v>2.5196875295075356E-14</v>
      </c>
      <c r="AF15537">
        <f t="shared" si="999"/>
        <v>1.5722850184127014E-11</v>
      </c>
      <c r="AG15537">
        <f t="shared" si="1000"/>
        <v>3.9143345770899567E-10</v>
      </c>
    </row>
    <row r="15538" spans="30:33" x14ac:dyDescent="0.2">
      <c r="AD15538">
        <f t="shared" si="998"/>
        <v>15536</v>
      </c>
      <c r="AE15538">
        <f t="shared" si="1001"/>
        <v>2.5156560294603233E-14</v>
      </c>
      <c r="AF15538">
        <f t="shared" si="999"/>
        <v>1.5697693623832409E-11</v>
      </c>
      <c r="AG15538">
        <f t="shared" si="1000"/>
        <v>3.9083232073695581E-10</v>
      </c>
    </row>
    <row r="15539" spans="30:33" x14ac:dyDescent="0.2">
      <c r="AD15539">
        <f t="shared" si="998"/>
        <v>15537</v>
      </c>
      <c r="AE15539">
        <f t="shared" si="1001"/>
        <v>2.5116309798131867E-14</v>
      </c>
      <c r="AF15539">
        <f t="shared" si="999"/>
        <v>1.5672577314034277E-11</v>
      </c>
      <c r="AG15539">
        <f t="shared" si="1000"/>
        <v>3.9023210533357482E-10</v>
      </c>
    </row>
    <row r="15540" spans="30:33" x14ac:dyDescent="0.2">
      <c r="AD15540">
        <f t="shared" si="998"/>
        <v>15538</v>
      </c>
      <c r="AE15540">
        <f t="shared" si="1001"/>
        <v>2.5076123702454853E-14</v>
      </c>
      <c r="AF15540">
        <f t="shared" si="999"/>
        <v>1.564750119033182E-11</v>
      </c>
      <c r="AG15540">
        <f t="shared" si="1000"/>
        <v>3.8963281008874349E-10</v>
      </c>
    </row>
    <row r="15541" spans="30:33" x14ac:dyDescent="0.2">
      <c r="AD15541">
        <f t="shared" si="998"/>
        <v>15539</v>
      </c>
      <c r="AE15541">
        <f t="shared" si="1001"/>
        <v>2.5036001904530924E-14</v>
      </c>
      <c r="AF15541">
        <f t="shared" si="999"/>
        <v>1.5622465188427289E-11</v>
      </c>
      <c r="AG15541">
        <f t="shared" si="1000"/>
        <v>3.8903443359450605E-10</v>
      </c>
    </row>
    <row r="15542" spans="30:33" x14ac:dyDescent="0.2">
      <c r="AD15542">
        <f t="shared" si="998"/>
        <v>15540</v>
      </c>
      <c r="AE15542">
        <f t="shared" si="1001"/>
        <v>2.4995944301483673E-14</v>
      </c>
      <c r="AF15542">
        <f t="shared" si="999"/>
        <v>1.5597469244125804E-11</v>
      </c>
      <c r="AG15542">
        <f t="shared" si="1000"/>
        <v>3.8843697444505629E-10</v>
      </c>
    </row>
    <row r="15543" spans="30:33" x14ac:dyDescent="0.2">
      <c r="AD15543">
        <f t="shared" si="998"/>
        <v>15541</v>
      </c>
      <c r="AE15543">
        <f t="shared" si="1001"/>
        <v>2.4955950790601298E-14</v>
      </c>
      <c r="AF15543">
        <f t="shared" si="999"/>
        <v>1.5572513293335203E-11</v>
      </c>
      <c r="AG15543">
        <f t="shared" si="1000"/>
        <v>3.8784043123673477E-10</v>
      </c>
    </row>
    <row r="15544" spans="30:33" x14ac:dyDescent="0.2">
      <c r="AD15544">
        <f t="shared" si="998"/>
        <v>15542</v>
      </c>
      <c r="AE15544">
        <f t="shared" si="1001"/>
        <v>2.4916021269336336E-14</v>
      </c>
      <c r="AF15544">
        <f t="shared" si="999"/>
        <v>1.5547597272065865E-11</v>
      </c>
      <c r="AG15544">
        <f t="shared" si="1000"/>
        <v>3.8724480256802531E-10</v>
      </c>
    </row>
    <row r="15545" spans="30:33" x14ac:dyDescent="0.2">
      <c r="AD15545">
        <f t="shared" si="998"/>
        <v>15543</v>
      </c>
      <c r="AE15545">
        <f t="shared" si="1001"/>
        <v>2.4876155635305396E-14</v>
      </c>
      <c r="AF15545">
        <f t="shared" si="999"/>
        <v>1.5522721116430559E-11</v>
      </c>
      <c r="AG15545">
        <f t="shared" si="1000"/>
        <v>3.8665008703955175E-10</v>
      </c>
    </row>
    <row r="15546" spans="30:33" x14ac:dyDescent="0.2">
      <c r="AD15546">
        <f t="shared" si="998"/>
        <v>15544</v>
      </c>
      <c r="AE15546">
        <f t="shared" si="1001"/>
        <v>2.4836353786288905E-14</v>
      </c>
      <c r="AF15546">
        <f t="shared" si="999"/>
        <v>1.549788476264427E-11</v>
      </c>
      <c r="AG15546">
        <f t="shared" si="1000"/>
        <v>3.8605628325407474E-10</v>
      </c>
    </row>
    <row r="15547" spans="30:33" x14ac:dyDescent="0.2">
      <c r="AD15547">
        <f t="shared" si="998"/>
        <v>15545</v>
      </c>
      <c r="AE15547">
        <f t="shared" si="1001"/>
        <v>2.4796615620230842E-14</v>
      </c>
      <c r="AF15547">
        <f t="shared" si="999"/>
        <v>1.547308814702404E-11</v>
      </c>
      <c r="AG15547">
        <f t="shared" si="1000"/>
        <v>3.8546338981648847E-10</v>
      </c>
    </row>
    <row r="15548" spans="30:33" x14ac:dyDescent="0.2">
      <c r="AD15548">
        <f t="shared" si="998"/>
        <v>15546</v>
      </c>
      <c r="AE15548">
        <f t="shared" si="1001"/>
        <v>2.4756941035238475E-14</v>
      </c>
      <c r="AF15548">
        <f t="shared" si="999"/>
        <v>1.5448331205988802E-11</v>
      </c>
      <c r="AG15548">
        <f t="shared" si="1000"/>
        <v>3.8487140533381736E-10</v>
      </c>
    </row>
    <row r="15549" spans="30:33" x14ac:dyDescent="0.2">
      <c r="AD15549">
        <f t="shared" si="998"/>
        <v>15547</v>
      </c>
      <c r="AE15549">
        <f t="shared" si="1001"/>
        <v>2.4717329929582094E-14</v>
      </c>
      <c r="AF15549">
        <f t="shared" si="999"/>
        <v>1.5423613876059221E-11</v>
      </c>
      <c r="AG15549">
        <f t="shared" si="1000"/>
        <v>3.8428032841521279E-10</v>
      </c>
    </row>
    <row r="15550" spans="30:33" x14ac:dyDescent="0.2">
      <c r="AD15550">
        <f t="shared" si="998"/>
        <v>15548</v>
      </c>
      <c r="AE15550">
        <f t="shared" si="1001"/>
        <v>2.4677782201694764E-14</v>
      </c>
      <c r="AF15550">
        <f t="shared" si="999"/>
        <v>1.5398936093857524E-11</v>
      </c>
      <c r="AG15550">
        <f t="shared" si="1000"/>
        <v>3.8369015767195019E-10</v>
      </c>
    </row>
    <row r="15551" spans="30:33" x14ac:dyDescent="0.2">
      <c r="AD15551">
        <f t="shared" si="998"/>
        <v>15549</v>
      </c>
      <c r="AE15551">
        <f t="shared" si="1001"/>
        <v>2.4638297750172049E-14</v>
      </c>
      <c r="AF15551">
        <f t="shared" si="999"/>
        <v>1.5374297796107353E-11</v>
      </c>
      <c r="AG15551">
        <f t="shared" si="1000"/>
        <v>3.831008917174252E-10</v>
      </c>
    </row>
    <row r="15552" spans="30:33" x14ac:dyDescent="0.2">
      <c r="AD15552">
        <f t="shared" si="998"/>
        <v>15550</v>
      </c>
      <c r="AE15552">
        <f t="shared" si="1001"/>
        <v>2.4598876473771777E-14</v>
      </c>
      <c r="AF15552">
        <f t="shared" si="999"/>
        <v>1.5349698919633579E-11</v>
      </c>
      <c r="AG15552">
        <f t="shared" si="1000"/>
        <v>3.8251252916715114E-10</v>
      </c>
    </row>
    <row r="15553" spans="30:33" x14ac:dyDescent="0.2">
      <c r="AD15553">
        <f t="shared" si="998"/>
        <v>15551</v>
      </c>
      <c r="AE15553">
        <f t="shared" si="1001"/>
        <v>2.4559518271413738E-14</v>
      </c>
      <c r="AF15553">
        <f t="shared" si="999"/>
        <v>1.5325139401362165E-11</v>
      </c>
      <c r="AG15553">
        <f t="shared" si="1000"/>
        <v>3.8192506863875504E-10</v>
      </c>
    </row>
    <row r="15554" spans="30:33" x14ac:dyDescent="0.2">
      <c r="AD15554">
        <f t="shared" si="998"/>
        <v>15552</v>
      </c>
      <c r="AE15554">
        <f t="shared" si="1001"/>
        <v>2.4520223042179475E-14</v>
      </c>
      <c r="AF15554">
        <f t="shared" si="999"/>
        <v>1.5300619178319984E-11</v>
      </c>
      <c r="AG15554">
        <f t="shared" si="1000"/>
        <v>3.813385087519752E-10</v>
      </c>
    </row>
    <row r="15555" spans="30:33" x14ac:dyDescent="0.2">
      <c r="AD15555">
        <f t="shared" si="998"/>
        <v>15553</v>
      </c>
      <c r="AE15555">
        <f t="shared" si="1001"/>
        <v>2.4480990685311986E-14</v>
      </c>
      <c r="AF15555">
        <f t="shared" si="999"/>
        <v>1.5276138187634672E-11</v>
      </c>
      <c r="AG15555">
        <f t="shared" si="1000"/>
        <v>3.8075284812865734E-10</v>
      </c>
    </row>
    <row r="15556" spans="30:33" x14ac:dyDescent="0.2">
      <c r="AD15556">
        <f t="shared" si="998"/>
        <v>15554</v>
      </c>
      <c r="AE15556">
        <f t="shared" si="1001"/>
        <v>2.4441821100215487E-14</v>
      </c>
      <c r="AF15556">
        <f t="shared" si="999"/>
        <v>1.5251696366534456E-11</v>
      </c>
      <c r="AG15556">
        <f t="shared" si="1000"/>
        <v>3.801680853927517E-10</v>
      </c>
    </row>
    <row r="15557" spans="30:33" x14ac:dyDescent="0.2">
      <c r="AD15557">
        <f t="shared" si="998"/>
        <v>15555</v>
      </c>
      <c r="AE15557">
        <f t="shared" si="1001"/>
        <v>2.4402714186455141E-14</v>
      </c>
      <c r="AF15557">
        <f t="shared" si="999"/>
        <v>1.5227293652347999E-11</v>
      </c>
      <c r="AG15557">
        <f t="shared" si="1000"/>
        <v>3.795842191703097E-10</v>
      </c>
    </row>
    <row r="15558" spans="30:33" x14ac:dyDescent="0.2">
      <c r="AD15558">
        <f t="shared" si="998"/>
        <v>15556</v>
      </c>
      <c r="AE15558">
        <f t="shared" si="1001"/>
        <v>2.436366984375681E-14</v>
      </c>
      <c r="AF15558">
        <f t="shared" si="999"/>
        <v>1.5202929982504243E-11</v>
      </c>
      <c r="AG15558">
        <f t="shared" si="1000"/>
        <v>3.7900124808948092E-10</v>
      </c>
    </row>
    <row r="15559" spans="30:33" x14ac:dyDescent="0.2">
      <c r="AD15559">
        <f t="shared" si="998"/>
        <v>15557</v>
      </c>
      <c r="AE15559">
        <f t="shared" si="1001"/>
        <v>2.43246879720068E-14</v>
      </c>
      <c r="AF15559">
        <f t="shared" si="999"/>
        <v>1.5178605294532235E-11</v>
      </c>
      <c r="AG15559">
        <f t="shared" si="1000"/>
        <v>3.7841917078050979E-10</v>
      </c>
    </row>
    <row r="15560" spans="30:33" x14ac:dyDescent="0.2">
      <c r="AD15560">
        <f t="shared" si="998"/>
        <v>15558</v>
      </c>
      <c r="AE15560">
        <f t="shared" si="1001"/>
        <v>2.4285768471251587E-14</v>
      </c>
      <c r="AF15560">
        <f t="shared" si="999"/>
        <v>1.5154319526060984E-11</v>
      </c>
      <c r="AG15560">
        <f t="shared" si="1000"/>
        <v>3.7783798587573222E-10</v>
      </c>
    </row>
    <row r="15561" spans="30:33" x14ac:dyDescent="0.2">
      <c r="AD15561">
        <f t="shared" si="998"/>
        <v>15559</v>
      </c>
      <c r="AE15561">
        <f t="shared" si="1001"/>
        <v>2.4246911241697586E-14</v>
      </c>
      <c r="AF15561">
        <f t="shared" si="999"/>
        <v>1.5130072614819287E-11</v>
      </c>
      <c r="AG15561">
        <f t="shared" si="1000"/>
        <v>3.7725769200957274E-10</v>
      </c>
    </row>
    <row r="15562" spans="30:33" x14ac:dyDescent="0.2">
      <c r="AD15562">
        <f t="shared" si="998"/>
        <v>15560</v>
      </c>
      <c r="AE15562">
        <f t="shared" si="1001"/>
        <v>2.4208116183710871E-14</v>
      </c>
      <c r="AF15562">
        <f t="shared" si="999"/>
        <v>1.5105864498635576E-11</v>
      </c>
      <c r="AG15562">
        <f t="shared" si="1000"/>
        <v>3.7667828781854116E-10</v>
      </c>
    </row>
    <row r="15563" spans="30:33" x14ac:dyDescent="0.2">
      <c r="AD15563">
        <f t="shared" si="998"/>
        <v>15561</v>
      </c>
      <c r="AE15563">
        <f t="shared" si="1001"/>
        <v>2.4169383197816932E-14</v>
      </c>
      <c r="AF15563">
        <f t="shared" si="999"/>
        <v>1.508169511543776E-11</v>
      </c>
      <c r="AG15563">
        <f t="shared" si="1000"/>
        <v>3.7609977194122925E-10</v>
      </c>
    </row>
    <row r="15564" spans="30:33" x14ac:dyDescent="0.2">
      <c r="AD15564">
        <f t="shared" si="998"/>
        <v>15562</v>
      </c>
      <c r="AE15564">
        <f t="shared" si="1001"/>
        <v>2.4130712184700426E-14</v>
      </c>
      <c r="AF15564">
        <f t="shared" si="999"/>
        <v>1.5057564403253059E-11</v>
      </c>
      <c r="AG15564">
        <f t="shared" si="1000"/>
        <v>3.7552214301830806E-10</v>
      </c>
    </row>
    <row r="15565" spans="30:33" x14ac:dyDescent="0.2">
      <c r="AD15565">
        <f t="shared" si="998"/>
        <v>15563</v>
      </c>
      <c r="AE15565">
        <f t="shared" si="1001"/>
        <v>2.4092103045204906E-14</v>
      </c>
      <c r="AF15565">
        <f t="shared" si="999"/>
        <v>1.5033472300207855E-11</v>
      </c>
      <c r="AG15565">
        <f t="shared" si="1000"/>
        <v>3.7494539969252395E-10</v>
      </c>
    </row>
    <row r="15566" spans="30:33" x14ac:dyDescent="0.2">
      <c r="AD15566">
        <f t="shared" si="998"/>
        <v>15564</v>
      </c>
      <c r="AE15566">
        <f t="shared" si="1001"/>
        <v>2.405355568033258E-14</v>
      </c>
      <c r="AF15566">
        <f t="shared" si="999"/>
        <v>1.5009418744527522E-11</v>
      </c>
      <c r="AG15566">
        <f t="shared" si="1000"/>
        <v>3.743695406086963E-10</v>
      </c>
    </row>
    <row r="15567" spans="30:33" x14ac:dyDescent="0.2">
      <c r="AD15567">
        <f t="shared" si="998"/>
        <v>15565</v>
      </c>
      <c r="AE15567">
        <f t="shared" si="1001"/>
        <v>2.4015069991244047E-14</v>
      </c>
      <c r="AF15567">
        <f t="shared" si="999"/>
        <v>1.4985403674536276E-11</v>
      </c>
      <c r="AG15567">
        <f t="shared" si="1000"/>
        <v>3.7379456441371359E-10</v>
      </c>
    </row>
    <row r="15568" spans="30:33" x14ac:dyDescent="0.2">
      <c r="AD15568">
        <f t="shared" ref="AD15568:AD15631" si="1002">AD15567+1</f>
        <v>15566</v>
      </c>
      <c r="AE15568">
        <f t="shared" si="1001"/>
        <v>2.3976645879258055E-14</v>
      </c>
      <c r="AF15568">
        <f t="shared" ref="AF15568:AF15631" si="1003">AF15567*$AF$3</f>
        <v>1.4961427028657019E-11</v>
      </c>
      <c r="AG15568">
        <f t="shared" ref="AG15568:AG15631" si="1004">AD15568*AE15568</f>
        <v>3.7322046975653087E-10</v>
      </c>
    </row>
    <row r="15569" spans="30:33" x14ac:dyDescent="0.2">
      <c r="AD15569">
        <f t="shared" si="1002"/>
        <v>15567</v>
      </c>
      <c r="AE15569">
        <f t="shared" si="1001"/>
        <v>2.393828324585124E-14</v>
      </c>
      <c r="AF15569">
        <f t="shared" si="1003"/>
        <v>1.4937488745411166E-11</v>
      </c>
      <c r="AG15569">
        <f t="shared" si="1004"/>
        <v>3.7264725528816628E-10</v>
      </c>
    </row>
    <row r="15570" spans="30:33" x14ac:dyDescent="0.2">
      <c r="AD15570">
        <f t="shared" si="1002"/>
        <v>15568</v>
      </c>
      <c r="AE15570">
        <f t="shared" si="1001"/>
        <v>2.3899981992657877E-14</v>
      </c>
      <c r="AF15570">
        <f t="shared" si="1003"/>
        <v>1.4913588763418507E-11</v>
      </c>
      <c r="AG15570">
        <f t="shared" si="1004"/>
        <v>3.7207491966169785E-10</v>
      </c>
    </row>
    <row r="15571" spans="30:33" x14ac:dyDescent="0.2">
      <c r="AD15571">
        <f t="shared" si="1002"/>
        <v>15569</v>
      </c>
      <c r="AE15571">
        <f t="shared" ref="AE15571:AE15634" si="1005">AF15570*$AE$3</f>
        <v>2.386174202146962E-14</v>
      </c>
      <c r="AF15571">
        <f t="shared" si="1003"/>
        <v>1.4889727021397037E-11</v>
      </c>
      <c r="AG15571">
        <f t="shared" si="1004"/>
        <v>3.7150346153226049E-10</v>
      </c>
    </row>
    <row r="15572" spans="30:33" x14ac:dyDescent="0.2">
      <c r="AD15572">
        <f t="shared" si="1002"/>
        <v>15570</v>
      </c>
      <c r="AE15572">
        <f t="shared" si="1005"/>
        <v>2.3823563234235268E-14</v>
      </c>
      <c r="AF15572">
        <f t="shared" si="1003"/>
        <v>1.4865903458162801E-11</v>
      </c>
      <c r="AG15572">
        <f t="shared" si="1004"/>
        <v>3.7093287955704312E-10</v>
      </c>
    </row>
    <row r="15573" spans="30:33" x14ac:dyDescent="0.2">
      <c r="AD15573">
        <f t="shared" si="1002"/>
        <v>15571</v>
      </c>
      <c r="AE15573">
        <f t="shared" si="1005"/>
        <v>2.3785445533060493E-14</v>
      </c>
      <c r="AF15573">
        <f t="shared" si="1003"/>
        <v>1.4842118012629738E-11</v>
      </c>
      <c r="AG15573">
        <f t="shared" si="1004"/>
        <v>3.7036317239528495E-10</v>
      </c>
    </row>
    <row r="15574" spans="30:33" x14ac:dyDescent="0.2">
      <c r="AD15574">
        <f t="shared" si="1002"/>
        <v>15572</v>
      </c>
      <c r="AE15574">
        <f t="shared" si="1005"/>
        <v>2.374738882020759E-14</v>
      </c>
      <c r="AF15574">
        <f t="shared" si="1003"/>
        <v>1.4818370623809531E-11</v>
      </c>
      <c r="AG15574">
        <f t="shared" si="1004"/>
        <v>3.697943387082726E-10</v>
      </c>
    </row>
    <row r="15575" spans="30:33" x14ac:dyDescent="0.2">
      <c r="AD15575">
        <f t="shared" si="1002"/>
        <v>15573</v>
      </c>
      <c r="AE15575">
        <f t="shared" si="1005"/>
        <v>2.370939299809526E-14</v>
      </c>
      <c r="AF15575">
        <f t="shared" si="1003"/>
        <v>1.4794661230811435E-11</v>
      </c>
      <c r="AG15575">
        <f t="shared" si="1004"/>
        <v>3.6922637715933747E-10</v>
      </c>
    </row>
    <row r="15576" spans="30:33" x14ac:dyDescent="0.2">
      <c r="AD15576">
        <f t="shared" si="1002"/>
        <v>15574</v>
      </c>
      <c r="AE15576">
        <f t="shared" si="1005"/>
        <v>2.3671457969298308E-14</v>
      </c>
      <c r="AF15576">
        <f t="shared" si="1003"/>
        <v>1.4770989772842136E-11</v>
      </c>
      <c r="AG15576">
        <f t="shared" si="1004"/>
        <v>3.6865928641385186E-10</v>
      </c>
    </row>
    <row r="15577" spans="30:33" x14ac:dyDescent="0.2">
      <c r="AD15577">
        <f t="shared" si="1002"/>
        <v>15575</v>
      </c>
      <c r="AE15577">
        <f t="shared" si="1005"/>
        <v>2.3633583636547428E-14</v>
      </c>
      <c r="AF15577">
        <f t="shared" si="1003"/>
        <v>1.4747356189205587E-11</v>
      </c>
      <c r="AG15577">
        <f t="shared" si="1004"/>
        <v>3.680930651392262E-10</v>
      </c>
    </row>
    <row r="15578" spans="30:33" x14ac:dyDescent="0.2">
      <c r="AD15578">
        <f t="shared" si="1002"/>
        <v>15576</v>
      </c>
      <c r="AE15578">
        <f t="shared" si="1005"/>
        <v>2.359576990272895E-14</v>
      </c>
      <c r="AF15578">
        <f t="shared" si="1003"/>
        <v>1.4723760419302859E-11</v>
      </c>
      <c r="AG15578">
        <f t="shared" si="1004"/>
        <v>3.6752771200490611E-10</v>
      </c>
    </row>
    <row r="15579" spans="30:33" x14ac:dyDescent="0.2">
      <c r="AD15579">
        <f t="shared" si="1002"/>
        <v>15577</v>
      </c>
      <c r="AE15579">
        <f t="shared" si="1005"/>
        <v>2.3558016670884586E-14</v>
      </c>
      <c r="AF15579">
        <f t="shared" si="1003"/>
        <v>1.4700202402631974E-11</v>
      </c>
      <c r="AG15579">
        <f t="shared" si="1004"/>
        <v>3.6696322568236919E-10</v>
      </c>
    </row>
    <row r="15580" spans="30:33" x14ac:dyDescent="0.2">
      <c r="AD15580">
        <f t="shared" si="1002"/>
        <v>15578</v>
      </c>
      <c r="AE15580">
        <f t="shared" si="1005"/>
        <v>2.3520323844211169E-14</v>
      </c>
      <c r="AF15580">
        <f t="shared" si="1003"/>
        <v>1.4676682078787763E-11</v>
      </c>
      <c r="AG15580">
        <f t="shared" si="1004"/>
        <v>3.6639960484512159E-10</v>
      </c>
    </row>
    <row r="15581" spans="30:33" x14ac:dyDescent="0.2">
      <c r="AD15581">
        <f t="shared" si="1002"/>
        <v>15579</v>
      </c>
      <c r="AE15581">
        <f t="shared" si="1005"/>
        <v>2.3482691326060433E-14</v>
      </c>
      <c r="AF15581">
        <f t="shared" si="1003"/>
        <v>1.4653199387461701E-11</v>
      </c>
      <c r="AG15581">
        <f t="shared" si="1004"/>
        <v>3.6583684816869546E-10</v>
      </c>
    </row>
    <row r="15582" spans="30:33" x14ac:dyDescent="0.2">
      <c r="AD15582">
        <f t="shared" si="1002"/>
        <v>15580</v>
      </c>
      <c r="AE15582">
        <f t="shared" si="1005"/>
        <v>2.3445119019938733E-14</v>
      </c>
      <c r="AF15582">
        <f t="shared" si="1003"/>
        <v>1.462975426844176E-11</v>
      </c>
      <c r="AG15582">
        <f t="shared" si="1004"/>
        <v>3.6527495433064547E-10</v>
      </c>
    </row>
    <row r="15583" spans="30:33" x14ac:dyDescent="0.2">
      <c r="AD15583">
        <f t="shared" si="1002"/>
        <v>15581</v>
      </c>
      <c r="AE15583">
        <f t="shared" si="1005"/>
        <v>2.3407606829506828E-14</v>
      </c>
      <c r="AF15583">
        <f t="shared" si="1003"/>
        <v>1.4606346661612253E-11</v>
      </c>
      <c r="AG15583">
        <f t="shared" si="1004"/>
        <v>3.6471392201054588E-10</v>
      </c>
    </row>
    <row r="15584" spans="30:33" x14ac:dyDescent="0.2">
      <c r="AD15584">
        <f t="shared" si="1002"/>
        <v>15582</v>
      </c>
      <c r="AE15584">
        <f t="shared" si="1005"/>
        <v>2.3370154658579615E-14</v>
      </c>
      <c r="AF15584">
        <f t="shared" si="1003"/>
        <v>1.4582976506953673E-11</v>
      </c>
      <c r="AG15584">
        <f t="shared" si="1004"/>
        <v>3.6415374988998755E-10</v>
      </c>
    </row>
    <row r="15585" spans="30:33" x14ac:dyDescent="0.2">
      <c r="AD15585">
        <f t="shared" si="1002"/>
        <v>15583</v>
      </c>
      <c r="AE15585">
        <f t="shared" si="1005"/>
        <v>2.3332762411125887E-14</v>
      </c>
      <c r="AF15585">
        <f t="shared" si="1003"/>
        <v>1.4559643744542546E-11</v>
      </c>
      <c r="AG15585">
        <f t="shared" si="1004"/>
        <v>3.6359443665257471E-10</v>
      </c>
    </row>
    <row r="15586" spans="30:33" x14ac:dyDescent="0.2">
      <c r="AD15586">
        <f t="shared" si="1002"/>
        <v>15584</v>
      </c>
      <c r="AE15586">
        <f t="shared" si="1005"/>
        <v>2.3295429991268084E-14</v>
      </c>
      <c r="AF15586">
        <f t="shared" si="1003"/>
        <v>1.4536348314551276E-11</v>
      </c>
      <c r="AG15586">
        <f t="shared" si="1004"/>
        <v>3.6303598098392183E-10</v>
      </c>
    </row>
    <row r="15587" spans="30:33" x14ac:dyDescent="0.2">
      <c r="AD15587">
        <f t="shared" si="1002"/>
        <v>15585</v>
      </c>
      <c r="AE15587">
        <f t="shared" si="1005"/>
        <v>2.3258157303282053E-14</v>
      </c>
      <c r="AF15587">
        <f t="shared" si="1003"/>
        <v>1.4513090157247993E-11</v>
      </c>
      <c r="AG15587">
        <f t="shared" si="1004"/>
        <v>3.6247838157165081E-10</v>
      </c>
    </row>
    <row r="15588" spans="30:33" x14ac:dyDescent="0.2">
      <c r="AD15588">
        <f t="shared" si="1002"/>
        <v>15586</v>
      </c>
      <c r="AE15588">
        <f t="shared" si="1005"/>
        <v>2.3220944251596799E-14</v>
      </c>
      <c r="AF15588">
        <f t="shared" si="1003"/>
        <v>1.4489869212996395E-11</v>
      </c>
      <c r="AG15588">
        <f t="shared" si="1004"/>
        <v>3.6192163710538773E-10</v>
      </c>
    </row>
    <row r="15589" spans="30:33" x14ac:dyDescent="0.2">
      <c r="AD15589">
        <f t="shared" si="1002"/>
        <v>15587</v>
      </c>
      <c r="AE15589">
        <f t="shared" si="1005"/>
        <v>2.3183790740794242E-14</v>
      </c>
      <c r="AF15589">
        <f t="shared" si="1003"/>
        <v>1.44666854222556E-11</v>
      </c>
      <c r="AG15589">
        <f t="shared" si="1004"/>
        <v>3.6136574627675987E-10</v>
      </c>
    </row>
    <row r="15590" spans="30:33" x14ac:dyDescent="0.2">
      <c r="AD15590">
        <f t="shared" si="1002"/>
        <v>15588</v>
      </c>
      <c r="AE15590">
        <f t="shared" si="1005"/>
        <v>2.3146696675608972E-14</v>
      </c>
      <c r="AF15590">
        <f t="shared" si="1003"/>
        <v>1.4443538725579991E-11</v>
      </c>
      <c r="AG15590">
        <f t="shared" si="1004"/>
        <v>3.6081070777939268E-10</v>
      </c>
    </row>
    <row r="15591" spans="30:33" x14ac:dyDescent="0.2">
      <c r="AD15591">
        <f t="shared" si="1002"/>
        <v>15589</v>
      </c>
      <c r="AE15591">
        <f t="shared" si="1005"/>
        <v>2.3109661960927997E-14</v>
      </c>
      <c r="AF15591">
        <f t="shared" si="1003"/>
        <v>1.4420429063619063E-11</v>
      </c>
      <c r="AG15591">
        <f t="shared" si="1004"/>
        <v>3.6025652030890653E-10</v>
      </c>
    </row>
    <row r="15592" spans="30:33" x14ac:dyDescent="0.2">
      <c r="AD15592">
        <f t="shared" si="1002"/>
        <v>15590</v>
      </c>
      <c r="AE15592">
        <f t="shared" si="1005"/>
        <v>2.3072686501790511E-14</v>
      </c>
      <c r="AF15592">
        <f t="shared" si="1003"/>
        <v>1.4397356377117272E-11</v>
      </c>
      <c r="AG15592">
        <f t="shared" si="1004"/>
        <v>3.5970318256291409E-10</v>
      </c>
    </row>
    <row r="15593" spans="30:33" x14ac:dyDescent="0.2">
      <c r="AD15593">
        <f t="shared" si="1002"/>
        <v>15591</v>
      </c>
      <c r="AE15593">
        <f t="shared" si="1005"/>
        <v>2.3035770203387646E-14</v>
      </c>
      <c r="AF15593">
        <f t="shared" si="1003"/>
        <v>1.4374320606913883E-11</v>
      </c>
      <c r="AG15593">
        <f t="shared" si="1004"/>
        <v>3.5915069324101681E-10</v>
      </c>
    </row>
    <row r="15594" spans="30:33" x14ac:dyDescent="0.2">
      <c r="AD15594">
        <f t="shared" si="1002"/>
        <v>15592</v>
      </c>
      <c r="AE15594">
        <f t="shared" si="1005"/>
        <v>2.2998912971062225E-14</v>
      </c>
      <c r="AF15594">
        <f t="shared" si="1003"/>
        <v>1.4351321693942821E-11</v>
      </c>
      <c r="AG15594">
        <f t="shared" si="1004"/>
        <v>3.585990510448022E-10</v>
      </c>
    </row>
    <row r="15595" spans="30:33" x14ac:dyDescent="0.2">
      <c r="AD15595">
        <f t="shared" si="1002"/>
        <v>15593</v>
      </c>
      <c r="AE15595">
        <f t="shared" si="1005"/>
        <v>2.2962114710308524E-14</v>
      </c>
      <c r="AF15595">
        <f t="shared" si="1003"/>
        <v>1.4328359579232511E-11</v>
      </c>
      <c r="AG15595">
        <f t="shared" si="1004"/>
        <v>3.5804825467784081E-10</v>
      </c>
    </row>
    <row r="15596" spans="30:33" x14ac:dyDescent="0.2">
      <c r="AD15596">
        <f t="shared" si="1002"/>
        <v>15594</v>
      </c>
      <c r="AE15596">
        <f t="shared" si="1005"/>
        <v>2.292537532677203E-14</v>
      </c>
      <c r="AF15596">
        <f t="shared" si="1003"/>
        <v>1.4305434203905738E-11</v>
      </c>
      <c r="AG15596">
        <f t="shared" si="1004"/>
        <v>3.5749830284568301E-10</v>
      </c>
    </row>
    <row r="15597" spans="30:33" x14ac:dyDescent="0.2">
      <c r="AD15597">
        <f t="shared" si="1002"/>
        <v>15595</v>
      </c>
      <c r="AE15597">
        <f t="shared" si="1005"/>
        <v>2.2888694726249191E-14</v>
      </c>
      <c r="AF15597">
        <f t="shared" si="1003"/>
        <v>1.4282545509179489E-11</v>
      </c>
      <c r="AG15597">
        <f t="shared" si="1004"/>
        <v>3.5694919425585615E-10</v>
      </c>
    </row>
    <row r="15598" spans="30:33" x14ac:dyDescent="0.2">
      <c r="AD15598">
        <f t="shared" si="1002"/>
        <v>15596</v>
      </c>
      <c r="AE15598">
        <f t="shared" si="1005"/>
        <v>2.2852072814687193E-14</v>
      </c>
      <c r="AF15598">
        <f t="shared" si="1003"/>
        <v>1.42596934363648E-11</v>
      </c>
      <c r="AG15598">
        <f t="shared" si="1004"/>
        <v>3.5640092761786148E-10</v>
      </c>
    </row>
    <row r="15599" spans="30:33" x14ac:dyDescent="0.2">
      <c r="AD15599">
        <f t="shared" si="1002"/>
        <v>15597</v>
      </c>
      <c r="AE15599">
        <f t="shared" si="1005"/>
        <v>2.281550949818369E-14</v>
      </c>
      <c r="AF15599">
        <f t="shared" si="1003"/>
        <v>1.4236877926866616E-11</v>
      </c>
      <c r="AG15599">
        <f t="shared" si="1004"/>
        <v>3.5585350164317102E-10</v>
      </c>
    </row>
    <row r="15600" spans="30:33" x14ac:dyDescent="0.2">
      <c r="AD15600">
        <f t="shared" si="1002"/>
        <v>15598</v>
      </c>
      <c r="AE15600">
        <f t="shared" si="1005"/>
        <v>2.2779004682986597E-14</v>
      </c>
      <c r="AF15600">
        <f t="shared" si="1003"/>
        <v>1.4214098922183628E-11</v>
      </c>
      <c r="AG15600">
        <f t="shared" si="1004"/>
        <v>3.5530691504522496E-10</v>
      </c>
    </row>
    <row r="15601" spans="30:33" x14ac:dyDescent="0.2">
      <c r="AD15601">
        <f t="shared" si="1002"/>
        <v>15599</v>
      </c>
      <c r="AE15601">
        <f t="shared" si="1005"/>
        <v>2.2742558275493815E-14</v>
      </c>
      <c r="AF15601">
        <f t="shared" si="1003"/>
        <v>1.4191356363908133E-11</v>
      </c>
      <c r="AG15601">
        <f t="shared" si="1004"/>
        <v>3.5476116653942804E-10</v>
      </c>
    </row>
    <row r="15602" spans="30:33" x14ac:dyDescent="0.2">
      <c r="AD15602">
        <f t="shared" si="1002"/>
        <v>15600</v>
      </c>
      <c r="AE15602">
        <f t="shared" si="1005"/>
        <v>2.2706170182253025E-14</v>
      </c>
      <c r="AF15602">
        <f t="shared" si="1003"/>
        <v>1.4168650193725879E-11</v>
      </c>
      <c r="AG15602">
        <f t="shared" si="1004"/>
        <v>3.5421625484314718E-10</v>
      </c>
    </row>
    <row r="15603" spans="30:33" x14ac:dyDescent="0.2">
      <c r="AD15603">
        <f t="shared" si="1002"/>
        <v>15601</v>
      </c>
      <c r="AE15603">
        <f t="shared" si="1005"/>
        <v>2.2669840309961417E-14</v>
      </c>
      <c r="AF15603">
        <f t="shared" si="1003"/>
        <v>1.4145980353415917E-11</v>
      </c>
      <c r="AG15603">
        <f t="shared" si="1004"/>
        <v>3.5367217867570806E-10</v>
      </c>
    </row>
    <row r="15604" spans="30:33" x14ac:dyDescent="0.2">
      <c r="AD15604">
        <f t="shared" si="1002"/>
        <v>15602</v>
      </c>
      <c r="AE15604">
        <f t="shared" si="1005"/>
        <v>2.2633568565465476E-14</v>
      </c>
      <c r="AF15604">
        <f t="shared" si="1003"/>
        <v>1.4123346784850451E-11</v>
      </c>
      <c r="AG15604">
        <f t="shared" si="1004"/>
        <v>3.5312893675839238E-10</v>
      </c>
    </row>
    <row r="15605" spans="30:33" x14ac:dyDescent="0.2">
      <c r="AD15605">
        <f t="shared" si="1002"/>
        <v>15603</v>
      </c>
      <c r="AE15605">
        <f t="shared" si="1005"/>
        <v>2.259735485576073E-14</v>
      </c>
      <c r="AF15605">
        <f t="shared" si="1003"/>
        <v>1.410074942999469E-11</v>
      </c>
      <c r="AG15605">
        <f t="shared" si="1004"/>
        <v>3.5258652781443468E-10</v>
      </c>
    </row>
    <row r="15606" spans="30:33" x14ac:dyDescent="0.2">
      <c r="AD15606">
        <f t="shared" si="1002"/>
        <v>15604</v>
      </c>
      <c r="AE15606">
        <f t="shared" si="1005"/>
        <v>2.2561199087991514E-14</v>
      </c>
      <c r="AF15606">
        <f t="shared" si="1003"/>
        <v>1.4078188230906698E-11</v>
      </c>
      <c r="AG15606">
        <f t="shared" si="1004"/>
        <v>3.5204495056901959E-10</v>
      </c>
    </row>
    <row r="15607" spans="30:33" x14ac:dyDescent="0.2">
      <c r="AD15607">
        <f t="shared" si="1002"/>
        <v>15605</v>
      </c>
      <c r="AE15607">
        <f t="shared" si="1005"/>
        <v>2.2525101169450728E-14</v>
      </c>
      <c r="AF15607">
        <f t="shared" si="1003"/>
        <v>1.4055663129737247E-11</v>
      </c>
      <c r="AG15607">
        <f t="shared" si="1004"/>
        <v>3.5150420374927861E-10</v>
      </c>
    </row>
    <row r="15608" spans="30:33" x14ac:dyDescent="0.2">
      <c r="AD15608">
        <f t="shared" si="1002"/>
        <v>15606</v>
      </c>
      <c r="AE15608">
        <f t="shared" si="1005"/>
        <v>2.2489061007579605E-14</v>
      </c>
      <c r="AF15608">
        <f t="shared" si="1003"/>
        <v>1.4033174068729666E-11</v>
      </c>
      <c r="AG15608">
        <f t="shared" si="1004"/>
        <v>3.5096428608428733E-10</v>
      </c>
    </row>
    <row r="15609" spans="30:33" x14ac:dyDescent="0.2">
      <c r="AD15609">
        <f t="shared" si="1002"/>
        <v>15607</v>
      </c>
      <c r="AE15609">
        <f t="shared" si="1005"/>
        <v>2.2453078509967475E-14</v>
      </c>
      <c r="AF15609">
        <f t="shared" si="1003"/>
        <v>1.4010720990219697E-11</v>
      </c>
      <c r="AG15609">
        <f t="shared" si="1004"/>
        <v>3.5042519630506239E-10</v>
      </c>
    </row>
    <row r="15610" spans="30:33" x14ac:dyDescent="0.2">
      <c r="AD15610">
        <f t="shared" si="1002"/>
        <v>15608</v>
      </c>
      <c r="AE15610">
        <f t="shared" si="1005"/>
        <v>2.2417153584351526E-14</v>
      </c>
      <c r="AF15610">
        <f t="shared" si="1003"/>
        <v>1.3988303836635345E-11</v>
      </c>
      <c r="AG15610">
        <f t="shared" si="1004"/>
        <v>3.4988693314455863E-10</v>
      </c>
    </row>
    <row r="15611" spans="30:33" x14ac:dyDescent="0.2">
      <c r="AD15611">
        <f t="shared" si="1002"/>
        <v>15609</v>
      </c>
      <c r="AE15611">
        <f t="shared" si="1005"/>
        <v>2.2381286138616562E-14</v>
      </c>
      <c r="AF15611">
        <f t="shared" si="1003"/>
        <v>1.3965922550496727E-11</v>
      </c>
      <c r="AG15611">
        <f t="shared" si="1004"/>
        <v>3.4934949533766594E-10</v>
      </c>
    </row>
    <row r="15612" spans="30:33" x14ac:dyDescent="0.2">
      <c r="AD15612">
        <f t="shared" si="1002"/>
        <v>15610</v>
      </c>
      <c r="AE15612">
        <f t="shared" si="1005"/>
        <v>2.2345476080794772E-14</v>
      </c>
      <c r="AF15612">
        <f t="shared" si="1003"/>
        <v>1.3943577074415931E-11</v>
      </c>
      <c r="AG15612">
        <f t="shared" si="1004"/>
        <v>3.488128816212064E-10</v>
      </c>
    </row>
    <row r="15613" spans="30:33" x14ac:dyDescent="0.2">
      <c r="AD15613">
        <f t="shared" si="1002"/>
        <v>15611</v>
      </c>
      <c r="AE15613">
        <f t="shared" si="1005"/>
        <v>2.2309723319065501E-14</v>
      </c>
      <c r="AF15613">
        <f t="shared" si="1003"/>
        <v>1.3921267351096866E-11</v>
      </c>
      <c r="AG15613">
        <f t="shared" si="1004"/>
        <v>3.4827709073393153E-10</v>
      </c>
    </row>
    <row r="15614" spans="30:33" x14ac:dyDescent="0.2">
      <c r="AD15614">
        <f t="shared" si="1002"/>
        <v>15612</v>
      </c>
      <c r="AE15614">
        <f t="shared" si="1005"/>
        <v>2.2274027761754995E-14</v>
      </c>
      <c r="AF15614">
        <f t="shared" si="1003"/>
        <v>1.389899332333511E-11</v>
      </c>
      <c r="AG15614">
        <f t="shared" si="1004"/>
        <v>3.47742121416519E-10</v>
      </c>
    </row>
    <row r="15615" spans="30:33" x14ac:dyDescent="0.2">
      <c r="AD15615">
        <f t="shared" si="1002"/>
        <v>15613</v>
      </c>
      <c r="AE15615">
        <f t="shared" si="1005"/>
        <v>2.2238389317336185E-14</v>
      </c>
      <c r="AF15615">
        <f t="shared" si="1003"/>
        <v>1.3876754934017773E-11</v>
      </c>
      <c r="AG15615">
        <f t="shared" si="1004"/>
        <v>3.4720797241156984E-10</v>
      </c>
    </row>
    <row r="15616" spans="30:33" x14ac:dyDescent="0.2">
      <c r="AD15616">
        <f t="shared" si="1002"/>
        <v>15614</v>
      </c>
      <c r="AE15616">
        <f t="shared" si="1005"/>
        <v>2.2202807894428448E-14</v>
      </c>
      <c r="AF15616">
        <f t="shared" si="1003"/>
        <v>1.3854552126123343E-11</v>
      </c>
      <c r="AG15616">
        <f t="shared" si="1004"/>
        <v>3.4667464246360576E-10</v>
      </c>
    </row>
    <row r="15617" spans="30:33" x14ac:dyDescent="0.2">
      <c r="AD15617">
        <f t="shared" si="1002"/>
        <v>15615</v>
      </c>
      <c r="AE15617">
        <f t="shared" si="1005"/>
        <v>2.2167283401797358E-14</v>
      </c>
      <c r="AF15617">
        <f t="shared" si="1003"/>
        <v>1.3832384842721545E-11</v>
      </c>
      <c r="AG15617">
        <f t="shared" si="1004"/>
        <v>3.4614213031906572E-10</v>
      </c>
    </row>
    <row r="15618" spans="30:33" x14ac:dyDescent="0.2">
      <c r="AD15618">
        <f t="shared" si="1002"/>
        <v>15616</v>
      </c>
      <c r="AE15618">
        <f t="shared" si="1005"/>
        <v>2.2131815748354483E-14</v>
      </c>
      <c r="AF15618">
        <f t="shared" si="1003"/>
        <v>1.3810253026973189E-11</v>
      </c>
      <c r="AG15618">
        <f t="shared" si="1004"/>
        <v>3.456104347263036E-10</v>
      </c>
    </row>
    <row r="15619" spans="30:33" x14ac:dyDescent="0.2">
      <c r="AD15619">
        <f t="shared" si="1002"/>
        <v>15617</v>
      </c>
      <c r="AE15619">
        <f t="shared" si="1005"/>
        <v>2.2096404843157112E-14</v>
      </c>
      <c r="AF15619">
        <f t="shared" si="1003"/>
        <v>1.3788156622130032E-11</v>
      </c>
      <c r="AG15619">
        <f t="shared" si="1004"/>
        <v>3.4507955443558463E-10</v>
      </c>
    </row>
    <row r="15620" spans="30:33" x14ac:dyDescent="0.2">
      <c r="AD15620">
        <f t="shared" si="1002"/>
        <v>15618</v>
      </c>
      <c r="AE15620">
        <f t="shared" si="1005"/>
        <v>2.2061050595408062E-14</v>
      </c>
      <c r="AF15620">
        <f t="shared" si="1003"/>
        <v>1.3766095571534624E-11</v>
      </c>
      <c r="AG15620">
        <f t="shared" si="1004"/>
        <v>3.4454948819908312E-10</v>
      </c>
    </row>
    <row r="15621" spans="30:33" x14ac:dyDescent="0.2">
      <c r="AD15621">
        <f t="shared" si="1002"/>
        <v>15619</v>
      </c>
      <c r="AE15621">
        <f t="shared" si="1005"/>
        <v>2.2025752914455409E-14</v>
      </c>
      <c r="AF15621">
        <f t="shared" si="1003"/>
        <v>1.3744069818620168E-11</v>
      </c>
      <c r="AG15621">
        <f t="shared" si="1004"/>
        <v>3.4402023477087901E-10</v>
      </c>
    </row>
    <row r="15622" spans="30:33" x14ac:dyDescent="0.2">
      <c r="AD15622">
        <f t="shared" si="1002"/>
        <v>15620</v>
      </c>
      <c r="AE15622">
        <f t="shared" si="1005"/>
        <v>2.1990511709792278E-14</v>
      </c>
      <c r="AF15622">
        <f t="shared" si="1003"/>
        <v>1.3722079306910376E-11</v>
      </c>
      <c r="AG15622">
        <f t="shared" si="1004"/>
        <v>3.4349179290695538E-10</v>
      </c>
    </row>
    <row r="15623" spans="30:33" x14ac:dyDescent="0.2">
      <c r="AD15623">
        <f t="shared" si="1002"/>
        <v>15621</v>
      </c>
      <c r="AE15623">
        <f t="shared" si="1005"/>
        <v>2.1955326891056612E-14</v>
      </c>
      <c r="AF15623">
        <f t="shared" si="1003"/>
        <v>1.3700123980019319E-11</v>
      </c>
      <c r="AG15623">
        <f t="shared" si="1004"/>
        <v>3.4296416136519532E-10</v>
      </c>
    </row>
    <row r="15624" spans="30:33" x14ac:dyDescent="0.2">
      <c r="AD15624">
        <f t="shared" si="1002"/>
        <v>15622</v>
      </c>
      <c r="AE15624">
        <f t="shared" si="1005"/>
        <v>2.1920198368030921E-14</v>
      </c>
      <c r="AF15624">
        <f t="shared" si="1003"/>
        <v>1.3678203781651288E-11</v>
      </c>
      <c r="AG15624">
        <f t="shared" si="1004"/>
        <v>3.4243733890537907E-10</v>
      </c>
    </row>
    <row r="15625" spans="30:33" x14ac:dyDescent="0.2">
      <c r="AD15625">
        <f t="shared" si="1002"/>
        <v>15623</v>
      </c>
      <c r="AE15625">
        <f t="shared" si="1005"/>
        <v>2.188512605064207E-14</v>
      </c>
      <c r="AF15625">
        <f t="shared" si="1003"/>
        <v>1.3656318655600645E-11</v>
      </c>
      <c r="AG15625">
        <f t="shared" si="1004"/>
        <v>3.4191132428918108E-10</v>
      </c>
    </row>
    <row r="15626" spans="30:33" x14ac:dyDescent="0.2">
      <c r="AD15626">
        <f t="shared" si="1002"/>
        <v>15624</v>
      </c>
      <c r="AE15626">
        <f t="shared" si="1005"/>
        <v>2.1850109848961042E-14</v>
      </c>
      <c r="AF15626">
        <f t="shared" si="1003"/>
        <v>1.3634468545751683E-11</v>
      </c>
      <c r="AG15626">
        <f t="shared" si="1004"/>
        <v>3.4138611628016732E-10</v>
      </c>
    </row>
    <row r="15627" spans="30:33" x14ac:dyDescent="0.2">
      <c r="AD15627">
        <f t="shared" si="1002"/>
        <v>15625</v>
      </c>
      <c r="AE15627">
        <f t="shared" si="1005"/>
        <v>2.1815149673202702E-14</v>
      </c>
      <c r="AF15627">
        <f t="shared" si="1003"/>
        <v>1.3612653396078479E-11</v>
      </c>
      <c r="AG15627">
        <f t="shared" si="1004"/>
        <v>3.4086171364379224E-10</v>
      </c>
    </row>
    <row r="15628" spans="30:33" x14ac:dyDescent="0.2">
      <c r="AD15628">
        <f t="shared" si="1002"/>
        <v>15626</v>
      </c>
      <c r="AE15628">
        <f t="shared" si="1005"/>
        <v>2.1780245433725577E-14</v>
      </c>
      <c r="AF15628">
        <f t="shared" si="1003"/>
        <v>1.3590873150644753E-11</v>
      </c>
      <c r="AG15628">
        <f t="shared" si="1004"/>
        <v>3.4033811514739585E-10</v>
      </c>
    </row>
    <row r="15629" spans="30:33" x14ac:dyDescent="0.2">
      <c r="AD15629">
        <f t="shared" si="1002"/>
        <v>15627</v>
      </c>
      <c r="AE15629">
        <f t="shared" si="1005"/>
        <v>2.1745397041031616E-14</v>
      </c>
      <c r="AF15629">
        <f t="shared" si="1003"/>
        <v>1.3569127753603721E-11</v>
      </c>
      <c r="AG15629">
        <f t="shared" si="1004"/>
        <v>3.3981531956020105E-10</v>
      </c>
    </row>
    <row r="15630" spans="30:33" x14ac:dyDescent="0.2">
      <c r="AD15630">
        <f t="shared" si="1002"/>
        <v>15628</v>
      </c>
      <c r="AE15630">
        <f t="shared" si="1005"/>
        <v>2.1710604405765962E-14</v>
      </c>
      <c r="AF15630">
        <f t="shared" si="1003"/>
        <v>1.3547417149197954E-11</v>
      </c>
      <c r="AG15630">
        <f t="shared" si="1004"/>
        <v>3.3929332565331045E-10</v>
      </c>
    </row>
    <row r="15631" spans="30:33" x14ac:dyDescent="0.2">
      <c r="AD15631">
        <f t="shared" si="1002"/>
        <v>15629</v>
      </c>
      <c r="AE15631">
        <f t="shared" si="1005"/>
        <v>2.1675867438716736E-14</v>
      </c>
      <c r="AF15631">
        <f t="shared" si="1003"/>
        <v>1.3525741281759237E-11</v>
      </c>
      <c r="AG15631">
        <f t="shared" si="1004"/>
        <v>3.3877213219970386E-10</v>
      </c>
    </row>
    <row r="15632" spans="30:33" x14ac:dyDescent="0.2">
      <c r="AD15632">
        <f t="shared" ref="AD15632:AD15695" si="1006">AD15631+1</f>
        <v>15630</v>
      </c>
      <c r="AE15632">
        <f t="shared" si="1005"/>
        <v>2.1641186050814788E-14</v>
      </c>
      <c r="AF15632">
        <f t="shared" ref="AF15632:AF15695" si="1007">AF15631*$AF$3</f>
        <v>1.3504100095708422E-11</v>
      </c>
      <c r="AG15632">
        <f t="shared" ref="AG15632:AG15695" si="1008">AD15632*AE15632</f>
        <v>3.3825173797423514E-10</v>
      </c>
    </row>
    <row r="15633" spans="30:33" x14ac:dyDescent="0.2">
      <c r="AD15633">
        <f t="shared" si="1006"/>
        <v>15631</v>
      </c>
      <c r="AE15633">
        <f t="shared" si="1005"/>
        <v>2.1606560153133486E-14</v>
      </c>
      <c r="AF15633">
        <f t="shared" si="1007"/>
        <v>1.3482493535555289E-11</v>
      </c>
      <c r="AG15633">
        <f t="shared" si="1008"/>
        <v>3.3773214175362952E-10</v>
      </c>
    </row>
    <row r="15634" spans="30:33" x14ac:dyDescent="0.2">
      <c r="AD15634">
        <f t="shared" si="1006"/>
        <v>15632</v>
      </c>
      <c r="AE15634">
        <f t="shared" si="1005"/>
        <v>2.1571989656888472E-14</v>
      </c>
      <c r="AF15634">
        <f t="shared" si="1007"/>
        <v>1.3460921545898399E-11</v>
      </c>
      <c r="AG15634">
        <f t="shared" si="1008"/>
        <v>3.3721334231648059E-10</v>
      </c>
    </row>
    <row r="15635" spans="30:33" x14ac:dyDescent="0.2">
      <c r="AD15635">
        <f t="shared" si="1006"/>
        <v>15633</v>
      </c>
      <c r="AE15635">
        <f t="shared" ref="AE15635:AE15698" si="1009">AF15634*$AE$3</f>
        <v>2.153747447343745E-14</v>
      </c>
      <c r="AF15635">
        <f t="shared" si="1007"/>
        <v>1.3439384071424961E-11</v>
      </c>
      <c r="AG15635">
        <f t="shared" si="1008"/>
        <v>3.3669533844324765E-10</v>
      </c>
    </row>
    <row r="15636" spans="30:33" x14ac:dyDescent="0.2">
      <c r="AD15636">
        <f t="shared" si="1006"/>
        <v>15634</v>
      </c>
      <c r="AE15636">
        <f t="shared" si="1009"/>
        <v>2.1503014514279947E-14</v>
      </c>
      <c r="AF15636">
        <f t="shared" si="1007"/>
        <v>1.3417881056910681E-11</v>
      </c>
      <c r="AG15636">
        <f t="shared" si="1008"/>
        <v>3.3617812891625269E-10</v>
      </c>
    </row>
    <row r="15637" spans="30:33" x14ac:dyDescent="0.2">
      <c r="AD15637">
        <f t="shared" si="1006"/>
        <v>15635</v>
      </c>
      <c r="AE15637">
        <f t="shared" si="1009"/>
        <v>2.14686096910571E-14</v>
      </c>
      <c r="AF15637">
        <f t="shared" si="1007"/>
        <v>1.3396412447219623E-11</v>
      </c>
      <c r="AG15637">
        <f t="shared" si="1008"/>
        <v>3.3566171251967778E-10</v>
      </c>
    </row>
    <row r="15638" spans="30:33" x14ac:dyDescent="0.2">
      <c r="AD15638">
        <f t="shared" si="1006"/>
        <v>15636</v>
      </c>
      <c r="AE15638">
        <f t="shared" si="1009"/>
        <v>2.1434259915551408E-14</v>
      </c>
      <c r="AF15638">
        <f t="shared" si="1007"/>
        <v>1.3374978187304071E-11</v>
      </c>
      <c r="AG15638">
        <f t="shared" si="1008"/>
        <v>3.3514608803956182E-10</v>
      </c>
    </row>
    <row r="15639" spans="30:33" x14ac:dyDescent="0.2">
      <c r="AD15639">
        <f t="shared" si="1006"/>
        <v>15637</v>
      </c>
      <c r="AE15639">
        <f t="shared" si="1009"/>
        <v>2.1399965099686525E-14</v>
      </c>
      <c r="AF15639">
        <f t="shared" si="1007"/>
        <v>1.3353578222204384E-11</v>
      </c>
      <c r="AG15639">
        <f t="shared" si="1008"/>
        <v>3.3463125426379821E-10</v>
      </c>
    </row>
    <row r="15640" spans="30:33" x14ac:dyDescent="0.2">
      <c r="AD15640">
        <f t="shared" si="1006"/>
        <v>15638</v>
      </c>
      <c r="AE15640">
        <f t="shared" si="1009"/>
        <v>2.1365725155527024E-14</v>
      </c>
      <c r="AF15640">
        <f t="shared" si="1007"/>
        <v>1.3332212497048857E-11</v>
      </c>
      <c r="AG15640">
        <f t="shared" si="1008"/>
        <v>3.3411720998213162E-10</v>
      </c>
    </row>
    <row r="15641" spans="30:33" x14ac:dyDescent="0.2">
      <c r="AD15641">
        <f t="shared" si="1006"/>
        <v>15639</v>
      </c>
      <c r="AE15641">
        <f t="shared" si="1009"/>
        <v>2.1331539995278181E-14</v>
      </c>
      <c r="AF15641">
        <f t="shared" si="1007"/>
        <v>1.3310880957053578E-11</v>
      </c>
      <c r="AG15641">
        <f t="shared" si="1008"/>
        <v>3.3360395398615549E-10</v>
      </c>
    </row>
    <row r="15642" spans="30:33" x14ac:dyDescent="0.2">
      <c r="AD15642">
        <f t="shared" si="1006"/>
        <v>15640</v>
      </c>
      <c r="AE15642">
        <f t="shared" si="1009"/>
        <v>2.1297409531285735E-14</v>
      </c>
      <c r="AF15642">
        <f t="shared" si="1007"/>
        <v>1.3289583547522291E-11</v>
      </c>
      <c r="AG15642">
        <f t="shared" si="1008"/>
        <v>3.3309148506930888E-10</v>
      </c>
    </row>
    <row r="15643" spans="30:33" x14ac:dyDescent="0.2">
      <c r="AD15643">
        <f t="shared" si="1006"/>
        <v>15641</v>
      </c>
      <c r="AE15643">
        <f t="shared" si="1009"/>
        <v>2.1263333676035676E-14</v>
      </c>
      <c r="AF15643">
        <f t="shared" si="1007"/>
        <v>1.3268320213846255E-11</v>
      </c>
      <c r="AG15643">
        <f t="shared" si="1008"/>
        <v>3.3257980202687399E-10</v>
      </c>
    </row>
    <row r="15644" spans="30:33" x14ac:dyDescent="0.2">
      <c r="AD15644">
        <f t="shared" si="1006"/>
        <v>15642</v>
      </c>
      <c r="AE15644">
        <f t="shared" si="1009"/>
        <v>2.1229312342154018E-14</v>
      </c>
      <c r="AF15644">
        <f t="shared" si="1007"/>
        <v>1.3247090901504101E-11</v>
      </c>
      <c r="AG15644">
        <f t="shared" si="1008"/>
        <v>3.3206890365597316E-10</v>
      </c>
    </row>
    <row r="15645" spans="30:33" x14ac:dyDescent="0.2">
      <c r="AD15645">
        <f t="shared" si="1006"/>
        <v>15643</v>
      </c>
      <c r="AE15645">
        <f t="shared" si="1009"/>
        <v>2.1195345442406571E-14</v>
      </c>
      <c r="AF15645">
        <f t="shared" si="1007"/>
        <v>1.3225895556061694E-11</v>
      </c>
      <c r="AG15645">
        <f t="shared" si="1008"/>
        <v>3.3155878875556599E-10</v>
      </c>
    </row>
    <row r="15646" spans="30:33" x14ac:dyDescent="0.2">
      <c r="AD15646">
        <f t="shared" si="1006"/>
        <v>15644</v>
      </c>
      <c r="AE15646">
        <f t="shared" si="1009"/>
        <v>2.1161432889698719E-14</v>
      </c>
      <c r="AF15646">
        <f t="shared" si="1007"/>
        <v>1.3204734123171994E-11</v>
      </c>
      <c r="AG15646">
        <f t="shared" si="1008"/>
        <v>3.3104945612644676E-10</v>
      </c>
    </row>
    <row r="15647" spans="30:33" x14ac:dyDescent="0.2">
      <c r="AD15647">
        <f t="shared" si="1006"/>
        <v>15645</v>
      </c>
      <c r="AE15647">
        <f t="shared" si="1009"/>
        <v>2.1127574597075199E-14</v>
      </c>
      <c r="AF15647">
        <f t="shared" si="1007"/>
        <v>1.3183606548574919E-11</v>
      </c>
      <c r="AG15647">
        <f t="shared" si="1008"/>
        <v>3.305409045712415E-10</v>
      </c>
    </row>
    <row r="15648" spans="30:33" x14ac:dyDescent="0.2">
      <c r="AD15648">
        <f t="shared" si="1006"/>
        <v>15646</v>
      </c>
      <c r="AE15648">
        <f t="shared" si="1009"/>
        <v>2.1093770477719881E-14</v>
      </c>
      <c r="AF15648">
        <f t="shared" si="1007"/>
        <v>1.3162512778097199E-11</v>
      </c>
      <c r="AG15648">
        <f t="shared" si="1008"/>
        <v>3.3003313289440524E-10</v>
      </c>
    </row>
    <row r="15649" spans="30:33" x14ac:dyDescent="0.2">
      <c r="AD15649">
        <f t="shared" si="1006"/>
        <v>15647</v>
      </c>
      <c r="AE15649">
        <f t="shared" si="1009"/>
        <v>2.1060020444955526E-14</v>
      </c>
      <c r="AF15649">
        <f t="shared" si="1007"/>
        <v>1.3141452757652242E-11</v>
      </c>
      <c r="AG15649">
        <f t="shared" si="1008"/>
        <v>3.295261399022191E-10</v>
      </c>
    </row>
    <row r="15650" spans="30:33" x14ac:dyDescent="0.2">
      <c r="AD15650">
        <f t="shared" si="1006"/>
        <v>15648</v>
      </c>
      <c r="AE15650">
        <f t="shared" si="1009"/>
        <v>2.1026324412243597E-14</v>
      </c>
      <c r="AF15650">
        <f t="shared" si="1007"/>
        <v>1.3120426433239999E-11</v>
      </c>
      <c r="AG15650">
        <f t="shared" si="1008"/>
        <v>3.2901992440278779E-10</v>
      </c>
    </row>
    <row r="15651" spans="30:33" x14ac:dyDescent="0.2">
      <c r="AD15651">
        <f t="shared" si="1006"/>
        <v>15649</v>
      </c>
      <c r="AE15651">
        <f t="shared" si="1009"/>
        <v>2.0992682293184009E-14</v>
      </c>
      <c r="AF15651">
        <f t="shared" si="1007"/>
        <v>1.3099433750946815E-11</v>
      </c>
      <c r="AG15651">
        <f t="shared" si="1008"/>
        <v>3.2851448520603653E-10</v>
      </c>
    </row>
    <row r="15652" spans="30:33" x14ac:dyDescent="0.2">
      <c r="AD15652">
        <f t="shared" si="1006"/>
        <v>15650</v>
      </c>
      <c r="AE15652">
        <f t="shared" si="1009"/>
        <v>2.0959094001514912E-14</v>
      </c>
      <c r="AF15652">
        <f t="shared" si="1007"/>
        <v>1.3078474656945299E-11</v>
      </c>
      <c r="AG15652">
        <f t="shared" si="1008"/>
        <v>3.2800982112370838E-10</v>
      </c>
    </row>
    <row r="15653" spans="30:33" x14ac:dyDescent="0.2">
      <c r="AD15653">
        <f t="shared" si="1006"/>
        <v>15651</v>
      </c>
      <c r="AE15653">
        <f t="shared" si="1009"/>
        <v>2.0925559451112488E-14</v>
      </c>
      <c r="AF15653">
        <f t="shared" si="1007"/>
        <v>1.3057549097494186E-11</v>
      </c>
      <c r="AG15653">
        <f t="shared" si="1008"/>
        <v>3.2750593096936154E-10</v>
      </c>
    </row>
    <row r="15654" spans="30:33" x14ac:dyDescent="0.2">
      <c r="AD15654">
        <f t="shared" si="1006"/>
        <v>15652</v>
      </c>
      <c r="AE15654">
        <f t="shared" si="1009"/>
        <v>2.0892078555990707E-14</v>
      </c>
      <c r="AF15654">
        <f t="shared" si="1007"/>
        <v>1.3036657018938194E-11</v>
      </c>
      <c r="AG15654">
        <f t="shared" si="1008"/>
        <v>3.2700281355836656E-10</v>
      </c>
    </row>
    <row r="15655" spans="30:33" x14ac:dyDescent="0.2">
      <c r="AD15655">
        <f t="shared" si="1006"/>
        <v>15653</v>
      </c>
      <c r="AE15655">
        <f t="shared" si="1009"/>
        <v>2.0858651230301118E-14</v>
      </c>
      <c r="AF15655">
        <f t="shared" si="1007"/>
        <v>1.3015798367707892E-11</v>
      </c>
      <c r="AG15655">
        <f t="shared" si="1008"/>
        <v>3.2650046770790339E-10</v>
      </c>
    </row>
    <row r="15656" spans="30:33" x14ac:dyDescent="0.2">
      <c r="AD15656">
        <f t="shared" si="1006"/>
        <v>15654</v>
      </c>
      <c r="AE15656">
        <f t="shared" si="1009"/>
        <v>2.0825277388332636E-14</v>
      </c>
      <c r="AF15656">
        <f t="shared" si="1007"/>
        <v>1.2994973090319559E-11</v>
      </c>
      <c r="AG15656">
        <f t="shared" si="1008"/>
        <v>3.2599889223695909E-10</v>
      </c>
    </row>
    <row r="15657" spans="30:33" x14ac:dyDescent="0.2">
      <c r="AD15657">
        <f t="shared" si="1006"/>
        <v>15655</v>
      </c>
      <c r="AE15657">
        <f t="shared" si="1009"/>
        <v>2.0791956944511303E-14</v>
      </c>
      <c r="AF15657">
        <f t="shared" si="1007"/>
        <v>1.2974181133375048E-11</v>
      </c>
      <c r="AG15657">
        <f t="shared" si="1008"/>
        <v>3.2549808596632445E-10</v>
      </c>
    </row>
    <row r="15658" spans="30:33" x14ac:dyDescent="0.2">
      <c r="AD15658">
        <f t="shared" si="1006"/>
        <v>15656</v>
      </c>
      <c r="AE15658">
        <f t="shared" si="1009"/>
        <v>2.0758689813400084E-14</v>
      </c>
      <c r="AF15658">
        <f t="shared" si="1007"/>
        <v>1.2953422443561647E-11</v>
      </c>
      <c r="AG15658">
        <f t="shared" si="1008"/>
        <v>3.2499804771859173E-10</v>
      </c>
    </row>
    <row r="15659" spans="30:33" x14ac:dyDescent="0.2">
      <c r="AD15659">
        <f t="shared" si="1006"/>
        <v>15657</v>
      </c>
      <c r="AE15659">
        <f t="shared" si="1009"/>
        <v>2.0725475909698645E-14</v>
      </c>
      <c r="AF15659">
        <f t="shared" si="1007"/>
        <v>1.2932696967651947E-11</v>
      </c>
      <c r="AG15659">
        <f t="shared" si="1008"/>
        <v>3.2449877631815169E-10</v>
      </c>
    </row>
    <row r="15660" spans="30:33" x14ac:dyDescent="0.2">
      <c r="AD15660">
        <f t="shared" si="1006"/>
        <v>15658</v>
      </c>
      <c r="AE15660">
        <f t="shared" si="1009"/>
        <v>2.0692315148243124E-14</v>
      </c>
      <c r="AF15660">
        <f t="shared" si="1007"/>
        <v>1.2912004652503704E-11</v>
      </c>
      <c r="AG15660">
        <f t="shared" si="1008"/>
        <v>3.2400027059119082E-10</v>
      </c>
    </row>
    <row r="15661" spans="30:33" x14ac:dyDescent="0.2">
      <c r="AD15661">
        <f t="shared" si="1006"/>
        <v>15659</v>
      </c>
      <c r="AE15661">
        <f t="shared" si="1009"/>
        <v>2.0659207444005935E-14</v>
      </c>
      <c r="AF15661">
        <f t="shared" si="1007"/>
        <v>1.2891345445059698E-11</v>
      </c>
      <c r="AG15661">
        <f t="shared" si="1008"/>
        <v>3.2350252936568892E-10</v>
      </c>
    </row>
    <row r="15662" spans="30:33" x14ac:dyDescent="0.2">
      <c r="AD15662">
        <f t="shared" si="1006"/>
        <v>15660</v>
      </c>
      <c r="AE15662">
        <f t="shared" si="1009"/>
        <v>2.0626152712095527E-14</v>
      </c>
      <c r="AF15662">
        <f t="shared" si="1007"/>
        <v>1.2870719292347602E-11</v>
      </c>
      <c r="AG15662">
        <f t="shared" si="1008"/>
        <v>3.2300555147141595E-10</v>
      </c>
    </row>
    <row r="15663" spans="30:33" x14ac:dyDescent="0.2">
      <c r="AD15663">
        <f t="shared" si="1006"/>
        <v>15661</v>
      </c>
      <c r="AE15663">
        <f t="shared" si="1009"/>
        <v>2.0593150867756173E-14</v>
      </c>
      <c r="AF15663">
        <f t="shared" si="1007"/>
        <v>1.2850126141479846E-11</v>
      </c>
      <c r="AG15663">
        <f t="shared" si="1008"/>
        <v>3.2250933573992944E-10</v>
      </c>
    </row>
    <row r="15664" spans="30:33" x14ac:dyDescent="0.2">
      <c r="AD15664">
        <f t="shared" si="1006"/>
        <v>15662</v>
      </c>
      <c r="AE15664">
        <f t="shared" si="1009"/>
        <v>2.0560201826367762E-14</v>
      </c>
      <c r="AF15664">
        <f t="shared" si="1007"/>
        <v>1.2829565939653477E-11</v>
      </c>
      <c r="AG15664">
        <f t="shared" si="1008"/>
        <v>3.220138810045719E-10</v>
      </c>
    </row>
    <row r="15665" spans="30:33" x14ac:dyDescent="0.2">
      <c r="AD15665">
        <f t="shared" si="1006"/>
        <v>15663</v>
      </c>
      <c r="AE15665">
        <f t="shared" si="1009"/>
        <v>2.0527305503445572E-14</v>
      </c>
      <c r="AF15665">
        <f t="shared" si="1007"/>
        <v>1.280903863415003E-11</v>
      </c>
      <c r="AG15665">
        <f t="shared" si="1008"/>
        <v>3.2151918610046799E-10</v>
      </c>
    </row>
    <row r="15666" spans="30:33" x14ac:dyDescent="0.2">
      <c r="AD15666">
        <f t="shared" si="1006"/>
        <v>15664</v>
      </c>
      <c r="AE15666">
        <f t="shared" si="1009"/>
        <v>2.0494461814640057E-14</v>
      </c>
      <c r="AF15666">
        <f t="shared" si="1007"/>
        <v>1.278854417233539E-11</v>
      </c>
      <c r="AG15666">
        <f t="shared" si="1008"/>
        <v>3.2102524986452184E-10</v>
      </c>
    </row>
    <row r="15667" spans="30:33" x14ac:dyDescent="0.2">
      <c r="AD15667">
        <f t="shared" si="1006"/>
        <v>15665</v>
      </c>
      <c r="AE15667">
        <f t="shared" si="1009"/>
        <v>2.0461670675736634E-14</v>
      </c>
      <c r="AF15667">
        <f t="shared" si="1007"/>
        <v>1.2768082501659654E-11</v>
      </c>
      <c r="AG15667">
        <f t="shared" si="1008"/>
        <v>3.2053207113541437E-10</v>
      </c>
    </row>
    <row r="15668" spans="30:33" x14ac:dyDescent="0.2">
      <c r="AD15668">
        <f t="shared" si="1006"/>
        <v>15666</v>
      </c>
      <c r="AE15668">
        <f t="shared" si="1009"/>
        <v>2.0428932002655455E-14</v>
      </c>
      <c r="AF15668">
        <f t="shared" si="1007"/>
        <v>1.2747653569656998E-11</v>
      </c>
      <c r="AG15668">
        <f t="shared" si="1008"/>
        <v>3.2003964875360038E-10</v>
      </c>
    </row>
    <row r="15669" spans="30:33" x14ac:dyDescent="0.2">
      <c r="AD15669">
        <f t="shared" si="1006"/>
        <v>15667</v>
      </c>
      <c r="AE15669">
        <f t="shared" si="1009"/>
        <v>2.0396245711451207E-14</v>
      </c>
      <c r="AF15669">
        <f t="shared" si="1007"/>
        <v>1.2727257323945547E-11</v>
      </c>
      <c r="AG15669">
        <f t="shared" si="1008"/>
        <v>3.1954798156130604E-10</v>
      </c>
    </row>
    <row r="15670" spans="30:33" x14ac:dyDescent="0.2">
      <c r="AD15670">
        <f t="shared" si="1006"/>
        <v>15668</v>
      </c>
      <c r="AE15670">
        <f t="shared" si="1009"/>
        <v>2.0363611718312883E-14</v>
      </c>
      <c r="AF15670">
        <f t="shared" si="1007"/>
        <v>1.2706893712227233E-11</v>
      </c>
      <c r="AG15670">
        <f t="shared" si="1008"/>
        <v>3.1905706840252627E-10</v>
      </c>
    </row>
    <row r="15671" spans="30:33" x14ac:dyDescent="0.2">
      <c r="AD15671">
        <f t="shared" si="1006"/>
        <v>15669</v>
      </c>
      <c r="AE15671">
        <f t="shared" si="1009"/>
        <v>2.0331029939563581E-14</v>
      </c>
      <c r="AF15671">
        <f t="shared" si="1007"/>
        <v>1.2686562682287669E-11</v>
      </c>
      <c r="AG15671">
        <f t="shared" si="1008"/>
        <v>3.1856690812302173E-10</v>
      </c>
    </row>
    <row r="15672" spans="30:33" x14ac:dyDescent="0.2">
      <c r="AD15672">
        <f t="shared" si="1006"/>
        <v>15670</v>
      </c>
      <c r="AE15672">
        <f t="shared" si="1009"/>
        <v>2.029850029166028E-14</v>
      </c>
      <c r="AF15672">
        <f t="shared" si="1007"/>
        <v>1.2666264181996009E-11</v>
      </c>
      <c r="AG15672">
        <f t="shared" si="1008"/>
        <v>3.1807749957031662E-10</v>
      </c>
    </row>
    <row r="15673" spans="30:33" x14ac:dyDescent="0.2">
      <c r="AD15673">
        <f t="shared" si="1006"/>
        <v>15671</v>
      </c>
      <c r="AE15673">
        <f t="shared" si="1009"/>
        <v>2.0266022691193622E-14</v>
      </c>
      <c r="AF15673">
        <f t="shared" si="1007"/>
        <v>1.2645998159304814E-11</v>
      </c>
      <c r="AG15673">
        <f t="shared" si="1008"/>
        <v>3.1758884159369527E-10</v>
      </c>
    </row>
    <row r="15674" spans="30:33" x14ac:dyDescent="0.2">
      <c r="AD15674">
        <f t="shared" si="1006"/>
        <v>15672</v>
      </c>
      <c r="AE15674">
        <f t="shared" si="1009"/>
        <v>2.0233597054887713E-14</v>
      </c>
      <c r="AF15674">
        <f t="shared" si="1007"/>
        <v>1.2625764562249926E-11</v>
      </c>
      <c r="AG15674">
        <f t="shared" si="1008"/>
        <v>3.1710093304420025E-10</v>
      </c>
    </row>
    <row r="15675" spans="30:33" x14ac:dyDescent="0.2">
      <c r="AD15675">
        <f t="shared" si="1006"/>
        <v>15673</v>
      </c>
      <c r="AE15675">
        <f t="shared" si="1009"/>
        <v>2.0201223299599892E-14</v>
      </c>
      <c r="AF15675">
        <f t="shared" si="1007"/>
        <v>1.2605563338950326E-11</v>
      </c>
      <c r="AG15675">
        <f t="shared" si="1008"/>
        <v>3.1661377277462909E-10</v>
      </c>
    </row>
    <row r="15676" spans="30:33" x14ac:dyDescent="0.2">
      <c r="AD15676">
        <f t="shared" si="1006"/>
        <v>15674</v>
      </c>
      <c r="AE15676">
        <f t="shared" si="1009"/>
        <v>2.0168901342320532E-14</v>
      </c>
      <c r="AF15676">
        <f t="shared" si="1007"/>
        <v>1.2585394437608005E-11</v>
      </c>
      <c r="AG15676">
        <f t="shared" si="1008"/>
        <v>3.1612735963953201E-10</v>
      </c>
    </row>
    <row r="15677" spans="30:33" x14ac:dyDescent="0.2">
      <c r="AD15677">
        <f t="shared" si="1006"/>
        <v>15675</v>
      </c>
      <c r="AE15677">
        <f t="shared" si="1009"/>
        <v>2.0136631100172818E-14</v>
      </c>
      <c r="AF15677">
        <f t="shared" si="1007"/>
        <v>1.2565257806507831E-11</v>
      </c>
      <c r="AG15677">
        <f t="shared" si="1008"/>
        <v>3.1564169249520892E-10</v>
      </c>
    </row>
    <row r="15678" spans="30:33" x14ac:dyDescent="0.2">
      <c r="AD15678">
        <f t="shared" si="1006"/>
        <v>15676</v>
      </c>
      <c r="AE15678">
        <f t="shared" si="1009"/>
        <v>2.010441249041254E-14</v>
      </c>
      <c r="AF15678">
        <f t="shared" si="1007"/>
        <v>1.2545153394017418E-11</v>
      </c>
      <c r="AG15678">
        <f t="shared" si="1008"/>
        <v>3.1515677019970695E-10</v>
      </c>
    </row>
    <row r="15679" spans="30:33" x14ac:dyDescent="0.2">
      <c r="AD15679">
        <f t="shared" si="1006"/>
        <v>15677</v>
      </c>
      <c r="AE15679">
        <f t="shared" si="1009"/>
        <v>2.0072245430427879E-14</v>
      </c>
      <c r="AF15679">
        <f t="shared" si="1007"/>
        <v>1.252508114858699E-11</v>
      </c>
      <c r="AG15679">
        <f t="shared" si="1008"/>
        <v>3.1467259161281786E-10</v>
      </c>
    </row>
    <row r="15680" spans="30:33" x14ac:dyDescent="0.2">
      <c r="AD15680">
        <f t="shared" si="1006"/>
        <v>15678</v>
      </c>
      <c r="AE15680">
        <f t="shared" si="1009"/>
        <v>2.0040129837739192E-14</v>
      </c>
      <c r="AF15680">
        <f t="shared" si="1007"/>
        <v>1.250504101874925E-11</v>
      </c>
      <c r="AG15680">
        <f t="shared" si="1008"/>
        <v>3.1418915559607507E-10</v>
      </c>
    </row>
    <row r="15681" spans="30:33" x14ac:dyDescent="0.2">
      <c r="AD15681">
        <f t="shared" si="1006"/>
        <v>15679</v>
      </c>
      <c r="AE15681">
        <f t="shared" si="1009"/>
        <v>2.0008065629998808E-14</v>
      </c>
      <c r="AF15681">
        <f t="shared" si="1007"/>
        <v>1.248503295311925E-11</v>
      </c>
      <c r="AG15681">
        <f t="shared" si="1008"/>
        <v>3.1370646101275134E-10</v>
      </c>
    </row>
    <row r="15682" spans="30:33" x14ac:dyDescent="0.2">
      <c r="AD15682">
        <f t="shared" si="1006"/>
        <v>15680</v>
      </c>
      <c r="AE15682">
        <f t="shared" si="1009"/>
        <v>1.9976052724990809E-14</v>
      </c>
      <c r="AF15682">
        <f t="shared" si="1007"/>
        <v>1.2465056900394259E-11</v>
      </c>
      <c r="AG15682">
        <f t="shared" si="1008"/>
        <v>3.132245067278559E-10</v>
      </c>
    </row>
    <row r="15683" spans="30:33" x14ac:dyDescent="0.2">
      <c r="AD15683">
        <f t="shared" si="1006"/>
        <v>15681</v>
      </c>
      <c r="AE15683">
        <f t="shared" si="1009"/>
        <v>1.9944091040630824E-14</v>
      </c>
      <c r="AF15683">
        <f t="shared" si="1007"/>
        <v>1.2445112809353628E-11</v>
      </c>
      <c r="AG15683">
        <f t="shared" si="1008"/>
        <v>3.1274329160813193E-10</v>
      </c>
    </row>
    <row r="15684" spans="30:33" x14ac:dyDescent="0.2">
      <c r="AD15684">
        <f t="shared" si="1006"/>
        <v>15682</v>
      </c>
      <c r="AE15684">
        <f t="shared" si="1009"/>
        <v>1.9912180494965814E-14</v>
      </c>
      <c r="AF15684">
        <f t="shared" si="1007"/>
        <v>1.2425200628858662E-11</v>
      </c>
      <c r="AG15684">
        <f t="shared" si="1008"/>
        <v>3.122628145220539E-10</v>
      </c>
    </row>
    <row r="15685" spans="30:33" x14ac:dyDescent="0.2">
      <c r="AD15685">
        <f t="shared" si="1006"/>
        <v>15683</v>
      </c>
      <c r="AE15685">
        <f t="shared" si="1009"/>
        <v>1.9880321006173867E-14</v>
      </c>
      <c r="AF15685">
        <f t="shared" si="1007"/>
        <v>1.2405320307852487E-11</v>
      </c>
      <c r="AG15685">
        <f t="shared" si="1008"/>
        <v>3.1178307433982476E-10</v>
      </c>
    </row>
    <row r="15686" spans="30:33" x14ac:dyDescent="0.2">
      <c r="AD15686">
        <f t="shared" si="1006"/>
        <v>15684</v>
      </c>
      <c r="AE15686">
        <f t="shared" si="1009"/>
        <v>1.984851249256399E-14</v>
      </c>
      <c r="AF15686">
        <f t="shared" si="1007"/>
        <v>1.2385471795359923E-11</v>
      </c>
      <c r="AG15686">
        <f t="shared" si="1008"/>
        <v>3.1130406993337364E-10</v>
      </c>
    </row>
    <row r="15687" spans="30:33" x14ac:dyDescent="0.2">
      <c r="AD15687">
        <f t="shared" si="1006"/>
        <v>15685</v>
      </c>
      <c r="AE15687">
        <f t="shared" si="1009"/>
        <v>1.9816754872575886E-14</v>
      </c>
      <c r="AF15687">
        <f t="shared" si="1007"/>
        <v>1.2365655040487346E-11</v>
      </c>
      <c r="AG15687">
        <f t="shared" si="1008"/>
        <v>3.1082580017635279E-10</v>
      </c>
    </row>
    <row r="15688" spans="30:33" x14ac:dyDescent="0.2">
      <c r="AD15688">
        <f t="shared" si="1006"/>
        <v>15686</v>
      </c>
      <c r="AE15688">
        <f t="shared" si="1009"/>
        <v>1.9785048064779764E-14</v>
      </c>
      <c r="AF15688">
        <f t="shared" si="1007"/>
        <v>1.2345869992422565E-11</v>
      </c>
      <c r="AG15688">
        <f t="shared" si="1008"/>
        <v>3.1034826394413537E-10</v>
      </c>
    </row>
    <row r="15689" spans="30:33" x14ac:dyDescent="0.2">
      <c r="AD15689">
        <f t="shared" si="1006"/>
        <v>15687</v>
      </c>
      <c r="AE15689">
        <f t="shared" si="1009"/>
        <v>1.9753391987876113E-14</v>
      </c>
      <c r="AF15689">
        <f t="shared" si="1007"/>
        <v>1.2326116600434688E-11</v>
      </c>
      <c r="AG15689">
        <f t="shared" si="1008"/>
        <v>3.0987146011381258E-10</v>
      </c>
    </row>
    <row r="15690" spans="30:33" x14ac:dyDescent="0.2">
      <c r="AD15690">
        <f t="shared" si="1006"/>
        <v>15688</v>
      </c>
      <c r="AE15690">
        <f t="shared" si="1009"/>
        <v>1.9721786560695511E-14</v>
      </c>
      <c r="AF15690">
        <f t="shared" si="1007"/>
        <v>1.2306394813873992E-11</v>
      </c>
      <c r="AG15690">
        <f t="shared" si="1008"/>
        <v>3.093953875641912E-10</v>
      </c>
    </row>
    <row r="15691" spans="30:33" x14ac:dyDescent="0.2">
      <c r="AD15691">
        <f t="shared" si="1006"/>
        <v>15689</v>
      </c>
      <c r="AE15691">
        <f t="shared" si="1009"/>
        <v>1.9690231702198396E-14</v>
      </c>
      <c r="AF15691">
        <f t="shared" si="1007"/>
        <v>1.2286704582171794E-11</v>
      </c>
      <c r="AG15691">
        <f t="shared" si="1008"/>
        <v>3.0892004517579061E-10</v>
      </c>
    </row>
    <row r="15692" spans="30:33" x14ac:dyDescent="0.2">
      <c r="AD15692">
        <f t="shared" si="1006"/>
        <v>15690</v>
      </c>
      <c r="AE15692">
        <f t="shared" si="1009"/>
        <v>1.9658727331474878E-14</v>
      </c>
      <c r="AF15692">
        <f t="shared" si="1007"/>
        <v>1.2267045854840318E-11</v>
      </c>
      <c r="AG15692">
        <f t="shared" si="1008"/>
        <v>3.0844543183084085E-10</v>
      </c>
    </row>
    <row r="15693" spans="30:33" x14ac:dyDescent="0.2">
      <c r="AD15693">
        <f t="shared" si="1006"/>
        <v>15691</v>
      </c>
      <c r="AE15693">
        <f t="shared" si="1009"/>
        <v>1.9627273367744518E-14</v>
      </c>
      <c r="AF15693">
        <f t="shared" si="1007"/>
        <v>1.2247418581472572E-11</v>
      </c>
      <c r="AG15693">
        <f t="shared" si="1008"/>
        <v>3.0797154641327926E-10</v>
      </c>
    </row>
    <row r="15694" spans="30:33" x14ac:dyDescent="0.2">
      <c r="AD15694">
        <f t="shared" si="1006"/>
        <v>15692</v>
      </c>
      <c r="AE15694">
        <f t="shared" si="1009"/>
        <v>1.9595869730356124E-14</v>
      </c>
      <c r="AF15694">
        <f t="shared" si="1007"/>
        <v>1.2227822711742216E-11</v>
      </c>
      <c r="AG15694">
        <f t="shared" si="1008"/>
        <v>3.0749838780874829E-10</v>
      </c>
    </row>
    <row r="15695" spans="30:33" x14ac:dyDescent="0.2">
      <c r="AD15695">
        <f t="shared" si="1006"/>
        <v>15693</v>
      </c>
      <c r="AE15695">
        <f t="shared" si="1009"/>
        <v>1.9564516338787554E-14</v>
      </c>
      <c r="AF15695">
        <f t="shared" si="1007"/>
        <v>1.2208258195403429E-11</v>
      </c>
      <c r="AG15695">
        <f t="shared" si="1008"/>
        <v>3.0702595490459309E-10</v>
      </c>
    </row>
    <row r="15696" spans="30:33" x14ac:dyDescent="0.2">
      <c r="AD15696">
        <f t="shared" ref="AD15696:AD15759" si="1010">AD15695+1</f>
        <v>15694</v>
      </c>
      <c r="AE15696">
        <f t="shared" si="1009"/>
        <v>1.9533213112645496E-14</v>
      </c>
      <c r="AF15696">
        <f t="shared" ref="AF15696:AF15759" si="1011">AF15695*$AF$3</f>
        <v>1.2188724982290783E-11</v>
      </c>
      <c r="AG15696">
        <f t="shared" ref="AG15696:AG15759" si="1012">AD15696*AE15696</f>
        <v>3.0655424658985844E-10</v>
      </c>
    </row>
    <row r="15697" spans="30:33" x14ac:dyDescent="0.2">
      <c r="AD15697">
        <f t="shared" si="1010"/>
        <v>15695</v>
      </c>
      <c r="AE15697">
        <f t="shared" si="1009"/>
        <v>1.9501959971665261E-14</v>
      </c>
      <c r="AF15697">
        <f t="shared" si="1011"/>
        <v>1.2169223022319117E-11</v>
      </c>
      <c r="AG15697">
        <f t="shared" si="1012"/>
        <v>3.0608326175528629E-10</v>
      </c>
    </row>
    <row r="15698" spans="30:33" x14ac:dyDescent="0.2">
      <c r="AD15698">
        <f t="shared" si="1010"/>
        <v>15696</v>
      </c>
      <c r="AE15698">
        <f t="shared" si="1009"/>
        <v>1.9470756835710598E-14</v>
      </c>
      <c r="AF15698">
        <f t="shared" si="1011"/>
        <v>1.2149752265483406E-11</v>
      </c>
      <c r="AG15698">
        <f t="shared" si="1012"/>
        <v>3.0561299929331356E-10</v>
      </c>
    </row>
    <row r="15699" spans="30:33" x14ac:dyDescent="0.2">
      <c r="AD15699">
        <f t="shared" si="1010"/>
        <v>15697</v>
      </c>
      <c r="AE15699">
        <f t="shared" ref="AE15699:AE15762" si="1013">AF15698*$AE$3</f>
        <v>1.943960362477346E-14</v>
      </c>
      <c r="AF15699">
        <f t="shared" si="1011"/>
        <v>1.2130312661858633E-11</v>
      </c>
      <c r="AG15699">
        <f t="shared" si="1012"/>
        <v>3.0514345809806899E-10</v>
      </c>
    </row>
    <row r="15700" spans="30:33" x14ac:dyDescent="0.2">
      <c r="AD15700">
        <f t="shared" si="1010"/>
        <v>15698</v>
      </c>
      <c r="AE15700">
        <f t="shared" si="1013"/>
        <v>1.9408500258973823E-14</v>
      </c>
      <c r="AF15700">
        <f t="shared" si="1011"/>
        <v>1.2110904161599658E-11</v>
      </c>
      <c r="AG15700">
        <f t="shared" si="1012"/>
        <v>3.0467463706537105E-10</v>
      </c>
    </row>
    <row r="15701" spans="30:33" x14ac:dyDescent="0.2">
      <c r="AD15701">
        <f t="shared" si="1010"/>
        <v>15699</v>
      </c>
      <c r="AE15701">
        <f t="shared" si="1013"/>
        <v>1.9377446658559462E-14</v>
      </c>
      <c r="AF15701">
        <f t="shared" si="1011"/>
        <v>1.2091526714941098E-11</v>
      </c>
      <c r="AG15701">
        <f t="shared" si="1012"/>
        <v>3.0420653509272498E-10</v>
      </c>
    </row>
    <row r="15702" spans="30:33" x14ac:dyDescent="0.2">
      <c r="AD15702">
        <f t="shared" si="1010"/>
        <v>15700</v>
      </c>
      <c r="AE15702">
        <f t="shared" si="1013"/>
        <v>1.9346442743905765E-14</v>
      </c>
      <c r="AF15702">
        <f t="shared" si="1011"/>
        <v>1.2072180272197192E-11</v>
      </c>
      <c r="AG15702">
        <f t="shared" si="1012"/>
        <v>3.0373915107932053E-10</v>
      </c>
    </row>
    <row r="15703" spans="30:33" x14ac:dyDescent="0.2">
      <c r="AD15703">
        <f t="shared" si="1010"/>
        <v>15701</v>
      </c>
      <c r="AE15703">
        <f t="shared" si="1013"/>
        <v>1.9315488435515516E-14</v>
      </c>
      <c r="AF15703">
        <f t="shared" si="1011"/>
        <v>1.2052864783761675E-11</v>
      </c>
      <c r="AG15703">
        <f t="shared" si="1012"/>
        <v>3.032724839260291E-10</v>
      </c>
    </row>
    <row r="15704" spans="30:33" x14ac:dyDescent="0.2">
      <c r="AD15704">
        <f t="shared" si="1010"/>
        <v>15702</v>
      </c>
      <c r="AE15704">
        <f t="shared" si="1013"/>
        <v>1.9284583654018689E-14</v>
      </c>
      <c r="AF15704">
        <f t="shared" si="1011"/>
        <v>1.2033580200107656E-11</v>
      </c>
      <c r="AG15704">
        <f t="shared" si="1012"/>
        <v>3.0280653253540144E-10</v>
      </c>
    </row>
    <row r="15705" spans="30:33" x14ac:dyDescent="0.2">
      <c r="AD15705">
        <f t="shared" si="1010"/>
        <v>15703</v>
      </c>
      <c r="AE15705">
        <f t="shared" si="1013"/>
        <v>1.925372832017226E-14</v>
      </c>
      <c r="AF15705">
        <f t="shared" si="1011"/>
        <v>1.2014326471787484E-11</v>
      </c>
      <c r="AG15705">
        <f t="shared" si="1012"/>
        <v>3.0234129581166497E-10</v>
      </c>
    </row>
    <row r="15706" spans="30:33" x14ac:dyDescent="0.2">
      <c r="AD15706">
        <f t="shared" si="1010"/>
        <v>15704</v>
      </c>
      <c r="AE15706">
        <f t="shared" si="1013"/>
        <v>1.9222922354859984E-14</v>
      </c>
      <c r="AF15706">
        <f t="shared" si="1011"/>
        <v>1.1995103549432623E-11</v>
      </c>
      <c r="AG15706">
        <f t="shared" si="1012"/>
        <v>3.0187677266072118E-10</v>
      </c>
    </row>
    <row r="15707" spans="30:33" x14ac:dyDescent="0.2">
      <c r="AD15707">
        <f t="shared" si="1010"/>
        <v>15705</v>
      </c>
      <c r="AE15707">
        <f t="shared" si="1013"/>
        <v>1.9192165679092207E-14</v>
      </c>
      <c r="AF15707">
        <f t="shared" si="1011"/>
        <v>1.197591138375353E-11</v>
      </c>
      <c r="AG15707">
        <f t="shared" si="1012"/>
        <v>3.014129619901431E-10</v>
      </c>
    </row>
    <row r="15708" spans="30:33" x14ac:dyDescent="0.2">
      <c r="AD15708">
        <f t="shared" si="1010"/>
        <v>15706</v>
      </c>
      <c r="AE15708">
        <f t="shared" si="1013"/>
        <v>1.9161458214005657E-14</v>
      </c>
      <c r="AF15708">
        <f t="shared" si="1011"/>
        <v>1.1956749925539524E-11</v>
      </c>
      <c r="AG15708">
        <f t="shared" si="1012"/>
        <v>3.0094986270917287E-10</v>
      </c>
    </row>
    <row r="15709" spans="30:33" x14ac:dyDescent="0.2">
      <c r="AD15709">
        <f t="shared" si="1010"/>
        <v>15707</v>
      </c>
      <c r="AE15709">
        <f t="shared" si="1013"/>
        <v>1.9130799880863248E-14</v>
      </c>
      <c r="AF15709">
        <f t="shared" si="1011"/>
        <v>1.193761912565866E-11</v>
      </c>
      <c r="AG15709">
        <f t="shared" si="1012"/>
        <v>3.0048747372871903E-10</v>
      </c>
    </row>
    <row r="15710" spans="30:33" x14ac:dyDescent="0.2">
      <c r="AD15710">
        <f t="shared" si="1010"/>
        <v>15708</v>
      </c>
      <c r="AE15710">
        <f t="shared" si="1013"/>
        <v>1.9100190601053864E-14</v>
      </c>
      <c r="AF15710">
        <f t="shared" si="1011"/>
        <v>1.1918518935057605E-11</v>
      </c>
      <c r="AG15710">
        <f t="shared" si="1012"/>
        <v>3.0002579396135411E-10</v>
      </c>
    </row>
    <row r="15711" spans="30:33" x14ac:dyDescent="0.2">
      <c r="AD15711">
        <f t="shared" si="1010"/>
        <v>15709</v>
      </c>
      <c r="AE15711">
        <f t="shared" si="1013"/>
        <v>1.9069630296092177E-14</v>
      </c>
      <c r="AF15711">
        <f t="shared" si="1011"/>
        <v>1.1899449304761513E-11</v>
      </c>
      <c r="AG15711">
        <f t="shared" si="1012"/>
        <v>2.99564822321312E-10</v>
      </c>
    </row>
    <row r="15712" spans="30:33" x14ac:dyDescent="0.2">
      <c r="AD15712">
        <f t="shared" si="1010"/>
        <v>15710</v>
      </c>
      <c r="AE15712">
        <f t="shared" si="1013"/>
        <v>1.9039118887618428E-14</v>
      </c>
      <c r="AF15712">
        <f t="shared" si="1011"/>
        <v>1.1880410185873894E-11</v>
      </c>
      <c r="AG15712">
        <f t="shared" si="1012"/>
        <v>2.9910455772448551E-10</v>
      </c>
    </row>
    <row r="15713" spans="30:33" x14ac:dyDescent="0.2">
      <c r="AD15713">
        <f t="shared" si="1010"/>
        <v>15711</v>
      </c>
      <c r="AE15713">
        <f t="shared" si="1013"/>
        <v>1.9008656297398237E-14</v>
      </c>
      <c r="AF15713">
        <f t="shared" si="1011"/>
        <v>1.1861401529576495E-11</v>
      </c>
      <c r="AG15713">
        <f t="shared" si="1012"/>
        <v>2.9864499908842371E-10</v>
      </c>
    </row>
    <row r="15714" spans="30:33" x14ac:dyDescent="0.2">
      <c r="AD15714">
        <f t="shared" si="1010"/>
        <v>15712</v>
      </c>
      <c r="AE15714">
        <f t="shared" si="1013"/>
        <v>1.8978242447322402E-14</v>
      </c>
      <c r="AF15714">
        <f t="shared" si="1011"/>
        <v>1.1842423287129172E-11</v>
      </c>
      <c r="AG15714">
        <f t="shared" si="1012"/>
        <v>2.9818614533232955E-10</v>
      </c>
    </row>
    <row r="15715" spans="30:33" x14ac:dyDescent="0.2">
      <c r="AD15715">
        <f t="shared" si="1010"/>
        <v>15713</v>
      </c>
      <c r="AE15715">
        <f t="shared" si="1013"/>
        <v>1.8947877259406686E-14</v>
      </c>
      <c r="AF15715">
        <f t="shared" si="1011"/>
        <v>1.1823475409869765E-11</v>
      </c>
      <c r="AG15715">
        <f t="shared" si="1012"/>
        <v>2.9772799537705728E-10</v>
      </c>
    </row>
    <row r="15716" spans="30:33" x14ac:dyDescent="0.2">
      <c r="AD15716">
        <f t="shared" si="1010"/>
        <v>15714</v>
      </c>
      <c r="AE15716">
        <f t="shared" si="1013"/>
        <v>1.8917560655791633E-14</v>
      </c>
      <c r="AF15716">
        <f t="shared" si="1011"/>
        <v>1.1804557849213973E-11</v>
      </c>
      <c r="AG15716">
        <f t="shared" si="1012"/>
        <v>2.9727054814510969E-10</v>
      </c>
    </row>
    <row r="15717" spans="30:33" x14ac:dyDescent="0.2">
      <c r="AD15717">
        <f t="shared" si="1010"/>
        <v>15715</v>
      </c>
      <c r="AE15717">
        <f t="shared" si="1013"/>
        <v>1.8887292558742367E-14</v>
      </c>
      <c r="AF15717">
        <f t="shared" si="1011"/>
        <v>1.1785670556655231E-11</v>
      </c>
      <c r="AG15717">
        <f t="shared" si="1012"/>
        <v>2.9681380256063628E-10</v>
      </c>
    </row>
    <row r="15718" spans="30:33" x14ac:dyDescent="0.2">
      <c r="AD15718">
        <f t="shared" si="1010"/>
        <v>15716</v>
      </c>
      <c r="AE15718">
        <f t="shared" si="1013"/>
        <v>1.8857072890648377E-14</v>
      </c>
      <c r="AF15718">
        <f t="shared" si="1011"/>
        <v>1.1766813483764581E-11</v>
      </c>
      <c r="AG15718">
        <f t="shared" si="1012"/>
        <v>2.9635775754942987E-10</v>
      </c>
    </row>
    <row r="15719" spans="30:33" x14ac:dyDescent="0.2">
      <c r="AD15719">
        <f t="shared" si="1010"/>
        <v>15717</v>
      </c>
      <c r="AE15719">
        <f t="shared" si="1013"/>
        <v>1.8826901574023337E-14</v>
      </c>
      <c r="AF15719">
        <f t="shared" si="1011"/>
        <v>1.1747986582190557E-11</v>
      </c>
      <c r="AG15719">
        <f t="shared" si="1012"/>
        <v>2.959024120389248E-10</v>
      </c>
    </row>
    <row r="15720" spans="30:33" x14ac:dyDescent="0.2">
      <c r="AD15720">
        <f t="shared" si="1010"/>
        <v>15718</v>
      </c>
      <c r="AE15720">
        <f t="shared" si="1013"/>
        <v>1.8796778531504898E-14</v>
      </c>
      <c r="AF15720">
        <f t="shared" si="1011"/>
        <v>1.1729189803659052E-11</v>
      </c>
      <c r="AG15720">
        <f t="shared" si="1012"/>
        <v>2.95447764958194E-10</v>
      </c>
    </row>
    <row r="15721" spans="30:33" x14ac:dyDescent="0.2">
      <c r="AD15721">
        <f t="shared" si="1010"/>
        <v>15719</v>
      </c>
      <c r="AE15721">
        <f t="shared" si="1013"/>
        <v>1.8766703685854492E-14</v>
      </c>
      <c r="AF15721">
        <f t="shared" si="1011"/>
        <v>1.1710423099973197E-11</v>
      </c>
      <c r="AG15721">
        <f t="shared" si="1012"/>
        <v>2.9499381523794674E-10</v>
      </c>
    </row>
    <row r="15722" spans="30:33" x14ac:dyDescent="0.2">
      <c r="AD15722">
        <f t="shared" si="1010"/>
        <v>15720</v>
      </c>
      <c r="AE15722">
        <f t="shared" si="1013"/>
        <v>1.8736676959957123E-14</v>
      </c>
      <c r="AF15722">
        <f t="shared" si="1011"/>
        <v>1.1691686423013239E-11</v>
      </c>
      <c r="AG15722">
        <f t="shared" si="1012"/>
        <v>2.9454056181052596E-10</v>
      </c>
    </row>
    <row r="15723" spans="30:33" x14ac:dyDescent="0.2">
      <c r="AD15723">
        <f t="shared" si="1010"/>
        <v>15721</v>
      </c>
      <c r="AE15723">
        <f t="shared" si="1013"/>
        <v>1.8706698276821191E-14</v>
      </c>
      <c r="AF15723">
        <f t="shared" si="1011"/>
        <v>1.1672979724736417E-11</v>
      </c>
      <c r="AG15723">
        <f t="shared" si="1012"/>
        <v>2.9408800360990594E-10</v>
      </c>
    </row>
    <row r="15724" spans="30:33" x14ac:dyDescent="0.2">
      <c r="AD15724">
        <f t="shared" si="1010"/>
        <v>15722</v>
      </c>
      <c r="AE15724">
        <f t="shared" si="1013"/>
        <v>1.8676767559578275E-14</v>
      </c>
      <c r="AF15724">
        <f t="shared" si="1011"/>
        <v>1.1654302957176839E-11</v>
      </c>
      <c r="AG15724">
        <f t="shared" si="1012"/>
        <v>2.9363613957168965E-10</v>
      </c>
    </row>
    <row r="15725" spans="30:33" x14ac:dyDescent="0.2">
      <c r="AD15725">
        <f t="shared" si="1010"/>
        <v>15723</v>
      </c>
      <c r="AE15725">
        <f t="shared" si="1013"/>
        <v>1.864688473148295E-14</v>
      </c>
      <c r="AF15725">
        <f t="shared" si="1011"/>
        <v>1.1635656072445356E-11</v>
      </c>
      <c r="AG15725">
        <f t="shared" si="1012"/>
        <v>2.931849686331064E-10</v>
      </c>
    </row>
    <row r="15726" spans="30:33" x14ac:dyDescent="0.2">
      <c r="AD15726">
        <f t="shared" si="1010"/>
        <v>15724</v>
      </c>
      <c r="AE15726">
        <f t="shared" si="1013"/>
        <v>1.8617049715912579E-14</v>
      </c>
      <c r="AF15726">
        <f t="shared" si="1011"/>
        <v>1.1617039022729443E-11</v>
      </c>
      <c r="AG15726">
        <f t="shared" si="1012"/>
        <v>2.9273448973300939E-10</v>
      </c>
    </row>
    <row r="15727" spans="30:33" x14ac:dyDescent="0.2">
      <c r="AD15727">
        <f t="shared" si="1010"/>
        <v>15725</v>
      </c>
      <c r="AE15727">
        <f t="shared" si="1013"/>
        <v>1.8587262436367116E-14</v>
      </c>
      <c r="AF15727">
        <f t="shared" si="1011"/>
        <v>1.1598451760293076E-11</v>
      </c>
      <c r="AG15727">
        <f t="shared" si="1012"/>
        <v>2.922847018118729E-10</v>
      </c>
    </row>
    <row r="15728" spans="30:33" x14ac:dyDescent="0.2">
      <c r="AD15728">
        <f t="shared" si="1010"/>
        <v>15726</v>
      </c>
      <c r="AE15728">
        <f t="shared" si="1013"/>
        <v>1.8557522816468929E-14</v>
      </c>
      <c r="AF15728">
        <f t="shared" si="1011"/>
        <v>1.1579894237476606E-11</v>
      </c>
      <c r="AG15728">
        <f t="shared" si="1012"/>
        <v>2.9183560381179037E-10</v>
      </c>
    </row>
    <row r="15729" spans="30:33" x14ac:dyDescent="0.2">
      <c r="AD15729">
        <f t="shared" si="1010"/>
        <v>15727</v>
      </c>
      <c r="AE15729">
        <f t="shared" si="1013"/>
        <v>1.8527830779962577E-14</v>
      </c>
      <c r="AF15729">
        <f t="shared" si="1011"/>
        <v>1.1561366406696643E-11</v>
      </c>
      <c r="AG15729">
        <f t="shared" si="1012"/>
        <v>2.9138719467647144E-10</v>
      </c>
    </row>
    <row r="15730" spans="30:33" x14ac:dyDescent="0.2">
      <c r="AD15730">
        <f t="shared" si="1010"/>
        <v>15728</v>
      </c>
      <c r="AE15730">
        <f t="shared" si="1013"/>
        <v>1.8498186250714639E-14</v>
      </c>
      <c r="AF15730">
        <f t="shared" si="1011"/>
        <v>1.1542868220445928E-11</v>
      </c>
      <c r="AG15730">
        <f t="shared" si="1012"/>
        <v>2.9093947335123984E-10</v>
      </c>
    </row>
    <row r="15731" spans="30:33" x14ac:dyDescent="0.2">
      <c r="AD15731">
        <f t="shared" si="1010"/>
        <v>15729</v>
      </c>
      <c r="AE15731">
        <f t="shared" si="1013"/>
        <v>1.8468589152713495E-14</v>
      </c>
      <c r="AF15731">
        <f t="shared" si="1011"/>
        <v>1.1524399631293215E-11</v>
      </c>
      <c r="AG15731">
        <f t="shared" si="1012"/>
        <v>2.9049243878303054E-10</v>
      </c>
    </row>
    <row r="15732" spans="30:33" x14ac:dyDescent="0.2">
      <c r="AD15732">
        <f t="shared" si="1010"/>
        <v>15730</v>
      </c>
      <c r="AE15732">
        <f t="shared" si="1013"/>
        <v>1.8439039410069151E-14</v>
      </c>
      <c r="AF15732">
        <f t="shared" si="1011"/>
        <v>1.1505960591883145E-11</v>
      </c>
      <c r="AG15732">
        <f t="shared" si="1012"/>
        <v>2.9004608992038774E-10</v>
      </c>
    </row>
    <row r="15733" spans="30:33" x14ac:dyDescent="0.2">
      <c r="AD15733">
        <f t="shared" si="1010"/>
        <v>15731</v>
      </c>
      <c r="AE15733">
        <f t="shared" si="1013"/>
        <v>1.8409536947013042E-14</v>
      </c>
      <c r="AF15733">
        <f t="shared" si="1011"/>
        <v>1.1487551054936131E-11</v>
      </c>
      <c r="AG15733">
        <f t="shared" si="1012"/>
        <v>2.8960042571346214E-10</v>
      </c>
    </row>
    <row r="15734" spans="30:33" x14ac:dyDescent="0.2">
      <c r="AD15734">
        <f t="shared" si="1010"/>
        <v>15732</v>
      </c>
      <c r="AE15734">
        <f t="shared" si="1013"/>
        <v>1.8380081687897817E-14</v>
      </c>
      <c r="AF15734">
        <f t="shared" si="1011"/>
        <v>1.1469170973248232E-11</v>
      </c>
      <c r="AG15734">
        <f t="shared" si="1012"/>
        <v>2.8915544511400848E-10</v>
      </c>
    </row>
    <row r="15735" spans="30:33" x14ac:dyDescent="0.2">
      <c r="AD15735">
        <f t="shared" si="1010"/>
        <v>15733</v>
      </c>
      <c r="AE15735">
        <f t="shared" si="1013"/>
        <v>1.8350673557197181E-14</v>
      </c>
      <c r="AF15735">
        <f t="shared" si="1011"/>
        <v>1.1450820299691035E-11</v>
      </c>
      <c r="AG15735">
        <f t="shared" si="1012"/>
        <v>2.8871114707538324E-10</v>
      </c>
    </row>
    <row r="15736" spans="30:33" x14ac:dyDescent="0.2">
      <c r="AD15736">
        <f t="shared" si="1010"/>
        <v>15734</v>
      </c>
      <c r="AE15736">
        <f t="shared" si="1013"/>
        <v>1.8321312479505663E-14</v>
      </c>
      <c r="AF15736">
        <f t="shared" si="1011"/>
        <v>1.1432498987211529E-11</v>
      </c>
      <c r="AG15736">
        <f t="shared" si="1012"/>
        <v>2.8826753055254211E-10</v>
      </c>
    </row>
    <row r="15737" spans="30:33" x14ac:dyDescent="0.2">
      <c r="AD15737">
        <f t="shared" si="1010"/>
        <v>15735</v>
      </c>
      <c r="AE15737">
        <f t="shared" si="1013"/>
        <v>1.8291998379538453E-14</v>
      </c>
      <c r="AF15737">
        <f t="shared" si="1011"/>
        <v>1.141420698883199E-11</v>
      </c>
      <c r="AG15737">
        <f t="shared" si="1012"/>
        <v>2.8782459450203757E-10</v>
      </c>
    </row>
    <row r="15738" spans="30:33" x14ac:dyDescent="0.2">
      <c r="AD15738">
        <f t="shared" si="1010"/>
        <v>15736</v>
      </c>
      <c r="AE15738">
        <f t="shared" si="1013"/>
        <v>1.8262731182131193E-14</v>
      </c>
      <c r="AF15738">
        <f t="shared" si="1011"/>
        <v>1.1395944257649859E-11</v>
      </c>
      <c r="AG15738">
        <f t="shared" si="1012"/>
        <v>2.8738233788201642E-10</v>
      </c>
    </row>
    <row r="15739" spans="30:33" x14ac:dyDescent="0.2">
      <c r="AD15739">
        <f t="shared" si="1010"/>
        <v>15737</v>
      </c>
      <c r="AE15739">
        <f t="shared" si="1013"/>
        <v>1.8233510812239783E-14</v>
      </c>
      <c r="AF15739">
        <f t="shared" si="1011"/>
        <v>1.1377710746837618E-11</v>
      </c>
      <c r="AG15739">
        <f t="shared" si="1012"/>
        <v>2.8694075965221746E-10</v>
      </c>
    </row>
    <row r="15740" spans="30:33" x14ac:dyDescent="0.2">
      <c r="AD15740">
        <f t="shared" si="1010"/>
        <v>15738</v>
      </c>
      <c r="AE15740">
        <f t="shared" si="1013"/>
        <v>1.8204337194940198E-14</v>
      </c>
      <c r="AF15740">
        <f t="shared" si="1011"/>
        <v>1.1359506409642677E-11</v>
      </c>
      <c r="AG15740">
        <f t="shared" si="1012"/>
        <v>2.8649985877396886E-10</v>
      </c>
    </row>
    <row r="15741" spans="30:33" x14ac:dyDescent="0.2">
      <c r="AD15741">
        <f t="shared" si="1010"/>
        <v>15739</v>
      </c>
      <c r="AE15741">
        <f t="shared" si="1013"/>
        <v>1.8175210255428291E-14</v>
      </c>
      <c r="AF15741">
        <f t="shared" si="1011"/>
        <v>1.1341331199387247E-11</v>
      </c>
      <c r="AG15741">
        <f t="shared" si="1012"/>
        <v>2.860596342101859E-10</v>
      </c>
    </row>
    <row r="15742" spans="30:33" x14ac:dyDescent="0.2">
      <c r="AD15742">
        <f t="shared" si="1010"/>
        <v>15740</v>
      </c>
      <c r="AE15742">
        <f t="shared" si="1013"/>
        <v>1.8146129919019603E-14</v>
      </c>
      <c r="AF15742">
        <f t="shared" si="1011"/>
        <v>1.1323185069468227E-11</v>
      </c>
      <c r="AG15742">
        <f t="shared" si="1012"/>
        <v>2.8562008492536857E-10</v>
      </c>
    </row>
    <row r="15743" spans="30:33" x14ac:dyDescent="0.2">
      <c r="AD15743">
        <f t="shared" si="1010"/>
        <v>15741</v>
      </c>
      <c r="AE15743">
        <f t="shared" si="1013"/>
        <v>1.8117096111149172E-14</v>
      </c>
      <c r="AF15743">
        <f t="shared" si="1011"/>
        <v>1.1305067973357077E-11</v>
      </c>
      <c r="AG15743">
        <f t="shared" si="1012"/>
        <v>2.8518120988559912E-10</v>
      </c>
    </row>
    <row r="15744" spans="30:33" x14ac:dyDescent="0.2">
      <c r="AD15744">
        <f t="shared" si="1010"/>
        <v>15742</v>
      </c>
      <c r="AE15744">
        <f t="shared" si="1013"/>
        <v>1.8088108757371331E-14</v>
      </c>
      <c r="AF15744">
        <f t="shared" si="1011"/>
        <v>1.1286979864599704E-11</v>
      </c>
      <c r="AG15744">
        <f t="shared" si="1012"/>
        <v>2.8474300805853949E-10</v>
      </c>
    </row>
    <row r="15745" spans="30:33" x14ac:dyDescent="0.2">
      <c r="AD15745">
        <f t="shared" si="1010"/>
        <v>15743</v>
      </c>
      <c r="AE15745">
        <f t="shared" si="1013"/>
        <v>1.8059167783359534E-14</v>
      </c>
      <c r="AF15745">
        <f t="shared" si="1011"/>
        <v>1.1268920696816344E-11</v>
      </c>
      <c r="AG15745">
        <f t="shared" si="1012"/>
        <v>2.8430547841342912E-10</v>
      </c>
    </row>
    <row r="15746" spans="30:33" x14ac:dyDescent="0.2">
      <c r="AD15746">
        <f t="shared" si="1010"/>
        <v>15744</v>
      </c>
      <c r="AE15746">
        <f t="shared" si="1013"/>
        <v>1.8030273114906159E-14</v>
      </c>
      <c r="AF15746">
        <f t="shared" si="1011"/>
        <v>1.1250890423701437E-11</v>
      </c>
      <c r="AG15746">
        <f t="shared" si="1012"/>
        <v>2.8386861992108255E-10</v>
      </c>
    </row>
    <row r="15747" spans="30:33" x14ac:dyDescent="0.2">
      <c r="AD15747">
        <f t="shared" si="1010"/>
        <v>15745</v>
      </c>
      <c r="AE15747">
        <f t="shared" si="1013"/>
        <v>1.8001424677922309E-14</v>
      </c>
      <c r="AF15747">
        <f t="shared" si="1011"/>
        <v>1.1232888999023515E-11</v>
      </c>
      <c r="AG15747">
        <f t="shared" si="1012"/>
        <v>2.8343243155388674E-10</v>
      </c>
    </row>
    <row r="15748" spans="30:33" x14ac:dyDescent="0.2">
      <c r="AD15748">
        <f t="shared" si="1010"/>
        <v>15746</v>
      </c>
      <c r="AE15748">
        <f t="shared" si="1013"/>
        <v>1.7972622398437632E-14</v>
      </c>
      <c r="AF15748">
        <f t="shared" si="1011"/>
        <v>1.1214916376625077E-11</v>
      </c>
      <c r="AG15748">
        <f t="shared" si="1012"/>
        <v>2.8299691228579895E-10</v>
      </c>
    </row>
    <row r="15749" spans="30:33" x14ac:dyDescent="0.2">
      <c r="AD15749">
        <f t="shared" si="1010"/>
        <v>15747</v>
      </c>
      <c r="AE15749">
        <f t="shared" si="1013"/>
        <v>1.7943866202600131E-14</v>
      </c>
      <c r="AF15749">
        <f t="shared" si="1011"/>
        <v>1.1196972510422475E-11</v>
      </c>
      <c r="AG15749">
        <f t="shared" si="1012"/>
        <v>2.8256206109234425E-10</v>
      </c>
    </row>
    <row r="15750" spans="30:33" x14ac:dyDescent="0.2">
      <c r="AD15750">
        <f t="shared" si="1010"/>
        <v>15748</v>
      </c>
      <c r="AE15750">
        <f t="shared" si="1013"/>
        <v>1.7915156016675969E-14</v>
      </c>
      <c r="AF15750">
        <f t="shared" si="1011"/>
        <v>1.1179057354405799E-11</v>
      </c>
      <c r="AG15750">
        <f t="shared" si="1012"/>
        <v>2.8212787695061315E-10</v>
      </c>
    </row>
    <row r="15751" spans="30:33" x14ac:dyDescent="0.2">
      <c r="AD15751">
        <f t="shared" si="1010"/>
        <v>15749</v>
      </c>
      <c r="AE15751">
        <f t="shared" si="1013"/>
        <v>1.7886491767049287E-14</v>
      </c>
      <c r="AF15751">
        <f t="shared" si="1011"/>
        <v>1.1161170862638749E-11</v>
      </c>
      <c r="AG15751">
        <f t="shared" si="1012"/>
        <v>2.8169435883925924E-10</v>
      </c>
    </row>
    <row r="15752" spans="30:33" x14ac:dyDescent="0.2">
      <c r="AD15752">
        <f t="shared" si="1010"/>
        <v>15750</v>
      </c>
      <c r="AE15752">
        <f t="shared" si="1013"/>
        <v>1.7857873380222005E-14</v>
      </c>
      <c r="AF15752">
        <f t="shared" si="1011"/>
        <v>1.1143312989258526E-11</v>
      </c>
      <c r="AG15752">
        <f t="shared" si="1012"/>
        <v>2.8126150573849657E-10</v>
      </c>
    </row>
    <row r="15753" spans="30:33" x14ac:dyDescent="0.2">
      <c r="AD15753">
        <f t="shared" si="1010"/>
        <v>15751</v>
      </c>
      <c r="AE15753">
        <f t="shared" si="1013"/>
        <v>1.782930078281365E-14</v>
      </c>
      <c r="AF15753">
        <f t="shared" si="1011"/>
        <v>1.1125483688475712E-11</v>
      </c>
      <c r="AG15753">
        <f t="shared" si="1012"/>
        <v>2.8082931663009779E-10</v>
      </c>
    </row>
    <row r="15754" spans="30:33" x14ac:dyDescent="0.2">
      <c r="AD15754">
        <f t="shared" si="1010"/>
        <v>15752</v>
      </c>
      <c r="AE15754">
        <f t="shared" si="1013"/>
        <v>1.7800773901561146E-14</v>
      </c>
      <c r="AF15754">
        <f t="shared" si="1011"/>
        <v>1.110768291457415E-11</v>
      </c>
      <c r="AG15754">
        <f t="shared" si="1012"/>
        <v>2.8039779049739116E-10</v>
      </c>
    </row>
    <row r="15755" spans="30:33" x14ac:dyDescent="0.2">
      <c r="AD15755">
        <f t="shared" si="1010"/>
        <v>15753</v>
      </c>
      <c r="AE15755">
        <f t="shared" si="1013"/>
        <v>1.7772292663318647E-14</v>
      </c>
      <c r="AF15755">
        <f t="shared" si="1011"/>
        <v>1.1089910621910831E-11</v>
      </c>
      <c r="AG15755">
        <f t="shared" si="1012"/>
        <v>2.7996692632525865E-10</v>
      </c>
    </row>
    <row r="15756" spans="30:33" x14ac:dyDescent="0.2">
      <c r="AD15756">
        <f t="shared" si="1010"/>
        <v>15754</v>
      </c>
      <c r="AE15756">
        <f t="shared" si="1013"/>
        <v>1.7743856995057337E-14</v>
      </c>
      <c r="AF15756">
        <f t="shared" si="1011"/>
        <v>1.1072166764915773E-11</v>
      </c>
      <c r="AG15756">
        <f t="shared" si="1012"/>
        <v>2.7953672310013326E-10</v>
      </c>
    </row>
    <row r="15757" spans="30:33" x14ac:dyDescent="0.2">
      <c r="AD15757">
        <f t="shared" si="1010"/>
        <v>15755</v>
      </c>
      <c r="AE15757">
        <f t="shared" si="1013"/>
        <v>1.7715466823865246E-14</v>
      </c>
      <c r="AF15757">
        <f t="shared" si="1011"/>
        <v>1.1054451298091907E-11</v>
      </c>
      <c r="AG15757">
        <f t="shared" si="1012"/>
        <v>2.7910717980999696E-10</v>
      </c>
    </row>
    <row r="15758" spans="30:33" x14ac:dyDescent="0.2">
      <c r="AD15758">
        <f t="shared" si="1010"/>
        <v>15756</v>
      </c>
      <c r="AE15758">
        <f t="shared" si="1013"/>
        <v>1.768712207694706E-14</v>
      </c>
      <c r="AF15758">
        <f t="shared" si="1011"/>
        <v>1.1036764176014959E-11</v>
      </c>
      <c r="AG15758">
        <f t="shared" si="1012"/>
        <v>2.7867829544437788E-10</v>
      </c>
    </row>
    <row r="15759" spans="30:33" x14ac:dyDescent="0.2">
      <c r="AD15759">
        <f t="shared" si="1010"/>
        <v>15757</v>
      </c>
      <c r="AE15759">
        <f t="shared" si="1013"/>
        <v>1.7658822681623944E-14</v>
      </c>
      <c r="AF15759">
        <f t="shared" si="1011"/>
        <v>1.1019105353333334E-11</v>
      </c>
      <c r="AG15759">
        <f t="shared" si="1012"/>
        <v>2.782500689943485E-10</v>
      </c>
    </row>
    <row r="15760" spans="30:33" x14ac:dyDescent="0.2">
      <c r="AD15760">
        <f t="shared" ref="AD15760:AD15823" si="1014">AD15759+1</f>
        <v>15758</v>
      </c>
      <c r="AE15760">
        <f t="shared" si="1013"/>
        <v>1.7630568565333342E-14</v>
      </c>
      <c r="AF15760">
        <f t="shared" ref="AF15760:AF15823" si="1015">AF15759*$AF$3</f>
        <v>1.1001474784768001E-11</v>
      </c>
      <c r="AG15760">
        <f t="shared" ref="AG15760:AG15823" si="1016">AD15760*AE15760</f>
        <v>2.7782249945252281E-10</v>
      </c>
    </row>
    <row r="15761" spans="30:33" x14ac:dyDescent="0.2">
      <c r="AD15761">
        <f t="shared" si="1014"/>
        <v>15759</v>
      </c>
      <c r="AE15761">
        <f t="shared" si="1013"/>
        <v>1.7602359655628811E-14</v>
      </c>
      <c r="AF15761">
        <f t="shared" si="1015"/>
        <v>1.0983872425112371E-11</v>
      </c>
      <c r="AG15761">
        <f t="shared" si="1016"/>
        <v>2.7739558581305446E-10</v>
      </c>
    </row>
    <row r="15762" spans="30:33" x14ac:dyDescent="0.2">
      <c r="AD15762">
        <f t="shared" si="1014"/>
        <v>15760</v>
      </c>
      <c r="AE15762">
        <f t="shared" si="1013"/>
        <v>1.7574195880179803E-14</v>
      </c>
      <c r="AF15762">
        <f t="shared" si="1015"/>
        <v>1.096629822923219E-11</v>
      </c>
      <c r="AG15762">
        <f t="shared" si="1016"/>
        <v>2.7696932707163369E-10</v>
      </c>
    </row>
    <row r="15763" spans="30:33" x14ac:dyDescent="0.2">
      <c r="AD15763">
        <f t="shared" si="1014"/>
        <v>15761</v>
      </c>
      <c r="AE15763">
        <f t="shared" ref="AE15763:AE15826" si="1017">AF15762*$AE$3</f>
        <v>1.7546077166771514E-14</v>
      </c>
      <c r="AF15763">
        <f t="shared" si="1015"/>
        <v>1.0948752152065418E-11</v>
      </c>
      <c r="AG15763">
        <f t="shared" si="1016"/>
        <v>2.7654372222548584E-10</v>
      </c>
    </row>
    <row r="15764" spans="30:33" x14ac:dyDescent="0.2">
      <c r="AD15764">
        <f t="shared" si="1014"/>
        <v>15762</v>
      </c>
      <c r="AE15764">
        <f t="shared" si="1017"/>
        <v>1.7518003443304678E-14</v>
      </c>
      <c r="AF15764">
        <f t="shared" si="1015"/>
        <v>1.0931234148622114E-11</v>
      </c>
      <c r="AG15764">
        <f t="shared" si="1016"/>
        <v>2.7611877027336833E-10</v>
      </c>
    </row>
    <row r="15765" spans="30:33" x14ac:dyDescent="0.2">
      <c r="AD15765">
        <f t="shared" si="1014"/>
        <v>15763</v>
      </c>
      <c r="AE15765">
        <f t="shared" si="1017"/>
        <v>1.7489974637795391E-14</v>
      </c>
      <c r="AF15765">
        <f t="shared" si="1015"/>
        <v>1.0913744173984317E-11</v>
      </c>
      <c r="AG15765">
        <f t="shared" si="1016"/>
        <v>2.7569447021556876E-10</v>
      </c>
    </row>
    <row r="15766" spans="30:33" x14ac:dyDescent="0.2">
      <c r="AD15766">
        <f t="shared" si="1014"/>
        <v>15764</v>
      </c>
      <c r="AE15766">
        <f t="shared" si="1017"/>
        <v>1.7461990678374915E-14</v>
      </c>
      <c r="AF15766">
        <f t="shared" si="1015"/>
        <v>1.0896282183305943E-11</v>
      </c>
      <c r="AG15766">
        <f t="shared" si="1016"/>
        <v>2.7527082105390219E-10</v>
      </c>
    </row>
    <row r="15767" spans="30:33" x14ac:dyDescent="0.2">
      <c r="AD15767">
        <f t="shared" si="1014"/>
        <v>15765</v>
      </c>
      <c r="AE15767">
        <f t="shared" si="1017"/>
        <v>1.7434051493289518E-14</v>
      </c>
      <c r="AF15767">
        <f t="shared" si="1015"/>
        <v>1.0878848131812653E-11</v>
      </c>
      <c r="AG15767">
        <f t="shared" si="1016"/>
        <v>2.7484782179170924E-10</v>
      </c>
    </row>
    <row r="15768" spans="30:33" x14ac:dyDescent="0.2">
      <c r="AD15768">
        <f t="shared" si="1014"/>
        <v>15766</v>
      </c>
      <c r="AE15768">
        <f t="shared" si="1017"/>
        <v>1.7406157010900252E-14</v>
      </c>
      <c r="AF15768">
        <f t="shared" si="1015"/>
        <v>1.0861441974801753E-11</v>
      </c>
      <c r="AG15768">
        <f t="shared" si="1016"/>
        <v>2.7442547143385337E-10</v>
      </c>
    </row>
    <row r="15769" spans="30:33" x14ac:dyDescent="0.2">
      <c r="AD15769">
        <f t="shared" si="1014"/>
        <v>15767</v>
      </c>
      <c r="AE15769">
        <f t="shared" si="1017"/>
        <v>1.7378307159682811E-14</v>
      </c>
      <c r="AF15769">
        <f t="shared" si="1015"/>
        <v>1.0844063667642069E-11</v>
      </c>
      <c r="AG15769">
        <f t="shared" si="1016"/>
        <v>2.7400376898671887E-10</v>
      </c>
    </row>
    <row r="15770" spans="30:33" x14ac:dyDescent="0.2">
      <c r="AD15770">
        <f t="shared" si="1014"/>
        <v>15768</v>
      </c>
      <c r="AE15770">
        <f t="shared" si="1017"/>
        <v>1.7350501868227319E-14</v>
      </c>
      <c r="AF15770">
        <f t="shared" si="1015"/>
        <v>1.0826713165773842E-11</v>
      </c>
      <c r="AG15770">
        <f t="shared" si="1016"/>
        <v>2.7358271345820833E-10</v>
      </c>
    </row>
    <row r="15771" spans="30:33" x14ac:dyDescent="0.2">
      <c r="AD15771">
        <f t="shared" si="1014"/>
        <v>15769</v>
      </c>
      <c r="AE15771">
        <f t="shared" si="1017"/>
        <v>1.7322741065238154E-14</v>
      </c>
      <c r="AF15771">
        <f t="shared" si="1015"/>
        <v>1.0809390424708604E-11</v>
      </c>
      <c r="AG15771">
        <f t="shared" si="1016"/>
        <v>2.7316230385774045E-10</v>
      </c>
    </row>
    <row r="15772" spans="30:33" x14ac:dyDescent="0.2">
      <c r="AD15772">
        <f t="shared" si="1014"/>
        <v>15770</v>
      </c>
      <c r="AE15772">
        <f t="shared" si="1017"/>
        <v>1.7295024679533773E-14</v>
      </c>
      <c r="AF15772">
        <f t="shared" si="1015"/>
        <v>1.0792095400029069E-11</v>
      </c>
      <c r="AG15772">
        <f t="shared" si="1016"/>
        <v>2.727425391962476E-10</v>
      </c>
    </row>
    <row r="15773" spans="30:33" x14ac:dyDescent="0.2">
      <c r="AD15773">
        <f t="shared" si="1014"/>
        <v>15771</v>
      </c>
      <c r="AE15773">
        <f t="shared" si="1017"/>
        <v>1.7267352640046519E-14</v>
      </c>
      <c r="AF15773">
        <f t="shared" si="1015"/>
        <v>1.0774828047389023E-11</v>
      </c>
      <c r="AG15773">
        <f t="shared" si="1016"/>
        <v>2.7232341848617364E-10</v>
      </c>
    </row>
    <row r="15774" spans="30:33" x14ac:dyDescent="0.2">
      <c r="AD15774">
        <f t="shared" si="1014"/>
        <v>15772</v>
      </c>
      <c r="AE15774">
        <f t="shared" si="1017"/>
        <v>1.7239724875822445E-14</v>
      </c>
      <c r="AF15774">
        <f t="shared" si="1015"/>
        <v>1.0757588322513199E-11</v>
      </c>
      <c r="AG15774">
        <f t="shared" si="1016"/>
        <v>2.7190494074147162E-10</v>
      </c>
    </row>
    <row r="15775" spans="30:33" x14ac:dyDescent="0.2">
      <c r="AD15775">
        <f t="shared" si="1014"/>
        <v>15773</v>
      </c>
      <c r="AE15775">
        <f t="shared" si="1017"/>
        <v>1.7212141316021127E-14</v>
      </c>
      <c r="AF15775">
        <f t="shared" si="1015"/>
        <v>1.0740376181197177E-11</v>
      </c>
      <c r="AG15775">
        <f t="shared" si="1016"/>
        <v>2.7148710497760123E-10</v>
      </c>
    </row>
    <row r="15776" spans="30:33" x14ac:dyDescent="0.2">
      <c r="AD15776">
        <f t="shared" si="1014"/>
        <v>15774</v>
      </c>
      <c r="AE15776">
        <f t="shared" si="1017"/>
        <v>1.718460188991549E-14</v>
      </c>
      <c r="AF15776">
        <f t="shared" si="1015"/>
        <v>1.0723191579307261E-11</v>
      </c>
      <c r="AG15776">
        <f t="shared" si="1016"/>
        <v>2.7106991021152692E-10</v>
      </c>
    </row>
    <row r="15777" spans="30:33" x14ac:dyDescent="0.2">
      <c r="AD15777">
        <f t="shared" si="1014"/>
        <v>15775</v>
      </c>
      <c r="AE15777">
        <f t="shared" si="1017"/>
        <v>1.7157106526891624E-14</v>
      </c>
      <c r="AF15777">
        <f t="shared" si="1015"/>
        <v>1.0706034472780369E-11</v>
      </c>
      <c r="AG15777">
        <f t="shared" si="1016"/>
        <v>2.7065335546171536E-10</v>
      </c>
    </row>
    <row r="15778" spans="30:33" x14ac:dyDescent="0.2">
      <c r="AD15778">
        <f t="shared" si="1014"/>
        <v>15776</v>
      </c>
      <c r="AE15778">
        <f t="shared" si="1017"/>
        <v>1.71296551564486E-14</v>
      </c>
      <c r="AF15778">
        <f t="shared" si="1015"/>
        <v>1.068890481762392E-11</v>
      </c>
      <c r="AG15778">
        <f t="shared" si="1016"/>
        <v>2.7023743974813313E-10</v>
      </c>
    </row>
    <row r="15779" spans="30:33" x14ac:dyDescent="0.2">
      <c r="AD15779">
        <f t="shared" si="1014"/>
        <v>15777</v>
      </c>
      <c r="AE15779">
        <f t="shared" si="1017"/>
        <v>1.7102247708198281E-14</v>
      </c>
      <c r="AF15779">
        <f t="shared" si="1015"/>
        <v>1.0671802569915721E-11</v>
      </c>
      <c r="AG15779">
        <f t="shared" si="1016"/>
        <v>2.6982216209224429E-10</v>
      </c>
    </row>
    <row r="15780" spans="30:33" x14ac:dyDescent="0.2">
      <c r="AD15780">
        <f t="shared" si="1014"/>
        <v>15778</v>
      </c>
      <c r="AE15780">
        <f t="shared" si="1017"/>
        <v>1.707488411186516E-14</v>
      </c>
      <c r="AF15780">
        <f t="shared" si="1015"/>
        <v>1.0654727685803856E-11</v>
      </c>
      <c r="AG15780">
        <f t="shared" si="1016"/>
        <v>2.6940752151700847E-10</v>
      </c>
    </row>
    <row r="15781" spans="30:33" x14ac:dyDescent="0.2">
      <c r="AD15781">
        <f t="shared" si="1014"/>
        <v>15779</v>
      </c>
      <c r="AE15781">
        <f t="shared" si="1017"/>
        <v>1.7047564297286177E-14</v>
      </c>
      <c r="AF15781">
        <f t="shared" si="1015"/>
        <v>1.0637680121506568E-11</v>
      </c>
      <c r="AG15781">
        <f t="shared" si="1016"/>
        <v>2.689935170468786E-10</v>
      </c>
    </row>
    <row r="15782" spans="30:33" x14ac:dyDescent="0.2">
      <c r="AD15782">
        <f t="shared" si="1014"/>
        <v>15780</v>
      </c>
      <c r="AE15782">
        <f t="shared" si="1017"/>
        <v>1.7020288194410518E-14</v>
      </c>
      <c r="AF15782">
        <f t="shared" si="1015"/>
        <v>1.0620659833312157E-11</v>
      </c>
      <c r="AG15782">
        <f t="shared" si="1016"/>
        <v>2.6858014770779796E-10</v>
      </c>
    </row>
    <row r="15783" spans="30:33" x14ac:dyDescent="0.2">
      <c r="AD15783">
        <f t="shared" si="1014"/>
        <v>15781</v>
      </c>
      <c r="AE15783">
        <f t="shared" si="1017"/>
        <v>1.699305573329946E-14</v>
      </c>
      <c r="AF15783">
        <f t="shared" si="1015"/>
        <v>1.0603666777578857E-11</v>
      </c>
      <c r="AG15783">
        <f t="shared" si="1016"/>
        <v>2.681674125271988E-10</v>
      </c>
    </row>
    <row r="15784" spans="30:33" x14ac:dyDescent="0.2">
      <c r="AD15784">
        <f t="shared" si="1014"/>
        <v>15782</v>
      </c>
      <c r="AE15784">
        <f t="shared" si="1017"/>
        <v>1.696586684412618E-14</v>
      </c>
      <c r="AF15784">
        <f t="shared" si="1015"/>
        <v>1.0586700910734731E-11</v>
      </c>
      <c r="AG15784">
        <f t="shared" si="1016"/>
        <v>2.6775531053399938E-10</v>
      </c>
    </row>
    <row r="15785" spans="30:33" x14ac:dyDescent="0.2">
      <c r="AD15785">
        <f t="shared" si="1014"/>
        <v>15783</v>
      </c>
      <c r="AE15785">
        <f t="shared" si="1017"/>
        <v>1.6938721457175576E-14</v>
      </c>
      <c r="AF15785">
        <f t="shared" si="1015"/>
        <v>1.0569762189277555E-11</v>
      </c>
      <c r="AG15785">
        <f t="shared" si="1016"/>
        <v>2.6734384075860214E-10</v>
      </c>
    </row>
    <row r="15786" spans="30:33" x14ac:dyDescent="0.2">
      <c r="AD15786">
        <f t="shared" si="1014"/>
        <v>15784</v>
      </c>
      <c r="AE15786">
        <f t="shared" si="1017"/>
        <v>1.6911619502844095E-14</v>
      </c>
      <c r="AF15786">
        <f t="shared" si="1015"/>
        <v>1.0552850569774712E-11</v>
      </c>
      <c r="AG15786">
        <f t="shared" si="1016"/>
        <v>2.6693300223289119E-10</v>
      </c>
    </row>
    <row r="15787" spans="30:33" x14ac:dyDescent="0.2">
      <c r="AD15787">
        <f t="shared" si="1014"/>
        <v>15785</v>
      </c>
      <c r="AE15787">
        <f t="shared" si="1017"/>
        <v>1.6884560911639547E-14</v>
      </c>
      <c r="AF15787">
        <f t="shared" si="1015"/>
        <v>1.0535966008863072E-11</v>
      </c>
      <c r="AG15787">
        <f t="shared" si="1016"/>
        <v>2.6652279399023025E-10</v>
      </c>
    </row>
    <row r="15788" spans="30:33" x14ac:dyDescent="0.2">
      <c r="AD15788">
        <f t="shared" si="1014"/>
        <v>15786</v>
      </c>
      <c r="AE15788">
        <f t="shared" si="1017"/>
        <v>1.6857545614180921E-14</v>
      </c>
      <c r="AF15788">
        <f t="shared" si="1015"/>
        <v>1.0519108463248891E-11</v>
      </c>
      <c r="AG15788">
        <f t="shared" si="1016"/>
        <v>2.6611321506546E-10</v>
      </c>
    </row>
    <row r="15789" spans="30:33" x14ac:dyDescent="0.2">
      <c r="AD15789">
        <f t="shared" si="1014"/>
        <v>15787</v>
      </c>
      <c r="AE15789">
        <f t="shared" si="1017"/>
        <v>1.6830573541198233E-14</v>
      </c>
      <c r="AF15789">
        <f t="shared" si="1015"/>
        <v>1.0502277889707691E-11</v>
      </c>
      <c r="AG15789">
        <f t="shared" si="1016"/>
        <v>2.6570426449489648E-10</v>
      </c>
    </row>
    <row r="15790" spans="30:33" x14ac:dyDescent="0.2">
      <c r="AD15790">
        <f t="shared" si="1014"/>
        <v>15788</v>
      </c>
      <c r="AE15790">
        <f t="shared" si="1017"/>
        <v>1.6803644623532313E-14</v>
      </c>
      <c r="AF15790">
        <f t="shared" si="1015"/>
        <v>1.0485474245084158E-11</v>
      </c>
      <c r="AG15790">
        <f t="shared" si="1016"/>
        <v>2.6529594131632814E-10</v>
      </c>
    </row>
    <row r="15791" spans="30:33" x14ac:dyDescent="0.2">
      <c r="AD15791">
        <f t="shared" si="1014"/>
        <v>15789</v>
      </c>
      <c r="AE15791">
        <f t="shared" si="1017"/>
        <v>1.6776758792134661E-14</v>
      </c>
      <c r="AF15791">
        <f t="shared" si="1015"/>
        <v>1.0468697486292022E-11</v>
      </c>
      <c r="AG15791">
        <f t="shared" si="1016"/>
        <v>2.6488824456901418E-10</v>
      </c>
    </row>
    <row r="15792" spans="30:33" x14ac:dyDescent="0.2">
      <c r="AD15792">
        <f t="shared" si="1014"/>
        <v>15790</v>
      </c>
      <c r="AE15792">
        <f t="shared" si="1017"/>
        <v>1.6749915978067244E-14</v>
      </c>
      <c r="AF15792">
        <f t="shared" si="1015"/>
        <v>1.0451947570313955E-11</v>
      </c>
      <c r="AG15792">
        <f t="shared" si="1016"/>
        <v>2.6448117329368176E-10</v>
      </c>
    </row>
    <row r="15793" spans="30:33" x14ac:dyDescent="0.2">
      <c r="AD15793">
        <f t="shared" si="1014"/>
        <v>15791</v>
      </c>
      <c r="AE15793">
        <f t="shared" si="1017"/>
        <v>1.6723116112502336E-14</v>
      </c>
      <c r="AF15793">
        <f t="shared" si="1015"/>
        <v>1.0435224454201452E-11</v>
      </c>
      <c r="AG15793">
        <f t="shared" si="1016"/>
        <v>2.640747265325244E-10</v>
      </c>
    </row>
    <row r="15794" spans="30:33" x14ac:dyDescent="0.2">
      <c r="AD15794">
        <f t="shared" si="1014"/>
        <v>15792</v>
      </c>
      <c r="AE15794">
        <f t="shared" si="1017"/>
        <v>1.6696359126722332E-14</v>
      </c>
      <c r="AF15794">
        <f t="shared" si="1015"/>
        <v>1.0418528095074729E-11</v>
      </c>
      <c r="AG15794">
        <f t="shared" si="1016"/>
        <v>2.6366890332919904E-10</v>
      </c>
    </row>
    <row r="15795" spans="30:33" x14ac:dyDescent="0.2">
      <c r="AD15795">
        <f t="shared" si="1014"/>
        <v>15793</v>
      </c>
      <c r="AE15795">
        <f t="shared" si="1017"/>
        <v>1.6669644952119574E-14</v>
      </c>
      <c r="AF15795">
        <f t="shared" si="1015"/>
        <v>1.040185845012261E-11</v>
      </c>
      <c r="AG15795">
        <f t="shared" si="1016"/>
        <v>2.6326370272882445E-10</v>
      </c>
    </row>
    <row r="15796" spans="30:33" x14ac:dyDescent="0.2">
      <c r="AD15796">
        <f t="shared" si="1014"/>
        <v>15794</v>
      </c>
      <c r="AE15796">
        <f t="shared" si="1017"/>
        <v>1.6642973520196183E-14</v>
      </c>
      <c r="AF15796">
        <f t="shared" si="1015"/>
        <v>1.0385215476602413E-11</v>
      </c>
      <c r="AG15796">
        <f t="shared" si="1016"/>
        <v>2.6285912377797852E-10</v>
      </c>
    </row>
    <row r="15797" spans="30:33" x14ac:dyDescent="0.2">
      <c r="AD15797">
        <f t="shared" si="1014"/>
        <v>15795</v>
      </c>
      <c r="AE15797">
        <f t="shared" si="1017"/>
        <v>1.6616344762563869E-14</v>
      </c>
      <c r="AF15797">
        <f t="shared" si="1015"/>
        <v>1.0368599131839849E-11</v>
      </c>
      <c r="AG15797">
        <f t="shared" si="1016"/>
        <v>2.6245516552469629E-10</v>
      </c>
    </row>
    <row r="15798" spans="30:33" x14ac:dyDescent="0.2">
      <c r="AD15798">
        <f t="shared" si="1014"/>
        <v>15796</v>
      </c>
      <c r="AE15798">
        <f t="shared" si="1017"/>
        <v>1.6589758610943764E-14</v>
      </c>
      <c r="AF15798">
        <f t="shared" si="1015"/>
        <v>1.0352009373228904E-11</v>
      </c>
      <c r="AG15798">
        <f t="shared" si="1016"/>
        <v>2.6205182701846768E-10</v>
      </c>
    </row>
    <row r="15799" spans="30:33" x14ac:dyDescent="0.2">
      <c r="AD15799">
        <f t="shared" si="1014"/>
        <v>15797</v>
      </c>
      <c r="AE15799">
        <f t="shared" si="1017"/>
        <v>1.6563214997166253E-14</v>
      </c>
      <c r="AF15799">
        <f t="shared" si="1015"/>
        <v>1.0335446158231738E-11</v>
      </c>
      <c r="AG15799">
        <f t="shared" si="1016"/>
        <v>2.6164910731023528E-10</v>
      </c>
    </row>
    <row r="15800" spans="30:33" x14ac:dyDescent="0.2">
      <c r="AD15800">
        <f t="shared" si="1014"/>
        <v>15798</v>
      </c>
      <c r="AE15800">
        <f t="shared" si="1017"/>
        <v>1.6536713853170787E-14</v>
      </c>
      <c r="AF15800">
        <f t="shared" si="1015"/>
        <v>1.0318909444378566E-11</v>
      </c>
      <c r="AG15800">
        <f t="shared" si="1016"/>
        <v>2.6124700545239211E-10</v>
      </c>
    </row>
    <row r="15801" spans="30:33" x14ac:dyDescent="0.2">
      <c r="AD15801">
        <f t="shared" si="1014"/>
        <v>15799</v>
      </c>
      <c r="AE15801">
        <f t="shared" si="1017"/>
        <v>1.6510255111005713E-14</v>
      </c>
      <c r="AF15801">
        <f t="shared" si="1015"/>
        <v>1.0302399189267561E-11</v>
      </c>
      <c r="AG15801">
        <f t="shared" si="1016"/>
        <v>2.6084552049877924E-10</v>
      </c>
    </row>
    <row r="15802" spans="30:33" x14ac:dyDescent="0.2">
      <c r="AD15802">
        <f t="shared" si="1014"/>
        <v>15800</v>
      </c>
      <c r="AE15802">
        <f t="shared" si="1017"/>
        <v>1.6483838702828104E-14</v>
      </c>
      <c r="AF15802">
        <f t="shared" si="1015"/>
        <v>1.0285915350564732E-11</v>
      </c>
      <c r="AG15802">
        <f t="shared" si="1016"/>
        <v>2.6044465150468405E-10</v>
      </c>
    </row>
    <row r="15803" spans="30:33" x14ac:dyDescent="0.2">
      <c r="AD15803">
        <f t="shared" si="1014"/>
        <v>15801</v>
      </c>
      <c r="AE15803">
        <f t="shared" si="1017"/>
        <v>1.6457464560903579E-14</v>
      </c>
      <c r="AF15803">
        <f t="shared" si="1015"/>
        <v>1.0269457886003827E-11</v>
      </c>
      <c r="AG15803">
        <f t="shared" si="1016"/>
        <v>2.6004439752683747E-10</v>
      </c>
    </row>
    <row r="15804" spans="30:33" x14ac:dyDescent="0.2">
      <c r="AD15804">
        <f t="shared" si="1014"/>
        <v>15802</v>
      </c>
      <c r="AE15804">
        <f t="shared" si="1017"/>
        <v>1.6431132617606129E-14</v>
      </c>
      <c r="AF15804">
        <f t="shared" si="1015"/>
        <v>1.025302675338622E-11</v>
      </c>
      <c r="AG15804">
        <f t="shared" si="1016"/>
        <v>2.5964475762341208E-10</v>
      </c>
    </row>
    <row r="15805" spans="30:33" x14ac:dyDescent="0.2">
      <c r="AD15805">
        <f t="shared" si="1014"/>
        <v>15803</v>
      </c>
      <c r="AE15805">
        <f t="shared" si="1017"/>
        <v>1.640484280541796E-14</v>
      </c>
      <c r="AF15805">
        <f t="shared" si="1015"/>
        <v>1.0236621910580802E-11</v>
      </c>
      <c r="AG15805">
        <f t="shared" si="1016"/>
        <v>2.5924573085402E-10</v>
      </c>
    </row>
    <row r="15806" spans="30:33" x14ac:dyDescent="0.2">
      <c r="AD15806">
        <f t="shared" si="1014"/>
        <v>15804</v>
      </c>
      <c r="AE15806">
        <f t="shared" si="1017"/>
        <v>1.6378595056929289E-14</v>
      </c>
      <c r="AF15806">
        <f t="shared" si="1015"/>
        <v>1.0220243315523873E-11</v>
      </c>
      <c r="AG15806">
        <f t="shared" si="1016"/>
        <v>2.5884731627971047E-10</v>
      </c>
    </row>
    <row r="15807" spans="30:33" x14ac:dyDescent="0.2">
      <c r="AD15807">
        <f t="shared" si="1014"/>
        <v>15805</v>
      </c>
      <c r="AE15807">
        <f t="shared" si="1017"/>
        <v>1.6352389304838204E-14</v>
      </c>
      <c r="AF15807">
        <f t="shared" si="1015"/>
        <v>1.0203890926219034E-11</v>
      </c>
      <c r="AG15807">
        <f t="shared" si="1016"/>
        <v>2.5844951296296779E-10</v>
      </c>
    </row>
    <row r="15808" spans="30:33" x14ac:dyDescent="0.2">
      <c r="AD15808">
        <f t="shared" si="1014"/>
        <v>15806</v>
      </c>
      <c r="AE15808">
        <f t="shared" si="1017"/>
        <v>1.6326225481950461E-14</v>
      </c>
      <c r="AF15808">
        <f t="shared" si="1015"/>
        <v>1.0187564700737083E-11</v>
      </c>
      <c r="AG15808">
        <f t="shared" si="1016"/>
        <v>2.5805231996770899E-10</v>
      </c>
    </row>
    <row r="15809" spans="30:33" x14ac:dyDescent="0.2">
      <c r="AD15809">
        <f t="shared" si="1014"/>
        <v>15807</v>
      </c>
      <c r="AE15809">
        <f t="shared" si="1017"/>
        <v>1.6300103521179342E-14</v>
      </c>
      <c r="AF15809">
        <f t="shared" si="1015"/>
        <v>1.0171264597215903E-11</v>
      </c>
      <c r="AG15809">
        <f t="shared" si="1016"/>
        <v>2.5765573635928185E-10</v>
      </c>
    </row>
    <row r="15810" spans="30:33" x14ac:dyDescent="0.2">
      <c r="AD15810">
        <f t="shared" si="1014"/>
        <v>15808</v>
      </c>
      <c r="AE15810">
        <f t="shared" si="1017"/>
        <v>1.6274023355545452E-14</v>
      </c>
      <c r="AF15810">
        <f t="shared" si="1015"/>
        <v>1.0154990573860356E-11</v>
      </c>
      <c r="AG15810">
        <f t="shared" si="1016"/>
        <v>2.5725976120446251E-10</v>
      </c>
    </row>
    <row r="15811" spans="30:33" x14ac:dyDescent="0.2">
      <c r="AD15811">
        <f t="shared" si="1014"/>
        <v>15809</v>
      </c>
      <c r="AE15811">
        <f t="shared" si="1017"/>
        <v>1.6247984918176577E-14</v>
      </c>
      <c r="AF15811">
        <f t="shared" si="1015"/>
        <v>1.013874258894218E-11</v>
      </c>
      <c r="AG15811">
        <f t="shared" si="1016"/>
        <v>2.5686439357145351E-10</v>
      </c>
    </row>
    <row r="15812" spans="30:33" x14ac:dyDescent="0.2">
      <c r="AD15812">
        <f t="shared" si="1014"/>
        <v>15810</v>
      </c>
      <c r="AE15812">
        <f t="shared" si="1017"/>
        <v>1.6221988142307495E-14</v>
      </c>
      <c r="AF15812">
        <f t="shared" si="1015"/>
        <v>1.0122520600799871E-11</v>
      </c>
      <c r="AG15812">
        <f t="shared" si="1016"/>
        <v>2.564696325298815E-10</v>
      </c>
    </row>
    <row r="15813" spans="30:33" x14ac:dyDescent="0.2">
      <c r="AD15813">
        <f t="shared" si="1014"/>
        <v>15811</v>
      </c>
      <c r="AE15813">
        <f t="shared" si="1017"/>
        <v>1.6196032961279801E-14</v>
      </c>
      <c r="AF15813">
        <f t="shared" si="1015"/>
        <v>1.0106324567838592E-11</v>
      </c>
      <c r="AG15813">
        <f t="shared" si="1016"/>
        <v>2.5607547715079492E-10</v>
      </c>
    </row>
    <row r="15814" spans="30:33" x14ac:dyDescent="0.2">
      <c r="AD15814">
        <f t="shared" si="1014"/>
        <v>15812</v>
      </c>
      <c r="AE15814">
        <f t="shared" si="1017"/>
        <v>1.6170119308541754E-14</v>
      </c>
      <c r="AF15814">
        <f t="shared" si="1015"/>
        <v>1.0090154448530049E-11</v>
      </c>
      <c r="AG15814">
        <f t="shared" si="1016"/>
        <v>2.5568192650666222E-10</v>
      </c>
    </row>
    <row r="15815" spans="30:33" x14ac:dyDescent="0.2">
      <c r="AD15815">
        <f t="shared" si="1014"/>
        <v>15813</v>
      </c>
      <c r="AE15815">
        <f t="shared" si="1017"/>
        <v>1.6144247117648087E-14</v>
      </c>
      <c r="AF15815">
        <f t="shared" si="1015"/>
        <v>1.0074010201412402E-11</v>
      </c>
      <c r="AG15815">
        <f t="shared" si="1016"/>
        <v>2.5528897967136922E-10</v>
      </c>
    </row>
    <row r="15816" spans="30:33" x14ac:dyDescent="0.2">
      <c r="AD15816">
        <f t="shared" si="1014"/>
        <v>15814</v>
      </c>
      <c r="AE15816">
        <f t="shared" si="1017"/>
        <v>1.6118416322259849E-14</v>
      </c>
      <c r="AF15816">
        <f t="shared" si="1015"/>
        <v>1.005789178509014E-11</v>
      </c>
      <c r="AG15816">
        <f t="shared" si="1016"/>
        <v>2.5489663572021724E-10</v>
      </c>
    </row>
    <row r="15817" spans="30:33" x14ac:dyDescent="0.2">
      <c r="AD15817">
        <f t="shared" si="1014"/>
        <v>15815</v>
      </c>
      <c r="AE15817">
        <f t="shared" si="1017"/>
        <v>1.6092626856144232E-14</v>
      </c>
      <c r="AF15817">
        <f t="shared" si="1015"/>
        <v>1.0041799158233996E-11</v>
      </c>
      <c r="AG15817">
        <f t="shared" si="1016"/>
        <v>2.5450489372992103E-10</v>
      </c>
    </row>
    <row r="15818" spans="30:33" x14ac:dyDescent="0.2">
      <c r="AD15818">
        <f t="shared" si="1014"/>
        <v>15816</v>
      </c>
      <c r="AE15818">
        <f t="shared" si="1017"/>
        <v>1.6066878653174401E-14</v>
      </c>
      <c r="AF15818">
        <f t="shared" si="1015"/>
        <v>1.0025732279580822E-11</v>
      </c>
      <c r="AG15818">
        <f t="shared" si="1016"/>
        <v>2.5411375277860635E-10</v>
      </c>
    </row>
    <row r="15819" spans="30:33" x14ac:dyDescent="0.2">
      <c r="AD15819">
        <f t="shared" si="1014"/>
        <v>15817</v>
      </c>
      <c r="AE15819">
        <f t="shared" si="1017"/>
        <v>1.6041171647329323E-14</v>
      </c>
      <c r="AF15819">
        <f t="shared" si="1015"/>
        <v>1.0009691107933493E-11</v>
      </c>
      <c r="AG15819">
        <f t="shared" si="1016"/>
        <v>2.5372321194580793E-10</v>
      </c>
    </row>
    <row r="15820" spans="30:33" x14ac:dyDescent="0.2">
      <c r="AD15820">
        <f t="shared" si="1014"/>
        <v>15818</v>
      </c>
      <c r="AE15820">
        <f t="shared" si="1017"/>
        <v>1.6015505772693598E-14</v>
      </c>
      <c r="AF15820">
        <f t="shared" si="1015"/>
        <v>9.9936756021607991E-12</v>
      </c>
      <c r="AG15820">
        <f t="shared" si="1016"/>
        <v>2.5333327031246735E-10</v>
      </c>
    </row>
    <row r="15821" spans="30:33" x14ac:dyDescent="0.2">
      <c r="AD15821">
        <f t="shared" si="1014"/>
        <v>15819</v>
      </c>
      <c r="AE15821">
        <f t="shared" si="1017"/>
        <v>1.5989880963457286E-14</v>
      </c>
      <c r="AF15821">
        <f t="shared" si="1015"/>
        <v>9.9776857211973409E-12</v>
      </c>
      <c r="AG15821">
        <f t="shared" si="1016"/>
        <v>2.5294392696093082E-10</v>
      </c>
    </row>
    <row r="15822" spans="30:33" x14ac:dyDescent="0.2">
      <c r="AD15822">
        <f t="shared" si="1014"/>
        <v>15820</v>
      </c>
      <c r="AE15822">
        <f t="shared" si="1017"/>
        <v>1.5964297153915754E-14</v>
      </c>
      <c r="AF15822">
        <f t="shared" si="1015"/>
        <v>9.9617214240434251E-12</v>
      </c>
      <c r="AG15822">
        <f t="shared" si="1016"/>
        <v>2.5255518097494721E-10</v>
      </c>
    </row>
    <row r="15823" spans="30:33" x14ac:dyDescent="0.2">
      <c r="AD15823">
        <f t="shared" si="1014"/>
        <v>15821</v>
      </c>
      <c r="AE15823">
        <f t="shared" si="1017"/>
        <v>1.5938754278469487E-14</v>
      </c>
      <c r="AF15823">
        <f t="shared" si="1015"/>
        <v>9.9457826697649544E-12</v>
      </c>
      <c r="AG15823">
        <f t="shared" si="1016"/>
        <v>2.5216703143966575E-10</v>
      </c>
    </row>
    <row r="15824" spans="30:33" x14ac:dyDescent="0.2">
      <c r="AD15824">
        <f t="shared" ref="AD15824:AD15887" si="1018">AD15823+1</f>
        <v>15822</v>
      </c>
      <c r="AE15824">
        <f t="shared" si="1017"/>
        <v>1.5913252271623935E-14</v>
      </c>
      <c r="AF15824">
        <f t="shared" ref="AF15824:AF15887" si="1019">AF15823*$AF$3</f>
        <v>9.9298694174933307E-12</v>
      </c>
      <c r="AG15824">
        <f t="shared" ref="AG15824:AG15887" si="1020">AD15824*AE15824</f>
        <v>2.5177947744163391E-10</v>
      </c>
    </row>
    <row r="15825" spans="30:33" x14ac:dyDescent="0.2">
      <c r="AD15825">
        <f t="shared" si="1018"/>
        <v>15823</v>
      </c>
      <c r="AE15825">
        <f t="shared" si="1017"/>
        <v>1.5887791067989336E-14</v>
      </c>
      <c r="AF15825">
        <f t="shared" si="1019"/>
        <v>9.9139816264253403E-12</v>
      </c>
      <c r="AG15825">
        <f t="shared" si="1020"/>
        <v>2.5139251806879528E-10</v>
      </c>
    </row>
    <row r="15826" spans="30:33" x14ac:dyDescent="0.2">
      <c r="AD15826">
        <f t="shared" si="1018"/>
        <v>15824</v>
      </c>
      <c r="AE15826">
        <f t="shared" si="1017"/>
        <v>1.5862370602280553E-14</v>
      </c>
      <c r="AF15826">
        <f t="shared" si="1019"/>
        <v>9.8981192558230585E-12</v>
      </c>
      <c r="AG15826">
        <f t="shared" si="1020"/>
        <v>2.510061524104875E-10</v>
      </c>
    </row>
    <row r="15827" spans="30:33" x14ac:dyDescent="0.2">
      <c r="AD15827">
        <f t="shared" si="1018"/>
        <v>15825</v>
      </c>
      <c r="AE15827">
        <f t="shared" ref="AE15827:AE15890" si="1021">AF15826*$AE$3</f>
        <v>1.5836990809316899E-14</v>
      </c>
      <c r="AF15827">
        <f t="shared" si="1019"/>
        <v>9.8822822650137416E-12</v>
      </c>
      <c r="AG15827">
        <f t="shared" si="1020"/>
        <v>2.5062037955743991E-10</v>
      </c>
    </row>
    <row r="15828" spans="30:33" x14ac:dyDescent="0.2">
      <c r="AD15828">
        <f t="shared" si="1018"/>
        <v>15826</v>
      </c>
      <c r="AE15828">
        <f t="shared" si="1021"/>
        <v>1.5811651624021995E-14</v>
      </c>
      <c r="AF15828">
        <f t="shared" si="1019"/>
        <v>9.8664706133897184E-12</v>
      </c>
      <c r="AG15828">
        <f t="shared" si="1020"/>
        <v>2.5023519860177207E-10</v>
      </c>
    </row>
    <row r="15829" spans="30:33" x14ac:dyDescent="0.2">
      <c r="AD15829">
        <f t="shared" si="1018"/>
        <v>15827</v>
      </c>
      <c r="AE15829">
        <f t="shared" si="1021"/>
        <v>1.5786352981423558E-14</v>
      </c>
      <c r="AF15829">
        <f t="shared" si="1019"/>
        <v>9.8506842604082951E-12</v>
      </c>
      <c r="AG15829">
        <f t="shared" si="1020"/>
        <v>2.4985060863699066E-10</v>
      </c>
    </row>
    <row r="15830" spans="30:33" x14ac:dyDescent="0.2">
      <c r="AD15830">
        <f t="shared" si="1018"/>
        <v>15828</v>
      </c>
      <c r="AE15830">
        <f t="shared" si="1021"/>
        <v>1.5761094816653279E-14</v>
      </c>
      <c r="AF15830">
        <f t="shared" si="1019"/>
        <v>9.8349231655916421E-12</v>
      </c>
      <c r="AG15830">
        <f t="shared" si="1020"/>
        <v>2.4946660875798812E-10</v>
      </c>
    </row>
    <row r="15831" spans="30:33" x14ac:dyDescent="0.2">
      <c r="AD15831">
        <f t="shared" si="1018"/>
        <v>15829</v>
      </c>
      <c r="AE15831">
        <f t="shared" si="1021"/>
        <v>1.5735877064946636E-14</v>
      </c>
      <c r="AF15831">
        <f t="shared" si="1019"/>
        <v>9.8191872885266955E-12</v>
      </c>
      <c r="AG15831">
        <f t="shared" si="1020"/>
        <v>2.4908319806104033E-10</v>
      </c>
    </row>
    <row r="15832" spans="30:33" x14ac:dyDescent="0.2">
      <c r="AD15832">
        <f t="shared" si="1018"/>
        <v>15830</v>
      </c>
      <c r="AE15832">
        <f t="shared" si="1021"/>
        <v>1.5710699661642721E-14</v>
      </c>
      <c r="AF15832">
        <f t="shared" si="1019"/>
        <v>9.8034765888650518E-12</v>
      </c>
      <c r="AG15832">
        <f t="shared" si="1020"/>
        <v>2.4870037564380428E-10</v>
      </c>
    </row>
    <row r="15833" spans="30:33" x14ac:dyDescent="0.2">
      <c r="AD15833">
        <f t="shared" si="1018"/>
        <v>15831</v>
      </c>
      <c r="AE15833">
        <f t="shared" si="1021"/>
        <v>1.5685562542184089E-14</v>
      </c>
      <c r="AF15833">
        <f t="shared" si="1019"/>
        <v>9.7877910263228666E-12</v>
      </c>
      <c r="AG15833">
        <f t="shared" si="1020"/>
        <v>2.4831814060531631E-10</v>
      </c>
    </row>
    <row r="15834" spans="30:33" x14ac:dyDescent="0.2">
      <c r="AD15834">
        <f t="shared" si="1018"/>
        <v>15832</v>
      </c>
      <c r="AE15834">
        <f t="shared" si="1021"/>
        <v>1.5660465642116594E-14</v>
      </c>
      <c r="AF15834">
        <f t="shared" si="1019"/>
        <v>9.7721305606807493E-12</v>
      </c>
      <c r="AG15834">
        <f t="shared" si="1020"/>
        <v>2.4793649204598989E-10</v>
      </c>
    </row>
    <row r="15835" spans="30:33" x14ac:dyDescent="0.2">
      <c r="AD15835">
        <f t="shared" si="1018"/>
        <v>15833</v>
      </c>
      <c r="AE15835">
        <f t="shared" si="1021"/>
        <v>1.5635408897089207E-14</v>
      </c>
      <c r="AF15835">
        <f t="shared" si="1019"/>
        <v>9.7564951517836598E-12</v>
      </c>
      <c r="AG15835">
        <f t="shared" si="1020"/>
        <v>2.4755542906761342E-10</v>
      </c>
    </row>
    <row r="15836" spans="30:33" x14ac:dyDescent="0.2">
      <c r="AD15836">
        <f t="shared" si="1018"/>
        <v>15834</v>
      </c>
      <c r="AE15836">
        <f t="shared" si="1021"/>
        <v>1.5610392242853863E-14</v>
      </c>
      <c r="AF15836">
        <f t="shared" si="1019"/>
        <v>9.7408847595408049E-12</v>
      </c>
      <c r="AG15836">
        <f t="shared" si="1020"/>
        <v>2.4717495077334807E-10</v>
      </c>
    </row>
    <row r="15837" spans="30:33" x14ac:dyDescent="0.2">
      <c r="AD15837">
        <f t="shared" si="1018"/>
        <v>15835</v>
      </c>
      <c r="AE15837">
        <f t="shared" si="1021"/>
        <v>1.5585415615265296E-14</v>
      </c>
      <c r="AF15837">
        <f t="shared" si="1019"/>
        <v>9.7252993439255384E-12</v>
      </c>
      <c r="AG15837">
        <f t="shared" si="1020"/>
        <v>2.4679505626772595E-10</v>
      </c>
    </row>
    <row r="15838" spans="30:33" x14ac:dyDescent="0.2">
      <c r="AD15838">
        <f t="shared" si="1018"/>
        <v>15836</v>
      </c>
      <c r="AE15838">
        <f t="shared" si="1021"/>
        <v>1.5560478950280869E-14</v>
      </c>
      <c r="AF15838">
        <f t="shared" si="1019"/>
        <v>9.7097388649752575E-12</v>
      </c>
      <c r="AG15838">
        <f t="shared" si="1020"/>
        <v>2.4641574465664785E-10</v>
      </c>
    </row>
    <row r="15839" spans="30:33" x14ac:dyDescent="0.2">
      <c r="AD15839">
        <f t="shared" si="1018"/>
        <v>15837</v>
      </c>
      <c r="AE15839">
        <f t="shared" si="1021"/>
        <v>1.5535582183960419E-14</v>
      </c>
      <c r="AF15839">
        <f t="shared" si="1019"/>
        <v>9.6942032827912965E-12</v>
      </c>
      <c r="AG15839">
        <f t="shared" si="1020"/>
        <v>2.4603701504738116E-10</v>
      </c>
    </row>
    <row r="15840" spans="30:33" x14ac:dyDescent="0.2">
      <c r="AD15840">
        <f t="shared" si="1018"/>
        <v>15838</v>
      </c>
      <c r="AE15840">
        <f t="shared" si="1021"/>
        <v>1.5510725252466082E-14</v>
      </c>
      <c r="AF15840">
        <f t="shared" si="1019"/>
        <v>9.6786925575388293E-12</v>
      </c>
      <c r="AG15840">
        <f t="shared" si="1020"/>
        <v>2.4565886654855781E-10</v>
      </c>
    </row>
    <row r="15841" spans="30:33" x14ac:dyDescent="0.2">
      <c r="AD15841">
        <f t="shared" si="1018"/>
        <v>15839</v>
      </c>
      <c r="AE15841">
        <f t="shared" si="1021"/>
        <v>1.5485908092062135E-14</v>
      </c>
      <c r="AF15841">
        <f t="shared" si="1019"/>
        <v>9.6632066494467665E-12</v>
      </c>
      <c r="AG15841">
        <f t="shared" si="1020"/>
        <v>2.4528129827017215E-10</v>
      </c>
    </row>
    <row r="15842" spans="30:33" x14ac:dyDescent="0.2">
      <c r="AD15842">
        <f t="shared" si="1018"/>
        <v>15840</v>
      </c>
      <c r="AE15842">
        <f t="shared" si="1021"/>
        <v>1.5461130639114834E-14</v>
      </c>
      <c r="AF15842">
        <f t="shared" si="1019"/>
        <v>9.6477455188076518E-12</v>
      </c>
      <c r="AG15842">
        <f t="shared" si="1020"/>
        <v>2.4490430932357897E-10</v>
      </c>
    </row>
    <row r="15843" spans="30:33" x14ac:dyDescent="0.2">
      <c r="AD15843">
        <f t="shared" si="1018"/>
        <v>15841</v>
      </c>
      <c r="AE15843">
        <f t="shared" si="1021"/>
        <v>1.5436392830092249E-14</v>
      </c>
      <c r="AF15843">
        <f t="shared" si="1019"/>
        <v>9.6323091259775587E-12</v>
      </c>
      <c r="AG15843">
        <f t="shared" si="1020"/>
        <v>2.4452789882149131E-10</v>
      </c>
    </row>
    <row r="15844" spans="30:33" x14ac:dyDescent="0.2">
      <c r="AD15844">
        <f t="shared" si="1018"/>
        <v>15842</v>
      </c>
      <c r="AE15844">
        <f t="shared" si="1021"/>
        <v>1.5411694601564101E-14</v>
      </c>
      <c r="AF15844">
        <f t="shared" si="1019"/>
        <v>9.6168974313759935E-12</v>
      </c>
      <c r="AG15844">
        <f t="shared" si="1020"/>
        <v>2.4415206587797847E-10</v>
      </c>
    </row>
    <row r="15845" spans="30:33" x14ac:dyDescent="0.2">
      <c r="AD15845">
        <f t="shared" si="1018"/>
        <v>15843</v>
      </c>
      <c r="AE15845">
        <f t="shared" si="1021"/>
        <v>1.5387035890201595E-14</v>
      </c>
      <c r="AF15845">
        <f t="shared" si="1019"/>
        <v>9.6015103954857916E-12</v>
      </c>
      <c r="AG15845">
        <f t="shared" si="1020"/>
        <v>2.4377680960846385E-10</v>
      </c>
    </row>
    <row r="15846" spans="30:33" x14ac:dyDescent="0.2">
      <c r="AD15846">
        <f t="shared" si="1018"/>
        <v>15844</v>
      </c>
      <c r="AE15846">
        <f t="shared" si="1021"/>
        <v>1.5362416632777272E-14</v>
      </c>
      <c r="AF15846">
        <f t="shared" si="1019"/>
        <v>9.5861479788530133E-12</v>
      </c>
      <c r="AG15846">
        <f t="shared" si="1020"/>
        <v>2.4340212912972311E-10</v>
      </c>
    </row>
    <row r="15847" spans="30:33" x14ac:dyDescent="0.2">
      <c r="AD15847">
        <f t="shared" si="1018"/>
        <v>15845</v>
      </c>
      <c r="AE15847">
        <f t="shared" si="1021"/>
        <v>1.5337836766164827E-14</v>
      </c>
      <c r="AF15847">
        <f t="shared" si="1019"/>
        <v>9.5708101420868475E-12</v>
      </c>
      <c r="AG15847">
        <f t="shared" si="1020"/>
        <v>2.4302802355988168E-10</v>
      </c>
    </row>
    <row r="15848" spans="30:33" x14ac:dyDescent="0.2">
      <c r="AD15848">
        <f t="shared" si="1018"/>
        <v>15846</v>
      </c>
      <c r="AE15848">
        <f t="shared" si="1021"/>
        <v>1.5313296227338962E-14</v>
      </c>
      <c r="AF15848">
        <f t="shared" si="1019"/>
        <v>9.5554968458595075E-12</v>
      </c>
      <c r="AG15848">
        <f t="shared" si="1020"/>
        <v>2.4265449201841321E-10</v>
      </c>
    </row>
    <row r="15849" spans="30:33" x14ac:dyDescent="0.2">
      <c r="AD15849">
        <f t="shared" si="1018"/>
        <v>15847</v>
      </c>
      <c r="AE15849">
        <f t="shared" si="1021"/>
        <v>1.5288794953375218E-14</v>
      </c>
      <c r="AF15849">
        <f t="shared" si="1019"/>
        <v>9.5402080509061318E-12</v>
      </c>
      <c r="AG15849">
        <f t="shared" si="1020"/>
        <v>2.4228153362613709E-10</v>
      </c>
    </row>
    <row r="15850" spans="30:33" x14ac:dyDescent="0.2">
      <c r="AD15850">
        <f t="shared" si="1018"/>
        <v>15848</v>
      </c>
      <c r="AE15850">
        <f t="shared" si="1021"/>
        <v>1.5264332881449818E-14</v>
      </c>
      <c r="AF15850">
        <f t="shared" si="1019"/>
        <v>9.5249437180246813E-12</v>
      </c>
      <c r="AG15850">
        <f t="shared" si="1020"/>
        <v>2.4190914750521669E-10</v>
      </c>
    </row>
    <row r="15851" spans="30:33" x14ac:dyDescent="0.2">
      <c r="AD15851">
        <f t="shared" si="1018"/>
        <v>15849</v>
      </c>
      <c r="AE15851">
        <f t="shared" si="1021"/>
        <v>1.5239909948839496E-14</v>
      </c>
      <c r="AF15851">
        <f t="shared" si="1019"/>
        <v>9.5097038080758418E-12</v>
      </c>
      <c r="AG15851">
        <f t="shared" si="1020"/>
        <v>2.4153733277915715E-10</v>
      </c>
    </row>
    <row r="15852" spans="30:33" x14ac:dyDescent="0.2">
      <c r="AD15852">
        <f t="shared" si="1018"/>
        <v>15850</v>
      </c>
      <c r="AE15852">
        <f t="shared" si="1021"/>
        <v>1.5215526092921354E-14</v>
      </c>
      <c r="AF15852">
        <f t="shared" si="1019"/>
        <v>9.4944882819829195E-12</v>
      </c>
      <c r="AG15852">
        <f t="shared" si="1020"/>
        <v>2.4116608857280347E-10</v>
      </c>
    </row>
    <row r="15853" spans="30:33" x14ac:dyDescent="0.2">
      <c r="AD15853">
        <f t="shared" si="1018"/>
        <v>15851</v>
      </c>
      <c r="AE15853">
        <f t="shared" si="1021"/>
        <v>1.5191181251172679E-14</v>
      </c>
      <c r="AF15853">
        <f t="shared" si="1019"/>
        <v>9.4792971007317468E-12</v>
      </c>
      <c r="AG15853">
        <f t="shared" si="1020"/>
        <v>2.4079541401233816E-10</v>
      </c>
    </row>
    <row r="15854" spans="30:33" x14ac:dyDescent="0.2">
      <c r="AD15854">
        <f t="shared" si="1018"/>
        <v>15852</v>
      </c>
      <c r="AE15854">
        <f t="shared" si="1021"/>
        <v>1.5166875361170803E-14</v>
      </c>
      <c r="AF15854">
        <f t="shared" si="1019"/>
        <v>9.4641302253705762E-12</v>
      </c>
      <c r="AG15854">
        <f t="shared" si="1020"/>
        <v>2.4042530822527956E-10</v>
      </c>
    </row>
    <row r="15855" spans="30:33" x14ac:dyDescent="0.2">
      <c r="AD15855">
        <f t="shared" si="1018"/>
        <v>15853</v>
      </c>
      <c r="AE15855">
        <f t="shared" si="1021"/>
        <v>1.514260836059293E-14</v>
      </c>
      <c r="AF15855">
        <f t="shared" si="1019"/>
        <v>9.4489876170099829E-12</v>
      </c>
      <c r="AG15855">
        <f t="shared" si="1020"/>
        <v>2.4005577034047971E-10</v>
      </c>
    </row>
    <row r="15856" spans="30:33" x14ac:dyDescent="0.2">
      <c r="AD15856">
        <f t="shared" si="1018"/>
        <v>15854</v>
      </c>
      <c r="AE15856">
        <f t="shared" si="1021"/>
        <v>1.511838018721598E-14</v>
      </c>
      <c r="AF15856">
        <f t="shared" si="1019"/>
        <v>9.4338692368227665E-12</v>
      </c>
      <c r="AG15856">
        <f t="shared" si="1020"/>
        <v>2.3968679948812212E-10</v>
      </c>
    </row>
    <row r="15857" spans="30:33" x14ac:dyDescent="0.2">
      <c r="AD15857">
        <f t="shared" si="1018"/>
        <v>15855</v>
      </c>
      <c r="AE15857">
        <f t="shared" si="1021"/>
        <v>1.5094190778916435E-14</v>
      </c>
      <c r="AF15857">
        <f t="shared" si="1019"/>
        <v>9.4187750460438491E-12</v>
      </c>
      <c r="AG15857">
        <f t="shared" si="1020"/>
        <v>2.3931839479972007E-10</v>
      </c>
    </row>
    <row r="15858" spans="30:33" x14ac:dyDescent="0.2">
      <c r="AD15858">
        <f t="shared" si="1018"/>
        <v>15856</v>
      </c>
      <c r="AE15858">
        <f t="shared" si="1021"/>
        <v>1.5070040073670166E-14</v>
      </c>
      <c r="AF15858">
        <f t="shared" si="1019"/>
        <v>9.4037050059701786E-12</v>
      </c>
      <c r="AG15858">
        <f t="shared" si="1020"/>
        <v>2.3895055540811414E-10</v>
      </c>
    </row>
    <row r="15859" spans="30:33" x14ac:dyDescent="0.2">
      <c r="AD15859">
        <f t="shared" si="1018"/>
        <v>15857</v>
      </c>
      <c r="AE15859">
        <f t="shared" si="1021"/>
        <v>1.5045928009552292E-14</v>
      </c>
      <c r="AF15859">
        <f t="shared" si="1019"/>
        <v>9.3886590779606264E-12</v>
      </c>
      <c r="AG15859">
        <f t="shared" si="1020"/>
        <v>2.3858328044747069E-10</v>
      </c>
    </row>
    <row r="15860" spans="30:33" x14ac:dyDescent="0.2">
      <c r="AD15860">
        <f t="shared" si="1018"/>
        <v>15858</v>
      </c>
      <c r="AE15860">
        <f t="shared" si="1021"/>
        <v>1.5021854524737008E-14</v>
      </c>
      <c r="AF15860">
        <f t="shared" si="1019"/>
        <v>9.3736372234358896E-12</v>
      </c>
      <c r="AG15860">
        <f t="shared" si="1020"/>
        <v>2.3821656905327949E-10</v>
      </c>
    </row>
    <row r="15861" spans="30:33" x14ac:dyDescent="0.2">
      <c r="AD15861">
        <f t="shared" si="1018"/>
        <v>15859</v>
      </c>
      <c r="AE15861">
        <f t="shared" si="1021"/>
        <v>1.4997819557497431E-14</v>
      </c>
      <c r="AF15861">
        <f t="shared" si="1019"/>
        <v>9.3586394038783917E-12</v>
      </c>
      <c r="AG15861">
        <f t="shared" si="1020"/>
        <v>2.3785042036235176E-10</v>
      </c>
    </row>
    <row r="15862" spans="30:33" x14ac:dyDescent="0.2">
      <c r="AD15862">
        <f t="shared" si="1018"/>
        <v>15860</v>
      </c>
      <c r="AE15862">
        <f t="shared" si="1021"/>
        <v>1.4973823046205433E-14</v>
      </c>
      <c r="AF15862">
        <f t="shared" si="1019"/>
        <v>9.3436655808321861E-12</v>
      </c>
      <c r="AG15862">
        <f t="shared" si="1020"/>
        <v>2.3748483351281815E-10</v>
      </c>
    </row>
    <row r="15863" spans="30:33" x14ac:dyDescent="0.2">
      <c r="AD15863">
        <f t="shared" si="1018"/>
        <v>15861</v>
      </c>
      <c r="AE15863">
        <f t="shared" si="1021"/>
        <v>1.4949864929331506E-14</v>
      </c>
      <c r="AF15863">
        <f t="shared" si="1019"/>
        <v>9.3287157159028544E-12</v>
      </c>
      <c r="AG15863">
        <f t="shared" si="1020"/>
        <v>2.3711980764412699E-10</v>
      </c>
    </row>
    <row r="15864" spans="30:33" x14ac:dyDescent="0.2">
      <c r="AD15864">
        <f t="shared" si="1018"/>
        <v>15862</v>
      </c>
      <c r="AE15864">
        <f t="shared" si="1021"/>
        <v>1.4925945145444573E-14</v>
      </c>
      <c r="AF15864">
        <f t="shared" si="1019"/>
        <v>9.3137897707574091E-12</v>
      </c>
      <c r="AG15864">
        <f t="shared" si="1020"/>
        <v>2.3675534189704184E-10</v>
      </c>
    </row>
    <row r="15865" spans="30:33" x14ac:dyDescent="0.2">
      <c r="AD15865">
        <f t="shared" si="1018"/>
        <v>15863</v>
      </c>
      <c r="AE15865">
        <f t="shared" si="1021"/>
        <v>1.4902063633211861E-14</v>
      </c>
      <c r="AF15865">
        <f t="shared" si="1019"/>
        <v>9.2988877071241969E-12</v>
      </c>
      <c r="AG15865">
        <f t="shared" si="1020"/>
        <v>2.3639143541363976E-10</v>
      </c>
    </row>
    <row r="15866" spans="30:33" x14ac:dyDescent="0.2">
      <c r="AD15866">
        <f t="shared" si="1018"/>
        <v>15864</v>
      </c>
      <c r="AE15866">
        <f t="shared" si="1021"/>
        <v>1.4878220331398722E-14</v>
      </c>
      <c r="AF15866">
        <f t="shared" si="1019"/>
        <v>9.2840094867927984E-12</v>
      </c>
      <c r="AG15866">
        <f t="shared" si="1020"/>
        <v>2.3602808733730931E-10</v>
      </c>
    </row>
    <row r="15867" spans="30:33" x14ac:dyDescent="0.2">
      <c r="AD15867">
        <f t="shared" si="1018"/>
        <v>15865</v>
      </c>
      <c r="AE15867">
        <f t="shared" si="1021"/>
        <v>1.4854415178868485E-14</v>
      </c>
      <c r="AF15867">
        <f t="shared" si="1019"/>
        <v>9.2691550716139297E-12</v>
      </c>
      <c r="AG15867">
        <f t="shared" si="1020"/>
        <v>2.3566529681274853E-10</v>
      </c>
    </row>
    <row r="15868" spans="30:33" x14ac:dyDescent="0.2">
      <c r="AD15868">
        <f t="shared" si="1018"/>
        <v>15866</v>
      </c>
      <c r="AE15868">
        <f t="shared" si="1021"/>
        <v>1.4830648114582294E-14</v>
      </c>
      <c r="AF15868">
        <f t="shared" si="1019"/>
        <v>9.2543244234993472E-12</v>
      </c>
      <c r="AG15868">
        <f t="shared" si="1020"/>
        <v>2.3530306298596266E-10</v>
      </c>
    </row>
    <row r="15869" spans="30:33" x14ac:dyDescent="0.2">
      <c r="AD15869">
        <f t="shared" si="1018"/>
        <v>15867</v>
      </c>
      <c r="AE15869">
        <f t="shared" si="1021"/>
        <v>1.4806919077598961E-14</v>
      </c>
      <c r="AF15869">
        <f t="shared" si="1019"/>
        <v>9.2395175044217485E-12</v>
      </c>
      <c r="AG15869">
        <f t="shared" si="1020"/>
        <v>2.349413850042627E-10</v>
      </c>
    </row>
    <row r="15870" spans="30:33" x14ac:dyDescent="0.2">
      <c r="AD15870">
        <f t="shared" si="1018"/>
        <v>15868</v>
      </c>
      <c r="AE15870">
        <f t="shared" si="1021"/>
        <v>1.4783228007074805E-14</v>
      </c>
      <c r="AF15870">
        <f t="shared" si="1019"/>
        <v>9.2247342764146728E-12</v>
      </c>
      <c r="AG15870">
        <f t="shared" si="1020"/>
        <v>2.3458026201626298E-10</v>
      </c>
    </row>
    <row r="15871" spans="30:33" x14ac:dyDescent="0.2">
      <c r="AD15871">
        <f t="shared" si="1018"/>
        <v>15869</v>
      </c>
      <c r="AE15871">
        <f t="shared" si="1021"/>
        <v>1.4759574842263484E-14</v>
      </c>
      <c r="AF15871">
        <f t="shared" si="1019"/>
        <v>9.2099747015724086E-12</v>
      </c>
      <c r="AG15871">
        <f t="shared" si="1020"/>
        <v>2.3421969317187923E-10</v>
      </c>
    </row>
    <row r="15872" spans="30:33" x14ac:dyDescent="0.2">
      <c r="AD15872">
        <f t="shared" si="1018"/>
        <v>15870</v>
      </c>
      <c r="AE15872">
        <f t="shared" si="1021"/>
        <v>1.4735959522515861E-14</v>
      </c>
      <c r="AF15872">
        <f t="shared" si="1019"/>
        <v>9.195238742049892E-12</v>
      </c>
      <c r="AG15872">
        <f t="shared" si="1020"/>
        <v>2.3385967762232669E-10</v>
      </c>
    </row>
    <row r="15873" spans="30:33" x14ac:dyDescent="0.2">
      <c r="AD15873">
        <f t="shared" si="1018"/>
        <v>15871</v>
      </c>
      <c r="AE15873">
        <f t="shared" si="1021"/>
        <v>1.4712381987279834E-14</v>
      </c>
      <c r="AF15873">
        <f t="shared" si="1019"/>
        <v>9.1805263600626111E-12</v>
      </c>
      <c r="AG15873">
        <f t="shared" si="1020"/>
        <v>2.3350021452011825E-10</v>
      </c>
    </row>
    <row r="15874" spans="30:33" x14ac:dyDescent="0.2">
      <c r="AD15874">
        <f t="shared" si="1018"/>
        <v>15872</v>
      </c>
      <c r="AE15874">
        <f t="shared" si="1021"/>
        <v>1.4688842176100186E-14</v>
      </c>
      <c r="AF15874">
        <f t="shared" si="1019"/>
        <v>9.1658375178865111E-12</v>
      </c>
      <c r="AG15874">
        <f t="shared" si="1020"/>
        <v>2.3314130301906214E-10</v>
      </c>
    </row>
    <row r="15875" spans="30:33" x14ac:dyDescent="0.2">
      <c r="AD15875">
        <f t="shared" si="1018"/>
        <v>15873</v>
      </c>
      <c r="AE15875">
        <f t="shared" si="1021"/>
        <v>1.4665340028618424E-14</v>
      </c>
      <c r="AF15875">
        <f t="shared" si="1019"/>
        <v>9.1511721778578922E-12</v>
      </c>
      <c r="AG15875">
        <f t="shared" si="1020"/>
        <v>2.3278294227426024E-10</v>
      </c>
    </row>
    <row r="15876" spans="30:33" x14ac:dyDescent="0.2">
      <c r="AD15876">
        <f t="shared" si="1018"/>
        <v>15874</v>
      </c>
      <c r="AE15876">
        <f t="shared" si="1021"/>
        <v>1.4641875484572633E-14</v>
      </c>
      <c r="AF15876">
        <f t="shared" si="1019"/>
        <v>9.1365303023733191E-12</v>
      </c>
      <c r="AG15876">
        <f t="shared" si="1020"/>
        <v>2.3242513144210599E-10</v>
      </c>
    </row>
    <row r="15877" spans="30:33" x14ac:dyDescent="0.2">
      <c r="AD15877">
        <f t="shared" si="1018"/>
        <v>15875</v>
      </c>
      <c r="AE15877">
        <f t="shared" si="1021"/>
        <v>1.4618448483797318E-14</v>
      </c>
      <c r="AF15877">
        <f t="shared" si="1019"/>
        <v>9.1219118538895213E-12</v>
      </c>
      <c r="AG15877">
        <f t="shared" si="1020"/>
        <v>2.3206786968028242E-10</v>
      </c>
    </row>
    <row r="15878" spans="30:33" x14ac:dyDescent="0.2">
      <c r="AD15878">
        <f t="shared" si="1018"/>
        <v>15876</v>
      </c>
      <c r="AE15878">
        <f t="shared" si="1021"/>
        <v>1.459505896622324E-14</v>
      </c>
      <c r="AF15878">
        <f t="shared" si="1019"/>
        <v>9.1073167949232971E-12</v>
      </c>
      <c r="AG15878">
        <f t="shared" si="1020"/>
        <v>2.3171115614776017E-10</v>
      </c>
    </row>
    <row r="15879" spans="30:33" x14ac:dyDescent="0.2">
      <c r="AD15879">
        <f t="shared" si="1018"/>
        <v>15877</v>
      </c>
      <c r="AE15879">
        <f t="shared" si="1021"/>
        <v>1.4571706871877282E-14</v>
      </c>
      <c r="AF15879">
        <f t="shared" si="1019"/>
        <v>9.0927450880514189E-12</v>
      </c>
      <c r="AG15879">
        <f t="shared" si="1020"/>
        <v>2.3135499000479561E-10</v>
      </c>
    </row>
    <row r="15880" spans="30:33" x14ac:dyDescent="0.2">
      <c r="AD15880">
        <f t="shared" si="1018"/>
        <v>15878</v>
      </c>
      <c r="AE15880">
        <f t="shared" si="1021"/>
        <v>1.4548392140882276E-14</v>
      </c>
      <c r="AF15880">
        <f t="shared" si="1019"/>
        <v>9.0781966959105357E-12</v>
      </c>
      <c r="AG15880">
        <f t="shared" si="1020"/>
        <v>2.3099937041292878E-10</v>
      </c>
    </row>
    <row r="15881" spans="30:33" x14ac:dyDescent="0.2">
      <c r="AD15881">
        <f t="shared" si="1018"/>
        <v>15879</v>
      </c>
      <c r="AE15881">
        <f t="shared" si="1021"/>
        <v>1.4525114713456864E-14</v>
      </c>
      <c r="AF15881">
        <f t="shared" si="1019"/>
        <v>9.0636715811970784E-12</v>
      </c>
      <c r="AG15881">
        <f t="shared" si="1020"/>
        <v>2.3064429653498153E-10</v>
      </c>
    </row>
    <row r="15882" spans="30:33" x14ac:dyDescent="0.2">
      <c r="AD15882">
        <f t="shared" si="1018"/>
        <v>15880</v>
      </c>
      <c r="AE15882">
        <f t="shared" si="1021"/>
        <v>1.4501874529915333E-14</v>
      </c>
      <c r="AF15882">
        <f t="shared" si="1019"/>
        <v>9.0491697066671623E-12</v>
      </c>
      <c r="AG15882">
        <f t="shared" si="1020"/>
        <v>2.3028976753505549E-10</v>
      </c>
    </row>
    <row r="15883" spans="30:33" x14ac:dyDescent="0.2">
      <c r="AD15883">
        <f t="shared" si="1018"/>
        <v>15881</v>
      </c>
      <c r="AE15883">
        <f t="shared" si="1021"/>
        <v>1.4478671530667467E-14</v>
      </c>
      <c r="AF15883">
        <f t="shared" si="1019"/>
        <v>9.0346910351364937E-12</v>
      </c>
      <c r="AG15883">
        <f t="shared" si="1020"/>
        <v>2.2993578257853006E-10</v>
      </c>
    </row>
    <row r="15884" spans="30:33" x14ac:dyDescent="0.2">
      <c r="AD15884">
        <f t="shared" si="1018"/>
        <v>15882</v>
      </c>
      <c r="AE15884">
        <f t="shared" si="1021"/>
        <v>1.4455505656218397E-14</v>
      </c>
      <c r="AF15884">
        <f t="shared" si="1019"/>
        <v>9.0202355294802745E-12</v>
      </c>
      <c r="AG15884">
        <f t="shared" si="1020"/>
        <v>2.2958234083206057E-10</v>
      </c>
    </row>
    <row r="15885" spans="30:33" x14ac:dyDescent="0.2">
      <c r="AD15885">
        <f t="shared" si="1018"/>
        <v>15883</v>
      </c>
      <c r="AE15885">
        <f t="shared" si="1021"/>
        <v>1.4432376847168445E-14</v>
      </c>
      <c r="AF15885">
        <f t="shared" si="1019"/>
        <v>9.0058031526331054E-12</v>
      </c>
      <c r="AG15885">
        <f t="shared" si="1020"/>
        <v>2.2922944146357642E-10</v>
      </c>
    </row>
    <row r="15886" spans="30:33" x14ac:dyDescent="0.2">
      <c r="AD15886">
        <f t="shared" si="1018"/>
        <v>15884</v>
      </c>
      <c r="AE15886">
        <f t="shared" si="1021"/>
        <v>1.4409285044212976E-14</v>
      </c>
      <c r="AF15886">
        <f t="shared" si="1019"/>
        <v>8.9913938675888918E-12</v>
      </c>
      <c r="AG15886">
        <f t="shared" si="1020"/>
        <v>2.2887708364227891E-10</v>
      </c>
    </row>
    <row r="15887" spans="30:33" x14ac:dyDescent="0.2">
      <c r="AD15887">
        <f t="shared" si="1018"/>
        <v>15885</v>
      </c>
      <c r="AE15887">
        <f t="shared" si="1021"/>
        <v>1.4386230188142234E-14</v>
      </c>
      <c r="AF15887">
        <f t="shared" si="1019"/>
        <v>8.977007637400749E-12</v>
      </c>
      <c r="AG15887">
        <f t="shared" si="1020"/>
        <v>2.2852526653863939E-10</v>
      </c>
    </row>
    <row r="15888" spans="30:33" x14ac:dyDescent="0.2">
      <c r="AD15888">
        <f t="shared" ref="AD15888:AD15951" si="1022">AD15887+1</f>
        <v>15886</v>
      </c>
      <c r="AE15888">
        <f t="shared" si="1021"/>
        <v>1.4363212219841206E-14</v>
      </c>
      <c r="AF15888">
        <f t="shared" ref="AF15888:AF15951" si="1023">AF15887*$AF$3</f>
        <v>8.9626444251809082E-12</v>
      </c>
      <c r="AG15888">
        <f t="shared" ref="AG15888:AG15951" si="1024">AD15888*AE15888</f>
        <v>2.2817398932439741E-10</v>
      </c>
    </row>
    <row r="15889" spans="30:33" x14ac:dyDescent="0.2">
      <c r="AD15889">
        <f t="shared" si="1022"/>
        <v>15887</v>
      </c>
      <c r="AE15889">
        <f t="shared" si="1021"/>
        <v>1.434023108028946E-14</v>
      </c>
      <c r="AF15889">
        <f t="shared" si="1023"/>
        <v>8.9483041941006179E-12</v>
      </c>
      <c r="AG15889">
        <f t="shared" si="1024"/>
        <v>2.2782325117255866E-10</v>
      </c>
    </row>
    <row r="15890" spans="30:33" x14ac:dyDescent="0.2">
      <c r="AD15890">
        <f t="shared" si="1022"/>
        <v>15888</v>
      </c>
      <c r="AE15890">
        <f t="shared" si="1021"/>
        <v>1.4317286710560994E-14</v>
      </c>
      <c r="AF15890">
        <f t="shared" si="1023"/>
        <v>8.9339869073900568E-12</v>
      </c>
      <c r="AG15890">
        <f t="shared" si="1024"/>
        <v>2.2747305125739307E-10</v>
      </c>
    </row>
    <row r="15891" spans="30:33" x14ac:dyDescent="0.2">
      <c r="AD15891">
        <f t="shared" si="1022"/>
        <v>15889</v>
      </c>
      <c r="AE15891">
        <f t="shared" ref="AE15891:AE15954" si="1025">AF15890*$AE$3</f>
        <v>1.4294379051824096E-14</v>
      </c>
      <c r="AF15891">
        <f t="shared" si="1023"/>
        <v>8.9196925283382321E-12</v>
      </c>
      <c r="AG15891">
        <f t="shared" si="1024"/>
        <v>2.2712338875443305E-10</v>
      </c>
    </row>
    <row r="15892" spans="30:33" x14ac:dyDescent="0.2">
      <c r="AD15892">
        <f t="shared" si="1022"/>
        <v>15890</v>
      </c>
      <c r="AE15892">
        <f t="shared" si="1025"/>
        <v>1.4271508045341177E-14</v>
      </c>
      <c r="AF15892">
        <f t="shared" si="1023"/>
        <v>8.9054210202928904E-12</v>
      </c>
      <c r="AG15892">
        <f t="shared" si="1024"/>
        <v>2.2677426284047131E-10</v>
      </c>
    </row>
    <row r="15893" spans="30:33" x14ac:dyDescent="0.2">
      <c r="AD15893">
        <f t="shared" si="1022"/>
        <v>15891</v>
      </c>
      <c r="AE15893">
        <f t="shared" si="1025"/>
        <v>1.424867363246863E-14</v>
      </c>
      <c r="AF15893">
        <f t="shared" si="1023"/>
        <v>8.8911723466604208E-12</v>
      </c>
      <c r="AG15893">
        <f t="shared" si="1024"/>
        <v>2.2642567269355899E-10</v>
      </c>
    </row>
    <row r="15894" spans="30:33" x14ac:dyDescent="0.2">
      <c r="AD15894">
        <f t="shared" si="1022"/>
        <v>15892</v>
      </c>
      <c r="AE15894">
        <f t="shared" si="1025"/>
        <v>1.422587575465668E-14</v>
      </c>
      <c r="AF15894">
        <f t="shared" si="1023"/>
        <v>8.876946470905763E-12</v>
      </c>
      <c r="AG15894">
        <f t="shared" si="1024"/>
        <v>2.2607761749300396E-10</v>
      </c>
    </row>
    <row r="15895" spans="30:33" x14ac:dyDescent="0.2">
      <c r="AD15895">
        <f t="shared" si="1022"/>
        <v>15893</v>
      </c>
      <c r="AE15895">
        <f t="shared" si="1025"/>
        <v>1.4203114353449228E-14</v>
      </c>
      <c r="AF15895">
        <f t="shared" si="1023"/>
        <v>8.8627433565523135E-12</v>
      </c>
      <c r="AG15895">
        <f t="shared" si="1024"/>
        <v>2.2573009641936859E-10</v>
      </c>
    </row>
    <row r="15896" spans="30:33" x14ac:dyDescent="0.2">
      <c r="AD15896">
        <f t="shared" si="1022"/>
        <v>15894</v>
      </c>
      <c r="AE15896">
        <f t="shared" si="1025"/>
        <v>1.4180389370483708E-14</v>
      </c>
      <c r="AF15896">
        <f t="shared" si="1023"/>
        <v>8.8485629671818286E-12</v>
      </c>
      <c r="AG15896">
        <f t="shared" si="1024"/>
        <v>2.2538310865446805E-10</v>
      </c>
    </row>
    <row r="15897" spans="30:33" x14ac:dyDescent="0.2">
      <c r="AD15897">
        <f t="shared" si="1022"/>
        <v>15895</v>
      </c>
      <c r="AE15897">
        <f t="shared" si="1025"/>
        <v>1.4157700747490932E-14</v>
      </c>
      <c r="AF15897">
        <f t="shared" si="1023"/>
        <v>8.8344052664343374E-12</v>
      </c>
      <c r="AG15897">
        <f t="shared" si="1024"/>
        <v>2.2503665338136837E-10</v>
      </c>
    </row>
    <row r="15898" spans="30:33" x14ac:dyDescent="0.2">
      <c r="AD15898">
        <f t="shared" si="1022"/>
        <v>15896</v>
      </c>
      <c r="AE15898">
        <f t="shared" si="1025"/>
        <v>1.4135048426294946E-14</v>
      </c>
      <c r="AF15898">
        <f t="shared" si="1023"/>
        <v>8.8202702180080427E-12</v>
      </c>
      <c r="AG15898">
        <f t="shared" si="1024"/>
        <v>2.2469072978438446E-10</v>
      </c>
    </row>
    <row r="15899" spans="30:33" x14ac:dyDescent="0.2">
      <c r="AD15899">
        <f t="shared" si="1022"/>
        <v>15897</v>
      </c>
      <c r="AE15899">
        <f t="shared" si="1025"/>
        <v>1.4112432348812875E-14</v>
      </c>
      <c r="AF15899">
        <f t="shared" si="1023"/>
        <v>8.8061577856592296E-12</v>
      </c>
      <c r="AG15899">
        <f t="shared" si="1024"/>
        <v>2.2434533704907828E-10</v>
      </c>
    </row>
    <row r="15900" spans="30:33" x14ac:dyDescent="0.2">
      <c r="AD15900">
        <f t="shared" si="1022"/>
        <v>15898</v>
      </c>
      <c r="AE15900">
        <f t="shared" si="1025"/>
        <v>1.4089852457054773E-14</v>
      </c>
      <c r="AF15900">
        <f t="shared" si="1023"/>
        <v>8.7920679332021745E-12</v>
      </c>
      <c r="AG15900">
        <f t="shared" si="1024"/>
        <v>2.2400047436225677E-10</v>
      </c>
    </row>
    <row r="15901" spans="30:33" x14ac:dyDescent="0.2">
      <c r="AD15901">
        <f t="shared" si="1022"/>
        <v>15899</v>
      </c>
      <c r="AE15901">
        <f t="shared" si="1025"/>
        <v>1.4067308693123486E-14</v>
      </c>
      <c r="AF15901">
        <f t="shared" si="1023"/>
        <v>8.77800062450905E-12</v>
      </c>
      <c r="AG15901">
        <f t="shared" si="1024"/>
        <v>2.236561409119703E-10</v>
      </c>
    </row>
    <row r="15902" spans="30:33" x14ac:dyDescent="0.2">
      <c r="AD15902">
        <f t="shared" si="1022"/>
        <v>15900</v>
      </c>
      <c r="AE15902">
        <f t="shared" si="1025"/>
        <v>1.4044800999214487E-14</v>
      </c>
      <c r="AF15902">
        <f t="shared" si="1023"/>
        <v>8.7639558235098347E-12</v>
      </c>
      <c r="AG15902">
        <f t="shared" si="1024"/>
        <v>2.2331233588751035E-10</v>
      </c>
    </row>
    <row r="15903" spans="30:33" x14ac:dyDescent="0.2">
      <c r="AD15903">
        <f t="shared" si="1022"/>
        <v>15901</v>
      </c>
      <c r="AE15903">
        <f t="shared" si="1025"/>
        <v>1.4022329317615742E-14</v>
      </c>
      <c r="AF15903">
        <f t="shared" si="1023"/>
        <v>8.7499334941922188E-12</v>
      </c>
      <c r="AG15903">
        <f t="shared" si="1024"/>
        <v>2.2296905847940792E-10</v>
      </c>
    </row>
    <row r="15904" spans="30:33" x14ac:dyDescent="0.2">
      <c r="AD15904">
        <f t="shared" si="1022"/>
        <v>15902</v>
      </c>
      <c r="AE15904">
        <f t="shared" si="1025"/>
        <v>1.3999893590707557E-14</v>
      </c>
      <c r="AF15904">
        <f t="shared" si="1023"/>
        <v>8.7359336006015109E-12</v>
      </c>
      <c r="AG15904">
        <f t="shared" si="1024"/>
        <v>2.2262630787943157E-10</v>
      </c>
    </row>
    <row r="15905" spans="30:33" x14ac:dyDescent="0.2">
      <c r="AD15905">
        <f t="shared" si="1022"/>
        <v>15903</v>
      </c>
      <c r="AE15905">
        <f t="shared" si="1025"/>
        <v>1.3977493760962424E-14</v>
      </c>
      <c r="AF15905">
        <f t="shared" si="1023"/>
        <v>8.7219561068405477E-12</v>
      </c>
      <c r="AG15905">
        <f t="shared" si="1024"/>
        <v>2.2228408328058542E-10</v>
      </c>
    </row>
    <row r="15906" spans="30:33" x14ac:dyDescent="0.2">
      <c r="AD15906">
        <f t="shared" si="1022"/>
        <v>15904</v>
      </c>
      <c r="AE15906">
        <f t="shared" si="1025"/>
        <v>1.3955129770944883E-14</v>
      </c>
      <c r="AF15906">
        <f t="shared" si="1023"/>
        <v>8.7080009770696029E-12</v>
      </c>
      <c r="AG15906">
        <f t="shared" si="1024"/>
        <v>2.2194238387710742E-10</v>
      </c>
    </row>
    <row r="15907" spans="30:33" x14ac:dyDescent="0.2">
      <c r="AD15907">
        <f t="shared" si="1022"/>
        <v>15905</v>
      </c>
      <c r="AE15907">
        <f t="shared" si="1025"/>
        <v>1.3932801563311371E-14</v>
      </c>
      <c r="AF15907">
        <f t="shared" si="1023"/>
        <v>8.6940681755062908E-12</v>
      </c>
      <c r="AG15907">
        <f t="shared" si="1024"/>
        <v>2.2160120886446734E-10</v>
      </c>
    </row>
    <row r="15908" spans="30:33" x14ac:dyDescent="0.2">
      <c r="AD15908">
        <f t="shared" si="1022"/>
        <v>15906</v>
      </c>
      <c r="AE15908">
        <f t="shared" si="1025"/>
        <v>1.3910509080810071E-14</v>
      </c>
      <c r="AF15908">
        <f t="shared" si="1023"/>
        <v>8.6801576664254804E-12</v>
      </c>
      <c r="AG15908">
        <f t="shared" si="1024"/>
        <v>2.2126055743936499E-10</v>
      </c>
    </row>
    <row r="15909" spans="30:33" x14ac:dyDescent="0.2">
      <c r="AD15909">
        <f t="shared" si="1022"/>
        <v>15907</v>
      </c>
      <c r="AE15909">
        <f t="shared" si="1025"/>
        <v>1.3888252266280775E-14</v>
      </c>
      <c r="AF15909">
        <f t="shared" si="1023"/>
        <v>8.6662694141591987E-12</v>
      </c>
      <c r="AG15909">
        <f t="shared" si="1024"/>
        <v>2.2092042879972828E-10</v>
      </c>
    </row>
    <row r="15910" spans="30:33" x14ac:dyDescent="0.2">
      <c r="AD15910">
        <f t="shared" si="1022"/>
        <v>15908</v>
      </c>
      <c r="AE15910">
        <f t="shared" si="1025"/>
        <v>1.3866031062654724E-14</v>
      </c>
      <c r="AF15910">
        <f t="shared" si="1023"/>
        <v>8.6524033830965433E-12</v>
      </c>
      <c r="AG15910">
        <f t="shared" si="1024"/>
        <v>2.2058082214471134E-10</v>
      </c>
    </row>
    <row r="15911" spans="30:33" x14ac:dyDescent="0.2">
      <c r="AD15911">
        <f t="shared" si="1022"/>
        <v>15909</v>
      </c>
      <c r="AE15911">
        <f t="shared" si="1025"/>
        <v>1.3843845412954476E-14</v>
      </c>
      <c r="AF15911">
        <f t="shared" si="1023"/>
        <v>8.6385595376835885E-12</v>
      </c>
      <c r="AG15911">
        <f t="shared" si="1024"/>
        <v>2.2024173667469276E-10</v>
      </c>
    </row>
    <row r="15912" spans="30:33" x14ac:dyDescent="0.2">
      <c r="AD15912">
        <f t="shared" si="1022"/>
        <v>15910</v>
      </c>
      <c r="AE15912">
        <f t="shared" si="1025"/>
        <v>1.3821695260293747E-14</v>
      </c>
      <c r="AF15912">
        <f t="shared" si="1023"/>
        <v>8.6247378424232936E-12</v>
      </c>
      <c r="AG15912">
        <f t="shared" si="1024"/>
        <v>2.1990317159127352E-10</v>
      </c>
    </row>
    <row r="15913" spans="30:33" x14ac:dyDescent="0.2">
      <c r="AD15913">
        <f t="shared" si="1022"/>
        <v>15911</v>
      </c>
      <c r="AE15913">
        <f t="shared" si="1025"/>
        <v>1.3799580547877276E-14</v>
      </c>
      <c r="AF15913">
        <f t="shared" si="1023"/>
        <v>8.6109382618754155E-12</v>
      </c>
      <c r="AG15913">
        <f t="shared" si="1024"/>
        <v>2.1956512609727534E-10</v>
      </c>
    </row>
    <row r="15914" spans="30:33" x14ac:dyDescent="0.2">
      <c r="AD15914">
        <f t="shared" si="1022"/>
        <v>15912</v>
      </c>
      <c r="AE15914">
        <f t="shared" si="1025"/>
        <v>1.377750121900067E-14</v>
      </c>
      <c r="AF15914">
        <f t="shared" si="1023"/>
        <v>8.5971607606564149E-12</v>
      </c>
      <c r="AG15914">
        <f t="shared" si="1024"/>
        <v>2.1922759939673866E-10</v>
      </c>
    </row>
    <row r="15915" spans="30:33" x14ac:dyDescent="0.2">
      <c r="AD15915">
        <f t="shared" si="1022"/>
        <v>15913</v>
      </c>
      <c r="AE15915">
        <f t="shared" si="1025"/>
        <v>1.3755457217050269E-14</v>
      </c>
      <c r="AF15915">
        <f t="shared" si="1023"/>
        <v>8.5834053034393643E-12</v>
      </c>
      <c r="AG15915">
        <f t="shared" si="1024"/>
        <v>2.1889059069492094E-10</v>
      </c>
    </row>
    <row r="15916" spans="30:33" x14ac:dyDescent="0.2">
      <c r="AD15916">
        <f t="shared" si="1022"/>
        <v>15914</v>
      </c>
      <c r="AE15916">
        <f t="shared" si="1025"/>
        <v>1.3733448485502989E-14</v>
      </c>
      <c r="AF15916">
        <f t="shared" si="1023"/>
        <v>8.5696718549538607E-12</v>
      </c>
      <c r="AG15916">
        <f t="shared" si="1024"/>
        <v>2.1855409919829456E-10</v>
      </c>
    </row>
    <row r="15917" spans="30:33" x14ac:dyDescent="0.2">
      <c r="AD15917">
        <f t="shared" si="1022"/>
        <v>15915</v>
      </c>
      <c r="AE15917">
        <f t="shared" si="1025"/>
        <v>1.3711474967926183E-14</v>
      </c>
      <c r="AF15917">
        <f t="shared" si="1023"/>
        <v>8.5559603799859338E-12</v>
      </c>
      <c r="AG15917">
        <f t="shared" si="1024"/>
        <v>2.1821812411454521E-10</v>
      </c>
    </row>
    <row r="15918" spans="30:33" x14ac:dyDescent="0.2">
      <c r="AD15918">
        <f t="shared" si="1022"/>
        <v>15916</v>
      </c>
      <c r="AE15918">
        <f t="shared" si="1025"/>
        <v>1.36895366079775E-14</v>
      </c>
      <c r="AF15918">
        <f t="shared" si="1023"/>
        <v>8.5422708433779565E-12</v>
      </c>
      <c r="AG15918">
        <f t="shared" si="1024"/>
        <v>2.1788266465256991E-10</v>
      </c>
    </row>
    <row r="15919" spans="30:33" x14ac:dyDescent="0.2">
      <c r="AD15919">
        <f t="shared" si="1022"/>
        <v>15917</v>
      </c>
      <c r="AE15919">
        <f t="shared" si="1025"/>
        <v>1.3667633349404737E-14</v>
      </c>
      <c r="AF15919">
        <f t="shared" si="1023"/>
        <v>8.528603210028552E-12</v>
      </c>
      <c r="AG15919">
        <f t="shared" si="1024"/>
        <v>2.1754772002247519E-10</v>
      </c>
    </row>
    <row r="15920" spans="30:33" x14ac:dyDescent="0.2">
      <c r="AD15920">
        <f t="shared" si="1022"/>
        <v>15918</v>
      </c>
      <c r="AE15920">
        <f t="shared" si="1025"/>
        <v>1.3645765136045689E-14</v>
      </c>
      <c r="AF15920">
        <f t="shared" si="1023"/>
        <v>8.5149574448925059E-12</v>
      </c>
      <c r="AG15920">
        <f t="shared" si="1024"/>
        <v>2.1721328943557527E-10</v>
      </c>
    </row>
    <row r="15921" spans="30:33" x14ac:dyDescent="0.2">
      <c r="AD15921">
        <f t="shared" si="1022"/>
        <v>15919</v>
      </c>
      <c r="AE15921">
        <f t="shared" si="1025"/>
        <v>1.3623931911828015E-14</v>
      </c>
      <c r="AF15921">
        <f t="shared" si="1023"/>
        <v>8.5013335129806777E-12</v>
      </c>
      <c r="AG15921">
        <f t="shared" si="1024"/>
        <v>2.1687937210439017E-10</v>
      </c>
    </row>
    <row r="15922" spans="30:33" x14ac:dyDescent="0.2">
      <c r="AD15922">
        <f t="shared" si="1022"/>
        <v>15920</v>
      </c>
      <c r="AE15922">
        <f t="shared" si="1025"/>
        <v>1.360213362076909E-14</v>
      </c>
      <c r="AF15922">
        <f t="shared" si="1023"/>
        <v>8.4877313793599085E-12</v>
      </c>
      <c r="AG15922">
        <f t="shared" si="1024"/>
        <v>2.1654596724264392E-10</v>
      </c>
    </row>
    <row r="15923" spans="30:33" x14ac:dyDescent="0.2">
      <c r="AD15923">
        <f t="shared" si="1022"/>
        <v>15921</v>
      </c>
      <c r="AE15923">
        <f t="shared" si="1025"/>
        <v>1.3580370206975859E-14</v>
      </c>
      <c r="AF15923">
        <f t="shared" si="1023"/>
        <v>8.4741510091529324E-12</v>
      </c>
      <c r="AG15923">
        <f t="shared" si="1024"/>
        <v>2.1621307406526266E-10</v>
      </c>
    </row>
    <row r="15924" spans="30:33" x14ac:dyDescent="0.2">
      <c r="AD15924">
        <f t="shared" si="1022"/>
        <v>15922</v>
      </c>
      <c r="AE15924">
        <f t="shared" si="1025"/>
        <v>1.3558641614644697E-14</v>
      </c>
      <c r="AF15924">
        <f t="shared" si="1023"/>
        <v>8.4605923675382874E-12</v>
      </c>
      <c r="AG15924">
        <f t="shared" si="1024"/>
        <v>2.1588069178837287E-10</v>
      </c>
    </row>
    <row r="15925" spans="30:33" x14ac:dyDescent="0.2">
      <c r="AD15925">
        <f t="shared" si="1022"/>
        <v>15923</v>
      </c>
      <c r="AE15925">
        <f t="shared" si="1025"/>
        <v>1.3536947788061266E-14</v>
      </c>
      <c r="AF15925">
        <f t="shared" si="1023"/>
        <v>8.4470554197502251E-12</v>
      </c>
      <c r="AG15925">
        <f t="shared" si="1024"/>
        <v>2.1554881962929954E-10</v>
      </c>
    </row>
    <row r="15926" spans="30:33" x14ac:dyDescent="0.2">
      <c r="AD15926">
        <f t="shared" si="1022"/>
        <v>15924</v>
      </c>
      <c r="AE15926">
        <f t="shared" si="1025"/>
        <v>1.3515288671600367E-14</v>
      </c>
      <c r="AF15926">
        <f t="shared" si="1023"/>
        <v>8.4335401310786249E-12</v>
      </c>
      <c r="AG15926">
        <f t="shared" si="1024"/>
        <v>2.1521745680656423E-10</v>
      </c>
    </row>
    <row r="15927" spans="30:33" x14ac:dyDescent="0.2">
      <c r="AD15927">
        <f t="shared" si="1022"/>
        <v>15925</v>
      </c>
      <c r="AE15927">
        <f t="shared" si="1025"/>
        <v>1.3493664209725805E-14</v>
      </c>
      <c r="AF15927">
        <f t="shared" si="1023"/>
        <v>8.4200464668688988E-12</v>
      </c>
      <c r="AG15927">
        <f t="shared" si="1024"/>
        <v>2.1488660253988345E-10</v>
      </c>
    </row>
    <row r="15928" spans="30:33" x14ac:dyDescent="0.2">
      <c r="AD15928">
        <f t="shared" si="1022"/>
        <v>15926</v>
      </c>
      <c r="AE15928">
        <f t="shared" si="1025"/>
        <v>1.3472074346990244E-14</v>
      </c>
      <c r="AF15928">
        <f t="shared" si="1023"/>
        <v>8.4065743925219075E-12</v>
      </c>
      <c r="AG15928">
        <f t="shared" si="1024"/>
        <v>2.1455625605016661E-10</v>
      </c>
    </row>
    <row r="15929" spans="30:33" x14ac:dyDescent="0.2">
      <c r="AD15929">
        <f t="shared" si="1022"/>
        <v>15927</v>
      </c>
      <c r="AE15929">
        <f t="shared" si="1025"/>
        <v>1.3450519028035058E-14</v>
      </c>
      <c r="AF15929">
        <f t="shared" si="1023"/>
        <v>8.3931238734938728E-12</v>
      </c>
      <c r="AG15929">
        <f t="shared" si="1024"/>
        <v>2.1422641655951437E-10</v>
      </c>
    </row>
    <row r="15930" spans="30:33" x14ac:dyDescent="0.2">
      <c r="AD15930">
        <f t="shared" si="1022"/>
        <v>15928</v>
      </c>
      <c r="AE15930">
        <f t="shared" si="1025"/>
        <v>1.3428998197590203E-14</v>
      </c>
      <c r="AF15930">
        <f t="shared" si="1023"/>
        <v>8.3796948752962827E-12</v>
      </c>
      <c r="AG15930">
        <f t="shared" si="1024"/>
        <v>2.1389708329121675E-10</v>
      </c>
    </row>
    <row r="15931" spans="30:33" x14ac:dyDescent="0.2">
      <c r="AD15931">
        <f t="shared" si="1022"/>
        <v>15929</v>
      </c>
      <c r="AE15931">
        <f t="shared" si="1025"/>
        <v>1.3407511800474058E-14</v>
      </c>
      <c r="AF15931">
        <f t="shared" si="1023"/>
        <v>8.3662873634958087E-12</v>
      </c>
      <c r="AG15931">
        <f t="shared" si="1024"/>
        <v>2.1356825546975127E-10</v>
      </c>
    </row>
    <row r="15932" spans="30:33" x14ac:dyDescent="0.2">
      <c r="AD15932">
        <f t="shared" si="1022"/>
        <v>15930</v>
      </c>
      <c r="AE15932">
        <f t="shared" si="1025"/>
        <v>1.33860597815933E-14</v>
      </c>
      <c r="AF15932">
        <f t="shared" si="1023"/>
        <v>8.3529013037142155E-12</v>
      </c>
      <c r="AG15932">
        <f t="shared" si="1024"/>
        <v>2.1323993232078128E-10</v>
      </c>
    </row>
    <row r="15933" spans="30:33" x14ac:dyDescent="0.2">
      <c r="AD15933">
        <f t="shared" si="1022"/>
        <v>15931</v>
      </c>
      <c r="AE15933">
        <f t="shared" si="1025"/>
        <v>1.3364642085942751E-14</v>
      </c>
      <c r="AF15933">
        <f t="shared" si="1023"/>
        <v>8.3395366616282719E-12</v>
      </c>
      <c r="AG15933">
        <f t="shared" si="1024"/>
        <v>2.1291211307115396E-10</v>
      </c>
    </row>
    <row r="15934" spans="30:33" x14ac:dyDescent="0.2">
      <c r="AD15934">
        <f t="shared" si="1022"/>
        <v>15932</v>
      </c>
      <c r="AE15934">
        <f t="shared" si="1025"/>
        <v>1.3343258658605242E-14</v>
      </c>
      <c r="AF15934">
        <f t="shared" si="1023"/>
        <v>8.3261934029696657E-12</v>
      </c>
      <c r="AG15934">
        <f t="shared" si="1024"/>
        <v>2.1258479694889872E-10</v>
      </c>
    </row>
    <row r="15935" spans="30:33" x14ac:dyDescent="0.2">
      <c r="AD15935">
        <f t="shared" si="1022"/>
        <v>15933</v>
      </c>
      <c r="AE15935">
        <f t="shared" si="1025"/>
        <v>1.3321909444751471E-14</v>
      </c>
      <c r="AF15935">
        <f t="shared" si="1023"/>
        <v>8.3128714935249141E-12</v>
      </c>
      <c r="AG15935">
        <f t="shared" si="1024"/>
        <v>2.1225798318322519E-10</v>
      </c>
    </row>
    <row r="15936" spans="30:33" x14ac:dyDescent="0.2">
      <c r="AD15936">
        <f t="shared" si="1022"/>
        <v>15934</v>
      </c>
      <c r="AE15936">
        <f t="shared" si="1025"/>
        <v>1.3300594389639869E-14</v>
      </c>
      <c r="AF15936">
        <f t="shared" si="1023"/>
        <v>8.299570899135274E-12</v>
      </c>
      <c r="AG15936">
        <f t="shared" si="1024"/>
        <v>2.1193167100452168E-10</v>
      </c>
    </row>
    <row r="15937" spans="30:33" x14ac:dyDescent="0.2">
      <c r="AD15937">
        <f t="shared" si="1022"/>
        <v>15935</v>
      </c>
      <c r="AE15937">
        <f t="shared" si="1025"/>
        <v>1.3279313438616444E-14</v>
      </c>
      <c r="AF15937">
        <f t="shared" si="1023"/>
        <v>8.2862915856966573E-12</v>
      </c>
      <c r="AG15937">
        <f t="shared" si="1024"/>
        <v>2.1160585964435304E-10</v>
      </c>
    </row>
    <row r="15938" spans="30:33" x14ac:dyDescent="0.2">
      <c r="AD15938">
        <f t="shared" si="1022"/>
        <v>15936</v>
      </c>
      <c r="AE15938">
        <f t="shared" si="1025"/>
        <v>1.3258066537114657E-14</v>
      </c>
      <c r="AF15938">
        <f t="shared" si="1023"/>
        <v>8.2730335191595426E-12</v>
      </c>
      <c r="AG15938">
        <f t="shared" si="1024"/>
        <v>2.1128054833545917E-10</v>
      </c>
    </row>
    <row r="15939" spans="30:33" x14ac:dyDescent="0.2">
      <c r="AD15939">
        <f t="shared" si="1022"/>
        <v>15937</v>
      </c>
      <c r="AE15939">
        <f t="shared" si="1025"/>
        <v>1.3236853630655274E-14</v>
      </c>
      <c r="AF15939">
        <f t="shared" si="1023"/>
        <v>8.2597966655288875E-12</v>
      </c>
      <c r="AG15939">
        <f t="shared" si="1024"/>
        <v>2.1095573631175311E-10</v>
      </c>
    </row>
    <row r="15940" spans="30:33" x14ac:dyDescent="0.2">
      <c r="AD15940">
        <f t="shared" si="1022"/>
        <v>15938</v>
      </c>
      <c r="AE15940">
        <f t="shared" si="1025"/>
        <v>1.3215674664846225E-14</v>
      </c>
      <c r="AF15940">
        <f t="shared" si="1023"/>
        <v>8.2465809908640401E-12</v>
      </c>
      <c r="AG15940">
        <f t="shared" si="1024"/>
        <v>2.1063142280831914E-10</v>
      </c>
    </row>
    <row r="15941" spans="30:33" x14ac:dyDescent="0.2">
      <c r="AD15941">
        <f t="shared" si="1022"/>
        <v>15939</v>
      </c>
      <c r="AE15941">
        <f t="shared" si="1025"/>
        <v>1.3194529585382471E-14</v>
      </c>
      <c r="AF15941">
        <f t="shared" si="1023"/>
        <v>8.233386461278658E-12</v>
      </c>
      <c r="AG15941">
        <f t="shared" si="1024"/>
        <v>2.103076070614112E-10</v>
      </c>
    </row>
    <row r="15942" spans="30:33" x14ac:dyDescent="0.2">
      <c r="AD15942">
        <f t="shared" si="1022"/>
        <v>15940</v>
      </c>
      <c r="AE15942">
        <f t="shared" si="1025"/>
        <v>1.3173418338045859E-14</v>
      </c>
      <c r="AF15942">
        <f t="shared" si="1023"/>
        <v>8.2202130429406116E-12</v>
      </c>
      <c r="AG15942">
        <f t="shared" si="1024"/>
        <v>2.09984288308451E-10</v>
      </c>
    </row>
    <row r="15943" spans="30:33" x14ac:dyDescent="0.2">
      <c r="AD15943">
        <f t="shared" si="1022"/>
        <v>15941</v>
      </c>
      <c r="AE15943">
        <f t="shared" si="1025"/>
        <v>1.3152340868704985E-14</v>
      </c>
      <c r="AF15943">
        <f t="shared" si="1023"/>
        <v>8.2070607020719061E-12</v>
      </c>
      <c r="AG15943">
        <f t="shared" si="1024"/>
        <v>2.0966146578802616E-10</v>
      </c>
    </row>
    <row r="15944" spans="30:33" x14ac:dyDescent="0.2">
      <c r="AD15944">
        <f t="shared" si="1022"/>
        <v>15942</v>
      </c>
      <c r="AE15944">
        <f t="shared" si="1025"/>
        <v>1.3131297123315055E-14</v>
      </c>
      <c r="AF15944">
        <f t="shared" si="1023"/>
        <v>8.1939294049485899E-12</v>
      </c>
      <c r="AG15944">
        <f t="shared" si="1024"/>
        <v>2.0933913873988861E-10</v>
      </c>
    </row>
    <row r="15945" spans="30:33" x14ac:dyDescent="0.2">
      <c r="AD15945">
        <f t="shared" si="1022"/>
        <v>15943</v>
      </c>
      <c r="AE15945">
        <f t="shared" si="1025"/>
        <v>1.311028704791775E-14</v>
      </c>
      <c r="AF15945">
        <f t="shared" si="1023"/>
        <v>8.1808191179006721E-12</v>
      </c>
      <c r="AG15945">
        <f t="shared" si="1024"/>
        <v>2.0901730640495271E-10</v>
      </c>
    </row>
    <row r="15946" spans="30:33" x14ac:dyDescent="0.2">
      <c r="AD15946">
        <f t="shared" si="1022"/>
        <v>15944</v>
      </c>
      <c r="AE15946">
        <f t="shared" si="1025"/>
        <v>1.3089310588641082E-14</v>
      </c>
      <c r="AF15946">
        <f t="shared" si="1023"/>
        <v>8.1677298073120301E-12</v>
      </c>
      <c r="AG15946">
        <f t="shared" si="1024"/>
        <v>2.0869596802529341E-10</v>
      </c>
    </row>
    <row r="15947" spans="30:33" x14ac:dyDescent="0.2">
      <c r="AD15947">
        <f t="shared" si="1022"/>
        <v>15945</v>
      </c>
      <c r="AE15947">
        <f t="shared" si="1025"/>
        <v>1.3068367691699254E-14</v>
      </c>
      <c r="AF15947">
        <f t="shared" si="1023"/>
        <v>8.1546614396203308E-12</v>
      </c>
      <c r="AG15947">
        <f t="shared" si="1024"/>
        <v>2.0837512284414461E-10</v>
      </c>
    </row>
    <row r="15948" spans="30:33" x14ac:dyDescent="0.2">
      <c r="AD15948">
        <f t="shared" si="1022"/>
        <v>15946</v>
      </c>
      <c r="AE15948">
        <f t="shared" si="1025"/>
        <v>1.3047458303392535E-14</v>
      </c>
      <c r="AF15948">
        <f t="shared" si="1023"/>
        <v>8.1416139813169384E-12</v>
      </c>
      <c r="AG15948">
        <f t="shared" si="1024"/>
        <v>2.0805477010589736E-10</v>
      </c>
    </row>
    <row r="15949" spans="30:33" x14ac:dyDescent="0.2">
      <c r="AD15949">
        <f t="shared" si="1022"/>
        <v>15947</v>
      </c>
      <c r="AE15949">
        <f t="shared" si="1025"/>
        <v>1.3026582370107108E-14</v>
      </c>
      <c r="AF15949">
        <f t="shared" si="1023"/>
        <v>8.1285873989468302E-12</v>
      </c>
      <c r="AG15949">
        <f t="shared" si="1024"/>
        <v>2.0773490905609804E-10</v>
      </c>
    </row>
    <row r="15950" spans="30:33" x14ac:dyDescent="0.2">
      <c r="AD15950">
        <f t="shared" si="1022"/>
        <v>15948</v>
      </c>
      <c r="AE15950">
        <f t="shared" si="1025"/>
        <v>1.3005739838314935E-14</v>
      </c>
      <c r="AF15950">
        <f t="shared" si="1023"/>
        <v>8.1155816591085144E-12</v>
      </c>
      <c r="AG15950">
        <f t="shared" si="1024"/>
        <v>2.0741553894144658E-10</v>
      </c>
    </row>
    <row r="15951" spans="30:33" x14ac:dyDescent="0.2">
      <c r="AD15951">
        <f t="shared" si="1022"/>
        <v>15949</v>
      </c>
      <c r="AE15951">
        <f t="shared" si="1025"/>
        <v>1.2984930654573629E-14</v>
      </c>
      <c r="AF15951">
        <f t="shared" si="1023"/>
        <v>8.1025967284539399E-12</v>
      </c>
      <c r="AG15951">
        <f t="shared" si="1024"/>
        <v>2.0709665900979481E-10</v>
      </c>
    </row>
    <row r="15952" spans="30:33" x14ac:dyDescent="0.2">
      <c r="AD15952">
        <f t="shared" ref="AD15952:AD16015" si="1026">AD15951+1</f>
        <v>15950</v>
      </c>
      <c r="AE15952">
        <f t="shared" si="1025"/>
        <v>1.296415476552631E-14</v>
      </c>
      <c r="AF15952">
        <f t="shared" ref="AF15952:AF16015" si="1027">AF15951*$AF$3</f>
        <v>8.0896325736884131E-12</v>
      </c>
      <c r="AG15952">
        <f t="shared" ref="AG15952:AG16015" si="1028">AD15952*AE15952</f>
        <v>2.0677826851014466E-10</v>
      </c>
    </row>
    <row r="15953" spans="30:33" x14ac:dyDescent="0.2">
      <c r="AD15953">
        <f t="shared" si="1026"/>
        <v>15951</v>
      </c>
      <c r="AE15953">
        <f t="shared" si="1025"/>
        <v>1.2943412117901467E-14</v>
      </c>
      <c r="AF15953">
        <f t="shared" si="1027"/>
        <v>8.0766891615705114E-12</v>
      </c>
      <c r="AG15953">
        <f t="shared" si="1028"/>
        <v>2.064603666926463E-10</v>
      </c>
    </row>
    <row r="15954" spans="30:33" x14ac:dyDescent="0.2">
      <c r="AD15954">
        <f t="shared" si="1026"/>
        <v>15952</v>
      </c>
      <c r="AE15954">
        <f t="shared" si="1025"/>
        <v>1.2922702658512825E-14</v>
      </c>
      <c r="AF15954">
        <f t="shared" si="1027"/>
        <v>8.0637664589119975E-12</v>
      </c>
      <c r="AG15954">
        <f t="shared" si="1028"/>
        <v>2.0614295280859657E-10</v>
      </c>
    </row>
    <row r="15955" spans="30:33" x14ac:dyDescent="0.2">
      <c r="AD15955">
        <f t="shared" si="1026"/>
        <v>15953</v>
      </c>
      <c r="AE15955">
        <f t="shared" ref="AE15955:AE16018" si="1029">AF15954*$AE$3</f>
        <v>1.2902026334259202E-14</v>
      </c>
      <c r="AF15955">
        <f t="shared" si="1027"/>
        <v>8.0508644325777382E-12</v>
      </c>
      <c r="AG15955">
        <f t="shared" si="1028"/>
        <v>2.0582602611043706E-10</v>
      </c>
    </row>
    <row r="15956" spans="30:33" x14ac:dyDescent="0.2">
      <c r="AD15956">
        <f t="shared" si="1026"/>
        <v>15954</v>
      </c>
      <c r="AE15956">
        <f t="shared" si="1029"/>
        <v>1.2881383092124386E-14</v>
      </c>
      <c r="AF15956">
        <f t="shared" si="1027"/>
        <v>8.0379830494856142E-12</v>
      </c>
      <c r="AG15956">
        <f t="shared" si="1028"/>
        <v>2.0550958585175246E-10</v>
      </c>
    </row>
    <row r="15957" spans="30:33" x14ac:dyDescent="0.2">
      <c r="AD15957">
        <f t="shared" si="1026"/>
        <v>15955</v>
      </c>
      <c r="AE15957">
        <f t="shared" si="1029"/>
        <v>1.2860772879176989E-14</v>
      </c>
      <c r="AF15957">
        <f t="shared" si="1027"/>
        <v>8.0251222766064362E-12</v>
      </c>
      <c r="AG15957">
        <f t="shared" si="1028"/>
        <v>2.0519363128726887E-10</v>
      </c>
    </row>
    <row r="15958" spans="30:33" x14ac:dyDescent="0.2">
      <c r="AD15958">
        <f t="shared" si="1026"/>
        <v>15956</v>
      </c>
      <c r="AE15958">
        <f t="shared" si="1029"/>
        <v>1.2840195642570304E-14</v>
      </c>
      <c r="AF15958">
        <f t="shared" si="1027"/>
        <v>8.0122820809638654E-12</v>
      </c>
      <c r="AG15958">
        <f t="shared" si="1028"/>
        <v>2.0487816167285178E-10</v>
      </c>
    </row>
    <row r="15959" spans="30:33" x14ac:dyDescent="0.2">
      <c r="AD15959">
        <f t="shared" si="1026"/>
        <v>15957</v>
      </c>
      <c r="AE15959">
        <f t="shared" si="1029"/>
        <v>1.281965132954219E-14</v>
      </c>
      <c r="AF15959">
        <f t="shared" si="1027"/>
        <v>7.9994624296343235E-12</v>
      </c>
      <c r="AG15959">
        <f t="shared" si="1028"/>
        <v>2.0456317626550472E-10</v>
      </c>
    </row>
    <row r="15960" spans="30:33" x14ac:dyDescent="0.2">
      <c r="AD15960">
        <f t="shared" si="1026"/>
        <v>15958</v>
      </c>
      <c r="AE15960">
        <f t="shared" si="1029"/>
        <v>1.2799139887414923E-14</v>
      </c>
      <c r="AF15960">
        <f t="shared" si="1027"/>
        <v>7.9866632897469082E-12</v>
      </c>
      <c r="AG15960">
        <f t="shared" si="1028"/>
        <v>2.0424867432336735E-10</v>
      </c>
    </row>
    <row r="15961" spans="30:33" x14ac:dyDescent="0.2">
      <c r="AD15961">
        <f t="shared" si="1026"/>
        <v>15959</v>
      </c>
      <c r="AE15961">
        <f t="shared" si="1029"/>
        <v>1.2778661263595058E-14</v>
      </c>
      <c r="AF15961">
        <f t="shared" si="1027"/>
        <v>7.9738846284833127E-12</v>
      </c>
      <c r="AG15961">
        <f t="shared" si="1028"/>
        <v>2.0393465510571355E-10</v>
      </c>
    </row>
    <row r="15962" spans="30:33" x14ac:dyDescent="0.2">
      <c r="AD15962">
        <f t="shared" si="1026"/>
        <v>15960</v>
      </c>
      <c r="AE15962">
        <f t="shared" si="1029"/>
        <v>1.2758215405573306E-14</v>
      </c>
      <c r="AF15962">
        <f t="shared" si="1027"/>
        <v>7.9611264130777384E-12</v>
      </c>
      <c r="AG15962">
        <f t="shared" si="1028"/>
        <v>2.0362111787294995E-10</v>
      </c>
    </row>
    <row r="15963" spans="30:33" x14ac:dyDescent="0.2">
      <c r="AD15963">
        <f t="shared" si="1026"/>
        <v>15961</v>
      </c>
      <c r="AE15963">
        <f t="shared" si="1029"/>
        <v>1.2737802260924386E-14</v>
      </c>
      <c r="AF15963">
        <f t="shared" si="1027"/>
        <v>7.9483886108168141E-12</v>
      </c>
      <c r="AG15963">
        <f t="shared" si="1028"/>
        <v>2.0330806188661414E-10</v>
      </c>
    </row>
    <row r="15964" spans="30:33" x14ac:dyDescent="0.2">
      <c r="AD15964">
        <f t="shared" si="1026"/>
        <v>15962</v>
      </c>
      <c r="AE15964">
        <f t="shared" si="1029"/>
        <v>1.2717421777306908E-14</v>
      </c>
      <c r="AF15964">
        <f t="shared" si="1027"/>
        <v>7.9356711890395072E-12</v>
      </c>
      <c r="AG15964">
        <f t="shared" si="1028"/>
        <v>2.0299548640937286E-10</v>
      </c>
    </row>
    <row r="15965" spans="30:33" x14ac:dyDescent="0.2">
      <c r="AD15965">
        <f t="shared" si="1026"/>
        <v>15963</v>
      </c>
      <c r="AE15965">
        <f t="shared" si="1029"/>
        <v>1.2697073902463217E-14</v>
      </c>
      <c r="AF15965">
        <f t="shared" si="1027"/>
        <v>7.922974115137043E-12</v>
      </c>
      <c r="AG15965">
        <f t="shared" si="1028"/>
        <v>2.0268339070502033E-10</v>
      </c>
    </row>
    <row r="15966" spans="30:33" x14ac:dyDescent="0.2">
      <c r="AD15966">
        <f t="shared" si="1026"/>
        <v>15964</v>
      </c>
      <c r="AE15966">
        <f t="shared" si="1029"/>
        <v>1.2676758584219274E-14</v>
      </c>
      <c r="AF15966">
        <f t="shared" si="1027"/>
        <v>7.9102973565528234E-12</v>
      </c>
      <c r="AG15966">
        <f t="shared" si="1028"/>
        <v>2.0237177403847649E-10</v>
      </c>
    </row>
    <row r="15967" spans="30:33" x14ac:dyDescent="0.2">
      <c r="AD15967">
        <f t="shared" si="1026"/>
        <v>15965</v>
      </c>
      <c r="AE15967">
        <f t="shared" si="1029"/>
        <v>1.2656475770484523E-14</v>
      </c>
      <c r="AF15967">
        <f t="shared" si="1027"/>
        <v>7.897640880782339E-12</v>
      </c>
      <c r="AG15967">
        <f t="shared" si="1028"/>
        <v>2.0206063567578542E-10</v>
      </c>
    </row>
    <row r="15968" spans="30:33" x14ac:dyDescent="0.2">
      <c r="AD15968">
        <f t="shared" si="1026"/>
        <v>15966</v>
      </c>
      <c r="AE15968">
        <f t="shared" si="1029"/>
        <v>1.2636225409251748E-14</v>
      </c>
      <c r="AF15968">
        <f t="shared" si="1027"/>
        <v>7.8850046553730873E-12</v>
      </c>
      <c r="AG15968">
        <f t="shared" si="1028"/>
        <v>2.0174997488411341E-10</v>
      </c>
    </row>
    <row r="15969" spans="30:33" x14ac:dyDescent="0.2">
      <c r="AD15969">
        <f t="shared" si="1026"/>
        <v>15967</v>
      </c>
      <c r="AE15969">
        <f t="shared" si="1029"/>
        <v>1.2616007448596945E-14</v>
      </c>
      <c r="AF15969">
        <f t="shared" si="1027"/>
        <v>7.8723886479244893E-12</v>
      </c>
      <c r="AG15969">
        <f t="shared" si="1028"/>
        <v>2.0143979093174741E-10</v>
      </c>
    </row>
    <row r="15970" spans="30:33" x14ac:dyDescent="0.2">
      <c r="AD15970">
        <f t="shared" si="1026"/>
        <v>15968</v>
      </c>
      <c r="AE15970">
        <f t="shared" si="1029"/>
        <v>1.2595821836679188E-14</v>
      </c>
      <c r="AF15970">
        <f t="shared" si="1027"/>
        <v>7.8597928260878104E-12</v>
      </c>
      <c r="AG15970">
        <f t="shared" si="1028"/>
        <v>2.0113008308809327E-10</v>
      </c>
    </row>
    <row r="15971" spans="30:33" x14ac:dyDescent="0.2">
      <c r="AD15971">
        <f t="shared" si="1026"/>
        <v>15969</v>
      </c>
      <c r="AE15971">
        <f t="shared" si="1029"/>
        <v>1.2575668521740502E-14</v>
      </c>
      <c r="AF15971">
        <f t="shared" si="1027"/>
        <v>7.8472171575660693E-12</v>
      </c>
      <c r="AG15971">
        <f t="shared" si="1028"/>
        <v>2.0082085062367407E-10</v>
      </c>
    </row>
    <row r="15972" spans="30:33" x14ac:dyDescent="0.2">
      <c r="AD15972">
        <f t="shared" si="1026"/>
        <v>15970</v>
      </c>
      <c r="AE15972">
        <f t="shared" si="1029"/>
        <v>1.2555547452105717E-14</v>
      </c>
      <c r="AF15972">
        <f t="shared" si="1027"/>
        <v>7.834661610113963E-12</v>
      </c>
      <c r="AG15972">
        <f t="shared" si="1028"/>
        <v>2.0051209281012829E-10</v>
      </c>
    </row>
    <row r="15973" spans="30:33" x14ac:dyDescent="0.2">
      <c r="AD15973">
        <f t="shared" si="1026"/>
        <v>15971</v>
      </c>
      <c r="AE15973">
        <f t="shared" si="1029"/>
        <v>1.2535458576182347E-14</v>
      </c>
      <c r="AF15973">
        <f t="shared" si="1027"/>
        <v>7.8221261515377802E-12</v>
      </c>
      <c r="AG15973">
        <f t="shared" si="1028"/>
        <v>2.0020380892020826E-10</v>
      </c>
    </row>
    <row r="15974" spans="30:33" x14ac:dyDescent="0.2">
      <c r="AD15974">
        <f t="shared" si="1026"/>
        <v>15972</v>
      </c>
      <c r="AE15974">
        <f t="shared" si="1029"/>
        <v>1.2515401842460453E-14</v>
      </c>
      <c r="AF15974">
        <f t="shared" si="1027"/>
        <v>7.8096107496953196E-12</v>
      </c>
      <c r="AG15974">
        <f t="shared" si="1028"/>
        <v>1.9989599822777835E-10</v>
      </c>
    </row>
    <row r="15975" spans="30:33" x14ac:dyDescent="0.2">
      <c r="AD15975">
        <f t="shared" si="1026"/>
        <v>15973</v>
      </c>
      <c r="AE15975">
        <f t="shared" si="1029"/>
        <v>1.2495377199512517E-14</v>
      </c>
      <c r="AF15975">
        <f t="shared" si="1027"/>
        <v>7.7971153724958072E-12</v>
      </c>
      <c r="AG15975">
        <f t="shared" si="1028"/>
        <v>1.9958866000781343E-10</v>
      </c>
    </row>
    <row r="15976" spans="30:33" x14ac:dyDescent="0.2">
      <c r="AD15976">
        <f t="shared" si="1026"/>
        <v>15974</v>
      </c>
      <c r="AE15976">
        <f t="shared" si="1029"/>
        <v>1.2475384595993297E-14</v>
      </c>
      <c r="AF15976">
        <f t="shared" si="1027"/>
        <v>7.784639987899814E-12</v>
      </c>
      <c r="AG15976">
        <f t="shared" si="1028"/>
        <v>1.9928179353639693E-10</v>
      </c>
    </row>
    <row r="15977" spans="30:33" x14ac:dyDescent="0.2">
      <c r="AD15977">
        <f t="shared" si="1026"/>
        <v>15975</v>
      </c>
      <c r="AE15977">
        <f t="shared" si="1029"/>
        <v>1.2455423980639708E-14</v>
      </c>
      <c r="AF15977">
        <f t="shared" si="1027"/>
        <v>7.7721845639191737E-12</v>
      </c>
      <c r="AG15977">
        <f t="shared" si="1028"/>
        <v>1.9897539809071934E-10</v>
      </c>
    </row>
    <row r="15978" spans="30:33" x14ac:dyDescent="0.2">
      <c r="AD15978">
        <f t="shared" si="1026"/>
        <v>15976</v>
      </c>
      <c r="AE15978">
        <f t="shared" si="1029"/>
        <v>1.2435495302270683E-14</v>
      </c>
      <c r="AF15978">
        <f t="shared" si="1027"/>
        <v>7.7597490686169031E-12</v>
      </c>
      <c r="AG15978">
        <f t="shared" si="1028"/>
        <v>1.9866947294907643E-10</v>
      </c>
    </row>
    <row r="15979" spans="30:33" x14ac:dyDescent="0.2">
      <c r="AD15979">
        <f t="shared" si="1026"/>
        <v>15977</v>
      </c>
      <c r="AE15979">
        <f t="shared" si="1029"/>
        <v>1.2415598509787051E-14</v>
      </c>
      <c r="AF15979">
        <f t="shared" si="1027"/>
        <v>7.7473334701071155E-12</v>
      </c>
      <c r="AG15979">
        <f t="shared" si="1028"/>
        <v>1.9836401739086772E-10</v>
      </c>
    </row>
    <row r="15980" spans="30:33" x14ac:dyDescent="0.2">
      <c r="AD15980">
        <f t="shared" si="1026"/>
        <v>15978</v>
      </c>
      <c r="AE15980">
        <f t="shared" si="1029"/>
        <v>1.2395733552171391E-14</v>
      </c>
      <c r="AF15980">
        <f t="shared" si="1027"/>
        <v>7.7349377365549442E-12</v>
      </c>
      <c r="AG15980">
        <f t="shared" si="1028"/>
        <v>1.980590306965945E-10</v>
      </c>
    </row>
    <row r="15981" spans="30:33" x14ac:dyDescent="0.2">
      <c r="AD15981">
        <f t="shared" si="1026"/>
        <v>15979</v>
      </c>
      <c r="AE15981">
        <f t="shared" si="1029"/>
        <v>1.2375900378487916E-14</v>
      </c>
      <c r="AF15981">
        <f t="shared" si="1027"/>
        <v>7.7225618361764557E-12</v>
      </c>
      <c r="AG15981">
        <f t="shared" si="1028"/>
        <v>1.9775451214785841E-10</v>
      </c>
    </row>
    <row r="15982" spans="30:33" x14ac:dyDescent="0.2">
      <c r="AD15982">
        <f t="shared" si="1026"/>
        <v>15980</v>
      </c>
      <c r="AE15982">
        <f t="shared" si="1029"/>
        <v>1.2356098937882335E-14</v>
      </c>
      <c r="AF15982">
        <f t="shared" si="1027"/>
        <v>7.7102057372385734E-12</v>
      </c>
      <c r="AG15982">
        <f t="shared" si="1028"/>
        <v>1.9745046102735972E-10</v>
      </c>
    </row>
    <row r="15983" spans="30:33" x14ac:dyDescent="0.2">
      <c r="AD15983">
        <f t="shared" si="1026"/>
        <v>15981</v>
      </c>
      <c r="AE15983">
        <f t="shared" si="1029"/>
        <v>1.2336329179581723E-14</v>
      </c>
      <c r="AF15983">
        <f t="shared" si="1027"/>
        <v>7.6978694080589907E-12</v>
      </c>
      <c r="AG15983">
        <f t="shared" si="1028"/>
        <v>1.9714687661889552E-10</v>
      </c>
    </row>
    <row r="15984" spans="30:33" x14ac:dyDescent="0.2">
      <c r="AD15984">
        <f t="shared" si="1026"/>
        <v>15982</v>
      </c>
      <c r="AE15984">
        <f t="shared" si="1029"/>
        <v>1.231659105289439E-14</v>
      </c>
      <c r="AF15984">
        <f t="shared" si="1027"/>
        <v>7.6855528170060964E-12</v>
      </c>
      <c r="AG15984">
        <f t="shared" si="1028"/>
        <v>1.9684375820735815E-10</v>
      </c>
    </row>
    <row r="15985" spans="30:33" x14ac:dyDescent="0.2">
      <c r="AD15985">
        <f t="shared" si="1026"/>
        <v>15983</v>
      </c>
      <c r="AE15985">
        <f t="shared" si="1029"/>
        <v>1.2296884507209759E-14</v>
      </c>
      <c r="AF15985">
        <f t="shared" si="1027"/>
        <v>7.6732559324988858E-12</v>
      </c>
      <c r="AG15985">
        <f t="shared" si="1028"/>
        <v>1.9654110507873357E-10</v>
      </c>
    </row>
    <row r="15986" spans="30:33" x14ac:dyDescent="0.2">
      <c r="AD15986">
        <f t="shared" si="1026"/>
        <v>15984</v>
      </c>
      <c r="AE15986">
        <f t="shared" si="1029"/>
        <v>1.2277209491998222E-14</v>
      </c>
      <c r="AF15986">
        <f t="shared" si="1027"/>
        <v>7.6609787230068869E-12</v>
      </c>
      <c r="AG15986">
        <f t="shared" si="1028"/>
        <v>1.9623891652009959E-10</v>
      </c>
    </row>
    <row r="15987" spans="30:33" x14ac:dyDescent="0.2">
      <c r="AD15987">
        <f t="shared" si="1026"/>
        <v>15985</v>
      </c>
      <c r="AE15987">
        <f t="shared" si="1029"/>
        <v>1.2257565956811024E-14</v>
      </c>
      <c r="AF15987">
        <f t="shared" si="1027"/>
        <v>7.6487211570500757E-12</v>
      </c>
      <c r="AG15987">
        <f t="shared" si="1028"/>
        <v>1.9593719181962423E-10</v>
      </c>
    </row>
    <row r="15988" spans="30:33" x14ac:dyDescent="0.2">
      <c r="AD15988">
        <f t="shared" si="1026"/>
        <v>15986</v>
      </c>
      <c r="AE15988">
        <f t="shared" si="1029"/>
        <v>1.2237953851280126E-14</v>
      </c>
      <c r="AF15988">
        <f t="shared" si="1027"/>
        <v>7.6364832031987959E-12</v>
      </c>
      <c r="AG15988">
        <f t="shared" si="1028"/>
        <v>1.956359302665641E-10</v>
      </c>
    </row>
    <row r="15989" spans="30:33" x14ac:dyDescent="0.2">
      <c r="AD15989">
        <f t="shared" si="1026"/>
        <v>15987</v>
      </c>
      <c r="AE15989">
        <f t="shared" si="1029"/>
        <v>1.2218373125118079E-14</v>
      </c>
      <c r="AF15989">
        <f t="shared" si="1027"/>
        <v>7.6242648300736779E-12</v>
      </c>
      <c r="AG15989">
        <f t="shared" si="1028"/>
        <v>1.9533513115126273E-10</v>
      </c>
    </row>
    <row r="15990" spans="30:33" x14ac:dyDescent="0.2">
      <c r="AD15990">
        <f t="shared" si="1026"/>
        <v>15988</v>
      </c>
      <c r="AE15990">
        <f t="shared" si="1029"/>
        <v>1.219882372811789E-14</v>
      </c>
      <c r="AF15990">
        <f t="shared" si="1027"/>
        <v>7.6120660063455598E-12</v>
      </c>
      <c r="AG15990">
        <f t="shared" si="1028"/>
        <v>1.9503479376514883E-10</v>
      </c>
    </row>
    <row r="15991" spans="30:33" x14ac:dyDescent="0.2">
      <c r="AD15991">
        <f t="shared" si="1026"/>
        <v>15989</v>
      </c>
      <c r="AE15991">
        <f t="shared" si="1029"/>
        <v>1.21793056101529E-14</v>
      </c>
      <c r="AF15991">
        <f t="shared" si="1027"/>
        <v>7.5998867007354063E-12</v>
      </c>
      <c r="AG15991">
        <f t="shared" si="1028"/>
        <v>1.9473491740073473E-10</v>
      </c>
    </row>
    <row r="15992" spans="30:33" x14ac:dyDescent="0.2">
      <c r="AD15992">
        <f t="shared" si="1026"/>
        <v>15990</v>
      </c>
      <c r="AE15992">
        <f t="shared" si="1029"/>
        <v>1.2159818721176655E-14</v>
      </c>
      <c r="AF15992">
        <f t="shared" si="1027"/>
        <v>7.5877268820142301E-12</v>
      </c>
      <c r="AG15992">
        <f t="shared" si="1028"/>
        <v>1.9443550135161471E-10</v>
      </c>
    </row>
    <row r="15993" spans="30:33" x14ac:dyDescent="0.2">
      <c r="AD15993">
        <f t="shared" si="1026"/>
        <v>15991</v>
      </c>
      <c r="AE15993">
        <f t="shared" si="1029"/>
        <v>1.2140363011222774E-14</v>
      </c>
      <c r="AF15993">
        <f t="shared" si="1027"/>
        <v>7.5755865190030073E-12</v>
      </c>
      <c r="AG15993">
        <f t="shared" si="1028"/>
        <v>1.9413654491246338E-10</v>
      </c>
    </row>
    <row r="15994" spans="30:33" x14ac:dyDescent="0.2">
      <c r="AD15994">
        <f t="shared" si="1026"/>
        <v>15992</v>
      </c>
      <c r="AE15994">
        <f t="shared" si="1029"/>
        <v>1.2120938430404818E-14</v>
      </c>
      <c r="AF15994">
        <f t="shared" si="1027"/>
        <v>7.5634655805726016E-12</v>
      </c>
      <c r="AG15994">
        <f t="shared" si="1028"/>
        <v>1.9383804737903384E-10</v>
      </c>
    </row>
    <row r="15995" spans="30:33" x14ac:dyDescent="0.2">
      <c r="AD15995">
        <f t="shared" si="1026"/>
        <v>15993</v>
      </c>
      <c r="AE15995">
        <f t="shared" si="1029"/>
        <v>1.2101544928916168E-14</v>
      </c>
      <c r="AF15995">
        <f t="shared" si="1027"/>
        <v>7.5513640356436857E-12</v>
      </c>
      <c r="AG15995">
        <f t="shared" si="1028"/>
        <v>1.9354000804815627E-10</v>
      </c>
    </row>
    <row r="15996" spans="30:33" x14ac:dyDescent="0.2">
      <c r="AD15996">
        <f t="shared" si="1026"/>
        <v>15994</v>
      </c>
      <c r="AE15996">
        <f t="shared" si="1029"/>
        <v>1.2082182457029903E-14</v>
      </c>
      <c r="AF15996">
        <f t="shared" si="1027"/>
        <v>7.5392818531866548E-12</v>
      </c>
      <c r="AG15996">
        <f t="shared" si="1028"/>
        <v>1.9324242621773626E-10</v>
      </c>
    </row>
    <row r="15997" spans="30:33" x14ac:dyDescent="0.2">
      <c r="AD15997">
        <f t="shared" si="1026"/>
        <v>15995</v>
      </c>
      <c r="AE15997">
        <f t="shared" si="1029"/>
        <v>1.2062850965098653E-14</v>
      </c>
      <c r="AF15997">
        <f t="shared" si="1027"/>
        <v>7.527219002221556E-12</v>
      </c>
      <c r="AG15997">
        <f t="shared" si="1028"/>
        <v>1.9294530118675297E-10</v>
      </c>
    </row>
    <row r="15998" spans="30:33" x14ac:dyDescent="0.2">
      <c r="AD15998">
        <f t="shared" si="1026"/>
        <v>15996</v>
      </c>
      <c r="AE15998">
        <f t="shared" si="1029"/>
        <v>1.2043550403554495E-14</v>
      </c>
      <c r="AF15998">
        <f t="shared" si="1027"/>
        <v>7.5151754518180013E-12</v>
      </c>
      <c r="AG15998">
        <f t="shared" si="1028"/>
        <v>1.9264863225525771E-10</v>
      </c>
    </row>
    <row r="15999" spans="30:33" x14ac:dyDescent="0.2">
      <c r="AD15999">
        <f t="shared" si="1026"/>
        <v>15997</v>
      </c>
      <c r="AE15999">
        <f t="shared" si="1029"/>
        <v>1.2024280722908808E-14</v>
      </c>
      <c r="AF15999">
        <f t="shared" si="1027"/>
        <v>7.5031511710950926E-12</v>
      </c>
      <c r="AG15999">
        <f t="shared" si="1028"/>
        <v>1.923524187243722E-10</v>
      </c>
    </row>
    <row r="16000" spans="30:33" x14ac:dyDescent="0.2">
      <c r="AD16000">
        <f t="shared" si="1026"/>
        <v>15998</v>
      </c>
      <c r="AE16000">
        <f t="shared" si="1029"/>
        <v>1.2005041873752154E-14</v>
      </c>
      <c r="AF16000">
        <f t="shared" si="1027"/>
        <v>7.49114612922134E-12</v>
      </c>
      <c r="AG16000">
        <f t="shared" si="1028"/>
        <v>1.9205665989628697E-10</v>
      </c>
    </row>
    <row r="16001" spans="30:33" x14ac:dyDescent="0.2">
      <c r="AD16001">
        <f t="shared" si="1026"/>
        <v>15999</v>
      </c>
      <c r="AE16001">
        <f t="shared" si="1029"/>
        <v>1.198583380675415E-14</v>
      </c>
      <c r="AF16001">
        <f t="shared" si="1027"/>
        <v>7.4791602954145852E-12</v>
      </c>
      <c r="AG16001">
        <f t="shared" si="1028"/>
        <v>1.9176135507425965E-10</v>
      </c>
    </row>
    <row r="16002" spans="30:33" x14ac:dyDescent="0.2">
      <c r="AD16002">
        <f t="shared" si="1026"/>
        <v>16000</v>
      </c>
      <c r="AE16002">
        <f t="shared" si="1029"/>
        <v>1.1966656472663342E-14</v>
      </c>
      <c r="AF16002">
        <f t="shared" si="1027"/>
        <v>7.4671936389419215E-12</v>
      </c>
      <c r="AG16002">
        <f t="shared" si="1028"/>
        <v>1.9146650356261348E-10</v>
      </c>
    </row>
    <row r="16003" spans="30:33" x14ac:dyDescent="0.2">
      <c r="AD16003">
        <f t="shared" si="1026"/>
        <v>16001</v>
      </c>
      <c r="AE16003">
        <f t="shared" si="1029"/>
        <v>1.194750982230708E-14</v>
      </c>
      <c r="AF16003">
        <f t="shared" si="1027"/>
        <v>7.4552461291196139E-12</v>
      </c>
      <c r="AG16003">
        <f t="shared" si="1028"/>
        <v>1.9117210466673559E-10</v>
      </c>
    </row>
    <row r="16004" spans="30:33" x14ac:dyDescent="0.2">
      <c r="AD16004">
        <f t="shared" si="1026"/>
        <v>16002</v>
      </c>
      <c r="AE16004">
        <f t="shared" si="1029"/>
        <v>1.1928393806591387E-14</v>
      </c>
      <c r="AF16004">
        <f t="shared" si="1027"/>
        <v>7.4433177353130218E-12</v>
      </c>
      <c r="AG16004">
        <f t="shared" si="1028"/>
        <v>1.9087815769307538E-10</v>
      </c>
    </row>
    <row r="16005" spans="30:33" x14ac:dyDescent="0.2">
      <c r="AD16005">
        <f t="shared" si="1026"/>
        <v>16003</v>
      </c>
      <c r="AE16005">
        <f t="shared" si="1029"/>
        <v>1.190930837650084E-14</v>
      </c>
      <c r="AF16005">
        <f t="shared" si="1027"/>
        <v>7.4314084269365203E-12</v>
      </c>
      <c r="AG16005">
        <f t="shared" si="1028"/>
        <v>1.9058466194914294E-10</v>
      </c>
    </row>
    <row r="16006" spans="30:33" x14ac:dyDescent="0.2">
      <c r="AD16006">
        <f t="shared" si="1026"/>
        <v>16004</v>
      </c>
      <c r="AE16006">
        <f t="shared" si="1029"/>
        <v>1.1890253483098438E-14</v>
      </c>
      <c r="AF16006">
        <f t="shared" si="1027"/>
        <v>7.4195181734534219E-12</v>
      </c>
      <c r="AG16006">
        <f t="shared" si="1028"/>
        <v>1.9029161674350739E-10</v>
      </c>
    </row>
    <row r="16007" spans="30:33" x14ac:dyDescent="0.2">
      <c r="AD16007">
        <f t="shared" si="1026"/>
        <v>16005</v>
      </c>
      <c r="AE16007">
        <f t="shared" si="1029"/>
        <v>1.1871229077525481E-14</v>
      </c>
      <c r="AF16007">
        <f t="shared" si="1027"/>
        <v>7.4076469443758961E-12</v>
      </c>
      <c r="AG16007">
        <f t="shared" si="1028"/>
        <v>1.8999902138579532E-10</v>
      </c>
    </row>
    <row r="16008" spans="30:33" x14ac:dyDescent="0.2">
      <c r="AD16008">
        <f t="shared" si="1026"/>
        <v>16006</v>
      </c>
      <c r="AE16008">
        <f t="shared" si="1029"/>
        <v>1.185223511100144E-14</v>
      </c>
      <c r="AF16008">
        <f t="shared" si="1027"/>
        <v>7.3957947092648936E-12</v>
      </c>
      <c r="AG16008">
        <f t="shared" si="1028"/>
        <v>1.8970687518668905E-10</v>
      </c>
    </row>
    <row r="16009" spans="30:33" x14ac:dyDescent="0.2">
      <c r="AD16009">
        <f t="shared" si="1026"/>
        <v>16007</v>
      </c>
      <c r="AE16009">
        <f t="shared" si="1029"/>
        <v>1.1833271534823835E-14</v>
      </c>
      <c r="AF16009">
        <f t="shared" si="1027"/>
        <v>7.3839614377300701E-12</v>
      </c>
      <c r="AG16009">
        <f t="shared" si="1028"/>
        <v>1.8941517745792512E-10</v>
      </c>
    </row>
    <row r="16010" spans="30:33" x14ac:dyDescent="0.2">
      <c r="AD16010">
        <f t="shared" si="1026"/>
        <v>16008</v>
      </c>
      <c r="AE16010">
        <f t="shared" si="1029"/>
        <v>1.1814338300368118E-14</v>
      </c>
      <c r="AF16010">
        <f t="shared" si="1027"/>
        <v>7.3721470994297024E-12</v>
      </c>
      <c r="AG16010">
        <f t="shared" si="1028"/>
        <v>1.8912392751229282E-10</v>
      </c>
    </row>
    <row r="16011" spans="30:33" x14ac:dyDescent="0.2">
      <c r="AD16011">
        <f t="shared" si="1026"/>
        <v>16009</v>
      </c>
      <c r="AE16011">
        <f t="shared" si="1029"/>
        <v>1.1795435359087528E-14</v>
      </c>
      <c r="AF16011">
        <f t="shared" si="1027"/>
        <v>7.360351664070614E-12</v>
      </c>
      <c r="AG16011">
        <f t="shared" si="1028"/>
        <v>1.8883312466363225E-10</v>
      </c>
    </row>
    <row r="16012" spans="30:33" x14ac:dyDescent="0.2">
      <c r="AD16012">
        <f t="shared" si="1026"/>
        <v>16010</v>
      </c>
      <c r="AE16012">
        <f t="shared" si="1029"/>
        <v>1.1776562662512988E-14</v>
      </c>
      <c r="AF16012">
        <f t="shared" si="1027"/>
        <v>7.3485751014081011E-12</v>
      </c>
      <c r="AG16012">
        <f t="shared" si="1028"/>
        <v>1.8854276822683293E-10</v>
      </c>
    </row>
    <row r="16013" spans="30:33" x14ac:dyDescent="0.2">
      <c r="AD16013">
        <f t="shared" si="1026"/>
        <v>16011</v>
      </c>
      <c r="AE16013">
        <f t="shared" si="1029"/>
        <v>1.1757720162252967E-14</v>
      </c>
      <c r="AF16013">
        <f t="shared" si="1027"/>
        <v>7.3368173812458481E-12</v>
      </c>
      <c r="AG16013">
        <f t="shared" si="1028"/>
        <v>1.8825285751783224E-10</v>
      </c>
    </row>
    <row r="16014" spans="30:33" x14ac:dyDescent="0.2">
      <c r="AD16014">
        <f t="shared" si="1026"/>
        <v>16012</v>
      </c>
      <c r="AE16014">
        <f t="shared" si="1029"/>
        <v>1.1738907809993363E-14</v>
      </c>
      <c r="AF16014">
        <f t="shared" si="1027"/>
        <v>7.3250784734358536E-12</v>
      </c>
      <c r="AG16014">
        <f t="shared" si="1028"/>
        <v>1.8796339185361373E-10</v>
      </c>
    </row>
    <row r="16015" spans="30:33" x14ac:dyDescent="0.2">
      <c r="AD16015">
        <f t="shared" si="1026"/>
        <v>16013</v>
      </c>
      <c r="AE16015">
        <f t="shared" si="1029"/>
        <v>1.1720125557497371E-14</v>
      </c>
      <c r="AF16015">
        <f t="shared" si="1027"/>
        <v>7.3133583478783562E-12</v>
      </c>
      <c r="AG16015">
        <f t="shared" si="1028"/>
        <v>1.8767437055220539E-10</v>
      </c>
    </row>
    <row r="16016" spans="30:33" x14ac:dyDescent="0.2">
      <c r="AD16016">
        <f t="shared" ref="AD16016:AD16079" si="1030">AD16015+1</f>
        <v>16014</v>
      </c>
      <c r="AE16016">
        <f t="shared" si="1029"/>
        <v>1.1701373356605376E-14</v>
      </c>
      <c r="AF16016">
        <f t="shared" ref="AF16016:AF16079" si="1031">AF16015*$AF$3</f>
        <v>7.3016569745217499E-12</v>
      </c>
      <c r="AG16016">
        <f t="shared" ref="AG16016:AG16079" si="1032">AD16016*AE16016</f>
        <v>1.8738579293267849E-10</v>
      </c>
    </row>
    <row r="16017" spans="30:33" x14ac:dyDescent="0.2">
      <c r="AD16017">
        <f t="shared" si="1030"/>
        <v>16015</v>
      </c>
      <c r="AE16017">
        <f t="shared" si="1029"/>
        <v>1.1682651159234805E-14</v>
      </c>
      <c r="AF16017">
        <f t="shared" si="1031"/>
        <v>7.2899743233625156E-12</v>
      </c>
      <c r="AG16017">
        <f t="shared" si="1032"/>
        <v>1.8709765831514541E-10</v>
      </c>
    </row>
    <row r="16018" spans="30:33" x14ac:dyDescent="0.2">
      <c r="AD16018">
        <f t="shared" si="1030"/>
        <v>16016</v>
      </c>
      <c r="AE16018">
        <f t="shared" si="1029"/>
        <v>1.166395891738003E-14</v>
      </c>
      <c r="AF16018">
        <f t="shared" si="1031"/>
        <v>7.2783103644451359E-12</v>
      </c>
      <c r="AG16018">
        <f t="shared" si="1032"/>
        <v>1.8680996602075856E-10</v>
      </c>
    </row>
    <row r="16019" spans="30:33" x14ac:dyDescent="0.2">
      <c r="AD16019">
        <f t="shared" si="1030"/>
        <v>16017</v>
      </c>
      <c r="AE16019">
        <f t="shared" ref="AE16019:AE16082" si="1033">AF16018*$AE$3</f>
        <v>1.1645296583112223E-14</v>
      </c>
      <c r="AF16019">
        <f t="shared" si="1031"/>
        <v>7.2666650678620236E-12</v>
      </c>
      <c r="AG16019">
        <f t="shared" si="1032"/>
        <v>1.8652271537170846E-10</v>
      </c>
    </row>
    <row r="16020" spans="30:33" x14ac:dyDescent="0.2">
      <c r="AD16020">
        <f t="shared" si="1030"/>
        <v>16018</v>
      </c>
      <c r="AE16020">
        <f t="shared" si="1033"/>
        <v>1.1626664108579244E-14</v>
      </c>
      <c r="AF16020">
        <f t="shared" si="1031"/>
        <v>7.2550384037534439E-12</v>
      </c>
      <c r="AG16020">
        <f t="shared" si="1032"/>
        <v>1.8623590569122231E-10</v>
      </c>
    </row>
    <row r="16021" spans="30:33" x14ac:dyDescent="0.2">
      <c r="AD16021">
        <f t="shared" si="1030"/>
        <v>16019</v>
      </c>
      <c r="AE16021">
        <f t="shared" si="1033"/>
        <v>1.1608061446005515E-14</v>
      </c>
      <c r="AF16021">
        <f t="shared" si="1031"/>
        <v>7.2434303423074378E-12</v>
      </c>
      <c r="AG16021">
        <f t="shared" si="1032"/>
        <v>1.8594953630356234E-10</v>
      </c>
    </row>
    <row r="16022" spans="30:33" x14ac:dyDescent="0.2">
      <c r="AD16022">
        <f t="shared" si="1030"/>
        <v>16020</v>
      </c>
      <c r="AE16022">
        <f t="shared" si="1033"/>
        <v>1.1589488547691905E-14</v>
      </c>
      <c r="AF16022">
        <f t="shared" si="1031"/>
        <v>7.2318408537597452E-12</v>
      </c>
      <c r="AG16022">
        <f t="shared" si="1032"/>
        <v>1.8566360653402432E-10</v>
      </c>
    </row>
    <row r="16023" spans="30:33" x14ac:dyDescent="0.2">
      <c r="AD16023">
        <f t="shared" si="1030"/>
        <v>16021</v>
      </c>
      <c r="AE16023">
        <f t="shared" si="1033"/>
        <v>1.1570945366015598E-14</v>
      </c>
      <c r="AF16023">
        <f t="shared" si="1031"/>
        <v>7.2202699083937291E-12</v>
      </c>
      <c r="AG16023">
        <f t="shared" si="1032"/>
        <v>1.8537811570893588E-10</v>
      </c>
    </row>
    <row r="16024" spans="30:33" x14ac:dyDescent="0.2">
      <c r="AD16024">
        <f t="shared" si="1030"/>
        <v>16022</v>
      </c>
      <c r="AE16024">
        <f t="shared" si="1033"/>
        <v>1.1552431853429971E-14</v>
      </c>
      <c r="AF16024">
        <f t="shared" si="1031"/>
        <v>7.2087174765402989E-12</v>
      </c>
      <c r="AG16024">
        <f t="shared" si="1032"/>
        <v>1.8509306315565499E-10</v>
      </c>
    </row>
    <row r="16025" spans="30:33" x14ac:dyDescent="0.2">
      <c r="AD16025">
        <f t="shared" si="1030"/>
        <v>16023</v>
      </c>
      <c r="AE16025">
        <f t="shared" si="1033"/>
        <v>1.1533947962464483E-14</v>
      </c>
      <c r="AF16025">
        <f t="shared" si="1031"/>
        <v>7.1971835285778343E-12</v>
      </c>
      <c r="AG16025">
        <f t="shared" si="1032"/>
        <v>1.8480844820256843E-10</v>
      </c>
    </row>
    <row r="16026" spans="30:33" x14ac:dyDescent="0.2">
      <c r="AD16026">
        <f t="shared" si="1030"/>
        <v>16024</v>
      </c>
      <c r="AE16026">
        <f t="shared" si="1033"/>
        <v>1.1515493645724539E-14</v>
      </c>
      <c r="AF16026">
        <f t="shared" si="1031"/>
        <v>7.1856680349321096E-12</v>
      </c>
      <c r="AG16026">
        <f t="shared" si="1032"/>
        <v>1.8452427017909003E-10</v>
      </c>
    </row>
    <row r="16027" spans="30:33" x14ac:dyDescent="0.2">
      <c r="AD16027">
        <f t="shared" si="1030"/>
        <v>16025</v>
      </c>
      <c r="AE16027">
        <f t="shared" si="1033"/>
        <v>1.1497068855891381E-14</v>
      </c>
      <c r="AF16027">
        <f t="shared" si="1031"/>
        <v>7.1741709660762181E-12</v>
      </c>
      <c r="AG16027">
        <f t="shared" si="1032"/>
        <v>1.8424052841565939E-10</v>
      </c>
    </row>
    <row r="16028" spans="30:33" x14ac:dyDescent="0.2">
      <c r="AD16028">
        <f t="shared" si="1030"/>
        <v>16026</v>
      </c>
      <c r="AE16028">
        <f t="shared" si="1033"/>
        <v>1.1478673545721955E-14</v>
      </c>
      <c r="AF16028">
        <f t="shared" si="1031"/>
        <v>7.1626922925304962E-12</v>
      </c>
      <c r="AG16028">
        <f t="shared" si="1032"/>
        <v>1.8395722224374005E-10</v>
      </c>
    </row>
    <row r="16029" spans="30:33" x14ac:dyDescent="0.2">
      <c r="AD16029">
        <f t="shared" si="1030"/>
        <v>16027</v>
      </c>
      <c r="AE16029">
        <f t="shared" si="1033"/>
        <v>1.1460307668048799E-14</v>
      </c>
      <c r="AF16029">
        <f t="shared" si="1031"/>
        <v>7.1512319848624473E-12</v>
      </c>
      <c r="AG16029">
        <f t="shared" si="1032"/>
        <v>1.8367435099581809E-10</v>
      </c>
    </row>
    <row r="16030" spans="30:33" x14ac:dyDescent="0.2">
      <c r="AD16030">
        <f t="shared" si="1030"/>
        <v>16028</v>
      </c>
      <c r="AE16030">
        <f t="shared" si="1033"/>
        <v>1.1441971175779921E-14</v>
      </c>
      <c r="AF16030">
        <f t="shared" si="1031"/>
        <v>7.1397900136866667E-12</v>
      </c>
      <c r="AG16030">
        <f t="shared" si="1032"/>
        <v>1.8339191400540056E-10</v>
      </c>
    </row>
    <row r="16031" spans="30:33" x14ac:dyDescent="0.2">
      <c r="AD16031">
        <f t="shared" si="1030"/>
        <v>16029</v>
      </c>
      <c r="AE16031">
        <f t="shared" si="1033"/>
        <v>1.1423664021898671E-14</v>
      </c>
      <c r="AF16031">
        <f t="shared" si="1031"/>
        <v>7.1283663496647674E-12</v>
      </c>
      <c r="AG16031">
        <f t="shared" si="1032"/>
        <v>1.8310991060701381E-10</v>
      </c>
    </row>
    <row r="16032" spans="30:33" x14ac:dyDescent="0.2">
      <c r="AD16032">
        <f t="shared" si="1030"/>
        <v>16030</v>
      </c>
      <c r="AE16032">
        <f t="shared" si="1033"/>
        <v>1.1405386159463633E-14</v>
      </c>
      <c r="AF16032">
        <f t="shared" si="1031"/>
        <v>7.1169609635053033E-12</v>
      </c>
      <c r="AG16032">
        <f t="shared" si="1032"/>
        <v>1.8282834013620204E-10</v>
      </c>
    </row>
    <row r="16033" spans="30:33" x14ac:dyDescent="0.2">
      <c r="AD16033">
        <f t="shared" si="1030"/>
        <v>16031</v>
      </c>
      <c r="AE16033">
        <f t="shared" si="1033"/>
        <v>1.1387137541608491E-14</v>
      </c>
      <c r="AF16033">
        <f t="shared" si="1031"/>
        <v>7.1055738259636947E-12</v>
      </c>
      <c r="AG16033">
        <f t="shared" si="1032"/>
        <v>1.8254720192952572E-10</v>
      </c>
    </row>
    <row r="16034" spans="30:33" x14ac:dyDescent="0.2">
      <c r="AD16034">
        <f t="shared" si="1030"/>
        <v>16032</v>
      </c>
      <c r="AE16034">
        <f t="shared" si="1033"/>
        <v>1.1368918121541916E-14</v>
      </c>
      <c r="AF16034">
        <f t="shared" si="1031"/>
        <v>7.0942049078421526E-12</v>
      </c>
      <c r="AG16034">
        <f t="shared" si="1032"/>
        <v>1.8226649532455998E-10</v>
      </c>
    </row>
    <row r="16035" spans="30:33" x14ac:dyDescent="0.2">
      <c r="AD16035">
        <f t="shared" si="1030"/>
        <v>16033</v>
      </c>
      <c r="AE16035">
        <f t="shared" si="1033"/>
        <v>1.135072785254745E-14</v>
      </c>
      <c r="AF16035">
        <f t="shared" si="1031"/>
        <v>7.0828541799896046E-12</v>
      </c>
      <c r="AG16035">
        <f t="shared" si="1032"/>
        <v>1.8198621965989326E-10</v>
      </c>
    </row>
    <row r="16036" spans="30:33" x14ac:dyDescent="0.2">
      <c r="AD16036">
        <f t="shared" si="1030"/>
        <v>16034</v>
      </c>
      <c r="AE16036">
        <f t="shared" si="1033"/>
        <v>1.1332566687983373E-14</v>
      </c>
      <c r="AF16036">
        <f t="shared" si="1031"/>
        <v>7.0715216133016207E-12</v>
      </c>
      <c r="AG16036">
        <f t="shared" si="1032"/>
        <v>1.8170637427512539E-10</v>
      </c>
    </row>
    <row r="16037" spans="30:33" x14ac:dyDescent="0.2">
      <c r="AD16037">
        <f t="shared" si="1030"/>
        <v>16035</v>
      </c>
      <c r="AE16037">
        <f t="shared" si="1033"/>
        <v>1.1314434581282599E-14</v>
      </c>
      <c r="AF16037">
        <f t="shared" si="1031"/>
        <v>7.060207178720338E-12</v>
      </c>
      <c r="AG16037">
        <f t="shared" si="1032"/>
        <v>1.8142695851086646E-10</v>
      </c>
    </row>
    <row r="16038" spans="30:33" x14ac:dyDescent="0.2">
      <c r="AD16038">
        <f t="shared" si="1030"/>
        <v>16036</v>
      </c>
      <c r="AE16038">
        <f t="shared" si="1033"/>
        <v>1.1296331485952546E-14</v>
      </c>
      <c r="AF16038">
        <f t="shared" si="1031"/>
        <v>7.0489108472343852E-12</v>
      </c>
      <c r="AG16038">
        <f t="shared" si="1032"/>
        <v>1.8114797170873503E-10</v>
      </c>
    </row>
    <row r="16039" spans="30:33" x14ac:dyDescent="0.2">
      <c r="AD16039">
        <f t="shared" si="1030"/>
        <v>16037</v>
      </c>
      <c r="AE16039">
        <f t="shared" si="1033"/>
        <v>1.1278257355575022E-14</v>
      </c>
      <c r="AF16039">
        <f t="shared" si="1031"/>
        <v>7.0376325898788095E-12</v>
      </c>
      <c r="AG16039">
        <f t="shared" si="1032"/>
        <v>1.8086941321135662E-10</v>
      </c>
    </row>
    <row r="16040" spans="30:33" x14ac:dyDescent="0.2">
      <c r="AD16040">
        <f t="shared" si="1030"/>
        <v>16038</v>
      </c>
      <c r="AE16040">
        <f t="shared" si="1033"/>
        <v>1.12602121438061E-14</v>
      </c>
      <c r="AF16040">
        <f t="shared" si="1031"/>
        <v>7.0263723777350035E-12</v>
      </c>
      <c r="AG16040">
        <f t="shared" si="1032"/>
        <v>1.8059128236236223E-10</v>
      </c>
    </row>
    <row r="16041" spans="30:33" x14ac:dyDescent="0.2">
      <c r="AD16041">
        <f t="shared" si="1030"/>
        <v>16039</v>
      </c>
      <c r="AE16041">
        <f t="shared" si="1033"/>
        <v>1.1242195804376011E-14</v>
      </c>
      <c r="AF16041">
        <f t="shared" si="1031"/>
        <v>7.0151301819306268E-12</v>
      </c>
      <c r="AG16041">
        <f t="shared" si="1032"/>
        <v>1.8031357850638685E-10</v>
      </c>
    </row>
    <row r="16042" spans="30:33" x14ac:dyDescent="0.2">
      <c r="AD16042">
        <f t="shared" si="1030"/>
        <v>16040</v>
      </c>
      <c r="AE16042">
        <f t="shared" si="1033"/>
        <v>1.1224208291089008E-14</v>
      </c>
      <c r="AF16042">
        <f t="shared" si="1031"/>
        <v>7.0039059736395378E-12</v>
      </c>
      <c r="AG16042">
        <f t="shared" si="1032"/>
        <v>1.8003630098906768E-10</v>
      </c>
    </row>
    <row r="16043" spans="30:33" x14ac:dyDescent="0.2">
      <c r="AD16043">
        <f t="shared" si="1030"/>
        <v>16041</v>
      </c>
      <c r="AE16043">
        <f t="shared" si="1033"/>
        <v>1.1206249557823265E-14</v>
      </c>
      <c r="AF16043">
        <f t="shared" si="1031"/>
        <v>6.9926997240817141E-12</v>
      </c>
      <c r="AG16043">
        <f t="shared" si="1032"/>
        <v>1.79759449157043E-10</v>
      </c>
    </row>
    <row r="16044" spans="30:33" x14ac:dyDescent="0.2">
      <c r="AD16044">
        <f t="shared" si="1030"/>
        <v>16042</v>
      </c>
      <c r="AE16044">
        <f t="shared" si="1033"/>
        <v>1.1188319558530747E-14</v>
      </c>
      <c r="AF16044">
        <f t="shared" si="1031"/>
        <v>6.9815114045231833E-12</v>
      </c>
      <c r="AG16044">
        <f t="shared" si="1032"/>
        <v>1.7948302235795024E-10</v>
      </c>
    </row>
    <row r="16045" spans="30:33" x14ac:dyDescent="0.2">
      <c r="AD16045">
        <f t="shared" si="1030"/>
        <v>16043</v>
      </c>
      <c r="AE16045">
        <f t="shared" si="1033"/>
        <v>1.1170418247237098E-14</v>
      </c>
      <c r="AF16045">
        <f t="shared" si="1031"/>
        <v>6.9703409862759461E-12</v>
      </c>
      <c r="AG16045">
        <f t="shared" si="1032"/>
        <v>1.7920701994042478E-10</v>
      </c>
    </row>
    <row r="16046" spans="30:33" x14ac:dyDescent="0.2">
      <c r="AD16046">
        <f t="shared" si="1030"/>
        <v>16044</v>
      </c>
      <c r="AE16046">
        <f t="shared" si="1033"/>
        <v>1.1152545578041518E-14</v>
      </c>
      <c r="AF16046">
        <f t="shared" si="1031"/>
        <v>6.9591884406979043E-12</v>
      </c>
      <c r="AG16046">
        <f t="shared" si="1032"/>
        <v>1.7893144125409812E-10</v>
      </c>
    </row>
    <row r="16047" spans="30:33" x14ac:dyDescent="0.2">
      <c r="AD16047">
        <f t="shared" si="1030"/>
        <v>16045</v>
      </c>
      <c r="AE16047">
        <f t="shared" si="1033"/>
        <v>1.1134701505116653E-14</v>
      </c>
      <c r="AF16047">
        <f t="shared" si="1031"/>
        <v>6.9480537391927878E-12</v>
      </c>
      <c r="AG16047">
        <f t="shared" si="1032"/>
        <v>1.786562856495967E-10</v>
      </c>
    </row>
    <row r="16048" spans="30:33" x14ac:dyDescent="0.2">
      <c r="AD16048">
        <f t="shared" si="1030"/>
        <v>16046</v>
      </c>
      <c r="AE16048">
        <f t="shared" si="1033"/>
        <v>1.1116885982708465E-14</v>
      </c>
      <c r="AF16048">
        <f t="shared" si="1031"/>
        <v>6.9369368532100787E-12</v>
      </c>
      <c r="AG16048">
        <f t="shared" si="1032"/>
        <v>1.7838155247854004E-10</v>
      </c>
    </row>
    <row r="16049" spans="30:33" x14ac:dyDescent="0.2">
      <c r="AD16049">
        <f t="shared" si="1030"/>
        <v>16047</v>
      </c>
      <c r="AE16049">
        <f t="shared" si="1033"/>
        <v>1.1099098965136131E-14</v>
      </c>
      <c r="AF16049">
        <f t="shared" si="1031"/>
        <v>6.9258377542449425E-12</v>
      </c>
      <c r="AG16049">
        <f t="shared" si="1032"/>
        <v>1.7810724109353949E-10</v>
      </c>
    </row>
    <row r="16050" spans="30:33" x14ac:dyDescent="0.2">
      <c r="AD16050">
        <f t="shared" si="1030"/>
        <v>16048</v>
      </c>
      <c r="AE16050">
        <f t="shared" si="1033"/>
        <v>1.1081340406791913E-14</v>
      </c>
      <c r="AF16050">
        <f t="shared" si="1031"/>
        <v>6.9147564138381503E-12</v>
      </c>
      <c r="AG16050">
        <f t="shared" si="1032"/>
        <v>1.7783335084819661E-10</v>
      </c>
    </row>
    <row r="16051" spans="30:33" x14ac:dyDescent="0.2">
      <c r="AD16051">
        <f t="shared" si="1030"/>
        <v>16049</v>
      </c>
      <c r="AE16051">
        <f t="shared" si="1033"/>
        <v>1.1063610262141045E-14</v>
      </c>
      <c r="AF16051">
        <f t="shared" si="1031"/>
        <v>6.9036928035760093E-12</v>
      </c>
      <c r="AG16051">
        <f t="shared" si="1032"/>
        <v>1.7755988109710163E-10</v>
      </c>
    </row>
    <row r="16052" spans="30:33" x14ac:dyDescent="0.2">
      <c r="AD16052">
        <f t="shared" si="1030"/>
        <v>16050</v>
      </c>
      <c r="AE16052">
        <f t="shared" si="1033"/>
        <v>1.104590848572162E-14</v>
      </c>
      <c r="AF16052">
        <f t="shared" si="1031"/>
        <v>6.8926468950902876E-12</v>
      </c>
      <c r="AG16052">
        <f t="shared" si="1032"/>
        <v>1.7728683119583199E-10</v>
      </c>
    </row>
    <row r="16053" spans="30:33" x14ac:dyDescent="0.2">
      <c r="AD16053">
        <f t="shared" si="1030"/>
        <v>16051</v>
      </c>
      <c r="AE16053">
        <f t="shared" si="1033"/>
        <v>1.1028235032144465E-14</v>
      </c>
      <c r="AF16053">
        <f t="shared" si="1031"/>
        <v>6.8816186600581426E-12</v>
      </c>
      <c r="AG16053">
        <f t="shared" si="1032"/>
        <v>1.770142005009508E-10</v>
      </c>
    </row>
    <row r="16054" spans="30:33" x14ac:dyDescent="0.2">
      <c r="AD16054">
        <f t="shared" si="1030"/>
        <v>16052</v>
      </c>
      <c r="AE16054">
        <f t="shared" si="1033"/>
        <v>1.1010589856093034E-14</v>
      </c>
      <c r="AF16054">
        <f t="shared" si="1031"/>
        <v>6.8706080702020496E-12</v>
      </c>
      <c r="AG16054">
        <f t="shared" si="1032"/>
        <v>1.7674198837000537E-10</v>
      </c>
    </row>
    <row r="16055" spans="30:33" x14ac:dyDescent="0.2">
      <c r="AD16055">
        <f t="shared" si="1030"/>
        <v>16053</v>
      </c>
      <c r="AE16055">
        <f t="shared" si="1033"/>
        <v>1.0992972912323284E-14</v>
      </c>
      <c r="AF16055">
        <f t="shared" si="1031"/>
        <v>6.859615097289726E-12</v>
      </c>
      <c r="AG16055">
        <f t="shared" si="1032"/>
        <v>1.7647019416152569E-10</v>
      </c>
    </row>
    <row r="16056" spans="30:33" x14ac:dyDescent="0.2">
      <c r="AD16056">
        <f t="shared" si="1030"/>
        <v>16054</v>
      </c>
      <c r="AE16056">
        <f t="shared" si="1033"/>
        <v>1.0975384155663566E-14</v>
      </c>
      <c r="AF16056">
        <f t="shared" si="1031"/>
        <v>6.8486397131340618E-12</v>
      </c>
      <c r="AG16056">
        <f t="shared" si="1032"/>
        <v>1.7619881723502288E-10</v>
      </c>
    </row>
    <row r="16057" spans="30:33" x14ac:dyDescent="0.2">
      <c r="AD16057">
        <f t="shared" si="1030"/>
        <v>16055</v>
      </c>
      <c r="AE16057">
        <f t="shared" si="1033"/>
        <v>1.0957823541014504E-14</v>
      </c>
      <c r="AF16057">
        <f t="shared" si="1031"/>
        <v>6.8376818895930471E-12</v>
      </c>
      <c r="AG16057">
        <f t="shared" si="1032"/>
        <v>1.7592785695098787E-10</v>
      </c>
    </row>
    <row r="16058" spans="30:33" x14ac:dyDescent="0.2">
      <c r="AD16058">
        <f t="shared" si="1030"/>
        <v>16056</v>
      </c>
      <c r="AE16058">
        <f t="shared" si="1033"/>
        <v>1.094029102334888E-14</v>
      </c>
      <c r="AF16058">
        <f t="shared" si="1031"/>
        <v>6.8267415985696983E-12</v>
      </c>
      <c r="AG16058">
        <f t="shared" si="1032"/>
        <v>1.7565731267088961E-10</v>
      </c>
    </row>
    <row r="16059" spans="30:33" x14ac:dyDescent="0.2">
      <c r="AD16059">
        <f t="shared" si="1030"/>
        <v>16057</v>
      </c>
      <c r="AE16059">
        <f t="shared" si="1033"/>
        <v>1.0922786557711522E-14</v>
      </c>
      <c r="AF16059">
        <f t="shared" si="1031"/>
        <v>6.8158188120119861E-12</v>
      </c>
      <c r="AG16059">
        <f t="shared" si="1032"/>
        <v>1.753871837571739E-10</v>
      </c>
    </row>
    <row r="16060" spans="30:33" x14ac:dyDescent="0.2">
      <c r="AD16060">
        <f t="shared" si="1030"/>
        <v>16058</v>
      </c>
      <c r="AE16060">
        <f t="shared" si="1033"/>
        <v>1.0905310099219182E-14</v>
      </c>
      <c r="AF16060">
        <f t="shared" si="1031"/>
        <v>6.8049135019127666E-12</v>
      </c>
      <c r="AG16060">
        <f t="shared" si="1032"/>
        <v>1.7511746957326162E-10</v>
      </c>
    </row>
    <row r="16061" spans="30:33" x14ac:dyDescent="0.2">
      <c r="AD16061">
        <f t="shared" si="1030"/>
        <v>16059</v>
      </c>
      <c r="AE16061">
        <f t="shared" si="1033"/>
        <v>1.0887861603060432E-14</v>
      </c>
      <c r="AF16061">
        <f t="shared" si="1031"/>
        <v>6.7940256403097057E-12</v>
      </c>
      <c r="AG16061">
        <f t="shared" si="1032"/>
        <v>1.7484816948354747E-10</v>
      </c>
    </row>
    <row r="16062" spans="30:33" x14ac:dyDescent="0.2">
      <c r="AD16062">
        <f t="shared" si="1030"/>
        <v>16060</v>
      </c>
      <c r="AE16062">
        <f t="shared" si="1033"/>
        <v>1.0870441024495534E-14</v>
      </c>
      <c r="AF16062">
        <f t="shared" si="1031"/>
        <v>6.7831551992852097E-12</v>
      </c>
      <c r="AG16062">
        <f t="shared" si="1032"/>
        <v>1.7457928285339828E-10</v>
      </c>
    </row>
    <row r="16063" spans="30:33" x14ac:dyDescent="0.2">
      <c r="AD16063">
        <f t="shared" si="1030"/>
        <v>16061</v>
      </c>
      <c r="AE16063">
        <f t="shared" si="1033"/>
        <v>1.085304831885634E-14</v>
      </c>
      <c r="AF16063">
        <f t="shared" si="1031"/>
        <v>6.7723021509663527E-12</v>
      </c>
      <c r="AG16063">
        <f t="shared" si="1032"/>
        <v>1.7431080904915168E-10</v>
      </c>
    </row>
    <row r="16064" spans="30:33" x14ac:dyDescent="0.2">
      <c r="AD16064">
        <f t="shared" si="1030"/>
        <v>16062</v>
      </c>
      <c r="AE16064">
        <f t="shared" si="1033"/>
        <v>1.0835683441546169E-14</v>
      </c>
      <c r="AF16064">
        <f t="shared" si="1031"/>
        <v>6.7614664675248062E-12</v>
      </c>
      <c r="AG16064">
        <f t="shared" si="1032"/>
        <v>1.7404274743811457E-10</v>
      </c>
    </row>
    <row r="16065" spans="30:33" x14ac:dyDescent="0.2">
      <c r="AD16065">
        <f t="shared" si="1030"/>
        <v>16063</v>
      </c>
      <c r="AE16065">
        <f t="shared" si="1033"/>
        <v>1.0818346348039694E-14</v>
      </c>
      <c r="AF16065">
        <f t="shared" si="1031"/>
        <v>6.7506481211767666E-12</v>
      </c>
      <c r="AG16065">
        <f t="shared" si="1032"/>
        <v>1.737750973885616E-10</v>
      </c>
    </row>
    <row r="16066" spans="30:33" x14ac:dyDescent="0.2">
      <c r="AD16066">
        <f t="shared" si="1030"/>
        <v>16064</v>
      </c>
      <c r="AE16066">
        <f t="shared" si="1033"/>
        <v>1.0801036993882832E-14</v>
      </c>
      <c r="AF16066">
        <f t="shared" si="1031"/>
        <v>6.7398470841828831E-12</v>
      </c>
      <c r="AG16066">
        <f t="shared" si="1032"/>
        <v>1.735078582697338E-10</v>
      </c>
    </row>
    <row r="16067" spans="30:33" x14ac:dyDescent="0.2">
      <c r="AD16067">
        <f t="shared" si="1030"/>
        <v>16065</v>
      </c>
      <c r="AE16067">
        <f t="shared" si="1033"/>
        <v>1.0783755334692618E-14</v>
      </c>
      <c r="AF16067">
        <f t="shared" si="1031"/>
        <v>6.7290633288481899E-12</v>
      </c>
      <c r="AG16067">
        <f t="shared" si="1032"/>
        <v>1.732410294518369E-10</v>
      </c>
    </row>
    <row r="16068" spans="30:33" x14ac:dyDescent="0.2">
      <c r="AD16068">
        <f t="shared" si="1030"/>
        <v>16066</v>
      </c>
      <c r="AE16068">
        <f t="shared" si="1033"/>
        <v>1.0766501326157108E-14</v>
      </c>
      <c r="AF16068">
        <f t="shared" si="1031"/>
        <v>6.7182968275220328E-12</v>
      </c>
      <c r="AG16068">
        <f t="shared" si="1032"/>
        <v>1.7297461030604011E-10</v>
      </c>
    </row>
    <row r="16069" spans="30:33" x14ac:dyDescent="0.2">
      <c r="AD16069">
        <f t="shared" si="1030"/>
        <v>16067</v>
      </c>
      <c r="AE16069">
        <f t="shared" si="1033"/>
        <v>1.0749274924035258E-14</v>
      </c>
      <c r="AF16069">
        <f t="shared" si="1031"/>
        <v>6.7075475525979972E-12</v>
      </c>
      <c r="AG16069">
        <f t="shared" si="1032"/>
        <v>1.7270860020447448E-10</v>
      </c>
    </row>
    <row r="16070" spans="30:33" x14ac:dyDescent="0.2">
      <c r="AD16070">
        <f t="shared" si="1030"/>
        <v>16068</v>
      </c>
      <c r="AE16070">
        <f t="shared" si="1033"/>
        <v>1.0732076084156801E-14</v>
      </c>
      <c r="AF16070">
        <f t="shared" si="1031"/>
        <v>6.6968154765138402E-12</v>
      </c>
      <c r="AG16070">
        <f t="shared" si="1032"/>
        <v>1.7244299852023148E-10</v>
      </c>
    </row>
    <row r="16071" spans="30:33" x14ac:dyDescent="0.2">
      <c r="AD16071">
        <f t="shared" si="1030"/>
        <v>16069</v>
      </c>
      <c r="AE16071">
        <f t="shared" si="1033"/>
        <v>1.071490476242215E-14</v>
      </c>
      <c r="AF16071">
        <f t="shared" si="1031"/>
        <v>6.6861005717514181E-12</v>
      </c>
      <c r="AG16071">
        <f t="shared" si="1032"/>
        <v>1.7217780462736153E-10</v>
      </c>
    </row>
    <row r="16072" spans="30:33" x14ac:dyDescent="0.2">
      <c r="AD16072">
        <f t="shared" si="1030"/>
        <v>16070</v>
      </c>
      <c r="AE16072">
        <f t="shared" si="1033"/>
        <v>1.0697760914802273E-14</v>
      </c>
      <c r="AF16072">
        <f t="shared" si="1031"/>
        <v>6.6754028108366157E-12</v>
      </c>
      <c r="AG16072">
        <f t="shared" si="1032"/>
        <v>1.7191301790087254E-10</v>
      </c>
    </row>
    <row r="16073" spans="30:33" x14ac:dyDescent="0.2">
      <c r="AD16073">
        <f t="shared" si="1030"/>
        <v>16071</v>
      </c>
      <c r="AE16073">
        <f t="shared" si="1033"/>
        <v>1.0680644497338591E-14</v>
      </c>
      <c r="AF16073">
        <f t="shared" si="1031"/>
        <v>6.6647221663392768E-12</v>
      </c>
      <c r="AG16073">
        <f t="shared" si="1032"/>
        <v>1.7164863771672848E-10</v>
      </c>
    </row>
    <row r="16074" spans="30:33" x14ac:dyDescent="0.2">
      <c r="AD16074">
        <f t="shared" si="1030"/>
        <v>16072</v>
      </c>
      <c r="AE16074">
        <f t="shared" si="1033"/>
        <v>1.0663555466142848E-14</v>
      </c>
      <c r="AF16074">
        <f t="shared" si="1031"/>
        <v>6.6540586108731337E-12</v>
      </c>
      <c r="AG16074">
        <f t="shared" si="1032"/>
        <v>1.7138466345184787E-10</v>
      </c>
    </row>
    <row r="16075" spans="30:33" x14ac:dyDescent="0.2">
      <c r="AD16075">
        <f t="shared" si="1030"/>
        <v>16073</v>
      </c>
      <c r="AE16075">
        <f t="shared" si="1033"/>
        <v>1.0646493777397019E-14</v>
      </c>
      <c r="AF16075">
        <f t="shared" si="1031"/>
        <v>6.6434121170957362E-12</v>
      </c>
      <c r="AG16075">
        <f t="shared" si="1032"/>
        <v>1.7112109448410228E-10</v>
      </c>
    </row>
    <row r="16076" spans="30:33" x14ac:dyDescent="0.2">
      <c r="AD16076">
        <f t="shared" si="1030"/>
        <v>16074</v>
      </c>
      <c r="AE16076">
        <f t="shared" si="1033"/>
        <v>1.0629459387353183E-14</v>
      </c>
      <c r="AF16076">
        <f t="shared" si="1031"/>
        <v>6.6327826577083825E-12</v>
      </c>
      <c r="AG16076">
        <f t="shared" si="1032"/>
        <v>1.7085793019231507E-10</v>
      </c>
    </row>
    <row r="16077" spans="30:33" x14ac:dyDescent="0.2">
      <c r="AD16077">
        <f t="shared" si="1030"/>
        <v>16075</v>
      </c>
      <c r="AE16077">
        <f t="shared" si="1033"/>
        <v>1.0612452252333416E-14</v>
      </c>
      <c r="AF16077">
        <f t="shared" si="1031"/>
        <v>6.6221702054560489E-12</v>
      </c>
      <c r="AG16077">
        <f t="shared" si="1032"/>
        <v>1.7059516995625967E-10</v>
      </c>
    </row>
    <row r="16078" spans="30:33" x14ac:dyDescent="0.2">
      <c r="AD16078">
        <f t="shared" si="1030"/>
        <v>16076</v>
      </c>
      <c r="AE16078">
        <f t="shared" si="1033"/>
        <v>1.0595472328729683E-14</v>
      </c>
      <c r="AF16078">
        <f t="shared" si="1031"/>
        <v>6.6115747331273191E-12</v>
      </c>
      <c r="AG16078">
        <f t="shared" si="1032"/>
        <v>1.7033281315665838E-10</v>
      </c>
    </row>
    <row r="16079" spans="30:33" x14ac:dyDescent="0.2">
      <c r="AD16079">
        <f t="shared" si="1030"/>
        <v>16077</v>
      </c>
      <c r="AE16079">
        <f t="shared" si="1033"/>
        <v>1.0578519573003715E-14</v>
      </c>
      <c r="AF16079">
        <f t="shared" si="1031"/>
        <v>6.6009962135543149E-12</v>
      </c>
      <c r="AG16079">
        <f t="shared" si="1032"/>
        <v>1.7007085917518072E-10</v>
      </c>
    </row>
    <row r="16080" spans="30:33" x14ac:dyDescent="0.2">
      <c r="AD16080">
        <f t="shared" ref="AD16080:AD16143" si="1034">AD16079+1</f>
        <v>16078</v>
      </c>
      <c r="AE16080">
        <f t="shared" si="1033"/>
        <v>1.0561593941686908E-14</v>
      </c>
      <c r="AF16080">
        <f t="shared" ref="AF16080:AF16143" si="1035">AF16079*$AF$3</f>
        <v>6.5904346196126281E-12</v>
      </c>
      <c r="AG16080">
        <f t="shared" ref="AG16080:AG16143" si="1036">AD16080*AE16080</f>
        <v>1.6980930739444211E-10</v>
      </c>
    </row>
    <row r="16081" spans="30:33" x14ac:dyDescent="0.2">
      <c r="AD16081">
        <f t="shared" si="1034"/>
        <v>16079</v>
      </c>
      <c r="AE16081">
        <f t="shared" si="1033"/>
        <v>1.054469539138021E-14</v>
      </c>
      <c r="AF16081">
        <f t="shared" si="1035"/>
        <v>6.5798899242212475E-12</v>
      </c>
      <c r="AG16081">
        <f t="shared" si="1036"/>
        <v>1.6954815719800239E-10</v>
      </c>
    </row>
    <row r="16082" spans="30:33" x14ac:dyDescent="0.2">
      <c r="AD16082">
        <f t="shared" si="1034"/>
        <v>16080</v>
      </c>
      <c r="AE16082">
        <f t="shared" si="1033"/>
        <v>1.0527823878754001E-14</v>
      </c>
      <c r="AF16082">
        <f t="shared" si="1035"/>
        <v>6.569362100342493E-12</v>
      </c>
      <c r="AG16082">
        <f t="shared" si="1036"/>
        <v>1.6928740797036434E-10</v>
      </c>
    </row>
    <row r="16083" spans="30:33" x14ac:dyDescent="0.2">
      <c r="AD16083">
        <f t="shared" si="1034"/>
        <v>16081</v>
      </c>
      <c r="AE16083">
        <f t="shared" ref="AE16083:AE16146" si="1037">AF16082*$AE$3</f>
        <v>1.0510979360547993E-14</v>
      </c>
      <c r="AF16083">
        <f t="shared" si="1035"/>
        <v>6.5588511209819446E-12</v>
      </c>
      <c r="AG16083">
        <f t="shared" si="1036"/>
        <v>1.6902705909697227E-10</v>
      </c>
    </row>
    <row r="16084" spans="30:33" x14ac:dyDescent="0.2">
      <c r="AD16084">
        <f t="shared" si="1034"/>
        <v>16082</v>
      </c>
      <c r="AE16084">
        <f t="shared" si="1037"/>
        <v>1.0494161793571116E-14</v>
      </c>
      <c r="AF16084">
        <f t="shared" si="1035"/>
        <v>6.5483569591883732E-12</v>
      </c>
      <c r="AG16084">
        <f t="shared" si="1036"/>
        <v>1.6876710996421069E-10</v>
      </c>
    </row>
    <row r="16085" spans="30:33" x14ac:dyDescent="0.2">
      <c r="AD16085">
        <f t="shared" si="1034"/>
        <v>16083</v>
      </c>
      <c r="AE16085">
        <f t="shared" si="1037"/>
        <v>1.0477371134701401E-14</v>
      </c>
      <c r="AF16085">
        <f t="shared" si="1035"/>
        <v>6.5378795880536716E-12</v>
      </c>
      <c r="AG16085">
        <f t="shared" si="1036"/>
        <v>1.6850755995940263E-10</v>
      </c>
    </row>
    <row r="16086" spans="30:33" x14ac:dyDescent="0.2">
      <c r="AD16086">
        <f t="shared" si="1034"/>
        <v>16084</v>
      </c>
      <c r="AE16086">
        <f t="shared" si="1037"/>
        <v>1.046060734088588E-14</v>
      </c>
      <c r="AF16086">
        <f t="shared" si="1035"/>
        <v>6.5274189807127851E-12</v>
      </c>
      <c r="AG16086">
        <f t="shared" si="1036"/>
        <v>1.6824840847080848E-10</v>
      </c>
    </row>
    <row r="16087" spans="30:33" x14ac:dyDescent="0.2">
      <c r="AD16087">
        <f t="shared" si="1034"/>
        <v>16085</v>
      </c>
      <c r="AE16087">
        <f t="shared" si="1037"/>
        <v>1.044387036914046E-14</v>
      </c>
      <c r="AF16087">
        <f t="shared" si="1035"/>
        <v>6.5169751103436439E-12</v>
      </c>
      <c r="AG16087">
        <f t="shared" si="1036"/>
        <v>1.679896548876243E-10</v>
      </c>
    </row>
    <row r="16088" spans="30:33" x14ac:dyDescent="0.2">
      <c r="AD16088">
        <f t="shared" si="1034"/>
        <v>16086</v>
      </c>
      <c r="AE16088">
        <f t="shared" si="1037"/>
        <v>1.0427160176549834E-14</v>
      </c>
      <c r="AF16088">
        <f t="shared" si="1035"/>
        <v>6.5065479501670941E-12</v>
      </c>
      <c r="AG16088">
        <f t="shared" si="1036"/>
        <v>1.6773129859998063E-10</v>
      </c>
    </row>
    <row r="16089" spans="30:33" x14ac:dyDescent="0.2">
      <c r="AD16089">
        <f t="shared" si="1034"/>
        <v>16087</v>
      </c>
      <c r="AE16089">
        <f t="shared" si="1037"/>
        <v>1.0410476720267355E-14</v>
      </c>
      <c r="AF16089">
        <f t="shared" si="1035"/>
        <v>6.4961374734468262E-12</v>
      </c>
      <c r="AG16089">
        <f t="shared" si="1036"/>
        <v>1.6747333899894094E-10</v>
      </c>
    </row>
    <row r="16090" spans="30:33" x14ac:dyDescent="0.2">
      <c r="AD16090">
        <f t="shared" si="1034"/>
        <v>16088</v>
      </c>
      <c r="AE16090">
        <f t="shared" si="1037"/>
        <v>1.0393819957514926E-14</v>
      </c>
      <c r="AF16090">
        <f t="shared" si="1035"/>
        <v>6.4857436534893106E-12</v>
      </c>
      <c r="AG16090">
        <f t="shared" si="1036"/>
        <v>1.6721577547650012E-10</v>
      </c>
    </row>
    <row r="16091" spans="30:33" x14ac:dyDescent="0.2">
      <c r="AD16091">
        <f t="shared" si="1034"/>
        <v>16089</v>
      </c>
      <c r="AE16091">
        <f t="shared" si="1037"/>
        <v>1.0377189845582901E-14</v>
      </c>
      <c r="AF16091">
        <f t="shared" si="1035"/>
        <v>6.4753664636437275E-12</v>
      </c>
      <c r="AG16091">
        <f t="shared" si="1036"/>
        <v>1.669586074255833E-10</v>
      </c>
    </row>
    <row r="16092" spans="30:33" x14ac:dyDescent="0.2">
      <c r="AD16092">
        <f t="shared" si="1034"/>
        <v>16090</v>
      </c>
      <c r="AE16092">
        <f t="shared" si="1037"/>
        <v>1.0360586341829969E-14</v>
      </c>
      <c r="AF16092">
        <f t="shared" si="1035"/>
        <v>6.4650058773018972E-12</v>
      </c>
      <c r="AG16092">
        <f t="shared" si="1036"/>
        <v>1.6670183424004421E-10</v>
      </c>
    </row>
    <row r="16093" spans="30:33" x14ac:dyDescent="0.2">
      <c r="AD16093">
        <f t="shared" si="1034"/>
        <v>16091</v>
      </c>
      <c r="AE16093">
        <f t="shared" si="1037"/>
        <v>1.0344009403683041E-14</v>
      </c>
      <c r="AF16093">
        <f t="shared" si="1035"/>
        <v>6.4546618678982139E-12</v>
      </c>
      <c r="AG16093">
        <f t="shared" si="1036"/>
        <v>1.6644545531466382E-10</v>
      </c>
    </row>
    <row r="16094" spans="30:33" x14ac:dyDescent="0.2">
      <c r="AD16094">
        <f t="shared" si="1034"/>
        <v>16092</v>
      </c>
      <c r="AE16094">
        <f t="shared" si="1037"/>
        <v>1.0327458988637147E-14</v>
      </c>
      <c r="AF16094">
        <f t="shared" si="1035"/>
        <v>6.4443344089095765E-12</v>
      </c>
      <c r="AG16094">
        <f t="shared" si="1036"/>
        <v>1.6618947004514895E-10</v>
      </c>
    </row>
    <row r="16095" spans="30:33" x14ac:dyDescent="0.2">
      <c r="AD16095">
        <f t="shared" si="1034"/>
        <v>16093</v>
      </c>
      <c r="AE16095">
        <f t="shared" si="1037"/>
        <v>1.0310935054255327E-14</v>
      </c>
      <c r="AF16095">
        <f t="shared" si="1035"/>
        <v>6.434023473855321E-12</v>
      </c>
      <c r="AG16095">
        <f t="shared" si="1036"/>
        <v>1.6593387782813096E-10</v>
      </c>
    </row>
    <row r="16096" spans="30:33" x14ac:dyDescent="0.2">
      <c r="AD16096">
        <f t="shared" si="1034"/>
        <v>16094</v>
      </c>
      <c r="AE16096">
        <f t="shared" si="1037"/>
        <v>1.0294437558168518E-14</v>
      </c>
      <c r="AF16096">
        <f t="shared" si="1035"/>
        <v>6.4237290362971525E-12</v>
      </c>
      <c r="AG16096">
        <f t="shared" si="1036"/>
        <v>1.6567867806116413E-10</v>
      </c>
    </row>
    <row r="16097" spans="30:33" x14ac:dyDescent="0.2">
      <c r="AD16097">
        <f t="shared" si="1034"/>
        <v>16095</v>
      </c>
      <c r="AE16097">
        <f t="shared" si="1037"/>
        <v>1.0277966458075449E-14</v>
      </c>
      <c r="AF16097">
        <f t="shared" si="1035"/>
        <v>6.4134510698390769E-12</v>
      </c>
      <c r="AG16097">
        <f t="shared" si="1036"/>
        <v>1.6542387014272436E-10</v>
      </c>
    </row>
    <row r="16098" spans="30:33" x14ac:dyDescent="0.2">
      <c r="AD16098">
        <f t="shared" si="1034"/>
        <v>16096</v>
      </c>
      <c r="AE16098">
        <f t="shared" si="1037"/>
        <v>1.0261521711742528E-14</v>
      </c>
      <c r="AF16098">
        <f t="shared" si="1035"/>
        <v>6.4031895481273338E-12</v>
      </c>
      <c r="AG16098">
        <f t="shared" si="1036"/>
        <v>1.6516945347220773E-10</v>
      </c>
    </row>
    <row r="16099" spans="30:33" x14ac:dyDescent="0.2">
      <c r="AD16099">
        <f t="shared" si="1034"/>
        <v>16097</v>
      </c>
      <c r="AE16099">
        <f t="shared" si="1037"/>
        <v>1.0245103277003739E-14</v>
      </c>
      <c r="AF16099">
        <f t="shared" si="1035"/>
        <v>6.3929444448503299E-12</v>
      </c>
      <c r="AG16099">
        <f t="shared" si="1036"/>
        <v>1.6491542744992919E-10</v>
      </c>
    </row>
    <row r="16100" spans="30:33" x14ac:dyDescent="0.2">
      <c r="AD16100">
        <f t="shared" si="1034"/>
        <v>16098</v>
      </c>
      <c r="AE16100">
        <f t="shared" si="1037"/>
        <v>1.0228711111760532E-14</v>
      </c>
      <c r="AF16100">
        <f t="shared" si="1035"/>
        <v>6.3827157337385691E-12</v>
      </c>
      <c r="AG16100">
        <f t="shared" si="1036"/>
        <v>1.6466179147712104E-10</v>
      </c>
    </row>
    <row r="16101" spans="30:33" x14ac:dyDescent="0.2">
      <c r="AD16101">
        <f t="shared" si="1034"/>
        <v>16099</v>
      </c>
      <c r="AE16101">
        <f t="shared" si="1037"/>
        <v>1.0212345173981716E-14</v>
      </c>
      <c r="AF16101">
        <f t="shared" si="1035"/>
        <v>6.3725033885645872E-12</v>
      </c>
      <c r="AG16101">
        <f t="shared" si="1036"/>
        <v>1.6440854495593165E-10</v>
      </c>
    </row>
    <row r="16102" spans="30:33" x14ac:dyDescent="0.2">
      <c r="AD16102">
        <f t="shared" si="1034"/>
        <v>16100</v>
      </c>
      <c r="AE16102">
        <f t="shared" si="1037"/>
        <v>1.0196005421703345E-14</v>
      </c>
      <c r="AF16102">
        <f t="shared" si="1035"/>
        <v>6.3623073831428834E-12</v>
      </c>
      <c r="AG16102">
        <f t="shared" si="1036"/>
        <v>1.6415568728942386E-10</v>
      </c>
    </row>
    <row r="16103" spans="30:33" x14ac:dyDescent="0.2">
      <c r="AD16103">
        <f t="shared" si="1034"/>
        <v>16101</v>
      </c>
      <c r="AE16103">
        <f t="shared" si="1037"/>
        <v>1.0179691813028618E-14</v>
      </c>
      <c r="AF16103">
        <f t="shared" si="1035"/>
        <v>6.3521276913298545E-12</v>
      </c>
      <c r="AG16103">
        <f t="shared" si="1036"/>
        <v>1.6390321788157377E-10</v>
      </c>
    </row>
    <row r="16104" spans="30:33" x14ac:dyDescent="0.2">
      <c r="AD16104">
        <f t="shared" si="1034"/>
        <v>16102</v>
      </c>
      <c r="AE16104">
        <f t="shared" si="1037"/>
        <v>1.0163404306127772E-14</v>
      </c>
      <c r="AF16104">
        <f t="shared" si="1035"/>
        <v>6.3419642870237268E-12</v>
      </c>
      <c r="AG16104">
        <f t="shared" si="1036"/>
        <v>1.6365113613726939E-10</v>
      </c>
    </row>
    <row r="16105" spans="30:33" x14ac:dyDescent="0.2">
      <c r="AD16105">
        <f t="shared" si="1034"/>
        <v>16103</v>
      </c>
      <c r="AE16105">
        <f t="shared" si="1037"/>
        <v>1.0147142859237968E-14</v>
      </c>
      <c r="AF16105">
        <f t="shared" si="1035"/>
        <v>6.3318171441644883E-12</v>
      </c>
      <c r="AG16105">
        <f t="shared" si="1036"/>
        <v>1.63399441462309E-10</v>
      </c>
    </row>
    <row r="16106" spans="30:33" x14ac:dyDescent="0.2">
      <c r="AD16106">
        <f t="shared" si="1034"/>
        <v>16104</v>
      </c>
      <c r="AE16106">
        <f t="shared" si="1037"/>
        <v>1.0130907430663185E-14</v>
      </c>
      <c r="AF16106">
        <f t="shared" si="1035"/>
        <v>6.3216862367338249E-12</v>
      </c>
      <c r="AG16106">
        <f t="shared" si="1036"/>
        <v>1.6314813326339993E-10</v>
      </c>
    </row>
    <row r="16107" spans="30:33" x14ac:dyDescent="0.2">
      <c r="AD16107">
        <f t="shared" si="1034"/>
        <v>16105</v>
      </c>
      <c r="AE16107">
        <f t="shared" si="1037"/>
        <v>1.0114697978774125E-14</v>
      </c>
      <c r="AF16107">
        <f t="shared" si="1035"/>
        <v>6.3115715387550503E-12</v>
      </c>
      <c r="AG16107">
        <f t="shared" si="1036"/>
        <v>1.6289721094815728E-10</v>
      </c>
    </row>
    <row r="16108" spans="30:33" x14ac:dyDescent="0.2">
      <c r="AD16108">
        <f t="shared" si="1034"/>
        <v>16106</v>
      </c>
      <c r="AE16108">
        <f t="shared" si="1037"/>
        <v>1.0098514462008085E-14</v>
      </c>
      <c r="AF16108">
        <f t="shared" si="1035"/>
        <v>6.3014730242930416E-12</v>
      </c>
      <c r="AG16108">
        <f t="shared" si="1036"/>
        <v>1.6264667392510222E-10</v>
      </c>
    </row>
    <row r="16109" spans="30:33" x14ac:dyDescent="0.2">
      <c r="AD16109">
        <f t="shared" si="1034"/>
        <v>16107</v>
      </c>
      <c r="AE16109">
        <f t="shared" si="1037"/>
        <v>1.0082356838868871E-14</v>
      </c>
      <c r="AF16109">
        <f t="shared" si="1035"/>
        <v>6.2913906674541724E-12</v>
      </c>
      <c r="AG16109">
        <f t="shared" si="1036"/>
        <v>1.6239652160366091E-10</v>
      </c>
    </row>
    <row r="16110" spans="30:33" x14ac:dyDescent="0.2">
      <c r="AD16110">
        <f t="shared" si="1034"/>
        <v>16108</v>
      </c>
      <c r="AE16110">
        <f t="shared" si="1037"/>
        <v>1.0066225067926681E-14</v>
      </c>
      <c r="AF16110">
        <f t="shared" si="1035"/>
        <v>6.2813244423862454E-12</v>
      </c>
      <c r="AG16110">
        <f t="shared" si="1036"/>
        <v>1.6214675339416297E-10</v>
      </c>
    </row>
    <row r="16111" spans="30:33" x14ac:dyDescent="0.2">
      <c r="AD16111">
        <f t="shared" si="1034"/>
        <v>16109</v>
      </c>
      <c r="AE16111">
        <f t="shared" si="1037"/>
        <v>1.0050119107817998E-14</v>
      </c>
      <c r="AF16111">
        <f t="shared" si="1035"/>
        <v>6.2712743232784274E-12</v>
      </c>
      <c r="AG16111">
        <f t="shared" si="1036"/>
        <v>1.6189736870784012E-10</v>
      </c>
    </row>
    <row r="16112" spans="30:33" x14ac:dyDescent="0.2">
      <c r="AD16112">
        <f t="shared" si="1034"/>
        <v>16110</v>
      </c>
      <c r="AE16112">
        <f t="shared" si="1037"/>
        <v>1.0034038917245488E-14</v>
      </c>
      <c r="AF16112">
        <f t="shared" si="1035"/>
        <v>6.2612402843611818E-12</v>
      </c>
      <c r="AG16112">
        <f t="shared" si="1036"/>
        <v>1.6164836695682482E-10</v>
      </c>
    </row>
    <row r="16113" spans="30:33" x14ac:dyDescent="0.2">
      <c r="AD16113">
        <f t="shared" si="1034"/>
        <v>16111</v>
      </c>
      <c r="AE16113">
        <f t="shared" si="1037"/>
        <v>1.0017984454977895E-14</v>
      </c>
      <c r="AF16113">
        <f t="shared" si="1035"/>
        <v>6.2512222999062037E-12</v>
      </c>
      <c r="AG16113">
        <f t="shared" si="1036"/>
        <v>1.6139974755414886E-10</v>
      </c>
    </row>
    <row r="16114" spans="30:33" x14ac:dyDescent="0.2">
      <c r="AD16114">
        <f t="shared" si="1034"/>
        <v>16112</v>
      </c>
      <c r="AE16114">
        <f t="shared" si="1037"/>
        <v>1.000195567984993E-14</v>
      </c>
      <c r="AF16114">
        <f t="shared" si="1035"/>
        <v>6.2412203442263538E-12</v>
      </c>
      <c r="AG16114">
        <f t="shared" si="1036"/>
        <v>1.6115150991374208E-10</v>
      </c>
    </row>
    <row r="16115" spans="30:33" x14ac:dyDescent="0.2">
      <c r="AD16115">
        <f t="shared" si="1034"/>
        <v>16113</v>
      </c>
      <c r="AE16115">
        <f t="shared" si="1037"/>
        <v>9.9859525507621706E-15</v>
      </c>
      <c r="AF16115">
        <f t="shared" si="1035"/>
        <v>6.2312343916755912E-12</v>
      </c>
      <c r="AG16115">
        <f t="shared" si="1036"/>
        <v>1.6090365345043085E-10</v>
      </c>
    </row>
    <row r="16116" spans="30:33" x14ac:dyDescent="0.2">
      <c r="AD16116">
        <f t="shared" si="1034"/>
        <v>16114</v>
      </c>
      <c r="AE16116">
        <f t="shared" si="1037"/>
        <v>9.9699750266809502E-15</v>
      </c>
      <c r="AF16116">
        <f t="shared" si="1035"/>
        <v>6.22126441664891E-12</v>
      </c>
      <c r="AG16116">
        <f t="shared" si="1036"/>
        <v>1.6065617757993682E-10</v>
      </c>
    </row>
    <row r="16117" spans="30:33" x14ac:dyDescent="0.2">
      <c r="AD16117">
        <f t="shared" si="1034"/>
        <v>16115</v>
      </c>
      <c r="AE16117">
        <f t="shared" si="1037"/>
        <v>9.9540230666382608E-15</v>
      </c>
      <c r="AF16117">
        <f t="shared" si="1035"/>
        <v>6.2113103935822715E-12</v>
      </c>
      <c r="AG16117">
        <f t="shared" si="1036"/>
        <v>1.6040908171887558E-10</v>
      </c>
    </row>
    <row r="16118" spans="30:33" x14ac:dyDescent="0.2">
      <c r="AD16118">
        <f t="shared" si="1034"/>
        <v>16116</v>
      </c>
      <c r="AE16118">
        <f t="shared" si="1037"/>
        <v>9.9380966297316391E-15</v>
      </c>
      <c r="AF16118">
        <f t="shared" si="1035"/>
        <v>6.2013722969525398E-12</v>
      </c>
      <c r="AG16118">
        <f t="shared" si="1036"/>
        <v>1.601623652847551E-10</v>
      </c>
    </row>
    <row r="16119" spans="30:33" x14ac:dyDescent="0.2">
      <c r="AD16119">
        <f t="shared" si="1034"/>
        <v>16117</v>
      </c>
      <c r="AE16119">
        <f t="shared" si="1037"/>
        <v>9.9221956751240675E-15</v>
      </c>
      <c r="AF16119">
        <f t="shared" si="1035"/>
        <v>6.1914501012774152E-12</v>
      </c>
      <c r="AG16119">
        <f t="shared" si="1036"/>
        <v>1.5991602769597458E-10</v>
      </c>
    </row>
    <row r="16120" spans="30:33" x14ac:dyDescent="0.2">
      <c r="AD16120">
        <f t="shared" si="1034"/>
        <v>16118</v>
      </c>
      <c r="AE16120">
        <f t="shared" si="1037"/>
        <v>9.906320162043868E-15</v>
      </c>
      <c r="AF16120">
        <f t="shared" si="1035"/>
        <v>6.1815437811153714E-12</v>
      </c>
      <c r="AG16120">
        <f t="shared" si="1036"/>
        <v>1.5967006837182305E-10</v>
      </c>
    </row>
    <row r="16121" spans="30:33" x14ac:dyDescent="0.2">
      <c r="AD16121">
        <f t="shared" si="1034"/>
        <v>16119</v>
      </c>
      <c r="AE16121">
        <f t="shared" si="1037"/>
        <v>9.8904700497845983E-15</v>
      </c>
      <c r="AF16121">
        <f t="shared" si="1035"/>
        <v>6.1716533110655862E-12</v>
      </c>
      <c r="AG16121">
        <f t="shared" si="1036"/>
        <v>1.5942448673247794E-10</v>
      </c>
    </row>
    <row r="16122" spans="30:33" x14ac:dyDescent="0.2">
      <c r="AD16122">
        <f t="shared" si="1034"/>
        <v>16120</v>
      </c>
      <c r="AE16122">
        <f t="shared" si="1037"/>
        <v>9.874645297704943E-15</v>
      </c>
      <c r="AF16122">
        <f t="shared" si="1035"/>
        <v>6.1617786657678813E-12</v>
      </c>
      <c r="AG16122">
        <f t="shared" si="1036"/>
        <v>1.5917928219900368E-10</v>
      </c>
    </row>
    <row r="16123" spans="30:33" x14ac:dyDescent="0.2">
      <c r="AD16123">
        <f t="shared" si="1034"/>
        <v>16121</v>
      </c>
      <c r="AE16123">
        <f t="shared" si="1037"/>
        <v>9.8588458652286139E-15</v>
      </c>
      <c r="AF16123">
        <f t="shared" si="1035"/>
        <v>6.1519198199026524E-12</v>
      </c>
      <c r="AG16123">
        <f t="shared" si="1036"/>
        <v>1.5893445419335048E-10</v>
      </c>
    </row>
    <row r="16124" spans="30:33" x14ac:dyDescent="0.2">
      <c r="AD16124">
        <f t="shared" si="1034"/>
        <v>16122</v>
      </c>
      <c r="AE16124">
        <f t="shared" si="1037"/>
        <v>9.8430717118442476E-15</v>
      </c>
      <c r="AF16124">
        <f t="shared" si="1035"/>
        <v>6.1420767481908075E-12</v>
      </c>
      <c r="AG16124">
        <f t="shared" si="1036"/>
        <v>1.5869000213835295E-10</v>
      </c>
    </row>
    <row r="16125" spans="30:33" x14ac:dyDescent="0.2">
      <c r="AD16125">
        <f t="shared" si="1034"/>
        <v>16123</v>
      </c>
      <c r="AE16125">
        <f t="shared" si="1037"/>
        <v>9.827322797105297E-15</v>
      </c>
      <c r="AF16125">
        <f t="shared" si="1035"/>
        <v>6.1322494253937019E-12</v>
      </c>
      <c r="AG16125">
        <f t="shared" si="1036"/>
        <v>1.5844592545772871E-10</v>
      </c>
    </row>
    <row r="16126" spans="30:33" x14ac:dyDescent="0.2">
      <c r="AD16126">
        <f t="shared" si="1034"/>
        <v>16124</v>
      </c>
      <c r="AE16126">
        <f t="shared" si="1037"/>
        <v>9.811599080629928E-15</v>
      </c>
      <c r="AF16126">
        <f t="shared" si="1035"/>
        <v>6.1224378263130715E-12</v>
      </c>
      <c r="AG16126">
        <f t="shared" si="1036"/>
        <v>1.5820222357607697E-10</v>
      </c>
    </row>
    <row r="16127" spans="30:33" x14ac:dyDescent="0.2">
      <c r="AD16127">
        <f t="shared" si="1034"/>
        <v>16125</v>
      </c>
      <c r="AE16127">
        <f t="shared" si="1037"/>
        <v>9.7959005221009192E-15</v>
      </c>
      <c r="AF16127">
        <f t="shared" si="1035"/>
        <v>6.11264192579097E-12</v>
      </c>
      <c r="AG16127">
        <f t="shared" si="1036"/>
        <v>1.5795889591887731E-10</v>
      </c>
    </row>
    <row r="16128" spans="30:33" x14ac:dyDescent="0.2">
      <c r="AD16128">
        <f t="shared" si="1034"/>
        <v>16126</v>
      </c>
      <c r="AE16128">
        <f t="shared" si="1037"/>
        <v>9.7802270812655558E-15</v>
      </c>
      <c r="AF16128">
        <f t="shared" si="1035"/>
        <v>6.1028616987097043E-12</v>
      </c>
      <c r="AG16128">
        <f t="shared" si="1036"/>
        <v>1.5771594191248835E-10</v>
      </c>
    </row>
    <row r="16129" spans="30:33" x14ac:dyDescent="0.2">
      <c r="AD16129">
        <f t="shared" si="1034"/>
        <v>16127</v>
      </c>
      <c r="AE16129">
        <f t="shared" si="1037"/>
        <v>9.7645787179355321E-15</v>
      </c>
      <c r="AF16129">
        <f t="shared" si="1035"/>
        <v>6.0930971199917683E-12</v>
      </c>
      <c r="AG16129">
        <f t="shared" si="1036"/>
        <v>1.5747336098414633E-10</v>
      </c>
    </row>
    <row r="16130" spans="30:33" x14ac:dyDescent="0.2">
      <c r="AD16130">
        <f t="shared" si="1034"/>
        <v>16128</v>
      </c>
      <c r="AE16130">
        <f t="shared" si="1037"/>
        <v>9.7489553919868343E-15</v>
      </c>
      <c r="AF16130">
        <f t="shared" si="1035"/>
        <v>6.0833481645997811E-12</v>
      </c>
      <c r="AG16130">
        <f t="shared" si="1036"/>
        <v>1.5723115256196366E-10</v>
      </c>
    </row>
    <row r="16131" spans="30:33" x14ac:dyDescent="0.2">
      <c r="AD16131">
        <f t="shared" si="1034"/>
        <v>16129</v>
      </c>
      <c r="AE16131">
        <f t="shared" si="1037"/>
        <v>9.7333570633596543E-15</v>
      </c>
      <c r="AF16131">
        <f t="shared" si="1035"/>
        <v>6.0736148075364215E-12</v>
      </c>
      <c r="AG16131">
        <f t="shared" si="1036"/>
        <v>1.5698931607492787E-10</v>
      </c>
    </row>
    <row r="16132" spans="30:33" x14ac:dyDescent="0.2">
      <c r="AD16132">
        <f t="shared" si="1034"/>
        <v>16130</v>
      </c>
      <c r="AE16132">
        <f t="shared" si="1037"/>
        <v>9.7177836920582786E-15</v>
      </c>
      <c r="AF16132">
        <f t="shared" si="1035"/>
        <v>6.0638970238443628E-12</v>
      </c>
      <c r="AG16132">
        <f t="shared" si="1036"/>
        <v>1.5674785095290003E-10</v>
      </c>
    </row>
    <row r="16133" spans="30:33" x14ac:dyDescent="0.2">
      <c r="AD16133">
        <f t="shared" si="1034"/>
        <v>16131</v>
      </c>
      <c r="AE16133">
        <f t="shared" si="1037"/>
        <v>9.7022352381509847E-15</v>
      </c>
      <c r="AF16133">
        <f t="shared" si="1035"/>
        <v>6.0541947886062115E-12</v>
      </c>
      <c r="AG16133">
        <f t="shared" si="1036"/>
        <v>1.5650675662661353E-10</v>
      </c>
    </row>
    <row r="16134" spans="30:33" x14ac:dyDescent="0.2">
      <c r="AD16134">
        <f t="shared" si="1034"/>
        <v>16132</v>
      </c>
      <c r="AE16134">
        <f t="shared" si="1037"/>
        <v>9.6867116617699432E-15</v>
      </c>
      <c r="AF16134">
        <f t="shared" si="1035"/>
        <v>6.0445080769444413E-12</v>
      </c>
      <c r="AG16134">
        <f t="shared" si="1036"/>
        <v>1.5626603252767273E-10</v>
      </c>
    </row>
    <row r="16135" spans="30:33" x14ac:dyDescent="0.2">
      <c r="AD16135">
        <f t="shared" si="1034"/>
        <v>16133</v>
      </c>
      <c r="AE16135">
        <f t="shared" si="1037"/>
        <v>9.6712129231111103E-15</v>
      </c>
      <c r="AF16135">
        <f t="shared" si="1035"/>
        <v>6.0348368640213297E-12</v>
      </c>
      <c r="AG16135">
        <f t="shared" si="1036"/>
        <v>1.5602567808855155E-10</v>
      </c>
    </row>
    <row r="16136" spans="30:33" x14ac:dyDescent="0.2">
      <c r="AD16136">
        <f t="shared" si="1034"/>
        <v>16134</v>
      </c>
      <c r="AE16136">
        <f t="shared" si="1037"/>
        <v>9.6557389824341317E-15</v>
      </c>
      <c r="AF16136">
        <f t="shared" si="1035"/>
        <v>6.0251811250388955E-12</v>
      </c>
      <c r="AG16136">
        <f t="shared" si="1036"/>
        <v>1.5578569274259228E-10</v>
      </c>
    </row>
    <row r="16137" spans="30:33" x14ac:dyDescent="0.2">
      <c r="AD16137">
        <f t="shared" si="1034"/>
        <v>16135</v>
      </c>
      <c r="AE16137">
        <f t="shared" si="1037"/>
        <v>9.6402898000622367E-15</v>
      </c>
      <c r="AF16137">
        <f t="shared" si="1035"/>
        <v>6.0155408352388328E-12</v>
      </c>
      <c r="AG16137">
        <f t="shared" si="1036"/>
        <v>1.5554607592400418E-10</v>
      </c>
    </row>
    <row r="16138" spans="30:33" x14ac:dyDescent="0.2">
      <c r="AD16138">
        <f t="shared" si="1034"/>
        <v>16136</v>
      </c>
      <c r="AE16138">
        <f t="shared" si="1037"/>
        <v>9.6248653363821362E-15</v>
      </c>
      <c r="AF16138">
        <f t="shared" si="1035"/>
        <v>6.0059159699024502E-12</v>
      </c>
      <c r="AG16138">
        <f t="shared" si="1036"/>
        <v>1.5530682706786214E-10</v>
      </c>
    </row>
    <row r="16139" spans="30:33" x14ac:dyDescent="0.2">
      <c r="AD16139">
        <f t="shared" si="1034"/>
        <v>16137</v>
      </c>
      <c r="AE16139">
        <f t="shared" si="1037"/>
        <v>9.6094655518439241E-15</v>
      </c>
      <c r="AF16139">
        <f t="shared" si="1035"/>
        <v>5.9963065043506056E-12</v>
      </c>
      <c r="AG16139">
        <f t="shared" si="1036"/>
        <v>1.550679456101054E-10</v>
      </c>
    </row>
    <row r="16140" spans="30:33" x14ac:dyDescent="0.2">
      <c r="AD16140">
        <f t="shared" si="1034"/>
        <v>16138</v>
      </c>
      <c r="AE16140">
        <f t="shared" si="1037"/>
        <v>9.5940904069609737E-15</v>
      </c>
      <c r="AF16140">
        <f t="shared" si="1035"/>
        <v>5.9867124139436445E-12</v>
      </c>
      <c r="AG16140">
        <f t="shared" si="1036"/>
        <v>1.5482943098753618E-10</v>
      </c>
    </row>
    <row r="16141" spans="30:33" x14ac:dyDescent="0.2">
      <c r="AD16141">
        <f t="shared" si="1034"/>
        <v>16139</v>
      </c>
      <c r="AE16141">
        <f t="shared" si="1037"/>
        <v>9.5787398623098352E-15</v>
      </c>
      <c r="AF16141">
        <f t="shared" si="1035"/>
        <v>5.977133674081334E-12</v>
      </c>
      <c r="AG16141">
        <f t="shared" si="1036"/>
        <v>1.5459128263781843E-10</v>
      </c>
    </row>
    <row r="16142" spans="30:33" x14ac:dyDescent="0.2">
      <c r="AD16142">
        <f t="shared" si="1034"/>
        <v>16140</v>
      </c>
      <c r="AE16142">
        <f t="shared" si="1037"/>
        <v>9.563413878530139E-15</v>
      </c>
      <c r="AF16142">
        <f t="shared" si="1035"/>
        <v>5.9675702602028039E-12</v>
      </c>
      <c r="AG16142">
        <f t="shared" si="1036"/>
        <v>1.5435349999947644E-10</v>
      </c>
    </row>
    <row r="16143" spans="30:33" x14ac:dyDescent="0.2">
      <c r="AD16143">
        <f t="shared" si="1034"/>
        <v>16141</v>
      </c>
      <c r="AE16143">
        <f t="shared" si="1037"/>
        <v>9.5481124163244904E-15</v>
      </c>
      <c r="AF16143">
        <f t="shared" si="1035"/>
        <v>5.9580221477864793E-12</v>
      </c>
      <c r="AG16143">
        <f t="shared" si="1036"/>
        <v>1.5411608251189359E-10</v>
      </c>
    </row>
    <row r="16144" spans="30:33" x14ac:dyDescent="0.2">
      <c r="AD16144">
        <f t="shared" ref="AD16144:AD16207" si="1038">AD16143+1</f>
        <v>16142</v>
      </c>
      <c r="AE16144">
        <f t="shared" si="1037"/>
        <v>9.5328354364583716E-15</v>
      </c>
      <c r="AF16144">
        <f t="shared" ref="AF16144:AF16207" si="1039">AF16143*$AF$3</f>
        <v>5.9484893123500204E-12</v>
      </c>
      <c r="AG16144">
        <f t="shared" ref="AG16144:AG16207" si="1040">AD16144*AE16144</f>
        <v>1.5387902961531103E-10</v>
      </c>
    </row>
    <row r="16145" spans="30:33" x14ac:dyDescent="0.2">
      <c r="AD16145">
        <f t="shared" si="1038"/>
        <v>16143</v>
      </c>
      <c r="AE16145">
        <f t="shared" si="1037"/>
        <v>9.5175828997600378E-15</v>
      </c>
      <c r="AF16145">
        <f t="shared" si="1039"/>
        <v>5.9389717294502602E-12</v>
      </c>
      <c r="AG16145">
        <f t="shared" si="1040"/>
        <v>1.5364234075082629E-10</v>
      </c>
    </row>
    <row r="16146" spans="30:33" x14ac:dyDescent="0.2">
      <c r="AD16146">
        <f t="shared" si="1038"/>
        <v>16144</v>
      </c>
      <c r="AE16146">
        <f t="shared" si="1037"/>
        <v>9.5023547671204205E-15</v>
      </c>
      <c r="AF16146">
        <f t="shared" si="1039"/>
        <v>5.9294693746831396E-12</v>
      </c>
      <c r="AG16146">
        <f t="shared" si="1040"/>
        <v>1.5340601536039207E-10</v>
      </c>
    </row>
    <row r="16147" spans="30:33" x14ac:dyDescent="0.2">
      <c r="AD16147">
        <f t="shared" si="1038"/>
        <v>16145</v>
      </c>
      <c r="AE16147">
        <f t="shared" ref="AE16147:AE16210" si="1041">AF16146*$AE$3</f>
        <v>9.4871509994930269E-15</v>
      </c>
      <c r="AF16147">
        <f t="shared" si="1039"/>
        <v>5.9199822236836463E-12</v>
      </c>
      <c r="AG16147">
        <f t="shared" si="1040"/>
        <v>1.5317005288681491E-10</v>
      </c>
    </row>
    <row r="16148" spans="30:33" x14ac:dyDescent="0.2">
      <c r="AD16148">
        <f t="shared" si="1038"/>
        <v>16146</v>
      </c>
      <c r="AE16148">
        <f t="shared" si="1041"/>
        <v>9.4719715578938389E-15</v>
      </c>
      <c r="AF16148">
        <f t="shared" si="1039"/>
        <v>5.9105102521257526E-12</v>
      </c>
      <c r="AG16148">
        <f t="shared" si="1040"/>
        <v>1.5293445277375392E-10</v>
      </c>
    </row>
    <row r="16149" spans="30:33" x14ac:dyDescent="0.2">
      <c r="AD16149">
        <f t="shared" si="1038"/>
        <v>16147</v>
      </c>
      <c r="AE16149">
        <f t="shared" si="1041"/>
        <v>9.4568164034012089E-15</v>
      </c>
      <c r="AF16149">
        <f t="shared" si="1039"/>
        <v>5.9010534357223515E-12</v>
      </c>
      <c r="AG16149">
        <f t="shared" si="1040"/>
        <v>1.5269921446571933E-10</v>
      </c>
    </row>
    <row r="16150" spans="30:33" x14ac:dyDescent="0.2">
      <c r="AD16150">
        <f t="shared" si="1038"/>
        <v>16148</v>
      </c>
      <c r="AE16150">
        <f t="shared" si="1041"/>
        <v>9.4416854971557666E-15</v>
      </c>
      <c r="AF16150">
        <f t="shared" si="1039"/>
        <v>5.8916117502251951E-12</v>
      </c>
      <c r="AG16150">
        <f t="shared" si="1040"/>
        <v>1.5246433740807133E-10</v>
      </c>
    </row>
    <row r="16151" spans="30:33" x14ac:dyDescent="0.2">
      <c r="AD16151">
        <f t="shared" si="1038"/>
        <v>16149</v>
      </c>
      <c r="AE16151">
        <f t="shared" si="1041"/>
        <v>9.4265788003603166E-15</v>
      </c>
      <c r="AF16151">
        <f t="shared" si="1039"/>
        <v>5.8821851714248346E-12</v>
      </c>
      <c r="AG16151">
        <f t="shared" si="1040"/>
        <v>1.5222982104701875E-10</v>
      </c>
    </row>
    <row r="16152" spans="30:33" x14ac:dyDescent="0.2">
      <c r="AD16152">
        <f t="shared" si="1038"/>
        <v>16150</v>
      </c>
      <c r="AE16152">
        <f t="shared" si="1041"/>
        <v>9.4114962742797391E-15</v>
      </c>
      <c r="AF16152">
        <f t="shared" si="1039"/>
        <v>5.8727736751505549E-12</v>
      </c>
      <c r="AG16152">
        <f t="shared" si="1040"/>
        <v>1.5199566482961779E-10</v>
      </c>
    </row>
    <row r="16153" spans="30:33" x14ac:dyDescent="0.2">
      <c r="AD16153">
        <f t="shared" si="1038"/>
        <v>16151</v>
      </c>
      <c r="AE16153">
        <f t="shared" si="1041"/>
        <v>9.3964378802408918E-15</v>
      </c>
      <c r="AF16153">
        <f t="shared" si="1039"/>
        <v>5.863377237270314E-12</v>
      </c>
      <c r="AG16153">
        <f t="shared" si="1040"/>
        <v>1.5176186820377064E-10</v>
      </c>
    </row>
    <row r="16154" spans="30:33" x14ac:dyDescent="0.2">
      <c r="AD16154">
        <f t="shared" si="1038"/>
        <v>16152</v>
      </c>
      <c r="AE16154">
        <f t="shared" si="1041"/>
        <v>9.3814035796325075E-15</v>
      </c>
      <c r="AF16154">
        <f t="shared" si="1039"/>
        <v>5.8539958336906809E-12</v>
      </c>
      <c r="AG16154">
        <f t="shared" si="1040"/>
        <v>1.5152843061822427E-10</v>
      </c>
    </row>
    <row r="16155" spans="30:33" x14ac:dyDescent="0.2">
      <c r="AD16155">
        <f t="shared" si="1038"/>
        <v>16153</v>
      </c>
      <c r="AE16155">
        <f t="shared" si="1041"/>
        <v>9.3663933339050931E-15</v>
      </c>
      <c r="AF16155">
        <f t="shared" si="1039"/>
        <v>5.8446294403567757E-12</v>
      </c>
      <c r="AG16155">
        <f t="shared" si="1040"/>
        <v>1.5129535152256897E-10</v>
      </c>
    </row>
    <row r="16156" spans="30:33" x14ac:dyDescent="0.2">
      <c r="AD16156">
        <f t="shared" si="1038"/>
        <v>16154</v>
      </c>
      <c r="AE16156">
        <f t="shared" si="1041"/>
        <v>9.3514071045708446E-15</v>
      </c>
      <c r="AF16156">
        <f t="shared" si="1039"/>
        <v>5.8352780332522048E-12</v>
      </c>
      <c r="AG16156">
        <f t="shared" si="1040"/>
        <v>1.5106263036723743E-10</v>
      </c>
    </row>
    <row r="16157" spans="30:33" x14ac:dyDescent="0.2">
      <c r="AD16157">
        <f t="shared" si="1038"/>
        <v>16155</v>
      </c>
      <c r="AE16157">
        <f t="shared" si="1041"/>
        <v>9.3364448532035316E-15</v>
      </c>
      <c r="AF16157">
        <f t="shared" si="1039"/>
        <v>5.825941588399001E-12</v>
      </c>
      <c r="AG16157">
        <f t="shared" si="1040"/>
        <v>1.5083026660350306E-10</v>
      </c>
    </row>
    <row r="16158" spans="30:33" x14ac:dyDescent="0.2">
      <c r="AD16158">
        <f t="shared" si="1038"/>
        <v>16156</v>
      </c>
      <c r="AE16158">
        <f t="shared" si="1041"/>
        <v>9.3215065414384059E-15</v>
      </c>
      <c r="AF16158">
        <f t="shared" si="1039"/>
        <v>5.8166200818575619E-12</v>
      </c>
      <c r="AG16158">
        <f t="shared" si="1040"/>
        <v>1.5059825968347888E-10</v>
      </c>
    </row>
    <row r="16159" spans="30:33" x14ac:dyDescent="0.2">
      <c r="AD16159">
        <f t="shared" si="1038"/>
        <v>16157</v>
      </c>
      <c r="AE16159">
        <f t="shared" si="1041"/>
        <v>9.3065921309721039E-15</v>
      </c>
      <c r="AF16159">
        <f t="shared" si="1039"/>
        <v>5.8073134897265895E-12</v>
      </c>
      <c r="AG16159">
        <f t="shared" si="1040"/>
        <v>1.5036660906011628E-10</v>
      </c>
    </row>
    <row r="16160" spans="30:33" x14ac:dyDescent="0.2">
      <c r="AD16160">
        <f t="shared" si="1038"/>
        <v>16158</v>
      </c>
      <c r="AE16160">
        <f t="shared" si="1041"/>
        <v>9.2917015835625467E-15</v>
      </c>
      <c r="AF16160">
        <f t="shared" si="1039"/>
        <v>5.7980217881430265E-12</v>
      </c>
      <c r="AG16160">
        <f t="shared" si="1040"/>
        <v>1.5013531418720362E-10</v>
      </c>
    </row>
    <row r="16161" spans="30:33" x14ac:dyDescent="0.2">
      <c r="AD16161">
        <f t="shared" si="1038"/>
        <v>16159</v>
      </c>
      <c r="AE16161">
        <f t="shared" si="1041"/>
        <v>9.2768348610288462E-15</v>
      </c>
      <c r="AF16161">
        <f t="shared" si="1039"/>
        <v>5.7887449532819977E-12</v>
      </c>
      <c r="AG16161">
        <f t="shared" si="1040"/>
        <v>1.4990437451936512E-10</v>
      </c>
    </row>
    <row r="16162" spans="30:33" x14ac:dyDescent="0.2">
      <c r="AD16162">
        <f t="shared" si="1038"/>
        <v>16160</v>
      </c>
      <c r="AE16162">
        <f t="shared" si="1041"/>
        <v>9.2619919252512002E-15</v>
      </c>
      <c r="AF16162">
        <f t="shared" si="1039"/>
        <v>5.7794829613567459E-12</v>
      </c>
      <c r="AG16162">
        <f t="shared" si="1040"/>
        <v>1.4967378951205941E-10</v>
      </c>
    </row>
    <row r="16163" spans="30:33" x14ac:dyDescent="0.2">
      <c r="AD16163">
        <f t="shared" si="1038"/>
        <v>16161</v>
      </c>
      <c r="AE16163">
        <f t="shared" si="1041"/>
        <v>9.2471727381707982E-15</v>
      </c>
      <c r="AF16163">
        <f t="shared" si="1039"/>
        <v>5.770235788618575E-12</v>
      </c>
      <c r="AG16163">
        <f t="shared" si="1040"/>
        <v>1.4944355862157828E-10</v>
      </c>
    </row>
    <row r="16164" spans="30:33" x14ac:dyDescent="0.2">
      <c r="AD16164">
        <f t="shared" si="1038"/>
        <v>16162</v>
      </c>
      <c r="AE16164">
        <f t="shared" si="1041"/>
        <v>9.2323772617897235E-15</v>
      </c>
      <c r="AF16164">
        <f t="shared" si="1039"/>
        <v>5.7610034113567848E-12</v>
      </c>
      <c r="AG16164">
        <f t="shared" si="1040"/>
        <v>1.4921368130504551E-10</v>
      </c>
    </row>
    <row r="16165" spans="30:33" x14ac:dyDescent="0.2">
      <c r="AD16165">
        <f t="shared" si="1038"/>
        <v>16163</v>
      </c>
      <c r="AE16165">
        <f t="shared" si="1041"/>
        <v>9.2176054581708599E-15</v>
      </c>
      <c r="AF16165">
        <f t="shared" si="1039"/>
        <v>5.7517858058986141E-12</v>
      </c>
      <c r="AG16165">
        <f t="shared" si="1040"/>
        <v>1.4898415702041562E-10</v>
      </c>
    </row>
    <row r="16166" spans="30:33" x14ac:dyDescent="0.2">
      <c r="AD16166">
        <f t="shared" si="1038"/>
        <v>16164</v>
      </c>
      <c r="AE16166">
        <f t="shared" si="1041"/>
        <v>9.2028572894377862E-15</v>
      </c>
      <c r="AF16166">
        <f t="shared" si="1039"/>
        <v>5.7425829486091758E-12</v>
      </c>
      <c r="AG16166">
        <f t="shared" si="1040"/>
        <v>1.4875498522647239E-10</v>
      </c>
    </row>
    <row r="16167" spans="30:33" x14ac:dyDescent="0.2">
      <c r="AD16167">
        <f t="shared" si="1038"/>
        <v>16165</v>
      </c>
      <c r="AE16167">
        <f t="shared" si="1041"/>
        <v>9.1881327177746849E-15</v>
      </c>
      <c r="AF16167">
        <f t="shared" si="1039"/>
        <v>5.7333948158914005E-12</v>
      </c>
      <c r="AG16167">
        <f t="shared" si="1040"/>
        <v>1.4852616538282778E-10</v>
      </c>
    </row>
    <row r="16168" spans="30:33" x14ac:dyDescent="0.2">
      <c r="AD16168">
        <f t="shared" si="1038"/>
        <v>16166</v>
      </c>
      <c r="AE16168">
        <f t="shared" si="1041"/>
        <v>9.1734317054262453E-15</v>
      </c>
      <c r="AF16168">
        <f t="shared" si="1039"/>
        <v>5.7242213841859744E-12</v>
      </c>
      <c r="AG16168">
        <f t="shared" si="1040"/>
        <v>1.4829769694992068E-10</v>
      </c>
    </row>
    <row r="16169" spans="30:33" x14ac:dyDescent="0.2">
      <c r="AD16169">
        <f t="shared" si="1038"/>
        <v>16167</v>
      </c>
      <c r="AE16169">
        <f t="shared" si="1041"/>
        <v>9.1587542146975634E-15</v>
      </c>
      <c r="AF16169">
        <f t="shared" si="1039"/>
        <v>5.7150626299712767E-12</v>
      </c>
      <c r="AG16169">
        <f t="shared" si="1040"/>
        <v>1.480695793890155E-10</v>
      </c>
    </row>
    <row r="16170" spans="30:33" x14ac:dyDescent="0.2">
      <c r="AD16170">
        <f t="shared" si="1038"/>
        <v>16168</v>
      </c>
      <c r="AE16170">
        <f t="shared" si="1041"/>
        <v>9.1441002079540462E-15</v>
      </c>
      <c r="AF16170">
        <f t="shared" si="1039"/>
        <v>5.7059185297633227E-12</v>
      </c>
      <c r="AG16170">
        <f t="shared" si="1040"/>
        <v>1.4784181216220101E-10</v>
      </c>
    </row>
    <row r="16171" spans="30:33" x14ac:dyDescent="0.2">
      <c r="AD16171">
        <f t="shared" si="1038"/>
        <v>16169</v>
      </c>
      <c r="AE16171">
        <f t="shared" si="1041"/>
        <v>9.1294696476213198E-15</v>
      </c>
      <c r="AF16171">
        <f t="shared" si="1039"/>
        <v>5.6967890601157014E-12</v>
      </c>
      <c r="AG16171">
        <f t="shared" si="1040"/>
        <v>1.4761439473238911E-10</v>
      </c>
    </row>
    <row r="16172" spans="30:33" x14ac:dyDescent="0.2">
      <c r="AD16172">
        <f t="shared" si="1038"/>
        <v>16170</v>
      </c>
      <c r="AE16172">
        <f t="shared" si="1041"/>
        <v>9.1148624961851258E-15</v>
      </c>
      <c r="AF16172">
        <f t="shared" si="1039"/>
        <v>5.6876741976195157E-12</v>
      </c>
      <c r="AG16172">
        <f t="shared" si="1040"/>
        <v>1.4738732656331348E-10</v>
      </c>
    </row>
    <row r="16173" spans="30:33" x14ac:dyDescent="0.2">
      <c r="AD16173">
        <f t="shared" si="1038"/>
        <v>16171</v>
      </c>
      <c r="AE16173">
        <f t="shared" si="1041"/>
        <v>9.1002787161912287E-15</v>
      </c>
      <c r="AF16173">
        <f t="shared" si="1039"/>
        <v>5.6785739189033242E-12</v>
      </c>
      <c r="AG16173">
        <f t="shared" si="1040"/>
        <v>1.4716060711952836E-10</v>
      </c>
    </row>
    <row r="16174" spans="30:33" x14ac:dyDescent="0.2">
      <c r="AD16174">
        <f t="shared" si="1038"/>
        <v>16172</v>
      </c>
      <c r="AE16174">
        <f t="shared" si="1041"/>
        <v>9.0857182702453231E-15</v>
      </c>
      <c r="AF16174">
        <f t="shared" si="1039"/>
        <v>5.6694882006330784E-12</v>
      </c>
      <c r="AG16174">
        <f t="shared" si="1040"/>
        <v>1.4693423586640738E-10</v>
      </c>
    </row>
    <row r="16175" spans="30:33" x14ac:dyDescent="0.2">
      <c r="AD16175">
        <f t="shared" si="1038"/>
        <v>16173</v>
      </c>
      <c r="AE16175">
        <f t="shared" si="1041"/>
        <v>9.0711811210129303E-15</v>
      </c>
      <c r="AF16175">
        <f t="shared" si="1039"/>
        <v>5.6604170195120651E-12</v>
      </c>
      <c r="AG16175">
        <f t="shared" si="1040"/>
        <v>1.4670821227014212E-10</v>
      </c>
    </row>
    <row r="16176" spans="30:33" x14ac:dyDescent="0.2">
      <c r="AD16176">
        <f t="shared" si="1038"/>
        <v>16174</v>
      </c>
      <c r="AE16176">
        <f t="shared" si="1041"/>
        <v>9.0566672312193078E-15</v>
      </c>
      <c r="AF16176">
        <f t="shared" si="1039"/>
        <v>5.6513603522808452E-12</v>
      </c>
      <c r="AG16176">
        <f t="shared" si="1040"/>
        <v>1.4648253579774109E-10</v>
      </c>
    </row>
    <row r="16177" spans="30:33" x14ac:dyDescent="0.2">
      <c r="AD16177">
        <f t="shared" si="1038"/>
        <v>16175</v>
      </c>
      <c r="AE16177">
        <f t="shared" si="1041"/>
        <v>9.0421765636493569E-15</v>
      </c>
      <c r="AF16177">
        <f t="shared" si="1039"/>
        <v>5.6423181757171954E-12</v>
      </c>
      <c r="AG16177">
        <f t="shared" si="1040"/>
        <v>1.4625720591702835E-10</v>
      </c>
    </row>
    <row r="16178" spans="30:33" x14ac:dyDescent="0.2">
      <c r="AD16178">
        <f t="shared" si="1038"/>
        <v>16176</v>
      </c>
      <c r="AE16178">
        <f t="shared" si="1041"/>
        <v>9.027709081147516E-15</v>
      </c>
      <c r="AF16178">
        <f t="shared" si="1039"/>
        <v>5.6332904666360476E-12</v>
      </c>
      <c r="AG16178">
        <f t="shared" si="1040"/>
        <v>1.4603222209664221E-10</v>
      </c>
    </row>
    <row r="16179" spans="30:33" x14ac:dyDescent="0.2">
      <c r="AD16179">
        <f t="shared" si="1038"/>
        <v>16177</v>
      </c>
      <c r="AE16179">
        <f t="shared" si="1041"/>
        <v>9.01326474661768E-15</v>
      </c>
      <c r="AF16179">
        <f t="shared" si="1039"/>
        <v>5.6242772018894295E-12</v>
      </c>
      <c r="AG16179">
        <f t="shared" si="1040"/>
        <v>1.458075838060342E-10</v>
      </c>
    </row>
    <row r="16180" spans="30:33" x14ac:dyDescent="0.2">
      <c r="AD16180">
        <f t="shared" si="1038"/>
        <v>16178</v>
      </c>
      <c r="AE16180">
        <f t="shared" si="1041"/>
        <v>8.9988435230230912E-15</v>
      </c>
      <c r="AF16180">
        <f t="shared" si="1039"/>
        <v>5.6152783583664058E-12</v>
      </c>
      <c r="AG16180">
        <f t="shared" si="1040"/>
        <v>1.4558329051546758E-10</v>
      </c>
    </row>
    <row r="16181" spans="30:33" x14ac:dyDescent="0.2">
      <c r="AD16181">
        <f t="shared" si="1038"/>
        <v>16179</v>
      </c>
      <c r="AE16181">
        <f t="shared" si="1041"/>
        <v>8.9844453733862528E-15</v>
      </c>
      <c r="AF16181">
        <f t="shared" si="1039"/>
        <v>5.6062939129930196E-12</v>
      </c>
      <c r="AG16181">
        <f t="shared" si="1040"/>
        <v>1.4535934169601619E-10</v>
      </c>
    </row>
    <row r="16182" spans="30:33" x14ac:dyDescent="0.2">
      <c r="AD16182">
        <f t="shared" si="1038"/>
        <v>16180</v>
      </c>
      <c r="AE16182">
        <f t="shared" si="1041"/>
        <v>8.9700702607888358E-15</v>
      </c>
      <c r="AF16182">
        <f t="shared" si="1039"/>
        <v>5.5973238427322304E-12</v>
      </c>
      <c r="AG16182">
        <f t="shared" si="1040"/>
        <v>1.4513573681956336E-10</v>
      </c>
    </row>
    <row r="16183" spans="30:33" x14ac:dyDescent="0.2">
      <c r="AD16183">
        <f t="shared" si="1038"/>
        <v>16181</v>
      </c>
      <c r="AE16183">
        <f t="shared" si="1041"/>
        <v>8.9557181483715732E-15</v>
      </c>
      <c r="AF16183">
        <f t="shared" si="1039"/>
        <v>5.5883681245838588E-12</v>
      </c>
      <c r="AG16183">
        <f t="shared" si="1040"/>
        <v>1.4491247535880043E-10</v>
      </c>
    </row>
    <row r="16184" spans="30:33" x14ac:dyDescent="0.2">
      <c r="AD16184">
        <f t="shared" si="1038"/>
        <v>16182</v>
      </c>
      <c r="AE16184">
        <f t="shared" si="1041"/>
        <v>8.9413889993341778E-15</v>
      </c>
      <c r="AF16184">
        <f t="shared" si="1039"/>
        <v>5.5794267355845243E-12</v>
      </c>
      <c r="AG16184">
        <f t="shared" si="1040"/>
        <v>1.4468955678722567E-10</v>
      </c>
    </row>
    <row r="16185" spans="30:33" x14ac:dyDescent="0.2">
      <c r="AD16185">
        <f t="shared" si="1038"/>
        <v>16183</v>
      </c>
      <c r="AE16185">
        <f t="shared" si="1041"/>
        <v>8.9270827769352432E-15</v>
      </c>
      <c r="AF16185">
        <f t="shared" si="1039"/>
        <v>5.5704996528075891E-12</v>
      </c>
      <c r="AG16185">
        <f t="shared" si="1040"/>
        <v>1.4446698057914304E-10</v>
      </c>
    </row>
    <row r="16186" spans="30:33" x14ac:dyDescent="0.2">
      <c r="AD16186">
        <f t="shared" si="1038"/>
        <v>16184</v>
      </c>
      <c r="AE16186">
        <f t="shared" si="1041"/>
        <v>8.9127994444921472E-15</v>
      </c>
      <c r="AF16186">
        <f t="shared" si="1039"/>
        <v>5.5615868533630964E-12</v>
      </c>
      <c r="AG16186">
        <f t="shared" si="1040"/>
        <v>1.4424474620966092E-10</v>
      </c>
    </row>
    <row r="16187" spans="30:33" x14ac:dyDescent="0.2">
      <c r="AD16187">
        <f t="shared" si="1038"/>
        <v>16185</v>
      </c>
      <c r="AE16187">
        <f t="shared" si="1041"/>
        <v>8.8985389653809589E-15</v>
      </c>
      <c r="AF16187">
        <f t="shared" si="1039"/>
        <v>5.5526883143977148E-12</v>
      </c>
      <c r="AG16187">
        <f t="shared" si="1040"/>
        <v>1.4402285315469081E-10</v>
      </c>
    </row>
    <row r="16188" spans="30:33" x14ac:dyDescent="0.2">
      <c r="AD16188">
        <f t="shared" si="1038"/>
        <v>16186</v>
      </c>
      <c r="AE16188">
        <f t="shared" si="1041"/>
        <v>8.8843013030363471E-15</v>
      </c>
      <c r="AF16188">
        <f t="shared" si="1039"/>
        <v>5.5438040130946784E-12</v>
      </c>
      <c r="AG16188">
        <f t="shared" si="1040"/>
        <v>1.4380130089094632E-10</v>
      </c>
    </row>
    <row r="16189" spans="30:33" x14ac:dyDescent="0.2">
      <c r="AD16189">
        <f t="shared" si="1038"/>
        <v>16187</v>
      </c>
      <c r="AE16189">
        <f t="shared" si="1041"/>
        <v>8.8700864209514889E-15</v>
      </c>
      <c r="AF16189">
        <f t="shared" si="1039"/>
        <v>5.5349339266737264E-12</v>
      </c>
      <c r="AG16189">
        <f t="shared" si="1040"/>
        <v>1.4358008889594174E-10</v>
      </c>
    </row>
    <row r="16190" spans="30:33" x14ac:dyDescent="0.2">
      <c r="AD16190">
        <f t="shared" si="1038"/>
        <v>16188</v>
      </c>
      <c r="AE16190">
        <f t="shared" si="1041"/>
        <v>8.8558942826779671E-15</v>
      </c>
      <c r="AF16190">
        <f t="shared" si="1039"/>
        <v>5.5260780323910481E-12</v>
      </c>
      <c r="AG16190">
        <f t="shared" si="1040"/>
        <v>1.4335921664799093E-10</v>
      </c>
    </row>
    <row r="16191" spans="30:33" x14ac:dyDescent="0.2">
      <c r="AD16191">
        <f t="shared" si="1038"/>
        <v>16189</v>
      </c>
      <c r="AE16191">
        <f t="shared" si="1041"/>
        <v>8.8417248518256816E-15</v>
      </c>
      <c r="AF16191">
        <f t="shared" si="1039"/>
        <v>5.5172363075392221E-12</v>
      </c>
      <c r="AG16191">
        <f t="shared" si="1040"/>
        <v>1.4313868362620597E-10</v>
      </c>
    </row>
    <row r="16192" spans="30:33" x14ac:dyDescent="0.2">
      <c r="AD16192">
        <f t="shared" si="1038"/>
        <v>16190</v>
      </c>
      <c r="AE16192">
        <f t="shared" si="1041"/>
        <v>8.8275780920627586E-15</v>
      </c>
      <c r="AF16192">
        <f t="shared" si="1039"/>
        <v>5.5084087294471593E-12</v>
      </c>
      <c r="AG16192">
        <f t="shared" si="1040"/>
        <v>1.4291848931049606E-10</v>
      </c>
    </row>
    <row r="16193" spans="30:33" x14ac:dyDescent="0.2">
      <c r="AD16193">
        <f t="shared" si="1038"/>
        <v>16191</v>
      </c>
      <c r="AE16193">
        <f t="shared" si="1041"/>
        <v>8.8134539671154596E-15</v>
      </c>
      <c r="AF16193">
        <f t="shared" si="1039"/>
        <v>5.4995952754800437E-12</v>
      </c>
      <c r="AG16193">
        <f t="shared" si="1040"/>
        <v>1.4269863318156642E-10</v>
      </c>
    </row>
    <row r="16194" spans="30:33" x14ac:dyDescent="0.2">
      <c r="AD16194">
        <f t="shared" si="1038"/>
        <v>16192</v>
      </c>
      <c r="AE16194">
        <f t="shared" si="1041"/>
        <v>8.7993524407680737E-15</v>
      </c>
      <c r="AF16194">
        <f t="shared" si="1039"/>
        <v>5.490795923039275E-12</v>
      </c>
      <c r="AG16194">
        <f t="shared" si="1040"/>
        <v>1.4247911472091665E-10</v>
      </c>
    </row>
    <row r="16195" spans="30:33" x14ac:dyDescent="0.2">
      <c r="AD16195">
        <f t="shared" si="1038"/>
        <v>16193</v>
      </c>
      <c r="AE16195">
        <f t="shared" si="1041"/>
        <v>8.785273476862844E-15</v>
      </c>
      <c r="AF16195">
        <f t="shared" si="1039"/>
        <v>5.4820106495624117E-12</v>
      </c>
      <c r="AG16195">
        <f t="shared" si="1040"/>
        <v>1.4225993341084002E-10</v>
      </c>
    </row>
    <row r="16196" spans="30:33" x14ac:dyDescent="0.2">
      <c r="AD16196">
        <f t="shared" si="1038"/>
        <v>16194</v>
      </c>
      <c r="AE16196">
        <f t="shared" si="1041"/>
        <v>8.7712170392998626E-15</v>
      </c>
      <c r="AF16196">
        <f t="shared" si="1039"/>
        <v>5.4732394325231114E-12</v>
      </c>
      <c r="AG16196">
        <f t="shared" si="1040"/>
        <v>1.4204108873442196E-10</v>
      </c>
    </row>
    <row r="16197" spans="30:33" x14ac:dyDescent="0.2">
      <c r="AD16197">
        <f t="shared" si="1038"/>
        <v>16195</v>
      </c>
      <c r="AE16197">
        <f t="shared" si="1041"/>
        <v>8.7571830920369819E-15</v>
      </c>
      <c r="AF16197">
        <f t="shared" si="1039"/>
        <v>5.4644822494310741E-12</v>
      </c>
      <c r="AG16197">
        <f t="shared" si="1040"/>
        <v>1.4182258017553892E-10</v>
      </c>
    </row>
    <row r="16198" spans="30:33" x14ac:dyDescent="0.2">
      <c r="AD16198">
        <f t="shared" si="1038"/>
        <v>16196</v>
      </c>
      <c r="AE16198">
        <f t="shared" si="1041"/>
        <v>8.7431715990897217E-15</v>
      </c>
      <c r="AF16198">
        <f t="shared" si="1039"/>
        <v>5.4557390778319843E-12</v>
      </c>
      <c r="AG16198">
        <f t="shared" si="1040"/>
        <v>1.4160440721885713E-10</v>
      </c>
    </row>
    <row r="16199" spans="30:33" x14ac:dyDescent="0.2">
      <c r="AD16199">
        <f t="shared" si="1038"/>
        <v>16197</v>
      </c>
      <c r="AE16199">
        <f t="shared" si="1041"/>
        <v>8.7291825245311791E-15</v>
      </c>
      <c r="AF16199">
        <f t="shared" si="1039"/>
        <v>5.4470098953074526E-12</v>
      </c>
      <c r="AG16199">
        <f t="shared" si="1040"/>
        <v>1.413865693498315E-10</v>
      </c>
    </row>
    <row r="16200" spans="30:33" x14ac:dyDescent="0.2">
      <c r="AD16200">
        <f t="shared" si="1038"/>
        <v>16198</v>
      </c>
      <c r="AE16200">
        <f t="shared" si="1041"/>
        <v>8.7152158324919276E-15</v>
      </c>
      <c r="AF16200">
        <f t="shared" si="1039"/>
        <v>5.4382946794749604E-12</v>
      </c>
      <c r="AG16200">
        <f t="shared" si="1040"/>
        <v>1.4116906605470425E-10</v>
      </c>
    </row>
    <row r="16201" spans="30:33" x14ac:dyDescent="0.2">
      <c r="AD16201">
        <f t="shared" si="1038"/>
        <v>16199</v>
      </c>
      <c r="AE16201">
        <f t="shared" si="1041"/>
        <v>8.7012714871599398E-15</v>
      </c>
      <c r="AF16201">
        <f t="shared" si="1039"/>
        <v>5.4295934079878001E-12</v>
      </c>
      <c r="AG16201">
        <f t="shared" si="1040"/>
        <v>1.4095189682050387E-10</v>
      </c>
    </row>
    <row r="16202" spans="30:33" x14ac:dyDescent="0.2">
      <c r="AD16202">
        <f t="shared" si="1038"/>
        <v>16200</v>
      </c>
      <c r="AE16202">
        <f t="shared" si="1041"/>
        <v>8.6873494527804834E-15</v>
      </c>
      <c r="AF16202">
        <f t="shared" si="1039"/>
        <v>5.4209060585350195E-12</v>
      </c>
      <c r="AG16202">
        <f t="shared" si="1040"/>
        <v>1.4073506113504384E-10</v>
      </c>
    </row>
    <row r="16203" spans="30:33" x14ac:dyDescent="0.2">
      <c r="AD16203">
        <f t="shared" si="1038"/>
        <v>16201</v>
      </c>
      <c r="AE16203">
        <f t="shared" si="1041"/>
        <v>8.6734496936560356E-15</v>
      </c>
      <c r="AF16203">
        <f t="shared" si="1039"/>
        <v>5.4122326088413629E-12</v>
      </c>
      <c r="AG16203">
        <f t="shared" si="1040"/>
        <v>1.4051855848692142E-10</v>
      </c>
    </row>
    <row r="16204" spans="30:33" x14ac:dyDescent="0.2">
      <c r="AD16204">
        <f t="shared" si="1038"/>
        <v>16202</v>
      </c>
      <c r="AE16204">
        <f t="shared" si="1041"/>
        <v>8.6595721741461843E-15</v>
      </c>
      <c r="AF16204">
        <f t="shared" si="1039"/>
        <v>5.4035730366672168E-12</v>
      </c>
      <c r="AG16204">
        <f t="shared" si="1040"/>
        <v>1.4030238836551649E-10</v>
      </c>
    </row>
    <row r="16205" spans="30:33" x14ac:dyDescent="0.2">
      <c r="AD16205">
        <f t="shared" si="1038"/>
        <v>16203</v>
      </c>
      <c r="AE16205">
        <f t="shared" si="1041"/>
        <v>8.6457168586675502E-15</v>
      </c>
      <c r="AF16205">
        <f t="shared" si="1039"/>
        <v>5.3949273198085494E-12</v>
      </c>
      <c r="AG16205">
        <f t="shared" si="1040"/>
        <v>1.4008655026099031E-10</v>
      </c>
    </row>
    <row r="16206" spans="30:33" x14ac:dyDescent="0.2">
      <c r="AD16206">
        <f t="shared" si="1038"/>
        <v>16204</v>
      </c>
      <c r="AE16206">
        <f t="shared" si="1041"/>
        <v>8.6318837116936831E-15</v>
      </c>
      <c r="AF16206">
        <f t="shared" si="1039"/>
        <v>5.3862954360968557E-12</v>
      </c>
      <c r="AG16206">
        <f t="shared" si="1040"/>
        <v>1.3987104366428444E-10</v>
      </c>
    </row>
    <row r="16207" spans="30:33" x14ac:dyDescent="0.2">
      <c r="AD16207">
        <f t="shared" si="1038"/>
        <v>16205</v>
      </c>
      <c r="AE16207">
        <f t="shared" si="1041"/>
        <v>8.6180726977549732E-15</v>
      </c>
      <c r="AF16207">
        <f t="shared" si="1039"/>
        <v>5.3776773633991008E-12</v>
      </c>
      <c r="AG16207">
        <f t="shared" si="1040"/>
        <v>1.3965586806711935E-10</v>
      </c>
    </row>
    <row r="16208" spans="30:33" x14ac:dyDescent="0.2">
      <c r="AD16208">
        <f t="shared" ref="AD16208:AD16271" si="1042">AD16207+1</f>
        <v>16206</v>
      </c>
      <c r="AE16208">
        <f t="shared" si="1041"/>
        <v>8.6042837814385647E-15</v>
      </c>
      <c r="AF16208">
        <f t="shared" ref="AF16208:AF16271" si="1043">AF16207*$AF$3</f>
        <v>5.3690730796176619E-12</v>
      </c>
      <c r="AG16208">
        <f t="shared" ref="AG16208:AG16271" si="1044">AD16208*AE16208</f>
        <v>1.3944102296199339E-10</v>
      </c>
    </row>
    <row r="16209" spans="30:33" x14ac:dyDescent="0.2">
      <c r="AD16209">
        <f t="shared" si="1042"/>
        <v>16207</v>
      </c>
      <c r="AE16209">
        <f t="shared" si="1041"/>
        <v>8.5905169273882626E-15</v>
      </c>
      <c r="AF16209">
        <f t="shared" si="1043"/>
        <v>5.3604825626902734E-12</v>
      </c>
      <c r="AG16209">
        <f t="shared" si="1044"/>
        <v>1.3922650784218156E-10</v>
      </c>
    </row>
    <row r="16210" spans="30:33" x14ac:dyDescent="0.2">
      <c r="AD16210">
        <f t="shared" si="1042"/>
        <v>16208</v>
      </c>
      <c r="AE16210">
        <f t="shared" si="1041"/>
        <v>8.5767721003044407E-15</v>
      </c>
      <c r="AF16210">
        <f t="shared" si="1043"/>
        <v>5.3519057905899687E-12</v>
      </c>
      <c r="AG16210">
        <f t="shared" si="1044"/>
        <v>1.3901232220173439E-10</v>
      </c>
    </row>
    <row r="16211" spans="30:33" x14ac:dyDescent="0.2">
      <c r="AD16211">
        <f t="shared" si="1042"/>
        <v>16209</v>
      </c>
      <c r="AE16211">
        <f t="shared" ref="AE16211:AE16274" si="1045">AF16210*$AE$3</f>
        <v>8.5630492649439541E-15</v>
      </c>
      <c r="AF16211">
        <f t="shared" si="1043"/>
        <v>5.3433427413250242E-12</v>
      </c>
      <c r="AG16211">
        <f t="shared" si="1044"/>
        <v>1.3879846553547655E-10</v>
      </c>
    </row>
    <row r="16212" spans="30:33" x14ac:dyDescent="0.2">
      <c r="AD16212">
        <f t="shared" si="1042"/>
        <v>16210</v>
      </c>
      <c r="AE16212">
        <f t="shared" si="1045"/>
        <v>8.5493483861200423E-15</v>
      </c>
      <c r="AF16212">
        <f t="shared" si="1043"/>
        <v>5.334793392938904E-12</v>
      </c>
      <c r="AG16212">
        <f t="shared" si="1044"/>
        <v>1.3858493733900589E-10</v>
      </c>
    </row>
    <row r="16213" spans="30:33" x14ac:dyDescent="0.2">
      <c r="AD16213">
        <f t="shared" si="1042"/>
        <v>16211</v>
      </c>
      <c r="AE16213">
        <f t="shared" si="1045"/>
        <v>8.5356694287022507E-15</v>
      </c>
      <c r="AF16213">
        <f t="shared" si="1043"/>
        <v>5.3262577235102015E-12</v>
      </c>
      <c r="AG16213">
        <f t="shared" si="1044"/>
        <v>1.3837173710869218E-10</v>
      </c>
    </row>
    <row r="16214" spans="30:33" x14ac:dyDescent="0.2">
      <c r="AD16214">
        <f t="shared" si="1042"/>
        <v>16212</v>
      </c>
      <c r="AE16214">
        <f t="shared" si="1045"/>
        <v>8.522012357616326E-15</v>
      </c>
      <c r="AF16214">
        <f t="shared" si="1043"/>
        <v>5.3177357111525853E-12</v>
      </c>
      <c r="AG16214">
        <f t="shared" si="1044"/>
        <v>1.3815886434167588E-10</v>
      </c>
    </row>
    <row r="16215" spans="30:33" x14ac:dyDescent="0.2">
      <c r="AD16215">
        <f t="shared" si="1042"/>
        <v>16213</v>
      </c>
      <c r="AE16215">
        <f t="shared" si="1045"/>
        <v>8.5083771378441395E-15</v>
      </c>
      <c r="AF16215">
        <f t="shared" si="1043"/>
        <v>5.3092273340147408E-12</v>
      </c>
      <c r="AG16215">
        <f t="shared" si="1044"/>
        <v>1.3794631853586705E-10</v>
      </c>
    </row>
    <row r="16216" spans="30:33" x14ac:dyDescent="0.2">
      <c r="AD16216">
        <f t="shared" si="1042"/>
        <v>16214</v>
      </c>
      <c r="AE16216">
        <f t="shared" si="1045"/>
        <v>8.4947637344235889E-15</v>
      </c>
      <c r="AF16216">
        <f t="shared" si="1043"/>
        <v>5.3007325702803167E-12</v>
      </c>
      <c r="AG16216">
        <f t="shared" si="1044"/>
        <v>1.3773409918994408E-10</v>
      </c>
    </row>
    <row r="16217" spans="30:33" x14ac:dyDescent="0.2">
      <c r="AD16217">
        <f t="shared" si="1042"/>
        <v>16215</v>
      </c>
      <c r="AE16217">
        <f t="shared" si="1045"/>
        <v>8.48117211244851E-15</v>
      </c>
      <c r="AF16217">
        <f t="shared" si="1043"/>
        <v>5.2922513981678678E-12</v>
      </c>
      <c r="AG16217">
        <f t="shared" si="1044"/>
        <v>1.375222058033526E-10</v>
      </c>
    </row>
    <row r="16218" spans="30:33" x14ac:dyDescent="0.2">
      <c r="AD16218">
        <f t="shared" si="1042"/>
        <v>16216</v>
      </c>
      <c r="AE16218">
        <f t="shared" si="1045"/>
        <v>8.467602237068593E-15</v>
      </c>
      <c r="AF16218">
        <f t="shared" si="1043"/>
        <v>5.283783795930799E-12</v>
      </c>
      <c r="AG16218">
        <f t="shared" si="1044"/>
        <v>1.373106378763043E-10</v>
      </c>
    </row>
    <row r="16219" spans="30:33" x14ac:dyDescent="0.2">
      <c r="AD16219">
        <f t="shared" si="1042"/>
        <v>16217</v>
      </c>
      <c r="AE16219">
        <f t="shared" si="1045"/>
        <v>8.4540540734892819E-15</v>
      </c>
      <c r="AF16219">
        <f t="shared" si="1043"/>
        <v>5.2753297418573097E-12</v>
      </c>
      <c r="AG16219">
        <f t="shared" si="1044"/>
        <v>1.3709939490977568E-10</v>
      </c>
    </row>
    <row r="16220" spans="30:33" x14ac:dyDescent="0.2">
      <c r="AD16220">
        <f t="shared" si="1042"/>
        <v>16218</v>
      </c>
      <c r="AE16220">
        <f t="shared" si="1045"/>
        <v>8.4405275869716998E-15</v>
      </c>
      <c r="AF16220">
        <f t="shared" si="1043"/>
        <v>5.2668892142703381E-12</v>
      </c>
      <c r="AG16220">
        <f t="shared" si="1044"/>
        <v>1.3688847640550702E-10</v>
      </c>
    </row>
    <row r="16221" spans="30:33" x14ac:dyDescent="0.2">
      <c r="AD16221">
        <f t="shared" si="1042"/>
        <v>16219</v>
      </c>
      <c r="AE16221">
        <f t="shared" si="1045"/>
        <v>8.4270227428325452E-15</v>
      </c>
      <c r="AF16221">
        <f t="shared" si="1043"/>
        <v>5.2584621915275055E-12</v>
      </c>
      <c r="AG16221">
        <f t="shared" si="1044"/>
        <v>1.3667788186600105E-10</v>
      </c>
    </row>
    <row r="16222" spans="30:33" x14ac:dyDescent="0.2">
      <c r="AD16222">
        <f t="shared" si="1042"/>
        <v>16220</v>
      </c>
      <c r="AE16222">
        <f t="shared" si="1045"/>
        <v>8.413539506444013E-15</v>
      </c>
      <c r="AF16222">
        <f t="shared" si="1043"/>
        <v>5.250048652021061E-12</v>
      </c>
      <c r="AG16222">
        <f t="shared" si="1044"/>
        <v>1.3646761079452189E-10</v>
      </c>
    </row>
    <row r="16223" spans="30:33" x14ac:dyDescent="0.2">
      <c r="AD16223">
        <f t="shared" si="1042"/>
        <v>16221</v>
      </c>
      <c r="AE16223">
        <f t="shared" si="1045"/>
        <v>8.4000778432337012E-15</v>
      </c>
      <c r="AF16223">
        <f t="shared" si="1043"/>
        <v>5.2416485741778273E-12</v>
      </c>
      <c r="AG16223">
        <f t="shared" si="1044"/>
        <v>1.3625766269509386E-10</v>
      </c>
    </row>
    <row r="16224" spans="30:33" x14ac:dyDescent="0.2">
      <c r="AD16224">
        <f t="shared" si="1042"/>
        <v>16222</v>
      </c>
      <c r="AE16224">
        <f t="shared" si="1045"/>
        <v>8.3866377186845277E-15</v>
      </c>
      <c r="AF16224">
        <f t="shared" si="1043"/>
        <v>5.2332619364591424E-12</v>
      </c>
      <c r="AG16224">
        <f t="shared" si="1044"/>
        <v>1.360480370725004E-10</v>
      </c>
    </row>
    <row r="16225" spans="30:33" x14ac:dyDescent="0.2">
      <c r="AD16225">
        <f t="shared" si="1042"/>
        <v>16223</v>
      </c>
      <c r="AE16225">
        <f t="shared" si="1045"/>
        <v>8.373219098334632E-15</v>
      </c>
      <c r="AF16225">
        <f t="shared" si="1043"/>
        <v>5.2248887173608073E-12</v>
      </c>
      <c r="AG16225">
        <f t="shared" si="1044"/>
        <v>1.3583873343228273E-10</v>
      </c>
    </row>
    <row r="16226" spans="30:33" x14ac:dyDescent="0.2">
      <c r="AD16226">
        <f t="shared" si="1042"/>
        <v>16224</v>
      </c>
      <c r="AE16226">
        <f t="shared" si="1045"/>
        <v>8.3598219477772951E-15</v>
      </c>
      <c r="AF16226">
        <f t="shared" si="1043"/>
        <v>5.2165288954130294E-12</v>
      </c>
      <c r="AG16226">
        <f t="shared" si="1044"/>
        <v>1.3562975128073884E-10</v>
      </c>
    </row>
    <row r="16227" spans="30:33" x14ac:dyDescent="0.2">
      <c r="AD16227">
        <f t="shared" si="1042"/>
        <v>16225</v>
      </c>
      <c r="AE16227">
        <f t="shared" si="1045"/>
        <v>8.3464462326608512E-15</v>
      </c>
      <c r="AF16227">
        <f t="shared" si="1043"/>
        <v>5.2081824491803681E-12</v>
      </c>
      <c r="AG16227">
        <f t="shared" si="1044"/>
        <v>1.3542109012492232E-10</v>
      </c>
    </row>
    <row r="16228" spans="30:33" x14ac:dyDescent="0.2">
      <c r="AD16228">
        <f t="shared" si="1042"/>
        <v>16226</v>
      </c>
      <c r="AE16228">
        <f t="shared" si="1045"/>
        <v>8.3330919186885924E-15</v>
      </c>
      <c r="AF16228">
        <f t="shared" si="1043"/>
        <v>5.1998493572616796E-12</v>
      </c>
      <c r="AG16228">
        <f t="shared" si="1044"/>
        <v>1.352127494726411E-10</v>
      </c>
    </row>
    <row r="16229" spans="30:33" x14ac:dyDescent="0.2">
      <c r="AD16229">
        <f t="shared" si="1042"/>
        <v>16227</v>
      </c>
      <c r="AE16229">
        <f t="shared" si="1045"/>
        <v>8.3197589716186908E-15</v>
      </c>
      <c r="AF16229">
        <f t="shared" si="1043"/>
        <v>5.1915295982900605E-12</v>
      </c>
      <c r="AG16229">
        <f t="shared" si="1044"/>
        <v>1.3500472883245649E-10</v>
      </c>
    </row>
    <row r="16230" spans="30:33" x14ac:dyDescent="0.2">
      <c r="AD16230">
        <f t="shared" si="1042"/>
        <v>16228</v>
      </c>
      <c r="AE16230">
        <f t="shared" si="1045"/>
        <v>8.3064473572641014E-15</v>
      </c>
      <c r="AF16230">
        <f t="shared" si="1043"/>
        <v>5.183223150932796E-12</v>
      </c>
      <c r="AG16230">
        <f t="shared" si="1044"/>
        <v>1.3479702771368183E-10</v>
      </c>
    </row>
    <row r="16231" spans="30:33" x14ac:dyDescent="0.2">
      <c r="AD16231">
        <f t="shared" si="1042"/>
        <v>16229</v>
      </c>
      <c r="AE16231">
        <f t="shared" si="1045"/>
        <v>8.2931570414924773E-15</v>
      </c>
      <c r="AF16231">
        <f t="shared" si="1043"/>
        <v>5.1749299938913035E-12</v>
      </c>
      <c r="AG16231">
        <f t="shared" si="1044"/>
        <v>1.3458964562638143E-10</v>
      </c>
    </row>
    <row r="16232" spans="30:33" x14ac:dyDescent="0.2">
      <c r="AD16232">
        <f t="shared" si="1042"/>
        <v>16230</v>
      </c>
      <c r="AE16232">
        <f t="shared" si="1045"/>
        <v>8.2798879902260892E-15</v>
      </c>
      <c r="AF16232">
        <f t="shared" si="1043"/>
        <v>5.1666501059010775E-12</v>
      </c>
      <c r="AG16232">
        <f t="shared" si="1044"/>
        <v>1.3438258208136943E-10</v>
      </c>
    </row>
    <row r="16233" spans="30:33" x14ac:dyDescent="0.2">
      <c r="AD16233">
        <f t="shared" si="1042"/>
        <v>16231</v>
      </c>
      <c r="AE16233">
        <f t="shared" si="1045"/>
        <v>8.2666401694417276E-15</v>
      </c>
      <c r="AF16233">
        <f t="shared" si="1043"/>
        <v>5.1583834657316356E-12</v>
      </c>
      <c r="AG16233">
        <f t="shared" si="1044"/>
        <v>1.3417583659020869E-10</v>
      </c>
    </row>
    <row r="16234" spans="30:33" x14ac:dyDescent="0.2">
      <c r="AD16234">
        <f t="shared" si="1042"/>
        <v>16232</v>
      </c>
      <c r="AE16234">
        <f t="shared" si="1045"/>
        <v>8.2534135451706206E-15</v>
      </c>
      <c r="AF16234">
        <f t="shared" si="1043"/>
        <v>5.150130052186465E-12</v>
      </c>
      <c r="AG16234">
        <f t="shared" si="1044"/>
        <v>1.3396940866520952E-10</v>
      </c>
    </row>
    <row r="16235" spans="30:33" x14ac:dyDescent="0.2">
      <c r="AD16235">
        <f t="shared" si="1042"/>
        <v>16233</v>
      </c>
      <c r="AE16235">
        <f t="shared" si="1045"/>
        <v>8.2402080834983474E-15</v>
      </c>
      <c r="AF16235">
        <f t="shared" si="1043"/>
        <v>5.1418898441029663E-12</v>
      </c>
      <c r="AG16235">
        <f t="shared" si="1044"/>
        <v>1.3376329781942869E-10</v>
      </c>
    </row>
    <row r="16236" spans="30:33" x14ac:dyDescent="0.2">
      <c r="AD16236">
        <f t="shared" si="1042"/>
        <v>16234</v>
      </c>
      <c r="AE16236">
        <f t="shared" si="1045"/>
        <v>8.2270237505647497E-15</v>
      </c>
      <c r="AF16236">
        <f t="shared" si="1043"/>
        <v>5.1336628203524015E-12</v>
      </c>
      <c r="AG16236">
        <f t="shared" si="1044"/>
        <v>1.3355750356666816E-10</v>
      </c>
    </row>
    <row r="16237" spans="30:33" x14ac:dyDescent="0.2">
      <c r="AD16237">
        <f t="shared" si="1042"/>
        <v>16235</v>
      </c>
      <c r="AE16237">
        <f t="shared" si="1045"/>
        <v>8.2138605125638465E-15</v>
      </c>
      <c r="AF16237">
        <f t="shared" si="1043"/>
        <v>5.1254489598398376E-12</v>
      </c>
      <c r="AG16237">
        <f t="shared" si="1044"/>
        <v>1.3335202542147404E-10</v>
      </c>
    </row>
    <row r="16238" spans="30:33" x14ac:dyDescent="0.2">
      <c r="AD16238">
        <f t="shared" si="1042"/>
        <v>16236</v>
      </c>
      <c r="AE16238">
        <f t="shared" si="1045"/>
        <v>8.2007183357437443E-15</v>
      </c>
      <c r="AF16238">
        <f t="shared" si="1043"/>
        <v>5.1172482415040938E-12</v>
      </c>
      <c r="AG16238">
        <f t="shared" si="1044"/>
        <v>1.3314686289913544E-10</v>
      </c>
    </row>
    <row r="16239" spans="30:33" x14ac:dyDescent="0.2">
      <c r="AD16239">
        <f t="shared" si="1042"/>
        <v>16237</v>
      </c>
      <c r="AE16239">
        <f t="shared" si="1045"/>
        <v>8.1875971864065537E-15</v>
      </c>
      <c r="AF16239">
        <f t="shared" si="1043"/>
        <v>5.1090606443176872E-12</v>
      </c>
      <c r="AG16239">
        <f t="shared" si="1044"/>
        <v>1.329420155156832E-10</v>
      </c>
    </row>
    <row r="16240" spans="30:33" x14ac:dyDescent="0.2">
      <c r="AD16240">
        <f t="shared" si="1042"/>
        <v>16238</v>
      </c>
      <c r="AE16240">
        <f t="shared" si="1045"/>
        <v>8.1744970309083035E-15</v>
      </c>
      <c r="AF16240">
        <f t="shared" si="1043"/>
        <v>5.1008861472867788E-12</v>
      </c>
      <c r="AG16240">
        <f t="shared" si="1044"/>
        <v>1.3273748278788902E-10</v>
      </c>
    </row>
    <row r="16241" spans="30:33" x14ac:dyDescent="0.2">
      <c r="AD16241">
        <f t="shared" si="1042"/>
        <v>16239</v>
      </c>
      <c r="AE16241">
        <f t="shared" si="1045"/>
        <v>8.1614178356588499E-15</v>
      </c>
      <c r="AF16241">
        <f t="shared" si="1043"/>
        <v>5.0927247294511199E-12</v>
      </c>
      <c r="AG16241">
        <f t="shared" si="1044"/>
        <v>1.3253326423326406E-10</v>
      </c>
    </row>
    <row r="16242" spans="30:33" x14ac:dyDescent="0.2">
      <c r="AD16242">
        <f t="shared" si="1042"/>
        <v>16240</v>
      </c>
      <c r="AE16242">
        <f t="shared" si="1045"/>
        <v>8.1483595671217958E-15</v>
      </c>
      <c r="AF16242">
        <f t="shared" si="1043"/>
        <v>5.0845763698839982E-12</v>
      </c>
      <c r="AG16242">
        <f t="shared" si="1044"/>
        <v>1.3232935937005796E-10</v>
      </c>
    </row>
    <row r="16243" spans="30:33" x14ac:dyDescent="0.2">
      <c r="AD16243">
        <f t="shared" si="1042"/>
        <v>16241</v>
      </c>
      <c r="AE16243">
        <f t="shared" si="1045"/>
        <v>8.1353221918144008E-15</v>
      </c>
      <c r="AF16243">
        <f t="shared" si="1043"/>
        <v>5.0764410476921838E-12</v>
      </c>
      <c r="AG16243">
        <f t="shared" si="1044"/>
        <v>1.3212576771725767E-10</v>
      </c>
    </row>
    <row r="16244" spans="30:33" x14ac:dyDescent="0.2">
      <c r="AD16244">
        <f t="shared" si="1042"/>
        <v>16242</v>
      </c>
      <c r="AE16244">
        <f t="shared" si="1045"/>
        <v>8.1223056763074975E-15</v>
      </c>
      <c r="AF16244">
        <f t="shared" si="1043"/>
        <v>5.0683187420158763E-12</v>
      </c>
      <c r="AG16244">
        <f t="shared" si="1044"/>
        <v>1.3192248879458637E-10</v>
      </c>
    </row>
    <row r="16245" spans="30:33" x14ac:dyDescent="0.2">
      <c r="AD16245">
        <f t="shared" si="1042"/>
        <v>16243</v>
      </c>
      <c r="AE16245">
        <f t="shared" si="1045"/>
        <v>8.109309987225405E-15</v>
      </c>
      <c r="AF16245">
        <f t="shared" si="1043"/>
        <v>5.060209432028651E-12</v>
      </c>
      <c r="AG16245">
        <f t="shared" si="1044"/>
        <v>1.3171952212250225E-10</v>
      </c>
    </row>
    <row r="16246" spans="30:33" x14ac:dyDescent="0.2">
      <c r="AD16246">
        <f t="shared" si="1042"/>
        <v>16244</v>
      </c>
      <c r="AE16246">
        <f t="shared" si="1045"/>
        <v>8.0963350912458451E-15</v>
      </c>
      <c r="AF16246">
        <f t="shared" si="1043"/>
        <v>5.0521130969374047E-12</v>
      </c>
      <c r="AG16246">
        <f t="shared" si="1044"/>
        <v>1.315168672221975E-10</v>
      </c>
    </row>
    <row r="16247" spans="30:33" x14ac:dyDescent="0.2">
      <c r="AD16247">
        <f t="shared" si="1042"/>
        <v>16245</v>
      </c>
      <c r="AE16247">
        <f t="shared" si="1045"/>
        <v>8.0833809550998507E-15</v>
      </c>
      <c r="AF16247">
        <f t="shared" si="1043"/>
        <v>5.0440297159823049E-12</v>
      </c>
      <c r="AG16247">
        <f t="shared" si="1044"/>
        <v>1.3131452361559708E-10</v>
      </c>
    </row>
    <row r="16248" spans="30:33" x14ac:dyDescent="0.2">
      <c r="AD16248">
        <f t="shared" si="1042"/>
        <v>16246</v>
      </c>
      <c r="AE16248">
        <f t="shared" si="1045"/>
        <v>8.0704475455716919E-15</v>
      </c>
      <c r="AF16248">
        <f t="shared" si="1043"/>
        <v>5.0359592684367329E-12</v>
      </c>
      <c r="AG16248">
        <f t="shared" si="1044"/>
        <v>1.3111249082535772E-10</v>
      </c>
    </row>
    <row r="16249" spans="30:33" x14ac:dyDescent="0.2">
      <c r="AD16249">
        <f t="shared" si="1042"/>
        <v>16247</v>
      </c>
      <c r="AE16249">
        <f t="shared" si="1045"/>
        <v>8.0575348294987764E-15</v>
      </c>
      <c r="AF16249">
        <f t="shared" si="1043"/>
        <v>5.0279017336072341E-12</v>
      </c>
      <c r="AG16249">
        <f t="shared" si="1044"/>
        <v>1.3091076837486662E-10</v>
      </c>
    </row>
    <row r="16250" spans="30:33" x14ac:dyDescent="0.2">
      <c r="AD16250">
        <f t="shared" si="1042"/>
        <v>16248</v>
      </c>
      <c r="AE16250">
        <f t="shared" si="1045"/>
        <v>8.0446427737715787E-15</v>
      </c>
      <c r="AF16250">
        <f t="shared" si="1043"/>
        <v>5.0198570908334623E-12</v>
      </c>
      <c r="AG16250">
        <f t="shared" si="1044"/>
        <v>1.3070935578824062E-10</v>
      </c>
    </row>
    <row r="16251" spans="30:33" x14ac:dyDescent="0.2">
      <c r="AD16251">
        <f t="shared" si="1042"/>
        <v>16249</v>
      </c>
      <c r="AE16251">
        <f t="shared" si="1045"/>
        <v>8.0317713453335435E-15</v>
      </c>
      <c r="AF16251">
        <f t="shared" si="1043"/>
        <v>5.0118253194881282E-12</v>
      </c>
      <c r="AG16251">
        <f t="shared" si="1044"/>
        <v>1.3050825259032476E-10</v>
      </c>
    </row>
    <row r="16252" spans="30:33" x14ac:dyDescent="0.2">
      <c r="AD16252">
        <f t="shared" si="1042"/>
        <v>16250</v>
      </c>
      <c r="AE16252">
        <f t="shared" si="1045"/>
        <v>8.0189205111810088E-15</v>
      </c>
      <c r="AF16252">
        <f t="shared" si="1043"/>
        <v>5.003806398976947E-12</v>
      </c>
      <c r="AG16252">
        <f t="shared" si="1044"/>
        <v>1.3030745830669138E-10</v>
      </c>
    </row>
    <row r="16253" spans="30:33" x14ac:dyDescent="0.2">
      <c r="AD16253">
        <f t="shared" si="1042"/>
        <v>16251</v>
      </c>
      <c r="AE16253">
        <f t="shared" si="1045"/>
        <v>8.006090238363119E-15</v>
      </c>
      <c r="AF16253">
        <f t="shared" si="1043"/>
        <v>4.9958003087385835E-12</v>
      </c>
      <c r="AG16253">
        <f t="shared" si="1044"/>
        <v>1.3010697246363904E-10</v>
      </c>
    </row>
    <row r="16254" spans="30:33" x14ac:dyDescent="0.2">
      <c r="AD16254">
        <f t="shared" si="1042"/>
        <v>16252</v>
      </c>
      <c r="AE16254">
        <f t="shared" si="1045"/>
        <v>7.9932804939817379E-15</v>
      </c>
      <c r="AF16254">
        <f t="shared" si="1043"/>
        <v>4.9878070282446016E-12</v>
      </c>
      <c r="AG16254">
        <f t="shared" si="1044"/>
        <v>1.2990679458819119E-10</v>
      </c>
    </row>
    <row r="16255" spans="30:33" x14ac:dyDescent="0.2">
      <c r="AD16255">
        <f t="shared" si="1042"/>
        <v>16253</v>
      </c>
      <c r="AE16255">
        <f t="shared" si="1045"/>
        <v>7.9804912451913668E-15</v>
      </c>
      <c r="AF16255">
        <f t="shared" si="1043"/>
        <v>4.9798265369994101E-12</v>
      </c>
      <c r="AG16255">
        <f t="shared" si="1044"/>
        <v>1.2970692420809529E-10</v>
      </c>
    </row>
    <row r="16256" spans="30:33" x14ac:dyDescent="0.2">
      <c r="AD16256">
        <f t="shared" si="1042"/>
        <v>16254</v>
      </c>
      <c r="AE16256">
        <f t="shared" si="1045"/>
        <v>7.9677224591990596E-15</v>
      </c>
      <c r="AF16256">
        <f t="shared" si="1043"/>
        <v>4.971858814540211E-12</v>
      </c>
      <c r="AG16256">
        <f t="shared" si="1044"/>
        <v>1.2950736085182152E-10</v>
      </c>
    </row>
    <row r="16257" spans="30:33" x14ac:dyDescent="0.2">
      <c r="AD16257">
        <f t="shared" si="1042"/>
        <v>16255</v>
      </c>
      <c r="AE16257">
        <f t="shared" si="1045"/>
        <v>7.9549741032643419E-15</v>
      </c>
      <c r="AF16257">
        <f t="shared" si="1043"/>
        <v>4.963903840436946E-12</v>
      </c>
      <c r="AG16257">
        <f t="shared" si="1044"/>
        <v>1.2930810404856187E-10</v>
      </c>
    </row>
    <row r="16258" spans="30:33" x14ac:dyDescent="0.2">
      <c r="AD16258">
        <f t="shared" si="1042"/>
        <v>16256</v>
      </c>
      <c r="AE16258">
        <f t="shared" si="1045"/>
        <v>7.9422461446991166E-15</v>
      </c>
      <c r="AF16258">
        <f t="shared" si="1043"/>
        <v>4.9559615942922469E-12</v>
      </c>
      <c r="AG16258">
        <f t="shared" si="1044"/>
        <v>1.2910915332822884E-10</v>
      </c>
    </row>
    <row r="16259" spans="30:33" x14ac:dyDescent="0.2">
      <c r="AD16259">
        <f t="shared" si="1042"/>
        <v>16257</v>
      </c>
      <c r="AE16259">
        <f t="shared" si="1045"/>
        <v>7.9295385508675988E-15</v>
      </c>
      <c r="AF16259">
        <f t="shared" si="1043"/>
        <v>4.9480320557413793E-12</v>
      </c>
      <c r="AG16259">
        <f t="shared" si="1044"/>
        <v>1.2891050822145456E-10</v>
      </c>
    </row>
    <row r="16260" spans="30:33" x14ac:dyDescent="0.2">
      <c r="AD16260">
        <f t="shared" si="1042"/>
        <v>16258</v>
      </c>
      <c r="AE16260">
        <f t="shared" si="1045"/>
        <v>7.9168512891862109E-15</v>
      </c>
      <c r="AF16260">
        <f t="shared" si="1043"/>
        <v>4.9401152044521928E-12</v>
      </c>
      <c r="AG16260">
        <f t="shared" si="1044"/>
        <v>1.2871216825958941E-10</v>
      </c>
    </row>
    <row r="16261" spans="30:33" x14ac:dyDescent="0.2">
      <c r="AD16261">
        <f t="shared" si="1042"/>
        <v>16259</v>
      </c>
      <c r="AE16261">
        <f t="shared" si="1045"/>
        <v>7.9041843271235124E-15</v>
      </c>
      <c r="AF16261">
        <f t="shared" si="1043"/>
        <v>4.9322110201250695E-12</v>
      </c>
      <c r="AG16261">
        <f t="shared" si="1044"/>
        <v>1.2851413297470118E-10</v>
      </c>
    </row>
    <row r="16262" spans="30:33" x14ac:dyDescent="0.2">
      <c r="AD16262">
        <f t="shared" si="1042"/>
        <v>16260</v>
      </c>
      <c r="AE16262">
        <f t="shared" si="1045"/>
        <v>7.891537632200115E-15</v>
      </c>
      <c r="AF16262">
        <f t="shared" si="1043"/>
        <v>4.9243194824928692E-12</v>
      </c>
      <c r="AG16262">
        <f t="shared" si="1044"/>
        <v>1.2831640189957387E-10</v>
      </c>
    </row>
    <row r="16263" spans="30:33" x14ac:dyDescent="0.2">
      <c r="AD16263">
        <f t="shared" si="1042"/>
        <v>16261</v>
      </c>
      <c r="AE16263">
        <f t="shared" si="1045"/>
        <v>7.8789111719885943E-15</v>
      </c>
      <c r="AF16263">
        <f t="shared" si="1043"/>
        <v>4.9164405713208803E-12</v>
      </c>
      <c r="AG16263">
        <f t="shared" si="1044"/>
        <v>1.2811897456770652E-10</v>
      </c>
    </row>
    <row r="16264" spans="30:33" x14ac:dyDescent="0.2">
      <c r="AD16264">
        <f t="shared" si="1042"/>
        <v>16262</v>
      </c>
      <c r="AE16264">
        <f t="shared" si="1045"/>
        <v>7.8663049141134126E-15</v>
      </c>
      <c r="AF16264">
        <f t="shared" si="1043"/>
        <v>4.9085742664067664E-12</v>
      </c>
      <c r="AG16264">
        <f t="shared" si="1044"/>
        <v>1.2792185051331231E-10</v>
      </c>
    </row>
    <row r="16265" spans="30:33" x14ac:dyDescent="0.2">
      <c r="AD16265">
        <f t="shared" si="1042"/>
        <v>16263</v>
      </c>
      <c r="AE16265">
        <f t="shared" si="1045"/>
        <v>7.85371882625083E-15</v>
      </c>
      <c r="AF16265">
        <f t="shared" si="1043"/>
        <v>4.9007205475805149E-12</v>
      </c>
      <c r="AG16265">
        <f t="shared" si="1044"/>
        <v>1.2772502927131726E-10</v>
      </c>
    </row>
    <row r="16266" spans="30:33" x14ac:dyDescent="0.2">
      <c r="AD16266">
        <f t="shared" si="1042"/>
        <v>16264</v>
      </c>
      <c r="AE16266">
        <f t="shared" si="1045"/>
        <v>7.8411528761288279E-15</v>
      </c>
      <c r="AF16266">
        <f t="shared" si="1043"/>
        <v>4.8928793947043858E-12</v>
      </c>
      <c r="AG16266">
        <f t="shared" si="1044"/>
        <v>1.2752851037735926E-10</v>
      </c>
    </row>
    <row r="16267" spans="30:33" x14ac:dyDescent="0.2">
      <c r="AD16267">
        <f t="shared" si="1042"/>
        <v>16265</v>
      </c>
      <c r="AE16267">
        <f t="shared" si="1045"/>
        <v>7.8286070315270215E-15</v>
      </c>
      <c r="AF16267">
        <f t="shared" si="1043"/>
        <v>4.8850507876728583E-12</v>
      </c>
      <c r="AG16267">
        <f t="shared" si="1044"/>
        <v>1.27332293367787E-10</v>
      </c>
    </row>
    <row r="16268" spans="30:33" x14ac:dyDescent="0.2">
      <c r="AD16268">
        <f t="shared" si="1042"/>
        <v>16266</v>
      </c>
      <c r="AE16268">
        <f t="shared" si="1045"/>
        <v>7.8160812602765766E-15</v>
      </c>
      <c r="AF16268">
        <f t="shared" si="1043"/>
        <v>4.8772347064125813E-12</v>
      </c>
      <c r="AG16268">
        <f t="shared" si="1044"/>
        <v>1.2713637777965878E-10</v>
      </c>
    </row>
    <row r="16269" spans="30:33" x14ac:dyDescent="0.2">
      <c r="AD16269">
        <f t="shared" si="1042"/>
        <v>16267</v>
      </c>
      <c r="AE16269">
        <f t="shared" si="1045"/>
        <v>7.8035755302601337E-15</v>
      </c>
      <c r="AF16269">
        <f t="shared" si="1043"/>
        <v>4.8694311308823209E-12</v>
      </c>
      <c r="AG16269">
        <f t="shared" si="1044"/>
        <v>1.2694076315074161E-10</v>
      </c>
    </row>
    <row r="16270" spans="30:33" x14ac:dyDescent="0.2">
      <c r="AD16270">
        <f t="shared" si="1042"/>
        <v>16268</v>
      </c>
      <c r="AE16270">
        <f t="shared" si="1045"/>
        <v>7.7910898094117166E-15</v>
      </c>
      <c r="AF16270">
        <f t="shared" si="1043"/>
        <v>4.8616400410729092E-12</v>
      </c>
      <c r="AG16270">
        <f t="shared" si="1044"/>
        <v>1.2674544901950981E-10</v>
      </c>
    </row>
    <row r="16271" spans="30:33" x14ac:dyDescent="0.2">
      <c r="AD16271">
        <f t="shared" si="1042"/>
        <v>16269</v>
      </c>
      <c r="AE16271">
        <f t="shared" si="1045"/>
        <v>7.7786240657166583E-15</v>
      </c>
      <c r="AF16271">
        <f t="shared" si="1043"/>
        <v>4.8538614170071921E-12</v>
      </c>
      <c r="AG16271">
        <f t="shared" si="1044"/>
        <v>1.2655043492514431E-10</v>
      </c>
    </row>
    <row r="16272" spans="30:33" x14ac:dyDescent="0.2">
      <c r="AD16272">
        <f t="shared" ref="AD16272:AD16335" si="1046">AD16271+1</f>
        <v>16270</v>
      </c>
      <c r="AE16272">
        <f t="shared" si="1045"/>
        <v>7.7661782672115106E-15</v>
      </c>
      <c r="AF16272">
        <f t="shared" ref="AF16272:AF16335" si="1047">AF16271*$AF$3</f>
        <v>4.8460952387399807E-12</v>
      </c>
      <c r="AG16272">
        <f t="shared" ref="AG16272:AG16335" si="1048">AD16272*AE16272</f>
        <v>1.2635572040753129E-10</v>
      </c>
    </row>
    <row r="16273" spans="30:33" x14ac:dyDescent="0.2">
      <c r="AD16273">
        <f t="shared" si="1046"/>
        <v>16271</v>
      </c>
      <c r="AE16273">
        <f t="shared" si="1045"/>
        <v>7.7537523819839723E-15</v>
      </c>
      <c r="AF16273">
        <f t="shared" si="1047"/>
        <v>4.8383414863579962E-12</v>
      </c>
      <c r="AG16273">
        <f t="shared" si="1048"/>
        <v>1.261613050072612E-10</v>
      </c>
    </row>
    <row r="16274" spans="30:33" x14ac:dyDescent="0.2">
      <c r="AD16274">
        <f t="shared" si="1046"/>
        <v>16272</v>
      </c>
      <c r="AE16274">
        <f t="shared" si="1045"/>
        <v>7.7413463781727971E-15</v>
      </c>
      <c r="AF16274">
        <f t="shared" si="1047"/>
        <v>4.8306001399798234E-12</v>
      </c>
      <c r="AG16274">
        <f t="shared" si="1048"/>
        <v>1.2596718826562776E-10</v>
      </c>
    </row>
    <row r="16275" spans="30:33" x14ac:dyDescent="0.2">
      <c r="AD16275">
        <f t="shared" si="1046"/>
        <v>16273</v>
      </c>
      <c r="AE16275">
        <f t="shared" ref="AE16275:AE16338" si="1049">AF16274*$AE$3</f>
        <v>7.7289602239677211E-15</v>
      </c>
      <c r="AF16275">
        <f t="shared" si="1047"/>
        <v>4.8228711797558554E-12</v>
      </c>
      <c r="AG16275">
        <f t="shared" si="1048"/>
        <v>1.2577336972462673E-10</v>
      </c>
    </row>
    <row r="16276" spans="30:33" x14ac:dyDescent="0.2">
      <c r="AD16276">
        <f t="shared" si="1046"/>
        <v>16274</v>
      </c>
      <c r="AE16276">
        <f t="shared" si="1049"/>
        <v>7.7165938876093715E-15</v>
      </c>
      <c r="AF16276">
        <f t="shared" si="1047"/>
        <v>4.8151545858682456E-12</v>
      </c>
      <c r="AG16276">
        <f t="shared" si="1048"/>
        <v>1.2557984892695492E-10</v>
      </c>
    </row>
    <row r="16277" spans="30:33" x14ac:dyDescent="0.2">
      <c r="AD16277">
        <f t="shared" si="1046"/>
        <v>16275</v>
      </c>
      <c r="AE16277">
        <f t="shared" si="1049"/>
        <v>7.7042473373891972E-15</v>
      </c>
      <c r="AF16277">
        <f t="shared" si="1047"/>
        <v>4.8074503385308563E-12</v>
      </c>
      <c r="AG16277">
        <f t="shared" si="1048"/>
        <v>1.2538662541600919E-10</v>
      </c>
    </row>
    <row r="16278" spans="30:33" x14ac:dyDescent="0.2">
      <c r="AD16278">
        <f t="shared" si="1046"/>
        <v>16276</v>
      </c>
      <c r="AE16278">
        <f t="shared" si="1049"/>
        <v>7.6919205416493737E-15</v>
      </c>
      <c r="AF16278">
        <f t="shared" si="1047"/>
        <v>4.7997584179892065E-12</v>
      </c>
      <c r="AG16278">
        <f t="shared" si="1048"/>
        <v>1.2519369873588522E-10</v>
      </c>
    </row>
    <row r="16279" spans="30:33" x14ac:dyDescent="0.2">
      <c r="AD16279">
        <f t="shared" si="1046"/>
        <v>16277</v>
      </c>
      <c r="AE16279">
        <f t="shared" si="1049"/>
        <v>7.6796134687827343E-15</v>
      </c>
      <c r="AF16279">
        <f t="shared" si="1047"/>
        <v>4.7920788045204233E-12</v>
      </c>
      <c r="AG16279">
        <f t="shared" si="1048"/>
        <v>1.2500106843137655E-10</v>
      </c>
    </row>
    <row r="16280" spans="30:33" x14ac:dyDescent="0.2">
      <c r="AD16280">
        <f t="shared" si="1046"/>
        <v>16278</v>
      </c>
      <c r="AE16280">
        <f t="shared" si="1049"/>
        <v>7.6673260872326813E-15</v>
      </c>
      <c r="AF16280">
        <f t="shared" si="1047"/>
        <v>4.7844114784331904E-12</v>
      </c>
      <c r="AG16280">
        <f t="shared" si="1048"/>
        <v>1.2480873404797359E-10</v>
      </c>
    </row>
    <row r="16281" spans="30:33" x14ac:dyDescent="0.2">
      <c r="AD16281">
        <f t="shared" si="1046"/>
        <v>16279</v>
      </c>
      <c r="AE16281">
        <f t="shared" si="1049"/>
        <v>7.6550583654931088E-15</v>
      </c>
      <c r="AF16281">
        <f t="shared" si="1047"/>
        <v>4.7767564200676968E-12</v>
      </c>
      <c r="AG16281">
        <f t="shared" si="1048"/>
        <v>1.2461669513186233E-10</v>
      </c>
    </row>
    <row r="16282" spans="30:33" x14ac:dyDescent="0.2">
      <c r="AD16282">
        <f t="shared" si="1046"/>
        <v>16280</v>
      </c>
      <c r="AE16282">
        <f t="shared" si="1049"/>
        <v>7.6428102721083191E-15</v>
      </c>
      <c r="AF16282">
        <f t="shared" si="1047"/>
        <v>4.769113609795588E-12</v>
      </c>
      <c r="AG16282">
        <f t="shared" si="1048"/>
        <v>1.2442495122992342E-10</v>
      </c>
    </row>
    <row r="16283" spans="30:33" x14ac:dyDescent="0.2">
      <c r="AD16283">
        <f t="shared" si="1046"/>
        <v>16281</v>
      </c>
      <c r="AE16283">
        <f t="shared" si="1049"/>
        <v>7.630581775672944E-15</v>
      </c>
      <c r="AF16283">
        <f t="shared" si="1047"/>
        <v>4.761483028019915E-12</v>
      </c>
      <c r="AG16283">
        <f t="shared" si="1048"/>
        <v>1.242335018897312E-10</v>
      </c>
    </row>
    <row r="16284" spans="30:33" x14ac:dyDescent="0.2">
      <c r="AD16284">
        <f t="shared" si="1046"/>
        <v>16282</v>
      </c>
      <c r="AE16284">
        <f t="shared" si="1049"/>
        <v>7.6183728448318672E-15</v>
      </c>
      <c r="AF16284">
        <f t="shared" si="1047"/>
        <v>4.753864655175083E-12</v>
      </c>
      <c r="AG16284">
        <f t="shared" si="1048"/>
        <v>1.2404234665955245E-10</v>
      </c>
    </row>
    <row r="16285" spans="30:33" x14ac:dyDescent="0.2">
      <c r="AD16285">
        <f t="shared" si="1046"/>
        <v>16283</v>
      </c>
      <c r="AE16285">
        <f t="shared" si="1049"/>
        <v>7.6061834482801359E-15</v>
      </c>
      <c r="AF16285">
        <f t="shared" si="1047"/>
        <v>4.7462584717268026E-12</v>
      </c>
      <c r="AG16285">
        <f t="shared" si="1048"/>
        <v>1.2385148508834546E-10</v>
      </c>
    </row>
    <row r="16286" spans="30:33" x14ac:dyDescent="0.2">
      <c r="AD16286">
        <f t="shared" si="1046"/>
        <v>16284</v>
      </c>
      <c r="AE16286">
        <f t="shared" si="1049"/>
        <v>7.5940135547628872E-15</v>
      </c>
      <c r="AF16286">
        <f t="shared" si="1047"/>
        <v>4.7386644581720397E-12</v>
      </c>
      <c r="AG16286">
        <f t="shared" si="1048"/>
        <v>1.2366091672575886E-10</v>
      </c>
    </row>
    <row r="16287" spans="30:33" x14ac:dyDescent="0.2">
      <c r="AD16287">
        <f t="shared" si="1046"/>
        <v>16285</v>
      </c>
      <c r="AE16287">
        <f t="shared" si="1049"/>
        <v>7.5818631330752669E-15</v>
      </c>
      <c r="AF16287">
        <f t="shared" si="1047"/>
        <v>4.731082595038964E-12</v>
      </c>
      <c r="AG16287">
        <f t="shared" si="1048"/>
        <v>1.2347064112213073E-10</v>
      </c>
    </row>
    <row r="16288" spans="30:33" x14ac:dyDescent="0.2">
      <c r="AD16288">
        <f t="shared" si="1046"/>
        <v>16286</v>
      </c>
      <c r="AE16288">
        <f t="shared" si="1049"/>
        <v>7.5697321520623463E-15</v>
      </c>
      <c r="AF16288">
        <f t="shared" si="1047"/>
        <v>4.7235128628869016E-12</v>
      </c>
      <c r="AG16288">
        <f t="shared" si="1048"/>
        <v>1.2328065782848737E-10</v>
      </c>
    </row>
    <row r="16289" spans="30:33" x14ac:dyDescent="0.2">
      <c r="AD16289">
        <f t="shared" si="1046"/>
        <v>16287</v>
      </c>
      <c r="AE16289">
        <f t="shared" si="1049"/>
        <v>7.5576205806190466E-15</v>
      </c>
      <c r="AF16289">
        <f t="shared" si="1047"/>
        <v>4.7159552423062822E-12</v>
      </c>
      <c r="AG16289">
        <f t="shared" si="1048"/>
        <v>1.2309096639654241E-10</v>
      </c>
    </row>
    <row r="16290" spans="30:33" x14ac:dyDescent="0.2">
      <c r="AD16290">
        <f t="shared" si="1046"/>
        <v>16288</v>
      </c>
      <c r="AE16290">
        <f t="shared" si="1049"/>
        <v>7.5455283876900548E-15</v>
      </c>
      <c r="AF16290">
        <f t="shared" si="1047"/>
        <v>4.7084097139185921E-12</v>
      </c>
      <c r="AG16290">
        <f t="shared" si="1048"/>
        <v>1.2290156637869561E-10</v>
      </c>
    </row>
    <row r="16291" spans="30:33" x14ac:dyDescent="0.2">
      <c r="AD16291">
        <f t="shared" si="1046"/>
        <v>16289</v>
      </c>
      <c r="AE16291">
        <f t="shared" si="1049"/>
        <v>7.53345554226975E-15</v>
      </c>
      <c r="AF16291">
        <f t="shared" si="1047"/>
        <v>4.7008762583763224E-12</v>
      </c>
      <c r="AG16291">
        <f t="shared" si="1048"/>
        <v>1.2271245732803196E-10</v>
      </c>
    </row>
    <row r="16292" spans="30:33" x14ac:dyDescent="0.2">
      <c r="AD16292">
        <f t="shared" si="1046"/>
        <v>16290</v>
      </c>
      <c r="AE16292">
        <f t="shared" si="1049"/>
        <v>7.5214020134021196E-15</v>
      </c>
      <c r="AF16292">
        <f t="shared" si="1047"/>
        <v>4.6933548563629204E-12</v>
      </c>
      <c r="AG16292">
        <f t="shared" si="1048"/>
        <v>1.2252363879832054E-10</v>
      </c>
    </row>
    <row r="16293" spans="30:33" x14ac:dyDescent="0.2">
      <c r="AD16293">
        <f t="shared" si="1046"/>
        <v>16291</v>
      </c>
      <c r="AE16293">
        <f t="shared" si="1049"/>
        <v>7.5093677701806756E-15</v>
      </c>
      <c r="AF16293">
        <f t="shared" si="1047"/>
        <v>4.6858454885927396E-12</v>
      </c>
      <c r="AG16293">
        <f t="shared" si="1048"/>
        <v>1.2233511034401337E-10</v>
      </c>
    </row>
    <row r="16294" spans="30:33" x14ac:dyDescent="0.2">
      <c r="AD16294">
        <f t="shared" si="1046"/>
        <v>16292</v>
      </c>
      <c r="AE16294">
        <f t="shared" si="1049"/>
        <v>7.4973527817483869E-15</v>
      </c>
      <c r="AF16294">
        <f t="shared" si="1047"/>
        <v>4.6783481358109912E-12</v>
      </c>
      <c r="AG16294">
        <f t="shared" si="1048"/>
        <v>1.2214687152024472E-10</v>
      </c>
    </row>
    <row r="16295" spans="30:33" x14ac:dyDescent="0.2">
      <c r="AD16295">
        <f t="shared" si="1046"/>
        <v>16293</v>
      </c>
      <c r="AE16295">
        <f t="shared" si="1049"/>
        <v>7.4853570172975893E-15</v>
      </c>
      <c r="AF16295">
        <f t="shared" si="1047"/>
        <v>4.6708627787936932E-12</v>
      </c>
      <c r="AG16295">
        <f t="shared" si="1048"/>
        <v>1.2195892188282963E-10</v>
      </c>
    </row>
    <row r="16296" spans="30:33" x14ac:dyDescent="0.2">
      <c r="AD16296">
        <f t="shared" si="1046"/>
        <v>16294</v>
      </c>
      <c r="AE16296">
        <f t="shared" si="1049"/>
        <v>7.473380446069913E-15</v>
      </c>
      <c r="AF16296">
        <f t="shared" si="1047"/>
        <v>4.6633893983476228E-12</v>
      </c>
      <c r="AG16296">
        <f t="shared" si="1048"/>
        <v>1.2177126098826317E-10</v>
      </c>
    </row>
    <row r="16297" spans="30:33" x14ac:dyDescent="0.2">
      <c r="AD16297">
        <f t="shared" si="1046"/>
        <v>16295</v>
      </c>
      <c r="AE16297">
        <f t="shared" si="1049"/>
        <v>7.4614230373562004E-15</v>
      </c>
      <c r="AF16297">
        <f t="shared" si="1047"/>
        <v>4.6559279753102662E-12</v>
      </c>
      <c r="AG16297">
        <f t="shared" si="1048"/>
        <v>1.2158388839371929E-10</v>
      </c>
    </row>
    <row r="16298" spans="30:33" x14ac:dyDescent="0.2">
      <c r="AD16298">
        <f t="shared" si="1046"/>
        <v>16296</v>
      </c>
      <c r="AE16298">
        <f t="shared" si="1049"/>
        <v>7.449484760496429E-15</v>
      </c>
      <c r="AF16298">
        <f t="shared" si="1047"/>
        <v>4.6484784905497696E-12</v>
      </c>
      <c r="AG16298">
        <f t="shared" si="1048"/>
        <v>1.2139680365704981E-10</v>
      </c>
    </row>
    <row r="16299" spans="30:33" x14ac:dyDescent="0.2">
      <c r="AD16299">
        <f t="shared" si="1046"/>
        <v>16297</v>
      </c>
      <c r="AE16299">
        <f t="shared" si="1049"/>
        <v>7.4375655848796355E-15</v>
      </c>
      <c r="AF16299">
        <f t="shared" si="1047"/>
        <v>4.6410409249648896E-12</v>
      </c>
      <c r="AG16299">
        <f t="shared" si="1048"/>
        <v>1.2121000633678341E-10</v>
      </c>
    </row>
    <row r="16300" spans="30:33" x14ac:dyDescent="0.2">
      <c r="AD16300">
        <f t="shared" si="1046"/>
        <v>16298</v>
      </c>
      <c r="AE16300">
        <f t="shared" si="1049"/>
        <v>7.4256654799438274E-15</v>
      </c>
      <c r="AF16300">
        <f t="shared" si="1047"/>
        <v>4.6336152594849455E-12</v>
      </c>
      <c r="AG16300">
        <f t="shared" si="1048"/>
        <v>1.2102349599212451E-10</v>
      </c>
    </row>
    <row r="16301" spans="30:33" x14ac:dyDescent="0.2">
      <c r="AD16301">
        <f t="shared" si="1046"/>
        <v>16299</v>
      </c>
      <c r="AE16301">
        <f t="shared" si="1049"/>
        <v>7.4137844151759155E-15</v>
      </c>
      <c r="AF16301">
        <f t="shared" si="1047"/>
        <v>4.6262014750697698E-12</v>
      </c>
      <c r="AG16301">
        <f t="shared" si="1048"/>
        <v>1.2083727218295224E-10</v>
      </c>
    </row>
    <row r="16302" spans="30:33" x14ac:dyDescent="0.2">
      <c r="AD16302">
        <f t="shared" si="1046"/>
        <v>16300</v>
      </c>
      <c r="AE16302">
        <f t="shared" si="1049"/>
        <v>7.4019223601116346E-15</v>
      </c>
      <c r="AF16302">
        <f t="shared" si="1047"/>
        <v>4.6187995527096581E-12</v>
      </c>
      <c r="AG16302">
        <f t="shared" si="1048"/>
        <v>1.2065133446981964E-10</v>
      </c>
    </row>
    <row r="16303" spans="30:33" x14ac:dyDescent="0.2">
      <c r="AD16303">
        <f t="shared" si="1046"/>
        <v>16301</v>
      </c>
      <c r="AE16303">
        <f t="shared" si="1049"/>
        <v>7.390079284335457E-15</v>
      </c>
      <c r="AF16303">
        <f t="shared" si="1047"/>
        <v>4.6114094734253221E-12</v>
      </c>
      <c r="AG16303">
        <f t="shared" si="1048"/>
        <v>1.2046568241395228E-10</v>
      </c>
    </row>
    <row r="16304" spans="30:33" x14ac:dyDescent="0.2">
      <c r="AD16304">
        <f t="shared" si="1046"/>
        <v>16302</v>
      </c>
      <c r="AE16304">
        <f t="shared" si="1049"/>
        <v>7.3782551574805181E-15</v>
      </c>
      <c r="AF16304">
        <f t="shared" si="1047"/>
        <v>4.6040312182678416E-12</v>
      </c>
      <c r="AG16304">
        <f t="shared" si="1048"/>
        <v>1.202803155772474E-10</v>
      </c>
    </row>
    <row r="16305" spans="30:33" x14ac:dyDescent="0.2">
      <c r="AD16305">
        <f t="shared" si="1046"/>
        <v>16303</v>
      </c>
      <c r="AE16305">
        <f t="shared" si="1049"/>
        <v>7.3664499492285505E-15</v>
      </c>
      <c r="AF16305">
        <f t="shared" si="1047"/>
        <v>4.5966647683186128E-12</v>
      </c>
      <c r="AG16305">
        <f t="shared" si="1048"/>
        <v>1.2009523352227306E-10</v>
      </c>
    </row>
    <row r="16306" spans="30:33" x14ac:dyDescent="0.2">
      <c r="AD16306">
        <f t="shared" si="1046"/>
        <v>16304</v>
      </c>
      <c r="AE16306">
        <f t="shared" si="1049"/>
        <v>7.3546636293097842E-15</v>
      </c>
      <c r="AF16306">
        <f t="shared" si="1047"/>
        <v>4.5893101046893027E-12</v>
      </c>
      <c r="AG16306">
        <f t="shared" si="1048"/>
        <v>1.1991043581226673E-10</v>
      </c>
    </row>
    <row r="16307" spans="30:33" x14ac:dyDescent="0.2">
      <c r="AD16307">
        <f t="shared" si="1046"/>
        <v>16305</v>
      </c>
      <c r="AE16307">
        <f t="shared" si="1049"/>
        <v>7.342896167502887E-15</v>
      </c>
      <c r="AF16307">
        <f t="shared" si="1047"/>
        <v>4.5819672085217998E-12</v>
      </c>
      <c r="AG16307">
        <f t="shared" si="1048"/>
        <v>1.1972592201113457E-10</v>
      </c>
    </row>
    <row r="16308" spans="30:33" x14ac:dyDescent="0.2">
      <c r="AD16308">
        <f t="shared" si="1046"/>
        <v>16306</v>
      </c>
      <c r="AE16308">
        <f t="shared" si="1049"/>
        <v>7.3311475336348822E-15</v>
      </c>
      <c r="AF16308">
        <f t="shared" si="1047"/>
        <v>4.5746360609881648E-12</v>
      </c>
      <c r="AG16308">
        <f t="shared" si="1048"/>
        <v>1.1954169168345039E-10</v>
      </c>
    </row>
    <row r="16309" spans="30:33" x14ac:dyDescent="0.2">
      <c r="AD16309">
        <f t="shared" si="1046"/>
        <v>16307</v>
      </c>
      <c r="AE16309">
        <f t="shared" si="1049"/>
        <v>7.3194176975810666E-15</v>
      </c>
      <c r="AF16309">
        <f t="shared" si="1047"/>
        <v>4.5673166432905834E-12</v>
      </c>
      <c r="AG16309">
        <f t="shared" si="1048"/>
        <v>1.1935774439445444E-10</v>
      </c>
    </row>
    <row r="16310" spans="30:33" x14ac:dyDescent="0.2">
      <c r="AD16310">
        <f t="shared" si="1046"/>
        <v>16308</v>
      </c>
      <c r="AE16310">
        <f t="shared" si="1049"/>
        <v>7.3077066292649366E-15</v>
      </c>
      <c r="AF16310">
        <f t="shared" si="1047"/>
        <v>4.5600089366613179E-12</v>
      </c>
      <c r="AG16310">
        <f t="shared" si="1048"/>
        <v>1.1917407971005258E-10</v>
      </c>
    </row>
    <row r="16311" spans="30:33" x14ac:dyDescent="0.2">
      <c r="AD16311">
        <f t="shared" si="1046"/>
        <v>16309</v>
      </c>
      <c r="AE16311">
        <f t="shared" si="1049"/>
        <v>7.2960142986581121E-15</v>
      </c>
      <c r="AF16311">
        <f t="shared" si="1047"/>
        <v>4.5527129223626594E-12</v>
      </c>
      <c r="AG16311">
        <f t="shared" si="1048"/>
        <v>1.1899069719681514E-10</v>
      </c>
    </row>
    <row r="16312" spans="30:33" x14ac:dyDescent="0.2">
      <c r="AD16312">
        <f t="shared" si="1046"/>
        <v>16310</v>
      </c>
      <c r="AE16312">
        <f t="shared" si="1049"/>
        <v>7.2843406757802578E-15</v>
      </c>
      <c r="AF16312">
        <f t="shared" si="1047"/>
        <v>4.5454285816868787E-12</v>
      </c>
      <c r="AG16312">
        <f t="shared" si="1048"/>
        <v>1.1880759642197601E-10</v>
      </c>
    </row>
    <row r="16313" spans="30:33" x14ac:dyDescent="0.2">
      <c r="AD16313">
        <f t="shared" si="1046"/>
        <v>16311</v>
      </c>
      <c r="AE16313">
        <f t="shared" si="1049"/>
        <v>7.2726857306990091E-15</v>
      </c>
      <c r="AF16313">
        <f t="shared" si="1047"/>
        <v>4.5381558959561795E-12</v>
      </c>
      <c r="AG16313">
        <f t="shared" si="1048"/>
        <v>1.1862477695343153E-10</v>
      </c>
    </row>
    <row r="16314" spans="30:33" x14ac:dyDescent="0.2">
      <c r="AD16314">
        <f t="shared" si="1046"/>
        <v>16312</v>
      </c>
      <c r="AE16314">
        <f t="shared" si="1049"/>
        <v>7.2610494335298899E-15</v>
      </c>
      <c r="AF16314">
        <f t="shared" si="1047"/>
        <v>4.5308948465226497E-12</v>
      </c>
      <c r="AG16314">
        <f t="shared" si="1048"/>
        <v>1.1844223835973957E-10</v>
      </c>
    </row>
    <row r="16315" spans="30:33" x14ac:dyDescent="0.2">
      <c r="AD16315">
        <f t="shared" si="1046"/>
        <v>16313</v>
      </c>
      <c r="AE16315">
        <f t="shared" si="1049"/>
        <v>7.2494317544362433E-15</v>
      </c>
      <c r="AF16315">
        <f t="shared" si="1047"/>
        <v>4.523645414768213E-12</v>
      </c>
      <c r="AG16315">
        <f t="shared" si="1048"/>
        <v>1.1825998021011843E-10</v>
      </c>
    </row>
    <row r="16316" spans="30:33" x14ac:dyDescent="0.2">
      <c r="AD16316">
        <f t="shared" si="1046"/>
        <v>16314</v>
      </c>
      <c r="AE16316">
        <f t="shared" si="1049"/>
        <v>7.2378326636291434E-15</v>
      </c>
      <c r="AF16316">
        <f t="shared" si="1047"/>
        <v>4.516407582104584E-12</v>
      </c>
      <c r="AG16316">
        <f t="shared" si="1048"/>
        <v>1.1807800207444583E-10</v>
      </c>
    </row>
    <row r="16317" spans="30:33" x14ac:dyDescent="0.2">
      <c r="AD16317">
        <f t="shared" si="1046"/>
        <v>16315</v>
      </c>
      <c r="AE16317">
        <f t="shared" si="1049"/>
        <v>7.226252131367338E-15</v>
      </c>
      <c r="AF16317">
        <f t="shared" si="1047"/>
        <v>4.5091813299732166E-12</v>
      </c>
      <c r="AG16317">
        <f t="shared" si="1048"/>
        <v>1.1789630352325811E-10</v>
      </c>
    </row>
    <row r="16318" spans="30:33" x14ac:dyDescent="0.2">
      <c r="AD16318">
        <f t="shared" si="1046"/>
        <v>16316</v>
      </c>
      <c r="AE16318">
        <f t="shared" si="1049"/>
        <v>7.2146901279571497E-15</v>
      </c>
      <c r="AF16318">
        <f t="shared" si="1047"/>
        <v>4.5019666398452595E-12</v>
      </c>
      <c r="AG16318">
        <f t="shared" si="1048"/>
        <v>1.1771488412774884E-10</v>
      </c>
    </row>
    <row r="16319" spans="30:33" x14ac:dyDescent="0.2">
      <c r="AD16319">
        <f t="shared" si="1046"/>
        <v>16317</v>
      </c>
      <c r="AE16319">
        <f t="shared" si="1049"/>
        <v>7.203146623752419E-15</v>
      </c>
      <c r="AF16319">
        <f t="shared" si="1047"/>
        <v>4.4947634932215066E-12</v>
      </c>
      <c r="AG16319">
        <f t="shared" si="1048"/>
        <v>1.1753374345976821E-10</v>
      </c>
    </row>
    <row r="16320" spans="30:33" x14ac:dyDescent="0.2">
      <c r="AD16320">
        <f t="shared" si="1046"/>
        <v>16318</v>
      </c>
      <c r="AE16320">
        <f t="shared" si="1049"/>
        <v>7.1916215891544141E-15</v>
      </c>
      <c r="AF16320">
        <f t="shared" si="1047"/>
        <v>4.4875718716323517E-12</v>
      </c>
      <c r="AG16320">
        <f t="shared" si="1048"/>
        <v>1.1735288109182172E-10</v>
      </c>
    </row>
    <row r="16321" spans="30:33" x14ac:dyDescent="0.2">
      <c r="AD16321">
        <f t="shared" si="1046"/>
        <v>16319</v>
      </c>
      <c r="AE16321">
        <f t="shared" si="1049"/>
        <v>7.1801149946117666E-15</v>
      </c>
      <c r="AF16321">
        <f t="shared" si="1047"/>
        <v>4.4803917566377402E-12</v>
      </c>
      <c r="AG16321">
        <f t="shared" si="1048"/>
        <v>1.1717229659706941E-10</v>
      </c>
    </row>
    <row r="16322" spans="30:33" x14ac:dyDescent="0.2">
      <c r="AD16322">
        <f t="shared" si="1046"/>
        <v>16320</v>
      </c>
      <c r="AE16322">
        <f t="shared" si="1049"/>
        <v>7.1686268106203875E-15</v>
      </c>
      <c r="AF16322">
        <f t="shared" si="1047"/>
        <v>4.4732231298271195E-12</v>
      </c>
      <c r="AG16322">
        <f t="shared" si="1048"/>
        <v>1.1699198954932473E-10</v>
      </c>
    </row>
    <row r="16323" spans="30:33" x14ac:dyDescent="0.2">
      <c r="AD16323">
        <f t="shared" si="1046"/>
        <v>16321</v>
      </c>
      <c r="AE16323">
        <f t="shared" si="1049"/>
        <v>7.157157007723395E-15</v>
      </c>
      <c r="AF16323">
        <f t="shared" si="1047"/>
        <v>4.4660659728193959E-12</v>
      </c>
      <c r="AG16323">
        <f t="shared" si="1048"/>
        <v>1.1681195952305353E-10</v>
      </c>
    </row>
    <row r="16324" spans="30:33" x14ac:dyDescent="0.2">
      <c r="AD16324">
        <f t="shared" si="1046"/>
        <v>16322</v>
      </c>
      <c r="AE16324">
        <f t="shared" si="1049"/>
        <v>7.145705556511037E-15</v>
      </c>
      <c r="AF16324">
        <f t="shared" si="1047"/>
        <v>4.4589202672628849E-12</v>
      </c>
      <c r="AG16324">
        <f t="shared" si="1048"/>
        <v>1.1663220609337314E-10</v>
      </c>
    </row>
    <row r="16325" spans="30:33" x14ac:dyDescent="0.2">
      <c r="AD16325">
        <f t="shared" si="1046"/>
        <v>16323</v>
      </c>
      <c r="AE16325">
        <f t="shared" si="1049"/>
        <v>7.1342724276206182E-15</v>
      </c>
      <c r="AF16325">
        <f t="shared" si="1047"/>
        <v>4.4517859948352637E-12</v>
      </c>
      <c r="AG16325">
        <f t="shared" si="1048"/>
        <v>1.1645272883605134E-10</v>
      </c>
    </row>
    <row r="16326" spans="30:33" x14ac:dyDescent="0.2">
      <c r="AD16326">
        <f t="shared" si="1046"/>
        <v>16324</v>
      </c>
      <c r="AE16326">
        <f t="shared" si="1049"/>
        <v>7.1228575917364252E-15</v>
      </c>
      <c r="AF16326">
        <f t="shared" si="1047"/>
        <v>4.4446631372435267E-12</v>
      </c>
      <c r="AG16326">
        <f t="shared" si="1048"/>
        <v>1.162735273275054E-10</v>
      </c>
    </row>
    <row r="16327" spans="30:33" x14ac:dyDescent="0.2">
      <c r="AD16327">
        <f t="shared" si="1046"/>
        <v>16325</v>
      </c>
      <c r="AE16327">
        <f t="shared" si="1049"/>
        <v>7.1114610195896452E-15</v>
      </c>
      <c r="AF16327">
        <f t="shared" si="1047"/>
        <v>4.4375516762239365E-12</v>
      </c>
      <c r="AG16327">
        <f t="shared" si="1048"/>
        <v>1.1609460114480096E-10</v>
      </c>
    </row>
    <row r="16328" spans="30:33" x14ac:dyDescent="0.2">
      <c r="AD16328">
        <f t="shared" si="1046"/>
        <v>16326</v>
      </c>
      <c r="AE16328">
        <f t="shared" si="1049"/>
        <v>7.1000826819583017E-15</v>
      </c>
      <c r="AF16328">
        <f t="shared" si="1047"/>
        <v>4.4304515935419781E-12</v>
      </c>
      <c r="AG16328">
        <f t="shared" si="1048"/>
        <v>1.1591594986565124E-10</v>
      </c>
    </row>
    <row r="16329" spans="30:33" x14ac:dyDescent="0.2">
      <c r="AD16329">
        <f t="shared" si="1046"/>
        <v>16327</v>
      </c>
      <c r="AE16329">
        <f t="shared" si="1049"/>
        <v>7.0887225496671678E-15</v>
      </c>
      <c r="AF16329">
        <f t="shared" si="1047"/>
        <v>4.423362870992311E-12</v>
      </c>
      <c r="AG16329">
        <f t="shared" si="1048"/>
        <v>1.1573757306841584E-10</v>
      </c>
    </row>
    <row r="16330" spans="30:33" x14ac:dyDescent="0.2">
      <c r="AD16330">
        <f t="shared" si="1046"/>
        <v>16328</v>
      </c>
      <c r="AE16330">
        <f t="shared" si="1049"/>
        <v>7.0773805935877005E-15</v>
      </c>
      <c r="AF16330">
        <f t="shared" si="1047"/>
        <v>4.416285490398723E-12</v>
      </c>
      <c r="AG16330">
        <f t="shared" si="1048"/>
        <v>1.1555947033209998E-10</v>
      </c>
    </row>
    <row r="16331" spans="30:33" x14ac:dyDescent="0.2">
      <c r="AD16331">
        <f t="shared" si="1046"/>
        <v>16329</v>
      </c>
      <c r="AE16331">
        <f t="shared" si="1049"/>
        <v>7.0660567846379602E-15</v>
      </c>
      <c r="AF16331">
        <f t="shared" si="1047"/>
        <v>4.4092194336140846E-12</v>
      </c>
      <c r="AG16331">
        <f t="shared" si="1048"/>
        <v>1.1538164123635325E-10</v>
      </c>
    </row>
    <row r="16332" spans="30:33" x14ac:dyDescent="0.2">
      <c r="AD16332">
        <f t="shared" si="1046"/>
        <v>16330</v>
      </c>
      <c r="AE16332">
        <f t="shared" si="1049"/>
        <v>7.0547510937825386E-15</v>
      </c>
      <c r="AF16332">
        <f t="shared" si="1047"/>
        <v>4.4021646825203018E-12</v>
      </c>
      <c r="AG16332">
        <f t="shared" si="1048"/>
        <v>1.1520408536146885E-10</v>
      </c>
    </row>
    <row r="16333" spans="30:33" x14ac:dyDescent="0.2">
      <c r="AD16333">
        <f t="shared" si="1046"/>
        <v>16331</v>
      </c>
      <c r="AE16333">
        <f t="shared" si="1049"/>
        <v>7.0434634920324864E-15</v>
      </c>
      <c r="AF16333">
        <f t="shared" si="1047"/>
        <v>4.3951212190282692E-12</v>
      </c>
      <c r="AG16333">
        <f t="shared" si="1048"/>
        <v>1.1502680228838254E-10</v>
      </c>
    </row>
    <row r="16334" spans="30:33" x14ac:dyDescent="0.2">
      <c r="AD16334">
        <f t="shared" si="1046"/>
        <v>16332</v>
      </c>
      <c r="AE16334">
        <f t="shared" si="1049"/>
        <v>7.0321939504452336E-15</v>
      </c>
      <c r="AF16334">
        <f t="shared" si="1047"/>
        <v>4.3880890250778236E-12</v>
      </c>
      <c r="AG16334">
        <f t="shared" si="1048"/>
        <v>1.1484979159867155E-10</v>
      </c>
    </row>
    <row r="16335" spans="30:33" x14ac:dyDescent="0.2">
      <c r="AD16335">
        <f t="shared" si="1046"/>
        <v>16333</v>
      </c>
      <c r="AE16335">
        <f t="shared" si="1049"/>
        <v>7.0209424401245213E-15</v>
      </c>
      <c r="AF16335">
        <f t="shared" si="1047"/>
        <v>4.3810680826376992E-12</v>
      </c>
      <c r="AG16335">
        <f t="shared" si="1048"/>
        <v>1.1467305287455381E-10</v>
      </c>
    </row>
    <row r="16336" spans="30:33" x14ac:dyDescent="0.2">
      <c r="AD16336">
        <f t="shared" ref="AD16336:AD16399" si="1050">AD16335+1</f>
        <v>16334</v>
      </c>
      <c r="AE16336">
        <f t="shared" si="1049"/>
        <v>7.0097089322203219E-15</v>
      </c>
      <c r="AF16336">
        <f t="shared" ref="AF16336:AF16399" si="1051">AF16335*$AF$3</f>
        <v>4.3740583737054788E-12</v>
      </c>
      <c r="AG16336">
        <f t="shared" ref="AG16336:AG16399" si="1052">AD16336*AE16336</f>
        <v>1.1449658569888674E-10</v>
      </c>
    </row>
    <row r="16337" spans="30:33" x14ac:dyDescent="0.2">
      <c r="AD16337">
        <f t="shared" si="1050"/>
        <v>16335</v>
      </c>
      <c r="AE16337">
        <f t="shared" si="1049"/>
        <v>6.9984933979287692E-15</v>
      </c>
      <c r="AF16337">
        <f t="shared" si="1051"/>
        <v>4.3670598803075496E-12</v>
      </c>
      <c r="AG16337">
        <f t="shared" si="1052"/>
        <v>1.1432038965516645E-10</v>
      </c>
    </row>
    <row r="16338" spans="30:33" x14ac:dyDescent="0.2">
      <c r="AD16338">
        <f t="shared" si="1050"/>
        <v>16336</v>
      </c>
      <c r="AE16338">
        <f t="shared" si="1049"/>
        <v>6.9872958084920826E-15</v>
      </c>
      <c r="AF16338">
        <f t="shared" si="1051"/>
        <v>4.3600725844990569E-12</v>
      </c>
      <c r="AG16338">
        <f t="shared" si="1052"/>
        <v>1.1414446432752666E-10</v>
      </c>
    </row>
    <row r="16339" spans="30:33" x14ac:dyDescent="0.2">
      <c r="AD16339">
        <f t="shared" si="1050"/>
        <v>16337</v>
      </c>
      <c r="AE16339">
        <f t="shared" ref="AE16339:AE16402" si="1053">AF16338*$AE$3</f>
        <v>6.9761161351984941E-15</v>
      </c>
      <c r="AF16339">
        <f t="shared" si="1051"/>
        <v>4.3530964683638584E-12</v>
      </c>
      <c r="AG16339">
        <f t="shared" si="1052"/>
        <v>1.139688093007378E-10</v>
      </c>
    </row>
    <row r="16340" spans="30:33" x14ac:dyDescent="0.2">
      <c r="AD16340">
        <f t="shared" si="1050"/>
        <v>16338</v>
      </c>
      <c r="AE16340">
        <f t="shared" si="1053"/>
        <v>6.9649543493821765E-15</v>
      </c>
      <c r="AF16340">
        <f t="shared" si="1051"/>
        <v>4.3461315140144763E-12</v>
      </c>
      <c r="AG16340">
        <f t="shared" si="1052"/>
        <v>1.13793424160206E-10</v>
      </c>
    </row>
    <row r="16341" spans="30:33" x14ac:dyDescent="0.2">
      <c r="AD16341">
        <f t="shared" si="1050"/>
        <v>16339</v>
      </c>
      <c r="AE16341">
        <f t="shared" si="1053"/>
        <v>6.9538104224231653E-15</v>
      </c>
      <c r="AF16341">
        <f t="shared" si="1051"/>
        <v>4.3391777035920528E-12</v>
      </c>
      <c r="AG16341">
        <f t="shared" si="1052"/>
        <v>1.136183084919721E-10</v>
      </c>
    </row>
    <row r="16342" spans="30:33" x14ac:dyDescent="0.2">
      <c r="AD16342">
        <f t="shared" si="1050"/>
        <v>16340</v>
      </c>
      <c r="AE16342">
        <f t="shared" si="1053"/>
        <v>6.9426843257472874E-15</v>
      </c>
      <c r="AF16342">
        <f t="shared" si="1051"/>
        <v>4.3322350192663052E-12</v>
      </c>
      <c r="AG16342">
        <f t="shared" si="1052"/>
        <v>1.1344346188271068E-10</v>
      </c>
    </row>
    <row r="16343" spans="30:33" x14ac:dyDescent="0.2">
      <c r="AD16343">
        <f t="shared" si="1050"/>
        <v>16341</v>
      </c>
      <c r="AE16343">
        <f t="shared" si="1053"/>
        <v>6.9315760308260916E-15</v>
      </c>
      <c r="AF16343">
        <f t="shared" si="1051"/>
        <v>4.3253034432354786E-12</v>
      </c>
      <c r="AG16343">
        <f t="shared" si="1052"/>
        <v>1.1326888391972917E-10</v>
      </c>
    </row>
    <row r="16344" spans="30:33" x14ac:dyDescent="0.2">
      <c r="AD16344">
        <f t="shared" si="1050"/>
        <v>16342</v>
      </c>
      <c r="AE16344">
        <f t="shared" si="1053"/>
        <v>6.920485509176769E-15</v>
      </c>
      <c r="AF16344">
        <f t="shared" si="1051"/>
        <v>4.318382957726302E-12</v>
      </c>
      <c r="AG16344">
        <f t="shared" si="1052"/>
        <v>1.1309457419096675E-10</v>
      </c>
    </row>
    <row r="16345" spans="30:33" x14ac:dyDescent="0.2">
      <c r="AD16345">
        <f t="shared" si="1050"/>
        <v>16343</v>
      </c>
      <c r="AE16345">
        <f t="shared" si="1053"/>
        <v>6.9094127323620861E-15</v>
      </c>
      <c r="AF16345">
        <f t="shared" si="1051"/>
        <v>4.3114735449939401E-12</v>
      </c>
      <c r="AG16345">
        <f t="shared" si="1052"/>
        <v>1.1292053228499357E-10</v>
      </c>
    </row>
    <row r="16346" spans="30:33" x14ac:dyDescent="0.2">
      <c r="AD16346">
        <f t="shared" si="1050"/>
        <v>16344</v>
      </c>
      <c r="AE16346">
        <f t="shared" si="1053"/>
        <v>6.8983576719903071E-15</v>
      </c>
      <c r="AF16346">
        <f t="shared" si="1051"/>
        <v>4.3045751873219492E-12</v>
      </c>
      <c r="AG16346">
        <f t="shared" si="1052"/>
        <v>1.1274675779100958E-10</v>
      </c>
    </row>
    <row r="16347" spans="30:33" x14ac:dyDescent="0.2">
      <c r="AD16347">
        <f t="shared" si="1050"/>
        <v>16345</v>
      </c>
      <c r="AE16347">
        <f t="shared" si="1053"/>
        <v>6.8873202997151218E-15</v>
      </c>
      <c r="AF16347">
        <f t="shared" si="1051"/>
        <v>4.2976878670222336E-12</v>
      </c>
      <c r="AG16347">
        <f t="shared" si="1052"/>
        <v>1.1257325029884366E-10</v>
      </c>
    </row>
    <row r="16348" spans="30:33" x14ac:dyDescent="0.2">
      <c r="AD16348">
        <f t="shared" si="1050"/>
        <v>16346</v>
      </c>
      <c r="AE16348">
        <f t="shared" si="1053"/>
        <v>6.8763005872355766E-15</v>
      </c>
      <c r="AF16348">
        <f t="shared" si="1051"/>
        <v>4.2908115664349976E-12</v>
      </c>
      <c r="AG16348">
        <f t="shared" si="1052"/>
        <v>1.1240000939895273E-10</v>
      </c>
    </row>
    <row r="16349" spans="30:33" x14ac:dyDescent="0.2">
      <c r="AD16349">
        <f t="shared" si="1050"/>
        <v>16347</v>
      </c>
      <c r="AE16349">
        <f t="shared" si="1053"/>
        <v>6.8652985062959991E-15</v>
      </c>
      <c r="AF16349">
        <f t="shared" si="1051"/>
        <v>4.2839462679287015E-12</v>
      </c>
      <c r="AG16349">
        <f t="shared" si="1052"/>
        <v>1.122270346824207E-10</v>
      </c>
    </row>
    <row r="16350" spans="30:33" x14ac:dyDescent="0.2">
      <c r="AD16350">
        <f t="shared" si="1050"/>
        <v>16348</v>
      </c>
      <c r="AE16350">
        <f t="shared" si="1053"/>
        <v>6.8543140286859258E-15</v>
      </c>
      <c r="AF16350">
        <f t="shared" si="1051"/>
        <v>4.2770919539000154E-12</v>
      </c>
      <c r="AG16350">
        <f t="shared" si="1052"/>
        <v>1.1205432574095751E-10</v>
      </c>
    </row>
    <row r="16351" spans="30:33" x14ac:dyDescent="0.2">
      <c r="AD16351">
        <f t="shared" si="1050"/>
        <v>16349</v>
      </c>
      <c r="AE16351">
        <f t="shared" si="1053"/>
        <v>6.8433471262400278E-15</v>
      </c>
      <c r="AF16351">
        <f t="shared" si="1051"/>
        <v>4.2702486067737755E-12</v>
      </c>
      <c r="AG16351">
        <f t="shared" si="1052"/>
        <v>1.1188188216689821E-10</v>
      </c>
    </row>
    <row r="16352" spans="30:33" x14ac:dyDescent="0.2">
      <c r="AD16352">
        <f t="shared" si="1050"/>
        <v>16350</v>
      </c>
      <c r="AE16352">
        <f t="shared" si="1053"/>
        <v>6.832397770838044E-15</v>
      </c>
      <c r="AF16352">
        <f t="shared" si="1051"/>
        <v>4.2634162090029371E-12</v>
      </c>
      <c r="AG16352">
        <f t="shared" si="1052"/>
        <v>1.1170970355320202E-10</v>
      </c>
    </row>
    <row r="16353" spans="30:33" x14ac:dyDescent="0.2">
      <c r="AD16353">
        <f t="shared" si="1050"/>
        <v>16351</v>
      </c>
      <c r="AE16353">
        <f t="shared" si="1053"/>
        <v>6.8214659344047026E-15</v>
      </c>
      <c r="AF16353">
        <f t="shared" si="1051"/>
        <v>4.2565947430685323E-12</v>
      </c>
      <c r="AG16353">
        <f t="shared" si="1052"/>
        <v>1.1153778949345129E-10</v>
      </c>
    </row>
    <row r="16354" spans="30:33" x14ac:dyDescent="0.2">
      <c r="AD16354">
        <f t="shared" si="1050"/>
        <v>16352</v>
      </c>
      <c r="AE16354">
        <f t="shared" si="1053"/>
        <v>6.8105515889096545E-15</v>
      </c>
      <c r="AF16354">
        <f t="shared" si="1051"/>
        <v>4.2497841914796226E-12</v>
      </c>
      <c r="AG16354">
        <f t="shared" si="1052"/>
        <v>1.1136613958185067E-10</v>
      </c>
    </row>
    <row r="16355" spans="30:33" x14ac:dyDescent="0.2">
      <c r="AD16355">
        <f t="shared" si="1050"/>
        <v>16353</v>
      </c>
      <c r="AE16355">
        <f t="shared" si="1053"/>
        <v>6.7996547063673996E-15</v>
      </c>
      <c r="AF16355">
        <f t="shared" si="1051"/>
        <v>4.2429845367732547E-12</v>
      </c>
      <c r="AG16355">
        <f t="shared" si="1052"/>
        <v>1.1119475341322609E-10</v>
      </c>
    </row>
    <row r="16356" spans="30:33" x14ac:dyDescent="0.2">
      <c r="AD16356">
        <f t="shared" si="1050"/>
        <v>16354</v>
      </c>
      <c r="AE16356">
        <f t="shared" si="1053"/>
        <v>6.788775258837211E-15</v>
      </c>
      <c r="AF16356">
        <f t="shared" si="1051"/>
        <v>4.2361957615144172E-12</v>
      </c>
      <c r="AG16356">
        <f t="shared" si="1052"/>
        <v>1.1102363058302375E-10</v>
      </c>
    </row>
    <row r="16357" spans="30:33" x14ac:dyDescent="0.2">
      <c r="AD16357">
        <f t="shared" si="1050"/>
        <v>16355</v>
      </c>
      <c r="AE16357">
        <f t="shared" si="1053"/>
        <v>6.7779132184230709E-15</v>
      </c>
      <c r="AF16357">
        <f t="shared" si="1051"/>
        <v>4.2294178482959937E-12</v>
      </c>
      <c r="AG16357">
        <f t="shared" si="1052"/>
        <v>1.1085277068730933E-10</v>
      </c>
    </row>
    <row r="16358" spans="30:33" x14ac:dyDescent="0.2">
      <c r="AD16358">
        <f t="shared" si="1050"/>
        <v>16356</v>
      </c>
      <c r="AE16358">
        <f t="shared" si="1053"/>
        <v>6.7670685572735934E-15</v>
      </c>
      <c r="AF16358">
        <f t="shared" si="1051"/>
        <v>4.2226507797387203E-12</v>
      </c>
      <c r="AG16358">
        <f t="shared" si="1052"/>
        <v>1.1068217332276689E-10</v>
      </c>
    </row>
    <row r="16359" spans="30:33" x14ac:dyDescent="0.2">
      <c r="AD16359">
        <f t="shared" si="1050"/>
        <v>16357</v>
      </c>
      <c r="AE16359">
        <f t="shared" si="1053"/>
        <v>6.7562412475819552E-15</v>
      </c>
      <c r="AF16359">
        <f t="shared" si="1051"/>
        <v>4.2158945384911384E-12</v>
      </c>
      <c r="AG16359">
        <f t="shared" si="1052"/>
        <v>1.1051183808669804E-10</v>
      </c>
    </row>
    <row r="16360" spans="30:33" x14ac:dyDescent="0.2">
      <c r="AD16360">
        <f t="shared" si="1050"/>
        <v>16358</v>
      </c>
      <c r="AE16360">
        <f t="shared" si="1053"/>
        <v>6.7454312615858244E-15</v>
      </c>
      <c r="AF16360">
        <f t="shared" si="1051"/>
        <v>4.2091491072295521E-12</v>
      </c>
      <c r="AG16360">
        <f t="shared" si="1052"/>
        <v>1.1034176457702092E-10</v>
      </c>
    </row>
    <row r="16361" spans="30:33" x14ac:dyDescent="0.2">
      <c r="AD16361">
        <f t="shared" si="1050"/>
        <v>16359</v>
      </c>
      <c r="AE16361">
        <f t="shared" si="1053"/>
        <v>6.7346385715672863E-15</v>
      </c>
      <c r="AF16361">
        <f t="shared" si="1051"/>
        <v>4.2024144686579847E-12</v>
      </c>
      <c r="AG16361">
        <f t="shared" si="1052"/>
        <v>1.1017195239226924E-10</v>
      </c>
    </row>
    <row r="16362" spans="30:33" x14ac:dyDescent="0.2">
      <c r="AD16362">
        <f t="shared" si="1050"/>
        <v>16360</v>
      </c>
      <c r="AE16362">
        <f t="shared" si="1053"/>
        <v>6.7238631498527786E-15</v>
      </c>
      <c r="AF16362">
        <f t="shared" si="1051"/>
        <v>4.1956906055081313E-12</v>
      </c>
      <c r="AG16362">
        <f t="shared" si="1052"/>
        <v>1.1000240113159146E-10</v>
      </c>
    </row>
    <row r="16363" spans="30:33" x14ac:dyDescent="0.2">
      <c r="AD16363">
        <f t="shared" si="1050"/>
        <v>16361</v>
      </c>
      <c r="AE16363">
        <f t="shared" si="1053"/>
        <v>6.7131049688130129E-15</v>
      </c>
      <c r="AF16363">
        <f t="shared" si="1051"/>
        <v>4.1889775005393185E-12</v>
      </c>
      <c r="AG16363">
        <f t="shared" si="1052"/>
        <v>1.098331103947497E-10</v>
      </c>
    </row>
    <row r="16364" spans="30:33" x14ac:dyDescent="0.2">
      <c r="AD16364">
        <f t="shared" si="1050"/>
        <v>16362</v>
      </c>
      <c r="AE16364">
        <f t="shared" si="1053"/>
        <v>6.7023640008629124E-15</v>
      </c>
      <c r="AF16364">
        <f t="shared" si="1051"/>
        <v>4.1822751365384557E-12</v>
      </c>
      <c r="AG16364">
        <f t="shared" si="1052"/>
        <v>1.0966407978211897E-10</v>
      </c>
    </row>
    <row r="16365" spans="30:33" x14ac:dyDescent="0.2">
      <c r="AD16365">
        <f t="shared" si="1050"/>
        <v>16363</v>
      </c>
      <c r="AE16365">
        <f t="shared" si="1053"/>
        <v>6.6916402184615319E-15</v>
      </c>
      <c r="AF16365">
        <f t="shared" si="1051"/>
        <v>4.1755834963199941E-12</v>
      </c>
      <c r="AG16365">
        <f t="shared" si="1052"/>
        <v>1.0949530889468605E-10</v>
      </c>
    </row>
    <row r="16366" spans="30:33" x14ac:dyDescent="0.2">
      <c r="AD16366">
        <f t="shared" si="1050"/>
        <v>16364</v>
      </c>
      <c r="AE16366">
        <f t="shared" si="1053"/>
        <v>6.6809335941119939E-15</v>
      </c>
      <c r="AF16366">
        <f t="shared" si="1051"/>
        <v>4.1689025627258821E-12</v>
      </c>
      <c r="AG16366">
        <f t="shared" si="1052"/>
        <v>1.0932679733404866E-10</v>
      </c>
    </row>
    <row r="16367" spans="30:33" x14ac:dyDescent="0.2">
      <c r="AD16367">
        <f t="shared" si="1050"/>
        <v>16365</v>
      </c>
      <c r="AE16367">
        <f t="shared" si="1053"/>
        <v>6.6702441003614144E-15</v>
      </c>
      <c r="AF16367">
        <f t="shared" si="1051"/>
        <v>4.1622323186255203E-12</v>
      </c>
      <c r="AG16367">
        <f t="shared" si="1052"/>
        <v>1.0915854470241454E-10</v>
      </c>
    </row>
    <row r="16368" spans="30:33" x14ac:dyDescent="0.2">
      <c r="AD16368">
        <f t="shared" si="1050"/>
        <v>16366</v>
      </c>
      <c r="AE16368">
        <f t="shared" si="1053"/>
        <v>6.6595717098008354E-15</v>
      </c>
      <c r="AF16368">
        <f t="shared" si="1051"/>
        <v>4.1555727469157192E-12</v>
      </c>
      <c r="AG16368">
        <f t="shared" si="1052"/>
        <v>1.0899055060260048E-10</v>
      </c>
    </row>
    <row r="16369" spans="30:33" x14ac:dyDescent="0.2">
      <c r="AD16369">
        <f t="shared" si="1050"/>
        <v>16367</v>
      </c>
      <c r="AE16369">
        <f t="shared" si="1053"/>
        <v>6.6489163950651534E-15</v>
      </c>
      <c r="AF16369">
        <f t="shared" si="1051"/>
        <v>4.1489238305206541E-12</v>
      </c>
      <c r="AG16369">
        <f t="shared" si="1052"/>
        <v>1.0882281463803137E-10</v>
      </c>
    </row>
    <row r="16370" spans="30:33" x14ac:dyDescent="0.2">
      <c r="AD16370">
        <f t="shared" si="1050"/>
        <v>16368</v>
      </c>
      <c r="AE16370">
        <f t="shared" si="1053"/>
        <v>6.6382781288330497E-15</v>
      </c>
      <c r="AF16370">
        <f t="shared" si="1051"/>
        <v>4.142285552391821E-12</v>
      </c>
      <c r="AG16370">
        <f t="shared" si="1052"/>
        <v>1.0865533641273936E-10</v>
      </c>
    </row>
    <row r="16371" spans="30:33" x14ac:dyDescent="0.2">
      <c r="AD16371">
        <f t="shared" si="1050"/>
        <v>16369</v>
      </c>
      <c r="AE16371">
        <f t="shared" si="1053"/>
        <v>6.6276568838269164E-15</v>
      </c>
      <c r="AF16371">
        <f t="shared" si="1051"/>
        <v>4.1356578955079938E-12</v>
      </c>
      <c r="AG16371">
        <f t="shared" si="1052"/>
        <v>1.0848811553136279E-10</v>
      </c>
    </row>
    <row r="16372" spans="30:33" x14ac:dyDescent="0.2">
      <c r="AD16372">
        <f t="shared" si="1050"/>
        <v>16370</v>
      </c>
      <c r="AE16372">
        <f t="shared" si="1053"/>
        <v>6.6170526328127932E-15</v>
      </c>
      <c r="AF16372">
        <f t="shared" si="1051"/>
        <v>4.1290408428751808E-12</v>
      </c>
      <c r="AG16372">
        <f t="shared" si="1052"/>
        <v>1.0832115159914543E-10</v>
      </c>
    </row>
    <row r="16373" spans="30:33" x14ac:dyDescent="0.2">
      <c r="AD16373">
        <f t="shared" si="1050"/>
        <v>16371</v>
      </c>
      <c r="AE16373">
        <f t="shared" si="1053"/>
        <v>6.606465348600292E-15</v>
      </c>
      <c r="AF16373">
        <f t="shared" si="1051"/>
        <v>4.1224343775265803E-12</v>
      </c>
      <c r="AG16373">
        <f t="shared" si="1052"/>
        <v>1.0815444422193538E-10</v>
      </c>
    </row>
    <row r="16374" spans="30:33" x14ac:dyDescent="0.2">
      <c r="AD16374">
        <f t="shared" si="1050"/>
        <v>16372</v>
      </c>
      <c r="AE16374">
        <f t="shared" si="1053"/>
        <v>6.5958950040425318E-15</v>
      </c>
      <c r="AF16374">
        <f t="shared" si="1051"/>
        <v>4.1158384825225375E-12</v>
      </c>
      <c r="AG16374">
        <f t="shared" si="1052"/>
        <v>1.0798799300618433E-10</v>
      </c>
    </row>
    <row r="16375" spans="30:33" x14ac:dyDescent="0.2">
      <c r="AD16375">
        <f t="shared" si="1050"/>
        <v>16373</v>
      </c>
      <c r="AE16375">
        <f t="shared" si="1053"/>
        <v>6.585341572036063E-15</v>
      </c>
      <c r="AF16375">
        <f t="shared" si="1051"/>
        <v>4.1092531409505014E-12</v>
      </c>
      <c r="AG16375">
        <f t="shared" si="1052"/>
        <v>1.0782179755894646E-10</v>
      </c>
    </row>
    <row r="16376" spans="30:33" x14ac:dyDescent="0.2">
      <c r="AD16376">
        <f t="shared" si="1050"/>
        <v>16374</v>
      </c>
      <c r="AE16376">
        <f t="shared" si="1053"/>
        <v>6.5748050255208053E-15</v>
      </c>
      <c r="AF16376">
        <f t="shared" si="1051"/>
        <v>4.1026783359249806E-12</v>
      </c>
      <c r="AG16376">
        <f t="shared" si="1052"/>
        <v>1.0765585748787766E-10</v>
      </c>
    </row>
    <row r="16377" spans="30:33" x14ac:dyDescent="0.2">
      <c r="AD16377">
        <f t="shared" si="1050"/>
        <v>16375</v>
      </c>
      <c r="AE16377">
        <f t="shared" si="1053"/>
        <v>6.5642853374799721E-15</v>
      </c>
      <c r="AF16377">
        <f t="shared" si="1051"/>
        <v>4.0961140505875001E-12</v>
      </c>
      <c r="AG16377">
        <f t="shared" si="1052"/>
        <v>1.0749017240123455E-10</v>
      </c>
    </row>
    <row r="16378" spans="30:33" x14ac:dyDescent="0.2">
      <c r="AD16378">
        <f t="shared" si="1050"/>
        <v>16376</v>
      </c>
      <c r="AE16378">
        <f t="shared" si="1053"/>
        <v>6.5537824809400028E-15</v>
      </c>
      <c r="AF16378">
        <f t="shared" si="1051"/>
        <v>4.0895602681065599E-12</v>
      </c>
      <c r="AG16378">
        <f t="shared" si="1052"/>
        <v>1.0732474190787349E-10</v>
      </c>
    </row>
    <row r="16379" spans="30:33" x14ac:dyDescent="0.2">
      <c r="AD16379">
        <f t="shared" si="1050"/>
        <v>16377</v>
      </c>
      <c r="AE16379">
        <f t="shared" si="1053"/>
        <v>6.5432964289704989E-15</v>
      </c>
      <c r="AF16379">
        <f t="shared" si="1051"/>
        <v>4.0830169716775891E-12</v>
      </c>
      <c r="AG16379">
        <f t="shared" si="1052"/>
        <v>1.0715956561724986E-10</v>
      </c>
    </row>
    <row r="16380" spans="30:33" x14ac:dyDescent="0.2">
      <c r="AD16380">
        <f t="shared" si="1050"/>
        <v>16378</v>
      </c>
      <c r="AE16380">
        <f t="shared" si="1053"/>
        <v>6.5328271546841454E-15</v>
      </c>
      <c r="AF16380">
        <f t="shared" si="1051"/>
        <v>4.0764841445229043E-12</v>
      </c>
      <c r="AG16380">
        <f t="shared" si="1052"/>
        <v>1.0699464313941693E-10</v>
      </c>
    </row>
    <row r="16381" spans="30:33" x14ac:dyDescent="0.2">
      <c r="AD16381">
        <f t="shared" si="1050"/>
        <v>16379</v>
      </c>
      <c r="AE16381">
        <f t="shared" si="1053"/>
        <v>6.5223746312366502E-15</v>
      </c>
      <c r="AF16381">
        <f t="shared" si="1051"/>
        <v>4.0699617698916677E-12</v>
      </c>
      <c r="AG16381">
        <f t="shared" si="1052"/>
        <v>1.068299740850251E-10</v>
      </c>
    </row>
    <row r="16382" spans="30:33" x14ac:dyDescent="0.2">
      <c r="AD16382">
        <f t="shared" si="1050"/>
        <v>16380</v>
      </c>
      <c r="AE16382">
        <f t="shared" si="1053"/>
        <v>6.5119388318266714E-15</v>
      </c>
      <c r="AF16382">
        <f t="shared" si="1051"/>
        <v>4.0634498310598407E-12</v>
      </c>
      <c r="AG16382">
        <f t="shared" si="1052"/>
        <v>1.0666555806532088E-10</v>
      </c>
    </row>
    <row r="16383" spans="30:33" x14ac:dyDescent="0.2">
      <c r="AD16383">
        <f t="shared" si="1050"/>
        <v>16381</v>
      </c>
      <c r="AE16383">
        <f t="shared" si="1053"/>
        <v>6.5015197296957482E-15</v>
      </c>
      <c r="AF16383">
        <f t="shared" si="1051"/>
        <v>4.0569483113301451E-12</v>
      </c>
      <c r="AG16383">
        <f t="shared" si="1052"/>
        <v>1.0650139469214605E-10</v>
      </c>
    </row>
    <row r="16384" spans="30:33" x14ac:dyDescent="0.2">
      <c r="AD16384">
        <f t="shared" si="1050"/>
        <v>16382</v>
      </c>
      <c r="AE16384">
        <f t="shared" si="1053"/>
        <v>6.4911172981282352E-15</v>
      </c>
      <c r="AF16384">
        <f t="shared" si="1051"/>
        <v>4.0504571940320168E-12</v>
      </c>
      <c r="AG16384">
        <f t="shared" si="1052"/>
        <v>1.0633748357793675E-10</v>
      </c>
    </row>
    <row r="16385" spans="30:33" x14ac:dyDescent="0.2">
      <c r="AD16385">
        <f t="shared" si="1050"/>
        <v>16383</v>
      </c>
      <c r="AE16385">
        <f t="shared" si="1053"/>
        <v>6.4807315104512296E-15</v>
      </c>
      <c r="AF16385">
        <f t="shared" si="1051"/>
        <v>4.0439764625215655E-12</v>
      </c>
      <c r="AG16385">
        <f t="shared" si="1052"/>
        <v>1.061738243357225E-10</v>
      </c>
    </row>
    <row r="16386" spans="30:33" x14ac:dyDescent="0.2">
      <c r="AD16386">
        <f t="shared" si="1050"/>
        <v>16384</v>
      </c>
      <c r="AE16386">
        <f t="shared" si="1053"/>
        <v>6.470362340034508E-15</v>
      </c>
      <c r="AF16386">
        <f t="shared" si="1051"/>
        <v>4.037506100181531E-12</v>
      </c>
      <c r="AG16386">
        <f t="shared" si="1052"/>
        <v>1.0601041657912538E-10</v>
      </c>
    </row>
    <row r="16387" spans="30:33" x14ac:dyDescent="0.2">
      <c r="AD16387">
        <f t="shared" si="1050"/>
        <v>16385</v>
      </c>
      <c r="AE16387">
        <f t="shared" si="1053"/>
        <v>6.4600097602904529E-15</v>
      </c>
      <c r="AF16387">
        <f t="shared" si="1051"/>
        <v>4.0310460904212405E-12</v>
      </c>
      <c r="AG16387">
        <f t="shared" si="1052"/>
        <v>1.0584725992235907E-10</v>
      </c>
    </row>
    <row r="16388" spans="30:33" x14ac:dyDescent="0.2">
      <c r="AD16388">
        <f t="shared" si="1050"/>
        <v>16386</v>
      </c>
      <c r="AE16388">
        <f t="shared" si="1053"/>
        <v>6.4496737446739873E-15</v>
      </c>
      <c r="AF16388">
        <f t="shared" si="1051"/>
        <v>4.0245964166765662E-12</v>
      </c>
      <c r="AG16388">
        <f t="shared" si="1052"/>
        <v>1.0568435398022795E-10</v>
      </c>
    </row>
    <row r="16389" spans="30:33" x14ac:dyDescent="0.2">
      <c r="AD16389">
        <f t="shared" si="1050"/>
        <v>16387</v>
      </c>
      <c r="AE16389">
        <f t="shared" si="1053"/>
        <v>6.4393542666825086E-15</v>
      </c>
      <c r="AF16389">
        <f t="shared" si="1051"/>
        <v>4.0181570624098832E-12</v>
      </c>
      <c r="AG16389">
        <f t="shared" si="1052"/>
        <v>1.0552169836812627E-10</v>
      </c>
    </row>
    <row r="16390" spans="30:33" x14ac:dyDescent="0.2">
      <c r="AD16390">
        <f t="shared" si="1050"/>
        <v>16388</v>
      </c>
      <c r="AE16390">
        <f t="shared" si="1053"/>
        <v>6.4290512998558163E-15</v>
      </c>
      <c r="AF16390">
        <f t="shared" si="1051"/>
        <v>4.0117280111100276E-12</v>
      </c>
      <c r="AG16390">
        <f t="shared" si="1052"/>
        <v>1.0535929270203712E-10</v>
      </c>
    </row>
    <row r="16391" spans="30:33" x14ac:dyDescent="0.2">
      <c r="AD16391">
        <f t="shared" si="1050"/>
        <v>16389</v>
      </c>
      <c r="AE16391">
        <f t="shared" si="1053"/>
        <v>6.4187648177760474E-15</v>
      </c>
      <c r="AF16391">
        <f t="shared" si="1051"/>
        <v>4.0053092462922509E-12</v>
      </c>
      <c r="AG16391">
        <f t="shared" si="1052"/>
        <v>1.0519713659853164E-10</v>
      </c>
    </row>
    <row r="16392" spans="30:33" x14ac:dyDescent="0.2">
      <c r="AD16392">
        <f t="shared" si="1050"/>
        <v>16390</v>
      </c>
      <c r="AE16392">
        <f t="shared" si="1053"/>
        <v>6.4084947940676043E-15</v>
      </c>
      <c r="AF16392">
        <f t="shared" si="1051"/>
        <v>3.9989007514981835E-12</v>
      </c>
      <c r="AG16392">
        <f t="shared" si="1052"/>
        <v>1.0503522967476803E-10</v>
      </c>
    </row>
    <row r="16393" spans="30:33" x14ac:dyDescent="0.2">
      <c r="AD16393">
        <f t="shared" si="1050"/>
        <v>16391</v>
      </c>
      <c r="AE16393">
        <f t="shared" si="1053"/>
        <v>6.3982412023970968E-15</v>
      </c>
      <c r="AF16393">
        <f t="shared" si="1051"/>
        <v>3.9925025102957863E-12</v>
      </c>
      <c r="AG16393">
        <f t="shared" si="1052"/>
        <v>1.0487357154849082E-10</v>
      </c>
    </row>
    <row r="16394" spans="30:33" x14ac:dyDescent="0.2">
      <c r="AD16394">
        <f t="shared" si="1050"/>
        <v>16392</v>
      </c>
      <c r="AE16394">
        <f t="shared" si="1053"/>
        <v>6.3880040164732606E-15</v>
      </c>
      <c r="AF16394">
        <f t="shared" si="1051"/>
        <v>3.9861145062793131E-12</v>
      </c>
      <c r="AG16394">
        <f t="shared" si="1052"/>
        <v>1.0471216183802969E-10</v>
      </c>
    </row>
    <row r="16395" spans="30:33" x14ac:dyDescent="0.2">
      <c r="AD16395">
        <f t="shared" si="1050"/>
        <v>16393</v>
      </c>
      <c r="AE16395">
        <f t="shared" si="1053"/>
        <v>6.3777832100469036E-15</v>
      </c>
      <c r="AF16395">
        <f t="shared" si="1051"/>
        <v>3.9797367230692662E-12</v>
      </c>
      <c r="AG16395">
        <f t="shared" si="1052"/>
        <v>1.0455100016229888E-10</v>
      </c>
    </row>
    <row r="16396" spans="30:33" x14ac:dyDescent="0.2">
      <c r="AD16396">
        <f t="shared" si="1050"/>
        <v>16394</v>
      </c>
      <c r="AE16396">
        <f t="shared" si="1053"/>
        <v>6.3675787569108288E-15</v>
      </c>
      <c r="AF16396">
        <f t="shared" si="1051"/>
        <v>3.9733691443123554E-12</v>
      </c>
      <c r="AG16396">
        <f t="shared" si="1052"/>
        <v>1.0439008614079613E-10</v>
      </c>
    </row>
    <row r="16397" spans="30:33" x14ac:dyDescent="0.2">
      <c r="AD16397">
        <f t="shared" si="1050"/>
        <v>16395</v>
      </c>
      <c r="AE16397">
        <f t="shared" si="1053"/>
        <v>6.3573906308997712E-15</v>
      </c>
      <c r="AF16397">
        <f t="shared" si="1051"/>
        <v>3.9670117536814552E-12</v>
      </c>
      <c r="AG16397">
        <f t="shared" si="1052"/>
        <v>1.0422941939360175E-10</v>
      </c>
    </row>
    <row r="16398" spans="30:33" x14ac:dyDescent="0.2">
      <c r="AD16398">
        <f t="shared" si="1050"/>
        <v>16396</v>
      </c>
      <c r="AE16398">
        <f t="shared" si="1053"/>
        <v>6.3472188058903313E-15</v>
      </c>
      <c r="AF16398">
        <f t="shared" si="1051"/>
        <v>3.9606645348755647E-12</v>
      </c>
      <c r="AG16398">
        <f t="shared" si="1052"/>
        <v>1.0406899954137788E-10</v>
      </c>
    </row>
    <row r="16399" spans="30:33" x14ac:dyDescent="0.2">
      <c r="AD16399">
        <f t="shared" si="1050"/>
        <v>16397</v>
      </c>
      <c r="AE16399">
        <f t="shared" si="1053"/>
        <v>6.3370632558009067E-15</v>
      </c>
      <c r="AF16399">
        <f t="shared" si="1051"/>
        <v>3.9543274716197639E-12</v>
      </c>
      <c r="AG16399">
        <f t="shared" si="1052"/>
        <v>1.0390882620536747E-10</v>
      </c>
    </row>
    <row r="16400" spans="30:33" x14ac:dyDescent="0.2">
      <c r="AD16400">
        <f t="shared" ref="AD16400:AD16463" si="1054">AD16399+1</f>
        <v>16398</v>
      </c>
      <c r="AE16400">
        <f t="shared" si="1053"/>
        <v>6.3269239545916248E-15</v>
      </c>
      <c r="AF16400">
        <f t="shared" ref="AF16400:AF16463" si="1055">AF16399*$AF$3</f>
        <v>3.9480005476651721E-12</v>
      </c>
      <c r="AG16400">
        <f t="shared" ref="AG16400:AG16463" si="1056">AD16400*AE16400</f>
        <v>1.0374889900739346E-10</v>
      </c>
    </row>
    <row r="16401" spans="30:33" x14ac:dyDescent="0.2">
      <c r="AD16401">
        <f t="shared" si="1054"/>
        <v>16399</v>
      </c>
      <c r="AE16401">
        <f t="shared" si="1053"/>
        <v>6.3168008762642784E-15</v>
      </c>
      <c r="AF16401">
        <f t="shared" si="1055"/>
        <v>3.9416837467889074E-12</v>
      </c>
      <c r="AG16401">
        <f t="shared" si="1056"/>
        <v>1.035892175698579E-10</v>
      </c>
    </row>
    <row r="16402" spans="30:33" x14ac:dyDescent="0.2">
      <c r="AD16402">
        <f t="shared" si="1054"/>
        <v>16400</v>
      </c>
      <c r="AE16402">
        <f t="shared" si="1053"/>
        <v>6.3066939948622546E-15</v>
      </c>
      <c r="AF16402">
        <f t="shared" si="1055"/>
        <v>3.9353770527940449E-12</v>
      </c>
      <c r="AG16402">
        <f t="shared" si="1056"/>
        <v>1.0342978151574098E-10</v>
      </c>
    </row>
    <row r="16403" spans="30:33" x14ac:dyDescent="0.2">
      <c r="AD16403">
        <f t="shared" si="1054"/>
        <v>16401</v>
      </c>
      <c r="AE16403">
        <f t="shared" ref="AE16403:AE16466" si="1057">AF16402*$AE$3</f>
        <v>6.2966032844704748E-15</v>
      </c>
      <c r="AF16403">
        <f t="shared" si="1055"/>
        <v>3.9290804495095743E-12</v>
      </c>
      <c r="AG16403">
        <f t="shared" si="1056"/>
        <v>1.0327059046860026E-10</v>
      </c>
    </row>
    <row r="16404" spans="30:33" x14ac:dyDescent="0.2">
      <c r="AD16404">
        <f t="shared" si="1054"/>
        <v>16402</v>
      </c>
      <c r="AE16404">
        <f t="shared" si="1057"/>
        <v>6.2865287192153219E-15</v>
      </c>
      <c r="AF16404">
        <f t="shared" si="1055"/>
        <v>3.922793920790359E-12</v>
      </c>
      <c r="AG16404">
        <f t="shared" si="1056"/>
        <v>1.0311164405256971E-10</v>
      </c>
    </row>
    <row r="16405" spans="30:33" x14ac:dyDescent="0.2">
      <c r="AD16405">
        <f t="shared" si="1054"/>
        <v>16403</v>
      </c>
      <c r="AE16405">
        <f t="shared" si="1057"/>
        <v>6.276470273264577E-15</v>
      </c>
      <c r="AF16405">
        <f t="shared" si="1055"/>
        <v>3.9165174505170942E-12</v>
      </c>
      <c r="AG16405">
        <f t="shared" si="1056"/>
        <v>1.0295294189235885E-10</v>
      </c>
    </row>
    <row r="16406" spans="30:33" x14ac:dyDescent="0.2">
      <c r="AD16406">
        <f t="shared" si="1054"/>
        <v>16404</v>
      </c>
      <c r="AE16406">
        <f t="shared" si="1057"/>
        <v>6.2664279208273533E-15</v>
      </c>
      <c r="AF16406">
        <f t="shared" si="1055"/>
        <v>3.9102510225962669E-12</v>
      </c>
      <c r="AG16406">
        <f t="shared" si="1056"/>
        <v>1.027944836132519E-10</v>
      </c>
    </row>
    <row r="16407" spans="30:33" x14ac:dyDescent="0.2">
      <c r="AD16407">
        <f t="shared" si="1054"/>
        <v>16405</v>
      </c>
      <c r="AE16407">
        <f t="shared" si="1057"/>
        <v>6.2564016361540295E-15</v>
      </c>
      <c r="AF16407">
        <f t="shared" si="1055"/>
        <v>3.9039946209601125E-12</v>
      </c>
      <c r="AG16407">
        <f t="shared" si="1056"/>
        <v>1.0263626884110686E-10</v>
      </c>
    </row>
    <row r="16408" spans="30:33" x14ac:dyDescent="0.2">
      <c r="AD16408">
        <f t="shared" si="1054"/>
        <v>16406</v>
      </c>
      <c r="AE16408">
        <f t="shared" si="1057"/>
        <v>6.2463913935361833E-15</v>
      </c>
      <c r="AF16408">
        <f t="shared" si="1055"/>
        <v>3.8977482295665764E-12</v>
      </c>
      <c r="AG16408">
        <f t="shared" si="1056"/>
        <v>1.0247829720235463E-10</v>
      </c>
    </row>
    <row r="16409" spans="30:33" x14ac:dyDescent="0.2">
      <c r="AD16409">
        <f t="shared" si="1054"/>
        <v>16407</v>
      </c>
      <c r="AE16409">
        <f t="shared" si="1057"/>
        <v>6.236397167306525E-15</v>
      </c>
      <c r="AF16409">
        <f t="shared" si="1055"/>
        <v>3.8915118323992696E-12</v>
      </c>
      <c r="AG16409">
        <f t="shared" si="1056"/>
        <v>1.0232056832399816E-10</v>
      </c>
    </row>
    <row r="16410" spans="30:33" x14ac:dyDescent="0.2">
      <c r="AD16410">
        <f t="shared" si="1054"/>
        <v>16408</v>
      </c>
      <c r="AE16410">
        <f t="shared" si="1057"/>
        <v>6.2264189318388341E-15</v>
      </c>
      <c r="AF16410">
        <f t="shared" si="1055"/>
        <v>3.8852854134674306E-12</v>
      </c>
      <c r="AG16410">
        <f t="shared" si="1056"/>
        <v>1.0216308183361159E-10</v>
      </c>
    </row>
    <row r="16411" spans="30:33" x14ac:dyDescent="0.2">
      <c r="AD16411">
        <f t="shared" si="1054"/>
        <v>16409</v>
      </c>
      <c r="AE16411">
        <f t="shared" si="1057"/>
        <v>6.2164566615478917E-15</v>
      </c>
      <c r="AF16411">
        <f t="shared" si="1055"/>
        <v>3.8790689568058823E-12</v>
      </c>
      <c r="AG16411">
        <f t="shared" si="1056"/>
        <v>1.0200583735933935E-10</v>
      </c>
    </row>
    <row r="16412" spans="30:33" x14ac:dyDescent="0.2">
      <c r="AD16412">
        <f t="shared" si="1054"/>
        <v>16410</v>
      </c>
      <c r="AE16412">
        <f t="shared" si="1057"/>
        <v>6.2065103308894145E-15</v>
      </c>
      <c r="AF16412">
        <f t="shared" si="1055"/>
        <v>3.8728624464749924E-12</v>
      </c>
      <c r="AG16412">
        <f t="shared" si="1056"/>
        <v>1.0184883452989529E-10</v>
      </c>
    </row>
    <row r="16413" spans="30:33" x14ac:dyDescent="0.2">
      <c r="AD16413">
        <f t="shared" si="1054"/>
        <v>16411</v>
      </c>
      <c r="AE16413">
        <f t="shared" si="1057"/>
        <v>6.1965799143599903E-15</v>
      </c>
      <c r="AF16413">
        <f t="shared" si="1055"/>
        <v>3.8666658665606322E-12</v>
      </c>
      <c r="AG16413">
        <f t="shared" si="1056"/>
        <v>1.0169207297456181E-10</v>
      </c>
    </row>
    <row r="16414" spans="30:33" x14ac:dyDescent="0.2">
      <c r="AD16414">
        <f t="shared" si="1054"/>
        <v>16412</v>
      </c>
      <c r="AE16414">
        <f t="shared" si="1057"/>
        <v>6.1866653864970143E-15</v>
      </c>
      <c r="AF16414">
        <f t="shared" si="1055"/>
        <v>3.8604792011741349E-12</v>
      </c>
      <c r="AG16414">
        <f t="shared" si="1056"/>
        <v>1.01535552323189E-10</v>
      </c>
    </row>
    <row r="16415" spans="30:33" x14ac:dyDescent="0.2">
      <c r="AD16415">
        <f t="shared" si="1054"/>
        <v>16413</v>
      </c>
      <c r="AE16415">
        <f t="shared" si="1057"/>
        <v>6.1767667218786188E-15</v>
      </c>
      <c r="AF16415">
        <f t="shared" si="1055"/>
        <v>3.8543024344522563E-12</v>
      </c>
      <c r="AG16415">
        <f t="shared" si="1056"/>
        <v>1.0137927220619378E-10</v>
      </c>
    </row>
    <row r="16416" spans="30:33" x14ac:dyDescent="0.2">
      <c r="AD16416">
        <f t="shared" si="1054"/>
        <v>16414</v>
      </c>
      <c r="AE16416">
        <f t="shared" si="1057"/>
        <v>6.1668838951236128E-15</v>
      </c>
      <c r="AF16416">
        <f t="shared" si="1055"/>
        <v>3.8481355505571325E-12</v>
      </c>
      <c r="AG16416">
        <f t="shared" si="1056"/>
        <v>1.0122323225455898E-10</v>
      </c>
    </row>
    <row r="16417" spans="30:33" x14ac:dyDescent="0.2">
      <c r="AD16417">
        <f t="shared" si="1054"/>
        <v>16415</v>
      </c>
      <c r="AE16417">
        <f t="shared" si="1057"/>
        <v>6.157016880891415E-15</v>
      </c>
      <c r="AF16417">
        <f t="shared" si="1055"/>
        <v>3.8419785336762406E-12</v>
      </c>
      <c r="AG16417">
        <f t="shared" si="1056"/>
        <v>1.0106743209983258E-10</v>
      </c>
    </row>
    <row r="16418" spans="30:33" x14ac:dyDescent="0.2">
      <c r="AD16418">
        <f t="shared" si="1054"/>
        <v>16416</v>
      </c>
      <c r="AE16418">
        <f t="shared" si="1057"/>
        <v>6.1471656538819877E-15</v>
      </c>
      <c r="AF16418">
        <f t="shared" si="1055"/>
        <v>3.8358313680223581E-12</v>
      </c>
      <c r="AG16418">
        <f t="shared" si="1056"/>
        <v>1.0091187137412671E-10</v>
      </c>
    </row>
    <row r="16419" spans="30:33" x14ac:dyDescent="0.2">
      <c r="AD16419">
        <f t="shared" si="1054"/>
        <v>16417</v>
      </c>
      <c r="AE16419">
        <f t="shared" si="1057"/>
        <v>6.137330188835776E-15</v>
      </c>
      <c r="AF16419">
        <f t="shared" si="1055"/>
        <v>3.8296940378335221E-12</v>
      </c>
      <c r="AG16419">
        <f t="shared" si="1056"/>
        <v>1.0075654971011694E-10</v>
      </c>
    </row>
    <row r="16420" spans="30:33" x14ac:dyDescent="0.2">
      <c r="AD16420">
        <f t="shared" si="1054"/>
        <v>16418</v>
      </c>
      <c r="AE16420">
        <f t="shared" si="1057"/>
        <v>6.1275104605336383E-15</v>
      </c>
      <c r="AF16420">
        <f t="shared" si="1055"/>
        <v>3.8235665273729882E-12</v>
      </c>
      <c r="AG16420">
        <f t="shared" si="1056"/>
        <v>1.0060146674104128E-10</v>
      </c>
    </row>
    <row r="16421" spans="30:33" x14ac:dyDescent="0.2">
      <c r="AD16421">
        <f t="shared" si="1054"/>
        <v>16419</v>
      </c>
      <c r="AE16421">
        <f t="shared" si="1057"/>
        <v>6.117706443796784E-15</v>
      </c>
      <c r="AF16421">
        <f t="shared" si="1055"/>
        <v>3.8174488209291916E-12</v>
      </c>
      <c r="AG16421">
        <f t="shared" si="1056"/>
        <v>1.0044662210069939E-10</v>
      </c>
    </row>
    <row r="16422" spans="30:33" x14ac:dyDescent="0.2">
      <c r="AD16422">
        <f t="shared" si="1054"/>
        <v>16420</v>
      </c>
      <c r="AE16422">
        <f t="shared" si="1057"/>
        <v>6.1079181134867096E-15</v>
      </c>
      <c r="AF16422">
        <f t="shared" si="1055"/>
        <v>3.8113409028157045E-12</v>
      </c>
      <c r="AG16422">
        <f t="shared" si="1056"/>
        <v>1.0029201542345178E-10</v>
      </c>
    </row>
    <row r="16423" spans="30:33" x14ac:dyDescent="0.2">
      <c r="AD16423">
        <f t="shared" si="1054"/>
        <v>16421</v>
      </c>
      <c r="AE16423">
        <f t="shared" si="1057"/>
        <v>6.0981454445051301E-15</v>
      </c>
      <c r="AF16423">
        <f t="shared" si="1055"/>
        <v>3.8052427573711991E-12</v>
      </c>
      <c r="AG16423">
        <f t="shared" si="1056"/>
        <v>1.0013764634421874E-10</v>
      </c>
    </row>
    <row r="16424" spans="30:33" x14ac:dyDescent="0.2">
      <c r="AD16424">
        <f t="shared" si="1054"/>
        <v>16422</v>
      </c>
      <c r="AE16424">
        <f t="shared" si="1057"/>
        <v>6.0883884117939216E-15</v>
      </c>
      <c r="AF16424">
        <f t="shared" si="1055"/>
        <v>3.7991543689594051E-12</v>
      </c>
      <c r="AG16424">
        <f t="shared" si="1056"/>
        <v>9.9983514498479781E-11</v>
      </c>
    </row>
    <row r="16425" spans="30:33" x14ac:dyDescent="0.2">
      <c r="AD16425">
        <f t="shared" si="1054"/>
        <v>16423</v>
      </c>
      <c r="AE16425">
        <f t="shared" si="1057"/>
        <v>6.0786469903350506E-15</v>
      </c>
      <c r="AF16425">
        <f t="shared" si="1055"/>
        <v>3.7930757219690695E-12</v>
      </c>
      <c r="AG16425">
        <f t="shared" si="1056"/>
        <v>9.9829619522272532E-11</v>
      </c>
    </row>
    <row r="16426" spans="30:33" x14ac:dyDescent="0.2">
      <c r="AD16426">
        <f t="shared" si="1054"/>
        <v>16424</v>
      </c>
      <c r="AE16426">
        <f t="shared" si="1057"/>
        <v>6.0689211551505137E-15</v>
      </c>
      <c r="AF16426">
        <f t="shared" si="1055"/>
        <v>3.7870068008139189E-12</v>
      </c>
      <c r="AG16426">
        <f t="shared" si="1056"/>
        <v>9.9675961052192033E-11</v>
      </c>
    </row>
    <row r="16427" spans="30:33" x14ac:dyDescent="0.2">
      <c r="AD16427">
        <f t="shared" si="1054"/>
        <v>16425</v>
      </c>
      <c r="AE16427">
        <f t="shared" si="1057"/>
        <v>6.0592108813022728E-15</v>
      </c>
      <c r="AF16427">
        <f t="shared" si="1055"/>
        <v>3.7809475899326164E-12</v>
      </c>
      <c r="AG16427">
        <f t="shared" si="1056"/>
        <v>9.9522538725389835E-11</v>
      </c>
    </row>
    <row r="16428" spans="30:33" x14ac:dyDescent="0.2">
      <c r="AD16428">
        <f t="shared" si="1054"/>
        <v>16426</v>
      </c>
      <c r="AE16428">
        <f t="shared" si="1057"/>
        <v>6.0495161438921889E-15</v>
      </c>
      <c r="AF16428">
        <f t="shared" si="1055"/>
        <v>3.7748980737887237E-12</v>
      </c>
      <c r="AG16428">
        <f t="shared" si="1056"/>
        <v>9.9369352179573094E-11</v>
      </c>
    </row>
    <row r="16429" spans="30:33" x14ac:dyDescent="0.2">
      <c r="AD16429">
        <f t="shared" si="1054"/>
        <v>16427</v>
      </c>
      <c r="AE16429">
        <f t="shared" si="1057"/>
        <v>6.0398369180619609E-15</v>
      </c>
      <c r="AF16429">
        <f t="shared" si="1055"/>
        <v>3.7688582368706617E-12</v>
      </c>
      <c r="AG16429">
        <f t="shared" si="1056"/>
        <v>9.9216401053003838E-11</v>
      </c>
    </row>
    <row r="16430" spans="30:33" x14ac:dyDescent="0.2">
      <c r="AD16430">
        <f t="shared" si="1054"/>
        <v>16428</v>
      </c>
      <c r="AE16430">
        <f t="shared" si="1057"/>
        <v>6.0301731789930618E-15</v>
      </c>
      <c r="AF16430">
        <f t="shared" si="1055"/>
        <v>3.7628280636916681E-12</v>
      </c>
      <c r="AG16430">
        <f t="shared" si="1056"/>
        <v>9.9063684984498021E-11</v>
      </c>
    </row>
    <row r="16431" spans="30:33" x14ac:dyDescent="0.2">
      <c r="AD16431">
        <f t="shared" si="1054"/>
        <v>16429</v>
      </c>
      <c r="AE16431">
        <f t="shared" si="1057"/>
        <v>6.0205249019066714E-15</v>
      </c>
      <c r="AF16431">
        <f t="shared" si="1055"/>
        <v>3.7568075387897614E-12</v>
      </c>
      <c r="AG16431">
        <f t="shared" si="1056"/>
        <v>9.8911203613424709E-11</v>
      </c>
    </row>
    <row r="16432" spans="30:33" x14ac:dyDescent="0.2">
      <c r="AD16432">
        <f t="shared" si="1054"/>
        <v>16430</v>
      </c>
      <c r="AE16432">
        <f t="shared" si="1057"/>
        <v>6.0108920620636212E-15</v>
      </c>
      <c r="AF16432">
        <f t="shared" si="1055"/>
        <v>3.7507966467276979E-12</v>
      </c>
      <c r="AG16432">
        <f t="shared" si="1056"/>
        <v>9.8758956579705294E-11</v>
      </c>
    </row>
    <row r="16433" spans="30:33" x14ac:dyDescent="0.2">
      <c r="AD16433">
        <f t="shared" si="1054"/>
        <v>16431</v>
      </c>
      <c r="AE16433">
        <f t="shared" si="1057"/>
        <v>6.0012746347643197E-15</v>
      </c>
      <c r="AF16433">
        <f t="shared" si="1055"/>
        <v>3.7447953720929332E-12</v>
      </c>
      <c r="AG16433">
        <f t="shared" si="1056"/>
        <v>9.8606943523812532E-11</v>
      </c>
    </row>
    <row r="16434" spans="30:33" x14ac:dyDescent="0.2">
      <c r="AD16434">
        <f t="shared" si="1054"/>
        <v>16432</v>
      </c>
      <c r="AE16434">
        <f t="shared" si="1057"/>
        <v>5.9916725953486956E-15</v>
      </c>
      <c r="AF16434">
        <f t="shared" si="1055"/>
        <v>3.7388036994975846E-12</v>
      </c>
      <c r="AG16434">
        <f t="shared" si="1056"/>
        <v>9.8455164086769762E-11</v>
      </c>
    </row>
    <row r="16435" spans="30:33" x14ac:dyDescent="0.2">
      <c r="AD16435">
        <f t="shared" si="1054"/>
        <v>16433</v>
      </c>
      <c r="AE16435">
        <f t="shared" si="1057"/>
        <v>5.9820859191961382E-15</v>
      </c>
      <c r="AF16435">
        <f t="shared" si="1055"/>
        <v>3.7328216135783886E-12</v>
      </c>
      <c r="AG16435">
        <f t="shared" si="1056"/>
        <v>9.8303617910150137E-11</v>
      </c>
    </row>
    <row r="16436" spans="30:33" x14ac:dyDescent="0.2">
      <c r="AD16436">
        <f t="shared" si="1054"/>
        <v>16434</v>
      </c>
      <c r="AE16436">
        <f t="shared" si="1057"/>
        <v>5.9725145817254246E-15</v>
      </c>
      <c r="AF16436">
        <f t="shared" si="1055"/>
        <v>3.7268490989966629E-12</v>
      </c>
      <c r="AG16436">
        <f t="shared" si="1056"/>
        <v>9.8152304636075632E-11</v>
      </c>
    </row>
    <row r="16437" spans="30:33" x14ac:dyDescent="0.2">
      <c r="AD16437">
        <f t="shared" si="1054"/>
        <v>16435</v>
      </c>
      <c r="AE16437">
        <f t="shared" si="1057"/>
        <v>5.9629585583946637E-15</v>
      </c>
      <c r="AF16437">
        <f t="shared" si="1055"/>
        <v>3.7208861404382684E-12</v>
      </c>
      <c r="AG16437">
        <f t="shared" si="1056"/>
        <v>9.8001223907216294E-11</v>
      </c>
    </row>
    <row r="16438" spans="30:33" x14ac:dyDescent="0.2">
      <c r="AD16438">
        <f t="shared" si="1054"/>
        <v>16436</v>
      </c>
      <c r="AE16438">
        <f t="shared" si="1057"/>
        <v>5.9534178247012324E-15</v>
      </c>
      <c r="AF16438">
        <f t="shared" si="1055"/>
        <v>3.7149327226135671E-12</v>
      </c>
      <c r="AG16438">
        <f t="shared" si="1056"/>
        <v>9.7850375366789455E-11</v>
      </c>
    </row>
    <row r="16439" spans="30:33" x14ac:dyDescent="0.2">
      <c r="AD16439">
        <f t="shared" si="1054"/>
        <v>16437</v>
      </c>
      <c r="AE16439">
        <f t="shared" si="1057"/>
        <v>5.9438923561817105E-15</v>
      </c>
      <c r="AF16439">
        <f t="shared" si="1055"/>
        <v>3.7089888302573851E-12</v>
      </c>
      <c r="AG16439">
        <f t="shared" si="1056"/>
        <v>9.769975865855877E-11</v>
      </c>
    </row>
    <row r="16440" spans="30:33" x14ac:dyDescent="0.2">
      <c r="AD16440">
        <f t="shared" si="1054"/>
        <v>16438</v>
      </c>
      <c r="AE16440">
        <f t="shared" si="1057"/>
        <v>5.9343821284118191E-15</v>
      </c>
      <c r="AF16440">
        <f t="shared" si="1055"/>
        <v>3.703054448128973E-12</v>
      </c>
      <c r="AG16440">
        <f t="shared" si="1056"/>
        <v>9.7549373426833476E-11</v>
      </c>
    </row>
    <row r="16441" spans="30:33" x14ac:dyDescent="0.2">
      <c r="AD16441">
        <f t="shared" si="1054"/>
        <v>16439</v>
      </c>
      <c r="AE16441">
        <f t="shared" si="1057"/>
        <v>5.9248871170063593E-15</v>
      </c>
      <c r="AF16441">
        <f t="shared" si="1055"/>
        <v>3.6971295610119661E-12</v>
      </c>
      <c r="AG16441">
        <f t="shared" si="1056"/>
        <v>9.7399219316467543E-11</v>
      </c>
    </row>
    <row r="16442" spans="30:33" x14ac:dyDescent="0.2">
      <c r="AD16442">
        <f t="shared" si="1054"/>
        <v>16440</v>
      </c>
      <c r="AE16442">
        <f t="shared" si="1057"/>
        <v>5.9154072976191485E-15</v>
      </c>
      <c r="AF16442">
        <f t="shared" si="1055"/>
        <v>3.6912141537143467E-12</v>
      </c>
      <c r="AG16442">
        <f t="shared" si="1056"/>
        <v>9.7249295972858803E-11</v>
      </c>
    </row>
    <row r="16443" spans="30:33" x14ac:dyDescent="0.2">
      <c r="AD16443">
        <f t="shared" si="1054"/>
        <v>16441</v>
      </c>
      <c r="AE16443">
        <f t="shared" si="1057"/>
        <v>5.9059426459429572E-15</v>
      </c>
      <c r="AF16443">
        <f t="shared" si="1055"/>
        <v>3.6853082110684036E-12</v>
      </c>
      <c r="AG16443">
        <f t="shared" si="1056"/>
        <v>9.7099603041948154E-11</v>
      </c>
    </row>
    <row r="16444" spans="30:33" x14ac:dyDescent="0.2">
      <c r="AD16444">
        <f t="shared" si="1054"/>
        <v>16442</v>
      </c>
      <c r="AE16444">
        <f t="shared" si="1057"/>
        <v>5.8964931377094484E-15</v>
      </c>
      <c r="AF16444">
        <f t="shared" si="1055"/>
        <v>3.6794117179306941E-12</v>
      </c>
      <c r="AG16444">
        <f t="shared" si="1056"/>
        <v>9.6950140170218754E-11</v>
      </c>
    </row>
    <row r="16445" spans="30:33" x14ac:dyDescent="0.2">
      <c r="AD16445">
        <f t="shared" si="1054"/>
        <v>16443</v>
      </c>
      <c r="AE16445">
        <f t="shared" si="1057"/>
        <v>5.8870587486891136E-15</v>
      </c>
      <c r="AF16445">
        <f t="shared" si="1055"/>
        <v>3.6735246591820046E-12</v>
      </c>
      <c r="AG16445">
        <f t="shared" si="1056"/>
        <v>9.6800907004695095E-11</v>
      </c>
    </row>
    <row r="16446" spans="30:33" x14ac:dyDescent="0.2">
      <c r="AD16446">
        <f t="shared" si="1054"/>
        <v>16444</v>
      </c>
      <c r="AE16446">
        <f t="shared" si="1057"/>
        <v>5.8776394546912098E-15</v>
      </c>
      <c r="AF16446">
        <f t="shared" si="1055"/>
        <v>3.6676470197273132E-12</v>
      </c>
      <c r="AG16446">
        <f t="shared" si="1056"/>
        <v>9.665190319294226E-11</v>
      </c>
    </row>
    <row r="16447" spans="30:33" x14ac:dyDescent="0.2">
      <c r="AD16447">
        <f t="shared" si="1054"/>
        <v>16445</v>
      </c>
      <c r="AE16447">
        <f t="shared" si="1057"/>
        <v>5.8682352315637039E-15</v>
      </c>
      <c r="AF16447">
        <f t="shared" si="1055"/>
        <v>3.6617787844957494E-12</v>
      </c>
      <c r="AG16447">
        <f t="shared" si="1056"/>
        <v>9.6503128383065105E-11</v>
      </c>
    </row>
    <row r="16448" spans="30:33" x14ac:dyDescent="0.2">
      <c r="AD16448">
        <f t="shared" si="1054"/>
        <v>16446</v>
      </c>
      <c r="AE16448">
        <f t="shared" si="1057"/>
        <v>5.8588460551932016E-15</v>
      </c>
      <c r="AF16448">
        <f t="shared" si="1055"/>
        <v>3.6559199384405561E-12</v>
      </c>
      <c r="AG16448">
        <f t="shared" si="1056"/>
        <v>9.6354582223707395E-11</v>
      </c>
    </row>
    <row r="16449" spans="30:33" x14ac:dyDescent="0.2">
      <c r="AD16449">
        <f t="shared" si="1054"/>
        <v>16447</v>
      </c>
      <c r="AE16449">
        <f t="shared" si="1057"/>
        <v>5.8494719015048922E-15</v>
      </c>
      <c r="AF16449">
        <f t="shared" si="1055"/>
        <v>3.6500704665390509E-12</v>
      </c>
      <c r="AG16449">
        <f t="shared" si="1056"/>
        <v>9.6206264364050962E-11</v>
      </c>
    </row>
    <row r="16450" spans="30:33" x14ac:dyDescent="0.2">
      <c r="AD16450">
        <f t="shared" si="1054"/>
        <v>16448</v>
      </c>
      <c r="AE16450">
        <f t="shared" si="1057"/>
        <v>5.8401127464624839E-15</v>
      </c>
      <c r="AF16450">
        <f t="shared" si="1055"/>
        <v>3.6442303537925883E-12</v>
      </c>
      <c r="AG16450">
        <f t="shared" si="1056"/>
        <v>9.6058174453814931E-11</v>
      </c>
    </row>
    <row r="16451" spans="30:33" x14ac:dyDescent="0.2">
      <c r="AD16451">
        <f t="shared" si="1054"/>
        <v>16449</v>
      </c>
      <c r="AE16451">
        <f t="shared" si="1057"/>
        <v>5.8307685660681438E-15</v>
      </c>
      <c r="AF16451">
        <f t="shared" si="1055"/>
        <v>3.6383995852265196E-12</v>
      </c>
      <c r="AG16451">
        <f t="shared" si="1056"/>
        <v>9.5910312143254894E-11</v>
      </c>
    </row>
    <row r="16452" spans="30:33" x14ac:dyDescent="0.2">
      <c r="AD16452">
        <f t="shared" si="1054"/>
        <v>16450</v>
      </c>
      <c r="AE16452">
        <f t="shared" si="1057"/>
        <v>5.8214393363624341E-15</v>
      </c>
      <c r="AF16452">
        <f t="shared" si="1055"/>
        <v>3.6325781458901572E-12</v>
      </c>
      <c r="AG16452">
        <f t="shared" si="1056"/>
        <v>9.5762677083162039E-11</v>
      </c>
    </row>
    <row r="16453" spans="30:33" x14ac:dyDescent="0.2">
      <c r="AD16453">
        <f t="shared" si="1054"/>
        <v>16451</v>
      </c>
      <c r="AE16453">
        <f t="shared" si="1057"/>
        <v>5.8121250334242544E-15</v>
      </c>
      <c r="AF16453">
        <f t="shared" si="1055"/>
        <v>3.6267660208567327E-12</v>
      </c>
      <c r="AG16453">
        <f t="shared" si="1056"/>
        <v>9.5615268924862407E-11</v>
      </c>
    </row>
    <row r="16454" spans="30:33" x14ac:dyDescent="0.2">
      <c r="AD16454">
        <f t="shared" si="1054"/>
        <v>16452</v>
      </c>
      <c r="AE16454">
        <f t="shared" si="1057"/>
        <v>5.8028256333707747E-15</v>
      </c>
      <c r="AF16454">
        <f t="shared" si="1055"/>
        <v>3.6209631952233617E-12</v>
      </c>
      <c r="AG16454">
        <f t="shared" si="1056"/>
        <v>9.5468087320215983E-11</v>
      </c>
    </row>
    <row r="16455" spans="30:33" x14ac:dyDescent="0.2">
      <c r="AD16455">
        <f t="shared" si="1054"/>
        <v>16453</v>
      </c>
      <c r="AE16455">
        <f t="shared" si="1057"/>
        <v>5.7935411123573811E-15</v>
      </c>
      <c r="AF16455">
        <f t="shared" si="1055"/>
        <v>3.6151696541110041E-12</v>
      </c>
      <c r="AG16455">
        <f t="shared" si="1056"/>
        <v>9.5321131921615998E-11</v>
      </c>
    </row>
    <row r="16456" spans="30:33" x14ac:dyDescent="0.2">
      <c r="AD16456">
        <f t="shared" si="1054"/>
        <v>16454</v>
      </c>
      <c r="AE16456">
        <f t="shared" si="1057"/>
        <v>5.7842714465776092E-15</v>
      </c>
      <c r="AF16456">
        <f t="shared" si="1055"/>
        <v>3.6093853826644261E-12</v>
      </c>
      <c r="AG16456">
        <f t="shared" si="1056"/>
        <v>9.5174402381987975E-11</v>
      </c>
    </row>
    <row r="16457" spans="30:33" x14ac:dyDescent="0.2">
      <c r="AD16457">
        <f t="shared" si="1054"/>
        <v>16455</v>
      </c>
      <c r="AE16457">
        <f t="shared" si="1057"/>
        <v>5.7750166122630845E-15</v>
      </c>
      <c r="AF16457">
        <f t="shared" si="1055"/>
        <v>3.6036103660521628E-12</v>
      </c>
      <c r="AG16457">
        <f t="shared" si="1056"/>
        <v>9.5027898354789056E-11</v>
      </c>
    </row>
    <row r="16458" spans="30:33" x14ac:dyDescent="0.2">
      <c r="AD16458">
        <f t="shared" si="1054"/>
        <v>16456</v>
      </c>
      <c r="AE16458">
        <f t="shared" si="1057"/>
        <v>5.765776585683463E-15</v>
      </c>
      <c r="AF16458">
        <f t="shared" si="1055"/>
        <v>3.5978445894664791E-12</v>
      </c>
      <c r="AG16458">
        <f t="shared" si="1056"/>
        <v>9.4881619494007071E-11</v>
      </c>
    </row>
    <row r="16459" spans="30:33" x14ac:dyDescent="0.2">
      <c r="AD16459">
        <f t="shared" si="1054"/>
        <v>16457</v>
      </c>
      <c r="AE16459">
        <f t="shared" si="1057"/>
        <v>5.7565513431463691E-15</v>
      </c>
      <c r="AF16459">
        <f t="shared" si="1055"/>
        <v>3.5920880381233327E-12</v>
      </c>
      <c r="AG16459">
        <f t="shared" si="1056"/>
        <v>9.4735565454159799E-11</v>
      </c>
    </row>
    <row r="16460" spans="30:33" x14ac:dyDescent="0.2">
      <c r="AD16460">
        <f t="shared" si="1054"/>
        <v>16458</v>
      </c>
      <c r="AE16460">
        <f t="shared" si="1057"/>
        <v>5.7473408609973346E-15</v>
      </c>
      <c r="AF16460">
        <f t="shared" si="1055"/>
        <v>3.5863406972623353E-12</v>
      </c>
      <c r="AG16460">
        <f t="shared" si="1056"/>
        <v>9.4589735890294133E-11</v>
      </c>
    </row>
    <row r="16461" spans="30:33" x14ac:dyDescent="0.2">
      <c r="AD16461">
        <f t="shared" si="1054"/>
        <v>16459</v>
      </c>
      <c r="AE16461">
        <f t="shared" si="1057"/>
        <v>5.738145115619739E-15</v>
      </c>
      <c r="AF16461">
        <f t="shared" si="1055"/>
        <v>3.5806025521467156E-12</v>
      </c>
      <c r="AG16461">
        <f t="shared" si="1056"/>
        <v>9.4444130457985289E-11</v>
      </c>
    </row>
    <row r="16462" spans="30:33" x14ac:dyDescent="0.2">
      <c r="AD16462">
        <f t="shared" si="1054"/>
        <v>16460</v>
      </c>
      <c r="AE16462">
        <f t="shared" si="1057"/>
        <v>5.7289640834347477E-15</v>
      </c>
      <c r="AF16462">
        <f t="shared" si="1055"/>
        <v>3.5748735880632807E-12</v>
      </c>
      <c r="AG16462">
        <f t="shared" si="1056"/>
        <v>9.429874881333595E-11</v>
      </c>
    </row>
    <row r="16463" spans="30:33" x14ac:dyDescent="0.2">
      <c r="AD16463">
        <f t="shared" si="1054"/>
        <v>16461</v>
      </c>
      <c r="AE16463">
        <f t="shared" si="1057"/>
        <v>5.7197977409012515E-15</v>
      </c>
      <c r="AF16463">
        <f t="shared" si="1055"/>
        <v>3.5691537903223792E-12</v>
      </c>
      <c r="AG16463">
        <f t="shared" si="1056"/>
        <v>9.4153590612975495E-11</v>
      </c>
    </row>
    <row r="16464" spans="30:33" x14ac:dyDescent="0.2">
      <c r="AD16464">
        <f t="shared" ref="AD16464:AD16527" si="1058">AD16463+1</f>
        <v>16462</v>
      </c>
      <c r="AE16464">
        <f t="shared" si="1057"/>
        <v>5.7106460645158095E-15</v>
      </c>
      <c r="AF16464">
        <f t="shared" ref="AF16464:AF16527" si="1059">AF16463*$AF$3</f>
        <v>3.5634431442578631E-12</v>
      </c>
      <c r="AG16464">
        <f t="shared" ref="AG16464:AG16527" si="1060">AD16464*AE16464</f>
        <v>9.4008655514059262E-11</v>
      </c>
    </row>
    <row r="16465" spans="30:33" x14ac:dyDescent="0.2">
      <c r="AD16465">
        <f t="shared" si="1058"/>
        <v>16463</v>
      </c>
      <c r="AE16465">
        <f t="shared" si="1057"/>
        <v>5.7015090308125835E-15</v>
      </c>
      <c r="AF16465">
        <f t="shared" si="1059"/>
        <v>3.5577416352270501E-12</v>
      </c>
      <c r="AG16465">
        <f t="shared" si="1060"/>
        <v>9.3863943174267562E-11</v>
      </c>
    </row>
    <row r="16466" spans="30:33" x14ac:dyDescent="0.2">
      <c r="AD16466">
        <f t="shared" si="1058"/>
        <v>16464</v>
      </c>
      <c r="AE16466">
        <f t="shared" si="1057"/>
        <v>5.6923866163632826E-15</v>
      </c>
      <c r="AF16466">
        <f t="shared" si="1059"/>
        <v>3.5520492486106867E-12</v>
      </c>
      <c r="AG16466">
        <f t="shared" si="1060"/>
        <v>9.3719453251805089E-11</v>
      </c>
    </row>
    <row r="16467" spans="30:33" x14ac:dyDescent="0.2">
      <c r="AD16467">
        <f t="shared" si="1058"/>
        <v>16465</v>
      </c>
      <c r="AE16467">
        <f t="shared" ref="AE16467:AE16530" si="1061">AF16466*$AE$3</f>
        <v>5.6832787977771009E-15</v>
      </c>
      <c r="AF16467">
        <f t="shared" si="1059"/>
        <v>3.5463659698129096E-12</v>
      </c>
      <c r="AG16467">
        <f t="shared" si="1060"/>
        <v>9.3575185405399972E-11</v>
      </c>
    </row>
    <row r="16468" spans="30:33" x14ac:dyDescent="0.2">
      <c r="AD16468">
        <f t="shared" si="1058"/>
        <v>16466</v>
      </c>
      <c r="AE16468">
        <f t="shared" si="1061"/>
        <v>5.6741855517006579E-15</v>
      </c>
      <c r="AF16468">
        <f t="shared" si="1059"/>
        <v>3.5406917842612088E-12</v>
      </c>
      <c r="AG16468">
        <f t="shared" si="1060"/>
        <v>9.3431139294303029E-11</v>
      </c>
    </row>
    <row r="16469" spans="30:33" x14ac:dyDescent="0.2">
      <c r="AD16469">
        <f t="shared" si="1058"/>
        <v>16467</v>
      </c>
      <c r="AE16469">
        <f t="shared" si="1061"/>
        <v>5.6651068548179365E-15</v>
      </c>
      <c r="AF16469">
        <f t="shared" si="1059"/>
        <v>3.5350266774063906E-12</v>
      </c>
      <c r="AG16469">
        <f t="shared" si="1060"/>
        <v>9.3287314578286964E-11</v>
      </c>
    </row>
    <row r="16470" spans="30:33" x14ac:dyDescent="0.2">
      <c r="AD16470">
        <f t="shared" si="1058"/>
        <v>16468</v>
      </c>
      <c r="AE16470">
        <f t="shared" si="1061"/>
        <v>5.6560426838502279E-15</v>
      </c>
      <c r="AF16470">
        <f t="shared" si="1059"/>
        <v>3.5293706347225403E-12</v>
      </c>
      <c r="AG16470">
        <f t="shared" si="1060"/>
        <v>9.3143710917645553E-11</v>
      </c>
    </row>
    <row r="16471" spans="30:33" x14ac:dyDescent="0.2">
      <c r="AD16471">
        <f t="shared" si="1058"/>
        <v>16469</v>
      </c>
      <c r="AE16471">
        <f t="shared" si="1061"/>
        <v>5.6469930155560666E-15</v>
      </c>
      <c r="AF16471">
        <f t="shared" si="1059"/>
        <v>3.523723641706984E-12</v>
      </c>
      <c r="AG16471">
        <f t="shared" si="1060"/>
        <v>9.3000327973192857E-11</v>
      </c>
    </row>
    <row r="16472" spans="30:33" x14ac:dyDescent="0.2">
      <c r="AD16472">
        <f t="shared" si="1058"/>
        <v>16470</v>
      </c>
      <c r="AE16472">
        <f t="shared" si="1061"/>
        <v>5.6379578267311768E-15</v>
      </c>
      <c r="AF16472">
        <f t="shared" si="1059"/>
        <v>3.5180856838802527E-12</v>
      </c>
      <c r="AG16472">
        <f t="shared" si="1060"/>
        <v>9.2857165406262483E-11</v>
      </c>
    </row>
    <row r="16473" spans="30:33" x14ac:dyDescent="0.2">
      <c r="AD16473">
        <f t="shared" si="1058"/>
        <v>16471</v>
      </c>
      <c r="AE16473">
        <f t="shared" si="1061"/>
        <v>5.6289370942084073E-15</v>
      </c>
      <c r="AF16473">
        <f t="shared" si="1059"/>
        <v>3.5124567467860442E-12</v>
      </c>
      <c r="AG16473">
        <f t="shared" si="1060"/>
        <v>9.2714222878706678E-11</v>
      </c>
    </row>
    <row r="16474" spans="30:33" x14ac:dyDescent="0.2">
      <c r="AD16474">
        <f t="shared" si="1058"/>
        <v>16472</v>
      </c>
      <c r="AE16474">
        <f t="shared" si="1061"/>
        <v>5.6199307948576734E-15</v>
      </c>
      <c r="AF16474">
        <f t="shared" si="1059"/>
        <v>3.5068368159911863E-12</v>
      </c>
      <c r="AG16474">
        <f t="shared" si="1060"/>
        <v>9.2571500052895599E-11</v>
      </c>
    </row>
    <row r="16475" spans="30:33" x14ac:dyDescent="0.2">
      <c r="AD16475">
        <f t="shared" si="1058"/>
        <v>16473</v>
      </c>
      <c r="AE16475">
        <f t="shared" si="1061"/>
        <v>5.6109389055859002E-15</v>
      </c>
      <c r="AF16475">
        <f t="shared" si="1059"/>
        <v>3.5012258770856003E-12</v>
      </c>
      <c r="AG16475">
        <f t="shared" si="1060"/>
        <v>9.2428996591716529E-11</v>
      </c>
    </row>
    <row r="16476" spans="30:33" x14ac:dyDescent="0.2">
      <c r="AD16476">
        <f t="shared" si="1058"/>
        <v>16474</v>
      </c>
      <c r="AE16476">
        <f t="shared" si="1061"/>
        <v>5.6019614033369626E-15</v>
      </c>
      <c r="AF16476">
        <f t="shared" si="1059"/>
        <v>3.495623915682263E-12</v>
      </c>
      <c r="AG16476">
        <f t="shared" si="1060"/>
        <v>9.2286712158573122E-11</v>
      </c>
    </row>
    <row r="16477" spans="30:33" x14ac:dyDescent="0.2">
      <c r="AD16477">
        <f t="shared" si="1058"/>
        <v>16475</v>
      </c>
      <c r="AE16477">
        <f t="shared" si="1061"/>
        <v>5.5929982650916233E-15</v>
      </c>
      <c r="AF16477">
        <f t="shared" si="1059"/>
        <v>3.4900309174171711E-12</v>
      </c>
      <c r="AG16477">
        <f t="shared" si="1060"/>
        <v>9.2144646417384491E-11</v>
      </c>
    </row>
    <row r="16478" spans="30:33" x14ac:dyDescent="0.2">
      <c r="AD16478">
        <f t="shared" si="1058"/>
        <v>16476</v>
      </c>
      <c r="AE16478">
        <f t="shared" si="1061"/>
        <v>5.584049467867476E-15</v>
      </c>
      <c r="AF16478">
        <f t="shared" si="1059"/>
        <v>3.4844468679493035E-12</v>
      </c>
      <c r="AG16478">
        <f t="shared" si="1060"/>
        <v>9.200279903258453E-11</v>
      </c>
    </row>
    <row r="16479" spans="30:33" x14ac:dyDescent="0.2">
      <c r="AD16479">
        <f t="shared" si="1058"/>
        <v>16477</v>
      </c>
      <c r="AE16479">
        <f t="shared" si="1061"/>
        <v>5.5751149887188882E-15</v>
      </c>
      <c r="AF16479">
        <f t="shared" si="1059"/>
        <v>3.4788717529605843E-12</v>
      </c>
      <c r="AG16479">
        <f t="shared" si="1060"/>
        <v>9.1861169669121121E-11</v>
      </c>
    </row>
    <row r="16480" spans="30:33" x14ac:dyDescent="0.2">
      <c r="AD16480">
        <f t="shared" si="1058"/>
        <v>16478</v>
      </c>
      <c r="AE16480">
        <f t="shared" si="1061"/>
        <v>5.5661948047369375E-15</v>
      </c>
      <c r="AF16480">
        <f t="shared" si="1059"/>
        <v>3.4733055581558471E-12</v>
      </c>
      <c r="AG16480">
        <f t="shared" si="1060"/>
        <v>9.1719757992455257E-11</v>
      </c>
    </row>
    <row r="16481" spans="30:33" x14ac:dyDescent="0.2">
      <c r="AD16481">
        <f t="shared" si="1058"/>
        <v>16479</v>
      </c>
      <c r="AE16481">
        <f t="shared" si="1061"/>
        <v>5.5572888930493578E-15</v>
      </c>
      <c r="AF16481">
        <f t="shared" si="1059"/>
        <v>3.4677482692627975E-12</v>
      </c>
      <c r="AG16481">
        <f t="shared" si="1060"/>
        <v>9.1578563668560367E-11</v>
      </c>
    </row>
    <row r="16482" spans="30:33" x14ac:dyDescent="0.2">
      <c r="AD16482">
        <f t="shared" si="1058"/>
        <v>16480</v>
      </c>
      <c r="AE16482">
        <f t="shared" si="1061"/>
        <v>5.5483972308204782E-15</v>
      </c>
      <c r="AF16482">
        <f t="shared" si="1059"/>
        <v>3.4621998720319769E-12</v>
      </c>
      <c r="AG16482">
        <f t="shared" si="1060"/>
        <v>9.1437586363921483E-11</v>
      </c>
    </row>
    <row r="16483" spans="30:33" x14ac:dyDescent="0.2">
      <c r="AD16483">
        <f t="shared" si="1058"/>
        <v>16481</v>
      </c>
      <c r="AE16483">
        <f t="shared" si="1061"/>
        <v>5.5395197952511652E-15</v>
      </c>
      <c r="AF16483">
        <f t="shared" si="1059"/>
        <v>3.4566603522367256E-12</v>
      </c>
      <c r="AG16483">
        <f t="shared" si="1060"/>
        <v>9.1296825745534455E-11</v>
      </c>
    </row>
    <row r="16484" spans="30:33" x14ac:dyDescent="0.2">
      <c r="AD16484">
        <f t="shared" si="1058"/>
        <v>16482</v>
      </c>
      <c r="AE16484">
        <f t="shared" si="1061"/>
        <v>5.5306565635787634E-15</v>
      </c>
      <c r="AF16484">
        <f t="shared" si="1059"/>
        <v>3.4511296956731465E-12</v>
      </c>
      <c r="AG16484">
        <f t="shared" si="1060"/>
        <v>9.1156281480905182E-11</v>
      </c>
    </row>
    <row r="16485" spans="30:33" x14ac:dyDescent="0.2">
      <c r="AD16485">
        <f t="shared" si="1058"/>
        <v>16483</v>
      </c>
      <c r="AE16485">
        <f t="shared" si="1061"/>
        <v>5.5218075130770373E-15</v>
      </c>
      <c r="AF16485">
        <f t="shared" si="1059"/>
        <v>3.4456078881600694E-12</v>
      </c>
      <c r="AG16485">
        <f t="shared" si="1060"/>
        <v>9.1015953238048812E-11</v>
      </c>
    </row>
    <row r="16486" spans="30:33" x14ac:dyDescent="0.2">
      <c r="AD16486">
        <f t="shared" si="1058"/>
        <v>16484</v>
      </c>
      <c r="AE16486">
        <f t="shared" si="1061"/>
        <v>5.5129726210561132E-15</v>
      </c>
      <c r="AF16486">
        <f t="shared" si="1059"/>
        <v>3.4400949155390132E-12</v>
      </c>
      <c r="AG16486">
        <f t="shared" si="1060"/>
        <v>9.0875840685488971E-11</v>
      </c>
    </row>
    <row r="16487" spans="30:33" x14ac:dyDescent="0.2">
      <c r="AD16487">
        <f t="shared" si="1058"/>
        <v>16485</v>
      </c>
      <c r="AE16487">
        <f t="shared" si="1061"/>
        <v>5.504151864862424E-15</v>
      </c>
      <c r="AF16487">
        <f t="shared" si="1059"/>
        <v>3.4345907636741508E-12</v>
      </c>
      <c r="AG16487">
        <f t="shared" si="1060"/>
        <v>9.0735943492257062E-11</v>
      </c>
    </row>
    <row r="16488" spans="30:33" x14ac:dyDescent="0.2">
      <c r="AD16488">
        <f t="shared" si="1058"/>
        <v>16486</v>
      </c>
      <c r="AE16488">
        <f t="shared" si="1061"/>
        <v>5.4953452218786436E-15</v>
      </c>
      <c r="AF16488">
        <f t="shared" si="1059"/>
        <v>3.4290954184522719E-12</v>
      </c>
      <c r="AG16488">
        <f t="shared" si="1060"/>
        <v>9.0596261327891315E-11</v>
      </c>
    </row>
    <row r="16489" spans="30:33" x14ac:dyDescent="0.2">
      <c r="AD16489">
        <f t="shared" si="1058"/>
        <v>16487</v>
      </c>
      <c r="AE16489">
        <f t="shared" si="1061"/>
        <v>5.4865526695236372E-15</v>
      </c>
      <c r="AF16489">
        <f t="shared" si="1059"/>
        <v>3.4236088657827482E-12</v>
      </c>
      <c r="AG16489">
        <f t="shared" si="1060"/>
        <v>9.0456793862436207E-11</v>
      </c>
    </row>
    <row r="16490" spans="30:33" x14ac:dyDescent="0.2">
      <c r="AD16490">
        <f t="shared" si="1058"/>
        <v>16488</v>
      </c>
      <c r="AE16490">
        <f t="shared" si="1061"/>
        <v>5.4777741852523999E-15</v>
      </c>
      <c r="AF16490">
        <f t="shared" si="1059"/>
        <v>3.4181310915974956E-12</v>
      </c>
      <c r="AG16490">
        <f t="shared" si="1060"/>
        <v>9.0317540766441573E-11</v>
      </c>
    </row>
    <row r="16491" spans="30:33" x14ac:dyDescent="0.2">
      <c r="AD16491">
        <f t="shared" si="1058"/>
        <v>16489</v>
      </c>
      <c r="AE16491">
        <f t="shared" si="1061"/>
        <v>5.4690097465559951E-15</v>
      </c>
      <c r="AF16491">
        <f t="shared" si="1059"/>
        <v>3.4126620818509394E-12</v>
      </c>
      <c r="AG16491">
        <f t="shared" si="1060"/>
        <v>9.0178501710961801E-11</v>
      </c>
    </row>
    <row r="16492" spans="30:33" x14ac:dyDescent="0.2">
      <c r="AD16492">
        <f t="shared" si="1058"/>
        <v>16490</v>
      </c>
      <c r="AE16492">
        <f t="shared" si="1061"/>
        <v>5.4602593309615057E-15</v>
      </c>
      <c r="AF16492">
        <f t="shared" si="1059"/>
        <v>3.4072018225199777E-12</v>
      </c>
      <c r="AG16492">
        <f t="shared" si="1060"/>
        <v>9.0039676367555224E-11</v>
      </c>
    </row>
    <row r="16493" spans="30:33" x14ac:dyDescent="0.2">
      <c r="AD16493">
        <f t="shared" si="1058"/>
        <v>16491</v>
      </c>
      <c r="AE16493">
        <f t="shared" si="1061"/>
        <v>5.4515229160319667E-15</v>
      </c>
      <c r="AF16493">
        <f t="shared" si="1059"/>
        <v>3.4017502996039456E-12</v>
      </c>
      <c r="AG16493">
        <f t="shared" si="1060"/>
        <v>8.9901064408283168E-11</v>
      </c>
    </row>
    <row r="16494" spans="30:33" x14ac:dyDescent="0.2">
      <c r="AD16494">
        <f t="shared" si="1058"/>
        <v>16492</v>
      </c>
      <c r="AE16494">
        <f t="shared" si="1061"/>
        <v>5.4428004793663151E-15</v>
      </c>
      <c r="AF16494">
        <f t="shared" si="1059"/>
        <v>3.396307499124579E-12</v>
      </c>
      <c r="AG16494">
        <f t="shared" si="1060"/>
        <v>8.9762665505709265E-11</v>
      </c>
    </row>
    <row r="16495" spans="30:33" x14ac:dyDescent="0.2">
      <c r="AD16495">
        <f t="shared" si="1058"/>
        <v>16493</v>
      </c>
      <c r="AE16495">
        <f t="shared" si="1061"/>
        <v>5.4340919985993289E-15</v>
      </c>
      <c r="AF16495">
        <f t="shared" si="1059"/>
        <v>3.3908734071259796E-12</v>
      </c>
      <c r="AG16495">
        <f t="shared" si="1060"/>
        <v>8.9624479332898738E-11</v>
      </c>
    </row>
    <row r="16496" spans="30:33" x14ac:dyDescent="0.2">
      <c r="AD16496">
        <f t="shared" si="1058"/>
        <v>16494</v>
      </c>
      <c r="AE16496">
        <f t="shared" si="1061"/>
        <v>5.4253974514015698E-15</v>
      </c>
      <c r="AF16496">
        <f t="shared" si="1059"/>
        <v>3.385448009674578E-12</v>
      </c>
      <c r="AG16496">
        <f t="shared" si="1060"/>
        <v>8.948650556341749E-11</v>
      </c>
    </row>
    <row r="16497" spans="30:33" x14ac:dyDescent="0.2">
      <c r="AD16497">
        <f t="shared" si="1058"/>
        <v>16495</v>
      </c>
      <c r="AE16497">
        <f t="shared" si="1061"/>
        <v>5.4167168154793268E-15</v>
      </c>
      <c r="AF16497">
        <f t="shared" si="1059"/>
        <v>3.3800312928590984E-12</v>
      </c>
      <c r="AG16497">
        <f t="shared" si="1060"/>
        <v>8.9348743871331493E-11</v>
      </c>
    </row>
    <row r="16498" spans="30:33" x14ac:dyDescent="0.2">
      <c r="AD16498">
        <f t="shared" si="1058"/>
        <v>16496</v>
      </c>
      <c r="AE16498">
        <f t="shared" si="1061"/>
        <v>5.4080500685745599E-15</v>
      </c>
      <c r="AF16498">
        <f t="shared" si="1059"/>
        <v>3.3746232427905239E-12</v>
      </c>
      <c r="AG16498">
        <f t="shared" si="1060"/>
        <v>8.9211193931205934E-11</v>
      </c>
    </row>
    <row r="16499" spans="30:33" x14ac:dyDescent="0.2">
      <c r="AD16499">
        <f t="shared" si="1058"/>
        <v>16497</v>
      </c>
      <c r="AE16499">
        <f t="shared" si="1061"/>
        <v>5.399397188464841E-15</v>
      </c>
      <c r="AF16499">
        <f t="shared" si="1059"/>
        <v>3.3692238456020591E-12</v>
      </c>
      <c r="AG16499">
        <f t="shared" si="1060"/>
        <v>8.9073855418104481E-11</v>
      </c>
    </row>
    <row r="16500" spans="30:33" x14ac:dyDescent="0.2">
      <c r="AD16500">
        <f t="shared" si="1058"/>
        <v>16498</v>
      </c>
      <c r="AE16500">
        <f t="shared" si="1061"/>
        <v>5.3907581529632972E-15</v>
      </c>
      <c r="AF16500">
        <f t="shared" si="1059"/>
        <v>3.3638330874490957E-12</v>
      </c>
      <c r="AG16500">
        <f t="shared" si="1060"/>
        <v>8.8936728007588481E-11</v>
      </c>
    </row>
    <row r="16501" spans="30:33" x14ac:dyDescent="0.2">
      <c r="AD16501">
        <f t="shared" si="1058"/>
        <v>16499</v>
      </c>
      <c r="AE16501">
        <f t="shared" si="1061"/>
        <v>5.3821329399185556E-15</v>
      </c>
      <c r="AF16501">
        <f t="shared" si="1059"/>
        <v>3.358450954509177E-12</v>
      </c>
      <c r="AG16501">
        <f t="shared" si="1060"/>
        <v>8.8799811375716246E-11</v>
      </c>
    </row>
    <row r="16502" spans="30:33" x14ac:dyDescent="0.2">
      <c r="AD16502">
        <f t="shared" si="1058"/>
        <v>16500</v>
      </c>
      <c r="AE16502">
        <f t="shared" si="1061"/>
        <v>5.3735215272146855E-15</v>
      </c>
      <c r="AF16502">
        <f t="shared" si="1059"/>
        <v>3.3530774329819623E-12</v>
      </c>
      <c r="AG16502">
        <f t="shared" si="1060"/>
        <v>8.8663105199042309E-11</v>
      </c>
    </row>
    <row r="16503" spans="30:33" x14ac:dyDescent="0.2">
      <c r="AD16503">
        <f t="shared" si="1058"/>
        <v>16501</v>
      </c>
      <c r="AE16503">
        <f t="shared" si="1061"/>
        <v>5.3649238927711419E-15</v>
      </c>
      <c r="AF16503">
        <f t="shared" si="1059"/>
        <v>3.3477125090891909E-12</v>
      </c>
      <c r="AG16503">
        <f t="shared" si="1060"/>
        <v>8.8526609154616617E-11</v>
      </c>
    </row>
    <row r="16504" spans="30:33" x14ac:dyDescent="0.2">
      <c r="AD16504">
        <f t="shared" si="1058"/>
        <v>16502</v>
      </c>
      <c r="AE16504">
        <f t="shared" si="1061"/>
        <v>5.3563400145427082E-15</v>
      </c>
      <c r="AF16504">
        <f t="shared" si="1059"/>
        <v>3.3423561690746481E-12</v>
      </c>
      <c r="AG16504">
        <f t="shared" si="1060"/>
        <v>8.8390322919983773E-11</v>
      </c>
    </row>
    <row r="16505" spans="30:33" x14ac:dyDescent="0.2">
      <c r="AD16505">
        <f t="shared" si="1058"/>
        <v>16503</v>
      </c>
      <c r="AE16505">
        <f t="shared" si="1061"/>
        <v>5.3477698705194394E-15</v>
      </c>
      <c r="AF16505">
        <f t="shared" si="1059"/>
        <v>3.3370083992041287E-12</v>
      </c>
      <c r="AG16505">
        <f t="shared" si="1060"/>
        <v>8.8254246173182308E-11</v>
      </c>
    </row>
    <row r="16506" spans="30:33" x14ac:dyDescent="0.2">
      <c r="AD16506">
        <f t="shared" si="1058"/>
        <v>16504</v>
      </c>
      <c r="AE16506">
        <f t="shared" si="1061"/>
        <v>5.3392134387266085E-15</v>
      </c>
      <c r="AF16506">
        <f t="shared" si="1059"/>
        <v>3.3316691857654019E-12</v>
      </c>
      <c r="AG16506">
        <f t="shared" si="1060"/>
        <v>8.8118378592743949E-11</v>
      </c>
    </row>
    <row r="16507" spans="30:33" x14ac:dyDescent="0.2">
      <c r="AD16507">
        <f t="shared" si="1058"/>
        <v>16505</v>
      </c>
      <c r="AE16507">
        <f t="shared" si="1061"/>
        <v>5.3306706972246455E-15</v>
      </c>
      <c r="AF16507">
        <f t="shared" si="1059"/>
        <v>3.326338515068177E-12</v>
      </c>
      <c r="AG16507">
        <f t="shared" si="1060"/>
        <v>8.7982719857692774E-11</v>
      </c>
    </row>
    <row r="16508" spans="30:33" x14ac:dyDescent="0.2">
      <c r="AD16508">
        <f t="shared" si="1058"/>
        <v>16506</v>
      </c>
      <c r="AE16508">
        <f t="shared" si="1061"/>
        <v>5.3221416241090856E-15</v>
      </c>
      <c r="AF16508">
        <f t="shared" si="1059"/>
        <v>3.3210163734440679E-12</v>
      </c>
      <c r="AG16508">
        <f t="shared" si="1060"/>
        <v>8.7847269647544571E-11</v>
      </c>
    </row>
    <row r="16509" spans="30:33" x14ac:dyDescent="0.2">
      <c r="AD16509">
        <f t="shared" si="1058"/>
        <v>16507</v>
      </c>
      <c r="AE16509">
        <f t="shared" si="1061"/>
        <v>5.3136261975105106E-15</v>
      </c>
      <c r="AF16509">
        <f t="shared" si="1059"/>
        <v>3.3157027472465573E-12</v>
      </c>
      <c r="AG16509">
        <f t="shared" si="1060"/>
        <v>8.7712027642306005E-11</v>
      </c>
    </row>
    <row r="16510" spans="30:33" x14ac:dyDescent="0.2">
      <c r="AD16510">
        <f t="shared" si="1058"/>
        <v>16508</v>
      </c>
      <c r="AE16510">
        <f t="shared" si="1061"/>
        <v>5.305124395594494E-15</v>
      </c>
      <c r="AF16510">
        <f t="shared" si="1059"/>
        <v>3.3103976228509625E-12</v>
      </c>
      <c r="AG16510">
        <f t="shared" si="1060"/>
        <v>8.7576993522473912E-11</v>
      </c>
    </row>
    <row r="16511" spans="30:33" x14ac:dyDescent="0.2">
      <c r="AD16511">
        <f t="shared" si="1058"/>
        <v>16509</v>
      </c>
      <c r="AE16511">
        <f t="shared" si="1061"/>
        <v>5.2966361965615422E-15</v>
      </c>
      <c r="AF16511">
        <f t="shared" si="1059"/>
        <v>3.3051009866544008E-12</v>
      </c>
      <c r="AG16511">
        <f t="shared" si="1060"/>
        <v>8.7442166969034495E-11</v>
      </c>
    </row>
    <row r="16512" spans="30:33" x14ac:dyDescent="0.2">
      <c r="AD16512">
        <f t="shared" si="1058"/>
        <v>16510</v>
      </c>
      <c r="AE16512">
        <f t="shared" si="1061"/>
        <v>5.2881615786470436E-15</v>
      </c>
      <c r="AF16512">
        <f t="shared" si="1059"/>
        <v>3.2998128250757535E-12</v>
      </c>
      <c r="AG16512">
        <f t="shared" si="1060"/>
        <v>8.7307547663462692E-11</v>
      </c>
    </row>
    <row r="16513" spans="30:33" x14ac:dyDescent="0.2">
      <c r="AD16513">
        <f t="shared" si="1058"/>
        <v>16511</v>
      </c>
      <c r="AE16513">
        <f t="shared" si="1061"/>
        <v>5.2797005201212078E-15</v>
      </c>
      <c r="AF16513">
        <f t="shared" si="1059"/>
        <v>3.2945331245556322E-12</v>
      </c>
      <c r="AG16513">
        <f t="shared" si="1060"/>
        <v>8.7173135287721258E-11</v>
      </c>
    </row>
    <row r="16514" spans="30:33" x14ac:dyDescent="0.2">
      <c r="AD16514">
        <f t="shared" si="1058"/>
        <v>16512</v>
      </c>
      <c r="AE16514">
        <f t="shared" si="1061"/>
        <v>5.2712529992890139E-15</v>
      </c>
      <c r="AF16514">
        <f t="shared" si="1059"/>
        <v>3.2892618715563432E-12</v>
      </c>
      <c r="AG16514">
        <f t="shared" si="1060"/>
        <v>8.7038929524260196E-11</v>
      </c>
    </row>
    <row r="16515" spans="30:33" x14ac:dyDescent="0.2">
      <c r="AD16515">
        <f t="shared" si="1058"/>
        <v>16513</v>
      </c>
      <c r="AE16515">
        <f t="shared" si="1061"/>
        <v>5.2628189944901513E-15</v>
      </c>
      <c r="AF16515">
        <f t="shared" si="1059"/>
        <v>3.2839990525618531E-12</v>
      </c>
      <c r="AG16515">
        <f t="shared" si="1060"/>
        <v>8.6904930056015864E-11</v>
      </c>
    </row>
    <row r="16516" spans="30:33" x14ac:dyDescent="0.2">
      <c r="AD16516">
        <f t="shared" si="1058"/>
        <v>16514</v>
      </c>
      <c r="AE16516">
        <f t="shared" si="1061"/>
        <v>5.2543984840989676E-15</v>
      </c>
      <c r="AF16516">
        <f t="shared" si="1059"/>
        <v>3.2787446540777541E-12</v>
      </c>
      <c r="AG16516">
        <f t="shared" si="1060"/>
        <v>8.6771136566410345E-11</v>
      </c>
    </row>
    <row r="16517" spans="30:33" x14ac:dyDescent="0.2">
      <c r="AD16517">
        <f t="shared" si="1058"/>
        <v>16515</v>
      </c>
      <c r="AE16517">
        <f t="shared" si="1061"/>
        <v>5.2459914465244086E-15</v>
      </c>
      <c r="AF16517">
        <f t="shared" si="1059"/>
        <v>3.2734986626312295E-12</v>
      </c>
      <c r="AG16517">
        <f t="shared" si="1060"/>
        <v>8.6637548739350605E-11</v>
      </c>
    </row>
    <row r="16518" spans="30:33" x14ac:dyDescent="0.2">
      <c r="AD16518">
        <f t="shared" si="1058"/>
        <v>16516</v>
      </c>
      <c r="AE16518">
        <f t="shared" si="1061"/>
        <v>5.2375978602099697E-15</v>
      </c>
      <c r="AF16518">
        <f t="shared" si="1059"/>
        <v>3.2682610647710194E-12</v>
      </c>
      <c r="AG16518">
        <f t="shared" si="1060"/>
        <v>8.6504166259227857E-11</v>
      </c>
    </row>
    <row r="16519" spans="30:33" x14ac:dyDescent="0.2">
      <c r="AD16519">
        <f t="shared" si="1058"/>
        <v>16517</v>
      </c>
      <c r="AE16519">
        <f t="shared" si="1061"/>
        <v>5.2292177036336336E-15</v>
      </c>
      <c r="AF16519">
        <f t="shared" si="1059"/>
        <v>3.2630318470673858E-12</v>
      </c>
      <c r="AG16519">
        <f t="shared" si="1060"/>
        <v>8.6370988810916726E-11</v>
      </c>
    </row>
    <row r="16520" spans="30:33" x14ac:dyDescent="0.2">
      <c r="AD16520">
        <f t="shared" si="1058"/>
        <v>16518</v>
      </c>
      <c r="AE16520">
        <f t="shared" si="1061"/>
        <v>5.2208509553078193E-15</v>
      </c>
      <c r="AF16520">
        <f t="shared" si="1059"/>
        <v>3.2578109961120779E-12</v>
      </c>
      <c r="AG16520">
        <f t="shared" si="1060"/>
        <v>8.6238016079774561E-11</v>
      </c>
    </row>
    <row r="16521" spans="30:33" x14ac:dyDescent="0.2">
      <c r="AD16521">
        <f t="shared" si="1058"/>
        <v>16519</v>
      </c>
      <c r="AE16521">
        <f t="shared" si="1061"/>
        <v>5.2124975937793267E-15</v>
      </c>
      <c r="AF16521">
        <f t="shared" si="1059"/>
        <v>3.2525984985182982E-12</v>
      </c>
      <c r="AG16521">
        <f t="shared" si="1060"/>
        <v>8.6105247751640699E-11</v>
      </c>
    </row>
    <row r="16522" spans="30:33" x14ac:dyDescent="0.2">
      <c r="AD16522">
        <f t="shared" si="1058"/>
        <v>16520</v>
      </c>
      <c r="AE16522">
        <f t="shared" si="1061"/>
        <v>5.2041575976292799E-15</v>
      </c>
      <c r="AF16522">
        <f t="shared" si="1059"/>
        <v>3.2473943409206689E-12</v>
      </c>
      <c r="AG16522">
        <f t="shared" si="1060"/>
        <v>8.59726835128357E-11</v>
      </c>
    </row>
    <row r="16523" spans="30:33" x14ac:dyDescent="0.2">
      <c r="AD16523">
        <f t="shared" si="1058"/>
        <v>16521</v>
      </c>
      <c r="AE16523">
        <f t="shared" si="1061"/>
        <v>5.1958309454730725E-15</v>
      </c>
      <c r="AF16523">
        <f t="shared" si="1059"/>
        <v>3.2421985099751956E-12</v>
      </c>
      <c r="AG16523">
        <f t="shared" si="1060"/>
        <v>8.584032305016063E-11</v>
      </c>
    </row>
    <row r="16524" spans="30:33" x14ac:dyDescent="0.2">
      <c r="AD16524">
        <f t="shared" si="1058"/>
        <v>16522</v>
      </c>
      <c r="AE16524">
        <f t="shared" si="1061"/>
        <v>5.1875176159603151E-15</v>
      </c>
      <c r="AF16524">
        <f t="shared" si="1059"/>
        <v>3.2370109923592353E-12</v>
      </c>
      <c r="AG16524">
        <f t="shared" si="1060"/>
        <v>8.5708166050896328E-11</v>
      </c>
    </row>
    <row r="16525" spans="30:33" x14ac:dyDescent="0.2">
      <c r="AD16525">
        <f t="shared" si="1058"/>
        <v>16523</v>
      </c>
      <c r="AE16525">
        <f t="shared" si="1061"/>
        <v>5.179217587774779E-15</v>
      </c>
      <c r="AF16525">
        <f t="shared" si="1059"/>
        <v>3.2318317747714604E-12</v>
      </c>
      <c r="AG16525">
        <f t="shared" si="1060"/>
        <v>8.5576212202802676E-11</v>
      </c>
    </row>
    <row r="16526" spans="30:33" x14ac:dyDescent="0.2">
      <c r="AD16526">
        <f t="shared" si="1058"/>
        <v>16524</v>
      </c>
      <c r="AE16526">
        <f t="shared" si="1061"/>
        <v>5.1709308396343389E-15</v>
      </c>
      <c r="AF16526">
        <f t="shared" si="1059"/>
        <v>3.226660843931826E-12</v>
      </c>
      <c r="AG16526">
        <f t="shared" si="1060"/>
        <v>8.5444461194117823E-11</v>
      </c>
    </row>
    <row r="16527" spans="30:33" x14ac:dyDescent="0.2">
      <c r="AD16527">
        <f t="shared" si="1058"/>
        <v>16525</v>
      </c>
      <c r="AE16527">
        <f t="shared" si="1061"/>
        <v>5.1626573502909239E-15</v>
      </c>
      <c r="AF16527">
        <f t="shared" si="1059"/>
        <v>3.2214981865815348E-12</v>
      </c>
      <c r="AG16527">
        <f t="shared" si="1060"/>
        <v>8.5312912713557521E-11</v>
      </c>
    </row>
    <row r="16528" spans="30:33" x14ac:dyDescent="0.2">
      <c r="AD16528">
        <f t="shared" ref="AD16528:AD16591" si="1062">AD16527+1</f>
        <v>16526</v>
      </c>
      <c r="AE16528">
        <f t="shared" si="1061"/>
        <v>5.1543970985304579E-15</v>
      </c>
      <c r="AF16528">
        <f t="shared" ref="AF16528:AF16591" si="1063">AF16527*$AF$3</f>
        <v>3.2163437894830041E-12</v>
      </c>
      <c r="AG16528">
        <f t="shared" ref="AG16528:AG16591" si="1064">AD16528*AE16528</f>
        <v>8.5181566450314343E-11</v>
      </c>
    </row>
    <row r="16529" spans="30:33" x14ac:dyDescent="0.2">
      <c r="AD16529">
        <f t="shared" si="1062"/>
        <v>16527</v>
      </c>
      <c r="AE16529">
        <f t="shared" si="1061"/>
        <v>5.146150063172809E-15</v>
      </c>
      <c r="AF16529">
        <f t="shared" si="1063"/>
        <v>3.211197639419831E-12</v>
      </c>
      <c r="AG16529">
        <f t="shared" si="1064"/>
        <v>8.5050422094057019E-11</v>
      </c>
    </row>
    <row r="16530" spans="30:33" x14ac:dyDescent="0.2">
      <c r="AD16530">
        <f t="shared" si="1062"/>
        <v>16528</v>
      </c>
      <c r="AE16530">
        <f t="shared" si="1061"/>
        <v>5.1379162230717316E-15</v>
      </c>
      <c r="AF16530">
        <f t="shared" si="1063"/>
        <v>3.2060597231967592E-12</v>
      </c>
      <c r="AG16530">
        <f t="shared" si="1064"/>
        <v>8.4919479334929584E-11</v>
      </c>
    </row>
    <row r="16531" spans="30:33" x14ac:dyDescent="0.2">
      <c r="AD16531">
        <f t="shared" si="1062"/>
        <v>16529</v>
      </c>
      <c r="AE16531">
        <f t="shared" ref="AE16531:AE16594" si="1065">AF16530*$AE$3</f>
        <v>5.1296955571148167E-15</v>
      </c>
      <c r="AF16531">
        <f t="shared" si="1063"/>
        <v>3.2009300276396442E-12</v>
      </c>
      <c r="AG16531">
        <f t="shared" si="1064"/>
        <v>8.4788737863550801E-11</v>
      </c>
    </row>
    <row r="16532" spans="30:33" x14ac:dyDescent="0.2">
      <c r="AD16532">
        <f t="shared" si="1062"/>
        <v>16530</v>
      </c>
      <c r="AE16532">
        <f t="shared" si="1065"/>
        <v>5.1214880442234334E-15</v>
      </c>
      <c r="AF16532">
        <f t="shared" si="1063"/>
        <v>3.1958085395954208E-12</v>
      </c>
      <c r="AG16532">
        <f t="shared" si="1064"/>
        <v>8.465819737101335E-11</v>
      </c>
    </row>
    <row r="16533" spans="30:33" x14ac:dyDescent="0.2">
      <c r="AD16533">
        <f t="shared" si="1062"/>
        <v>16531</v>
      </c>
      <c r="AE16533">
        <f t="shared" si="1065"/>
        <v>5.1132936633526755E-15</v>
      </c>
      <c r="AF16533">
        <f t="shared" si="1063"/>
        <v>3.1906952459320681E-12</v>
      </c>
      <c r="AG16533">
        <f t="shared" si="1064"/>
        <v>8.4527857548883077E-11</v>
      </c>
    </row>
    <row r="16534" spans="30:33" x14ac:dyDescent="0.2">
      <c r="AD16534">
        <f t="shared" si="1062"/>
        <v>16532</v>
      </c>
      <c r="AE16534">
        <f t="shared" si="1065"/>
        <v>5.1051123934913116E-15</v>
      </c>
      <c r="AF16534">
        <f t="shared" si="1063"/>
        <v>3.1855901335385768E-12</v>
      </c>
      <c r="AG16534">
        <f t="shared" si="1064"/>
        <v>8.4397718089198364E-11</v>
      </c>
    </row>
    <row r="16535" spans="30:33" x14ac:dyDescent="0.2">
      <c r="AD16535">
        <f t="shared" si="1062"/>
        <v>16533</v>
      </c>
      <c r="AE16535">
        <f t="shared" si="1065"/>
        <v>5.0969442136617255E-15</v>
      </c>
      <c r="AF16535">
        <f t="shared" si="1063"/>
        <v>3.1804931893249149E-12</v>
      </c>
      <c r="AG16535">
        <f t="shared" si="1064"/>
        <v>8.4267778684469307E-11</v>
      </c>
    </row>
    <row r="16536" spans="30:33" x14ac:dyDescent="0.2">
      <c r="AD16536">
        <f t="shared" si="1062"/>
        <v>16534</v>
      </c>
      <c r="AE16536">
        <f t="shared" si="1065"/>
        <v>5.0887891029198659E-15</v>
      </c>
      <c r="AF16536">
        <f t="shared" si="1063"/>
        <v>3.1754044002219947E-12</v>
      </c>
      <c r="AG16536">
        <f t="shared" si="1064"/>
        <v>8.4138039027677068E-11</v>
      </c>
    </row>
    <row r="16537" spans="30:33" x14ac:dyDescent="0.2">
      <c r="AD16537">
        <f t="shared" si="1062"/>
        <v>16535</v>
      </c>
      <c r="AE16537">
        <f t="shared" si="1065"/>
        <v>5.0806470403551941E-15</v>
      </c>
      <c r="AF16537">
        <f t="shared" si="1063"/>
        <v>3.1703237531816395E-12</v>
      </c>
      <c r="AG16537">
        <f t="shared" si="1064"/>
        <v>8.4008498812273139E-11</v>
      </c>
    </row>
    <row r="16538" spans="30:33" x14ac:dyDescent="0.2">
      <c r="AD16538">
        <f t="shared" si="1062"/>
        <v>16536</v>
      </c>
      <c r="AE16538">
        <f t="shared" si="1065"/>
        <v>5.0725180050906253E-15</v>
      </c>
      <c r="AF16538">
        <f t="shared" si="1063"/>
        <v>3.1652512351765486E-12</v>
      </c>
      <c r="AG16538">
        <f t="shared" si="1064"/>
        <v>8.387915773217858E-11</v>
      </c>
    </row>
    <row r="16539" spans="30:33" x14ac:dyDescent="0.2">
      <c r="AD16539">
        <f t="shared" si="1062"/>
        <v>16537</v>
      </c>
      <c r="AE16539">
        <f t="shared" si="1065"/>
        <v>5.06440197628248E-15</v>
      </c>
      <c r="AF16539">
        <f t="shared" si="1063"/>
        <v>3.1601868332002658E-12</v>
      </c>
      <c r="AG16539">
        <f t="shared" si="1064"/>
        <v>8.3750015481783371E-11</v>
      </c>
    </row>
    <row r="16540" spans="30:33" x14ac:dyDescent="0.2">
      <c r="AD16540">
        <f t="shared" si="1062"/>
        <v>16538</v>
      </c>
      <c r="AE16540">
        <f t="shared" si="1065"/>
        <v>5.0562989331204276E-15</v>
      </c>
      <c r="AF16540">
        <f t="shared" si="1063"/>
        <v>3.1551305342671451E-12</v>
      </c>
      <c r="AG16540">
        <f t="shared" si="1064"/>
        <v>8.3621071755945636E-11</v>
      </c>
    </row>
    <row r="16541" spans="30:33" x14ac:dyDescent="0.2">
      <c r="AD16541">
        <f t="shared" si="1062"/>
        <v>16539</v>
      </c>
      <c r="AE16541">
        <f t="shared" si="1065"/>
        <v>5.0482088548274346E-15</v>
      </c>
      <c r="AF16541">
        <f t="shared" si="1063"/>
        <v>3.1500823254123176E-12</v>
      </c>
      <c r="AG16541">
        <f t="shared" si="1064"/>
        <v>8.3492326249990938E-11</v>
      </c>
    </row>
    <row r="16542" spans="30:33" x14ac:dyDescent="0.2">
      <c r="AD16542">
        <f t="shared" si="1062"/>
        <v>16540</v>
      </c>
      <c r="AE16542">
        <f t="shared" si="1065"/>
        <v>5.0401317206597108E-15</v>
      </c>
      <c r="AF16542">
        <f t="shared" si="1063"/>
        <v>3.1450421936916579E-12</v>
      </c>
      <c r="AG16542">
        <f t="shared" si="1064"/>
        <v>8.336377865971161E-11</v>
      </c>
    </row>
    <row r="16543" spans="30:33" x14ac:dyDescent="0.2">
      <c r="AD16543">
        <f t="shared" si="1062"/>
        <v>16541</v>
      </c>
      <c r="AE16543">
        <f t="shared" si="1065"/>
        <v>5.0320675099066551E-15</v>
      </c>
      <c r="AF16543">
        <f t="shared" si="1063"/>
        <v>3.1400101261817512E-12</v>
      </c>
      <c r="AG16543">
        <f t="shared" si="1064"/>
        <v>8.3235428681365976E-11</v>
      </c>
    </row>
    <row r="16544" spans="30:33" x14ac:dyDescent="0.2">
      <c r="AD16544">
        <f t="shared" si="1062"/>
        <v>16542</v>
      </c>
      <c r="AE16544">
        <f t="shared" si="1065"/>
        <v>5.024016201890804E-15</v>
      </c>
      <c r="AF16544">
        <f t="shared" si="1063"/>
        <v>3.1349861099798601E-12</v>
      </c>
      <c r="AG16544">
        <f t="shared" si="1064"/>
        <v>8.3107276011677686E-11</v>
      </c>
    </row>
    <row r="16545" spans="30:33" x14ac:dyDescent="0.2">
      <c r="AD16545">
        <f t="shared" si="1062"/>
        <v>16543</v>
      </c>
      <c r="AE16545">
        <f t="shared" si="1065"/>
        <v>5.0159777759677788E-15</v>
      </c>
      <c r="AF16545">
        <f t="shared" si="1063"/>
        <v>3.129970132203892E-12</v>
      </c>
      <c r="AG16545">
        <f t="shared" si="1064"/>
        <v>8.2979320347834969E-11</v>
      </c>
    </row>
    <row r="16546" spans="30:33" x14ac:dyDescent="0.2">
      <c r="AD16546">
        <f t="shared" si="1062"/>
        <v>16544</v>
      </c>
      <c r="AE16546">
        <f t="shared" si="1065"/>
        <v>5.0079522115262298E-15</v>
      </c>
      <c r="AF16546">
        <f t="shared" si="1063"/>
        <v>3.1249621799923655E-12</v>
      </c>
      <c r="AG16546">
        <f t="shared" si="1064"/>
        <v>8.2851561387489947E-11</v>
      </c>
    </row>
    <row r="16547" spans="30:33" x14ac:dyDescent="0.2">
      <c r="AD16547">
        <f t="shared" si="1062"/>
        <v>16545</v>
      </c>
      <c r="AE16547">
        <f t="shared" si="1065"/>
        <v>4.9999394879877869E-15</v>
      </c>
      <c r="AF16547">
        <f t="shared" si="1063"/>
        <v>3.1199622405043774E-12</v>
      </c>
      <c r="AG16547">
        <f t="shared" si="1064"/>
        <v>8.2723998828757937E-11</v>
      </c>
    </row>
    <row r="16548" spans="30:33" x14ac:dyDescent="0.2">
      <c r="AD16548">
        <f t="shared" si="1062"/>
        <v>16546</v>
      </c>
      <c r="AE16548">
        <f t="shared" si="1065"/>
        <v>4.9919395848070065E-15</v>
      </c>
      <c r="AF16548">
        <f t="shared" si="1063"/>
        <v>3.1149703009195702E-12</v>
      </c>
      <c r="AG16548">
        <f t="shared" si="1064"/>
        <v>8.2596632370216728E-11</v>
      </c>
    </row>
    <row r="16549" spans="30:33" x14ac:dyDescent="0.2">
      <c r="AD16549">
        <f t="shared" si="1062"/>
        <v>16547</v>
      </c>
      <c r="AE16549">
        <f t="shared" si="1065"/>
        <v>4.9839524814713143E-15</v>
      </c>
      <c r="AF16549">
        <f t="shared" si="1063"/>
        <v>3.1099863484380989E-12</v>
      </c>
      <c r="AG16549">
        <f t="shared" si="1064"/>
        <v>8.2469461710905843E-11</v>
      </c>
    </row>
    <row r="16550" spans="30:33" x14ac:dyDescent="0.2">
      <c r="AD16550">
        <f t="shared" si="1062"/>
        <v>16548</v>
      </c>
      <c r="AE16550">
        <f t="shared" si="1065"/>
        <v>4.9759781575009608E-15</v>
      </c>
      <c r="AF16550">
        <f t="shared" si="1063"/>
        <v>3.1050103702805979E-12</v>
      </c>
      <c r="AG16550">
        <f t="shared" si="1064"/>
        <v>8.2342486550325896E-11</v>
      </c>
    </row>
    <row r="16551" spans="30:33" x14ac:dyDescent="0.2">
      <c r="AD16551">
        <f t="shared" si="1062"/>
        <v>16549</v>
      </c>
      <c r="AE16551">
        <f t="shared" si="1065"/>
        <v>4.9680165924489592E-15</v>
      </c>
      <c r="AF16551">
        <f t="shared" si="1063"/>
        <v>3.1000423536881487E-12</v>
      </c>
      <c r="AG16551">
        <f t="shared" si="1064"/>
        <v>8.2215706588437823E-11</v>
      </c>
    </row>
    <row r="16552" spans="30:33" x14ac:dyDescent="0.2">
      <c r="AD16552">
        <f t="shared" si="1062"/>
        <v>16550</v>
      </c>
      <c r="AE16552">
        <f t="shared" si="1065"/>
        <v>4.9600677659010398E-15</v>
      </c>
      <c r="AF16552">
        <f t="shared" si="1063"/>
        <v>3.0950822859222474E-12</v>
      </c>
      <c r="AG16552">
        <f t="shared" si="1064"/>
        <v>8.2089121525662204E-11</v>
      </c>
    </row>
    <row r="16553" spans="30:33" x14ac:dyDescent="0.2">
      <c r="AD16553">
        <f t="shared" si="1062"/>
        <v>16551</v>
      </c>
      <c r="AE16553">
        <f t="shared" si="1065"/>
        <v>4.9521316574755977E-15</v>
      </c>
      <c r="AF16553">
        <f t="shared" si="1063"/>
        <v>3.0901301542647715E-12</v>
      </c>
      <c r="AG16553">
        <f t="shared" si="1064"/>
        <v>8.1962731062878613E-11</v>
      </c>
    </row>
    <row r="16554" spans="30:33" x14ac:dyDescent="0.2">
      <c r="AD16554">
        <f t="shared" si="1062"/>
        <v>16552</v>
      </c>
      <c r="AE16554">
        <f t="shared" si="1065"/>
        <v>4.9442082468236368E-15</v>
      </c>
      <c r="AF16554">
        <f t="shared" si="1063"/>
        <v>3.0851859460179479E-12</v>
      </c>
      <c r="AG16554">
        <f t="shared" si="1064"/>
        <v>8.1836534901424843E-11</v>
      </c>
    </row>
    <row r="16555" spans="30:33" x14ac:dyDescent="0.2">
      <c r="AD16555">
        <f t="shared" si="1062"/>
        <v>16553</v>
      </c>
      <c r="AE16555">
        <f t="shared" si="1065"/>
        <v>4.936297513628719E-15</v>
      </c>
      <c r="AF16555">
        <f t="shared" si="1063"/>
        <v>3.080249648504319E-12</v>
      </c>
      <c r="AG16555">
        <f t="shared" si="1064"/>
        <v>8.1710532743096183E-11</v>
      </c>
    </row>
    <row r="16556" spans="30:33" x14ac:dyDescent="0.2">
      <c r="AD16556">
        <f t="shared" si="1062"/>
        <v>16554</v>
      </c>
      <c r="AE16556">
        <f t="shared" si="1065"/>
        <v>4.9283994376069126E-15</v>
      </c>
      <c r="AF16556">
        <f t="shared" si="1063"/>
        <v>3.0753212490667118E-12</v>
      </c>
      <c r="AG16556">
        <f t="shared" si="1064"/>
        <v>8.1584724290144835E-11</v>
      </c>
    </row>
    <row r="16557" spans="30:33" x14ac:dyDescent="0.2">
      <c r="AD16557">
        <f t="shared" si="1062"/>
        <v>16555</v>
      </c>
      <c r="AE16557">
        <f t="shared" si="1065"/>
        <v>4.9205139985067416E-15</v>
      </c>
      <c r="AF16557">
        <f t="shared" si="1063"/>
        <v>3.0704007350682049E-12</v>
      </c>
      <c r="AG16557">
        <f t="shared" si="1064"/>
        <v>8.1459109245279103E-11</v>
      </c>
    </row>
    <row r="16558" spans="30:33" x14ac:dyDescent="0.2">
      <c r="AD16558">
        <f t="shared" si="1062"/>
        <v>16556</v>
      </c>
      <c r="AE16558">
        <f t="shared" si="1065"/>
        <v>4.9126411761091296E-15</v>
      </c>
      <c r="AF16558">
        <f t="shared" si="1063"/>
        <v>3.0654880938920957E-12</v>
      </c>
      <c r="AG16558">
        <f t="shared" si="1064"/>
        <v>8.1333687311662753E-11</v>
      </c>
    </row>
    <row r="16559" spans="30:33" x14ac:dyDescent="0.2">
      <c r="AD16559">
        <f t="shared" si="1062"/>
        <v>16557</v>
      </c>
      <c r="AE16559">
        <f t="shared" si="1065"/>
        <v>4.9047809502273551E-15</v>
      </c>
      <c r="AF16559">
        <f t="shared" si="1063"/>
        <v>3.0605833129418681E-12</v>
      </c>
      <c r="AG16559">
        <f t="shared" si="1064"/>
        <v>8.1208458192914324E-11</v>
      </c>
    </row>
    <row r="16560" spans="30:33" x14ac:dyDescent="0.2">
      <c r="AD16560">
        <f t="shared" si="1062"/>
        <v>16558</v>
      </c>
      <c r="AE16560">
        <f t="shared" si="1065"/>
        <v>4.8969333007069912E-15</v>
      </c>
      <c r="AF16560">
        <f t="shared" si="1063"/>
        <v>3.0556863796411608E-12</v>
      </c>
      <c r="AG16560">
        <f t="shared" si="1064"/>
        <v>8.1083421593106358E-11</v>
      </c>
    </row>
    <row r="16561" spans="30:33" x14ac:dyDescent="0.2">
      <c r="AD16561">
        <f t="shared" si="1062"/>
        <v>16559</v>
      </c>
      <c r="AE16561">
        <f t="shared" si="1065"/>
        <v>4.8890982074258593E-15</v>
      </c>
      <c r="AF16561">
        <f t="shared" si="1063"/>
        <v>3.0507972814337348E-12</v>
      </c>
      <c r="AG16561">
        <f t="shared" si="1064"/>
        <v>8.0958577216764809E-11</v>
      </c>
    </row>
    <row r="16562" spans="30:33" x14ac:dyDescent="0.2">
      <c r="AD16562">
        <f t="shared" si="1062"/>
        <v>16560</v>
      </c>
      <c r="AE16562">
        <f t="shared" si="1065"/>
        <v>4.881275650293978E-15</v>
      </c>
      <c r="AF16562">
        <f t="shared" si="1063"/>
        <v>3.0459160057834406E-12</v>
      </c>
      <c r="AG16562">
        <f t="shared" si="1064"/>
        <v>8.083392476886828E-11</v>
      </c>
    </row>
    <row r="16563" spans="30:33" x14ac:dyDescent="0.2">
      <c r="AD16563">
        <f t="shared" si="1062"/>
        <v>16561</v>
      </c>
      <c r="AE16563">
        <f t="shared" si="1065"/>
        <v>4.8734656092535071E-15</v>
      </c>
      <c r="AF16563">
        <f t="shared" si="1063"/>
        <v>3.0410425401741869E-12</v>
      </c>
      <c r="AG16563">
        <f t="shared" si="1064"/>
        <v>8.0709463954847337E-11</v>
      </c>
    </row>
    <row r="16564" spans="30:33" x14ac:dyDescent="0.2">
      <c r="AD16564">
        <f t="shared" si="1062"/>
        <v>16562</v>
      </c>
      <c r="AE16564">
        <f t="shared" si="1065"/>
        <v>4.8656680642787015E-15</v>
      </c>
      <c r="AF16564">
        <f t="shared" si="1063"/>
        <v>3.036176872109908E-12</v>
      </c>
      <c r="AG16564">
        <f t="shared" si="1064"/>
        <v>8.0585194480583852E-11</v>
      </c>
    </row>
    <row r="16565" spans="30:33" x14ac:dyDescent="0.2">
      <c r="AD16565">
        <f t="shared" si="1062"/>
        <v>16563</v>
      </c>
      <c r="AE16565">
        <f t="shared" si="1065"/>
        <v>4.8578829953758554E-15</v>
      </c>
      <c r="AF16565">
        <f t="shared" si="1063"/>
        <v>3.031318989114532E-12</v>
      </c>
      <c r="AG16565">
        <f t="shared" si="1064"/>
        <v>8.046111605241029E-11</v>
      </c>
    </row>
    <row r="16566" spans="30:33" x14ac:dyDescent="0.2">
      <c r="AD16566">
        <f t="shared" si="1062"/>
        <v>16564</v>
      </c>
      <c r="AE16566">
        <f t="shared" si="1065"/>
        <v>4.8501103825832538E-15</v>
      </c>
      <c r="AF16566">
        <f t="shared" si="1063"/>
        <v>3.0264688787319488E-12</v>
      </c>
      <c r="AG16566">
        <f t="shared" si="1064"/>
        <v>8.0337228377109011E-11</v>
      </c>
    </row>
    <row r="16567" spans="30:33" x14ac:dyDescent="0.2">
      <c r="AD16567">
        <f t="shared" si="1062"/>
        <v>16565</v>
      </c>
      <c r="AE16567">
        <f t="shared" si="1065"/>
        <v>4.8423502059711204E-15</v>
      </c>
      <c r="AF16567">
        <f t="shared" si="1063"/>
        <v>3.0216265285259777E-12</v>
      </c>
      <c r="AG16567">
        <f t="shared" si="1064"/>
        <v>8.0213531161911612E-11</v>
      </c>
    </row>
    <row r="16568" spans="30:33" x14ac:dyDescent="0.2">
      <c r="AD16568">
        <f t="shared" si="1062"/>
        <v>16566</v>
      </c>
      <c r="AE16568">
        <f t="shared" si="1065"/>
        <v>4.8346024456415668E-15</v>
      </c>
      <c r="AF16568">
        <f t="shared" si="1063"/>
        <v>3.0167919260803359E-12</v>
      </c>
      <c r="AG16568">
        <f t="shared" si="1064"/>
        <v>8.0090024114498191E-11</v>
      </c>
    </row>
    <row r="16569" spans="30:33" x14ac:dyDescent="0.2">
      <c r="AD16569">
        <f t="shared" si="1062"/>
        <v>16567</v>
      </c>
      <c r="AE16569">
        <f t="shared" si="1065"/>
        <v>4.8268670817285394E-15</v>
      </c>
      <c r="AF16569">
        <f t="shared" si="1063"/>
        <v>3.0119650589986072E-12</v>
      </c>
      <c r="AG16569">
        <f t="shared" si="1064"/>
        <v>7.9966706942996711E-11</v>
      </c>
    </row>
    <row r="16570" spans="30:33" x14ac:dyDescent="0.2">
      <c r="AD16570">
        <f t="shared" si="1062"/>
        <v>16568</v>
      </c>
      <c r="AE16570">
        <f t="shared" si="1065"/>
        <v>4.8191440943977738E-15</v>
      </c>
      <c r="AF16570">
        <f t="shared" si="1063"/>
        <v>3.0071459149042092E-12</v>
      </c>
      <c r="AG16570">
        <f t="shared" si="1064"/>
        <v>7.9843579355982318E-11</v>
      </c>
    </row>
    <row r="16571" spans="30:33" x14ac:dyDescent="0.2">
      <c r="AD16571">
        <f t="shared" si="1062"/>
        <v>16569</v>
      </c>
      <c r="AE16571">
        <f t="shared" si="1065"/>
        <v>4.811433463846737E-15</v>
      </c>
      <c r="AF16571">
        <f t="shared" si="1063"/>
        <v>3.0023344814403624E-12</v>
      </c>
      <c r="AG16571">
        <f t="shared" si="1064"/>
        <v>7.9720641062476589E-11</v>
      </c>
    </row>
    <row r="16572" spans="30:33" x14ac:dyDescent="0.2">
      <c r="AD16572">
        <f t="shared" si="1062"/>
        <v>16570</v>
      </c>
      <c r="AE16572">
        <f t="shared" si="1065"/>
        <v>4.8037351703045819E-15</v>
      </c>
      <c r="AF16572">
        <f t="shared" si="1063"/>
        <v>2.9975307462700577E-12</v>
      </c>
      <c r="AG16572">
        <f t="shared" si="1064"/>
        <v>7.9597891771946925E-11</v>
      </c>
    </row>
    <row r="16573" spans="30:33" x14ac:dyDescent="0.2">
      <c r="AD16573">
        <f t="shared" si="1062"/>
        <v>16571</v>
      </c>
      <c r="AE16573">
        <f t="shared" si="1065"/>
        <v>4.7960491940320941E-15</v>
      </c>
      <c r="AF16573">
        <f t="shared" si="1063"/>
        <v>2.9927346970760254E-12</v>
      </c>
      <c r="AG16573">
        <f t="shared" si="1064"/>
        <v>7.947533119430583E-11</v>
      </c>
    </row>
    <row r="16574" spans="30:33" x14ac:dyDescent="0.2">
      <c r="AD16574">
        <f t="shared" si="1062"/>
        <v>16572</v>
      </c>
      <c r="AE16574">
        <f t="shared" si="1065"/>
        <v>4.788375515321643E-15</v>
      </c>
      <c r="AF16574">
        <f t="shared" si="1063"/>
        <v>2.9879463215607037E-12</v>
      </c>
      <c r="AG16574">
        <f t="shared" si="1064"/>
        <v>7.9352959039910274E-11</v>
      </c>
    </row>
    <row r="16575" spans="30:33" x14ac:dyDescent="0.2">
      <c r="AD16575">
        <f t="shared" si="1062"/>
        <v>16573</v>
      </c>
      <c r="AE16575">
        <f t="shared" si="1065"/>
        <v>4.7807141144971284E-15</v>
      </c>
      <c r="AF16575">
        <f t="shared" si="1063"/>
        <v>2.9831656074462063E-12</v>
      </c>
      <c r="AG16575">
        <f t="shared" si="1064"/>
        <v>7.9230775019560904E-11</v>
      </c>
    </row>
    <row r="16576" spans="30:33" x14ac:dyDescent="0.2">
      <c r="AD16576">
        <f t="shared" si="1062"/>
        <v>16574</v>
      </c>
      <c r="AE16576">
        <f t="shared" si="1065"/>
        <v>4.7730649719139321E-15</v>
      </c>
      <c r="AF16576">
        <f t="shared" si="1063"/>
        <v>2.9783925424742923E-12</v>
      </c>
      <c r="AG16576">
        <f t="shared" si="1064"/>
        <v>7.9108778844501507E-11</v>
      </c>
    </row>
    <row r="16577" spans="30:33" x14ac:dyDescent="0.2">
      <c r="AD16577">
        <f t="shared" si="1062"/>
        <v>16575</v>
      </c>
      <c r="AE16577">
        <f t="shared" si="1065"/>
        <v>4.7654280679588699E-15</v>
      </c>
      <c r="AF16577">
        <f t="shared" si="1063"/>
        <v>2.9736271144063331E-12</v>
      </c>
      <c r="AG16577">
        <f t="shared" si="1064"/>
        <v>7.8986970226418267E-11</v>
      </c>
    </row>
    <row r="16578" spans="30:33" x14ac:dyDescent="0.2">
      <c r="AD16578">
        <f t="shared" si="1062"/>
        <v>16576</v>
      </c>
      <c r="AE16578">
        <f t="shared" si="1065"/>
        <v>4.7578033830501349E-15</v>
      </c>
      <c r="AF16578">
        <f t="shared" si="1063"/>
        <v>2.9688693110232827E-12</v>
      </c>
      <c r="AG16578">
        <f t="shared" si="1064"/>
        <v>7.8865348877439032E-11</v>
      </c>
    </row>
    <row r="16579" spans="30:33" x14ac:dyDescent="0.2">
      <c r="AD16579">
        <f t="shared" si="1062"/>
        <v>16577</v>
      </c>
      <c r="AE16579">
        <f t="shared" si="1065"/>
        <v>4.7501908976372549E-15</v>
      </c>
      <c r="AF16579">
        <f t="shared" si="1063"/>
        <v>2.9641191201256452E-12</v>
      </c>
      <c r="AG16579">
        <f t="shared" si="1064"/>
        <v>7.874391451013278E-11</v>
      </c>
    </row>
    <row r="16580" spans="30:33" x14ac:dyDescent="0.2">
      <c r="AD16580">
        <f t="shared" si="1062"/>
        <v>16578</v>
      </c>
      <c r="AE16580">
        <f t="shared" si="1065"/>
        <v>4.7425905922010342E-15</v>
      </c>
      <c r="AF16580">
        <f t="shared" si="1063"/>
        <v>2.959376529533444E-12</v>
      </c>
      <c r="AG16580">
        <f t="shared" si="1064"/>
        <v>7.8622666837508748E-11</v>
      </c>
    </row>
    <row r="16581" spans="30:33" x14ac:dyDescent="0.2">
      <c r="AD16581">
        <f t="shared" si="1062"/>
        <v>16579</v>
      </c>
      <c r="AE16581">
        <f t="shared" si="1065"/>
        <v>4.7350024472535123E-15</v>
      </c>
      <c r="AF16581">
        <f t="shared" si="1063"/>
        <v>2.9546415270861904E-12</v>
      </c>
      <c r="AG16581">
        <f t="shared" si="1064"/>
        <v>7.8501605573015982E-11</v>
      </c>
    </row>
    <row r="16582" spans="30:33" x14ac:dyDescent="0.2">
      <c r="AD16582">
        <f t="shared" si="1062"/>
        <v>16580</v>
      </c>
      <c r="AE16582">
        <f t="shared" si="1065"/>
        <v>4.7274264433379066E-15</v>
      </c>
      <c r="AF16582">
        <f t="shared" si="1063"/>
        <v>2.9499141006428525E-12</v>
      </c>
      <c r="AG16582">
        <f t="shared" si="1064"/>
        <v>7.8380730430542494E-11</v>
      </c>
    </row>
    <row r="16583" spans="30:33" x14ac:dyDescent="0.2">
      <c r="AD16583">
        <f t="shared" si="1062"/>
        <v>16581</v>
      </c>
      <c r="AE16583">
        <f t="shared" si="1065"/>
        <v>4.7198625610285662E-15</v>
      </c>
      <c r="AF16583">
        <f t="shared" si="1063"/>
        <v>2.9451942380818237E-12</v>
      </c>
      <c r="AG16583">
        <f t="shared" si="1064"/>
        <v>7.826004112441466E-11</v>
      </c>
    </row>
    <row r="16584" spans="30:33" x14ac:dyDescent="0.2">
      <c r="AD16584">
        <f t="shared" si="1062"/>
        <v>16582</v>
      </c>
      <c r="AE16584">
        <f t="shared" si="1065"/>
        <v>4.7123107809309199E-15</v>
      </c>
      <c r="AF16584">
        <f t="shared" si="1063"/>
        <v>2.9404819273008928E-12</v>
      </c>
      <c r="AG16584">
        <f t="shared" si="1064"/>
        <v>7.8139537369396514E-11</v>
      </c>
    </row>
    <row r="16585" spans="30:33" x14ac:dyDescent="0.2">
      <c r="AD16585">
        <f t="shared" si="1062"/>
        <v>16583</v>
      </c>
      <c r="AE16585">
        <f t="shared" si="1065"/>
        <v>4.7047710836814308E-15</v>
      </c>
      <c r="AF16585">
        <f t="shared" si="1063"/>
        <v>2.9357771562172113E-12</v>
      </c>
      <c r="AG16585">
        <f t="shared" si="1064"/>
        <v>7.8019218880689162E-11</v>
      </c>
    </row>
    <row r="16586" spans="30:33" x14ac:dyDescent="0.2">
      <c r="AD16586">
        <f t="shared" si="1062"/>
        <v>16584</v>
      </c>
      <c r="AE16586">
        <f t="shared" si="1065"/>
        <v>4.6972434499475399E-15</v>
      </c>
      <c r="AF16586">
        <f t="shared" si="1063"/>
        <v>2.9310799127672638E-12</v>
      </c>
      <c r="AG16586">
        <f t="shared" si="1064"/>
        <v>7.789908537393E-11</v>
      </c>
    </row>
    <row r="16587" spans="30:33" x14ac:dyDescent="0.2">
      <c r="AD16587">
        <f t="shared" si="1062"/>
        <v>16585</v>
      </c>
      <c r="AE16587">
        <f t="shared" si="1065"/>
        <v>4.6897278604276243E-15</v>
      </c>
      <c r="AF16587">
        <f t="shared" si="1063"/>
        <v>2.9263901849068362E-12</v>
      </c>
      <c r="AG16587">
        <f t="shared" si="1064"/>
        <v>7.777913656519215E-11</v>
      </c>
    </row>
    <row r="16588" spans="30:33" x14ac:dyDescent="0.2">
      <c r="AD16588">
        <f t="shared" si="1062"/>
        <v>16586</v>
      </c>
      <c r="AE16588">
        <f t="shared" si="1065"/>
        <v>4.6822242958509401E-15</v>
      </c>
      <c r="AF16588">
        <f t="shared" si="1063"/>
        <v>2.921707960610985E-12</v>
      </c>
      <c r="AG16588">
        <f t="shared" si="1064"/>
        <v>7.7659372170983693E-11</v>
      </c>
    </row>
    <row r="16589" spans="30:33" x14ac:dyDescent="0.2">
      <c r="AD16589">
        <f t="shared" si="1062"/>
        <v>16587</v>
      </c>
      <c r="AE16589">
        <f t="shared" si="1065"/>
        <v>4.6747327369775777E-15</v>
      </c>
      <c r="AF16589">
        <f t="shared" si="1063"/>
        <v>2.9170332278740071E-12</v>
      </c>
      <c r="AG16589">
        <f t="shared" si="1064"/>
        <v>7.7539791908247079E-11</v>
      </c>
    </row>
    <row r="16590" spans="30:33" x14ac:dyDescent="0.2">
      <c r="AD16590">
        <f t="shared" si="1062"/>
        <v>16588</v>
      </c>
      <c r="AE16590">
        <f t="shared" si="1065"/>
        <v>4.6672531645984135E-15</v>
      </c>
      <c r="AF16590">
        <f t="shared" si="1063"/>
        <v>2.9123659747094085E-12</v>
      </c>
      <c r="AG16590">
        <f t="shared" si="1064"/>
        <v>7.7420395494358487E-11</v>
      </c>
    </row>
    <row r="16591" spans="30:33" x14ac:dyDescent="0.2">
      <c r="AD16591">
        <f t="shared" si="1062"/>
        <v>16589</v>
      </c>
      <c r="AE16591">
        <f t="shared" si="1065"/>
        <v>4.6597855595350556E-15</v>
      </c>
      <c r="AF16591">
        <f t="shared" si="1063"/>
        <v>2.9077061891498733E-12</v>
      </c>
      <c r="AG16591">
        <f t="shared" si="1064"/>
        <v>7.7301182647127037E-11</v>
      </c>
    </row>
    <row r="16592" spans="30:33" x14ac:dyDescent="0.2">
      <c r="AD16592">
        <f t="shared" ref="AD16592:AD16655" si="1066">AD16591+1</f>
        <v>16590</v>
      </c>
      <c r="AE16592">
        <f t="shared" si="1065"/>
        <v>4.6523299026397996E-15</v>
      </c>
      <c r="AF16592">
        <f t="shared" ref="AF16592:AF16655" si="1067">AF16591*$AF$3</f>
        <v>2.9030538592472335E-12</v>
      </c>
      <c r="AG16592">
        <f t="shared" ref="AG16592:AG16655" si="1068">AD16592*AE16592</f>
        <v>7.7182153084794279E-11</v>
      </c>
    </row>
    <row r="16593" spans="30:33" x14ac:dyDescent="0.2">
      <c r="AD16593">
        <f t="shared" si="1066"/>
        <v>16591</v>
      </c>
      <c r="AE16593">
        <f t="shared" si="1065"/>
        <v>4.6448861747955757E-15</v>
      </c>
      <c r="AF16593">
        <f t="shared" si="1067"/>
        <v>2.8984089730724379E-12</v>
      </c>
      <c r="AG16593">
        <f t="shared" si="1068"/>
        <v>7.7063306526033399E-11</v>
      </c>
    </row>
    <row r="16594" spans="30:33" x14ac:dyDescent="0.2">
      <c r="AD16594">
        <f t="shared" si="1066"/>
        <v>16592</v>
      </c>
      <c r="AE16594">
        <f t="shared" si="1065"/>
        <v>4.637454356915903E-15</v>
      </c>
      <c r="AF16594">
        <f t="shared" si="1067"/>
        <v>2.8937715187155217E-12</v>
      </c>
      <c r="AG16594">
        <f t="shared" si="1068"/>
        <v>7.694464268994866E-11</v>
      </c>
    </row>
    <row r="16595" spans="30:33" x14ac:dyDescent="0.2">
      <c r="AD16595">
        <f t="shared" si="1066"/>
        <v>16593</v>
      </c>
      <c r="AE16595">
        <f t="shared" ref="AE16595:AE16658" si="1069">AF16594*$AE$3</f>
        <v>4.6300344299448365E-15</v>
      </c>
      <c r="AF16595">
        <f t="shared" si="1067"/>
        <v>2.8891414842855769E-12</v>
      </c>
      <c r="AG16595">
        <f t="shared" si="1068"/>
        <v>7.6826161296074678E-11</v>
      </c>
    </row>
    <row r="16596" spans="30:33" x14ac:dyDescent="0.2">
      <c r="AD16596">
        <f t="shared" si="1066"/>
        <v>16594</v>
      </c>
      <c r="AE16596">
        <f t="shared" si="1069"/>
        <v>4.6226263748569249E-15</v>
      </c>
      <c r="AF16596">
        <f t="shared" si="1067"/>
        <v>2.88451885791072E-12</v>
      </c>
      <c r="AG16596">
        <f t="shared" si="1068"/>
        <v>7.6707862064375815E-11</v>
      </c>
    </row>
    <row r="16597" spans="30:33" x14ac:dyDescent="0.2">
      <c r="AD16597">
        <f t="shared" si="1066"/>
        <v>16595</v>
      </c>
      <c r="AE16597">
        <f t="shared" si="1069"/>
        <v>4.6152301726571539E-15</v>
      </c>
      <c r="AF16597">
        <f t="shared" si="1067"/>
        <v>2.8799036277380627E-12</v>
      </c>
      <c r="AG16597">
        <f t="shared" si="1068"/>
        <v>7.658974471524547E-11</v>
      </c>
    </row>
    <row r="16598" spans="30:33" x14ac:dyDescent="0.2">
      <c r="AD16598">
        <f t="shared" si="1066"/>
        <v>16596</v>
      </c>
      <c r="AE16598">
        <f t="shared" si="1069"/>
        <v>4.607845804380902E-15</v>
      </c>
      <c r="AF16598">
        <f t="shared" si="1067"/>
        <v>2.8752957819336816E-12</v>
      </c>
      <c r="AG16598">
        <f t="shared" si="1068"/>
        <v>7.6471808969505456E-11</v>
      </c>
    </row>
    <row r="16599" spans="30:33" x14ac:dyDescent="0.2">
      <c r="AD16599">
        <f t="shared" si="1066"/>
        <v>16597</v>
      </c>
      <c r="AE16599">
        <f t="shared" si="1069"/>
        <v>4.6004732510938927E-15</v>
      </c>
      <c r="AF16599">
        <f t="shared" si="1067"/>
        <v>2.8706953086825877E-12</v>
      </c>
      <c r="AG16599">
        <f t="shared" si="1068"/>
        <v>7.6354054548405341E-11</v>
      </c>
    </row>
    <row r="16600" spans="30:33" x14ac:dyDescent="0.2">
      <c r="AD16600">
        <f t="shared" si="1066"/>
        <v>16598</v>
      </c>
      <c r="AE16600">
        <f t="shared" si="1069"/>
        <v>4.5931124938921424E-15</v>
      </c>
      <c r="AF16600">
        <f t="shared" si="1067"/>
        <v>2.8661021961886956E-12</v>
      </c>
      <c r="AG16600">
        <f t="shared" si="1068"/>
        <v>7.6236481173621777E-11</v>
      </c>
    </row>
    <row r="16601" spans="30:33" x14ac:dyDescent="0.2">
      <c r="AD16601">
        <f t="shared" si="1066"/>
        <v>16599</v>
      </c>
      <c r="AE16601">
        <f t="shared" si="1069"/>
        <v>4.585763513901915E-15</v>
      </c>
      <c r="AF16601">
        <f t="shared" si="1067"/>
        <v>2.8615164326747934E-12</v>
      </c>
      <c r="AG16601">
        <f t="shared" si="1068"/>
        <v>7.6119088567257893E-11</v>
      </c>
    </row>
    <row r="16602" spans="30:33" x14ac:dyDescent="0.2">
      <c r="AD16602">
        <f t="shared" si="1066"/>
        <v>16600</v>
      </c>
      <c r="AE16602">
        <f t="shared" si="1069"/>
        <v>4.5784262922796719E-15</v>
      </c>
      <c r="AF16602">
        <f t="shared" si="1067"/>
        <v>2.8569380063825137E-12</v>
      </c>
      <c r="AG16602">
        <f t="shared" si="1068"/>
        <v>7.6001876451842556E-11</v>
      </c>
    </row>
    <row r="16603" spans="30:33" x14ac:dyDescent="0.2">
      <c r="AD16603">
        <f t="shared" si="1066"/>
        <v>16601</v>
      </c>
      <c r="AE16603">
        <f t="shared" si="1069"/>
        <v>4.571100810212024E-15</v>
      </c>
      <c r="AF16603">
        <f t="shared" si="1067"/>
        <v>2.8523669055723015E-12</v>
      </c>
      <c r="AG16603">
        <f t="shared" si="1068"/>
        <v>7.5884844550329807E-11</v>
      </c>
    </row>
    <row r="16604" spans="30:33" x14ac:dyDescent="0.2">
      <c r="AD16604">
        <f t="shared" si="1066"/>
        <v>16602</v>
      </c>
      <c r="AE16604">
        <f t="shared" si="1069"/>
        <v>4.5637870489156843E-15</v>
      </c>
      <c r="AF16604">
        <f t="shared" si="1067"/>
        <v>2.8478031185233857E-12</v>
      </c>
      <c r="AG16604">
        <f t="shared" si="1068"/>
        <v>7.5767992586098194E-11</v>
      </c>
    </row>
    <row r="16605" spans="30:33" x14ac:dyDescent="0.2">
      <c r="AD16605">
        <f t="shared" si="1066"/>
        <v>16603</v>
      </c>
      <c r="AE16605">
        <f t="shared" si="1069"/>
        <v>4.5564849896374191E-15</v>
      </c>
      <c r="AF16605">
        <f t="shared" si="1067"/>
        <v>2.8432466335337482E-12</v>
      </c>
      <c r="AG16605">
        <f t="shared" si="1068"/>
        <v>7.5651320282950071E-11</v>
      </c>
    </row>
    <row r="16606" spans="30:33" x14ac:dyDescent="0.2">
      <c r="AD16606">
        <f t="shared" si="1066"/>
        <v>16604</v>
      </c>
      <c r="AE16606">
        <f t="shared" si="1069"/>
        <v>4.549194613653999E-15</v>
      </c>
      <c r="AF16606">
        <f t="shared" si="1067"/>
        <v>2.838697438920094E-12</v>
      </c>
      <c r="AG16606">
        <f t="shared" si="1068"/>
        <v>7.5534827365110993E-11</v>
      </c>
    </row>
    <row r="16607" spans="30:33" x14ac:dyDescent="0.2">
      <c r="AD16607">
        <f t="shared" si="1066"/>
        <v>16605</v>
      </c>
      <c r="AE16607">
        <f t="shared" si="1069"/>
        <v>4.5419159022721523E-15</v>
      </c>
      <c r="AF16607">
        <f t="shared" si="1067"/>
        <v>2.8341555230178216E-12</v>
      </c>
      <c r="AG16607">
        <f t="shared" si="1068"/>
        <v>7.5418513557229093E-11</v>
      </c>
    </row>
    <row r="16608" spans="30:33" x14ac:dyDescent="0.2">
      <c r="AD16608">
        <f t="shared" si="1066"/>
        <v>16606</v>
      </c>
      <c r="AE16608">
        <f t="shared" si="1069"/>
        <v>4.5346488368285163E-15</v>
      </c>
      <c r="AF16608">
        <f t="shared" si="1067"/>
        <v>2.829620874180993E-12</v>
      </c>
      <c r="AG16608">
        <f t="shared" si="1068"/>
        <v>7.5302378584374336E-11</v>
      </c>
    </row>
    <row r="16609" spans="30:33" x14ac:dyDescent="0.2">
      <c r="AD16609">
        <f t="shared" si="1066"/>
        <v>16607</v>
      </c>
      <c r="AE16609">
        <f t="shared" si="1069"/>
        <v>4.5273933986895906E-15</v>
      </c>
      <c r="AF16609">
        <f t="shared" si="1067"/>
        <v>2.8250934807823031E-12</v>
      </c>
      <c r="AG16609">
        <f t="shared" si="1068"/>
        <v>7.5186422172038035E-11</v>
      </c>
    </row>
    <row r="16610" spans="30:33" x14ac:dyDescent="0.2">
      <c r="AD16610">
        <f t="shared" si="1066"/>
        <v>16608</v>
      </c>
      <c r="AE16610">
        <f t="shared" si="1069"/>
        <v>4.5201495692516873E-15</v>
      </c>
      <c r="AF16610">
        <f t="shared" si="1067"/>
        <v>2.8205733312130512E-12</v>
      </c>
      <c r="AG16610">
        <f t="shared" si="1068"/>
        <v>7.507064404613202E-11</v>
      </c>
    </row>
    <row r="16611" spans="30:33" x14ac:dyDescent="0.2">
      <c r="AD16611">
        <f t="shared" si="1066"/>
        <v>16609</v>
      </c>
      <c r="AE16611">
        <f t="shared" si="1069"/>
        <v>4.512917329940884E-15</v>
      </c>
      <c r="AF16611">
        <f t="shared" si="1067"/>
        <v>2.8160604138831101E-12</v>
      </c>
      <c r="AG16611">
        <f t="shared" si="1068"/>
        <v>7.4955043932988148E-11</v>
      </c>
    </row>
    <row r="16612" spans="30:33" x14ac:dyDescent="0.2">
      <c r="AD16612">
        <f t="shared" si="1066"/>
        <v>16610</v>
      </c>
      <c r="AE16612">
        <f t="shared" si="1069"/>
        <v>4.5056966622129785E-15</v>
      </c>
      <c r="AF16612">
        <f t="shared" si="1067"/>
        <v>2.811554717220897E-12</v>
      </c>
      <c r="AG16612">
        <f t="shared" si="1068"/>
        <v>7.4839621559357577E-11</v>
      </c>
    </row>
    <row r="16613" spans="30:33" x14ac:dyDescent="0.2">
      <c r="AD16613">
        <f t="shared" si="1066"/>
        <v>16611</v>
      </c>
      <c r="AE16613">
        <f t="shared" si="1069"/>
        <v>4.4984875475534369E-15</v>
      </c>
      <c r="AF16613">
        <f t="shared" si="1067"/>
        <v>2.8070562296733433E-12</v>
      </c>
      <c r="AG16613">
        <f t="shared" si="1068"/>
        <v>7.4724376652410139E-11</v>
      </c>
    </row>
    <row r="16614" spans="30:33" x14ac:dyDescent="0.2">
      <c r="AD16614">
        <f t="shared" si="1066"/>
        <v>16612</v>
      </c>
      <c r="AE16614">
        <f t="shared" si="1069"/>
        <v>4.4912899674773511E-15</v>
      </c>
      <c r="AF16614">
        <f t="shared" si="1067"/>
        <v>2.8025649397058659E-12</v>
      </c>
      <c r="AG16614">
        <f t="shared" si="1068"/>
        <v>7.460930893973375E-11</v>
      </c>
    </row>
    <row r="16615" spans="30:33" x14ac:dyDescent="0.2">
      <c r="AD16615">
        <f t="shared" si="1066"/>
        <v>16613</v>
      </c>
      <c r="AE16615">
        <f t="shared" si="1069"/>
        <v>4.4841039035293871E-15</v>
      </c>
      <c r="AF16615">
        <f t="shared" si="1067"/>
        <v>2.7980808358023364E-12</v>
      </c>
      <c r="AG16615">
        <f t="shared" si="1068"/>
        <v>7.4494418149333705E-11</v>
      </c>
    </row>
    <row r="16616" spans="30:33" x14ac:dyDescent="0.2">
      <c r="AD16616">
        <f t="shared" si="1066"/>
        <v>16614</v>
      </c>
      <c r="AE16616">
        <f t="shared" si="1069"/>
        <v>4.4769293372837406E-15</v>
      </c>
      <c r="AF16616">
        <f t="shared" si="1067"/>
        <v>2.7936039064650526E-12</v>
      </c>
      <c r="AG16616">
        <f t="shared" si="1068"/>
        <v>7.4379704009632069E-11</v>
      </c>
    </row>
    <row r="16617" spans="30:33" x14ac:dyDescent="0.2">
      <c r="AD16617">
        <f t="shared" si="1066"/>
        <v>16615</v>
      </c>
      <c r="AE16617">
        <f t="shared" si="1069"/>
        <v>4.4697662503440861E-15</v>
      </c>
      <c r="AF16617">
        <f t="shared" si="1067"/>
        <v>2.7891341402147084E-12</v>
      </c>
      <c r="AG16617">
        <f t="shared" si="1068"/>
        <v>7.4265166249466991E-11</v>
      </c>
    </row>
    <row r="16618" spans="30:33" x14ac:dyDescent="0.2">
      <c r="AD16618">
        <f t="shared" si="1066"/>
        <v>16616</v>
      </c>
      <c r="AE16618">
        <f t="shared" si="1069"/>
        <v>4.4626146243435353E-15</v>
      </c>
      <c r="AF16618">
        <f t="shared" si="1067"/>
        <v>2.7846715255903648E-12</v>
      </c>
      <c r="AG16618">
        <f t="shared" si="1068"/>
        <v>7.4150804598092188E-11</v>
      </c>
    </row>
    <row r="16619" spans="30:33" x14ac:dyDescent="0.2">
      <c r="AD16619">
        <f t="shared" si="1066"/>
        <v>16617</v>
      </c>
      <c r="AE16619">
        <f t="shared" si="1069"/>
        <v>4.4554744409445858E-15</v>
      </c>
      <c r="AF16619">
        <f t="shared" si="1067"/>
        <v>2.7802160511494202E-12</v>
      </c>
      <c r="AG16619">
        <f t="shared" si="1068"/>
        <v>7.4036618785176184E-11</v>
      </c>
    </row>
    <row r="16620" spans="30:33" x14ac:dyDescent="0.2">
      <c r="AD16620">
        <f t="shared" si="1066"/>
        <v>16618</v>
      </c>
      <c r="AE16620">
        <f t="shared" si="1069"/>
        <v>4.4483456818390744E-15</v>
      </c>
      <c r="AF16620">
        <f t="shared" si="1067"/>
        <v>2.7757677054675809E-12</v>
      </c>
      <c r="AG16620">
        <f t="shared" si="1068"/>
        <v>7.3922608540801736E-11</v>
      </c>
    </row>
    <row r="16621" spans="30:33" x14ac:dyDescent="0.2">
      <c r="AD16621">
        <f t="shared" si="1066"/>
        <v>16619</v>
      </c>
      <c r="AE16621">
        <f t="shared" si="1069"/>
        <v>4.4412283287481315E-15</v>
      </c>
      <c r="AF16621">
        <f t="shared" si="1067"/>
        <v>2.7713264771388326E-12</v>
      </c>
      <c r="AG16621">
        <f t="shared" si="1068"/>
        <v>7.3808773595465194E-11</v>
      </c>
    </row>
    <row r="16622" spans="30:33" x14ac:dyDescent="0.2">
      <c r="AD16622">
        <f t="shared" si="1066"/>
        <v>16620</v>
      </c>
      <c r="AE16622">
        <f t="shared" si="1069"/>
        <v>4.4341223634221345E-15</v>
      </c>
      <c r="AF16622">
        <f t="shared" si="1067"/>
        <v>2.7668923547754105E-12</v>
      </c>
      <c r="AG16622">
        <f t="shared" si="1068"/>
        <v>7.3695113680075877E-11</v>
      </c>
    </row>
    <row r="16623" spans="30:33" x14ac:dyDescent="0.2">
      <c r="AD16623">
        <f t="shared" si="1066"/>
        <v>16621</v>
      </c>
      <c r="AE16623">
        <f t="shared" si="1069"/>
        <v>4.4270277676406591E-15</v>
      </c>
      <c r="AF16623">
        <f t="shared" si="1067"/>
        <v>2.7624653270077699E-12</v>
      </c>
      <c r="AG16623">
        <f t="shared" si="1068"/>
        <v>7.3581628525955389E-11</v>
      </c>
    </row>
    <row r="16624" spans="30:33" x14ac:dyDescent="0.2">
      <c r="AD16624">
        <f t="shared" si="1066"/>
        <v>16622</v>
      </c>
      <c r="AE16624">
        <f t="shared" si="1069"/>
        <v>4.4199445232124339E-15</v>
      </c>
      <c r="AF16624">
        <f t="shared" si="1067"/>
        <v>2.7580453824845573E-12</v>
      </c>
      <c r="AG16624">
        <f t="shared" si="1068"/>
        <v>7.3468317864837077E-11</v>
      </c>
    </row>
    <row r="16625" spans="30:33" x14ac:dyDescent="0.2">
      <c r="AD16625">
        <f t="shared" si="1066"/>
        <v>16623</v>
      </c>
      <c r="AE16625">
        <f t="shared" si="1069"/>
        <v>4.4128726119752933E-15</v>
      </c>
      <c r="AF16625">
        <f t="shared" si="1067"/>
        <v>2.753632509872582E-12</v>
      </c>
      <c r="AG16625">
        <f t="shared" si="1068"/>
        <v>7.3355181428865304E-11</v>
      </c>
    </row>
    <row r="16626" spans="30:33" x14ac:dyDescent="0.2">
      <c r="AD16626">
        <f t="shared" si="1066"/>
        <v>16624</v>
      </c>
      <c r="AE16626">
        <f t="shared" si="1069"/>
        <v>4.4058120157961335E-15</v>
      </c>
      <c r="AF16626">
        <f t="shared" si="1067"/>
        <v>2.7492266978567856E-12</v>
      </c>
      <c r="AG16626">
        <f t="shared" si="1068"/>
        <v>7.3242218950594924E-11</v>
      </c>
    </row>
    <row r="16627" spans="30:33" x14ac:dyDescent="0.2">
      <c r="AD16627">
        <f t="shared" si="1066"/>
        <v>16625</v>
      </c>
      <c r="AE16627">
        <f t="shared" si="1069"/>
        <v>4.3987627165708587E-15</v>
      </c>
      <c r="AF16627">
        <f t="shared" si="1067"/>
        <v>2.7448279351402146E-12</v>
      </c>
      <c r="AG16627">
        <f t="shared" si="1068"/>
        <v>7.3129430162990528E-11</v>
      </c>
    </row>
    <row r="16628" spans="30:33" x14ac:dyDescent="0.2">
      <c r="AD16628">
        <f t="shared" si="1066"/>
        <v>16626</v>
      </c>
      <c r="AE16628">
        <f t="shared" si="1069"/>
        <v>4.3917246962243455E-15</v>
      </c>
      <c r="AF16628">
        <f t="shared" si="1067"/>
        <v>2.7404362104439903E-12</v>
      </c>
      <c r="AG16628">
        <f t="shared" si="1068"/>
        <v>7.3016814799425969E-11</v>
      </c>
    </row>
    <row r="16629" spans="30:33" x14ac:dyDescent="0.2">
      <c r="AD16629">
        <f t="shared" si="1066"/>
        <v>16627</v>
      </c>
      <c r="AE16629">
        <f t="shared" si="1069"/>
        <v>4.3846979367103861E-15</v>
      </c>
      <c r="AF16629">
        <f t="shared" si="1067"/>
        <v>2.7360515125072797E-12</v>
      </c>
      <c r="AG16629">
        <f t="shared" si="1068"/>
        <v>7.2904372593683596E-11</v>
      </c>
    </row>
    <row r="16630" spans="30:33" x14ac:dyDescent="0.2">
      <c r="AD16630">
        <f t="shared" si="1066"/>
        <v>16628</v>
      </c>
      <c r="AE16630">
        <f t="shared" si="1069"/>
        <v>4.3776824200116492E-15</v>
      </c>
      <c r="AF16630">
        <f t="shared" si="1067"/>
        <v>2.7316738300872678E-12</v>
      </c>
      <c r="AG16630">
        <f t="shared" si="1068"/>
        <v>7.2792103279953702E-11</v>
      </c>
    </row>
    <row r="16631" spans="30:33" x14ac:dyDescent="0.2">
      <c r="AD16631">
        <f t="shared" si="1066"/>
        <v>16629</v>
      </c>
      <c r="AE16631">
        <f t="shared" si="1069"/>
        <v>4.3706781281396307E-15</v>
      </c>
      <c r="AF16631">
        <f t="shared" si="1067"/>
        <v>2.7273031519591281E-12</v>
      </c>
      <c r="AG16631">
        <f t="shared" si="1068"/>
        <v>7.2680006592833913E-11</v>
      </c>
    </row>
    <row r="16632" spans="30:33" x14ac:dyDescent="0.2">
      <c r="AD16632">
        <f t="shared" si="1066"/>
        <v>16630</v>
      </c>
      <c r="AE16632">
        <f t="shared" si="1069"/>
        <v>4.3636850431346073E-15</v>
      </c>
      <c r="AF16632">
        <f t="shared" si="1067"/>
        <v>2.7229394669159936E-12</v>
      </c>
      <c r="AG16632">
        <f t="shared" si="1068"/>
        <v>7.256808226732852E-11</v>
      </c>
    </row>
    <row r="16633" spans="30:33" x14ac:dyDescent="0.2">
      <c r="AD16633">
        <f t="shared" si="1066"/>
        <v>16631</v>
      </c>
      <c r="AE16633">
        <f t="shared" si="1069"/>
        <v>4.3567031470655915E-15</v>
      </c>
      <c r="AF16633">
        <f t="shared" si="1067"/>
        <v>2.7185827637689277E-12</v>
      </c>
      <c r="AG16633">
        <f t="shared" si="1068"/>
        <v>7.2456330038847855E-11</v>
      </c>
    </row>
    <row r="16634" spans="30:33" x14ac:dyDescent="0.2">
      <c r="AD16634">
        <f t="shared" si="1066"/>
        <v>16632</v>
      </c>
      <c r="AE16634">
        <f t="shared" si="1069"/>
        <v>4.3497324220302859E-15</v>
      </c>
      <c r="AF16634">
        <f t="shared" si="1067"/>
        <v>2.7142330313468974E-12</v>
      </c>
      <c r="AG16634">
        <f t="shared" si="1068"/>
        <v>7.2344749643207709E-11</v>
      </c>
    </row>
    <row r="16635" spans="30:33" x14ac:dyDescent="0.2">
      <c r="AD16635">
        <f t="shared" si="1066"/>
        <v>16633</v>
      </c>
      <c r="AE16635">
        <f t="shared" si="1069"/>
        <v>4.3427728501550376E-15</v>
      </c>
      <c r="AF16635">
        <f t="shared" si="1067"/>
        <v>2.7098902584967423E-12</v>
      </c>
      <c r="AG16635">
        <f t="shared" si="1068"/>
        <v>7.2233340816628743E-11</v>
      </c>
    </row>
    <row r="16636" spans="30:33" x14ac:dyDescent="0.2">
      <c r="AD16636">
        <f t="shared" si="1066"/>
        <v>16634</v>
      </c>
      <c r="AE16636">
        <f t="shared" si="1069"/>
        <v>4.3358244135947898E-15</v>
      </c>
      <c r="AF16636">
        <f t="shared" si="1067"/>
        <v>2.7055544340831476E-12</v>
      </c>
      <c r="AG16636">
        <f t="shared" si="1068"/>
        <v>7.212210329573573E-11</v>
      </c>
    </row>
    <row r="16637" spans="30:33" x14ac:dyDescent="0.2">
      <c r="AD16637">
        <f t="shared" si="1066"/>
        <v>16635</v>
      </c>
      <c r="AE16637">
        <f t="shared" si="1069"/>
        <v>4.3288870945330383E-15</v>
      </c>
      <c r="AF16637">
        <f t="shared" si="1067"/>
        <v>2.7012255469886143E-12</v>
      </c>
      <c r="AG16637">
        <f t="shared" si="1068"/>
        <v>7.2011036817557086E-11</v>
      </c>
    </row>
    <row r="16638" spans="30:33" x14ac:dyDescent="0.2">
      <c r="AD16638">
        <f t="shared" si="1066"/>
        <v>16636</v>
      </c>
      <c r="AE16638">
        <f t="shared" si="1069"/>
        <v>4.3219608751817847E-15</v>
      </c>
      <c r="AF16638">
        <f t="shared" si="1067"/>
        <v>2.6969035861134324E-12</v>
      </c>
      <c r="AG16638">
        <f t="shared" si="1068"/>
        <v>7.1900141119524176E-11</v>
      </c>
    </row>
    <row r="16639" spans="30:33" x14ac:dyDescent="0.2">
      <c r="AD16639">
        <f t="shared" si="1066"/>
        <v>16637</v>
      </c>
      <c r="AE16639">
        <f t="shared" si="1069"/>
        <v>4.3150457377814941E-15</v>
      </c>
      <c r="AF16639">
        <f t="shared" si="1067"/>
        <v>2.6925885403756509E-12</v>
      </c>
      <c r="AG16639">
        <f t="shared" si="1068"/>
        <v>7.1789415939470714E-11</v>
      </c>
    </row>
    <row r="16640" spans="30:33" x14ac:dyDescent="0.2">
      <c r="AD16640">
        <f t="shared" si="1066"/>
        <v>16638</v>
      </c>
      <c r="AE16640">
        <f t="shared" si="1069"/>
        <v>4.3081416646010434E-15</v>
      </c>
      <c r="AF16640">
        <f t="shared" si="1067"/>
        <v>2.6882803987110496E-12</v>
      </c>
      <c r="AG16640">
        <f t="shared" si="1068"/>
        <v>7.1678861015632163E-11</v>
      </c>
    </row>
    <row r="16641" spans="30:33" x14ac:dyDescent="0.2">
      <c r="AD16641">
        <f t="shared" si="1066"/>
        <v>16639</v>
      </c>
      <c r="AE16641">
        <f t="shared" si="1069"/>
        <v>4.3012486379376814E-15</v>
      </c>
      <c r="AF16641">
        <f t="shared" si="1067"/>
        <v>2.6839791500731117E-12</v>
      </c>
      <c r="AG16641">
        <f t="shared" si="1068"/>
        <v>7.1568476086645079E-11</v>
      </c>
    </row>
    <row r="16642" spans="30:33" x14ac:dyDescent="0.2">
      <c r="AD16642">
        <f t="shared" si="1066"/>
        <v>16640</v>
      </c>
      <c r="AE16642">
        <f t="shared" si="1069"/>
        <v>4.2943666401169804E-15</v>
      </c>
      <c r="AF16642">
        <f t="shared" si="1067"/>
        <v>2.6796847834329945E-12</v>
      </c>
      <c r="AG16642">
        <f t="shared" si="1068"/>
        <v>7.1458260891546556E-11</v>
      </c>
    </row>
    <row r="16643" spans="30:33" x14ac:dyDescent="0.2">
      <c r="AD16643">
        <f t="shared" si="1066"/>
        <v>16641</v>
      </c>
      <c r="AE16643">
        <f t="shared" si="1069"/>
        <v>4.2874956534927932E-15</v>
      </c>
      <c r="AF16643">
        <f t="shared" si="1067"/>
        <v>2.6753972877795016E-12</v>
      </c>
      <c r="AG16643">
        <f t="shared" si="1068"/>
        <v>7.1348215169773575E-11</v>
      </c>
    </row>
    <row r="16644" spans="30:33" x14ac:dyDescent="0.2">
      <c r="AD16644">
        <f t="shared" si="1066"/>
        <v>16642</v>
      </c>
      <c r="AE16644">
        <f t="shared" si="1069"/>
        <v>4.2806356604472045E-15</v>
      </c>
      <c r="AF16644">
        <f t="shared" si="1067"/>
        <v>2.6711166521190543E-12</v>
      </c>
      <c r="AG16644">
        <f t="shared" si="1068"/>
        <v>7.1238338661162376E-11</v>
      </c>
    </row>
    <row r="16645" spans="30:33" x14ac:dyDescent="0.2">
      <c r="AD16645">
        <f t="shared" si="1066"/>
        <v>16643</v>
      </c>
      <c r="AE16645">
        <f t="shared" si="1069"/>
        <v>4.2737866433904889E-15</v>
      </c>
      <c r="AF16645">
        <f t="shared" si="1067"/>
        <v>2.6668428654756635E-12</v>
      </c>
      <c r="AG16645">
        <f t="shared" si="1068"/>
        <v>7.1128631105947912E-11</v>
      </c>
    </row>
    <row r="16646" spans="30:33" x14ac:dyDescent="0.2">
      <c r="AD16646">
        <f t="shared" si="1066"/>
        <v>16644</v>
      </c>
      <c r="AE16646">
        <f t="shared" si="1069"/>
        <v>4.2669485847610634E-15</v>
      </c>
      <c r="AF16646">
        <f t="shared" si="1067"/>
        <v>2.6625759168909023E-12</v>
      </c>
      <c r="AG16646">
        <f t="shared" si="1068"/>
        <v>7.1019092244763141E-11</v>
      </c>
    </row>
    <row r="16647" spans="30:33" x14ac:dyDescent="0.2">
      <c r="AD16647">
        <f t="shared" si="1066"/>
        <v>16645</v>
      </c>
      <c r="AE16647">
        <f t="shared" si="1069"/>
        <v>4.2601214670254454E-15</v>
      </c>
      <c r="AF16647">
        <f t="shared" si="1067"/>
        <v>2.6583157954238768E-12</v>
      </c>
      <c r="AG16647">
        <f t="shared" si="1068"/>
        <v>7.0909721818638542E-11</v>
      </c>
    </row>
    <row r="16648" spans="30:33" x14ac:dyDescent="0.2">
      <c r="AD16648">
        <f t="shared" si="1066"/>
        <v>16646</v>
      </c>
      <c r="AE16648">
        <f t="shared" si="1069"/>
        <v>4.2533052726782046E-15</v>
      </c>
      <c r="AF16648">
        <f t="shared" si="1067"/>
        <v>2.6540624901511986E-12</v>
      </c>
      <c r="AG16648">
        <f t="shared" si="1068"/>
        <v>7.08005195690014E-11</v>
      </c>
    </row>
    <row r="16649" spans="30:33" x14ac:dyDescent="0.2">
      <c r="AD16649">
        <f t="shared" si="1066"/>
        <v>16647</v>
      </c>
      <c r="AE16649">
        <f t="shared" si="1069"/>
        <v>4.2464999842419195E-15</v>
      </c>
      <c r="AF16649">
        <f t="shared" si="1067"/>
        <v>2.6498159901669565E-12</v>
      </c>
      <c r="AG16649">
        <f t="shared" si="1068"/>
        <v>7.0691485237675228E-11</v>
      </c>
    </row>
    <row r="16650" spans="30:33" x14ac:dyDescent="0.2">
      <c r="AD16650">
        <f t="shared" si="1066"/>
        <v>16648</v>
      </c>
      <c r="AE16650">
        <f t="shared" si="1069"/>
        <v>4.2397055842671321E-15</v>
      </c>
      <c r="AF16650">
        <f t="shared" si="1067"/>
        <v>2.6455762845826895E-12</v>
      </c>
      <c r="AG16650">
        <f t="shared" si="1068"/>
        <v>7.0582618566879219E-11</v>
      </c>
    </row>
    <row r="16651" spans="30:33" x14ac:dyDescent="0.2">
      <c r="AD16651">
        <f t="shared" si="1066"/>
        <v>16649</v>
      </c>
      <c r="AE16651">
        <f t="shared" si="1069"/>
        <v>4.2329220553323051E-15</v>
      </c>
      <c r="AF16651">
        <f t="shared" si="1067"/>
        <v>2.6413433625273572E-12</v>
      </c>
      <c r="AG16651">
        <f t="shared" si="1068"/>
        <v>7.0473919299227543E-11</v>
      </c>
    </row>
    <row r="16652" spans="30:33" x14ac:dyDescent="0.2">
      <c r="AD16652">
        <f t="shared" si="1066"/>
        <v>16650</v>
      </c>
      <c r="AE16652">
        <f t="shared" si="1069"/>
        <v>4.2261493800437735E-15</v>
      </c>
      <c r="AF16652">
        <f t="shared" si="1067"/>
        <v>2.6371172131473132E-12</v>
      </c>
      <c r="AG16652">
        <f t="shared" si="1068"/>
        <v>7.0365387177728832E-11</v>
      </c>
    </row>
    <row r="16653" spans="30:33" x14ac:dyDescent="0.2">
      <c r="AD16653">
        <f t="shared" si="1066"/>
        <v>16651</v>
      </c>
      <c r="AE16653">
        <f t="shared" si="1069"/>
        <v>4.2193875410357031E-15</v>
      </c>
      <c r="AF16653">
        <f t="shared" si="1067"/>
        <v>2.6328978256062775E-12</v>
      </c>
      <c r="AG16653">
        <f t="shared" si="1068"/>
        <v>7.0257021945785495E-11</v>
      </c>
    </row>
    <row r="16654" spans="30:33" x14ac:dyDescent="0.2">
      <c r="AD16654">
        <f t="shared" si="1066"/>
        <v>16652</v>
      </c>
      <c r="AE16654">
        <f t="shared" si="1069"/>
        <v>4.2126365209700461E-15</v>
      </c>
      <c r="AF16654">
        <f t="shared" si="1067"/>
        <v>2.6286851890853072E-12</v>
      </c>
      <c r="AG16654">
        <f t="shared" si="1068"/>
        <v>7.0148823347193201E-11</v>
      </c>
    </row>
    <row r="16655" spans="30:33" x14ac:dyDescent="0.2">
      <c r="AD16655">
        <f t="shared" si="1066"/>
        <v>16653</v>
      </c>
      <c r="AE16655">
        <f t="shared" si="1069"/>
        <v>4.2058963025364937E-15</v>
      </c>
      <c r="AF16655">
        <f t="shared" si="1067"/>
        <v>2.6244792927827705E-12</v>
      </c>
      <c r="AG16655">
        <f t="shared" si="1068"/>
        <v>7.0040791126140231E-11</v>
      </c>
    </row>
    <row r="16656" spans="30:33" x14ac:dyDescent="0.2">
      <c r="AD16656">
        <f t="shared" ref="AD16656:AD16719" si="1070">AD16655+1</f>
        <v>16654</v>
      </c>
      <c r="AE16656">
        <f t="shared" si="1069"/>
        <v>4.1991668684524345E-15</v>
      </c>
      <c r="AF16656">
        <f t="shared" ref="AF16656:AF16719" si="1071">AF16655*$AF$3</f>
        <v>2.620280125914318E-12</v>
      </c>
      <c r="AG16656">
        <f t="shared" ref="AG16656:AG16719" si="1072">AD16656*AE16656</f>
        <v>6.9932925027206849E-11</v>
      </c>
    </row>
    <row r="16657" spans="30:33" x14ac:dyDescent="0.2">
      <c r="AD16657">
        <f t="shared" si="1070"/>
        <v>16655</v>
      </c>
      <c r="AE16657">
        <f t="shared" si="1069"/>
        <v>4.192448201462911E-15</v>
      </c>
      <c r="AF16657">
        <f t="shared" si="1071"/>
        <v>2.616087677712855E-12</v>
      </c>
      <c r="AG16657">
        <f t="shared" si="1072"/>
        <v>6.9825224795364779E-11</v>
      </c>
    </row>
    <row r="16658" spans="30:33" x14ac:dyDescent="0.2">
      <c r="AD16658">
        <f t="shared" si="1070"/>
        <v>16656</v>
      </c>
      <c r="AE16658">
        <f t="shared" si="1069"/>
        <v>4.1857402843405699E-15</v>
      </c>
      <c r="AF16658">
        <f t="shared" si="1071"/>
        <v>2.6119019374285144E-12</v>
      </c>
      <c r="AG16658">
        <f t="shared" si="1072"/>
        <v>6.9717690175976527E-11</v>
      </c>
    </row>
    <row r="16659" spans="30:33" x14ac:dyDescent="0.2">
      <c r="AD16659">
        <f t="shared" si="1070"/>
        <v>16657</v>
      </c>
      <c r="AE16659">
        <f t="shared" ref="AE16659:AE16722" si="1073">AF16658*$AE$3</f>
        <v>4.179043099885625E-15</v>
      </c>
      <c r="AF16659">
        <f t="shared" si="1071"/>
        <v>2.6077228943286286E-12</v>
      </c>
      <c r="AG16659">
        <f t="shared" si="1072"/>
        <v>6.9610320914794856E-11</v>
      </c>
    </row>
    <row r="16660" spans="30:33" x14ac:dyDescent="0.2">
      <c r="AD16660">
        <f t="shared" si="1070"/>
        <v>16658</v>
      </c>
      <c r="AE16660">
        <f t="shared" si="1073"/>
        <v>4.1723566309258076E-15</v>
      </c>
      <c r="AF16660">
        <f t="shared" si="1071"/>
        <v>2.6035505376977027E-12</v>
      </c>
      <c r="AG16660">
        <f t="shared" si="1072"/>
        <v>6.9503116757962108E-11</v>
      </c>
    </row>
    <row r="16661" spans="30:33" x14ac:dyDescent="0.2">
      <c r="AD16661">
        <f t="shared" si="1070"/>
        <v>16659</v>
      </c>
      <c r="AE16661">
        <f t="shared" si="1073"/>
        <v>4.1656808603163262E-15</v>
      </c>
      <c r="AF16661">
        <f t="shared" si="1071"/>
        <v>2.5993848568373862E-12</v>
      </c>
      <c r="AG16661">
        <f t="shared" si="1072"/>
        <v>6.9396077452009684E-11</v>
      </c>
    </row>
    <row r="16662" spans="30:33" x14ac:dyDescent="0.2">
      <c r="AD16662">
        <f t="shared" si="1070"/>
        <v>16660</v>
      </c>
      <c r="AE16662">
        <f t="shared" si="1073"/>
        <v>4.1590157709398199E-15</v>
      </c>
      <c r="AF16662">
        <f t="shared" si="1071"/>
        <v>2.5952258410664462E-12</v>
      </c>
      <c r="AG16662">
        <f t="shared" si="1072"/>
        <v>6.9289202743857396E-11</v>
      </c>
    </row>
    <row r="16663" spans="30:33" x14ac:dyDescent="0.2">
      <c r="AD16663">
        <f t="shared" si="1070"/>
        <v>16661</v>
      </c>
      <c r="AE16663">
        <f t="shared" si="1073"/>
        <v>4.1523613457063161E-15</v>
      </c>
      <c r="AF16663">
        <f t="shared" si="1071"/>
        <v>2.5910734797207397E-12</v>
      </c>
      <c r="AG16663">
        <f t="shared" si="1072"/>
        <v>6.918249238081293E-11</v>
      </c>
    </row>
    <row r="16664" spans="30:33" x14ac:dyDescent="0.2">
      <c r="AD16664">
        <f t="shared" si="1070"/>
        <v>16662</v>
      </c>
      <c r="AE16664">
        <f t="shared" si="1073"/>
        <v>4.1457175675531857E-15</v>
      </c>
      <c r="AF16664">
        <f t="shared" si="1071"/>
        <v>2.5869277621531864E-12</v>
      </c>
      <c r="AG16664">
        <f t="shared" si="1072"/>
        <v>6.9075946110571179E-11</v>
      </c>
    </row>
    <row r="16665" spans="30:33" x14ac:dyDescent="0.2">
      <c r="AD16665">
        <f t="shared" si="1070"/>
        <v>16663</v>
      </c>
      <c r="AE16665">
        <f t="shared" si="1073"/>
        <v>4.1390844194451004E-15</v>
      </c>
      <c r="AF16665">
        <f t="shared" si="1071"/>
        <v>2.5827886777337412E-12</v>
      </c>
      <c r="AG16665">
        <f t="shared" si="1072"/>
        <v>6.8969563681213706E-11</v>
      </c>
    </row>
    <row r="16666" spans="30:33" x14ac:dyDescent="0.2">
      <c r="AD16666">
        <f t="shared" si="1070"/>
        <v>16664</v>
      </c>
      <c r="AE16666">
        <f t="shared" si="1073"/>
        <v>4.1324618843739881E-15</v>
      </c>
      <c r="AF16666">
        <f t="shared" si="1071"/>
        <v>2.5786562158493671E-12</v>
      </c>
      <c r="AG16666">
        <f t="shared" si="1072"/>
        <v>6.8863344841208135E-11</v>
      </c>
    </row>
    <row r="16667" spans="30:33" x14ac:dyDescent="0.2">
      <c r="AD16667">
        <f t="shared" si="1070"/>
        <v>16665</v>
      </c>
      <c r="AE16667">
        <f t="shared" si="1073"/>
        <v>4.1258499453589891E-15</v>
      </c>
      <c r="AF16667">
        <f t="shared" si="1071"/>
        <v>2.5745303659040079E-12</v>
      </c>
      <c r="AG16667">
        <f t="shared" si="1072"/>
        <v>6.8757289339407556E-11</v>
      </c>
    </row>
    <row r="16668" spans="30:33" x14ac:dyDescent="0.2">
      <c r="AD16668">
        <f t="shared" si="1070"/>
        <v>16666</v>
      </c>
      <c r="AE16668">
        <f t="shared" si="1073"/>
        <v>4.1192485854464143E-15</v>
      </c>
      <c r="AF16668">
        <f t="shared" si="1071"/>
        <v>2.5704111173185613E-12</v>
      </c>
      <c r="AG16668">
        <f t="shared" si="1072"/>
        <v>6.8651396925049942E-11</v>
      </c>
    </row>
    <row r="16669" spans="30:33" x14ac:dyDescent="0.2">
      <c r="AD16669">
        <f t="shared" si="1070"/>
        <v>16667</v>
      </c>
      <c r="AE16669">
        <f t="shared" si="1073"/>
        <v>4.1126577877096998E-15</v>
      </c>
      <c r="AF16669">
        <f t="shared" si="1071"/>
        <v>2.5662984595308513E-12</v>
      </c>
      <c r="AG16669">
        <f t="shared" si="1072"/>
        <v>6.8545667347757571E-11</v>
      </c>
    </row>
    <row r="16670" spans="30:33" x14ac:dyDescent="0.2">
      <c r="AD16670">
        <f t="shared" si="1070"/>
        <v>16668</v>
      </c>
      <c r="AE16670">
        <f t="shared" si="1073"/>
        <v>4.106077535249364E-15</v>
      </c>
      <c r="AF16670">
        <f t="shared" si="1071"/>
        <v>2.5621923819956019E-12</v>
      </c>
      <c r="AG16670">
        <f t="shared" si="1072"/>
        <v>6.8440100357536404E-11</v>
      </c>
    </row>
    <row r="16671" spans="30:33" x14ac:dyDescent="0.2">
      <c r="AD16671">
        <f t="shared" si="1070"/>
        <v>16669</v>
      </c>
      <c r="AE16671">
        <f t="shared" si="1073"/>
        <v>4.099507811192965E-15</v>
      </c>
      <c r="AF16671">
        <f t="shared" si="1071"/>
        <v>2.5580928741844089E-12</v>
      </c>
      <c r="AG16671">
        <f t="shared" si="1072"/>
        <v>6.8334695704775538E-11</v>
      </c>
    </row>
    <row r="16672" spans="30:33" x14ac:dyDescent="0.2">
      <c r="AD16672">
        <f t="shared" si="1070"/>
        <v>16670</v>
      </c>
      <c r="AE16672">
        <f t="shared" si="1073"/>
        <v>4.0929485986950559E-15</v>
      </c>
      <c r="AF16672">
        <f t="shared" si="1071"/>
        <v>2.5539999255857139E-12</v>
      </c>
      <c r="AG16672">
        <f t="shared" si="1072"/>
        <v>6.822945314024658E-11</v>
      </c>
    </row>
    <row r="16673" spans="30:33" x14ac:dyDescent="0.2">
      <c r="AD16673">
        <f t="shared" si="1070"/>
        <v>16671</v>
      </c>
      <c r="AE16673">
        <f t="shared" si="1073"/>
        <v>4.0863998809371442E-15</v>
      </c>
      <c r="AF16673">
        <f t="shared" si="1071"/>
        <v>2.5499135257047769E-12</v>
      </c>
      <c r="AG16673">
        <f t="shared" si="1072"/>
        <v>6.8124372415103126E-11</v>
      </c>
    </row>
    <row r="16674" spans="30:33" x14ac:dyDescent="0.2">
      <c r="AD16674">
        <f t="shared" si="1070"/>
        <v>16672</v>
      </c>
      <c r="AE16674">
        <f t="shared" si="1073"/>
        <v>4.0798616411276448E-15</v>
      </c>
      <c r="AF16674">
        <f t="shared" si="1071"/>
        <v>2.5458336640636492E-12</v>
      </c>
      <c r="AG16674">
        <f t="shared" si="1072"/>
        <v>6.8019453280880101E-11</v>
      </c>
    </row>
    <row r="16675" spans="30:33" x14ac:dyDescent="0.2">
      <c r="AD16675">
        <f t="shared" si="1070"/>
        <v>16673</v>
      </c>
      <c r="AE16675">
        <f t="shared" si="1073"/>
        <v>4.0733338625018404E-15</v>
      </c>
      <c r="AF16675">
        <f t="shared" si="1071"/>
        <v>2.5417603302011474E-12</v>
      </c>
      <c r="AG16675">
        <f t="shared" si="1072"/>
        <v>6.7914695489493179E-11</v>
      </c>
    </row>
    <row r="16676" spans="30:33" x14ac:dyDescent="0.2">
      <c r="AD16676">
        <f t="shared" si="1070"/>
        <v>16674</v>
      </c>
      <c r="AE16676">
        <f t="shared" si="1073"/>
        <v>4.066816528321838E-15</v>
      </c>
      <c r="AF16676">
        <f t="shared" si="1071"/>
        <v>2.5376935136728253E-12</v>
      </c>
      <c r="AG16676">
        <f t="shared" si="1072"/>
        <v>6.781009879323833E-11</v>
      </c>
    </row>
    <row r="16677" spans="30:33" x14ac:dyDescent="0.2">
      <c r="AD16677">
        <f t="shared" si="1070"/>
        <v>16675</v>
      </c>
      <c r="AE16677">
        <f t="shared" si="1073"/>
        <v>4.0603096218765226E-15</v>
      </c>
      <c r="AF16677">
        <f t="shared" si="1071"/>
        <v>2.5336332040509484E-12</v>
      </c>
      <c r="AG16677">
        <f t="shared" si="1072"/>
        <v>6.7705662944791008E-11</v>
      </c>
    </row>
    <row r="16678" spans="30:33" x14ac:dyDescent="0.2">
      <c r="AD16678">
        <f t="shared" si="1070"/>
        <v>16676</v>
      </c>
      <c r="AE16678">
        <f t="shared" si="1073"/>
        <v>4.0538131264815192E-15</v>
      </c>
      <c r="AF16678">
        <f t="shared" si="1071"/>
        <v>2.5295793909244666E-12</v>
      </c>
      <c r="AG16678">
        <f t="shared" si="1072"/>
        <v>6.7601387697205811E-11</v>
      </c>
    </row>
    <row r="16679" spans="30:33" x14ac:dyDescent="0.2">
      <c r="AD16679">
        <f t="shared" si="1070"/>
        <v>16677</v>
      </c>
      <c r="AE16679">
        <f t="shared" si="1073"/>
        <v>4.0473270254791486E-15</v>
      </c>
      <c r="AF16679">
        <f t="shared" si="1071"/>
        <v>2.5255320638989874E-12</v>
      </c>
      <c r="AG16679">
        <f t="shared" si="1072"/>
        <v>6.7497272803915759E-11</v>
      </c>
    </row>
    <row r="16680" spans="30:33" x14ac:dyDescent="0.2">
      <c r="AD16680">
        <f t="shared" si="1070"/>
        <v>16678</v>
      </c>
      <c r="AE16680">
        <f t="shared" si="1073"/>
        <v>4.0408513022383817E-15</v>
      </c>
      <c r="AF16680">
        <f t="shared" si="1071"/>
        <v>2.5214912125967489E-12</v>
      </c>
      <c r="AG16680">
        <f t="shared" si="1072"/>
        <v>6.7393318018731727E-11</v>
      </c>
    </row>
    <row r="16681" spans="30:33" x14ac:dyDescent="0.2">
      <c r="AD16681">
        <f t="shared" si="1070"/>
        <v>16679</v>
      </c>
      <c r="AE16681">
        <f t="shared" si="1073"/>
        <v>4.0343859401548002E-15</v>
      </c>
      <c r="AF16681">
        <f t="shared" si="1071"/>
        <v>2.5174568266565938E-12</v>
      </c>
      <c r="AG16681">
        <f t="shared" si="1072"/>
        <v>6.7289523095841912E-11</v>
      </c>
    </row>
    <row r="16682" spans="30:33" x14ac:dyDescent="0.2">
      <c r="AD16682">
        <f t="shared" si="1070"/>
        <v>16680</v>
      </c>
      <c r="AE16682">
        <f t="shared" si="1073"/>
        <v>4.0279309226505519E-15</v>
      </c>
      <c r="AF16682">
        <f t="shared" si="1071"/>
        <v>2.5134288957339431E-12</v>
      </c>
      <c r="AG16682">
        <f t="shared" si="1072"/>
        <v>6.7185887789811203E-11</v>
      </c>
    </row>
    <row r="16683" spans="30:33" x14ac:dyDescent="0.2">
      <c r="AD16683">
        <f t="shared" si="1070"/>
        <v>16681</v>
      </c>
      <c r="AE16683">
        <f t="shared" si="1073"/>
        <v>4.0214862331743105E-15</v>
      </c>
      <c r="AF16683">
        <f t="shared" si="1071"/>
        <v>2.5094074095007687E-12</v>
      </c>
      <c r="AG16683">
        <f t="shared" si="1072"/>
        <v>6.7082411855580675E-11</v>
      </c>
    </row>
    <row r="16684" spans="30:33" x14ac:dyDescent="0.2">
      <c r="AD16684">
        <f t="shared" si="1070"/>
        <v>16682</v>
      </c>
      <c r="AE16684">
        <f t="shared" si="1073"/>
        <v>4.0150518552012322E-15</v>
      </c>
      <c r="AF16684">
        <f t="shared" si="1071"/>
        <v>2.5053923576455672E-12</v>
      </c>
      <c r="AG16684">
        <f t="shared" si="1072"/>
        <v>6.6979095048466954E-11</v>
      </c>
    </row>
    <row r="16685" spans="30:33" x14ac:dyDescent="0.2">
      <c r="AD16685">
        <f t="shared" si="1070"/>
        <v>16683</v>
      </c>
      <c r="AE16685">
        <f t="shared" si="1073"/>
        <v>4.0086277722329097E-15</v>
      </c>
      <c r="AF16685">
        <f t="shared" si="1071"/>
        <v>2.5013837298733343E-12</v>
      </c>
      <c r="AG16685">
        <f t="shared" si="1072"/>
        <v>6.6875937124161626E-11</v>
      </c>
    </row>
    <row r="16686" spans="30:33" x14ac:dyDescent="0.2">
      <c r="AD16686">
        <f t="shared" si="1070"/>
        <v>16684</v>
      </c>
      <c r="AE16686">
        <f t="shared" si="1073"/>
        <v>4.0022139677973363E-15</v>
      </c>
      <c r="AF16686">
        <f t="shared" si="1071"/>
        <v>2.497381515905537E-12</v>
      </c>
      <c r="AG16686">
        <f t="shared" si="1072"/>
        <v>6.6772937838730757E-11</v>
      </c>
    </row>
    <row r="16687" spans="30:33" x14ac:dyDescent="0.2">
      <c r="AD16687">
        <f t="shared" si="1070"/>
        <v>16685</v>
      </c>
      <c r="AE16687">
        <f t="shared" si="1073"/>
        <v>3.9958104254488607E-15</v>
      </c>
      <c r="AF16687">
        <f t="shared" si="1071"/>
        <v>2.4933857054800882E-12</v>
      </c>
      <c r="AG16687">
        <f t="shared" si="1072"/>
        <v>6.6670096948614247E-11</v>
      </c>
    </row>
    <row r="16688" spans="30:33" x14ac:dyDescent="0.2">
      <c r="AD16688">
        <f t="shared" si="1070"/>
        <v>16686</v>
      </c>
      <c r="AE16688">
        <f t="shared" si="1073"/>
        <v>3.989417128768143E-15</v>
      </c>
      <c r="AF16688">
        <f t="shared" si="1071"/>
        <v>2.4893962883513201E-12</v>
      </c>
      <c r="AG16688">
        <f t="shared" si="1072"/>
        <v>6.6567414210625235E-11</v>
      </c>
    </row>
    <row r="16689" spans="30:33" x14ac:dyDescent="0.2">
      <c r="AD16689">
        <f t="shared" si="1070"/>
        <v>16687</v>
      </c>
      <c r="AE16689">
        <f t="shared" si="1073"/>
        <v>3.9830340613621139E-15</v>
      </c>
      <c r="AF16689">
        <f t="shared" si="1071"/>
        <v>2.4854132542899576E-12</v>
      </c>
      <c r="AG16689">
        <f t="shared" si="1072"/>
        <v>6.6464889381949595E-11</v>
      </c>
    </row>
    <row r="16690" spans="30:33" x14ac:dyDescent="0.2">
      <c r="AD16690">
        <f t="shared" si="1070"/>
        <v>16688</v>
      </c>
      <c r="AE16690">
        <f t="shared" si="1073"/>
        <v>3.976661206863934E-15</v>
      </c>
      <c r="AF16690">
        <f t="shared" si="1071"/>
        <v>2.4814365930830935E-12</v>
      </c>
      <c r="AG16690">
        <f t="shared" si="1072"/>
        <v>6.6362522220145331E-11</v>
      </c>
    </row>
    <row r="16691" spans="30:33" x14ac:dyDescent="0.2">
      <c r="AD16691">
        <f t="shared" si="1070"/>
        <v>16689</v>
      </c>
      <c r="AE16691">
        <f t="shared" si="1073"/>
        <v>3.9702985489329513E-15</v>
      </c>
      <c r="AF16691">
        <f t="shared" si="1071"/>
        <v>2.4774662945341604E-12</v>
      </c>
      <c r="AG16691">
        <f t="shared" si="1072"/>
        <v>6.6260312483142029E-11</v>
      </c>
    </row>
    <row r="16692" spans="30:33" x14ac:dyDescent="0.2">
      <c r="AD16692">
        <f t="shared" si="1070"/>
        <v>16690</v>
      </c>
      <c r="AE16692">
        <f t="shared" si="1073"/>
        <v>3.9639460712546588E-15</v>
      </c>
      <c r="AF16692">
        <f t="shared" si="1071"/>
        <v>2.4735023484629054E-12</v>
      </c>
      <c r="AG16692">
        <f t="shared" si="1072"/>
        <v>6.6158259929240254E-11</v>
      </c>
    </row>
    <row r="16693" spans="30:33" x14ac:dyDescent="0.2">
      <c r="AD16693">
        <f t="shared" si="1070"/>
        <v>16691</v>
      </c>
      <c r="AE16693">
        <f t="shared" si="1073"/>
        <v>3.9576037575406508E-15</v>
      </c>
      <c r="AF16693">
        <f t="shared" si="1071"/>
        <v>2.4695447447053646E-12</v>
      </c>
      <c r="AG16693">
        <f t="shared" si="1072"/>
        <v>6.6056364317111007E-11</v>
      </c>
    </row>
    <row r="16694" spans="30:33" x14ac:dyDescent="0.2">
      <c r="AD16694">
        <f t="shared" si="1070"/>
        <v>16692</v>
      </c>
      <c r="AE16694">
        <f t="shared" si="1073"/>
        <v>3.951271591528585E-15</v>
      </c>
      <c r="AF16694">
        <f t="shared" si="1071"/>
        <v>2.4655934731138361E-12</v>
      </c>
      <c r="AG16694">
        <f t="shared" si="1072"/>
        <v>6.595462540579514E-11</v>
      </c>
    </row>
    <row r="16695" spans="30:33" x14ac:dyDescent="0.2">
      <c r="AD16695">
        <f t="shared" si="1070"/>
        <v>16693</v>
      </c>
      <c r="AE16695">
        <f t="shared" si="1073"/>
        <v>3.9449495569821397E-15</v>
      </c>
      <c r="AF16695">
        <f t="shared" si="1071"/>
        <v>2.4616485235568538E-12</v>
      </c>
      <c r="AG16695">
        <f t="shared" si="1072"/>
        <v>6.5853042954702856E-11</v>
      </c>
    </row>
    <row r="16696" spans="30:33" x14ac:dyDescent="0.2">
      <c r="AD16696">
        <f t="shared" si="1070"/>
        <v>16694</v>
      </c>
      <c r="AE16696">
        <f t="shared" si="1073"/>
        <v>3.9386376376909679E-15</v>
      </c>
      <c r="AF16696">
        <f t="shared" si="1071"/>
        <v>2.4577098859191629E-12</v>
      </c>
      <c r="AG16696">
        <f t="shared" si="1072"/>
        <v>6.5751616723613019E-11</v>
      </c>
    </row>
    <row r="16697" spans="30:33" x14ac:dyDescent="0.2">
      <c r="AD16697">
        <f t="shared" si="1070"/>
        <v>16695</v>
      </c>
      <c r="AE16697">
        <f t="shared" si="1073"/>
        <v>3.9323358174706621E-15</v>
      </c>
      <c r="AF16697">
        <f t="shared" si="1071"/>
        <v>2.4537775501016922E-12</v>
      </c>
      <c r="AG16697">
        <f t="shared" si="1072"/>
        <v>6.5650346472672709E-11</v>
      </c>
    </row>
    <row r="16698" spans="30:33" x14ac:dyDescent="0.2">
      <c r="AD16698">
        <f t="shared" si="1070"/>
        <v>16696</v>
      </c>
      <c r="AE16698">
        <f t="shared" si="1073"/>
        <v>3.9260440801627091E-15</v>
      </c>
      <c r="AF16698">
        <f t="shared" si="1071"/>
        <v>2.4498515060215293E-12</v>
      </c>
      <c r="AG16698">
        <f t="shared" si="1072"/>
        <v>6.5549231962396594E-11</v>
      </c>
    </row>
    <row r="16699" spans="30:33" x14ac:dyDescent="0.2">
      <c r="AD16699">
        <f t="shared" si="1070"/>
        <v>16697</v>
      </c>
      <c r="AE16699">
        <f t="shared" si="1073"/>
        <v>3.9197624096344489E-15</v>
      </c>
      <c r="AF16699">
        <f t="shared" si="1071"/>
        <v>2.4459317436118946E-12</v>
      </c>
      <c r="AG16699">
        <f t="shared" si="1072"/>
        <v>6.5448272953666391E-11</v>
      </c>
    </row>
    <row r="16700" spans="30:33" x14ac:dyDescent="0.2">
      <c r="AD16700">
        <f t="shared" si="1070"/>
        <v>16698</v>
      </c>
      <c r="AE16700">
        <f t="shared" si="1073"/>
        <v>3.9134907897790332E-15</v>
      </c>
      <c r="AF16700">
        <f t="shared" si="1071"/>
        <v>2.4420182528221156E-12</v>
      </c>
      <c r="AG16700">
        <f t="shared" si="1072"/>
        <v>6.5347469207730299E-11</v>
      </c>
    </row>
    <row r="16701" spans="30:33" x14ac:dyDescent="0.2">
      <c r="AD16701">
        <f t="shared" si="1070"/>
        <v>16699</v>
      </c>
      <c r="AE16701">
        <f t="shared" si="1073"/>
        <v>3.9072292045153865E-15</v>
      </c>
      <c r="AF16701">
        <f t="shared" si="1071"/>
        <v>2.4381110236176E-12</v>
      </c>
      <c r="AG16701">
        <f t="shared" si="1072"/>
        <v>6.5246820486202437E-11</v>
      </c>
    </row>
    <row r="16702" spans="30:33" x14ac:dyDescent="0.2">
      <c r="AD16702">
        <f t="shared" si="1070"/>
        <v>16700</v>
      </c>
      <c r="AE16702">
        <f t="shared" si="1073"/>
        <v>3.900977637788162E-15</v>
      </c>
      <c r="AF16702">
        <f t="shared" si="1071"/>
        <v>2.4342100459798118E-12</v>
      </c>
      <c r="AG16702">
        <f t="shared" si="1072"/>
        <v>6.514632655106231E-11</v>
      </c>
    </row>
    <row r="16703" spans="30:33" x14ac:dyDescent="0.2">
      <c r="AD16703">
        <f t="shared" si="1070"/>
        <v>16701</v>
      </c>
      <c r="AE16703">
        <f t="shared" si="1073"/>
        <v>3.8947360735677005E-15</v>
      </c>
      <c r="AF16703">
        <f t="shared" si="1071"/>
        <v>2.4303153099062441E-12</v>
      </c>
      <c r="AG16703">
        <f t="shared" si="1072"/>
        <v>6.5045987164654167E-11</v>
      </c>
    </row>
    <row r="16704" spans="30:33" x14ac:dyDescent="0.2">
      <c r="AD16704">
        <f t="shared" si="1070"/>
        <v>16702</v>
      </c>
      <c r="AE16704">
        <f t="shared" si="1073"/>
        <v>3.8885044958499921E-15</v>
      </c>
      <c r="AF16704">
        <f t="shared" si="1071"/>
        <v>2.4264268054103941E-12</v>
      </c>
      <c r="AG16704">
        <f t="shared" si="1072"/>
        <v>6.4945802089686566E-11</v>
      </c>
    </row>
    <row r="16705" spans="30:33" x14ac:dyDescent="0.2">
      <c r="AD16705">
        <f t="shared" si="1070"/>
        <v>16703</v>
      </c>
      <c r="AE16705">
        <f t="shared" si="1073"/>
        <v>3.8822828886566321E-15</v>
      </c>
      <c r="AF16705">
        <f t="shared" si="1071"/>
        <v>2.4225445225217375E-12</v>
      </c>
      <c r="AG16705">
        <f t="shared" si="1072"/>
        <v>6.484577108923173E-11</v>
      </c>
    </row>
    <row r="16706" spans="30:33" x14ac:dyDescent="0.2">
      <c r="AD16706">
        <f t="shared" si="1070"/>
        <v>16704</v>
      </c>
      <c r="AE16706">
        <f t="shared" si="1073"/>
        <v>3.8760712360347817E-15</v>
      </c>
      <c r="AF16706">
        <f t="shared" si="1071"/>
        <v>2.4186684512857026E-12</v>
      </c>
      <c r="AG16706">
        <f t="shared" si="1072"/>
        <v>6.4745893926724998E-11</v>
      </c>
    </row>
    <row r="16707" spans="30:33" x14ac:dyDescent="0.2">
      <c r="AD16707">
        <f t="shared" si="1070"/>
        <v>16705</v>
      </c>
      <c r="AE16707">
        <f t="shared" si="1073"/>
        <v>3.869869522057126E-15</v>
      </c>
      <c r="AF16707">
        <f t="shared" si="1071"/>
        <v>2.4147985817636452E-12</v>
      </c>
      <c r="AG16707">
        <f t="shared" si="1072"/>
        <v>6.4646170365964287E-11</v>
      </c>
    </row>
    <row r="16708" spans="30:33" x14ac:dyDescent="0.2">
      <c r="AD16708">
        <f t="shared" si="1070"/>
        <v>16706</v>
      </c>
      <c r="AE16708">
        <f t="shared" si="1073"/>
        <v>3.8636777308218338E-15</v>
      </c>
      <c r="AF16708">
        <f t="shared" si="1071"/>
        <v>2.4109349040328231E-12</v>
      </c>
      <c r="AG16708">
        <f t="shared" si="1072"/>
        <v>6.4546600171109562E-11</v>
      </c>
    </row>
    <row r="16709" spans="30:33" x14ac:dyDescent="0.2">
      <c r="AD16709">
        <f t="shared" si="1070"/>
        <v>16707</v>
      </c>
      <c r="AE16709">
        <f t="shared" si="1073"/>
        <v>3.8574958464525186E-15</v>
      </c>
      <c r="AF16709">
        <f t="shared" si="1071"/>
        <v>2.4070774081863702E-12</v>
      </c>
      <c r="AG16709">
        <f t="shared" si="1072"/>
        <v>6.4447183106682224E-11</v>
      </c>
    </row>
    <row r="16710" spans="30:33" x14ac:dyDescent="0.2">
      <c r="AD16710">
        <f t="shared" si="1070"/>
        <v>16708</v>
      </c>
      <c r="AE16710">
        <f t="shared" si="1073"/>
        <v>3.8513238530981941E-15</v>
      </c>
      <c r="AF16710">
        <f t="shared" si="1071"/>
        <v>2.4032260843332721E-12</v>
      </c>
      <c r="AG16710">
        <f t="shared" si="1072"/>
        <v>6.4347918937564624E-11</v>
      </c>
    </row>
    <row r="16711" spans="30:33" x14ac:dyDescent="0.2">
      <c r="AD16711">
        <f t="shared" si="1070"/>
        <v>16709</v>
      </c>
      <c r="AE16711">
        <f t="shared" si="1073"/>
        <v>3.8451617349332372E-15</v>
      </c>
      <c r="AF16711">
        <f t="shared" si="1071"/>
        <v>2.3993809225983388E-12</v>
      </c>
      <c r="AG16711">
        <f t="shared" si="1072"/>
        <v>6.4248807428999454E-11</v>
      </c>
    </row>
    <row r="16712" spans="30:33" x14ac:dyDescent="0.2">
      <c r="AD16712">
        <f t="shared" si="1070"/>
        <v>16710</v>
      </c>
      <c r="AE16712">
        <f t="shared" si="1073"/>
        <v>3.8390094761573435E-15</v>
      </c>
      <c r="AF16712">
        <f t="shared" si="1071"/>
        <v>2.3955419131221812E-12</v>
      </c>
      <c r="AG16712">
        <f t="shared" si="1072"/>
        <v>6.4149848346589215E-11</v>
      </c>
    </row>
    <row r="16713" spans="30:33" x14ac:dyDescent="0.2">
      <c r="AD16713">
        <f t="shared" si="1070"/>
        <v>16711</v>
      </c>
      <c r="AE16713">
        <f t="shared" si="1073"/>
        <v>3.832867060995492E-15</v>
      </c>
      <c r="AF16713">
        <f t="shared" si="1071"/>
        <v>2.3917090460611856E-12</v>
      </c>
      <c r="AG16713">
        <f t="shared" si="1072"/>
        <v>6.4051041456295665E-11</v>
      </c>
    </row>
    <row r="16714" spans="30:33" x14ac:dyDescent="0.2">
      <c r="AD16714">
        <f t="shared" si="1070"/>
        <v>16712</v>
      </c>
      <c r="AE16714">
        <f t="shared" si="1073"/>
        <v>3.8267344736978988E-15</v>
      </c>
      <c r="AF16714">
        <f t="shared" si="1071"/>
        <v>2.3878823115874875E-12</v>
      </c>
      <c r="AG16714">
        <f t="shared" si="1072"/>
        <v>6.3952386524439285E-11</v>
      </c>
    </row>
    <row r="16715" spans="30:33" x14ac:dyDescent="0.2">
      <c r="AD16715">
        <f t="shared" si="1070"/>
        <v>16713</v>
      </c>
      <c r="AE16715">
        <f t="shared" si="1073"/>
        <v>3.8206116985399818E-15</v>
      </c>
      <c r="AF16715">
        <f t="shared" si="1071"/>
        <v>2.3840616998889474E-12</v>
      </c>
      <c r="AG16715">
        <f t="shared" si="1072"/>
        <v>6.3853883317698712E-11</v>
      </c>
    </row>
    <row r="16716" spans="30:33" x14ac:dyDescent="0.2">
      <c r="AD16716">
        <f t="shared" si="1070"/>
        <v>16714</v>
      </c>
      <c r="AE16716">
        <f t="shared" si="1073"/>
        <v>3.8144987198223172E-15</v>
      </c>
      <c r="AF16716">
        <f t="shared" si="1071"/>
        <v>2.380247201169125E-12</v>
      </c>
      <c r="AG16716">
        <f t="shared" si="1072"/>
        <v>6.3755531603110212E-11</v>
      </c>
    </row>
    <row r="16717" spans="30:33" x14ac:dyDescent="0.2">
      <c r="AD16717">
        <f t="shared" si="1070"/>
        <v>16715</v>
      </c>
      <c r="AE16717">
        <f t="shared" si="1073"/>
        <v>3.8083955218706015E-15</v>
      </c>
      <c r="AF16717">
        <f t="shared" si="1071"/>
        <v>2.3764388056472542E-12</v>
      </c>
      <c r="AG16717">
        <f t="shared" si="1072"/>
        <v>6.3657331148067107E-11</v>
      </c>
    </row>
    <row r="16718" spans="30:33" x14ac:dyDescent="0.2">
      <c r="AD16718">
        <f t="shared" si="1070"/>
        <v>16716</v>
      </c>
      <c r="AE16718">
        <f t="shared" si="1073"/>
        <v>3.8023020890356088E-15</v>
      </c>
      <c r="AF16718">
        <f t="shared" si="1071"/>
        <v>2.3726365035582183E-12</v>
      </c>
      <c r="AG16718">
        <f t="shared" si="1072"/>
        <v>6.3559281720319233E-11</v>
      </c>
    </row>
    <row r="16719" spans="30:33" x14ac:dyDescent="0.2">
      <c r="AD16719">
        <f t="shared" si="1070"/>
        <v>16717</v>
      </c>
      <c r="AE16719">
        <f t="shared" si="1073"/>
        <v>3.7962184056931511E-15</v>
      </c>
      <c r="AF16719">
        <f t="shared" si="1071"/>
        <v>2.3688402851525248E-12</v>
      </c>
      <c r="AG16719">
        <f t="shared" si="1072"/>
        <v>6.34613830879724E-11</v>
      </c>
    </row>
    <row r="16720" spans="30:33" x14ac:dyDescent="0.2">
      <c r="AD16720">
        <f t="shared" ref="AD16720:AD16783" si="1074">AD16719+1</f>
        <v>16718</v>
      </c>
      <c r="AE16720">
        <f t="shared" si="1073"/>
        <v>3.7901444562440412E-15</v>
      </c>
      <c r="AF16720">
        <f t="shared" ref="AF16720:AF16783" si="1075">AF16719*$AF$3</f>
        <v>2.3650501406962808E-12</v>
      </c>
      <c r="AG16720">
        <f t="shared" ref="AG16720:AG16783" si="1076">AD16720*AE16720</f>
        <v>6.3363635019487884E-11</v>
      </c>
    </row>
    <row r="16721" spans="30:33" x14ac:dyDescent="0.2">
      <c r="AD16721">
        <f t="shared" si="1074"/>
        <v>16719</v>
      </c>
      <c r="AE16721">
        <f t="shared" si="1073"/>
        <v>3.7840802251140509E-15</v>
      </c>
      <c r="AF16721">
        <f t="shared" si="1075"/>
        <v>2.3612660604711665E-12</v>
      </c>
      <c r="AG16721">
        <f t="shared" si="1076"/>
        <v>6.3266037283681822E-11</v>
      </c>
    </row>
    <row r="16722" spans="30:33" x14ac:dyDescent="0.2">
      <c r="AD16722">
        <f t="shared" si="1074"/>
        <v>16720</v>
      </c>
      <c r="AE16722">
        <f t="shared" si="1073"/>
        <v>3.7780256967538685E-15</v>
      </c>
      <c r="AF16722">
        <f t="shared" si="1075"/>
        <v>2.3574880347744124E-12</v>
      </c>
      <c r="AG16722">
        <f t="shared" si="1076"/>
        <v>6.3168589649724683E-11</v>
      </c>
    </row>
    <row r="16723" spans="30:33" x14ac:dyDescent="0.2">
      <c r="AD16723">
        <f t="shared" si="1074"/>
        <v>16721</v>
      </c>
      <c r="AE16723">
        <f t="shared" ref="AE16723:AE16786" si="1077">AF16722*$AE$3</f>
        <v>3.7719808556390618E-15</v>
      </c>
      <c r="AF16723">
        <f t="shared" si="1075"/>
        <v>2.3537160539187733E-12</v>
      </c>
      <c r="AG16723">
        <f t="shared" si="1076"/>
        <v>6.3071291887140748E-11</v>
      </c>
    </row>
    <row r="16724" spans="30:33" x14ac:dyDescent="0.2">
      <c r="AD16724">
        <f t="shared" si="1074"/>
        <v>16722</v>
      </c>
      <c r="AE16724">
        <f t="shared" si="1077"/>
        <v>3.7659456862700388E-15</v>
      </c>
      <c r="AF16724">
        <f t="shared" si="1075"/>
        <v>2.3499501082325031E-12</v>
      </c>
      <c r="AG16724">
        <f t="shared" si="1076"/>
        <v>6.2974143765807595E-11</v>
      </c>
    </row>
    <row r="16725" spans="30:33" x14ac:dyDescent="0.2">
      <c r="AD16725">
        <f t="shared" si="1074"/>
        <v>16723</v>
      </c>
      <c r="AE16725">
        <f t="shared" si="1077"/>
        <v>3.7599201731720063E-15</v>
      </c>
      <c r="AF16725">
        <f t="shared" si="1075"/>
        <v>2.346190188059331E-12</v>
      </c>
      <c r="AG16725">
        <f t="shared" si="1076"/>
        <v>6.2877145055955466E-11</v>
      </c>
    </row>
    <row r="16726" spans="30:33" x14ac:dyDescent="0.2">
      <c r="AD16726">
        <f t="shared" si="1074"/>
        <v>16724</v>
      </c>
      <c r="AE16726">
        <f t="shared" si="1077"/>
        <v>3.7539043008949317E-15</v>
      </c>
      <c r="AF16726">
        <f t="shared" si="1075"/>
        <v>2.342436283758436E-12</v>
      </c>
      <c r="AG16726">
        <f t="shared" si="1076"/>
        <v>6.2780295528166839E-11</v>
      </c>
    </row>
    <row r="16727" spans="30:33" x14ac:dyDescent="0.2">
      <c r="AD16727">
        <f t="shared" si="1074"/>
        <v>16725</v>
      </c>
      <c r="AE16727">
        <f t="shared" si="1077"/>
        <v>3.747898054013499E-15</v>
      </c>
      <c r="AF16727">
        <f t="shared" si="1075"/>
        <v>2.3386883857044226E-12</v>
      </c>
      <c r="AG16727">
        <f t="shared" si="1076"/>
        <v>6.2683594953375769E-11</v>
      </c>
    </row>
    <row r="16728" spans="30:33" x14ac:dyDescent="0.2">
      <c r="AD16728">
        <f t="shared" si="1074"/>
        <v>16726</v>
      </c>
      <c r="AE16728">
        <f t="shared" si="1077"/>
        <v>3.7419014171270775E-15</v>
      </c>
      <c r="AF16728">
        <f t="shared" si="1075"/>
        <v>2.3349464842872954E-12</v>
      </c>
      <c r="AG16728">
        <f t="shared" si="1076"/>
        <v>6.2587043102867502E-11</v>
      </c>
    </row>
    <row r="16729" spans="30:33" x14ac:dyDescent="0.2">
      <c r="AD16729">
        <f t="shared" si="1074"/>
        <v>16727</v>
      </c>
      <c r="AE16729">
        <f t="shared" si="1077"/>
        <v>3.7359143748596747E-15</v>
      </c>
      <c r="AF16729">
        <f t="shared" si="1075"/>
        <v>2.3312105699124358E-12</v>
      </c>
      <c r="AG16729">
        <f t="shared" si="1076"/>
        <v>6.2490639748277776E-11</v>
      </c>
    </row>
    <row r="16730" spans="30:33" x14ac:dyDescent="0.2">
      <c r="AD16730">
        <f t="shared" si="1074"/>
        <v>16728</v>
      </c>
      <c r="AE16730">
        <f t="shared" si="1077"/>
        <v>3.7299369118598987E-15</v>
      </c>
      <c r="AF16730">
        <f t="shared" si="1075"/>
        <v>2.3274806330005758E-12</v>
      </c>
      <c r="AG16730">
        <f t="shared" si="1076"/>
        <v>6.2394384661592381E-11</v>
      </c>
    </row>
    <row r="16731" spans="30:33" x14ac:dyDescent="0.2">
      <c r="AD16731">
        <f t="shared" si="1074"/>
        <v>16729</v>
      </c>
      <c r="AE16731">
        <f t="shared" si="1077"/>
        <v>3.723969012800923E-15</v>
      </c>
      <c r="AF16731">
        <f t="shared" si="1075"/>
        <v>2.3237566639877747E-12</v>
      </c>
      <c r="AG16731">
        <f t="shared" si="1076"/>
        <v>6.2298277615146642E-11</v>
      </c>
    </row>
    <row r="16732" spans="30:33" x14ac:dyDescent="0.2">
      <c r="AD16732">
        <f t="shared" si="1074"/>
        <v>16730</v>
      </c>
      <c r="AE16732">
        <f t="shared" si="1077"/>
        <v>3.7180106623804411E-15</v>
      </c>
      <c r="AF16732">
        <f t="shared" si="1075"/>
        <v>2.320038653325394E-12</v>
      </c>
      <c r="AG16732">
        <f t="shared" si="1076"/>
        <v>6.2202318381624787E-11</v>
      </c>
    </row>
    <row r="16733" spans="30:33" x14ac:dyDescent="0.2">
      <c r="AD16733">
        <f t="shared" si="1074"/>
        <v>16731</v>
      </c>
      <c r="AE16733">
        <f t="shared" si="1077"/>
        <v>3.712061845320632E-15</v>
      </c>
      <c r="AF16733">
        <f t="shared" si="1075"/>
        <v>2.3163265914800734E-12</v>
      </c>
      <c r="AG16733">
        <f t="shared" si="1076"/>
        <v>6.2106506734059494E-11</v>
      </c>
    </row>
    <row r="16734" spans="30:33" x14ac:dyDescent="0.2">
      <c r="AD16734">
        <f t="shared" si="1074"/>
        <v>16732</v>
      </c>
      <c r="AE16734">
        <f t="shared" si="1077"/>
        <v>3.706122546368119E-15</v>
      </c>
      <c r="AF16734">
        <f t="shared" si="1075"/>
        <v>2.3126204689337051E-12</v>
      </c>
      <c r="AG16734">
        <f t="shared" si="1076"/>
        <v>6.2010842445831373E-11</v>
      </c>
    </row>
    <row r="16735" spans="30:33" x14ac:dyDescent="0.2">
      <c r="AD16735">
        <f t="shared" si="1074"/>
        <v>16733</v>
      </c>
      <c r="AE16735">
        <f t="shared" si="1077"/>
        <v>3.7001927502939297E-15</v>
      </c>
      <c r="AF16735">
        <f t="shared" si="1075"/>
        <v>2.3089202761834111E-12</v>
      </c>
      <c r="AG16735">
        <f t="shared" si="1076"/>
        <v>6.1915325290668321E-11</v>
      </c>
    </row>
    <row r="16736" spans="30:33" x14ac:dyDescent="0.2">
      <c r="AD16736">
        <f t="shared" si="1074"/>
        <v>16734</v>
      </c>
      <c r="AE16736">
        <f t="shared" si="1077"/>
        <v>3.6942724418934598E-15</v>
      </c>
      <c r="AF16736">
        <f t="shared" si="1075"/>
        <v>2.3052260037415176E-12</v>
      </c>
      <c r="AG16736">
        <f t="shared" si="1076"/>
        <v>6.181995504264516E-11</v>
      </c>
    </row>
    <row r="16737" spans="30:33" x14ac:dyDescent="0.2">
      <c r="AD16737">
        <f t="shared" si="1074"/>
        <v>16735</v>
      </c>
      <c r="AE16737">
        <f t="shared" si="1077"/>
        <v>3.6883616059864299E-15</v>
      </c>
      <c r="AF16737">
        <f t="shared" si="1075"/>
        <v>2.3015376421355312E-12</v>
      </c>
      <c r="AG16737">
        <f t="shared" si="1076"/>
        <v>6.17247314761829E-11</v>
      </c>
    </row>
    <row r="16738" spans="30:33" x14ac:dyDescent="0.2">
      <c r="AD16738">
        <f t="shared" si="1074"/>
        <v>16736</v>
      </c>
      <c r="AE16738">
        <f t="shared" si="1077"/>
        <v>3.6824602274168515E-15</v>
      </c>
      <c r="AF16738">
        <f t="shared" si="1075"/>
        <v>2.2978551819081142E-12</v>
      </c>
      <c r="AG16738">
        <f t="shared" si="1076"/>
        <v>6.1629654366048429E-11</v>
      </c>
    </row>
    <row r="16739" spans="30:33" x14ac:dyDescent="0.2">
      <c r="AD16739">
        <f t="shared" si="1074"/>
        <v>16737</v>
      </c>
      <c r="AE16739">
        <f t="shared" si="1077"/>
        <v>3.6765682910529842E-15</v>
      </c>
      <c r="AF16739">
        <f t="shared" si="1075"/>
        <v>2.2941786136170612E-12</v>
      </c>
      <c r="AG16739">
        <f t="shared" si="1076"/>
        <v>6.15347234873538E-11</v>
      </c>
    </row>
    <row r="16740" spans="30:33" x14ac:dyDescent="0.2">
      <c r="AD16740">
        <f t="shared" si="1074"/>
        <v>16738</v>
      </c>
      <c r="AE16740">
        <f t="shared" si="1077"/>
        <v>3.6706857817872997E-15</v>
      </c>
      <c r="AF16740">
        <f t="shared" si="1075"/>
        <v>2.2905079278352739E-12</v>
      </c>
      <c r="AG16740">
        <f t="shared" si="1076"/>
        <v>6.1439938615555823E-11</v>
      </c>
    </row>
    <row r="16741" spans="30:33" x14ac:dyDescent="0.2">
      <c r="AD16741">
        <f t="shared" si="1074"/>
        <v>16739</v>
      </c>
      <c r="AE16741">
        <f t="shared" si="1077"/>
        <v>3.6648126845364401E-15</v>
      </c>
      <c r="AF16741">
        <f t="shared" si="1075"/>
        <v>2.2868431151507376E-12</v>
      </c>
      <c r="AG16741">
        <f t="shared" si="1076"/>
        <v>6.1345299526455476E-11</v>
      </c>
    </row>
    <row r="16742" spans="30:33" x14ac:dyDescent="0.2">
      <c r="AD16742">
        <f t="shared" si="1074"/>
        <v>16740</v>
      </c>
      <c r="AE16742">
        <f t="shared" si="1077"/>
        <v>3.6589489842411815E-15</v>
      </c>
      <c r="AF16742">
        <f t="shared" si="1075"/>
        <v>2.2831841661664962E-12</v>
      </c>
      <c r="AG16742">
        <f t="shared" si="1076"/>
        <v>6.1250805996197381E-11</v>
      </c>
    </row>
    <row r="16743" spans="30:33" x14ac:dyDescent="0.2">
      <c r="AD16743">
        <f t="shared" si="1074"/>
        <v>16741</v>
      </c>
      <c r="AE16743">
        <f t="shared" si="1077"/>
        <v>3.6530946658663952E-15</v>
      </c>
      <c r="AF16743">
        <f t="shared" si="1075"/>
        <v>2.2795310715006297E-12</v>
      </c>
      <c r="AG16743">
        <f t="shared" si="1076"/>
        <v>6.1156457801269324E-11</v>
      </c>
    </row>
    <row r="16744" spans="30:33" x14ac:dyDescent="0.2">
      <c r="AD16744">
        <f t="shared" si="1074"/>
        <v>16742</v>
      </c>
      <c r="AE16744">
        <f t="shared" si="1077"/>
        <v>3.6472497144010095E-15</v>
      </c>
      <c r="AF16744">
        <f t="shared" si="1075"/>
        <v>2.2758838217862284E-12</v>
      </c>
      <c r="AG16744">
        <f t="shared" si="1076"/>
        <v>6.1062254718501697E-11</v>
      </c>
    </row>
    <row r="16745" spans="30:33" x14ac:dyDescent="0.2">
      <c r="AD16745">
        <f t="shared" si="1074"/>
        <v>16743</v>
      </c>
      <c r="AE16745">
        <f t="shared" si="1077"/>
        <v>3.6414141148579674E-15</v>
      </c>
      <c r="AF16745">
        <f t="shared" si="1075"/>
        <v>2.2722424076713705E-12</v>
      </c>
      <c r="AG16745">
        <f t="shared" si="1076"/>
        <v>6.0968196525066946E-11</v>
      </c>
    </row>
    <row r="16746" spans="30:33" x14ac:dyDescent="0.2">
      <c r="AD16746">
        <f t="shared" si="1074"/>
        <v>16744</v>
      </c>
      <c r="AE16746">
        <f t="shared" si="1077"/>
        <v>3.6355878522741945E-15</v>
      </c>
      <c r="AF16746">
        <f t="shared" si="1075"/>
        <v>2.2686068198190962E-12</v>
      </c>
      <c r="AG16746">
        <f t="shared" si="1076"/>
        <v>6.0874282998479115E-11</v>
      </c>
    </row>
    <row r="16747" spans="30:33" x14ac:dyDescent="0.2">
      <c r="AD16747">
        <f t="shared" si="1074"/>
        <v>16745</v>
      </c>
      <c r="AE16747">
        <f t="shared" si="1077"/>
        <v>3.6297709117105554E-15</v>
      </c>
      <c r="AF16747">
        <f t="shared" si="1075"/>
        <v>2.2649770489073855E-12</v>
      </c>
      <c r="AG16747">
        <f t="shared" si="1076"/>
        <v>6.0780513916593255E-11</v>
      </c>
    </row>
    <row r="16748" spans="30:33" x14ac:dyDescent="0.2">
      <c r="AD16748">
        <f t="shared" si="1074"/>
        <v>16746</v>
      </c>
      <c r="AE16748">
        <f t="shared" si="1077"/>
        <v>3.6239632782518188E-15</v>
      </c>
      <c r="AF16748">
        <f t="shared" si="1075"/>
        <v>2.2613530856291336E-12</v>
      </c>
      <c r="AG16748">
        <f t="shared" si="1076"/>
        <v>6.0686889057604955E-11</v>
      </c>
    </row>
    <row r="16749" spans="30:33" x14ac:dyDescent="0.2">
      <c r="AD16749">
        <f t="shared" si="1074"/>
        <v>16747</v>
      </c>
      <c r="AE16749">
        <f t="shared" si="1077"/>
        <v>3.6181649370066155E-15</v>
      </c>
      <c r="AF16749">
        <f t="shared" si="1075"/>
        <v>2.2577349206921269E-12</v>
      </c>
      <c r="AG16749">
        <f t="shared" si="1076"/>
        <v>6.059340820004979E-11</v>
      </c>
    </row>
    <row r="16750" spans="30:33" x14ac:dyDescent="0.2">
      <c r="AD16750">
        <f t="shared" si="1074"/>
        <v>16748</v>
      </c>
      <c r="AE16750">
        <f t="shared" si="1077"/>
        <v>3.6123758731074048E-15</v>
      </c>
      <c r="AF16750">
        <f t="shared" si="1075"/>
        <v>2.2541225448190192E-12</v>
      </c>
      <c r="AG16750">
        <f t="shared" si="1076"/>
        <v>6.0500071122802814E-11</v>
      </c>
    </row>
    <row r="16751" spans="30:33" x14ac:dyDescent="0.2">
      <c r="AD16751">
        <f t="shared" si="1074"/>
        <v>16749</v>
      </c>
      <c r="AE16751">
        <f t="shared" si="1077"/>
        <v>3.6065960717104325E-15</v>
      </c>
      <c r="AF16751">
        <f t="shared" si="1075"/>
        <v>2.2505159487473085E-12</v>
      </c>
      <c r="AG16751">
        <f t="shared" si="1076"/>
        <v>6.0406877605078031E-11</v>
      </c>
    </row>
    <row r="16752" spans="30:33" x14ac:dyDescent="0.2">
      <c r="AD16752">
        <f t="shared" si="1074"/>
        <v>16750</v>
      </c>
      <c r="AE16752">
        <f t="shared" si="1077"/>
        <v>3.6008255179956951E-15</v>
      </c>
      <c r="AF16752">
        <f t="shared" si="1075"/>
        <v>2.2469151232293128E-12</v>
      </c>
      <c r="AG16752">
        <f t="shared" si="1076"/>
        <v>6.0313827426427893E-11</v>
      </c>
    </row>
    <row r="16753" spans="30:33" x14ac:dyDescent="0.2">
      <c r="AD16753">
        <f t="shared" si="1074"/>
        <v>16751</v>
      </c>
      <c r="AE16753">
        <f t="shared" si="1077"/>
        <v>3.595064197166902E-15</v>
      </c>
      <c r="AF16753">
        <f t="shared" si="1075"/>
        <v>2.2433200590321457E-12</v>
      </c>
      <c r="AG16753">
        <f t="shared" si="1076"/>
        <v>6.0220920366742778E-11</v>
      </c>
    </row>
    <row r="16754" spans="30:33" x14ac:dyDescent="0.2">
      <c r="AD16754">
        <f t="shared" si="1074"/>
        <v>16752</v>
      </c>
      <c r="AE16754">
        <f t="shared" si="1077"/>
        <v>3.5893120944514344E-15</v>
      </c>
      <c r="AF16754">
        <f t="shared" si="1075"/>
        <v>2.239730746937694E-12</v>
      </c>
      <c r="AG16754">
        <f t="shared" si="1076"/>
        <v>6.0128156206250427E-11</v>
      </c>
    </row>
    <row r="16755" spans="30:33" x14ac:dyDescent="0.2">
      <c r="AD16755">
        <f t="shared" si="1074"/>
        <v>16753</v>
      </c>
      <c r="AE16755">
        <f t="shared" si="1077"/>
        <v>3.5835691951003117E-15</v>
      </c>
      <c r="AF16755">
        <f t="shared" si="1075"/>
        <v>2.2361471777425936E-12</v>
      </c>
      <c r="AG16755">
        <f t="shared" si="1076"/>
        <v>6.0035534725515528E-11</v>
      </c>
    </row>
    <row r="16756" spans="30:33" x14ac:dyDescent="0.2">
      <c r="AD16756">
        <f t="shared" si="1074"/>
        <v>16754</v>
      </c>
      <c r="AE16756">
        <f t="shared" si="1077"/>
        <v>3.5778354843881514E-15</v>
      </c>
      <c r="AF16756">
        <f t="shared" si="1075"/>
        <v>2.2325693422582055E-12</v>
      </c>
      <c r="AG16756">
        <f t="shared" si="1076"/>
        <v>5.9943055705439092E-11</v>
      </c>
    </row>
    <row r="16757" spans="30:33" x14ac:dyDescent="0.2">
      <c r="AD16757">
        <f t="shared" si="1074"/>
        <v>16755</v>
      </c>
      <c r="AE16757">
        <f t="shared" si="1077"/>
        <v>3.5721109476131304E-15</v>
      </c>
      <c r="AF16757">
        <f t="shared" si="1075"/>
        <v>2.2289972313105923E-12</v>
      </c>
      <c r="AG16757">
        <f t="shared" si="1076"/>
        <v>5.9850718927257996E-11</v>
      </c>
    </row>
    <row r="16758" spans="30:33" x14ac:dyDescent="0.2">
      <c r="AD16758">
        <f t="shared" si="1074"/>
        <v>16756</v>
      </c>
      <c r="AE16758">
        <f t="shared" si="1077"/>
        <v>3.5663955700969492E-15</v>
      </c>
      <c r="AF16758">
        <f t="shared" si="1075"/>
        <v>2.2254308357404954E-12</v>
      </c>
      <c r="AG16758">
        <f t="shared" si="1076"/>
        <v>5.9758524172544483E-11</v>
      </c>
    </row>
    <row r="16759" spans="30:33" x14ac:dyDescent="0.2">
      <c r="AD16759">
        <f t="shared" si="1074"/>
        <v>16757</v>
      </c>
      <c r="AE16759">
        <f t="shared" si="1077"/>
        <v>3.5606893371847945E-15</v>
      </c>
      <c r="AF16759">
        <f t="shared" si="1075"/>
        <v>2.2218701464033106E-12</v>
      </c>
      <c r="AG16759">
        <f t="shared" si="1076"/>
        <v>5.96664712232056E-11</v>
      </c>
    </row>
    <row r="16760" spans="30:33" x14ac:dyDescent="0.2">
      <c r="AD16760">
        <f t="shared" si="1074"/>
        <v>16758</v>
      </c>
      <c r="AE16760">
        <f t="shared" si="1077"/>
        <v>3.5549922342452985E-15</v>
      </c>
      <c r="AF16760">
        <f t="shared" si="1075"/>
        <v>2.2183151541690652E-12</v>
      </c>
      <c r="AG16760">
        <f t="shared" si="1076"/>
        <v>5.9574559861482716E-11</v>
      </c>
    </row>
    <row r="16761" spans="30:33" x14ac:dyDescent="0.2">
      <c r="AD16761">
        <f t="shared" si="1074"/>
        <v>16759</v>
      </c>
      <c r="AE16761">
        <f t="shared" si="1077"/>
        <v>3.549304246670506E-15</v>
      </c>
      <c r="AF16761">
        <f t="shared" si="1075"/>
        <v>2.2147658499223948E-12</v>
      </c>
      <c r="AG16761">
        <f t="shared" si="1076"/>
        <v>5.9482789869951006E-11</v>
      </c>
    </row>
    <row r="16762" spans="30:33" x14ac:dyDescent="0.2">
      <c r="AD16762">
        <f t="shared" si="1074"/>
        <v>16760</v>
      </c>
      <c r="AE16762">
        <f t="shared" si="1077"/>
        <v>3.5436253598758333E-15</v>
      </c>
      <c r="AF16762">
        <f t="shared" si="1075"/>
        <v>2.2112222245625188E-12</v>
      </c>
      <c r="AG16762">
        <f t="shared" si="1076"/>
        <v>5.939116103151896E-11</v>
      </c>
    </row>
    <row r="16763" spans="30:33" x14ac:dyDescent="0.2">
      <c r="AD16763">
        <f t="shared" si="1074"/>
        <v>16761</v>
      </c>
      <c r="AE16763">
        <f t="shared" si="1077"/>
        <v>3.5379555593000315E-15</v>
      </c>
      <c r="AF16763">
        <f t="shared" si="1075"/>
        <v>2.2076842690032186E-12</v>
      </c>
      <c r="AG16763">
        <f t="shared" si="1076"/>
        <v>5.9299673129427829E-11</v>
      </c>
    </row>
    <row r="16764" spans="30:33" x14ac:dyDescent="0.2">
      <c r="AD16764">
        <f t="shared" si="1074"/>
        <v>16762</v>
      </c>
      <c r="AE16764">
        <f t="shared" si="1077"/>
        <v>3.5322948304051514E-15</v>
      </c>
      <c r="AF16764">
        <f t="shared" si="1075"/>
        <v>2.2041519741728133E-12</v>
      </c>
      <c r="AG16764">
        <f t="shared" si="1076"/>
        <v>5.9208325947251143E-11</v>
      </c>
    </row>
    <row r="16765" spans="30:33" x14ac:dyDescent="0.2">
      <c r="AD16765">
        <f t="shared" si="1074"/>
        <v>16763</v>
      </c>
      <c r="AE16765">
        <f t="shared" si="1077"/>
        <v>3.5266431586765031E-15</v>
      </c>
      <c r="AF16765">
        <f t="shared" si="1075"/>
        <v>2.2006253310141368E-12</v>
      </c>
      <c r="AG16765">
        <f t="shared" si="1076"/>
        <v>5.9117119268894222E-11</v>
      </c>
    </row>
    <row r="16766" spans="30:33" x14ac:dyDescent="0.2">
      <c r="AD16766">
        <f t="shared" si="1074"/>
        <v>16764</v>
      </c>
      <c r="AE16766">
        <f t="shared" si="1077"/>
        <v>3.5210005296226205E-15</v>
      </c>
      <c r="AF16766">
        <f t="shared" si="1075"/>
        <v>2.1971043304845141E-12</v>
      </c>
      <c r="AG16766">
        <f t="shared" si="1076"/>
        <v>5.9026052878593608E-11</v>
      </c>
    </row>
    <row r="16767" spans="30:33" x14ac:dyDescent="0.2">
      <c r="AD16767">
        <f t="shared" si="1074"/>
        <v>16765</v>
      </c>
      <c r="AE16767">
        <f t="shared" si="1077"/>
        <v>3.515366928775224E-15</v>
      </c>
      <c r="AF16767">
        <f t="shared" si="1075"/>
        <v>2.1935889635557389E-12</v>
      </c>
      <c r="AG16767">
        <f t="shared" si="1076"/>
        <v>5.8935126560916624E-11</v>
      </c>
    </row>
    <row r="16768" spans="30:33" x14ac:dyDescent="0.2">
      <c r="AD16768">
        <f t="shared" si="1074"/>
        <v>16766</v>
      </c>
      <c r="AE16768">
        <f t="shared" si="1077"/>
        <v>3.509742341689184E-15</v>
      </c>
      <c r="AF16768">
        <f t="shared" si="1075"/>
        <v>2.1900792212140495E-12</v>
      </c>
      <c r="AG16768">
        <f t="shared" si="1076"/>
        <v>5.8844340100760859E-11</v>
      </c>
    </row>
    <row r="16769" spans="30:33" x14ac:dyDescent="0.2">
      <c r="AD16769">
        <f t="shared" si="1074"/>
        <v>16767</v>
      </c>
      <c r="AE16769">
        <f t="shared" si="1077"/>
        <v>3.5041267539424809E-15</v>
      </c>
      <c r="AF16769">
        <f t="shared" si="1075"/>
        <v>2.186575094460107E-12</v>
      </c>
      <c r="AG16769">
        <f t="shared" si="1076"/>
        <v>5.8753693283353572E-11</v>
      </c>
    </row>
    <row r="16770" spans="30:33" x14ac:dyDescent="0.2">
      <c r="AD16770">
        <f t="shared" si="1074"/>
        <v>16768</v>
      </c>
      <c r="AE16770">
        <f t="shared" si="1077"/>
        <v>3.498520151136173E-15</v>
      </c>
      <c r="AF16770">
        <f t="shared" si="1075"/>
        <v>2.1830765743089706E-12</v>
      </c>
      <c r="AG16770">
        <f t="shared" si="1076"/>
        <v>5.8663185894251355E-11</v>
      </c>
    </row>
    <row r="16771" spans="30:33" x14ac:dyDescent="0.2">
      <c r="AD16771">
        <f t="shared" si="1074"/>
        <v>16769</v>
      </c>
      <c r="AE16771">
        <f t="shared" si="1077"/>
        <v>3.4929225188943546E-15</v>
      </c>
      <c r="AF16771">
        <f t="shared" si="1075"/>
        <v>2.1795836517900762E-12</v>
      </c>
      <c r="AG16771">
        <f t="shared" si="1076"/>
        <v>5.8572817719339437E-11</v>
      </c>
    </row>
    <row r="16772" spans="30:33" x14ac:dyDescent="0.2">
      <c r="AD16772">
        <f t="shared" si="1074"/>
        <v>16770</v>
      </c>
      <c r="AE16772">
        <f t="shared" si="1077"/>
        <v>3.4873338428641235E-15</v>
      </c>
      <c r="AF16772">
        <f t="shared" si="1075"/>
        <v>2.176096317947212E-12</v>
      </c>
      <c r="AG16772">
        <f t="shared" si="1076"/>
        <v>5.8482588544831347E-11</v>
      </c>
    </row>
    <row r="16773" spans="30:33" x14ac:dyDescent="0.2">
      <c r="AD16773">
        <f t="shared" si="1074"/>
        <v>16771</v>
      </c>
      <c r="AE16773">
        <f t="shared" si="1077"/>
        <v>3.4817541087155407E-15</v>
      </c>
      <c r="AF16773">
        <f t="shared" si="1075"/>
        <v>2.1726145638384963E-12</v>
      </c>
      <c r="AG16773">
        <f t="shared" si="1076"/>
        <v>5.8392498157268333E-11</v>
      </c>
    </row>
    <row r="16774" spans="30:33" x14ac:dyDescent="0.2">
      <c r="AD16774">
        <f t="shared" si="1074"/>
        <v>16772</v>
      </c>
      <c r="AE16774">
        <f t="shared" si="1077"/>
        <v>3.4761833021415959E-15</v>
      </c>
      <c r="AF16774">
        <f t="shared" si="1075"/>
        <v>2.1691383805363546E-12</v>
      </c>
      <c r="AG16774">
        <f t="shared" si="1076"/>
        <v>5.8302546343518846E-11</v>
      </c>
    </row>
    <row r="16775" spans="30:33" x14ac:dyDescent="0.2">
      <c r="AD16775">
        <f t="shared" si="1074"/>
        <v>16773</v>
      </c>
      <c r="AE16775">
        <f t="shared" si="1077"/>
        <v>3.4706214088581689E-15</v>
      </c>
      <c r="AF16775">
        <f t="shared" si="1075"/>
        <v>2.1656677591274965E-12</v>
      </c>
      <c r="AG16775">
        <f t="shared" si="1076"/>
        <v>5.821273289077807E-11</v>
      </c>
    </row>
    <row r="16776" spans="30:33" x14ac:dyDescent="0.2">
      <c r="AD16776">
        <f t="shared" si="1074"/>
        <v>16774</v>
      </c>
      <c r="AE16776">
        <f t="shared" si="1077"/>
        <v>3.4650684146039962E-15</v>
      </c>
      <c r="AF16776">
        <f t="shared" si="1075"/>
        <v>2.1622026907128924E-12</v>
      </c>
      <c r="AG16776">
        <f t="shared" si="1076"/>
        <v>5.812305758656743E-11</v>
      </c>
    </row>
    <row r="16777" spans="30:33" x14ac:dyDescent="0.2">
      <c r="AD16777">
        <f t="shared" si="1074"/>
        <v>16775</v>
      </c>
      <c r="AE16777">
        <f t="shared" si="1077"/>
        <v>3.4595243051406293E-15</v>
      </c>
      <c r="AF16777">
        <f t="shared" si="1075"/>
        <v>2.1587431664077518E-12</v>
      </c>
      <c r="AG16777">
        <f t="shared" si="1076"/>
        <v>5.8033520218734059E-11</v>
      </c>
    </row>
    <row r="16778" spans="30:33" x14ac:dyDescent="0.2">
      <c r="AD16778">
        <f t="shared" si="1074"/>
        <v>16776</v>
      </c>
      <c r="AE16778">
        <f t="shared" si="1077"/>
        <v>3.4539890662524044E-15</v>
      </c>
      <c r="AF16778">
        <f t="shared" si="1075"/>
        <v>2.1552891773414992E-12</v>
      </c>
      <c r="AG16778">
        <f t="shared" si="1076"/>
        <v>5.7944120575450336E-11</v>
      </c>
    </row>
    <row r="16779" spans="30:33" x14ac:dyDescent="0.2">
      <c r="AD16779">
        <f t="shared" si="1074"/>
        <v>16777</v>
      </c>
      <c r="AE16779">
        <f t="shared" si="1077"/>
        <v>3.4484626837464002E-15</v>
      </c>
      <c r="AF16779">
        <f t="shared" si="1075"/>
        <v>2.1518407146577526E-12</v>
      </c>
      <c r="AG16779">
        <f t="shared" si="1076"/>
        <v>5.7854858445213355E-11</v>
      </c>
    </row>
    <row r="16780" spans="30:33" x14ac:dyDescent="0.2">
      <c r="AD16780">
        <f t="shared" si="1074"/>
        <v>16778</v>
      </c>
      <c r="AE16780">
        <f t="shared" si="1077"/>
        <v>3.4429451434524057E-15</v>
      </c>
      <c r="AF16780">
        <f t="shared" si="1075"/>
        <v>2.1483977695143001E-12</v>
      </c>
      <c r="AG16780">
        <f t="shared" si="1076"/>
        <v>5.7765733616844464E-11</v>
      </c>
    </row>
    <row r="16781" spans="30:33" x14ac:dyDescent="0.2">
      <c r="AD16781">
        <f t="shared" si="1074"/>
        <v>16779</v>
      </c>
      <c r="AE16781">
        <f t="shared" si="1077"/>
        <v>3.4374364312228819E-15</v>
      </c>
      <c r="AF16781">
        <f t="shared" si="1075"/>
        <v>2.1449603330830772E-12</v>
      </c>
      <c r="AG16781">
        <f t="shared" si="1076"/>
        <v>5.7676745879488732E-11</v>
      </c>
    </row>
    <row r="16782" spans="30:33" x14ac:dyDescent="0.2">
      <c r="AD16782">
        <f t="shared" si="1074"/>
        <v>16780</v>
      </c>
      <c r="AE16782">
        <f t="shared" si="1077"/>
        <v>3.431936532932925E-15</v>
      </c>
      <c r="AF16782">
        <f t="shared" si="1075"/>
        <v>2.1415283965501442E-12</v>
      </c>
      <c r="AG16782">
        <f t="shared" si="1076"/>
        <v>5.7587895022614483E-11</v>
      </c>
    </row>
    <row r="16783" spans="30:33" x14ac:dyDescent="0.2">
      <c r="AD16783">
        <f t="shared" si="1074"/>
        <v>16781</v>
      </c>
      <c r="AE16783">
        <f t="shared" si="1077"/>
        <v>3.4264454344802325E-15</v>
      </c>
      <c r="AF16783">
        <f t="shared" si="1075"/>
        <v>2.1381019511156638E-12</v>
      </c>
      <c r="AG16783">
        <f t="shared" si="1076"/>
        <v>5.7499180836012782E-11</v>
      </c>
    </row>
    <row r="16784" spans="30:33" x14ac:dyDescent="0.2">
      <c r="AD16784">
        <f t="shared" ref="AD16784:AD16847" si="1078">AD16783+1</f>
        <v>16782</v>
      </c>
      <c r="AE16784">
        <f t="shared" si="1077"/>
        <v>3.4209631217850638E-15</v>
      </c>
      <c r="AF16784">
        <f t="shared" ref="AF16784:AF16847" si="1079">AF16783*$AF$3</f>
        <v>2.1346809879938786E-12</v>
      </c>
      <c r="AG16784">
        <f t="shared" ref="AG16784:AG16847" si="1080">AD16784*AE16784</f>
        <v>5.7410603109796941E-11</v>
      </c>
    </row>
    <row r="16785" spans="30:33" x14ac:dyDescent="0.2">
      <c r="AD16785">
        <f t="shared" si="1078"/>
        <v>16783</v>
      </c>
      <c r="AE16785">
        <f t="shared" si="1077"/>
        <v>3.4154895807902074E-15</v>
      </c>
      <c r="AF16785">
        <f t="shared" si="1079"/>
        <v>2.1312654984130882E-12</v>
      </c>
      <c r="AG16785">
        <f t="shared" si="1080"/>
        <v>5.732216163440205E-11</v>
      </c>
    </row>
    <row r="16786" spans="30:33" x14ac:dyDescent="0.2">
      <c r="AD16786">
        <f t="shared" si="1078"/>
        <v>16784</v>
      </c>
      <c r="AE16786">
        <f t="shared" si="1077"/>
        <v>3.4100247974609428E-15</v>
      </c>
      <c r="AF16786">
        <f t="shared" si="1079"/>
        <v>2.1278554736156272E-12</v>
      </c>
      <c r="AG16786">
        <f t="shared" si="1080"/>
        <v>5.7233856200584463E-11</v>
      </c>
    </row>
    <row r="16787" spans="30:33" x14ac:dyDescent="0.2">
      <c r="AD16787">
        <f t="shared" si="1078"/>
        <v>16785</v>
      </c>
      <c r="AE16787">
        <f t="shared" ref="AE16787:AE16850" si="1081">AF16786*$AE$3</f>
        <v>3.404568757785005E-15</v>
      </c>
      <c r="AF16787">
        <f t="shared" si="1079"/>
        <v>2.1244509048578419E-12</v>
      </c>
      <c r="AG16787">
        <f t="shared" si="1080"/>
        <v>5.7145686599421312E-11</v>
      </c>
    </row>
    <row r="16788" spans="30:33" x14ac:dyDescent="0.2">
      <c r="AD16788">
        <f t="shared" si="1078"/>
        <v>16786</v>
      </c>
      <c r="AE16788">
        <f t="shared" si="1081"/>
        <v>3.3991214477725487E-15</v>
      </c>
      <c r="AF16788">
        <f t="shared" si="1079"/>
        <v>2.1210517834100692E-12</v>
      </c>
      <c r="AG16788">
        <f t="shared" si="1080"/>
        <v>5.7057652622310001E-11</v>
      </c>
    </row>
    <row r="16789" spans="30:33" x14ac:dyDescent="0.2">
      <c r="AD16789">
        <f t="shared" si="1078"/>
        <v>16787</v>
      </c>
      <c r="AE16789">
        <f t="shared" si="1081"/>
        <v>3.3936828534561123E-15</v>
      </c>
      <c r="AF16789">
        <f t="shared" si="1079"/>
        <v>2.1176581005566132E-12</v>
      </c>
      <c r="AG16789">
        <f t="shared" si="1080"/>
        <v>5.6969754060967759E-11</v>
      </c>
    </row>
    <row r="16790" spans="30:33" x14ac:dyDescent="0.2">
      <c r="AD16790">
        <f t="shared" si="1078"/>
        <v>16788</v>
      </c>
      <c r="AE16790">
        <f t="shared" si="1081"/>
        <v>3.3882529608905826E-15</v>
      </c>
      <c r="AF16790">
        <f t="shared" si="1079"/>
        <v>2.1142698475957224E-12</v>
      </c>
      <c r="AG16790">
        <f t="shared" si="1080"/>
        <v>5.6881990707431103E-11</v>
      </c>
    </row>
    <row r="16791" spans="30:33" x14ac:dyDescent="0.2">
      <c r="AD16791">
        <f t="shared" si="1078"/>
        <v>16789</v>
      </c>
      <c r="AE16791">
        <f t="shared" si="1081"/>
        <v>3.3828317561531571E-15</v>
      </c>
      <c r="AF16791">
        <f t="shared" si="1079"/>
        <v>2.1108870158395693E-12</v>
      </c>
      <c r="AG16791">
        <f t="shared" si="1080"/>
        <v>5.6794362354055354E-11</v>
      </c>
    </row>
    <row r="16792" spans="30:33" x14ac:dyDescent="0.2">
      <c r="AD16792">
        <f t="shared" si="1078"/>
        <v>16790</v>
      </c>
      <c r="AE16792">
        <f t="shared" si="1081"/>
        <v>3.3774192253433124E-15</v>
      </c>
      <c r="AF16792">
        <f t="shared" si="1079"/>
        <v>2.1075095966142257E-12</v>
      </c>
      <c r="AG16792">
        <f t="shared" si="1080"/>
        <v>5.6706868793514212E-11</v>
      </c>
    </row>
    <row r="16793" spans="30:33" x14ac:dyDescent="0.2">
      <c r="AD16793">
        <f t="shared" si="1078"/>
        <v>16791</v>
      </c>
      <c r="AE16793">
        <f t="shared" si="1081"/>
        <v>3.3720153545827628E-15</v>
      </c>
      <c r="AF16793">
        <f t="shared" si="1079"/>
        <v>2.104137581259643E-12</v>
      </c>
      <c r="AG16793">
        <f t="shared" si="1080"/>
        <v>5.6619509818799168E-11</v>
      </c>
    </row>
    <row r="16794" spans="30:33" x14ac:dyDescent="0.2">
      <c r="AD16794">
        <f t="shared" si="1078"/>
        <v>16792</v>
      </c>
      <c r="AE16794">
        <f t="shared" si="1081"/>
        <v>3.3666201300154304E-15</v>
      </c>
      <c r="AF16794">
        <f t="shared" si="1079"/>
        <v>2.1007709611296274E-12</v>
      </c>
      <c r="AG16794">
        <f t="shared" si="1080"/>
        <v>5.6532285223219107E-11</v>
      </c>
    </row>
    <row r="16795" spans="30:33" x14ac:dyDescent="0.2">
      <c r="AD16795">
        <f t="shared" si="1078"/>
        <v>16793</v>
      </c>
      <c r="AE16795">
        <f t="shared" si="1081"/>
        <v>3.3612335378074054E-15</v>
      </c>
      <c r="AF16795">
        <f t="shared" si="1079"/>
        <v>2.0974097275918197E-12</v>
      </c>
      <c r="AG16795">
        <f t="shared" si="1080"/>
        <v>5.6445194800399762E-11</v>
      </c>
    </row>
    <row r="16796" spans="30:33" x14ac:dyDescent="0.2">
      <c r="AD16796">
        <f t="shared" si="1078"/>
        <v>16794</v>
      </c>
      <c r="AE16796">
        <f t="shared" si="1081"/>
        <v>3.3558555641469129E-15</v>
      </c>
      <c r="AF16796">
        <f t="shared" si="1079"/>
        <v>2.0940538720276728E-12</v>
      </c>
      <c r="AG16796">
        <f t="shared" si="1080"/>
        <v>5.6358238344283257E-11</v>
      </c>
    </row>
    <row r="16797" spans="30:33" x14ac:dyDescent="0.2">
      <c r="AD16797">
        <f t="shared" si="1078"/>
        <v>16795</v>
      </c>
      <c r="AE16797">
        <f t="shared" si="1081"/>
        <v>3.3504861952442779E-15</v>
      </c>
      <c r="AF16797">
        <f t="shared" si="1079"/>
        <v>2.0907033858324284E-12</v>
      </c>
      <c r="AG16797">
        <f t="shared" si="1080"/>
        <v>5.6271415649127646E-11</v>
      </c>
    </row>
    <row r="16798" spans="30:33" x14ac:dyDescent="0.2">
      <c r="AD16798">
        <f t="shared" si="1078"/>
        <v>16796</v>
      </c>
      <c r="AE16798">
        <f t="shared" si="1081"/>
        <v>3.3451254173318871E-15</v>
      </c>
      <c r="AF16798">
        <f t="shared" si="1079"/>
        <v>2.0873582604150964E-12</v>
      </c>
      <c r="AG16798">
        <f t="shared" si="1080"/>
        <v>5.6184726509506378E-11</v>
      </c>
    </row>
    <row r="16799" spans="30:33" x14ac:dyDescent="0.2">
      <c r="AD16799">
        <f t="shared" si="1078"/>
        <v>16797</v>
      </c>
      <c r="AE16799">
        <f t="shared" si="1081"/>
        <v>3.3397732166641558E-15</v>
      </c>
      <c r="AF16799">
        <f t="shared" si="1079"/>
        <v>2.0840184871984323E-12</v>
      </c>
      <c r="AG16799">
        <f t="shared" si="1080"/>
        <v>5.6098170720307826E-11</v>
      </c>
    </row>
    <row r="16800" spans="30:33" x14ac:dyDescent="0.2">
      <c r="AD16800">
        <f t="shared" si="1078"/>
        <v>16798</v>
      </c>
      <c r="AE16800">
        <f t="shared" si="1081"/>
        <v>3.3344295795174929E-15</v>
      </c>
      <c r="AF16800">
        <f t="shared" si="1079"/>
        <v>2.0806840576189145E-12</v>
      </c>
      <c r="AG16800">
        <f t="shared" si="1080"/>
        <v>5.6011748076734847E-11</v>
      </c>
    </row>
    <row r="16801" spans="30:33" x14ac:dyDescent="0.2">
      <c r="AD16801">
        <f t="shared" si="1078"/>
        <v>16799</v>
      </c>
      <c r="AE16801">
        <f t="shared" si="1081"/>
        <v>3.3290944921902646E-15</v>
      </c>
      <c r="AF16801">
        <f t="shared" si="1079"/>
        <v>2.0773549631267241E-12</v>
      </c>
      <c r="AG16801">
        <f t="shared" si="1080"/>
        <v>5.5925458374304258E-11</v>
      </c>
    </row>
    <row r="16802" spans="30:33" x14ac:dyDescent="0.2">
      <c r="AD16802">
        <f t="shared" si="1078"/>
        <v>16800</v>
      </c>
      <c r="AE16802">
        <f t="shared" si="1081"/>
        <v>3.3237679410027601E-15</v>
      </c>
      <c r="AF16802">
        <f t="shared" si="1079"/>
        <v>2.0740311951857213E-12</v>
      </c>
      <c r="AG16802">
        <f t="shared" si="1080"/>
        <v>5.5839301408846369E-11</v>
      </c>
    </row>
    <row r="16803" spans="30:33" x14ac:dyDescent="0.2">
      <c r="AD16803">
        <f t="shared" si="1078"/>
        <v>16801</v>
      </c>
      <c r="AE16803">
        <f t="shared" si="1081"/>
        <v>3.3184499122971556E-15</v>
      </c>
      <c r="AF16803">
        <f t="shared" si="1079"/>
        <v>2.0707127452734239E-12</v>
      </c>
      <c r="AG16803">
        <f t="shared" si="1080"/>
        <v>5.5753276976504509E-11</v>
      </c>
    </row>
    <row r="16804" spans="30:33" x14ac:dyDescent="0.2">
      <c r="AD16804">
        <f t="shared" si="1078"/>
        <v>16802</v>
      </c>
      <c r="AE16804">
        <f t="shared" si="1081"/>
        <v>3.3131403924374796E-15</v>
      </c>
      <c r="AF16804">
        <f t="shared" si="1079"/>
        <v>2.0673996048809864E-12</v>
      </c>
      <c r="AG16804">
        <f t="shared" si="1080"/>
        <v>5.5667384873734533E-11</v>
      </c>
    </row>
    <row r="16805" spans="30:33" x14ac:dyDescent="0.2">
      <c r="AD16805">
        <f t="shared" si="1078"/>
        <v>16803</v>
      </c>
      <c r="AE16805">
        <f t="shared" si="1081"/>
        <v>3.3078393678095796E-15</v>
      </c>
      <c r="AF16805">
        <f t="shared" si="1079"/>
        <v>2.0640917655131768E-12</v>
      </c>
      <c r="AG16805">
        <f t="shared" si="1080"/>
        <v>5.5581624897304368E-11</v>
      </c>
    </row>
    <row r="16806" spans="30:33" x14ac:dyDescent="0.2">
      <c r="AD16806">
        <f t="shared" si="1078"/>
        <v>16804</v>
      </c>
      <c r="AE16806">
        <f t="shared" si="1081"/>
        <v>3.3025468248210845E-15</v>
      </c>
      <c r="AF16806">
        <f t="shared" si="1079"/>
        <v>2.0607892186883556E-12</v>
      </c>
      <c r="AG16806">
        <f t="shared" si="1080"/>
        <v>5.5495996844293504E-11</v>
      </c>
    </row>
    <row r="16807" spans="30:33" x14ac:dyDescent="0.2">
      <c r="AD16807">
        <f t="shared" si="1078"/>
        <v>16805</v>
      </c>
      <c r="AE16807">
        <f t="shared" si="1081"/>
        <v>3.2972627499013705E-15</v>
      </c>
      <c r="AF16807">
        <f t="shared" si="1079"/>
        <v>2.0574919559384543E-12</v>
      </c>
      <c r="AG16807">
        <f t="shared" si="1080"/>
        <v>5.5410500512092528E-11</v>
      </c>
    </row>
    <row r="16808" spans="30:33" x14ac:dyDescent="0.2">
      <c r="AD16808">
        <f t="shared" si="1078"/>
        <v>16806</v>
      </c>
      <c r="AE16808">
        <f t="shared" si="1081"/>
        <v>3.2919871295015285E-15</v>
      </c>
      <c r="AF16808">
        <f t="shared" si="1079"/>
        <v>2.0541999688089528E-12</v>
      </c>
      <c r="AG16808">
        <f t="shared" si="1080"/>
        <v>5.5325135698402686E-11</v>
      </c>
    </row>
    <row r="16809" spans="30:33" x14ac:dyDescent="0.2">
      <c r="AD16809">
        <f t="shared" si="1078"/>
        <v>16807</v>
      </c>
      <c r="AE16809">
        <f t="shared" si="1081"/>
        <v>3.286719950094326E-15</v>
      </c>
      <c r="AF16809">
        <f t="shared" si="1079"/>
        <v>2.0509132488588584E-12</v>
      </c>
      <c r="AG16809">
        <f t="shared" si="1080"/>
        <v>5.5239902201235339E-11</v>
      </c>
    </row>
    <row r="16810" spans="30:33" x14ac:dyDescent="0.2">
      <c r="AD16810">
        <f t="shared" si="1078"/>
        <v>16808</v>
      </c>
      <c r="AE16810">
        <f t="shared" si="1081"/>
        <v>3.2814611981741748E-15</v>
      </c>
      <c r="AF16810">
        <f t="shared" si="1079"/>
        <v>2.0476317876606839E-12</v>
      </c>
      <c r="AG16810">
        <f t="shared" si="1080"/>
        <v>5.515479981891153E-11</v>
      </c>
    </row>
    <row r="16811" spans="30:33" x14ac:dyDescent="0.2">
      <c r="AD16811">
        <f t="shared" si="1078"/>
        <v>16809</v>
      </c>
      <c r="AE16811">
        <f t="shared" si="1081"/>
        <v>3.276210860257096E-15</v>
      </c>
      <c r="AF16811">
        <f t="shared" si="1079"/>
        <v>2.0443555768004267E-12</v>
      </c>
      <c r="AG16811">
        <f t="shared" si="1080"/>
        <v>5.5069828350061524E-11</v>
      </c>
    </row>
    <row r="16812" spans="30:33" x14ac:dyDescent="0.2">
      <c r="AD16812">
        <f t="shared" si="1078"/>
        <v>16810</v>
      </c>
      <c r="AE16812">
        <f t="shared" si="1081"/>
        <v>3.2709689228806843E-15</v>
      </c>
      <c r="AF16812">
        <f t="shared" si="1079"/>
        <v>2.0410846078775458E-12</v>
      </c>
      <c r="AG16812">
        <f t="shared" si="1080"/>
        <v>5.4984987593624302E-11</v>
      </c>
    </row>
    <row r="16813" spans="30:33" x14ac:dyDescent="0.2">
      <c r="AD16813">
        <f t="shared" si="1078"/>
        <v>16811</v>
      </c>
      <c r="AE16813">
        <f t="shared" si="1081"/>
        <v>3.2657353726040746E-15</v>
      </c>
      <c r="AF16813">
        <f t="shared" si="1079"/>
        <v>2.0378188725049414E-12</v>
      </c>
      <c r="AG16813">
        <f t="shared" si="1080"/>
        <v>5.4900277348847097E-11</v>
      </c>
    </row>
    <row r="16814" spans="30:33" x14ac:dyDescent="0.2">
      <c r="AD16814">
        <f t="shared" si="1078"/>
        <v>16812</v>
      </c>
      <c r="AE16814">
        <f t="shared" si="1081"/>
        <v>3.2605101960079076E-15</v>
      </c>
      <c r="AF16814">
        <f t="shared" si="1079"/>
        <v>2.0345583623089334E-12</v>
      </c>
      <c r="AG16814">
        <f t="shared" si="1080"/>
        <v>5.4815697415284943E-11</v>
      </c>
    </row>
    <row r="16815" spans="30:33" x14ac:dyDescent="0.2">
      <c r="AD16815">
        <f t="shared" si="1078"/>
        <v>16813</v>
      </c>
      <c r="AE16815">
        <f t="shared" si="1081"/>
        <v>3.255293379694295E-15</v>
      </c>
      <c r="AF16815">
        <f t="shared" si="1079"/>
        <v>2.0313030689292389E-12</v>
      </c>
      <c r="AG16815">
        <f t="shared" si="1080"/>
        <v>5.4731247592800179E-11</v>
      </c>
    </row>
    <row r="16816" spans="30:33" x14ac:dyDescent="0.2">
      <c r="AD16816">
        <f t="shared" si="1078"/>
        <v>16814</v>
      </c>
      <c r="AE16816">
        <f t="shared" si="1081"/>
        <v>3.2500849102867837E-15</v>
      </c>
      <c r="AF16816">
        <f t="shared" si="1079"/>
        <v>2.0280529840189519E-12</v>
      </c>
      <c r="AG16816">
        <f t="shared" si="1080"/>
        <v>5.4646927681561983E-11</v>
      </c>
    </row>
    <row r="16817" spans="30:33" x14ac:dyDescent="0.2">
      <c r="AD16817">
        <f t="shared" si="1078"/>
        <v>16815</v>
      </c>
      <c r="AE16817">
        <f t="shared" si="1081"/>
        <v>3.2448847744303244E-15</v>
      </c>
      <c r="AF16817">
        <f t="shared" si="1079"/>
        <v>2.0248080992445214E-12</v>
      </c>
      <c r="AG16817">
        <f t="shared" si="1080"/>
        <v>5.4562737482045906E-11</v>
      </c>
    </row>
    <row r="16818" spans="30:33" x14ac:dyDescent="0.2">
      <c r="AD16818">
        <f t="shared" si="1078"/>
        <v>16816</v>
      </c>
      <c r="AE16818">
        <f t="shared" si="1081"/>
        <v>3.2396929587912358E-15</v>
      </c>
      <c r="AF16818">
        <f t="shared" si="1079"/>
        <v>2.0215684062857303E-12</v>
      </c>
      <c r="AG16818">
        <f t="shared" si="1080"/>
        <v>5.4478676795033421E-11</v>
      </c>
    </row>
    <row r="16819" spans="30:33" x14ac:dyDescent="0.2">
      <c r="AD16819">
        <f t="shared" si="1078"/>
        <v>16817</v>
      </c>
      <c r="AE16819">
        <f t="shared" si="1081"/>
        <v>3.2345094500571698E-15</v>
      </c>
      <c r="AF16819">
        <f t="shared" si="1079"/>
        <v>2.0183338968356728E-12</v>
      </c>
      <c r="AG16819">
        <f t="shared" si="1080"/>
        <v>5.4394745421611423E-11</v>
      </c>
    </row>
    <row r="16820" spans="30:33" x14ac:dyDescent="0.2">
      <c r="AD16820">
        <f t="shared" si="1078"/>
        <v>16818</v>
      </c>
      <c r="AE16820">
        <f t="shared" si="1081"/>
        <v>3.2293342349370781E-15</v>
      </c>
      <c r="AF16820">
        <f t="shared" si="1079"/>
        <v>2.0151045626007359E-12</v>
      </c>
      <c r="AG16820">
        <f t="shared" si="1080"/>
        <v>5.431094316317178E-11</v>
      </c>
    </row>
    <row r="16821" spans="30:33" x14ac:dyDescent="0.2">
      <c r="AD16821">
        <f t="shared" si="1078"/>
        <v>16819</v>
      </c>
      <c r="AE16821">
        <f t="shared" si="1081"/>
        <v>3.2241673001611791E-15</v>
      </c>
      <c r="AF16821">
        <f t="shared" si="1079"/>
        <v>2.0118803953005744E-12</v>
      </c>
      <c r="AG16821">
        <f t="shared" si="1080"/>
        <v>5.422726982141087E-11</v>
      </c>
    </row>
    <row r="16822" spans="30:33" x14ac:dyDescent="0.2">
      <c r="AD16822">
        <f t="shared" si="1078"/>
        <v>16820</v>
      </c>
      <c r="AE16822">
        <f t="shared" si="1081"/>
        <v>3.2190086324809207E-15</v>
      </c>
      <c r="AF16822">
        <f t="shared" si="1079"/>
        <v>2.0086613866680934E-12</v>
      </c>
      <c r="AG16822">
        <f t="shared" si="1080"/>
        <v>5.4143725198329087E-11</v>
      </c>
    </row>
    <row r="16823" spans="30:33" x14ac:dyDescent="0.2">
      <c r="AD16823">
        <f t="shared" si="1078"/>
        <v>16821</v>
      </c>
      <c r="AE16823">
        <f t="shared" si="1081"/>
        <v>3.2138582186689511E-15</v>
      </c>
      <c r="AF16823">
        <f t="shared" si="1079"/>
        <v>2.0054475284494242E-12</v>
      </c>
      <c r="AG16823">
        <f t="shared" si="1080"/>
        <v>5.4060309096230427E-11</v>
      </c>
    </row>
    <row r="16824" spans="30:33" x14ac:dyDescent="0.2">
      <c r="AD16824">
        <f t="shared" si="1078"/>
        <v>16822</v>
      </c>
      <c r="AE16824">
        <f t="shared" si="1081"/>
        <v>3.2087160455190801E-15</v>
      </c>
      <c r="AF16824">
        <f t="shared" si="1079"/>
        <v>2.0022388124039052E-12</v>
      </c>
      <c r="AG16824">
        <f t="shared" si="1080"/>
        <v>5.3977021317721963E-11</v>
      </c>
    </row>
    <row r="16825" spans="30:33" x14ac:dyDescent="0.2">
      <c r="AD16825">
        <f t="shared" si="1078"/>
        <v>16823</v>
      </c>
      <c r="AE16825">
        <f t="shared" si="1081"/>
        <v>3.2035820998462497E-15</v>
      </c>
      <c r="AF16825">
        <f t="shared" si="1079"/>
        <v>1.999035230304059E-12</v>
      </c>
      <c r="AG16825">
        <f t="shared" si="1080"/>
        <v>5.3893861665713458E-11</v>
      </c>
    </row>
    <row r="16826" spans="30:33" x14ac:dyDescent="0.2">
      <c r="AD16826">
        <f t="shared" si="1078"/>
        <v>16824</v>
      </c>
      <c r="AE16826">
        <f t="shared" si="1081"/>
        <v>3.198456368486496E-15</v>
      </c>
      <c r="AF16826">
        <f t="shared" si="1079"/>
        <v>1.9958367739355723E-12</v>
      </c>
      <c r="AG16826">
        <f t="shared" si="1080"/>
        <v>5.3810829943416808E-11</v>
      </c>
    </row>
    <row r="16827" spans="30:33" x14ac:dyDescent="0.2">
      <c r="AD16827">
        <f t="shared" si="1078"/>
        <v>16825</v>
      </c>
      <c r="AE16827">
        <f t="shared" si="1081"/>
        <v>3.1933388382969173E-15</v>
      </c>
      <c r="AF16827">
        <f t="shared" si="1079"/>
        <v>1.9926434350972752E-12</v>
      </c>
      <c r="AG16827">
        <f t="shared" si="1080"/>
        <v>5.3727925954345637E-11</v>
      </c>
    </row>
    <row r="16828" spans="30:33" x14ac:dyDescent="0.2">
      <c r="AD16828">
        <f t="shared" si="1078"/>
        <v>16826</v>
      </c>
      <c r="AE16828">
        <f t="shared" si="1081"/>
        <v>3.188229496155642E-15</v>
      </c>
      <c r="AF16828">
        <f t="shared" si="1079"/>
        <v>1.9894552056011194E-12</v>
      </c>
      <c r="AG16828">
        <f t="shared" si="1080"/>
        <v>5.3645149502314831E-11</v>
      </c>
    </row>
    <row r="16829" spans="30:33" x14ac:dyDescent="0.2">
      <c r="AD16829">
        <f t="shared" si="1078"/>
        <v>16827</v>
      </c>
      <c r="AE16829">
        <f t="shared" si="1081"/>
        <v>3.1831283289617924E-15</v>
      </c>
      <c r="AF16829">
        <f t="shared" si="1079"/>
        <v>1.9862720772721575E-12</v>
      </c>
      <c r="AG16829">
        <f t="shared" si="1080"/>
        <v>5.3562500391440079E-11</v>
      </c>
    </row>
    <row r="16830" spans="30:33" x14ac:dyDescent="0.2">
      <c r="AD16830">
        <f t="shared" si="1078"/>
        <v>16828</v>
      </c>
      <c r="AE16830">
        <f t="shared" si="1081"/>
        <v>3.1780353236354536E-15</v>
      </c>
      <c r="AF16830">
        <f t="shared" si="1079"/>
        <v>1.9830940419485221E-12</v>
      </c>
      <c r="AG16830">
        <f t="shared" si="1080"/>
        <v>5.3479978426137414E-11</v>
      </c>
    </row>
    <row r="16831" spans="30:33" x14ac:dyDescent="0.2">
      <c r="AD16831">
        <f t="shared" si="1078"/>
        <v>16829</v>
      </c>
      <c r="AE16831">
        <f t="shared" si="1081"/>
        <v>3.1729504671176367E-15</v>
      </c>
      <c r="AF16831">
        <f t="shared" si="1079"/>
        <v>1.9799210914814042E-12</v>
      </c>
      <c r="AG16831">
        <f t="shared" si="1080"/>
        <v>5.3397583411122709E-11</v>
      </c>
    </row>
    <row r="16832" spans="30:33" x14ac:dyDescent="0.2">
      <c r="AD16832">
        <f t="shared" si="1078"/>
        <v>16830</v>
      </c>
      <c r="AE16832">
        <f t="shared" si="1081"/>
        <v>3.1678737463702483E-15</v>
      </c>
      <c r="AF16832">
        <f t="shared" si="1079"/>
        <v>1.9767532177350337E-12</v>
      </c>
      <c r="AG16832">
        <f t="shared" si="1080"/>
        <v>5.3315315151411281E-11</v>
      </c>
    </row>
    <row r="16833" spans="30:33" x14ac:dyDescent="0.2">
      <c r="AD16833">
        <f t="shared" si="1078"/>
        <v>16831</v>
      </c>
      <c r="AE16833">
        <f t="shared" si="1081"/>
        <v>3.1628051483760552E-15</v>
      </c>
      <c r="AF16833">
        <f t="shared" si="1079"/>
        <v>1.9735904125866574E-12</v>
      </c>
      <c r="AG16833">
        <f t="shared" si="1080"/>
        <v>5.3233173452317387E-11</v>
      </c>
    </row>
    <row r="16834" spans="30:33" x14ac:dyDescent="0.2">
      <c r="AD16834">
        <f t="shared" si="1078"/>
        <v>16832</v>
      </c>
      <c r="AE16834">
        <f t="shared" si="1081"/>
        <v>3.1577446601386532E-15</v>
      </c>
      <c r="AF16834">
        <f t="shared" si="1079"/>
        <v>1.9704326679265185E-12</v>
      </c>
      <c r="AG16834">
        <f t="shared" si="1080"/>
        <v>5.3151158119453813E-11</v>
      </c>
    </row>
    <row r="16835" spans="30:33" x14ac:dyDescent="0.2">
      <c r="AD16835">
        <f t="shared" si="1078"/>
        <v>16833</v>
      </c>
      <c r="AE16835">
        <f t="shared" si="1081"/>
        <v>3.1526922686824311E-15</v>
      </c>
      <c r="AF16835">
        <f t="shared" si="1079"/>
        <v>1.967279975657836E-12</v>
      </c>
      <c r="AG16835">
        <f t="shared" si="1080"/>
        <v>5.306926895873136E-11</v>
      </c>
    </row>
    <row r="16836" spans="30:33" x14ac:dyDescent="0.2">
      <c r="AD16836">
        <f t="shared" si="1078"/>
        <v>16834</v>
      </c>
      <c r="AE16836">
        <f t="shared" si="1081"/>
        <v>3.147647961052539E-15</v>
      </c>
      <c r="AF16836">
        <f t="shared" si="1079"/>
        <v>1.9641323276967834E-12</v>
      </c>
      <c r="AG16836">
        <f t="shared" si="1080"/>
        <v>5.2987505776358439E-11</v>
      </c>
    </row>
    <row r="16837" spans="30:33" x14ac:dyDescent="0.2">
      <c r="AD16837">
        <f t="shared" si="1078"/>
        <v>16835</v>
      </c>
      <c r="AE16837">
        <f t="shared" si="1081"/>
        <v>3.1426117243148551E-15</v>
      </c>
      <c r="AF16837">
        <f t="shared" si="1079"/>
        <v>1.9609897159724686E-12</v>
      </c>
      <c r="AG16837">
        <f t="shared" si="1080"/>
        <v>5.2905868378840585E-11</v>
      </c>
    </row>
    <row r="16838" spans="30:33" x14ac:dyDescent="0.2">
      <c r="AD16838">
        <f t="shared" si="1078"/>
        <v>16836</v>
      </c>
      <c r="AE16838">
        <f t="shared" si="1081"/>
        <v>3.1375835455559511E-15</v>
      </c>
      <c r="AF16838">
        <f t="shared" si="1079"/>
        <v>1.9578521324269124E-12</v>
      </c>
      <c r="AG16838">
        <f t="shared" si="1080"/>
        <v>5.282435657297999E-11</v>
      </c>
    </row>
    <row r="16839" spans="30:33" x14ac:dyDescent="0.2">
      <c r="AD16839">
        <f t="shared" si="1078"/>
        <v>16837</v>
      </c>
      <c r="AE16839">
        <f t="shared" si="1081"/>
        <v>3.1325634118830614E-15</v>
      </c>
      <c r="AF16839">
        <f t="shared" si="1079"/>
        <v>1.9547195690150293E-12</v>
      </c>
      <c r="AG16839">
        <f t="shared" si="1080"/>
        <v>5.2742970165875102E-11</v>
      </c>
    </row>
    <row r="16840" spans="30:33" x14ac:dyDescent="0.2">
      <c r="AD16840">
        <f t="shared" si="1078"/>
        <v>16838</v>
      </c>
      <c r="AE16840">
        <f t="shared" si="1081"/>
        <v>3.1275513104240485E-15</v>
      </c>
      <c r="AF16840">
        <f t="shared" si="1079"/>
        <v>1.9515920177046052E-12</v>
      </c>
      <c r="AG16840">
        <f t="shared" si="1080"/>
        <v>5.266170896492013E-11</v>
      </c>
    </row>
    <row r="16841" spans="30:33" x14ac:dyDescent="0.2">
      <c r="AD16841">
        <f t="shared" si="1078"/>
        <v>16839</v>
      </c>
      <c r="AE16841">
        <f t="shared" si="1081"/>
        <v>3.1225472283273699E-15</v>
      </c>
      <c r="AF16841">
        <f t="shared" si="1079"/>
        <v>1.9484694704762778E-12</v>
      </c>
      <c r="AG16841">
        <f t="shared" si="1080"/>
        <v>5.2580572777804581E-11</v>
      </c>
    </row>
    <row r="16842" spans="30:33" x14ac:dyDescent="0.2">
      <c r="AD16842">
        <f t="shared" si="1078"/>
        <v>16840</v>
      </c>
      <c r="AE16842">
        <f t="shared" si="1081"/>
        <v>3.1175511527620459E-15</v>
      </c>
      <c r="AF16842">
        <f t="shared" si="1079"/>
        <v>1.9453519193235157E-12</v>
      </c>
      <c r="AG16842">
        <f t="shared" si="1080"/>
        <v>5.249956141251285E-11</v>
      </c>
    </row>
    <row r="16843" spans="30:33" x14ac:dyDescent="0.2">
      <c r="AD16843">
        <f t="shared" si="1078"/>
        <v>16841</v>
      </c>
      <c r="AE16843">
        <f t="shared" si="1081"/>
        <v>3.1125630709176267E-15</v>
      </c>
      <c r="AF16843">
        <f t="shared" si="1079"/>
        <v>1.9422393562525981E-12</v>
      </c>
      <c r="AG16843">
        <f t="shared" si="1080"/>
        <v>5.2418674677323754E-11</v>
      </c>
    </row>
    <row r="16844" spans="30:33" x14ac:dyDescent="0.2">
      <c r="AD16844">
        <f t="shared" si="1078"/>
        <v>16842</v>
      </c>
      <c r="AE16844">
        <f t="shared" si="1081"/>
        <v>3.1075829700041582E-15</v>
      </c>
      <c r="AF16844">
        <f t="shared" si="1079"/>
        <v>1.939131773282594E-12</v>
      </c>
      <c r="AG16844">
        <f t="shared" si="1080"/>
        <v>5.2337912380810031E-11</v>
      </c>
    </row>
    <row r="16845" spans="30:33" x14ac:dyDescent="0.2">
      <c r="AD16845">
        <f t="shared" si="1078"/>
        <v>16843</v>
      </c>
      <c r="AE16845">
        <f t="shared" si="1081"/>
        <v>3.1026108372521517E-15</v>
      </c>
      <c r="AF16845">
        <f t="shared" si="1079"/>
        <v>1.9360291624453416E-12</v>
      </c>
      <c r="AG16845">
        <f t="shared" si="1080"/>
        <v>5.225727433183799E-11</v>
      </c>
    </row>
    <row r="16846" spans="30:33" x14ac:dyDescent="0.2">
      <c r="AD16846">
        <f t="shared" si="1078"/>
        <v>16844</v>
      </c>
      <c r="AE16846">
        <f t="shared" si="1081"/>
        <v>3.097646659912548E-15</v>
      </c>
      <c r="AF16846">
        <f t="shared" si="1079"/>
        <v>1.9329315157854289E-12</v>
      </c>
      <c r="AG16846">
        <f t="shared" si="1080"/>
        <v>5.2176760339566958E-11</v>
      </c>
    </row>
    <row r="16847" spans="30:33" x14ac:dyDescent="0.2">
      <c r="AD16847">
        <f t="shared" si="1078"/>
        <v>16845</v>
      </c>
      <c r="AE16847">
        <f t="shared" si="1081"/>
        <v>3.0926904252566875E-15</v>
      </c>
      <c r="AF16847">
        <f t="shared" si="1079"/>
        <v>1.929838825360172E-12</v>
      </c>
      <c r="AG16847">
        <f t="shared" si="1080"/>
        <v>5.2096370213448902E-11</v>
      </c>
    </row>
    <row r="16848" spans="30:33" x14ac:dyDescent="0.2">
      <c r="AD16848">
        <f t="shared" ref="AD16848:AD16911" si="1082">AD16847+1</f>
        <v>16846</v>
      </c>
      <c r="AE16848">
        <f t="shared" si="1081"/>
        <v>3.0877421205762767E-15</v>
      </c>
      <c r="AF16848">
        <f t="shared" ref="AF16848:AF16911" si="1083">AF16847*$AF$3</f>
        <v>1.9267510832395956E-12</v>
      </c>
      <c r="AG16848">
        <f t="shared" ref="AG16848:AG16911" si="1084">AD16848*AE16848</f>
        <v>5.2016103763227956E-11</v>
      </c>
    </row>
    <row r="16849" spans="30:33" x14ac:dyDescent="0.2">
      <c r="AD16849">
        <f t="shared" si="1082"/>
        <v>16847</v>
      </c>
      <c r="AE16849">
        <f t="shared" si="1081"/>
        <v>3.0828017331833543E-15</v>
      </c>
      <c r="AF16849">
        <f t="shared" si="1083"/>
        <v>1.9236682815064123E-12</v>
      </c>
      <c r="AG16849">
        <f t="shared" si="1084"/>
        <v>5.1935960798939973E-11</v>
      </c>
    </row>
    <row r="16850" spans="30:33" x14ac:dyDescent="0.2">
      <c r="AD16850">
        <f t="shared" si="1082"/>
        <v>16848</v>
      </c>
      <c r="AE16850">
        <f t="shared" si="1081"/>
        <v>3.0778692504102611E-15</v>
      </c>
      <c r="AF16850">
        <f t="shared" si="1083"/>
        <v>1.9205904122560022E-12</v>
      </c>
      <c r="AG16850">
        <f t="shared" si="1084"/>
        <v>5.1855941130912077E-11</v>
      </c>
    </row>
    <row r="16851" spans="30:33" x14ac:dyDescent="0.2">
      <c r="AD16851">
        <f t="shared" si="1082"/>
        <v>16849</v>
      </c>
      <c r="AE16851">
        <f t="shared" ref="AE16851:AE16914" si="1085">AF16850*$AE$3</f>
        <v>3.0729446596096047E-15</v>
      </c>
      <c r="AF16851">
        <f t="shared" si="1083"/>
        <v>1.9175174675963925E-12</v>
      </c>
      <c r="AG16851">
        <f t="shared" si="1084"/>
        <v>5.1776044569762231E-11</v>
      </c>
    </row>
    <row r="16852" spans="30:33" x14ac:dyDescent="0.2">
      <c r="AD16852">
        <f t="shared" si="1082"/>
        <v>16850</v>
      </c>
      <c r="AE16852">
        <f t="shared" si="1085"/>
        <v>3.0680279481542294E-15</v>
      </c>
      <c r="AF16852">
        <f t="shared" si="1083"/>
        <v>1.914449439648238E-12</v>
      </c>
      <c r="AG16852">
        <f t="shared" si="1084"/>
        <v>5.1696270926398767E-11</v>
      </c>
    </row>
    <row r="16853" spans="30:33" x14ac:dyDescent="0.2">
      <c r="AD16853">
        <f t="shared" si="1082"/>
        <v>16851</v>
      </c>
      <c r="AE16853">
        <f t="shared" si="1085"/>
        <v>3.0631191034371823E-15</v>
      </c>
      <c r="AF16853">
        <f t="shared" si="1083"/>
        <v>1.9113863205448007E-12</v>
      </c>
      <c r="AG16853">
        <f t="shared" si="1084"/>
        <v>5.1616620012019961E-11</v>
      </c>
    </row>
    <row r="16854" spans="30:33" x14ac:dyDescent="0.2">
      <c r="AD16854">
        <f t="shared" si="1082"/>
        <v>16852</v>
      </c>
      <c r="AE16854">
        <f t="shared" si="1085"/>
        <v>3.0582181128716826E-15</v>
      </c>
      <c r="AF16854">
        <f t="shared" si="1083"/>
        <v>1.9083281024319291E-12</v>
      </c>
      <c r="AG16854">
        <f t="shared" si="1084"/>
        <v>5.1537091638113593E-11</v>
      </c>
    </row>
    <row r="16855" spans="30:33" x14ac:dyDescent="0.2">
      <c r="AD16855">
        <f t="shared" si="1082"/>
        <v>16853</v>
      </c>
      <c r="AE16855">
        <f t="shared" si="1085"/>
        <v>3.0533249638910879E-15</v>
      </c>
      <c r="AF16855">
        <f t="shared" si="1083"/>
        <v>1.9052747774680379E-12</v>
      </c>
      <c r="AG16855">
        <f t="shared" si="1084"/>
        <v>5.1457685616456504E-11</v>
      </c>
    </row>
    <row r="16856" spans="30:33" x14ac:dyDescent="0.2">
      <c r="AD16856">
        <f t="shared" si="1082"/>
        <v>16854</v>
      </c>
      <c r="AE16856">
        <f t="shared" si="1085"/>
        <v>3.0484396439488621E-15</v>
      </c>
      <c r="AF16856">
        <f t="shared" si="1083"/>
        <v>1.9022263378240888E-12</v>
      </c>
      <c r="AG16856">
        <f t="shared" si="1084"/>
        <v>5.1378401759114119E-11</v>
      </c>
    </row>
    <row r="16857" spans="30:33" x14ac:dyDescent="0.2">
      <c r="AD16857">
        <f t="shared" si="1082"/>
        <v>16855</v>
      </c>
      <c r="AE16857">
        <f t="shared" si="1085"/>
        <v>3.0435621405185432E-15</v>
      </c>
      <c r="AF16857">
        <f t="shared" si="1083"/>
        <v>1.8991827756835702E-12</v>
      </c>
      <c r="AG16857">
        <f t="shared" si="1084"/>
        <v>5.1299239878440045E-11</v>
      </c>
    </row>
    <row r="16858" spans="30:33" x14ac:dyDescent="0.2">
      <c r="AD16858">
        <f t="shared" si="1082"/>
        <v>16856</v>
      </c>
      <c r="AE16858">
        <f t="shared" si="1085"/>
        <v>3.0386924410937139E-15</v>
      </c>
      <c r="AF16858">
        <f t="shared" si="1083"/>
        <v>1.8961440832424763E-12</v>
      </c>
      <c r="AG16858">
        <f t="shared" si="1084"/>
        <v>5.1220199787075643E-11</v>
      </c>
    </row>
    <row r="16859" spans="30:33" x14ac:dyDescent="0.2">
      <c r="AD16859">
        <f t="shared" si="1082"/>
        <v>16857</v>
      </c>
      <c r="AE16859">
        <f t="shared" si="1085"/>
        <v>3.0338305331879634E-15</v>
      </c>
      <c r="AF16859">
        <f t="shared" si="1083"/>
        <v>1.8931102527092883E-12</v>
      </c>
      <c r="AG16859">
        <f t="shared" si="1084"/>
        <v>5.11412812979495E-11</v>
      </c>
    </row>
    <row r="16860" spans="30:33" x14ac:dyDescent="0.2">
      <c r="AD16860">
        <f t="shared" si="1082"/>
        <v>16858</v>
      </c>
      <c r="AE16860">
        <f t="shared" si="1085"/>
        <v>3.0289764043348625E-15</v>
      </c>
      <c r="AF16860">
        <f t="shared" si="1083"/>
        <v>1.8900812763049532E-12</v>
      </c>
      <c r="AG16860">
        <f t="shared" si="1084"/>
        <v>5.1062484224277113E-11</v>
      </c>
    </row>
    <row r="16861" spans="30:33" x14ac:dyDescent="0.2">
      <c r="AD16861">
        <f t="shared" si="1082"/>
        <v>16859</v>
      </c>
      <c r="AE16861">
        <f t="shared" si="1085"/>
        <v>3.0241300420879264E-15</v>
      </c>
      <c r="AF16861">
        <f t="shared" si="1083"/>
        <v>1.8870571462628653E-12</v>
      </c>
      <c r="AG16861">
        <f t="shared" si="1084"/>
        <v>5.098380837956035E-11</v>
      </c>
    </row>
    <row r="16862" spans="30:33" x14ac:dyDescent="0.2">
      <c r="AD16862">
        <f t="shared" si="1082"/>
        <v>16860</v>
      </c>
      <c r="AE16862">
        <f t="shared" si="1085"/>
        <v>3.0192914340205857E-15</v>
      </c>
      <c r="AF16862">
        <f t="shared" si="1083"/>
        <v>1.8840378548288446E-12</v>
      </c>
      <c r="AG16862">
        <f t="shared" si="1084"/>
        <v>5.0905253577587078E-11</v>
      </c>
    </row>
    <row r="16863" spans="30:33" x14ac:dyDescent="0.2">
      <c r="AD16863">
        <f t="shared" si="1082"/>
        <v>16861</v>
      </c>
      <c r="AE16863">
        <f t="shared" si="1085"/>
        <v>3.0144605677261526E-15</v>
      </c>
      <c r="AF16863">
        <f t="shared" si="1083"/>
        <v>1.8810233942611186E-12</v>
      </c>
      <c r="AG16863">
        <f t="shared" si="1084"/>
        <v>5.0826819632430656E-11</v>
      </c>
    </row>
    <row r="16864" spans="30:33" x14ac:dyDescent="0.2">
      <c r="AD16864">
        <f t="shared" si="1082"/>
        <v>16862</v>
      </c>
      <c r="AE16864">
        <f t="shared" si="1085"/>
        <v>3.009637430817791E-15</v>
      </c>
      <c r="AF16864">
        <f t="shared" si="1083"/>
        <v>1.8780137568303007E-12</v>
      </c>
      <c r="AG16864">
        <f t="shared" si="1084"/>
        <v>5.074850635844959E-11</v>
      </c>
    </row>
    <row r="16865" spans="30:33" x14ac:dyDescent="0.2">
      <c r="AD16865">
        <f t="shared" si="1082"/>
        <v>16863</v>
      </c>
      <c r="AE16865">
        <f t="shared" si="1085"/>
        <v>3.0048220109284824E-15</v>
      </c>
      <c r="AF16865">
        <f t="shared" si="1083"/>
        <v>1.8750089348193721E-12</v>
      </c>
      <c r="AG16865">
        <f t="shared" si="1084"/>
        <v>5.0670313570286998E-11</v>
      </c>
    </row>
    <row r="16866" spans="30:33" x14ac:dyDescent="0.2">
      <c r="AD16866">
        <f t="shared" si="1082"/>
        <v>16864</v>
      </c>
      <c r="AE16866">
        <f t="shared" si="1085"/>
        <v>3.0000142957109968E-15</v>
      </c>
      <c r="AF16866">
        <f t="shared" si="1083"/>
        <v>1.8720089205236608E-12</v>
      </c>
      <c r="AG16866">
        <f t="shared" si="1084"/>
        <v>5.0592241082870247E-11</v>
      </c>
    </row>
    <row r="16867" spans="30:33" x14ac:dyDescent="0.2">
      <c r="AD16867">
        <f t="shared" si="1082"/>
        <v>16865</v>
      </c>
      <c r="AE16867">
        <f t="shared" si="1085"/>
        <v>2.9952142728378585E-15</v>
      </c>
      <c r="AF16867">
        <f t="shared" si="1083"/>
        <v>1.869013706250823E-12</v>
      </c>
      <c r="AG16867">
        <f t="shared" si="1084"/>
        <v>5.0514288711410484E-11</v>
      </c>
    </row>
    <row r="16868" spans="30:33" x14ac:dyDescent="0.2">
      <c r="AD16868">
        <f t="shared" si="1082"/>
        <v>16866</v>
      </c>
      <c r="AE16868">
        <f t="shared" si="1085"/>
        <v>2.990421930001318E-15</v>
      </c>
      <c r="AF16868">
        <f t="shared" si="1083"/>
        <v>1.8660232843208214E-12</v>
      </c>
      <c r="AG16868">
        <f t="shared" si="1084"/>
        <v>5.0436456271402229E-11</v>
      </c>
    </row>
    <row r="16869" spans="30:33" x14ac:dyDescent="0.2">
      <c r="AD16869">
        <f t="shared" si="1082"/>
        <v>16867</v>
      </c>
      <c r="AE16869">
        <f t="shared" si="1085"/>
        <v>2.9856372549133155E-15</v>
      </c>
      <c r="AF16869">
        <f t="shared" si="1083"/>
        <v>1.8630376470659079E-12</v>
      </c>
      <c r="AG16869">
        <f t="shared" si="1084"/>
        <v>5.0358743578622893E-11</v>
      </c>
    </row>
    <row r="16870" spans="30:33" x14ac:dyDescent="0.2">
      <c r="AD16870">
        <f t="shared" si="1082"/>
        <v>16868</v>
      </c>
      <c r="AE16870">
        <f t="shared" si="1085"/>
        <v>2.9808602353054541E-15</v>
      </c>
      <c r="AF16870">
        <f t="shared" si="1083"/>
        <v>1.8600567868306023E-12</v>
      </c>
      <c r="AG16870">
        <f t="shared" si="1084"/>
        <v>5.0281150449132401E-11</v>
      </c>
    </row>
    <row r="16871" spans="30:33" x14ac:dyDescent="0.2">
      <c r="AD16871">
        <f t="shared" si="1082"/>
        <v>16869</v>
      </c>
      <c r="AE16871">
        <f t="shared" si="1085"/>
        <v>2.9760908589289652E-15</v>
      </c>
      <c r="AF16871">
        <f t="shared" si="1083"/>
        <v>1.8570806959716732E-12</v>
      </c>
      <c r="AG16871">
        <f t="shared" si="1084"/>
        <v>5.0203676699272712E-11</v>
      </c>
    </row>
    <row r="16872" spans="30:33" x14ac:dyDescent="0.2">
      <c r="AD16872">
        <f t="shared" si="1082"/>
        <v>16870</v>
      </c>
      <c r="AE16872">
        <f t="shared" si="1085"/>
        <v>2.9713291135546785E-15</v>
      </c>
      <c r="AF16872">
        <f t="shared" si="1083"/>
        <v>1.8541093668581183E-12</v>
      </c>
      <c r="AG16872">
        <f t="shared" si="1084"/>
        <v>5.0126322145667426E-11</v>
      </c>
    </row>
    <row r="16873" spans="30:33" x14ac:dyDescent="0.2">
      <c r="AD16873">
        <f t="shared" si="1082"/>
        <v>16871</v>
      </c>
      <c r="AE16873">
        <f t="shared" si="1085"/>
        <v>2.9665749869729907E-15</v>
      </c>
      <c r="AF16873">
        <f t="shared" si="1083"/>
        <v>1.8511427918711452E-12</v>
      </c>
      <c r="AG16873">
        <f t="shared" si="1084"/>
        <v>5.0049086605221326E-11</v>
      </c>
    </row>
    <row r="16874" spans="30:33" x14ac:dyDescent="0.2">
      <c r="AD16874">
        <f t="shared" si="1082"/>
        <v>16872</v>
      </c>
      <c r="AE16874">
        <f t="shared" si="1085"/>
        <v>2.9618284669938338E-15</v>
      </c>
      <c r="AF16874">
        <f t="shared" si="1083"/>
        <v>1.8481809634041513E-12</v>
      </c>
      <c r="AG16874">
        <f t="shared" si="1084"/>
        <v>4.9971969895119963E-11</v>
      </c>
    </row>
    <row r="16875" spans="30:33" x14ac:dyDescent="0.2">
      <c r="AD16875">
        <f t="shared" si="1082"/>
        <v>16873</v>
      </c>
      <c r="AE16875">
        <f t="shared" si="1085"/>
        <v>2.9570895414466433E-15</v>
      </c>
      <c r="AF16875">
        <f t="shared" si="1083"/>
        <v>1.8452238738627045E-12</v>
      </c>
      <c r="AG16875">
        <f t="shared" si="1084"/>
        <v>4.9894971832829211E-11</v>
      </c>
    </row>
    <row r="16876" spans="30:33" x14ac:dyDescent="0.2">
      <c r="AD16876">
        <f t="shared" si="1082"/>
        <v>16874</v>
      </c>
      <c r="AE16876">
        <f t="shared" si="1085"/>
        <v>2.9523581981803287E-15</v>
      </c>
      <c r="AF16876">
        <f t="shared" si="1083"/>
        <v>1.8422715156645241E-12</v>
      </c>
      <c r="AG16876">
        <f t="shared" si="1084"/>
        <v>4.9818092236094866E-11</v>
      </c>
    </row>
    <row r="16877" spans="30:33" x14ac:dyDescent="0.2">
      <c r="AD16877">
        <f t="shared" si="1082"/>
        <v>16875</v>
      </c>
      <c r="AE16877">
        <f t="shared" si="1085"/>
        <v>2.9476344250632399E-15</v>
      </c>
      <c r="AF16877">
        <f t="shared" si="1083"/>
        <v>1.8393238812394606E-12</v>
      </c>
      <c r="AG16877">
        <f t="shared" si="1084"/>
        <v>4.9741330922942174E-11</v>
      </c>
    </row>
    <row r="16878" spans="30:33" x14ac:dyDescent="0.2">
      <c r="AD16878">
        <f t="shared" si="1082"/>
        <v>16876</v>
      </c>
      <c r="AE16878">
        <f t="shared" si="1085"/>
        <v>2.9429182099831385E-15</v>
      </c>
      <c r="AF16878">
        <f t="shared" si="1083"/>
        <v>1.8363809630294772E-12</v>
      </c>
      <c r="AG16878">
        <f t="shared" si="1084"/>
        <v>4.9664687711675449E-11</v>
      </c>
    </row>
    <row r="16879" spans="30:33" x14ac:dyDescent="0.2">
      <c r="AD16879">
        <f t="shared" si="1082"/>
        <v>16877</v>
      </c>
      <c r="AE16879">
        <f t="shared" si="1085"/>
        <v>2.938209540847165E-15</v>
      </c>
      <c r="AF16879">
        <f t="shared" si="1083"/>
        <v>1.8334427534886301E-12</v>
      </c>
      <c r="AG16879">
        <f t="shared" si="1084"/>
        <v>4.9588162420877605E-11</v>
      </c>
    </row>
    <row r="16880" spans="30:33" x14ac:dyDescent="0.2">
      <c r="AD16880">
        <f t="shared" si="1082"/>
        <v>16878</v>
      </c>
      <c r="AE16880">
        <f t="shared" si="1085"/>
        <v>2.9335084055818095E-15</v>
      </c>
      <c r="AF16880">
        <f t="shared" si="1083"/>
        <v>1.8305092450830482E-12</v>
      </c>
      <c r="AG16880">
        <f t="shared" si="1084"/>
        <v>4.9511754869409782E-11</v>
      </c>
    </row>
    <row r="16881" spans="30:33" x14ac:dyDescent="0.2">
      <c r="AD16881">
        <f t="shared" si="1082"/>
        <v>16879</v>
      </c>
      <c r="AE16881">
        <f t="shared" si="1085"/>
        <v>2.9288147921328786E-15</v>
      </c>
      <c r="AF16881">
        <f t="shared" si="1083"/>
        <v>1.8275804302909154E-12</v>
      </c>
      <c r="AG16881">
        <f t="shared" si="1084"/>
        <v>4.9435464876410859E-11</v>
      </c>
    </row>
    <row r="16882" spans="30:33" x14ac:dyDescent="0.2">
      <c r="AD16882">
        <f t="shared" si="1082"/>
        <v>16880</v>
      </c>
      <c r="AE16882">
        <f t="shared" si="1085"/>
        <v>2.9241286884654658E-15</v>
      </c>
      <c r="AF16882">
        <f t="shared" si="1083"/>
        <v>1.8246563016024499E-12</v>
      </c>
      <c r="AG16882">
        <f t="shared" si="1084"/>
        <v>4.9359292261297066E-11</v>
      </c>
    </row>
    <row r="16883" spans="30:33" x14ac:dyDescent="0.2">
      <c r="AD16883">
        <f t="shared" si="1082"/>
        <v>16881</v>
      </c>
      <c r="AE16883">
        <f t="shared" si="1085"/>
        <v>2.9194500825639211E-15</v>
      </c>
      <c r="AF16883">
        <f t="shared" si="1083"/>
        <v>1.8217368515198859E-12</v>
      </c>
      <c r="AG16883">
        <f t="shared" si="1084"/>
        <v>4.9283236843761555E-11</v>
      </c>
    </row>
    <row r="16884" spans="30:33" x14ac:dyDescent="0.2">
      <c r="AD16884">
        <f t="shared" si="1082"/>
        <v>16882</v>
      </c>
      <c r="AE16884">
        <f t="shared" si="1085"/>
        <v>2.9147789624318185E-15</v>
      </c>
      <c r="AF16884">
        <f t="shared" si="1083"/>
        <v>1.8188220725574539E-12</v>
      </c>
      <c r="AG16884">
        <f t="shared" si="1084"/>
        <v>4.920729844377396E-11</v>
      </c>
    </row>
    <row r="16885" spans="30:33" x14ac:dyDescent="0.2">
      <c r="AD16885">
        <f t="shared" si="1082"/>
        <v>16883</v>
      </c>
      <c r="AE16885">
        <f t="shared" si="1085"/>
        <v>2.9101153160919276E-15</v>
      </c>
      <c r="AF16885">
        <f t="shared" si="1083"/>
        <v>1.8159119572413618E-12</v>
      </c>
      <c r="AG16885">
        <f t="shared" si="1084"/>
        <v>4.9131476881580011E-11</v>
      </c>
    </row>
    <row r="16886" spans="30:33" x14ac:dyDescent="0.2">
      <c r="AD16886">
        <f t="shared" si="1082"/>
        <v>16884</v>
      </c>
      <c r="AE16886">
        <f t="shared" si="1085"/>
        <v>2.9054591315861802E-15</v>
      </c>
      <c r="AF16886">
        <f t="shared" si="1083"/>
        <v>1.8130064981097755E-12</v>
      </c>
      <c r="AG16886">
        <f t="shared" si="1084"/>
        <v>4.9055771977701064E-11</v>
      </c>
    </row>
    <row r="16887" spans="30:33" x14ac:dyDescent="0.2">
      <c r="AD16887">
        <f t="shared" si="1082"/>
        <v>16885</v>
      </c>
      <c r="AE16887">
        <f t="shared" si="1085"/>
        <v>2.900810396975642E-15</v>
      </c>
      <c r="AF16887">
        <f t="shared" si="1083"/>
        <v>1.8101056877127999E-12</v>
      </c>
      <c r="AG16887">
        <f t="shared" si="1084"/>
        <v>4.8980183552933718E-11</v>
      </c>
    </row>
    <row r="16888" spans="30:33" x14ac:dyDescent="0.2">
      <c r="AD16888">
        <f t="shared" si="1082"/>
        <v>16886</v>
      </c>
      <c r="AE16888">
        <f t="shared" si="1085"/>
        <v>2.8961691003404811E-15</v>
      </c>
      <c r="AF16888">
        <f t="shared" si="1083"/>
        <v>1.8072095186124593E-12</v>
      </c>
      <c r="AG16888">
        <f t="shared" si="1084"/>
        <v>4.8904711428349366E-11</v>
      </c>
    </row>
    <row r="16889" spans="30:33" x14ac:dyDescent="0.2">
      <c r="AD16889">
        <f t="shared" si="1082"/>
        <v>16887</v>
      </c>
      <c r="AE16889">
        <f t="shared" si="1085"/>
        <v>2.8915352297799363E-15</v>
      </c>
      <c r="AF16889">
        <f t="shared" si="1083"/>
        <v>1.8043179833826792E-12</v>
      </c>
      <c r="AG16889">
        <f t="shared" si="1084"/>
        <v>4.8829355425293784E-11</v>
      </c>
    </row>
    <row r="16890" spans="30:33" x14ac:dyDescent="0.2">
      <c r="AD16890">
        <f t="shared" si="1082"/>
        <v>16888</v>
      </c>
      <c r="AE16890">
        <f t="shared" si="1085"/>
        <v>2.8869087734122881E-15</v>
      </c>
      <c r="AF16890">
        <f t="shared" si="1083"/>
        <v>1.8014310746092668E-12</v>
      </c>
      <c r="AG16890">
        <f t="shared" si="1084"/>
        <v>4.8754115365386721E-11</v>
      </c>
    </row>
    <row r="16891" spans="30:33" x14ac:dyDescent="0.2">
      <c r="AD16891">
        <f t="shared" si="1082"/>
        <v>16889</v>
      </c>
      <c r="AE16891">
        <f t="shared" si="1085"/>
        <v>2.8822897193748283E-15</v>
      </c>
      <c r="AF16891">
        <f t="shared" si="1083"/>
        <v>1.7985487848898919E-12</v>
      </c>
      <c r="AG16891">
        <f t="shared" si="1084"/>
        <v>4.8678991070521476E-11</v>
      </c>
    </row>
    <row r="16892" spans="30:33" x14ac:dyDescent="0.2">
      <c r="AD16892">
        <f t="shared" si="1082"/>
        <v>16890</v>
      </c>
      <c r="AE16892">
        <f t="shared" si="1085"/>
        <v>2.8776780558238286E-15</v>
      </c>
      <c r="AF16892">
        <f t="shared" si="1083"/>
        <v>1.7956711068340681E-12</v>
      </c>
      <c r="AG16892">
        <f t="shared" si="1084"/>
        <v>4.8603982362864467E-11</v>
      </c>
    </row>
    <row r="16893" spans="30:33" x14ac:dyDescent="0.2">
      <c r="AD16893">
        <f t="shared" si="1082"/>
        <v>16891</v>
      </c>
      <c r="AE16893">
        <f t="shared" si="1085"/>
        <v>2.8730737709345103E-15</v>
      </c>
      <c r="AF16893">
        <f t="shared" si="1083"/>
        <v>1.7927980330631335E-12</v>
      </c>
      <c r="AG16893">
        <f t="shared" si="1084"/>
        <v>4.8529089064854815E-11</v>
      </c>
    </row>
    <row r="16894" spans="30:33" x14ac:dyDescent="0.2">
      <c r="AD16894">
        <f t="shared" si="1082"/>
        <v>16892</v>
      </c>
      <c r="AE16894">
        <f t="shared" si="1085"/>
        <v>2.8684768529010149E-15</v>
      </c>
      <c r="AF16894">
        <f t="shared" si="1083"/>
        <v>1.7899295562102325E-12</v>
      </c>
      <c r="AG16894">
        <f t="shared" si="1084"/>
        <v>4.8454310999203941E-11</v>
      </c>
    </row>
    <row r="16895" spans="30:33" x14ac:dyDescent="0.2">
      <c r="AD16895">
        <f t="shared" si="1082"/>
        <v>16893</v>
      </c>
      <c r="AE16895">
        <f t="shared" si="1085"/>
        <v>2.8638872899363734E-15</v>
      </c>
      <c r="AF16895">
        <f t="shared" si="1083"/>
        <v>1.7870656689202961E-12</v>
      </c>
      <c r="AG16895">
        <f t="shared" si="1084"/>
        <v>4.8379647988895154E-11</v>
      </c>
    </row>
    <row r="16896" spans="30:33" x14ac:dyDescent="0.2">
      <c r="AD16896">
        <f t="shared" si="1082"/>
        <v>16894</v>
      </c>
      <c r="AE16896">
        <f t="shared" si="1085"/>
        <v>2.8593050702724749E-15</v>
      </c>
      <c r="AF16896">
        <f t="shared" si="1083"/>
        <v>1.7842063638500236E-12</v>
      </c>
      <c r="AG16896">
        <f t="shared" si="1084"/>
        <v>4.8305099857183191E-11</v>
      </c>
    </row>
    <row r="16897" spans="30:33" x14ac:dyDescent="0.2">
      <c r="AD16897">
        <f t="shared" si="1082"/>
        <v>16895</v>
      </c>
      <c r="AE16897">
        <f t="shared" si="1085"/>
        <v>2.8547301821600389E-15</v>
      </c>
      <c r="AF16897">
        <f t="shared" si="1083"/>
        <v>1.7813516336678635E-12</v>
      </c>
      <c r="AG16897">
        <f t="shared" si="1084"/>
        <v>4.8230666427593855E-11</v>
      </c>
    </row>
    <row r="16898" spans="30:33" x14ac:dyDescent="0.2">
      <c r="AD16898">
        <f t="shared" si="1082"/>
        <v>16896</v>
      </c>
      <c r="AE16898">
        <f t="shared" si="1085"/>
        <v>2.850162613868583E-15</v>
      </c>
      <c r="AF16898">
        <f t="shared" si="1083"/>
        <v>1.7785014710539949E-12</v>
      </c>
      <c r="AG16898">
        <f t="shared" si="1084"/>
        <v>4.8156347523923582E-11</v>
      </c>
    </row>
    <row r="16899" spans="30:33" x14ac:dyDescent="0.2">
      <c r="AD16899">
        <f t="shared" si="1082"/>
        <v>16897</v>
      </c>
      <c r="AE16899">
        <f t="shared" si="1085"/>
        <v>2.8456023536863931E-15</v>
      </c>
      <c r="AF16899">
        <f t="shared" si="1083"/>
        <v>1.7756558687003083E-12</v>
      </c>
      <c r="AG16899">
        <f t="shared" si="1084"/>
        <v>4.8082142970238985E-11</v>
      </c>
    </row>
    <row r="16900" spans="30:33" x14ac:dyDescent="0.2">
      <c r="AD16900">
        <f t="shared" si="1082"/>
        <v>16898</v>
      </c>
      <c r="AE16900">
        <f t="shared" si="1085"/>
        <v>2.8410493899204947E-15</v>
      </c>
      <c r="AF16900">
        <f t="shared" si="1083"/>
        <v>1.7728148193103878E-12</v>
      </c>
      <c r="AG16900">
        <f t="shared" si="1084"/>
        <v>4.8008052590876519E-11</v>
      </c>
    </row>
    <row r="16901" spans="30:33" x14ac:dyDescent="0.2">
      <c r="AD16901">
        <f t="shared" si="1082"/>
        <v>16899</v>
      </c>
      <c r="AE16901">
        <f t="shared" si="1085"/>
        <v>2.8365037108966216E-15</v>
      </c>
      <c r="AF16901">
        <f t="shared" si="1083"/>
        <v>1.7699783155994911E-12</v>
      </c>
      <c r="AG16901">
        <f t="shared" si="1084"/>
        <v>4.7934076210442008E-11</v>
      </c>
    </row>
    <row r="16902" spans="30:33" x14ac:dyDescent="0.2">
      <c r="AD16902">
        <f t="shared" si="1082"/>
        <v>16900</v>
      </c>
      <c r="AE16902">
        <f t="shared" si="1085"/>
        <v>2.8319653049591869E-15</v>
      </c>
      <c r="AF16902">
        <f t="shared" si="1083"/>
        <v>1.7671463502945319E-12</v>
      </c>
      <c r="AG16902">
        <f t="shared" si="1084"/>
        <v>4.7860213653810261E-11</v>
      </c>
    </row>
    <row r="16903" spans="30:33" x14ac:dyDescent="0.2">
      <c r="AD16903">
        <f t="shared" si="1082"/>
        <v>16901</v>
      </c>
      <c r="AE16903">
        <f t="shared" si="1085"/>
        <v>2.8274341604712524E-15</v>
      </c>
      <c r="AF16903">
        <f t="shared" si="1083"/>
        <v>1.7643189161340606E-12</v>
      </c>
      <c r="AG16903">
        <f t="shared" si="1084"/>
        <v>4.778646474612464E-11</v>
      </c>
    </row>
    <row r="16904" spans="30:33" x14ac:dyDescent="0.2">
      <c r="AD16904">
        <f t="shared" si="1082"/>
        <v>16902</v>
      </c>
      <c r="AE16904">
        <f t="shared" si="1085"/>
        <v>2.8229102658144984E-15</v>
      </c>
      <c r="AF16904">
        <f t="shared" si="1083"/>
        <v>1.7614960058682461E-12</v>
      </c>
      <c r="AG16904">
        <f t="shared" si="1084"/>
        <v>4.771282931279665E-11</v>
      </c>
    </row>
    <row r="16905" spans="30:33" x14ac:dyDescent="0.2">
      <c r="AD16905">
        <f t="shared" si="1082"/>
        <v>16903</v>
      </c>
      <c r="AE16905">
        <f t="shared" si="1085"/>
        <v>2.818393609389195E-15</v>
      </c>
      <c r="AF16905">
        <f t="shared" si="1083"/>
        <v>1.7586776122588568E-12</v>
      </c>
      <c r="AG16905">
        <f t="shared" si="1084"/>
        <v>4.7639307179505564E-11</v>
      </c>
    </row>
    <row r="16906" spans="30:33" x14ac:dyDescent="0.2">
      <c r="AD16906">
        <f t="shared" si="1082"/>
        <v>16904</v>
      </c>
      <c r="AE16906">
        <f t="shared" si="1085"/>
        <v>2.8138841796141724E-15</v>
      </c>
      <c r="AF16906">
        <f t="shared" si="1083"/>
        <v>1.7558637280792425E-12</v>
      </c>
      <c r="AG16906">
        <f t="shared" si="1084"/>
        <v>4.7565898172197969E-11</v>
      </c>
    </row>
    <row r="16907" spans="30:33" x14ac:dyDescent="0.2">
      <c r="AD16907">
        <f t="shared" si="1082"/>
        <v>16905</v>
      </c>
      <c r="AE16907">
        <f t="shared" si="1085"/>
        <v>2.8093819649267893E-15</v>
      </c>
      <c r="AF16907">
        <f t="shared" si="1083"/>
        <v>1.7530543461143156E-12</v>
      </c>
      <c r="AG16907">
        <f t="shared" si="1084"/>
        <v>4.7492602117087375E-11</v>
      </c>
    </row>
    <row r="16908" spans="30:33" x14ac:dyDescent="0.2">
      <c r="AD16908">
        <f t="shared" si="1082"/>
        <v>16906</v>
      </c>
      <c r="AE16908">
        <f t="shared" si="1085"/>
        <v>2.8048869537829062E-15</v>
      </c>
      <c r="AF16908">
        <f t="shared" si="1083"/>
        <v>1.7502494591605326E-12</v>
      </c>
      <c r="AG16908">
        <f t="shared" si="1084"/>
        <v>4.7419418840653811E-11</v>
      </c>
    </row>
    <row r="16909" spans="30:33" x14ac:dyDescent="0.2">
      <c r="AD16909">
        <f t="shared" si="1082"/>
        <v>16907</v>
      </c>
      <c r="AE16909">
        <f t="shared" si="1085"/>
        <v>2.8003991346568535E-15</v>
      </c>
      <c r="AF16909">
        <f t="shared" si="1083"/>
        <v>1.7474490600258756E-12</v>
      </c>
      <c r="AG16909">
        <f t="shared" si="1084"/>
        <v>4.7346348169643423E-11</v>
      </c>
    </row>
    <row r="16910" spans="30:33" x14ac:dyDescent="0.2">
      <c r="AD16910">
        <f t="shared" si="1082"/>
        <v>16908</v>
      </c>
      <c r="AE16910">
        <f t="shared" si="1085"/>
        <v>2.7959184960414023E-15</v>
      </c>
      <c r="AF16910">
        <f t="shared" si="1083"/>
        <v>1.7446531415298341E-12</v>
      </c>
      <c r="AG16910">
        <f t="shared" si="1084"/>
        <v>4.7273389931068029E-11</v>
      </c>
    </row>
    <row r="16911" spans="30:33" x14ac:dyDescent="0.2">
      <c r="AD16911">
        <f t="shared" si="1082"/>
        <v>16909</v>
      </c>
      <c r="AE16911">
        <f t="shared" si="1085"/>
        <v>2.7914450264477358E-15</v>
      </c>
      <c r="AF16911">
        <f t="shared" si="1083"/>
        <v>1.7418616965033864E-12</v>
      </c>
      <c r="AG16911">
        <f t="shared" si="1084"/>
        <v>4.7200543952204767E-11</v>
      </c>
    </row>
    <row r="16912" spans="30:33" x14ac:dyDescent="0.2">
      <c r="AD16912">
        <f t="shared" ref="AD16912:AD16975" si="1086">AD16911+1</f>
        <v>16910</v>
      </c>
      <c r="AE16912">
        <f t="shared" si="1085"/>
        <v>2.7869787144054194E-15</v>
      </c>
      <c r="AF16912">
        <f t="shared" ref="AF16912:AF16975" si="1087">AF16911*$AF$3</f>
        <v>1.7390747177889808E-12</v>
      </c>
      <c r="AG16912">
        <f t="shared" ref="AG16912:AG16975" si="1088">AD16912*AE16912</f>
        <v>4.7127810060595645E-11</v>
      </c>
    </row>
    <row r="16913" spans="30:33" x14ac:dyDescent="0.2">
      <c r="AD16913">
        <f t="shared" si="1086"/>
        <v>16911</v>
      </c>
      <c r="AE16913">
        <f t="shared" si="1085"/>
        <v>2.7825195484623706E-15</v>
      </c>
      <c r="AF16913">
        <f t="shared" si="1087"/>
        <v>1.7362921982405183E-12</v>
      </c>
      <c r="AG16913">
        <f t="shared" si="1088"/>
        <v>4.7055188084047151E-11</v>
      </c>
    </row>
    <row r="16914" spans="30:33" x14ac:dyDescent="0.2">
      <c r="AD16914">
        <f t="shared" si="1086"/>
        <v>16912</v>
      </c>
      <c r="AE16914">
        <f t="shared" si="1085"/>
        <v>2.7780675171848306E-15</v>
      </c>
      <c r="AF16914">
        <f t="shared" si="1087"/>
        <v>1.7335141307233335E-12</v>
      </c>
      <c r="AG16914">
        <f t="shared" si="1088"/>
        <v>4.6982677850629855E-11</v>
      </c>
    </row>
    <row r="16915" spans="30:33" x14ac:dyDescent="0.2">
      <c r="AD16915">
        <f t="shared" si="1086"/>
        <v>16913</v>
      </c>
      <c r="AE16915">
        <f t="shared" ref="AE16915:AE16978" si="1089">AF16914*$AE$3</f>
        <v>2.7736226091573347E-15</v>
      </c>
      <c r="AF16915">
        <f t="shared" si="1087"/>
        <v>1.730740508114176E-12</v>
      </c>
      <c r="AG16915">
        <f t="shared" si="1088"/>
        <v>4.6910279188678E-11</v>
      </c>
    </row>
    <row r="16916" spans="30:33" x14ac:dyDescent="0.2">
      <c r="AD16916">
        <f t="shared" si="1086"/>
        <v>16914</v>
      </c>
      <c r="AE16916">
        <f t="shared" si="1089"/>
        <v>2.7691848129826828E-15</v>
      </c>
      <c r="AF16916">
        <f t="shared" si="1087"/>
        <v>1.7279713233011933E-12</v>
      </c>
      <c r="AG16916">
        <f t="shared" si="1088"/>
        <v>4.6837991926789095E-11</v>
      </c>
    </row>
    <row r="16917" spans="30:33" x14ac:dyDescent="0.2">
      <c r="AD16917">
        <f t="shared" si="1086"/>
        <v>16915</v>
      </c>
      <c r="AE16917">
        <f t="shared" si="1089"/>
        <v>2.7647541172819106E-15</v>
      </c>
      <c r="AF16917">
        <f t="shared" si="1087"/>
        <v>1.7252065691839113E-12</v>
      </c>
      <c r="AG16917">
        <f t="shared" si="1088"/>
        <v>4.6765815893823515E-11</v>
      </c>
    </row>
    <row r="16918" spans="30:33" x14ac:dyDescent="0.2">
      <c r="AD16918">
        <f t="shared" si="1086"/>
        <v>16916</v>
      </c>
      <c r="AE16918">
        <f t="shared" si="1089"/>
        <v>2.7603305106942595E-15</v>
      </c>
      <c r="AF16918">
        <f t="shared" si="1087"/>
        <v>1.722446238673217E-12</v>
      </c>
      <c r="AG16918">
        <f t="shared" si="1088"/>
        <v>4.6693750918904094E-11</v>
      </c>
    </row>
    <row r="16919" spans="30:33" x14ac:dyDescent="0.2">
      <c r="AD16919">
        <f t="shared" si="1086"/>
        <v>16917</v>
      </c>
      <c r="AE16919">
        <f t="shared" si="1089"/>
        <v>2.7559139818771485E-15</v>
      </c>
      <c r="AF16919">
        <f t="shared" si="1087"/>
        <v>1.7196903246913398E-12</v>
      </c>
      <c r="AG16919">
        <f t="shared" si="1088"/>
        <v>4.6621796831415718E-11</v>
      </c>
    </row>
    <row r="16920" spans="30:33" x14ac:dyDescent="0.2">
      <c r="AD16920">
        <f t="shared" si="1086"/>
        <v>16918</v>
      </c>
      <c r="AE16920">
        <f t="shared" si="1089"/>
        <v>2.7515045195061449E-15</v>
      </c>
      <c r="AF16920">
        <f t="shared" si="1087"/>
        <v>1.7169388201718335E-12</v>
      </c>
      <c r="AG16920">
        <f t="shared" si="1088"/>
        <v>4.654995346100496E-11</v>
      </c>
    </row>
    <row r="16921" spans="30:33" x14ac:dyDescent="0.2">
      <c r="AD16921">
        <f t="shared" si="1086"/>
        <v>16919</v>
      </c>
      <c r="AE16921">
        <f t="shared" si="1089"/>
        <v>2.7471021122749349E-15</v>
      </c>
      <c r="AF16921">
        <f t="shared" si="1087"/>
        <v>1.7141917180595584E-12</v>
      </c>
      <c r="AG16921">
        <f t="shared" si="1088"/>
        <v>4.6478220637579621E-11</v>
      </c>
    </row>
    <row r="16922" spans="30:33" x14ac:dyDescent="0.2">
      <c r="AD16922">
        <f t="shared" si="1086"/>
        <v>16920</v>
      </c>
      <c r="AE16922">
        <f t="shared" si="1089"/>
        <v>2.7427067488952947E-15</v>
      </c>
      <c r="AF16922">
        <f t="shared" si="1087"/>
        <v>1.7114490113106631E-12</v>
      </c>
      <c r="AG16922">
        <f t="shared" si="1088"/>
        <v>4.6406598191308386E-11</v>
      </c>
    </row>
    <row r="16923" spans="30:33" x14ac:dyDescent="0.2">
      <c r="AD16923">
        <f t="shared" si="1086"/>
        <v>16921</v>
      </c>
      <c r="AE16923">
        <f t="shared" si="1089"/>
        <v>2.7383184180970622E-15</v>
      </c>
      <c r="AF16923">
        <f t="shared" si="1087"/>
        <v>1.708710692892566E-12</v>
      </c>
      <c r="AG16923">
        <f t="shared" si="1088"/>
        <v>4.6335085952620392E-11</v>
      </c>
    </row>
    <row r="16924" spans="30:33" x14ac:dyDescent="0.2">
      <c r="AD16924">
        <f t="shared" si="1086"/>
        <v>16922</v>
      </c>
      <c r="AE16924">
        <f t="shared" si="1089"/>
        <v>2.7339371086281067E-15</v>
      </c>
      <c r="AF16924">
        <f t="shared" si="1087"/>
        <v>1.7059767557839378E-12</v>
      </c>
      <c r="AG16924">
        <f t="shared" si="1088"/>
        <v>4.6263683752204823E-11</v>
      </c>
    </row>
    <row r="16925" spans="30:33" x14ac:dyDescent="0.2">
      <c r="AD16925">
        <f t="shared" si="1086"/>
        <v>16923</v>
      </c>
      <c r="AE16925">
        <f t="shared" si="1089"/>
        <v>2.7295628092543016E-15</v>
      </c>
      <c r="AF16925">
        <f t="shared" si="1087"/>
        <v>1.7032471929746834E-12</v>
      </c>
      <c r="AG16925">
        <f t="shared" si="1088"/>
        <v>4.6192391421010544E-11</v>
      </c>
    </row>
    <row r="16926" spans="30:33" x14ac:dyDescent="0.2">
      <c r="AD16926">
        <f t="shared" si="1086"/>
        <v>16924</v>
      </c>
      <c r="AE16926">
        <f t="shared" si="1089"/>
        <v>2.7251955087594947E-15</v>
      </c>
      <c r="AF16926">
        <f t="shared" si="1087"/>
        <v>1.7005219974659238E-12</v>
      </c>
      <c r="AG16926">
        <f t="shared" si="1088"/>
        <v>4.612120879024569E-11</v>
      </c>
    </row>
    <row r="16927" spans="30:33" x14ac:dyDescent="0.2">
      <c r="AD16927">
        <f t="shared" si="1086"/>
        <v>16925</v>
      </c>
      <c r="AE16927">
        <f t="shared" si="1089"/>
        <v>2.7208351959454793E-15</v>
      </c>
      <c r="AF16927">
        <f t="shared" si="1087"/>
        <v>1.6978011622699781E-12</v>
      </c>
      <c r="AG16927">
        <f t="shared" si="1088"/>
        <v>4.6050135691377239E-11</v>
      </c>
    </row>
    <row r="16928" spans="30:33" x14ac:dyDescent="0.2">
      <c r="AD16928">
        <f t="shared" si="1086"/>
        <v>16926</v>
      </c>
      <c r="AE16928">
        <f t="shared" si="1089"/>
        <v>2.7164818596319664E-15</v>
      </c>
      <c r="AF16928">
        <f t="shared" si="1087"/>
        <v>1.695084680410346E-12</v>
      </c>
      <c r="AG16928">
        <f t="shared" si="1088"/>
        <v>4.5979171956130663E-11</v>
      </c>
    </row>
    <row r="16929" spans="30:33" x14ac:dyDescent="0.2">
      <c r="AD16929">
        <f t="shared" si="1086"/>
        <v>16927</v>
      </c>
      <c r="AE16929">
        <f t="shared" si="1089"/>
        <v>2.7121354886565548E-15</v>
      </c>
      <c r="AF16929">
        <f t="shared" si="1087"/>
        <v>1.6923725449216895E-12</v>
      </c>
      <c r="AG16929">
        <f t="shared" si="1088"/>
        <v>4.5908317416489501E-11</v>
      </c>
    </row>
    <row r="16930" spans="30:33" x14ac:dyDescent="0.2">
      <c r="AD16930">
        <f t="shared" si="1086"/>
        <v>16928</v>
      </c>
      <c r="AE16930">
        <f t="shared" si="1089"/>
        <v>2.7077960718747045E-15</v>
      </c>
      <c r="AF16930">
        <f t="shared" si="1087"/>
        <v>1.6896647488498147E-12</v>
      </c>
      <c r="AG16930">
        <f t="shared" si="1088"/>
        <v>4.5837571904694997E-11</v>
      </c>
    </row>
    <row r="16931" spans="30:33" x14ac:dyDescent="0.2">
      <c r="AD16931">
        <f t="shared" si="1086"/>
        <v>16929</v>
      </c>
      <c r="AE16931">
        <f t="shared" si="1089"/>
        <v>2.7034635981597047E-15</v>
      </c>
      <c r="AF16931">
        <f t="shared" si="1087"/>
        <v>1.6869612852516549E-12</v>
      </c>
      <c r="AG16931">
        <f t="shared" si="1088"/>
        <v>4.5766935253245644E-11</v>
      </c>
    </row>
    <row r="16932" spans="30:33" x14ac:dyDescent="0.2">
      <c r="AD16932">
        <f t="shared" si="1086"/>
        <v>16930</v>
      </c>
      <c r="AE16932">
        <f t="shared" si="1089"/>
        <v>2.699138056402649E-15</v>
      </c>
      <c r="AF16932">
        <f t="shared" si="1087"/>
        <v>1.6842621471952522E-12</v>
      </c>
      <c r="AG16932">
        <f t="shared" si="1088"/>
        <v>4.569640729489685E-11</v>
      </c>
    </row>
    <row r="16933" spans="30:33" x14ac:dyDescent="0.2">
      <c r="AD16933">
        <f t="shared" si="1086"/>
        <v>16931</v>
      </c>
      <c r="AE16933">
        <f t="shared" si="1089"/>
        <v>2.694819435512405E-15</v>
      </c>
      <c r="AF16933">
        <f t="shared" si="1087"/>
        <v>1.6815673277597398E-12</v>
      </c>
      <c r="AG16933">
        <f t="shared" si="1088"/>
        <v>4.5625987862660527E-11</v>
      </c>
    </row>
    <row r="16934" spans="30:33" x14ac:dyDescent="0.2">
      <c r="AD16934">
        <f t="shared" si="1086"/>
        <v>16932</v>
      </c>
      <c r="AE16934">
        <f t="shared" si="1089"/>
        <v>2.690507724415585E-15</v>
      </c>
      <c r="AF16934">
        <f t="shared" si="1087"/>
        <v>1.6788768200353242E-12</v>
      </c>
      <c r="AG16934">
        <f t="shared" si="1088"/>
        <v>4.5555676789804683E-11</v>
      </c>
    </row>
    <row r="16935" spans="30:33" x14ac:dyDescent="0.2">
      <c r="AD16935">
        <f t="shared" si="1086"/>
        <v>16933</v>
      </c>
      <c r="AE16935">
        <f t="shared" si="1089"/>
        <v>2.6862029120565198E-15</v>
      </c>
      <c r="AF16935">
        <f t="shared" si="1087"/>
        <v>1.6761906171232676E-12</v>
      </c>
      <c r="AG16935">
        <f t="shared" si="1088"/>
        <v>4.548547390985305E-11</v>
      </c>
    </row>
    <row r="16936" spans="30:33" x14ac:dyDescent="0.2">
      <c r="AD16936">
        <f t="shared" si="1086"/>
        <v>16934</v>
      </c>
      <c r="AE16936">
        <f t="shared" si="1089"/>
        <v>2.6819049873972295E-15</v>
      </c>
      <c r="AF16936">
        <f t="shared" si="1087"/>
        <v>1.6735087121358704E-12</v>
      </c>
      <c r="AG16936">
        <f t="shared" si="1088"/>
        <v>4.5415379056584684E-11</v>
      </c>
    </row>
    <row r="16937" spans="30:33" x14ac:dyDescent="0.2">
      <c r="AD16937">
        <f t="shared" si="1086"/>
        <v>16935</v>
      </c>
      <c r="AE16937">
        <f t="shared" si="1089"/>
        <v>2.6776139394173937E-15</v>
      </c>
      <c r="AF16937">
        <f t="shared" si="1087"/>
        <v>1.6708310981964529E-12</v>
      </c>
      <c r="AG16937">
        <f t="shared" si="1088"/>
        <v>4.5345392064033563E-11</v>
      </c>
    </row>
    <row r="16938" spans="30:33" x14ac:dyDescent="0.2">
      <c r="AD16938">
        <f t="shared" si="1086"/>
        <v>16936</v>
      </c>
      <c r="AE16938">
        <f t="shared" si="1089"/>
        <v>2.6733297571143259E-15</v>
      </c>
      <c r="AF16938">
        <f t="shared" si="1087"/>
        <v>1.6681577684393385E-12</v>
      </c>
      <c r="AG16938">
        <f t="shared" si="1088"/>
        <v>4.5275512766488224E-11</v>
      </c>
    </row>
    <row r="16939" spans="30:33" x14ac:dyDescent="0.2">
      <c r="AD16939">
        <f t="shared" si="1086"/>
        <v>16937</v>
      </c>
      <c r="AE16939">
        <f t="shared" si="1089"/>
        <v>2.6690524295029429E-15</v>
      </c>
      <c r="AF16939">
        <f t="shared" si="1087"/>
        <v>1.6654887160098355E-12</v>
      </c>
      <c r="AG16939">
        <f t="shared" si="1088"/>
        <v>4.5205740998491341E-11</v>
      </c>
    </row>
    <row r="16940" spans="30:33" x14ac:dyDescent="0.2">
      <c r="AD16940">
        <f t="shared" si="1086"/>
        <v>16938</v>
      </c>
      <c r="AE16940">
        <f t="shared" si="1089"/>
        <v>2.6647819456157378E-15</v>
      </c>
      <c r="AF16940">
        <f t="shared" si="1087"/>
        <v>1.6628239340642197E-12</v>
      </c>
      <c r="AG16940">
        <f t="shared" si="1088"/>
        <v>4.5136076594839364E-11</v>
      </c>
    </row>
    <row r="16941" spans="30:33" x14ac:dyDescent="0.2">
      <c r="AD16941">
        <f t="shared" si="1086"/>
        <v>16939</v>
      </c>
      <c r="AE16941">
        <f t="shared" si="1089"/>
        <v>2.660518294502753E-15</v>
      </c>
      <c r="AF16941">
        <f t="shared" si="1087"/>
        <v>1.6601634157697169E-12</v>
      </c>
      <c r="AG16941">
        <f t="shared" si="1088"/>
        <v>4.5066519390582135E-11</v>
      </c>
    </row>
    <row r="16942" spans="30:33" x14ac:dyDescent="0.2">
      <c r="AD16942">
        <f t="shared" si="1086"/>
        <v>16940</v>
      </c>
      <c r="AE16942">
        <f t="shared" si="1089"/>
        <v>2.6562614652315485E-15</v>
      </c>
      <c r="AF16942">
        <f t="shared" si="1087"/>
        <v>1.6575071543044854E-12</v>
      </c>
      <c r="AG16942">
        <f t="shared" si="1088"/>
        <v>4.4997069221022428E-11</v>
      </c>
    </row>
    <row r="16943" spans="30:33" x14ac:dyDescent="0.2">
      <c r="AD16943">
        <f t="shared" si="1086"/>
        <v>16941</v>
      </c>
      <c r="AE16943">
        <f t="shared" si="1089"/>
        <v>2.6520114468871778E-15</v>
      </c>
      <c r="AF16943">
        <f t="shared" si="1087"/>
        <v>1.654855142857598E-12</v>
      </c>
      <c r="AG16943">
        <f t="shared" si="1088"/>
        <v>4.4927725921715678E-11</v>
      </c>
    </row>
    <row r="16944" spans="30:33" x14ac:dyDescent="0.2">
      <c r="AD16944">
        <f t="shared" si="1086"/>
        <v>16942</v>
      </c>
      <c r="AE16944">
        <f t="shared" si="1089"/>
        <v>2.6477682285721582E-15</v>
      </c>
      <c r="AF16944">
        <f t="shared" si="1087"/>
        <v>1.6522073746290258E-12</v>
      </c>
      <c r="AG16944">
        <f t="shared" si="1088"/>
        <v>4.4858489328469506E-11</v>
      </c>
    </row>
    <row r="16945" spans="30:33" x14ac:dyDescent="0.2">
      <c r="AD16945">
        <f t="shared" si="1086"/>
        <v>16943</v>
      </c>
      <c r="AE16945">
        <f t="shared" si="1089"/>
        <v>2.6435317994064424E-15</v>
      </c>
      <c r="AF16945">
        <f t="shared" si="1087"/>
        <v>1.6495638428296193E-12</v>
      </c>
      <c r="AG16945">
        <f t="shared" si="1088"/>
        <v>4.4789359277343351E-11</v>
      </c>
    </row>
    <row r="16946" spans="30:33" x14ac:dyDescent="0.2">
      <c r="AD16946">
        <f t="shared" si="1086"/>
        <v>16944</v>
      </c>
      <c r="AE16946">
        <f t="shared" si="1089"/>
        <v>2.6393021485273921E-15</v>
      </c>
      <c r="AF16946">
        <f t="shared" si="1087"/>
        <v>1.6469245406810919E-12</v>
      </c>
      <c r="AG16946">
        <f t="shared" si="1088"/>
        <v>4.472033560464813E-11</v>
      </c>
    </row>
    <row r="16947" spans="30:33" x14ac:dyDescent="0.2">
      <c r="AD16947">
        <f t="shared" si="1086"/>
        <v>16945</v>
      </c>
      <c r="AE16947">
        <f t="shared" si="1089"/>
        <v>2.6350792650897483E-15</v>
      </c>
      <c r="AF16947">
        <f t="shared" si="1087"/>
        <v>1.644289461416002E-12</v>
      </c>
      <c r="AG16947">
        <f t="shared" si="1088"/>
        <v>4.4651418146945786E-11</v>
      </c>
    </row>
    <row r="16948" spans="30:33" x14ac:dyDescent="0.2">
      <c r="AD16948">
        <f t="shared" si="1086"/>
        <v>16946</v>
      </c>
      <c r="AE16948">
        <f t="shared" si="1089"/>
        <v>2.6308631382656042E-15</v>
      </c>
      <c r="AF16948">
        <f t="shared" si="1087"/>
        <v>1.6416585982777363E-12</v>
      </c>
      <c r="AG16948">
        <f t="shared" si="1088"/>
        <v>4.4582606741048927E-11</v>
      </c>
    </row>
    <row r="16949" spans="30:33" x14ac:dyDescent="0.2">
      <c r="AD16949">
        <f t="shared" si="1086"/>
        <v>16947</v>
      </c>
      <c r="AE16949">
        <f t="shared" si="1089"/>
        <v>2.6266537572443794E-15</v>
      </c>
      <c r="AF16949">
        <f t="shared" si="1087"/>
        <v>1.6390319445204919E-12</v>
      </c>
      <c r="AG16949">
        <f t="shared" si="1088"/>
        <v>4.4513901224020498E-11</v>
      </c>
    </row>
    <row r="16950" spans="30:33" x14ac:dyDescent="0.2">
      <c r="AD16950">
        <f t="shared" si="1086"/>
        <v>16948</v>
      </c>
      <c r="AE16950">
        <f t="shared" si="1089"/>
        <v>2.6224511112327881E-15</v>
      </c>
      <c r="AF16950">
        <f t="shared" si="1087"/>
        <v>1.6364094934092591E-12</v>
      </c>
      <c r="AG16950">
        <f t="shared" si="1088"/>
        <v>4.4445301433173291E-11</v>
      </c>
    </row>
    <row r="16951" spans="30:33" x14ac:dyDescent="0.2">
      <c r="AD16951">
        <f t="shared" si="1086"/>
        <v>16949</v>
      </c>
      <c r="AE16951">
        <f t="shared" si="1089"/>
        <v>2.618255189454816E-15</v>
      </c>
      <c r="AF16951">
        <f t="shared" si="1087"/>
        <v>1.6337912382198042E-12</v>
      </c>
      <c r="AG16951">
        <f t="shared" si="1088"/>
        <v>4.4376807206069675E-11</v>
      </c>
    </row>
    <row r="16952" spans="30:33" x14ac:dyDescent="0.2">
      <c r="AD16952">
        <f t="shared" si="1086"/>
        <v>16950</v>
      </c>
      <c r="AE16952">
        <f t="shared" si="1089"/>
        <v>2.6140659811516878E-15</v>
      </c>
      <c r="AF16952">
        <f t="shared" si="1087"/>
        <v>1.6311771722386525E-12</v>
      </c>
      <c r="AG16952">
        <f t="shared" si="1088"/>
        <v>4.430841838052111E-11</v>
      </c>
    </row>
    <row r="16953" spans="30:33" x14ac:dyDescent="0.2">
      <c r="AD16953">
        <f t="shared" si="1086"/>
        <v>16951</v>
      </c>
      <c r="AE16953">
        <f t="shared" si="1089"/>
        <v>2.6098834755818452E-15</v>
      </c>
      <c r="AF16953">
        <f t="shared" si="1087"/>
        <v>1.6285672887630705E-12</v>
      </c>
      <c r="AG16953">
        <f t="shared" si="1088"/>
        <v>4.4240134794587855E-11</v>
      </c>
    </row>
    <row r="16954" spans="30:33" x14ac:dyDescent="0.2">
      <c r="AD16954">
        <f t="shared" si="1086"/>
        <v>16952</v>
      </c>
      <c r="AE16954">
        <f t="shared" si="1089"/>
        <v>2.605707662020914E-15</v>
      </c>
      <c r="AF16954">
        <f t="shared" si="1087"/>
        <v>1.6259615811010495E-12</v>
      </c>
      <c r="AG16954">
        <f t="shared" si="1088"/>
        <v>4.4171956286578532E-11</v>
      </c>
    </row>
    <row r="16955" spans="30:33" x14ac:dyDescent="0.2">
      <c r="AD16955">
        <f t="shared" si="1086"/>
        <v>16953</v>
      </c>
      <c r="AE16955">
        <f t="shared" si="1089"/>
        <v>2.6015385297616803E-15</v>
      </c>
      <c r="AF16955">
        <f t="shared" si="1087"/>
        <v>1.6233600425712877E-12</v>
      </c>
      <c r="AG16955">
        <f t="shared" si="1088"/>
        <v>4.4103882695049767E-11</v>
      </c>
    </row>
    <row r="16956" spans="30:33" x14ac:dyDescent="0.2">
      <c r="AD16956">
        <f t="shared" si="1086"/>
        <v>16954</v>
      </c>
      <c r="AE16956">
        <f t="shared" si="1089"/>
        <v>2.5973760681140615E-15</v>
      </c>
      <c r="AF16956">
        <f t="shared" si="1087"/>
        <v>1.6207626665031737E-12</v>
      </c>
      <c r="AG16956">
        <f t="shared" si="1088"/>
        <v>4.4035913858805799E-11</v>
      </c>
    </row>
    <row r="16957" spans="30:33" x14ac:dyDescent="0.2">
      <c r="AD16957">
        <f t="shared" si="1086"/>
        <v>16955</v>
      </c>
      <c r="AE16957">
        <f t="shared" si="1089"/>
        <v>2.5932202664050791E-15</v>
      </c>
      <c r="AF16957">
        <f t="shared" si="1087"/>
        <v>1.6181694462367685E-12</v>
      </c>
      <c r="AG16957">
        <f t="shared" si="1088"/>
        <v>4.3968049616898114E-11</v>
      </c>
    </row>
    <row r="16958" spans="30:33" x14ac:dyDescent="0.2">
      <c r="AD16958">
        <f t="shared" si="1086"/>
        <v>16956</v>
      </c>
      <c r="AE16958">
        <f t="shared" si="1089"/>
        <v>2.5890711139788309E-15</v>
      </c>
      <c r="AF16958">
        <f t="shared" si="1087"/>
        <v>1.6155803751227896E-12</v>
      </c>
      <c r="AG16958">
        <f t="shared" si="1088"/>
        <v>4.3900289808625055E-11</v>
      </c>
    </row>
    <row r="16959" spans="30:33" x14ac:dyDescent="0.2">
      <c r="AD16959">
        <f t="shared" si="1086"/>
        <v>16957</v>
      </c>
      <c r="AE16959">
        <f t="shared" si="1089"/>
        <v>2.5849286001964645E-15</v>
      </c>
      <c r="AF16959">
        <f t="shared" si="1087"/>
        <v>1.612995446522593E-12</v>
      </c>
      <c r="AG16959">
        <f t="shared" si="1088"/>
        <v>4.3832634273531446E-11</v>
      </c>
    </row>
    <row r="16960" spans="30:33" x14ac:dyDescent="0.2">
      <c r="AD16960">
        <f t="shared" si="1086"/>
        <v>16958</v>
      </c>
      <c r="AE16960">
        <f t="shared" si="1089"/>
        <v>2.58079271443615E-15</v>
      </c>
      <c r="AF16960">
        <f t="shared" si="1087"/>
        <v>1.6104146538081568E-12</v>
      </c>
      <c r="AG16960">
        <f t="shared" si="1088"/>
        <v>4.3765082851408234E-11</v>
      </c>
    </row>
    <row r="16961" spans="30:33" x14ac:dyDescent="0.2">
      <c r="AD16961">
        <f t="shared" si="1086"/>
        <v>16959</v>
      </c>
      <c r="AE16961">
        <f t="shared" si="1089"/>
        <v>2.5766634460930521E-15</v>
      </c>
      <c r="AF16961">
        <f t="shared" si="1087"/>
        <v>1.6078379903620637E-12</v>
      </c>
      <c r="AG16961">
        <f t="shared" si="1088"/>
        <v>4.3697635382292073E-11</v>
      </c>
    </row>
    <row r="16962" spans="30:33" x14ac:dyDescent="0.2">
      <c r="AD16962">
        <f t="shared" si="1086"/>
        <v>16960</v>
      </c>
      <c r="AE16962">
        <f t="shared" si="1089"/>
        <v>2.5725407845793029E-15</v>
      </c>
      <c r="AF16962">
        <f t="shared" si="1087"/>
        <v>1.6052654495774843E-12</v>
      </c>
      <c r="AG16962">
        <f t="shared" si="1088"/>
        <v>4.3630291706464978E-11</v>
      </c>
    </row>
    <row r="16963" spans="30:33" x14ac:dyDescent="0.2">
      <c r="AD16963">
        <f t="shared" si="1086"/>
        <v>16961</v>
      </c>
      <c r="AE16963">
        <f t="shared" si="1089"/>
        <v>2.5684247193239762E-15</v>
      </c>
      <c r="AF16963">
        <f t="shared" si="1087"/>
        <v>1.6026970248581603E-12</v>
      </c>
      <c r="AG16963">
        <f t="shared" si="1088"/>
        <v>4.3563051664453959E-11</v>
      </c>
    </row>
    <row r="16964" spans="30:33" x14ac:dyDescent="0.2">
      <c r="AD16964">
        <f t="shared" si="1086"/>
        <v>16962</v>
      </c>
      <c r="AE16964">
        <f t="shared" si="1089"/>
        <v>2.5643152397730576E-15</v>
      </c>
      <c r="AF16964">
        <f t="shared" si="1087"/>
        <v>1.6001327096183872E-12</v>
      </c>
      <c r="AG16964">
        <f t="shared" si="1088"/>
        <v>4.3495915097030605E-11</v>
      </c>
    </row>
    <row r="16965" spans="30:33" x14ac:dyDescent="0.2">
      <c r="AD16965">
        <f t="shared" si="1086"/>
        <v>16963</v>
      </c>
      <c r="AE16965">
        <f t="shared" si="1089"/>
        <v>2.5602123353894206E-15</v>
      </c>
      <c r="AF16965">
        <f t="shared" si="1087"/>
        <v>1.5975724972829977E-12</v>
      </c>
      <c r="AG16965">
        <f t="shared" si="1088"/>
        <v>4.3428881845210739E-11</v>
      </c>
    </row>
    <row r="16966" spans="30:33" x14ac:dyDescent="0.2">
      <c r="AD16966">
        <f t="shared" si="1086"/>
        <v>16964</v>
      </c>
      <c r="AE16966">
        <f t="shared" si="1089"/>
        <v>2.5561159956527975E-15</v>
      </c>
      <c r="AF16966">
        <f t="shared" si="1087"/>
        <v>1.5950163812873448E-12</v>
      </c>
      <c r="AG16966">
        <f t="shared" si="1088"/>
        <v>4.3361951750254058E-11</v>
      </c>
    </row>
    <row r="16967" spans="30:33" x14ac:dyDescent="0.2">
      <c r="AD16967">
        <f t="shared" si="1086"/>
        <v>16965</v>
      </c>
      <c r="AE16967">
        <f t="shared" si="1089"/>
        <v>2.5520262100597527E-15</v>
      </c>
      <c r="AF16967">
        <f t="shared" si="1087"/>
        <v>1.592464355077285E-12</v>
      </c>
      <c r="AG16967">
        <f t="shared" si="1088"/>
        <v>4.3295124653663703E-11</v>
      </c>
    </row>
    <row r="16968" spans="30:33" x14ac:dyDescent="0.2">
      <c r="AD16968">
        <f t="shared" si="1086"/>
        <v>16966</v>
      </c>
      <c r="AE16968">
        <f t="shared" si="1089"/>
        <v>2.5479429681236573E-15</v>
      </c>
      <c r="AF16968">
        <f t="shared" si="1087"/>
        <v>1.5899164121091613E-12</v>
      </c>
      <c r="AG16968">
        <f t="shared" si="1088"/>
        <v>4.3228400397185967E-11</v>
      </c>
    </row>
    <row r="16969" spans="30:33" x14ac:dyDescent="0.2">
      <c r="AD16969">
        <f t="shared" si="1086"/>
        <v>16967</v>
      </c>
      <c r="AE16969">
        <f t="shared" si="1089"/>
        <v>2.5438662593746593E-15</v>
      </c>
      <c r="AF16969">
        <f t="shared" si="1087"/>
        <v>1.5873725458497867E-12</v>
      </c>
      <c r="AG16969">
        <f t="shared" si="1088"/>
        <v>4.3161778822809843E-11</v>
      </c>
    </row>
    <row r="16970" spans="30:33" x14ac:dyDescent="0.2">
      <c r="AD16970">
        <f t="shared" si="1086"/>
        <v>16968</v>
      </c>
      <c r="AE16970">
        <f t="shared" si="1089"/>
        <v>2.5397960733596599E-15</v>
      </c>
      <c r="AF16970">
        <f t="shared" si="1087"/>
        <v>1.584832749776427E-12</v>
      </c>
      <c r="AG16970">
        <f t="shared" si="1088"/>
        <v>4.3095259772766709E-11</v>
      </c>
    </row>
    <row r="16971" spans="30:33" x14ac:dyDescent="0.2">
      <c r="AD16971">
        <f t="shared" si="1086"/>
        <v>16969</v>
      </c>
      <c r="AE16971">
        <f t="shared" si="1089"/>
        <v>2.5357323996422842E-15</v>
      </c>
      <c r="AF16971">
        <f t="shared" si="1087"/>
        <v>1.5822970173767846E-12</v>
      </c>
      <c r="AG16971">
        <f t="shared" si="1088"/>
        <v>4.3028843089529923E-11</v>
      </c>
    </row>
    <row r="16972" spans="30:33" x14ac:dyDescent="0.2">
      <c r="AD16972">
        <f t="shared" si="1086"/>
        <v>16970</v>
      </c>
      <c r="AE16972">
        <f t="shared" si="1089"/>
        <v>2.5316752278028565E-15</v>
      </c>
      <c r="AF16972">
        <f t="shared" si="1087"/>
        <v>1.5797653421489816E-12</v>
      </c>
      <c r="AG16972">
        <f t="shared" si="1088"/>
        <v>4.2962528615814477E-11</v>
      </c>
    </row>
    <row r="16973" spans="30:33" x14ac:dyDescent="0.2">
      <c r="AD16973">
        <f t="shared" si="1086"/>
        <v>16971</v>
      </c>
      <c r="AE16973">
        <f t="shared" si="1089"/>
        <v>2.5276245474383716E-15</v>
      </c>
      <c r="AF16973">
        <f t="shared" si="1087"/>
        <v>1.5772377176015431E-12</v>
      </c>
      <c r="AG16973">
        <f t="shared" si="1088"/>
        <v>4.2896316194576605E-11</v>
      </c>
    </row>
    <row r="16974" spans="30:33" x14ac:dyDescent="0.2">
      <c r="AD16974">
        <f t="shared" si="1086"/>
        <v>16972</v>
      </c>
      <c r="AE16974">
        <f t="shared" si="1089"/>
        <v>2.5235803481624702E-15</v>
      </c>
      <c r="AF16974">
        <f t="shared" si="1087"/>
        <v>1.5747141372533804E-12</v>
      </c>
      <c r="AG16974">
        <f t="shared" si="1088"/>
        <v>4.2830205669013447E-11</v>
      </c>
    </row>
    <row r="16975" spans="30:33" x14ac:dyDescent="0.2">
      <c r="AD16975">
        <f t="shared" si="1086"/>
        <v>16973</v>
      </c>
      <c r="AE16975">
        <f t="shared" si="1089"/>
        <v>2.51954261960541E-15</v>
      </c>
      <c r="AF16975">
        <f t="shared" si="1087"/>
        <v>1.572194594633775E-12</v>
      </c>
      <c r="AG16975">
        <f t="shared" si="1088"/>
        <v>4.2764196882562624E-11</v>
      </c>
    </row>
    <row r="16976" spans="30:33" x14ac:dyDescent="0.2">
      <c r="AD16976">
        <f t="shared" ref="AD16976:AD17039" si="1090">AD16975+1</f>
        <v>16974</v>
      </c>
      <c r="AE16976">
        <f t="shared" si="1089"/>
        <v>2.5155113514140413E-15</v>
      </c>
      <c r="AF16976">
        <f t="shared" ref="AF16976:AF17039" si="1091">AF16975*$AF$3</f>
        <v>1.5696790832823609E-12</v>
      </c>
      <c r="AG16976">
        <f t="shared" ref="AG16976:AG17039" si="1092">AD16976*AE16976</f>
        <v>4.2698289678901935E-11</v>
      </c>
    </row>
    <row r="16977" spans="30:33" x14ac:dyDescent="0.2">
      <c r="AD16977">
        <f t="shared" si="1090"/>
        <v>16975</v>
      </c>
      <c r="AE16977">
        <f t="shared" si="1089"/>
        <v>2.5114865332517785E-15</v>
      </c>
      <c r="AF16977">
        <f t="shared" si="1091"/>
        <v>1.567167596749109E-12</v>
      </c>
      <c r="AG16977">
        <f t="shared" si="1092"/>
        <v>4.2632483901948942E-11</v>
      </c>
    </row>
    <row r="16978" spans="30:33" x14ac:dyDescent="0.2">
      <c r="AD16978">
        <f t="shared" si="1090"/>
        <v>16976</v>
      </c>
      <c r="AE16978">
        <f t="shared" si="1089"/>
        <v>2.5074681547985754E-15</v>
      </c>
      <c r="AF16978">
        <f t="shared" si="1091"/>
        <v>1.5646601285943104E-12</v>
      </c>
      <c r="AG16978">
        <f t="shared" si="1092"/>
        <v>4.2566779395860617E-11</v>
      </c>
    </row>
    <row r="16979" spans="30:33" x14ac:dyDescent="0.2">
      <c r="AD16979">
        <f t="shared" si="1090"/>
        <v>16977</v>
      </c>
      <c r="AE16979">
        <f t="shared" ref="AE16979:AE17042" si="1093">AF16978*$AE$3</f>
        <v>2.5034562057508979E-15</v>
      </c>
      <c r="AF16979">
        <f t="shared" si="1091"/>
        <v>1.5621566723885595E-12</v>
      </c>
      <c r="AG16979">
        <f t="shared" si="1092"/>
        <v>4.2501176005032996E-11</v>
      </c>
    </row>
    <row r="16980" spans="30:33" x14ac:dyDescent="0.2">
      <c r="AD16980">
        <f t="shared" si="1090"/>
        <v>16978</v>
      </c>
      <c r="AE16980">
        <f t="shared" si="1093"/>
        <v>2.4994506758216963E-15</v>
      </c>
      <c r="AF16980">
        <f t="shared" si="1091"/>
        <v>1.5596572217127377E-12</v>
      </c>
      <c r="AG16980">
        <f t="shared" si="1092"/>
        <v>4.2435673574100763E-11</v>
      </c>
    </row>
    <row r="16981" spans="30:33" x14ac:dyDescent="0.2">
      <c r="AD16981">
        <f t="shared" si="1090"/>
        <v>16979</v>
      </c>
      <c r="AE16981">
        <f t="shared" si="1093"/>
        <v>2.4954515547403812E-15</v>
      </c>
      <c r="AF16981">
        <f t="shared" si="1091"/>
        <v>1.5571617701579971E-12</v>
      </c>
      <c r="AG16981">
        <f t="shared" si="1092"/>
        <v>4.2370271947936936E-11</v>
      </c>
    </row>
    <row r="16982" spans="30:33" x14ac:dyDescent="0.2">
      <c r="AD16982">
        <f t="shared" si="1090"/>
        <v>16980</v>
      </c>
      <c r="AE16982">
        <f t="shared" si="1093"/>
        <v>2.4914588322527965E-15</v>
      </c>
      <c r="AF16982">
        <f t="shared" si="1091"/>
        <v>1.5546703113257443E-12</v>
      </c>
      <c r="AG16982">
        <f t="shared" si="1092"/>
        <v>4.2304970971652487E-11</v>
      </c>
    </row>
    <row r="16983" spans="30:33" x14ac:dyDescent="0.2">
      <c r="AD16983">
        <f t="shared" si="1090"/>
        <v>16981</v>
      </c>
      <c r="AE16983">
        <f t="shared" si="1093"/>
        <v>2.4874724981211918E-15</v>
      </c>
      <c r="AF16983">
        <f t="shared" si="1091"/>
        <v>1.552182838827623E-12</v>
      </c>
      <c r="AG16983">
        <f t="shared" si="1092"/>
        <v>4.2239770490595959E-11</v>
      </c>
    </row>
    <row r="16984" spans="30:33" x14ac:dyDescent="0.2">
      <c r="AD16984">
        <f t="shared" si="1090"/>
        <v>16982</v>
      </c>
      <c r="AE16984">
        <f t="shared" si="1093"/>
        <v>2.4834925421241981E-15</v>
      </c>
      <c r="AF16984">
        <f t="shared" si="1091"/>
        <v>1.5496993462854988E-12</v>
      </c>
      <c r="AG16984">
        <f t="shared" si="1092"/>
        <v>4.2174670350353133E-11</v>
      </c>
    </row>
    <row r="16985" spans="30:33" x14ac:dyDescent="0.2">
      <c r="AD16985">
        <f t="shared" si="1090"/>
        <v>16983</v>
      </c>
      <c r="AE16985">
        <f t="shared" si="1093"/>
        <v>2.4795189540567991E-15</v>
      </c>
      <c r="AF16985">
        <f t="shared" si="1091"/>
        <v>1.5472198273314419E-12</v>
      </c>
      <c r="AG16985">
        <f t="shared" si="1092"/>
        <v>4.2109670396746622E-11</v>
      </c>
    </row>
    <row r="16986" spans="30:33" x14ac:dyDescent="0.2">
      <c r="AD16986">
        <f t="shared" si="1090"/>
        <v>16984</v>
      </c>
      <c r="AE16986">
        <f t="shared" si="1093"/>
        <v>2.4755517237303081E-15</v>
      </c>
      <c r="AF16986">
        <f t="shared" si="1091"/>
        <v>1.5447442756077116E-12</v>
      </c>
      <c r="AG16986">
        <f t="shared" si="1092"/>
        <v>4.2044770475835555E-11</v>
      </c>
    </row>
    <row r="16987" spans="30:33" x14ac:dyDescent="0.2">
      <c r="AD16987">
        <f t="shared" si="1090"/>
        <v>16985</v>
      </c>
      <c r="AE16987">
        <f t="shared" si="1093"/>
        <v>2.4715908409723395E-15</v>
      </c>
      <c r="AF16987">
        <f t="shared" si="1091"/>
        <v>1.5422726847667392E-12</v>
      </c>
      <c r="AG16987">
        <f t="shared" si="1092"/>
        <v>4.1979970433915189E-11</v>
      </c>
    </row>
    <row r="16988" spans="30:33" x14ac:dyDescent="0.2">
      <c r="AD16988">
        <f t="shared" si="1090"/>
        <v>16986</v>
      </c>
      <c r="AE16988">
        <f t="shared" si="1093"/>
        <v>2.4676362956267838E-15</v>
      </c>
      <c r="AF16988">
        <f t="shared" si="1091"/>
        <v>1.5398050484711124E-12</v>
      </c>
      <c r="AG16988">
        <f t="shared" si="1092"/>
        <v>4.1915270117516547E-11</v>
      </c>
    </row>
    <row r="16989" spans="30:33" x14ac:dyDescent="0.2">
      <c r="AD16989">
        <f t="shared" si="1090"/>
        <v>16987</v>
      </c>
      <c r="AE16989">
        <f t="shared" si="1093"/>
        <v>2.4636880775537809E-15</v>
      </c>
      <c r="AF16989">
        <f t="shared" si="1091"/>
        <v>1.5373413603935585E-12</v>
      </c>
      <c r="AG16989">
        <f t="shared" si="1092"/>
        <v>4.1850669373406074E-11</v>
      </c>
    </row>
    <row r="16990" spans="30:33" x14ac:dyDescent="0.2">
      <c r="AD16990">
        <f t="shared" si="1090"/>
        <v>16988</v>
      </c>
      <c r="AE16990">
        <f t="shared" si="1093"/>
        <v>2.4597461766296948E-15</v>
      </c>
      <c r="AF16990">
        <f t="shared" si="1091"/>
        <v>1.5348816142169288E-12</v>
      </c>
      <c r="AG16990">
        <f t="shared" si="1092"/>
        <v>4.1786168048585258E-11</v>
      </c>
    </row>
    <row r="16991" spans="30:33" x14ac:dyDescent="0.2">
      <c r="AD16991">
        <f t="shared" si="1090"/>
        <v>16989</v>
      </c>
      <c r="AE16991">
        <f t="shared" si="1093"/>
        <v>2.4558105827470873E-15</v>
      </c>
      <c r="AF16991">
        <f t="shared" si="1091"/>
        <v>1.5324258036341816E-12</v>
      </c>
      <c r="AG16991">
        <f t="shared" si="1092"/>
        <v>4.1721765990290267E-11</v>
      </c>
    </row>
    <row r="16992" spans="30:33" x14ac:dyDescent="0.2">
      <c r="AD16992">
        <f t="shared" si="1090"/>
        <v>16990</v>
      </c>
      <c r="AE16992">
        <f t="shared" si="1093"/>
        <v>2.4518812858146918E-15</v>
      </c>
      <c r="AF16992">
        <f t="shared" si="1091"/>
        <v>1.529973922348367E-12</v>
      </c>
      <c r="AG16992">
        <f t="shared" si="1092"/>
        <v>4.1657463045991614E-11</v>
      </c>
    </row>
    <row r="16993" spans="30:33" x14ac:dyDescent="0.2">
      <c r="AD16993">
        <f t="shared" si="1090"/>
        <v>16991</v>
      </c>
      <c r="AE16993">
        <f t="shared" si="1093"/>
        <v>2.4479582757573881E-15</v>
      </c>
      <c r="AF16993">
        <f t="shared" si="1091"/>
        <v>1.5275259640726094E-12</v>
      </c>
      <c r="AG16993">
        <f t="shared" si="1092"/>
        <v>4.1593259063393781E-11</v>
      </c>
    </row>
    <row r="16994" spans="30:33" x14ac:dyDescent="0.2">
      <c r="AD16994">
        <f t="shared" si="1090"/>
        <v>16992</v>
      </c>
      <c r="AE16994">
        <f t="shared" si="1093"/>
        <v>2.4440415425161763E-15</v>
      </c>
      <c r="AF16994">
        <f t="shared" si="1091"/>
        <v>1.5250819225300931E-12</v>
      </c>
      <c r="AG16994">
        <f t="shared" si="1092"/>
        <v>4.1529153890434868E-11</v>
      </c>
    </row>
    <row r="16995" spans="30:33" x14ac:dyDescent="0.2">
      <c r="AD16995">
        <f t="shared" si="1090"/>
        <v>16993</v>
      </c>
      <c r="AE16995">
        <f t="shared" si="1093"/>
        <v>2.4401310760481503E-15</v>
      </c>
      <c r="AF16995">
        <f t="shared" si="1091"/>
        <v>1.522641791454045E-12</v>
      </c>
      <c r="AG16995">
        <f t="shared" si="1092"/>
        <v>4.1465147375286218E-11</v>
      </c>
    </row>
    <row r="16996" spans="30:33" x14ac:dyDescent="0.2">
      <c r="AD16996">
        <f t="shared" si="1090"/>
        <v>16994</v>
      </c>
      <c r="AE16996">
        <f t="shared" si="1093"/>
        <v>2.4362268663264731E-15</v>
      </c>
      <c r="AF16996">
        <f t="shared" si="1091"/>
        <v>1.5202055645877183E-12</v>
      </c>
      <c r="AG16996">
        <f t="shared" si="1092"/>
        <v>4.1401239366352081E-11</v>
      </c>
    </row>
    <row r="16997" spans="30:33" x14ac:dyDescent="0.2">
      <c r="AD16997">
        <f t="shared" si="1090"/>
        <v>16995</v>
      </c>
      <c r="AE16997">
        <f t="shared" si="1093"/>
        <v>2.4323289033403503E-15</v>
      </c>
      <c r="AF16997">
        <f t="shared" si="1091"/>
        <v>1.5177732356843779E-12</v>
      </c>
      <c r="AG16997">
        <f t="shared" si="1092"/>
        <v>4.1337429712269256E-11</v>
      </c>
    </row>
    <row r="16998" spans="30:33" x14ac:dyDescent="0.2">
      <c r="AD16998">
        <f t="shared" si="1090"/>
        <v>16996</v>
      </c>
      <c r="AE16998">
        <f t="shared" si="1093"/>
        <v>2.4284371770950057E-15</v>
      </c>
      <c r="AF16998">
        <f t="shared" si="1091"/>
        <v>1.5153447985072827E-12</v>
      </c>
      <c r="AG16998">
        <f t="shared" si="1092"/>
        <v>4.1273718261906718E-11</v>
      </c>
    </row>
    <row r="16999" spans="30:33" x14ac:dyDescent="0.2">
      <c r="AD16999">
        <f t="shared" si="1090"/>
        <v>16997</v>
      </c>
      <c r="AE16999">
        <f t="shared" si="1093"/>
        <v>2.4245516776116534E-15</v>
      </c>
      <c r="AF16999">
        <f t="shared" si="1091"/>
        <v>1.5129202468296711E-12</v>
      </c>
      <c r="AG16999">
        <f t="shared" si="1092"/>
        <v>4.1210104864365271E-11</v>
      </c>
    </row>
    <row r="17000" spans="30:33" x14ac:dyDescent="0.2">
      <c r="AD17000">
        <f t="shared" si="1090"/>
        <v>16998</v>
      </c>
      <c r="AE17000">
        <f t="shared" si="1093"/>
        <v>2.4206723949274748E-15</v>
      </c>
      <c r="AF17000">
        <f t="shared" si="1091"/>
        <v>1.5104995744347435E-12</v>
      </c>
      <c r="AG17000">
        <f t="shared" si="1092"/>
        <v>4.1146589368977215E-11</v>
      </c>
    </row>
    <row r="17001" spans="30:33" x14ac:dyDescent="0.2">
      <c r="AD17001">
        <f t="shared" si="1090"/>
        <v>16999</v>
      </c>
      <c r="AE17001">
        <f t="shared" si="1093"/>
        <v>2.4167993190955906E-15</v>
      </c>
      <c r="AF17001">
        <f t="shared" si="1091"/>
        <v>1.5080827751156477E-12</v>
      </c>
      <c r="AG17001">
        <f t="shared" si="1092"/>
        <v>4.1083171625305947E-11</v>
      </c>
    </row>
    <row r="17002" spans="30:33" x14ac:dyDescent="0.2">
      <c r="AD17002">
        <f t="shared" si="1090"/>
        <v>17000</v>
      </c>
      <c r="AE17002">
        <f t="shared" si="1093"/>
        <v>2.4129324401850375E-15</v>
      </c>
      <c r="AF17002">
        <f t="shared" si="1091"/>
        <v>1.5056698426754626E-12</v>
      </c>
      <c r="AG17002">
        <f t="shared" si="1092"/>
        <v>4.1019851483145638E-11</v>
      </c>
    </row>
    <row r="17003" spans="30:33" x14ac:dyDescent="0.2">
      <c r="AD17003">
        <f t="shared" si="1090"/>
        <v>17001</v>
      </c>
      <c r="AE17003">
        <f t="shared" si="1093"/>
        <v>2.4090717482807412E-15</v>
      </c>
      <c r="AF17003">
        <f t="shared" si="1091"/>
        <v>1.5032607709271818E-12</v>
      </c>
      <c r="AG17003">
        <f t="shared" si="1092"/>
        <v>4.0956628792520878E-11</v>
      </c>
    </row>
    <row r="17004" spans="30:33" x14ac:dyDescent="0.2">
      <c r="AD17004">
        <f t="shared" si="1090"/>
        <v>17002</v>
      </c>
      <c r="AE17004">
        <f t="shared" si="1093"/>
        <v>2.405217233483492E-15</v>
      </c>
      <c r="AF17004">
        <f t="shared" si="1091"/>
        <v>1.5008555536936983E-12</v>
      </c>
      <c r="AG17004">
        <f t="shared" si="1092"/>
        <v>4.0893503403686331E-11</v>
      </c>
    </row>
    <row r="17005" spans="30:33" x14ac:dyDescent="0.2">
      <c r="AD17005">
        <f t="shared" si="1090"/>
        <v>17003</v>
      </c>
      <c r="AE17005">
        <f t="shared" si="1093"/>
        <v>2.4013688859099183E-15</v>
      </c>
      <c r="AF17005">
        <f t="shared" si="1091"/>
        <v>1.4984541848077884E-12</v>
      </c>
      <c r="AG17005">
        <f t="shared" si="1092"/>
        <v>4.0830475167126342E-11</v>
      </c>
    </row>
    <row r="17006" spans="30:33" x14ac:dyDescent="0.2">
      <c r="AD17006">
        <f t="shared" si="1090"/>
        <v>17004</v>
      </c>
      <c r="AE17006">
        <f t="shared" si="1093"/>
        <v>2.3975266956924624E-15</v>
      </c>
      <c r="AF17006">
        <f t="shared" si="1091"/>
        <v>1.4960566581120959E-12</v>
      </c>
      <c r="AG17006">
        <f t="shared" si="1092"/>
        <v>4.0767543933554632E-11</v>
      </c>
    </row>
    <row r="17007" spans="30:33" x14ac:dyDescent="0.2">
      <c r="AD17007">
        <f t="shared" si="1090"/>
        <v>17005</v>
      </c>
      <c r="AE17007">
        <f t="shared" si="1093"/>
        <v>2.3936906529793544E-15</v>
      </c>
      <c r="AF17007">
        <f t="shared" si="1091"/>
        <v>1.4936629674591164E-12</v>
      </c>
      <c r="AG17007">
        <f t="shared" si="1092"/>
        <v>4.070470955391392E-11</v>
      </c>
    </row>
    <row r="17008" spans="30:33" x14ac:dyDescent="0.2">
      <c r="AD17008">
        <f t="shared" si="1090"/>
        <v>17006</v>
      </c>
      <c r="AE17008">
        <f t="shared" si="1093"/>
        <v>2.3898607479345874E-15</v>
      </c>
      <c r="AF17008">
        <f t="shared" si="1091"/>
        <v>1.4912731067111818E-12</v>
      </c>
      <c r="AG17008">
        <f t="shared" si="1092"/>
        <v>4.0641971879375595E-11</v>
      </c>
    </row>
    <row r="17009" spans="30:33" x14ac:dyDescent="0.2">
      <c r="AD17009">
        <f t="shared" si="1090"/>
        <v>17007</v>
      </c>
      <c r="AE17009">
        <f t="shared" si="1093"/>
        <v>2.386036970737892E-15</v>
      </c>
      <c r="AF17009">
        <f t="shared" si="1091"/>
        <v>1.4888870697404438E-12</v>
      </c>
      <c r="AG17009">
        <f t="shared" si="1092"/>
        <v>4.0579330761339328E-11</v>
      </c>
    </row>
    <row r="17010" spans="30:33" x14ac:dyDescent="0.2">
      <c r="AD17010">
        <f t="shared" si="1090"/>
        <v>17008</v>
      </c>
      <c r="AE17010">
        <f t="shared" si="1093"/>
        <v>2.3822193115847111E-15</v>
      </c>
      <c r="AF17010">
        <f t="shared" si="1091"/>
        <v>1.486504850428859E-12</v>
      </c>
      <c r="AG17010">
        <f t="shared" si="1092"/>
        <v>4.0516786051432764E-11</v>
      </c>
    </row>
    <row r="17011" spans="30:33" x14ac:dyDescent="0.2">
      <c r="AD17011">
        <f t="shared" si="1090"/>
        <v>17009</v>
      </c>
      <c r="AE17011">
        <f t="shared" si="1093"/>
        <v>2.3784077606861756E-15</v>
      </c>
      <c r="AF17011">
        <f t="shared" si="1091"/>
        <v>1.4841264426681728E-12</v>
      </c>
      <c r="AG17011">
        <f t="shared" si="1092"/>
        <v>4.0454337601511159E-11</v>
      </c>
    </row>
    <row r="17012" spans="30:33" x14ac:dyDescent="0.2">
      <c r="AD17012">
        <f t="shared" si="1090"/>
        <v>17010</v>
      </c>
      <c r="AE17012">
        <f t="shared" si="1093"/>
        <v>2.3746023082690774E-15</v>
      </c>
      <c r="AF17012">
        <f t="shared" si="1091"/>
        <v>1.4817518403599037E-12</v>
      </c>
      <c r="AG17012">
        <f t="shared" si="1092"/>
        <v>4.0391985263657007E-11</v>
      </c>
    </row>
    <row r="17013" spans="30:33" x14ac:dyDescent="0.2">
      <c r="AD17013">
        <f t="shared" si="1090"/>
        <v>17011</v>
      </c>
      <c r="AE17013">
        <f t="shared" si="1093"/>
        <v>2.3708029445758469E-15</v>
      </c>
      <c r="AF17013">
        <f t="shared" si="1091"/>
        <v>1.4793810374153278E-12</v>
      </c>
      <c r="AG17013">
        <f t="shared" si="1092"/>
        <v>4.0329728890179731E-11</v>
      </c>
    </row>
    <row r="17014" spans="30:33" x14ac:dyDescent="0.2">
      <c r="AD17014">
        <f t="shared" si="1090"/>
        <v>17012</v>
      </c>
      <c r="AE17014">
        <f t="shared" si="1093"/>
        <v>2.3670096598645256E-15</v>
      </c>
      <c r="AF17014">
        <f t="shared" si="1091"/>
        <v>1.4770140277554631E-12</v>
      </c>
      <c r="AG17014">
        <f t="shared" si="1092"/>
        <v>4.026756833361531E-11</v>
      </c>
    </row>
    <row r="17015" spans="30:33" x14ac:dyDescent="0.2">
      <c r="AD17015">
        <f t="shared" si="1090"/>
        <v>17013</v>
      </c>
      <c r="AE17015">
        <f t="shared" si="1093"/>
        <v>2.3632224444087422E-15</v>
      </c>
      <c r="AF17015">
        <f t="shared" si="1091"/>
        <v>1.4746508053110543E-12</v>
      </c>
      <c r="AG17015">
        <f t="shared" si="1092"/>
        <v>4.0205503446725932E-11</v>
      </c>
    </row>
    <row r="17016" spans="30:33" x14ac:dyDescent="0.2">
      <c r="AD17016">
        <f t="shared" si="1090"/>
        <v>17014</v>
      </c>
      <c r="AE17016">
        <f t="shared" si="1093"/>
        <v>2.3594412884976879E-15</v>
      </c>
      <c r="AF17016">
        <f t="shared" si="1091"/>
        <v>1.4722913640225565E-12</v>
      </c>
      <c r="AG17016">
        <f t="shared" si="1092"/>
        <v>4.0143534082499661E-11</v>
      </c>
    </row>
    <row r="17017" spans="30:33" x14ac:dyDescent="0.2">
      <c r="AD17017">
        <f t="shared" si="1090"/>
        <v>17015</v>
      </c>
      <c r="AE17017">
        <f t="shared" si="1093"/>
        <v>2.3556661824360914E-15</v>
      </c>
      <c r="AF17017">
        <f t="shared" si="1091"/>
        <v>1.4699356978401204E-12</v>
      </c>
      <c r="AG17017">
        <f t="shared" si="1092"/>
        <v>4.0081660094150092E-11</v>
      </c>
    </row>
    <row r="17018" spans="30:33" x14ac:dyDescent="0.2">
      <c r="AD17018">
        <f t="shared" si="1090"/>
        <v>17016</v>
      </c>
      <c r="AE17018">
        <f t="shared" si="1093"/>
        <v>2.3518971165441936E-15</v>
      </c>
      <c r="AF17018">
        <f t="shared" si="1091"/>
        <v>1.4675838007235761E-12</v>
      </c>
      <c r="AG17018">
        <f t="shared" si="1092"/>
        <v>4.0019881335115995E-11</v>
      </c>
    </row>
    <row r="17019" spans="30:33" x14ac:dyDescent="0.2">
      <c r="AD17019">
        <f t="shared" si="1090"/>
        <v>17017</v>
      </c>
      <c r="AE17019">
        <f t="shared" si="1093"/>
        <v>2.348134081157723E-15</v>
      </c>
      <c r="AF17019">
        <f t="shared" si="1091"/>
        <v>1.4652356666424184E-12</v>
      </c>
      <c r="AG17019">
        <f t="shared" si="1092"/>
        <v>3.9958197659060971E-11</v>
      </c>
    </row>
    <row r="17020" spans="30:33" x14ac:dyDescent="0.2">
      <c r="AD17020">
        <f t="shared" si="1090"/>
        <v>17018</v>
      </c>
      <c r="AE17020">
        <f t="shared" si="1093"/>
        <v>2.3443770666278703E-15</v>
      </c>
      <c r="AF17020">
        <f t="shared" si="1091"/>
        <v>1.4628912895757903E-12</v>
      </c>
      <c r="AG17020">
        <f t="shared" si="1092"/>
        <v>3.9896608919873095E-11</v>
      </c>
    </row>
    <row r="17021" spans="30:33" x14ac:dyDescent="0.2">
      <c r="AD17021">
        <f t="shared" si="1090"/>
        <v>17019</v>
      </c>
      <c r="AE17021">
        <f t="shared" si="1093"/>
        <v>2.3406260633212656E-15</v>
      </c>
      <c r="AF17021">
        <f t="shared" si="1091"/>
        <v>1.4605506635124689E-12</v>
      </c>
      <c r="AG17021">
        <f t="shared" si="1092"/>
        <v>3.9835114971664617E-11</v>
      </c>
    </row>
    <row r="17022" spans="30:33" x14ac:dyDescent="0.2">
      <c r="AD17022">
        <f t="shared" si="1090"/>
        <v>17020</v>
      </c>
      <c r="AE17022">
        <f t="shared" si="1093"/>
        <v>2.3368810616199511E-15</v>
      </c>
      <c r="AF17022">
        <f t="shared" si="1091"/>
        <v>1.4582137824508488E-12</v>
      </c>
      <c r="AG17022">
        <f t="shared" si="1092"/>
        <v>3.9773715668771571E-11</v>
      </c>
    </row>
    <row r="17023" spans="30:33" x14ac:dyDescent="0.2">
      <c r="AD17023">
        <f t="shared" si="1090"/>
        <v>17021</v>
      </c>
      <c r="AE17023">
        <f t="shared" si="1093"/>
        <v>2.333142051921359E-15</v>
      </c>
      <c r="AF17023">
        <f t="shared" si="1091"/>
        <v>1.4558806403989274E-12</v>
      </c>
      <c r="AG17023">
        <f t="shared" si="1092"/>
        <v>3.9712410865753453E-11</v>
      </c>
    </row>
    <row r="17024" spans="30:33" x14ac:dyDescent="0.2">
      <c r="AD17024">
        <f t="shared" si="1090"/>
        <v>17022</v>
      </c>
      <c r="AE17024">
        <f t="shared" si="1093"/>
        <v>2.3294090246382847E-15</v>
      </c>
      <c r="AF17024">
        <f t="shared" si="1091"/>
        <v>1.453551231374289E-12</v>
      </c>
      <c r="AG17024">
        <f t="shared" si="1092"/>
        <v>3.9651200417392883E-11</v>
      </c>
    </row>
    <row r="17025" spans="30:33" x14ac:dyDescent="0.2">
      <c r="AD17025">
        <f t="shared" si="1090"/>
        <v>17023</v>
      </c>
      <c r="AE17025">
        <f t="shared" si="1093"/>
        <v>2.3256819701988635E-15</v>
      </c>
      <c r="AF17025">
        <f t="shared" si="1091"/>
        <v>1.4512255494040902E-12</v>
      </c>
      <c r="AG17025">
        <f t="shared" si="1092"/>
        <v>3.9590084178695252E-11</v>
      </c>
    </row>
    <row r="17026" spans="30:33" x14ac:dyDescent="0.2">
      <c r="AD17026">
        <f t="shared" si="1090"/>
        <v>17024</v>
      </c>
      <c r="AE17026">
        <f t="shared" si="1093"/>
        <v>2.3219608790465454E-15</v>
      </c>
      <c r="AF17026">
        <f t="shared" si="1091"/>
        <v>1.4489035885250437E-12</v>
      </c>
      <c r="AG17026">
        <f t="shared" si="1092"/>
        <v>3.9529062004888391E-11</v>
      </c>
    </row>
    <row r="17027" spans="30:33" x14ac:dyDescent="0.2">
      <c r="AD17027">
        <f t="shared" si="1090"/>
        <v>17025</v>
      </c>
      <c r="AE17027">
        <f t="shared" si="1093"/>
        <v>2.3182457416400707E-15</v>
      </c>
      <c r="AF17027">
        <f t="shared" si="1091"/>
        <v>1.4465853427834034E-12</v>
      </c>
      <c r="AG17027">
        <f t="shared" si="1092"/>
        <v>3.9468133751422205E-11</v>
      </c>
    </row>
    <row r="17028" spans="30:33" x14ac:dyDescent="0.2">
      <c r="AD17028">
        <f t="shared" si="1090"/>
        <v>17026</v>
      </c>
      <c r="AE17028">
        <f t="shared" si="1093"/>
        <v>2.3145365484534466E-15</v>
      </c>
      <c r="AF17028">
        <f t="shared" si="1091"/>
        <v>1.4442708062349499E-12</v>
      </c>
      <c r="AG17028">
        <f t="shared" si="1092"/>
        <v>3.9407299273968385E-11</v>
      </c>
    </row>
    <row r="17029" spans="30:33" x14ac:dyDescent="0.2">
      <c r="AD17029">
        <f t="shared" si="1090"/>
        <v>17027</v>
      </c>
      <c r="AE17029">
        <f t="shared" si="1093"/>
        <v>2.3108332899759207E-15</v>
      </c>
      <c r="AF17029">
        <f t="shared" si="1091"/>
        <v>1.441959972944974E-12</v>
      </c>
      <c r="AG17029">
        <f t="shared" si="1092"/>
        <v>3.9346558428420002E-11</v>
      </c>
    </row>
    <row r="17030" spans="30:33" x14ac:dyDescent="0.2">
      <c r="AD17030">
        <f t="shared" si="1090"/>
        <v>17028</v>
      </c>
      <c r="AE17030">
        <f t="shared" si="1093"/>
        <v>2.3071359567119593E-15</v>
      </c>
      <c r="AF17030">
        <f t="shared" si="1091"/>
        <v>1.439652836988262E-12</v>
      </c>
      <c r="AG17030">
        <f t="shared" si="1092"/>
        <v>3.9285911070891245E-11</v>
      </c>
    </row>
    <row r="17031" spans="30:33" x14ac:dyDescent="0.2">
      <c r="AD17031">
        <f t="shared" si="1090"/>
        <v>17029</v>
      </c>
      <c r="AE17031">
        <f t="shared" si="1093"/>
        <v>2.3034445391812201E-15</v>
      </c>
      <c r="AF17031">
        <f t="shared" si="1091"/>
        <v>1.4373493924490808E-12</v>
      </c>
      <c r="AG17031">
        <f t="shared" si="1092"/>
        <v>3.9225357057716997E-11</v>
      </c>
    </row>
    <row r="17032" spans="30:33" x14ac:dyDescent="0.2">
      <c r="AD17032">
        <f t="shared" si="1090"/>
        <v>17030</v>
      </c>
      <c r="AE17032">
        <f t="shared" si="1093"/>
        <v>2.2997590279185304E-15</v>
      </c>
      <c r="AF17032">
        <f t="shared" si="1091"/>
        <v>1.4350496334211621E-12</v>
      </c>
      <c r="AG17032">
        <f t="shared" si="1092"/>
        <v>3.9164896245452572E-11</v>
      </c>
    </row>
    <row r="17033" spans="30:33" x14ac:dyDescent="0.2">
      <c r="AD17033">
        <f t="shared" si="1090"/>
        <v>17031</v>
      </c>
      <c r="AE17033">
        <f t="shared" si="1093"/>
        <v>2.2960794134738604E-15</v>
      </c>
      <c r="AF17033">
        <f t="shared" si="1091"/>
        <v>1.4327535540076882E-12</v>
      </c>
      <c r="AG17033">
        <f t="shared" si="1092"/>
        <v>3.9104528490873315E-11</v>
      </c>
    </row>
    <row r="17034" spans="30:33" x14ac:dyDescent="0.2">
      <c r="AD17034">
        <f t="shared" si="1090"/>
        <v>17032</v>
      </c>
      <c r="AE17034">
        <f t="shared" si="1093"/>
        <v>2.2924056864123021E-15</v>
      </c>
      <c r="AF17034">
        <f t="shared" si="1091"/>
        <v>1.4304611483212759E-12</v>
      </c>
      <c r="AG17034">
        <f t="shared" si="1092"/>
        <v>3.9044253650974328E-11</v>
      </c>
    </row>
    <row r="17035" spans="30:33" x14ac:dyDescent="0.2">
      <c r="AD17035">
        <f t="shared" si="1090"/>
        <v>17033</v>
      </c>
      <c r="AE17035">
        <f t="shared" si="1093"/>
        <v>2.2887378373140424E-15</v>
      </c>
      <c r="AF17035">
        <f t="shared" si="1091"/>
        <v>1.4281724104839619E-12</v>
      </c>
      <c r="AG17035">
        <f t="shared" si="1092"/>
        <v>3.8984071582970085E-11</v>
      </c>
    </row>
    <row r="17036" spans="30:33" x14ac:dyDescent="0.2">
      <c r="AD17036">
        <f t="shared" si="1090"/>
        <v>17034</v>
      </c>
      <c r="AE17036">
        <f t="shared" si="1093"/>
        <v>2.2850758567743399E-15</v>
      </c>
      <c r="AF17036">
        <f t="shared" si="1091"/>
        <v>1.4258873346271874E-12</v>
      </c>
      <c r="AG17036">
        <f t="shared" si="1092"/>
        <v>3.8923982144294108E-11</v>
      </c>
    </row>
    <row r="17037" spans="30:33" x14ac:dyDescent="0.2">
      <c r="AD17037">
        <f t="shared" si="1090"/>
        <v>17035</v>
      </c>
      <c r="AE17037">
        <f t="shared" si="1093"/>
        <v>2.2814197354035007E-15</v>
      </c>
      <c r="AF17037">
        <f t="shared" si="1091"/>
        <v>1.4236059148917837E-12</v>
      </c>
      <c r="AG17037">
        <f t="shared" si="1092"/>
        <v>3.8863985192598635E-11</v>
      </c>
    </row>
    <row r="17038" spans="30:33" x14ac:dyDescent="0.2">
      <c r="AD17038">
        <f t="shared" si="1090"/>
        <v>17036</v>
      </c>
      <c r="AE17038">
        <f t="shared" si="1093"/>
        <v>2.277769463826855E-15</v>
      </c>
      <c r="AF17038">
        <f t="shared" si="1091"/>
        <v>1.4213281454279568E-12</v>
      </c>
      <c r="AG17038">
        <f t="shared" si="1092"/>
        <v>3.8804080585754303E-11</v>
      </c>
    </row>
    <row r="17039" spans="30:33" x14ac:dyDescent="0.2">
      <c r="AD17039">
        <f t="shared" si="1090"/>
        <v>17037</v>
      </c>
      <c r="AE17039">
        <f t="shared" si="1093"/>
        <v>2.2741250326847317E-15</v>
      </c>
      <c r="AF17039">
        <f t="shared" si="1091"/>
        <v>1.4190540203952719E-12</v>
      </c>
      <c r="AG17039">
        <f t="shared" si="1092"/>
        <v>3.8744268181849772E-11</v>
      </c>
    </row>
    <row r="17040" spans="30:33" x14ac:dyDescent="0.2">
      <c r="AD17040">
        <f t="shared" ref="AD17040:AD17103" si="1094">AD17039+1</f>
        <v>17038</v>
      </c>
      <c r="AE17040">
        <f t="shared" si="1093"/>
        <v>2.2704864326324361E-15</v>
      </c>
      <c r="AF17040">
        <f t="shared" ref="AF17040:AF17103" si="1095">AF17039*$AF$3</f>
        <v>1.4167835339626394E-12</v>
      </c>
      <c r="AG17040">
        <f t="shared" ref="AG17040:AG17103" si="1096">AD17040*AE17040</f>
        <v>3.8684547839191447E-11</v>
      </c>
    </row>
    <row r="17041" spans="30:33" x14ac:dyDescent="0.2">
      <c r="AD17041">
        <f t="shared" si="1094"/>
        <v>17039</v>
      </c>
      <c r="AE17041">
        <f t="shared" si="1093"/>
        <v>2.2668536543402242E-15</v>
      </c>
      <c r="AF17041">
        <f t="shared" si="1095"/>
        <v>1.4145166803082991E-12</v>
      </c>
      <c r="AG17041">
        <f t="shared" si="1096"/>
        <v>3.8624919416303078E-11</v>
      </c>
    </row>
    <row r="17042" spans="30:33" x14ac:dyDescent="0.2">
      <c r="AD17042">
        <f t="shared" si="1094"/>
        <v>17040</v>
      </c>
      <c r="AE17042">
        <f t="shared" si="1093"/>
        <v>2.2632266884932797E-15</v>
      </c>
      <c r="AF17042">
        <f t="shared" si="1095"/>
        <v>1.4122534536198057E-12</v>
      </c>
      <c r="AG17042">
        <f t="shared" si="1096"/>
        <v>3.8565382771925489E-11</v>
      </c>
    </row>
    <row r="17043" spans="30:33" x14ac:dyDescent="0.2">
      <c r="AD17043">
        <f t="shared" si="1094"/>
        <v>17041</v>
      </c>
      <c r="AE17043">
        <f t="shared" ref="AE17043:AE17106" si="1097">AF17042*$AE$3</f>
        <v>2.2596055257916902E-15</v>
      </c>
      <c r="AF17043">
        <f t="shared" si="1095"/>
        <v>1.409993848094014E-12</v>
      </c>
      <c r="AG17043">
        <f t="shared" si="1096"/>
        <v>3.8505937765016191E-11</v>
      </c>
    </row>
    <row r="17044" spans="30:33" x14ac:dyDescent="0.2">
      <c r="AD17044">
        <f t="shared" si="1094"/>
        <v>17042</v>
      </c>
      <c r="AE17044">
        <f t="shared" si="1097"/>
        <v>2.2559901569504237E-15</v>
      </c>
      <c r="AF17044">
        <f t="shared" si="1095"/>
        <v>1.4077378579370635E-12</v>
      </c>
      <c r="AG17044">
        <f t="shared" si="1096"/>
        <v>3.844658425474912E-11</v>
      </c>
    </row>
    <row r="17045" spans="30:33" x14ac:dyDescent="0.2">
      <c r="AD17045">
        <f t="shared" si="1094"/>
        <v>17043</v>
      </c>
      <c r="AE17045">
        <f t="shared" si="1097"/>
        <v>2.2523805726993026E-15</v>
      </c>
      <c r="AF17045">
        <f t="shared" si="1095"/>
        <v>1.4054854773643642E-12</v>
      </c>
      <c r="AG17045">
        <f t="shared" si="1096"/>
        <v>3.8387322100514214E-11</v>
      </c>
    </row>
    <row r="17046" spans="30:33" x14ac:dyDescent="0.2">
      <c r="AD17046">
        <f t="shared" si="1094"/>
        <v>17044</v>
      </c>
      <c r="AE17046">
        <f t="shared" si="1097"/>
        <v>2.2487767637829837E-15</v>
      </c>
      <c r="AF17046">
        <f t="shared" si="1095"/>
        <v>1.4032367006005811E-12</v>
      </c>
      <c r="AG17046">
        <f t="shared" si="1096"/>
        <v>3.8328151161917171E-11</v>
      </c>
    </row>
    <row r="17047" spans="30:33" x14ac:dyDescent="0.2">
      <c r="AD17047">
        <f t="shared" si="1094"/>
        <v>17045</v>
      </c>
      <c r="AE17047">
        <f t="shared" si="1097"/>
        <v>2.245178720960931E-15</v>
      </c>
      <c r="AF17047">
        <f t="shared" si="1095"/>
        <v>1.40099152187962E-12</v>
      </c>
      <c r="AG17047">
        <f t="shared" si="1096"/>
        <v>3.8269071298779066E-11</v>
      </c>
    </row>
    <row r="17048" spans="30:33" x14ac:dyDescent="0.2">
      <c r="AD17048">
        <f t="shared" si="1094"/>
        <v>17046</v>
      </c>
      <c r="AE17048">
        <f t="shared" si="1097"/>
        <v>2.2415864350073929E-15</v>
      </c>
      <c r="AF17048">
        <f t="shared" si="1095"/>
        <v>1.3987499354446125E-12</v>
      </c>
      <c r="AG17048">
        <f t="shared" si="1096"/>
        <v>3.8210082371136016E-11</v>
      </c>
    </row>
    <row r="17049" spans="30:33" x14ac:dyDescent="0.2">
      <c r="AD17049">
        <f t="shared" si="1094"/>
        <v>17047</v>
      </c>
      <c r="AE17049">
        <f t="shared" si="1097"/>
        <v>2.237999896711381E-15</v>
      </c>
      <c r="AF17049">
        <f t="shared" si="1095"/>
        <v>1.396511935547901E-12</v>
      </c>
      <c r="AG17049">
        <f t="shared" si="1096"/>
        <v>3.8151184239238912E-11</v>
      </c>
    </row>
    <row r="17050" spans="30:33" x14ac:dyDescent="0.2">
      <c r="AD17050">
        <f t="shared" si="1094"/>
        <v>17048</v>
      </c>
      <c r="AE17050">
        <f t="shared" si="1097"/>
        <v>2.2344190968766428E-15</v>
      </c>
      <c r="AF17050">
        <f t="shared" si="1095"/>
        <v>1.3942775164510243E-12</v>
      </c>
      <c r="AG17050">
        <f t="shared" si="1096"/>
        <v>3.8092376763553004E-11</v>
      </c>
    </row>
    <row r="17051" spans="30:33" x14ac:dyDescent="0.2">
      <c r="AD17051">
        <f t="shared" si="1094"/>
        <v>17049</v>
      </c>
      <c r="AE17051">
        <f t="shared" si="1097"/>
        <v>2.2308440263216401E-15</v>
      </c>
      <c r="AF17051">
        <f t="shared" si="1095"/>
        <v>1.3920466724247026E-12</v>
      </c>
      <c r="AG17051">
        <f t="shared" si="1096"/>
        <v>3.8033659804757642E-11</v>
      </c>
    </row>
    <row r="17052" spans="30:33" x14ac:dyDescent="0.2">
      <c r="AD17052">
        <f t="shared" si="1094"/>
        <v>17050</v>
      </c>
      <c r="AE17052">
        <f t="shared" si="1097"/>
        <v>2.227274675879525E-15</v>
      </c>
      <c r="AF17052">
        <f t="shared" si="1095"/>
        <v>1.389819397748823E-12</v>
      </c>
      <c r="AG17052">
        <f t="shared" si="1096"/>
        <v>3.7975033223745903E-11</v>
      </c>
    </row>
    <row r="17053" spans="30:33" x14ac:dyDescent="0.2">
      <c r="AD17053">
        <f t="shared" si="1094"/>
        <v>17051</v>
      </c>
      <c r="AE17053">
        <f t="shared" si="1097"/>
        <v>2.2237110363981177E-15</v>
      </c>
      <c r="AF17053">
        <f t="shared" si="1095"/>
        <v>1.3875956867124249E-12</v>
      </c>
      <c r="AG17053">
        <f t="shared" si="1096"/>
        <v>3.7916496881624306E-11</v>
      </c>
    </row>
    <row r="17054" spans="30:33" x14ac:dyDescent="0.2">
      <c r="AD17054">
        <f t="shared" si="1094"/>
        <v>17052</v>
      </c>
      <c r="AE17054">
        <f t="shared" si="1097"/>
        <v>2.2201530987398809E-15</v>
      </c>
      <c r="AF17054">
        <f t="shared" si="1095"/>
        <v>1.3853755336136849E-12</v>
      </c>
      <c r="AG17054">
        <f t="shared" si="1096"/>
        <v>3.7858050639712448E-11</v>
      </c>
    </row>
    <row r="17055" spans="30:33" x14ac:dyDescent="0.2">
      <c r="AD17055">
        <f t="shared" si="1094"/>
        <v>17053</v>
      </c>
      <c r="AE17055">
        <f t="shared" si="1097"/>
        <v>2.216600853781897E-15</v>
      </c>
      <c r="AF17055">
        <f t="shared" si="1095"/>
        <v>1.383158932759903E-12</v>
      </c>
      <c r="AG17055">
        <f t="shared" si="1096"/>
        <v>3.7799694359542693E-11</v>
      </c>
    </row>
    <row r="17056" spans="30:33" x14ac:dyDescent="0.2">
      <c r="AD17056">
        <f t="shared" si="1094"/>
        <v>17054</v>
      </c>
      <c r="AE17056">
        <f t="shared" si="1097"/>
        <v>2.2130542924158459E-15</v>
      </c>
      <c r="AF17056">
        <f t="shared" si="1095"/>
        <v>1.3809458784674871E-12</v>
      </c>
      <c r="AG17056">
        <f t="shared" si="1096"/>
        <v>3.7741427902859832E-11</v>
      </c>
    </row>
    <row r="17057" spans="30:33" x14ac:dyDescent="0.2">
      <c r="AD17057">
        <f t="shared" si="1094"/>
        <v>17055</v>
      </c>
      <c r="AE17057">
        <f t="shared" si="1097"/>
        <v>2.2095134055479803E-15</v>
      </c>
      <c r="AF17057">
        <f t="shared" si="1095"/>
        <v>1.3787363650619391E-12</v>
      </c>
      <c r="AG17057">
        <f t="shared" si="1096"/>
        <v>3.7683251131620807E-11</v>
      </c>
    </row>
    <row r="17058" spans="30:33" x14ac:dyDescent="0.2">
      <c r="AD17058">
        <f t="shared" si="1094"/>
        <v>17056</v>
      </c>
      <c r="AE17058">
        <f t="shared" si="1097"/>
        <v>2.2059781840991034E-15</v>
      </c>
      <c r="AF17058">
        <f t="shared" si="1095"/>
        <v>1.3765303868778398E-12</v>
      </c>
      <c r="AG17058">
        <f t="shared" si="1096"/>
        <v>3.7625163907994307E-11</v>
      </c>
    </row>
    <row r="17059" spans="30:33" x14ac:dyDescent="0.2">
      <c r="AD17059">
        <f t="shared" si="1094"/>
        <v>17057</v>
      </c>
      <c r="AE17059">
        <f t="shared" si="1097"/>
        <v>2.2024486190045447E-15</v>
      </c>
      <c r="AF17059">
        <f t="shared" si="1095"/>
        <v>1.3743279382588353E-12</v>
      </c>
      <c r="AG17059">
        <f t="shared" si="1096"/>
        <v>3.7567166094360517E-11</v>
      </c>
    </row>
    <row r="17060" spans="30:33" x14ac:dyDescent="0.2">
      <c r="AD17060">
        <f t="shared" si="1094"/>
        <v>17058</v>
      </c>
      <c r="AE17060">
        <f t="shared" si="1097"/>
        <v>2.1989247012141376E-15</v>
      </c>
      <c r="AF17060">
        <f t="shared" si="1095"/>
        <v>1.3721290135576211E-12</v>
      </c>
      <c r="AG17060">
        <f t="shared" si="1096"/>
        <v>3.7509257553310759E-11</v>
      </c>
    </row>
    <row r="17061" spans="30:33" x14ac:dyDescent="0.2">
      <c r="AD17061">
        <f t="shared" si="1094"/>
        <v>17059</v>
      </c>
      <c r="AE17061">
        <f t="shared" si="1097"/>
        <v>2.1954064216921948E-15</v>
      </c>
      <c r="AF17061">
        <f t="shared" si="1095"/>
        <v>1.3699336071359289E-12</v>
      </c>
      <c r="AG17061">
        <f t="shared" si="1096"/>
        <v>3.7451438147647151E-11</v>
      </c>
    </row>
    <row r="17062" spans="30:33" x14ac:dyDescent="0.2">
      <c r="AD17062">
        <f t="shared" si="1094"/>
        <v>17060</v>
      </c>
      <c r="AE17062">
        <f t="shared" si="1097"/>
        <v>2.1918937714174871E-15</v>
      </c>
      <c r="AF17062">
        <f t="shared" si="1095"/>
        <v>1.3677417133645113E-12</v>
      </c>
      <c r="AG17062">
        <f t="shared" si="1096"/>
        <v>3.7393707740382328E-11</v>
      </c>
    </row>
    <row r="17063" spans="30:33" x14ac:dyDescent="0.2">
      <c r="AD17063">
        <f t="shared" si="1094"/>
        <v>17061</v>
      </c>
      <c r="AE17063">
        <f t="shared" si="1097"/>
        <v>2.1883867413832193E-15</v>
      </c>
      <c r="AF17063">
        <f t="shared" si="1095"/>
        <v>1.3655533266231282E-12</v>
      </c>
      <c r="AG17063">
        <f t="shared" si="1096"/>
        <v>3.7336066194739107E-11</v>
      </c>
    </row>
    <row r="17064" spans="30:33" x14ac:dyDescent="0.2">
      <c r="AD17064">
        <f t="shared" si="1094"/>
        <v>17062</v>
      </c>
      <c r="AE17064">
        <f t="shared" si="1097"/>
        <v>2.1848853225970062E-15</v>
      </c>
      <c r="AF17064">
        <f t="shared" si="1095"/>
        <v>1.3633684413005312E-12</v>
      </c>
      <c r="AG17064">
        <f t="shared" si="1096"/>
        <v>3.7278513374150122E-11</v>
      </c>
    </row>
    <row r="17065" spans="30:33" x14ac:dyDescent="0.2">
      <c r="AD17065">
        <f t="shared" si="1094"/>
        <v>17063</v>
      </c>
      <c r="AE17065">
        <f t="shared" si="1097"/>
        <v>2.1813895060808509E-15</v>
      </c>
      <c r="AF17065">
        <f t="shared" si="1095"/>
        <v>1.3611870517944503E-12</v>
      </c>
      <c r="AG17065">
        <f t="shared" si="1096"/>
        <v>3.7221049142257559E-11</v>
      </c>
    </row>
    <row r="17066" spans="30:33" x14ac:dyDescent="0.2">
      <c r="AD17066">
        <f t="shared" si="1094"/>
        <v>17064</v>
      </c>
      <c r="AE17066">
        <f t="shared" si="1097"/>
        <v>2.1778992828711215E-15</v>
      </c>
      <c r="AF17066">
        <f t="shared" si="1095"/>
        <v>1.359009152511579E-12</v>
      </c>
      <c r="AG17066">
        <f t="shared" si="1096"/>
        <v>3.7163673362912819E-11</v>
      </c>
    </row>
    <row r="17067" spans="30:33" x14ac:dyDescent="0.2">
      <c r="AD17067">
        <f t="shared" si="1094"/>
        <v>17065</v>
      </c>
      <c r="AE17067">
        <f t="shared" si="1097"/>
        <v>2.1744146440185274E-15</v>
      </c>
      <c r="AF17067">
        <f t="shared" si="1095"/>
        <v>1.3568347378675605E-12</v>
      </c>
      <c r="AG17067">
        <f t="shared" si="1096"/>
        <v>3.710638590017617E-11</v>
      </c>
    </row>
    <row r="17068" spans="30:33" x14ac:dyDescent="0.2">
      <c r="AD17068">
        <f t="shared" si="1094"/>
        <v>17066</v>
      </c>
      <c r="AE17068">
        <f t="shared" si="1097"/>
        <v>2.1709355805880979E-15</v>
      </c>
      <c r="AF17068">
        <f t="shared" si="1095"/>
        <v>1.3546638022869724E-12</v>
      </c>
      <c r="AG17068">
        <f t="shared" si="1096"/>
        <v>3.704918661831648E-11</v>
      </c>
    </row>
    <row r="17069" spans="30:33" x14ac:dyDescent="0.2">
      <c r="AD17069">
        <f t="shared" si="1094"/>
        <v>17067</v>
      </c>
      <c r="AE17069">
        <f t="shared" si="1097"/>
        <v>2.1674620836591569E-15</v>
      </c>
      <c r="AF17069">
        <f t="shared" si="1095"/>
        <v>1.3524963402033131E-12</v>
      </c>
      <c r="AG17069">
        <f t="shared" si="1096"/>
        <v>3.699207538181083E-11</v>
      </c>
    </row>
    <row r="17070" spans="30:33" x14ac:dyDescent="0.2">
      <c r="AD17070">
        <f t="shared" si="1094"/>
        <v>17068</v>
      </c>
      <c r="AE17070">
        <f t="shared" si="1097"/>
        <v>2.1639941443253022E-15</v>
      </c>
      <c r="AF17070">
        <f t="shared" si="1095"/>
        <v>1.3503323460589877E-12</v>
      </c>
      <c r="AG17070">
        <f t="shared" si="1096"/>
        <v>3.6935052055344255E-11</v>
      </c>
    </row>
    <row r="17071" spans="30:33" x14ac:dyDescent="0.2">
      <c r="AD17071">
        <f t="shared" si="1094"/>
        <v>17069</v>
      </c>
      <c r="AE17071">
        <f t="shared" si="1097"/>
        <v>2.1605317536943813E-15</v>
      </c>
      <c r="AF17071">
        <f t="shared" si="1095"/>
        <v>1.3481718143052933E-12</v>
      </c>
      <c r="AG17071">
        <f t="shared" si="1096"/>
        <v>3.6878116503809394E-11</v>
      </c>
    </row>
    <row r="17072" spans="30:33" x14ac:dyDescent="0.2">
      <c r="AD17072">
        <f t="shared" si="1094"/>
        <v>17070</v>
      </c>
      <c r="AE17072">
        <f t="shared" si="1097"/>
        <v>2.1570749028884703E-15</v>
      </c>
      <c r="AF17072">
        <f t="shared" si="1095"/>
        <v>1.3460147394024049E-12</v>
      </c>
      <c r="AG17072">
        <f t="shared" si="1096"/>
        <v>3.682126859230619E-11</v>
      </c>
    </row>
    <row r="17073" spans="30:33" x14ac:dyDescent="0.2">
      <c r="AD17073">
        <f t="shared" si="1094"/>
        <v>17071</v>
      </c>
      <c r="AE17073">
        <f t="shared" si="1097"/>
        <v>2.1536235830438488E-15</v>
      </c>
      <c r="AF17073">
        <f t="shared" si="1095"/>
        <v>1.343861115819361E-12</v>
      </c>
      <c r="AG17073">
        <f t="shared" si="1096"/>
        <v>3.6764508186141541E-11</v>
      </c>
    </row>
    <row r="17074" spans="30:33" x14ac:dyDescent="0.2">
      <c r="AD17074">
        <f t="shared" si="1094"/>
        <v>17072</v>
      </c>
      <c r="AE17074">
        <f t="shared" si="1097"/>
        <v>2.1501777853109786E-15</v>
      </c>
      <c r="AF17074">
        <f t="shared" si="1095"/>
        <v>1.34171093803405E-12</v>
      </c>
      <c r="AG17074">
        <f t="shared" si="1096"/>
        <v>3.670783515082903E-11</v>
      </c>
    </row>
    <row r="17075" spans="30:33" x14ac:dyDescent="0.2">
      <c r="AD17075">
        <f t="shared" si="1094"/>
        <v>17073</v>
      </c>
      <c r="AE17075">
        <f t="shared" si="1097"/>
        <v>2.146737500854481E-15</v>
      </c>
      <c r="AF17075">
        <f t="shared" si="1095"/>
        <v>1.3395642005331955E-12</v>
      </c>
      <c r="AG17075">
        <f t="shared" si="1096"/>
        <v>3.6651249352088557E-11</v>
      </c>
    </row>
    <row r="17076" spans="30:33" x14ac:dyDescent="0.2">
      <c r="AD17076">
        <f t="shared" si="1094"/>
        <v>17074</v>
      </c>
      <c r="AE17076">
        <f t="shared" si="1097"/>
        <v>2.1433027208531139E-15</v>
      </c>
      <c r="AF17076">
        <f t="shared" si="1095"/>
        <v>1.3374208978123422E-12</v>
      </c>
      <c r="AG17076">
        <f t="shared" si="1096"/>
        <v>3.6594750655846067E-11</v>
      </c>
    </row>
    <row r="17077" spans="30:33" x14ac:dyDescent="0.2">
      <c r="AD17077">
        <f t="shared" si="1094"/>
        <v>17075</v>
      </c>
      <c r="AE17077">
        <f t="shared" si="1097"/>
        <v>2.1398734364997484E-15</v>
      </c>
      <c r="AF17077">
        <f t="shared" si="1095"/>
        <v>1.3352810243758425E-12</v>
      </c>
      <c r="AG17077">
        <f t="shared" si="1096"/>
        <v>3.6538338928233204E-11</v>
      </c>
    </row>
    <row r="17078" spans="30:33" x14ac:dyDescent="0.2">
      <c r="AD17078">
        <f t="shared" si="1094"/>
        <v>17076</v>
      </c>
      <c r="AE17078">
        <f t="shared" si="1097"/>
        <v>2.1364496390013489E-15</v>
      </c>
      <c r="AF17078">
        <f t="shared" si="1095"/>
        <v>1.333144574736841E-12</v>
      </c>
      <c r="AG17078">
        <f t="shared" si="1096"/>
        <v>3.6482014035587034E-11</v>
      </c>
    </row>
    <row r="17079" spans="30:33" x14ac:dyDescent="0.2">
      <c r="AD17079">
        <f t="shared" si="1094"/>
        <v>17077</v>
      </c>
      <c r="AE17079">
        <f t="shared" si="1097"/>
        <v>2.1330313195789467E-15</v>
      </c>
      <c r="AF17079">
        <f t="shared" si="1095"/>
        <v>1.331011543417262E-12</v>
      </c>
      <c r="AG17079">
        <f t="shared" si="1096"/>
        <v>3.642577584444967E-11</v>
      </c>
    </row>
    <row r="17080" spans="30:33" x14ac:dyDescent="0.2">
      <c r="AD17080">
        <f t="shared" si="1094"/>
        <v>17078</v>
      </c>
      <c r="AE17080">
        <f t="shared" si="1097"/>
        <v>2.1296184694676202E-15</v>
      </c>
      <c r="AF17080">
        <f t="shared" si="1095"/>
        <v>1.3288819249477943E-12</v>
      </c>
      <c r="AG17080">
        <f t="shared" si="1096"/>
        <v>3.6369624221568019E-11</v>
      </c>
    </row>
    <row r="17081" spans="30:33" x14ac:dyDescent="0.2">
      <c r="AD17081">
        <f t="shared" si="1094"/>
        <v>17079</v>
      </c>
      <c r="AE17081">
        <f t="shared" si="1097"/>
        <v>2.126211079916472E-15</v>
      </c>
      <c r="AF17081">
        <f t="shared" si="1095"/>
        <v>1.3267557138678777E-12</v>
      </c>
      <c r="AG17081">
        <f t="shared" si="1096"/>
        <v>3.6313559033893423E-11</v>
      </c>
    </row>
    <row r="17082" spans="30:33" x14ac:dyDescent="0.2">
      <c r="AD17082">
        <f t="shared" si="1094"/>
        <v>17080</v>
      </c>
      <c r="AE17082">
        <f t="shared" si="1097"/>
        <v>2.1228091421886051E-15</v>
      </c>
      <c r="AF17082">
        <f t="shared" si="1095"/>
        <v>1.3246329047256889E-12</v>
      </c>
      <c r="AG17082">
        <f t="shared" si="1096"/>
        <v>3.6257580148581372E-11</v>
      </c>
    </row>
    <row r="17083" spans="30:33" x14ac:dyDescent="0.2">
      <c r="AD17083">
        <f t="shared" si="1094"/>
        <v>17081</v>
      </c>
      <c r="AE17083">
        <f t="shared" si="1097"/>
        <v>2.1194126475611034E-15</v>
      </c>
      <c r="AF17083">
        <f t="shared" si="1095"/>
        <v>1.3225134920781278E-12</v>
      </c>
      <c r="AG17083">
        <f t="shared" si="1096"/>
        <v>3.6201687432991207E-11</v>
      </c>
    </row>
    <row r="17084" spans="30:33" x14ac:dyDescent="0.2">
      <c r="AD17084">
        <f t="shared" si="1094"/>
        <v>17082</v>
      </c>
      <c r="AE17084">
        <f t="shared" si="1097"/>
        <v>2.1160215873250055E-15</v>
      </c>
      <c r="AF17084">
        <f t="shared" si="1095"/>
        <v>1.3203974704908027E-12</v>
      </c>
      <c r="AG17084">
        <f t="shared" si="1096"/>
        <v>3.6145880754685747E-11</v>
      </c>
    </row>
    <row r="17085" spans="30:33" x14ac:dyDescent="0.2">
      <c r="AD17085">
        <f t="shared" si="1094"/>
        <v>17083</v>
      </c>
      <c r="AE17085">
        <f t="shared" si="1097"/>
        <v>2.1126359527852851E-15</v>
      </c>
      <c r="AF17085">
        <f t="shared" si="1095"/>
        <v>1.3182848345380174E-12</v>
      </c>
      <c r="AG17085">
        <f t="shared" si="1096"/>
        <v>3.6090159981431027E-11</v>
      </c>
    </row>
    <row r="17086" spans="30:33" x14ac:dyDescent="0.2">
      <c r="AD17086">
        <f t="shared" si="1094"/>
        <v>17084</v>
      </c>
      <c r="AE17086">
        <f t="shared" si="1097"/>
        <v>2.1092557352608288E-15</v>
      </c>
      <c r="AF17086">
        <f t="shared" si="1095"/>
        <v>1.3161755788027565E-12</v>
      </c>
      <c r="AG17086">
        <f t="shared" si="1096"/>
        <v>3.6034524981195999E-11</v>
      </c>
    </row>
    <row r="17087" spans="30:33" x14ac:dyDescent="0.2">
      <c r="AD17087">
        <f t="shared" si="1094"/>
        <v>17085</v>
      </c>
      <c r="AE17087">
        <f t="shared" si="1097"/>
        <v>2.1058809260844112E-15</v>
      </c>
      <c r="AF17087">
        <f t="shared" si="1095"/>
        <v>1.3140696978766721E-12</v>
      </c>
      <c r="AG17087">
        <f t="shared" si="1096"/>
        <v>3.5978975622152166E-11</v>
      </c>
    </row>
    <row r="17088" spans="30:33" x14ac:dyDescent="0.2">
      <c r="AD17088">
        <f t="shared" si="1094"/>
        <v>17086</v>
      </c>
      <c r="AE17088">
        <f t="shared" si="1097"/>
        <v>2.1025115166026763E-15</v>
      </c>
      <c r="AF17088">
        <f t="shared" si="1095"/>
        <v>1.3119671863600693E-12</v>
      </c>
      <c r="AG17088">
        <f t="shared" si="1096"/>
        <v>3.5923511772673328E-11</v>
      </c>
    </row>
    <row r="17089" spans="30:33" x14ac:dyDescent="0.2">
      <c r="AD17089">
        <f t="shared" si="1094"/>
        <v>17087</v>
      </c>
      <c r="AE17089">
        <f t="shared" si="1097"/>
        <v>2.0991474981761116E-15</v>
      </c>
      <c r="AF17089">
        <f t="shared" si="1095"/>
        <v>1.3098680388618931E-12</v>
      </c>
      <c r="AG17089">
        <f t="shared" si="1096"/>
        <v>3.5868133301335218E-11</v>
      </c>
    </row>
    <row r="17090" spans="30:33" x14ac:dyDescent="0.2">
      <c r="AD17090">
        <f t="shared" si="1094"/>
        <v>17088</v>
      </c>
      <c r="AE17090">
        <f t="shared" si="1097"/>
        <v>2.0957888621790301E-15</v>
      </c>
      <c r="AF17090">
        <f t="shared" si="1095"/>
        <v>1.3077722499997141E-12</v>
      </c>
      <c r="AG17090">
        <f t="shared" si="1096"/>
        <v>3.5812840076915268E-11</v>
      </c>
    </row>
    <row r="17091" spans="30:33" x14ac:dyDescent="0.2">
      <c r="AD17091">
        <f t="shared" si="1094"/>
        <v>17089</v>
      </c>
      <c r="AE17091">
        <f t="shared" si="1097"/>
        <v>2.0924355999995434E-15</v>
      </c>
      <c r="AF17091">
        <f t="shared" si="1095"/>
        <v>1.3056798143997144E-12</v>
      </c>
      <c r="AG17091">
        <f t="shared" si="1096"/>
        <v>3.5757631968392199E-11</v>
      </c>
    </row>
    <row r="17092" spans="30:33" x14ac:dyDescent="0.2">
      <c r="AD17092">
        <f t="shared" si="1094"/>
        <v>17090</v>
      </c>
      <c r="AE17092">
        <f t="shared" si="1097"/>
        <v>2.089087703039544E-15</v>
      </c>
      <c r="AF17092">
        <f t="shared" si="1095"/>
        <v>1.3035907266966748E-12</v>
      </c>
      <c r="AG17092">
        <f t="shared" si="1096"/>
        <v>3.5702508844945806E-11</v>
      </c>
    </row>
    <row r="17093" spans="30:33" x14ac:dyDescent="0.2">
      <c r="AD17093">
        <f t="shared" si="1094"/>
        <v>17091</v>
      </c>
      <c r="AE17093">
        <f t="shared" si="1097"/>
        <v>2.0857451627146807E-15</v>
      </c>
      <c r="AF17093">
        <f t="shared" si="1095"/>
        <v>1.3015049815339599E-12</v>
      </c>
      <c r="AG17093">
        <f t="shared" si="1096"/>
        <v>3.5647470575956607E-11</v>
      </c>
    </row>
    <row r="17094" spans="30:33" x14ac:dyDescent="0.2">
      <c r="AD17094">
        <f t="shared" si="1094"/>
        <v>17092</v>
      </c>
      <c r="AE17094">
        <f t="shared" si="1097"/>
        <v>2.0824079704543368E-15</v>
      </c>
      <c r="AF17094">
        <f t="shared" si="1095"/>
        <v>1.2994225735635055E-12</v>
      </c>
      <c r="AG17094">
        <f t="shared" si="1096"/>
        <v>3.5592517031005523E-11</v>
      </c>
    </row>
    <row r="17095" spans="30:33" x14ac:dyDescent="0.2">
      <c r="AD17095">
        <f t="shared" si="1094"/>
        <v>17093</v>
      </c>
      <c r="AE17095">
        <f t="shared" si="1097"/>
        <v>2.0790761177016097E-15</v>
      </c>
      <c r="AF17095">
        <f t="shared" si="1095"/>
        <v>1.2973434974458038E-12</v>
      </c>
      <c r="AG17095">
        <f t="shared" si="1096"/>
        <v>3.5537648079873614E-11</v>
      </c>
    </row>
    <row r="17096" spans="30:33" x14ac:dyDescent="0.2">
      <c r="AD17096">
        <f t="shared" si="1094"/>
        <v>17094</v>
      </c>
      <c r="AE17096">
        <f t="shared" si="1097"/>
        <v>2.0757495959132871E-15</v>
      </c>
      <c r="AF17096">
        <f t="shared" si="1095"/>
        <v>1.2952677478498905E-12</v>
      </c>
      <c r="AG17096">
        <f t="shared" si="1096"/>
        <v>3.5482863592541728E-11</v>
      </c>
    </row>
    <row r="17097" spans="30:33" x14ac:dyDescent="0.2">
      <c r="AD17097">
        <f t="shared" si="1094"/>
        <v>17095</v>
      </c>
      <c r="AE17097">
        <f t="shared" si="1097"/>
        <v>2.0724283965598256E-15</v>
      </c>
      <c r="AF17097">
        <f t="shared" si="1095"/>
        <v>1.2931953194533306E-12</v>
      </c>
      <c r="AG17097">
        <f t="shared" si="1096"/>
        <v>3.5428163439190222E-11</v>
      </c>
    </row>
    <row r="17098" spans="30:33" x14ac:dyDescent="0.2">
      <c r="AD17098">
        <f t="shared" si="1094"/>
        <v>17096</v>
      </c>
      <c r="AE17098">
        <f t="shared" si="1097"/>
        <v>2.06911251112533E-15</v>
      </c>
      <c r="AF17098">
        <f t="shared" si="1095"/>
        <v>1.2911262069422052E-12</v>
      </c>
      <c r="AG17098">
        <f t="shared" si="1096"/>
        <v>3.5373547490198639E-11</v>
      </c>
    </row>
    <row r="17099" spans="30:33" x14ac:dyDescent="0.2">
      <c r="AD17099">
        <f t="shared" si="1094"/>
        <v>17097</v>
      </c>
      <c r="AE17099">
        <f t="shared" si="1097"/>
        <v>2.0658019311075294E-15</v>
      </c>
      <c r="AF17099">
        <f t="shared" si="1095"/>
        <v>1.2890604050110975E-12</v>
      </c>
      <c r="AG17099">
        <f t="shared" si="1096"/>
        <v>3.5319015616145429E-11</v>
      </c>
    </row>
    <row r="17100" spans="30:33" x14ac:dyDescent="0.2">
      <c r="AD17100">
        <f t="shared" si="1094"/>
        <v>17098</v>
      </c>
      <c r="AE17100">
        <f t="shared" si="1097"/>
        <v>2.0624966480177571E-15</v>
      </c>
      <c r="AF17100">
        <f t="shared" si="1095"/>
        <v>1.2869979083630796E-12</v>
      </c>
      <c r="AG17100">
        <f t="shared" si="1096"/>
        <v>3.526456768780761E-11</v>
      </c>
    </row>
    <row r="17101" spans="30:33" x14ac:dyDescent="0.2">
      <c r="AD17101">
        <f t="shared" si="1094"/>
        <v>17099</v>
      </c>
      <c r="AE17101">
        <f t="shared" si="1097"/>
        <v>2.0591966533809283E-15</v>
      </c>
      <c r="AF17101">
        <f t="shared" si="1095"/>
        <v>1.2849387117096986E-12</v>
      </c>
      <c r="AG17101">
        <f t="shared" si="1096"/>
        <v>3.5210203576160495E-11</v>
      </c>
    </row>
    <row r="17102" spans="30:33" x14ac:dyDescent="0.2">
      <c r="AD17102">
        <f t="shared" si="1094"/>
        <v>17100</v>
      </c>
      <c r="AE17102">
        <f t="shared" si="1097"/>
        <v>2.0559019387355189E-15</v>
      </c>
      <c r="AF17102">
        <f t="shared" si="1095"/>
        <v>1.282882809770963E-12</v>
      </c>
      <c r="AG17102">
        <f t="shared" si="1096"/>
        <v>3.5155923152377374E-11</v>
      </c>
    </row>
    <row r="17103" spans="30:33" x14ac:dyDescent="0.2">
      <c r="AD17103">
        <f t="shared" si="1094"/>
        <v>17101</v>
      </c>
      <c r="AE17103">
        <f t="shared" si="1097"/>
        <v>2.0526124956335417E-15</v>
      </c>
      <c r="AF17103">
        <f t="shared" si="1095"/>
        <v>1.2808301972753295E-12</v>
      </c>
      <c r="AG17103">
        <f t="shared" si="1096"/>
        <v>3.5101726287829199E-11</v>
      </c>
    </row>
    <row r="17104" spans="30:33" x14ac:dyDescent="0.2">
      <c r="AD17104">
        <f t="shared" ref="AD17104:AD17167" si="1098">AD17103+1</f>
        <v>17102</v>
      </c>
      <c r="AE17104">
        <f t="shared" si="1097"/>
        <v>2.0493283156405283E-15</v>
      </c>
      <c r="AF17104">
        <f t="shared" ref="AF17104:AF17167" si="1099">AF17103*$AF$3</f>
        <v>1.2787808689596889E-12</v>
      </c>
      <c r="AG17104">
        <f t="shared" ref="AG17104:AG17167" si="1100">AD17104*AE17104</f>
        <v>3.5047612854084315E-11</v>
      </c>
    </row>
    <row r="17105" spans="30:33" x14ac:dyDescent="0.2">
      <c r="AD17105">
        <f t="shared" si="1098"/>
        <v>17103</v>
      </c>
      <c r="AE17105">
        <f t="shared" si="1097"/>
        <v>2.0460493903355032E-15</v>
      </c>
      <c r="AF17105">
        <f t="shared" si="1099"/>
        <v>1.2767348195693534E-12</v>
      </c>
      <c r="AG17105">
        <f t="shared" si="1100"/>
        <v>3.4993582722908111E-11</v>
      </c>
    </row>
    <row r="17106" spans="30:33" x14ac:dyDescent="0.2">
      <c r="AD17106">
        <f t="shared" si="1098"/>
        <v>17104</v>
      </c>
      <c r="AE17106">
        <f t="shared" si="1097"/>
        <v>2.0427757113109665E-15</v>
      </c>
      <c r="AF17106">
        <f t="shared" si="1099"/>
        <v>1.2746920438580425E-12</v>
      </c>
      <c r="AG17106">
        <f t="shared" si="1100"/>
        <v>3.4939635766262774E-11</v>
      </c>
    </row>
    <row r="17107" spans="30:33" x14ac:dyDescent="0.2">
      <c r="AD17107">
        <f t="shared" si="1098"/>
        <v>17105</v>
      </c>
      <c r="AE17107">
        <f t="shared" ref="AE17107:AE17170" si="1101">AF17106*$AE$3</f>
        <v>2.039507270172869E-15</v>
      </c>
      <c r="AF17107">
        <f t="shared" si="1099"/>
        <v>1.2726525365878695E-12</v>
      </c>
      <c r="AG17107">
        <f t="shared" si="1100"/>
        <v>3.4885771856306925E-11</v>
      </c>
    </row>
    <row r="17108" spans="30:33" x14ac:dyDescent="0.2">
      <c r="AD17108">
        <f t="shared" si="1098"/>
        <v>17106</v>
      </c>
      <c r="AE17108">
        <f t="shared" si="1101"/>
        <v>2.0362440585405921E-15</v>
      </c>
      <c r="AF17108">
        <f t="shared" si="1099"/>
        <v>1.2706162925293288E-12</v>
      </c>
      <c r="AG17108">
        <f t="shared" si="1100"/>
        <v>3.4831990865395371E-11</v>
      </c>
    </row>
    <row r="17109" spans="30:33" x14ac:dyDescent="0.2">
      <c r="AD17109">
        <f t="shared" si="1098"/>
        <v>17107</v>
      </c>
      <c r="AE17109">
        <f t="shared" si="1101"/>
        <v>2.032986068046927E-15</v>
      </c>
      <c r="AF17109">
        <f t="shared" si="1099"/>
        <v>1.2685833064612818E-12</v>
      </c>
      <c r="AG17109">
        <f t="shared" si="1100"/>
        <v>3.4778292666078779E-11</v>
      </c>
    </row>
    <row r="17110" spans="30:33" x14ac:dyDescent="0.2">
      <c r="AD17110">
        <f t="shared" si="1098"/>
        <v>17108</v>
      </c>
      <c r="AE17110">
        <f t="shared" si="1101"/>
        <v>2.0297332903380519E-15</v>
      </c>
      <c r="AF17110">
        <f t="shared" si="1099"/>
        <v>1.2665535731709437E-12</v>
      </c>
      <c r="AG17110">
        <f t="shared" si="1100"/>
        <v>3.4724677131103393E-11</v>
      </c>
    </row>
    <row r="17111" spans="30:33" x14ac:dyDescent="0.2">
      <c r="AD17111">
        <f t="shared" si="1098"/>
        <v>17109</v>
      </c>
      <c r="AE17111">
        <f t="shared" si="1101"/>
        <v>2.0264857170735109E-15</v>
      </c>
      <c r="AF17111">
        <f t="shared" si="1099"/>
        <v>1.2645270874538701E-12</v>
      </c>
      <c r="AG17111">
        <f t="shared" si="1100"/>
        <v>3.4671144133410697E-11</v>
      </c>
    </row>
    <row r="17112" spans="30:33" x14ac:dyDescent="0.2">
      <c r="AD17112">
        <f t="shared" si="1098"/>
        <v>17110</v>
      </c>
      <c r="AE17112">
        <f t="shared" si="1101"/>
        <v>2.0232433399261933E-15</v>
      </c>
      <c r="AF17112">
        <f t="shared" si="1099"/>
        <v>1.2625038441139438E-12</v>
      </c>
      <c r="AG17112">
        <f t="shared" si="1100"/>
        <v>3.461769354613717E-11</v>
      </c>
    </row>
    <row r="17113" spans="30:33" x14ac:dyDescent="0.2">
      <c r="AD17113">
        <f t="shared" si="1098"/>
        <v>17111</v>
      </c>
      <c r="AE17113">
        <f t="shared" si="1101"/>
        <v>2.0200061505823112E-15</v>
      </c>
      <c r="AF17113">
        <f t="shared" si="1099"/>
        <v>1.2604838379633614E-12</v>
      </c>
      <c r="AG17113">
        <f t="shared" si="1100"/>
        <v>3.4564325242613925E-11</v>
      </c>
    </row>
    <row r="17114" spans="30:33" x14ac:dyDescent="0.2">
      <c r="AD17114">
        <f t="shared" si="1098"/>
        <v>17112</v>
      </c>
      <c r="AE17114">
        <f t="shared" si="1101"/>
        <v>2.0167741407413792E-15</v>
      </c>
      <c r="AF17114">
        <f t="shared" si="1099"/>
        <v>1.2584670638226199E-12</v>
      </c>
      <c r="AG17114">
        <f t="shared" si="1100"/>
        <v>3.4511039096366481E-11</v>
      </c>
    </row>
    <row r="17115" spans="30:33" x14ac:dyDescent="0.2">
      <c r="AD17115">
        <f t="shared" si="1098"/>
        <v>17113</v>
      </c>
      <c r="AE17115">
        <f t="shared" si="1101"/>
        <v>2.0135473021161926E-15</v>
      </c>
      <c r="AF17115">
        <f t="shared" si="1099"/>
        <v>1.2564535165205037E-12</v>
      </c>
      <c r="AG17115">
        <f t="shared" si="1100"/>
        <v>3.4457834981114401E-11</v>
      </c>
    </row>
    <row r="17116" spans="30:33" x14ac:dyDescent="0.2">
      <c r="AD17116">
        <f t="shared" si="1098"/>
        <v>17114</v>
      </c>
      <c r="AE17116">
        <f t="shared" si="1101"/>
        <v>2.0103256264328069E-15</v>
      </c>
      <c r="AF17116">
        <f t="shared" si="1099"/>
        <v>1.2544431908940708E-12</v>
      </c>
      <c r="AG17116">
        <f t="shared" si="1100"/>
        <v>3.4404712770771061E-11</v>
      </c>
    </row>
    <row r="17117" spans="30:33" x14ac:dyDescent="0.2">
      <c r="AD17117">
        <f t="shared" si="1098"/>
        <v>17115</v>
      </c>
      <c r="AE17117">
        <f t="shared" si="1101"/>
        <v>2.0071091054305143E-15</v>
      </c>
      <c r="AF17117">
        <f t="shared" si="1099"/>
        <v>1.2524360817886402E-12</v>
      </c>
      <c r="AG17117">
        <f t="shared" si="1100"/>
        <v>3.435167233944325E-11</v>
      </c>
    </row>
    <row r="17118" spans="30:33" x14ac:dyDescent="0.2">
      <c r="AD17118">
        <f t="shared" si="1098"/>
        <v>17116</v>
      </c>
      <c r="AE17118">
        <f t="shared" si="1101"/>
        <v>2.0038977308618251E-15</v>
      </c>
      <c r="AF17118">
        <f t="shared" si="1099"/>
        <v>1.2504321840577784E-12</v>
      </c>
      <c r="AG17118">
        <f t="shared" si="1100"/>
        <v>3.4298713561430999E-11</v>
      </c>
    </row>
    <row r="17119" spans="30:33" x14ac:dyDescent="0.2">
      <c r="AD17119">
        <f t="shared" si="1098"/>
        <v>17117</v>
      </c>
      <c r="AE17119">
        <f t="shared" si="1101"/>
        <v>2.0006914944924464E-15</v>
      </c>
      <c r="AF17119">
        <f t="shared" si="1099"/>
        <v>1.2484314925632858E-12</v>
      </c>
      <c r="AG17119">
        <f t="shared" si="1100"/>
        <v>3.4245836311227208E-11</v>
      </c>
    </row>
    <row r="17120" spans="30:33" x14ac:dyDescent="0.2">
      <c r="AD17120">
        <f t="shared" si="1098"/>
        <v>17118</v>
      </c>
      <c r="AE17120">
        <f t="shared" si="1101"/>
        <v>1.9974903881012583E-15</v>
      </c>
      <c r="AF17120">
        <f t="shared" si="1099"/>
        <v>1.2464340021751846E-12</v>
      </c>
      <c r="AG17120">
        <f t="shared" si="1100"/>
        <v>3.4193040463517342E-11</v>
      </c>
    </row>
    <row r="17121" spans="30:33" x14ac:dyDescent="0.2">
      <c r="AD17121">
        <f t="shared" si="1098"/>
        <v>17119</v>
      </c>
      <c r="AE17121">
        <f t="shared" si="1101"/>
        <v>1.9942944034802961E-15</v>
      </c>
      <c r="AF17121">
        <f t="shared" si="1099"/>
        <v>1.2444397077717043E-12</v>
      </c>
      <c r="AG17121">
        <f t="shared" si="1100"/>
        <v>3.4140325893179187E-11</v>
      </c>
    </row>
    <row r="17122" spans="30:33" x14ac:dyDescent="0.2">
      <c r="AD17122">
        <f t="shared" si="1098"/>
        <v>17120</v>
      </c>
      <c r="AE17122">
        <f t="shared" si="1101"/>
        <v>1.9911035324347278E-15</v>
      </c>
      <c r="AF17122">
        <f t="shared" si="1099"/>
        <v>1.2424486042392696E-12</v>
      </c>
      <c r="AG17122">
        <f t="shared" si="1100"/>
        <v>3.4087692475282542E-11</v>
      </c>
    </row>
    <row r="17123" spans="30:33" x14ac:dyDescent="0.2">
      <c r="AD17123">
        <f t="shared" si="1098"/>
        <v>17121</v>
      </c>
      <c r="AE17123">
        <f t="shared" si="1101"/>
        <v>1.9879177667828321E-15</v>
      </c>
      <c r="AF17123">
        <f t="shared" si="1099"/>
        <v>1.2404606864724867E-12</v>
      </c>
      <c r="AG17123">
        <f t="shared" si="1100"/>
        <v>3.4035140085088869E-11</v>
      </c>
    </row>
    <row r="17124" spans="30:33" x14ac:dyDescent="0.2">
      <c r="AD17124">
        <f t="shared" si="1098"/>
        <v>17122</v>
      </c>
      <c r="AE17124">
        <f t="shared" si="1101"/>
        <v>1.9847370983559797E-15</v>
      </c>
      <c r="AF17124">
        <f t="shared" si="1099"/>
        <v>1.2384759493741307E-12</v>
      </c>
      <c r="AG17124">
        <f t="shared" si="1100"/>
        <v>3.3982668598051083E-11</v>
      </c>
    </row>
    <row r="17125" spans="30:33" x14ac:dyDescent="0.2">
      <c r="AD17125">
        <f t="shared" si="1098"/>
        <v>17123</v>
      </c>
      <c r="AE17125">
        <f t="shared" si="1101"/>
        <v>1.98156151899861E-15</v>
      </c>
      <c r="AF17125">
        <f t="shared" si="1099"/>
        <v>1.2364943878551321E-12</v>
      </c>
      <c r="AG17125">
        <f t="shared" si="1100"/>
        <v>3.3930277889813201E-11</v>
      </c>
    </row>
    <row r="17126" spans="30:33" x14ac:dyDescent="0.2">
      <c r="AD17126">
        <f t="shared" si="1098"/>
        <v>17124</v>
      </c>
      <c r="AE17126">
        <f t="shared" si="1101"/>
        <v>1.9783910205682122E-15</v>
      </c>
      <c r="AF17126">
        <f t="shared" si="1099"/>
        <v>1.2345159968345638E-12</v>
      </c>
      <c r="AG17126">
        <f t="shared" si="1100"/>
        <v>3.3877967836210064E-11</v>
      </c>
    </row>
    <row r="17127" spans="30:33" x14ac:dyDescent="0.2">
      <c r="AD17127">
        <f t="shared" si="1098"/>
        <v>17125</v>
      </c>
      <c r="AE17127">
        <f t="shared" si="1101"/>
        <v>1.9752255949353031E-15</v>
      </c>
      <c r="AF17127">
        <f t="shared" si="1099"/>
        <v>1.2325407712396284E-12</v>
      </c>
      <c r="AG17127">
        <f t="shared" si="1100"/>
        <v>3.3825738313267066E-11</v>
      </c>
    </row>
    <row r="17128" spans="30:33" x14ac:dyDescent="0.2">
      <c r="AD17128">
        <f t="shared" si="1098"/>
        <v>17126</v>
      </c>
      <c r="AE17128">
        <f t="shared" si="1101"/>
        <v>1.9720652339834062E-15</v>
      </c>
      <c r="AF17128">
        <f t="shared" si="1099"/>
        <v>1.230568706005645E-12</v>
      </c>
      <c r="AG17128">
        <f t="shared" si="1100"/>
        <v>3.3773589197199814E-11</v>
      </c>
    </row>
    <row r="17129" spans="30:33" x14ac:dyDescent="0.2">
      <c r="AD17129">
        <f t="shared" si="1098"/>
        <v>17127</v>
      </c>
      <c r="AE17129">
        <f t="shared" si="1101"/>
        <v>1.9689099296090329E-15</v>
      </c>
      <c r="AF17129">
        <f t="shared" si="1099"/>
        <v>1.2285997960760358E-12</v>
      </c>
      <c r="AG17129">
        <f t="shared" si="1100"/>
        <v>3.3721520364413908E-11</v>
      </c>
    </row>
    <row r="17130" spans="30:33" x14ac:dyDescent="0.2">
      <c r="AD17130">
        <f t="shared" si="1098"/>
        <v>17128</v>
      </c>
      <c r="AE17130">
        <f t="shared" si="1101"/>
        <v>1.9657596737216583E-15</v>
      </c>
      <c r="AF17130">
        <f t="shared" si="1099"/>
        <v>1.2266340364023141E-12</v>
      </c>
      <c r="AG17130">
        <f t="shared" si="1100"/>
        <v>3.3669531691504561E-11</v>
      </c>
    </row>
    <row r="17131" spans="30:33" x14ac:dyDescent="0.2">
      <c r="AD17131">
        <f t="shared" si="1098"/>
        <v>17129</v>
      </c>
      <c r="AE17131">
        <f t="shared" si="1101"/>
        <v>1.9626144582437035E-15</v>
      </c>
      <c r="AF17131">
        <f t="shared" si="1099"/>
        <v>1.2246714219440704E-12</v>
      </c>
      <c r="AG17131">
        <f t="shared" si="1100"/>
        <v>3.3617623055256396E-11</v>
      </c>
    </row>
    <row r="17132" spans="30:33" x14ac:dyDescent="0.2">
      <c r="AD17132">
        <f t="shared" si="1098"/>
        <v>17130</v>
      </c>
      <c r="AE17132">
        <f t="shared" si="1101"/>
        <v>1.9594742751105134E-15</v>
      </c>
      <c r="AF17132">
        <f t="shared" si="1099"/>
        <v>1.2227119476689599E-12</v>
      </c>
      <c r="AG17132">
        <f t="shared" si="1100"/>
        <v>3.3565794332643092E-11</v>
      </c>
    </row>
    <row r="17133" spans="30:33" x14ac:dyDescent="0.2">
      <c r="AD17133">
        <f t="shared" si="1098"/>
        <v>17131</v>
      </c>
      <c r="AE17133">
        <f t="shared" si="1101"/>
        <v>1.9563391162703366E-15</v>
      </c>
      <c r="AF17133">
        <f t="shared" si="1099"/>
        <v>1.2207556085526895E-12</v>
      </c>
      <c r="AG17133">
        <f t="shared" si="1100"/>
        <v>3.3514045400827134E-11</v>
      </c>
    </row>
    <row r="17134" spans="30:33" x14ac:dyDescent="0.2">
      <c r="AD17134">
        <f t="shared" si="1098"/>
        <v>17132</v>
      </c>
      <c r="AE17134">
        <f t="shared" si="1101"/>
        <v>1.9532089736843041E-15</v>
      </c>
      <c r="AF17134">
        <f t="shared" si="1099"/>
        <v>1.2188023995790052E-12</v>
      </c>
      <c r="AG17134">
        <f t="shared" si="1100"/>
        <v>3.3462376137159498E-11</v>
      </c>
    </row>
    <row r="17135" spans="30:33" x14ac:dyDescent="0.2">
      <c r="AD17135">
        <f t="shared" si="1098"/>
        <v>17133</v>
      </c>
      <c r="AE17135">
        <f t="shared" si="1101"/>
        <v>1.9500838393264094E-15</v>
      </c>
      <c r="AF17135">
        <f t="shared" si="1099"/>
        <v>1.2168523157396789E-12</v>
      </c>
      <c r="AG17135">
        <f t="shared" si="1100"/>
        <v>3.3410786419179371E-11</v>
      </c>
    </row>
    <row r="17136" spans="30:33" x14ac:dyDescent="0.2">
      <c r="AD17136">
        <f t="shared" si="1098"/>
        <v>17134</v>
      </c>
      <c r="AE17136">
        <f t="shared" si="1101"/>
        <v>1.9469637051834872E-15</v>
      </c>
      <c r="AF17136">
        <f t="shared" si="1099"/>
        <v>1.2149053520344954E-12</v>
      </c>
      <c r="AG17136">
        <f t="shared" si="1100"/>
        <v>3.3359276124613871E-11</v>
      </c>
    </row>
    <row r="17137" spans="30:33" x14ac:dyDescent="0.2">
      <c r="AD17137">
        <f t="shared" si="1098"/>
        <v>17135</v>
      </c>
      <c r="AE17137">
        <f t="shared" si="1101"/>
        <v>1.9438485632551936E-15</v>
      </c>
      <c r="AF17137">
        <f t="shared" si="1099"/>
        <v>1.2129615034712402E-12</v>
      </c>
      <c r="AG17137">
        <f t="shared" si="1100"/>
        <v>3.3307845131377745E-11</v>
      </c>
    </row>
    <row r="17138" spans="30:33" x14ac:dyDescent="0.2">
      <c r="AD17138">
        <f t="shared" si="1098"/>
        <v>17136</v>
      </c>
      <c r="AE17138">
        <f t="shared" si="1101"/>
        <v>1.940738405553985E-15</v>
      </c>
      <c r="AF17138">
        <f t="shared" si="1099"/>
        <v>1.2110207650656861E-12</v>
      </c>
      <c r="AG17138">
        <f t="shared" si="1100"/>
        <v>3.3256493317573089E-11</v>
      </c>
    </row>
    <row r="17139" spans="30:33" x14ac:dyDescent="0.2">
      <c r="AD17139">
        <f t="shared" si="1098"/>
        <v>17137</v>
      </c>
      <c r="AE17139">
        <f t="shared" si="1101"/>
        <v>1.9376332241050985E-15</v>
      </c>
      <c r="AF17139">
        <f t="shared" si="1099"/>
        <v>1.2090831318415809E-12</v>
      </c>
      <c r="AG17139">
        <f t="shared" si="1100"/>
        <v>3.3205220561489076E-11</v>
      </c>
    </row>
    <row r="17140" spans="30:33" x14ac:dyDescent="0.2">
      <c r="AD17140">
        <f t="shared" si="1098"/>
        <v>17138</v>
      </c>
      <c r="AE17140">
        <f t="shared" si="1101"/>
        <v>1.9345330109465303E-15</v>
      </c>
      <c r="AF17140">
        <f t="shared" si="1099"/>
        <v>1.2071485988306344E-12</v>
      </c>
      <c r="AG17140">
        <f t="shared" si="1100"/>
        <v>3.3154026741601638E-11</v>
      </c>
    </row>
    <row r="17141" spans="30:33" x14ac:dyDescent="0.2">
      <c r="AD17141">
        <f t="shared" si="1098"/>
        <v>17139</v>
      </c>
      <c r="AE17141">
        <f t="shared" si="1101"/>
        <v>1.9314377581290157E-15</v>
      </c>
      <c r="AF17141">
        <f t="shared" si="1099"/>
        <v>1.2052171610725053E-12</v>
      </c>
      <c r="AG17141">
        <f t="shared" si="1100"/>
        <v>3.3102911736573201E-11</v>
      </c>
    </row>
    <row r="17142" spans="30:33" x14ac:dyDescent="0.2">
      <c r="AD17142">
        <f t="shared" si="1098"/>
        <v>17140</v>
      </c>
      <c r="AE17142">
        <f t="shared" si="1101"/>
        <v>1.9283474577160094E-15</v>
      </c>
      <c r="AF17142">
        <f t="shared" si="1099"/>
        <v>1.2032888136147892E-12</v>
      </c>
      <c r="AG17142">
        <f t="shared" si="1100"/>
        <v>3.3051875425252398E-11</v>
      </c>
    </row>
    <row r="17143" spans="30:33" x14ac:dyDescent="0.2">
      <c r="AD17143">
        <f t="shared" si="1098"/>
        <v>17141</v>
      </c>
      <c r="AE17143">
        <f t="shared" si="1101"/>
        <v>1.9252621017836635E-15</v>
      </c>
      <c r="AF17143">
        <f t="shared" si="1099"/>
        <v>1.2013635515130055E-12</v>
      </c>
      <c r="AG17143">
        <f t="shared" si="1100"/>
        <v>3.3000917686673777E-11</v>
      </c>
    </row>
    <row r="17144" spans="30:33" x14ac:dyDescent="0.2">
      <c r="AD17144">
        <f t="shared" si="1098"/>
        <v>17142</v>
      </c>
      <c r="AE17144">
        <f t="shared" si="1101"/>
        <v>1.9221816824208095E-15</v>
      </c>
      <c r="AF17144">
        <f t="shared" si="1099"/>
        <v>1.1994413698305846E-12</v>
      </c>
      <c r="AG17144">
        <f t="shared" si="1100"/>
        <v>3.2950038400057518E-11</v>
      </c>
    </row>
    <row r="17145" spans="30:33" x14ac:dyDescent="0.2">
      <c r="AD17145">
        <f t="shared" si="1098"/>
        <v>17143</v>
      </c>
      <c r="AE17145">
        <f t="shared" si="1101"/>
        <v>1.9191061917289362E-15</v>
      </c>
      <c r="AF17145">
        <f t="shared" si="1099"/>
        <v>1.1975222636388557E-12</v>
      </c>
      <c r="AG17145">
        <f t="shared" si="1100"/>
        <v>3.2899237444809152E-11</v>
      </c>
    </row>
    <row r="17146" spans="30:33" x14ac:dyDescent="0.2">
      <c r="AD17146">
        <f t="shared" si="1098"/>
        <v>17144</v>
      </c>
      <c r="AE17146">
        <f t="shared" si="1101"/>
        <v>1.91603562182217E-15</v>
      </c>
      <c r="AF17146">
        <f t="shared" si="1099"/>
        <v>1.1956062280170335E-12</v>
      </c>
      <c r="AG17146">
        <f t="shared" si="1100"/>
        <v>3.2848514700519282E-11</v>
      </c>
    </row>
    <row r="17147" spans="30:33" x14ac:dyDescent="0.2">
      <c r="AD17147">
        <f t="shared" si="1098"/>
        <v>17145</v>
      </c>
      <c r="AE17147">
        <f t="shared" si="1101"/>
        <v>1.9129699648272545E-15</v>
      </c>
      <c r="AF17147">
        <f t="shared" si="1099"/>
        <v>1.1936932580522062E-12</v>
      </c>
      <c r="AG17147">
        <f t="shared" si="1100"/>
        <v>3.279787004696328E-11</v>
      </c>
    </row>
    <row r="17148" spans="30:33" x14ac:dyDescent="0.2">
      <c r="AD17148">
        <f t="shared" si="1098"/>
        <v>17146</v>
      </c>
      <c r="AE17148">
        <f t="shared" si="1101"/>
        <v>1.9099092128835308E-15</v>
      </c>
      <c r="AF17148">
        <f t="shared" si="1099"/>
        <v>1.1917833488393227E-12</v>
      </c>
      <c r="AG17148">
        <f t="shared" si="1100"/>
        <v>3.2747303364101018E-11</v>
      </c>
    </row>
    <row r="17149" spans="30:33" x14ac:dyDescent="0.2">
      <c r="AD17149">
        <f t="shared" si="1098"/>
        <v>17147</v>
      </c>
      <c r="AE17149">
        <f t="shared" si="1101"/>
        <v>1.9068533581429173E-15</v>
      </c>
      <c r="AF17149">
        <f t="shared" si="1099"/>
        <v>1.1898764954811797E-12</v>
      </c>
      <c r="AG17149">
        <f t="shared" si="1100"/>
        <v>3.2696814532076604E-11</v>
      </c>
    </row>
    <row r="17150" spans="30:33" x14ac:dyDescent="0.2">
      <c r="AD17150">
        <f t="shared" si="1098"/>
        <v>17148</v>
      </c>
      <c r="AE17150">
        <f t="shared" si="1101"/>
        <v>1.9038023927698885E-15</v>
      </c>
      <c r="AF17150">
        <f t="shared" si="1099"/>
        <v>1.1879726930884098E-12</v>
      </c>
      <c r="AG17150">
        <f t="shared" si="1100"/>
        <v>3.2646403431218045E-11</v>
      </c>
    </row>
    <row r="17151" spans="30:33" x14ac:dyDescent="0.2">
      <c r="AD17151">
        <f t="shared" si="1098"/>
        <v>17149</v>
      </c>
      <c r="AE17151">
        <f t="shared" si="1101"/>
        <v>1.9007563089414564E-15</v>
      </c>
      <c r="AF17151">
        <f t="shared" si="1099"/>
        <v>1.1860719367794683E-12</v>
      </c>
      <c r="AG17151">
        <f t="shared" si="1100"/>
        <v>3.2596069942037033E-11</v>
      </c>
    </row>
    <row r="17152" spans="30:33" x14ac:dyDescent="0.2">
      <c r="AD17152">
        <f t="shared" si="1098"/>
        <v>17150</v>
      </c>
      <c r="AE17152">
        <f t="shared" si="1101"/>
        <v>1.8977150988471501E-15</v>
      </c>
      <c r="AF17152">
        <f t="shared" si="1099"/>
        <v>1.1841742216806211E-12</v>
      </c>
      <c r="AG17152">
        <f t="shared" si="1100"/>
        <v>3.2545813945228624E-11</v>
      </c>
    </row>
    <row r="17153" spans="30:33" x14ac:dyDescent="0.2">
      <c r="AD17153">
        <f t="shared" si="1098"/>
        <v>17151</v>
      </c>
      <c r="AE17153">
        <f t="shared" si="1101"/>
        <v>1.8946787546889948E-15</v>
      </c>
      <c r="AF17153">
        <f t="shared" si="1099"/>
        <v>1.182279542925932E-12</v>
      </c>
      <c r="AG17153">
        <f t="shared" si="1100"/>
        <v>3.2495635321670951E-11</v>
      </c>
    </row>
    <row r="17154" spans="30:33" x14ac:dyDescent="0.2">
      <c r="AD17154">
        <f t="shared" si="1098"/>
        <v>17152</v>
      </c>
      <c r="AE17154">
        <f t="shared" si="1101"/>
        <v>1.8916472686814919E-15</v>
      </c>
      <c r="AF17154">
        <f t="shared" si="1099"/>
        <v>1.1803878956572505E-12</v>
      </c>
      <c r="AG17154">
        <f t="shared" si="1100"/>
        <v>3.2445533952424948E-11</v>
      </c>
    </row>
    <row r="17155" spans="30:33" x14ac:dyDescent="0.2">
      <c r="AD17155">
        <f t="shared" si="1098"/>
        <v>17153</v>
      </c>
      <c r="AE17155">
        <f t="shared" si="1101"/>
        <v>1.8886206330516017E-15</v>
      </c>
      <c r="AF17155">
        <f t="shared" si="1099"/>
        <v>1.1784992750241987E-12</v>
      </c>
      <c r="AG17155">
        <f t="shared" si="1100"/>
        <v>3.2395509718734124E-11</v>
      </c>
    </row>
    <row r="17156" spans="30:33" x14ac:dyDescent="0.2">
      <c r="AD17156">
        <f t="shared" si="1098"/>
        <v>17154</v>
      </c>
      <c r="AE17156">
        <f t="shared" si="1101"/>
        <v>1.8855988400387188E-15</v>
      </c>
      <c r="AF17156">
        <f t="shared" si="1099"/>
        <v>1.17661367618416E-12</v>
      </c>
      <c r="AG17156">
        <f t="shared" si="1100"/>
        <v>3.234556250202418E-11</v>
      </c>
    </row>
    <row r="17157" spans="30:33" x14ac:dyDescent="0.2">
      <c r="AD17157">
        <f t="shared" si="1098"/>
        <v>17155</v>
      </c>
      <c r="AE17157">
        <f t="shared" si="1101"/>
        <v>1.8825818818946569E-15</v>
      </c>
      <c r="AF17157">
        <f t="shared" si="1099"/>
        <v>1.1747310943022652E-12</v>
      </c>
      <c r="AG17157">
        <f t="shared" si="1100"/>
        <v>3.2295692183902841E-11</v>
      </c>
    </row>
    <row r="17158" spans="30:33" x14ac:dyDescent="0.2">
      <c r="AD17158">
        <f t="shared" si="1098"/>
        <v>17156</v>
      </c>
      <c r="AE17158">
        <f t="shared" si="1101"/>
        <v>1.8795697508836251E-15</v>
      </c>
      <c r="AF17158">
        <f t="shared" si="1099"/>
        <v>1.1728515245513816E-12</v>
      </c>
      <c r="AG17158">
        <f t="shared" si="1100"/>
        <v>3.2245898646159472E-11</v>
      </c>
    </row>
    <row r="17159" spans="30:33" x14ac:dyDescent="0.2">
      <c r="AD17159">
        <f t="shared" si="1098"/>
        <v>17157</v>
      </c>
      <c r="AE17159">
        <f t="shared" si="1101"/>
        <v>1.8765624392822113E-15</v>
      </c>
      <c r="AF17159">
        <f t="shared" si="1099"/>
        <v>1.1709749621120994E-12</v>
      </c>
      <c r="AG17159">
        <f t="shared" si="1100"/>
        <v>3.21961817707649E-11</v>
      </c>
    </row>
    <row r="17160" spans="30:33" x14ac:dyDescent="0.2">
      <c r="AD17160">
        <f t="shared" si="1098"/>
        <v>17158</v>
      </c>
      <c r="AE17160">
        <f t="shared" si="1101"/>
        <v>1.8735599393793598E-15</v>
      </c>
      <c r="AF17160">
        <f t="shared" si="1099"/>
        <v>1.1691014021727201E-12</v>
      </c>
      <c r="AG17160">
        <f t="shared" si="1100"/>
        <v>3.2146541439871056E-11</v>
      </c>
    </row>
    <row r="17161" spans="30:33" x14ac:dyDescent="0.2">
      <c r="AD17161">
        <f t="shared" si="1098"/>
        <v>17159</v>
      </c>
      <c r="AE17161">
        <f t="shared" si="1101"/>
        <v>1.8705622434763528E-15</v>
      </c>
      <c r="AF17161">
        <f t="shared" si="1099"/>
        <v>1.1672308399292436E-12</v>
      </c>
      <c r="AG17161">
        <f t="shared" si="1100"/>
        <v>3.2096977535810737E-11</v>
      </c>
    </row>
    <row r="17162" spans="30:33" x14ac:dyDescent="0.2">
      <c r="AD17162">
        <f t="shared" si="1098"/>
        <v>17160</v>
      </c>
      <c r="AE17162">
        <f t="shared" si="1101"/>
        <v>1.8675693438867905E-15</v>
      </c>
      <c r="AF17162">
        <f t="shared" si="1099"/>
        <v>1.1653632705853567E-12</v>
      </c>
      <c r="AG17162">
        <f t="shared" si="1100"/>
        <v>3.2047489941097322E-11</v>
      </c>
    </row>
    <row r="17163" spans="30:33" x14ac:dyDescent="0.2">
      <c r="AD17163">
        <f t="shared" si="1098"/>
        <v>17161</v>
      </c>
      <c r="AE17163">
        <f t="shared" si="1101"/>
        <v>1.8645812329365716E-15</v>
      </c>
      <c r="AF17163">
        <f t="shared" si="1099"/>
        <v>1.1634986893524202E-12</v>
      </c>
      <c r="AG17163">
        <f t="shared" si="1100"/>
        <v>3.1998078538424502E-11</v>
      </c>
    </row>
    <row r="17164" spans="30:33" x14ac:dyDescent="0.2">
      <c r="AD17164">
        <f t="shared" si="1098"/>
        <v>17162</v>
      </c>
      <c r="AE17164">
        <f t="shared" si="1101"/>
        <v>1.8615979029638732E-15</v>
      </c>
      <c r="AF17164">
        <f t="shared" si="1099"/>
        <v>1.1616370914494563E-12</v>
      </c>
      <c r="AG17164">
        <f t="shared" si="1100"/>
        <v>3.1948743210665992E-11</v>
      </c>
    </row>
    <row r="17165" spans="30:33" x14ac:dyDescent="0.2">
      <c r="AD17165">
        <f t="shared" si="1098"/>
        <v>17163</v>
      </c>
      <c r="AE17165">
        <f t="shared" si="1101"/>
        <v>1.8586193463191308E-15</v>
      </c>
      <c r="AF17165">
        <f t="shared" si="1099"/>
        <v>1.159778472103137E-12</v>
      </c>
      <c r="AG17165">
        <f t="shared" si="1100"/>
        <v>3.189948384087524E-11</v>
      </c>
    </row>
    <row r="17166" spans="30:33" x14ac:dyDescent="0.2">
      <c r="AD17166">
        <f t="shared" si="1098"/>
        <v>17164</v>
      </c>
      <c r="AE17166">
        <f t="shared" si="1101"/>
        <v>1.8556455553650202E-15</v>
      </c>
      <c r="AF17166">
        <f t="shared" si="1099"/>
        <v>1.1579228265477718E-12</v>
      </c>
      <c r="AG17166">
        <f t="shared" si="1100"/>
        <v>3.185030031228521E-11</v>
      </c>
    </row>
    <row r="17167" spans="30:33" x14ac:dyDescent="0.2">
      <c r="AD17167">
        <f t="shared" si="1098"/>
        <v>17165</v>
      </c>
      <c r="AE17167">
        <f t="shared" si="1101"/>
        <v>1.8526765224764357E-15</v>
      </c>
      <c r="AF17167">
        <f t="shared" si="1099"/>
        <v>1.1560701500252953E-12</v>
      </c>
      <c r="AG17167">
        <f t="shared" si="1100"/>
        <v>3.1801192508308017E-11</v>
      </c>
    </row>
    <row r="17168" spans="30:33" x14ac:dyDescent="0.2">
      <c r="AD17168">
        <f t="shared" ref="AD17168:AD17231" si="1102">AD17167+1</f>
        <v>17166</v>
      </c>
      <c r="AE17168">
        <f t="shared" si="1101"/>
        <v>1.8497122400404731E-15</v>
      </c>
      <c r="AF17168">
        <f t="shared" ref="AF17168:AF17231" si="1103">AF17167*$AF$3</f>
        <v>1.1542204377852547E-12</v>
      </c>
      <c r="AG17168">
        <f t="shared" ref="AG17168:AG17231" si="1104">AD17168*AE17168</f>
        <v>3.1752160312534762E-11</v>
      </c>
    </row>
    <row r="17169" spans="30:33" x14ac:dyDescent="0.2">
      <c r="AD17169">
        <f t="shared" si="1102"/>
        <v>17167</v>
      </c>
      <c r="AE17169">
        <f t="shared" si="1101"/>
        <v>1.8467527004564083E-15</v>
      </c>
      <c r="AF17169">
        <f t="shared" si="1103"/>
        <v>1.1523736850847982E-12</v>
      </c>
      <c r="AG17169">
        <f t="shared" si="1104"/>
        <v>3.1703203608735162E-11</v>
      </c>
    </row>
    <row r="17170" spans="30:33" x14ac:dyDescent="0.2">
      <c r="AD17170">
        <f t="shared" si="1102"/>
        <v>17168</v>
      </c>
      <c r="AE17170">
        <f t="shared" si="1101"/>
        <v>1.8437978961356778E-15</v>
      </c>
      <c r="AF17170">
        <f t="shared" si="1103"/>
        <v>1.1505298871886625E-12</v>
      </c>
      <c r="AG17170">
        <f t="shared" si="1104"/>
        <v>3.1654322280857314E-11</v>
      </c>
    </row>
    <row r="17171" spans="30:33" x14ac:dyDescent="0.2">
      <c r="AD17171">
        <f t="shared" si="1102"/>
        <v>17169</v>
      </c>
      <c r="AE17171">
        <f t="shared" ref="AE17171:AE17234" si="1105">AF17170*$AE$3</f>
        <v>1.8408478195018607E-15</v>
      </c>
      <c r="AF17171">
        <f t="shared" si="1103"/>
        <v>1.1486890393691607E-12</v>
      </c>
      <c r="AG17171">
        <f t="shared" si="1104"/>
        <v>3.1605516213027446E-11</v>
      </c>
    </row>
    <row r="17172" spans="30:33" x14ac:dyDescent="0.2">
      <c r="AD17172">
        <f t="shared" si="1102"/>
        <v>17170</v>
      </c>
      <c r="AE17172">
        <f t="shared" si="1105"/>
        <v>1.8379024629906578E-15</v>
      </c>
      <c r="AF17172">
        <f t="shared" si="1103"/>
        <v>1.1468511369061699E-12</v>
      </c>
      <c r="AG17172">
        <f t="shared" si="1104"/>
        <v>3.1556785289549595E-11</v>
      </c>
    </row>
    <row r="17173" spans="30:33" x14ac:dyDescent="0.2">
      <c r="AD17173">
        <f t="shared" si="1102"/>
        <v>17171</v>
      </c>
      <c r="AE17173">
        <f t="shared" si="1105"/>
        <v>1.8349618190498729E-15</v>
      </c>
      <c r="AF17173">
        <f t="shared" si="1103"/>
        <v>1.14501617508712E-12</v>
      </c>
      <c r="AG17173">
        <f t="shared" si="1104"/>
        <v>3.1508129394905365E-11</v>
      </c>
    </row>
    <row r="17174" spans="30:33" x14ac:dyDescent="0.2">
      <c r="AD17174">
        <f t="shared" si="1102"/>
        <v>17172</v>
      </c>
      <c r="AE17174">
        <f t="shared" si="1105"/>
        <v>1.8320258801393928E-15</v>
      </c>
      <c r="AF17174">
        <f t="shared" si="1103"/>
        <v>1.1431841492069805E-12</v>
      </c>
      <c r="AG17174">
        <f t="shared" si="1104"/>
        <v>3.1459548413753653E-11</v>
      </c>
    </row>
    <row r="17175" spans="30:33" x14ac:dyDescent="0.2">
      <c r="AD17175">
        <f t="shared" si="1102"/>
        <v>17173</v>
      </c>
      <c r="AE17175">
        <f t="shared" si="1105"/>
        <v>1.8290946387311696E-15</v>
      </c>
      <c r="AF17175">
        <f t="shared" si="1103"/>
        <v>1.1413550545682494E-12</v>
      </c>
      <c r="AG17175">
        <f t="shared" si="1104"/>
        <v>3.1411042230930376E-11</v>
      </c>
    </row>
    <row r="17176" spans="30:33" x14ac:dyDescent="0.2">
      <c r="AD17176">
        <f t="shared" si="1102"/>
        <v>17174</v>
      </c>
      <c r="AE17176">
        <f t="shared" si="1105"/>
        <v>1.8261680873092E-15</v>
      </c>
      <c r="AF17176">
        <f t="shared" si="1103"/>
        <v>1.1395288864809402E-12</v>
      </c>
      <c r="AG17176">
        <f t="shared" si="1104"/>
        <v>3.1362610731448199E-11</v>
      </c>
    </row>
    <row r="17177" spans="30:33" x14ac:dyDescent="0.2">
      <c r="AD17177">
        <f t="shared" si="1102"/>
        <v>17175</v>
      </c>
      <c r="AE17177">
        <f t="shared" si="1105"/>
        <v>1.8232462183695051E-15</v>
      </c>
      <c r="AF17177">
        <f t="shared" si="1103"/>
        <v>1.1377056402625707E-12</v>
      </c>
      <c r="AG17177">
        <f t="shared" si="1104"/>
        <v>3.131425380049625E-11</v>
      </c>
    </row>
    <row r="17178" spans="30:33" x14ac:dyDescent="0.2">
      <c r="AD17178">
        <f t="shared" si="1102"/>
        <v>17176</v>
      </c>
      <c r="AE17178">
        <f t="shared" si="1105"/>
        <v>1.8203290244201138E-15</v>
      </c>
      <c r="AF17178">
        <f t="shared" si="1103"/>
        <v>1.1358853112381506E-12</v>
      </c>
      <c r="AG17178">
        <f t="shared" si="1104"/>
        <v>3.1265971323439872E-11</v>
      </c>
    </row>
    <row r="17179" spans="30:33" x14ac:dyDescent="0.2">
      <c r="AD17179">
        <f t="shared" si="1102"/>
        <v>17177</v>
      </c>
      <c r="AE17179">
        <f t="shared" si="1105"/>
        <v>1.8174164979810416E-15</v>
      </c>
      <c r="AF17179">
        <f t="shared" si="1103"/>
        <v>1.1340678947401696E-12</v>
      </c>
      <c r="AG17179">
        <f t="shared" si="1104"/>
        <v>3.1217763185820351E-11</v>
      </c>
    </row>
    <row r="17180" spans="30:33" x14ac:dyDescent="0.2">
      <c r="AD17180">
        <f t="shared" si="1102"/>
        <v>17178</v>
      </c>
      <c r="AE17180">
        <f t="shared" si="1105"/>
        <v>1.8145086315842719E-15</v>
      </c>
      <c r="AF17180">
        <f t="shared" si="1103"/>
        <v>1.1322533861085852E-12</v>
      </c>
      <c r="AG17180">
        <f t="shared" si="1104"/>
        <v>3.1169629273354622E-11</v>
      </c>
    </row>
    <row r="17181" spans="30:33" x14ac:dyDescent="0.2">
      <c r="AD17181">
        <f t="shared" si="1102"/>
        <v>17179</v>
      </c>
      <c r="AE17181">
        <f t="shared" si="1105"/>
        <v>1.811605417773737E-15</v>
      </c>
      <c r="AF17181">
        <f t="shared" si="1103"/>
        <v>1.1304417806908114E-12</v>
      </c>
      <c r="AG17181">
        <f t="shared" si="1104"/>
        <v>3.1121569471935031E-11</v>
      </c>
    </row>
    <row r="17182" spans="30:33" x14ac:dyDescent="0.2">
      <c r="AD17182">
        <f t="shared" si="1102"/>
        <v>17180</v>
      </c>
      <c r="AE17182">
        <f t="shared" si="1105"/>
        <v>1.8087068491052991E-15</v>
      </c>
      <c r="AF17182">
        <f t="shared" si="1103"/>
        <v>1.128633073841706E-12</v>
      </c>
      <c r="AG17182">
        <f t="shared" si="1104"/>
        <v>3.1073583667629036E-11</v>
      </c>
    </row>
    <row r="17183" spans="30:33" x14ac:dyDescent="0.2">
      <c r="AD17183">
        <f t="shared" si="1102"/>
        <v>17181</v>
      </c>
      <c r="AE17183">
        <f t="shared" si="1105"/>
        <v>1.8058129181467306E-15</v>
      </c>
      <c r="AF17183">
        <f t="shared" si="1103"/>
        <v>1.1268272609235591E-12</v>
      </c>
      <c r="AG17183">
        <f t="shared" si="1104"/>
        <v>3.1025671746678979E-11</v>
      </c>
    </row>
    <row r="17184" spans="30:33" x14ac:dyDescent="0.2">
      <c r="AD17184">
        <f t="shared" si="1102"/>
        <v>17182</v>
      </c>
      <c r="AE17184">
        <f t="shared" si="1105"/>
        <v>1.8029236174776956E-15</v>
      </c>
      <c r="AF17184">
        <f t="shared" si="1103"/>
        <v>1.1250243373060813E-12</v>
      </c>
      <c r="AG17184">
        <f t="shared" si="1104"/>
        <v>3.0977833595501768E-11</v>
      </c>
    </row>
    <row r="17185" spans="30:33" x14ac:dyDescent="0.2">
      <c r="AD17185">
        <f t="shared" si="1102"/>
        <v>17183</v>
      </c>
      <c r="AE17185">
        <f t="shared" si="1105"/>
        <v>1.8000389396897309E-15</v>
      </c>
      <c r="AF17185">
        <f t="shared" si="1103"/>
        <v>1.1232242983663916E-12</v>
      </c>
      <c r="AG17185">
        <f t="shared" si="1104"/>
        <v>3.0930069100688648E-11</v>
      </c>
    </row>
    <row r="17186" spans="30:33" x14ac:dyDescent="0.2">
      <c r="AD17186">
        <f t="shared" si="1102"/>
        <v>17184</v>
      </c>
      <c r="AE17186">
        <f t="shared" si="1105"/>
        <v>1.7971588773862273E-15</v>
      </c>
      <c r="AF17186">
        <f t="shared" si="1103"/>
        <v>1.1214271394890052E-12</v>
      </c>
      <c r="AG17186">
        <f t="shared" si="1104"/>
        <v>3.0882378149004933E-11</v>
      </c>
    </row>
    <row r="17187" spans="30:33" x14ac:dyDescent="0.2">
      <c r="AD17187">
        <f t="shared" si="1102"/>
        <v>17185</v>
      </c>
      <c r="AE17187">
        <f t="shared" si="1105"/>
        <v>1.7942834231824091E-15</v>
      </c>
      <c r="AF17187">
        <f t="shared" si="1103"/>
        <v>1.1196328560658228E-12</v>
      </c>
      <c r="AG17187">
        <f t="shared" si="1104"/>
        <v>3.0834760627389701E-11</v>
      </c>
    </row>
    <row r="17188" spans="30:33" x14ac:dyDescent="0.2">
      <c r="AD17188">
        <f t="shared" si="1102"/>
        <v>17186</v>
      </c>
      <c r="AE17188">
        <f t="shared" si="1105"/>
        <v>1.7914125697053174E-15</v>
      </c>
      <c r="AF17188">
        <f t="shared" si="1103"/>
        <v>1.1178414434961174E-12</v>
      </c>
      <c r="AG17188">
        <f t="shared" si="1104"/>
        <v>3.0787216422955587E-11</v>
      </c>
    </row>
    <row r="17189" spans="30:33" x14ac:dyDescent="0.2">
      <c r="AD17189">
        <f t="shared" si="1102"/>
        <v>17187</v>
      </c>
      <c r="AE17189">
        <f t="shared" si="1105"/>
        <v>1.7885463095937888E-15</v>
      </c>
      <c r="AF17189">
        <f t="shared" si="1103"/>
        <v>1.1160528971865236E-12</v>
      </c>
      <c r="AG17189">
        <f t="shared" si="1104"/>
        <v>3.0739745422988451E-11</v>
      </c>
    </row>
    <row r="17190" spans="30:33" x14ac:dyDescent="0.2">
      <c r="AD17190">
        <f t="shared" si="1102"/>
        <v>17188</v>
      </c>
      <c r="AE17190">
        <f t="shared" si="1105"/>
        <v>1.7856846354984384E-15</v>
      </c>
      <c r="AF17190">
        <f t="shared" si="1103"/>
        <v>1.1142672125510252E-12</v>
      </c>
      <c r="AG17190">
        <f t="shared" si="1104"/>
        <v>3.0692347514947161E-11</v>
      </c>
    </row>
    <row r="17191" spans="30:33" x14ac:dyDescent="0.2">
      <c r="AD17191">
        <f t="shared" si="1102"/>
        <v>17189</v>
      </c>
      <c r="AE17191">
        <f t="shared" si="1105"/>
        <v>1.7828275400816411E-15</v>
      </c>
      <c r="AF17191">
        <f t="shared" si="1103"/>
        <v>1.1124843850109435E-12</v>
      </c>
      <c r="AG17191">
        <f t="shared" si="1104"/>
        <v>3.0645022586463326E-11</v>
      </c>
    </row>
    <row r="17192" spans="30:33" x14ac:dyDescent="0.2">
      <c r="AD17192">
        <f t="shared" si="1102"/>
        <v>17190</v>
      </c>
      <c r="AE17192">
        <f t="shared" si="1105"/>
        <v>1.7799750160175106E-15</v>
      </c>
      <c r="AF17192">
        <f t="shared" si="1103"/>
        <v>1.1107044099949259E-12</v>
      </c>
      <c r="AG17192">
        <f t="shared" si="1104"/>
        <v>3.0597770525341006E-11</v>
      </c>
    </row>
    <row r="17193" spans="30:33" x14ac:dyDescent="0.2">
      <c r="AD17193">
        <f t="shared" si="1102"/>
        <v>17191</v>
      </c>
      <c r="AE17193">
        <f t="shared" si="1105"/>
        <v>1.7771270559918824E-15</v>
      </c>
      <c r="AF17193">
        <f t="shared" si="1103"/>
        <v>1.108927282938934E-12</v>
      </c>
      <c r="AG17193">
        <f t="shared" si="1104"/>
        <v>3.0550591219556449E-11</v>
      </c>
    </row>
    <row r="17194" spans="30:33" x14ac:dyDescent="0.2">
      <c r="AD17194">
        <f t="shared" si="1102"/>
        <v>17192</v>
      </c>
      <c r="AE17194">
        <f t="shared" si="1105"/>
        <v>1.7742836527022953E-15</v>
      </c>
      <c r="AF17194">
        <f t="shared" si="1103"/>
        <v>1.1071529992862317E-12</v>
      </c>
      <c r="AG17194">
        <f t="shared" si="1104"/>
        <v>3.0503484557257859E-11</v>
      </c>
    </row>
    <row r="17195" spans="30:33" x14ac:dyDescent="0.2">
      <c r="AD17195">
        <f t="shared" si="1102"/>
        <v>17193</v>
      </c>
      <c r="AE17195">
        <f t="shared" si="1105"/>
        <v>1.7714447988579716E-15</v>
      </c>
      <c r="AF17195">
        <f t="shared" si="1103"/>
        <v>1.1053815544873736E-12</v>
      </c>
      <c r="AG17195">
        <f t="shared" si="1104"/>
        <v>3.0456450426765106E-11</v>
      </c>
    </row>
    <row r="17196" spans="30:33" x14ac:dyDescent="0.2">
      <c r="AD17196">
        <f t="shared" si="1102"/>
        <v>17194</v>
      </c>
      <c r="AE17196">
        <f t="shared" si="1105"/>
        <v>1.7686104871797987E-15</v>
      </c>
      <c r="AF17196">
        <f t="shared" si="1103"/>
        <v>1.1036129440001937E-12</v>
      </c>
      <c r="AG17196">
        <f t="shared" si="1104"/>
        <v>3.0409488716569456E-11</v>
      </c>
    </row>
    <row r="17197" spans="30:33" x14ac:dyDescent="0.2">
      <c r="AD17197">
        <f t="shared" si="1102"/>
        <v>17195</v>
      </c>
      <c r="AE17197">
        <f t="shared" si="1105"/>
        <v>1.7657807104003108E-15</v>
      </c>
      <c r="AF17197">
        <f t="shared" si="1103"/>
        <v>1.1018471632897933E-12</v>
      </c>
      <c r="AG17197">
        <f t="shared" si="1104"/>
        <v>3.0362599315333341E-11</v>
      </c>
    </row>
    <row r="17198" spans="30:33" x14ac:dyDescent="0.2">
      <c r="AD17198">
        <f t="shared" si="1102"/>
        <v>17196</v>
      </c>
      <c r="AE17198">
        <f t="shared" si="1105"/>
        <v>1.76295546126367E-15</v>
      </c>
      <c r="AF17198">
        <f t="shared" si="1103"/>
        <v>1.1000842078285295E-12</v>
      </c>
      <c r="AG17198">
        <f t="shared" si="1104"/>
        <v>3.0315782111890072E-11</v>
      </c>
    </row>
    <row r="17199" spans="30:33" x14ac:dyDescent="0.2">
      <c r="AD17199">
        <f t="shared" si="1102"/>
        <v>17197</v>
      </c>
      <c r="AE17199">
        <f t="shared" si="1105"/>
        <v>1.760134732525648E-15</v>
      </c>
      <c r="AF17199">
        <f t="shared" si="1103"/>
        <v>1.0983240730960037E-12</v>
      </c>
      <c r="AG17199">
        <f t="shared" si="1104"/>
        <v>3.0269036995243572E-11</v>
      </c>
    </row>
    <row r="17200" spans="30:33" x14ac:dyDescent="0.2">
      <c r="AD17200">
        <f t="shared" si="1102"/>
        <v>17198</v>
      </c>
      <c r="AE17200">
        <f t="shared" si="1105"/>
        <v>1.7573185169536067E-15</v>
      </c>
      <c r="AF17200">
        <f t="shared" si="1103"/>
        <v>1.0965667545790501E-12</v>
      </c>
      <c r="AG17200">
        <f t="shared" si="1104"/>
        <v>3.022236385456813E-11</v>
      </c>
    </row>
    <row r="17201" spans="30:33" x14ac:dyDescent="0.2">
      <c r="AD17201">
        <f t="shared" si="1102"/>
        <v>17199</v>
      </c>
      <c r="AE17201">
        <f t="shared" si="1105"/>
        <v>1.7545068073264809E-15</v>
      </c>
      <c r="AF17201">
        <f t="shared" si="1103"/>
        <v>1.0948122477717236E-12</v>
      </c>
      <c r="AG17201">
        <f t="shared" si="1104"/>
        <v>3.0175762579208146E-11</v>
      </c>
    </row>
    <row r="17202" spans="30:33" x14ac:dyDescent="0.2">
      <c r="AD17202">
        <f t="shared" si="1102"/>
        <v>17200</v>
      </c>
      <c r="AE17202">
        <f t="shared" si="1105"/>
        <v>1.7516995964347586E-15</v>
      </c>
      <c r="AF17202">
        <f t="shared" si="1103"/>
        <v>1.0930605481752887E-12</v>
      </c>
      <c r="AG17202">
        <f t="shared" si="1104"/>
        <v>3.0129233058677847E-11</v>
      </c>
    </row>
    <row r="17203" spans="30:33" x14ac:dyDescent="0.2">
      <c r="AD17203">
        <f t="shared" si="1102"/>
        <v>17201</v>
      </c>
      <c r="AE17203">
        <f t="shared" si="1105"/>
        <v>1.7488968770804627E-15</v>
      </c>
      <c r="AF17203">
        <f t="shared" si="1103"/>
        <v>1.0913116512982081E-12</v>
      </c>
      <c r="AG17203">
        <f t="shared" si="1104"/>
        <v>3.0082775182661041E-11</v>
      </c>
    </row>
    <row r="17204" spans="30:33" x14ac:dyDescent="0.2">
      <c r="AD17204">
        <f t="shared" si="1102"/>
        <v>17202</v>
      </c>
      <c r="AE17204">
        <f t="shared" si="1105"/>
        <v>1.7460986420771338E-15</v>
      </c>
      <c r="AF17204">
        <f t="shared" si="1103"/>
        <v>1.0895655526561309E-12</v>
      </c>
      <c r="AG17204">
        <f t="shared" si="1104"/>
        <v>3.0036388841010855E-11</v>
      </c>
    </row>
    <row r="17205" spans="30:33" x14ac:dyDescent="0.2">
      <c r="AD17205">
        <f t="shared" si="1102"/>
        <v>17203</v>
      </c>
      <c r="AE17205">
        <f t="shared" si="1105"/>
        <v>1.7433048842498103E-15</v>
      </c>
      <c r="AF17205">
        <f t="shared" si="1103"/>
        <v>1.087822247771881E-12</v>
      </c>
      <c r="AG17205">
        <f t="shared" si="1104"/>
        <v>2.9990073923749485E-11</v>
      </c>
    </row>
    <row r="17206" spans="30:33" x14ac:dyDescent="0.2">
      <c r="AD17206">
        <f t="shared" si="1102"/>
        <v>17204</v>
      </c>
      <c r="AE17206">
        <f t="shared" si="1105"/>
        <v>1.7405155964350103E-15</v>
      </c>
      <c r="AF17206">
        <f t="shared" si="1103"/>
        <v>1.0860817321754458E-12</v>
      </c>
      <c r="AG17206">
        <f t="shared" si="1104"/>
        <v>2.9943830321067915E-11</v>
      </c>
    </row>
    <row r="17207" spans="30:33" x14ac:dyDescent="0.2">
      <c r="AD17207">
        <f t="shared" si="1102"/>
        <v>17205</v>
      </c>
      <c r="AE17207">
        <f t="shared" si="1105"/>
        <v>1.737730771480714E-15</v>
      </c>
      <c r="AF17207">
        <f t="shared" si="1103"/>
        <v>1.0843440014039651E-12</v>
      </c>
      <c r="AG17207">
        <f t="shared" si="1104"/>
        <v>2.9897657923325682E-11</v>
      </c>
    </row>
    <row r="17208" spans="30:33" x14ac:dyDescent="0.2">
      <c r="AD17208">
        <f t="shared" si="1102"/>
        <v>17206</v>
      </c>
      <c r="AE17208">
        <f t="shared" si="1105"/>
        <v>1.734950402246345E-15</v>
      </c>
      <c r="AF17208">
        <f t="shared" si="1103"/>
        <v>1.0826090510017188E-12</v>
      </c>
      <c r="AG17208">
        <f t="shared" si="1104"/>
        <v>2.9851556621050609E-11</v>
      </c>
    </row>
    <row r="17209" spans="30:33" x14ac:dyDescent="0.2">
      <c r="AD17209">
        <f t="shared" si="1102"/>
        <v>17207</v>
      </c>
      <c r="AE17209">
        <f t="shared" si="1105"/>
        <v>1.7321744816027509E-15</v>
      </c>
      <c r="AF17209">
        <f t="shared" si="1103"/>
        <v>1.080876876520116E-12</v>
      </c>
      <c r="AG17209">
        <f t="shared" si="1104"/>
        <v>2.9805526304938537E-11</v>
      </c>
    </row>
    <row r="17210" spans="30:33" x14ac:dyDescent="0.2">
      <c r="AD17210">
        <f t="shared" si="1102"/>
        <v>17208</v>
      </c>
      <c r="AE17210">
        <f t="shared" si="1105"/>
        <v>1.7294030024321863E-15</v>
      </c>
      <c r="AF17210">
        <f t="shared" si="1103"/>
        <v>1.0791474735176837E-12</v>
      </c>
      <c r="AG17210">
        <f t="shared" si="1104"/>
        <v>2.9759566865853061E-11</v>
      </c>
    </row>
    <row r="17211" spans="30:33" x14ac:dyDescent="0.2">
      <c r="AD17211">
        <f t="shared" si="1102"/>
        <v>17209</v>
      </c>
      <c r="AE17211">
        <f t="shared" si="1105"/>
        <v>1.7266359576282947E-15</v>
      </c>
      <c r="AF17211">
        <f t="shared" si="1103"/>
        <v>1.0774208375600554E-12</v>
      </c>
      <c r="AG17211">
        <f t="shared" si="1104"/>
        <v>2.9713678194825323E-11</v>
      </c>
    </row>
    <row r="17212" spans="30:33" x14ac:dyDescent="0.2">
      <c r="AD17212">
        <f t="shared" si="1102"/>
        <v>17210</v>
      </c>
      <c r="AE17212">
        <f t="shared" si="1105"/>
        <v>1.7238733400960893E-15</v>
      </c>
      <c r="AF17212">
        <f t="shared" si="1103"/>
        <v>1.0756969642199591E-12</v>
      </c>
      <c r="AG17212">
        <f t="shared" si="1104"/>
        <v>2.9667860183053698E-11</v>
      </c>
    </row>
    <row r="17213" spans="30:33" x14ac:dyDescent="0.2">
      <c r="AD17213">
        <f t="shared" si="1102"/>
        <v>17211</v>
      </c>
      <c r="AE17213">
        <f t="shared" si="1105"/>
        <v>1.7211151427519353E-15</v>
      </c>
      <c r="AF17213">
        <f t="shared" si="1103"/>
        <v>1.0739758490772072E-12</v>
      </c>
      <c r="AG17213">
        <f t="shared" si="1104"/>
        <v>2.962211272190356E-11</v>
      </c>
    </row>
    <row r="17214" spans="30:33" x14ac:dyDescent="0.2">
      <c r="AD17214">
        <f t="shared" si="1102"/>
        <v>17212</v>
      </c>
      <c r="AE17214">
        <f t="shared" si="1105"/>
        <v>1.7183613585235324E-15</v>
      </c>
      <c r="AF17214">
        <f t="shared" si="1103"/>
        <v>1.0722574877186835E-12</v>
      </c>
      <c r="AG17214">
        <f t="shared" si="1104"/>
        <v>2.9576435702907039E-11</v>
      </c>
    </row>
    <row r="17215" spans="30:33" x14ac:dyDescent="0.2">
      <c r="AD17215">
        <f t="shared" si="1102"/>
        <v>17213</v>
      </c>
      <c r="AE17215">
        <f t="shared" si="1105"/>
        <v>1.7156119803498944E-15</v>
      </c>
      <c r="AF17215">
        <f t="shared" si="1103"/>
        <v>1.0705418757383335E-12</v>
      </c>
      <c r="AG17215">
        <f t="shared" si="1104"/>
        <v>2.9530829017762735E-11</v>
      </c>
    </row>
    <row r="17216" spans="30:33" x14ac:dyDescent="0.2">
      <c r="AD17216">
        <f t="shared" si="1102"/>
        <v>17214</v>
      </c>
      <c r="AE17216">
        <f t="shared" si="1105"/>
        <v>1.7128670011813343E-15</v>
      </c>
      <c r="AF17216">
        <f t="shared" si="1103"/>
        <v>1.0688290087371522E-12</v>
      </c>
      <c r="AG17216">
        <f t="shared" si="1104"/>
        <v>2.9485292558335491E-11</v>
      </c>
    </row>
    <row r="17217" spans="30:33" x14ac:dyDescent="0.2">
      <c r="AD17217">
        <f t="shared" si="1102"/>
        <v>17215</v>
      </c>
      <c r="AE17217">
        <f t="shared" si="1105"/>
        <v>1.7101264139794442E-15</v>
      </c>
      <c r="AF17217">
        <f t="shared" si="1103"/>
        <v>1.0671188823231727E-12</v>
      </c>
      <c r="AG17217">
        <f t="shared" si="1104"/>
        <v>2.9439826216656135E-11</v>
      </c>
    </row>
    <row r="17218" spans="30:33" x14ac:dyDescent="0.2">
      <c r="AD17218">
        <f t="shared" si="1102"/>
        <v>17216</v>
      </c>
      <c r="AE17218">
        <f t="shared" si="1105"/>
        <v>1.7073902117170771E-15</v>
      </c>
      <c r="AF17218">
        <f t="shared" si="1103"/>
        <v>1.0654114921114556E-12</v>
      </c>
      <c r="AG17218">
        <f t="shared" si="1104"/>
        <v>2.9394429884921198E-11</v>
      </c>
    </row>
    <row r="17219" spans="30:33" x14ac:dyDescent="0.2">
      <c r="AD17219">
        <f t="shared" si="1102"/>
        <v>17217</v>
      </c>
      <c r="AE17219">
        <f t="shared" si="1105"/>
        <v>1.7046583873783297E-15</v>
      </c>
      <c r="AF17219">
        <f t="shared" si="1103"/>
        <v>1.0637068337240773E-12</v>
      </c>
      <c r="AG17219">
        <f t="shared" si="1104"/>
        <v>2.9349103455492704E-11</v>
      </c>
    </row>
    <row r="17220" spans="30:33" x14ac:dyDescent="0.2">
      <c r="AD17220">
        <f t="shared" si="1102"/>
        <v>17218</v>
      </c>
      <c r="AE17220">
        <f t="shared" si="1105"/>
        <v>1.7019309339585246E-15</v>
      </c>
      <c r="AF17220">
        <f t="shared" si="1103"/>
        <v>1.0620049027901187E-12</v>
      </c>
      <c r="AG17220">
        <f t="shared" si="1104"/>
        <v>2.9303846820897874E-11</v>
      </c>
    </row>
    <row r="17221" spans="30:33" x14ac:dyDescent="0.2">
      <c r="AD17221">
        <f t="shared" si="1102"/>
        <v>17219</v>
      </c>
      <c r="AE17221">
        <f t="shared" si="1105"/>
        <v>1.6992078444641907E-15</v>
      </c>
      <c r="AF17221">
        <f t="shared" si="1103"/>
        <v>1.0603056949456545E-12</v>
      </c>
      <c r="AG17221">
        <f t="shared" si="1104"/>
        <v>2.92586598738289E-11</v>
      </c>
    </row>
    <row r="17222" spans="30:33" x14ac:dyDescent="0.2">
      <c r="AD17222">
        <f t="shared" si="1102"/>
        <v>17220</v>
      </c>
      <c r="AE17222">
        <f t="shared" si="1105"/>
        <v>1.6964891119130481E-15</v>
      </c>
      <c r="AF17222">
        <f t="shared" si="1103"/>
        <v>1.0586092058337414E-12</v>
      </c>
      <c r="AG17222">
        <f t="shared" si="1104"/>
        <v>2.9213542507142687E-11</v>
      </c>
    </row>
    <row r="17223" spans="30:33" x14ac:dyDescent="0.2">
      <c r="AD17223">
        <f t="shared" si="1102"/>
        <v>17221</v>
      </c>
      <c r="AE17223">
        <f t="shared" si="1105"/>
        <v>1.6937747293339869E-15</v>
      </c>
      <c r="AF17223">
        <f t="shared" si="1103"/>
        <v>1.0569154311044074E-12</v>
      </c>
      <c r="AG17223">
        <f t="shared" si="1104"/>
        <v>2.9168494613860585E-11</v>
      </c>
    </row>
    <row r="17224" spans="30:33" x14ac:dyDescent="0.2">
      <c r="AD17224">
        <f t="shared" si="1102"/>
        <v>17222</v>
      </c>
      <c r="AE17224">
        <f t="shared" si="1105"/>
        <v>1.6910646897670526E-15</v>
      </c>
      <c r="AF17224">
        <f t="shared" si="1103"/>
        <v>1.0552243664146402E-12</v>
      </c>
      <c r="AG17224">
        <f t="shared" si="1104"/>
        <v>2.9123516087168182E-11</v>
      </c>
    </row>
    <row r="17225" spans="30:33" x14ac:dyDescent="0.2">
      <c r="AD17225">
        <f t="shared" si="1102"/>
        <v>17223</v>
      </c>
      <c r="AE17225">
        <f t="shared" si="1105"/>
        <v>1.6883589862634251E-15</v>
      </c>
      <c r="AF17225">
        <f t="shared" si="1103"/>
        <v>1.0535360074283768E-12</v>
      </c>
      <c r="AG17225">
        <f t="shared" si="1104"/>
        <v>2.9078606820414971E-11</v>
      </c>
    </row>
    <row r="17226" spans="30:33" x14ac:dyDescent="0.2">
      <c r="AD17226">
        <f t="shared" si="1102"/>
        <v>17224</v>
      </c>
      <c r="AE17226">
        <f t="shared" si="1105"/>
        <v>1.6856576118854037E-15</v>
      </c>
      <c r="AF17226">
        <f t="shared" si="1103"/>
        <v>1.0518503498164913E-12</v>
      </c>
      <c r="AG17226">
        <f t="shared" si="1104"/>
        <v>2.9033766707114195E-11</v>
      </c>
    </row>
    <row r="17227" spans="30:33" x14ac:dyDescent="0.2">
      <c r="AD17227">
        <f t="shared" si="1102"/>
        <v>17225</v>
      </c>
      <c r="AE17227">
        <f t="shared" si="1105"/>
        <v>1.6829605597063869E-15</v>
      </c>
      <c r="AF17227">
        <f t="shared" si="1103"/>
        <v>1.0501673892567849E-12</v>
      </c>
      <c r="AG17227">
        <f t="shared" si="1104"/>
        <v>2.8988995640942513E-11</v>
      </c>
    </row>
    <row r="17228" spans="30:33" x14ac:dyDescent="0.2">
      <c r="AD17228">
        <f t="shared" si="1102"/>
        <v>17226</v>
      </c>
      <c r="AE17228">
        <f t="shared" si="1105"/>
        <v>1.6802678228108565E-15</v>
      </c>
      <c r="AF17228">
        <f t="shared" si="1103"/>
        <v>1.048487121433974E-12</v>
      </c>
      <c r="AG17228">
        <f t="shared" si="1104"/>
        <v>2.8944293515739815E-11</v>
      </c>
    </row>
    <row r="17229" spans="30:33" x14ac:dyDescent="0.2">
      <c r="AD17229">
        <f t="shared" si="1102"/>
        <v>17227</v>
      </c>
      <c r="AE17229">
        <f t="shared" si="1105"/>
        <v>1.677579394294359E-15</v>
      </c>
      <c r="AF17229">
        <f t="shared" si="1103"/>
        <v>1.0468095420396795E-12</v>
      </c>
      <c r="AG17229">
        <f t="shared" si="1104"/>
        <v>2.8899660225508925E-11</v>
      </c>
    </row>
    <row r="17230" spans="30:33" x14ac:dyDescent="0.2">
      <c r="AD17230">
        <f t="shared" si="1102"/>
        <v>17228</v>
      </c>
      <c r="AE17230">
        <f t="shared" si="1105"/>
        <v>1.674895267263488E-15</v>
      </c>
      <c r="AF17230">
        <f t="shared" si="1103"/>
        <v>1.045134646772416E-12</v>
      </c>
      <c r="AG17230">
        <f t="shared" si="1104"/>
        <v>2.8855095664415372E-11</v>
      </c>
    </row>
    <row r="17231" spans="30:33" x14ac:dyDescent="0.2">
      <c r="AD17231">
        <f t="shared" si="1102"/>
        <v>17229</v>
      </c>
      <c r="AE17231">
        <f t="shared" si="1105"/>
        <v>1.6722154348358665E-15</v>
      </c>
      <c r="AF17231">
        <f t="shared" si="1103"/>
        <v>1.04346243133758E-12</v>
      </c>
      <c r="AG17231">
        <f t="shared" si="1104"/>
        <v>2.8810599726787145E-11</v>
      </c>
    </row>
    <row r="17232" spans="30:33" x14ac:dyDescent="0.2">
      <c r="AD17232">
        <f t="shared" ref="AD17232:AD17295" si="1106">AD17231+1</f>
        <v>17230</v>
      </c>
      <c r="AE17232">
        <f t="shared" si="1105"/>
        <v>1.6695398901401288E-15</v>
      </c>
      <c r="AF17232">
        <f t="shared" ref="AF17232:AF17295" si="1107">AF17231*$AF$3</f>
        <v>1.0417928914474398E-12</v>
      </c>
      <c r="AG17232">
        <f t="shared" ref="AG17232:AG17295" si="1108">AD17232*AE17232</f>
        <v>2.8766172307114421E-11</v>
      </c>
    </row>
    <row r="17233" spans="30:33" x14ac:dyDescent="0.2">
      <c r="AD17233">
        <f t="shared" si="1106"/>
        <v>17231</v>
      </c>
      <c r="AE17233">
        <f t="shared" si="1105"/>
        <v>1.6668686263159045E-15</v>
      </c>
      <c r="AF17233">
        <f t="shared" si="1107"/>
        <v>1.0401260228211237E-12</v>
      </c>
      <c r="AG17233">
        <f t="shared" si="1108"/>
        <v>2.8721813300049348E-11</v>
      </c>
    </row>
    <row r="17234" spans="30:33" x14ac:dyDescent="0.2">
      <c r="AD17234">
        <f t="shared" si="1106"/>
        <v>17232</v>
      </c>
      <c r="AE17234">
        <f t="shared" si="1105"/>
        <v>1.6642016365137986E-15</v>
      </c>
      <c r="AF17234">
        <f t="shared" si="1107"/>
        <v>1.0384618211846099E-12</v>
      </c>
      <c r="AG17234">
        <f t="shared" si="1108"/>
        <v>2.8677522600405777E-11</v>
      </c>
    </row>
    <row r="17235" spans="30:33" x14ac:dyDescent="0.2">
      <c r="AD17235">
        <f t="shared" si="1106"/>
        <v>17233</v>
      </c>
      <c r="AE17235">
        <f t="shared" ref="AE17235:AE17298" si="1109">AF17234*$AE$3</f>
        <v>1.6615389138953766E-15</v>
      </c>
      <c r="AF17235">
        <f t="shared" si="1107"/>
        <v>1.0368002822707144E-12</v>
      </c>
      <c r="AG17235">
        <f t="shared" si="1108"/>
        <v>2.8633300103159026E-11</v>
      </c>
    </row>
    <row r="17236" spans="30:33" x14ac:dyDescent="0.2">
      <c r="AD17236">
        <f t="shared" si="1106"/>
        <v>17234</v>
      </c>
      <c r="AE17236">
        <f t="shared" si="1109"/>
        <v>1.6588804516331438E-15</v>
      </c>
      <c r="AF17236">
        <f t="shared" si="1107"/>
        <v>1.0351414018190812E-12</v>
      </c>
      <c r="AG17236">
        <f t="shared" si="1108"/>
        <v>2.8589145703445601E-11</v>
      </c>
    </row>
    <row r="17237" spans="30:33" x14ac:dyDescent="0.2">
      <c r="AD17237">
        <f t="shared" si="1106"/>
        <v>17235</v>
      </c>
      <c r="AE17237">
        <f t="shared" si="1109"/>
        <v>1.6562262429105307E-15</v>
      </c>
      <c r="AF17237">
        <f t="shared" si="1107"/>
        <v>1.0334851755761706E-12</v>
      </c>
      <c r="AG17237">
        <f t="shared" si="1108"/>
        <v>2.8545059296562995E-11</v>
      </c>
    </row>
    <row r="17238" spans="30:33" x14ac:dyDescent="0.2">
      <c r="AD17238">
        <f t="shared" si="1106"/>
        <v>17236</v>
      </c>
      <c r="AE17238">
        <f t="shared" si="1109"/>
        <v>1.6535762809218737E-15</v>
      </c>
      <c r="AF17238">
        <f t="shared" si="1107"/>
        <v>1.0318315992952488E-12</v>
      </c>
      <c r="AG17238">
        <f t="shared" si="1108"/>
        <v>2.8501040777969416E-11</v>
      </c>
    </row>
    <row r="17239" spans="30:33" x14ac:dyDescent="0.2">
      <c r="AD17239">
        <f t="shared" si="1106"/>
        <v>17237</v>
      </c>
      <c r="AE17239">
        <f t="shared" si="1109"/>
        <v>1.6509305588723988E-15</v>
      </c>
      <c r="AF17239">
        <f t="shared" si="1107"/>
        <v>1.0301806687363763E-12</v>
      </c>
      <c r="AG17239">
        <f t="shared" si="1108"/>
        <v>2.8457090043283539E-11</v>
      </c>
    </row>
    <row r="17240" spans="30:33" x14ac:dyDescent="0.2">
      <c r="AD17240">
        <f t="shared" si="1106"/>
        <v>17238</v>
      </c>
      <c r="AE17240">
        <f t="shared" si="1109"/>
        <v>1.6482890699782028E-15</v>
      </c>
      <c r="AF17240">
        <f t="shared" si="1107"/>
        <v>1.0285323796663981E-12</v>
      </c>
      <c r="AG17240">
        <f t="shared" si="1108"/>
        <v>2.8413206988284258E-11</v>
      </c>
    </row>
    <row r="17241" spans="30:33" x14ac:dyDescent="0.2">
      <c r="AD17241">
        <f t="shared" si="1106"/>
        <v>17239</v>
      </c>
      <c r="AE17241">
        <f t="shared" si="1109"/>
        <v>1.6456518074662376E-15</v>
      </c>
      <c r="AF17241">
        <f t="shared" si="1107"/>
        <v>1.0268867278589319E-12</v>
      </c>
      <c r="AG17241">
        <f t="shared" si="1108"/>
        <v>2.8369391508910469E-11</v>
      </c>
    </row>
    <row r="17242" spans="30:33" x14ac:dyDescent="0.2">
      <c r="AD17242">
        <f t="shared" si="1106"/>
        <v>17240</v>
      </c>
      <c r="AE17242">
        <f t="shared" si="1109"/>
        <v>1.6430187645742919E-15</v>
      </c>
      <c r="AF17242">
        <f t="shared" si="1107"/>
        <v>1.0252437090943576E-12</v>
      </c>
      <c r="AG17242">
        <f t="shared" si="1108"/>
        <v>2.8325643501260791E-11</v>
      </c>
    </row>
    <row r="17243" spans="30:33" x14ac:dyDescent="0.2">
      <c r="AD17243">
        <f t="shared" si="1106"/>
        <v>17241</v>
      </c>
      <c r="AE17243">
        <f t="shared" si="1109"/>
        <v>1.6403899345509729E-15</v>
      </c>
      <c r="AF17243">
        <f t="shared" si="1107"/>
        <v>1.0236033191598065E-12</v>
      </c>
      <c r="AG17243">
        <f t="shared" si="1108"/>
        <v>2.8281962861593323E-11</v>
      </c>
    </row>
    <row r="17244" spans="30:33" x14ac:dyDescent="0.2">
      <c r="AD17244">
        <f t="shared" si="1106"/>
        <v>17242</v>
      </c>
      <c r="AE17244">
        <f t="shared" si="1109"/>
        <v>1.6377653106556912E-15</v>
      </c>
      <c r="AF17244">
        <f t="shared" si="1107"/>
        <v>1.0219655538491507E-12</v>
      </c>
      <c r="AG17244">
        <f t="shared" si="1108"/>
        <v>2.8238349486325426E-11</v>
      </c>
    </row>
    <row r="17245" spans="30:33" x14ac:dyDescent="0.2">
      <c r="AD17245">
        <f t="shared" si="1106"/>
        <v>17243</v>
      </c>
      <c r="AE17245">
        <f t="shared" si="1109"/>
        <v>1.6351448861586419E-15</v>
      </c>
      <c r="AF17245">
        <f t="shared" si="1107"/>
        <v>1.020330408962992E-12</v>
      </c>
      <c r="AG17245">
        <f t="shared" si="1108"/>
        <v>2.8194803272033462E-11</v>
      </c>
    </row>
    <row r="17246" spans="30:33" x14ac:dyDescent="0.2">
      <c r="AD17246">
        <f t="shared" si="1106"/>
        <v>17244</v>
      </c>
      <c r="AE17246">
        <f t="shared" si="1109"/>
        <v>1.632528654340788E-15</v>
      </c>
      <c r="AF17246">
        <f t="shared" si="1107"/>
        <v>1.0186978803086512E-12</v>
      </c>
      <c r="AG17246">
        <f t="shared" si="1108"/>
        <v>2.8151324115452548E-11</v>
      </c>
    </row>
    <row r="17247" spans="30:33" x14ac:dyDescent="0.2">
      <c r="AD17247">
        <f t="shared" si="1106"/>
        <v>17245</v>
      </c>
      <c r="AE17247">
        <f t="shared" si="1109"/>
        <v>1.6299166084938426E-15</v>
      </c>
      <c r="AF17247">
        <f t="shared" si="1107"/>
        <v>1.0170679637001573E-12</v>
      </c>
      <c r="AG17247">
        <f t="shared" si="1108"/>
        <v>2.8107911913476314E-11</v>
      </c>
    </row>
    <row r="17248" spans="30:33" x14ac:dyDescent="0.2">
      <c r="AD17248">
        <f t="shared" si="1106"/>
        <v>17246</v>
      </c>
      <c r="AE17248">
        <f t="shared" si="1109"/>
        <v>1.6273087419202526E-15</v>
      </c>
      <c r="AF17248">
        <f t="shared" si="1107"/>
        <v>1.015440654958237E-12</v>
      </c>
      <c r="AG17248">
        <f t="shared" si="1108"/>
        <v>2.8064566563156675E-11</v>
      </c>
    </row>
    <row r="17249" spans="30:33" x14ac:dyDescent="0.2">
      <c r="AD17249">
        <f t="shared" si="1106"/>
        <v>17247</v>
      </c>
      <c r="AE17249">
        <f t="shared" si="1109"/>
        <v>1.6247050479331799E-15</v>
      </c>
      <c r="AF17249">
        <f t="shared" si="1107"/>
        <v>1.0138159499103039E-12</v>
      </c>
      <c r="AG17249">
        <f t="shared" si="1108"/>
        <v>2.8021287961703555E-11</v>
      </c>
    </row>
    <row r="17250" spans="30:33" x14ac:dyDescent="0.2">
      <c r="AD17250">
        <f t="shared" si="1106"/>
        <v>17248</v>
      </c>
      <c r="AE17250">
        <f t="shared" si="1109"/>
        <v>1.6221055198564869E-15</v>
      </c>
      <c r="AF17250">
        <f t="shared" si="1107"/>
        <v>1.0121938443904474E-12</v>
      </c>
      <c r="AG17250">
        <f t="shared" si="1108"/>
        <v>2.7978076006484686E-11</v>
      </c>
    </row>
    <row r="17251" spans="30:33" x14ac:dyDescent="0.2">
      <c r="AD17251">
        <f t="shared" si="1106"/>
        <v>17249</v>
      </c>
      <c r="AE17251">
        <f t="shared" si="1109"/>
        <v>1.6195101510247164E-15</v>
      </c>
      <c r="AF17251">
        <f t="shared" si="1107"/>
        <v>1.0105743342394225E-12</v>
      </c>
      <c r="AG17251">
        <f t="shared" si="1108"/>
        <v>2.7934930595025333E-11</v>
      </c>
    </row>
    <row r="17252" spans="30:33" x14ac:dyDescent="0.2">
      <c r="AD17252">
        <f t="shared" si="1106"/>
        <v>17250</v>
      </c>
      <c r="AE17252">
        <f t="shared" si="1109"/>
        <v>1.6169189347830767E-15</v>
      </c>
      <c r="AF17252">
        <f t="shared" si="1107"/>
        <v>1.0089574153046394E-12</v>
      </c>
      <c r="AG17252">
        <f t="shared" si="1108"/>
        <v>2.7891851625008073E-11</v>
      </c>
    </row>
    <row r="17253" spans="30:33" x14ac:dyDescent="0.2">
      <c r="AD17253">
        <f t="shared" si="1106"/>
        <v>17251</v>
      </c>
      <c r="AE17253">
        <f t="shared" si="1109"/>
        <v>1.6143318644874236E-15</v>
      </c>
      <c r="AF17253">
        <f t="shared" si="1107"/>
        <v>1.0073430834401519E-12</v>
      </c>
      <c r="AG17253">
        <f t="shared" si="1108"/>
        <v>2.7848838994272545E-11</v>
      </c>
    </row>
    <row r="17254" spans="30:33" x14ac:dyDescent="0.2">
      <c r="AD17254">
        <f t="shared" si="1106"/>
        <v>17252</v>
      </c>
      <c r="AE17254">
        <f t="shared" si="1109"/>
        <v>1.6117489335042438E-15</v>
      </c>
      <c r="AF17254">
        <f t="shared" si="1107"/>
        <v>1.0057313345066476E-12</v>
      </c>
      <c r="AG17254">
        <f t="shared" si="1108"/>
        <v>2.7805892600815215E-11</v>
      </c>
    </row>
    <row r="17255" spans="30:33" x14ac:dyDescent="0.2">
      <c r="AD17255">
        <f t="shared" si="1106"/>
        <v>17253</v>
      </c>
      <c r="AE17255">
        <f t="shared" si="1109"/>
        <v>1.609170135210637E-15</v>
      </c>
      <c r="AF17255">
        <f t="shared" si="1107"/>
        <v>1.004122164371437E-12</v>
      </c>
      <c r="AG17255">
        <f t="shared" si="1108"/>
        <v>2.7763012342789119E-11</v>
      </c>
    </row>
    <row r="17256" spans="30:33" x14ac:dyDescent="0.2">
      <c r="AD17256">
        <f t="shared" si="1106"/>
        <v>17254</v>
      </c>
      <c r="AE17256">
        <f t="shared" si="1109"/>
        <v>1.6065954629942998E-15</v>
      </c>
      <c r="AF17256">
        <f t="shared" si="1107"/>
        <v>1.0025155689084426E-12</v>
      </c>
      <c r="AG17256">
        <f t="shared" si="1108"/>
        <v>2.7720198118503649E-11</v>
      </c>
    </row>
    <row r="17257" spans="30:33" x14ac:dyDescent="0.2">
      <c r="AD17257">
        <f t="shared" si="1106"/>
        <v>17255</v>
      </c>
      <c r="AE17257">
        <f t="shared" si="1109"/>
        <v>1.6040249102535088E-15</v>
      </c>
      <c r="AF17257">
        <f t="shared" si="1107"/>
        <v>1.000911543998189E-12</v>
      </c>
      <c r="AG17257">
        <f t="shared" si="1108"/>
        <v>2.7677449826424294E-11</v>
      </c>
    </row>
    <row r="17258" spans="30:33" x14ac:dyDescent="0.2">
      <c r="AD17258">
        <f t="shared" si="1106"/>
        <v>17256</v>
      </c>
      <c r="AE17258">
        <f t="shared" si="1109"/>
        <v>1.6014584703971032E-15</v>
      </c>
      <c r="AF17258">
        <f t="shared" si="1107"/>
        <v>9.9931008552779196E-13</v>
      </c>
      <c r="AG17258">
        <f t="shared" si="1108"/>
        <v>2.7634767365172412E-11</v>
      </c>
    </row>
    <row r="17259" spans="30:33" x14ac:dyDescent="0.2">
      <c r="AD17259">
        <f t="shared" si="1106"/>
        <v>17257</v>
      </c>
      <c r="AE17259">
        <f t="shared" si="1109"/>
        <v>1.5988961368444679E-15</v>
      </c>
      <c r="AF17259">
        <f t="shared" si="1107"/>
        <v>9.9771118939094748E-13</v>
      </c>
      <c r="AG17259">
        <f t="shared" si="1108"/>
        <v>2.7592150633524983E-11</v>
      </c>
    </row>
    <row r="17260" spans="30:33" x14ac:dyDescent="0.2">
      <c r="AD17260">
        <f t="shared" si="1106"/>
        <v>17258</v>
      </c>
      <c r="AE17260">
        <f t="shared" si="1109"/>
        <v>1.5963379030255167E-15</v>
      </c>
      <c r="AF17260">
        <f t="shared" si="1107"/>
        <v>9.9611485148792188E-13</v>
      </c>
      <c r="AG17260">
        <f t="shared" si="1108"/>
        <v>2.7549599530414367E-11</v>
      </c>
    </row>
    <row r="17261" spans="30:33" x14ac:dyDescent="0.2">
      <c r="AD17261">
        <f t="shared" si="1106"/>
        <v>17259</v>
      </c>
      <c r="AE17261">
        <f t="shared" si="1109"/>
        <v>1.5937837623806757E-15</v>
      </c>
      <c r="AF17261">
        <f t="shared" si="1107"/>
        <v>9.9452106772554115E-13</v>
      </c>
      <c r="AG17261">
        <f t="shared" si="1108"/>
        <v>2.7507113954928081E-11</v>
      </c>
    </row>
    <row r="17262" spans="30:33" x14ac:dyDescent="0.2">
      <c r="AD17262">
        <f t="shared" si="1106"/>
        <v>17260</v>
      </c>
      <c r="AE17262">
        <f t="shared" si="1109"/>
        <v>1.5912337083608665E-15</v>
      </c>
      <c r="AF17262">
        <f t="shared" si="1107"/>
        <v>9.9292983401718026E-13</v>
      </c>
      <c r="AG17262">
        <f t="shared" si="1108"/>
        <v>2.7464693806308554E-11</v>
      </c>
    </row>
    <row r="17263" spans="30:33" x14ac:dyDescent="0.2">
      <c r="AD17263">
        <f t="shared" si="1106"/>
        <v>17261</v>
      </c>
      <c r="AE17263">
        <f t="shared" si="1109"/>
        <v>1.5886877344274891E-15</v>
      </c>
      <c r="AF17263">
        <f t="shared" si="1107"/>
        <v>9.9134114628275267E-13</v>
      </c>
      <c r="AG17263">
        <f t="shared" si="1108"/>
        <v>2.742233898395289E-11</v>
      </c>
    </row>
    <row r="17264" spans="30:33" x14ac:dyDescent="0.2">
      <c r="AD17264">
        <f t="shared" si="1106"/>
        <v>17262</v>
      </c>
      <c r="AE17264">
        <f t="shared" si="1109"/>
        <v>1.586145834052405E-15</v>
      </c>
      <c r="AF17264">
        <f t="shared" si="1107"/>
        <v>9.897550004487002E-13</v>
      </c>
      <c r="AG17264">
        <f t="shared" si="1108"/>
        <v>2.7380049387412614E-11</v>
      </c>
    </row>
    <row r="17265" spans="30:33" x14ac:dyDescent="0.2">
      <c r="AD17265">
        <f t="shared" si="1106"/>
        <v>17263</v>
      </c>
      <c r="AE17265">
        <f t="shared" si="1109"/>
        <v>1.5836080007179211E-15</v>
      </c>
      <c r="AF17265">
        <f t="shared" si="1107"/>
        <v>9.8817139244798219E-13</v>
      </c>
      <c r="AG17265">
        <f t="shared" si="1108"/>
        <v>2.7337824916393473E-11</v>
      </c>
    </row>
    <row r="17266" spans="30:33" x14ac:dyDescent="0.2">
      <c r="AD17266">
        <f t="shared" si="1106"/>
        <v>17264</v>
      </c>
      <c r="AE17266">
        <f t="shared" si="1109"/>
        <v>1.5810742279167723E-15</v>
      </c>
      <c r="AF17266">
        <f t="shared" si="1107"/>
        <v>9.8659031822006533E-13</v>
      </c>
      <c r="AG17266">
        <f t="shared" si="1108"/>
        <v>2.7295665470755156E-11</v>
      </c>
    </row>
    <row r="17267" spans="30:33" x14ac:dyDescent="0.2">
      <c r="AD17267">
        <f t="shared" si="1106"/>
        <v>17265</v>
      </c>
      <c r="AE17267">
        <f t="shared" si="1109"/>
        <v>1.5785445091521053E-15</v>
      </c>
      <c r="AF17267">
        <f t="shared" si="1107"/>
        <v>9.8501177371091321E-13</v>
      </c>
      <c r="AG17267">
        <f t="shared" si="1108"/>
        <v>2.7253570950511099E-11</v>
      </c>
    </row>
    <row r="17268" spans="30:33" x14ac:dyDescent="0.2">
      <c r="AD17268">
        <f t="shared" si="1106"/>
        <v>17266</v>
      </c>
      <c r="AE17268">
        <f t="shared" si="1109"/>
        <v>1.5760188379374618E-15</v>
      </c>
      <c r="AF17268">
        <f t="shared" si="1107"/>
        <v>9.8343575487297579E-13</v>
      </c>
      <c r="AG17268">
        <f t="shared" si="1108"/>
        <v>2.7211541255828216E-11</v>
      </c>
    </row>
    <row r="17269" spans="30:33" x14ac:dyDescent="0.2">
      <c r="AD17269">
        <f t="shared" si="1106"/>
        <v>17267</v>
      </c>
      <c r="AE17269">
        <f t="shared" si="1109"/>
        <v>1.5734972077967619E-15</v>
      </c>
      <c r="AF17269">
        <f t="shared" si="1107"/>
        <v>9.8186225766517891E-13</v>
      </c>
      <c r="AG17269">
        <f t="shared" si="1108"/>
        <v>2.7169576287026689E-11</v>
      </c>
    </row>
    <row r="17270" spans="30:33" x14ac:dyDescent="0.2">
      <c r="AD17270">
        <f t="shared" si="1106"/>
        <v>17268</v>
      </c>
      <c r="AE17270">
        <f t="shared" si="1109"/>
        <v>1.570979612264287E-15</v>
      </c>
      <c r="AF17270">
        <f t="shared" si="1107"/>
        <v>9.8029127805291461E-13</v>
      </c>
      <c r="AG17270">
        <f t="shared" si="1108"/>
        <v>2.7127675944579707E-11</v>
      </c>
    </row>
    <row r="17271" spans="30:33" x14ac:dyDescent="0.2">
      <c r="AD17271">
        <f t="shared" si="1106"/>
        <v>17269</v>
      </c>
      <c r="AE17271">
        <f t="shared" si="1109"/>
        <v>1.5684660448846641E-15</v>
      </c>
      <c r="AF17271">
        <f t="shared" si="1107"/>
        <v>9.7872281200802999E-13</v>
      </c>
      <c r="AG17271">
        <f t="shared" si="1108"/>
        <v>2.7085840129113264E-11</v>
      </c>
    </row>
    <row r="17272" spans="30:33" x14ac:dyDescent="0.2">
      <c r="AD17272">
        <f t="shared" si="1106"/>
        <v>17270</v>
      </c>
      <c r="AE17272">
        <f t="shared" si="1109"/>
        <v>1.5659564992128487E-15</v>
      </c>
      <c r="AF17272">
        <f t="shared" si="1107"/>
        <v>9.7715685550881714E-13</v>
      </c>
      <c r="AG17272">
        <f t="shared" si="1108"/>
        <v>2.7044068741405896E-11</v>
      </c>
    </row>
    <row r="17273" spans="30:33" x14ac:dyDescent="0.2">
      <c r="AD17273">
        <f t="shared" si="1106"/>
        <v>17271</v>
      </c>
      <c r="AE17273">
        <f t="shared" si="1109"/>
        <v>1.5634509688141082E-15</v>
      </c>
      <c r="AF17273">
        <f t="shared" si="1107"/>
        <v>9.7559340454000304E-13</v>
      </c>
      <c r="AG17273">
        <f t="shared" si="1108"/>
        <v>2.7002361682388462E-11</v>
      </c>
    </row>
    <row r="17274" spans="30:33" x14ac:dyDescent="0.2">
      <c r="AD17274">
        <f t="shared" si="1106"/>
        <v>17272</v>
      </c>
      <c r="AE17274">
        <f t="shared" si="1109"/>
        <v>1.5609494472640055E-15</v>
      </c>
      <c r="AF17274">
        <f t="shared" si="1107"/>
        <v>9.7403245509273903E-13</v>
      </c>
      <c r="AG17274">
        <f t="shared" si="1108"/>
        <v>2.6960718853143903E-11</v>
      </c>
    </row>
    <row r="17275" spans="30:33" x14ac:dyDescent="0.2">
      <c r="AD17275">
        <f t="shared" si="1106"/>
        <v>17273</v>
      </c>
      <c r="AE17275">
        <f t="shared" si="1109"/>
        <v>1.5584519281483831E-15</v>
      </c>
      <c r="AF17275">
        <f t="shared" si="1107"/>
        <v>9.7247400316459055E-13</v>
      </c>
      <c r="AG17275">
        <f t="shared" si="1108"/>
        <v>2.6919140154907022E-11</v>
      </c>
    </row>
    <row r="17276" spans="30:33" x14ac:dyDescent="0.2">
      <c r="AD17276">
        <f t="shared" si="1106"/>
        <v>17274</v>
      </c>
      <c r="AE17276">
        <f t="shared" si="1109"/>
        <v>1.5559584050633456E-15</v>
      </c>
      <c r="AF17276">
        <f t="shared" si="1107"/>
        <v>9.7091804475952724E-13</v>
      </c>
      <c r="AG17276">
        <f t="shared" si="1108"/>
        <v>2.6877625489064231E-11</v>
      </c>
    </row>
    <row r="17277" spans="30:33" x14ac:dyDescent="0.2">
      <c r="AD17277">
        <f t="shared" si="1106"/>
        <v>17275</v>
      </c>
      <c r="AE17277">
        <f t="shared" si="1109"/>
        <v>1.5534688716152444E-15</v>
      </c>
      <c r="AF17277">
        <f t="shared" si="1107"/>
        <v>9.6936457588791198E-13</v>
      </c>
      <c r="AG17277">
        <f t="shared" si="1108"/>
        <v>2.6836174757153346E-11</v>
      </c>
    </row>
    <row r="17278" spans="30:33" x14ac:dyDescent="0.2">
      <c r="AD17278">
        <f t="shared" si="1106"/>
        <v>17276</v>
      </c>
      <c r="AE17278">
        <f t="shared" si="1109"/>
        <v>1.5509833214206598E-15</v>
      </c>
      <c r="AF17278">
        <f t="shared" si="1107"/>
        <v>9.6781359256649129E-13</v>
      </c>
      <c r="AG17278">
        <f t="shared" si="1108"/>
        <v>2.6794787860863319E-11</v>
      </c>
    </row>
    <row r="17279" spans="30:33" x14ac:dyDescent="0.2">
      <c r="AD17279">
        <f t="shared" si="1106"/>
        <v>17277</v>
      </c>
      <c r="AE17279">
        <f t="shared" si="1109"/>
        <v>1.5485017481063868E-15</v>
      </c>
      <c r="AF17279">
        <f t="shared" si="1107"/>
        <v>9.6626509081838495E-13</v>
      </c>
      <c r="AG17279">
        <f t="shared" si="1108"/>
        <v>2.6753464702034045E-11</v>
      </c>
    </row>
    <row r="17280" spans="30:33" x14ac:dyDescent="0.2">
      <c r="AD17280">
        <f t="shared" si="1106"/>
        <v>17278</v>
      </c>
      <c r="AE17280">
        <f t="shared" si="1109"/>
        <v>1.5460241453094166E-15</v>
      </c>
      <c r="AF17280">
        <f t="shared" si="1107"/>
        <v>9.6471906667307552E-13</v>
      </c>
      <c r="AG17280">
        <f t="shared" si="1108"/>
        <v>2.6712205182656101E-11</v>
      </c>
    </row>
    <row r="17281" spans="30:33" x14ac:dyDescent="0.2">
      <c r="AD17281">
        <f t="shared" si="1106"/>
        <v>17279</v>
      </c>
      <c r="AE17281">
        <f t="shared" si="1109"/>
        <v>1.5435505066769216E-15</v>
      </c>
      <c r="AF17281">
        <f t="shared" si="1107"/>
        <v>9.6317551616639847E-13</v>
      </c>
      <c r="AG17281">
        <f t="shared" si="1108"/>
        <v>2.6671009204870528E-11</v>
      </c>
    </row>
    <row r="17282" spans="30:33" x14ac:dyDescent="0.2">
      <c r="AD17282">
        <f t="shared" si="1106"/>
        <v>17280</v>
      </c>
      <c r="AE17282">
        <f t="shared" si="1109"/>
        <v>1.5410808258662383E-15</v>
      </c>
      <c r="AF17282">
        <f t="shared" si="1107"/>
        <v>9.6163443534053227E-13</v>
      </c>
      <c r="AG17282">
        <f t="shared" si="1108"/>
        <v>2.66298766709686E-11</v>
      </c>
    </row>
    <row r="17283" spans="30:33" x14ac:dyDescent="0.2">
      <c r="AD17283">
        <f t="shared" si="1106"/>
        <v>17281</v>
      </c>
      <c r="AE17283">
        <f t="shared" si="1109"/>
        <v>1.5386150965448524E-15</v>
      </c>
      <c r="AF17283">
        <f t="shared" si="1107"/>
        <v>9.6009582024398747E-13</v>
      </c>
      <c r="AG17283">
        <f t="shared" si="1108"/>
        <v>2.6588807483391595E-11</v>
      </c>
    </row>
    <row r="17284" spans="30:33" x14ac:dyDescent="0.2">
      <c r="AD17284">
        <f t="shared" si="1106"/>
        <v>17282</v>
      </c>
      <c r="AE17284">
        <f t="shared" si="1109"/>
        <v>1.5361533123903806E-15</v>
      </c>
      <c r="AF17284">
        <f t="shared" si="1107"/>
        <v>9.5855966693159702E-13</v>
      </c>
      <c r="AG17284">
        <f t="shared" si="1108"/>
        <v>2.6547801544730556E-11</v>
      </c>
    </row>
    <row r="17285" spans="30:33" x14ac:dyDescent="0.2">
      <c r="AD17285">
        <f t="shared" si="1106"/>
        <v>17283</v>
      </c>
      <c r="AE17285">
        <f t="shared" si="1109"/>
        <v>1.533695467090556E-15</v>
      </c>
      <c r="AF17285">
        <f t="shared" si="1107"/>
        <v>9.5702597146450638E-13</v>
      </c>
      <c r="AG17285">
        <f t="shared" si="1108"/>
        <v>2.6506858757726079E-11</v>
      </c>
    </row>
    <row r="17286" spans="30:33" x14ac:dyDescent="0.2">
      <c r="AD17286">
        <f t="shared" si="1106"/>
        <v>17284</v>
      </c>
      <c r="AE17286">
        <f t="shared" si="1109"/>
        <v>1.5312415543432109E-15</v>
      </c>
      <c r="AF17286">
        <f t="shared" si="1107"/>
        <v>9.554947299101632E-13</v>
      </c>
      <c r="AG17286">
        <f t="shared" si="1108"/>
        <v>2.6465979025268056E-11</v>
      </c>
    </row>
    <row r="17287" spans="30:33" x14ac:dyDescent="0.2">
      <c r="AD17287">
        <f t="shared" si="1106"/>
        <v>17285</v>
      </c>
      <c r="AE17287">
        <f t="shared" si="1109"/>
        <v>1.5287915678562619E-15</v>
      </c>
      <c r="AF17287">
        <f t="shared" si="1107"/>
        <v>9.5396593834230685E-13</v>
      </c>
      <c r="AG17287">
        <f t="shared" si="1108"/>
        <v>2.6425162250395486E-11</v>
      </c>
    </row>
    <row r="17288" spans="30:33" x14ac:dyDescent="0.2">
      <c r="AD17288">
        <f t="shared" si="1106"/>
        <v>17286</v>
      </c>
      <c r="AE17288">
        <f t="shared" si="1109"/>
        <v>1.5263455013476916E-15</v>
      </c>
      <c r="AF17288">
        <f t="shared" si="1107"/>
        <v>9.524395928409591E-13</v>
      </c>
      <c r="AG17288">
        <f t="shared" si="1108"/>
        <v>2.6384408336296196E-11</v>
      </c>
    </row>
    <row r="17289" spans="30:33" x14ac:dyDescent="0.2">
      <c r="AD17289">
        <f t="shared" si="1106"/>
        <v>17287</v>
      </c>
      <c r="AE17289">
        <f t="shared" si="1109"/>
        <v>1.5239033485455353E-15</v>
      </c>
      <c r="AF17289">
        <f t="shared" si="1107"/>
        <v>9.5091568949241343E-13</v>
      </c>
      <c r="AG17289">
        <f t="shared" si="1108"/>
        <v>2.6343717186306668E-11</v>
      </c>
    </row>
    <row r="17290" spans="30:33" x14ac:dyDescent="0.2">
      <c r="AD17290">
        <f t="shared" si="1106"/>
        <v>17288</v>
      </c>
      <c r="AE17290">
        <f t="shared" si="1109"/>
        <v>1.5214651031878622E-15</v>
      </c>
      <c r="AF17290">
        <f t="shared" si="1107"/>
        <v>9.4939422438922554E-13</v>
      </c>
      <c r="AG17290">
        <f t="shared" si="1108"/>
        <v>2.6303088703911761E-11</v>
      </c>
    </row>
    <row r="17291" spans="30:33" x14ac:dyDescent="0.2">
      <c r="AD17291">
        <f t="shared" si="1106"/>
        <v>17289</v>
      </c>
      <c r="AE17291">
        <f t="shared" si="1109"/>
        <v>1.5190307590227615E-15</v>
      </c>
      <c r="AF17291">
        <f t="shared" si="1107"/>
        <v>9.4787519363020265E-13</v>
      </c>
      <c r="AG17291">
        <f t="shared" si="1108"/>
        <v>2.6262522792744525E-11</v>
      </c>
    </row>
    <row r="17292" spans="30:33" x14ac:dyDescent="0.2">
      <c r="AD17292">
        <f t="shared" si="1106"/>
        <v>17290</v>
      </c>
      <c r="AE17292">
        <f t="shared" si="1109"/>
        <v>1.5166003098083249E-15</v>
      </c>
      <c r="AF17292">
        <f t="shared" si="1107"/>
        <v>9.4635859332039419E-13</v>
      </c>
      <c r="AG17292">
        <f t="shared" si="1108"/>
        <v>2.6222019356585936E-11</v>
      </c>
    </row>
    <row r="17293" spans="30:33" x14ac:dyDescent="0.2">
      <c r="AD17293">
        <f t="shared" si="1106"/>
        <v>17291</v>
      </c>
      <c r="AE17293">
        <f t="shared" si="1109"/>
        <v>1.5141737493126314E-15</v>
      </c>
      <c r="AF17293">
        <f t="shared" si="1107"/>
        <v>9.4484441957108154E-13</v>
      </c>
      <c r="AG17293">
        <f t="shared" si="1108"/>
        <v>2.6181578299364709E-11</v>
      </c>
    </row>
    <row r="17294" spans="30:33" x14ac:dyDescent="0.2">
      <c r="AD17294">
        <f t="shared" si="1106"/>
        <v>17292</v>
      </c>
      <c r="AE17294">
        <f t="shared" si="1109"/>
        <v>1.5117510713137311E-15</v>
      </c>
      <c r="AF17294">
        <f t="shared" si="1107"/>
        <v>9.4333266849976767E-13</v>
      </c>
      <c r="AG17294">
        <f t="shared" si="1108"/>
        <v>2.6141199525157038E-11</v>
      </c>
    </row>
    <row r="17295" spans="30:33" x14ac:dyDescent="0.2">
      <c r="AD17295">
        <f t="shared" si="1106"/>
        <v>17293</v>
      </c>
      <c r="AE17295">
        <f t="shared" si="1109"/>
        <v>1.509332269599629E-15</v>
      </c>
      <c r="AF17295">
        <f t="shared" si="1107"/>
        <v>9.4182333623016793E-13</v>
      </c>
      <c r="AG17295">
        <f t="shared" si="1108"/>
        <v>2.6100882938186384E-11</v>
      </c>
    </row>
    <row r="17296" spans="30:33" x14ac:dyDescent="0.2">
      <c r="AD17296">
        <f t="shared" ref="AD17296:AD17359" si="1110">AD17295+1</f>
        <v>17294</v>
      </c>
      <c r="AE17296">
        <f t="shared" si="1109"/>
        <v>1.5069173379682693E-15</v>
      </c>
      <c r="AF17296">
        <f t="shared" ref="AF17296:AF17359" si="1111">AF17295*$AF$3</f>
        <v>9.4031641889219967E-13</v>
      </c>
      <c r="AG17296">
        <f t="shared" ref="AG17296:AG17359" si="1112">AD17296*AE17296</f>
        <v>2.6060628442823249E-11</v>
      </c>
    </row>
    <row r="17297" spans="30:33" x14ac:dyDescent="0.2">
      <c r="AD17297">
        <f t="shared" si="1110"/>
        <v>17295</v>
      </c>
      <c r="AE17297">
        <f t="shared" si="1109"/>
        <v>1.5045062702275201E-15</v>
      </c>
      <c r="AF17297">
        <f t="shared" si="1111"/>
        <v>9.3881191262197219E-13</v>
      </c>
      <c r="AG17297">
        <f t="shared" si="1112"/>
        <v>2.6020435943584958E-11</v>
      </c>
    </row>
    <row r="17298" spans="30:33" x14ac:dyDescent="0.2">
      <c r="AD17298">
        <f t="shared" si="1110"/>
        <v>17296</v>
      </c>
      <c r="AE17298">
        <f t="shared" si="1109"/>
        <v>1.5020990601951562E-15</v>
      </c>
      <c r="AF17298">
        <f t="shared" si="1111"/>
        <v>9.3730981356177706E-13</v>
      </c>
      <c r="AG17298">
        <f t="shared" si="1112"/>
        <v>2.5980305345135422E-11</v>
      </c>
    </row>
    <row r="17299" spans="30:33" x14ac:dyDescent="0.2">
      <c r="AD17299">
        <f t="shared" si="1110"/>
        <v>17297</v>
      </c>
      <c r="AE17299">
        <f t="shared" ref="AE17299:AE17362" si="1113">AF17298*$AE$3</f>
        <v>1.499695701698844E-15</v>
      </c>
      <c r="AF17299">
        <f t="shared" si="1111"/>
        <v>9.3581011786007816E-13</v>
      </c>
      <c r="AG17299">
        <f t="shared" si="1112"/>
        <v>2.5940236552284904E-11</v>
      </c>
    </row>
    <row r="17300" spans="30:33" x14ac:dyDescent="0.2">
      <c r="AD17300">
        <f t="shared" si="1110"/>
        <v>17298</v>
      </c>
      <c r="AE17300">
        <f t="shared" si="1113"/>
        <v>1.4972961885761258E-15</v>
      </c>
      <c r="AF17300">
        <f t="shared" si="1111"/>
        <v>9.3431282167150206E-13</v>
      </c>
      <c r="AG17300">
        <f t="shared" si="1112"/>
        <v>2.5900229469989825E-11</v>
      </c>
    </row>
    <row r="17301" spans="30:33" x14ac:dyDescent="0.2">
      <c r="AD17301">
        <f t="shared" si="1110"/>
        <v>17299</v>
      </c>
      <c r="AE17301">
        <f t="shared" si="1113"/>
        <v>1.494900514674404E-15</v>
      </c>
      <c r="AF17301">
        <f t="shared" si="1111"/>
        <v>9.3281792115682767E-13</v>
      </c>
      <c r="AG17301">
        <f t="shared" si="1112"/>
        <v>2.5860284003352515E-11</v>
      </c>
    </row>
    <row r="17302" spans="30:33" x14ac:dyDescent="0.2">
      <c r="AD17302">
        <f t="shared" si="1110"/>
        <v>17300</v>
      </c>
      <c r="AE17302">
        <f t="shared" si="1113"/>
        <v>1.492508673850925E-15</v>
      </c>
      <c r="AF17302">
        <f t="shared" si="1111"/>
        <v>9.3132541248297677E-13</v>
      </c>
      <c r="AG17302">
        <f t="shared" si="1112"/>
        <v>2.5820400057621003E-11</v>
      </c>
    </row>
    <row r="17303" spans="30:33" x14ac:dyDescent="0.2">
      <c r="AD17303">
        <f t="shared" si="1110"/>
        <v>17301</v>
      </c>
      <c r="AE17303">
        <f t="shared" si="1113"/>
        <v>1.4901206599727635E-15</v>
      </c>
      <c r="AF17303">
        <f t="shared" si="1111"/>
        <v>9.2983529182300392E-13</v>
      </c>
      <c r="AG17303">
        <f t="shared" si="1112"/>
        <v>2.5780577538188781E-11</v>
      </c>
    </row>
    <row r="17304" spans="30:33" x14ac:dyDescent="0.2">
      <c r="AD17304">
        <f t="shared" si="1110"/>
        <v>17302</v>
      </c>
      <c r="AE17304">
        <f t="shared" si="1113"/>
        <v>1.487736466916807E-15</v>
      </c>
      <c r="AF17304">
        <f t="shared" si="1111"/>
        <v>9.2834755535608714E-13</v>
      </c>
      <c r="AG17304">
        <f t="shared" si="1112"/>
        <v>2.5740816350594595E-11</v>
      </c>
    </row>
    <row r="17305" spans="30:33" x14ac:dyDescent="0.2">
      <c r="AD17305">
        <f t="shared" si="1110"/>
        <v>17303</v>
      </c>
      <c r="AE17305">
        <f t="shared" si="1113"/>
        <v>1.48535608856974E-15</v>
      </c>
      <c r="AF17305">
        <f t="shared" si="1111"/>
        <v>9.2686219926751744E-13</v>
      </c>
      <c r="AG17305">
        <f t="shared" si="1112"/>
        <v>2.570111640052221E-11</v>
      </c>
    </row>
    <row r="17306" spans="30:33" x14ac:dyDescent="0.2">
      <c r="AD17306">
        <f t="shared" si="1110"/>
        <v>17304</v>
      </c>
      <c r="AE17306">
        <f t="shared" si="1113"/>
        <v>1.4829795188280286E-15</v>
      </c>
      <c r="AF17306">
        <f t="shared" si="1111"/>
        <v>9.2537921974868932E-13</v>
      </c>
      <c r="AG17306">
        <f t="shared" si="1112"/>
        <v>2.5661477593800205E-11</v>
      </c>
    </row>
    <row r="17307" spans="30:33" x14ac:dyDescent="0.2">
      <c r="AD17307">
        <f t="shared" si="1110"/>
        <v>17305</v>
      </c>
      <c r="AE17307">
        <f t="shared" si="1113"/>
        <v>1.4806067515979036E-15</v>
      </c>
      <c r="AF17307">
        <f t="shared" si="1111"/>
        <v>9.2389861299709146E-13</v>
      </c>
      <c r="AG17307">
        <f t="shared" si="1112"/>
        <v>2.5621899836401723E-11</v>
      </c>
    </row>
    <row r="17308" spans="30:33" x14ac:dyDescent="0.2">
      <c r="AD17308">
        <f t="shared" si="1110"/>
        <v>17306</v>
      </c>
      <c r="AE17308">
        <f t="shared" si="1113"/>
        <v>1.4782377807953471E-15</v>
      </c>
      <c r="AF17308">
        <f t="shared" si="1111"/>
        <v>9.2242037521629605E-13</v>
      </c>
      <c r="AG17308">
        <f t="shared" si="1112"/>
        <v>2.5582383034444275E-11</v>
      </c>
    </row>
    <row r="17309" spans="30:33" x14ac:dyDescent="0.2">
      <c r="AD17309">
        <f t="shared" si="1110"/>
        <v>17307</v>
      </c>
      <c r="AE17309">
        <f t="shared" si="1113"/>
        <v>1.4758726003460744E-15</v>
      </c>
      <c r="AF17309">
        <f t="shared" si="1111"/>
        <v>9.2094450261594989E-13</v>
      </c>
      <c r="AG17309">
        <f t="shared" si="1112"/>
        <v>2.5542927094189511E-11</v>
      </c>
    </row>
    <row r="17310" spans="30:33" x14ac:dyDescent="0.2">
      <c r="AD17310">
        <f t="shared" si="1110"/>
        <v>17308</v>
      </c>
      <c r="AE17310">
        <f t="shared" si="1113"/>
        <v>1.4735112041855206E-15</v>
      </c>
      <c r="AF17310">
        <f t="shared" si="1111"/>
        <v>9.1947099141176426E-13</v>
      </c>
      <c r="AG17310">
        <f t="shared" si="1112"/>
        <v>2.5503531922042989E-11</v>
      </c>
    </row>
    <row r="17311" spans="30:33" x14ac:dyDescent="0.2">
      <c r="AD17311">
        <f t="shared" si="1110"/>
        <v>17309</v>
      </c>
      <c r="AE17311">
        <f t="shared" si="1113"/>
        <v>1.4711535862588234E-15</v>
      </c>
      <c r="AF17311">
        <f t="shared" si="1111"/>
        <v>9.179998378255053E-13</v>
      </c>
      <c r="AG17311">
        <f t="shared" si="1112"/>
        <v>2.5464197424553976E-11</v>
      </c>
    </row>
    <row r="17312" spans="30:33" x14ac:dyDescent="0.2">
      <c r="AD17312">
        <f t="shared" si="1110"/>
        <v>17310</v>
      </c>
      <c r="AE17312">
        <f t="shared" si="1113"/>
        <v>1.4687997405208091E-15</v>
      </c>
      <c r="AF17312">
        <f t="shared" si="1111"/>
        <v>9.1653103808498444E-13</v>
      </c>
      <c r="AG17312">
        <f t="shared" si="1112"/>
        <v>2.5424923508415206E-11</v>
      </c>
    </row>
    <row r="17313" spans="30:33" x14ac:dyDescent="0.2">
      <c r="AD17313">
        <f t="shared" si="1110"/>
        <v>17311</v>
      </c>
      <c r="AE17313">
        <f t="shared" si="1113"/>
        <v>1.4664496609359758E-15</v>
      </c>
      <c r="AF17313">
        <f t="shared" si="1111"/>
        <v>9.1506458842404835E-13</v>
      </c>
      <c r="AG17313">
        <f t="shared" si="1112"/>
        <v>2.5385710080462677E-11</v>
      </c>
    </row>
    <row r="17314" spans="30:33" x14ac:dyDescent="0.2">
      <c r="AD17314">
        <f t="shared" si="1110"/>
        <v>17312</v>
      </c>
      <c r="AE17314">
        <f t="shared" si="1113"/>
        <v>1.464103341478478E-15</v>
      </c>
      <c r="AF17314">
        <f t="shared" si="1111"/>
        <v>9.1360048508256985E-13</v>
      </c>
      <c r="AG17314">
        <f t="shared" si="1112"/>
        <v>2.5346557047675412E-11</v>
      </c>
    </row>
    <row r="17315" spans="30:33" x14ac:dyDescent="0.2">
      <c r="AD17315">
        <f t="shared" si="1110"/>
        <v>17313</v>
      </c>
      <c r="AE17315">
        <f t="shared" si="1113"/>
        <v>1.4617607761321124E-15</v>
      </c>
      <c r="AF17315">
        <f t="shared" si="1111"/>
        <v>9.1213872430643779E-13</v>
      </c>
      <c r="AG17315">
        <f t="shared" si="1112"/>
        <v>2.5307464317175263E-11</v>
      </c>
    </row>
    <row r="17316" spans="30:33" x14ac:dyDescent="0.2">
      <c r="AD17316">
        <f t="shared" si="1110"/>
        <v>17314</v>
      </c>
      <c r="AE17316">
        <f t="shared" si="1113"/>
        <v>1.4594219588903011E-15</v>
      </c>
      <c r="AF17316">
        <f t="shared" si="1111"/>
        <v>9.1067930234754738E-13</v>
      </c>
      <c r="AG17316">
        <f t="shared" si="1112"/>
        <v>2.5268431796226673E-11</v>
      </c>
    </row>
    <row r="17317" spans="30:33" x14ac:dyDescent="0.2">
      <c r="AD17317">
        <f t="shared" si="1110"/>
        <v>17315</v>
      </c>
      <c r="AE17317">
        <f t="shared" si="1113"/>
        <v>1.4570868837560765E-15</v>
      </c>
      <c r="AF17317">
        <f t="shared" si="1111"/>
        <v>9.0922221546379127E-13</v>
      </c>
      <c r="AG17317">
        <f t="shared" si="1112"/>
        <v>2.5229459392236465E-11</v>
      </c>
    </row>
    <row r="17318" spans="30:33" x14ac:dyDescent="0.2">
      <c r="AD17318">
        <f t="shared" si="1110"/>
        <v>17316</v>
      </c>
      <c r="AE17318">
        <f t="shared" si="1113"/>
        <v>1.4547555447420668E-15</v>
      </c>
      <c r="AF17318">
        <f t="shared" si="1111"/>
        <v>9.077674599190492E-13</v>
      </c>
      <c r="AG17318">
        <f t="shared" si="1112"/>
        <v>2.5190547012753627E-11</v>
      </c>
    </row>
    <row r="17319" spans="30:33" x14ac:dyDescent="0.2">
      <c r="AD17319">
        <f t="shared" si="1110"/>
        <v>17317</v>
      </c>
      <c r="AE17319">
        <f t="shared" si="1113"/>
        <v>1.4524279358704794E-15</v>
      </c>
      <c r="AF17319">
        <f t="shared" si="1111"/>
        <v>9.0631503198317866E-13</v>
      </c>
      <c r="AG17319">
        <f t="shared" si="1112"/>
        <v>2.5151694565469091E-11</v>
      </c>
    </row>
    <row r="17320" spans="30:33" x14ac:dyDescent="0.2">
      <c r="AD17320">
        <f t="shared" si="1110"/>
        <v>17318</v>
      </c>
      <c r="AE17320">
        <f t="shared" si="1113"/>
        <v>1.4501040511730866E-15</v>
      </c>
      <c r="AF17320">
        <f t="shared" si="1111"/>
        <v>9.0486492793200556E-13</v>
      </c>
      <c r="AG17320">
        <f t="shared" si="1112"/>
        <v>2.5112901958215513E-11</v>
      </c>
    </row>
    <row r="17321" spans="30:33" x14ac:dyDescent="0.2">
      <c r="AD17321">
        <f t="shared" si="1110"/>
        <v>17319</v>
      </c>
      <c r="AE17321">
        <f t="shared" si="1113"/>
        <v>1.4477838846912096E-15</v>
      </c>
      <c r="AF17321">
        <f t="shared" si="1111"/>
        <v>9.0341714404731435E-13</v>
      </c>
      <c r="AG17321">
        <f t="shared" si="1112"/>
        <v>2.5074169098967058E-11</v>
      </c>
    </row>
    <row r="17322" spans="30:33" x14ac:dyDescent="0.2">
      <c r="AD17322">
        <f t="shared" si="1110"/>
        <v>17320</v>
      </c>
      <c r="AE17322">
        <f t="shared" si="1113"/>
        <v>1.4454674304757037E-15</v>
      </c>
      <c r="AF17322">
        <f t="shared" si="1111"/>
        <v>9.0197167661683861E-13</v>
      </c>
      <c r="AG17322">
        <f t="shared" si="1112"/>
        <v>2.5035495895839187E-11</v>
      </c>
    </row>
    <row r="17323" spans="30:33" x14ac:dyDescent="0.2">
      <c r="AD17323">
        <f t="shared" si="1110"/>
        <v>17321</v>
      </c>
      <c r="AE17323">
        <f t="shared" si="1113"/>
        <v>1.4431546825869425E-15</v>
      </c>
      <c r="AF17323">
        <f t="shared" si="1111"/>
        <v>9.0052852193425161E-13</v>
      </c>
      <c r="AG17323">
        <f t="shared" si="1112"/>
        <v>2.499688225708843E-11</v>
      </c>
    </row>
    <row r="17324" spans="30:33" x14ac:dyDescent="0.2">
      <c r="AD17324">
        <f t="shared" si="1110"/>
        <v>17322</v>
      </c>
      <c r="AE17324">
        <f t="shared" si="1113"/>
        <v>1.4408456350948033E-15</v>
      </c>
      <c r="AF17324">
        <f t="shared" si="1111"/>
        <v>8.9908767629915675E-13</v>
      </c>
      <c r="AG17324">
        <f t="shared" si="1112"/>
        <v>2.4958328091112181E-11</v>
      </c>
    </row>
    <row r="17325" spans="30:33" x14ac:dyDescent="0.2">
      <c r="AD17325">
        <f t="shared" si="1110"/>
        <v>17323</v>
      </c>
      <c r="AE17325">
        <f t="shared" si="1113"/>
        <v>1.4385402820786515E-15</v>
      </c>
      <c r="AF17325">
        <f t="shared" si="1111"/>
        <v>8.9764913601707804E-13</v>
      </c>
      <c r="AG17325">
        <f t="shared" si="1112"/>
        <v>2.4919833306448481E-11</v>
      </c>
    </row>
    <row r="17326" spans="30:33" x14ac:dyDescent="0.2">
      <c r="AD17326">
        <f t="shared" si="1110"/>
        <v>17324</v>
      </c>
      <c r="AE17326">
        <f t="shared" si="1113"/>
        <v>1.4362386176273256E-15</v>
      </c>
      <c r="AF17326">
        <f t="shared" si="1111"/>
        <v>8.9621289739945072E-13</v>
      </c>
      <c r="AG17326">
        <f t="shared" si="1112"/>
        <v>2.488139781177579E-11</v>
      </c>
    </row>
    <row r="17327" spans="30:33" x14ac:dyDescent="0.2">
      <c r="AD17327">
        <f t="shared" si="1110"/>
        <v>17325</v>
      </c>
      <c r="AE17327">
        <f t="shared" si="1113"/>
        <v>1.4339406358391219E-15</v>
      </c>
      <c r="AF17327">
        <f t="shared" si="1111"/>
        <v>8.9477895676361156E-13</v>
      </c>
      <c r="AG17327">
        <f t="shared" si="1112"/>
        <v>2.4843021515912788E-11</v>
      </c>
    </row>
    <row r="17328" spans="30:33" x14ac:dyDescent="0.2">
      <c r="AD17328">
        <f t="shared" si="1110"/>
        <v>17326</v>
      </c>
      <c r="AE17328">
        <f t="shared" si="1113"/>
        <v>1.4316463308217791E-15</v>
      </c>
      <c r="AF17328">
        <f t="shared" si="1111"/>
        <v>8.9334731043278971E-13</v>
      </c>
      <c r="AG17328">
        <f t="shared" si="1112"/>
        <v>2.4804704327818145E-11</v>
      </c>
    </row>
    <row r="17329" spans="30:33" x14ac:dyDescent="0.2">
      <c r="AD17329">
        <f t="shared" si="1110"/>
        <v>17327</v>
      </c>
      <c r="AE17329">
        <f t="shared" si="1113"/>
        <v>1.4293556966924642E-15</v>
      </c>
      <c r="AF17329">
        <f t="shared" si="1111"/>
        <v>8.9191795473609725E-13</v>
      </c>
      <c r="AG17329">
        <f t="shared" si="1112"/>
        <v>2.4766446156590326E-11</v>
      </c>
    </row>
    <row r="17330" spans="30:33" x14ac:dyDescent="0.2">
      <c r="AD17330">
        <f t="shared" si="1110"/>
        <v>17328</v>
      </c>
      <c r="AE17330">
        <f t="shared" si="1113"/>
        <v>1.4270687275777562E-15</v>
      </c>
      <c r="AF17330">
        <f t="shared" si="1111"/>
        <v>8.9049088600851942E-13</v>
      </c>
      <c r="AG17330">
        <f t="shared" si="1112"/>
        <v>2.4728246911467361E-11</v>
      </c>
    </row>
    <row r="17331" spans="30:33" x14ac:dyDescent="0.2">
      <c r="AD17331">
        <f t="shared" si="1110"/>
        <v>17329</v>
      </c>
      <c r="AE17331">
        <f t="shared" si="1113"/>
        <v>1.4247854176136317E-15</v>
      </c>
      <c r="AF17331">
        <f t="shared" si="1111"/>
        <v>8.8906610059090578E-13</v>
      </c>
      <c r="AG17331">
        <f t="shared" si="1112"/>
        <v>2.4690106501826626E-11</v>
      </c>
    </row>
    <row r="17332" spans="30:33" x14ac:dyDescent="0.2">
      <c r="AD17332">
        <f t="shared" si="1110"/>
        <v>17330</v>
      </c>
      <c r="AE17332">
        <f t="shared" si="1113"/>
        <v>1.4225057609454499E-15</v>
      </c>
      <c r="AF17332">
        <f t="shared" si="1111"/>
        <v>8.8764359482996032E-13</v>
      </c>
      <c r="AG17332">
        <f t="shared" si="1112"/>
        <v>2.4652024837184647E-11</v>
      </c>
    </row>
    <row r="17333" spans="30:33" x14ac:dyDescent="0.2">
      <c r="AD17333">
        <f t="shared" si="1110"/>
        <v>17331</v>
      </c>
      <c r="AE17333">
        <f t="shared" si="1113"/>
        <v>1.4202297517279371E-15</v>
      </c>
      <c r="AF17333">
        <f t="shared" si="1111"/>
        <v>8.8622336507823236E-13</v>
      </c>
      <c r="AG17333">
        <f t="shared" si="1112"/>
        <v>2.4614001827196877E-11</v>
      </c>
    </row>
    <row r="17334" spans="30:33" x14ac:dyDescent="0.2">
      <c r="AD17334">
        <f t="shared" si="1110"/>
        <v>17332</v>
      </c>
      <c r="AE17334">
        <f t="shared" si="1113"/>
        <v>1.4179573841251723E-15</v>
      </c>
      <c r="AF17334">
        <f t="shared" si="1111"/>
        <v>8.8480540769410712E-13</v>
      </c>
      <c r="AG17334">
        <f t="shared" si="1112"/>
        <v>2.4576037381657487E-11</v>
      </c>
    </row>
    <row r="17335" spans="30:33" x14ac:dyDescent="0.2">
      <c r="AD17335">
        <f t="shared" si="1110"/>
        <v>17333</v>
      </c>
      <c r="AE17335">
        <f t="shared" si="1113"/>
        <v>1.415688652310572E-15</v>
      </c>
      <c r="AF17335">
        <f t="shared" si="1111"/>
        <v>8.8338971904179652E-13</v>
      </c>
      <c r="AG17335">
        <f t="shared" si="1112"/>
        <v>2.4538131410499146E-11</v>
      </c>
    </row>
    <row r="17336" spans="30:33" x14ac:dyDescent="0.2">
      <c r="AD17336">
        <f t="shared" si="1110"/>
        <v>17334</v>
      </c>
      <c r="AE17336">
        <f t="shared" si="1113"/>
        <v>1.4134235504668751E-15</v>
      </c>
      <c r="AF17336">
        <f t="shared" si="1111"/>
        <v>8.8197629549132962E-13</v>
      </c>
      <c r="AG17336">
        <f t="shared" si="1112"/>
        <v>2.4500283823792812E-11</v>
      </c>
    </row>
    <row r="17337" spans="30:33" x14ac:dyDescent="0.2">
      <c r="AD17337">
        <f t="shared" si="1110"/>
        <v>17335</v>
      </c>
      <c r="AE17337">
        <f t="shared" si="1113"/>
        <v>1.411162072786128E-15</v>
      </c>
      <c r="AF17337">
        <f t="shared" si="1111"/>
        <v>8.8056513341854341E-13</v>
      </c>
      <c r="AG17337">
        <f t="shared" si="1112"/>
        <v>2.4462494531747529E-11</v>
      </c>
    </row>
    <row r="17338" spans="30:33" x14ac:dyDescent="0.2">
      <c r="AD17338">
        <f t="shared" si="1110"/>
        <v>17336</v>
      </c>
      <c r="AE17338">
        <f t="shared" si="1113"/>
        <v>1.4089042134696701E-15</v>
      </c>
      <c r="AF17338">
        <f t="shared" si="1111"/>
        <v>8.7915622920507372E-13</v>
      </c>
      <c r="AG17338">
        <f t="shared" si="1112"/>
        <v>2.4424763444710202E-11</v>
      </c>
    </row>
    <row r="17339" spans="30:33" x14ac:dyDescent="0.2">
      <c r="AD17339">
        <f t="shared" si="1110"/>
        <v>17337</v>
      </c>
      <c r="AE17339">
        <f t="shared" si="1113"/>
        <v>1.4066499667281186E-15</v>
      </c>
      <c r="AF17339">
        <f t="shared" si="1111"/>
        <v>8.7774957923834555E-13</v>
      </c>
      <c r="AG17339">
        <f t="shared" si="1112"/>
        <v>2.4387090473165392E-11</v>
      </c>
    </row>
    <row r="17340" spans="30:33" x14ac:dyDescent="0.2">
      <c r="AD17340">
        <f t="shared" si="1110"/>
        <v>17338</v>
      </c>
      <c r="AE17340">
        <f t="shared" si="1113"/>
        <v>1.4043993267813535E-15</v>
      </c>
      <c r="AF17340">
        <f t="shared" si="1111"/>
        <v>8.7634517991156416E-13</v>
      </c>
      <c r="AG17340">
        <f t="shared" si="1112"/>
        <v>2.4349475527735107E-11</v>
      </c>
    </row>
    <row r="17341" spans="30:33" x14ac:dyDescent="0.2">
      <c r="AD17341">
        <f t="shared" si="1110"/>
        <v>17339</v>
      </c>
      <c r="AE17341">
        <f t="shared" si="1113"/>
        <v>1.4021522878585033E-15</v>
      </c>
      <c r="AF17341">
        <f t="shared" si="1111"/>
        <v>8.7494302762370556E-13</v>
      </c>
      <c r="AG17341">
        <f t="shared" si="1112"/>
        <v>2.4311918519178587E-11</v>
      </c>
    </row>
    <row r="17342" spans="30:33" x14ac:dyDescent="0.2">
      <c r="AD17342">
        <f t="shared" si="1110"/>
        <v>17340</v>
      </c>
      <c r="AE17342">
        <f t="shared" si="1113"/>
        <v>1.3999088441979295E-15</v>
      </c>
      <c r="AF17342">
        <f t="shared" si="1111"/>
        <v>8.735431187795076E-13</v>
      </c>
      <c r="AG17342">
        <f t="shared" si="1112"/>
        <v>2.4274419358392097E-11</v>
      </c>
    </row>
    <row r="17343" spans="30:33" x14ac:dyDescent="0.2">
      <c r="AD17343">
        <f t="shared" si="1110"/>
        <v>17341</v>
      </c>
      <c r="AE17343">
        <f t="shared" si="1113"/>
        <v>1.3976689900472128E-15</v>
      </c>
      <c r="AF17343">
        <f t="shared" si="1111"/>
        <v>8.7214544978946039E-13</v>
      </c>
      <c r="AG17343">
        <f t="shared" si="1112"/>
        <v>2.4236977956408718E-11</v>
      </c>
    </row>
    <row r="17344" spans="30:33" x14ac:dyDescent="0.2">
      <c r="AD17344">
        <f t="shared" si="1110"/>
        <v>17342</v>
      </c>
      <c r="AE17344">
        <f t="shared" si="1113"/>
        <v>1.3954327196631372E-15</v>
      </c>
      <c r="AF17344">
        <f t="shared" si="1111"/>
        <v>8.7075001706979717E-13</v>
      </c>
      <c r="AG17344">
        <f t="shared" si="1112"/>
        <v>2.4199594224398125E-11</v>
      </c>
    </row>
    <row r="17345" spans="30:33" x14ac:dyDescent="0.2">
      <c r="AD17345">
        <f t="shared" si="1110"/>
        <v>17343</v>
      </c>
      <c r="AE17345">
        <f t="shared" si="1113"/>
        <v>1.3932000273116761E-15</v>
      </c>
      <c r="AF17345">
        <f t="shared" si="1111"/>
        <v>8.6935681704248548E-13</v>
      </c>
      <c r="AG17345">
        <f t="shared" si="1112"/>
        <v>2.4162268073666399E-11</v>
      </c>
    </row>
    <row r="17346" spans="30:33" x14ac:dyDescent="0.2">
      <c r="AD17346">
        <f t="shared" si="1110"/>
        <v>17344</v>
      </c>
      <c r="AE17346">
        <f t="shared" si="1113"/>
        <v>1.3909709072679773E-15</v>
      </c>
      <c r="AF17346">
        <f t="shared" si="1111"/>
        <v>8.6796584613521741E-13</v>
      </c>
      <c r="AG17346">
        <f t="shared" si="1112"/>
        <v>2.4124999415655799E-11</v>
      </c>
    </row>
    <row r="17347" spans="30:33" x14ac:dyDescent="0.2">
      <c r="AD17347">
        <f t="shared" si="1110"/>
        <v>17345</v>
      </c>
      <c r="AE17347">
        <f t="shared" si="1113"/>
        <v>1.3887453538163485E-15</v>
      </c>
      <c r="AF17347">
        <f t="shared" si="1111"/>
        <v>8.66577100781401E-13</v>
      </c>
      <c r="AG17347">
        <f t="shared" si="1112"/>
        <v>2.4087788161944564E-11</v>
      </c>
    </row>
    <row r="17348" spans="30:33" x14ac:dyDescent="0.2">
      <c r="AD17348">
        <f t="shared" si="1110"/>
        <v>17346</v>
      </c>
      <c r="AE17348">
        <f t="shared" si="1113"/>
        <v>1.3865233612502423E-15</v>
      </c>
      <c r="AF17348">
        <f t="shared" si="1111"/>
        <v>8.6519057742015074E-13</v>
      </c>
      <c r="AG17348">
        <f t="shared" si="1112"/>
        <v>2.4050634224246701E-11</v>
      </c>
    </row>
    <row r="17349" spans="30:33" x14ac:dyDescent="0.2">
      <c r="AD17349">
        <f t="shared" si="1110"/>
        <v>17347</v>
      </c>
      <c r="AE17349">
        <f t="shared" si="1113"/>
        <v>1.3843049238722418E-15</v>
      </c>
      <c r="AF17349">
        <f t="shared" si="1111"/>
        <v>8.6380627249627848E-13</v>
      </c>
      <c r="AG17349">
        <f t="shared" si="1112"/>
        <v>2.401353751441178E-11</v>
      </c>
    </row>
    <row r="17350" spans="30:33" x14ac:dyDescent="0.2">
      <c r="AD17350">
        <f t="shared" si="1110"/>
        <v>17348</v>
      </c>
      <c r="AE17350">
        <f t="shared" si="1113"/>
        <v>1.3820900359940461E-15</v>
      </c>
      <c r="AF17350">
        <f t="shared" si="1111"/>
        <v>8.6242418246028435E-13</v>
      </c>
      <c r="AG17350">
        <f t="shared" si="1112"/>
        <v>2.3976497944424713E-11</v>
      </c>
    </row>
    <row r="17351" spans="30:33" x14ac:dyDescent="0.2">
      <c r="AD17351">
        <f t="shared" si="1110"/>
        <v>17349</v>
      </c>
      <c r="AE17351">
        <f t="shared" si="1113"/>
        <v>1.3798786919364556E-15</v>
      </c>
      <c r="AF17351">
        <f t="shared" si="1111"/>
        <v>8.6104430376834789E-13</v>
      </c>
      <c r="AG17351">
        <f t="shared" si="1112"/>
        <v>2.3939515426405568E-11</v>
      </c>
    </row>
    <row r="17352" spans="30:33" x14ac:dyDescent="0.2">
      <c r="AD17352">
        <f t="shared" si="1110"/>
        <v>17350</v>
      </c>
      <c r="AE17352">
        <f t="shared" si="1113"/>
        <v>1.3776708860293572E-15</v>
      </c>
      <c r="AF17352">
        <f t="shared" si="1111"/>
        <v>8.5966663288231854E-13</v>
      </c>
      <c r="AG17352">
        <f t="shared" si="1112"/>
        <v>2.3902589872609347E-11</v>
      </c>
    </row>
    <row r="17353" spans="30:33" x14ac:dyDescent="0.2">
      <c r="AD17353">
        <f t="shared" si="1110"/>
        <v>17351</v>
      </c>
      <c r="AE17353">
        <f t="shared" si="1113"/>
        <v>1.3754666126117103E-15</v>
      </c>
      <c r="AF17353">
        <f t="shared" si="1111"/>
        <v>8.5829116626970675E-13</v>
      </c>
      <c r="AG17353">
        <f t="shared" si="1112"/>
        <v>2.3865721195425784E-11</v>
      </c>
    </row>
    <row r="17354" spans="30:33" x14ac:dyDescent="0.2">
      <c r="AD17354">
        <f t="shared" si="1110"/>
        <v>17352</v>
      </c>
      <c r="AE17354">
        <f t="shared" si="1113"/>
        <v>1.3732658660315314E-15</v>
      </c>
      <c r="AF17354">
        <f t="shared" si="1111"/>
        <v>8.5691790040367519E-13</v>
      </c>
      <c r="AG17354">
        <f t="shared" si="1112"/>
        <v>2.3828909307379133E-11</v>
      </c>
    </row>
    <row r="17355" spans="30:33" x14ac:dyDescent="0.2">
      <c r="AD17355">
        <f t="shared" si="1110"/>
        <v>17353</v>
      </c>
      <c r="AE17355">
        <f t="shared" si="1113"/>
        <v>1.3710686406458809E-15</v>
      </c>
      <c r="AF17355">
        <f t="shared" si="1111"/>
        <v>8.555468317630293E-13</v>
      </c>
      <c r="AG17355">
        <f t="shared" si="1112"/>
        <v>2.3792154121127972E-11</v>
      </c>
    </row>
    <row r="17356" spans="30:33" x14ac:dyDescent="0.2">
      <c r="AD17356">
        <f t="shared" si="1110"/>
        <v>17354</v>
      </c>
      <c r="AE17356">
        <f t="shared" si="1113"/>
        <v>1.3688749308208474E-15</v>
      </c>
      <c r="AF17356">
        <f t="shared" si="1111"/>
        <v>8.5417795683220846E-13</v>
      </c>
      <c r="AG17356">
        <f t="shared" si="1112"/>
        <v>2.3755455549464988E-11</v>
      </c>
    </row>
    <row r="17357" spans="30:33" x14ac:dyDescent="0.2">
      <c r="AD17357">
        <f t="shared" si="1110"/>
        <v>17355</v>
      </c>
      <c r="AE17357">
        <f t="shared" si="1113"/>
        <v>1.3666847309315342E-15</v>
      </c>
      <c r="AF17357">
        <f t="shared" si="1111"/>
        <v>8.5281127210127692E-13</v>
      </c>
      <c r="AG17357">
        <f t="shared" si="1112"/>
        <v>2.3718813505316774E-11</v>
      </c>
    </row>
    <row r="17358" spans="30:33" x14ac:dyDescent="0.2">
      <c r="AD17358">
        <f t="shared" si="1110"/>
        <v>17356</v>
      </c>
      <c r="AE17358">
        <f t="shared" si="1113"/>
        <v>1.3644980353620437E-15</v>
      </c>
      <c r="AF17358">
        <f t="shared" si="1111"/>
        <v>8.514467740659148E-13</v>
      </c>
      <c r="AG17358">
        <f t="shared" si="1112"/>
        <v>2.3682227901743631E-11</v>
      </c>
    </row>
    <row r="17359" spans="30:33" x14ac:dyDescent="0.2">
      <c r="AD17359">
        <f t="shared" si="1110"/>
        <v>17357</v>
      </c>
      <c r="AE17359">
        <f t="shared" si="1113"/>
        <v>1.3623148385054643E-15</v>
      </c>
      <c r="AF17359">
        <f t="shared" si="1111"/>
        <v>8.5008445922740935E-13</v>
      </c>
      <c r="AG17359">
        <f t="shared" si="1112"/>
        <v>2.3645698651939345E-11</v>
      </c>
    </row>
    <row r="17360" spans="30:33" x14ac:dyDescent="0.2">
      <c r="AD17360">
        <f t="shared" ref="AD17360:AD17423" si="1114">AD17359+1</f>
        <v>17358</v>
      </c>
      <c r="AE17360">
        <f t="shared" si="1113"/>
        <v>1.3601351347638556E-15</v>
      </c>
      <c r="AF17360">
        <f t="shared" ref="AF17360:AF17423" si="1115">AF17359*$AF$3</f>
        <v>8.4872432409264549E-13</v>
      </c>
      <c r="AG17360">
        <f t="shared" ref="AG17360:AG17423" si="1116">AD17360*AE17360</f>
        <v>2.3609225669231006E-11</v>
      </c>
    </row>
    <row r="17361" spans="30:33" x14ac:dyDescent="0.2">
      <c r="AD17361">
        <f t="shared" si="1114"/>
        <v>17359</v>
      </c>
      <c r="AE17361">
        <f t="shared" si="1113"/>
        <v>1.3579589185482333E-15</v>
      </c>
      <c r="AF17361">
        <f t="shared" si="1115"/>
        <v>8.4736636517409718E-13</v>
      </c>
      <c r="AG17361">
        <f t="shared" si="1116"/>
        <v>2.3572808867078782E-11</v>
      </c>
    </row>
    <row r="17362" spans="30:33" x14ac:dyDescent="0.2">
      <c r="AD17362">
        <f t="shared" si="1114"/>
        <v>17360</v>
      </c>
      <c r="AE17362">
        <f t="shared" si="1113"/>
        <v>1.3557861842785561E-15</v>
      </c>
      <c r="AF17362">
        <f t="shared" si="1115"/>
        <v>8.4601057898981862E-13</v>
      </c>
      <c r="AG17362">
        <f t="shared" si="1116"/>
        <v>2.3536448159075735E-11</v>
      </c>
    </row>
    <row r="17363" spans="30:33" x14ac:dyDescent="0.2">
      <c r="AD17363">
        <f t="shared" si="1114"/>
        <v>17361</v>
      </c>
      <c r="AE17363">
        <f t="shared" ref="AE17363:AE17426" si="1117">AF17362*$AE$3</f>
        <v>1.3536169263837104E-15</v>
      </c>
      <c r="AF17363">
        <f t="shared" si="1115"/>
        <v>8.4465696206343485E-13</v>
      </c>
      <c r="AG17363">
        <f t="shared" si="1116"/>
        <v>2.3500143458947597E-11</v>
      </c>
    </row>
    <row r="17364" spans="30:33" x14ac:dyDescent="0.2">
      <c r="AD17364">
        <f t="shared" si="1114"/>
        <v>17362</v>
      </c>
      <c r="AE17364">
        <f t="shared" si="1117"/>
        <v>1.3514511393014963E-15</v>
      </c>
      <c r="AF17364">
        <f t="shared" si="1115"/>
        <v>8.4330551092413329E-13</v>
      </c>
      <c r="AG17364">
        <f t="shared" si="1116"/>
        <v>2.3463894680552578E-11</v>
      </c>
    </row>
    <row r="17365" spans="30:33" x14ac:dyDescent="0.2">
      <c r="AD17365">
        <f t="shared" si="1114"/>
        <v>17363</v>
      </c>
      <c r="AE17365">
        <f t="shared" si="1117"/>
        <v>1.3492888174786139E-15</v>
      </c>
      <c r="AF17365">
        <f t="shared" si="1115"/>
        <v>8.4195622210665462E-13</v>
      </c>
      <c r="AG17365">
        <f t="shared" si="1116"/>
        <v>2.3427701737881174E-11</v>
      </c>
    </row>
    <row r="17366" spans="30:33" x14ac:dyDescent="0.2">
      <c r="AD17366">
        <f t="shared" si="1114"/>
        <v>17364</v>
      </c>
      <c r="AE17366">
        <f t="shared" si="1117"/>
        <v>1.3471299553706479E-15</v>
      </c>
      <c r="AF17366">
        <f t="shared" si="1115"/>
        <v>8.4060909215128391E-13</v>
      </c>
      <c r="AG17366">
        <f t="shared" si="1116"/>
        <v>2.3391564545055931E-11</v>
      </c>
    </row>
    <row r="17367" spans="30:33" x14ac:dyDescent="0.2">
      <c r="AD17367">
        <f t="shared" si="1114"/>
        <v>17365</v>
      </c>
      <c r="AE17367">
        <f t="shared" si="1117"/>
        <v>1.3449745474420548E-15</v>
      </c>
      <c r="AF17367">
        <f t="shared" si="1115"/>
        <v>8.3926411760384186E-13</v>
      </c>
      <c r="AG17367">
        <f t="shared" si="1116"/>
        <v>2.3355483016331283E-11</v>
      </c>
    </row>
    <row r="17368" spans="30:33" x14ac:dyDescent="0.2">
      <c r="AD17368">
        <f t="shared" si="1114"/>
        <v>17366</v>
      </c>
      <c r="AE17368">
        <f t="shared" si="1117"/>
        <v>1.3428225881661476E-15</v>
      </c>
      <c r="AF17368">
        <f t="shared" si="1115"/>
        <v>8.3792129501567567E-13</v>
      </c>
      <c r="AG17368">
        <f t="shared" si="1116"/>
        <v>2.3319457066093321E-11</v>
      </c>
    </row>
    <row r="17369" spans="30:33" x14ac:dyDescent="0.2">
      <c r="AD17369">
        <f t="shared" si="1114"/>
        <v>17367</v>
      </c>
      <c r="AE17369">
        <f t="shared" si="1117"/>
        <v>1.3406740720250817E-15</v>
      </c>
      <c r="AF17369">
        <f t="shared" si="1115"/>
        <v>8.3658062094365058E-13</v>
      </c>
      <c r="AG17369">
        <f t="shared" si="1116"/>
        <v>2.3283486608859595E-11</v>
      </c>
    </row>
    <row r="17370" spans="30:33" x14ac:dyDescent="0.2">
      <c r="AD17370">
        <f t="shared" si="1114"/>
        <v>17368</v>
      </c>
      <c r="AE17370">
        <f t="shared" si="1117"/>
        <v>1.3385289935098416E-15</v>
      </c>
      <c r="AF17370">
        <f t="shared" si="1115"/>
        <v>8.3524209195014069E-13</v>
      </c>
      <c r="AG17370">
        <f t="shared" si="1116"/>
        <v>2.324757155927893E-11</v>
      </c>
    </row>
    <row r="17371" spans="30:33" x14ac:dyDescent="0.2">
      <c r="AD17371">
        <f t="shared" si="1114"/>
        <v>17369</v>
      </c>
      <c r="AE17371">
        <f t="shared" si="1117"/>
        <v>1.3363873471202257E-15</v>
      </c>
      <c r="AF17371">
        <f t="shared" si="1115"/>
        <v>8.3390570460302047E-13</v>
      </c>
      <c r="AG17371">
        <f t="shared" si="1116"/>
        <v>2.32117118321312E-11</v>
      </c>
    </row>
    <row r="17372" spans="30:33" x14ac:dyDescent="0.2">
      <c r="AD17372">
        <f t="shared" si="1114"/>
        <v>17370</v>
      </c>
      <c r="AE17372">
        <f t="shared" si="1117"/>
        <v>1.3342491273648333E-15</v>
      </c>
      <c r="AF17372">
        <f t="shared" si="1115"/>
        <v>8.3257145547565564E-13</v>
      </c>
      <c r="AG17372">
        <f t="shared" si="1116"/>
        <v>2.3175907342327155E-11</v>
      </c>
    </row>
    <row r="17373" spans="30:33" x14ac:dyDescent="0.2">
      <c r="AD17373">
        <f t="shared" si="1114"/>
        <v>17371</v>
      </c>
      <c r="AE17373">
        <f t="shared" si="1117"/>
        <v>1.3321143287610496E-15</v>
      </c>
      <c r="AF17373">
        <f t="shared" si="1115"/>
        <v>8.3123934114689455E-13</v>
      </c>
      <c r="AG17373">
        <f t="shared" si="1116"/>
        <v>2.3140158004908194E-11</v>
      </c>
    </row>
    <row r="17374" spans="30:33" x14ac:dyDescent="0.2">
      <c r="AD17374">
        <f t="shared" si="1114"/>
        <v>17372</v>
      </c>
      <c r="AE17374">
        <f t="shared" si="1117"/>
        <v>1.3299829458350318E-15</v>
      </c>
      <c r="AF17374">
        <f t="shared" si="1115"/>
        <v>8.2990935820105944E-13</v>
      </c>
      <c r="AG17374">
        <f t="shared" si="1116"/>
        <v>2.3104463735046174E-11</v>
      </c>
    </row>
    <row r="17375" spans="30:33" x14ac:dyDescent="0.2">
      <c r="AD17375">
        <f t="shared" si="1114"/>
        <v>17373</v>
      </c>
      <c r="AE17375">
        <f t="shared" si="1117"/>
        <v>1.3278549731216957E-15</v>
      </c>
      <c r="AF17375">
        <f t="shared" si="1115"/>
        <v>8.2858150322793769E-13</v>
      </c>
      <c r="AG17375">
        <f t="shared" si="1116"/>
        <v>2.3068824448043219E-11</v>
      </c>
    </row>
    <row r="17376" spans="30:33" x14ac:dyDescent="0.2">
      <c r="AD17376">
        <f t="shared" si="1114"/>
        <v>17374</v>
      </c>
      <c r="AE17376">
        <f t="shared" si="1117"/>
        <v>1.3257304051647008E-15</v>
      </c>
      <c r="AF17376">
        <f t="shared" si="1115"/>
        <v>8.2725577282277292E-13</v>
      </c>
      <c r="AG17376">
        <f t="shared" si="1116"/>
        <v>2.3033240059331513E-11</v>
      </c>
    </row>
    <row r="17377" spans="30:33" x14ac:dyDescent="0.2">
      <c r="AD17377">
        <f t="shared" si="1114"/>
        <v>17375</v>
      </c>
      <c r="AE17377">
        <f t="shared" si="1117"/>
        <v>1.3236092365164373E-15</v>
      </c>
      <c r="AF17377">
        <f t="shared" si="1115"/>
        <v>8.259321635862564E-13</v>
      </c>
      <c r="AG17377">
        <f t="shared" si="1116"/>
        <v>2.2997710484473097E-11</v>
      </c>
    </row>
    <row r="17378" spans="30:33" x14ac:dyDescent="0.2">
      <c r="AD17378">
        <f t="shared" si="1114"/>
        <v>17376</v>
      </c>
      <c r="AE17378">
        <f t="shared" si="1117"/>
        <v>1.3214914617380109E-15</v>
      </c>
      <c r="AF17378">
        <f t="shared" si="1115"/>
        <v>8.2461067212451839E-13</v>
      </c>
      <c r="AG17378">
        <f t="shared" si="1116"/>
        <v>2.2962235639159676E-11</v>
      </c>
    </row>
    <row r="17379" spans="30:33" x14ac:dyDescent="0.2">
      <c r="AD17379">
        <f t="shared" si="1114"/>
        <v>17377</v>
      </c>
      <c r="AE17379">
        <f t="shared" si="1117"/>
        <v>1.31937707539923E-15</v>
      </c>
      <c r="AF17379">
        <f t="shared" si="1115"/>
        <v>8.2329129504911912E-13</v>
      </c>
      <c r="AG17379">
        <f t="shared" si="1116"/>
        <v>2.2926815439212418E-11</v>
      </c>
    </row>
    <row r="17380" spans="30:33" x14ac:dyDescent="0.2">
      <c r="AD17380">
        <f t="shared" si="1114"/>
        <v>17378</v>
      </c>
      <c r="AE17380">
        <f t="shared" si="1117"/>
        <v>1.3172660720785912E-15</v>
      </c>
      <c r="AF17380">
        <f t="shared" si="1115"/>
        <v>8.2197402897704044E-13</v>
      </c>
      <c r="AG17380">
        <f t="shared" si="1116"/>
        <v>2.2891449800581758E-11</v>
      </c>
    </row>
    <row r="17381" spans="30:33" x14ac:dyDescent="0.2">
      <c r="AD17381">
        <f t="shared" si="1114"/>
        <v>17379</v>
      </c>
      <c r="AE17381">
        <f t="shared" si="1117"/>
        <v>1.3151584463632654E-15</v>
      </c>
      <c r="AF17381">
        <f t="shared" si="1115"/>
        <v>8.2065887053067713E-13</v>
      </c>
      <c r="AG17381">
        <f t="shared" si="1116"/>
        <v>2.2856138639347188E-11</v>
      </c>
    </row>
    <row r="17382" spans="30:33" x14ac:dyDescent="0.2">
      <c r="AD17382">
        <f t="shared" si="1114"/>
        <v>17380</v>
      </c>
      <c r="AE17382">
        <f t="shared" si="1117"/>
        <v>1.3130541928490839E-15</v>
      </c>
      <c r="AF17382">
        <f t="shared" si="1115"/>
        <v>8.1934581633782799E-13</v>
      </c>
      <c r="AG17382">
        <f t="shared" si="1116"/>
        <v>2.282088187171708E-11</v>
      </c>
    </row>
    <row r="17383" spans="30:33" x14ac:dyDescent="0.2">
      <c r="AD17383">
        <f t="shared" si="1114"/>
        <v>17381</v>
      </c>
      <c r="AE17383">
        <f t="shared" si="1117"/>
        <v>1.3109533061405254E-15</v>
      </c>
      <c r="AF17383">
        <f t="shared" si="1115"/>
        <v>8.1803486303168738E-13</v>
      </c>
      <c r="AG17383">
        <f t="shared" si="1116"/>
        <v>2.2785679414028473E-11</v>
      </c>
    </row>
    <row r="17384" spans="30:33" x14ac:dyDescent="0.2">
      <c r="AD17384">
        <f t="shared" si="1114"/>
        <v>17382</v>
      </c>
      <c r="AE17384">
        <f t="shared" si="1117"/>
        <v>1.3088557808507004E-15</v>
      </c>
      <c r="AF17384">
        <f t="shared" si="1115"/>
        <v>8.1672600725083665E-13</v>
      </c>
      <c r="AG17384">
        <f t="shared" si="1116"/>
        <v>2.2750531182746875E-11</v>
      </c>
    </row>
    <row r="17385" spans="30:33" x14ac:dyDescent="0.2">
      <c r="AD17385">
        <f t="shared" si="1114"/>
        <v>17383</v>
      </c>
      <c r="AE17385">
        <f t="shared" si="1117"/>
        <v>1.3067616116013392E-15</v>
      </c>
      <c r="AF17385">
        <f t="shared" si="1115"/>
        <v>8.1541924563923532E-13</v>
      </c>
      <c r="AG17385">
        <f t="shared" si="1116"/>
        <v>2.271543709446608E-11</v>
      </c>
    </row>
    <row r="17386" spans="30:33" x14ac:dyDescent="0.2">
      <c r="AD17386">
        <f t="shared" si="1114"/>
        <v>17384</v>
      </c>
      <c r="AE17386">
        <f t="shared" si="1117"/>
        <v>1.3046707930227771E-15</v>
      </c>
      <c r="AF17386">
        <f t="shared" si="1115"/>
        <v>8.1411457484621253E-13</v>
      </c>
      <c r="AG17386">
        <f t="shared" si="1116"/>
        <v>2.2680397065907957E-11</v>
      </c>
    </row>
    <row r="17387" spans="30:33" x14ac:dyDescent="0.2">
      <c r="AD17387">
        <f t="shared" si="1114"/>
        <v>17385</v>
      </c>
      <c r="AE17387">
        <f t="shared" si="1117"/>
        <v>1.3025833197539406E-15</v>
      </c>
      <c r="AF17387">
        <f t="shared" si="1115"/>
        <v>8.1281199152645853E-13</v>
      </c>
      <c r="AG17387">
        <f t="shared" si="1116"/>
        <v>2.2645411013922259E-11</v>
      </c>
    </row>
    <row r="17388" spans="30:33" x14ac:dyDescent="0.2">
      <c r="AD17388">
        <f t="shared" si="1114"/>
        <v>17386</v>
      </c>
      <c r="AE17388">
        <f t="shared" si="1117"/>
        <v>1.3004991864423342E-15</v>
      </c>
      <c r="AF17388">
        <f t="shared" si="1115"/>
        <v>8.1151149234001612E-13</v>
      </c>
      <c r="AG17388">
        <f t="shared" si="1116"/>
        <v>2.2610478855486424E-11</v>
      </c>
    </row>
    <row r="17389" spans="30:33" x14ac:dyDescent="0.2">
      <c r="AD17389">
        <f t="shared" si="1114"/>
        <v>17387</v>
      </c>
      <c r="AE17389">
        <f t="shared" si="1117"/>
        <v>1.2984183877440264E-15</v>
      </c>
      <c r="AF17389">
        <f t="shared" si="1115"/>
        <v>8.1021307395227205E-13</v>
      </c>
      <c r="AG17389">
        <f t="shared" si="1116"/>
        <v>2.2575600507705389E-11</v>
      </c>
    </row>
    <row r="17390" spans="30:33" x14ac:dyDescent="0.2">
      <c r="AD17390">
        <f t="shared" si="1114"/>
        <v>17388</v>
      </c>
      <c r="AE17390">
        <f t="shared" si="1117"/>
        <v>1.2963409183236358E-15</v>
      </c>
      <c r="AF17390">
        <f t="shared" si="1115"/>
        <v>8.0891673303394836E-13</v>
      </c>
      <c r="AG17390">
        <f t="shared" si="1116"/>
        <v>2.254077588781138E-11</v>
      </c>
    </row>
    <row r="17391" spans="30:33" x14ac:dyDescent="0.2">
      <c r="AD17391">
        <f t="shared" si="1114"/>
        <v>17389</v>
      </c>
      <c r="AE17391">
        <f t="shared" si="1117"/>
        <v>1.2942667728543179E-15</v>
      </c>
      <c r="AF17391">
        <f t="shared" si="1115"/>
        <v>8.0762246626109397E-13</v>
      </c>
      <c r="AG17391">
        <f t="shared" si="1116"/>
        <v>2.2506004913163732E-11</v>
      </c>
    </row>
    <row r="17392" spans="30:33" x14ac:dyDescent="0.2">
      <c r="AD17392">
        <f t="shared" si="1114"/>
        <v>17390</v>
      </c>
      <c r="AE17392">
        <f t="shared" si="1117"/>
        <v>1.292195946017751E-15</v>
      </c>
      <c r="AF17392">
        <f t="shared" si="1115"/>
        <v>8.0633027031507622E-13</v>
      </c>
      <c r="AG17392">
        <f t="shared" si="1116"/>
        <v>2.2471287501248688E-11</v>
      </c>
    </row>
    <row r="17393" spans="30:33" x14ac:dyDescent="0.2">
      <c r="AD17393">
        <f t="shared" si="1114"/>
        <v>17391</v>
      </c>
      <c r="AE17393">
        <f t="shared" si="1117"/>
        <v>1.2901284325041226E-15</v>
      </c>
      <c r="AF17393">
        <f t="shared" si="1115"/>
        <v>8.0504014188257207E-13</v>
      </c>
      <c r="AG17393">
        <f t="shared" si="1116"/>
        <v>2.2436623569679195E-11</v>
      </c>
    </row>
    <row r="17394" spans="30:33" x14ac:dyDescent="0.2">
      <c r="AD17394">
        <f t="shared" si="1114"/>
        <v>17392</v>
      </c>
      <c r="AE17394">
        <f t="shared" si="1117"/>
        <v>1.2880642270121159E-15</v>
      </c>
      <c r="AF17394">
        <f t="shared" si="1115"/>
        <v>8.0375207765555993E-13</v>
      </c>
      <c r="AG17394">
        <f t="shared" si="1116"/>
        <v>2.2402013036194719E-11</v>
      </c>
    </row>
    <row r="17395" spans="30:33" x14ac:dyDescent="0.2">
      <c r="AD17395">
        <f t="shared" si="1114"/>
        <v>17393</v>
      </c>
      <c r="AE17395">
        <f t="shared" si="1117"/>
        <v>1.2860033242488965E-15</v>
      </c>
      <c r="AF17395">
        <f t="shared" si="1115"/>
        <v>8.0246607433131098E-13</v>
      </c>
      <c r="AG17395">
        <f t="shared" si="1116"/>
        <v>2.2367455818661057E-11</v>
      </c>
    </row>
    <row r="17396" spans="30:33" x14ac:dyDescent="0.2">
      <c r="AD17396">
        <f t="shared" si="1114"/>
        <v>17394</v>
      </c>
      <c r="AE17396">
        <f t="shared" si="1117"/>
        <v>1.2839457189300982E-15</v>
      </c>
      <c r="AF17396">
        <f t="shared" si="1115"/>
        <v>8.0118212861238088E-13</v>
      </c>
      <c r="AG17396">
        <f t="shared" si="1116"/>
        <v>2.2332951835070128E-11</v>
      </c>
    </row>
    <row r="17397" spans="30:33" x14ac:dyDescent="0.2">
      <c r="AD17397">
        <f t="shared" si="1114"/>
        <v>17395</v>
      </c>
      <c r="AE17397">
        <f t="shared" si="1117"/>
        <v>1.2818914057798101E-15</v>
      </c>
      <c r="AF17397">
        <f t="shared" si="1115"/>
        <v>7.9990023720660099E-13</v>
      </c>
      <c r="AG17397">
        <f t="shared" si="1116"/>
        <v>2.2298501003539797E-11</v>
      </c>
    </row>
    <row r="17398" spans="30:33" x14ac:dyDescent="0.2">
      <c r="AD17398">
        <f t="shared" si="1114"/>
        <v>17396</v>
      </c>
      <c r="AE17398">
        <f t="shared" si="1117"/>
        <v>1.2798403795305621E-15</v>
      </c>
      <c r="AF17398">
        <f t="shared" si="1115"/>
        <v>7.9862039682707039E-13</v>
      </c>
      <c r="AG17398">
        <f t="shared" si="1116"/>
        <v>2.2264103242313658E-11</v>
      </c>
    </row>
    <row r="17399" spans="30:33" x14ac:dyDescent="0.2">
      <c r="AD17399">
        <f t="shared" si="1114"/>
        <v>17397</v>
      </c>
      <c r="AE17399">
        <f t="shared" si="1117"/>
        <v>1.2777926349233132E-15</v>
      </c>
      <c r="AF17399">
        <f t="shared" si="1115"/>
        <v>7.97342604192147E-13</v>
      </c>
      <c r="AG17399">
        <f t="shared" si="1116"/>
        <v>2.2229758469760878E-11</v>
      </c>
    </row>
    <row r="17400" spans="30:33" x14ac:dyDescent="0.2">
      <c r="AD17400">
        <f t="shared" si="1114"/>
        <v>17398</v>
      </c>
      <c r="AE17400">
        <f t="shared" si="1117"/>
        <v>1.2757481667074358E-15</v>
      </c>
      <c r="AF17400">
        <f t="shared" si="1115"/>
        <v>7.9606685602543951E-13</v>
      </c>
      <c r="AG17400">
        <f t="shared" si="1116"/>
        <v>2.2195466604375968E-11</v>
      </c>
    </row>
    <row r="17401" spans="30:33" x14ac:dyDescent="0.2">
      <c r="AD17401">
        <f t="shared" si="1114"/>
        <v>17399</v>
      </c>
      <c r="AE17401">
        <f t="shared" si="1117"/>
        <v>1.2737069696407037E-15</v>
      </c>
      <c r="AF17401">
        <f t="shared" si="1115"/>
        <v>7.9479314905579877E-13</v>
      </c>
      <c r="AG17401">
        <f t="shared" si="1116"/>
        <v>2.2161227564778603E-11</v>
      </c>
    </row>
    <row r="17402" spans="30:33" x14ac:dyDescent="0.2">
      <c r="AD17402">
        <f t="shared" si="1114"/>
        <v>17400</v>
      </c>
      <c r="AE17402">
        <f t="shared" si="1117"/>
        <v>1.2716690384892787E-15</v>
      </c>
      <c r="AF17402">
        <f t="shared" si="1115"/>
        <v>7.9352148001730942E-13</v>
      </c>
      <c r="AG17402">
        <f t="shared" si="1116"/>
        <v>2.2127041269713451E-11</v>
      </c>
    </row>
    <row r="17403" spans="30:33" x14ac:dyDescent="0.2">
      <c r="AD17403">
        <f t="shared" si="1114"/>
        <v>17401</v>
      </c>
      <c r="AE17403">
        <f t="shared" si="1117"/>
        <v>1.2696343680276956E-15</v>
      </c>
      <c r="AF17403">
        <f t="shared" si="1115"/>
        <v>7.9225184564928165E-13</v>
      </c>
      <c r="AG17403">
        <f t="shared" si="1116"/>
        <v>2.209290763804993E-11</v>
      </c>
    </row>
    <row r="17404" spans="30:33" x14ac:dyDescent="0.2">
      <c r="AD17404">
        <f t="shared" si="1114"/>
        <v>17402</v>
      </c>
      <c r="AE17404">
        <f t="shared" si="1117"/>
        <v>1.2676029530388512E-15</v>
      </c>
      <c r="AF17404">
        <f t="shared" si="1115"/>
        <v>7.9098424269624274E-13</v>
      </c>
      <c r="AG17404">
        <f t="shared" si="1116"/>
        <v>2.2058826588782087E-11</v>
      </c>
    </row>
    <row r="17405" spans="30:33" x14ac:dyDescent="0.2">
      <c r="AD17405">
        <f t="shared" si="1114"/>
        <v>17403</v>
      </c>
      <c r="AE17405">
        <f t="shared" si="1117"/>
        <v>1.265574788313989E-15</v>
      </c>
      <c r="AF17405">
        <f t="shared" si="1115"/>
        <v>7.8971866790792875E-13</v>
      </c>
      <c r="AG17405">
        <f t="shared" si="1116"/>
        <v>2.2024798041028352E-11</v>
      </c>
    </row>
    <row r="17406" spans="30:33" x14ac:dyDescent="0.2">
      <c r="AD17406">
        <f t="shared" si="1114"/>
        <v>17404</v>
      </c>
      <c r="AE17406">
        <f t="shared" si="1117"/>
        <v>1.2635498686526865E-15</v>
      </c>
      <c r="AF17406">
        <f t="shared" si="1115"/>
        <v>7.8845511803927602E-13</v>
      </c>
      <c r="AG17406">
        <f t="shared" si="1116"/>
        <v>2.1990821914031357E-11</v>
      </c>
    </row>
    <row r="17407" spans="30:33" x14ac:dyDescent="0.2">
      <c r="AD17407">
        <f t="shared" si="1114"/>
        <v>17405</v>
      </c>
      <c r="AE17407">
        <f t="shared" si="1117"/>
        <v>1.2615281888628422E-15</v>
      </c>
      <c r="AF17407">
        <f t="shared" si="1115"/>
        <v>7.8719358985041316E-13</v>
      </c>
      <c r="AG17407">
        <f t="shared" si="1116"/>
        <v>2.1956898127157768E-11</v>
      </c>
    </row>
    <row r="17408" spans="30:33" x14ac:dyDescent="0.2">
      <c r="AD17408">
        <f t="shared" si="1114"/>
        <v>17406</v>
      </c>
      <c r="AE17408">
        <f t="shared" si="1117"/>
        <v>1.2595097437606617E-15</v>
      </c>
      <c r="AF17408">
        <f t="shared" si="1115"/>
        <v>7.8593408010665252E-13</v>
      </c>
      <c r="AG17408">
        <f t="shared" si="1116"/>
        <v>2.1923026599898078E-11</v>
      </c>
    </row>
    <row r="17409" spans="30:33" x14ac:dyDescent="0.2">
      <c r="AD17409">
        <f t="shared" si="1114"/>
        <v>17407</v>
      </c>
      <c r="AE17409">
        <f t="shared" si="1117"/>
        <v>1.2574945281706446E-15</v>
      </c>
      <c r="AF17409">
        <f t="shared" si="1115"/>
        <v>7.8467658557848185E-13</v>
      </c>
      <c r="AG17409">
        <f t="shared" si="1116"/>
        <v>2.1889207251866411E-11</v>
      </c>
    </row>
    <row r="17410" spans="30:33" x14ac:dyDescent="0.2">
      <c r="AD17410">
        <f t="shared" si="1114"/>
        <v>17408</v>
      </c>
      <c r="AE17410">
        <f t="shared" si="1117"/>
        <v>1.2554825369255716E-15</v>
      </c>
      <c r="AF17410">
        <f t="shared" si="1115"/>
        <v>7.8342110304155628E-13</v>
      </c>
      <c r="AG17410">
        <f t="shared" si="1116"/>
        <v>2.1855440002800349E-11</v>
      </c>
    </row>
    <row r="17411" spans="30:33" x14ac:dyDescent="0.2">
      <c r="AD17411">
        <f t="shared" si="1114"/>
        <v>17409</v>
      </c>
      <c r="AE17411">
        <f t="shared" si="1117"/>
        <v>1.2534737648664906E-15</v>
      </c>
      <c r="AF17411">
        <f t="shared" si="1115"/>
        <v>7.821676292766898E-13</v>
      </c>
      <c r="AG17411">
        <f t="shared" si="1116"/>
        <v>2.1821724772560735E-11</v>
      </c>
    </row>
    <row r="17412" spans="30:33" x14ac:dyDescent="0.2">
      <c r="AD17412">
        <f t="shared" si="1114"/>
        <v>17410</v>
      </c>
      <c r="AE17412">
        <f t="shared" si="1117"/>
        <v>1.2514682068427043E-15</v>
      </c>
      <c r="AF17412">
        <f t="shared" si="1115"/>
        <v>7.809161610698471E-13</v>
      </c>
      <c r="AG17412">
        <f t="shared" si="1116"/>
        <v>2.1788061481131482E-11</v>
      </c>
    </row>
    <row r="17413" spans="30:33" x14ac:dyDescent="0.2">
      <c r="AD17413">
        <f t="shared" si="1114"/>
        <v>17411</v>
      </c>
      <c r="AE17413">
        <f t="shared" si="1117"/>
        <v>1.249465857711756E-15</v>
      </c>
      <c r="AF17413">
        <f t="shared" si="1115"/>
        <v>7.7966669521213529E-13</v>
      </c>
      <c r="AG17413">
        <f t="shared" si="1116"/>
        <v>2.1754450048619385E-11</v>
      </c>
    </row>
    <row r="17414" spans="30:33" x14ac:dyDescent="0.2">
      <c r="AD17414">
        <f t="shared" si="1114"/>
        <v>17412</v>
      </c>
      <c r="AE17414">
        <f t="shared" si="1117"/>
        <v>1.247466712339417E-15</v>
      </c>
      <c r="AF17414">
        <f t="shared" si="1115"/>
        <v>7.7841922849979581E-13</v>
      </c>
      <c r="AG17414">
        <f t="shared" si="1116"/>
        <v>2.1720890395253929E-11</v>
      </c>
    </row>
    <row r="17415" spans="30:33" x14ac:dyDescent="0.2">
      <c r="AD17415">
        <f t="shared" si="1114"/>
        <v>17413</v>
      </c>
      <c r="AE17415">
        <f t="shared" si="1117"/>
        <v>1.2454707655996739E-15</v>
      </c>
      <c r="AF17415">
        <f t="shared" si="1115"/>
        <v>7.7717375773419613E-13</v>
      </c>
      <c r="AG17415">
        <f t="shared" si="1116"/>
        <v>2.1687382441387122E-11</v>
      </c>
    </row>
    <row r="17416" spans="30:33" x14ac:dyDescent="0.2">
      <c r="AD17416">
        <f t="shared" si="1114"/>
        <v>17414</v>
      </c>
      <c r="AE17416">
        <f t="shared" si="1117"/>
        <v>1.2434780123747143E-15</v>
      </c>
      <c r="AF17416">
        <f t="shared" si="1115"/>
        <v>7.7593027972182135E-13</v>
      </c>
      <c r="AG17416">
        <f t="shared" si="1116"/>
        <v>2.1653926107493276E-11</v>
      </c>
    </row>
    <row r="17417" spans="30:33" x14ac:dyDescent="0.2">
      <c r="AD17417">
        <f t="shared" si="1114"/>
        <v>17415</v>
      </c>
      <c r="AE17417">
        <f t="shared" si="1117"/>
        <v>1.2414884475549146E-15</v>
      </c>
      <c r="AF17417">
        <f t="shared" si="1115"/>
        <v>7.7468879127426641E-13</v>
      </c>
      <c r="AG17417">
        <f t="shared" si="1116"/>
        <v>2.1620521314168837E-11</v>
      </c>
    </row>
    <row r="17418" spans="30:33" x14ac:dyDescent="0.2">
      <c r="AD17418">
        <f t="shared" si="1114"/>
        <v>17416</v>
      </c>
      <c r="AE17418">
        <f t="shared" si="1117"/>
        <v>1.2395020660388268E-15</v>
      </c>
      <c r="AF17418">
        <f t="shared" si="1115"/>
        <v>7.7344928920822752E-13</v>
      </c>
      <c r="AG17418">
        <f t="shared" si="1116"/>
        <v>2.1587167982132207E-11</v>
      </c>
    </row>
    <row r="17419" spans="30:33" x14ac:dyDescent="0.2">
      <c r="AD17419">
        <f t="shared" si="1114"/>
        <v>17417</v>
      </c>
      <c r="AE17419">
        <f t="shared" si="1117"/>
        <v>1.2375188627331647E-15</v>
      </c>
      <c r="AF17419">
        <f t="shared" si="1115"/>
        <v>7.7221177034549429E-13</v>
      </c>
      <c r="AG17419">
        <f t="shared" si="1116"/>
        <v>2.155386603222353E-11</v>
      </c>
    </row>
    <row r="17420" spans="30:33" x14ac:dyDescent="0.2">
      <c r="AD17420">
        <f t="shared" si="1114"/>
        <v>17418</v>
      </c>
      <c r="AE17420">
        <f t="shared" si="1117"/>
        <v>1.2355388325527913E-15</v>
      </c>
      <c r="AF17420">
        <f t="shared" si="1115"/>
        <v>7.7097623151294151E-13</v>
      </c>
      <c r="AG17420">
        <f t="shared" si="1116"/>
        <v>2.1520615385404518E-11</v>
      </c>
    </row>
    <row r="17421" spans="30:33" x14ac:dyDescent="0.2">
      <c r="AD17421">
        <f t="shared" si="1114"/>
        <v>17419</v>
      </c>
      <c r="AE17421">
        <f t="shared" si="1117"/>
        <v>1.2335619704207069E-15</v>
      </c>
      <c r="AF17421">
        <f t="shared" si="1115"/>
        <v>7.6974266954252075E-13</v>
      </c>
      <c r="AG17421">
        <f t="shared" si="1116"/>
        <v>2.1487415962758293E-11</v>
      </c>
    </row>
    <row r="17422" spans="30:33" x14ac:dyDescent="0.2">
      <c r="AD17422">
        <f t="shared" si="1114"/>
        <v>17420</v>
      </c>
      <c r="AE17422">
        <f t="shared" si="1117"/>
        <v>1.2315882712680338E-15</v>
      </c>
      <c r="AF17422">
        <f t="shared" si="1115"/>
        <v>7.6851108127125269E-13</v>
      </c>
      <c r="AG17422">
        <f t="shared" si="1116"/>
        <v>2.1454267685489151E-11</v>
      </c>
    </row>
    <row r="17423" spans="30:33" x14ac:dyDescent="0.2">
      <c r="AD17423">
        <f t="shared" si="1114"/>
        <v>17421</v>
      </c>
      <c r="AE17423">
        <f t="shared" si="1117"/>
        <v>1.2296177300340049E-15</v>
      </c>
      <c r="AF17423">
        <f t="shared" si="1115"/>
        <v>7.6728146354121862E-13</v>
      </c>
      <c r="AG17423">
        <f t="shared" si="1116"/>
        <v>2.14211704749224E-11</v>
      </c>
    </row>
    <row r="17424" spans="30:33" x14ac:dyDescent="0.2">
      <c r="AD17424">
        <f t="shared" ref="AD17424:AD17487" si="1118">AD17423+1</f>
        <v>17422</v>
      </c>
      <c r="AE17424">
        <f t="shared" si="1117"/>
        <v>1.2276503416659503E-15</v>
      </c>
      <c r="AF17424">
        <f t="shared" ref="AF17424:AF17487" si="1119">AF17423*$AF$3</f>
        <v>7.6605381319955259E-13</v>
      </c>
      <c r="AG17424">
        <f t="shared" ref="AG17424:AG17487" si="1120">AD17424*AE17424</f>
        <v>2.1388124252504184E-11</v>
      </c>
    </row>
    <row r="17425" spans="30:33" x14ac:dyDescent="0.2">
      <c r="AD17425">
        <f t="shared" si="1118"/>
        <v>17423</v>
      </c>
      <c r="AE17425">
        <f t="shared" si="1117"/>
        <v>1.2256861011192847E-15</v>
      </c>
      <c r="AF17425">
        <f t="shared" si="1119"/>
        <v>7.6482812709843323E-13</v>
      </c>
      <c r="AG17425">
        <f t="shared" si="1120"/>
        <v>2.1355128939801298E-11</v>
      </c>
    </row>
    <row r="17426" spans="30:33" x14ac:dyDescent="0.2">
      <c r="AD17426">
        <f t="shared" si="1118"/>
        <v>17424</v>
      </c>
      <c r="AE17426">
        <f t="shared" si="1117"/>
        <v>1.2237250033574938E-15</v>
      </c>
      <c r="AF17426">
        <f t="shared" si="1119"/>
        <v>7.6360440209507574E-13</v>
      </c>
      <c r="AG17426">
        <f t="shared" si="1120"/>
        <v>2.132218445850097E-11</v>
      </c>
    </row>
    <row r="17427" spans="30:33" x14ac:dyDescent="0.2">
      <c r="AD17427">
        <f t="shared" si="1118"/>
        <v>17425</v>
      </c>
      <c r="AE17427">
        <f t="shared" ref="AE17427:AE17490" si="1121">AF17426*$AE$3</f>
        <v>1.2217670433521217E-15</v>
      </c>
      <c r="AF17427">
        <f t="shared" si="1119"/>
        <v>7.6238263505172354E-13</v>
      </c>
      <c r="AG17427">
        <f t="shared" si="1120"/>
        <v>2.1289290730410719E-11</v>
      </c>
    </row>
    <row r="17428" spans="30:33" x14ac:dyDescent="0.2">
      <c r="AD17428">
        <f t="shared" si="1118"/>
        <v>17426</v>
      </c>
      <c r="AE17428">
        <f t="shared" si="1121"/>
        <v>1.2198122160827581E-15</v>
      </c>
      <c r="AF17428">
        <f t="shared" si="1119"/>
        <v>7.611628228356407E-13</v>
      </c>
      <c r="AG17428">
        <f t="shared" si="1120"/>
        <v>2.1256447677458143E-11</v>
      </c>
    </row>
    <row r="17429" spans="30:33" x14ac:dyDescent="0.2">
      <c r="AD17429">
        <f t="shared" si="1118"/>
        <v>17427</v>
      </c>
      <c r="AE17429">
        <f t="shared" si="1121"/>
        <v>1.2178605165370256E-15</v>
      </c>
      <c r="AF17429">
        <f t="shared" si="1119"/>
        <v>7.5994496231910365E-13</v>
      </c>
      <c r="AG17429">
        <f t="shared" si="1120"/>
        <v>2.1223655221690746E-11</v>
      </c>
    </row>
    <row r="17430" spans="30:33" x14ac:dyDescent="0.2">
      <c r="AD17430">
        <f t="shared" si="1118"/>
        <v>17428</v>
      </c>
      <c r="AE17430">
        <f t="shared" si="1121"/>
        <v>1.2159119397105665E-15</v>
      </c>
      <c r="AF17430">
        <f t="shared" si="1119"/>
        <v>7.5872905037939307E-13</v>
      </c>
      <c r="AG17430">
        <f t="shared" si="1120"/>
        <v>2.1190913285275753E-11</v>
      </c>
    </row>
    <row r="17431" spans="30:33" x14ac:dyDescent="0.2">
      <c r="AD17431">
        <f t="shared" si="1118"/>
        <v>17429</v>
      </c>
      <c r="AE17431">
        <f t="shared" si="1121"/>
        <v>1.2139664806070294E-15</v>
      </c>
      <c r="AF17431">
        <f t="shared" si="1119"/>
        <v>7.5751508389878598E-13</v>
      </c>
      <c r="AG17431">
        <f t="shared" si="1120"/>
        <v>2.1158221790499914E-11</v>
      </c>
    </row>
    <row r="17432" spans="30:33" x14ac:dyDescent="0.2">
      <c r="AD17432">
        <f t="shared" si="1118"/>
        <v>17430</v>
      </c>
      <c r="AE17432">
        <f t="shared" si="1121"/>
        <v>1.2120241342380582E-15</v>
      </c>
      <c r="AF17432">
        <f t="shared" si="1119"/>
        <v>7.5630305976454791E-13</v>
      </c>
      <c r="AG17432">
        <f t="shared" si="1120"/>
        <v>2.1125580659769354E-11</v>
      </c>
    </row>
    <row r="17433" spans="30:33" x14ac:dyDescent="0.2">
      <c r="AD17433">
        <f t="shared" si="1118"/>
        <v>17431</v>
      </c>
      <c r="AE17433">
        <f t="shared" si="1121"/>
        <v>1.2100848956232773E-15</v>
      </c>
      <c r="AF17433">
        <f t="shared" si="1119"/>
        <v>7.5509297486892456E-13</v>
      </c>
      <c r="AG17433">
        <f t="shared" si="1120"/>
        <v>2.1092989815609346E-11</v>
      </c>
    </row>
    <row r="17434" spans="30:33" x14ac:dyDescent="0.2">
      <c r="AD17434">
        <f t="shared" si="1118"/>
        <v>17432</v>
      </c>
      <c r="AE17434">
        <f t="shared" si="1121"/>
        <v>1.2081487597902799E-15</v>
      </c>
      <c r="AF17434">
        <f t="shared" si="1119"/>
        <v>7.5388482610913427E-13</v>
      </c>
      <c r="AG17434">
        <f t="shared" si="1120"/>
        <v>2.1060449180664159E-11</v>
      </c>
    </row>
    <row r="17435" spans="30:33" x14ac:dyDescent="0.2">
      <c r="AD17435">
        <f t="shared" si="1118"/>
        <v>17433</v>
      </c>
      <c r="AE17435">
        <f t="shared" si="1121"/>
        <v>1.2062157217746155E-15</v>
      </c>
      <c r="AF17435">
        <f t="shared" si="1119"/>
        <v>7.526786103873596E-13</v>
      </c>
      <c r="AG17435">
        <f t="shared" si="1120"/>
        <v>2.1027958677696873E-11</v>
      </c>
    </row>
    <row r="17436" spans="30:33" x14ac:dyDescent="0.2">
      <c r="AD17436">
        <f t="shared" si="1118"/>
        <v>17434</v>
      </c>
      <c r="AE17436">
        <f t="shared" si="1121"/>
        <v>1.2042857766197758E-15</v>
      </c>
      <c r="AF17436">
        <f t="shared" si="1119"/>
        <v>7.5147432461073983E-13</v>
      </c>
      <c r="AG17436">
        <f t="shared" si="1120"/>
        <v>2.0995518229589171E-11</v>
      </c>
    </row>
    <row r="17437" spans="30:33" x14ac:dyDescent="0.2">
      <c r="AD17437">
        <f t="shared" si="1118"/>
        <v>17435</v>
      </c>
      <c r="AE17437">
        <f t="shared" si="1121"/>
        <v>1.2023589193771843E-15</v>
      </c>
      <c r="AF17437">
        <f t="shared" si="1119"/>
        <v>7.5027196569136258E-13</v>
      </c>
      <c r="AG17437">
        <f t="shared" si="1120"/>
        <v>2.0963127759341207E-11</v>
      </c>
    </row>
    <row r="17438" spans="30:33" x14ac:dyDescent="0.2">
      <c r="AD17438">
        <f t="shared" si="1118"/>
        <v>17436</v>
      </c>
      <c r="AE17438">
        <f t="shared" si="1121"/>
        <v>1.2004351451061806E-15</v>
      </c>
      <c r="AF17438">
        <f t="shared" si="1119"/>
        <v>7.4907153054625634E-13</v>
      </c>
      <c r="AG17438">
        <f t="shared" si="1120"/>
        <v>2.0930787190071365E-11</v>
      </c>
    </row>
    <row r="17439" spans="30:33" x14ac:dyDescent="0.2">
      <c r="AD17439">
        <f t="shared" si="1118"/>
        <v>17437</v>
      </c>
      <c r="AE17439">
        <f t="shared" si="1121"/>
        <v>1.1985144488740107E-15</v>
      </c>
      <c r="AF17439">
        <f t="shared" si="1119"/>
        <v>7.4787301609738228E-13</v>
      </c>
      <c r="AG17439">
        <f t="shared" si="1120"/>
        <v>2.0898496445016124E-11</v>
      </c>
    </row>
    <row r="17440" spans="30:33" x14ac:dyDescent="0.2">
      <c r="AD17440">
        <f t="shared" si="1118"/>
        <v>17438</v>
      </c>
      <c r="AE17440">
        <f t="shared" si="1121"/>
        <v>1.1965968257558121E-15</v>
      </c>
      <c r="AF17440">
        <f t="shared" si="1119"/>
        <v>7.4667641927162639E-13</v>
      </c>
      <c r="AG17440">
        <f t="shared" si="1120"/>
        <v>2.0866255447529851E-11</v>
      </c>
    </row>
    <row r="17441" spans="30:33" x14ac:dyDescent="0.2">
      <c r="AD17441">
        <f t="shared" si="1118"/>
        <v>17439</v>
      </c>
      <c r="AE17441">
        <f t="shared" si="1121"/>
        <v>1.1946822708346027E-15</v>
      </c>
      <c r="AF17441">
        <f t="shared" si="1119"/>
        <v>7.4548173700079172E-13</v>
      </c>
      <c r="AG17441">
        <f t="shared" si="1120"/>
        <v>2.0834064121084638E-11</v>
      </c>
    </row>
    <row r="17442" spans="30:33" x14ac:dyDescent="0.2">
      <c r="AD17442">
        <f t="shared" si="1118"/>
        <v>17440</v>
      </c>
      <c r="AE17442">
        <f t="shared" si="1121"/>
        <v>1.1927707792012672E-15</v>
      </c>
      <c r="AF17442">
        <f t="shared" si="1119"/>
        <v>7.4428896622159045E-13</v>
      </c>
      <c r="AG17442">
        <f t="shared" si="1120"/>
        <v>2.0801922389270101E-11</v>
      </c>
    </row>
    <row r="17443" spans="30:33" x14ac:dyDescent="0.2">
      <c r="AD17443">
        <f t="shared" si="1118"/>
        <v>17441</v>
      </c>
      <c r="AE17443">
        <f t="shared" si="1121"/>
        <v>1.1908623459545453E-15</v>
      </c>
      <c r="AF17443">
        <f t="shared" si="1119"/>
        <v>7.4309810387563586E-13</v>
      </c>
      <c r="AG17443">
        <f t="shared" si="1120"/>
        <v>2.0769830175793224E-11</v>
      </c>
    </row>
    <row r="17444" spans="30:33" x14ac:dyDescent="0.2">
      <c r="AD17444">
        <f t="shared" si="1118"/>
        <v>17442</v>
      </c>
      <c r="AE17444">
        <f t="shared" si="1121"/>
        <v>1.1889569662010179E-15</v>
      </c>
      <c r="AF17444">
        <f t="shared" si="1119"/>
        <v>7.4190914690943485E-13</v>
      </c>
      <c r="AG17444">
        <f t="shared" si="1120"/>
        <v>2.0737787404478155E-11</v>
      </c>
    </row>
    <row r="17445" spans="30:33" x14ac:dyDescent="0.2">
      <c r="AD17445">
        <f t="shared" si="1118"/>
        <v>17443</v>
      </c>
      <c r="AE17445">
        <f t="shared" si="1121"/>
        <v>1.1870546350550964E-15</v>
      </c>
      <c r="AF17445">
        <f t="shared" si="1119"/>
        <v>7.4072209227437976E-13</v>
      </c>
      <c r="AG17445">
        <f t="shared" si="1120"/>
        <v>2.0705793999266046E-11</v>
      </c>
    </row>
    <row r="17446" spans="30:33" x14ac:dyDescent="0.2">
      <c r="AD17446">
        <f t="shared" si="1118"/>
        <v>17444</v>
      </c>
      <c r="AE17446">
        <f t="shared" si="1121"/>
        <v>1.1851553476390081E-15</v>
      </c>
      <c r="AF17446">
        <f t="shared" si="1119"/>
        <v>7.3953693692674076E-13</v>
      </c>
      <c r="AG17446">
        <f t="shared" si="1120"/>
        <v>2.0673849884214858E-11</v>
      </c>
    </row>
    <row r="17447" spans="30:33" x14ac:dyDescent="0.2">
      <c r="AD17447">
        <f t="shared" si="1118"/>
        <v>17445</v>
      </c>
      <c r="AE17447">
        <f t="shared" si="1121"/>
        <v>1.1832590990827857E-15</v>
      </c>
      <c r="AF17447">
        <f t="shared" si="1119"/>
        <v>7.3835367782765794E-13</v>
      </c>
      <c r="AG17447">
        <f t="shared" si="1120"/>
        <v>2.0641954983499198E-11</v>
      </c>
    </row>
    <row r="17448" spans="30:33" x14ac:dyDescent="0.2">
      <c r="AD17448">
        <f t="shared" si="1118"/>
        <v>17446</v>
      </c>
      <c r="AE17448">
        <f t="shared" si="1121"/>
        <v>1.1813658845242532E-15</v>
      </c>
      <c r="AF17448">
        <f t="shared" si="1119"/>
        <v>7.3717231194313367E-13</v>
      </c>
      <c r="AG17448">
        <f t="shared" si="1120"/>
        <v>2.0610109221410121E-11</v>
      </c>
    </row>
    <row r="17449" spans="30:33" x14ac:dyDescent="0.2">
      <c r="AD17449">
        <f t="shared" si="1118"/>
        <v>17447</v>
      </c>
      <c r="AE17449">
        <f t="shared" si="1121"/>
        <v>1.1794756991090143E-15</v>
      </c>
      <c r="AF17449">
        <f t="shared" si="1119"/>
        <v>7.3599283624402459E-13</v>
      </c>
      <c r="AG17449">
        <f t="shared" si="1120"/>
        <v>2.0578312522354973E-11</v>
      </c>
    </row>
    <row r="17450" spans="30:33" x14ac:dyDescent="0.2">
      <c r="AD17450">
        <f t="shared" si="1118"/>
        <v>17448</v>
      </c>
      <c r="AE17450">
        <f t="shared" si="1121"/>
        <v>1.1775885379904399E-15</v>
      </c>
      <c r="AF17450">
        <f t="shared" si="1119"/>
        <v>7.3481524770603407E-13</v>
      </c>
      <c r="AG17450">
        <f t="shared" si="1120"/>
        <v>2.0546564810857195E-11</v>
      </c>
    </row>
    <row r="17451" spans="30:33" x14ac:dyDescent="0.2">
      <c r="AD17451">
        <f t="shared" si="1118"/>
        <v>17449</v>
      </c>
      <c r="AE17451">
        <f t="shared" si="1121"/>
        <v>1.175704396329655E-15</v>
      </c>
      <c r="AF17451">
        <f t="shared" si="1119"/>
        <v>7.3363954330970437E-13</v>
      </c>
      <c r="AG17451">
        <f t="shared" si="1120"/>
        <v>2.0514866011556149E-11</v>
      </c>
    </row>
    <row r="17452" spans="30:33" x14ac:dyDescent="0.2">
      <c r="AD17452">
        <f t="shared" si="1118"/>
        <v>17450</v>
      </c>
      <c r="AE17452">
        <f t="shared" si="1121"/>
        <v>1.1738232692955275E-15</v>
      </c>
      <c r="AF17452">
        <f t="shared" si="1119"/>
        <v>7.3246572004040878E-13</v>
      </c>
      <c r="AG17452">
        <f t="shared" si="1120"/>
        <v>2.0483216049206954E-11</v>
      </c>
    </row>
    <row r="17453" spans="30:33" x14ac:dyDescent="0.2">
      <c r="AD17453">
        <f t="shared" si="1118"/>
        <v>17451</v>
      </c>
      <c r="AE17453">
        <f t="shared" si="1121"/>
        <v>1.1719451520646546E-15</v>
      </c>
      <c r="AF17453">
        <f t="shared" si="1119"/>
        <v>7.3129377488834411E-13</v>
      </c>
      <c r="AG17453">
        <f t="shared" si="1120"/>
        <v>2.0451614848680286E-11</v>
      </c>
    </row>
    <row r="17454" spans="30:33" x14ac:dyDescent="0.2">
      <c r="AD17454">
        <f t="shared" si="1118"/>
        <v>17452</v>
      </c>
      <c r="AE17454">
        <f t="shared" si="1121"/>
        <v>1.1700700398213511E-15</v>
      </c>
      <c r="AF17454">
        <f t="shared" si="1119"/>
        <v>7.3012370484852273E-13</v>
      </c>
      <c r="AG17454">
        <f t="shared" si="1120"/>
        <v>2.0420062334962219E-11</v>
      </c>
    </row>
    <row r="17455" spans="30:33" x14ac:dyDescent="0.2">
      <c r="AD17455">
        <f t="shared" si="1118"/>
        <v>17453</v>
      </c>
      <c r="AE17455">
        <f t="shared" si="1121"/>
        <v>1.168197927757637E-15</v>
      </c>
      <c r="AF17455">
        <f t="shared" si="1119"/>
        <v>7.2895550692076511E-13</v>
      </c>
      <c r="AG17455">
        <f t="shared" si="1120"/>
        <v>2.0388558433154037E-11</v>
      </c>
    </row>
    <row r="17456" spans="30:33" x14ac:dyDescent="0.2">
      <c r="AD17456">
        <f t="shared" si="1118"/>
        <v>17454</v>
      </c>
      <c r="AE17456">
        <f t="shared" si="1121"/>
        <v>1.1663288110732247E-15</v>
      </c>
      <c r="AF17456">
        <f t="shared" si="1119"/>
        <v>7.2778917810969181E-13</v>
      </c>
      <c r="AG17456">
        <f t="shared" si="1120"/>
        <v>2.0357103068472065E-11</v>
      </c>
    </row>
    <row r="17457" spans="30:33" x14ac:dyDescent="0.2">
      <c r="AD17457">
        <f t="shared" si="1118"/>
        <v>17455</v>
      </c>
      <c r="AE17457">
        <f t="shared" si="1121"/>
        <v>1.1644626849755074E-15</v>
      </c>
      <c r="AF17457">
        <f t="shared" si="1119"/>
        <v>7.2662471542471625E-13</v>
      </c>
      <c r="AG17457">
        <f t="shared" si="1120"/>
        <v>2.0325696166247479E-11</v>
      </c>
    </row>
    <row r="17458" spans="30:33" x14ac:dyDescent="0.2">
      <c r="AD17458">
        <f t="shared" si="1118"/>
        <v>17456</v>
      </c>
      <c r="AE17458">
        <f t="shared" si="1121"/>
        <v>1.1625995446795464E-15</v>
      </c>
      <c r="AF17458">
        <f t="shared" si="1119"/>
        <v>7.2546211588003672E-13</v>
      </c>
      <c r="AG17458">
        <f t="shared" si="1120"/>
        <v>2.0294337651926161E-11</v>
      </c>
    </row>
    <row r="17459" spans="30:33" x14ac:dyDescent="0.2">
      <c r="AD17459">
        <f t="shared" si="1118"/>
        <v>17457</v>
      </c>
      <c r="AE17459">
        <f t="shared" si="1121"/>
        <v>1.1607393854080593E-15</v>
      </c>
      <c r="AF17459">
        <f t="shared" si="1119"/>
        <v>7.2430137649462867E-13</v>
      </c>
      <c r="AG17459">
        <f t="shared" si="1120"/>
        <v>2.0263027451068492E-11</v>
      </c>
    </row>
    <row r="17460" spans="30:33" x14ac:dyDescent="0.2">
      <c r="AD17460">
        <f t="shared" si="1118"/>
        <v>17458</v>
      </c>
      <c r="AE17460">
        <f t="shared" si="1121"/>
        <v>1.1588822023914064E-15</v>
      </c>
      <c r="AF17460">
        <f t="shared" si="1119"/>
        <v>7.231424942922372E-13</v>
      </c>
      <c r="AG17460">
        <f t="shared" si="1120"/>
        <v>2.0231765489349173E-11</v>
      </c>
    </row>
    <row r="17461" spans="30:33" x14ac:dyDescent="0.2">
      <c r="AD17461">
        <f t="shared" si="1118"/>
        <v>17459</v>
      </c>
      <c r="AE17461">
        <f t="shared" si="1121"/>
        <v>1.1570279908675801E-15</v>
      </c>
      <c r="AF17461">
        <f t="shared" si="1119"/>
        <v>7.2198546630136964E-13</v>
      </c>
      <c r="AG17461">
        <f t="shared" si="1120"/>
        <v>2.0200551692557081E-11</v>
      </c>
    </row>
    <row r="17462" spans="30:33" x14ac:dyDescent="0.2">
      <c r="AD17462">
        <f t="shared" si="1118"/>
        <v>17460</v>
      </c>
      <c r="AE17462">
        <f t="shared" si="1121"/>
        <v>1.1551767460821919E-15</v>
      </c>
      <c r="AF17462">
        <f t="shared" si="1119"/>
        <v>7.2083028955528738E-13</v>
      </c>
      <c r="AG17462">
        <f t="shared" si="1120"/>
        <v>2.0169385986595071E-11</v>
      </c>
    </row>
    <row r="17463" spans="30:33" x14ac:dyDescent="0.2">
      <c r="AD17463">
        <f t="shared" si="1118"/>
        <v>17461</v>
      </c>
      <c r="AE17463">
        <f t="shared" si="1121"/>
        <v>1.1533284632884604E-15</v>
      </c>
      <c r="AF17463">
        <f t="shared" si="1119"/>
        <v>7.1967696109199893E-13</v>
      </c>
      <c r="AG17463">
        <f t="shared" si="1120"/>
        <v>2.0138268297479807E-11</v>
      </c>
    </row>
    <row r="17464" spans="30:33" x14ac:dyDescent="0.2">
      <c r="AD17464">
        <f t="shared" si="1118"/>
        <v>17462</v>
      </c>
      <c r="AE17464">
        <f t="shared" si="1121"/>
        <v>1.1514831377471988E-15</v>
      </c>
      <c r="AF17464">
        <f t="shared" si="1119"/>
        <v>7.1852547795425171E-13</v>
      </c>
      <c r="AG17464">
        <f t="shared" si="1120"/>
        <v>2.0107198551341586E-11</v>
      </c>
    </row>
    <row r="17465" spans="30:33" x14ac:dyDescent="0.2">
      <c r="AD17465">
        <f t="shared" si="1118"/>
        <v>17463</v>
      </c>
      <c r="AE17465">
        <f t="shared" si="1121"/>
        <v>1.1496407647268032E-15</v>
      </c>
      <c r="AF17465">
        <f t="shared" si="1119"/>
        <v>7.1737583718952488E-13</v>
      </c>
      <c r="AG17465">
        <f t="shared" si="1120"/>
        <v>2.0076176674424163E-11</v>
      </c>
    </row>
    <row r="17466" spans="30:33" x14ac:dyDescent="0.2">
      <c r="AD17466">
        <f t="shared" si="1118"/>
        <v>17464</v>
      </c>
      <c r="AE17466">
        <f t="shared" si="1121"/>
        <v>1.1478013395032403E-15</v>
      </c>
      <c r="AF17466">
        <f t="shared" si="1119"/>
        <v>7.1622803585002161E-13</v>
      </c>
      <c r="AG17466">
        <f t="shared" si="1120"/>
        <v>2.0045202593084587E-11</v>
      </c>
    </row>
    <row r="17467" spans="30:33" x14ac:dyDescent="0.2">
      <c r="AD17467">
        <f t="shared" si="1118"/>
        <v>17465</v>
      </c>
      <c r="AE17467">
        <f t="shared" si="1121"/>
        <v>1.1459648573600351E-15</v>
      </c>
      <c r="AF17467">
        <f t="shared" si="1119"/>
        <v>7.1508207099266153E-13</v>
      </c>
      <c r="AG17467">
        <f t="shared" si="1120"/>
        <v>2.0014276233793014E-11</v>
      </c>
    </row>
    <row r="17468" spans="30:33" x14ac:dyDescent="0.2">
      <c r="AD17468">
        <f t="shared" si="1118"/>
        <v>17466</v>
      </c>
      <c r="AE17468">
        <f t="shared" si="1121"/>
        <v>1.1441313135882589E-15</v>
      </c>
      <c r="AF17468">
        <f t="shared" si="1119"/>
        <v>7.1393793967907324E-13</v>
      </c>
      <c r="AG17468">
        <f t="shared" si="1120"/>
        <v>1.9983397523132531E-11</v>
      </c>
    </row>
    <row r="17469" spans="30:33" x14ac:dyDescent="0.2">
      <c r="AD17469">
        <f t="shared" si="1118"/>
        <v>17467</v>
      </c>
      <c r="AE17469">
        <f t="shared" si="1121"/>
        <v>1.1423007034865176E-15</v>
      </c>
      <c r="AF17469">
        <f t="shared" si="1119"/>
        <v>7.1279563897558667E-13</v>
      </c>
      <c r="AG17469">
        <f t="shared" si="1120"/>
        <v>1.9952566387799003E-11</v>
      </c>
    </row>
    <row r="17470" spans="30:33" x14ac:dyDescent="0.2">
      <c r="AD17470">
        <f t="shared" si="1118"/>
        <v>17468</v>
      </c>
      <c r="AE17470">
        <f t="shared" si="1121"/>
        <v>1.1404730223609392E-15</v>
      </c>
      <c r="AF17470">
        <f t="shared" si="1119"/>
        <v>7.1165516595322567E-13</v>
      </c>
      <c r="AG17470">
        <f t="shared" si="1120"/>
        <v>1.9921782754600886E-11</v>
      </c>
    </row>
    <row r="17471" spans="30:33" x14ac:dyDescent="0.2">
      <c r="AD17471">
        <f t="shared" si="1118"/>
        <v>17469</v>
      </c>
      <c r="AE17471">
        <f t="shared" si="1121"/>
        <v>1.1386482655251617E-15</v>
      </c>
      <c r="AF17471">
        <f t="shared" si="1119"/>
        <v>7.1051651768770046E-13</v>
      </c>
      <c r="AG17471">
        <f t="shared" si="1120"/>
        <v>1.989104655045905E-11</v>
      </c>
    </row>
    <row r="17472" spans="30:33" x14ac:dyDescent="0.2">
      <c r="AD17472">
        <f t="shared" si="1118"/>
        <v>17470</v>
      </c>
      <c r="AE17472">
        <f t="shared" si="1121"/>
        <v>1.1368264283003213E-15</v>
      </c>
      <c r="AF17472">
        <f t="shared" si="1119"/>
        <v>7.0937969125940015E-13</v>
      </c>
      <c r="AG17472">
        <f t="shared" si="1120"/>
        <v>1.9860357702406614E-11</v>
      </c>
    </row>
    <row r="17473" spans="30:33" x14ac:dyDescent="0.2">
      <c r="AD17473">
        <f t="shared" si="1118"/>
        <v>17471</v>
      </c>
      <c r="AE17473">
        <f t="shared" si="1121"/>
        <v>1.1350075060150407E-15</v>
      </c>
      <c r="AF17473">
        <f t="shared" si="1119"/>
        <v>7.0824468375338508E-13</v>
      </c>
      <c r="AG17473">
        <f t="shared" si="1120"/>
        <v>1.9829716137588776E-11</v>
      </c>
    </row>
    <row r="17474" spans="30:33" x14ac:dyDescent="0.2">
      <c r="AD17474">
        <f t="shared" si="1118"/>
        <v>17472</v>
      </c>
      <c r="AE17474">
        <f t="shared" si="1121"/>
        <v>1.1331914940054167E-15</v>
      </c>
      <c r="AF17474">
        <f t="shared" si="1119"/>
        <v>7.071114922593796E-13</v>
      </c>
      <c r="AG17474">
        <f t="shared" si="1120"/>
        <v>1.9799121783262639E-11</v>
      </c>
    </row>
    <row r="17475" spans="30:33" x14ac:dyDescent="0.2">
      <c r="AD17475">
        <f t="shared" si="1118"/>
        <v>17473</v>
      </c>
      <c r="AE17475">
        <f t="shared" si="1121"/>
        <v>1.1313783876150078E-15</v>
      </c>
      <c r="AF17475">
        <f t="shared" si="1119"/>
        <v>7.0598011387176459E-13</v>
      </c>
      <c r="AG17475">
        <f t="shared" si="1120"/>
        <v>1.9768574566797029E-11</v>
      </c>
    </row>
    <row r="17476" spans="30:33" x14ac:dyDescent="0.2">
      <c r="AD17476">
        <f t="shared" si="1118"/>
        <v>17474</v>
      </c>
      <c r="AE17476">
        <f t="shared" si="1121"/>
        <v>1.1295681821948239E-15</v>
      </c>
      <c r="AF17476">
        <f t="shared" si="1119"/>
        <v>7.0485054568956969E-13</v>
      </c>
      <c r="AG17476">
        <f t="shared" si="1120"/>
        <v>1.9738074415672353E-11</v>
      </c>
    </row>
    <row r="17477" spans="30:33" x14ac:dyDescent="0.2">
      <c r="AD17477">
        <f t="shared" si="1118"/>
        <v>17475</v>
      </c>
      <c r="AE17477">
        <f t="shared" si="1121"/>
        <v>1.127760873103312E-15</v>
      </c>
      <c r="AF17477">
        <f t="shared" si="1119"/>
        <v>7.037227848164663E-13</v>
      </c>
      <c r="AG17477">
        <f t="shared" si="1120"/>
        <v>1.9707621257480376E-11</v>
      </c>
    </row>
    <row r="17478" spans="30:33" x14ac:dyDescent="0.2">
      <c r="AD17478">
        <f t="shared" si="1118"/>
        <v>17476</v>
      </c>
      <c r="AE17478">
        <f t="shared" si="1121"/>
        <v>1.1259564557063466E-15</v>
      </c>
      <c r="AF17478">
        <f t="shared" si="1119"/>
        <v>7.0259682836075995E-13</v>
      </c>
      <c r="AG17478">
        <f t="shared" si="1120"/>
        <v>1.9677215019924114E-11</v>
      </c>
    </row>
    <row r="17479" spans="30:33" x14ac:dyDescent="0.2">
      <c r="AD17479">
        <f t="shared" si="1118"/>
        <v>17477</v>
      </c>
      <c r="AE17479">
        <f t="shared" si="1121"/>
        <v>1.1241549253772164E-15</v>
      </c>
      <c r="AF17479">
        <f t="shared" si="1119"/>
        <v>7.0147267343538269E-13</v>
      </c>
      <c r="AG17479">
        <f t="shared" si="1120"/>
        <v>1.9646855630817611E-11</v>
      </c>
    </row>
    <row r="17480" spans="30:33" x14ac:dyDescent="0.2">
      <c r="AD17480">
        <f t="shared" si="1118"/>
        <v>17478</v>
      </c>
      <c r="AE17480">
        <f t="shared" si="1121"/>
        <v>1.1223562774966129E-15</v>
      </c>
      <c r="AF17480">
        <f t="shared" si="1119"/>
        <v>7.0035031715788606E-13</v>
      </c>
      <c r="AG17480">
        <f t="shared" si="1120"/>
        <v>1.96165430180858E-11</v>
      </c>
    </row>
    <row r="17481" spans="30:33" x14ac:dyDescent="0.2">
      <c r="AD17481">
        <f t="shared" si="1118"/>
        <v>17479</v>
      </c>
      <c r="AE17481">
        <f t="shared" si="1121"/>
        <v>1.1205605074526182E-15</v>
      </c>
      <c r="AF17481">
        <f t="shared" si="1119"/>
        <v>6.9922975665043337E-13</v>
      </c>
      <c r="AG17481">
        <f t="shared" si="1120"/>
        <v>1.9586277109764315E-11</v>
      </c>
    </row>
    <row r="17482" spans="30:33" x14ac:dyDescent="0.2">
      <c r="AD17482">
        <f t="shared" si="1118"/>
        <v>17480</v>
      </c>
      <c r="AE17482">
        <f t="shared" si="1121"/>
        <v>1.118767610640694E-15</v>
      </c>
      <c r="AF17482">
        <f t="shared" si="1119"/>
        <v>6.9811098903979268E-13</v>
      </c>
      <c r="AG17482">
        <f t="shared" si="1120"/>
        <v>1.9556057833999331E-11</v>
      </c>
    </row>
    <row r="17483" spans="30:33" x14ac:dyDescent="0.2">
      <c r="AD17483">
        <f t="shared" si="1118"/>
        <v>17481</v>
      </c>
      <c r="AE17483">
        <f t="shared" si="1121"/>
        <v>1.1169775824636687E-15</v>
      </c>
      <c r="AF17483">
        <f t="shared" si="1119"/>
        <v>6.9699401145732898E-13</v>
      </c>
      <c r="AG17483">
        <f t="shared" si="1120"/>
        <v>1.9525885119047393E-11</v>
      </c>
    </row>
    <row r="17484" spans="30:33" x14ac:dyDescent="0.2">
      <c r="AD17484">
        <f t="shared" si="1118"/>
        <v>17482</v>
      </c>
      <c r="AE17484">
        <f t="shared" si="1121"/>
        <v>1.1151904183317268E-15</v>
      </c>
      <c r="AF17484">
        <f t="shared" si="1119"/>
        <v>6.9587882103899726E-13</v>
      </c>
      <c r="AG17484">
        <f t="shared" si="1120"/>
        <v>1.9495758893275249E-11</v>
      </c>
    </row>
    <row r="17485" spans="30:33" x14ac:dyDescent="0.2">
      <c r="AD17485">
        <f t="shared" si="1118"/>
        <v>17483</v>
      </c>
      <c r="AE17485">
        <f t="shared" si="1121"/>
        <v>1.1134061136623962E-15</v>
      </c>
      <c r="AF17485">
        <f t="shared" si="1119"/>
        <v>6.9476541492533481E-13</v>
      </c>
      <c r="AG17485">
        <f t="shared" si="1120"/>
        <v>1.9465679085159674E-11</v>
      </c>
    </row>
    <row r="17486" spans="30:33" x14ac:dyDescent="0.2">
      <c r="AD17486">
        <f t="shared" si="1118"/>
        <v>17484</v>
      </c>
      <c r="AE17486">
        <f t="shared" si="1121"/>
        <v>1.1116246638805362E-15</v>
      </c>
      <c r="AF17486">
        <f t="shared" si="1119"/>
        <v>6.9365379026145427E-13</v>
      </c>
      <c r="AG17486">
        <f t="shared" si="1120"/>
        <v>1.9435645623287296E-11</v>
      </c>
    </row>
    <row r="17487" spans="30:33" x14ac:dyDescent="0.2">
      <c r="AD17487">
        <f t="shared" si="1118"/>
        <v>17485</v>
      </c>
      <c r="AE17487">
        <f t="shared" si="1121"/>
        <v>1.1098460644183273E-15</v>
      </c>
      <c r="AF17487">
        <f t="shared" si="1119"/>
        <v>6.9254394419703594E-13</v>
      </c>
      <c r="AG17487">
        <f t="shared" si="1120"/>
        <v>1.9405658436354454E-11</v>
      </c>
    </row>
    <row r="17488" spans="30:33" x14ac:dyDescent="0.2">
      <c r="AD17488">
        <f t="shared" ref="AD17488:AD17551" si="1122">AD17487+1</f>
        <v>17486</v>
      </c>
      <c r="AE17488">
        <f t="shared" si="1121"/>
        <v>1.108070310715258E-15</v>
      </c>
      <c r="AF17488">
        <f t="shared" ref="AF17488:AF17551" si="1123">AF17487*$AF$3</f>
        <v>6.9143587388632063E-13</v>
      </c>
      <c r="AG17488">
        <f t="shared" ref="AG17488:AG17551" si="1124">AD17488*AE17488</f>
        <v>1.9375717453167003E-11</v>
      </c>
    </row>
    <row r="17489" spans="30:33" x14ac:dyDescent="0.2">
      <c r="AD17489">
        <f t="shared" si="1122"/>
        <v>17487</v>
      </c>
      <c r="AE17489">
        <f t="shared" si="1121"/>
        <v>1.1062973982181134E-15</v>
      </c>
      <c r="AF17489">
        <f t="shared" si="1123"/>
        <v>6.9032957648810247E-13</v>
      </c>
      <c r="AG17489">
        <f t="shared" si="1124"/>
        <v>1.9345822602640149E-11</v>
      </c>
    </row>
    <row r="17490" spans="30:33" x14ac:dyDescent="0.2">
      <c r="AD17490">
        <f t="shared" si="1122"/>
        <v>17488</v>
      </c>
      <c r="AE17490">
        <f t="shared" si="1121"/>
        <v>1.1045273223809645E-15</v>
      </c>
      <c r="AF17490">
        <f t="shared" si="1123"/>
        <v>6.8922504916572146E-13</v>
      </c>
      <c r="AG17490">
        <f t="shared" si="1124"/>
        <v>1.931597381379831E-11</v>
      </c>
    </row>
    <row r="17491" spans="30:33" x14ac:dyDescent="0.2">
      <c r="AD17491">
        <f t="shared" si="1122"/>
        <v>17489</v>
      </c>
      <c r="AE17491">
        <f t="shared" ref="AE17491:AE17554" si="1125">AF17490*$AE$3</f>
        <v>1.1027600786651548E-15</v>
      </c>
      <c r="AF17491">
        <f t="shared" si="1123"/>
        <v>6.8812228908705628E-13</v>
      </c>
      <c r="AG17491">
        <f t="shared" si="1124"/>
        <v>1.9286171015774892E-11</v>
      </c>
    </row>
    <row r="17492" spans="30:33" x14ac:dyDescent="0.2">
      <c r="AD17492">
        <f t="shared" si="1122"/>
        <v>17490</v>
      </c>
      <c r="AE17492">
        <f t="shared" si="1125"/>
        <v>1.1009956625392905E-15</v>
      </c>
      <c r="AF17492">
        <f t="shared" si="1123"/>
        <v>6.8702129342451692E-13</v>
      </c>
      <c r="AG17492">
        <f t="shared" si="1124"/>
        <v>1.9256414137812191E-11</v>
      </c>
    </row>
    <row r="17493" spans="30:33" x14ac:dyDescent="0.2">
      <c r="AD17493">
        <f t="shared" si="1122"/>
        <v>17491</v>
      </c>
      <c r="AE17493">
        <f t="shared" si="1125"/>
        <v>1.0992340694792275E-15</v>
      </c>
      <c r="AF17493">
        <f t="shared" si="1123"/>
        <v>6.8592205935503765E-13</v>
      </c>
      <c r="AG17493">
        <f t="shared" si="1124"/>
        <v>1.922670310926117E-11</v>
      </c>
    </row>
    <row r="17494" spans="30:33" x14ac:dyDescent="0.2">
      <c r="AD17494">
        <f t="shared" si="1122"/>
        <v>17492</v>
      </c>
      <c r="AE17494">
        <f t="shared" si="1125"/>
        <v>1.0974752949680607E-15</v>
      </c>
      <c r="AF17494">
        <f t="shared" si="1123"/>
        <v>6.8482458406006959E-13</v>
      </c>
      <c r="AG17494">
        <f t="shared" si="1124"/>
        <v>1.9197037859581317E-11</v>
      </c>
    </row>
    <row r="17495" spans="30:33" x14ac:dyDescent="0.2">
      <c r="AD17495">
        <f t="shared" si="1122"/>
        <v>17493</v>
      </c>
      <c r="AE17495">
        <f t="shared" si="1125"/>
        <v>1.0957193344961118E-15</v>
      </c>
      <c r="AF17495">
        <f t="shared" si="1123"/>
        <v>6.8372886472557347E-13</v>
      </c>
      <c r="AG17495">
        <f t="shared" si="1124"/>
        <v>1.9167418318340484E-11</v>
      </c>
    </row>
    <row r="17496" spans="30:33" x14ac:dyDescent="0.2">
      <c r="AD17496">
        <f t="shared" si="1122"/>
        <v>17494</v>
      </c>
      <c r="AE17496">
        <f t="shared" si="1125"/>
        <v>1.0939661835609181E-15</v>
      </c>
      <c r="AF17496">
        <f t="shared" si="1123"/>
        <v>6.8263489854201247E-13</v>
      </c>
      <c r="AG17496">
        <f t="shared" si="1124"/>
        <v>1.9137844415214702E-11</v>
      </c>
    </row>
    <row r="17497" spans="30:33" x14ac:dyDescent="0.2">
      <c r="AD17497">
        <f t="shared" si="1122"/>
        <v>17495</v>
      </c>
      <c r="AE17497">
        <f t="shared" si="1125"/>
        <v>1.0922158376672206E-15</v>
      </c>
      <c r="AF17497">
        <f t="shared" si="1123"/>
        <v>6.8154268270434525E-13</v>
      </c>
      <c r="AG17497">
        <f t="shared" si="1124"/>
        <v>1.9108316079988022E-11</v>
      </c>
    </row>
    <row r="17498" spans="30:33" x14ac:dyDescent="0.2">
      <c r="AD17498">
        <f t="shared" si="1122"/>
        <v>17496</v>
      </c>
      <c r="AE17498">
        <f t="shared" si="1125"/>
        <v>1.090468292326953E-15</v>
      </c>
      <c r="AF17498">
        <f t="shared" si="1123"/>
        <v>6.8045221441201825E-13</v>
      </c>
      <c r="AG17498">
        <f t="shared" si="1124"/>
        <v>1.907883324255237E-11</v>
      </c>
    </row>
    <row r="17499" spans="30:33" x14ac:dyDescent="0.2">
      <c r="AD17499">
        <f t="shared" si="1122"/>
        <v>17497</v>
      </c>
      <c r="AE17499">
        <f t="shared" si="1125"/>
        <v>1.0887235430592296E-15</v>
      </c>
      <c r="AF17499">
        <f t="shared" si="1123"/>
        <v>6.7936349086895895E-13</v>
      </c>
      <c r="AG17499">
        <f t="shared" si="1124"/>
        <v>1.904939583290734E-11</v>
      </c>
    </row>
    <row r="17500" spans="30:33" x14ac:dyDescent="0.2">
      <c r="AD17500">
        <f t="shared" si="1122"/>
        <v>17498</v>
      </c>
      <c r="AE17500">
        <f t="shared" si="1125"/>
        <v>1.0869815853903348E-15</v>
      </c>
      <c r="AF17500">
        <f t="shared" si="1123"/>
        <v>6.7827650928356859E-13</v>
      </c>
      <c r="AG17500">
        <f t="shared" si="1124"/>
        <v>1.9020003781160078E-11</v>
      </c>
    </row>
    <row r="17501" spans="30:33" x14ac:dyDescent="0.2">
      <c r="AD17501">
        <f t="shared" si="1122"/>
        <v>17499</v>
      </c>
      <c r="AE17501">
        <f t="shared" si="1125"/>
        <v>1.0852424148537103E-15</v>
      </c>
      <c r="AF17501">
        <f t="shared" si="1123"/>
        <v>6.7719126686871481E-13</v>
      </c>
      <c r="AG17501">
        <f t="shared" si="1124"/>
        <v>1.8990657017525077E-11</v>
      </c>
    </row>
    <row r="17502" spans="30:33" x14ac:dyDescent="0.2">
      <c r="AD17502">
        <f t="shared" si="1122"/>
        <v>17500</v>
      </c>
      <c r="AE17502">
        <f t="shared" si="1125"/>
        <v>1.0835060269899443E-15</v>
      </c>
      <c r="AF17502">
        <f t="shared" si="1123"/>
        <v>6.7610776084172487E-13</v>
      </c>
      <c r="AG17502">
        <f t="shared" si="1124"/>
        <v>1.8961355472324025E-11</v>
      </c>
    </row>
    <row r="17503" spans="30:33" x14ac:dyDescent="0.2">
      <c r="AD17503">
        <f t="shared" si="1122"/>
        <v>17501</v>
      </c>
      <c r="AE17503">
        <f t="shared" si="1125"/>
        <v>1.0817724173467602E-15</v>
      </c>
      <c r="AF17503">
        <f t="shared" si="1123"/>
        <v>6.7502598842437808E-13</v>
      </c>
      <c r="AG17503">
        <f t="shared" si="1124"/>
        <v>1.8932099075985651E-11</v>
      </c>
    </row>
    <row r="17504" spans="30:33" x14ac:dyDescent="0.2">
      <c r="AD17504">
        <f t="shared" si="1122"/>
        <v>17502</v>
      </c>
      <c r="AE17504">
        <f t="shared" si="1125"/>
        <v>1.0800415814790053E-15</v>
      </c>
      <c r="AF17504">
        <f t="shared" si="1123"/>
        <v>6.7394594684289904E-13</v>
      </c>
      <c r="AG17504">
        <f t="shared" si="1124"/>
        <v>1.8902887759045552E-11</v>
      </c>
    </row>
    <row r="17505" spans="30:33" x14ac:dyDescent="0.2">
      <c r="AD17505">
        <f t="shared" si="1122"/>
        <v>17503</v>
      </c>
      <c r="AE17505">
        <f t="shared" si="1125"/>
        <v>1.078313514948639E-15</v>
      </c>
      <c r="AF17505">
        <f t="shared" si="1123"/>
        <v>6.7286763332795039E-13</v>
      </c>
      <c r="AG17505">
        <f t="shared" si="1124"/>
        <v>1.8873721452146029E-11</v>
      </c>
    </row>
    <row r="17506" spans="30:33" x14ac:dyDescent="0.2">
      <c r="AD17506">
        <f t="shared" si="1122"/>
        <v>17504</v>
      </c>
      <c r="AE17506">
        <f t="shared" si="1125"/>
        <v>1.0765882133247211E-15</v>
      </c>
      <c r="AF17506">
        <f t="shared" si="1123"/>
        <v>6.7179104511462567E-13</v>
      </c>
      <c r="AG17506">
        <f t="shared" si="1124"/>
        <v>1.8844600086035917E-11</v>
      </c>
    </row>
    <row r="17507" spans="30:33" x14ac:dyDescent="0.2">
      <c r="AD17507">
        <f t="shared" si="1122"/>
        <v>17505</v>
      </c>
      <c r="AE17507">
        <f t="shared" si="1125"/>
        <v>1.0748656721834016E-15</v>
      </c>
      <c r="AF17507">
        <f t="shared" si="1123"/>
        <v>6.7071617944244225E-13</v>
      </c>
      <c r="AG17507">
        <f t="shared" si="1124"/>
        <v>1.8815523591570445E-11</v>
      </c>
    </row>
    <row r="17508" spans="30:33" x14ac:dyDescent="0.2">
      <c r="AD17508">
        <f t="shared" si="1122"/>
        <v>17506</v>
      </c>
      <c r="AE17508">
        <f t="shared" si="1125"/>
        <v>1.0731458871079082E-15</v>
      </c>
      <c r="AF17508">
        <f t="shared" si="1123"/>
        <v>6.6964303355533429E-13</v>
      </c>
      <c r="AG17508">
        <f t="shared" si="1124"/>
        <v>1.8786491899711041E-11</v>
      </c>
    </row>
    <row r="17509" spans="30:33" x14ac:dyDescent="0.2">
      <c r="AD17509">
        <f t="shared" si="1122"/>
        <v>17507</v>
      </c>
      <c r="AE17509">
        <f t="shared" si="1125"/>
        <v>1.0714288536885353E-15</v>
      </c>
      <c r="AF17509">
        <f t="shared" si="1123"/>
        <v>6.6857160470164569E-13</v>
      </c>
      <c r="AG17509">
        <f t="shared" si="1124"/>
        <v>1.8757504941525186E-11</v>
      </c>
    </row>
    <row r="17510" spans="30:33" x14ac:dyDescent="0.2">
      <c r="AD17510">
        <f t="shared" si="1122"/>
        <v>17508</v>
      </c>
      <c r="AE17510">
        <f t="shared" si="1125"/>
        <v>1.0697145675226336E-15</v>
      </c>
      <c r="AF17510">
        <f t="shared" si="1123"/>
        <v>6.6750189013412305E-13</v>
      </c>
      <c r="AG17510">
        <f t="shared" si="1124"/>
        <v>1.8728562648186269E-11</v>
      </c>
    </row>
    <row r="17511" spans="30:33" x14ac:dyDescent="0.2">
      <c r="AD17511">
        <f t="shared" si="1122"/>
        <v>17509</v>
      </c>
      <c r="AE17511">
        <f t="shared" si="1125"/>
        <v>1.0680030242145973E-15</v>
      </c>
      <c r="AF17511">
        <f t="shared" si="1123"/>
        <v>6.6643388710990845E-13</v>
      </c>
      <c r="AG17511">
        <f t="shared" si="1124"/>
        <v>1.8699664950973384E-11</v>
      </c>
    </row>
    <row r="17512" spans="30:33" x14ac:dyDescent="0.2">
      <c r="AD17512">
        <f t="shared" si="1122"/>
        <v>17510</v>
      </c>
      <c r="AE17512">
        <f t="shared" si="1125"/>
        <v>1.0662942193758541E-15</v>
      </c>
      <c r="AF17512">
        <f t="shared" si="1123"/>
        <v>6.6536759289053253E-13</v>
      </c>
      <c r="AG17512">
        <f t="shared" si="1124"/>
        <v>1.8670811781271205E-11</v>
      </c>
    </row>
    <row r="17513" spans="30:33" x14ac:dyDescent="0.2">
      <c r="AD17513">
        <f t="shared" si="1122"/>
        <v>17511</v>
      </c>
      <c r="AE17513">
        <f t="shared" si="1125"/>
        <v>1.0645881486248525E-15</v>
      </c>
      <c r="AF17513">
        <f t="shared" si="1123"/>
        <v>6.643030047419077E-13</v>
      </c>
      <c r="AG17513">
        <f t="shared" si="1124"/>
        <v>1.8642003070569792E-11</v>
      </c>
    </row>
    <row r="17514" spans="30:33" x14ac:dyDescent="0.2">
      <c r="AD17514">
        <f t="shared" si="1122"/>
        <v>17512</v>
      </c>
      <c r="AE17514">
        <f t="shared" si="1125"/>
        <v>1.0628848075870527E-15</v>
      </c>
      <c r="AF17514">
        <f t="shared" si="1123"/>
        <v>6.6324011993432067E-13</v>
      </c>
      <c r="AG17514">
        <f t="shared" si="1124"/>
        <v>1.8613238750464466E-11</v>
      </c>
    </row>
    <row r="17515" spans="30:33" x14ac:dyDescent="0.2">
      <c r="AD17515">
        <f t="shared" si="1122"/>
        <v>17513</v>
      </c>
      <c r="AE17515">
        <f t="shared" si="1125"/>
        <v>1.0611841918949136E-15</v>
      </c>
      <c r="AF17515">
        <f t="shared" si="1123"/>
        <v>6.6217893574242568E-13</v>
      </c>
      <c r="AG17515">
        <f t="shared" si="1124"/>
        <v>1.8584518752655623E-11</v>
      </c>
    </row>
    <row r="17516" spans="30:33" x14ac:dyDescent="0.2">
      <c r="AD17516">
        <f t="shared" si="1122"/>
        <v>17514</v>
      </c>
      <c r="AE17516">
        <f t="shared" si="1125"/>
        <v>1.0594862971878815E-15</v>
      </c>
      <c r="AF17516">
        <f t="shared" si="1123"/>
        <v>6.6111944944523777E-13</v>
      </c>
      <c r="AG17516">
        <f t="shared" si="1124"/>
        <v>1.8555843008948556E-11</v>
      </c>
    </row>
    <row r="17517" spans="30:33" x14ac:dyDescent="0.2">
      <c r="AD17517">
        <f t="shared" si="1122"/>
        <v>17515</v>
      </c>
      <c r="AE17517">
        <f t="shared" si="1125"/>
        <v>1.057791119112381E-15</v>
      </c>
      <c r="AF17517">
        <f t="shared" si="1123"/>
        <v>6.6006165832612536E-13</v>
      </c>
      <c r="AG17517">
        <f t="shared" si="1124"/>
        <v>1.8527211451253354E-11</v>
      </c>
    </row>
    <row r="17518" spans="30:33" x14ac:dyDescent="0.2">
      <c r="AD17518">
        <f t="shared" si="1122"/>
        <v>17516</v>
      </c>
      <c r="AE17518">
        <f t="shared" si="1125"/>
        <v>1.056098653321801E-15</v>
      </c>
      <c r="AF17518">
        <f t="shared" si="1123"/>
        <v>6.590055596728035E-13</v>
      </c>
      <c r="AG17518">
        <f t="shared" si="1124"/>
        <v>1.8498624011584666E-11</v>
      </c>
    </row>
    <row r="17519" spans="30:33" x14ac:dyDescent="0.2">
      <c r="AD17519">
        <f t="shared" si="1122"/>
        <v>17517</v>
      </c>
      <c r="AE17519">
        <f t="shared" si="1125"/>
        <v>1.0544088954764861E-15</v>
      </c>
      <c r="AF17519">
        <f t="shared" si="1123"/>
        <v>6.5795115077732702E-13</v>
      </c>
      <c r="AG17519">
        <f t="shared" si="1124"/>
        <v>1.8470080622061608E-11</v>
      </c>
    </row>
    <row r="17520" spans="30:33" x14ac:dyDescent="0.2">
      <c r="AD17520">
        <f t="shared" si="1122"/>
        <v>17518</v>
      </c>
      <c r="AE17520">
        <f t="shared" si="1125"/>
        <v>1.0527218412437238E-15</v>
      </c>
      <c r="AF17520">
        <f t="shared" si="1123"/>
        <v>6.5689842893608327E-13</v>
      </c>
      <c r="AG17520">
        <f t="shared" si="1124"/>
        <v>1.8441581214907554E-11</v>
      </c>
    </row>
    <row r="17521" spans="30:33" x14ac:dyDescent="0.2">
      <c r="AD17521">
        <f t="shared" si="1122"/>
        <v>17519</v>
      </c>
      <c r="AE17521">
        <f t="shared" si="1125"/>
        <v>1.0510374862977337E-15</v>
      </c>
      <c r="AF17521">
        <f t="shared" si="1123"/>
        <v>6.5584739144978549E-13</v>
      </c>
      <c r="AG17521">
        <f t="shared" si="1124"/>
        <v>1.8413125722449994E-11</v>
      </c>
    </row>
    <row r="17522" spans="30:33" x14ac:dyDescent="0.2">
      <c r="AD17522">
        <f t="shared" si="1122"/>
        <v>17520</v>
      </c>
      <c r="AE17522">
        <f t="shared" si="1125"/>
        <v>1.0493558263196573E-15</v>
      </c>
      <c r="AF17522">
        <f t="shared" si="1123"/>
        <v>6.5479803562346583E-13</v>
      </c>
      <c r="AG17522">
        <f t="shared" si="1124"/>
        <v>1.8384714077120397E-11</v>
      </c>
    </row>
    <row r="17523" spans="30:33" x14ac:dyDescent="0.2">
      <c r="AD17523">
        <f t="shared" si="1122"/>
        <v>17521</v>
      </c>
      <c r="AE17523">
        <f t="shared" si="1125"/>
        <v>1.0476768569975458E-15</v>
      </c>
      <c r="AF17523">
        <f t="shared" si="1123"/>
        <v>6.5375035876646823E-13</v>
      </c>
      <c r="AG17523">
        <f t="shared" si="1124"/>
        <v>1.8356346211453998E-11</v>
      </c>
    </row>
    <row r="17524" spans="30:33" x14ac:dyDescent="0.2">
      <c r="AD17524">
        <f t="shared" si="1122"/>
        <v>17522</v>
      </c>
      <c r="AE17524">
        <f t="shared" si="1125"/>
        <v>1.0460005740263495E-15</v>
      </c>
      <c r="AF17524">
        <f t="shared" si="1123"/>
        <v>6.5270435819244184E-13</v>
      </c>
      <c r="AG17524">
        <f t="shared" si="1124"/>
        <v>1.8328022058089697E-11</v>
      </c>
    </row>
    <row r="17525" spans="30:33" x14ac:dyDescent="0.2">
      <c r="AD17525">
        <f t="shared" si="1122"/>
        <v>17523</v>
      </c>
      <c r="AE17525">
        <f t="shared" si="1125"/>
        <v>1.0443269731079074E-15</v>
      </c>
      <c r="AF17525">
        <f t="shared" si="1123"/>
        <v>6.5166003121933392E-13</v>
      </c>
      <c r="AG17525">
        <f t="shared" si="1124"/>
        <v>1.8299741549769861E-11</v>
      </c>
    </row>
    <row r="17526" spans="30:33" x14ac:dyDescent="0.2">
      <c r="AD17526">
        <f t="shared" si="1122"/>
        <v>17524</v>
      </c>
      <c r="AE17526">
        <f t="shared" si="1125"/>
        <v>1.0426560499509348E-15</v>
      </c>
      <c r="AF17526">
        <f t="shared" si="1123"/>
        <v>6.5061737516938301E-13</v>
      </c>
      <c r="AG17526">
        <f t="shared" si="1124"/>
        <v>1.8271504619340182E-11</v>
      </c>
    </row>
    <row r="17527" spans="30:33" x14ac:dyDescent="0.2">
      <c r="AD17527">
        <f t="shared" si="1122"/>
        <v>17525</v>
      </c>
      <c r="AE17527">
        <f t="shared" si="1125"/>
        <v>1.0409878002710133E-15</v>
      </c>
      <c r="AF17527">
        <f t="shared" si="1123"/>
        <v>6.4957638736911198E-13</v>
      </c>
      <c r="AG17527">
        <f t="shared" si="1124"/>
        <v>1.8243311199749508E-11</v>
      </c>
    </row>
    <row r="17528" spans="30:33" x14ac:dyDescent="0.2">
      <c r="AD17528">
        <f t="shared" si="1122"/>
        <v>17526</v>
      </c>
      <c r="AE17528">
        <f t="shared" si="1125"/>
        <v>1.0393222197905796E-15</v>
      </c>
      <c r="AF17528">
        <f t="shared" si="1123"/>
        <v>6.4853706514932137E-13</v>
      </c>
      <c r="AG17528">
        <f t="shared" si="1124"/>
        <v>1.8215161224049699E-11</v>
      </c>
    </row>
    <row r="17529" spans="30:33" x14ac:dyDescent="0.2">
      <c r="AD17529">
        <f t="shared" si="1122"/>
        <v>17527</v>
      </c>
      <c r="AE17529">
        <f t="shared" si="1125"/>
        <v>1.0376593042389146E-15</v>
      </c>
      <c r="AF17529">
        <f t="shared" si="1123"/>
        <v>6.4749940584508245E-13</v>
      </c>
      <c r="AG17529">
        <f t="shared" si="1124"/>
        <v>1.8187054625395456E-11</v>
      </c>
    </row>
    <row r="17530" spans="30:33" x14ac:dyDescent="0.2">
      <c r="AD17530">
        <f t="shared" si="1122"/>
        <v>17528</v>
      </c>
      <c r="AE17530">
        <f t="shared" si="1125"/>
        <v>1.0359990493521324E-15</v>
      </c>
      <c r="AF17530">
        <f t="shared" si="1123"/>
        <v>6.4646340679573029E-13</v>
      </c>
      <c r="AG17530">
        <f t="shared" si="1124"/>
        <v>1.8158991337044177E-11</v>
      </c>
    </row>
    <row r="17531" spans="30:33" x14ac:dyDescent="0.2">
      <c r="AD17531">
        <f t="shared" si="1122"/>
        <v>17529</v>
      </c>
      <c r="AE17531">
        <f t="shared" si="1125"/>
        <v>1.0343414508731689E-15</v>
      </c>
      <c r="AF17531">
        <f t="shared" si="1123"/>
        <v>6.4542906534485706E-13</v>
      </c>
      <c r="AG17531">
        <f t="shared" si="1124"/>
        <v>1.813097129235578E-11</v>
      </c>
    </row>
    <row r="17532" spans="30:33" x14ac:dyDescent="0.2">
      <c r="AD17532">
        <f t="shared" si="1122"/>
        <v>17530</v>
      </c>
      <c r="AE17532">
        <f t="shared" si="1125"/>
        <v>1.0326865045517719E-15</v>
      </c>
      <c r="AF17532">
        <f t="shared" si="1123"/>
        <v>6.4439637884030523E-13</v>
      </c>
      <c r="AG17532">
        <f t="shared" si="1124"/>
        <v>1.8102994424792562E-11</v>
      </c>
    </row>
    <row r="17533" spans="30:33" x14ac:dyDescent="0.2">
      <c r="AD17533">
        <f t="shared" si="1122"/>
        <v>17531</v>
      </c>
      <c r="AE17533">
        <f t="shared" si="1125"/>
        <v>1.0310342061444888E-15</v>
      </c>
      <c r="AF17533">
        <f t="shared" si="1123"/>
        <v>6.4336534463416071E-13</v>
      </c>
      <c r="AG17533">
        <f t="shared" si="1124"/>
        <v>1.8075060667919033E-11</v>
      </c>
    </row>
    <row r="17534" spans="30:33" x14ac:dyDescent="0.2">
      <c r="AD17534">
        <f t="shared" si="1122"/>
        <v>17532</v>
      </c>
      <c r="AE17534">
        <f t="shared" si="1125"/>
        <v>1.0293845514146575E-15</v>
      </c>
      <c r="AF17534">
        <f t="shared" si="1123"/>
        <v>6.4233596008274607E-13</v>
      </c>
      <c r="AG17534">
        <f t="shared" si="1124"/>
        <v>1.8047169955401775E-11</v>
      </c>
    </row>
    <row r="17535" spans="30:33" x14ac:dyDescent="0.2">
      <c r="AD17535">
        <f t="shared" si="1122"/>
        <v>17533</v>
      </c>
      <c r="AE17535">
        <f t="shared" si="1125"/>
        <v>1.0277375361323941E-15</v>
      </c>
      <c r="AF17535">
        <f t="shared" si="1123"/>
        <v>6.4130822254661361E-13</v>
      </c>
      <c r="AG17535">
        <f t="shared" si="1124"/>
        <v>1.8019322221009266E-11</v>
      </c>
    </row>
    <row r="17536" spans="30:33" x14ac:dyDescent="0.2">
      <c r="AD17536">
        <f t="shared" si="1122"/>
        <v>17534</v>
      </c>
      <c r="AE17536">
        <f t="shared" si="1125"/>
        <v>1.0260931560745823E-15</v>
      </c>
      <c r="AF17536">
        <f t="shared" si="1123"/>
        <v>6.4028212939053897E-13</v>
      </c>
      <c r="AG17536">
        <f t="shared" si="1124"/>
        <v>1.7991517398611727E-11</v>
      </c>
    </row>
    <row r="17537" spans="30:33" x14ac:dyDescent="0.2">
      <c r="AD17537">
        <f t="shared" si="1122"/>
        <v>17535</v>
      </c>
      <c r="AE17537">
        <f t="shared" si="1125"/>
        <v>1.0244514070248628E-15</v>
      </c>
      <c r="AF17537">
        <f t="shared" si="1123"/>
        <v>6.3925767798351407E-13</v>
      </c>
      <c r="AG17537">
        <f t="shared" si="1124"/>
        <v>1.7963755422180969E-11</v>
      </c>
    </row>
    <row r="17538" spans="30:33" x14ac:dyDescent="0.2">
      <c r="AD17538">
        <f t="shared" si="1122"/>
        <v>17536</v>
      </c>
      <c r="AE17538">
        <f t="shared" si="1125"/>
        <v>1.0228122847736229E-15</v>
      </c>
      <c r="AF17538">
        <f t="shared" si="1123"/>
        <v>6.3823486569874042E-13</v>
      </c>
      <c r="AG17538">
        <f t="shared" si="1124"/>
        <v>1.7936036225790252E-11</v>
      </c>
    </row>
    <row r="17539" spans="30:33" x14ac:dyDescent="0.2">
      <c r="AD17539">
        <f t="shared" si="1122"/>
        <v>17537</v>
      </c>
      <c r="AE17539">
        <f t="shared" si="1125"/>
        <v>1.0211757851179851E-15</v>
      </c>
      <c r="AF17539">
        <f t="shared" si="1123"/>
        <v>6.3721368991362243E-13</v>
      </c>
      <c r="AG17539">
        <f t="shared" si="1124"/>
        <v>1.7908359743614105E-11</v>
      </c>
    </row>
    <row r="17540" spans="30:33" x14ac:dyDescent="0.2">
      <c r="AD17540">
        <f t="shared" si="1122"/>
        <v>17538</v>
      </c>
      <c r="AE17540">
        <f t="shared" si="1125"/>
        <v>1.0195419038617964E-15</v>
      </c>
      <c r="AF17540">
        <f t="shared" si="1123"/>
        <v>6.3619414800976064E-13</v>
      </c>
      <c r="AG17540">
        <f t="shared" si="1124"/>
        <v>1.7880725909928186E-11</v>
      </c>
    </row>
    <row r="17541" spans="30:33" x14ac:dyDescent="0.2">
      <c r="AD17541">
        <f t="shared" si="1122"/>
        <v>17539</v>
      </c>
      <c r="AE17541">
        <f t="shared" si="1125"/>
        <v>1.0179106368156175E-15</v>
      </c>
      <c r="AF17541">
        <f t="shared" si="1123"/>
        <v>6.3517623737294495E-13</v>
      </c>
      <c r="AG17541">
        <f t="shared" si="1124"/>
        <v>1.7853134659109117E-11</v>
      </c>
    </row>
    <row r="17542" spans="30:33" x14ac:dyDescent="0.2">
      <c r="AD17542">
        <f t="shared" si="1122"/>
        <v>17540</v>
      </c>
      <c r="AE17542">
        <f t="shared" si="1125"/>
        <v>1.0162819797967124E-15</v>
      </c>
      <c r="AF17542">
        <f t="shared" si="1123"/>
        <v>6.3415995539314819E-13</v>
      </c>
      <c r="AG17542">
        <f t="shared" si="1124"/>
        <v>1.7825585925634336E-11</v>
      </c>
    </row>
    <row r="17543" spans="30:33" x14ac:dyDescent="0.2">
      <c r="AD17543">
        <f t="shared" si="1122"/>
        <v>17541</v>
      </c>
      <c r="AE17543">
        <f t="shared" si="1125"/>
        <v>1.0146559286290376E-15</v>
      </c>
      <c r="AF17543">
        <f t="shared" si="1123"/>
        <v>6.3314529946451909E-13</v>
      </c>
      <c r="AG17543">
        <f t="shared" si="1124"/>
        <v>1.779807964408195E-11</v>
      </c>
    </row>
    <row r="17544" spans="30:33" x14ac:dyDescent="0.2">
      <c r="AD17544">
        <f t="shared" si="1122"/>
        <v>17542</v>
      </c>
      <c r="AE17544">
        <f t="shared" si="1125"/>
        <v>1.013032479143231E-15</v>
      </c>
      <c r="AF17544">
        <f t="shared" si="1123"/>
        <v>6.3213226698537581E-13</v>
      </c>
      <c r="AG17544">
        <f t="shared" si="1124"/>
        <v>1.7770615749130558E-11</v>
      </c>
    </row>
    <row r="17545" spans="30:33" x14ac:dyDescent="0.2">
      <c r="AD17545">
        <f t="shared" si="1122"/>
        <v>17543</v>
      </c>
      <c r="AE17545">
        <f t="shared" si="1125"/>
        <v>1.0114116271766018E-15</v>
      </c>
      <c r="AF17545">
        <f t="shared" si="1123"/>
        <v>6.3112085535819916E-13</v>
      </c>
      <c r="AG17545">
        <f t="shared" si="1124"/>
        <v>1.7743194175559127E-11</v>
      </c>
    </row>
    <row r="17546" spans="30:33" x14ac:dyDescent="0.2">
      <c r="AD17546">
        <f t="shared" si="1122"/>
        <v>17544</v>
      </c>
      <c r="AE17546">
        <f t="shared" si="1125"/>
        <v>1.0097933685731192E-15</v>
      </c>
      <c r="AF17546">
        <f t="shared" si="1123"/>
        <v>6.3011106198962606E-13</v>
      </c>
      <c r="AG17546">
        <f t="shared" si="1124"/>
        <v>1.7715814858246804E-11</v>
      </c>
    </row>
    <row r="17547" spans="30:33" x14ac:dyDescent="0.2">
      <c r="AD17547">
        <f t="shared" si="1122"/>
        <v>17545</v>
      </c>
      <c r="AE17547">
        <f t="shared" si="1125"/>
        <v>1.0081776991834021E-15</v>
      </c>
      <c r="AF17547">
        <f t="shared" si="1123"/>
        <v>6.2910288429044266E-13</v>
      </c>
      <c r="AG17547">
        <f t="shared" si="1124"/>
        <v>1.7688477732172792E-11</v>
      </c>
    </row>
    <row r="17548" spans="30:33" x14ac:dyDescent="0.2">
      <c r="AD17548">
        <f t="shared" si="1122"/>
        <v>17546</v>
      </c>
      <c r="AE17548">
        <f t="shared" si="1125"/>
        <v>1.0065646148647087E-15</v>
      </c>
      <c r="AF17548">
        <f t="shared" si="1123"/>
        <v>6.2809631967557796E-13</v>
      </c>
      <c r="AG17548">
        <f t="shared" si="1124"/>
        <v>1.7661182732416179E-11</v>
      </c>
    </row>
    <row r="17549" spans="30:33" x14ac:dyDescent="0.2">
      <c r="AD17549">
        <f t="shared" si="1122"/>
        <v>17547</v>
      </c>
      <c r="AE17549">
        <f t="shared" si="1125"/>
        <v>1.0049541114809252E-15</v>
      </c>
      <c r="AF17549">
        <f t="shared" si="1123"/>
        <v>6.27091365564097E-13</v>
      </c>
      <c r="AG17549">
        <f t="shared" si="1124"/>
        <v>1.7633929794155793E-11</v>
      </c>
    </row>
    <row r="17550" spans="30:33" x14ac:dyDescent="0.2">
      <c r="AD17550">
        <f t="shared" si="1122"/>
        <v>17548</v>
      </c>
      <c r="AE17550">
        <f t="shared" si="1125"/>
        <v>1.0033461849025557E-15</v>
      </c>
      <c r="AF17550">
        <f t="shared" si="1123"/>
        <v>6.2608801937919443E-13</v>
      </c>
      <c r="AG17550">
        <f t="shared" si="1124"/>
        <v>1.7606718852670047E-11</v>
      </c>
    </row>
    <row r="17551" spans="30:33" x14ac:dyDescent="0.2">
      <c r="AD17551">
        <f t="shared" si="1122"/>
        <v>17549</v>
      </c>
      <c r="AE17551">
        <f t="shared" si="1125"/>
        <v>1.0017408310067116E-15</v>
      </c>
      <c r="AF17551">
        <f t="shared" si="1123"/>
        <v>6.2508627854818769E-13</v>
      </c>
      <c r="AG17551">
        <f t="shared" si="1124"/>
        <v>1.7579549843336782E-11</v>
      </c>
    </row>
    <row r="17552" spans="30:33" x14ac:dyDescent="0.2">
      <c r="AD17552">
        <f t="shared" ref="AD17552:AD17615" si="1126">AD17551+1</f>
        <v>17550</v>
      </c>
      <c r="AE17552">
        <f t="shared" si="1125"/>
        <v>1.0001380456771007E-15</v>
      </c>
      <c r="AF17552">
        <f t="shared" ref="AF17552:AF17615" si="1127">AF17551*$AF$3</f>
        <v>6.2408614050251054E-13</v>
      </c>
      <c r="AG17552">
        <f t="shared" ref="AG17552:AG17615" si="1128">AD17552*AE17552</f>
        <v>1.7552422701633116E-11</v>
      </c>
    </row>
    <row r="17553" spans="30:33" x14ac:dyDescent="0.2">
      <c r="AD17553">
        <f t="shared" si="1126"/>
        <v>17551</v>
      </c>
      <c r="AE17553">
        <f t="shared" si="1125"/>
        <v>9.9853782480401722E-16</v>
      </c>
      <c r="AF17553">
        <f t="shared" si="1127"/>
        <v>6.2308760267770648E-13</v>
      </c>
      <c r="AG17553">
        <f t="shared" si="1128"/>
        <v>1.7525337363135306E-11</v>
      </c>
    </row>
    <row r="17554" spans="30:33" x14ac:dyDescent="0.2">
      <c r="AD17554">
        <f t="shared" si="1126"/>
        <v>17552</v>
      </c>
      <c r="AE17554">
        <f t="shared" si="1125"/>
        <v>9.9694016428433075E-16</v>
      </c>
      <c r="AF17554">
        <f t="shared" si="1127"/>
        <v>6.220906625134221E-13</v>
      </c>
      <c r="AG17554">
        <f t="shared" si="1128"/>
        <v>1.7498293763518574E-11</v>
      </c>
    </row>
    <row r="17555" spans="30:33" x14ac:dyDescent="0.2">
      <c r="AD17555">
        <f t="shared" si="1126"/>
        <v>17553</v>
      </c>
      <c r="AE17555">
        <f t="shared" ref="AE17555:AE17618" si="1129">AF17554*$AE$3</f>
        <v>9.9534506002147575E-16</v>
      </c>
      <c r="AF17555">
        <f t="shared" si="1127"/>
        <v>6.2109531745340062E-13</v>
      </c>
      <c r="AG17555">
        <f t="shared" si="1128"/>
        <v>1.7471291838556964E-11</v>
      </c>
    </row>
    <row r="17556" spans="30:33" x14ac:dyDescent="0.2">
      <c r="AD17556">
        <f t="shared" si="1126"/>
        <v>17554</v>
      </c>
      <c r="AE17556">
        <f t="shared" si="1129"/>
        <v>9.9375250792544153E-16</v>
      </c>
      <c r="AF17556">
        <f t="shared" si="1127"/>
        <v>6.2010156494547511E-13</v>
      </c>
      <c r="AG17556">
        <f t="shared" si="1128"/>
        <v>1.74443315241232E-11</v>
      </c>
    </row>
    <row r="17557" spans="30:33" x14ac:dyDescent="0.2">
      <c r="AD17557">
        <f t="shared" si="1126"/>
        <v>17555</v>
      </c>
      <c r="AE17557">
        <f t="shared" si="1129"/>
        <v>9.9216250391276062E-16</v>
      </c>
      <c r="AF17557">
        <f t="shared" si="1127"/>
        <v>6.1910940244156235E-13</v>
      </c>
      <c r="AG17557">
        <f t="shared" si="1128"/>
        <v>1.7417412756188514E-11</v>
      </c>
    </row>
    <row r="17558" spans="30:33" x14ac:dyDescent="0.2">
      <c r="AD17558">
        <f t="shared" si="1126"/>
        <v>17556</v>
      </c>
      <c r="AE17558">
        <f t="shared" si="1129"/>
        <v>9.9057504390650026E-16</v>
      </c>
      <c r="AF17558">
        <f t="shared" si="1127"/>
        <v>6.1811882739765583E-13</v>
      </c>
      <c r="AG17558">
        <f t="shared" si="1128"/>
        <v>1.7390535470822519E-11</v>
      </c>
    </row>
    <row r="17559" spans="30:33" x14ac:dyDescent="0.2">
      <c r="AD17559">
        <f t="shared" si="1126"/>
        <v>17557</v>
      </c>
      <c r="AE17559">
        <f t="shared" si="1129"/>
        <v>9.8899012383624981E-16</v>
      </c>
      <c r="AF17559">
        <f t="shared" si="1127"/>
        <v>6.1712983727381954E-13</v>
      </c>
      <c r="AG17559">
        <f t="shared" si="1128"/>
        <v>1.7363699604193038E-11</v>
      </c>
    </row>
    <row r="17560" spans="30:33" x14ac:dyDescent="0.2">
      <c r="AD17560">
        <f t="shared" si="1126"/>
        <v>17558</v>
      </c>
      <c r="AE17560">
        <f t="shared" si="1129"/>
        <v>9.8740773963811166E-16</v>
      </c>
      <c r="AF17560">
        <f t="shared" si="1127"/>
        <v>6.1614242953418136E-13</v>
      </c>
      <c r="AG17560">
        <f t="shared" si="1128"/>
        <v>1.7336905092565965E-11</v>
      </c>
    </row>
    <row r="17561" spans="30:33" x14ac:dyDescent="0.2">
      <c r="AD17561">
        <f t="shared" si="1126"/>
        <v>17559</v>
      </c>
      <c r="AE17561">
        <f t="shared" si="1129"/>
        <v>9.8582788725469056E-16</v>
      </c>
      <c r="AF17561">
        <f t="shared" si="1127"/>
        <v>6.1515660164692663E-13</v>
      </c>
      <c r="AG17561">
        <f t="shared" si="1128"/>
        <v>1.7310151872305111E-11</v>
      </c>
    </row>
    <row r="17562" spans="30:33" x14ac:dyDescent="0.2">
      <c r="AD17562">
        <f t="shared" si="1126"/>
        <v>17560</v>
      </c>
      <c r="AE17562">
        <f t="shared" si="1129"/>
        <v>9.8425056263508303E-16</v>
      </c>
      <c r="AF17562">
        <f t="shared" si="1127"/>
        <v>6.1417235108429155E-13</v>
      </c>
      <c r="AG17562">
        <f t="shared" si="1128"/>
        <v>1.7283439879872058E-11</v>
      </c>
    </row>
    <row r="17563" spans="30:33" x14ac:dyDescent="0.2">
      <c r="AD17563">
        <f t="shared" si="1126"/>
        <v>17561</v>
      </c>
      <c r="AE17563">
        <f t="shared" si="1129"/>
        <v>9.8267576173486685E-16</v>
      </c>
      <c r="AF17563">
        <f t="shared" si="1127"/>
        <v>6.1318967532255667E-13</v>
      </c>
      <c r="AG17563">
        <f t="shared" si="1128"/>
        <v>1.7256769051825996E-11</v>
      </c>
    </row>
    <row r="17564" spans="30:33" x14ac:dyDescent="0.2">
      <c r="AD17564">
        <f t="shared" si="1126"/>
        <v>17562</v>
      </c>
      <c r="AE17564">
        <f t="shared" si="1129"/>
        <v>9.8110348051609102E-16</v>
      </c>
      <c r="AF17564">
        <f t="shared" si="1127"/>
        <v>6.1220857184204057E-13</v>
      </c>
      <c r="AG17564">
        <f t="shared" si="1128"/>
        <v>1.7230139324823591E-11</v>
      </c>
    </row>
    <row r="17565" spans="30:33" x14ac:dyDescent="0.2">
      <c r="AD17565">
        <f t="shared" si="1126"/>
        <v>17563</v>
      </c>
      <c r="AE17565">
        <f t="shared" si="1129"/>
        <v>9.7953371494726532E-16</v>
      </c>
      <c r="AF17565">
        <f t="shared" si="1127"/>
        <v>6.1122903812709324E-13</v>
      </c>
      <c r="AG17565">
        <f t="shared" si="1128"/>
        <v>1.7203550635618821E-11</v>
      </c>
    </row>
    <row r="17566" spans="30:33" x14ac:dyDescent="0.2">
      <c r="AD17566">
        <f t="shared" si="1126"/>
        <v>17564</v>
      </c>
      <c r="AE17566">
        <f t="shared" si="1129"/>
        <v>9.7796646100334966E-16</v>
      </c>
      <c r="AF17566">
        <f t="shared" si="1127"/>
        <v>6.102510716660899E-13</v>
      </c>
      <c r="AG17566">
        <f t="shared" si="1128"/>
        <v>1.7177002921062834E-11</v>
      </c>
    </row>
    <row r="17567" spans="30:33" x14ac:dyDescent="0.2">
      <c r="AD17567">
        <f t="shared" si="1126"/>
        <v>17565</v>
      </c>
      <c r="AE17567">
        <f t="shared" si="1129"/>
        <v>9.7640171466574439E-16</v>
      </c>
      <c r="AF17567">
        <f t="shared" si="1127"/>
        <v>6.0927466995142416E-13</v>
      </c>
      <c r="AG17567">
        <f t="shared" si="1128"/>
        <v>1.71504961181038E-11</v>
      </c>
    </row>
    <row r="17568" spans="30:33" x14ac:dyDescent="0.2">
      <c r="AD17568">
        <f t="shared" si="1126"/>
        <v>17566</v>
      </c>
      <c r="AE17568">
        <f t="shared" si="1129"/>
        <v>9.7483947192227907E-16</v>
      </c>
      <c r="AF17568">
        <f t="shared" si="1127"/>
        <v>6.082998304795018E-13</v>
      </c>
      <c r="AG17568">
        <f t="shared" si="1128"/>
        <v>1.7124030163786755E-11</v>
      </c>
    </row>
    <row r="17569" spans="30:33" x14ac:dyDescent="0.2">
      <c r="AD17569">
        <f t="shared" si="1126"/>
        <v>17567</v>
      </c>
      <c r="AE17569">
        <f t="shared" si="1129"/>
        <v>9.7327972876720324E-16</v>
      </c>
      <c r="AF17569">
        <f t="shared" si="1127"/>
        <v>6.0732655075073459E-13</v>
      </c>
      <c r="AG17569">
        <f t="shared" si="1128"/>
        <v>1.7097604995253458E-11</v>
      </c>
    </row>
    <row r="17570" spans="30:33" x14ac:dyDescent="0.2">
      <c r="AD17570">
        <f t="shared" si="1126"/>
        <v>17568</v>
      </c>
      <c r="AE17570">
        <f t="shared" si="1129"/>
        <v>9.7172248120117571E-16</v>
      </c>
      <c r="AF17570">
        <f t="shared" si="1127"/>
        <v>6.0635482826953335E-13</v>
      </c>
      <c r="AG17570">
        <f t="shared" si="1128"/>
        <v>1.7071220549742256E-11</v>
      </c>
    </row>
    <row r="17571" spans="30:33" x14ac:dyDescent="0.2">
      <c r="AD17571">
        <f t="shared" si="1126"/>
        <v>17569</v>
      </c>
      <c r="AE17571">
        <f t="shared" si="1129"/>
        <v>9.7016772523125375E-16</v>
      </c>
      <c r="AF17571">
        <f t="shared" si="1127"/>
        <v>6.0538466054430204E-13</v>
      </c>
      <c r="AG17571">
        <f t="shared" si="1128"/>
        <v>1.7044876764587898E-11</v>
      </c>
    </row>
    <row r="17572" spans="30:33" x14ac:dyDescent="0.2">
      <c r="AD17572">
        <f t="shared" si="1126"/>
        <v>17570</v>
      </c>
      <c r="AE17572">
        <f t="shared" si="1129"/>
        <v>9.686154568708838E-16</v>
      </c>
      <c r="AF17572">
        <f t="shared" si="1127"/>
        <v>6.0441604508743109E-13</v>
      </c>
      <c r="AG17572">
        <f t="shared" si="1128"/>
        <v>1.7018573577221427E-11</v>
      </c>
    </row>
    <row r="17573" spans="30:33" x14ac:dyDescent="0.2">
      <c r="AD17573">
        <f t="shared" si="1126"/>
        <v>17571</v>
      </c>
      <c r="AE17573">
        <f t="shared" si="1129"/>
        <v>9.6706567213989027E-16</v>
      </c>
      <c r="AF17573">
        <f t="shared" si="1127"/>
        <v>6.0344897941529122E-13</v>
      </c>
      <c r="AG17573">
        <f t="shared" si="1128"/>
        <v>1.6992310925170011E-11</v>
      </c>
    </row>
    <row r="17574" spans="30:33" x14ac:dyDescent="0.2">
      <c r="AD17574">
        <f t="shared" si="1126"/>
        <v>17572</v>
      </c>
      <c r="AE17574">
        <f t="shared" si="1129"/>
        <v>9.655183670644664E-16</v>
      </c>
      <c r="AF17574">
        <f t="shared" si="1127"/>
        <v>6.0248346104822669E-13</v>
      </c>
      <c r="AG17574">
        <f t="shared" si="1128"/>
        <v>1.6966088746056804E-11</v>
      </c>
    </row>
    <row r="17575" spans="30:33" x14ac:dyDescent="0.2">
      <c r="AD17575">
        <f t="shared" si="1126"/>
        <v>17573</v>
      </c>
      <c r="AE17575">
        <f t="shared" si="1129"/>
        <v>9.6397353767716309E-16</v>
      </c>
      <c r="AF17575">
        <f t="shared" si="1127"/>
        <v>6.0151948751054953E-13</v>
      </c>
      <c r="AG17575">
        <f t="shared" si="1128"/>
        <v>1.6939906977600786E-11</v>
      </c>
    </row>
    <row r="17576" spans="30:33" x14ac:dyDescent="0.2">
      <c r="AD17576">
        <f t="shared" si="1126"/>
        <v>17574</v>
      </c>
      <c r="AE17576">
        <f t="shared" si="1129"/>
        <v>9.6243118001687978E-16</v>
      </c>
      <c r="AF17576">
        <f t="shared" si="1127"/>
        <v>6.0055705633053261E-13</v>
      </c>
      <c r="AG17576">
        <f t="shared" si="1128"/>
        <v>1.6913765557616644E-11</v>
      </c>
    </row>
    <row r="17577" spans="30:33" x14ac:dyDescent="0.2">
      <c r="AD17577">
        <f t="shared" si="1126"/>
        <v>17575</v>
      </c>
      <c r="AE17577">
        <f t="shared" si="1129"/>
        <v>9.6089129012885262E-16</v>
      </c>
      <c r="AF17577">
        <f t="shared" si="1127"/>
        <v>5.9959616504040373E-13</v>
      </c>
      <c r="AG17577">
        <f t="shared" si="1128"/>
        <v>1.6887664424014586E-11</v>
      </c>
    </row>
    <row r="17578" spans="30:33" x14ac:dyDescent="0.2">
      <c r="AD17578">
        <f t="shared" si="1126"/>
        <v>17576</v>
      </c>
      <c r="AE17578">
        <f t="shared" si="1129"/>
        <v>9.5935386406464643E-16</v>
      </c>
      <c r="AF17578">
        <f t="shared" si="1127"/>
        <v>5.986368111763391E-13</v>
      </c>
      <c r="AG17578">
        <f t="shared" si="1128"/>
        <v>1.6861603514800224E-11</v>
      </c>
    </row>
    <row r="17579" spans="30:33" x14ac:dyDescent="0.2">
      <c r="AD17579">
        <f t="shared" si="1126"/>
        <v>17577</v>
      </c>
      <c r="AE17579">
        <f t="shared" si="1129"/>
        <v>9.5781889788214301E-16</v>
      </c>
      <c r="AF17579">
        <f t="shared" si="1127"/>
        <v>5.9767899227845696E-13</v>
      </c>
      <c r="AG17579">
        <f t="shared" si="1128"/>
        <v>1.6835582768074428E-11</v>
      </c>
    </row>
    <row r="17580" spans="30:33" x14ac:dyDescent="0.2">
      <c r="AD17580">
        <f t="shared" si="1126"/>
        <v>17578</v>
      </c>
      <c r="AE17580">
        <f t="shared" si="1129"/>
        <v>9.5628638764553149E-16</v>
      </c>
      <c r="AF17580">
        <f t="shared" si="1127"/>
        <v>5.9672270589081141E-13</v>
      </c>
      <c r="AG17580">
        <f t="shared" si="1128"/>
        <v>1.6809602122033152E-11</v>
      </c>
    </row>
    <row r="17581" spans="30:33" x14ac:dyDescent="0.2">
      <c r="AD17581">
        <f t="shared" si="1126"/>
        <v>17579</v>
      </c>
      <c r="AE17581">
        <f t="shared" si="1129"/>
        <v>9.5475632942529869E-16</v>
      </c>
      <c r="AF17581">
        <f t="shared" si="1127"/>
        <v>5.9576794956138609E-13</v>
      </c>
      <c r="AG17581">
        <f t="shared" si="1128"/>
        <v>1.6783661514967326E-11</v>
      </c>
    </row>
    <row r="17582" spans="30:33" x14ac:dyDescent="0.2">
      <c r="AD17582">
        <f t="shared" si="1126"/>
        <v>17580</v>
      </c>
      <c r="AE17582">
        <f t="shared" si="1129"/>
        <v>9.5322871929821824E-16</v>
      </c>
      <c r="AF17582">
        <f t="shared" si="1127"/>
        <v>5.9481472084208786E-13</v>
      </c>
      <c r="AG17582">
        <f t="shared" si="1128"/>
        <v>1.6757760885262678E-11</v>
      </c>
    </row>
    <row r="17583" spans="30:33" x14ac:dyDescent="0.2">
      <c r="AD17583">
        <f t="shared" si="1126"/>
        <v>17581</v>
      </c>
      <c r="AE17583">
        <f t="shared" si="1129"/>
        <v>9.5170355334734095E-16</v>
      </c>
      <c r="AF17583">
        <f t="shared" si="1127"/>
        <v>5.938630172887405E-13</v>
      </c>
      <c r="AG17583">
        <f t="shared" si="1128"/>
        <v>1.6731900171399602E-11</v>
      </c>
    </row>
    <row r="17584" spans="30:33" x14ac:dyDescent="0.2">
      <c r="AD17584">
        <f t="shared" si="1126"/>
        <v>17582</v>
      </c>
      <c r="AE17584">
        <f t="shared" si="1129"/>
        <v>9.5018082766198513E-16</v>
      </c>
      <c r="AF17584">
        <f t="shared" si="1127"/>
        <v>5.9291283646107849E-13</v>
      </c>
      <c r="AG17584">
        <f t="shared" si="1128"/>
        <v>1.6706079311953023E-11</v>
      </c>
    </row>
    <row r="17585" spans="30:33" x14ac:dyDescent="0.2">
      <c r="AD17585">
        <f t="shared" si="1126"/>
        <v>17583</v>
      </c>
      <c r="AE17585">
        <f t="shared" si="1129"/>
        <v>9.4866053833772593E-16</v>
      </c>
      <c r="AF17585">
        <f t="shared" si="1127"/>
        <v>5.9196417592274069E-13</v>
      </c>
      <c r="AG17585">
        <f t="shared" si="1128"/>
        <v>1.6680298245592236E-11</v>
      </c>
    </row>
    <row r="17586" spans="30:33" x14ac:dyDescent="0.2">
      <c r="AD17586">
        <f t="shared" si="1126"/>
        <v>17584</v>
      </c>
      <c r="AE17586">
        <f t="shared" si="1129"/>
        <v>9.4714268147638548E-16</v>
      </c>
      <c r="AF17586">
        <f t="shared" si="1127"/>
        <v>5.910170332412643E-13</v>
      </c>
      <c r="AG17586">
        <f t="shared" si="1128"/>
        <v>1.6654556911080762E-11</v>
      </c>
    </row>
    <row r="17587" spans="30:33" x14ac:dyDescent="0.2">
      <c r="AD17587">
        <f t="shared" si="1126"/>
        <v>17585</v>
      </c>
      <c r="AE17587">
        <f t="shared" si="1129"/>
        <v>9.4562725318602327E-16</v>
      </c>
      <c r="AF17587">
        <f t="shared" si="1127"/>
        <v>5.9007140598807822E-13</v>
      </c>
      <c r="AG17587">
        <f t="shared" si="1128"/>
        <v>1.6628855247276219E-11</v>
      </c>
    </row>
    <row r="17588" spans="30:33" x14ac:dyDescent="0.2">
      <c r="AD17588">
        <f t="shared" si="1126"/>
        <v>17586</v>
      </c>
      <c r="AE17588">
        <f t="shared" si="1129"/>
        <v>9.4411424958092563E-16</v>
      </c>
      <c r="AF17588">
        <f t="shared" si="1127"/>
        <v>5.8912729173849727E-13</v>
      </c>
      <c r="AG17588">
        <f t="shared" si="1128"/>
        <v>1.6603193193130159E-11</v>
      </c>
    </row>
    <row r="17589" spans="30:33" x14ac:dyDescent="0.2">
      <c r="AD17589">
        <f t="shared" si="1126"/>
        <v>17587</v>
      </c>
      <c r="AE17589">
        <f t="shared" si="1129"/>
        <v>9.4260366678159611E-16</v>
      </c>
      <c r="AF17589">
        <f t="shared" si="1127"/>
        <v>5.881846880717157E-13</v>
      </c>
      <c r="AG17589">
        <f t="shared" si="1128"/>
        <v>1.657757068768793E-11</v>
      </c>
    </row>
    <row r="17590" spans="30:33" x14ac:dyDescent="0.2">
      <c r="AD17590">
        <f t="shared" si="1126"/>
        <v>17588</v>
      </c>
      <c r="AE17590">
        <f t="shared" si="1129"/>
        <v>9.4109550091474562E-16</v>
      </c>
      <c r="AF17590">
        <f t="shared" si="1127"/>
        <v>5.8724359257080091E-13</v>
      </c>
      <c r="AG17590">
        <f t="shared" si="1128"/>
        <v>1.6551987670088546E-11</v>
      </c>
    </row>
    <row r="17591" spans="30:33" x14ac:dyDescent="0.2">
      <c r="AD17591">
        <f t="shared" si="1126"/>
        <v>17589</v>
      </c>
      <c r="AE17591">
        <f t="shared" si="1129"/>
        <v>9.3958974811328196E-16</v>
      </c>
      <c r="AF17591">
        <f t="shared" si="1127"/>
        <v>5.8630400282268762E-13</v>
      </c>
      <c r="AG17591">
        <f t="shared" si="1128"/>
        <v>1.6526444079564515E-11</v>
      </c>
    </row>
    <row r="17592" spans="30:33" x14ac:dyDescent="0.2">
      <c r="AD17592">
        <f t="shared" si="1126"/>
        <v>17590</v>
      </c>
      <c r="AE17592">
        <f t="shared" si="1129"/>
        <v>9.3808640451630055E-16</v>
      </c>
      <c r="AF17592">
        <f t="shared" si="1127"/>
        <v>5.8536591641817132E-13</v>
      </c>
      <c r="AG17592">
        <f t="shared" si="1128"/>
        <v>1.6500939855441726E-11</v>
      </c>
    </row>
    <row r="17593" spans="30:33" x14ac:dyDescent="0.2">
      <c r="AD17593">
        <f t="shared" si="1126"/>
        <v>17591</v>
      </c>
      <c r="AE17593">
        <f t="shared" si="1129"/>
        <v>9.3658546626907459E-16</v>
      </c>
      <c r="AF17593">
        <f t="shared" si="1127"/>
        <v>5.8442933095190224E-13</v>
      </c>
      <c r="AG17593">
        <f t="shared" si="1128"/>
        <v>1.6475474937139291E-11</v>
      </c>
    </row>
    <row r="17594" spans="30:33" x14ac:dyDescent="0.2">
      <c r="AD17594">
        <f t="shared" si="1126"/>
        <v>17592</v>
      </c>
      <c r="AE17594">
        <f t="shared" si="1129"/>
        <v>9.3508692952304398E-16</v>
      </c>
      <c r="AF17594">
        <f t="shared" si="1127"/>
        <v>5.834942440223792E-13</v>
      </c>
      <c r="AG17594">
        <f t="shared" si="1128"/>
        <v>1.645004926416939E-11</v>
      </c>
    </row>
    <row r="17595" spans="30:33" x14ac:dyDescent="0.2">
      <c r="AD17595">
        <f t="shared" si="1126"/>
        <v>17593</v>
      </c>
      <c r="AE17595">
        <f t="shared" si="1129"/>
        <v>9.335907904358071E-16</v>
      </c>
      <c r="AF17595">
        <f t="shared" si="1127"/>
        <v>5.8256065323194335E-13</v>
      </c>
      <c r="AG17595">
        <f t="shared" si="1128"/>
        <v>1.6424662776137154E-11</v>
      </c>
    </row>
    <row r="17596" spans="30:33" x14ac:dyDescent="0.2">
      <c r="AD17596">
        <f t="shared" si="1126"/>
        <v>17594</v>
      </c>
      <c r="AE17596">
        <f t="shared" si="1129"/>
        <v>9.3209704517110989E-16</v>
      </c>
      <c r="AF17596">
        <f t="shared" si="1127"/>
        <v>5.8162855618677217E-13</v>
      </c>
      <c r="AG17596">
        <f t="shared" si="1128"/>
        <v>1.6399315412740506E-11</v>
      </c>
    </row>
    <row r="17597" spans="30:33" x14ac:dyDescent="0.2">
      <c r="AD17597">
        <f t="shared" si="1126"/>
        <v>17595</v>
      </c>
      <c r="AE17597">
        <f t="shared" si="1129"/>
        <v>9.3060568989883582E-16</v>
      </c>
      <c r="AF17597">
        <f t="shared" si="1127"/>
        <v>5.8069795049687329E-13</v>
      </c>
      <c r="AG17597">
        <f t="shared" si="1128"/>
        <v>1.6374007113770018E-11</v>
      </c>
    </row>
    <row r="17598" spans="30:33" x14ac:dyDescent="0.2">
      <c r="AD17598">
        <f t="shared" si="1126"/>
        <v>17596</v>
      </c>
      <c r="AE17598">
        <f t="shared" si="1129"/>
        <v>9.2911672079499765E-16</v>
      </c>
      <c r="AF17598">
        <f t="shared" si="1127"/>
        <v>5.7976883377607822E-13</v>
      </c>
      <c r="AG17598">
        <f t="shared" si="1128"/>
        <v>1.6348737819108779E-11</v>
      </c>
    </row>
    <row r="17599" spans="30:33" x14ac:dyDescent="0.2">
      <c r="AD17599">
        <f t="shared" si="1126"/>
        <v>17597</v>
      </c>
      <c r="AE17599">
        <f t="shared" si="1129"/>
        <v>9.2763013404172552E-16</v>
      </c>
      <c r="AF17599">
        <f t="shared" si="1127"/>
        <v>5.7884120364203642E-13</v>
      </c>
      <c r="AG17599">
        <f t="shared" si="1128"/>
        <v>1.6323507468732244E-11</v>
      </c>
    </row>
    <row r="17600" spans="30:33" x14ac:dyDescent="0.2">
      <c r="AD17600">
        <f t="shared" si="1126"/>
        <v>17598</v>
      </c>
      <c r="AE17600">
        <f t="shared" si="1129"/>
        <v>9.2614592582725873E-16</v>
      </c>
      <c r="AF17600">
        <f t="shared" si="1127"/>
        <v>5.7791505771620914E-13</v>
      </c>
      <c r="AG17600">
        <f t="shared" si="1128"/>
        <v>1.6298316002708101E-11</v>
      </c>
    </row>
    <row r="17601" spans="30:33" x14ac:dyDescent="0.2">
      <c r="AD17601">
        <f t="shared" si="1126"/>
        <v>17599</v>
      </c>
      <c r="AE17601">
        <f t="shared" si="1129"/>
        <v>9.2466409234593505E-16</v>
      </c>
      <c r="AF17601">
        <f t="shared" si="1127"/>
        <v>5.7699039362386321E-13</v>
      </c>
      <c r="AG17601">
        <f t="shared" si="1128"/>
        <v>1.6273163361196111E-11</v>
      </c>
    </row>
    <row r="17602" spans="30:33" x14ac:dyDescent="0.2">
      <c r="AD17602">
        <f t="shared" si="1126"/>
        <v>17600</v>
      </c>
      <c r="AE17602">
        <f t="shared" si="1129"/>
        <v>9.2318462979818147E-16</v>
      </c>
      <c r="AF17602">
        <f t="shared" si="1127"/>
        <v>5.7606720899406504E-13</v>
      </c>
      <c r="AG17602">
        <f t="shared" si="1128"/>
        <v>1.6248049484447994E-11</v>
      </c>
    </row>
    <row r="17603" spans="30:33" x14ac:dyDescent="0.2">
      <c r="AD17603">
        <f t="shared" si="1126"/>
        <v>17601</v>
      </c>
      <c r="AE17603">
        <f t="shared" si="1129"/>
        <v>9.2170753439050456E-16</v>
      </c>
      <c r="AF17603">
        <f t="shared" si="1127"/>
        <v>5.7514550145967455E-13</v>
      </c>
      <c r="AG17603">
        <f t="shared" si="1128"/>
        <v>1.6222974312807271E-11</v>
      </c>
    </row>
    <row r="17604" spans="30:33" x14ac:dyDescent="0.2">
      <c r="AD17604">
        <f t="shared" si="1126"/>
        <v>17602</v>
      </c>
      <c r="AE17604">
        <f t="shared" si="1129"/>
        <v>9.2023280233547976E-16</v>
      </c>
      <c r="AF17604">
        <f t="shared" si="1127"/>
        <v>5.7422526865733907E-13</v>
      </c>
      <c r="AG17604">
        <f t="shared" si="1128"/>
        <v>1.6197937786709115E-11</v>
      </c>
    </row>
    <row r="17605" spans="30:33" x14ac:dyDescent="0.2">
      <c r="AD17605">
        <f t="shared" si="1126"/>
        <v>17603</v>
      </c>
      <c r="AE17605">
        <f t="shared" si="1129"/>
        <v>9.1876042985174295E-16</v>
      </c>
      <c r="AF17605">
        <f t="shared" si="1127"/>
        <v>5.7330650822748735E-13</v>
      </c>
      <c r="AG17605">
        <f t="shared" si="1128"/>
        <v>1.617293984668023E-11</v>
      </c>
    </row>
    <row r="17606" spans="30:33" x14ac:dyDescent="0.2">
      <c r="AD17606">
        <f t="shared" si="1126"/>
        <v>17604</v>
      </c>
      <c r="AE17606">
        <f t="shared" si="1129"/>
        <v>9.1729041316398017E-16</v>
      </c>
      <c r="AF17606">
        <f t="shared" si="1127"/>
        <v>5.7238921781432332E-13</v>
      </c>
      <c r="AG17606">
        <f t="shared" si="1128"/>
        <v>1.6147980433338708E-11</v>
      </c>
    </row>
    <row r="17607" spans="30:33" x14ac:dyDescent="0.2">
      <c r="AD17607">
        <f t="shared" si="1126"/>
        <v>17605</v>
      </c>
      <c r="AE17607">
        <f t="shared" si="1129"/>
        <v>9.1582274850291778E-16</v>
      </c>
      <c r="AF17607">
        <f t="shared" si="1127"/>
        <v>5.7147339506582042E-13</v>
      </c>
      <c r="AG17607">
        <f t="shared" si="1128"/>
        <v>1.6123059487393868E-11</v>
      </c>
    </row>
    <row r="17608" spans="30:33" x14ac:dyDescent="0.2">
      <c r="AD17608">
        <f t="shared" si="1126"/>
        <v>17606</v>
      </c>
      <c r="AE17608">
        <f t="shared" si="1129"/>
        <v>9.1435743210531317E-16</v>
      </c>
      <c r="AF17608">
        <f t="shared" si="1127"/>
        <v>5.7055903763371507E-13</v>
      </c>
      <c r="AG17608">
        <f t="shared" si="1128"/>
        <v>1.6098176949646145E-11</v>
      </c>
    </row>
    <row r="17609" spans="30:33" x14ac:dyDescent="0.2">
      <c r="AD17609">
        <f t="shared" si="1126"/>
        <v>17607</v>
      </c>
      <c r="AE17609">
        <f t="shared" si="1129"/>
        <v>9.1289446021394452E-16</v>
      </c>
      <c r="AF17609">
        <f t="shared" si="1127"/>
        <v>5.6964614317350105E-13</v>
      </c>
      <c r="AG17609">
        <f t="shared" si="1128"/>
        <v>1.6073332760986922E-11</v>
      </c>
    </row>
    <row r="17610" spans="30:33" x14ac:dyDescent="0.2">
      <c r="AD17610">
        <f t="shared" si="1126"/>
        <v>17608</v>
      </c>
      <c r="AE17610">
        <f t="shared" si="1129"/>
        <v>9.114338290776021E-16</v>
      </c>
      <c r="AF17610">
        <f t="shared" si="1127"/>
        <v>5.6873470934442343E-13</v>
      </c>
      <c r="AG17610">
        <f t="shared" si="1128"/>
        <v>1.6048526862398419E-11</v>
      </c>
    </row>
    <row r="17611" spans="30:33" x14ac:dyDescent="0.2">
      <c r="AD17611">
        <f t="shared" si="1126"/>
        <v>17609</v>
      </c>
      <c r="AE17611">
        <f t="shared" si="1129"/>
        <v>9.0997553495107787E-16</v>
      </c>
      <c r="AF17611">
        <f t="shared" si="1127"/>
        <v>5.6782473380947231E-13</v>
      </c>
      <c r="AG17611">
        <f t="shared" si="1128"/>
        <v>1.6023759194953531E-11</v>
      </c>
    </row>
    <row r="17612" spans="30:33" x14ac:dyDescent="0.2">
      <c r="AD17612">
        <f t="shared" si="1126"/>
        <v>17610</v>
      </c>
      <c r="AE17612">
        <f t="shared" si="1129"/>
        <v>9.0851957409515613E-16</v>
      </c>
      <c r="AF17612">
        <f t="shared" si="1127"/>
        <v>5.6691621423537717E-13</v>
      </c>
      <c r="AG17612">
        <f t="shared" si="1128"/>
        <v>1.5999029699815699E-11</v>
      </c>
    </row>
    <row r="17613" spans="30:33" x14ac:dyDescent="0.2">
      <c r="AD17613">
        <f t="shared" si="1126"/>
        <v>17611</v>
      </c>
      <c r="AE17613">
        <f t="shared" si="1129"/>
        <v>9.0706594277660393E-16</v>
      </c>
      <c r="AF17613">
        <f t="shared" si="1127"/>
        <v>5.6600914829260051E-13</v>
      </c>
      <c r="AG17613">
        <f t="shared" si="1128"/>
        <v>1.5974338318238771E-11</v>
      </c>
    </row>
    <row r="17614" spans="30:33" x14ac:dyDescent="0.2">
      <c r="AD17614">
        <f t="shared" si="1126"/>
        <v>17612</v>
      </c>
      <c r="AE17614">
        <f t="shared" si="1129"/>
        <v>9.0561463726816117E-16</v>
      </c>
      <c r="AF17614">
        <f t="shared" si="1127"/>
        <v>5.6510353365533227E-13</v>
      </c>
      <c r="AG17614">
        <f t="shared" si="1128"/>
        <v>1.5949684991566854E-11</v>
      </c>
    </row>
    <row r="17615" spans="30:33" x14ac:dyDescent="0.2">
      <c r="AD17615">
        <f t="shared" si="1126"/>
        <v>17613</v>
      </c>
      <c r="AE17615">
        <f t="shared" si="1129"/>
        <v>9.0416565384853213E-16</v>
      </c>
      <c r="AF17615">
        <f t="shared" si="1127"/>
        <v>5.6419936800148374E-13</v>
      </c>
      <c r="AG17615">
        <f t="shared" si="1128"/>
        <v>1.5925069661234198E-11</v>
      </c>
    </row>
    <row r="17616" spans="30:33" x14ac:dyDescent="0.2">
      <c r="AD17616">
        <f t="shared" ref="AD17616:AD17679" si="1130">AD17615+1</f>
        <v>17614</v>
      </c>
      <c r="AE17616">
        <f t="shared" si="1129"/>
        <v>9.0271898880237444E-16</v>
      </c>
      <c r="AF17616">
        <f t="shared" ref="AF17616:AF17679" si="1131">AF17615*$AF$3</f>
        <v>5.632966490126813E-13</v>
      </c>
      <c r="AG17616">
        <f t="shared" ref="AG17616:AG17679" si="1132">AD17616*AE17616</f>
        <v>1.5900492268765025E-11</v>
      </c>
    </row>
    <row r="17617" spans="30:33" x14ac:dyDescent="0.2">
      <c r="AD17617">
        <f t="shared" si="1130"/>
        <v>17615</v>
      </c>
      <c r="AE17617">
        <f t="shared" si="1129"/>
        <v>9.0127463842029056E-16</v>
      </c>
      <c r="AF17617">
        <f t="shared" si="1131"/>
        <v>5.6239537437426095E-13</v>
      </c>
      <c r="AG17617">
        <f t="shared" si="1132"/>
        <v>1.5875952755773419E-11</v>
      </c>
    </row>
    <row r="17618" spans="30:33" x14ac:dyDescent="0.2">
      <c r="AD17618">
        <f t="shared" si="1130"/>
        <v>17616</v>
      </c>
      <c r="AE17618">
        <f t="shared" si="1129"/>
        <v>8.9983259899881797E-16</v>
      </c>
      <c r="AF17618">
        <f t="shared" si="1131"/>
        <v>5.6149554177526212E-13</v>
      </c>
      <c r="AG17618">
        <f t="shared" si="1132"/>
        <v>1.5851451063963178E-11</v>
      </c>
    </row>
    <row r="17619" spans="30:33" x14ac:dyDescent="0.2">
      <c r="AD17619">
        <f t="shared" si="1130"/>
        <v>17617</v>
      </c>
      <c r="AE17619">
        <f t="shared" ref="AE17619:AE17682" si="1133">AF17618*$AE$3</f>
        <v>8.9839286684041986E-16</v>
      </c>
      <c r="AF17619">
        <f t="shared" si="1131"/>
        <v>5.6059714890842171E-13</v>
      </c>
      <c r="AG17619">
        <f t="shared" si="1132"/>
        <v>1.5826987135127676E-11</v>
      </c>
    </row>
    <row r="17620" spans="30:33" x14ac:dyDescent="0.2">
      <c r="AD17620">
        <f t="shared" si="1130"/>
        <v>17618</v>
      </c>
      <c r="AE17620">
        <f t="shared" si="1133"/>
        <v>8.9695543825347509E-16</v>
      </c>
      <c r="AF17620">
        <f t="shared" si="1131"/>
        <v>5.5970019347016823E-13</v>
      </c>
      <c r="AG17620">
        <f t="shared" si="1132"/>
        <v>1.5802560911149724E-11</v>
      </c>
    </row>
    <row r="17621" spans="30:33" x14ac:dyDescent="0.2">
      <c r="AD17621">
        <f t="shared" si="1130"/>
        <v>17619</v>
      </c>
      <c r="AE17621">
        <f t="shared" si="1133"/>
        <v>8.9552030955226952E-16</v>
      </c>
      <c r="AF17621">
        <f t="shared" si="1131"/>
        <v>5.5880467316061596E-13</v>
      </c>
      <c r="AG17621">
        <f t="shared" si="1132"/>
        <v>1.5778172334001438E-11</v>
      </c>
    </row>
    <row r="17622" spans="30:33" x14ac:dyDescent="0.2">
      <c r="AD17622">
        <f t="shared" si="1130"/>
        <v>17620</v>
      </c>
      <c r="AE17622">
        <f t="shared" si="1133"/>
        <v>8.9408747705698593E-16</v>
      </c>
      <c r="AF17622">
        <f t="shared" si="1131"/>
        <v>5.5791058568355896E-13</v>
      </c>
      <c r="AG17622">
        <f t="shared" si="1132"/>
        <v>1.5753821345744092E-11</v>
      </c>
    </row>
    <row r="17623" spans="30:33" x14ac:dyDescent="0.2">
      <c r="AD17623">
        <f t="shared" si="1130"/>
        <v>17621</v>
      </c>
      <c r="AE17623">
        <f t="shared" si="1133"/>
        <v>8.9265693709369478E-16</v>
      </c>
      <c r="AF17623">
        <f t="shared" si="1131"/>
        <v>5.5701792874646528E-13</v>
      </c>
      <c r="AG17623">
        <f t="shared" si="1132"/>
        <v>1.5729507888527994E-11</v>
      </c>
    </row>
    <row r="17624" spans="30:33" x14ac:dyDescent="0.2">
      <c r="AD17624">
        <f t="shared" si="1130"/>
        <v>17622</v>
      </c>
      <c r="AE17624">
        <f t="shared" si="1133"/>
        <v>8.912286859943449E-16</v>
      </c>
      <c r="AF17624">
        <f t="shared" si="1131"/>
        <v>5.5612670006047091E-13</v>
      </c>
      <c r="AG17624">
        <f t="shared" si="1132"/>
        <v>1.5705231904592346E-11</v>
      </c>
    </row>
    <row r="17625" spans="30:33" x14ac:dyDescent="0.2">
      <c r="AD17625">
        <f t="shared" si="1130"/>
        <v>17623</v>
      </c>
      <c r="AE17625">
        <f t="shared" si="1133"/>
        <v>8.8980272009675388E-16</v>
      </c>
      <c r="AF17625">
        <f t="shared" si="1131"/>
        <v>5.5523689734037411E-13</v>
      </c>
      <c r="AG17625">
        <f t="shared" si="1132"/>
        <v>1.5680993336265093E-11</v>
      </c>
    </row>
    <row r="17626" spans="30:33" x14ac:dyDescent="0.2">
      <c r="AD17626">
        <f t="shared" si="1130"/>
        <v>17624</v>
      </c>
      <c r="AE17626">
        <f t="shared" si="1133"/>
        <v>8.8837903574459893E-16</v>
      </c>
      <c r="AF17626">
        <f t="shared" si="1131"/>
        <v>5.5434851830462949E-13</v>
      </c>
      <c r="AG17626">
        <f t="shared" si="1132"/>
        <v>1.5656792125962812E-11</v>
      </c>
    </row>
    <row r="17627" spans="30:33" x14ac:dyDescent="0.2">
      <c r="AD17627">
        <f t="shared" si="1130"/>
        <v>17625</v>
      </c>
      <c r="AE17627">
        <f t="shared" si="1133"/>
        <v>8.869576292874076E-16</v>
      </c>
      <c r="AF17627">
        <f t="shared" si="1131"/>
        <v>5.534615606753421E-13</v>
      </c>
      <c r="AG17627">
        <f t="shared" si="1132"/>
        <v>1.5632628216190558E-11</v>
      </c>
    </row>
    <row r="17628" spans="30:33" x14ac:dyDescent="0.2">
      <c r="AD17628">
        <f t="shared" si="1130"/>
        <v>17626</v>
      </c>
      <c r="AE17628">
        <f t="shared" si="1133"/>
        <v>8.8553849708054773E-16</v>
      </c>
      <c r="AF17628">
        <f t="shared" si="1131"/>
        <v>5.5257602217826154E-13</v>
      </c>
      <c r="AG17628">
        <f t="shared" si="1132"/>
        <v>1.5608501549541733E-11</v>
      </c>
    </row>
    <row r="17629" spans="30:33" x14ac:dyDescent="0.2">
      <c r="AD17629">
        <f t="shared" si="1130"/>
        <v>17627</v>
      </c>
      <c r="AE17629">
        <f t="shared" si="1133"/>
        <v>8.8412163548521884E-16</v>
      </c>
      <c r="AF17629">
        <f t="shared" si="1131"/>
        <v>5.5169190054277632E-13</v>
      </c>
      <c r="AG17629">
        <f t="shared" si="1132"/>
        <v>1.5584412068697951E-11</v>
      </c>
    </row>
    <row r="17630" spans="30:33" x14ac:dyDescent="0.2">
      <c r="AD17630">
        <f t="shared" si="1130"/>
        <v>17628</v>
      </c>
      <c r="AE17630">
        <f t="shared" si="1133"/>
        <v>8.8270704086844252E-16</v>
      </c>
      <c r="AF17630">
        <f t="shared" si="1131"/>
        <v>5.5080919350190781E-13</v>
      </c>
      <c r="AG17630">
        <f t="shared" si="1132"/>
        <v>1.5560359716428906E-11</v>
      </c>
    </row>
    <row r="17631" spans="30:33" x14ac:dyDescent="0.2">
      <c r="AD17631">
        <f t="shared" si="1130"/>
        <v>17629</v>
      </c>
      <c r="AE17631">
        <f t="shared" si="1133"/>
        <v>8.8129470960305289E-16</v>
      </c>
      <c r="AF17631">
        <f t="shared" si="1131"/>
        <v>5.4992789879230475E-13</v>
      </c>
      <c r="AG17631">
        <f t="shared" si="1132"/>
        <v>1.553634443559222E-11</v>
      </c>
    </row>
    <row r="17632" spans="30:33" x14ac:dyDescent="0.2">
      <c r="AD17632">
        <f t="shared" si="1130"/>
        <v>17630</v>
      </c>
      <c r="AE17632">
        <f t="shared" si="1133"/>
        <v>8.7988463806768804E-16</v>
      </c>
      <c r="AF17632">
        <f t="shared" si="1131"/>
        <v>5.4904801415423706E-13</v>
      </c>
      <c r="AG17632">
        <f t="shared" si="1132"/>
        <v>1.5512366169133341E-11</v>
      </c>
    </row>
    <row r="17633" spans="30:33" x14ac:dyDescent="0.2">
      <c r="AD17633">
        <f t="shared" si="1130"/>
        <v>17631</v>
      </c>
      <c r="AE17633">
        <f t="shared" si="1133"/>
        <v>8.7847682264677971E-16</v>
      </c>
      <c r="AF17633">
        <f t="shared" si="1131"/>
        <v>5.481695373315903E-13</v>
      </c>
      <c r="AG17633">
        <f t="shared" si="1132"/>
        <v>1.5488424860085374E-11</v>
      </c>
    </row>
    <row r="17634" spans="30:33" x14ac:dyDescent="0.2">
      <c r="AD17634">
        <f t="shared" si="1130"/>
        <v>17632</v>
      </c>
      <c r="AE17634">
        <f t="shared" si="1133"/>
        <v>8.7707125973054488E-16</v>
      </c>
      <c r="AF17634">
        <f t="shared" si="1131"/>
        <v>5.4729246607185968E-13</v>
      </c>
      <c r="AG17634">
        <f t="shared" si="1132"/>
        <v>1.5464520451568969E-11</v>
      </c>
    </row>
    <row r="17635" spans="30:33" x14ac:dyDescent="0.2">
      <c r="AD17635">
        <f t="shared" si="1130"/>
        <v>17633</v>
      </c>
      <c r="AE17635">
        <f t="shared" si="1133"/>
        <v>8.7566794571497586E-16</v>
      </c>
      <c r="AF17635">
        <f t="shared" si="1131"/>
        <v>5.4641679812614468E-13</v>
      </c>
      <c r="AG17635">
        <f t="shared" si="1132"/>
        <v>1.5440652886792171E-11</v>
      </c>
    </row>
    <row r="17636" spans="30:33" x14ac:dyDescent="0.2">
      <c r="AD17636">
        <f t="shared" si="1130"/>
        <v>17634</v>
      </c>
      <c r="AE17636">
        <f t="shared" si="1133"/>
        <v>8.7426687700183185E-16</v>
      </c>
      <c r="AF17636">
        <f t="shared" si="1131"/>
        <v>5.4554253124914279E-13</v>
      </c>
      <c r="AG17636">
        <f t="shared" si="1132"/>
        <v>1.5416822109050304E-11</v>
      </c>
    </row>
    <row r="17637" spans="30:33" x14ac:dyDescent="0.2">
      <c r="AD17637">
        <f t="shared" si="1130"/>
        <v>17635</v>
      </c>
      <c r="AE17637">
        <f t="shared" si="1133"/>
        <v>8.7286804999862884E-16</v>
      </c>
      <c r="AF17637">
        <f t="shared" si="1131"/>
        <v>5.4466966319914417E-13</v>
      </c>
      <c r="AG17637">
        <f t="shared" si="1132"/>
        <v>1.5393028061725821E-11</v>
      </c>
    </row>
    <row r="17638" spans="30:33" x14ac:dyDescent="0.2">
      <c r="AD17638">
        <f t="shared" si="1130"/>
        <v>17636</v>
      </c>
      <c r="AE17638">
        <f t="shared" si="1133"/>
        <v>8.7147146111863106E-16</v>
      </c>
      <c r="AF17638">
        <f t="shared" si="1131"/>
        <v>5.4379819173802547E-13</v>
      </c>
      <c r="AG17638">
        <f t="shared" si="1132"/>
        <v>1.5369270688288176E-11</v>
      </c>
    </row>
    <row r="17639" spans="30:33" x14ac:dyDescent="0.2">
      <c r="AD17639">
        <f t="shared" si="1130"/>
        <v>17637</v>
      </c>
      <c r="AE17639">
        <f t="shared" si="1133"/>
        <v>8.7007710678084113E-16</v>
      </c>
      <c r="AF17639">
        <f t="shared" si="1131"/>
        <v>5.4292811463124459E-13</v>
      </c>
      <c r="AG17639">
        <f t="shared" si="1132"/>
        <v>1.5345549932293694E-11</v>
      </c>
    </row>
    <row r="17640" spans="30:33" x14ac:dyDescent="0.2">
      <c r="AD17640">
        <f t="shared" si="1130"/>
        <v>17638</v>
      </c>
      <c r="AE17640">
        <f t="shared" si="1133"/>
        <v>8.6868498340999172E-16</v>
      </c>
      <c r="AF17640">
        <f t="shared" si="1131"/>
        <v>5.4205942964783455E-13</v>
      </c>
      <c r="AG17640">
        <f t="shared" si="1132"/>
        <v>1.5321865737385435E-11</v>
      </c>
    </row>
    <row r="17641" spans="30:33" x14ac:dyDescent="0.2">
      <c r="AD17641">
        <f t="shared" si="1130"/>
        <v>17639</v>
      </c>
      <c r="AE17641">
        <f t="shared" si="1133"/>
        <v>8.6729508743653566E-16</v>
      </c>
      <c r="AF17641">
        <f t="shared" si="1131"/>
        <v>5.4119213456039797E-13</v>
      </c>
      <c r="AG17641">
        <f t="shared" si="1132"/>
        <v>1.5298218047293053E-11</v>
      </c>
    </row>
    <row r="17642" spans="30:33" x14ac:dyDescent="0.2">
      <c r="AD17642">
        <f t="shared" si="1130"/>
        <v>17640</v>
      </c>
      <c r="AE17642">
        <f t="shared" si="1133"/>
        <v>8.6590741529663712E-16</v>
      </c>
      <c r="AF17642">
        <f t="shared" si="1131"/>
        <v>5.4032622714510129E-13</v>
      </c>
      <c r="AG17642">
        <f t="shared" si="1132"/>
        <v>1.5274606805832679E-11</v>
      </c>
    </row>
    <row r="17643" spans="30:33" x14ac:dyDescent="0.2">
      <c r="AD17643">
        <f t="shared" si="1130"/>
        <v>17641</v>
      </c>
      <c r="AE17643">
        <f t="shared" si="1133"/>
        <v>8.6452196343216245E-16</v>
      </c>
      <c r="AF17643">
        <f t="shared" si="1131"/>
        <v>5.3946170518166906E-13</v>
      </c>
      <c r="AG17643">
        <f t="shared" si="1132"/>
        <v>1.5251031956906779E-11</v>
      </c>
    </row>
    <row r="17644" spans="30:33" x14ac:dyDescent="0.2">
      <c r="AD17644">
        <f t="shared" si="1130"/>
        <v>17642</v>
      </c>
      <c r="AE17644">
        <f t="shared" si="1133"/>
        <v>8.6313872829067084E-16</v>
      </c>
      <c r="AF17644">
        <f t="shared" si="1131"/>
        <v>5.385985664533784E-13</v>
      </c>
      <c r="AG17644">
        <f t="shared" si="1132"/>
        <v>1.5227493444504016E-11</v>
      </c>
    </row>
    <row r="17645" spans="30:33" x14ac:dyDescent="0.2">
      <c r="AD17645">
        <f t="shared" si="1130"/>
        <v>17643</v>
      </c>
      <c r="AE17645">
        <f t="shared" si="1133"/>
        <v>8.6175770632540578E-16</v>
      </c>
      <c r="AF17645">
        <f t="shared" si="1131"/>
        <v>5.3773680874705295E-13</v>
      </c>
      <c r="AG17645">
        <f t="shared" si="1132"/>
        <v>1.5203991212699135E-11</v>
      </c>
    </row>
    <row r="17646" spans="30:33" x14ac:dyDescent="0.2">
      <c r="AD17646">
        <f t="shared" si="1130"/>
        <v>17644</v>
      </c>
      <c r="AE17646">
        <f t="shared" si="1133"/>
        <v>8.6037889399528515E-16</v>
      </c>
      <c r="AF17646">
        <f t="shared" si="1131"/>
        <v>5.3687642985305763E-13</v>
      </c>
      <c r="AG17646">
        <f t="shared" si="1132"/>
        <v>1.5180525205652812E-11</v>
      </c>
    </row>
    <row r="17647" spans="30:33" x14ac:dyDescent="0.2">
      <c r="AD17647">
        <f t="shared" si="1130"/>
        <v>17645</v>
      </c>
      <c r="AE17647">
        <f t="shared" si="1133"/>
        <v>8.5900228776489263E-16</v>
      </c>
      <c r="AF17647">
        <f t="shared" si="1131"/>
        <v>5.3601742756529276E-13</v>
      </c>
      <c r="AG17647">
        <f t="shared" si="1132"/>
        <v>1.5157095367611529E-11</v>
      </c>
    </row>
    <row r="17648" spans="30:33" x14ac:dyDescent="0.2">
      <c r="AD17648">
        <f t="shared" si="1130"/>
        <v>17646</v>
      </c>
      <c r="AE17648">
        <f t="shared" si="1133"/>
        <v>8.5762788410446881E-16</v>
      </c>
      <c r="AF17648">
        <f t="shared" si="1131"/>
        <v>5.3515979968118831E-13</v>
      </c>
      <c r="AG17648">
        <f t="shared" si="1132"/>
        <v>1.5133701642907456E-11</v>
      </c>
    </row>
    <row r="17649" spans="30:33" x14ac:dyDescent="0.2">
      <c r="AD17649">
        <f t="shared" si="1130"/>
        <v>17647</v>
      </c>
      <c r="AE17649">
        <f t="shared" si="1133"/>
        <v>8.5625567948990166E-16</v>
      </c>
      <c r="AF17649">
        <f t="shared" si="1131"/>
        <v>5.3430354400169836E-13</v>
      </c>
      <c r="AG17649">
        <f t="shared" si="1132"/>
        <v>1.5110343975958294E-11</v>
      </c>
    </row>
    <row r="17650" spans="30:33" x14ac:dyDescent="0.2">
      <c r="AD17650">
        <f t="shared" si="1130"/>
        <v>17648</v>
      </c>
      <c r="AE17650">
        <f t="shared" si="1133"/>
        <v>8.548856704027178E-16</v>
      </c>
      <c r="AF17650">
        <f t="shared" si="1131"/>
        <v>5.3344865833129562E-13</v>
      </c>
      <c r="AG17650">
        <f t="shared" si="1132"/>
        <v>1.5087022311267163E-11</v>
      </c>
    </row>
    <row r="17651" spans="30:33" x14ac:dyDescent="0.2">
      <c r="AD17651">
        <f t="shared" si="1130"/>
        <v>17649</v>
      </c>
      <c r="AE17651">
        <f t="shared" si="1133"/>
        <v>8.5351785333007337E-16</v>
      </c>
      <c r="AF17651">
        <f t="shared" si="1131"/>
        <v>5.3259514047796551E-13</v>
      </c>
      <c r="AG17651">
        <f t="shared" si="1132"/>
        <v>1.5063736593422466E-11</v>
      </c>
    </row>
    <row r="17652" spans="30:33" x14ac:dyDescent="0.2">
      <c r="AD17652">
        <f t="shared" si="1130"/>
        <v>17650</v>
      </c>
      <c r="AE17652">
        <f t="shared" si="1133"/>
        <v>8.5215222476474516E-16</v>
      </c>
      <c r="AF17652">
        <f t="shared" si="1131"/>
        <v>5.3174298825320078E-13</v>
      </c>
      <c r="AG17652">
        <f t="shared" si="1132"/>
        <v>1.5040486767097751E-11</v>
      </c>
    </row>
    <row r="17653" spans="30:33" x14ac:dyDescent="0.2">
      <c r="AD17653">
        <f t="shared" si="1130"/>
        <v>17651</v>
      </c>
      <c r="AE17653">
        <f t="shared" si="1133"/>
        <v>8.5078878120512159E-16</v>
      </c>
      <c r="AF17653">
        <f t="shared" si="1131"/>
        <v>5.3089219947199566E-13</v>
      </c>
      <c r="AG17653">
        <f t="shared" si="1132"/>
        <v>1.5017272777051602E-11</v>
      </c>
    </row>
    <row r="17654" spans="30:33" x14ac:dyDescent="0.2">
      <c r="AD17654">
        <f t="shared" si="1130"/>
        <v>17652</v>
      </c>
      <c r="AE17654">
        <f t="shared" si="1133"/>
        <v>8.4942751915519341E-16</v>
      </c>
      <c r="AF17654">
        <f t="shared" si="1131"/>
        <v>5.3004277195284042E-13</v>
      </c>
      <c r="AG17654">
        <f t="shared" si="1132"/>
        <v>1.4994094568127474E-11</v>
      </c>
    </row>
    <row r="17655" spans="30:33" x14ac:dyDescent="0.2">
      <c r="AD17655">
        <f t="shared" si="1130"/>
        <v>17653</v>
      </c>
      <c r="AE17655">
        <f t="shared" si="1133"/>
        <v>8.4806843512454504E-16</v>
      </c>
      <c r="AF17655">
        <f t="shared" si="1131"/>
        <v>5.2919470351771589E-13</v>
      </c>
      <c r="AG17655">
        <f t="shared" si="1132"/>
        <v>1.4970952085253594E-11</v>
      </c>
    </row>
    <row r="17656" spans="30:33" x14ac:dyDescent="0.2">
      <c r="AD17656">
        <f t="shared" si="1130"/>
        <v>17654</v>
      </c>
      <c r="AE17656">
        <f t="shared" si="1133"/>
        <v>8.4671152562834578E-16</v>
      </c>
      <c r="AF17656">
        <f t="shared" si="1131"/>
        <v>5.2834799199208753E-13</v>
      </c>
      <c r="AG17656">
        <f t="shared" si="1132"/>
        <v>1.4947845273442818E-11</v>
      </c>
    </row>
    <row r="17657" spans="30:33" x14ac:dyDescent="0.2">
      <c r="AD17657">
        <f t="shared" si="1130"/>
        <v>17655</v>
      </c>
      <c r="AE17657">
        <f t="shared" si="1133"/>
        <v>8.4535678718734048E-16</v>
      </c>
      <c r="AF17657">
        <f t="shared" si="1131"/>
        <v>5.2750263520490018E-13</v>
      </c>
      <c r="AG17657">
        <f t="shared" si="1132"/>
        <v>1.4924774077792496E-11</v>
      </c>
    </row>
    <row r="17658" spans="30:33" x14ac:dyDescent="0.2">
      <c r="AD17658">
        <f t="shared" si="1130"/>
        <v>17656</v>
      </c>
      <c r="AE17658">
        <f t="shared" si="1133"/>
        <v>8.4400421632784069E-16</v>
      </c>
      <c r="AF17658">
        <f t="shared" si="1131"/>
        <v>5.2665863098857227E-13</v>
      </c>
      <c r="AG17658">
        <f t="shared" si="1132"/>
        <v>1.4901738443484355E-11</v>
      </c>
    </row>
    <row r="17659" spans="30:33" x14ac:dyDescent="0.2">
      <c r="AD17659">
        <f t="shared" si="1130"/>
        <v>17657</v>
      </c>
      <c r="AE17659">
        <f t="shared" si="1133"/>
        <v>8.4265380958171597E-16</v>
      </c>
      <c r="AF17659">
        <f t="shared" si="1131"/>
        <v>5.2581597717899051E-13</v>
      </c>
      <c r="AG17659">
        <f t="shared" si="1132"/>
        <v>1.4878738315784361E-11</v>
      </c>
    </row>
    <row r="17660" spans="30:33" x14ac:dyDescent="0.2">
      <c r="AD17660">
        <f t="shared" si="1130"/>
        <v>17658</v>
      </c>
      <c r="AE17660">
        <f t="shared" si="1133"/>
        <v>8.4130556348638523E-16</v>
      </c>
      <c r="AF17660">
        <f t="shared" si="1131"/>
        <v>5.249746716155041E-13</v>
      </c>
      <c r="AG17660">
        <f t="shared" si="1132"/>
        <v>1.485577364004259E-11</v>
      </c>
    </row>
    <row r="17661" spans="30:33" x14ac:dyDescent="0.2">
      <c r="AD17661">
        <f t="shared" si="1130"/>
        <v>17659</v>
      </c>
      <c r="AE17661">
        <f t="shared" si="1133"/>
        <v>8.3995947458480697E-16</v>
      </c>
      <c r="AF17661">
        <f t="shared" si="1131"/>
        <v>5.241347121409193E-13</v>
      </c>
      <c r="AG17661">
        <f t="shared" si="1132"/>
        <v>1.4832844361693107E-11</v>
      </c>
    </row>
    <row r="17662" spans="30:33" x14ac:dyDescent="0.2">
      <c r="AD17662">
        <f t="shared" si="1130"/>
        <v>17660</v>
      </c>
      <c r="AE17662">
        <f t="shared" si="1133"/>
        <v>8.3861553942547124E-16</v>
      </c>
      <c r="AF17662">
        <f t="shared" si="1131"/>
        <v>5.2329609660149379E-13</v>
      </c>
      <c r="AG17662">
        <f t="shared" si="1132"/>
        <v>1.4809950426253823E-11</v>
      </c>
    </row>
    <row r="17663" spans="30:33" x14ac:dyDescent="0.2">
      <c r="AD17663">
        <f t="shared" si="1130"/>
        <v>17661</v>
      </c>
      <c r="AE17663">
        <f t="shared" si="1133"/>
        <v>8.3727375456239047E-16</v>
      </c>
      <c r="AF17663">
        <f t="shared" si="1131"/>
        <v>5.2245882284693137E-13</v>
      </c>
      <c r="AG17663">
        <f t="shared" si="1132"/>
        <v>1.4787091779326378E-11</v>
      </c>
    </row>
    <row r="17664" spans="30:33" x14ac:dyDescent="0.2">
      <c r="AD17664">
        <f t="shared" si="1130"/>
        <v>17662</v>
      </c>
      <c r="AE17664">
        <f t="shared" si="1133"/>
        <v>8.3593411655509058E-16</v>
      </c>
      <c r="AF17664">
        <f t="shared" si="1131"/>
        <v>5.2162288873037623E-13</v>
      </c>
      <c r="AG17664">
        <f t="shared" si="1132"/>
        <v>1.4764268366596008E-11</v>
      </c>
    </row>
    <row r="17665" spans="30:33" x14ac:dyDescent="0.2">
      <c r="AD17665">
        <f t="shared" si="1130"/>
        <v>17663</v>
      </c>
      <c r="AE17665">
        <f t="shared" si="1133"/>
        <v>8.345966219686024E-16</v>
      </c>
      <c r="AF17665">
        <f t="shared" si="1131"/>
        <v>5.2078829210840764E-13</v>
      </c>
      <c r="AG17665">
        <f t="shared" si="1132"/>
        <v>1.4741480133831426E-11</v>
      </c>
    </row>
    <row r="17666" spans="30:33" x14ac:dyDescent="0.2">
      <c r="AD17666">
        <f t="shared" si="1130"/>
        <v>17664</v>
      </c>
      <c r="AE17666">
        <f t="shared" si="1133"/>
        <v>8.3326126737345263E-16</v>
      </c>
      <c r="AF17666">
        <f t="shared" si="1131"/>
        <v>5.1995503084103421E-13</v>
      </c>
      <c r="AG17666">
        <f t="shared" si="1132"/>
        <v>1.4718727026884666E-11</v>
      </c>
    </row>
    <row r="17667" spans="30:33" x14ac:dyDescent="0.2">
      <c r="AD17667">
        <f t="shared" si="1130"/>
        <v>17665</v>
      </c>
      <c r="AE17667">
        <f t="shared" si="1133"/>
        <v>8.3192804934565511E-16</v>
      </c>
      <c r="AF17667">
        <f t="shared" si="1131"/>
        <v>5.1912310279168851E-13</v>
      </c>
      <c r="AG17667">
        <f t="shared" si="1132"/>
        <v>1.4696008991690998E-11</v>
      </c>
    </row>
    <row r="17668" spans="30:33" x14ac:dyDescent="0.2">
      <c r="AD17668">
        <f t="shared" si="1130"/>
        <v>17666</v>
      </c>
      <c r="AE17668">
        <f t="shared" si="1133"/>
        <v>8.3059696446670201E-16</v>
      </c>
      <c r="AF17668">
        <f t="shared" si="1131"/>
        <v>5.1829250582722179E-13</v>
      </c>
      <c r="AG17668">
        <f t="shared" si="1132"/>
        <v>1.4673325974268757E-11</v>
      </c>
    </row>
    <row r="17669" spans="30:33" x14ac:dyDescent="0.2">
      <c r="AD17669">
        <f t="shared" si="1130"/>
        <v>17667</v>
      </c>
      <c r="AE17669">
        <f t="shared" si="1133"/>
        <v>8.2926800932355525E-16</v>
      </c>
      <c r="AF17669">
        <f t="shared" si="1131"/>
        <v>5.1746323781789822E-13</v>
      </c>
      <c r="AG17669">
        <f t="shared" si="1132"/>
        <v>1.4650677920719252E-11</v>
      </c>
    </row>
    <row r="17670" spans="30:33" x14ac:dyDescent="0.2">
      <c r="AD17670">
        <f t="shared" si="1130"/>
        <v>17668</v>
      </c>
      <c r="AE17670">
        <f t="shared" si="1133"/>
        <v>8.2794118050863758E-16</v>
      </c>
      <c r="AF17670">
        <f t="shared" si="1131"/>
        <v>5.1663529663738956E-13</v>
      </c>
      <c r="AG17670">
        <f t="shared" si="1132"/>
        <v>1.4628064777226609E-11</v>
      </c>
    </row>
    <row r="17671" spans="30:33" x14ac:dyDescent="0.2">
      <c r="AD17671">
        <f t="shared" si="1130"/>
        <v>17669</v>
      </c>
      <c r="AE17671">
        <f t="shared" si="1133"/>
        <v>8.2661647461982363E-16</v>
      </c>
      <c r="AF17671">
        <f t="shared" si="1131"/>
        <v>5.1580868016276968E-13</v>
      </c>
      <c r="AG17671">
        <f t="shared" si="1132"/>
        <v>1.4605486490057664E-11</v>
      </c>
    </row>
    <row r="17672" spans="30:33" x14ac:dyDescent="0.2">
      <c r="AD17672">
        <f t="shared" si="1130"/>
        <v>17670</v>
      </c>
      <c r="AE17672">
        <f t="shared" si="1133"/>
        <v>8.2529388826043187E-16</v>
      </c>
      <c r="AF17672">
        <f t="shared" si="1131"/>
        <v>5.1498338627450923E-13</v>
      </c>
      <c r="AG17672">
        <f t="shared" si="1132"/>
        <v>1.4582943005561832E-11</v>
      </c>
    </row>
    <row r="17673" spans="30:33" x14ac:dyDescent="0.2">
      <c r="AD17673">
        <f t="shared" si="1130"/>
        <v>17671</v>
      </c>
      <c r="AE17673">
        <f t="shared" si="1133"/>
        <v>8.2397341803921516E-16</v>
      </c>
      <c r="AF17673">
        <f t="shared" si="1131"/>
        <v>5.1415941285646998E-13</v>
      </c>
      <c r="AG17673">
        <f t="shared" si="1132"/>
        <v>1.456043427017097E-11</v>
      </c>
    </row>
    <row r="17674" spans="30:33" x14ac:dyDescent="0.2">
      <c r="AD17674">
        <f t="shared" si="1130"/>
        <v>17672</v>
      </c>
      <c r="AE17674">
        <f t="shared" si="1133"/>
        <v>8.2265506057035229E-16</v>
      </c>
      <c r="AF17674">
        <f t="shared" si="1131"/>
        <v>5.1333675779589965E-13</v>
      </c>
      <c r="AG17674">
        <f t="shared" si="1132"/>
        <v>1.4537960230399266E-11</v>
      </c>
    </row>
    <row r="17675" spans="30:33" x14ac:dyDescent="0.2">
      <c r="AD17675">
        <f t="shared" si="1130"/>
        <v>17673</v>
      </c>
      <c r="AE17675">
        <f t="shared" si="1133"/>
        <v>8.2133881247343981E-16</v>
      </c>
      <c r="AF17675">
        <f t="shared" si="1131"/>
        <v>5.1251541898342619E-13</v>
      </c>
      <c r="AG17675">
        <f t="shared" si="1132"/>
        <v>1.4515520832843102E-11</v>
      </c>
    </row>
    <row r="17676" spans="30:33" x14ac:dyDescent="0.2">
      <c r="AD17676">
        <f t="shared" si="1130"/>
        <v>17674</v>
      </c>
      <c r="AE17676">
        <f t="shared" si="1133"/>
        <v>8.2002467037348226E-16</v>
      </c>
      <c r="AF17676">
        <f t="shared" si="1131"/>
        <v>5.1169539431305271E-13</v>
      </c>
      <c r="AG17676">
        <f t="shared" si="1132"/>
        <v>1.4493116024180926E-11</v>
      </c>
    </row>
    <row r="17677" spans="30:33" x14ac:dyDescent="0.2">
      <c r="AD17677">
        <f t="shared" si="1130"/>
        <v>17675</v>
      </c>
      <c r="AE17677">
        <f t="shared" si="1133"/>
        <v>8.1871263090088474E-16</v>
      </c>
      <c r="AF17677">
        <f t="shared" si="1131"/>
        <v>5.1087668168215183E-13</v>
      </c>
      <c r="AG17677">
        <f t="shared" si="1132"/>
        <v>1.4470745751173138E-11</v>
      </c>
    </row>
    <row r="17678" spans="30:33" x14ac:dyDescent="0.2">
      <c r="AD17678">
        <f t="shared" si="1130"/>
        <v>17676</v>
      </c>
      <c r="AE17678">
        <f t="shared" si="1133"/>
        <v>8.1740269069144333E-16</v>
      </c>
      <c r="AF17678">
        <f t="shared" si="1131"/>
        <v>5.1005927899146032E-13</v>
      </c>
      <c r="AG17678">
        <f t="shared" si="1132"/>
        <v>1.4448409960661952E-11</v>
      </c>
    </row>
    <row r="17679" spans="30:33" x14ac:dyDescent="0.2">
      <c r="AD17679">
        <f t="shared" si="1130"/>
        <v>17677</v>
      </c>
      <c r="AE17679">
        <f t="shared" si="1133"/>
        <v>8.1609484638633689E-16</v>
      </c>
      <c r="AF17679">
        <f t="shared" si="1131"/>
        <v>5.0924318414507396E-13</v>
      </c>
      <c r="AG17679">
        <f t="shared" si="1132"/>
        <v>1.4426108599571278E-11</v>
      </c>
    </row>
    <row r="17680" spans="30:33" x14ac:dyDescent="0.2">
      <c r="AD17680">
        <f t="shared" ref="AD17680:AD17743" si="1134">AD17679+1</f>
        <v>17678</v>
      </c>
      <c r="AE17680">
        <f t="shared" si="1133"/>
        <v>8.147890946321187E-16</v>
      </c>
      <c r="AF17680">
        <f t="shared" ref="AF17680:AF17743" si="1135">AF17679*$AF$3</f>
        <v>5.0842839505044179E-13</v>
      </c>
      <c r="AG17680">
        <f t="shared" ref="AG17680:AG17743" si="1136">AD17680*AE17680</f>
        <v>1.4403841614906594E-11</v>
      </c>
    </row>
    <row r="17681" spans="30:33" x14ac:dyDescent="0.2">
      <c r="AD17681">
        <f t="shared" si="1134"/>
        <v>17679</v>
      </c>
      <c r="AE17681">
        <f t="shared" si="1133"/>
        <v>8.1348543208070728E-16</v>
      </c>
      <c r="AF17681">
        <f t="shared" si="1135"/>
        <v>5.0761490961836104E-13</v>
      </c>
      <c r="AG17681">
        <f t="shared" si="1136"/>
        <v>1.4381608953754824E-11</v>
      </c>
    </row>
    <row r="17682" spans="30:33" x14ac:dyDescent="0.2">
      <c r="AD17682">
        <f t="shared" si="1134"/>
        <v>17680</v>
      </c>
      <c r="AE17682">
        <f t="shared" si="1133"/>
        <v>8.1218385538937801E-16</v>
      </c>
      <c r="AF17682">
        <f t="shared" si="1135"/>
        <v>5.0680272576297161E-13</v>
      </c>
      <c r="AG17682">
        <f t="shared" si="1136"/>
        <v>1.4359410563284202E-11</v>
      </c>
    </row>
    <row r="17683" spans="30:33" x14ac:dyDescent="0.2">
      <c r="AD17683">
        <f t="shared" si="1134"/>
        <v>17681</v>
      </c>
      <c r="AE17683">
        <f t="shared" ref="AE17683:AE17746" si="1137">AF17682*$AE$3</f>
        <v>8.1088436122075493E-16</v>
      </c>
      <c r="AF17683">
        <f t="shared" si="1135"/>
        <v>5.0599184140175087E-13</v>
      </c>
      <c r="AG17683">
        <f t="shared" si="1136"/>
        <v>1.4337246390744168E-11</v>
      </c>
    </row>
    <row r="17684" spans="30:33" x14ac:dyDescent="0.2">
      <c r="AD17684">
        <f t="shared" si="1134"/>
        <v>17682</v>
      </c>
      <c r="AE17684">
        <f t="shared" si="1137"/>
        <v>8.0958694624280171E-16</v>
      </c>
      <c r="AF17684">
        <f t="shared" si="1135"/>
        <v>5.0518225445550806E-13</v>
      </c>
      <c r="AG17684">
        <f t="shared" si="1136"/>
        <v>1.4315116383465221E-11</v>
      </c>
    </row>
    <row r="17685" spans="30:33" x14ac:dyDescent="0.2">
      <c r="AD17685">
        <f t="shared" si="1134"/>
        <v>17683</v>
      </c>
      <c r="AE17685">
        <f t="shared" si="1137"/>
        <v>8.0829160712881331E-16</v>
      </c>
      <c r="AF17685">
        <f t="shared" si="1135"/>
        <v>5.0437396284837922E-13</v>
      </c>
      <c r="AG17685">
        <f t="shared" si="1136"/>
        <v>1.4293020488858806E-11</v>
      </c>
    </row>
    <row r="17686" spans="30:33" x14ac:dyDescent="0.2">
      <c r="AD17686">
        <f t="shared" si="1134"/>
        <v>17684</v>
      </c>
      <c r="AE17686">
        <f t="shared" si="1137"/>
        <v>8.0699834055740714E-16</v>
      </c>
      <c r="AF17686">
        <f t="shared" si="1135"/>
        <v>5.0356696450782181E-13</v>
      </c>
      <c r="AG17686">
        <f t="shared" si="1136"/>
        <v>1.4270958654417189E-11</v>
      </c>
    </row>
    <row r="17687" spans="30:33" x14ac:dyDescent="0.2">
      <c r="AD17687">
        <f t="shared" si="1134"/>
        <v>17685</v>
      </c>
      <c r="AE17687">
        <f t="shared" si="1137"/>
        <v>8.0570714321251529E-16</v>
      </c>
      <c r="AF17687">
        <f t="shared" si="1135"/>
        <v>5.027612573646093E-13</v>
      </c>
      <c r="AG17687">
        <f t="shared" si="1136"/>
        <v>1.4248930827713333E-11</v>
      </c>
    </row>
    <row r="17688" spans="30:33" x14ac:dyDescent="0.2">
      <c r="AD17688">
        <f t="shared" si="1134"/>
        <v>17686</v>
      </c>
      <c r="AE17688">
        <f t="shared" si="1137"/>
        <v>8.0441801178337521E-16</v>
      </c>
      <c r="AF17688">
        <f t="shared" si="1135"/>
        <v>5.0195683935282591E-13</v>
      </c>
      <c r="AG17688">
        <f t="shared" si="1136"/>
        <v>1.4226936956400773E-11</v>
      </c>
    </row>
    <row r="17689" spans="30:33" x14ac:dyDescent="0.2">
      <c r="AD17689">
        <f t="shared" si="1134"/>
        <v>17687</v>
      </c>
      <c r="AE17689">
        <f t="shared" si="1137"/>
        <v>8.0313094296452185E-16</v>
      </c>
      <c r="AF17689">
        <f t="shared" si="1135"/>
        <v>5.0115370840986133E-13</v>
      </c>
      <c r="AG17689">
        <f t="shared" si="1136"/>
        <v>1.4204976988213498E-11</v>
      </c>
    </row>
    <row r="17690" spans="30:33" x14ac:dyDescent="0.2">
      <c r="AD17690">
        <f t="shared" si="1134"/>
        <v>17688</v>
      </c>
      <c r="AE17690">
        <f t="shared" si="1137"/>
        <v>8.0184593345577849E-16</v>
      </c>
      <c r="AF17690">
        <f t="shared" si="1135"/>
        <v>5.0035186247640551E-13</v>
      </c>
      <c r="AG17690">
        <f t="shared" si="1136"/>
        <v>1.418305087096581E-11</v>
      </c>
    </row>
    <row r="17691" spans="30:33" x14ac:dyDescent="0.2">
      <c r="AD17691">
        <f t="shared" si="1134"/>
        <v>17689</v>
      </c>
      <c r="AE17691">
        <f t="shared" si="1137"/>
        <v>8.0056297996224915E-16</v>
      </c>
      <c r="AF17691">
        <f t="shared" si="1135"/>
        <v>4.9955129949644327E-13</v>
      </c>
      <c r="AG17691">
        <f t="shared" si="1136"/>
        <v>1.4161158552552225E-11</v>
      </c>
    </row>
    <row r="17692" spans="30:33" x14ac:dyDescent="0.2">
      <c r="AD17692">
        <f t="shared" si="1134"/>
        <v>17690</v>
      </c>
      <c r="AE17692">
        <f t="shared" si="1137"/>
        <v>7.992820791943096E-16</v>
      </c>
      <c r="AF17692">
        <f t="shared" si="1135"/>
        <v>4.9875201741724898E-13</v>
      </c>
      <c r="AG17692">
        <f t="shared" si="1136"/>
        <v>1.4139299980947336E-11</v>
      </c>
    </row>
    <row r="17693" spans="30:33" x14ac:dyDescent="0.2">
      <c r="AD17693">
        <f t="shared" si="1134"/>
        <v>17691</v>
      </c>
      <c r="AE17693">
        <f t="shared" si="1137"/>
        <v>7.9800322786759869E-16</v>
      </c>
      <c r="AF17693">
        <f t="shared" si="1135"/>
        <v>4.9795401418938141E-13</v>
      </c>
      <c r="AG17693">
        <f t="shared" si="1136"/>
        <v>1.4117475104205688E-11</v>
      </c>
    </row>
    <row r="17694" spans="30:33" x14ac:dyDescent="0.2">
      <c r="AD17694">
        <f t="shared" si="1134"/>
        <v>17692</v>
      </c>
      <c r="AE17694">
        <f t="shared" si="1137"/>
        <v>7.9672642270301058E-16</v>
      </c>
      <c r="AF17694">
        <f t="shared" si="1135"/>
        <v>4.9715728776667833E-13</v>
      </c>
      <c r="AG17694">
        <f t="shared" si="1136"/>
        <v>1.4095683870461663E-11</v>
      </c>
    </row>
    <row r="17695" spans="30:33" x14ac:dyDescent="0.2">
      <c r="AD17695">
        <f t="shared" si="1134"/>
        <v>17693</v>
      </c>
      <c r="AE17695">
        <f t="shared" si="1137"/>
        <v>7.9545166042668573E-16</v>
      </c>
      <c r="AF17695">
        <f t="shared" si="1135"/>
        <v>4.9636183610625163E-13</v>
      </c>
      <c r="AG17695">
        <f t="shared" si="1136"/>
        <v>1.4073926227929351E-11</v>
      </c>
    </row>
    <row r="17696" spans="30:33" x14ac:dyDescent="0.2">
      <c r="AD17696">
        <f t="shared" si="1134"/>
        <v>17694</v>
      </c>
      <c r="AE17696">
        <f t="shared" si="1137"/>
        <v>7.9417893777000294E-16</v>
      </c>
      <c r="AF17696">
        <f t="shared" si="1135"/>
        <v>4.9556765716848162E-13</v>
      </c>
      <c r="AG17696">
        <f t="shared" si="1136"/>
        <v>1.4052202124902431E-11</v>
      </c>
    </row>
    <row r="17697" spans="30:33" x14ac:dyDescent="0.2">
      <c r="AD17697">
        <f t="shared" si="1134"/>
        <v>17695</v>
      </c>
      <c r="AE17697">
        <f t="shared" si="1137"/>
        <v>7.9290825146957097E-16</v>
      </c>
      <c r="AF17697">
        <f t="shared" si="1135"/>
        <v>4.94774748917012E-13</v>
      </c>
      <c r="AG17697">
        <f t="shared" si="1136"/>
        <v>1.4030511509754059E-11</v>
      </c>
    </row>
    <row r="17698" spans="30:33" x14ac:dyDescent="0.2">
      <c r="AD17698">
        <f t="shared" si="1134"/>
        <v>17696</v>
      </c>
      <c r="AE17698">
        <f t="shared" si="1137"/>
        <v>7.9163959826721955E-16</v>
      </c>
      <c r="AF17698">
        <f t="shared" si="1135"/>
        <v>4.9398310931874481E-13</v>
      </c>
      <c r="AG17698">
        <f t="shared" si="1136"/>
        <v>1.4008854330936718E-11</v>
      </c>
    </row>
    <row r="17699" spans="30:33" x14ac:dyDescent="0.2">
      <c r="AD17699">
        <f t="shared" si="1134"/>
        <v>17697</v>
      </c>
      <c r="AE17699">
        <f t="shared" si="1137"/>
        <v>7.9037297490999207E-16</v>
      </c>
      <c r="AF17699">
        <f t="shared" si="1135"/>
        <v>4.9319273634383476E-13</v>
      </c>
      <c r="AG17699">
        <f t="shared" si="1136"/>
        <v>1.3987230536982129E-11</v>
      </c>
    </row>
    <row r="17700" spans="30:33" x14ac:dyDescent="0.2">
      <c r="AD17700">
        <f t="shared" si="1134"/>
        <v>17698</v>
      </c>
      <c r="AE17700">
        <f t="shared" si="1137"/>
        <v>7.8910837815013598E-16</v>
      </c>
      <c r="AF17700">
        <f t="shared" si="1135"/>
        <v>4.9240362796568461E-13</v>
      </c>
      <c r="AG17700">
        <f t="shared" si="1136"/>
        <v>1.3965640076501107E-11</v>
      </c>
    </row>
    <row r="17701" spans="30:33" x14ac:dyDescent="0.2">
      <c r="AD17701">
        <f t="shared" si="1134"/>
        <v>17699</v>
      </c>
      <c r="AE17701">
        <f t="shared" si="1137"/>
        <v>7.8784580474509571E-16</v>
      </c>
      <c r="AF17701">
        <f t="shared" si="1135"/>
        <v>4.9161578216093948E-13</v>
      </c>
      <c r="AG17701">
        <f t="shared" si="1136"/>
        <v>1.3944082898183449E-11</v>
      </c>
    </row>
    <row r="17702" spans="30:33" x14ac:dyDescent="0.2">
      <c r="AD17702">
        <f t="shared" si="1134"/>
        <v>17700</v>
      </c>
      <c r="AE17702">
        <f t="shared" si="1137"/>
        <v>7.8658525145750355E-16</v>
      </c>
      <c r="AF17702">
        <f t="shared" si="1135"/>
        <v>4.9082919690948196E-13</v>
      </c>
      <c r="AG17702">
        <f t="shared" si="1136"/>
        <v>1.3922558950797813E-11</v>
      </c>
    </row>
    <row r="17703" spans="30:33" x14ac:dyDescent="0.2">
      <c r="AD17703">
        <f t="shared" si="1134"/>
        <v>17701</v>
      </c>
      <c r="AE17703">
        <f t="shared" si="1137"/>
        <v>7.8532671505517153E-16</v>
      </c>
      <c r="AF17703">
        <f t="shared" si="1135"/>
        <v>4.900438701944268E-13</v>
      </c>
      <c r="AG17703">
        <f t="shared" si="1136"/>
        <v>1.3901068183191591E-11</v>
      </c>
    </row>
    <row r="17704" spans="30:33" x14ac:dyDescent="0.2">
      <c r="AD17704">
        <f t="shared" si="1134"/>
        <v>17702</v>
      </c>
      <c r="AE17704">
        <f t="shared" si="1137"/>
        <v>7.840701923110832E-16</v>
      </c>
      <c r="AF17704">
        <f t="shared" si="1135"/>
        <v>4.8925980000211567E-13</v>
      </c>
      <c r="AG17704">
        <f t="shared" si="1136"/>
        <v>1.3879610544290794E-11</v>
      </c>
    </row>
    <row r="17705" spans="30:33" x14ac:dyDescent="0.2">
      <c r="AD17705">
        <f t="shared" si="1134"/>
        <v>17703</v>
      </c>
      <c r="AE17705">
        <f t="shared" si="1137"/>
        <v>7.8281568000338545E-16</v>
      </c>
      <c r="AF17705">
        <f t="shared" si="1135"/>
        <v>4.8847698432211227E-13</v>
      </c>
      <c r="AG17705">
        <f t="shared" si="1136"/>
        <v>1.3858185983099932E-11</v>
      </c>
    </row>
    <row r="17706" spans="30:33" x14ac:dyDescent="0.2">
      <c r="AD17706">
        <f t="shared" si="1134"/>
        <v>17704</v>
      </c>
      <c r="AE17706">
        <f t="shared" si="1137"/>
        <v>7.8156317491538002E-16</v>
      </c>
      <c r="AF17706">
        <f t="shared" si="1135"/>
        <v>4.8769542114719689E-13</v>
      </c>
      <c r="AG17706">
        <f t="shared" si="1136"/>
        <v>1.3836794448701887E-11</v>
      </c>
    </row>
    <row r="17707" spans="30:33" x14ac:dyDescent="0.2">
      <c r="AD17707">
        <f t="shared" si="1134"/>
        <v>17705</v>
      </c>
      <c r="AE17707">
        <f t="shared" si="1137"/>
        <v>7.8031267383551535E-16</v>
      </c>
      <c r="AF17707">
        <f t="shared" si="1135"/>
        <v>4.8691510847336133E-13</v>
      </c>
      <c r="AG17707">
        <f t="shared" si="1136"/>
        <v>1.3815435890257799E-11</v>
      </c>
    </row>
    <row r="17708" spans="30:33" x14ac:dyDescent="0.2">
      <c r="AD17708">
        <f t="shared" si="1134"/>
        <v>17706</v>
      </c>
      <c r="AE17708">
        <f t="shared" si="1137"/>
        <v>7.7906417355737853E-16</v>
      </c>
      <c r="AF17708">
        <f t="shared" si="1135"/>
        <v>4.8613604429980392E-13</v>
      </c>
      <c r="AG17708">
        <f t="shared" si="1136"/>
        <v>1.3794110257006945E-11</v>
      </c>
    </row>
    <row r="17709" spans="30:33" x14ac:dyDescent="0.2">
      <c r="AD17709">
        <f t="shared" si="1134"/>
        <v>17707</v>
      </c>
      <c r="AE17709">
        <f t="shared" si="1137"/>
        <v>7.7781767087968661E-16</v>
      </c>
      <c r="AF17709">
        <f t="shared" si="1135"/>
        <v>4.8535822662892416E-13</v>
      </c>
      <c r="AG17709">
        <f t="shared" si="1136"/>
        <v>1.3772817498266612E-11</v>
      </c>
    </row>
    <row r="17710" spans="30:33" x14ac:dyDescent="0.2">
      <c r="AD17710">
        <f t="shared" si="1134"/>
        <v>17708</v>
      </c>
      <c r="AE17710">
        <f t="shared" si="1137"/>
        <v>7.7657316260627903E-16</v>
      </c>
      <c r="AF17710">
        <f t="shared" si="1135"/>
        <v>4.8458165346631781E-13</v>
      </c>
      <c r="AG17710">
        <f t="shared" si="1136"/>
        <v>1.3751557563431988E-11</v>
      </c>
    </row>
    <row r="17711" spans="30:33" x14ac:dyDescent="0.2">
      <c r="AD17711">
        <f t="shared" si="1134"/>
        <v>17709</v>
      </c>
      <c r="AE17711">
        <f t="shared" si="1137"/>
        <v>7.7533064554610888E-16</v>
      </c>
      <c r="AF17711">
        <f t="shared" si="1135"/>
        <v>4.8380632282077171E-13</v>
      </c>
      <c r="AG17711">
        <f t="shared" si="1136"/>
        <v>1.3730330401976042E-11</v>
      </c>
    </row>
    <row r="17712" spans="30:33" x14ac:dyDescent="0.2">
      <c r="AD17712">
        <f t="shared" si="1134"/>
        <v>17710</v>
      </c>
      <c r="AE17712">
        <f t="shared" si="1137"/>
        <v>7.7409011651323509E-16</v>
      </c>
      <c r="AF17712">
        <f t="shared" si="1135"/>
        <v>4.8303223270425843E-13</v>
      </c>
      <c r="AG17712">
        <f t="shared" si="1136"/>
        <v>1.3709135963449394E-11</v>
      </c>
    </row>
    <row r="17713" spans="30:33" x14ac:dyDescent="0.2">
      <c r="AD17713">
        <f t="shared" si="1134"/>
        <v>17711</v>
      </c>
      <c r="AE17713">
        <f t="shared" si="1137"/>
        <v>7.7285157232681381E-16</v>
      </c>
      <c r="AF17713">
        <f t="shared" si="1135"/>
        <v>4.8225938113193163E-13</v>
      </c>
      <c r="AG17713">
        <f t="shared" si="1136"/>
        <v>1.36879741974802E-11</v>
      </c>
    </row>
    <row r="17714" spans="30:33" x14ac:dyDescent="0.2">
      <c r="AD17714">
        <f t="shared" si="1134"/>
        <v>17712</v>
      </c>
      <c r="AE17714">
        <f t="shared" si="1137"/>
        <v>7.71615009811091E-16</v>
      </c>
      <c r="AF17714">
        <f t="shared" si="1135"/>
        <v>4.8148776612212053E-13</v>
      </c>
      <c r="AG17714">
        <f t="shared" si="1136"/>
        <v>1.3666845053774043E-11</v>
      </c>
    </row>
    <row r="17715" spans="30:33" x14ac:dyDescent="0.2">
      <c r="AD17715">
        <f t="shared" si="1134"/>
        <v>17713</v>
      </c>
      <c r="AE17715">
        <f t="shared" si="1137"/>
        <v>7.703804257953932E-16</v>
      </c>
      <c r="AF17715">
        <f t="shared" si="1135"/>
        <v>4.807173856963251E-13</v>
      </c>
      <c r="AG17715">
        <f t="shared" si="1136"/>
        <v>1.36457484821138E-11</v>
      </c>
    </row>
    <row r="17716" spans="30:33" x14ac:dyDescent="0.2">
      <c r="AD17716">
        <f t="shared" si="1134"/>
        <v>17714</v>
      </c>
      <c r="AE17716">
        <f t="shared" si="1137"/>
        <v>7.6914781711412049E-16</v>
      </c>
      <c r="AF17716">
        <f t="shared" si="1135"/>
        <v>4.79948237879211E-13</v>
      </c>
      <c r="AG17716">
        <f t="shared" si="1136"/>
        <v>1.362468443235953E-11</v>
      </c>
    </row>
    <row r="17717" spans="30:33" x14ac:dyDescent="0.2">
      <c r="AD17717">
        <f t="shared" si="1134"/>
        <v>17715</v>
      </c>
      <c r="AE17717">
        <f t="shared" si="1137"/>
        <v>7.6791718060673795E-16</v>
      </c>
      <c r="AF17717">
        <f t="shared" si="1135"/>
        <v>4.7918032069860424E-13</v>
      </c>
      <c r="AG17717">
        <f t="shared" si="1136"/>
        <v>1.3603652854448363E-11</v>
      </c>
    </row>
    <row r="17718" spans="30:33" x14ac:dyDescent="0.2">
      <c r="AD17718">
        <f t="shared" si="1134"/>
        <v>17716</v>
      </c>
      <c r="AE17718">
        <f t="shared" si="1137"/>
        <v>7.6668851311776714E-16</v>
      </c>
      <c r="AF17718">
        <f t="shared" si="1135"/>
        <v>4.784136321854865E-13</v>
      </c>
      <c r="AG17718">
        <f t="shared" si="1136"/>
        <v>1.3582653698394363E-11</v>
      </c>
    </row>
    <row r="17719" spans="30:33" x14ac:dyDescent="0.2">
      <c r="AD17719">
        <f t="shared" si="1134"/>
        <v>17717</v>
      </c>
      <c r="AE17719">
        <f t="shared" si="1137"/>
        <v>7.6546181149677875E-16</v>
      </c>
      <c r="AF17719">
        <f t="shared" si="1135"/>
        <v>4.7764817037398974E-13</v>
      </c>
      <c r="AG17719">
        <f t="shared" si="1136"/>
        <v>1.3561686914288429E-11</v>
      </c>
    </row>
    <row r="17720" spans="30:33" x14ac:dyDescent="0.2">
      <c r="AD17720">
        <f t="shared" si="1134"/>
        <v>17718</v>
      </c>
      <c r="AE17720">
        <f t="shared" si="1137"/>
        <v>7.6423707259838398E-16</v>
      </c>
      <c r="AF17720">
        <f t="shared" si="1135"/>
        <v>4.7688393330139129E-13</v>
      </c>
      <c r="AG17720">
        <f t="shared" si="1136"/>
        <v>1.3540752452298167E-11</v>
      </c>
    </row>
    <row r="17721" spans="30:33" x14ac:dyDescent="0.2">
      <c r="AD17721">
        <f t="shared" si="1134"/>
        <v>17719</v>
      </c>
      <c r="AE17721">
        <f t="shared" si="1137"/>
        <v>7.6301429328222645E-16</v>
      </c>
      <c r="AF17721">
        <f t="shared" si="1135"/>
        <v>4.7612091900810905E-13</v>
      </c>
      <c r="AG17721">
        <f t="shared" si="1136"/>
        <v>1.351985026266777E-11</v>
      </c>
    </row>
    <row r="17722" spans="30:33" x14ac:dyDescent="0.2">
      <c r="AD17722">
        <f t="shared" si="1134"/>
        <v>17720</v>
      </c>
      <c r="AE17722">
        <f t="shared" si="1137"/>
        <v>7.6179347041297486E-16</v>
      </c>
      <c r="AF17722">
        <f t="shared" si="1135"/>
        <v>4.7535912553769608E-13</v>
      </c>
      <c r="AG17722">
        <f t="shared" si="1136"/>
        <v>1.3498980295717915E-11</v>
      </c>
    </row>
    <row r="17723" spans="30:33" x14ac:dyDescent="0.2">
      <c r="AD17723">
        <f t="shared" si="1134"/>
        <v>17721</v>
      </c>
      <c r="AE17723">
        <f t="shared" si="1137"/>
        <v>7.6057460086031406E-16</v>
      </c>
      <c r="AF17723">
        <f t="shared" si="1135"/>
        <v>4.7459855093683575E-13</v>
      </c>
      <c r="AG17723">
        <f t="shared" si="1136"/>
        <v>1.3478142501845626E-11</v>
      </c>
    </row>
    <row r="17724" spans="30:33" x14ac:dyDescent="0.2">
      <c r="AD17724">
        <f t="shared" si="1134"/>
        <v>17722</v>
      </c>
      <c r="AE17724">
        <f t="shared" si="1137"/>
        <v>7.5935768149893758E-16</v>
      </c>
      <c r="AF17724">
        <f t="shared" si="1135"/>
        <v>4.7383919325533677E-13</v>
      </c>
      <c r="AG17724">
        <f t="shared" si="1136"/>
        <v>1.3457336831524172E-11</v>
      </c>
    </row>
    <row r="17725" spans="30:33" x14ac:dyDescent="0.2">
      <c r="AD17725">
        <f t="shared" si="1134"/>
        <v>17723</v>
      </c>
      <c r="AE17725">
        <f t="shared" si="1137"/>
        <v>7.5814270920853914E-16</v>
      </c>
      <c r="AF17725">
        <f t="shared" si="1135"/>
        <v>4.7308105054612817E-13</v>
      </c>
      <c r="AG17725">
        <f t="shared" si="1136"/>
        <v>1.3436563235302939E-11</v>
      </c>
    </row>
    <row r="17726" spans="30:33" x14ac:dyDescent="0.2">
      <c r="AD17726">
        <f t="shared" si="1134"/>
        <v>17724</v>
      </c>
      <c r="AE17726">
        <f t="shared" si="1137"/>
        <v>7.5692968087380536E-16</v>
      </c>
      <c r="AF17726">
        <f t="shared" si="1135"/>
        <v>4.7232412086525431E-13</v>
      </c>
      <c r="AG17726">
        <f t="shared" si="1136"/>
        <v>1.3415821663807327E-11</v>
      </c>
    </row>
    <row r="17727" spans="30:33" x14ac:dyDescent="0.2">
      <c r="AD17727">
        <f t="shared" si="1134"/>
        <v>17725</v>
      </c>
      <c r="AE17727">
        <f t="shared" si="1137"/>
        <v>7.5571859338440728E-16</v>
      </c>
      <c r="AF17727">
        <f t="shared" si="1135"/>
        <v>4.7156840227186989E-13</v>
      </c>
      <c r="AG17727">
        <f t="shared" si="1136"/>
        <v>1.3395112067738619E-11</v>
      </c>
    </row>
    <row r="17728" spans="30:33" x14ac:dyDescent="0.2">
      <c r="AD17728">
        <f t="shared" si="1134"/>
        <v>17726</v>
      </c>
      <c r="AE17728">
        <f t="shared" si="1137"/>
        <v>7.5450944363499217E-16</v>
      </c>
      <c r="AF17728">
        <f t="shared" si="1135"/>
        <v>4.7081389282823486E-13</v>
      </c>
      <c r="AG17728">
        <f t="shared" si="1136"/>
        <v>1.3374434397873872E-11</v>
      </c>
    </row>
    <row r="17729" spans="30:33" x14ac:dyDescent="0.2">
      <c r="AD17729">
        <f t="shared" si="1134"/>
        <v>17727</v>
      </c>
      <c r="AE17729">
        <f t="shared" si="1137"/>
        <v>7.5330222852517615E-16</v>
      </c>
      <c r="AF17729">
        <f t="shared" si="1135"/>
        <v>4.7006059059970966E-13</v>
      </c>
      <c r="AG17729">
        <f t="shared" si="1136"/>
        <v>1.3353788605065797E-11</v>
      </c>
    </row>
    <row r="17730" spans="30:33" x14ac:dyDescent="0.2">
      <c r="AD17730">
        <f t="shared" si="1134"/>
        <v>17728</v>
      </c>
      <c r="AE17730">
        <f t="shared" si="1137"/>
        <v>7.5209694495953577E-16</v>
      </c>
      <c r="AF17730">
        <f t="shared" si="1135"/>
        <v>4.6930849365475012E-13</v>
      </c>
      <c r="AG17730">
        <f t="shared" si="1136"/>
        <v>1.333317464024265E-11</v>
      </c>
    </row>
    <row r="17731" spans="30:33" x14ac:dyDescent="0.2">
      <c r="AD17731">
        <f t="shared" si="1134"/>
        <v>17729</v>
      </c>
      <c r="AE17731">
        <f t="shared" si="1137"/>
        <v>7.5089358984760056E-16</v>
      </c>
      <c r="AF17731">
        <f t="shared" si="1135"/>
        <v>4.6855760006490248E-13</v>
      </c>
      <c r="AG17731">
        <f t="shared" si="1136"/>
        <v>1.3312592454408111E-11</v>
      </c>
    </row>
    <row r="17732" spans="30:33" x14ac:dyDescent="0.2">
      <c r="AD17732">
        <f t="shared" si="1134"/>
        <v>17730</v>
      </c>
      <c r="AE17732">
        <f t="shared" si="1137"/>
        <v>7.4969216010384433E-16</v>
      </c>
      <c r="AF17732">
        <f t="shared" si="1135"/>
        <v>4.6780790790479865E-13</v>
      </c>
      <c r="AG17732">
        <f t="shared" si="1136"/>
        <v>1.329204199864116E-11</v>
      </c>
    </row>
    <row r="17733" spans="30:33" x14ac:dyDescent="0.2">
      <c r="AD17733">
        <f t="shared" si="1134"/>
        <v>17731</v>
      </c>
      <c r="AE17733">
        <f t="shared" si="1137"/>
        <v>7.4849265264767819E-16</v>
      </c>
      <c r="AF17733">
        <f t="shared" si="1135"/>
        <v>4.6705941525215096E-13</v>
      </c>
      <c r="AG17733">
        <f t="shared" si="1136"/>
        <v>1.3271523224095981E-11</v>
      </c>
    </row>
    <row r="17734" spans="30:33" x14ac:dyDescent="0.2">
      <c r="AD17734">
        <f t="shared" si="1134"/>
        <v>17732</v>
      </c>
      <c r="AE17734">
        <f t="shared" si="1137"/>
        <v>7.4729506440344192E-16</v>
      </c>
      <c r="AF17734">
        <f t="shared" si="1135"/>
        <v>4.6631212018774751E-13</v>
      </c>
      <c r="AG17734">
        <f t="shared" si="1136"/>
        <v>1.3251036082001832E-11</v>
      </c>
    </row>
    <row r="17735" spans="30:33" x14ac:dyDescent="0.2">
      <c r="AD17735">
        <f t="shared" si="1134"/>
        <v>17733</v>
      </c>
      <c r="AE17735">
        <f t="shared" si="1137"/>
        <v>7.4609939230039635E-16</v>
      </c>
      <c r="AF17735">
        <f t="shared" si="1135"/>
        <v>4.6556602079544714E-13</v>
      </c>
      <c r="AG17735">
        <f t="shared" si="1136"/>
        <v>1.3230580523662928E-11</v>
      </c>
    </row>
    <row r="17736" spans="30:33" x14ac:dyDescent="0.2">
      <c r="AD17736">
        <f t="shared" si="1134"/>
        <v>17734</v>
      </c>
      <c r="AE17736">
        <f t="shared" si="1137"/>
        <v>7.4490563327271579E-16</v>
      </c>
      <c r="AF17736">
        <f t="shared" si="1135"/>
        <v>4.6482111516217444E-13</v>
      </c>
      <c r="AG17736">
        <f t="shared" si="1136"/>
        <v>1.3210156500458342E-11</v>
      </c>
    </row>
    <row r="17737" spans="30:33" x14ac:dyDescent="0.2">
      <c r="AD17737">
        <f t="shared" si="1134"/>
        <v>17735</v>
      </c>
      <c r="AE17737">
        <f t="shared" si="1137"/>
        <v>7.4371378425947942E-16</v>
      </c>
      <c r="AF17737">
        <f t="shared" si="1135"/>
        <v>4.6407740137791497E-13</v>
      </c>
      <c r="AG17737">
        <f t="shared" si="1136"/>
        <v>1.3189763963841867E-11</v>
      </c>
    </row>
    <row r="17738" spans="30:33" x14ac:dyDescent="0.2">
      <c r="AD17738">
        <f t="shared" si="1134"/>
        <v>17736</v>
      </c>
      <c r="AE17738">
        <f t="shared" si="1137"/>
        <v>7.4252384220466426E-16</v>
      </c>
      <c r="AF17738">
        <f t="shared" si="1135"/>
        <v>4.6333487753571025E-13</v>
      </c>
      <c r="AG17738">
        <f t="shared" si="1136"/>
        <v>1.3169402865341925E-11</v>
      </c>
    </row>
    <row r="17739" spans="30:33" x14ac:dyDescent="0.2">
      <c r="AD17739">
        <f t="shared" si="1134"/>
        <v>17737</v>
      </c>
      <c r="AE17739">
        <f t="shared" si="1137"/>
        <v>7.4133580405713668E-16</v>
      </c>
      <c r="AF17739">
        <f t="shared" si="1135"/>
        <v>4.6259354173165313E-13</v>
      </c>
      <c r="AG17739">
        <f t="shared" si="1136"/>
        <v>1.3149073156561433E-11</v>
      </c>
    </row>
    <row r="17740" spans="30:33" x14ac:dyDescent="0.2">
      <c r="AD17740">
        <f t="shared" si="1134"/>
        <v>17738</v>
      </c>
      <c r="AE17740">
        <f t="shared" si="1137"/>
        <v>7.4014966677064531E-16</v>
      </c>
      <c r="AF17740">
        <f t="shared" si="1135"/>
        <v>4.6185339206488248E-13</v>
      </c>
      <c r="AG17740">
        <f t="shared" si="1136"/>
        <v>1.3128774789177706E-11</v>
      </c>
    </row>
    <row r="17741" spans="30:33" x14ac:dyDescent="0.2">
      <c r="AD17741">
        <f t="shared" si="1134"/>
        <v>17739</v>
      </c>
      <c r="AE17741">
        <f t="shared" si="1137"/>
        <v>7.3896542730381226E-16</v>
      </c>
      <c r="AF17741">
        <f t="shared" si="1135"/>
        <v>4.6111442663757868E-13</v>
      </c>
      <c r="AG17741">
        <f t="shared" si="1136"/>
        <v>1.3108507714942325E-11</v>
      </c>
    </row>
    <row r="17742" spans="30:33" x14ac:dyDescent="0.2">
      <c r="AD17742">
        <f t="shared" si="1134"/>
        <v>17740</v>
      </c>
      <c r="AE17742">
        <f t="shared" si="1137"/>
        <v>7.3778308262012623E-16</v>
      </c>
      <c r="AF17742">
        <f t="shared" si="1135"/>
        <v>4.6037664355495853E-13</v>
      </c>
      <c r="AG17742">
        <f t="shared" si="1136"/>
        <v>1.3088271885681039E-11</v>
      </c>
    </row>
    <row r="17743" spans="30:33" x14ac:dyDescent="0.2">
      <c r="AD17743">
        <f t="shared" si="1134"/>
        <v>17741</v>
      </c>
      <c r="AE17743">
        <f t="shared" si="1137"/>
        <v>7.3660262968793402E-16</v>
      </c>
      <c r="AF17743">
        <f t="shared" si="1135"/>
        <v>4.5964004092527057E-13</v>
      </c>
      <c r="AG17743">
        <f t="shared" si="1136"/>
        <v>1.3068067253293638E-11</v>
      </c>
    </row>
    <row r="17744" spans="30:33" x14ac:dyDescent="0.2">
      <c r="AD17744">
        <f t="shared" ref="AD17744:AD17807" si="1138">AD17743+1</f>
        <v>17742</v>
      </c>
      <c r="AE17744">
        <f t="shared" si="1137"/>
        <v>7.3542406548043324E-16</v>
      </c>
      <c r="AF17744">
        <f t="shared" ref="AF17744:AF17807" si="1139">AF17743*$AF$3</f>
        <v>4.5890461685979015E-13</v>
      </c>
      <c r="AG17744">
        <f t="shared" ref="AG17744:AG17807" si="1140">AD17744*AE17744</f>
        <v>1.3047893769753847E-11</v>
      </c>
    </row>
    <row r="17745" spans="30:33" x14ac:dyDescent="0.2">
      <c r="AD17745">
        <f t="shared" si="1138"/>
        <v>17743</v>
      </c>
      <c r="AE17745">
        <f t="shared" si="1137"/>
        <v>7.3424738697566459E-16</v>
      </c>
      <c r="AF17745">
        <f t="shared" si="1139"/>
        <v>4.5817036947281446E-13</v>
      </c>
      <c r="AG17745">
        <f t="shared" si="1140"/>
        <v>1.3027751387109217E-11</v>
      </c>
    </row>
    <row r="17746" spans="30:33" x14ac:dyDescent="0.2">
      <c r="AD17746">
        <f t="shared" si="1138"/>
        <v>17744</v>
      </c>
      <c r="AE17746">
        <f t="shared" si="1137"/>
        <v>7.3307259115650344E-16</v>
      </c>
      <c r="AF17746">
        <f t="shared" si="1139"/>
        <v>4.5743729688165791E-13</v>
      </c>
      <c r="AG17746">
        <f t="shared" si="1140"/>
        <v>1.3007640057480997E-11</v>
      </c>
    </row>
    <row r="17747" spans="30:33" x14ac:dyDescent="0.2">
      <c r="AD17747">
        <f t="shared" si="1138"/>
        <v>17745</v>
      </c>
      <c r="AE17747">
        <f t="shared" ref="AE17747:AE17810" si="1141">AF17746*$AE$3</f>
        <v>7.3189967501065296E-16</v>
      </c>
      <c r="AF17747">
        <f t="shared" si="1139"/>
        <v>4.5670539720664727E-13</v>
      </c>
      <c r="AG17747">
        <f t="shared" si="1140"/>
        <v>1.2987559733064036E-11</v>
      </c>
    </row>
    <row r="17748" spans="30:33" x14ac:dyDescent="0.2">
      <c r="AD17748">
        <f t="shared" si="1138"/>
        <v>17746</v>
      </c>
      <c r="AE17748">
        <f t="shared" si="1141"/>
        <v>7.3072863553063596E-16</v>
      </c>
      <c r="AF17748">
        <f t="shared" si="1139"/>
        <v>4.5597466857111663E-13</v>
      </c>
      <c r="AG17748">
        <f t="shared" si="1140"/>
        <v>1.2967510366126665E-11</v>
      </c>
    </row>
    <row r="17749" spans="30:33" x14ac:dyDescent="0.2">
      <c r="AD17749">
        <f t="shared" si="1138"/>
        <v>17747</v>
      </c>
      <c r="AE17749">
        <f t="shared" si="1141"/>
        <v>7.2955946971378693E-16</v>
      </c>
      <c r="AF17749">
        <f t="shared" si="1139"/>
        <v>4.5524510910140285E-13</v>
      </c>
      <c r="AG17749">
        <f t="shared" si="1140"/>
        <v>1.2947491909010576E-11</v>
      </c>
    </row>
    <row r="17750" spans="30:33" x14ac:dyDescent="0.2">
      <c r="AD17750">
        <f t="shared" si="1138"/>
        <v>17748</v>
      </c>
      <c r="AE17750">
        <f t="shared" si="1141"/>
        <v>7.283921745622449E-16</v>
      </c>
      <c r="AF17750">
        <f t="shared" si="1139"/>
        <v>4.5451671692684061E-13</v>
      </c>
      <c r="AG17750">
        <f t="shared" si="1140"/>
        <v>1.2927504314130723E-11</v>
      </c>
    </row>
    <row r="17751" spans="30:33" x14ac:dyDescent="0.2">
      <c r="AD17751">
        <f t="shared" si="1138"/>
        <v>17749</v>
      </c>
      <c r="AE17751">
        <f t="shared" si="1141"/>
        <v>7.2722674708294529E-16</v>
      </c>
      <c r="AF17751">
        <f t="shared" si="1139"/>
        <v>4.5378949017975765E-13</v>
      </c>
      <c r="AG17751">
        <f t="shared" si="1140"/>
        <v>1.2907547533975196E-11</v>
      </c>
    </row>
    <row r="17752" spans="30:33" x14ac:dyDescent="0.2">
      <c r="AD17752">
        <f t="shared" si="1138"/>
        <v>17750</v>
      </c>
      <c r="AE17752">
        <f t="shared" si="1141"/>
        <v>7.2606318428761258E-16</v>
      </c>
      <c r="AF17752">
        <f t="shared" si="1139"/>
        <v>4.5306342699547003E-13</v>
      </c>
      <c r="AG17752">
        <f t="shared" si="1140"/>
        <v>1.2887621521105123E-11</v>
      </c>
    </row>
    <row r="17753" spans="30:33" x14ac:dyDescent="0.2">
      <c r="AD17753">
        <f t="shared" si="1138"/>
        <v>17751</v>
      </c>
      <c r="AE17753">
        <f t="shared" si="1141"/>
        <v>7.2490148319275234E-16</v>
      </c>
      <c r="AF17753">
        <f t="shared" si="1139"/>
        <v>4.5233852551227726E-13</v>
      </c>
      <c r="AG17753">
        <f t="shared" si="1140"/>
        <v>1.2867726228154547E-11</v>
      </c>
    </row>
    <row r="17754" spans="30:33" x14ac:dyDescent="0.2">
      <c r="AD17754">
        <f t="shared" si="1138"/>
        <v>17752</v>
      </c>
      <c r="AE17754">
        <f t="shared" si="1141"/>
        <v>7.2374164081964394E-16</v>
      </c>
      <c r="AF17754">
        <f t="shared" si="1139"/>
        <v>4.5161478387145761E-13</v>
      </c>
      <c r="AG17754">
        <f t="shared" si="1140"/>
        <v>1.2847861607830319E-11</v>
      </c>
    </row>
    <row r="17755" spans="30:33" x14ac:dyDescent="0.2">
      <c r="AD17755">
        <f t="shared" si="1138"/>
        <v>17753</v>
      </c>
      <c r="AE17755">
        <f t="shared" si="1141"/>
        <v>7.2258365419433254E-16</v>
      </c>
      <c r="AF17755">
        <f t="shared" si="1139"/>
        <v>4.5089220021726327E-13</v>
      </c>
      <c r="AG17755">
        <f t="shared" si="1140"/>
        <v>1.2828027612911985E-11</v>
      </c>
    </row>
    <row r="17756" spans="30:33" x14ac:dyDescent="0.2">
      <c r="AD17756">
        <f t="shared" si="1138"/>
        <v>17754</v>
      </c>
      <c r="AE17756">
        <f t="shared" si="1141"/>
        <v>7.2142752034762154E-16</v>
      </c>
      <c r="AF17756">
        <f t="shared" si="1139"/>
        <v>4.5017077269691565E-13</v>
      </c>
      <c r="AG17756">
        <f t="shared" si="1140"/>
        <v>1.2808224196251673E-11</v>
      </c>
    </row>
    <row r="17757" spans="30:33" x14ac:dyDescent="0.2">
      <c r="AD17757">
        <f t="shared" si="1138"/>
        <v>17755</v>
      </c>
      <c r="AE17757">
        <f t="shared" si="1141"/>
        <v>7.2027323631506532E-16</v>
      </c>
      <c r="AF17757">
        <f t="shared" si="1139"/>
        <v>4.4945049946060055E-13</v>
      </c>
      <c r="AG17757">
        <f t="shared" si="1140"/>
        <v>1.2788451310773985E-11</v>
      </c>
    </row>
    <row r="17758" spans="30:33" x14ac:dyDescent="0.2">
      <c r="AD17758">
        <f t="shared" si="1138"/>
        <v>17756</v>
      </c>
      <c r="AE17758">
        <f t="shared" si="1141"/>
        <v>7.1912079913696121E-16</v>
      </c>
      <c r="AF17758">
        <f t="shared" si="1139"/>
        <v>4.4873137866146357E-13</v>
      </c>
      <c r="AG17758">
        <f t="shared" si="1140"/>
        <v>1.2768708909475883E-11</v>
      </c>
    </row>
    <row r="17759" spans="30:33" x14ac:dyDescent="0.2">
      <c r="AD17759">
        <f t="shared" si="1138"/>
        <v>17757</v>
      </c>
      <c r="AE17759">
        <f t="shared" si="1141"/>
        <v>7.1797020585834207E-16</v>
      </c>
      <c r="AF17759">
        <f t="shared" si="1139"/>
        <v>4.4801340845560518E-13</v>
      </c>
      <c r="AG17759">
        <f t="shared" si="1140"/>
        <v>1.274899694542658E-11</v>
      </c>
    </row>
    <row r="17760" spans="30:33" x14ac:dyDescent="0.2">
      <c r="AD17760">
        <f t="shared" si="1138"/>
        <v>17758</v>
      </c>
      <c r="AE17760">
        <f t="shared" si="1141"/>
        <v>7.1682145352896858E-16</v>
      </c>
      <c r="AF17760">
        <f t="shared" si="1139"/>
        <v>4.4729658700207622E-13</v>
      </c>
      <c r="AG17760">
        <f t="shared" si="1140"/>
        <v>1.2729315371767424E-11</v>
      </c>
    </row>
    <row r="17761" spans="30:33" x14ac:dyDescent="0.2">
      <c r="AD17761">
        <f t="shared" si="1138"/>
        <v>17759</v>
      </c>
      <c r="AE17761">
        <f t="shared" si="1141"/>
        <v>7.1567453920332229E-16</v>
      </c>
      <c r="AF17761">
        <f t="shared" si="1139"/>
        <v>4.4658091246287287E-13</v>
      </c>
      <c r="AG17761">
        <f t="shared" si="1140"/>
        <v>1.2709664141711801E-11</v>
      </c>
    </row>
    <row r="17762" spans="30:33" x14ac:dyDescent="0.2">
      <c r="AD17762">
        <f t="shared" si="1138"/>
        <v>17760</v>
      </c>
      <c r="AE17762">
        <f t="shared" si="1141"/>
        <v>7.145294599405969E-16</v>
      </c>
      <c r="AF17762">
        <f t="shared" si="1139"/>
        <v>4.4586638300293226E-13</v>
      </c>
      <c r="AG17762">
        <f t="shared" si="1140"/>
        <v>1.2690043208545001E-11</v>
      </c>
    </row>
    <row r="17763" spans="30:33" x14ac:dyDescent="0.2">
      <c r="AD17763">
        <f t="shared" si="1138"/>
        <v>17761</v>
      </c>
      <c r="AE17763">
        <f t="shared" si="1141"/>
        <v>7.1338621280469194E-16</v>
      </c>
      <c r="AF17763">
        <f t="shared" si="1139"/>
        <v>4.4515299679012754E-13</v>
      </c>
      <c r="AG17763">
        <f t="shared" si="1140"/>
        <v>1.2670452525624134E-11</v>
      </c>
    </row>
    <row r="17764" spans="30:33" x14ac:dyDescent="0.2">
      <c r="AD17764">
        <f t="shared" si="1138"/>
        <v>17762</v>
      </c>
      <c r="AE17764">
        <f t="shared" si="1141"/>
        <v>7.1224479486420444E-16</v>
      </c>
      <c r="AF17764">
        <f t="shared" si="1139"/>
        <v>4.4444075199526334E-13</v>
      </c>
      <c r="AG17764">
        <f t="shared" si="1140"/>
        <v>1.2650892046378E-11</v>
      </c>
    </row>
    <row r="17765" spans="30:33" x14ac:dyDescent="0.2">
      <c r="AD17765">
        <f t="shared" si="1138"/>
        <v>17763</v>
      </c>
      <c r="AE17765">
        <f t="shared" si="1141"/>
        <v>7.1110520319242168E-16</v>
      </c>
      <c r="AF17765">
        <f t="shared" si="1139"/>
        <v>4.4372964679207092E-13</v>
      </c>
      <c r="AG17765">
        <f t="shared" si="1140"/>
        <v>1.2631361724306987E-11</v>
      </c>
    </row>
    <row r="17766" spans="30:33" x14ac:dyDescent="0.2">
      <c r="AD17766">
        <f t="shared" si="1138"/>
        <v>17764</v>
      </c>
      <c r="AE17766">
        <f t="shared" si="1141"/>
        <v>7.0996743486731384E-16</v>
      </c>
      <c r="AF17766">
        <f t="shared" si="1139"/>
        <v>4.4301967935720359E-13</v>
      </c>
      <c r="AG17766">
        <f t="shared" si="1140"/>
        <v>1.2611861512982962E-11</v>
      </c>
    </row>
    <row r="17767" spans="30:33" x14ac:dyDescent="0.2">
      <c r="AD17767">
        <f t="shared" si="1138"/>
        <v>17765</v>
      </c>
      <c r="AE17767">
        <f t="shared" si="1141"/>
        <v>7.0883148697152606E-16</v>
      </c>
      <c r="AF17767">
        <f t="shared" si="1139"/>
        <v>4.4231084787023206E-13</v>
      </c>
      <c r="AG17767">
        <f t="shared" si="1140"/>
        <v>1.2592391366049161E-11</v>
      </c>
    </row>
    <row r="17768" spans="30:33" x14ac:dyDescent="0.2">
      <c r="AD17768">
        <f t="shared" si="1138"/>
        <v>17766</v>
      </c>
      <c r="AE17768">
        <f t="shared" si="1141"/>
        <v>7.0769735659237157E-16</v>
      </c>
      <c r="AF17768">
        <f t="shared" si="1139"/>
        <v>4.4160315051363969E-13</v>
      </c>
      <c r="AG17768">
        <f t="shared" si="1140"/>
        <v>1.2572951237220073E-11</v>
      </c>
    </row>
    <row r="17769" spans="30:33" x14ac:dyDescent="0.2">
      <c r="AD17769">
        <f t="shared" si="1138"/>
        <v>17767</v>
      </c>
      <c r="AE17769">
        <f t="shared" si="1141"/>
        <v>7.0656504082182382E-16</v>
      </c>
      <c r="AF17769">
        <f t="shared" si="1139"/>
        <v>4.4089658547281783E-13</v>
      </c>
      <c r="AG17769">
        <f t="shared" si="1140"/>
        <v>1.2553541080281344E-11</v>
      </c>
    </row>
    <row r="17770" spans="30:33" x14ac:dyDescent="0.2">
      <c r="AD17770">
        <f t="shared" si="1138"/>
        <v>17768</v>
      </c>
      <c r="AE17770">
        <f t="shared" si="1141"/>
        <v>7.0543453675650883E-16</v>
      </c>
      <c r="AF17770">
        <f t="shared" si="1139"/>
        <v>4.4019115093606131E-13</v>
      </c>
      <c r="AG17770">
        <f t="shared" si="1140"/>
        <v>1.2534160849089649E-11</v>
      </c>
    </row>
    <row r="17771" spans="30:33" x14ac:dyDescent="0.2">
      <c r="AD17771">
        <f t="shared" si="1138"/>
        <v>17769</v>
      </c>
      <c r="AE17771">
        <f t="shared" si="1141"/>
        <v>7.0430584149769844E-16</v>
      </c>
      <c r="AF17771">
        <f t="shared" si="1139"/>
        <v>4.3948684509456358E-13</v>
      </c>
      <c r="AG17771">
        <f t="shared" si="1140"/>
        <v>1.2514810497572603E-11</v>
      </c>
    </row>
    <row r="17772" spans="30:33" x14ac:dyDescent="0.2">
      <c r="AD17772">
        <f t="shared" si="1138"/>
        <v>17770</v>
      </c>
      <c r="AE17772">
        <f t="shared" si="1141"/>
        <v>7.0317895215130209E-16</v>
      </c>
      <c r="AF17772">
        <f t="shared" si="1139"/>
        <v>4.3878366614241225E-13</v>
      </c>
      <c r="AG17772">
        <f t="shared" si="1140"/>
        <v>1.2495489979728638E-11</v>
      </c>
    </row>
    <row r="17773" spans="30:33" x14ac:dyDescent="0.2">
      <c r="AD17773">
        <f t="shared" si="1138"/>
        <v>17771</v>
      </c>
      <c r="AE17773">
        <f t="shared" si="1141"/>
        <v>7.0205386582785995E-16</v>
      </c>
      <c r="AF17773">
        <f t="shared" si="1139"/>
        <v>4.3808161227658435E-13</v>
      </c>
      <c r="AG17773">
        <f t="shared" si="1140"/>
        <v>1.24761992496269E-11</v>
      </c>
    </row>
    <row r="17774" spans="30:33" x14ac:dyDescent="0.2">
      <c r="AD17774">
        <f t="shared" si="1138"/>
        <v>17772</v>
      </c>
      <c r="AE17774">
        <f t="shared" si="1141"/>
        <v>7.009305796425353E-16</v>
      </c>
      <c r="AF17774">
        <f t="shared" si="1139"/>
        <v>4.3738068169694182E-13</v>
      </c>
      <c r="AG17774">
        <f t="shared" si="1140"/>
        <v>1.2456938261407137E-11</v>
      </c>
    </row>
    <row r="17775" spans="30:33" x14ac:dyDescent="0.2">
      <c r="AD17775">
        <f t="shared" si="1138"/>
        <v>17773</v>
      </c>
      <c r="AE17775">
        <f t="shared" si="1141"/>
        <v>6.9980909071510723E-16</v>
      </c>
      <c r="AF17775">
        <f t="shared" si="1139"/>
        <v>4.3668087260622671E-13</v>
      </c>
      <c r="AG17775">
        <f t="shared" si="1140"/>
        <v>1.2437706969279602E-11</v>
      </c>
    </row>
    <row r="17776" spans="30:33" x14ac:dyDescent="0.2">
      <c r="AD17776">
        <f t="shared" si="1138"/>
        <v>17774</v>
      </c>
      <c r="AE17776">
        <f t="shared" si="1141"/>
        <v>6.9868939616996309E-16</v>
      </c>
      <c r="AF17776">
        <f t="shared" si="1139"/>
        <v>4.3598218321005674E-13</v>
      </c>
      <c r="AG17776">
        <f t="shared" si="1140"/>
        <v>1.2418505327524923E-11</v>
      </c>
    </row>
    <row r="17777" spans="30:33" x14ac:dyDescent="0.2">
      <c r="AD17777">
        <f t="shared" si="1138"/>
        <v>17775</v>
      </c>
      <c r="AE17777">
        <f t="shared" si="1141"/>
        <v>6.9757149313609113E-16</v>
      </c>
      <c r="AF17777">
        <f t="shared" si="1139"/>
        <v>4.3528461171692065E-13</v>
      </c>
      <c r="AG17777">
        <f t="shared" si="1140"/>
        <v>1.239933329049402E-11</v>
      </c>
    </row>
    <row r="17778" spans="30:33" x14ac:dyDescent="0.2">
      <c r="AD17778">
        <f t="shared" si="1138"/>
        <v>17776</v>
      </c>
      <c r="AE17778">
        <f t="shared" si="1141"/>
        <v>6.9645537874707335E-16</v>
      </c>
      <c r="AF17778">
        <f t="shared" si="1139"/>
        <v>4.3458815633817356E-13</v>
      </c>
      <c r="AG17778">
        <f t="shared" si="1140"/>
        <v>1.2380190812607976E-11</v>
      </c>
    </row>
    <row r="17779" spans="30:33" x14ac:dyDescent="0.2">
      <c r="AD17779">
        <f t="shared" si="1138"/>
        <v>17777</v>
      </c>
      <c r="AE17779">
        <f t="shared" si="1141"/>
        <v>6.9534105014107799E-16</v>
      </c>
      <c r="AF17779">
        <f t="shared" si="1139"/>
        <v>4.3389281528803244E-13</v>
      </c>
      <c r="AG17779">
        <f t="shared" si="1140"/>
        <v>1.2361077848357943E-11</v>
      </c>
    </row>
    <row r="17780" spans="30:33" x14ac:dyDescent="0.2">
      <c r="AD17780">
        <f t="shared" si="1138"/>
        <v>17778</v>
      </c>
      <c r="AE17780">
        <f t="shared" si="1141"/>
        <v>6.9422850446085224E-16</v>
      </c>
      <c r="AF17780">
        <f t="shared" si="1139"/>
        <v>4.3319858678357158E-13</v>
      </c>
      <c r="AG17780">
        <f t="shared" si="1140"/>
        <v>1.2341994352305031E-11</v>
      </c>
    </row>
    <row r="17781" spans="30:33" x14ac:dyDescent="0.2">
      <c r="AD17781">
        <f t="shared" si="1138"/>
        <v>17779</v>
      </c>
      <c r="AE17781">
        <f t="shared" si="1141"/>
        <v>6.9311773885371482E-16</v>
      </c>
      <c r="AF17781">
        <f t="shared" si="1139"/>
        <v>4.3250546904471783E-13</v>
      </c>
      <c r="AG17781">
        <f t="shared" si="1140"/>
        <v>1.2322940279080195E-11</v>
      </c>
    </row>
    <row r="17782" spans="30:33" x14ac:dyDescent="0.2">
      <c r="AD17782">
        <f t="shared" si="1138"/>
        <v>17780</v>
      </c>
      <c r="AE17782">
        <f t="shared" si="1141"/>
        <v>6.9200875047154881E-16</v>
      </c>
      <c r="AF17782">
        <f t="shared" si="1139"/>
        <v>4.3181346029424624E-13</v>
      </c>
      <c r="AG17782">
        <f t="shared" si="1140"/>
        <v>1.2303915583384138E-11</v>
      </c>
    </row>
    <row r="17783" spans="30:33" x14ac:dyDescent="0.2">
      <c r="AD17783">
        <f t="shared" si="1138"/>
        <v>17781</v>
      </c>
      <c r="AE17783">
        <f t="shared" si="1141"/>
        <v>6.9090153647079434E-16</v>
      </c>
      <c r="AF17783">
        <f t="shared" si="1139"/>
        <v>4.3112255875777543E-13</v>
      </c>
      <c r="AG17783">
        <f t="shared" si="1140"/>
        <v>1.2284920219987194E-11</v>
      </c>
    </row>
    <row r="17784" spans="30:33" x14ac:dyDescent="0.2">
      <c r="AD17784">
        <f t="shared" si="1138"/>
        <v>17782</v>
      </c>
      <c r="AE17784">
        <f t="shared" si="1141"/>
        <v>6.8979609401244101E-16</v>
      </c>
      <c r="AF17784">
        <f t="shared" si="1139"/>
        <v>4.3043276266376297E-13</v>
      </c>
      <c r="AG17784">
        <f t="shared" si="1140"/>
        <v>1.2265954143729225E-11</v>
      </c>
    </row>
    <row r="17785" spans="30:33" x14ac:dyDescent="0.2">
      <c r="AD17785">
        <f t="shared" si="1138"/>
        <v>17783</v>
      </c>
      <c r="AE17785">
        <f t="shared" si="1141"/>
        <v>6.8869242026202105E-16</v>
      </c>
      <c r="AF17785">
        <f t="shared" si="1139"/>
        <v>4.2974407024350092E-13</v>
      </c>
      <c r="AG17785">
        <f t="shared" si="1140"/>
        <v>1.2247017309519521E-11</v>
      </c>
    </row>
    <row r="17786" spans="30:33" x14ac:dyDescent="0.2">
      <c r="AD17786">
        <f t="shared" si="1138"/>
        <v>17784</v>
      </c>
      <c r="AE17786">
        <f t="shared" si="1141"/>
        <v>6.8759051238960178E-16</v>
      </c>
      <c r="AF17786">
        <f t="shared" si="1139"/>
        <v>4.2905647973111129E-13</v>
      </c>
      <c r="AG17786">
        <f t="shared" si="1140"/>
        <v>1.2228109672336678E-11</v>
      </c>
    </row>
    <row r="17787" spans="30:33" x14ac:dyDescent="0.2">
      <c r="AD17787">
        <f t="shared" si="1138"/>
        <v>17785</v>
      </c>
      <c r="AE17787">
        <f t="shared" si="1141"/>
        <v>6.8649036756977837E-16</v>
      </c>
      <c r="AF17787">
        <f t="shared" si="1139"/>
        <v>4.283699893635415E-13</v>
      </c>
      <c r="AG17787">
        <f t="shared" si="1140"/>
        <v>1.2209231187228509E-11</v>
      </c>
    </row>
    <row r="17788" spans="30:33" x14ac:dyDescent="0.2">
      <c r="AD17788">
        <f t="shared" si="1138"/>
        <v>17786</v>
      </c>
      <c r="AE17788">
        <f t="shared" si="1141"/>
        <v>6.8539198298166675E-16</v>
      </c>
      <c r="AF17788">
        <f t="shared" si="1139"/>
        <v>4.276845973805598E-13</v>
      </c>
      <c r="AG17788">
        <f t="shared" si="1140"/>
        <v>1.2190381809311925E-11</v>
      </c>
    </row>
    <row r="17789" spans="30:33" x14ac:dyDescent="0.2">
      <c r="AD17789">
        <f t="shared" si="1138"/>
        <v>17787</v>
      </c>
      <c r="AE17789">
        <f t="shared" si="1141"/>
        <v>6.8429535580889604E-16</v>
      </c>
      <c r="AF17789">
        <f t="shared" si="1139"/>
        <v>4.270003020247509E-13</v>
      </c>
      <c r="AG17789">
        <f t="shared" si="1140"/>
        <v>1.2171561493772834E-11</v>
      </c>
    </row>
    <row r="17790" spans="30:33" x14ac:dyDescent="0.2">
      <c r="AD17790">
        <f t="shared" si="1138"/>
        <v>17788</v>
      </c>
      <c r="AE17790">
        <f t="shared" si="1141"/>
        <v>6.8320048323960172E-16</v>
      </c>
      <c r="AF17790">
        <f t="shared" si="1139"/>
        <v>4.2631710154151129E-13</v>
      </c>
      <c r="AG17790">
        <f t="shared" si="1140"/>
        <v>1.2152770195866035E-11</v>
      </c>
    </row>
    <row r="17791" spans="30:33" x14ac:dyDescent="0.2">
      <c r="AD17791">
        <f t="shared" si="1138"/>
        <v>17789</v>
      </c>
      <c r="AE17791">
        <f t="shared" si="1141"/>
        <v>6.8210736246641833E-16</v>
      </c>
      <c r="AF17791">
        <f t="shared" si="1139"/>
        <v>4.2563499417904484E-13</v>
      </c>
      <c r="AG17791">
        <f t="shared" si="1140"/>
        <v>1.2134007870915116E-11</v>
      </c>
    </row>
    <row r="17792" spans="30:33" x14ac:dyDescent="0.2">
      <c r="AD17792">
        <f t="shared" si="1138"/>
        <v>17790</v>
      </c>
      <c r="AE17792">
        <f t="shared" si="1141"/>
        <v>6.8101599068647209E-16</v>
      </c>
      <c r="AF17792">
        <f t="shared" si="1139"/>
        <v>4.2495397818835833E-13</v>
      </c>
      <c r="AG17792">
        <f t="shared" si="1140"/>
        <v>1.2115274474312339E-11</v>
      </c>
    </row>
    <row r="17793" spans="30:33" x14ac:dyDescent="0.2">
      <c r="AD17793">
        <f t="shared" si="1138"/>
        <v>17791</v>
      </c>
      <c r="AE17793">
        <f t="shared" si="1141"/>
        <v>6.7992636510137361E-16</v>
      </c>
      <c r="AF17793">
        <f t="shared" si="1139"/>
        <v>4.2427405182325691E-13</v>
      </c>
      <c r="AG17793">
        <f t="shared" si="1140"/>
        <v>1.2096569961518538E-11</v>
      </c>
    </row>
    <row r="17794" spans="30:33" x14ac:dyDescent="0.2">
      <c r="AD17794">
        <f t="shared" si="1138"/>
        <v>17792</v>
      </c>
      <c r="AE17794">
        <f t="shared" si="1141"/>
        <v>6.7883848291721135E-16</v>
      </c>
      <c r="AF17794">
        <f t="shared" si="1139"/>
        <v>4.2359521334033967E-13</v>
      </c>
      <c r="AG17794">
        <f t="shared" si="1140"/>
        <v>1.2077894288063024E-11</v>
      </c>
    </row>
    <row r="17795" spans="30:33" x14ac:dyDescent="0.2">
      <c r="AD17795">
        <f t="shared" si="1138"/>
        <v>17793</v>
      </c>
      <c r="AE17795">
        <f t="shared" si="1141"/>
        <v>6.7775234134454379E-16</v>
      </c>
      <c r="AF17795">
        <f t="shared" si="1139"/>
        <v>4.2291746099899508E-13</v>
      </c>
      <c r="AG17795">
        <f t="shared" si="1140"/>
        <v>1.2059247409543467E-11</v>
      </c>
    </row>
    <row r="17796" spans="30:33" x14ac:dyDescent="0.2">
      <c r="AD17796">
        <f t="shared" si="1138"/>
        <v>17794</v>
      </c>
      <c r="AE17796">
        <f t="shared" si="1141"/>
        <v>6.7666793759839244E-16</v>
      </c>
      <c r="AF17796">
        <f t="shared" si="1139"/>
        <v>4.2224079306139666E-13</v>
      </c>
      <c r="AG17796">
        <f t="shared" si="1140"/>
        <v>1.2040629281625794E-11</v>
      </c>
    </row>
    <row r="17797" spans="30:33" x14ac:dyDescent="0.2">
      <c r="AD17797">
        <f t="shared" si="1138"/>
        <v>17795</v>
      </c>
      <c r="AE17797">
        <f t="shared" si="1141"/>
        <v>6.7558526889823491E-16</v>
      </c>
      <c r="AF17797">
        <f t="shared" si="1139"/>
        <v>4.2156520779249843E-13</v>
      </c>
      <c r="AG17797">
        <f t="shared" si="1140"/>
        <v>1.202203986004409E-11</v>
      </c>
    </row>
    <row r="17798" spans="30:33" x14ac:dyDescent="0.2">
      <c r="AD17798">
        <f t="shared" si="1138"/>
        <v>17796</v>
      </c>
      <c r="AE17798">
        <f t="shared" si="1141"/>
        <v>6.7450433246799781E-16</v>
      </c>
      <c r="AF17798">
        <f t="shared" si="1139"/>
        <v>4.208907034600304E-13</v>
      </c>
      <c r="AG17798">
        <f t="shared" si="1140"/>
        <v>1.2003479100600489E-11</v>
      </c>
    </row>
    <row r="17799" spans="30:33" x14ac:dyDescent="0.2">
      <c r="AD17799">
        <f t="shared" si="1138"/>
        <v>17797</v>
      </c>
      <c r="AE17799">
        <f t="shared" si="1141"/>
        <v>6.734251255360489E-16</v>
      </c>
      <c r="AF17799">
        <f t="shared" si="1139"/>
        <v>4.2021727833449434E-13</v>
      </c>
      <c r="AG17799">
        <f t="shared" si="1140"/>
        <v>1.1984946959165062E-11</v>
      </c>
    </row>
    <row r="17800" spans="30:33" x14ac:dyDescent="0.2">
      <c r="AD17800">
        <f t="shared" si="1138"/>
        <v>17798</v>
      </c>
      <c r="AE17800">
        <f t="shared" si="1141"/>
        <v>6.7234764533519124E-16</v>
      </c>
      <c r="AF17800">
        <f t="shared" si="1139"/>
        <v>4.1954493068915914E-13</v>
      </c>
      <c r="AG17800">
        <f t="shared" si="1140"/>
        <v>1.1966443391675733E-11</v>
      </c>
    </row>
    <row r="17801" spans="30:33" x14ac:dyDescent="0.2">
      <c r="AD17801">
        <f t="shared" si="1138"/>
        <v>17799</v>
      </c>
      <c r="AE17801">
        <f t="shared" si="1141"/>
        <v>6.7127188910265496E-16</v>
      </c>
      <c r="AF17801">
        <f t="shared" si="1139"/>
        <v>4.1887365880005647E-13</v>
      </c>
      <c r="AG17801">
        <f t="shared" si="1140"/>
        <v>1.1947968354138155E-11</v>
      </c>
    </row>
    <row r="17802" spans="30:33" x14ac:dyDescent="0.2">
      <c r="AD17802">
        <f t="shared" si="1138"/>
        <v>17800</v>
      </c>
      <c r="AE17802">
        <f t="shared" si="1141"/>
        <v>6.7019785408009068E-16</v>
      </c>
      <c r="AF17802">
        <f t="shared" si="1139"/>
        <v>4.1820346094597633E-13</v>
      </c>
      <c r="AG17802">
        <f t="shared" si="1140"/>
        <v>1.1929521802625615E-11</v>
      </c>
    </row>
    <row r="17803" spans="30:33" x14ac:dyDescent="0.2">
      <c r="AD17803">
        <f t="shared" si="1138"/>
        <v>17801</v>
      </c>
      <c r="AE17803">
        <f t="shared" si="1141"/>
        <v>6.691255375135624E-16</v>
      </c>
      <c r="AF17803">
        <f t="shared" si="1139"/>
        <v>4.1753433540846273E-13</v>
      </c>
      <c r="AG17803">
        <f t="shared" si="1140"/>
        <v>1.1911103693278925E-11</v>
      </c>
    </row>
    <row r="17804" spans="30:33" x14ac:dyDescent="0.2">
      <c r="AD17804">
        <f t="shared" si="1138"/>
        <v>17802</v>
      </c>
      <c r="AE17804">
        <f t="shared" si="1141"/>
        <v>6.6805493665354069E-16</v>
      </c>
      <c r="AF17804">
        <f t="shared" si="1139"/>
        <v>4.1686628047180918E-13</v>
      </c>
      <c r="AG17804">
        <f t="shared" si="1140"/>
        <v>1.1892713982306332E-11</v>
      </c>
    </row>
    <row r="17805" spans="30:33" x14ac:dyDescent="0.2">
      <c r="AD17805">
        <f t="shared" si="1138"/>
        <v>17803</v>
      </c>
      <c r="AE17805">
        <f t="shared" si="1141"/>
        <v>6.6698604875489502E-16</v>
      </c>
      <c r="AF17805">
        <f t="shared" si="1139"/>
        <v>4.1619929442305429E-13</v>
      </c>
      <c r="AG17805">
        <f t="shared" si="1140"/>
        <v>1.1874352625983396E-11</v>
      </c>
    </row>
    <row r="17806" spans="30:33" x14ac:dyDescent="0.2">
      <c r="AD17806">
        <f t="shared" si="1138"/>
        <v>17804</v>
      </c>
      <c r="AE17806">
        <f t="shared" si="1141"/>
        <v>6.6591887107688712E-16</v>
      </c>
      <c r="AF17806">
        <f t="shared" si="1139"/>
        <v>4.1553337555197739E-13</v>
      </c>
      <c r="AG17806">
        <f t="shared" si="1140"/>
        <v>1.1856019580652898E-11</v>
      </c>
    </row>
    <row r="17807" spans="30:33" x14ac:dyDescent="0.2">
      <c r="AD17807">
        <f t="shared" si="1138"/>
        <v>17805</v>
      </c>
      <c r="AE17807">
        <f t="shared" si="1141"/>
        <v>6.6485340088316412E-16</v>
      </c>
      <c r="AF17807">
        <f t="shared" si="1139"/>
        <v>4.1486852215109418E-13</v>
      </c>
      <c r="AG17807">
        <f t="shared" si="1140"/>
        <v>1.1837714802724737E-11</v>
      </c>
    </row>
    <row r="17808" spans="30:33" x14ac:dyDescent="0.2">
      <c r="AD17808">
        <f t="shared" ref="AD17808:AD17871" si="1142">AD17807+1</f>
        <v>17806</v>
      </c>
      <c r="AE17808">
        <f t="shared" si="1141"/>
        <v>6.6378963544175101E-16</v>
      </c>
      <c r="AF17808">
        <f t="shared" ref="AF17808:AF17871" si="1143">AF17807*$AF$3</f>
        <v>4.1420473251565242E-13</v>
      </c>
      <c r="AG17808">
        <f t="shared" ref="AG17808:AG17871" si="1144">AD17808*AE17808</f>
        <v>1.1819438248675819E-11</v>
      </c>
    </row>
    <row r="17809" spans="30:33" x14ac:dyDescent="0.2">
      <c r="AD17809">
        <f t="shared" si="1142"/>
        <v>17807</v>
      </c>
      <c r="AE17809">
        <f t="shared" si="1141"/>
        <v>6.6272757202504417E-16</v>
      </c>
      <c r="AF17809">
        <f t="shared" si="1143"/>
        <v>4.1354200494362738E-13</v>
      </c>
      <c r="AG17809">
        <f t="shared" si="1144"/>
        <v>1.1801189875049962E-11</v>
      </c>
    </row>
    <row r="17810" spans="30:33" x14ac:dyDescent="0.2">
      <c r="AD17810">
        <f t="shared" si="1142"/>
        <v>17808</v>
      </c>
      <c r="AE17810">
        <f t="shared" si="1141"/>
        <v>6.6166720790980414E-16</v>
      </c>
      <c r="AF17810">
        <f t="shared" si="1143"/>
        <v>4.1288033773571754E-13</v>
      </c>
      <c r="AG17810">
        <f t="shared" si="1144"/>
        <v>1.1782969638457792E-11</v>
      </c>
    </row>
    <row r="17811" spans="30:33" x14ac:dyDescent="0.2">
      <c r="AD17811">
        <f t="shared" si="1142"/>
        <v>17809</v>
      </c>
      <c r="AE17811">
        <f t="shared" ref="AE17811:AE17874" si="1145">AF17810*$AE$3</f>
        <v>6.6060854037714835E-16</v>
      </c>
      <c r="AF17811">
        <f t="shared" si="1143"/>
        <v>4.1221972919534039E-13</v>
      </c>
      <c r="AG17811">
        <f t="shared" si="1144"/>
        <v>1.1764777495576636E-11</v>
      </c>
    </row>
    <row r="17812" spans="30:33" x14ac:dyDescent="0.2">
      <c r="AD17812">
        <f t="shared" si="1142"/>
        <v>17810</v>
      </c>
      <c r="AE17812">
        <f t="shared" si="1145"/>
        <v>6.595515667125449E-16</v>
      </c>
      <c r="AF17812">
        <f t="shared" si="1143"/>
        <v>4.1156017762862783E-13</v>
      </c>
      <c r="AG17812">
        <f t="shared" si="1144"/>
        <v>1.1746613403150425E-11</v>
      </c>
    </row>
    <row r="17813" spans="30:33" x14ac:dyDescent="0.2">
      <c r="AD17813">
        <f t="shared" si="1142"/>
        <v>17811</v>
      </c>
      <c r="AE17813">
        <f t="shared" si="1145"/>
        <v>6.5849628420580485E-16</v>
      </c>
      <c r="AF17813">
        <f t="shared" si="1143"/>
        <v>4.1090168134442199E-13</v>
      </c>
      <c r="AG17813">
        <f t="shared" si="1144"/>
        <v>1.172847731798959E-11</v>
      </c>
    </row>
    <row r="17814" spans="30:33" x14ac:dyDescent="0.2">
      <c r="AD17814">
        <f t="shared" si="1142"/>
        <v>17812</v>
      </c>
      <c r="AE17814">
        <f t="shared" si="1145"/>
        <v>6.5744269015107544E-16</v>
      </c>
      <c r="AF17814">
        <f t="shared" si="1143"/>
        <v>4.1024423865427087E-13</v>
      </c>
      <c r="AG17814">
        <f t="shared" si="1144"/>
        <v>1.1710369196970956E-11</v>
      </c>
    </row>
    <row r="17815" spans="30:33" x14ac:dyDescent="0.2">
      <c r="AD17815">
        <f t="shared" si="1142"/>
        <v>17813</v>
      </c>
      <c r="AE17815">
        <f t="shared" si="1145"/>
        <v>6.5639078184683368E-16</v>
      </c>
      <c r="AF17815">
        <f t="shared" si="1143"/>
        <v>4.0958784787242401E-13</v>
      </c>
      <c r="AG17815">
        <f t="shared" si="1144"/>
        <v>1.1692288997037648E-11</v>
      </c>
    </row>
    <row r="17816" spans="30:33" x14ac:dyDescent="0.2">
      <c r="AD17816">
        <f t="shared" si="1142"/>
        <v>17814</v>
      </c>
      <c r="AE17816">
        <f t="shared" si="1145"/>
        <v>6.5534055659587874E-16</v>
      </c>
      <c r="AF17816">
        <f t="shared" si="1143"/>
        <v>4.0893250731582811E-13</v>
      </c>
      <c r="AG17816">
        <f t="shared" si="1144"/>
        <v>1.1674236675198984E-11</v>
      </c>
    </row>
    <row r="17817" spans="30:33" x14ac:dyDescent="0.2">
      <c r="AD17817">
        <f t="shared" si="1142"/>
        <v>17815</v>
      </c>
      <c r="AE17817">
        <f t="shared" si="1145"/>
        <v>6.5429201170532525E-16</v>
      </c>
      <c r="AF17817">
        <f t="shared" si="1143"/>
        <v>4.0827821530412277E-13</v>
      </c>
      <c r="AG17817">
        <f t="shared" si="1144"/>
        <v>1.1656212188530369E-11</v>
      </c>
    </row>
    <row r="17818" spans="30:33" x14ac:dyDescent="0.2">
      <c r="AD17818">
        <f t="shared" si="1142"/>
        <v>17816</v>
      </c>
      <c r="AE17818">
        <f t="shared" si="1145"/>
        <v>6.532451444865967E-16</v>
      </c>
      <c r="AF17818">
        <f t="shared" si="1143"/>
        <v>4.0762497015963615E-13</v>
      </c>
      <c r="AG17818">
        <f t="shared" si="1144"/>
        <v>1.1638215494173208E-11</v>
      </c>
    </row>
    <row r="17819" spans="30:33" x14ac:dyDescent="0.2">
      <c r="AD17819">
        <f t="shared" si="1142"/>
        <v>17817</v>
      </c>
      <c r="AE17819">
        <f t="shared" si="1145"/>
        <v>6.5219995225541815E-16</v>
      </c>
      <c r="AF17819">
        <f t="shared" si="1143"/>
        <v>4.0697277020738073E-13</v>
      </c>
      <c r="AG17819">
        <f t="shared" si="1144"/>
        <v>1.1620246549334785E-11</v>
      </c>
    </row>
    <row r="17820" spans="30:33" x14ac:dyDescent="0.2">
      <c r="AD17820">
        <f t="shared" si="1142"/>
        <v>17818</v>
      </c>
      <c r="AE17820">
        <f t="shared" si="1145"/>
        <v>6.511564323318095E-16</v>
      </c>
      <c r="AF17820">
        <f t="shared" si="1143"/>
        <v>4.0632161377504888E-13</v>
      </c>
      <c r="AG17820">
        <f t="shared" si="1144"/>
        <v>1.1602305311288182E-11</v>
      </c>
    </row>
    <row r="17821" spans="30:33" x14ac:dyDescent="0.2">
      <c r="AD17821">
        <f t="shared" si="1142"/>
        <v>17819</v>
      </c>
      <c r="AE17821">
        <f t="shared" si="1145"/>
        <v>6.501145820400785E-16</v>
      </c>
      <c r="AF17821">
        <f t="shared" si="1143"/>
        <v>4.0567149919300881E-13</v>
      </c>
      <c r="AG17821">
        <f t="shared" si="1144"/>
        <v>1.1584391737372158E-11</v>
      </c>
    </row>
    <row r="17822" spans="30:33" x14ac:dyDescent="0.2">
      <c r="AD17822">
        <f t="shared" si="1142"/>
        <v>17820</v>
      </c>
      <c r="AE17822">
        <f t="shared" si="1145"/>
        <v>6.4907439870881437E-16</v>
      </c>
      <c r="AF17822">
        <f t="shared" si="1143"/>
        <v>4.0502242479429997E-13</v>
      </c>
      <c r="AG17822">
        <f t="shared" si="1144"/>
        <v>1.1566505784991072E-11</v>
      </c>
    </row>
    <row r="17823" spans="30:33" x14ac:dyDescent="0.2">
      <c r="AD17823">
        <f t="shared" si="1142"/>
        <v>17821</v>
      </c>
      <c r="AE17823">
        <f t="shared" si="1145"/>
        <v>6.4803587967088026E-16</v>
      </c>
      <c r="AF17823">
        <f t="shared" si="1143"/>
        <v>4.0437438891462908E-13</v>
      </c>
      <c r="AG17823">
        <f t="shared" si="1144"/>
        <v>1.1548647411614757E-11</v>
      </c>
    </row>
    <row r="17824" spans="30:33" x14ac:dyDescent="0.2">
      <c r="AD17824">
        <f t="shared" si="1142"/>
        <v>17822</v>
      </c>
      <c r="AE17824">
        <f t="shared" si="1145"/>
        <v>6.4699902226340685E-16</v>
      </c>
      <c r="AF17824">
        <f t="shared" si="1143"/>
        <v>4.0372738989236566E-13</v>
      </c>
      <c r="AG17824">
        <f t="shared" si="1144"/>
        <v>1.1530816574778437E-11</v>
      </c>
    </row>
    <row r="17825" spans="30:33" x14ac:dyDescent="0.2">
      <c r="AD17825">
        <f t="shared" si="1142"/>
        <v>17823</v>
      </c>
      <c r="AE17825">
        <f t="shared" si="1145"/>
        <v>6.4596382382778538E-16</v>
      </c>
      <c r="AF17825">
        <f t="shared" si="1143"/>
        <v>4.0308142606853787E-13</v>
      </c>
      <c r="AG17825">
        <f t="shared" si="1144"/>
        <v>1.1513013232082619E-11</v>
      </c>
    </row>
    <row r="17826" spans="30:33" x14ac:dyDescent="0.2">
      <c r="AD17826">
        <f t="shared" si="1142"/>
        <v>17824</v>
      </c>
      <c r="AE17826">
        <f t="shared" si="1145"/>
        <v>6.4493028170966093E-16</v>
      </c>
      <c r="AF17826">
        <f t="shared" si="1143"/>
        <v>4.024364957868282E-13</v>
      </c>
      <c r="AG17826">
        <f t="shared" si="1144"/>
        <v>1.1495237341192996E-11</v>
      </c>
    </row>
    <row r="17827" spans="30:33" x14ac:dyDescent="0.2">
      <c r="AD17827">
        <f t="shared" si="1142"/>
        <v>17825</v>
      </c>
      <c r="AE17827">
        <f t="shared" si="1145"/>
        <v>6.4389839325892537E-16</v>
      </c>
      <c r="AF17827">
        <f t="shared" si="1143"/>
        <v>4.0179259739356927E-13</v>
      </c>
      <c r="AG17827">
        <f t="shared" si="1144"/>
        <v>1.1477488859840344E-11</v>
      </c>
    </row>
    <row r="17828" spans="30:33" x14ac:dyDescent="0.2">
      <c r="AD17828">
        <f t="shared" si="1142"/>
        <v>17826</v>
      </c>
      <c r="AE17828">
        <f t="shared" si="1145"/>
        <v>6.4286815582971115E-16</v>
      </c>
      <c r="AF17828">
        <f t="shared" si="1143"/>
        <v>4.0114972923773953E-13</v>
      </c>
      <c r="AG17828">
        <f t="shared" si="1144"/>
        <v>1.1459767745820431E-11</v>
      </c>
    </row>
    <row r="17829" spans="30:33" x14ac:dyDescent="0.2">
      <c r="AD17829">
        <f t="shared" si="1142"/>
        <v>17827</v>
      </c>
      <c r="AE17829">
        <f t="shared" si="1145"/>
        <v>6.418395667803835E-16</v>
      </c>
      <c r="AF17829">
        <f t="shared" si="1143"/>
        <v>4.0050788967095911E-13</v>
      </c>
      <c r="AG17829">
        <f t="shared" si="1144"/>
        <v>1.1442073956993897E-11</v>
      </c>
    </row>
    <row r="17830" spans="30:33" x14ac:dyDescent="0.2">
      <c r="AD17830">
        <f t="shared" si="1142"/>
        <v>17828</v>
      </c>
      <c r="AE17830">
        <f t="shared" si="1145"/>
        <v>6.4081262347353489E-16</v>
      </c>
      <c r="AF17830">
        <f t="shared" si="1143"/>
        <v>3.9986707704748555E-13</v>
      </c>
      <c r="AG17830">
        <f t="shared" si="1144"/>
        <v>1.1424407451286179E-11</v>
      </c>
    </row>
    <row r="17831" spans="30:33" x14ac:dyDescent="0.2">
      <c r="AD17831">
        <f t="shared" si="1142"/>
        <v>17829</v>
      </c>
      <c r="AE17831">
        <f t="shared" si="1145"/>
        <v>6.3978732327597721E-16</v>
      </c>
      <c r="AF17831">
        <f t="shared" si="1143"/>
        <v>3.9922728972420956E-13</v>
      </c>
      <c r="AG17831">
        <f t="shared" si="1144"/>
        <v>1.1406768186687397E-11</v>
      </c>
    </row>
    <row r="17832" spans="30:33" x14ac:dyDescent="0.2">
      <c r="AD17832">
        <f t="shared" si="1142"/>
        <v>17830</v>
      </c>
      <c r="AE17832">
        <f t="shared" si="1145"/>
        <v>6.3876366355873563E-16</v>
      </c>
      <c r="AF17832">
        <f t="shared" si="1143"/>
        <v>3.985885260606508E-13</v>
      </c>
      <c r="AG17832">
        <f t="shared" si="1144"/>
        <v>1.1389156121252257E-11</v>
      </c>
    </row>
    <row r="17833" spans="30:33" x14ac:dyDescent="0.2">
      <c r="AD17833">
        <f t="shared" si="1142"/>
        <v>17831</v>
      </c>
      <c r="AE17833">
        <f t="shared" si="1145"/>
        <v>6.3774164169704154E-16</v>
      </c>
      <c r="AF17833">
        <f t="shared" si="1143"/>
        <v>3.9795078441895375E-13</v>
      </c>
      <c r="AG17833">
        <f t="shared" si="1144"/>
        <v>1.1371571213099947E-11</v>
      </c>
    </row>
    <row r="17834" spans="30:33" x14ac:dyDescent="0.2">
      <c r="AD17834">
        <f t="shared" si="1142"/>
        <v>17832</v>
      </c>
      <c r="AE17834">
        <f t="shared" si="1145"/>
        <v>6.3672125507032625E-16</v>
      </c>
      <c r="AF17834">
        <f t="shared" si="1143"/>
        <v>3.973140631638834E-13</v>
      </c>
      <c r="AG17834">
        <f t="shared" si="1144"/>
        <v>1.1354013420414058E-11</v>
      </c>
    </row>
    <row r="17835" spans="30:33" x14ac:dyDescent="0.2">
      <c r="AD17835">
        <f t="shared" si="1142"/>
        <v>17833</v>
      </c>
      <c r="AE17835">
        <f t="shared" si="1145"/>
        <v>6.3570250106221373E-16</v>
      </c>
      <c r="AF17835">
        <f t="shared" si="1143"/>
        <v>3.9667836066282115E-13</v>
      </c>
      <c r="AG17835">
        <f t="shared" si="1144"/>
        <v>1.1336482701442458E-11</v>
      </c>
    </row>
    <row r="17836" spans="30:33" x14ac:dyDescent="0.2">
      <c r="AD17836">
        <f t="shared" si="1142"/>
        <v>17834</v>
      </c>
      <c r="AE17836">
        <f t="shared" si="1145"/>
        <v>6.3468537706051416E-16</v>
      </c>
      <c r="AF17836">
        <f t="shared" si="1143"/>
        <v>3.9604367528576061E-13</v>
      </c>
      <c r="AG17836">
        <f t="shared" si="1144"/>
        <v>1.1318979014497209E-11</v>
      </c>
    </row>
    <row r="17837" spans="30:33" x14ac:dyDescent="0.2">
      <c r="AD17837">
        <f t="shared" si="1142"/>
        <v>17835</v>
      </c>
      <c r="AE17837">
        <f t="shared" si="1145"/>
        <v>6.3366988045721729E-16</v>
      </c>
      <c r="AF17837">
        <f t="shared" si="1143"/>
        <v>3.9541000540530338E-13</v>
      </c>
      <c r="AG17837">
        <f t="shared" si="1144"/>
        <v>1.1301502317954471E-11</v>
      </c>
    </row>
    <row r="17838" spans="30:33" x14ac:dyDescent="0.2">
      <c r="AD17838">
        <f t="shared" si="1142"/>
        <v>17836</v>
      </c>
      <c r="AE17838">
        <f t="shared" si="1145"/>
        <v>6.3265600864848567E-16</v>
      </c>
      <c r="AF17838">
        <f t="shared" si="1143"/>
        <v>3.9477734939665489E-13</v>
      </c>
      <c r="AG17838">
        <f t="shared" si="1144"/>
        <v>1.128405257025439E-11</v>
      </c>
    </row>
    <row r="17839" spans="30:33" x14ac:dyDescent="0.2">
      <c r="AD17839">
        <f t="shared" si="1142"/>
        <v>17837</v>
      </c>
      <c r="AE17839">
        <f t="shared" si="1145"/>
        <v>6.3164375903464809E-16</v>
      </c>
      <c r="AF17839">
        <f t="shared" si="1143"/>
        <v>3.9414570563762022E-13</v>
      </c>
      <c r="AG17839">
        <f t="shared" si="1144"/>
        <v>1.1266629729901018E-11</v>
      </c>
    </row>
    <row r="17840" spans="30:33" x14ac:dyDescent="0.2">
      <c r="AD17840">
        <f t="shared" si="1142"/>
        <v>17838</v>
      </c>
      <c r="AE17840">
        <f t="shared" si="1145"/>
        <v>6.3063312902019263E-16</v>
      </c>
      <c r="AF17840">
        <f t="shared" si="1143"/>
        <v>3.9351507250860001E-13</v>
      </c>
      <c r="AG17840">
        <f t="shared" si="1144"/>
        <v>1.1249233755462197E-11</v>
      </c>
    </row>
    <row r="17841" spans="30:33" x14ac:dyDescent="0.2">
      <c r="AD17841">
        <f t="shared" si="1142"/>
        <v>17839</v>
      </c>
      <c r="AE17841">
        <f t="shared" si="1145"/>
        <v>6.2962411601376033E-16</v>
      </c>
      <c r="AF17841">
        <f t="shared" si="1143"/>
        <v>3.9288544839258623E-13</v>
      </c>
      <c r="AG17841">
        <f t="shared" si="1144"/>
        <v>1.123186460556947E-11</v>
      </c>
    </row>
    <row r="17842" spans="30:33" x14ac:dyDescent="0.2">
      <c r="AD17842">
        <f t="shared" si="1142"/>
        <v>17840</v>
      </c>
      <c r="AE17842">
        <f t="shared" si="1145"/>
        <v>6.2861671742813827E-16</v>
      </c>
      <c r="AF17842">
        <f t="shared" si="1143"/>
        <v>3.9225683167515809E-13</v>
      </c>
      <c r="AG17842">
        <f t="shared" si="1144"/>
        <v>1.1214522238917987E-11</v>
      </c>
    </row>
    <row r="17843" spans="30:33" x14ac:dyDescent="0.2">
      <c r="AD17843">
        <f t="shared" si="1142"/>
        <v>17841</v>
      </c>
      <c r="AE17843">
        <f t="shared" si="1145"/>
        <v>6.2761093068025318E-16</v>
      </c>
      <c r="AF17843">
        <f t="shared" si="1143"/>
        <v>3.9162922074447783E-13</v>
      </c>
      <c r="AG17843">
        <f t="shared" si="1144"/>
        <v>1.1197206614266398E-11</v>
      </c>
    </row>
    <row r="17844" spans="30:33" x14ac:dyDescent="0.2">
      <c r="AD17844">
        <f t="shared" si="1142"/>
        <v>17842</v>
      </c>
      <c r="AE17844">
        <f t="shared" si="1145"/>
        <v>6.2660675319116485E-16</v>
      </c>
      <c r="AF17844">
        <f t="shared" si="1143"/>
        <v>3.9100261399128663E-13</v>
      </c>
      <c r="AG17844">
        <f t="shared" si="1144"/>
        <v>1.1179917690436763E-11</v>
      </c>
    </row>
    <row r="17845" spans="30:33" x14ac:dyDescent="0.2">
      <c r="AD17845">
        <f t="shared" si="1142"/>
        <v>17843</v>
      </c>
      <c r="AE17845">
        <f t="shared" si="1145"/>
        <v>6.2560418238605889E-16</v>
      </c>
      <c r="AF17845">
        <f t="shared" si="1143"/>
        <v>3.9037700980890055E-13</v>
      </c>
      <c r="AG17845">
        <f t="shared" si="1144"/>
        <v>1.1162655426314449E-11</v>
      </c>
    </row>
    <row r="17846" spans="30:33" x14ac:dyDescent="0.2">
      <c r="AD17846">
        <f t="shared" si="1142"/>
        <v>17844</v>
      </c>
      <c r="AE17846">
        <f t="shared" si="1145"/>
        <v>6.2460321569424113E-16</v>
      </c>
      <c r="AF17846">
        <f t="shared" si="1143"/>
        <v>3.897524065932063E-13</v>
      </c>
      <c r="AG17846">
        <f t="shared" si="1144"/>
        <v>1.1145419780848039E-11</v>
      </c>
    </row>
    <row r="17847" spans="30:33" x14ac:dyDescent="0.2">
      <c r="AD17847">
        <f t="shared" si="1142"/>
        <v>17845</v>
      </c>
      <c r="AE17847">
        <f t="shared" si="1145"/>
        <v>6.2360385054913033E-16</v>
      </c>
      <c r="AF17847">
        <f t="shared" si="1143"/>
        <v>3.8912880274265716E-13</v>
      </c>
      <c r="AG17847">
        <f t="shared" si="1144"/>
        <v>1.112821071304923E-11</v>
      </c>
    </row>
    <row r="17848" spans="30:33" x14ac:dyDescent="0.2">
      <c r="AD17848">
        <f t="shared" si="1142"/>
        <v>17846</v>
      </c>
      <c r="AE17848">
        <f t="shared" si="1145"/>
        <v>6.2260608438825177E-16</v>
      </c>
      <c r="AF17848">
        <f t="shared" si="1143"/>
        <v>3.8850619665826889E-13</v>
      </c>
      <c r="AG17848">
        <f t="shared" si="1144"/>
        <v>1.1111028181992742E-11</v>
      </c>
    </row>
    <row r="17849" spans="30:33" x14ac:dyDescent="0.2">
      <c r="AD17849">
        <f t="shared" si="1142"/>
        <v>17847</v>
      </c>
      <c r="AE17849">
        <f t="shared" si="1145"/>
        <v>6.2160991465323052E-16</v>
      </c>
      <c r="AF17849">
        <f t="shared" si="1143"/>
        <v>3.8788458674361566E-13</v>
      </c>
      <c r="AG17849">
        <f t="shared" si="1144"/>
        <v>1.1093872146816206E-11</v>
      </c>
    </row>
    <row r="17850" spans="30:33" x14ac:dyDescent="0.2">
      <c r="AD17850">
        <f t="shared" si="1142"/>
        <v>17848</v>
      </c>
      <c r="AE17850">
        <f t="shared" si="1145"/>
        <v>6.2061533878978538E-16</v>
      </c>
      <c r="AF17850">
        <f t="shared" si="1143"/>
        <v>3.8726397140482585E-13</v>
      </c>
      <c r="AG17850">
        <f t="shared" si="1144"/>
        <v>1.107674256672009E-11</v>
      </c>
    </row>
    <row r="17851" spans="30:33" x14ac:dyDescent="0.2">
      <c r="AD17851">
        <f t="shared" si="1142"/>
        <v>17849</v>
      </c>
      <c r="AE17851">
        <f t="shared" si="1145"/>
        <v>6.196223542477216E-16</v>
      </c>
      <c r="AF17851">
        <f t="shared" si="1143"/>
        <v>3.866443490505781E-13</v>
      </c>
      <c r="AG17851">
        <f t="shared" si="1144"/>
        <v>1.1059639400967584E-11</v>
      </c>
    </row>
    <row r="17852" spans="30:33" x14ac:dyDescent="0.2">
      <c r="AD17852">
        <f t="shared" si="1142"/>
        <v>17850</v>
      </c>
      <c r="AE17852">
        <f t="shared" si="1145"/>
        <v>6.1863095848092525E-16</v>
      </c>
      <c r="AF17852">
        <f t="shared" si="1143"/>
        <v>3.8602571809209715E-13</v>
      </c>
      <c r="AG17852">
        <f t="shared" si="1144"/>
        <v>1.1042562608884515E-11</v>
      </c>
    </row>
    <row r="17853" spans="30:33" x14ac:dyDescent="0.2">
      <c r="AD17853">
        <f t="shared" si="1142"/>
        <v>17851</v>
      </c>
      <c r="AE17853">
        <f t="shared" si="1145"/>
        <v>6.1764114894735575E-16</v>
      </c>
      <c r="AF17853">
        <f t="shared" si="1143"/>
        <v>3.8540807694314977E-13</v>
      </c>
      <c r="AG17853">
        <f t="shared" si="1144"/>
        <v>1.1025512149859247E-11</v>
      </c>
    </row>
    <row r="17854" spans="30:33" x14ac:dyDescent="0.2">
      <c r="AD17854">
        <f t="shared" si="1142"/>
        <v>17852</v>
      </c>
      <c r="AE17854">
        <f t="shared" si="1145"/>
        <v>6.166529231090399E-16</v>
      </c>
      <c r="AF17854">
        <f t="shared" si="1143"/>
        <v>3.8479142402004072E-13</v>
      </c>
      <c r="AG17854">
        <f t="shared" si="1144"/>
        <v>1.100848798334258E-11</v>
      </c>
    </row>
    <row r="17855" spans="30:33" x14ac:dyDescent="0.2">
      <c r="AD17855">
        <f t="shared" si="1142"/>
        <v>17853</v>
      </c>
      <c r="AE17855">
        <f t="shared" si="1145"/>
        <v>6.1566627843206547E-16</v>
      </c>
      <c r="AF17855">
        <f t="shared" si="1143"/>
        <v>3.8417575774160865E-13</v>
      </c>
      <c r="AG17855">
        <f t="shared" si="1144"/>
        <v>1.0991490068847665E-11</v>
      </c>
    </row>
    <row r="17856" spans="30:33" x14ac:dyDescent="0.2">
      <c r="AD17856">
        <f t="shared" si="1142"/>
        <v>17854</v>
      </c>
      <c r="AE17856">
        <f t="shared" si="1145"/>
        <v>6.1468121238657417E-16</v>
      </c>
      <c r="AF17856">
        <f t="shared" si="1143"/>
        <v>3.8356107652922208E-13</v>
      </c>
      <c r="AG17856">
        <f t="shared" si="1144"/>
        <v>1.0974518365949895E-11</v>
      </c>
    </row>
    <row r="17857" spans="30:33" x14ac:dyDescent="0.2">
      <c r="AD17857">
        <f t="shared" si="1142"/>
        <v>17855</v>
      </c>
      <c r="AE17857">
        <f t="shared" si="1145"/>
        <v>6.1369772244675564E-16</v>
      </c>
      <c r="AF17857">
        <f t="shared" si="1143"/>
        <v>3.829473788067753E-13</v>
      </c>
      <c r="AG17857">
        <f t="shared" si="1144"/>
        <v>1.0957572834286822E-11</v>
      </c>
    </row>
    <row r="17858" spans="30:33" x14ac:dyDescent="0.2">
      <c r="AD17858">
        <f t="shared" si="1142"/>
        <v>17856</v>
      </c>
      <c r="AE17858">
        <f t="shared" si="1145"/>
        <v>6.127158060908408E-16</v>
      </c>
      <c r="AF17858">
        <f t="shared" si="1143"/>
        <v>3.8233466300068445E-13</v>
      </c>
      <c r="AG17858">
        <f t="shared" si="1144"/>
        <v>1.0940653433558054E-11</v>
      </c>
    </row>
    <row r="17859" spans="30:33" x14ac:dyDescent="0.2">
      <c r="AD17859">
        <f t="shared" si="1142"/>
        <v>17857</v>
      </c>
      <c r="AE17859">
        <f t="shared" si="1145"/>
        <v>6.1173546080109543E-16</v>
      </c>
      <c r="AF17859">
        <f t="shared" si="1143"/>
        <v>3.8172292753988335E-13</v>
      </c>
      <c r="AG17859">
        <f t="shared" si="1144"/>
        <v>1.0923760123525161E-11</v>
      </c>
    </row>
    <row r="17860" spans="30:33" x14ac:dyDescent="0.2">
      <c r="AD17860">
        <f t="shared" si="1142"/>
        <v>17858</v>
      </c>
      <c r="AE17860">
        <f t="shared" si="1145"/>
        <v>6.107566840638136E-16</v>
      </c>
      <c r="AF17860">
        <f t="shared" si="1143"/>
        <v>3.811121708558195E-13</v>
      </c>
      <c r="AG17860">
        <f t="shared" si="1144"/>
        <v>1.0906892864011584E-11</v>
      </c>
    </row>
    <row r="17861" spans="30:33" x14ac:dyDescent="0.2">
      <c r="AD17861">
        <f t="shared" si="1142"/>
        <v>17859</v>
      </c>
      <c r="AE17861">
        <f t="shared" si="1145"/>
        <v>6.0977947336931152E-16</v>
      </c>
      <c r="AF17861">
        <f t="shared" si="1143"/>
        <v>3.8050239138245017E-13</v>
      </c>
      <c r="AG17861">
        <f t="shared" si="1144"/>
        <v>1.0890051614902534E-11</v>
      </c>
    </row>
    <row r="17862" spans="30:33" x14ac:dyDescent="0.2">
      <c r="AD17862">
        <f t="shared" si="1142"/>
        <v>17860</v>
      </c>
      <c r="AE17862">
        <f t="shared" si="1145"/>
        <v>6.0880382621192055E-16</v>
      </c>
      <c r="AF17862">
        <f t="shared" si="1143"/>
        <v>3.7989358755623825E-13</v>
      </c>
      <c r="AG17862">
        <f t="shared" si="1144"/>
        <v>1.0873236336144902E-11</v>
      </c>
    </row>
    <row r="17863" spans="30:33" x14ac:dyDescent="0.2">
      <c r="AD17863">
        <f t="shared" si="1142"/>
        <v>17861</v>
      </c>
      <c r="AE17863">
        <f t="shared" si="1145"/>
        <v>6.0782974008998142E-16</v>
      </c>
      <c r="AF17863">
        <f t="shared" si="1143"/>
        <v>3.7928575781614827E-13</v>
      </c>
      <c r="AG17863">
        <f t="shared" si="1144"/>
        <v>1.0856446987747159E-11</v>
      </c>
    </row>
    <row r="17864" spans="30:33" x14ac:dyDescent="0.2">
      <c r="AD17864">
        <f t="shared" si="1142"/>
        <v>17862</v>
      </c>
      <c r="AE17864">
        <f t="shared" si="1145"/>
        <v>6.0685721250583754E-16</v>
      </c>
      <c r="AF17864">
        <f t="shared" si="1143"/>
        <v>3.786789006036424E-13</v>
      </c>
      <c r="AG17864">
        <f t="shared" si="1144"/>
        <v>1.0839683529779271E-11</v>
      </c>
    </row>
    <row r="17865" spans="30:33" x14ac:dyDescent="0.2">
      <c r="AD17865">
        <f t="shared" si="1142"/>
        <v>17863</v>
      </c>
      <c r="AE17865">
        <f t="shared" si="1145"/>
        <v>6.058862409658281E-16</v>
      </c>
      <c r="AF17865">
        <f t="shared" si="1143"/>
        <v>3.7807301436267654E-13</v>
      </c>
      <c r="AG17865">
        <f t="shared" si="1144"/>
        <v>1.0822945922372588E-11</v>
      </c>
    </row>
    <row r="17866" spans="30:33" x14ac:dyDescent="0.2">
      <c r="AD17866">
        <f t="shared" si="1142"/>
        <v>17864</v>
      </c>
      <c r="AE17866">
        <f t="shared" si="1145"/>
        <v>6.0491682298028273E-16</v>
      </c>
      <c r="AF17866">
        <f t="shared" si="1143"/>
        <v>3.7746809753969624E-13</v>
      </c>
      <c r="AG17866">
        <f t="shared" si="1144"/>
        <v>1.0806234125719771E-11</v>
      </c>
    </row>
    <row r="17867" spans="30:33" x14ac:dyDescent="0.2">
      <c r="AD17867">
        <f t="shared" si="1142"/>
        <v>17865</v>
      </c>
      <c r="AE17867">
        <f t="shared" si="1145"/>
        <v>6.0394895606351424E-16</v>
      </c>
      <c r="AF17867">
        <f t="shared" si="1143"/>
        <v>3.7686414858363273E-13</v>
      </c>
      <c r="AG17867">
        <f t="shared" si="1144"/>
        <v>1.0789548100074682E-11</v>
      </c>
    </row>
    <row r="17868" spans="30:33" x14ac:dyDescent="0.2">
      <c r="AD17868">
        <f t="shared" si="1142"/>
        <v>17866</v>
      </c>
      <c r="AE17868">
        <f t="shared" si="1145"/>
        <v>6.0298263773381266E-16</v>
      </c>
      <c r="AF17868">
        <f t="shared" si="1143"/>
        <v>3.7626116594589889E-13</v>
      </c>
      <c r="AG17868">
        <f t="shared" si="1144"/>
        <v>1.0772887805752296E-11</v>
      </c>
    </row>
    <row r="17869" spans="30:33" x14ac:dyDescent="0.2">
      <c r="AD17869">
        <f t="shared" si="1142"/>
        <v>17867</v>
      </c>
      <c r="AE17869">
        <f t="shared" si="1145"/>
        <v>6.0201786551343846E-16</v>
      </c>
      <c r="AF17869">
        <f t="shared" si="1143"/>
        <v>3.7565914808038542E-13</v>
      </c>
      <c r="AG17869">
        <f t="shared" si="1144"/>
        <v>1.0756253203128604E-11</v>
      </c>
    </row>
    <row r="17870" spans="30:33" x14ac:dyDescent="0.2">
      <c r="AD17870">
        <f t="shared" si="1142"/>
        <v>17868</v>
      </c>
      <c r="AE17870">
        <f t="shared" si="1145"/>
        <v>6.0105463692861693E-16</v>
      </c>
      <c r="AF17870">
        <f t="shared" si="1143"/>
        <v>3.7505809344345681E-13</v>
      </c>
      <c r="AG17870">
        <f t="shared" si="1144"/>
        <v>1.0739644252640527E-11</v>
      </c>
    </row>
    <row r="17871" spans="30:33" x14ac:dyDescent="0.2">
      <c r="AD17871">
        <f t="shared" si="1142"/>
        <v>17869</v>
      </c>
      <c r="AE17871">
        <f t="shared" si="1145"/>
        <v>6.0009294950953117E-16</v>
      </c>
      <c r="AF17871">
        <f t="shared" si="1143"/>
        <v>3.7445800049394725E-13</v>
      </c>
      <c r="AG17871">
        <f t="shared" si="1144"/>
        <v>1.0723060914785812E-11</v>
      </c>
    </row>
    <row r="17872" spans="30:33" x14ac:dyDescent="0.2">
      <c r="AD17872">
        <f t="shared" ref="AD17872:AD17935" si="1146">AD17871+1</f>
        <v>17870</v>
      </c>
      <c r="AE17872">
        <f t="shared" si="1145"/>
        <v>5.9913280079031588E-16</v>
      </c>
      <c r="AF17872">
        <f t="shared" ref="AF17872:AF17935" si="1147">AF17871*$AF$3</f>
        <v>3.738588676931569E-13</v>
      </c>
      <c r="AG17872">
        <f t="shared" ref="AG17872:AG17935" si="1148">AD17872*AE17872</f>
        <v>1.0706503150122945E-11</v>
      </c>
    </row>
    <row r="17873" spans="30:33" x14ac:dyDescent="0.2">
      <c r="AD17873">
        <f t="shared" si="1146"/>
        <v>17871</v>
      </c>
      <c r="AE17873">
        <f t="shared" si="1145"/>
        <v>5.9817418830905136E-16</v>
      </c>
      <c r="AF17873">
        <f t="shared" si="1147"/>
        <v>3.7326069350484784E-13</v>
      </c>
      <c r="AG17873">
        <f t="shared" si="1148"/>
        <v>1.0689970919271056E-11</v>
      </c>
    </row>
    <row r="17874" spans="30:33" x14ac:dyDescent="0.2">
      <c r="AD17874">
        <f t="shared" si="1146"/>
        <v>17872</v>
      </c>
      <c r="AE17874">
        <f t="shared" si="1145"/>
        <v>5.9721710960775686E-16</v>
      </c>
      <c r="AF17874">
        <f t="shared" si="1147"/>
        <v>3.7266347639524007E-13</v>
      </c>
      <c r="AG17874">
        <f t="shared" si="1148"/>
        <v>1.067346418290983E-11</v>
      </c>
    </row>
    <row r="17875" spans="30:33" x14ac:dyDescent="0.2">
      <c r="AD17875">
        <f t="shared" si="1146"/>
        <v>17873</v>
      </c>
      <c r="AE17875">
        <f t="shared" ref="AE17875:AE17938" si="1149">AF17874*$AE$3</f>
        <v>5.9626156223238442E-16</v>
      </c>
      <c r="AF17875">
        <f t="shared" si="1147"/>
        <v>3.7206721483300769E-13</v>
      </c>
      <c r="AG17875">
        <f t="shared" si="1148"/>
        <v>1.0656982901779406E-11</v>
      </c>
    </row>
    <row r="17876" spans="30:33" x14ac:dyDescent="0.2">
      <c r="AD17876">
        <f t="shared" si="1146"/>
        <v>17874</v>
      </c>
      <c r="AE17876">
        <f t="shared" si="1149"/>
        <v>5.9530754373281255E-16</v>
      </c>
      <c r="AF17876">
        <f t="shared" si="1147"/>
        <v>3.7147190728927486E-13</v>
      </c>
      <c r="AG17876">
        <f t="shared" si="1148"/>
        <v>1.0640527036680291E-11</v>
      </c>
    </row>
    <row r="17877" spans="30:33" x14ac:dyDescent="0.2">
      <c r="AD17877">
        <f t="shared" si="1146"/>
        <v>17875</v>
      </c>
      <c r="AE17877">
        <f t="shared" si="1149"/>
        <v>5.9435505166284006E-16</v>
      </c>
      <c r="AF17877">
        <f t="shared" si="1147"/>
        <v>3.7087755223761199E-13</v>
      </c>
      <c r="AG17877">
        <f t="shared" si="1148"/>
        <v>1.0624096548473266E-11</v>
      </c>
    </row>
    <row r="17878" spans="30:33" x14ac:dyDescent="0.2">
      <c r="AD17878">
        <f t="shared" si="1146"/>
        <v>17876</v>
      </c>
      <c r="AE17878">
        <f t="shared" si="1149"/>
        <v>5.9340408358017944E-16</v>
      </c>
      <c r="AF17878">
        <f t="shared" si="1147"/>
        <v>3.7028414815403179E-13</v>
      </c>
      <c r="AG17878">
        <f t="shared" si="1148"/>
        <v>1.0607691398079288E-11</v>
      </c>
    </row>
    <row r="17879" spans="30:33" x14ac:dyDescent="0.2">
      <c r="AD17879">
        <f t="shared" si="1146"/>
        <v>17877</v>
      </c>
      <c r="AE17879">
        <f t="shared" si="1149"/>
        <v>5.9245463704645117E-16</v>
      </c>
      <c r="AF17879">
        <f t="shared" si="1147"/>
        <v>3.6969169351698531E-13</v>
      </c>
      <c r="AG17879">
        <f t="shared" si="1148"/>
        <v>1.0591311546479408E-11</v>
      </c>
    </row>
    <row r="17880" spans="30:33" x14ac:dyDescent="0.2">
      <c r="AD17880">
        <f t="shared" si="1146"/>
        <v>17878</v>
      </c>
      <c r="AE17880">
        <f t="shared" si="1149"/>
        <v>5.9150670962717677E-16</v>
      </c>
      <c r="AF17880">
        <f t="shared" si="1147"/>
        <v>3.6910018680735813E-13</v>
      </c>
      <c r="AG17880">
        <f t="shared" si="1148"/>
        <v>1.0574956954714667E-11</v>
      </c>
    </row>
    <row r="17881" spans="30:33" x14ac:dyDescent="0.2">
      <c r="AD17881">
        <f t="shared" si="1146"/>
        <v>17879</v>
      </c>
      <c r="AE17881">
        <f t="shared" si="1149"/>
        <v>5.9056029889177331E-16</v>
      </c>
      <c r="AF17881">
        <f t="shared" si="1147"/>
        <v>3.6850962650846633E-13</v>
      </c>
      <c r="AG17881">
        <f t="shared" si="1148"/>
        <v>1.0558627583886016E-11</v>
      </c>
    </row>
    <row r="17882" spans="30:33" x14ac:dyDescent="0.2">
      <c r="AD17882">
        <f t="shared" si="1146"/>
        <v>17880</v>
      </c>
      <c r="AE17882">
        <f t="shared" si="1149"/>
        <v>5.8961540241354641E-16</v>
      </c>
      <c r="AF17882">
        <f t="shared" si="1147"/>
        <v>3.6792001110605276E-13</v>
      </c>
      <c r="AG17882">
        <f t="shared" si="1148"/>
        <v>1.054232339515421E-11</v>
      </c>
    </row>
    <row r="17883" spans="30:33" x14ac:dyDescent="0.2">
      <c r="AD17883">
        <f t="shared" si="1146"/>
        <v>17881</v>
      </c>
      <c r="AE17883">
        <f t="shared" si="1149"/>
        <v>5.8867201776968471E-16</v>
      </c>
      <c r="AF17883">
        <f t="shared" si="1147"/>
        <v>3.6733133908828308E-13</v>
      </c>
      <c r="AG17883">
        <f t="shared" si="1148"/>
        <v>1.0526044349739733E-11</v>
      </c>
    </row>
    <row r="17884" spans="30:33" x14ac:dyDescent="0.2">
      <c r="AD17884">
        <f t="shared" si="1146"/>
        <v>17882</v>
      </c>
      <c r="AE17884">
        <f t="shared" si="1149"/>
        <v>5.8773014254125325E-16</v>
      </c>
      <c r="AF17884">
        <f t="shared" si="1147"/>
        <v>3.667436089457418E-13</v>
      </c>
      <c r="AG17884">
        <f t="shared" si="1148"/>
        <v>1.050979040892269E-11</v>
      </c>
    </row>
    <row r="17885" spans="30:33" x14ac:dyDescent="0.2">
      <c r="AD17885">
        <f t="shared" si="1146"/>
        <v>17883</v>
      </c>
      <c r="AE17885">
        <f t="shared" si="1149"/>
        <v>5.8678977431318718E-16</v>
      </c>
      <c r="AF17885">
        <f t="shared" si="1147"/>
        <v>3.6615681917142859E-13</v>
      </c>
      <c r="AG17885">
        <f t="shared" si="1148"/>
        <v>1.0493561534042726E-11</v>
      </c>
    </row>
    <row r="17886" spans="30:33" x14ac:dyDescent="0.2">
      <c r="AD17886">
        <f t="shared" si="1146"/>
        <v>17884</v>
      </c>
      <c r="AE17886">
        <f t="shared" si="1149"/>
        <v>5.8585091067428604E-16</v>
      </c>
      <c r="AF17886">
        <f t="shared" si="1147"/>
        <v>3.655709682607543E-13</v>
      </c>
      <c r="AG17886">
        <f t="shared" si="1148"/>
        <v>1.0477357686498931E-11</v>
      </c>
    </row>
    <row r="17887" spans="30:33" x14ac:dyDescent="0.2">
      <c r="AD17887">
        <f t="shared" si="1146"/>
        <v>17885</v>
      </c>
      <c r="AE17887">
        <f t="shared" si="1149"/>
        <v>5.8491354921720714E-16</v>
      </c>
      <c r="AF17887">
        <f t="shared" si="1147"/>
        <v>3.649860547115371E-13</v>
      </c>
      <c r="AG17887">
        <f t="shared" si="1148"/>
        <v>1.046117882774975E-11</v>
      </c>
    </row>
    <row r="17888" spans="30:33" x14ac:dyDescent="0.2">
      <c r="AD17888">
        <f t="shared" si="1146"/>
        <v>17886</v>
      </c>
      <c r="AE17888">
        <f t="shared" si="1149"/>
        <v>5.8397768753845963E-16</v>
      </c>
      <c r="AF17888">
        <f t="shared" si="1147"/>
        <v>3.644020770239986E-13</v>
      </c>
      <c r="AG17888">
        <f t="shared" si="1148"/>
        <v>1.0445024919312889E-11</v>
      </c>
    </row>
    <row r="17889" spans="30:33" x14ac:dyDescent="0.2">
      <c r="AD17889">
        <f t="shared" si="1146"/>
        <v>17887</v>
      </c>
      <c r="AE17889">
        <f t="shared" si="1149"/>
        <v>5.8304332323839806E-16</v>
      </c>
      <c r="AF17889">
        <f t="shared" si="1147"/>
        <v>3.6381903370076021E-13</v>
      </c>
      <c r="AG17889">
        <f t="shared" si="1148"/>
        <v>1.0428895922765226E-11</v>
      </c>
    </row>
    <row r="17890" spans="30:33" x14ac:dyDescent="0.2">
      <c r="AD17890">
        <f t="shared" si="1146"/>
        <v>17888</v>
      </c>
      <c r="AE17890">
        <f t="shared" si="1149"/>
        <v>5.8211045392121656E-16</v>
      </c>
      <c r="AF17890">
        <f t="shared" si="1147"/>
        <v>3.6323692324683897E-13</v>
      </c>
      <c r="AG17890">
        <f t="shared" si="1148"/>
        <v>1.0412791799742721E-11</v>
      </c>
    </row>
    <row r="17891" spans="30:33" x14ac:dyDescent="0.2">
      <c r="AD17891">
        <f t="shared" si="1146"/>
        <v>17889</v>
      </c>
      <c r="AE17891">
        <f t="shared" si="1149"/>
        <v>5.8117907719494263E-16</v>
      </c>
      <c r="AF17891">
        <f t="shared" si="1147"/>
        <v>3.6265574416964402E-13</v>
      </c>
      <c r="AG17891">
        <f t="shared" si="1148"/>
        <v>1.0396712511940329E-11</v>
      </c>
    </row>
    <row r="17892" spans="30:33" x14ac:dyDescent="0.2">
      <c r="AD17892">
        <f t="shared" si="1146"/>
        <v>17890</v>
      </c>
      <c r="AE17892">
        <f t="shared" si="1149"/>
        <v>5.8024919067143074E-16</v>
      </c>
      <c r="AF17892">
        <f t="shared" si="1147"/>
        <v>3.6207549497897257E-13</v>
      </c>
      <c r="AG17892">
        <f t="shared" si="1148"/>
        <v>1.0380658021111896E-11</v>
      </c>
    </row>
    <row r="17893" spans="30:33" x14ac:dyDescent="0.2">
      <c r="AD17893">
        <f t="shared" si="1146"/>
        <v>17891</v>
      </c>
      <c r="AE17893">
        <f t="shared" si="1149"/>
        <v>5.7932079196635637E-16</v>
      </c>
      <c r="AF17893">
        <f t="shared" si="1147"/>
        <v>3.614961741870062E-13</v>
      </c>
      <c r="AG17893">
        <f t="shared" si="1148"/>
        <v>1.0364628289070081E-11</v>
      </c>
    </row>
    <row r="17894" spans="30:33" x14ac:dyDescent="0.2">
      <c r="AD17894">
        <f t="shared" si="1146"/>
        <v>17892</v>
      </c>
      <c r="AE17894">
        <f t="shared" si="1149"/>
        <v>5.7839387869921019E-16</v>
      </c>
      <c r="AF17894">
        <f t="shared" si="1147"/>
        <v>3.6091778030830695E-13</v>
      </c>
      <c r="AG17894">
        <f t="shared" si="1148"/>
        <v>1.0348623277686268E-11</v>
      </c>
    </row>
    <row r="17895" spans="30:33" x14ac:dyDescent="0.2">
      <c r="AD17895">
        <f t="shared" si="1146"/>
        <v>17893</v>
      </c>
      <c r="AE17895">
        <f t="shared" si="1149"/>
        <v>5.7746844849329143E-16</v>
      </c>
      <c r="AF17895">
        <f t="shared" si="1147"/>
        <v>3.6034031185981364E-13</v>
      </c>
      <c r="AG17895">
        <f t="shared" si="1148"/>
        <v>1.0332642948890464E-11</v>
      </c>
    </row>
    <row r="17896" spans="30:33" x14ac:dyDescent="0.2">
      <c r="AD17896">
        <f t="shared" si="1146"/>
        <v>17894</v>
      </c>
      <c r="AE17896">
        <f t="shared" si="1149"/>
        <v>5.7654449897570205E-16</v>
      </c>
      <c r="AF17896">
        <f t="shared" si="1147"/>
        <v>3.5976376736083794E-13</v>
      </c>
      <c r="AG17896">
        <f t="shared" si="1148"/>
        <v>1.0316687264671213E-11</v>
      </c>
    </row>
    <row r="17897" spans="30:33" x14ac:dyDescent="0.2">
      <c r="AD17897">
        <f t="shared" si="1146"/>
        <v>17895</v>
      </c>
      <c r="AE17897">
        <f t="shared" si="1149"/>
        <v>5.7562202777734092E-16</v>
      </c>
      <c r="AF17897">
        <f t="shared" si="1147"/>
        <v>3.5918814533306056E-13</v>
      </c>
      <c r="AG17897">
        <f t="shared" si="1148"/>
        <v>1.0300756187075516E-11</v>
      </c>
    </row>
    <row r="17898" spans="30:33" x14ac:dyDescent="0.2">
      <c r="AD17898">
        <f t="shared" si="1146"/>
        <v>17896</v>
      </c>
      <c r="AE17898">
        <f t="shared" si="1149"/>
        <v>5.7470103253289714E-16</v>
      </c>
      <c r="AF17898">
        <f t="shared" si="1147"/>
        <v>3.5861344430052767E-13</v>
      </c>
      <c r="AG17898">
        <f t="shared" si="1148"/>
        <v>1.0284849678208727E-11</v>
      </c>
    </row>
    <row r="17899" spans="30:33" x14ac:dyDescent="0.2">
      <c r="AD17899">
        <f t="shared" si="1146"/>
        <v>17897</v>
      </c>
      <c r="AE17899">
        <f t="shared" si="1149"/>
        <v>5.737815108808445E-16</v>
      </c>
      <c r="AF17899">
        <f t="shared" si="1147"/>
        <v>3.5803966278964682E-13</v>
      </c>
      <c r="AG17899">
        <f t="shared" si="1148"/>
        <v>1.0268967700234474E-11</v>
      </c>
    </row>
    <row r="17900" spans="30:33" x14ac:dyDescent="0.2">
      <c r="AD17900">
        <f t="shared" si="1146"/>
        <v>17898</v>
      </c>
      <c r="AE17900">
        <f t="shared" si="1149"/>
        <v>5.7286346046343515E-16</v>
      </c>
      <c r="AF17900">
        <f t="shared" si="1147"/>
        <v>3.5746679932918334E-13</v>
      </c>
      <c r="AG17900">
        <f t="shared" si="1148"/>
        <v>1.0253110215374563E-11</v>
      </c>
    </row>
    <row r="17901" spans="30:33" x14ac:dyDescent="0.2">
      <c r="AD17901">
        <f t="shared" si="1146"/>
        <v>17899</v>
      </c>
      <c r="AE17901">
        <f t="shared" si="1149"/>
        <v>5.7194687892669363E-16</v>
      </c>
      <c r="AF17901">
        <f t="shared" si="1147"/>
        <v>3.5689485245025663E-13</v>
      </c>
      <c r="AG17901">
        <f t="shared" si="1148"/>
        <v>1.023727718590889E-11</v>
      </c>
    </row>
    <row r="17902" spans="30:33" x14ac:dyDescent="0.2">
      <c r="AD17902">
        <f t="shared" si="1146"/>
        <v>17900</v>
      </c>
      <c r="AE17902">
        <f t="shared" si="1149"/>
        <v>5.7103176392041083E-16</v>
      </c>
      <c r="AF17902">
        <f t="shared" si="1147"/>
        <v>3.5632382068633618E-13</v>
      </c>
      <c r="AG17902">
        <f t="shared" si="1148"/>
        <v>1.0221468574175354E-11</v>
      </c>
    </row>
    <row r="17903" spans="30:33" x14ac:dyDescent="0.2">
      <c r="AD17903">
        <f t="shared" si="1146"/>
        <v>17901</v>
      </c>
      <c r="AE17903">
        <f t="shared" si="1149"/>
        <v>5.7011811309813813E-16</v>
      </c>
      <c r="AF17903">
        <f t="shared" si="1147"/>
        <v>3.5575370257323801E-13</v>
      </c>
      <c r="AG17903">
        <f t="shared" si="1148"/>
        <v>1.020568434256977E-11</v>
      </c>
    </row>
    <row r="17904" spans="30:33" x14ac:dyDescent="0.2">
      <c r="AD17904">
        <f t="shared" si="1146"/>
        <v>17902</v>
      </c>
      <c r="AE17904">
        <f t="shared" si="1149"/>
        <v>5.692059241171811E-16</v>
      </c>
      <c r="AF17904">
        <f t="shared" si="1147"/>
        <v>3.551844966491208E-13</v>
      </c>
      <c r="AG17904">
        <f t="shared" si="1148"/>
        <v>1.0189924453545777E-11</v>
      </c>
    </row>
    <row r="17905" spans="30:33" x14ac:dyDescent="0.2">
      <c r="AD17905">
        <f t="shared" si="1146"/>
        <v>17903</v>
      </c>
      <c r="AE17905">
        <f t="shared" si="1149"/>
        <v>5.682951946385935E-16</v>
      </c>
      <c r="AF17905">
        <f t="shared" si="1147"/>
        <v>3.5461620145448218E-13</v>
      </c>
      <c r="AG17905">
        <f t="shared" si="1148"/>
        <v>1.017418886961474E-11</v>
      </c>
    </row>
    <row r="17906" spans="30:33" x14ac:dyDescent="0.2">
      <c r="AD17906">
        <f t="shared" si="1146"/>
        <v>17904</v>
      </c>
      <c r="AE17906">
        <f t="shared" si="1149"/>
        <v>5.673859223271718E-16</v>
      </c>
      <c r="AF17906">
        <f t="shared" si="1147"/>
        <v>3.54048815532155E-13</v>
      </c>
      <c r="AG17906">
        <f t="shared" si="1148"/>
        <v>1.0158477553345684E-11</v>
      </c>
    </row>
    <row r="17907" spans="30:33" x14ac:dyDescent="0.2">
      <c r="AD17907">
        <f t="shared" si="1146"/>
        <v>17905</v>
      </c>
      <c r="AE17907">
        <f t="shared" si="1149"/>
        <v>5.6647810485144825E-16</v>
      </c>
      <c r="AF17907">
        <f t="shared" si="1147"/>
        <v>3.5348233742730354E-13</v>
      </c>
      <c r="AG17907">
        <f t="shared" si="1148"/>
        <v>1.014279046736518E-11</v>
      </c>
    </row>
    <row r="17908" spans="30:33" x14ac:dyDescent="0.2">
      <c r="AD17908">
        <f t="shared" si="1146"/>
        <v>17906</v>
      </c>
      <c r="AE17908">
        <f t="shared" si="1149"/>
        <v>5.6557173988368593E-16</v>
      </c>
      <c r="AF17908">
        <f t="shared" si="1147"/>
        <v>3.5291676568741985E-13</v>
      </c>
      <c r="AG17908">
        <f t="shared" si="1148"/>
        <v>1.0127127574357281E-11</v>
      </c>
    </row>
    <row r="17909" spans="30:33" x14ac:dyDescent="0.2">
      <c r="AD17909">
        <f t="shared" si="1146"/>
        <v>17907</v>
      </c>
      <c r="AE17909">
        <f t="shared" si="1149"/>
        <v>5.64666825099872E-16</v>
      </c>
      <c r="AF17909">
        <f t="shared" si="1147"/>
        <v>3.5235209886231996E-13</v>
      </c>
      <c r="AG17909">
        <f t="shared" si="1148"/>
        <v>1.0111488837063408E-11</v>
      </c>
    </row>
    <row r="17910" spans="30:33" x14ac:dyDescent="0.2">
      <c r="AD17910">
        <f t="shared" si="1146"/>
        <v>17908</v>
      </c>
      <c r="AE17910">
        <f t="shared" si="1149"/>
        <v>5.6376335817971214E-16</v>
      </c>
      <c r="AF17910">
        <f t="shared" si="1147"/>
        <v>3.5178833550414022E-13</v>
      </c>
      <c r="AG17910">
        <f t="shared" si="1148"/>
        <v>1.0095874218282285E-11</v>
      </c>
    </row>
    <row r="17911" spans="30:33" x14ac:dyDescent="0.2">
      <c r="AD17911">
        <f t="shared" si="1146"/>
        <v>17909</v>
      </c>
      <c r="AE17911">
        <f t="shared" si="1149"/>
        <v>5.6286133680662459E-16</v>
      </c>
      <c r="AF17911">
        <f t="shared" si="1147"/>
        <v>3.5122547416733358E-13</v>
      </c>
      <c r="AG17911">
        <f t="shared" si="1148"/>
        <v>1.008028368086984E-11</v>
      </c>
    </row>
    <row r="17912" spans="30:33" x14ac:dyDescent="0.2">
      <c r="AD17912">
        <f t="shared" si="1146"/>
        <v>17910</v>
      </c>
      <c r="AE17912">
        <f t="shared" si="1149"/>
        <v>5.6196075866773396E-16</v>
      </c>
      <c r="AF17912">
        <f t="shared" si="1147"/>
        <v>3.5066351340866583E-13</v>
      </c>
      <c r="AG17912">
        <f t="shared" si="1148"/>
        <v>1.0064717187739115E-11</v>
      </c>
    </row>
    <row r="17913" spans="30:33" x14ac:dyDescent="0.2">
      <c r="AD17913">
        <f t="shared" si="1146"/>
        <v>17911</v>
      </c>
      <c r="AE17913">
        <f t="shared" si="1149"/>
        <v>5.6106162145386561E-16</v>
      </c>
      <c r="AF17913">
        <f t="shared" si="1147"/>
        <v>3.5010245178721196E-13</v>
      </c>
      <c r="AG17913">
        <f t="shared" si="1148"/>
        <v>1.0049174701860187E-11</v>
      </c>
    </row>
    <row r="17914" spans="30:33" x14ac:dyDescent="0.2">
      <c r="AD17914">
        <f t="shared" si="1146"/>
        <v>17912</v>
      </c>
      <c r="AE17914">
        <f t="shared" si="1149"/>
        <v>5.6016392285953943E-16</v>
      </c>
      <c r="AF17914">
        <f t="shared" si="1147"/>
        <v>3.4954228786435241E-13</v>
      </c>
      <c r="AG17914">
        <f t="shared" si="1148"/>
        <v>1.003365618626007E-11</v>
      </c>
    </row>
    <row r="17915" spans="30:33" x14ac:dyDescent="0.2">
      <c r="AD17915">
        <f t="shared" si="1146"/>
        <v>17913</v>
      </c>
      <c r="AE17915">
        <f t="shared" si="1149"/>
        <v>5.5926766058296411E-16</v>
      </c>
      <c r="AF17915">
        <f t="shared" si="1147"/>
        <v>3.4898302020376944E-13</v>
      </c>
      <c r="AG17915">
        <f t="shared" si="1148"/>
        <v>1.0018161604022636E-11</v>
      </c>
    </row>
    <row r="17916" spans="30:33" x14ac:dyDescent="0.2">
      <c r="AD17916">
        <f t="shared" si="1146"/>
        <v>17914</v>
      </c>
      <c r="AE17916">
        <f t="shared" si="1149"/>
        <v>5.5837283232603134E-16</v>
      </c>
      <c r="AF17916">
        <f t="shared" si="1147"/>
        <v>3.4842464737144337E-13</v>
      </c>
      <c r="AG17916">
        <f t="shared" si="1148"/>
        <v>1.0002690918288526E-11</v>
      </c>
    </row>
    <row r="17917" spans="30:33" x14ac:dyDescent="0.2">
      <c r="AD17917">
        <f t="shared" si="1146"/>
        <v>17915</v>
      </c>
      <c r="AE17917">
        <f t="shared" si="1149"/>
        <v>5.5747943579430961E-16</v>
      </c>
      <c r="AF17917">
        <f t="shared" si="1147"/>
        <v>3.4786716793564906E-13</v>
      </c>
      <c r="AG17917">
        <f t="shared" si="1148"/>
        <v>9.9872440922550559E-12</v>
      </c>
    </row>
    <row r="17918" spans="30:33" x14ac:dyDescent="0.2">
      <c r="AD17918">
        <f t="shared" si="1146"/>
        <v>17916</v>
      </c>
      <c r="AE17918">
        <f t="shared" si="1149"/>
        <v>5.5658746869703874E-16</v>
      </c>
      <c r="AF17918">
        <f t="shared" si="1147"/>
        <v>3.4731058046695202E-13</v>
      </c>
      <c r="AG17918">
        <f t="shared" si="1148"/>
        <v>9.9718210891761462E-12</v>
      </c>
    </row>
    <row r="17919" spans="30:33" x14ac:dyDescent="0.2">
      <c r="AD17919">
        <f t="shared" si="1146"/>
        <v>17917</v>
      </c>
      <c r="AE17919">
        <f t="shared" si="1149"/>
        <v>5.5569692874712352E-16</v>
      </c>
      <c r="AF17919">
        <f t="shared" si="1147"/>
        <v>3.4675488353820488E-13</v>
      </c>
      <c r="AG17919">
        <f t="shared" si="1148"/>
        <v>9.9564218723622119E-12</v>
      </c>
    </row>
    <row r="17920" spans="30:33" x14ac:dyDescent="0.2">
      <c r="AD17920">
        <f t="shared" si="1146"/>
        <v>17918</v>
      </c>
      <c r="AE17920">
        <f t="shared" si="1149"/>
        <v>5.5480781366112805E-16</v>
      </c>
      <c r="AF17920">
        <f t="shared" si="1147"/>
        <v>3.4620007572454375E-13</v>
      </c>
      <c r="AG17920">
        <f t="shared" si="1148"/>
        <v>9.9410464051800924E-12</v>
      </c>
    </row>
    <row r="17921" spans="30:33" x14ac:dyDescent="0.2">
      <c r="AD17921">
        <f t="shared" si="1146"/>
        <v>17919</v>
      </c>
      <c r="AE17921">
        <f t="shared" si="1149"/>
        <v>5.5392012115927026E-16</v>
      </c>
      <c r="AF17921">
        <f t="shared" si="1147"/>
        <v>3.4564615560338447E-13</v>
      </c>
      <c r="AG17921">
        <f t="shared" si="1148"/>
        <v>9.9256946510529631E-12</v>
      </c>
    </row>
    <row r="17922" spans="30:33" x14ac:dyDescent="0.2">
      <c r="AD17922">
        <f t="shared" si="1146"/>
        <v>17920</v>
      </c>
      <c r="AE17922">
        <f t="shared" si="1149"/>
        <v>5.5303384896541536E-16</v>
      </c>
      <c r="AF17922">
        <f t="shared" si="1147"/>
        <v>3.4509312175441902E-13</v>
      </c>
      <c r="AG17922">
        <f t="shared" si="1148"/>
        <v>9.910366573460244E-12</v>
      </c>
    </row>
    <row r="17923" spans="30:33" x14ac:dyDescent="0.2">
      <c r="AD17923">
        <f t="shared" si="1146"/>
        <v>17921</v>
      </c>
      <c r="AE17923">
        <f t="shared" si="1149"/>
        <v>5.5214899480707065E-16</v>
      </c>
      <c r="AF17923">
        <f t="shared" si="1147"/>
        <v>3.4454097275961193E-13</v>
      </c>
      <c r="AG17923">
        <f t="shared" si="1148"/>
        <v>9.8950621359375132E-12</v>
      </c>
    </row>
    <row r="17924" spans="30:33" x14ac:dyDescent="0.2">
      <c r="AD17924">
        <f t="shared" si="1146"/>
        <v>17922</v>
      </c>
      <c r="AE17924">
        <f t="shared" si="1149"/>
        <v>5.5126555641537936E-16</v>
      </c>
      <c r="AF17924">
        <f t="shared" si="1147"/>
        <v>3.4398970720319652E-13</v>
      </c>
      <c r="AG17924">
        <f t="shared" si="1148"/>
        <v>9.879781302076429E-12</v>
      </c>
    </row>
    <row r="17925" spans="30:33" x14ac:dyDescent="0.2">
      <c r="AD17925">
        <f t="shared" si="1146"/>
        <v>17923</v>
      </c>
      <c r="AE17925">
        <f t="shared" si="1149"/>
        <v>5.5038353152511469E-16</v>
      </c>
      <c r="AF17925">
        <f t="shared" si="1147"/>
        <v>3.4343932367167139E-13</v>
      </c>
      <c r="AG17925">
        <f t="shared" si="1148"/>
        <v>9.8645240355246313E-12</v>
      </c>
    </row>
    <row r="17926" spans="30:33" x14ac:dyDescent="0.2">
      <c r="AD17926">
        <f t="shared" si="1146"/>
        <v>17924</v>
      </c>
      <c r="AE17926">
        <f t="shared" si="1149"/>
        <v>5.4950291787467444E-16</v>
      </c>
      <c r="AF17926">
        <f t="shared" si="1147"/>
        <v>3.4288982075379668E-13</v>
      </c>
      <c r="AG17926">
        <f t="shared" si="1148"/>
        <v>9.8492902999856642E-12</v>
      </c>
    </row>
    <row r="17927" spans="30:33" x14ac:dyDescent="0.2">
      <c r="AD17927">
        <f t="shared" si="1146"/>
        <v>17925</v>
      </c>
      <c r="AE17927">
        <f t="shared" si="1149"/>
        <v>5.4862371320607493E-16</v>
      </c>
      <c r="AF17927">
        <f t="shared" si="1147"/>
        <v>3.4234119704059058E-13</v>
      </c>
      <c r="AG17927">
        <f t="shared" si="1148"/>
        <v>9.8340800592188937E-12</v>
      </c>
    </row>
    <row r="17928" spans="30:33" x14ac:dyDescent="0.2">
      <c r="AD17928">
        <f t="shared" si="1146"/>
        <v>17926</v>
      </c>
      <c r="AE17928">
        <f t="shared" si="1149"/>
        <v>5.4774591526494517E-16</v>
      </c>
      <c r="AF17928">
        <f t="shared" si="1147"/>
        <v>3.4179345112532563E-13</v>
      </c>
      <c r="AG17928">
        <f t="shared" si="1148"/>
        <v>9.8188932770394072E-12</v>
      </c>
    </row>
    <row r="17929" spans="30:33" x14ac:dyDescent="0.2">
      <c r="AD17929">
        <f t="shared" si="1146"/>
        <v>17927</v>
      </c>
      <c r="AE17929">
        <f t="shared" si="1149"/>
        <v>5.4686952180052121E-16</v>
      </c>
      <c r="AF17929">
        <f t="shared" si="1147"/>
        <v>3.4124658160352508E-13</v>
      </c>
      <c r="AG17929">
        <f t="shared" si="1148"/>
        <v>9.8037299173179444E-12</v>
      </c>
    </row>
    <row r="17930" spans="30:33" x14ac:dyDescent="0.2">
      <c r="AD17930">
        <f t="shared" si="1146"/>
        <v>17928</v>
      </c>
      <c r="AE17930">
        <f t="shared" si="1149"/>
        <v>5.4599453056564038E-16</v>
      </c>
      <c r="AF17930">
        <f t="shared" si="1147"/>
        <v>3.4070058707295941E-13</v>
      </c>
      <c r="AG17930">
        <f t="shared" si="1148"/>
        <v>9.7885899439808001E-12</v>
      </c>
    </row>
    <row r="17931" spans="30:33" x14ac:dyDescent="0.2">
      <c r="AD17931">
        <f t="shared" si="1146"/>
        <v>17929</v>
      </c>
      <c r="AE17931">
        <f t="shared" si="1149"/>
        <v>5.4512093931673532E-16</v>
      </c>
      <c r="AF17931">
        <f t="shared" si="1147"/>
        <v>3.4015546613364266E-13</v>
      </c>
      <c r="AG17931">
        <f t="shared" si="1148"/>
        <v>9.7734733210097484E-12</v>
      </c>
    </row>
    <row r="17932" spans="30:33" x14ac:dyDescent="0.2">
      <c r="AD17932">
        <f t="shared" si="1146"/>
        <v>17930</v>
      </c>
      <c r="AE17932">
        <f t="shared" si="1149"/>
        <v>5.442487458138285E-16</v>
      </c>
      <c r="AF17932">
        <f t="shared" si="1147"/>
        <v>3.3961121738782882E-13</v>
      </c>
      <c r="AG17932">
        <f t="shared" si="1148"/>
        <v>9.7583800124419458E-12</v>
      </c>
    </row>
    <row r="17933" spans="30:33" x14ac:dyDescent="0.2">
      <c r="AD17933">
        <f t="shared" si="1146"/>
        <v>17931</v>
      </c>
      <c r="AE17933">
        <f t="shared" si="1149"/>
        <v>5.4337794782052635E-16</v>
      </c>
      <c r="AF17933">
        <f t="shared" si="1147"/>
        <v>3.3906783944000829E-13</v>
      </c>
      <c r="AG17933">
        <f t="shared" si="1148"/>
        <v>9.7433099823698582E-12</v>
      </c>
    </row>
    <row r="17934" spans="30:33" x14ac:dyDescent="0.2">
      <c r="AD17934">
        <f t="shared" si="1146"/>
        <v>17932</v>
      </c>
      <c r="AE17934">
        <f t="shared" si="1149"/>
        <v>5.4250854310401352E-16</v>
      </c>
      <c r="AF17934">
        <f t="shared" si="1147"/>
        <v>3.3852533089690425E-13</v>
      </c>
      <c r="AG17934">
        <f t="shared" si="1148"/>
        <v>9.7282631949411708E-12</v>
      </c>
    </row>
    <row r="17935" spans="30:33" x14ac:dyDescent="0.2">
      <c r="AD17935">
        <f t="shared" si="1146"/>
        <v>17933</v>
      </c>
      <c r="AE17935">
        <f t="shared" si="1149"/>
        <v>5.4164052943504707E-16</v>
      </c>
      <c r="AF17935">
        <f t="shared" si="1147"/>
        <v>3.379836903674692E-13</v>
      </c>
      <c r="AG17935">
        <f t="shared" si="1148"/>
        <v>9.7132396143586992E-12</v>
      </c>
    </row>
    <row r="17936" spans="30:33" x14ac:dyDescent="0.2">
      <c r="AD17936">
        <f t="shared" ref="AD17936:AD17999" si="1150">AD17935+1</f>
        <v>17934</v>
      </c>
      <c r="AE17936">
        <f t="shared" si="1149"/>
        <v>5.4077390458795093E-16</v>
      </c>
      <c r="AF17936">
        <f t="shared" ref="AF17936:AF17999" si="1151">AF17935*$AF$3</f>
        <v>3.3744291646288124E-13</v>
      </c>
      <c r="AG17936">
        <f t="shared" ref="AG17936:AG17999" si="1152">AD17936*AE17936</f>
        <v>9.6982392048803115E-12</v>
      </c>
    </row>
    <row r="17937" spans="30:33" x14ac:dyDescent="0.2">
      <c r="AD17937">
        <f t="shared" si="1150"/>
        <v>17935</v>
      </c>
      <c r="AE17937">
        <f t="shared" si="1149"/>
        <v>5.3990866634061021E-16</v>
      </c>
      <c r="AF17937">
        <f t="shared" si="1151"/>
        <v>3.369030077965406E-13</v>
      </c>
      <c r="AG17937">
        <f t="shared" si="1152"/>
        <v>9.6832619308188448E-12</v>
      </c>
    </row>
    <row r="17938" spans="30:33" x14ac:dyDescent="0.2">
      <c r="AD17938">
        <f t="shared" si="1150"/>
        <v>17936</v>
      </c>
      <c r="AE17938">
        <f t="shared" si="1149"/>
        <v>5.3904481247446516E-16</v>
      </c>
      <c r="AF17938">
        <f t="shared" si="1151"/>
        <v>3.3636396298406611E-13</v>
      </c>
      <c r="AG17938">
        <f t="shared" si="1152"/>
        <v>9.6683077565420078E-12</v>
      </c>
    </row>
    <row r="17939" spans="30:33" x14ac:dyDescent="0.2">
      <c r="AD17939">
        <f t="shared" si="1150"/>
        <v>17937</v>
      </c>
      <c r="AE17939">
        <f t="shared" ref="AE17939:AE18002" si="1153">AF17938*$AE$3</f>
        <v>5.3818234077450598E-16</v>
      </c>
      <c r="AF17939">
        <f t="shared" si="1151"/>
        <v>3.3582578064329158E-13</v>
      </c>
      <c r="AG17939">
        <f t="shared" si="1152"/>
        <v>9.6533766464723133E-12</v>
      </c>
    </row>
    <row r="17940" spans="30:33" x14ac:dyDescent="0.2">
      <c r="AD17940">
        <f t="shared" si="1150"/>
        <v>17938</v>
      </c>
      <c r="AE17940">
        <f t="shared" si="1153"/>
        <v>5.3732124902926681E-16</v>
      </c>
      <c r="AF17940">
        <f t="shared" si="1151"/>
        <v>3.3528845939426229E-13</v>
      </c>
      <c r="AG17940">
        <f t="shared" si="1152"/>
        <v>9.6384685650869874E-12</v>
      </c>
    </row>
    <row r="17941" spans="30:33" x14ac:dyDescent="0.2">
      <c r="AD17941">
        <f t="shared" si="1150"/>
        <v>17939</v>
      </c>
      <c r="AE17941">
        <f t="shared" si="1153"/>
        <v>5.3646153503081987E-16</v>
      </c>
      <c r="AF17941">
        <f t="shared" si="1151"/>
        <v>3.3475199785923144E-13</v>
      </c>
      <c r="AG17941">
        <f t="shared" si="1152"/>
        <v>9.6235834769178777E-12</v>
      </c>
    </row>
    <row r="17942" spans="30:33" x14ac:dyDescent="0.2">
      <c r="AD17942">
        <f t="shared" si="1150"/>
        <v>17940</v>
      </c>
      <c r="AE17942">
        <f t="shared" si="1153"/>
        <v>5.3560319657477057E-16</v>
      </c>
      <c r="AF17942">
        <f t="shared" si="1151"/>
        <v>3.3421639466265663E-13</v>
      </c>
      <c r="AG17942">
        <f t="shared" si="1152"/>
        <v>9.6087213465513837E-12</v>
      </c>
    </row>
    <row r="17943" spans="30:33" x14ac:dyDescent="0.2">
      <c r="AD17943">
        <f t="shared" si="1150"/>
        <v>17941</v>
      </c>
      <c r="AE17943">
        <f t="shared" si="1153"/>
        <v>5.3474623146025091E-16</v>
      </c>
      <c r="AF17943">
        <f t="shared" si="1151"/>
        <v>3.3368164843119637E-13</v>
      </c>
      <c r="AG17943">
        <f t="shared" si="1152"/>
        <v>9.5938821386283615E-12</v>
      </c>
    </row>
    <row r="17944" spans="30:33" x14ac:dyDescent="0.2">
      <c r="AD17944">
        <f t="shared" si="1150"/>
        <v>17942</v>
      </c>
      <c r="AE17944">
        <f t="shared" si="1153"/>
        <v>5.3389063748991448E-16</v>
      </c>
      <c r="AF17944">
        <f t="shared" si="1151"/>
        <v>3.3314775779370645E-13</v>
      </c>
      <c r="AG17944">
        <f t="shared" si="1152"/>
        <v>9.5790658178440463E-12</v>
      </c>
    </row>
    <row r="17945" spans="30:33" x14ac:dyDescent="0.2">
      <c r="AD17945">
        <f t="shared" si="1150"/>
        <v>17943</v>
      </c>
      <c r="AE17945">
        <f t="shared" si="1153"/>
        <v>5.3303641246993053E-16</v>
      </c>
      <c r="AF17945">
        <f t="shared" si="1151"/>
        <v>3.3261472138123652E-13</v>
      </c>
      <c r="AG17945">
        <f t="shared" si="1152"/>
        <v>9.5642723489479633E-12</v>
      </c>
    </row>
    <row r="17946" spans="30:33" x14ac:dyDescent="0.2">
      <c r="AD17946">
        <f t="shared" si="1150"/>
        <v>17944</v>
      </c>
      <c r="AE17946">
        <f t="shared" si="1153"/>
        <v>5.3218355420997863E-16</v>
      </c>
      <c r="AF17946">
        <f t="shared" si="1151"/>
        <v>3.3208253782702653E-13</v>
      </c>
      <c r="AG17946">
        <f t="shared" si="1152"/>
        <v>9.5495016967438571E-12</v>
      </c>
    </row>
    <row r="17947" spans="30:33" x14ac:dyDescent="0.2">
      <c r="AD17947">
        <f t="shared" si="1150"/>
        <v>17945</v>
      </c>
      <c r="AE17947">
        <f t="shared" si="1153"/>
        <v>5.3133206052324268E-16</v>
      </c>
      <c r="AF17947">
        <f t="shared" si="1151"/>
        <v>3.3155120576650326E-13</v>
      </c>
      <c r="AG17947">
        <f t="shared" si="1152"/>
        <v>9.5347538260895892E-12</v>
      </c>
    </row>
    <row r="17948" spans="30:33" x14ac:dyDescent="0.2">
      <c r="AD17948">
        <f t="shared" si="1150"/>
        <v>17946</v>
      </c>
      <c r="AE17948">
        <f t="shared" si="1153"/>
        <v>5.3048192922640547E-16</v>
      </c>
      <c r="AF17948">
        <f t="shared" si="1151"/>
        <v>3.3102072383727684E-13</v>
      </c>
      <c r="AG17948">
        <f t="shared" si="1152"/>
        <v>9.5200287018970727E-12</v>
      </c>
    </row>
    <row r="17949" spans="30:33" x14ac:dyDescent="0.2">
      <c r="AD17949">
        <f t="shared" si="1150"/>
        <v>17947</v>
      </c>
      <c r="AE17949">
        <f t="shared" si="1153"/>
        <v>5.2963315813964314E-16</v>
      </c>
      <c r="AF17949">
        <f t="shared" si="1151"/>
        <v>3.3049109067913718E-13</v>
      </c>
      <c r="AG17949">
        <f t="shared" si="1152"/>
        <v>9.5053262891321761E-12</v>
      </c>
    </row>
    <row r="17950" spans="30:33" x14ac:dyDescent="0.2">
      <c r="AD17950">
        <f t="shared" si="1150"/>
        <v>17948</v>
      </c>
      <c r="AE17950">
        <f t="shared" si="1153"/>
        <v>5.2878574508661972E-16</v>
      </c>
      <c r="AF17950">
        <f t="shared" si="1151"/>
        <v>3.2996230493405052E-13</v>
      </c>
      <c r="AG17950">
        <f t="shared" si="1152"/>
        <v>9.490646552814651E-12</v>
      </c>
    </row>
    <row r="17951" spans="30:33" x14ac:dyDescent="0.2">
      <c r="AD17951">
        <f t="shared" si="1150"/>
        <v>17949</v>
      </c>
      <c r="AE17951">
        <f t="shared" si="1153"/>
        <v>5.2793968789448105E-16</v>
      </c>
      <c r="AF17951">
        <f t="shared" si="1151"/>
        <v>3.2943436524615601E-13</v>
      </c>
      <c r="AG17951">
        <f t="shared" si="1152"/>
        <v>9.4759894580180402E-12</v>
      </c>
    </row>
    <row r="17952" spans="30:33" x14ac:dyDescent="0.2">
      <c r="AD17952">
        <f t="shared" si="1150"/>
        <v>17950</v>
      </c>
      <c r="AE17952">
        <f t="shared" si="1153"/>
        <v>5.2709498439384987E-16</v>
      </c>
      <c r="AF17952">
        <f t="shared" si="1151"/>
        <v>3.2890727026176213E-13</v>
      </c>
      <c r="AG17952">
        <f t="shared" si="1152"/>
        <v>9.4613549698696044E-12</v>
      </c>
    </row>
    <row r="17953" spans="30:33" x14ac:dyDescent="0.2">
      <c r="AD17953">
        <f t="shared" si="1150"/>
        <v>17951</v>
      </c>
      <c r="AE17953">
        <f t="shared" si="1153"/>
        <v>5.2625163241881963E-16</v>
      </c>
      <c r="AF17953">
        <f t="shared" si="1151"/>
        <v>3.283810186293433E-13</v>
      </c>
      <c r="AG17953">
        <f t="shared" si="1152"/>
        <v>9.4467430535502309E-12</v>
      </c>
    </row>
    <row r="17954" spans="30:33" x14ac:dyDescent="0.2">
      <c r="AD17954">
        <f t="shared" si="1150"/>
        <v>17952</v>
      </c>
      <c r="AE17954">
        <f t="shared" si="1153"/>
        <v>5.2540962980694953E-16</v>
      </c>
      <c r="AF17954">
        <f t="shared" si="1151"/>
        <v>3.2785560899953636E-13</v>
      </c>
      <c r="AG17954">
        <f t="shared" si="1152"/>
        <v>9.4321536742943584E-12</v>
      </c>
    </row>
    <row r="17955" spans="30:33" x14ac:dyDescent="0.2">
      <c r="AD17955">
        <f t="shared" si="1150"/>
        <v>17953</v>
      </c>
      <c r="AE17955">
        <f t="shared" si="1153"/>
        <v>5.2456897439925841E-16</v>
      </c>
      <c r="AF17955">
        <f t="shared" si="1151"/>
        <v>3.2733104002513707E-13</v>
      </c>
      <c r="AG17955">
        <f t="shared" si="1152"/>
        <v>9.4175867973898859E-12</v>
      </c>
    </row>
    <row r="17956" spans="30:33" x14ac:dyDescent="0.2">
      <c r="AD17956">
        <f t="shared" si="1150"/>
        <v>17954</v>
      </c>
      <c r="AE17956">
        <f t="shared" si="1153"/>
        <v>5.2372966404021955E-16</v>
      </c>
      <c r="AF17956">
        <f t="shared" si="1151"/>
        <v>3.2680731036109684E-13</v>
      </c>
      <c r="AG17956">
        <f t="shared" si="1152"/>
        <v>9.4030423881781024E-12</v>
      </c>
    </row>
    <row r="17957" spans="30:33" x14ac:dyDescent="0.2">
      <c r="AD17957">
        <f t="shared" si="1150"/>
        <v>17955</v>
      </c>
      <c r="AE17957">
        <f t="shared" si="1153"/>
        <v>5.2289169657775523E-16</v>
      </c>
      <c r="AF17957">
        <f t="shared" si="1151"/>
        <v>3.2628441866451906E-13</v>
      </c>
      <c r="AG17957">
        <f t="shared" si="1152"/>
        <v>9.388520412053595E-12</v>
      </c>
    </row>
    <row r="17958" spans="30:33" x14ac:dyDescent="0.2">
      <c r="AD17958">
        <f t="shared" si="1150"/>
        <v>17956</v>
      </c>
      <c r="AE17958">
        <f t="shared" si="1153"/>
        <v>5.220550698632307E-16</v>
      </c>
      <c r="AF17958">
        <f t="shared" si="1151"/>
        <v>3.2576236359465582E-13</v>
      </c>
      <c r="AG17958">
        <f t="shared" si="1152"/>
        <v>9.3740208344641702E-12</v>
      </c>
    </row>
    <row r="17959" spans="30:33" x14ac:dyDescent="0.2">
      <c r="AD17959">
        <f t="shared" si="1150"/>
        <v>17957</v>
      </c>
      <c r="AE17959">
        <f t="shared" si="1153"/>
        <v>5.2121978175144955E-16</v>
      </c>
      <c r="AF17959">
        <f t="shared" si="1151"/>
        <v>3.2524114381290434E-13</v>
      </c>
      <c r="AG17959">
        <f t="shared" si="1152"/>
        <v>9.3595436209107789E-12</v>
      </c>
    </row>
    <row r="17960" spans="30:33" x14ac:dyDescent="0.2">
      <c r="AD17960">
        <f t="shared" si="1150"/>
        <v>17958</v>
      </c>
      <c r="AE17960">
        <f t="shared" si="1153"/>
        <v>5.2038583010064714E-16</v>
      </c>
      <c r="AF17960">
        <f t="shared" si="1151"/>
        <v>3.2472075798280367E-13</v>
      </c>
      <c r="AG17960">
        <f t="shared" si="1152"/>
        <v>9.3450887369474217E-12</v>
      </c>
    </row>
    <row r="17961" spans="30:33" x14ac:dyDescent="0.2">
      <c r="AD17961">
        <f t="shared" si="1150"/>
        <v>17959</v>
      </c>
      <c r="AE17961">
        <f t="shared" si="1153"/>
        <v>5.1955321277248611E-16</v>
      </c>
      <c r="AF17961">
        <f t="shared" si="1151"/>
        <v>3.2420120477003117E-13</v>
      </c>
      <c r="AG17961">
        <f t="shared" si="1152"/>
        <v>9.3306561481810774E-12</v>
      </c>
    </row>
    <row r="17962" spans="30:33" x14ac:dyDescent="0.2">
      <c r="AD17962">
        <f t="shared" si="1150"/>
        <v>17960</v>
      </c>
      <c r="AE17962">
        <f t="shared" si="1153"/>
        <v>5.1872192763205011E-16</v>
      </c>
      <c r="AF17962">
        <f t="shared" si="1151"/>
        <v>3.2368248284239913E-13</v>
      </c>
      <c r="AG17962">
        <f t="shared" si="1152"/>
        <v>9.3162458202716208E-12</v>
      </c>
    </row>
    <row r="17963" spans="30:33" x14ac:dyDescent="0.2">
      <c r="AD17963">
        <f t="shared" si="1150"/>
        <v>17961</v>
      </c>
      <c r="AE17963">
        <f t="shared" si="1153"/>
        <v>5.1789197254783885E-16</v>
      </c>
      <c r="AF17963">
        <f t="shared" si="1151"/>
        <v>3.2316459086985125E-13</v>
      </c>
      <c r="AG17963">
        <f t="shared" si="1152"/>
        <v>9.3018577189317336E-12</v>
      </c>
    </row>
    <row r="17964" spans="30:33" x14ac:dyDescent="0.2">
      <c r="AD17964">
        <f t="shared" si="1150"/>
        <v>17962</v>
      </c>
      <c r="AE17964">
        <f t="shared" si="1153"/>
        <v>5.1706334539176228E-16</v>
      </c>
      <c r="AF17964">
        <f t="shared" si="1151"/>
        <v>3.2264752752445948E-13</v>
      </c>
      <c r="AG17964">
        <f t="shared" si="1152"/>
        <v>9.2874918099268336E-12</v>
      </c>
    </row>
    <row r="17965" spans="30:33" x14ac:dyDescent="0.2">
      <c r="AD17965">
        <f t="shared" si="1150"/>
        <v>17963</v>
      </c>
      <c r="AE17965">
        <f t="shared" si="1153"/>
        <v>5.1623604403913538E-16</v>
      </c>
      <c r="AF17965">
        <f t="shared" si="1151"/>
        <v>3.2213129148042032E-13</v>
      </c>
      <c r="AG17965">
        <f t="shared" si="1152"/>
        <v>9.2731480590749892E-12</v>
      </c>
    </row>
    <row r="17966" spans="30:33" x14ac:dyDescent="0.2">
      <c r="AD17966">
        <f t="shared" si="1150"/>
        <v>17964</v>
      </c>
      <c r="AE17966">
        <f t="shared" si="1153"/>
        <v>5.154100663686727E-16</v>
      </c>
      <c r="AF17966">
        <f t="shared" si="1151"/>
        <v>3.2161588141405161E-13</v>
      </c>
      <c r="AG17966">
        <f t="shared" si="1152"/>
        <v>9.2588264322468364E-12</v>
      </c>
    </row>
    <row r="17967" spans="30:33" x14ac:dyDescent="0.2">
      <c r="AD17967">
        <f t="shared" si="1150"/>
        <v>17965</v>
      </c>
      <c r="AE17967">
        <f t="shared" si="1153"/>
        <v>5.145854102624828E-16</v>
      </c>
      <c r="AF17967">
        <f t="shared" si="1151"/>
        <v>3.2110129600378909E-13</v>
      </c>
      <c r="AG17967">
        <f t="shared" si="1152"/>
        <v>9.2445268953655035E-12</v>
      </c>
    </row>
    <row r="17968" spans="30:33" x14ac:dyDescent="0.2">
      <c r="AD17968">
        <f t="shared" si="1150"/>
        <v>17966</v>
      </c>
      <c r="AE17968">
        <f t="shared" si="1153"/>
        <v>5.1376207360606277E-16</v>
      </c>
      <c r="AF17968">
        <f t="shared" si="1151"/>
        <v>3.2058753393018301E-13</v>
      </c>
      <c r="AG17968">
        <f t="shared" si="1152"/>
        <v>9.2302494144065235E-12</v>
      </c>
    </row>
    <row r="17969" spans="30:33" x14ac:dyDescent="0.2">
      <c r="AD17969">
        <f t="shared" si="1150"/>
        <v>17967</v>
      </c>
      <c r="AE17969">
        <f t="shared" si="1153"/>
        <v>5.1294005428829304E-16</v>
      </c>
      <c r="AF17969">
        <f t="shared" si="1151"/>
        <v>3.2007459387589472E-13</v>
      </c>
      <c r="AG17969">
        <f t="shared" si="1152"/>
        <v>9.2159939553977615E-12</v>
      </c>
    </row>
    <row r="17970" spans="30:33" x14ac:dyDescent="0.2">
      <c r="AD17970">
        <f t="shared" si="1150"/>
        <v>17968</v>
      </c>
      <c r="AE17970">
        <f t="shared" si="1153"/>
        <v>5.1211935020143183E-16</v>
      </c>
      <c r="AF17970">
        <f t="shared" si="1151"/>
        <v>3.1956247452569327E-13</v>
      </c>
      <c r="AG17970">
        <f t="shared" si="1152"/>
        <v>9.2017604844193274E-12</v>
      </c>
    </row>
    <row r="17971" spans="30:33" x14ac:dyDescent="0.2">
      <c r="AD17971">
        <f t="shared" si="1150"/>
        <v>17969</v>
      </c>
      <c r="AE17971">
        <f t="shared" si="1153"/>
        <v>5.1129995924110945E-16</v>
      </c>
      <c r="AF17971">
        <f t="shared" si="1151"/>
        <v>3.1905117456645215E-13</v>
      </c>
      <c r="AG17971">
        <f t="shared" si="1152"/>
        <v>9.1875489676034953E-12</v>
      </c>
    </row>
    <row r="17972" spans="30:33" x14ac:dyDescent="0.2">
      <c r="AD17972">
        <f t="shared" si="1150"/>
        <v>17970</v>
      </c>
      <c r="AE17972">
        <f t="shared" si="1153"/>
        <v>5.1048187930632366E-16</v>
      </c>
      <c r="AF17972">
        <f t="shared" si="1151"/>
        <v>3.1854069268714584E-13</v>
      </c>
      <c r="AG17972">
        <f t="shared" si="1152"/>
        <v>9.1733593711346355E-12</v>
      </c>
    </row>
    <row r="17973" spans="30:33" x14ac:dyDescent="0.2">
      <c r="AD17973">
        <f t="shared" si="1150"/>
        <v>17971</v>
      </c>
      <c r="AE17973">
        <f t="shared" si="1153"/>
        <v>5.0966510829943356E-16</v>
      </c>
      <c r="AF17973">
        <f t="shared" si="1151"/>
        <v>3.1803102757884637E-13</v>
      </c>
      <c r="AG17973">
        <f t="shared" si="1152"/>
        <v>9.1591916612491208E-12</v>
      </c>
    </row>
    <row r="17974" spans="30:33" x14ac:dyDescent="0.2">
      <c r="AD17974">
        <f t="shared" si="1150"/>
        <v>17972</v>
      </c>
      <c r="AE17974">
        <f t="shared" si="1153"/>
        <v>5.0884964412615446E-16</v>
      </c>
      <c r="AF17974">
        <f t="shared" si="1151"/>
        <v>3.1752217793472023E-13</v>
      </c>
      <c r="AG17974">
        <f t="shared" si="1152"/>
        <v>9.1450458042352472E-12</v>
      </c>
    </row>
    <row r="17975" spans="30:33" x14ac:dyDescent="0.2">
      <c r="AD17975">
        <f t="shared" si="1150"/>
        <v>17973</v>
      </c>
      <c r="AE17975">
        <f t="shared" si="1153"/>
        <v>5.0803548469555264E-16</v>
      </c>
      <c r="AF17975">
        <f t="shared" si="1151"/>
        <v>3.1701414245002468E-13</v>
      </c>
      <c r="AG17975">
        <f t="shared" si="1152"/>
        <v>9.1309217664331681E-12</v>
      </c>
    </row>
    <row r="17976" spans="30:33" x14ac:dyDescent="0.2">
      <c r="AD17976">
        <f t="shared" si="1150"/>
        <v>17974</v>
      </c>
      <c r="AE17976">
        <f t="shared" si="1153"/>
        <v>5.0722262792003974E-16</v>
      </c>
      <c r="AF17976">
        <f t="shared" si="1151"/>
        <v>3.165069198221046E-13</v>
      </c>
      <c r="AG17976">
        <f t="shared" si="1152"/>
        <v>9.1168195142347937E-12</v>
      </c>
    </row>
    <row r="17977" spans="30:33" x14ac:dyDescent="0.2">
      <c r="AD17977">
        <f t="shared" si="1150"/>
        <v>17975</v>
      </c>
      <c r="AE17977">
        <f t="shared" si="1153"/>
        <v>5.0641107171536757E-16</v>
      </c>
      <c r="AF17977">
        <f t="shared" si="1151"/>
        <v>3.1600050875038923E-13</v>
      </c>
      <c r="AG17977">
        <f t="shared" si="1152"/>
        <v>9.1027390140837313E-12</v>
      </c>
    </row>
    <row r="17978" spans="30:33" x14ac:dyDescent="0.2">
      <c r="AD17978">
        <f t="shared" si="1150"/>
        <v>17976</v>
      </c>
      <c r="AE17978">
        <f t="shared" si="1153"/>
        <v>5.0560081400062301E-16</v>
      </c>
      <c r="AF17978">
        <f t="shared" si="1151"/>
        <v>3.1549490793638858E-13</v>
      </c>
      <c r="AG17978">
        <f t="shared" si="1152"/>
        <v>9.0886802324751998E-12</v>
      </c>
    </row>
    <row r="17979" spans="30:33" x14ac:dyDescent="0.2">
      <c r="AD17979">
        <f t="shared" si="1150"/>
        <v>17977</v>
      </c>
      <c r="AE17979">
        <f t="shared" si="1153"/>
        <v>5.0479185269822194E-16</v>
      </c>
      <c r="AF17979">
        <f t="shared" si="1151"/>
        <v>3.1499011608369035E-13</v>
      </c>
      <c r="AG17979">
        <f t="shared" si="1152"/>
        <v>9.0746431359559361E-12</v>
      </c>
    </row>
    <row r="17980" spans="30:33" x14ac:dyDescent="0.2">
      <c r="AD17980">
        <f t="shared" si="1150"/>
        <v>17978</v>
      </c>
      <c r="AE17980">
        <f t="shared" si="1153"/>
        <v>5.039841857339048E-16</v>
      </c>
      <c r="AF17980">
        <f t="shared" si="1151"/>
        <v>3.1448613189795641E-13</v>
      </c>
      <c r="AG17980">
        <f t="shared" si="1152"/>
        <v>9.0606276911241398E-12</v>
      </c>
    </row>
    <row r="17981" spans="30:33" x14ac:dyDescent="0.2">
      <c r="AD17981">
        <f t="shared" si="1150"/>
        <v>17979</v>
      </c>
      <c r="AE17981">
        <f t="shared" si="1153"/>
        <v>5.0317781103673049E-16</v>
      </c>
      <c r="AF17981">
        <f t="shared" si="1151"/>
        <v>3.1398295408691965E-13</v>
      </c>
      <c r="AG17981">
        <f t="shared" si="1152"/>
        <v>9.0466338646293782E-12</v>
      </c>
    </row>
    <row r="17982" spans="30:33" x14ac:dyDescent="0.2">
      <c r="AD17982">
        <f t="shared" si="1150"/>
        <v>17980</v>
      </c>
      <c r="AE17982">
        <f t="shared" si="1153"/>
        <v>5.0237272653907169E-16</v>
      </c>
      <c r="AF17982">
        <f t="shared" si="1151"/>
        <v>3.1348058136038057E-13</v>
      </c>
      <c r="AG17982">
        <f t="shared" si="1152"/>
        <v>9.0326616231725086E-12</v>
      </c>
    </row>
    <row r="17983" spans="30:33" x14ac:dyDescent="0.2">
      <c r="AD17983">
        <f t="shared" si="1150"/>
        <v>17981</v>
      </c>
      <c r="AE17983">
        <f t="shared" si="1153"/>
        <v>5.0156893017660917E-16</v>
      </c>
      <c r="AF17983">
        <f t="shared" si="1151"/>
        <v>3.1297901243020394E-13</v>
      </c>
      <c r="AG17983">
        <f t="shared" si="1152"/>
        <v>9.0187109335056088E-12</v>
      </c>
    </row>
    <row r="17984" spans="30:33" x14ac:dyDescent="0.2">
      <c r="AD17984">
        <f t="shared" si="1150"/>
        <v>17982</v>
      </c>
      <c r="AE17984">
        <f t="shared" si="1153"/>
        <v>5.0076641988832649E-16</v>
      </c>
      <c r="AF17984">
        <f t="shared" si="1151"/>
        <v>3.124782460103156E-13</v>
      </c>
      <c r="AG17984">
        <f t="shared" si="1152"/>
        <v>9.004781762431887E-12</v>
      </c>
    </row>
    <row r="17985" spans="30:33" x14ac:dyDescent="0.2">
      <c r="AD17985">
        <f t="shared" si="1150"/>
        <v>17983</v>
      </c>
      <c r="AE17985">
        <f t="shared" si="1153"/>
        <v>4.9996519361650521E-16</v>
      </c>
      <c r="AF17985">
        <f t="shared" si="1151"/>
        <v>3.1197828081669909E-13</v>
      </c>
      <c r="AG17985">
        <f t="shared" si="1152"/>
        <v>8.9908740768056133E-12</v>
      </c>
    </row>
    <row r="17986" spans="30:33" x14ac:dyDescent="0.2">
      <c r="AD17986">
        <f t="shared" si="1150"/>
        <v>17984</v>
      </c>
      <c r="AE17986">
        <f t="shared" si="1153"/>
        <v>4.9916524930671881E-16</v>
      </c>
      <c r="AF17986">
        <f t="shared" si="1151"/>
        <v>3.1147911556739235E-13</v>
      </c>
      <c r="AG17986">
        <f t="shared" si="1152"/>
        <v>8.9769878435320313E-12</v>
      </c>
    </row>
    <row r="17987" spans="30:33" x14ac:dyDescent="0.2">
      <c r="AD17987">
        <f t="shared" si="1150"/>
        <v>17985</v>
      </c>
      <c r="AE17987">
        <f t="shared" si="1153"/>
        <v>4.9836658490782799E-16</v>
      </c>
      <c r="AF17987">
        <f t="shared" si="1151"/>
        <v>3.1098074898248453E-13</v>
      </c>
      <c r="AG17987">
        <f t="shared" si="1152"/>
        <v>8.9631230295672871E-12</v>
      </c>
    </row>
    <row r="17988" spans="30:33" x14ac:dyDescent="0.2">
      <c r="AD17988">
        <f t="shared" si="1150"/>
        <v>17986</v>
      </c>
      <c r="AE17988">
        <f t="shared" si="1153"/>
        <v>4.9756919837197545E-16</v>
      </c>
      <c r="AF17988">
        <f t="shared" si="1151"/>
        <v>3.1048317978411254E-13</v>
      </c>
      <c r="AG17988">
        <f t="shared" si="1152"/>
        <v>8.9492796019183512E-12</v>
      </c>
    </row>
    <row r="17989" spans="30:33" x14ac:dyDescent="0.2">
      <c r="AD17989">
        <f t="shared" si="1150"/>
        <v>17987</v>
      </c>
      <c r="AE17989">
        <f t="shared" si="1153"/>
        <v>4.9677308765458027E-16</v>
      </c>
      <c r="AF17989">
        <f t="shared" si="1151"/>
        <v>3.0998640669645793E-13</v>
      </c>
      <c r="AG17989">
        <f t="shared" si="1152"/>
        <v>8.9354575276429351E-12</v>
      </c>
    </row>
    <row r="17990" spans="30:33" x14ac:dyDescent="0.2">
      <c r="AD17990">
        <f t="shared" si="1150"/>
        <v>17988</v>
      </c>
      <c r="AE17990">
        <f t="shared" si="1153"/>
        <v>4.9597825071433292E-16</v>
      </c>
      <c r="AF17990">
        <f t="shared" si="1151"/>
        <v>3.094904284457436E-13</v>
      </c>
      <c r="AG17990">
        <f t="shared" si="1152"/>
        <v>8.92165677384942E-12</v>
      </c>
    </row>
    <row r="17991" spans="30:33" x14ac:dyDescent="0.2">
      <c r="AD17991">
        <f t="shared" si="1150"/>
        <v>17989</v>
      </c>
      <c r="AE17991">
        <f t="shared" si="1153"/>
        <v>4.9518468551318995E-16</v>
      </c>
      <c r="AF17991">
        <f t="shared" si="1151"/>
        <v>3.0899524376023038E-13</v>
      </c>
      <c r="AG17991">
        <f t="shared" si="1152"/>
        <v>8.9078773076967741E-12</v>
      </c>
    </row>
    <row r="17992" spans="30:33" x14ac:dyDescent="0.2">
      <c r="AD17992">
        <f t="shared" si="1150"/>
        <v>17990</v>
      </c>
      <c r="AE17992">
        <f t="shared" si="1153"/>
        <v>4.9439239001636886E-16</v>
      </c>
      <c r="AF17992">
        <f t="shared" si="1151"/>
        <v>3.0850085137021402E-13</v>
      </c>
      <c r="AG17992">
        <f t="shared" si="1152"/>
        <v>8.8941190963944756E-12</v>
      </c>
    </row>
    <row r="17993" spans="30:33" x14ac:dyDescent="0.2">
      <c r="AD17993">
        <f t="shared" si="1150"/>
        <v>17991</v>
      </c>
      <c r="AE17993">
        <f t="shared" si="1153"/>
        <v>4.9360136219234269E-16</v>
      </c>
      <c r="AF17993">
        <f t="shared" si="1151"/>
        <v>3.0800725000802164E-13</v>
      </c>
      <c r="AG17993">
        <f t="shared" si="1152"/>
        <v>8.8803821072024379E-12</v>
      </c>
    </row>
    <row r="17994" spans="30:33" x14ac:dyDescent="0.2">
      <c r="AD17994">
        <f t="shared" si="1150"/>
        <v>17992</v>
      </c>
      <c r="AE17994">
        <f t="shared" si="1153"/>
        <v>4.9281160001283489E-16</v>
      </c>
      <c r="AF17994">
        <f t="shared" si="1151"/>
        <v>3.075144384080088E-13</v>
      </c>
      <c r="AG17994">
        <f t="shared" si="1152"/>
        <v>8.8666663074309258E-12</v>
      </c>
    </row>
    <row r="17995" spans="30:33" x14ac:dyDescent="0.2">
      <c r="AD17995">
        <f t="shared" si="1150"/>
        <v>17993</v>
      </c>
      <c r="AE17995">
        <f t="shared" si="1153"/>
        <v>4.9202310145281425E-16</v>
      </c>
      <c r="AF17995">
        <f t="shared" si="1151"/>
        <v>3.0702241530655598E-13</v>
      </c>
      <c r="AG17995">
        <f t="shared" si="1152"/>
        <v>8.8529716644404863E-12</v>
      </c>
    </row>
    <row r="17996" spans="30:33" x14ac:dyDescent="0.2">
      <c r="AD17996">
        <f t="shared" si="1150"/>
        <v>17994</v>
      </c>
      <c r="AE17996">
        <f t="shared" si="1153"/>
        <v>4.9123586449048976E-16</v>
      </c>
      <c r="AF17996">
        <f t="shared" si="1151"/>
        <v>3.0653117944206549E-13</v>
      </c>
      <c r="AG17996">
        <f t="shared" si="1152"/>
        <v>8.839298145641872E-12</v>
      </c>
    </row>
    <row r="17997" spans="30:33" x14ac:dyDescent="0.2">
      <c r="AD17997">
        <f t="shared" si="1150"/>
        <v>17995</v>
      </c>
      <c r="AE17997">
        <f t="shared" si="1153"/>
        <v>4.9044988710730497E-16</v>
      </c>
      <c r="AF17997">
        <f t="shared" si="1151"/>
        <v>3.0604072955495818E-13</v>
      </c>
      <c r="AG17997">
        <f t="shared" si="1152"/>
        <v>8.8256457184959528E-12</v>
      </c>
    </row>
    <row r="17998" spans="30:33" x14ac:dyDescent="0.2">
      <c r="AD17998">
        <f t="shared" si="1150"/>
        <v>17996</v>
      </c>
      <c r="AE17998">
        <f t="shared" si="1153"/>
        <v>4.8966516728793329E-16</v>
      </c>
      <c r="AF17998">
        <f t="shared" si="1151"/>
        <v>3.0555106438767024E-13</v>
      </c>
      <c r="AG17998">
        <f t="shared" si="1152"/>
        <v>8.8120143505136479E-12</v>
      </c>
    </row>
    <row r="17999" spans="30:33" x14ac:dyDescent="0.2">
      <c r="AD17999">
        <f t="shared" si="1150"/>
        <v>17997</v>
      </c>
      <c r="AE17999">
        <f t="shared" si="1153"/>
        <v>4.8888170302027256E-16</v>
      </c>
      <c r="AF17999">
        <f t="shared" si="1151"/>
        <v>3.0506218268464997E-13</v>
      </c>
      <c r="AG17999">
        <f t="shared" si="1152"/>
        <v>8.7984040092558449E-12</v>
      </c>
    </row>
    <row r="18000" spans="30:33" x14ac:dyDescent="0.2">
      <c r="AD18000">
        <f t="shared" ref="AD18000:AD18063" si="1154">AD17999+1</f>
        <v>17998</v>
      </c>
      <c r="AE18000">
        <f t="shared" si="1153"/>
        <v>4.8809949229544016E-16</v>
      </c>
      <c r="AF18000">
        <f t="shared" ref="AF18000:AF18063" si="1155">AF17999*$AF$3</f>
        <v>3.0457408319235449E-13</v>
      </c>
      <c r="AG18000">
        <f t="shared" ref="AG18000:AG18063" si="1156">AD18000*AE18000</f>
        <v>8.7848146623333323E-12</v>
      </c>
    </row>
    <row r="18001" spans="30:33" x14ac:dyDescent="0.2">
      <c r="AD18001">
        <f t="shared" si="1154"/>
        <v>17999</v>
      </c>
      <c r="AE18001">
        <f t="shared" si="1153"/>
        <v>4.873185331077674E-16</v>
      </c>
      <c r="AF18001">
        <f t="shared" si="1155"/>
        <v>3.0408676465924671E-13</v>
      </c>
      <c r="AG18001">
        <f t="shared" si="1156"/>
        <v>8.7712462774067051E-12</v>
      </c>
    </row>
    <row r="18002" spans="30:33" x14ac:dyDescent="0.2">
      <c r="AD18002">
        <f t="shared" si="1154"/>
        <v>18000</v>
      </c>
      <c r="AE18002">
        <f t="shared" si="1153"/>
        <v>4.8653882345479497E-16</v>
      </c>
      <c r="AF18002">
        <f t="shared" si="1155"/>
        <v>3.0360022583579191E-13</v>
      </c>
      <c r="AG18002">
        <f t="shared" si="1156"/>
        <v>8.7576988221863091E-12</v>
      </c>
    </row>
    <row r="18003" spans="30:33" x14ac:dyDescent="0.2">
      <c r="AD18003">
        <f t="shared" si="1154"/>
        <v>18001</v>
      </c>
      <c r="AE18003">
        <f t="shared" ref="AE18003:AE18066" si="1157">AF18002*$AE$3</f>
        <v>4.8576036133726731E-16</v>
      </c>
      <c r="AF18003">
        <f t="shared" si="1155"/>
        <v>3.0311446547445465E-13</v>
      </c>
      <c r="AG18003">
        <f t="shared" si="1156"/>
        <v>8.7441722644321481E-12</v>
      </c>
    </row>
    <row r="18004" spans="30:33" x14ac:dyDescent="0.2">
      <c r="AD18004">
        <f t="shared" si="1154"/>
        <v>18002</v>
      </c>
      <c r="AE18004">
        <f t="shared" si="1157"/>
        <v>4.849831447591277E-16</v>
      </c>
      <c r="AF18004">
        <f t="shared" si="1155"/>
        <v>3.0262948232969552E-13</v>
      </c>
      <c r="AG18004">
        <f t="shared" si="1156"/>
        <v>8.7306665719538166E-12</v>
      </c>
    </row>
    <row r="18005" spans="30:33" x14ac:dyDescent="0.2">
      <c r="AD18005">
        <f t="shared" si="1154"/>
        <v>18003</v>
      </c>
      <c r="AE18005">
        <f t="shared" si="1157"/>
        <v>4.8420717172751304E-16</v>
      </c>
      <c r="AF18005">
        <f t="shared" si="1155"/>
        <v>3.02145275157968E-13</v>
      </c>
      <c r="AG18005">
        <f t="shared" si="1156"/>
        <v>8.7171817126104169E-12</v>
      </c>
    </row>
    <row r="18006" spans="30:33" x14ac:dyDescent="0.2">
      <c r="AD18006">
        <f t="shared" si="1154"/>
        <v>18004</v>
      </c>
      <c r="AE18006">
        <f t="shared" si="1157"/>
        <v>4.8343244025274906E-16</v>
      </c>
      <c r="AF18006">
        <f t="shared" si="1155"/>
        <v>3.0166184271771525E-13</v>
      </c>
      <c r="AG18006">
        <f t="shared" si="1156"/>
        <v>8.7037176543104934E-12</v>
      </c>
    </row>
    <row r="18007" spans="30:33" x14ac:dyDescent="0.2">
      <c r="AD18007">
        <f t="shared" si="1154"/>
        <v>18005</v>
      </c>
      <c r="AE18007">
        <f t="shared" si="1157"/>
        <v>4.826589483483446E-16</v>
      </c>
      <c r="AF18007">
        <f t="shared" si="1155"/>
        <v>3.0117918376936689E-13</v>
      </c>
      <c r="AG18007">
        <f t="shared" si="1156"/>
        <v>8.6902743650119447E-12</v>
      </c>
    </row>
    <row r="18008" spans="30:33" x14ac:dyDescent="0.2">
      <c r="AD18008">
        <f t="shared" si="1154"/>
        <v>18006</v>
      </c>
      <c r="AE18008">
        <f t="shared" si="1157"/>
        <v>4.8188669403098726E-16</v>
      </c>
      <c r="AF18008">
        <f t="shared" si="1155"/>
        <v>3.0069729707533591E-13</v>
      </c>
      <c r="AG18008">
        <f t="shared" si="1156"/>
        <v>8.6768518127219566E-12</v>
      </c>
    </row>
    <row r="18009" spans="30:33" x14ac:dyDescent="0.2">
      <c r="AD18009">
        <f t="shared" si="1154"/>
        <v>18007</v>
      </c>
      <c r="AE18009">
        <f t="shared" si="1157"/>
        <v>4.8111567532053766E-16</v>
      </c>
      <c r="AF18009">
        <f t="shared" si="1155"/>
        <v>3.0021618140001537E-13</v>
      </c>
      <c r="AG18009">
        <f t="shared" si="1156"/>
        <v>8.663449965496922E-12</v>
      </c>
    </row>
    <row r="18010" spans="30:33" x14ac:dyDescent="0.2">
      <c r="AD18010">
        <f t="shared" si="1154"/>
        <v>18008</v>
      </c>
      <c r="AE18010">
        <f t="shared" si="1157"/>
        <v>4.8034589024002479E-16</v>
      </c>
      <c r="AF18010">
        <f t="shared" si="1155"/>
        <v>2.9973583550977534E-13</v>
      </c>
      <c r="AG18010">
        <f t="shared" si="1156"/>
        <v>8.6500687914423656E-12</v>
      </c>
    </row>
    <row r="18011" spans="30:33" x14ac:dyDescent="0.2">
      <c r="AD18011">
        <f t="shared" si="1154"/>
        <v>18009</v>
      </c>
      <c r="AE18011">
        <f t="shared" si="1157"/>
        <v>4.7957733681564076E-16</v>
      </c>
      <c r="AF18011">
        <f t="shared" si="1155"/>
        <v>2.9925625817295969E-13</v>
      </c>
      <c r="AG18011">
        <f t="shared" si="1156"/>
        <v>8.6367082587128744E-12</v>
      </c>
    </row>
    <row r="18012" spans="30:33" x14ac:dyDescent="0.2">
      <c r="AD18012">
        <f t="shared" si="1154"/>
        <v>18010</v>
      </c>
      <c r="AE18012">
        <f t="shared" si="1157"/>
        <v>4.788100130767357E-16</v>
      </c>
      <c r="AF18012">
        <f t="shared" si="1155"/>
        <v>2.9877744815988297E-13</v>
      </c>
      <c r="AG18012">
        <f t="shared" si="1156"/>
        <v>8.62336833551201E-12</v>
      </c>
    </row>
    <row r="18013" spans="30:33" x14ac:dyDescent="0.2">
      <c r="AD18013">
        <f t="shared" si="1154"/>
        <v>18011</v>
      </c>
      <c r="AE18013">
        <f t="shared" si="1157"/>
        <v>4.7804391705581299E-16</v>
      </c>
      <c r="AF18013">
        <f t="shared" si="1155"/>
        <v>2.9829940424282712E-13</v>
      </c>
      <c r="AG18013">
        <f t="shared" si="1156"/>
        <v>8.6100489900922478E-12</v>
      </c>
    </row>
    <row r="18014" spans="30:33" x14ac:dyDescent="0.2">
      <c r="AD18014">
        <f t="shared" si="1154"/>
        <v>18012</v>
      </c>
      <c r="AE18014">
        <f t="shared" si="1157"/>
        <v>4.772790467885236E-16</v>
      </c>
      <c r="AF18014">
        <f t="shared" si="1155"/>
        <v>2.9782212519603858E-13</v>
      </c>
      <c r="AG18014">
        <f t="shared" si="1156"/>
        <v>8.5967501907548877E-12</v>
      </c>
    </row>
    <row r="18015" spans="30:33" x14ac:dyDescent="0.2">
      <c r="AD18015">
        <f t="shared" si="1154"/>
        <v>18013</v>
      </c>
      <c r="AE18015">
        <f t="shared" si="1157"/>
        <v>4.7651540031366198E-16</v>
      </c>
      <c r="AF18015">
        <f t="shared" si="1155"/>
        <v>2.9734560979572492E-13</v>
      </c>
      <c r="AG18015">
        <f t="shared" si="1156"/>
        <v>8.5834719058499928E-12</v>
      </c>
    </row>
    <row r="18016" spans="30:33" x14ac:dyDescent="0.2">
      <c r="AD18016">
        <f t="shared" si="1154"/>
        <v>18014</v>
      </c>
      <c r="AE18016">
        <f t="shared" si="1157"/>
        <v>4.757529756731601E-16</v>
      </c>
      <c r="AF18016">
        <f t="shared" si="1155"/>
        <v>2.9686985682005174E-13</v>
      </c>
      <c r="AG18016">
        <f t="shared" si="1156"/>
        <v>8.5702141037763057E-12</v>
      </c>
    </row>
    <row r="18017" spans="30:33" x14ac:dyDescent="0.2">
      <c r="AD18017">
        <f t="shared" si="1154"/>
        <v>18015</v>
      </c>
      <c r="AE18017">
        <f t="shared" si="1157"/>
        <v>4.7499177091208298E-16</v>
      </c>
      <c r="AF18017">
        <f t="shared" si="1155"/>
        <v>2.9639486504913966E-13</v>
      </c>
      <c r="AG18017">
        <f t="shared" si="1156"/>
        <v>8.5569767529811754E-12</v>
      </c>
    </row>
    <row r="18018" spans="30:33" x14ac:dyDescent="0.2">
      <c r="AD18018">
        <f t="shared" si="1154"/>
        <v>18016</v>
      </c>
      <c r="AE18018">
        <f t="shared" si="1157"/>
        <v>4.7423178407862367E-16</v>
      </c>
      <c r="AF18018">
        <f t="shared" si="1155"/>
        <v>2.9592063326506102E-13</v>
      </c>
      <c r="AG18018">
        <f t="shared" si="1156"/>
        <v>8.5437598219604847E-12</v>
      </c>
    </row>
    <row r="18019" spans="30:33" x14ac:dyDescent="0.2">
      <c r="AD18019">
        <f t="shared" si="1154"/>
        <v>18017</v>
      </c>
      <c r="AE18019">
        <f t="shared" si="1157"/>
        <v>4.7347301322409782E-16</v>
      </c>
      <c r="AF18019">
        <f t="shared" si="1155"/>
        <v>2.9544716025183689E-13</v>
      </c>
      <c r="AG18019">
        <f t="shared" si="1156"/>
        <v>8.5305632792585712E-12</v>
      </c>
    </row>
    <row r="18020" spans="30:33" x14ac:dyDescent="0.2">
      <c r="AD18020">
        <f t="shared" si="1154"/>
        <v>18018</v>
      </c>
      <c r="AE18020">
        <f t="shared" si="1157"/>
        <v>4.7271545640293927E-16</v>
      </c>
      <c r="AF18020">
        <f t="shared" si="1155"/>
        <v>2.9497444479543396E-13</v>
      </c>
      <c r="AG18020">
        <f t="shared" si="1156"/>
        <v>8.5173870934681593E-12</v>
      </c>
    </row>
    <row r="18021" spans="30:33" x14ac:dyDescent="0.2">
      <c r="AD18021">
        <f t="shared" si="1154"/>
        <v>18019</v>
      </c>
      <c r="AE18021">
        <f t="shared" si="1157"/>
        <v>4.7195911167269459E-16</v>
      </c>
      <c r="AF18021">
        <f t="shared" si="1155"/>
        <v>2.9450248568376127E-13</v>
      </c>
      <c r="AG18021">
        <f t="shared" si="1156"/>
        <v>8.5042312332302842E-12</v>
      </c>
    </row>
    <row r="18022" spans="30:33" x14ac:dyDescent="0.2">
      <c r="AD18022">
        <f t="shared" si="1154"/>
        <v>18020</v>
      </c>
      <c r="AE18022">
        <f t="shared" si="1157"/>
        <v>4.7120397709401828E-16</v>
      </c>
      <c r="AF18022">
        <f t="shared" si="1155"/>
        <v>2.9403128170666725E-13</v>
      </c>
      <c r="AG18022">
        <f t="shared" si="1156"/>
        <v>8.4910956672342099E-12</v>
      </c>
    </row>
    <row r="18023" spans="30:33" x14ac:dyDescent="0.2">
      <c r="AD18023">
        <f t="shared" si="1154"/>
        <v>18021</v>
      </c>
      <c r="AE18023">
        <f t="shared" si="1157"/>
        <v>4.7045005073066779E-16</v>
      </c>
      <c r="AF18023">
        <f t="shared" si="1155"/>
        <v>2.9356083165593655E-13</v>
      </c>
      <c r="AG18023">
        <f t="shared" si="1156"/>
        <v>8.4779803642173639E-12</v>
      </c>
    </row>
    <row r="18024" spans="30:33" x14ac:dyDescent="0.2">
      <c r="AD18024">
        <f t="shared" si="1154"/>
        <v>18022</v>
      </c>
      <c r="AE18024">
        <f t="shared" si="1157"/>
        <v>4.6969733064949867E-16</v>
      </c>
      <c r="AF18024">
        <f t="shared" si="1155"/>
        <v>2.9309113432528704E-13</v>
      </c>
      <c r="AG18024">
        <f t="shared" si="1156"/>
        <v>8.4648852929652651E-12</v>
      </c>
    </row>
    <row r="18025" spans="30:33" x14ac:dyDescent="0.2">
      <c r="AD18025">
        <f t="shared" si="1154"/>
        <v>18023</v>
      </c>
      <c r="AE18025">
        <f t="shared" si="1157"/>
        <v>4.6894581492045947E-16</v>
      </c>
      <c r="AF18025">
        <f t="shared" si="1155"/>
        <v>2.9262218851036655E-13</v>
      </c>
      <c r="AG18025">
        <f t="shared" si="1156"/>
        <v>8.4518104223114412E-12</v>
      </c>
    </row>
    <row r="18026" spans="30:33" x14ac:dyDescent="0.2">
      <c r="AD18026">
        <f t="shared" si="1154"/>
        <v>18024</v>
      </c>
      <c r="AE18026">
        <f t="shared" si="1157"/>
        <v>4.6819550161658674E-16</v>
      </c>
      <c r="AF18026">
        <f t="shared" si="1155"/>
        <v>2.9215399300874995E-13</v>
      </c>
      <c r="AG18026">
        <f t="shared" si="1156"/>
        <v>8.4387557211373592E-12</v>
      </c>
    </row>
    <row r="18027" spans="30:33" x14ac:dyDescent="0.2">
      <c r="AD18027">
        <f t="shared" si="1154"/>
        <v>18025</v>
      </c>
      <c r="AE18027">
        <f t="shared" si="1157"/>
        <v>4.6744638881400008E-16</v>
      </c>
      <c r="AF18027">
        <f t="shared" si="1155"/>
        <v>2.9168654661993592E-13</v>
      </c>
      <c r="AG18027">
        <f t="shared" si="1156"/>
        <v>8.425721158372351E-12</v>
      </c>
    </row>
    <row r="18028" spans="30:33" x14ac:dyDescent="0.2">
      <c r="AD18028">
        <f t="shared" si="1154"/>
        <v>18026</v>
      </c>
      <c r="AE18028">
        <f t="shared" si="1157"/>
        <v>4.6669847459189765E-16</v>
      </c>
      <c r="AF18028">
        <f t="shared" si="1155"/>
        <v>2.91219848145344E-13</v>
      </c>
      <c r="AG18028">
        <f t="shared" si="1156"/>
        <v>8.4127067029935474E-12</v>
      </c>
    </row>
    <row r="18029" spans="30:33" x14ac:dyDescent="0.2">
      <c r="AD18029">
        <f t="shared" si="1154"/>
        <v>18027</v>
      </c>
      <c r="AE18029">
        <f t="shared" si="1157"/>
        <v>4.659517570325506E-16</v>
      </c>
      <c r="AF18029">
        <f t="shared" si="1155"/>
        <v>2.9075389638831142E-13</v>
      </c>
      <c r="AG18029">
        <f t="shared" si="1156"/>
        <v>8.3997123240257889E-12</v>
      </c>
    </row>
    <row r="18030" spans="30:33" x14ac:dyDescent="0.2">
      <c r="AD18030">
        <f t="shared" si="1154"/>
        <v>18028</v>
      </c>
      <c r="AE18030">
        <f t="shared" si="1157"/>
        <v>4.6520623422129845E-16</v>
      </c>
      <c r="AF18030">
        <f t="shared" si="1155"/>
        <v>2.902886901540901E-13</v>
      </c>
      <c r="AG18030">
        <f t="shared" si="1156"/>
        <v>8.3867379905415681E-12</v>
      </c>
    </row>
    <row r="18031" spans="30:33" x14ac:dyDescent="0.2">
      <c r="AD18031">
        <f t="shared" si="1154"/>
        <v>18029</v>
      </c>
      <c r="AE18031">
        <f t="shared" si="1157"/>
        <v>4.6446190424654437E-16</v>
      </c>
      <c r="AF18031">
        <f t="shared" si="1155"/>
        <v>2.8982422824984352E-13</v>
      </c>
      <c r="AG18031">
        <f t="shared" si="1156"/>
        <v>8.3737836716609481E-12</v>
      </c>
    </row>
    <row r="18032" spans="30:33" x14ac:dyDescent="0.2">
      <c r="AD18032">
        <f t="shared" si="1154"/>
        <v>18030</v>
      </c>
      <c r="AE18032">
        <f t="shared" si="1157"/>
        <v>4.6371876519974983E-16</v>
      </c>
      <c r="AF18032">
        <f t="shared" si="1155"/>
        <v>2.8936050948464377E-13</v>
      </c>
      <c r="AG18032">
        <f t="shared" si="1156"/>
        <v>8.3608493365514891E-12</v>
      </c>
    </row>
    <row r="18033" spans="30:33" x14ac:dyDescent="0.2">
      <c r="AD18033">
        <f t="shared" si="1154"/>
        <v>18031</v>
      </c>
      <c r="AE18033">
        <f t="shared" si="1157"/>
        <v>4.629768151754302E-16</v>
      </c>
      <c r="AF18033">
        <f t="shared" si="1155"/>
        <v>2.8889753266946834E-13</v>
      </c>
      <c r="AG18033">
        <f t="shared" si="1156"/>
        <v>8.3479349544281813E-12</v>
      </c>
    </row>
    <row r="18034" spans="30:33" x14ac:dyDescent="0.2">
      <c r="AD18034">
        <f t="shared" si="1154"/>
        <v>18032</v>
      </c>
      <c r="AE18034">
        <f t="shared" si="1157"/>
        <v>4.6223605227114959E-16</v>
      </c>
      <c r="AF18034">
        <f t="shared" si="1155"/>
        <v>2.8843529661719717E-13</v>
      </c>
      <c r="AG18034">
        <f t="shared" si="1156"/>
        <v>8.3350404945533698E-12</v>
      </c>
    </row>
    <row r="18035" spans="30:33" x14ac:dyDescent="0.2">
      <c r="AD18035">
        <f t="shared" si="1154"/>
        <v>18033</v>
      </c>
      <c r="AE18035">
        <f t="shared" si="1157"/>
        <v>4.6149647458751572E-16</v>
      </c>
      <c r="AF18035">
        <f t="shared" si="1155"/>
        <v>2.8797380014260965E-13</v>
      </c>
      <c r="AG18035">
        <f t="shared" si="1156"/>
        <v>8.3221659262366713E-12</v>
      </c>
    </row>
    <row r="18036" spans="30:33" x14ac:dyDescent="0.2">
      <c r="AD18036">
        <f t="shared" si="1154"/>
        <v>18034</v>
      </c>
      <c r="AE18036">
        <f t="shared" si="1157"/>
        <v>4.6075808022817562E-16</v>
      </c>
      <c r="AF18036">
        <f t="shared" si="1155"/>
        <v>2.8751304206238145E-13</v>
      </c>
      <c r="AG18036">
        <f t="shared" si="1156"/>
        <v>8.3093112188349184E-12</v>
      </c>
    </row>
    <row r="18037" spans="30:33" x14ac:dyDescent="0.2">
      <c r="AD18037">
        <f t="shared" si="1154"/>
        <v>18035</v>
      </c>
      <c r="AE18037">
        <f t="shared" si="1157"/>
        <v>4.6002086729981054E-16</v>
      </c>
      <c r="AF18037">
        <f t="shared" si="1155"/>
        <v>2.8705302119508162E-13</v>
      </c>
      <c r="AG18037">
        <f t="shared" si="1156"/>
        <v>8.2964763417520833E-12</v>
      </c>
    </row>
    <row r="18038" spans="30:33" x14ac:dyDescent="0.2">
      <c r="AD18038">
        <f t="shared" si="1154"/>
        <v>18036</v>
      </c>
      <c r="AE18038">
        <f t="shared" si="1157"/>
        <v>4.5928483391213079E-16</v>
      </c>
      <c r="AF18038">
        <f t="shared" si="1155"/>
        <v>2.8659373636116948E-13</v>
      </c>
      <c r="AG18038">
        <f t="shared" si="1156"/>
        <v>8.2836612644391902E-12</v>
      </c>
    </row>
    <row r="18039" spans="30:33" x14ac:dyDescent="0.2">
      <c r="AD18039">
        <f t="shared" si="1154"/>
        <v>18037</v>
      </c>
      <c r="AE18039">
        <f t="shared" si="1157"/>
        <v>4.5854997817787136E-16</v>
      </c>
      <c r="AF18039">
        <f t="shared" si="1155"/>
        <v>2.8613518638299162E-13</v>
      </c>
      <c r="AG18039">
        <f t="shared" si="1156"/>
        <v>8.270865956394266E-12</v>
      </c>
    </row>
    <row r="18040" spans="30:33" x14ac:dyDescent="0.2">
      <c r="AD18040">
        <f t="shared" si="1154"/>
        <v>18038</v>
      </c>
      <c r="AE18040">
        <f t="shared" si="1157"/>
        <v>4.578162982127868E-16</v>
      </c>
      <c r="AF18040">
        <f t="shared" si="1155"/>
        <v>2.856773700847788E-13</v>
      </c>
      <c r="AG18040">
        <f t="shared" si="1156"/>
        <v>8.2580903871622476E-12</v>
      </c>
    </row>
    <row r="18041" spans="30:33" x14ac:dyDescent="0.2">
      <c r="AD18041">
        <f t="shared" si="1154"/>
        <v>18039</v>
      </c>
      <c r="AE18041">
        <f t="shared" si="1157"/>
        <v>4.5708379213564628E-16</v>
      </c>
      <c r="AF18041">
        <f t="shared" si="1155"/>
        <v>2.8522028629264314E-13</v>
      </c>
      <c r="AG18041">
        <f t="shared" si="1156"/>
        <v>8.2453345263349239E-12</v>
      </c>
    </row>
    <row r="18042" spans="30:33" x14ac:dyDescent="0.2">
      <c r="AD18042">
        <f t="shared" si="1154"/>
        <v>18040</v>
      </c>
      <c r="AE18042">
        <f t="shared" si="1157"/>
        <v>4.5635245806822919E-16</v>
      </c>
      <c r="AF18042">
        <f t="shared" si="1155"/>
        <v>2.8476393383457489E-13</v>
      </c>
      <c r="AG18042">
        <f t="shared" si="1156"/>
        <v>8.232598343550855E-12</v>
      </c>
    </row>
    <row r="18043" spans="30:33" x14ac:dyDescent="0.2">
      <c r="AD18043">
        <f t="shared" si="1154"/>
        <v>18041</v>
      </c>
      <c r="AE18043">
        <f t="shared" si="1157"/>
        <v>4.5562229413531997E-16</v>
      </c>
      <c r="AF18043">
        <f t="shared" si="1155"/>
        <v>2.8430831154043955E-13</v>
      </c>
      <c r="AG18043">
        <f t="shared" si="1156"/>
        <v>8.2198818084953078E-12</v>
      </c>
    </row>
    <row r="18044" spans="30:33" x14ac:dyDescent="0.2">
      <c r="AD18044">
        <f t="shared" si="1154"/>
        <v>18042</v>
      </c>
      <c r="AE18044">
        <f t="shared" si="1157"/>
        <v>4.548932984647035E-16</v>
      </c>
      <c r="AF18044">
        <f t="shared" si="1155"/>
        <v>2.8385341824197484E-13</v>
      </c>
      <c r="AG18044">
        <f t="shared" si="1156"/>
        <v>8.2071848909001814E-12</v>
      </c>
    </row>
    <row r="18045" spans="30:33" x14ac:dyDescent="0.2">
      <c r="AD18045">
        <f t="shared" si="1154"/>
        <v>18043</v>
      </c>
      <c r="AE18045">
        <f t="shared" si="1157"/>
        <v>4.5416546918715996E-16</v>
      </c>
      <c r="AF18045">
        <f t="shared" si="1155"/>
        <v>2.8339925277278767E-13</v>
      </c>
      <c r="AG18045">
        <f t="shared" si="1156"/>
        <v>8.1945075605439265E-12</v>
      </c>
    </row>
    <row r="18046" spans="30:33" x14ac:dyDescent="0.2">
      <c r="AD18046">
        <f t="shared" si="1154"/>
        <v>18044</v>
      </c>
      <c r="AE18046">
        <f t="shared" si="1157"/>
        <v>4.5343880443646049E-16</v>
      </c>
      <c r="AF18046">
        <f t="shared" si="1155"/>
        <v>2.8294581396835118E-13</v>
      </c>
      <c r="AG18046">
        <f t="shared" si="1156"/>
        <v>8.1818497872514934E-12</v>
      </c>
    </row>
    <row r="18047" spans="30:33" x14ac:dyDescent="0.2">
      <c r="AD18047">
        <f t="shared" si="1154"/>
        <v>18045</v>
      </c>
      <c r="AE18047">
        <f t="shared" si="1157"/>
        <v>4.5271330234936209E-16</v>
      </c>
      <c r="AF18047">
        <f t="shared" si="1155"/>
        <v>2.8249310066600183E-13</v>
      </c>
      <c r="AG18047">
        <f t="shared" si="1156"/>
        <v>8.1692115408942389E-12</v>
      </c>
    </row>
    <row r="18048" spans="30:33" x14ac:dyDescent="0.2">
      <c r="AD18048">
        <f t="shared" si="1154"/>
        <v>18046</v>
      </c>
      <c r="AE18048">
        <f t="shared" si="1157"/>
        <v>4.5198896106560314E-16</v>
      </c>
      <c r="AF18048">
        <f t="shared" si="1155"/>
        <v>2.8204111170493621E-13</v>
      </c>
      <c r="AG18048">
        <f t="shared" si="1156"/>
        <v>8.1565927913898739E-12</v>
      </c>
    </row>
    <row r="18049" spans="30:33" x14ac:dyDescent="0.2">
      <c r="AD18049">
        <f t="shared" si="1154"/>
        <v>18047</v>
      </c>
      <c r="AE18049">
        <f t="shared" si="1157"/>
        <v>4.5126577872789819E-16</v>
      </c>
      <c r="AF18049">
        <f t="shared" si="1155"/>
        <v>2.8158984592620831E-13</v>
      </c>
      <c r="AG18049">
        <f t="shared" si="1156"/>
        <v>8.1439935087023782E-12</v>
      </c>
    </row>
    <row r="18050" spans="30:33" x14ac:dyDescent="0.2">
      <c r="AD18050">
        <f t="shared" si="1154"/>
        <v>18048</v>
      </c>
      <c r="AE18050">
        <f t="shared" si="1157"/>
        <v>4.5054375348193346E-16</v>
      </c>
      <c r="AF18050">
        <f t="shared" si="1155"/>
        <v>2.8113930217272635E-13</v>
      </c>
      <c r="AG18050">
        <f t="shared" si="1156"/>
        <v>8.1314136628419359E-12</v>
      </c>
    </row>
    <row r="18051" spans="30:33" x14ac:dyDescent="0.2">
      <c r="AD18051">
        <f t="shared" si="1154"/>
        <v>18049</v>
      </c>
      <c r="AE18051">
        <f t="shared" si="1157"/>
        <v>4.4982288347636235E-16</v>
      </c>
      <c r="AF18051">
        <f t="shared" si="1155"/>
        <v>2.8068947928924999E-13</v>
      </c>
      <c r="AG18051">
        <f t="shared" si="1156"/>
        <v>8.118853223864864E-12</v>
      </c>
    </row>
    <row r="18052" spans="30:33" x14ac:dyDescent="0.2">
      <c r="AD18052">
        <f t="shared" si="1154"/>
        <v>18050</v>
      </c>
      <c r="AE18052">
        <f t="shared" si="1157"/>
        <v>4.4910316686280023E-16</v>
      </c>
      <c r="AF18052">
        <f t="shared" si="1155"/>
        <v>2.802403761223872E-13</v>
      </c>
      <c r="AG18052">
        <f t="shared" si="1156"/>
        <v>8.1063121618735448E-12</v>
      </c>
    </row>
    <row r="18053" spans="30:33" x14ac:dyDescent="0.2">
      <c r="AD18053">
        <f t="shared" si="1154"/>
        <v>18051</v>
      </c>
      <c r="AE18053">
        <f t="shared" si="1157"/>
        <v>4.4838460179581972E-16</v>
      </c>
      <c r="AF18053">
        <f t="shared" si="1155"/>
        <v>2.7979199152059139E-13</v>
      </c>
      <c r="AG18053">
        <f t="shared" si="1156"/>
        <v>8.093790447016342E-12</v>
      </c>
    </row>
    <row r="18054" spans="30:33" x14ac:dyDescent="0.2">
      <c r="AD18054">
        <f t="shared" si="1154"/>
        <v>18052</v>
      </c>
      <c r="AE18054">
        <f t="shared" si="1157"/>
        <v>4.4766718643294646E-16</v>
      </c>
      <c r="AF18054">
        <f t="shared" si="1155"/>
        <v>2.7934432433415845E-13</v>
      </c>
      <c r="AG18054">
        <f t="shared" si="1156"/>
        <v>8.0812880494875502E-12</v>
      </c>
    </row>
    <row r="18055" spans="30:33" x14ac:dyDescent="0.2">
      <c r="AD18055">
        <f t="shared" si="1154"/>
        <v>18053</v>
      </c>
      <c r="AE18055">
        <f t="shared" si="1157"/>
        <v>4.4695091893465373E-16</v>
      </c>
      <c r="AF18055">
        <f t="shared" si="1155"/>
        <v>2.7889737341522378E-13</v>
      </c>
      <c r="AG18055">
        <f t="shared" si="1156"/>
        <v>8.0688049395273031E-12</v>
      </c>
    </row>
    <row r="18056" spans="30:33" x14ac:dyDescent="0.2">
      <c r="AD18056">
        <f t="shared" si="1154"/>
        <v>18054</v>
      </c>
      <c r="AE18056">
        <f t="shared" si="1157"/>
        <v>4.4623579746435828E-16</v>
      </c>
      <c r="AF18056">
        <f t="shared" si="1155"/>
        <v>2.7845113761775943E-13</v>
      </c>
      <c r="AG18056">
        <f t="shared" si="1156"/>
        <v>8.0563410874215251E-12</v>
      </c>
    </row>
    <row r="18057" spans="30:33" x14ac:dyDescent="0.2">
      <c r="AD18057">
        <f t="shared" si="1154"/>
        <v>18055</v>
      </c>
      <c r="AE18057">
        <f t="shared" si="1157"/>
        <v>4.4552182018841524E-16</v>
      </c>
      <c r="AF18057">
        <f t="shared" si="1155"/>
        <v>2.78005615797571E-13</v>
      </c>
      <c r="AG18057">
        <f t="shared" si="1156"/>
        <v>8.0438964635018374E-12</v>
      </c>
    </row>
    <row r="18058" spans="30:33" x14ac:dyDescent="0.2">
      <c r="AD18058">
        <f t="shared" si="1154"/>
        <v>18056</v>
      </c>
      <c r="AE18058">
        <f t="shared" si="1157"/>
        <v>4.4480898527611375E-16</v>
      </c>
      <c r="AF18058">
        <f t="shared" si="1155"/>
        <v>2.775608068122949E-13</v>
      </c>
      <c r="AG18058">
        <f t="shared" si="1156"/>
        <v>8.0314710381455096E-12</v>
      </c>
    </row>
    <row r="18059" spans="30:33" x14ac:dyDescent="0.2">
      <c r="AD18059">
        <f t="shared" si="1154"/>
        <v>18057</v>
      </c>
      <c r="AE18059">
        <f t="shared" si="1157"/>
        <v>4.4409729089967205E-16</v>
      </c>
      <c r="AF18059">
        <f t="shared" si="1155"/>
        <v>2.7711670952139522E-13</v>
      </c>
      <c r="AG18059">
        <f t="shared" si="1156"/>
        <v>8.0190647817753789E-12</v>
      </c>
    </row>
    <row r="18060" spans="30:33" x14ac:dyDescent="0.2">
      <c r="AD18060">
        <f t="shared" si="1154"/>
        <v>18058</v>
      </c>
      <c r="AE18060">
        <f t="shared" si="1157"/>
        <v>4.4338673523423256E-16</v>
      </c>
      <c r="AF18060">
        <f t="shared" si="1155"/>
        <v>2.7667332278616097E-13</v>
      </c>
      <c r="AG18060">
        <f t="shared" si="1156"/>
        <v>8.0066776648597712E-12</v>
      </c>
    </row>
    <row r="18061" spans="30:33" x14ac:dyDescent="0.2">
      <c r="AD18061">
        <f t="shared" si="1154"/>
        <v>18059</v>
      </c>
      <c r="AE18061">
        <f t="shared" si="1157"/>
        <v>4.4267731645785777E-16</v>
      </c>
      <c r="AF18061">
        <f t="shared" si="1155"/>
        <v>2.7623064546970308E-13</v>
      </c>
      <c r="AG18061">
        <f t="shared" si="1156"/>
        <v>7.9943096579124538E-12</v>
      </c>
    </row>
    <row r="18062" spans="30:33" x14ac:dyDescent="0.2">
      <c r="AD18062">
        <f t="shared" si="1154"/>
        <v>18060</v>
      </c>
      <c r="AE18062">
        <f t="shared" si="1157"/>
        <v>4.4196903275152513E-16</v>
      </c>
      <c r="AF18062">
        <f t="shared" si="1155"/>
        <v>2.7578867643695153E-13</v>
      </c>
      <c r="AG18062">
        <f t="shared" si="1156"/>
        <v>7.9819607314925435E-12</v>
      </c>
    </row>
    <row r="18063" spans="30:33" x14ac:dyDescent="0.2">
      <c r="AD18063">
        <f t="shared" si="1154"/>
        <v>18061</v>
      </c>
      <c r="AE18063">
        <f t="shared" si="1157"/>
        <v>4.4126188229912264E-16</v>
      </c>
      <c r="AF18063">
        <f t="shared" si="1155"/>
        <v>2.7534741455465238E-13</v>
      </c>
      <c r="AG18063">
        <f t="shared" si="1156"/>
        <v>7.9696308562044535E-12</v>
      </c>
    </row>
    <row r="18064" spans="30:33" x14ac:dyDescent="0.2">
      <c r="AD18064">
        <f t="shared" ref="AD18064:AD18127" si="1158">AD18063+1</f>
        <v>18062</v>
      </c>
      <c r="AE18064">
        <f t="shared" si="1157"/>
        <v>4.4055586328744402E-16</v>
      </c>
      <c r="AF18064">
        <f t="shared" ref="AF18064:AF18127" si="1159">AF18063*$AF$3</f>
        <v>2.749068586913649E-13</v>
      </c>
      <c r="AG18064">
        <f t="shared" ref="AG18064:AG18127" si="1160">AD18064*AE18064</f>
        <v>7.9573200026978139E-12</v>
      </c>
    </row>
    <row r="18065" spans="30:33" x14ac:dyDescent="0.2">
      <c r="AD18065">
        <f t="shared" si="1158"/>
        <v>18063</v>
      </c>
      <c r="AE18065">
        <f t="shared" si="1157"/>
        <v>4.3985097390618407E-16</v>
      </c>
      <c r="AF18065">
        <f t="shared" si="1159"/>
        <v>2.7446700771745872E-13</v>
      </c>
      <c r="AG18065">
        <f t="shared" si="1160"/>
        <v>7.9450281416674024E-12</v>
      </c>
    </row>
    <row r="18066" spans="30:33" x14ac:dyDescent="0.2">
      <c r="AD18066">
        <f t="shared" si="1158"/>
        <v>18064</v>
      </c>
      <c r="AE18066">
        <f t="shared" si="1157"/>
        <v>4.3914721234793415E-16</v>
      </c>
      <c r="AF18066">
        <f t="shared" si="1159"/>
        <v>2.7402786050511079E-13</v>
      </c>
      <c r="AG18066">
        <f t="shared" si="1160"/>
        <v>7.932755243853083E-12</v>
      </c>
    </row>
    <row r="18067" spans="30:33" x14ac:dyDescent="0.2">
      <c r="AD18067">
        <f t="shared" si="1158"/>
        <v>18065</v>
      </c>
      <c r="AE18067">
        <f t="shared" ref="AE18067:AE18130" si="1161">AF18066*$AE$3</f>
        <v>4.3844457680817746E-16</v>
      </c>
      <c r="AF18067">
        <f t="shared" si="1159"/>
        <v>2.7358941592830262E-13</v>
      </c>
      <c r="AG18067">
        <f t="shared" si="1160"/>
        <v>7.9205012800397251E-12</v>
      </c>
    </row>
    <row r="18068" spans="30:33" x14ac:dyDescent="0.2">
      <c r="AD18068">
        <f t="shared" si="1158"/>
        <v>18066</v>
      </c>
      <c r="AE18068">
        <f t="shared" si="1161"/>
        <v>4.3774306548528438E-16</v>
      </c>
      <c r="AF18068">
        <f t="shared" si="1159"/>
        <v>2.7315167286281734E-13</v>
      </c>
      <c r="AG18068">
        <f t="shared" si="1160"/>
        <v>7.9082662210571483E-12</v>
      </c>
    </row>
    <row r="18069" spans="30:33" x14ac:dyDescent="0.2">
      <c r="AD18069">
        <f t="shared" si="1158"/>
        <v>18067</v>
      </c>
      <c r="AE18069">
        <f t="shared" si="1161"/>
        <v>4.3704267658050793E-16</v>
      </c>
      <c r="AF18069">
        <f t="shared" si="1159"/>
        <v>2.727146301862368E-13</v>
      </c>
      <c r="AG18069">
        <f t="shared" si="1160"/>
        <v>7.8960500377800375E-12</v>
      </c>
    </row>
    <row r="18070" spans="30:33" x14ac:dyDescent="0.2">
      <c r="AD18070">
        <f t="shared" si="1158"/>
        <v>18068</v>
      </c>
      <c r="AE18070">
        <f t="shared" si="1161"/>
        <v>4.3634340829797909E-16</v>
      </c>
      <c r="AF18070">
        <f t="shared" si="1159"/>
        <v>2.7227828677793882E-13</v>
      </c>
      <c r="AG18070">
        <f t="shared" si="1160"/>
        <v>7.8838527011278855E-12</v>
      </c>
    </row>
    <row r="18071" spans="30:33" x14ac:dyDescent="0.2">
      <c r="AD18071">
        <f t="shared" si="1158"/>
        <v>18069</v>
      </c>
      <c r="AE18071">
        <f t="shared" si="1161"/>
        <v>4.3564525884470231E-16</v>
      </c>
      <c r="AF18071">
        <f t="shared" si="1159"/>
        <v>2.7184264151909413E-13</v>
      </c>
      <c r="AG18071">
        <f t="shared" si="1160"/>
        <v>7.8716741820649259E-12</v>
      </c>
    </row>
    <row r="18072" spans="30:33" x14ac:dyDescent="0.2">
      <c r="AD18072">
        <f t="shared" si="1158"/>
        <v>18070</v>
      </c>
      <c r="AE18072">
        <f t="shared" si="1161"/>
        <v>4.3494822643055081E-16</v>
      </c>
      <c r="AF18072">
        <f t="shared" si="1159"/>
        <v>2.7140769329266357E-13</v>
      </c>
      <c r="AG18072">
        <f t="shared" si="1160"/>
        <v>7.8595144516000533E-12</v>
      </c>
    </row>
    <row r="18073" spans="30:33" x14ac:dyDescent="0.2">
      <c r="AD18073">
        <f t="shared" si="1158"/>
        <v>18071</v>
      </c>
      <c r="AE18073">
        <f t="shared" si="1161"/>
        <v>4.3425230926826188E-16</v>
      </c>
      <c r="AF18073">
        <f t="shared" si="1159"/>
        <v>2.7097344098339531E-13</v>
      </c>
      <c r="AG18073">
        <f t="shared" si="1160"/>
        <v>7.8473734807867608E-12</v>
      </c>
    </row>
    <row r="18074" spans="30:33" x14ac:dyDescent="0.2">
      <c r="AD18074">
        <f t="shared" si="1158"/>
        <v>18072</v>
      </c>
      <c r="AE18074">
        <f t="shared" si="1161"/>
        <v>4.335575055734327E-16</v>
      </c>
      <c r="AF18074">
        <f t="shared" si="1159"/>
        <v>2.7053988347782186E-13</v>
      </c>
      <c r="AG18074">
        <f t="shared" si="1160"/>
        <v>7.835251240723075E-12</v>
      </c>
    </row>
    <row r="18075" spans="30:33" x14ac:dyDescent="0.2">
      <c r="AD18075">
        <f t="shared" si="1158"/>
        <v>18073</v>
      </c>
      <c r="AE18075">
        <f t="shared" si="1161"/>
        <v>4.3286381356451519E-16</v>
      </c>
      <c r="AF18075">
        <f t="shared" si="1159"/>
        <v>2.7010701966425732E-13</v>
      </c>
      <c r="AG18075">
        <f t="shared" si="1160"/>
        <v>7.8231477025514836E-12</v>
      </c>
    </row>
    <row r="18076" spans="30:33" x14ac:dyDescent="0.2">
      <c r="AD18076">
        <f t="shared" si="1158"/>
        <v>18074</v>
      </c>
      <c r="AE18076">
        <f t="shared" si="1161"/>
        <v>4.321712314628119E-16</v>
      </c>
      <c r="AF18076">
        <f t="shared" si="1159"/>
        <v>2.6967484843279447E-13</v>
      </c>
      <c r="AG18076">
        <f t="shared" si="1160"/>
        <v>7.8110628374588624E-12</v>
      </c>
    </row>
    <row r="18077" spans="30:33" x14ac:dyDescent="0.2">
      <c r="AD18077">
        <f t="shared" si="1158"/>
        <v>18075</v>
      </c>
      <c r="AE18077">
        <f t="shared" si="1161"/>
        <v>4.3147975749247136E-16</v>
      </c>
      <c r="AF18077">
        <f t="shared" si="1159"/>
        <v>2.6924336867530201E-13</v>
      </c>
      <c r="AG18077">
        <f t="shared" si="1160"/>
        <v>7.7989966166764206E-12</v>
      </c>
    </row>
    <row r="18078" spans="30:33" x14ac:dyDescent="0.2">
      <c r="AD18078">
        <f t="shared" si="1158"/>
        <v>18076</v>
      </c>
      <c r="AE18078">
        <f t="shared" si="1161"/>
        <v>4.3078938988048344E-16</v>
      </c>
      <c r="AF18078">
        <f t="shared" si="1159"/>
        <v>2.6881257928542153E-13</v>
      </c>
      <c r="AG18078">
        <f t="shared" si="1160"/>
        <v>7.7869490114796185E-12</v>
      </c>
    </row>
    <row r="18079" spans="30:33" x14ac:dyDescent="0.2">
      <c r="AD18079">
        <f t="shared" si="1158"/>
        <v>18077</v>
      </c>
      <c r="AE18079">
        <f t="shared" si="1161"/>
        <v>4.3010012685667462E-16</v>
      </c>
      <c r="AF18079">
        <f t="shared" si="1159"/>
        <v>2.6838247915856483E-13</v>
      </c>
      <c r="AG18079">
        <f t="shared" si="1160"/>
        <v>7.7749199931881072E-12</v>
      </c>
    </row>
    <row r="18080" spans="30:33" x14ac:dyDescent="0.2">
      <c r="AD18080">
        <f t="shared" si="1158"/>
        <v>18078</v>
      </c>
      <c r="AE18080">
        <f t="shared" si="1161"/>
        <v>4.2941196665370391E-16</v>
      </c>
      <c r="AF18080">
        <f t="shared" si="1159"/>
        <v>2.679530671919111E-13</v>
      </c>
      <c r="AG18080">
        <f t="shared" si="1160"/>
        <v>7.7629095331656598E-12</v>
      </c>
    </row>
    <row r="18081" spans="30:33" x14ac:dyDescent="0.2">
      <c r="AD18081">
        <f t="shared" si="1158"/>
        <v>18079</v>
      </c>
      <c r="AE18081">
        <f t="shared" si="1161"/>
        <v>4.2872490750705794E-16</v>
      </c>
      <c r="AF18081">
        <f t="shared" si="1159"/>
        <v>2.6752434228440401E-13</v>
      </c>
      <c r="AG18081">
        <f t="shared" si="1160"/>
        <v>7.7509176028200999E-12</v>
      </c>
    </row>
    <row r="18082" spans="30:33" x14ac:dyDescent="0.2">
      <c r="AD18082">
        <f t="shared" si="1158"/>
        <v>18080</v>
      </c>
      <c r="AE18082">
        <f t="shared" si="1161"/>
        <v>4.2803894765504661E-16</v>
      </c>
      <c r="AF18082">
        <f t="shared" si="1159"/>
        <v>2.6709630333674898E-13</v>
      </c>
      <c r="AG18082">
        <f t="shared" si="1160"/>
        <v>7.7389441736032435E-12</v>
      </c>
    </row>
    <row r="18083" spans="30:33" x14ac:dyDescent="0.2">
      <c r="AD18083">
        <f t="shared" si="1158"/>
        <v>18081</v>
      </c>
      <c r="AE18083">
        <f t="shared" si="1161"/>
        <v>4.2735408533879854E-16</v>
      </c>
      <c r="AF18083">
        <f t="shared" si="1159"/>
        <v>2.6666894925141014E-13</v>
      </c>
      <c r="AG18083">
        <f t="shared" si="1160"/>
        <v>7.7269892170108165E-12</v>
      </c>
    </row>
    <row r="18084" spans="30:33" x14ac:dyDescent="0.2">
      <c r="AD18084">
        <f t="shared" si="1158"/>
        <v>18082</v>
      </c>
      <c r="AE18084">
        <f t="shared" si="1161"/>
        <v>4.2667031880225644E-16</v>
      </c>
      <c r="AF18084">
        <f t="shared" si="1159"/>
        <v>2.6624227893260786E-13</v>
      </c>
      <c r="AG18084">
        <f t="shared" si="1160"/>
        <v>7.7150527045824003E-12</v>
      </c>
    </row>
    <row r="18085" spans="30:33" x14ac:dyDescent="0.2">
      <c r="AD18085">
        <f t="shared" si="1158"/>
        <v>18083</v>
      </c>
      <c r="AE18085">
        <f t="shared" si="1161"/>
        <v>4.2598764629217278E-16</v>
      </c>
      <c r="AF18085">
        <f t="shared" si="1159"/>
        <v>2.6581629128631565E-13</v>
      </c>
      <c r="AG18085">
        <f t="shared" si="1160"/>
        <v>7.70313460790136E-12</v>
      </c>
    </row>
    <row r="18086" spans="30:33" x14ac:dyDescent="0.2">
      <c r="AD18086">
        <f t="shared" si="1158"/>
        <v>18084</v>
      </c>
      <c r="AE18086">
        <f t="shared" si="1161"/>
        <v>4.2530606605810522E-16</v>
      </c>
      <c r="AF18086">
        <f t="shared" si="1159"/>
        <v>2.6539098522025752E-13</v>
      </c>
      <c r="AG18086">
        <f t="shared" si="1160"/>
        <v>7.6912348985947754E-12</v>
      </c>
    </row>
    <row r="18087" spans="30:33" x14ac:dyDescent="0.2">
      <c r="AD18087">
        <f t="shared" si="1158"/>
        <v>18085</v>
      </c>
      <c r="AE18087">
        <f t="shared" si="1161"/>
        <v>4.2462557635241221E-16</v>
      </c>
      <c r="AF18087">
        <f t="shared" si="1159"/>
        <v>2.6496635964390509E-13</v>
      </c>
      <c r="AG18087">
        <f t="shared" si="1160"/>
        <v>7.6793535483333745E-12</v>
      </c>
    </row>
    <row r="18088" spans="30:33" x14ac:dyDescent="0.2">
      <c r="AD18088">
        <f t="shared" si="1158"/>
        <v>18086</v>
      </c>
      <c r="AE18088">
        <f t="shared" si="1161"/>
        <v>4.2394617543024835E-16</v>
      </c>
      <c r="AF18088">
        <f t="shared" si="1159"/>
        <v>2.6454241346847485E-13</v>
      </c>
      <c r="AG18088">
        <f t="shared" si="1160"/>
        <v>7.6674905288314723E-12</v>
      </c>
    </row>
    <row r="18089" spans="30:33" x14ac:dyDescent="0.2">
      <c r="AD18089">
        <f t="shared" si="1158"/>
        <v>18087</v>
      </c>
      <c r="AE18089">
        <f t="shared" si="1161"/>
        <v>4.2326786154955993E-16</v>
      </c>
      <c r="AF18089">
        <f t="shared" si="1159"/>
        <v>2.6411914560692526E-13</v>
      </c>
      <c r="AG18089">
        <f t="shared" si="1160"/>
        <v>7.65564581184689E-12</v>
      </c>
    </row>
    <row r="18090" spans="30:33" x14ac:dyDescent="0.2">
      <c r="AD18090">
        <f t="shared" si="1158"/>
        <v>18088</v>
      </c>
      <c r="AE18090">
        <f t="shared" si="1161"/>
        <v>4.2259063297108058E-16</v>
      </c>
      <c r="AF18090">
        <f t="shared" si="1159"/>
        <v>2.6369655497395416E-13</v>
      </c>
      <c r="AG18090">
        <f t="shared" si="1160"/>
        <v>7.6438193691809048E-12</v>
      </c>
    </row>
    <row r="18091" spans="30:33" x14ac:dyDescent="0.2">
      <c r="AD18091">
        <f t="shared" si="1158"/>
        <v>18089</v>
      </c>
      <c r="AE18091">
        <f t="shared" si="1161"/>
        <v>4.2191448795832682E-16</v>
      </c>
      <c r="AF18091">
        <f t="shared" si="1159"/>
        <v>2.6327464048599584E-13</v>
      </c>
      <c r="AG18091">
        <f t="shared" si="1160"/>
        <v>7.6320111726781741E-12</v>
      </c>
    </row>
    <row r="18092" spans="30:33" x14ac:dyDescent="0.2">
      <c r="AD18092">
        <f t="shared" si="1158"/>
        <v>18090</v>
      </c>
      <c r="AE18092">
        <f t="shared" si="1161"/>
        <v>4.2123942477759356E-16</v>
      </c>
      <c r="AF18092">
        <f t="shared" si="1159"/>
        <v>2.6285340106121823E-13</v>
      </c>
      <c r="AG18092">
        <f t="shared" si="1160"/>
        <v>7.6202211942266674E-12</v>
      </c>
    </row>
    <row r="18093" spans="30:33" x14ac:dyDescent="0.2">
      <c r="AD18093">
        <f t="shared" si="1158"/>
        <v>18091</v>
      </c>
      <c r="AE18093">
        <f t="shared" si="1161"/>
        <v>4.2056544169794937E-16</v>
      </c>
      <c r="AF18093">
        <f t="shared" si="1159"/>
        <v>2.6243283561952029E-13</v>
      </c>
      <c r="AG18093">
        <f t="shared" si="1160"/>
        <v>7.608449405757602E-12</v>
      </c>
    </row>
    <row r="18094" spans="30:33" x14ac:dyDescent="0.2">
      <c r="AD18094">
        <f t="shared" si="1158"/>
        <v>18092</v>
      </c>
      <c r="AE18094">
        <f t="shared" si="1161"/>
        <v>4.1989253699123263E-16</v>
      </c>
      <c r="AF18094">
        <f t="shared" si="1159"/>
        <v>2.6201294308252906E-13</v>
      </c>
      <c r="AG18094">
        <f t="shared" si="1160"/>
        <v>7.5966957792453814E-12</v>
      </c>
    </row>
    <row r="18095" spans="30:33" x14ac:dyDescent="0.2">
      <c r="AD18095">
        <f t="shared" si="1158"/>
        <v>18093</v>
      </c>
      <c r="AE18095">
        <f t="shared" si="1161"/>
        <v>4.1922070893204667E-16</v>
      </c>
      <c r="AF18095">
        <f t="shared" si="1159"/>
        <v>2.6159372237359697E-13</v>
      </c>
      <c r="AG18095">
        <f t="shared" si="1160"/>
        <v>7.5849602867075212E-12</v>
      </c>
    </row>
    <row r="18096" spans="30:33" x14ac:dyDescent="0.2">
      <c r="AD18096">
        <f t="shared" si="1158"/>
        <v>18094</v>
      </c>
      <c r="AE18096">
        <f t="shared" si="1161"/>
        <v>4.1854995579775534E-16</v>
      </c>
      <c r="AF18096">
        <f t="shared" si="1159"/>
        <v>2.611751724177992E-13</v>
      </c>
      <c r="AG18096">
        <f t="shared" si="1160"/>
        <v>7.5732429002045856E-12</v>
      </c>
    </row>
    <row r="18097" spans="30:33" x14ac:dyDescent="0.2">
      <c r="AD18097">
        <f t="shared" si="1158"/>
        <v>18095</v>
      </c>
      <c r="AE18097">
        <f t="shared" si="1161"/>
        <v>4.1788027586847891E-16</v>
      </c>
      <c r="AF18097">
        <f t="shared" si="1159"/>
        <v>2.6075729214193069E-13</v>
      </c>
      <c r="AG18097">
        <f t="shared" si="1160"/>
        <v>7.5615435918401252E-12</v>
      </c>
    </row>
    <row r="18098" spans="30:33" x14ac:dyDescent="0.2">
      <c r="AD18098">
        <f t="shared" si="1158"/>
        <v>18096</v>
      </c>
      <c r="AE18098">
        <f t="shared" si="1161"/>
        <v>4.1721166742708931E-16</v>
      </c>
      <c r="AF18098">
        <f t="shared" si="1159"/>
        <v>2.6034008047450361E-13</v>
      </c>
      <c r="AG18098">
        <f t="shared" si="1160"/>
        <v>7.5498623337606081E-12</v>
      </c>
    </row>
    <row r="18099" spans="30:33" x14ac:dyDescent="0.2">
      <c r="AD18099">
        <f t="shared" si="1158"/>
        <v>18097</v>
      </c>
      <c r="AE18099">
        <f t="shared" si="1161"/>
        <v>4.1654412875920596E-16</v>
      </c>
      <c r="AF18099">
        <f t="shared" si="1159"/>
        <v>2.5992353634574442E-13</v>
      </c>
      <c r="AG18099">
        <f t="shared" si="1160"/>
        <v>7.5381990981553499E-12</v>
      </c>
    </row>
    <row r="18100" spans="30:33" x14ac:dyDescent="0.2">
      <c r="AD18100">
        <f t="shared" si="1158"/>
        <v>18098</v>
      </c>
      <c r="AE18100">
        <f t="shared" si="1161"/>
        <v>4.1587765815319127E-16</v>
      </c>
      <c r="AF18100">
        <f t="shared" si="1159"/>
        <v>2.5950765868759124E-13</v>
      </c>
      <c r="AG18100">
        <f t="shared" si="1160"/>
        <v>7.5265538572564563E-12</v>
      </c>
    </row>
    <row r="18101" spans="30:33" x14ac:dyDescent="0.2">
      <c r="AD18101">
        <f t="shared" si="1158"/>
        <v>18099</v>
      </c>
      <c r="AE18101">
        <f t="shared" si="1161"/>
        <v>4.1521225390014615E-16</v>
      </c>
      <c r="AF18101">
        <f t="shared" si="1159"/>
        <v>2.5909244643369107E-13</v>
      </c>
      <c r="AG18101">
        <f t="shared" si="1160"/>
        <v>7.5149265833387446E-12</v>
      </c>
    </row>
    <row r="18102" spans="30:33" x14ac:dyDescent="0.2">
      <c r="AD18102">
        <f t="shared" si="1158"/>
        <v>18100</v>
      </c>
      <c r="AE18102">
        <f t="shared" si="1161"/>
        <v>4.1454791429390592E-16</v>
      </c>
      <c r="AF18102">
        <f t="shared" si="1159"/>
        <v>2.5867789851939715E-13</v>
      </c>
      <c r="AG18102">
        <f t="shared" si="1160"/>
        <v>7.5033172487196977E-12</v>
      </c>
    </row>
    <row r="18103" spans="30:33" x14ac:dyDescent="0.2">
      <c r="AD18103">
        <f t="shared" si="1158"/>
        <v>18101</v>
      </c>
      <c r="AE18103">
        <f t="shared" si="1161"/>
        <v>4.1388463763103565E-16</v>
      </c>
      <c r="AF18103">
        <f t="shared" si="1159"/>
        <v>2.5826401388176608E-13</v>
      </c>
      <c r="AG18103">
        <f t="shared" si="1160"/>
        <v>7.4917258257593761E-12</v>
      </c>
    </row>
    <row r="18104" spans="30:33" x14ac:dyDescent="0.2">
      <c r="AD18104">
        <f t="shared" si="1158"/>
        <v>18102</v>
      </c>
      <c r="AE18104">
        <f t="shared" si="1161"/>
        <v>4.1322242221082592E-16</v>
      </c>
      <c r="AF18104">
        <f t="shared" si="1159"/>
        <v>2.5785079145955522E-13</v>
      </c>
      <c r="AG18104">
        <f t="shared" si="1160"/>
        <v>7.4801522868603704E-12</v>
      </c>
    </row>
    <row r="18105" spans="30:33" x14ac:dyDescent="0.2">
      <c r="AD18105">
        <f t="shared" si="1158"/>
        <v>18103</v>
      </c>
      <c r="AE18105">
        <f t="shared" si="1161"/>
        <v>4.1256126633528855E-16</v>
      </c>
      <c r="AF18105">
        <f t="shared" si="1159"/>
        <v>2.5743823019321992E-13</v>
      </c>
      <c r="AG18105">
        <f t="shared" si="1160"/>
        <v>7.4685966044677289E-12</v>
      </c>
    </row>
    <row r="18106" spans="30:33" x14ac:dyDescent="0.2">
      <c r="AD18106">
        <f t="shared" si="1158"/>
        <v>18104</v>
      </c>
      <c r="AE18106">
        <f t="shared" si="1161"/>
        <v>4.1190116830915207E-16</v>
      </c>
      <c r="AF18106">
        <f t="shared" si="1159"/>
        <v>2.5702632902491078E-13</v>
      </c>
      <c r="AG18106">
        <f t="shared" si="1160"/>
        <v>7.4570587510688896E-12</v>
      </c>
    </row>
    <row r="18107" spans="30:33" x14ac:dyDescent="0.2">
      <c r="AD18107">
        <f t="shared" si="1158"/>
        <v>18105</v>
      </c>
      <c r="AE18107">
        <f t="shared" si="1161"/>
        <v>4.1124212643985744E-16</v>
      </c>
      <c r="AF18107">
        <f t="shared" si="1159"/>
        <v>2.5661508689847093E-13</v>
      </c>
      <c r="AG18107">
        <f t="shared" si="1160"/>
        <v>7.4455386991936191E-12</v>
      </c>
    </row>
    <row r="18108" spans="30:33" x14ac:dyDescent="0.2">
      <c r="AD18108">
        <f t="shared" si="1158"/>
        <v>18106</v>
      </c>
      <c r="AE18108">
        <f t="shared" si="1161"/>
        <v>4.1058413903755366E-16</v>
      </c>
      <c r="AF18108">
        <f t="shared" si="1159"/>
        <v>2.5620450275943336E-13</v>
      </c>
      <c r="AG18108">
        <f t="shared" si="1160"/>
        <v>7.4340364214139459E-12</v>
      </c>
    </row>
    <row r="18109" spans="30:33" x14ac:dyDescent="0.2">
      <c r="AD18109">
        <f t="shared" si="1158"/>
        <v>18107</v>
      </c>
      <c r="AE18109">
        <f t="shared" si="1161"/>
        <v>4.0992720441509356E-16</v>
      </c>
      <c r="AF18109">
        <f t="shared" si="1159"/>
        <v>2.5579457555501823E-13</v>
      </c>
      <c r="AG18109">
        <f t="shared" si="1160"/>
        <v>7.4225518903440994E-12</v>
      </c>
    </row>
    <row r="18110" spans="30:33" x14ac:dyDescent="0.2">
      <c r="AD18110">
        <f t="shared" si="1158"/>
        <v>18108</v>
      </c>
      <c r="AE18110">
        <f t="shared" si="1161"/>
        <v>4.0927132088802935E-16</v>
      </c>
      <c r="AF18110">
        <f t="shared" si="1159"/>
        <v>2.553853042341302E-13</v>
      </c>
      <c r="AG18110">
        <f t="shared" si="1160"/>
        <v>7.4110850786404353E-12</v>
      </c>
    </row>
    <row r="18111" spans="30:33" x14ac:dyDescent="0.2">
      <c r="AD18111">
        <f t="shared" si="1158"/>
        <v>18109</v>
      </c>
      <c r="AE18111">
        <f t="shared" si="1161"/>
        <v>4.0861648677460849E-16</v>
      </c>
      <c r="AF18111">
        <f t="shared" si="1159"/>
        <v>2.5497668774735558E-13</v>
      </c>
      <c r="AG18111">
        <f t="shared" si="1160"/>
        <v>7.3996359590013857E-12</v>
      </c>
    </row>
    <row r="18112" spans="30:33" x14ac:dyDescent="0.2">
      <c r="AD18112">
        <f t="shared" si="1158"/>
        <v>18110</v>
      </c>
      <c r="AE18112">
        <f t="shared" si="1161"/>
        <v>4.0796270039576908E-16</v>
      </c>
      <c r="AF18112">
        <f t="shared" si="1159"/>
        <v>2.5456872504695978E-13</v>
      </c>
      <c r="AG18112">
        <f t="shared" si="1160"/>
        <v>7.3882045041673785E-12</v>
      </c>
    </row>
    <row r="18113" spans="30:33" x14ac:dyDescent="0.2">
      <c r="AD18113">
        <f t="shared" si="1158"/>
        <v>18111</v>
      </c>
      <c r="AE18113">
        <f t="shared" si="1161"/>
        <v>4.0730996007513586E-16</v>
      </c>
      <c r="AF18113">
        <f t="shared" si="1159"/>
        <v>2.5416141508688464E-13</v>
      </c>
      <c r="AG18113">
        <f t="shared" si="1160"/>
        <v>7.3767906869207851E-12</v>
      </c>
    </row>
    <row r="18114" spans="30:33" x14ac:dyDescent="0.2">
      <c r="AD18114">
        <f t="shared" si="1158"/>
        <v>18112</v>
      </c>
      <c r="AE18114">
        <f t="shared" si="1161"/>
        <v>4.0665826413901561E-16</v>
      </c>
      <c r="AF18114">
        <f t="shared" si="1159"/>
        <v>2.537547568227456E-13</v>
      </c>
      <c r="AG18114">
        <f t="shared" si="1160"/>
        <v>7.3653944800858515E-12</v>
      </c>
    </row>
    <row r="18115" spans="30:33" x14ac:dyDescent="0.2">
      <c r="AD18115">
        <f t="shared" si="1158"/>
        <v>18113</v>
      </c>
      <c r="AE18115">
        <f t="shared" si="1161"/>
        <v>4.0600761091639314E-16</v>
      </c>
      <c r="AF18115">
        <f t="shared" si="1159"/>
        <v>2.5334874921182921E-13</v>
      </c>
      <c r="AG18115">
        <f t="shared" si="1160"/>
        <v>7.3540158565286286E-12</v>
      </c>
    </row>
    <row r="18116" spans="30:33" x14ac:dyDescent="0.2">
      <c r="AD18116">
        <f t="shared" si="1158"/>
        <v>18114</v>
      </c>
      <c r="AE18116">
        <f t="shared" si="1161"/>
        <v>4.0535799873892692E-16</v>
      </c>
      <c r="AF18116">
        <f t="shared" si="1159"/>
        <v>2.529433912130903E-13</v>
      </c>
      <c r="AG18116">
        <f t="shared" si="1160"/>
        <v>7.3426547891569223E-12</v>
      </c>
    </row>
    <row r="18117" spans="30:33" x14ac:dyDescent="0.2">
      <c r="AD18117">
        <f t="shared" si="1158"/>
        <v>18115</v>
      </c>
      <c r="AE18117">
        <f t="shared" si="1161"/>
        <v>4.0470942594094464E-16</v>
      </c>
      <c r="AF18117">
        <f t="shared" si="1159"/>
        <v>2.5253868178714935E-13</v>
      </c>
      <c r="AG18117">
        <f t="shared" si="1160"/>
        <v>7.3313112509202123E-12</v>
      </c>
    </row>
    <row r="18118" spans="30:33" x14ac:dyDescent="0.2">
      <c r="AD18118">
        <f t="shared" si="1158"/>
        <v>18116</v>
      </c>
      <c r="AE18118">
        <f t="shared" si="1161"/>
        <v>4.0406189085943916E-16</v>
      </c>
      <c r="AF18118">
        <f t="shared" si="1159"/>
        <v>2.5213461989628992E-13</v>
      </c>
      <c r="AG18118">
        <f t="shared" si="1160"/>
        <v>7.3199852148095992E-12</v>
      </c>
    </row>
    <row r="18119" spans="30:33" x14ac:dyDescent="0.2">
      <c r="AD18119">
        <f t="shared" si="1158"/>
        <v>18117</v>
      </c>
      <c r="AE18119">
        <f t="shared" si="1161"/>
        <v>4.0341539183406403E-16</v>
      </c>
      <c r="AF18119">
        <f t="shared" si="1159"/>
        <v>2.5173120450445586E-13</v>
      </c>
      <c r="AG18119">
        <f t="shared" si="1160"/>
        <v>7.3086766538577381E-12</v>
      </c>
    </row>
    <row r="18120" spans="30:33" x14ac:dyDescent="0.2">
      <c r="AD18120">
        <f t="shared" si="1158"/>
        <v>18118</v>
      </c>
      <c r="AE18120">
        <f t="shared" si="1161"/>
        <v>4.0276992720712957E-16</v>
      </c>
      <c r="AF18120">
        <f t="shared" si="1159"/>
        <v>2.5132843457724874E-13</v>
      </c>
      <c r="AG18120">
        <f t="shared" si="1160"/>
        <v>7.2973855411387741E-12</v>
      </c>
    </row>
    <row r="18121" spans="30:33" x14ac:dyDescent="0.2">
      <c r="AD18121">
        <f t="shared" si="1158"/>
        <v>18119</v>
      </c>
      <c r="AE18121">
        <f t="shared" si="1161"/>
        <v>4.021254953235982E-16</v>
      </c>
      <c r="AF18121">
        <f t="shared" si="1159"/>
        <v>2.5092630908192514E-13</v>
      </c>
      <c r="AG18121">
        <f t="shared" si="1160"/>
        <v>7.2861118497682757E-12</v>
      </c>
    </row>
    <row r="18122" spans="30:33" x14ac:dyDescent="0.2">
      <c r="AD18122">
        <f t="shared" si="1158"/>
        <v>18120</v>
      </c>
      <c r="AE18122">
        <f t="shared" si="1161"/>
        <v>4.0148209453108041E-16</v>
      </c>
      <c r="AF18122">
        <f t="shared" si="1159"/>
        <v>2.5052482698739405E-13</v>
      </c>
      <c r="AG18122">
        <f t="shared" si="1160"/>
        <v>7.2748555529031772E-12</v>
      </c>
    </row>
    <row r="18123" spans="30:33" x14ac:dyDescent="0.2">
      <c r="AD18123">
        <f t="shared" si="1158"/>
        <v>18121</v>
      </c>
      <c r="AE18123">
        <f t="shared" si="1161"/>
        <v>4.0083972317983069E-16</v>
      </c>
      <c r="AF18123">
        <f t="shared" si="1159"/>
        <v>2.5012398726421422E-13</v>
      </c>
      <c r="AG18123">
        <f t="shared" si="1160"/>
        <v>7.2636166237417118E-12</v>
      </c>
    </row>
    <row r="18124" spans="30:33" x14ac:dyDescent="0.2">
      <c r="AD18124">
        <f t="shared" si="1158"/>
        <v>18122</v>
      </c>
      <c r="AE18124">
        <f t="shared" si="1161"/>
        <v>4.0019837962274292E-16</v>
      </c>
      <c r="AF18124">
        <f t="shared" si="1159"/>
        <v>2.4972378888459148E-13</v>
      </c>
      <c r="AG18124">
        <f t="shared" si="1160"/>
        <v>7.252395035523347E-12</v>
      </c>
    </row>
    <row r="18125" spans="30:33" x14ac:dyDescent="0.2">
      <c r="AD18125">
        <f t="shared" si="1158"/>
        <v>18123</v>
      </c>
      <c r="AE18125">
        <f t="shared" si="1161"/>
        <v>3.9955806221534658E-16</v>
      </c>
      <c r="AF18125">
        <f t="shared" si="1159"/>
        <v>2.4932423082237611E-13</v>
      </c>
      <c r="AG18125">
        <f t="shared" si="1160"/>
        <v>7.2411907615287262E-12</v>
      </c>
    </row>
    <row r="18126" spans="30:33" x14ac:dyDescent="0.2">
      <c r="AD18126">
        <f t="shared" si="1158"/>
        <v>18124</v>
      </c>
      <c r="AE18126">
        <f t="shared" si="1161"/>
        <v>3.9891876931580196E-16</v>
      </c>
      <c r="AF18126">
        <f t="shared" si="1159"/>
        <v>2.4892531205306029E-13</v>
      </c>
      <c r="AG18126">
        <f t="shared" si="1160"/>
        <v>7.2300037750795946E-12</v>
      </c>
    </row>
    <row r="18127" spans="30:33" x14ac:dyDescent="0.2">
      <c r="AD18127">
        <f t="shared" si="1158"/>
        <v>18125</v>
      </c>
      <c r="AE18127">
        <f t="shared" si="1161"/>
        <v>3.9828049928489665E-16</v>
      </c>
      <c r="AF18127">
        <f t="shared" si="1159"/>
        <v>2.4852703155377537E-13</v>
      </c>
      <c r="AG18127">
        <f t="shared" si="1160"/>
        <v>7.2188340495387517E-12</v>
      </c>
    </row>
    <row r="18128" spans="30:33" x14ac:dyDescent="0.2">
      <c r="AD18128">
        <f t="shared" ref="AD18128:AD18191" si="1162">AD18127+1</f>
        <v>18126</v>
      </c>
      <c r="AE18128">
        <f t="shared" si="1161"/>
        <v>3.9764325048604077E-16</v>
      </c>
      <c r="AF18128">
        <f t="shared" ref="AF18128:AF18191" si="1163">AF18127*$AF$3</f>
        <v>2.4812938830328933E-13</v>
      </c>
      <c r="AG18128">
        <f t="shared" ref="AG18128:AG18191" si="1164">AD18128*AE18128</f>
        <v>7.2076815583099747E-12</v>
      </c>
    </row>
    <row r="18129" spans="30:33" x14ac:dyDescent="0.2">
      <c r="AD18129">
        <f t="shared" si="1162"/>
        <v>18127</v>
      </c>
      <c r="AE18129">
        <f t="shared" si="1161"/>
        <v>3.9700702128526313E-16</v>
      </c>
      <c r="AF18129">
        <f t="shared" si="1163"/>
        <v>2.4773238128200408E-13</v>
      </c>
      <c r="AG18129">
        <f t="shared" si="1164"/>
        <v>7.1965462748379646E-12</v>
      </c>
    </row>
    <row r="18130" spans="30:33" x14ac:dyDescent="0.2">
      <c r="AD18130">
        <f t="shared" si="1162"/>
        <v>18128</v>
      </c>
      <c r="AE18130">
        <f t="shared" si="1161"/>
        <v>3.9637181005120673E-16</v>
      </c>
      <c r="AF18130">
        <f t="shared" si="1163"/>
        <v>2.4733600947195285E-13</v>
      </c>
      <c r="AG18130">
        <f t="shared" si="1164"/>
        <v>7.1854281726082757E-12</v>
      </c>
    </row>
    <row r="18131" spans="30:33" x14ac:dyDescent="0.2">
      <c r="AD18131">
        <f t="shared" si="1162"/>
        <v>18129</v>
      </c>
      <c r="AE18131">
        <f t="shared" ref="AE18131:AE18194" si="1165">AF18130*$AE$3</f>
        <v>3.9573761515512475E-16</v>
      </c>
      <c r="AF18131">
        <f t="shared" si="1163"/>
        <v>2.469402718567977E-13</v>
      </c>
      <c r="AG18131">
        <f t="shared" si="1164"/>
        <v>7.1743272251472565E-12</v>
      </c>
    </row>
    <row r="18132" spans="30:33" x14ac:dyDescent="0.2">
      <c r="AD18132">
        <f t="shared" si="1162"/>
        <v>18130</v>
      </c>
      <c r="AE18132">
        <f t="shared" si="1165"/>
        <v>3.9510443497087648E-16</v>
      </c>
      <c r="AF18132">
        <f t="shared" si="1163"/>
        <v>2.4654516742182681E-13</v>
      </c>
      <c r="AG18132">
        <f t="shared" si="1164"/>
        <v>7.1632434060219904E-12</v>
      </c>
    </row>
    <row r="18133" spans="30:33" x14ac:dyDescent="0.2">
      <c r="AD18133">
        <f t="shared" si="1162"/>
        <v>18131</v>
      </c>
      <c r="AE18133">
        <f t="shared" si="1165"/>
        <v>3.9447226787492307E-16</v>
      </c>
      <c r="AF18133">
        <f t="shared" si="1163"/>
        <v>2.461506951539519E-13</v>
      </c>
      <c r="AG18133">
        <f t="shared" si="1164"/>
        <v>7.1521766888402305E-12</v>
      </c>
    </row>
    <row r="18134" spans="30:33" x14ac:dyDescent="0.2">
      <c r="AD18134">
        <f t="shared" si="1162"/>
        <v>18132</v>
      </c>
      <c r="AE18134">
        <f t="shared" si="1165"/>
        <v>3.9384111224632319E-16</v>
      </c>
      <c r="AF18134">
        <f t="shared" si="1163"/>
        <v>2.4575685404170555E-13</v>
      </c>
      <c r="AG18134">
        <f t="shared" si="1164"/>
        <v>7.1411270472503323E-12</v>
      </c>
    </row>
    <row r="18135" spans="30:33" x14ac:dyDescent="0.2">
      <c r="AD18135">
        <f t="shared" si="1162"/>
        <v>18133</v>
      </c>
      <c r="AE18135">
        <f t="shared" si="1165"/>
        <v>3.9321096646672904E-16</v>
      </c>
      <c r="AF18135">
        <f t="shared" si="1163"/>
        <v>2.4536364307523884E-13</v>
      </c>
      <c r="AG18135">
        <f t="shared" si="1164"/>
        <v>7.1300944549411974E-12</v>
      </c>
    </row>
    <row r="18136" spans="30:33" x14ac:dyDescent="0.2">
      <c r="AD18136">
        <f t="shared" si="1162"/>
        <v>18134</v>
      </c>
      <c r="AE18136">
        <f t="shared" si="1165"/>
        <v>3.925818289203823E-16</v>
      </c>
      <c r="AF18136">
        <f t="shared" si="1163"/>
        <v>2.4497106124631844E-13</v>
      </c>
      <c r="AG18136">
        <f t="shared" si="1164"/>
        <v>7.1190788856422127E-12</v>
      </c>
    </row>
    <row r="18137" spans="30:33" x14ac:dyDescent="0.2">
      <c r="AD18137">
        <f t="shared" si="1162"/>
        <v>18135</v>
      </c>
      <c r="AE18137">
        <f t="shared" si="1165"/>
        <v>3.919536979941097E-16</v>
      </c>
      <c r="AF18137">
        <f t="shared" si="1163"/>
        <v>2.4457910754832434E-13</v>
      </c>
      <c r="AG18137">
        <f t="shared" si="1164"/>
        <v>7.1080803131231795E-12</v>
      </c>
    </row>
    <row r="18138" spans="30:33" x14ac:dyDescent="0.2">
      <c r="AD18138">
        <f t="shared" si="1162"/>
        <v>18136</v>
      </c>
      <c r="AE18138">
        <f t="shared" si="1165"/>
        <v>3.9132657207731912E-16</v>
      </c>
      <c r="AF18138">
        <f t="shared" si="1163"/>
        <v>2.4418778097624701E-13</v>
      </c>
      <c r="AG18138">
        <f t="shared" si="1164"/>
        <v>7.0970987111942592E-12</v>
      </c>
    </row>
    <row r="18139" spans="30:33" x14ac:dyDescent="0.2">
      <c r="AD18139">
        <f t="shared" si="1162"/>
        <v>18137</v>
      </c>
      <c r="AE18139">
        <f t="shared" si="1165"/>
        <v>3.9070044956199542E-16</v>
      </c>
      <c r="AF18139">
        <f t="shared" si="1163"/>
        <v>2.4379708052668499E-13</v>
      </c>
      <c r="AG18139">
        <f t="shared" si="1164"/>
        <v>7.0861340537059106E-12</v>
      </c>
    </row>
    <row r="18140" spans="30:33" x14ac:dyDescent="0.2">
      <c r="AD18140">
        <f t="shared" si="1162"/>
        <v>18138</v>
      </c>
      <c r="AE18140">
        <f t="shared" si="1165"/>
        <v>3.9007532884269616E-16</v>
      </c>
      <c r="AF18140">
        <f t="shared" si="1163"/>
        <v>2.4340700519784227E-13</v>
      </c>
      <c r="AG18140">
        <f t="shared" si="1164"/>
        <v>7.0751863145488231E-12</v>
      </c>
    </row>
    <row r="18141" spans="30:33" x14ac:dyDescent="0.2">
      <c r="AD18141">
        <f t="shared" si="1162"/>
        <v>18139</v>
      </c>
      <c r="AE18141">
        <f t="shared" si="1165"/>
        <v>3.8945120831654783E-16</v>
      </c>
      <c r="AF18141">
        <f t="shared" si="1163"/>
        <v>2.4301755398952573E-13</v>
      </c>
      <c r="AG18141">
        <f t="shared" si="1164"/>
        <v>7.0642554676538609E-12</v>
      </c>
    </row>
    <row r="18142" spans="30:33" x14ac:dyDescent="0.2">
      <c r="AD18142">
        <f t="shared" si="1162"/>
        <v>18140</v>
      </c>
      <c r="AE18142">
        <f t="shared" si="1165"/>
        <v>3.8882808638324132E-16</v>
      </c>
      <c r="AF18142">
        <f t="shared" si="1163"/>
        <v>2.4262872590314246E-13</v>
      </c>
      <c r="AG18142">
        <f t="shared" si="1164"/>
        <v>7.0533414869919976E-12</v>
      </c>
    </row>
    <row r="18143" spans="30:33" x14ac:dyDescent="0.2">
      <c r="AD18143">
        <f t="shared" si="1162"/>
        <v>18141</v>
      </c>
      <c r="AE18143">
        <f t="shared" si="1165"/>
        <v>3.882059614450281E-16</v>
      </c>
      <c r="AF18143">
        <f t="shared" si="1163"/>
        <v>2.4224051994169744E-13</v>
      </c>
      <c r="AG18143">
        <f t="shared" si="1164"/>
        <v>7.0424443465742546E-12</v>
      </c>
    </row>
    <row r="18144" spans="30:33" x14ac:dyDescent="0.2">
      <c r="AD18144">
        <f t="shared" si="1162"/>
        <v>18142</v>
      </c>
      <c r="AE18144">
        <f t="shared" si="1165"/>
        <v>3.875848319067161E-16</v>
      </c>
      <c r="AF18144">
        <f t="shared" si="1163"/>
        <v>2.4185293510979074E-13</v>
      </c>
      <c r="AG18144">
        <f t="shared" si="1164"/>
        <v>7.0315640204516435E-12</v>
      </c>
    </row>
    <row r="18145" spans="30:33" x14ac:dyDescent="0.2">
      <c r="AD18145">
        <f t="shared" si="1162"/>
        <v>18143</v>
      </c>
      <c r="AE18145">
        <f t="shared" si="1165"/>
        <v>3.8696469617566536E-16</v>
      </c>
      <c r="AF18145">
        <f t="shared" si="1163"/>
        <v>2.4146597041361508E-13</v>
      </c>
      <c r="AG18145">
        <f t="shared" si="1164"/>
        <v>7.0207004827150966E-12</v>
      </c>
    </row>
    <row r="18146" spans="30:33" x14ac:dyDescent="0.2">
      <c r="AD18146">
        <f t="shared" si="1162"/>
        <v>18144</v>
      </c>
      <c r="AE18146">
        <f t="shared" si="1165"/>
        <v>3.863455526617843E-16</v>
      </c>
      <c r="AF18146">
        <f t="shared" si="1163"/>
        <v>2.4107962486095329E-13</v>
      </c>
      <c r="AG18146">
        <f t="shared" si="1164"/>
        <v>7.0098537074954145E-12</v>
      </c>
    </row>
    <row r="18147" spans="30:33" x14ac:dyDescent="0.2">
      <c r="AD18147">
        <f t="shared" si="1162"/>
        <v>18145</v>
      </c>
      <c r="AE18147">
        <f t="shared" si="1165"/>
        <v>3.8572739977752543E-16</v>
      </c>
      <c r="AF18147">
        <f t="shared" si="1163"/>
        <v>2.4069389746117574E-13</v>
      </c>
      <c r="AG18147">
        <f t="shared" si="1164"/>
        <v>6.999023668963199E-12</v>
      </c>
    </row>
    <row r="18148" spans="30:33" x14ac:dyDescent="0.2">
      <c r="AD18148">
        <f t="shared" si="1162"/>
        <v>18146</v>
      </c>
      <c r="AE18148">
        <f t="shared" si="1165"/>
        <v>3.8511023593788138E-16</v>
      </c>
      <c r="AF18148">
        <f t="shared" si="1163"/>
        <v>2.4030878722523782E-13</v>
      </c>
      <c r="AG18148">
        <f t="shared" si="1164"/>
        <v>6.9882103413287957E-12</v>
      </c>
    </row>
    <row r="18149" spans="30:33" x14ac:dyDescent="0.2">
      <c r="AD18149">
        <f t="shared" si="1162"/>
        <v>18147</v>
      </c>
      <c r="AE18149">
        <f t="shared" si="1165"/>
        <v>3.8449405956038071E-16</v>
      </c>
      <c r="AF18149">
        <f t="shared" si="1163"/>
        <v>2.3992429316567743E-13</v>
      </c>
      <c r="AG18149">
        <f t="shared" si="1164"/>
        <v>6.9774136988422286E-12</v>
      </c>
    </row>
    <row r="18150" spans="30:33" x14ac:dyDescent="0.2">
      <c r="AD18150">
        <f t="shared" si="1162"/>
        <v>18148</v>
      </c>
      <c r="AE18150">
        <f t="shared" si="1165"/>
        <v>3.8387886906508406E-16</v>
      </c>
      <c r="AF18150">
        <f t="shared" si="1163"/>
        <v>2.3954041429661235E-13</v>
      </c>
      <c r="AG18150">
        <f t="shared" si="1164"/>
        <v>6.9666337157931453E-12</v>
      </c>
    </row>
    <row r="18151" spans="30:33" x14ac:dyDescent="0.2">
      <c r="AD18151">
        <f t="shared" si="1162"/>
        <v>18149</v>
      </c>
      <c r="AE18151">
        <f t="shared" si="1165"/>
        <v>3.8326466287457994E-16</v>
      </c>
      <c r="AF18151">
        <f t="shared" si="1163"/>
        <v>2.3915714963373775E-13</v>
      </c>
      <c r="AG18151">
        <f t="shared" si="1164"/>
        <v>6.9558703665107513E-12</v>
      </c>
    </row>
    <row r="18152" spans="30:33" x14ac:dyDescent="0.2">
      <c r="AD18152">
        <f t="shared" si="1162"/>
        <v>18150</v>
      </c>
      <c r="AE18152">
        <f t="shared" si="1165"/>
        <v>3.8265143941398058E-16</v>
      </c>
      <c r="AF18152">
        <f t="shared" si="1163"/>
        <v>2.3877449819432377E-13</v>
      </c>
      <c r="AG18152">
        <f t="shared" si="1164"/>
        <v>6.9451236253637473E-12</v>
      </c>
    </row>
    <row r="18153" spans="30:33" x14ac:dyDescent="0.2">
      <c r="AD18153">
        <f t="shared" si="1162"/>
        <v>18151</v>
      </c>
      <c r="AE18153">
        <f t="shared" si="1165"/>
        <v>3.8203919711091821E-16</v>
      </c>
      <c r="AF18153">
        <f t="shared" si="1163"/>
        <v>2.3839245899721283E-13</v>
      </c>
      <c r="AG18153">
        <f t="shared" si="1164"/>
        <v>6.9343934667602765E-12</v>
      </c>
    </row>
    <row r="18154" spans="30:33" x14ac:dyDescent="0.2">
      <c r="AD18154">
        <f t="shared" si="1162"/>
        <v>18152</v>
      </c>
      <c r="AE18154">
        <f t="shared" si="1165"/>
        <v>3.814279343955407E-16</v>
      </c>
      <c r="AF18154">
        <f t="shared" si="1163"/>
        <v>2.3801103106281727E-13</v>
      </c>
      <c r="AG18154">
        <f t="shared" si="1164"/>
        <v>6.923679865147855E-12</v>
      </c>
    </row>
    <row r="18155" spans="30:33" x14ac:dyDescent="0.2">
      <c r="AD18155">
        <f t="shared" si="1162"/>
        <v>18153</v>
      </c>
      <c r="AE18155">
        <f t="shared" si="1165"/>
        <v>3.808176497005078E-16</v>
      </c>
      <c r="AF18155">
        <f t="shared" si="1163"/>
        <v>2.3763021341311676E-13</v>
      </c>
      <c r="AG18155">
        <f t="shared" si="1164"/>
        <v>6.9129827950133181E-12</v>
      </c>
    </row>
    <row r="18156" spans="30:33" x14ac:dyDescent="0.2">
      <c r="AD18156">
        <f t="shared" si="1162"/>
        <v>18154</v>
      </c>
      <c r="AE18156">
        <f t="shared" si="1165"/>
        <v>3.8020834146098698E-16</v>
      </c>
      <c r="AF18156">
        <f t="shared" si="1163"/>
        <v>2.3725000507165575E-13</v>
      </c>
      <c r="AG18156">
        <f t="shared" si="1164"/>
        <v>6.9023022308827577E-12</v>
      </c>
    </row>
    <row r="18157" spans="30:33" x14ac:dyDescent="0.2">
      <c r="AD18157">
        <f t="shared" si="1162"/>
        <v>18155</v>
      </c>
      <c r="AE18157">
        <f t="shared" si="1165"/>
        <v>3.7960000811464935E-16</v>
      </c>
      <c r="AF18157">
        <f t="shared" si="1163"/>
        <v>2.3687040506354109E-13</v>
      </c>
      <c r="AG18157">
        <f t="shared" si="1164"/>
        <v>6.8916381473214588E-12</v>
      </c>
    </row>
    <row r="18158" spans="30:33" x14ac:dyDescent="0.2">
      <c r="AD18158">
        <f t="shared" si="1162"/>
        <v>18156</v>
      </c>
      <c r="AE18158">
        <f t="shared" si="1165"/>
        <v>3.7899264810166593E-16</v>
      </c>
      <c r="AF18158">
        <f t="shared" si="1163"/>
        <v>2.364914124154394E-13</v>
      </c>
      <c r="AG18158">
        <f t="shared" si="1164"/>
        <v>6.8809905189338464E-12</v>
      </c>
    </row>
    <row r="18159" spans="30:33" x14ac:dyDescent="0.2">
      <c r="AD18159">
        <f t="shared" si="1162"/>
        <v>18157</v>
      </c>
      <c r="AE18159">
        <f t="shared" si="1165"/>
        <v>3.7838625986470321E-16</v>
      </c>
      <c r="AF18159">
        <f t="shared" si="1163"/>
        <v>2.3611302615557467E-13</v>
      </c>
      <c r="AG18159">
        <f t="shared" si="1164"/>
        <v>6.8703593203634162E-12</v>
      </c>
    </row>
    <row r="18160" spans="30:33" x14ac:dyDescent="0.2">
      <c r="AD18160">
        <f t="shared" si="1162"/>
        <v>18158</v>
      </c>
      <c r="AE18160">
        <f t="shared" si="1165"/>
        <v>3.7778084184891966E-16</v>
      </c>
      <c r="AF18160">
        <f t="shared" si="1163"/>
        <v>2.3573524531372572E-13</v>
      </c>
      <c r="AG18160">
        <f t="shared" si="1164"/>
        <v>6.8597445262926836E-12</v>
      </c>
    </row>
    <row r="18161" spans="30:33" x14ac:dyDescent="0.2">
      <c r="AD18161">
        <f t="shared" si="1162"/>
        <v>18159</v>
      </c>
      <c r="AE18161">
        <f t="shared" si="1165"/>
        <v>3.7717639250196131E-16</v>
      </c>
      <c r="AF18161">
        <f t="shared" si="1163"/>
        <v>2.3535806892122373E-13</v>
      </c>
      <c r="AG18161">
        <f t="shared" si="1164"/>
        <v>6.8491461114431155E-12</v>
      </c>
    </row>
    <row r="18162" spans="30:33" x14ac:dyDescent="0.2">
      <c r="AD18162">
        <f t="shared" si="1162"/>
        <v>18160</v>
      </c>
      <c r="AE18162">
        <f t="shared" si="1165"/>
        <v>3.7657291027395812E-16</v>
      </c>
      <c r="AF18162">
        <f t="shared" si="1163"/>
        <v>2.3498149601094975E-13</v>
      </c>
      <c r="AG18162">
        <f t="shared" si="1164"/>
        <v>6.8385640505750794E-12</v>
      </c>
    </row>
    <row r="18163" spans="30:33" x14ac:dyDescent="0.2">
      <c r="AD18163">
        <f t="shared" si="1162"/>
        <v>18161</v>
      </c>
      <c r="AE18163">
        <f t="shared" si="1165"/>
        <v>3.7597039361751979E-16</v>
      </c>
      <c r="AF18163">
        <f t="shared" si="1163"/>
        <v>2.3460552561733224E-13</v>
      </c>
      <c r="AG18163">
        <f t="shared" si="1164"/>
        <v>6.8279983184877769E-12</v>
      </c>
    </row>
    <row r="18164" spans="30:33" x14ac:dyDescent="0.2">
      <c r="AD18164">
        <f t="shared" si="1162"/>
        <v>18162</v>
      </c>
      <c r="AE18164">
        <f t="shared" si="1165"/>
        <v>3.7536884098773174E-16</v>
      </c>
      <c r="AF18164">
        <f t="shared" si="1163"/>
        <v>2.342301567763445E-13</v>
      </c>
      <c r="AG18164">
        <f t="shared" si="1164"/>
        <v>6.8174488900191842E-12</v>
      </c>
    </row>
    <row r="18165" spans="30:33" x14ac:dyDescent="0.2">
      <c r="AD18165">
        <f t="shared" si="1162"/>
        <v>18163</v>
      </c>
      <c r="AE18165">
        <f t="shared" si="1165"/>
        <v>3.7476825084215136E-16</v>
      </c>
      <c r="AF18165">
        <f t="shared" si="1163"/>
        <v>2.3385538852550235E-13</v>
      </c>
      <c r="AG18165">
        <f t="shared" si="1164"/>
        <v>6.8069157400459955E-12</v>
      </c>
    </row>
    <row r="18166" spans="30:33" x14ac:dyDescent="0.2">
      <c r="AD18166">
        <f t="shared" si="1162"/>
        <v>18164</v>
      </c>
      <c r="AE18166">
        <f t="shared" si="1165"/>
        <v>3.7416862164080394E-16</v>
      </c>
      <c r="AF18166">
        <f t="shared" si="1163"/>
        <v>2.3348121990386155E-13</v>
      </c>
      <c r="AG18166">
        <f t="shared" si="1164"/>
        <v>6.796398843483563E-12</v>
      </c>
    </row>
    <row r="18167" spans="30:33" x14ac:dyDescent="0.2">
      <c r="AD18167">
        <f t="shared" si="1162"/>
        <v>18165</v>
      </c>
      <c r="AE18167">
        <f t="shared" si="1165"/>
        <v>3.7356995184617865E-16</v>
      </c>
      <c r="AF18167">
        <f t="shared" si="1163"/>
        <v>2.3310764995201536E-13</v>
      </c>
      <c r="AG18167">
        <f t="shared" si="1164"/>
        <v>6.7858981752858351E-12</v>
      </c>
    </row>
    <row r="18168" spans="30:33" x14ac:dyDescent="0.2">
      <c r="AD18168">
        <f t="shared" si="1162"/>
        <v>18166</v>
      </c>
      <c r="AE18168">
        <f t="shared" si="1165"/>
        <v>3.7297223992322472E-16</v>
      </c>
      <c r="AF18168">
        <f t="shared" si="1163"/>
        <v>2.3273467771209211E-13</v>
      </c>
      <c r="AG18168">
        <f t="shared" si="1164"/>
        <v>6.7754137104453001E-12</v>
      </c>
    </row>
    <row r="18169" spans="30:33" x14ac:dyDescent="0.2">
      <c r="AD18169">
        <f t="shared" si="1162"/>
        <v>18167</v>
      </c>
      <c r="AE18169">
        <f t="shared" si="1165"/>
        <v>3.7237548433934755E-16</v>
      </c>
      <c r="AF18169">
        <f t="shared" si="1163"/>
        <v>2.3236230222775273E-13</v>
      </c>
      <c r="AG18169">
        <f t="shared" si="1164"/>
        <v>6.7649454239929273E-12</v>
      </c>
    </row>
    <row r="18170" spans="30:33" x14ac:dyDescent="0.2">
      <c r="AD18170">
        <f t="shared" si="1162"/>
        <v>18168</v>
      </c>
      <c r="AE18170">
        <f t="shared" si="1165"/>
        <v>3.7177968356440455E-16</v>
      </c>
      <c r="AF18170">
        <f t="shared" si="1163"/>
        <v>2.3199052254418831E-13</v>
      </c>
      <c r="AG18170">
        <f t="shared" si="1164"/>
        <v>6.7544932909981021E-12</v>
      </c>
    </row>
    <row r="18171" spans="30:33" x14ac:dyDescent="0.2">
      <c r="AD18171">
        <f t="shared" si="1162"/>
        <v>18169</v>
      </c>
      <c r="AE18171">
        <f t="shared" si="1165"/>
        <v>3.7118483607070145E-16</v>
      </c>
      <c r="AF18171">
        <f t="shared" si="1163"/>
        <v>2.3161933770811761E-13</v>
      </c>
      <c r="AG18171">
        <f t="shared" si="1164"/>
        <v>6.7440572865685743E-12</v>
      </c>
    </row>
    <row r="18172" spans="30:33" x14ac:dyDescent="0.2">
      <c r="AD18172">
        <f t="shared" si="1162"/>
        <v>18170</v>
      </c>
      <c r="AE18172">
        <f t="shared" si="1165"/>
        <v>3.7059094033298835E-16</v>
      </c>
      <c r="AF18172">
        <f t="shared" si="1163"/>
        <v>2.3124874676778462E-13</v>
      </c>
      <c r="AG18172">
        <f t="shared" si="1164"/>
        <v>6.733637385850398E-12</v>
      </c>
    </row>
    <row r="18173" spans="30:33" x14ac:dyDescent="0.2">
      <c r="AD18173">
        <f t="shared" si="1162"/>
        <v>18171</v>
      </c>
      <c r="AE18173">
        <f t="shared" si="1165"/>
        <v>3.6999799482845555E-16</v>
      </c>
      <c r="AF18173">
        <f t="shared" si="1163"/>
        <v>2.3087874877295618E-13</v>
      </c>
      <c r="AG18173">
        <f t="shared" si="1164"/>
        <v>6.7232335640278655E-12</v>
      </c>
    </row>
    <row r="18174" spans="30:33" x14ac:dyDescent="0.2">
      <c r="AD18174">
        <f t="shared" si="1162"/>
        <v>18172</v>
      </c>
      <c r="AE18174">
        <f t="shared" si="1165"/>
        <v>3.6940599803673007E-16</v>
      </c>
      <c r="AF18174">
        <f t="shared" si="1163"/>
        <v>2.3050934277491942E-13</v>
      </c>
      <c r="AG18174">
        <f t="shared" si="1164"/>
        <v>6.7128457963234585E-12</v>
      </c>
    </row>
    <row r="18175" spans="30:33" x14ac:dyDescent="0.2">
      <c r="AD18175">
        <f t="shared" si="1162"/>
        <v>18173</v>
      </c>
      <c r="AE18175">
        <f t="shared" si="1165"/>
        <v>3.6881494843987124E-16</v>
      </c>
      <c r="AF18175">
        <f t="shared" si="1163"/>
        <v>2.3014052782647955E-13</v>
      </c>
      <c r="AG18175">
        <f t="shared" si="1164"/>
        <v>6.7024740579977801E-12</v>
      </c>
    </row>
    <row r="18176" spans="30:33" x14ac:dyDescent="0.2">
      <c r="AD18176">
        <f t="shared" si="1162"/>
        <v>18174</v>
      </c>
      <c r="AE18176">
        <f t="shared" si="1165"/>
        <v>3.6822484452236746E-16</v>
      </c>
      <c r="AF18176">
        <f t="shared" si="1163"/>
        <v>2.2977230298195718E-13</v>
      </c>
      <c r="AG18176">
        <f t="shared" si="1164"/>
        <v>6.6921183243495063E-12</v>
      </c>
    </row>
    <row r="18177" spans="30:33" x14ac:dyDescent="0.2">
      <c r="AD18177">
        <f t="shared" si="1162"/>
        <v>18175</v>
      </c>
      <c r="AE18177">
        <f t="shared" si="1165"/>
        <v>3.6763568477113166E-16</v>
      </c>
      <c r="AF18177">
        <f t="shared" si="1163"/>
        <v>2.2940466729718603E-13</v>
      </c>
      <c r="AG18177">
        <f t="shared" si="1164"/>
        <v>6.6817785707153181E-12</v>
      </c>
    </row>
    <row r="18178" spans="30:33" x14ac:dyDescent="0.2">
      <c r="AD18178">
        <f t="shared" si="1162"/>
        <v>18176</v>
      </c>
      <c r="AE18178">
        <f t="shared" si="1165"/>
        <v>3.6704746767549782E-16</v>
      </c>
      <c r="AF18178">
        <f t="shared" si="1163"/>
        <v>2.2903761982951052E-13</v>
      </c>
      <c r="AG18178">
        <f t="shared" si="1164"/>
        <v>6.6714547724698485E-12</v>
      </c>
    </row>
    <row r="18179" spans="30:33" x14ac:dyDescent="0.2">
      <c r="AD18179">
        <f t="shared" si="1162"/>
        <v>18177</v>
      </c>
      <c r="AE18179">
        <f t="shared" si="1165"/>
        <v>3.6646019172721702E-16</v>
      </c>
      <c r="AF18179">
        <f t="shared" si="1163"/>
        <v>2.2867115963778331E-13</v>
      </c>
      <c r="AG18179">
        <f t="shared" si="1164"/>
        <v>6.6611469050256238E-12</v>
      </c>
    </row>
    <row r="18180" spans="30:33" x14ac:dyDescent="0.2">
      <c r="AD18180">
        <f t="shared" si="1162"/>
        <v>18178</v>
      </c>
      <c r="AE18180">
        <f t="shared" si="1165"/>
        <v>3.6587385542045346E-16</v>
      </c>
      <c r="AF18180">
        <f t="shared" si="1163"/>
        <v>2.2830528578236286E-13</v>
      </c>
      <c r="AG18180">
        <f t="shared" si="1164"/>
        <v>6.6508549438330027E-12</v>
      </c>
    </row>
    <row r="18181" spans="30:33" x14ac:dyDescent="0.2">
      <c r="AD18181">
        <f t="shared" si="1162"/>
        <v>18179</v>
      </c>
      <c r="AE18181">
        <f t="shared" si="1165"/>
        <v>3.6528845725178072E-16</v>
      </c>
      <c r="AF18181">
        <f t="shared" si="1163"/>
        <v>2.2793999732511109E-13</v>
      </c>
      <c r="AG18181">
        <f t="shared" si="1164"/>
        <v>6.6405788643801219E-12</v>
      </c>
    </row>
    <row r="18182" spans="30:33" x14ac:dyDescent="0.2">
      <c r="AD18182">
        <f t="shared" si="1162"/>
        <v>18180</v>
      </c>
      <c r="AE18182">
        <f t="shared" si="1165"/>
        <v>3.647039957201779E-16</v>
      </c>
      <c r="AF18182">
        <f t="shared" si="1163"/>
        <v>2.2757529332939091E-13</v>
      </c>
      <c r="AG18182">
        <f t="shared" si="1164"/>
        <v>6.6303186421928339E-12</v>
      </c>
    </row>
    <row r="18183" spans="30:33" x14ac:dyDescent="0.2">
      <c r="AD18183">
        <f t="shared" si="1162"/>
        <v>18181</v>
      </c>
      <c r="AE18183">
        <f t="shared" si="1165"/>
        <v>3.6412046932702562E-16</v>
      </c>
      <c r="AF18183">
        <f t="shared" si="1163"/>
        <v>2.2721117286006388E-13</v>
      </c>
      <c r="AG18183">
        <f t="shared" si="1164"/>
        <v>6.6200742528346532E-12</v>
      </c>
    </row>
    <row r="18184" spans="30:33" x14ac:dyDescent="0.2">
      <c r="AD18184">
        <f t="shared" si="1162"/>
        <v>18182</v>
      </c>
      <c r="AE18184">
        <f t="shared" si="1165"/>
        <v>3.635378765761024E-16</v>
      </c>
      <c r="AF18184">
        <f t="shared" si="1163"/>
        <v>2.2684763498348778E-13</v>
      </c>
      <c r="AG18184">
        <f t="shared" si="1164"/>
        <v>6.6098456719066936E-12</v>
      </c>
    </row>
    <row r="18185" spans="30:33" x14ac:dyDescent="0.2">
      <c r="AD18185">
        <f t="shared" si="1162"/>
        <v>18183</v>
      </c>
      <c r="AE18185">
        <f t="shared" si="1165"/>
        <v>3.629562159735806E-16</v>
      </c>
      <c r="AF18185">
        <f t="shared" si="1163"/>
        <v>2.2648467876751419E-13</v>
      </c>
      <c r="AG18185">
        <f t="shared" si="1164"/>
        <v>6.5996328750476161E-12</v>
      </c>
    </row>
    <row r="18186" spans="30:33" x14ac:dyDescent="0.2">
      <c r="AD18186">
        <f t="shared" si="1162"/>
        <v>18184</v>
      </c>
      <c r="AE18186">
        <f t="shared" si="1165"/>
        <v>3.6237548602802288E-16</v>
      </c>
      <c r="AF18186">
        <f t="shared" si="1163"/>
        <v>2.2612230328148617E-13</v>
      </c>
      <c r="AG18186">
        <f t="shared" si="1164"/>
        <v>6.5894358379335681E-12</v>
      </c>
    </row>
    <row r="18187" spans="30:33" x14ac:dyDescent="0.2">
      <c r="AD18187">
        <f t="shared" si="1162"/>
        <v>18185</v>
      </c>
      <c r="AE18187">
        <f t="shared" si="1165"/>
        <v>3.6179568525037801E-16</v>
      </c>
      <c r="AF18187">
        <f t="shared" si="1163"/>
        <v>2.2576050759623577E-13</v>
      </c>
      <c r="AG18187">
        <f t="shared" si="1164"/>
        <v>6.5792545362781238E-12</v>
      </c>
    </row>
    <row r="18188" spans="30:33" x14ac:dyDescent="0.2">
      <c r="AD18188">
        <f t="shared" si="1162"/>
        <v>18186</v>
      </c>
      <c r="AE18188">
        <f t="shared" si="1165"/>
        <v>3.6121681215397742E-16</v>
      </c>
      <c r="AF18188">
        <f t="shared" si="1163"/>
        <v>2.2539929078408179E-13</v>
      </c>
      <c r="AG18188">
        <f t="shared" si="1164"/>
        <v>6.5690889458322331E-12</v>
      </c>
    </row>
    <row r="18189" spans="30:33" x14ac:dyDescent="0.2">
      <c r="AD18189">
        <f t="shared" si="1162"/>
        <v>18187</v>
      </c>
      <c r="AE18189">
        <f t="shared" si="1165"/>
        <v>3.6063886525453104E-16</v>
      </c>
      <c r="AF18189">
        <f t="shared" si="1163"/>
        <v>2.2503865191882726E-13</v>
      </c>
      <c r="AG18189">
        <f t="shared" si="1164"/>
        <v>6.5589390423841555E-12</v>
      </c>
    </row>
    <row r="18190" spans="30:33" x14ac:dyDescent="0.2">
      <c r="AD18190">
        <f t="shared" si="1162"/>
        <v>18188</v>
      </c>
      <c r="AE18190">
        <f t="shared" si="1165"/>
        <v>3.6006184307012377E-16</v>
      </c>
      <c r="AF18190">
        <f t="shared" si="1163"/>
        <v>2.2467859007575712E-13</v>
      </c>
      <c r="AG18190">
        <f t="shared" si="1164"/>
        <v>6.5488048017594108E-12</v>
      </c>
    </row>
    <row r="18191" spans="30:33" x14ac:dyDescent="0.2">
      <c r="AD18191">
        <f t="shared" si="1162"/>
        <v>18189</v>
      </c>
      <c r="AE18191">
        <f t="shared" si="1165"/>
        <v>3.5948574412121154E-16</v>
      </c>
      <c r="AF18191">
        <f t="shared" si="1163"/>
        <v>2.2431910433163589E-13</v>
      </c>
      <c r="AG18191">
        <f t="shared" si="1164"/>
        <v>6.5386861998207168E-12</v>
      </c>
    </row>
    <row r="18192" spans="30:33" x14ac:dyDescent="0.2">
      <c r="AD18192">
        <f t="shared" ref="AD18192:AD18255" si="1166">AD18191+1</f>
        <v>18190</v>
      </c>
      <c r="AE18192">
        <f t="shared" si="1165"/>
        <v>3.589105669306176E-16</v>
      </c>
      <c r="AF18192">
        <f t="shared" ref="AF18192:AF18255" si="1167">AF18191*$AF$3</f>
        <v>2.2396019376470527E-13</v>
      </c>
      <c r="AG18192">
        <f t="shared" ref="AG18192:AG18255" si="1168">AD18192*AE18192</f>
        <v>6.5285832124679345E-12</v>
      </c>
    </row>
    <row r="18193" spans="30:33" x14ac:dyDescent="0.2">
      <c r="AD18193">
        <f t="shared" si="1166"/>
        <v>18191</v>
      </c>
      <c r="AE18193">
        <f t="shared" si="1165"/>
        <v>3.5833631002352861E-16</v>
      </c>
      <c r="AF18193">
        <f t="shared" si="1167"/>
        <v>2.2360185745468174E-13</v>
      </c>
      <c r="AG18193">
        <f t="shared" si="1168"/>
        <v>6.5184958156380092E-12</v>
      </c>
    </row>
    <row r="18194" spans="30:33" x14ac:dyDescent="0.2">
      <c r="AD18194">
        <f t="shared" si="1166"/>
        <v>18192</v>
      </c>
      <c r="AE18194">
        <f t="shared" si="1165"/>
        <v>3.5776297192749093E-16</v>
      </c>
      <c r="AF18194">
        <f t="shared" si="1167"/>
        <v>2.2324409448275425E-13</v>
      </c>
      <c r="AG18194">
        <f t="shared" si="1168"/>
        <v>6.5084239853049152E-12</v>
      </c>
    </row>
    <row r="18195" spans="30:33" x14ac:dyDescent="0.2">
      <c r="AD18195">
        <f t="shared" si="1166"/>
        <v>18193</v>
      </c>
      <c r="AE18195">
        <f t="shared" ref="AE18195:AE18258" si="1169">AF18194*$AE$3</f>
        <v>3.5719055117240694E-16</v>
      </c>
      <c r="AF18195">
        <f t="shared" si="1167"/>
        <v>2.2288690393158183E-13</v>
      </c>
      <c r="AG18195">
        <f t="shared" si="1168"/>
        <v>6.4983676974795999E-12</v>
      </c>
    </row>
    <row r="18196" spans="30:33" x14ac:dyDescent="0.2">
      <c r="AD18196">
        <f t="shared" si="1166"/>
        <v>18194</v>
      </c>
      <c r="AE18196">
        <f t="shared" si="1169"/>
        <v>3.5661904629053107E-16</v>
      </c>
      <c r="AF18196">
        <f t="shared" si="1167"/>
        <v>2.225302848852913E-13</v>
      </c>
      <c r="AG18196">
        <f t="shared" si="1168"/>
        <v>6.4883269282099224E-12</v>
      </c>
    </row>
    <row r="18197" spans="30:33" x14ac:dyDescent="0.2">
      <c r="AD18197">
        <f t="shared" si="1166"/>
        <v>18195</v>
      </c>
      <c r="AE18197">
        <f t="shared" si="1169"/>
        <v>3.5604845581646622E-16</v>
      </c>
      <c r="AF18197">
        <f t="shared" si="1167"/>
        <v>2.2217423642947483E-13</v>
      </c>
      <c r="AG18197">
        <f t="shared" si="1168"/>
        <v>6.4783016535806033E-12</v>
      </c>
    </row>
    <row r="18198" spans="30:33" x14ac:dyDescent="0.2">
      <c r="AD18198">
        <f t="shared" si="1166"/>
        <v>18196</v>
      </c>
      <c r="AE18198">
        <f t="shared" si="1169"/>
        <v>3.5547877828715991E-16</v>
      </c>
      <c r="AF18198">
        <f t="shared" si="1167"/>
        <v>2.2181875765118766E-13</v>
      </c>
      <c r="AG18198">
        <f t="shared" si="1168"/>
        <v>6.4682918497131613E-12</v>
      </c>
    </row>
    <row r="18199" spans="30:33" x14ac:dyDescent="0.2">
      <c r="AD18199">
        <f t="shared" si="1166"/>
        <v>18197</v>
      </c>
      <c r="AE18199">
        <f t="shared" si="1169"/>
        <v>3.5491001224190042E-16</v>
      </c>
      <c r="AF18199">
        <f t="shared" si="1167"/>
        <v>2.2146384763894575E-13</v>
      </c>
      <c r="AG18199">
        <f t="shared" si="1168"/>
        <v>6.4582974927658619E-12</v>
      </c>
    </row>
    <row r="18200" spans="30:33" x14ac:dyDescent="0.2">
      <c r="AD18200">
        <f t="shared" si="1166"/>
        <v>18198</v>
      </c>
      <c r="AE18200">
        <f t="shared" si="1169"/>
        <v>3.5434215622231336E-16</v>
      </c>
      <c r="AF18200">
        <f t="shared" si="1167"/>
        <v>2.2110950548272341E-13</v>
      </c>
      <c r="AG18200">
        <f t="shared" si="1168"/>
        <v>6.4483185589336586E-12</v>
      </c>
    </row>
    <row r="18201" spans="30:33" x14ac:dyDescent="0.2">
      <c r="AD18201">
        <f t="shared" si="1166"/>
        <v>18199</v>
      </c>
      <c r="AE18201">
        <f t="shared" si="1169"/>
        <v>3.5377520877235763E-16</v>
      </c>
      <c r="AF18201">
        <f t="shared" si="1167"/>
        <v>2.2075573027395106E-13</v>
      </c>
      <c r="AG18201">
        <f t="shared" si="1168"/>
        <v>6.4383550244481368E-12</v>
      </c>
    </row>
    <row r="18202" spans="30:33" x14ac:dyDescent="0.2">
      <c r="AD18202">
        <f t="shared" si="1166"/>
        <v>18200</v>
      </c>
      <c r="AE18202">
        <f t="shared" si="1169"/>
        <v>3.5320916843832187E-16</v>
      </c>
      <c r="AF18202">
        <f t="shared" si="1167"/>
        <v>2.2040252110551273E-13</v>
      </c>
      <c r="AG18202">
        <f t="shared" si="1168"/>
        <v>6.4284068655774583E-12</v>
      </c>
    </row>
    <row r="18203" spans="30:33" x14ac:dyDescent="0.2">
      <c r="AD18203">
        <f t="shared" si="1166"/>
        <v>18201</v>
      </c>
      <c r="AE18203">
        <f t="shared" si="1169"/>
        <v>3.5264403376882051E-16</v>
      </c>
      <c r="AF18203">
        <f t="shared" si="1167"/>
        <v>2.2004987707174391E-13</v>
      </c>
      <c r="AG18203">
        <f t="shared" si="1168"/>
        <v>6.4184740586263024E-12</v>
      </c>
    </row>
    <row r="18204" spans="30:33" x14ac:dyDescent="0.2">
      <c r="AD18204">
        <f t="shared" si="1166"/>
        <v>18202</v>
      </c>
      <c r="AE18204">
        <f t="shared" si="1169"/>
        <v>3.520798033147904E-16</v>
      </c>
      <c r="AF18204">
        <f t="shared" si="1167"/>
        <v>2.1969779726842909E-13</v>
      </c>
      <c r="AG18204">
        <f t="shared" si="1168"/>
        <v>6.4085565799358149E-12</v>
      </c>
    </row>
    <row r="18205" spans="30:33" x14ac:dyDescent="0.2">
      <c r="AD18205">
        <f t="shared" si="1166"/>
        <v>18203</v>
      </c>
      <c r="AE18205">
        <f t="shared" si="1169"/>
        <v>3.5151647562948673E-16</v>
      </c>
      <c r="AF18205">
        <f t="shared" si="1167"/>
        <v>2.1934628079279959E-13</v>
      </c>
      <c r="AG18205">
        <f t="shared" si="1168"/>
        <v>6.3986544058835472E-12</v>
      </c>
    </row>
    <row r="18206" spans="30:33" x14ac:dyDescent="0.2">
      <c r="AD18206">
        <f t="shared" si="1166"/>
        <v>18204</v>
      </c>
      <c r="AE18206">
        <f t="shared" si="1169"/>
        <v>3.5095404926847949E-16</v>
      </c>
      <c r="AF18206">
        <f t="shared" si="1167"/>
        <v>2.1899532674353109E-13</v>
      </c>
      <c r="AG18206">
        <f t="shared" si="1168"/>
        <v>6.3887675128834005E-12</v>
      </c>
    </row>
    <row r="18207" spans="30:33" x14ac:dyDescent="0.2">
      <c r="AD18207">
        <f t="shared" si="1166"/>
        <v>18205</v>
      </c>
      <c r="AE18207">
        <f t="shared" si="1169"/>
        <v>3.503925227896499E-16</v>
      </c>
      <c r="AF18207">
        <f t="shared" si="1167"/>
        <v>2.1864493422074143E-13</v>
      </c>
      <c r="AG18207">
        <f t="shared" si="1168"/>
        <v>6.3788958773855766E-12</v>
      </c>
    </row>
    <row r="18208" spans="30:33" x14ac:dyDescent="0.2">
      <c r="AD18208">
        <f t="shared" si="1166"/>
        <v>18206</v>
      </c>
      <c r="AE18208">
        <f t="shared" si="1169"/>
        <v>3.4983189475318644E-16</v>
      </c>
      <c r="AF18208">
        <f t="shared" si="1167"/>
        <v>2.1829510232598822E-13</v>
      </c>
      <c r="AG18208">
        <f t="shared" si="1168"/>
        <v>6.369039475876512E-12</v>
      </c>
    </row>
    <row r="18209" spans="30:33" x14ac:dyDescent="0.2">
      <c r="AD18209">
        <f t="shared" si="1166"/>
        <v>18207</v>
      </c>
      <c r="AE18209">
        <f t="shared" si="1169"/>
        <v>3.4927216372158129E-16</v>
      </c>
      <c r="AF18209">
        <f t="shared" si="1167"/>
        <v>2.1794583016226664E-13</v>
      </c>
      <c r="AG18209">
        <f t="shared" si="1168"/>
        <v>6.3591982848788303E-12</v>
      </c>
    </row>
    <row r="18210" spans="30:33" x14ac:dyDescent="0.2">
      <c r="AD18210">
        <f t="shared" si="1166"/>
        <v>18208</v>
      </c>
      <c r="AE18210">
        <f t="shared" si="1169"/>
        <v>3.487133282596268E-16</v>
      </c>
      <c r="AF18210">
        <f t="shared" si="1167"/>
        <v>2.1759711683400701E-13</v>
      </c>
      <c r="AG18210">
        <f t="shared" si="1168"/>
        <v>6.3493722809512847E-12</v>
      </c>
    </row>
    <row r="18211" spans="30:33" x14ac:dyDescent="0.2">
      <c r="AD18211">
        <f t="shared" si="1166"/>
        <v>18209</v>
      </c>
      <c r="AE18211">
        <f t="shared" si="1169"/>
        <v>3.481553869344114E-16</v>
      </c>
      <c r="AF18211">
        <f t="shared" si="1167"/>
        <v>2.172489614470726E-13</v>
      </c>
      <c r="AG18211">
        <f t="shared" si="1168"/>
        <v>6.3395614406886974E-12</v>
      </c>
    </row>
    <row r="18212" spans="30:33" x14ac:dyDescent="0.2">
      <c r="AD18212">
        <f t="shared" si="1166"/>
        <v>18210</v>
      </c>
      <c r="AE18212">
        <f t="shared" si="1169"/>
        <v>3.4759833831531631E-16</v>
      </c>
      <c r="AF18212">
        <f t="shared" si="1167"/>
        <v>2.1690136310875729E-13</v>
      </c>
      <c r="AG18212">
        <f t="shared" si="1168"/>
        <v>6.3297657407219105E-12</v>
      </c>
    </row>
    <row r="18213" spans="30:33" x14ac:dyDescent="0.2">
      <c r="AD18213">
        <f t="shared" si="1166"/>
        <v>18211</v>
      </c>
      <c r="AE18213">
        <f t="shared" si="1169"/>
        <v>3.470421809740118E-16</v>
      </c>
      <c r="AF18213">
        <f t="shared" si="1167"/>
        <v>2.1655432092778327E-13</v>
      </c>
      <c r="AG18213">
        <f t="shared" si="1168"/>
        <v>6.3199851577177292E-12</v>
      </c>
    </row>
    <row r="18214" spans="30:33" x14ac:dyDescent="0.2">
      <c r="AD18214">
        <f t="shared" si="1166"/>
        <v>18212</v>
      </c>
      <c r="AE18214">
        <f t="shared" si="1169"/>
        <v>3.4648691348445339E-16</v>
      </c>
      <c r="AF18214">
        <f t="shared" si="1167"/>
        <v>2.1620783401429882E-13</v>
      </c>
      <c r="AG18214">
        <f t="shared" si="1168"/>
        <v>6.3102196683788655E-12</v>
      </c>
    </row>
    <row r="18215" spans="30:33" x14ac:dyDescent="0.2">
      <c r="AD18215">
        <f t="shared" si="1166"/>
        <v>18213</v>
      </c>
      <c r="AE18215">
        <f t="shared" si="1169"/>
        <v>3.4593253442287826E-16</v>
      </c>
      <c r="AF18215">
        <f t="shared" si="1167"/>
        <v>2.1586190147987593E-13</v>
      </c>
      <c r="AG18215">
        <f t="shared" si="1168"/>
        <v>6.3004692494438815E-12</v>
      </c>
    </row>
    <row r="18216" spans="30:33" x14ac:dyDescent="0.2">
      <c r="AD18216">
        <f t="shared" si="1166"/>
        <v>18214</v>
      </c>
      <c r="AE18216">
        <f t="shared" si="1169"/>
        <v>3.4537904236780163E-16</v>
      </c>
      <c r="AF18216">
        <f t="shared" si="1167"/>
        <v>2.1551652243750812E-13</v>
      </c>
      <c r="AG18216">
        <f t="shared" si="1168"/>
        <v>6.2907338776871386E-12</v>
      </c>
    </row>
    <row r="18217" spans="30:33" x14ac:dyDescent="0.2">
      <c r="AD18217">
        <f t="shared" si="1166"/>
        <v>18215</v>
      </c>
      <c r="AE18217">
        <f t="shared" si="1169"/>
        <v>3.4482643590001316E-16</v>
      </c>
      <c r="AF18217">
        <f t="shared" si="1167"/>
        <v>2.1517169600160809E-13</v>
      </c>
      <c r="AG18217">
        <f t="shared" si="1168"/>
        <v>6.28101352991874E-12</v>
      </c>
    </row>
    <row r="18218" spans="30:33" x14ac:dyDescent="0.2">
      <c r="AD18218">
        <f t="shared" si="1166"/>
        <v>18216</v>
      </c>
      <c r="AE18218">
        <f t="shared" si="1169"/>
        <v>3.442747136025731E-16</v>
      </c>
      <c r="AF18218">
        <f t="shared" si="1167"/>
        <v>2.148274212880055E-13</v>
      </c>
      <c r="AG18218">
        <f t="shared" si="1168"/>
        <v>6.271308182984472E-12</v>
      </c>
    </row>
    <row r="18219" spans="30:33" x14ac:dyDescent="0.2">
      <c r="AD18219">
        <f t="shared" si="1166"/>
        <v>18217</v>
      </c>
      <c r="AE18219">
        <f t="shared" si="1169"/>
        <v>3.4372387406080896E-16</v>
      </c>
      <c r="AF18219">
        <f t="shared" si="1167"/>
        <v>2.1448369741394467E-13</v>
      </c>
      <c r="AG18219">
        <f t="shared" si="1168"/>
        <v>6.2616178137657569E-12</v>
      </c>
    </row>
    <row r="18220" spans="30:33" x14ac:dyDescent="0.2">
      <c r="AD18220">
        <f t="shared" si="1166"/>
        <v>18218</v>
      </c>
      <c r="AE18220">
        <f t="shared" si="1169"/>
        <v>3.4317391586231164E-16</v>
      </c>
      <c r="AF18220">
        <f t="shared" si="1167"/>
        <v>2.1414052349808236E-13</v>
      </c>
      <c r="AG18220">
        <f t="shared" si="1168"/>
        <v>6.2519423991795938E-12</v>
      </c>
    </row>
    <row r="18221" spans="30:33" x14ac:dyDescent="0.2">
      <c r="AD18221">
        <f t="shared" si="1166"/>
        <v>18219</v>
      </c>
      <c r="AE18221">
        <f t="shared" si="1169"/>
        <v>3.4262483759693193E-16</v>
      </c>
      <c r="AF18221">
        <f t="shared" si="1167"/>
        <v>2.1379789866048541E-13</v>
      </c>
      <c r="AG18221">
        <f t="shared" si="1168"/>
        <v>6.2422819161785031E-12</v>
      </c>
    </row>
    <row r="18222" spans="30:33" x14ac:dyDescent="0.2">
      <c r="AD18222">
        <f t="shared" si="1166"/>
        <v>18220</v>
      </c>
      <c r="AE18222">
        <f t="shared" si="1169"/>
        <v>3.4207663785677683E-16</v>
      </c>
      <c r="AF18222">
        <f t="shared" si="1167"/>
        <v>2.1345582202262863E-13</v>
      </c>
      <c r="AG18222">
        <f t="shared" si="1168"/>
        <v>6.2326363417504735E-12</v>
      </c>
    </row>
    <row r="18223" spans="30:33" x14ac:dyDescent="0.2">
      <c r="AD18223">
        <f t="shared" si="1166"/>
        <v>18221</v>
      </c>
      <c r="AE18223">
        <f t="shared" si="1169"/>
        <v>3.4152931523620598E-16</v>
      </c>
      <c r="AF18223">
        <f t="shared" si="1167"/>
        <v>2.1311429270739242E-13</v>
      </c>
      <c r="AG18223">
        <f t="shared" si="1168"/>
        <v>6.2230056529189092E-12</v>
      </c>
    </row>
    <row r="18224" spans="30:33" x14ac:dyDescent="0.2">
      <c r="AD18224">
        <f t="shared" si="1166"/>
        <v>18222</v>
      </c>
      <c r="AE18224">
        <f t="shared" si="1169"/>
        <v>3.4098286833182804E-16</v>
      </c>
      <c r="AF18224">
        <f t="shared" si="1167"/>
        <v>2.127733098390606E-13</v>
      </c>
      <c r="AG18224">
        <f t="shared" si="1168"/>
        <v>6.2133898267425706E-12</v>
      </c>
    </row>
    <row r="18225" spans="30:33" x14ac:dyDescent="0.2">
      <c r="AD18225">
        <f t="shared" si="1166"/>
        <v>18223</v>
      </c>
      <c r="AE18225">
        <f t="shared" si="1169"/>
        <v>3.4043729574249709E-16</v>
      </c>
      <c r="AF18225">
        <f t="shared" si="1167"/>
        <v>2.1243287254331809E-13</v>
      </c>
      <c r="AG18225">
        <f t="shared" si="1168"/>
        <v>6.2037888403155244E-12</v>
      </c>
    </row>
    <row r="18226" spans="30:33" x14ac:dyDescent="0.2">
      <c r="AD18226">
        <f t="shared" si="1166"/>
        <v>18224</v>
      </c>
      <c r="AE18226">
        <f t="shared" si="1169"/>
        <v>3.3989259606930911E-16</v>
      </c>
      <c r="AF18226">
        <f t="shared" si="1167"/>
        <v>2.1209297994724876E-13</v>
      </c>
      <c r="AG18226">
        <f t="shared" si="1168"/>
        <v>6.1942026707670893E-12</v>
      </c>
    </row>
    <row r="18227" spans="30:33" x14ac:dyDescent="0.2">
      <c r="AD18227">
        <f t="shared" si="1166"/>
        <v>18225</v>
      </c>
      <c r="AE18227">
        <f t="shared" si="1169"/>
        <v>3.3934876791559816E-16</v>
      </c>
      <c r="AF18227">
        <f t="shared" si="1167"/>
        <v>2.1175363117933314E-13</v>
      </c>
      <c r="AG18227">
        <f t="shared" si="1168"/>
        <v>6.1846312952617766E-12</v>
      </c>
    </row>
    <row r="18228" spans="30:33" x14ac:dyDescent="0.2">
      <c r="AD18228">
        <f t="shared" si="1166"/>
        <v>18226</v>
      </c>
      <c r="AE18228">
        <f t="shared" si="1169"/>
        <v>3.388058098869332E-16</v>
      </c>
      <c r="AF18228">
        <f t="shared" si="1167"/>
        <v>2.1141482536944619E-13</v>
      </c>
      <c r="AG18228">
        <f t="shared" si="1168"/>
        <v>6.1750746909992443E-12</v>
      </c>
    </row>
    <row r="18229" spans="30:33" x14ac:dyDescent="0.2">
      <c r="AD18229">
        <f t="shared" si="1166"/>
        <v>18227</v>
      </c>
      <c r="AE18229">
        <f t="shared" si="1169"/>
        <v>3.3826372059111405E-16</v>
      </c>
      <c r="AF18229">
        <f t="shared" si="1167"/>
        <v>2.1107656164885506E-13</v>
      </c>
      <c r="AG18229">
        <f t="shared" si="1168"/>
        <v>6.1655328352142357E-12</v>
      </c>
    </row>
    <row r="18230" spans="30:33" x14ac:dyDescent="0.2">
      <c r="AD18230">
        <f t="shared" si="1166"/>
        <v>18228</v>
      </c>
      <c r="AE18230">
        <f t="shared" si="1169"/>
        <v>3.3772249863816825E-16</v>
      </c>
      <c r="AF18230">
        <f t="shared" si="1167"/>
        <v>2.1073883915021689E-13</v>
      </c>
      <c r="AG18230">
        <f t="shared" si="1168"/>
        <v>6.1560057051765311E-12</v>
      </c>
    </row>
    <row r="18231" spans="30:33" x14ac:dyDescent="0.2">
      <c r="AD18231">
        <f t="shared" si="1166"/>
        <v>18229</v>
      </c>
      <c r="AE18231">
        <f t="shared" si="1169"/>
        <v>3.3718214264034718E-16</v>
      </c>
      <c r="AF18231">
        <f t="shared" si="1167"/>
        <v>2.1040165700757654E-13</v>
      </c>
      <c r="AG18231">
        <f t="shared" si="1168"/>
        <v>6.1464932781908891E-12</v>
      </c>
    </row>
    <row r="18232" spans="30:33" x14ac:dyDescent="0.2">
      <c r="AD18232">
        <f t="shared" si="1166"/>
        <v>18230</v>
      </c>
      <c r="AE18232">
        <f t="shared" si="1169"/>
        <v>3.366426512121226E-16</v>
      </c>
      <c r="AF18232">
        <f t="shared" si="1167"/>
        <v>2.100650143563644E-13</v>
      </c>
      <c r="AG18232">
        <f t="shared" si="1168"/>
        <v>6.1369955315969948E-12</v>
      </c>
    </row>
    <row r="18233" spans="30:33" x14ac:dyDescent="0.2">
      <c r="AD18233">
        <f t="shared" si="1166"/>
        <v>18231</v>
      </c>
      <c r="AE18233">
        <f t="shared" si="1169"/>
        <v>3.3610402297018318E-16</v>
      </c>
      <c r="AF18233">
        <f t="shared" si="1167"/>
        <v>2.0972891033339421E-13</v>
      </c>
      <c r="AG18233">
        <f t="shared" si="1168"/>
        <v>6.1275124427694093E-12</v>
      </c>
    </row>
    <row r="18234" spans="30:33" x14ac:dyDescent="0.2">
      <c r="AD18234">
        <f t="shared" si="1166"/>
        <v>18232</v>
      </c>
      <c r="AE18234">
        <f t="shared" si="1169"/>
        <v>3.355662565334309E-16</v>
      </c>
      <c r="AF18234">
        <f t="shared" si="1167"/>
        <v>2.0939334407686078E-13</v>
      </c>
      <c r="AG18234">
        <f t="shared" si="1168"/>
        <v>6.1180439891175124E-12</v>
      </c>
    </row>
    <row r="18235" spans="30:33" x14ac:dyDescent="0.2">
      <c r="AD18235">
        <f t="shared" si="1166"/>
        <v>18233</v>
      </c>
      <c r="AE18235">
        <f t="shared" si="1169"/>
        <v>3.3502935052297742E-16</v>
      </c>
      <c r="AF18235">
        <f t="shared" si="1167"/>
        <v>2.0905831472633779E-13</v>
      </c>
      <c r="AG18235">
        <f t="shared" si="1168"/>
        <v>6.1085901480854477E-12</v>
      </c>
    </row>
    <row r="18236" spans="30:33" x14ac:dyDescent="0.2">
      <c r="AD18236">
        <f t="shared" si="1166"/>
        <v>18234</v>
      </c>
      <c r="AE18236">
        <f t="shared" si="1169"/>
        <v>3.344933035621406E-16</v>
      </c>
      <c r="AF18236">
        <f t="shared" si="1167"/>
        <v>2.0872382142277563E-13</v>
      </c>
      <c r="AG18236">
        <f t="shared" si="1168"/>
        <v>6.0991508971520717E-12</v>
      </c>
    </row>
    <row r="18237" spans="30:33" x14ac:dyDescent="0.2">
      <c r="AD18237">
        <f t="shared" si="1166"/>
        <v>18235</v>
      </c>
      <c r="AE18237">
        <f t="shared" si="1169"/>
        <v>3.3395811427644115E-16</v>
      </c>
      <c r="AF18237">
        <f t="shared" si="1167"/>
        <v>2.0838986330849918E-13</v>
      </c>
      <c r="AG18237">
        <f t="shared" si="1168"/>
        <v>6.0897262138309045E-12</v>
      </c>
    </row>
    <row r="18238" spans="30:33" x14ac:dyDescent="0.2">
      <c r="AD18238">
        <f t="shared" si="1166"/>
        <v>18236</v>
      </c>
      <c r="AE18238">
        <f t="shared" si="1169"/>
        <v>3.3342378129359883E-16</v>
      </c>
      <c r="AF18238">
        <f t="shared" si="1167"/>
        <v>2.0805643952720558E-13</v>
      </c>
      <c r="AG18238">
        <f t="shared" si="1168"/>
        <v>6.0803160756700678E-12</v>
      </c>
    </row>
    <row r="18239" spans="30:33" x14ac:dyDescent="0.2">
      <c r="AD18239">
        <f t="shared" si="1166"/>
        <v>18237</v>
      </c>
      <c r="AE18239">
        <f t="shared" si="1169"/>
        <v>3.3289030324352908E-16</v>
      </c>
      <c r="AF18239">
        <f t="shared" si="1167"/>
        <v>2.0772354922396204E-13</v>
      </c>
      <c r="AG18239">
        <f t="shared" si="1168"/>
        <v>6.0709204602522401E-12</v>
      </c>
    </row>
    <row r="18240" spans="30:33" x14ac:dyDescent="0.2">
      <c r="AD18240">
        <f t="shared" si="1166"/>
        <v>18238</v>
      </c>
      <c r="AE18240">
        <f t="shared" si="1169"/>
        <v>3.3235767875833941E-16</v>
      </c>
      <c r="AF18240">
        <f t="shared" si="1167"/>
        <v>2.0739119154520369E-13</v>
      </c>
      <c r="AG18240">
        <f t="shared" si="1168"/>
        <v>6.0615393451945941E-12</v>
      </c>
    </row>
    <row r="18241" spans="30:33" x14ac:dyDescent="0.2">
      <c r="AD18241">
        <f t="shared" si="1166"/>
        <v>18239</v>
      </c>
      <c r="AE18241">
        <f t="shared" si="1169"/>
        <v>3.3182590647232606E-16</v>
      </c>
      <c r="AF18241">
        <f t="shared" si="1167"/>
        <v>2.0705936563873135E-13</v>
      </c>
      <c r="AG18241">
        <f t="shared" si="1168"/>
        <v>6.0521727081487549E-12</v>
      </c>
    </row>
    <row r="18242" spans="30:33" x14ac:dyDescent="0.2">
      <c r="AD18242">
        <f t="shared" si="1166"/>
        <v>18240</v>
      </c>
      <c r="AE18242">
        <f t="shared" si="1169"/>
        <v>3.3129498502197031E-16</v>
      </c>
      <c r="AF18242">
        <f t="shared" si="1167"/>
        <v>2.0672807065370937E-13</v>
      </c>
      <c r="AG18242">
        <f t="shared" si="1168"/>
        <v>6.0428205268007389E-12</v>
      </c>
    </row>
    <row r="18243" spans="30:33" x14ac:dyDescent="0.2">
      <c r="AD18243">
        <f t="shared" si="1166"/>
        <v>18241</v>
      </c>
      <c r="AE18243">
        <f t="shared" si="1169"/>
        <v>3.3076491304593516E-16</v>
      </c>
      <c r="AF18243">
        <f t="shared" si="1167"/>
        <v>2.0639730574066343E-13</v>
      </c>
      <c r="AG18243">
        <f t="shared" si="1168"/>
        <v>6.033482778870903E-12</v>
      </c>
    </row>
    <row r="18244" spans="30:33" x14ac:dyDescent="0.2">
      <c r="AD18244">
        <f t="shared" si="1166"/>
        <v>18242</v>
      </c>
      <c r="AE18244">
        <f t="shared" si="1169"/>
        <v>3.3023568918506163E-16</v>
      </c>
      <c r="AF18244">
        <f t="shared" si="1167"/>
        <v>2.0606707005147837E-13</v>
      </c>
      <c r="AG18244">
        <f t="shared" si="1168"/>
        <v>6.0241594421138944E-12</v>
      </c>
    </row>
    <row r="18245" spans="30:33" x14ac:dyDescent="0.2">
      <c r="AD18245">
        <f t="shared" si="1166"/>
        <v>18243</v>
      </c>
      <c r="AE18245">
        <f t="shared" si="1169"/>
        <v>3.2970731208236553E-16</v>
      </c>
      <c r="AF18245">
        <f t="shared" si="1167"/>
        <v>2.0573736273939599E-13</v>
      </c>
      <c r="AG18245">
        <f t="shared" si="1168"/>
        <v>6.0148504943185946E-12</v>
      </c>
    </row>
    <row r="18246" spans="30:33" x14ac:dyDescent="0.2">
      <c r="AD18246">
        <f t="shared" si="1166"/>
        <v>18244</v>
      </c>
      <c r="AE18246">
        <f t="shared" si="1169"/>
        <v>3.2917978038303373E-16</v>
      </c>
      <c r="AF18246">
        <f t="shared" si="1167"/>
        <v>2.0540818295901294E-13</v>
      </c>
      <c r="AG18246">
        <f t="shared" si="1168"/>
        <v>6.0055559133080676E-12</v>
      </c>
    </row>
    <row r="18247" spans="30:33" x14ac:dyDescent="0.2">
      <c r="AD18247">
        <f t="shared" si="1166"/>
        <v>18245</v>
      </c>
      <c r="AE18247">
        <f t="shared" si="1169"/>
        <v>3.2865309273442088E-16</v>
      </c>
      <c r="AF18247">
        <f t="shared" si="1167"/>
        <v>2.050795298662785E-13</v>
      </c>
      <c r="AG18247">
        <f t="shared" si="1168"/>
        <v>5.996275676939509E-12</v>
      </c>
    </row>
    <row r="18248" spans="30:33" x14ac:dyDescent="0.2">
      <c r="AD18248">
        <f t="shared" si="1166"/>
        <v>18246</v>
      </c>
      <c r="AE18248">
        <f t="shared" si="1169"/>
        <v>3.2812724778604577E-16</v>
      </c>
      <c r="AF18248">
        <f t="shared" si="1167"/>
        <v>2.0475140261849244E-13</v>
      </c>
      <c r="AG18248">
        <f t="shared" si="1168"/>
        <v>5.9870097631041914E-12</v>
      </c>
    </row>
    <row r="18249" spans="30:33" x14ac:dyDescent="0.2">
      <c r="AD18249">
        <f t="shared" si="1166"/>
        <v>18247</v>
      </c>
      <c r="AE18249">
        <f t="shared" si="1169"/>
        <v>3.2760224418958808E-16</v>
      </c>
      <c r="AF18249">
        <f t="shared" si="1167"/>
        <v>2.0442380037430284E-13</v>
      </c>
      <c r="AG18249">
        <f t="shared" si="1168"/>
        <v>5.977758149727414E-12</v>
      </c>
    </row>
    <row r="18250" spans="30:33" x14ac:dyDescent="0.2">
      <c r="AD18250">
        <f t="shared" si="1166"/>
        <v>18248</v>
      </c>
      <c r="AE18250">
        <f t="shared" si="1169"/>
        <v>3.2707808059888469E-16</v>
      </c>
      <c r="AF18250">
        <f t="shared" si="1167"/>
        <v>2.0409672229370395E-13</v>
      </c>
      <c r="AG18250">
        <f t="shared" si="1168"/>
        <v>5.9685208147684477E-12</v>
      </c>
    </row>
    <row r="18251" spans="30:33" x14ac:dyDescent="0.2">
      <c r="AD18251">
        <f t="shared" si="1166"/>
        <v>18249</v>
      </c>
      <c r="AE18251">
        <f t="shared" si="1169"/>
        <v>3.2655475566992645E-16</v>
      </c>
      <c r="AF18251">
        <f t="shared" si="1167"/>
        <v>2.0377016753803401E-13</v>
      </c>
      <c r="AG18251">
        <f t="shared" si="1168"/>
        <v>5.9592977362204875E-12</v>
      </c>
    </row>
    <row r="18252" spans="30:33" x14ac:dyDescent="0.2">
      <c r="AD18252">
        <f t="shared" si="1166"/>
        <v>18250</v>
      </c>
      <c r="AE18252">
        <f t="shared" si="1169"/>
        <v>3.2603226806085455E-16</v>
      </c>
      <c r="AF18252">
        <f t="shared" si="1167"/>
        <v>2.0344413526997315E-13</v>
      </c>
      <c r="AG18252">
        <f t="shared" si="1168"/>
        <v>5.9500888921105952E-12</v>
      </c>
    </row>
    <row r="18253" spans="30:33" x14ac:dyDescent="0.2">
      <c r="AD18253">
        <f t="shared" si="1166"/>
        <v>18251</v>
      </c>
      <c r="AE18253">
        <f t="shared" si="1169"/>
        <v>3.255106164319572E-16</v>
      </c>
      <c r="AF18253">
        <f t="shared" si="1167"/>
        <v>2.0311862465354119E-13</v>
      </c>
      <c r="AG18253">
        <f t="shared" si="1168"/>
        <v>5.9408942604996509E-12</v>
      </c>
    </row>
    <row r="18254" spans="30:33" x14ac:dyDescent="0.2">
      <c r="AD18254">
        <f t="shared" si="1166"/>
        <v>18252</v>
      </c>
      <c r="AE18254">
        <f t="shared" si="1169"/>
        <v>3.2498979944566603E-16</v>
      </c>
      <c r="AF18254">
        <f t="shared" si="1167"/>
        <v>2.0279363485409551E-13</v>
      </c>
      <c r="AG18254">
        <f t="shared" si="1168"/>
        <v>5.9317138194822963E-12</v>
      </c>
    </row>
    <row r="18255" spans="30:33" x14ac:dyDescent="0.2">
      <c r="AD18255">
        <f t="shared" si="1166"/>
        <v>18253</v>
      </c>
      <c r="AE18255">
        <f t="shared" si="1169"/>
        <v>3.2446981576655296E-16</v>
      </c>
      <c r="AF18255">
        <f t="shared" si="1167"/>
        <v>2.0246916503832896E-13</v>
      </c>
      <c r="AG18255">
        <f t="shared" si="1168"/>
        <v>5.9225475471868915E-12</v>
      </c>
    </row>
    <row r="18256" spans="30:33" x14ac:dyDescent="0.2">
      <c r="AD18256">
        <f t="shared" ref="AD18256:AD18319" si="1170">AD18255+1</f>
        <v>18254</v>
      </c>
      <c r="AE18256">
        <f t="shared" si="1169"/>
        <v>3.2395066406132647E-16</v>
      </c>
      <c r="AF18256">
        <f t="shared" ref="AF18256:AF18319" si="1171">AF18255*$AF$3</f>
        <v>2.0214521437426761E-13</v>
      </c>
      <c r="AG18256">
        <f t="shared" ref="AG18256:AG18319" si="1172">AD18256*AE18256</f>
        <v>5.9133954217754537E-12</v>
      </c>
    </row>
    <row r="18257" spans="30:33" x14ac:dyDescent="0.2">
      <c r="AD18257">
        <f t="shared" si="1170"/>
        <v>18255</v>
      </c>
      <c r="AE18257">
        <f t="shared" si="1169"/>
        <v>3.2343234299882834E-16</v>
      </c>
      <c r="AF18257">
        <f t="shared" si="1171"/>
        <v>2.0182178203126877E-13</v>
      </c>
      <c r="AG18257">
        <f t="shared" si="1172"/>
        <v>5.9042574214436111E-12</v>
      </c>
    </row>
    <row r="18258" spans="30:33" x14ac:dyDescent="0.2">
      <c r="AD18258">
        <f t="shared" si="1170"/>
        <v>18256</v>
      </c>
      <c r="AE18258">
        <f t="shared" si="1169"/>
        <v>3.2291485125003019E-16</v>
      </c>
      <c r="AF18258">
        <f t="shared" si="1171"/>
        <v>2.0149886718001872E-13</v>
      </c>
      <c r="AG18258">
        <f t="shared" si="1172"/>
        <v>5.8951335244205509E-12</v>
      </c>
    </row>
    <row r="18259" spans="30:33" x14ac:dyDescent="0.2">
      <c r="AD18259">
        <f t="shared" si="1170"/>
        <v>18257</v>
      </c>
      <c r="AE18259">
        <f t="shared" ref="AE18259:AE18322" si="1173">AF18258*$AE$3</f>
        <v>3.2239818748803012E-16</v>
      </c>
      <c r="AF18259">
        <f t="shared" si="1171"/>
        <v>2.0117646899253069E-13</v>
      </c>
      <c r="AG18259">
        <f t="shared" si="1172"/>
        <v>5.8860237089689656E-12</v>
      </c>
    </row>
    <row r="18260" spans="30:33" x14ac:dyDescent="0.2">
      <c r="AD18260">
        <f t="shared" si="1170"/>
        <v>18258</v>
      </c>
      <c r="AE18260">
        <f t="shared" si="1173"/>
        <v>3.2188235038804925E-16</v>
      </c>
      <c r="AF18260">
        <f t="shared" si="1171"/>
        <v>2.0085458664214264E-13</v>
      </c>
      <c r="AG18260">
        <f t="shared" si="1172"/>
        <v>5.8769279533850029E-12</v>
      </c>
    </row>
    <row r="18261" spans="30:33" x14ac:dyDescent="0.2">
      <c r="AD18261">
        <f t="shared" si="1170"/>
        <v>18259</v>
      </c>
      <c r="AE18261">
        <f t="shared" si="1173"/>
        <v>3.2136733862742839E-16</v>
      </c>
      <c r="AF18261">
        <f t="shared" si="1171"/>
        <v>2.0053321930351519E-13</v>
      </c>
      <c r="AG18261">
        <f t="shared" si="1172"/>
        <v>5.867846235998215E-12</v>
      </c>
    </row>
    <row r="18262" spans="30:33" x14ac:dyDescent="0.2">
      <c r="AD18262">
        <f t="shared" si="1170"/>
        <v>18260</v>
      </c>
      <c r="AE18262">
        <f t="shared" si="1173"/>
        <v>3.2085315088562446E-16</v>
      </c>
      <c r="AF18262">
        <f t="shared" si="1171"/>
        <v>2.0021236615262957E-13</v>
      </c>
      <c r="AG18262">
        <f t="shared" si="1172"/>
        <v>5.8587785351715029E-12</v>
      </c>
    </row>
    <row r="18263" spans="30:33" x14ac:dyDescent="0.2">
      <c r="AD18263">
        <f t="shared" si="1170"/>
        <v>18261</v>
      </c>
      <c r="AE18263">
        <f t="shared" si="1173"/>
        <v>3.2033978584420747E-16</v>
      </c>
      <c r="AF18263">
        <f t="shared" si="1171"/>
        <v>1.9989202636678535E-13</v>
      </c>
      <c r="AG18263">
        <f t="shared" si="1172"/>
        <v>5.8497248293010724E-12</v>
      </c>
    </row>
    <row r="18264" spans="30:33" x14ac:dyDescent="0.2">
      <c r="AD18264">
        <f t="shared" si="1170"/>
        <v>18262</v>
      </c>
      <c r="AE18264">
        <f t="shared" si="1173"/>
        <v>3.198272421868567E-16</v>
      </c>
      <c r="AF18264">
        <f t="shared" si="1171"/>
        <v>1.9957219912459849E-13</v>
      </c>
      <c r="AG18264">
        <f t="shared" si="1172"/>
        <v>5.8406850968163771E-12</v>
      </c>
    </row>
    <row r="18265" spans="30:33" x14ac:dyDescent="0.2">
      <c r="AD18265">
        <f t="shared" si="1170"/>
        <v>18263</v>
      </c>
      <c r="AE18265">
        <f t="shared" si="1173"/>
        <v>3.1931551859935774E-16</v>
      </c>
      <c r="AF18265">
        <f t="shared" si="1171"/>
        <v>1.9925288360599911E-13</v>
      </c>
      <c r="AG18265">
        <f t="shared" si="1172"/>
        <v>5.8316593161800702E-12</v>
      </c>
    </row>
    <row r="18266" spans="30:33" x14ac:dyDescent="0.2">
      <c r="AD18266">
        <f t="shared" si="1170"/>
        <v>18264</v>
      </c>
      <c r="AE18266">
        <f t="shared" si="1173"/>
        <v>3.1880461376959874E-16</v>
      </c>
      <c r="AF18266">
        <f t="shared" si="1171"/>
        <v>1.989340789922295E-13</v>
      </c>
      <c r="AG18266">
        <f t="shared" si="1172"/>
        <v>5.822647465887951E-12</v>
      </c>
    </row>
    <row r="18267" spans="30:33" x14ac:dyDescent="0.2">
      <c r="AD18267">
        <f t="shared" si="1170"/>
        <v>18265</v>
      </c>
      <c r="AE18267">
        <f t="shared" si="1173"/>
        <v>3.1829452638756735E-16</v>
      </c>
      <c r="AF18267">
        <f t="shared" si="1171"/>
        <v>1.9861578446584192E-13</v>
      </c>
      <c r="AG18267">
        <f t="shared" si="1172"/>
        <v>5.8136495244689174E-12</v>
      </c>
    </row>
    <row r="18268" spans="30:33" x14ac:dyDescent="0.2">
      <c r="AD18268">
        <f t="shared" si="1170"/>
        <v>18266</v>
      </c>
      <c r="AE18268">
        <f t="shared" si="1173"/>
        <v>3.1778525514534723E-16</v>
      </c>
      <c r="AF18268">
        <f t="shared" si="1171"/>
        <v>1.9829799921069655E-13</v>
      </c>
      <c r="AG18268">
        <f t="shared" si="1172"/>
        <v>5.8046654704849125E-12</v>
      </c>
    </row>
    <row r="18269" spans="30:33" x14ac:dyDescent="0.2">
      <c r="AD18269">
        <f t="shared" si="1170"/>
        <v>18267</v>
      </c>
      <c r="AE18269">
        <f t="shared" si="1173"/>
        <v>3.1727679873711463E-16</v>
      </c>
      <c r="AF18269">
        <f t="shared" si="1171"/>
        <v>1.9798072241195944E-13</v>
      </c>
      <c r="AG18269">
        <f t="shared" si="1172"/>
        <v>5.795695282530873E-12</v>
      </c>
    </row>
    <row r="18270" spans="30:33" x14ac:dyDescent="0.2">
      <c r="AD18270">
        <f t="shared" si="1170"/>
        <v>18268</v>
      </c>
      <c r="AE18270">
        <f t="shared" si="1173"/>
        <v>3.1676915585913522E-16</v>
      </c>
      <c r="AF18270">
        <f t="shared" si="1171"/>
        <v>1.976639532561003E-13</v>
      </c>
      <c r="AG18270">
        <f t="shared" si="1172"/>
        <v>5.786738939234682E-12</v>
      </c>
    </row>
    <row r="18271" spans="30:33" x14ac:dyDescent="0.2">
      <c r="AD18271">
        <f t="shared" si="1170"/>
        <v>18269</v>
      </c>
      <c r="AE18271">
        <f t="shared" si="1173"/>
        <v>3.1626232520976064E-16</v>
      </c>
      <c r="AF18271">
        <f t="shared" si="1171"/>
        <v>1.9734769093089054E-13</v>
      </c>
      <c r="AG18271">
        <f t="shared" si="1172"/>
        <v>5.7777964192571171E-12</v>
      </c>
    </row>
    <row r="18272" spans="30:33" x14ac:dyDescent="0.2">
      <c r="AD18272">
        <f t="shared" si="1170"/>
        <v>18270</v>
      </c>
      <c r="AE18272">
        <f t="shared" si="1173"/>
        <v>3.1575630548942499E-16</v>
      </c>
      <c r="AF18272">
        <f t="shared" si="1171"/>
        <v>1.9703193462540111E-13</v>
      </c>
      <c r="AG18272">
        <f t="shared" si="1172"/>
        <v>5.7688677012917941E-12</v>
      </c>
    </row>
    <row r="18273" spans="30:33" x14ac:dyDescent="0.2">
      <c r="AD18273">
        <f t="shared" si="1170"/>
        <v>18271</v>
      </c>
      <c r="AE18273">
        <f t="shared" si="1173"/>
        <v>3.1525109540064194E-16</v>
      </c>
      <c r="AF18273">
        <f t="shared" si="1171"/>
        <v>1.9671668353000047E-13</v>
      </c>
      <c r="AG18273">
        <f t="shared" si="1172"/>
        <v>5.7599527640651286E-12</v>
      </c>
    </row>
    <row r="18274" spans="30:33" x14ac:dyDescent="0.2">
      <c r="AD18274">
        <f t="shared" si="1170"/>
        <v>18272</v>
      </c>
      <c r="AE18274">
        <f t="shared" si="1173"/>
        <v>3.1474669364800092E-16</v>
      </c>
      <c r="AF18274">
        <f t="shared" si="1171"/>
        <v>1.9640193683635246E-13</v>
      </c>
      <c r="AG18274">
        <f t="shared" si="1172"/>
        <v>5.7510515863362727E-12</v>
      </c>
    </row>
    <row r="18275" spans="30:33" x14ac:dyDescent="0.2">
      <c r="AD18275">
        <f t="shared" si="1170"/>
        <v>18273</v>
      </c>
      <c r="AE18275">
        <f t="shared" si="1173"/>
        <v>3.1424309893816407E-16</v>
      </c>
      <c r="AF18275">
        <f t="shared" si="1171"/>
        <v>1.9608769373741428E-13</v>
      </c>
      <c r="AG18275">
        <f t="shared" si="1172"/>
        <v>5.7421641468970725E-12</v>
      </c>
    </row>
    <row r="18276" spans="30:33" x14ac:dyDescent="0.2">
      <c r="AD18276">
        <f t="shared" si="1170"/>
        <v>18274</v>
      </c>
      <c r="AE18276">
        <f t="shared" si="1173"/>
        <v>3.1374030997986298E-16</v>
      </c>
      <c r="AF18276">
        <f t="shared" si="1171"/>
        <v>1.9577395342743442E-13</v>
      </c>
      <c r="AG18276">
        <f t="shared" si="1172"/>
        <v>5.733290424572016E-12</v>
      </c>
    </row>
    <row r="18277" spans="30:33" x14ac:dyDescent="0.2">
      <c r="AD18277">
        <f t="shared" si="1170"/>
        <v>18275</v>
      </c>
      <c r="AE18277">
        <f t="shared" si="1173"/>
        <v>3.1323832548389521E-16</v>
      </c>
      <c r="AF18277">
        <f t="shared" si="1171"/>
        <v>1.9546071510195053E-13</v>
      </c>
      <c r="AG18277">
        <f t="shared" si="1172"/>
        <v>5.724430398218185E-12</v>
      </c>
    </row>
    <row r="18278" spans="30:33" x14ac:dyDescent="0.2">
      <c r="AD18278">
        <f t="shared" si="1170"/>
        <v>18276</v>
      </c>
      <c r="AE18278">
        <f t="shared" si="1173"/>
        <v>3.1273714416312098E-16</v>
      </c>
      <c r="AF18278">
        <f t="shared" si="1171"/>
        <v>1.9514797795778739E-13</v>
      </c>
      <c r="AG18278">
        <f t="shared" si="1172"/>
        <v>5.7155840467251993E-12</v>
      </c>
    </row>
    <row r="18279" spans="30:33" x14ac:dyDescent="0.2">
      <c r="AD18279">
        <f t="shared" si="1170"/>
        <v>18277</v>
      </c>
      <c r="AE18279">
        <f t="shared" si="1173"/>
        <v>3.1223676473245996E-16</v>
      </c>
      <c r="AF18279">
        <f t="shared" si="1171"/>
        <v>1.9483574119305492E-13</v>
      </c>
      <c r="AG18279">
        <f t="shared" si="1172"/>
        <v>5.7067513490151705E-12</v>
      </c>
    </row>
    <row r="18280" spans="30:33" x14ac:dyDescent="0.2">
      <c r="AD18280">
        <f t="shared" si="1170"/>
        <v>18278</v>
      </c>
      <c r="AE18280">
        <f t="shared" si="1173"/>
        <v>3.1173718590888799E-16</v>
      </c>
      <c r="AF18280">
        <f t="shared" si="1171"/>
        <v>1.9452400400714602E-13</v>
      </c>
      <c r="AG18280">
        <f t="shared" si="1172"/>
        <v>5.6979322840426551E-12</v>
      </c>
    </row>
    <row r="18281" spans="30:33" x14ac:dyDescent="0.2">
      <c r="AD18281">
        <f t="shared" si="1170"/>
        <v>18279</v>
      </c>
      <c r="AE18281">
        <f t="shared" si="1173"/>
        <v>3.1123840641143377E-16</v>
      </c>
      <c r="AF18281">
        <f t="shared" si="1171"/>
        <v>1.9421276560073458E-13</v>
      </c>
      <c r="AG18281">
        <f t="shared" si="1172"/>
        <v>5.6891268307945983E-12</v>
      </c>
    </row>
    <row r="18282" spans="30:33" x14ac:dyDescent="0.2">
      <c r="AD18282">
        <f t="shared" si="1170"/>
        <v>18280</v>
      </c>
      <c r="AE18282">
        <f t="shared" si="1173"/>
        <v>3.1074042496117549E-16</v>
      </c>
      <c r="AF18282">
        <f t="shared" si="1171"/>
        <v>1.939020251757734E-13</v>
      </c>
      <c r="AG18282">
        <f t="shared" si="1172"/>
        <v>5.6803349682902876E-12</v>
      </c>
    </row>
    <row r="18283" spans="30:33" x14ac:dyDescent="0.2">
      <c r="AD18283">
        <f t="shared" si="1170"/>
        <v>18281</v>
      </c>
      <c r="AE18283">
        <f t="shared" si="1173"/>
        <v>3.1024324028123759E-16</v>
      </c>
      <c r="AF18283">
        <f t="shared" si="1171"/>
        <v>1.9359178193549216E-13</v>
      </c>
      <c r="AG18283">
        <f t="shared" si="1172"/>
        <v>5.6715566755813046E-12</v>
      </c>
    </row>
    <row r="18284" spans="30:33" x14ac:dyDescent="0.2">
      <c r="AD18284">
        <f t="shared" si="1170"/>
        <v>18282</v>
      </c>
      <c r="AE18284">
        <f t="shared" si="1173"/>
        <v>3.0974685109678761E-16</v>
      </c>
      <c r="AF18284">
        <f t="shared" si="1171"/>
        <v>1.9328203508439537E-13</v>
      </c>
      <c r="AG18284">
        <f t="shared" si="1172"/>
        <v>5.6627919317514714E-12</v>
      </c>
    </row>
    <row r="18285" spans="30:33" x14ac:dyDescent="0.2">
      <c r="AD18285">
        <f t="shared" si="1170"/>
        <v>18283</v>
      </c>
      <c r="AE18285">
        <f t="shared" si="1173"/>
        <v>3.0925125613503276E-16</v>
      </c>
      <c r="AF18285">
        <f t="shared" si="1171"/>
        <v>1.9297278382826032E-13</v>
      </c>
      <c r="AG18285">
        <f t="shared" si="1172"/>
        <v>5.654040715916804E-12</v>
      </c>
    </row>
    <row r="18286" spans="30:33" x14ac:dyDescent="0.2">
      <c r="AD18286">
        <f t="shared" si="1170"/>
        <v>18284</v>
      </c>
      <c r="AE18286">
        <f t="shared" si="1173"/>
        <v>3.0875645412521667E-16</v>
      </c>
      <c r="AF18286">
        <f t="shared" si="1171"/>
        <v>1.9266402737413509E-13</v>
      </c>
      <c r="AG18286">
        <f t="shared" si="1172"/>
        <v>5.6453030072254613E-12</v>
      </c>
    </row>
    <row r="18287" spans="30:33" x14ac:dyDescent="0.2">
      <c r="AD18287">
        <f t="shared" si="1170"/>
        <v>18285</v>
      </c>
      <c r="AE18287">
        <f t="shared" si="1173"/>
        <v>3.0826244379861627E-16</v>
      </c>
      <c r="AF18287">
        <f t="shared" si="1171"/>
        <v>1.9235576493033646E-13</v>
      </c>
      <c r="AG18287">
        <f t="shared" si="1172"/>
        <v>5.6365787848576983E-12</v>
      </c>
    </row>
    <row r="18288" spans="30:33" x14ac:dyDescent="0.2">
      <c r="AD18288">
        <f t="shared" si="1170"/>
        <v>18286</v>
      </c>
      <c r="AE18288">
        <f t="shared" si="1173"/>
        <v>3.0776922388853848E-16</v>
      </c>
      <c r="AF18288">
        <f t="shared" si="1171"/>
        <v>1.9204799570644793E-13</v>
      </c>
      <c r="AG18288">
        <f t="shared" si="1172"/>
        <v>5.627868028025815E-12</v>
      </c>
    </row>
    <row r="18289" spans="30:33" x14ac:dyDescent="0.2">
      <c r="AD18289">
        <f t="shared" si="1170"/>
        <v>18287</v>
      </c>
      <c r="AE18289">
        <f t="shared" si="1173"/>
        <v>3.0727679313031684E-16</v>
      </c>
      <c r="AF18289">
        <f t="shared" si="1171"/>
        <v>1.9174071891331759E-13</v>
      </c>
      <c r="AG18289">
        <f t="shared" si="1172"/>
        <v>5.6191707159741042E-12</v>
      </c>
    </row>
    <row r="18290" spans="30:33" x14ac:dyDescent="0.2">
      <c r="AD18290">
        <f t="shared" si="1170"/>
        <v>18288</v>
      </c>
      <c r="AE18290">
        <f t="shared" si="1173"/>
        <v>3.0678515026130829E-16</v>
      </c>
      <c r="AF18290">
        <f t="shared" si="1171"/>
        <v>1.9143393376305628E-13</v>
      </c>
      <c r="AG18290">
        <f t="shared" si="1172"/>
        <v>5.6104868279788063E-12</v>
      </c>
    </row>
    <row r="18291" spans="30:33" x14ac:dyDescent="0.2">
      <c r="AD18291">
        <f t="shared" si="1170"/>
        <v>18289</v>
      </c>
      <c r="AE18291">
        <f t="shared" si="1173"/>
        <v>3.0629429402089021E-16</v>
      </c>
      <c r="AF18291">
        <f t="shared" si="1171"/>
        <v>1.9112763946903538E-13</v>
      </c>
      <c r="AG18291">
        <f t="shared" si="1172"/>
        <v>5.6018163433480611E-12</v>
      </c>
    </row>
    <row r="18292" spans="30:33" x14ac:dyDescent="0.2">
      <c r="AD18292">
        <f t="shared" si="1170"/>
        <v>18290</v>
      </c>
      <c r="AE18292">
        <f t="shared" si="1173"/>
        <v>3.0580422315045673E-16</v>
      </c>
      <c r="AF18292">
        <f t="shared" si="1171"/>
        <v>1.9082183524588491E-13</v>
      </c>
      <c r="AG18292">
        <f t="shared" si="1172"/>
        <v>5.5931592414218535E-12</v>
      </c>
    </row>
    <row r="18293" spans="30:33" x14ac:dyDescent="0.2">
      <c r="AD18293">
        <f t="shared" si="1170"/>
        <v>18291</v>
      </c>
      <c r="AE18293">
        <f t="shared" si="1173"/>
        <v>3.0531493639341597E-16</v>
      </c>
      <c r="AF18293">
        <f t="shared" si="1171"/>
        <v>1.9051652030949149E-13</v>
      </c>
      <c r="AG18293">
        <f t="shared" si="1172"/>
        <v>5.5845155015719719E-12</v>
      </c>
    </row>
    <row r="18294" spans="30:33" x14ac:dyDescent="0.2">
      <c r="AD18294">
        <f t="shared" si="1170"/>
        <v>18292</v>
      </c>
      <c r="AE18294">
        <f t="shared" si="1173"/>
        <v>3.0482643249518654E-16</v>
      </c>
      <c r="AF18294">
        <f t="shared" si="1171"/>
        <v>1.902116938769963E-13</v>
      </c>
      <c r="AG18294">
        <f t="shared" si="1172"/>
        <v>5.5758851032019519E-12</v>
      </c>
    </row>
    <row r="18295" spans="30:33" x14ac:dyDescent="0.2">
      <c r="AD18295">
        <f t="shared" si="1170"/>
        <v>18293</v>
      </c>
      <c r="AE18295">
        <f t="shared" si="1173"/>
        <v>3.0433871020319422E-16</v>
      </c>
      <c r="AF18295">
        <f t="shared" si="1171"/>
        <v>1.8990735516679311E-13</v>
      </c>
      <c r="AG18295">
        <f t="shared" si="1172"/>
        <v>5.5672680257470318E-12</v>
      </c>
    </row>
    <row r="18296" spans="30:33" x14ac:dyDescent="0.2">
      <c r="AD18296">
        <f t="shared" si="1170"/>
        <v>18294</v>
      </c>
      <c r="AE18296">
        <f t="shared" si="1173"/>
        <v>3.0385176826686911E-16</v>
      </c>
      <c r="AF18296">
        <f t="shared" si="1171"/>
        <v>1.8960350339852625E-13</v>
      </c>
      <c r="AG18296">
        <f t="shared" si="1172"/>
        <v>5.5586642486741039E-12</v>
      </c>
    </row>
    <row r="18297" spans="30:33" x14ac:dyDescent="0.2">
      <c r="AD18297">
        <f t="shared" si="1170"/>
        <v>18295</v>
      </c>
      <c r="AE18297">
        <f t="shared" si="1173"/>
        <v>3.0336560543764212E-16</v>
      </c>
      <c r="AF18297">
        <f t="shared" si="1171"/>
        <v>1.893001377930886E-13</v>
      </c>
      <c r="AG18297">
        <f t="shared" si="1172"/>
        <v>5.5500737514816624E-12</v>
      </c>
    </row>
    <row r="18298" spans="30:33" x14ac:dyDescent="0.2">
      <c r="AD18298">
        <f t="shared" si="1170"/>
        <v>18296</v>
      </c>
      <c r="AE18298">
        <f t="shared" si="1173"/>
        <v>3.0288022046894188E-16</v>
      </c>
      <c r="AF18298">
        <f t="shared" si="1171"/>
        <v>1.8899725757261965E-13</v>
      </c>
      <c r="AG18298">
        <f t="shared" si="1172"/>
        <v>5.5414965136997602E-12</v>
      </c>
    </row>
    <row r="18299" spans="30:33" x14ac:dyDescent="0.2">
      <c r="AD18299">
        <f t="shared" si="1170"/>
        <v>18297</v>
      </c>
      <c r="AE18299">
        <f t="shared" si="1173"/>
        <v>3.023956121161916E-16</v>
      </c>
      <c r="AF18299">
        <f t="shared" si="1171"/>
        <v>1.8869486196050346E-13</v>
      </c>
      <c r="AG18299">
        <f t="shared" si="1172"/>
        <v>5.5329325148899576E-12</v>
      </c>
    </row>
    <row r="18300" spans="30:33" x14ac:dyDescent="0.2">
      <c r="AD18300">
        <f t="shared" si="1170"/>
        <v>18298</v>
      </c>
      <c r="AE18300">
        <f t="shared" si="1173"/>
        <v>3.0191177913680565E-16</v>
      </c>
      <c r="AF18300">
        <f t="shared" si="1171"/>
        <v>1.8839295018136665E-13</v>
      </c>
      <c r="AG18300">
        <f t="shared" si="1172"/>
        <v>5.5243817346452702E-12</v>
      </c>
    </row>
    <row r="18301" spans="30:33" x14ac:dyDescent="0.2">
      <c r="AD18301">
        <f t="shared" si="1170"/>
        <v>18299</v>
      </c>
      <c r="AE18301">
        <f t="shared" si="1173"/>
        <v>3.0142872029018676E-16</v>
      </c>
      <c r="AF18301">
        <f t="shared" si="1171"/>
        <v>1.8809152146107646E-13</v>
      </c>
      <c r="AG18301">
        <f t="shared" si="1172"/>
        <v>5.5158441525901271E-12</v>
      </c>
    </row>
    <row r="18302" spans="30:33" x14ac:dyDescent="0.2">
      <c r="AD18302">
        <f t="shared" si="1170"/>
        <v>18300</v>
      </c>
      <c r="AE18302">
        <f t="shared" si="1173"/>
        <v>3.0094643433772247E-16</v>
      </c>
      <c r="AF18302">
        <f t="shared" si="1171"/>
        <v>1.8779057502673873E-13</v>
      </c>
      <c r="AG18302">
        <f t="shared" si="1172"/>
        <v>5.5073197483803208E-12</v>
      </c>
    </row>
    <row r="18303" spans="30:33" x14ac:dyDescent="0.2">
      <c r="AD18303">
        <f t="shared" si="1170"/>
        <v>18301</v>
      </c>
      <c r="AE18303">
        <f t="shared" si="1173"/>
        <v>3.004649200427821E-16</v>
      </c>
      <c r="AF18303">
        <f t="shared" si="1171"/>
        <v>1.8749011010669593E-13</v>
      </c>
      <c r="AG18303">
        <f t="shared" si="1172"/>
        <v>5.4988085017029549E-12</v>
      </c>
    </row>
    <row r="18304" spans="30:33" x14ac:dyDescent="0.2">
      <c r="AD18304">
        <f t="shared" si="1170"/>
        <v>18302</v>
      </c>
      <c r="AE18304">
        <f t="shared" si="1173"/>
        <v>2.9998417617071364E-16</v>
      </c>
      <c r="AF18304">
        <f t="shared" si="1171"/>
        <v>1.8719012593052521E-13</v>
      </c>
      <c r="AG18304">
        <f t="shared" si="1172"/>
        <v>5.4903103922764015E-12</v>
      </c>
    </row>
    <row r="18305" spans="30:33" x14ac:dyDescent="0.2">
      <c r="AD18305">
        <f t="shared" si="1170"/>
        <v>18303</v>
      </c>
      <c r="AE18305">
        <f t="shared" si="1173"/>
        <v>2.9950420148884048E-16</v>
      </c>
      <c r="AF18305">
        <f t="shared" si="1171"/>
        <v>1.8689062172903635E-13</v>
      </c>
      <c r="AG18305">
        <f t="shared" si="1172"/>
        <v>5.4818253998502468E-12</v>
      </c>
    </row>
    <row r="18306" spans="30:33" x14ac:dyDescent="0.2">
      <c r="AD18306">
        <f t="shared" si="1170"/>
        <v>18304</v>
      </c>
      <c r="AE18306">
        <f t="shared" si="1173"/>
        <v>2.9902499476645828E-16</v>
      </c>
      <c r="AF18306">
        <f t="shared" si="1171"/>
        <v>1.8659159673426989E-13</v>
      </c>
      <c r="AG18306">
        <f t="shared" si="1172"/>
        <v>5.4733535042052524E-12</v>
      </c>
    </row>
    <row r="18307" spans="30:33" x14ac:dyDescent="0.2">
      <c r="AD18307">
        <f t="shared" si="1170"/>
        <v>18305</v>
      </c>
      <c r="AE18307">
        <f t="shared" si="1173"/>
        <v>2.9854655477483195E-16</v>
      </c>
      <c r="AF18307">
        <f t="shared" si="1171"/>
        <v>1.8629305017949506E-13</v>
      </c>
      <c r="AG18307">
        <f t="shared" si="1172"/>
        <v>5.4648946851532991E-12</v>
      </c>
    </row>
    <row r="18308" spans="30:33" x14ac:dyDescent="0.2">
      <c r="AD18308">
        <f t="shared" si="1170"/>
        <v>18306</v>
      </c>
      <c r="AE18308">
        <f t="shared" si="1173"/>
        <v>2.9806888028719224E-16</v>
      </c>
      <c r="AF18308">
        <f t="shared" si="1171"/>
        <v>1.8599498129920785E-13</v>
      </c>
      <c r="AG18308">
        <f t="shared" si="1172"/>
        <v>5.4564489225373412E-12</v>
      </c>
    </row>
    <row r="18309" spans="30:33" x14ac:dyDescent="0.2">
      <c r="AD18309">
        <f t="shared" si="1170"/>
        <v>18307</v>
      </c>
      <c r="AE18309">
        <f t="shared" si="1173"/>
        <v>2.9759197007873272E-16</v>
      </c>
      <c r="AF18309">
        <f t="shared" si="1171"/>
        <v>1.8569738932912912E-13</v>
      </c>
      <c r="AG18309">
        <f t="shared" si="1172"/>
        <v>5.4480161962313602E-12</v>
      </c>
    </row>
    <row r="18310" spans="30:33" x14ac:dyDescent="0.2">
      <c r="AD18310">
        <f t="shared" si="1170"/>
        <v>18308</v>
      </c>
      <c r="AE18310">
        <f t="shared" si="1173"/>
        <v>2.9711582292660671E-16</v>
      </c>
      <c r="AF18310">
        <f t="shared" si="1171"/>
        <v>1.8540027350620249E-13</v>
      </c>
      <c r="AG18310">
        <f t="shared" si="1172"/>
        <v>5.4395964861403158E-12</v>
      </c>
    </row>
    <row r="18311" spans="30:33" x14ac:dyDescent="0.2">
      <c r="AD18311">
        <f t="shared" si="1170"/>
        <v>18309</v>
      </c>
      <c r="AE18311">
        <f t="shared" si="1173"/>
        <v>2.9664043760992411E-16</v>
      </c>
      <c r="AF18311">
        <f t="shared" si="1171"/>
        <v>1.8510363306859256E-13</v>
      </c>
      <c r="AG18311">
        <f t="shared" si="1172"/>
        <v>5.4311897722001005E-12</v>
      </c>
    </row>
    <row r="18312" spans="30:33" x14ac:dyDescent="0.2">
      <c r="AD18312">
        <f t="shared" si="1170"/>
        <v>18310</v>
      </c>
      <c r="AE18312">
        <f t="shared" si="1173"/>
        <v>2.9616581290974826E-16</v>
      </c>
      <c r="AF18312">
        <f t="shared" si="1171"/>
        <v>1.848074672556828E-13</v>
      </c>
      <c r="AG18312">
        <f t="shared" si="1172"/>
        <v>5.4227960343774905E-12</v>
      </c>
    </row>
    <row r="18313" spans="30:33" x14ac:dyDescent="0.2">
      <c r="AD18313">
        <f t="shared" si="1170"/>
        <v>18311</v>
      </c>
      <c r="AE18313">
        <f t="shared" si="1173"/>
        <v>2.9569194760909263E-16</v>
      </c>
      <c r="AF18313">
        <f t="shared" si="1171"/>
        <v>1.8451177530807369E-13</v>
      </c>
      <c r="AG18313">
        <f t="shared" si="1172"/>
        <v>5.4144152526700953E-12</v>
      </c>
    </row>
    <row r="18314" spans="30:33" x14ac:dyDescent="0.2">
      <c r="AD18314">
        <f t="shared" si="1170"/>
        <v>18312</v>
      </c>
      <c r="AE18314">
        <f t="shared" si="1173"/>
        <v>2.9521884049291802E-16</v>
      </c>
      <c r="AF18314">
        <f t="shared" si="1171"/>
        <v>1.8421655646758077E-13</v>
      </c>
      <c r="AG18314">
        <f t="shared" si="1172"/>
        <v>5.4060474071063144E-12</v>
      </c>
    </row>
    <row r="18315" spans="30:33" x14ac:dyDescent="0.2">
      <c r="AD18315">
        <f t="shared" si="1170"/>
        <v>18313</v>
      </c>
      <c r="AE18315">
        <f t="shared" si="1173"/>
        <v>2.9474649034812934E-16</v>
      </c>
      <c r="AF18315">
        <f t="shared" si="1171"/>
        <v>1.8392180997723262E-13</v>
      </c>
      <c r="AG18315">
        <f t="shared" si="1172"/>
        <v>5.3976924777452925E-12</v>
      </c>
    </row>
    <row r="18316" spans="30:33" x14ac:dyDescent="0.2">
      <c r="AD18316">
        <f t="shared" si="1170"/>
        <v>18314</v>
      </c>
      <c r="AE18316">
        <f t="shared" si="1173"/>
        <v>2.942748959635723E-16</v>
      </c>
      <c r="AF18316">
        <f t="shared" si="1171"/>
        <v>1.8362753508126905E-13</v>
      </c>
      <c r="AG18316">
        <f t="shared" si="1172"/>
        <v>5.3893504446768635E-12</v>
      </c>
    </row>
    <row r="18317" spans="30:33" x14ac:dyDescent="0.2">
      <c r="AD18317">
        <f t="shared" si="1170"/>
        <v>18315</v>
      </c>
      <c r="AE18317">
        <f t="shared" si="1173"/>
        <v>2.938040561300306E-16</v>
      </c>
      <c r="AF18317">
        <f t="shared" si="1171"/>
        <v>1.8333373102513902E-13</v>
      </c>
      <c r="AG18317">
        <f t="shared" si="1172"/>
        <v>5.3810212880215103E-12</v>
      </c>
    </row>
    <row r="18318" spans="30:33" x14ac:dyDescent="0.2">
      <c r="AD18318">
        <f t="shared" si="1170"/>
        <v>18316</v>
      </c>
      <c r="AE18318">
        <f t="shared" si="1173"/>
        <v>2.9333396964022258E-16</v>
      </c>
      <c r="AF18318">
        <f t="shared" si="1171"/>
        <v>1.8304039705549879E-13</v>
      </c>
      <c r="AG18318">
        <f t="shared" si="1172"/>
        <v>5.3727049879303169E-12</v>
      </c>
    </row>
    <row r="18319" spans="30:33" x14ac:dyDescent="0.2">
      <c r="AD18319">
        <f t="shared" si="1170"/>
        <v>18317</v>
      </c>
      <c r="AE18319">
        <f t="shared" si="1173"/>
        <v>2.9286463528879822E-16</v>
      </c>
      <c r="AF18319">
        <f t="shared" si="1171"/>
        <v>1.8274753242020999E-13</v>
      </c>
      <c r="AG18319">
        <f t="shared" si="1172"/>
        <v>5.364401524584917E-12</v>
      </c>
    </row>
    <row r="18320" spans="30:33" x14ac:dyDescent="0.2">
      <c r="AD18320">
        <f t="shared" ref="AD18320:AD18383" si="1174">AD18319+1</f>
        <v>18318</v>
      </c>
      <c r="AE18320">
        <f t="shared" si="1173"/>
        <v>2.9239605187233611E-16</v>
      </c>
      <c r="AF18320">
        <f t="shared" ref="AF18320:AF18383" si="1175">AF18319*$AF$3</f>
        <v>1.8245513636833764E-13</v>
      </c>
      <c r="AG18320">
        <f t="shared" ref="AG18320:AG18383" si="1176">AD18320*AE18320</f>
        <v>5.3561108781974533E-12</v>
      </c>
    </row>
    <row r="18321" spans="30:33" x14ac:dyDescent="0.2">
      <c r="AD18321">
        <f t="shared" si="1174"/>
        <v>18319</v>
      </c>
      <c r="AE18321">
        <f t="shared" si="1173"/>
        <v>2.9192821818934035E-16</v>
      </c>
      <c r="AF18321">
        <f t="shared" si="1175"/>
        <v>1.8216320815014828E-13</v>
      </c>
      <c r="AG18321">
        <f t="shared" si="1176"/>
        <v>5.3478330290105262E-12</v>
      </c>
    </row>
    <row r="18322" spans="30:33" x14ac:dyDescent="0.2">
      <c r="AD18322">
        <f t="shared" si="1174"/>
        <v>18320</v>
      </c>
      <c r="AE18322">
        <f t="shared" si="1173"/>
        <v>2.9146113304023739E-16</v>
      </c>
      <c r="AF18322">
        <f t="shared" si="1175"/>
        <v>1.8187174701710804E-13</v>
      </c>
      <c r="AG18322">
        <f t="shared" si="1176"/>
        <v>5.3395679572971487E-12</v>
      </c>
    </row>
    <row r="18323" spans="30:33" x14ac:dyDescent="0.2">
      <c r="AD18323">
        <f t="shared" si="1174"/>
        <v>18321</v>
      </c>
      <c r="AE18323">
        <f t="shared" ref="AE18323:AE18386" si="1177">AF18322*$AE$3</f>
        <v>2.9099479522737298E-16</v>
      </c>
      <c r="AF18323">
        <f t="shared" si="1175"/>
        <v>1.8158075222188066E-13</v>
      </c>
      <c r="AG18323">
        <f t="shared" si="1176"/>
        <v>5.3313156433607005E-12</v>
      </c>
    </row>
    <row r="18324" spans="30:33" x14ac:dyDescent="0.2">
      <c r="AD18324">
        <f t="shared" si="1174"/>
        <v>18322</v>
      </c>
      <c r="AE18324">
        <f t="shared" si="1177"/>
        <v>2.9052920355500917E-16</v>
      </c>
      <c r="AF18324">
        <f t="shared" si="1175"/>
        <v>1.8129022301832565E-13</v>
      </c>
      <c r="AG18324">
        <f t="shared" si="1176"/>
        <v>5.3230760675348777E-12</v>
      </c>
    </row>
    <row r="18325" spans="30:33" x14ac:dyDescent="0.2">
      <c r="AD18325">
        <f t="shared" si="1174"/>
        <v>18323</v>
      </c>
      <c r="AE18325">
        <f t="shared" si="1177"/>
        <v>2.9006435682932119E-16</v>
      </c>
      <c r="AF18325">
        <f t="shared" si="1175"/>
        <v>1.8100015866149632E-13</v>
      </c>
      <c r="AG18325">
        <f t="shared" si="1176"/>
        <v>5.3148492101836524E-12</v>
      </c>
    </row>
    <row r="18326" spans="30:33" x14ac:dyDescent="0.2">
      <c r="AD18326">
        <f t="shared" si="1174"/>
        <v>18324</v>
      </c>
      <c r="AE18326">
        <f t="shared" si="1177"/>
        <v>2.8960025385839424E-16</v>
      </c>
      <c r="AF18326">
        <f t="shared" si="1175"/>
        <v>1.8071055840763791E-13</v>
      </c>
      <c r="AG18326">
        <f t="shared" si="1176"/>
        <v>5.3066350517012157E-12</v>
      </c>
    </row>
    <row r="18327" spans="30:33" x14ac:dyDescent="0.2">
      <c r="AD18327">
        <f t="shared" si="1174"/>
        <v>18325</v>
      </c>
      <c r="AE18327">
        <f t="shared" si="1177"/>
        <v>2.891368934522208E-16</v>
      </c>
      <c r="AF18327">
        <f t="shared" si="1175"/>
        <v>1.8042142151418569E-13</v>
      </c>
      <c r="AG18327">
        <f t="shared" si="1176"/>
        <v>5.2984335725119458E-12</v>
      </c>
    </row>
    <row r="18328" spans="30:33" x14ac:dyDescent="0.2">
      <c r="AD18328">
        <f t="shared" si="1174"/>
        <v>18326</v>
      </c>
      <c r="AE18328">
        <f t="shared" si="1177"/>
        <v>2.8867427442269723E-16</v>
      </c>
      <c r="AF18328">
        <f t="shared" si="1175"/>
        <v>1.8013274723976298E-13</v>
      </c>
      <c r="AG18328">
        <f t="shared" si="1176"/>
        <v>5.2902447530703492E-12</v>
      </c>
    </row>
    <row r="18329" spans="30:33" x14ac:dyDescent="0.2">
      <c r="AD18329">
        <f t="shared" si="1174"/>
        <v>18327</v>
      </c>
      <c r="AE18329">
        <f t="shared" si="1177"/>
        <v>2.8821239558362091E-16</v>
      </c>
      <c r="AF18329">
        <f t="shared" si="1175"/>
        <v>1.7984453484417934E-13</v>
      </c>
      <c r="AG18329">
        <f t="shared" si="1176"/>
        <v>5.2820685738610203E-12</v>
      </c>
    </row>
    <row r="18330" spans="30:33" x14ac:dyDescent="0.2">
      <c r="AD18330">
        <f t="shared" si="1174"/>
        <v>18328</v>
      </c>
      <c r="AE18330">
        <f t="shared" si="1177"/>
        <v>2.8775125575068705E-16</v>
      </c>
      <c r="AF18330">
        <f t="shared" si="1175"/>
        <v>1.7955678358842864E-13</v>
      </c>
      <c r="AG18330">
        <f t="shared" si="1176"/>
        <v>5.273905015398592E-12</v>
      </c>
    </row>
    <row r="18331" spans="30:33" x14ac:dyDescent="0.2">
      <c r="AD18331">
        <f t="shared" si="1174"/>
        <v>18329</v>
      </c>
      <c r="AE18331">
        <f t="shared" si="1177"/>
        <v>2.8729085374148595E-16</v>
      </c>
      <c r="AF18331">
        <f t="shared" si="1175"/>
        <v>1.7926949273468716E-13</v>
      </c>
      <c r="AG18331">
        <f t="shared" si="1176"/>
        <v>5.2657540582276955E-12</v>
      </c>
    </row>
    <row r="18332" spans="30:33" x14ac:dyDescent="0.2">
      <c r="AD18332">
        <f t="shared" si="1174"/>
        <v>18330</v>
      </c>
      <c r="AE18332">
        <f t="shared" si="1177"/>
        <v>2.8683118837549958E-16</v>
      </c>
      <c r="AF18332">
        <f t="shared" si="1175"/>
        <v>1.7898266154631165E-13</v>
      </c>
      <c r="AG18332">
        <f t="shared" si="1176"/>
        <v>5.2576156829229071E-12</v>
      </c>
    </row>
    <row r="18333" spans="30:33" x14ac:dyDescent="0.2">
      <c r="AD18333">
        <f t="shared" si="1174"/>
        <v>18331</v>
      </c>
      <c r="AE18333">
        <f t="shared" si="1177"/>
        <v>2.8637225847409875E-16</v>
      </c>
      <c r="AF18333">
        <f t="shared" si="1175"/>
        <v>1.7869628928783754E-13</v>
      </c>
      <c r="AG18333">
        <f t="shared" si="1176"/>
        <v>5.249489870088704E-12</v>
      </c>
    </row>
    <row r="18334" spans="30:33" x14ac:dyDescent="0.2">
      <c r="AD18334">
        <f t="shared" si="1174"/>
        <v>18332</v>
      </c>
      <c r="AE18334">
        <f t="shared" si="1177"/>
        <v>2.859140628605402E-16</v>
      </c>
      <c r="AF18334">
        <f t="shared" si="1175"/>
        <v>1.7841037522497698E-13</v>
      </c>
      <c r="AG18334">
        <f t="shared" si="1176"/>
        <v>5.241376600359423E-12</v>
      </c>
    </row>
    <row r="18335" spans="30:33" x14ac:dyDescent="0.2">
      <c r="AD18335">
        <f t="shared" si="1174"/>
        <v>18333</v>
      </c>
      <c r="AE18335">
        <f t="shared" si="1177"/>
        <v>2.8545660035996327E-16</v>
      </c>
      <c r="AF18335">
        <f t="shared" si="1175"/>
        <v>1.78124918624617E-13</v>
      </c>
      <c r="AG18335">
        <f t="shared" si="1176"/>
        <v>5.2332758543992067E-12</v>
      </c>
    </row>
    <row r="18336" spans="30:33" x14ac:dyDescent="0.2">
      <c r="AD18336">
        <f t="shared" si="1174"/>
        <v>18334</v>
      </c>
      <c r="AE18336">
        <f t="shared" si="1177"/>
        <v>2.8499986979938732E-16</v>
      </c>
      <c r="AF18336">
        <f t="shared" si="1175"/>
        <v>1.7783991875481761E-13</v>
      </c>
      <c r="AG18336">
        <f t="shared" si="1176"/>
        <v>5.2251876129019675E-12</v>
      </c>
    </row>
    <row r="18337" spans="30:33" x14ac:dyDescent="0.2">
      <c r="AD18337">
        <f t="shared" si="1174"/>
        <v>18335</v>
      </c>
      <c r="AE18337">
        <f t="shared" si="1177"/>
        <v>2.8454387000770828E-16</v>
      </c>
      <c r="AF18337">
        <f t="shared" si="1175"/>
        <v>1.7755537488480988E-13</v>
      </c>
      <c r="AG18337">
        <f t="shared" si="1176"/>
        <v>5.2171118565913314E-12</v>
      </c>
    </row>
    <row r="18338" spans="30:33" x14ac:dyDescent="0.2">
      <c r="AD18338">
        <f t="shared" si="1174"/>
        <v>18336</v>
      </c>
      <c r="AE18338">
        <f t="shared" si="1177"/>
        <v>2.8408859981569596E-16</v>
      </c>
      <c r="AF18338">
        <f t="shared" si="1175"/>
        <v>1.7727128628499418E-13</v>
      </c>
      <c r="AG18338">
        <f t="shared" si="1176"/>
        <v>5.2090485662206013E-12</v>
      </c>
    </row>
    <row r="18339" spans="30:33" x14ac:dyDescent="0.2">
      <c r="AD18339">
        <f t="shared" si="1174"/>
        <v>18337</v>
      </c>
      <c r="AE18339">
        <f t="shared" si="1177"/>
        <v>2.8363405805599084E-16</v>
      </c>
      <c r="AF18339">
        <f t="shared" si="1175"/>
        <v>1.769876522269382E-13</v>
      </c>
      <c r="AG18339">
        <f t="shared" si="1176"/>
        <v>5.2009977225727044E-12</v>
      </c>
    </row>
    <row r="18340" spans="30:33" x14ac:dyDescent="0.2">
      <c r="AD18340">
        <f t="shared" si="1174"/>
        <v>18338</v>
      </c>
      <c r="AE18340">
        <f t="shared" si="1177"/>
        <v>2.8318024356310125E-16</v>
      </c>
      <c r="AF18340">
        <f t="shared" si="1175"/>
        <v>1.767044719833751E-13</v>
      </c>
      <c r="AG18340">
        <f t="shared" si="1176"/>
        <v>5.1929593064601506E-12</v>
      </c>
    </row>
    <row r="18341" spans="30:33" x14ac:dyDescent="0.2">
      <c r="AD18341">
        <f t="shared" si="1174"/>
        <v>18339</v>
      </c>
      <c r="AE18341">
        <f t="shared" si="1177"/>
        <v>2.8272715517340029E-16</v>
      </c>
      <c r="AF18341">
        <f t="shared" si="1175"/>
        <v>1.764217448282017E-13</v>
      </c>
      <c r="AG18341">
        <f t="shared" si="1176"/>
        <v>5.184933298724988E-12</v>
      </c>
    </row>
    <row r="18342" spans="30:33" x14ac:dyDescent="0.2">
      <c r="AD18342">
        <f t="shared" si="1174"/>
        <v>18340</v>
      </c>
      <c r="AE18342">
        <f t="shared" si="1177"/>
        <v>2.8227479172512286E-16</v>
      </c>
      <c r="AF18342">
        <f t="shared" si="1175"/>
        <v>1.7613947003647658E-13</v>
      </c>
      <c r="AG18342">
        <f t="shared" si="1176"/>
        <v>5.1769196802387537E-12</v>
      </c>
    </row>
    <row r="18343" spans="30:33" x14ac:dyDescent="0.2">
      <c r="AD18343">
        <f t="shared" si="1174"/>
        <v>18341</v>
      </c>
      <c r="AE18343">
        <f t="shared" si="1177"/>
        <v>2.8182315205836267E-16</v>
      </c>
      <c r="AF18343">
        <f t="shared" si="1175"/>
        <v>1.7585764688441822E-13</v>
      </c>
      <c r="AG18343">
        <f t="shared" si="1176"/>
        <v>5.1689184319024297E-12</v>
      </c>
    </row>
    <row r="18344" spans="30:33" x14ac:dyDescent="0.2">
      <c r="AD18344">
        <f t="shared" si="1174"/>
        <v>18342</v>
      </c>
      <c r="AE18344">
        <f t="shared" si="1177"/>
        <v>2.8137223501506928E-16</v>
      </c>
      <c r="AF18344">
        <f t="shared" si="1175"/>
        <v>1.7557627464940314E-13</v>
      </c>
      <c r="AG18344">
        <f t="shared" si="1176"/>
        <v>5.160929534646401E-12</v>
      </c>
    </row>
    <row r="18345" spans="30:33" x14ac:dyDescent="0.2">
      <c r="AD18345">
        <f t="shared" si="1174"/>
        <v>18343</v>
      </c>
      <c r="AE18345">
        <f t="shared" si="1177"/>
        <v>2.8092203943904517E-16</v>
      </c>
      <c r="AF18345">
        <f t="shared" si="1175"/>
        <v>1.7529535260996409E-13</v>
      </c>
      <c r="AG18345">
        <f t="shared" si="1176"/>
        <v>5.1529529694304054E-12</v>
      </c>
    </row>
    <row r="18346" spans="30:33" x14ac:dyDescent="0.2">
      <c r="AD18346">
        <f t="shared" si="1174"/>
        <v>18344</v>
      </c>
      <c r="AE18346">
        <f t="shared" si="1177"/>
        <v>2.8047256417594267E-16</v>
      </c>
      <c r="AF18346">
        <f t="shared" si="1175"/>
        <v>1.7501488004578815E-13</v>
      </c>
      <c r="AG18346">
        <f t="shared" si="1176"/>
        <v>5.1449887172434922E-12</v>
      </c>
    </row>
    <row r="18347" spans="30:33" x14ac:dyDescent="0.2">
      <c r="AD18347">
        <f t="shared" si="1174"/>
        <v>18345</v>
      </c>
      <c r="AE18347">
        <f t="shared" si="1177"/>
        <v>2.8002380807326114E-16</v>
      </c>
      <c r="AF18347">
        <f t="shared" si="1175"/>
        <v>1.7473485623771488E-13</v>
      </c>
      <c r="AG18347">
        <f t="shared" si="1176"/>
        <v>5.1370367591039755E-12</v>
      </c>
    </row>
    <row r="18348" spans="30:33" x14ac:dyDescent="0.2">
      <c r="AD18348">
        <f t="shared" si="1174"/>
        <v>18346</v>
      </c>
      <c r="AE18348">
        <f t="shared" si="1177"/>
        <v>2.7957576998034392E-16</v>
      </c>
      <c r="AF18348">
        <f t="shared" si="1175"/>
        <v>1.7445528046773453E-13</v>
      </c>
      <c r="AG18348">
        <f t="shared" si="1176"/>
        <v>5.1290970760593897E-12</v>
      </c>
    </row>
    <row r="18349" spans="30:33" x14ac:dyDescent="0.2">
      <c r="AD18349">
        <f t="shared" si="1174"/>
        <v>18347</v>
      </c>
      <c r="AE18349">
        <f t="shared" si="1177"/>
        <v>2.7912844874837539E-16</v>
      </c>
      <c r="AF18349">
        <f t="shared" si="1175"/>
        <v>1.7417615201898613E-13</v>
      </c>
      <c r="AG18349">
        <f t="shared" si="1176"/>
        <v>5.1211696491864435E-12</v>
      </c>
    </row>
    <row r="18350" spans="30:33" x14ac:dyDescent="0.2">
      <c r="AD18350">
        <f t="shared" si="1174"/>
        <v>18348</v>
      </c>
      <c r="AE18350">
        <f t="shared" si="1177"/>
        <v>2.7868184323037795E-16</v>
      </c>
      <c r="AF18350">
        <f t="shared" si="1175"/>
        <v>1.7389747017575575E-13</v>
      </c>
      <c r="AG18350">
        <f t="shared" si="1176"/>
        <v>5.1132544595909746E-12</v>
      </c>
    </row>
    <row r="18351" spans="30:33" x14ac:dyDescent="0.2">
      <c r="AD18351">
        <f t="shared" si="1174"/>
        <v>18349</v>
      </c>
      <c r="AE18351">
        <f t="shared" si="1177"/>
        <v>2.7823595228120933E-16</v>
      </c>
      <c r="AF18351">
        <f t="shared" si="1175"/>
        <v>1.7361923422347452E-13</v>
      </c>
      <c r="AG18351">
        <f t="shared" si="1176"/>
        <v>5.1053514884079102E-12</v>
      </c>
    </row>
    <row r="18352" spans="30:33" x14ac:dyDescent="0.2">
      <c r="AD18352">
        <f t="shared" si="1174"/>
        <v>18350</v>
      </c>
      <c r="AE18352">
        <f t="shared" si="1177"/>
        <v>2.7779077475755936E-16</v>
      </c>
      <c r="AF18352">
        <f t="shared" si="1175"/>
        <v>1.7334144344871695E-13</v>
      </c>
      <c r="AG18352">
        <f t="shared" si="1176"/>
        <v>5.0974607168012144E-12</v>
      </c>
    </row>
    <row r="18353" spans="30:33" x14ac:dyDescent="0.2">
      <c r="AD18353">
        <f t="shared" si="1174"/>
        <v>18351</v>
      </c>
      <c r="AE18353">
        <f t="shared" si="1177"/>
        <v>2.7734630951794725E-16</v>
      </c>
      <c r="AF18353">
        <f t="shared" si="1175"/>
        <v>1.73064097139199E-13</v>
      </c>
      <c r="AG18353">
        <f t="shared" si="1176"/>
        <v>5.0895821259638502E-12</v>
      </c>
    </row>
    <row r="18354" spans="30:33" x14ac:dyDescent="0.2">
      <c r="AD18354">
        <f t="shared" si="1174"/>
        <v>18352</v>
      </c>
      <c r="AE18354">
        <f t="shared" si="1177"/>
        <v>2.7690255542271852E-16</v>
      </c>
      <c r="AF18354">
        <f t="shared" si="1175"/>
        <v>1.7278719458377628E-13</v>
      </c>
      <c r="AG18354">
        <f t="shared" si="1176"/>
        <v>5.0817156971177306E-12</v>
      </c>
    </row>
    <row r="18355" spans="30:33" x14ac:dyDescent="0.2">
      <c r="AD18355">
        <f t="shared" si="1174"/>
        <v>18353</v>
      </c>
      <c r="AE18355">
        <f t="shared" si="1177"/>
        <v>2.7645951133404218E-16</v>
      </c>
      <c r="AF18355">
        <f t="shared" si="1175"/>
        <v>1.7251073507244223E-13</v>
      </c>
      <c r="AG18355">
        <f t="shared" si="1176"/>
        <v>5.0738614115136759E-12</v>
      </c>
    </row>
    <row r="18356" spans="30:33" x14ac:dyDescent="0.2">
      <c r="AD18356">
        <f t="shared" si="1174"/>
        <v>18354</v>
      </c>
      <c r="AE18356">
        <f t="shared" si="1177"/>
        <v>2.7601717611590771E-16</v>
      </c>
      <c r="AF18356">
        <f t="shared" si="1175"/>
        <v>1.7223471789632632E-13</v>
      </c>
      <c r="AG18356">
        <f t="shared" si="1176"/>
        <v>5.0660192504313701E-12</v>
      </c>
    </row>
    <row r="18357" spans="30:33" x14ac:dyDescent="0.2">
      <c r="AD18357">
        <f t="shared" si="1174"/>
        <v>18355</v>
      </c>
      <c r="AE18357">
        <f t="shared" si="1177"/>
        <v>2.7557554863412225E-16</v>
      </c>
      <c r="AF18357">
        <f t="shared" si="1175"/>
        <v>1.719591423476922E-13</v>
      </c>
      <c r="AG18357">
        <f t="shared" si="1176"/>
        <v>5.058189195179314E-12</v>
      </c>
    </row>
    <row r="18358" spans="30:33" x14ac:dyDescent="0.2">
      <c r="AD18358">
        <f t="shared" si="1174"/>
        <v>18356</v>
      </c>
      <c r="AE18358">
        <f t="shared" si="1177"/>
        <v>2.7513462775630761E-16</v>
      </c>
      <c r="AF18358">
        <f t="shared" si="1175"/>
        <v>1.7168400771993589E-13</v>
      </c>
      <c r="AG18358">
        <f t="shared" si="1176"/>
        <v>5.0503712270947823E-12</v>
      </c>
    </row>
    <row r="18359" spans="30:33" x14ac:dyDescent="0.2">
      <c r="AD18359">
        <f t="shared" si="1174"/>
        <v>18357</v>
      </c>
      <c r="AE18359">
        <f t="shared" si="1177"/>
        <v>2.7469441235189755E-16</v>
      </c>
      <c r="AF18359">
        <f t="shared" si="1175"/>
        <v>1.7140931330758398E-13</v>
      </c>
      <c r="AG18359">
        <f t="shared" si="1176"/>
        <v>5.0425653275437837E-12</v>
      </c>
    </row>
    <row r="18360" spans="30:33" x14ac:dyDescent="0.2">
      <c r="AD18360">
        <f t="shared" si="1174"/>
        <v>18358</v>
      </c>
      <c r="AE18360">
        <f t="shared" si="1177"/>
        <v>2.7425490129213447E-16</v>
      </c>
      <c r="AF18360">
        <f t="shared" si="1175"/>
        <v>1.7113505840629183E-13</v>
      </c>
      <c r="AG18360">
        <f t="shared" si="1176"/>
        <v>5.0347714779210042E-12</v>
      </c>
    </row>
    <row r="18361" spans="30:33" x14ac:dyDescent="0.2">
      <c r="AD18361">
        <f t="shared" si="1174"/>
        <v>18359</v>
      </c>
      <c r="AE18361">
        <f t="shared" si="1177"/>
        <v>2.7381609345006704E-16</v>
      </c>
      <c r="AF18361">
        <f t="shared" si="1175"/>
        <v>1.7086124231284174E-13</v>
      </c>
      <c r="AG18361">
        <f t="shared" si="1176"/>
        <v>5.0269896596497808E-12</v>
      </c>
    </row>
    <row r="18362" spans="30:33" x14ac:dyDescent="0.2">
      <c r="AD18362">
        <f t="shared" si="1174"/>
        <v>18360</v>
      </c>
      <c r="AE18362">
        <f t="shared" si="1177"/>
        <v>2.7337798770054692E-16</v>
      </c>
      <c r="AF18362">
        <f t="shared" si="1175"/>
        <v>1.7058786432514119E-13</v>
      </c>
      <c r="AG18362">
        <f t="shared" si="1176"/>
        <v>5.0192198541820414E-12</v>
      </c>
    </row>
    <row r="18363" spans="30:33" x14ac:dyDescent="0.2">
      <c r="AD18363">
        <f t="shared" si="1174"/>
        <v>18361</v>
      </c>
      <c r="AE18363">
        <f t="shared" si="1177"/>
        <v>2.7294058292022605E-16</v>
      </c>
      <c r="AF18363">
        <f t="shared" si="1175"/>
        <v>1.7031492374222096E-13</v>
      </c>
      <c r="AG18363">
        <f t="shared" si="1176"/>
        <v>5.0114620429982704E-12</v>
      </c>
    </row>
    <row r="18364" spans="30:33" x14ac:dyDescent="0.2">
      <c r="AD18364">
        <f t="shared" si="1174"/>
        <v>18362</v>
      </c>
      <c r="AE18364">
        <f t="shared" si="1177"/>
        <v>2.7250387798755364E-16</v>
      </c>
      <c r="AF18364">
        <f t="shared" si="1175"/>
        <v>1.700424198642334E-13</v>
      </c>
      <c r="AG18364">
        <f t="shared" si="1176"/>
        <v>5.00371620760746E-12</v>
      </c>
    </row>
    <row r="18365" spans="30:33" x14ac:dyDescent="0.2">
      <c r="AD18365">
        <f t="shared" si="1174"/>
        <v>18363</v>
      </c>
      <c r="AE18365">
        <f t="shared" si="1177"/>
        <v>2.7206787178277357E-16</v>
      </c>
      <c r="AF18365">
        <f t="shared" si="1175"/>
        <v>1.6977035199245062E-13</v>
      </c>
      <c r="AG18365">
        <f t="shared" si="1176"/>
        <v>4.9959823295470712E-12</v>
      </c>
    </row>
    <row r="18366" spans="30:33" x14ac:dyDescent="0.2">
      <c r="AD18366">
        <f t="shared" si="1174"/>
        <v>18364</v>
      </c>
      <c r="AE18366">
        <f t="shared" si="1177"/>
        <v>2.7163256318792109E-16</v>
      </c>
      <c r="AF18366">
        <f t="shared" si="1175"/>
        <v>1.6949871942926268E-13</v>
      </c>
      <c r="AG18366">
        <f t="shared" si="1176"/>
        <v>4.9882603903829827E-12</v>
      </c>
    </row>
    <row r="18367" spans="30:33" x14ac:dyDescent="0.2">
      <c r="AD18367">
        <f t="shared" si="1174"/>
        <v>18365</v>
      </c>
      <c r="AE18367">
        <f t="shared" si="1177"/>
        <v>2.711979510868204E-16</v>
      </c>
      <c r="AF18367">
        <f t="shared" si="1175"/>
        <v>1.6922752147817586E-13</v>
      </c>
      <c r="AG18367">
        <f t="shared" si="1176"/>
        <v>4.9805503717094566E-12</v>
      </c>
    </row>
    <row r="18368" spans="30:33" x14ac:dyDescent="0.2">
      <c r="AD18368">
        <f t="shared" si="1174"/>
        <v>18366</v>
      </c>
      <c r="AE18368">
        <f t="shared" si="1177"/>
        <v>2.707640343650815E-16</v>
      </c>
      <c r="AF18368">
        <f t="shared" si="1175"/>
        <v>1.6895675744381076E-13</v>
      </c>
      <c r="AG18368">
        <f t="shared" si="1176"/>
        <v>4.9728522551490873E-12</v>
      </c>
    </row>
    <row r="18369" spans="30:33" x14ac:dyDescent="0.2">
      <c r="AD18369">
        <f t="shared" si="1174"/>
        <v>18367</v>
      </c>
      <c r="AE18369">
        <f t="shared" si="1177"/>
        <v>2.7033081191009736E-16</v>
      </c>
      <c r="AF18369">
        <f t="shared" si="1175"/>
        <v>1.6868642663190067E-13</v>
      </c>
      <c r="AG18369">
        <f t="shared" si="1176"/>
        <v>4.9651660223527584E-12</v>
      </c>
    </row>
    <row r="18370" spans="30:33" x14ac:dyDescent="0.2">
      <c r="AD18370">
        <f t="shared" si="1174"/>
        <v>18368</v>
      </c>
      <c r="AE18370">
        <f t="shared" si="1177"/>
        <v>2.6989828261104122E-16</v>
      </c>
      <c r="AF18370">
        <f t="shared" si="1175"/>
        <v>1.6841652834928961E-13</v>
      </c>
      <c r="AG18370">
        <f t="shared" si="1176"/>
        <v>4.9574916549996051E-12</v>
      </c>
    </row>
    <row r="18371" spans="30:33" x14ac:dyDescent="0.2">
      <c r="AD18371">
        <f t="shared" si="1174"/>
        <v>18369</v>
      </c>
      <c r="AE18371">
        <f t="shared" si="1177"/>
        <v>2.6946644535886349E-16</v>
      </c>
      <c r="AF18371">
        <f t="shared" si="1175"/>
        <v>1.6814706190393073E-13</v>
      </c>
      <c r="AG18371">
        <f t="shared" si="1176"/>
        <v>4.9498291347969636E-12</v>
      </c>
    </row>
    <row r="18372" spans="30:33" x14ac:dyDescent="0.2">
      <c r="AD18372">
        <f t="shared" si="1174"/>
        <v>18370</v>
      </c>
      <c r="AE18372">
        <f t="shared" si="1177"/>
        <v>2.6903529904628929E-16</v>
      </c>
      <c r="AF18372">
        <f t="shared" si="1175"/>
        <v>1.6787802660488443E-13</v>
      </c>
      <c r="AG18372">
        <f t="shared" si="1176"/>
        <v>4.9421784434803346E-12</v>
      </c>
    </row>
    <row r="18373" spans="30:33" x14ac:dyDescent="0.2">
      <c r="AD18373">
        <f t="shared" si="1174"/>
        <v>18371</v>
      </c>
      <c r="AE18373">
        <f t="shared" si="1177"/>
        <v>2.686048425678152E-16</v>
      </c>
      <c r="AF18373">
        <f t="shared" si="1175"/>
        <v>1.6760942176231661E-13</v>
      </c>
      <c r="AG18373">
        <f t="shared" si="1176"/>
        <v>4.9345395628133333E-12</v>
      </c>
    </row>
    <row r="18374" spans="30:33" x14ac:dyDescent="0.2">
      <c r="AD18374">
        <f t="shared" si="1174"/>
        <v>18372</v>
      </c>
      <c r="AE18374">
        <f t="shared" si="1177"/>
        <v>2.6817507481970668E-16</v>
      </c>
      <c r="AF18374">
        <f t="shared" si="1175"/>
        <v>1.6734124668749689E-13</v>
      </c>
      <c r="AG18374">
        <f t="shared" si="1176"/>
        <v>4.9269124745876511E-12</v>
      </c>
    </row>
    <row r="18375" spans="30:33" x14ac:dyDescent="0.2">
      <c r="AD18375">
        <f t="shared" si="1174"/>
        <v>18373</v>
      </c>
      <c r="AE18375">
        <f t="shared" si="1177"/>
        <v>2.6774599469999516E-16</v>
      </c>
      <c r="AF18375">
        <f t="shared" si="1175"/>
        <v>1.6707350069279687E-13</v>
      </c>
      <c r="AG18375">
        <f t="shared" si="1176"/>
        <v>4.9192971606230111E-12</v>
      </c>
    </row>
    <row r="18376" spans="30:33" x14ac:dyDescent="0.2">
      <c r="AD18376">
        <f t="shared" si="1174"/>
        <v>18374</v>
      </c>
      <c r="AE18376">
        <f t="shared" si="1177"/>
        <v>2.6731760110847511E-16</v>
      </c>
      <c r="AF18376">
        <f t="shared" si="1175"/>
        <v>1.6680618309168839E-13</v>
      </c>
      <c r="AG18376">
        <f t="shared" si="1176"/>
        <v>4.911693602767122E-12</v>
      </c>
    </row>
    <row r="18377" spans="30:33" x14ac:dyDescent="0.2">
      <c r="AD18377">
        <f t="shared" si="1174"/>
        <v>18375</v>
      </c>
      <c r="AE18377">
        <f t="shared" si="1177"/>
        <v>2.6688989294670156E-16</v>
      </c>
      <c r="AF18377">
        <f t="shared" si="1175"/>
        <v>1.6653929319874169E-13</v>
      </c>
      <c r="AG18377">
        <f t="shared" si="1176"/>
        <v>4.9041017828956416E-12</v>
      </c>
    </row>
    <row r="18378" spans="30:33" x14ac:dyDescent="0.2">
      <c r="AD18378">
        <f t="shared" si="1174"/>
        <v>18376</v>
      </c>
      <c r="AE18378">
        <f t="shared" si="1177"/>
        <v>2.6646286911798682E-16</v>
      </c>
      <c r="AF18378">
        <f t="shared" si="1175"/>
        <v>1.6627283032962369E-13</v>
      </c>
      <c r="AG18378">
        <f t="shared" si="1176"/>
        <v>4.8965216829121255E-12</v>
      </c>
    </row>
    <row r="18379" spans="30:33" x14ac:dyDescent="0.2">
      <c r="AD18379">
        <f t="shared" si="1174"/>
        <v>18377</v>
      </c>
      <c r="AE18379">
        <f t="shared" si="1177"/>
        <v>2.6603652852739801E-16</v>
      </c>
      <c r="AF18379">
        <f t="shared" si="1175"/>
        <v>1.6600679380109628E-13</v>
      </c>
      <c r="AG18379">
        <f t="shared" si="1176"/>
        <v>4.8889532847479935E-12</v>
      </c>
    </row>
    <row r="18380" spans="30:33" x14ac:dyDescent="0.2">
      <c r="AD18380">
        <f t="shared" si="1174"/>
        <v>18378</v>
      </c>
      <c r="AE18380">
        <f t="shared" si="1177"/>
        <v>2.6561087008175417E-16</v>
      </c>
      <c r="AF18380">
        <f t="shared" si="1175"/>
        <v>1.6574118293101453E-13</v>
      </c>
      <c r="AG18380">
        <f t="shared" si="1176"/>
        <v>4.8813965703624784E-12</v>
      </c>
    </row>
    <row r="18381" spans="30:33" x14ac:dyDescent="0.2">
      <c r="AD18381">
        <f t="shared" si="1174"/>
        <v>18379</v>
      </c>
      <c r="AE18381">
        <f t="shared" si="1177"/>
        <v>2.6518589268962335E-16</v>
      </c>
      <c r="AF18381">
        <f t="shared" si="1175"/>
        <v>1.6547599703832491E-13</v>
      </c>
      <c r="AG18381">
        <f t="shared" si="1176"/>
        <v>4.8738515217425873E-12</v>
      </c>
    </row>
    <row r="18382" spans="30:33" x14ac:dyDescent="0.2">
      <c r="AD18382">
        <f t="shared" si="1174"/>
        <v>18380</v>
      </c>
      <c r="AE18382">
        <f t="shared" si="1177"/>
        <v>2.6476159526131998E-16</v>
      </c>
      <c r="AF18382">
        <f t="shared" si="1175"/>
        <v>1.6521123544306358E-13</v>
      </c>
      <c r="AG18382">
        <f t="shared" si="1176"/>
        <v>4.8663181209030616E-12</v>
      </c>
    </row>
    <row r="18383" spans="30:33" x14ac:dyDescent="0.2">
      <c r="AD18383">
        <f t="shared" si="1174"/>
        <v>18381</v>
      </c>
      <c r="AE18383">
        <f t="shared" si="1177"/>
        <v>2.6433797670890188E-16</v>
      </c>
      <c r="AF18383">
        <f t="shared" si="1175"/>
        <v>1.6494689746635467E-13</v>
      </c>
      <c r="AG18383">
        <f t="shared" si="1176"/>
        <v>4.8587963498863254E-12</v>
      </c>
    </row>
    <row r="18384" spans="30:33" x14ac:dyDescent="0.2">
      <c r="AD18384">
        <f t="shared" ref="AD18384:AD18447" si="1178">AD18383+1</f>
        <v>18382</v>
      </c>
      <c r="AE18384">
        <f t="shared" si="1177"/>
        <v>2.6391503594616757E-16</v>
      </c>
      <c r="AF18384">
        <f t="shared" ref="AF18384:AF18447" si="1179">AF18383*$AF$3</f>
        <v>1.6468298243040848E-13</v>
      </c>
      <c r="AG18384">
        <f t="shared" ref="AG18384:AG18447" si="1180">AD18384*AE18384</f>
        <v>4.8512861907624523E-12</v>
      </c>
    </row>
    <row r="18385" spans="30:33" x14ac:dyDescent="0.2">
      <c r="AD18385">
        <f t="shared" si="1178"/>
        <v>18383</v>
      </c>
      <c r="AE18385">
        <f t="shared" si="1177"/>
        <v>2.6349277188865371E-16</v>
      </c>
      <c r="AF18385">
        <f t="shared" si="1179"/>
        <v>1.6441948965851983E-13</v>
      </c>
      <c r="AG18385">
        <f t="shared" si="1180"/>
        <v>4.8437876256291211E-12</v>
      </c>
    </row>
    <row r="18386" spans="30:33" x14ac:dyDescent="0.2">
      <c r="AD18386">
        <f t="shared" si="1178"/>
        <v>18384</v>
      </c>
      <c r="AE18386">
        <f t="shared" si="1177"/>
        <v>2.6307118345363185E-16</v>
      </c>
      <c r="AF18386">
        <f t="shared" si="1179"/>
        <v>1.641564184750662E-13</v>
      </c>
      <c r="AG18386">
        <f t="shared" si="1180"/>
        <v>4.8363006366115679E-12</v>
      </c>
    </row>
    <row r="18387" spans="30:33" x14ac:dyDescent="0.2">
      <c r="AD18387">
        <f t="shared" si="1178"/>
        <v>18385</v>
      </c>
      <c r="AE18387">
        <f t="shared" ref="AE18387:AE18450" si="1181">AF18386*$AE$3</f>
        <v>2.6265026956010605E-16</v>
      </c>
      <c r="AF18387">
        <f t="shared" si="1179"/>
        <v>1.6389376820550609E-13</v>
      </c>
      <c r="AG18387">
        <f t="shared" si="1180"/>
        <v>4.8288252058625495E-12</v>
      </c>
    </row>
    <row r="18388" spans="30:33" x14ac:dyDescent="0.2">
      <c r="AD18388">
        <f t="shared" si="1178"/>
        <v>18386</v>
      </c>
      <c r="AE18388">
        <f t="shared" si="1181"/>
        <v>2.6223002912880984E-16</v>
      </c>
      <c r="AF18388">
        <f t="shared" si="1179"/>
        <v>1.6363153817637728E-13</v>
      </c>
      <c r="AG18388">
        <f t="shared" si="1180"/>
        <v>4.8213613155622981E-12</v>
      </c>
    </row>
    <row r="18389" spans="30:33" x14ac:dyDescent="0.2">
      <c r="AD18389">
        <f t="shared" si="1178"/>
        <v>18387</v>
      </c>
      <c r="AE18389">
        <f t="shared" si="1181"/>
        <v>2.6181046108220374E-16</v>
      </c>
      <c r="AF18389">
        <f t="shared" si="1179"/>
        <v>1.6336972771529506E-13</v>
      </c>
      <c r="AG18389">
        <f t="shared" si="1180"/>
        <v>4.8139089479184802E-12</v>
      </c>
    </row>
    <row r="18390" spans="30:33" x14ac:dyDescent="0.2">
      <c r="AD18390">
        <f t="shared" si="1178"/>
        <v>18388</v>
      </c>
      <c r="AE18390">
        <f t="shared" si="1181"/>
        <v>2.6139156434447222E-16</v>
      </c>
      <c r="AF18390">
        <f t="shared" si="1179"/>
        <v>1.6310833615095059E-13</v>
      </c>
      <c r="AG18390">
        <f t="shared" si="1180"/>
        <v>4.8064680851661555E-12</v>
      </c>
    </row>
    <row r="18391" spans="30:33" x14ac:dyDescent="0.2">
      <c r="AD18391">
        <f t="shared" si="1178"/>
        <v>18389</v>
      </c>
      <c r="AE18391">
        <f t="shared" si="1181"/>
        <v>2.6097333784152108E-16</v>
      </c>
      <c r="AF18391">
        <f t="shared" si="1179"/>
        <v>1.6284736281310907E-13</v>
      </c>
      <c r="AG18391">
        <f t="shared" si="1180"/>
        <v>4.7990387095677313E-12</v>
      </c>
    </row>
    <row r="18392" spans="30:33" x14ac:dyDescent="0.2">
      <c r="AD18392">
        <f t="shared" si="1178"/>
        <v>18390</v>
      </c>
      <c r="AE18392">
        <f t="shared" si="1181"/>
        <v>2.6055578050097461E-16</v>
      </c>
      <c r="AF18392">
        <f t="shared" si="1179"/>
        <v>1.6258680703260809E-13</v>
      </c>
      <c r="AG18392">
        <f t="shared" si="1180"/>
        <v>4.7916208034129228E-12</v>
      </c>
    </row>
    <row r="18393" spans="30:33" x14ac:dyDescent="0.2">
      <c r="AD18393">
        <f t="shared" si="1178"/>
        <v>18391</v>
      </c>
      <c r="AE18393">
        <f t="shared" si="1181"/>
        <v>2.6013889125217309E-16</v>
      </c>
      <c r="AF18393">
        <f t="shared" si="1179"/>
        <v>1.6232666814135592E-13</v>
      </c>
      <c r="AG18393">
        <f t="shared" si="1180"/>
        <v>4.7842143490187149E-12</v>
      </c>
    </row>
    <row r="18394" spans="30:33" x14ac:dyDescent="0.2">
      <c r="AD18394">
        <f t="shared" si="1178"/>
        <v>18392</v>
      </c>
      <c r="AE18394">
        <f t="shared" si="1181"/>
        <v>2.5972266902616957E-16</v>
      </c>
      <c r="AF18394">
        <f t="shared" si="1179"/>
        <v>1.6206694547232975E-13</v>
      </c>
      <c r="AG18394">
        <f t="shared" si="1180"/>
        <v>4.7768193287293109E-12</v>
      </c>
    </row>
    <row r="18395" spans="30:33" x14ac:dyDescent="0.2">
      <c r="AD18395">
        <f t="shared" si="1178"/>
        <v>18393</v>
      </c>
      <c r="AE18395">
        <f t="shared" si="1181"/>
        <v>2.593071127557277E-16</v>
      </c>
      <c r="AF18395">
        <f t="shared" si="1179"/>
        <v>1.6180763835957401E-13</v>
      </c>
      <c r="AG18395">
        <f t="shared" si="1180"/>
        <v>4.7694357249160992E-12</v>
      </c>
    </row>
    <row r="18396" spans="30:33" x14ac:dyDescent="0.2">
      <c r="AD18396">
        <f t="shared" si="1178"/>
        <v>18394</v>
      </c>
      <c r="AE18396">
        <f t="shared" si="1181"/>
        <v>2.5889222137531854E-16</v>
      </c>
      <c r="AF18396">
        <f t="shared" si="1179"/>
        <v>1.6154874613819868E-13</v>
      </c>
      <c r="AG18396">
        <f t="shared" si="1180"/>
        <v>4.7620635199776094E-12</v>
      </c>
    </row>
    <row r="18397" spans="30:33" x14ac:dyDescent="0.2">
      <c r="AD18397">
        <f t="shared" si="1178"/>
        <v>18395</v>
      </c>
      <c r="AE18397">
        <f t="shared" si="1181"/>
        <v>2.5847799382111801E-16</v>
      </c>
      <c r="AF18397">
        <f t="shared" si="1179"/>
        <v>1.6129026814437754E-13</v>
      </c>
      <c r="AG18397">
        <f t="shared" si="1180"/>
        <v>4.754702696339466E-12</v>
      </c>
    </row>
    <row r="18398" spans="30:33" x14ac:dyDescent="0.2">
      <c r="AD18398">
        <f t="shared" si="1178"/>
        <v>18396</v>
      </c>
      <c r="AE18398">
        <f t="shared" si="1181"/>
        <v>2.5806442903100417E-16</v>
      </c>
      <c r="AF18398">
        <f t="shared" si="1179"/>
        <v>1.6103220371534653E-13</v>
      </c>
      <c r="AG18398">
        <f t="shared" si="1180"/>
        <v>4.747353236454353E-12</v>
      </c>
    </row>
    <row r="18399" spans="30:33" x14ac:dyDescent="0.2">
      <c r="AD18399">
        <f t="shared" si="1178"/>
        <v>18397</v>
      </c>
      <c r="AE18399">
        <f t="shared" si="1181"/>
        <v>2.5765152594455456E-16</v>
      </c>
      <c r="AF18399">
        <f t="shared" si="1179"/>
        <v>1.6077455218940196E-13</v>
      </c>
      <c r="AG18399">
        <f t="shared" si="1180"/>
        <v>4.7400151228019705E-12</v>
      </c>
    </row>
    <row r="18400" spans="30:33" x14ac:dyDescent="0.2">
      <c r="AD18400">
        <f t="shared" si="1178"/>
        <v>18398</v>
      </c>
      <c r="AE18400">
        <f t="shared" si="1181"/>
        <v>2.5723928350304324E-16</v>
      </c>
      <c r="AF18400">
        <f t="shared" si="1179"/>
        <v>1.6051731290589892E-13</v>
      </c>
      <c r="AG18400">
        <f t="shared" si="1180"/>
        <v>4.7326883378889897E-12</v>
      </c>
    </row>
    <row r="18401" spans="30:33" x14ac:dyDescent="0.2">
      <c r="AD18401">
        <f t="shared" si="1178"/>
        <v>18399</v>
      </c>
      <c r="AE18401">
        <f t="shared" si="1181"/>
        <v>2.5682770064943841E-16</v>
      </c>
      <c r="AF18401">
        <f t="shared" si="1179"/>
        <v>1.6026048520524946E-13</v>
      </c>
      <c r="AG18401">
        <f t="shared" si="1180"/>
        <v>4.725372864249017E-12</v>
      </c>
    </row>
    <row r="18402" spans="30:33" x14ac:dyDescent="0.2">
      <c r="AD18402">
        <f t="shared" si="1178"/>
        <v>18400</v>
      </c>
      <c r="AE18402">
        <f t="shared" si="1181"/>
        <v>2.5641677632839924E-16</v>
      </c>
      <c r="AF18402">
        <f t="shared" si="1179"/>
        <v>1.6000406842892107E-13</v>
      </c>
      <c r="AG18402">
        <f t="shared" si="1180"/>
        <v>4.7180686844425461E-12</v>
      </c>
    </row>
    <row r="18403" spans="30:33" x14ac:dyDescent="0.2">
      <c r="AD18403">
        <f t="shared" si="1178"/>
        <v>18401</v>
      </c>
      <c r="AE18403">
        <f t="shared" si="1181"/>
        <v>2.5600650948627384E-16</v>
      </c>
      <c r="AF18403">
        <f t="shared" si="1179"/>
        <v>1.5974806191943479E-13</v>
      </c>
      <c r="AG18403">
        <f t="shared" si="1180"/>
        <v>4.7107757810569253E-12</v>
      </c>
    </row>
    <row r="18404" spans="30:33" x14ac:dyDescent="0.2">
      <c r="AD18404">
        <f t="shared" si="1178"/>
        <v>18402</v>
      </c>
      <c r="AE18404">
        <f t="shared" si="1181"/>
        <v>2.5559689907109579E-16</v>
      </c>
      <c r="AF18404">
        <f t="shared" si="1179"/>
        <v>1.5949246502036368E-13</v>
      </c>
      <c r="AG18404">
        <f t="shared" si="1180"/>
        <v>4.703494136706305E-12</v>
      </c>
    </row>
    <row r="18405" spans="30:33" x14ac:dyDescent="0.2">
      <c r="AD18405">
        <f t="shared" si="1178"/>
        <v>18403</v>
      </c>
      <c r="AE18405">
        <f t="shared" si="1181"/>
        <v>2.5518794403258199E-16</v>
      </c>
      <c r="AF18405">
        <f t="shared" si="1179"/>
        <v>1.5923727707633111E-13</v>
      </c>
      <c r="AG18405">
        <f t="shared" si="1180"/>
        <v>4.6962237340316063E-12</v>
      </c>
    </row>
    <row r="18406" spans="30:33" x14ac:dyDescent="0.2">
      <c r="AD18406">
        <f t="shared" si="1178"/>
        <v>18404</v>
      </c>
      <c r="AE18406">
        <f t="shared" si="1181"/>
        <v>2.5477964332212987E-16</v>
      </c>
      <c r="AF18406">
        <f t="shared" si="1179"/>
        <v>1.5898249743300898E-13</v>
      </c>
      <c r="AG18406">
        <f t="shared" si="1180"/>
        <v>4.6889645557004777E-12</v>
      </c>
    </row>
    <row r="18407" spans="30:33" x14ac:dyDescent="0.2">
      <c r="AD18407">
        <f t="shared" si="1178"/>
        <v>18405</v>
      </c>
      <c r="AE18407">
        <f t="shared" si="1181"/>
        <v>2.543719958928145E-16</v>
      </c>
      <c r="AF18407">
        <f t="shared" si="1179"/>
        <v>1.5872812543711616E-13</v>
      </c>
      <c r="AG18407">
        <f t="shared" si="1180"/>
        <v>4.6817165844072505E-12</v>
      </c>
    </row>
    <row r="18408" spans="30:33" x14ac:dyDescent="0.2">
      <c r="AD18408">
        <f t="shared" si="1178"/>
        <v>18406</v>
      </c>
      <c r="AE18408">
        <f t="shared" si="1181"/>
        <v>2.5396500069938596E-16</v>
      </c>
      <c r="AF18408">
        <f t="shared" si="1179"/>
        <v>1.5847416043641677E-13</v>
      </c>
      <c r="AG18408">
        <f t="shared" si="1180"/>
        <v>4.674479802872898E-12</v>
      </c>
    </row>
    <row r="18409" spans="30:33" x14ac:dyDescent="0.2">
      <c r="AD18409">
        <f t="shared" si="1178"/>
        <v>18407</v>
      </c>
      <c r="AE18409">
        <f t="shared" si="1181"/>
        <v>2.5355865669826697E-16</v>
      </c>
      <c r="AF18409">
        <f t="shared" si="1179"/>
        <v>1.5822060177971849E-13</v>
      </c>
      <c r="AG18409">
        <f t="shared" si="1180"/>
        <v>4.6672541938449999E-12</v>
      </c>
    </row>
    <row r="18410" spans="30:33" x14ac:dyDescent="0.2">
      <c r="AD18410">
        <f t="shared" si="1178"/>
        <v>18408</v>
      </c>
      <c r="AE18410">
        <f t="shared" si="1181"/>
        <v>2.5315296284754972E-16</v>
      </c>
      <c r="AF18410">
        <f t="shared" si="1179"/>
        <v>1.5796744881687093E-13</v>
      </c>
      <c r="AG18410">
        <f t="shared" si="1180"/>
        <v>4.6600397400976951E-12</v>
      </c>
    </row>
    <row r="18411" spans="30:33" x14ac:dyDescent="0.2">
      <c r="AD18411">
        <f t="shared" si="1178"/>
        <v>18409</v>
      </c>
      <c r="AE18411">
        <f t="shared" si="1181"/>
        <v>2.527479181069936E-16</v>
      </c>
      <c r="AF18411">
        <f t="shared" si="1179"/>
        <v>1.5771470089876392E-13</v>
      </c>
      <c r="AG18411">
        <f t="shared" si="1180"/>
        <v>4.6528364244316451E-12</v>
      </c>
    </row>
    <row r="18412" spans="30:33" x14ac:dyDescent="0.2">
      <c r="AD18412">
        <f t="shared" si="1178"/>
        <v>18410</v>
      </c>
      <c r="AE18412">
        <f t="shared" si="1181"/>
        <v>2.5234352143802241E-16</v>
      </c>
      <c r="AF18412">
        <f t="shared" si="1179"/>
        <v>1.5746235737732589E-13</v>
      </c>
      <c r="AG18412">
        <f t="shared" si="1180"/>
        <v>4.6456442296739929E-12</v>
      </c>
    </row>
    <row r="18413" spans="30:33" x14ac:dyDescent="0.2">
      <c r="AD18413">
        <f t="shared" si="1178"/>
        <v>18411</v>
      </c>
      <c r="AE18413">
        <f t="shared" si="1181"/>
        <v>2.5193977180372154E-16</v>
      </c>
      <c r="AF18413">
        <f t="shared" si="1179"/>
        <v>1.5721041760552217E-13</v>
      </c>
      <c r="AG18413">
        <f t="shared" si="1180"/>
        <v>4.638463138678317E-12</v>
      </c>
    </row>
    <row r="18414" spans="30:33" x14ac:dyDescent="0.2">
      <c r="AD18414">
        <f t="shared" si="1178"/>
        <v>18412</v>
      </c>
      <c r="AE18414">
        <f t="shared" si="1181"/>
        <v>2.5153666816883557E-16</v>
      </c>
      <c r="AF18414">
        <f t="shared" si="1179"/>
        <v>1.5695888093735332E-13</v>
      </c>
      <c r="AG18414">
        <f t="shared" si="1180"/>
        <v>4.6312931343246006E-12</v>
      </c>
    </row>
    <row r="18415" spans="30:33" x14ac:dyDescent="0.2">
      <c r="AD18415">
        <f t="shared" si="1178"/>
        <v>18413</v>
      </c>
      <c r="AE18415">
        <f t="shared" si="1181"/>
        <v>2.5113420949976543E-16</v>
      </c>
      <c r="AF18415">
        <f t="shared" si="1179"/>
        <v>1.5670774672785354E-13</v>
      </c>
      <c r="AG18415">
        <f t="shared" si="1180"/>
        <v>4.6241341995191807E-12</v>
      </c>
    </row>
    <row r="18416" spans="30:33" x14ac:dyDescent="0.2">
      <c r="AD18416">
        <f t="shared" si="1178"/>
        <v>18414</v>
      </c>
      <c r="AE18416">
        <f t="shared" si="1181"/>
        <v>2.5073239476456579E-16</v>
      </c>
      <c r="AF18416">
        <f t="shared" si="1179"/>
        <v>1.5645701433308897E-13</v>
      </c>
      <c r="AG18416">
        <f t="shared" si="1180"/>
        <v>4.6169863171947144E-12</v>
      </c>
    </row>
    <row r="18417" spans="30:33" x14ac:dyDescent="0.2">
      <c r="AD18417">
        <f t="shared" si="1178"/>
        <v>18415</v>
      </c>
      <c r="AE18417">
        <f t="shared" si="1181"/>
        <v>2.5033122293294249E-16</v>
      </c>
      <c r="AF18417">
        <f t="shared" si="1179"/>
        <v>1.5620668311015603E-13</v>
      </c>
      <c r="AG18417">
        <f t="shared" si="1180"/>
        <v>4.6098494703101358E-12</v>
      </c>
    </row>
    <row r="18418" spans="30:33" x14ac:dyDescent="0.2">
      <c r="AD18418">
        <f t="shared" si="1178"/>
        <v>18416</v>
      </c>
      <c r="AE18418">
        <f t="shared" si="1181"/>
        <v>2.4993069297624975E-16</v>
      </c>
      <c r="AF18418">
        <f t="shared" si="1179"/>
        <v>1.5595675241717977E-13</v>
      </c>
      <c r="AG18418">
        <f t="shared" si="1180"/>
        <v>4.6027236418506151E-12</v>
      </c>
    </row>
    <row r="18419" spans="30:33" x14ac:dyDescent="0.2">
      <c r="AD18419">
        <f t="shared" si="1178"/>
        <v>18417</v>
      </c>
      <c r="AE18419">
        <f t="shared" si="1181"/>
        <v>2.4953080386748775E-16</v>
      </c>
      <c r="AF18419">
        <f t="shared" si="1179"/>
        <v>1.5570722161331228E-13</v>
      </c>
      <c r="AG18419">
        <f t="shared" si="1180"/>
        <v>4.5956088148275216E-12</v>
      </c>
    </row>
    <row r="18420" spans="30:33" x14ac:dyDescent="0.2">
      <c r="AD18420">
        <f t="shared" si="1178"/>
        <v>18418</v>
      </c>
      <c r="AE18420">
        <f t="shared" si="1181"/>
        <v>2.4913155458129978E-16</v>
      </c>
      <c r="AF18420">
        <f t="shared" si="1179"/>
        <v>1.5545809005873096E-13</v>
      </c>
      <c r="AG18420">
        <f t="shared" si="1180"/>
        <v>4.5885049722783796E-12</v>
      </c>
    </row>
    <row r="18421" spans="30:33" x14ac:dyDescent="0.2">
      <c r="AD18421">
        <f t="shared" si="1178"/>
        <v>18419</v>
      </c>
      <c r="AE18421">
        <f t="shared" si="1181"/>
        <v>2.4873294409396965E-16</v>
      </c>
      <c r="AF18421">
        <f t="shared" si="1179"/>
        <v>1.5520935711463697E-13</v>
      </c>
      <c r="AG18421">
        <f t="shared" si="1180"/>
        <v>4.5814120972668268E-12</v>
      </c>
    </row>
    <row r="18422" spans="30:33" x14ac:dyDescent="0.2">
      <c r="AD18422">
        <f t="shared" si="1178"/>
        <v>18420</v>
      </c>
      <c r="AE18422">
        <f t="shared" si="1181"/>
        <v>2.4833497138341928E-16</v>
      </c>
      <c r="AF18422">
        <f t="shared" si="1179"/>
        <v>1.5496102214325354E-13</v>
      </c>
      <c r="AG18422">
        <f t="shared" si="1180"/>
        <v>4.5743301728825829E-12</v>
      </c>
    </row>
    <row r="18423" spans="30:33" x14ac:dyDescent="0.2">
      <c r="AD18423">
        <f t="shared" si="1178"/>
        <v>18421</v>
      </c>
      <c r="AE18423">
        <f t="shared" si="1181"/>
        <v>2.4793763542920578E-16</v>
      </c>
      <c r="AF18423">
        <f t="shared" si="1179"/>
        <v>1.5471308450782433E-13</v>
      </c>
      <c r="AG18423">
        <f t="shared" si="1180"/>
        <v>4.5672591822413996E-12</v>
      </c>
    </row>
    <row r="18424" spans="30:33" x14ac:dyDescent="0.2">
      <c r="AD18424">
        <f t="shared" si="1178"/>
        <v>18422</v>
      </c>
      <c r="AE18424">
        <f t="shared" si="1181"/>
        <v>2.4754093521251903E-16</v>
      </c>
      <c r="AF18424">
        <f t="shared" si="1179"/>
        <v>1.5446554357261181E-13</v>
      </c>
      <c r="AG18424">
        <f t="shared" si="1180"/>
        <v>4.5601991084850258E-12</v>
      </c>
    </row>
    <row r="18425" spans="30:33" x14ac:dyDescent="0.2">
      <c r="AD18425">
        <f t="shared" si="1178"/>
        <v>18423</v>
      </c>
      <c r="AE18425">
        <f t="shared" si="1181"/>
        <v>2.4714486971617901E-16</v>
      </c>
      <c r="AF18425">
        <f t="shared" si="1179"/>
        <v>1.5421839870289564E-13</v>
      </c>
      <c r="AG18425">
        <f t="shared" si="1180"/>
        <v>4.5531499347811658E-12</v>
      </c>
    </row>
    <row r="18426" spans="30:33" x14ac:dyDescent="0.2">
      <c r="AD18426">
        <f t="shared" si="1178"/>
        <v>18424</v>
      </c>
      <c r="AE18426">
        <f t="shared" si="1181"/>
        <v>2.4674943792463314E-16</v>
      </c>
      <c r="AF18426">
        <f t="shared" si="1179"/>
        <v>1.5397164926497101E-13</v>
      </c>
      <c r="AG18426">
        <f t="shared" si="1180"/>
        <v>4.5461116443234408E-12</v>
      </c>
    </row>
    <row r="18427" spans="30:33" x14ac:dyDescent="0.2">
      <c r="AD18427">
        <f t="shared" si="1178"/>
        <v>18425</v>
      </c>
      <c r="AE18427">
        <f t="shared" si="1181"/>
        <v>2.4635463882395374E-16</v>
      </c>
      <c r="AF18427">
        <f t="shared" si="1179"/>
        <v>1.5372529462614704E-13</v>
      </c>
      <c r="AG18427">
        <f t="shared" si="1180"/>
        <v>4.5390842203313475E-12</v>
      </c>
    </row>
    <row r="18428" spans="30:33" x14ac:dyDescent="0.2">
      <c r="AD18428">
        <f t="shared" si="1178"/>
        <v>18426</v>
      </c>
      <c r="AE18428">
        <f t="shared" si="1181"/>
        <v>2.4596047140183538E-16</v>
      </c>
      <c r="AF18428">
        <f t="shared" si="1179"/>
        <v>1.534793341547452E-13</v>
      </c>
      <c r="AG18428">
        <f t="shared" si="1180"/>
        <v>4.532067646050219E-12</v>
      </c>
    </row>
    <row r="18429" spans="30:33" x14ac:dyDescent="0.2">
      <c r="AD18429">
        <f t="shared" si="1178"/>
        <v>18427</v>
      </c>
      <c r="AE18429">
        <f t="shared" si="1181"/>
        <v>2.4556693464759244E-16</v>
      </c>
      <c r="AF18429">
        <f t="shared" si="1179"/>
        <v>1.532337672200976E-13</v>
      </c>
      <c r="AG18429">
        <f t="shared" si="1180"/>
        <v>4.5250619047511861E-12</v>
      </c>
    </row>
    <row r="18430" spans="30:33" x14ac:dyDescent="0.2">
      <c r="AD18430">
        <f t="shared" si="1178"/>
        <v>18428</v>
      </c>
      <c r="AE18430">
        <f t="shared" si="1181"/>
        <v>2.4517402755215629E-16</v>
      </c>
      <c r="AF18430">
        <f t="shared" si="1179"/>
        <v>1.5298859319254543E-13</v>
      </c>
      <c r="AG18430">
        <f t="shared" si="1180"/>
        <v>4.5180669797311361E-12</v>
      </c>
    </row>
    <row r="18431" spans="30:33" x14ac:dyDescent="0.2">
      <c r="AD18431">
        <f t="shared" si="1178"/>
        <v>18429</v>
      </c>
      <c r="AE18431">
        <f t="shared" si="1181"/>
        <v>2.4478174910807278E-16</v>
      </c>
      <c r="AF18431">
        <f t="shared" si="1179"/>
        <v>1.5274381144343736E-13</v>
      </c>
      <c r="AG18431">
        <f t="shared" si="1180"/>
        <v>4.5110828543126732E-12</v>
      </c>
    </row>
    <row r="18432" spans="30:33" x14ac:dyDescent="0.2">
      <c r="AD18432">
        <f t="shared" si="1178"/>
        <v>18430</v>
      </c>
      <c r="AE18432">
        <f t="shared" si="1181"/>
        <v>2.4439009830949987E-16</v>
      </c>
      <c r="AF18432">
        <f t="shared" si="1179"/>
        <v>1.5249942134512786E-13</v>
      </c>
      <c r="AG18432">
        <f t="shared" si="1180"/>
        <v>4.5041095118440829E-12</v>
      </c>
    </row>
    <row r="18433" spans="30:33" x14ac:dyDescent="0.2">
      <c r="AD18433">
        <f t="shared" si="1178"/>
        <v>18431</v>
      </c>
      <c r="AE18433">
        <f t="shared" si="1181"/>
        <v>2.4399907415220467E-16</v>
      </c>
      <c r="AF18433">
        <f t="shared" si="1179"/>
        <v>1.5225542227097564E-13</v>
      </c>
      <c r="AG18433">
        <f t="shared" si="1180"/>
        <v>4.4971469356992839E-12</v>
      </c>
    </row>
    <row r="18434" spans="30:33" x14ac:dyDescent="0.2">
      <c r="AD18434">
        <f t="shared" si="1178"/>
        <v>18432</v>
      </c>
      <c r="AE18434">
        <f t="shared" si="1181"/>
        <v>2.4360867563356113E-16</v>
      </c>
      <c r="AF18434">
        <f t="shared" si="1179"/>
        <v>1.5201181359534206E-13</v>
      </c>
      <c r="AG18434">
        <f t="shared" si="1180"/>
        <v>4.4901951092777991E-12</v>
      </c>
    </row>
    <row r="18435" spans="30:33" x14ac:dyDescent="0.2">
      <c r="AD18435">
        <f t="shared" si="1178"/>
        <v>18433</v>
      </c>
      <c r="AE18435">
        <f t="shared" si="1181"/>
        <v>2.4321890175254743E-16</v>
      </c>
      <c r="AF18435">
        <f t="shared" si="1179"/>
        <v>1.5176859469358951E-13</v>
      </c>
      <c r="AG18435">
        <f t="shared" si="1180"/>
        <v>4.4832540160047063E-12</v>
      </c>
    </row>
    <row r="18436" spans="30:33" x14ac:dyDescent="0.2">
      <c r="AD18436">
        <f t="shared" si="1178"/>
        <v>18434</v>
      </c>
      <c r="AE18436">
        <f t="shared" si="1181"/>
        <v>2.4282975150974334E-16</v>
      </c>
      <c r="AF18436">
        <f t="shared" si="1179"/>
        <v>1.5152576494207977E-13</v>
      </c>
      <c r="AG18436">
        <f t="shared" si="1180"/>
        <v>4.4763236393306086E-12</v>
      </c>
    </row>
    <row r="18437" spans="30:33" x14ac:dyDescent="0.2">
      <c r="AD18437">
        <f t="shared" si="1178"/>
        <v>18435</v>
      </c>
      <c r="AE18437">
        <f t="shared" si="1181"/>
        <v>2.4244122390732773E-16</v>
      </c>
      <c r="AF18437">
        <f t="shared" si="1179"/>
        <v>1.5128332371817243E-13</v>
      </c>
      <c r="AG18437">
        <f t="shared" si="1180"/>
        <v>4.4694039627315869E-12</v>
      </c>
    </row>
    <row r="18438" spans="30:33" x14ac:dyDescent="0.2">
      <c r="AD18438">
        <f t="shared" si="1178"/>
        <v>18436</v>
      </c>
      <c r="AE18438">
        <f t="shared" si="1181"/>
        <v>2.4205331794907598E-16</v>
      </c>
      <c r="AF18438">
        <f t="shared" si="1179"/>
        <v>1.5104127040022336E-13</v>
      </c>
      <c r="AG18438">
        <f t="shared" si="1180"/>
        <v>4.4624949697091645E-12</v>
      </c>
    </row>
    <row r="18439" spans="30:33" x14ac:dyDescent="0.2">
      <c r="AD18439">
        <f t="shared" si="1178"/>
        <v>18437</v>
      </c>
      <c r="AE18439">
        <f t="shared" si="1181"/>
        <v>2.416660326403575E-16</v>
      </c>
      <c r="AF18439">
        <f t="shared" si="1179"/>
        <v>1.50799604367583E-13</v>
      </c>
      <c r="AG18439">
        <f t="shared" si="1180"/>
        <v>4.4555966437902713E-12</v>
      </c>
    </row>
    <row r="18440" spans="30:33" x14ac:dyDescent="0.2">
      <c r="AD18440">
        <f t="shared" si="1178"/>
        <v>18438</v>
      </c>
      <c r="AE18440">
        <f t="shared" si="1181"/>
        <v>2.4127936698813292E-16</v>
      </c>
      <c r="AF18440">
        <f t="shared" si="1179"/>
        <v>1.5055832500059485E-13</v>
      </c>
      <c r="AG18440">
        <f t="shared" si="1180"/>
        <v>4.4487089685271947E-12</v>
      </c>
    </row>
    <row r="18441" spans="30:33" x14ac:dyDescent="0.2">
      <c r="AD18441">
        <f t="shared" si="1178"/>
        <v>18439</v>
      </c>
      <c r="AE18441">
        <f t="shared" si="1181"/>
        <v>2.4089332000095186E-16</v>
      </c>
      <c r="AF18441">
        <f t="shared" si="1179"/>
        <v>1.503174316805939E-13</v>
      </c>
      <c r="AG18441">
        <f t="shared" si="1180"/>
        <v>4.4418319274975513E-12</v>
      </c>
    </row>
    <row r="18442" spans="30:33" x14ac:dyDescent="0.2">
      <c r="AD18442">
        <f t="shared" si="1178"/>
        <v>18440</v>
      </c>
      <c r="AE18442">
        <f t="shared" si="1181"/>
        <v>2.4050789068895036E-16</v>
      </c>
      <c r="AF18442">
        <f t="shared" si="1179"/>
        <v>1.5007692378990494E-13</v>
      </c>
      <c r="AG18442">
        <f t="shared" si="1180"/>
        <v>4.4349655043042447E-12</v>
      </c>
    </row>
    <row r="18443" spans="30:33" x14ac:dyDescent="0.2">
      <c r="AD18443">
        <f t="shared" si="1178"/>
        <v>18441</v>
      </c>
      <c r="AE18443">
        <f t="shared" si="1181"/>
        <v>2.4012307806384803E-16</v>
      </c>
      <c r="AF18443">
        <f t="shared" si="1179"/>
        <v>1.4983680071184109E-13</v>
      </c>
      <c r="AG18443">
        <f t="shared" si="1180"/>
        <v>4.4281096825754214E-12</v>
      </c>
    </row>
    <row r="18444" spans="30:33" x14ac:dyDescent="0.2">
      <c r="AD18444">
        <f t="shared" si="1178"/>
        <v>18442</v>
      </c>
      <c r="AE18444">
        <f t="shared" si="1181"/>
        <v>2.3973888113894587E-16</v>
      </c>
      <c r="AF18444">
        <f t="shared" si="1179"/>
        <v>1.4959706183070214E-13</v>
      </c>
      <c r="AG18444">
        <f t="shared" si="1180"/>
        <v>4.4212644459644401E-12</v>
      </c>
    </row>
    <row r="18445" spans="30:33" x14ac:dyDescent="0.2">
      <c r="AD18445">
        <f t="shared" si="1178"/>
        <v>18443</v>
      </c>
      <c r="AE18445">
        <f t="shared" si="1181"/>
        <v>2.3935529892912356E-16</v>
      </c>
      <c r="AF18445">
        <f t="shared" si="1179"/>
        <v>1.4935770653177301E-13</v>
      </c>
      <c r="AG18445">
        <f t="shared" si="1180"/>
        <v>4.4144297781498259E-12</v>
      </c>
    </row>
    <row r="18446" spans="30:33" x14ac:dyDescent="0.2">
      <c r="AD18446">
        <f t="shared" si="1178"/>
        <v>18444</v>
      </c>
      <c r="AE18446">
        <f t="shared" si="1181"/>
        <v>2.3897233045083691E-16</v>
      </c>
      <c r="AF18446">
        <f t="shared" si="1179"/>
        <v>1.4911873420132216E-13</v>
      </c>
      <c r="AG18446">
        <f t="shared" si="1180"/>
        <v>4.4076056628352363E-12</v>
      </c>
    </row>
    <row r="18447" spans="30:33" x14ac:dyDescent="0.2">
      <c r="AD18447">
        <f t="shared" si="1178"/>
        <v>18445</v>
      </c>
      <c r="AE18447">
        <f t="shared" si="1181"/>
        <v>2.3858997472211556E-16</v>
      </c>
      <c r="AF18447">
        <f t="shared" si="1179"/>
        <v>1.4888014422660005E-13</v>
      </c>
      <c r="AG18447">
        <f t="shared" si="1180"/>
        <v>4.4007920837494212E-12</v>
      </c>
    </row>
    <row r="18448" spans="30:33" x14ac:dyDescent="0.2">
      <c r="AD18448">
        <f t="shared" ref="AD18448:AD18511" si="1182">AD18447+1</f>
        <v>18446</v>
      </c>
      <c r="AE18448">
        <f t="shared" si="1181"/>
        <v>2.3820823076256019E-16</v>
      </c>
      <c r="AF18448">
        <f t="shared" ref="AF18448:AF18511" si="1183">AF18447*$AF$3</f>
        <v>1.4864193599583748E-13</v>
      </c>
      <c r="AG18448">
        <f t="shared" ref="AG18448:AG18511" si="1184">AD18448*AE18448</f>
        <v>4.393989024646185E-12</v>
      </c>
    </row>
    <row r="18449" spans="30:33" x14ac:dyDescent="0.2">
      <c r="AD18449">
        <f t="shared" si="1182"/>
        <v>18447</v>
      </c>
      <c r="AE18449">
        <f t="shared" si="1181"/>
        <v>2.3782709759334008E-16</v>
      </c>
      <c r="AF18449">
        <f t="shared" si="1183"/>
        <v>1.4840410889824413E-13</v>
      </c>
      <c r="AG18449">
        <f t="shared" si="1184"/>
        <v>4.3871964693043446E-12</v>
      </c>
    </row>
    <row r="18450" spans="30:33" x14ac:dyDescent="0.2">
      <c r="AD18450">
        <f t="shared" si="1182"/>
        <v>18448</v>
      </c>
      <c r="AE18450">
        <f t="shared" si="1181"/>
        <v>2.374465742371907E-16</v>
      </c>
      <c r="AF18450">
        <f t="shared" si="1183"/>
        <v>1.4816666232400693E-13</v>
      </c>
      <c r="AG18450">
        <f t="shared" si="1184"/>
        <v>4.380414401527694E-12</v>
      </c>
    </row>
    <row r="18451" spans="30:33" x14ac:dyDescent="0.2">
      <c r="AD18451">
        <f t="shared" si="1182"/>
        <v>18449</v>
      </c>
      <c r="AE18451">
        <f t="shared" ref="AE18451:AE18514" si="1185">AF18450*$AE$3</f>
        <v>2.370666597184112E-16</v>
      </c>
      <c r="AF18451">
        <f t="shared" si="1183"/>
        <v>1.4792959566428852E-13</v>
      </c>
      <c r="AG18451">
        <f t="shared" si="1184"/>
        <v>4.3736428051449684E-12</v>
      </c>
    </row>
    <row r="18452" spans="30:33" x14ac:dyDescent="0.2">
      <c r="AD18452">
        <f t="shared" si="1182"/>
        <v>18450</v>
      </c>
      <c r="AE18452">
        <f t="shared" si="1185"/>
        <v>2.3668735306286176E-16</v>
      </c>
      <c r="AF18452">
        <f t="shared" si="1183"/>
        <v>1.4769290831122565E-13</v>
      </c>
      <c r="AG18452">
        <f t="shared" si="1184"/>
        <v>4.3668816640097995E-12</v>
      </c>
    </row>
    <row r="18453" spans="30:33" x14ac:dyDescent="0.2">
      <c r="AD18453">
        <f t="shared" si="1182"/>
        <v>18451</v>
      </c>
      <c r="AE18453">
        <f t="shared" si="1185"/>
        <v>2.3630865329796114E-16</v>
      </c>
      <c r="AF18453">
        <f t="shared" si="1183"/>
        <v>1.4745659965792769E-13</v>
      </c>
      <c r="AG18453">
        <f t="shared" si="1184"/>
        <v>4.3601309620006811E-12</v>
      </c>
    </row>
    <row r="18454" spans="30:33" x14ac:dyDescent="0.2">
      <c r="AD18454">
        <f t="shared" si="1182"/>
        <v>18452</v>
      </c>
      <c r="AE18454">
        <f t="shared" si="1185"/>
        <v>2.3593055945268443E-16</v>
      </c>
      <c r="AF18454">
        <f t="shared" si="1183"/>
        <v>1.4722066909847499E-13</v>
      </c>
      <c r="AG18454">
        <f t="shared" si="1184"/>
        <v>4.3533906830209328E-12</v>
      </c>
    </row>
    <row r="18455" spans="30:33" x14ac:dyDescent="0.2">
      <c r="AD18455">
        <f t="shared" si="1182"/>
        <v>18453</v>
      </c>
      <c r="AE18455">
        <f t="shared" si="1185"/>
        <v>2.3555307055756008E-16</v>
      </c>
      <c r="AF18455">
        <f t="shared" si="1183"/>
        <v>1.4698511602791743E-13</v>
      </c>
      <c r="AG18455">
        <f t="shared" si="1184"/>
        <v>4.3466608109986559E-12</v>
      </c>
    </row>
    <row r="18456" spans="30:33" x14ac:dyDescent="0.2">
      <c r="AD18456">
        <f t="shared" si="1182"/>
        <v>18454</v>
      </c>
      <c r="AE18456">
        <f t="shared" si="1185"/>
        <v>2.3517618564466798E-16</v>
      </c>
      <c r="AF18456">
        <f t="shared" si="1183"/>
        <v>1.4674993984227274E-13</v>
      </c>
      <c r="AG18456">
        <f t="shared" si="1184"/>
        <v>4.3399413298867033E-12</v>
      </c>
    </row>
    <row r="18457" spans="30:33" x14ac:dyDescent="0.2">
      <c r="AD18457">
        <f t="shared" si="1182"/>
        <v>18455</v>
      </c>
      <c r="AE18457">
        <f t="shared" si="1185"/>
        <v>2.3479990374763648E-16</v>
      </c>
      <c r="AF18457">
        <f t="shared" si="1183"/>
        <v>1.465151399385251E-13</v>
      </c>
      <c r="AG18457">
        <f t="shared" si="1184"/>
        <v>4.3332322236626309E-12</v>
      </c>
    </row>
    <row r="18458" spans="30:33" x14ac:dyDescent="0.2">
      <c r="AD18458">
        <f t="shared" si="1182"/>
        <v>18456</v>
      </c>
      <c r="AE18458">
        <f t="shared" si="1185"/>
        <v>2.3442422390164027E-16</v>
      </c>
      <c r="AF18458">
        <f t="shared" si="1183"/>
        <v>1.4628071571462345E-13</v>
      </c>
      <c r="AG18458">
        <f t="shared" si="1184"/>
        <v>4.3265334763286727E-12</v>
      </c>
    </row>
    <row r="18459" spans="30:33" x14ac:dyDescent="0.2">
      <c r="AD18459">
        <f t="shared" si="1182"/>
        <v>18457</v>
      </c>
      <c r="AE18459">
        <f t="shared" si="1185"/>
        <v>2.3404914514339764E-16</v>
      </c>
      <c r="AF18459">
        <f t="shared" si="1183"/>
        <v>1.4604666656948005E-13</v>
      </c>
      <c r="AG18459">
        <f t="shared" si="1184"/>
        <v>4.3198450719116901E-12</v>
      </c>
    </row>
    <row r="18460" spans="30:33" x14ac:dyDescent="0.2">
      <c r="AD18460">
        <f t="shared" si="1182"/>
        <v>18458</v>
      </c>
      <c r="AE18460">
        <f t="shared" si="1185"/>
        <v>2.3367466651116819E-16</v>
      </c>
      <c r="AF18460">
        <f t="shared" si="1183"/>
        <v>1.4581299190296887E-13</v>
      </c>
      <c r="AG18460">
        <f t="shared" si="1184"/>
        <v>4.3131669944631423E-12</v>
      </c>
    </row>
    <row r="18461" spans="30:33" x14ac:dyDescent="0.2">
      <c r="AD18461">
        <f t="shared" si="1182"/>
        <v>18459</v>
      </c>
      <c r="AE18461">
        <f t="shared" si="1185"/>
        <v>2.3330078704475031E-16</v>
      </c>
      <c r="AF18461">
        <f t="shared" si="1183"/>
        <v>1.4557969111592412E-13</v>
      </c>
      <c r="AG18461">
        <f t="shared" si="1184"/>
        <v>4.3064992280590458E-12</v>
      </c>
    </row>
    <row r="18462" spans="30:33" x14ac:dyDescent="0.2">
      <c r="AD18462">
        <f t="shared" si="1182"/>
        <v>18460</v>
      </c>
      <c r="AE18462">
        <f t="shared" si="1185"/>
        <v>2.3292750578547869E-16</v>
      </c>
      <c r="AF18462">
        <f t="shared" si="1183"/>
        <v>1.4534676361013864E-13</v>
      </c>
      <c r="AG18462">
        <f t="shared" si="1184"/>
        <v>4.2998417567999366E-12</v>
      </c>
    </row>
    <row r="18463" spans="30:33" x14ac:dyDescent="0.2">
      <c r="AD18463">
        <f t="shared" si="1182"/>
        <v>18461</v>
      </c>
      <c r="AE18463">
        <f t="shared" si="1185"/>
        <v>2.3255482177622192E-16</v>
      </c>
      <c r="AF18463">
        <f t="shared" si="1183"/>
        <v>1.4511420878836242E-13</v>
      </c>
      <c r="AG18463">
        <f t="shared" si="1184"/>
        <v>4.2931945648108325E-12</v>
      </c>
    </row>
    <row r="18464" spans="30:33" x14ac:dyDescent="0.2">
      <c r="AD18464">
        <f t="shared" si="1182"/>
        <v>18462</v>
      </c>
      <c r="AE18464">
        <f t="shared" si="1185"/>
        <v>2.3218273406137997E-16</v>
      </c>
      <c r="AF18464">
        <f t="shared" si="1183"/>
        <v>1.4488202605430103E-13</v>
      </c>
      <c r="AG18464">
        <f t="shared" si="1184"/>
        <v>4.2865576362411968E-12</v>
      </c>
    </row>
    <row r="18465" spans="30:33" x14ac:dyDescent="0.2">
      <c r="AD18465">
        <f t="shared" si="1182"/>
        <v>18463</v>
      </c>
      <c r="AE18465">
        <f t="shared" si="1185"/>
        <v>2.3181124168688176E-16</v>
      </c>
      <c r="AF18465">
        <f t="shared" si="1183"/>
        <v>1.4465021481261414E-13</v>
      </c>
      <c r="AG18465">
        <f t="shared" si="1184"/>
        <v>4.279930955264898E-12</v>
      </c>
    </row>
    <row r="18466" spans="30:33" x14ac:dyDescent="0.2">
      <c r="AD18466">
        <f t="shared" si="1182"/>
        <v>18464</v>
      </c>
      <c r="AE18466">
        <f t="shared" si="1185"/>
        <v>2.3144034370018275E-16</v>
      </c>
      <c r="AF18466">
        <f t="shared" si="1183"/>
        <v>1.4441877446891395E-13</v>
      </c>
      <c r="AG18466">
        <f t="shared" si="1184"/>
        <v>4.273314506080174E-12</v>
      </c>
    </row>
    <row r="18467" spans="30:33" x14ac:dyDescent="0.2">
      <c r="AD18467">
        <f t="shared" si="1182"/>
        <v>18465</v>
      </c>
      <c r="AE18467">
        <f t="shared" si="1185"/>
        <v>2.3107003915026242E-16</v>
      </c>
      <c r="AF18467">
        <f t="shared" si="1183"/>
        <v>1.441877044297637E-13</v>
      </c>
      <c r="AG18467">
        <f t="shared" si="1184"/>
        <v>4.2667082729095958E-12</v>
      </c>
    </row>
    <row r="18468" spans="30:33" x14ac:dyDescent="0.2">
      <c r="AD18468">
        <f t="shared" si="1182"/>
        <v>18466</v>
      </c>
      <c r="AE18468">
        <f t="shared" si="1185"/>
        <v>2.30700327087622E-16</v>
      </c>
      <c r="AF18468">
        <f t="shared" si="1183"/>
        <v>1.4395700410267607E-13</v>
      </c>
      <c r="AG18468">
        <f t="shared" si="1184"/>
        <v>4.260112240000028E-12</v>
      </c>
    </row>
    <row r="18469" spans="30:33" x14ac:dyDescent="0.2">
      <c r="AD18469">
        <f t="shared" si="1182"/>
        <v>18467</v>
      </c>
      <c r="AE18469">
        <f t="shared" si="1185"/>
        <v>2.3033120656428181E-16</v>
      </c>
      <c r="AF18469">
        <f t="shared" si="1183"/>
        <v>1.4372667289611179E-13</v>
      </c>
      <c r="AG18469">
        <f t="shared" si="1184"/>
        <v>4.2535263916225925E-12</v>
      </c>
    </row>
    <row r="18470" spans="30:33" x14ac:dyDescent="0.2">
      <c r="AD18470">
        <f t="shared" si="1182"/>
        <v>18468</v>
      </c>
      <c r="AE18470">
        <f t="shared" si="1185"/>
        <v>2.2996267663377896E-16</v>
      </c>
      <c r="AF18470">
        <f t="shared" si="1183"/>
        <v>1.4349671021947801E-13</v>
      </c>
      <c r="AG18470">
        <f t="shared" si="1184"/>
        <v>4.2469507120726297E-12</v>
      </c>
    </row>
    <row r="18471" spans="30:33" x14ac:dyDescent="0.2">
      <c r="AD18471">
        <f t="shared" si="1182"/>
        <v>18469</v>
      </c>
      <c r="AE18471">
        <f t="shared" si="1185"/>
        <v>2.2959473635116494E-16</v>
      </c>
      <c r="AF18471">
        <f t="shared" si="1183"/>
        <v>1.4326711548312684E-13</v>
      </c>
      <c r="AG18471">
        <f t="shared" si="1184"/>
        <v>4.2403851856696653E-12</v>
      </c>
    </row>
    <row r="18472" spans="30:33" x14ac:dyDescent="0.2">
      <c r="AD18472">
        <f t="shared" si="1182"/>
        <v>18470</v>
      </c>
      <c r="AE18472">
        <f t="shared" si="1185"/>
        <v>2.2922738477300306E-16</v>
      </c>
      <c r="AF18472">
        <f t="shared" si="1183"/>
        <v>1.4303788809835383E-13</v>
      </c>
      <c r="AG18472">
        <f t="shared" si="1184"/>
        <v>4.2338297967573666E-12</v>
      </c>
    </row>
    <row r="18473" spans="30:33" x14ac:dyDescent="0.2">
      <c r="AD18473">
        <f t="shared" si="1182"/>
        <v>18471</v>
      </c>
      <c r="AE18473">
        <f t="shared" si="1185"/>
        <v>2.2886062095736625E-16</v>
      </c>
      <c r="AF18473">
        <f t="shared" si="1183"/>
        <v>1.4280902747739646E-13</v>
      </c>
      <c r="AG18473">
        <f t="shared" si="1184"/>
        <v>4.2272845297035121E-12</v>
      </c>
    </row>
    <row r="18474" spans="30:33" x14ac:dyDescent="0.2">
      <c r="AD18474">
        <f t="shared" si="1182"/>
        <v>18472</v>
      </c>
      <c r="AE18474">
        <f t="shared" si="1185"/>
        <v>2.2849444396383443E-16</v>
      </c>
      <c r="AF18474">
        <f t="shared" si="1183"/>
        <v>1.4258053303343261E-13</v>
      </c>
      <c r="AG18474">
        <f t="shared" si="1184"/>
        <v>4.2207493688999499E-12</v>
      </c>
    </row>
    <row r="18475" spans="30:33" x14ac:dyDescent="0.2">
      <c r="AD18475">
        <f t="shared" si="1182"/>
        <v>18473</v>
      </c>
      <c r="AE18475">
        <f t="shared" si="1185"/>
        <v>2.281288528534923E-16</v>
      </c>
      <c r="AF18475">
        <f t="shared" si="1183"/>
        <v>1.4235240418057911E-13</v>
      </c>
      <c r="AG18475">
        <f t="shared" si="1184"/>
        <v>4.2142242987625635E-12</v>
      </c>
    </row>
    <row r="18476" spans="30:33" x14ac:dyDescent="0.2">
      <c r="AD18476">
        <f t="shared" si="1182"/>
        <v>18474</v>
      </c>
      <c r="AE18476">
        <f t="shared" si="1185"/>
        <v>2.2776384668892667E-16</v>
      </c>
      <c r="AF18476">
        <f t="shared" si="1183"/>
        <v>1.4212464033389019E-13</v>
      </c>
      <c r="AG18476">
        <f t="shared" si="1184"/>
        <v>4.2077093037312317E-12</v>
      </c>
    </row>
    <row r="18477" spans="30:33" x14ac:dyDescent="0.2">
      <c r="AD18477">
        <f t="shared" si="1182"/>
        <v>18475</v>
      </c>
      <c r="AE18477">
        <f t="shared" si="1185"/>
        <v>2.2739942453422439E-16</v>
      </c>
      <c r="AF18477">
        <f t="shared" si="1183"/>
        <v>1.4189724090935596E-13</v>
      </c>
      <c r="AG18477">
        <f t="shared" si="1184"/>
        <v>4.2012043682697956E-12</v>
      </c>
    </row>
    <row r="18478" spans="30:33" x14ac:dyDescent="0.2">
      <c r="AD18478">
        <f t="shared" si="1182"/>
        <v>18476</v>
      </c>
      <c r="AE18478">
        <f t="shared" si="1185"/>
        <v>2.2703558545496965E-16</v>
      </c>
      <c r="AF18478">
        <f t="shared" si="1183"/>
        <v>1.4167020532390098E-13</v>
      </c>
      <c r="AG18478">
        <f t="shared" si="1184"/>
        <v>4.1947094768660194E-12</v>
      </c>
    </row>
    <row r="18479" spans="30:33" x14ac:dyDescent="0.2">
      <c r="AD18479">
        <f t="shared" si="1182"/>
        <v>18477</v>
      </c>
      <c r="AE18479">
        <f t="shared" si="1185"/>
        <v>2.2667232851824166E-16</v>
      </c>
      <c r="AF18479">
        <f t="shared" si="1183"/>
        <v>1.4144353299538274E-13</v>
      </c>
      <c r="AG18479">
        <f t="shared" si="1184"/>
        <v>4.1882246140315511E-12</v>
      </c>
    </row>
    <row r="18480" spans="30:33" x14ac:dyDescent="0.2">
      <c r="AD18480">
        <f t="shared" si="1182"/>
        <v>18478</v>
      </c>
      <c r="AE18480">
        <f t="shared" si="1185"/>
        <v>2.2630965279261251E-16</v>
      </c>
      <c r="AF18480">
        <f t="shared" si="1183"/>
        <v>1.4121722334259013E-13</v>
      </c>
      <c r="AG18480">
        <f t="shared" si="1184"/>
        <v>4.1817497643018937E-12</v>
      </c>
    </row>
    <row r="18481" spans="30:33" x14ac:dyDescent="0.2">
      <c r="AD18481">
        <f t="shared" si="1182"/>
        <v>18479</v>
      </c>
      <c r="AE18481">
        <f t="shared" si="1185"/>
        <v>2.2594755734814432E-16</v>
      </c>
      <c r="AF18481">
        <f t="shared" si="1183"/>
        <v>1.4099127578524198E-13</v>
      </c>
      <c r="AG18481">
        <f t="shared" si="1184"/>
        <v>4.1752849122363592E-12</v>
      </c>
    </row>
    <row r="18482" spans="30:33" x14ac:dyDescent="0.2">
      <c r="AD18482">
        <f t="shared" si="1182"/>
        <v>18480</v>
      </c>
      <c r="AE18482">
        <f t="shared" si="1185"/>
        <v>2.2558604125638727E-16</v>
      </c>
      <c r="AF18482">
        <f t="shared" si="1183"/>
        <v>1.4076568974398558E-13</v>
      </c>
      <c r="AG18482">
        <f t="shared" si="1184"/>
        <v>4.1688300424180368E-12</v>
      </c>
    </row>
    <row r="18483" spans="30:33" x14ac:dyDescent="0.2">
      <c r="AD18483">
        <f t="shared" si="1182"/>
        <v>18481</v>
      </c>
      <c r="AE18483">
        <f t="shared" si="1185"/>
        <v>2.2522510359037701E-16</v>
      </c>
      <c r="AF18483">
        <f t="shared" si="1183"/>
        <v>1.4054046464039521E-13</v>
      </c>
      <c r="AG18483">
        <f t="shared" si="1184"/>
        <v>4.1623851394537578E-12</v>
      </c>
    </row>
    <row r="18484" spans="30:33" x14ac:dyDescent="0.2">
      <c r="AD18484">
        <f t="shared" si="1182"/>
        <v>18482</v>
      </c>
      <c r="AE18484">
        <f t="shared" si="1185"/>
        <v>2.2486474342463245E-16</v>
      </c>
      <c r="AF18484">
        <f t="shared" si="1183"/>
        <v>1.4031559989697056E-13</v>
      </c>
      <c r="AG18484">
        <f t="shared" si="1184"/>
        <v>4.1559501879740573E-12</v>
      </c>
    </row>
    <row r="18485" spans="30:33" x14ac:dyDescent="0.2">
      <c r="AD18485">
        <f t="shared" si="1182"/>
        <v>18483</v>
      </c>
      <c r="AE18485">
        <f t="shared" si="1185"/>
        <v>2.2450495983515301E-16</v>
      </c>
      <c r="AF18485">
        <f t="shared" si="1183"/>
        <v>1.4009109493713541E-13</v>
      </c>
      <c r="AG18485">
        <f t="shared" si="1184"/>
        <v>4.149525172633133E-12</v>
      </c>
    </row>
    <row r="18486" spans="30:33" x14ac:dyDescent="0.2">
      <c r="AD18486">
        <f t="shared" si="1182"/>
        <v>18484</v>
      </c>
      <c r="AE18486">
        <f t="shared" si="1185"/>
        <v>2.2414575189941675E-16</v>
      </c>
      <c r="AF18486">
        <f t="shared" si="1183"/>
        <v>1.3986694918523598E-13</v>
      </c>
      <c r="AG18486">
        <f t="shared" si="1184"/>
        <v>4.1431100781088195E-12</v>
      </c>
    </row>
    <row r="18487" spans="30:33" x14ac:dyDescent="0.2">
      <c r="AD18487">
        <f t="shared" si="1182"/>
        <v>18485</v>
      </c>
      <c r="AE18487">
        <f t="shared" si="1185"/>
        <v>2.2378711869637768E-16</v>
      </c>
      <c r="AF18487">
        <f t="shared" si="1183"/>
        <v>1.3964316206653959E-13</v>
      </c>
      <c r="AG18487">
        <f t="shared" si="1184"/>
        <v>4.1367048891025416E-12</v>
      </c>
    </row>
    <row r="18488" spans="30:33" x14ac:dyDescent="0.2">
      <c r="AD18488">
        <f t="shared" si="1182"/>
        <v>18486</v>
      </c>
      <c r="AE18488">
        <f t="shared" si="1185"/>
        <v>2.2342905930646345E-16</v>
      </c>
      <c r="AF18488">
        <f t="shared" si="1183"/>
        <v>1.3941973300723313E-13</v>
      </c>
      <c r="AG18488">
        <f t="shared" si="1184"/>
        <v>4.1303095903392831E-12</v>
      </c>
    </row>
    <row r="18489" spans="30:33" x14ac:dyDescent="0.2">
      <c r="AD18489">
        <f t="shared" si="1182"/>
        <v>18487</v>
      </c>
      <c r="AE18489">
        <f t="shared" si="1185"/>
        <v>2.230715728115731E-16</v>
      </c>
      <c r="AF18489">
        <f t="shared" si="1183"/>
        <v>1.3919666143442155E-13</v>
      </c>
      <c r="AG18489">
        <f t="shared" si="1184"/>
        <v>4.1239241665675517E-12</v>
      </c>
    </row>
    <row r="18490" spans="30:33" x14ac:dyDescent="0.2">
      <c r="AD18490">
        <f t="shared" si="1182"/>
        <v>18488</v>
      </c>
      <c r="AE18490">
        <f t="shared" si="1185"/>
        <v>2.2271465829507459E-16</v>
      </c>
      <c r="AF18490">
        <f t="shared" si="1183"/>
        <v>1.3897394677612647E-13</v>
      </c>
      <c r="AG18490">
        <f t="shared" si="1184"/>
        <v>4.1175486025593392E-12</v>
      </c>
    </row>
    <row r="18491" spans="30:33" x14ac:dyDescent="0.2">
      <c r="AD18491">
        <f t="shared" si="1182"/>
        <v>18489</v>
      </c>
      <c r="AE18491">
        <f t="shared" si="1185"/>
        <v>2.2235831484180246E-16</v>
      </c>
      <c r="AF18491">
        <f t="shared" si="1183"/>
        <v>1.3875158846128467E-13</v>
      </c>
      <c r="AG18491">
        <f t="shared" si="1184"/>
        <v>4.1111828831100853E-12</v>
      </c>
    </row>
    <row r="18492" spans="30:33" x14ac:dyDescent="0.2">
      <c r="AD18492">
        <f t="shared" si="1182"/>
        <v>18490</v>
      </c>
      <c r="AE18492">
        <f t="shared" si="1185"/>
        <v>2.2200254153805556E-16</v>
      </c>
      <c r="AF18492">
        <f t="shared" si="1183"/>
        <v>1.385295859197466E-13</v>
      </c>
      <c r="AG18492">
        <f t="shared" si="1184"/>
        <v>4.104826993038647E-12</v>
      </c>
    </row>
    <row r="18493" spans="30:33" x14ac:dyDescent="0.2">
      <c r="AD18493">
        <f t="shared" si="1182"/>
        <v>18491</v>
      </c>
      <c r="AE18493">
        <f t="shared" si="1185"/>
        <v>2.2164733747159465E-16</v>
      </c>
      <c r="AF18493">
        <f t="shared" si="1183"/>
        <v>1.3830793858227499E-13</v>
      </c>
      <c r="AG18493">
        <f t="shared" si="1184"/>
        <v>4.0984809171872567E-12</v>
      </c>
    </row>
    <row r="18494" spans="30:33" x14ac:dyDescent="0.2">
      <c r="AD18494">
        <f t="shared" si="1182"/>
        <v>18492</v>
      </c>
      <c r="AE18494">
        <f t="shared" si="1185"/>
        <v>2.2129270173164009E-16</v>
      </c>
      <c r="AF18494">
        <f t="shared" si="1183"/>
        <v>1.3808664588054334E-13</v>
      </c>
      <c r="AG18494">
        <f t="shared" si="1184"/>
        <v>4.0921446404214887E-12</v>
      </c>
    </row>
    <row r="18495" spans="30:33" x14ac:dyDescent="0.2">
      <c r="AD18495">
        <f t="shared" si="1182"/>
        <v>18493</v>
      </c>
      <c r="AE18495">
        <f t="shared" si="1185"/>
        <v>2.2093863340886945E-16</v>
      </c>
      <c r="AF18495">
        <f t="shared" si="1183"/>
        <v>1.3786570724713446E-13</v>
      </c>
      <c r="AG18495">
        <f t="shared" si="1184"/>
        <v>4.0858181476302231E-12</v>
      </c>
    </row>
    <row r="18496" spans="30:33" x14ac:dyDescent="0.2">
      <c r="AD18496">
        <f t="shared" si="1182"/>
        <v>18494</v>
      </c>
      <c r="AE18496">
        <f t="shared" si="1185"/>
        <v>2.2058513159541524E-16</v>
      </c>
      <c r="AF18496">
        <f t="shared" si="1183"/>
        <v>1.3764512211553905E-13</v>
      </c>
      <c r="AG18496">
        <f t="shared" si="1184"/>
        <v>4.0795014237256097E-12</v>
      </c>
    </row>
    <row r="18497" spans="30:33" x14ac:dyDescent="0.2">
      <c r="AD18497">
        <f t="shared" si="1182"/>
        <v>18495</v>
      </c>
      <c r="AE18497">
        <f t="shared" si="1185"/>
        <v>2.2023219538486259E-16</v>
      </c>
      <c r="AF18497">
        <f t="shared" si="1183"/>
        <v>1.3742488992015417E-13</v>
      </c>
      <c r="AG18497">
        <f t="shared" si="1184"/>
        <v>4.0731944536430336E-12</v>
      </c>
    </row>
    <row r="18498" spans="30:33" x14ac:dyDescent="0.2">
      <c r="AD18498">
        <f t="shared" si="1182"/>
        <v>18496</v>
      </c>
      <c r="AE18498">
        <f t="shared" si="1185"/>
        <v>2.1987982387224678E-16</v>
      </c>
      <c r="AF18498">
        <f t="shared" si="1183"/>
        <v>1.3720501009628193E-13</v>
      </c>
      <c r="AG18498">
        <f t="shared" si="1184"/>
        <v>4.0668972223410764E-12</v>
      </c>
    </row>
    <row r="18499" spans="30:33" x14ac:dyDescent="0.2">
      <c r="AD18499">
        <f t="shared" si="1182"/>
        <v>18497</v>
      </c>
      <c r="AE18499">
        <f t="shared" si="1185"/>
        <v>2.1952801615405119E-16</v>
      </c>
      <c r="AF18499">
        <f t="shared" si="1183"/>
        <v>1.3698548208012787E-13</v>
      </c>
      <c r="AG18499">
        <f t="shared" si="1184"/>
        <v>4.0606097148014849E-12</v>
      </c>
    </row>
    <row r="18500" spans="30:33" x14ac:dyDescent="0.2">
      <c r="AD18500">
        <f t="shared" si="1182"/>
        <v>18498</v>
      </c>
      <c r="AE18500">
        <f t="shared" si="1185"/>
        <v>2.191767713282047E-16</v>
      </c>
      <c r="AF18500">
        <f t="shared" si="1183"/>
        <v>1.3676630530879965E-13</v>
      </c>
      <c r="AG18500">
        <f t="shared" si="1184"/>
        <v>4.0543319160291306E-12</v>
      </c>
    </row>
    <row r="18501" spans="30:33" x14ac:dyDescent="0.2">
      <c r="AD18501">
        <f t="shared" si="1182"/>
        <v>18499</v>
      </c>
      <c r="AE18501">
        <f t="shared" si="1185"/>
        <v>2.1882608849407953E-16</v>
      </c>
      <c r="AF18501">
        <f t="shared" si="1183"/>
        <v>1.3654747922030557E-13</v>
      </c>
      <c r="AG18501">
        <f t="shared" si="1184"/>
        <v>4.0480638110519773E-12</v>
      </c>
    </row>
    <row r="18502" spans="30:33" x14ac:dyDescent="0.2">
      <c r="AD18502">
        <f t="shared" si="1182"/>
        <v>18500</v>
      </c>
      <c r="AE18502">
        <f t="shared" si="1185"/>
        <v>2.18475966752489E-16</v>
      </c>
      <c r="AF18502">
        <f t="shared" si="1183"/>
        <v>1.3632900325355307E-13</v>
      </c>
      <c r="AG18502">
        <f t="shared" si="1184"/>
        <v>4.0418053849210466E-12</v>
      </c>
    </row>
    <row r="18503" spans="30:33" x14ac:dyDescent="0.2">
      <c r="AD18503">
        <f t="shared" si="1182"/>
        <v>18501</v>
      </c>
      <c r="AE18503">
        <f t="shared" si="1185"/>
        <v>2.1812640520568502E-16</v>
      </c>
      <c r="AF18503">
        <f t="shared" si="1183"/>
        <v>1.3611087684834739E-13</v>
      </c>
      <c r="AG18503">
        <f t="shared" si="1184"/>
        <v>4.0355566227103781E-12</v>
      </c>
    </row>
    <row r="18504" spans="30:33" x14ac:dyDescent="0.2">
      <c r="AD18504">
        <f t="shared" si="1182"/>
        <v>18502</v>
      </c>
      <c r="AE18504">
        <f t="shared" si="1185"/>
        <v>2.1777740295735592E-16</v>
      </c>
      <c r="AF18504">
        <f t="shared" si="1183"/>
        <v>1.3589309944539003E-13</v>
      </c>
      <c r="AG18504">
        <f t="shared" si="1184"/>
        <v>4.0293175095169995E-12</v>
      </c>
    </row>
    <row r="18505" spans="30:33" x14ac:dyDescent="0.2">
      <c r="AD18505">
        <f t="shared" si="1182"/>
        <v>18503</v>
      </c>
      <c r="AE18505">
        <f t="shared" si="1185"/>
        <v>2.1742895911262415E-16</v>
      </c>
      <c r="AF18505">
        <f t="shared" si="1183"/>
        <v>1.3567567048627741E-13</v>
      </c>
      <c r="AG18505">
        <f t="shared" si="1184"/>
        <v>4.0230880304608849E-12</v>
      </c>
    </row>
    <row r="18506" spans="30:33" x14ac:dyDescent="0.2">
      <c r="AD18506">
        <f t="shared" si="1182"/>
        <v>18504</v>
      </c>
      <c r="AE18506">
        <f t="shared" si="1185"/>
        <v>2.1708107277804396E-16</v>
      </c>
      <c r="AF18506">
        <f t="shared" si="1183"/>
        <v>1.3545858941349936E-13</v>
      </c>
      <c r="AG18506">
        <f t="shared" si="1184"/>
        <v>4.0168681706849253E-12</v>
      </c>
    </row>
    <row r="18507" spans="30:33" x14ac:dyDescent="0.2">
      <c r="AD18507">
        <f t="shared" si="1182"/>
        <v>18505</v>
      </c>
      <c r="AE18507">
        <f t="shared" si="1185"/>
        <v>2.1673374306159907E-16</v>
      </c>
      <c r="AF18507">
        <f t="shared" si="1183"/>
        <v>1.3524185567043775E-13</v>
      </c>
      <c r="AG18507">
        <f t="shared" si="1184"/>
        <v>4.0106579153548909E-12</v>
      </c>
    </row>
    <row r="18508" spans="30:33" x14ac:dyDescent="0.2">
      <c r="AD18508">
        <f t="shared" si="1182"/>
        <v>18506</v>
      </c>
      <c r="AE18508">
        <f t="shared" si="1185"/>
        <v>2.1638696907270049E-16</v>
      </c>
      <c r="AF18508">
        <f t="shared" si="1183"/>
        <v>1.3502546870136504E-13</v>
      </c>
      <c r="AG18508">
        <f t="shared" si="1184"/>
        <v>4.0044572496593956E-12</v>
      </c>
    </row>
    <row r="18509" spans="30:33" x14ac:dyDescent="0.2">
      <c r="AD18509">
        <f t="shared" si="1182"/>
        <v>18507</v>
      </c>
      <c r="AE18509">
        <f t="shared" si="1185"/>
        <v>2.1604074992218417E-16</v>
      </c>
      <c r="AF18509">
        <f t="shared" si="1183"/>
        <v>1.3480942795144286E-13</v>
      </c>
      <c r="AG18509">
        <f t="shared" si="1184"/>
        <v>3.9982661588098628E-12</v>
      </c>
    </row>
    <row r="18510" spans="30:33" x14ac:dyDescent="0.2">
      <c r="AD18510">
        <f t="shared" si="1182"/>
        <v>18508</v>
      </c>
      <c r="AE18510">
        <f t="shared" si="1185"/>
        <v>2.1569508472230867E-16</v>
      </c>
      <c r="AF18510">
        <f t="shared" si="1183"/>
        <v>1.3459373286672054E-13</v>
      </c>
      <c r="AG18510">
        <f t="shared" si="1184"/>
        <v>3.9920846280404885E-12</v>
      </c>
    </row>
    <row r="18511" spans="30:33" x14ac:dyDescent="0.2">
      <c r="AD18511">
        <f t="shared" si="1182"/>
        <v>18509</v>
      </c>
      <c r="AE18511">
        <f t="shared" si="1185"/>
        <v>2.1534997258675295E-16</v>
      </c>
      <c r="AF18511">
        <f t="shared" si="1183"/>
        <v>1.3437838289413378E-13</v>
      </c>
      <c r="AG18511">
        <f t="shared" si="1184"/>
        <v>3.9859126426082105E-12</v>
      </c>
    </row>
    <row r="18512" spans="30:33" x14ac:dyDescent="0.2">
      <c r="AD18512">
        <f t="shared" ref="AD18512:AD18575" si="1186">AD18511+1</f>
        <v>18510</v>
      </c>
      <c r="AE18512">
        <f t="shared" si="1185"/>
        <v>2.1500541263061415E-16</v>
      </c>
      <c r="AF18512">
        <f t="shared" ref="AF18512:AF18575" si="1187">AF18511*$AF$3</f>
        <v>1.3416337748150315E-13</v>
      </c>
      <c r="AG18512">
        <f t="shared" ref="AG18512:AG18575" si="1188">AD18512*AE18512</f>
        <v>3.979750187792668E-12</v>
      </c>
    </row>
    <row r="18513" spans="30:33" x14ac:dyDescent="0.2">
      <c r="AD18513">
        <f t="shared" si="1186"/>
        <v>18511</v>
      </c>
      <c r="AE18513">
        <f t="shared" si="1185"/>
        <v>2.1466140397040514E-16</v>
      </c>
      <c r="AF18513">
        <f t="shared" si="1187"/>
        <v>1.3394871607753274E-13</v>
      </c>
      <c r="AG18513">
        <f t="shared" si="1188"/>
        <v>3.9735972488961695E-12</v>
      </c>
    </row>
    <row r="18514" spans="30:33" x14ac:dyDescent="0.2">
      <c r="AD18514">
        <f t="shared" si="1186"/>
        <v>18512</v>
      </c>
      <c r="AE18514">
        <f t="shared" si="1185"/>
        <v>2.1431794572405248E-16</v>
      </c>
      <c r="AF18514">
        <f t="shared" si="1187"/>
        <v>1.3373439813180869E-13</v>
      </c>
      <c r="AG18514">
        <f t="shared" si="1188"/>
        <v>3.9674538112436599E-12</v>
      </c>
    </row>
    <row r="18515" spans="30:33" x14ac:dyDescent="0.2">
      <c r="AD18515">
        <f t="shared" si="1186"/>
        <v>18513</v>
      </c>
      <c r="AE18515">
        <f t="shared" ref="AE18515:AE18578" si="1189">AF18514*$AE$3</f>
        <v>2.13975037010894E-16</v>
      </c>
      <c r="AF18515">
        <f t="shared" si="1187"/>
        <v>1.3352042309479778E-13</v>
      </c>
      <c r="AG18515">
        <f t="shared" si="1188"/>
        <v>3.9613198601826808E-12</v>
      </c>
    </row>
    <row r="18516" spans="30:33" x14ac:dyDescent="0.2">
      <c r="AD18516">
        <f t="shared" si="1186"/>
        <v>18514</v>
      </c>
      <c r="AE18516">
        <f t="shared" si="1189"/>
        <v>2.1363267695167656E-16</v>
      </c>
      <c r="AF18516">
        <f t="shared" si="1187"/>
        <v>1.3330679041784609E-13</v>
      </c>
      <c r="AG18516">
        <f t="shared" si="1188"/>
        <v>3.9551953810833396E-12</v>
      </c>
    </row>
    <row r="18517" spans="30:33" x14ac:dyDescent="0.2">
      <c r="AD18517">
        <f t="shared" si="1186"/>
        <v>18515</v>
      </c>
      <c r="AE18517">
        <f t="shared" si="1189"/>
        <v>2.1329086466855383E-16</v>
      </c>
      <c r="AF18517">
        <f t="shared" si="1187"/>
        <v>1.3309349955317754E-13</v>
      </c>
      <c r="AG18517">
        <f t="shared" si="1188"/>
        <v>3.9490803593382743E-12</v>
      </c>
    </row>
    <row r="18518" spans="30:33" x14ac:dyDescent="0.2">
      <c r="AD18518">
        <f t="shared" si="1186"/>
        <v>18516</v>
      </c>
      <c r="AE18518">
        <f t="shared" si="1189"/>
        <v>2.1294959928508417E-16</v>
      </c>
      <c r="AF18518">
        <f t="shared" si="1187"/>
        <v>1.3288054995389246E-13</v>
      </c>
      <c r="AG18518">
        <f t="shared" si="1188"/>
        <v>3.9429747803626188E-12</v>
      </c>
    </row>
    <row r="18519" spans="30:33" x14ac:dyDescent="0.2">
      <c r="AD18519">
        <f t="shared" si="1186"/>
        <v>18517</v>
      </c>
      <c r="AE18519">
        <f t="shared" si="1189"/>
        <v>2.1260887992622802E-16</v>
      </c>
      <c r="AF18519">
        <f t="shared" si="1187"/>
        <v>1.3266794107396621E-13</v>
      </c>
      <c r="AG18519">
        <f t="shared" si="1188"/>
        <v>3.9368786295939641E-12</v>
      </c>
    </row>
    <row r="18520" spans="30:33" x14ac:dyDescent="0.2">
      <c r="AD18520">
        <f t="shared" si="1186"/>
        <v>18518</v>
      </c>
      <c r="AE18520">
        <f t="shared" si="1189"/>
        <v>2.1226870571834604E-16</v>
      </c>
      <c r="AF18520">
        <f t="shared" si="1187"/>
        <v>1.3245567236824786E-13</v>
      </c>
      <c r="AG18520">
        <f t="shared" si="1188"/>
        <v>3.9307918924923322E-12</v>
      </c>
    </row>
    <row r="18521" spans="30:33" x14ac:dyDescent="0.2">
      <c r="AD18521">
        <f t="shared" si="1186"/>
        <v>18519</v>
      </c>
      <c r="AE18521">
        <f t="shared" si="1189"/>
        <v>2.1192907578919668E-16</v>
      </c>
      <c r="AF18521">
        <f t="shared" si="1187"/>
        <v>1.3224374329245867E-13</v>
      </c>
      <c r="AG18521">
        <f t="shared" si="1188"/>
        <v>3.924714554540133E-12</v>
      </c>
    </row>
    <row r="18522" spans="30:33" x14ac:dyDescent="0.2">
      <c r="AD18522">
        <f t="shared" si="1186"/>
        <v>18520</v>
      </c>
      <c r="AE18522">
        <f t="shared" si="1189"/>
        <v>2.1158998926793398E-16</v>
      </c>
      <c r="AF18522">
        <f t="shared" si="1187"/>
        <v>1.3203215330319073E-13</v>
      </c>
      <c r="AG18522">
        <f t="shared" si="1188"/>
        <v>3.918646601242137E-12</v>
      </c>
    </row>
    <row r="18523" spans="30:33" x14ac:dyDescent="0.2">
      <c r="AD18523">
        <f t="shared" si="1186"/>
        <v>18521</v>
      </c>
      <c r="AE18523">
        <f t="shared" si="1189"/>
        <v>2.1125144528510527E-16</v>
      </c>
      <c r="AF18523">
        <f t="shared" si="1187"/>
        <v>1.3182090185790562E-13</v>
      </c>
      <c r="AG18523">
        <f t="shared" si="1188"/>
        <v>3.9125880181254349E-12</v>
      </c>
    </row>
    <row r="18524" spans="30:33" x14ac:dyDescent="0.2">
      <c r="AD18524">
        <f t="shared" si="1186"/>
        <v>18522</v>
      </c>
      <c r="AE18524">
        <f t="shared" si="1189"/>
        <v>2.1091344297264907E-16</v>
      </c>
      <c r="AF18524">
        <f t="shared" si="1187"/>
        <v>1.3160998841493297E-13</v>
      </c>
      <c r="AG18524">
        <f t="shared" si="1188"/>
        <v>3.9065387907394058E-12</v>
      </c>
    </row>
    <row r="18525" spans="30:33" x14ac:dyDescent="0.2">
      <c r="AD18525">
        <f t="shared" si="1186"/>
        <v>18523</v>
      </c>
      <c r="AE18525">
        <f t="shared" si="1189"/>
        <v>2.1057598146389285E-16</v>
      </c>
      <c r="AF18525">
        <f t="shared" si="1187"/>
        <v>1.3139941243346908E-13</v>
      </c>
      <c r="AG18525">
        <f t="shared" si="1188"/>
        <v>3.9004989046556871E-12</v>
      </c>
    </row>
    <row r="18526" spans="30:33" x14ac:dyDescent="0.2">
      <c r="AD18526">
        <f t="shared" si="1186"/>
        <v>18524</v>
      </c>
      <c r="AE18526">
        <f t="shared" si="1189"/>
        <v>2.1023905989355063E-16</v>
      </c>
      <c r="AF18526">
        <f t="shared" si="1187"/>
        <v>1.3118917337357553E-13</v>
      </c>
      <c r="AG18526">
        <f t="shared" si="1188"/>
        <v>3.8944683454681318E-12</v>
      </c>
    </row>
    <row r="18527" spans="30:33" x14ac:dyDescent="0.2">
      <c r="AD18527">
        <f t="shared" si="1186"/>
        <v>18525</v>
      </c>
      <c r="AE18527">
        <f t="shared" si="1189"/>
        <v>2.0990267739772093E-16</v>
      </c>
      <c r="AF18527">
        <f t="shared" si="1187"/>
        <v>1.3097927069617781E-13</v>
      </c>
      <c r="AG18527">
        <f t="shared" si="1188"/>
        <v>3.88844709879278E-12</v>
      </c>
    </row>
    <row r="18528" spans="30:33" x14ac:dyDescent="0.2">
      <c r="AD18528">
        <f t="shared" si="1186"/>
        <v>18526</v>
      </c>
      <c r="AE18528">
        <f t="shared" si="1189"/>
        <v>2.0956683311388458E-16</v>
      </c>
      <c r="AF18528">
        <f t="shared" si="1187"/>
        <v>1.307697038630639E-13</v>
      </c>
      <c r="AG18528">
        <f t="shared" si="1188"/>
        <v>3.8824351502678254E-12</v>
      </c>
    </row>
    <row r="18529" spans="30:33" x14ac:dyDescent="0.2">
      <c r="AD18529">
        <f t="shared" si="1186"/>
        <v>18527</v>
      </c>
      <c r="AE18529">
        <f t="shared" si="1189"/>
        <v>2.0923152618090234E-16</v>
      </c>
      <c r="AF18529">
        <f t="shared" si="1187"/>
        <v>1.30560472336883E-13</v>
      </c>
      <c r="AG18529">
        <f t="shared" si="1188"/>
        <v>3.8764324855535775E-12</v>
      </c>
    </row>
    <row r="18530" spans="30:33" x14ac:dyDescent="0.2">
      <c r="AD18530">
        <f t="shared" si="1186"/>
        <v>18528</v>
      </c>
      <c r="AE18530">
        <f t="shared" si="1189"/>
        <v>2.088967557390129E-16</v>
      </c>
      <c r="AF18530">
        <f t="shared" si="1187"/>
        <v>1.3035157558114398E-13</v>
      </c>
      <c r="AG18530">
        <f t="shared" si="1188"/>
        <v>3.8704390903324309E-12</v>
      </c>
    </row>
    <row r="18531" spans="30:33" x14ac:dyDescent="0.2">
      <c r="AD18531">
        <f t="shared" si="1186"/>
        <v>18529</v>
      </c>
      <c r="AE18531">
        <f t="shared" si="1189"/>
        <v>2.0856252092983047E-16</v>
      </c>
      <c r="AF18531">
        <f t="shared" si="1187"/>
        <v>1.3014301306021414E-13</v>
      </c>
      <c r="AG18531">
        <f t="shared" si="1188"/>
        <v>3.864454950308829E-12</v>
      </c>
    </row>
    <row r="18532" spans="30:33" x14ac:dyDescent="0.2">
      <c r="AD18532">
        <f t="shared" si="1186"/>
        <v>18530</v>
      </c>
      <c r="AE18532">
        <f t="shared" si="1189"/>
        <v>2.0822882089634271E-16</v>
      </c>
      <c r="AF18532">
        <f t="shared" si="1187"/>
        <v>1.2993478423931779E-13</v>
      </c>
      <c r="AG18532">
        <f t="shared" si="1188"/>
        <v>3.8584800512092306E-12</v>
      </c>
    </row>
    <row r="18533" spans="30:33" x14ac:dyDescent="0.2">
      <c r="AD18533">
        <f t="shared" si="1186"/>
        <v>18531</v>
      </c>
      <c r="AE18533">
        <f t="shared" si="1189"/>
        <v>2.0789565478290854E-16</v>
      </c>
      <c r="AF18533">
        <f t="shared" si="1187"/>
        <v>1.2972688858453487E-13</v>
      </c>
      <c r="AG18533">
        <f t="shared" si="1188"/>
        <v>3.852514378782078E-12</v>
      </c>
    </row>
    <row r="18534" spans="30:33" x14ac:dyDescent="0.2">
      <c r="AD18534">
        <f t="shared" si="1186"/>
        <v>18532</v>
      </c>
      <c r="AE18534">
        <f t="shared" si="1189"/>
        <v>2.0756302173525589E-16</v>
      </c>
      <c r="AF18534">
        <f t="shared" si="1187"/>
        <v>1.295193255627996E-13</v>
      </c>
      <c r="AG18534">
        <f t="shared" si="1188"/>
        <v>3.8465579187977619E-12</v>
      </c>
    </row>
    <row r="18535" spans="30:33" x14ac:dyDescent="0.2">
      <c r="AD18535">
        <f t="shared" si="1186"/>
        <v>18533</v>
      </c>
      <c r="AE18535">
        <f t="shared" si="1189"/>
        <v>2.0723092090047945E-16</v>
      </c>
      <c r="AF18535">
        <f t="shared" si="1187"/>
        <v>1.2931209464189912E-13</v>
      </c>
      <c r="AG18535">
        <f t="shared" si="1188"/>
        <v>3.8406106570485854E-12</v>
      </c>
    </row>
    <row r="18536" spans="30:33" x14ac:dyDescent="0.2">
      <c r="AD18536">
        <f t="shared" si="1186"/>
        <v>18534</v>
      </c>
      <c r="AE18536">
        <f t="shared" si="1189"/>
        <v>2.0689935142703869E-16</v>
      </c>
      <c r="AF18536">
        <f t="shared" si="1187"/>
        <v>1.2910519529047207E-13</v>
      </c>
      <c r="AG18536">
        <f t="shared" si="1188"/>
        <v>3.8346725793487354E-12</v>
      </c>
    </row>
    <row r="18537" spans="30:33" x14ac:dyDescent="0.2">
      <c r="AD18537">
        <f t="shared" si="1186"/>
        <v>18535</v>
      </c>
      <c r="AE18537">
        <f t="shared" si="1189"/>
        <v>2.065683124647554E-16</v>
      </c>
      <c r="AF18537">
        <f t="shared" si="1187"/>
        <v>1.288986269780073E-13</v>
      </c>
      <c r="AG18537">
        <f t="shared" si="1188"/>
        <v>3.8287436715342415E-12</v>
      </c>
    </row>
    <row r="18538" spans="30:33" x14ac:dyDescent="0.2">
      <c r="AD18538">
        <f t="shared" si="1186"/>
        <v>18536</v>
      </c>
      <c r="AE18538">
        <f t="shared" si="1189"/>
        <v>2.0623780316481179E-16</v>
      </c>
      <c r="AF18538">
        <f t="shared" si="1187"/>
        <v>1.2869238917484247E-13</v>
      </c>
      <c r="AG18538">
        <f t="shared" si="1188"/>
        <v>3.822823919462951E-12</v>
      </c>
    </row>
    <row r="18539" spans="30:33" x14ac:dyDescent="0.2">
      <c r="AD18539">
        <f t="shared" si="1186"/>
        <v>18537</v>
      </c>
      <c r="AE18539">
        <f t="shared" si="1189"/>
        <v>2.0590782267974805E-16</v>
      </c>
      <c r="AF18539">
        <f t="shared" si="1187"/>
        <v>1.2848648135216272E-13</v>
      </c>
      <c r="AG18539">
        <f t="shared" si="1188"/>
        <v>3.8169133090144895E-12</v>
      </c>
    </row>
    <row r="18540" spans="30:33" x14ac:dyDescent="0.2">
      <c r="AD18540">
        <f t="shared" si="1186"/>
        <v>18538</v>
      </c>
      <c r="AE18540">
        <f t="shared" si="1189"/>
        <v>2.0557837016346044E-16</v>
      </c>
      <c r="AF18540">
        <f t="shared" si="1187"/>
        <v>1.2828090298199926E-13</v>
      </c>
      <c r="AG18540">
        <f t="shared" si="1188"/>
        <v>3.8110118260902299E-12</v>
      </c>
    </row>
    <row r="18541" spans="30:33" x14ac:dyDescent="0.2">
      <c r="AD18541">
        <f t="shared" si="1186"/>
        <v>18539</v>
      </c>
      <c r="AE18541">
        <f t="shared" si="1189"/>
        <v>2.0524944477119891E-16</v>
      </c>
      <c r="AF18541">
        <f t="shared" si="1187"/>
        <v>1.2807565353722805E-13</v>
      </c>
      <c r="AG18541">
        <f t="shared" si="1188"/>
        <v>3.8051194566132568E-12</v>
      </c>
    </row>
    <row r="18542" spans="30:33" x14ac:dyDescent="0.2">
      <c r="AD18542">
        <f t="shared" si="1186"/>
        <v>18540</v>
      </c>
      <c r="AE18542">
        <f t="shared" si="1189"/>
        <v>2.0492104565956497E-16</v>
      </c>
      <c r="AF18542">
        <f t="shared" si="1187"/>
        <v>1.2787073249156847E-13</v>
      </c>
      <c r="AG18542">
        <f t="shared" si="1188"/>
        <v>3.7992361865283347E-12</v>
      </c>
    </row>
    <row r="18543" spans="30:33" x14ac:dyDescent="0.2">
      <c r="AD18543">
        <f t="shared" si="1186"/>
        <v>18541</v>
      </c>
      <c r="AE18543">
        <f t="shared" si="1189"/>
        <v>2.0459317198650964E-16</v>
      </c>
      <c r="AF18543">
        <f t="shared" si="1187"/>
        <v>1.2766613931958196E-13</v>
      </c>
      <c r="AG18543">
        <f t="shared" si="1188"/>
        <v>3.7933620018018751E-12</v>
      </c>
    </row>
    <row r="18544" spans="30:33" x14ac:dyDescent="0.2">
      <c r="AD18544">
        <f t="shared" si="1186"/>
        <v>18542</v>
      </c>
      <c r="AE18544">
        <f t="shared" si="1189"/>
        <v>2.0426582291133123E-16</v>
      </c>
      <c r="AF18544">
        <f t="shared" si="1187"/>
        <v>1.2746187349667062E-13</v>
      </c>
      <c r="AG18544">
        <f t="shared" si="1188"/>
        <v>3.7874968884219037E-12</v>
      </c>
    </row>
    <row r="18545" spans="30:33" x14ac:dyDescent="0.2">
      <c r="AD18545">
        <f t="shared" si="1186"/>
        <v>18543</v>
      </c>
      <c r="AE18545">
        <f t="shared" si="1189"/>
        <v>2.0393899759467307E-16</v>
      </c>
      <c r="AF18545">
        <f t="shared" si="1187"/>
        <v>1.2725793449907593E-13</v>
      </c>
      <c r="AG18545">
        <f t="shared" si="1188"/>
        <v>3.7816408323980224E-12</v>
      </c>
    </row>
    <row r="18546" spans="30:33" x14ac:dyDescent="0.2">
      <c r="AD18546">
        <f t="shared" si="1186"/>
        <v>18544</v>
      </c>
      <c r="AE18546">
        <f t="shared" si="1189"/>
        <v>2.0361269519852158E-16</v>
      </c>
      <c r="AF18546">
        <f t="shared" si="1187"/>
        <v>1.2705432180387741E-13</v>
      </c>
      <c r="AG18546">
        <f t="shared" si="1188"/>
        <v>3.7757938197613842E-12</v>
      </c>
    </row>
    <row r="18547" spans="30:33" x14ac:dyDescent="0.2">
      <c r="AD18547">
        <f t="shared" si="1186"/>
        <v>18545</v>
      </c>
      <c r="AE18547">
        <f t="shared" si="1189"/>
        <v>2.0328691488620394E-16</v>
      </c>
      <c r="AF18547">
        <f t="shared" si="1187"/>
        <v>1.268510348889912E-13</v>
      </c>
      <c r="AG18547">
        <f t="shared" si="1188"/>
        <v>3.769955836564652E-12</v>
      </c>
    </row>
    <row r="18548" spans="30:33" x14ac:dyDescent="0.2">
      <c r="AD18548">
        <f t="shared" si="1186"/>
        <v>18546</v>
      </c>
      <c r="AE18548">
        <f t="shared" si="1189"/>
        <v>2.0296165582238601E-16</v>
      </c>
      <c r="AF18548">
        <f t="shared" si="1187"/>
        <v>1.2664807323316881E-13</v>
      </c>
      <c r="AG18548">
        <f t="shared" si="1188"/>
        <v>3.7641268688819713E-12</v>
      </c>
    </row>
    <row r="18549" spans="30:33" x14ac:dyDescent="0.2">
      <c r="AD18549">
        <f t="shared" si="1186"/>
        <v>18547</v>
      </c>
      <c r="AE18549">
        <f t="shared" si="1189"/>
        <v>2.0263691717307019E-16</v>
      </c>
      <c r="AF18549">
        <f t="shared" si="1187"/>
        <v>1.2644543631599574E-13</v>
      </c>
      <c r="AG18549">
        <f t="shared" si="1188"/>
        <v>3.7583069028089327E-12</v>
      </c>
    </row>
    <row r="18550" spans="30:33" x14ac:dyDescent="0.2">
      <c r="AD18550">
        <f t="shared" si="1186"/>
        <v>18548</v>
      </c>
      <c r="AE18550">
        <f t="shared" si="1189"/>
        <v>2.0231269810559327E-16</v>
      </c>
      <c r="AF18550">
        <f t="shared" si="1187"/>
        <v>1.2624312361789013E-13</v>
      </c>
      <c r="AG18550">
        <f t="shared" si="1188"/>
        <v>3.7524959244625439E-12</v>
      </c>
    </row>
    <row r="18551" spans="30:33" x14ac:dyDescent="0.2">
      <c r="AD18551">
        <f t="shared" si="1186"/>
        <v>18549</v>
      </c>
      <c r="AE18551">
        <f t="shared" si="1189"/>
        <v>2.019889977886243E-16</v>
      </c>
      <c r="AF18551">
        <f t="shared" si="1187"/>
        <v>1.2604113462010152E-13</v>
      </c>
      <c r="AG18551">
        <f t="shared" si="1188"/>
        <v>3.7466939199811918E-12</v>
      </c>
    </row>
    <row r="18552" spans="30:33" x14ac:dyDescent="0.2">
      <c r="AD18552">
        <f t="shared" si="1186"/>
        <v>18550</v>
      </c>
      <c r="AE18552">
        <f t="shared" si="1189"/>
        <v>2.0166581539216252E-16</v>
      </c>
      <c r="AF18552">
        <f t="shared" si="1187"/>
        <v>1.2583946880470935E-13</v>
      </c>
      <c r="AG18552">
        <f t="shared" si="1188"/>
        <v>3.7409008755246147E-12</v>
      </c>
    </row>
    <row r="18553" spans="30:33" x14ac:dyDescent="0.2">
      <c r="AD18553">
        <f t="shared" si="1186"/>
        <v>18551</v>
      </c>
      <c r="AE18553">
        <f t="shared" si="1189"/>
        <v>2.0134315008753505E-16</v>
      </c>
      <c r="AF18553">
        <f t="shared" si="1187"/>
        <v>1.2563812565462181E-13</v>
      </c>
      <c r="AG18553">
        <f t="shared" si="1188"/>
        <v>3.7351167772738622E-12</v>
      </c>
    </row>
    <row r="18554" spans="30:33" x14ac:dyDescent="0.2">
      <c r="AD18554">
        <f t="shared" si="1186"/>
        <v>18552</v>
      </c>
      <c r="AE18554">
        <f t="shared" si="1189"/>
        <v>2.0102100104739498E-16</v>
      </c>
      <c r="AF18554">
        <f t="shared" si="1187"/>
        <v>1.254371046535744E-13</v>
      </c>
      <c r="AG18554">
        <f t="shared" si="1188"/>
        <v>3.7293416114312718E-12</v>
      </c>
    </row>
    <row r="18555" spans="30:33" x14ac:dyDescent="0.2">
      <c r="AD18555">
        <f t="shared" si="1186"/>
        <v>18553</v>
      </c>
      <c r="AE18555">
        <f t="shared" si="1189"/>
        <v>2.0069936744571912E-16</v>
      </c>
      <c r="AF18555">
        <f t="shared" si="1187"/>
        <v>1.2523640528612867E-13</v>
      </c>
      <c r="AG18555">
        <f t="shared" si="1188"/>
        <v>3.7235753642204265E-12</v>
      </c>
    </row>
    <row r="18556" spans="30:33" x14ac:dyDescent="0.2">
      <c r="AD18556">
        <f t="shared" si="1186"/>
        <v>18554</v>
      </c>
      <c r="AE18556">
        <f t="shared" si="1189"/>
        <v>2.0037824845780598E-16</v>
      </c>
      <c r="AF18556">
        <f t="shared" si="1187"/>
        <v>1.2503602703767085E-13</v>
      </c>
      <c r="AG18556">
        <f t="shared" si="1188"/>
        <v>3.717818021886132E-12</v>
      </c>
    </row>
    <row r="18557" spans="30:33" x14ac:dyDescent="0.2">
      <c r="AD18557">
        <f t="shared" si="1186"/>
        <v>18555</v>
      </c>
      <c r="AE18557">
        <f t="shared" si="1189"/>
        <v>2.0005764326027345E-16</v>
      </c>
      <c r="AF18557">
        <f t="shared" si="1187"/>
        <v>1.2483596939441057E-13</v>
      </c>
      <c r="AG18557">
        <f t="shared" si="1188"/>
        <v>3.712069570694374E-12</v>
      </c>
    </row>
    <row r="18558" spans="30:33" x14ac:dyDescent="0.2">
      <c r="AD18558">
        <f t="shared" si="1186"/>
        <v>18556</v>
      </c>
      <c r="AE18558">
        <f t="shared" si="1189"/>
        <v>1.9973755103105702E-16</v>
      </c>
      <c r="AF18558">
        <f t="shared" si="1187"/>
        <v>1.2463623184337951E-13</v>
      </c>
      <c r="AG18558">
        <f t="shared" si="1188"/>
        <v>3.7063299969322937E-12</v>
      </c>
    </row>
    <row r="18559" spans="30:33" x14ac:dyDescent="0.2">
      <c r="AD18559">
        <f t="shared" si="1186"/>
        <v>18557</v>
      </c>
      <c r="AE18559">
        <f t="shared" si="1189"/>
        <v>1.994179709494073E-16</v>
      </c>
      <c r="AF18559">
        <f t="shared" si="1187"/>
        <v>1.2443681387243011E-13</v>
      </c>
      <c r="AG18559">
        <f t="shared" si="1188"/>
        <v>3.7005992869081513E-12</v>
      </c>
    </row>
    <row r="18560" spans="30:33" x14ac:dyDescent="0.2">
      <c r="AD18560">
        <f t="shared" si="1186"/>
        <v>18558</v>
      </c>
      <c r="AE18560">
        <f t="shared" si="1189"/>
        <v>1.9909890219588827E-16</v>
      </c>
      <c r="AF18560">
        <f t="shared" si="1187"/>
        <v>1.2423771497023422E-13</v>
      </c>
      <c r="AG18560">
        <f t="shared" si="1188"/>
        <v>3.6948774269512943E-12</v>
      </c>
    </row>
    <row r="18561" spans="30:33" x14ac:dyDescent="0.2">
      <c r="AD18561">
        <f t="shared" si="1186"/>
        <v>18559</v>
      </c>
      <c r="AE18561">
        <f t="shared" si="1189"/>
        <v>1.9878034395237483E-16</v>
      </c>
      <c r="AF18561">
        <f t="shared" si="1187"/>
        <v>1.2403893462628184E-13</v>
      </c>
      <c r="AG18561">
        <f t="shared" si="1188"/>
        <v>3.6891644034121246E-12</v>
      </c>
    </row>
    <row r="18562" spans="30:33" x14ac:dyDescent="0.2">
      <c r="AD18562">
        <f t="shared" si="1186"/>
        <v>18560</v>
      </c>
      <c r="AE18562">
        <f t="shared" si="1189"/>
        <v>1.9846229540205105E-16</v>
      </c>
      <c r="AF18562">
        <f t="shared" si="1187"/>
        <v>1.2384047233087979E-13</v>
      </c>
      <c r="AG18562">
        <f t="shared" si="1188"/>
        <v>3.6834602026620678E-12</v>
      </c>
    </row>
    <row r="18563" spans="30:33" x14ac:dyDescent="0.2">
      <c r="AD18563">
        <f t="shared" si="1186"/>
        <v>18561</v>
      </c>
      <c r="AE18563">
        <f t="shared" si="1189"/>
        <v>1.9814475572940775E-16</v>
      </c>
      <c r="AF18563">
        <f t="shared" si="1187"/>
        <v>1.2364232757515037E-13</v>
      </c>
      <c r="AG18563">
        <f t="shared" si="1188"/>
        <v>3.6777648110935375E-12</v>
      </c>
    </row>
    <row r="18564" spans="30:33" x14ac:dyDescent="0.2">
      <c r="AD18564">
        <f t="shared" si="1186"/>
        <v>18562</v>
      </c>
      <c r="AE18564">
        <f t="shared" si="1189"/>
        <v>1.9782772412024067E-16</v>
      </c>
      <c r="AF18564">
        <f t="shared" si="1187"/>
        <v>1.2344449985103012E-13</v>
      </c>
      <c r="AG18564">
        <f t="shared" si="1188"/>
        <v>3.6720782151199072E-12</v>
      </c>
    </row>
    <row r="18565" spans="30:33" x14ac:dyDescent="0.2">
      <c r="AD18565">
        <f t="shared" si="1186"/>
        <v>18563</v>
      </c>
      <c r="AE18565">
        <f t="shared" si="1189"/>
        <v>1.9751119976164828E-16</v>
      </c>
      <c r="AF18565">
        <f t="shared" si="1187"/>
        <v>1.2324698865126846E-13</v>
      </c>
      <c r="AG18565">
        <f t="shared" si="1188"/>
        <v>3.666400401175477E-12</v>
      </c>
    </row>
    <row r="18566" spans="30:33" x14ac:dyDescent="0.2">
      <c r="AD18566">
        <f t="shared" si="1186"/>
        <v>18564</v>
      </c>
      <c r="AE18566">
        <f t="shared" si="1189"/>
        <v>1.9719518184202962E-16</v>
      </c>
      <c r="AF18566">
        <f t="shared" si="1187"/>
        <v>1.2304979346942643E-13</v>
      </c>
      <c r="AG18566">
        <f t="shared" si="1188"/>
        <v>3.6607313557154374E-12</v>
      </c>
    </row>
    <row r="18567" spans="30:33" x14ac:dyDescent="0.2">
      <c r="AD18567">
        <f t="shared" si="1186"/>
        <v>18565</v>
      </c>
      <c r="AE18567">
        <f t="shared" si="1189"/>
        <v>1.9687966955108237E-16</v>
      </c>
      <c r="AF18567">
        <f t="shared" si="1187"/>
        <v>1.2285291379987535E-13</v>
      </c>
      <c r="AG18567">
        <f t="shared" si="1188"/>
        <v>3.6550710652158443E-12</v>
      </c>
    </row>
    <row r="18568" spans="30:33" x14ac:dyDescent="0.2">
      <c r="AD18568">
        <f t="shared" si="1186"/>
        <v>18566</v>
      </c>
      <c r="AE18568">
        <f t="shared" si="1189"/>
        <v>1.9656466207980065E-16</v>
      </c>
      <c r="AF18568">
        <f t="shared" si="1187"/>
        <v>1.2265634913779555E-13</v>
      </c>
      <c r="AG18568">
        <f t="shared" si="1188"/>
        <v>3.6494195161735791E-12</v>
      </c>
    </row>
    <row r="18569" spans="30:33" x14ac:dyDescent="0.2">
      <c r="AD18569">
        <f t="shared" si="1186"/>
        <v>18567</v>
      </c>
      <c r="AE18569">
        <f t="shared" si="1189"/>
        <v>1.9625015862047296E-16</v>
      </c>
      <c r="AF18569">
        <f t="shared" si="1187"/>
        <v>1.2246009897917506E-13</v>
      </c>
      <c r="AG18569">
        <f t="shared" si="1188"/>
        <v>3.6437766951063217E-12</v>
      </c>
    </row>
    <row r="18570" spans="30:33" x14ac:dyDescent="0.2">
      <c r="AD18570">
        <f t="shared" si="1186"/>
        <v>18568</v>
      </c>
      <c r="AE18570">
        <f t="shared" si="1189"/>
        <v>1.959361583666802E-16</v>
      </c>
      <c r="AF18570">
        <f t="shared" si="1187"/>
        <v>1.2226416282080838E-13</v>
      </c>
      <c r="AG18570">
        <f t="shared" si="1188"/>
        <v>3.6381425885525178E-12</v>
      </c>
    </row>
    <row r="18571" spans="30:33" x14ac:dyDescent="0.2">
      <c r="AD18571">
        <f t="shared" si="1186"/>
        <v>18569</v>
      </c>
      <c r="AE18571">
        <f t="shared" si="1189"/>
        <v>1.956226605132935E-16</v>
      </c>
      <c r="AF18571">
        <f t="shared" si="1187"/>
        <v>1.2206854016029509E-13</v>
      </c>
      <c r="AG18571">
        <f t="shared" si="1188"/>
        <v>3.6325171830713468E-12</v>
      </c>
    </row>
    <row r="18572" spans="30:33" x14ac:dyDescent="0.2">
      <c r="AD18572">
        <f t="shared" si="1186"/>
        <v>18570</v>
      </c>
      <c r="AE18572">
        <f t="shared" si="1189"/>
        <v>1.9530966425647222E-16</v>
      </c>
      <c r="AF18572">
        <f t="shared" si="1187"/>
        <v>1.2187323049603862E-13</v>
      </c>
      <c r="AG18572">
        <f t="shared" si="1188"/>
        <v>3.6269004652426891E-12</v>
      </c>
    </row>
    <row r="18573" spans="30:33" x14ac:dyDescent="0.2">
      <c r="AD18573">
        <f t="shared" si="1186"/>
        <v>18571</v>
      </c>
      <c r="AE18573">
        <f t="shared" si="1189"/>
        <v>1.9499716879366188E-16</v>
      </c>
      <c r="AF18573">
        <f t="shared" si="1187"/>
        <v>1.2167823332724495E-13</v>
      </c>
      <c r="AG18573">
        <f t="shared" si="1188"/>
        <v>3.6212924216670946E-12</v>
      </c>
    </row>
    <row r="18574" spans="30:33" x14ac:dyDescent="0.2">
      <c r="AD18574">
        <f t="shared" si="1186"/>
        <v>18572</v>
      </c>
      <c r="AE18574">
        <f t="shared" si="1189"/>
        <v>1.9468517332359201E-16</v>
      </c>
      <c r="AF18574">
        <f t="shared" si="1187"/>
        <v>1.2148354815392135E-13</v>
      </c>
      <c r="AG18574">
        <f t="shared" si="1188"/>
        <v>3.6156930389657508E-12</v>
      </c>
    </row>
    <row r="18575" spans="30:33" x14ac:dyDescent="0.2">
      <c r="AD18575">
        <f t="shared" si="1186"/>
        <v>18573</v>
      </c>
      <c r="AE18575">
        <f t="shared" si="1189"/>
        <v>1.9437367704627425E-16</v>
      </c>
      <c r="AF18575">
        <f t="shared" si="1187"/>
        <v>1.2128917447687507E-13</v>
      </c>
      <c r="AG18575">
        <f t="shared" si="1188"/>
        <v>3.6101023037804515E-12</v>
      </c>
    </row>
    <row r="18576" spans="30:33" x14ac:dyDescent="0.2">
      <c r="AD18576">
        <f t="shared" ref="AD18576:AD18639" si="1190">AD18575+1</f>
        <v>18574</v>
      </c>
      <c r="AE18576">
        <f t="shared" si="1189"/>
        <v>1.9406267916300019E-16</v>
      </c>
      <c r="AF18576">
        <f t="shared" ref="AF18576:AF18639" si="1191">AF18575*$AF$3</f>
        <v>1.2109511179771206E-13</v>
      </c>
      <c r="AG18576">
        <f t="shared" ref="AG18576:AG18639" si="1192">AD18576*AE18576</f>
        <v>3.6045202027735655E-12</v>
      </c>
    </row>
    <row r="18577" spans="30:33" x14ac:dyDescent="0.2">
      <c r="AD18577">
        <f t="shared" si="1190"/>
        <v>18575</v>
      </c>
      <c r="AE18577">
        <f t="shared" si="1189"/>
        <v>1.937521788763394E-16</v>
      </c>
      <c r="AF18577">
        <f t="shared" si="1191"/>
        <v>1.2090135961883572E-13</v>
      </c>
      <c r="AG18577">
        <f t="shared" si="1192"/>
        <v>3.5989467226280041E-12</v>
      </c>
    </row>
    <row r="18578" spans="30:33" x14ac:dyDescent="0.2">
      <c r="AD18578">
        <f t="shared" si="1190"/>
        <v>18576</v>
      </c>
      <c r="AE18578">
        <f t="shared" si="1189"/>
        <v>1.9344217539013725E-16</v>
      </c>
      <c r="AF18578">
        <f t="shared" si="1191"/>
        <v>1.2070791744344556E-13</v>
      </c>
      <c r="AG18578">
        <f t="shared" si="1192"/>
        <v>3.5933818500471893E-12</v>
      </c>
    </row>
    <row r="18579" spans="30:33" x14ac:dyDescent="0.2">
      <c r="AD18579">
        <f t="shared" si="1190"/>
        <v>18577</v>
      </c>
      <c r="AE18579">
        <f t="shared" ref="AE18579:AE18642" si="1193">AF18578*$AE$3</f>
        <v>1.9313266790951299E-16</v>
      </c>
      <c r="AF18579">
        <f t="shared" si="1191"/>
        <v>1.2051478477553605E-13</v>
      </c>
      <c r="AG18579">
        <f t="shared" si="1192"/>
        <v>3.5878255717550229E-12</v>
      </c>
    </row>
    <row r="18580" spans="30:33" x14ac:dyDescent="0.2">
      <c r="AD18580">
        <f t="shared" si="1190"/>
        <v>18578</v>
      </c>
      <c r="AE18580">
        <f t="shared" si="1193"/>
        <v>1.9282365564085778E-16</v>
      </c>
      <c r="AF18580">
        <f t="shared" si="1191"/>
        <v>1.203219611198952E-13</v>
      </c>
      <c r="AG18580">
        <f t="shared" si="1192"/>
        <v>3.582277874495856E-12</v>
      </c>
    </row>
    <row r="18581" spans="30:33" x14ac:dyDescent="0.2">
      <c r="AD18581">
        <f t="shared" si="1190"/>
        <v>18579</v>
      </c>
      <c r="AE18581">
        <f t="shared" si="1193"/>
        <v>1.9251513779183242E-16</v>
      </c>
      <c r="AF18581">
        <f t="shared" si="1191"/>
        <v>1.2012944598210336E-13</v>
      </c>
      <c r="AG18581">
        <f t="shared" si="1192"/>
        <v>3.5767387450344546E-12</v>
      </c>
    </row>
    <row r="18582" spans="30:33" x14ac:dyDescent="0.2">
      <c r="AD18582">
        <f t="shared" si="1190"/>
        <v>18580</v>
      </c>
      <c r="AE18582">
        <f t="shared" si="1193"/>
        <v>1.9220711357136545E-16</v>
      </c>
      <c r="AF18582">
        <f t="shared" si="1191"/>
        <v>1.1993723886853199E-13</v>
      </c>
      <c r="AG18582">
        <f t="shared" si="1192"/>
        <v>3.57120817015597E-12</v>
      </c>
    </row>
    <row r="18583" spans="30:33" x14ac:dyDescent="0.2">
      <c r="AD18583">
        <f t="shared" si="1190"/>
        <v>18581</v>
      </c>
      <c r="AE18583">
        <f t="shared" si="1193"/>
        <v>1.9189958218965127E-16</v>
      </c>
      <c r="AF18583">
        <f t="shared" si="1191"/>
        <v>1.1974533928634233E-13</v>
      </c>
      <c r="AG18583">
        <f t="shared" si="1192"/>
        <v>3.5656861366659104E-12</v>
      </c>
    </row>
    <row r="18584" spans="30:33" x14ac:dyDescent="0.2">
      <c r="AD18584">
        <f t="shared" si="1190"/>
        <v>18582</v>
      </c>
      <c r="AE18584">
        <f t="shared" si="1193"/>
        <v>1.9159254285814781E-16</v>
      </c>
      <c r="AF18584">
        <f t="shared" si="1191"/>
        <v>1.1955374674348419E-13</v>
      </c>
      <c r="AG18584">
        <f t="shared" si="1192"/>
        <v>3.5601726313901028E-12</v>
      </c>
    </row>
    <row r="18585" spans="30:33" x14ac:dyDescent="0.2">
      <c r="AD18585">
        <f t="shared" si="1190"/>
        <v>18583</v>
      </c>
      <c r="AE18585">
        <f t="shared" si="1193"/>
        <v>1.9128599478957478E-16</v>
      </c>
      <c r="AF18585">
        <f t="shared" si="1191"/>
        <v>1.193624607486946E-13</v>
      </c>
      <c r="AG18585">
        <f t="shared" si="1192"/>
        <v>3.5546676411746684E-12</v>
      </c>
    </row>
    <row r="18586" spans="30:33" x14ac:dyDescent="0.2">
      <c r="AD18586">
        <f t="shared" si="1190"/>
        <v>18584</v>
      </c>
      <c r="AE18586">
        <f t="shared" si="1193"/>
        <v>1.9097993719791145E-16</v>
      </c>
      <c r="AF18586">
        <f t="shared" si="1191"/>
        <v>1.1917148081149669E-13</v>
      </c>
      <c r="AG18586">
        <f t="shared" si="1192"/>
        <v>3.5491711528859865E-12</v>
      </c>
    </row>
    <row r="18587" spans="30:33" x14ac:dyDescent="0.2">
      <c r="AD18587">
        <f t="shared" si="1190"/>
        <v>18585</v>
      </c>
      <c r="AE18587">
        <f t="shared" si="1193"/>
        <v>1.906743692983948E-16</v>
      </c>
      <c r="AF18587">
        <f t="shared" si="1191"/>
        <v>1.189808064421983E-13</v>
      </c>
      <c r="AG18587">
        <f t="shared" si="1192"/>
        <v>3.5436831534106675E-12</v>
      </c>
    </row>
    <row r="18588" spans="30:33" x14ac:dyDescent="0.2">
      <c r="AD18588">
        <f t="shared" si="1190"/>
        <v>18586</v>
      </c>
      <c r="AE18588">
        <f t="shared" si="1193"/>
        <v>1.9036929030751736E-16</v>
      </c>
      <c r="AF18588">
        <f t="shared" si="1191"/>
        <v>1.1879043715189077E-13</v>
      </c>
      <c r="AG18588">
        <f t="shared" si="1192"/>
        <v>3.5382036296555176E-12</v>
      </c>
    </row>
    <row r="18589" spans="30:33" x14ac:dyDescent="0.2">
      <c r="AD18589">
        <f t="shared" si="1190"/>
        <v>18587</v>
      </c>
      <c r="AE18589">
        <f t="shared" si="1193"/>
        <v>1.9006469944302532E-16</v>
      </c>
      <c r="AF18589">
        <f t="shared" si="1191"/>
        <v>1.1860037245244773E-13</v>
      </c>
      <c r="AG18589">
        <f t="shared" si="1192"/>
        <v>3.5327325685475117E-12</v>
      </c>
    </row>
    <row r="18590" spans="30:33" x14ac:dyDescent="0.2">
      <c r="AD18590">
        <f t="shared" si="1190"/>
        <v>18588</v>
      </c>
      <c r="AE18590">
        <f t="shared" si="1193"/>
        <v>1.8976059592391645E-16</v>
      </c>
      <c r="AF18590">
        <f t="shared" si="1191"/>
        <v>1.1841061185652381E-13</v>
      </c>
      <c r="AG18590">
        <f t="shared" si="1192"/>
        <v>3.5272699570337588E-12</v>
      </c>
    </row>
    <row r="18591" spans="30:33" x14ac:dyDescent="0.2">
      <c r="AD18591">
        <f t="shared" si="1190"/>
        <v>18589</v>
      </c>
      <c r="AE18591">
        <f t="shared" si="1193"/>
        <v>1.8945697897043818E-16</v>
      </c>
      <c r="AF18591">
        <f t="shared" si="1191"/>
        <v>1.1822115487755336E-13</v>
      </c>
      <c r="AG18591">
        <f t="shared" si="1192"/>
        <v>3.5218157820814755E-12</v>
      </c>
    </row>
    <row r="18592" spans="30:33" x14ac:dyDescent="0.2">
      <c r="AD18592">
        <f t="shared" si="1190"/>
        <v>18590</v>
      </c>
      <c r="AE18592">
        <f t="shared" si="1193"/>
        <v>1.8915384780408547E-16</v>
      </c>
      <c r="AF18592">
        <f t="shared" si="1191"/>
        <v>1.1803200102974929E-13</v>
      </c>
      <c r="AG18592">
        <f t="shared" si="1192"/>
        <v>3.516370030677949E-12</v>
      </c>
    </row>
    <row r="18593" spans="30:33" x14ac:dyDescent="0.2">
      <c r="AD18593">
        <f t="shared" si="1190"/>
        <v>18591</v>
      </c>
      <c r="AE18593">
        <f t="shared" si="1193"/>
        <v>1.8885120164759894E-16</v>
      </c>
      <c r="AF18593">
        <f t="shared" si="1191"/>
        <v>1.1784314982810169E-13</v>
      </c>
      <c r="AG18593">
        <f t="shared" si="1192"/>
        <v>3.5109326898305121E-12</v>
      </c>
    </row>
    <row r="18594" spans="30:33" x14ac:dyDescent="0.2">
      <c r="AD18594">
        <f t="shared" si="1190"/>
        <v>18592</v>
      </c>
      <c r="AE18594">
        <f t="shared" si="1193"/>
        <v>1.8854903972496278E-16</v>
      </c>
      <c r="AF18594">
        <f t="shared" si="1191"/>
        <v>1.1765460078837672E-13</v>
      </c>
      <c r="AG18594">
        <f t="shared" si="1192"/>
        <v>3.5055037465665083E-12</v>
      </c>
    </row>
    <row r="18595" spans="30:33" x14ac:dyDescent="0.2">
      <c r="AD18595">
        <f t="shared" si="1190"/>
        <v>18593</v>
      </c>
      <c r="AE18595">
        <f t="shared" si="1193"/>
        <v>1.8824736126140285E-16</v>
      </c>
      <c r="AF18595">
        <f t="shared" si="1191"/>
        <v>1.1746635342711532E-13</v>
      </c>
      <c r="AG18595">
        <f t="shared" si="1192"/>
        <v>3.5000831879332633E-12</v>
      </c>
    </row>
    <row r="18596" spans="30:33" x14ac:dyDescent="0.2">
      <c r="AD18596">
        <f t="shared" si="1190"/>
        <v>18594</v>
      </c>
      <c r="AE18596">
        <f t="shared" si="1193"/>
        <v>1.879461654833846E-16</v>
      </c>
      <c r="AF18596">
        <f t="shared" si="1191"/>
        <v>1.1727840726163194E-13</v>
      </c>
      <c r="AG18596">
        <f t="shared" si="1192"/>
        <v>3.4946710009980535E-12</v>
      </c>
    </row>
    <row r="18597" spans="30:33" x14ac:dyDescent="0.2">
      <c r="AD18597">
        <f t="shared" si="1190"/>
        <v>18595</v>
      </c>
      <c r="AE18597">
        <f t="shared" si="1193"/>
        <v>1.8764545161861119E-16</v>
      </c>
      <c r="AF18597">
        <f t="shared" si="1191"/>
        <v>1.1709076181001333E-13</v>
      </c>
      <c r="AG18597">
        <f t="shared" si="1192"/>
        <v>3.4892671728480752E-12</v>
      </c>
    </row>
    <row r="18598" spans="30:33" x14ac:dyDescent="0.2">
      <c r="AD18598">
        <f t="shared" si="1190"/>
        <v>18596</v>
      </c>
      <c r="AE18598">
        <f t="shared" si="1193"/>
        <v>1.8734521889602141E-16</v>
      </c>
      <c r="AF18598">
        <f t="shared" si="1191"/>
        <v>1.1690341659111731E-13</v>
      </c>
      <c r="AG18598">
        <f t="shared" si="1192"/>
        <v>3.4838716905904142E-12</v>
      </c>
    </row>
    <row r="18599" spans="30:33" x14ac:dyDescent="0.2">
      <c r="AD18599">
        <f t="shared" si="1190"/>
        <v>18597</v>
      </c>
      <c r="AE18599">
        <f t="shared" si="1193"/>
        <v>1.8704546654578779E-16</v>
      </c>
      <c r="AF18599">
        <f t="shared" si="1191"/>
        <v>1.1671637112457152E-13</v>
      </c>
      <c r="AG18599">
        <f t="shared" si="1192"/>
        <v>3.4784845413520155E-12</v>
      </c>
    </row>
    <row r="18600" spans="30:33" x14ac:dyDescent="0.2">
      <c r="AD18600">
        <f t="shared" si="1190"/>
        <v>18598</v>
      </c>
      <c r="AE18600">
        <f t="shared" si="1193"/>
        <v>1.8674619379931453E-16</v>
      </c>
      <c r="AF18600">
        <f t="shared" si="1191"/>
        <v>1.1652962493077221E-13</v>
      </c>
      <c r="AG18600">
        <f t="shared" si="1192"/>
        <v>3.4731057122796516E-12</v>
      </c>
    </row>
    <row r="18601" spans="30:33" x14ac:dyDescent="0.2">
      <c r="AD18601">
        <f t="shared" si="1190"/>
        <v>18599</v>
      </c>
      <c r="AE18601">
        <f t="shared" si="1193"/>
        <v>1.8644739988923562E-16</v>
      </c>
      <c r="AF18601">
        <f t="shared" si="1191"/>
        <v>1.1634317753088298E-13</v>
      </c>
      <c r="AG18601">
        <f t="shared" si="1192"/>
        <v>3.4677351905398932E-12</v>
      </c>
    </row>
    <row r="18602" spans="30:33" x14ac:dyDescent="0.2">
      <c r="AD18602">
        <f t="shared" si="1190"/>
        <v>18600</v>
      </c>
      <c r="AE18602">
        <f t="shared" si="1193"/>
        <v>1.8614908404941287E-16</v>
      </c>
      <c r="AF18602">
        <f t="shared" si="1191"/>
        <v>1.1615702844683357E-13</v>
      </c>
      <c r="AG18602">
        <f t="shared" si="1192"/>
        <v>3.4623729633190793E-12</v>
      </c>
    </row>
    <row r="18603" spans="30:33" x14ac:dyDescent="0.2">
      <c r="AD18603">
        <f t="shared" si="1190"/>
        <v>18601</v>
      </c>
      <c r="AE18603">
        <f t="shared" si="1193"/>
        <v>1.8585124551493381E-16</v>
      </c>
      <c r="AF18603">
        <f t="shared" si="1191"/>
        <v>1.1597117720131863E-13</v>
      </c>
      <c r="AG18603">
        <f t="shared" si="1192"/>
        <v>3.4570190178232837E-12</v>
      </c>
    </row>
    <row r="18604" spans="30:33" x14ac:dyDescent="0.2">
      <c r="AD18604">
        <f t="shared" si="1190"/>
        <v>18602</v>
      </c>
      <c r="AE18604">
        <f t="shared" si="1193"/>
        <v>1.8555388352210991E-16</v>
      </c>
      <c r="AF18604">
        <f t="shared" si="1191"/>
        <v>1.1578562331779651E-13</v>
      </c>
      <c r="AG18604">
        <f t="shared" si="1192"/>
        <v>3.4516733412782887E-12</v>
      </c>
    </row>
    <row r="18605" spans="30:33" x14ac:dyDescent="0.2">
      <c r="AD18605">
        <f t="shared" si="1190"/>
        <v>18603</v>
      </c>
      <c r="AE18605">
        <f t="shared" si="1193"/>
        <v>1.8525699730847451E-16</v>
      </c>
      <c r="AF18605">
        <f t="shared" si="1191"/>
        <v>1.1560036632048804E-13</v>
      </c>
      <c r="AG18605">
        <f t="shared" si="1192"/>
        <v>3.4463359209295513E-12</v>
      </c>
    </row>
    <row r="18606" spans="30:33" x14ac:dyDescent="0.2">
      <c r="AD18606">
        <f t="shared" si="1190"/>
        <v>18604</v>
      </c>
      <c r="AE18606">
        <f t="shared" si="1193"/>
        <v>1.8496058611278094E-16</v>
      </c>
      <c r="AF18606">
        <f t="shared" si="1191"/>
        <v>1.1541540573437524E-13</v>
      </c>
      <c r="AG18606">
        <f t="shared" si="1192"/>
        <v>3.4410067440421765E-12</v>
      </c>
    </row>
    <row r="18607" spans="30:33" x14ac:dyDescent="0.2">
      <c r="AD18607">
        <f t="shared" si="1190"/>
        <v>18605</v>
      </c>
      <c r="AE18607">
        <f t="shared" si="1193"/>
        <v>1.8466464917500047E-16</v>
      </c>
      <c r="AF18607">
        <f t="shared" si="1191"/>
        <v>1.1523074108520025E-13</v>
      </c>
      <c r="AG18607">
        <f t="shared" si="1192"/>
        <v>3.4356857979008837E-12</v>
      </c>
    </row>
    <row r="18608" spans="30:33" x14ac:dyDescent="0.2">
      <c r="AD18608">
        <f t="shared" si="1190"/>
        <v>18606</v>
      </c>
      <c r="AE18608">
        <f t="shared" si="1193"/>
        <v>1.8436918573632048E-16</v>
      </c>
      <c r="AF18608">
        <f t="shared" si="1191"/>
        <v>1.1504637189946393E-13</v>
      </c>
      <c r="AG18608">
        <f t="shared" si="1192"/>
        <v>3.4303730698099786E-12</v>
      </c>
    </row>
    <row r="18609" spans="30:33" x14ac:dyDescent="0.2">
      <c r="AD18609">
        <f t="shared" si="1190"/>
        <v>18607</v>
      </c>
      <c r="AE18609">
        <f t="shared" si="1193"/>
        <v>1.8407419503914238E-16</v>
      </c>
      <c r="AF18609">
        <f t="shared" si="1191"/>
        <v>1.1486229770442478E-13</v>
      </c>
      <c r="AG18609">
        <f t="shared" si="1192"/>
        <v>3.4250685470933221E-12</v>
      </c>
    </row>
    <row r="18610" spans="30:33" x14ac:dyDescent="0.2">
      <c r="AD18610">
        <f t="shared" si="1190"/>
        <v>18608</v>
      </c>
      <c r="AE18610">
        <f t="shared" si="1193"/>
        <v>1.8377967632707973E-16</v>
      </c>
      <c r="AF18610">
        <f t="shared" si="1191"/>
        <v>1.1467851802809768E-13</v>
      </c>
      <c r="AG18610">
        <f t="shared" si="1192"/>
        <v>3.4197722170942998E-12</v>
      </c>
    </row>
    <row r="18611" spans="30:33" x14ac:dyDescent="0.2">
      <c r="AD18611">
        <f t="shared" si="1190"/>
        <v>18609</v>
      </c>
      <c r="AE18611">
        <f t="shared" si="1193"/>
        <v>1.8348562884495637E-16</v>
      </c>
      <c r="AF18611">
        <f t="shared" si="1191"/>
        <v>1.1449503239925273E-13</v>
      </c>
      <c r="AG18611">
        <f t="shared" si="1192"/>
        <v>3.4144840671757932E-12</v>
      </c>
    </row>
    <row r="18612" spans="30:33" x14ac:dyDescent="0.2">
      <c r="AD18612">
        <f t="shared" si="1190"/>
        <v>18610</v>
      </c>
      <c r="AE18612">
        <f t="shared" si="1193"/>
        <v>1.8319205183880445E-16</v>
      </c>
      <c r="AF18612">
        <f t="shared" si="1191"/>
        <v>1.1431184034741393E-13</v>
      </c>
      <c r="AG18612">
        <f t="shared" si="1192"/>
        <v>3.4092040847201509E-12</v>
      </c>
    </row>
    <row r="18613" spans="30:33" x14ac:dyDescent="0.2">
      <c r="AD18613">
        <f t="shared" si="1190"/>
        <v>18611</v>
      </c>
      <c r="AE18613">
        <f t="shared" si="1193"/>
        <v>1.8289894455586238E-16</v>
      </c>
      <c r="AF18613">
        <f t="shared" si="1191"/>
        <v>1.1412894140285806E-13</v>
      </c>
      <c r="AG18613">
        <f t="shared" si="1192"/>
        <v>3.4039322571291548E-12</v>
      </c>
    </row>
    <row r="18614" spans="30:33" x14ac:dyDescent="0.2">
      <c r="AD18614">
        <f t="shared" si="1190"/>
        <v>18612</v>
      </c>
      <c r="AE18614">
        <f t="shared" si="1193"/>
        <v>1.8260630624457298E-16</v>
      </c>
      <c r="AF18614">
        <f t="shared" si="1191"/>
        <v>1.1394633509661349E-13</v>
      </c>
      <c r="AG18614">
        <f t="shared" si="1192"/>
        <v>3.3986685718239925E-12</v>
      </c>
    </row>
    <row r="18615" spans="30:33" x14ac:dyDescent="0.2">
      <c r="AD18615">
        <f t="shared" si="1190"/>
        <v>18613</v>
      </c>
      <c r="AE18615">
        <f t="shared" si="1193"/>
        <v>1.8231413615458167E-16</v>
      </c>
      <c r="AF18615">
        <f t="shared" si="1191"/>
        <v>1.137640209604589E-13</v>
      </c>
      <c r="AG18615">
        <f t="shared" si="1192"/>
        <v>3.3934130162452285E-12</v>
      </c>
    </row>
    <row r="18616" spans="30:33" x14ac:dyDescent="0.2">
      <c r="AD18616">
        <f t="shared" si="1190"/>
        <v>18614</v>
      </c>
      <c r="AE18616">
        <f t="shared" si="1193"/>
        <v>1.8202243353673432E-16</v>
      </c>
      <c r="AF18616">
        <f t="shared" si="1191"/>
        <v>1.1358199852692215E-13</v>
      </c>
      <c r="AG18616">
        <f t="shared" si="1192"/>
        <v>3.3881655778527726E-12</v>
      </c>
    </row>
    <row r="18617" spans="30:33" x14ac:dyDescent="0.2">
      <c r="AD18617">
        <f t="shared" si="1190"/>
        <v>18615</v>
      </c>
      <c r="AE18617">
        <f t="shared" si="1193"/>
        <v>1.8173119764307553E-16</v>
      </c>
      <c r="AF18617">
        <f t="shared" si="1191"/>
        <v>1.1340026732927907E-13</v>
      </c>
      <c r="AG18617">
        <f t="shared" si="1192"/>
        <v>3.3829262441258511E-12</v>
      </c>
    </row>
    <row r="18618" spans="30:33" x14ac:dyDescent="0.2">
      <c r="AD18618">
        <f t="shared" si="1190"/>
        <v>18616</v>
      </c>
      <c r="AE18618">
        <f t="shared" si="1193"/>
        <v>1.8144042772684659E-16</v>
      </c>
      <c r="AF18618">
        <f t="shared" si="1191"/>
        <v>1.1321882690155222E-13</v>
      </c>
      <c r="AG18618">
        <f t="shared" si="1192"/>
        <v>3.3776950025629759E-12</v>
      </c>
    </row>
    <row r="18619" spans="30:33" x14ac:dyDescent="0.2">
      <c r="AD18619">
        <f t="shared" si="1190"/>
        <v>18617</v>
      </c>
      <c r="AE18619">
        <f t="shared" si="1193"/>
        <v>1.8115012304248362E-16</v>
      </c>
      <c r="AF18619">
        <f t="shared" si="1191"/>
        <v>1.1303767677850973E-13</v>
      </c>
      <c r="AG18619">
        <f t="shared" si="1192"/>
        <v>3.3724718406819174E-12</v>
      </c>
    </row>
    <row r="18620" spans="30:33" x14ac:dyDescent="0.2">
      <c r="AD18620">
        <f t="shared" si="1190"/>
        <v>18618</v>
      </c>
      <c r="AE18620">
        <f t="shared" si="1193"/>
        <v>1.8086028284561566E-16</v>
      </c>
      <c r="AF18620">
        <f t="shared" si="1191"/>
        <v>1.1285681649566411E-13</v>
      </c>
      <c r="AG18620">
        <f t="shared" si="1192"/>
        <v>3.3672567460196724E-12</v>
      </c>
    </row>
    <row r="18621" spans="30:33" x14ac:dyDescent="0.2">
      <c r="AD18621">
        <f t="shared" si="1190"/>
        <v>18619</v>
      </c>
      <c r="AE18621">
        <f t="shared" si="1193"/>
        <v>1.8057090639306264E-16</v>
      </c>
      <c r="AF18621">
        <f t="shared" si="1191"/>
        <v>1.1267624558927104E-13</v>
      </c>
      <c r="AG18621">
        <f t="shared" si="1192"/>
        <v>3.3620497061324331E-12</v>
      </c>
    </row>
    <row r="18622" spans="30:33" x14ac:dyDescent="0.2">
      <c r="AD18622">
        <f t="shared" si="1190"/>
        <v>18620</v>
      </c>
      <c r="AE18622">
        <f t="shared" si="1193"/>
        <v>1.8028199294283375E-16</v>
      </c>
      <c r="AF18622">
        <f t="shared" si="1191"/>
        <v>1.1249596359632819E-13</v>
      </c>
      <c r="AG18622">
        <f t="shared" si="1192"/>
        <v>3.3568507085955643E-12</v>
      </c>
    </row>
    <row r="18623" spans="30:33" x14ac:dyDescent="0.2">
      <c r="AD18623">
        <f t="shared" si="1190"/>
        <v>18621</v>
      </c>
      <c r="AE18623">
        <f t="shared" si="1193"/>
        <v>1.7999354175412518E-16</v>
      </c>
      <c r="AF18623">
        <f t="shared" si="1191"/>
        <v>1.1231597005457407E-13</v>
      </c>
      <c r="AG18623">
        <f t="shared" si="1192"/>
        <v>3.3516597410035648E-12</v>
      </c>
    </row>
    <row r="18624" spans="30:33" x14ac:dyDescent="0.2">
      <c r="AD18624">
        <f t="shared" si="1190"/>
        <v>18622</v>
      </c>
      <c r="AE18624">
        <f t="shared" si="1193"/>
        <v>1.7970555208731859E-16</v>
      </c>
      <c r="AF18624">
        <f t="shared" si="1191"/>
        <v>1.1213626450248674E-13</v>
      </c>
      <c r="AG18624">
        <f t="shared" si="1192"/>
        <v>3.3464767909700468E-12</v>
      </c>
    </row>
    <row r="18625" spans="30:33" x14ac:dyDescent="0.2">
      <c r="AD18625">
        <f t="shared" si="1190"/>
        <v>18623</v>
      </c>
      <c r="AE18625">
        <f t="shared" si="1193"/>
        <v>1.7941802320397888E-16</v>
      </c>
      <c r="AF18625">
        <f t="shared" si="1191"/>
        <v>1.1195684647928276E-13</v>
      </c>
      <c r="AG18625">
        <f t="shared" si="1192"/>
        <v>3.3413018461276987E-12</v>
      </c>
    </row>
    <row r="18626" spans="30:33" x14ac:dyDescent="0.2">
      <c r="AD18626">
        <f t="shared" si="1190"/>
        <v>18624</v>
      </c>
      <c r="AE18626">
        <f t="shared" si="1193"/>
        <v>1.7913095436685251E-16</v>
      </c>
      <c r="AF18626">
        <f t="shared" si="1191"/>
        <v>1.117777155249159E-13</v>
      </c>
      <c r="AG18626">
        <f t="shared" si="1192"/>
        <v>3.3361348941282611E-12</v>
      </c>
    </row>
    <row r="18627" spans="30:33" x14ac:dyDescent="0.2">
      <c r="AD18627">
        <f t="shared" si="1190"/>
        <v>18625</v>
      </c>
      <c r="AE18627">
        <f t="shared" si="1193"/>
        <v>1.7884434483986552E-16</v>
      </c>
      <c r="AF18627">
        <f t="shared" si="1191"/>
        <v>1.1159887118007604E-13</v>
      </c>
      <c r="AG18627">
        <f t="shared" si="1192"/>
        <v>3.3309759226424953E-12</v>
      </c>
    </row>
    <row r="18628" spans="30:33" x14ac:dyDescent="0.2">
      <c r="AD18628">
        <f t="shared" si="1190"/>
        <v>18626</v>
      </c>
      <c r="AE18628">
        <f t="shared" si="1193"/>
        <v>1.7855819388812175E-16</v>
      </c>
      <c r="AF18628">
        <f t="shared" si="1191"/>
        <v>1.1142031298618791E-13</v>
      </c>
      <c r="AG18628">
        <f t="shared" si="1192"/>
        <v>3.3258249193601558E-12</v>
      </c>
    </row>
    <row r="18629" spans="30:33" x14ac:dyDescent="0.2">
      <c r="AD18629">
        <f t="shared" si="1190"/>
        <v>18627</v>
      </c>
      <c r="AE18629">
        <f t="shared" si="1193"/>
        <v>1.7827250077790075E-16</v>
      </c>
      <c r="AF18629">
        <f t="shared" si="1191"/>
        <v>1.1124204048541001E-13</v>
      </c>
      <c r="AG18629">
        <f t="shared" si="1192"/>
        <v>3.3206818719899574E-12</v>
      </c>
    </row>
    <row r="18630" spans="30:33" x14ac:dyDescent="0.2">
      <c r="AD18630">
        <f t="shared" si="1190"/>
        <v>18628</v>
      </c>
      <c r="AE18630">
        <f t="shared" si="1193"/>
        <v>1.7798726477665608E-16</v>
      </c>
      <c r="AF18630">
        <f t="shared" si="1191"/>
        <v>1.1106405322063334E-13</v>
      </c>
      <c r="AG18630">
        <f t="shared" si="1192"/>
        <v>3.3155467682595496E-12</v>
      </c>
    </row>
    <row r="18631" spans="30:33" x14ac:dyDescent="0.2">
      <c r="AD18631">
        <f t="shared" si="1190"/>
        <v>18629</v>
      </c>
      <c r="AE18631">
        <f t="shared" si="1193"/>
        <v>1.7770248515301343E-16</v>
      </c>
      <c r="AF18631">
        <f t="shared" si="1191"/>
        <v>1.1088635073548032E-13</v>
      </c>
      <c r="AG18631">
        <f t="shared" si="1192"/>
        <v>3.3104195959154873E-12</v>
      </c>
    </row>
    <row r="18632" spans="30:33" x14ac:dyDescent="0.2">
      <c r="AD18632">
        <f t="shared" si="1190"/>
        <v>18630</v>
      </c>
      <c r="AE18632">
        <f t="shared" si="1193"/>
        <v>1.774181611767686E-16</v>
      </c>
      <c r="AF18632">
        <f t="shared" si="1191"/>
        <v>1.1070893257430356E-13</v>
      </c>
      <c r="AG18632">
        <f t="shared" si="1192"/>
        <v>3.3053003427231991E-12</v>
      </c>
    </row>
    <row r="18633" spans="30:33" x14ac:dyDescent="0.2">
      <c r="AD18633">
        <f t="shared" si="1190"/>
        <v>18631</v>
      </c>
      <c r="AE18633">
        <f t="shared" si="1193"/>
        <v>1.7713429211888576E-16</v>
      </c>
      <c r="AF18633">
        <f t="shared" si="1191"/>
        <v>1.1053179828218466E-13</v>
      </c>
      <c r="AG18633">
        <f t="shared" si="1192"/>
        <v>3.3001889964669607E-12</v>
      </c>
    </row>
    <row r="18634" spans="30:33" x14ac:dyDescent="0.2">
      <c r="AD18634">
        <f t="shared" si="1190"/>
        <v>18632</v>
      </c>
      <c r="AE18634">
        <f t="shared" si="1193"/>
        <v>1.7685087725149555E-16</v>
      </c>
      <c r="AF18634">
        <f t="shared" si="1191"/>
        <v>1.1035494740493316E-13</v>
      </c>
      <c r="AG18634">
        <f t="shared" si="1192"/>
        <v>3.295085544949865E-12</v>
      </c>
    </row>
    <row r="18635" spans="30:33" x14ac:dyDescent="0.2">
      <c r="AD18635">
        <f t="shared" si="1190"/>
        <v>18633</v>
      </c>
      <c r="AE18635">
        <f t="shared" si="1193"/>
        <v>1.7656791584789315E-16</v>
      </c>
      <c r="AF18635">
        <f t="shared" si="1191"/>
        <v>1.1017837948908527E-13</v>
      </c>
      <c r="AG18635">
        <f t="shared" si="1192"/>
        <v>3.2899899759937931E-12</v>
      </c>
    </row>
    <row r="18636" spans="30:33" x14ac:dyDescent="0.2">
      <c r="AD18636">
        <f t="shared" si="1190"/>
        <v>18634</v>
      </c>
      <c r="AE18636">
        <f t="shared" si="1193"/>
        <v>1.762854071825365E-16</v>
      </c>
      <c r="AF18636">
        <f t="shared" si="1191"/>
        <v>1.1000209408190272E-13</v>
      </c>
      <c r="AG18636">
        <f t="shared" si="1192"/>
        <v>3.2849022774393851E-12</v>
      </c>
    </row>
    <row r="18637" spans="30:33" x14ac:dyDescent="0.2">
      <c r="AD18637">
        <f t="shared" si="1190"/>
        <v>18635</v>
      </c>
      <c r="AE18637">
        <f t="shared" si="1193"/>
        <v>1.7600335053104444E-16</v>
      </c>
      <c r="AF18637">
        <f t="shared" si="1191"/>
        <v>1.0982609073137167E-13</v>
      </c>
      <c r="AG18637">
        <f t="shared" si="1192"/>
        <v>3.279822437146013E-12</v>
      </c>
    </row>
    <row r="18638" spans="30:33" x14ac:dyDescent="0.2">
      <c r="AD18638">
        <f t="shared" si="1190"/>
        <v>18636</v>
      </c>
      <c r="AE18638">
        <f t="shared" si="1193"/>
        <v>1.7572174517019475E-16</v>
      </c>
      <c r="AF18638">
        <f t="shared" si="1191"/>
        <v>1.0965036898620147E-13</v>
      </c>
      <c r="AG18638">
        <f t="shared" si="1192"/>
        <v>3.2747504429917492E-12</v>
      </c>
    </row>
    <row r="18639" spans="30:33" x14ac:dyDescent="0.2">
      <c r="AD18639">
        <f t="shared" si="1190"/>
        <v>18637</v>
      </c>
      <c r="AE18639">
        <f t="shared" si="1193"/>
        <v>1.7544059037792242E-16</v>
      </c>
      <c r="AF18639">
        <f t="shared" si="1191"/>
        <v>1.0947492839582354E-13</v>
      </c>
      <c r="AG18639">
        <f t="shared" si="1192"/>
        <v>3.26968628287334E-12</v>
      </c>
    </row>
    <row r="18640" spans="30:33" x14ac:dyDescent="0.2">
      <c r="AD18640">
        <f t="shared" ref="AD18640:AD18703" si="1194">AD18639+1</f>
        <v>18638</v>
      </c>
      <c r="AE18640">
        <f t="shared" si="1193"/>
        <v>1.7515988543331774E-16</v>
      </c>
      <c r="AF18640">
        <f t="shared" ref="AF18640:AF18703" si="1195">AF18639*$AF$3</f>
        <v>1.0929976851039022E-13</v>
      </c>
      <c r="AG18640">
        <f t="shared" ref="AG18640:AG18703" si="1196">AD18640*AE18640</f>
        <v>3.2646299447061761E-12</v>
      </c>
    </row>
    <row r="18641" spans="30:33" x14ac:dyDescent="0.2">
      <c r="AD18641">
        <f t="shared" si="1194"/>
        <v>18639</v>
      </c>
      <c r="AE18641">
        <f t="shared" si="1193"/>
        <v>1.7487962961662443E-16</v>
      </c>
      <c r="AF18641">
        <f t="shared" si="1195"/>
        <v>1.0912488888077359E-13</v>
      </c>
      <c r="AG18641">
        <f t="shared" si="1196"/>
        <v>3.2595814164242629E-12</v>
      </c>
    </row>
    <row r="18642" spans="30:33" x14ac:dyDescent="0.2">
      <c r="AD18642">
        <f t="shared" si="1194"/>
        <v>18640</v>
      </c>
      <c r="AE18642">
        <f t="shared" si="1193"/>
        <v>1.7459982220923783E-16</v>
      </c>
      <c r="AF18642">
        <f t="shared" si="1195"/>
        <v>1.0895028905856434E-13</v>
      </c>
      <c r="AG18642">
        <f t="shared" si="1196"/>
        <v>3.2545406859801929E-12</v>
      </c>
    </row>
    <row r="18643" spans="30:33" x14ac:dyDescent="0.2">
      <c r="AD18643">
        <f t="shared" si="1194"/>
        <v>18641</v>
      </c>
      <c r="AE18643">
        <f t="shared" ref="AE18643:AE18706" si="1197">AF18642*$AE$3</f>
        <v>1.7432046249370302E-16</v>
      </c>
      <c r="AF18643">
        <f t="shared" si="1195"/>
        <v>1.0877596859607063E-13</v>
      </c>
      <c r="AG18643">
        <f t="shared" si="1196"/>
        <v>3.2495077413451182E-12</v>
      </c>
    </row>
    <row r="18644" spans="30:33" x14ac:dyDescent="0.2">
      <c r="AD18644">
        <f t="shared" si="1194"/>
        <v>18642</v>
      </c>
      <c r="AE18644">
        <f t="shared" si="1197"/>
        <v>1.740415497537131E-16</v>
      </c>
      <c r="AF18644">
        <f t="shared" si="1195"/>
        <v>1.0860192704631691E-13</v>
      </c>
      <c r="AG18644">
        <f t="shared" si="1196"/>
        <v>3.2444825705087197E-12</v>
      </c>
    </row>
    <row r="18645" spans="30:33" x14ac:dyDescent="0.2">
      <c r="AD18645">
        <f t="shared" si="1194"/>
        <v>18643</v>
      </c>
      <c r="AE18645">
        <f t="shared" si="1197"/>
        <v>1.7376308327410714E-16</v>
      </c>
      <c r="AF18645">
        <f t="shared" si="1195"/>
        <v>1.084281639630428E-13</v>
      </c>
      <c r="AG18645">
        <f t="shared" si="1196"/>
        <v>3.2394651614791793E-12</v>
      </c>
    </row>
    <row r="18646" spans="30:33" x14ac:dyDescent="0.2">
      <c r="AD18646">
        <f t="shared" si="1194"/>
        <v>18644</v>
      </c>
      <c r="AE18646">
        <f t="shared" si="1197"/>
        <v>1.7348506234086855E-16</v>
      </c>
      <c r="AF18646">
        <f t="shared" si="1195"/>
        <v>1.0825467890070193E-13</v>
      </c>
      <c r="AG18646">
        <f t="shared" si="1196"/>
        <v>3.2344555022831532E-12</v>
      </c>
    </row>
    <row r="18647" spans="30:33" x14ac:dyDescent="0.2">
      <c r="AD18647">
        <f t="shared" si="1194"/>
        <v>18645</v>
      </c>
      <c r="AE18647">
        <f t="shared" si="1197"/>
        <v>1.7320748624112316E-16</v>
      </c>
      <c r="AF18647">
        <f t="shared" si="1195"/>
        <v>1.080814714144608E-13</v>
      </c>
      <c r="AG18647">
        <f t="shared" si="1196"/>
        <v>3.2294535809657415E-12</v>
      </c>
    </row>
    <row r="18648" spans="30:33" x14ac:dyDescent="0.2">
      <c r="AD18648">
        <f t="shared" si="1194"/>
        <v>18646</v>
      </c>
      <c r="AE18648">
        <f t="shared" si="1197"/>
        <v>1.7293035426313737E-16</v>
      </c>
      <c r="AF18648">
        <f t="shared" si="1195"/>
        <v>1.0790854106019766E-13</v>
      </c>
      <c r="AG18648">
        <f t="shared" si="1196"/>
        <v>3.2244593855904594E-12</v>
      </c>
    </row>
    <row r="18649" spans="30:33" x14ac:dyDescent="0.2">
      <c r="AD18649">
        <f t="shared" si="1194"/>
        <v>18647</v>
      </c>
      <c r="AE18649">
        <f t="shared" si="1197"/>
        <v>1.7265366569631632E-16</v>
      </c>
      <c r="AF18649">
        <f t="shared" si="1195"/>
        <v>1.0773588739450133E-13</v>
      </c>
      <c r="AG18649">
        <f t="shared" si="1196"/>
        <v>3.2194729042392104E-12</v>
      </c>
    </row>
    <row r="18650" spans="30:33" x14ac:dyDescent="0.2">
      <c r="AD18650">
        <f t="shared" si="1194"/>
        <v>18648</v>
      </c>
      <c r="AE18650">
        <f t="shared" si="1197"/>
        <v>1.723774198312022E-16</v>
      </c>
      <c r="AF18650">
        <f t="shared" si="1195"/>
        <v>1.0756350997467013E-13</v>
      </c>
      <c r="AG18650">
        <f t="shared" si="1196"/>
        <v>3.2144941250122586E-12</v>
      </c>
    </row>
    <row r="18651" spans="30:33" x14ac:dyDescent="0.2">
      <c r="AD18651">
        <f t="shared" si="1194"/>
        <v>18649</v>
      </c>
      <c r="AE18651">
        <f t="shared" si="1197"/>
        <v>1.7210161595947227E-16</v>
      </c>
      <c r="AF18651">
        <f t="shared" si="1195"/>
        <v>1.0739140835871065E-13</v>
      </c>
      <c r="AG18651">
        <f t="shared" si="1196"/>
        <v>3.2095230360281985E-12</v>
      </c>
    </row>
    <row r="18652" spans="30:33" x14ac:dyDescent="0.2">
      <c r="AD18652">
        <f t="shared" si="1194"/>
        <v>18650</v>
      </c>
      <c r="AE18652">
        <f t="shared" si="1197"/>
        <v>1.7182625337393712E-16</v>
      </c>
      <c r="AF18652">
        <f t="shared" si="1195"/>
        <v>1.0721958210533671E-13</v>
      </c>
      <c r="AG18652">
        <f t="shared" si="1196"/>
        <v>3.2045596254239273E-12</v>
      </c>
    </row>
    <row r="18653" spans="30:33" x14ac:dyDescent="0.2">
      <c r="AD18653">
        <f t="shared" si="1194"/>
        <v>18651</v>
      </c>
      <c r="AE18653">
        <f t="shared" si="1197"/>
        <v>1.715513313685388E-16</v>
      </c>
      <c r="AF18653">
        <f t="shared" si="1195"/>
        <v>1.0704803077396817E-13</v>
      </c>
      <c r="AG18653">
        <f t="shared" si="1196"/>
        <v>3.1996038813546172E-12</v>
      </c>
    </row>
    <row r="18654" spans="30:33" x14ac:dyDescent="0.2">
      <c r="AD18654">
        <f t="shared" si="1194"/>
        <v>18652</v>
      </c>
      <c r="AE18654">
        <f t="shared" si="1197"/>
        <v>1.7127684923834915E-16</v>
      </c>
      <c r="AF18654">
        <f t="shared" si="1195"/>
        <v>1.0687675392472982E-13</v>
      </c>
      <c r="AG18654">
        <f t="shared" si="1196"/>
        <v>3.1946557919936882E-12</v>
      </c>
    </row>
    <row r="18655" spans="30:33" x14ac:dyDescent="0.2">
      <c r="AD18655">
        <f t="shared" si="1194"/>
        <v>18653</v>
      </c>
      <c r="AE18655">
        <f t="shared" si="1197"/>
        <v>1.7100280627956779E-16</v>
      </c>
      <c r="AF18655">
        <f t="shared" si="1195"/>
        <v>1.0670575111845025E-13</v>
      </c>
      <c r="AG18655">
        <f t="shared" si="1196"/>
        <v>3.189715345532778E-12</v>
      </c>
    </row>
    <row r="18656" spans="30:33" x14ac:dyDescent="0.2">
      <c r="AD18656">
        <f t="shared" si="1194"/>
        <v>18654</v>
      </c>
      <c r="AE18656">
        <f t="shared" si="1197"/>
        <v>1.7072920178952047E-16</v>
      </c>
      <c r="AF18656">
        <f t="shared" si="1195"/>
        <v>1.0653502191666073E-13</v>
      </c>
      <c r="AG18656">
        <f t="shared" si="1196"/>
        <v>3.184782530181715E-12</v>
      </c>
    </row>
    <row r="18657" spans="30:33" x14ac:dyDescent="0.2">
      <c r="AD18657">
        <f t="shared" si="1194"/>
        <v>18655</v>
      </c>
      <c r="AE18657">
        <f t="shared" si="1197"/>
        <v>1.7045603506665723E-16</v>
      </c>
      <c r="AF18657">
        <f t="shared" si="1195"/>
        <v>1.0636456588159406E-13</v>
      </c>
      <c r="AG18657">
        <f t="shared" si="1196"/>
        <v>3.1798573341684907E-12</v>
      </c>
    </row>
    <row r="18658" spans="30:33" x14ac:dyDescent="0.2">
      <c r="AD18658">
        <f t="shared" si="1194"/>
        <v>18656</v>
      </c>
      <c r="AE18658">
        <f t="shared" si="1197"/>
        <v>1.7018330541055056E-16</v>
      </c>
      <c r="AF18658">
        <f t="shared" si="1195"/>
        <v>1.0619438257618351E-13</v>
      </c>
      <c r="AG18658">
        <f t="shared" si="1196"/>
        <v>3.1749397457392311E-12</v>
      </c>
    </row>
    <row r="18659" spans="30:33" x14ac:dyDescent="0.2">
      <c r="AD18659">
        <f t="shared" si="1194"/>
        <v>18657</v>
      </c>
      <c r="AE18659">
        <f t="shared" si="1197"/>
        <v>1.6991101212189369E-16</v>
      </c>
      <c r="AF18659">
        <f t="shared" si="1195"/>
        <v>1.0602447156406161E-13</v>
      </c>
      <c r="AG18659">
        <f t="shared" si="1196"/>
        <v>3.1700297531581706E-12</v>
      </c>
    </row>
    <row r="18660" spans="30:33" x14ac:dyDescent="0.2">
      <c r="AD18660">
        <f t="shared" si="1194"/>
        <v>18658</v>
      </c>
      <c r="AE18660">
        <f t="shared" si="1197"/>
        <v>1.6963915450249864E-16</v>
      </c>
      <c r="AF18660">
        <f t="shared" si="1195"/>
        <v>1.058548324095591E-13</v>
      </c>
      <c r="AG18660">
        <f t="shared" si="1196"/>
        <v>3.1651273447076196E-12</v>
      </c>
    </row>
    <row r="18661" spans="30:33" x14ac:dyDescent="0.2">
      <c r="AD18661">
        <f t="shared" si="1194"/>
        <v>18659</v>
      </c>
      <c r="AE18661">
        <f t="shared" si="1197"/>
        <v>1.6936773185529464E-16</v>
      </c>
      <c r="AF18661">
        <f t="shared" si="1195"/>
        <v>1.056854646777038E-13</v>
      </c>
      <c r="AG18661">
        <f t="shared" si="1196"/>
        <v>3.1602325086879426E-12</v>
      </c>
    </row>
    <row r="18662" spans="30:33" x14ac:dyDescent="0.2">
      <c r="AD18662">
        <f t="shared" si="1194"/>
        <v>18660</v>
      </c>
      <c r="AE18662">
        <f t="shared" si="1197"/>
        <v>1.6909674348432616E-16</v>
      </c>
      <c r="AF18662">
        <f t="shared" si="1195"/>
        <v>1.0551636793421948E-13</v>
      </c>
      <c r="AG18662">
        <f t="shared" si="1196"/>
        <v>3.1553452334175264E-12</v>
      </c>
    </row>
    <row r="18663" spans="30:33" x14ac:dyDescent="0.2">
      <c r="AD18663">
        <f t="shared" si="1194"/>
        <v>18661</v>
      </c>
      <c r="AE18663">
        <f t="shared" si="1197"/>
        <v>1.6882618869475123E-16</v>
      </c>
      <c r="AF18663">
        <f t="shared" si="1195"/>
        <v>1.0534754174552472E-13</v>
      </c>
      <c r="AG18663">
        <f t="shared" si="1196"/>
        <v>3.1504655072327528E-12</v>
      </c>
    </row>
    <row r="18664" spans="30:33" x14ac:dyDescent="0.2">
      <c r="AD18664">
        <f t="shared" si="1194"/>
        <v>18662</v>
      </c>
      <c r="AE18664">
        <f t="shared" si="1197"/>
        <v>1.6855606679283963E-16</v>
      </c>
      <c r="AF18664">
        <f t="shared" si="1195"/>
        <v>1.0517898567873187E-13</v>
      </c>
      <c r="AG18664">
        <f t="shared" si="1196"/>
        <v>3.1455933184879734E-12</v>
      </c>
    </row>
    <row r="18665" spans="30:33" x14ac:dyDescent="0.2">
      <c r="AD18665">
        <f t="shared" si="1194"/>
        <v>18663</v>
      </c>
      <c r="AE18665">
        <f t="shared" si="1197"/>
        <v>1.6828637708597107E-16</v>
      </c>
      <c r="AF18665">
        <f t="shared" si="1195"/>
        <v>1.050106993016459E-13</v>
      </c>
      <c r="AG18665">
        <f t="shared" si="1196"/>
        <v>3.140728655555478E-12</v>
      </c>
    </row>
    <row r="18666" spans="30:33" x14ac:dyDescent="0.2">
      <c r="AD18666">
        <f t="shared" si="1194"/>
        <v>18664</v>
      </c>
      <c r="AE18666">
        <f t="shared" si="1197"/>
        <v>1.6801711888263352E-16</v>
      </c>
      <c r="AF18666">
        <f t="shared" si="1195"/>
        <v>1.0484268218276326E-13</v>
      </c>
      <c r="AG18666">
        <f t="shared" si="1196"/>
        <v>3.135871506825472E-12</v>
      </c>
    </row>
    <row r="18667" spans="30:33" x14ac:dyDescent="0.2">
      <c r="AD18667">
        <f t="shared" si="1194"/>
        <v>18665</v>
      </c>
      <c r="AE18667">
        <f t="shared" si="1197"/>
        <v>1.677482914924213E-16</v>
      </c>
      <c r="AF18667">
        <f t="shared" si="1195"/>
        <v>1.0467493389127084E-13</v>
      </c>
      <c r="AG18667">
        <f t="shared" si="1196"/>
        <v>3.1310218607060436E-12</v>
      </c>
    </row>
    <row r="18668" spans="30:33" x14ac:dyDescent="0.2">
      <c r="AD18668">
        <f t="shared" si="1194"/>
        <v>18666</v>
      </c>
      <c r="AE18668">
        <f t="shared" si="1197"/>
        <v>1.6747989422603341E-16</v>
      </c>
      <c r="AF18668">
        <f t="shared" si="1195"/>
        <v>1.0450745399704481E-13</v>
      </c>
      <c r="AG18668">
        <f t="shared" si="1196"/>
        <v>3.1261797056231396E-12</v>
      </c>
    </row>
    <row r="18669" spans="30:33" x14ac:dyDescent="0.2">
      <c r="AD18669">
        <f t="shared" si="1194"/>
        <v>18667</v>
      </c>
      <c r="AE18669">
        <f t="shared" si="1197"/>
        <v>1.6721192639527178E-16</v>
      </c>
      <c r="AF18669">
        <f t="shared" si="1195"/>
        <v>1.0434024207064953E-13</v>
      </c>
      <c r="AG18669">
        <f t="shared" si="1196"/>
        <v>3.1213450300205382E-12</v>
      </c>
    </row>
    <row r="18670" spans="30:33" x14ac:dyDescent="0.2">
      <c r="AD18670">
        <f t="shared" si="1194"/>
        <v>18668</v>
      </c>
      <c r="AE18670">
        <f t="shared" si="1197"/>
        <v>1.6694438731303933E-16</v>
      </c>
      <c r="AF18670">
        <f t="shared" si="1195"/>
        <v>1.0417329768333649E-13</v>
      </c>
      <c r="AG18670">
        <f t="shared" si="1196"/>
        <v>3.1165178223598181E-12</v>
      </c>
    </row>
    <row r="18671" spans="30:33" x14ac:dyDescent="0.2">
      <c r="AD18671">
        <f t="shared" si="1194"/>
        <v>18669</v>
      </c>
      <c r="AE18671">
        <f t="shared" si="1197"/>
        <v>1.6667727629333847E-16</v>
      </c>
      <c r="AF18671">
        <f t="shared" si="1195"/>
        <v>1.0400662040704315E-13</v>
      </c>
      <c r="AG18671">
        <f t="shared" si="1196"/>
        <v>3.1116980711203358E-12</v>
      </c>
    </row>
    <row r="18672" spans="30:33" x14ac:dyDescent="0.2">
      <c r="AD18672">
        <f t="shared" si="1194"/>
        <v>18670</v>
      </c>
      <c r="AE18672">
        <f t="shared" si="1197"/>
        <v>1.664105926512691E-16</v>
      </c>
      <c r="AF18672">
        <f t="shared" si="1195"/>
        <v>1.0384020981439187E-13</v>
      </c>
      <c r="AG18672">
        <f t="shared" si="1196"/>
        <v>3.106885764799194E-12</v>
      </c>
    </row>
    <row r="18673" spans="30:33" x14ac:dyDescent="0.2">
      <c r="AD18673">
        <f t="shared" si="1194"/>
        <v>18671</v>
      </c>
      <c r="AE18673">
        <f t="shared" si="1197"/>
        <v>1.6614433570302708E-16</v>
      </c>
      <c r="AF18673">
        <f t="shared" si="1195"/>
        <v>1.0367406547868885E-13</v>
      </c>
      <c r="AG18673">
        <f t="shared" si="1196"/>
        <v>3.1020808919112187E-12</v>
      </c>
    </row>
    <row r="18674" spans="30:33" x14ac:dyDescent="0.2">
      <c r="AD18674">
        <f t="shared" si="1194"/>
        <v>18672</v>
      </c>
      <c r="AE18674">
        <f t="shared" si="1197"/>
        <v>1.6587850476590222E-16</v>
      </c>
      <c r="AF18674">
        <f t="shared" si="1195"/>
        <v>1.0350818697392294E-13</v>
      </c>
      <c r="AG18674">
        <f t="shared" si="1196"/>
        <v>3.0972834409889261E-12</v>
      </c>
    </row>
    <row r="18675" spans="30:33" x14ac:dyDescent="0.2">
      <c r="AD18675">
        <f t="shared" si="1194"/>
        <v>18673</v>
      </c>
      <c r="AE18675">
        <f t="shared" si="1197"/>
        <v>1.6561309915827679E-16</v>
      </c>
      <c r="AF18675">
        <f t="shared" si="1195"/>
        <v>1.0334257387476467E-13</v>
      </c>
      <c r="AG18675">
        <f t="shared" si="1196"/>
        <v>3.0924934005825026E-12</v>
      </c>
    </row>
    <row r="18676" spans="30:33" x14ac:dyDescent="0.2">
      <c r="AD18676">
        <f t="shared" si="1194"/>
        <v>18674</v>
      </c>
      <c r="AE18676">
        <f t="shared" si="1197"/>
        <v>1.6534811819962354E-16</v>
      </c>
      <c r="AF18676">
        <f t="shared" si="1195"/>
        <v>1.0317722575656504E-13</v>
      </c>
      <c r="AG18676">
        <f t="shared" si="1196"/>
        <v>3.08771075925977E-12</v>
      </c>
    </row>
    <row r="18677" spans="30:33" x14ac:dyDescent="0.2">
      <c r="AD18677">
        <f t="shared" si="1194"/>
        <v>18675</v>
      </c>
      <c r="AE18677">
        <f t="shared" si="1197"/>
        <v>1.6508356121050414E-16</v>
      </c>
      <c r="AF18677">
        <f t="shared" si="1195"/>
        <v>1.0301214219535452E-13</v>
      </c>
      <c r="AG18677">
        <f t="shared" si="1196"/>
        <v>3.0829355056061649E-12</v>
      </c>
    </row>
    <row r="18678" spans="30:33" x14ac:dyDescent="0.2">
      <c r="AD18678">
        <f t="shared" si="1194"/>
        <v>18676</v>
      </c>
      <c r="AE18678">
        <f t="shared" si="1197"/>
        <v>1.6481942751256731E-16</v>
      </c>
      <c r="AF18678">
        <f t="shared" si="1195"/>
        <v>1.0284732276784195E-13</v>
      </c>
      <c r="AG18678">
        <f t="shared" si="1196"/>
        <v>3.0781676282247069E-12</v>
      </c>
    </row>
    <row r="18679" spans="30:33" x14ac:dyDescent="0.2">
      <c r="AD18679">
        <f t="shared" si="1194"/>
        <v>18677</v>
      </c>
      <c r="AE18679">
        <f t="shared" si="1197"/>
        <v>1.6455571642854719E-16</v>
      </c>
      <c r="AF18679">
        <f t="shared" si="1195"/>
        <v>1.026827670514134E-13</v>
      </c>
      <c r="AG18679">
        <f t="shared" si="1196"/>
        <v>3.0734071157359761E-12</v>
      </c>
    </row>
    <row r="18680" spans="30:33" x14ac:dyDescent="0.2">
      <c r="AD18680">
        <f t="shared" si="1194"/>
        <v>18678</v>
      </c>
      <c r="AE18680">
        <f t="shared" si="1197"/>
        <v>1.6429242728226151E-16</v>
      </c>
      <c r="AF18680">
        <f t="shared" si="1195"/>
        <v>1.0251847462413113E-13</v>
      </c>
      <c r="AG18680">
        <f t="shared" si="1196"/>
        <v>3.0686539567780804E-12</v>
      </c>
    </row>
    <row r="18681" spans="30:33" x14ac:dyDescent="0.2">
      <c r="AD18681">
        <f t="shared" si="1194"/>
        <v>18679</v>
      </c>
      <c r="AE18681">
        <f t="shared" si="1197"/>
        <v>1.640295593986099E-16</v>
      </c>
      <c r="AF18681">
        <f t="shared" si="1195"/>
        <v>1.0235444506473251E-13</v>
      </c>
      <c r="AG18681">
        <f t="shared" si="1196"/>
        <v>3.0639081400066341E-12</v>
      </c>
    </row>
    <row r="18682" spans="30:33" x14ac:dyDescent="0.2">
      <c r="AD18682">
        <f t="shared" si="1194"/>
        <v>18680</v>
      </c>
      <c r="AE18682">
        <f t="shared" si="1197"/>
        <v>1.637671121035721E-16</v>
      </c>
      <c r="AF18682">
        <f t="shared" si="1195"/>
        <v>1.0219067795262894E-13</v>
      </c>
      <c r="AG18682">
        <f t="shared" si="1196"/>
        <v>3.059169654094727E-12</v>
      </c>
    </row>
    <row r="18683" spans="30:33" x14ac:dyDescent="0.2">
      <c r="AD18683">
        <f t="shared" si="1194"/>
        <v>18681</v>
      </c>
      <c r="AE18683">
        <f t="shared" si="1197"/>
        <v>1.6350508472420638E-16</v>
      </c>
      <c r="AF18683">
        <f t="shared" si="1195"/>
        <v>1.0202717286790473E-13</v>
      </c>
      <c r="AG18683">
        <f t="shared" si="1196"/>
        <v>3.0544384877328994E-12</v>
      </c>
    </row>
    <row r="18684" spans="30:33" x14ac:dyDescent="0.2">
      <c r="AD18684">
        <f t="shared" si="1194"/>
        <v>18682</v>
      </c>
      <c r="AE18684">
        <f t="shared" si="1197"/>
        <v>1.6324347658864764E-16</v>
      </c>
      <c r="AF18684">
        <f t="shared" si="1195"/>
        <v>1.0186392939131608E-13</v>
      </c>
      <c r="AG18684">
        <f t="shared" si="1196"/>
        <v>3.0497146296291153E-12</v>
      </c>
    </row>
    <row r="18685" spans="30:33" x14ac:dyDescent="0.2">
      <c r="AD18685">
        <f t="shared" si="1194"/>
        <v>18683</v>
      </c>
      <c r="AE18685">
        <f t="shared" si="1197"/>
        <v>1.6298228702610581E-16</v>
      </c>
      <c r="AF18685">
        <f t="shared" si="1195"/>
        <v>1.0170094710428997E-13</v>
      </c>
      <c r="AG18685">
        <f t="shared" si="1196"/>
        <v>3.0449980685087346E-12</v>
      </c>
    </row>
    <row r="18686" spans="30:33" x14ac:dyDescent="0.2">
      <c r="AD18686">
        <f t="shared" si="1194"/>
        <v>18684</v>
      </c>
      <c r="AE18686">
        <f t="shared" si="1197"/>
        <v>1.6272151536686404E-16</v>
      </c>
      <c r="AF18686">
        <f t="shared" si="1195"/>
        <v>1.015382255889231E-13</v>
      </c>
      <c r="AG18686">
        <f t="shared" si="1196"/>
        <v>3.0402887931144875E-12</v>
      </c>
    </row>
    <row r="18687" spans="30:33" x14ac:dyDescent="0.2">
      <c r="AD18687">
        <f t="shared" si="1194"/>
        <v>18685</v>
      </c>
      <c r="AE18687">
        <f t="shared" si="1197"/>
        <v>1.6246116094227704E-16</v>
      </c>
      <c r="AF18687">
        <f t="shared" si="1195"/>
        <v>1.0137576442798082E-13</v>
      </c>
      <c r="AG18687">
        <f t="shared" si="1196"/>
        <v>3.0355867922064466E-12</v>
      </c>
    </row>
    <row r="18688" spans="30:33" x14ac:dyDescent="0.2">
      <c r="AD18688">
        <f t="shared" si="1194"/>
        <v>18686</v>
      </c>
      <c r="AE18688">
        <f t="shared" si="1197"/>
        <v>1.6220122308476938E-16</v>
      </c>
      <c r="AF18688">
        <f t="shared" si="1195"/>
        <v>1.0121356320489604E-13</v>
      </c>
      <c r="AG18688">
        <f t="shared" si="1196"/>
        <v>3.0308920545620006E-12</v>
      </c>
    </row>
    <row r="18689" spans="30:33" x14ac:dyDescent="0.2">
      <c r="AD18689">
        <f t="shared" si="1194"/>
        <v>18687</v>
      </c>
      <c r="AE18689">
        <f t="shared" si="1197"/>
        <v>1.6194170112783374E-16</v>
      </c>
      <c r="AF18689">
        <f t="shared" si="1195"/>
        <v>1.010516215037682E-13</v>
      </c>
      <c r="AG18689">
        <f t="shared" si="1196"/>
        <v>3.026204568975829E-12</v>
      </c>
    </row>
    <row r="18690" spans="30:33" x14ac:dyDescent="0.2">
      <c r="AD18690">
        <f t="shared" si="1194"/>
        <v>18688</v>
      </c>
      <c r="AE18690">
        <f t="shared" si="1197"/>
        <v>1.616825944060292E-16</v>
      </c>
      <c r="AF18690">
        <f t="shared" si="1195"/>
        <v>1.0088993890936217E-13</v>
      </c>
      <c r="AG18690">
        <f t="shared" si="1196"/>
        <v>3.0215243242598736E-12</v>
      </c>
    </row>
    <row r="18691" spans="30:33" x14ac:dyDescent="0.2">
      <c r="AD18691">
        <f t="shared" si="1194"/>
        <v>18689</v>
      </c>
      <c r="AE18691">
        <f t="shared" si="1197"/>
        <v>1.6142390225497954E-16</v>
      </c>
      <c r="AF18691">
        <f t="shared" si="1195"/>
        <v>1.0072851500710718E-13</v>
      </c>
      <c r="AG18691">
        <f t="shared" si="1196"/>
        <v>3.0168513092433127E-12</v>
      </c>
    </row>
    <row r="18692" spans="30:33" x14ac:dyDescent="0.2">
      <c r="AD18692">
        <f t="shared" si="1194"/>
        <v>18690</v>
      </c>
      <c r="AE18692">
        <f t="shared" si="1197"/>
        <v>1.6116562401137157E-16</v>
      </c>
      <c r="AF18692">
        <f t="shared" si="1195"/>
        <v>1.0056734938309581E-13</v>
      </c>
      <c r="AG18692">
        <f t="shared" si="1196"/>
        <v>3.0121855127725348E-12</v>
      </c>
    </row>
    <row r="18693" spans="30:33" x14ac:dyDescent="0.2">
      <c r="AD18693">
        <f t="shared" si="1194"/>
        <v>18691</v>
      </c>
      <c r="AE18693">
        <f t="shared" si="1197"/>
        <v>1.6090775901295337E-16</v>
      </c>
      <c r="AF18693">
        <f t="shared" si="1195"/>
        <v>1.0040644162408285E-13</v>
      </c>
      <c r="AG18693">
        <f t="shared" si="1196"/>
        <v>3.0075269237111113E-12</v>
      </c>
    </row>
    <row r="18694" spans="30:33" x14ac:dyDescent="0.2">
      <c r="AD18694">
        <f t="shared" si="1194"/>
        <v>18692</v>
      </c>
      <c r="AE18694">
        <f t="shared" si="1197"/>
        <v>1.6065030659853263E-16</v>
      </c>
      <c r="AF18694">
        <f t="shared" si="1195"/>
        <v>1.0024579131748431E-13</v>
      </c>
      <c r="AG18694">
        <f t="shared" si="1196"/>
        <v>3.002875530939772E-12</v>
      </c>
    </row>
    <row r="18695" spans="30:33" x14ac:dyDescent="0.2">
      <c r="AD18695">
        <f t="shared" si="1194"/>
        <v>18693</v>
      </c>
      <c r="AE18695">
        <f t="shared" si="1197"/>
        <v>1.6039326610797497E-16</v>
      </c>
      <c r="AF18695">
        <f t="shared" si="1195"/>
        <v>1.0008539805137633E-13</v>
      </c>
      <c r="AG18695">
        <f t="shared" si="1196"/>
        <v>2.9982313233563762E-12</v>
      </c>
    </row>
    <row r="18696" spans="30:33" x14ac:dyDescent="0.2">
      <c r="AD18696">
        <f t="shared" si="1194"/>
        <v>18694</v>
      </c>
      <c r="AE18696">
        <f t="shared" si="1197"/>
        <v>1.6013663688220219E-16</v>
      </c>
      <c r="AF18696">
        <f t="shared" si="1195"/>
        <v>9.9925261414494124E-14</v>
      </c>
      <c r="AG18696">
        <f t="shared" si="1196"/>
        <v>2.9935942898758877E-12</v>
      </c>
    </row>
    <row r="18697" spans="30:33" x14ac:dyDescent="0.2">
      <c r="AD18697">
        <f t="shared" si="1194"/>
        <v>18695</v>
      </c>
      <c r="AE18697">
        <f t="shared" si="1197"/>
        <v>1.5988041826319068E-16</v>
      </c>
      <c r="AF18697">
        <f t="shared" si="1195"/>
        <v>9.9765380996230929E-14</v>
      </c>
      <c r="AG18697">
        <f t="shared" si="1196"/>
        <v>2.9889644194303497E-12</v>
      </c>
    </row>
    <row r="18698" spans="30:33" x14ac:dyDescent="0.2">
      <c r="AD18698">
        <f t="shared" si="1194"/>
        <v>18696</v>
      </c>
      <c r="AE18698">
        <f t="shared" si="1197"/>
        <v>1.5962460959396955E-16</v>
      </c>
      <c r="AF18698">
        <f t="shared" si="1195"/>
        <v>9.960575638663696E-14</v>
      </c>
      <c r="AG18698">
        <f t="shared" si="1196"/>
        <v>2.9843417009688546E-12</v>
      </c>
    </row>
    <row r="18699" spans="30:33" x14ac:dyDescent="0.2">
      <c r="AD18699">
        <f t="shared" si="1194"/>
        <v>18697</v>
      </c>
      <c r="AE18699">
        <f t="shared" si="1197"/>
        <v>1.593692102186192E-16</v>
      </c>
      <c r="AF18699">
        <f t="shared" si="1195"/>
        <v>9.9446387176418337E-14</v>
      </c>
      <c r="AG18699">
        <f t="shared" si="1196"/>
        <v>2.9797261234575231E-12</v>
      </c>
    </row>
    <row r="18700" spans="30:33" x14ac:dyDescent="0.2">
      <c r="AD18700">
        <f t="shared" si="1194"/>
        <v>18698</v>
      </c>
      <c r="AE18700">
        <f t="shared" si="1197"/>
        <v>1.5911421948226942E-16</v>
      </c>
      <c r="AF18700">
        <f t="shared" si="1195"/>
        <v>9.9287272956936062E-14</v>
      </c>
      <c r="AG18700">
        <f t="shared" si="1196"/>
        <v>2.9751176758794738E-12</v>
      </c>
    </row>
    <row r="18701" spans="30:33" x14ac:dyDescent="0.2">
      <c r="AD18701">
        <f t="shared" si="1194"/>
        <v>18699</v>
      </c>
      <c r="AE18701">
        <f t="shared" si="1197"/>
        <v>1.5885963673109777E-16</v>
      </c>
      <c r="AF18701">
        <f t="shared" si="1195"/>
        <v>9.9128413320204957E-14</v>
      </c>
      <c r="AG18701">
        <f t="shared" si="1196"/>
        <v>2.9705163472347971E-12</v>
      </c>
    </row>
    <row r="18702" spans="30:33" x14ac:dyDescent="0.2">
      <c r="AD18702">
        <f t="shared" si="1194"/>
        <v>18700</v>
      </c>
      <c r="AE18702">
        <f t="shared" si="1197"/>
        <v>1.5860546131232801E-16</v>
      </c>
      <c r="AF18702">
        <f t="shared" si="1195"/>
        <v>9.8969807858892629E-14</v>
      </c>
      <c r="AG18702">
        <f t="shared" si="1196"/>
        <v>2.9659221265405338E-12</v>
      </c>
    </row>
    <row r="18703" spans="30:33" x14ac:dyDescent="0.2">
      <c r="AD18703">
        <f t="shared" si="1194"/>
        <v>18701</v>
      </c>
      <c r="AE18703">
        <f t="shared" si="1197"/>
        <v>1.5835169257422828E-16</v>
      </c>
      <c r="AF18703">
        <f t="shared" si="1195"/>
        <v>9.8811456166318398E-14</v>
      </c>
      <c r="AG18703">
        <f t="shared" si="1196"/>
        <v>2.9613350028306431E-12</v>
      </c>
    </row>
    <row r="18704" spans="30:33" x14ac:dyDescent="0.2">
      <c r="AD18704">
        <f t="shared" ref="AD18704:AD18767" si="1198">AD18703+1</f>
        <v>18702</v>
      </c>
      <c r="AE18704">
        <f t="shared" si="1197"/>
        <v>1.580983298661095E-16</v>
      </c>
      <c r="AF18704">
        <f t="shared" ref="AF18704:AF18767" si="1199">AF18703*$AF$3</f>
        <v>9.8653357836452287E-14</v>
      </c>
      <c r="AG18704">
        <f t="shared" ref="AG18704:AG18767" si="1200">AD18704*AE18704</f>
        <v>2.9567549651559799E-12</v>
      </c>
    </row>
    <row r="18705" spans="30:33" x14ac:dyDescent="0.2">
      <c r="AD18705">
        <f t="shared" si="1198"/>
        <v>18703</v>
      </c>
      <c r="AE18705">
        <f t="shared" si="1197"/>
        <v>1.5784537253832374E-16</v>
      </c>
      <c r="AF18705">
        <f t="shared" si="1199"/>
        <v>9.8495512463913962E-14</v>
      </c>
      <c r="AG18705">
        <f t="shared" si="1200"/>
        <v>2.9521820025842689E-12</v>
      </c>
    </row>
    <row r="18706" spans="30:33" x14ac:dyDescent="0.2">
      <c r="AD18706">
        <f t="shared" si="1198"/>
        <v>18704</v>
      </c>
      <c r="AE18706">
        <f t="shared" si="1197"/>
        <v>1.5759281994226241E-16</v>
      </c>
      <c r="AF18706">
        <f t="shared" si="1199"/>
        <v>9.8337919643971697E-14</v>
      </c>
      <c r="AG18706">
        <f t="shared" si="1200"/>
        <v>2.9476161042000759E-12</v>
      </c>
    </row>
    <row r="18707" spans="30:33" x14ac:dyDescent="0.2">
      <c r="AD18707">
        <f t="shared" si="1198"/>
        <v>18705</v>
      </c>
      <c r="AE18707">
        <f t="shared" ref="AE18707:AE18770" si="1201">AF18706*$AE$3</f>
        <v>1.5734067143035479E-16</v>
      </c>
      <c r="AF18707">
        <f t="shared" si="1199"/>
        <v>9.8180578972541337E-14</v>
      </c>
      <c r="AG18707">
        <f t="shared" si="1200"/>
        <v>2.9430572591047865E-12</v>
      </c>
    </row>
    <row r="18708" spans="30:33" x14ac:dyDescent="0.2">
      <c r="AD18708">
        <f t="shared" si="1198"/>
        <v>18706</v>
      </c>
      <c r="AE18708">
        <f t="shared" si="1201"/>
        <v>1.5708892635606622E-16</v>
      </c>
      <c r="AF18708">
        <f t="shared" si="1199"/>
        <v>9.8023490046185267E-14</v>
      </c>
      <c r="AG18708">
        <f t="shared" si="1200"/>
        <v>2.9385054564165749E-12</v>
      </c>
    </row>
    <row r="18709" spans="30:33" x14ac:dyDescent="0.2">
      <c r="AD18709">
        <f t="shared" si="1198"/>
        <v>18707</v>
      </c>
      <c r="AE18709">
        <f t="shared" si="1201"/>
        <v>1.5683758407389649E-16</v>
      </c>
      <c r="AF18709">
        <f t="shared" si="1199"/>
        <v>9.7866652462111361E-14</v>
      </c>
      <c r="AG18709">
        <f t="shared" si="1200"/>
        <v>2.9339606852703817E-12</v>
      </c>
    </row>
    <row r="18710" spans="30:33" x14ac:dyDescent="0.2">
      <c r="AD18710">
        <f t="shared" si="1198"/>
        <v>18708</v>
      </c>
      <c r="AE18710">
        <f t="shared" si="1201"/>
        <v>1.5658664393937825E-16</v>
      </c>
      <c r="AF18710">
        <f t="shared" si="1199"/>
        <v>9.7710065818171974E-14</v>
      </c>
      <c r="AG18710">
        <f t="shared" si="1200"/>
        <v>2.9294229348178882E-12</v>
      </c>
    </row>
    <row r="18711" spans="30:33" x14ac:dyDescent="0.2">
      <c r="AD18711">
        <f t="shared" si="1198"/>
        <v>18709</v>
      </c>
      <c r="AE18711">
        <f t="shared" si="1201"/>
        <v>1.5633610530907524E-16</v>
      </c>
      <c r="AF18711">
        <f t="shared" si="1199"/>
        <v>9.7553729712862893E-14</v>
      </c>
      <c r="AG18711">
        <f t="shared" si="1200"/>
        <v>2.9248921942274887E-12</v>
      </c>
    </row>
    <row r="18712" spans="30:33" x14ac:dyDescent="0.2">
      <c r="AD18712">
        <f t="shared" si="1198"/>
        <v>18710</v>
      </c>
      <c r="AE18712">
        <f t="shared" si="1201"/>
        <v>1.5608596754058071E-16</v>
      </c>
      <c r="AF18712">
        <f t="shared" si="1199"/>
        <v>9.7397643745322304E-14</v>
      </c>
      <c r="AG18712">
        <f t="shared" si="1200"/>
        <v>2.9203684526842648E-12</v>
      </c>
    </row>
    <row r="18713" spans="30:33" x14ac:dyDescent="0.2">
      <c r="AD18713">
        <f t="shared" si="1198"/>
        <v>18711</v>
      </c>
      <c r="AE18713">
        <f t="shared" si="1201"/>
        <v>1.5583622999251575E-16</v>
      </c>
      <c r="AF18713">
        <f t="shared" si="1199"/>
        <v>9.724180751532978E-14</v>
      </c>
      <c r="AG18713">
        <f t="shared" si="1200"/>
        <v>2.9158516993899621E-12</v>
      </c>
    </row>
    <row r="18714" spans="30:33" x14ac:dyDescent="0.2">
      <c r="AD18714">
        <f t="shared" si="1198"/>
        <v>18712</v>
      </c>
      <c r="AE18714">
        <f t="shared" si="1201"/>
        <v>1.5558689202452772E-16</v>
      </c>
      <c r="AF18714">
        <f t="shared" si="1199"/>
        <v>9.7086220623305247E-14</v>
      </c>
      <c r="AG18714">
        <f t="shared" si="1200"/>
        <v>2.9113419235629626E-12</v>
      </c>
    </row>
    <row r="18715" spans="30:33" x14ac:dyDescent="0.2">
      <c r="AD18715">
        <f t="shared" si="1198"/>
        <v>18713</v>
      </c>
      <c r="AE18715">
        <f t="shared" si="1201"/>
        <v>1.5533795299728847E-16</v>
      </c>
      <c r="AF18715">
        <f t="shared" si="1199"/>
        <v>9.693088267030795E-14</v>
      </c>
      <c r="AG18715">
        <f t="shared" si="1200"/>
        <v>2.9068391144382591E-12</v>
      </c>
    </row>
    <row r="18716" spans="30:33" x14ac:dyDescent="0.2">
      <c r="AD18716">
        <f t="shared" si="1198"/>
        <v>18714</v>
      </c>
      <c r="AE18716">
        <f t="shared" si="1201"/>
        <v>1.5508941227249279E-16</v>
      </c>
      <c r="AF18716">
        <f t="shared" si="1199"/>
        <v>9.6775793258035454E-14</v>
      </c>
      <c r="AG18716">
        <f t="shared" si="1200"/>
        <v>2.90234326126743E-12</v>
      </c>
    </row>
    <row r="18717" spans="30:33" x14ac:dyDescent="0.2">
      <c r="AD18717">
        <f t="shared" si="1198"/>
        <v>18715</v>
      </c>
      <c r="AE18717">
        <f t="shared" si="1201"/>
        <v>1.548412692128568E-16</v>
      </c>
      <c r="AF18717">
        <f t="shared" si="1199"/>
        <v>9.6620951988822587E-14</v>
      </c>
      <c r="AG18717">
        <f t="shared" si="1200"/>
        <v>2.897854353318615E-12</v>
      </c>
    </row>
    <row r="18718" spans="30:33" x14ac:dyDescent="0.2">
      <c r="AD18718">
        <f t="shared" si="1198"/>
        <v>18716</v>
      </c>
      <c r="AE18718">
        <f t="shared" si="1201"/>
        <v>1.5459352318211621E-16</v>
      </c>
      <c r="AF18718">
        <f t="shared" si="1199"/>
        <v>9.6466358465640463E-14</v>
      </c>
      <c r="AG18718">
        <f t="shared" si="1200"/>
        <v>2.893372379876487E-12</v>
      </c>
    </row>
    <row r="18719" spans="30:33" x14ac:dyDescent="0.2">
      <c r="AD18719">
        <f t="shared" si="1198"/>
        <v>18717</v>
      </c>
      <c r="AE18719">
        <f t="shared" si="1201"/>
        <v>1.5434617354502481E-16</v>
      </c>
      <c r="AF18719">
        <f t="shared" si="1199"/>
        <v>9.6312012292095439E-14</v>
      </c>
      <c r="AG18719">
        <f t="shared" si="1200"/>
        <v>2.8888973302422293E-12</v>
      </c>
    </row>
    <row r="18720" spans="30:33" x14ac:dyDescent="0.2">
      <c r="AD18720">
        <f t="shared" si="1198"/>
        <v>18718</v>
      </c>
      <c r="AE18720">
        <f t="shared" si="1201"/>
        <v>1.5409921966735279E-16</v>
      </c>
      <c r="AF18720">
        <f t="shared" si="1199"/>
        <v>9.6157913072428078E-14</v>
      </c>
      <c r="AG18720">
        <f t="shared" si="1200"/>
        <v>2.8844291937335095E-12</v>
      </c>
    </row>
    <row r="18721" spans="30:33" x14ac:dyDescent="0.2">
      <c r="AD18721">
        <f t="shared" si="1198"/>
        <v>18719</v>
      </c>
      <c r="AE18721">
        <f t="shared" si="1201"/>
        <v>1.53852660915885E-16</v>
      </c>
      <c r="AF18721">
        <f t="shared" si="1199"/>
        <v>9.600406041151219E-14</v>
      </c>
      <c r="AG18721">
        <f t="shared" si="1200"/>
        <v>2.8799679596844512E-12</v>
      </c>
    </row>
    <row r="18722" spans="30:33" x14ac:dyDescent="0.2">
      <c r="AD18722">
        <f t="shared" si="1198"/>
        <v>18720</v>
      </c>
      <c r="AE18722">
        <f t="shared" si="1201"/>
        <v>1.5360649665841958E-16</v>
      </c>
      <c r="AF18722">
        <f t="shared" si="1199"/>
        <v>9.5850453914853771E-14</v>
      </c>
      <c r="AG18722">
        <f t="shared" si="1200"/>
        <v>2.8755136174456145E-12</v>
      </c>
    </row>
    <row r="18723" spans="30:33" x14ac:dyDescent="0.2">
      <c r="AD18723">
        <f t="shared" si="1198"/>
        <v>18721</v>
      </c>
      <c r="AE18723">
        <f t="shared" si="1201"/>
        <v>1.533607262637661E-16</v>
      </c>
      <c r="AF18723">
        <f t="shared" si="1199"/>
        <v>9.5697093188589996E-14</v>
      </c>
      <c r="AG18723">
        <f t="shared" si="1200"/>
        <v>2.8710661563839651E-12</v>
      </c>
    </row>
    <row r="18724" spans="30:33" x14ac:dyDescent="0.2">
      <c r="AD18724">
        <f t="shared" si="1198"/>
        <v>18722</v>
      </c>
      <c r="AE18724">
        <f t="shared" si="1201"/>
        <v>1.5311534910174407E-16</v>
      </c>
      <c r="AF18724">
        <f t="shared" si="1199"/>
        <v>9.5543977839488243E-14</v>
      </c>
      <c r="AG18724">
        <f t="shared" si="1200"/>
        <v>2.8666255658828526E-12</v>
      </c>
    </row>
    <row r="18725" spans="30:33" x14ac:dyDescent="0.2">
      <c r="AD18725">
        <f t="shared" si="1198"/>
        <v>18723</v>
      </c>
      <c r="AE18725">
        <f t="shared" si="1201"/>
        <v>1.5287036454318127E-16</v>
      </c>
      <c r="AF18725">
        <f t="shared" si="1199"/>
        <v>9.5391107474945062E-14</v>
      </c>
      <c r="AG18725">
        <f t="shared" si="1200"/>
        <v>2.8621918353419829E-12</v>
      </c>
    </row>
    <row r="18726" spans="30:33" x14ac:dyDescent="0.2">
      <c r="AD18726">
        <f t="shared" si="1198"/>
        <v>18724</v>
      </c>
      <c r="AE18726">
        <f t="shared" si="1201"/>
        <v>1.5262577195991217E-16</v>
      </c>
      <c r="AF18726">
        <f t="shared" si="1199"/>
        <v>9.5238481702985149E-14</v>
      </c>
      <c r="AG18726">
        <f t="shared" si="1200"/>
        <v>2.8577649541773955E-12</v>
      </c>
    </row>
    <row r="18727" spans="30:33" x14ac:dyDescent="0.2">
      <c r="AD18727">
        <f t="shared" si="1198"/>
        <v>18725</v>
      </c>
      <c r="AE18727">
        <f t="shared" si="1201"/>
        <v>1.523815707247763E-16</v>
      </c>
      <c r="AF18727">
        <f t="shared" si="1199"/>
        <v>9.5086100132260366E-14</v>
      </c>
      <c r="AG18727">
        <f t="shared" si="1200"/>
        <v>2.8533449118214361E-12</v>
      </c>
    </row>
    <row r="18728" spans="30:33" x14ac:dyDescent="0.2">
      <c r="AD18728">
        <f t="shared" si="1198"/>
        <v>18726</v>
      </c>
      <c r="AE18728">
        <f t="shared" si="1201"/>
        <v>1.5213776021161665E-16</v>
      </c>
      <c r="AF18728">
        <f t="shared" si="1199"/>
        <v>9.4933962372048751E-14</v>
      </c>
      <c r="AG18728">
        <f t="shared" si="1200"/>
        <v>2.8489316977227332E-12</v>
      </c>
    </row>
    <row r="18729" spans="30:33" x14ac:dyDescent="0.2">
      <c r="AD18729">
        <f t="shared" si="1198"/>
        <v>18727</v>
      </c>
      <c r="AE18729">
        <f t="shared" si="1201"/>
        <v>1.5189433979527807E-16</v>
      </c>
      <c r="AF18729">
        <f t="shared" si="1199"/>
        <v>9.4782068032253463E-14</v>
      </c>
      <c r="AG18729">
        <f t="shared" si="1200"/>
        <v>2.8445253013461725E-12</v>
      </c>
    </row>
    <row r="18730" spans="30:33" x14ac:dyDescent="0.2">
      <c r="AD18730">
        <f t="shared" si="1198"/>
        <v>18728</v>
      </c>
      <c r="AE18730">
        <f t="shared" si="1201"/>
        <v>1.516513088516056E-16</v>
      </c>
      <c r="AF18730">
        <f t="shared" si="1199"/>
        <v>9.4630416723401856E-14</v>
      </c>
      <c r="AG18730">
        <f t="shared" si="1200"/>
        <v>2.8401257121728697E-12</v>
      </c>
    </row>
    <row r="18731" spans="30:33" x14ac:dyDescent="0.2">
      <c r="AD18731">
        <f t="shared" si="1198"/>
        <v>18729</v>
      </c>
      <c r="AE18731">
        <f t="shared" si="1201"/>
        <v>1.5140866675744303E-16</v>
      </c>
      <c r="AF18731">
        <f t="shared" si="1199"/>
        <v>9.447900805664441E-14</v>
      </c>
      <c r="AG18731">
        <f t="shared" si="1200"/>
        <v>2.8357329197001506E-12</v>
      </c>
    </row>
    <row r="18732" spans="30:33" x14ac:dyDescent="0.2">
      <c r="AD18732">
        <f t="shared" si="1198"/>
        <v>18730</v>
      </c>
      <c r="AE18732">
        <f t="shared" si="1201"/>
        <v>1.5116641289063113E-16</v>
      </c>
      <c r="AF18732">
        <f t="shared" si="1199"/>
        <v>9.432784164375377E-14</v>
      </c>
      <c r="AG18732">
        <f t="shared" si="1200"/>
        <v>2.8313469134415212E-12</v>
      </c>
    </row>
    <row r="18733" spans="30:33" x14ac:dyDescent="0.2">
      <c r="AD18733">
        <f t="shared" si="1198"/>
        <v>18731</v>
      </c>
      <c r="AE18733">
        <f t="shared" si="1201"/>
        <v>1.509245466300061E-16</v>
      </c>
      <c r="AF18733">
        <f t="shared" si="1199"/>
        <v>9.4176917097123762E-14</v>
      </c>
      <c r="AG18733">
        <f t="shared" si="1200"/>
        <v>2.8269676829266443E-12</v>
      </c>
    </row>
    <row r="18734" spans="30:33" x14ac:dyDescent="0.2">
      <c r="AD18734">
        <f t="shared" si="1198"/>
        <v>18732</v>
      </c>
      <c r="AE18734">
        <f t="shared" si="1201"/>
        <v>1.5068306735539808E-16</v>
      </c>
      <c r="AF18734">
        <f t="shared" si="1199"/>
        <v>9.4026234029768355E-14</v>
      </c>
      <c r="AG18734">
        <f t="shared" si="1200"/>
        <v>2.8225952177013167E-12</v>
      </c>
    </row>
    <row r="18735" spans="30:33" x14ac:dyDescent="0.2">
      <c r="AD18735">
        <f t="shared" si="1198"/>
        <v>18733</v>
      </c>
      <c r="AE18735">
        <f t="shared" si="1201"/>
        <v>1.5044197444762944E-16</v>
      </c>
      <c r="AF18735">
        <f t="shared" si="1199"/>
        <v>9.387579205532072E-14</v>
      </c>
      <c r="AG18735">
        <f t="shared" si="1200"/>
        <v>2.818229507327442E-12</v>
      </c>
    </row>
    <row r="18736" spans="30:33" x14ac:dyDescent="0.2">
      <c r="AD18736">
        <f t="shared" si="1198"/>
        <v>18734</v>
      </c>
      <c r="AE18736">
        <f t="shared" si="1201"/>
        <v>1.5020126728851322E-16</v>
      </c>
      <c r="AF18736">
        <f t="shared" si="1199"/>
        <v>9.3725590788032204E-14</v>
      </c>
      <c r="AG18736">
        <f t="shared" si="1200"/>
        <v>2.8138705413830066E-12</v>
      </c>
    </row>
    <row r="18737" spans="30:33" x14ac:dyDescent="0.2">
      <c r="AD18737">
        <f t="shared" si="1198"/>
        <v>18735</v>
      </c>
      <c r="AE18737">
        <f t="shared" si="1201"/>
        <v>1.499609452608516E-16</v>
      </c>
      <c r="AF18737">
        <f t="shared" si="1199"/>
        <v>9.3575629842771346E-14</v>
      </c>
      <c r="AG18737">
        <f t="shared" si="1200"/>
        <v>2.809518309462055E-12</v>
      </c>
    </row>
    <row r="18738" spans="30:33" x14ac:dyDescent="0.2">
      <c r="AD18738">
        <f t="shared" si="1198"/>
        <v>18736</v>
      </c>
      <c r="AE18738">
        <f t="shared" si="1201"/>
        <v>1.4972100774843423E-16</v>
      </c>
      <c r="AF18738">
        <f t="shared" si="1199"/>
        <v>9.3425908835022904E-14</v>
      </c>
      <c r="AG18738">
        <f t="shared" si="1200"/>
        <v>2.8051728011746638E-12</v>
      </c>
    </row>
    <row r="18739" spans="30:33" x14ac:dyDescent="0.2">
      <c r="AD18739">
        <f t="shared" si="1198"/>
        <v>18737</v>
      </c>
      <c r="AE18739">
        <f t="shared" si="1201"/>
        <v>1.4948145413603673E-16</v>
      </c>
      <c r="AF18739">
        <f t="shared" si="1199"/>
        <v>9.327642738088686E-14</v>
      </c>
      <c r="AG18739">
        <f t="shared" si="1200"/>
        <v>2.8008340061469203E-12</v>
      </c>
    </row>
    <row r="18740" spans="30:33" x14ac:dyDescent="0.2">
      <c r="AD18740">
        <f t="shared" si="1198"/>
        <v>18738</v>
      </c>
      <c r="AE18740">
        <f t="shared" si="1201"/>
        <v>1.4924228380941904E-16</v>
      </c>
      <c r="AF18740">
        <f t="shared" si="1199"/>
        <v>9.3127185097077436E-14</v>
      </c>
      <c r="AG18740">
        <f t="shared" si="1200"/>
        <v>2.7965019140208939E-12</v>
      </c>
    </row>
    <row r="18741" spans="30:33" x14ac:dyDescent="0.2">
      <c r="AD18741">
        <f t="shared" si="1198"/>
        <v>18739</v>
      </c>
      <c r="AE18741">
        <f t="shared" si="1201"/>
        <v>1.4900349615532396E-16</v>
      </c>
      <c r="AF18741">
        <f t="shared" si="1199"/>
        <v>9.2978181600922107E-14</v>
      </c>
      <c r="AG18741">
        <f t="shared" si="1200"/>
        <v>2.7921765144546156E-12</v>
      </c>
    </row>
    <row r="18742" spans="30:33" x14ac:dyDescent="0.2">
      <c r="AD18742">
        <f t="shared" si="1198"/>
        <v>18740</v>
      </c>
      <c r="AE18742">
        <f t="shared" si="1201"/>
        <v>1.4876509056147544E-16</v>
      </c>
      <c r="AF18742">
        <f t="shared" si="1199"/>
        <v>9.2829416510360629E-14</v>
      </c>
      <c r="AG18742">
        <f t="shared" si="1200"/>
        <v>2.7878577971220498E-12</v>
      </c>
    </row>
    <row r="18743" spans="30:33" x14ac:dyDescent="0.2">
      <c r="AD18743">
        <f t="shared" si="1198"/>
        <v>18741</v>
      </c>
      <c r="AE18743">
        <f t="shared" si="1201"/>
        <v>1.4852706641657708E-16</v>
      </c>
      <c r="AF18743">
        <f t="shared" si="1199"/>
        <v>9.2680889443944046E-14</v>
      </c>
      <c r="AG18743">
        <f t="shared" si="1200"/>
        <v>2.783545751713071E-12</v>
      </c>
    </row>
    <row r="18744" spans="30:33" x14ac:dyDescent="0.2">
      <c r="AD18744">
        <f t="shared" si="1198"/>
        <v>18742</v>
      </c>
      <c r="AE18744">
        <f t="shared" si="1201"/>
        <v>1.4828942311031054E-16</v>
      </c>
      <c r="AF18744">
        <f t="shared" si="1199"/>
        <v>9.2532600020833725E-14</v>
      </c>
      <c r="AG18744">
        <f t="shared" si="1200"/>
        <v>2.77924036793344E-12</v>
      </c>
    </row>
    <row r="18745" spans="30:33" x14ac:dyDescent="0.2">
      <c r="AD18745">
        <f t="shared" si="1198"/>
        <v>18743</v>
      </c>
      <c r="AE18745">
        <f t="shared" si="1201"/>
        <v>1.4805216003333402E-16</v>
      </c>
      <c r="AF18745">
        <f t="shared" si="1199"/>
        <v>9.2384547860800389E-14</v>
      </c>
      <c r="AG18745">
        <f t="shared" si="1200"/>
        <v>2.7749416355047794E-12</v>
      </c>
    </row>
    <row r="18746" spans="30:33" x14ac:dyDescent="0.2">
      <c r="AD18746">
        <f t="shared" si="1198"/>
        <v>18744</v>
      </c>
      <c r="AE18746">
        <f t="shared" si="1201"/>
        <v>1.4781527657728068E-16</v>
      </c>
      <c r="AF18746">
        <f t="shared" si="1199"/>
        <v>9.2236732584223105E-14</v>
      </c>
      <c r="AG18746">
        <f t="shared" si="1200"/>
        <v>2.7706495441645492E-12</v>
      </c>
    </row>
    <row r="18747" spans="30:33" x14ac:dyDescent="0.2">
      <c r="AD18747">
        <f t="shared" si="1198"/>
        <v>18745</v>
      </c>
      <c r="AE18747">
        <f t="shared" si="1201"/>
        <v>1.4757877213475703E-16</v>
      </c>
      <c r="AF18747">
        <f t="shared" si="1199"/>
        <v>9.208915381208835E-14</v>
      </c>
      <c r="AG18747">
        <f t="shared" si="1200"/>
        <v>2.7663640836660206E-12</v>
      </c>
    </row>
    <row r="18748" spans="30:33" x14ac:dyDescent="0.2">
      <c r="AD18748">
        <f t="shared" si="1198"/>
        <v>18746</v>
      </c>
      <c r="AE18748">
        <f t="shared" si="1201"/>
        <v>1.4734264609934143E-16</v>
      </c>
      <c r="AF18748">
        <f t="shared" si="1199"/>
        <v>9.1941811165989E-14</v>
      </c>
      <c r="AG18748">
        <f t="shared" si="1200"/>
        <v>2.7620852437782545E-12</v>
      </c>
    </row>
    <row r="18749" spans="30:33" x14ac:dyDescent="0.2">
      <c r="AD18749">
        <f t="shared" si="1198"/>
        <v>18747</v>
      </c>
      <c r="AE18749">
        <f t="shared" si="1201"/>
        <v>1.4710689786558245E-16</v>
      </c>
      <c r="AF18749">
        <f t="shared" si="1199"/>
        <v>9.1794704268123413E-14</v>
      </c>
      <c r="AG18749">
        <f t="shared" si="1200"/>
        <v>2.7578130142860745E-12</v>
      </c>
    </row>
    <row r="18750" spans="30:33" x14ac:dyDescent="0.2">
      <c r="AD18750">
        <f t="shared" si="1198"/>
        <v>18748</v>
      </c>
      <c r="AE18750">
        <f t="shared" si="1201"/>
        <v>1.4687152682899753E-16</v>
      </c>
      <c r="AF18750">
        <f t="shared" si="1199"/>
        <v>9.1647832741294415E-14</v>
      </c>
      <c r="AG18750">
        <f t="shared" si="1200"/>
        <v>2.7535473849900459E-12</v>
      </c>
    </row>
    <row r="18751" spans="30:33" x14ac:dyDescent="0.2">
      <c r="AD18751">
        <f t="shared" si="1198"/>
        <v>18749</v>
      </c>
      <c r="AE18751">
        <f t="shared" si="1201"/>
        <v>1.4663653238607114E-16</v>
      </c>
      <c r="AF18751">
        <f t="shared" si="1199"/>
        <v>9.1501196208908342E-14</v>
      </c>
      <c r="AG18751">
        <f t="shared" si="1200"/>
        <v>2.7492883457064477E-12</v>
      </c>
    </row>
    <row r="18752" spans="30:33" x14ac:dyDescent="0.2">
      <c r="AD18752">
        <f t="shared" si="1198"/>
        <v>18750</v>
      </c>
      <c r="AE18752">
        <f t="shared" si="1201"/>
        <v>1.464019139342534E-16</v>
      </c>
      <c r="AF18752">
        <f t="shared" si="1199"/>
        <v>9.135479429497408E-14</v>
      </c>
      <c r="AG18752">
        <f t="shared" si="1200"/>
        <v>2.7450358862672511E-12</v>
      </c>
    </row>
    <row r="18753" spans="30:33" x14ac:dyDescent="0.2">
      <c r="AD18753">
        <f t="shared" si="1198"/>
        <v>18751</v>
      </c>
      <c r="AE18753">
        <f t="shared" si="1201"/>
        <v>1.4616767087195859E-16</v>
      </c>
      <c r="AF18753">
        <f t="shared" si="1199"/>
        <v>9.1208626624102122E-14</v>
      </c>
      <c r="AG18753">
        <f t="shared" si="1200"/>
        <v>2.7407899965200957E-12</v>
      </c>
    </row>
    <row r="18754" spans="30:33" x14ac:dyDescent="0.2">
      <c r="AD18754">
        <f t="shared" si="1198"/>
        <v>18752</v>
      </c>
      <c r="AE18754">
        <f t="shared" si="1201"/>
        <v>1.4593380259856345E-16</v>
      </c>
      <c r="AF18754">
        <f t="shared" si="1199"/>
        <v>9.1062692821503553E-14</v>
      </c>
      <c r="AG18754">
        <f t="shared" si="1200"/>
        <v>2.7365506663282618E-12</v>
      </c>
    </row>
    <row r="18755" spans="30:33" x14ac:dyDescent="0.2">
      <c r="AD18755">
        <f t="shared" si="1198"/>
        <v>18753</v>
      </c>
      <c r="AE18755">
        <f t="shared" si="1201"/>
        <v>1.4570030851440575E-16</v>
      </c>
      <c r="AF18755">
        <f t="shared" si="1199"/>
        <v>9.0916992512989145E-14</v>
      </c>
      <c r="AG18755">
        <f t="shared" si="1200"/>
        <v>2.7323178855706511E-12</v>
      </c>
    </row>
    <row r="18756" spans="30:33" x14ac:dyDescent="0.2">
      <c r="AD18756">
        <f t="shared" si="1198"/>
        <v>18754</v>
      </c>
      <c r="AE18756">
        <f t="shared" si="1201"/>
        <v>1.4546718802078269E-16</v>
      </c>
      <c r="AF18756">
        <f t="shared" si="1199"/>
        <v>9.0771525324968357E-14</v>
      </c>
      <c r="AG18756">
        <f t="shared" si="1200"/>
        <v>2.7280916441417584E-12</v>
      </c>
    </row>
    <row r="18757" spans="30:33" x14ac:dyDescent="0.2">
      <c r="AD18757">
        <f t="shared" si="1198"/>
        <v>18755</v>
      </c>
      <c r="AE18757">
        <f t="shared" si="1201"/>
        <v>1.4523444051994945E-16</v>
      </c>
      <c r="AF18757">
        <f t="shared" si="1199"/>
        <v>9.0626290884448405E-14</v>
      </c>
      <c r="AG18757">
        <f t="shared" si="1200"/>
        <v>2.7238719319516518E-12</v>
      </c>
    </row>
    <row r="18758" spans="30:33" x14ac:dyDescent="0.2">
      <c r="AD18758">
        <f t="shared" si="1198"/>
        <v>18756</v>
      </c>
      <c r="AE18758">
        <f t="shared" si="1201"/>
        <v>1.450020654151175E-16</v>
      </c>
      <c r="AF18758">
        <f t="shared" si="1199"/>
        <v>9.0481288819033287E-14</v>
      </c>
      <c r="AG18758">
        <f t="shared" si="1200"/>
        <v>2.7196587389259441E-12</v>
      </c>
    </row>
    <row r="18759" spans="30:33" x14ac:dyDescent="0.2">
      <c r="AD18759">
        <f t="shared" si="1198"/>
        <v>18757</v>
      </c>
      <c r="AE18759">
        <f t="shared" si="1201"/>
        <v>1.4477006211045333E-16</v>
      </c>
      <c r="AF18759">
        <f t="shared" si="1199"/>
        <v>9.0336518756922835E-14</v>
      </c>
      <c r="AG18759">
        <f t="shared" si="1200"/>
        <v>2.7154520550057732E-12</v>
      </c>
    </row>
    <row r="18760" spans="30:33" x14ac:dyDescent="0.2">
      <c r="AD18760">
        <f t="shared" si="1198"/>
        <v>18758</v>
      </c>
      <c r="AE18760">
        <f t="shared" si="1201"/>
        <v>1.4453843001107661E-16</v>
      </c>
      <c r="AF18760">
        <f t="shared" si="1199"/>
        <v>9.0191980326911749E-14</v>
      </c>
      <c r="AG18760">
        <f t="shared" si="1200"/>
        <v>2.7112518701477751E-12</v>
      </c>
    </row>
    <row r="18761" spans="30:33" x14ac:dyDescent="0.2">
      <c r="AD18761">
        <f t="shared" si="1198"/>
        <v>18759</v>
      </c>
      <c r="AE18761">
        <f t="shared" si="1201"/>
        <v>1.4430716852305886E-16</v>
      </c>
      <c r="AF18761">
        <f t="shared" si="1199"/>
        <v>9.004767315838868E-14</v>
      </c>
      <c r="AG18761">
        <f t="shared" si="1200"/>
        <v>2.7070581743240611E-12</v>
      </c>
    </row>
    <row r="18762" spans="30:33" x14ac:dyDescent="0.2">
      <c r="AD18762">
        <f t="shared" si="1198"/>
        <v>18760</v>
      </c>
      <c r="AE18762">
        <f t="shared" si="1201"/>
        <v>1.4407627705342194E-16</v>
      </c>
      <c r="AF18762">
        <f t="shared" si="1199"/>
        <v>8.9903596881335254E-14</v>
      </c>
      <c r="AG18762">
        <f t="shared" si="1200"/>
        <v>2.7028709575221958E-12</v>
      </c>
    </row>
    <row r="18763" spans="30:33" x14ac:dyDescent="0.2">
      <c r="AD18763">
        <f t="shared" si="1198"/>
        <v>18761</v>
      </c>
      <c r="AE18763">
        <f t="shared" si="1201"/>
        <v>1.4384575501013648E-16</v>
      </c>
      <c r="AF18763">
        <f t="shared" si="1199"/>
        <v>8.975975112632512E-14</v>
      </c>
      <c r="AG18763">
        <f t="shared" si="1200"/>
        <v>2.6986902097451705E-12</v>
      </c>
    </row>
    <row r="18764" spans="30:33" x14ac:dyDescent="0.2">
      <c r="AD18764">
        <f t="shared" si="1198"/>
        <v>18762</v>
      </c>
      <c r="AE18764">
        <f t="shared" si="1201"/>
        <v>1.4361560180212025E-16</v>
      </c>
      <c r="AF18764">
        <f t="shared" si="1199"/>
        <v>8.961613552452299E-14</v>
      </c>
      <c r="AG18764">
        <f t="shared" si="1200"/>
        <v>2.6945159210113801E-12</v>
      </c>
    </row>
    <row r="18765" spans="30:33" x14ac:dyDescent="0.2">
      <c r="AD18765">
        <f t="shared" si="1198"/>
        <v>18763</v>
      </c>
      <c r="AE18765">
        <f t="shared" si="1201"/>
        <v>1.4338581683923686E-16</v>
      </c>
      <c r="AF18765">
        <f t="shared" si="1199"/>
        <v>8.9472749707683748E-14</v>
      </c>
      <c r="AG18765">
        <f t="shared" si="1200"/>
        <v>2.6903480813546012E-12</v>
      </c>
    </row>
    <row r="18766" spans="30:33" x14ac:dyDescent="0.2">
      <c r="AD18766">
        <f t="shared" si="1198"/>
        <v>18764</v>
      </c>
      <c r="AE18766">
        <f t="shared" si="1201"/>
        <v>1.4315639953229406E-16</v>
      </c>
      <c r="AF18766">
        <f t="shared" si="1199"/>
        <v>8.9329593308151448E-14</v>
      </c>
      <c r="AG18766">
        <f t="shared" si="1200"/>
        <v>2.6861866808239658E-12</v>
      </c>
    </row>
    <row r="18767" spans="30:33" x14ac:dyDescent="0.2">
      <c r="AD18767">
        <f t="shared" si="1198"/>
        <v>18765</v>
      </c>
      <c r="AE18767">
        <f t="shared" si="1201"/>
        <v>1.4292734929304238E-16</v>
      </c>
      <c r="AF18767">
        <f t="shared" si="1199"/>
        <v>8.9186665958858396E-14</v>
      </c>
      <c r="AG18767">
        <f t="shared" si="1200"/>
        <v>2.6820317094839402E-12</v>
      </c>
    </row>
    <row r="18768" spans="30:33" x14ac:dyDescent="0.2">
      <c r="AD18768">
        <f t="shared" ref="AD18768:AD18831" si="1202">AD18767+1</f>
        <v>18766</v>
      </c>
      <c r="AE18768">
        <f t="shared" si="1201"/>
        <v>1.4269866553417349E-16</v>
      </c>
      <c r="AF18768">
        <f t="shared" ref="AF18768:AF18831" si="1203">AF18767*$AF$3</f>
        <v>8.9043967293324224E-14</v>
      </c>
      <c r="AG18768">
        <f t="shared" ref="AG18768:AG18831" si="1204">AD18768*AE18768</f>
        <v>2.6778831574142998E-12</v>
      </c>
    </row>
    <row r="18769" spans="30:33" x14ac:dyDescent="0.2">
      <c r="AD18769">
        <f t="shared" si="1202"/>
        <v>18767</v>
      </c>
      <c r="AE18769">
        <f t="shared" si="1201"/>
        <v>1.4247034766931882E-16</v>
      </c>
      <c r="AF18769">
        <f t="shared" si="1203"/>
        <v>8.8901496945654899E-14</v>
      </c>
      <c r="AG18769">
        <f t="shared" si="1204"/>
        <v>2.6737410147101063E-12</v>
      </c>
    </row>
    <row r="18770" spans="30:33" x14ac:dyDescent="0.2">
      <c r="AD18770">
        <f t="shared" si="1202"/>
        <v>18768</v>
      </c>
      <c r="AE18770">
        <f t="shared" si="1201"/>
        <v>1.4224239511304789E-16</v>
      </c>
      <c r="AF18770">
        <f t="shared" si="1203"/>
        <v>8.8759254550541848E-14</v>
      </c>
      <c r="AG18770">
        <f t="shared" si="1204"/>
        <v>2.6696052714816827E-12</v>
      </c>
    </row>
    <row r="18771" spans="30:33" x14ac:dyDescent="0.2">
      <c r="AD18771">
        <f t="shared" si="1202"/>
        <v>18769</v>
      </c>
      <c r="AE18771">
        <f t="shared" ref="AE18771:AE18834" si="1205">AF18770*$AE$3</f>
        <v>1.4201480728086702E-16</v>
      </c>
      <c r="AF18771">
        <f t="shared" si="1203"/>
        <v>8.8617239743260975E-14</v>
      </c>
      <c r="AG18771">
        <f t="shared" si="1204"/>
        <v>2.6654759178545931E-12</v>
      </c>
    </row>
    <row r="18772" spans="30:33" x14ac:dyDescent="0.2">
      <c r="AD18772">
        <f t="shared" si="1202"/>
        <v>18770</v>
      </c>
      <c r="AE18772">
        <f t="shared" si="1205"/>
        <v>1.4178758358921762E-16</v>
      </c>
      <c r="AF18772">
        <f t="shared" si="1203"/>
        <v>8.8475452159671749E-14</v>
      </c>
      <c r="AG18772">
        <f t="shared" si="1204"/>
        <v>2.6613529439696149E-12</v>
      </c>
    </row>
    <row r="18773" spans="30:33" x14ac:dyDescent="0.2">
      <c r="AD18773">
        <f t="shared" si="1202"/>
        <v>18771</v>
      </c>
      <c r="AE18773">
        <f t="shared" si="1205"/>
        <v>1.4156072345547486E-16</v>
      </c>
      <c r="AF18773">
        <f t="shared" si="1203"/>
        <v>8.8333891436216264E-14</v>
      </c>
      <c r="AG18773">
        <f t="shared" si="1204"/>
        <v>2.6572363399827184E-12</v>
      </c>
    </row>
    <row r="18774" spans="30:33" x14ac:dyDescent="0.2">
      <c r="AD18774">
        <f t="shared" si="1202"/>
        <v>18772</v>
      </c>
      <c r="AE18774">
        <f t="shared" si="1205"/>
        <v>1.4133422629794608E-16</v>
      </c>
      <c r="AF18774">
        <f t="shared" si="1203"/>
        <v>8.8192557209918311E-14</v>
      </c>
      <c r="AG18774">
        <f t="shared" si="1204"/>
        <v>2.6531260960650439E-12</v>
      </c>
    </row>
    <row r="18775" spans="30:33" x14ac:dyDescent="0.2">
      <c r="AD18775">
        <f t="shared" si="1202"/>
        <v>18773</v>
      </c>
      <c r="AE18775">
        <f t="shared" si="1205"/>
        <v>1.4110809153586935E-16</v>
      </c>
      <c r="AF18775">
        <f t="shared" si="1203"/>
        <v>8.8051449118382436E-14</v>
      </c>
      <c r="AG18775">
        <f t="shared" si="1204"/>
        <v>2.6490222024028753E-12</v>
      </c>
    </row>
    <row r="18776" spans="30:33" x14ac:dyDescent="0.2">
      <c r="AD18776">
        <f t="shared" si="1202"/>
        <v>18774</v>
      </c>
      <c r="AE18776">
        <f t="shared" si="1205"/>
        <v>1.4088231858941197E-16</v>
      </c>
      <c r="AF18776">
        <f t="shared" si="1203"/>
        <v>8.7910566799793015E-14</v>
      </c>
      <c r="AG18776">
        <f t="shared" si="1204"/>
        <v>2.6449246491976201E-12</v>
      </c>
    </row>
    <row r="18777" spans="30:33" x14ac:dyDescent="0.2">
      <c r="AD18777">
        <f t="shared" si="1202"/>
        <v>18775</v>
      </c>
      <c r="AE18777">
        <f t="shared" si="1205"/>
        <v>1.4065690687966889E-16</v>
      </c>
      <c r="AF18777">
        <f t="shared" si="1203"/>
        <v>8.7769909892913349E-14</v>
      </c>
      <c r="AG18777">
        <f t="shared" si="1204"/>
        <v>2.6408334266657836E-12</v>
      </c>
    </row>
    <row r="18778" spans="30:33" x14ac:dyDescent="0.2">
      <c r="AD18778">
        <f t="shared" si="1202"/>
        <v>18776</v>
      </c>
      <c r="AE18778">
        <f t="shared" si="1205"/>
        <v>1.4043185582866141E-16</v>
      </c>
      <c r="AF18778">
        <f t="shared" si="1203"/>
        <v>8.7629478037084686E-14</v>
      </c>
      <c r="AG18778">
        <f t="shared" si="1204"/>
        <v>2.6367485250389466E-12</v>
      </c>
    </row>
    <row r="18779" spans="30:33" x14ac:dyDescent="0.2">
      <c r="AD18779">
        <f t="shared" si="1202"/>
        <v>18777</v>
      </c>
      <c r="AE18779">
        <f t="shared" si="1205"/>
        <v>1.4020716485933556E-16</v>
      </c>
      <c r="AF18779">
        <f t="shared" si="1203"/>
        <v>8.7489270872225347E-14</v>
      </c>
      <c r="AG18779">
        <f t="shared" si="1204"/>
        <v>2.6326699345637438E-12</v>
      </c>
    </row>
    <row r="18780" spans="30:33" x14ac:dyDescent="0.2">
      <c r="AD18780">
        <f t="shared" si="1202"/>
        <v>18778</v>
      </c>
      <c r="AE18780">
        <f t="shared" si="1205"/>
        <v>1.3998283339556062E-16</v>
      </c>
      <c r="AF18780">
        <f t="shared" si="1203"/>
        <v>8.7349288038829782E-14</v>
      </c>
      <c r="AG18780">
        <f t="shared" si="1204"/>
        <v>2.6285976455018373E-12</v>
      </c>
    </row>
    <row r="18781" spans="30:33" x14ac:dyDescent="0.2">
      <c r="AD18781">
        <f t="shared" si="1202"/>
        <v>18779</v>
      </c>
      <c r="AE18781">
        <f t="shared" si="1205"/>
        <v>1.397588608621277E-16</v>
      </c>
      <c r="AF18781">
        <f t="shared" si="1203"/>
        <v>8.7209529177967656E-14</v>
      </c>
      <c r="AG18781">
        <f t="shared" si="1204"/>
        <v>2.6245316481298962E-12</v>
      </c>
    </row>
    <row r="18782" spans="30:33" x14ac:dyDescent="0.2">
      <c r="AD18782">
        <f t="shared" si="1202"/>
        <v>18780</v>
      </c>
      <c r="AE18782">
        <f t="shared" si="1205"/>
        <v>1.3953524668474831E-16</v>
      </c>
      <c r="AF18782">
        <f t="shared" si="1203"/>
        <v>8.7069993931282897E-14</v>
      </c>
      <c r="AG18782">
        <f t="shared" si="1204"/>
        <v>2.6204719327395731E-12</v>
      </c>
    </row>
    <row r="18783" spans="30:33" x14ac:dyDescent="0.2">
      <c r="AD18783">
        <f t="shared" si="1202"/>
        <v>18781</v>
      </c>
      <c r="AE18783">
        <f t="shared" si="1205"/>
        <v>1.3931199029005269E-16</v>
      </c>
      <c r="AF18783">
        <f t="shared" si="1203"/>
        <v>8.6930681940992843E-14</v>
      </c>
      <c r="AG18783">
        <f t="shared" si="1204"/>
        <v>2.6164184896374797E-12</v>
      </c>
    </row>
    <row r="18784" spans="30:33" x14ac:dyDescent="0.2">
      <c r="AD18784">
        <f t="shared" si="1202"/>
        <v>18782</v>
      </c>
      <c r="AE18784">
        <f t="shared" si="1205"/>
        <v>1.3908909110558861E-16</v>
      </c>
      <c r="AF18784">
        <f t="shared" si="1203"/>
        <v>8.6791592849887253E-14</v>
      </c>
      <c r="AG18784">
        <f t="shared" si="1204"/>
        <v>2.6123713091451651E-12</v>
      </c>
    </row>
    <row r="18785" spans="30:33" x14ac:dyDescent="0.2">
      <c r="AD18785">
        <f t="shared" si="1202"/>
        <v>18783</v>
      </c>
      <c r="AE18785">
        <f t="shared" si="1205"/>
        <v>1.3886654855981967E-16</v>
      </c>
      <c r="AF18785">
        <f t="shared" si="1203"/>
        <v>8.6652726301327426E-14</v>
      </c>
      <c r="AG18785">
        <f t="shared" si="1204"/>
        <v>2.6083303815990929E-12</v>
      </c>
    </row>
    <row r="18786" spans="30:33" x14ac:dyDescent="0.2">
      <c r="AD18786">
        <f t="shared" si="1202"/>
        <v>18784</v>
      </c>
      <c r="AE18786">
        <f t="shared" si="1205"/>
        <v>1.3864436208212393E-16</v>
      </c>
      <c r="AF18786">
        <f t="shared" si="1203"/>
        <v>8.6514081939245302E-14</v>
      </c>
      <c r="AG18786">
        <f t="shared" si="1204"/>
        <v>2.6042956973506161E-12</v>
      </c>
    </row>
    <row r="18787" spans="30:33" x14ac:dyDescent="0.2">
      <c r="AD18787">
        <f t="shared" si="1202"/>
        <v>18785</v>
      </c>
      <c r="AE18787">
        <f t="shared" si="1205"/>
        <v>1.3842253110279254E-16</v>
      </c>
      <c r="AF18787">
        <f t="shared" si="1203"/>
        <v>8.6375659408142508E-14</v>
      </c>
      <c r="AG18787">
        <f t="shared" si="1204"/>
        <v>2.6002672467659579E-12</v>
      </c>
    </row>
    <row r="18788" spans="30:33" x14ac:dyDescent="0.2">
      <c r="AD18788">
        <f t="shared" si="1202"/>
        <v>18786</v>
      </c>
      <c r="AE18788">
        <f t="shared" si="1205"/>
        <v>1.3820105505302808E-16</v>
      </c>
      <c r="AF18788">
        <f t="shared" si="1203"/>
        <v>8.6237458353089481E-14</v>
      </c>
      <c r="AG18788">
        <f t="shared" si="1204"/>
        <v>2.5962450202261855E-12</v>
      </c>
    </row>
    <row r="18789" spans="30:33" x14ac:dyDescent="0.2">
      <c r="AD18789">
        <f t="shared" si="1202"/>
        <v>18787</v>
      </c>
      <c r="AE18789">
        <f t="shared" si="1205"/>
        <v>1.3797993336494322E-16</v>
      </c>
      <c r="AF18789">
        <f t="shared" si="1203"/>
        <v>8.6099478419724539E-14</v>
      </c>
      <c r="AG18789">
        <f t="shared" si="1204"/>
        <v>2.5922290081271884E-12</v>
      </c>
    </row>
    <row r="18790" spans="30:33" x14ac:dyDescent="0.2">
      <c r="AD18790">
        <f t="shared" si="1202"/>
        <v>18788</v>
      </c>
      <c r="AE18790">
        <f t="shared" si="1205"/>
        <v>1.3775916547155933E-16</v>
      </c>
      <c r="AF18790">
        <f t="shared" si="1203"/>
        <v>8.5961719254252981E-14</v>
      </c>
      <c r="AG18790">
        <f t="shared" si="1204"/>
        <v>2.5882192008796565E-12</v>
      </c>
    </row>
    <row r="18791" spans="30:33" x14ac:dyDescent="0.2">
      <c r="AD18791">
        <f t="shared" si="1202"/>
        <v>18789</v>
      </c>
      <c r="AE18791">
        <f t="shared" si="1205"/>
        <v>1.3753875080680484E-16</v>
      </c>
      <c r="AF18791">
        <f t="shared" si="1203"/>
        <v>8.5824180503446169E-14</v>
      </c>
      <c r="AG18791">
        <f t="shared" si="1204"/>
        <v>2.5842155889090561E-12</v>
      </c>
    </row>
    <row r="18792" spans="30:33" x14ac:dyDescent="0.2">
      <c r="AD18792">
        <f t="shared" si="1202"/>
        <v>18790</v>
      </c>
      <c r="AE18792">
        <f t="shared" si="1205"/>
        <v>1.3731868880551394E-16</v>
      </c>
      <c r="AF18792">
        <f t="shared" si="1203"/>
        <v>8.5686861814640655E-14</v>
      </c>
      <c r="AG18792">
        <f t="shared" si="1204"/>
        <v>2.5802181626556067E-12</v>
      </c>
    </row>
    <row r="18793" spans="30:33" x14ac:dyDescent="0.2">
      <c r="AD18793">
        <f t="shared" si="1202"/>
        <v>18791</v>
      </c>
      <c r="AE18793">
        <f t="shared" si="1205"/>
        <v>1.370989789034251E-16</v>
      </c>
      <c r="AF18793">
        <f t="shared" si="1203"/>
        <v>8.554976283573722E-14</v>
      </c>
      <c r="AG18793">
        <f t="shared" si="1204"/>
        <v>2.5762269125742609E-12</v>
      </c>
    </row>
    <row r="18794" spans="30:33" x14ac:dyDescent="0.2">
      <c r="AD18794">
        <f t="shared" si="1202"/>
        <v>18792</v>
      </c>
      <c r="AE18794">
        <f t="shared" si="1205"/>
        <v>1.368796205371796E-16</v>
      </c>
      <c r="AF18794">
        <f t="shared" si="1203"/>
        <v>8.5412883215200034E-14</v>
      </c>
      <c r="AG18794">
        <f t="shared" si="1204"/>
        <v>2.5722418291346791E-12</v>
      </c>
    </row>
    <row r="18795" spans="30:33" x14ac:dyDescent="0.2">
      <c r="AD18795">
        <f t="shared" si="1202"/>
        <v>18793</v>
      </c>
      <c r="AE18795">
        <f t="shared" si="1205"/>
        <v>1.3666061314432011E-16</v>
      </c>
      <c r="AF18795">
        <f t="shared" si="1203"/>
        <v>8.5276222602055704E-14</v>
      </c>
      <c r="AG18795">
        <f t="shared" si="1204"/>
        <v>2.568262902821208E-12</v>
      </c>
    </row>
    <row r="18796" spans="30:33" x14ac:dyDescent="0.2">
      <c r="AD18796">
        <f t="shared" si="1202"/>
        <v>18794</v>
      </c>
      <c r="AE18796">
        <f t="shared" si="1205"/>
        <v>1.364419561632892E-16</v>
      </c>
      <c r="AF18796">
        <f t="shared" si="1203"/>
        <v>8.5139780645892405E-14</v>
      </c>
      <c r="AG18796">
        <f t="shared" si="1204"/>
        <v>2.5642901241328573E-12</v>
      </c>
    </row>
    <row r="18797" spans="30:33" x14ac:dyDescent="0.2">
      <c r="AD18797">
        <f t="shared" si="1202"/>
        <v>18795</v>
      </c>
      <c r="AE18797">
        <f t="shared" si="1205"/>
        <v>1.3622364903342792E-16</v>
      </c>
      <c r="AF18797">
        <f t="shared" si="1203"/>
        <v>8.5003556996858971E-14</v>
      </c>
      <c r="AG18797">
        <f t="shared" si="1204"/>
        <v>2.5603234835832777E-12</v>
      </c>
    </row>
    <row r="18798" spans="30:33" x14ac:dyDescent="0.2">
      <c r="AD18798">
        <f t="shared" si="1202"/>
        <v>18796</v>
      </c>
      <c r="AE18798">
        <f t="shared" si="1205"/>
        <v>1.3600569119497441E-16</v>
      </c>
      <c r="AF18798">
        <f t="shared" si="1203"/>
        <v>8.4867551305663988E-14</v>
      </c>
      <c r="AG18798">
        <f t="shared" si="1204"/>
        <v>2.5563629717007392E-12</v>
      </c>
    </row>
    <row r="18799" spans="30:33" x14ac:dyDescent="0.2">
      <c r="AD18799">
        <f t="shared" si="1202"/>
        <v>18797</v>
      </c>
      <c r="AE18799">
        <f t="shared" si="1205"/>
        <v>1.3578808208906244E-16</v>
      </c>
      <c r="AF18799">
        <f t="shared" si="1203"/>
        <v>8.4731763223574919E-14</v>
      </c>
      <c r="AG18799">
        <f t="shared" si="1204"/>
        <v>2.5524085790281067E-12</v>
      </c>
    </row>
    <row r="18800" spans="30:33" x14ac:dyDescent="0.2">
      <c r="AD18800">
        <f t="shared" si="1202"/>
        <v>18798</v>
      </c>
      <c r="AE18800">
        <f t="shared" si="1205"/>
        <v>1.3557082115771994E-16</v>
      </c>
      <c r="AF18800">
        <f t="shared" si="1203"/>
        <v>8.45961924024172E-14</v>
      </c>
      <c r="AG18800">
        <f t="shared" si="1204"/>
        <v>2.5484602961228195E-12</v>
      </c>
    </row>
    <row r="18801" spans="30:33" x14ac:dyDescent="0.2">
      <c r="AD18801">
        <f t="shared" si="1202"/>
        <v>18799</v>
      </c>
      <c r="AE18801">
        <f t="shared" si="1205"/>
        <v>1.3535390784386758E-16</v>
      </c>
      <c r="AF18801">
        <f t="shared" si="1203"/>
        <v>8.4460838494573329E-14</v>
      </c>
      <c r="AG18801">
        <f t="shared" si="1204"/>
        <v>2.5445181135568665E-12</v>
      </c>
    </row>
    <row r="18802" spans="30:33" x14ac:dyDescent="0.2">
      <c r="AD18802">
        <f t="shared" si="1202"/>
        <v>18800</v>
      </c>
      <c r="AE18802">
        <f t="shared" si="1205"/>
        <v>1.3513734159131738E-16</v>
      </c>
      <c r="AF18802">
        <f t="shared" si="1203"/>
        <v>8.4325701152982006E-14</v>
      </c>
      <c r="AG18802">
        <f t="shared" si="1204"/>
        <v>2.5405820219167667E-12</v>
      </c>
    </row>
    <row r="18803" spans="30:33" x14ac:dyDescent="0.2">
      <c r="AD18803">
        <f t="shared" si="1202"/>
        <v>18801</v>
      </c>
      <c r="AE18803">
        <f t="shared" si="1205"/>
        <v>1.3492112184477127E-16</v>
      </c>
      <c r="AF18803">
        <f t="shared" si="1203"/>
        <v>8.4190780031137227E-14</v>
      </c>
      <c r="AG18803">
        <f t="shared" si="1204"/>
        <v>2.5366520118035447E-12</v>
      </c>
    </row>
    <row r="18804" spans="30:33" x14ac:dyDescent="0.2">
      <c r="AD18804">
        <f t="shared" si="1202"/>
        <v>18802</v>
      </c>
      <c r="AE18804">
        <f t="shared" si="1205"/>
        <v>1.3470524804981962E-16</v>
      </c>
      <c r="AF18804">
        <f t="shared" si="1203"/>
        <v>8.40560747830874E-14</v>
      </c>
      <c r="AG18804">
        <f t="shared" si="1204"/>
        <v>2.5327280738327088E-12</v>
      </c>
    </row>
    <row r="18805" spans="30:33" x14ac:dyDescent="0.2">
      <c r="AD18805">
        <f t="shared" si="1202"/>
        <v>18803</v>
      </c>
      <c r="AE18805">
        <f t="shared" si="1205"/>
        <v>1.344897196529399E-16</v>
      </c>
      <c r="AF18805">
        <f t="shared" si="1203"/>
        <v>8.392158506343446E-14</v>
      </c>
      <c r="AG18805">
        <f t="shared" si="1204"/>
        <v>2.5288101986342288E-12</v>
      </c>
    </row>
    <row r="18806" spans="30:33" x14ac:dyDescent="0.2">
      <c r="AD18806">
        <f t="shared" si="1202"/>
        <v>18804</v>
      </c>
      <c r="AE18806">
        <f t="shared" si="1205"/>
        <v>1.3427453610149519E-16</v>
      </c>
      <c r="AF18806">
        <f t="shared" si="1203"/>
        <v>8.3787310527332961E-14</v>
      </c>
      <c r="AG18806">
        <f t="shared" si="1204"/>
        <v>2.5248983768525156E-12</v>
      </c>
    </row>
    <row r="18807" spans="30:33" x14ac:dyDescent="0.2">
      <c r="AD18807">
        <f t="shared" si="1202"/>
        <v>18805</v>
      </c>
      <c r="AE18807">
        <f t="shared" si="1205"/>
        <v>1.3405969684373279E-16</v>
      </c>
      <c r="AF18807">
        <f t="shared" si="1203"/>
        <v>8.3653250830489219E-14</v>
      </c>
      <c r="AG18807">
        <f t="shared" si="1204"/>
        <v>2.5209925991463953E-12</v>
      </c>
    </row>
    <row r="18808" spans="30:33" x14ac:dyDescent="0.2">
      <c r="AD18808">
        <f t="shared" si="1202"/>
        <v>18806</v>
      </c>
      <c r="AE18808">
        <f t="shared" si="1205"/>
        <v>1.3384520132878282E-16</v>
      </c>
      <c r="AF18808">
        <f t="shared" si="1203"/>
        <v>8.3519405629160426E-14</v>
      </c>
      <c r="AG18808">
        <f t="shared" si="1204"/>
        <v>2.5170928561890899E-12</v>
      </c>
    </row>
    <row r="18809" spans="30:33" x14ac:dyDescent="0.2">
      <c r="AD18809">
        <f t="shared" si="1202"/>
        <v>18807</v>
      </c>
      <c r="AE18809">
        <f t="shared" si="1205"/>
        <v>1.3363104900665673E-16</v>
      </c>
      <c r="AF18809">
        <f t="shared" si="1203"/>
        <v>8.338577458015377E-14</v>
      </c>
      <c r="AG18809">
        <f t="shared" si="1204"/>
        <v>2.5131991386681932E-12</v>
      </c>
    </row>
    <row r="18810" spans="30:33" x14ac:dyDescent="0.2">
      <c r="AD18810">
        <f t="shared" si="1202"/>
        <v>18808</v>
      </c>
      <c r="AE18810">
        <f t="shared" si="1205"/>
        <v>1.334172393282461E-16</v>
      </c>
      <c r="AF18810">
        <f t="shared" si="1203"/>
        <v>8.3252357340825521E-14</v>
      </c>
      <c r="AG18810">
        <f t="shared" si="1204"/>
        <v>2.5093114372856527E-12</v>
      </c>
    </row>
    <row r="18811" spans="30:33" x14ac:dyDescent="0.2">
      <c r="AD18811">
        <f t="shared" si="1202"/>
        <v>18809</v>
      </c>
      <c r="AE18811">
        <f t="shared" si="1205"/>
        <v>1.3320377174532089E-16</v>
      </c>
      <c r="AF18811">
        <f t="shared" si="1203"/>
        <v>8.3119153569080191E-14</v>
      </c>
      <c r="AG18811">
        <f t="shared" si="1204"/>
        <v>2.5054297427577405E-12</v>
      </c>
    </row>
    <row r="18812" spans="30:33" x14ac:dyDescent="0.2">
      <c r="AD18812">
        <f t="shared" si="1202"/>
        <v>18810</v>
      </c>
      <c r="AE18812">
        <f t="shared" si="1205"/>
        <v>1.3299064571052837E-16</v>
      </c>
      <c r="AF18812">
        <f t="shared" si="1203"/>
        <v>8.2986162923369659E-14</v>
      </c>
      <c r="AG18812">
        <f t="shared" si="1204"/>
        <v>2.5015540458150387E-12</v>
      </c>
    </row>
    <row r="18813" spans="30:33" x14ac:dyDescent="0.2">
      <c r="AD18813">
        <f t="shared" si="1202"/>
        <v>18811</v>
      </c>
      <c r="AE18813">
        <f t="shared" si="1205"/>
        <v>1.3277786067739151E-16</v>
      </c>
      <c r="AF18813">
        <f t="shared" si="1203"/>
        <v>8.2853385062692264E-14</v>
      </c>
      <c r="AG18813">
        <f t="shared" si="1204"/>
        <v>2.4976843372024117E-12</v>
      </c>
    </row>
    <row r="18814" spans="30:33" x14ac:dyDescent="0.2">
      <c r="AD18814">
        <f t="shared" si="1202"/>
        <v>18812</v>
      </c>
      <c r="AE18814">
        <f t="shared" si="1205"/>
        <v>1.3256541610030769E-16</v>
      </c>
      <c r="AF18814">
        <f t="shared" si="1203"/>
        <v>8.2720819646591946E-14</v>
      </c>
      <c r="AG18814">
        <f t="shared" si="1204"/>
        <v>2.4938206076789881E-12</v>
      </c>
    </row>
    <row r="18815" spans="30:33" x14ac:dyDescent="0.2">
      <c r="AD18815">
        <f t="shared" si="1202"/>
        <v>18813</v>
      </c>
      <c r="AE18815">
        <f t="shared" si="1205"/>
        <v>1.3235331143454717E-16</v>
      </c>
      <c r="AF18815">
        <f t="shared" si="1203"/>
        <v>8.2588466335157391E-14</v>
      </c>
      <c r="AG18815">
        <f t="shared" si="1204"/>
        <v>2.4899628480181359E-12</v>
      </c>
    </row>
    <row r="18816" spans="30:33" x14ac:dyDescent="0.2">
      <c r="AD18816">
        <f t="shared" si="1202"/>
        <v>18814</v>
      </c>
      <c r="AE18816">
        <f t="shared" si="1205"/>
        <v>1.3214154613625188E-16</v>
      </c>
      <c r="AF18816">
        <f t="shared" si="1203"/>
        <v>8.2456324789021141E-14</v>
      </c>
      <c r="AG18816">
        <f t="shared" si="1204"/>
        <v>2.486111049007443E-12</v>
      </c>
    </row>
    <row r="18817" spans="30:33" x14ac:dyDescent="0.2">
      <c r="AD18817">
        <f t="shared" si="1202"/>
        <v>18815</v>
      </c>
      <c r="AE18817">
        <f t="shared" si="1205"/>
        <v>1.3193011966243388E-16</v>
      </c>
      <c r="AF18817">
        <f t="shared" si="1203"/>
        <v>8.2324394669358702E-14</v>
      </c>
      <c r="AG18817">
        <f t="shared" si="1204"/>
        <v>2.4822652014486935E-12</v>
      </c>
    </row>
    <row r="18818" spans="30:33" x14ac:dyDescent="0.2">
      <c r="AD18818">
        <f t="shared" si="1202"/>
        <v>18816</v>
      </c>
      <c r="AE18818">
        <f t="shared" si="1205"/>
        <v>1.3171903147097399E-16</v>
      </c>
      <c r="AF18818">
        <f t="shared" si="1203"/>
        <v>8.2192675637887726E-14</v>
      </c>
      <c r="AG18818">
        <f t="shared" si="1204"/>
        <v>2.4784252961578467E-12</v>
      </c>
    </row>
    <row r="18819" spans="30:33" x14ac:dyDescent="0.2">
      <c r="AD18819">
        <f t="shared" si="1202"/>
        <v>18817</v>
      </c>
      <c r="AE18819">
        <f t="shared" si="1205"/>
        <v>1.3150828102062043E-16</v>
      </c>
      <c r="AF18819">
        <f t="shared" si="1203"/>
        <v>8.2061167356867096E-14</v>
      </c>
      <c r="AG18819">
        <f t="shared" si="1204"/>
        <v>2.4745913239650147E-12</v>
      </c>
    </row>
    <row r="18820" spans="30:33" x14ac:dyDescent="0.2">
      <c r="AD18820">
        <f t="shared" si="1202"/>
        <v>18818</v>
      </c>
      <c r="AE18820">
        <f t="shared" si="1205"/>
        <v>1.3129786777098743E-16</v>
      </c>
      <c r="AF18820">
        <f t="shared" si="1203"/>
        <v>8.1929869489096111E-14</v>
      </c>
      <c r="AG18820">
        <f t="shared" si="1204"/>
        <v>2.4707632757144414E-12</v>
      </c>
    </row>
    <row r="18821" spans="30:33" x14ac:dyDescent="0.2">
      <c r="AD18821">
        <f t="shared" si="1202"/>
        <v>18819</v>
      </c>
      <c r="AE18821">
        <f t="shared" si="1205"/>
        <v>1.3108779118255383E-16</v>
      </c>
      <c r="AF18821">
        <f t="shared" si="1203"/>
        <v>8.1798781697913549E-14</v>
      </c>
      <c r="AG18821">
        <f t="shared" si="1204"/>
        <v>2.4669411422644806E-12</v>
      </c>
    </row>
    <row r="18822" spans="30:33" x14ac:dyDescent="0.2">
      <c r="AD18822">
        <f t="shared" si="1202"/>
        <v>18820</v>
      </c>
      <c r="AE18822">
        <f t="shared" si="1205"/>
        <v>1.3087805071666174E-16</v>
      </c>
      <c r="AF18822">
        <f t="shared" si="1203"/>
        <v>8.1667903647196885E-14</v>
      </c>
      <c r="AG18822">
        <f t="shared" si="1204"/>
        <v>2.4631249144875742E-12</v>
      </c>
    </row>
    <row r="18823" spans="30:33" x14ac:dyDescent="0.2">
      <c r="AD18823">
        <f t="shared" si="1202"/>
        <v>18821</v>
      </c>
      <c r="AE18823">
        <f t="shared" si="1205"/>
        <v>1.3066864583551508E-16</v>
      </c>
      <c r="AF18823">
        <f t="shared" si="1203"/>
        <v>8.153723500136137E-14</v>
      </c>
      <c r="AG18823">
        <f t="shared" si="1204"/>
        <v>2.4593145832702295E-12</v>
      </c>
    </row>
    <row r="18824" spans="30:33" x14ac:dyDescent="0.2">
      <c r="AD18824">
        <f t="shared" si="1202"/>
        <v>18822</v>
      </c>
      <c r="AE18824">
        <f t="shared" si="1205"/>
        <v>1.3045957600217824E-16</v>
      </c>
      <c r="AF18824">
        <f t="shared" si="1203"/>
        <v>8.1406775425359187E-14</v>
      </c>
      <c r="AG18824">
        <f t="shared" si="1204"/>
        <v>2.4555101395129989E-12</v>
      </c>
    </row>
    <row r="18825" spans="30:33" x14ac:dyDescent="0.2">
      <c r="AD18825">
        <f t="shared" si="1202"/>
        <v>18823</v>
      </c>
      <c r="AE18825">
        <f t="shared" si="1205"/>
        <v>1.3025084068057475E-16</v>
      </c>
      <c r="AF18825">
        <f t="shared" si="1203"/>
        <v>8.1276524584678614E-14</v>
      </c>
      <c r="AG18825">
        <f t="shared" si="1204"/>
        <v>2.4517115741304587E-12</v>
      </c>
    </row>
    <row r="18826" spans="30:33" x14ac:dyDescent="0.2">
      <c r="AD18826">
        <f t="shared" si="1202"/>
        <v>18824</v>
      </c>
      <c r="AE18826">
        <f t="shared" si="1205"/>
        <v>1.3004243933548585E-16</v>
      </c>
      <c r="AF18826">
        <f t="shared" si="1203"/>
        <v>8.1146482145343118E-14</v>
      </c>
      <c r="AG18826">
        <f t="shared" si="1204"/>
        <v>2.4479188780511858E-12</v>
      </c>
    </row>
    <row r="18827" spans="30:33" x14ac:dyDescent="0.2">
      <c r="AD18827">
        <f t="shared" si="1202"/>
        <v>18825</v>
      </c>
      <c r="AE18827">
        <f t="shared" si="1205"/>
        <v>1.2983437143254905E-16</v>
      </c>
      <c r="AF18827">
        <f t="shared" si="1203"/>
        <v>8.1016647773910561E-14</v>
      </c>
      <c r="AG18827">
        <f t="shared" si="1204"/>
        <v>2.4441320422177357E-12</v>
      </c>
    </row>
    <row r="18828" spans="30:33" x14ac:dyDescent="0.2">
      <c r="AD18828">
        <f t="shared" si="1202"/>
        <v>18826</v>
      </c>
      <c r="AE18828">
        <f t="shared" si="1205"/>
        <v>1.2962663643825696E-16</v>
      </c>
      <c r="AF18828">
        <f t="shared" si="1203"/>
        <v>8.08870211374723E-14</v>
      </c>
      <c r="AG18828">
        <f t="shared" si="1204"/>
        <v>2.4403510575866255E-12</v>
      </c>
    </row>
    <row r="18829" spans="30:33" x14ac:dyDescent="0.2">
      <c r="AD18829">
        <f t="shared" si="1202"/>
        <v>18827</v>
      </c>
      <c r="AE18829">
        <f t="shared" si="1205"/>
        <v>1.2941923381995575E-16</v>
      </c>
      <c r="AF18829">
        <f t="shared" si="1203"/>
        <v>8.0757601903652345E-14</v>
      </c>
      <c r="AG18829">
        <f t="shared" si="1204"/>
        <v>2.4365759151283068E-12</v>
      </c>
    </row>
    <row r="18830" spans="30:33" x14ac:dyDescent="0.2">
      <c r="AD18830">
        <f t="shared" si="1202"/>
        <v>18828</v>
      </c>
      <c r="AE18830">
        <f t="shared" si="1205"/>
        <v>1.2921216304584381E-16</v>
      </c>
      <c r="AF18830">
        <f t="shared" si="1203"/>
        <v>8.0628389740606497E-14</v>
      </c>
      <c r="AG18830">
        <f t="shared" si="1204"/>
        <v>2.4328066058271474E-12</v>
      </c>
    </row>
    <row r="18831" spans="30:33" x14ac:dyDescent="0.2">
      <c r="AD18831">
        <f t="shared" si="1202"/>
        <v>18829</v>
      </c>
      <c r="AE18831">
        <f t="shared" si="1205"/>
        <v>1.2900542358497046E-16</v>
      </c>
      <c r="AF18831">
        <f t="shared" si="1203"/>
        <v>8.0499384317021521E-14</v>
      </c>
      <c r="AG18831">
        <f t="shared" si="1204"/>
        <v>2.4290431206814089E-12</v>
      </c>
    </row>
    <row r="18832" spans="30:33" x14ac:dyDescent="0.2">
      <c r="AD18832">
        <f t="shared" ref="AD18832:AD18895" si="1206">AD18831+1</f>
        <v>18830</v>
      </c>
      <c r="AE18832">
        <f t="shared" si="1205"/>
        <v>1.2879901490723449E-16</v>
      </c>
      <c r="AF18832">
        <f t="shared" ref="AF18832:AF18895" si="1207">AF18831*$AF$3</f>
        <v>8.0370585302114281E-14</v>
      </c>
      <c r="AG18832">
        <f t="shared" ref="AG18832:AG18895" si="1208">AD18832*AE18832</f>
        <v>2.4252854507032254E-12</v>
      </c>
    </row>
    <row r="18833" spans="30:33" x14ac:dyDescent="0.2">
      <c r="AD18833">
        <f t="shared" si="1206"/>
        <v>18831</v>
      </c>
      <c r="AE18833">
        <f t="shared" si="1205"/>
        <v>1.2859293648338292E-16</v>
      </c>
      <c r="AF18833">
        <f t="shared" si="1207"/>
        <v>8.0241992365630897E-14</v>
      </c>
      <c r="AG18833">
        <f t="shared" si="1208"/>
        <v>2.4215335869185838E-12</v>
      </c>
    </row>
    <row r="18834" spans="30:33" x14ac:dyDescent="0.2">
      <c r="AD18834">
        <f t="shared" si="1206"/>
        <v>18832</v>
      </c>
      <c r="AE18834">
        <f t="shared" si="1205"/>
        <v>1.2838718778500949E-16</v>
      </c>
      <c r="AF18834">
        <f t="shared" si="1207"/>
        <v>8.0113605177845889E-14</v>
      </c>
      <c r="AG18834">
        <f t="shared" si="1208"/>
        <v>2.4177875203672988E-12</v>
      </c>
    </row>
    <row r="18835" spans="30:33" x14ac:dyDescent="0.2">
      <c r="AD18835">
        <f t="shared" si="1206"/>
        <v>18833</v>
      </c>
      <c r="AE18835">
        <f t="shared" ref="AE18835:AE18898" si="1209">AF18834*$AE$3</f>
        <v>1.2818176828455347E-16</v>
      </c>
      <c r="AF18835">
        <f t="shared" si="1207"/>
        <v>7.9985423409561328E-14</v>
      </c>
      <c r="AG18835">
        <f t="shared" si="1208"/>
        <v>2.4140472421029958E-12</v>
      </c>
    </row>
    <row r="18836" spans="30:33" x14ac:dyDescent="0.2">
      <c r="AD18836">
        <f t="shared" si="1206"/>
        <v>18834</v>
      </c>
      <c r="AE18836">
        <f t="shared" si="1209"/>
        <v>1.2797667745529818E-16</v>
      </c>
      <c r="AF18836">
        <f t="shared" si="1207"/>
        <v>7.9857446732106029E-14</v>
      </c>
      <c r="AG18836">
        <f t="shared" si="1208"/>
        <v>2.4103127431930859E-12</v>
      </c>
    </row>
    <row r="18837" spans="30:33" x14ac:dyDescent="0.2">
      <c r="AD18837">
        <f t="shared" si="1206"/>
        <v>18835</v>
      </c>
      <c r="AE18837">
        <f t="shared" si="1209"/>
        <v>1.277719147713697E-16</v>
      </c>
      <c r="AF18837">
        <f t="shared" si="1207"/>
        <v>7.9729674817334657E-14</v>
      </c>
      <c r="AG18837">
        <f t="shared" si="1208"/>
        <v>2.4065840147187483E-12</v>
      </c>
    </row>
    <row r="18838" spans="30:33" x14ac:dyDescent="0.2">
      <c r="AD18838">
        <f t="shared" si="1206"/>
        <v>18836</v>
      </c>
      <c r="AE18838">
        <f t="shared" si="1209"/>
        <v>1.2756747970773552E-16</v>
      </c>
      <c r="AF18838">
        <f t="shared" si="1207"/>
        <v>7.9602107337626916E-14</v>
      </c>
      <c r="AG18838">
        <f t="shared" si="1208"/>
        <v>2.4028610477749063E-12</v>
      </c>
    </row>
    <row r="18839" spans="30:33" x14ac:dyDescent="0.2">
      <c r="AD18839">
        <f t="shared" si="1206"/>
        <v>18837</v>
      </c>
      <c r="AE18839">
        <f t="shared" si="1209"/>
        <v>1.2736337174020312E-16</v>
      </c>
      <c r="AF18839">
        <f t="shared" si="1207"/>
        <v>7.9474743965886706E-14</v>
      </c>
      <c r="AG18839">
        <f t="shared" si="1208"/>
        <v>2.3991438334702063E-12</v>
      </c>
    </row>
    <row r="18840" spans="30:33" x14ac:dyDescent="0.2">
      <c r="AD18840">
        <f t="shared" si="1206"/>
        <v>18838</v>
      </c>
      <c r="AE18840">
        <f t="shared" si="1209"/>
        <v>1.271595903454188E-16</v>
      </c>
      <c r="AF18840">
        <f t="shared" si="1207"/>
        <v>7.9347584375541289E-14</v>
      </c>
      <c r="AG18840">
        <f t="shared" si="1208"/>
        <v>2.3954323629269995E-12</v>
      </c>
    </row>
    <row r="18841" spans="30:33" x14ac:dyDescent="0.2">
      <c r="AD18841">
        <f t="shared" si="1206"/>
        <v>18839</v>
      </c>
      <c r="AE18841">
        <f t="shared" si="1209"/>
        <v>1.2695613500086612E-16</v>
      </c>
      <c r="AF18841">
        <f t="shared" si="1207"/>
        <v>7.9220628240540417E-14</v>
      </c>
      <c r="AG18841">
        <f t="shared" si="1208"/>
        <v>2.3917266272813169E-12</v>
      </c>
    </row>
    <row r="18842" spans="30:33" x14ac:dyDescent="0.2">
      <c r="AD18842">
        <f t="shared" si="1206"/>
        <v>18840</v>
      </c>
      <c r="AE18842">
        <f t="shared" si="1209"/>
        <v>1.2675300518486474E-16</v>
      </c>
      <c r="AF18842">
        <f t="shared" si="1207"/>
        <v>7.909387523535555E-14</v>
      </c>
      <c r="AG18842">
        <f t="shared" si="1208"/>
        <v>2.3880266176828515E-12</v>
      </c>
    </row>
    <row r="18843" spans="30:33" x14ac:dyDescent="0.2">
      <c r="AD18843">
        <f t="shared" si="1206"/>
        <v>18841</v>
      </c>
      <c r="AE18843">
        <f t="shared" si="1209"/>
        <v>1.2655020037656893E-16</v>
      </c>
      <c r="AF18843">
        <f t="shared" si="1207"/>
        <v>7.8967325034978975E-14</v>
      </c>
      <c r="AG18843">
        <f t="shared" si="1208"/>
        <v>2.3843323252949355E-12</v>
      </c>
    </row>
    <row r="18844" spans="30:33" x14ac:dyDescent="0.2">
      <c r="AD18844">
        <f t="shared" si="1206"/>
        <v>18842</v>
      </c>
      <c r="AE18844">
        <f t="shared" si="1209"/>
        <v>1.2634772005596642E-16</v>
      </c>
      <c r="AF18844">
        <f t="shared" si="1207"/>
        <v>7.8840977314923007E-14</v>
      </c>
      <c r="AG18844">
        <f t="shared" si="1208"/>
        <v>2.3806437412945194E-12</v>
      </c>
    </row>
    <row r="18845" spans="30:33" x14ac:dyDescent="0.2">
      <c r="AD18845">
        <f t="shared" si="1206"/>
        <v>18843</v>
      </c>
      <c r="AE18845">
        <f t="shared" si="1209"/>
        <v>1.2614556370387688E-16</v>
      </c>
      <c r="AF18845">
        <f t="shared" si="1207"/>
        <v>7.8714831751219121E-14</v>
      </c>
      <c r="AG18845">
        <f t="shared" si="1208"/>
        <v>2.376960856872152E-12</v>
      </c>
    </row>
    <row r="18846" spans="30:33" x14ac:dyDescent="0.2">
      <c r="AD18846">
        <f t="shared" si="1206"/>
        <v>18844</v>
      </c>
      <c r="AE18846">
        <f t="shared" si="1209"/>
        <v>1.2594373080195065E-16</v>
      </c>
      <c r="AF18846">
        <f t="shared" si="1207"/>
        <v>7.8588888020417166E-14</v>
      </c>
      <c r="AG18846">
        <f t="shared" si="1208"/>
        <v>2.3732836632319582E-12</v>
      </c>
    </row>
    <row r="18847" spans="30:33" x14ac:dyDescent="0.2">
      <c r="AD18847">
        <f t="shared" si="1206"/>
        <v>18845</v>
      </c>
      <c r="AE18847">
        <f t="shared" si="1209"/>
        <v>1.2574222083266753E-16</v>
      </c>
      <c r="AF18847">
        <f t="shared" si="1207"/>
        <v>7.84631457995845E-14</v>
      </c>
      <c r="AG18847">
        <f t="shared" si="1208"/>
        <v>2.3696121515916196E-12</v>
      </c>
    </row>
    <row r="18848" spans="30:33" x14ac:dyDescent="0.2">
      <c r="AD18848">
        <f t="shared" si="1206"/>
        <v>18846</v>
      </c>
      <c r="AE18848">
        <f t="shared" si="1209"/>
        <v>1.2554103327933526E-16</v>
      </c>
      <c r="AF18848">
        <f t="shared" si="1207"/>
        <v>7.8337604766305163E-14</v>
      </c>
      <c r="AG18848">
        <f t="shared" si="1208"/>
        <v>2.3659463131823524E-12</v>
      </c>
    </row>
    <row r="18849" spans="30:33" x14ac:dyDescent="0.2">
      <c r="AD18849">
        <f t="shared" si="1206"/>
        <v>18847</v>
      </c>
      <c r="AE18849">
        <f t="shared" si="1209"/>
        <v>1.2534016762608832E-16</v>
      </c>
      <c r="AF18849">
        <f t="shared" si="1207"/>
        <v>7.8212264598679073E-14</v>
      </c>
      <c r="AG18849">
        <f t="shared" si="1208"/>
        <v>2.3622861392488866E-12</v>
      </c>
    </row>
    <row r="18850" spans="30:33" x14ac:dyDescent="0.2">
      <c r="AD18850">
        <f t="shared" si="1206"/>
        <v>18848</v>
      </c>
      <c r="AE18850">
        <f t="shared" si="1209"/>
        <v>1.2513962335788657E-16</v>
      </c>
      <c r="AF18850">
        <f t="shared" si="1207"/>
        <v>7.8087124975321179E-14</v>
      </c>
      <c r="AG18850">
        <f t="shared" si="1208"/>
        <v>2.3586316210494461E-12</v>
      </c>
    </row>
    <row r="18851" spans="30:33" x14ac:dyDescent="0.2">
      <c r="AD18851">
        <f t="shared" si="1206"/>
        <v>18849</v>
      </c>
      <c r="AE18851">
        <f t="shared" si="1209"/>
        <v>1.2493939996051394E-16</v>
      </c>
      <c r="AF18851">
        <f t="shared" si="1207"/>
        <v>7.7962185575360656E-14</v>
      </c>
      <c r="AG18851">
        <f t="shared" si="1208"/>
        <v>2.3549827498557274E-12</v>
      </c>
    </row>
    <row r="18852" spans="30:33" x14ac:dyDescent="0.2">
      <c r="AD18852">
        <f t="shared" si="1206"/>
        <v>18850</v>
      </c>
      <c r="AE18852">
        <f t="shared" si="1209"/>
        <v>1.247394969205771E-16</v>
      </c>
      <c r="AF18852">
        <f t="shared" si="1207"/>
        <v>7.783744607844008E-14</v>
      </c>
      <c r="AG18852">
        <f t="shared" si="1208"/>
        <v>2.3513395169528785E-12</v>
      </c>
    </row>
    <row r="18853" spans="30:33" x14ac:dyDescent="0.2">
      <c r="AD18853">
        <f t="shared" si="1206"/>
        <v>18851</v>
      </c>
      <c r="AE18853">
        <f t="shared" si="1209"/>
        <v>1.2453991372550418E-16</v>
      </c>
      <c r="AF18853">
        <f t="shared" si="1207"/>
        <v>7.7712906164714572E-14</v>
      </c>
      <c r="AG18853">
        <f t="shared" si="1208"/>
        <v>2.3477019136394793E-12</v>
      </c>
    </row>
    <row r="18854" spans="30:33" x14ac:dyDescent="0.2">
      <c r="AD18854">
        <f t="shared" si="1206"/>
        <v>18852</v>
      </c>
      <c r="AE18854">
        <f t="shared" si="1209"/>
        <v>1.2434064986354338E-16</v>
      </c>
      <c r="AF18854">
        <f t="shared" si="1207"/>
        <v>7.7588565514851029E-14</v>
      </c>
      <c r="AG18854">
        <f t="shared" si="1208"/>
        <v>2.3440699312275198E-12</v>
      </c>
    </row>
    <row r="18855" spans="30:33" x14ac:dyDescent="0.2">
      <c r="AD18855">
        <f t="shared" si="1206"/>
        <v>18853</v>
      </c>
      <c r="AE18855">
        <f t="shared" si="1209"/>
        <v>1.2414170482376171E-16</v>
      </c>
      <c r="AF18855">
        <f t="shared" si="1207"/>
        <v>7.7464423810027265E-14</v>
      </c>
      <c r="AG18855">
        <f t="shared" si="1208"/>
        <v>2.3404435610423794E-12</v>
      </c>
    </row>
    <row r="18856" spans="30:33" x14ac:dyDescent="0.2">
      <c r="AD18856">
        <f t="shared" si="1206"/>
        <v>18854</v>
      </c>
      <c r="AE18856">
        <f t="shared" si="1209"/>
        <v>1.2394307809604369E-16</v>
      </c>
      <c r="AF18856">
        <f t="shared" si="1207"/>
        <v>7.7340480731931215E-14</v>
      </c>
      <c r="AG18856">
        <f t="shared" si="1208"/>
        <v>2.3368227944228076E-12</v>
      </c>
    </row>
    <row r="18857" spans="30:33" x14ac:dyDescent="0.2">
      <c r="AD18857">
        <f t="shared" si="1206"/>
        <v>18855</v>
      </c>
      <c r="AE18857">
        <f t="shared" si="1209"/>
        <v>1.2374476917109E-16</v>
      </c>
      <c r="AF18857">
        <f t="shared" si="1207"/>
        <v>7.7216735962760116E-14</v>
      </c>
      <c r="AG18857">
        <f t="shared" si="1208"/>
        <v>2.3332076227209019E-12</v>
      </c>
    </row>
    <row r="18858" spans="30:33" x14ac:dyDescent="0.2">
      <c r="AD18858">
        <f t="shared" si="1206"/>
        <v>18856</v>
      </c>
      <c r="AE18858">
        <f t="shared" si="1209"/>
        <v>1.2354677754041625E-16</v>
      </c>
      <c r="AF18858">
        <f t="shared" si="1207"/>
        <v>7.7093189185219697E-14</v>
      </c>
      <c r="AG18858">
        <f t="shared" si="1208"/>
        <v>2.3295980373020887E-12</v>
      </c>
    </row>
    <row r="18859" spans="30:33" x14ac:dyDescent="0.2">
      <c r="AD18859">
        <f t="shared" si="1206"/>
        <v>18857</v>
      </c>
      <c r="AE18859">
        <f t="shared" si="1209"/>
        <v>1.2334910269635158E-16</v>
      </c>
      <c r="AF18859">
        <f t="shared" si="1207"/>
        <v>7.6969840082523348E-14</v>
      </c>
      <c r="AG18859">
        <f t="shared" si="1208"/>
        <v>2.325994029545102E-12</v>
      </c>
    </row>
    <row r="18860" spans="30:33" x14ac:dyDescent="0.2">
      <c r="AD18860">
        <f t="shared" si="1206"/>
        <v>18858</v>
      </c>
      <c r="AE18860">
        <f t="shared" si="1209"/>
        <v>1.2315174413203742E-16</v>
      </c>
      <c r="AF18860">
        <f t="shared" si="1207"/>
        <v>7.6846688338391312E-14</v>
      </c>
      <c r="AG18860">
        <f t="shared" si="1208"/>
        <v>2.3223955908419617E-12</v>
      </c>
    </row>
    <row r="18861" spans="30:33" x14ac:dyDescent="0.2">
      <c r="AD18861">
        <f t="shared" si="1206"/>
        <v>18859</v>
      </c>
      <c r="AE18861">
        <f t="shared" si="1209"/>
        <v>1.2295470134142617E-16</v>
      </c>
      <c r="AF18861">
        <f t="shared" si="1207"/>
        <v>7.6723733637049878E-14</v>
      </c>
      <c r="AG18861">
        <f t="shared" si="1208"/>
        <v>2.318802712597956E-12</v>
      </c>
    </row>
    <row r="18862" spans="30:33" x14ac:dyDescent="0.2">
      <c r="AD18862">
        <f t="shared" si="1206"/>
        <v>18860</v>
      </c>
      <c r="AE18862">
        <f t="shared" si="1209"/>
        <v>1.2275797381927985E-16</v>
      </c>
      <c r="AF18862">
        <f t="shared" si="1207"/>
        <v>7.6600975663230595E-14</v>
      </c>
      <c r="AG18862">
        <f t="shared" si="1208"/>
        <v>2.315215386231618E-12</v>
      </c>
    </row>
    <row r="18863" spans="30:33" x14ac:dyDescent="0.2">
      <c r="AD18863">
        <f t="shared" si="1206"/>
        <v>18861</v>
      </c>
      <c r="AE18863">
        <f t="shared" si="1209"/>
        <v>1.2256156106116901E-16</v>
      </c>
      <c r="AF18863">
        <f t="shared" si="1207"/>
        <v>7.6478414102169416E-14</v>
      </c>
      <c r="AG18863">
        <f t="shared" si="1208"/>
        <v>2.3116336031747087E-12</v>
      </c>
    </row>
    <row r="18864" spans="30:33" x14ac:dyDescent="0.2">
      <c r="AD18864">
        <f t="shared" si="1206"/>
        <v>18862</v>
      </c>
      <c r="AE18864">
        <f t="shared" si="1209"/>
        <v>1.2236546256347112E-16</v>
      </c>
      <c r="AF18864">
        <f t="shared" si="1207"/>
        <v>7.6356048639605942E-14</v>
      </c>
      <c r="AG18864">
        <f t="shared" si="1208"/>
        <v>2.3080573548721922E-12</v>
      </c>
    </row>
    <row r="18865" spans="30:33" x14ac:dyDescent="0.2">
      <c r="AD18865">
        <f t="shared" si="1206"/>
        <v>18863</v>
      </c>
      <c r="AE18865">
        <f t="shared" si="1209"/>
        <v>1.2216967782336957E-16</v>
      </c>
      <c r="AF18865">
        <f t="shared" si="1207"/>
        <v>7.6233878961782563E-14</v>
      </c>
      <c r="AG18865">
        <f t="shared" si="1208"/>
        <v>2.3044866327822203E-12</v>
      </c>
    </row>
    <row r="18866" spans="30:33" x14ac:dyDescent="0.2">
      <c r="AD18866">
        <f t="shared" si="1206"/>
        <v>18864</v>
      </c>
      <c r="AE18866">
        <f t="shared" si="1209"/>
        <v>1.2197420633885216E-16</v>
      </c>
      <c r="AF18866">
        <f t="shared" si="1207"/>
        <v>7.6111904755443711E-14</v>
      </c>
      <c r="AG18866">
        <f t="shared" si="1208"/>
        <v>2.3009214283761072E-12</v>
      </c>
    </row>
    <row r="18867" spans="30:33" x14ac:dyDescent="0.2">
      <c r="AD18867">
        <f t="shared" si="1206"/>
        <v>18865</v>
      </c>
      <c r="AE18867">
        <f t="shared" si="1209"/>
        <v>1.2177904760870999E-16</v>
      </c>
      <c r="AF18867">
        <f t="shared" si="1207"/>
        <v>7.5990125707835004E-14</v>
      </c>
      <c r="AG18867">
        <f t="shared" si="1208"/>
        <v>2.2973617331383138E-12</v>
      </c>
    </row>
    <row r="18868" spans="30:33" x14ac:dyDescent="0.2">
      <c r="AD18868">
        <f t="shared" si="1206"/>
        <v>18866</v>
      </c>
      <c r="AE18868">
        <f t="shared" si="1209"/>
        <v>1.2158420113253605E-16</v>
      </c>
      <c r="AF18868">
        <f t="shared" si="1207"/>
        <v>7.5868541506702462E-14</v>
      </c>
      <c r="AG18868">
        <f t="shared" si="1208"/>
        <v>2.2938075385664253E-12</v>
      </c>
    </row>
    <row r="18869" spans="30:33" x14ac:dyDescent="0.2">
      <c r="AD18869">
        <f t="shared" si="1206"/>
        <v>18867</v>
      </c>
      <c r="AE18869">
        <f t="shared" si="1209"/>
        <v>1.21389666410724E-16</v>
      </c>
      <c r="AF18869">
        <f t="shared" si="1207"/>
        <v>7.574715184029174E-14</v>
      </c>
      <c r="AG18869">
        <f t="shared" si="1208"/>
        <v>2.2902588361711296E-12</v>
      </c>
    </row>
    <row r="18870" spans="30:33" x14ac:dyDescent="0.2">
      <c r="AD18870">
        <f t="shared" si="1206"/>
        <v>18868</v>
      </c>
      <c r="AE18870">
        <f t="shared" si="1209"/>
        <v>1.2119544294446685E-16</v>
      </c>
      <c r="AF18870">
        <f t="shared" si="1207"/>
        <v>7.5625956397347267E-14</v>
      </c>
      <c r="AG18870">
        <f t="shared" si="1208"/>
        <v>2.2867156174762007E-12</v>
      </c>
    </row>
    <row r="18871" spans="30:33" x14ac:dyDescent="0.2">
      <c r="AD18871">
        <f t="shared" si="1206"/>
        <v>18869</v>
      </c>
      <c r="AE18871">
        <f t="shared" si="1209"/>
        <v>1.2100153023575568E-16</v>
      </c>
      <c r="AF18871">
        <f t="shared" si="1207"/>
        <v>7.5504954867111513E-14</v>
      </c>
      <c r="AG18871">
        <f t="shared" si="1208"/>
        <v>2.2831778740184738E-12</v>
      </c>
    </row>
    <row r="18872" spans="30:33" x14ac:dyDescent="0.2">
      <c r="AD18872">
        <f t="shared" si="1206"/>
        <v>18870</v>
      </c>
      <c r="AE18872">
        <f t="shared" si="1209"/>
        <v>1.2080792778737847E-16</v>
      </c>
      <c r="AF18872">
        <f t="shared" si="1207"/>
        <v>7.5384146939324133E-14</v>
      </c>
      <c r="AG18872">
        <f t="shared" si="1208"/>
        <v>2.2796455973478317E-12</v>
      </c>
    </row>
    <row r="18873" spans="30:33" x14ac:dyDescent="0.2">
      <c r="AD18873">
        <f t="shared" si="1206"/>
        <v>18871</v>
      </c>
      <c r="AE18873">
        <f t="shared" si="1209"/>
        <v>1.2061463510291867E-16</v>
      </c>
      <c r="AF18873">
        <f t="shared" si="1207"/>
        <v>7.5263532304221211E-14</v>
      </c>
      <c r="AG18873">
        <f t="shared" si="1208"/>
        <v>2.2761187790271784E-12</v>
      </c>
    </row>
    <row r="18874" spans="30:33" x14ac:dyDescent="0.2">
      <c r="AD18874">
        <f t="shared" si="1206"/>
        <v>18872</v>
      </c>
      <c r="AE18874">
        <f t="shared" si="1209"/>
        <v>1.2042165168675399E-16</v>
      </c>
      <c r="AF18874">
        <f t="shared" si="1207"/>
        <v>7.5143110652534448E-14</v>
      </c>
      <c r="AG18874">
        <f t="shared" si="1208"/>
        <v>2.2725974106324212E-12</v>
      </c>
    </row>
    <row r="18875" spans="30:33" x14ac:dyDescent="0.2">
      <c r="AD18875">
        <f t="shared" si="1206"/>
        <v>18873</v>
      </c>
      <c r="AE18875">
        <f t="shared" si="1209"/>
        <v>1.2022897704405518E-16</v>
      </c>
      <c r="AF18875">
        <f t="shared" si="1207"/>
        <v>7.5022881675490395E-14</v>
      </c>
      <c r="AG18875">
        <f t="shared" si="1208"/>
        <v>2.2690814837524533E-12</v>
      </c>
    </row>
    <row r="18876" spans="30:33" x14ac:dyDescent="0.2">
      <c r="AD18876">
        <f t="shared" si="1206"/>
        <v>18874</v>
      </c>
      <c r="AE18876">
        <f t="shared" si="1209"/>
        <v>1.2003661068078469E-16</v>
      </c>
      <c r="AF18876">
        <f t="shared" si="1207"/>
        <v>7.4902845064809606E-14</v>
      </c>
      <c r="AG18876">
        <f t="shared" si="1208"/>
        <v>2.26557098998913E-12</v>
      </c>
    </row>
    <row r="18877" spans="30:33" x14ac:dyDescent="0.2">
      <c r="AD18877">
        <f t="shared" si="1206"/>
        <v>18875</v>
      </c>
      <c r="AE18877">
        <f t="shared" si="1209"/>
        <v>1.1984455210369542E-16</v>
      </c>
      <c r="AF18877">
        <f t="shared" si="1207"/>
        <v>7.4783000512705909E-14</v>
      </c>
      <c r="AG18877">
        <f t="shared" si="1208"/>
        <v>2.2620659209572512E-12</v>
      </c>
    </row>
    <row r="18878" spans="30:33" x14ac:dyDescent="0.2">
      <c r="AD18878">
        <f t="shared" si="1206"/>
        <v>18876</v>
      </c>
      <c r="AE18878">
        <f t="shared" si="1209"/>
        <v>1.196528008203295E-16</v>
      </c>
      <c r="AF18878">
        <f t="shared" si="1207"/>
        <v>7.4663347711885579E-14</v>
      </c>
      <c r="AG18878">
        <f t="shared" si="1208"/>
        <v>2.2585662682845395E-12</v>
      </c>
    </row>
    <row r="18879" spans="30:33" x14ac:dyDescent="0.2">
      <c r="AD18879">
        <f t="shared" si="1206"/>
        <v>18877</v>
      </c>
      <c r="AE18879">
        <f t="shared" si="1209"/>
        <v>1.1946135633901699E-16</v>
      </c>
      <c r="AF18879">
        <f t="shared" si="1207"/>
        <v>7.4543886355546563E-14</v>
      </c>
      <c r="AG18879">
        <f t="shared" si="1208"/>
        <v>2.2550720236116238E-12</v>
      </c>
    </row>
    <row r="18880" spans="30:33" x14ac:dyDescent="0.2">
      <c r="AD18880">
        <f t="shared" si="1206"/>
        <v>18878</v>
      </c>
      <c r="AE18880">
        <f t="shared" si="1209"/>
        <v>1.1927021816887454E-16</v>
      </c>
      <c r="AF18880">
        <f t="shared" si="1207"/>
        <v>7.442461613737768E-14</v>
      </c>
      <c r="AG18880">
        <f t="shared" si="1208"/>
        <v>2.2515831785920138E-12</v>
      </c>
    </row>
    <row r="18881" spans="30:33" x14ac:dyDescent="0.2">
      <c r="AD18881">
        <f t="shared" si="1206"/>
        <v>18879</v>
      </c>
      <c r="AE18881">
        <f t="shared" si="1209"/>
        <v>1.1907938581980434E-16</v>
      </c>
      <c r="AF18881">
        <f t="shared" si="1207"/>
        <v>7.4305536751557866E-14</v>
      </c>
      <c r="AG18881">
        <f t="shared" si="1208"/>
        <v>2.248099724892086E-12</v>
      </c>
    </row>
    <row r="18882" spans="30:33" x14ac:dyDescent="0.2">
      <c r="AD18882">
        <f t="shared" si="1206"/>
        <v>18880</v>
      </c>
      <c r="AE18882">
        <f t="shared" si="1209"/>
        <v>1.1888885880249263E-16</v>
      </c>
      <c r="AF18882">
        <f t="shared" si="1207"/>
        <v>7.4186647892755365E-14</v>
      </c>
      <c r="AG18882">
        <f t="shared" si="1208"/>
        <v>2.2446216541910607E-12</v>
      </c>
    </row>
    <row r="18883" spans="30:33" x14ac:dyDescent="0.2">
      <c r="AD18883">
        <f t="shared" si="1206"/>
        <v>18881</v>
      </c>
      <c r="AE18883">
        <f t="shared" si="1209"/>
        <v>1.1869863662840865E-16</v>
      </c>
      <c r="AF18883">
        <f t="shared" si="1207"/>
        <v>7.4067949256126958E-14</v>
      </c>
      <c r="AG18883">
        <f t="shared" si="1208"/>
        <v>2.2411489581809837E-12</v>
      </c>
    </row>
    <row r="18884" spans="30:33" x14ac:dyDescent="0.2">
      <c r="AD18884">
        <f t="shared" si="1206"/>
        <v>18882</v>
      </c>
      <c r="AE18884">
        <f t="shared" si="1209"/>
        <v>1.1850871880980319E-16</v>
      </c>
      <c r="AF18884">
        <f t="shared" si="1207"/>
        <v>7.3949440537317147E-14</v>
      </c>
      <c r="AG18884">
        <f t="shared" si="1208"/>
        <v>2.2376816285667038E-12</v>
      </c>
    </row>
    <row r="18885" spans="30:33" x14ac:dyDescent="0.2">
      <c r="AD18885">
        <f t="shared" si="1206"/>
        <v>18883</v>
      </c>
      <c r="AE18885">
        <f t="shared" si="1209"/>
        <v>1.1831910485970748E-16</v>
      </c>
      <c r="AF18885">
        <f t="shared" si="1207"/>
        <v>7.3831121432457442E-14</v>
      </c>
      <c r="AG18885">
        <f t="shared" si="1208"/>
        <v>2.2342196570658563E-12</v>
      </c>
    </row>
    <row r="18886" spans="30:33" x14ac:dyDescent="0.2">
      <c r="AD18886">
        <f t="shared" si="1206"/>
        <v>18884</v>
      </c>
      <c r="AE18886">
        <f t="shared" si="1209"/>
        <v>1.1812979429193196E-16</v>
      </c>
      <c r="AF18886">
        <f t="shared" si="1207"/>
        <v>7.3712991638165507E-14</v>
      </c>
      <c r="AG18886">
        <f t="shared" si="1208"/>
        <v>2.2307630354088432E-12</v>
      </c>
    </row>
    <row r="18887" spans="30:33" x14ac:dyDescent="0.2">
      <c r="AD18887">
        <f t="shared" si="1206"/>
        <v>18885</v>
      </c>
      <c r="AE18887">
        <f t="shared" si="1209"/>
        <v>1.1794078662106487E-16</v>
      </c>
      <c r="AF18887">
        <f t="shared" si="1207"/>
        <v>7.3595050851544441E-14</v>
      </c>
      <c r="AG18887">
        <f t="shared" si="1208"/>
        <v>2.2273117553388102E-12</v>
      </c>
    </row>
    <row r="18888" spans="30:33" x14ac:dyDescent="0.2">
      <c r="AD18888">
        <f t="shared" si="1206"/>
        <v>18886</v>
      </c>
      <c r="AE18888">
        <f t="shared" si="1209"/>
        <v>1.1775208136247116E-16</v>
      </c>
      <c r="AF18888">
        <f t="shared" si="1207"/>
        <v>7.3477298770181967E-14</v>
      </c>
      <c r="AG18888">
        <f t="shared" si="1208"/>
        <v>2.2238658086116302E-12</v>
      </c>
    </row>
    <row r="18889" spans="30:33" x14ac:dyDescent="0.2">
      <c r="AD18889">
        <f t="shared" si="1206"/>
        <v>18887</v>
      </c>
      <c r="AE18889">
        <f t="shared" si="1209"/>
        <v>1.175636780322912E-16</v>
      </c>
      <c r="AF18889">
        <f t="shared" si="1207"/>
        <v>7.3359735092149676E-14</v>
      </c>
      <c r="AG18889">
        <f t="shared" si="1208"/>
        <v>2.220425186995884E-12</v>
      </c>
    </row>
    <row r="18890" spans="30:33" x14ac:dyDescent="0.2">
      <c r="AD18890">
        <f t="shared" si="1206"/>
        <v>18888</v>
      </c>
      <c r="AE18890">
        <f t="shared" si="1209"/>
        <v>1.1737557614743953E-16</v>
      </c>
      <c r="AF18890">
        <f t="shared" si="1207"/>
        <v>7.3242359516002233E-14</v>
      </c>
      <c r="AG18890">
        <f t="shared" si="1208"/>
        <v>2.2169898822728379E-12</v>
      </c>
    </row>
    <row r="18891" spans="30:33" x14ac:dyDescent="0.2">
      <c r="AD18891">
        <f t="shared" si="1206"/>
        <v>18889</v>
      </c>
      <c r="AE18891">
        <f t="shared" si="1209"/>
        <v>1.1718777522560364E-16</v>
      </c>
      <c r="AF18891">
        <f t="shared" si="1207"/>
        <v>7.3125171740776632E-14</v>
      </c>
      <c r="AG18891">
        <f t="shared" si="1208"/>
        <v>2.2135598862364271E-12</v>
      </c>
    </row>
    <row r="18892" spans="30:33" x14ac:dyDescent="0.2">
      <c r="AD18892">
        <f t="shared" si="1206"/>
        <v>18890</v>
      </c>
      <c r="AE18892">
        <f t="shared" si="1209"/>
        <v>1.1700027478524265E-16</v>
      </c>
      <c r="AF18892">
        <f t="shared" si="1207"/>
        <v>7.3008171465991387E-14</v>
      </c>
      <c r="AG18892">
        <f t="shared" si="1208"/>
        <v>2.2101351906932336E-12</v>
      </c>
    </row>
    <row r="18893" spans="30:33" x14ac:dyDescent="0.2">
      <c r="AD18893">
        <f t="shared" si="1206"/>
        <v>18891</v>
      </c>
      <c r="AE18893">
        <f t="shared" si="1209"/>
        <v>1.1681307434558627E-16</v>
      </c>
      <c r="AF18893">
        <f t="shared" si="1207"/>
        <v>7.28913583916458E-14</v>
      </c>
      <c r="AG18893">
        <f t="shared" si="1208"/>
        <v>2.20671578746247E-12</v>
      </c>
    </row>
    <row r="18894" spans="30:33" x14ac:dyDescent="0.2">
      <c r="AD18894">
        <f t="shared" si="1206"/>
        <v>18892</v>
      </c>
      <c r="AE18894">
        <f t="shared" si="1209"/>
        <v>1.1662617342663333E-16</v>
      </c>
      <c r="AF18894">
        <f t="shared" si="1207"/>
        <v>7.2774732218219167E-14</v>
      </c>
      <c r="AG18894">
        <f t="shared" si="1208"/>
        <v>2.2033016683759569E-12</v>
      </c>
    </row>
    <row r="18895" spans="30:33" x14ac:dyDescent="0.2">
      <c r="AD18895">
        <f t="shared" si="1206"/>
        <v>18893</v>
      </c>
      <c r="AE18895">
        <f t="shared" si="1209"/>
        <v>1.1643957154915073E-16</v>
      </c>
      <c r="AF18895">
        <f t="shared" si="1207"/>
        <v>7.2658292646670009E-14</v>
      </c>
      <c r="AG18895">
        <f t="shared" si="1208"/>
        <v>2.1998928252781046E-12</v>
      </c>
    </row>
    <row r="18896" spans="30:33" x14ac:dyDescent="0.2">
      <c r="AD18896">
        <f t="shared" ref="AD18896:AD18959" si="1210">AD18895+1</f>
        <v>18894</v>
      </c>
      <c r="AE18896">
        <f t="shared" si="1209"/>
        <v>1.1625326823467207E-16</v>
      </c>
      <c r="AF18896">
        <f t="shared" ref="AF18896:AF18959" si="1211">AF18895*$AF$3</f>
        <v>7.2542039378435337E-14</v>
      </c>
      <c r="AG18896">
        <f t="shared" ref="AG18896:AG18959" si="1212">AD18896*AE18896</f>
        <v>2.1964892500258943E-12</v>
      </c>
    </row>
    <row r="18897" spans="30:33" x14ac:dyDescent="0.2">
      <c r="AD18897">
        <f t="shared" si="1210"/>
        <v>18895</v>
      </c>
      <c r="AE18897">
        <f t="shared" si="1209"/>
        <v>1.160672630054966E-16</v>
      </c>
      <c r="AF18897">
        <f t="shared" si="1211"/>
        <v>7.2425972115429832E-14</v>
      </c>
      <c r="AG18897">
        <f t="shared" si="1212"/>
        <v>2.1930909344888582E-12</v>
      </c>
    </row>
    <row r="18898" spans="30:33" x14ac:dyDescent="0.2">
      <c r="AD18898">
        <f t="shared" si="1210"/>
        <v>18896</v>
      </c>
      <c r="AE18898">
        <f t="shared" si="1209"/>
        <v>1.1588155538468779E-16</v>
      </c>
      <c r="AF18898">
        <f t="shared" si="1211"/>
        <v>7.2310090560045141E-14</v>
      </c>
      <c r="AG18898">
        <f t="shared" si="1212"/>
        <v>2.1896978705490605E-12</v>
      </c>
    </row>
    <row r="18899" spans="30:33" x14ac:dyDescent="0.2">
      <c r="AD18899">
        <f t="shared" si="1210"/>
        <v>18897</v>
      </c>
      <c r="AE18899">
        <f t="shared" ref="AE18899:AE18962" si="1213">AF18898*$AE$3</f>
        <v>1.1569614489607227E-16</v>
      </c>
      <c r="AF18899">
        <f t="shared" si="1211"/>
        <v>7.2194394415149068E-14</v>
      </c>
      <c r="AG18899">
        <f t="shared" si="1212"/>
        <v>2.1863100501010778E-12</v>
      </c>
    </row>
    <row r="18900" spans="30:33" x14ac:dyDescent="0.2">
      <c r="AD18900">
        <f t="shared" si="1210"/>
        <v>18898</v>
      </c>
      <c r="AE18900">
        <f t="shared" si="1213"/>
        <v>1.1551103106423855E-16</v>
      </c>
      <c r="AF18900">
        <f t="shared" si="1211"/>
        <v>7.2078883384084826E-14</v>
      </c>
      <c r="AG18900">
        <f t="shared" si="1212"/>
        <v>2.1829274650519802E-12</v>
      </c>
    </row>
    <row r="18901" spans="30:33" x14ac:dyDescent="0.2">
      <c r="AD18901">
        <f t="shared" si="1210"/>
        <v>18899</v>
      </c>
      <c r="AE18901">
        <f t="shared" si="1213"/>
        <v>1.1532621341453577E-16</v>
      </c>
      <c r="AF18901">
        <f t="shared" si="1211"/>
        <v>7.1963557170670284E-14</v>
      </c>
      <c r="AG18901">
        <f t="shared" si="1212"/>
        <v>2.1795501073213118E-12</v>
      </c>
    </row>
    <row r="18902" spans="30:33" x14ac:dyDescent="0.2">
      <c r="AD18902">
        <f t="shared" si="1210"/>
        <v>18900</v>
      </c>
      <c r="AE18902">
        <f t="shared" si="1213"/>
        <v>1.1514169147307251E-16</v>
      </c>
      <c r="AF18902">
        <f t="shared" si="1211"/>
        <v>7.184841547919721E-14</v>
      </c>
      <c r="AG18902">
        <f t="shared" si="1212"/>
        <v>2.1761779688410706E-12</v>
      </c>
    </row>
    <row r="18903" spans="30:33" x14ac:dyDescent="0.2">
      <c r="AD18903">
        <f t="shared" si="1210"/>
        <v>18901</v>
      </c>
      <c r="AE18903">
        <f t="shared" si="1213"/>
        <v>1.149574647667156E-16</v>
      </c>
      <c r="AF18903">
        <f t="shared" si="1211"/>
        <v>7.1733458014430497E-14</v>
      </c>
      <c r="AG18903">
        <f t="shared" si="1212"/>
        <v>2.1728110415556917E-12</v>
      </c>
    </row>
    <row r="18904" spans="30:33" x14ac:dyDescent="0.2">
      <c r="AD18904">
        <f t="shared" si="1210"/>
        <v>18902</v>
      </c>
      <c r="AE18904">
        <f t="shared" si="1213"/>
        <v>1.1477353282308885E-16</v>
      </c>
      <c r="AF18904">
        <f t="shared" si="1211"/>
        <v>7.1618684481607407E-14</v>
      </c>
      <c r="AG18904">
        <f t="shared" si="1212"/>
        <v>2.1694493174220254E-12</v>
      </c>
    </row>
    <row r="18905" spans="30:33" x14ac:dyDescent="0.2">
      <c r="AD18905">
        <f t="shared" si="1210"/>
        <v>18903</v>
      </c>
      <c r="AE18905">
        <f t="shared" si="1213"/>
        <v>1.1458989517057189E-16</v>
      </c>
      <c r="AF18905">
        <f t="shared" si="1211"/>
        <v>7.150409458643683E-14</v>
      </c>
      <c r="AG18905">
        <f t="shared" si="1212"/>
        <v>2.1660927884093204E-12</v>
      </c>
    </row>
    <row r="18906" spans="30:33" x14ac:dyDescent="0.2">
      <c r="AD18906">
        <f t="shared" si="1210"/>
        <v>18904</v>
      </c>
      <c r="AE18906">
        <f t="shared" si="1213"/>
        <v>1.1440655133829898E-16</v>
      </c>
      <c r="AF18906">
        <f t="shared" si="1211"/>
        <v>7.1389688035098522E-14</v>
      </c>
      <c r="AG18906">
        <f t="shared" si="1212"/>
        <v>2.1627414464992038E-12</v>
      </c>
    </row>
    <row r="18907" spans="30:33" x14ac:dyDescent="0.2">
      <c r="AD18907">
        <f t="shared" si="1210"/>
        <v>18905</v>
      </c>
      <c r="AE18907">
        <f t="shared" si="1213"/>
        <v>1.1422350085615769E-16</v>
      </c>
      <c r="AF18907">
        <f t="shared" si="1211"/>
        <v>7.1275464534242363E-14</v>
      </c>
      <c r="AG18907">
        <f t="shared" si="1212"/>
        <v>2.159395283685661E-12</v>
      </c>
    </row>
    <row r="18908" spans="30:33" x14ac:dyDescent="0.2">
      <c r="AD18908">
        <f t="shared" si="1210"/>
        <v>18906</v>
      </c>
      <c r="AE18908">
        <f t="shared" si="1213"/>
        <v>1.1404074325478782E-16</v>
      </c>
      <c r="AF18908">
        <f t="shared" si="1211"/>
        <v>7.1161423790987572E-14</v>
      </c>
      <c r="AG18908">
        <f t="shared" si="1212"/>
        <v>2.1560542919750188E-12</v>
      </c>
    </row>
    <row r="18909" spans="30:33" x14ac:dyDescent="0.2">
      <c r="AD18909">
        <f t="shared" si="1210"/>
        <v>18907</v>
      </c>
      <c r="AE18909">
        <f t="shared" si="1213"/>
        <v>1.1385827806558017E-16</v>
      </c>
      <c r="AF18909">
        <f t="shared" si="1211"/>
        <v>7.1047565512921993E-14</v>
      </c>
      <c r="AG18909">
        <f t="shared" si="1212"/>
        <v>2.1527184633859242E-12</v>
      </c>
    </row>
    <row r="18910" spans="30:33" x14ac:dyDescent="0.2">
      <c r="AD18910">
        <f t="shared" si="1210"/>
        <v>18908</v>
      </c>
      <c r="AE18910">
        <f t="shared" si="1213"/>
        <v>1.1367610482067524E-16</v>
      </c>
      <c r="AF18910">
        <f t="shared" si="1211"/>
        <v>7.0933889408101318E-14</v>
      </c>
      <c r="AG18910">
        <f t="shared" si="1212"/>
        <v>2.1493877899493274E-12</v>
      </c>
    </row>
    <row r="18911" spans="30:33" x14ac:dyDescent="0.2">
      <c r="AD18911">
        <f t="shared" si="1210"/>
        <v>18909</v>
      </c>
      <c r="AE18911">
        <f t="shared" si="1213"/>
        <v>1.1349422305296216E-16</v>
      </c>
      <c r="AF18911">
        <f t="shared" si="1211"/>
        <v>7.0820395185048347E-14</v>
      </c>
      <c r="AG18911">
        <f t="shared" si="1212"/>
        <v>2.1460622637084615E-12</v>
      </c>
    </row>
    <row r="18912" spans="30:33" x14ac:dyDescent="0.2">
      <c r="AD18912">
        <f t="shared" si="1210"/>
        <v>18910</v>
      </c>
      <c r="AE18912">
        <f t="shared" si="1213"/>
        <v>1.1331263229607742E-16</v>
      </c>
      <c r="AF18912">
        <f t="shared" si="1211"/>
        <v>7.0707082552752265E-14</v>
      </c>
      <c r="AG18912">
        <f t="shared" si="1212"/>
        <v>2.142741876718824E-12</v>
      </c>
    </row>
    <row r="18913" spans="30:33" x14ac:dyDescent="0.2">
      <c r="AD18913">
        <f t="shared" si="1210"/>
        <v>18911</v>
      </c>
      <c r="AE18913">
        <f t="shared" si="1213"/>
        <v>1.1313133208440368E-16</v>
      </c>
      <c r="AF18913">
        <f t="shared" si="1211"/>
        <v>7.0593951220667853E-14</v>
      </c>
      <c r="AG18913">
        <f t="shared" si="1212"/>
        <v>2.1394266210481579E-12</v>
      </c>
    </row>
    <row r="18914" spans="30:33" x14ac:dyDescent="0.2">
      <c r="AD18914">
        <f t="shared" si="1210"/>
        <v>18912</v>
      </c>
      <c r="AE18914">
        <f t="shared" si="1213"/>
        <v>1.1295032195306862E-16</v>
      </c>
      <c r="AF18914">
        <f t="shared" si="1211"/>
        <v>7.0481000898714787E-14</v>
      </c>
      <c r="AG18914">
        <f t="shared" si="1212"/>
        <v>2.1361164887764338E-12</v>
      </c>
    </row>
    <row r="18915" spans="30:33" x14ac:dyDescent="0.2">
      <c r="AD18915">
        <f t="shared" si="1210"/>
        <v>18913</v>
      </c>
      <c r="AE18915">
        <f t="shared" si="1213"/>
        <v>1.127696014379437E-16</v>
      </c>
      <c r="AF18915">
        <f t="shared" si="1211"/>
        <v>7.0368231297276846E-14</v>
      </c>
      <c r="AG18915">
        <f t="shared" si="1212"/>
        <v>2.1328114719958292E-12</v>
      </c>
    </row>
    <row r="18916" spans="30:33" x14ac:dyDescent="0.2">
      <c r="AD18916">
        <f t="shared" si="1210"/>
        <v>18914</v>
      </c>
      <c r="AE18916">
        <f t="shared" si="1213"/>
        <v>1.1258917007564301E-16</v>
      </c>
      <c r="AF18916">
        <f t="shared" si="1211"/>
        <v>7.0255642127201206E-14</v>
      </c>
      <c r="AG18916">
        <f t="shared" si="1212"/>
        <v>2.1295115628107117E-12</v>
      </c>
    </row>
    <row r="18917" spans="30:33" x14ac:dyDescent="0.2">
      <c r="AD18917">
        <f t="shared" si="1210"/>
        <v>18915</v>
      </c>
      <c r="AE18917">
        <f t="shared" si="1213"/>
        <v>1.1240902740352198E-16</v>
      </c>
      <c r="AF18917">
        <f t="shared" si="1211"/>
        <v>7.0143233099797679E-14</v>
      </c>
      <c r="AG18917">
        <f t="shared" si="1212"/>
        <v>2.1262167533376184E-12</v>
      </c>
    </row>
    <row r="18918" spans="30:33" x14ac:dyDescent="0.2">
      <c r="AD18918">
        <f t="shared" si="1210"/>
        <v>18916</v>
      </c>
      <c r="AE18918">
        <f t="shared" si="1213"/>
        <v>1.1222917295967633E-16</v>
      </c>
      <c r="AF18918">
        <f t="shared" si="1211"/>
        <v>7.0031003926837999E-14</v>
      </c>
      <c r="AG18918">
        <f t="shared" si="1212"/>
        <v>2.1229270357052374E-12</v>
      </c>
    </row>
    <row r="18919" spans="30:33" x14ac:dyDescent="0.2">
      <c r="AD18919">
        <f t="shared" si="1210"/>
        <v>18917</v>
      </c>
      <c r="AE18919">
        <f t="shared" si="1213"/>
        <v>1.1204960628294085E-16</v>
      </c>
      <c r="AF18919">
        <f t="shared" si="1211"/>
        <v>6.9918954320555061E-14</v>
      </c>
      <c r="AG18919">
        <f t="shared" si="1212"/>
        <v>2.1196424020543921E-12</v>
      </c>
    </row>
    <row r="18920" spans="30:33" x14ac:dyDescent="0.2">
      <c r="AD18920">
        <f t="shared" si="1210"/>
        <v>18918</v>
      </c>
      <c r="AE18920">
        <f t="shared" si="1213"/>
        <v>1.1187032691288815E-16</v>
      </c>
      <c r="AF18920">
        <f t="shared" si="1211"/>
        <v>6.9807083993642175E-14</v>
      </c>
      <c r="AG18920">
        <f t="shared" si="1212"/>
        <v>2.1163628445380179E-12</v>
      </c>
    </row>
    <row r="18921" spans="30:33" x14ac:dyDescent="0.2">
      <c r="AD18921">
        <f t="shared" si="1210"/>
        <v>18919</v>
      </c>
      <c r="AE18921">
        <f t="shared" si="1213"/>
        <v>1.1169133438982753E-16</v>
      </c>
      <c r="AF18921">
        <f t="shared" si="1211"/>
        <v>6.9695392659252338E-14</v>
      </c>
      <c r="AG18921">
        <f t="shared" si="1212"/>
        <v>2.1130883553211472E-12</v>
      </c>
    </row>
    <row r="18922" spans="30:33" x14ac:dyDescent="0.2">
      <c r="AD18922">
        <f t="shared" si="1210"/>
        <v>18920</v>
      </c>
      <c r="AE18922">
        <f t="shared" si="1213"/>
        <v>1.1151262825480379E-16</v>
      </c>
      <c r="AF18922">
        <f t="shared" si="1211"/>
        <v>6.9583880030997526E-14</v>
      </c>
      <c r="AG18922">
        <f t="shared" si="1212"/>
        <v>2.1098189265808877E-12</v>
      </c>
    </row>
    <row r="18923" spans="30:33" x14ac:dyDescent="0.2">
      <c r="AD18923">
        <f t="shared" si="1210"/>
        <v>18921</v>
      </c>
      <c r="AE18923">
        <f t="shared" si="1213"/>
        <v>1.113342080495961E-16</v>
      </c>
      <c r="AF18923">
        <f t="shared" si="1211"/>
        <v>6.9472545822947921E-14</v>
      </c>
      <c r="AG18923">
        <f t="shared" si="1212"/>
        <v>2.1065545505064078E-12</v>
      </c>
    </row>
    <row r="18924" spans="30:33" x14ac:dyDescent="0.2">
      <c r="AD18924">
        <f t="shared" si="1210"/>
        <v>18922</v>
      </c>
      <c r="AE18924">
        <f t="shared" si="1213"/>
        <v>1.1115607331671673E-16</v>
      </c>
      <c r="AF18924">
        <f t="shared" si="1211"/>
        <v>6.9361389749631196E-14</v>
      </c>
      <c r="AG18924">
        <f t="shared" si="1212"/>
        <v>2.1032952192989139E-12</v>
      </c>
    </row>
    <row r="18925" spans="30:33" x14ac:dyDescent="0.2">
      <c r="AD18925">
        <f t="shared" si="1210"/>
        <v>18923</v>
      </c>
      <c r="AE18925">
        <f t="shared" si="1213"/>
        <v>1.1097822359940996E-16</v>
      </c>
      <c r="AF18925">
        <f t="shared" si="1211"/>
        <v>6.9250411526031779E-14</v>
      </c>
      <c r="AG18925">
        <f t="shared" si="1212"/>
        <v>2.1000409251716345E-12</v>
      </c>
    </row>
    <row r="18926" spans="30:33" x14ac:dyDescent="0.2">
      <c r="AD18926">
        <f t="shared" si="1210"/>
        <v>18924</v>
      </c>
      <c r="AE18926">
        <f t="shared" si="1213"/>
        <v>1.108006584416509E-16</v>
      </c>
      <c r="AF18926">
        <f t="shared" si="1211"/>
        <v>6.9139610867590123E-14</v>
      </c>
      <c r="AG18926">
        <f t="shared" si="1212"/>
        <v>2.0967916603498015E-12</v>
      </c>
    </row>
    <row r="18927" spans="30:33" x14ac:dyDescent="0.2">
      <c r="AD18927">
        <f t="shared" si="1210"/>
        <v>18925</v>
      </c>
      <c r="AE18927">
        <f t="shared" si="1213"/>
        <v>1.1062337738814425E-16</v>
      </c>
      <c r="AF18927">
        <f t="shared" si="1211"/>
        <v>6.9028987490201975E-14</v>
      </c>
      <c r="AG18927">
        <f t="shared" si="1212"/>
        <v>2.0935474170706299E-12</v>
      </c>
    </row>
    <row r="18928" spans="30:33" x14ac:dyDescent="0.2">
      <c r="AD18928">
        <f t="shared" si="1210"/>
        <v>18926</v>
      </c>
      <c r="AE18928">
        <f t="shared" si="1213"/>
        <v>1.1044637998432321E-16</v>
      </c>
      <c r="AF18928">
        <f t="shared" si="1211"/>
        <v>6.8918541110217654E-14</v>
      </c>
      <c r="AG18928">
        <f t="shared" si="1212"/>
        <v>2.0903081875833013E-12</v>
      </c>
    </row>
    <row r="18929" spans="30:33" x14ac:dyDescent="0.2">
      <c r="AD18929">
        <f t="shared" si="1210"/>
        <v>18927</v>
      </c>
      <c r="AE18929">
        <f t="shared" si="1213"/>
        <v>1.1026966577634829E-16</v>
      </c>
      <c r="AF18929">
        <f t="shared" si="1211"/>
        <v>6.8808271444441307E-14</v>
      </c>
      <c r="AG18929">
        <f t="shared" si="1212"/>
        <v>2.0870739641489439E-12</v>
      </c>
    </row>
    <row r="18930" spans="30:33" x14ac:dyDescent="0.2">
      <c r="AD18930">
        <f t="shared" si="1210"/>
        <v>18928</v>
      </c>
      <c r="AE18930">
        <f t="shared" si="1213"/>
        <v>1.1009323431110614E-16</v>
      </c>
      <c r="AF18930">
        <f t="shared" si="1211"/>
        <v>6.8698178210130192E-14</v>
      </c>
      <c r="AG18930">
        <f t="shared" si="1212"/>
        <v>2.0838447390406171E-12</v>
      </c>
    </row>
    <row r="18931" spans="30:33" x14ac:dyDescent="0.2">
      <c r="AD18931">
        <f t="shared" si="1210"/>
        <v>18929</v>
      </c>
      <c r="AE18931">
        <f t="shared" si="1213"/>
        <v>1.0991708513620836E-16</v>
      </c>
      <c r="AF18931">
        <f t="shared" si="1211"/>
        <v>6.858826112499398E-14</v>
      </c>
      <c r="AG18931">
        <f t="shared" si="1212"/>
        <v>2.0806205045432883E-12</v>
      </c>
    </row>
    <row r="18932" spans="30:33" x14ac:dyDescent="0.2">
      <c r="AD18932">
        <f t="shared" si="1210"/>
        <v>18930</v>
      </c>
      <c r="AE18932">
        <f t="shared" si="1213"/>
        <v>1.0974121779999042E-16</v>
      </c>
      <c r="AF18932">
        <f t="shared" si="1211"/>
        <v>6.8478519907193989E-14</v>
      </c>
      <c r="AG18932">
        <f t="shared" si="1212"/>
        <v>2.0774012529538187E-12</v>
      </c>
    </row>
    <row r="18933" spans="30:33" x14ac:dyDescent="0.2">
      <c r="AD18933">
        <f t="shared" si="1210"/>
        <v>18931</v>
      </c>
      <c r="AE18933">
        <f t="shared" si="1213"/>
        <v>1.0956563185151043E-16</v>
      </c>
      <c r="AF18933">
        <f t="shared" si="1211"/>
        <v>6.8368954275342473E-14</v>
      </c>
      <c r="AG18933">
        <f t="shared" si="1212"/>
        <v>2.074186976580944E-12</v>
      </c>
    </row>
    <row r="18934" spans="30:33" x14ac:dyDescent="0.2">
      <c r="AD18934">
        <f t="shared" si="1210"/>
        <v>18932</v>
      </c>
      <c r="AE18934">
        <f t="shared" si="1213"/>
        <v>1.0939032684054801E-16</v>
      </c>
      <c r="AF18934">
        <f t="shared" si="1211"/>
        <v>6.8259563948501917E-14</v>
      </c>
      <c r="AG18934">
        <f t="shared" si="1212"/>
        <v>2.0709776677452548E-12</v>
      </c>
    </row>
    <row r="18935" spans="30:33" x14ac:dyDescent="0.2">
      <c r="AD18935">
        <f t="shared" si="1210"/>
        <v>18933</v>
      </c>
      <c r="AE18935">
        <f t="shared" si="1213"/>
        <v>1.0921530231760312E-16</v>
      </c>
      <c r="AF18935">
        <f t="shared" si="1211"/>
        <v>6.8150348646184309E-14</v>
      </c>
      <c r="AG18935">
        <f t="shared" si="1212"/>
        <v>2.0677733187791798E-12</v>
      </c>
    </row>
    <row r="18936" spans="30:33" x14ac:dyDescent="0.2">
      <c r="AD18936">
        <f t="shared" si="1210"/>
        <v>18934</v>
      </c>
      <c r="AE18936">
        <f t="shared" si="1213"/>
        <v>1.0904055783389495E-16</v>
      </c>
      <c r="AF18936">
        <f t="shared" si="1211"/>
        <v>6.8041308088350412E-14</v>
      </c>
      <c r="AG18936">
        <f t="shared" si="1212"/>
        <v>2.0645739220269669E-12</v>
      </c>
    </row>
    <row r="18937" spans="30:33" x14ac:dyDescent="0.2">
      <c r="AD18937">
        <f t="shared" si="1210"/>
        <v>18935</v>
      </c>
      <c r="AE18937">
        <f t="shared" si="1213"/>
        <v>1.0886609294136071E-16</v>
      </c>
      <c r="AF18937">
        <f t="shared" si="1211"/>
        <v>6.7932441995409053E-14</v>
      </c>
      <c r="AG18937">
        <f t="shared" si="1212"/>
        <v>2.061379469844665E-12</v>
      </c>
    </row>
    <row r="18938" spans="30:33" x14ac:dyDescent="0.2">
      <c r="AD18938">
        <f t="shared" si="1210"/>
        <v>18936</v>
      </c>
      <c r="AE18938">
        <f t="shared" si="1213"/>
        <v>1.0869190719265454E-16</v>
      </c>
      <c r="AF18938">
        <f t="shared" si="1211"/>
        <v>6.7823750088216398E-14</v>
      </c>
      <c r="AG18938">
        <f t="shared" si="1212"/>
        <v>2.0581899546001062E-12</v>
      </c>
    </row>
    <row r="18939" spans="30:33" x14ac:dyDescent="0.2">
      <c r="AD18939">
        <f t="shared" si="1210"/>
        <v>18937</v>
      </c>
      <c r="AE18939">
        <f t="shared" si="1213"/>
        <v>1.0851800014114629E-16</v>
      </c>
      <c r="AF18939">
        <f t="shared" si="1211"/>
        <v>6.7715232088075248E-14</v>
      </c>
      <c r="AG18939">
        <f t="shared" si="1212"/>
        <v>2.0550053686728873E-12</v>
      </c>
    </row>
    <row r="18940" spans="30:33" x14ac:dyDescent="0.2">
      <c r="AD18940">
        <f t="shared" si="1210"/>
        <v>18938</v>
      </c>
      <c r="AE18940">
        <f t="shared" si="1213"/>
        <v>1.0834437134092045E-16</v>
      </c>
      <c r="AF18940">
        <f t="shared" si="1211"/>
        <v>6.7606887716734331E-14</v>
      </c>
      <c r="AG18940">
        <f t="shared" si="1212"/>
        <v>2.0518257044543515E-12</v>
      </c>
    </row>
    <row r="18941" spans="30:33" x14ac:dyDescent="0.2">
      <c r="AD18941">
        <f t="shared" si="1210"/>
        <v>18939</v>
      </c>
      <c r="AE18941">
        <f t="shared" si="1213"/>
        <v>1.0817102034677498E-16</v>
      </c>
      <c r="AF18941">
        <f t="shared" si="1211"/>
        <v>6.7498716696387557E-14</v>
      </c>
      <c r="AG18941">
        <f t="shared" si="1212"/>
        <v>2.0486509543475711E-12</v>
      </c>
    </row>
    <row r="18942" spans="30:33" x14ac:dyDescent="0.2">
      <c r="AD18942">
        <f t="shared" si="1210"/>
        <v>18940</v>
      </c>
      <c r="AE18942">
        <f t="shared" si="1213"/>
        <v>1.0799794671422014E-16</v>
      </c>
      <c r="AF18942">
        <f t="shared" si="1211"/>
        <v>6.7390718749673338E-14</v>
      </c>
      <c r="AG18942">
        <f t="shared" si="1212"/>
        <v>2.0454811107673294E-12</v>
      </c>
    </row>
    <row r="18943" spans="30:33" x14ac:dyDescent="0.2">
      <c r="AD18943">
        <f t="shared" si="1210"/>
        <v>18941</v>
      </c>
      <c r="AE18943">
        <f t="shared" si="1213"/>
        <v>1.0782514999947738E-16</v>
      </c>
      <c r="AF18943">
        <f t="shared" si="1211"/>
        <v>6.7282893599673855E-14</v>
      </c>
      <c r="AG18943">
        <f t="shared" si="1212"/>
        <v>2.0423161661401011E-12</v>
      </c>
    </row>
    <row r="18944" spans="30:33" x14ac:dyDescent="0.2">
      <c r="AD18944">
        <f t="shared" si="1210"/>
        <v>18942</v>
      </c>
      <c r="AE18944">
        <f t="shared" si="1213"/>
        <v>1.0765262975947821E-16</v>
      </c>
      <c r="AF18944">
        <f t="shared" si="1211"/>
        <v>6.7175240969914375E-14</v>
      </c>
      <c r="AG18944">
        <f t="shared" si="1212"/>
        <v>2.0391561129040363E-12</v>
      </c>
    </row>
    <row r="18945" spans="30:33" x14ac:dyDescent="0.2">
      <c r="AD18945">
        <f t="shared" si="1210"/>
        <v>18943</v>
      </c>
      <c r="AE18945">
        <f t="shared" si="1213"/>
        <v>1.0748038555186304E-16</v>
      </c>
      <c r="AF18945">
        <f t="shared" si="1211"/>
        <v>6.7067760584362509E-14</v>
      </c>
      <c r="AG18945">
        <f t="shared" si="1212"/>
        <v>2.0360009435089416E-12</v>
      </c>
    </row>
    <row r="18946" spans="30:33" x14ac:dyDescent="0.2">
      <c r="AD18946">
        <f t="shared" si="1210"/>
        <v>18944</v>
      </c>
      <c r="AE18946">
        <f t="shared" si="1213"/>
        <v>1.0730841693498007E-16</v>
      </c>
      <c r="AF18946">
        <f t="shared" si="1211"/>
        <v>6.6960452167427529E-14</v>
      </c>
      <c r="AG18946">
        <f t="shared" si="1212"/>
        <v>2.0328506504162622E-12</v>
      </c>
    </row>
    <row r="18947" spans="30:33" x14ac:dyDescent="0.2">
      <c r="AD18947">
        <f t="shared" si="1210"/>
        <v>18945</v>
      </c>
      <c r="AE18947">
        <f t="shared" si="1213"/>
        <v>1.071367234678841E-16</v>
      </c>
      <c r="AF18947">
        <f t="shared" si="1211"/>
        <v>6.6853315443959637E-14</v>
      </c>
      <c r="AG18947">
        <f t="shared" si="1212"/>
        <v>2.0297052260990645E-12</v>
      </c>
    </row>
    <row r="18948" spans="30:33" x14ac:dyDescent="0.2">
      <c r="AD18948">
        <f t="shared" si="1210"/>
        <v>18946</v>
      </c>
      <c r="AE18948">
        <f t="shared" si="1213"/>
        <v>1.0696530471033546E-16</v>
      </c>
      <c r="AF18948">
        <f t="shared" si="1211"/>
        <v>6.6746350139249292E-14</v>
      </c>
      <c r="AG18948">
        <f t="shared" si="1212"/>
        <v>2.0265646630420158E-12</v>
      </c>
    </row>
    <row r="18949" spans="30:33" x14ac:dyDescent="0.2">
      <c r="AD18949">
        <f t="shared" si="1210"/>
        <v>18947</v>
      </c>
      <c r="AE18949">
        <f t="shared" si="1213"/>
        <v>1.0679416022279892E-16</v>
      </c>
      <c r="AF18949">
        <f t="shared" si="1211"/>
        <v>6.6639555979026484E-14</v>
      </c>
      <c r="AG18949">
        <f t="shared" si="1212"/>
        <v>2.0234289537413712E-12</v>
      </c>
    </row>
    <row r="18950" spans="30:33" x14ac:dyDescent="0.2">
      <c r="AD18950">
        <f t="shared" si="1210"/>
        <v>18948</v>
      </c>
      <c r="AE18950">
        <f t="shared" si="1213"/>
        <v>1.0662328956644242E-16</v>
      </c>
      <c r="AF18950">
        <f t="shared" si="1211"/>
        <v>6.6532932689460036E-14</v>
      </c>
      <c r="AG18950">
        <f t="shared" si="1212"/>
        <v>2.0202980907049512E-12</v>
      </c>
    </row>
    <row r="18951" spans="30:33" x14ac:dyDescent="0.2">
      <c r="AD18951">
        <f t="shared" si="1210"/>
        <v>18949</v>
      </c>
      <c r="AE18951">
        <f t="shared" si="1213"/>
        <v>1.0645269230313611E-16</v>
      </c>
      <c r="AF18951">
        <f t="shared" si="1211"/>
        <v>6.6426479997156898E-14</v>
      </c>
      <c r="AG18951">
        <f t="shared" si="1212"/>
        <v>2.0171720664521259E-12</v>
      </c>
    </row>
    <row r="18952" spans="30:33" x14ac:dyDescent="0.2">
      <c r="AD18952">
        <f t="shared" si="1210"/>
        <v>18950</v>
      </c>
      <c r="AE18952">
        <f t="shared" si="1213"/>
        <v>1.0628236799545108E-16</v>
      </c>
      <c r="AF18952">
        <f t="shared" si="1211"/>
        <v>6.632019762916144E-14</v>
      </c>
      <c r="AG18952">
        <f t="shared" si="1212"/>
        <v>2.014050873513798E-12</v>
      </c>
    </row>
    <row r="18953" spans="30:33" x14ac:dyDescent="0.2">
      <c r="AD18953">
        <f t="shared" si="1210"/>
        <v>18951</v>
      </c>
      <c r="AE18953">
        <f t="shared" si="1213"/>
        <v>1.0611231620665836E-16</v>
      </c>
      <c r="AF18953">
        <f t="shared" si="1211"/>
        <v>6.6214085312954783E-14</v>
      </c>
      <c r="AG18953">
        <f t="shared" si="1212"/>
        <v>2.0109345044323827E-12</v>
      </c>
    </row>
    <row r="18954" spans="30:33" x14ac:dyDescent="0.2">
      <c r="AD18954">
        <f t="shared" si="1210"/>
        <v>18952</v>
      </c>
      <c r="AE18954">
        <f t="shared" si="1213"/>
        <v>1.0594253650072771E-16</v>
      </c>
      <c r="AF18954">
        <f t="shared" si="1211"/>
        <v>6.6108142776454056E-14</v>
      </c>
      <c r="AG18954">
        <f t="shared" si="1212"/>
        <v>2.0078229517617916E-12</v>
      </c>
    </row>
    <row r="18955" spans="30:33" x14ac:dyDescent="0.2">
      <c r="AD18955">
        <f t="shared" si="1210"/>
        <v>18953</v>
      </c>
      <c r="AE18955">
        <f t="shared" si="1213"/>
        <v>1.0577302844232654E-16</v>
      </c>
      <c r="AF18955">
        <f t="shared" si="1211"/>
        <v>6.6002369748011724E-14</v>
      </c>
      <c r="AG18955">
        <f t="shared" si="1212"/>
        <v>2.0047162080674148E-12</v>
      </c>
    </row>
    <row r="18956" spans="30:33" x14ac:dyDescent="0.2">
      <c r="AD18956">
        <f t="shared" si="1210"/>
        <v>18954</v>
      </c>
      <c r="AE18956">
        <f t="shared" si="1213"/>
        <v>1.056037915968188E-16</v>
      </c>
      <c r="AF18956">
        <f t="shared" si="1211"/>
        <v>6.5896765956414908E-14</v>
      </c>
      <c r="AG18956">
        <f t="shared" si="1212"/>
        <v>2.0016142659261038E-12</v>
      </c>
    </row>
    <row r="18957" spans="30:33" x14ac:dyDescent="0.2">
      <c r="AD18957">
        <f t="shared" si="1210"/>
        <v>18955</v>
      </c>
      <c r="AE18957">
        <f t="shared" si="1213"/>
        <v>1.0543482553026391E-16</v>
      </c>
      <c r="AF18957">
        <f t="shared" si="1211"/>
        <v>6.5791331130884643E-14</v>
      </c>
      <c r="AG18957">
        <f t="shared" si="1212"/>
        <v>1.9985171179261523E-12</v>
      </c>
    </row>
    <row r="18958" spans="30:33" x14ac:dyDescent="0.2">
      <c r="AD18958">
        <f t="shared" si="1210"/>
        <v>18956</v>
      </c>
      <c r="AE18958">
        <f t="shared" si="1213"/>
        <v>1.0526612980941547E-16</v>
      </c>
      <c r="AF18958">
        <f t="shared" si="1211"/>
        <v>6.5686065001075227E-14</v>
      </c>
      <c r="AG18958">
        <f t="shared" si="1212"/>
        <v>1.9954247566672796E-12</v>
      </c>
    </row>
    <row r="18959" spans="30:33" x14ac:dyDescent="0.2">
      <c r="AD18959">
        <f t="shared" si="1210"/>
        <v>18957</v>
      </c>
      <c r="AE18959">
        <f t="shared" si="1213"/>
        <v>1.0509770400172042E-16</v>
      </c>
      <c r="AF18959">
        <f t="shared" si="1211"/>
        <v>6.5580967297073499E-14</v>
      </c>
      <c r="AG18959">
        <f t="shared" si="1212"/>
        <v>1.992337174760614E-12</v>
      </c>
    </row>
    <row r="18960" spans="30:33" x14ac:dyDescent="0.2">
      <c r="AD18960">
        <f t="shared" ref="AD18960:AD19023" si="1214">AD18959+1</f>
        <v>18958</v>
      </c>
      <c r="AE18960">
        <f t="shared" si="1213"/>
        <v>1.0492954767531765E-16</v>
      </c>
      <c r="AF18960">
        <f t="shared" ref="AF18960:AF19023" si="1215">AF18959*$AF$3</f>
        <v>6.5476037749398173E-14</v>
      </c>
      <c r="AG18960">
        <f t="shared" ref="AG18960:AG19023" si="1216">AD18960*AE18960</f>
        <v>1.9892543648286721E-12</v>
      </c>
    </row>
    <row r="18961" spans="30:33" x14ac:dyDescent="0.2">
      <c r="AD18961">
        <f t="shared" si="1214"/>
        <v>18959</v>
      </c>
      <c r="AE18961">
        <f t="shared" si="1213"/>
        <v>1.0476166039903713E-16</v>
      </c>
      <c r="AF18961">
        <f t="shared" si="1215"/>
        <v>6.5371276088999136E-14</v>
      </c>
      <c r="AG18961">
        <f t="shared" si="1216"/>
        <v>1.9861763195053448E-12</v>
      </c>
    </row>
    <row r="18962" spans="30:33" x14ac:dyDescent="0.2">
      <c r="AD18962">
        <f t="shared" si="1214"/>
        <v>18960</v>
      </c>
      <c r="AE18962">
        <f t="shared" si="1213"/>
        <v>1.0459404174239867E-16</v>
      </c>
      <c r="AF18962">
        <f t="shared" si="1215"/>
        <v>6.5266682047256732E-14</v>
      </c>
      <c r="AG18962">
        <f t="shared" si="1216"/>
        <v>1.9831030314358788E-12</v>
      </c>
    </row>
    <row r="18963" spans="30:33" x14ac:dyDescent="0.2">
      <c r="AD18963">
        <f t="shared" si="1214"/>
        <v>18961</v>
      </c>
      <c r="AE18963">
        <f t="shared" ref="AE18963:AE19026" si="1217">AF18962*$AE$3</f>
        <v>1.0442669127561082E-16</v>
      </c>
      <c r="AF18963">
        <f t="shared" si="1215"/>
        <v>6.5162255355981121E-14</v>
      </c>
      <c r="AG18963">
        <f t="shared" si="1216"/>
        <v>1.9800344932768567E-12</v>
      </c>
    </row>
    <row r="18964" spans="30:33" x14ac:dyDescent="0.2">
      <c r="AD18964">
        <f t="shared" si="1214"/>
        <v>18962</v>
      </c>
      <c r="AE18964">
        <f t="shared" si="1217"/>
        <v>1.0425960856956984E-16</v>
      </c>
      <c r="AF18964">
        <f t="shared" si="1215"/>
        <v>6.5057995747411544E-14</v>
      </c>
      <c r="AG18964">
        <f t="shared" si="1216"/>
        <v>1.9769706976961831E-12</v>
      </c>
    </row>
    <row r="18965" spans="30:33" x14ac:dyDescent="0.2">
      <c r="AD18965">
        <f t="shared" si="1214"/>
        <v>18963</v>
      </c>
      <c r="AE18965">
        <f t="shared" si="1217"/>
        <v>1.0409279319585852E-16</v>
      </c>
      <c r="AF18965">
        <f t="shared" si="1215"/>
        <v>6.4953902954215688E-14</v>
      </c>
      <c r="AG18965">
        <f t="shared" si="1216"/>
        <v>1.9739116373730651E-12</v>
      </c>
    </row>
    <row r="18966" spans="30:33" x14ac:dyDescent="0.2">
      <c r="AD18966">
        <f t="shared" si="1214"/>
        <v>18964</v>
      </c>
      <c r="AE18966">
        <f t="shared" si="1217"/>
        <v>1.0392624472674515E-16</v>
      </c>
      <c r="AF18966">
        <f t="shared" si="1215"/>
        <v>6.484997670948894E-14</v>
      </c>
      <c r="AG18966">
        <f t="shared" si="1216"/>
        <v>1.9708573049979949E-12</v>
      </c>
    </row>
    <row r="18967" spans="30:33" x14ac:dyDescent="0.2">
      <c r="AD18967">
        <f t="shared" si="1214"/>
        <v>18965</v>
      </c>
      <c r="AE18967">
        <f t="shared" si="1217"/>
        <v>1.0375996273518235E-16</v>
      </c>
      <c r="AF18967">
        <f t="shared" si="1215"/>
        <v>6.4746216746753758E-14</v>
      </c>
      <c r="AG18967">
        <f t="shared" si="1216"/>
        <v>1.9678076932727333E-12</v>
      </c>
    </row>
    <row r="18968" spans="30:33" x14ac:dyDescent="0.2">
      <c r="AD18968">
        <f t="shared" si="1214"/>
        <v>18966</v>
      </c>
      <c r="AE18968">
        <f t="shared" si="1217"/>
        <v>1.0359394679480605E-16</v>
      </c>
      <c r="AF18968">
        <f t="shared" si="1215"/>
        <v>6.4642622799958952E-14</v>
      </c>
      <c r="AG18968">
        <f t="shared" si="1216"/>
        <v>1.9647627949102917E-12</v>
      </c>
    </row>
    <row r="18969" spans="30:33" x14ac:dyDescent="0.2">
      <c r="AD18969">
        <f t="shared" si="1214"/>
        <v>18967</v>
      </c>
      <c r="AE18969">
        <f t="shared" si="1217"/>
        <v>1.0342819647993437E-16</v>
      </c>
      <c r="AF18969">
        <f t="shared" si="1215"/>
        <v>6.4539194603479011E-14</v>
      </c>
      <c r="AG18969">
        <f t="shared" si="1216"/>
        <v>1.9617226026349153E-12</v>
      </c>
    </row>
    <row r="18970" spans="30:33" x14ac:dyDescent="0.2">
      <c r="AD18970">
        <f t="shared" si="1214"/>
        <v>18968</v>
      </c>
      <c r="AE18970">
        <f t="shared" si="1217"/>
        <v>1.0326271136556646E-16</v>
      </c>
      <c r="AF18970">
        <f t="shared" si="1215"/>
        <v>6.443593189211344E-14</v>
      </c>
      <c r="AG18970">
        <f t="shared" si="1216"/>
        <v>1.9586871091820646E-12</v>
      </c>
    </row>
    <row r="18971" spans="30:33" x14ac:dyDescent="0.2">
      <c r="AD18971">
        <f t="shared" si="1214"/>
        <v>18969</v>
      </c>
      <c r="AE18971">
        <f t="shared" si="1217"/>
        <v>1.0309749102738155E-16</v>
      </c>
      <c r="AF18971">
        <f t="shared" si="1215"/>
        <v>6.433283440108605E-14</v>
      </c>
      <c r="AG18971">
        <f t="shared" si="1216"/>
        <v>1.9556563072984008E-12</v>
      </c>
    </row>
    <row r="18972" spans="30:33" x14ac:dyDescent="0.2">
      <c r="AD18972">
        <f t="shared" si="1214"/>
        <v>18970</v>
      </c>
      <c r="AE18972">
        <f t="shared" si="1217"/>
        <v>1.0293253504173772E-16</v>
      </c>
      <c r="AF18972">
        <f t="shared" si="1215"/>
        <v>6.4229901866044312E-14</v>
      </c>
      <c r="AG18972">
        <f t="shared" si="1216"/>
        <v>1.9526301897417645E-12</v>
      </c>
    </row>
    <row r="18973" spans="30:33" x14ac:dyDescent="0.2">
      <c r="AD18973">
        <f t="shared" si="1214"/>
        <v>18971</v>
      </c>
      <c r="AE18973">
        <f t="shared" si="1217"/>
        <v>1.0276784298567094E-16</v>
      </c>
      <c r="AF18973">
        <f t="shared" si="1215"/>
        <v>6.4127134023058643E-14</v>
      </c>
      <c r="AG18973">
        <f t="shared" si="1216"/>
        <v>1.9496087492811634E-12</v>
      </c>
    </row>
    <row r="18974" spans="30:33" x14ac:dyDescent="0.2">
      <c r="AD18974">
        <f t="shared" si="1214"/>
        <v>18972</v>
      </c>
      <c r="AE18974">
        <f t="shared" si="1217"/>
        <v>1.0260341443689387E-16</v>
      </c>
      <c r="AF18974">
        <f t="shared" si="1215"/>
        <v>6.4024530608621745E-14</v>
      </c>
      <c r="AG18974">
        <f t="shared" si="1216"/>
        <v>1.9465919786967506E-12</v>
      </c>
    </row>
    <row r="18975" spans="30:33" x14ac:dyDescent="0.2">
      <c r="AD18975">
        <f t="shared" si="1214"/>
        <v>18973</v>
      </c>
      <c r="AE18975">
        <f t="shared" si="1217"/>
        <v>1.0243924897379484E-16</v>
      </c>
      <c r="AF18975">
        <f t="shared" si="1215"/>
        <v>6.392209135964795E-14</v>
      </c>
      <c r="AG18975">
        <f t="shared" si="1216"/>
        <v>1.9435798707798093E-12</v>
      </c>
    </row>
    <row r="18976" spans="30:33" x14ac:dyDescent="0.2">
      <c r="AD18976">
        <f t="shared" si="1214"/>
        <v>18974</v>
      </c>
      <c r="AE18976">
        <f t="shared" si="1217"/>
        <v>1.0227534617543676E-16</v>
      </c>
      <c r="AF18976">
        <f t="shared" si="1215"/>
        <v>6.3819816013472515E-14</v>
      </c>
      <c r="AG18976">
        <f t="shared" si="1216"/>
        <v>1.9405724183327371E-12</v>
      </c>
    </row>
    <row r="18977" spans="30:33" x14ac:dyDescent="0.2">
      <c r="AD18977">
        <f t="shared" si="1214"/>
        <v>18975</v>
      </c>
      <c r="AE18977">
        <f t="shared" si="1217"/>
        <v>1.0211170562155607E-16</v>
      </c>
      <c r="AF18977">
        <f t="shared" si="1215"/>
        <v>6.3717704307850951E-14</v>
      </c>
      <c r="AG18977">
        <f t="shared" si="1216"/>
        <v>1.9375696141690263E-12</v>
      </c>
    </row>
    <row r="18978" spans="30:33" x14ac:dyDescent="0.2">
      <c r="AD18978">
        <f t="shared" si="1214"/>
        <v>18976</v>
      </c>
      <c r="AE18978">
        <f t="shared" si="1217"/>
        <v>1.0194832689256156E-16</v>
      </c>
      <c r="AF18978">
        <f t="shared" si="1215"/>
        <v>6.3615755980958392E-14</v>
      </c>
      <c r="AG18978">
        <f t="shared" si="1216"/>
        <v>1.9345714511132481E-12</v>
      </c>
    </row>
    <row r="18979" spans="30:33" x14ac:dyDescent="0.2">
      <c r="AD18979">
        <f t="shared" si="1214"/>
        <v>18977</v>
      </c>
      <c r="AE18979">
        <f t="shared" si="1217"/>
        <v>1.0178520956953348E-16</v>
      </c>
      <c r="AF18979">
        <f t="shared" si="1215"/>
        <v>6.3513970771388852E-14</v>
      </c>
      <c r="AG18979">
        <f t="shared" si="1216"/>
        <v>1.9315779220010366E-12</v>
      </c>
    </row>
    <row r="18980" spans="30:33" x14ac:dyDescent="0.2">
      <c r="AD18980">
        <f t="shared" si="1214"/>
        <v>18978</v>
      </c>
      <c r="AE18980">
        <f t="shared" si="1217"/>
        <v>1.0162235323422221E-16</v>
      </c>
      <c r="AF18980">
        <f t="shared" si="1215"/>
        <v>6.3412348418154628E-14</v>
      </c>
      <c r="AG18980">
        <f t="shared" si="1216"/>
        <v>1.9285890196790692E-12</v>
      </c>
    </row>
    <row r="18981" spans="30:33" x14ac:dyDescent="0.2">
      <c r="AD18981">
        <f t="shared" si="1214"/>
        <v>18979</v>
      </c>
      <c r="AE18981">
        <f t="shared" si="1217"/>
        <v>1.0145975746904745E-16</v>
      </c>
      <c r="AF18981">
        <f t="shared" si="1215"/>
        <v>6.3310888660685575E-14</v>
      </c>
      <c r="AG18981">
        <f t="shared" si="1216"/>
        <v>1.9256047370050517E-12</v>
      </c>
    </row>
    <row r="18982" spans="30:33" x14ac:dyDescent="0.2">
      <c r="AD18982">
        <f t="shared" si="1214"/>
        <v>18980</v>
      </c>
      <c r="AE18982">
        <f t="shared" si="1217"/>
        <v>1.0129742185709697E-16</v>
      </c>
      <c r="AF18982">
        <f t="shared" si="1215"/>
        <v>6.3209591238828479E-14</v>
      </c>
      <c r="AG18982">
        <f t="shared" si="1216"/>
        <v>1.9226250668477007E-12</v>
      </c>
    </row>
    <row r="18983" spans="30:33" x14ac:dyDescent="0.2">
      <c r="AD18983">
        <f t="shared" si="1214"/>
        <v>18981</v>
      </c>
      <c r="AE18983">
        <f t="shared" si="1217"/>
        <v>1.0113534598212562E-16</v>
      </c>
      <c r="AF18983">
        <f t="shared" si="1215"/>
        <v>6.3108455892846356E-14</v>
      </c>
      <c r="AG18983">
        <f t="shared" si="1216"/>
        <v>1.9196500020867265E-12</v>
      </c>
    </row>
    <row r="18984" spans="30:33" x14ac:dyDescent="0.2">
      <c r="AD18984">
        <f t="shared" si="1214"/>
        <v>18982</v>
      </c>
      <c r="AE18984">
        <f t="shared" si="1217"/>
        <v>1.0097352942855421E-16</v>
      </c>
      <c r="AF18984">
        <f t="shared" si="1215"/>
        <v>6.3007482363417794E-14</v>
      </c>
      <c r="AG18984">
        <f t="shared" si="1216"/>
        <v>1.9166795356128161E-12</v>
      </c>
    </row>
    <row r="18985" spans="30:33" x14ac:dyDescent="0.2">
      <c r="AD18985">
        <f t="shared" si="1214"/>
        <v>18983</v>
      </c>
      <c r="AE18985">
        <f t="shared" si="1217"/>
        <v>1.0081197178146852E-16</v>
      </c>
      <c r="AF18985">
        <f t="shared" si="1215"/>
        <v>6.290667039163632E-14</v>
      </c>
      <c r="AG18985">
        <f t="shared" si="1216"/>
        <v>1.9137136603276169E-12</v>
      </c>
    </row>
    <row r="18986" spans="30:33" x14ac:dyDescent="0.2">
      <c r="AD18986">
        <f t="shared" si="1214"/>
        <v>18984</v>
      </c>
      <c r="AE18986">
        <f t="shared" si="1217"/>
        <v>1.0065067262661816E-16</v>
      </c>
      <c r="AF18986">
        <f t="shared" si="1215"/>
        <v>6.2806019719009698E-14</v>
      </c>
      <c r="AG18986">
        <f t="shared" si="1216"/>
        <v>1.9107523691437191E-12</v>
      </c>
    </row>
    <row r="18987" spans="30:33" x14ac:dyDescent="0.2">
      <c r="AD18987">
        <f t="shared" si="1214"/>
        <v>18985</v>
      </c>
      <c r="AE18987">
        <f t="shared" si="1217"/>
        <v>1.0048963155041556E-16</v>
      </c>
      <c r="AF18987">
        <f t="shared" si="1215"/>
        <v>6.2705530087459281E-14</v>
      </c>
      <c r="AG18987">
        <f t="shared" si="1216"/>
        <v>1.9077956549846396E-12</v>
      </c>
    </row>
    <row r="18988" spans="30:33" x14ac:dyDescent="0.2">
      <c r="AD18988">
        <f t="shared" si="1214"/>
        <v>18986</v>
      </c>
      <c r="AE18988">
        <f t="shared" si="1217"/>
        <v>1.0032884813993489E-16</v>
      </c>
      <c r="AF18988">
        <f t="shared" si="1215"/>
        <v>6.2605201239319343E-14</v>
      </c>
      <c r="AG18988">
        <f t="shared" si="1216"/>
        <v>1.904843510784804E-12</v>
      </c>
    </row>
    <row r="18989" spans="30:33" x14ac:dyDescent="0.2">
      <c r="AD18989">
        <f t="shared" si="1214"/>
        <v>18987</v>
      </c>
      <c r="AE18989">
        <f t="shared" si="1217"/>
        <v>1.00168321982911E-16</v>
      </c>
      <c r="AF18989">
        <f t="shared" si="1215"/>
        <v>6.2505032917336435E-14</v>
      </c>
      <c r="AG18989">
        <f t="shared" si="1216"/>
        <v>1.9018959294895311E-12</v>
      </c>
    </row>
    <row r="18990" spans="30:33" x14ac:dyDescent="0.2">
      <c r="AD18990">
        <f t="shared" si="1214"/>
        <v>18988</v>
      </c>
      <c r="AE18990">
        <f t="shared" si="1217"/>
        <v>1.0000805266773834E-16</v>
      </c>
      <c r="AF18990">
        <f t="shared" si="1215"/>
        <v>6.2405024864668692E-14</v>
      </c>
      <c r="AG18990">
        <f t="shared" si="1216"/>
        <v>1.8989529040550156E-12</v>
      </c>
    </row>
    <row r="18991" spans="30:33" x14ac:dyDescent="0.2">
      <c r="AD18991">
        <f t="shared" si="1214"/>
        <v>18989</v>
      </c>
      <c r="AE18991">
        <f t="shared" si="1217"/>
        <v>9.9848039783469952E-17</v>
      </c>
      <c r="AF18991">
        <f t="shared" si="1215"/>
        <v>6.2305176824885216E-14</v>
      </c>
      <c r="AG18991">
        <f t="shared" si="1216"/>
        <v>1.8960144274483111E-12</v>
      </c>
    </row>
    <row r="18992" spans="30:33" x14ac:dyDescent="0.2">
      <c r="AD18992">
        <f t="shared" si="1214"/>
        <v>18990</v>
      </c>
      <c r="AE18992">
        <f t="shared" si="1217"/>
        <v>9.9688282919816391E-17</v>
      </c>
      <c r="AF18992">
        <f t="shared" si="1215"/>
        <v>6.2205488541965402E-14</v>
      </c>
      <c r="AG18992">
        <f t="shared" si="1216"/>
        <v>1.8930804926473132E-12</v>
      </c>
    </row>
    <row r="18993" spans="30:33" x14ac:dyDescent="0.2">
      <c r="AD18993">
        <f t="shared" si="1214"/>
        <v>18991</v>
      </c>
      <c r="AE18993">
        <f t="shared" si="1217"/>
        <v>9.9528781667144689E-17</v>
      </c>
      <c r="AF18993">
        <f t="shared" si="1215"/>
        <v>6.210595976029826E-14</v>
      </c>
      <c r="AG18993">
        <f t="shared" si="1216"/>
        <v>1.8901510926407447E-12</v>
      </c>
    </row>
    <row r="18994" spans="30:33" x14ac:dyDescent="0.2">
      <c r="AD18994">
        <f t="shared" si="1214"/>
        <v>18992</v>
      </c>
      <c r="AE18994">
        <f t="shared" si="1217"/>
        <v>9.9369535616477268E-17</v>
      </c>
      <c r="AF18994">
        <f t="shared" si="1215"/>
        <v>6.2006590224681786E-14</v>
      </c>
      <c r="AG18994">
        <f t="shared" si="1216"/>
        <v>1.8872262204281361E-12</v>
      </c>
    </row>
    <row r="18995" spans="30:33" x14ac:dyDescent="0.2">
      <c r="AD18995">
        <f t="shared" si="1214"/>
        <v>18993</v>
      </c>
      <c r="AE18995">
        <f t="shared" si="1217"/>
        <v>9.9210544359490898E-17</v>
      </c>
      <c r="AF18995">
        <f t="shared" si="1215"/>
        <v>6.1907379680322287E-14</v>
      </c>
      <c r="AG18995">
        <f t="shared" si="1216"/>
        <v>1.8843058690198106E-12</v>
      </c>
    </row>
    <row r="18996" spans="30:33" x14ac:dyDescent="0.2">
      <c r="AD18996">
        <f t="shared" si="1214"/>
        <v>18994</v>
      </c>
      <c r="AE18996">
        <f t="shared" si="1217"/>
        <v>9.9051807488515711E-17</v>
      </c>
      <c r="AF18996">
        <f t="shared" si="1215"/>
        <v>6.1808327872833768E-14</v>
      </c>
      <c r="AG18996">
        <f t="shared" si="1216"/>
        <v>1.8813900314368674E-12</v>
      </c>
    </row>
    <row r="18997" spans="30:33" x14ac:dyDescent="0.2">
      <c r="AD18997">
        <f t="shared" si="1214"/>
        <v>18995</v>
      </c>
      <c r="AE18997">
        <f t="shared" si="1217"/>
        <v>9.8893324596534079E-17</v>
      </c>
      <c r="AF18997">
        <f t="shared" si="1215"/>
        <v>6.1709434548237236E-14</v>
      </c>
      <c r="AG18997">
        <f t="shared" si="1216"/>
        <v>1.8784787007111648E-12</v>
      </c>
    </row>
    <row r="18998" spans="30:33" x14ac:dyDescent="0.2">
      <c r="AD18998">
        <f t="shared" si="1214"/>
        <v>18996</v>
      </c>
      <c r="AE18998">
        <f t="shared" si="1217"/>
        <v>9.8735095277179627E-17</v>
      </c>
      <c r="AF18998">
        <f t="shared" si="1215"/>
        <v>6.1610699452960053E-14</v>
      </c>
      <c r="AG18998">
        <f t="shared" si="1216"/>
        <v>1.8755718698853041E-12</v>
      </c>
    </row>
    <row r="18999" spans="30:33" x14ac:dyDescent="0.2">
      <c r="AD18999">
        <f t="shared" si="1214"/>
        <v>18997</v>
      </c>
      <c r="AE18999">
        <f t="shared" si="1217"/>
        <v>9.8577119124736126E-17</v>
      </c>
      <c r="AF18999">
        <f t="shared" si="1215"/>
        <v>6.1512122333835312E-14</v>
      </c>
      <c r="AG18999">
        <f t="shared" si="1216"/>
        <v>1.8726695320126123E-12</v>
      </c>
    </row>
    <row r="19000" spans="30:33" x14ac:dyDescent="0.2">
      <c r="AD19000">
        <f t="shared" si="1214"/>
        <v>18998</v>
      </c>
      <c r="AE19000">
        <f t="shared" si="1217"/>
        <v>9.8419395734136542E-17</v>
      </c>
      <c r="AF19000">
        <f t="shared" si="1215"/>
        <v>6.1413702938101173E-14</v>
      </c>
      <c r="AG19000">
        <f t="shared" si="1216"/>
        <v>1.869771680157126E-12</v>
      </c>
    </row>
    <row r="19001" spans="30:33" x14ac:dyDescent="0.2">
      <c r="AD19001">
        <f t="shared" si="1214"/>
        <v>18999</v>
      </c>
      <c r="AE19001">
        <f t="shared" si="1217"/>
        <v>9.8261924700961928E-17</v>
      </c>
      <c r="AF19001">
        <f t="shared" si="1215"/>
        <v>6.1315441013400214E-14</v>
      </c>
      <c r="AG19001">
        <f t="shared" si="1216"/>
        <v>1.8668783073935758E-12</v>
      </c>
    </row>
    <row r="19002" spans="30:33" x14ac:dyDescent="0.2">
      <c r="AD19002">
        <f t="shared" si="1214"/>
        <v>19000</v>
      </c>
      <c r="AE19002">
        <f t="shared" si="1217"/>
        <v>9.8104705621440386E-17</v>
      </c>
      <c r="AF19002">
        <f t="shared" si="1215"/>
        <v>6.1217336307778768E-14</v>
      </c>
      <c r="AG19002">
        <f t="shared" si="1216"/>
        <v>1.8639894068073673E-12</v>
      </c>
    </row>
    <row r="19003" spans="30:33" x14ac:dyDescent="0.2">
      <c r="AD19003">
        <f t="shared" si="1214"/>
        <v>19001</v>
      </c>
      <c r="AE19003">
        <f t="shared" si="1217"/>
        <v>9.7947738092446072E-17</v>
      </c>
      <c r="AF19003">
        <f t="shared" si="1215"/>
        <v>6.1119388569686321E-14</v>
      </c>
      <c r="AG19003">
        <f t="shared" si="1216"/>
        <v>1.861104971494568E-12</v>
      </c>
    </row>
    <row r="19004" spans="30:33" x14ac:dyDescent="0.2">
      <c r="AD19004">
        <f t="shared" si="1214"/>
        <v>19002</v>
      </c>
      <c r="AE19004">
        <f t="shared" si="1217"/>
        <v>9.7791021711498158E-17</v>
      </c>
      <c r="AF19004">
        <f t="shared" si="1215"/>
        <v>6.1021597547974817E-14</v>
      </c>
      <c r="AG19004">
        <f t="shared" si="1216"/>
        <v>1.8582249945618879E-12</v>
      </c>
    </row>
    <row r="19005" spans="30:33" x14ac:dyDescent="0.2">
      <c r="AD19005">
        <f t="shared" si="1214"/>
        <v>19003</v>
      </c>
      <c r="AE19005">
        <f t="shared" si="1217"/>
        <v>9.7634556076759749E-17</v>
      </c>
      <c r="AF19005">
        <f t="shared" si="1215"/>
        <v>6.0923962991898052E-14</v>
      </c>
      <c r="AG19005">
        <f t="shared" si="1216"/>
        <v>1.8553494691266657E-12</v>
      </c>
    </row>
    <row r="19006" spans="30:33" x14ac:dyDescent="0.2">
      <c r="AD19006">
        <f t="shared" si="1214"/>
        <v>19004</v>
      </c>
      <c r="AE19006">
        <f t="shared" si="1217"/>
        <v>9.7478340787036922E-17</v>
      </c>
      <c r="AF19006">
        <f t="shared" si="1215"/>
        <v>6.0826484651111017E-14</v>
      </c>
      <c r="AG19006">
        <f t="shared" si="1216"/>
        <v>1.8524783883168498E-12</v>
      </c>
    </row>
    <row r="19007" spans="30:33" x14ac:dyDescent="0.2">
      <c r="AD19007">
        <f t="shared" si="1214"/>
        <v>19005</v>
      </c>
      <c r="AE19007">
        <f t="shared" si="1217"/>
        <v>9.7322375441777675E-17</v>
      </c>
      <c r="AF19007">
        <f t="shared" si="1215"/>
        <v>6.0729162275669232E-14</v>
      </c>
      <c r="AG19007">
        <f t="shared" si="1216"/>
        <v>1.8496117452709846E-12</v>
      </c>
    </row>
    <row r="19008" spans="30:33" x14ac:dyDescent="0.2">
      <c r="AD19008">
        <f t="shared" si="1214"/>
        <v>19006</v>
      </c>
      <c r="AE19008">
        <f t="shared" si="1217"/>
        <v>9.7166659641070821E-17</v>
      </c>
      <c r="AF19008">
        <f t="shared" si="1215"/>
        <v>6.0631995616028161E-14</v>
      </c>
      <c r="AG19008">
        <f t="shared" si="1216"/>
        <v>1.8467495331381919E-12</v>
      </c>
    </row>
    <row r="19009" spans="30:33" x14ac:dyDescent="0.2">
      <c r="AD19009">
        <f t="shared" si="1214"/>
        <v>19007</v>
      </c>
      <c r="AE19009">
        <f t="shared" si="1217"/>
        <v>9.70111929856451E-17</v>
      </c>
      <c r="AF19009">
        <f t="shared" si="1215"/>
        <v>6.0534984423042508E-14</v>
      </c>
      <c r="AG19009">
        <f t="shared" si="1216"/>
        <v>1.8438917450781565E-12</v>
      </c>
    </row>
    <row r="19010" spans="30:33" x14ac:dyDescent="0.2">
      <c r="AD19010">
        <f t="shared" si="1214"/>
        <v>19008</v>
      </c>
      <c r="AE19010">
        <f t="shared" si="1217"/>
        <v>9.6855975076868056E-17</v>
      </c>
      <c r="AF19010">
        <f t="shared" si="1215"/>
        <v>6.0438128447965635E-14</v>
      </c>
      <c r="AG19010">
        <f t="shared" si="1216"/>
        <v>1.8410383742611079E-12</v>
      </c>
    </row>
    <row r="19011" spans="30:33" x14ac:dyDescent="0.2">
      <c r="AD19011">
        <f t="shared" si="1214"/>
        <v>19009</v>
      </c>
      <c r="AE19011">
        <f t="shared" si="1217"/>
        <v>9.6701005516745064E-17</v>
      </c>
      <c r="AF19011">
        <f t="shared" si="1215"/>
        <v>6.0341427442448883E-14</v>
      </c>
      <c r="AG19011">
        <f t="shared" si="1216"/>
        <v>1.8381894138678069E-12</v>
      </c>
    </row>
    <row r="19012" spans="30:33" x14ac:dyDescent="0.2">
      <c r="AD19012">
        <f t="shared" si="1214"/>
        <v>19010</v>
      </c>
      <c r="AE19012">
        <f t="shared" si="1217"/>
        <v>9.6546283907918258E-17</v>
      </c>
      <c r="AF19012">
        <f t="shared" si="1215"/>
        <v>6.0244881158540963E-14</v>
      </c>
      <c r="AG19012">
        <f t="shared" si="1216"/>
        <v>1.835344857089526E-12</v>
      </c>
    </row>
    <row r="19013" spans="30:33" x14ac:dyDescent="0.2">
      <c r="AD19013">
        <f t="shared" si="1214"/>
        <v>19011</v>
      </c>
      <c r="AE19013">
        <f t="shared" si="1217"/>
        <v>9.6391809853665581E-17</v>
      </c>
      <c r="AF19013">
        <f t="shared" si="1215"/>
        <v>6.0148489348687301E-14</v>
      </c>
      <c r="AG19013">
        <f t="shared" si="1216"/>
        <v>1.8325046971280362E-12</v>
      </c>
    </row>
    <row r="19014" spans="30:33" x14ac:dyDescent="0.2">
      <c r="AD19014">
        <f t="shared" si="1214"/>
        <v>19012</v>
      </c>
      <c r="AE19014">
        <f t="shared" si="1217"/>
        <v>9.6237582957899727E-17</v>
      </c>
      <c r="AF19014">
        <f t="shared" si="1215"/>
        <v>6.0052251765729395E-14</v>
      </c>
      <c r="AG19014">
        <f t="shared" si="1216"/>
        <v>1.8296689271955898E-12</v>
      </c>
    </row>
    <row r="19015" spans="30:33" x14ac:dyDescent="0.2">
      <c r="AD19015">
        <f t="shared" si="1214"/>
        <v>19013</v>
      </c>
      <c r="AE19015">
        <f t="shared" si="1217"/>
        <v>9.6083602825167077E-17</v>
      </c>
      <c r="AF19015">
        <f t="shared" si="1215"/>
        <v>5.995616816290422E-14</v>
      </c>
      <c r="AG19015">
        <f t="shared" si="1216"/>
        <v>1.8268375405149018E-12</v>
      </c>
    </row>
    <row r="19016" spans="30:33" x14ac:dyDescent="0.2">
      <c r="AD19016">
        <f t="shared" si="1214"/>
        <v>19014</v>
      </c>
      <c r="AE19016">
        <f t="shared" si="1217"/>
        <v>9.5929869060646792E-17</v>
      </c>
      <c r="AF19016">
        <f t="shared" si="1215"/>
        <v>5.9860238293843573E-14</v>
      </c>
      <c r="AG19016">
        <f t="shared" si="1216"/>
        <v>1.824010530319138E-12</v>
      </c>
    </row>
    <row r="19017" spans="30:33" x14ac:dyDescent="0.2">
      <c r="AD19017">
        <f t="shared" si="1214"/>
        <v>19015</v>
      </c>
      <c r="AE19017">
        <f t="shared" si="1217"/>
        <v>9.5776381270149762E-17</v>
      </c>
      <c r="AF19017">
        <f t="shared" si="1215"/>
        <v>5.9764461912573418E-14</v>
      </c>
      <c r="AG19017">
        <f t="shared" si="1216"/>
        <v>1.8211878898518977E-12</v>
      </c>
    </row>
    <row r="19018" spans="30:33" x14ac:dyDescent="0.2">
      <c r="AD19018">
        <f t="shared" si="1214"/>
        <v>19016</v>
      </c>
      <c r="AE19018">
        <f t="shared" si="1217"/>
        <v>9.5623139060117508E-17</v>
      </c>
      <c r="AF19018">
        <f t="shared" si="1215"/>
        <v>5.9668838773513301E-14</v>
      </c>
      <c r="AG19018">
        <f t="shared" si="1216"/>
        <v>1.8183696123671945E-12</v>
      </c>
    </row>
    <row r="19019" spans="30:33" x14ac:dyDescent="0.2">
      <c r="AD19019">
        <f t="shared" si="1214"/>
        <v>19017</v>
      </c>
      <c r="AE19019">
        <f t="shared" si="1217"/>
        <v>9.5470142037621322E-17</v>
      </c>
      <c r="AF19019">
        <f t="shared" si="1215"/>
        <v>5.9573368631475675E-14</v>
      </c>
      <c r="AG19019">
        <f t="shared" si="1216"/>
        <v>1.8155556911294447E-12</v>
      </c>
    </row>
    <row r="19020" spans="30:33" x14ac:dyDescent="0.2">
      <c r="AD19020">
        <f t="shared" si="1214"/>
        <v>19018</v>
      </c>
      <c r="AE19020">
        <f t="shared" si="1217"/>
        <v>9.531738981036112E-17</v>
      </c>
      <c r="AF19020">
        <f t="shared" si="1215"/>
        <v>5.9478051241665311E-14</v>
      </c>
      <c r="AG19020">
        <f t="shared" si="1216"/>
        <v>1.8127461194134478E-12</v>
      </c>
    </row>
    <row r="19021" spans="30:33" x14ac:dyDescent="0.2">
      <c r="AD19021">
        <f t="shared" si="1214"/>
        <v>19019</v>
      </c>
      <c r="AE19021">
        <f t="shared" si="1217"/>
        <v>9.5164881986664541E-17</v>
      </c>
      <c r="AF19021">
        <f t="shared" si="1215"/>
        <v>5.9382886359678649E-14</v>
      </c>
      <c r="AG19021">
        <f t="shared" si="1216"/>
        <v>1.8099408905043729E-12</v>
      </c>
    </row>
    <row r="19022" spans="30:33" x14ac:dyDescent="0.2">
      <c r="AD19022">
        <f t="shared" si="1214"/>
        <v>19020</v>
      </c>
      <c r="AE19022">
        <f t="shared" si="1217"/>
        <v>9.5012618175485877E-17</v>
      </c>
      <c r="AF19022">
        <f t="shared" si="1215"/>
        <v>5.9287873741503165E-14</v>
      </c>
      <c r="AG19022">
        <f t="shared" si="1216"/>
        <v>1.8071399976977414E-12</v>
      </c>
    </row>
    <row r="19023" spans="30:33" x14ac:dyDescent="0.2">
      <c r="AD19023">
        <f t="shared" si="1214"/>
        <v>19021</v>
      </c>
      <c r="AE19023">
        <f t="shared" si="1217"/>
        <v>9.4860597986405107E-17</v>
      </c>
      <c r="AF19023">
        <f t="shared" si="1215"/>
        <v>5.9193013143516762E-14</v>
      </c>
      <c r="AG19023">
        <f t="shared" si="1216"/>
        <v>1.8043434342994116E-12</v>
      </c>
    </row>
    <row r="19024" spans="30:33" x14ac:dyDescent="0.2">
      <c r="AD19024">
        <f t="shared" ref="AD19024:AD19087" si="1218">AD19023+1</f>
        <v>19022</v>
      </c>
      <c r="AE19024">
        <f t="shared" si="1217"/>
        <v>9.4708821029626867E-17</v>
      </c>
      <c r="AF19024">
        <f t="shared" ref="AF19024:AF19087" si="1219">AF19023*$AF$3</f>
        <v>5.9098304322487131E-14</v>
      </c>
      <c r="AG19024">
        <f t="shared" ref="AG19024:AG19087" si="1220">AD19024*AE19024</f>
        <v>1.8015511936255622E-12</v>
      </c>
    </row>
    <row r="19025" spans="30:33" x14ac:dyDescent="0.2">
      <c r="AD19025">
        <f t="shared" si="1218"/>
        <v>19023</v>
      </c>
      <c r="AE19025">
        <f t="shared" si="1217"/>
        <v>9.4557286915979448E-17</v>
      </c>
      <c r="AF19025">
        <f t="shared" si="1219"/>
        <v>5.9003747035571154E-14</v>
      </c>
      <c r="AG19025">
        <f t="shared" si="1220"/>
        <v>1.798763269002677E-12</v>
      </c>
    </row>
    <row r="19026" spans="30:33" x14ac:dyDescent="0.2">
      <c r="AD19026">
        <f t="shared" si="1218"/>
        <v>19024</v>
      </c>
      <c r="AE19026">
        <f t="shared" si="1217"/>
        <v>9.4405995256913886E-17</v>
      </c>
      <c r="AF19026">
        <f t="shared" si="1219"/>
        <v>5.8909341040314235E-14</v>
      </c>
      <c r="AG19026">
        <f t="shared" si="1220"/>
        <v>1.7959796537675298E-12</v>
      </c>
    </row>
    <row r="19027" spans="30:33" x14ac:dyDescent="0.2">
      <c r="AD19027">
        <f t="shared" si="1218"/>
        <v>19025</v>
      </c>
      <c r="AE19027">
        <f t="shared" ref="AE19027:AE19090" si="1221">AF19026*$AE$3</f>
        <v>9.4254945664502814E-17</v>
      </c>
      <c r="AF19027">
        <f t="shared" si="1219"/>
        <v>5.8815086094649725E-14</v>
      </c>
      <c r="AG19027">
        <f t="shared" si="1220"/>
        <v>1.793200341267166E-12</v>
      </c>
    </row>
    <row r="19028" spans="30:33" x14ac:dyDescent="0.2">
      <c r="AD19028">
        <f t="shared" si="1218"/>
        <v>19026</v>
      </c>
      <c r="AE19028">
        <f t="shared" si="1221"/>
        <v>9.41041377514396E-17</v>
      </c>
      <c r="AF19028">
        <f t="shared" si="1219"/>
        <v>5.8720981956898282E-14</v>
      </c>
      <c r="AG19028">
        <f t="shared" si="1220"/>
        <v>1.7904253248588898E-12</v>
      </c>
    </row>
    <row r="19029" spans="30:33" x14ac:dyDescent="0.2">
      <c r="AD19029">
        <f t="shared" si="1218"/>
        <v>19027</v>
      </c>
      <c r="AE19029">
        <f t="shared" si="1221"/>
        <v>9.3953571131037299E-17</v>
      </c>
      <c r="AF19029">
        <f t="shared" si="1219"/>
        <v>5.8627028385767236E-14</v>
      </c>
      <c r="AG19029">
        <f t="shared" si="1220"/>
        <v>1.7876545979102467E-12</v>
      </c>
    </row>
    <row r="19030" spans="30:33" x14ac:dyDescent="0.2">
      <c r="AD19030">
        <f t="shared" si="1218"/>
        <v>19028</v>
      </c>
      <c r="AE19030">
        <f t="shared" si="1221"/>
        <v>9.3803245417227619E-17</v>
      </c>
      <c r="AF19030">
        <f t="shared" si="1219"/>
        <v>5.8533225140350003E-14</v>
      </c>
      <c r="AG19030">
        <f t="shared" si="1220"/>
        <v>1.7848881537990071E-12</v>
      </c>
    </row>
    <row r="19031" spans="30:33" x14ac:dyDescent="0.2">
      <c r="AD19031">
        <f t="shared" si="1218"/>
        <v>19029</v>
      </c>
      <c r="AE19031">
        <f t="shared" si="1221"/>
        <v>9.3653160224560043E-17</v>
      </c>
      <c r="AF19031">
        <f t="shared" si="1219"/>
        <v>5.8439571980125441E-14</v>
      </c>
      <c r="AG19031">
        <f t="shared" si="1220"/>
        <v>1.7821259859131531E-12</v>
      </c>
    </row>
    <row r="19032" spans="30:33" x14ac:dyDescent="0.2">
      <c r="AD19032">
        <f t="shared" si="1218"/>
        <v>19030</v>
      </c>
      <c r="AE19032">
        <f t="shared" si="1221"/>
        <v>9.3503315168200748E-17</v>
      </c>
      <c r="AF19032">
        <f t="shared" si="1219"/>
        <v>5.8346068664957236E-14</v>
      </c>
      <c r="AG19032">
        <f t="shared" si="1220"/>
        <v>1.7793680876508603E-12</v>
      </c>
    </row>
    <row r="19033" spans="30:33" x14ac:dyDescent="0.2">
      <c r="AD19033">
        <f t="shared" si="1218"/>
        <v>19031</v>
      </c>
      <c r="AE19033">
        <f t="shared" si="1221"/>
        <v>9.3353709863931627E-17</v>
      </c>
      <c r="AF19033">
        <f t="shared" si="1219"/>
        <v>5.8252714955093305E-14</v>
      </c>
      <c r="AG19033">
        <f t="shared" si="1220"/>
        <v>1.7766144524204827E-12</v>
      </c>
    </row>
    <row r="19034" spans="30:33" x14ac:dyDescent="0.2">
      <c r="AD19034">
        <f t="shared" si="1218"/>
        <v>19032</v>
      </c>
      <c r="AE19034">
        <f t="shared" si="1221"/>
        <v>9.3204343928149331E-17</v>
      </c>
      <c r="AF19034">
        <f t="shared" si="1219"/>
        <v>5.8159510611165154E-14</v>
      </c>
      <c r="AG19034">
        <f t="shared" si="1220"/>
        <v>1.7738650736405381E-12</v>
      </c>
    </row>
    <row r="19035" spans="30:33" x14ac:dyDescent="0.2">
      <c r="AD19035">
        <f t="shared" si="1218"/>
        <v>19033</v>
      </c>
      <c r="AE19035">
        <f t="shared" si="1221"/>
        <v>9.3055216977864283E-17</v>
      </c>
      <c r="AF19035">
        <f t="shared" si="1219"/>
        <v>5.8066455394187281E-14</v>
      </c>
      <c r="AG19035">
        <f t="shared" si="1220"/>
        <v>1.7711199447396909E-12</v>
      </c>
    </row>
    <row r="19036" spans="30:33" x14ac:dyDescent="0.2">
      <c r="AD19036">
        <f t="shared" si="1218"/>
        <v>19034</v>
      </c>
      <c r="AE19036">
        <f t="shared" si="1221"/>
        <v>9.2906328630699688E-17</v>
      </c>
      <c r="AF19036">
        <f t="shared" si="1219"/>
        <v>5.7973549065556578E-14</v>
      </c>
      <c r="AG19036">
        <f t="shared" si="1220"/>
        <v>1.768379059156738E-12</v>
      </c>
    </row>
    <row r="19037" spans="30:33" x14ac:dyDescent="0.2">
      <c r="AD19037">
        <f t="shared" si="1218"/>
        <v>19035</v>
      </c>
      <c r="AE19037">
        <f t="shared" si="1221"/>
        <v>9.2757678504890564E-17</v>
      </c>
      <c r="AF19037">
        <f t="shared" si="1219"/>
        <v>5.7880791387051679E-14</v>
      </c>
      <c r="AG19037">
        <f t="shared" si="1220"/>
        <v>1.7656424103405918E-12</v>
      </c>
    </row>
    <row r="19038" spans="30:33" x14ac:dyDescent="0.2">
      <c r="AD19038">
        <f t="shared" si="1218"/>
        <v>19036</v>
      </c>
      <c r="AE19038">
        <f t="shared" si="1221"/>
        <v>9.2609266219282729E-17</v>
      </c>
      <c r="AF19038">
        <f t="shared" si="1219"/>
        <v>5.7788182120832398E-14</v>
      </c>
      <c r="AG19038">
        <f t="shared" si="1220"/>
        <v>1.762909991750266E-12</v>
      </c>
    </row>
    <row r="19039" spans="30:33" x14ac:dyDescent="0.2">
      <c r="AD19039">
        <f t="shared" si="1218"/>
        <v>19037</v>
      </c>
      <c r="AE19039">
        <f t="shared" si="1221"/>
        <v>9.2461091393331876E-17</v>
      </c>
      <c r="AF19039">
        <f t="shared" si="1219"/>
        <v>5.7695721029439068E-14</v>
      </c>
      <c r="AG19039">
        <f t="shared" si="1220"/>
        <v>1.7601817968548589E-12</v>
      </c>
    </row>
    <row r="19040" spans="30:33" x14ac:dyDescent="0.2">
      <c r="AD19040">
        <f t="shared" si="1218"/>
        <v>19038</v>
      </c>
      <c r="AE19040">
        <f t="shared" si="1221"/>
        <v>9.2313153647102551E-17</v>
      </c>
      <c r="AF19040">
        <f t="shared" si="1219"/>
        <v>5.7603407875791964E-14</v>
      </c>
      <c r="AG19040">
        <f t="shared" si="1220"/>
        <v>1.7574578191335384E-12</v>
      </c>
    </row>
    <row r="19041" spans="30:33" x14ac:dyDescent="0.2">
      <c r="AD19041">
        <f t="shared" si="1218"/>
        <v>19039</v>
      </c>
      <c r="AE19041">
        <f t="shared" si="1221"/>
        <v>9.2165452601267178E-17</v>
      </c>
      <c r="AF19041">
        <f t="shared" si="1219"/>
        <v>5.7511242423190696E-14</v>
      </c>
      <c r="AG19041">
        <f t="shared" si="1220"/>
        <v>1.7547380520755257E-12</v>
      </c>
    </row>
    <row r="19042" spans="30:33" x14ac:dyDescent="0.2">
      <c r="AD19042">
        <f t="shared" si="1218"/>
        <v>19040</v>
      </c>
      <c r="AE19042">
        <f t="shared" si="1221"/>
        <v>9.2017987877105151E-17</v>
      </c>
      <c r="AF19042">
        <f t="shared" si="1219"/>
        <v>5.7419224435313589E-14</v>
      </c>
      <c r="AG19042">
        <f t="shared" si="1220"/>
        <v>1.752022489180082E-12</v>
      </c>
    </row>
    <row r="19043" spans="30:33" x14ac:dyDescent="0.2">
      <c r="AD19043">
        <f t="shared" si="1218"/>
        <v>19041</v>
      </c>
      <c r="AE19043">
        <f t="shared" si="1221"/>
        <v>9.1870759096501779E-17</v>
      </c>
      <c r="AF19043">
        <f t="shared" si="1219"/>
        <v>5.7327353676217081E-14</v>
      </c>
      <c r="AG19043">
        <f t="shared" si="1220"/>
        <v>1.7493111239564904E-12</v>
      </c>
    </row>
    <row r="19044" spans="30:33" x14ac:dyDescent="0.2">
      <c r="AD19044">
        <f t="shared" si="1218"/>
        <v>19042</v>
      </c>
      <c r="AE19044">
        <f t="shared" si="1221"/>
        <v>9.1723765881947369E-17</v>
      </c>
      <c r="AF19044">
        <f t="shared" si="1219"/>
        <v>5.7235629910335137E-14</v>
      </c>
      <c r="AG19044">
        <f t="shared" si="1220"/>
        <v>1.7466039499240419E-12</v>
      </c>
    </row>
    <row r="19045" spans="30:33" x14ac:dyDescent="0.2">
      <c r="AD19045">
        <f t="shared" si="1218"/>
        <v>19043</v>
      </c>
      <c r="AE19045">
        <f t="shared" si="1221"/>
        <v>9.1577007856536259E-17</v>
      </c>
      <c r="AF19045">
        <f t="shared" si="1219"/>
        <v>5.7144052902478597E-14</v>
      </c>
      <c r="AG19045">
        <f t="shared" si="1220"/>
        <v>1.74390096061202E-12</v>
      </c>
    </row>
    <row r="19046" spans="30:33" x14ac:dyDescent="0.2">
      <c r="AD19046">
        <f t="shared" si="1218"/>
        <v>19044</v>
      </c>
      <c r="AE19046">
        <f t="shared" si="1221"/>
        <v>9.1430484643965799E-17</v>
      </c>
      <c r="AF19046">
        <f t="shared" si="1219"/>
        <v>5.7052622417834632E-14</v>
      </c>
      <c r="AG19046">
        <f t="shared" si="1220"/>
        <v>1.7412021495596848E-12</v>
      </c>
    </row>
    <row r="19047" spans="30:33" x14ac:dyDescent="0.2">
      <c r="AD19047">
        <f t="shared" si="1218"/>
        <v>19045</v>
      </c>
      <c r="AE19047">
        <f t="shared" si="1221"/>
        <v>9.1284195868535448E-17</v>
      </c>
      <c r="AF19047">
        <f t="shared" si="1219"/>
        <v>5.69613382219661E-14</v>
      </c>
      <c r="AG19047">
        <f t="shared" si="1220"/>
        <v>1.7385075103162575E-12</v>
      </c>
    </row>
    <row r="19048" spans="30:33" x14ac:dyDescent="0.2">
      <c r="AD19048">
        <f t="shared" si="1218"/>
        <v>19046</v>
      </c>
      <c r="AE19048">
        <f t="shared" si="1221"/>
        <v>9.1138141155145802E-17</v>
      </c>
      <c r="AF19048">
        <f t="shared" si="1219"/>
        <v>5.6870200080810952E-14</v>
      </c>
      <c r="AG19048">
        <f t="shared" si="1220"/>
        <v>1.735817036440907E-12</v>
      </c>
    </row>
    <row r="19049" spans="30:33" x14ac:dyDescent="0.2">
      <c r="AD19049">
        <f t="shared" si="1218"/>
        <v>19047</v>
      </c>
      <c r="AE19049">
        <f t="shared" si="1221"/>
        <v>9.0992320129297571E-17</v>
      </c>
      <c r="AF19049">
        <f t="shared" si="1219"/>
        <v>5.6779207760681654E-14</v>
      </c>
      <c r="AG19049">
        <f t="shared" si="1220"/>
        <v>1.7331307215027308E-12</v>
      </c>
    </row>
    <row r="19050" spans="30:33" x14ac:dyDescent="0.2">
      <c r="AD19050">
        <f t="shared" si="1218"/>
        <v>19048</v>
      </c>
      <c r="AE19050">
        <f t="shared" si="1221"/>
        <v>9.084673241709069E-17</v>
      </c>
      <c r="AF19050">
        <f t="shared" si="1219"/>
        <v>5.6688361028264559E-14</v>
      </c>
      <c r="AG19050">
        <f t="shared" si="1220"/>
        <v>1.7304485590807435E-12</v>
      </c>
    </row>
    <row r="19051" spans="30:33" x14ac:dyDescent="0.2">
      <c r="AD19051">
        <f t="shared" si="1218"/>
        <v>19049</v>
      </c>
      <c r="AE19051">
        <f t="shared" si="1221"/>
        <v>9.0701377645223337E-17</v>
      </c>
      <c r="AF19051">
        <f t="shared" si="1219"/>
        <v>5.6597659650619335E-14</v>
      </c>
      <c r="AG19051">
        <f t="shared" si="1220"/>
        <v>1.7277705427638593E-12</v>
      </c>
    </row>
    <row r="19052" spans="30:33" x14ac:dyDescent="0.2">
      <c r="AD19052">
        <f t="shared" si="1218"/>
        <v>19050</v>
      </c>
      <c r="AE19052">
        <f t="shared" si="1221"/>
        <v>9.0556255440990978E-17</v>
      </c>
      <c r="AF19052">
        <f t="shared" si="1219"/>
        <v>5.6507103395178338E-14</v>
      </c>
      <c r="AG19052">
        <f t="shared" si="1220"/>
        <v>1.725096666150878E-12</v>
      </c>
    </row>
    <row r="19053" spans="30:33" x14ac:dyDescent="0.2">
      <c r="AD19053">
        <f t="shared" si="1218"/>
        <v>19051</v>
      </c>
      <c r="AE19053">
        <f t="shared" si="1221"/>
        <v>9.0411365432285385E-17</v>
      </c>
      <c r="AF19053">
        <f t="shared" si="1219"/>
        <v>5.6416692029746048E-14</v>
      </c>
      <c r="AG19053">
        <f t="shared" si="1220"/>
        <v>1.7224269228504688E-12</v>
      </c>
    </row>
    <row r="19054" spans="30:33" x14ac:dyDescent="0.2">
      <c r="AD19054">
        <f t="shared" si="1218"/>
        <v>19052</v>
      </c>
      <c r="AE19054">
        <f t="shared" si="1221"/>
        <v>9.0266707247593722E-17</v>
      </c>
      <c r="AF19054">
        <f t="shared" si="1219"/>
        <v>5.6326425322498453E-14</v>
      </c>
      <c r="AG19054">
        <f t="shared" si="1220"/>
        <v>1.7197613064811557E-12</v>
      </c>
    </row>
    <row r="19055" spans="30:33" x14ac:dyDescent="0.2">
      <c r="AD19055">
        <f t="shared" si="1218"/>
        <v>19053</v>
      </c>
      <c r="AE19055">
        <f t="shared" si="1221"/>
        <v>9.0122280515997561E-17</v>
      </c>
      <c r="AF19055">
        <f t="shared" si="1219"/>
        <v>5.623630304198245E-14</v>
      </c>
      <c r="AG19055">
        <f t="shared" si="1220"/>
        <v>1.7170998106713015E-12</v>
      </c>
    </row>
    <row r="19056" spans="30:33" x14ac:dyDescent="0.2">
      <c r="AD19056">
        <f t="shared" si="1218"/>
        <v>19054</v>
      </c>
      <c r="AE19056">
        <f t="shared" si="1221"/>
        <v>8.9978084867171955E-17</v>
      </c>
      <c r="AF19056">
        <f t="shared" si="1219"/>
        <v>5.6146324957115273E-14</v>
      </c>
      <c r="AG19056">
        <f t="shared" si="1220"/>
        <v>1.7144424290590945E-12</v>
      </c>
    </row>
    <row r="19057" spans="30:33" x14ac:dyDescent="0.2">
      <c r="AD19057">
        <f t="shared" si="1218"/>
        <v>19055</v>
      </c>
      <c r="AE19057">
        <f t="shared" si="1221"/>
        <v>8.9834119931384479E-17</v>
      </c>
      <c r="AF19057">
        <f t="shared" si="1219"/>
        <v>5.6056490837183884E-14</v>
      </c>
      <c r="AG19057">
        <f t="shared" si="1220"/>
        <v>1.7117891552925312E-12</v>
      </c>
    </row>
    <row r="19058" spans="30:33" x14ac:dyDescent="0.2">
      <c r="AD19058">
        <f t="shared" si="1218"/>
        <v>19056</v>
      </c>
      <c r="AE19058">
        <f t="shared" si="1221"/>
        <v>8.9690385339494254E-17</v>
      </c>
      <c r="AF19058">
        <f t="shared" si="1219"/>
        <v>5.5966800451844389E-14</v>
      </c>
      <c r="AG19058">
        <f t="shared" si="1220"/>
        <v>1.7091399830294025E-12</v>
      </c>
    </row>
    <row r="19059" spans="30:33" x14ac:dyDescent="0.2">
      <c r="AD19059">
        <f t="shared" si="1218"/>
        <v>19057</v>
      </c>
      <c r="AE19059">
        <f t="shared" si="1221"/>
        <v>8.9546880722951062E-17</v>
      </c>
      <c r="AF19059">
        <f t="shared" si="1219"/>
        <v>5.5877253571121437E-14</v>
      </c>
      <c r="AG19059">
        <f t="shared" si="1220"/>
        <v>1.7064949059372784E-12</v>
      </c>
    </row>
    <row r="19060" spans="30:33" x14ac:dyDescent="0.2">
      <c r="AD19060">
        <f t="shared" si="1218"/>
        <v>19058</v>
      </c>
      <c r="AE19060">
        <f t="shared" si="1221"/>
        <v>8.9403605713794344E-17</v>
      </c>
      <c r="AF19060">
        <f t="shared" si="1219"/>
        <v>5.5787849965407639E-14</v>
      </c>
      <c r="AG19060">
        <f t="shared" si="1220"/>
        <v>1.7038539176934925E-12</v>
      </c>
    </row>
    <row r="19061" spans="30:33" x14ac:dyDescent="0.2">
      <c r="AD19061">
        <f t="shared" si="1218"/>
        <v>19059</v>
      </c>
      <c r="AE19061">
        <f t="shared" si="1221"/>
        <v>8.9260559944652267E-17</v>
      </c>
      <c r="AF19061">
        <f t="shared" si="1219"/>
        <v>5.5698589405462982E-14</v>
      </c>
      <c r="AG19061">
        <f t="shared" si="1220"/>
        <v>1.7012170119851275E-12</v>
      </c>
    </row>
    <row r="19062" spans="30:33" x14ac:dyDescent="0.2">
      <c r="AD19062">
        <f t="shared" si="1218"/>
        <v>19060</v>
      </c>
      <c r="AE19062">
        <f t="shared" si="1221"/>
        <v>8.911774304874081E-17</v>
      </c>
      <c r="AF19062">
        <f t="shared" si="1219"/>
        <v>5.5609471662414236E-14</v>
      </c>
      <c r="AG19062">
        <f t="shared" si="1220"/>
        <v>1.6985841825089998E-12</v>
      </c>
    </row>
    <row r="19063" spans="30:33" x14ac:dyDescent="0.2">
      <c r="AD19063">
        <f t="shared" si="1218"/>
        <v>19061</v>
      </c>
      <c r="AE19063">
        <f t="shared" si="1221"/>
        <v>8.8975154659862816E-17</v>
      </c>
      <c r="AF19063">
        <f t="shared" si="1219"/>
        <v>5.5520496507754372E-14</v>
      </c>
      <c r="AG19063">
        <f t="shared" si="1220"/>
        <v>1.6959554229716451E-12</v>
      </c>
    </row>
    <row r="19064" spans="30:33" x14ac:dyDescent="0.2">
      <c r="AD19064">
        <f t="shared" si="1218"/>
        <v>19062</v>
      </c>
      <c r="AE19064">
        <f t="shared" si="1221"/>
        <v>8.883279441240704E-17</v>
      </c>
      <c r="AF19064">
        <f t="shared" si="1219"/>
        <v>5.5431663713341964E-14</v>
      </c>
      <c r="AG19064">
        <f t="shared" si="1220"/>
        <v>1.693330727089303E-12</v>
      </c>
    </row>
    <row r="19065" spans="30:33" x14ac:dyDescent="0.2">
      <c r="AD19065">
        <f t="shared" si="1218"/>
        <v>19063</v>
      </c>
      <c r="AE19065">
        <f t="shared" si="1221"/>
        <v>8.869066194134718E-17</v>
      </c>
      <c r="AF19065">
        <f t="shared" si="1219"/>
        <v>5.5342973051400613E-14</v>
      </c>
      <c r="AG19065">
        <f t="shared" si="1220"/>
        <v>1.6907100885879013E-12</v>
      </c>
    </row>
    <row r="19066" spans="30:33" x14ac:dyDescent="0.2">
      <c r="AD19066">
        <f t="shared" si="1218"/>
        <v>19064</v>
      </c>
      <c r="AE19066">
        <f t="shared" si="1221"/>
        <v>8.8548756882241022E-17</v>
      </c>
      <c r="AF19066">
        <f t="shared" si="1219"/>
        <v>5.525442429451837E-14</v>
      </c>
      <c r="AG19066">
        <f t="shared" si="1220"/>
        <v>1.6880935012030428E-12</v>
      </c>
    </row>
    <row r="19067" spans="30:33" x14ac:dyDescent="0.2">
      <c r="AD19067">
        <f t="shared" si="1218"/>
        <v>19065</v>
      </c>
      <c r="AE19067">
        <f t="shared" si="1221"/>
        <v>8.8407078871229431E-17</v>
      </c>
      <c r="AF19067">
        <f t="shared" si="1219"/>
        <v>5.5166017215647136E-14</v>
      </c>
      <c r="AG19067">
        <f t="shared" si="1220"/>
        <v>1.6854809586799892E-12</v>
      </c>
    </row>
    <row r="19068" spans="30:33" x14ac:dyDescent="0.2">
      <c r="AD19068">
        <f t="shared" si="1218"/>
        <v>19066</v>
      </c>
      <c r="AE19068">
        <f t="shared" si="1221"/>
        <v>8.8265627545035454E-17</v>
      </c>
      <c r="AF19068">
        <f t="shared" si="1219"/>
        <v>5.5077751588102095E-14</v>
      </c>
      <c r="AG19068">
        <f t="shared" si="1220"/>
        <v>1.6828724547736459E-12</v>
      </c>
    </row>
    <row r="19069" spans="30:33" x14ac:dyDescent="0.2">
      <c r="AD19069">
        <f t="shared" si="1218"/>
        <v>19067</v>
      </c>
      <c r="AE19069">
        <f t="shared" si="1221"/>
        <v>8.8124402540963389E-17</v>
      </c>
      <c r="AF19069">
        <f t="shared" si="1219"/>
        <v>5.498962718556113E-14</v>
      </c>
      <c r="AG19069">
        <f t="shared" si="1220"/>
        <v>1.6802679832485489E-12</v>
      </c>
    </row>
    <row r="19070" spans="30:33" x14ac:dyDescent="0.2">
      <c r="AD19070">
        <f t="shared" si="1218"/>
        <v>19068</v>
      </c>
      <c r="AE19070">
        <f t="shared" si="1221"/>
        <v>8.7983403496897854E-17</v>
      </c>
      <c r="AF19070">
        <f t="shared" si="1219"/>
        <v>5.490164378206423E-14</v>
      </c>
      <c r="AG19070">
        <f t="shared" si="1220"/>
        <v>1.6776675378788484E-12</v>
      </c>
    </row>
    <row r="19071" spans="30:33" x14ac:dyDescent="0.2">
      <c r="AD19071">
        <f t="shared" si="1218"/>
        <v>19069</v>
      </c>
      <c r="AE19071">
        <f t="shared" si="1221"/>
        <v>8.7842630051302813E-17</v>
      </c>
      <c r="AF19071">
        <f t="shared" si="1219"/>
        <v>5.4813801152012928E-14</v>
      </c>
      <c r="AG19071">
        <f t="shared" si="1220"/>
        <v>1.6750711124482934E-12</v>
      </c>
    </row>
    <row r="19072" spans="30:33" x14ac:dyDescent="0.2">
      <c r="AD19072">
        <f t="shared" si="1218"/>
        <v>19070</v>
      </c>
      <c r="AE19072">
        <f t="shared" si="1221"/>
        <v>8.7702081843220721E-17</v>
      </c>
      <c r="AF19072">
        <f t="shared" si="1219"/>
        <v>5.4726099070169707E-14</v>
      </c>
      <c r="AG19072">
        <f t="shared" si="1220"/>
        <v>1.6724787007502191E-12</v>
      </c>
    </row>
    <row r="19073" spans="30:33" x14ac:dyDescent="0.2">
      <c r="AD19073">
        <f t="shared" si="1218"/>
        <v>19071</v>
      </c>
      <c r="AE19073">
        <f t="shared" si="1221"/>
        <v>8.7561758512271568E-17</v>
      </c>
      <c r="AF19073">
        <f t="shared" si="1219"/>
        <v>5.4638537311657436E-14</v>
      </c>
      <c r="AG19073">
        <f t="shared" si="1220"/>
        <v>1.669890296587531E-12</v>
      </c>
    </row>
    <row r="19074" spans="30:33" x14ac:dyDescent="0.2">
      <c r="AD19074">
        <f t="shared" si="1218"/>
        <v>19072</v>
      </c>
      <c r="AE19074">
        <f t="shared" si="1221"/>
        <v>8.7421659698651937E-17</v>
      </c>
      <c r="AF19074">
        <f t="shared" si="1219"/>
        <v>5.4551115651958784E-14</v>
      </c>
      <c r="AG19074">
        <f t="shared" si="1220"/>
        <v>1.6673058937726897E-12</v>
      </c>
    </row>
    <row r="19075" spans="30:33" x14ac:dyDescent="0.2">
      <c r="AD19075">
        <f t="shared" si="1218"/>
        <v>19073</v>
      </c>
      <c r="AE19075">
        <f t="shared" si="1221"/>
        <v>8.7281785043134098E-17</v>
      </c>
      <c r="AF19075">
        <f t="shared" si="1219"/>
        <v>5.446383386691565E-14</v>
      </c>
      <c r="AG19075">
        <f t="shared" si="1220"/>
        <v>1.6647254861276966E-12</v>
      </c>
    </row>
    <row r="19076" spans="30:33" x14ac:dyDescent="0.2">
      <c r="AD19076">
        <f t="shared" si="1218"/>
        <v>19074</v>
      </c>
      <c r="AE19076">
        <f t="shared" si="1221"/>
        <v>8.7142134187065076E-17</v>
      </c>
      <c r="AF19076">
        <f t="shared" si="1219"/>
        <v>5.437669173272858E-14</v>
      </c>
      <c r="AG19076">
        <f t="shared" si="1220"/>
        <v>1.6621490674840792E-12</v>
      </c>
    </row>
    <row r="19077" spans="30:33" x14ac:dyDescent="0.2">
      <c r="AD19077">
        <f t="shared" si="1218"/>
        <v>19075</v>
      </c>
      <c r="AE19077">
        <f t="shared" si="1221"/>
        <v>8.7002706772365772E-17</v>
      </c>
      <c r="AF19077">
        <f t="shared" si="1219"/>
        <v>5.4289689025956213E-14</v>
      </c>
      <c r="AG19077">
        <f t="shared" si="1220"/>
        <v>1.6595766316828771E-12</v>
      </c>
    </row>
    <row r="19078" spans="30:33" x14ac:dyDescent="0.2">
      <c r="AD19078">
        <f t="shared" si="1218"/>
        <v>19076</v>
      </c>
      <c r="AE19078">
        <f t="shared" si="1221"/>
        <v>8.6863502441529981E-17</v>
      </c>
      <c r="AF19078">
        <f t="shared" si="1219"/>
        <v>5.4202825523514679E-14</v>
      </c>
      <c r="AG19078">
        <f t="shared" si="1220"/>
        <v>1.6570081725746258E-12</v>
      </c>
    </row>
    <row r="19079" spans="30:33" x14ac:dyDescent="0.2">
      <c r="AD19079">
        <f t="shared" si="1218"/>
        <v>19077</v>
      </c>
      <c r="AE19079">
        <f t="shared" si="1221"/>
        <v>8.6724520837623523E-17</v>
      </c>
      <c r="AF19079">
        <f t="shared" si="1219"/>
        <v>5.4116101002677055E-14</v>
      </c>
      <c r="AG19079">
        <f t="shared" si="1220"/>
        <v>1.654443684019344E-12</v>
      </c>
    </row>
    <row r="19080" spans="30:33" x14ac:dyDescent="0.2">
      <c r="AD19080">
        <f t="shared" si="1218"/>
        <v>19078</v>
      </c>
      <c r="AE19080">
        <f t="shared" si="1221"/>
        <v>8.6585761604283329E-17</v>
      </c>
      <c r="AF19080">
        <f t="shared" si="1219"/>
        <v>5.4029515241072772E-14</v>
      </c>
      <c r="AG19080">
        <f t="shared" si="1220"/>
        <v>1.6518831598865174E-12</v>
      </c>
    </row>
    <row r="19081" spans="30:33" x14ac:dyDescent="0.2">
      <c r="AD19081">
        <f t="shared" si="1218"/>
        <v>19079</v>
      </c>
      <c r="AE19081">
        <f t="shared" si="1221"/>
        <v>8.6447224385716477E-17</v>
      </c>
      <c r="AF19081">
        <f t="shared" si="1219"/>
        <v>5.3943068016687051E-14</v>
      </c>
      <c r="AG19081">
        <f t="shared" si="1220"/>
        <v>1.6493265940550847E-12</v>
      </c>
    </row>
    <row r="19082" spans="30:33" x14ac:dyDescent="0.2">
      <c r="AD19082">
        <f t="shared" si="1218"/>
        <v>19080</v>
      </c>
      <c r="AE19082">
        <f t="shared" si="1221"/>
        <v>8.6308908826699322E-17</v>
      </c>
      <c r="AF19082">
        <f t="shared" si="1219"/>
        <v>5.3856759107860346E-14</v>
      </c>
      <c r="AG19082">
        <f t="shared" si="1220"/>
        <v>1.6467739804134231E-12</v>
      </c>
    </row>
    <row r="19083" spans="30:33" x14ac:dyDescent="0.2">
      <c r="AD19083">
        <f t="shared" si="1218"/>
        <v>19081</v>
      </c>
      <c r="AE19083">
        <f t="shared" si="1221"/>
        <v>8.617081457257659E-17</v>
      </c>
      <c r="AF19083">
        <f t="shared" si="1219"/>
        <v>5.3770588293287765E-14</v>
      </c>
      <c r="AG19083">
        <f t="shared" si="1220"/>
        <v>1.6442253128593339E-12</v>
      </c>
    </row>
    <row r="19084" spans="30:33" x14ac:dyDescent="0.2">
      <c r="AD19084">
        <f t="shared" si="1218"/>
        <v>19082</v>
      </c>
      <c r="AE19084">
        <f t="shared" si="1221"/>
        <v>8.6032941269260461E-17</v>
      </c>
      <c r="AF19084">
        <f t="shared" si="1219"/>
        <v>5.3684555352018499E-14</v>
      </c>
      <c r="AG19084">
        <f t="shared" si="1220"/>
        <v>1.6416805853000282E-12</v>
      </c>
    </row>
    <row r="19085" spans="30:33" x14ac:dyDescent="0.2">
      <c r="AD19085">
        <f t="shared" si="1218"/>
        <v>19083</v>
      </c>
      <c r="AE19085">
        <f t="shared" si="1221"/>
        <v>8.5895288563229635E-17</v>
      </c>
      <c r="AF19085">
        <f t="shared" si="1219"/>
        <v>5.3598660063455266E-14</v>
      </c>
      <c r="AG19085">
        <f t="shared" si="1220"/>
        <v>1.6391397916521111E-12</v>
      </c>
    </row>
    <row r="19086" spans="30:33" x14ac:dyDescent="0.2">
      <c r="AD19086">
        <f t="shared" si="1218"/>
        <v>19084</v>
      </c>
      <c r="AE19086">
        <f t="shared" si="1221"/>
        <v>8.5757856101528468E-17</v>
      </c>
      <c r="AF19086">
        <f t="shared" si="1219"/>
        <v>5.3512902207353735E-14</v>
      </c>
      <c r="AG19086">
        <f t="shared" si="1220"/>
        <v>1.6366029258415692E-12</v>
      </c>
    </row>
    <row r="19087" spans="30:33" x14ac:dyDescent="0.2">
      <c r="AD19087">
        <f t="shared" si="1218"/>
        <v>19085</v>
      </c>
      <c r="AE19087">
        <f t="shared" si="1221"/>
        <v>8.5620643531766013E-17</v>
      </c>
      <c r="AF19087">
        <f t="shared" si="1219"/>
        <v>5.3427281563821964E-14</v>
      </c>
      <c r="AG19087">
        <f t="shared" si="1220"/>
        <v>1.6340699818037543E-12</v>
      </c>
    </row>
    <row r="19088" spans="30:33" x14ac:dyDescent="0.2">
      <c r="AD19088">
        <f t="shared" ref="AD19088:AD19151" si="1222">AD19087+1</f>
        <v>19086</v>
      </c>
      <c r="AE19088">
        <f t="shared" si="1221"/>
        <v>8.5483650502115187E-17</v>
      </c>
      <c r="AF19088">
        <f t="shared" ref="AF19088:AF19151" si="1223">AF19087*$AF$3</f>
        <v>5.3341797913319845E-14</v>
      </c>
      <c r="AG19088">
        <f t="shared" ref="AG19088:AG19151" si="1224">AD19088*AE19088</f>
        <v>1.6315409534833705E-12</v>
      </c>
    </row>
    <row r="19089" spans="30:33" x14ac:dyDescent="0.2">
      <c r="AD19089">
        <f t="shared" si="1222"/>
        <v>19087</v>
      </c>
      <c r="AE19089">
        <f t="shared" si="1221"/>
        <v>8.5346876661311797E-17</v>
      </c>
      <c r="AF19089">
        <f t="shared" si="1223"/>
        <v>5.325645103665853E-14</v>
      </c>
      <c r="AG19089">
        <f t="shared" si="1224"/>
        <v>1.6290158348344582E-12</v>
      </c>
    </row>
    <row r="19090" spans="30:33" x14ac:dyDescent="0.2">
      <c r="AD19090">
        <f t="shared" si="1222"/>
        <v>19088</v>
      </c>
      <c r="AE19090">
        <f t="shared" si="1221"/>
        <v>8.5210321658653688E-17</v>
      </c>
      <c r="AF19090">
        <f t="shared" si="1223"/>
        <v>5.3171240714999877E-14</v>
      </c>
      <c r="AG19090">
        <f t="shared" si="1224"/>
        <v>1.6264946198203815E-12</v>
      </c>
    </row>
    <row r="19091" spans="30:33" x14ac:dyDescent="0.2">
      <c r="AD19091">
        <f t="shared" si="1222"/>
        <v>19089</v>
      </c>
      <c r="AE19091">
        <f t="shared" ref="AE19091:AE19154" si="1225">AF19090*$AE$3</f>
        <v>8.5073985143999845E-17</v>
      </c>
      <c r="AF19091">
        <f t="shared" si="1223"/>
        <v>5.3086166729855877E-14</v>
      </c>
      <c r="AG19091">
        <f t="shared" si="1224"/>
        <v>1.623977302413813E-12</v>
      </c>
    </row>
    <row r="19092" spans="30:33" x14ac:dyDescent="0.2">
      <c r="AD19092">
        <f t="shared" si="1222"/>
        <v>19090</v>
      </c>
      <c r="AE19092">
        <f t="shared" si="1225"/>
        <v>8.4937866767769442E-17</v>
      </c>
      <c r="AF19092">
        <f t="shared" si="1223"/>
        <v>5.3001228863088104E-14</v>
      </c>
      <c r="AG19092">
        <f t="shared" si="1224"/>
        <v>1.6214638765967187E-12</v>
      </c>
    </row>
    <row r="19093" spans="30:33" x14ac:dyDescent="0.2">
      <c r="AD19093">
        <f t="shared" si="1222"/>
        <v>19091</v>
      </c>
      <c r="AE19093">
        <f t="shared" si="1225"/>
        <v>8.4801966180941005E-17</v>
      </c>
      <c r="AF19093">
        <f t="shared" si="1223"/>
        <v>5.291642689690716E-14</v>
      </c>
      <c r="AG19093">
        <f t="shared" si="1224"/>
        <v>1.6189543363603448E-12</v>
      </c>
    </row>
    <row r="19094" spans="30:33" x14ac:dyDescent="0.2">
      <c r="AD19094">
        <f t="shared" si="1222"/>
        <v>19092</v>
      </c>
      <c r="AE19094">
        <f t="shared" si="1225"/>
        <v>8.4666283035051498E-17</v>
      </c>
      <c r="AF19094">
        <f t="shared" si="1223"/>
        <v>5.2831760613872106E-14</v>
      </c>
      <c r="AG19094">
        <f t="shared" si="1224"/>
        <v>1.6164486757052033E-12</v>
      </c>
    </row>
    <row r="19095" spans="30:33" x14ac:dyDescent="0.2">
      <c r="AD19095">
        <f t="shared" si="1222"/>
        <v>19093</v>
      </c>
      <c r="AE19095">
        <f t="shared" si="1225"/>
        <v>8.4530816982195403E-17</v>
      </c>
      <c r="AF19095">
        <f t="shared" si="1223"/>
        <v>5.2747229796889909E-14</v>
      </c>
      <c r="AG19095">
        <f t="shared" si="1224"/>
        <v>1.6139468886410569E-12</v>
      </c>
    </row>
    <row r="19096" spans="30:33" x14ac:dyDescent="0.2">
      <c r="AD19096">
        <f t="shared" si="1222"/>
        <v>19094</v>
      </c>
      <c r="AE19096">
        <f t="shared" si="1225"/>
        <v>8.4395567675023889E-17</v>
      </c>
      <c r="AF19096">
        <f t="shared" si="1223"/>
        <v>5.2662834229214884E-14</v>
      </c>
      <c r="AG19096">
        <f t="shared" si="1224"/>
        <v>1.6114489691869062E-12</v>
      </c>
    </row>
    <row r="19097" spans="30:33" x14ac:dyDescent="0.2">
      <c r="AD19097">
        <f t="shared" si="1222"/>
        <v>19095</v>
      </c>
      <c r="AE19097">
        <f t="shared" si="1225"/>
        <v>8.4260534766743854E-17</v>
      </c>
      <c r="AF19097">
        <f t="shared" si="1223"/>
        <v>5.2578573694448139E-14</v>
      </c>
      <c r="AG19097">
        <f t="shared" si="1224"/>
        <v>1.6089549113709739E-12</v>
      </c>
    </row>
    <row r="19098" spans="30:33" x14ac:dyDescent="0.2">
      <c r="AD19098">
        <f t="shared" si="1222"/>
        <v>19096</v>
      </c>
      <c r="AE19098">
        <f t="shared" si="1225"/>
        <v>8.412571791111706E-17</v>
      </c>
      <c r="AF19098">
        <f t="shared" si="1223"/>
        <v>5.2494447976537017E-14</v>
      </c>
      <c r="AG19098">
        <f t="shared" si="1224"/>
        <v>1.6064647092306913E-12</v>
      </c>
    </row>
    <row r="19099" spans="30:33" x14ac:dyDescent="0.2">
      <c r="AD19099">
        <f t="shared" si="1222"/>
        <v>19097</v>
      </c>
      <c r="AE19099">
        <f t="shared" si="1225"/>
        <v>8.399111676245926E-17</v>
      </c>
      <c r="AF19099">
        <f t="shared" si="1223"/>
        <v>5.2410456859774554E-14</v>
      </c>
      <c r="AG19099">
        <f t="shared" si="1224"/>
        <v>1.6039783568126844E-12</v>
      </c>
    </row>
    <row r="19100" spans="30:33" x14ac:dyDescent="0.2">
      <c r="AD19100">
        <f t="shared" si="1222"/>
        <v>19098</v>
      </c>
      <c r="AE19100">
        <f t="shared" si="1225"/>
        <v>8.3856730975639322E-17</v>
      </c>
      <c r="AF19100">
        <f t="shared" si="1223"/>
        <v>5.2326600128798913E-14</v>
      </c>
      <c r="AG19100">
        <f t="shared" si="1224"/>
        <v>1.6014958481727599E-12</v>
      </c>
    </row>
    <row r="19101" spans="30:33" x14ac:dyDescent="0.2">
      <c r="AD19101">
        <f t="shared" si="1222"/>
        <v>19099</v>
      </c>
      <c r="AE19101">
        <f t="shared" si="1225"/>
        <v>8.3722560206078303E-17</v>
      </c>
      <c r="AF19101">
        <f t="shared" si="1223"/>
        <v>5.2242877568592834E-14</v>
      </c>
      <c r="AG19101">
        <f t="shared" si="1224"/>
        <v>1.5990171773758895E-12</v>
      </c>
    </row>
    <row r="19102" spans="30:33" x14ac:dyDescent="0.2">
      <c r="AD19102">
        <f t="shared" si="1222"/>
        <v>19100</v>
      </c>
      <c r="AE19102">
        <f t="shared" si="1225"/>
        <v>8.3588604109748576E-17</v>
      </c>
      <c r="AF19102">
        <f t="shared" si="1223"/>
        <v>5.2159288964483081E-14</v>
      </c>
      <c r="AG19102">
        <f t="shared" si="1224"/>
        <v>1.5965423384961978E-12</v>
      </c>
    </row>
    <row r="19103" spans="30:33" x14ac:dyDescent="0.2">
      <c r="AD19103">
        <f t="shared" si="1222"/>
        <v>19101</v>
      </c>
      <c r="AE19103">
        <f t="shared" si="1225"/>
        <v>8.3454862343172965E-17</v>
      </c>
      <c r="AF19103">
        <f t="shared" si="1223"/>
        <v>5.2075834102139908E-14</v>
      </c>
      <c r="AG19103">
        <f t="shared" si="1224"/>
        <v>1.5940713256169467E-12</v>
      </c>
    </row>
    <row r="19104" spans="30:33" x14ac:dyDescent="0.2">
      <c r="AD19104">
        <f t="shared" si="1222"/>
        <v>19102</v>
      </c>
      <c r="AE19104">
        <f t="shared" si="1225"/>
        <v>8.3321334563423887E-17</v>
      </c>
      <c r="AF19104">
        <f t="shared" si="1223"/>
        <v>5.1992512767576482E-14</v>
      </c>
      <c r="AG19104">
        <f t="shared" si="1224"/>
        <v>1.591604132830523E-12</v>
      </c>
    </row>
    <row r="19105" spans="30:33" x14ac:dyDescent="0.2">
      <c r="AD19105">
        <f t="shared" si="1222"/>
        <v>19103</v>
      </c>
      <c r="AE19105">
        <f t="shared" si="1225"/>
        <v>8.3188020428122407E-17</v>
      </c>
      <c r="AF19105">
        <f t="shared" si="1223"/>
        <v>5.1909324747148356E-14</v>
      </c>
      <c r="AG19105">
        <f t="shared" si="1224"/>
        <v>1.5891407542384224E-12</v>
      </c>
    </row>
    <row r="19106" spans="30:33" x14ac:dyDescent="0.2">
      <c r="AD19106">
        <f t="shared" si="1222"/>
        <v>19104</v>
      </c>
      <c r="AE19106">
        <f t="shared" si="1225"/>
        <v>8.3054919595437408E-17</v>
      </c>
      <c r="AF19106">
        <f t="shared" si="1223"/>
        <v>5.1826269827552918E-14</v>
      </c>
      <c r="AG19106">
        <f t="shared" si="1224"/>
        <v>1.5866811839512362E-12</v>
      </c>
    </row>
    <row r="19107" spans="30:33" x14ac:dyDescent="0.2">
      <c r="AD19107">
        <f t="shared" si="1222"/>
        <v>19105</v>
      </c>
      <c r="AE19107">
        <f t="shared" si="1225"/>
        <v>8.2922031724084712E-17</v>
      </c>
      <c r="AF19107">
        <f t="shared" si="1223"/>
        <v>5.1743347795828831E-14</v>
      </c>
      <c r="AG19107">
        <f t="shared" si="1224"/>
        <v>1.5842254160886385E-12</v>
      </c>
    </row>
    <row r="19108" spans="30:33" x14ac:dyDescent="0.2">
      <c r="AD19108">
        <f t="shared" si="1222"/>
        <v>19106</v>
      </c>
      <c r="AE19108">
        <f t="shared" si="1225"/>
        <v>8.2789356473326168E-17</v>
      </c>
      <c r="AF19108">
        <f t="shared" si="1223"/>
        <v>5.1660558439355505E-14</v>
      </c>
      <c r="AG19108">
        <f t="shared" si="1224"/>
        <v>1.5817734447793697E-12</v>
      </c>
    </row>
    <row r="19109" spans="30:33" x14ac:dyDescent="0.2">
      <c r="AD19109">
        <f t="shared" si="1222"/>
        <v>19107</v>
      </c>
      <c r="AE19109">
        <f t="shared" si="1225"/>
        <v>8.2656893502968849E-17</v>
      </c>
      <c r="AF19109">
        <f t="shared" si="1223"/>
        <v>5.1577901545852536E-14</v>
      </c>
      <c r="AG19109">
        <f t="shared" si="1224"/>
        <v>1.5793252641612258E-12</v>
      </c>
    </row>
    <row r="19110" spans="30:33" x14ac:dyDescent="0.2">
      <c r="AD19110">
        <f t="shared" si="1222"/>
        <v>19108</v>
      </c>
      <c r="AE19110">
        <f t="shared" si="1225"/>
        <v>8.2524642473364097E-17</v>
      </c>
      <c r="AF19110">
        <f t="shared" si="1223"/>
        <v>5.1495376903379168E-14</v>
      </c>
      <c r="AG19110">
        <f t="shared" si="1224"/>
        <v>1.5768808683810412E-12</v>
      </c>
    </row>
    <row r="19111" spans="30:33" x14ac:dyDescent="0.2">
      <c r="AD19111">
        <f t="shared" si="1222"/>
        <v>19109</v>
      </c>
      <c r="AE19111">
        <f t="shared" si="1225"/>
        <v>8.2392603045406701E-17</v>
      </c>
      <c r="AF19111">
        <f t="shared" si="1223"/>
        <v>5.1412984300333759E-14</v>
      </c>
      <c r="AG19111">
        <f t="shared" si="1224"/>
        <v>1.5744402515946766E-12</v>
      </c>
    </row>
    <row r="19112" spans="30:33" x14ac:dyDescent="0.2">
      <c r="AD19112">
        <f t="shared" si="1222"/>
        <v>19110</v>
      </c>
      <c r="AE19112">
        <f t="shared" si="1225"/>
        <v>8.2260774880534055E-17</v>
      </c>
      <c r="AF19112">
        <f t="shared" si="1223"/>
        <v>5.1330723525453222E-14</v>
      </c>
      <c r="AG19112">
        <f t="shared" si="1224"/>
        <v>1.5720034079670057E-12</v>
      </c>
    </row>
    <row r="19113" spans="30:33" x14ac:dyDescent="0.2">
      <c r="AD19113">
        <f t="shared" si="1222"/>
        <v>19111</v>
      </c>
      <c r="AE19113">
        <f t="shared" si="1225"/>
        <v>8.2129157640725187E-17</v>
      </c>
      <c r="AF19113">
        <f t="shared" si="1223"/>
        <v>5.1248594367812497E-14</v>
      </c>
      <c r="AG19113">
        <f t="shared" si="1224"/>
        <v>1.569570331671899E-12</v>
      </c>
    </row>
    <row r="19114" spans="30:33" x14ac:dyDescent="0.2">
      <c r="AD19114">
        <f t="shared" si="1222"/>
        <v>19112</v>
      </c>
      <c r="AE19114">
        <f t="shared" si="1225"/>
        <v>8.1997750988500029E-17</v>
      </c>
      <c r="AF19114">
        <f t="shared" si="1223"/>
        <v>5.1166596616823997E-14</v>
      </c>
      <c r="AG19114">
        <f t="shared" si="1224"/>
        <v>1.5671410168922126E-12</v>
      </c>
    </row>
    <row r="19115" spans="30:33" x14ac:dyDescent="0.2">
      <c r="AD19115">
        <f t="shared" si="1222"/>
        <v>19113</v>
      </c>
      <c r="AE19115">
        <f t="shared" si="1225"/>
        <v>8.1866554586918439E-17</v>
      </c>
      <c r="AF19115">
        <f t="shared" si="1223"/>
        <v>5.1084730062237076E-14</v>
      </c>
      <c r="AG19115">
        <f t="shared" si="1224"/>
        <v>1.5647154578197721E-12</v>
      </c>
    </row>
    <row r="19116" spans="30:33" x14ac:dyDescent="0.2">
      <c r="AD19116">
        <f t="shared" si="1222"/>
        <v>19114</v>
      </c>
      <c r="AE19116">
        <f t="shared" si="1225"/>
        <v>8.1735568099579359E-17</v>
      </c>
      <c r="AF19116">
        <f t="shared" si="1223"/>
        <v>5.1002994494137493E-14</v>
      </c>
      <c r="AG19116">
        <f t="shared" si="1224"/>
        <v>1.5622936486553598E-12</v>
      </c>
    </row>
    <row r="19117" spans="30:33" x14ac:dyDescent="0.2">
      <c r="AD19117">
        <f t="shared" si="1222"/>
        <v>19115</v>
      </c>
      <c r="AE19117">
        <f t="shared" si="1225"/>
        <v>8.1604791190620021E-17</v>
      </c>
      <c r="AF19117">
        <f t="shared" si="1223"/>
        <v>5.0921389702946873E-14</v>
      </c>
      <c r="AG19117">
        <f t="shared" si="1224"/>
        <v>1.5598755836087018E-12</v>
      </c>
    </row>
    <row r="19118" spans="30:33" x14ac:dyDescent="0.2">
      <c r="AD19118">
        <f t="shared" si="1222"/>
        <v>19116</v>
      </c>
      <c r="AE19118">
        <f t="shared" si="1225"/>
        <v>8.1474223524715031E-17</v>
      </c>
      <c r="AF19118">
        <f t="shared" si="1223"/>
        <v>5.0839915479422153E-14</v>
      </c>
      <c r="AG19118">
        <f t="shared" si="1224"/>
        <v>1.5574612568984525E-12</v>
      </c>
    </row>
    <row r="19119" spans="30:33" x14ac:dyDescent="0.2">
      <c r="AD19119">
        <f t="shared" si="1222"/>
        <v>19117</v>
      </c>
      <c r="AE19119">
        <f t="shared" si="1225"/>
        <v>8.1343864767075482E-17</v>
      </c>
      <c r="AF19119">
        <f t="shared" si="1223"/>
        <v>5.0758571614655074E-14</v>
      </c>
      <c r="AG19119">
        <f t="shared" si="1224"/>
        <v>1.5550506627521819E-12</v>
      </c>
    </row>
    <row r="19120" spans="30:33" x14ac:dyDescent="0.2">
      <c r="AD19120">
        <f t="shared" si="1222"/>
        <v>19118</v>
      </c>
      <c r="AE19120">
        <f t="shared" si="1225"/>
        <v>8.1213714583448151E-17</v>
      </c>
      <c r="AF19120">
        <f t="shared" si="1223"/>
        <v>5.0677357900071626E-14</v>
      </c>
      <c r="AG19120">
        <f t="shared" si="1224"/>
        <v>1.5526437954063618E-12</v>
      </c>
    </row>
    <row r="19121" spans="30:33" x14ac:dyDescent="0.2">
      <c r="AD19121">
        <f t="shared" si="1222"/>
        <v>19119</v>
      </c>
      <c r="AE19121">
        <f t="shared" si="1225"/>
        <v>8.1083772640114641E-17</v>
      </c>
      <c r="AF19121">
        <f t="shared" si="1223"/>
        <v>5.0596274127431507E-14</v>
      </c>
      <c r="AG19121">
        <f t="shared" si="1224"/>
        <v>1.5502406491063517E-12</v>
      </c>
    </row>
    <row r="19122" spans="30:33" x14ac:dyDescent="0.2">
      <c r="AD19122">
        <f t="shared" si="1222"/>
        <v>19120</v>
      </c>
      <c r="AE19122">
        <f t="shared" si="1225"/>
        <v>8.0954038603890451E-17</v>
      </c>
      <c r="AF19122">
        <f t="shared" si="1223"/>
        <v>5.0515320088827618E-14</v>
      </c>
      <c r="AG19122">
        <f t="shared" si="1224"/>
        <v>1.5478412181063855E-12</v>
      </c>
    </row>
    <row r="19123" spans="30:33" x14ac:dyDescent="0.2">
      <c r="AD19123">
        <f t="shared" si="1222"/>
        <v>19121</v>
      </c>
      <c r="AE19123">
        <f t="shared" si="1225"/>
        <v>8.0824512142124229E-17</v>
      </c>
      <c r="AF19123">
        <f t="shared" si="1223"/>
        <v>5.0434495576685491E-14</v>
      </c>
      <c r="AG19123">
        <f t="shared" si="1224"/>
        <v>1.5454454966695575E-12</v>
      </c>
    </row>
    <row r="19124" spans="30:33" x14ac:dyDescent="0.2">
      <c r="AD19124">
        <f t="shared" si="1222"/>
        <v>19122</v>
      </c>
      <c r="AE19124">
        <f t="shared" si="1225"/>
        <v>8.0695192922696818E-17</v>
      </c>
      <c r="AF19124">
        <f t="shared" si="1223"/>
        <v>5.0353800383762793E-14</v>
      </c>
      <c r="AG19124">
        <f t="shared" si="1224"/>
        <v>1.5430534790678087E-12</v>
      </c>
    </row>
    <row r="19125" spans="30:33" x14ac:dyDescent="0.2">
      <c r="AD19125">
        <f t="shared" si="1222"/>
        <v>19123</v>
      </c>
      <c r="AE19125">
        <f t="shared" si="1225"/>
        <v>8.0566080614020509E-17</v>
      </c>
      <c r="AF19125">
        <f t="shared" si="1223"/>
        <v>5.0273234303148771E-14</v>
      </c>
      <c r="AG19125">
        <f t="shared" si="1224"/>
        <v>1.5406651595819142E-12</v>
      </c>
    </row>
    <row r="19126" spans="30:33" x14ac:dyDescent="0.2">
      <c r="AD19126">
        <f t="shared" si="1222"/>
        <v>19124</v>
      </c>
      <c r="AE19126">
        <f t="shared" si="1225"/>
        <v>8.0437174885038065E-17</v>
      </c>
      <c r="AF19126">
        <f t="shared" si="1223"/>
        <v>5.0192797128263728E-14</v>
      </c>
      <c r="AG19126">
        <f t="shared" si="1224"/>
        <v>1.538280532501468E-12</v>
      </c>
    </row>
    <row r="19127" spans="30:33" x14ac:dyDescent="0.2">
      <c r="AD19127">
        <f t="shared" si="1222"/>
        <v>19125</v>
      </c>
      <c r="AE19127">
        <f t="shared" si="1225"/>
        <v>8.0308475405222004E-17</v>
      </c>
      <c r="AF19127">
        <f t="shared" si="1223"/>
        <v>5.0112488652858503E-14</v>
      </c>
      <c r="AG19127">
        <f t="shared" si="1224"/>
        <v>1.5358995921248709E-12</v>
      </c>
    </row>
    <row r="19128" spans="30:33" x14ac:dyDescent="0.2">
      <c r="AD19128">
        <f t="shared" si="1222"/>
        <v>19126</v>
      </c>
      <c r="AE19128">
        <f t="shared" si="1225"/>
        <v>8.0179981844573641E-17</v>
      </c>
      <c r="AF19128">
        <f t="shared" si="1223"/>
        <v>5.0032308671013925E-14</v>
      </c>
      <c r="AG19128">
        <f t="shared" si="1224"/>
        <v>1.5335223327593155E-12</v>
      </c>
    </row>
    <row r="19129" spans="30:33" x14ac:dyDescent="0.2">
      <c r="AD19129">
        <f t="shared" si="1222"/>
        <v>19127</v>
      </c>
      <c r="AE19129">
        <f t="shared" si="1225"/>
        <v>8.0051693873622311E-17</v>
      </c>
      <c r="AF19129">
        <f t="shared" si="1223"/>
        <v>4.9952256977140302E-14</v>
      </c>
      <c r="AG19129">
        <f t="shared" si="1224"/>
        <v>1.5311487487207739E-12</v>
      </c>
    </row>
    <row r="19130" spans="30:33" x14ac:dyDescent="0.2">
      <c r="AD19130">
        <f t="shared" si="1222"/>
        <v>19128</v>
      </c>
      <c r="AE19130">
        <f t="shared" si="1225"/>
        <v>7.9923611163424516E-17</v>
      </c>
      <c r="AF19130">
        <f t="shared" si="1223"/>
        <v>4.9872333365976873E-14</v>
      </c>
      <c r="AG19130">
        <f t="shared" si="1224"/>
        <v>1.5287788343339842E-12</v>
      </c>
    </row>
    <row r="19131" spans="30:33" x14ac:dyDescent="0.2">
      <c r="AD19131">
        <f t="shared" si="1222"/>
        <v>19129</v>
      </c>
      <c r="AE19131">
        <f t="shared" si="1225"/>
        <v>7.9795733385563039E-17</v>
      </c>
      <c r="AF19131">
        <f t="shared" si="1223"/>
        <v>4.9792537632591308E-14</v>
      </c>
      <c r="AG19131">
        <f t="shared" si="1224"/>
        <v>1.5264125839324353E-12</v>
      </c>
    </row>
    <row r="19132" spans="30:33" x14ac:dyDescent="0.2">
      <c r="AD19132">
        <f t="shared" si="1222"/>
        <v>19130</v>
      </c>
      <c r="AE19132">
        <f t="shared" si="1225"/>
        <v>7.9668060212146132E-17</v>
      </c>
      <c r="AF19132">
        <f t="shared" si="1223"/>
        <v>4.9712869572379157E-14</v>
      </c>
      <c r="AG19132">
        <f t="shared" si="1224"/>
        <v>1.5240499918583554E-12</v>
      </c>
    </row>
    <row r="19133" spans="30:33" x14ac:dyDescent="0.2">
      <c r="AD19133">
        <f t="shared" si="1222"/>
        <v>19131</v>
      </c>
      <c r="AE19133">
        <f t="shared" si="1225"/>
        <v>7.9540591315806689E-17</v>
      </c>
      <c r="AF19133">
        <f t="shared" si="1223"/>
        <v>4.9633328981063349E-14</v>
      </c>
      <c r="AG19133">
        <f t="shared" si="1224"/>
        <v>1.5216910524626978E-12</v>
      </c>
    </row>
    <row r="19134" spans="30:33" x14ac:dyDescent="0.2">
      <c r="AD19134">
        <f t="shared" si="1222"/>
        <v>19132</v>
      </c>
      <c r="AE19134">
        <f t="shared" si="1225"/>
        <v>7.9413326369701394E-17</v>
      </c>
      <c r="AF19134">
        <f t="shared" si="1223"/>
        <v>4.9553915654693648E-14</v>
      </c>
      <c r="AG19134">
        <f t="shared" si="1224"/>
        <v>1.519335760105127E-12</v>
      </c>
    </row>
    <row r="19135" spans="30:33" x14ac:dyDescent="0.2">
      <c r="AD19135">
        <f t="shared" si="1222"/>
        <v>19133</v>
      </c>
      <c r="AE19135">
        <f t="shared" si="1225"/>
        <v>7.9286265047509872E-17</v>
      </c>
      <c r="AF19135">
        <f t="shared" si="1223"/>
        <v>4.9474629389646134E-14</v>
      </c>
      <c r="AG19135">
        <f t="shared" si="1224"/>
        <v>1.5169841091540064E-12</v>
      </c>
    </row>
    <row r="19136" spans="30:33" x14ac:dyDescent="0.2">
      <c r="AD19136">
        <f t="shared" si="1222"/>
        <v>19134</v>
      </c>
      <c r="AE19136">
        <f t="shared" si="1225"/>
        <v>7.9159407023433852E-17</v>
      </c>
      <c r="AF19136">
        <f t="shared" si="1223"/>
        <v>4.9395469982622699E-14</v>
      </c>
      <c r="AG19136">
        <f t="shared" si="1224"/>
        <v>1.5146360939863833E-12</v>
      </c>
    </row>
    <row r="19137" spans="30:33" x14ac:dyDescent="0.2">
      <c r="AD19137">
        <f t="shared" si="1222"/>
        <v>19135</v>
      </c>
      <c r="AE19137">
        <f t="shared" si="1225"/>
        <v>7.903275197219635E-17</v>
      </c>
      <c r="AF19137">
        <f t="shared" si="1223"/>
        <v>4.9316437230650499E-14</v>
      </c>
      <c r="AG19137">
        <f t="shared" si="1224"/>
        <v>1.5122917089879771E-12</v>
      </c>
    </row>
    <row r="19138" spans="30:33" x14ac:dyDescent="0.2">
      <c r="AD19138">
        <f t="shared" si="1222"/>
        <v>19136</v>
      </c>
      <c r="AE19138">
        <f t="shared" si="1225"/>
        <v>7.8906299569040835E-17</v>
      </c>
      <c r="AF19138">
        <f t="shared" si="1223"/>
        <v>4.9237530931081454E-14</v>
      </c>
      <c r="AG19138">
        <f t="shared" si="1224"/>
        <v>1.5099509485531654E-12</v>
      </c>
    </row>
    <row r="19139" spans="30:33" x14ac:dyDescent="0.2">
      <c r="AD19139">
        <f t="shared" si="1222"/>
        <v>19137</v>
      </c>
      <c r="AE19139">
        <f t="shared" si="1225"/>
        <v>7.8780049489730363E-17</v>
      </c>
      <c r="AF19139">
        <f t="shared" si="1223"/>
        <v>4.9158750881591719E-14</v>
      </c>
      <c r="AG19139">
        <f t="shared" si="1224"/>
        <v>1.50761380708497E-12</v>
      </c>
    </row>
    <row r="19140" spans="30:33" x14ac:dyDescent="0.2">
      <c r="AD19140">
        <f t="shared" si="1222"/>
        <v>19138</v>
      </c>
      <c r="AE19140">
        <f t="shared" si="1225"/>
        <v>7.865400141054679E-17</v>
      </c>
      <c r="AF19140">
        <f t="shared" si="1223"/>
        <v>4.9080096880181172E-14</v>
      </c>
      <c r="AG19140">
        <f t="shared" si="1224"/>
        <v>1.5052802789950444E-12</v>
      </c>
    </row>
    <row r="19141" spans="30:33" x14ac:dyDescent="0.2">
      <c r="AD19141">
        <f t="shared" si="1222"/>
        <v>19139</v>
      </c>
      <c r="AE19141">
        <f t="shared" si="1225"/>
        <v>7.8528155008289908E-17</v>
      </c>
      <c r="AF19141">
        <f t="shared" si="1223"/>
        <v>4.9001568725172878E-14</v>
      </c>
      <c r="AG19141">
        <f t="shared" si="1224"/>
        <v>1.5029503587036606E-12</v>
      </c>
    </row>
    <row r="19142" spans="30:33" x14ac:dyDescent="0.2">
      <c r="AD19142">
        <f t="shared" si="1222"/>
        <v>19140</v>
      </c>
      <c r="AE19142">
        <f t="shared" si="1225"/>
        <v>7.8402509960276644E-17</v>
      </c>
      <c r="AF19142">
        <f t="shared" si="1223"/>
        <v>4.8923166215212601E-14</v>
      </c>
      <c r="AG19142">
        <f t="shared" si="1224"/>
        <v>1.5006240406396949E-12</v>
      </c>
    </row>
    <row r="19143" spans="30:33" x14ac:dyDescent="0.2">
      <c r="AD19143">
        <f t="shared" si="1222"/>
        <v>19141</v>
      </c>
      <c r="AE19143">
        <f t="shared" si="1225"/>
        <v>7.8277065944340198E-17</v>
      </c>
      <c r="AF19143">
        <f t="shared" si="1223"/>
        <v>4.8844889149268261E-14</v>
      </c>
      <c r="AG19143">
        <f t="shared" si="1224"/>
        <v>1.4983013192406158E-12</v>
      </c>
    </row>
    <row r="19144" spans="30:33" x14ac:dyDescent="0.2">
      <c r="AD19144">
        <f t="shared" si="1222"/>
        <v>19142</v>
      </c>
      <c r="AE19144">
        <f t="shared" si="1225"/>
        <v>7.8151822638829254E-17</v>
      </c>
      <c r="AF19144">
        <f t="shared" si="1223"/>
        <v>4.8766737326629427E-14</v>
      </c>
      <c r="AG19144">
        <f t="shared" si="1224"/>
        <v>1.4959821889524697E-12</v>
      </c>
    </row>
    <row r="19145" spans="30:33" x14ac:dyDescent="0.2">
      <c r="AD19145">
        <f t="shared" si="1222"/>
        <v>19143</v>
      </c>
      <c r="AE19145">
        <f t="shared" si="1225"/>
        <v>7.8026779722607116E-17</v>
      </c>
      <c r="AF19145">
        <f t="shared" si="1223"/>
        <v>4.8688710546906819E-14</v>
      </c>
      <c r="AG19145">
        <f t="shared" si="1224"/>
        <v>1.4936666442298681E-12</v>
      </c>
    </row>
    <row r="19146" spans="30:33" x14ac:dyDescent="0.2">
      <c r="AD19146">
        <f t="shared" si="1222"/>
        <v>19144</v>
      </c>
      <c r="AE19146">
        <f t="shared" si="1225"/>
        <v>7.7901936875050946E-17</v>
      </c>
      <c r="AF19146">
        <f t="shared" si="1223"/>
        <v>4.8610808610031768E-14</v>
      </c>
      <c r="AG19146">
        <f t="shared" si="1224"/>
        <v>1.4913546795359753E-12</v>
      </c>
    </row>
    <row r="19147" spans="30:33" x14ac:dyDescent="0.2">
      <c r="AD19147">
        <f t="shared" si="1222"/>
        <v>19145</v>
      </c>
      <c r="AE19147">
        <f t="shared" si="1225"/>
        <v>7.777729377605086E-17</v>
      </c>
      <c r="AF19147">
        <f t="shared" si="1223"/>
        <v>4.8533031316255712E-14</v>
      </c>
      <c r="AG19147">
        <f t="shared" si="1224"/>
        <v>1.4890462893424938E-12</v>
      </c>
    </row>
    <row r="19148" spans="30:33" x14ac:dyDescent="0.2">
      <c r="AD19148">
        <f t="shared" si="1222"/>
        <v>19146</v>
      </c>
      <c r="AE19148">
        <f t="shared" si="1225"/>
        <v>7.7652850106009169E-17</v>
      </c>
      <c r="AF19148">
        <f t="shared" si="1223"/>
        <v>4.8455378466149699E-14</v>
      </c>
      <c r="AG19148">
        <f t="shared" si="1224"/>
        <v>1.4867414681296515E-12</v>
      </c>
    </row>
    <row r="19149" spans="30:33" x14ac:dyDescent="0.2">
      <c r="AD19149">
        <f t="shared" si="1222"/>
        <v>19147</v>
      </c>
      <c r="AE19149">
        <f t="shared" si="1225"/>
        <v>7.752860554583955E-17</v>
      </c>
      <c r="AF19149">
        <f t="shared" si="1223"/>
        <v>4.8377849860603861E-14</v>
      </c>
      <c r="AG19149">
        <f t="shared" si="1224"/>
        <v>1.4844402103861898E-12</v>
      </c>
    </row>
    <row r="19150" spans="30:33" x14ac:dyDescent="0.2">
      <c r="AD19150">
        <f t="shared" si="1222"/>
        <v>19148</v>
      </c>
      <c r="AE19150">
        <f t="shared" si="1225"/>
        <v>7.740455977696621E-17</v>
      </c>
      <c r="AF19150">
        <f t="shared" si="1223"/>
        <v>4.8300445300826895E-14</v>
      </c>
      <c r="AG19150">
        <f t="shared" si="1224"/>
        <v>1.4821425106093491E-12</v>
      </c>
    </row>
    <row r="19151" spans="30:33" x14ac:dyDescent="0.2">
      <c r="AD19151">
        <f t="shared" si="1222"/>
        <v>19149</v>
      </c>
      <c r="AE19151">
        <f t="shared" si="1225"/>
        <v>7.7280712481323068E-17</v>
      </c>
      <c r="AF19151">
        <f t="shared" si="1223"/>
        <v>4.8223164588345571E-14</v>
      </c>
      <c r="AG19151">
        <f t="shared" si="1224"/>
        <v>1.4798483633048555E-12</v>
      </c>
    </row>
    <row r="19152" spans="30:33" x14ac:dyDescent="0.2">
      <c r="AD19152">
        <f t="shared" ref="AD19152:AD19215" si="1226">AD19151+1</f>
        <v>19150</v>
      </c>
      <c r="AE19152">
        <f t="shared" si="1225"/>
        <v>7.7157063341352947E-17</v>
      </c>
      <c r="AF19152">
        <f t="shared" ref="AF19152:AF19215" si="1227">AF19151*$AF$3</f>
        <v>4.8146007525004213E-14</v>
      </c>
      <c r="AG19152">
        <f t="shared" ref="AG19152:AG19215" si="1228">AD19152*AE19152</f>
        <v>1.477557762986909E-12</v>
      </c>
    </row>
    <row r="19153" spans="30:33" x14ac:dyDescent="0.2">
      <c r="AD19153">
        <f t="shared" si="1226"/>
        <v>19151</v>
      </c>
      <c r="AE19153">
        <f t="shared" si="1225"/>
        <v>7.703361204000677E-17</v>
      </c>
      <c r="AF19153">
        <f t="shared" si="1227"/>
        <v>4.8068973912964205E-14</v>
      </c>
      <c r="AG19153">
        <f t="shared" si="1228"/>
        <v>1.4752707041781697E-12</v>
      </c>
    </row>
    <row r="19154" spans="30:33" x14ac:dyDescent="0.2">
      <c r="AD19154">
        <f t="shared" si="1226"/>
        <v>19152</v>
      </c>
      <c r="AE19154">
        <f t="shared" si="1225"/>
        <v>7.6910358260742758E-17</v>
      </c>
      <c r="AF19154">
        <f t="shared" si="1227"/>
        <v>4.7992063554703462E-14</v>
      </c>
      <c r="AG19154">
        <f t="shared" si="1228"/>
        <v>1.4729871814097454E-12</v>
      </c>
    </row>
    <row r="19155" spans="30:33" x14ac:dyDescent="0.2">
      <c r="AD19155">
        <f t="shared" si="1226"/>
        <v>19153</v>
      </c>
      <c r="AE19155">
        <f t="shared" ref="AE19155:AE19218" si="1229">AF19154*$AE$3</f>
        <v>7.6787301687525571E-17</v>
      </c>
      <c r="AF19155">
        <f t="shared" si="1227"/>
        <v>4.7915276253015931E-14</v>
      </c>
      <c r="AG19155">
        <f t="shared" si="1228"/>
        <v>1.4707071892211772E-12</v>
      </c>
    </row>
    <row r="19156" spans="30:33" x14ac:dyDescent="0.2">
      <c r="AD19156">
        <f t="shared" si="1226"/>
        <v>19154</v>
      </c>
      <c r="AE19156">
        <f t="shared" si="1229"/>
        <v>7.6664442004825525E-17</v>
      </c>
      <c r="AF19156">
        <f t="shared" si="1227"/>
        <v>4.7838611811011102E-14</v>
      </c>
      <c r="AG19156">
        <f t="shared" si="1228"/>
        <v>1.4684307221604281E-12</v>
      </c>
    </row>
    <row r="19157" spans="30:33" x14ac:dyDescent="0.2">
      <c r="AD19157">
        <f t="shared" si="1226"/>
        <v>19155</v>
      </c>
      <c r="AE19157">
        <f t="shared" si="1229"/>
        <v>7.6541778897617798E-17</v>
      </c>
      <c r="AF19157">
        <f t="shared" si="1227"/>
        <v>4.7762070032113482E-14</v>
      </c>
      <c r="AG19157">
        <f t="shared" si="1228"/>
        <v>1.466157774783869E-12</v>
      </c>
    </row>
    <row r="19158" spans="30:33" x14ac:dyDescent="0.2">
      <c r="AD19158">
        <f t="shared" si="1226"/>
        <v>19156</v>
      </c>
      <c r="AE19158">
        <f t="shared" si="1229"/>
        <v>7.6419312051381612E-17</v>
      </c>
      <c r="AF19158">
        <f t="shared" si="1227"/>
        <v>4.7685650720062096E-14</v>
      </c>
      <c r="AG19158">
        <f t="shared" si="1228"/>
        <v>1.4638883416562661E-12</v>
      </c>
    </row>
    <row r="19159" spans="30:33" x14ac:dyDescent="0.2">
      <c r="AD19159">
        <f t="shared" si="1226"/>
        <v>19157</v>
      </c>
      <c r="AE19159">
        <f t="shared" si="1229"/>
        <v>7.6297041152099384E-17</v>
      </c>
      <c r="AF19159">
        <f t="shared" si="1227"/>
        <v>4.7609353678909998E-14</v>
      </c>
      <c r="AG19159">
        <f t="shared" si="1228"/>
        <v>1.4616224173507678E-12</v>
      </c>
    </row>
    <row r="19160" spans="30:33" x14ac:dyDescent="0.2">
      <c r="AD19160">
        <f t="shared" si="1226"/>
        <v>19158</v>
      </c>
      <c r="AE19160">
        <f t="shared" si="1229"/>
        <v>7.6174965886256033E-17</v>
      </c>
      <c r="AF19160">
        <f t="shared" si="1227"/>
        <v>4.7533178713023739E-14</v>
      </c>
      <c r="AG19160">
        <f t="shared" si="1228"/>
        <v>1.4593599964488932E-12</v>
      </c>
    </row>
    <row r="19161" spans="30:33" x14ac:dyDescent="0.2">
      <c r="AD19161">
        <f t="shared" si="1226"/>
        <v>19159</v>
      </c>
      <c r="AE19161">
        <f t="shared" si="1229"/>
        <v>7.6053085940838013E-17</v>
      </c>
      <c r="AF19161">
        <f t="shared" si="1227"/>
        <v>4.7457125627082902E-14</v>
      </c>
      <c r="AG19161">
        <f t="shared" si="1228"/>
        <v>1.4571010735405155E-12</v>
      </c>
    </row>
    <row r="19162" spans="30:33" x14ac:dyDescent="0.2">
      <c r="AD19162">
        <f t="shared" si="1226"/>
        <v>19160</v>
      </c>
      <c r="AE19162">
        <f t="shared" si="1229"/>
        <v>7.5931401003332676E-17</v>
      </c>
      <c r="AF19162">
        <f t="shared" si="1227"/>
        <v>4.7381194226079567E-14</v>
      </c>
      <c r="AG19162">
        <f t="shared" si="1228"/>
        <v>1.4548456432238541E-12</v>
      </c>
    </row>
    <row r="19163" spans="30:33" x14ac:dyDescent="0.2">
      <c r="AD19163">
        <f t="shared" si="1226"/>
        <v>19161</v>
      </c>
      <c r="AE19163">
        <f t="shared" si="1229"/>
        <v>7.5809910761727341E-17</v>
      </c>
      <c r="AF19163">
        <f t="shared" si="1227"/>
        <v>4.730538431531784E-14</v>
      </c>
      <c r="AG19163">
        <f t="shared" si="1228"/>
        <v>1.4525937001054575E-12</v>
      </c>
    </row>
    <row r="19164" spans="30:33" x14ac:dyDescent="0.2">
      <c r="AD19164">
        <f t="shared" si="1226"/>
        <v>19162</v>
      </c>
      <c r="AE19164">
        <f t="shared" si="1229"/>
        <v>7.5688614904508578E-17</v>
      </c>
      <c r="AF19164">
        <f t="shared" si="1227"/>
        <v>4.7229695700413331E-14</v>
      </c>
      <c r="AG19164">
        <f t="shared" si="1228"/>
        <v>1.4503452388001935E-12</v>
      </c>
    </row>
    <row r="19165" spans="30:33" x14ac:dyDescent="0.2">
      <c r="AD19165">
        <f t="shared" si="1226"/>
        <v>19163</v>
      </c>
      <c r="AE19165">
        <f t="shared" si="1229"/>
        <v>7.5567513120661368E-17</v>
      </c>
      <c r="AF19165">
        <f t="shared" si="1227"/>
        <v>4.715412818729267E-14</v>
      </c>
      <c r="AG19165">
        <f t="shared" si="1228"/>
        <v>1.4481002539312338E-12</v>
      </c>
    </row>
    <row r="19166" spans="30:33" x14ac:dyDescent="0.2">
      <c r="AD19166">
        <f t="shared" si="1226"/>
        <v>19164</v>
      </c>
      <c r="AE19166">
        <f t="shared" si="1229"/>
        <v>7.5446605099668304E-17</v>
      </c>
      <c r="AF19166">
        <f t="shared" si="1227"/>
        <v>4.7078681582193002E-14</v>
      </c>
      <c r="AG19166">
        <f t="shared" si="1228"/>
        <v>1.4458587401300433E-12</v>
      </c>
    </row>
    <row r="19167" spans="30:33" x14ac:dyDescent="0.2">
      <c r="AD19167">
        <f t="shared" si="1226"/>
        <v>19165</v>
      </c>
      <c r="AE19167">
        <f t="shared" si="1229"/>
        <v>7.5325890531508836E-17</v>
      </c>
      <c r="AF19167">
        <f t="shared" si="1227"/>
        <v>4.7003355691661494E-14</v>
      </c>
      <c r="AG19167">
        <f t="shared" si="1228"/>
        <v>1.4436206920363668E-12</v>
      </c>
    </row>
    <row r="19168" spans="30:33" x14ac:dyDescent="0.2">
      <c r="AD19168">
        <f t="shared" si="1226"/>
        <v>19166</v>
      </c>
      <c r="AE19168">
        <f t="shared" si="1229"/>
        <v>7.5205369106658426E-17</v>
      </c>
      <c r="AF19168">
        <f t="shared" si="1227"/>
        <v>4.6928150322554837E-14</v>
      </c>
      <c r="AG19168">
        <f t="shared" si="1228"/>
        <v>1.4413861042982154E-12</v>
      </c>
    </row>
    <row r="19169" spans="30:33" x14ac:dyDescent="0.2">
      <c r="AD19169">
        <f t="shared" si="1226"/>
        <v>19167</v>
      </c>
      <c r="AE19169">
        <f t="shared" si="1229"/>
        <v>7.5085040516087777E-17</v>
      </c>
      <c r="AF19169">
        <f t="shared" si="1227"/>
        <v>4.6853065282038745E-14</v>
      </c>
      <c r="AG19169">
        <f t="shared" si="1228"/>
        <v>1.4391549715718544E-12</v>
      </c>
    </row>
    <row r="19170" spans="30:33" x14ac:dyDescent="0.2">
      <c r="AD19170">
        <f t="shared" si="1226"/>
        <v>19168</v>
      </c>
      <c r="AE19170">
        <f t="shared" si="1229"/>
        <v>7.4964904451262025E-17</v>
      </c>
      <c r="AF19170">
        <f t="shared" si="1227"/>
        <v>4.6778100377587482E-14</v>
      </c>
      <c r="AG19170">
        <f t="shared" si="1228"/>
        <v>1.4369272885217905E-12</v>
      </c>
    </row>
    <row r="19171" spans="30:33" x14ac:dyDescent="0.2">
      <c r="AD19171">
        <f t="shared" si="1226"/>
        <v>19169</v>
      </c>
      <c r="AE19171">
        <f t="shared" si="1229"/>
        <v>7.4844960604140009E-17</v>
      </c>
      <c r="AF19171">
        <f t="shared" si="1227"/>
        <v>4.6703255416983342E-14</v>
      </c>
      <c r="AG19171">
        <f t="shared" si="1228"/>
        <v>1.4347030498207598E-12</v>
      </c>
    </row>
    <row r="19172" spans="30:33" x14ac:dyDescent="0.2">
      <c r="AD19172">
        <f t="shared" si="1226"/>
        <v>19170</v>
      </c>
      <c r="AE19172">
        <f t="shared" si="1229"/>
        <v>7.4725208667173385E-17</v>
      </c>
      <c r="AF19172">
        <f t="shared" si="1227"/>
        <v>4.6628530208316164E-14</v>
      </c>
      <c r="AG19172">
        <f t="shared" si="1228"/>
        <v>1.4324822501497137E-12</v>
      </c>
    </row>
    <row r="19173" spans="30:33" x14ac:dyDescent="0.2">
      <c r="AD19173">
        <f t="shared" si="1226"/>
        <v>19171</v>
      </c>
      <c r="AE19173">
        <f t="shared" si="1229"/>
        <v>7.4605648333305896E-17</v>
      </c>
      <c r="AF19173">
        <f t="shared" si="1227"/>
        <v>4.6553924559982855E-14</v>
      </c>
      <c r="AG19173">
        <f t="shared" si="1228"/>
        <v>1.4302648841978073E-12</v>
      </c>
    </row>
    <row r="19174" spans="30:33" x14ac:dyDescent="0.2">
      <c r="AD19174">
        <f t="shared" si="1226"/>
        <v>19172</v>
      </c>
      <c r="AE19174">
        <f t="shared" si="1229"/>
        <v>7.44862792959726E-17</v>
      </c>
      <c r="AF19174">
        <f t="shared" si="1227"/>
        <v>4.6479438280686878E-14</v>
      </c>
      <c r="AG19174">
        <f t="shared" si="1228"/>
        <v>1.4280509466623867E-12</v>
      </c>
    </row>
    <row r="19175" spans="30:33" x14ac:dyDescent="0.2">
      <c r="AD19175">
        <f t="shared" si="1226"/>
        <v>19173</v>
      </c>
      <c r="AE19175">
        <f t="shared" si="1229"/>
        <v>7.436710124909904E-17</v>
      </c>
      <c r="AF19175">
        <f t="shared" si="1227"/>
        <v>4.6405071179437778E-14</v>
      </c>
      <c r="AG19175">
        <f t="shared" si="1228"/>
        <v>1.4258404322489758E-12</v>
      </c>
    </row>
    <row r="19176" spans="30:33" x14ac:dyDescent="0.2">
      <c r="AD19176">
        <f t="shared" si="1226"/>
        <v>19174</v>
      </c>
      <c r="AE19176">
        <f t="shared" si="1229"/>
        <v>7.4248113887100481E-17</v>
      </c>
      <c r="AF19176">
        <f t="shared" si="1227"/>
        <v>4.6330823065550675E-14</v>
      </c>
      <c r="AG19176">
        <f t="shared" si="1228"/>
        <v>1.4236333356712646E-12</v>
      </c>
    </row>
    <row r="19177" spans="30:33" x14ac:dyDescent="0.2">
      <c r="AD19177">
        <f t="shared" si="1226"/>
        <v>19175</v>
      </c>
      <c r="AE19177">
        <f t="shared" si="1229"/>
        <v>7.412931690488111E-17</v>
      </c>
      <c r="AF19177">
        <f t="shared" si="1227"/>
        <v>4.6256693748645791E-14</v>
      </c>
      <c r="AG19177">
        <f t="shared" si="1228"/>
        <v>1.4214296516510952E-12</v>
      </c>
    </row>
    <row r="19178" spans="30:33" x14ac:dyDescent="0.2">
      <c r="AD19178">
        <f t="shared" si="1226"/>
        <v>19176</v>
      </c>
      <c r="AE19178">
        <f t="shared" si="1229"/>
        <v>7.4010709997833296E-17</v>
      </c>
      <c r="AF19178">
        <f t="shared" si="1227"/>
        <v>4.6182683038647957E-14</v>
      </c>
      <c r="AG19178">
        <f t="shared" si="1228"/>
        <v>1.4192293749184513E-12</v>
      </c>
    </row>
    <row r="19179" spans="30:33" x14ac:dyDescent="0.2">
      <c r="AD19179">
        <f t="shared" si="1226"/>
        <v>19177</v>
      </c>
      <c r="AE19179">
        <f t="shared" si="1229"/>
        <v>7.3892292861836764E-17</v>
      </c>
      <c r="AF19179">
        <f t="shared" si="1227"/>
        <v>4.6108790745786117E-14</v>
      </c>
      <c r="AG19179">
        <f t="shared" si="1228"/>
        <v>1.4170325002114437E-12</v>
      </c>
    </row>
    <row r="19180" spans="30:33" x14ac:dyDescent="0.2">
      <c r="AD19180">
        <f t="shared" si="1226"/>
        <v>19178</v>
      </c>
      <c r="AE19180">
        <f t="shared" si="1229"/>
        <v>7.3774065193257816E-17</v>
      </c>
      <c r="AF19180">
        <f t="shared" si="1227"/>
        <v>4.6035016680592857E-14</v>
      </c>
      <c r="AG19180">
        <f t="shared" si="1228"/>
        <v>1.4148390222762983E-12</v>
      </c>
    </row>
    <row r="19181" spans="30:33" x14ac:dyDescent="0.2">
      <c r="AD19181">
        <f t="shared" si="1226"/>
        <v>19179</v>
      </c>
      <c r="AE19181">
        <f t="shared" si="1229"/>
        <v>7.3656026688948608E-17</v>
      </c>
      <c r="AF19181">
        <f t="shared" si="1227"/>
        <v>4.5961360653903909E-14</v>
      </c>
      <c r="AG19181">
        <f t="shared" si="1228"/>
        <v>1.4126489358673454E-12</v>
      </c>
    </row>
    <row r="19182" spans="30:33" x14ac:dyDescent="0.2">
      <c r="AD19182">
        <f t="shared" si="1226"/>
        <v>19180</v>
      </c>
      <c r="AE19182">
        <f t="shared" si="1229"/>
        <v>7.3538177046246286E-17</v>
      </c>
      <c r="AF19182">
        <f t="shared" si="1227"/>
        <v>4.5887822476857659E-14</v>
      </c>
      <c r="AG19182">
        <f t="shared" si="1228"/>
        <v>1.4104622357470039E-12</v>
      </c>
    </row>
    <row r="19183" spans="30:33" x14ac:dyDescent="0.2">
      <c r="AD19183">
        <f t="shared" si="1226"/>
        <v>19181</v>
      </c>
      <c r="AE19183">
        <f t="shared" si="1229"/>
        <v>7.3420515962972293E-17</v>
      </c>
      <c r="AF19183">
        <f t="shared" si="1227"/>
        <v>4.5814401960894687E-14</v>
      </c>
      <c r="AG19183">
        <f t="shared" si="1228"/>
        <v>1.4082789166857715E-12</v>
      </c>
    </row>
    <row r="19184" spans="30:33" x14ac:dyDescent="0.2">
      <c r="AD19184">
        <f t="shared" si="1226"/>
        <v>19182</v>
      </c>
      <c r="AE19184">
        <f t="shared" si="1229"/>
        <v>7.3303043137431533E-17</v>
      </c>
      <c r="AF19184">
        <f t="shared" si="1227"/>
        <v>4.5741098917757256E-14</v>
      </c>
      <c r="AG19184">
        <f t="shared" si="1228"/>
        <v>1.4060989734622117E-12</v>
      </c>
    </row>
    <row r="19185" spans="30:33" x14ac:dyDescent="0.2">
      <c r="AD19185">
        <f t="shared" si="1226"/>
        <v>19183</v>
      </c>
      <c r="AE19185">
        <f t="shared" si="1229"/>
        <v>7.3185758268411645E-17</v>
      </c>
      <c r="AF19185">
        <f t="shared" si="1227"/>
        <v>4.5667913159488843E-14</v>
      </c>
      <c r="AG19185">
        <f t="shared" si="1228"/>
        <v>1.4039224008629405E-12</v>
      </c>
    </row>
    <row r="19186" spans="30:33" x14ac:dyDescent="0.2">
      <c r="AD19186">
        <f t="shared" si="1226"/>
        <v>19184</v>
      </c>
      <c r="AE19186">
        <f t="shared" si="1229"/>
        <v>7.3068661055182188E-17</v>
      </c>
      <c r="AF19186">
        <f t="shared" si="1227"/>
        <v>4.5594844498433657E-14</v>
      </c>
      <c r="AG19186">
        <f t="shared" si="1228"/>
        <v>1.4017491936826152E-12</v>
      </c>
    </row>
    <row r="19187" spans="30:33" x14ac:dyDescent="0.2">
      <c r="AD19187">
        <f t="shared" si="1226"/>
        <v>19185</v>
      </c>
      <c r="AE19187">
        <f t="shared" si="1229"/>
        <v>7.2951751197493886E-17</v>
      </c>
      <c r="AF19187">
        <f t="shared" si="1227"/>
        <v>4.5521892747236159E-14</v>
      </c>
      <c r="AG19187">
        <f t="shared" si="1228"/>
        <v>1.3995793467239203E-12</v>
      </c>
    </row>
    <row r="19188" spans="30:33" x14ac:dyDescent="0.2">
      <c r="AD19188">
        <f t="shared" si="1226"/>
        <v>19186</v>
      </c>
      <c r="AE19188">
        <f t="shared" si="1229"/>
        <v>7.2835028395577884E-17</v>
      </c>
      <c r="AF19188">
        <f t="shared" si="1227"/>
        <v>4.544905771884058E-14</v>
      </c>
      <c r="AG19188">
        <f t="shared" si="1228"/>
        <v>1.3974128547975573E-12</v>
      </c>
    </row>
    <row r="19189" spans="30:33" x14ac:dyDescent="0.2">
      <c r="AD19189">
        <f t="shared" si="1226"/>
        <v>19187</v>
      </c>
      <c r="AE19189">
        <f t="shared" si="1229"/>
        <v>7.2718492350144964E-17</v>
      </c>
      <c r="AF19189">
        <f t="shared" si="1227"/>
        <v>4.5376339226490436E-14</v>
      </c>
      <c r="AG19189">
        <f t="shared" si="1228"/>
        <v>1.3952497127222315E-12</v>
      </c>
    </row>
    <row r="19190" spans="30:33" x14ac:dyDescent="0.2">
      <c r="AD19190">
        <f t="shared" si="1226"/>
        <v>19188</v>
      </c>
      <c r="AE19190">
        <f t="shared" si="1229"/>
        <v>7.2602142762384734E-17</v>
      </c>
      <c r="AF19190">
        <f t="shared" si="1227"/>
        <v>4.5303737083728052E-14</v>
      </c>
      <c r="AG19190">
        <f t="shared" si="1228"/>
        <v>1.3930899153246382E-12</v>
      </c>
    </row>
    <row r="19191" spans="30:33" x14ac:dyDescent="0.2">
      <c r="AD19191">
        <f t="shared" si="1226"/>
        <v>19189</v>
      </c>
      <c r="AE19191">
        <f t="shared" si="1229"/>
        <v>7.2485979333964915E-17</v>
      </c>
      <c r="AF19191">
        <f t="shared" si="1227"/>
        <v>4.5231251104394087E-14</v>
      </c>
      <c r="AG19191">
        <f t="shared" si="1228"/>
        <v>1.3909334574394528E-12</v>
      </c>
    </row>
    <row r="19192" spans="30:33" x14ac:dyDescent="0.2">
      <c r="AD19192">
        <f t="shared" si="1226"/>
        <v>19190</v>
      </c>
      <c r="AE19192">
        <f t="shared" si="1229"/>
        <v>7.2370001767030573E-17</v>
      </c>
      <c r="AF19192">
        <f t="shared" si="1227"/>
        <v>4.5158881102627055E-14</v>
      </c>
      <c r="AG19192">
        <f t="shared" si="1228"/>
        <v>1.3887803339093167E-12</v>
      </c>
    </row>
    <row r="19193" spans="30:33" x14ac:dyDescent="0.2">
      <c r="AD19193">
        <f t="shared" si="1226"/>
        <v>19191</v>
      </c>
      <c r="AE19193">
        <f t="shared" si="1229"/>
        <v>7.2254209764203322E-17</v>
      </c>
      <c r="AF19193">
        <f t="shared" si="1227"/>
        <v>4.5086626892862852E-14</v>
      </c>
      <c r="AG19193">
        <f t="shared" si="1228"/>
        <v>1.386630539584826E-12</v>
      </c>
    </row>
    <row r="19194" spans="30:33" x14ac:dyDescent="0.2">
      <c r="AD19194">
        <f t="shared" si="1226"/>
        <v>19192</v>
      </c>
      <c r="AE19194">
        <f t="shared" si="1229"/>
        <v>7.2138603028580593E-17</v>
      </c>
      <c r="AF19194">
        <f t="shared" si="1227"/>
        <v>4.501448828983427E-14</v>
      </c>
      <c r="AG19194">
        <f t="shared" si="1228"/>
        <v>1.3844840693245188E-12</v>
      </c>
    </row>
    <row r="19195" spans="30:33" x14ac:dyDescent="0.2">
      <c r="AD19195">
        <f t="shared" si="1226"/>
        <v>19193</v>
      </c>
      <c r="AE19195">
        <f t="shared" si="1229"/>
        <v>7.2023181263734861E-17</v>
      </c>
      <c r="AF19195">
        <f t="shared" si="1227"/>
        <v>4.4942465108570535E-14</v>
      </c>
      <c r="AG19195">
        <f t="shared" si="1228"/>
        <v>1.3823409179948631E-12</v>
      </c>
    </row>
    <row r="19196" spans="30:33" x14ac:dyDescent="0.2">
      <c r="AD19196">
        <f t="shared" si="1226"/>
        <v>19194</v>
      </c>
      <c r="AE19196">
        <f t="shared" si="1229"/>
        <v>7.190794417371289E-17</v>
      </c>
      <c r="AF19196">
        <f t="shared" si="1227"/>
        <v>4.4870557164396823E-14</v>
      </c>
      <c r="AG19196">
        <f t="shared" si="1228"/>
        <v>1.3802010804702453E-12</v>
      </c>
    </row>
    <row r="19197" spans="30:33" x14ac:dyDescent="0.2">
      <c r="AD19197">
        <f t="shared" si="1226"/>
        <v>19195</v>
      </c>
      <c r="AE19197">
        <f t="shared" si="1229"/>
        <v>7.1792891463034945E-17</v>
      </c>
      <c r="AF19197">
        <f t="shared" si="1227"/>
        <v>4.4798764272933785E-14</v>
      </c>
      <c r="AG19197">
        <f t="shared" si="1228"/>
        <v>1.3780645516329558E-12</v>
      </c>
    </row>
    <row r="19198" spans="30:33" x14ac:dyDescent="0.2">
      <c r="AD19198">
        <f t="shared" si="1226"/>
        <v>19196</v>
      </c>
      <c r="AE19198">
        <f t="shared" si="1229"/>
        <v>7.1678022836694092E-17</v>
      </c>
      <c r="AF19198">
        <f t="shared" si="1227"/>
        <v>4.4727086250097088E-14</v>
      </c>
      <c r="AG19198">
        <f t="shared" si="1228"/>
        <v>1.3759313263731797E-12</v>
      </c>
    </row>
    <row r="19199" spans="30:33" x14ac:dyDescent="0.2">
      <c r="AD19199">
        <f t="shared" si="1226"/>
        <v>19197</v>
      </c>
      <c r="AE19199">
        <f t="shared" si="1229"/>
        <v>7.156333800015538E-17</v>
      </c>
      <c r="AF19199">
        <f t="shared" si="1227"/>
        <v>4.4655522912096933E-14</v>
      </c>
      <c r="AG19199">
        <f t="shared" si="1228"/>
        <v>1.3738013995889828E-12</v>
      </c>
    </row>
    <row r="19200" spans="30:33" x14ac:dyDescent="0.2">
      <c r="AD19200">
        <f t="shared" si="1226"/>
        <v>19198</v>
      </c>
      <c r="AE19200">
        <f t="shared" si="1229"/>
        <v>7.1448836659355129E-17</v>
      </c>
      <c r="AF19200">
        <f t="shared" si="1227"/>
        <v>4.4584074075437578E-14</v>
      </c>
      <c r="AG19200">
        <f t="shared" si="1228"/>
        <v>1.3716747661862998E-12</v>
      </c>
    </row>
    <row r="19201" spans="30:33" x14ac:dyDescent="0.2">
      <c r="AD19201">
        <f t="shared" si="1226"/>
        <v>19199</v>
      </c>
      <c r="AE19201">
        <f t="shared" si="1229"/>
        <v>7.1334518520700154E-17</v>
      </c>
      <c r="AF19201">
        <f t="shared" si="1227"/>
        <v>4.4512739556916876E-14</v>
      </c>
      <c r="AG19201">
        <f t="shared" si="1228"/>
        <v>1.3695514210789223E-12</v>
      </c>
    </row>
    <row r="19202" spans="30:33" x14ac:dyDescent="0.2">
      <c r="AD19202">
        <f t="shared" si="1226"/>
        <v>19200</v>
      </c>
      <c r="AE19202">
        <f t="shared" si="1229"/>
        <v>7.1220383291067035E-17</v>
      </c>
      <c r="AF19202">
        <f t="shared" si="1227"/>
        <v>4.4441519173625807E-14</v>
      </c>
      <c r="AG19202">
        <f t="shared" si="1228"/>
        <v>1.3674313591884872E-12</v>
      </c>
    </row>
    <row r="19203" spans="30:33" x14ac:dyDescent="0.2">
      <c r="AD19203">
        <f t="shared" si="1226"/>
        <v>19201</v>
      </c>
      <c r="AE19203">
        <f t="shared" si="1229"/>
        <v>7.110643067780132E-17</v>
      </c>
      <c r="AF19203">
        <f t="shared" si="1227"/>
        <v>4.4370412742948001E-14</v>
      </c>
      <c r="AG19203">
        <f t="shared" si="1228"/>
        <v>1.3653145754444631E-12</v>
      </c>
    </row>
    <row r="19204" spans="30:33" x14ac:dyDescent="0.2">
      <c r="AD19204">
        <f t="shared" si="1226"/>
        <v>19202</v>
      </c>
      <c r="AE19204">
        <f t="shared" si="1229"/>
        <v>7.0992660388716829E-17</v>
      </c>
      <c r="AF19204">
        <f t="shared" si="1227"/>
        <v>4.4299420082559281E-14</v>
      </c>
      <c r="AG19204">
        <f t="shared" si="1228"/>
        <v>1.3632010647841406E-12</v>
      </c>
    </row>
    <row r="19205" spans="30:33" x14ac:dyDescent="0.2">
      <c r="AD19205">
        <f t="shared" si="1226"/>
        <v>19203</v>
      </c>
      <c r="AE19205">
        <f t="shared" si="1229"/>
        <v>7.0879072132094884E-17</v>
      </c>
      <c r="AF19205">
        <f t="shared" si="1227"/>
        <v>4.4228541010427184E-14</v>
      </c>
      <c r="AG19205">
        <f t="shared" si="1228"/>
        <v>1.361090822152618E-12</v>
      </c>
    </row>
    <row r="19206" spans="30:33" x14ac:dyDescent="0.2">
      <c r="AD19206">
        <f t="shared" si="1226"/>
        <v>19204</v>
      </c>
      <c r="AE19206">
        <f t="shared" si="1229"/>
        <v>7.0765665616683526E-17</v>
      </c>
      <c r="AF19206">
        <f t="shared" si="1227"/>
        <v>4.4157775344810497E-14</v>
      </c>
      <c r="AG19206">
        <f t="shared" si="1228"/>
        <v>1.3589838425027905E-12</v>
      </c>
    </row>
    <row r="19207" spans="30:33" x14ac:dyDescent="0.2">
      <c r="AD19207">
        <f t="shared" si="1226"/>
        <v>19205</v>
      </c>
      <c r="AE19207">
        <f t="shared" si="1229"/>
        <v>7.065244055169683E-17</v>
      </c>
      <c r="AF19207">
        <f t="shared" si="1227"/>
        <v>4.4087122904258797E-14</v>
      </c>
      <c r="AG19207">
        <f t="shared" si="1228"/>
        <v>1.3568801207953376E-12</v>
      </c>
    </row>
    <row r="19208" spans="30:33" x14ac:dyDescent="0.2">
      <c r="AD19208">
        <f t="shared" si="1226"/>
        <v>19206</v>
      </c>
      <c r="AE19208">
        <f t="shared" si="1229"/>
        <v>7.0539396646814113E-17</v>
      </c>
      <c r="AF19208">
        <f t="shared" si="1227"/>
        <v>4.4016583507611982E-14</v>
      </c>
      <c r="AG19208">
        <f t="shared" si="1228"/>
        <v>1.3547796519987119E-12</v>
      </c>
    </row>
    <row r="19209" spans="30:33" x14ac:dyDescent="0.2">
      <c r="AD19209">
        <f t="shared" si="1226"/>
        <v>19207</v>
      </c>
      <c r="AE19209">
        <f t="shared" si="1229"/>
        <v>7.0426533612179209E-17</v>
      </c>
      <c r="AF19209">
        <f t="shared" si="1227"/>
        <v>4.3946156973999803E-14</v>
      </c>
      <c r="AG19209">
        <f t="shared" si="1228"/>
        <v>1.3526824310891261E-12</v>
      </c>
    </row>
    <row r="19210" spans="30:33" x14ac:dyDescent="0.2">
      <c r="AD19210">
        <f t="shared" si="1226"/>
        <v>19208</v>
      </c>
      <c r="AE19210">
        <f t="shared" si="1229"/>
        <v>7.0313851158399714E-17</v>
      </c>
      <c r="AF19210">
        <f t="shared" si="1227"/>
        <v>4.3875843122841403E-14</v>
      </c>
      <c r="AG19210">
        <f t="shared" si="1228"/>
        <v>1.3505884530505416E-12</v>
      </c>
    </row>
    <row r="19211" spans="30:33" x14ac:dyDescent="0.2">
      <c r="AD19211">
        <f t="shared" si="1226"/>
        <v>19209</v>
      </c>
      <c r="AE19211">
        <f t="shared" si="1229"/>
        <v>7.0201348996546276E-17</v>
      </c>
      <c r="AF19211">
        <f t="shared" si="1227"/>
        <v>4.3805641773844856E-14</v>
      </c>
      <c r="AG19211">
        <f t="shared" si="1228"/>
        <v>1.3484977128746573E-12</v>
      </c>
    </row>
    <row r="19212" spans="30:33" x14ac:dyDescent="0.2">
      <c r="AD19212">
        <f t="shared" si="1226"/>
        <v>19210</v>
      </c>
      <c r="AE19212">
        <f t="shared" si="1229"/>
        <v>7.00890268381518E-17</v>
      </c>
      <c r="AF19212">
        <f t="shared" si="1227"/>
        <v>4.3735552747006701E-14</v>
      </c>
      <c r="AG19212">
        <f t="shared" si="1228"/>
        <v>1.3464102055608962E-12</v>
      </c>
    </row>
    <row r="19213" spans="30:33" x14ac:dyDescent="0.2">
      <c r="AD19213">
        <f t="shared" si="1226"/>
        <v>19211</v>
      </c>
      <c r="AE19213">
        <f t="shared" si="1229"/>
        <v>6.9976884395210751E-17</v>
      </c>
      <c r="AF19213">
        <f t="shared" si="1227"/>
        <v>4.3665575862611486E-14</v>
      </c>
      <c r="AG19213">
        <f t="shared" si="1228"/>
        <v>1.3443259261163938E-12</v>
      </c>
    </row>
    <row r="19214" spans="30:33" x14ac:dyDescent="0.2">
      <c r="AD19214">
        <f t="shared" si="1226"/>
        <v>19212</v>
      </c>
      <c r="AE19214">
        <f t="shared" si="1229"/>
        <v>6.986492138017841E-17</v>
      </c>
      <c r="AF19214">
        <f t="shared" si="1227"/>
        <v>4.3595710941231309E-14</v>
      </c>
      <c r="AG19214">
        <f t="shared" si="1228"/>
        <v>1.3422448695559877E-12</v>
      </c>
    </row>
    <row r="19215" spans="30:33" x14ac:dyDescent="0.2">
      <c r="AD19215">
        <f t="shared" si="1226"/>
        <v>19213</v>
      </c>
      <c r="AE19215">
        <f t="shared" si="1229"/>
        <v>6.9753137505970126E-17</v>
      </c>
      <c r="AF19215">
        <f t="shared" si="1227"/>
        <v>4.3525957803725336E-14</v>
      </c>
      <c r="AG19215">
        <f t="shared" si="1228"/>
        <v>1.3401670309022041E-12</v>
      </c>
    </row>
    <row r="19216" spans="30:33" x14ac:dyDescent="0.2">
      <c r="AD19216">
        <f t="shared" ref="AD19216:AD19279" si="1230">AD19215+1</f>
        <v>19214</v>
      </c>
      <c r="AE19216">
        <f t="shared" si="1229"/>
        <v>6.9641532485960572E-17</v>
      </c>
      <c r="AF19216">
        <f t="shared" ref="AF19216:AF19279" si="1231">AF19215*$AF$3</f>
        <v>4.3456316271239371E-14</v>
      </c>
      <c r="AG19216">
        <f t="shared" ref="AG19216:AG19279" si="1232">AD19216*AE19216</f>
        <v>1.3380924051852465E-12</v>
      </c>
    </row>
    <row r="19217" spans="30:33" x14ac:dyDescent="0.2">
      <c r="AD19217">
        <f t="shared" si="1230"/>
        <v>19215</v>
      </c>
      <c r="AE19217">
        <f t="shared" si="1229"/>
        <v>6.9530106033983024E-17</v>
      </c>
      <c r="AF19217">
        <f t="shared" si="1231"/>
        <v>4.3386786165205387E-14</v>
      </c>
      <c r="AG19217">
        <f t="shared" si="1232"/>
        <v>1.3360209874429839E-12</v>
      </c>
    </row>
    <row r="19218" spans="30:33" x14ac:dyDescent="0.2">
      <c r="AD19218">
        <f t="shared" si="1230"/>
        <v>19216</v>
      </c>
      <c r="AE19218">
        <f t="shared" si="1229"/>
        <v>6.9418857864328653E-17</v>
      </c>
      <c r="AF19218">
        <f t="shared" si="1231"/>
        <v>4.3317367307341054E-14</v>
      </c>
      <c r="AG19218">
        <f t="shared" si="1232"/>
        <v>1.3339527727209395E-12</v>
      </c>
    </row>
    <row r="19219" spans="30:33" x14ac:dyDescent="0.2">
      <c r="AD19219">
        <f t="shared" si="1230"/>
        <v>19217</v>
      </c>
      <c r="AE19219">
        <f t="shared" ref="AE19219:AE19282" si="1233">AF19218*$AE$3</f>
        <v>6.9307787691745723E-17</v>
      </c>
      <c r="AF19219">
        <f t="shared" si="1231"/>
        <v>4.3248059519649305E-14</v>
      </c>
      <c r="AG19219">
        <f t="shared" si="1232"/>
        <v>1.3318877560722775E-12</v>
      </c>
    </row>
    <row r="19220" spans="30:33" x14ac:dyDescent="0.2">
      <c r="AD19220">
        <f t="shared" si="1230"/>
        <v>19218</v>
      </c>
      <c r="AE19220">
        <f t="shared" si="1233"/>
        <v>6.9196895231438921E-17</v>
      </c>
      <c r="AF19220">
        <f t="shared" si="1231"/>
        <v>4.3178862624417866E-14</v>
      </c>
      <c r="AG19220">
        <f t="shared" si="1232"/>
        <v>1.3298259325577932E-12</v>
      </c>
    </row>
    <row r="19221" spans="30:33" x14ac:dyDescent="0.2">
      <c r="AD19221">
        <f t="shared" si="1230"/>
        <v>19219</v>
      </c>
      <c r="AE19221">
        <f t="shared" si="1233"/>
        <v>6.908618019906862E-17</v>
      </c>
      <c r="AF19221">
        <f t="shared" si="1231"/>
        <v>4.3109776444218798E-14</v>
      </c>
      <c r="AG19221">
        <f t="shared" si="1232"/>
        <v>1.3277672972458999E-12</v>
      </c>
    </row>
    <row r="19222" spans="30:33" x14ac:dyDescent="0.2">
      <c r="AD19222">
        <f t="shared" si="1230"/>
        <v>19220</v>
      </c>
      <c r="AE19222">
        <f t="shared" si="1233"/>
        <v>6.8975642310750109E-17</v>
      </c>
      <c r="AF19222">
        <f t="shared" si="1231"/>
        <v>4.3040800801908046E-14</v>
      </c>
      <c r="AG19222">
        <f t="shared" si="1232"/>
        <v>1.3257118452126172E-12</v>
      </c>
    </row>
    <row r="19223" spans="30:33" x14ac:dyDescent="0.2">
      <c r="AD19223">
        <f t="shared" si="1230"/>
        <v>19221</v>
      </c>
      <c r="AE19223">
        <f t="shared" si="1233"/>
        <v>6.8865281283052899E-17</v>
      </c>
      <c r="AF19223">
        <f t="shared" si="1231"/>
        <v>4.297193552062499E-14</v>
      </c>
      <c r="AG19223">
        <f t="shared" si="1232"/>
        <v>1.3236595715415599E-12</v>
      </c>
    </row>
    <row r="19224" spans="30:33" x14ac:dyDescent="0.2">
      <c r="AD19224">
        <f t="shared" si="1230"/>
        <v>19222</v>
      </c>
      <c r="AE19224">
        <f t="shared" si="1233"/>
        <v>6.8755096833000012E-17</v>
      </c>
      <c r="AF19224">
        <f t="shared" si="1231"/>
        <v>4.2903180423791989E-14</v>
      </c>
      <c r="AG19224">
        <f t="shared" si="1232"/>
        <v>1.3216104713239263E-12</v>
      </c>
    </row>
    <row r="19225" spans="30:33" x14ac:dyDescent="0.2">
      <c r="AD19225">
        <f t="shared" si="1230"/>
        <v>19223</v>
      </c>
      <c r="AE19225">
        <f t="shared" si="1233"/>
        <v>6.8645088678067213E-17</v>
      </c>
      <c r="AF19225">
        <f t="shared" si="1231"/>
        <v>4.2834535335113921E-14</v>
      </c>
      <c r="AG19225">
        <f t="shared" si="1232"/>
        <v>1.3195645396584861E-12</v>
      </c>
    </row>
    <row r="19226" spans="30:33" x14ac:dyDescent="0.2">
      <c r="AD19226">
        <f t="shared" si="1230"/>
        <v>19224</v>
      </c>
      <c r="AE19226">
        <f t="shared" si="1233"/>
        <v>6.853525653618231E-17</v>
      </c>
      <c r="AF19226">
        <f t="shared" si="1231"/>
        <v>4.2766000078577739E-14</v>
      </c>
      <c r="AG19226">
        <f t="shared" si="1232"/>
        <v>1.3175217716515687E-12</v>
      </c>
    </row>
    <row r="19227" spans="30:33" x14ac:dyDescent="0.2">
      <c r="AD19227">
        <f t="shared" si="1230"/>
        <v>19225</v>
      </c>
      <c r="AE19227">
        <f t="shared" si="1233"/>
        <v>6.8425600125724411E-17</v>
      </c>
      <c r="AF19227">
        <f t="shared" si="1231"/>
        <v>4.2697574478452014E-14</v>
      </c>
      <c r="AG19227">
        <f t="shared" si="1232"/>
        <v>1.3154821624170517E-12</v>
      </c>
    </row>
    <row r="19228" spans="30:33" x14ac:dyDescent="0.2">
      <c r="AD19228">
        <f t="shared" si="1230"/>
        <v>19226</v>
      </c>
      <c r="AE19228">
        <f t="shared" si="1233"/>
        <v>6.8316119165523252E-17</v>
      </c>
      <c r="AF19228">
        <f t="shared" si="1231"/>
        <v>4.2629258359286489E-14</v>
      </c>
      <c r="AG19228">
        <f t="shared" si="1232"/>
        <v>1.31344570707635E-12</v>
      </c>
    </row>
    <row r="19229" spans="30:33" x14ac:dyDescent="0.2">
      <c r="AD19229">
        <f t="shared" si="1230"/>
        <v>19227</v>
      </c>
      <c r="AE19229">
        <f t="shared" si="1233"/>
        <v>6.8206813374858414E-17</v>
      </c>
      <c r="AF19229">
        <f t="shared" si="1231"/>
        <v>4.2561051545911629E-14</v>
      </c>
      <c r="AG19229">
        <f t="shared" si="1232"/>
        <v>1.3114124007584028E-12</v>
      </c>
    </row>
    <row r="19230" spans="30:33" x14ac:dyDescent="0.2">
      <c r="AD19230">
        <f t="shared" si="1230"/>
        <v>19228</v>
      </c>
      <c r="AE19230">
        <f t="shared" si="1233"/>
        <v>6.8097682473458637E-17</v>
      </c>
      <c r="AF19230">
        <f t="shared" si="1231"/>
        <v>4.249295386343817E-14</v>
      </c>
      <c r="AG19230">
        <f t="shared" si="1232"/>
        <v>1.3093822385996626E-12</v>
      </c>
    </row>
    <row r="19231" spans="30:33" x14ac:dyDescent="0.2">
      <c r="AD19231">
        <f t="shared" si="1230"/>
        <v>19229</v>
      </c>
      <c r="AE19231">
        <f t="shared" si="1233"/>
        <v>6.7988726181501104E-17</v>
      </c>
      <c r="AF19231">
        <f t="shared" si="1231"/>
        <v>4.2424965137256666E-14</v>
      </c>
      <c r="AG19231">
        <f t="shared" si="1232"/>
        <v>1.3073552157440847E-12</v>
      </c>
    </row>
    <row r="19232" spans="30:33" x14ac:dyDescent="0.2">
      <c r="AD19232">
        <f t="shared" si="1230"/>
        <v>19230</v>
      </c>
      <c r="AE19232">
        <f t="shared" si="1233"/>
        <v>6.78799442196107E-17</v>
      </c>
      <c r="AF19232">
        <f t="shared" si="1231"/>
        <v>4.2357085193037056E-14</v>
      </c>
      <c r="AG19232">
        <f t="shared" si="1232"/>
        <v>1.3053313273431137E-12</v>
      </c>
    </row>
    <row r="19233" spans="30:33" x14ac:dyDescent="0.2">
      <c r="AD19233">
        <f t="shared" si="1230"/>
        <v>19231</v>
      </c>
      <c r="AE19233">
        <f t="shared" si="1233"/>
        <v>6.7771336308859324E-17</v>
      </c>
      <c r="AF19233">
        <f t="shared" si="1231"/>
        <v>4.2289313856728192E-14</v>
      </c>
      <c r="AG19233">
        <f t="shared" si="1232"/>
        <v>1.3033105685556737E-12</v>
      </c>
    </row>
    <row r="19234" spans="30:33" x14ac:dyDescent="0.2">
      <c r="AD19234">
        <f t="shared" si="1230"/>
        <v>19232</v>
      </c>
      <c r="AE19234">
        <f t="shared" si="1233"/>
        <v>6.7662902170765136E-17</v>
      </c>
      <c r="AF19234">
        <f t="shared" si="1231"/>
        <v>4.2221650954557423E-14</v>
      </c>
      <c r="AG19234">
        <f t="shared" si="1232"/>
        <v>1.3012929345481552E-12</v>
      </c>
    </row>
    <row r="19235" spans="30:33" x14ac:dyDescent="0.2">
      <c r="AD19235">
        <f t="shared" si="1230"/>
        <v>19233</v>
      </c>
      <c r="AE19235">
        <f t="shared" si="1233"/>
        <v>6.7554641527291903E-17</v>
      </c>
      <c r="AF19235">
        <f t="shared" si="1231"/>
        <v>4.2154096313030127E-14</v>
      </c>
      <c r="AG19235">
        <f t="shared" si="1232"/>
        <v>1.2992784204944052E-12</v>
      </c>
    </row>
    <row r="19236" spans="30:33" x14ac:dyDescent="0.2">
      <c r="AD19236">
        <f t="shared" si="1230"/>
        <v>19234</v>
      </c>
      <c r="AE19236">
        <f t="shared" si="1233"/>
        <v>6.7446554100848238E-17</v>
      </c>
      <c r="AF19236">
        <f t="shared" si="1231"/>
        <v>4.2086649758929274E-14</v>
      </c>
      <c r="AG19236">
        <f t="shared" si="1232"/>
        <v>1.2972670215757151E-12</v>
      </c>
    </row>
    <row r="19237" spans="30:33" x14ac:dyDescent="0.2">
      <c r="AD19237">
        <f t="shared" si="1230"/>
        <v>19235</v>
      </c>
      <c r="AE19237">
        <f t="shared" si="1233"/>
        <v>6.7338639614286866E-17</v>
      </c>
      <c r="AF19237">
        <f t="shared" si="1231"/>
        <v>4.2019311119314983E-14</v>
      </c>
      <c r="AG19237">
        <f t="shared" si="1232"/>
        <v>1.2952587329808079E-12</v>
      </c>
    </row>
    <row r="19238" spans="30:33" x14ac:dyDescent="0.2">
      <c r="AD19238">
        <f t="shared" si="1230"/>
        <v>19236</v>
      </c>
      <c r="AE19238">
        <f t="shared" si="1233"/>
        <v>6.7230897790904004E-17</v>
      </c>
      <c r="AF19238">
        <f t="shared" si="1231"/>
        <v>4.1952080221524074E-14</v>
      </c>
      <c r="AG19238">
        <f t="shared" si="1232"/>
        <v>1.2932535499058294E-12</v>
      </c>
    </row>
    <row r="19239" spans="30:33" x14ac:dyDescent="0.2">
      <c r="AD19239">
        <f t="shared" si="1230"/>
        <v>19237</v>
      </c>
      <c r="AE19239">
        <f t="shared" si="1233"/>
        <v>6.7123328354438554E-17</v>
      </c>
      <c r="AF19239">
        <f t="shared" si="1231"/>
        <v>4.1884956893169633E-14</v>
      </c>
      <c r="AG19239">
        <f t="shared" si="1232"/>
        <v>1.2912514675543345E-12</v>
      </c>
    </row>
    <row r="19240" spans="30:33" x14ac:dyDescent="0.2">
      <c r="AD19240">
        <f t="shared" si="1230"/>
        <v>19238</v>
      </c>
      <c r="AE19240">
        <f t="shared" si="1233"/>
        <v>6.7015931029071438E-17</v>
      </c>
      <c r="AF19240">
        <f t="shared" si="1231"/>
        <v>4.1817940962140562E-14</v>
      </c>
      <c r="AG19240">
        <f t="shared" si="1232"/>
        <v>1.2892524811372762E-12</v>
      </c>
    </row>
    <row r="19241" spans="30:33" x14ac:dyDescent="0.2">
      <c r="AD19241">
        <f t="shared" si="1230"/>
        <v>19239</v>
      </c>
      <c r="AE19241">
        <f t="shared" si="1233"/>
        <v>6.6908705539424934E-17</v>
      </c>
      <c r="AF19241">
        <f t="shared" si="1231"/>
        <v>4.1751032256601132E-14</v>
      </c>
      <c r="AG19241">
        <f t="shared" si="1232"/>
        <v>1.2872565858729963E-12</v>
      </c>
    </row>
    <row r="19242" spans="30:33" x14ac:dyDescent="0.2">
      <c r="AD19242">
        <f t="shared" si="1230"/>
        <v>19240</v>
      </c>
      <c r="AE19242">
        <f t="shared" si="1233"/>
        <v>6.6801651610561838E-17</v>
      </c>
      <c r="AF19242">
        <f t="shared" si="1231"/>
        <v>4.1684230604990568E-14</v>
      </c>
      <c r="AG19242">
        <f t="shared" si="1232"/>
        <v>1.2852637769872098E-12</v>
      </c>
    </row>
    <row r="19243" spans="30:33" x14ac:dyDescent="0.2">
      <c r="AD19243">
        <f t="shared" si="1230"/>
        <v>19241</v>
      </c>
      <c r="AE19243">
        <f t="shared" si="1233"/>
        <v>6.6694768967984945E-17</v>
      </c>
      <c r="AF19243">
        <f t="shared" si="1231"/>
        <v>4.1617535836022581E-14</v>
      </c>
      <c r="AG19243">
        <f t="shared" si="1232"/>
        <v>1.2832740497129984E-12</v>
      </c>
    </row>
    <row r="19244" spans="30:33" x14ac:dyDescent="0.2">
      <c r="AD19244">
        <f t="shared" si="1230"/>
        <v>19242</v>
      </c>
      <c r="AE19244">
        <f t="shared" si="1233"/>
        <v>6.6588057337636161E-17</v>
      </c>
      <c r="AF19244">
        <f t="shared" si="1231"/>
        <v>4.1550947778684944E-14</v>
      </c>
      <c r="AG19244">
        <f t="shared" si="1232"/>
        <v>1.281287399290795E-12</v>
      </c>
    </row>
    <row r="19245" spans="30:33" x14ac:dyDescent="0.2">
      <c r="AD19245">
        <f t="shared" si="1230"/>
        <v>19243</v>
      </c>
      <c r="AE19245">
        <f t="shared" si="1233"/>
        <v>6.6481516445895938E-17</v>
      </c>
      <c r="AF19245">
        <f t="shared" si="1231"/>
        <v>4.1484466262239044E-14</v>
      </c>
      <c r="AG19245">
        <f t="shared" si="1232"/>
        <v>1.2793038209683756E-12</v>
      </c>
    </row>
    <row r="19246" spans="30:33" x14ac:dyDescent="0.2">
      <c r="AD19246">
        <f t="shared" si="1230"/>
        <v>19244</v>
      </c>
      <c r="AE19246">
        <f t="shared" si="1233"/>
        <v>6.6375146019582498E-17</v>
      </c>
      <c r="AF19246">
        <f t="shared" si="1231"/>
        <v>4.1418091116219461E-14</v>
      </c>
      <c r="AG19246">
        <f t="shared" si="1232"/>
        <v>1.2773233100008456E-12</v>
      </c>
    </row>
    <row r="19247" spans="30:33" x14ac:dyDescent="0.2">
      <c r="AD19247">
        <f t="shared" si="1230"/>
        <v>19245</v>
      </c>
      <c r="AE19247">
        <f t="shared" si="1233"/>
        <v>6.6268945785951162E-17</v>
      </c>
      <c r="AF19247">
        <f t="shared" si="1231"/>
        <v>4.1351822170433508E-14</v>
      </c>
      <c r="AG19247">
        <f t="shared" si="1232"/>
        <v>1.2753458616506302E-12</v>
      </c>
    </row>
    <row r="19248" spans="30:33" x14ac:dyDescent="0.2">
      <c r="AD19248">
        <f t="shared" si="1230"/>
        <v>19246</v>
      </c>
      <c r="AE19248">
        <f t="shared" si="1233"/>
        <v>6.6162915472693643E-17</v>
      </c>
      <c r="AF19248">
        <f t="shared" si="1231"/>
        <v>4.1285659254960809E-14</v>
      </c>
      <c r="AG19248">
        <f t="shared" si="1232"/>
        <v>1.2733714711874619E-12</v>
      </c>
    </row>
    <row r="19249" spans="30:33" x14ac:dyDescent="0.2">
      <c r="AD19249">
        <f t="shared" si="1230"/>
        <v>19247</v>
      </c>
      <c r="AE19249">
        <f t="shared" si="1233"/>
        <v>6.6057054807937325E-17</v>
      </c>
      <c r="AF19249">
        <f t="shared" si="1231"/>
        <v>4.1219602200152871E-14</v>
      </c>
      <c r="AG19249">
        <f t="shared" si="1232"/>
        <v>1.2714001338883696E-12</v>
      </c>
    </row>
    <row r="19250" spans="30:33" x14ac:dyDescent="0.2">
      <c r="AD19250">
        <f t="shared" si="1230"/>
        <v>19248</v>
      </c>
      <c r="AE19250">
        <f t="shared" si="1233"/>
        <v>6.5951363520244624E-17</v>
      </c>
      <c r="AF19250">
        <f t="shared" si="1231"/>
        <v>4.1153650836632623E-14</v>
      </c>
      <c r="AG19250">
        <f t="shared" si="1232"/>
        <v>1.2694318450376686E-12</v>
      </c>
    </row>
    <row r="19251" spans="30:33" x14ac:dyDescent="0.2">
      <c r="AD19251">
        <f t="shared" si="1230"/>
        <v>19249</v>
      </c>
      <c r="AE19251">
        <f t="shared" si="1233"/>
        <v>6.5845841338612225E-17</v>
      </c>
      <c r="AF19251">
        <f t="shared" si="1231"/>
        <v>4.1087804995294012E-14</v>
      </c>
      <c r="AG19251">
        <f t="shared" si="1232"/>
        <v>1.2674665999269467E-12</v>
      </c>
    </row>
    <row r="19252" spans="30:33" x14ac:dyDescent="0.2">
      <c r="AD19252">
        <f t="shared" si="1230"/>
        <v>19250</v>
      </c>
      <c r="AE19252">
        <f t="shared" si="1233"/>
        <v>6.5740487992470451E-17</v>
      </c>
      <c r="AF19252">
        <f t="shared" si="1231"/>
        <v>4.1022064507301541E-14</v>
      </c>
      <c r="AG19252">
        <f t="shared" si="1232"/>
        <v>1.2655043938550561E-12</v>
      </c>
    </row>
    <row r="19253" spans="30:33" x14ac:dyDescent="0.2">
      <c r="AD19253">
        <f t="shared" si="1230"/>
        <v>19251</v>
      </c>
      <c r="AE19253">
        <f t="shared" si="1233"/>
        <v>6.5635303211682489E-17</v>
      </c>
      <c r="AF19253">
        <f t="shared" si="1231"/>
        <v>4.0956429204089855E-14</v>
      </c>
      <c r="AG19253">
        <f t="shared" si="1232"/>
        <v>1.2635452221280997E-12</v>
      </c>
    </row>
    <row r="19254" spans="30:33" x14ac:dyDescent="0.2">
      <c r="AD19254">
        <f t="shared" si="1230"/>
        <v>19252</v>
      </c>
      <c r="AE19254">
        <f t="shared" si="1233"/>
        <v>6.5530286726543797E-17</v>
      </c>
      <c r="AF19254">
        <f t="shared" si="1231"/>
        <v>4.089089891736331E-14</v>
      </c>
      <c r="AG19254">
        <f t="shared" si="1232"/>
        <v>1.2615890800594211E-12</v>
      </c>
    </row>
    <row r="19255" spans="30:33" x14ac:dyDescent="0.2">
      <c r="AD19255">
        <f t="shared" si="1230"/>
        <v>19253</v>
      </c>
      <c r="AE19255">
        <f t="shared" si="1233"/>
        <v>6.5425438267781327E-17</v>
      </c>
      <c r="AF19255">
        <f t="shared" si="1231"/>
        <v>4.0825473479095526E-14</v>
      </c>
      <c r="AG19255">
        <f t="shared" si="1232"/>
        <v>1.259635962969594E-12</v>
      </c>
    </row>
    <row r="19256" spans="30:33" x14ac:dyDescent="0.2">
      <c r="AD19256">
        <f t="shared" si="1230"/>
        <v>19254</v>
      </c>
      <c r="AE19256">
        <f t="shared" si="1233"/>
        <v>6.5320757566552873E-17</v>
      </c>
      <c r="AF19256">
        <f t="shared" si="1231"/>
        <v>4.0760152721528969E-14</v>
      </c>
      <c r="AG19256">
        <f t="shared" si="1232"/>
        <v>1.2576858661864091E-12</v>
      </c>
    </row>
    <row r="19257" spans="30:33" x14ac:dyDescent="0.2">
      <c r="AD19257">
        <f t="shared" si="1230"/>
        <v>19255</v>
      </c>
      <c r="AE19257">
        <f t="shared" si="1233"/>
        <v>6.5216244354446378E-17</v>
      </c>
      <c r="AF19257">
        <f t="shared" si="1231"/>
        <v>4.0694936477174523E-14</v>
      </c>
      <c r="AG19257">
        <f t="shared" si="1232"/>
        <v>1.2557387850448651E-12</v>
      </c>
    </row>
    <row r="19258" spans="30:33" x14ac:dyDescent="0.2">
      <c r="AD19258">
        <f t="shared" si="1230"/>
        <v>19256</v>
      </c>
      <c r="AE19258">
        <f t="shared" si="1233"/>
        <v>6.5111898363479261E-17</v>
      </c>
      <c r="AF19258">
        <f t="shared" si="1231"/>
        <v>4.0629824578811044E-14</v>
      </c>
      <c r="AG19258">
        <f t="shared" si="1232"/>
        <v>1.2537947148871566E-12</v>
      </c>
    </row>
    <row r="19259" spans="30:33" x14ac:dyDescent="0.2">
      <c r="AD19259">
        <f t="shared" si="1230"/>
        <v>19257</v>
      </c>
      <c r="AE19259">
        <f t="shared" si="1233"/>
        <v>6.5007719326097698E-17</v>
      </c>
      <c r="AF19259">
        <f t="shared" si="1231"/>
        <v>4.0564816859484943E-14</v>
      </c>
      <c r="AG19259">
        <f t="shared" si="1232"/>
        <v>1.2518536510626634E-12</v>
      </c>
    </row>
    <row r="19260" spans="30:33" x14ac:dyDescent="0.2">
      <c r="AD19260">
        <f t="shared" si="1230"/>
        <v>19258</v>
      </c>
      <c r="AE19260">
        <f t="shared" si="1233"/>
        <v>6.4903706975175933E-17</v>
      </c>
      <c r="AF19260">
        <f t="shared" si="1231"/>
        <v>4.0499913152509767E-14</v>
      </c>
      <c r="AG19260">
        <f t="shared" si="1232"/>
        <v>1.2499155889279382E-12</v>
      </c>
    </row>
    <row r="19261" spans="30:33" x14ac:dyDescent="0.2">
      <c r="AD19261">
        <f t="shared" si="1230"/>
        <v>19259</v>
      </c>
      <c r="AE19261">
        <f t="shared" si="1233"/>
        <v>6.4799861044015661E-17</v>
      </c>
      <c r="AF19261">
        <f t="shared" si="1231"/>
        <v>4.0435113291465751E-14</v>
      </c>
      <c r="AG19261">
        <f t="shared" si="1232"/>
        <v>1.2479805238466976E-12</v>
      </c>
    </row>
    <row r="19262" spans="30:33" x14ac:dyDescent="0.2">
      <c r="AD19262">
        <f t="shared" si="1230"/>
        <v>19260</v>
      </c>
      <c r="AE19262">
        <f t="shared" si="1233"/>
        <v>6.4696181266345228E-17</v>
      </c>
      <c r="AF19262">
        <f t="shared" si="1231"/>
        <v>4.0370417110199403E-14</v>
      </c>
      <c r="AG19262">
        <f t="shared" si="1232"/>
        <v>1.2460484511898091E-12</v>
      </c>
    </row>
    <row r="19263" spans="30:33" x14ac:dyDescent="0.2">
      <c r="AD19263">
        <f t="shared" si="1230"/>
        <v>19261</v>
      </c>
      <c r="AE19263">
        <f t="shared" si="1233"/>
        <v>6.4592667376319077E-17</v>
      </c>
      <c r="AF19263">
        <f t="shared" si="1231"/>
        <v>4.0305824442823082E-14</v>
      </c>
      <c r="AG19263">
        <f t="shared" si="1232"/>
        <v>1.2441193663352817E-12</v>
      </c>
    </row>
    <row r="19264" spans="30:33" x14ac:dyDescent="0.2">
      <c r="AD19264">
        <f t="shared" si="1230"/>
        <v>19262</v>
      </c>
      <c r="AE19264">
        <f t="shared" si="1233"/>
        <v>6.4489319108516957E-17</v>
      </c>
      <c r="AF19264">
        <f t="shared" si="1231"/>
        <v>4.0241335123714563E-14</v>
      </c>
      <c r="AG19264">
        <f t="shared" si="1232"/>
        <v>1.2421932646682537E-12</v>
      </c>
    </row>
    <row r="19265" spans="30:33" x14ac:dyDescent="0.2">
      <c r="AD19265">
        <f t="shared" si="1230"/>
        <v>19263</v>
      </c>
      <c r="AE19265">
        <f t="shared" si="1233"/>
        <v>6.438613619794333E-17</v>
      </c>
      <c r="AF19265">
        <f t="shared" si="1231"/>
        <v>4.0176948987516616E-14</v>
      </c>
      <c r="AG19265">
        <f t="shared" si="1232"/>
        <v>1.2402701415809824E-12</v>
      </c>
    </row>
    <row r="19266" spans="30:33" x14ac:dyDescent="0.2">
      <c r="AD19266">
        <f t="shared" si="1230"/>
        <v>19264</v>
      </c>
      <c r="AE19266">
        <f t="shared" si="1233"/>
        <v>6.4283118380026614E-17</v>
      </c>
      <c r="AF19266">
        <f t="shared" si="1231"/>
        <v>4.0112665869136589E-14</v>
      </c>
      <c r="AG19266">
        <f t="shared" si="1232"/>
        <v>1.2383499924728326E-12</v>
      </c>
    </row>
    <row r="19267" spans="30:33" x14ac:dyDescent="0.2">
      <c r="AD19267">
        <f t="shared" si="1230"/>
        <v>19265</v>
      </c>
      <c r="AE19267">
        <f t="shared" si="1233"/>
        <v>6.4180265390618569E-17</v>
      </c>
      <c r="AF19267">
        <f t="shared" si="1231"/>
        <v>4.0048485603745971E-14</v>
      </c>
      <c r="AG19267">
        <f t="shared" si="1232"/>
        <v>1.2364328127502668E-12</v>
      </c>
    </row>
    <row r="19268" spans="30:33" x14ac:dyDescent="0.2">
      <c r="AD19268">
        <f t="shared" si="1230"/>
        <v>19266</v>
      </c>
      <c r="AE19268">
        <f t="shared" si="1233"/>
        <v>6.407757696599358E-17</v>
      </c>
      <c r="AF19268">
        <f t="shared" si="1231"/>
        <v>3.9984408026779977E-14</v>
      </c>
      <c r="AG19268">
        <f t="shared" si="1232"/>
        <v>1.2345185978268322E-12</v>
      </c>
    </row>
    <row r="19269" spans="30:33" x14ac:dyDescent="0.2">
      <c r="AD19269">
        <f t="shared" si="1230"/>
        <v>19267</v>
      </c>
      <c r="AE19269">
        <f t="shared" si="1233"/>
        <v>6.3975052842847994E-17</v>
      </c>
      <c r="AF19269">
        <f t="shared" si="1231"/>
        <v>3.9920432973937127E-14</v>
      </c>
      <c r="AG19269">
        <f t="shared" si="1232"/>
        <v>1.2326073431231522E-12</v>
      </c>
    </row>
    <row r="19270" spans="30:33" x14ac:dyDescent="0.2">
      <c r="AD19270">
        <f t="shared" si="1230"/>
        <v>19268</v>
      </c>
      <c r="AE19270">
        <f t="shared" si="1233"/>
        <v>6.3872692758299437E-17</v>
      </c>
      <c r="AF19270">
        <f t="shared" si="1231"/>
        <v>3.9856560281178824E-14</v>
      </c>
      <c r="AG19270">
        <f t="shared" si="1232"/>
        <v>1.2306990440669136E-12</v>
      </c>
    </row>
    <row r="19271" spans="30:33" x14ac:dyDescent="0.2">
      <c r="AD19271">
        <f t="shared" si="1230"/>
        <v>19269</v>
      </c>
      <c r="AE19271">
        <f t="shared" si="1233"/>
        <v>6.3770496449886145E-17</v>
      </c>
      <c r="AF19271">
        <f t="shared" si="1231"/>
        <v>3.9792789784728937E-14</v>
      </c>
      <c r="AG19271">
        <f t="shared" si="1232"/>
        <v>1.2287936960928562E-12</v>
      </c>
    </row>
    <row r="19272" spans="30:33" x14ac:dyDescent="0.2">
      <c r="AD19272">
        <f t="shared" si="1230"/>
        <v>19270</v>
      </c>
      <c r="AE19272">
        <f t="shared" si="1233"/>
        <v>6.3668463655566324E-17</v>
      </c>
      <c r="AF19272">
        <f t="shared" si="1231"/>
        <v>3.9729121321073367E-14</v>
      </c>
      <c r="AG19272">
        <f t="shared" si="1232"/>
        <v>1.2268912946427631E-12</v>
      </c>
    </row>
    <row r="19273" spans="30:33" x14ac:dyDescent="0.2">
      <c r="AD19273">
        <f t="shared" si="1230"/>
        <v>19271</v>
      </c>
      <c r="AE19273">
        <f t="shared" si="1233"/>
        <v>6.356659411371741E-17</v>
      </c>
      <c r="AF19273">
        <f t="shared" si="1231"/>
        <v>3.9665554726959648E-14</v>
      </c>
      <c r="AG19273">
        <f t="shared" si="1232"/>
        <v>1.2249918351654482E-12</v>
      </c>
    </row>
    <row r="19274" spans="30:33" x14ac:dyDescent="0.2">
      <c r="AD19274">
        <f t="shared" si="1230"/>
        <v>19272</v>
      </c>
      <c r="AE19274">
        <f t="shared" si="1233"/>
        <v>6.3464887563135467E-17</v>
      </c>
      <c r="AF19274">
        <f t="shared" si="1231"/>
        <v>3.9602089839396508E-14</v>
      </c>
      <c r="AG19274">
        <f t="shared" si="1232"/>
        <v>1.2230953131167468E-12</v>
      </c>
    </row>
    <row r="19275" spans="30:33" x14ac:dyDescent="0.2">
      <c r="AD19275">
        <f t="shared" si="1230"/>
        <v>19273</v>
      </c>
      <c r="AE19275">
        <f t="shared" si="1233"/>
        <v>6.3363343743034442E-17</v>
      </c>
      <c r="AF19275">
        <f t="shared" si="1231"/>
        <v>3.9538726495653471E-14</v>
      </c>
      <c r="AG19275">
        <f t="shared" si="1232"/>
        <v>1.2212017239595028E-12</v>
      </c>
    </row>
    <row r="19276" spans="30:33" x14ac:dyDescent="0.2">
      <c r="AD19276">
        <f t="shared" si="1230"/>
        <v>19274</v>
      </c>
      <c r="AE19276">
        <f t="shared" si="1233"/>
        <v>6.3261962393045581E-17</v>
      </c>
      <c r="AF19276">
        <f t="shared" si="1231"/>
        <v>3.9475464533260426E-14</v>
      </c>
      <c r="AG19276">
        <f t="shared" si="1232"/>
        <v>1.2193110631635606E-12</v>
      </c>
    </row>
    <row r="19277" spans="30:33" x14ac:dyDescent="0.2">
      <c r="AD19277">
        <f t="shared" si="1230"/>
        <v>19275</v>
      </c>
      <c r="AE19277">
        <f t="shared" si="1233"/>
        <v>6.3160743253216708E-17</v>
      </c>
      <c r="AF19277">
        <f t="shared" si="1231"/>
        <v>3.941230379000721E-14</v>
      </c>
      <c r="AG19277">
        <f t="shared" si="1232"/>
        <v>1.217423326205752E-12</v>
      </c>
    </row>
    <row r="19278" spans="30:33" x14ac:dyDescent="0.2">
      <c r="AD19278">
        <f t="shared" si="1230"/>
        <v>19276</v>
      </c>
      <c r="AE19278">
        <f t="shared" si="1233"/>
        <v>6.3059686064011561E-17</v>
      </c>
      <c r="AF19278">
        <f t="shared" si="1231"/>
        <v>3.9349244103943198E-14</v>
      </c>
      <c r="AG19278">
        <f t="shared" si="1232"/>
        <v>1.2155385085698868E-12</v>
      </c>
    </row>
    <row r="19279" spans="30:33" x14ac:dyDescent="0.2">
      <c r="AD19279">
        <f t="shared" si="1230"/>
        <v>19277</v>
      </c>
      <c r="AE19279">
        <f t="shared" si="1233"/>
        <v>6.2958790566309143E-17</v>
      </c>
      <c r="AF19279">
        <f t="shared" si="1231"/>
        <v>3.928628531337689E-14</v>
      </c>
      <c r="AG19279">
        <f t="shared" si="1232"/>
        <v>1.2136566057467413E-12</v>
      </c>
    </row>
    <row r="19280" spans="30:33" x14ac:dyDescent="0.2">
      <c r="AD19280">
        <f t="shared" ref="AD19280:AD19343" si="1234">AD19279+1</f>
        <v>19278</v>
      </c>
      <c r="AE19280">
        <f t="shared" si="1233"/>
        <v>6.2858056501403048E-17</v>
      </c>
      <c r="AF19280">
        <f t="shared" ref="AF19280:AF19343" si="1235">AF19279*$AF$3</f>
        <v>3.9223427256875487E-14</v>
      </c>
      <c r="AG19280">
        <f t="shared" ref="AG19280:AG19343" si="1236">AD19280*AE19280</f>
        <v>1.211777613234048E-12</v>
      </c>
    </row>
    <row r="19281" spans="30:33" x14ac:dyDescent="0.2">
      <c r="AD19281">
        <f t="shared" si="1234"/>
        <v>19279</v>
      </c>
      <c r="AE19281">
        <f t="shared" si="1233"/>
        <v>6.2757483611000803E-17</v>
      </c>
      <c r="AF19281">
        <f t="shared" si="1235"/>
        <v>3.9160669773264481E-14</v>
      </c>
      <c r="AG19281">
        <f t="shared" si="1236"/>
        <v>1.2099015265364846E-12</v>
      </c>
    </row>
    <row r="19282" spans="30:33" x14ac:dyDescent="0.2">
      <c r="AD19282">
        <f t="shared" si="1234"/>
        <v>19280</v>
      </c>
      <c r="AE19282">
        <f t="shared" si="1233"/>
        <v>6.2657071637223199E-17</v>
      </c>
      <c r="AF19282">
        <f t="shared" si="1235"/>
        <v>3.9098012701627256E-14</v>
      </c>
      <c r="AG19282">
        <f t="shared" si="1236"/>
        <v>1.2080283411656633E-12</v>
      </c>
    </row>
    <row r="19283" spans="30:33" x14ac:dyDescent="0.2">
      <c r="AD19283">
        <f t="shared" si="1234"/>
        <v>19281</v>
      </c>
      <c r="AE19283">
        <f t="shared" ref="AE19283:AE19346" si="1237">AF19282*$AE$3</f>
        <v>6.2556820322603637E-17</v>
      </c>
      <c r="AF19283">
        <f t="shared" si="1235"/>
        <v>3.9035455881304651E-14</v>
      </c>
      <c r="AG19283">
        <f t="shared" si="1236"/>
        <v>1.2061580526401207E-12</v>
      </c>
    </row>
    <row r="19284" spans="30:33" x14ac:dyDescent="0.2">
      <c r="AD19284">
        <f t="shared" si="1234"/>
        <v>19282</v>
      </c>
      <c r="AE19284">
        <f t="shared" si="1237"/>
        <v>6.2456729410087466E-17</v>
      </c>
      <c r="AF19284">
        <f t="shared" si="1235"/>
        <v>3.8972999151894561E-14</v>
      </c>
      <c r="AG19284">
        <f t="shared" si="1236"/>
        <v>1.2042906564853065E-12</v>
      </c>
    </row>
    <row r="19285" spans="30:33" x14ac:dyDescent="0.2">
      <c r="AD19285">
        <f t="shared" si="1234"/>
        <v>19283</v>
      </c>
      <c r="AE19285">
        <f t="shared" si="1237"/>
        <v>6.2356798643031325E-17</v>
      </c>
      <c r="AF19285">
        <f t="shared" si="1235"/>
        <v>3.8910642353251528E-14</v>
      </c>
      <c r="AG19285">
        <f t="shared" si="1236"/>
        <v>1.2024261482335731E-12</v>
      </c>
    </row>
    <row r="19286" spans="30:33" x14ac:dyDescent="0.2">
      <c r="AD19286">
        <f t="shared" si="1234"/>
        <v>19284</v>
      </c>
      <c r="AE19286">
        <f t="shared" si="1237"/>
        <v>6.2257027765202469E-17</v>
      </c>
      <c r="AF19286">
        <f t="shared" si="1235"/>
        <v>3.8848385325486326E-14</v>
      </c>
      <c r="AG19286">
        <f t="shared" si="1236"/>
        <v>1.2005645234241645E-12</v>
      </c>
    </row>
    <row r="19287" spans="30:33" x14ac:dyDescent="0.2">
      <c r="AD19287">
        <f t="shared" si="1234"/>
        <v>19285</v>
      </c>
      <c r="AE19287">
        <f t="shared" si="1237"/>
        <v>6.215741652077815E-17</v>
      </c>
      <c r="AF19287">
        <f t="shared" si="1235"/>
        <v>3.8786227908965548E-14</v>
      </c>
      <c r="AG19287">
        <f t="shared" si="1236"/>
        <v>1.1987057776032067E-12</v>
      </c>
    </row>
    <row r="19288" spans="30:33" x14ac:dyDescent="0.2">
      <c r="AD19288">
        <f t="shared" si="1234"/>
        <v>19286</v>
      </c>
      <c r="AE19288">
        <f t="shared" si="1237"/>
        <v>6.2057964654344904E-17</v>
      </c>
      <c r="AF19288">
        <f t="shared" si="1235"/>
        <v>3.8724169944311202E-14</v>
      </c>
      <c r="AG19288">
        <f t="shared" si="1236"/>
        <v>1.1968499063236959E-12</v>
      </c>
    </row>
    <row r="19289" spans="30:33" x14ac:dyDescent="0.2">
      <c r="AD19289">
        <f t="shared" si="1234"/>
        <v>19287</v>
      </c>
      <c r="AE19289">
        <f t="shared" si="1237"/>
        <v>6.1958671910897946E-17</v>
      </c>
      <c r="AF19289">
        <f t="shared" si="1235"/>
        <v>3.8662211272400305E-14</v>
      </c>
      <c r="AG19289">
        <f t="shared" si="1236"/>
        <v>1.1949969051454886E-12</v>
      </c>
    </row>
    <row r="19290" spans="30:33" x14ac:dyDescent="0.2">
      <c r="AD19290">
        <f t="shared" si="1234"/>
        <v>19288</v>
      </c>
      <c r="AE19290">
        <f t="shared" si="1237"/>
        <v>6.1859538035840517E-17</v>
      </c>
      <c r="AF19290">
        <f t="shared" si="1235"/>
        <v>3.8600351734364464E-14</v>
      </c>
      <c r="AG19290">
        <f t="shared" si="1236"/>
        <v>1.1931467696352918E-12</v>
      </c>
    </row>
    <row r="19291" spans="30:33" x14ac:dyDescent="0.2">
      <c r="AD19291">
        <f t="shared" si="1234"/>
        <v>19289</v>
      </c>
      <c r="AE19291">
        <f t="shared" si="1237"/>
        <v>6.176056277498317E-17</v>
      </c>
      <c r="AF19291">
        <f t="shared" si="1235"/>
        <v>3.8538591171589478E-14</v>
      </c>
      <c r="AG19291">
        <f t="shared" si="1236"/>
        <v>1.1912994953666503E-12</v>
      </c>
    </row>
    <row r="19292" spans="30:33" x14ac:dyDescent="0.2">
      <c r="AD19292">
        <f t="shared" si="1234"/>
        <v>19290</v>
      </c>
      <c r="AE19292">
        <f t="shared" si="1237"/>
        <v>6.1661745874543187E-17</v>
      </c>
      <c r="AF19292">
        <f t="shared" si="1235"/>
        <v>3.8476929425714936E-14</v>
      </c>
      <c r="AG19292">
        <f t="shared" si="1236"/>
        <v>1.1894550779199381E-12</v>
      </c>
    </row>
    <row r="19293" spans="30:33" x14ac:dyDescent="0.2">
      <c r="AD19293">
        <f t="shared" si="1234"/>
        <v>19291</v>
      </c>
      <c r="AE19293">
        <f t="shared" si="1237"/>
        <v>6.1563087081143919E-17</v>
      </c>
      <c r="AF19293">
        <f t="shared" si="1235"/>
        <v>3.8415366338633788E-14</v>
      </c>
      <c r="AG19293">
        <f t="shared" si="1236"/>
        <v>1.1876135128823473E-12</v>
      </c>
    </row>
    <row r="19294" spans="30:33" x14ac:dyDescent="0.2">
      <c r="AD19294">
        <f t="shared" si="1234"/>
        <v>19292</v>
      </c>
      <c r="AE19294">
        <f t="shared" si="1237"/>
        <v>6.1464586141814091E-17</v>
      </c>
      <c r="AF19294">
        <f t="shared" si="1235"/>
        <v>3.8353901752491969E-14</v>
      </c>
      <c r="AG19294">
        <f t="shared" si="1236"/>
        <v>1.1857747958478775E-12</v>
      </c>
    </row>
    <row r="19295" spans="30:33" x14ac:dyDescent="0.2">
      <c r="AD19295">
        <f t="shared" si="1234"/>
        <v>19293</v>
      </c>
      <c r="AE19295">
        <f t="shared" si="1237"/>
        <v>6.1366242803987178E-17</v>
      </c>
      <c r="AF19295">
        <f t="shared" si="1235"/>
        <v>3.8292535509687983E-14</v>
      </c>
      <c r="AG19295">
        <f t="shared" si="1236"/>
        <v>1.1839389224173247E-12</v>
      </c>
    </row>
    <row r="19296" spans="30:33" x14ac:dyDescent="0.2">
      <c r="AD19296">
        <f t="shared" si="1234"/>
        <v>19294</v>
      </c>
      <c r="AE19296">
        <f t="shared" si="1237"/>
        <v>6.1268056815500795E-17</v>
      </c>
      <c r="AF19296">
        <f t="shared" si="1235"/>
        <v>3.8231267452872478E-14</v>
      </c>
      <c r="AG19296">
        <f t="shared" si="1236"/>
        <v>1.1821058881982723E-12</v>
      </c>
    </row>
    <row r="19297" spans="30:33" x14ac:dyDescent="0.2">
      <c r="AD19297">
        <f t="shared" si="1234"/>
        <v>19295</v>
      </c>
      <c r="AE19297">
        <f t="shared" si="1237"/>
        <v>6.1170027924595987E-17</v>
      </c>
      <c r="AF19297">
        <f t="shared" si="1235"/>
        <v>3.8170097424947882E-14</v>
      </c>
      <c r="AG19297">
        <f t="shared" si="1236"/>
        <v>1.1802756888050796E-12</v>
      </c>
    </row>
    <row r="19298" spans="30:33" x14ac:dyDescent="0.2">
      <c r="AD19298">
        <f t="shared" si="1234"/>
        <v>19296</v>
      </c>
      <c r="AE19298">
        <f t="shared" si="1237"/>
        <v>6.1072155879916635E-17</v>
      </c>
      <c r="AF19298">
        <f t="shared" si="1235"/>
        <v>3.8109025269067966E-14</v>
      </c>
      <c r="AG19298">
        <f t="shared" si="1236"/>
        <v>1.1784483198588715E-12</v>
      </c>
    </row>
    <row r="19299" spans="30:33" x14ac:dyDescent="0.2">
      <c r="AD19299">
        <f t="shared" si="1234"/>
        <v>19297</v>
      </c>
      <c r="AE19299">
        <f t="shared" si="1237"/>
        <v>6.0974440430508769E-17</v>
      </c>
      <c r="AF19299">
        <f t="shared" si="1235"/>
        <v>3.8048050828637453E-14</v>
      </c>
      <c r="AG19299">
        <f t="shared" si="1236"/>
        <v>1.1766237769875277E-12</v>
      </c>
    </row>
    <row r="19300" spans="30:33" x14ac:dyDescent="0.2">
      <c r="AD19300">
        <f t="shared" si="1234"/>
        <v>19298</v>
      </c>
      <c r="AE19300">
        <f t="shared" si="1237"/>
        <v>6.0876881325819958E-17</v>
      </c>
      <c r="AF19300">
        <f t="shared" si="1235"/>
        <v>3.7987173947311628E-14</v>
      </c>
      <c r="AG19300">
        <f t="shared" si="1236"/>
        <v>1.1748020558256735E-12</v>
      </c>
    </row>
    <row r="19301" spans="30:33" x14ac:dyDescent="0.2">
      <c r="AD19301">
        <f t="shared" si="1234"/>
        <v>19299</v>
      </c>
      <c r="AE19301">
        <f t="shared" si="1237"/>
        <v>6.0779478315698638E-17</v>
      </c>
      <c r="AF19301">
        <f t="shared" si="1235"/>
        <v>3.7926394468995928E-14</v>
      </c>
      <c r="AG19301">
        <f t="shared" si="1236"/>
        <v>1.172983152014668E-12</v>
      </c>
    </row>
    <row r="19302" spans="30:33" x14ac:dyDescent="0.2">
      <c r="AD19302">
        <f t="shared" si="1234"/>
        <v>19300</v>
      </c>
      <c r="AE19302">
        <f t="shared" si="1237"/>
        <v>6.0682231150393516E-17</v>
      </c>
      <c r="AF19302">
        <f t="shared" si="1235"/>
        <v>3.7865712237845535E-14</v>
      </c>
      <c r="AG19302">
        <f t="shared" si="1236"/>
        <v>1.1711670612025949E-12</v>
      </c>
    </row>
    <row r="19303" spans="30:33" x14ac:dyDescent="0.2">
      <c r="AD19303">
        <f t="shared" si="1234"/>
        <v>19301</v>
      </c>
      <c r="AE19303">
        <f t="shared" si="1237"/>
        <v>6.0585139580552884E-17</v>
      </c>
      <c r="AF19303">
        <f t="shared" si="1235"/>
        <v>3.7805127098264981E-14</v>
      </c>
      <c r="AG19303">
        <f t="shared" si="1236"/>
        <v>1.1693537790442512E-12</v>
      </c>
    </row>
    <row r="19304" spans="30:33" x14ac:dyDescent="0.2">
      <c r="AD19304">
        <f t="shared" si="1234"/>
        <v>19302</v>
      </c>
      <c r="AE19304">
        <f t="shared" si="1237"/>
        <v>6.0488203357223999E-17</v>
      </c>
      <c r="AF19304">
        <f t="shared" si="1235"/>
        <v>3.7744638894907757E-14</v>
      </c>
      <c r="AG19304">
        <f t="shared" si="1236"/>
        <v>1.1675433012011377E-12</v>
      </c>
    </row>
    <row r="19305" spans="30:33" x14ac:dyDescent="0.2">
      <c r="AD19305">
        <f t="shared" si="1234"/>
        <v>19303</v>
      </c>
      <c r="AE19305">
        <f t="shared" si="1237"/>
        <v>6.0391422231852444E-17</v>
      </c>
      <c r="AF19305">
        <f t="shared" si="1235"/>
        <v>3.7684247472675902E-14</v>
      </c>
      <c r="AG19305">
        <f t="shared" si="1236"/>
        <v>1.1657356233414477E-12</v>
      </c>
    </row>
    <row r="19306" spans="30:33" x14ac:dyDescent="0.2">
      <c r="AD19306">
        <f t="shared" si="1234"/>
        <v>19304</v>
      </c>
      <c r="AE19306">
        <f t="shared" si="1237"/>
        <v>6.0294795956281473E-17</v>
      </c>
      <c r="AF19306">
        <f t="shared" si="1235"/>
        <v>3.7623952676719616E-14</v>
      </c>
      <c r="AG19306">
        <f t="shared" si="1236"/>
        <v>1.1639307411400577E-12</v>
      </c>
    </row>
    <row r="19307" spans="30:33" x14ac:dyDescent="0.2">
      <c r="AD19307">
        <f t="shared" si="1234"/>
        <v>19305</v>
      </c>
      <c r="AE19307">
        <f t="shared" si="1237"/>
        <v>6.019832428275141E-17</v>
      </c>
      <c r="AF19307">
        <f t="shared" si="1235"/>
        <v>3.7563754352436861E-14</v>
      </c>
      <c r="AG19307">
        <f t="shared" si="1236"/>
        <v>1.162128650278516E-12</v>
      </c>
    </row>
    <row r="19308" spans="30:33" x14ac:dyDescent="0.2">
      <c r="AD19308">
        <f t="shared" si="1234"/>
        <v>19306</v>
      </c>
      <c r="AE19308">
        <f t="shared" si="1237"/>
        <v>6.0102006963899005E-17</v>
      </c>
      <c r="AF19308">
        <f t="shared" si="1235"/>
        <v>3.7503652345472959E-14</v>
      </c>
      <c r="AG19308">
        <f t="shared" si="1236"/>
        <v>1.1603293464450342E-12</v>
      </c>
    </row>
    <row r="19309" spans="30:33" x14ac:dyDescent="0.2">
      <c r="AD19309">
        <f t="shared" si="1234"/>
        <v>19307</v>
      </c>
      <c r="AE19309">
        <f t="shared" si="1237"/>
        <v>6.0005843752756758E-17</v>
      </c>
      <c r="AF19309">
        <f t="shared" si="1235"/>
        <v>3.7443646501720202E-14</v>
      </c>
      <c r="AG19309">
        <f t="shared" si="1236"/>
        <v>1.1585328253344747E-12</v>
      </c>
    </row>
    <row r="19310" spans="30:33" x14ac:dyDescent="0.2">
      <c r="AD19310">
        <f t="shared" si="1234"/>
        <v>19308</v>
      </c>
      <c r="AE19310">
        <f t="shared" si="1237"/>
        <v>5.990983440275235E-17</v>
      </c>
      <c r="AF19310">
        <f t="shared" si="1235"/>
        <v>3.7383736667317449E-14</v>
      </c>
      <c r="AG19310">
        <f t="shared" si="1236"/>
        <v>1.1567390826483424E-12</v>
      </c>
    </row>
    <row r="19311" spans="30:33" x14ac:dyDescent="0.2">
      <c r="AD19311">
        <f t="shared" si="1234"/>
        <v>19309</v>
      </c>
      <c r="AE19311">
        <f t="shared" si="1237"/>
        <v>5.9813978667707944E-17</v>
      </c>
      <c r="AF19311">
        <f t="shared" si="1235"/>
        <v>3.7323922688649739E-14</v>
      </c>
      <c r="AG19311">
        <f t="shared" si="1236"/>
        <v>1.1549481140947727E-12</v>
      </c>
    </row>
    <row r="19312" spans="30:33" x14ac:dyDescent="0.2">
      <c r="AD19312">
        <f t="shared" si="1234"/>
        <v>19310</v>
      </c>
      <c r="AE19312">
        <f t="shared" si="1237"/>
        <v>5.9718276301839614E-17</v>
      </c>
      <c r="AF19312">
        <f t="shared" si="1235"/>
        <v>3.7264204412347898E-14</v>
      </c>
      <c r="AG19312">
        <f t="shared" si="1236"/>
        <v>1.153159915388523E-12</v>
      </c>
    </row>
    <row r="19313" spans="30:33" x14ac:dyDescent="0.2">
      <c r="AD19313">
        <f t="shared" si="1234"/>
        <v>19311</v>
      </c>
      <c r="AE19313">
        <f t="shared" si="1237"/>
        <v>5.962272705975667E-17</v>
      </c>
      <c r="AF19313">
        <f t="shared" si="1235"/>
        <v>3.7204581685288142E-14</v>
      </c>
      <c r="AG19313">
        <f t="shared" si="1236"/>
        <v>1.151374482250961E-12</v>
      </c>
    </row>
    <row r="19314" spans="30:33" x14ac:dyDescent="0.2">
      <c r="AD19314">
        <f t="shared" si="1234"/>
        <v>19312</v>
      </c>
      <c r="AE19314">
        <f t="shared" si="1237"/>
        <v>5.9527330696461051E-17</v>
      </c>
      <c r="AF19314">
        <f t="shared" si="1235"/>
        <v>3.7145054354591682E-14</v>
      </c>
      <c r="AG19314">
        <f t="shared" si="1236"/>
        <v>1.1495918104100559E-12</v>
      </c>
    </row>
    <row r="19315" spans="30:33" x14ac:dyDescent="0.2">
      <c r="AD19315">
        <f t="shared" si="1234"/>
        <v>19313</v>
      </c>
      <c r="AE19315">
        <f t="shared" si="1237"/>
        <v>5.9432086967346713E-17</v>
      </c>
      <c r="AF19315">
        <f t="shared" si="1235"/>
        <v>3.7085622267624333E-14</v>
      </c>
      <c r="AG19315">
        <f t="shared" si="1236"/>
        <v>1.1478118956003671E-12</v>
      </c>
    </row>
    <row r="19316" spans="30:33" x14ac:dyDescent="0.2">
      <c r="AD19316">
        <f t="shared" si="1234"/>
        <v>19314</v>
      </c>
      <c r="AE19316">
        <f t="shared" si="1237"/>
        <v>5.9336995628198959E-17</v>
      </c>
      <c r="AF19316">
        <f t="shared" si="1235"/>
        <v>3.702628527199613E-14</v>
      </c>
      <c r="AG19316">
        <f t="shared" si="1236"/>
        <v>1.1460347335630347E-12</v>
      </c>
    </row>
    <row r="19317" spans="30:33" x14ac:dyDescent="0.2">
      <c r="AD19317">
        <f t="shared" si="1234"/>
        <v>19315</v>
      </c>
      <c r="AE19317">
        <f t="shared" si="1237"/>
        <v>5.9242056435193838E-17</v>
      </c>
      <c r="AF19317">
        <f t="shared" si="1235"/>
        <v>3.6967043215560933E-14</v>
      </c>
      <c r="AG19317">
        <f t="shared" si="1236"/>
        <v>1.1442603200457689E-12</v>
      </c>
    </row>
    <row r="19318" spans="30:33" x14ac:dyDescent="0.2">
      <c r="AD19318">
        <f t="shared" si="1234"/>
        <v>19316</v>
      </c>
      <c r="AE19318">
        <f t="shared" si="1237"/>
        <v>5.9147269144897516E-17</v>
      </c>
      <c r="AF19318">
        <f t="shared" si="1235"/>
        <v>3.6907895946416034E-14</v>
      </c>
      <c r="AG19318">
        <f t="shared" si="1236"/>
        <v>1.1424886508028403E-12</v>
      </c>
    </row>
    <row r="19319" spans="30:33" x14ac:dyDescent="0.2">
      <c r="AD19319">
        <f t="shared" si="1234"/>
        <v>19317</v>
      </c>
      <c r="AE19319">
        <f t="shared" si="1237"/>
        <v>5.9052633514265681E-17</v>
      </c>
      <c r="AF19319">
        <f t="shared" si="1235"/>
        <v>3.6848843312901768E-14</v>
      </c>
      <c r="AG19319">
        <f t="shared" si="1236"/>
        <v>1.1407197215950702E-12</v>
      </c>
    </row>
    <row r="19320" spans="30:33" x14ac:dyDescent="0.2">
      <c r="AD19320">
        <f t="shared" si="1234"/>
        <v>19318</v>
      </c>
      <c r="AE19320">
        <f t="shared" si="1237"/>
        <v>5.895814930064286E-17</v>
      </c>
      <c r="AF19320">
        <f t="shared" si="1235"/>
        <v>3.6789885163601127E-14</v>
      </c>
      <c r="AG19320">
        <f t="shared" si="1236"/>
        <v>1.1389535281898188E-12</v>
      </c>
    </row>
    <row r="19321" spans="30:33" x14ac:dyDescent="0.2">
      <c r="AD19321">
        <f t="shared" si="1234"/>
        <v>19319</v>
      </c>
      <c r="AE19321">
        <f t="shared" si="1237"/>
        <v>5.8863816261761829E-17</v>
      </c>
      <c r="AF19321">
        <f t="shared" si="1235"/>
        <v>3.6731021347339361E-14</v>
      </c>
      <c r="AG19321">
        <f t="shared" si="1236"/>
        <v>1.1371900663609767E-12</v>
      </c>
    </row>
    <row r="19322" spans="30:33" x14ac:dyDescent="0.2">
      <c r="AD19322">
        <f t="shared" si="1234"/>
        <v>19320</v>
      </c>
      <c r="AE19322">
        <f t="shared" si="1237"/>
        <v>5.876963415574301E-17</v>
      </c>
      <c r="AF19322">
        <f t="shared" si="1235"/>
        <v>3.6672251713183619E-14</v>
      </c>
      <c r="AG19322">
        <f t="shared" si="1236"/>
        <v>1.135429331888955E-12</v>
      </c>
    </row>
    <row r="19323" spans="30:33" x14ac:dyDescent="0.2">
      <c r="AD19323">
        <f t="shared" si="1234"/>
        <v>19321</v>
      </c>
      <c r="AE19323">
        <f t="shared" si="1237"/>
        <v>5.8675602741093816E-17</v>
      </c>
      <c r="AF19323">
        <f t="shared" si="1235"/>
        <v>3.6613576110442522E-14</v>
      </c>
      <c r="AG19323">
        <f t="shared" si="1236"/>
        <v>1.1336713205606736E-12</v>
      </c>
    </row>
    <row r="19324" spans="30:33" x14ac:dyDescent="0.2">
      <c r="AD19324">
        <f t="shared" si="1234"/>
        <v>19322</v>
      </c>
      <c r="AE19324">
        <f t="shared" si="1237"/>
        <v>5.858172177670806E-17</v>
      </c>
      <c r="AF19324">
        <f t="shared" si="1235"/>
        <v>3.6554994388665813E-14</v>
      </c>
      <c r="AG19324">
        <f t="shared" si="1236"/>
        <v>1.1319160281695532E-12</v>
      </c>
    </row>
    <row r="19325" spans="30:33" x14ac:dyDescent="0.2">
      <c r="AD19325">
        <f t="shared" si="1234"/>
        <v>19323</v>
      </c>
      <c r="AE19325">
        <f t="shared" si="1237"/>
        <v>5.8487991021865328E-17</v>
      </c>
      <c r="AF19325">
        <f t="shared" si="1235"/>
        <v>3.6496506397643944E-14</v>
      </c>
      <c r="AG19325">
        <f t="shared" si="1236"/>
        <v>1.1301634505155036E-12</v>
      </c>
    </row>
    <row r="19326" spans="30:33" x14ac:dyDescent="0.2">
      <c r="AD19326">
        <f t="shared" si="1234"/>
        <v>19324</v>
      </c>
      <c r="AE19326">
        <f t="shared" si="1237"/>
        <v>5.8394410236230332E-17</v>
      </c>
      <c r="AF19326">
        <f t="shared" si="1235"/>
        <v>3.643811198740771E-14</v>
      </c>
      <c r="AG19326">
        <f t="shared" si="1236"/>
        <v>1.128413583404915E-12</v>
      </c>
    </row>
    <row r="19327" spans="30:33" x14ac:dyDescent="0.2">
      <c r="AD19327">
        <f t="shared" si="1234"/>
        <v>19325</v>
      </c>
      <c r="AE19327">
        <f t="shared" si="1237"/>
        <v>5.8300979179852368E-17</v>
      </c>
      <c r="AF19327">
        <f t="shared" si="1235"/>
        <v>3.6379811008227858E-14</v>
      </c>
      <c r="AG19327">
        <f t="shared" si="1236"/>
        <v>1.126666422650647E-12</v>
      </c>
    </row>
    <row r="19328" spans="30:33" x14ac:dyDescent="0.2">
      <c r="AD19328">
        <f t="shared" si="1234"/>
        <v>19326</v>
      </c>
      <c r="AE19328">
        <f t="shared" si="1237"/>
        <v>5.8207697613164595E-17</v>
      </c>
      <c r="AF19328">
        <f t="shared" si="1235"/>
        <v>3.6321603310614693E-14</v>
      </c>
      <c r="AG19328">
        <f t="shared" si="1236"/>
        <v>1.1249219640720189E-12</v>
      </c>
    </row>
    <row r="19329" spans="30:33" x14ac:dyDescent="0.2">
      <c r="AD19329">
        <f t="shared" si="1234"/>
        <v>19327</v>
      </c>
      <c r="AE19329">
        <f t="shared" si="1237"/>
        <v>5.8114565296983538E-17</v>
      </c>
      <c r="AF19329">
        <f t="shared" si="1235"/>
        <v>3.6263488745317706E-14</v>
      </c>
      <c r="AG19329">
        <f t="shared" si="1236"/>
        <v>1.1231802034948009E-12</v>
      </c>
    </row>
    <row r="19330" spans="30:33" x14ac:dyDescent="0.2">
      <c r="AD19330">
        <f t="shared" si="1234"/>
        <v>19328</v>
      </c>
      <c r="AE19330">
        <f t="shared" si="1237"/>
        <v>5.8021581992508353E-17</v>
      </c>
      <c r="AF19330">
        <f t="shared" si="1235"/>
        <v>3.6205467163325194E-14</v>
      </c>
      <c r="AG19330">
        <f t="shared" si="1236"/>
        <v>1.1214411367512014E-12</v>
      </c>
    </row>
    <row r="19331" spans="30:33" x14ac:dyDescent="0.2">
      <c r="AD19331">
        <f t="shared" si="1234"/>
        <v>19329</v>
      </c>
      <c r="AE19331">
        <f t="shared" si="1237"/>
        <v>5.7928747461320341E-17</v>
      </c>
      <c r="AF19331">
        <f t="shared" si="1235"/>
        <v>3.614753841586387E-14</v>
      </c>
      <c r="AG19331">
        <f t="shared" si="1236"/>
        <v>1.1197047596798609E-12</v>
      </c>
    </row>
    <row r="19332" spans="30:33" x14ac:dyDescent="0.2">
      <c r="AD19332">
        <f t="shared" si="1234"/>
        <v>19330</v>
      </c>
      <c r="AE19332">
        <f t="shared" si="1237"/>
        <v>5.7836061465382213E-17</v>
      </c>
      <c r="AF19332">
        <f t="shared" si="1235"/>
        <v>3.6089702354398486E-14</v>
      </c>
      <c r="AG19332">
        <f t="shared" si="1236"/>
        <v>1.1179710681258382E-12</v>
      </c>
    </row>
    <row r="19333" spans="30:33" x14ac:dyDescent="0.2">
      <c r="AD19333">
        <f t="shared" si="1234"/>
        <v>19331</v>
      </c>
      <c r="AE19333">
        <f t="shared" si="1237"/>
        <v>5.7743523767037605E-17</v>
      </c>
      <c r="AF19333">
        <f t="shared" si="1235"/>
        <v>3.6031958830631443E-14</v>
      </c>
      <c r="AG19333">
        <f t="shared" si="1236"/>
        <v>1.116240057940604E-12</v>
      </c>
    </row>
    <row r="19334" spans="30:33" x14ac:dyDescent="0.2">
      <c r="AD19334">
        <f t="shared" si="1234"/>
        <v>19332</v>
      </c>
      <c r="AE19334">
        <f t="shared" si="1237"/>
        <v>5.7651134129010333E-17</v>
      </c>
      <c r="AF19334">
        <f t="shared" si="1235"/>
        <v>3.5974307696502432E-14</v>
      </c>
      <c r="AG19334">
        <f t="shared" si="1236"/>
        <v>1.1145117249820277E-12</v>
      </c>
    </row>
    <row r="19335" spans="30:33" x14ac:dyDescent="0.2">
      <c r="AD19335">
        <f t="shared" si="1234"/>
        <v>19333</v>
      </c>
      <c r="AE19335">
        <f t="shared" si="1237"/>
        <v>5.7558892314403913E-17</v>
      </c>
      <c r="AF19335">
        <f t="shared" si="1235"/>
        <v>3.5916748804188023E-14</v>
      </c>
      <c r="AG19335">
        <f t="shared" si="1236"/>
        <v>1.1127860651143709E-12</v>
      </c>
    </row>
    <row r="19336" spans="30:33" x14ac:dyDescent="0.2">
      <c r="AD19336">
        <f t="shared" si="1234"/>
        <v>19334</v>
      </c>
      <c r="AE19336">
        <f t="shared" si="1237"/>
        <v>5.7466798086700862E-17</v>
      </c>
      <c r="AF19336">
        <f t="shared" si="1235"/>
        <v>3.5859282006101323E-14</v>
      </c>
      <c r="AG19336">
        <f t="shared" si="1236"/>
        <v>1.1110630742082745E-12</v>
      </c>
    </row>
    <row r="19337" spans="30:33" x14ac:dyDescent="0.2">
      <c r="AD19337">
        <f t="shared" si="1234"/>
        <v>19335</v>
      </c>
      <c r="AE19337">
        <f t="shared" si="1237"/>
        <v>5.7374851209762138E-17</v>
      </c>
      <c r="AF19337">
        <f t="shared" si="1235"/>
        <v>3.5801907154891558E-14</v>
      </c>
      <c r="AG19337">
        <f t="shared" si="1236"/>
        <v>1.109342748140751E-12</v>
      </c>
    </row>
    <row r="19338" spans="30:33" x14ac:dyDescent="0.2">
      <c r="AD19338">
        <f t="shared" si="1234"/>
        <v>19336</v>
      </c>
      <c r="AE19338">
        <f t="shared" si="1237"/>
        <v>5.7283051447826516E-17</v>
      </c>
      <c r="AF19338">
        <f t="shared" si="1235"/>
        <v>3.574462410344373E-14</v>
      </c>
      <c r="AG19338">
        <f t="shared" si="1236"/>
        <v>1.1076250827951736E-12</v>
      </c>
    </row>
    <row r="19339" spans="30:33" x14ac:dyDescent="0.2">
      <c r="AD19339">
        <f t="shared" si="1234"/>
        <v>19337</v>
      </c>
      <c r="AE19339">
        <f t="shared" si="1237"/>
        <v>5.7191398565509993E-17</v>
      </c>
      <c r="AF19339">
        <f t="shared" si="1235"/>
        <v>3.5687432704878217E-14</v>
      </c>
      <c r="AG19339">
        <f t="shared" si="1236"/>
        <v>1.1059100740612667E-12</v>
      </c>
    </row>
    <row r="19340" spans="30:33" x14ac:dyDescent="0.2">
      <c r="AD19340">
        <f t="shared" si="1234"/>
        <v>19338</v>
      </c>
      <c r="AE19340">
        <f t="shared" si="1237"/>
        <v>5.7099892327805174E-17</v>
      </c>
      <c r="AF19340">
        <f t="shared" si="1235"/>
        <v>3.563033281255041E-14</v>
      </c>
      <c r="AG19340">
        <f t="shared" si="1236"/>
        <v>1.1041977178350964E-12</v>
      </c>
    </row>
    <row r="19341" spans="30:33" x14ac:dyDescent="0.2">
      <c r="AD19341">
        <f t="shared" si="1234"/>
        <v>19339</v>
      </c>
      <c r="AE19341">
        <f t="shared" si="1237"/>
        <v>5.700853250008068E-17</v>
      </c>
      <c r="AF19341">
        <f t="shared" si="1235"/>
        <v>3.5573324280050331E-14</v>
      </c>
      <c r="AG19341">
        <f t="shared" si="1236"/>
        <v>1.1024880100190603E-12</v>
      </c>
    </row>
    <row r="19342" spans="30:33" x14ac:dyDescent="0.2">
      <c r="AD19342">
        <f t="shared" si="1234"/>
        <v>19340</v>
      </c>
      <c r="AE19342">
        <f t="shared" si="1237"/>
        <v>5.6917318848080554E-17</v>
      </c>
      <c r="AF19342">
        <f t="shared" si="1235"/>
        <v>3.5516406961202249E-14</v>
      </c>
      <c r="AG19342">
        <f t="shared" si="1236"/>
        <v>1.1007809465218778E-12</v>
      </c>
    </row>
    <row r="19343" spans="30:33" x14ac:dyDescent="0.2">
      <c r="AD19343">
        <f t="shared" si="1234"/>
        <v>19341</v>
      </c>
      <c r="AE19343">
        <f t="shared" si="1237"/>
        <v>5.6826251137923623E-17</v>
      </c>
      <c r="AF19343">
        <f t="shared" si="1235"/>
        <v>3.5459580710064323E-14</v>
      </c>
      <c r="AG19343">
        <f t="shared" si="1236"/>
        <v>1.0990765232585809E-12</v>
      </c>
    </row>
    <row r="19344" spans="30:33" x14ac:dyDescent="0.2">
      <c r="AD19344">
        <f t="shared" ref="AD19344:AD19407" si="1238">AD19343+1</f>
        <v>19342</v>
      </c>
      <c r="AE19344">
        <f t="shared" si="1237"/>
        <v>5.6735329136102942E-17</v>
      </c>
      <c r="AF19344">
        <f t="shared" ref="AF19344:AF19407" si="1239">AF19343*$AF$3</f>
        <v>3.5402845380928219E-14</v>
      </c>
      <c r="AG19344">
        <f t="shared" ref="AG19344:AG19407" si="1240">AD19344*AE19344</f>
        <v>1.0973747361505032E-12</v>
      </c>
    </row>
    <row r="19345" spans="30:33" x14ac:dyDescent="0.2">
      <c r="AD19345">
        <f t="shared" si="1238"/>
        <v>19343</v>
      </c>
      <c r="AE19345">
        <f t="shared" si="1237"/>
        <v>5.664455260948518E-17</v>
      </c>
      <c r="AF19345">
        <f t="shared" si="1239"/>
        <v>3.5346200828318735E-14</v>
      </c>
      <c r="AG19345">
        <f t="shared" si="1240"/>
        <v>1.0956755811252719E-12</v>
      </c>
    </row>
    <row r="19346" spans="30:33" x14ac:dyDescent="0.2">
      <c r="AD19346">
        <f t="shared" si="1238"/>
        <v>19344</v>
      </c>
      <c r="AE19346">
        <f t="shared" si="1237"/>
        <v>5.6553921325309998E-17</v>
      </c>
      <c r="AF19346">
        <f t="shared" si="1239"/>
        <v>3.5289646906993426E-14</v>
      </c>
      <c r="AG19346">
        <f t="shared" si="1240"/>
        <v>1.0939790541167965E-12</v>
      </c>
    </row>
    <row r="19347" spans="30:33" x14ac:dyDescent="0.2">
      <c r="AD19347">
        <f t="shared" si="1238"/>
        <v>19345</v>
      </c>
      <c r="AE19347">
        <f t="shared" ref="AE19347:AE19410" si="1241">AF19346*$AE$3</f>
        <v>5.6463435051189512E-17</v>
      </c>
      <c r="AF19347">
        <f t="shared" si="1239"/>
        <v>3.5233183471942234E-14</v>
      </c>
      <c r="AG19347">
        <f t="shared" si="1240"/>
        <v>1.092285151065261E-12</v>
      </c>
    </row>
    <row r="19348" spans="30:33" x14ac:dyDescent="0.2">
      <c r="AD19348">
        <f t="shared" si="1238"/>
        <v>19346</v>
      </c>
      <c r="AE19348">
        <f t="shared" si="1241"/>
        <v>5.6373093555107601E-17</v>
      </c>
      <c r="AF19348">
        <f t="shared" si="1239"/>
        <v>3.5176810378387125E-14</v>
      </c>
      <c r="AG19348">
        <f t="shared" si="1240"/>
        <v>1.0905938679171116E-12</v>
      </c>
    </row>
    <row r="19349" spans="30:33" x14ac:dyDescent="0.2">
      <c r="AD19349">
        <f t="shared" si="1238"/>
        <v>19347</v>
      </c>
      <c r="AE19349">
        <f t="shared" si="1241"/>
        <v>5.6282896605419428E-17</v>
      </c>
      <c r="AF19349">
        <f t="shared" si="1239"/>
        <v>3.5120527481781702E-14</v>
      </c>
      <c r="AG19349">
        <f t="shared" si="1240"/>
        <v>1.0889052006250496E-12</v>
      </c>
    </row>
    <row r="19350" spans="30:33" x14ac:dyDescent="0.2">
      <c r="AD19350">
        <f t="shared" si="1238"/>
        <v>19348</v>
      </c>
      <c r="AE19350">
        <f t="shared" si="1241"/>
        <v>5.6192843970850744E-17</v>
      </c>
      <c r="AF19350">
        <f t="shared" si="1239"/>
        <v>3.5064334637810848E-14</v>
      </c>
      <c r="AG19350">
        <f t="shared" si="1240"/>
        <v>1.0872191451480203E-12</v>
      </c>
    </row>
    <row r="19351" spans="30:33" x14ac:dyDescent="0.2">
      <c r="AD19351">
        <f t="shared" si="1238"/>
        <v>19349</v>
      </c>
      <c r="AE19351">
        <f t="shared" si="1241"/>
        <v>5.6102935420497379E-17</v>
      </c>
      <c r="AF19351">
        <f t="shared" si="1239"/>
        <v>3.500823170239035E-14</v>
      </c>
      <c r="AG19351">
        <f t="shared" si="1240"/>
        <v>1.0855356974512039E-12</v>
      </c>
    </row>
    <row r="19352" spans="30:33" x14ac:dyDescent="0.2">
      <c r="AD19352">
        <f t="shared" si="1238"/>
        <v>19350</v>
      </c>
      <c r="AE19352">
        <f t="shared" si="1241"/>
        <v>5.601317072382458E-17</v>
      </c>
      <c r="AF19352">
        <f t="shared" si="1239"/>
        <v>3.4952218531666524E-14</v>
      </c>
      <c r="AG19352">
        <f t="shared" si="1240"/>
        <v>1.0838548535060057E-12</v>
      </c>
    </row>
    <row r="19353" spans="30:33" x14ac:dyDescent="0.2">
      <c r="AD19353">
        <f t="shared" si="1238"/>
        <v>19351</v>
      </c>
      <c r="AE19353">
        <f t="shared" si="1241"/>
        <v>5.5923549650666464E-17</v>
      </c>
      <c r="AF19353">
        <f t="shared" si="1239"/>
        <v>3.4896294982015858E-14</v>
      </c>
      <c r="AG19353">
        <f t="shared" si="1240"/>
        <v>1.0821766092900467E-12</v>
      </c>
    </row>
    <row r="19354" spans="30:33" x14ac:dyDescent="0.2">
      <c r="AD19354">
        <f t="shared" si="1238"/>
        <v>19352</v>
      </c>
      <c r="AE19354">
        <f t="shared" si="1241"/>
        <v>5.5834071971225395E-17</v>
      </c>
      <c r="AF19354">
        <f t="shared" si="1239"/>
        <v>3.4840460910044631E-14</v>
      </c>
      <c r="AG19354">
        <f t="shared" si="1240"/>
        <v>1.0805009607871538E-12</v>
      </c>
    </row>
    <row r="19355" spans="30:33" x14ac:dyDescent="0.2">
      <c r="AD19355">
        <f t="shared" si="1238"/>
        <v>19353</v>
      </c>
      <c r="AE19355">
        <f t="shared" si="1241"/>
        <v>5.5744737456071434E-17</v>
      </c>
      <c r="AF19355">
        <f t="shared" si="1239"/>
        <v>3.4784716172588555E-14</v>
      </c>
      <c r="AG19355">
        <f t="shared" si="1240"/>
        <v>1.0788279039873504E-12</v>
      </c>
    </row>
    <row r="19356" spans="30:33" x14ac:dyDescent="0.2">
      <c r="AD19356">
        <f t="shared" si="1238"/>
        <v>19354</v>
      </c>
      <c r="AE19356">
        <f t="shared" si="1241"/>
        <v>5.565554587614171E-17</v>
      </c>
      <c r="AF19356">
        <f t="shared" si="1239"/>
        <v>3.4729060626712414E-14</v>
      </c>
      <c r="AG19356">
        <f t="shared" si="1240"/>
        <v>1.0771574348868467E-12</v>
      </c>
    </row>
    <row r="19357" spans="30:33" x14ac:dyDescent="0.2">
      <c r="AD19357">
        <f t="shared" si="1238"/>
        <v>19355</v>
      </c>
      <c r="AE19357">
        <f t="shared" si="1241"/>
        <v>5.5566497002739887E-17</v>
      </c>
      <c r="AF19357">
        <f t="shared" si="1239"/>
        <v>3.4673494129709673E-14</v>
      </c>
      <c r="AG19357">
        <f t="shared" si="1240"/>
        <v>1.0754895494880306E-12</v>
      </c>
    </row>
    <row r="19358" spans="30:33" x14ac:dyDescent="0.2">
      <c r="AD19358">
        <f t="shared" si="1238"/>
        <v>19356</v>
      </c>
      <c r="AE19358">
        <f t="shared" si="1241"/>
        <v>5.5477590607535501E-17</v>
      </c>
      <c r="AF19358">
        <f t="shared" si="1239"/>
        <v>3.4618016539102133E-14</v>
      </c>
      <c r="AG19358">
        <f t="shared" si="1240"/>
        <v>1.0738242437994571E-12</v>
      </c>
    </row>
    <row r="19359" spans="30:33" x14ac:dyDescent="0.2">
      <c r="AD19359">
        <f t="shared" si="1238"/>
        <v>19357</v>
      </c>
      <c r="AE19359">
        <f t="shared" si="1241"/>
        <v>5.538882646256344E-17</v>
      </c>
      <c r="AF19359">
        <f t="shared" si="1239"/>
        <v>3.4562627712639568E-14</v>
      </c>
      <c r="AG19359">
        <f t="shared" si="1240"/>
        <v>1.0721615138358406E-12</v>
      </c>
    </row>
    <row r="19360" spans="30:33" x14ac:dyDescent="0.2">
      <c r="AD19360">
        <f t="shared" si="1238"/>
        <v>19358</v>
      </c>
      <c r="AE19360">
        <f t="shared" si="1241"/>
        <v>5.5300204340223332E-17</v>
      </c>
      <c r="AF19360">
        <f t="shared" si="1239"/>
        <v>3.4507327508299342E-14</v>
      </c>
      <c r="AG19360">
        <f t="shared" si="1240"/>
        <v>1.0705013556180432E-12</v>
      </c>
    </row>
    <row r="19361" spans="30:33" x14ac:dyDescent="0.2">
      <c r="AD19361">
        <f t="shared" si="1238"/>
        <v>19359</v>
      </c>
      <c r="AE19361">
        <f t="shared" si="1241"/>
        <v>5.5211724013278974E-17</v>
      </c>
      <c r="AF19361">
        <f t="shared" si="1239"/>
        <v>3.445211578428606E-14</v>
      </c>
      <c r="AG19361">
        <f t="shared" si="1240"/>
        <v>1.0688437651730677E-12</v>
      </c>
    </row>
    <row r="19362" spans="30:33" x14ac:dyDescent="0.2">
      <c r="AD19362">
        <f t="shared" si="1238"/>
        <v>19360</v>
      </c>
      <c r="AE19362">
        <f t="shared" si="1241"/>
        <v>5.5123385254857721E-17</v>
      </c>
      <c r="AF19362">
        <f t="shared" si="1239"/>
        <v>3.4396992399031199E-14</v>
      </c>
      <c r="AG19362">
        <f t="shared" si="1240"/>
        <v>1.0671887385340455E-12</v>
      </c>
    </row>
    <row r="19363" spans="30:33" x14ac:dyDescent="0.2">
      <c r="AD19363">
        <f t="shared" si="1238"/>
        <v>19361</v>
      </c>
      <c r="AE19363">
        <f t="shared" si="1241"/>
        <v>5.5035187838449943E-17</v>
      </c>
      <c r="AF19363">
        <f t="shared" si="1239"/>
        <v>3.4341957211192746E-14</v>
      </c>
      <c r="AG19363">
        <f t="shared" si="1240"/>
        <v>1.0655362717402294E-12</v>
      </c>
    </row>
    <row r="19364" spans="30:33" x14ac:dyDescent="0.2">
      <c r="AD19364">
        <f t="shared" si="1238"/>
        <v>19362</v>
      </c>
      <c r="AE19364">
        <f t="shared" si="1241"/>
        <v>5.4947131537908417E-17</v>
      </c>
      <c r="AF19364">
        <f t="shared" si="1239"/>
        <v>3.4287010079654839E-14</v>
      </c>
      <c r="AG19364">
        <f t="shared" si="1240"/>
        <v>1.0638863608369828E-12</v>
      </c>
    </row>
    <row r="19365" spans="30:33" x14ac:dyDescent="0.2">
      <c r="AD19365">
        <f t="shared" si="1238"/>
        <v>19363</v>
      </c>
      <c r="AE19365">
        <f t="shared" si="1241"/>
        <v>5.485921612744777E-17</v>
      </c>
      <c r="AF19365">
        <f t="shared" si="1239"/>
        <v>3.4232150863527392E-14</v>
      </c>
      <c r="AG19365">
        <f t="shared" si="1240"/>
        <v>1.0622390018757711E-12</v>
      </c>
    </row>
    <row r="19366" spans="30:33" x14ac:dyDescent="0.2">
      <c r="AD19366">
        <f t="shared" si="1238"/>
        <v>19364</v>
      </c>
      <c r="AE19366">
        <f t="shared" si="1241"/>
        <v>5.4771441381643851E-17</v>
      </c>
      <c r="AF19366">
        <f t="shared" si="1239"/>
        <v>3.4177379422145747E-14</v>
      </c>
      <c r="AG19366">
        <f t="shared" si="1240"/>
        <v>1.0605941909141514E-12</v>
      </c>
    </row>
    <row r="19367" spans="30:33" x14ac:dyDescent="0.2">
      <c r="AD19367">
        <f t="shared" si="1238"/>
        <v>19365</v>
      </c>
      <c r="AE19367">
        <f t="shared" si="1241"/>
        <v>5.4683807075433218E-17</v>
      </c>
      <c r="AF19367">
        <f t="shared" si="1239"/>
        <v>3.4122695615070315E-14</v>
      </c>
      <c r="AG19367">
        <f t="shared" si="1240"/>
        <v>1.0589519240157643E-12</v>
      </c>
    </row>
    <row r="19368" spans="30:33" x14ac:dyDescent="0.2">
      <c r="AD19368">
        <f t="shared" si="1238"/>
        <v>19366</v>
      </c>
      <c r="AE19368">
        <f t="shared" si="1241"/>
        <v>5.459631298411253E-17</v>
      </c>
      <c r="AF19368">
        <f t="shared" si="1239"/>
        <v>3.4068099302086201E-14</v>
      </c>
      <c r="AG19368">
        <f t="shared" si="1240"/>
        <v>1.0573121972503233E-12</v>
      </c>
    </row>
    <row r="19369" spans="30:33" x14ac:dyDescent="0.2">
      <c r="AD19369">
        <f t="shared" si="1238"/>
        <v>19367</v>
      </c>
      <c r="AE19369">
        <f t="shared" si="1241"/>
        <v>5.4508958883337948E-17</v>
      </c>
      <c r="AF19369">
        <f t="shared" si="1239"/>
        <v>3.4013590343202863E-14</v>
      </c>
      <c r="AG19369">
        <f t="shared" si="1240"/>
        <v>1.055675006693606E-12</v>
      </c>
    </row>
    <row r="19370" spans="30:33" x14ac:dyDescent="0.2">
      <c r="AD19370">
        <f t="shared" si="1238"/>
        <v>19368</v>
      </c>
      <c r="AE19370">
        <f t="shared" si="1241"/>
        <v>5.4421744549124607E-17</v>
      </c>
      <c r="AF19370">
        <f t="shared" si="1239"/>
        <v>3.3959168598653736E-14</v>
      </c>
      <c r="AG19370">
        <f t="shared" si="1240"/>
        <v>1.0540403484274455E-12</v>
      </c>
    </row>
    <row r="19371" spans="30:33" x14ac:dyDescent="0.2">
      <c r="AD19371">
        <f t="shared" si="1238"/>
        <v>19369</v>
      </c>
      <c r="AE19371">
        <f t="shared" si="1241"/>
        <v>5.4334669757846003E-17</v>
      </c>
      <c r="AF19371">
        <f t="shared" si="1239"/>
        <v>3.390483392889589E-14</v>
      </c>
      <c r="AG19371">
        <f t="shared" si="1240"/>
        <v>1.0524082185397192E-12</v>
      </c>
    </row>
    <row r="19372" spans="30:33" x14ac:dyDescent="0.2">
      <c r="AD19372">
        <f t="shared" si="1238"/>
        <v>19370</v>
      </c>
      <c r="AE19372">
        <f t="shared" si="1241"/>
        <v>5.4247734286233447E-17</v>
      </c>
      <c r="AF19372">
        <f t="shared" si="1239"/>
        <v>3.3850586194609654E-14</v>
      </c>
      <c r="AG19372">
        <f t="shared" si="1240"/>
        <v>1.0507786131243419E-12</v>
      </c>
    </row>
    <row r="19373" spans="30:33" x14ac:dyDescent="0.2">
      <c r="AD19373">
        <f t="shared" si="1238"/>
        <v>19371</v>
      </c>
      <c r="AE19373">
        <f t="shared" si="1241"/>
        <v>5.4160937911375474E-17</v>
      </c>
      <c r="AF19373">
        <f t="shared" si="1239"/>
        <v>3.3796425256698278E-14</v>
      </c>
      <c r="AG19373">
        <f t="shared" si="1240"/>
        <v>1.0491515282812543E-12</v>
      </c>
    </row>
    <row r="19374" spans="30:33" x14ac:dyDescent="0.2">
      <c r="AD19374">
        <f t="shared" si="1238"/>
        <v>19372</v>
      </c>
      <c r="AE19374">
        <f t="shared" si="1241"/>
        <v>5.4074280410717271E-17</v>
      </c>
      <c r="AF19374">
        <f t="shared" si="1239"/>
        <v>3.3742350976287557E-14</v>
      </c>
      <c r="AG19374">
        <f t="shared" si="1240"/>
        <v>1.047526960116415E-12</v>
      </c>
    </row>
    <row r="19375" spans="30:33" x14ac:dyDescent="0.2">
      <c r="AD19375">
        <f t="shared" si="1238"/>
        <v>19373</v>
      </c>
      <c r="AE19375">
        <f t="shared" si="1241"/>
        <v>5.3987761562060117E-17</v>
      </c>
      <c r="AF19375">
        <f t="shared" si="1239"/>
        <v>3.3688363214725494E-14</v>
      </c>
      <c r="AG19375">
        <f t="shared" si="1240"/>
        <v>1.0459049047417907E-12</v>
      </c>
    </row>
    <row r="19376" spans="30:33" x14ac:dyDescent="0.2">
      <c r="AD19376">
        <f t="shared" si="1238"/>
        <v>19374</v>
      </c>
      <c r="AE19376">
        <f t="shared" si="1241"/>
        <v>5.3901381143560812E-17</v>
      </c>
      <c r="AF19376">
        <f t="shared" si="1239"/>
        <v>3.3634461833581931E-14</v>
      </c>
      <c r="AG19376">
        <f t="shared" si="1240"/>
        <v>1.0442853582753472E-12</v>
      </c>
    </row>
    <row r="19377" spans="30:33" x14ac:dyDescent="0.2">
      <c r="AD19377">
        <f t="shared" si="1238"/>
        <v>19375</v>
      </c>
      <c r="AE19377">
        <f t="shared" si="1241"/>
        <v>5.3815138933731115E-17</v>
      </c>
      <c r="AF19377">
        <f t="shared" si="1239"/>
        <v>3.3580646694648198E-14</v>
      </c>
      <c r="AG19377">
        <f t="shared" si="1240"/>
        <v>1.0426683168410403E-12</v>
      </c>
    </row>
    <row r="19378" spans="30:33" x14ac:dyDescent="0.2">
      <c r="AD19378">
        <f t="shared" si="1238"/>
        <v>19376</v>
      </c>
      <c r="AE19378">
        <f t="shared" si="1241"/>
        <v>5.3729034711437141E-17</v>
      </c>
      <c r="AF19378">
        <f t="shared" si="1239"/>
        <v>3.3526917659936758E-14</v>
      </c>
      <c r="AG19378">
        <f t="shared" si="1240"/>
        <v>1.041053776568806E-12</v>
      </c>
    </row>
    <row r="19379" spans="30:33" x14ac:dyDescent="0.2">
      <c r="AD19379">
        <f t="shared" si="1238"/>
        <v>19377</v>
      </c>
      <c r="AE19379">
        <f t="shared" si="1241"/>
        <v>5.3643068255898837E-17</v>
      </c>
      <c r="AF19379">
        <f t="shared" si="1239"/>
        <v>3.3473274591680861E-14</v>
      </c>
      <c r="AG19379">
        <f t="shared" si="1240"/>
        <v>1.0394417335945518E-12</v>
      </c>
    </row>
    <row r="19380" spans="30:33" x14ac:dyDescent="0.2">
      <c r="AD19380">
        <f t="shared" si="1238"/>
        <v>19378</v>
      </c>
      <c r="AE19380">
        <f t="shared" si="1241"/>
        <v>5.3557239346689402E-17</v>
      </c>
      <c r="AF19380">
        <f t="shared" si="1239"/>
        <v>3.341971735233417E-14</v>
      </c>
      <c r="AG19380">
        <f t="shared" si="1240"/>
        <v>1.0378321840601473E-12</v>
      </c>
    </row>
    <row r="19381" spans="30:33" x14ac:dyDescent="0.2">
      <c r="AD19381">
        <f t="shared" si="1238"/>
        <v>19379</v>
      </c>
      <c r="AE19381">
        <f t="shared" si="1241"/>
        <v>5.3471547763734697E-17</v>
      </c>
      <c r="AF19381">
        <f t="shared" si="1239"/>
        <v>3.3366245804570434E-14</v>
      </c>
      <c r="AG19381">
        <f t="shared" si="1240"/>
        <v>1.0362251241134148E-12</v>
      </c>
    </row>
    <row r="19382" spans="30:33" x14ac:dyDescent="0.2">
      <c r="AD19382">
        <f t="shared" si="1238"/>
        <v>19380</v>
      </c>
      <c r="AE19382">
        <f t="shared" si="1241"/>
        <v>5.338599328731272E-17</v>
      </c>
      <c r="AF19382">
        <f t="shared" si="1239"/>
        <v>3.3312859811283117E-14</v>
      </c>
      <c r="AG19382">
        <f t="shared" si="1240"/>
        <v>1.0346205499081206E-12</v>
      </c>
    </row>
    <row r="19383" spans="30:33" x14ac:dyDescent="0.2">
      <c r="AD19383">
        <f t="shared" si="1238"/>
        <v>19381</v>
      </c>
      <c r="AE19383">
        <f t="shared" si="1241"/>
        <v>5.3300575698053012E-17</v>
      </c>
      <c r="AF19383">
        <f t="shared" si="1239"/>
        <v>3.325955923558506E-14</v>
      </c>
      <c r="AG19383">
        <f t="shared" si="1240"/>
        <v>1.0330184576039655E-12</v>
      </c>
    </row>
    <row r="19384" spans="30:33" x14ac:dyDescent="0.2">
      <c r="AD19384">
        <f t="shared" si="1238"/>
        <v>19382</v>
      </c>
      <c r="AE19384">
        <f t="shared" si="1241"/>
        <v>5.3215294776936121E-17</v>
      </c>
      <c r="AF19384">
        <f t="shared" si="1239"/>
        <v>3.3206343940808125E-14</v>
      </c>
      <c r="AG19384">
        <f t="shared" si="1240"/>
        <v>1.0314188433665759E-12</v>
      </c>
    </row>
    <row r="19385" spans="30:33" x14ac:dyDescent="0.2">
      <c r="AD19385">
        <f t="shared" si="1238"/>
        <v>19383</v>
      </c>
      <c r="AE19385">
        <f t="shared" si="1241"/>
        <v>5.3130150305293026E-17</v>
      </c>
      <c r="AF19385">
        <f t="shared" si="1239"/>
        <v>3.3153213790502832E-14</v>
      </c>
      <c r="AG19385">
        <f t="shared" si="1240"/>
        <v>1.0298217033674948E-12</v>
      </c>
    </row>
    <row r="19386" spans="30:33" x14ac:dyDescent="0.2">
      <c r="AD19386">
        <f t="shared" si="1238"/>
        <v>19384</v>
      </c>
      <c r="AE19386">
        <f t="shared" si="1241"/>
        <v>5.3045142064804556E-17</v>
      </c>
      <c r="AF19386">
        <f t="shared" si="1239"/>
        <v>3.3100168648438029E-14</v>
      </c>
      <c r="AG19386">
        <f t="shared" si="1240"/>
        <v>1.0282270337841715E-12</v>
      </c>
    </row>
    <row r="19387" spans="30:33" x14ac:dyDescent="0.2">
      <c r="AD19387">
        <f t="shared" si="1238"/>
        <v>19385</v>
      </c>
      <c r="AE19387">
        <f t="shared" si="1241"/>
        <v>5.2960269837500868E-17</v>
      </c>
      <c r="AF19387">
        <f t="shared" si="1239"/>
        <v>3.3047208378600526E-14</v>
      </c>
      <c r="AG19387">
        <f t="shared" si="1240"/>
        <v>1.0266348307999544E-12</v>
      </c>
    </row>
    <row r="19388" spans="30:33" x14ac:dyDescent="0.2">
      <c r="AD19388">
        <f t="shared" si="1238"/>
        <v>19386</v>
      </c>
      <c r="AE19388">
        <f t="shared" si="1241"/>
        <v>5.2875533405760865E-17</v>
      </c>
      <c r="AF19388">
        <f t="shared" si="1239"/>
        <v>3.2994332845194765E-14</v>
      </c>
      <c r="AG19388">
        <f t="shared" si="1240"/>
        <v>1.0250450906040802E-12</v>
      </c>
    </row>
    <row r="19389" spans="30:33" x14ac:dyDescent="0.2">
      <c r="AD19389">
        <f t="shared" si="1238"/>
        <v>19387</v>
      </c>
      <c r="AE19389">
        <f t="shared" si="1241"/>
        <v>5.2790932552311649E-17</v>
      </c>
      <c r="AF19389">
        <f t="shared" si="1239"/>
        <v>3.2941541912642455E-14</v>
      </c>
      <c r="AG19389">
        <f t="shared" si="1240"/>
        <v>1.023457809391666E-12</v>
      </c>
    </row>
    <row r="19390" spans="30:33" x14ac:dyDescent="0.2">
      <c r="AD19390">
        <f t="shared" si="1238"/>
        <v>19388</v>
      </c>
      <c r="AE19390">
        <f t="shared" si="1241"/>
        <v>5.2706467060227954E-17</v>
      </c>
      <c r="AF19390">
        <f t="shared" si="1239"/>
        <v>3.2888835445582226E-14</v>
      </c>
      <c r="AG19390">
        <f t="shared" si="1240"/>
        <v>1.0218729833636996E-12</v>
      </c>
    </row>
    <row r="19391" spans="30:33" x14ac:dyDescent="0.2">
      <c r="AD19391">
        <f t="shared" si="1238"/>
        <v>19389</v>
      </c>
      <c r="AE19391">
        <f t="shared" si="1241"/>
        <v>5.2622136712931586E-17</v>
      </c>
      <c r="AF19391">
        <f t="shared" si="1239"/>
        <v>3.2836213308869295E-14</v>
      </c>
      <c r="AG19391">
        <f t="shared" si="1240"/>
        <v>1.0202906087270305E-12</v>
      </c>
    </row>
    <row r="19392" spans="30:33" x14ac:dyDescent="0.2">
      <c r="AD19392">
        <f t="shared" si="1238"/>
        <v>19390</v>
      </c>
      <c r="AE19392">
        <f t="shared" si="1241"/>
        <v>5.2537941294190897E-17</v>
      </c>
      <c r="AF19392">
        <f t="shared" si="1239"/>
        <v>3.2783675367575104E-14</v>
      </c>
      <c r="AG19392">
        <f t="shared" si="1240"/>
        <v>1.0187106816943616E-12</v>
      </c>
    </row>
    <row r="19393" spans="30:33" x14ac:dyDescent="0.2">
      <c r="AD19393">
        <f t="shared" si="1238"/>
        <v>19391</v>
      </c>
      <c r="AE19393">
        <f t="shared" si="1241"/>
        <v>5.245388058812019E-17</v>
      </c>
      <c r="AF19393">
        <f t="shared" si="1239"/>
        <v>3.2731221486986983E-14</v>
      </c>
      <c r="AG19393">
        <f t="shared" si="1240"/>
        <v>1.0171331984842385E-12</v>
      </c>
    </row>
    <row r="19394" spans="30:33" x14ac:dyDescent="0.2">
      <c r="AD19394">
        <f t="shared" si="1238"/>
        <v>19392</v>
      </c>
      <c r="AE19394">
        <f t="shared" si="1241"/>
        <v>5.2369954379179197E-17</v>
      </c>
      <c r="AF19394">
        <f t="shared" si="1239"/>
        <v>3.26788515326078E-14</v>
      </c>
      <c r="AG19394">
        <f t="shared" si="1240"/>
        <v>1.015558155321043E-12</v>
      </c>
    </row>
    <row r="19395" spans="30:33" x14ac:dyDescent="0.2">
      <c r="AD19395">
        <f t="shared" si="1238"/>
        <v>19393</v>
      </c>
      <c r="AE19395">
        <f t="shared" si="1241"/>
        <v>5.2286162452172506E-17</v>
      </c>
      <c r="AF19395">
        <f t="shared" si="1239"/>
        <v>3.2626565370155627E-14</v>
      </c>
      <c r="AG19395">
        <f t="shared" si="1240"/>
        <v>1.0139855484349814E-12</v>
      </c>
    </row>
    <row r="19396" spans="30:33" x14ac:dyDescent="0.2">
      <c r="AD19396">
        <f t="shared" si="1238"/>
        <v>19394</v>
      </c>
      <c r="AE19396">
        <f t="shared" si="1241"/>
        <v>5.2202504592249029E-17</v>
      </c>
      <c r="AF19396">
        <f t="shared" si="1239"/>
        <v>3.2574362865563376E-14</v>
      </c>
      <c r="AG19396">
        <f t="shared" si="1240"/>
        <v>1.0124153740620778E-12</v>
      </c>
    </row>
    <row r="19397" spans="30:33" x14ac:dyDescent="0.2">
      <c r="AD19397">
        <f t="shared" si="1238"/>
        <v>19395</v>
      </c>
      <c r="AE19397">
        <f t="shared" si="1241"/>
        <v>5.2118980584901425E-17</v>
      </c>
      <c r="AF19397">
        <f t="shared" si="1239"/>
        <v>3.2522243884978473E-14</v>
      </c>
      <c r="AG19397">
        <f t="shared" si="1240"/>
        <v>1.0108476284441631E-12</v>
      </c>
    </row>
    <row r="19398" spans="30:33" x14ac:dyDescent="0.2">
      <c r="AD19398">
        <f t="shared" si="1238"/>
        <v>19396</v>
      </c>
      <c r="AE19398">
        <f t="shared" si="1241"/>
        <v>5.2035590215965577E-17</v>
      </c>
      <c r="AF19398">
        <f t="shared" si="1239"/>
        <v>3.2470208294762503E-14</v>
      </c>
      <c r="AG19398">
        <f t="shared" si="1240"/>
        <v>1.0092823078288683E-12</v>
      </c>
    </row>
    <row r="19399" spans="30:33" x14ac:dyDescent="0.2">
      <c r="AD19399">
        <f t="shared" si="1238"/>
        <v>19397</v>
      </c>
      <c r="AE19399">
        <f t="shared" si="1241"/>
        <v>5.1952333271620027E-17</v>
      </c>
      <c r="AF19399">
        <f t="shared" si="1239"/>
        <v>3.2418255961490878E-14</v>
      </c>
      <c r="AG19399">
        <f t="shared" si="1240"/>
        <v>1.0077194084696137E-12</v>
      </c>
    </row>
    <row r="19400" spans="30:33" x14ac:dyDescent="0.2">
      <c r="AD19400">
        <f t="shared" si="1238"/>
        <v>19398</v>
      </c>
      <c r="AE19400">
        <f t="shared" si="1241"/>
        <v>5.1869209538385431E-17</v>
      </c>
      <c r="AF19400">
        <f t="shared" si="1239"/>
        <v>3.2366386751952495E-14</v>
      </c>
      <c r="AG19400">
        <f t="shared" si="1240"/>
        <v>1.0061589266256006E-12</v>
      </c>
    </row>
    <row r="19401" spans="30:33" x14ac:dyDescent="0.2">
      <c r="AD19401">
        <f t="shared" si="1238"/>
        <v>19399</v>
      </c>
      <c r="AE19401">
        <f t="shared" si="1241"/>
        <v>5.1786218803124016E-17</v>
      </c>
      <c r="AF19401">
        <f t="shared" si="1239"/>
        <v>3.2314600533149366E-14</v>
      </c>
      <c r="AG19401">
        <f t="shared" si="1240"/>
        <v>1.0046008585618029E-12</v>
      </c>
    </row>
    <row r="19402" spans="30:33" x14ac:dyDescent="0.2">
      <c r="AD19402">
        <f t="shared" si="1238"/>
        <v>19400</v>
      </c>
      <c r="AE19402">
        <f t="shared" si="1241"/>
        <v>5.1703360853039011E-17</v>
      </c>
      <c r="AF19402">
        <f t="shared" si="1239"/>
        <v>3.2262897172296324E-14</v>
      </c>
      <c r="AG19402">
        <f t="shared" si="1240"/>
        <v>1.0030452005489568E-12</v>
      </c>
    </row>
    <row r="19403" spans="30:33" x14ac:dyDescent="0.2">
      <c r="AD19403">
        <f t="shared" si="1238"/>
        <v>19401</v>
      </c>
      <c r="AE19403">
        <f t="shared" si="1241"/>
        <v>5.1620635475674144E-17</v>
      </c>
      <c r="AF19403">
        <f t="shared" si="1239"/>
        <v>3.2211276536820647E-14</v>
      </c>
      <c r="AG19403">
        <f t="shared" si="1240"/>
        <v>1.0014919488635541E-12</v>
      </c>
    </row>
    <row r="19404" spans="30:33" x14ac:dyDescent="0.2">
      <c r="AD19404">
        <f t="shared" si="1238"/>
        <v>19402</v>
      </c>
      <c r="AE19404">
        <f t="shared" si="1241"/>
        <v>5.1538042458913058E-17</v>
      </c>
      <c r="AF19404">
        <f t="shared" si="1239"/>
        <v>3.2159738494361732E-14</v>
      </c>
      <c r="AG19404">
        <f t="shared" si="1240"/>
        <v>9.9994109978783111E-13</v>
      </c>
    </row>
    <row r="19405" spans="30:33" x14ac:dyDescent="0.2">
      <c r="AD19405">
        <f t="shared" si="1238"/>
        <v>19403</v>
      </c>
      <c r="AE19405">
        <f t="shared" si="1241"/>
        <v>5.1455581590978793E-17</v>
      </c>
      <c r="AF19405">
        <f t="shared" si="1239"/>
        <v>3.2108282912770754E-14</v>
      </c>
      <c r="AG19405">
        <f t="shared" si="1240"/>
        <v>9.9839264960976146E-13</v>
      </c>
    </row>
    <row r="19406" spans="30:33" x14ac:dyDescent="0.2">
      <c r="AD19406">
        <f t="shared" si="1238"/>
        <v>19404</v>
      </c>
      <c r="AE19406">
        <f t="shared" si="1241"/>
        <v>5.1373252660433228E-17</v>
      </c>
      <c r="AF19406">
        <f t="shared" si="1239"/>
        <v>3.2056909660110316E-14</v>
      </c>
      <c r="AG19406">
        <f t="shared" si="1240"/>
        <v>9.9684659462304631E-13</v>
      </c>
    </row>
    <row r="19407" spans="30:33" x14ac:dyDescent="0.2">
      <c r="AD19407">
        <f t="shared" si="1238"/>
        <v>19405</v>
      </c>
      <c r="AE19407">
        <f t="shared" si="1241"/>
        <v>5.1291055456176529E-17</v>
      </c>
      <c r="AF19407">
        <f t="shared" si="1239"/>
        <v>3.2005618604654141E-14</v>
      </c>
      <c r="AG19407">
        <f t="shared" si="1240"/>
        <v>9.953029311271056E-13</v>
      </c>
    </row>
    <row r="19408" spans="30:33" x14ac:dyDescent="0.2">
      <c r="AD19408">
        <f t="shared" ref="AD19408:AD19471" si="1242">AD19407+1</f>
        <v>19406</v>
      </c>
      <c r="AE19408">
        <f t="shared" si="1241"/>
        <v>5.1208989767446647E-17</v>
      </c>
      <c r="AF19408">
        <f t="shared" ref="AF19408:AF19471" si="1243">AF19407*$AF$3</f>
        <v>3.1954409614886695E-14</v>
      </c>
      <c r="AG19408">
        <f t="shared" ref="AG19408:AG19471" si="1244">AD19408*AE19408</f>
        <v>9.9376165542706954E-13</v>
      </c>
    </row>
    <row r="19409" spans="30:33" x14ac:dyDescent="0.2">
      <c r="AD19409">
        <f t="shared" si="1242"/>
        <v>19407</v>
      </c>
      <c r="AE19409">
        <f t="shared" si="1241"/>
        <v>5.1127055383818737E-17</v>
      </c>
      <c r="AF19409">
        <f t="shared" si="1243"/>
        <v>3.1903282559502876E-14</v>
      </c>
      <c r="AG19409">
        <f t="shared" si="1244"/>
        <v>9.9222276383377014E-13</v>
      </c>
    </row>
    <row r="19410" spans="30:33" x14ac:dyDescent="0.2">
      <c r="AD19410">
        <f t="shared" si="1242"/>
        <v>19408</v>
      </c>
      <c r="AE19410">
        <f t="shared" si="1241"/>
        <v>5.1045252095204627E-17</v>
      </c>
      <c r="AF19410">
        <f t="shared" si="1243"/>
        <v>3.1852237307407671E-14</v>
      </c>
      <c r="AG19410">
        <f t="shared" si="1244"/>
        <v>9.9068625266373134E-13</v>
      </c>
    </row>
    <row r="19411" spans="30:33" x14ac:dyDescent="0.2">
      <c r="AD19411">
        <f t="shared" si="1242"/>
        <v>19409</v>
      </c>
      <c r="AE19411">
        <f t="shared" ref="AE19411:AE19474" si="1245">AF19410*$AE$3</f>
        <v>5.0963579691852296E-17</v>
      </c>
      <c r="AF19411">
        <f t="shared" si="1243"/>
        <v>3.1801273727715816E-14</v>
      </c>
      <c r="AG19411">
        <f t="shared" si="1244"/>
        <v>9.8915211823916113E-13</v>
      </c>
    </row>
    <row r="19412" spans="30:33" x14ac:dyDescent="0.2">
      <c r="AD19412">
        <f t="shared" si="1242"/>
        <v>19410</v>
      </c>
      <c r="AE19412">
        <f t="shared" si="1245"/>
        <v>5.0882037964345331E-17</v>
      </c>
      <c r="AF19412">
        <f t="shared" si="1243"/>
        <v>3.1750391689751472E-14</v>
      </c>
      <c r="AG19412">
        <f t="shared" si="1244"/>
        <v>9.8762035688794284E-13</v>
      </c>
    </row>
    <row r="19413" spans="30:33" x14ac:dyDescent="0.2">
      <c r="AD19413">
        <f t="shared" si="1242"/>
        <v>19411</v>
      </c>
      <c r="AE19413">
        <f t="shared" si="1245"/>
        <v>5.0800626703602378E-17</v>
      </c>
      <c r="AF19413">
        <f t="shared" si="1243"/>
        <v>3.1699591063047869E-14</v>
      </c>
      <c r="AG19413">
        <f t="shared" si="1244"/>
        <v>9.8609096494362567E-13</v>
      </c>
    </row>
    <row r="19414" spans="30:33" x14ac:dyDescent="0.2">
      <c r="AD19414">
        <f t="shared" si="1242"/>
        <v>19412</v>
      </c>
      <c r="AE19414">
        <f t="shared" si="1245"/>
        <v>5.0719345700876613E-17</v>
      </c>
      <c r="AF19414">
        <f t="shared" si="1243"/>
        <v>3.1648871717346989E-14</v>
      </c>
      <c r="AG19414">
        <f t="shared" si="1244"/>
        <v>9.8456393874541679E-13</v>
      </c>
    </row>
    <row r="19415" spans="30:33" x14ac:dyDescent="0.2">
      <c r="AD19415">
        <f t="shared" si="1242"/>
        <v>19413</v>
      </c>
      <c r="AE19415">
        <f t="shared" si="1245"/>
        <v>5.0638194747755205E-17</v>
      </c>
      <c r="AF19415">
        <f t="shared" si="1243"/>
        <v>3.1598233522599235E-14</v>
      </c>
      <c r="AG19415">
        <f t="shared" si="1244"/>
        <v>9.830392746381717E-13</v>
      </c>
    </row>
    <row r="19416" spans="30:33" x14ac:dyDescent="0.2">
      <c r="AD19416">
        <f t="shared" si="1242"/>
        <v>19414</v>
      </c>
      <c r="AE19416">
        <f t="shared" si="1245"/>
        <v>5.0557173636158798E-17</v>
      </c>
      <c r="AF19416">
        <f t="shared" si="1243"/>
        <v>3.1547676348963076E-14</v>
      </c>
      <c r="AG19416">
        <f t="shared" si="1244"/>
        <v>9.8151696897238689E-13</v>
      </c>
    </row>
    <row r="19417" spans="30:33" x14ac:dyDescent="0.2">
      <c r="AD19417">
        <f t="shared" si="1242"/>
        <v>19415</v>
      </c>
      <c r="AE19417">
        <f t="shared" si="1245"/>
        <v>5.0476282158340946E-17</v>
      </c>
      <c r="AF19417">
        <f t="shared" si="1243"/>
        <v>3.1497200066804734E-14</v>
      </c>
      <c r="AG19417">
        <f t="shared" si="1244"/>
        <v>9.799970181041894E-13</v>
      </c>
    </row>
    <row r="19418" spans="30:33" x14ac:dyDescent="0.2">
      <c r="AD19418">
        <f t="shared" si="1242"/>
        <v>19416</v>
      </c>
      <c r="AE19418">
        <f t="shared" si="1245"/>
        <v>5.0395520106887598E-17</v>
      </c>
      <c r="AF19418">
        <f t="shared" si="1243"/>
        <v>3.1446804546697845E-14</v>
      </c>
      <c r="AG19418">
        <f t="shared" si="1244"/>
        <v>9.784794183953295E-13</v>
      </c>
    </row>
    <row r="19419" spans="30:33" x14ac:dyDescent="0.2">
      <c r="AD19419">
        <f t="shared" si="1242"/>
        <v>19417</v>
      </c>
      <c r="AE19419">
        <f t="shared" si="1245"/>
        <v>5.0314887274716572E-17</v>
      </c>
      <c r="AF19419">
        <f t="shared" si="1243"/>
        <v>3.139648965942313E-14</v>
      </c>
      <c r="AG19419">
        <f t="shared" si="1244"/>
        <v>9.7696416621317165E-13</v>
      </c>
    </row>
    <row r="19420" spans="30:33" x14ac:dyDescent="0.2">
      <c r="AD19420">
        <f t="shared" si="1242"/>
        <v>19418</v>
      </c>
      <c r="AE19420">
        <f t="shared" si="1245"/>
        <v>5.0234383455077033E-17</v>
      </c>
      <c r="AF19420">
        <f t="shared" si="1243"/>
        <v>3.1346255275968049E-14</v>
      </c>
      <c r="AG19420">
        <f t="shared" si="1244"/>
        <v>9.7545125793068577E-13</v>
      </c>
    </row>
    <row r="19421" spans="30:33" x14ac:dyDescent="0.2">
      <c r="AD19421">
        <f t="shared" si="1242"/>
        <v>19419</v>
      </c>
      <c r="AE19421">
        <f t="shared" si="1245"/>
        <v>5.0154008441548901E-17</v>
      </c>
      <c r="AF19421">
        <f t="shared" si="1243"/>
        <v>3.1296101267526498E-14</v>
      </c>
      <c r="AG19421">
        <f t="shared" si="1244"/>
        <v>9.7394068992643818E-13</v>
      </c>
    </row>
    <row r="19422" spans="30:33" x14ac:dyDescent="0.2">
      <c r="AD19422">
        <f t="shared" si="1242"/>
        <v>19420</v>
      </c>
      <c r="AE19422">
        <f t="shared" si="1245"/>
        <v>5.0073762028042418E-17</v>
      </c>
      <c r="AF19422">
        <f t="shared" si="1243"/>
        <v>3.1246027505498453E-14</v>
      </c>
      <c r="AG19422">
        <f t="shared" si="1244"/>
        <v>9.7243245858458372E-13</v>
      </c>
    </row>
    <row r="19423" spans="30:33" x14ac:dyDescent="0.2">
      <c r="AD19423">
        <f t="shared" si="1242"/>
        <v>19421</v>
      </c>
      <c r="AE19423">
        <f t="shared" si="1245"/>
        <v>4.9993644008797551E-17</v>
      </c>
      <c r="AF19423">
        <f t="shared" si="1243"/>
        <v>3.1196033861489653E-14</v>
      </c>
      <c r="AG19423">
        <f t="shared" si="1244"/>
        <v>9.7092656029485727E-13</v>
      </c>
    </row>
    <row r="19424" spans="30:33" x14ac:dyDescent="0.2">
      <c r="AD19424">
        <f t="shared" si="1242"/>
        <v>19422</v>
      </c>
      <c r="AE19424">
        <f t="shared" si="1245"/>
        <v>4.9913654178383465E-17</v>
      </c>
      <c r="AF19424">
        <f t="shared" si="1243"/>
        <v>3.1146120207311267E-14</v>
      </c>
      <c r="AG19424">
        <f t="shared" si="1244"/>
        <v>9.6942299145256364E-13</v>
      </c>
    </row>
    <row r="19425" spans="30:33" x14ac:dyDescent="0.2">
      <c r="AD19425">
        <f t="shared" si="1242"/>
        <v>19423</v>
      </c>
      <c r="AE19425">
        <f t="shared" si="1245"/>
        <v>4.983379233169805E-17</v>
      </c>
      <c r="AF19425">
        <f t="shared" si="1243"/>
        <v>3.1096286414979567E-14</v>
      </c>
      <c r="AG19425">
        <f t="shared" si="1244"/>
        <v>9.6792174845857132E-13</v>
      </c>
    </row>
    <row r="19426" spans="30:33" x14ac:dyDescent="0.2">
      <c r="AD19426">
        <f t="shared" si="1242"/>
        <v>19424</v>
      </c>
      <c r="AE19426">
        <f t="shared" si="1245"/>
        <v>4.9754058263967331E-17</v>
      </c>
      <c r="AF19426">
        <f t="shared" si="1243"/>
        <v>3.1046532356715597E-14</v>
      </c>
      <c r="AG19426">
        <f t="shared" si="1244"/>
        <v>9.6642282771930139E-13</v>
      </c>
    </row>
    <row r="19427" spans="30:33" x14ac:dyDescent="0.2">
      <c r="AD19427">
        <f t="shared" si="1242"/>
        <v>19425</v>
      </c>
      <c r="AE19427">
        <f t="shared" si="1245"/>
        <v>4.9674451770744976E-17</v>
      </c>
      <c r="AF19427">
        <f t="shared" si="1243"/>
        <v>3.0996857904944853E-14</v>
      </c>
      <c r="AG19427">
        <f t="shared" si="1244"/>
        <v>9.649262256467212E-13</v>
      </c>
    </row>
    <row r="19428" spans="30:33" x14ac:dyDescent="0.2">
      <c r="AD19428">
        <f t="shared" si="1242"/>
        <v>19426</v>
      </c>
      <c r="AE19428">
        <f t="shared" si="1245"/>
        <v>4.959497264791179E-17</v>
      </c>
      <c r="AF19428">
        <f t="shared" si="1243"/>
        <v>3.0947262932296938E-14</v>
      </c>
      <c r="AG19428">
        <f t="shared" si="1244"/>
        <v>9.6343193865833435E-13</v>
      </c>
    </row>
    <row r="19429" spans="30:33" x14ac:dyDescent="0.2">
      <c r="AD19429">
        <f t="shared" si="1242"/>
        <v>19427</v>
      </c>
      <c r="AE19429">
        <f t="shared" si="1245"/>
        <v>4.9515620691675123E-17</v>
      </c>
      <c r="AF19429">
        <f t="shared" si="1243"/>
        <v>3.0897747311605259E-14</v>
      </c>
      <c r="AG19429">
        <f t="shared" si="1244"/>
        <v>9.6193996317717256E-13</v>
      </c>
    </row>
    <row r="19430" spans="30:33" x14ac:dyDescent="0.2">
      <c r="AD19430">
        <f t="shared" si="1242"/>
        <v>19428</v>
      </c>
      <c r="AE19430">
        <f t="shared" si="1245"/>
        <v>4.9436395698568438E-17</v>
      </c>
      <c r="AF19430">
        <f t="shared" si="1243"/>
        <v>3.0848310915906686E-14</v>
      </c>
      <c r="AG19430">
        <f t="shared" si="1244"/>
        <v>9.6045029563178761E-13</v>
      </c>
    </row>
    <row r="19431" spans="30:33" x14ac:dyDescent="0.2">
      <c r="AD19431">
        <f t="shared" si="1242"/>
        <v>19429</v>
      </c>
      <c r="AE19431">
        <f t="shared" si="1245"/>
        <v>4.9357297465450723E-17</v>
      </c>
      <c r="AF19431">
        <f t="shared" si="1243"/>
        <v>3.0798953618441237E-14</v>
      </c>
      <c r="AG19431">
        <f t="shared" si="1244"/>
        <v>9.5896293245624205E-13</v>
      </c>
    </row>
    <row r="19432" spans="30:33" x14ac:dyDescent="0.2">
      <c r="AD19432">
        <f t="shared" si="1242"/>
        <v>19430</v>
      </c>
      <c r="AE19432">
        <f t="shared" si="1245"/>
        <v>4.9278325789506005E-17</v>
      </c>
      <c r="AF19432">
        <f t="shared" si="1243"/>
        <v>3.0749675292651729E-14</v>
      </c>
      <c r="AG19432">
        <f t="shared" si="1244"/>
        <v>9.5747787009010172E-13</v>
      </c>
    </row>
    <row r="19433" spans="30:33" x14ac:dyDescent="0.2">
      <c r="AD19433">
        <f t="shared" si="1242"/>
        <v>19431</v>
      </c>
      <c r="AE19433">
        <f t="shared" si="1245"/>
        <v>4.9199480468242791E-17</v>
      </c>
      <c r="AF19433">
        <f t="shared" si="1243"/>
        <v>3.0700475812183484E-14</v>
      </c>
      <c r="AG19433">
        <f t="shared" si="1244"/>
        <v>9.5599510497842566E-13</v>
      </c>
    </row>
    <row r="19434" spans="30:33" x14ac:dyDescent="0.2">
      <c r="AD19434">
        <f t="shared" si="1242"/>
        <v>19432</v>
      </c>
      <c r="AE19434">
        <f t="shared" si="1245"/>
        <v>4.9120761299493598E-17</v>
      </c>
      <c r="AF19434">
        <f t="shared" si="1243"/>
        <v>3.0651355050883986E-14</v>
      </c>
      <c r="AG19434">
        <f t="shared" si="1244"/>
        <v>9.5451463357175965E-13</v>
      </c>
    </row>
    <row r="19435" spans="30:33" x14ac:dyDescent="0.2">
      <c r="AD19435">
        <f t="shared" si="1242"/>
        <v>19433</v>
      </c>
      <c r="AE19435">
        <f t="shared" si="1245"/>
        <v>4.9042168081414402E-17</v>
      </c>
      <c r="AF19435">
        <f t="shared" si="1243"/>
        <v>3.0602312882802568E-14</v>
      </c>
      <c r="AG19435">
        <f t="shared" si="1244"/>
        <v>9.5303645232612611E-13</v>
      </c>
    </row>
    <row r="19436" spans="30:33" x14ac:dyDescent="0.2">
      <c r="AD19436">
        <f t="shared" si="1242"/>
        <v>19434</v>
      </c>
      <c r="AE19436">
        <f t="shared" si="1245"/>
        <v>4.8963700612484128E-17</v>
      </c>
      <c r="AF19436">
        <f t="shared" si="1243"/>
        <v>3.0553349182190079E-14</v>
      </c>
      <c r="AG19436">
        <f t="shared" si="1244"/>
        <v>9.5156055770301661E-13</v>
      </c>
    </row>
    <row r="19437" spans="30:33" x14ac:dyDescent="0.2">
      <c r="AD19437">
        <f t="shared" si="1242"/>
        <v>19435</v>
      </c>
      <c r="AE19437">
        <f t="shared" si="1245"/>
        <v>4.8885358691504147E-17</v>
      </c>
      <c r="AF19437">
        <f t="shared" si="1243"/>
        <v>3.0504463823498576E-14</v>
      </c>
      <c r="AG19437">
        <f t="shared" si="1244"/>
        <v>9.5008694616938303E-13</v>
      </c>
    </row>
    <row r="19438" spans="30:33" x14ac:dyDescent="0.2">
      <c r="AD19438">
        <f t="shared" si="1242"/>
        <v>19436</v>
      </c>
      <c r="AE19438">
        <f t="shared" si="1245"/>
        <v>4.8807142117597742E-17</v>
      </c>
      <c r="AF19438">
        <f t="shared" si="1243"/>
        <v>3.0455656681380977E-14</v>
      </c>
      <c r="AG19438">
        <f t="shared" si="1244"/>
        <v>9.4861561419762962E-13</v>
      </c>
    </row>
    <row r="19439" spans="30:33" x14ac:dyDescent="0.2">
      <c r="AD19439">
        <f t="shared" si="1242"/>
        <v>19437</v>
      </c>
      <c r="AE19439">
        <f t="shared" si="1245"/>
        <v>4.8729050690209581E-17</v>
      </c>
      <c r="AF19439">
        <f t="shared" si="1243"/>
        <v>3.0406927630690764E-14</v>
      </c>
      <c r="AG19439">
        <f t="shared" si="1244"/>
        <v>9.4714655826560357E-13</v>
      </c>
    </row>
    <row r="19440" spans="30:33" x14ac:dyDescent="0.2">
      <c r="AD19440">
        <f t="shared" si="1242"/>
        <v>19438</v>
      </c>
      <c r="AE19440">
        <f t="shared" si="1245"/>
        <v>4.8651084209105246E-17</v>
      </c>
      <c r="AF19440">
        <f t="shared" si="1243"/>
        <v>3.0358276546481654E-14</v>
      </c>
      <c r="AG19440">
        <f t="shared" si="1244"/>
        <v>9.456797748565877E-13</v>
      </c>
    </row>
    <row r="19441" spans="30:33" x14ac:dyDescent="0.2">
      <c r="AD19441">
        <f t="shared" si="1242"/>
        <v>19439</v>
      </c>
      <c r="AE19441">
        <f t="shared" si="1245"/>
        <v>4.8573242474370669E-17</v>
      </c>
      <c r="AF19441">
        <f t="shared" si="1243"/>
        <v>3.030970330400728E-14</v>
      </c>
      <c r="AG19441">
        <f t="shared" si="1244"/>
        <v>9.4421526045929139E-13</v>
      </c>
    </row>
    <row r="19442" spans="30:33" x14ac:dyDescent="0.2">
      <c r="AD19442">
        <f t="shared" si="1242"/>
        <v>19440</v>
      </c>
      <c r="AE19442">
        <f t="shared" si="1245"/>
        <v>4.8495525286411671E-17</v>
      </c>
      <c r="AF19442">
        <f t="shared" si="1243"/>
        <v>3.0261207778720867E-14</v>
      </c>
      <c r="AG19442">
        <f t="shared" si="1244"/>
        <v>9.427530115678429E-13</v>
      </c>
    </row>
    <row r="19443" spans="30:33" x14ac:dyDescent="0.2">
      <c r="AD19443">
        <f t="shared" si="1242"/>
        <v>19441</v>
      </c>
      <c r="AE19443">
        <f t="shared" si="1245"/>
        <v>4.841793244595341E-17</v>
      </c>
      <c r="AF19443">
        <f t="shared" si="1243"/>
        <v>3.021278984627491E-14</v>
      </c>
      <c r="AG19443">
        <f t="shared" si="1244"/>
        <v>9.4129302468178028E-13</v>
      </c>
    </row>
    <row r="19444" spans="30:33" x14ac:dyDescent="0.2">
      <c r="AD19444">
        <f t="shared" si="1242"/>
        <v>19442</v>
      </c>
      <c r="AE19444">
        <f t="shared" si="1245"/>
        <v>4.8340463754039877E-17</v>
      </c>
      <c r="AF19444">
        <f t="shared" si="1243"/>
        <v>3.016444938252087E-14</v>
      </c>
      <c r="AG19444">
        <f t="shared" si="1244"/>
        <v>9.398352963060433E-13</v>
      </c>
    </row>
    <row r="19445" spans="30:33" x14ac:dyDescent="0.2">
      <c r="AD19445">
        <f t="shared" si="1242"/>
        <v>19443</v>
      </c>
      <c r="AE19445">
        <f t="shared" si="1245"/>
        <v>4.8263119012033412E-17</v>
      </c>
      <c r="AF19445">
        <f t="shared" si="1243"/>
        <v>3.0116186263508832E-14</v>
      </c>
      <c r="AG19445">
        <f t="shared" si="1244"/>
        <v>9.3837982295096557E-13</v>
      </c>
    </row>
    <row r="19446" spans="30:33" x14ac:dyDescent="0.2">
      <c r="AD19446">
        <f t="shared" si="1242"/>
        <v>19444</v>
      </c>
      <c r="AE19446">
        <f t="shared" si="1245"/>
        <v>4.8185898021614151E-17</v>
      </c>
      <c r="AF19446">
        <f t="shared" si="1243"/>
        <v>3.0068000365487214E-14</v>
      </c>
      <c r="AG19446">
        <f t="shared" si="1244"/>
        <v>9.3692660113226544E-13</v>
      </c>
    </row>
    <row r="19447" spans="30:33" x14ac:dyDescent="0.2">
      <c r="AD19447">
        <f t="shared" si="1242"/>
        <v>19445</v>
      </c>
      <c r="AE19447">
        <f t="shared" si="1245"/>
        <v>4.8108800584779564E-17</v>
      </c>
      <c r="AF19447">
        <f t="shared" si="1243"/>
        <v>3.0019891564902431E-14</v>
      </c>
      <c r="AG19447">
        <f t="shared" si="1244"/>
        <v>9.3547562737103857E-13</v>
      </c>
    </row>
    <row r="19448" spans="30:33" x14ac:dyDescent="0.2">
      <c r="AD19448">
        <f t="shared" si="1242"/>
        <v>19446</v>
      </c>
      <c r="AE19448">
        <f t="shared" si="1245"/>
        <v>4.8031826503843913E-17</v>
      </c>
      <c r="AF19448">
        <f t="shared" si="1243"/>
        <v>2.9971859738398587E-14</v>
      </c>
      <c r="AG19448">
        <f t="shared" si="1244"/>
        <v>9.3402689819374878E-13</v>
      </c>
    </row>
    <row r="19449" spans="30:33" x14ac:dyDescent="0.2">
      <c r="AD19449">
        <f t="shared" si="1242"/>
        <v>19447</v>
      </c>
      <c r="AE19449">
        <f t="shared" si="1245"/>
        <v>4.7954975581437763E-17</v>
      </c>
      <c r="AF19449">
        <f t="shared" si="1243"/>
        <v>2.9923904762817146E-14</v>
      </c>
      <c r="AG19449">
        <f t="shared" si="1244"/>
        <v>9.3258041013222022E-13</v>
      </c>
    </row>
    <row r="19450" spans="30:33" x14ac:dyDescent="0.2">
      <c r="AD19450">
        <f t="shared" si="1242"/>
        <v>19448</v>
      </c>
      <c r="AE19450">
        <f t="shared" si="1245"/>
        <v>4.7878247620507454E-17</v>
      </c>
      <c r="AF19450">
        <f t="shared" si="1243"/>
        <v>2.9876026515196636E-14</v>
      </c>
      <c r="AG19450">
        <f t="shared" si="1244"/>
        <v>9.3113615972362887E-13</v>
      </c>
    </row>
    <row r="19451" spans="30:33" x14ac:dyDescent="0.2">
      <c r="AD19451">
        <f t="shared" si="1242"/>
        <v>19449</v>
      </c>
      <c r="AE19451">
        <f t="shared" si="1245"/>
        <v>4.780164242431464E-17</v>
      </c>
      <c r="AF19451">
        <f t="shared" si="1243"/>
        <v>2.9828224872772319E-14</v>
      </c>
      <c r="AG19451">
        <f t="shared" si="1244"/>
        <v>9.2969414351049549E-13</v>
      </c>
    </row>
    <row r="19452" spans="30:33" x14ac:dyDescent="0.2">
      <c r="AD19452">
        <f t="shared" si="1242"/>
        <v>19450</v>
      </c>
      <c r="AE19452">
        <f t="shared" si="1245"/>
        <v>4.7725159796435735E-17</v>
      </c>
      <c r="AF19452">
        <f t="shared" si="1243"/>
        <v>2.978049971297588E-14</v>
      </c>
      <c r="AG19452">
        <f t="shared" si="1244"/>
        <v>9.2825435804067508E-13</v>
      </c>
    </row>
    <row r="19453" spans="30:33" x14ac:dyDescent="0.2">
      <c r="AD19453">
        <f t="shared" si="1242"/>
        <v>19451</v>
      </c>
      <c r="AE19453">
        <f t="shared" si="1245"/>
        <v>4.7648799540761427E-17</v>
      </c>
      <c r="AF19453">
        <f t="shared" si="1243"/>
        <v>2.9732850913435119E-14</v>
      </c>
      <c r="AG19453">
        <f t="shared" si="1244"/>
        <v>9.2681679986735045E-13</v>
      </c>
    </row>
    <row r="19454" spans="30:33" x14ac:dyDescent="0.2">
      <c r="AD19454">
        <f t="shared" si="1242"/>
        <v>19452</v>
      </c>
      <c r="AE19454">
        <f t="shared" si="1245"/>
        <v>4.7572561461496212E-17</v>
      </c>
      <c r="AF19454">
        <f t="shared" si="1243"/>
        <v>2.968527835197362E-14</v>
      </c>
      <c r="AG19454">
        <f t="shared" si="1244"/>
        <v>9.2538146554902437E-13</v>
      </c>
    </row>
    <row r="19455" spans="30:33" x14ac:dyDescent="0.2">
      <c r="AD19455">
        <f t="shared" si="1242"/>
        <v>19453</v>
      </c>
      <c r="AE19455">
        <f t="shared" si="1245"/>
        <v>4.7496445363157813E-17</v>
      </c>
      <c r="AF19455">
        <f t="shared" si="1243"/>
        <v>2.9637781906610458E-14</v>
      </c>
      <c r="AG19455">
        <f t="shared" si="1244"/>
        <v>9.2394835164950898E-13</v>
      </c>
    </row>
    <row r="19456" spans="30:33" x14ac:dyDescent="0.2">
      <c r="AD19456">
        <f t="shared" si="1242"/>
        <v>19454</v>
      </c>
      <c r="AE19456">
        <f t="shared" si="1245"/>
        <v>4.7420451050576753E-17</v>
      </c>
      <c r="AF19456">
        <f t="shared" si="1243"/>
        <v>2.9590361455559879E-14</v>
      </c>
      <c r="AG19456">
        <f t="shared" si="1244"/>
        <v>9.2251745473792024E-13</v>
      </c>
    </row>
    <row r="19457" spans="30:33" x14ac:dyDescent="0.2">
      <c r="AD19457">
        <f t="shared" si="1242"/>
        <v>19455</v>
      </c>
      <c r="AE19457">
        <f t="shared" si="1245"/>
        <v>4.7344578328895828E-17</v>
      </c>
      <c r="AF19457">
        <f t="shared" si="1243"/>
        <v>2.9543016877230984E-14</v>
      </c>
      <c r="AG19457">
        <f t="shared" si="1244"/>
        <v>9.2108877138866835E-13</v>
      </c>
    </row>
    <row r="19458" spans="30:33" x14ac:dyDescent="0.2">
      <c r="AD19458">
        <f t="shared" si="1242"/>
        <v>19456</v>
      </c>
      <c r="AE19458">
        <f t="shared" si="1245"/>
        <v>4.7268827003569595E-17</v>
      </c>
      <c r="AF19458">
        <f t="shared" si="1243"/>
        <v>2.9495748050227414E-14</v>
      </c>
      <c r="AG19458">
        <f t="shared" si="1244"/>
        <v>9.1966229818145014E-13</v>
      </c>
    </row>
    <row r="19459" spans="30:33" x14ac:dyDescent="0.2">
      <c r="AD19459">
        <f t="shared" si="1242"/>
        <v>19457</v>
      </c>
      <c r="AE19459">
        <f t="shared" si="1245"/>
        <v>4.7193196880363884E-17</v>
      </c>
      <c r="AF19459">
        <f t="shared" si="1243"/>
        <v>2.9448554853347052E-14</v>
      </c>
      <c r="AG19459">
        <f t="shared" si="1244"/>
        <v>9.1823803170124016E-13</v>
      </c>
    </row>
    <row r="19460" spans="30:33" x14ac:dyDescent="0.2">
      <c r="AD19460">
        <f t="shared" si="1242"/>
        <v>19458</v>
      </c>
      <c r="AE19460">
        <f t="shared" si="1245"/>
        <v>4.7117687765355305E-17</v>
      </c>
      <c r="AF19460">
        <f t="shared" si="1243"/>
        <v>2.9401437165581695E-14</v>
      </c>
      <c r="AG19460">
        <f t="shared" si="1244"/>
        <v>9.1681596853828359E-13</v>
      </c>
    </row>
    <row r="19461" spans="30:33" x14ac:dyDescent="0.2">
      <c r="AD19461">
        <f t="shared" si="1242"/>
        <v>19459</v>
      </c>
      <c r="AE19461">
        <f t="shared" si="1245"/>
        <v>4.7042299464930736E-17</v>
      </c>
      <c r="AF19461">
        <f t="shared" si="1243"/>
        <v>2.9354394866116761E-14</v>
      </c>
      <c r="AG19461">
        <f t="shared" si="1244"/>
        <v>9.1539610528808719E-13</v>
      </c>
    </row>
    <row r="19462" spans="30:33" x14ac:dyDescent="0.2">
      <c r="AD19462">
        <f t="shared" si="1242"/>
        <v>19460</v>
      </c>
      <c r="AE19462">
        <f t="shared" si="1245"/>
        <v>4.6967031785786839E-17</v>
      </c>
      <c r="AF19462">
        <f t="shared" si="1243"/>
        <v>2.9307427834330974E-14</v>
      </c>
      <c r="AG19462">
        <f t="shared" si="1244"/>
        <v>9.139784385514118E-13</v>
      </c>
    </row>
    <row r="19463" spans="30:33" x14ac:dyDescent="0.2">
      <c r="AD19463">
        <f t="shared" si="1242"/>
        <v>19461</v>
      </c>
      <c r="AE19463">
        <f t="shared" si="1245"/>
        <v>4.6891884534929582E-17</v>
      </c>
      <c r="AF19463">
        <f t="shared" si="1243"/>
        <v>2.9260535949796044E-14</v>
      </c>
      <c r="AG19463">
        <f t="shared" si="1244"/>
        <v>9.125629649342645E-13</v>
      </c>
    </row>
    <row r="19464" spans="30:33" x14ac:dyDescent="0.2">
      <c r="AD19464">
        <f t="shared" si="1242"/>
        <v>19462</v>
      </c>
      <c r="AE19464">
        <f t="shared" si="1245"/>
        <v>4.6816857519673693E-17</v>
      </c>
      <c r="AF19464">
        <f t="shared" si="1243"/>
        <v>2.9213719092276369E-14</v>
      </c>
      <c r="AG19464">
        <f t="shared" si="1244"/>
        <v>9.1114968104788947E-13</v>
      </c>
    </row>
    <row r="19465" spans="30:33" x14ac:dyDescent="0.2">
      <c r="AD19465">
        <f t="shared" si="1242"/>
        <v>19463</v>
      </c>
      <c r="AE19465">
        <f t="shared" si="1245"/>
        <v>4.6741950547642213E-17</v>
      </c>
      <c r="AF19465">
        <f t="shared" si="1243"/>
        <v>2.9166977141728724E-14</v>
      </c>
      <c r="AG19465">
        <f t="shared" si="1244"/>
        <v>9.0973858350876036E-13</v>
      </c>
    </row>
    <row r="19466" spans="30:33" x14ac:dyDescent="0.2">
      <c r="AD19466">
        <f t="shared" si="1242"/>
        <v>19464</v>
      </c>
      <c r="AE19466">
        <f t="shared" si="1245"/>
        <v>4.6667163426765977E-17</v>
      </c>
      <c r="AF19466">
        <f t="shared" si="1243"/>
        <v>2.9120309978301959E-14</v>
      </c>
      <c r="AG19466">
        <f t="shared" si="1244"/>
        <v>9.0832966893857298E-13</v>
      </c>
    </row>
    <row r="19467" spans="30:33" x14ac:dyDescent="0.2">
      <c r="AD19467">
        <f t="shared" si="1242"/>
        <v>19465</v>
      </c>
      <c r="AE19467">
        <f t="shared" si="1245"/>
        <v>4.6592495965283154E-17</v>
      </c>
      <c r="AF19467">
        <f t="shared" si="1243"/>
        <v>2.9073717482336671E-14</v>
      </c>
      <c r="AG19467">
        <f t="shared" si="1244"/>
        <v>9.0692293396423658E-13</v>
      </c>
    </row>
    <row r="19468" spans="30:33" x14ac:dyDescent="0.2">
      <c r="AD19468">
        <f t="shared" si="1242"/>
        <v>19466</v>
      </c>
      <c r="AE19468">
        <f t="shared" si="1245"/>
        <v>4.6517947971738694E-17</v>
      </c>
      <c r="AF19468">
        <f t="shared" si="1243"/>
        <v>2.9027199534364933E-14</v>
      </c>
      <c r="AG19468">
        <f t="shared" si="1244"/>
        <v>9.0551837521786539E-13</v>
      </c>
    </row>
    <row r="19469" spans="30:33" x14ac:dyDescent="0.2">
      <c r="AD19469">
        <f t="shared" si="1242"/>
        <v>19467</v>
      </c>
      <c r="AE19469">
        <f t="shared" si="1245"/>
        <v>4.6443519254983913E-17</v>
      </c>
      <c r="AF19469">
        <f t="shared" si="1243"/>
        <v>2.8980756015109945E-14</v>
      </c>
      <c r="AG19469">
        <f t="shared" si="1244"/>
        <v>9.0411598933677181E-13</v>
      </c>
    </row>
    <row r="19470" spans="30:33" x14ac:dyDescent="0.2">
      <c r="AD19470">
        <f t="shared" si="1242"/>
        <v>19468</v>
      </c>
      <c r="AE19470">
        <f t="shared" si="1245"/>
        <v>4.6369209624175931E-17</v>
      </c>
      <c r="AF19470">
        <f t="shared" si="1243"/>
        <v>2.8934386805485766E-14</v>
      </c>
      <c r="AG19470">
        <f t="shared" si="1244"/>
        <v>9.02715772963457E-13</v>
      </c>
    </row>
    <row r="19471" spans="30:33" x14ac:dyDescent="0.2">
      <c r="AD19471">
        <f t="shared" si="1242"/>
        <v>19469</v>
      </c>
      <c r="AE19471">
        <f t="shared" si="1245"/>
        <v>4.6295018888777247E-17</v>
      </c>
      <c r="AF19471">
        <f t="shared" si="1243"/>
        <v>2.8888091786596988E-14</v>
      </c>
      <c r="AG19471">
        <f t="shared" si="1244"/>
        <v>9.013177227456042E-13</v>
      </c>
    </row>
    <row r="19472" spans="30:33" x14ac:dyDescent="0.2">
      <c r="AD19472">
        <f t="shared" ref="AD19472:AD19535" si="1246">AD19471+1</f>
        <v>19470</v>
      </c>
      <c r="AE19472">
        <f t="shared" si="1245"/>
        <v>4.62209468585552E-17</v>
      </c>
      <c r="AF19472">
        <f t="shared" ref="AF19472:AF19535" si="1247">AF19471*$AF$3</f>
        <v>2.884187083973843E-14</v>
      </c>
      <c r="AG19472">
        <f t="shared" ref="AG19472:AG19535" si="1248">AD19472*AE19472</f>
        <v>8.9992183533606979E-13</v>
      </c>
    </row>
    <row r="19473" spans="30:33" x14ac:dyDescent="0.2">
      <c r="AD19473">
        <f t="shared" si="1246"/>
        <v>19471</v>
      </c>
      <c r="AE19473">
        <f t="shared" si="1245"/>
        <v>4.6146993343581512E-17</v>
      </c>
      <c r="AF19473">
        <f t="shared" si="1247"/>
        <v>2.8795723846394848E-14</v>
      </c>
      <c r="AG19473">
        <f t="shared" si="1248"/>
        <v>8.9852810739287566E-13</v>
      </c>
    </row>
    <row r="19474" spans="30:33" x14ac:dyDescent="0.2">
      <c r="AD19474">
        <f t="shared" si="1246"/>
        <v>19472</v>
      </c>
      <c r="AE19474">
        <f t="shared" si="1245"/>
        <v>4.6073158154231778E-17</v>
      </c>
      <c r="AF19474">
        <f t="shared" si="1247"/>
        <v>2.8749650688240615E-14</v>
      </c>
      <c r="AG19474">
        <f t="shared" si="1248"/>
        <v>8.9713653557920117E-13</v>
      </c>
    </row>
    <row r="19475" spans="30:33" x14ac:dyDescent="0.2">
      <c r="AD19475">
        <f t="shared" si="1246"/>
        <v>19473</v>
      </c>
      <c r="AE19475">
        <f t="shared" ref="AE19475:AE19538" si="1249">AF19474*$AE$3</f>
        <v>4.5999441101185005E-17</v>
      </c>
      <c r="AF19475">
        <f t="shared" si="1247"/>
        <v>2.870365124713943E-14</v>
      </c>
      <c r="AG19475">
        <f t="shared" si="1248"/>
        <v>8.9574711656337556E-13</v>
      </c>
    </row>
    <row r="19476" spans="30:33" x14ac:dyDescent="0.2">
      <c r="AD19476">
        <f t="shared" si="1246"/>
        <v>19474</v>
      </c>
      <c r="AE19476">
        <f t="shared" si="1249"/>
        <v>4.592584199542311E-17</v>
      </c>
      <c r="AF19476">
        <f t="shared" si="1247"/>
        <v>2.8657725405144005E-14</v>
      </c>
      <c r="AG19476">
        <f t="shared" si="1248"/>
        <v>8.943598470188696E-13</v>
      </c>
    </row>
    <row r="19477" spans="30:33" x14ac:dyDescent="0.2">
      <c r="AD19477">
        <f t="shared" si="1246"/>
        <v>19475</v>
      </c>
      <c r="AE19477">
        <f t="shared" si="1249"/>
        <v>4.5852360648230427E-17</v>
      </c>
      <c r="AF19477">
        <f t="shared" si="1247"/>
        <v>2.861187304449577E-14</v>
      </c>
      <c r="AG19477">
        <f t="shared" si="1248"/>
        <v>8.9297472362428755E-13</v>
      </c>
    </row>
    <row r="19478" spans="30:33" x14ac:dyDescent="0.2">
      <c r="AD19478">
        <f t="shared" si="1246"/>
        <v>19476</v>
      </c>
      <c r="AE19478">
        <f t="shared" si="1249"/>
        <v>4.577899687119325E-17</v>
      </c>
      <c r="AF19478">
        <f t="shared" si="1247"/>
        <v>2.8566094047624575E-14</v>
      </c>
      <c r="AG19478">
        <f t="shared" si="1248"/>
        <v>8.9159174306335975E-13</v>
      </c>
    </row>
    <row r="19479" spans="30:33" x14ac:dyDescent="0.2">
      <c r="AD19479">
        <f t="shared" si="1246"/>
        <v>19477</v>
      </c>
      <c r="AE19479">
        <f t="shared" si="1249"/>
        <v>4.5705750476199339E-17</v>
      </c>
      <c r="AF19479">
        <f t="shared" si="1247"/>
        <v>2.8520388297148373E-14</v>
      </c>
      <c r="AG19479">
        <f t="shared" si="1248"/>
        <v>8.9021090202493452E-13</v>
      </c>
    </row>
    <row r="19480" spans="30:33" x14ac:dyDescent="0.2">
      <c r="AD19480">
        <f t="shared" si="1246"/>
        <v>19478</v>
      </c>
      <c r="AE19480">
        <f t="shared" si="1249"/>
        <v>4.5632621275437416E-17</v>
      </c>
      <c r="AF19480">
        <f t="shared" si="1247"/>
        <v>2.8474755675872932E-14</v>
      </c>
      <c r="AG19480">
        <f t="shared" si="1248"/>
        <v>8.8883219720296996E-13</v>
      </c>
    </row>
    <row r="19481" spans="30:33" x14ac:dyDescent="0.2">
      <c r="AD19481">
        <f t="shared" si="1246"/>
        <v>19479</v>
      </c>
      <c r="AE19481">
        <f t="shared" si="1249"/>
        <v>4.5559609081396711E-17</v>
      </c>
      <c r="AF19481">
        <f t="shared" si="1247"/>
        <v>2.8429196066791532E-14</v>
      </c>
      <c r="AG19481">
        <f t="shared" si="1248"/>
        <v>8.8745562529652651E-13</v>
      </c>
    </row>
    <row r="19482" spans="30:33" x14ac:dyDescent="0.2">
      <c r="AD19482">
        <f t="shared" si="1246"/>
        <v>19480</v>
      </c>
      <c r="AE19482">
        <f t="shared" si="1249"/>
        <v>4.5486713706866473E-17</v>
      </c>
      <c r="AF19482">
        <f t="shared" si="1247"/>
        <v>2.8383709353084665E-14</v>
      </c>
      <c r="AG19482">
        <f t="shared" si="1248"/>
        <v>8.8608118300975887E-13</v>
      </c>
    </row>
    <row r="19483" spans="30:33" x14ac:dyDescent="0.2">
      <c r="AD19483">
        <f t="shared" si="1246"/>
        <v>19481</v>
      </c>
      <c r="AE19483">
        <f t="shared" si="1249"/>
        <v>4.5413934964935485E-17</v>
      </c>
      <c r="AF19483">
        <f t="shared" si="1247"/>
        <v>2.8338295418119728E-14</v>
      </c>
      <c r="AG19483">
        <f t="shared" si="1248"/>
        <v>8.8470886705190819E-13</v>
      </c>
    </row>
    <row r="19484" spans="30:33" x14ac:dyDescent="0.2">
      <c r="AD19484">
        <f t="shared" si="1246"/>
        <v>19482</v>
      </c>
      <c r="AE19484">
        <f t="shared" si="1249"/>
        <v>4.5341272668991582E-17</v>
      </c>
      <c r="AF19484">
        <f t="shared" si="1247"/>
        <v>2.8292954145450735E-14</v>
      </c>
      <c r="AG19484">
        <f t="shared" si="1248"/>
        <v>8.8333867413729403E-13</v>
      </c>
    </row>
    <row r="19485" spans="30:33" x14ac:dyDescent="0.2">
      <c r="AD19485">
        <f t="shared" si="1246"/>
        <v>19483</v>
      </c>
      <c r="AE19485">
        <f t="shared" si="1249"/>
        <v>4.5268726632721195E-17</v>
      </c>
      <c r="AF19485">
        <f t="shared" si="1247"/>
        <v>2.8247685418818012E-14</v>
      </c>
      <c r="AG19485">
        <f t="shared" si="1248"/>
        <v>8.8197060098530708E-13</v>
      </c>
    </row>
    <row r="19486" spans="30:33" x14ac:dyDescent="0.2">
      <c r="AD19486">
        <f t="shared" si="1246"/>
        <v>19484</v>
      </c>
      <c r="AE19486">
        <f t="shared" si="1249"/>
        <v>4.5196296670108838E-17</v>
      </c>
      <c r="AF19486">
        <f t="shared" si="1247"/>
        <v>2.82024891221479E-14</v>
      </c>
      <c r="AG19486">
        <f t="shared" si="1248"/>
        <v>8.8060464432040057E-13</v>
      </c>
    </row>
    <row r="19487" spans="30:33" x14ac:dyDescent="0.2">
      <c r="AD19487">
        <f t="shared" si="1246"/>
        <v>19485</v>
      </c>
      <c r="AE19487">
        <f t="shared" si="1249"/>
        <v>4.5123982595436662E-17</v>
      </c>
      <c r="AF19487">
        <f t="shared" si="1247"/>
        <v>2.8157365139552461E-14</v>
      </c>
      <c r="AG19487">
        <f t="shared" si="1248"/>
        <v>8.7924080087208339E-13</v>
      </c>
    </row>
    <row r="19488" spans="30:33" x14ac:dyDescent="0.2">
      <c r="AD19488">
        <f t="shared" si="1246"/>
        <v>19486</v>
      </c>
      <c r="AE19488">
        <f t="shared" si="1249"/>
        <v>4.5051784223283959E-17</v>
      </c>
      <c r="AF19488">
        <f t="shared" si="1247"/>
        <v>2.8112313355329176E-14</v>
      </c>
      <c r="AG19488">
        <f t="shared" si="1248"/>
        <v>8.7787906737491125E-13</v>
      </c>
    </row>
    <row r="19489" spans="30:33" x14ac:dyDescent="0.2">
      <c r="AD19489">
        <f t="shared" si="1246"/>
        <v>19487</v>
      </c>
      <c r="AE19489">
        <f t="shared" si="1249"/>
        <v>4.49797013685267E-17</v>
      </c>
      <c r="AF19489">
        <f t="shared" si="1247"/>
        <v>2.8067333653960649E-14</v>
      </c>
      <c r="AG19489">
        <f t="shared" si="1248"/>
        <v>8.7651944056847976E-13</v>
      </c>
    </row>
    <row r="19490" spans="30:33" x14ac:dyDescent="0.2">
      <c r="AD19490">
        <f t="shared" si="1246"/>
        <v>19488</v>
      </c>
      <c r="AE19490">
        <f t="shared" si="1249"/>
        <v>4.4907733846337056E-17</v>
      </c>
      <c r="AF19490">
        <f t="shared" si="1247"/>
        <v>2.8022425920114311E-14</v>
      </c>
      <c r="AG19490">
        <f t="shared" si="1248"/>
        <v>8.751619171974165E-13</v>
      </c>
    </row>
    <row r="19491" spans="30:33" x14ac:dyDescent="0.2">
      <c r="AD19491">
        <f t="shared" si="1246"/>
        <v>19489</v>
      </c>
      <c r="AE19491">
        <f t="shared" si="1249"/>
        <v>4.4835881472182921E-17</v>
      </c>
      <c r="AF19491">
        <f t="shared" si="1247"/>
        <v>2.7977590038642127E-14</v>
      </c>
      <c r="AG19491">
        <f t="shared" si="1248"/>
        <v>8.738064940113729E-13</v>
      </c>
    </row>
    <row r="19492" spans="30:33" x14ac:dyDescent="0.2">
      <c r="AD19492">
        <f t="shared" si="1246"/>
        <v>19490</v>
      </c>
      <c r="AE19492">
        <f t="shared" si="1249"/>
        <v>4.4764144061827421E-17</v>
      </c>
      <c r="AF19492">
        <f t="shared" si="1247"/>
        <v>2.7932825894580298E-14</v>
      </c>
      <c r="AG19492">
        <f t="shared" si="1248"/>
        <v>8.724531677650164E-13</v>
      </c>
    </row>
    <row r="19493" spans="30:33" x14ac:dyDescent="0.2">
      <c r="AD19493">
        <f t="shared" si="1246"/>
        <v>19491</v>
      </c>
      <c r="AE19493">
        <f t="shared" si="1249"/>
        <v>4.4692521431328499E-17</v>
      </c>
      <c r="AF19493">
        <f t="shared" si="1247"/>
        <v>2.7888133373148967E-14</v>
      </c>
      <c r="AG19493">
        <f t="shared" si="1248"/>
        <v>8.7110193521802377E-13</v>
      </c>
    </row>
    <row r="19494" spans="30:33" x14ac:dyDescent="0.2">
      <c r="AD19494">
        <f t="shared" si="1246"/>
        <v>19492</v>
      </c>
      <c r="AE19494">
        <f t="shared" si="1249"/>
        <v>4.462101339703837E-17</v>
      </c>
      <c r="AF19494">
        <f t="shared" si="1247"/>
        <v>2.7843512359751928E-14</v>
      </c>
      <c r="AG19494">
        <f t="shared" si="1248"/>
        <v>8.6975279313507189E-13</v>
      </c>
    </row>
    <row r="19495" spans="30:33" x14ac:dyDescent="0.2">
      <c r="AD19495">
        <f t="shared" si="1246"/>
        <v>19493</v>
      </c>
      <c r="AE19495">
        <f t="shared" si="1249"/>
        <v>4.4549619775603103E-17</v>
      </c>
      <c r="AF19495">
        <f t="shared" si="1247"/>
        <v>2.7798962739976324E-14</v>
      </c>
      <c r="AG19495">
        <f t="shared" si="1248"/>
        <v>8.6840573828583127E-13</v>
      </c>
    </row>
    <row r="19496" spans="30:33" x14ac:dyDescent="0.2">
      <c r="AD19496">
        <f t="shared" si="1246"/>
        <v>19494</v>
      </c>
      <c r="AE19496">
        <f t="shared" si="1249"/>
        <v>4.447834038396214E-17</v>
      </c>
      <c r="AF19496">
        <f t="shared" si="1247"/>
        <v>2.775448439959236E-14</v>
      </c>
      <c r="AG19496">
        <f t="shared" si="1248"/>
        <v>8.6706076744495798E-13</v>
      </c>
    </row>
    <row r="19497" spans="30:33" x14ac:dyDescent="0.2">
      <c r="AD19497">
        <f t="shared" si="1246"/>
        <v>19495</v>
      </c>
      <c r="AE19497">
        <f t="shared" si="1249"/>
        <v>4.4407175039347797E-17</v>
      </c>
      <c r="AF19497">
        <f t="shared" si="1247"/>
        <v>2.771007722455301E-14</v>
      </c>
      <c r="AG19497">
        <f t="shared" si="1248"/>
        <v>8.6571787739208532E-13</v>
      </c>
    </row>
    <row r="19498" spans="30:33" x14ac:dyDescent="0.2">
      <c r="AD19498">
        <f t="shared" si="1246"/>
        <v>19496</v>
      </c>
      <c r="AE19498">
        <f t="shared" si="1249"/>
        <v>4.4336123559284838E-17</v>
      </c>
      <c r="AF19498">
        <f t="shared" si="1247"/>
        <v>2.7665741100993725E-14</v>
      </c>
      <c r="AG19498">
        <f t="shared" si="1248"/>
        <v>8.6437706491181716E-13</v>
      </c>
    </row>
    <row r="19499" spans="30:33" x14ac:dyDescent="0.2">
      <c r="AD19499">
        <f t="shared" si="1246"/>
        <v>19497</v>
      </c>
      <c r="AE19499">
        <f t="shared" si="1249"/>
        <v>4.4265185761589978E-17</v>
      </c>
      <c r="AF19499">
        <f t="shared" si="1247"/>
        <v>2.7621475915232133E-14</v>
      </c>
      <c r="AG19499">
        <f t="shared" si="1248"/>
        <v>8.6303832679371982E-13</v>
      </c>
    </row>
    <row r="19500" spans="30:33" x14ac:dyDescent="0.2">
      <c r="AD19500">
        <f t="shared" si="1246"/>
        <v>19498</v>
      </c>
      <c r="AE19500">
        <f t="shared" si="1249"/>
        <v>4.4194361464371435E-17</v>
      </c>
      <c r="AF19500">
        <f t="shared" si="1247"/>
        <v>2.757728155376776E-14</v>
      </c>
      <c r="AG19500">
        <f t="shared" si="1248"/>
        <v>8.6170165983231426E-13</v>
      </c>
    </row>
    <row r="19501" spans="30:33" x14ac:dyDescent="0.2">
      <c r="AD19501">
        <f t="shared" si="1246"/>
        <v>19499</v>
      </c>
      <c r="AE19501">
        <f t="shared" si="1249"/>
        <v>4.4123650486028437E-17</v>
      </c>
      <c r="AF19501">
        <f t="shared" si="1247"/>
        <v>2.7533157903281731E-14</v>
      </c>
      <c r="AG19501">
        <f t="shared" si="1248"/>
        <v>8.6036706082706853E-13</v>
      </c>
    </row>
    <row r="19502" spans="30:33" x14ac:dyDescent="0.2">
      <c r="AD19502">
        <f t="shared" si="1246"/>
        <v>19500</v>
      </c>
      <c r="AE19502">
        <f t="shared" si="1249"/>
        <v>4.405305264525079E-17</v>
      </c>
      <c r="AF19502">
        <f t="shared" si="1247"/>
        <v>2.7489104850636478E-14</v>
      </c>
      <c r="AG19502">
        <f t="shared" si="1248"/>
        <v>8.5903452658239037E-13</v>
      </c>
    </row>
    <row r="19503" spans="30:33" x14ac:dyDescent="0.2">
      <c r="AD19503">
        <f t="shared" si="1246"/>
        <v>19501</v>
      </c>
      <c r="AE19503">
        <f t="shared" si="1249"/>
        <v>4.3982567761018384E-17</v>
      </c>
      <c r="AF19503">
        <f t="shared" si="1247"/>
        <v>2.7445122282875458E-14</v>
      </c>
      <c r="AG19503">
        <f t="shared" si="1248"/>
        <v>8.5770405390761948E-13</v>
      </c>
    </row>
    <row r="19504" spans="30:33" x14ac:dyDescent="0.2">
      <c r="AD19504">
        <f t="shared" si="1246"/>
        <v>19502</v>
      </c>
      <c r="AE19504">
        <f t="shared" si="1249"/>
        <v>4.3912195652600752E-17</v>
      </c>
      <c r="AF19504">
        <f t="shared" si="1247"/>
        <v>2.7401210087222856E-14</v>
      </c>
      <c r="AG19504">
        <f t="shared" si="1248"/>
        <v>8.5637563961701988E-13</v>
      </c>
    </row>
    <row r="19505" spans="30:33" x14ac:dyDescent="0.2">
      <c r="AD19505">
        <f t="shared" si="1246"/>
        <v>19503</v>
      </c>
      <c r="AE19505">
        <f t="shared" si="1249"/>
        <v>4.3841936139556593E-17</v>
      </c>
      <c r="AF19505">
        <f t="shared" si="1247"/>
        <v>2.7357368151083297E-14</v>
      </c>
      <c r="AG19505">
        <f t="shared" si="1248"/>
        <v>8.5504928052977223E-13</v>
      </c>
    </row>
    <row r="19506" spans="30:33" x14ac:dyDescent="0.2">
      <c r="AD19506">
        <f t="shared" si="1246"/>
        <v>19504</v>
      </c>
      <c r="AE19506">
        <f t="shared" si="1249"/>
        <v>4.3771789041733297E-17</v>
      </c>
      <c r="AF19506">
        <f t="shared" si="1247"/>
        <v>2.7313596362041561E-14</v>
      </c>
      <c r="AG19506">
        <f t="shared" si="1248"/>
        <v>8.5372497346996625E-13</v>
      </c>
    </row>
    <row r="19507" spans="30:33" x14ac:dyDescent="0.2">
      <c r="AD19507">
        <f t="shared" si="1246"/>
        <v>19505</v>
      </c>
      <c r="AE19507">
        <f t="shared" si="1249"/>
        <v>4.3701754179266518E-17</v>
      </c>
      <c r="AF19507">
        <f t="shared" si="1247"/>
        <v>2.7269894607862293E-14</v>
      </c>
      <c r="AG19507">
        <f t="shared" si="1248"/>
        <v>8.5240271526659344E-13</v>
      </c>
    </row>
    <row r="19508" spans="30:33" x14ac:dyDescent="0.2">
      <c r="AD19508">
        <f t="shared" si="1246"/>
        <v>19506</v>
      </c>
      <c r="AE19508">
        <f t="shared" si="1249"/>
        <v>4.3631831372579688E-17</v>
      </c>
      <c r="AF19508">
        <f t="shared" si="1247"/>
        <v>2.7226262776489713E-14</v>
      </c>
      <c r="AG19508">
        <f t="shared" si="1248"/>
        <v>8.5108250275353944E-13</v>
      </c>
    </row>
    <row r="19509" spans="30:33" x14ac:dyDescent="0.2">
      <c r="AD19509">
        <f t="shared" si="1246"/>
        <v>19507</v>
      </c>
      <c r="AE19509">
        <f t="shared" si="1249"/>
        <v>4.3562020442383562E-17</v>
      </c>
      <c r="AF19509">
        <f t="shared" si="1247"/>
        <v>2.7182700756047328E-14</v>
      </c>
      <c r="AG19509">
        <f t="shared" si="1248"/>
        <v>8.497643327695761E-13</v>
      </c>
    </row>
    <row r="19510" spans="30:33" x14ac:dyDescent="0.2">
      <c r="AD19510">
        <f t="shared" si="1246"/>
        <v>19508</v>
      </c>
      <c r="AE19510">
        <f t="shared" si="1249"/>
        <v>4.3492321209675742E-17</v>
      </c>
      <c r="AF19510">
        <f t="shared" si="1247"/>
        <v>2.7139208434837652E-14</v>
      </c>
      <c r="AG19510">
        <f t="shared" si="1248"/>
        <v>8.4844820215835439E-13</v>
      </c>
    </row>
    <row r="19511" spans="30:33" x14ac:dyDescent="0.2">
      <c r="AD19511">
        <f t="shared" si="1246"/>
        <v>19509</v>
      </c>
      <c r="AE19511">
        <f t="shared" si="1249"/>
        <v>4.3422733495740263E-17</v>
      </c>
      <c r="AF19511">
        <f t="shared" si="1247"/>
        <v>2.709578570134191E-14</v>
      </c>
      <c r="AG19511">
        <f t="shared" si="1248"/>
        <v>8.4713410776839674E-13</v>
      </c>
    </row>
    <row r="19512" spans="30:33" x14ac:dyDescent="0.2">
      <c r="AD19512">
        <f t="shared" si="1246"/>
        <v>19510</v>
      </c>
      <c r="AE19512">
        <f t="shared" si="1249"/>
        <v>4.3353257122147074E-17</v>
      </c>
      <c r="AF19512">
        <f t="shared" si="1247"/>
        <v>2.7052432444219762E-14</v>
      </c>
      <c r="AG19512">
        <f t="shared" si="1248"/>
        <v>8.4582204645308941E-13</v>
      </c>
    </row>
    <row r="19513" spans="30:33" x14ac:dyDescent="0.2">
      <c r="AD19513">
        <f t="shared" si="1246"/>
        <v>19511</v>
      </c>
      <c r="AE19513">
        <f t="shared" si="1249"/>
        <v>4.3283891910751638E-17</v>
      </c>
      <c r="AF19513">
        <f t="shared" si="1247"/>
        <v>2.7009148552309009E-14</v>
      </c>
      <c r="AG19513">
        <f t="shared" si="1248"/>
        <v>8.4451201507067525E-13</v>
      </c>
    </row>
    <row r="19514" spans="30:33" x14ac:dyDescent="0.2">
      <c r="AD19514">
        <f t="shared" si="1246"/>
        <v>19512</v>
      </c>
      <c r="AE19514">
        <f t="shared" si="1249"/>
        <v>4.3214637683694434E-17</v>
      </c>
      <c r="AF19514">
        <f t="shared" si="1247"/>
        <v>2.6965933914625312E-14</v>
      </c>
      <c r="AG19514">
        <f t="shared" si="1248"/>
        <v>8.4320401048424584E-13</v>
      </c>
    </row>
    <row r="19515" spans="30:33" x14ac:dyDescent="0.2">
      <c r="AD19515">
        <f t="shared" si="1246"/>
        <v>19513</v>
      </c>
      <c r="AE19515">
        <f t="shared" si="1249"/>
        <v>4.3145494263400519E-17</v>
      </c>
      <c r="AF19515">
        <f t="shared" si="1247"/>
        <v>2.6922788420361911E-14</v>
      </c>
      <c r="AG19515">
        <f t="shared" si="1248"/>
        <v>8.4189802956173432E-13</v>
      </c>
    </row>
    <row r="19516" spans="30:33" x14ac:dyDescent="0.2">
      <c r="AD19516">
        <f t="shared" si="1246"/>
        <v>19514</v>
      </c>
      <c r="AE19516">
        <f t="shared" si="1249"/>
        <v>4.3076461472579075E-17</v>
      </c>
      <c r="AF19516">
        <f t="shared" si="1247"/>
        <v>2.6879711958889331E-14</v>
      </c>
      <c r="AG19516">
        <f t="shared" si="1248"/>
        <v>8.4059406917590803E-13</v>
      </c>
    </row>
    <row r="19517" spans="30:33" x14ac:dyDescent="0.2">
      <c r="AD19517">
        <f t="shared" si="1246"/>
        <v>19515</v>
      </c>
      <c r="AE19517">
        <f t="shared" si="1249"/>
        <v>4.3007539134222951E-17</v>
      </c>
      <c r="AF19517">
        <f t="shared" si="1247"/>
        <v>2.6836704419755105E-14</v>
      </c>
      <c r="AG19517">
        <f t="shared" si="1248"/>
        <v>8.392921262043609E-13</v>
      </c>
    </row>
    <row r="19518" spans="30:33" x14ac:dyDescent="0.2">
      <c r="AD19518">
        <f t="shared" si="1246"/>
        <v>19516</v>
      </c>
      <c r="AE19518">
        <f t="shared" si="1249"/>
        <v>4.2938727071608188E-17</v>
      </c>
      <c r="AF19518">
        <f t="shared" si="1247"/>
        <v>2.6793765692683497E-14</v>
      </c>
      <c r="AG19518">
        <f t="shared" si="1248"/>
        <v>8.3799219752950535E-13</v>
      </c>
    </row>
    <row r="19519" spans="30:33" x14ac:dyDescent="0.2">
      <c r="AD19519">
        <f t="shared" si="1246"/>
        <v>19517</v>
      </c>
      <c r="AE19519">
        <f t="shared" si="1249"/>
        <v>4.2870025108293613E-17</v>
      </c>
      <c r="AF19519">
        <f t="shared" si="1247"/>
        <v>2.6750895667575203E-14</v>
      </c>
      <c r="AG19519">
        <f t="shared" si="1248"/>
        <v>8.3669428003856642E-13</v>
      </c>
    </row>
    <row r="19520" spans="30:33" x14ac:dyDescent="0.2">
      <c r="AD19520">
        <f t="shared" si="1246"/>
        <v>19518</v>
      </c>
      <c r="AE19520">
        <f t="shared" si="1249"/>
        <v>4.2801433068120344E-17</v>
      </c>
      <c r="AF19520">
        <f t="shared" si="1247"/>
        <v>2.6708094234507082E-14</v>
      </c>
      <c r="AG19520">
        <f t="shared" si="1248"/>
        <v>8.3539837062357289E-13</v>
      </c>
    </row>
    <row r="19521" spans="30:33" x14ac:dyDescent="0.2">
      <c r="AD19521">
        <f t="shared" si="1246"/>
        <v>19519</v>
      </c>
      <c r="AE19521">
        <f t="shared" si="1249"/>
        <v>4.2732950775211349E-17</v>
      </c>
      <c r="AF19521">
        <f t="shared" si="1247"/>
        <v>2.6665361283731871E-14</v>
      </c>
      <c r="AG19521">
        <f t="shared" si="1248"/>
        <v>8.3410446618135035E-13</v>
      </c>
    </row>
    <row r="19522" spans="30:33" x14ac:dyDescent="0.2">
      <c r="AD19522">
        <f t="shared" si="1246"/>
        <v>19520</v>
      </c>
      <c r="AE19522">
        <f t="shared" si="1249"/>
        <v>4.2664578053971014E-17</v>
      </c>
      <c r="AF19522">
        <f t="shared" si="1247"/>
        <v>2.6622696705677897E-14</v>
      </c>
      <c r="AG19522">
        <f t="shared" si="1248"/>
        <v>8.3281256361351418E-13</v>
      </c>
    </row>
    <row r="19523" spans="30:33" x14ac:dyDescent="0.2">
      <c r="AD19523">
        <f t="shared" si="1246"/>
        <v>19521</v>
      </c>
      <c r="AE19523">
        <f t="shared" si="1249"/>
        <v>4.2596314729084657E-17</v>
      </c>
      <c r="AF19523">
        <f t="shared" si="1247"/>
        <v>2.6580100390948812E-14</v>
      </c>
      <c r="AG19523">
        <f t="shared" si="1248"/>
        <v>8.3152265982646158E-13</v>
      </c>
    </row>
    <row r="19524" spans="30:33" x14ac:dyDescent="0.2">
      <c r="AD19524">
        <f t="shared" si="1246"/>
        <v>19522</v>
      </c>
      <c r="AE19524">
        <f t="shared" si="1249"/>
        <v>4.2528160625518118E-17</v>
      </c>
      <c r="AF19524">
        <f t="shared" si="1247"/>
        <v>2.6537572230323291E-14</v>
      </c>
      <c r="AG19524">
        <f t="shared" si="1248"/>
        <v>8.3023475173136465E-13</v>
      </c>
    </row>
    <row r="19525" spans="30:33" x14ac:dyDescent="0.2">
      <c r="AD19525">
        <f t="shared" si="1246"/>
        <v>19523</v>
      </c>
      <c r="AE19525">
        <f t="shared" si="1249"/>
        <v>4.2460115568517283E-17</v>
      </c>
      <c r="AF19525">
        <f t="shared" si="1247"/>
        <v>2.6495112114754773E-14</v>
      </c>
      <c r="AG19525">
        <f t="shared" si="1248"/>
        <v>8.2894883624416288E-13</v>
      </c>
    </row>
    <row r="19526" spans="30:33" x14ac:dyDescent="0.2">
      <c r="AD19526">
        <f t="shared" si="1246"/>
        <v>19524</v>
      </c>
      <c r="AE19526">
        <f t="shared" si="1249"/>
        <v>4.2392179383607655E-17</v>
      </c>
      <c r="AF19526">
        <f t="shared" si="1247"/>
        <v>2.6452719935371163E-14</v>
      </c>
      <c r="AG19526">
        <f t="shared" si="1248"/>
        <v>8.2766491028555585E-13</v>
      </c>
    </row>
    <row r="19527" spans="30:33" x14ac:dyDescent="0.2">
      <c r="AD19527">
        <f t="shared" si="1246"/>
        <v>19525</v>
      </c>
      <c r="AE19527">
        <f t="shared" si="1249"/>
        <v>4.232435189659388E-17</v>
      </c>
      <c r="AF19527">
        <f t="shared" si="1247"/>
        <v>2.6410395583474569E-14</v>
      </c>
      <c r="AG19527">
        <f t="shared" si="1248"/>
        <v>8.2638297078099554E-13</v>
      </c>
    </row>
    <row r="19528" spans="30:33" x14ac:dyDescent="0.2">
      <c r="AD19528">
        <f t="shared" si="1246"/>
        <v>19526</v>
      </c>
      <c r="AE19528">
        <f t="shared" si="1249"/>
        <v>4.2256632933559332E-17</v>
      </c>
      <c r="AF19528">
        <f t="shared" si="1247"/>
        <v>2.6368138950541008E-14</v>
      </c>
      <c r="AG19528">
        <f t="shared" si="1248"/>
        <v>8.2510301466067948E-13</v>
      </c>
    </row>
    <row r="19529" spans="30:33" x14ac:dyDescent="0.2">
      <c r="AD19529">
        <f t="shared" si="1246"/>
        <v>19527</v>
      </c>
      <c r="AE19529">
        <f t="shared" si="1249"/>
        <v>4.2189022320865631E-17</v>
      </c>
      <c r="AF19529">
        <f t="shared" si="1247"/>
        <v>2.6325949928220142E-14</v>
      </c>
      <c r="AG19529">
        <f t="shared" si="1248"/>
        <v>8.2382503885954313E-13</v>
      </c>
    </row>
    <row r="19530" spans="30:33" x14ac:dyDescent="0.2">
      <c r="AD19530">
        <f t="shared" si="1246"/>
        <v>19528</v>
      </c>
      <c r="AE19530">
        <f t="shared" si="1249"/>
        <v>4.2121519885152247E-17</v>
      </c>
      <c r="AF19530">
        <f t="shared" si="1247"/>
        <v>2.6283828408334989E-14</v>
      </c>
      <c r="AG19530">
        <f t="shared" si="1248"/>
        <v>8.2254904031725308E-13</v>
      </c>
    </row>
    <row r="19531" spans="30:33" x14ac:dyDescent="0.2">
      <c r="AD19531">
        <f t="shared" si="1246"/>
        <v>19529</v>
      </c>
      <c r="AE19531">
        <f t="shared" si="1249"/>
        <v>4.2054125453336E-17</v>
      </c>
      <c r="AF19531">
        <f t="shared" si="1247"/>
        <v>2.6241774282881652E-14</v>
      </c>
      <c r="AG19531">
        <f t="shared" si="1248"/>
        <v>8.2127501597819871E-13</v>
      </c>
    </row>
    <row r="19532" spans="30:33" x14ac:dyDescent="0.2">
      <c r="AD19532">
        <f t="shared" si="1246"/>
        <v>19530</v>
      </c>
      <c r="AE19532">
        <f t="shared" si="1249"/>
        <v>4.1986838852610665E-17</v>
      </c>
      <c r="AF19532">
        <f t="shared" si="1247"/>
        <v>2.6199787444029039E-14</v>
      </c>
      <c r="AG19532">
        <f t="shared" si="1248"/>
        <v>8.2000296279148628E-13</v>
      </c>
    </row>
    <row r="19533" spans="30:33" x14ac:dyDescent="0.2">
      <c r="AD19533">
        <f t="shared" si="1246"/>
        <v>19531</v>
      </c>
      <c r="AE19533">
        <f t="shared" si="1249"/>
        <v>4.1919659910446481E-17</v>
      </c>
      <c r="AF19533">
        <f t="shared" si="1247"/>
        <v>2.615786778411859E-14</v>
      </c>
      <c r="AG19533">
        <f t="shared" si="1248"/>
        <v>8.187328777109302E-13</v>
      </c>
    </row>
    <row r="19534" spans="30:33" x14ac:dyDescent="0.2">
      <c r="AD19534">
        <f t="shared" si="1246"/>
        <v>19532</v>
      </c>
      <c r="AE19534">
        <f t="shared" si="1249"/>
        <v>4.1852588454589766E-17</v>
      </c>
      <c r="AF19534">
        <f t="shared" si="1247"/>
        <v>2.6116015195663999E-14</v>
      </c>
      <c r="AG19534">
        <f t="shared" si="1248"/>
        <v>8.1746475769504732E-13</v>
      </c>
    </row>
    <row r="19535" spans="30:33" x14ac:dyDescent="0.2">
      <c r="AD19535">
        <f t="shared" si="1246"/>
        <v>19533</v>
      </c>
      <c r="AE19535">
        <f t="shared" si="1249"/>
        <v>4.1785624313062416E-17</v>
      </c>
      <c r="AF19535">
        <f t="shared" si="1247"/>
        <v>2.6074229571350934E-14</v>
      </c>
      <c r="AG19535">
        <f t="shared" si="1248"/>
        <v>8.1619859970704821E-13</v>
      </c>
    </row>
    <row r="19536" spans="30:33" x14ac:dyDescent="0.2">
      <c r="AD19536">
        <f t="shared" ref="AD19536:AD19599" si="1250">AD19535+1</f>
        <v>19534</v>
      </c>
      <c r="AE19536">
        <f t="shared" si="1249"/>
        <v>4.1718767314161513E-17</v>
      </c>
      <c r="AF19536">
        <f t="shared" ref="AF19536:AF19599" si="1251">AF19535*$AF$3</f>
        <v>2.6032510804036771E-14</v>
      </c>
      <c r="AG19536">
        <f t="shared" ref="AG19536:AG19599" si="1252">AD19536*AE19536</f>
        <v>8.1493440071483102E-13</v>
      </c>
    </row>
    <row r="19537" spans="30:33" x14ac:dyDescent="0.2">
      <c r="AD19537">
        <f t="shared" si="1250"/>
        <v>19535</v>
      </c>
      <c r="AE19537">
        <f t="shared" si="1249"/>
        <v>4.165201728645885E-17</v>
      </c>
      <c r="AF19537">
        <f t="shared" si="1251"/>
        <v>2.5990858786750313E-14</v>
      </c>
      <c r="AG19537">
        <f t="shared" si="1252"/>
        <v>8.1367215769097361E-13</v>
      </c>
    </row>
    <row r="19538" spans="30:33" x14ac:dyDescent="0.2">
      <c r="AD19538">
        <f t="shared" si="1250"/>
        <v>19536</v>
      </c>
      <c r="AE19538">
        <f t="shared" si="1249"/>
        <v>4.1585374058800522E-17</v>
      </c>
      <c r="AF19538">
        <f t="shared" si="1251"/>
        <v>2.594927341269151E-14</v>
      </c>
      <c r="AG19538">
        <f t="shared" si="1252"/>
        <v>8.1241186761272696E-13</v>
      </c>
    </row>
    <row r="19539" spans="30:33" x14ac:dyDescent="0.2">
      <c r="AD19539">
        <f t="shared" si="1250"/>
        <v>19537</v>
      </c>
      <c r="AE19539">
        <f t="shared" ref="AE19539:AE19602" si="1253">AF19538*$AE$3</f>
        <v>4.1518837460306437E-17</v>
      </c>
      <c r="AF19539">
        <f t="shared" si="1251"/>
        <v>2.5907754575231204E-14</v>
      </c>
      <c r="AG19539">
        <f t="shared" si="1252"/>
        <v>8.1115352746200681E-13</v>
      </c>
    </row>
    <row r="19540" spans="30:33" x14ac:dyDescent="0.2">
      <c r="AD19540">
        <f t="shared" si="1250"/>
        <v>19538</v>
      </c>
      <c r="AE19540">
        <f t="shared" si="1253"/>
        <v>4.1452407320369942E-17</v>
      </c>
      <c r="AF19540">
        <f t="shared" si="1251"/>
        <v>2.5866302167910834E-14</v>
      </c>
      <c r="AG19540">
        <f t="shared" si="1252"/>
        <v>8.0989713422538792E-13</v>
      </c>
    </row>
    <row r="19541" spans="30:33" x14ac:dyDescent="0.2">
      <c r="AD19541">
        <f t="shared" si="1250"/>
        <v>19539</v>
      </c>
      <c r="AE19541">
        <f t="shared" si="1253"/>
        <v>4.1386083468657351E-17</v>
      </c>
      <c r="AF19541">
        <f t="shared" si="1251"/>
        <v>2.5824916084442176E-14</v>
      </c>
      <c r="AG19541">
        <f t="shared" si="1252"/>
        <v>8.0864268489409603E-13</v>
      </c>
    </row>
    <row r="19542" spans="30:33" x14ac:dyDescent="0.2">
      <c r="AD19542">
        <f t="shared" si="1250"/>
        <v>19540</v>
      </c>
      <c r="AE19542">
        <f t="shared" si="1253"/>
        <v>4.1319865735107503E-17</v>
      </c>
      <c r="AF19542">
        <f t="shared" si="1251"/>
        <v>2.5783596218707067E-14</v>
      </c>
      <c r="AG19542">
        <f t="shared" si="1252"/>
        <v>8.0739017646400059E-13</v>
      </c>
    </row>
    <row r="19543" spans="30:33" x14ac:dyDescent="0.2">
      <c r="AD19543">
        <f t="shared" si="1250"/>
        <v>19541</v>
      </c>
      <c r="AE19543">
        <f t="shared" si="1253"/>
        <v>4.1253753949931324E-17</v>
      </c>
      <c r="AF19543">
        <f t="shared" si="1251"/>
        <v>2.5742342464757135E-14</v>
      </c>
      <c r="AG19543">
        <f t="shared" si="1252"/>
        <v>8.0613960593560797E-13</v>
      </c>
    </row>
    <row r="19544" spans="30:33" x14ac:dyDescent="0.2">
      <c r="AD19544">
        <f t="shared" si="1250"/>
        <v>19542</v>
      </c>
      <c r="AE19544">
        <f t="shared" si="1253"/>
        <v>4.1187747943611433E-17</v>
      </c>
      <c r="AF19544">
        <f t="shared" si="1251"/>
        <v>2.5701154716813523E-14</v>
      </c>
      <c r="AG19544">
        <f t="shared" si="1252"/>
        <v>8.0489097031405462E-13</v>
      </c>
    </row>
    <row r="19545" spans="30:33" x14ac:dyDescent="0.2">
      <c r="AD19545">
        <f t="shared" si="1250"/>
        <v>19543</v>
      </c>
      <c r="AE19545">
        <f t="shared" si="1253"/>
        <v>4.1121847546901654E-17</v>
      </c>
      <c r="AF19545">
        <f t="shared" si="1251"/>
        <v>2.5660032869266621E-14</v>
      </c>
      <c r="AG19545">
        <f t="shared" si="1252"/>
        <v>8.0364426660909899E-13</v>
      </c>
    </row>
    <row r="19546" spans="30:33" x14ac:dyDescent="0.2">
      <c r="AD19546">
        <f t="shared" si="1250"/>
        <v>19544</v>
      </c>
      <c r="AE19546">
        <f t="shared" si="1253"/>
        <v>4.1056052590826613E-17</v>
      </c>
      <c r="AF19546">
        <f t="shared" si="1251"/>
        <v>2.5618976816675794E-14</v>
      </c>
      <c r="AG19546">
        <f t="shared" si="1252"/>
        <v>8.0239949183511536E-13</v>
      </c>
    </row>
    <row r="19547" spans="30:33" x14ac:dyDescent="0.2">
      <c r="AD19547">
        <f t="shared" si="1250"/>
        <v>19545</v>
      </c>
      <c r="AE19547">
        <f t="shared" si="1253"/>
        <v>4.0990362906681288E-17</v>
      </c>
      <c r="AF19547">
        <f t="shared" si="1251"/>
        <v>2.5577986453769112E-14</v>
      </c>
      <c r="AG19547">
        <f t="shared" si="1252"/>
        <v>8.0115664301108575E-13</v>
      </c>
    </row>
    <row r="19548" spans="30:33" x14ac:dyDescent="0.2">
      <c r="AD19548">
        <f t="shared" si="1250"/>
        <v>19546</v>
      </c>
      <c r="AE19548">
        <f t="shared" si="1253"/>
        <v>4.0924778326030599E-17</v>
      </c>
      <c r="AF19548">
        <f t="shared" si="1251"/>
        <v>2.5537061675443082E-14</v>
      </c>
      <c r="AG19548">
        <f t="shared" si="1252"/>
        <v>7.999157171605941E-13</v>
      </c>
    </row>
    <row r="19549" spans="30:33" x14ac:dyDescent="0.2">
      <c r="AD19549">
        <f t="shared" si="1250"/>
        <v>19547</v>
      </c>
      <c r="AE19549">
        <f t="shared" si="1253"/>
        <v>4.0859298680708951E-17</v>
      </c>
      <c r="AF19549">
        <f t="shared" si="1251"/>
        <v>2.549620237676237E-14</v>
      </c>
      <c r="AG19549">
        <f t="shared" si="1252"/>
        <v>7.9867671131181786E-13</v>
      </c>
    </row>
    <row r="19550" spans="30:33" x14ac:dyDescent="0.2">
      <c r="AD19550">
        <f t="shared" si="1250"/>
        <v>19548</v>
      </c>
      <c r="AE19550">
        <f t="shared" si="1253"/>
        <v>4.0793923802819811E-17</v>
      </c>
      <c r="AF19550">
        <f t="shared" si="1251"/>
        <v>2.5455408452959548E-14</v>
      </c>
      <c r="AG19550">
        <f t="shared" si="1252"/>
        <v>7.9743962249752164E-13</v>
      </c>
    </row>
    <row r="19551" spans="30:33" x14ac:dyDescent="0.2">
      <c r="AD19551">
        <f t="shared" si="1250"/>
        <v>19549</v>
      </c>
      <c r="AE19551">
        <f t="shared" si="1253"/>
        <v>4.0728653524735296E-17</v>
      </c>
      <c r="AF19551">
        <f t="shared" si="1251"/>
        <v>2.5414679799434812E-14</v>
      </c>
      <c r="AG19551">
        <f t="shared" si="1252"/>
        <v>7.9620444775505032E-13</v>
      </c>
    </row>
    <row r="19552" spans="30:33" x14ac:dyDescent="0.2">
      <c r="AD19552">
        <f t="shared" si="1250"/>
        <v>19550</v>
      </c>
      <c r="AE19552">
        <f t="shared" si="1253"/>
        <v>4.0663487679095718E-17</v>
      </c>
      <c r="AF19552">
        <f t="shared" si="1251"/>
        <v>2.5374016311755715E-14</v>
      </c>
      <c r="AG19552">
        <f t="shared" si="1252"/>
        <v>7.9497118412632133E-13</v>
      </c>
    </row>
    <row r="19553" spans="30:33" x14ac:dyDescent="0.2">
      <c r="AD19553">
        <f t="shared" si="1250"/>
        <v>19551</v>
      </c>
      <c r="AE19553">
        <f t="shared" si="1253"/>
        <v>4.0598426098809165E-17</v>
      </c>
      <c r="AF19553">
        <f t="shared" si="1251"/>
        <v>2.5333417885656904E-14</v>
      </c>
      <c r="AG19553">
        <f t="shared" si="1252"/>
        <v>7.9373982865781802E-13</v>
      </c>
    </row>
    <row r="19554" spans="30:33" x14ac:dyDescent="0.2">
      <c r="AD19554">
        <f t="shared" si="1250"/>
        <v>19552</v>
      </c>
      <c r="AE19554">
        <f t="shared" si="1253"/>
        <v>4.0533468617051066E-17</v>
      </c>
      <c r="AF19554">
        <f t="shared" si="1251"/>
        <v>2.529288441703985E-14</v>
      </c>
      <c r="AG19554">
        <f t="shared" si="1252"/>
        <v>7.9251037840058245E-13</v>
      </c>
    </row>
    <row r="19555" spans="30:33" x14ac:dyDescent="0.2">
      <c r="AD19555">
        <f t="shared" si="1250"/>
        <v>19553</v>
      </c>
      <c r="AE19555">
        <f t="shared" si="1253"/>
        <v>4.0468615067263776E-17</v>
      </c>
      <c r="AF19555">
        <f t="shared" si="1251"/>
        <v>2.5252415801972585E-14</v>
      </c>
      <c r="AG19555">
        <f t="shared" si="1252"/>
        <v>7.9128283041020857E-13</v>
      </c>
    </row>
    <row r="19556" spans="30:33" x14ac:dyDescent="0.2">
      <c r="AD19556">
        <f t="shared" si="1250"/>
        <v>19554</v>
      </c>
      <c r="AE19556">
        <f t="shared" si="1253"/>
        <v>4.0403865283156157E-17</v>
      </c>
      <c r="AF19556">
        <f t="shared" si="1251"/>
        <v>2.5212011936689427E-14</v>
      </c>
      <c r="AG19556">
        <f t="shared" si="1252"/>
        <v>7.9005718174683551E-13</v>
      </c>
    </row>
    <row r="19557" spans="30:33" x14ac:dyDescent="0.2">
      <c r="AD19557">
        <f t="shared" si="1250"/>
        <v>19555</v>
      </c>
      <c r="AE19557">
        <f t="shared" si="1253"/>
        <v>4.0339219098703099E-17</v>
      </c>
      <c r="AF19557">
        <f t="shared" si="1251"/>
        <v>2.5171672717590721E-14</v>
      </c>
      <c r="AG19557">
        <f t="shared" si="1252"/>
        <v>7.8883342947513914E-13</v>
      </c>
    </row>
    <row r="19558" spans="30:33" x14ac:dyDescent="0.2">
      <c r="AD19558">
        <f t="shared" si="1250"/>
        <v>19556</v>
      </c>
      <c r="AE19558">
        <f t="shared" si="1253"/>
        <v>4.027467634814517E-17</v>
      </c>
      <c r="AF19558">
        <f t="shared" si="1251"/>
        <v>2.5131398041242576E-14</v>
      </c>
      <c r="AG19558">
        <f t="shared" si="1252"/>
        <v>7.8761157066432698E-13</v>
      </c>
    </row>
    <row r="19559" spans="30:33" x14ac:dyDescent="0.2">
      <c r="AD19559">
        <f t="shared" si="1250"/>
        <v>19557</v>
      </c>
      <c r="AE19559">
        <f t="shared" si="1253"/>
        <v>4.0210236865988138E-17</v>
      </c>
      <c r="AF19559">
        <f t="shared" si="1251"/>
        <v>2.5091187804376585E-14</v>
      </c>
      <c r="AG19559">
        <f t="shared" si="1252"/>
        <v>7.8639160238812996E-13</v>
      </c>
    </row>
    <row r="19560" spans="30:33" x14ac:dyDescent="0.2">
      <c r="AD19560">
        <f t="shared" si="1250"/>
        <v>19558</v>
      </c>
      <c r="AE19560">
        <f t="shared" si="1253"/>
        <v>4.0145900487002554E-17</v>
      </c>
      <c r="AF19560">
        <f t="shared" si="1251"/>
        <v>2.5051041903889583E-14</v>
      </c>
      <c r="AG19560">
        <f t="shared" si="1252"/>
        <v>7.8517352172479592E-13</v>
      </c>
    </row>
    <row r="19561" spans="30:33" x14ac:dyDescent="0.2">
      <c r="AD19561">
        <f t="shared" si="1250"/>
        <v>19559</v>
      </c>
      <c r="AE19561">
        <f t="shared" si="1253"/>
        <v>4.0081667046223348E-17</v>
      </c>
      <c r="AF19561">
        <f t="shared" si="1251"/>
        <v>2.5010960236843357E-14</v>
      </c>
      <c r="AG19561">
        <f t="shared" si="1252"/>
        <v>7.839573257570825E-13</v>
      </c>
    </row>
    <row r="19562" spans="30:33" x14ac:dyDescent="0.2">
      <c r="AD19562">
        <f t="shared" si="1250"/>
        <v>19560</v>
      </c>
      <c r="AE19562">
        <f t="shared" si="1253"/>
        <v>4.0017536378949386E-17</v>
      </c>
      <c r="AF19562">
        <f t="shared" si="1251"/>
        <v>2.4970942700464406E-14</v>
      </c>
      <c r="AG19562">
        <f t="shared" si="1252"/>
        <v>7.8274301157224997E-13</v>
      </c>
    </row>
    <row r="19563" spans="30:33" x14ac:dyDescent="0.2">
      <c r="AD19563">
        <f t="shared" si="1250"/>
        <v>19561</v>
      </c>
      <c r="AE19563">
        <f t="shared" si="1253"/>
        <v>3.9953508320743068E-17</v>
      </c>
      <c r="AF19563">
        <f t="shared" si="1251"/>
        <v>2.4930989192143661E-14</v>
      </c>
      <c r="AG19563">
        <f t="shared" si="1252"/>
        <v>7.815305762620552E-13</v>
      </c>
    </row>
    <row r="19564" spans="30:33" x14ac:dyDescent="0.2">
      <c r="AD19564">
        <f t="shared" si="1250"/>
        <v>19562</v>
      </c>
      <c r="AE19564">
        <f t="shared" si="1253"/>
        <v>3.9889582707429879E-17</v>
      </c>
      <c r="AF19564">
        <f t="shared" si="1251"/>
        <v>2.489109960943623E-14</v>
      </c>
      <c r="AG19564">
        <f t="shared" si="1252"/>
        <v>7.8032001692274325E-13</v>
      </c>
    </row>
    <row r="19565" spans="30:33" x14ac:dyDescent="0.2">
      <c r="AD19565">
        <f t="shared" si="1250"/>
        <v>19563</v>
      </c>
      <c r="AE19565">
        <f t="shared" si="1253"/>
        <v>3.9825759375097989E-17</v>
      </c>
      <c r="AF19565">
        <f t="shared" si="1251"/>
        <v>2.4851273850061132E-14</v>
      </c>
      <c r="AG19565">
        <f t="shared" si="1252"/>
        <v>7.7911133065504192E-13</v>
      </c>
    </row>
    <row r="19566" spans="30:33" x14ac:dyDescent="0.2">
      <c r="AD19566">
        <f t="shared" si="1250"/>
        <v>19564</v>
      </c>
      <c r="AE19566">
        <f t="shared" si="1253"/>
        <v>3.9762038160097828E-17</v>
      </c>
      <c r="AF19566">
        <f t="shared" si="1251"/>
        <v>2.4811511811901033E-14</v>
      </c>
      <c r="AG19566">
        <f t="shared" si="1252"/>
        <v>7.7790451456415392E-13</v>
      </c>
    </row>
    <row r="19567" spans="30:33" x14ac:dyDescent="0.2">
      <c r="AD19567">
        <f t="shared" si="1250"/>
        <v>19565</v>
      </c>
      <c r="AE19567">
        <f t="shared" si="1253"/>
        <v>3.969841889904167E-17</v>
      </c>
      <c r="AF19567">
        <f t="shared" si="1251"/>
        <v>2.477181339300199E-14</v>
      </c>
      <c r="AG19567">
        <f t="shared" si="1252"/>
        <v>7.7669956575975033E-13</v>
      </c>
    </row>
    <row r="19568" spans="30:33" x14ac:dyDescent="0.2">
      <c r="AD19568">
        <f t="shared" si="1250"/>
        <v>19566</v>
      </c>
      <c r="AE19568">
        <f t="shared" si="1253"/>
        <v>3.9634901428803202E-17</v>
      </c>
      <c r="AF19568">
        <f t="shared" si="1251"/>
        <v>2.4732178491573184E-14</v>
      </c>
      <c r="AG19568">
        <f t="shared" si="1252"/>
        <v>7.754964813559634E-13</v>
      </c>
    </row>
    <row r="19569" spans="30:33" x14ac:dyDescent="0.2">
      <c r="AD19569">
        <f t="shared" si="1250"/>
        <v>19567</v>
      </c>
      <c r="AE19569">
        <f t="shared" si="1253"/>
        <v>3.9571485586517114E-17</v>
      </c>
      <c r="AF19569">
        <f t="shared" si="1251"/>
        <v>2.4692607005986666E-14</v>
      </c>
      <c r="AG19569">
        <f t="shared" si="1252"/>
        <v>7.7429525847138034E-13</v>
      </c>
    </row>
    <row r="19570" spans="30:33" x14ac:dyDescent="0.2">
      <c r="AD19570">
        <f t="shared" si="1250"/>
        <v>19568</v>
      </c>
      <c r="AE19570">
        <f t="shared" si="1253"/>
        <v>3.9508171209578684E-17</v>
      </c>
      <c r="AF19570">
        <f t="shared" si="1251"/>
        <v>2.4653098834777086E-14</v>
      </c>
      <c r="AG19570">
        <f t="shared" si="1252"/>
        <v>7.7309589422903568E-13</v>
      </c>
    </row>
    <row r="19571" spans="30:33" x14ac:dyDescent="0.2">
      <c r="AD19571">
        <f t="shared" si="1250"/>
        <v>19569</v>
      </c>
      <c r="AE19571">
        <f t="shared" si="1253"/>
        <v>3.9444958135643355E-17</v>
      </c>
      <c r="AF19571">
        <f t="shared" si="1251"/>
        <v>2.4613653876641441E-14</v>
      </c>
      <c r="AG19571">
        <f t="shared" si="1252"/>
        <v>7.718983857564048E-13</v>
      </c>
    </row>
    <row r="19572" spans="30:33" x14ac:dyDescent="0.2">
      <c r="AD19572">
        <f t="shared" si="1250"/>
        <v>19570</v>
      </c>
      <c r="AE19572">
        <f t="shared" si="1253"/>
        <v>3.9381846202626325E-17</v>
      </c>
      <c r="AF19572">
        <f t="shared" si="1251"/>
        <v>2.4574272030438814E-14</v>
      </c>
      <c r="AG19572">
        <f t="shared" si="1252"/>
        <v>7.7070273018539714E-13</v>
      </c>
    </row>
    <row r="19573" spans="30:33" x14ac:dyDescent="0.2">
      <c r="AD19573">
        <f t="shared" si="1250"/>
        <v>19571</v>
      </c>
      <c r="AE19573">
        <f t="shared" si="1253"/>
        <v>3.9318835248702123E-17</v>
      </c>
      <c r="AF19573">
        <f t="shared" si="1251"/>
        <v>2.4534953195190112E-14</v>
      </c>
      <c r="AG19573">
        <f t="shared" si="1252"/>
        <v>7.6950892465234928E-13</v>
      </c>
    </row>
    <row r="19574" spans="30:33" x14ac:dyDescent="0.2">
      <c r="AD19574">
        <f t="shared" si="1250"/>
        <v>19572</v>
      </c>
      <c r="AE19574">
        <f t="shared" si="1253"/>
        <v>3.9255925112304195E-17</v>
      </c>
      <c r="AF19574">
        <f t="shared" si="1251"/>
        <v>2.4495697270077807E-14</v>
      </c>
      <c r="AG19574">
        <f t="shared" si="1252"/>
        <v>7.6831696629801772E-13</v>
      </c>
    </row>
    <row r="19575" spans="30:33" x14ac:dyDescent="0.2">
      <c r="AD19575">
        <f t="shared" si="1250"/>
        <v>19573</v>
      </c>
      <c r="AE19575">
        <f t="shared" si="1253"/>
        <v>3.9193115632124506E-17</v>
      </c>
      <c r="AF19575">
        <f t="shared" si="1251"/>
        <v>2.445650415444568E-14</v>
      </c>
      <c r="AG19575">
        <f t="shared" si="1252"/>
        <v>7.6712685226757296E-13</v>
      </c>
    </row>
    <row r="19576" spans="30:33" x14ac:dyDescent="0.2">
      <c r="AD19576">
        <f t="shared" si="1250"/>
        <v>19574</v>
      </c>
      <c r="AE19576">
        <f t="shared" si="1253"/>
        <v>3.9130406647113105E-17</v>
      </c>
      <c r="AF19576">
        <f t="shared" si="1251"/>
        <v>2.4417373747798566E-14</v>
      </c>
      <c r="AG19576">
        <f t="shared" si="1252"/>
        <v>7.6593857971059189E-13</v>
      </c>
    </row>
    <row r="19577" spans="30:33" x14ac:dyDescent="0.2">
      <c r="AD19577">
        <f t="shared" si="1250"/>
        <v>19575</v>
      </c>
      <c r="AE19577">
        <f t="shared" si="1253"/>
        <v>3.9067797996477723E-17</v>
      </c>
      <c r="AF19577">
        <f t="shared" si="1251"/>
        <v>2.4378305949802087E-14</v>
      </c>
      <c r="AG19577">
        <f t="shared" si="1252"/>
        <v>7.6475214578105139E-13</v>
      </c>
    </row>
    <row r="19578" spans="30:33" x14ac:dyDescent="0.2">
      <c r="AD19578">
        <f t="shared" si="1250"/>
        <v>19576</v>
      </c>
      <c r="AE19578">
        <f t="shared" si="1253"/>
        <v>3.900528951968336E-17</v>
      </c>
      <c r="AF19578">
        <f t="shared" si="1251"/>
        <v>2.4339300660282403E-14</v>
      </c>
      <c r="AG19578">
        <f t="shared" si="1252"/>
        <v>7.635675476373215E-13</v>
      </c>
    </row>
    <row r="19579" spans="30:33" x14ac:dyDescent="0.2">
      <c r="AD19579">
        <f t="shared" si="1250"/>
        <v>19577</v>
      </c>
      <c r="AE19579">
        <f t="shared" si="1253"/>
        <v>3.8942881056451864E-17</v>
      </c>
      <c r="AF19579">
        <f t="shared" si="1251"/>
        <v>2.4300357779225951E-14</v>
      </c>
      <c r="AG19579">
        <f t="shared" si="1252"/>
        <v>7.6238478244215817E-13</v>
      </c>
    </row>
    <row r="19580" spans="30:33" x14ac:dyDescent="0.2">
      <c r="AD19580">
        <f t="shared" si="1250"/>
        <v>19578</v>
      </c>
      <c r="AE19580">
        <f t="shared" si="1253"/>
        <v>3.8880572446761538E-17</v>
      </c>
      <c r="AF19580">
        <f t="shared" si="1251"/>
        <v>2.4261477206779188E-14</v>
      </c>
      <c r="AG19580">
        <f t="shared" si="1252"/>
        <v>7.6120384736269742E-13</v>
      </c>
    </row>
    <row r="19581" spans="30:33" x14ac:dyDescent="0.2">
      <c r="AD19581">
        <f t="shared" si="1250"/>
        <v>19579</v>
      </c>
      <c r="AE19581">
        <f t="shared" si="1253"/>
        <v>3.8818363530846719E-17</v>
      </c>
      <c r="AF19581">
        <f t="shared" si="1251"/>
        <v>2.4222658843248341E-14</v>
      </c>
      <c r="AG19581">
        <f t="shared" si="1252"/>
        <v>7.6002473957044795E-13</v>
      </c>
    </row>
    <row r="19582" spans="30:33" x14ac:dyDescent="0.2">
      <c r="AD19582">
        <f t="shared" si="1250"/>
        <v>19580</v>
      </c>
      <c r="AE19582">
        <f t="shared" si="1253"/>
        <v>3.8756254149197363E-17</v>
      </c>
      <c r="AF19582">
        <f t="shared" si="1251"/>
        <v>2.4183902589099143E-14</v>
      </c>
      <c r="AG19582">
        <f t="shared" si="1252"/>
        <v>7.588474562412844E-13</v>
      </c>
    </row>
    <row r="19583" spans="30:33" x14ac:dyDescent="0.2">
      <c r="AD19583">
        <f t="shared" si="1250"/>
        <v>19581</v>
      </c>
      <c r="AE19583">
        <f t="shared" si="1253"/>
        <v>3.8694244142558646E-17</v>
      </c>
      <c r="AF19583">
        <f t="shared" si="1251"/>
        <v>2.4145208344956585E-14</v>
      </c>
      <c r="AG19583">
        <f t="shared" si="1252"/>
        <v>7.5767199455544085E-13</v>
      </c>
    </row>
    <row r="19584" spans="30:33" x14ac:dyDescent="0.2">
      <c r="AD19584">
        <f t="shared" si="1250"/>
        <v>19582</v>
      </c>
      <c r="AE19584">
        <f t="shared" si="1253"/>
        <v>3.8632333351930554E-17</v>
      </c>
      <c r="AF19584">
        <f t="shared" si="1251"/>
        <v>2.4106576011604654E-14</v>
      </c>
      <c r="AG19584">
        <f t="shared" si="1252"/>
        <v>7.5649835169750408E-13</v>
      </c>
    </row>
    <row r="19585" spans="30:33" x14ac:dyDescent="0.2">
      <c r="AD19585">
        <f t="shared" si="1250"/>
        <v>19583</v>
      </c>
      <c r="AE19585">
        <f t="shared" si="1253"/>
        <v>3.8570521618567465E-17</v>
      </c>
      <c r="AF19585">
        <f t="shared" si="1251"/>
        <v>2.4068005489986084E-14</v>
      </c>
      <c r="AG19585">
        <f t="shared" si="1252"/>
        <v>7.553265248564067E-13</v>
      </c>
    </row>
    <row r="19586" spans="30:33" x14ac:dyDescent="0.2">
      <c r="AD19586">
        <f t="shared" si="1250"/>
        <v>19584</v>
      </c>
      <c r="AE19586">
        <f t="shared" si="1253"/>
        <v>3.850880878397775E-17</v>
      </c>
      <c r="AF19586">
        <f t="shared" si="1251"/>
        <v>2.4029496681202106E-14</v>
      </c>
      <c r="AG19586">
        <f t="shared" si="1252"/>
        <v>7.5415651122542029E-13</v>
      </c>
    </row>
    <row r="19587" spans="30:33" x14ac:dyDescent="0.2">
      <c r="AD19587">
        <f t="shared" si="1250"/>
        <v>19585</v>
      </c>
      <c r="AE19587">
        <f t="shared" si="1253"/>
        <v>3.8447194689923388E-17</v>
      </c>
      <c r="AF19587">
        <f t="shared" si="1251"/>
        <v>2.399104948651218E-14</v>
      </c>
      <c r="AG19587">
        <f t="shared" si="1252"/>
        <v>7.5298830800214952E-13</v>
      </c>
    </row>
    <row r="19588" spans="30:33" x14ac:dyDescent="0.2">
      <c r="AD19588">
        <f t="shared" si="1250"/>
        <v>19586</v>
      </c>
      <c r="AE19588">
        <f t="shared" si="1253"/>
        <v>3.8385679178419506E-17</v>
      </c>
      <c r="AF19588">
        <f t="shared" si="1251"/>
        <v>2.395266380733376E-14</v>
      </c>
      <c r="AG19588">
        <f t="shared" si="1252"/>
        <v>7.518219123885244E-13</v>
      </c>
    </row>
    <row r="19589" spans="30:33" x14ac:dyDescent="0.2">
      <c r="AD19589">
        <f t="shared" si="1250"/>
        <v>19587</v>
      </c>
      <c r="AE19589">
        <f t="shared" si="1253"/>
        <v>3.8324262091734033E-17</v>
      </c>
      <c r="AF19589">
        <f t="shared" si="1251"/>
        <v>2.3914339545242025E-14</v>
      </c>
      <c r="AG19589">
        <f t="shared" si="1252"/>
        <v>7.5065732159079452E-13</v>
      </c>
    </row>
    <row r="19590" spans="30:33" x14ac:dyDescent="0.2">
      <c r="AD19590">
        <f t="shared" si="1250"/>
        <v>19588</v>
      </c>
      <c r="AE19590">
        <f t="shared" si="1253"/>
        <v>3.8262943272387257E-17</v>
      </c>
      <c r="AF19590">
        <f t="shared" si="1251"/>
        <v>2.3876076601969638E-14</v>
      </c>
      <c r="AG19590">
        <f t="shared" si="1252"/>
        <v>7.4949453281952156E-13</v>
      </c>
    </row>
    <row r="19591" spans="30:33" x14ac:dyDescent="0.2">
      <c r="AD19591">
        <f t="shared" si="1250"/>
        <v>19589</v>
      </c>
      <c r="AE19591">
        <f t="shared" si="1253"/>
        <v>3.8201722563151441E-17</v>
      </c>
      <c r="AF19591">
        <f t="shared" si="1251"/>
        <v>2.3837874879406486E-14</v>
      </c>
      <c r="AG19591">
        <f t="shared" si="1252"/>
        <v>7.4833354328957355E-13</v>
      </c>
    </row>
    <row r="19592" spans="30:33" x14ac:dyDescent="0.2">
      <c r="AD19592">
        <f t="shared" si="1250"/>
        <v>19590</v>
      </c>
      <c r="AE19592">
        <f t="shared" si="1253"/>
        <v>3.8140599807050396E-17</v>
      </c>
      <c r="AF19592">
        <f t="shared" si="1251"/>
        <v>2.3799734279599436E-14</v>
      </c>
      <c r="AG19592">
        <f t="shared" si="1252"/>
        <v>7.4717435022011731E-13</v>
      </c>
    </row>
    <row r="19593" spans="30:33" x14ac:dyDescent="0.2">
      <c r="AD19593">
        <f t="shared" si="1250"/>
        <v>19591</v>
      </c>
      <c r="AE19593">
        <f t="shared" si="1253"/>
        <v>3.8079574847359116E-17</v>
      </c>
      <c r="AF19593">
        <f t="shared" si="1251"/>
        <v>2.3761654704752076E-14</v>
      </c>
      <c r="AG19593">
        <f t="shared" si="1252"/>
        <v>7.4601695083461246E-13</v>
      </c>
    </row>
    <row r="19594" spans="30:33" x14ac:dyDescent="0.2">
      <c r="AD19594">
        <f t="shared" si="1250"/>
        <v>19592</v>
      </c>
      <c r="AE19594">
        <f t="shared" si="1253"/>
        <v>3.8018647527603337E-17</v>
      </c>
      <c r="AF19594">
        <f t="shared" si="1251"/>
        <v>2.3723636057224472E-14</v>
      </c>
      <c r="AG19594">
        <f t="shared" si="1252"/>
        <v>7.4486134236080457E-13</v>
      </c>
    </row>
    <row r="19595" spans="30:33" x14ac:dyDescent="0.2">
      <c r="AD19595">
        <f t="shared" si="1250"/>
        <v>19593</v>
      </c>
      <c r="AE19595">
        <f t="shared" si="1253"/>
        <v>3.7957817691559171E-17</v>
      </c>
      <c r="AF19595">
        <f t="shared" si="1251"/>
        <v>2.3685678239532912E-14</v>
      </c>
      <c r="AG19595">
        <f t="shared" si="1252"/>
        <v>7.4370752203071882E-13</v>
      </c>
    </row>
    <row r="19596" spans="30:33" x14ac:dyDescent="0.2">
      <c r="AD19596">
        <f t="shared" si="1250"/>
        <v>19594</v>
      </c>
      <c r="AE19596">
        <f t="shared" si="1253"/>
        <v>3.7897085183252676E-17</v>
      </c>
      <c r="AF19596">
        <f t="shared" si="1251"/>
        <v>2.3647781154349658E-14</v>
      </c>
      <c r="AG19596">
        <f t="shared" si="1252"/>
        <v>7.4255548708065289E-13</v>
      </c>
    </row>
    <row r="19597" spans="30:33" x14ac:dyDescent="0.2">
      <c r="AD19597">
        <f t="shared" si="1250"/>
        <v>19595</v>
      </c>
      <c r="AE19597">
        <f t="shared" si="1253"/>
        <v>3.7836449846959469E-17</v>
      </c>
      <c r="AF19597">
        <f t="shared" si="1251"/>
        <v>2.3609944704502698E-14</v>
      </c>
      <c r="AG19597">
        <f t="shared" si="1252"/>
        <v>7.4140523475117083E-13</v>
      </c>
    </row>
    <row r="19598" spans="30:33" x14ac:dyDescent="0.2">
      <c r="AD19598">
        <f t="shared" si="1250"/>
        <v>19596</v>
      </c>
      <c r="AE19598">
        <f t="shared" si="1253"/>
        <v>3.7775911527204333E-17</v>
      </c>
      <c r="AF19598">
        <f t="shared" si="1251"/>
        <v>2.3572168792975492E-14</v>
      </c>
      <c r="AG19598">
        <f t="shared" si="1252"/>
        <v>7.4025676228709608E-13</v>
      </c>
    </row>
    <row r="19599" spans="30:33" x14ac:dyDescent="0.2">
      <c r="AD19599">
        <f t="shared" si="1250"/>
        <v>19597</v>
      </c>
      <c r="AE19599">
        <f t="shared" si="1253"/>
        <v>3.7715470068760804E-17</v>
      </c>
      <c r="AF19599">
        <f t="shared" si="1251"/>
        <v>2.353445332290673E-14</v>
      </c>
      <c r="AG19599">
        <f t="shared" si="1252"/>
        <v>7.3911006693750552E-13</v>
      </c>
    </row>
    <row r="19600" spans="30:33" x14ac:dyDescent="0.2">
      <c r="AD19600">
        <f t="shared" ref="AD19600:AD19663" si="1254">AD19599+1</f>
        <v>19598</v>
      </c>
      <c r="AE19600">
        <f t="shared" si="1253"/>
        <v>3.7655125316650784E-17</v>
      </c>
      <c r="AF19600">
        <f t="shared" ref="AF19600:AF19663" si="1255">AF19599*$AF$3</f>
        <v>2.3496798197590077E-14</v>
      </c>
      <c r="AG19600">
        <f t="shared" ref="AG19600:AG19663" si="1256">AD19600*AE19600</f>
        <v>7.379651459557221E-13</v>
      </c>
    </row>
    <row r="19601" spans="30:33" x14ac:dyDescent="0.2">
      <c r="AD19601">
        <f t="shared" si="1254"/>
        <v>19599</v>
      </c>
      <c r="AE19601">
        <f t="shared" si="1253"/>
        <v>3.7594877116144143E-17</v>
      </c>
      <c r="AF19601">
        <f t="shared" si="1255"/>
        <v>2.3459203320473932E-14</v>
      </c>
      <c r="AG19601">
        <f t="shared" si="1256"/>
        <v>7.3682199659930907E-13</v>
      </c>
    </row>
    <row r="19602" spans="30:33" x14ac:dyDescent="0.2">
      <c r="AD19602">
        <f t="shared" si="1254"/>
        <v>19600</v>
      </c>
      <c r="AE19602">
        <f t="shared" si="1253"/>
        <v>3.7534725312758305E-17</v>
      </c>
      <c r="AF19602">
        <f t="shared" si="1255"/>
        <v>2.3421668595161173E-14</v>
      </c>
      <c r="AG19602">
        <f t="shared" si="1256"/>
        <v>7.3568061613006283E-13</v>
      </c>
    </row>
    <row r="19603" spans="30:33" x14ac:dyDescent="0.2">
      <c r="AD19603">
        <f t="shared" si="1254"/>
        <v>19601</v>
      </c>
      <c r="AE19603">
        <f t="shared" ref="AE19603:AE19666" si="1257">AF19602*$AE$3</f>
        <v>3.7474669752257893E-17</v>
      </c>
      <c r="AF19603">
        <f t="shared" si="1255"/>
        <v>2.3384193925408916E-14</v>
      </c>
      <c r="AG19603">
        <f t="shared" si="1256"/>
        <v>7.3454100181400697E-13</v>
      </c>
    </row>
    <row r="19604" spans="30:33" x14ac:dyDescent="0.2">
      <c r="AD19604">
        <f t="shared" si="1254"/>
        <v>19602</v>
      </c>
      <c r="AE19604">
        <f t="shared" si="1257"/>
        <v>3.741471028065428E-17</v>
      </c>
      <c r="AF19604">
        <f t="shared" si="1255"/>
        <v>2.3346779215128259E-14</v>
      </c>
      <c r="AG19604">
        <f t="shared" si="1256"/>
        <v>7.3340315092138518E-13</v>
      </c>
    </row>
    <row r="19605" spans="30:33" x14ac:dyDescent="0.2">
      <c r="AD19605">
        <f t="shared" si="1254"/>
        <v>19603</v>
      </c>
      <c r="AE19605">
        <f t="shared" si="1257"/>
        <v>3.735484674420523E-17</v>
      </c>
      <c r="AF19605">
        <f t="shared" si="1255"/>
        <v>2.3309424368384052E-14</v>
      </c>
      <c r="AG19605">
        <f t="shared" si="1256"/>
        <v>7.3226706072665511E-13</v>
      </c>
    </row>
    <row r="19606" spans="30:33" x14ac:dyDescent="0.2">
      <c r="AD19606">
        <f t="shared" si="1254"/>
        <v>19604</v>
      </c>
      <c r="AE19606">
        <f t="shared" si="1257"/>
        <v>3.7295078989414498E-17</v>
      </c>
      <c r="AF19606">
        <f t="shared" si="1255"/>
        <v>2.3272129289394636E-14</v>
      </c>
      <c r="AG19606">
        <f t="shared" si="1256"/>
        <v>7.3113272850848182E-13</v>
      </c>
    </row>
    <row r="19607" spans="30:33" x14ac:dyDescent="0.2">
      <c r="AD19607">
        <f t="shared" si="1254"/>
        <v>19605</v>
      </c>
      <c r="AE19607">
        <f t="shared" si="1257"/>
        <v>3.7235406863031436E-17</v>
      </c>
      <c r="AF19607">
        <f t="shared" si="1255"/>
        <v>2.3234893882531605E-14</v>
      </c>
      <c r="AG19607">
        <f t="shared" si="1256"/>
        <v>7.3000015154973126E-13</v>
      </c>
    </row>
    <row r="19608" spans="30:33" x14ac:dyDescent="0.2">
      <c r="AD19608">
        <f t="shared" si="1254"/>
        <v>19606</v>
      </c>
      <c r="AE19608">
        <f t="shared" si="1257"/>
        <v>3.7175830212050581E-17</v>
      </c>
      <c r="AF19608">
        <f t="shared" si="1255"/>
        <v>2.3197718052319555E-14</v>
      </c>
      <c r="AG19608">
        <f t="shared" si="1256"/>
        <v>7.288693271374637E-13</v>
      </c>
    </row>
    <row r="19609" spans="30:33" x14ac:dyDescent="0.2">
      <c r="AD19609">
        <f t="shared" si="1254"/>
        <v>19607</v>
      </c>
      <c r="AE19609">
        <f t="shared" si="1257"/>
        <v>3.7116348883711305E-17</v>
      </c>
      <c r="AF19609">
        <f t="shared" si="1255"/>
        <v>2.3160601703435841E-14</v>
      </c>
      <c r="AG19609">
        <f t="shared" si="1256"/>
        <v>7.2774025256292757E-13</v>
      </c>
    </row>
    <row r="19610" spans="30:33" x14ac:dyDescent="0.2">
      <c r="AD19610">
        <f t="shared" si="1254"/>
        <v>19608</v>
      </c>
      <c r="AE19610">
        <f t="shared" si="1257"/>
        <v>3.705696272549736E-17</v>
      </c>
      <c r="AF19610">
        <f t="shared" si="1255"/>
        <v>2.3123544740710343E-14</v>
      </c>
      <c r="AG19610">
        <f t="shared" si="1256"/>
        <v>7.2661292512155228E-13</v>
      </c>
    </row>
    <row r="19611" spans="30:33" x14ac:dyDescent="0.2">
      <c r="AD19611">
        <f t="shared" si="1254"/>
        <v>19609</v>
      </c>
      <c r="AE19611">
        <f t="shared" si="1257"/>
        <v>3.6997671585136564E-17</v>
      </c>
      <c r="AF19611">
        <f t="shared" si="1255"/>
        <v>2.3086547069125205E-14</v>
      </c>
      <c r="AG19611">
        <f t="shared" si="1256"/>
        <v>7.2548734211294288E-13</v>
      </c>
    </row>
    <row r="19612" spans="30:33" x14ac:dyDescent="0.2">
      <c r="AD19612">
        <f t="shared" si="1254"/>
        <v>19610</v>
      </c>
      <c r="AE19612">
        <f t="shared" si="1257"/>
        <v>3.6938475310600342E-17</v>
      </c>
      <c r="AF19612">
        <f t="shared" si="1255"/>
        <v>2.3049608593814603E-14</v>
      </c>
      <c r="AG19612">
        <f t="shared" si="1256"/>
        <v>7.2436350084087267E-13</v>
      </c>
    </row>
    <row r="19613" spans="30:33" x14ac:dyDescent="0.2">
      <c r="AD19613">
        <f t="shared" si="1254"/>
        <v>19611</v>
      </c>
      <c r="AE19613">
        <f t="shared" si="1257"/>
        <v>3.6879373750103381E-17</v>
      </c>
      <c r="AF19613">
        <f t="shared" si="1255"/>
        <v>2.3012729220064499E-14</v>
      </c>
      <c r="AG19613">
        <f t="shared" si="1256"/>
        <v>7.232413986132774E-13</v>
      </c>
    </row>
    <row r="19614" spans="30:33" x14ac:dyDescent="0.2">
      <c r="AD19614">
        <f t="shared" si="1254"/>
        <v>19612</v>
      </c>
      <c r="AE19614">
        <f t="shared" si="1257"/>
        <v>3.6820366752103213E-17</v>
      </c>
      <c r="AF19614">
        <f t="shared" si="1255"/>
        <v>2.2975908853312395E-14</v>
      </c>
      <c r="AG19614">
        <f t="shared" si="1256"/>
        <v>7.2212103274224821E-13</v>
      </c>
    </row>
    <row r="19615" spans="30:33" x14ac:dyDescent="0.2">
      <c r="AD19615">
        <f t="shared" si="1254"/>
        <v>19613</v>
      </c>
      <c r="AE19615">
        <f t="shared" si="1257"/>
        <v>3.676145416529985E-17</v>
      </c>
      <c r="AF19615">
        <f t="shared" si="1255"/>
        <v>2.2939147399147093E-14</v>
      </c>
      <c r="AG19615">
        <f t="shared" si="1256"/>
        <v>7.2100240054402598E-13</v>
      </c>
    </row>
    <row r="19616" spans="30:33" x14ac:dyDescent="0.2">
      <c r="AD19616">
        <f t="shared" si="1254"/>
        <v>19614</v>
      </c>
      <c r="AE19616">
        <f t="shared" si="1257"/>
        <v>3.6702635838635363E-17</v>
      </c>
      <c r="AF19616">
        <f t="shared" si="1255"/>
        <v>2.2902444763308458E-14</v>
      </c>
      <c r="AG19616">
        <f t="shared" si="1256"/>
        <v>7.1988549933899404E-13</v>
      </c>
    </row>
    <row r="19617" spans="30:33" x14ac:dyDescent="0.2">
      <c r="AD19617">
        <f t="shared" si="1254"/>
        <v>19615</v>
      </c>
      <c r="AE19617">
        <f t="shared" si="1257"/>
        <v>3.6643911621293551E-17</v>
      </c>
      <c r="AF19617">
        <f t="shared" si="1255"/>
        <v>2.2865800851687164E-14</v>
      </c>
      <c r="AG19617">
        <f t="shared" si="1256"/>
        <v>7.1877032645167296E-13</v>
      </c>
    </row>
    <row r="19618" spans="30:33" x14ac:dyDescent="0.2">
      <c r="AD19618">
        <f t="shared" si="1254"/>
        <v>19616</v>
      </c>
      <c r="AE19618">
        <f t="shared" si="1257"/>
        <v>3.6585281362699479E-17</v>
      </c>
      <c r="AF19618">
        <f t="shared" si="1255"/>
        <v>2.2829215570324465E-14</v>
      </c>
      <c r="AG19618">
        <f t="shared" si="1256"/>
        <v>7.1765687921071293E-13</v>
      </c>
    </row>
    <row r="19619" spans="30:33" x14ac:dyDescent="0.2">
      <c r="AD19619">
        <f t="shared" si="1254"/>
        <v>19617</v>
      </c>
      <c r="AE19619">
        <f t="shared" si="1257"/>
        <v>3.6526744912519159E-17</v>
      </c>
      <c r="AF19619">
        <f t="shared" si="1255"/>
        <v>2.2792688825411944E-14</v>
      </c>
      <c r="AG19619">
        <f t="shared" si="1256"/>
        <v>7.1654515494888836E-13</v>
      </c>
    </row>
    <row r="19620" spans="30:33" x14ac:dyDescent="0.2">
      <c r="AD19620">
        <f t="shared" si="1254"/>
        <v>19618</v>
      </c>
      <c r="AE19620">
        <f t="shared" si="1257"/>
        <v>3.6468302120659127E-17</v>
      </c>
      <c r="AF19620">
        <f t="shared" si="1255"/>
        <v>2.2756220523291283E-14</v>
      </c>
      <c r="AG19620">
        <f t="shared" si="1256"/>
        <v>7.1543515100309074E-13</v>
      </c>
    </row>
    <row r="19621" spans="30:33" x14ac:dyDescent="0.2">
      <c r="AD19621">
        <f t="shared" si="1254"/>
        <v>19619</v>
      </c>
      <c r="AE19621">
        <f t="shared" si="1257"/>
        <v>3.6409952837266071E-17</v>
      </c>
      <c r="AF19621">
        <f t="shared" si="1255"/>
        <v>2.2719810570454016E-14</v>
      </c>
      <c r="AG19621">
        <f t="shared" si="1256"/>
        <v>7.1432686471432307E-13</v>
      </c>
    </row>
    <row r="19622" spans="30:33" x14ac:dyDescent="0.2">
      <c r="AD19622">
        <f t="shared" si="1254"/>
        <v>19620</v>
      </c>
      <c r="AE19622">
        <f t="shared" si="1257"/>
        <v>3.6351696912726439E-17</v>
      </c>
      <c r="AF19622">
        <f t="shared" si="1255"/>
        <v>2.2683458873541289E-14</v>
      </c>
      <c r="AG19622">
        <f t="shared" si="1256"/>
        <v>7.1322029342769272E-13</v>
      </c>
    </row>
    <row r="19623" spans="30:33" x14ac:dyDescent="0.2">
      <c r="AD19623">
        <f t="shared" si="1254"/>
        <v>19621</v>
      </c>
      <c r="AE19623">
        <f t="shared" si="1257"/>
        <v>3.6293534197666083E-17</v>
      </c>
      <c r="AF19623">
        <f t="shared" si="1255"/>
        <v>2.2647165339343623E-14</v>
      </c>
      <c r="AG19623">
        <f t="shared" si="1256"/>
        <v>7.1211543449240622E-13</v>
      </c>
    </row>
    <row r="19624" spans="30:33" x14ac:dyDescent="0.2">
      <c r="AD19624">
        <f t="shared" si="1254"/>
        <v>19622</v>
      </c>
      <c r="AE19624">
        <f t="shared" si="1257"/>
        <v>3.6235464542949813E-17</v>
      </c>
      <c r="AF19624">
        <f t="shared" si="1255"/>
        <v>2.2610929874800672E-14</v>
      </c>
      <c r="AG19624">
        <f t="shared" si="1256"/>
        <v>7.1101228526176127E-13</v>
      </c>
    </row>
    <row r="19625" spans="30:33" x14ac:dyDescent="0.2">
      <c r="AD19625">
        <f t="shared" si="1254"/>
        <v>19623</v>
      </c>
      <c r="AE19625">
        <f t="shared" si="1257"/>
        <v>3.617748779968109E-17</v>
      </c>
      <c r="AF19625">
        <f t="shared" si="1255"/>
        <v>2.257475238700099E-14</v>
      </c>
      <c r="AG19625">
        <f t="shared" si="1256"/>
        <v>7.0991084309314199E-13</v>
      </c>
    </row>
    <row r="19626" spans="30:33" x14ac:dyDescent="0.2">
      <c r="AD19626">
        <f t="shared" si="1254"/>
        <v>19624</v>
      </c>
      <c r="AE19626">
        <f t="shared" si="1257"/>
        <v>3.6119603819201602E-17</v>
      </c>
      <c r="AF19626">
        <f t="shared" si="1255"/>
        <v>2.2538632783181786E-14</v>
      </c>
      <c r="AG19626">
        <f t="shared" si="1256"/>
        <v>7.0881110534801227E-13</v>
      </c>
    </row>
    <row r="19627" spans="30:33" x14ac:dyDescent="0.2">
      <c r="AD19627">
        <f t="shared" si="1254"/>
        <v>19625</v>
      </c>
      <c r="AE19627">
        <f t="shared" si="1257"/>
        <v>3.6061812453090874E-17</v>
      </c>
      <c r="AF19627">
        <f t="shared" si="1255"/>
        <v>2.2502570970728694E-14</v>
      </c>
      <c r="AG19627">
        <f t="shared" si="1256"/>
        <v>7.0771306939190839E-13</v>
      </c>
    </row>
    <row r="19628" spans="30:33" x14ac:dyDescent="0.2">
      <c r="AD19628">
        <f t="shared" si="1254"/>
        <v>19626</v>
      </c>
      <c r="AE19628">
        <f t="shared" si="1257"/>
        <v>3.6004113553165928E-17</v>
      </c>
      <c r="AF19628">
        <f t="shared" si="1255"/>
        <v>2.2466566857175528E-14</v>
      </c>
      <c r="AG19628">
        <f t="shared" si="1256"/>
        <v>7.0661673259443446E-13</v>
      </c>
    </row>
    <row r="19629" spans="30:33" x14ac:dyDescent="0.2">
      <c r="AD19629">
        <f t="shared" si="1254"/>
        <v>19627</v>
      </c>
      <c r="AE19629">
        <f t="shared" si="1257"/>
        <v>3.594650697148086E-17</v>
      </c>
      <c r="AF19629">
        <f t="shared" si="1255"/>
        <v>2.2430620350204046E-14</v>
      </c>
      <c r="AG19629">
        <f t="shared" si="1256"/>
        <v>7.055220923292548E-13</v>
      </c>
    </row>
    <row r="19630" spans="30:33" x14ac:dyDescent="0.2">
      <c r="AD19630">
        <f t="shared" si="1254"/>
        <v>19628</v>
      </c>
      <c r="AE19630">
        <f t="shared" si="1257"/>
        <v>3.5888992560326491E-17</v>
      </c>
      <c r="AF19630">
        <f t="shared" si="1255"/>
        <v>2.239473135764372E-14</v>
      </c>
      <c r="AG19630">
        <f t="shared" si="1256"/>
        <v>7.044291459740884E-13</v>
      </c>
    </row>
    <row r="19631" spans="30:33" x14ac:dyDescent="0.2">
      <c r="AD19631">
        <f t="shared" si="1254"/>
        <v>19629</v>
      </c>
      <c r="AE19631">
        <f t="shared" si="1257"/>
        <v>3.583157017222997E-17</v>
      </c>
      <c r="AF19631">
        <f t="shared" si="1255"/>
        <v>2.2358899787471489E-14</v>
      </c>
      <c r="AG19631">
        <f t="shared" si="1256"/>
        <v>7.0333789091070205E-13</v>
      </c>
    </row>
    <row r="19632" spans="30:33" x14ac:dyDescent="0.2">
      <c r="AD19632">
        <f t="shared" si="1254"/>
        <v>19630</v>
      </c>
      <c r="AE19632">
        <f t="shared" si="1257"/>
        <v>3.5774239659954402E-17</v>
      </c>
      <c r="AF19632">
        <f t="shared" si="1255"/>
        <v>2.2323125547811533E-14</v>
      </c>
      <c r="AG19632">
        <f t="shared" si="1256"/>
        <v>7.022483245249049E-13</v>
      </c>
    </row>
    <row r="19633" spans="30:33" x14ac:dyDescent="0.2">
      <c r="AD19633">
        <f t="shared" si="1254"/>
        <v>19631</v>
      </c>
      <c r="AE19633">
        <f t="shared" si="1257"/>
        <v>3.5717000876498466E-17</v>
      </c>
      <c r="AF19633">
        <f t="shared" si="1255"/>
        <v>2.2287408546935032E-14</v>
      </c>
      <c r="AG19633">
        <f t="shared" si="1256"/>
        <v>7.0116044420654136E-13</v>
      </c>
    </row>
    <row r="19634" spans="30:33" x14ac:dyDescent="0.2">
      <c r="AD19634">
        <f t="shared" si="1254"/>
        <v>19632</v>
      </c>
      <c r="AE19634">
        <f t="shared" si="1257"/>
        <v>3.5659853675096065E-17</v>
      </c>
      <c r="AF19634">
        <f t="shared" si="1255"/>
        <v>2.2251748693259935E-14</v>
      </c>
      <c r="AG19634">
        <f t="shared" si="1256"/>
        <v>7.0007424734948592E-13</v>
      </c>
    </row>
    <row r="19635" spans="30:33" x14ac:dyDescent="0.2">
      <c r="AD19635">
        <f t="shared" si="1254"/>
        <v>19633</v>
      </c>
      <c r="AE19635">
        <f t="shared" si="1257"/>
        <v>3.5602797909215909E-17</v>
      </c>
      <c r="AF19635">
        <f t="shared" si="1255"/>
        <v>2.2216145895350718E-14</v>
      </c>
      <c r="AG19635">
        <f t="shared" si="1256"/>
        <v>6.9898973135163596E-13</v>
      </c>
    </row>
    <row r="19636" spans="30:33" x14ac:dyDescent="0.2">
      <c r="AD19636">
        <f t="shared" si="1254"/>
        <v>19634</v>
      </c>
      <c r="AE19636">
        <f t="shared" si="1257"/>
        <v>3.5545833432561162E-17</v>
      </c>
      <c r="AF19636">
        <f t="shared" si="1255"/>
        <v>2.2180600061918155E-14</v>
      </c>
      <c r="AG19636">
        <f t="shared" si="1256"/>
        <v>6.9790689361490584E-13</v>
      </c>
    </row>
    <row r="19637" spans="30:33" x14ac:dyDescent="0.2">
      <c r="AD19637">
        <f t="shared" si="1254"/>
        <v>19635</v>
      </c>
      <c r="AE19637">
        <f t="shared" si="1257"/>
        <v>3.5488960099069067E-17</v>
      </c>
      <c r="AF19637">
        <f t="shared" si="1255"/>
        <v>2.2145111101819087E-14</v>
      </c>
      <c r="AG19637">
        <f t="shared" si="1256"/>
        <v>6.9682573154522111E-13</v>
      </c>
    </row>
    <row r="19638" spans="30:33" x14ac:dyDescent="0.2">
      <c r="AD19638">
        <f t="shared" si="1254"/>
        <v>19636</v>
      </c>
      <c r="AE19638">
        <f t="shared" si="1257"/>
        <v>3.5432177762910557E-17</v>
      </c>
      <c r="AF19638">
        <f t="shared" si="1255"/>
        <v>2.2109678924056175E-14</v>
      </c>
      <c r="AG19638">
        <f t="shared" si="1256"/>
        <v>6.9574624255251166E-13</v>
      </c>
    </row>
    <row r="19639" spans="30:33" x14ac:dyDescent="0.2">
      <c r="AD19639">
        <f t="shared" si="1254"/>
        <v>19637</v>
      </c>
      <c r="AE19639">
        <f t="shared" si="1257"/>
        <v>3.5375486278489897E-17</v>
      </c>
      <c r="AF19639">
        <f t="shared" si="1255"/>
        <v>2.2074303437777683E-14</v>
      </c>
      <c r="AG19639">
        <f t="shared" si="1256"/>
        <v>6.9466842405070615E-13</v>
      </c>
    </row>
    <row r="19640" spans="30:33" x14ac:dyDescent="0.2">
      <c r="AD19640">
        <f t="shared" si="1254"/>
        <v>19638</v>
      </c>
      <c r="AE19640">
        <f t="shared" si="1257"/>
        <v>3.5318885500444308E-17</v>
      </c>
      <c r="AF19640">
        <f t="shared" si="1255"/>
        <v>2.2038984552277238E-14</v>
      </c>
      <c r="AG19640">
        <f t="shared" si="1256"/>
        <v>6.9359227345772536E-13</v>
      </c>
    </row>
    <row r="19641" spans="30:33" x14ac:dyDescent="0.2">
      <c r="AD19641">
        <f t="shared" si="1254"/>
        <v>19639</v>
      </c>
      <c r="AE19641">
        <f t="shared" si="1257"/>
        <v>3.5262375283643594E-17</v>
      </c>
      <c r="AF19641">
        <f t="shared" si="1255"/>
        <v>2.2003722176993594E-14</v>
      </c>
      <c r="AG19641">
        <f t="shared" si="1256"/>
        <v>6.9251778819547653E-13</v>
      </c>
    </row>
    <row r="19642" spans="30:33" x14ac:dyDescent="0.2">
      <c r="AD19642">
        <f t="shared" si="1254"/>
        <v>19640</v>
      </c>
      <c r="AE19642">
        <f t="shared" si="1257"/>
        <v>3.5205955483189764E-17</v>
      </c>
      <c r="AF19642">
        <f t="shared" si="1255"/>
        <v>2.1968516221510403E-14</v>
      </c>
      <c r="AG19642">
        <f t="shared" si="1256"/>
        <v>6.9144496568984701E-13</v>
      </c>
    </row>
    <row r="19643" spans="30:33" x14ac:dyDescent="0.2">
      <c r="AD19643">
        <f t="shared" si="1254"/>
        <v>19641</v>
      </c>
      <c r="AE19643">
        <f t="shared" si="1257"/>
        <v>3.5149625954416661E-17</v>
      </c>
      <c r="AF19643">
        <f t="shared" si="1255"/>
        <v>2.1933366595555984E-14</v>
      </c>
      <c r="AG19643">
        <f t="shared" si="1256"/>
        <v>6.9037380337069767E-13</v>
      </c>
    </row>
    <row r="19644" spans="30:33" x14ac:dyDescent="0.2">
      <c r="AD19644">
        <f t="shared" si="1254"/>
        <v>19642</v>
      </c>
      <c r="AE19644">
        <f t="shared" si="1257"/>
        <v>3.5093386552889592E-17</v>
      </c>
      <c r="AF19644">
        <f t="shared" si="1255"/>
        <v>2.1898273209003095E-14</v>
      </c>
      <c r="AG19644">
        <f t="shared" si="1256"/>
        <v>6.8930429867185738E-13</v>
      </c>
    </row>
    <row r="19645" spans="30:33" x14ac:dyDescent="0.2">
      <c r="AD19645">
        <f t="shared" si="1254"/>
        <v>19643</v>
      </c>
      <c r="AE19645">
        <f t="shared" si="1257"/>
        <v>3.5037237134404968E-17</v>
      </c>
      <c r="AF19645">
        <f t="shared" si="1255"/>
        <v>2.1863235971868689E-14</v>
      </c>
      <c r="AG19645">
        <f t="shared" si="1256"/>
        <v>6.8823644903111682E-13</v>
      </c>
    </row>
    <row r="19646" spans="30:33" x14ac:dyDescent="0.2">
      <c r="AD19646">
        <f t="shared" si="1254"/>
        <v>19644</v>
      </c>
      <c r="AE19646">
        <f t="shared" si="1257"/>
        <v>3.4981177554989917E-17</v>
      </c>
      <c r="AF19646">
        <f t="shared" si="1255"/>
        <v>2.1828254794313697E-14</v>
      </c>
      <c r="AG19646">
        <f t="shared" si="1256"/>
        <v>6.8717025189022193E-13</v>
      </c>
    </row>
    <row r="19647" spans="30:33" x14ac:dyDescent="0.2">
      <c r="AD19647">
        <f t="shared" si="1254"/>
        <v>19645</v>
      </c>
      <c r="AE19647">
        <f t="shared" si="1257"/>
        <v>3.4925207670901928E-17</v>
      </c>
      <c r="AF19647">
        <f t="shared" si="1255"/>
        <v>2.1793329586642794E-14</v>
      </c>
      <c r="AG19647">
        <f t="shared" si="1256"/>
        <v>6.8610570469486838E-13</v>
      </c>
    </row>
    <row r="19648" spans="30:33" x14ac:dyDescent="0.2">
      <c r="AD19648">
        <f t="shared" si="1254"/>
        <v>19646</v>
      </c>
      <c r="AE19648">
        <f t="shared" si="1257"/>
        <v>3.4869327338628485E-17</v>
      </c>
      <c r="AF19648">
        <f t="shared" si="1255"/>
        <v>2.1758460259304164E-14</v>
      </c>
      <c r="AG19648">
        <f t="shared" si="1256"/>
        <v>6.8504280489469524E-13</v>
      </c>
    </row>
    <row r="19649" spans="30:33" x14ac:dyDescent="0.2">
      <c r="AD19649">
        <f t="shared" si="1254"/>
        <v>19647</v>
      </c>
      <c r="AE19649">
        <f t="shared" si="1257"/>
        <v>3.481353641488668E-17</v>
      </c>
      <c r="AF19649">
        <f t="shared" si="1255"/>
        <v>2.1723646722889277E-14</v>
      </c>
      <c r="AG19649">
        <f t="shared" si="1256"/>
        <v>6.8398154994327862E-13</v>
      </c>
    </row>
    <row r="19650" spans="30:33" x14ac:dyDescent="0.2">
      <c r="AD19650">
        <f t="shared" si="1254"/>
        <v>19648</v>
      </c>
      <c r="AE19650">
        <f t="shared" si="1257"/>
        <v>3.4757834756622857E-17</v>
      </c>
      <c r="AF19650">
        <f t="shared" si="1255"/>
        <v>2.1688888888132653E-14</v>
      </c>
      <c r="AG19650">
        <f t="shared" si="1256"/>
        <v>6.8292193729812591E-13</v>
      </c>
    </row>
    <row r="19651" spans="30:33" x14ac:dyDescent="0.2">
      <c r="AD19651">
        <f t="shared" si="1254"/>
        <v>19649</v>
      </c>
      <c r="AE19651">
        <f t="shared" si="1257"/>
        <v>3.4702222221012262E-17</v>
      </c>
      <c r="AF19651">
        <f t="shared" si="1255"/>
        <v>2.165418666591164E-14</v>
      </c>
      <c r="AG19651">
        <f t="shared" si="1256"/>
        <v>6.8186396442066991E-13</v>
      </c>
    </row>
    <row r="19652" spans="30:33" x14ac:dyDescent="0.2">
      <c r="AD19652">
        <f t="shared" si="1254"/>
        <v>19650</v>
      </c>
      <c r="AE19652">
        <f t="shared" si="1257"/>
        <v>3.4646698665458642E-17</v>
      </c>
      <c r="AF19652">
        <f t="shared" si="1255"/>
        <v>2.1619539967246181E-14</v>
      </c>
      <c r="AG19652">
        <f t="shared" si="1256"/>
        <v>6.8080762877626231E-13</v>
      </c>
    </row>
    <row r="19653" spans="30:33" x14ac:dyDescent="0.2">
      <c r="AD19653">
        <f t="shared" si="1254"/>
        <v>19651</v>
      </c>
      <c r="AE19653">
        <f t="shared" si="1257"/>
        <v>3.4591263947593903E-17</v>
      </c>
      <c r="AF19653">
        <f t="shared" si="1255"/>
        <v>2.1584948703298587E-14</v>
      </c>
      <c r="AG19653">
        <f t="shared" si="1256"/>
        <v>6.7975292783416784E-13</v>
      </c>
    </row>
    <row r="19654" spans="30:33" x14ac:dyDescent="0.2">
      <c r="AD19654">
        <f t="shared" si="1254"/>
        <v>19652</v>
      </c>
      <c r="AE19654">
        <f t="shared" si="1257"/>
        <v>3.4535917925277753E-17</v>
      </c>
      <c r="AF19654">
        <f t="shared" si="1255"/>
        <v>2.1550412785373309E-14</v>
      </c>
      <c r="AG19654">
        <f t="shared" si="1256"/>
        <v>6.7869985906755836E-13</v>
      </c>
    </row>
    <row r="19655" spans="30:33" x14ac:dyDescent="0.2">
      <c r="AD19655">
        <f t="shared" si="1254"/>
        <v>19653</v>
      </c>
      <c r="AE19655">
        <f t="shared" si="1257"/>
        <v>3.4480660456597308E-17</v>
      </c>
      <c r="AF19655">
        <f t="shared" si="1255"/>
        <v>2.1515932124916711E-14</v>
      </c>
      <c r="AG19655">
        <f t="shared" si="1256"/>
        <v>6.7764841995350694E-13</v>
      </c>
    </row>
    <row r="19656" spans="30:33" x14ac:dyDescent="0.2">
      <c r="AD19656">
        <f t="shared" si="1254"/>
        <v>19654</v>
      </c>
      <c r="AE19656">
        <f t="shared" si="1257"/>
        <v>3.4425491399866751E-17</v>
      </c>
      <c r="AF19656">
        <f t="shared" si="1255"/>
        <v>2.1481506633516842E-14</v>
      </c>
      <c r="AG19656">
        <f t="shared" si="1256"/>
        <v>6.7659860797298114E-13</v>
      </c>
    </row>
    <row r="19657" spans="30:33" x14ac:dyDescent="0.2">
      <c r="AD19657">
        <f t="shared" si="1254"/>
        <v>19655</v>
      </c>
      <c r="AE19657">
        <f t="shared" si="1257"/>
        <v>3.437041061362696E-17</v>
      </c>
      <c r="AF19657">
        <f t="shared" si="1255"/>
        <v>2.1447136222903214E-14</v>
      </c>
      <c r="AG19657">
        <f t="shared" si="1256"/>
        <v>6.7555042061083793E-13</v>
      </c>
    </row>
    <row r="19658" spans="30:33" x14ac:dyDescent="0.2">
      <c r="AD19658">
        <f t="shared" si="1254"/>
        <v>19656</v>
      </c>
      <c r="AE19658">
        <f t="shared" si="1257"/>
        <v>3.4315417956645159E-17</v>
      </c>
      <c r="AF19658">
        <f t="shared" si="1255"/>
        <v>2.1412820804946569E-14</v>
      </c>
      <c r="AG19658">
        <f t="shared" si="1256"/>
        <v>6.7450385535581726E-13</v>
      </c>
    </row>
    <row r="19659" spans="30:33" x14ac:dyDescent="0.2">
      <c r="AD19659">
        <f t="shared" si="1254"/>
        <v>19657</v>
      </c>
      <c r="AE19659">
        <f t="shared" si="1257"/>
        <v>3.4260513287914526E-17</v>
      </c>
      <c r="AF19659">
        <f t="shared" si="1255"/>
        <v>2.1378560291658654E-14</v>
      </c>
      <c r="AG19659">
        <f t="shared" si="1256"/>
        <v>6.7345890970053588E-13</v>
      </c>
    </row>
    <row r="19660" spans="30:33" x14ac:dyDescent="0.2">
      <c r="AD19660">
        <f t="shared" si="1254"/>
        <v>19658</v>
      </c>
      <c r="AE19660">
        <f t="shared" si="1257"/>
        <v>3.420569646665386E-17</v>
      </c>
      <c r="AF19660">
        <f t="shared" si="1255"/>
        <v>2.1344354595191999E-14</v>
      </c>
      <c r="AG19660">
        <f t="shared" si="1256"/>
        <v>6.7241558114148157E-13</v>
      </c>
    </row>
    <row r="19661" spans="30:33" x14ac:dyDescent="0.2">
      <c r="AD19661">
        <f t="shared" si="1254"/>
        <v>19659</v>
      </c>
      <c r="AE19661">
        <f t="shared" si="1257"/>
        <v>3.4150967352307214E-17</v>
      </c>
      <c r="AF19661">
        <f t="shared" si="1255"/>
        <v>2.1310203627839691E-14</v>
      </c>
      <c r="AG19661">
        <f t="shared" si="1256"/>
        <v>6.7137386717900752E-13</v>
      </c>
    </row>
    <row r="19662" spans="30:33" x14ac:dyDescent="0.2">
      <c r="AD19662">
        <f t="shared" si="1254"/>
        <v>19660</v>
      </c>
      <c r="AE19662">
        <f t="shared" si="1257"/>
        <v>3.409632580454352E-17</v>
      </c>
      <c r="AF19662">
        <f t="shared" si="1255"/>
        <v>2.1276107302035147E-14</v>
      </c>
      <c r="AG19662">
        <f t="shared" si="1256"/>
        <v>6.7033376531732555E-13</v>
      </c>
    </row>
    <row r="19663" spans="30:33" x14ac:dyDescent="0.2">
      <c r="AD19663">
        <f t="shared" si="1254"/>
        <v>19661</v>
      </c>
      <c r="AE19663">
        <f t="shared" si="1257"/>
        <v>3.4041771683256247E-17</v>
      </c>
      <c r="AF19663">
        <f t="shared" si="1255"/>
        <v>2.124206553035189E-14</v>
      </c>
      <c r="AG19663">
        <f t="shared" si="1256"/>
        <v>6.6929527306450105E-13</v>
      </c>
    </row>
    <row r="19664" spans="30:33" x14ac:dyDescent="0.2">
      <c r="AD19664">
        <f t="shared" ref="AD19664:AD19727" si="1258">AD19663+1</f>
        <v>19662</v>
      </c>
      <c r="AE19664">
        <f t="shared" si="1257"/>
        <v>3.3987304848563041E-17</v>
      </c>
      <c r="AF19664">
        <f t="shared" ref="AF19664:AF19727" si="1259">AF19663*$AF$3</f>
        <v>2.1208078225503328E-14</v>
      </c>
      <c r="AG19664">
        <f t="shared" ref="AG19664:AG19727" si="1260">AD19664*AE19664</f>
        <v>6.6825838793244653E-13</v>
      </c>
    </row>
    <row r="19665" spans="30:33" x14ac:dyDescent="0.2">
      <c r="AD19665">
        <f t="shared" si="1258"/>
        <v>19663</v>
      </c>
      <c r="AE19665">
        <f t="shared" si="1257"/>
        <v>3.393292516080534E-17</v>
      </c>
      <c r="AF19665">
        <f t="shared" si="1259"/>
        <v>2.1174145300342521E-14</v>
      </c>
      <c r="AG19665">
        <f t="shared" si="1260"/>
        <v>6.6722310743691536E-13</v>
      </c>
    </row>
    <row r="19666" spans="30:33" x14ac:dyDescent="0.2">
      <c r="AD19666">
        <f t="shared" si="1258"/>
        <v>19664</v>
      </c>
      <c r="AE19666">
        <f t="shared" si="1257"/>
        <v>3.3878632480548047E-17</v>
      </c>
      <c r="AF19666">
        <f t="shared" si="1259"/>
        <v>2.1140266667861972E-14</v>
      </c>
      <c r="AG19666">
        <f t="shared" si="1260"/>
        <v>6.661894290974968E-13</v>
      </c>
    </row>
    <row r="19667" spans="30:33" x14ac:dyDescent="0.2">
      <c r="AD19667">
        <f t="shared" si="1258"/>
        <v>19665</v>
      </c>
      <c r="AE19667">
        <f t="shared" ref="AE19667:AE19730" si="1261">AF19666*$AE$3</f>
        <v>3.3824426668579172E-17</v>
      </c>
      <c r="AF19667">
        <f t="shared" si="1259"/>
        <v>2.1106442241193393E-14</v>
      </c>
      <c r="AG19667">
        <f t="shared" si="1260"/>
        <v>6.6515735043760939E-13</v>
      </c>
    </row>
    <row r="19668" spans="30:33" x14ac:dyDescent="0.2">
      <c r="AD19668">
        <f t="shared" si="1258"/>
        <v>19666</v>
      </c>
      <c r="AE19668">
        <f t="shared" si="1261"/>
        <v>3.3770307585909447E-17</v>
      </c>
      <c r="AF19668">
        <f t="shared" si="1259"/>
        <v>2.1072671933607482E-14</v>
      </c>
      <c r="AG19668">
        <f t="shared" si="1260"/>
        <v>6.6412686898449523E-13</v>
      </c>
    </row>
    <row r="19669" spans="30:33" x14ac:dyDescent="0.2">
      <c r="AD19669">
        <f t="shared" si="1258"/>
        <v>19667</v>
      </c>
      <c r="AE19669">
        <f t="shared" si="1261"/>
        <v>3.371627509377199E-17</v>
      </c>
      <c r="AF19669">
        <f t="shared" si="1259"/>
        <v>2.103895565851371E-14</v>
      </c>
      <c r="AG19669">
        <f t="shared" si="1260"/>
        <v>6.6309798226921376E-13</v>
      </c>
    </row>
    <row r="19670" spans="30:33" x14ac:dyDescent="0.2">
      <c r="AD19670">
        <f t="shared" si="1258"/>
        <v>19668</v>
      </c>
      <c r="AE19670">
        <f t="shared" si="1261"/>
        <v>3.3662329053621951E-17</v>
      </c>
      <c r="AF19670">
        <f t="shared" si="1259"/>
        <v>2.1005293329460088E-14</v>
      </c>
      <c r="AG19670">
        <f t="shared" si="1260"/>
        <v>6.620706878266365E-13</v>
      </c>
    </row>
    <row r="19671" spans="30:33" x14ac:dyDescent="0.2">
      <c r="AD19671">
        <f t="shared" si="1258"/>
        <v>19669</v>
      </c>
      <c r="AE19671">
        <f t="shared" si="1261"/>
        <v>3.3608469327136158E-17</v>
      </c>
      <c r="AF19671">
        <f t="shared" si="1259"/>
        <v>2.0971684860132952E-14</v>
      </c>
      <c r="AG19671">
        <f t="shared" si="1260"/>
        <v>6.6104498319544108E-13</v>
      </c>
    </row>
    <row r="19672" spans="30:33" x14ac:dyDescent="0.2">
      <c r="AD19672">
        <f t="shared" si="1258"/>
        <v>19670</v>
      </c>
      <c r="AE19672">
        <f t="shared" si="1261"/>
        <v>3.3554695776212738E-17</v>
      </c>
      <c r="AF19672">
        <f t="shared" si="1259"/>
        <v>2.0938130164356739E-14</v>
      </c>
      <c r="AG19672">
        <f t="shared" si="1260"/>
        <v>6.6002086591810451E-13</v>
      </c>
    </row>
    <row r="19673" spans="30:33" x14ac:dyDescent="0.2">
      <c r="AD19673">
        <f t="shared" si="1258"/>
        <v>19671</v>
      </c>
      <c r="AE19673">
        <f t="shared" si="1261"/>
        <v>3.3501008262970798E-17</v>
      </c>
      <c r="AF19673">
        <f t="shared" si="1259"/>
        <v>2.0904629156093767E-14</v>
      </c>
      <c r="AG19673">
        <f t="shared" si="1260"/>
        <v>6.5899833354089858E-13</v>
      </c>
    </row>
    <row r="19674" spans="30:33" x14ac:dyDescent="0.2">
      <c r="AD19674">
        <f t="shared" si="1258"/>
        <v>19672</v>
      </c>
      <c r="AE19674">
        <f t="shared" si="1261"/>
        <v>3.3447406649750042E-17</v>
      </c>
      <c r="AF19674">
        <f t="shared" si="1259"/>
        <v>2.0871181749444015E-14</v>
      </c>
      <c r="AG19674">
        <f t="shared" si="1260"/>
        <v>6.5797738361388286E-13</v>
      </c>
    </row>
    <row r="19675" spans="30:33" x14ac:dyDescent="0.2">
      <c r="AD19675">
        <f t="shared" si="1258"/>
        <v>19673</v>
      </c>
      <c r="AE19675">
        <f t="shared" si="1261"/>
        <v>3.339389079911044E-17</v>
      </c>
      <c r="AF19675">
        <f t="shared" si="1259"/>
        <v>2.0837787858644904E-14</v>
      </c>
      <c r="AG19675">
        <f t="shared" si="1260"/>
        <v>6.5695801369089969E-13</v>
      </c>
    </row>
    <row r="19676" spans="30:33" x14ac:dyDescent="0.2">
      <c r="AD19676">
        <f t="shared" si="1258"/>
        <v>19674</v>
      </c>
      <c r="AE19676">
        <f t="shared" si="1261"/>
        <v>3.3340460573831862E-17</v>
      </c>
      <c r="AF19676">
        <f t="shared" si="1259"/>
        <v>2.0804447398071072E-14</v>
      </c>
      <c r="AG19676">
        <f t="shared" si="1260"/>
        <v>6.5594022132956805E-13</v>
      </c>
    </row>
    <row r="19677" spans="30:33" x14ac:dyDescent="0.2">
      <c r="AD19677">
        <f t="shared" si="1258"/>
        <v>19675</v>
      </c>
      <c r="AE19677">
        <f t="shared" si="1261"/>
        <v>3.3287115836913729E-17</v>
      </c>
      <c r="AF19677">
        <f t="shared" si="1259"/>
        <v>2.0771160282234157E-14</v>
      </c>
      <c r="AG19677">
        <f t="shared" si="1260"/>
        <v>6.549240040912776E-13</v>
      </c>
    </row>
    <row r="19678" spans="30:33" x14ac:dyDescent="0.2">
      <c r="AD19678">
        <f t="shared" si="1258"/>
        <v>19676</v>
      </c>
      <c r="AE19678">
        <f t="shared" si="1261"/>
        <v>3.3233856451574664E-17</v>
      </c>
      <c r="AF19678">
        <f t="shared" si="1259"/>
        <v>2.073792642578258E-14</v>
      </c>
      <c r="AG19678">
        <f t="shared" si="1260"/>
        <v>6.5390935954118305E-13</v>
      </c>
    </row>
    <row r="19679" spans="30:33" x14ac:dyDescent="0.2">
      <c r="AD19679">
        <f t="shared" si="1258"/>
        <v>19677</v>
      </c>
      <c r="AE19679">
        <f t="shared" si="1261"/>
        <v>3.3180682281252141E-17</v>
      </c>
      <c r="AF19679">
        <f t="shared" si="1259"/>
        <v>2.0704745743501328E-14</v>
      </c>
      <c r="AG19679">
        <f t="shared" si="1260"/>
        <v>6.5289628524819834E-13</v>
      </c>
    </row>
    <row r="19680" spans="30:33" x14ac:dyDescent="0.2">
      <c r="AD19680">
        <f t="shared" si="1258"/>
        <v>19678</v>
      </c>
      <c r="AE19680">
        <f t="shared" si="1261"/>
        <v>3.312759318960214E-17</v>
      </c>
      <c r="AF19680">
        <f t="shared" si="1259"/>
        <v>2.0671618150311725E-14</v>
      </c>
      <c r="AG19680">
        <f t="shared" si="1260"/>
        <v>6.5188477878499095E-13</v>
      </c>
    </row>
    <row r="19681" spans="30:33" x14ac:dyDescent="0.2">
      <c r="AD19681">
        <f t="shared" si="1258"/>
        <v>19679</v>
      </c>
      <c r="AE19681">
        <f t="shared" si="1261"/>
        <v>3.3074589040498774E-17</v>
      </c>
      <c r="AF19681">
        <f t="shared" si="1259"/>
        <v>2.0638543561271225E-14</v>
      </c>
      <c r="AG19681">
        <f t="shared" si="1260"/>
        <v>6.508748377279754E-13</v>
      </c>
    </row>
    <row r="19682" spans="30:33" x14ac:dyDescent="0.2">
      <c r="AD19682">
        <f t="shared" si="1258"/>
        <v>19680</v>
      </c>
      <c r="AE19682">
        <f t="shared" si="1261"/>
        <v>3.3021669698033974E-17</v>
      </c>
      <c r="AF19682">
        <f t="shared" si="1259"/>
        <v>2.0605521891573191E-14</v>
      </c>
      <c r="AG19682">
        <f t="shared" si="1260"/>
        <v>6.4986645965730862E-13</v>
      </c>
    </row>
    <row r="19683" spans="30:33" x14ac:dyDescent="0.2">
      <c r="AD19683">
        <f t="shared" si="1258"/>
        <v>19681</v>
      </c>
      <c r="AE19683">
        <f t="shared" si="1261"/>
        <v>3.2968835026517118E-17</v>
      </c>
      <c r="AF19683">
        <f t="shared" si="1259"/>
        <v>2.0572553056546672E-14</v>
      </c>
      <c r="AG19683">
        <f t="shared" si="1260"/>
        <v>6.4885964215688338E-13</v>
      </c>
    </row>
    <row r="19684" spans="30:33" x14ac:dyDescent="0.2">
      <c r="AD19684">
        <f t="shared" si="1258"/>
        <v>19682</v>
      </c>
      <c r="AE19684">
        <f t="shared" si="1261"/>
        <v>3.291608489047469E-17</v>
      </c>
      <c r="AF19684">
        <f t="shared" si="1259"/>
        <v>2.0539636971656195E-14</v>
      </c>
      <c r="AG19684">
        <f t="shared" si="1260"/>
        <v>6.4785438281432285E-13</v>
      </c>
    </row>
    <row r="19685" spans="30:33" x14ac:dyDescent="0.2">
      <c r="AD19685">
        <f t="shared" si="1258"/>
        <v>19683</v>
      </c>
      <c r="AE19685">
        <f t="shared" si="1261"/>
        <v>3.286341915464993E-17</v>
      </c>
      <c r="AF19685">
        <f t="shared" si="1259"/>
        <v>2.0506773552501545E-14</v>
      </c>
      <c r="AG19685">
        <f t="shared" si="1260"/>
        <v>6.4685067922097453E-13</v>
      </c>
    </row>
    <row r="19686" spans="30:33" x14ac:dyDescent="0.2">
      <c r="AD19686">
        <f t="shared" si="1258"/>
        <v>19684</v>
      </c>
      <c r="AE19686">
        <f t="shared" si="1261"/>
        <v>3.2810837684002485E-17</v>
      </c>
      <c r="AF19686">
        <f t="shared" si="1259"/>
        <v>2.0473962714817543E-14</v>
      </c>
      <c r="AG19686">
        <f t="shared" si="1260"/>
        <v>6.4584852897190489E-13</v>
      </c>
    </row>
    <row r="19687" spans="30:33" x14ac:dyDescent="0.2">
      <c r="AD19687">
        <f t="shared" si="1258"/>
        <v>19685</v>
      </c>
      <c r="AE19687">
        <f t="shared" si="1261"/>
        <v>3.2758340343708081E-17</v>
      </c>
      <c r="AF19687">
        <f t="shared" si="1259"/>
        <v>2.0441204374473834E-14</v>
      </c>
      <c r="AG19687">
        <f t="shared" si="1260"/>
        <v>6.4484792966589353E-13</v>
      </c>
    </row>
    <row r="19688" spans="30:33" x14ac:dyDescent="0.2">
      <c r="AD19688">
        <f t="shared" si="1258"/>
        <v>19686</v>
      </c>
      <c r="AE19688">
        <f t="shared" si="1261"/>
        <v>3.2705926999158151E-17</v>
      </c>
      <c r="AF19688">
        <f t="shared" si="1259"/>
        <v>2.0408498447474675E-14</v>
      </c>
      <c r="AG19688">
        <f t="shared" si="1260"/>
        <v>6.4384887890542732E-13</v>
      </c>
    </row>
    <row r="19689" spans="30:33" x14ac:dyDescent="0.2">
      <c r="AD19689">
        <f t="shared" si="1258"/>
        <v>19687</v>
      </c>
      <c r="AE19689">
        <f t="shared" si="1261"/>
        <v>3.2653597515959498E-17</v>
      </c>
      <c r="AF19689">
        <f t="shared" si="1259"/>
        <v>2.0375844849958713E-14</v>
      </c>
      <c r="AG19689">
        <f t="shared" si="1260"/>
        <v>6.4285137429669465E-13</v>
      </c>
    </row>
    <row r="19690" spans="30:33" x14ac:dyDescent="0.2">
      <c r="AD19690">
        <f t="shared" si="1258"/>
        <v>19688</v>
      </c>
      <c r="AE19690">
        <f t="shared" si="1261"/>
        <v>3.2601351759933956E-17</v>
      </c>
      <c r="AF19690">
        <f t="shared" si="1259"/>
        <v>2.0343243498198779E-14</v>
      </c>
      <c r="AG19690">
        <f t="shared" si="1260"/>
        <v>6.4185541344957975E-13</v>
      </c>
    </row>
    <row r="19691" spans="30:33" x14ac:dyDescent="0.2">
      <c r="AD19691">
        <f t="shared" si="1258"/>
        <v>19689</v>
      </c>
      <c r="AE19691">
        <f t="shared" si="1261"/>
        <v>3.2549189597118059E-17</v>
      </c>
      <c r="AF19691">
        <f t="shared" si="1259"/>
        <v>2.0310694308601659E-14</v>
      </c>
      <c r="AG19691">
        <f t="shared" si="1260"/>
        <v>6.4086099397765746E-13</v>
      </c>
    </row>
    <row r="19692" spans="30:33" x14ac:dyDescent="0.2">
      <c r="AD19692">
        <f t="shared" si="1258"/>
        <v>19690</v>
      </c>
      <c r="AE19692">
        <f t="shared" si="1261"/>
        <v>3.2497110893762668E-17</v>
      </c>
      <c r="AF19692">
        <f t="shared" si="1259"/>
        <v>2.0278197197707895E-14</v>
      </c>
      <c r="AG19692">
        <f t="shared" si="1260"/>
        <v>6.3986811349818698E-13</v>
      </c>
    </row>
    <row r="19693" spans="30:33" x14ac:dyDescent="0.2">
      <c r="AD19693">
        <f t="shared" si="1258"/>
        <v>19691</v>
      </c>
      <c r="AE19693">
        <f t="shared" si="1261"/>
        <v>3.2445115516332648E-17</v>
      </c>
      <c r="AF19693">
        <f t="shared" si="1259"/>
        <v>2.024575208219156E-14</v>
      </c>
      <c r="AG19693">
        <f t="shared" si="1260"/>
        <v>6.3887676963210619E-13</v>
      </c>
    </row>
    <row r="19694" spans="30:33" x14ac:dyDescent="0.2">
      <c r="AD19694">
        <f t="shared" si="1258"/>
        <v>19692</v>
      </c>
      <c r="AE19694">
        <f t="shared" si="1261"/>
        <v>3.2393203331506508E-17</v>
      </c>
      <c r="AF19694">
        <f t="shared" si="1259"/>
        <v>2.0213358878860053E-14</v>
      </c>
      <c r="AG19694">
        <f t="shared" si="1260"/>
        <v>6.3788696000402611E-13</v>
      </c>
    </row>
    <row r="19695" spans="30:33" x14ac:dyDescent="0.2">
      <c r="AD19695">
        <f t="shared" si="1258"/>
        <v>19693</v>
      </c>
      <c r="AE19695">
        <f t="shared" si="1261"/>
        <v>3.2341374206176098E-17</v>
      </c>
      <c r="AF19695">
        <f t="shared" si="1259"/>
        <v>2.0181017504653874E-14</v>
      </c>
      <c r="AG19695">
        <f t="shared" si="1260"/>
        <v>6.3689868224222585E-13</v>
      </c>
    </row>
    <row r="19696" spans="30:33" x14ac:dyDescent="0.2">
      <c r="AD19696">
        <f t="shared" si="1258"/>
        <v>19694</v>
      </c>
      <c r="AE19696">
        <f t="shared" si="1261"/>
        <v>3.2289628007446212E-17</v>
      </c>
      <c r="AF19696">
        <f t="shared" si="1259"/>
        <v>2.0148727876646426E-14</v>
      </c>
      <c r="AG19696">
        <f t="shared" si="1260"/>
        <v>6.3591193397864566E-13</v>
      </c>
    </row>
    <row r="19697" spans="30:33" x14ac:dyDescent="0.2">
      <c r="AD19697">
        <f t="shared" si="1258"/>
        <v>19695</v>
      </c>
      <c r="AE19697">
        <f t="shared" si="1261"/>
        <v>3.2237964602634298E-17</v>
      </c>
      <c r="AF19697">
        <f t="shared" si="1259"/>
        <v>2.011648991204379E-14</v>
      </c>
      <c r="AG19697">
        <f t="shared" si="1260"/>
        <v>6.3492671284888253E-13</v>
      </c>
    </row>
    <row r="19698" spans="30:33" x14ac:dyDescent="0.2">
      <c r="AD19698">
        <f t="shared" si="1258"/>
        <v>19696</v>
      </c>
      <c r="AE19698">
        <f t="shared" si="1261"/>
        <v>3.2186383859270076E-17</v>
      </c>
      <c r="AF19698">
        <f t="shared" si="1259"/>
        <v>2.008430352818452E-14</v>
      </c>
      <c r="AG19698">
        <f t="shared" si="1260"/>
        <v>6.3394301649218341E-13</v>
      </c>
    </row>
    <row r="19699" spans="30:33" x14ac:dyDescent="0.2">
      <c r="AD19699">
        <f t="shared" si="1258"/>
        <v>19697</v>
      </c>
      <c r="AE19699">
        <f t="shared" si="1261"/>
        <v>3.2134885645095245E-17</v>
      </c>
      <c r="AF19699">
        <f t="shared" si="1259"/>
        <v>2.0052168642539423E-14</v>
      </c>
      <c r="AG19699">
        <f t="shared" si="1260"/>
        <v>6.3296084255144108E-13</v>
      </c>
    </row>
    <row r="19700" spans="30:33" x14ac:dyDescent="0.2">
      <c r="AD19700">
        <f t="shared" si="1258"/>
        <v>19698</v>
      </c>
      <c r="AE19700">
        <f t="shared" si="1261"/>
        <v>3.2083469828063094E-17</v>
      </c>
      <c r="AF19700">
        <f t="shared" si="1259"/>
        <v>2.0020085172711361E-14</v>
      </c>
      <c r="AG19700">
        <f t="shared" si="1260"/>
        <v>6.3198018867318678E-13</v>
      </c>
    </row>
    <row r="19701" spans="30:33" x14ac:dyDescent="0.2">
      <c r="AD19701">
        <f t="shared" si="1258"/>
        <v>19699</v>
      </c>
      <c r="AE19701">
        <f t="shared" si="1261"/>
        <v>3.2032136276338189E-17</v>
      </c>
      <c r="AF19701">
        <f t="shared" si="1259"/>
        <v>1.9988053036435023E-14</v>
      </c>
      <c r="AG19701">
        <f t="shared" si="1260"/>
        <v>6.3100105250758595E-13</v>
      </c>
    </row>
    <row r="19702" spans="30:33" x14ac:dyDescent="0.2">
      <c r="AD19702">
        <f t="shared" si="1258"/>
        <v>19700</v>
      </c>
      <c r="AE19702">
        <f t="shared" si="1261"/>
        <v>3.1980884858296051E-17</v>
      </c>
      <c r="AF19702">
        <f t="shared" si="1259"/>
        <v>1.9956072151576724E-14</v>
      </c>
      <c r="AG19702">
        <f t="shared" si="1260"/>
        <v>6.3002343170843218E-13</v>
      </c>
    </row>
    <row r="19703" spans="30:33" x14ac:dyDescent="0.2">
      <c r="AD19703">
        <f t="shared" si="1258"/>
        <v>19701</v>
      </c>
      <c r="AE19703">
        <f t="shared" si="1261"/>
        <v>3.1929715442522776E-17</v>
      </c>
      <c r="AF19703">
        <f t="shared" si="1259"/>
        <v>1.99241424361342E-14</v>
      </c>
      <c r="AG19703">
        <f t="shared" si="1260"/>
        <v>6.2904732393314118E-13</v>
      </c>
    </row>
    <row r="19704" spans="30:33" x14ac:dyDescent="0.2">
      <c r="AD19704">
        <f t="shared" si="1258"/>
        <v>19702</v>
      </c>
      <c r="AE19704">
        <f t="shared" si="1261"/>
        <v>3.1878627897814734E-17</v>
      </c>
      <c r="AF19704">
        <f t="shared" si="1259"/>
        <v>1.9892263808236384E-14</v>
      </c>
      <c r="AG19704">
        <f t="shared" si="1260"/>
        <v>6.2807272684274588E-13</v>
      </c>
    </row>
    <row r="19705" spans="30:33" x14ac:dyDescent="0.2">
      <c r="AD19705">
        <f t="shared" si="1258"/>
        <v>19703</v>
      </c>
      <c r="AE19705">
        <f t="shared" si="1261"/>
        <v>3.1827622093178226E-17</v>
      </c>
      <c r="AF19705">
        <f t="shared" si="1259"/>
        <v>1.9860436186143204E-14</v>
      </c>
      <c r="AG19705">
        <f t="shared" si="1260"/>
        <v>6.2709963810189054E-13</v>
      </c>
    </row>
    <row r="19706" spans="30:33" x14ac:dyDescent="0.2">
      <c r="AD19706">
        <f t="shared" si="1258"/>
        <v>19704</v>
      </c>
      <c r="AE19706">
        <f t="shared" si="1261"/>
        <v>3.1776697897829141E-17</v>
      </c>
      <c r="AF19706">
        <f t="shared" si="1259"/>
        <v>1.9828659488245374E-14</v>
      </c>
      <c r="AG19706">
        <f t="shared" si="1260"/>
        <v>6.261280553788254E-13</v>
      </c>
    </row>
    <row r="19707" spans="30:33" x14ac:dyDescent="0.2">
      <c r="AD19707">
        <f t="shared" si="1258"/>
        <v>19705</v>
      </c>
      <c r="AE19707">
        <f t="shared" si="1261"/>
        <v>3.1725855181192611E-17</v>
      </c>
      <c r="AF19707">
        <f t="shared" si="1259"/>
        <v>1.9796933633064182E-14</v>
      </c>
      <c r="AG19707">
        <f t="shared" si="1260"/>
        <v>6.2515797634540036E-13</v>
      </c>
    </row>
    <row r="19708" spans="30:33" x14ac:dyDescent="0.2">
      <c r="AD19708">
        <f t="shared" si="1258"/>
        <v>19706</v>
      </c>
      <c r="AE19708">
        <f t="shared" si="1261"/>
        <v>3.1675093812902702E-17</v>
      </c>
      <c r="AF19708">
        <f t="shared" si="1259"/>
        <v>1.9765258539251279E-14</v>
      </c>
      <c r="AG19708">
        <f t="shared" si="1260"/>
        <v>6.2418939867706067E-13</v>
      </c>
    </row>
    <row r="19709" spans="30:33" x14ac:dyDescent="0.2">
      <c r="AD19709">
        <f t="shared" si="1258"/>
        <v>19707</v>
      </c>
      <c r="AE19709">
        <f t="shared" si="1261"/>
        <v>3.1624413662802061E-17</v>
      </c>
      <c r="AF19709">
        <f t="shared" si="1259"/>
        <v>1.9733634125588477E-14</v>
      </c>
      <c r="AG19709">
        <f t="shared" si="1260"/>
        <v>6.2322232005284023E-13</v>
      </c>
    </row>
    <row r="19710" spans="30:33" x14ac:dyDescent="0.2">
      <c r="AD19710">
        <f t="shared" si="1258"/>
        <v>19708</v>
      </c>
      <c r="AE19710">
        <f t="shared" si="1261"/>
        <v>3.1573814600941576E-17</v>
      </c>
      <c r="AF19710">
        <f t="shared" si="1259"/>
        <v>1.9702060310987534E-14</v>
      </c>
      <c r="AG19710">
        <f t="shared" si="1260"/>
        <v>6.2225673815535661E-13</v>
      </c>
    </row>
    <row r="19711" spans="30:33" x14ac:dyDescent="0.2">
      <c r="AD19711">
        <f t="shared" si="1258"/>
        <v>19709</v>
      </c>
      <c r="AE19711">
        <f t="shared" si="1261"/>
        <v>3.1523296497580072E-17</v>
      </c>
      <c r="AF19711">
        <f t="shared" si="1259"/>
        <v>1.9670537014489953E-14</v>
      </c>
      <c r="AG19711">
        <f t="shared" si="1260"/>
        <v>6.212926506708056E-13</v>
      </c>
    </row>
    <row r="19712" spans="30:33" x14ac:dyDescent="0.2">
      <c r="AD19712">
        <f t="shared" si="1258"/>
        <v>19710</v>
      </c>
      <c r="AE19712">
        <f t="shared" si="1261"/>
        <v>3.147285922318394E-17</v>
      </c>
      <c r="AF19712">
        <f t="shared" si="1259"/>
        <v>1.9639064155266768E-14</v>
      </c>
      <c r="AG19712">
        <f t="shared" si="1260"/>
        <v>6.2033005528895545E-13</v>
      </c>
    </row>
    <row r="19713" spans="30:33" x14ac:dyDescent="0.2">
      <c r="AD19713">
        <f t="shared" si="1258"/>
        <v>19711</v>
      </c>
      <c r="AE19713">
        <f t="shared" si="1261"/>
        <v>3.1422502648426842E-17</v>
      </c>
      <c r="AF19713">
        <f t="shared" si="1259"/>
        <v>1.9607641652618341E-14</v>
      </c>
      <c r="AG19713">
        <f t="shared" si="1260"/>
        <v>6.1936894970314143E-13</v>
      </c>
    </row>
    <row r="19714" spans="30:33" x14ac:dyDescent="0.2">
      <c r="AD19714">
        <f t="shared" si="1258"/>
        <v>19712</v>
      </c>
      <c r="AE19714">
        <f t="shared" si="1261"/>
        <v>3.1372226644189362E-17</v>
      </c>
      <c r="AF19714">
        <f t="shared" si="1259"/>
        <v>1.9576269425974151E-14</v>
      </c>
      <c r="AG19714">
        <f t="shared" si="1260"/>
        <v>6.1840933161026069E-13</v>
      </c>
    </row>
    <row r="19715" spans="30:33" x14ac:dyDescent="0.2">
      <c r="AD19715">
        <f t="shared" si="1258"/>
        <v>19713</v>
      </c>
      <c r="AE19715">
        <f t="shared" si="1261"/>
        <v>3.1322031081558655E-17</v>
      </c>
      <c r="AF19715">
        <f t="shared" si="1259"/>
        <v>1.954494739489259E-14</v>
      </c>
      <c r="AG19715">
        <f t="shared" si="1260"/>
        <v>6.1745119871076575E-13</v>
      </c>
    </row>
    <row r="19716" spans="30:33" x14ac:dyDescent="0.2">
      <c r="AD19716">
        <f t="shared" si="1258"/>
        <v>19714</v>
      </c>
      <c r="AE19716">
        <f t="shared" si="1261"/>
        <v>3.1271915831828157E-17</v>
      </c>
      <c r="AF19716">
        <f t="shared" si="1259"/>
        <v>1.9513675479060761E-14</v>
      </c>
      <c r="AG19716">
        <f t="shared" si="1260"/>
        <v>6.1649454870866033E-13</v>
      </c>
    </row>
    <row r="19717" spans="30:33" x14ac:dyDescent="0.2">
      <c r="AD19717">
        <f t="shared" si="1258"/>
        <v>19715</v>
      </c>
      <c r="AE19717">
        <f t="shared" si="1261"/>
        <v>3.1221880766497234E-17</v>
      </c>
      <c r="AF19717">
        <f t="shared" si="1259"/>
        <v>1.9482453598294264E-14</v>
      </c>
      <c r="AG19717">
        <f t="shared" si="1260"/>
        <v>6.1553937931149301E-13</v>
      </c>
    </row>
    <row r="19718" spans="30:33" x14ac:dyDescent="0.2">
      <c r="AD19718">
        <f t="shared" si="1258"/>
        <v>19716</v>
      </c>
      <c r="AE19718">
        <f t="shared" si="1261"/>
        <v>3.1171925757270836E-17</v>
      </c>
      <c r="AF19718">
        <f t="shared" si="1259"/>
        <v>1.9451281672536992E-14</v>
      </c>
      <c r="AG19718">
        <f t="shared" si="1260"/>
        <v>6.1458568823035175E-13</v>
      </c>
    </row>
    <row r="19719" spans="30:33" x14ac:dyDescent="0.2">
      <c r="AD19719">
        <f t="shared" si="1258"/>
        <v>19717</v>
      </c>
      <c r="AE19719">
        <f t="shared" si="1261"/>
        <v>3.1122050676059202E-17</v>
      </c>
      <c r="AF19719">
        <f t="shared" si="1259"/>
        <v>1.9420159621860933E-14</v>
      </c>
      <c r="AG19719">
        <f t="shared" si="1260"/>
        <v>6.1363347317985931E-13</v>
      </c>
    </row>
    <row r="19720" spans="30:33" x14ac:dyDescent="0.2">
      <c r="AD19720">
        <f t="shared" si="1258"/>
        <v>19718</v>
      </c>
      <c r="AE19720">
        <f t="shared" si="1261"/>
        <v>3.1072255394977509E-17</v>
      </c>
      <c r="AF19720">
        <f t="shared" si="1259"/>
        <v>1.9389087366465955E-14</v>
      </c>
      <c r="AG19720">
        <f t="shared" si="1260"/>
        <v>6.1268273187816656E-13</v>
      </c>
    </row>
    <row r="19721" spans="30:33" x14ac:dyDescent="0.2">
      <c r="AD19721">
        <f t="shared" si="1258"/>
        <v>19719</v>
      </c>
      <c r="AE19721">
        <f t="shared" si="1261"/>
        <v>3.1022539786345543E-17</v>
      </c>
      <c r="AF19721">
        <f t="shared" si="1259"/>
        <v>1.9358064826679607E-14</v>
      </c>
      <c r="AG19721">
        <f t="shared" si="1260"/>
        <v>6.1173346204694781E-13</v>
      </c>
    </row>
    <row r="19722" spans="30:33" x14ac:dyDescent="0.2">
      <c r="AD19722">
        <f t="shared" si="1258"/>
        <v>19720</v>
      </c>
      <c r="AE19722">
        <f t="shared" si="1261"/>
        <v>3.0972903722687388E-17</v>
      </c>
      <c r="AF19722">
        <f t="shared" si="1259"/>
        <v>1.932709192295692E-14</v>
      </c>
      <c r="AG19722">
        <f t="shared" si="1260"/>
        <v>6.1078566141139526E-13</v>
      </c>
    </row>
    <row r="19723" spans="30:33" x14ac:dyDescent="0.2">
      <c r="AD19723">
        <f t="shared" si="1258"/>
        <v>19721</v>
      </c>
      <c r="AE19723">
        <f t="shared" si="1261"/>
        <v>3.0923347076731085E-17</v>
      </c>
      <c r="AF19723">
        <f t="shared" si="1259"/>
        <v>1.9296168575880189E-14</v>
      </c>
      <c r="AG19723">
        <f t="shared" si="1260"/>
        <v>6.0983932770021375E-13</v>
      </c>
    </row>
    <row r="19724" spans="30:33" x14ac:dyDescent="0.2">
      <c r="AD19724">
        <f t="shared" si="1258"/>
        <v>19722</v>
      </c>
      <c r="AE19724">
        <f t="shared" si="1261"/>
        <v>3.0873869721408313E-17</v>
      </c>
      <c r="AF19724">
        <f t="shared" si="1259"/>
        <v>1.926529470615878E-14</v>
      </c>
      <c r="AG19724">
        <f t="shared" si="1260"/>
        <v>6.0889445864561481E-13</v>
      </c>
    </row>
    <row r="19725" spans="30:33" x14ac:dyDescent="0.2">
      <c r="AD19725">
        <f t="shared" si="1258"/>
        <v>19723</v>
      </c>
      <c r="AE19725">
        <f t="shared" si="1261"/>
        <v>3.0824471529854061E-17</v>
      </c>
      <c r="AF19725">
        <f t="shared" si="1259"/>
        <v>1.9234470234628924E-14</v>
      </c>
      <c r="AG19725">
        <f t="shared" si="1260"/>
        <v>6.0795105198331168E-13</v>
      </c>
    </row>
    <row r="19726" spans="30:33" x14ac:dyDescent="0.2">
      <c r="AD19726">
        <f t="shared" si="1258"/>
        <v>19724</v>
      </c>
      <c r="AE19726">
        <f t="shared" si="1261"/>
        <v>3.0775152375406294E-17</v>
      </c>
      <c r="AF19726">
        <f t="shared" si="1259"/>
        <v>1.9203695082253517E-14</v>
      </c>
      <c r="AG19726">
        <f t="shared" si="1260"/>
        <v>6.0700910545251372E-13</v>
      </c>
    </row>
    <row r="19727" spans="30:33" x14ac:dyDescent="0.2">
      <c r="AD19727">
        <f t="shared" si="1258"/>
        <v>19725</v>
      </c>
      <c r="AE19727">
        <f t="shared" si="1261"/>
        <v>3.0725912131605641E-17</v>
      </c>
      <c r="AF19727">
        <f t="shared" si="1259"/>
        <v>1.917296917012191E-14</v>
      </c>
      <c r="AG19727">
        <f t="shared" si="1260"/>
        <v>6.0606861679592128E-13</v>
      </c>
    </row>
    <row r="19728" spans="30:33" x14ac:dyDescent="0.2">
      <c r="AD19728">
        <f t="shared" ref="AD19728:AD19791" si="1262">AD19727+1</f>
        <v>19726</v>
      </c>
      <c r="AE19728">
        <f t="shared" si="1261"/>
        <v>3.067675067219507E-17</v>
      </c>
      <c r="AF19728">
        <f t="shared" ref="AF19728:AF19791" si="1263">AF19727*$AF$3</f>
        <v>1.9142292419449714E-14</v>
      </c>
      <c r="AG19728">
        <f t="shared" ref="AG19728:AG19791" si="1264">AD19728*AE19728</f>
        <v>6.0512958375971993E-13</v>
      </c>
    </row>
    <row r="19729" spans="30:33" x14ac:dyDescent="0.2">
      <c r="AD19729">
        <f t="shared" si="1262"/>
        <v>19727</v>
      </c>
      <c r="AE19729">
        <f t="shared" si="1261"/>
        <v>3.0627667871119556E-17</v>
      </c>
      <c r="AF19729">
        <f t="shared" si="1263"/>
        <v>1.9111664751578594E-14</v>
      </c>
      <c r="AG19729">
        <f t="shared" si="1264"/>
        <v>6.041920040935755E-13</v>
      </c>
    </row>
    <row r="19730" spans="30:33" x14ac:dyDescent="0.2">
      <c r="AD19730">
        <f t="shared" si="1262"/>
        <v>19728</v>
      </c>
      <c r="AE19730">
        <f t="shared" si="1261"/>
        <v>3.0578663602525766E-17</v>
      </c>
      <c r="AF19730">
        <f t="shared" si="1263"/>
        <v>1.9081086087976068E-14</v>
      </c>
      <c r="AG19730">
        <f t="shared" si="1264"/>
        <v>6.0325587555062828E-13</v>
      </c>
    </row>
    <row r="19731" spans="30:33" x14ac:dyDescent="0.2">
      <c r="AD19731">
        <f t="shared" si="1262"/>
        <v>19729</v>
      </c>
      <c r="AE19731">
        <f t="shared" ref="AE19731:AE19794" si="1265">AF19730*$AE$3</f>
        <v>3.0529737740761721E-17</v>
      </c>
      <c r="AF19731">
        <f t="shared" si="1263"/>
        <v>1.9050556350235305E-14</v>
      </c>
      <c r="AG19731">
        <f t="shared" si="1264"/>
        <v>6.02321195887488E-13</v>
      </c>
    </row>
    <row r="19732" spans="30:33" x14ac:dyDescent="0.2">
      <c r="AD19732">
        <f t="shared" si="1262"/>
        <v>19730</v>
      </c>
      <c r="AE19732">
        <f t="shared" si="1265"/>
        <v>3.0480890160376505E-17</v>
      </c>
      <c r="AF19732">
        <f t="shared" si="1263"/>
        <v>1.9020075460074929E-14</v>
      </c>
      <c r="AG19732">
        <f t="shared" si="1264"/>
        <v>6.0138796286422842E-13</v>
      </c>
    </row>
    <row r="19733" spans="30:33" x14ac:dyDescent="0.2">
      <c r="AD19733">
        <f t="shared" si="1262"/>
        <v>19731</v>
      </c>
      <c r="AE19733">
        <f t="shared" si="1265"/>
        <v>3.0432120736119899E-17</v>
      </c>
      <c r="AF19733">
        <f t="shared" si="1263"/>
        <v>1.8989643339338809E-14</v>
      </c>
      <c r="AG19733">
        <f t="shared" si="1264"/>
        <v>6.0045617424438168E-13</v>
      </c>
    </row>
    <row r="19734" spans="30:33" x14ac:dyDescent="0.2">
      <c r="AD19734">
        <f t="shared" si="1262"/>
        <v>19732</v>
      </c>
      <c r="AE19734">
        <f t="shared" si="1265"/>
        <v>3.0383429342942109E-17</v>
      </c>
      <c r="AF19734">
        <f t="shared" si="1263"/>
        <v>1.8959259909995868E-14</v>
      </c>
      <c r="AG19734">
        <f t="shared" si="1264"/>
        <v>5.9952582779493372E-13</v>
      </c>
    </row>
    <row r="19735" spans="30:33" x14ac:dyDescent="0.2">
      <c r="AD19735">
        <f t="shared" si="1262"/>
        <v>19733</v>
      </c>
      <c r="AE19735">
        <f t="shared" si="1265"/>
        <v>3.03348158559934E-17</v>
      </c>
      <c r="AF19735">
        <f t="shared" si="1263"/>
        <v>1.8928925094139873E-14</v>
      </c>
      <c r="AG19735">
        <f t="shared" si="1264"/>
        <v>5.9859692128631775E-13</v>
      </c>
    </row>
    <row r="19736" spans="30:33" x14ac:dyDescent="0.2">
      <c r="AD19736">
        <f t="shared" si="1262"/>
        <v>19734</v>
      </c>
      <c r="AE19736">
        <f t="shared" si="1265"/>
        <v>3.0286280150623813E-17</v>
      </c>
      <c r="AF19736">
        <f t="shared" si="1263"/>
        <v>1.8898638813989248E-14</v>
      </c>
      <c r="AG19736">
        <f t="shared" si="1264"/>
        <v>5.976694524924103E-13</v>
      </c>
    </row>
    <row r="19737" spans="30:33" x14ac:dyDescent="0.2">
      <c r="AD19737">
        <f t="shared" si="1262"/>
        <v>19735</v>
      </c>
      <c r="AE19737">
        <f t="shared" si="1265"/>
        <v>3.0237822102382811E-17</v>
      </c>
      <c r="AF19737">
        <f t="shared" si="1263"/>
        <v>1.8868400991886865E-14</v>
      </c>
      <c r="AG19737">
        <f t="shared" si="1264"/>
        <v>5.9674341919052476E-13</v>
      </c>
    </row>
    <row r="19738" spans="30:33" x14ac:dyDescent="0.2">
      <c r="AD19738">
        <f t="shared" si="1262"/>
        <v>19736</v>
      </c>
      <c r="AE19738">
        <f t="shared" si="1265"/>
        <v>3.0189441587018998E-17</v>
      </c>
      <c r="AF19738">
        <f t="shared" si="1263"/>
        <v>1.8838211550299846E-14</v>
      </c>
      <c r="AG19738">
        <f t="shared" si="1264"/>
        <v>5.9581881916140695E-13</v>
      </c>
    </row>
    <row r="19739" spans="30:33" x14ac:dyDescent="0.2">
      <c r="AD19739">
        <f t="shared" si="1262"/>
        <v>19737</v>
      </c>
      <c r="AE19739">
        <f t="shared" si="1265"/>
        <v>3.0141138480479767E-17</v>
      </c>
      <c r="AF19739">
        <f t="shared" si="1263"/>
        <v>1.8808070411819365E-14</v>
      </c>
      <c r="AG19739">
        <f t="shared" si="1264"/>
        <v>5.9489565018922921E-13</v>
      </c>
    </row>
    <row r="19740" spans="30:33" x14ac:dyDescent="0.2">
      <c r="AD19740">
        <f t="shared" si="1262"/>
        <v>19738</v>
      </c>
      <c r="AE19740">
        <f t="shared" si="1265"/>
        <v>3.0092912658910999E-17</v>
      </c>
      <c r="AF19740">
        <f t="shared" si="1263"/>
        <v>1.8777977499160454E-14</v>
      </c>
      <c r="AG19740">
        <f t="shared" si="1264"/>
        <v>5.9397391006158533E-13</v>
      </c>
    </row>
    <row r="19741" spans="30:33" x14ac:dyDescent="0.2">
      <c r="AD19741">
        <f t="shared" si="1262"/>
        <v>19739</v>
      </c>
      <c r="AE19741">
        <f t="shared" si="1265"/>
        <v>3.0044763998656744E-17</v>
      </c>
      <c r="AF19741">
        <f t="shared" si="1263"/>
        <v>1.8747932735161798E-14</v>
      </c>
      <c r="AG19741">
        <f t="shared" si="1264"/>
        <v>5.9305359656948544E-13</v>
      </c>
    </row>
    <row r="19742" spans="30:33" x14ac:dyDescent="0.2">
      <c r="AD19742">
        <f t="shared" si="1262"/>
        <v>19740</v>
      </c>
      <c r="AE19742">
        <f t="shared" si="1265"/>
        <v>2.9996692376258888E-17</v>
      </c>
      <c r="AF19742">
        <f t="shared" si="1263"/>
        <v>1.8717936042785538E-14</v>
      </c>
      <c r="AG19742">
        <f t="shared" si="1264"/>
        <v>5.9213470750735049E-13</v>
      </c>
    </row>
    <row r="19743" spans="30:33" x14ac:dyDescent="0.2">
      <c r="AD19743">
        <f t="shared" si="1262"/>
        <v>19741</v>
      </c>
      <c r="AE19743">
        <f t="shared" si="1265"/>
        <v>2.9948697668456876E-17</v>
      </c>
      <c r="AF19743">
        <f t="shared" si="1263"/>
        <v>1.8687987345117079E-14</v>
      </c>
      <c r="AG19743">
        <f t="shared" si="1264"/>
        <v>5.9121724067300717E-13</v>
      </c>
    </row>
    <row r="19744" spans="30:33" x14ac:dyDescent="0.2">
      <c r="AD19744">
        <f t="shared" si="1262"/>
        <v>19742</v>
      </c>
      <c r="AE19744">
        <f t="shared" si="1265"/>
        <v>2.9900779752187338E-17</v>
      </c>
      <c r="AF19744">
        <f t="shared" si="1263"/>
        <v>1.8658086565364892E-14</v>
      </c>
      <c r="AG19744">
        <f t="shared" si="1264"/>
        <v>5.903011938676824E-13</v>
      </c>
    </row>
    <row r="19745" spans="30:33" x14ac:dyDescent="0.2">
      <c r="AD19745">
        <f t="shared" si="1262"/>
        <v>19743</v>
      </c>
      <c r="AE19745">
        <f t="shared" si="1265"/>
        <v>2.9852938504583839E-17</v>
      </c>
      <c r="AF19745">
        <f t="shared" si="1263"/>
        <v>1.8628233626860308E-14</v>
      </c>
      <c r="AG19745">
        <f t="shared" si="1264"/>
        <v>5.8938656489599873E-13</v>
      </c>
    </row>
    <row r="19746" spans="30:33" x14ac:dyDescent="0.2">
      <c r="AD19746">
        <f t="shared" si="1262"/>
        <v>19744</v>
      </c>
      <c r="AE19746">
        <f t="shared" si="1265"/>
        <v>2.9805173802976506E-17</v>
      </c>
      <c r="AF19746">
        <f t="shared" si="1263"/>
        <v>1.859842845305733E-14</v>
      </c>
      <c r="AG19746">
        <f t="shared" si="1264"/>
        <v>5.8847335156596814E-13</v>
      </c>
    </row>
    <row r="19747" spans="30:33" x14ac:dyDescent="0.2">
      <c r="AD19747">
        <f t="shared" si="1262"/>
        <v>19745</v>
      </c>
      <c r="AE19747">
        <f t="shared" si="1265"/>
        <v>2.9757485524891744E-17</v>
      </c>
      <c r="AF19747">
        <f t="shared" si="1263"/>
        <v>1.8568670967532438E-14</v>
      </c>
      <c r="AG19747">
        <f t="shared" si="1264"/>
        <v>5.8756155168898746E-13</v>
      </c>
    </row>
    <row r="19748" spans="30:33" x14ac:dyDescent="0.2">
      <c r="AD19748">
        <f t="shared" si="1262"/>
        <v>19746</v>
      </c>
      <c r="AE19748">
        <f t="shared" si="1265"/>
        <v>2.9709873548051914E-17</v>
      </c>
      <c r="AF19748">
        <f t="shared" si="1263"/>
        <v>1.8538961093984387E-14</v>
      </c>
      <c r="AG19748">
        <f t="shared" si="1264"/>
        <v>5.8665116307983311E-13</v>
      </c>
    </row>
    <row r="19749" spans="30:33" x14ac:dyDescent="0.2">
      <c r="AD19749">
        <f t="shared" si="1262"/>
        <v>19747</v>
      </c>
      <c r="AE19749">
        <f t="shared" si="1265"/>
        <v>2.966233775037503E-17</v>
      </c>
      <c r="AF19749">
        <f t="shared" si="1263"/>
        <v>1.8509298756234011E-14</v>
      </c>
      <c r="AG19749">
        <f t="shared" si="1264"/>
        <v>5.8574218355665567E-13</v>
      </c>
    </row>
    <row r="19750" spans="30:33" x14ac:dyDescent="0.2">
      <c r="AD19750">
        <f t="shared" si="1262"/>
        <v>19748</v>
      </c>
      <c r="AE19750">
        <f t="shared" si="1265"/>
        <v>2.9614878009974434E-17</v>
      </c>
      <c r="AF19750">
        <f t="shared" si="1263"/>
        <v>1.8479683878224035E-14</v>
      </c>
      <c r="AG19750">
        <f t="shared" si="1264"/>
        <v>5.8483461094097516E-13</v>
      </c>
    </row>
    <row r="19751" spans="30:33" x14ac:dyDescent="0.2">
      <c r="AD19751">
        <f t="shared" si="1262"/>
        <v>19749</v>
      </c>
      <c r="AE19751">
        <f t="shared" si="1265"/>
        <v>2.9567494205158469E-17</v>
      </c>
      <c r="AF19751">
        <f t="shared" si="1263"/>
        <v>1.8450116384018875E-14</v>
      </c>
      <c r="AG19751">
        <f t="shared" si="1264"/>
        <v>5.8392844305767459E-13</v>
      </c>
    </row>
    <row r="19752" spans="30:33" x14ac:dyDescent="0.2">
      <c r="AD19752">
        <f t="shared" si="1262"/>
        <v>19750</v>
      </c>
      <c r="AE19752">
        <f t="shared" si="1265"/>
        <v>2.9520186214430213E-17</v>
      </c>
      <c r="AF19752">
        <f t="shared" si="1263"/>
        <v>1.8420596197804444E-14</v>
      </c>
      <c r="AG19752">
        <f t="shared" si="1264"/>
        <v>5.8302367773499674E-13</v>
      </c>
    </row>
    <row r="19753" spans="30:33" x14ac:dyDescent="0.2">
      <c r="AD19753">
        <f t="shared" si="1262"/>
        <v>19751</v>
      </c>
      <c r="AE19753">
        <f t="shared" si="1265"/>
        <v>2.9472953916487121E-17</v>
      </c>
      <c r="AF19753">
        <f t="shared" si="1263"/>
        <v>1.8391123243887955E-14</v>
      </c>
      <c r="AG19753">
        <f t="shared" si="1264"/>
        <v>5.8212031280453709E-13</v>
      </c>
    </row>
    <row r="19754" spans="30:33" x14ac:dyDescent="0.2">
      <c r="AD19754">
        <f t="shared" si="1262"/>
        <v>19752</v>
      </c>
      <c r="AE19754">
        <f t="shared" si="1265"/>
        <v>2.9425797190220741E-17</v>
      </c>
      <c r="AF19754">
        <f t="shared" si="1263"/>
        <v>1.8361697446697733E-14</v>
      </c>
      <c r="AG19754">
        <f t="shared" si="1264"/>
        <v>5.8121834610124006E-13</v>
      </c>
    </row>
    <row r="19755" spans="30:33" x14ac:dyDescent="0.2">
      <c r="AD19755">
        <f t="shared" si="1262"/>
        <v>19753</v>
      </c>
      <c r="AE19755">
        <f t="shared" si="1265"/>
        <v>2.9378715914716384E-17</v>
      </c>
      <c r="AF19755">
        <f t="shared" si="1263"/>
        <v>1.8332318730783017E-14</v>
      </c>
      <c r="AG19755">
        <f t="shared" si="1264"/>
        <v>5.8031777546339272E-13</v>
      </c>
    </row>
    <row r="19756" spans="30:33" x14ac:dyDescent="0.2">
      <c r="AD19756">
        <f t="shared" si="1262"/>
        <v>19754</v>
      </c>
      <c r="AE19756">
        <f t="shared" si="1265"/>
        <v>2.933170996925284E-17</v>
      </c>
      <c r="AF19756">
        <f t="shared" si="1263"/>
        <v>1.8302987020813764E-14</v>
      </c>
      <c r="AG19756">
        <f t="shared" si="1264"/>
        <v>5.7941859873262063E-13</v>
      </c>
    </row>
    <row r="19757" spans="30:33" x14ac:dyDescent="0.2">
      <c r="AD19757">
        <f t="shared" si="1262"/>
        <v>19755</v>
      </c>
      <c r="AE19757">
        <f t="shared" si="1265"/>
        <v>2.9284779233302038E-17</v>
      </c>
      <c r="AF19757">
        <f t="shared" si="1263"/>
        <v>1.8273702241580461E-14</v>
      </c>
      <c r="AG19757">
        <f t="shared" si="1264"/>
        <v>5.7852081375388172E-13</v>
      </c>
    </row>
    <row r="19758" spans="30:33" x14ac:dyDescent="0.2">
      <c r="AD19758">
        <f t="shared" si="1262"/>
        <v>19756</v>
      </c>
      <c r="AE19758">
        <f t="shared" si="1265"/>
        <v>2.9237923586528748E-17</v>
      </c>
      <c r="AF19758">
        <f t="shared" si="1263"/>
        <v>1.8244464317993931E-14</v>
      </c>
      <c r="AG19758">
        <f t="shared" si="1264"/>
        <v>5.7762441837546191E-13</v>
      </c>
    </row>
    <row r="19759" spans="30:33" x14ac:dyDescent="0.2">
      <c r="AD19759">
        <f t="shared" si="1262"/>
        <v>19757</v>
      </c>
      <c r="AE19759">
        <f t="shared" si="1265"/>
        <v>2.9191142908790301E-17</v>
      </c>
      <c r="AF19759">
        <f t="shared" si="1263"/>
        <v>1.821527317508514E-14</v>
      </c>
      <c r="AG19759">
        <f t="shared" si="1264"/>
        <v>5.7672941044897E-13</v>
      </c>
    </row>
    <row r="19760" spans="30:33" x14ac:dyDescent="0.2">
      <c r="AD19760">
        <f t="shared" si="1262"/>
        <v>19758</v>
      </c>
      <c r="AE19760">
        <f t="shared" si="1265"/>
        <v>2.914443708013624E-17</v>
      </c>
      <c r="AF19760">
        <f t="shared" si="1263"/>
        <v>1.8186128738005004E-14</v>
      </c>
      <c r="AG19760">
        <f t="shared" si="1264"/>
        <v>5.7583578782933187E-13</v>
      </c>
    </row>
    <row r="19761" spans="30:33" x14ac:dyDescent="0.2">
      <c r="AD19761">
        <f t="shared" si="1262"/>
        <v>19759</v>
      </c>
      <c r="AE19761">
        <f t="shared" si="1265"/>
        <v>2.9097805980808021E-17</v>
      </c>
      <c r="AF19761">
        <f t="shared" si="1263"/>
        <v>1.8157030932024196E-14</v>
      </c>
      <c r="AG19761">
        <f t="shared" si="1264"/>
        <v>5.7494354837478568E-13</v>
      </c>
    </row>
    <row r="19762" spans="30:33" x14ac:dyDescent="0.2">
      <c r="AD19762">
        <f t="shared" si="1262"/>
        <v>19760</v>
      </c>
      <c r="AE19762">
        <f t="shared" si="1265"/>
        <v>2.905124949123873E-17</v>
      </c>
      <c r="AF19762">
        <f t="shared" si="1263"/>
        <v>1.8127979682532958E-14</v>
      </c>
      <c r="AG19762">
        <f t="shared" si="1264"/>
        <v>5.7405268994687729E-13</v>
      </c>
    </row>
    <row r="19763" spans="30:33" x14ac:dyDescent="0.2">
      <c r="AD19763">
        <f t="shared" si="1262"/>
        <v>19761</v>
      </c>
      <c r="AE19763">
        <f t="shared" si="1265"/>
        <v>2.9004767492052745E-17</v>
      </c>
      <c r="AF19763">
        <f t="shared" si="1263"/>
        <v>1.8098974915040906E-14</v>
      </c>
      <c r="AG19763">
        <f t="shared" si="1264"/>
        <v>5.7316321041045432E-13</v>
      </c>
    </row>
    <row r="19764" spans="30:33" x14ac:dyDescent="0.2">
      <c r="AD19764">
        <f t="shared" si="1262"/>
        <v>19762</v>
      </c>
      <c r="AE19764">
        <f t="shared" si="1265"/>
        <v>2.895835986406546E-17</v>
      </c>
      <c r="AF19764">
        <f t="shared" si="1263"/>
        <v>1.807001655517684E-14</v>
      </c>
      <c r="AG19764">
        <f t="shared" si="1264"/>
        <v>5.7227510763366159E-13</v>
      </c>
    </row>
    <row r="19765" spans="30:33" x14ac:dyDescent="0.2">
      <c r="AD19765">
        <f t="shared" si="1262"/>
        <v>19763</v>
      </c>
      <c r="AE19765">
        <f t="shared" si="1265"/>
        <v>2.8912026488282958E-17</v>
      </c>
      <c r="AF19765">
        <f t="shared" si="1263"/>
        <v>1.8041104528688556E-14</v>
      </c>
      <c r="AG19765">
        <f t="shared" si="1264"/>
        <v>5.7138837948793609E-13</v>
      </c>
    </row>
    <row r="19766" spans="30:33" x14ac:dyDescent="0.2">
      <c r="AD19766">
        <f t="shared" si="1262"/>
        <v>19764</v>
      </c>
      <c r="AE19766">
        <f t="shared" si="1265"/>
        <v>2.8865767245901702E-17</v>
      </c>
      <c r="AF19766">
        <f t="shared" si="1263"/>
        <v>1.8012238761442654E-14</v>
      </c>
      <c r="AG19766">
        <f t="shared" si="1264"/>
        <v>5.7050302384800122E-13</v>
      </c>
    </row>
    <row r="19767" spans="30:33" x14ac:dyDescent="0.2">
      <c r="AD19767">
        <f t="shared" si="1262"/>
        <v>19765</v>
      </c>
      <c r="AE19767">
        <f t="shared" si="1265"/>
        <v>2.8819582018308263E-17</v>
      </c>
      <c r="AF19767">
        <f t="shared" si="1263"/>
        <v>1.7983419179424345E-14</v>
      </c>
      <c r="AG19767">
        <f t="shared" si="1264"/>
        <v>5.6961903859186286E-13</v>
      </c>
    </row>
    <row r="19768" spans="30:33" x14ac:dyDescent="0.2">
      <c r="AD19768">
        <f t="shared" si="1262"/>
        <v>19766</v>
      </c>
      <c r="AE19768">
        <f t="shared" si="1265"/>
        <v>2.8773470687078966E-17</v>
      </c>
      <c r="AF19768">
        <f t="shared" si="1263"/>
        <v>1.7954645708737264E-14</v>
      </c>
      <c r="AG19768">
        <f t="shared" si="1264"/>
        <v>5.6873642160080287E-13</v>
      </c>
    </row>
    <row r="19769" spans="30:33" x14ac:dyDescent="0.2">
      <c r="AD19769">
        <f t="shared" si="1262"/>
        <v>19767</v>
      </c>
      <c r="AE19769">
        <f t="shared" si="1265"/>
        <v>2.8727433133979635E-17</v>
      </c>
      <c r="AF19769">
        <f t="shared" si="1263"/>
        <v>1.7925918275603282E-14</v>
      </c>
      <c r="AG19769">
        <f t="shared" si="1264"/>
        <v>5.6785517075937539E-13</v>
      </c>
    </row>
    <row r="19770" spans="30:33" x14ac:dyDescent="0.2">
      <c r="AD19770">
        <f t="shared" si="1262"/>
        <v>19768</v>
      </c>
      <c r="AE19770">
        <f t="shared" si="1265"/>
        <v>2.8681469240965265E-17</v>
      </c>
      <c r="AF19770">
        <f t="shared" si="1263"/>
        <v>1.7897236806362315E-14</v>
      </c>
      <c r="AG19770">
        <f t="shared" si="1264"/>
        <v>5.669752839554014E-13</v>
      </c>
    </row>
    <row r="19771" spans="30:33" x14ac:dyDescent="0.2">
      <c r="AD19771">
        <f t="shared" si="1262"/>
        <v>19769</v>
      </c>
      <c r="AE19771">
        <f t="shared" si="1265"/>
        <v>2.8635578890179717E-17</v>
      </c>
      <c r="AF19771">
        <f t="shared" si="1263"/>
        <v>1.7868601227472135E-14</v>
      </c>
      <c r="AG19771">
        <f t="shared" si="1264"/>
        <v>5.6609675907996282E-13</v>
      </c>
    </row>
    <row r="19772" spans="30:33" x14ac:dyDescent="0.2">
      <c r="AD19772">
        <f t="shared" si="1262"/>
        <v>19770</v>
      </c>
      <c r="AE19772">
        <f t="shared" si="1265"/>
        <v>2.8589761963955431E-17</v>
      </c>
      <c r="AF19772">
        <f t="shared" si="1263"/>
        <v>1.7840011465508178E-14</v>
      </c>
      <c r="AG19772">
        <f t="shared" si="1264"/>
        <v>5.6521959402739889E-13</v>
      </c>
    </row>
    <row r="19773" spans="30:33" x14ac:dyDescent="0.2">
      <c r="AD19773">
        <f t="shared" si="1262"/>
        <v>19771</v>
      </c>
      <c r="AE19773">
        <f t="shared" si="1265"/>
        <v>2.8544018344813097E-17</v>
      </c>
      <c r="AF19773">
        <f t="shared" si="1263"/>
        <v>1.7811467447163365E-14</v>
      </c>
      <c r="AG19773">
        <f t="shared" si="1264"/>
        <v>5.6434378669529974E-13</v>
      </c>
    </row>
    <row r="19774" spans="30:33" x14ac:dyDescent="0.2">
      <c r="AD19774">
        <f t="shared" si="1262"/>
        <v>19772</v>
      </c>
      <c r="AE19774">
        <f t="shared" si="1265"/>
        <v>2.8498347915461394E-17</v>
      </c>
      <c r="AF19774">
        <f t="shared" si="1263"/>
        <v>1.7782969099247903E-14</v>
      </c>
      <c r="AG19774">
        <f t="shared" si="1264"/>
        <v>5.634693349845027E-13</v>
      </c>
    </row>
    <row r="19775" spans="30:33" x14ac:dyDescent="0.2">
      <c r="AD19775">
        <f t="shared" si="1262"/>
        <v>19773</v>
      </c>
      <c r="AE19775">
        <f t="shared" si="1265"/>
        <v>2.8452750558796657E-17</v>
      </c>
      <c r="AF19775">
        <f t="shared" si="1263"/>
        <v>1.7754516348689105E-14</v>
      </c>
      <c r="AG19775">
        <f t="shared" si="1264"/>
        <v>5.625962367990863E-13</v>
      </c>
    </row>
    <row r="19776" spans="30:33" x14ac:dyDescent="0.2">
      <c r="AD19776">
        <f t="shared" si="1262"/>
        <v>19774</v>
      </c>
      <c r="AE19776">
        <f t="shared" si="1265"/>
        <v>2.8407226157902581E-17</v>
      </c>
      <c r="AF19776">
        <f t="shared" si="1263"/>
        <v>1.7726109122531203E-14</v>
      </c>
      <c r="AG19776">
        <f t="shared" si="1264"/>
        <v>5.6172449004636568E-13</v>
      </c>
    </row>
    <row r="19777" spans="30:33" x14ac:dyDescent="0.2">
      <c r="AD19777">
        <f t="shared" si="1262"/>
        <v>19775</v>
      </c>
      <c r="AE19777">
        <f t="shared" si="1265"/>
        <v>2.8361774596049939E-17</v>
      </c>
      <c r="AF19777">
        <f t="shared" si="1263"/>
        <v>1.7697747347935153E-14</v>
      </c>
      <c r="AG19777">
        <f t="shared" si="1264"/>
        <v>5.6085409263688754E-13</v>
      </c>
    </row>
    <row r="19778" spans="30:33" x14ac:dyDescent="0.2">
      <c r="AD19778">
        <f t="shared" si="1262"/>
        <v>19776</v>
      </c>
      <c r="AE19778">
        <f t="shared" si="1265"/>
        <v>2.831639575669626E-17</v>
      </c>
      <c r="AF19778">
        <f t="shared" si="1263"/>
        <v>1.7669430952178457E-14</v>
      </c>
      <c r="AG19778">
        <f t="shared" si="1264"/>
        <v>5.5998504248442526E-13</v>
      </c>
    </row>
    <row r="19779" spans="30:33" x14ac:dyDescent="0.2">
      <c r="AD19779">
        <f t="shared" si="1262"/>
        <v>19777</v>
      </c>
      <c r="AE19779">
        <f t="shared" si="1265"/>
        <v>2.8271089523485546E-17</v>
      </c>
      <c r="AF19779">
        <f t="shared" si="1263"/>
        <v>1.7641159862654972E-14</v>
      </c>
      <c r="AG19779">
        <f t="shared" si="1264"/>
        <v>5.5911733750597366E-13</v>
      </c>
    </row>
    <row r="19780" spans="30:33" x14ac:dyDescent="0.2">
      <c r="AD19780">
        <f t="shared" si="1262"/>
        <v>19778</v>
      </c>
      <c r="AE19780">
        <f t="shared" si="1265"/>
        <v>2.8225855780247967E-17</v>
      </c>
      <c r="AF19780">
        <f t="shared" si="1263"/>
        <v>1.7612934006874723E-14</v>
      </c>
      <c r="AG19780">
        <f t="shared" si="1264"/>
        <v>5.582509756217443E-13</v>
      </c>
    </row>
    <row r="19781" spans="30:33" x14ac:dyDescent="0.2">
      <c r="AD19781">
        <f t="shared" si="1262"/>
        <v>19779</v>
      </c>
      <c r="AE19781">
        <f t="shared" si="1265"/>
        <v>2.818069441099957E-17</v>
      </c>
      <c r="AF19781">
        <f t="shared" si="1263"/>
        <v>1.7584753312463723E-14</v>
      </c>
      <c r="AG19781">
        <f t="shared" si="1264"/>
        <v>5.5738595475516053E-13</v>
      </c>
    </row>
    <row r="19782" spans="30:33" x14ac:dyDescent="0.2">
      <c r="AD19782">
        <f t="shared" si="1262"/>
        <v>19780</v>
      </c>
      <c r="AE19782">
        <f t="shared" si="1265"/>
        <v>2.8135605299941971E-17</v>
      </c>
      <c r="AF19782">
        <f t="shared" si="1263"/>
        <v>1.7556617707163781E-14</v>
      </c>
      <c r="AG19782">
        <f t="shared" si="1264"/>
        <v>5.5652227283285216E-13</v>
      </c>
    </row>
    <row r="19783" spans="30:33" x14ac:dyDescent="0.2">
      <c r="AD19783">
        <f t="shared" si="1262"/>
        <v>19781</v>
      </c>
      <c r="AE19783">
        <f t="shared" si="1265"/>
        <v>2.8090588331462066E-17</v>
      </c>
      <c r="AF19783">
        <f t="shared" si="1263"/>
        <v>1.7528527118832318E-14</v>
      </c>
      <c r="AG19783">
        <f t="shared" si="1264"/>
        <v>5.5565992778465116E-13</v>
      </c>
    </row>
    <row r="19784" spans="30:33" x14ac:dyDescent="0.2">
      <c r="AD19784">
        <f t="shared" si="1262"/>
        <v>19782</v>
      </c>
      <c r="AE19784">
        <f t="shared" si="1265"/>
        <v>2.8045643390131722E-17</v>
      </c>
      <c r="AF19784">
        <f t="shared" si="1263"/>
        <v>1.7500481475442185E-14</v>
      </c>
      <c r="AG19784">
        <f t="shared" si="1264"/>
        <v>5.5479891754358575E-13</v>
      </c>
    </row>
    <row r="19785" spans="30:33" x14ac:dyDescent="0.2">
      <c r="AD19785">
        <f t="shared" si="1262"/>
        <v>19783</v>
      </c>
      <c r="AE19785">
        <f t="shared" si="1265"/>
        <v>2.8000770360707508E-17</v>
      </c>
      <c r="AF19785">
        <f t="shared" si="1263"/>
        <v>1.7472480705081478E-14</v>
      </c>
      <c r="AG19785">
        <f t="shared" si="1264"/>
        <v>5.5393924004587666E-13</v>
      </c>
    </row>
    <row r="19786" spans="30:33" x14ac:dyDescent="0.2">
      <c r="AD19786">
        <f t="shared" si="1262"/>
        <v>19784</v>
      </c>
      <c r="AE19786">
        <f t="shared" si="1265"/>
        <v>2.7955969128130375E-17</v>
      </c>
      <c r="AF19786">
        <f t="shared" si="1263"/>
        <v>1.7444524735953348E-14</v>
      </c>
      <c r="AG19786">
        <f t="shared" si="1264"/>
        <v>5.5308089323093136E-13</v>
      </c>
    </row>
    <row r="19787" spans="30:33" x14ac:dyDescent="0.2">
      <c r="AD19787">
        <f t="shared" si="1262"/>
        <v>19785</v>
      </c>
      <c r="AE19787">
        <f t="shared" si="1265"/>
        <v>2.7911239577525368E-17</v>
      </c>
      <c r="AF19787">
        <f t="shared" si="1263"/>
        <v>1.7416613496375822E-14</v>
      </c>
      <c r="AG19787">
        <f t="shared" si="1264"/>
        <v>5.522238750413394E-13</v>
      </c>
    </row>
    <row r="19788" spans="30:33" x14ac:dyDescent="0.2">
      <c r="AD19788">
        <f t="shared" si="1262"/>
        <v>19786</v>
      </c>
      <c r="AE19788">
        <f t="shared" si="1265"/>
        <v>2.7866581594201327E-17</v>
      </c>
      <c r="AF19788">
        <f t="shared" si="1263"/>
        <v>1.7388746914781619E-14</v>
      </c>
      <c r="AG19788">
        <f t="shared" si="1264"/>
        <v>5.5136818342286742E-13</v>
      </c>
    </row>
    <row r="19789" spans="30:33" x14ac:dyDescent="0.2">
      <c r="AD19789">
        <f t="shared" si="1262"/>
        <v>19787</v>
      </c>
      <c r="AE19789">
        <f t="shared" si="1265"/>
        <v>2.7821995063650604E-17</v>
      </c>
      <c r="AF19789">
        <f t="shared" si="1263"/>
        <v>1.7360924919717968E-14</v>
      </c>
      <c r="AG19789">
        <f t="shared" si="1264"/>
        <v>5.5051381632445454E-13</v>
      </c>
    </row>
    <row r="19790" spans="30:33" x14ac:dyDescent="0.2">
      <c r="AD19790">
        <f t="shared" si="1262"/>
        <v>19788</v>
      </c>
      <c r="AE19790">
        <f t="shared" si="1265"/>
        <v>2.7777479871548764E-17</v>
      </c>
      <c r="AF19790">
        <f t="shared" si="1263"/>
        <v>1.733314743984642E-14</v>
      </c>
      <c r="AG19790">
        <f t="shared" si="1264"/>
        <v>5.4966077169820695E-13</v>
      </c>
    </row>
    <row r="19791" spans="30:33" x14ac:dyDescent="0.2">
      <c r="AD19791">
        <f t="shared" si="1262"/>
        <v>19789</v>
      </c>
      <c r="AE19791">
        <f t="shared" si="1265"/>
        <v>2.7733035903754285E-17</v>
      </c>
      <c r="AF19791">
        <f t="shared" si="1263"/>
        <v>1.7305414403942663E-14</v>
      </c>
      <c r="AG19791">
        <f t="shared" si="1264"/>
        <v>5.4880904749939355E-13</v>
      </c>
    </row>
    <row r="19792" spans="30:33" x14ac:dyDescent="0.2">
      <c r="AD19792">
        <f t="shared" ref="AD19792:AD19855" si="1266">AD19791+1</f>
        <v>19790</v>
      </c>
      <c r="AE19792">
        <f t="shared" si="1265"/>
        <v>2.7688663046308274E-17</v>
      </c>
      <c r="AF19792">
        <f t="shared" ref="AF19792:AF19855" si="1267">AF19791*$AF$3</f>
        <v>1.7277725740896353E-14</v>
      </c>
      <c r="AG19792">
        <f t="shared" ref="AG19792:AG19855" si="1268">AD19792*AE19792</f>
        <v>5.4795864168644079E-13</v>
      </c>
    </row>
    <row r="19793" spans="30:33" x14ac:dyDescent="0.2">
      <c r="AD19793">
        <f t="shared" si="1266"/>
        <v>19791</v>
      </c>
      <c r="AE19793">
        <f t="shared" si="1265"/>
        <v>2.7644361185434177E-17</v>
      </c>
      <c r="AF19793">
        <f t="shared" si="1267"/>
        <v>1.7250081379710917E-14</v>
      </c>
      <c r="AG19793">
        <f t="shared" si="1268"/>
        <v>5.4710955222092776E-13</v>
      </c>
    </row>
    <row r="19794" spans="30:33" x14ac:dyDescent="0.2">
      <c r="AD19794">
        <f t="shared" si="1266"/>
        <v>19792</v>
      </c>
      <c r="AE19794">
        <f t="shared" si="1265"/>
        <v>2.760013020753748E-17</v>
      </c>
      <c r="AF19794">
        <f t="shared" si="1267"/>
        <v>1.7222481249503378E-14</v>
      </c>
      <c r="AG19794">
        <f t="shared" si="1268"/>
        <v>5.4626177706758182E-13</v>
      </c>
    </row>
    <row r="19795" spans="30:33" x14ac:dyDescent="0.2">
      <c r="AD19795">
        <f t="shared" si="1266"/>
        <v>19793</v>
      </c>
      <c r="AE19795">
        <f t="shared" ref="AE19795:AE19858" si="1269">AF19794*$AE$3</f>
        <v>2.7555969999205419E-17</v>
      </c>
      <c r="AF19795">
        <f t="shared" si="1267"/>
        <v>1.7194925279504173E-14</v>
      </c>
      <c r="AG19795">
        <f t="shared" si="1268"/>
        <v>5.4541531419427282E-13</v>
      </c>
    </row>
    <row r="19796" spans="30:33" x14ac:dyDescent="0.2">
      <c r="AD19796">
        <f t="shared" si="1266"/>
        <v>19794</v>
      </c>
      <c r="AE19796">
        <f t="shared" si="1269"/>
        <v>2.7511880447206689E-17</v>
      </c>
      <c r="AF19796">
        <f t="shared" si="1267"/>
        <v>1.7167413399056967E-14</v>
      </c>
      <c r="AG19796">
        <f t="shared" si="1268"/>
        <v>5.4457016157200924E-13</v>
      </c>
    </row>
    <row r="19797" spans="30:33" x14ac:dyDescent="0.2">
      <c r="AD19797">
        <f t="shared" si="1266"/>
        <v>19795</v>
      </c>
      <c r="AE19797">
        <f t="shared" si="1269"/>
        <v>2.746786143849116E-17</v>
      </c>
      <c r="AF19797">
        <f t="shared" si="1267"/>
        <v>1.7139945537618473E-14</v>
      </c>
      <c r="AG19797">
        <f t="shared" si="1268"/>
        <v>5.4372631717493254E-13</v>
      </c>
    </row>
    <row r="19798" spans="30:33" x14ac:dyDescent="0.2">
      <c r="AD19798">
        <f t="shared" si="1266"/>
        <v>19796</v>
      </c>
      <c r="AE19798">
        <f t="shared" si="1269"/>
        <v>2.7423912860189571E-17</v>
      </c>
      <c r="AF19798">
        <f t="shared" si="1267"/>
        <v>1.7112521624758282E-14</v>
      </c>
      <c r="AG19798">
        <f t="shared" si="1268"/>
        <v>5.428837789803127E-13</v>
      </c>
    </row>
    <row r="19799" spans="30:33" x14ac:dyDescent="0.2">
      <c r="AD19799">
        <f t="shared" si="1266"/>
        <v>19797</v>
      </c>
      <c r="AE19799">
        <f t="shared" si="1269"/>
        <v>2.7380034599613263E-17</v>
      </c>
      <c r="AF19799">
        <f t="shared" si="1267"/>
        <v>1.7085141590158667E-14</v>
      </c>
      <c r="AG19799">
        <f t="shared" si="1268"/>
        <v>5.4204254496854381E-13</v>
      </c>
    </row>
    <row r="19800" spans="30:33" x14ac:dyDescent="0.2">
      <c r="AD19800">
        <f t="shared" si="1266"/>
        <v>19798</v>
      </c>
      <c r="AE19800">
        <f t="shared" si="1269"/>
        <v>2.7336226544253881E-17</v>
      </c>
      <c r="AF19800">
        <f t="shared" si="1267"/>
        <v>1.7057805363614412E-14</v>
      </c>
      <c r="AG19800">
        <f t="shared" si="1268"/>
        <v>5.4120261312313837E-13</v>
      </c>
    </row>
    <row r="19801" spans="30:33" x14ac:dyDescent="0.2">
      <c r="AD19801">
        <f t="shared" si="1266"/>
        <v>19799</v>
      </c>
      <c r="AE19801">
        <f t="shared" si="1269"/>
        <v>2.729248858178307E-17</v>
      </c>
      <c r="AF19801">
        <f t="shared" si="1267"/>
        <v>1.7030512875032628E-14</v>
      </c>
      <c r="AG19801">
        <f t="shared" si="1268"/>
        <v>5.4036398143072302E-13</v>
      </c>
    </row>
    <row r="19802" spans="30:33" x14ac:dyDescent="0.2">
      <c r="AD19802">
        <f t="shared" si="1266"/>
        <v>19800</v>
      </c>
      <c r="AE19802">
        <f t="shared" si="1269"/>
        <v>2.7248820600052217E-17</v>
      </c>
      <c r="AF19802">
        <f t="shared" si="1267"/>
        <v>1.7003264054432576E-14</v>
      </c>
      <c r="AG19802">
        <f t="shared" si="1268"/>
        <v>5.3952664788103389E-13</v>
      </c>
    </row>
    <row r="19803" spans="30:33" x14ac:dyDescent="0.2">
      <c r="AD19803">
        <f t="shared" si="1266"/>
        <v>19801</v>
      </c>
      <c r="AE19803">
        <f t="shared" si="1269"/>
        <v>2.7205222487092134E-17</v>
      </c>
      <c r="AF19803">
        <f t="shared" si="1267"/>
        <v>1.6976058831945484E-14</v>
      </c>
      <c r="AG19803">
        <f t="shared" si="1268"/>
        <v>5.3869061046691137E-13</v>
      </c>
    </row>
    <row r="19804" spans="30:33" x14ac:dyDescent="0.2">
      <c r="AD19804">
        <f t="shared" si="1266"/>
        <v>19802</v>
      </c>
      <c r="AE19804">
        <f t="shared" si="1269"/>
        <v>2.7161694131112786E-17</v>
      </c>
      <c r="AF19804">
        <f t="shared" si="1267"/>
        <v>1.6948897137814372E-14</v>
      </c>
      <c r="AG19804">
        <f t="shared" si="1268"/>
        <v>5.3785586718429536E-13</v>
      </c>
    </row>
    <row r="19805" spans="30:33" x14ac:dyDescent="0.2">
      <c r="AD19805">
        <f t="shared" si="1266"/>
        <v>19803</v>
      </c>
      <c r="AE19805">
        <f t="shared" si="1269"/>
        <v>2.7118235420503009E-17</v>
      </c>
      <c r="AF19805">
        <f t="shared" si="1267"/>
        <v>1.6921778902393868E-14</v>
      </c>
      <c r="AG19805">
        <f t="shared" si="1268"/>
        <v>5.3702241603222111E-13</v>
      </c>
    </row>
    <row r="19806" spans="30:33" x14ac:dyDescent="0.2">
      <c r="AD19806">
        <f t="shared" si="1266"/>
        <v>19804</v>
      </c>
      <c r="AE19806">
        <f t="shared" si="1269"/>
        <v>2.7074846243830203E-17</v>
      </c>
      <c r="AF19806">
        <f t="shared" si="1267"/>
        <v>1.6894704056150037E-14</v>
      </c>
      <c r="AG19806">
        <f t="shared" si="1268"/>
        <v>5.3619025501281337E-13</v>
      </c>
    </row>
    <row r="19807" spans="30:33" x14ac:dyDescent="0.2">
      <c r="AD19807">
        <f t="shared" si="1266"/>
        <v>19805</v>
      </c>
      <c r="AE19807">
        <f t="shared" si="1269"/>
        <v>2.7031526489840072E-17</v>
      </c>
      <c r="AF19807">
        <f t="shared" si="1267"/>
        <v>1.6867672529660196E-14</v>
      </c>
      <c r="AG19807">
        <f t="shared" si="1268"/>
        <v>5.3535938213128259E-13</v>
      </c>
    </row>
    <row r="19808" spans="30:33" x14ac:dyDescent="0.2">
      <c r="AD19808">
        <f t="shared" si="1266"/>
        <v>19806</v>
      </c>
      <c r="AE19808">
        <f t="shared" si="1269"/>
        <v>2.6988276047456324E-17</v>
      </c>
      <c r="AF19808">
        <f t="shared" si="1267"/>
        <v>1.6840684253612739E-14</v>
      </c>
      <c r="AG19808">
        <f t="shared" si="1268"/>
        <v>5.3452979539592001E-13</v>
      </c>
    </row>
    <row r="19809" spans="30:33" x14ac:dyDescent="0.2">
      <c r="AD19809">
        <f t="shared" si="1266"/>
        <v>19807</v>
      </c>
      <c r="AE19809">
        <f t="shared" si="1269"/>
        <v>2.6945094805780394E-17</v>
      </c>
      <c r="AF19809">
        <f t="shared" si="1267"/>
        <v>1.6813739158806957E-14</v>
      </c>
      <c r="AG19809">
        <f t="shared" si="1268"/>
        <v>5.3370149281809228E-13</v>
      </c>
    </row>
    <row r="19810" spans="30:33" x14ac:dyDescent="0.2">
      <c r="AD19810">
        <f t="shared" si="1266"/>
        <v>19808</v>
      </c>
      <c r="AE19810">
        <f t="shared" si="1269"/>
        <v>2.6901982654091144E-17</v>
      </c>
      <c r="AF19810">
        <f t="shared" si="1267"/>
        <v>1.6786837176152866E-14</v>
      </c>
      <c r="AG19810">
        <f t="shared" si="1268"/>
        <v>5.3287447241223734E-13</v>
      </c>
    </row>
    <row r="19811" spans="30:33" x14ac:dyDescent="0.2">
      <c r="AD19811">
        <f t="shared" si="1266"/>
        <v>19809</v>
      </c>
      <c r="AE19811">
        <f t="shared" si="1269"/>
        <v>2.6858939481844597E-17</v>
      </c>
      <c r="AF19811">
        <f t="shared" si="1267"/>
        <v>1.675997823667102E-14</v>
      </c>
      <c r="AG19811">
        <f t="shared" si="1268"/>
        <v>5.3204873219585964E-13</v>
      </c>
    </row>
    <row r="19812" spans="30:33" x14ac:dyDescent="0.2">
      <c r="AD19812">
        <f t="shared" si="1266"/>
        <v>19810</v>
      </c>
      <c r="AE19812">
        <f t="shared" si="1269"/>
        <v>2.6815965178673645E-17</v>
      </c>
      <c r="AF19812">
        <f t="shared" si="1267"/>
        <v>1.6733162271492347E-14</v>
      </c>
      <c r="AG19812">
        <f t="shared" si="1268"/>
        <v>5.3122427018952486E-13</v>
      </c>
    </row>
    <row r="19813" spans="30:33" x14ac:dyDescent="0.2">
      <c r="AD19813">
        <f t="shared" si="1266"/>
        <v>19811</v>
      </c>
      <c r="AE19813">
        <f t="shared" si="1269"/>
        <v>2.6773059634387766E-17</v>
      </c>
      <c r="AF19813">
        <f t="shared" si="1267"/>
        <v>1.6706389211857957E-14</v>
      </c>
      <c r="AG19813">
        <f t="shared" si="1268"/>
        <v>5.3040108441685609E-13</v>
      </c>
    </row>
    <row r="19814" spans="30:33" x14ac:dyDescent="0.2">
      <c r="AD19814">
        <f t="shared" si="1266"/>
        <v>19812</v>
      </c>
      <c r="AE19814">
        <f t="shared" si="1269"/>
        <v>2.6730222738972745E-17</v>
      </c>
      <c r="AF19814">
        <f t="shared" si="1267"/>
        <v>1.6679658989118982E-14</v>
      </c>
      <c r="AG19814">
        <f t="shared" si="1268"/>
        <v>5.2957917290452803E-13</v>
      </c>
    </row>
    <row r="19815" spans="30:33" x14ac:dyDescent="0.2">
      <c r="AD19815">
        <f t="shared" si="1266"/>
        <v>19813</v>
      </c>
      <c r="AE19815">
        <f t="shared" si="1269"/>
        <v>2.6687454382590384E-17</v>
      </c>
      <c r="AF19815">
        <f t="shared" si="1267"/>
        <v>1.6652971534736391E-14</v>
      </c>
      <c r="AG19815">
        <f t="shared" si="1268"/>
        <v>5.2875853368226332E-13</v>
      </c>
    </row>
    <row r="19816" spans="30:33" x14ac:dyDescent="0.2">
      <c r="AD19816">
        <f t="shared" si="1266"/>
        <v>19814</v>
      </c>
      <c r="AE19816">
        <f t="shared" si="1269"/>
        <v>2.6644754455578238E-17</v>
      </c>
      <c r="AF19816">
        <f t="shared" si="1267"/>
        <v>1.6626326780280812E-14</v>
      </c>
      <c r="AG19816">
        <f t="shared" si="1268"/>
        <v>5.2793916478282724E-13</v>
      </c>
    </row>
    <row r="19817" spans="30:33" x14ac:dyDescent="0.2">
      <c r="AD19817">
        <f t="shared" si="1266"/>
        <v>19815</v>
      </c>
      <c r="AE19817">
        <f t="shared" si="1269"/>
        <v>2.660212284844931E-17</v>
      </c>
      <c r="AF19817">
        <f t="shared" si="1267"/>
        <v>1.6599724657432361E-14</v>
      </c>
      <c r="AG19817">
        <f t="shared" si="1268"/>
        <v>5.2712106424202307E-13</v>
      </c>
    </row>
    <row r="19818" spans="30:33" x14ac:dyDescent="0.2">
      <c r="AD19818">
        <f t="shared" si="1266"/>
        <v>19816</v>
      </c>
      <c r="AE19818">
        <f t="shared" si="1269"/>
        <v>2.6559559451891788E-17</v>
      </c>
      <c r="AF19818">
        <f t="shared" si="1267"/>
        <v>1.6573165097980469E-14</v>
      </c>
      <c r="AG19818">
        <f t="shared" si="1268"/>
        <v>5.2630423009868768E-13</v>
      </c>
    </row>
    <row r="19819" spans="30:33" x14ac:dyDescent="0.2">
      <c r="AD19819">
        <f t="shared" si="1266"/>
        <v>19817</v>
      </c>
      <c r="AE19819">
        <f t="shared" si="1269"/>
        <v>2.6517064156768763E-17</v>
      </c>
      <c r="AF19819">
        <f t="shared" si="1267"/>
        <v>1.6546648033823699E-14</v>
      </c>
      <c r="AG19819">
        <f t="shared" si="1268"/>
        <v>5.2548866039468655E-13</v>
      </c>
    </row>
    <row r="19820" spans="30:33" x14ac:dyDescent="0.2">
      <c r="AD19820">
        <f t="shared" si="1266"/>
        <v>19818</v>
      </c>
      <c r="AE19820">
        <f t="shared" si="1269"/>
        <v>2.6474636854117929E-17</v>
      </c>
      <c r="AF19820">
        <f t="shared" si="1267"/>
        <v>1.652017339696958E-14</v>
      </c>
      <c r="AG19820">
        <f t="shared" si="1268"/>
        <v>5.2467435317490914E-13</v>
      </c>
    </row>
    <row r="19821" spans="30:33" x14ac:dyDescent="0.2">
      <c r="AD19821">
        <f t="shared" si="1266"/>
        <v>19819</v>
      </c>
      <c r="AE19821">
        <f t="shared" si="1269"/>
        <v>2.643227743515134E-17</v>
      </c>
      <c r="AF19821">
        <f t="shared" si="1267"/>
        <v>1.649374111953443E-14</v>
      </c>
      <c r="AG19821">
        <f t="shared" si="1268"/>
        <v>5.2386130648726442E-13</v>
      </c>
    </row>
    <row r="19822" spans="30:33" x14ac:dyDescent="0.2">
      <c r="AD19822">
        <f t="shared" si="1266"/>
        <v>19820</v>
      </c>
      <c r="AE19822">
        <f t="shared" si="1269"/>
        <v>2.63899857912551E-17</v>
      </c>
      <c r="AF19822">
        <f t="shared" si="1267"/>
        <v>1.6467351133743174E-14</v>
      </c>
      <c r="AG19822">
        <f t="shared" si="1268"/>
        <v>5.2304951838267607E-13</v>
      </c>
    </row>
    <row r="19823" spans="30:33" x14ac:dyDescent="0.2">
      <c r="AD19823">
        <f t="shared" si="1266"/>
        <v>19821</v>
      </c>
      <c r="AE19823">
        <f t="shared" si="1269"/>
        <v>2.6347761813989089E-17</v>
      </c>
      <c r="AF19823">
        <f t="shared" si="1267"/>
        <v>1.6441003371929183E-14</v>
      </c>
      <c r="AG19823">
        <f t="shared" si="1268"/>
        <v>5.2223898691507771E-13</v>
      </c>
    </row>
    <row r="19824" spans="30:33" x14ac:dyDescent="0.2">
      <c r="AD19824">
        <f t="shared" si="1266"/>
        <v>19822</v>
      </c>
      <c r="AE19824">
        <f t="shared" si="1269"/>
        <v>2.6305605395086704E-17</v>
      </c>
      <c r="AF19824">
        <f t="shared" si="1267"/>
        <v>1.6414697766534097E-14</v>
      </c>
      <c r="AG19824">
        <f t="shared" si="1268"/>
        <v>5.2142971014140865E-13</v>
      </c>
    </row>
    <row r="19825" spans="30:33" x14ac:dyDescent="0.2">
      <c r="AD19825">
        <f t="shared" si="1266"/>
        <v>19823</v>
      </c>
      <c r="AE19825">
        <f t="shared" si="1269"/>
        <v>2.6263516426454567E-17</v>
      </c>
      <c r="AF19825">
        <f t="shared" si="1267"/>
        <v>1.6388434250107641E-14</v>
      </c>
      <c r="AG19825">
        <f t="shared" si="1268"/>
        <v>5.2062168612160885E-13</v>
      </c>
    </row>
    <row r="19826" spans="30:33" x14ac:dyDescent="0.2">
      <c r="AD19826">
        <f t="shared" si="1266"/>
        <v>19824</v>
      </c>
      <c r="AE19826">
        <f t="shared" si="1269"/>
        <v>2.6221494800172239E-17</v>
      </c>
      <c r="AF19826">
        <f t="shared" si="1267"/>
        <v>1.6362212755307469E-14</v>
      </c>
      <c r="AG19826">
        <f t="shared" si="1268"/>
        <v>5.1981491291861447E-13</v>
      </c>
    </row>
    <row r="19827" spans="30:33" x14ac:dyDescent="0.2">
      <c r="AD19827">
        <f t="shared" si="1266"/>
        <v>19825</v>
      </c>
      <c r="AE19827">
        <f t="shared" si="1269"/>
        <v>2.617954040849196E-17</v>
      </c>
      <c r="AF19827">
        <f t="shared" si="1267"/>
        <v>1.6336033214898977E-14</v>
      </c>
      <c r="AG19827">
        <f t="shared" si="1268"/>
        <v>5.1900938859835315E-13</v>
      </c>
    </row>
    <row r="19828" spans="30:33" x14ac:dyDescent="0.2">
      <c r="AD19828">
        <f t="shared" si="1266"/>
        <v>19826</v>
      </c>
      <c r="AE19828">
        <f t="shared" si="1269"/>
        <v>2.6137653143838376E-17</v>
      </c>
      <c r="AF19828">
        <f t="shared" si="1267"/>
        <v>1.6309895561755138E-14</v>
      </c>
      <c r="AG19828">
        <f t="shared" si="1268"/>
        <v>5.1820511122973964E-13</v>
      </c>
    </row>
    <row r="19829" spans="30:33" x14ac:dyDescent="0.2">
      <c r="AD19829">
        <f t="shared" si="1266"/>
        <v>19827</v>
      </c>
      <c r="AE19829">
        <f t="shared" si="1269"/>
        <v>2.6095832898808233E-17</v>
      </c>
      <c r="AF19829">
        <f t="shared" si="1267"/>
        <v>1.6283799728856328E-14</v>
      </c>
      <c r="AG19829">
        <f t="shared" si="1268"/>
        <v>5.1740207888467087E-13</v>
      </c>
    </row>
    <row r="19830" spans="30:33" x14ac:dyDescent="0.2">
      <c r="AD19830">
        <f t="shared" si="1266"/>
        <v>19828</v>
      </c>
      <c r="AE19830">
        <f t="shared" si="1269"/>
        <v>2.6054079566170137E-17</v>
      </c>
      <c r="AF19830">
        <f t="shared" si="1267"/>
        <v>1.6257745649290156E-14</v>
      </c>
      <c r="AG19830">
        <f t="shared" si="1268"/>
        <v>5.1660028963802147E-13</v>
      </c>
    </row>
    <row r="19831" spans="30:33" x14ac:dyDescent="0.2">
      <c r="AD19831">
        <f t="shared" si="1266"/>
        <v>19829</v>
      </c>
      <c r="AE19831">
        <f t="shared" si="1269"/>
        <v>2.6012393038864262E-17</v>
      </c>
      <c r="AF19831">
        <f t="shared" si="1267"/>
        <v>1.6231733256251293E-14</v>
      </c>
      <c r="AG19831">
        <f t="shared" si="1268"/>
        <v>5.1579974156763949E-13</v>
      </c>
    </row>
    <row r="19832" spans="30:33" x14ac:dyDescent="0.2">
      <c r="AD19832">
        <f t="shared" si="1266"/>
        <v>19830</v>
      </c>
      <c r="AE19832">
        <f t="shared" si="1269"/>
        <v>2.5970773210002079E-17</v>
      </c>
      <c r="AF19832">
        <f t="shared" si="1267"/>
        <v>1.620576248304129E-14</v>
      </c>
      <c r="AG19832">
        <f t="shared" si="1268"/>
        <v>5.1500043275434121E-13</v>
      </c>
    </row>
    <row r="19833" spans="30:33" x14ac:dyDescent="0.2">
      <c r="AD19833">
        <f t="shared" si="1266"/>
        <v>19831</v>
      </c>
      <c r="AE19833">
        <f t="shared" si="1269"/>
        <v>2.5929219972866074E-17</v>
      </c>
      <c r="AF19833">
        <f t="shared" si="1267"/>
        <v>1.6179833263068421E-14</v>
      </c>
      <c r="AG19833">
        <f t="shared" si="1268"/>
        <v>5.142023612819071E-13</v>
      </c>
    </row>
    <row r="19834" spans="30:33" x14ac:dyDescent="0.2">
      <c r="AD19834">
        <f t="shared" si="1266"/>
        <v>19832</v>
      </c>
      <c r="AE19834">
        <f t="shared" si="1269"/>
        <v>2.5887733220909485E-17</v>
      </c>
      <c r="AF19834">
        <f t="shared" si="1267"/>
        <v>1.6153945529847511E-14</v>
      </c>
      <c r="AG19834">
        <f t="shared" si="1268"/>
        <v>5.1340552523707688E-13</v>
      </c>
    </row>
    <row r="19835" spans="30:33" x14ac:dyDescent="0.2">
      <c r="AD19835">
        <f t="shared" si="1266"/>
        <v>19833</v>
      </c>
      <c r="AE19835">
        <f t="shared" si="1269"/>
        <v>2.5846312847756029E-17</v>
      </c>
      <c r="AF19835">
        <f t="shared" si="1267"/>
        <v>1.6128099216999755E-14</v>
      </c>
      <c r="AG19835">
        <f t="shared" si="1268"/>
        <v>5.126099227095453E-13</v>
      </c>
    </row>
    <row r="19836" spans="30:33" x14ac:dyDescent="0.2">
      <c r="AD19836">
        <f t="shared" si="1266"/>
        <v>19834</v>
      </c>
      <c r="AE19836">
        <f t="shared" si="1269"/>
        <v>2.580495874719962E-17</v>
      </c>
      <c r="AF19836">
        <f t="shared" si="1267"/>
        <v>1.6102294258252556E-14</v>
      </c>
      <c r="AG19836">
        <f t="shared" si="1268"/>
        <v>5.1181555179195724E-13</v>
      </c>
    </row>
    <row r="19837" spans="30:33" x14ac:dyDescent="0.2">
      <c r="AD19837">
        <f t="shared" si="1266"/>
        <v>19835</v>
      </c>
      <c r="AE19837">
        <f t="shared" si="1269"/>
        <v>2.5763670813204099E-17</v>
      </c>
      <c r="AF19837">
        <f t="shared" si="1267"/>
        <v>1.6076530587439352E-14</v>
      </c>
      <c r="AG19837">
        <f t="shared" si="1268"/>
        <v>5.1102241057990332E-13</v>
      </c>
    </row>
    <row r="19838" spans="30:33" x14ac:dyDescent="0.2">
      <c r="AD19838">
        <f t="shared" si="1266"/>
        <v>19836</v>
      </c>
      <c r="AE19838">
        <f t="shared" si="1269"/>
        <v>2.5722448939902974E-17</v>
      </c>
      <c r="AF19838">
        <f t="shared" si="1267"/>
        <v>1.6050808138499449E-14</v>
      </c>
      <c r="AG19838">
        <f t="shared" si="1268"/>
        <v>5.1023049717191535E-13</v>
      </c>
    </row>
    <row r="19839" spans="30:33" x14ac:dyDescent="0.2">
      <c r="AD19839">
        <f t="shared" si="1266"/>
        <v>19837</v>
      </c>
      <c r="AE19839">
        <f t="shared" si="1269"/>
        <v>2.568129302159913E-17</v>
      </c>
      <c r="AF19839">
        <f t="shared" si="1267"/>
        <v>1.6025126845477849E-14</v>
      </c>
      <c r="AG19839">
        <f t="shared" si="1268"/>
        <v>5.0943980966946195E-13</v>
      </c>
    </row>
    <row r="19840" spans="30:33" x14ac:dyDescent="0.2">
      <c r="AD19840">
        <f t="shared" si="1266"/>
        <v>19838</v>
      </c>
      <c r="AE19840">
        <f t="shared" si="1269"/>
        <v>2.5640202952764572E-17</v>
      </c>
      <c r="AF19840">
        <f t="shared" si="1267"/>
        <v>1.5999486642525083E-14</v>
      </c>
      <c r="AG19840">
        <f t="shared" si="1268"/>
        <v>5.0865034617694353E-13</v>
      </c>
    </row>
    <row r="19841" spans="30:33" x14ac:dyDescent="0.2">
      <c r="AD19841">
        <f t="shared" si="1266"/>
        <v>19839</v>
      </c>
      <c r="AE19841">
        <f t="shared" si="1269"/>
        <v>2.5599178628040144E-17</v>
      </c>
      <c r="AF19841">
        <f t="shared" si="1267"/>
        <v>1.5973887463897043E-14</v>
      </c>
      <c r="AG19841">
        <f t="shared" si="1268"/>
        <v>5.0786210480168836E-13</v>
      </c>
    </row>
    <row r="19842" spans="30:33" x14ac:dyDescent="0.2">
      <c r="AD19842">
        <f t="shared" si="1266"/>
        <v>19840</v>
      </c>
      <c r="AE19842">
        <f t="shared" si="1269"/>
        <v>2.5558219942235281E-17</v>
      </c>
      <c r="AF19842">
        <f t="shared" si="1267"/>
        <v>1.5948329243954808E-14</v>
      </c>
      <c r="AG19842">
        <f t="shared" si="1268"/>
        <v>5.07075083653948E-13</v>
      </c>
    </row>
    <row r="19843" spans="30:33" x14ac:dyDescent="0.2">
      <c r="AD19843">
        <f t="shared" si="1266"/>
        <v>19841</v>
      </c>
      <c r="AE19843">
        <f t="shared" si="1269"/>
        <v>2.5517326790327704E-17</v>
      </c>
      <c r="AF19843">
        <f t="shared" si="1267"/>
        <v>1.5922811917164479E-14</v>
      </c>
      <c r="AG19843">
        <f t="shared" si="1268"/>
        <v>5.0628928084689197E-13</v>
      </c>
    </row>
    <row r="19844" spans="30:33" x14ac:dyDescent="0.2">
      <c r="AD19844">
        <f t="shared" si="1266"/>
        <v>19842</v>
      </c>
      <c r="AE19844">
        <f t="shared" si="1269"/>
        <v>2.5476499067463179E-17</v>
      </c>
      <c r="AF19844">
        <f t="shared" si="1267"/>
        <v>1.5897335418097016E-14</v>
      </c>
      <c r="AG19844">
        <f t="shared" si="1268"/>
        <v>5.0550469449660442E-13</v>
      </c>
    </row>
    <row r="19845" spans="30:33" x14ac:dyDescent="0.2">
      <c r="AD19845">
        <f t="shared" si="1266"/>
        <v>19843</v>
      </c>
      <c r="AE19845">
        <f t="shared" si="1269"/>
        <v>2.5435736668955236E-17</v>
      </c>
      <c r="AF19845">
        <f t="shared" si="1267"/>
        <v>1.5871899681428061E-14</v>
      </c>
      <c r="AG19845">
        <f t="shared" si="1268"/>
        <v>5.0472132272207874E-13</v>
      </c>
    </row>
    <row r="19846" spans="30:33" x14ac:dyDescent="0.2">
      <c r="AD19846">
        <f t="shared" si="1266"/>
        <v>19844</v>
      </c>
      <c r="AE19846">
        <f t="shared" si="1269"/>
        <v>2.5395039490284909E-17</v>
      </c>
      <c r="AF19846">
        <f t="shared" si="1267"/>
        <v>1.5846504641937775E-14</v>
      </c>
      <c r="AG19846">
        <f t="shared" si="1268"/>
        <v>5.0393916364521378E-13</v>
      </c>
    </row>
    <row r="19847" spans="30:33" x14ac:dyDescent="0.2">
      <c r="AD19847">
        <f t="shared" si="1266"/>
        <v>19845</v>
      </c>
      <c r="AE19847">
        <f t="shared" si="1269"/>
        <v>2.5354407427100452E-17</v>
      </c>
      <c r="AF19847">
        <f t="shared" si="1267"/>
        <v>1.5821150234510674E-14</v>
      </c>
      <c r="AG19847">
        <f t="shared" si="1268"/>
        <v>5.0315821539080846E-13</v>
      </c>
    </row>
    <row r="19848" spans="30:33" x14ac:dyDescent="0.2">
      <c r="AD19848">
        <f t="shared" si="1266"/>
        <v>19846</v>
      </c>
      <c r="AE19848">
        <f t="shared" si="1269"/>
        <v>2.5313840375217089E-17</v>
      </c>
      <c r="AF19848">
        <f t="shared" si="1267"/>
        <v>1.5795836394135455E-14</v>
      </c>
      <c r="AG19848">
        <f t="shared" si="1268"/>
        <v>5.0237847608655833E-13</v>
      </c>
    </row>
    <row r="19849" spans="30:33" x14ac:dyDescent="0.2">
      <c r="AD19849">
        <f t="shared" si="1266"/>
        <v>19847</v>
      </c>
      <c r="AE19849">
        <f t="shared" si="1269"/>
        <v>2.527333823061674E-17</v>
      </c>
      <c r="AF19849">
        <f t="shared" si="1267"/>
        <v>1.5770563055904838E-14</v>
      </c>
      <c r="AG19849">
        <f t="shared" si="1268"/>
        <v>5.0159994386305048E-13</v>
      </c>
    </row>
    <row r="19850" spans="30:33" x14ac:dyDescent="0.2">
      <c r="AD19850">
        <f t="shared" si="1266"/>
        <v>19848</v>
      </c>
      <c r="AE19850">
        <f t="shared" si="1269"/>
        <v>2.5232900889447753E-17</v>
      </c>
      <c r="AF19850">
        <f t="shared" si="1267"/>
        <v>1.574533015501539E-14</v>
      </c>
      <c r="AG19850">
        <f t="shared" si="1268"/>
        <v>5.00822616853759E-13</v>
      </c>
    </row>
    <row r="19851" spans="30:33" x14ac:dyDescent="0.2">
      <c r="AD19851">
        <f t="shared" si="1266"/>
        <v>19849</v>
      </c>
      <c r="AE19851">
        <f t="shared" si="1269"/>
        <v>2.5192528248024636E-17</v>
      </c>
      <c r="AF19851">
        <f t="shared" si="1267"/>
        <v>1.5720137626767365E-14</v>
      </c>
      <c r="AG19851">
        <f t="shared" si="1268"/>
        <v>5.0004649319504104E-13</v>
      </c>
    </row>
    <row r="19852" spans="30:33" x14ac:dyDescent="0.2">
      <c r="AD19852">
        <f t="shared" si="1266"/>
        <v>19850</v>
      </c>
      <c r="AE19852">
        <f t="shared" si="1269"/>
        <v>2.5152220202827796E-17</v>
      </c>
      <c r="AF19852">
        <f t="shared" si="1267"/>
        <v>1.5694985406564537E-14</v>
      </c>
      <c r="AG19852">
        <f t="shared" si="1268"/>
        <v>4.992715710261318E-13</v>
      </c>
    </row>
    <row r="19853" spans="30:33" x14ac:dyDescent="0.2">
      <c r="AD19853">
        <f t="shared" si="1266"/>
        <v>19851</v>
      </c>
      <c r="AE19853">
        <f t="shared" si="1269"/>
        <v>2.5111976650503272E-17</v>
      </c>
      <c r="AF19853">
        <f t="shared" si="1267"/>
        <v>1.5669873429914033E-14</v>
      </c>
      <c r="AG19853">
        <f t="shared" si="1268"/>
        <v>4.9849784848914049E-13</v>
      </c>
    </row>
    <row r="19854" spans="30:33" x14ac:dyDescent="0.2">
      <c r="AD19854">
        <f t="shared" si="1266"/>
        <v>19852</v>
      </c>
      <c r="AE19854">
        <f t="shared" si="1269"/>
        <v>2.5071797487862466E-17</v>
      </c>
      <c r="AF19854">
        <f t="shared" si="1267"/>
        <v>1.5644801632426169E-14</v>
      </c>
      <c r="AG19854">
        <f t="shared" si="1268"/>
        <v>4.9772532372904564E-13</v>
      </c>
    </row>
    <row r="19855" spans="30:33" x14ac:dyDescent="0.2">
      <c r="AD19855">
        <f t="shared" si="1266"/>
        <v>19853</v>
      </c>
      <c r="AE19855">
        <f t="shared" si="1269"/>
        <v>2.5031682611881883E-17</v>
      </c>
      <c r="AF19855">
        <f t="shared" si="1267"/>
        <v>1.5619769949814286E-14</v>
      </c>
      <c r="AG19855">
        <f t="shared" si="1268"/>
        <v>4.96953994893691E-13</v>
      </c>
    </row>
    <row r="19856" spans="30:33" x14ac:dyDescent="0.2">
      <c r="AD19856">
        <f t="shared" ref="AD19856:AD19919" si="1270">AD19855+1</f>
        <v>19854</v>
      </c>
      <c r="AE19856">
        <f t="shared" si="1269"/>
        <v>2.499163191970287E-17</v>
      </c>
      <c r="AF19856">
        <f t="shared" ref="AF19856:AF19919" si="1271">AF19855*$AF$3</f>
        <v>1.5594778317894582E-14</v>
      </c>
      <c r="AG19856">
        <f t="shared" ref="AG19856:AG19919" si="1272">AD19856*AE19856</f>
        <v>4.9618386013378081E-13</v>
      </c>
    </row>
    <row r="19857" spans="30:33" x14ac:dyDescent="0.2">
      <c r="AD19857">
        <f t="shared" si="1270"/>
        <v>19855</v>
      </c>
      <c r="AE19857">
        <f t="shared" si="1269"/>
        <v>2.4951645308631343E-17</v>
      </c>
      <c r="AF19857">
        <f t="shared" si="1271"/>
        <v>1.5569826672585951E-14</v>
      </c>
      <c r="AG19857">
        <f t="shared" si="1272"/>
        <v>4.954149176028753E-13</v>
      </c>
    </row>
    <row r="19858" spans="30:33" x14ac:dyDescent="0.2">
      <c r="AD19858">
        <f t="shared" si="1270"/>
        <v>19856</v>
      </c>
      <c r="AE19858">
        <f t="shared" si="1269"/>
        <v>2.4911722676137533E-17</v>
      </c>
      <c r="AF19858">
        <f t="shared" si="1271"/>
        <v>1.5544914949909814E-14</v>
      </c>
      <c r="AG19858">
        <f t="shared" si="1272"/>
        <v>4.9464716545738687E-13</v>
      </c>
    </row>
    <row r="19859" spans="30:33" x14ac:dyDescent="0.2">
      <c r="AD19859">
        <f t="shared" si="1270"/>
        <v>19857</v>
      </c>
      <c r="AE19859">
        <f t="shared" ref="AE19859:AE19922" si="1273">AF19858*$AE$3</f>
        <v>2.4871863919855713E-17</v>
      </c>
      <c r="AF19859">
        <f t="shared" si="1271"/>
        <v>1.5520043085989958E-14</v>
      </c>
      <c r="AG19859">
        <f t="shared" si="1272"/>
        <v>4.9388060185657493E-13</v>
      </c>
    </row>
    <row r="19860" spans="30:33" x14ac:dyDescent="0.2">
      <c r="AD19860">
        <f t="shared" si="1270"/>
        <v>19858</v>
      </c>
      <c r="AE19860">
        <f t="shared" si="1273"/>
        <v>2.4832068937583945E-17</v>
      </c>
      <c r="AF19860">
        <f t="shared" si="1271"/>
        <v>1.5495211017052375E-14</v>
      </c>
      <c r="AG19860">
        <f t="shared" si="1272"/>
        <v>4.93115224962542E-13</v>
      </c>
    </row>
    <row r="19861" spans="30:33" x14ac:dyDescent="0.2">
      <c r="AD19861">
        <f t="shared" si="1270"/>
        <v>19859</v>
      </c>
      <c r="AE19861">
        <f t="shared" si="1273"/>
        <v>2.479233762728381E-17</v>
      </c>
      <c r="AF19861">
        <f t="shared" si="1271"/>
        <v>1.547041867942509E-14</v>
      </c>
      <c r="AG19861">
        <f t="shared" si="1272"/>
        <v>4.9235103294022918E-13</v>
      </c>
    </row>
    <row r="19862" spans="30:33" x14ac:dyDescent="0.2">
      <c r="AD19862">
        <f t="shared" si="1270"/>
        <v>19860</v>
      </c>
      <c r="AE19862">
        <f t="shared" si="1273"/>
        <v>2.4752669887080156E-17</v>
      </c>
      <c r="AF19862">
        <f t="shared" si="1271"/>
        <v>1.5445666009538011E-14</v>
      </c>
      <c r="AG19862">
        <f t="shared" si="1272"/>
        <v>4.9158802395741194E-13</v>
      </c>
    </row>
    <row r="19863" spans="30:33" x14ac:dyDescent="0.2">
      <c r="AD19863">
        <f t="shared" si="1270"/>
        <v>19861</v>
      </c>
      <c r="AE19863">
        <f t="shared" si="1273"/>
        <v>2.4713065615260829E-17</v>
      </c>
      <c r="AF19863">
        <f t="shared" si="1271"/>
        <v>1.5420952943922751E-14</v>
      </c>
      <c r="AG19863">
        <f t="shared" si="1272"/>
        <v>4.9082619618469533E-13</v>
      </c>
    </row>
    <row r="19864" spans="30:33" x14ac:dyDescent="0.2">
      <c r="AD19864">
        <f t="shared" si="1270"/>
        <v>19862</v>
      </c>
      <c r="AE19864">
        <f t="shared" si="1273"/>
        <v>2.4673524710276413E-17</v>
      </c>
      <c r="AF19864">
        <f t="shared" si="1271"/>
        <v>1.5396279419212474E-14</v>
      </c>
      <c r="AG19864">
        <f t="shared" si="1272"/>
        <v>4.9006554779551016E-13</v>
      </c>
    </row>
    <row r="19865" spans="30:33" x14ac:dyDescent="0.2">
      <c r="AD19865">
        <f t="shared" si="1270"/>
        <v>19863</v>
      </c>
      <c r="AE19865">
        <f t="shared" si="1273"/>
        <v>2.4634047070739971E-17</v>
      </c>
      <c r="AF19865">
        <f t="shared" si="1271"/>
        <v>1.5371645372141733E-14</v>
      </c>
      <c r="AG19865">
        <f t="shared" si="1272"/>
        <v>4.8930607696610807E-13</v>
      </c>
    </row>
    <row r="19866" spans="30:33" x14ac:dyDescent="0.2">
      <c r="AD19866">
        <f t="shared" si="1270"/>
        <v>19864</v>
      </c>
      <c r="AE19866">
        <f t="shared" si="1273"/>
        <v>2.4594632595426785E-17</v>
      </c>
      <c r="AF19866">
        <f t="shared" si="1271"/>
        <v>1.5347050739546304E-14</v>
      </c>
      <c r="AG19866">
        <f t="shared" si="1272"/>
        <v>4.8854778187555767E-13</v>
      </c>
    </row>
    <row r="19867" spans="30:33" x14ac:dyDescent="0.2">
      <c r="AD19867">
        <f t="shared" si="1270"/>
        <v>19865</v>
      </c>
      <c r="AE19867">
        <f t="shared" si="1273"/>
        <v>2.4555281183274096E-17</v>
      </c>
      <c r="AF19867">
        <f t="shared" si="1271"/>
        <v>1.5322495458363028E-14</v>
      </c>
      <c r="AG19867">
        <f t="shared" si="1272"/>
        <v>4.877906607057399E-13</v>
      </c>
    </row>
    <row r="19868" spans="30:33" x14ac:dyDescent="0.2">
      <c r="AD19868">
        <f t="shared" si="1270"/>
        <v>19866</v>
      </c>
      <c r="AE19868">
        <f t="shared" si="1273"/>
        <v>2.4515992733380856E-17</v>
      </c>
      <c r="AF19868">
        <f t="shared" si="1271"/>
        <v>1.5297979465629645E-14</v>
      </c>
      <c r="AG19868">
        <f t="shared" si="1272"/>
        <v>4.870347116413441E-13</v>
      </c>
    </row>
    <row r="19869" spans="30:33" x14ac:dyDescent="0.2">
      <c r="AD19869">
        <f t="shared" si="1270"/>
        <v>19867</v>
      </c>
      <c r="AE19869">
        <f t="shared" si="1273"/>
        <v>2.4476767145007442E-17</v>
      </c>
      <c r="AF19869">
        <f t="shared" si="1271"/>
        <v>1.5273502698484637E-14</v>
      </c>
      <c r="AG19869">
        <f t="shared" si="1272"/>
        <v>4.8627993286986287E-13</v>
      </c>
    </row>
    <row r="19870" spans="30:33" x14ac:dyDescent="0.2">
      <c r="AD19870">
        <f t="shared" si="1270"/>
        <v>19868</v>
      </c>
      <c r="AE19870">
        <f t="shared" si="1273"/>
        <v>2.4437604317575431E-17</v>
      </c>
      <c r="AF19870">
        <f t="shared" si="1271"/>
        <v>1.5249065094167061E-14</v>
      </c>
      <c r="AG19870">
        <f t="shared" si="1272"/>
        <v>4.8552632258158869E-13</v>
      </c>
    </row>
    <row r="19871" spans="30:33" x14ac:dyDescent="0.2">
      <c r="AD19871">
        <f t="shared" si="1270"/>
        <v>19869</v>
      </c>
      <c r="AE19871">
        <f t="shared" si="1273"/>
        <v>2.4398504150667308E-17</v>
      </c>
      <c r="AF19871">
        <f t="shared" si="1271"/>
        <v>1.5224666590016394E-14</v>
      </c>
      <c r="AG19871">
        <f t="shared" si="1272"/>
        <v>4.8477387896960874E-13</v>
      </c>
    </row>
    <row r="19872" spans="30:33" x14ac:dyDescent="0.2">
      <c r="AD19872">
        <f t="shared" si="1270"/>
        <v>19870</v>
      </c>
      <c r="AE19872">
        <f t="shared" si="1273"/>
        <v>2.435946654402624E-17</v>
      </c>
      <c r="AF19872">
        <f t="shared" si="1271"/>
        <v>1.5200307123472366E-14</v>
      </c>
      <c r="AG19872">
        <f t="shared" si="1272"/>
        <v>4.8402260022980139E-13</v>
      </c>
    </row>
    <row r="19873" spans="30:33" x14ac:dyDescent="0.2">
      <c r="AD19873">
        <f t="shared" si="1270"/>
        <v>19871</v>
      </c>
      <c r="AE19873">
        <f t="shared" si="1273"/>
        <v>2.4320491397555795E-17</v>
      </c>
      <c r="AF19873">
        <f t="shared" si="1271"/>
        <v>1.5175986632074811E-14</v>
      </c>
      <c r="AG19873">
        <f t="shared" si="1272"/>
        <v>4.8327248456083123E-13</v>
      </c>
    </row>
    <row r="19874" spans="30:33" x14ac:dyDescent="0.2">
      <c r="AD19874">
        <f t="shared" si="1270"/>
        <v>19872</v>
      </c>
      <c r="AE19874">
        <f t="shared" si="1273"/>
        <v>2.428157861131971E-17</v>
      </c>
      <c r="AF19874">
        <f t="shared" si="1271"/>
        <v>1.5151705053463492E-14</v>
      </c>
      <c r="AG19874">
        <f t="shared" si="1272"/>
        <v>4.8252353016414527E-13</v>
      </c>
    </row>
    <row r="19875" spans="30:33" x14ac:dyDescent="0.2">
      <c r="AD19875">
        <f t="shared" si="1270"/>
        <v>19873</v>
      </c>
      <c r="AE19875">
        <f t="shared" si="1273"/>
        <v>2.4242728085541599E-17</v>
      </c>
      <c r="AF19875">
        <f t="shared" si="1271"/>
        <v>1.5127462325377949E-14</v>
      </c>
      <c r="AG19875">
        <f t="shared" si="1272"/>
        <v>4.8177573524396823E-13</v>
      </c>
    </row>
    <row r="19876" spans="30:33" x14ac:dyDescent="0.2">
      <c r="AD19876">
        <f t="shared" si="1270"/>
        <v>19874</v>
      </c>
      <c r="AE19876">
        <f t="shared" si="1273"/>
        <v>2.420393972060473E-17</v>
      </c>
      <c r="AF19876">
        <f t="shared" si="1271"/>
        <v>1.5103258385657345E-14</v>
      </c>
      <c r="AG19876">
        <f t="shared" si="1272"/>
        <v>4.8102909800729838E-13</v>
      </c>
    </row>
    <row r="19877" spans="30:33" x14ac:dyDescent="0.2">
      <c r="AD19877">
        <f t="shared" si="1270"/>
        <v>19875</v>
      </c>
      <c r="AE19877">
        <f t="shared" si="1273"/>
        <v>2.4165213417051763E-17</v>
      </c>
      <c r="AF19877">
        <f t="shared" si="1271"/>
        <v>1.5079093172240294E-14</v>
      </c>
      <c r="AG19877">
        <f t="shared" si="1272"/>
        <v>4.8028361666390383E-13</v>
      </c>
    </row>
    <row r="19878" spans="30:33" x14ac:dyDescent="0.2">
      <c r="AD19878">
        <f t="shared" si="1270"/>
        <v>19876</v>
      </c>
      <c r="AE19878">
        <f t="shared" si="1273"/>
        <v>2.4126549075584481E-17</v>
      </c>
      <c r="AF19878">
        <f t="shared" si="1271"/>
        <v>1.505496662316471E-14</v>
      </c>
      <c r="AG19878">
        <f t="shared" si="1272"/>
        <v>4.7953928942631713E-13</v>
      </c>
    </row>
    <row r="19879" spans="30:33" x14ac:dyDescent="0.2">
      <c r="AD19879">
        <f t="shared" si="1270"/>
        <v>19877</v>
      </c>
      <c r="AE19879">
        <f t="shared" si="1273"/>
        <v>2.4087946597063547E-17</v>
      </c>
      <c r="AF19879">
        <f t="shared" si="1271"/>
        <v>1.5030878676567644E-14</v>
      </c>
      <c r="AG19879">
        <f t="shared" si="1272"/>
        <v>4.7879611450983211E-13</v>
      </c>
    </row>
    <row r="19880" spans="30:33" x14ac:dyDescent="0.2">
      <c r="AD19880">
        <f t="shared" si="1270"/>
        <v>19878</v>
      </c>
      <c r="AE19880">
        <f t="shared" si="1273"/>
        <v>2.4049405882508241E-17</v>
      </c>
      <c r="AF19880">
        <f t="shared" si="1271"/>
        <v>1.5006829270685134E-14</v>
      </c>
      <c r="AG19880">
        <f t="shared" si="1272"/>
        <v>4.7805409013249877E-13</v>
      </c>
    </row>
    <row r="19881" spans="30:33" x14ac:dyDescent="0.2">
      <c r="AD19881">
        <f t="shared" si="1270"/>
        <v>19879</v>
      </c>
      <c r="AE19881">
        <f t="shared" si="1273"/>
        <v>2.4010926833096224E-17</v>
      </c>
      <c r="AF19881">
        <f t="shared" si="1271"/>
        <v>1.4982818343852036E-14</v>
      </c>
      <c r="AG19881">
        <f t="shared" si="1272"/>
        <v>4.7731321451511986E-13</v>
      </c>
    </row>
    <row r="19882" spans="30:33" x14ac:dyDescent="0.2">
      <c r="AD19882">
        <f t="shared" si="1270"/>
        <v>19880</v>
      </c>
      <c r="AE19882">
        <f t="shared" si="1273"/>
        <v>2.3972509350163268E-17</v>
      </c>
      <c r="AF19882">
        <f t="shared" si="1271"/>
        <v>1.4958845834501873E-14</v>
      </c>
      <c r="AG19882">
        <f t="shared" si="1272"/>
        <v>4.7657348588124576E-13</v>
      </c>
    </row>
    <row r="19883" spans="30:33" x14ac:dyDescent="0.2">
      <c r="AD19883">
        <f t="shared" si="1270"/>
        <v>19881</v>
      </c>
      <c r="AE19883">
        <f t="shared" si="1273"/>
        <v>2.3934153335203007E-17</v>
      </c>
      <c r="AF19883">
        <f t="shared" si="1271"/>
        <v>1.493491168116667E-14</v>
      </c>
      <c r="AG19883">
        <f t="shared" si="1272"/>
        <v>4.7583490245717101E-13</v>
      </c>
    </row>
    <row r="19884" spans="30:33" x14ac:dyDescent="0.2">
      <c r="AD19884">
        <f t="shared" si="1270"/>
        <v>19882</v>
      </c>
      <c r="AE19884">
        <f t="shared" si="1273"/>
        <v>2.3895858689866684E-17</v>
      </c>
      <c r="AF19884">
        <f t="shared" si="1271"/>
        <v>1.4911015822476802E-14</v>
      </c>
      <c r="AG19884">
        <f t="shared" si="1272"/>
        <v>4.7509746247192939E-13</v>
      </c>
    </row>
    <row r="19885" spans="30:33" x14ac:dyDescent="0.2">
      <c r="AD19885">
        <f t="shared" si="1270"/>
        <v>19883</v>
      </c>
      <c r="AE19885">
        <f t="shared" si="1273"/>
        <v>2.3857625315962893E-17</v>
      </c>
      <c r="AF19885">
        <f t="shared" si="1271"/>
        <v>1.488715819716084E-14</v>
      </c>
      <c r="AG19885">
        <f t="shared" si="1272"/>
        <v>4.7436116415729016E-13</v>
      </c>
    </row>
    <row r="19886" spans="30:33" x14ac:dyDescent="0.2">
      <c r="AD19886">
        <f t="shared" si="1270"/>
        <v>19884</v>
      </c>
      <c r="AE19886">
        <f t="shared" si="1273"/>
        <v>2.3819453115457354E-17</v>
      </c>
      <c r="AF19886">
        <f t="shared" si="1271"/>
        <v>1.4863338744045381E-14</v>
      </c>
      <c r="AG19886">
        <f t="shared" si="1272"/>
        <v>4.7362600574775404E-13</v>
      </c>
    </row>
    <row r="19887" spans="30:33" x14ac:dyDescent="0.2">
      <c r="AD19887">
        <f t="shared" si="1270"/>
        <v>19885</v>
      </c>
      <c r="AE19887">
        <f t="shared" si="1273"/>
        <v>2.3781341990472618E-17</v>
      </c>
      <c r="AF19887">
        <f t="shared" si="1271"/>
        <v>1.4839557402054907E-14</v>
      </c>
      <c r="AG19887">
        <f t="shared" si="1272"/>
        <v>4.7289198548054804E-13</v>
      </c>
    </row>
    <row r="19888" spans="30:33" x14ac:dyDescent="0.2">
      <c r="AD19888">
        <f t="shared" si="1270"/>
        <v>19886</v>
      </c>
      <c r="AE19888">
        <f t="shared" si="1273"/>
        <v>2.3743291843287863E-17</v>
      </c>
      <c r="AF19888">
        <f t="shared" si="1271"/>
        <v>1.4815814110211618E-14</v>
      </c>
      <c r="AG19888">
        <f t="shared" si="1272"/>
        <v>4.7215910159562248E-13</v>
      </c>
    </row>
    <row r="19889" spans="30:33" x14ac:dyDescent="0.2">
      <c r="AD19889">
        <f t="shared" si="1270"/>
        <v>19887</v>
      </c>
      <c r="AE19889">
        <f t="shared" si="1273"/>
        <v>2.3705302576338599E-17</v>
      </c>
      <c r="AF19889">
        <f t="shared" si="1271"/>
        <v>1.4792108807635279E-14</v>
      </c>
      <c r="AG19889">
        <f t="shared" si="1272"/>
        <v>4.7142735233564576E-13</v>
      </c>
    </row>
    <row r="19890" spans="30:33" x14ac:dyDescent="0.2">
      <c r="AD19890">
        <f t="shared" si="1270"/>
        <v>19888</v>
      </c>
      <c r="AE19890">
        <f t="shared" si="1273"/>
        <v>2.3667374092216457E-17</v>
      </c>
      <c r="AF19890">
        <f t="shared" si="1271"/>
        <v>1.4768441433543063E-14</v>
      </c>
      <c r="AG19890">
        <f t="shared" si="1272"/>
        <v>4.706967359460009E-13</v>
      </c>
    </row>
    <row r="19891" spans="30:33" x14ac:dyDescent="0.2">
      <c r="AD19891">
        <f t="shared" si="1270"/>
        <v>19889</v>
      </c>
      <c r="AE19891">
        <f t="shared" si="1273"/>
        <v>2.3629506293668912E-17</v>
      </c>
      <c r="AF19891">
        <f t="shared" si="1271"/>
        <v>1.4744811927249392E-14</v>
      </c>
      <c r="AG19891">
        <f t="shared" si="1272"/>
        <v>4.6996725067478096E-13</v>
      </c>
    </row>
    <row r="19892" spans="30:33" x14ac:dyDescent="0.2">
      <c r="AD19892">
        <f t="shared" si="1270"/>
        <v>19890</v>
      </c>
      <c r="AE19892">
        <f t="shared" si="1273"/>
        <v>2.3591699083599038E-17</v>
      </c>
      <c r="AF19892">
        <f t="shared" si="1271"/>
        <v>1.4721220228165793E-14</v>
      </c>
      <c r="AG19892">
        <f t="shared" si="1272"/>
        <v>4.6923889477278489E-13</v>
      </c>
    </row>
    <row r="19893" spans="30:33" x14ac:dyDescent="0.2">
      <c r="AD19893">
        <f t="shared" si="1270"/>
        <v>19891</v>
      </c>
      <c r="AE19893">
        <f t="shared" si="1273"/>
        <v>2.3553952365065279E-17</v>
      </c>
      <c r="AF19893">
        <f t="shared" si="1271"/>
        <v>1.4697666275800726E-14</v>
      </c>
      <c r="AG19893">
        <f t="shared" si="1272"/>
        <v>4.6851166649351343E-13</v>
      </c>
    </row>
    <row r="19894" spans="30:33" x14ac:dyDescent="0.2">
      <c r="AD19894">
        <f t="shared" si="1270"/>
        <v>19892</v>
      </c>
      <c r="AE19894">
        <f t="shared" si="1273"/>
        <v>2.3516266041281174E-17</v>
      </c>
      <c r="AF19894">
        <f t="shared" si="1271"/>
        <v>1.4674150009759446E-14</v>
      </c>
      <c r="AG19894">
        <f t="shared" si="1272"/>
        <v>4.6778556409316514E-13</v>
      </c>
    </row>
    <row r="19895" spans="30:33" x14ac:dyDescent="0.2">
      <c r="AD19895">
        <f t="shared" si="1270"/>
        <v>19893</v>
      </c>
      <c r="AE19895">
        <f t="shared" si="1273"/>
        <v>2.3478640015615125E-17</v>
      </c>
      <c r="AF19895">
        <f t="shared" si="1271"/>
        <v>1.4650671369743832E-14</v>
      </c>
      <c r="AG19895">
        <f t="shared" si="1272"/>
        <v>4.6706058583063165E-13</v>
      </c>
    </row>
    <row r="19896" spans="30:33" x14ac:dyDescent="0.2">
      <c r="AD19896">
        <f t="shared" si="1270"/>
        <v>19894</v>
      </c>
      <c r="AE19896">
        <f t="shared" si="1273"/>
        <v>2.3441074191590141E-17</v>
      </c>
      <c r="AF19896">
        <f t="shared" si="1271"/>
        <v>1.4627230295552241E-14</v>
      </c>
      <c r="AG19896">
        <f t="shared" si="1272"/>
        <v>4.6633672996749427E-13</v>
      </c>
    </row>
    <row r="19897" spans="30:33" x14ac:dyDescent="0.2">
      <c r="AD19897">
        <f t="shared" si="1270"/>
        <v>19895</v>
      </c>
      <c r="AE19897">
        <f t="shared" si="1273"/>
        <v>2.3403568472883598E-17</v>
      </c>
      <c r="AF19897">
        <f t="shared" si="1271"/>
        <v>1.4603826727079356E-14</v>
      </c>
      <c r="AG19897">
        <f t="shared" si="1272"/>
        <v>4.6561399476801917E-13</v>
      </c>
    </row>
    <row r="19898" spans="30:33" x14ac:dyDescent="0.2">
      <c r="AD19898">
        <f t="shared" si="1270"/>
        <v>19896</v>
      </c>
      <c r="AE19898">
        <f t="shared" si="1273"/>
        <v>2.3366122763326981E-17</v>
      </c>
      <c r="AF19898">
        <f t="shared" si="1271"/>
        <v>1.4580460604316027E-14</v>
      </c>
      <c r="AG19898">
        <f t="shared" si="1272"/>
        <v>4.6489237849915363E-13</v>
      </c>
    </row>
    <row r="19899" spans="30:33" x14ac:dyDescent="0.2">
      <c r="AD19899">
        <f t="shared" si="1270"/>
        <v>19897</v>
      </c>
      <c r="AE19899">
        <f t="shared" si="1273"/>
        <v>2.3328736966905655E-17</v>
      </c>
      <c r="AF19899">
        <f t="shared" si="1271"/>
        <v>1.4557131867349122E-14</v>
      </c>
      <c r="AG19899">
        <f t="shared" si="1272"/>
        <v>4.6417187943052184E-13</v>
      </c>
    </row>
    <row r="19900" spans="30:33" x14ac:dyDescent="0.2">
      <c r="AD19900">
        <f t="shared" si="1270"/>
        <v>19898</v>
      </c>
      <c r="AE19900">
        <f t="shared" si="1273"/>
        <v>2.3291410987758606E-17</v>
      </c>
      <c r="AF19900">
        <f t="shared" si="1271"/>
        <v>1.4533840456361362E-14</v>
      </c>
      <c r="AG19900">
        <f t="shared" si="1272"/>
        <v>4.6345249583442076E-13</v>
      </c>
    </row>
    <row r="19901" spans="30:33" x14ac:dyDescent="0.2">
      <c r="AD19901">
        <f t="shared" si="1270"/>
        <v>19899</v>
      </c>
      <c r="AE19901">
        <f t="shared" si="1273"/>
        <v>2.325414473017819E-17</v>
      </c>
      <c r="AF19901">
        <f t="shared" si="1271"/>
        <v>1.4510586311631184E-14</v>
      </c>
      <c r="AG19901">
        <f t="shared" si="1272"/>
        <v>4.6273422598581582E-13</v>
      </c>
    </row>
    <row r="19902" spans="30:33" x14ac:dyDescent="0.2">
      <c r="AD19902">
        <f t="shared" si="1270"/>
        <v>19900</v>
      </c>
      <c r="AE19902">
        <f t="shared" si="1273"/>
        <v>2.3216938098609904E-17</v>
      </c>
      <c r="AF19902">
        <f t="shared" si="1271"/>
        <v>1.4487369373532575E-14</v>
      </c>
      <c r="AG19902">
        <f t="shared" si="1272"/>
        <v>4.6201706816233705E-13</v>
      </c>
    </row>
    <row r="19903" spans="30:33" x14ac:dyDescent="0.2">
      <c r="AD19903">
        <f t="shared" si="1270"/>
        <v>19901</v>
      </c>
      <c r="AE19903">
        <f t="shared" si="1273"/>
        <v>2.3179790997652131E-17</v>
      </c>
      <c r="AF19903">
        <f t="shared" si="1271"/>
        <v>1.4464189582534921E-14</v>
      </c>
      <c r="AG19903">
        <f t="shared" si="1272"/>
        <v>4.6130102064427505E-13</v>
      </c>
    </row>
    <row r="19904" spans="30:33" x14ac:dyDescent="0.2">
      <c r="AD19904">
        <f t="shared" si="1270"/>
        <v>19902</v>
      </c>
      <c r="AE19904">
        <f t="shared" si="1273"/>
        <v>2.3142703332055886E-17</v>
      </c>
      <c r="AF19904">
        <f t="shared" si="1271"/>
        <v>1.4441046879202866E-14</v>
      </c>
      <c r="AG19904">
        <f t="shared" si="1272"/>
        <v>4.6058608171457624E-13</v>
      </c>
    </row>
    <row r="19905" spans="30:33" x14ac:dyDescent="0.2">
      <c r="AD19905">
        <f t="shared" si="1270"/>
        <v>19903</v>
      </c>
      <c r="AE19905">
        <f t="shared" si="1273"/>
        <v>2.3105675006724596E-17</v>
      </c>
      <c r="AF19905">
        <f t="shared" si="1271"/>
        <v>1.4417941204196142E-14</v>
      </c>
      <c r="AG19905">
        <f t="shared" si="1272"/>
        <v>4.5987224965883962E-13</v>
      </c>
    </row>
    <row r="19906" spans="30:33" x14ac:dyDescent="0.2">
      <c r="AD19906">
        <f t="shared" si="1270"/>
        <v>19904</v>
      </c>
      <c r="AE19906">
        <f t="shared" si="1273"/>
        <v>2.3068705926713837E-17</v>
      </c>
      <c r="AF19906">
        <f t="shared" si="1271"/>
        <v>1.4394872498269428E-14</v>
      </c>
      <c r="AG19906">
        <f t="shared" si="1272"/>
        <v>4.5915952276531216E-13</v>
      </c>
    </row>
    <row r="19907" spans="30:33" x14ac:dyDescent="0.2">
      <c r="AD19907">
        <f t="shared" si="1270"/>
        <v>19905</v>
      </c>
      <c r="AE19907">
        <f t="shared" si="1273"/>
        <v>2.3031795997231095E-17</v>
      </c>
      <c r="AF19907">
        <f t="shared" si="1271"/>
        <v>1.4371840702272197E-14</v>
      </c>
      <c r="AG19907">
        <f t="shared" si="1272"/>
        <v>4.5844789932488494E-13</v>
      </c>
    </row>
    <row r="19908" spans="30:33" x14ac:dyDescent="0.2">
      <c r="AD19908">
        <f t="shared" si="1270"/>
        <v>19906</v>
      </c>
      <c r="AE19908">
        <f t="shared" si="1273"/>
        <v>2.2994945123635525E-17</v>
      </c>
      <c r="AF19908">
        <f t="shared" si="1271"/>
        <v>1.4348845757148561E-14</v>
      </c>
      <c r="AG19908">
        <f t="shared" si="1272"/>
        <v>4.5773737763108879E-13</v>
      </c>
    </row>
    <row r="19909" spans="30:33" x14ac:dyDescent="0.2">
      <c r="AD19909">
        <f t="shared" si="1270"/>
        <v>19907</v>
      </c>
      <c r="AE19909">
        <f t="shared" si="1273"/>
        <v>2.2958153211437709E-17</v>
      </c>
      <c r="AF19909">
        <f t="shared" si="1271"/>
        <v>1.4325887603937122E-14</v>
      </c>
      <c r="AG19909">
        <f t="shared" si="1272"/>
        <v>4.5702795598009048E-13</v>
      </c>
    </row>
    <row r="19910" spans="30:33" x14ac:dyDescent="0.2">
      <c r="AD19910">
        <f t="shared" si="1270"/>
        <v>19908</v>
      </c>
      <c r="AE19910">
        <f t="shared" si="1273"/>
        <v>2.2921420166299405E-17</v>
      </c>
      <c r="AF19910">
        <f t="shared" si="1271"/>
        <v>1.4302966183770823E-14</v>
      </c>
      <c r="AG19910">
        <f t="shared" si="1272"/>
        <v>4.5631963267068857E-13</v>
      </c>
    </row>
    <row r="19911" spans="30:33" x14ac:dyDescent="0.2">
      <c r="AD19911">
        <f t="shared" si="1270"/>
        <v>19909</v>
      </c>
      <c r="AE19911">
        <f t="shared" si="1273"/>
        <v>2.2884745894033327E-17</v>
      </c>
      <c r="AF19911">
        <f t="shared" si="1271"/>
        <v>1.4280081437876788E-14</v>
      </c>
      <c r="AG19911">
        <f t="shared" si="1272"/>
        <v>4.5561240600430948E-13</v>
      </c>
    </row>
    <row r="19912" spans="30:33" x14ac:dyDescent="0.2">
      <c r="AD19912">
        <f t="shared" si="1270"/>
        <v>19910</v>
      </c>
      <c r="AE19912">
        <f t="shared" si="1273"/>
        <v>2.2848130300602873E-17</v>
      </c>
      <c r="AF19912">
        <f t="shared" si="1271"/>
        <v>1.4257233307576186E-14</v>
      </c>
      <c r="AG19912">
        <f t="shared" si="1272"/>
        <v>4.5490627428500323E-13</v>
      </c>
    </row>
    <row r="19913" spans="30:33" x14ac:dyDescent="0.2">
      <c r="AD19913">
        <f t="shared" si="1270"/>
        <v>19911</v>
      </c>
      <c r="AE19913">
        <f t="shared" si="1273"/>
        <v>2.2811573292121907E-17</v>
      </c>
      <c r="AF19913">
        <f t="shared" si="1271"/>
        <v>1.4234421734284064E-14</v>
      </c>
      <c r="AG19913">
        <f t="shared" si="1272"/>
        <v>4.5420123581943928E-13</v>
      </c>
    </row>
    <row r="19914" spans="30:33" x14ac:dyDescent="0.2">
      <c r="AD19914">
        <f t="shared" si="1270"/>
        <v>19912</v>
      </c>
      <c r="AE19914">
        <f t="shared" si="1273"/>
        <v>2.2775074774854512E-17</v>
      </c>
      <c r="AF19914">
        <f t="shared" si="1271"/>
        <v>1.4211646659509209E-14</v>
      </c>
      <c r="AG19914">
        <f t="shared" si="1272"/>
        <v>4.5349728891690302E-13</v>
      </c>
    </row>
    <row r="19915" spans="30:33" x14ac:dyDescent="0.2">
      <c r="AD19915">
        <f t="shared" si="1270"/>
        <v>19913</v>
      </c>
      <c r="AE19915">
        <f t="shared" si="1273"/>
        <v>2.2738634655214746E-17</v>
      </c>
      <c r="AF19915">
        <f t="shared" si="1271"/>
        <v>1.4188908024853994E-14</v>
      </c>
      <c r="AG19915">
        <f t="shared" si="1272"/>
        <v>4.5279443188929123E-13</v>
      </c>
    </row>
    <row r="19916" spans="30:33" x14ac:dyDescent="0.2">
      <c r="AD19916">
        <f t="shared" si="1270"/>
        <v>19914</v>
      </c>
      <c r="AE19916">
        <f t="shared" si="1273"/>
        <v>2.27022528397664E-17</v>
      </c>
      <c r="AF19916">
        <f t="shared" si="1271"/>
        <v>1.4166205772014226E-14</v>
      </c>
      <c r="AG19916">
        <f t="shared" si="1272"/>
        <v>4.5209266305110809E-13</v>
      </c>
    </row>
    <row r="19917" spans="30:33" x14ac:dyDescent="0.2">
      <c r="AD19917">
        <f t="shared" si="1270"/>
        <v>19915</v>
      </c>
      <c r="AE19917">
        <f t="shared" si="1273"/>
        <v>2.2665929235222771E-17</v>
      </c>
      <c r="AF19917">
        <f t="shared" si="1271"/>
        <v>1.4143539842779003E-14</v>
      </c>
      <c r="AG19917">
        <f t="shared" si="1272"/>
        <v>4.5139198071946147E-13</v>
      </c>
    </row>
    <row r="19918" spans="30:33" x14ac:dyDescent="0.2">
      <c r="AD19918">
        <f t="shared" si="1270"/>
        <v>19916</v>
      </c>
      <c r="AE19918">
        <f t="shared" si="1273"/>
        <v>2.2629663748446415E-17</v>
      </c>
      <c r="AF19918">
        <f t="shared" si="1271"/>
        <v>1.4120910179030556E-14</v>
      </c>
      <c r="AG19918">
        <f t="shared" si="1272"/>
        <v>4.5069238321405881E-13</v>
      </c>
    </row>
    <row r="19919" spans="30:33" x14ac:dyDescent="0.2">
      <c r="AD19919">
        <f t="shared" si="1270"/>
        <v>19917</v>
      </c>
      <c r="AE19919">
        <f t="shared" si="1273"/>
        <v>2.25934562864489E-17</v>
      </c>
      <c r="AF19919">
        <f t="shared" si="1271"/>
        <v>1.4098316722744106E-14</v>
      </c>
      <c r="AG19919">
        <f t="shared" si="1272"/>
        <v>4.4999386885720273E-13</v>
      </c>
    </row>
    <row r="19920" spans="30:33" x14ac:dyDescent="0.2">
      <c r="AD19920">
        <f t="shared" ref="AD19920:AD19983" si="1274">AD19919+1</f>
        <v>19918</v>
      </c>
      <c r="AE19920">
        <f t="shared" si="1273"/>
        <v>2.2557306756390579E-17</v>
      </c>
      <c r="AF19920">
        <f t="shared" ref="AF19920:AF19983" si="1275">AF19919*$AF$3</f>
        <v>1.4075759415987714E-14</v>
      </c>
      <c r="AG19920">
        <f t="shared" ref="AG19920:AG19983" si="1276">AD19920*AE19920</f>
        <v>4.4929643597378758E-13</v>
      </c>
    </row>
    <row r="19921" spans="30:33" x14ac:dyDescent="0.2">
      <c r="AD19921">
        <f t="shared" si="1274"/>
        <v>19919</v>
      </c>
      <c r="AE19921">
        <f t="shared" si="1273"/>
        <v>2.2521215065580352E-17</v>
      </c>
      <c r="AF19921">
        <f t="shared" si="1275"/>
        <v>1.4053238200922134E-14</v>
      </c>
      <c r="AG19921">
        <f t="shared" si="1276"/>
        <v>4.4860008289129504E-13</v>
      </c>
    </row>
    <row r="19922" spans="30:33" x14ac:dyDescent="0.2">
      <c r="AD19922">
        <f t="shared" si="1274"/>
        <v>19920</v>
      </c>
      <c r="AE19922">
        <f t="shared" si="1273"/>
        <v>2.2485181121475424E-17</v>
      </c>
      <c r="AF19922">
        <f t="shared" si="1275"/>
        <v>1.4030753019800658E-14</v>
      </c>
      <c r="AG19922">
        <f t="shared" si="1276"/>
        <v>4.4790480793979043E-13</v>
      </c>
    </row>
    <row r="19923" spans="30:33" x14ac:dyDescent="0.2">
      <c r="AD19923">
        <f t="shared" si="1274"/>
        <v>19921</v>
      </c>
      <c r="AE19923">
        <f t="shared" ref="AE19923:AE19986" si="1277">AF19922*$AE$3</f>
        <v>2.2449204831681061E-17</v>
      </c>
      <c r="AF19923">
        <f t="shared" si="1275"/>
        <v>1.4008303814968976E-14</v>
      </c>
      <c r="AG19923">
        <f t="shared" si="1276"/>
        <v>4.4721060945191842E-13</v>
      </c>
    </row>
    <row r="19924" spans="30:33" x14ac:dyDescent="0.2">
      <c r="AD19924">
        <f t="shared" si="1274"/>
        <v>19922</v>
      </c>
      <c r="AE19924">
        <f t="shared" si="1277"/>
        <v>2.2413286103950372E-17</v>
      </c>
      <c r="AF19924">
        <f t="shared" si="1275"/>
        <v>1.3985890528865025E-14</v>
      </c>
      <c r="AG19924">
        <f t="shared" si="1276"/>
        <v>4.4651748576289932E-13</v>
      </c>
    </row>
    <row r="19925" spans="30:33" x14ac:dyDescent="0.2">
      <c r="AD19925">
        <f t="shared" si="1274"/>
        <v>19923</v>
      </c>
      <c r="AE19925">
        <f t="shared" si="1277"/>
        <v>2.237742484618405E-17</v>
      </c>
      <c r="AF19925">
        <f t="shared" si="1275"/>
        <v>1.3963513104018841E-14</v>
      </c>
      <c r="AG19925">
        <f t="shared" si="1276"/>
        <v>4.4582543521052484E-13</v>
      </c>
    </row>
    <row r="19926" spans="30:33" x14ac:dyDescent="0.2">
      <c r="AD19926">
        <f t="shared" si="1274"/>
        <v>19924</v>
      </c>
      <c r="AE19926">
        <f t="shared" si="1277"/>
        <v>2.2341620966430155E-17</v>
      </c>
      <c r="AF19926">
        <f t="shared" si="1275"/>
        <v>1.394117148305241E-14</v>
      </c>
      <c r="AG19926">
        <f t="shared" si="1276"/>
        <v>4.4513445613515441E-13</v>
      </c>
    </row>
    <row r="19927" spans="30:33" x14ac:dyDescent="0.2">
      <c r="AD19927">
        <f t="shared" si="1274"/>
        <v>19925</v>
      </c>
      <c r="AE19927">
        <f t="shared" si="1277"/>
        <v>2.2305874372883865E-17</v>
      </c>
      <c r="AF19927">
        <f t="shared" si="1275"/>
        <v>1.3918865608679525E-14</v>
      </c>
      <c r="AG19927">
        <f t="shared" si="1276"/>
        <v>4.4444454687971102E-13</v>
      </c>
    </row>
    <row r="19928" spans="30:33" x14ac:dyDescent="0.2">
      <c r="AD19928">
        <f t="shared" si="1274"/>
        <v>19926</v>
      </c>
      <c r="AE19928">
        <f t="shared" si="1277"/>
        <v>2.227018497388725E-17</v>
      </c>
      <c r="AF19928">
        <f t="shared" si="1275"/>
        <v>1.3896595423705638E-14</v>
      </c>
      <c r="AG19928">
        <f t="shared" si="1276"/>
        <v>4.4375570578967734E-13</v>
      </c>
    </row>
    <row r="19929" spans="30:33" x14ac:dyDescent="0.2">
      <c r="AD19929">
        <f t="shared" si="1274"/>
        <v>19927</v>
      </c>
      <c r="AE19929">
        <f t="shared" si="1277"/>
        <v>2.2234552677929031E-17</v>
      </c>
      <c r="AF19929">
        <f t="shared" si="1275"/>
        <v>1.3874360871027708E-14</v>
      </c>
      <c r="AG19929">
        <f t="shared" si="1276"/>
        <v>4.4306793121309183E-13</v>
      </c>
    </row>
    <row r="19930" spans="30:33" x14ac:dyDescent="0.2">
      <c r="AD19930">
        <f t="shared" si="1274"/>
        <v>19928</v>
      </c>
      <c r="AE19930">
        <f t="shared" si="1277"/>
        <v>2.2198977393644344E-17</v>
      </c>
      <c r="AF19930">
        <f t="shared" si="1275"/>
        <v>1.3852161893634064E-14</v>
      </c>
      <c r="AG19930">
        <f t="shared" si="1276"/>
        <v>4.4238122150054449E-13</v>
      </c>
    </row>
    <row r="19931" spans="30:33" x14ac:dyDescent="0.2">
      <c r="AD19931">
        <f t="shared" si="1274"/>
        <v>19929</v>
      </c>
      <c r="AE19931">
        <f t="shared" si="1277"/>
        <v>2.2163459029814512E-17</v>
      </c>
      <c r="AF19931">
        <f t="shared" si="1275"/>
        <v>1.382999843460425E-14</v>
      </c>
      <c r="AG19931">
        <f t="shared" si="1276"/>
        <v>4.4169557500517341E-13</v>
      </c>
    </row>
    <row r="19932" spans="30:33" x14ac:dyDescent="0.2">
      <c r="AD19932">
        <f t="shared" si="1274"/>
        <v>19930</v>
      </c>
      <c r="AE19932">
        <f t="shared" si="1277"/>
        <v>2.2127997495366809E-17</v>
      </c>
      <c r="AF19932">
        <f t="shared" si="1275"/>
        <v>1.3807870437108882E-14</v>
      </c>
      <c r="AG19932">
        <f t="shared" si="1276"/>
        <v>4.410109900826605E-13</v>
      </c>
    </row>
    <row r="19933" spans="30:33" x14ac:dyDescent="0.2">
      <c r="AD19933">
        <f t="shared" si="1274"/>
        <v>19931</v>
      </c>
      <c r="AE19933">
        <f t="shared" si="1277"/>
        <v>2.2092592699374222E-17</v>
      </c>
      <c r="AF19933">
        <f t="shared" si="1275"/>
        <v>1.3785777844409507E-14</v>
      </c>
      <c r="AG19933">
        <f t="shared" si="1276"/>
        <v>4.4032746509122763E-13</v>
      </c>
    </row>
    <row r="19934" spans="30:33" x14ac:dyDescent="0.2">
      <c r="AD19934">
        <f t="shared" si="1274"/>
        <v>19932</v>
      </c>
      <c r="AE19934">
        <f t="shared" si="1277"/>
        <v>2.205724455105522E-17</v>
      </c>
      <c r="AF19934">
        <f t="shared" si="1275"/>
        <v>1.3763720599858452E-14</v>
      </c>
      <c r="AG19934">
        <f t="shared" si="1276"/>
        <v>4.3964499839163266E-13</v>
      </c>
    </row>
    <row r="19935" spans="30:33" x14ac:dyDescent="0.2">
      <c r="AD19935">
        <f t="shared" si="1274"/>
        <v>19933</v>
      </c>
      <c r="AE19935">
        <f t="shared" si="1277"/>
        <v>2.2021952959773531E-17</v>
      </c>
      <c r="AF19935">
        <f t="shared" si="1275"/>
        <v>1.3741698646898677E-14</v>
      </c>
      <c r="AG19935">
        <f t="shared" si="1276"/>
        <v>4.3896358834716581E-13</v>
      </c>
    </row>
    <row r="19936" spans="30:33" x14ac:dyDescent="0.2">
      <c r="AD19936">
        <f t="shared" si="1274"/>
        <v>19934</v>
      </c>
      <c r="AE19936">
        <f t="shared" si="1277"/>
        <v>2.1986717835037895E-17</v>
      </c>
      <c r="AF19936">
        <f t="shared" si="1275"/>
        <v>1.3719711929063638E-14</v>
      </c>
      <c r="AG19936">
        <f t="shared" si="1276"/>
        <v>4.3828323332364539E-13</v>
      </c>
    </row>
    <row r="19937" spans="30:33" x14ac:dyDescent="0.2">
      <c r="AD19937">
        <f t="shared" si="1274"/>
        <v>19935</v>
      </c>
      <c r="AE19937">
        <f t="shared" si="1277"/>
        <v>2.1951539086501831E-17</v>
      </c>
      <c r="AF19937">
        <f t="shared" si="1275"/>
        <v>1.3697760389977136E-14</v>
      </c>
      <c r="AG19937">
        <f t="shared" si="1276"/>
        <v>4.3760393168941397E-13</v>
      </c>
    </row>
    <row r="19938" spans="30:33" x14ac:dyDescent="0.2">
      <c r="AD19938">
        <f t="shared" si="1274"/>
        <v>19936</v>
      </c>
      <c r="AE19938">
        <f t="shared" si="1277"/>
        <v>2.1916416623963427E-17</v>
      </c>
      <c r="AF19938">
        <f t="shared" si="1275"/>
        <v>1.3675843973353172E-14</v>
      </c>
      <c r="AG19938">
        <f t="shared" si="1276"/>
        <v>4.369256818153349E-13</v>
      </c>
    </row>
    <row r="19939" spans="30:33" x14ac:dyDescent="0.2">
      <c r="AD19939">
        <f t="shared" si="1274"/>
        <v>19937</v>
      </c>
      <c r="AE19939">
        <f t="shared" si="1277"/>
        <v>2.1881350357365084E-17</v>
      </c>
      <c r="AF19939">
        <f t="shared" si="1275"/>
        <v>1.3653962622995807E-14</v>
      </c>
      <c r="AG19939">
        <f t="shared" si="1276"/>
        <v>4.3624848207478769E-13</v>
      </c>
    </row>
    <row r="19940" spans="30:33" x14ac:dyDescent="0.2">
      <c r="AD19940">
        <f t="shared" si="1274"/>
        <v>19938</v>
      </c>
      <c r="AE19940">
        <f t="shared" si="1277"/>
        <v>2.1846340196793299E-17</v>
      </c>
      <c r="AF19940">
        <f t="shared" si="1275"/>
        <v>1.3632116282799013E-14</v>
      </c>
      <c r="AG19940">
        <f t="shared" si="1276"/>
        <v>4.355723308436648E-13</v>
      </c>
    </row>
    <row r="19941" spans="30:33" x14ac:dyDescent="0.2">
      <c r="AD19941">
        <f t="shared" si="1274"/>
        <v>19939</v>
      </c>
      <c r="AE19941">
        <f t="shared" si="1277"/>
        <v>2.1811386052478431E-17</v>
      </c>
      <c r="AF19941">
        <f t="shared" si="1275"/>
        <v>1.3610304896746534E-14</v>
      </c>
      <c r="AG19941">
        <f t="shared" si="1276"/>
        <v>4.3489722650036746E-13</v>
      </c>
    </row>
    <row r="19942" spans="30:33" x14ac:dyDescent="0.2">
      <c r="AD19942">
        <f t="shared" si="1274"/>
        <v>19940</v>
      </c>
      <c r="AE19942">
        <f t="shared" si="1277"/>
        <v>2.1776487834794464E-17</v>
      </c>
      <c r="AF19942">
        <f t="shared" si="1275"/>
        <v>1.358852840891174E-14</v>
      </c>
      <c r="AG19942">
        <f t="shared" si="1276"/>
        <v>4.3422316742580163E-13</v>
      </c>
    </row>
    <row r="19943" spans="30:33" x14ac:dyDescent="0.2">
      <c r="AD19943">
        <f t="shared" si="1274"/>
        <v>19941</v>
      </c>
      <c r="AE19943">
        <f t="shared" si="1277"/>
        <v>2.1741645454258794E-17</v>
      </c>
      <c r="AF19943">
        <f t="shared" si="1275"/>
        <v>1.356678676345748E-14</v>
      </c>
      <c r="AG19943">
        <f t="shared" si="1276"/>
        <v>4.3355015200337464E-13</v>
      </c>
    </row>
    <row r="19944" spans="30:33" x14ac:dyDescent="0.2">
      <c r="AD19944">
        <f t="shared" si="1274"/>
        <v>19942</v>
      </c>
      <c r="AE19944">
        <f t="shared" si="1277"/>
        <v>2.1706858821531979E-17</v>
      </c>
      <c r="AF19944">
        <f t="shared" si="1275"/>
        <v>1.3545079904635947E-14</v>
      </c>
      <c r="AG19944">
        <f t="shared" si="1276"/>
        <v>4.3287817861899073E-13</v>
      </c>
    </row>
    <row r="19945" spans="30:33" x14ac:dyDescent="0.2">
      <c r="AD19945">
        <f t="shared" si="1274"/>
        <v>19943</v>
      </c>
      <c r="AE19945">
        <f t="shared" si="1277"/>
        <v>2.1672127847417524E-17</v>
      </c>
      <c r="AF19945">
        <f t="shared" si="1275"/>
        <v>1.3523407776788529E-14</v>
      </c>
      <c r="AG19945">
        <f t="shared" si="1276"/>
        <v>4.3220724566104769E-13</v>
      </c>
    </row>
    <row r="19946" spans="30:33" x14ac:dyDescent="0.2">
      <c r="AD19946">
        <f t="shared" si="1274"/>
        <v>19944</v>
      </c>
      <c r="AE19946">
        <f t="shared" si="1277"/>
        <v>2.1637452442861657E-17</v>
      </c>
      <c r="AF19946">
        <f t="shared" si="1275"/>
        <v>1.3501770324345667E-14</v>
      </c>
      <c r="AG19946">
        <f t="shared" si="1276"/>
        <v>4.3153735152043287E-13</v>
      </c>
    </row>
    <row r="19947" spans="30:33" x14ac:dyDescent="0.2">
      <c r="AD19947">
        <f t="shared" si="1274"/>
        <v>19945</v>
      </c>
      <c r="AE19947">
        <f t="shared" si="1277"/>
        <v>2.1602832518953077E-17</v>
      </c>
      <c r="AF19947">
        <f t="shared" si="1275"/>
        <v>1.3480167491826713E-14</v>
      </c>
      <c r="AG19947">
        <f t="shared" si="1276"/>
        <v>4.308684945905191E-13</v>
      </c>
    </row>
    <row r="19948" spans="30:33" x14ac:dyDescent="0.2">
      <c r="AD19948">
        <f t="shared" si="1274"/>
        <v>19946</v>
      </c>
      <c r="AE19948">
        <f t="shared" si="1277"/>
        <v>2.156826798692275E-17</v>
      </c>
      <c r="AF19948">
        <f t="shared" si="1275"/>
        <v>1.345859922383979E-14</v>
      </c>
      <c r="AG19948">
        <f t="shared" si="1276"/>
        <v>4.3020067326716119E-13</v>
      </c>
    </row>
    <row r="19949" spans="30:33" x14ac:dyDescent="0.2">
      <c r="AD19949">
        <f t="shared" si="1274"/>
        <v>19947</v>
      </c>
      <c r="AE19949">
        <f t="shared" si="1277"/>
        <v>2.1533758758143673E-17</v>
      </c>
      <c r="AF19949">
        <f t="shared" si="1275"/>
        <v>1.3437065465081645E-14</v>
      </c>
      <c r="AG19949">
        <f t="shared" si="1276"/>
        <v>4.2953388594869184E-13</v>
      </c>
    </row>
    <row r="19950" spans="30:33" x14ac:dyDescent="0.2">
      <c r="AD19950">
        <f t="shared" si="1274"/>
        <v>19948</v>
      </c>
      <c r="AE19950">
        <f t="shared" si="1277"/>
        <v>2.1499304744130642E-17</v>
      </c>
      <c r="AF19950">
        <f t="shared" si="1275"/>
        <v>1.3415566160337514E-14</v>
      </c>
      <c r="AG19950">
        <f t="shared" si="1276"/>
        <v>4.2886813103591804E-13</v>
      </c>
    </row>
    <row r="19951" spans="30:33" x14ac:dyDescent="0.2">
      <c r="AD19951">
        <f t="shared" si="1274"/>
        <v>19949</v>
      </c>
      <c r="AE19951">
        <f t="shared" si="1277"/>
        <v>2.1464905856540031E-17</v>
      </c>
      <c r="AF19951">
        <f t="shared" si="1275"/>
        <v>1.3394101254480973E-14</v>
      </c>
      <c r="AG19951">
        <f t="shared" si="1276"/>
        <v>4.2820340693211707E-13</v>
      </c>
    </row>
    <row r="19952" spans="30:33" x14ac:dyDescent="0.2">
      <c r="AD19952">
        <f t="shared" si="1274"/>
        <v>19950</v>
      </c>
      <c r="AE19952">
        <f t="shared" si="1277"/>
        <v>2.1430562007169566E-17</v>
      </c>
      <c r="AF19952">
        <f t="shared" si="1275"/>
        <v>1.3372670692473803E-14</v>
      </c>
      <c r="AG19952">
        <f t="shared" si="1276"/>
        <v>4.2753971204303284E-13</v>
      </c>
    </row>
    <row r="19953" spans="30:33" x14ac:dyDescent="0.2">
      <c r="AD19953">
        <f t="shared" si="1274"/>
        <v>19951</v>
      </c>
      <c r="AE19953">
        <f t="shared" si="1277"/>
        <v>2.1396273107958092E-17</v>
      </c>
      <c r="AF19953">
        <f t="shared" si="1275"/>
        <v>1.3351274419365845E-14</v>
      </c>
      <c r="AG19953">
        <f t="shared" si="1276"/>
        <v>4.2687704477687188E-13</v>
      </c>
    </row>
    <row r="19954" spans="30:33" x14ac:dyDescent="0.2">
      <c r="AD19954">
        <f t="shared" si="1274"/>
        <v>19952</v>
      </c>
      <c r="AE19954">
        <f t="shared" si="1277"/>
        <v>2.1362039070985361E-17</v>
      </c>
      <c r="AF19954">
        <f t="shared" si="1275"/>
        <v>1.3329912380294859E-14</v>
      </c>
      <c r="AG19954">
        <f t="shared" si="1276"/>
        <v>4.2621540354429994E-13</v>
      </c>
    </row>
    <row r="19955" spans="30:33" x14ac:dyDescent="0.2">
      <c r="AD19955">
        <f t="shared" si="1274"/>
        <v>19953</v>
      </c>
      <c r="AE19955">
        <f t="shared" si="1277"/>
        <v>2.1327859808471783E-17</v>
      </c>
      <c r="AF19955">
        <f t="shared" si="1275"/>
        <v>1.3308584520486386E-14</v>
      </c>
      <c r="AG19955">
        <f t="shared" si="1276"/>
        <v>4.255547867584375E-13</v>
      </c>
    </row>
    <row r="19956" spans="30:33" x14ac:dyDescent="0.2">
      <c r="AD19956">
        <f t="shared" si="1274"/>
        <v>19954</v>
      </c>
      <c r="AE19956">
        <f t="shared" si="1277"/>
        <v>2.1293735232778228E-17</v>
      </c>
      <c r="AF19956">
        <f t="shared" si="1275"/>
        <v>1.3287290785253607E-14</v>
      </c>
      <c r="AG19956">
        <f t="shared" si="1276"/>
        <v>4.2489519283485677E-13</v>
      </c>
    </row>
    <row r="19957" spans="30:33" x14ac:dyDescent="0.2">
      <c r="AD19957">
        <f t="shared" si="1274"/>
        <v>19955</v>
      </c>
      <c r="AE19957">
        <f t="shared" si="1277"/>
        <v>2.1259665256405781E-17</v>
      </c>
      <c r="AF19957">
        <f t="shared" si="1275"/>
        <v>1.3266031119997201E-14</v>
      </c>
      <c r="AG19957">
        <f t="shared" si="1276"/>
        <v>4.2423662019157738E-13</v>
      </c>
    </row>
    <row r="19958" spans="30:33" x14ac:dyDescent="0.2">
      <c r="AD19958">
        <f t="shared" si="1274"/>
        <v>19956</v>
      </c>
      <c r="AE19958">
        <f t="shared" si="1277"/>
        <v>2.1225649791995532E-17</v>
      </c>
      <c r="AF19958">
        <f t="shared" si="1275"/>
        <v>1.3244805470205205E-14</v>
      </c>
      <c r="AG19958">
        <f t="shared" si="1276"/>
        <v>4.2357906724906282E-13</v>
      </c>
    </row>
    <row r="19959" spans="30:33" x14ac:dyDescent="0.2">
      <c r="AD19959">
        <f t="shared" si="1274"/>
        <v>19957</v>
      </c>
      <c r="AE19959">
        <f t="shared" si="1277"/>
        <v>2.1191688752328338E-17</v>
      </c>
      <c r="AF19959">
        <f t="shared" si="1275"/>
        <v>1.3223613781452876E-14</v>
      </c>
      <c r="AG19959">
        <f t="shared" si="1276"/>
        <v>4.2292253243021667E-13</v>
      </c>
    </row>
    <row r="19960" spans="30:33" x14ac:dyDescent="0.2">
      <c r="AD19960">
        <f t="shared" si="1274"/>
        <v>19958</v>
      </c>
      <c r="AE19960">
        <f t="shared" si="1277"/>
        <v>2.1157782050324611E-17</v>
      </c>
      <c r="AF19960">
        <f t="shared" si="1275"/>
        <v>1.3202455999402551E-14</v>
      </c>
      <c r="AG19960">
        <f t="shared" si="1276"/>
        <v>4.222670141603786E-13</v>
      </c>
    </row>
    <row r="19961" spans="30:33" x14ac:dyDescent="0.2">
      <c r="AD19961">
        <f t="shared" si="1274"/>
        <v>19959</v>
      </c>
      <c r="AE19961">
        <f t="shared" si="1277"/>
        <v>2.112392959904409E-17</v>
      </c>
      <c r="AF19961">
        <f t="shared" si="1275"/>
        <v>1.3181332069803506E-14</v>
      </c>
      <c r="AG19961">
        <f t="shared" si="1276"/>
        <v>4.2161251086732101E-13</v>
      </c>
    </row>
    <row r="19962" spans="30:33" x14ac:dyDescent="0.2">
      <c r="AD19962">
        <f t="shared" si="1274"/>
        <v>19960</v>
      </c>
      <c r="AE19962">
        <f t="shared" si="1277"/>
        <v>2.1090131311685618E-17</v>
      </c>
      <c r="AF19962">
        <f t="shared" si="1275"/>
        <v>1.3160241938491819E-14</v>
      </c>
      <c r="AG19962">
        <f t="shared" si="1276"/>
        <v>4.2095902098124493E-13</v>
      </c>
    </row>
    <row r="19963" spans="30:33" x14ac:dyDescent="0.2">
      <c r="AD19963">
        <f t="shared" si="1274"/>
        <v>19961</v>
      </c>
      <c r="AE19963">
        <f t="shared" si="1277"/>
        <v>2.1056387101586919E-17</v>
      </c>
      <c r="AF19963">
        <f t="shared" si="1275"/>
        <v>1.3139185551390231E-14</v>
      </c>
      <c r="AG19963">
        <f t="shared" si="1276"/>
        <v>4.2030654293477648E-13</v>
      </c>
    </row>
    <row r="19964" spans="30:33" x14ac:dyDescent="0.2">
      <c r="AD19964">
        <f t="shared" si="1274"/>
        <v>19962</v>
      </c>
      <c r="AE19964">
        <f t="shared" si="1277"/>
        <v>2.1022696882224381E-17</v>
      </c>
      <c r="AF19964">
        <f t="shared" si="1275"/>
        <v>1.3118162854508007E-14</v>
      </c>
      <c r="AG19964">
        <f t="shared" si="1276"/>
        <v>4.196550751629631E-13</v>
      </c>
    </row>
    <row r="19965" spans="30:33" x14ac:dyDescent="0.2">
      <c r="AD19965">
        <f t="shared" si="1274"/>
        <v>19963</v>
      </c>
      <c r="AE19965">
        <f t="shared" si="1277"/>
        <v>2.098906056721282E-17</v>
      </c>
      <c r="AF19965">
        <f t="shared" si="1275"/>
        <v>1.3097173793940794E-14</v>
      </c>
      <c r="AG19965">
        <f t="shared" si="1276"/>
        <v>4.190046161032695E-13</v>
      </c>
    </row>
    <row r="19966" spans="30:33" x14ac:dyDescent="0.2">
      <c r="AD19966">
        <f t="shared" si="1274"/>
        <v>19964</v>
      </c>
      <c r="AE19966">
        <f t="shared" si="1277"/>
        <v>2.0955478070305281E-17</v>
      </c>
      <c r="AF19966">
        <f t="shared" si="1275"/>
        <v>1.3076218315870489E-14</v>
      </c>
      <c r="AG19966">
        <f t="shared" si="1276"/>
        <v>4.1835516419557463E-13</v>
      </c>
    </row>
    <row r="19967" spans="30:33" x14ac:dyDescent="0.2">
      <c r="AD19967">
        <f t="shared" si="1274"/>
        <v>19965</v>
      </c>
      <c r="AE19967">
        <f t="shared" si="1277"/>
        <v>2.092194930539279E-17</v>
      </c>
      <c r="AF19967">
        <f t="shared" si="1275"/>
        <v>1.3055296366565096E-14</v>
      </c>
      <c r="AG19967">
        <f t="shared" si="1276"/>
        <v>4.1770671788216704E-13</v>
      </c>
    </row>
    <row r="19968" spans="30:33" x14ac:dyDescent="0.2">
      <c r="AD19968">
        <f t="shared" si="1274"/>
        <v>19966</v>
      </c>
      <c r="AE19968">
        <f t="shared" si="1277"/>
        <v>2.0888474186504164E-17</v>
      </c>
      <c r="AF19968">
        <f t="shared" si="1275"/>
        <v>1.3034407892378591E-14</v>
      </c>
      <c r="AG19968">
        <f t="shared" si="1276"/>
        <v>4.1705927560774215E-13</v>
      </c>
    </row>
    <row r="19969" spans="30:33" x14ac:dyDescent="0.2">
      <c r="AD19969">
        <f t="shared" si="1274"/>
        <v>19967</v>
      </c>
      <c r="AE19969">
        <f t="shared" si="1277"/>
        <v>2.0855052627805754E-17</v>
      </c>
      <c r="AF19969">
        <f t="shared" si="1275"/>
        <v>1.3013552839750785E-14</v>
      </c>
      <c r="AG19969">
        <f t="shared" si="1276"/>
        <v>4.1641283581939751E-13</v>
      </c>
    </row>
    <row r="19970" spans="30:33" x14ac:dyDescent="0.2">
      <c r="AD19970">
        <f t="shared" si="1274"/>
        <v>19968</v>
      </c>
      <c r="AE19970">
        <f t="shared" si="1277"/>
        <v>2.0821684543601266E-17</v>
      </c>
      <c r="AF19970">
        <f t="shared" si="1275"/>
        <v>1.2992731155207183E-14</v>
      </c>
      <c r="AG19970">
        <f t="shared" si="1276"/>
        <v>4.1576739696663011E-13</v>
      </c>
    </row>
    <row r="19971" spans="30:33" x14ac:dyDescent="0.2">
      <c r="AD19971">
        <f t="shared" si="1274"/>
        <v>19969</v>
      </c>
      <c r="AE19971">
        <f t="shared" si="1277"/>
        <v>2.0788369848331503E-17</v>
      </c>
      <c r="AF19971">
        <f t="shared" si="1275"/>
        <v>1.2971942785358851E-14</v>
      </c>
      <c r="AG19971">
        <f t="shared" si="1276"/>
        <v>4.1512295750133175E-13</v>
      </c>
    </row>
    <row r="19972" spans="30:33" x14ac:dyDescent="0.2">
      <c r="AD19972">
        <f t="shared" si="1274"/>
        <v>19970</v>
      </c>
      <c r="AE19972">
        <f t="shared" si="1277"/>
        <v>2.0755108456574173E-17</v>
      </c>
      <c r="AF19972">
        <f t="shared" si="1275"/>
        <v>1.2951187676902277E-14</v>
      </c>
      <c r="AG19972">
        <f t="shared" si="1276"/>
        <v>4.1447951587778621E-13</v>
      </c>
    </row>
    <row r="19973" spans="30:33" x14ac:dyDescent="0.2">
      <c r="AD19973">
        <f t="shared" si="1274"/>
        <v>19971</v>
      </c>
      <c r="AE19973">
        <f t="shared" si="1277"/>
        <v>2.0721900283043654E-17</v>
      </c>
      <c r="AF19973">
        <f t="shared" si="1275"/>
        <v>1.2930465776619234E-14</v>
      </c>
      <c r="AG19973">
        <f t="shared" si="1276"/>
        <v>4.1383707055266481E-13</v>
      </c>
    </row>
    <row r="19974" spans="30:33" x14ac:dyDescent="0.2">
      <c r="AD19974">
        <f t="shared" si="1274"/>
        <v>19972</v>
      </c>
      <c r="AE19974">
        <f t="shared" si="1277"/>
        <v>2.0688745242590784E-17</v>
      </c>
      <c r="AF19974">
        <f t="shared" si="1275"/>
        <v>1.2909777031376642E-14</v>
      </c>
      <c r="AG19974">
        <f t="shared" si="1276"/>
        <v>4.1319561998502316E-13</v>
      </c>
    </row>
    <row r="19975" spans="30:33" x14ac:dyDescent="0.2">
      <c r="AD19975">
        <f t="shared" si="1274"/>
        <v>19973</v>
      </c>
      <c r="AE19975">
        <f t="shared" si="1277"/>
        <v>2.0655643250202636E-17</v>
      </c>
      <c r="AF19975">
        <f t="shared" si="1275"/>
        <v>1.2889121388126439E-14</v>
      </c>
      <c r="AG19975">
        <f t="shared" si="1276"/>
        <v>4.1255516263629724E-13</v>
      </c>
    </row>
    <row r="19976" spans="30:33" x14ac:dyDescent="0.2">
      <c r="AD19976">
        <f t="shared" si="1274"/>
        <v>19974</v>
      </c>
      <c r="AE19976">
        <f t="shared" si="1277"/>
        <v>2.0622594221002313E-17</v>
      </c>
      <c r="AF19976">
        <f t="shared" si="1275"/>
        <v>1.2868498793905436E-14</v>
      </c>
      <c r="AG19976">
        <f t="shared" si="1276"/>
        <v>4.1191569697030022E-13</v>
      </c>
    </row>
    <row r="19977" spans="30:33" x14ac:dyDescent="0.2">
      <c r="AD19977">
        <f t="shared" si="1274"/>
        <v>19975</v>
      </c>
      <c r="AE19977">
        <f t="shared" si="1277"/>
        <v>2.0589598070248706E-17</v>
      </c>
      <c r="AF19977">
        <f t="shared" si="1275"/>
        <v>1.2847909195835186E-14</v>
      </c>
      <c r="AG19977">
        <f t="shared" si="1276"/>
        <v>4.1127722145321791E-13</v>
      </c>
    </row>
    <row r="19978" spans="30:33" x14ac:dyDescent="0.2">
      <c r="AD19978">
        <f t="shared" si="1274"/>
        <v>19976</v>
      </c>
      <c r="AE19978">
        <f t="shared" si="1277"/>
        <v>2.0556654713336307E-17</v>
      </c>
      <c r="AF19978">
        <f t="shared" si="1275"/>
        <v>1.2827352541121849E-14</v>
      </c>
      <c r="AG19978">
        <f t="shared" si="1276"/>
        <v>4.1063973455360609E-13</v>
      </c>
    </row>
    <row r="19979" spans="30:33" x14ac:dyDescent="0.2">
      <c r="AD19979">
        <f t="shared" si="1274"/>
        <v>19977</v>
      </c>
      <c r="AE19979">
        <f t="shared" si="1277"/>
        <v>2.0523764065794969E-17</v>
      </c>
      <c r="AF19979">
        <f t="shared" si="1275"/>
        <v>1.2806828777056054E-14</v>
      </c>
      <c r="AG19979">
        <f t="shared" si="1276"/>
        <v>4.100032347423861E-13</v>
      </c>
    </row>
    <row r="19980" spans="30:33" x14ac:dyDescent="0.2">
      <c r="AD19980">
        <f t="shared" si="1274"/>
        <v>19978</v>
      </c>
      <c r="AE19980">
        <f t="shared" si="1277"/>
        <v>2.0490926043289696E-17</v>
      </c>
      <c r="AF19980">
        <f t="shared" si="1275"/>
        <v>1.2786337851012763E-14</v>
      </c>
      <c r="AG19980">
        <f t="shared" si="1276"/>
        <v>4.0936772049284158E-13</v>
      </c>
    </row>
    <row r="19981" spans="30:33" x14ac:dyDescent="0.2">
      <c r="AD19981">
        <f t="shared" si="1274"/>
        <v>19979</v>
      </c>
      <c r="AE19981">
        <f t="shared" si="1277"/>
        <v>2.0458140561620431E-17</v>
      </c>
      <c r="AF19981">
        <f t="shared" si="1275"/>
        <v>1.2765879710451142E-14</v>
      </c>
      <c r="AG19981">
        <f t="shared" si="1276"/>
        <v>4.0873319028061457E-13</v>
      </c>
    </row>
    <row r="19982" spans="30:33" x14ac:dyDescent="0.2">
      <c r="AD19982">
        <f t="shared" si="1274"/>
        <v>19980</v>
      </c>
      <c r="AE19982">
        <f t="shared" si="1277"/>
        <v>2.0425407536721837E-17</v>
      </c>
      <c r="AF19982">
        <f t="shared" si="1275"/>
        <v>1.274545430291442E-14</v>
      </c>
      <c r="AG19982">
        <f t="shared" si="1276"/>
        <v>4.0809964258370229E-13</v>
      </c>
    </row>
    <row r="19983" spans="30:33" x14ac:dyDescent="0.2">
      <c r="AD19983">
        <f t="shared" si="1274"/>
        <v>19981</v>
      </c>
      <c r="AE19983">
        <f t="shared" si="1277"/>
        <v>2.0392726884663083E-17</v>
      </c>
      <c r="AF19983">
        <f t="shared" si="1275"/>
        <v>1.2725061576029757E-14</v>
      </c>
      <c r="AG19983">
        <f t="shared" si="1276"/>
        <v>4.0746707588245304E-13</v>
      </c>
    </row>
    <row r="19984" spans="30:33" x14ac:dyDescent="0.2">
      <c r="AD19984">
        <f t="shared" ref="AD19984:AD20002" si="1278">AD19983+1</f>
        <v>19982</v>
      </c>
      <c r="AE19984">
        <f t="shared" si="1277"/>
        <v>2.036009852164762E-17</v>
      </c>
      <c r="AF19984">
        <f t="shared" ref="AF19984:AF20002" si="1279">AF19983*$AF$3</f>
        <v>1.2704701477508108E-14</v>
      </c>
      <c r="AG19984">
        <f t="shared" ref="AG19984:AG20002" si="1280">AD19984*AE19984</f>
        <v>4.0683548865956276E-13</v>
      </c>
    </row>
    <row r="19985" spans="30:33" x14ac:dyDescent="0.2">
      <c r="AD19985">
        <f t="shared" si="1278"/>
        <v>19983</v>
      </c>
      <c r="AE19985">
        <f t="shared" si="1277"/>
        <v>2.0327522364012981E-17</v>
      </c>
      <c r="AF19985">
        <f t="shared" si="1279"/>
        <v>1.2684373955144095E-14</v>
      </c>
      <c r="AG19985">
        <f t="shared" si="1280"/>
        <v>4.0620487940007141E-13</v>
      </c>
    </row>
    <row r="19986" spans="30:33" x14ac:dyDescent="0.2">
      <c r="AD19986">
        <f t="shared" si="1278"/>
        <v>19984</v>
      </c>
      <c r="AE19986">
        <f t="shared" si="1277"/>
        <v>2.0294998328230561E-17</v>
      </c>
      <c r="AF19986">
        <f t="shared" si="1279"/>
        <v>1.2664078956815863E-14</v>
      </c>
      <c r="AG19986">
        <f t="shared" si="1280"/>
        <v>4.0557524659135955E-13</v>
      </c>
    </row>
    <row r="19987" spans="30:33" x14ac:dyDescent="0.2">
      <c r="AD19987">
        <f t="shared" si="1278"/>
        <v>19985</v>
      </c>
      <c r="AE19987">
        <f t="shared" ref="AE19987:AE20002" si="1281">AF19986*$AE$3</f>
        <v>2.0262526330905389E-17</v>
      </c>
      <c r="AF19987">
        <f t="shared" si="1279"/>
        <v>1.2643816430484956E-14</v>
      </c>
      <c r="AG19987">
        <f t="shared" si="1280"/>
        <v>4.0494658872314421E-13</v>
      </c>
    </row>
    <row r="19988" spans="30:33" x14ac:dyDescent="0.2">
      <c r="AD19988">
        <f t="shared" si="1278"/>
        <v>19986</v>
      </c>
      <c r="AE19988">
        <f t="shared" si="1281"/>
        <v>2.023010628877594E-17</v>
      </c>
      <c r="AF19988">
        <f t="shared" si="1279"/>
        <v>1.262358632419618E-14</v>
      </c>
      <c r="AG19988">
        <f t="shared" si="1280"/>
        <v>4.0431890428747594E-13</v>
      </c>
    </row>
    <row r="19989" spans="30:33" x14ac:dyDescent="0.2">
      <c r="AD19989">
        <f t="shared" si="1278"/>
        <v>19987</v>
      </c>
      <c r="AE19989">
        <f t="shared" si="1281"/>
        <v>2.0197738118713898E-17</v>
      </c>
      <c r="AF19989">
        <f t="shared" si="1279"/>
        <v>1.2603388586077467E-14</v>
      </c>
      <c r="AG19989">
        <f t="shared" si="1280"/>
        <v>4.0369219177873467E-13</v>
      </c>
    </row>
    <row r="19990" spans="30:33" x14ac:dyDescent="0.2">
      <c r="AD19990">
        <f t="shared" si="1278"/>
        <v>19988</v>
      </c>
      <c r="AE19990">
        <f t="shared" si="1281"/>
        <v>2.0165421737723955E-17</v>
      </c>
      <c r="AF19990">
        <f t="shared" si="1279"/>
        <v>1.2583223164339742E-14</v>
      </c>
      <c r="AG19990">
        <f t="shared" si="1280"/>
        <v>4.0306644969362641E-13</v>
      </c>
    </row>
    <row r="19991" spans="30:33" x14ac:dyDescent="0.2">
      <c r="AD19991">
        <f t="shared" si="1278"/>
        <v>19989</v>
      </c>
      <c r="AE19991">
        <f t="shared" si="1281"/>
        <v>2.0133157062943595E-17</v>
      </c>
      <c r="AF19991">
        <f t="shared" si="1279"/>
        <v>1.2563090007276798E-14</v>
      </c>
      <c r="AG19991">
        <f t="shared" si="1280"/>
        <v>4.0244167653117953E-13</v>
      </c>
    </row>
    <row r="19992" spans="30:33" x14ac:dyDescent="0.2">
      <c r="AD19992">
        <f t="shared" si="1278"/>
        <v>19990</v>
      </c>
      <c r="AE19992">
        <f t="shared" si="1281"/>
        <v>2.0100944011642885E-17</v>
      </c>
      <c r="AF19992">
        <f t="shared" si="1279"/>
        <v>1.2542989063265155E-14</v>
      </c>
      <c r="AG19992">
        <f t="shared" si="1280"/>
        <v>4.0181787079274128E-13</v>
      </c>
    </row>
    <row r="19993" spans="30:33" x14ac:dyDescent="0.2">
      <c r="AD19993">
        <f t="shared" si="1278"/>
        <v>19991</v>
      </c>
      <c r="AE19993">
        <f t="shared" si="1281"/>
        <v>2.0068782501224256E-17</v>
      </c>
      <c r="AF19993">
        <f t="shared" si="1279"/>
        <v>1.2522920280763929E-14</v>
      </c>
      <c r="AG19993">
        <f t="shared" si="1280"/>
        <v>4.011950309819741E-13</v>
      </c>
    </row>
    <row r="19994" spans="30:33" x14ac:dyDescent="0.2">
      <c r="AD19994">
        <f t="shared" si="1278"/>
        <v>19992</v>
      </c>
      <c r="AE19994">
        <f t="shared" si="1281"/>
        <v>2.0036672449222296E-17</v>
      </c>
      <c r="AF19994">
        <f t="shared" si="1279"/>
        <v>1.2502883608314706E-14</v>
      </c>
      <c r="AG19994">
        <f t="shared" si="1280"/>
        <v>4.0057315560485212E-13</v>
      </c>
    </row>
    <row r="19995" spans="30:33" x14ac:dyDescent="0.2">
      <c r="AD19995">
        <f t="shared" si="1278"/>
        <v>19993</v>
      </c>
      <c r="AE19995">
        <f t="shared" si="1281"/>
        <v>2.0004613773303539E-17</v>
      </c>
      <c r="AF19995">
        <f t="shared" si="1279"/>
        <v>1.2482878994541403E-14</v>
      </c>
      <c r="AG19995">
        <f t="shared" si="1280"/>
        <v>3.9995224316965769E-13</v>
      </c>
    </row>
    <row r="19996" spans="30:33" x14ac:dyDescent="0.2">
      <c r="AD19996">
        <f t="shared" si="1278"/>
        <v>19994</v>
      </c>
      <c r="AE19996">
        <f t="shared" si="1281"/>
        <v>1.9972606391266253E-17</v>
      </c>
      <c r="AF19996">
        <f t="shared" si="1279"/>
        <v>1.2462906388150136E-14</v>
      </c>
      <c r="AG19996">
        <f t="shared" si="1280"/>
        <v>3.9933229218697744E-13</v>
      </c>
    </row>
    <row r="19997" spans="30:33" x14ac:dyDescent="0.2">
      <c r="AD19997">
        <f t="shared" si="1278"/>
        <v>19995</v>
      </c>
      <c r="AE19997">
        <f t="shared" si="1281"/>
        <v>1.9940650221040225E-17</v>
      </c>
      <c r="AF19997">
        <f t="shared" si="1279"/>
        <v>1.2442965737929094E-14</v>
      </c>
      <c r="AG19997">
        <f t="shared" si="1280"/>
        <v>3.9871330116969928E-13</v>
      </c>
    </row>
    <row r="19998" spans="30:33" x14ac:dyDescent="0.2">
      <c r="AD19998">
        <f t="shared" si="1278"/>
        <v>19996</v>
      </c>
      <c r="AE19998">
        <f t="shared" si="1281"/>
        <v>1.990874518068656E-17</v>
      </c>
      <c r="AF19998">
        <f t="shared" si="1279"/>
        <v>1.2423056992748408E-14</v>
      </c>
      <c r="AG19998">
        <f t="shared" si="1280"/>
        <v>3.9809526863300845E-13</v>
      </c>
    </row>
    <row r="19999" spans="30:33" x14ac:dyDescent="0.2">
      <c r="AD19999">
        <f t="shared" si="1278"/>
        <v>19997</v>
      </c>
      <c r="AE19999">
        <f t="shared" si="1281"/>
        <v>1.9876891188397462E-17</v>
      </c>
      <c r="AF19999">
        <f t="shared" si="1279"/>
        <v>1.240318010156001E-14</v>
      </c>
      <c r="AG19999">
        <f t="shared" si="1280"/>
        <v>3.9747819309438404E-13</v>
      </c>
    </row>
    <row r="20000" spans="30:33" x14ac:dyDescent="0.2">
      <c r="AD20000">
        <f t="shared" si="1278"/>
        <v>19998</v>
      </c>
      <c r="AE20000">
        <f t="shared" si="1281"/>
        <v>1.9845088162496024E-17</v>
      </c>
      <c r="AF20000">
        <f t="shared" si="1279"/>
        <v>1.2383335013397514E-14</v>
      </c>
      <c r="AG20000">
        <f t="shared" si="1280"/>
        <v>3.9686207307359548E-13</v>
      </c>
    </row>
    <row r="20001" spans="30:33" x14ac:dyDescent="0.2">
      <c r="AD20001">
        <f t="shared" si="1278"/>
        <v>19999</v>
      </c>
      <c r="AE20001">
        <f t="shared" si="1281"/>
        <v>1.9813336021436032E-17</v>
      </c>
      <c r="AF20001">
        <f t="shared" si="1279"/>
        <v>1.2363521677376077E-14</v>
      </c>
      <c r="AG20001">
        <f t="shared" si="1280"/>
        <v>3.9624690709269922E-13</v>
      </c>
    </row>
    <row r="20002" spans="30:33" x14ac:dyDescent="0.2">
      <c r="AD20002">
        <f t="shared" si="1278"/>
        <v>20000</v>
      </c>
      <c r="AE20002">
        <f t="shared" si="1281"/>
        <v>1.9781634683801733E-17</v>
      </c>
      <c r="AF20002">
        <f t="shared" si="1279"/>
        <v>1.2343740042692275E-14</v>
      </c>
      <c r="AG20002">
        <f t="shared" si="1280"/>
        <v>3.9563269367603468E-13</v>
      </c>
    </row>
  </sheetData>
  <phoneticPr fontId="1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T102"/>
  <sheetViews>
    <sheetView workbookViewId="0">
      <selection activeCell="M34" sqref="M34"/>
    </sheetView>
  </sheetViews>
  <sheetFormatPr defaultColWidth="9" defaultRowHeight="14.25" x14ac:dyDescent="0.2"/>
  <cols>
    <col min="11" max="11" width="9" style="3" customWidth="1"/>
    <col min="12" max="13" width="8.125" customWidth="1"/>
    <col min="15" max="15" width="9" customWidth="1"/>
  </cols>
  <sheetData>
    <row r="1" spans="1:20" x14ac:dyDescent="0.2">
      <c r="K1" s="28" t="s">
        <v>0</v>
      </c>
      <c r="L1" t="s">
        <v>497</v>
      </c>
      <c r="M1" t="s">
        <v>305</v>
      </c>
      <c r="N1" t="s">
        <v>498</v>
      </c>
      <c r="O1" t="s">
        <v>499</v>
      </c>
      <c r="P1" t="s">
        <v>500</v>
      </c>
      <c r="Q1" t="s">
        <v>161</v>
      </c>
      <c r="R1" t="s">
        <v>162</v>
      </c>
      <c r="S1" t="s">
        <v>165</v>
      </c>
      <c r="T1" t="s">
        <v>166</v>
      </c>
    </row>
    <row r="2" spans="1:20" x14ac:dyDescent="0.2">
      <c r="K2" s="1"/>
      <c r="L2" t="s">
        <v>501</v>
      </c>
      <c r="N2" t="s">
        <v>502</v>
      </c>
    </row>
    <row r="3" spans="1:20" x14ac:dyDescent="0.2">
      <c r="B3" t="s">
        <v>456</v>
      </c>
      <c r="K3" s="3">
        <v>1</v>
      </c>
    </row>
    <row r="4" spans="1:20" x14ac:dyDescent="0.2">
      <c r="B4" t="s">
        <v>503</v>
      </c>
      <c r="C4">
        <v>3</v>
      </c>
      <c r="E4" t="s">
        <v>504</v>
      </c>
      <c r="F4" t="s">
        <v>406</v>
      </c>
      <c r="G4" t="s">
        <v>505</v>
      </c>
      <c r="H4" t="s">
        <v>506</v>
      </c>
      <c r="I4" t="s">
        <v>507</v>
      </c>
      <c r="K4" s="3">
        <v>2</v>
      </c>
    </row>
    <row r="5" spans="1:20" x14ac:dyDescent="0.2">
      <c r="B5" t="s">
        <v>508</v>
      </c>
      <c r="C5">
        <v>4</v>
      </c>
      <c r="E5">
        <v>1</v>
      </c>
      <c r="F5">
        <v>1</v>
      </c>
      <c r="G5">
        <v>1</v>
      </c>
      <c r="H5">
        <v>1</v>
      </c>
      <c r="I5">
        <f>H5*12</f>
        <v>12</v>
      </c>
      <c r="K5" s="3">
        <v>3</v>
      </c>
    </row>
    <row r="6" spans="1:20" x14ac:dyDescent="0.2">
      <c r="E6">
        <v>2</v>
      </c>
      <c r="F6">
        <f>F5*G6</f>
        <v>2</v>
      </c>
      <c r="G6">
        <v>2</v>
      </c>
      <c r="H6">
        <f t="shared" ref="H6:H13" si="0">$H$5*3^(E6-1)</f>
        <v>3</v>
      </c>
      <c r="I6">
        <f t="shared" ref="I6:I13" si="1">H6*12</f>
        <v>36</v>
      </c>
      <c r="K6" s="3">
        <v>4</v>
      </c>
    </row>
    <row r="7" spans="1:20" x14ac:dyDescent="0.2">
      <c r="B7" t="s">
        <v>509</v>
      </c>
      <c r="C7" t="s">
        <v>161</v>
      </c>
      <c r="E7">
        <v>3</v>
      </c>
      <c r="F7">
        <f t="shared" ref="F7:F13" si="2">F6*G7</f>
        <v>3.84</v>
      </c>
      <c r="G7">
        <f>G6-0.08</f>
        <v>1.92</v>
      </c>
      <c r="H7">
        <f t="shared" si="0"/>
        <v>9</v>
      </c>
      <c r="I7">
        <f t="shared" si="1"/>
        <v>108</v>
      </c>
      <c r="K7" s="3">
        <v>5</v>
      </c>
    </row>
    <row r="8" spans="1:20" x14ac:dyDescent="0.2">
      <c r="B8" t="s">
        <v>510</v>
      </c>
      <c r="C8" t="s">
        <v>162</v>
      </c>
      <c r="E8">
        <v>4</v>
      </c>
      <c r="F8">
        <f t="shared" si="2"/>
        <v>7.065599999999999</v>
      </c>
      <c r="G8">
        <f t="shared" ref="G8:G13" si="3">G7-0.08</f>
        <v>1.8399999999999999</v>
      </c>
      <c r="H8">
        <f t="shared" si="0"/>
        <v>27</v>
      </c>
      <c r="I8">
        <f t="shared" si="1"/>
        <v>324</v>
      </c>
      <c r="K8" s="3">
        <v>6</v>
      </c>
    </row>
    <row r="9" spans="1:20" x14ac:dyDescent="0.2">
      <c r="B9" t="s">
        <v>511</v>
      </c>
      <c r="C9" t="s">
        <v>512</v>
      </c>
      <c r="E9">
        <v>5</v>
      </c>
      <c r="F9">
        <f t="shared" si="2"/>
        <v>12.435455999999997</v>
      </c>
      <c r="G9">
        <f t="shared" si="3"/>
        <v>1.7599999999999998</v>
      </c>
      <c r="H9">
        <f t="shared" si="0"/>
        <v>81</v>
      </c>
      <c r="I9">
        <f t="shared" si="1"/>
        <v>972</v>
      </c>
      <c r="K9" s="3">
        <v>7</v>
      </c>
    </row>
    <row r="10" spans="1:20" x14ac:dyDescent="0.2">
      <c r="E10">
        <v>6</v>
      </c>
      <c r="F10">
        <f t="shared" si="2"/>
        <v>20.89156607999999</v>
      </c>
      <c r="G10">
        <f t="shared" si="3"/>
        <v>1.6799999999999997</v>
      </c>
      <c r="H10">
        <f t="shared" si="0"/>
        <v>243</v>
      </c>
      <c r="I10">
        <f t="shared" si="1"/>
        <v>2916</v>
      </c>
      <c r="K10" s="3">
        <v>8</v>
      </c>
    </row>
    <row r="11" spans="1:20" x14ac:dyDescent="0.2">
      <c r="E11">
        <v>7</v>
      </c>
      <c r="F11">
        <f t="shared" si="2"/>
        <v>33.426505727999974</v>
      </c>
      <c r="G11">
        <f t="shared" si="3"/>
        <v>1.5999999999999996</v>
      </c>
      <c r="H11">
        <f t="shared" si="0"/>
        <v>729</v>
      </c>
      <c r="I11">
        <f t="shared" si="1"/>
        <v>8748</v>
      </c>
      <c r="K11" s="3">
        <v>9</v>
      </c>
    </row>
    <row r="12" spans="1:20" x14ac:dyDescent="0.2">
      <c r="E12">
        <v>8</v>
      </c>
      <c r="F12">
        <f t="shared" si="2"/>
        <v>50.808288706559949</v>
      </c>
      <c r="G12">
        <f t="shared" si="3"/>
        <v>1.5199999999999996</v>
      </c>
      <c r="H12">
        <f t="shared" si="0"/>
        <v>2187</v>
      </c>
      <c r="I12">
        <f t="shared" si="1"/>
        <v>26244</v>
      </c>
      <c r="K12" s="3">
        <v>10</v>
      </c>
    </row>
    <row r="13" spans="1:20" x14ac:dyDescent="0.2">
      <c r="E13">
        <v>9</v>
      </c>
      <c r="F13">
        <f t="shared" si="2"/>
        <v>73.163935737446309</v>
      </c>
      <c r="G13">
        <f t="shared" si="3"/>
        <v>1.4399999999999995</v>
      </c>
      <c r="H13">
        <f t="shared" si="0"/>
        <v>6561</v>
      </c>
      <c r="I13">
        <f t="shared" si="1"/>
        <v>78732</v>
      </c>
      <c r="K13" s="3">
        <v>11</v>
      </c>
    </row>
    <row r="14" spans="1:20" x14ac:dyDescent="0.2">
      <c r="K14" s="3">
        <v>12</v>
      </c>
    </row>
    <row r="15" spans="1:20" x14ac:dyDescent="0.2">
      <c r="B15" t="s">
        <v>513</v>
      </c>
      <c r="C15" t="s">
        <v>504</v>
      </c>
      <c r="D15" t="s">
        <v>161</v>
      </c>
      <c r="E15" t="s">
        <v>162</v>
      </c>
      <c r="F15" t="s">
        <v>165</v>
      </c>
      <c r="G15" t="s">
        <v>166</v>
      </c>
      <c r="K15" s="3">
        <v>13</v>
      </c>
    </row>
    <row r="16" spans="1:20" x14ac:dyDescent="0.2">
      <c r="A16" t="s">
        <v>471</v>
      </c>
      <c r="B16">
        <v>1</v>
      </c>
      <c r="D16">
        <v>1</v>
      </c>
      <c r="K16" s="3">
        <v>14</v>
      </c>
    </row>
    <row r="17" spans="1:20" x14ac:dyDescent="0.2">
      <c r="B17">
        <v>2</v>
      </c>
      <c r="E17">
        <v>1</v>
      </c>
      <c r="K17" s="3">
        <v>15</v>
      </c>
    </row>
    <row r="18" spans="1:20" x14ac:dyDescent="0.2">
      <c r="B18">
        <v>3</v>
      </c>
      <c r="F18">
        <v>1</v>
      </c>
      <c r="G18">
        <v>1</v>
      </c>
      <c r="K18" s="3">
        <v>16</v>
      </c>
    </row>
    <row r="19" spans="1:20" x14ac:dyDescent="0.2">
      <c r="A19" t="s">
        <v>477</v>
      </c>
      <c r="B19">
        <v>1</v>
      </c>
      <c r="C19">
        <v>1</v>
      </c>
      <c r="D19">
        <v>32</v>
      </c>
      <c r="K19" s="3">
        <v>17</v>
      </c>
    </row>
    <row r="20" spans="1:20" x14ac:dyDescent="0.2">
      <c r="B20">
        <v>1</v>
      </c>
      <c r="C20">
        <v>2</v>
      </c>
      <c r="D20">
        <f>INT(VLOOKUP($C20,$E$5:$F$13,2,FALSE)/VLOOKUP($C19,$E$5:$F$13,2,FALSE)*D19/2)*2</f>
        <v>64</v>
      </c>
      <c r="K20" s="3">
        <v>18</v>
      </c>
    </row>
    <row r="21" spans="1:20" x14ac:dyDescent="0.2">
      <c r="B21">
        <v>1</v>
      </c>
      <c r="C21">
        <v>3</v>
      </c>
      <c r="D21">
        <f t="shared" ref="D21:D27" si="4">INT(VLOOKUP($C21,$E$5:$F$13,2,FALSE)/VLOOKUP($C20,$E$5:$F$13,2,FALSE)*D20/2)*2</f>
        <v>122</v>
      </c>
      <c r="K21" s="3">
        <v>19</v>
      </c>
    </row>
    <row r="22" spans="1:20" x14ac:dyDescent="0.2">
      <c r="B22">
        <v>1</v>
      </c>
      <c r="C22">
        <v>4</v>
      </c>
      <c r="D22">
        <f t="shared" si="4"/>
        <v>224</v>
      </c>
      <c r="K22" s="3">
        <v>20</v>
      </c>
      <c r="L22">
        <v>8</v>
      </c>
      <c r="M22">
        <f>L22</f>
        <v>8</v>
      </c>
      <c r="N22">
        <f>MAX(INT(LOG($M22/12,3)),1)</f>
        <v>1</v>
      </c>
      <c r="O22">
        <f>MAX(INT(LOG($M22/12,3)),1)</f>
        <v>1</v>
      </c>
      <c r="P22">
        <f>MAX(INT(LOG($M22/12,3)),1)</f>
        <v>1</v>
      </c>
      <c r="Q22">
        <f>INDEX($D$19:$G$27,MATCH(N22,$C$19:$C$27,0),MATCH(Q$1,$D$15:$G$15,0))*$C$5</f>
        <v>128</v>
      </c>
      <c r="R22">
        <f>INDEX($D$28:$G$36,MATCH(O22,$C$28:$C$36,0),MATCH(R$1,$D$15:$G$15,0))*$C$5</f>
        <v>3200</v>
      </c>
      <c r="S22">
        <f>INDEX($D$37:$G$45,MATCH(P22,$C$37:$C$45,0),MATCH(S$1,$D$15:$G$15,0))*$C$5</f>
        <v>64</v>
      </c>
      <c r="T22">
        <f>INDEX($D$37:$G$45,MATCH(P22,$C$37:$C$45,0),MATCH(T$1,$D$15:$G$15,0))*$C$5</f>
        <v>64</v>
      </c>
    </row>
    <row r="23" spans="1:20" x14ac:dyDescent="0.2">
      <c r="B23">
        <v>1</v>
      </c>
      <c r="C23">
        <v>5</v>
      </c>
      <c r="D23">
        <f t="shared" si="4"/>
        <v>394</v>
      </c>
      <c r="K23" s="3">
        <v>21</v>
      </c>
      <c r="L23">
        <v>8</v>
      </c>
      <c r="M23">
        <f>M22+L23</f>
        <v>16</v>
      </c>
      <c r="N23">
        <f t="shared" ref="N23:P54" si="5">MAX(INT(LOG($M23/12,3)),1)</f>
        <v>1</v>
      </c>
      <c r="O23">
        <f t="shared" si="5"/>
        <v>1</v>
      </c>
      <c r="P23">
        <f t="shared" si="5"/>
        <v>1</v>
      </c>
      <c r="Q23">
        <f t="shared" ref="Q23:Q86" si="6">INDEX($D$19:$G$27,MATCH(N23,$C$19:$C$27,0),MATCH(Q$1,$D$15:$G$15,0))*$C$5</f>
        <v>128</v>
      </c>
      <c r="R23">
        <f t="shared" ref="R23:R86" si="7">INDEX($D$28:$G$36,MATCH(O23,$C$28:$C$36,0),MATCH(R$1,$D$15:$G$15,0))*$C$5</f>
        <v>3200</v>
      </c>
      <c r="S23">
        <f t="shared" ref="S23:S86" si="8">INDEX($D$37:$G$45,MATCH(P23,$C$37:$C$45,0),MATCH(S$1,$D$15:$G$15,0))*$C$5</f>
        <v>64</v>
      </c>
      <c r="T23">
        <f t="shared" ref="T23:T86" si="9">INDEX($D$37:$G$45,MATCH(P23,$C$37:$C$45,0),MATCH(T$1,$D$15:$G$15,0))*$C$5</f>
        <v>64</v>
      </c>
    </row>
    <row r="24" spans="1:20" x14ac:dyDescent="0.2">
      <c r="B24">
        <v>1</v>
      </c>
      <c r="C24">
        <v>6</v>
      </c>
      <c r="D24">
        <f t="shared" si="4"/>
        <v>660</v>
      </c>
      <c r="K24" s="3">
        <v>22</v>
      </c>
      <c r="L24">
        <f>L22+4</f>
        <v>12</v>
      </c>
      <c r="M24">
        <f t="shared" ref="M24:M87" si="10">M23+L24</f>
        <v>28</v>
      </c>
      <c r="N24">
        <f t="shared" si="5"/>
        <v>1</v>
      </c>
      <c r="O24">
        <f t="shared" si="5"/>
        <v>1</v>
      </c>
      <c r="P24">
        <f t="shared" si="5"/>
        <v>1</v>
      </c>
      <c r="Q24">
        <f t="shared" si="6"/>
        <v>128</v>
      </c>
      <c r="R24">
        <f t="shared" si="7"/>
        <v>3200</v>
      </c>
      <c r="S24">
        <f t="shared" si="8"/>
        <v>64</v>
      </c>
      <c r="T24">
        <f t="shared" si="9"/>
        <v>64</v>
      </c>
    </row>
    <row r="25" spans="1:20" x14ac:dyDescent="0.2">
      <c r="B25">
        <v>1</v>
      </c>
      <c r="C25">
        <v>7</v>
      </c>
      <c r="D25">
        <f t="shared" si="4"/>
        <v>1056</v>
      </c>
      <c r="K25" s="3">
        <v>23</v>
      </c>
      <c r="L25">
        <f t="shared" ref="L25:L82" si="11">L23+4</f>
        <v>12</v>
      </c>
      <c r="M25">
        <f t="shared" si="10"/>
        <v>40</v>
      </c>
      <c r="N25">
        <f t="shared" si="5"/>
        <v>1</v>
      </c>
      <c r="O25">
        <f t="shared" si="5"/>
        <v>1</v>
      </c>
      <c r="P25">
        <f t="shared" si="5"/>
        <v>1</v>
      </c>
      <c r="Q25">
        <f t="shared" si="6"/>
        <v>128</v>
      </c>
      <c r="R25">
        <f t="shared" si="7"/>
        <v>3200</v>
      </c>
      <c r="S25">
        <f t="shared" si="8"/>
        <v>64</v>
      </c>
      <c r="T25">
        <f t="shared" si="9"/>
        <v>64</v>
      </c>
    </row>
    <row r="26" spans="1:20" x14ac:dyDescent="0.2">
      <c r="B26">
        <v>1</v>
      </c>
      <c r="C26">
        <v>8</v>
      </c>
      <c r="D26">
        <f t="shared" si="4"/>
        <v>1604</v>
      </c>
      <c r="K26" s="3">
        <v>24</v>
      </c>
      <c r="L26">
        <f t="shared" si="11"/>
        <v>16</v>
      </c>
      <c r="M26">
        <f t="shared" si="10"/>
        <v>56</v>
      </c>
      <c r="N26">
        <f t="shared" si="5"/>
        <v>1</v>
      </c>
      <c r="O26">
        <f>MAX(INT(LOG($M26/12,3)),1)</f>
        <v>1</v>
      </c>
      <c r="P26">
        <f t="shared" si="5"/>
        <v>1</v>
      </c>
      <c r="Q26">
        <f t="shared" si="6"/>
        <v>128</v>
      </c>
      <c r="R26">
        <f t="shared" si="7"/>
        <v>3200</v>
      </c>
      <c r="S26">
        <f t="shared" si="8"/>
        <v>64</v>
      </c>
      <c r="T26">
        <f t="shared" si="9"/>
        <v>64</v>
      </c>
    </row>
    <row r="27" spans="1:20" x14ac:dyDescent="0.2">
      <c r="B27">
        <v>1</v>
      </c>
      <c r="C27">
        <v>9</v>
      </c>
      <c r="D27">
        <f t="shared" si="4"/>
        <v>2308</v>
      </c>
      <c r="K27" s="3">
        <v>25</v>
      </c>
      <c r="L27">
        <f t="shared" si="11"/>
        <v>16</v>
      </c>
      <c r="M27">
        <f t="shared" si="10"/>
        <v>72</v>
      </c>
      <c r="N27">
        <f t="shared" si="5"/>
        <v>1</v>
      </c>
      <c r="O27">
        <f t="shared" si="5"/>
        <v>1</v>
      </c>
      <c r="P27">
        <f t="shared" si="5"/>
        <v>1</v>
      </c>
      <c r="Q27">
        <f t="shared" si="6"/>
        <v>128</v>
      </c>
      <c r="R27">
        <f t="shared" si="7"/>
        <v>3200</v>
      </c>
      <c r="S27">
        <f t="shared" si="8"/>
        <v>64</v>
      </c>
      <c r="T27">
        <f t="shared" si="9"/>
        <v>64</v>
      </c>
    </row>
    <row r="28" spans="1:20" x14ac:dyDescent="0.2">
      <c r="B28">
        <f>B19+1</f>
        <v>2</v>
      </c>
      <c r="C28">
        <f>C19</f>
        <v>1</v>
      </c>
      <c r="E28">
        <f>D19*25</f>
        <v>800</v>
      </c>
      <c r="K28" s="3">
        <v>26</v>
      </c>
      <c r="L28">
        <f t="shared" si="11"/>
        <v>20</v>
      </c>
      <c r="M28">
        <f t="shared" si="10"/>
        <v>92</v>
      </c>
      <c r="N28">
        <f t="shared" si="5"/>
        <v>1</v>
      </c>
      <c r="O28">
        <f t="shared" si="5"/>
        <v>1</v>
      </c>
      <c r="P28">
        <f t="shared" si="5"/>
        <v>1</v>
      </c>
      <c r="Q28">
        <f t="shared" si="6"/>
        <v>128</v>
      </c>
      <c r="R28">
        <f t="shared" si="7"/>
        <v>3200</v>
      </c>
      <c r="S28">
        <f t="shared" si="8"/>
        <v>64</v>
      </c>
      <c r="T28">
        <f t="shared" si="9"/>
        <v>64</v>
      </c>
    </row>
    <row r="29" spans="1:20" x14ac:dyDescent="0.2">
      <c r="B29">
        <f t="shared" ref="B29:B45" si="12">B20+1</f>
        <v>2</v>
      </c>
      <c r="C29">
        <f t="shared" ref="C29:C45" si="13">C20</f>
        <v>2</v>
      </c>
      <c r="E29">
        <f t="shared" ref="E29:E36" si="14">D20*25</f>
        <v>1600</v>
      </c>
      <c r="K29" s="3">
        <v>27</v>
      </c>
      <c r="L29">
        <f t="shared" si="11"/>
        <v>20</v>
      </c>
      <c r="M29">
        <f t="shared" si="10"/>
        <v>112</v>
      </c>
      <c r="N29">
        <f t="shared" si="5"/>
        <v>2</v>
      </c>
      <c r="O29">
        <f t="shared" si="5"/>
        <v>2</v>
      </c>
      <c r="P29">
        <f t="shared" si="5"/>
        <v>2</v>
      </c>
      <c r="Q29">
        <f t="shared" si="6"/>
        <v>256</v>
      </c>
      <c r="R29">
        <f t="shared" si="7"/>
        <v>6400</v>
      </c>
      <c r="S29">
        <f t="shared" si="8"/>
        <v>128</v>
      </c>
      <c r="T29">
        <f t="shared" si="9"/>
        <v>128</v>
      </c>
    </row>
    <row r="30" spans="1:20" x14ac:dyDescent="0.2">
      <c r="B30">
        <f t="shared" si="12"/>
        <v>2</v>
      </c>
      <c r="C30">
        <f t="shared" si="13"/>
        <v>3</v>
      </c>
      <c r="E30">
        <f t="shared" si="14"/>
        <v>3050</v>
      </c>
      <c r="K30" s="3">
        <v>28</v>
      </c>
      <c r="L30">
        <f t="shared" si="11"/>
        <v>24</v>
      </c>
      <c r="M30">
        <f t="shared" si="10"/>
        <v>136</v>
      </c>
      <c r="N30">
        <f t="shared" si="5"/>
        <v>2</v>
      </c>
      <c r="O30">
        <f t="shared" si="5"/>
        <v>2</v>
      </c>
      <c r="P30">
        <f t="shared" si="5"/>
        <v>2</v>
      </c>
      <c r="Q30">
        <f t="shared" si="6"/>
        <v>256</v>
      </c>
      <c r="R30">
        <f t="shared" si="7"/>
        <v>6400</v>
      </c>
      <c r="S30">
        <f t="shared" si="8"/>
        <v>128</v>
      </c>
      <c r="T30">
        <f t="shared" si="9"/>
        <v>128</v>
      </c>
    </row>
    <row r="31" spans="1:20" x14ac:dyDescent="0.2">
      <c r="B31">
        <f t="shared" si="12"/>
        <v>2</v>
      </c>
      <c r="C31">
        <f t="shared" si="13"/>
        <v>4</v>
      </c>
      <c r="E31">
        <f t="shared" si="14"/>
        <v>5600</v>
      </c>
      <c r="K31" s="3">
        <v>29</v>
      </c>
      <c r="L31">
        <f t="shared" si="11"/>
        <v>24</v>
      </c>
      <c r="M31">
        <f t="shared" si="10"/>
        <v>160</v>
      </c>
      <c r="N31">
        <f t="shared" si="5"/>
        <v>2</v>
      </c>
      <c r="O31">
        <f t="shared" si="5"/>
        <v>2</v>
      </c>
      <c r="P31">
        <f t="shared" si="5"/>
        <v>2</v>
      </c>
      <c r="Q31">
        <f t="shared" si="6"/>
        <v>256</v>
      </c>
      <c r="R31">
        <f t="shared" si="7"/>
        <v>6400</v>
      </c>
      <c r="S31">
        <f t="shared" si="8"/>
        <v>128</v>
      </c>
      <c r="T31">
        <f t="shared" si="9"/>
        <v>128</v>
      </c>
    </row>
    <row r="32" spans="1:20" x14ac:dyDescent="0.2">
      <c r="B32">
        <f t="shared" si="12"/>
        <v>2</v>
      </c>
      <c r="C32">
        <f t="shared" si="13"/>
        <v>5</v>
      </c>
      <c r="E32">
        <f t="shared" si="14"/>
        <v>9850</v>
      </c>
      <c r="K32" s="3">
        <v>30</v>
      </c>
      <c r="L32">
        <f t="shared" si="11"/>
        <v>28</v>
      </c>
      <c r="M32">
        <f t="shared" si="10"/>
        <v>188</v>
      </c>
      <c r="N32">
        <f t="shared" si="5"/>
        <v>2</v>
      </c>
      <c r="O32">
        <f t="shared" si="5"/>
        <v>2</v>
      </c>
      <c r="P32">
        <f t="shared" si="5"/>
        <v>2</v>
      </c>
      <c r="Q32">
        <f t="shared" si="6"/>
        <v>256</v>
      </c>
      <c r="R32">
        <f t="shared" si="7"/>
        <v>6400</v>
      </c>
      <c r="S32">
        <f t="shared" si="8"/>
        <v>128</v>
      </c>
      <c r="T32">
        <f t="shared" si="9"/>
        <v>128</v>
      </c>
    </row>
    <row r="33" spans="2:20" x14ac:dyDescent="0.2">
      <c r="B33">
        <f t="shared" si="12"/>
        <v>2</v>
      </c>
      <c r="C33">
        <f t="shared" si="13"/>
        <v>6</v>
      </c>
      <c r="E33">
        <f t="shared" si="14"/>
        <v>16500</v>
      </c>
      <c r="K33" s="3">
        <v>31</v>
      </c>
      <c r="L33">
        <f t="shared" si="11"/>
        <v>28</v>
      </c>
      <c r="M33">
        <f t="shared" si="10"/>
        <v>216</v>
      </c>
      <c r="N33">
        <f t="shared" si="5"/>
        <v>2</v>
      </c>
      <c r="O33">
        <f t="shared" si="5"/>
        <v>2</v>
      </c>
      <c r="P33">
        <f t="shared" si="5"/>
        <v>2</v>
      </c>
      <c r="Q33">
        <f t="shared" si="6"/>
        <v>256</v>
      </c>
      <c r="R33">
        <f t="shared" si="7"/>
        <v>6400</v>
      </c>
      <c r="S33">
        <f t="shared" si="8"/>
        <v>128</v>
      </c>
      <c r="T33">
        <f t="shared" si="9"/>
        <v>128</v>
      </c>
    </row>
    <row r="34" spans="2:20" x14ac:dyDescent="0.2">
      <c r="B34">
        <f t="shared" si="12"/>
        <v>2</v>
      </c>
      <c r="C34">
        <f t="shared" si="13"/>
        <v>7</v>
      </c>
      <c r="E34">
        <f t="shared" si="14"/>
        <v>26400</v>
      </c>
      <c r="K34" s="3">
        <v>32</v>
      </c>
      <c r="L34">
        <f t="shared" si="11"/>
        <v>32</v>
      </c>
      <c r="M34">
        <f t="shared" si="10"/>
        <v>248</v>
      </c>
      <c r="N34">
        <f t="shared" si="5"/>
        <v>2</v>
      </c>
      <c r="O34">
        <f t="shared" si="5"/>
        <v>2</v>
      </c>
      <c r="P34">
        <f t="shared" si="5"/>
        <v>2</v>
      </c>
      <c r="Q34">
        <f t="shared" si="6"/>
        <v>256</v>
      </c>
      <c r="R34">
        <f t="shared" si="7"/>
        <v>6400</v>
      </c>
      <c r="S34">
        <f t="shared" si="8"/>
        <v>128</v>
      </c>
      <c r="T34">
        <f t="shared" si="9"/>
        <v>128</v>
      </c>
    </row>
    <row r="35" spans="2:20" x14ac:dyDescent="0.2">
      <c r="B35">
        <f t="shared" si="12"/>
        <v>2</v>
      </c>
      <c r="C35">
        <f t="shared" si="13"/>
        <v>8</v>
      </c>
      <c r="E35">
        <f t="shared" si="14"/>
        <v>40100</v>
      </c>
      <c r="K35" s="3">
        <v>33</v>
      </c>
      <c r="L35">
        <f t="shared" si="11"/>
        <v>32</v>
      </c>
      <c r="M35">
        <f t="shared" si="10"/>
        <v>280</v>
      </c>
      <c r="N35">
        <f t="shared" si="5"/>
        <v>2</v>
      </c>
      <c r="O35">
        <f t="shared" si="5"/>
        <v>2</v>
      </c>
      <c r="P35">
        <f t="shared" si="5"/>
        <v>2</v>
      </c>
      <c r="Q35">
        <f t="shared" si="6"/>
        <v>256</v>
      </c>
      <c r="R35">
        <f t="shared" si="7"/>
        <v>6400</v>
      </c>
      <c r="S35">
        <f t="shared" si="8"/>
        <v>128</v>
      </c>
      <c r="T35">
        <f t="shared" si="9"/>
        <v>128</v>
      </c>
    </row>
    <row r="36" spans="2:20" x14ac:dyDescent="0.2">
      <c r="B36">
        <f t="shared" si="12"/>
        <v>2</v>
      </c>
      <c r="C36">
        <f t="shared" si="13"/>
        <v>9</v>
      </c>
      <c r="E36">
        <f t="shared" si="14"/>
        <v>57700</v>
      </c>
      <c r="K36" s="3">
        <v>34</v>
      </c>
      <c r="L36">
        <f t="shared" si="11"/>
        <v>36</v>
      </c>
      <c r="M36">
        <f t="shared" si="10"/>
        <v>316</v>
      </c>
      <c r="N36">
        <f t="shared" si="5"/>
        <v>2</v>
      </c>
      <c r="O36">
        <f t="shared" si="5"/>
        <v>2</v>
      </c>
      <c r="P36">
        <f t="shared" si="5"/>
        <v>2</v>
      </c>
      <c r="Q36">
        <f t="shared" si="6"/>
        <v>256</v>
      </c>
      <c r="R36">
        <f t="shared" si="7"/>
        <v>6400</v>
      </c>
      <c r="S36">
        <f t="shared" si="8"/>
        <v>128</v>
      </c>
      <c r="T36">
        <f t="shared" si="9"/>
        <v>128</v>
      </c>
    </row>
    <row r="37" spans="2:20" x14ac:dyDescent="0.2">
      <c r="B37">
        <f t="shared" si="12"/>
        <v>3</v>
      </c>
      <c r="C37">
        <f t="shared" si="13"/>
        <v>1</v>
      </c>
      <c r="F37">
        <f>D19/2</f>
        <v>16</v>
      </c>
      <c r="G37">
        <f>D19/2</f>
        <v>16</v>
      </c>
      <c r="K37" s="3">
        <v>35</v>
      </c>
      <c r="L37">
        <f t="shared" si="11"/>
        <v>36</v>
      </c>
      <c r="M37">
        <f t="shared" si="10"/>
        <v>352</v>
      </c>
      <c r="N37">
        <f t="shared" si="5"/>
        <v>3</v>
      </c>
      <c r="O37">
        <f t="shared" si="5"/>
        <v>3</v>
      </c>
      <c r="P37">
        <f t="shared" si="5"/>
        <v>3</v>
      </c>
      <c r="Q37">
        <f t="shared" si="6"/>
        <v>488</v>
      </c>
      <c r="R37">
        <f t="shared" si="7"/>
        <v>12200</v>
      </c>
      <c r="S37">
        <f t="shared" si="8"/>
        <v>244</v>
      </c>
      <c r="T37">
        <f t="shared" si="9"/>
        <v>244</v>
      </c>
    </row>
    <row r="38" spans="2:20" x14ac:dyDescent="0.2">
      <c r="B38">
        <f t="shared" si="12"/>
        <v>3</v>
      </c>
      <c r="C38">
        <f t="shared" si="13"/>
        <v>2</v>
      </c>
      <c r="F38">
        <f t="shared" ref="F38:F45" si="15">D20/2</f>
        <v>32</v>
      </c>
      <c r="G38">
        <f t="shared" ref="G38:G45" si="16">D20/2</f>
        <v>32</v>
      </c>
      <c r="K38" s="3">
        <v>36</v>
      </c>
      <c r="L38">
        <f t="shared" si="11"/>
        <v>40</v>
      </c>
      <c r="M38">
        <f t="shared" si="10"/>
        <v>392</v>
      </c>
      <c r="N38">
        <f t="shared" si="5"/>
        <v>3</v>
      </c>
      <c r="O38">
        <f t="shared" si="5"/>
        <v>3</v>
      </c>
      <c r="P38">
        <f t="shared" si="5"/>
        <v>3</v>
      </c>
      <c r="Q38">
        <f t="shared" si="6"/>
        <v>488</v>
      </c>
      <c r="R38">
        <f t="shared" si="7"/>
        <v>12200</v>
      </c>
      <c r="S38">
        <f t="shared" si="8"/>
        <v>244</v>
      </c>
      <c r="T38">
        <f t="shared" si="9"/>
        <v>244</v>
      </c>
    </row>
    <row r="39" spans="2:20" x14ac:dyDescent="0.2">
      <c r="B39">
        <f t="shared" si="12"/>
        <v>3</v>
      </c>
      <c r="C39">
        <f t="shared" si="13"/>
        <v>3</v>
      </c>
      <c r="F39">
        <f t="shared" si="15"/>
        <v>61</v>
      </c>
      <c r="G39">
        <f t="shared" si="16"/>
        <v>61</v>
      </c>
      <c r="K39" s="3">
        <v>37</v>
      </c>
      <c r="L39">
        <f t="shared" si="11"/>
        <v>40</v>
      </c>
      <c r="M39">
        <f t="shared" si="10"/>
        <v>432</v>
      </c>
      <c r="N39">
        <f t="shared" si="5"/>
        <v>3</v>
      </c>
      <c r="O39">
        <f t="shared" si="5"/>
        <v>3</v>
      </c>
      <c r="P39">
        <f t="shared" si="5"/>
        <v>3</v>
      </c>
      <c r="Q39">
        <f t="shared" si="6"/>
        <v>488</v>
      </c>
      <c r="R39">
        <f t="shared" si="7"/>
        <v>12200</v>
      </c>
      <c r="S39">
        <f t="shared" si="8"/>
        <v>244</v>
      </c>
      <c r="T39">
        <f t="shared" si="9"/>
        <v>244</v>
      </c>
    </row>
    <row r="40" spans="2:20" x14ac:dyDescent="0.2">
      <c r="B40">
        <f t="shared" si="12"/>
        <v>3</v>
      </c>
      <c r="C40">
        <f t="shared" si="13"/>
        <v>4</v>
      </c>
      <c r="F40">
        <f t="shared" si="15"/>
        <v>112</v>
      </c>
      <c r="G40">
        <f t="shared" si="16"/>
        <v>112</v>
      </c>
      <c r="K40" s="3">
        <v>38</v>
      </c>
      <c r="L40">
        <f t="shared" si="11"/>
        <v>44</v>
      </c>
      <c r="M40">
        <f t="shared" si="10"/>
        <v>476</v>
      </c>
      <c r="N40">
        <f t="shared" si="5"/>
        <v>3</v>
      </c>
      <c r="O40">
        <f t="shared" si="5"/>
        <v>3</v>
      </c>
      <c r="P40">
        <f t="shared" si="5"/>
        <v>3</v>
      </c>
      <c r="Q40">
        <f t="shared" si="6"/>
        <v>488</v>
      </c>
      <c r="R40">
        <f t="shared" si="7"/>
        <v>12200</v>
      </c>
      <c r="S40">
        <f t="shared" si="8"/>
        <v>244</v>
      </c>
      <c r="T40">
        <f t="shared" si="9"/>
        <v>244</v>
      </c>
    </row>
    <row r="41" spans="2:20" x14ac:dyDescent="0.2">
      <c r="B41">
        <f t="shared" si="12"/>
        <v>3</v>
      </c>
      <c r="C41">
        <f t="shared" si="13"/>
        <v>5</v>
      </c>
      <c r="F41">
        <f t="shared" si="15"/>
        <v>197</v>
      </c>
      <c r="G41">
        <f t="shared" si="16"/>
        <v>197</v>
      </c>
      <c r="K41" s="3">
        <v>39</v>
      </c>
      <c r="L41">
        <f t="shared" si="11"/>
        <v>44</v>
      </c>
      <c r="M41">
        <f t="shared" si="10"/>
        <v>520</v>
      </c>
      <c r="N41">
        <f t="shared" si="5"/>
        <v>3</v>
      </c>
      <c r="O41">
        <f t="shared" si="5"/>
        <v>3</v>
      </c>
      <c r="P41">
        <f t="shared" si="5"/>
        <v>3</v>
      </c>
      <c r="Q41">
        <f t="shared" si="6"/>
        <v>488</v>
      </c>
      <c r="R41">
        <f t="shared" si="7"/>
        <v>12200</v>
      </c>
      <c r="S41">
        <f t="shared" si="8"/>
        <v>244</v>
      </c>
      <c r="T41">
        <f t="shared" si="9"/>
        <v>244</v>
      </c>
    </row>
    <row r="42" spans="2:20" x14ac:dyDescent="0.2">
      <c r="B42">
        <f t="shared" si="12"/>
        <v>3</v>
      </c>
      <c r="C42">
        <f t="shared" si="13"/>
        <v>6</v>
      </c>
      <c r="F42">
        <f t="shared" si="15"/>
        <v>330</v>
      </c>
      <c r="G42">
        <f t="shared" si="16"/>
        <v>330</v>
      </c>
      <c r="K42" s="3">
        <v>40</v>
      </c>
      <c r="L42">
        <f t="shared" si="11"/>
        <v>48</v>
      </c>
      <c r="M42">
        <f t="shared" si="10"/>
        <v>568</v>
      </c>
      <c r="N42">
        <f t="shared" si="5"/>
        <v>3</v>
      </c>
      <c r="O42">
        <f t="shared" si="5"/>
        <v>3</v>
      </c>
      <c r="P42">
        <f t="shared" si="5"/>
        <v>3</v>
      </c>
      <c r="Q42">
        <f t="shared" si="6"/>
        <v>488</v>
      </c>
      <c r="R42">
        <f t="shared" si="7"/>
        <v>12200</v>
      </c>
      <c r="S42">
        <f t="shared" si="8"/>
        <v>244</v>
      </c>
      <c r="T42">
        <f t="shared" si="9"/>
        <v>244</v>
      </c>
    </row>
    <row r="43" spans="2:20" x14ac:dyDescent="0.2">
      <c r="B43">
        <f t="shared" si="12"/>
        <v>3</v>
      </c>
      <c r="C43">
        <f t="shared" si="13"/>
        <v>7</v>
      </c>
      <c r="F43">
        <f t="shared" si="15"/>
        <v>528</v>
      </c>
      <c r="G43">
        <f t="shared" si="16"/>
        <v>528</v>
      </c>
      <c r="K43" s="3">
        <v>41</v>
      </c>
      <c r="L43">
        <f t="shared" si="11"/>
        <v>48</v>
      </c>
      <c r="M43">
        <f t="shared" si="10"/>
        <v>616</v>
      </c>
      <c r="N43">
        <f t="shared" si="5"/>
        <v>3</v>
      </c>
      <c r="O43">
        <f t="shared" si="5"/>
        <v>3</v>
      </c>
      <c r="P43">
        <f t="shared" si="5"/>
        <v>3</v>
      </c>
      <c r="Q43">
        <f t="shared" si="6"/>
        <v>488</v>
      </c>
      <c r="R43">
        <f t="shared" si="7"/>
        <v>12200</v>
      </c>
      <c r="S43">
        <f t="shared" si="8"/>
        <v>244</v>
      </c>
      <c r="T43">
        <f t="shared" si="9"/>
        <v>244</v>
      </c>
    </row>
    <row r="44" spans="2:20" x14ac:dyDescent="0.2">
      <c r="B44">
        <f t="shared" si="12"/>
        <v>3</v>
      </c>
      <c r="C44">
        <f t="shared" si="13"/>
        <v>8</v>
      </c>
      <c r="F44">
        <f t="shared" si="15"/>
        <v>802</v>
      </c>
      <c r="G44">
        <f t="shared" si="16"/>
        <v>802</v>
      </c>
      <c r="K44" s="3">
        <v>42</v>
      </c>
      <c r="L44">
        <f t="shared" si="11"/>
        <v>52</v>
      </c>
      <c r="M44">
        <f t="shared" si="10"/>
        <v>668</v>
      </c>
      <c r="N44">
        <f t="shared" si="5"/>
        <v>3</v>
      </c>
      <c r="O44">
        <f t="shared" si="5"/>
        <v>3</v>
      </c>
      <c r="P44">
        <f t="shared" si="5"/>
        <v>3</v>
      </c>
      <c r="Q44">
        <f t="shared" si="6"/>
        <v>488</v>
      </c>
      <c r="R44">
        <f t="shared" si="7"/>
        <v>12200</v>
      </c>
      <c r="S44">
        <f t="shared" si="8"/>
        <v>244</v>
      </c>
      <c r="T44">
        <f t="shared" si="9"/>
        <v>244</v>
      </c>
    </row>
    <row r="45" spans="2:20" x14ac:dyDescent="0.2">
      <c r="B45">
        <f t="shared" si="12"/>
        <v>3</v>
      </c>
      <c r="C45">
        <f t="shared" si="13"/>
        <v>9</v>
      </c>
      <c r="F45">
        <f t="shared" si="15"/>
        <v>1154</v>
      </c>
      <c r="G45">
        <f t="shared" si="16"/>
        <v>1154</v>
      </c>
      <c r="K45" s="3">
        <v>43</v>
      </c>
      <c r="L45">
        <f t="shared" si="11"/>
        <v>52</v>
      </c>
      <c r="M45">
        <f t="shared" si="10"/>
        <v>720</v>
      </c>
      <c r="N45">
        <f t="shared" si="5"/>
        <v>3</v>
      </c>
      <c r="O45">
        <f t="shared" si="5"/>
        <v>3</v>
      </c>
      <c r="P45">
        <f t="shared" si="5"/>
        <v>3</v>
      </c>
      <c r="Q45">
        <f t="shared" si="6"/>
        <v>488</v>
      </c>
      <c r="R45">
        <f t="shared" si="7"/>
        <v>12200</v>
      </c>
      <c r="S45">
        <f t="shared" si="8"/>
        <v>244</v>
      </c>
      <c r="T45">
        <f t="shared" si="9"/>
        <v>244</v>
      </c>
    </row>
    <row r="46" spans="2:20" x14ac:dyDescent="0.2">
      <c r="K46" s="3">
        <v>44</v>
      </c>
      <c r="L46">
        <f t="shared" si="11"/>
        <v>56</v>
      </c>
      <c r="M46">
        <f t="shared" si="10"/>
        <v>776</v>
      </c>
      <c r="N46">
        <f t="shared" si="5"/>
        <v>3</v>
      </c>
      <c r="O46">
        <f t="shared" si="5"/>
        <v>3</v>
      </c>
      <c r="P46">
        <f t="shared" si="5"/>
        <v>3</v>
      </c>
      <c r="Q46">
        <f t="shared" si="6"/>
        <v>488</v>
      </c>
      <c r="R46">
        <f t="shared" si="7"/>
        <v>12200</v>
      </c>
      <c r="S46">
        <f t="shared" si="8"/>
        <v>244</v>
      </c>
      <c r="T46">
        <f t="shared" si="9"/>
        <v>244</v>
      </c>
    </row>
    <row r="47" spans="2:20" x14ac:dyDescent="0.2">
      <c r="K47" s="3">
        <v>45</v>
      </c>
      <c r="L47">
        <f t="shared" si="11"/>
        <v>56</v>
      </c>
      <c r="M47">
        <f t="shared" si="10"/>
        <v>832</v>
      </c>
      <c r="N47">
        <f t="shared" si="5"/>
        <v>3</v>
      </c>
      <c r="O47">
        <f t="shared" si="5"/>
        <v>3</v>
      </c>
      <c r="P47">
        <f t="shared" si="5"/>
        <v>3</v>
      </c>
      <c r="Q47">
        <f t="shared" si="6"/>
        <v>488</v>
      </c>
      <c r="R47">
        <f t="shared" si="7"/>
        <v>12200</v>
      </c>
      <c r="S47">
        <f t="shared" si="8"/>
        <v>244</v>
      </c>
      <c r="T47">
        <f t="shared" si="9"/>
        <v>244</v>
      </c>
    </row>
    <row r="48" spans="2:20" x14ac:dyDescent="0.2">
      <c r="K48" s="3">
        <v>46</v>
      </c>
      <c r="L48">
        <f t="shared" si="11"/>
        <v>60</v>
      </c>
      <c r="M48">
        <f t="shared" si="10"/>
        <v>892</v>
      </c>
      <c r="N48">
        <f t="shared" si="5"/>
        <v>3</v>
      </c>
      <c r="O48">
        <f t="shared" si="5"/>
        <v>3</v>
      </c>
      <c r="P48">
        <f t="shared" si="5"/>
        <v>3</v>
      </c>
      <c r="Q48">
        <f t="shared" si="6"/>
        <v>488</v>
      </c>
      <c r="R48">
        <f t="shared" si="7"/>
        <v>12200</v>
      </c>
      <c r="S48">
        <f t="shared" si="8"/>
        <v>244</v>
      </c>
      <c r="T48">
        <f t="shared" si="9"/>
        <v>244</v>
      </c>
    </row>
    <row r="49" spans="11:20" x14ac:dyDescent="0.2">
      <c r="K49" s="3">
        <v>47</v>
      </c>
      <c r="L49">
        <f t="shared" si="11"/>
        <v>60</v>
      </c>
      <c r="M49">
        <f t="shared" si="10"/>
        <v>952</v>
      </c>
      <c r="N49">
        <f t="shared" si="5"/>
        <v>3</v>
      </c>
      <c r="O49">
        <f t="shared" si="5"/>
        <v>3</v>
      </c>
      <c r="P49">
        <f t="shared" si="5"/>
        <v>3</v>
      </c>
      <c r="Q49">
        <f t="shared" si="6"/>
        <v>488</v>
      </c>
      <c r="R49">
        <f t="shared" si="7"/>
        <v>12200</v>
      </c>
      <c r="S49">
        <f t="shared" si="8"/>
        <v>244</v>
      </c>
      <c r="T49">
        <f t="shared" si="9"/>
        <v>244</v>
      </c>
    </row>
    <row r="50" spans="11:20" x14ac:dyDescent="0.2">
      <c r="K50" s="3">
        <v>48</v>
      </c>
      <c r="L50">
        <f t="shared" si="11"/>
        <v>64</v>
      </c>
      <c r="M50">
        <f t="shared" si="10"/>
        <v>1016</v>
      </c>
      <c r="N50">
        <f t="shared" si="5"/>
        <v>4</v>
      </c>
      <c r="O50">
        <f t="shared" si="5"/>
        <v>4</v>
      </c>
      <c r="P50">
        <f t="shared" si="5"/>
        <v>4</v>
      </c>
      <c r="Q50">
        <f t="shared" si="6"/>
        <v>896</v>
      </c>
      <c r="R50">
        <f t="shared" si="7"/>
        <v>22400</v>
      </c>
      <c r="S50">
        <f t="shared" si="8"/>
        <v>448</v>
      </c>
      <c r="T50">
        <f t="shared" si="9"/>
        <v>448</v>
      </c>
    </row>
    <row r="51" spans="11:20" x14ac:dyDescent="0.2">
      <c r="K51" s="3">
        <v>49</v>
      </c>
      <c r="L51">
        <f t="shared" si="11"/>
        <v>64</v>
      </c>
      <c r="M51">
        <f t="shared" si="10"/>
        <v>1080</v>
      </c>
      <c r="N51">
        <f t="shared" si="5"/>
        <v>4</v>
      </c>
      <c r="O51">
        <f t="shared" si="5"/>
        <v>4</v>
      </c>
      <c r="P51">
        <f t="shared" si="5"/>
        <v>4</v>
      </c>
      <c r="Q51">
        <f t="shared" si="6"/>
        <v>896</v>
      </c>
      <c r="R51">
        <f t="shared" si="7"/>
        <v>22400</v>
      </c>
      <c r="S51">
        <f t="shared" si="8"/>
        <v>448</v>
      </c>
      <c r="T51">
        <f t="shared" si="9"/>
        <v>448</v>
      </c>
    </row>
    <row r="52" spans="11:20" x14ac:dyDescent="0.2">
      <c r="K52" s="3">
        <v>50</v>
      </c>
      <c r="L52">
        <f t="shared" si="11"/>
        <v>68</v>
      </c>
      <c r="M52">
        <f t="shared" si="10"/>
        <v>1148</v>
      </c>
      <c r="N52">
        <f t="shared" si="5"/>
        <v>4</v>
      </c>
      <c r="O52">
        <f t="shared" si="5"/>
        <v>4</v>
      </c>
      <c r="P52">
        <f t="shared" si="5"/>
        <v>4</v>
      </c>
      <c r="Q52">
        <f t="shared" si="6"/>
        <v>896</v>
      </c>
      <c r="R52">
        <f t="shared" si="7"/>
        <v>22400</v>
      </c>
      <c r="S52">
        <f t="shared" si="8"/>
        <v>448</v>
      </c>
      <c r="T52">
        <f t="shared" si="9"/>
        <v>448</v>
      </c>
    </row>
    <row r="53" spans="11:20" x14ac:dyDescent="0.2">
      <c r="K53" s="3">
        <v>51</v>
      </c>
      <c r="L53">
        <f t="shared" si="11"/>
        <v>68</v>
      </c>
      <c r="M53">
        <f t="shared" si="10"/>
        <v>1216</v>
      </c>
      <c r="N53">
        <f t="shared" si="5"/>
        <v>4</v>
      </c>
      <c r="O53">
        <f t="shared" si="5"/>
        <v>4</v>
      </c>
      <c r="P53">
        <f t="shared" si="5"/>
        <v>4</v>
      </c>
      <c r="Q53">
        <f t="shared" si="6"/>
        <v>896</v>
      </c>
      <c r="R53">
        <f t="shared" si="7"/>
        <v>22400</v>
      </c>
      <c r="S53">
        <f t="shared" si="8"/>
        <v>448</v>
      </c>
      <c r="T53">
        <f t="shared" si="9"/>
        <v>448</v>
      </c>
    </row>
    <row r="54" spans="11:20" x14ac:dyDescent="0.2">
      <c r="K54" s="3">
        <v>52</v>
      </c>
      <c r="L54">
        <f t="shared" si="11"/>
        <v>72</v>
      </c>
      <c r="M54">
        <f t="shared" si="10"/>
        <v>1288</v>
      </c>
      <c r="N54">
        <f t="shared" si="5"/>
        <v>4</v>
      </c>
      <c r="O54">
        <f t="shared" si="5"/>
        <v>4</v>
      </c>
      <c r="P54">
        <f t="shared" si="5"/>
        <v>4</v>
      </c>
      <c r="Q54">
        <f t="shared" si="6"/>
        <v>896</v>
      </c>
      <c r="R54">
        <f t="shared" si="7"/>
        <v>22400</v>
      </c>
      <c r="S54">
        <f t="shared" si="8"/>
        <v>448</v>
      </c>
      <c r="T54">
        <f t="shared" si="9"/>
        <v>448</v>
      </c>
    </row>
    <row r="55" spans="11:20" x14ac:dyDescent="0.2">
      <c r="K55" s="3">
        <v>53</v>
      </c>
      <c r="L55">
        <f t="shared" si="11"/>
        <v>72</v>
      </c>
      <c r="M55">
        <f t="shared" si="10"/>
        <v>1360</v>
      </c>
      <c r="N55">
        <f t="shared" ref="N55:P102" si="17">MAX(INT(LOG($M55/12,3)),1)</f>
        <v>4</v>
      </c>
      <c r="O55">
        <f t="shared" si="17"/>
        <v>4</v>
      </c>
      <c r="P55">
        <f t="shared" si="17"/>
        <v>4</v>
      </c>
      <c r="Q55">
        <f t="shared" si="6"/>
        <v>896</v>
      </c>
      <c r="R55">
        <f t="shared" si="7"/>
        <v>22400</v>
      </c>
      <c r="S55">
        <f t="shared" si="8"/>
        <v>448</v>
      </c>
      <c r="T55">
        <f t="shared" si="9"/>
        <v>448</v>
      </c>
    </row>
    <row r="56" spans="11:20" x14ac:dyDescent="0.2">
      <c r="K56" s="3">
        <v>54</v>
      </c>
      <c r="L56">
        <f t="shared" si="11"/>
        <v>76</v>
      </c>
      <c r="M56">
        <f t="shared" si="10"/>
        <v>1436</v>
      </c>
      <c r="N56">
        <f t="shared" si="17"/>
        <v>4</v>
      </c>
      <c r="O56">
        <f t="shared" si="17"/>
        <v>4</v>
      </c>
      <c r="P56">
        <f t="shared" si="17"/>
        <v>4</v>
      </c>
      <c r="Q56">
        <f t="shared" si="6"/>
        <v>896</v>
      </c>
      <c r="R56">
        <f t="shared" si="7"/>
        <v>22400</v>
      </c>
      <c r="S56">
        <f t="shared" si="8"/>
        <v>448</v>
      </c>
      <c r="T56">
        <f t="shared" si="9"/>
        <v>448</v>
      </c>
    </row>
    <row r="57" spans="11:20" x14ac:dyDescent="0.2">
      <c r="K57" s="3">
        <v>55</v>
      </c>
      <c r="L57">
        <f t="shared" si="11"/>
        <v>76</v>
      </c>
      <c r="M57">
        <f t="shared" si="10"/>
        <v>1512</v>
      </c>
      <c r="N57">
        <f t="shared" si="17"/>
        <v>4</v>
      </c>
      <c r="O57">
        <f t="shared" si="17"/>
        <v>4</v>
      </c>
      <c r="P57">
        <f t="shared" si="17"/>
        <v>4</v>
      </c>
      <c r="Q57">
        <f t="shared" si="6"/>
        <v>896</v>
      </c>
      <c r="R57">
        <f t="shared" si="7"/>
        <v>22400</v>
      </c>
      <c r="S57">
        <f t="shared" si="8"/>
        <v>448</v>
      </c>
      <c r="T57">
        <f t="shared" si="9"/>
        <v>448</v>
      </c>
    </row>
    <row r="58" spans="11:20" x14ac:dyDescent="0.2">
      <c r="K58" s="3">
        <v>56</v>
      </c>
      <c r="L58">
        <f t="shared" si="11"/>
        <v>80</v>
      </c>
      <c r="M58">
        <f t="shared" si="10"/>
        <v>1592</v>
      </c>
      <c r="N58">
        <f t="shared" si="17"/>
        <v>4</v>
      </c>
      <c r="O58">
        <f t="shared" si="17"/>
        <v>4</v>
      </c>
      <c r="P58">
        <f t="shared" si="17"/>
        <v>4</v>
      </c>
      <c r="Q58">
        <f t="shared" si="6"/>
        <v>896</v>
      </c>
      <c r="R58">
        <f t="shared" si="7"/>
        <v>22400</v>
      </c>
      <c r="S58">
        <f t="shared" si="8"/>
        <v>448</v>
      </c>
      <c r="T58">
        <f t="shared" si="9"/>
        <v>448</v>
      </c>
    </row>
    <row r="59" spans="11:20" x14ac:dyDescent="0.2">
      <c r="K59" s="3">
        <v>57</v>
      </c>
      <c r="L59">
        <f t="shared" si="11"/>
        <v>80</v>
      </c>
      <c r="M59">
        <f t="shared" si="10"/>
        <v>1672</v>
      </c>
      <c r="N59">
        <f t="shared" si="17"/>
        <v>4</v>
      </c>
      <c r="O59">
        <f t="shared" si="17"/>
        <v>4</v>
      </c>
      <c r="P59">
        <f t="shared" si="17"/>
        <v>4</v>
      </c>
      <c r="Q59">
        <f t="shared" si="6"/>
        <v>896</v>
      </c>
      <c r="R59">
        <f t="shared" si="7"/>
        <v>22400</v>
      </c>
      <c r="S59">
        <f t="shared" si="8"/>
        <v>448</v>
      </c>
      <c r="T59">
        <f t="shared" si="9"/>
        <v>448</v>
      </c>
    </row>
    <row r="60" spans="11:20" x14ac:dyDescent="0.2">
      <c r="K60" s="3">
        <v>58</v>
      </c>
      <c r="L60">
        <f t="shared" si="11"/>
        <v>84</v>
      </c>
      <c r="M60">
        <f t="shared" si="10"/>
        <v>1756</v>
      </c>
      <c r="N60">
        <f t="shared" si="17"/>
        <v>4</v>
      </c>
      <c r="O60">
        <f t="shared" si="17"/>
        <v>4</v>
      </c>
      <c r="P60">
        <f t="shared" si="17"/>
        <v>4</v>
      </c>
      <c r="Q60">
        <f t="shared" si="6"/>
        <v>896</v>
      </c>
      <c r="R60">
        <f t="shared" si="7"/>
        <v>22400</v>
      </c>
      <c r="S60">
        <f t="shared" si="8"/>
        <v>448</v>
      </c>
      <c r="T60">
        <f t="shared" si="9"/>
        <v>448</v>
      </c>
    </row>
    <row r="61" spans="11:20" x14ac:dyDescent="0.2">
      <c r="K61" s="3">
        <v>59</v>
      </c>
      <c r="L61">
        <f t="shared" si="11"/>
        <v>84</v>
      </c>
      <c r="M61">
        <f t="shared" si="10"/>
        <v>1840</v>
      </c>
      <c r="N61">
        <f t="shared" si="17"/>
        <v>4</v>
      </c>
      <c r="O61">
        <f t="shared" si="17"/>
        <v>4</v>
      </c>
      <c r="P61">
        <f t="shared" si="17"/>
        <v>4</v>
      </c>
      <c r="Q61">
        <f t="shared" si="6"/>
        <v>896</v>
      </c>
      <c r="R61">
        <f t="shared" si="7"/>
        <v>22400</v>
      </c>
      <c r="S61">
        <f t="shared" si="8"/>
        <v>448</v>
      </c>
      <c r="T61">
        <f t="shared" si="9"/>
        <v>448</v>
      </c>
    </row>
    <row r="62" spans="11:20" x14ac:dyDescent="0.2">
      <c r="K62" s="3">
        <v>60</v>
      </c>
      <c r="L62">
        <f t="shared" si="11"/>
        <v>88</v>
      </c>
      <c r="M62">
        <f t="shared" si="10"/>
        <v>1928</v>
      </c>
      <c r="N62">
        <f t="shared" si="17"/>
        <v>4</v>
      </c>
      <c r="O62">
        <f t="shared" si="17"/>
        <v>4</v>
      </c>
      <c r="P62">
        <f t="shared" si="17"/>
        <v>4</v>
      </c>
      <c r="Q62">
        <f t="shared" si="6"/>
        <v>896</v>
      </c>
      <c r="R62">
        <f t="shared" si="7"/>
        <v>22400</v>
      </c>
      <c r="S62">
        <f t="shared" si="8"/>
        <v>448</v>
      </c>
      <c r="T62">
        <f t="shared" si="9"/>
        <v>448</v>
      </c>
    </row>
    <row r="63" spans="11:20" x14ac:dyDescent="0.2">
      <c r="K63" s="3">
        <v>61</v>
      </c>
      <c r="L63">
        <f t="shared" si="11"/>
        <v>88</v>
      </c>
      <c r="M63">
        <f t="shared" si="10"/>
        <v>2016</v>
      </c>
      <c r="N63">
        <f t="shared" si="17"/>
        <v>4</v>
      </c>
      <c r="O63">
        <f t="shared" si="17"/>
        <v>4</v>
      </c>
      <c r="P63">
        <f t="shared" si="17"/>
        <v>4</v>
      </c>
      <c r="Q63">
        <f t="shared" si="6"/>
        <v>896</v>
      </c>
      <c r="R63">
        <f t="shared" si="7"/>
        <v>22400</v>
      </c>
      <c r="S63">
        <f t="shared" si="8"/>
        <v>448</v>
      </c>
      <c r="T63">
        <f t="shared" si="9"/>
        <v>448</v>
      </c>
    </row>
    <row r="64" spans="11:20" x14ac:dyDescent="0.2">
      <c r="K64" s="3">
        <v>62</v>
      </c>
      <c r="L64">
        <f t="shared" si="11"/>
        <v>92</v>
      </c>
      <c r="M64">
        <f t="shared" si="10"/>
        <v>2108</v>
      </c>
      <c r="N64">
        <f t="shared" si="17"/>
        <v>4</v>
      </c>
      <c r="O64">
        <f t="shared" si="17"/>
        <v>4</v>
      </c>
      <c r="P64">
        <f t="shared" si="17"/>
        <v>4</v>
      </c>
      <c r="Q64">
        <f t="shared" si="6"/>
        <v>896</v>
      </c>
      <c r="R64">
        <f t="shared" si="7"/>
        <v>22400</v>
      </c>
      <c r="S64">
        <f t="shared" si="8"/>
        <v>448</v>
      </c>
      <c r="T64">
        <f t="shared" si="9"/>
        <v>448</v>
      </c>
    </row>
    <row r="65" spans="11:20" x14ac:dyDescent="0.2">
      <c r="K65" s="3">
        <v>63</v>
      </c>
      <c r="L65">
        <f t="shared" si="11"/>
        <v>92</v>
      </c>
      <c r="M65">
        <f t="shared" si="10"/>
        <v>2200</v>
      </c>
      <c r="N65">
        <f t="shared" si="17"/>
        <v>4</v>
      </c>
      <c r="O65">
        <f t="shared" si="17"/>
        <v>4</v>
      </c>
      <c r="P65">
        <f t="shared" si="17"/>
        <v>4</v>
      </c>
      <c r="Q65">
        <f t="shared" si="6"/>
        <v>896</v>
      </c>
      <c r="R65">
        <f t="shared" si="7"/>
        <v>22400</v>
      </c>
      <c r="S65">
        <f t="shared" si="8"/>
        <v>448</v>
      </c>
      <c r="T65">
        <f t="shared" si="9"/>
        <v>448</v>
      </c>
    </row>
    <row r="66" spans="11:20" x14ac:dyDescent="0.2">
      <c r="K66" s="3">
        <v>64</v>
      </c>
      <c r="L66">
        <f t="shared" si="11"/>
        <v>96</v>
      </c>
      <c r="M66">
        <f t="shared" si="10"/>
        <v>2296</v>
      </c>
      <c r="N66">
        <f t="shared" si="17"/>
        <v>4</v>
      </c>
      <c r="O66">
        <f t="shared" si="17"/>
        <v>4</v>
      </c>
      <c r="P66">
        <f t="shared" si="17"/>
        <v>4</v>
      </c>
      <c r="Q66">
        <f t="shared" si="6"/>
        <v>896</v>
      </c>
      <c r="R66">
        <f t="shared" si="7"/>
        <v>22400</v>
      </c>
      <c r="S66">
        <f t="shared" si="8"/>
        <v>448</v>
      </c>
      <c r="T66">
        <f t="shared" si="9"/>
        <v>448</v>
      </c>
    </row>
    <row r="67" spans="11:20" x14ac:dyDescent="0.2">
      <c r="K67" s="3">
        <v>65</v>
      </c>
      <c r="L67">
        <f t="shared" si="11"/>
        <v>96</v>
      </c>
      <c r="M67">
        <f t="shared" si="10"/>
        <v>2392</v>
      </c>
      <c r="N67">
        <f t="shared" si="17"/>
        <v>4</v>
      </c>
      <c r="O67">
        <f t="shared" si="17"/>
        <v>4</v>
      </c>
      <c r="P67">
        <f t="shared" si="17"/>
        <v>4</v>
      </c>
      <c r="Q67">
        <f t="shared" si="6"/>
        <v>896</v>
      </c>
      <c r="R67">
        <f t="shared" si="7"/>
        <v>22400</v>
      </c>
      <c r="S67">
        <f t="shared" si="8"/>
        <v>448</v>
      </c>
      <c r="T67">
        <f t="shared" si="9"/>
        <v>448</v>
      </c>
    </row>
    <row r="68" spans="11:20" x14ac:dyDescent="0.2">
      <c r="K68" s="3">
        <v>66</v>
      </c>
      <c r="L68">
        <f t="shared" si="11"/>
        <v>100</v>
      </c>
      <c r="M68">
        <f t="shared" si="10"/>
        <v>2492</v>
      </c>
      <c r="N68">
        <f t="shared" si="17"/>
        <v>4</v>
      </c>
      <c r="O68">
        <f t="shared" si="17"/>
        <v>4</v>
      </c>
      <c r="P68">
        <f t="shared" si="17"/>
        <v>4</v>
      </c>
      <c r="Q68">
        <f t="shared" si="6"/>
        <v>896</v>
      </c>
      <c r="R68">
        <f t="shared" si="7"/>
        <v>22400</v>
      </c>
      <c r="S68">
        <f t="shared" si="8"/>
        <v>448</v>
      </c>
      <c r="T68">
        <f t="shared" si="9"/>
        <v>448</v>
      </c>
    </row>
    <row r="69" spans="11:20" x14ac:dyDescent="0.2">
      <c r="K69" s="3">
        <v>67</v>
      </c>
      <c r="L69">
        <f t="shared" si="11"/>
        <v>100</v>
      </c>
      <c r="M69">
        <f t="shared" si="10"/>
        <v>2592</v>
      </c>
      <c r="N69">
        <f t="shared" si="17"/>
        <v>4</v>
      </c>
      <c r="O69">
        <f t="shared" si="17"/>
        <v>4</v>
      </c>
      <c r="P69">
        <f t="shared" si="17"/>
        <v>4</v>
      </c>
      <c r="Q69">
        <f t="shared" si="6"/>
        <v>896</v>
      </c>
      <c r="R69">
        <f t="shared" si="7"/>
        <v>22400</v>
      </c>
      <c r="S69">
        <f t="shared" si="8"/>
        <v>448</v>
      </c>
      <c r="T69">
        <f t="shared" si="9"/>
        <v>448</v>
      </c>
    </row>
    <row r="70" spans="11:20" x14ac:dyDescent="0.2">
      <c r="K70" s="3">
        <v>68</v>
      </c>
      <c r="L70">
        <f t="shared" si="11"/>
        <v>104</v>
      </c>
      <c r="M70">
        <f t="shared" si="10"/>
        <v>2696</v>
      </c>
      <c r="N70">
        <f t="shared" si="17"/>
        <v>4</v>
      </c>
      <c r="O70">
        <f t="shared" si="17"/>
        <v>4</v>
      </c>
      <c r="P70">
        <f t="shared" ref="P70:P102" si="18">MAX(INT(LOG($M70/12,3)),1)</f>
        <v>4</v>
      </c>
      <c r="Q70">
        <f t="shared" si="6"/>
        <v>896</v>
      </c>
      <c r="R70">
        <f t="shared" si="7"/>
        <v>22400</v>
      </c>
      <c r="S70">
        <f t="shared" si="8"/>
        <v>448</v>
      </c>
      <c r="T70">
        <f t="shared" si="9"/>
        <v>448</v>
      </c>
    </row>
    <row r="71" spans="11:20" x14ac:dyDescent="0.2">
      <c r="K71" s="3">
        <v>69</v>
      </c>
      <c r="L71">
        <f t="shared" si="11"/>
        <v>104</v>
      </c>
      <c r="M71">
        <f t="shared" si="10"/>
        <v>2800</v>
      </c>
      <c r="N71">
        <f t="shared" si="17"/>
        <v>4</v>
      </c>
      <c r="O71">
        <f t="shared" si="17"/>
        <v>4</v>
      </c>
      <c r="P71">
        <f t="shared" si="18"/>
        <v>4</v>
      </c>
      <c r="Q71">
        <f t="shared" si="6"/>
        <v>896</v>
      </c>
      <c r="R71">
        <f t="shared" si="7"/>
        <v>22400</v>
      </c>
      <c r="S71">
        <f t="shared" si="8"/>
        <v>448</v>
      </c>
      <c r="T71">
        <f t="shared" si="9"/>
        <v>448</v>
      </c>
    </row>
    <row r="72" spans="11:20" x14ac:dyDescent="0.2">
      <c r="K72" s="3">
        <v>70</v>
      </c>
      <c r="L72">
        <f t="shared" si="11"/>
        <v>108</v>
      </c>
      <c r="M72">
        <f t="shared" si="10"/>
        <v>2908</v>
      </c>
      <c r="N72">
        <f t="shared" si="17"/>
        <v>4</v>
      </c>
      <c r="O72">
        <f t="shared" si="17"/>
        <v>4</v>
      </c>
      <c r="P72">
        <f t="shared" si="18"/>
        <v>4</v>
      </c>
      <c r="Q72">
        <f t="shared" si="6"/>
        <v>896</v>
      </c>
      <c r="R72">
        <f t="shared" si="7"/>
        <v>22400</v>
      </c>
      <c r="S72">
        <f t="shared" si="8"/>
        <v>448</v>
      </c>
      <c r="T72">
        <f t="shared" si="9"/>
        <v>448</v>
      </c>
    </row>
    <row r="73" spans="11:20" x14ac:dyDescent="0.2">
      <c r="K73" s="3">
        <v>71</v>
      </c>
      <c r="L73">
        <f t="shared" si="11"/>
        <v>108</v>
      </c>
      <c r="M73">
        <f t="shared" si="10"/>
        <v>3016</v>
      </c>
      <c r="N73">
        <f t="shared" si="17"/>
        <v>5</v>
      </c>
      <c r="O73">
        <f t="shared" si="17"/>
        <v>5</v>
      </c>
      <c r="P73">
        <f t="shared" si="18"/>
        <v>5</v>
      </c>
      <c r="Q73">
        <f t="shared" si="6"/>
        <v>1576</v>
      </c>
      <c r="R73">
        <f t="shared" si="7"/>
        <v>39400</v>
      </c>
      <c r="S73">
        <f t="shared" si="8"/>
        <v>788</v>
      </c>
      <c r="T73">
        <f t="shared" si="9"/>
        <v>788</v>
      </c>
    </row>
    <row r="74" spans="11:20" x14ac:dyDescent="0.2">
      <c r="K74" s="3">
        <v>72</v>
      </c>
      <c r="L74">
        <f t="shared" si="11"/>
        <v>112</v>
      </c>
      <c r="M74">
        <f t="shared" si="10"/>
        <v>3128</v>
      </c>
      <c r="N74">
        <f t="shared" si="17"/>
        <v>5</v>
      </c>
      <c r="O74">
        <f t="shared" si="17"/>
        <v>5</v>
      </c>
      <c r="P74">
        <f t="shared" si="18"/>
        <v>5</v>
      </c>
      <c r="Q74">
        <f t="shared" si="6"/>
        <v>1576</v>
      </c>
      <c r="R74">
        <f t="shared" si="7"/>
        <v>39400</v>
      </c>
      <c r="S74">
        <f t="shared" si="8"/>
        <v>788</v>
      </c>
      <c r="T74">
        <f t="shared" si="9"/>
        <v>788</v>
      </c>
    </row>
    <row r="75" spans="11:20" x14ac:dyDescent="0.2">
      <c r="K75" s="3">
        <v>73</v>
      </c>
      <c r="L75">
        <f t="shared" si="11"/>
        <v>112</v>
      </c>
      <c r="M75">
        <f t="shared" si="10"/>
        <v>3240</v>
      </c>
      <c r="N75">
        <f t="shared" si="17"/>
        <v>5</v>
      </c>
      <c r="O75">
        <f t="shared" si="17"/>
        <v>5</v>
      </c>
      <c r="P75">
        <f t="shared" si="18"/>
        <v>5</v>
      </c>
      <c r="Q75">
        <f t="shared" si="6"/>
        <v>1576</v>
      </c>
      <c r="R75">
        <f t="shared" si="7"/>
        <v>39400</v>
      </c>
      <c r="S75">
        <f t="shared" si="8"/>
        <v>788</v>
      </c>
      <c r="T75">
        <f t="shared" si="9"/>
        <v>788</v>
      </c>
    </row>
    <row r="76" spans="11:20" x14ac:dyDescent="0.2">
      <c r="K76" s="3">
        <v>74</v>
      </c>
      <c r="L76">
        <f t="shared" si="11"/>
        <v>116</v>
      </c>
      <c r="M76">
        <f t="shared" si="10"/>
        <v>3356</v>
      </c>
      <c r="N76">
        <f t="shared" si="17"/>
        <v>5</v>
      </c>
      <c r="O76">
        <f t="shared" si="17"/>
        <v>5</v>
      </c>
      <c r="P76">
        <f t="shared" si="18"/>
        <v>5</v>
      </c>
      <c r="Q76">
        <f t="shared" si="6"/>
        <v>1576</v>
      </c>
      <c r="R76">
        <f t="shared" si="7"/>
        <v>39400</v>
      </c>
      <c r="S76">
        <f t="shared" si="8"/>
        <v>788</v>
      </c>
      <c r="T76">
        <f t="shared" si="9"/>
        <v>788</v>
      </c>
    </row>
    <row r="77" spans="11:20" x14ac:dyDescent="0.2">
      <c r="K77" s="3">
        <v>75</v>
      </c>
      <c r="L77">
        <f t="shared" si="11"/>
        <v>116</v>
      </c>
      <c r="M77">
        <f t="shared" si="10"/>
        <v>3472</v>
      </c>
      <c r="N77">
        <f t="shared" si="17"/>
        <v>5</v>
      </c>
      <c r="O77">
        <f t="shared" si="17"/>
        <v>5</v>
      </c>
      <c r="P77">
        <f t="shared" si="18"/>
        <v>5</v>
      </c>
      <c r="Q77">
        <f t="shared" si="6"/>
        <v>1576</v>
      </c>
      <c r="R77">
        <f t="shared" si="7"/>
        <v>39400</v>
      </c>
      <c r="S77">
        <f t="shared" si="8"/>
        <v>788</v>
      </c>
      <c r="T77">
        <f t="shared" si="9"/>
        <v>788</v>
      </c>
    </row>
    <row r="78" spans="11:20" x14ac:dyDescent="0.2">
      <c r="K78" s="3">
        <v>76</v>
      </c>
      <c r="L78">
        <f t="shared" si="11"/>
        <v>120</v>
      </c>
      <c r="M78">
        <f t="shared" si="10"/>
        <v>3592</v>
      </c>
      <c r="N78">
        <f t="shared" si="17"/>
        <v>5</v>
      </c>
      <c r="O78">
        <f t="shared" si="17"/>
        <v>5</v>
      </c>
      <c r="P78">
        <f t="shared" si="18"/>
        <v>5</v>
      </c>
      <c r="Q78">
        <f t="shared" si="6"/>
        <v>1576</v>
      </c>
      <c r="R78">
        <f t="shared" si="7"/>
        <v>39400</v>
      </c>
      <c r="S78">
        <f t="shared" si="8"/>
        <v>788</v>
      </c>
      <c r="T78">
        <f t="shared" si="9"/>
        <v>788</v>
      </c>
    </row>
    <row r="79" spans="11:20" x14ac:dyDescent="0.2">
      <c r="K79" s="3">
        <v>77</v>
      </c>
      <c r="L79">
        <f t="shared" si="11"/>
        <v>120</v>
      </c>
      <c r="M79">
        <f t="shared" si="10"/>
        <v>3712</v>
      </c>
      <c r="N79">
        <f t="shared" si="17"/>
        <v>5</v>
      </c>
      <c r="O79">
        <f t="shared" si="17"/>
        <v>5</v>
      </c>
      <c r="P79">
        <f t="shared" si="18"/>
        <v>5</v>
      </c>
      <c r="Q79">
        <f t="shared" si="6"/>
        <v>1576</v>
      </c>
      <c r="R79">
        <f t="shared" si="7"/>
        <v>39400</v>
      </c>
      <c r="S79">
        <f t="shared" si="8"/>
        <v>788</v>
      </c>
      <c r="T79">
        <f t="shared" si="9"/>
        <v>788</v>
      </c>
    </row>
    <row r="80" spans="11:20" x14ac:dyDescent="0.2">
      <c r="K80" s="3">
        <v>78</v>
      </c>
      <c r="L80">
        <f t="shared" si="11"/>
        <v>124</v>
      </c>
      <c r="M80">
        <f t="shared" si="10"/>
        <v>3836</v>
      </c>
      <c r="N80">
        <f t="shared" si="17"/>
        <v>5</v>
      </c>
      <c r="O80">
        <f t="shared" si="17"/>
        <v>5</v>
      </c>
      <c r="P80">
        <f t="shared" si="18"/>
        <v>5</v>
      </c>
      <c r="Q80">
        <f t="shared" si="6"/>
        <v>1576</v>
      </c>
      <c r="R80">
        <f t="shared" si="7"/>
        <v>39400</v>
      </c>
      <c r="S80">
        <f t="shared" si="8"/>
        <v>788</v>
      </c>
      <c r="T80">
        <f t="shared" si="9"/>
        <v>788</v>
      </c>
    </row>
    <row r="81" spans="11:20" x14ac:dyDescent="0.2">
      <c r="K81" s="3">
        <v>79</v>
      </c>
      <c r="L81">
        <f t="shared" si="11"/>
        <v>124</v>
      </c>
      <c r="M81">
        <f t="shared" si="10"/>
        <v>3960</v>
      </c>
      <c r="N81">
        <f t="shared" si="17"/>
        <v>5</v>
      </c>
      <c r="O81">
        <f t="shared" si="17"/>
        <v>5</v>
      </c>
      <c r="P81">
        <f t="shared" si="18"/>
        <v>5</v>
      </c>
      <c r="Q81">
        <f t="shared" si="6"/>
        <v>1576</v>
      </c>
      <c r="R81">
        <f t="shared" si="7"/>
        <v>39400</v>
      </c>
      <c r="S81">
        <f t="shared" si="8"/>
        <v>788</v>
      </c>
      <c r="T81">
        <f t="shared" si="9"/>
        <v>788</v>
      </c>
    </row>
    <row r="82" spans="11:20" x14ac:dyDescent="0.2">
      <c r="K82" s="3">
        <v>80</v>
      </c>
      <c r="L82">
        <f t="shared" si="11"/>
        <v>128</v>
      </c>
      <c r="M82">
        <f t="shared" si="10"/>
        <v>4088</v>
      </c>
      <c r="N82">
        <f t="shared" si="17"/>
        <v>5</v>
      </c>
      <c r="O82">
        <f t="shared" si="17"/>
        <v>5</v>
      </c>
      <c r="P82">
        <f t="shared" si="18"/>
        <v>5</v>
      </c>
      <c r="Q82">
        <f t="shared" si="6"/>
        <v>1576</v>
      </c>
      <c r="R82">
        <f t="shared" si="7"/>
        <v>39400</v>
      </c>
      <c r="S82">
        <f t="shared" si="8"/>
        <v>788</v>
      </c>
      <c r="T82">
        <f t="shared" si="9"/>
        <v>788</v>
      </c>
    </row>
    <row r="83" spans="11:20" x14ac:dyDescent="0.2">
      <c r="K83" s="3">
        <v>81</v>
      </c>
      <c r="L83">
        <f>L82</f>
        <v>128</v>
      </c>
      <c r="M83">
        <f t="shared" si="10"/>
        <v>4216</v>
      </c>
      <c r="N83">
        <f t="shared" si="17"/>
        <v>5</v>
      </c>
      <c r="O83">
        <f t="shared" si="17"/>
        <v>5</v>
      </c>
      <c r="P83">
        <f t="shared" si="18"/>
        <v>5</v>
      </c>
      <c r="Q83">
        <f t="shared" si="6"/>
        <v>1576</v>
      </c>
      <c r="R83">
        <f t="shared" si="7"/>
        <v>39400</v>
      </c>
      <c r="S83">
        <f t="shared" si="8"/>
        <v>788</v>
      </c>
      <c r="T83">
        <f t="shared" si="9"/>
        <v>788</v>
      </c>
    </row>
    <row r="84" spans="11:20" x14ac:dyDescent="0.2">
      <c r="K84" s="3">
        <v>82</v>
      </c>
      <c r="L84">
        <f t="shared" ref="L84:L102" si="19">L83</f>
        <v>128</v>
      </c>
      <c r="M84">
        <f t="shared" si="10"/>
        <v>4344</v>
      </c>
      <c r="N84">
        <f t="shared" si="17"/>
        <v>5</v>
      </c>
      <c r="O84">
        <f t="shared" si="17"/>
        <v>5</v>
      </c>
      <c r="P84">
        <f t="shared" si="18"/>
        <v>5</v>
      </c>
      <c r="Q84">
        <f t="shared" si="6"/>
        <v>1576</v>
      </c>
      <c r="R84">
        <f t="shared" si="7"/>
        <v>39400</v>
      </c>
      <c r="S84">
        <f t="shared" si="8"/>
        <v>788</v>
      </c>
      <c r="T84">
        <f t="shared" si="9"/>
        <v>788</v>
      </c>
    </row>
    <row r="85" spans="11:20" x14ac:dyDescent="0.2">
      <c r="K85" s="3">
        <v>83</v>
      </c>
      <c r="L85">
        <f t="shared" si="19"/>
        <v>128</v>
      </c>
      <c r="M85">
        <f t="shared" si="10"/>
        <v>4472</v>
      </c>
      <c r="N85">
        <f t="shared" si="17"/>
        <v>5</v>
      </c>
      <c r="O85">
        <f t="shared" si="17"/>
        <v>5</v>
      </c>
      <c r="P85">
        <f t="shared" si="18"/>
        <v>5</v>
      </c>
      <c r="Q85">
        <f t="shared" si="6"/>
        <v>1576</v>
      </c>
      <c r="R85">
        <f t="shared" si="7"/>
        <v>39400</v>
      </c>
      <c r="S85">
        <f t="shared" si="8"/>
        <v>788</v>
      </c>
      <c r="T85">
        <f t="shared" si="9"/>
        <v>788</v>
      </c>
    </row>
    <row r="86" spans="11:20" x14ac:dyDescent="0.2">
      <c r="K86" s="3">
        <v>84</v>
      </c>
      <c r="L86">
        <f t="shared" si="19"/>
        <v>128</v>
      </c>
      <c r="M86">
        <f t="shared" si="10"/>
        <v>4600</v>
      </c>
      <c r="N86">
        <f t="shared" si="17"/>
        <v>5</v>
      </c>
      <c r="O86">
        <f t="shared" si="17"/>
        <v>5</v>
      </c>
      <c r="P86">
        <f t="shared" si="18"/>
        <v>5</v>
      </c>
      <c r="Q86">
        <f t="shared" si="6"/>
        <v>1576</v>
      </c>
      <c r="R86">
        <f t="shared" si="7"/>
        <v>39400</v>
      </c>
      <c r="S86">
        <f t="shared" si="8"/>
        <v>788</v>
      </c>
      <c r="T86">
        <f t="shared" si="9"/>
        <v>788</v>
      </c>
    </row>
    <row r="87" spans="11:20" x14ac:dyDescent="0.2">
      <c r="K87" s="3">
        <v>85</v>
      </c>
      <c r="L87">
        <f t="shared" si="19"/>
        <v>128</v>
      </c>
      <c r="M87">
        <f t="shared" si="10"/>
        <v>4728</v>
      </c>
      <c r="N87">
        <f t="shared" si="17"/>
        <v>5</v>
      </c>
      <c r="O87">
        <f t="shared" si="17"/>
        <v>5</v>
      </c>
      <c r="P87">
        <f t="shared" si="18"/>
        <v>5</v>
      </c>
      <c r="Q87">
        <f t="shared" ref="Q87:Q101" si="20">INDEX($D$19:$G$27,MATCH(N87,$C$19:$C$27,0),MATCH(Q$1,$D$15:$G$15,0))*$C$5</f>
        <v>1576</v>
      </c>
      <c r="R87">
        <f t="shared" ref="R87:R102" si="21">INDEX($D$28:$G$36,MATCH(O87,$C$28:$C$36,0),MATCH(R$1,$D$15:$G$15,0))*$C$5</f>
        <v>39400</v>
      </c>
      <c r="S87">
        <f t="shared" ref="S87:S102" si="22">INDEX($D$37:$G$45,MATCH(P87,$C$37:$C$45,0),MATCH(S$1,$D$15:$G$15,0))*$C$5</f>
        <v>788</v>
      </c>
      <c r="T87">
        <f t="shared" ref="T87:T102" si="23">INDEX($D$37:$G$45,MATCH(P87,$C$37:$C$45,0),MATCH(T$1,$D$15:$G$15,0))*$C$5</f>
        <v>788</v>
      </c>
    </row>
    <row r="88" spans="11:20" x14ac:dyDescent="0.2">
      <c r="K88" s="3">
        <v>86</v>
      </c>
      <c r="L88">
        <f t="shared" si="19"/>
        <v>128</v>
      </c>
      <c r="M88">
        <f t="shared" ref="M88:M102" si="24">M87+L88</f>
        <v>4856</v>
      </c>
      <c r="N88">
        <f t="shared" si="17"/>
        <v>5</v>
      </c>
      <c r="O88">
        <f t="shared" si="17"/>
        <v>5</v>
      </c>
      <c r="P88">
        <f t="shared" si="18"/>
        <v>5</v>
      </c>
      <c r="Q88">
        <f t="shared" si="20"/>
        <v>1576</v>
      </c>
      <c r="R88">
        <f t="shared" si="21"/>
        <v>39400</v>
      </c>
      <c r="S88">
        <f t="shared" si="22"/>
        <v>788</v>
      </c>
      <c r="T88">
        <f t="shared" si="23"/>
        <v>788</v>
      </c>
    </row>
    <row r="89" spans="11:20" x14ac:dyDescent="0.2">
      <c r="K89" s="3">
        <v>87</v>
      </c>
      <c r="L89">
        <f t="shared" si="19"/>
        <v>128</v>
      </c>
      <c r="M89">
        <f t="shared" si="24"/>
        <v>4984</v>
      </c>
      <c r="N89">
        <f t="shared" si="17"/>
        <v>5</v>
      </c>
      <c r="O89">
        <f t="shared" si="17"/>
        <v>5</v>
      </c>
      <c r="P89">
        <f t="shared" si="18"/>
        <v>5</v>
      </c>
      <c r="Q89">
        <f t="shared" si="20"/>
        <v>1576</v>
      </c>
      <c r="R89">
        <f t="shared" si="21"/>
        <v>39400</v>
      </c>
      <c r="S89">
        <f t="shared" si="22"/>
        <v>788</v>
      </c>
      <c r="T89">
        <f t="shared" si="23"/>
        <v>788</v>
      </c>
    </row>
    <row r="90" spans="11:20" x14ac:dyDescent="0.2">
      <c r="K90" s="3">
        <v>88</v>
      </c>
      <c r="L90">
        <f t="shared" si="19"/>
        <v>128</v>
      </c>
      <c r="M90">
        <f t="shared" si="24"/>
        <v>5112</v>
      </c>
      <c r="N90">
        <f t="shared" si="17"/>
        <v>5</v>
      </c>
      <c r="O90">
        <f t="shared" si="17"/>
        <v>5</v>
      </c>
      <c r="P90">
        <f t="shared" si="18"/>
        <v>5</v>
      </c>
      <c r="Q90">
        <f t="shared" si="20"/>
        <v>1576</v>
      </c>
      <c r="R90">
        <f t="shared" si="21"/>
        <v>39400</v>
      </c>
      <c r="S90">
        <f t="shared" si="22"/>
        <v>788</v>
      </c>
      <c r="T90">
        <f t="shared" si="23"/>
        <v>788</v>
      </c>
    </row>
    <row r="91" spans="11:20" x14ac:dyDescent="0.2">
      <c r="K91" s="3">
        <v>89</v>
      </c>
      <c r="L91">
        <f t="shared" si="19"/>
        <v>128</v>
      </c>
      <c r="M91">
        <f t="shared" si="24"/>
        <v>5240</v>
      </c>
      <c r="N91">
        <f t="shared" si="17"/>
        <v>5</v>
      </c>
      <c r="O91">
        <f t="shared" si="17"/>
        <v>5</v>
      </c>
      <c r="P91">
        <f t="shared" si="18"/>
        <v>5</v>
      </c>
      <c r="Q91">
        <f t="shared" si="20"/>
        <v>1576</v>
      </c>
      <c r="R91">
        <f t="shared" si="21"/>
        <v>39400</v>
      </c>
      <c r="S91">
        <f t="shared" si="22"/>
        <v>788</v>
      </c>
      <c r="T91">
        <f t="shared" si="23"/>
        <v>788</v>
      </c>
    </row>
    <row r="92" spans="11:20" x14ac:dyDescent="0.2">
      <c r="K92" s="3">
        <v>90</v>
      </c>
      <c r="L92">
        <f t="shared" si="19"/>
        <v>128</v>
      </c>
      <c r="M92">
        <f t="shared" si="24"/>
        <v>5368</v>
      </c>
      <c r="N92">
        <f t="shared" si="17"/>
        <v>5</v>
      </c>
      <c r="O92">
        <f t="shared" si="17"/>
        <v>5</v>
      </c>
      <c r="P92">
        <f t="shared" si="18"/>
        <v>5</v>
      </c>
      <c r="Q92">
        <f t="shared" si="20"/>
        <v>1576</v>
      </c>
      <c r="R92">
        <f t="shared" si="21"/>
        <v>39400</v>
      </c>
      <c r="S92">
        <f t="shared" si="22"/>
        <v>788</v>
      </c>
      <c r="T92">
        <f t="shared" si="23"/>
        <v>788</v>
      </c>
    </row>
    <row r="93" spans="11:20" x14ac:dyDescent="0.2">
      <c r="K93" s="3">
        <v>91</v>
      </c>
      <c r="L93">
        <f t="shared" si="19"/>
        <v>128</v>
      </c>
      <c r="M93">
        <f t="shared" si="24"/>
        <v>5496</v>
      </c>
      <c r="N93">
        <f t="shared" si="17"/>
        <v>5</v>
      </c>
      <c r="O93">
        <f t="shared" si="17"/>
        <v>5</v>
      </c>
      <c r="P93">
        <f t="shared" si="18"/>
        <v>5</v>
      </c>
      <c r="Q93">
        <f t="shared" si="20"/>
        <v>1576</v>
      </c>
      <c r="R93">
        <f t="shared" si="21"/>
        <v>39400</v>
      </c>
      <c r="S93">
        <f t="shared" si="22"/>
        <v>788</v>
      </c>
      <c r="T93">
        <f t="shared" si="23"/>
        <v>788</v>
      </c>
    </row>
    <row r="94" spans="11:20" x14ac:dyDescent="0.2">
      <c r="K94" s="3">
        <v>92</v>
      </c>
      <c r="L94">
        <f t="shared" si="19"/>
        <v>128</v>
      </c>
      <c r="M94">
        <f t="shared" si="24"/>
        <v>5624</v>
      </c>
      <c r="N94">
        <f t="shared" si="17"/>
        <v>5</v>
      </c>
      <c r="O94">
        <f t="shared" si="17"/>
        <v>5</v>
      </c>
      <c r="P94">
        <f t="shared" si="18"/>
        <v>5</v>
      </c>
      <c r="Q94">
        <f t="shared" si="20"/>
        <v>1576</v>
      </c>
      <c r="R94">
        <f t="shared" si="21"/>
        <v>39400</v>
      </c>
      <c r="S94">
        <f t="shared" si="22"/>
        <v>788</v>
      </c>
      <c r="T94">
        <f t="shared" si="23"/>
        <v>788</v>
      </c>
    </row>
    <row r="95" spans="11:20" x14ac:dyDescent="0.2">
      <c r="K95" s="3">
        <v>93</v>
      </c>
      <c r="L95">
        <f t="shared" si="19"/>
        <v>128</v>
      </c>
      <c r="M95">
        <f t="shared" si="24"/>
        <v>5752</v>
      </c>
      <c r="N95">
        <f t="shared" si="17"/>
        <v>5</v>
      </c>
      <c r="O95">
        <f t="shared" si="17"/>
        <v>5</v>
      </c>
      <c r="P95">
        <f t="shared" si="18"/>
        <v>5</v>
      </c>
      <c r="Q95">
        <f t="shared" si="20"/>
        <v>1576</v>
      </c>
      <c r="R95">
        <f t="shared" si="21"/>
        <v>39400</v>
      </c>
      <c r="S95">
        <f t="shared" si="22"/>
        <v>788</v>
      </c>
      <c r="T95">
        <f t="shared" si="23"/>
        <v>788</v>
      </c>
    </row>
    <row r="96" spans="11:20" x14ac:dyDescent="0.2">
      <c r="K96" s="3">
        <v>94</v>
      </c>
      <c r="L96">
        <f t="shared" si="19"/>
        <v>128</v>
      </c>
      <c r="M96">
        <f t="shared" si="24"/>
        <v>5880</v>
      </c>
      <c r="N96">
        <f t="shared" si="17"/>
        <v>5</v>
      </c>
      <c r="O96">
        <f t="shared" si="17"/>
        <v>5</v>
      </c>
      <c r="P96">
        <f t="shared" si="18"/>
        <v>5</v>
      </c>
      <c r="Q96">
        <f t="shared" si="20"/>
        <v>1576</v>
      </c>
      <c r="R96">
        <f t="shared" si="21"/>
        <v>39400</v>
      </c>
      <c r="S96">
        <f t="shared" si="22"/>
        <v>788</v>
      </c>
      <c r="T96">
        <f t="shared" si="23"/>
        <v>788</v>
      </c>
    </row>
    <row r="97" spans="11:20" x14ac:dyDescent="0.2">
      <c r="K97" s="3">
        <v>95</v>
      </c>
      <c r="L97">
        <f t="shared" si="19"/>
        <v>128</v>
      </c>
      <c r="M97">
        <f t="shared" si="24"/>
        <v>6008</v>
      </c>
      <c r="N97">
        <f t="shared" si="17"/>
        <v>5</v>
      </c>
      <c r="O97">
        <f t="shared" si="17"/>
        <v>5</v>
      </c>
      <c r="P97">
        <f t="shared" si="18"/>
        <v>5</v>
      </c>
      <c r="Q97">
        <f t="shared" si="20"/>
        <v>1576</v>
      </c>
      <c r="R97">
        <f t="shared" si="21"/>
        <v>39400</v>
      </c>
      <c r="S97">
        <f t="shared" si="22"/>
        <v>788</v>
      </c>
      <c r="T97">
        <f t="shared" si="23"/>
        <v>788</v>
      </c>
    </row>
    <row r="98" spans="11:20" x14ac:dyDescent="0.2">
      <c r="K98" s="3">
        <v>96</v>
      </c>
      <c r="L98">
        <f t="shared" si="19"/>
        <v>128</v>
      </c>
      <c r="M98">
        <f t="shared" si="24"/>
        <v>6136</v>
      </c>
      <c r="N98">
        <f t="shared" si="17"/>
        <v>5</v>
      </c>
      <c r="O98">
        <f t="shared" si="17"/>
        <v>5</v>
      </c>
      <c r="P98">
        <f t="shared" si="18"/>
        <v>5</v>
      </c>
      <c r="Q98">
        <f t="shared" si="20"/>
        <v>1576</v>
      </c>
      <c r="R98">
        <f t="shared" si="21"/>
        <v>39400</v>
      </c>
      <c r="S98">
        <f t="shared" si="22"/>
        <v>788</v>
      </c>
      <c r="T98">
        <f t="shared" si="23"/>
        <v>788</v>
      </c>
    </row>
    <row r="99" spans="11:20" x14ac:dyDescent="0.2">
      <c r="K99" s="3">
        <v>97</v>
      </c>
      <c r="L99">
        <f t="shared" si="19"/>
        <v>128</v>
      </c>
      <c r="M99">
        <f t="shared" si="24"/>
        <v>6264</v>
      </c>
      <c r="N99">
        <f t="shared" si="17"/>
        <v>5</v>
      </c>
      <c r="O99">
        <f t="shared" si="17"/>
        <v>5</v>
      </c>
      <c r="P99">
        <f t="shared" si="18"/>
        <v>5</v>
      </c>
      <c r="Q99">
        <f t="shared" si="20"/>
        <v>1576</v>
      </c>
      <c r="R99">
        <f t="shared" si="21"/>
        <v>39400</v>
      </c>
      <c r="S99">
        <f t="shared" si="22"/>
        <v>788</v>
      </c>
      <c r="T99">
        <f t="shared" si="23"/>
        <v>788</v>
      </c>
    </row>
    <row r="100" spans="11:20" x14ac:dyDescent="0.2">
      <c r="K100" s="3">
        <v>98</v>
      </c>
      <c r="L100">
        <f t="shared" si="19"/>
        <v>128</v>
      </c>
      <c r="M100">
        <f t="shared" si="24"/>
        <v>6392</v>
      </c>
      <c r="N100">
        <f t="shared" si="17"/>
        <v>5</v>
      </c>
      <c r="O100">
        <f t="shared" si="17"/>
        <v>5</v>
      </c>
      <c r="P100">
        <f t="shared" si="18"/>
        <v>5</v>
      </c>
      <c r="Q100">
        <f t="shared" si="20"/>
        <v>1576</v>
      </c>
      <c r="R100">
        <f t="shared" si="21"/>
        <v>39400</v>
      </c>
      <c r="S100">
        <f t="shared" si="22"/>
        <v>788</v>
      </c>
      <c r="T100">
        <f t="shared" si="23"/>
        <v>788</v>
      </c>
    </row>
    <row r="101" spans="11:20" x14ac:dyDescent="0.2">
      <c r="K101" s="3">
        <v>99</v>
      </c>
      <c r="L101">
        <f t="shared" si="19"/>
        <v>128</v>
      </c>
      <c r="M101">
        <f t="shared" si="24"/>
        <v>6520</v>
      </c>
      <c r="N101">
        <f t="shared" si="17"/>
        <v>5</v>
      </c>
      <c r="O101">
        <f t="shared" si="17"/>
        <v>5</v>
      </c>
      <c r="P101">
        <f t="shared" si="18"/>
        <v>5</v>
      </c>
      <c r="Q101">
        <f t="shared" si="20"/>
        <v>1576</v>
      </c>
      <c r="R101">
        <f t="shared" si="21"/>
        <v>39400</v>
      </c>
      <c r="S101">
        <f t="shared" si="22"/>
        <v>788</v>
      </c>
      <c r="T101">
        <f t="shared" si="23"/>
        <v>788</v>
      </c>
    </row>
    <row r="102" spans="11:20" x14ac:dyDescent="0.2">
      <c r="K102" s="3">
        <v>100</v>
      </c>
      <c r="L102">
        <f t="shared" si="19"/>
        <v>128</v>
      </c>
      <c r="M102">
        <f t="shared" si="24"/>
        <v>6648</v>
      </c>
      <c r="N102">
        <f t="shared" si="17"/>
        <v>5</v>
      </c>
      <c r="O102">
        <f t="shared" si="17"/>
        <v>5</v>
      </c>
      <c r="P102">
        <f t="shared" si="18"/>
        <v>5</v>
      </c>
      <c r="Q102">
        <f>INDEX($D$19:$G$27,MATCH(N102,$C$19:$C$27,0),MATCH(Q$1,$D$15:$G$15,0))*$C$5</f>
        <v>1576</v>
      </c>
      <c r="R102">
        <f t="shared" si="21"/>
        <v>39400</v>
      </c>
      <c r="S102">
        <f t="shared" si="22"/>
        <v>788</v>
      </c>
      <c r="T102">
        <f t="shared" si="23"/>
        <v>788</v>
      </c>
    </row>
  </sheetData>
  <phoneticPr fontId="1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00B050"/>
  </sheetPr>
  <dimension ref="A1:BE118"/>
  <sheetViews>
    <sheetView topLeftCell="A2" workbookViewId="0">
      <selection activeCell="AQ27" sqref="AQ27"/>
    </sheetView>
  </sheetViews>
  <sheetFormatPr defaultColWidth="9" defaultRowHeight="14.25" x14ac:dyDescent="0.2"/>
  <cols>
    <col min="1" max="1" width="10.375" style="3" customWidth="1"/>
    <col min="3" max="3" width="9" style="14"/>
    <col min="4" max="4" width="9" style="15"/>
    <col min="5" max="5" width="9" style="14" hidden="1" customWidth="1"/>
    <col min="6" max="6" width="13" style="14" hidden="1" customWidth="1"/>
    <col min="7" max="11" width="9" style="14" hidden="1" customWidth="1"/>
    <col min="12" max="16" width="9" hidden="1" customWidth="1"/>
    <col min="17" max="17" width="13" hidden="1" customWidth="1"/>
    <col min="18" max="20" width="9" hidden="1" customWidth="1"/>
    <col min="21" max="21" width="3.125" style="16" hidden="1" customWidth="1"/>
    <col min="22" max="22" width="9" style="1" hidden="1" customWidth="1"/>
    <col min="23" max="24" width="9" hidden="1" customWidth="1"/>
    <col min="25" max="25" width="9" style="1" hidden="1" customWidth="1"/>
    <col min="26" max="26" width="11.25" hidden="1" customWidth="1"/>
    <col min="27" max="27" width="9" hidden="1" customWidth="1"/>
    <col min="28" max="28" width="13" hidden="1" customWidth="1"/>
    <col min="29" max="33" width="9" hidden="1" customWidth="1"/>
    <col min="34" max="34" width="3.125" style="16" hidden="1" customWidth="1"/>
    <col min="35" max="35" width="9" style="1" hidden="1" customWidth="1"/>
    <col min="37" max="37" width="16.75" customWidth="1"/>
    <col min="38" max="43" width="5.5" customWidth="1"/>
  </cols>
  <sheetData>
    <row r="1" spans="1:57" x14ac:dyDescent="0.2">
      <c r="A1" s="17" t="s">
        <v>514</v>
      </c>
      <c r="B1" s="10" t="s">
        <v>48</v>
      </c>
      <c r="C1" s="18" t="s">
        <v>463</v>
      </c>
      <c r="D1" s="19" t="s">
        <v>515</v>
      </c>
      <c r="E1" s="18" t="s">
        <v>516</v>
      </c>
      <c r="F1" s="18" t="s">
        <v>33</v>
      </c>
      <c r="G1" s="18" t="s">
        <v>517</v>
      </c>
      <c r="H1" s="18" t="s">
        <v>285</v>
      </c>
      <c r="I1" s="18" t="s">
        <v>518</v>
      </c>
      <c r="J1" s="1"/>
      <c r="K1" s="1"/>
      <c r="L1" s="13" t="s">
        <v>519</v>
      </c>
      <c r="M1" s="13" t="s">
        <v>520</v>
      </c>
      <c r="N1" s="26" t="s">
        <v>463</v>
      </c>
      <c r="O1" s="13" t="s">
        <v>515</v>
      </c>
      <c r="P1" s="26" t="s">
        <v>516</v>
      </c>
      <c r="Q1" s="26" t="s">
        <v>33</v>
      </c>
      <c r="R1" s="26" t="s">
        <v>517</v>
      </c>
      <c r="S1" s="26" t="s">
        <v>518</v>
      </c>
      <c r="T1" s="1"/>
      <c r="W1" s="27" t="s">
        <v>521</v>
      </c>
      <c r="X1" s="27" t="s">
        <v>522</v>
      </c>
      <c r="Z1" t="s">
        <v>523</v>
      </c>
      <c r="AG1" s="1"/>
      <c r="AJ1" t="s">
        <v>481</v>
      </c>
    </row>
    <row r="2" spans="1:57" x14ac:dyDescent="0.2">
      <c r="A2" s="1"/>
      <c r="K2" s="1"/>
      <c r="Z2" t="s">
        <v>524</v>
      </c>
      <c r="AA2" t="s">
        <v>525</v>
      </c>
      <c r="AB2" t="s">
        <v>526</v>
      </c>
      <c r="AK2" t="s">
        <v>285</v>
      </c>
      <c r="AL2" t="s">
        <v>413</v>
      </c>
      <c r="AM2" t="s">
        <v>416</v>
      </c>
      <c r="AN2" t="s">
        <v>419</v>
      </c>
      <c r="AO2" t="s">
        <v>423</v>
      </c>
      <c r="AP2" t="s">
        <v>425</v>
      </c>
      <c r="AQ2" t="s">
        <v>426</v>
      </c>
      <c r="AR2" t="s">
        <v>527</v>
      </c>
      <c r="AU2" t="s">
        <v>528</v>
      </c>
      <c r="AZ2" t="s">
        <v>529</v>
      </c>
    </row>
    <row r="3" spans="1:57" x14ac:dyDescent="0.2">
      <c r="A3" s="3">
        <v>1</v>
      </c>
      <c r="B3">
        <v>1</v>
      </c>
      <c r="C3" s="20">
        <v>1</v>
      </c>
      <c r="D3" s="21">
        <v>1</v>
      </c>
      <c r="E3" s="20">
        <v>100</v>
      </c>
      <c r="F3" s="20">
        <f>VLOOKUP(A3,$W$3:$X$11,2,FALSE)</f>
        <v>2000</v>
      </c>
      <c r="G3" s="20">
        <v>250</v>
      </c>
      <c r="H3" s="20"/>
      <c r="I3" s="20">
        <v>1</v>
      </c>
      <c r="J3" s="20"/>
      <c r="K3" s="20"/>
      <c r="L3" s="3">
        <v>1</v>
      </c>
      <c r="M3">
        <v>1</v>
      </c>
      <c r="N3" s="20">
        <v>32</v>
      </c>
      <c r="O3" s="20">
        <v>1</v>
      </c>
      <c r="P3" s="20">
        <v>100</v>
      </c>
      <c r="Q3" s="20">
        <f t="shared" ref="Q3:Q34" si="0">VLOOKUP(L3,$W$3:$X$11,2,FALSE)/COUNTIF(L:L,L3)</f>
        <v>250</v>
      </c>
      <c r="R3" s="20">
        <f>G3*2</f>
        <v>500</v>
      </c>
      <c r="S3" s="20">
        <v>35</v>
      </c>
      <c r="T3" s="20"/>
      <c r="V3" s="20"/>
      <c r="W3" s="20">
        <v>1</v>
      </c>
      <c r="X3">
        <v>2000</v>
      </c>
      <c r="Z3">
        <v>1</v>
      </c>
      <c r="AA3">
        <v>1</v>
      </c>
      <c r="AB3">
        <v>1</v>
      </c>
      <c r="AG3" s="20"/>
      <c r="AI3" s="20"/>
      <c r="AL3">
        <v>1</v>
      </c>
      <c r="AM3">
        <v>2</v>
      </c>
      <c r="AN3">
        <v>3</v>
      </c>
      <c r="AO3">
        <v>4</v>
      </c>
      <c r="AP3">
        <v>5</v>
      </c>
      <c r="AQ3">
        <v>6</v>
      </c>
      <c r="BE3" t="s">
        <v>530</v>
      </c>
    </row>
    <row r="4" spans="1:57" x14ac:dyDescent="0.2">
      <c r="A4" s="3">
        <v>1</v>
      </c>
      <c r="B4">
        <v>2</v>
      </c>
      <c r="C4" s="14">
        <v>1</v>
      </c>
      <c r="D4" s="15">
        <v>1</v>
      </c>
      <c r="E4" s="20">
        <v>100</v>
      </c>
      <c r="F4" s="20">
        <f t="shared" ref="F4:F67" si="1">VLOOKUP(A4,$W$3:$X$11,2,FALSE)</f>
        <v>2000</v>
      </c>
      <c r="G4" s="20">
        <f>G3</f>
        <v>250</v>
      </c>
      <c r="H4" s="20"/>
      <c r="I4" s="20">
        <v>1</v>
      </c>
      <c r="J4" s="20"/>
      <c r="K4" s="20"/>
      <c r="L4" s="3">
        <v>1</v>
      </c>
      <c r="M4">
        <v>2</v>
      </c>
      <c r="N4" s="20">
        <v>32</v>
      </c>
      <c r="O4" s="14">
        <v>1</v>
      </c>
      <c r="P4" s="20">
        <v>100</v>
      </c>
      <c r="Q4" s="20">
        <f t="shared" si="0"/>
        <v>250</v>
      </c>
      <c r="R4" s="20">
        <f t="shared" ref="R4:R79" si="2">G4*2</f>
        <v>500</v>
      </c>
      <c r="S4" s="20">
        <v>36</v>
      </c>
      <c r="T4" s="20"/>
      <c r="V4" s="20"/>
      <c r="W4" s="20">
        <v>2</v>
      </c>
      <c r="X4">
        <v>2000</v>
      </c>
      <c r="Z4">
        <v>2</v>
      </c>
      <c r="AA4">
        <v>1</v>
      </c>
      <c r="AB4">
        <v>1</v>
      </c>
      <c r="AG4" s="20"/>
      <c r="AI4" s="20"/>
      <c r="AK4" t="s">
        <v>415</v>
      </c>
      <c r="AL4">
        <v>2</v>
      </c>
      <c r="AR4">
        <f>AL4*VLOOKUP($AL$3,装备强化24!$Y$3:$AA$9,2,FALSE)+AM4*VLOOKUP($AM$3,装备强化24!$Y$3:$AA$9,2,FALSE)+主线!AN4*VLOOKUP($AN$3,装备强化24!$Y$3:$AA$9,2,FALSE)+主线!AO4*VLOOKUP($AO$3,装备强化24!$Y$3:$AA$9,2,FALSE)+主线!AP4*VLOOKUP($AP$3,装备强化24!$Y$3:$AA$9,2,FALSE)+主线!AQ4*VLOOKUP($AQ$3,装备强化24!$Y$3:$AA$9,2,FALSE)</f>
        <v>4</v>
      </c>
      <c r="BE4" t="s">
        <v>531</v>
      </c>
    </row>
    <row r="5" spans="1:57" x14ac:dyDescent="0.2">
      <c r="A5" s="3">
        <v>1</v>
      </c>
      <c r="B5">
        <v>3</v>
      </c>
      <c r="C5" s="14">
        <v>1</v>
      </c>
      <c r="D5" s="21">
        <v>1</v>
      </c>
      <c r="E5" s="20">
        <v>100</v>
      </c>
      <c r="F5" s="20">
        <f t="shared" si="1"/>
        <v>2000</v>
      </c>
      <c r="G5" s="20">
        <f t="shared" ref="G5:G10" si="3">G4</f>
        <v>250</v>
      </c>
      <c r="H5" s="20"/>
      <c r="I5" s="20">
        <v>1</v>
      </c>
      <c r="J5" s="20"/>
      <c r="K5" s="20"/>
      <c r="L5" s="3">
        <v>1</v>
      </c>
      <c r="M5">
        <v>3</v>
      </c>
      <c r="N5" s="20">
        <v>32</v>
      </c>
      <c r="O5" s="20">
        <v>1</v>
      </c>
      <c r="P5" s="20">
        <v>100</v>
      </c>
      <c r="Q5" s="20">
        <f t="shared" si="0"/>
        <v>250</v>
      </c>
      <c r="R5" s="20">
        <f t="shared" si="2"/>
        <v>500</v>
      </c>
      <c r="S5" s="20">
        <v>36</v>
      </c>
      <c r="T5" s="20"/>
      <c r="V5" s="20"/>
      <c r="W5" s="20">
        <v>3</v>
      </c>
      <c r="X5">
        <v>2000</v>
      </c>
      <c r="Z5">
        <v>3</v>
      </c>
      <c r="AA5">
        <v>1</v>
      </c>
      <c r="AB5">
        <v>1</v>
      </c>
      <c r="AG5" s="20"/>
      <c r="AI5" s="20"/>
      <c r="AK5" t="s">
        <v>415</v>
      </c>
      <c r="AL5">
        <v>2</v>
      </c>
      <c r="AR5">
        <f>AL5*VLOOKUP($AL$3,装备强化24!$Y$3:$AA$9,2,FALSE)+AM5*VLOOKUP($AM$3,装备强化24!$Y$3:$AA$9,2,FALSE)+主线!AN5*VLOOKUP($AN$3,装备强化24!$Y$3:$AA$9,2,FALSE)+主线!AO5*VLOOKUP($AO$3,装备强化24!$Y$3:$AA$9,2,FALSE)+主线!AP5*VLOOKUP($AP$3,装备强化24!$Y$3:$AA$9,2,FALSE)+主线!AQ5*VLOOKUP($AQ$3,装备强化24!$Y$3:$AA$9,2,FALSE)</f>
        <v>4</v>
      </c>
      <c r="BE5" t="s">
        <v>532</v>
      </c>
    </row>
    <row r="6" spans="1:57" x14ac:dyDescent="0.2">
      <c r="A6" s="3">
        <v>1</v>
      </c>
      <c r="B6">
        <v>4</v>
      </c>
      <c r="C6" s="14">
        <v>1</v>
      </c>
      <c r="D6" s="15">
        <v>1</v>
      </c>
      <c r="E6" s="20">
        <v>100</v>
      </c>
      <c r="F6" s="20">
        <f t="shared" si="1"/>
        <v>2000</v>
      </c>
      <c r="G6" s="20">
        <f t="shared" si="3"/>
        <v>250</v>
      </c>
      <c r="H6" s="20"/>
      <c r="I6" s="20">
        <v>2</v>
      </c>
      <c r="J6" s="20"/>
      <c r="K6" s="20"/>
      <c r="L6" s="3">
        <v>1</v>
      </c>
      <c r="M6">
        <v>4</v>
      </c>
      <c r="N6" s="20">
        <v>32</v>
      </c>
      <c r="O6" s="14">
        <v>1</v>
      </c>
      <c r="P6" s="20">
        <v>100</v>
      </c>
      <c r="Q6" s="20">
        <f t="shared" si="0"/>
        <v>250</v>
      </c>
      <c r="R6" s="20">
        <f t="shared" si="2"/>
        <v>500</v>
      </c>
      <c r="S6" s="20">
        <v>37</v>
      </c>
      <c r="T6" s="20"/>
      <c r="V6" s="20"/>
      <c r="W6" s="20">
        <v>4</v>
      </c>
      <c r="X6">
        <v>2000</v>
      </c>
      <c r="Z6">
        <v>4</v>
      </c>
      <c r="AA6">
        <v>1</v>
      </c>
      <c r="AB6">
        <v>1</v>
      </c>
      <c r="AD6" t="s">
        <v>533</v>
      </c>
      <c r="AG6" s="20"/>
      <c r="AI6" s="20"/>
      <c r="AK6" t="s">
        <v>418</v>
      </c>
      <c r="AL6">
        <v>2</v>
      </c>
      <c r="AR6">
        <f>AL6*VLOOKUP($AL$3,装备强化24!$Y$3:$AA$9,2,FALSE)+AM6*VLOOKUP($AM$3,装备强化24!$Y$3:$AA$9,2,FALSE)+主线!AN6*VLOOKUP($AN$3,装备强化24!$Y$3:$AA$9,2,FALSE)+主线!AO6*VLOOKUP($AO$3,装备强化24!$Y$3:$AA$9,2,FALSE)+主线!AP6*VLOOKUP($AP$3,装备强化24!$Y$3:$AA$9,2,FALSE)+主线!AQ6*VLOOKUP($AQ$3,装备强化24!$Y$3:$AA$9,2,FALSE)</f>
        <v>4</v>
      </c>
      <c r="BE6" t="s">
        <v>534</v>
      </c>
    </row>
    <row r="7" spans="1:57" x14ac:dyDescent="0.2">
      <c r="A7" s="3">
        <v>1</v>
      </c>
      <c r="B7">
        <v>5</v>
      </c>
      <c r="C7" s="14">
        <v>1</v>
      </c>
      <c r="D7" s="21">
        <v>1</v>
      </c>
      <c r="E7" s="20">
        <v>100</v>
      </c>
      <c r="F7" s="20">
        <f t="shared" si="1"/>
        <v>2000</v>
      </c>
      <c r="G7" s="20">
        <f t="shared" si="3"/>
        <v>250</v>
      </c>
      <c r="H7" s="20"/>
      <c r="I7" s="20">
        <v>3</v>
      </c>
      <c r="J7" s="20"/>
      <c r="K7" s="20"/>
      <c r="L7" s="3">
        <v>1</v>
      </c>
      <c r="M7">
        <v>5</v>
      </c>
      <c r="N7" s="20">
        <v>32</v>
      </c>
      <c r="O7" s="20">
        <v>1</v>
      </c>
      <c r="P7" s="20">
        <v>100</v>
      </c>
      <c r="Q7" s="20">
        <f t="shared" si="0"/>
        <v>250</v>
      </c>
      <c r="R7" s="20">
        <f t="shared" si="2"/>
        <v>500</v>
      </c>
      <c r="S7" s="20">
        <v>38</v>
      </c>
      <c r="T7" s="20"/>
      <c r="V7" s="20"/>
      <c r="W7" s="20">
        <v>5</v>
      </c>
      <c r="X7">
        <v>2000</v>
      </c>
      <c r="Z7">
        <v>5</v>
      </c>
      <c r="AA7">
        <v>1</v>
      </c>
      <c r="AB7">
        <v>1</v>
      </c>
      <c r="AG7" s="20"/>
      <c r="AI7" s="20"/>
      <c r="AK7" t="s">
        <v>418</v>
      </c>
      <c r="AL7">
        <v>2</v>
      </c>
      <c r="AR7">
        <f>AL7*VLOOKUP($AL$3,装备强化24!$Y$3:$AA$9,2,FALSE)+AM7*VLOOKUP($AM$3,装备强化24!$Y$3:$AA$9,2,FALSE)+主线!AN7*VLOOKUP($AN$3,装备强化24!$Y$3:$AA$9,2,FALSE)+主线!AO7*VLOOKUP($AO$3,装备强化24!$Y$3:$AA$9,2,FALSE)+主线!AP7*VLOOKUP($AP$3,装备强化24!$Y$3:$AA$9,2,FALSE)+主线!AQ7*VLOOKUP($AQ$3,装备强化24!$Y$3:$AA$9,2,FALSE)</f>
        <v>4</v>
      </c>
      <c r="BE7" t="s">
        <v>535</v>
      </c>
    </row>
    <row r="8" spans="1:57" x14ac:dyDescent="0.2">
      <c r="A8" s="3">
        <v>1</v>
      </c>
      <c r="B8">
        <v>6</v>
      </c>
      <c r="C8" s="14">
        <v>1</v>
      </c>
      <c r="D8" s="15">
        <v>1</v>
      </c>
      <c r="E8" s="20">
        <v>100</v>
      </c>
      <c r="F8" s="20">
        <f t="shared" si="1"/>
        <v>2000</v>
      </c>
      <c r="G8" s="20">
        <f t="shared" si="3"/>
        <v>250</v>
      </c>
      <c r="H8" s="20"/>
      <c r="I8" s="20">
        <v>3</v>
      </c>
      <c r="J8" s="20"/>
      <c r="K8" s="20"/>
      <c r="L8" s="3">
        <v>1</v>
      </c>
      <c r="M8">
        <v>6</v>
      </c>
      <c r="N8" s="20">
        <v>32</v>
      </c>
      <c r="O8" s="14">
        <v>1</v>
      </c>
      <c r="P8" s="20">
        <v>100</v>
      </c>
      <c r="Q8" s="20">
        <f t="shared" si="0"/>
        <v>250</v>
      </c>
      <c r="R8" s="20">
        <f t="shared" si="2"/>
        <v>500</v>
      </c>
      <c r="S8" s="20">
        <v>38</v>
      </c>
      <c r="T8" s="20"/>
      <c r="V8" s="20"/>
      <c r="W8" s="20">
        <v>6</v>
      </c>
      <c r="X8">
        <v>2000</v>
      </c>
      <c r="Z8">
        <v>6</v>
      </c>
      <c r="AA8">
        <v>1</v>
      </c>
      <c r="AB8">
        <v>1</v>
      </c>
      <c r="AD8" t="s">
        <v>536</v>
      </c>
      <c r="AE8" s="1">
        <v>10</v>
      </c>
      <c r="AG8" s="20"/>
      <c r="AI8" s="20"/>
      <c r="AK8" t="s">
        <v>421</v>
      </c>
      <c r="AL8">
        <v>2</v>
      </c>
      <c r="AR8">
        <f>AL8*VLOOKUP($AL$3,装备强化24!$Y$3:$AA$9,2,FALSE)+AM8*VLOOKUP($AM$3,装备强化24!$Y$3:$AA$9,2,FALSE)+主线!AN8*VLOOKUP($AN$3,装备强化24!$Y$3:$AA$9,2,FALSE)+主线!AO8*VLOOKUP($AO$3,装备强化24!$Y$3:$AA$9,2,FALSE)+主线!AP8*VLOOKUP($AP$3,装备强化24!$Y$3:$AA$9,2,FALSE)+主线!AQ8*VLOOKUP($AQ$3,装备强化24!$Y$3:$AA$9,2,FALSE)</f>
        <v>4</v>
      </c>
      <c r="BE8" t="s">
        <v>537</v>
      </c>
    </row>
    <row r="9" spans="1:57" x14ac:dyDescent="0.2">
      <c r="A9" s="3">
        <v>1</v>
      </c>
      <c r="B9">
        <v>7</v>
      </c>
      <c r="C9" s="14">
        <v>1</v>
      </c>
      <c r="D9" s="21">
        <v>1</v>
      </c>
      <c r="E9" s="20">
        <v>100</v>
      </c>
      <c r="F9" s="20">
        <f t="shared" si="1"/>
        <v>2000</v>
      </c>
      <c r="G9" s="20">
        <f t="shared" si="3"/>
        <v>250</v>
      </c>
      <c r="H9" s="20"/>
      <c r="I9" s="20">
        <v>3</v>
      </c>
      <c r="J9" s="20"/>
      <c r="K9" s="20"/>
      <c r="L9" s="3">
        <v>1</v>
      </c>
      <c r="M9">
        <v>7</v>
      </c>
      <c r="N9" s="20">
        <v>32</v>
      </c>
      <c r="O9" s="20">
        <v>1</v>
      </c>
      <c r="P9" s="20">
        <v>100</v>
      </c>
      <c r="Q9" s="20">
        <f t="shared" si="0"/>
        <v>250</v>
      </c>
      <c r="R9" s="20">
        <f t="shared" si="2"/>
        <v>500</v>
      </c>
      <c r="S9" s="20">
        <v>39</v>
      </c>
      <c r="T9" s="20"/>
      <c r="V9" s="20"/>
      <c r="W9" s="20">
        <v>7</v>
      </c>
      <c r="X9">
        <v>2000</v>
      </c>
      <c r="Z9">
        <v>7</v>
      </c>
      <c r="AA9">
        <v>1</v>
      </c>
      <c r="AB9">
        <v>1</v>
      </c>
      <c r="AD9" t="s">
        <v>538</v>
      </c>
      <c r="AE9" s="1">
        <v>20</v>
      </c>
      <c r="AG9" s="20"/>
      <c r="AI9" s="20"/>
      <c r="AK9" t="s">
        <v>421</v>
      </c>
      <c r="AL9">
        <v>2</v>
      </c>
      <c r="AR9">
        <f>AL9*VLOOKUP($AL$3,装备强化24!$Y$3:$AA$9,2,FALSE)+AM9*VLOOKUP($AM$3,装备强化24!$Y$3:$AA$9,2,FALSE)+主线!AN9*VLOOKUP($AN$3,装备强化24!$Y$3:$AA$9,2,FALSE)+主线!AO9*VLOOKUP($AO$3,装备强化24!$Y$3:$AA$9,2,FALSE)+主线!AP9*VLOOKUP($AP$3,装备强化24!$Y$3:$AA$9,2,FALSE)+主线!AQ9*VLOOKUP($AQ$3,装备强化24!$Y$3:$AA$9,2,FALSE)</f>
        <v>4</v>
      </c>
    </row>
    <row r="10" spans="1:57" x14ac:dyDescent="0.2">
      <c r="A10" s="3">
        <v>1</v>
      </c>
      <c r="B10">
        <v>8</v>
      </c>
      <c r="C10" s="14">
        <v>1</v>
      </c>
      <c r="D10" s="15">
        <v>1</v>
      </c>
      <c r="E10" s="20">
        <v>100</v>
      </c>
      <c r="F10" s="20">
        <f t="shared" si="1"/>
        <v>2000</v>
      </c>
      <c r="G10" s="20">
        <f t="shared" si="3"/>
        <v>250</v>
      </c>
      <c r="H10" s="20"/>
      <c r="I10" s="20">
        <v>4</v>
      </c>
      <c r="J10" s="20"/>
      <c r="K10" s="20"/>
      <c r="L10" s="3">
        <v>1</v>
      </c>
      <c r="M10">
        <v>8</v>
      </c>
      <c r="N10" s="20">
        <v>32</v>
      </c>
      <c r="O10" s="14">
        <v>1</v>
      </c>
      <c r="P10" s="20">
        <v>100</v>
      </c>
      <c r="Q10" s="20">
        <f t="shared" si="0"/>
        <v>250</v>
      </c>
      <c r="R10" s="20">
        <f t="shared" si="2"/>
        <v>500</v>
      </c>
      <c r="S10" s="20">
        <v>41</v>
      </c>
      <c r="T10" s="20"/>
      <c r="V10" s="20"/>
      <c r="W10" s="20">
        <v>8</v>
      </c>
      <c r="X10">
        <v>2000</v>
      </c>
      <c r="Z10">
        <v>8</v>
      </c>
      <c r="AA10">
        <v>1</v>
      </c>
      <c r="AB10">
        <v>1</v>
      </c>
      <c r="AG10" s="20"/>
      <c r="AI10" s="20"/>
      <c r="AK10" t="s">
        <v>422</v>
      </c>
      <c r="AL10">
        <v>2</v>
      </c>
      <c r="AR10">
        <f>AL10*VLOOKUP($AL$3,装备强化24!$Y$3:$AA$9,2,FALSE)+AM10*VLOOKUP($AM$3,装备强化24!$Y$3:$AA$9,2,FALSE)+主线!AN10*VLOOKUP($AN$3,装备强化24!$Y$3:$AA$9,2,FALSE)+主线!AO10*VLOOKUP($AO$3,装备强化24!$Y$3:$AA$9,2,FALSE)+主线!AP10*VLOOKUP($AP$3,装备强化24!$Y$3:$AA$9,2,FALSE)+主线!AQ10*VLOOKUP($AQ$3,装备强化24!$Y$3:$AA$9,2,FALSE)</f>
        <v>4</v>
      </c>
    </row>
    <row r="11" spans="1:57" x14ac:dyDescent="0.2">
      <c r="A11" s="3">
        <f>A3+1</f>
        <v>2</v>
      </c>
      <c r="B11">
        <f>B3</f>
        <v>1</v>
      </c>
      <c r="C11" s="14">
        <v>5</v>
      </c>
      <c r="D11" s="21">
        <v>1</v>
      </c>
      <c r="E11" s="20">
        <v>100</v>
      </c>
      <c r="F11" s="20">
        <f t="shared" si="1"/>
        <v>2000</v>
      </c>
      <c r="G11" s="20">
        <f>G3+150</f>
        <v>400</v>
      </c>
      <c r="H11" s="20"/>
      <c r="I11" s="20">
        <v>5</v>
      </c>
      <c r="J11" s="20"/>
      <c r="K11" s="20"/>
      <c r="L11" s="3">
        <f>L3+1</f>
        <v>2</v>
      </c>
      <c r="M11">
        <f>M3</f>
        <v>1</v>
      </c>
      <c r="N11" s="14">
        <f>N3+5</f>
        <v>37</v>
      </c>
      <c r="O11" s="20">
        <v>1</v>
      </c>
      <c r="P11" s="20">
        <v>100</v>
      </c>
      <c r="Q11" s="20">
        <f t="shared" si="0"/>
        <v>250</v>
      </c>
      <c r="R11" s="20">
        <f t="shared" si="2"/>
        <v>800</v>
      </c>
      <c r="S11">
        <v>41</v>
      </c>
      <c r="W11" s="20">
        <v>9</v>
      </c>
      <c r="X11">
        <v>2000</v>
      </c>
      <c r="Z11">
        <v>9</v>
      </c>
      <c r="AA11">
        <v>1</v>
      </c>
      <c r="AB11">
        <v>1</v>
      </c>
      <c r="AK11" t="s">
        <v>539</v>
      </c>
      <c r="AL11">
        <v>2</v>
      </c>
      <c r="AM11">
        <v>1</v>
      </c>
      <c r="AR11">
        <f>AL11*VLOOKUP($AL$3,装备强化24!$Y$3:$AA$9,2,FALSE)+AM11*VLOOKUP($AM$3,装备强化24!$Y$3:$AA$9,2,FALSE)+主线!AN11*VLOOKUP($AN$3,装备强化24!$Y$3:$AA$9,2,FALSE)+主线!AO11*VLOOKUP($AO$3,装备强化24!$Y$3:$AA$9,2,FALSE)+主线!AP11*VLOOKUP($AP$3,装备强化24!$Y$3:$AA$9,2,FALSE)+主线!AQ11*VLOOKUP($AQ$3,装备强化24!$Y$3:$AA$9,2,FALSE)</f>
        <v>8</v>
      </c>
    </row>
    <row r="12" spans="1:57" x14ac:dyDescent="0.2">
      <c r="A12" s="3">
        <f t="shared" ref="A12:A26" si="4">A4+1</f>
        <v>2</v>
      </c>
      <c r="B12">
        <f t="shared" ref="B12:B26" si="5">B4</f>
        <v>2</v>
      </c>
      <c r="C12" s="14">
        <v>5</v>
      </c>
      <c r="D12" s="15">
        <v>1</v>
      </c>
      <c r="E12" s="20">
        <v>100</v>
      </c>
      <c r="F12" s="20">
        <f t="shared" si="1"/>
        <v>2000</v>
      </c>
      <c r="G12" s="20">
        <f t="shared" ref="G12:G26" si="6">G4+150</f>
        <v>400</v>
      </c>
      <c r="H12" s="20"/>
      <c r="I12" s="20">
        <v>6</v>
      </c>
      <c r="J12" s="20"/>
      <c r="K12" s="20"/>
      <c r="L12" s="3">
        <f t="shared" ref="L12:L26" si="7">L4+1</f>
        <v>2</v>
      </c>
      <c r="M12">
        <f t="shared" ref="M12:M26" si="8">M4</f>
        <v>2</v>
      </c>
      <c r="N12" s="14">
        <f t="shared" ref="N12:N26" si="9">N4+5</f>
        <v>37</v>
      </c>
      <c r="O12" s="14">
        <v>1</v>
      </c>
      <c r="P12" s="20">
        <v>100</v>
      </c>
      <c r="Q12" s="20">
        <f t="shared" si="0"/>
        <v>250</v>
      </c>
      <c r="R12" s="20">
        <f t="shared" si="2"/>
        <v>800</v>
      </c>
      <c r="S12">
        <v>42</v>
      </c>
      <c r="W12" s="20"/>
      <c r="Z12" t="s">
        <v>540</v>
      </c>
      <c r="AA12" t="s">
        <v>541</v>
      </c>
      <c r="AB12" t="s">
        <v>542</v>
      </c>
      <c r="AK12" t="s">
        <v>543</v>
      </c>
      <c r="AL12">
        <v>2</v>
      </c>
      <c r="AM12">
        <v>1</v>
      </c>
      <c r="AR12">
        <f>AL12*VLOOKUP($AL$3,装备强化24!$Y$3:$AA$9,2,FALSE)+AM12*VLOOKUP($AM$3,装备强化24!$Y$3:$AA$9,2,FALSE)+主线!AN12*VLOOKUP($AN$3,装备强化24!$Y$3:$AA$9,2,FALSE)+主线!AO12*VLOOKUP($AO$3,装备强化24!$Y$3:$AA$9,2,FALSE)+主线!AP12*VLOOKUP($AP$3,装备强化24!$Y$3:$AA$9,2,FALSE)+主线!AQ12*VLOOKUP($AQ$3,装备强化24!$Y$3:$AA$9,2,FALSE)</f>
        <v>8</v>
      </c>
    </row>
    <row r="13" spans="1:57" x14ac:dyDescent="0.2">
      <c r="A13" s="3">
        <f t="shared" si="4"/>
        <v>2</v>
      </c>
      <c r="B13">
        <f t="shared" si="5"/>
        <v>3</v>
      </c>
      <c r="C13" s="14">
        <v>5</v>
      </c>
      <c r="D13" s="21">
        <v>1</v>
      </c>
      <c r="E13" s="20">
        <v>100</v>
      </c>
      <c r="F13" s="20">
        <f t="shared" si="1"/>
        <v>2000</v>
      </c>
      <c r="G13" s="20">
        <f t="shared" si="6"/>
        <v>400</v>
      </c>
      <c r="H13" s="20"/>
      <c r="I13" s="20">
        <v>6</v>
      </c>
      <c r="J13" s="20"/>
      <c r="K13" s="20"/>
      <c r="L13" s="3">
        <f t="shared" si="7"/>
        <v>2</v>
      </c>
      <c r="M13">
        <f t="shared" si="8"/>
        <v>3</v>
      </c>
      <c r="N13" s="14">
        <f t="shared" si="9"/>
        <v>37</v>
      </c>
      <c r="O13" s="20">
        <v>1</v>
      </c>
      <c r="P13" s="20">
        <v>100</v>
      </c>
      <c r="Q13" s="20">
        <f t="shared" si="0"/>
        <v>250</v>
      </c>
      <c r="R13" s="20">
        <f t="shared" si="2"/>
        <v>800</v>
      </c>
      <c r="S13">
        <v>42</v>
      </c>
      <c r="W13" s="20"/>
      <c r="Z13">
        <v>1</v>
      </c>
      <c r="AA13">
        <v>1</v>
      </c>
      <c r="AB13">
        <v>1</v>
      </c>
      <c r="AK13" t="str">
        <f>AK11</f>
        <v>头饰,护甲</v>
      </c>
      <c r="AL13">
        <v>2</v>
      </c>
      <c r="AM13">
        <v>1</v>
      </c>
      <c r="AR13">
        <f>AL13*VLOOKUP($AL$3,装备强化24!$Y$3:$AA$9,2,FALSE)+AM13*VLOOKUP($AM$3,装备强化24!$Y$3:$AA$9,2,FALSE)+主线!AN13*VLOOKUP($AN$3,装备强化24!$Y$3:$AA$9,2,FALSE)+主线!AO13*VLOOKUP($AO$3,装备强化24!$Y$3:$AA$9,2,FALSE)+主线!AP13*VLOOKUP($AP$3,装备强化24!$Y$3:$AA$9,2,FALSE)+主线!AQ13*VLOOKUP($AQ$3,装备强化24!$Y$3:$AA$9,2,FALSE)</f>
        <v>8</v>
      </c>
    </row>
    <row r="14" spans="1:57" x14ac:dyDescent="0.2">
      <c r="A14" s="3">
        <f t="shared" si="4"/>
        <v>2</v>
      </c>
      <c r="B14">
        <f t="shared" si="5"/>
        <v>4</v>
      </c>
      <c r="C14" s="14">
        <v>5</v>
      </c>
      <c r="D14" s="15">
        <v>1</v>
      </c>
      <c r="E14" s="20">
        <v>100</v>
      </c>
      <c r="F14" s="20">
        <f t="shared" si="1"/>
        <v>2000</v>
      </c>
      <c r="G14" s="20">
        <f t="shared" si="6"/>
        <v>400</v>
      </c>
      <c r="H14" s="20"/>
      <c r="I14" s="20">
        <v>7</v>
      </c>
      <c r="J14" s="20"/>
      <c r="K14" s="20"/>
      <c r="L14" s="3">
        <f t="shared" si="7"/>
        <v>2</v>
      </c>
      <c r="M14">
        <f t="shared" si="8"/>
        <v>4</v>
      </c>
      <c r="N14" s="14">
        <f t="shared" si="9"/>
        <v>37</v>
      </c>
      <c r="O14" s="14">
        <v>1</v>
      </c>
      <c r="P14" s="20">
        <v>100</v>
      </c>
      <c r="Q14" s="20">
        <f t="shared" si="0"/>
        <v>250</v>
      </c>
      <c r="R14" s="20">
        <f t="shared" si="2"/>
        <v>800</v>
      </c>
      <c r="S14">
        <v>43</v>
      </c>
      <c r="W14" s="20"/>
      <c r="Z14">
        <v>2</v>
      </c>
      <c r="AA14">
        <v>1</v>
      </c>
      <c r="AB14">
        <v>1</v>
      </c>
      <c r="AK14" t="str">
        <f t="shared" ref="AK14:AK26" si="10">AK12</f>
        <v>手臂,鞋子</v>
      </c>
      <c r="AL14">
        <v>2</v>
      </c>
      <c r="AM14">
        <v>1</v>
      </c>
      <c r="AR14">
        <f>AL14*VLOOKUP($AL$3,装备强化24!$Y$3:$AA$9,2,FALSE)+AM14*VLOOKUP($AM$3,装备强化24!$Y$3:$AA$9,2,FALSE)+主线!AN14*VLOOKUP($AN$3,装备强化24!$Y$3:$AA$9,2,FALSE)+主线!AO14*VLOOKUP($AO$3,装备强化24!$Y$3:$AA$9,2,FALSE)+主线!AP14*VLOOKUP($AP$3,装备强化24!$Y$3:$AA$9,2,FALSE)+主线!AQ14*VLOOKUP($AQ$3,装备强化24!$Y$3:$AA$9,2,FALSE)</f>
        <v>8</v>
      </c>
    </row>
    <row r="15" spans="1:57" x14ac:dyDescent="0.2">
      <c r="A15" s="3">
        <f t="shared" si="4"/>
        <v>2</v>
      </c>
      <c r="B15">
        <f t="shared" si="5"/>
        <v>5</v>
      </c>
      <c r="C15" s="14">
        <v>5</v>
      </c>
      <c r="D15" s="21">
        <v>1</v>
      </c>
      <c r="E15" s="20">
        <v>100</v>
      </c>
      <c r="F15" s="20">
        <f t="shared" si="1"/>
        <v>2000</v>
      </c>
      <c r="G15" s="20">
        <f t="shared" si="6"/>
        <v>400</v>
      </c>
      <c r="H15" s="20"/>
      <c r="I15" s="20">
        <v>7</v>
      </c>
      <c r="J15" s="20"/>
      <c r="K15" s="20"/>
      <c r="L15" s="3">
        <f t="shared" si="7"/>
        <v>2</v>
      </c>
      <c r="M15">
        <f t="shared" si="8"/>
        <v>5</v>
      </c>
      <c r="N15" s="14">
        <f t="shared" si="9"/>
        <v>37</v>
      </c>
      <c r="O15" s="20">
        <v>1</v>
      </c>
      <c r="P15" s="20">
        <v>100</v>
      </c>
      <c r="Q15" s="20">
        <f t="shared" si="0"/>
        <v>250</v>
      </c>
      <c r="R15" s="20">
        <f t="shared" si="2"/>
        <v>800</v>
      </c>
      <c r="S15">
        <v>44</v>
      </c>
      <c r="W15" s="20"/>
      <c r="Z15">
        <v>3</v>
      </c>
      <c r="AA15">
        <v>2</v>
      </c>
      <c r="AB15">
        <v>2</v>
      </c>
      <c r="AK15" t="str">
        <f t="shared" si="10"/>
        <v>头饰,护甲</v>
      </c>
      <c r="AL15">
        <v>2</v>
      </c>
      <c r="AM15">
        <v>1</v>
      </c>
      <c r="AR15">
        <f>AL15*VLOOKUP($AL$3,装备强化24!$Y$3:$AA$9,2,FALSE)+AM15*VLOOKUP($AM$3,装备强化24!$Y$3:$AA$9,2,FALSE)+主线!AN15*VLOOKUP($AN$3,装备强化24!$Y$3:$AA$9,2,FALSE)+主线!AO15*VLOOKUP($AO$3,装备强化24!$Y$3:$AA$9,2,FALSE)+主线!AP15*VLOOKUP($AP$3,装备强化24!$Y$3:$AA$9,2,FALSE)+主线!AQ15*VLOOKUP($AQ$3,装备强化24!$Y$3:$AA$9,2,FALSE)</f>
        <v>8</v>
      </c>
    </row>
    <row r="16" spans="1:57" x14ac:dyDescent="0.2">
      <c r="A16" s="3">
        <f t="shared" si="4"/>
        <v>2</v>
      </c>
      <c r="B16">
        <f t="shared" si="5"/>
        <v>6</v>
      </c>
      <c r="C16" s="14">
        <v>5</v>
      </c>
      <c r="D16" s="15">
        <v>1</v>
      </c>
      <c r="E16" s="20">
        <v>100</v>
      </c>
      <c r="F16" s="20">
        <f t="shared" si="1"/>
        <v>2000</v>
      </c>
      <c r="G16" s="20">
        <f t="shared" si="6"/>
        <v>400</v>
      </c>
      <c r="H16" s="20"/>
      <c r="I16" s="20">
        <v>8</v>
      </c>
      <c r="J16" s="20"/>
      <c r="K16" s="20"/>
      <c r="L16" s="3">
        <f t="shared" si="7"/>
        <v>2</v>
      </c>
      <c r="M16">
        <f t="shared" si="8"/>
        <v>6</v>
      </c>
      <c r="N16" s="14">
        <f t="shared" si="9"/>
        <v>37</v>
      </c>
      <c r="O16" s="14">
        <v>1</v>
      </c>
      <c r="P16" s="20">
        <v>100</v>
      </c>
      <c r="Q16" s="20">
        <f t="shared" si="0"/>
        <v>250</v>
      </c>
      <c r="R16" s="20">
        <f t="shared" si="2"/>
        <v>800</v>
      </c>
      <c r="S16">
        <v>44</v>
      </c>
      <c r="W16" s="20"/>
      <c r="Z16">
        <v>4</v>
      </c>
      <c r="AA16">
        <v>2</v>
      </c>
      <c r="AB16">
        <v>2</v>
      </c>
      <c r="AK16" t="str">
        <f t="shared" si="10"/>
        <v>手臂,鞋子</v>
      </c>
      <c r="AL16">
        <v>2</v>
      </c>
      <c r="AM16">
        <v>1</v>
      </c>
      <c r="AR16">
        <f>AL16*VLOOKUP($AL$3,装备强化24!$Y$3:$AA$9,2,FALSE)+AM16*VLOOKUP($AM$3,装备强化24!$Y$3:$AA$9,2,FALSE)+主线!AN16*VLOOKUP($AN$3,装备强化24!$Y$3:$AA$9,2,FALSE)+主线!AO16*VLOOKUP($AO$3,装备强化24!$Y$3:$AA$9,2,FALSE)+主线!AP16*VLOOKUP($AP$3,装备强化24!$Y$3:$AA$9,2,FALSE)+主线!AQ16*VLOOKUP($AQ$3,装备强化24!$Y$3:$AA$9,2,FALSE)</f>
        <v>8</v>
      </c>
    </row>
    <row r="17" spans="1:52" x14ac:dyDescent="0.2">
      <c r="A17" s="3">
        <f t="shared" si="4"/>
        <v>2</v>
      </c>
      <c r="B17">
        <f t="shared" si="5"/>
        <v>7</v>
      </c>
      <c r="C17" s="14">
        <v>5</v>
      </c>
      <c r="D17" s="21">
        <v>1</v>
      </c>
      <c r="E17" s="20">
        <v>100</v>
      </c>
      <c r="F17" s="20">
        <f t="shared" si="1"/>
        <v>2000</v>
      </c>
      <c r="G17" s="20">
        <f t="shared" si="6"/>
        <v>400</v>
      </c>
      <c r="H17" s="20"/>
      <c r="I17" s="20">
        <v>8</v>
      </c>
      <c r="J17" s="20"/>
      <c r="K17" s="20"/>
      <c r="L17" s="3">
        <f t="shared" si="7"/>
        <v>2</v>
      </c>
      <c r="M17">
        <f t="shared" si="8"/>
        <v>7</v>
      </c>
      <c r="N17" s="14">
        <f t="shared" si="9"/>
        <v>37</v>
      </c>
      <c r="O17" s="20">
        <v>1</v>
      </c>
      <c r="P17" s="20">
        <v>100</v>
      </c>
      <c r="Q17" s="20">
        <f t="shared" si="0"/>
        <v>250</v>
      </c>
      <c r="R17" s="20">
        <f t="shared" si="2"/>
        <v>800</v>
      </c>
      <c r="S17">
        <v>45</v>
      </c>
      <c r="W17" s="20"/>
      <c r="Z17">
        <v>5</v>
      </c>
      <c r="AA17">
        <v>3</v>
      </c>
      <c r="AB17">
        <v>3</v>
      </c>
      <c r="AK17" t="str">
        <f t="shared" si="10"/>
        <v>头饰,护甲</v>
      </c>
      <c r="AL17">
        <v>2</v>
      </c>
      <c r="AM17">
        <v>1</v>
      </c>
      <c r="AR17">
        <f>AL17*VLOOKUP($AL$3,装备强化24!$Y$3:$AA$9,2,FALSE)+AM17*VLOOKUP($AM$3,装备强化24!$Y$3:$AA$9,2,FALSE)+主线!AN17*VLOOKUP($AN$3,装备强化24!$Y$3:$AA$9,2,FALSE)+主线!AO17*VLOOKUP($AO$3,装备强化24!$Y$3:$AA$9,2,FALSE)+主线!AP17*VLOOKUP($AP$3,装备强化24!$Y$3:$AA$9,2,FALSE)+主线!AQ17*VLOOKUP($AQ$3,装备强化24!$Y$3:$AA$9,2,FALSE)</f>
        <v>8</v>
      </c>
    </row>
    <row r="18" spans="1:52" x14ac:dyDescent="0.2">
      <c r="A18" s="3">
        <f t="shared" si="4"/>
        <v>2</v>
      </c>
      <c r="B18">
        <f t="shared" si="5"/>
        <v>8</v>
      </c>
      <c r="C18" s="14">
        <v>5</v>
      </c>
      <c r="D18" s="15">
        <v>1</v>
      </c>
      <c r="E18" s="20">
        <v>100</v>
      </c>
      <c r="F18" s="20">
        <f t="shared" si="1"/>
        <v>2000</v>
      </c>
      <c r="G18" s="20">
        <f t="shared" si="6"/>
        <v>400</v>
      </c>
      <c r="H18" s="20"/>
      <c r="I18" s="20">
        <v>10</v>
      </c>
      <c r="J18" s="20"/>
      <c r="K18" s="20"/>
      <c r="L18" s="3">
        <f t="shared" si="7"/>
        <v>2</v>
      </c>
      <c r="M18">
        <f t="shared" si="8"/>
        <v>8</v>
      </c>
      <c r="N18" s="14">
        <f t="shared" si="9"/>
        <v>37</v>
      </c>
      <c r="O18" s="14">
        <v>1</v>
      </c>
      <c r="P18" s="20">
        <v>100</v>
      </c>
      <c r="Q18" s="20">
        <f t="shared" si="0"/>
        <v>250</v>
      </c>
      <c r="R18" s="20">
        <f t="shared" si="2"/>
        <v>800</v>
      </c>
      <c r="S18">
        <v>47</v>
      </c>
      <c r="W18" s="20"/>
      <c r="Z18">
        <v>6</v>
      </c>
      <c r="AA18">
        <v>3</v>
      </c>
      <c r="AB18">
        <v>3</v>
      </c>
      <c r="AK18" t="str">
        <f t="shared" si="10"/>
        <v>手臂,鞋子</v>
      </c>
      <c r="AL18">
        <v>2</v>
      </c>
      <c r="AM18">
        <v>1</v>
      </c>
      <c r="AR18">
        <f>AL18*VLOOKUP($AL$3,装备强化24!$Y$3:$AA$9,2,FALSE)+AM18*VLOOKUP($AM$3,装备强化24!$Y$3:$AA$9,2,FALSE)+主线!AN18*VLOOKUP($AN$3,装备强化24!$Y$3:$AA$9,2,FALSE)+主线!AO18*VLOOKUP($AO$3,装备强化24!$Y$3:$AA$9,2,FALSE)+主线!AP18*VLOOKUP($AP$3,装备强化24!$Y$3:$AA$9,2,FALSE)+主线!AQ18*VLOOKUP($AQ$3,装备强化24!$Y$3:$AA$9,2,FALSE)</f>
        <v>8</v>
      </c>
    </row>
    <row r="19" spans="1:52" x14ac:dyDescent="0.2">
      <c r="A19" s="3">
        <f t="shared" si="4"/>
        <v>3</v>
      </c>
      <c r="B19">
        <f t="shared" si="5"/>
        <v>1</v>
      </c>
      <c r="C19" s="14">
        <v>10</v>
      </c>
      <c r="D19" s="21">
        <v>1</v>
      </c>
      <c r="E19" s="20">
        <v>100</v>
      </c>
      <c r="F19" s="20">
        <f t="shared" si="1"/>
        <v>2000</v>
      </c>
      <c r="G19" s="20">
        <f t="shared" si="6"/>
        <v>550</v>
      </c>
      <c r="H19" s="20"/>
      <c r="I19" s="20">
        <v>10</v>
      </c>
      <c r="J19" s="20"/>
      <c r="K19" s="20"/>
      <c r="L19" s="3">
        <f t="shared" si="7"/>
        <v>3</v>
      </c>
      <c r="M19">
        <f t="shared" si="8"/>
        <v>1</v>
      </c>
      <c r="N19" s="14">
        <f t="shared" si="9"/>
        <v>42</v>
      </c>
      <c r="O19" s="20">
        <v>1</v>
      </c>
      <c r="P19" s="20">
        <v>100</v>
      </c>
      <c r="Q19" s="20">
        <f t="shared" si="0"/>
        <v>200</v>
      </c>
      <c r="R19" s="20">
        <f t="shared" si="2"/>
        <v>1100</v>
      </c>
      <c r="S19">
        <v>47</v>
      </c>
      <c r="W19" s="20"/>
      <c r="Z19">
        <v>7</v>
      </c>
      <c r="AA19">
        <v>4</v>
      </c>
      <c r="AB19">
        <v>4</v>
      </c>
      <c r="AK19" t="str">
        <f t="shared" si="10"/>
        <v>头饰,护甲</v>
      </c>
      <c r="AL19">
        <v>1.8</v>
      </c>
      <c r="AM19">
        <v>1.2</v>
      </c>
      <c r="AN19">
        <v>0.6</v>
      </c>
      <c r="AR19">
        <f>AL19*VLOOKUP($AL$3,装备强化24!$Y$3:$AA$9,2,FALSE)+AM19*VLOOKUP($AM$3,装备强化24!$Y$3:$AA$9,2,FALSE)+主线!AN19*VLOOKUP($AN$3,装备强化24!$Y$3:$AA$9,2,FALSE)+主线!AO19*VLOOKUP($AO$3,装备强化24!$Y$3:$AA$9,2,FALSE)+主线!AP19*VLOOKUP($AP$3,装备强化24!$Y$3:$AA$9,2,FALSE)+主线!AQ19*VLOOKUP($AQ$3,装备强化24!$Y$3:$AA$9,2,FALSE)</f>
        <v>13.2</v>
      </c>
      <c r="AU19">
        <v>10</v>
      </c>
    </row>
    <row r="20" spans="1:52" x14ac:dyDescent="0.2">
      <c r="A20" s="3">
        <f t="shared" si="4"/>
        <v>3</v>
      </c>
      <c r="B20">
        <f t="shared" si="5"/>
        <v>2</v>
      </c>
      <c r="C20" s="14">
        <v>10</v>
      </c>
      <c r="D20" s="15">
        <v>1</v>
      </c>
      <c r="E20" s="20">
        <v>100</v>
      </c>
      <c r="F20" s="20">
        <f t="shared" si="1"/>
        <v>2000</v>
      </c>
      <c r="G20" s="20">
        <f t="shared" si="6"/>
        <v>550</v>
      </c>
      <c r="H20" s="20"/>
      <c r="I20" s="20">
        <v>11</v>
      </c>
      <c r="J20" s="20"/>
      <c r="K20" s="20"/>
      <c r="L20" s="3">
        <f t="shared" si="7"/>
        <v>3</v>
      </c>
      <c r="M20">
        <f t="shared" si="8"/>
        <v>2</v>
      </c>
      <c r="N20" s="14">
        <f t="shared" si="9"/>
        <v>42</v>
      </c>
      <c r="O20" s="14">
        <v>1</v>
      </c>
      <c r="P20" s="20">
        <v>100</v>
      </c>
      <c r="Q20" s="20">
        <f t="shared" si="0"/>
        <v>200</v>
      </c>
      <c r="R20" s="20">
        <f t="shared" si="2"/>
        <v>1100</v>
      </c>
      <c r="S20">
        <v>48</v>
      </c>
      <c r="W20" s="20"/>
      <c r="Z20">
        <v>8</v>
      </c>
      <c r="AA20">
        <v>4</v>
      </c>
      <c r="AB20">
        <v>4</v>
      </c>
      <c r="AK20" t="str">
        <f t="shared" si="10"/>
        <v>手臂,鞋子</v>
      </c>
      <c r="AL20">
        <v>1.8</v>
      </c>
      <c r="AM20">
        <v>1.2</v>
      </c>
      <c r="AN20">
        <v>0.6</v>
      </c>
      <c r="AR20">
        <f>AL20*VLOOKUP($AL$3,装备强化24!$Y$3:$AA$9,2,FALSE)+AM20*VLOOKUP($AM$3,装备强化24!$Y$3:$AA$9,2,FALSE)+主线!AN20*VLOOKUP($AN$3,装备强化24!$Y$3:$AA$9,2,FALSE)+主线!AO20*VLOOKUP($AO$3,装备强化24!$Y$3:$AA$9,2,FALSE)+主线!AP20*VLOOKUP($AP$3,装备强化24!$Y$3:$AA$9,2,FALSE)+主线!AQ20*VLOOKUP($AQ$3,装备强化24!$Y$3:$AA$9,2,FALSE)</f>
        <v>13.2</v>
      </c>
      <c r="AU20">
        <f t="shared" ref="AU20:AU68" si="11">AU19</f>
        <v>10</v>
      </c>
    </row>
    <row r="21" spans="1:52" x14ac:dyDescent="0.2">
      <c r="A21" s="3">
        <f t="shared" si="4"/>
        <v>3</v>
      </c>
      <c r="B21">
        <f t="shared" si="5"/>
        <v>3</v>
      </c>
      <c r="C21" s="14">
        <v>10</v>
      </c>
      <c r="D21" s="21">
        <v>1</v>
      </c>
      <c r="E21" s="20">
        <v>100</v>
      </c>
      <c r="F21" s="20">
        <f t="shared" si="1"/>
        <v>2000</v>
      </c>
      <c r="G21" s="20">
        <f t="shared" si="6"/>
        <v>550</v>
      </c>
      <c r="H21" s="20"/>
      <c r="I21" s="20">
        <v>12</v>
      </c>
      <c r="J21" s="20"/>
      <c r="K21" s="20"/>
      <c r="L21" s="3">
        <f t="shared" si="7"/>
        <v>3</v>
      </c>
      <c r="M21">
        <f t="shared" si="8"/>
        <v>3</v>
      </c>
      <c r="N21" s="14">
        <f t="shared" si="9"/>
        <v>42</v>
      </c>
      <c r="O21" s="20">
        <v>1</v>
      </c>
      <c r="P21" s="20">
        <v>100</v>
      </c>
      <c r="Q21" s="20">
        <f t="shared" si="0"/>
        <v>200</v>
      </c>
      <c r="R21" s="20">
        <f t="shared" si="2"/>
        <v>1100</v>
      </c>
      <c r="S21">
        <v>49</v>
      </c>
      <c r="W21" s="20"/>
      <c r="Z21">
        <v>9</v>
      </c>
      <c r="AA21">
        <v>5</v>
      </c>
      <c r="AB21">
        <v>5</v>
      </c>
      <c r="AK21" t="str">
        <f t="shared" si="10"/>
        <v>头饰,护甲</v>
      </c>
      <c r="AL21">
        <v>1.8</v>
      </c>
      <c r="AM21">
        <v>1.2</v>
      </c>
      <c r="AN21">
        <v>0.6</v>
      </c>
      <c r="AR21">
        <f>AL21*VLOOKUP($AL$3,装备强化24!$Y$3:$AA$9,2,FALSE)+AM21*VLOOKUP($AM$3,装备强化24!$Y$3:$AA$9,2,FALSE)+主线!AN21*VLOOKUP($AN$3,装备强化24!$Y$3:$AA$9,2,FALSE)+主线!AO21*VLOOKUP($AO$3,装备强化24!$Y$3:$AA$9,2,FALSE)+主线!AP21*VLOOKUP($AP$3,装备强化24!$Y$3:$AA$9,2,FALSE)+主线!AQ21*VLOOKUP($AQ$3,装备强化24!$Y$3:$AA$9,2,FALSE)</f>
        <v>13.2</v>
      </c>
      <c r="AU21">
        <f t="shared" si="11"/>
        <v>10</v>
      </c>
    </row>
    <row r="22" spans="1:52" x14ac:dyDescent="0.2">
      <c r="A22" s="3">
        <f t="shared" si="4"/>
        <v>3</v>
      </c>
      <c r="B22">
        <f t="shared" si="5"/>
        <v>4</v>
      </c>
      <c r="C22" s="14">
        <v>10</v>
      </c>
      <c r="D22" s="15">
        <v>1</v>
      </c>
      <c r="E22" s="20">
        <v>100</v>
      </c>
      <c r="F22" s="20">
        <f t="shared" si="1"/>
        <v>2000</v>
      </c>
      <c r="G22" s="20">
        <f t="shared" si="6"/>
        <v>550</v>
      </c>
      <c r="H22" s="20"/>
      <c r="I22" s="20">
        <v>12</v>
      </c>
      <c r="J22" s="20"/>
      <c r="K22" s="20"/>
      <c r="L22" s="3">
        <f t="shared" si="7"/>
        <v>3</v>
      </c>
      <c r="M22">
        <f t="shared" si="8"/>
        <v>4</v>
      </c>
      <c r="N22" s="14">
        <f t="shared" si="9"/>
        <v>42</v>
      </c>
      <c r="O22" s="14">
        <v>1</v>
      </c>
      <c r="P22" s="20">
        <v>100</v>
      </c>
      <c r="Q22" s="20">
        <f t="shared" si="0"/>
        <v>200</v>
      </c>
      <c r="R22" s="20">
        <f t="shared" si="2"/>
        <v>1100</v>
      </c>
      <c r="S22">
        <v>49</v>
      </c>
      <c r="W22" s="20"/>
      <c r="AK22" t="str">
        <f t="shared" si="10"/>
        <v>手臂,鞋子</v>
      </c>
      <c r="AL22">
        <v>1.8</v>
      </c>
      <c r="AM22">
        <v>1.2</v>
      </c>
      <c r="AN22">
        <v>0.6</v>
      </c>
      <c r="AR22">
        <f>AL22*VLOOKUP($AL$3,装备强化24!$Y$3:$AA$9,2,FALSE)+AM22*VLOOKUP($AM$3,装备强化24!$Y$3:$AA$9,2,FALSE)+主线!AN22*VLOOKUP($AN$3,装备强化24!$Y$3:$AA$9,2,FALSE)+主线!AO22*VLOOKUP($AO$3,装备强化24!$Y$3:$AA$9,2,FALSE)+主线!AP22*VLOOKUP($AP$3,装备强化24!$Y$3:$AA$9,2,FALSE)+主线!AQ22*VLOOKUP($AQ$3,装备强化24!$Y$3:$AA$9,2,FALSE)</f>
        <v>13.2</v>
      </c>
      <c r="AU22">
        <f t="shared" si="11"/>
        <v>10</v>
      </c>
    </row>
    <row r="23" spans="1:52" x14ac:dyDescent="0.2">
      <c r="A23" s="3">
        <f t="shared" si="4"/>
        <v>3</v>
      </c>
      <c r="B23">
        <f t="shared" si="5"/>
        <v>5</v>
      </c>
      <c r="C23" s="14">
        <v>10</v>
      </c>
      <c r="D23" s="21">
        <v>1</v>
      </c>
      <c r="E23" s="20">
        <v>100</v>
      </c>
      <c r="F23" s="20">
        <f t="shared" si="1"/>
        <v>2000</v>
      </c>
      <c r="G23" s="20">
        <f t="shared" si="6"/>
        <v>550</v>
      </c>
      <c r="H23" s="20"/>
      <c r="I23" s="20">
        <v>13</v>
      </c>
      <c r="J23" s="20"/>
      <c r="K23" s="20"/>
      <c r="L23" s="3">
        <f t="shared" si="7"/>
        <v>3</v>
      </c>
      <c r="M23">
        <f t="shared" si="8"/>
        <v>5</v>
      </c>
      <c r="N23" s="14">
        <f t="shared" si="9"/>
        <v>42</v>
      </c>
      <c r="O23" s="20">
        <v>1</v>
      </c>
      <c r="P23" s="20">
        <v>100</v>
      </c>
      <c r="Q23" s="20">
        <f t="shared" si="0"/>
        <v>200</v>
      </c>
      <c r="R23" s="20">
        <f t="shared" si="2"/>
        <v>1100</v>
      </c>
      <c r="S23">
        <v>50</v>
      </c>
      <c r="W23" s="20"/>
      <c r="Z23" t="s">
        <v>544</v>
      </c>
      <c r="AA23" t="s">
        <v>541</v>
      </c>
      <c r="AB23" t="s">
        <v>542</v>
      </c>
      <c r="AK23" t="str">
        <f t="shared" si="10"/>
        <v>头饰,护甲</v>
      </c>
      <c r="AL23">
        <v>1.8</v>
      </c>
      <c r="AM23">
        <v>1.2</v>
      </c>
      <c r="AN23">
        <v>0.6</v>
      </c>
      <c r="AR23">
        <f>AL23*VLOOKUP($AL$3,装备强化24!$Y$3:$AA$9,2,FALSE)+AM23*VLOOKUP($AM$3,装备强化24!$Y$3:$AA$9,2,FALSE)+主线!AN23*VLOOKUP($AN$3,装备强化24!$Y$3:$AA$9,2,FALSE)+主线!AO23*VLOOKUP($AO$3,装备强化24!$Y$3:$AA$9,2,FALSE)+主线!AP23*VLOOKUP($AP$3,装备强化24!$Y$3:$AA$9,2,FALSE)+主线!AQ23*VLOOKUP($AQ$3,装备强化24!$Y$3:$AA$9,2,FALSE)</f>
        <v>13.2</v>
      </c>
      <c r="AU23">
        <f t="shared" si="11"/>
        <v>10</v>
      </c>
    </row>
    <row r="24" spans="1:52" x14ac:dyDescent="0.2">
      <c r="A24" s="3">
        <f t="shared" si="4"/>
        <v>3</v>
      </c>
      <c r="B24">
        <f t="shared" si="5"/>
        <v>6</v>
      </c>
      <c r="C24">
        <v>10</v>
      </c>
      <c r="D24" s="22">
        <v>1</v>
      </c>
      <c r="E24" s="23">
        <v>100</v>
      </c>
      <c r="F24" s="20">
        <f t="shared" si="1"/>
        <v>2000</v>
      </c>
      <c r="G24" s="20">
        <f t="shared" si="6"/>
        <v>550</v>
      </c>
      <c r="H24" s="20"/>
      <c r="I24" s="20">
        <v>14</v>
      </c>
      <c r="J24" s="20"/>
      <c r="K24" s="20"/>
      <c r="L24" s="3">
        <f t="shared" si="7"/>
        <v>3</v>
      </c>
      <c r="M24">
        <f t="shared" si="8"/>
        <v>6</v>
      </c>
      <c r="N24" s="14">
        <f t="shared" si="9"/>
        <v>42</v>
      </c>
      <c r="O24" s="14">
        <v>1</v>
      </c>
      <c r="P24" s="20">
        <v>100</v>
      </c>
      <c r="Q24" s="20">
        <f t="shared" si="0"/>
        <v>200</v>
      </c>
      <c r="R24" s="20">
        <f t="shared" si="2"/>
        <v>1100</v>
      </c>
      <c r="S24">
        <v>51</v>
      </c>
      <c r="W24" s="20"/>
      <c r="Z24">
        <v>1</v>
      </c>
      <c r="AA24">
        <v>1</v>
      </c>
      <c r="AB24">
        <v>1</v>
      </c>
      <c r="AK24" t="str">
        <f t="shared" si="10"/>
        <v>手臂,鞋子</v>
      </c>
      <c r="AL24">
        <v>1.8</v>
      </c>
      <c r="AM24">
        <v>1.2</v>
      </c>
      <c r="AN24">
        <v>0.6</v>
      </c>
      <c r="AR24">
        <f>AL24*VLOOKUP($AL$3,装备强化24!$Y$3:$AA$9,2,FALSE)+AM24*VLOOKUP($AM$3,装备强化24!$Y$3:$AA$9,2,FALSE)+主线!AN24*VLOOKUP($AN$3,装备强化24!$Y$3:$AA$9,2,FALSE)+主线!AO24*VLOOKUP($AO$3,装备强化24!$Y$3:$AA$9,2,FALSE)+主线!AP24*VLOOKUP($AP$3,装备强化24!$Y$3:$AA$9,2,FALSE)+主线!AQ24*VLOOKUP($AQ$3,装备强化24!$Y$3:$AA$9,2,FALSE)</f>
        <v>13.2</v>
      </c>
      <c r="AU24">
        <f t="shared" si="11"/>
        <v>10</v>
      </c>
    </row>
    <row r="25" spans="1:52" x14ac:dyDescent="0.2">
      <c r="A25" s="3">
        <f t="shared" si="4"/>
        <v>3</v>
      </c>
      <c r="B25">
        <f t="shared" si="5"/>
        <v>7</v>
      </c>
      <c r="C25">
        <v>10</v>
      </c>
      <c r="D25" s="24">
        <v>1</v>
      </c>
      <c r="E25" s="23">
        <v>100</v>
      </c>
      <c r="F25" s="20">
        <f t="shared" si="1"/>
        <v>2000</v>
      </c>
      <c r="G25" s="20">
        <f t="shared" si="6"/>
        <v>550</v>
      </c>
      <c r="H25" s="20"/>
      <c r="I25" s="20">
        <v>14</v>
      </c>
      <c r="J25" s="20"/>
      <c r="K25" s="20"/>
      <c r="L25" s="3">
        <f t="shared" si="7"/>
        <v>3</v>
      </c>
      <c r="M25">
        <f t="shared" si="8"/>
        <v>7</v>
      </c>
      <c r="N25" s="14">
        <f t="shared" si="9"/>
        <v>42</v>
      </c>
      <c r="O25" s="20">
        <v>1</v>
      </c>
      <c r="P25" s="20">
        <v>100</v>
      </c>
      <c r="Q25" s="20">
        <f t="shared" si="0"/>
        <v>200</v>
      </c>
      <c r="R25" s="20">
        <f t="shared" si="2"/>
        <v>1100</v>
      </c>
      <c r="S25">
        <v>51</v>
      </c>
      <c r="W25" s="20"/>
      <c r="Z25">
        <v>2</v>
      </c>
      <c r="AA25">
        <v>1</v>
      </c>
      <c r="AB25">
        <v>1</v>
      </c>
      <c r="AK25" t="str">
        <f t="shared" si="10"/>
        <v>头饰,护甲</v>
      </c>
      <c r="AL25">
        <v>1.8</v>
      </c>
      <c r="AM25">
        <v>1.2</v>
      </c>
      <c r="AN25">
        <v>0.6</v>
      </c>
      <c r="AR25">
        <f>AL25*VLOOKUP($AL$3,装备强化24!$Y$3:$AA$9,2,FALSE)+AM25*VLOOKUP($AM$3,装备强化24!$Y$3:$AA$9,2,FALSE)+主线!AN25*VLOOKUP($AN$3,装备强化24!$Y$3:$AA$9,2,FALSE)+主线!AO25*VLOOKUP($AO$3,装备强化24!$Y$3:$AA$9,2,FALSE)+主线!AP25*VLOOKUP($AP$3,装备强化24!$Y$3:$AA$9,2,FALSE)+主线!AQ25*VLOOKUP($AQ$3,装备强化24!$Y$3:$AA$9,2,FALSE)</f>
        <v>13.2</v>
      </c>
      <c r="AU25">
        <f t="shared" si="11"/>
        <v>10</v>
      </c>
    </row>
    <row r="26" spans="1:52" x14ac:dyDescent="0.2">
      <c r="A26" s="3">
        <f t="shared" si="4"/>
        <v>3</v>
      </c>
      <c r="B26">
        <f t="shared" si="5"/>
        <v>8</v>
      </c>
      <c r="C26">
        <v>10</v>
      </c>
      <c r="D26" s="22">
        <v>1</v>
      </c>
      <c r="E26" s="23">
        <v>100</v>
      </c>
      <c r="F26" s="20">
        <f t="shared" si="1"/>
        <v>2000</v>
      </c>
      <c r="G26" s="20">
        <f t="shared" si="6"/>
        <v>550</v>
      </c>
      <c r="H26" s="20"/>
      <c r="I26" s="20">
        <v>15</v>
      </c>
      <c r="J26" s="20"/>
      <c r="K26" s="20"/>
      <c r="L26" s="3">
        <f t="shared" si="7"/>
        <v>3</v>
      </c>
      <c r="M26">
        <f t="shared" si="8"/>
        <v>8</v>
      </c>
      <c r="N26" s="14">
        <f t="shared" si="9"/>
        <v>42</v>
      </c>
      <c r="O26" s="14">
        <v>1</v>
      </c>
      <c r="P26" s="20">
        <v>100</v>
      </c>
      <c r="Q26" s="20">
        <f t="shared" si="0"/>
        <v>200</v>
      </c>
      <c r="R26" s="20">
        <f t="shared" si="2"/>
        <v>1100</v>
      </c>
      <c r="S26">
        <v>52</v>
      </c>
      <c r="W26" s="20"/>
      <c r="Z26">
        <v>3</v>
      </c>
      <c r="AA26">
        <v>2</v>
      </c>
      <c r="AB26">
        <v>2</v>
      </c>
      <c r="AK26" t="str">
        <f t="shared" si="10"/>
        <v>手臂,鞋子</v>
      </c>
      <c r="AL26">
        <v>1.8</v>
      </c>
      <c r="AM26">
        <v>1.2</v>
      </c>
      <c r="AN26">
        <v>0.6</v>
      </c>
      <c r="AR26">
        <f>AL26*VLOOKUP($AL$3,装备强化24!$Y$3:$AA$9,2,FALSE)+AM26*VLOOKUP($AM$3,装备强化24!$Y$3:$AA$9,2,FALSE)+主线!AN26*VLOOKUP($AN$3,装备强化24!$Y$3:$AA$9,2,FALSE)+主线!AO26*VLOOKUP($AO$3,装备强化24!$Y$3:$AA$9,2,FALSE)+主线!AP26*VLOOKUP($AP$3,装备强化24!$Y$3:$AA$9,2,FALSE)+主线!AQ26*VLOOKUP($AQ$3,装备强化24!$Y$3:$AA$9,2,FALSE)</f>
        <v>13.2</v>
      </c>
      <c r="AU26">
        <f t="shared" si="11"/>
        <v>10</v>
      </c>
    </row>
    <row r="27" spans="1:52" x14ac:dyDescent="0.2">
      <c r="A27" s="3">
        <f>A26</f>
        <v>3</v>
      </c>
      <c r="B27">
        <f>B26+1</f>
        <v>9</v>
      </c>
      <c r="C27" s="23">
        <v>10</v>
      </c>
      <c r="D27" s="24">
        <f t="shared" ref="D27:D28" si="12">D26</f>
        <v>1</v>
      </c>
      <c r="E27" s="23">
        <f t="shared" ref="E27:E28" si="13">E26</f>
        <v>100</v>
      </c>
      <c r="F27" s="20">
        <f t="shared" si="1"/>
        <v>2000</v>
      </c>
      <c r="G27" s="20">
        <f>G26</f>
        <v>550</v>
      </c>
      <c r="H27" s="20"/>
      <c r="I27" s="20">
        <v>16</v>
      </c>
      <c r="J27" s="20"/>
      <c r="K27" s="20"/>
      <c r="L27" s="3">
        <f>L26</f>
        <v>3</v>
      </c>
      <c r="M27">
        <f>M26+1</f>
        <v>9</v>
      </c>
      <c r="N27" s="3">
        <f>N26</f>
        <v>42</v>
      </c>
      <c r="O27" s="3">
        <f t="shared" ref="O27:O28" si="14">O26</f>
        <v>1</v>
      </c>
      <c r="P27" s="3">
        <f t="shared" ref="P27:P28" si="15">P26</f>
        <v>100</v>
      </c>
      <c r="Q27" s="20">
        <f t="shared" si="0"/>
        <v>200</v>
      </c>
      <c r="R27" s="20">
        <f>R26</f>
        <v>1100</v>
      </c>
      <c r="S27" s="20">
        <v>53</v>
      </c>
      <c r="T27" s="20"/>
      <c r="W27" s="20"/>
      <c r="Z27">
        <v>4</v>
      </c>
      <c r="AA27">
        <v>2</v>
      </c>
      <c r="AB27">
        <v>2</v>
      </c>
      <c r="AG27" s="20"/>
      <c r="AK27" t="s">
        <v>545</v>
      </c>
      <c r="AL27">
        <v>1.8</v>
      </c>
      <c r="AM27">
        <v>1.2</v>
      </c>
      <c r="AN27">
        <v>0.6</v>
      </c>
      <c r="AR27">
        <f>AL27*VLOOKUP($AL$3,装备强化24!$Y$3:$AA$9,2,FALSE)+AM27*VLOOKUP($AM$3,装备强化24!$Y$3:$AA$9,2,FALSE)+主线!AN27*VLOOKUP($AN$3,装备强化24!$Y$3:$AA$9,2,FALSE)+主线!AO27*VLOOKUP($AO$3,装备强化24!$Y$3:$AA$9,2,FALSE)+主线!AP27*VLOOKUP($AP$3,装备强化24!$Y$3:$AA$9,2,FALSE)+主线!AQ27*VLOOKUP($AQ$3,装备强化24!$Y$3:$AA$9,2,FALSE)</f>
        <v>13.2</v>
      </c>
      <c r="AU27">
        <f t="shared" si="11"/>
        <v>10</v>
      </c>
    </row>
    <row r="28" spans="1:52" x14ac:dyDescent="0.2">
      <c r="A28" s="3">
        <f>A27</f>
        <v>3</v>
      </c>
      <c r="B28">
        <f>B27+1</f>
        <v>10</v>
      </c>
      <c r="C28" s="23">
        <v>10</v>
      </c>
      <c r="D28" s="24">
        <f t="shared" si="12"/>
        <v>1</v>
      </c>
      <c r="E28" s="23">
        <f t="shared" si="13"/>
        <v>100</v>
      </c>
      <c r="F28" s="20">
        <f t="shared" si="1"/>
        <v>2000</v>
      </c>
      <c r="G28" s="20">
        <f>G27</f>
        <v>550</v>
      </c>
      <c r="H28" s="20"/>
      <c r="I28" s="20">
        <v>18</v>
      </c>
      <c r="J28" s="20"/>
      <c r="K28" s="20"/>
      <c r="L28" s="3">
        <f>L27</f>
        <v>3</v>
      </c>
      <c r="M28">
        <f>M27+1</f>
        <v>10</v>
      </c>
      <c r="N28" s="3">
        <f>N27</f>
        <v>42</v>
      </c>
      <c r="O28" s="3">
        <f t="shared" si="14"/>
        <v>1</v>
      </c>
      <c r="P28" s="3">
        <f t="shared" si="15"/>
        <v>100</v>
      </c>
      <c r="Q28" s="20">
        <f t="shared" si="0"/>
        <v>200</v>
      </c>
      <c r="R28" s="20">
        <f>R27</f>
        <v>1100</v>
      </c>
      <c r="S28" s="20">
        <v>55</v>
      </c>
      <c r="T28" s="20"/>
      <c r="W28" s="20"/>
      <c r="Z28">
        <v>5</v>
      </c>
      <c r="AA28">
        <v>3</v>
      </c>
      <c r="AB28">
        <v>3</v>
      </c>
      <c r="AG28" s="20"/>
      <c r="AK28" t="s">
        <v>545</v>
      </c>
      <c r="AL28">
        <v>1.8</v>
      </c>
      <c r="AM28">
        <v>1.2</v>
      </c>
      <c r="AN28">
        <v>0.6</v>
      </c>
      <c r="AR28">
        <f>AL28*VLOOKUP($AL$3,装备强化24!$Y$3:$AA$9,2,FALSE)+AM28*VLOOKUP($AM$3,装备强化24!$Y$3:$AA$9,2,FALSE)+主线!AN28*VLOOKUP($AN$3,装备强化24!$Y$3:$AA$9,2,FALSE)+主线!AO28*VLOOKUP($AO$3,装备强化24!$Y$3:$AA$9,2,FALSE)+主线!AP28*VLOOKUP($AP$3,装备强化24!$Y$3:$AA$9,2,FALSE)+主线!AQ28*VLOOKUP($AQ$3,装备强化24!$Y$3:$AA$9,2,FALSE)</f>
        <v>13.2</v>
      </c>
      <c r="AU28">
        <f t="shared" si="11"/>
        <v>10</v>
      </c>
      <c r="AZ28" t="s">
        <v>530</v>
      </c>
    </row>
    <row r="29" spans="1:52" x14ac:dyDescent="0.2">
      <c r="A29" s="3">
        <f t="shared" ref="A29:A36" si="16">A19+1</f>
        <v>4</v>
      </c>
      <c r="B29">
        <f t="shared" ref="B29:B36" si="17">B19</f>
        <v>1</v>
      </c>
      <c r="C29">
        <f>C19+7</f>
        <v>17</v>
      </c>
      <c r="D29" s="24">
        <v>1</v>
      </c>
      <c r="E29" s="23">
        <v>100</v>
      </c>
      <c r="F29" s="20">
        <f t="shared" si="1"/>
        <v>2000</v>
      </c>
      <c r="G29" s="20">
        <f>G19+150</f>
        <v>700</v>
      </c>
      <c r="H29" s="20"/>
      <c r="I29" s="20">
        <f>I19+8</f>
        <v>18</v>
      </c>
      <c r="J29" s="20"/>
      <c r="K29" s="20"/>
      <c r="L29" s="3">
        <f t="shared" ref="L29:L36" si="18">L19+1</f>
        <v>4</v>
      </c>
      <c r="M29">
        <f t="shared" ref="M29:M36" si="19">M19</f>
        <v>1</v>
      </c>
      <c r="N29" s="14">
        <f t="shared" ref="N29:N36" si="20">N19+5</f>
        <v>47</v>
      </c>
      <c r="O29" s="20">
        <v>1</v>
      </c>
      <c r="P29" s="20">
        <v>100</v>
      </c>
      <c r="Q29" s="20">
        <f t="shared" si="0"/>
        <v>200</v>
      </c>
      <c r="R29" s="20">
        <f t="shared" si="2"/>
        <v>1400</v>
      </c>
      <c r="S29">
        <f>S19+8</f>
        <v>55</v>
      </c>
      <c r="W29" s="20"/>
      <c r="Z29">
        <v>6</v>
      </c>
      <c r="AA29">
        <v>3</v>
      </c>
      <c r="AB29">
        <v>3</v>
      </c>
      <c r="AK29" t="str">
        <f>AK19</f>
        <v>头饰,护甲</v>
      </c>
      <c r="AL29">
        <v>1.8</v>
      </c>
      <c r="AM29">
        <v>1.2</v>
      </c>
      <c r="AN29">
        <v>0.6</v>
      </c>
      <c r="AO29">
        <v>0.1</v>
      </c>
      <c r="AR29">
        <f>AL29*VLOOKUP($AL$3,装备强化24!$Y$3:$AA$9,2,FALSE)+AM29*VLOOKUP($AM$3,装备强化24!$Y$3:$AA$9,2,FALSE)+主线!AN29*VLOOKUP($AN$3,装备强化24!$Y$3:$AA$9,2,FALSE)+主线!AO29*VLOOKUP($AO$3,装备强化24!$Y$3:$AA$9,2,FALSE)+主线!AP29*VLOOKUP($AP$3,装备强化24!$Y$3:$AA$9,2,FALSE)+主线!AQ29*VLOOKUP($AQ$3,装备强化24!$Y$3:$AA$9,2,FALSE)</f>
        <v>14.799999999999999</v>
      </c>
      <c r="AU29">
        <f t="shared" si="11"/>
        <v>10</v>
      </c>
    </row>
    <row r="30" spans="1:52" x14ac:dyDescent="0.2">
      <c r="A30" s="3">
        <f t="shared" si="16"/>
        <v>4</v>
      </c>
      <c r="B30">
        <f t="shared" si="17"/>
        <v>2</v>
      </c>
      <c r="C30">
        <f t="shared" ref="C30:C88" si="21">C20+7</f>
        <v>17</v>
      </c>
      <c r="D30" s="22">
        <v>1</v>
      </c>
      <c r="E30" s="23">
        <v>100</v>
      </c>
      <c r="F30" s="20">
        <f t="shared" si="1"/>
        <v>2000</v>
      </c>
      <c r="G30" s="20">
        <f t="shared" ref="G30:G88" si="22">G20+150</f>
        <v>700</v>
      </c>
      <c r="H30" s="20"/>
      <c r="I30" s="20">
        <f t="shared" ref="I30:I88" si="23">I20+8</f>
        <v>19</v>
      </c>
      <c r="J30" s="20"/>
      <c r="K30" s="20"/>
      <c r="L30" s="3">
        <f t="shared" si="18"/>
        <v>4</v>
      </c>
      <c r="M30">
        <f t="shared" si="19"/>
        <v>2</v>
      </c>
      <c r="N30" s="14">
        <f t="shared" si="20"/>
        <v>47</v>
      </c>
      <c r="O30" s="14">
        <v>1</v>
      </c>
      <c r="P30" s="20">
        <v>100</v>
      </c>
      <c r="Q30" s="20">
        <f t="shared" si="0"/>
        <v>200</v>
      </c>
      <c r="R30" s="20">
        <f t="shared" si="2"/>
        <v>1400</v>
      </c>
      <c r="S30">
        <f t="shared" ref="S30:S88" si="24">S20+8</f>
        <v>56</v>
      </c>
      <c r="W30" s="20"/>
      <c r="Z30">
        <v>7</v>
      </c>
      <c r="AA30">
        <v>4</v>
      </c>
      <c r="AB30">
        <v>4</v>
      </c>
      <c r="AK30" t="str">
        <f t="shared" ref="AK30:AK88" si="25">AK20</f>
        <v>手臂,鞋子</v>
      </c>
      <c r="AL30">
        <v>1.8</v>
      </c>
      <c r="AM30">
        <v>1.2</v>
      </c>
      <c r="AN30">
        <v>0.6</v>
      </c>
      <c r="AO30">
        <v>0.1</v>
      </c>
      <c r="AR30">
        <f>AL30*VLOOKUP($AL$3,装备强化24!$Y$3:$AA$9,2,FALSE)+AM30*VLOOKUP($AM$3,装备强化24!$Y$3:$AA$9,2,FALSE)+主线!AN30*VLOOKUP($AN$3,装备强化24!$Y$3:$AA$9,2,FALSE)+主线!AO30*VLOOKUP($AO$3,装备强化24!$Y$3:$AA$9,2,FALSE)+主线!AP30*VLOOKUP($AP$3,装备强化24!$Y$3:$AA$9,2,FALSE)+主线!AQ30*VLOOKUP($AQ$3,装备强化24!$Y$3:$AA$9,2,FALSE)</f>
        <v>14.799999999999999</v>
      </c>
      <c r="AU30">
        <f t="shared" si="11"/>
        <v>10</v>
      </c>
    </row>
    <row r="31" spans="1:52" x14ac:dyDescent="0.2">
      <c r="A31" s="3">
        <f t="shared" si="16"/>
        <v>4</v>
      </c>
      <c r="B31">
        <f t="shared" si="17"/>
        <v>3</v>
      </c>
      <c r="C31">
        <f t="shared" si="21"/>
        <v>17</v>
      </c>
      <c r="D31" s="24">
        <v>1</v>
      </c>
      <c r="E31" s="23">
        <v>100</v>
      </c>
      <c r="F31" s="20">
        <f t="shared" si="1"/>
        <v>2000</v>
      </c>
      <c r="G31" s="20">
        <f t="shared" si="22"/>
        <v>700</v>
      </c>
      <c r="H31" s="20"/>
      <c r="I31" s="20">
        <f t="shared" si="23"/>
        <v>20</v>
      </c>
      <c r="J31" s="20"/>
      <c r="K31" s="20"/>
      <c r="L31" s="3">
        <f t="shared" si="18"/>
        <v>4</v>
      </c>
      <c r="M31">
        <f t="shared" si="19"/>
        <v>3</v>
      </c>
      <c r="N31" s="14">
        <f t="shared" si="20"/>
        <v>47</v>
      </c>
      <c r="O31" s="20">
        <v>1</v>
      </c>
      <c r="P31" s="20">
        <v>100</v>
      </c>
      <c r="Q31" s="20">
        <f t="shared" si="0"/>
        <v>200</v>
      </c>
      <c r="R31" s="20">
        <f t="shared" si="2"/>
        <v>1400</v>
      </c>
      <c r="S31">
        <f t="shared" si="24"/>
        <v>57</v>
      </c>
      <c r="W31" s="20"/>
      <c r="Z31">
        <v>8</v>
      </c>
      <c r="AA31">
        <v>5</v>
      </c>
      <c r="AB31">
        <v>5</v>
      </c>
      <c r="AK31" t="str">
        <f t="shared" si="25"/>
        <v>头饰,护甲</v>
      </c>
      <c r="AL31">
        <v>1.8</v>
      </c>
      <c r="AM31">
        <v>1.2</v>
      </c>
      <c r="AN31">
        <v>0.6</v>
      </c>
      <c r="AO31">
        <v>0.1</v>
      </c>
      <c r="AR31">
        <f>AL31*VLOOKUP($AL$3,装备强化24!$Y$3:$AA$9,2,FALSE)+AM31*VLOOKUP($AM$3,装备强化24!$Y$3:$AA$9,2,FALSE)+主线!AN31*VLOOKUP($AN$3,装备强化24!$Y$3:$AA$9,2,FALSE)+主线!AO31*VLOOKUP($AO$3,装备强化24!$Y$3:$AA$9,2,FALSE)+主线!AP31*VLOOKUP($AP$3,装备强化24!$Y$3:$AA$9,2,FALSE)+主线!AQ31*VLOOKUP($AQ$3,装备强化24!$Y$3:$AA$9,2,FALSE)</f>
        <v>14.799999999999999</v>
      </c>
      <c r="AU31">
        <f t="shared" si="11"/>
        <v>10</v>
      </c>
    </row>
    <row r="32" spans="1:52" x14ac:dyDescent="0.2">
      <c r="A32" s="3">
        <f t="shared" si="16"/>
        <v>4</v>
      </c>
      <c r="B32">
        <f t="shared" si="17"/>
        <v>4</v>
      </c>
      <c r="C32">
        <f t="shared" si="21"/>
        <v>17</v>
      </c>
      <c r="D32" s="22">
        <v>1</v>
      </c>
      <c r="E32" s="23">
        <v>100</v>
      </c>
      <c r="F32" s="20">
        <f t="shared" si="1"/>
        <v>2000</v>
      </c>
      <c r="G32" s="20">
        <f t="shared" si="22"/>
        <v>700</v>
      </c>
      <c r="H32" s="20"/>
      <c r="I32" s="20">
        <f t="shared" si="23"/>
        <v>20</v>
      </c>
      <c r="J32" s="20"/>
      <c r="K32" s="20"/>
      <c r="L32" s="3">
        <f t="shared" si="18"/>
        <v>4</v>
      </c>
      <c r="M32">
        <f t="shared" si="19"/>
        <v>4</v>
      </c>
      <c r="N32" s="14">
        <f t="shared" si="20"/>
        <v>47</v>
      </c>
      <c r="O32" s="14">
        <v>1</v>
      </c>
      <c r="P32" s="20">
        <v>100</v>
      </c>
      <c r="Q32" s="20">
        <f t="shared" si="0"/>
        <v>200</v>
      </c>
      <c r="R32" s="20">
        <f t="shared" si="2"/>
        <v>1400</v>
      </c>
      <c r="S32">
        <f t="shared" si="24"/>
        <v>57</v>
      </c>
      <c r="W32" s="20"/>
      <c r="Z32">
        <v>9</v>
      </c>
      <c r="AA32">
        <v>7</v>
      </c>
      <c r="AB32">
        <v>7</v>
      </c>
      <c r="AK32" t="str">
        <f t="shared" si="25"/>
        <v>手臂,鞋子</v>
      </c>
      <c r="AL32">
        <v>1.8</v>
      </c>
      <c r="AM32">
        <v>1.2</v>
      </c>
      <c r="AN32">
        <v>0.6</v>
      </c>
      <c r="AO32">
        <v>0.1</v>
      </c>
      <c r="AR32">
        <f>AL32*VLOOKUP($AL$3,装备强化24!$Y$3:$AA$9,2,FALSE)+AM32*VLOOKUP($AM$3,装备强化24!$Y$3:$AA$9,2,FALSE)+主线!AN32*VLOOKUP($AN$3,装备强化24!$Y$3:$AA$9,2,FALSE)+主线!AO32*VLOOKUP($AO$3,装备强化24!$Y$3:$AA$9,2,FALSE)+主线!AP32*VLOOKUP($AP$3,装备强化24!$Y$3:$AA$9,2,FALSE)+主线!AQ32*VLOOKUP($AQ$3,装备强化24!$Y$3:$AA$9,2,FALSE)</f>
        <v>14.799999999999999</v>
      </c>
      <c r="AU32">
        <f t="shared" si="11"/>
        <v>10</v>
      </c>
    </row>
    <row r="33" spans="1:52" x14ac:dyDescent="0.2">
      <c r="A33" s="3">
        <f t="shared" si="16"/>
        <v>4</v>
      </c>
      <c r="B33">
        <f t="shared" si="17"/>
        <v>5</v>
      </c>
      <c r="C33">
        <f t="shared" si="21"/>
        <v>17</v>
      </c>
      <c r="D33" s="24">
        <v>1</v>
      </c>
      <c r="E33" s="23">
        <v>100</v>
      </c>
      <c r="F33" s="20">
        <f t="shared" si="1"/>
        <v>2000</v>
      </c>
      <c r="G33" s="20">
        <f t="shared" si="22"/>
        <v>700</v>
      </c>
      <c r="H33" s="20"/>
      <c r="I33" s="20">
        <f t="shared" si="23"/>
        <v>21</v>
      </c>
      <c r="J33" s="20"/>
      <c r="K33" s="20"/>
      <c r="L33" s="3">
        <f t="shared" si="18"/>
        <v>4</v>
      </c>
      <c r="M33">
        <f t="shared" si="19"/>
        <v>5</v>
      </c>
      <c r="N33" s="14">
        <f t="shared" si="20"/>
        <v>47</v>
      </c>
      <c r="O33" s="20">
        <v>1</v>
      </c>
      <c r="P33" s="20">
        <v>100</v>
      </c>
      <c r="Q33" s="20">
        <f t="shared" si="0"/>
        <v>200</v>
      </c>
      <c r="R33" s="20">
        <f t="shared" si="2"/>
        <v>1400</v>
      </c>
      <c r="S33">
        <f t="shared" si="24"/>
        <v>58</v>
      </c>
      <c r="W33" s="20"/>
      <c r="AK33" t="str">
        <f t="shared" si="25"/>
        <v>头饰,护甲</v>
      </c>
      <c r="AL33">
        <v>1.8</v>
      </c>
      <c r="AM33">
        <v>1.2</v>
      </c>
      <c r="AN33">
        <v>0.6</v>
      </c>
      <c r="AO33">
        <v>0.1</v>
      </c>
      <c r="AR33">
        <f>AL33*VLOOKUP($AL$3,装备强化24!$Y$3:$AA$9,2,FALSE)+AM33*VLOOKUP($AM$3,装备强化24!$Y$3:$AA$9,2,FALSE)+主线!AN33*VLOOKUP($AN$3,装备强化24!$Y$3:$AA$9,2,FALSE)+主线!AO33*VLOOKUP($AO$3,装备强化24!$Y$3:$AA$9,2,FALSE)+主线!AP33*VLOOKUP($AP$3,装备强化24!$Y$3:$AA$9,2,FALSE)+主线!AQ33*VLOOKUP($AQ$3,装备强化24!$Y$3:$AA$9,2,FALSE)</f>
        <v>14.799999999999999</v>
      </c>
      <c r="AU33">
        <f t="shared" si="11"/>
        <v>10</v>
      </c>
    </row>
    <row r="34" spans="1:52" x14ac:dyDescent="0.2">
      <c r="A34" s="3">
        <f t="shared" si="16"/>
        <v>4</v>
      </c>
      <c r="B34">
        <f t="shared" si="17"/>
        <v>6</v>
      </c>
      <c r="C34">
        <f t="shared" si="21"/>
        <v>17</v>
      </c>
      <c r="D34" s="22">
        <v>1</v>
      </c>
      <c r="E34" s="23">
        <v>100</v>
      </c>
      <c r="F34" s="20">
        <f t="shared" si="1"/>
        <v>2000</v>
      </c>
      <c r="G34" s="20">
        <f t="shared" si="22"/>
        <v>700</v>
      </c>
      <c r="H34" s="20"/>
      <c r="I34" s="20">
        <f t="shared" si="23"/>
        <v>22</v>
      </c>
      <c r="J34" s="20"/>
      <c r="K34" s="20"/>
      <c r="L34" s="3">
        <f t="shared" si="18"/>
        <v>4</v>
      </c>
      <c r="M34">
        <f t="shared" si="19"/>
        <v>6</v>
      </c>
      <c r="N34" s="14">
        <f t="shared" si="20"/>
        <v>47</v>
      </c>
      <c r="O34" s="14">
        <v>1</v>
      </c>
      <c r="P34" s="20">
        <v>100</v>
      </c>
      <c r="Q34" s="20">
        <f t="shared" si="0"/>
        <v>200</v>
      </c>
      <c r="R34" s="20">
        <f t="shared" si="2"/>
        <v>1400</v>
      </c>
      <c r="S34">
        <f t="shared" si="24"/>
        <v>59</v>
      </c>
      <c r="W34" s="20"/>
      <c r="AK34" t="str">
        <f t="shared" si="25"/>
        <v>手臂,鞋子</v>
      </c>
      <c r="AL34">
        <v>1.8</v>
      </c>
      <c r="AM34">
        <v>1.2</v>
      </c>
      <c r="AN34">
        <v>0.6</v>
      </c>
      <c r="AO34">
        <v>0.1</v>
      </c>
      <c r="AR34">
        <f>AL34*VLOOKUP($AL$3,装备强化24!$Y$3:$AA$9,2,FALSE)+AM34*VLOOKUP($AM$3,装备强化24!$Y$3:$AA$9,2,FALSE)+主线!AN34*VLOOKUP($AN$3,装备强化24!$Y$3:$AA$9,2,FALSE)+主线!AO34*VLOOKUP($AO$3,装备强化24!$Y$3:$AA$9,2,FALSE)+主线!AP34*VLOOKUP($AP$3,装备强化24!$Y$3:$AA$9,2,FALSE)+主线!AQ34*VLOOKUP($AQ$3,装备强化24!$Y$3:$AA$9,2,FALSE)</f>
        <v>14.799999999999999</v>
      </c>
      <c r="AU34">
        <f t="shared" si="11"/>
        <v>10</v>
      </c>
    </row>
    <row r="35" spans="1:52" x14ac:dyDescent="0.2">
      <c r="A35" s="3">
        <f t="shared" si="16"/>
        <v>4</v>
      </c>
      <c r="B35">
        <f t="shared" si="17"/>
        <v>7</v>
      </c>
      <c r="C35">
        <f t="shared" si="21"/>
        <v>17</v>
      </c>
      <c r="D35" s="24">
        <v>1</v>
      </c>
      <c r="E35" s="23">
        <v>100</v>
      </c>
      <c r="F35" s="20">
        <f t="shared" si="1"/>
        <v>2000</v>
      </c>
      <c r="G35" s="20">
        <f t="shared" si="22"/>
        <v>700</v>
      </c>
      <c r="H35" s="20"/>
      <c r="I35" s="20">
        <f t="shared" si="23"/>
        <v>22</v>
      </c>
      <c r="J35" s="20"/>
      <c r="K35" s="20"/>
      <c r="L35" s="3">
        <f t="shared" si="18"/>
        <v>4</v>
      </c>
      <c r="M35">
        <f t="shared" si="19"/>
        <v>7</v>
      </c>
      <c r="N35" s="14">
        <f t="shared" si="20"/>
        <v>47</v>
      </c>
      <c r="O35" s="20">
        <v>1</v>
      </c>
      <c r="P35" s="20">
        <v>100</v>
      </c>
      <c r="Q35" s="20">
        <f t="shared" ref="Q35:Q66" si="26">VLOOKUP(L35,$W$3:$X$11,2,FALSE)/COUNTIF(L:L,L35)</f>
        <v>200</v>
      </c>
      <c r="R35" s="20">
        <f t="shared" si="2"/>
        <v>1400</v>
      </c>
      <c r="S35">
        <f t="shared" si="24"/>
        <v>59</v>
      </c>
      <c r="W35" s="20"/>
      <c r="AK35" t="str">
        <f t="shared" si="25"/>
        <v>头饰,护甲</v>
      </c>
      <c r="AL35">
        <v>1.8</v>
      </c>
      <c r="AM35">
        <v>1.2</v>
      </c>
      <c r="AN35">
        <v>0.6</v>
      </c>
      <c r="AO35">
        <v>0.1</v>
      </c>
      <c r="AR35">
        <f>AL35*VLOOKUP($AL$3,装备强化24!$Y$3:$AA$9,2,FALSE)+AM35*VLOOKUP($AM$3,装备强化24!$Y$3:$AA$9,2,FALSE)+主线!AN35*VLOOKUP($AN$3,装备强化24!$Y$3:$AA$9,2,FALSE)+主线!AO35*VLOOKUP($AO$3,装备强化24!$Y$3:$AA$9,2,FALSE)+主线!AP35*VLOOKUP($AP$3,装备强化24!$Y$3:$AA$9,2,FALSE)+主线!AQ35*VLOOKUP($AQ$3,装备强化24!$Y$3:$AA$9,2,FALSE)</f>
        <v>14.799999999999999</v>
      </c>
      <c r="AU35">
        <f t="shared" si="11"/>
        <v>10</v>
      </c>
    </row>
    <row r="36" spans="1:52" x14ac:dyDescent="0.2">
      <c r="A36" s="3">
        <f t="shared" si="16"/>
        <v>4</v>
      </c>
      <c r="B36">
        <f t="shared" si="17"/>
        <v>8</v>
      </c>
      <c r="C36">
        <f t="shared" si="21"/>
        <v>17</v>
      </c>
      <c r="D36" s="22">
        <v>1</v>
      </c>
      <c r="E36" s="23">
        <v>100</v>
      </c>
      <c r="F36" s="20">
        <f t="shared" si="1"/>
        <v>2000</v>
      </c>
      <c r="G36" s="20">
        <f t="shared" si="22"/>
        <v>700</v>
      </c>
      <c r="H36" s="20"/>
      <c r="I36" s="20">
        <f t="shared" si="23"/>
        <v>23</v>
      </c>
      <c r="J36" s="20"/>
      <c r="K36" s="20"/>
      <c r="L36" s="3">
        <f t="shared" si="18"/>
        <v>4</v>
      </c>
      <c r="M36">
        <f t="shared" si="19"/>
        <v>8</v>
      </c>
      <c r="N36" s="14">
        <f t="shared" si="20"/>
        <v>47</v>
      </c>
      <c r="O36" s="14">
        <v>1</v>
      </c>
      <c r="P36" s="20">
        <v>100</v>
      </c>
      <c r="Q36" s="20">
        <f t="shared" si="26"/>
        <v>200</v>
      </c>
      <c r="R36" s="20">
        <f t="shared" si="2"/>
        <v>1400</v>
      </c>
      <c r="S36">
        <f t="shared" si="24"/>
        <v>60</v>
      </c>
      <c r="W36" s="20"/>
      <c r="AK36" t="str">
        <f t="shared" si="25"/>
        <v>手臂,鞋子</v>
      </c>
      <c r="AL36">
        <v>1.8</v>
      </c>
      <c r="AM36">
        <v>1.2</v>
      </c>
      <c r="AN36">
        <v>0.6</v>
      </c>
      <c r="AO36">
        <v>0.1</v>
      </c>
      <c r="AR36">
        <f>AL36*VLOOKUP($AL$3,装备强化24!$Y$3:$AA$9,2,FALSE)+AM36*VLOOKUP($AM$3,装备强化24!$Y$3:$AA$9,2,FALSE)+主线!AN36*VLOOKUP($AN$3,装备强化24!$Y$3:$AA$9,2,FALSE)+主线!AO36*VLOOKUP($AO$3,装备强化24!$Y$3:$AA$9,2,FALSE)+主线!AP36*VLOOKUP($AP$3,装备强化24!$Y$3:$AA$9,2,FALSE)+主线!AQ36*VLOOKUP($AQ$3,装备强化24!$Y$3:$AA$9,2,FALSE)</f>
        <v>14.799999999999999</v>
      </c>
      <c r="AU36">
        <f t="shared" si="11"/>
        <v>10</v>
      </c>
    </row>
    <row r="37" spans="1:52" x14ac:dyDescent="0.2">
      <c r="A37" s="3">
        <f>A36</f>
        <v>4</v>
      </c>
      <c r="B37">
        <f>B36+1</f>
        <v>9</v>
      </c>
      <c r="C37">
        <f t="shared" si="21"/>
        <v>17</v>
      </c>
      <c r="D37" s="24">
        <f t="shared" ref="D37:D38" si="27">D36</f>
        <v>1</v>
      </c>
      <c r="E37" s="23">
        <f t="shared" ref="E37:E38" si="28">E36</f>
        <v>100</v>
      </c>
      <c r="F37" s="20">
        <f t="shared" si="1"/>
        <v>2000</v>
      </c>
      <c r="G37" s="20">
        <f t="shared" si="22"/>
        <v>700</v>
      </c>
      <c r="H37" s="20"/>
      <c r="I37" s="20">
        <f t="shared" si="23"/>
        <v>24</v>
      </c>
      <c r="J37" s="20"/>
      <c r="K37" s="20"/>
      <c r="L37" s="3">
        <f>L36</f>
        <v>4</v>
      </c>
      <c r="M37">
        <f>M36+1</f>
        <v>9</v>
      </c>
      <c r="N37" s="3">
        <f>N36</f>
        <v>47</v>
      </c>
      <c r="O37" s="3">
        <f t="shared" ref="O37:O38" si="29">O36</f>
        <v>1</v>
      </c>
      <c r="P37" s="3">
        <f t="shared" ref="P37:P38" si="30">P36</f>
        <v>100</v>
      </c>
      <c r="Q37" s="20">
        <f t="shared" si="26"/>
        <v>200</v>
      </c>
      <c r="R37" s="20">
        <f>R36</f>
        <v>1400</v>
      </c>
      <c r="S37">
        <f t="shared" si="24"/>
        <v>61</v>
      </c>
      <c r="W37" s="20"/>
      <c r="AK37" t="str">
        <f t="shared" si="25"/>
        <v>头饰,护甲,手臂,鞋子</v>
      </c>
      <c r="AL37">
        <v>1.8</v>
      </c>
      <c r="AM37">
        <v>1.2</v>
      </c>
      <c r="AN37">
        <v>0.6</v>
      </c>
      <c r="AO37">
        <v>0.1</v>
      </c>
      <c r="AR37">
        <f>AL37*VLOOKUP($AL$3,装备强化24!$Y$3:$AA$9,2,FALSE)+AM37*VLOOKUP($AM$3,装备强化24!$Y$3:$AA$9,2,FALSE)+主线!AN37*VLOOKUP($AN$3,装备强化24!$Y$3:$AA$9,2,FALSE)+主线!AO37*VLOOKUP($AO$3,装备强化24!$Y$3:$AA$9,2,FALSE)+主线!AP37*VLOOKUP($AP$3,装备强化24!$Y$3:$AA$9,2,FALSE)+主线!AQ37*VLOOKUP($AQ$3,装备强化24!$Y$3:$AA$9,2,FALSE)</f>
        <v>14.799999999999999</v>
      </c>
      <c r="AU37">
        <f t="shared" si="11"/>
        <v>10</v>
      </c>
    </row>
    <row r="38" spans="1:52" x14ac:dyDescent="0.2">
      <c r="A38" s="3">
        <f>A37</f>
        <v>4</v>
      </c>
      <c r="B38">
        <f>B37+1</f>
        <v>10</v>
      </c>
      <c r="C38">
        <f t="shared" si="21"/>
        <v>17</v>
      </c>
      <c r="D38" s="24">
        <f t="shared" si="27"/>
        <v>1</v>
      </c>
      <c r="E38" s="23">
        <f t="shared" si="28"/>
        <v>100</v>
      </c>
      <c r="F38" s="20">
        <f t="shared" si="1"/>
        <v>2000</v>
      </c>
      <c r="G38" s="20">
        <f t="shared" si="22"/>
        <v>700</v>
      </c>
      <c r="H38" s="20"/>
      <c r="I38" s="20">
        <f t="shared" si="23"/>
        <v>26</v>
      </c>
      <c r="J38" s="20"/>
      <c r="K38" s="20"/>
      <c r="L38" s="3">
        <f>L37</f>
        <v>4</v>
      </c>
      <c r="M38">
        <f>M37+1</f>
        <v>10</v>
      </c>
      <c r="N38" s="3">
        <f>N37</f>
        <v>47</v>
      </c>
      <c r="O38" s="3">
        <f t="shared" si="29"/>
        <v>1</v>
      </c>
      <c r="P38" s="3">
        <f t="shared" si="30"/>
        <v>100</v>
      </c>
      <c r="Q38" s="20">
        <f t="shared" si="26"/>
        <v>200</v>
      </c>
      <c r="R38" s="20">
        <f>R37</f>
        <v>1400</v>
      </c>
      <c r="S38">
        <f t="shared" si="24"/>
        <v>63</v>
      </c>
      <c r="W38" s="20"/>
      <c r="AK38" t="str">
        <f t="shared" si="25"/>
        <v>头饰,护甲,手臂,鞋子</v>
      </c>
      <c r="AL38">
        <v>1.8</v>
      </c>
      <c r="AM38">
        <v>1.2</v>
      </c>
      <c r="AN38">
        <v>0.6</v>
      </c>
      <c r="AO38">
        <v>0.1</v>
      </c>
      <c r="AR38">
        <f>AL38*VLOOKUP($AL$3,装备强化24!$Y$3:$AA$9,2,FALSE)+AM38*VLOOKUP($AM$3,装备强化24!$Y$3:$AA$9,2,FALSE)+主线!AN38*VLOOKUP($AN$3,装备强化24!$Y$3:$AA$9,2,FALSE)+主线!AO38*VLOOKUP($AO$3,装备强化24!$Y$3:$AA$9,2,FALSE)+主线!AP38*VLOOKUP($AP$3,装备强化24!$Y$3:$AA$9,2,FALSE)+主线!AQ38*VLOOKUP($AQ$3,装备强化24!$Y$3:$AA$9,2,FALSE)</f>
        <v>14.799999999999999</v>
      </c>
      <c r="AU38">
        <f t="shared" si="11"/>
        <v>10</v>
      </c>
      <c r="AZ38" t="s">
        <v>531</v>
      </c>
    </row>
    <row r="39" spans="1:52" x14ac:dyDescent="0.2">
      <c r="A39" s="3">
        <f t="shared" ref="A39:A46" si="31">A29+1</f>
        <v>5</v>
      </c>
      <c r="B39">
        <f t="shared" ref="B39:B46" si="32">B29</f>
        <v>1</v>
      </c>
      <c r="C39">
        <f t="shared" si="21"/>
        <v>24</v>
      </c>
      <c r="D39" s="24">
        <v>1</v>
      </c>
      <c r="E39" s="23">
        <v>100</v>
      </c>
      <c r="F39" s="20">
        <f t="shared" si="1"/>
        <v>2000</v>
      </c>
      <c r="G39" s="20">
        <f t="shared" si="22"/>
        <v>850</v>
      </c>
      <c r="H39" s="20"/>
      <c r="I39" s="20">
        <f t="shared" si="23"/>
        <v>26</v>
      </c>
      <c r="J39" s="20"/>
      <c r="K39" s="20"/>
      <c r="L39" s="3">
        <f t="shared" ref="L39:L46" si="33">L29+1</f>
        <v>5</v>
      </c>
      <c r="M39">
        <f t="shared" ref="M39:M46" si="34">M29</f>
        <v>1</v>
      </c>
      <c r="N39" s="14">
        <f t="shared" ref="N39:N46" si="35">N29+5</f>
        <v>52</v>
      </c>
      <c r="O39" s="20">
        <v>1</v>
      </c>
      <c r="P39" s="20">
        <v>100</v>
      </c>
      <c r="Q39" s="20">
        <f t="shared" si="26"/>
        <v>200</v>
      </c>
      <c r="R39" s="20">
        <f t="shared" si="2"/>
        <v>1700</v>
      </c>
      <c r="S39">
        <f t="shared" si="24"/>
        <v>63</v>
      </c>
      <c r="W39" s="20"/>
      <c r="AK39" t="str">
        <f t="shared" si="25"/>
        <v>头饰,护甲</v>
      </c>
      <c r="AL39">
        <v>1.6</v>
      </c>
      <c r="AM39">
        <v>1.2</v>
      </c>
      <c r="AN39">
        <v>0.8</v>
      </c>
      <c r="AO39">
        <v>0.2</v>
      </c>
      <c r="AR39">
        <f>AL39*VLOOKUP($AL$3,装备强化24!$Y$3:$AA$9,2,FALSE)+AM39*VLOOKUP($AM$3,装备强化24!$Y$3:$AA$9,2,FALSE)+主线!AN39*VLOOKUP($AN$3,装备强化24!$Y$3:$AA$9,2,FALSE)+主线!AO39*VLOOKUP($AO$3,装备强化24!$Y$3:$AA$9,2,FALSE)+主线!AP39*VLOOKUP($AP$3,装备强化24!$Y$3:$AA$9,2,FALSE)+主线!AQ39*VLOOKUP($AQ$3,装备强化24!$Y$3:$AA$9,2,FALSE)</f>
        <v>17.600000000000001</v>
      </c>
      <c r="AU39">
        <f t="shared" si="11"/>
        <v>10</v>
      </c>
    </row>
    <row r="40" spans="1:52" x14ac:dyDescent="0.2">
      <c r="A40" s="3">
        <f t="shared" si="31"/>
        <v>5</v>
      </c>
      <c r="B40">
        <f t="shared" si="32"/>
        <v>2</v>
      </c>
      <c r="C40">
        <f t="shared" si="21"/>
        <v>24</v>
      </c>
      <c r="D40" s="22">
        <v>1</v>
      </c>
      <c r="E40" s="23">
        <v>100</v>
      </c>
      <c r="F40" s="20">
        <f t="shared" si="1"/>
        <v>2000</v>
      </c>
      <c r="G40" s="20">
        <f t="shared" si="22"/>
        <v>850</v>
      </c>
      <c r="H40" s="20"/>
      <c r="I40" s="20">
        <f t="shared" si="23"/>
        <v>27</v>
      </c>
      <c r="J40" s="20"/>
      <c r="K40" s="20"/>
      <c r="L40" s="3">
        <f t="shared" si="33"/>
        <v>5</v>
      </c>
      <c r="M40">
        <f t="shared" si="34"/>
        <v>2</v>
      </c>
      <c r="N40" s="14">
        <f t="shared" si="35"/>
        <v>52</v>
      </c>
      <c r="O40" s="14">
        <v>1</v>
      </c>
      <c r="P40" s="20">
        <v>100</v>
      </c>
      <c r="Q40" s="20">
        <f t="shared" si="26"/>
        <v>200</v>
      </c>
      <c r="R40" s="20">
        <f t="shared" si="2"/>
        <v>1700</v>
      </c>
      <c r="S40">
        <f t="shared" si="24"/>
        <v>64</v>
      </c>
      <c r="W40" s="20"/>
      <c r="AK40" t="str">
        <f t="shared" si="25"/>
        <v>手臂,鞋子</v>
      </c>
      <c r="AL40">
        <v>1.6</v>
      </c>
      <c r="AM40">
        <v>1.2</v>
      </c>
      <c r="AN40">
        <v>0.8</v>
      </c>
      <c r="AO40">
        <v>0.2</v>
      </c>
      <c r="AR40">
        <f>AL40*VLOOKUP($AL$3,装备强化24!$Y$3:$AA$9,2,FALSE)+AM40*VLOOKUP($AM$3,装备强化24!$Y$3:$AA$9,2,FALSE)+主线!AN40*VLOOKUP($AN$3,装备强化24!$Y$3:$AA$9,2,FALSE)+主线!AO40*VLOOKUP($AO$3,装备强化24!$Y$3:$AA$9,2,FALSE)+主线!AP40*VLOOKUP($AP$3,装备强化24!$Y$3:$AA$9,2,FALSE)+主线!AQ40*VLOOKUP($AQ$3,装备强化24!$Y$3:$AA$9,2,FALSE)</f>
        <v>17.600000000000001</v>
      </c>
      <c r="AU40">
        <f t="shared" si="11"/>
        <v>10</v>
      </c>
    </row>
    <row r="41" spans="1:52" x14ac:dyDescent="0.2">
      <c r="A41" s="3">
        <f t="shared" si="31"/>
        <v>5</v>
      </c>
      <c r="B41">
        <f t="shared" si="32"/>
        <v>3</v>
      </c>
      <c r="C41" s="14">
        <f t="shared" si="21"/>
        <v>24</v>
      </c>
      <c r="D41" s="21">
        <v>1</v>
      </c>
      <c r="E41" s="20">
        <v>100</v>
      </c>
      <c r="F41" s="20">
        <f t="shared" si="1"/>
        <v>2000</v>
      </c>
      <c r="G41" s="20">
        <f t="shared" si="22"/>
        <v>850</v>
      </c>
      <c r="H41" s="20"/>
      <c r="I41" s="20">
        <f t="shared" si="23"/>
        <v>28</v>
      </c>
      <c r="J41" s="20"/>
      <c r="K41" s="20"/>
      <c r="L41" s="3">
        <f t="shared" si="33"/>
        <v>5</v>
      </c>
      <c r="M41">
        <f t="shared" si="34"/>
        <v>3</v>
      </c>
      <c r="N41" s="14">
        <f t="shared" si="35"/>
        <v>52</v>
      </c>
      <c r="O41" s="20">
        <v>1</v>
      </c>
      <c r="P41" s="20">
        <v>100</v>
      </c>
      <c r="Q41" s="20">
        <f t="shared" si="26"/>
        <v>200</v>
      </c>
      <c r="R41" s="20">
        <f t="shared" si="2"/>
        <v>1700</v>
      </c>
      <c r="S41">
        <f t="shared" si="24"/>
        <v>65</v>
      </c>
      <c r="W41" s="20"/>
      <c r="AK41" t="str">
        <f t="shared" si="25"/>
        <v>头饰,护甲</v>
      </c>
      <c r="AL41">
        <v>1.6</v>
      </c>
      <c r="AM41">
        <v>1.2</v>
      </c>
      <c r="AN41">
        <v>0.8</v>
      </c>
      <c r="AO41">
        <v>0.2</v>
      </c>
      <c r="AR41">
        <f>AL41*VLOOKUP($AL$3,装备强化24!$Y$3:$AA$9,2,FALSE)+AM41*VLOOKUP($AM$3,装备强化24!$Y$3:$AA$9,2,FALSE)+主线!AN41*VLOOKUP($AN$3,装备强化24!$Y$3:$AA$9,2,FALSE)+主线!AO41*VLOOKUP($AO$3,装备强化24!$Y$3:$AA$9,2,FALSE)+主线!AP41*VLOOKUP($AP$3,装备强化24!$Y$3:$AA$9,2,FALSE)+主线!AQ41*VLOOKUP($AQ$3,装备强化24!$Y$3:$AA$9,2,FALSE)</f>
        <v>17.600000000000001</v>
      </c>
      <c r="AU41">
        <f t="shared" si="11"/>
        <v>10</v>
      </c>
    </row>
    <row r="42" spans="1:52" x14ac:dyDescent="0.2">
      <c r="A42" s="3">
        <f t="shared" si="31"/>
        <v>5</v>
      </c>
      <c r="B42">
        <f t="shared" si="32"/>
        <v>4</v>
      </c>
      <c r="C42" s="14">
        <f t="shared" si="21"/>
        <v>24</v>
      </c>
      <c r="D42" s="15">
        <v>1</v>
      </c>
      <c r="E42" s="20">
        <v>100</v>
      </c>
      <c r="F42" s="20">
        <f t="shared" si="1"/>
        <v>2000</v>
      </c>
      <c r="G42" s="20">
        <f t="shared" si="22"/>
        <v>850</v>
      </c>
      <c r="H42" s="20"/>
      <c r="I42" s="20">
        <f t="shared" si="23"/>
        <v>28</v>
      </c>
      <c r="J42" s="20"/>
      <c r="K42" s="20"/>
      <c r="L42" s="3">
        <f t="shared" si="33"/>
        <v>5</v>
      </c>
      <c r="M42">
        <f t="shared" si="34"/>
        <v>4</v>
      </c>
      <c r="N42" s="14">
        <f t="shared" si="35"/>
        <v>52</v>
      </c>
      <c r="O42" s="14">
        <v>1</v>
      </c>
      <c r="P42" s="20">
        <v>100</v>
      </c>
      <c r="Q42" s="20">
        <f t="shared" si="26"/>
        <v>200</v>
      </c>
      <c r="R42" s="20">
        <f t="shared" si="2"/>
        <v>1700</v>
      </c>
      <c r="S42">
        <f t="shared" si="24"/>
        <v>65</v>
      </c>
      <c r="W42" s="20"/>
      <c r="AK42" t="str">
        <f t="shared" si="25"/>
        <v>手臂,鞋子</v>
      </c>
      <c r="AL42">
        <v>1.6</v>
      </c>
      <c r="AM42">
        <v>1.2</v>
      </c>
      <c r="AN42">
        <v>0.8</v>
      </c>
      <c r="AO42">
        <v>0.2</v>
      </c>
      <c r="AR42">
        <f>AL42*VLOOKUP($AL$3,装备强化24!$Y$3:$AA$9,2,FALSE)+AM42*VLOOKUP($AM$3,装备强化24!$Y$3:$AA$9,2,FALSE)+主线!AN42*VLOOKUP($AN$3,装备强化24!$Y$3:$AA$9,2,FALSE)+主线!AO42*VLOOKUP($AO$3,装备强化24!$Y$3:$AA$9,2,FALSE)+主线!AP42*VLOOKUP($AP$3,装备强化24!$Y$3:$AA$9,2,FALSE)+主线!AQ42*VLOOKUP($AQ$3,装备强化24!$Y$3:$AA$9,2,FALSE)</f>
        <v>17.600000000000001</v>
      </c>
      <c r="AU42">
        <f t="shared" si="11"/>
        <v>10</v>
      </c>
    </row>
    <row r="43" spans="1:52" x14ac:dyDescent="0.2">
      <c r="A43" s="3">
        <f t="shared" si="31"/>
        <v>5</v>
      </c>
      <c r="B43">
        <f t="shared" si="32"/>
        <v>5</v>
      </c>
      <c r="C43" s="14">
        <f t="shared" si="21"/>
        <v>24</v>
      </c>
      <c r="D43" s="21">
        <v>1</v>
      </c>
      <c r="E43" s="20">
        <v>100</v>
      </c>
      <c r="F43" s="20">
        <f t="shared" si="1"/>
        <v>2000</v>
      </c>
      <c r="G43" s="20">
        <f t="shared" si="22"/>
        <v>850</v>
      </c>
      <c r="H43" s="20"/>
      <c r="I43" s="20">
        <f t="shared" si="23"/>
        <v>29</v>
      </c>
      <c r="J43" s="20"/>
      <c r="K43" s="20"/>
      <c r="L43" s="3">
        <f t="shared" si="33"/>
        <v>5</v>
      </c>
      <c r="M43">
        <f t="shared" si="34"/>
        <v>5</v>
      </c>
      <c r="N43" s="14">
        <f t="shared" si="35"/>
        <v>52</v>
      </c>
      <c r="O43" s="20">
        <v>1</v>
      </c>
      <c r="P43" s="20">
        <v>100</v>
      </c>
      <c r="Q43" s="20">
        <f t="shared" si="26"/>
        <v>200</v>
      </c>
      <c r="R43" s="20">
        <f t="shared" si="2"/>
        <v>1700</v>
      </c>
      <c r="S43">
        <f t="shared" si="24"/>
        <v>66</v>
      </c>
      <c r="W43" s="20"/>
      <c r="AK43" t="str">
        <f t="shared" si="25"/>
        <v>头饰,护甲</v>
      </c>
      <c r="AL43">
        <v>1.6</v>
      </c>
      <c r="AM43">
        <v>1.2</v>
      </c>
      <c r="AN43">
        <v>0.8</v>
      </c>
      <c r="AO43">
        <v>0.2</v>
      </c>
      <c r="AR43">
        <f>AL43*VLOOKUP($AL$3,装备强化24!$Y$3:$AA$9,2,FALSE)+AM43*VLOOKUP($AM$3,装备强化24!$Y$3:$AA$9,2,FALSE)+主线!AN43*VLOOKUP($AN$3,装备强化24!$Y$3:$AA$9,2,FALSE)+主线!AO43*VLOOKUP($AO$3,装备强化24!$Y$3:$AA$9,2,FALSE)+主线!AP43*VLOOKUP($AP$3,装备强化24!$Y$3:$AA$9,2,FALSE)+主线!AQ43*VLOOKUP($AQ$3,装备强化24!$Y$3:$AA$9,2,FALSE)</f>
        <v>17.600000000000001</v>
      </c>
      <c r="AU43">
        <f t="shared" si="11"/>
        <v>10</v>
      </c>
    </row>
    <row r="44" spans="1:52" x14ac:dyDescent="0.2">
      <c r="A44" s="3">
        <f t="shared" si="31"/>
        <v>5</v>
      </c>
      <c r="B44">
        <f t="shared" si="32"/>
        <v>6</v>
      </c>
      <c r="C44" s="14">
        <f t="shared" si="21"/>
        <v>24</v>
      </c>
      <c r="D44" s="15">
        <v>1</v>
      </c>
      <c r="E44" s="20">
        <v>100</v>
      </c>
      <c r="F44" s="20">
        <f t="shared" si="1"/>
        <v>2000</v>
      </c>
      <c r="G44" s="20">
        <f t="shared" si="22"/>
        <v>850</v>
      </c>
      <c r="H44" s="20"/>
      <c r="I44" s="20">
        <f t="shared" si="23"/>
        <v>30</v>
      </c>
      <c r="J44" s="20"/>
      <c r="K44" s="20"/>
      <c r="L44" s="3">
        <f t="shared" si="33"/>
        <v>5</v>
      </c>
      <c r="M44">
        <f t="shared" si="34"/>
        <v>6</v>
      </c>
      <c r="N44" s="14">
        <f t="shared" si="35"/>
        <v>52</v>
      </c>
      <c r="O44" s="14">
        <v>1</v>
      </c>
      <c r="P44" s="20">
        <v>100</v>
      </c>
      <c r="Q44" s="20">
        <f t="shared" si="26"/>
        <v>200</v>
      </c>
      <c r="R44" s="20">
        <f t="shared" si="2"/>
        <v>1700</v>
      </c>
      <c r="S44">
        <f t="shared" si="24"/>
        <v>67</v>
      </c>
      <c r="W44" s="20"/>
      <c r="AK44" t="str">
        <f t="shared" si="25"/>
        <v>手臂,鞋子</v>
      </c>
      <c r="AL44">
        <v>1.6</v>
      </c>
      <c r="AM44">
        <v>1.2</v>
      </c>
      <c r="AN44">
        <v>0.8</v>
      </c>
      <c r="AO44">
        <v>0.2</v>
      </c>
      <c r="AR44">
        <f>AL44*VLOOKUP($AL$3,装备强化24!$Y$3:$AA$9,2,FALSE)+AM44*VLOOKUP($AM$3,装备强化24!$Y$3:$AA$9,2,FALSE)+主线!AN44*VLOOKUP($AN$3,装备强化24!$Y$3:$AA$9,2,FALSE)+主线!AO44*VLOOKUP($AO$3,装备强化24!$Y$3:$AA$9,2,FALSE)+主线!AP44*VLOOKUP($AP$3,装备强化24!$Y$3:$AA$9,2,FALSE)+主线!AQ44*VLOOKUP($AQ$3,装备强化24!$Y$3:$AA$9,2,FALSE)</f>
        <v>17.600000000000001</v>
      </c>
      <c r="AU44">
        <f t="shared" si="11"/>
        <v>10</v>
      </c>
    </row>
    <row r="45" spans="1:52" x14ac:dyDescent="0.2">
      <c r="A45" s="3">
        <f t="shared" si="31"/>
        <v>5</v>
      </c>
      <c r="B45">
        <f t="shared" si="32"/>
        <v>7</v>
      </c>
      <c r="C45" s="14">
        <f t="shared" si="21"/>
        <v>24</v>
      </c>
      <c r="D45" s="21">
        <v>1</v>
      </c>
      <c r="E45" s="20">
        <v>100</v>
      </c>
      <c r="F45" s="20">
        <f t="shared" si="1"/>
        <v>2000</v>
      </c>
      <c r="G45" s="20">
        <f t="shared" si="22"/>
        <v>850</v>
      </c>
      <c r="H45" s="20"/>
      <c r="I45" s="20">
        <f t="shared" si="23"/>
        <v>30</v>
      </c>
      <c r="J45" s="20"/>
      <c r="K45" s="20"/>
      <c r="L45" s="3">
        <f t="shared" si="33"/>
        <v>5</v>
      </c>
      <c r="M45">
        <f t="shared" si="34"/>
        <v>7</v>
      </c>
      <c r="N45" s="14">
        <f t="shared" si="35"/>
        <v>52</v>
      </c>
      <c r="O45" s="20">
        <v>1</v>
      </c>
      <c r="P45" s="20">
        <v>100</v>
      </c>
      <c r="Q45" s="20">
        <f t="shared" si="26"/>
        <v>200</v>
      </c>
      <c r="R45" s="20">
        <f t="shared" si="2"/>
        <v>1700</v>
      </c>
      <c r="S45">
        <f t="shared" si="24"/>
        <v>67</v>
      </c>
      <c r="W45" s="20"/>
      <c r="AK45" t="str">
        <f t="shared" si="25"/>
        <v>头饰,护甲</v>
      </c>
      <c r="AL45">
        <v>1.6</v>
      </c>
      <c r="AM45">
        <v>1.2</v>
      </c>
      <c r="AN45">
        <v>0.8</v>
      </c>
      <c r="AO45">
        <v>0.2</v>
      </c>
      <c r="AR45">
        <f>AL45*VLOOKUP($AL$3,装备强化24!$Y$3:$AA$9,2,FALSE)+AM45*VLOOKUP($AM$3,装备强化24!$Y$3:$AA$9,2,FALSE)+主线!AN45*VLOOKUP($AN$3,装备强化24!$Y$3:$AA$9,2,FALSE)+主线!AO45*VLOOKUP($AO$3,装备强化24!$Y$3:$AA$9,2,FALSE)+主线!AP45*VLOOKUP($AP$3,装备强化24!$Y$3:$AA$9,2,FALSE)+主线!AQ45*VLOOKUP($AQ$3,装备强化24!$Y$3:$AA$9,2,FALSE)</f>
        <v>17.600000000000001</v>
      </c>
      <c r="AU45">
        <f t="shared" si="11"/>
        <v>10</v>
      </c>
    </row>
    <row r="46" spans="1:52" x14ac:dyDescent="0.2">
      <c r="A46" s="3">
        <f t="shared" si="31"/>
        <v>5</v>
      </c>
      <c r="B46">
        <f t="shared" si="32"/>
        <v>8</v>
      </c>
      <c r="C46" s="14">
        <f t="shared" si="21"/>
        <v>24</v>
      </c>
      <c r="D46" s="15">
        <v>1</v>
      </c>
      <c r="E46" s="20">
        <v>100</v>
      </c>
      <c r="F46" s="20">
        <f t="shared" si="1"/>
        <v>2000</v>
      </c>
      <c r="G46" s="20">
        <f t="shared" si="22"/>
        <v>850</v>
      </c>
      <c r="H46" s="20"/>
      <c r="I46" s="20">
        <f t="shared" si="23"/>
        <v>31</v>
      </c>
      <c r="J46" s="20"/>
      <c r="K46" s="20"/>
      <c r="L46" s="3">
        <f t="shared" si="33"/>
        <v>5</v>
      </c>
      <c r="M46">
        <f t="shared" si="34"/>
        <v>8</v>
      </c>
      <c r="N46" s="14">
        <f t="shared" si="35"/>
        <v>52</v>
      </c>
      <c r="O46" s="14">
        <v>1</v>
      </c>
      <c r="P46" s="20">
        <v>100</v>
      </c>
      <c r="Q46" s="20">
        <f t="shared" si="26"/>
        <v>200</v>
      </c>
      <c r="R46" s="20">
        <f t="shared" si="2"/>
        <v>1700</v>
      </c>
      <c r="S46">
        <f t="shared" si="24"/>
        <v>68</v>
      </c>
      <c r="W46" s="20"/>
      <c r="AK46" t="str">
        <f t="shared" si="25"/>
        <v>手臂,鞋子</v>
      </c>
      <c r="AL46">
        <v>1.6</v>
      </c>
      <c r="AM46">
        <v>1.2</v>
      </c>
      <c r="AN46">
        <v>0.8</v>
      </c>
      <c r="AO46">
        <v>0.2</v>
      </c>
      <c r="AR46">
        <f>AL46*VLOOKUP($AL$3,装备强化24!$Y$3:$AA$9,2,FALSE)+AM46*VLOOKUP($AM$3,装备强化24!$Y$3:$AA$9,2,FALSE)+主线!AN46*VLOOKUP($AN$3,装备强化24!$Y$3:$AA$9,2,FALSE)+主线!AO46*VLOOKUP($AO$3,装备强化24!$Y$3:$AA$9,2,FALSE)+主线!AP46*VLOOKUP($AP$3,装备强化24!$Y$3:$AA$9,2,FALSE)+主线!AQ46*VLOOKUP($AQ$3,装备强化24!$Y$3:$AA$9,2,FALSE)</f>
        <v>17.600000000000001</v>
      </c>
      <c r="AU46">
        <f t="shared" si="11"/>
        <v>10</v>
      </c>
    </row>
    <row r="47" spans="1:52" x14ac:dyDescent="0.2">
      <c r="A47" s="3">
        <f>A46</f>
        <v>5</v>
      </c>
      <c r="B47">
        <f>B46+1</f>
        <v>9</v>
      </c>
      <c r="C47" s="14">
        <f t="shared" si="21"/>
        <v>24</v>
      </c>
      <c r="D47" s="25">
        <f t="shared" ref="D47:D48" si="36">D46</f>
        <v>1</v>
      </c>
      <c r="E47" s="3">
        <f t="shared" ref="E47:E48" si="37">E46</f>
        <v>100</v>
      </c>
      <c r="F47" s="20">
        <f t="shared" si="1"/>
        <v>2000</v>
      </c>
      <c r="G47" s="20">
        <f t="shared" si="22"/>
        <v>850</v>
      </c>
      <c r="H47" s="20"/>
      <c r="I47" s="20">
        <f t="shared" si="23"/>
        <v>32</v>
      </c>
      <c r="J47" s="20"/>
      <c r="K47" s="20"/>
      <c r="L47" s="3">
        <f>L46</f>
        <v>5</v>
      </c>
      <c r="M47">
        <f>M46+1</f>
        <v>9</v>
      </c>
      <c r="N47" s="3">
        <f>N46</f>
        <v>52</v>
      </c>
      <c r="O47" s="3">
        <f t="shared" ref="O47:O48" si="38">O46</f>
        <v>1</v>
      </c>
      <c r="P47" s="3">
        <f t="shared" ref="P47:P48" si="39">P46</f>
        <v>100</v>
      </c>
      <c r="Q47" s="20">
        <f t="shared" si="26"/>
        <v>200</v>
      </c>
      <c r="R47" s="20">
        <f>R46</f>
        <v>1700</v>
      </c>
      <c r="S47">
        <f t="shared" si="24"/>
        <v>69</v>
      </c>
      <c r="W47" s="20"/>
      <c r="AK47" t="str">
        <f t="shared" si="25"/>
        <v>头饰,护甲,手臂,鞋子</v>
      </c>
      <c r="AL47">
        <v>1.6</v>
      </c>
      <c r="AM47">
        <v>1.2</v>
      </c>
      <c r="AN47">
        <v>0.8</v>
      </c>
      <c r="AO47">
        <v>0.2</v>
      </c>
      <c r="AR47">
        <f>AL47*VLOOKUP($AL$3,装备强化24!$Y$3:$AA$9,2,FALSE)+AM47*VLOOKUP($AM$3,装备强化24!$Y$3:$AA$9,2,FALSE)+主线!AN47*VLOOKUP($AN$3,装备强化24!$Y$3:$AA$9,2,FALSE)+主线!AO47*VLOOKUP($AO$3,装备强化24!$Y$3:$AA$9,2,FALSE)+主线!AP47*VLOOKUP($AP$3,装备强化24!$Y$3:$AA$9,2,FALSE)+主线!AQ47*VLOOKUP($AQ$3,装备强化24!$Y$3:$AA$9,2,FALSE)</f>
        <v>17.600000000000001</v>
      </c>
      <c r="AU47">
        <f t="shared" si="11"/>
        <v>10</v>
      </c>
    </row>
    <row r="48" spans="1:52" x14ac:dyDescent="0.2">
      <c r="A48" s="3">
        <f>A47</f>
        <v>5</v>
      </c>
      <c r="B48">
        <f>B47+1</f>
        <v>10</v>
      </c>
      <c r="C48" s="14">
        <f t="shared" si="21"/>
        <v>24</v>
      </c>
      <c r="D48" s="25">
        <f t="shared" si="36"/>
        <v>1</v>
      </c>
      <c r="E48" s="3">
        <f t="shared" si="37"/>
        <v>100</v>
      </c>
      <c r="F48" s="20">
        <f t="shared" si="1"/>
        <v>2000</v>
      </c>
      <c r="G48" s="20">
        <f t="shared" si="22"/>
        <v>850</v>
      </c>
      <c r="H48" s="20"/>
      <c r="I48" s="20">
        <f t="shared" si="23"/>
        <v>34</v>
      </c>
      <c r="J48" s="20"/>
      <c r="K48" s="20"/>
      <c r="L48" s="3">
        <f>L47</f>
        <v>5</v>
      </c>
      <c r="M48">
        <f>M47+1</f>
        <v>10</v>
      </c>
      <c r="N48" s="3">
        <f>N47</f>
        <v>52</v>
      </c>
      <c r="O48" s="3">
        <f t="shared" si="38"/>
        <v>1</v>
      </c>
      <c r="P48" s="3">
        <f t="shared" si="39"/>
        <v>100</v>
      </c>
      <c r="Q48" s="20">
        <f t="shared" si="26"/>
        <v>200</v>
      </c>
      <c r="R48" s="20">
        <f>R47</f>
        <v>1700</v>
      </c>
      <c r="S48">
        <f t="shared" si="24"/>
        <v>71</v>
      </c>
      <c r="W48" s="20"/>
      <c r="AK48" t="str">
        <f t="shared" si="25"/>
        <v>头饰,护甲,手臂,鞋子</v>
      </c>
      <c r="AL48">
        <v>1.6</v>
      </c>
      <c r="AM48">
        <v>1.2</v>
      </c>
      <c r="AN48">
        <v>0.8</v>
      </c>
      <c r="AO48">
        <v>0.2</v>
      </c>
      <c r="AR48">
        <f>AL48*VLOOKUP($AL$3,装备强化24!$Y$3:$AA$9,2,FALSE)+AM48*VLOOKUP($AM$3,装备强化24!$Y$3:$AA$9,2,FALSE)+主线!AN48*VLOOKUP($AN$3,装备强化24!$Y$3:$AA$9,2,FALSE)+主线!AO48*VLOOKUP($AO$3,装备强化24!$Y$3:$AA$9,2,FALSE)+主线!AP48*VLOOKUP($AP$3,装备强化24!$Y$3:$AA$9,2,FALSE)+主线!AQ48*VLOOKUP($AQ$3,装备强化24!$Y$3:$AA$9,2,FALSE)</f>
        <v>17.600000000000001</v>
      </c>
      <c r="AU48">
        <f t="shared" si="11"/>
        <v>10</v>
      </c>
      <c r="AZ48" t="s">
        <v>546</v>
      </c>
    </row>
    <row r="49" spans="1:52" x14ac:dyDescent="0.2">
      <c r="A49" s="3">
        <f t="shared" ref="A49:A56" si="40">A39+1</f>
        <v>6</v>
      </c>
      <c r="B49">
        <f t="shared" ref="B49:B56" si="41">B39</f>
        <v>1</v>
      </c>
      <c r="C49" s="14">
        <f t="shared" si="21"/>
        <v>31</v>
      </c>
      <c r="D49" s="21">
        <v>1</v>
      </c>
      <c r="E49" s="20">
        <v>100</v>
      </c>
      <c r="F49" s="20">
        <f t="shared" si="1"/>
        <v>2000</v>
      </c>
      <c r="G49" s="20">
        <f t="shared" si="22"/>
        <v>1000</v>
      </c>
      <c r="H49" s="20"/>
      <c r="I49" s="20">
        <f t="shared" si="23"/>
        <v>34</v>
      </c>
      <c r="J49" s="20"/>
      <c r="K49" s="20"/>
      <c r="L49" s="3">
        <f t="shared" ref="L49:L56" si="42">L39+1</f>
        <v>6</v>
      </c>
      <c r="M49">
        <f t="shared" ref="M49:M56" si="43">M39</f>
        <v>1</v>
      </c>
      <c r="N49" s="14">
        <f t="shared" ref="N49:N56" si="44">N39+5</f>
        <v>57</v>
      </c>
      <c r="O49" s="20">
        <v>1</v>
      </c>
      <c r="P49" s="20">
        <v>100</v>
      </c>
      <c r="Q49" s="20">
        <f t="shared" si="26"/>
        <v>200</v>
      </c>
      <c r="R49" s="20">
        <f t="shared" si="2"/>
        <v>2000</v>
      </c>
      <c r="S49">
        <f t="shared" si="24"/>
        <v>71</v>
      </c>
      <c r="W49" s="20"/>
      <c r="AK49" t="str">
        <f t="shared" si="25"/>
        <v>头饰,护甲</v>
      </c>
      <c r="AL49">
        <v>1.6</v>
      </c>
      <c r="AM49">
        <v>1.2</v>
      </c>
      <c r="AN49">
        <v>0.8</v>
      </c>
      <c r="AO49">
        <v>0.4</v>
      </c>
      <c r="AR49">
        <f>AL49*VLOOKUP($AL$3,装备强化24!$Y$3:$AA$9,2,FALSE)+AM49*VLOOKUP($AM$3,装备强化24!$Y$3:$AA$9,2,FALSE)+主线!AN49*VLOOKUP($AN$3,装备强化24!$Y$3:$AA$9,2,FALSE)+主线!AO49*VLOOKUP($AO$3,装备强化24!$Y$3:$AA$9,2,FALSE)+主线!AP49*VLOOKUP($AP$3,装备强化24!$Y$3:$AA$9,2,FALSE)+主线!AQ49*VLOOKUP($AQ$3,装备强化24!$Y$3:$AA$9,2,FALSE)</f>
        <v>20.8</v>
      </c>
      <c r="AU49">
        <f t="shared" si="11"/>
        <v>10</v>
      </c>
    </row>
    <row r="50" spans="1:52" x14ac:dyDescent="0.2">
      <c r="A50" s="3">
        <f t="shared" si="40"/>
        <v>6</v>
      </c>
      <c r="B50">
        <f t="shared" si="41"/>
        <v>2</v>
      </c>
      <c r="C50" s="14">
        <f t="shared" si="21"/>
        <v>31</v>
      </c>
      <c r="D50" s="15">
        <v>1</v>
      </c>
      <c r="E50" s="20">
        <v>100</v>
      </c>
      <c r="F50" s="20">
        <f t="shared" si="1"/>
        <v>2000</v>
      </c>
      <c r="G50" s="20">
        <f t="shared" si="22"/>
        <v>1000</v>
      </c>
      <c r="H50" s="20"/>
      <c r="I50" s="20">
        <f t="shared" si="23"/>
        <v>35</v>
      </c>
      <c r="J50" s="20"/>
      <c r="K50" s="20"/>
      <c r="L50" s="3">
        <f t="shared" si="42"/>
        <v>6</v>
      </c>
      <c r="M50">
        <f t="shared" si="43"/>
        <v>2</v>
      </c>
      <c r="N50" s="14">
        <f t="shared" si="44"/>
        <v>57</v>
      </c>
      <c r="O50" s="14">
        <v>1</v>
      </c>
      <c r="P50" s="20">
        <v>100</v>
      </c>
      <c r="Q50" s="20">
        <f t="shared" si="26"/>
        <v>200</v>
      </c>
      <c r="R50" s="20">
        <f t="shared" si="2"/>
        <v>2000</v>
      </c>
      <c r="S50">
        <f t="shared" si="24"/>
        <v>72</v>
      </c>
      <c r="AK50" t="str">
        <f t="shared" si="25"/>
        <v>手臂,鞋子</v>
      </c>
      <c r="AL50">
        <v>1.6</v>
      </c>
      <c r="AM50">
        <v>1.2</v>
      </c>
      <c r="AN50">
        <v>0.8</v>
      </c>
      <c r="AO50">
        <v>0.4</v>
      </c>
      <c r="AR50">
        <f>AL50*VLOOKUP($AL$3,装备强化24!$Y$3:$AA$9,2,FALSE)+AM50*VLOOKUP($AM$3,装备强化24!$Y$3:$AA$9,2,FALSE)+主线!AN50*VLOOKUP($AN$3,装备强化24!$Y$3:$AA$9,2,FALSE)+主线!AO50*VLOOKUP($AO$3,装备强化24!$Y$3:$AA$9,2,FALSE)+主线!AP50*VLOOKUP($AP$3,装备强化24!$Y$3:$AA$9,2,FALSE)+主线!AQ50*VLOOKUP($AQ$3,装备强化24!$Y$3:$AA$9,2,FALSE)</f>
        <v>20.8</v>
      </c>
      <c r="AU50">
        <f t="shared" si="11"/>
        <v>10</v>
      </c>
    </row>
    <row r="51" spans="1:52" x14ac:dyDescent="0.2">
      <c r="A51" s="3">
        <f t="shared" si="40"/>
        <v>6</v>
      </c>
      <c r="B51">
        <f t="shared" si="41"/>
        <v>3</v>
      </c>
      <c r="C51" s="14">
        <f t="shared" si="21"/>
        <v>31</v>
      </c>
      <c r="D51" s="21">
        <v>1</v>
      </c>
      <c r="E51" s="20">
        <v>100</v>
      </c>
      <c r="F51" s="20">
        <f t="shared" si="1"/>
        <v>2000</v>
      </c>
      <c r="G51" s="20">
        <f t="shared" si="22"/>
        <v>1000</v>
      </c>
      <c r="H51" s="20"/>
      <c r="I51" s="20">
        <f t="shared" si="23"/>
        <v>36</v>
      </c>
      <c r="J51" s="20"/>
      <c r="K51" s="20"/>
      <c r="L51" s="3">
        <f t="shared" si="42"/>
        <v>6</v>
      </c>
      <c r="M51">
        <f t="shared" si="43"/>
        <v>3</v>
      </c>
      <c r="N51" s="14">
        <f t="shared" si="44"/>
        <v>57</v>
      </c>
      <c r="O51" s="20">
        <v>1</v>
      </c>
      <c r="P51" s="20">
        <v>100</v>
      </c>
      <c r="Q51" s="20">
        <f t="shared" si="26"/>
        <v>200</v>
      </c>
      <c r="R51" s="20">
        <f t="shared" si="2"/>
        <v>2000</v>
      </c>
      <c r="S51">
        <f t="shared" si="24"/>
        <v>73</v>
      </c>
      <c r="AK51" t="str">
        <f t="shared" si="25"/>
        <v>头饰,护甲</v>
      </c>
      <c r="AL51">
        <v>1.6</v>
      </c>
      <c r="AM51">
        <v>1.2</v>
      </c>
      <c r="AN51">
        <v>0.8</v>
      </c>
      <c r="AO51">
        <v>0.4</v>
      </c>
      <c r="AR51">
        <f>AL51*VLOOKUP($AL$3,装备强化24!$Y$3:$AA$9,2,FALSE)+AM51*VLOOKUP($AM$3,装备强化24!$Y$3:$AA$9,2,FALSE)+主线!AN51*VLOOKUP($AN$3,装备强化24!$Y$3:$AA$9,2,FALSE)+主线!AO51*VLOOKUP($AO$3,装备强化24!$Y$3:$AA$9,2,FALSE)+主线!AP51*VLOOKUP($AP$3,装备强化24!$Y$3:$AA$9,2,FALSE)+主线!AQ51*VLOOKUP($AQ$3,装备强化24!$Y$3:$AA$9,2,FALSE)</f>
        <v>20.8</v>
      </c>
      <c r="AU51">
        <f t="shared" si="11"/>
        <v>10</v>
      </c>
    </row>
    <row r="52" spans="1:52" x14ac:dyDescent="0.2">
      <c r="A52" s="3">
        <f t="shared" si="40"/>
        <v>6</v>
      </c>
      <c r="B52">
        <f t="shared" si="41"/>
        <v>4</v>
      </c>
      <c r="C52" s="14">
        <f t="shared" si="21"/>
        <v>31</v>
      </c>
      <c r="D52" s="15">
        <v>1</v>
      </c>
      <c r="E52" s="20">
        <v>100</v>
      </c>
      <c r="F52" s="20">
        <f t="shared" si="1"/>
        <v>2000</v>
      </c>
      <c r="G52" s="20">
        <f t="shared" si="22"/>
        <v>1000</v>
      </c>
      <c r="H52" s="20"/>
      <c r="I52" s="20">
        <f t="shared" si="23"/>
        <v>36</v>
      </c>
      <c r="J52" s="20"/>
      <c r="K52" s="20"/>
      <c r="L52" s="3">
        <f t="shared" si="42"/>
        <v>6</v>
      </c>
      <c r="M52">
        <f t="shared" si="43"/>
        <v>4</v>
      </c>
      <c r="N52" s="14">
        <f t="shared" si="44"/>
        <v>57</v>
      </c>
      <c r="O52" s="14">
        <v>1</v>
      </c>
      <c r="P52" s="20">
        <v>100</v>
      </c>
      <c r="Q52" s="20">
        <f t="shared" si="26"/>
        <v>200</v>
      </c>
      <c r="R52" s="20">
        <f t="shared" si="2"/>
        <v>2000</v>
      </c>
      <c r="S52">
        <f t="shared" si="24"/>
        <v>73</v>
      </c>
      <c r="AK52" t="str">
        <f t="shared" si="25"/>
        <v>手臂,鞋子</v>
      </c>
      <c r="AL52">
        <v>1.6</v>
      </c>
      <c r="AM52">
        <v>1.2</v>
      </c>
      <c r="AN52">
        <v>0.8</v>
      </c>
      <c r="AO52">
        <v>0.4</v>
      </c>
      <c r="AR52">
        <f>AL52*VLOOKUP($AL$3,装备强化24!$Y$3:$AA$9,2,FALSE)+AM52*VLOOKUP($AM$3,装备强化24!$Y$3:$AA$9,2,FALSE)+主线!AN52*VLOOKUP($AN$3,装备强化24!$Y$3:$AA$9,2,FALSE)+主线!AO52*VLOOKUP($AO$3,装备强化24!$Y$3:$AA$9,2,FALSE)+主线!AP52*VLOOKUP($AP$3,装备强化24!$Y$3:$AA$9,2,FALSE)+主线!AQ52*VLOOKUP($AQ$3,装备强化24!$Y$3:$AA$9,2,FALSE)</f>
        <v>20.8</v>
      </c>
      <c r="AU52">
        <f t="shared" si="11"/>
        <v>10</v>
      </c>
    </row>
    <row r="53" spans="1:52" x14ac:dyDescent="0.2">
      <c r="A53" s="3">
        <f t="shared" si="40"/>
        <v>6</v>
      </c>
      <c r="B53">
        <f t="shared" si="41"/>
        <v>5</v>
      </c>
      <c r="C53" s="14">
        <f t="shared" si="21"/>
        <v>31</v>
      </c>
      <c r="D53" s="21">
        <v>1</v>
      </c>
      <c r="E53" s="20">
        <v>100</v>
      </c>
      <c r="F53" s="20">
        <f t="shared" si="1"/>
        <v>2000</v>
      </c>
      <c r="G53" s="20">
        <f t="shared" si="22"/>
        <v>1000</v>
      </c>
      <c r="H53" s="20"/>
      <c r="I53" s="20">
        <f t="shared" si="23"/>
        <v>37</v>
      </c>
      <c r="J53" s="20"/>
      <c r="K53" s="20"/>
      <c r="L53" s="3">
        <f t="shared" si="42"/>
        <v>6</v>
      </c>
      <c r="M53">
        <f t="shared" si="43"/>
        <v>5</v>
      </c>
      <c r="N53" s="14">
        <f t="shared" si="44"/>
        <v>57</v>
      </c>
      <c r="O53" s="20">
        <v>1</v>
      </c>
      <c r="P53" s="20">
        <v>100</v>
      </c>
      <c r="Q53" s="20">
        <f t="shared" si="26"/>
        <v>200</v>
      </c>
      <c r="R53" s="20">
        <f t="shared" si="2"/>
        <v>2000</v>
      </c>
      <c r="S53">
        <f t="shared" si="24"/>
        <v>74</v>
      </c>
      <c r="AK53" t="str">
        <f t="shared" si="25"/>
        <v>头饰,护甲</v>
      </c>
      <c r="AL53">
        <v>1.6</v>
      </c>
      <c r="AM53">
        <v>1.2</v>
      </c>
      <c r="AN53">
        <v>0.8</v>
      </c>
      <c r="AO53">
        <v>0.4</v>
      </c>
      <c r="AR53">
        <f>AL53*VLOOKUP($AL$3,装备强化24!$Y$3:$AA$9,2,FALSE)+AM53*VLOOKUP($AM$3,装备强化24!$Y$3:$AA$9,2,FALSE)+主线!AN53*VLOOKUP($AN$3,装备强化24!$Y$3:$AA$9,2,FALSE)+主线!AO53*VLOOKUP($AO$3,装备强化24!$Y$3:$AA$9,2,FALSE)+主线!AP53*VLOOKUP($AP$3,装备强化24!$Y$3:$AA$9,2,FALSE)+主线!AQ53*VLOOKUP($AQ$3,装备强化24!$Y$3:$AA$9,2,FALSE)</f>
        <v>20.8</v>
      </c>
      <c r="AU53">
        <f t="shared" si="11"/>
        <v>10</v>
      </c>
    </row>
    <row r="54" spans="1:52" x14ac:dyDescent="0.2">
      <c r="A54" s="3">
        <f t="shared" si="40"/>
        <v>6</v>
      </c>
      <c r="B54">
        <f t="shared" si="41"/>
        <v>6</v>
      </c>
      <c r="C54" s="14">
        <f t="shared" si="21"/>
        <v>31</v>
      </c>
      <c r="D54" s="15">
        <v>1</v>
      </c>
      <c r="E54" s="20">
        <v>100</v>
      </c>
      <c r="F54" s="20">
        <f t="shared" si="1"/>
        <v>2000</v>
      </c>
      <c r="G54" s="20">
        <f t="shared" si="22"/>
        <v>1000</v>
      </c>
      <c r="H54" s="20"/>
      <c r="I54" s="20">
        <f t="shared" si="23"/>
        <v>38</v>
      </c>
      <c r="J54" s="20"/>
      <c r="K54" s="20"/>
      <c r="L54" s="3">
        <f t="shared" si="42"/>
        <v>6</v>
      </c>
      <c r="M54">
        <f t="shared" si="43"/>
        <v>6</v>
      </c>
      <c r="N54" s="14">
        <f t="shared" si="44"/>
        <v>57</v>
      </c>
      <c r="O54" s="14">
        <v>1</v>
      </c>
      <c r="P54" s="20">
        <v>100</v>
      </c>
      <c r="Q54" s="20">
        <f t="shared" si="26"/>
        <v>200</v>
      </c>
      <c r="R54" s="20">
        <f t="shared" si="2"/>
        <v>2000</v>
      </c>
      <c r="S54">
        <f t="shared" si="24"/>
        <v>75</v>
      </c>
      <c r="AK54" t="str">
        <f t="shared" si="25"/>
        <v>手臂,鞋子</v>
      </c>
      <c r="AL54">
        <v>1.6</v>
      </c>
      <c r="AM54">
        <v>1.2</v>
      </c>
      <c r="AN54">
        <v>0.8</v>
      </c>
      <c r="AO54">
        <v>0.4</v>
      </c>
      <c r="AR54">
        <f>AL54*VLOOKUP($AL$3,装备强化24!$Y$3:$AA$9,2,FALSE)+AM54*VLOOKUP($AM$3,装备强化24!$Y$3:$AA$9,2,FALSE)+主线!AN54*VLOOKUP($AN$3,装备强化24!$Y$3:$AA$9,2,FALSE)+主线!AO54*VLOOKUP($AO$3,装备强化24!$Y$3:$AA$9,2,FALSE)+主线!AP54*VLOOKUP($AP$3,装备强化24!$Y$3:$AA$9,2,FALSE)+主线!AQ54*VLOOKUP($AQ$3,装备强化24!$Y$3:$AA$9,2,FALSE)</f>
        <v>20.8</v>
      </c>
      <c r="AU54">
        <f t="shared" si="11"/>
        <v>10</v>
      </c>
    </row>
    <row r="55" spans="1:52" x14ac:dyDescent="0.2">
      <c r="A55" s="3">
        <f t="shared" si="40"/>
        <v>6</v>
      </c>
      <c r="B55">
        <f t="shared" si="41"/>
        <v>7</v>
      </c>
      <c r="C55" s="14">
        <f t="shared" si="21"/>
        <v>31</v>
      </c>
      <c r="D55" s="21">
        <v>1</v>
      </c>
      <c r="E55" s="20">
        <v>100</v>
      </c>
      <c r="F55" s="20">
        <f t="shared" si="1"/>
        <v>2000</v>
      </c>
      <c r="G55" s="20">
        <f t="shared" si="22"/>
        <v>1000</v>
      </c>
      <c r="H55" s="20"/>
      <c r="I55" s="20">
        <f t="shared" si="23"/>
        <v>38</v>
      </c>
      <c r="J55" s="20"/>
      <c r="K55" s="20"/>
      <c r="L55" s="3">
        <f t="shared" si="42"/>
        <v>6</v>
      </c>
      <c r="M55">
        <f t="shared" si="43"/>
        <v>7</v>
      </c>
      <c r="N55" s="14">
        <f t="shared" si="44"/>
        <v>57</v>
      </c>
      <c r="O55" s="20">
        <v>1</v>
      </c>
      <c r="P55" s="20">
        <v>100</v>
      </c>
      <c r="Q55" s="20">
        <f t="shared" si="26"/>
        <v>200</v>
      </c>
      <c r="R55" s="20">
        <f t="shared" si="2"/>
        <v>2000</v>
      </c>
      <c r="S55">
        <f t="shared" si="24"/>
        <v>75</v>
      </c>
      <c r="AK55" t="str">
        <f t="shared" si="25"/>
        <v>头饰,护甲</v>
      </c>
      <c r="AL55">
        <v>1.6</v>
      </c>
      <c r="AM55">
        <v>1.2</v>
      </c>
      <c r="AN55">
        <v>0.8</v>
      </c>
      <c r="AO55">
        <v>0.4</v>
      </c>
      <c r="AR55">
        <f>AL55*VLOOKUP($AL$3,装备强化24!$Y$3:$AA$9,2,FALSE)+AM55*VLOOKUP($AM$3,装备强化24!$Y$3:$AA$9,2,FALSE)+主线!AN55*VLOOKUP($AN$3,装备强化24!$Y$3:$AA$9,2,FALSE)+主线!AO55*VLOOKUP($AO$3,装备强化24!$Y$3:$AA$9,2,FALSE)+主线!AP55*VLOOKUP($AP$3,装备强化24!$Y$3:$AA$9,2,FALSE)+主线!AQ55*VLOOKUP($AQ$3,装备强化24!$Y$3:$AA$9,2,FALSE)</f>
        <v>20.8</v>
      </c>
      <c r="AU55">
        <f t="shared" si="11"/>
        <v>10</v>
      </c>
    </row>
    <row r="56" spans="1:52" x14ac:dyDescent="0.2">
      <c r="A56" s="3">
        <f t="shared" si="40"/>
        <v>6</v>
      </c>
      <c r="B56">
        <f t="shared" si="41"/>
        <v>8</v>
      </c>
      <c r="C56" s="14">
        <f t="shared" si="21"/>
        <v>31</v>
      </c>
      <c r="D56" s="15">
        <v>1</v>
      </c>
      <c r="E56" s="20">
        <v>100</v>
      </c>
      <c r="F56" s="20">
        <f t="shared" si="1"/>
        <v>2000</v>
      </c>
      <c r="G56" s="20">
        <f t="shared" si="22"/>
        <v>1000</v>
      </c>
      <c r="H56" s="20"/>
      <c r="I56" s="20">
        <f t="shared" si="23"/>
        <v>39</v>
      </c>
      <c r="J56" s="20"/>
      <c r="K56" s="20"/>
      <c r="L56" s="3">
        <f t="shared" si="42"/>
        <v>6</v>
      </c>
      <c r="M56">
        <f t="shared" si="43"/>
        <v>8</v>
      </c>
      <c r="N56" s="14">
        <f t="shared" si="44"/>
        <v>57</v>
      </c>
      <c r="O56" s="14">
        <v>1</v>
      </c>
      <c r="P56" s="20">
        <v>100</v>
      </c>
      <c r="Q56" s="20">
        <f t="shared" si="26"/>
        <v>200</v>
      </c>
      <c r="R56" s="20">
        <f t="shared" si="2"/>
        <v>2000</v>
      </c>
      <c r="S56">
        <f t="shared" si="24"/>
        <v>76</v>
      </c>
      <c r="AK56" t="str">
        <f t="shared" si="25"/>
        <v>手臂,鞋子</v>
      </c>
      <c r="AL56">
        <v>1.6</v>
      </c>
      <c r="AM56">
        <v>1.2</v>
      </c>
      <c r="AN56">
        <v>0.8</v>
      </c>
      <c r="AO56">
        <v>0.4</v>
      </c>
      <c r="AR56">
        <f>AL56*VLOOKUP($AL$3,装备强化24!$Y$3:$AA$9,2,FALSE)+AM56*VLOOKUP($AM$3,装备强化24!$Y$3:$AA$9,2,FALSE)+主线!AN56*VLOOKUP($AN$3,装备强化24!$Y$3:$AA$9,2,FALSE)+主线!AO56*VLOOKUP($AO$3,装备强化24!$Y$3:$AA$9,2,FALSE)+主线!AP56*VLOOKUP($AP$3,装备强化24!$Y$3:$AA$9,2,FALSE)+主线!AQ56*VLOOKUP($AQ$3,装备强化24!$Y$3:$AA$9,2,FALSE)</f>
        <v>20.8</v>
      </c>
      <c r="AU56">
        <f t="shared" si="11"/>
        <v>10</v>
      </c>
    </row>
    <row r="57" spans="1:52" x14ac:dyDescent="0.2">
      <c r="A57" s="3">
        <f>A56</f>
        <v>6</v>
      </c>
      <c r="B57">
        <f>B56+1</f>
        <v>9</v>
      </c>
      <c r="C57" s="14">
        <f t="shared" si="21"/>
        <v>31</v>
      </c>
      <c r="D57" s="25">
        <f t="shared" ref="D57:D58" si="45">D56</f>
        <v>1</v>
      </c>
      <c r="E57" s="3">
        <f t="shared" ref="E57:E58" si="46">E56</f>
        <v>100</v>
      </c>
      <c r="F57" s="20">
        <f t="shared" si="1"/>
        <v>2000</v>
      </c>
      <c r="G57" s="20">
        <f t="shared" si="22"/>
        <v>1000</v>
      </c>
      <c r="H57" s="20"/>
      <c r="I57" s="20">
        <f t="shared" si="23"/>
        <v>40</v>
      </c>
      <c r="J57" s="20"/>
      <c r="K57" s="20"/>
      <c r="L57" s="3">
        <f>L56</f>
        <v>6</v>
      </c>
      <c r="M57">
        <f>M56+1</f>
        <v>9</v>
      </c>
      <c r="N57" s="3">
        <f>N56</f>
        <v>57</v>
      </c>
      <c r="O57" s="3">
        <f t="shared" ref="O57:O58" si="47">O56</f>
        <v>1</v>
      </c>
      <c r="P57" s="3">
        <f t="shared" ref="P57:P58" si="48">P56</f>
        <v>100</v>
      </c>
      <c r="Q57" s="20">
        <f t="shared" si="26"/>
        <v>200</v>
      </c>
      <c r="R57" s="20">
        <f>R56</f>
        <v>2000</v>
      </c>
      <c r="S57">
        <f t="shared" si="24"/>
        <v>77</v>
      </c>
      <c r="AK57" t="str">
        <f t="shared" si="25"/>
        <v>头饰,护甲,手臂,鞋子</v>
      </c>
      <c r="AL57">
        <v>1.6</v>
      </c>
      <c r="AM57">
        <v>1.2</v>
      </c>
      <c r="AN57">
        <v>0.8</v>
      </c>
      <c r="AO57">
        <v>0.4</v>
      </c>
      <c r="AR57">
        <f>AL57*VLOOKUP($AL$3,装备强化24!$Y$3:$AA$9,2,FALSE)+AM57*VLOOKUP($AM$3,装备强化24!$Y$3:$AA$9,2,FALSE)+主线!AN57*VLOOKUP($AN$3,装备强化24!$Y$3:$AA$9,2,FALSE)+主线!AO57*VLOOKUP($AO$3,装备强化24!$Y$3:$AA$9,2,FALSE)+主线!AP57*VLOOKUP($AP$3,装备强化24!$Y$3:$AA$9,2,FALSE)+主线!AQ57*VLOOKUP($AQ$3,装备强化24!$Y$3:$AA$9,2,FALSE)</f>
        <v>20.8</v>
      </c>
      <c r="AU57">
        <f t="shared" si="11"/>
        <v>10</v>
      </c>
    </row>
    <row r="58" spans="1:52" x14ac:dyDescent="0.2">
      <c r="A58" s="3">
        <f>A57</f>
        <v>6</v>
      </c>
      <c r="B58">
        <f>B57+1</f>
        <v>10</v>
      </c>
      <c r="C58" s="14">
        <f t="shared" si="21"/>
        <v>31</v>
      </c>
      <c r="D58" s="25">
        <f t="shared" si="45"/>
        <v>1</v>
      </c>
      <c r="E58" s="3">
        <f t="shared" si="46"/>
        <v>100</v>
      </c>
      <c r="F58" s="20">
        <f t="shared" si="1"/>
        <v>2000</v>
      </c>
      <c r="G58" s="20">
        <f t="shared" si="22"/>
        <v>1000</v>
      </c>
      <c r="H58" s="20"/>
      <c r="I58" s="20">
        <f t="shared" si="23"/>
        <v>42</v>
      </c>
      <c r="J58" s="20"/>
      <c r="K58" s="20"/>
      <c r="L58" s="3">
        <f>L57</f>
        <v>6</v>
      </c>
      <c r="M58">
        <f>M57+1</f>
        <v>10</v>
      </c>
      <c r="N58" s="3">
        <f>N57</f>
        <v>57</v>
      </c>
      <c r="O58" s="3">
        <f t="shared" si="47"/>
        <v>1</v>
      </c>
      <c r="P58" s="3">
        <f t="shared" si="48"/>
        <v>100</v>
      </c>
      <c r="Q58" s="20">
        <f t="shared" si="26"/>
        <v>200</v>
      </c>
      <c r="R58" s="20">
        <f>R57</f>
        <v>2000</v>
      </c>
      <c r="S58">
        <f t="shared" si="24"/>
        <v>79</v>
      </c>
      <c r="AK58" t="str">
        <f t="shared" si="25"/>
        <v>头饰,护甲,手臂,鞋子</v>
      </c>
      <c r="AL58">
        <v>1.6</v>
      </c>
      <c r="AM58">
        <v>1.2</v>
      </c>
      <c r="AN58">
        <v>0.8</v>
      </c>
      <c r="AO58">
        <v>0.4</v>
      </c>
      <c r="AR58">
        <f>AL58*VLOOKUP($AL$3,装备强化24!$Y$3:$AA$9,2,FALSE)+AM58*VLOOKUP($AM$3,装备强化24!$Y$3:$AA$9,2,FALSE)+主线!AN58*VLOOKUP($AN$3,装备强化24!$Y$3:$AA$9,2,FALSE)+主线!AO58*VLOOKUP($AO$3,装备强化24!$Y$3:$AA$9,2,FALSE)+主线!AP58*VLOOKUP($AP$3,装备强化24!$Y$3:$AA$9,2,FALSE)+主线!AQ58*VLOOKUP($AQ$3,装备强化24!$Y$3:$AA$9,2,FALSE)</f>
        <v>20.8</v>
      </c>
      <c r="AU58">
        <f t="shared" si="11"/>
        <v>10</v>
      </c>
      <c r="AZ58" t="s">
        <v>532</v>
      </c>
    </row>
    <row r="59" spans="1:52" x14ac:dyDescent="0.2">
      <c r="A59" s="3">
        <f t="shared" ref="A59:A66" si="49">A49+1</f>
        <v>7</v>
      </c>
      <c r="B59">
        <f t="shared" ref="B59:B66" si="50">B49</f>
        <v>1</v>
      </c>
      <c r="C59" s="14">
        <f t="shared" si="21"/>
        <v>38</v>
      </c>
      <c r="D59" s="21">
        <v>1</v>
      </c>
      <c r="E59" s="20">
        <v>100</v>
      </c>
      <c r="F59" s="20">
        <f t="shared" si="1"/>
        <v>2000</v>
      </c>
      <c r="G59" s="20">
        <f t="shared" si="22"/>
        <v>1150</v>
      </c>
      <c r="H59" s="20"/>
      <c r="I59" s="20">
        <f t="shared" si="23"/>
        <v>42</v>
      </c>
      <c r="J59" s="20"/>
      <c r="K59" s="20"/>
      <c r="L59" s="3">
        <f t="shared" ref="L59:L66" si="51">L49+1</f>
        <v>7</v>
      </c>
      <c r="M59">
        <f t="shared" ref="M59:M66" si="52">M49</f>
        <v>1</v>
      </c>
      <c r="N59" s="14">
        <f t="shared" ref="N59:N66" si="53">N49+5</f>
        <v>62</v>
      </c>
      <c r="O59" s="20">
        <v>1</v>
      </c>
      <c r="P59" s="20">
        <v>100</v>
      </c>
      <c r="Q59" s="20">
        <f t="shared" si="26"/>
        <v>200</v>
      </c>
      <c r="R59" s="20">
        <f t="shared" si="2"/>
        <v>2300</v>
      </c>
      <c r="S59">
        <f t="shared" si="24"/>
        <v>79</v>
      </c>
      <c r="AK59" t="str">
        <f t="shared" si="25"/>
        <v>头饰,护甲</v>
      </c>
      <c r="AL59">
        <v>1.6</v>
      </c>
      <c r="AM59">
        <v>1.2</v>
      </c>
      <c r="AN59">
        <v>0.8</v>
      </c>
      <c r="AO59">
        <v>0.4</v>
      </c>
      <c r="AP59">
        <v>0.05</v>
      </c>
      <c r="AR59">
        <f>AL59*VLOOKUP($AL$3,装备强化24!$Y$3:$AA$9,2,FALSE)+AM59*VLOOKUP($AM$3,装备强化24!$Y$3:$AA$9,2,FALSE)+主线!AN59*VLOOKUP($AN$3,装备强化24!$Y$3:$AA$9,2,FALSE)+主线!AO59*VLOOKUP($AO$3,装备强化24!$Y$3:$AA$9,2,FALSE)+主线!AP59*VLOOKUP($AP$3,装备强化24!$Y$3:$AA$9,2,FALSE)+主线!AQ59*VLOOKUP($AQ$3,装备强化24!$Y$3:$AA$9,2,FALSE)</f>
        <v>22.400000000000002</v>
      </c>
      <c r="AU59">
        <f t="shared" si="11"/>
        <v>10</v>
      </c>
    </row>
    <row r="60" spans="1:52" x14ac:dyDescent="0.2">
      <c r="A60" s="3">
        <f t="shared" si="49"/>
        <v>7</v>
      </c>
      <c r="B60">
        <f t="shared" si="50"/>
        <v>2</v>
      </c>
      <c r="C60" s="14">
        <f t="shared" si="21"/>
        <v>38</v>
      </c>
      <c r="D60" s="15">
        <v>1</v>
      </c>
      <c r="E60" s="20">
        <v>100</v>
      </c>
      <c r="F60" s="20">
        <f t="shared" si="1"/>
        <v>2000</v>
      </c>
      <c r="G60" s="20">
        <f t="shared" si="22"/>
        <v>1150</v>
      </c>
      <c r="H60" s="20"/>
      <c r="I60" s="20">
        <f t="shared" si="23"/>
        <v>43</v>
      </c>
      <c r="J60" s="20"/>
      <c r="K60" s="20"/>
      <c r="L60" s="3">
        <f t="shared" si="51"/>
        <v>7</v>
      </c>
      <c r="M60">
        <f t="shared" si="52"/>
        <v>2</v>
      </c>
      <c r="N60" s="14">
        <f t="shared" si="53"/>
        <v>62</v>
      </c>
      <c r="O60" s="14">
        <v>1</v>
      </c>
      <c r="P60" s="20">
        <v>100</v>
      </c>
      <c r="Q60" s="20">
        <f t="shared" si="26"/>
        <v>200</v>
      </c>
      <c r="R60" s="20">
        <f t="shared" si="2"/>
        <v>2300</v>
      </c>
      <c r="S60">
        <f t="shared" si="24"/>
        <v>80</v>
      </c>
      <c r="AK60" t="str">
        <f t="shared" si="25"/>
        <v>手臂,鞋子</v>
      </c>
      <c r="AL60">
        <v>1.6</v>
      </c>
      <c r="AM60">
        <v>1.2</v>
      </c>
      <c r="AN60">
        <v>0.8</v>
      </c>
      <c r="AO60">
        <v>0.4</v>
      </c>
      <c r="AP60">
        <v>0.05</v>
      </c>
      <c r="AR60">
        <f>AL60*VLOOKUP($AL$3,装备强化24!$Y$3:$AA$9,2,FALSE)+AM60*VLOOKUP($AM$3,装备强化24!$Y$3:$AA$9,2,FALSE)+主线!AN60*VLOOKUP($AN$3,装备强化24!$Y$3:$AA$9,2,FALSE)+主线!AO60*VLOOKUP($AO$3,装备强化24!$Y$3:$AA$9,2,FALSE)+主线!AP60*VLOOKUP($AP$3,装备强化24!$Y$3:$AA$9,2,FALSE)+主线!AQ60*VLOOKUP($AQ$3,装备强化24!$Y$3:$AA$9,2,FALSE)</f>
        <v>22.400000000000002</v>
      </c>
      <c r="AU60">
        <f t="shared" si="11"/>
        <v>10</v>
      </c>
    </row>
    <row r="61" spans="1:52" x14ac:dyDescent="0.2">
      <c r="A61" s="3">
        <f t="shared" si="49"/>
        <v>7</v>
      </c>
      <c r="B61">
        <f t="shared" si="50"/>
        <v>3</v>
      </c>
      <c r="C61" s="14">
        <f t="shared" si="21"/>
        <v>38</v>
      </c>
      <c r="D61" s="21">
        <v>1</v>
      </c>
      <c r="E61" s="20">
        <v>100</v>
      </c>
      <c r="F61" s="20">
        <f t="shared" si="1"/>
        <v>2000</v>
      </c>
      <c r="G61" s="20">
        <f t="shared" si="22"/>
        <v>1150</v>
      </c>
      <c r="H61" s="20"/>
      <c r="I61" s="20">
        <f t="shared" si="23"/>
        <v>44</v>
      </c>
      <c r="J61" s="20"/>
      <c r="K61" s="20"/>
      <c r="L61" s="3">
        <f t="shared" si="51"/>
        <v>7</v>
      </c>
      <c r="M61">
        <f t="shared" si="52"/>
        <v>3</v>
      </c>
      <c r="N61" s="14">
        <f t="shared" si="53"/>
        <v>62</v>
      </c>
      <c r="O61" s="20">
        <v>1</v>
      </c>
      <c r="P61" s="20">
        <v>100</v>
      </c>
      <c r="Q61" s="20">
        <f t="shared" si="26"/>
        <v>200</v>
      </c>
      <c r="R61" s="20">
        <f t="shared" si="2"/>
        <v>2300</v>
      </c>
      <c r="S61">
        <f t="shared" si="24"/>
        <v>81</v>
      </c>
      <c r="AK61" t="str">
        <f t="shared" si="25"/>
        <v>头饰,护甲</v>
      </c>
      <c r="AL61">
        <v>1.6</v>
      </c>
      <c r="AM61">
        <v>1.2</v>
      </c>
      <c r="AN61">
        <v>0.8</v>
      </c>
      <c r="AO61">
        <v>0.4</v>
      </c>
      <c r="AP61">
        <v>0.05</v>
      </c>
      <c r="AR61">
        <f>AL61*VLOOKUP($AL$3,装备强化24!$Y$3:$AA$9,2,FALSE)+AM61*VLOOKUP($AM$3,装备强化24!$Y$3:$AA$9,2,FALSE)+主线!AN61*VLOOKUP($AN$3,装备强化24!$Y$3:$AA$9,2,FALSE)+主线!AO61*VLOOKUP($AO$3,装备强化24!$Y$3:$AA$9,2,FALSE)+主线!AP61*VLOOKUP($AP$3,装备强化24!$Y$3:$AA$9,2,FALSE)+主线!AQ61*VLOOKUP($AQ$3,装备强化24!$Y$3:$AA$9,2,FALSE)</f>
        <v>22.400000000000002</v>
      </c>
      <c r="AU61">
        <f t="shared" si="11"/>
        <v>10</v>
      </c>
    </row>
    <row r="62" spans="1:52" x14ac:dyDescent="0.2">
      <c r="A62" s="3">
        <f t="shared" si="49"/>
        <v>7</v>
      </c>
      <c r="B62">
        <f t="shared" si="50"/>
        <v>4</v>
      </c>
      <c r="C62" s="14">
        <f t="shared" si="21"/>
        <v>38</v>
      </c>
      <c r="D62" s="15">
        <v>1</v>
      </c>
      <c r="E62" s="20">
        <v>100</v>
      </c>
      <c r="F62" s="20">
        <f t="shared" si="1"/>
        <v>2000</v>
      </c>
      <c r="G62" s="20">
        <f t="shared" si="22"/>
        <v>1150</v>
      </c>
      <c r="H62" s="20"/>
      <c r="I62" s="20">
        <f t="shared" si="23"/>
        <v>44</v>
      </c>
      <c r="J62" s="20"/>
      <c r="K62" s="20"/>
      <c r="L62" s="3">
        <f t="shared" si="51"/>
        <v>7</v>
      </c>
      <c r="M62">
        <f t="shared" si="52"/>
        <v>4</v>
      </c>
      <c r="N62" s="14">
        <f t="shared" si="53"/>
        <v>62</v>
      </c>
      <c r="O62" s="14">
        <v>1</v>
      </c>
      <c r="P62" s="20">
        <v>100</v>
      </c>
      <c r="Q62" s="20">
        <f t="shared" si="26"/>
        <v>200</v>
      </c>
      <c r="R62" s="20">
        <f t="shared" si="2"/>
        <v>2300</v>
      </c>
      <c r="S62">
        <f t="shared" si="24"/>
        <v>81</v>
      </c>
      <c r="AK62" t="str">
        <f t="shared" si="25"/>
        <v>手臂,鞋子</v>
      </c>
      <c r="AL62">
        <v>1.6</v>
      </c>
      <c r="AM62">
        <v>1.2</v>
      </c>
      <c r="AN62">
        <v>0.8</v>
      </c>
      <c r="AO62">
        <v>0.4</v>
      </c>
      <c r="AP62">
        <v>0.05</v>
      </c>
      <c r="AR62">
        <f>AL62*VLOOKUP($AL$3,装备强化24!$Y$3:$AA$9,2,FALSE)+AM62*VLOOKUP($AM$3,装备强化24!$Y$3:$AA$9,2,FALSE)+主线!AN62*VLOOKUP($AN$3,装备强化24!$Y$3:$AA$9,2,FALSE)+主线!AO62*VLOOKUP($AO$3,装备强化24!$Y$3:$AA$9,2,FALSE)+主线!AP62*VLOOKUP($AP$3,装备强化24!$Y$3:$AA$9,2,FALSE)+主线!AQ62*VLOOKUP($AQ$3,装备强化24!$Y$3:$AA$9,2,FALSE)</f>
        <v>22.400000000000002</v>
      </c>
      <c r="AU62">
        <f t="shared" si="11"/>
        <v>10</v>
      </c>
    </row>
    <row r="63" spans="1:52" x14ac:dyDescent="0.2">
      <c r="A63" s="3">
        <f t="shared" si="49"/>
        <v>7</v>
      </c>
      <c r="B63">
        <f t="shared" si="50"/>
        <v>5</v>
      </c>
      <c r="C63" s="14">
        <f t="shared" si="21"/>
        <v>38</v>
      </c>
      <c r="D63" s="21">
        <v>1</v>
      </c>
      <c r="E63" s="20">
        <v>100</v>
      </c>
      <c r="F63" s="20">
        <f t="shared" si="1"/>
        <v>2000</v>
      </c>
      <c r="G63" s="20">
        <f t="shared" si="22"/>
        <v>1150</v>
      </c>
      <c r="H63" s="20"/>
      <c r="I63" s="20">
        <f t="shared" si="23"/>
        <v>45</v>
      </c>
      <c r="J63" s="20"/>
      <c r="K63" s="20"/>
      <c r="L63" s="3">
        <f t="shared" si="51"/>
        <v>7</v>
      </c>
      <c r="M63">
        <f t="shared" si="52"/>
        <v>5</v>
      </c>
      <c r="N63" s="14">
        <f t="shared" si="53"/>
        <v>62</v>
      </c>
      <c r="O63" s="20">
        <v>1</v>
      </c>
      <c r="P63" s="20">
        <v>100</v>
      </c>
      <c r="Q63" s="20">
        <f t="shared" si="26"/>
        <v>200</v>
      </c>
      <c r="R63" s="20">
        <f t="shared" si="2"/>
        <v>2300</v>
      </c>
      <c r="S63">
        <f t="shared" si="24"/>
        <v>82</v>
      </c>
      <c r="AK63" t="str">
        <f t="shared" si="25"/>
        <v>头饰,护甲</v>
      </c>
      <c r="AL63">
        <v>1.6</v>
      </c>
      <c r="AM63">
        <v>1.2</v>
      </c>
      <c r="AN63">
        <v>0.8</v>
      </c>
      <c r="AO63">
        <v>0.4</v>
      </c>
      <c r="AP63">
        <v>0.05</v>
      </c>
      <c r="AR63">
        <f>AL63*VLOOKUP($AL$3,装备强化24!$Y$3:$AA$9,2,FALSE)+AM63*VLOOKUP($AM$3,装备强化24!$Y$3:$AA$9,2,FALSE)+主线!AN63*VLOOKUP($AN$3,装备强化24!$Y$3:$AA$9,2,FALSE)+主线!AO63*VLOOKUP($AO$3,装备强化24!$Y$3:$AA$9,2,FALSE)+主线!AP63*VLOOKUP($AP$3,装备强化24!$Y$3:$AA$9,2,FALSE)+主线!AQ63*VLOOKUP($AQ$3,装备强化24!$Y$3:$AA$9,2,FALSE)</f>
        <v>22.400000000000002</v>
      </c>
      <c r="AU63">
        <f t="shared" si="11"/>
        <v>10</v>
      </c>
    </row>
    <row r="64" spans="1:52" x14ac:dyDescent="0.2">
      <c r="A64" s="3">
        <f t="shared" si="49"/>
        <v>7</v>
      </c>
      <c r="B64">
        <f t="shared" si="50"/>
        <v>6</v>
      </c>
      <c r="C64" s="14">
        <f t="shared" si="21"/>
        <v>38</v>
      </c>
      <c r="D64" s="15">
        <v>1</v>
      </c>
      <c r="E64" s="20">
        <v>100</v>
      </c>
      <c r="F64" s="20">
        <f t="shared" si="1"/>
        <v>2000</v>
      </c>
      <c r="G64" s="20">
        <f t="shared" si="22"/>
        <v>1150</v>
      </c>
      <c r="H64" s="20"/>
      <c r="I64" s="20">
        <f t="shared" si="23"/>
        <v>46</v>
      </c>
      <c r="J64" s="20"/>
      <c r="K64" s="20"/>
      <c r="L64" s="3">
        <f t="shared" si="51"/>
        <v>7</v>
      </c>
      <c r="M64">
        <f t="shared" si="52"/>
        <v>6</v>
      </c>
      <c r="N64" s="14">
        <f t="shared" si="53"/>
        <v>62</v>
      </c>
      <c r="O64" s="14">
        <v>1</v>
      </c>
      <c r="P64" s="20">
        <v>100</v>
      </c>
      <c r="Q64" s="20">
        <f t="shared" si="26"/>
        <v>200</v>
      </c>
      <c r="R64" s="20">
        <f t="shared" si="2"/>
        <v>2300</v>
      </c>
      <c r="S64">
        <f t="shared" si="24"/>
        <v>83</v>
      </c>
      <c r="AK64" t="str">
        <f t="shared" si="25"/>
        <v>手臂,鞋子</v>
      </c>
      <c r="AL64">
        <v>1.6</v>
      </c>
      <c r="AM64">
        <v>1.2</v>
      </c>
      <c r="AN64">
        <v>0.8</v>
      </c>
      <c r="AO64">
        <v>0.4</v>
      </c>
      <c r="AP64">
        <v>0.05</v>
      </c>
      <c r="AR64">
        <f>AL64*VLOOKUP($AL$3,装备强化24!$Y$3:$AA$9,2,FALSE)+AM64*VLOOKUP($AM$3,装备强化24!$Y$3:$AA$9,2,FALSE)+主线!AN64*VLOOKUP($AN$3,装备强化24!$Y$3:$AA$9,2,FALSE)+主线!AO64*VLOOKUP($AO$3,装备强化24!$Y$3:$AA$9,2,FALSE)+主线!AP64*VLOOKUP($AP$3,装备强化24!$Y$3:$AA$9,2,FALSE)+主线!AQ64*VLOOKUP($AQ$3,装备强化24!$Y$3:$AA$9,2,FALSE)</f>
        <v>22.400000000000002</v>
      </c>
      <c r="AU64">
        <f t="shared" si="11"/>
        <v>10</v>
      </c>
    </row>
    <row r="65" spans="1:52" x14ac:dyDescent="0.2">
      <c r="A65" s="3">
        <f t="shared" si="49"/>
        <v>7</v>
      </c>
      <c r="B65">
        <f t="shared" si="50"/>
        <v>7</v>
      </c>
      <c r="C65" s="14">
        <f t="shared" si="21"/>
        <v>38</v>
      </c>
      <c r="D65" s="21">
        <v>1</v>
      </c>
      <c r="E65" s="20">
        <v>100</v>
      </c>
      <c r="F65" s="20">
        <f t="shared" si="1"/>
        <v>2000</v>
      </c>
      <c r="G65" s="20">
        <f t="shared" si="22"/>
        <v>1150</v>
      </c>
      <c r="H65" s="20"/>
      <c r="I65" s="20">
        <f t="shared" si="23"/>
        <v>46</v>
      </c>
      <c r="J65" s="20"/>
      <c r="K65" s="20"/>
      <c r="L65" s="3">
        <f t="shared" si="51"/>
        <v>7</v>
      </c>
      <c r="M65">
        <f t="shared" si="52"/>
        <v>7</v>
      </c>
      <c r="N65" s="14">
        <f t="shared" si="53"/>
        <v>62</v>
      </c>
      <c r="O65" s="20">
        <v>1</v>
      </c>
      <c r="P65" s="20">
        <v>100</v>
      </c>
      <c r="Q65" s="20">
        <f t="shared" si="26"/>
        <v>200</v>
      </c>
      <c r="R65" s="20">
        <f t="shared" si="2"/>
        <v>2300</v>
      </c>
      <c r="S65">
        <f t="shared" si="24"/>
        <v>83</v>
      </c>
      <c r="AK65" t="str">
        <f t="shared" si="25"/>
        <v>头饰,护甲</v>
      </c>
      <c r="AL65">
        <v>1.6</v>
      </c>
      <c r="AM65">
        <v>1.2</v>
      </c>
      <c r="AN65">
        <v>0.8</v>
      </c>
      <c r="AO65">
        <v>0.4</v>
      </c>
      <c r="AP65">
        <v>0.05</v>
      </c>
      <c r="AR65">
        <f>AL65*VLOOKUP($AL$3,装备强化24!$Y$3:$AA$9,2,FALSE)+AM65*VLOOKUP($AM$3,装备强化24!$Y$3:$AA$9,2,FALSE)+主线!AN65*VLOOKUP($AN$3,装备强化24!$Y$3:$AA$9,2,FALSE)+主线!AO65*VLOOKUP($AO$3,装备强化24!$Y$3:$AA$9,2,FALSE)+主线!AP65*VLOOKUP($AP$3,装备强化24!$Y$3:$AA$9,2,FALSE)+主线!AQ65*VLOOKUP($AQ$3,装备强化24!$Y$3:$AA$9,2,FALSE)</f>
        <v>22.400000000000002</v>
      </c>
      <c r="AU65">
        <f t="shared" si="11"/>
        <v>10</v>
      </c>
    </row>
    <row r="66" spans="1:52" x14ac:dyDescent="0.2">
      <c r="A66" s="3">
        <f t="shared" si="49"/>
        <v>7</v>
      </c>
      <c r="B66">
        <f t="shared" si="50"/>
        <v>8</v>
      </c>
      <c r="C66" s="14">
        <f t="shared" si="21"/>
        <v>38</v>
      </c>
      <c r="D66" s="15">
        <v>1</v>
      </c>
      <c r="E66" s="20">
        <v>100</v>
      </c>
      <c r="F66" s="20">
        <f t="shared" si="1"/>
        <v>2000</v>
      </c>
      <c r="G66" s="20">
        <f t="shared" si="22"/>
        <v>1150</v>
      </c>
      <c r="H66" s="20"/>
      <c r="I66" s="20">
        <f t="shared" si="23"/>
        <v>47</v>
      </c>
      <c r="J66" s="20"/>
      <c r="K66" s="20"/>
      <c r="L66" s="3">
        <f t="shared" si="51"/>
        <v>7</v>
      </c>
      <c r="M66">
        <f t="shared" si="52"/>
        <v>8</v>
      </c>
      <c r="N66" s="14">
        <f t="shared" si="53"/>
        <v>62</v>
      </c>
      <c r="O66" s="14">
        <v>1</v>
      </c>
      <c r="P66" s="20">
        <v>100</v>
      </c>
      <c r="Q66" s="20">
        <f t="shared" si="26"/>
        <v>200</v>
      </c>
      <c r="R66" s="20">
        <f t="shared" si="2"/>
        <v>2300</v>
      </c>
      <c r="S66">
        <f t="shared" si="24"/>
        <v>84</v>
      </c>
      <c r="AK66" t="str">
        <f t="shared" si="25"/>
        <v>手臂,鞋子</v>
      </c>
      <c r="AL66">
        <v>1.6</v>
      </c>
      <c r="AM66">
        <v>1.2</v>
      </c>
      <c r="AN66">
        <v>0.8</v>
      </c>
      <c r="AO66">
        <v>0.4</v>
      </c>
      <c r="AP66">
        <v>0.05</v>
      </c>
      <c r="AR66">
        <f>AL66*VLOOKUP($AL$3,装备强化24!$Y$3:$AA$9,2,FALSE)+AM66*VLOOKUP($AM$3,装备强化24!$Y$3:$AA$9,2,FALSE)+主线!AN66*VLOOKUP($AN$3,装备强化24!$Y$3:$AA$9,2,FALSE)+主线!AO66*VLOOKUP($AO$3,装备强化24!$Y$3:$AA$9,2,FALSE)+主线!AP66*VLOOKUP($AP$3,装备强化24!$Y$3:$AA$9,2,FALSE)+主线!AQ66*VLOOKUP($AQ$3,装备强化24!$Y$3:$AA$9,2,FALSE)</f>
        <v>22.400000000000002</v>
      </c>
      <c r="AU66">
        <f t="shared" si="11"/>
        <v>10</v>
      </c>
    </row>
    <row r="67" spans="1:52" x14ac:dyDescent="0.2">
      <c r="A67" s="3">
        <f>A66</f>
        <v>7</v>
      </c>
      <c r="B67">
        <f>B66+1</f>
        <v>9</v>
      </c>
      <c r="C67" s="14">
        <f t="shared" si="21"/>
        <v>38</v>
      </c>
      <c r="D67" s="25">
        <f t="shared" ref="D67:D68" si="54">D66</f>
        <v>1</v>
      </c>
      <c r="E67" s="3">
        <f t="shared" ref="E67:E68" si="55">E66</f>
        <v>100</v>
      </c>
      <c r="F67" s="20">
        <f t="shared" si="1"/>
        <v>2000</v>
      </c>
      <c r="G67" s="20">
        <f t="shared" si="22"/>
        <v>1150</v>
      </c>
      <c r="H67" s="20"/>
      <c r="I67" s="20">
        <f t="shared" si="23"/>
        <v>48</v>
      </c>
      <c r="J67" s="20"/>
      <c r="K67" s="20"/>
      <c r="L67" s="3">
        <f>L66</f>
        <v>7</v>
      </c>
      <c r="M67">
        <f>M66+1</f>
        <v>9</v>
      </c>
      <c r="N67" s="3">
        <f>N66</f>
        <v>62</v>
      </c>
      <c r="O67" s="3">
        <f t="shared" ref="O67:O68" si="56">O66</f>
        <v>1</v>
      </c>
      <c r="P67" s="3">
        <f t="shared" ref="P67:P68" si="57">P66</f>
        <v>100</v>
      </c>
      <c r="Q67" s="20">
        <f t="shared" ref="Q67:Q88" si="58">VLOOKUP(L67,$W$3:$X$11,2,FALSE)/COUNTIF(L:L,L67)</f>
        <v>200</v>
      </c>
      <c r="R67" s="20">
        <f>R66</f>
        <v>2300</v>
      </c>
      <c r="S67">
        <f t="shared" si="24"/>
        <v>85</v>
      </c>
      <c r="AK67" t="str">
        <f t="shared" si="25"/>
        <v>头饰,护甲,手臂,鞋子</v>
      </c>
      <c r="AL67">
        <v>1.6</v>
      </c>
      <c r="AM67">
        <v>1.2</v>
      </c>
      <c r="AN67">
        <v>0.8</v>
      </c>
      <c r="AO67">
        <v>0.4</v>
      </c>
      <c r="AP67">
        <v>0.05</v>
      </c>
      <c r="AR67">
        <f>AL67*VLOOKUP($AL$3,装备强化24!$Y$3:$AA$9,2,FALSE)+AM67*VLOOKUP($AM$3,装备强化24!$Y$3:$AA$9,2,FALSE)+主线!AN67*VLOOKUP($AN$3,装备强化24!$Y$3:$AA$9,2,FALSE)+主线!AO67*VLOOKUP($AO$3,装备强化24!$Y$3:$AA$9,2,FALSE)+主线!AP67*VLOOKUP($AP$3,装备强化24!$Y$3:$AA$9,2,FALSE)+主线!AQ67*VLOOKUP($AQ$3,装备强化24!$Y$3:$AA$9,2,FALSE)</f>
        <v>22.400000000000002</v>
      </c>
      <c r="AU67">
        <f t="shared" si="11"/>
        <v>10</v>
      </c>
    </row>
    <row r="68" spans="1:52" x14ac:dyDescent="0.2">
      <c r="A68" s="3">
        <f>A67</f>
        <v>7</v>
      </c>
      <c r="B68">
        <f>B67+1</f>
        <v>10</v>
      </c>
      <c r="C68" s="14">
        <f t="shared" si="21"/>
        <v>38</v>
      </c>
      <c r="D68" s="25">
        <f t="shared" si="54"/>
        <v>1</v>
      </c>
      <c r="E68" s="3">
        <f t="shared" si="55"/>
        <v>100</v>
      </c>
      <c r="F68" s="20">
        <f t="shared" ref="F68:F88" si="59">VLOOKUP(A68,$W$3:$X$11,2,FALSE)</f>
        <v>2000</v>
      </c>
      <c r="G68" s="20">
        <f t="shared" si="22"/>
        <v>1150</v>
      </c>
      <c r="H68" s="20"/>
      <c r="I68" s="20">
        <f t="shared" si="23"/>
        <v>50</v>
      </c>
      <c r="J68" s="20"/>
      <c r="K68" s="20"/>
      <c r="L68" s="3">
        <f>L67</f>
        <v>7</v>
      </c>
      <c r="M68">
        <f>M67+1</f>
        <v>10</v>
      </c>
      <c r="N68" s="3">
        <f>N67</f>
        <v>62</v>
      </c>
      <c r="O68" s="3">
        <f t="shared" si="56"/>
        <v>1</v>
      </c>
      <c r="P68" s="3">
        <f t="shared" si="57"/>
        <v>100</v>
      </c>
      <c r="Q68" s="20">
        <f t="shared" si="58"/>
        <v>200</v>
      </c>
      <c r="R68" s="20">
        <f>R67</f>
        <v>2300</v>
      </c>
      <c r="S68">
        <f t="shared" si="24"/>
        <v>87</v>
      </c>
      <c r="AK68" t="str">
        <f t="shared" si="25"/>
        <v>头饰,护甲,手臂,鞋子</v>
      </c>
      <c r="AL68">
        <v>1.6</v>
      </c>
      <c r="AM68">
        <v>1.2</v>
      </c>
      <c r="AN68">
        <v>0.8</v>
      </c>
      <c r="AO68">
        <v>0.4</v>
      </c>
      <c r="AP68">
        <v>0.05</v>
      </c>
      <c r="AR68">
        <f>AL68*VLOOKUP($AL$3,装备强化24!$Y$3:$AA$9,2,FALSE)+AM68*VLOOKUP($AM$3,装备强化24!$Y$3:$AA$9,2,FALSE)+主线!AN68*VLOOKUP($AN$3,装备强化24!$Y$3:$AA$9,2,FALSE)+主线!AO68*VLOOKUP($AO$3,装备强化24!$Y$3:$AA$9,2,FALSE)+主线!AP68*VLOOKUP($AP$3,装备强化24!$Y$3:$AA$9,2,FALSE)+主线!AQ68*VLOOKUP($AQ$3,装备强化24!$Y$3:$AA$9,2,FALSE)</f>
        <v>22.400000000000002</v>
      </c>
      <c r="AU68">
        <f t="shared" si="11"/>
        <v>10</v>
      </c>
      <c r="AZ68" t="s">
        <v>547</v>
      </c>
    </row>
    <row r="69" spans="1:52" x14ac:dyDescent="0.2">
      <c r="A69" s="3">
        <f t="shared" ref="A69:A76" si="60">A59+1</f>
        <v>8</v>
      </c>
      <c r="B69">
        <f t="shared" ref="B69:B76" si="61">B59</f>
        <v>1</v>
      </c>
      <c r="C69" s="14">
        <f t="shared" si="21"/>
        <v>45</v>
      </c>
      <c r="D69" s="21">
        <v>1</v>
      </c>
      <c r="E69" s="20">
        <v>100</v>
      </c>
      <c r="F69" s="20">
        <f t="shared" si="59"/>
        <v>2000</v>
      </c>
      <c r="G69" s="20">
        <f t="shared" si="22"/>
        <v>1300</v>
      </c>
      <c r="H69" s="20"/>
      <c r="I69" s="20">
        <f t="shared" si="23"/>
        <v>50</v>
      </c>
      <c r="J69" s="20"/>
      <c r="K69" s="20"/>
      <c r="L69" s="3">
        <f t="shared" ref="L69:L76" si="62">L59+1</f>
        <v>8</v>
      </c>
      <c r="M69">
        <f t="shared" ref="M69:M76" si="63">M59</f>
        <v>1</v>
      </c>
      <c r="N69" s="14">
        <f t="shared" ref="N69:N76" si="64">N59+5</f>
        <v>67</v>
      </c>
      <c r="O69" s="20">
        <v>1</v>
      </c>
      <c r="P69" s="20">
        <v>100</v>
      </c>
      <c r="Q69" s="20">
        <f t="shared" si="58"/>
        <v>200</v>
      </c>
      <c r="R69" s="20">
        <f t="shared" si="2"/>
        <v>2600</v>
      </c>
      <c r="S69">
        <f t="shared" si="24"/>
        <v>87</v>
      </c>
      <c r="AK69" t="str">
        <f t="shared" si="25"/>
        <v>头饰,护甲</v>
      </c>
      <c r="AL69">
        <v>1.6</v>
      </c>
      <c r="AM69">
        <v>1.2</v>
      </c>
      <c r="AN69">
        <v>0.8</v>
      </c>
      <c r="AO69">
        <v>0.4</v>
      </c>
      <c r="AP69">
        <v>0.05</v>
      </c>
      <c r="AR69">
        <f>AL69*VLOOKUP($AL$3,装备强化24!$Y$3:$AA$9,2,FALSE)+AM69*VLOOKUP($AM$3,装备强化24!$Y$3:$AA$9,2,FALSE)+主线!AN69*VLOOKUP($AN$3,装备强化24!$Y$3:$AA$9,2,FALSE)+主线!AO69*VLOOKUP($AO$3,装备强化24!$Y$3:$AA$9,2,FALSE)+主线!AP69*VLOOKUP($AP$3,装备强化24!$Y$3:$AA$9,2,FALSE)+主线!AQ69*VLOOKUP($AQ$3,装备强化24!$Y$3:$AA$9,2,FALSE)</f>
        <v>22.400000000000002</v>
      </c>
      <c r="AU69">
        <f t="shared" ref="AU69:AU88" si="65">AU68</f>
        <v>10</v>
      </c>
    </row>
    <row r="70" spans="1:52" x14ac:dyDescent="0.2">
      <c r="A70" s="3">
        <f t="shared" si="60"/>
        <v>8</v>
      </c>
      <c r="B70">
        <f t="shared" si="61"/>
        <v>2</v>
      </c>
      <c r="C70" s="14">
        <f t="shared" si="21"/>
        <v>45</v>
      </c>
      <c r="D70" s="15">
        <v>1</v>
      </c>
      <c r="E70" s="20">
        <v>100</v>
      </c>
      <c r="F70" s="20">
        <f t="shared" si="59"/>
        <v>2000</v>
      </c>
      <c r="G70" s="20">
        <f t="shared" si="22"/>
        <v>1300</v>
      </c>
      <c r="H70" s="20"/>
      <c r="I70" s="20">
        <f t="shared" si="23"/>
        <v>51</v>
      </c>
      <c r="J70" s="20"/>
      <c r="K70" s="20"/>
      <c r="L70" s="3">
        <f t="shared" si="62"/>
        <v>8</v>
      </c>
      <c r="M70">
        <f t="shared" si="63"/>
        <v>2</v>
      </c>
      <c r="N70" s="14">
        <f t="shared" si="64"/>
        <v>67</v>
      </c>
      <c r="O70" s="14">
        <v>1</v>
      </c>
      <c r="P70" s="20">
        <v>100</v>
      </c>
      <c r="Q70" s="20">
        <f t="shared" si="58"/>
        <v>200</v>
      </c>
      <c r="R70" s="20">
        <f t="shared" si="2"/>
        <v>2600</v>
      </c>
      <c r="S70">
        <f t="shared" si="24"/>
        <v>88</v>
      </c>
      <c r="AK70" t="str">
        <f t="shared" si="25"/>
        <v>手臂,鞋子</v>
      </c>
      <c r="AL70">
        <v>1.6</v>
      </c>
      <c r="AM70">
        <v>1.2</v>
      </c>
      <c r="AN70">
        <v>0.8</v>
      </c>
      <c r="AO70">
        <v>0.4</v>
      </c>
      <c r="AP70">
        <v>0.05</v>
      </c>
      <c r="AR70">
        <f>AL70*VLOOKUP($AL$3,装备强化24!$Y$3:$AA$9,2,FALSE)+AM70*VLOOKUP($AM$3,装备强化24!$Y$3:$AA$9,2,FALSE)+主线!AN70*VLOOKUP($AN$3,装备强化24!$Y$3:$AA$9,2,FALSE)+主线!AO70*VLOOKUP($AO$3,装备强化24!$Y$3:$AA$9,2,FALSE)+主线!AP70*VLOOKUP($AP$3,装备强化24!$Y$3:$AA$9,2,FALSE)+主线!AQ70*VLOOKUP($AQ$3,装备强化24!$Y$3:$AA$9,2,FALSE)</f>
        <v>22.400000000000002</v>
      </c>
      <c r="AU70">
        <f t="shared" si="65"/>
        <v>10</v>
      </c>
    </row>
    <row r="71" spans="1:52" x14ac:dyDescent="0.2">
      <c r="A71" s="3">
        <f t="shared" si="60"/>
        <v>8</v>
      </c>
      <c r="B71">
        <f t="shared" si="61"/>
        <v>3</v>
      </c>
      <c r="C71" s="14">
        <f t="shared" si="21"/>
        <v>45</v>
      </c>
      <c r="D71" s="21">
        <v>1</v>
      </c>
      <c r="E71" s="20">
        <v>100</v>
      </c>
      <c r="F71" s="20">
        <f t="shared" si="59"/>
        <v>2000</v>
      </c>
      <c r="G71" s="20">
        <f t="shared" si="22"/>
        <v>1300</v>
      </c>
      <c r="H71" s="20"/>
      <c r="I71" s="20">
        <f t="shared" si="23"/>
        <v>52</v>
      </c>
      <c r="J71" s="20"/>
      <c r="K71" s="20"/>
      <c r="L71" s="3">
        <f t="shared" si="62"/>
        <v>8</v>
      </c>
      <c r="M71">
        <f t="shared" si="63"/>
        <v>3</v>
      </c>
      <c r="N71" s="14">
        <f t="shared" si="64"/>
        <v>67</v>
      </c>
      <c r="O71" s="20">
        <v>1</v>
      </c>
      <c r="P71" s="20">
        <v>100</v>
      </c>
      <c r="Q71" s="20">
        <f t="shared" si="58"/>
        <v>200</v>
      </c>
      <c r="R71" s="20">
        <f t="shared" si="2"/>
        <v>2600</v>
      </c>
      <c r="S71">
        <f t="shared" si="24"/>
        <v>89</v>
      </c>
      <c r="AK71" t="str">
        <f t="shared" si="25"/>
        <v>头饰,护甲</v>
      </c>
      <c r="AL71">
        <v>1.6</v>
      </c>
      <c r="AM71">
        <v>1.2</v>
      </c>
      <c r="AN71">
        <v>0.8</v>
      </c>
      <c r="AO71">
        <v>0.4</v>
      </c>
      <c r="AP71">
        <v>0.05</v>
      </c>
      <c r="AR71">
        <f>AL71*VLOOKUP($AL$3,装备强化24!$Y$3:$AA$9,2,FALSE)+AM71*VLOOKUP($AM$3,装备强化24!$Y$3:$AA$9,2,FALSE)+主线!AN71*VLOOKUP($AN$3,装备强化24!$Y$3:$AA$9,2,FALSE)+主线!AO71*VLOOKUP($AO$3,装备强化24!$Y$3:$AA$9,2,FALSE)+主线!AP71*VLOOKUP($AP$3,装备强化24!$Y$3:$AA$9,2,FALSE)+主线!AQ71*VLOOKUP($AQ$3,装备强化24!$Y$3:$AA$9,2,FALSE)</f>
        <v>22.400000000000002</v>
      </c>
      <c r="AU71">
        <f t="shared" si="65"/>
        <v>10</v>
      </c>
    </row>
    <row r="72" spans="1:52" x14ac:dyDescent="0.2">
      <c r="A72" s="3">
        <f t="shared" si="60"/>
        <v>8</v>
      </c>
      <c r="B72">
        <f t="shared" si="61"/>
        <v>4</v>
      </c>
      <c r="C72" s="14">
        <f t="shared" si="21"/>
        <v>45</v>
      </c>
      <c r="D72" s="15">
        <v>1</v>
      </c>
      <c r="E72" s="20">
        <v>100</v>
      </c>
      <c r="F72" s="20">
        <f t="shared" si="59"/>
        <v>2000</v>
      </c>
      <c r="G72" s="20">
        <f t="shared" si="22"/>
        <v>1300</v>
      </c>
      <c r="H72" s="20"/>
      <c r="I72" s="20">
        <f t="shared" si="23"/>
        <v>52</v>
      </c>
      <c r="J72" s="20"/>
      <c r="K72" s="20"/>
      <c r="L72" s="3">
        <f t="shared" si="62"/>
        <v>8</v>
      </c>
      <c r="M72">
        <f t="shared" si="63"/>
        <v>4</v>
      </c>
      <c r="N72" s="14">
        <f t="shared" si="64"/>
        <v>67</v>
      </c>
      <c r="O72" s="14">
        <v>1</v>
      </c>
      <c r="P72" s="20">
        <v>100</v>
      </c>
      <c r="Q72" s="20">
        <f t="shared" si="58"/>
        <v>200</v>
      </c>
      <c r="R72" s="20">
        <f t="shared" si="2"/>
        <v>2600</v>
      </c>
      <c r="S72">
        <f t="shared" si="24"/>
        <v>89</v>
      </c>
      <c r="AK72" t="str">
        <f t="shared" si="25"/>
        <v>手臂,鞋子</v>
      </c>
      <c r="AL72">
        <v>1.6</v>
      </c>
      <c r="AM72">
        <v>1.2</v>
      </c>
      <c r="AN72">
        <v>0.8</v>
      </c>
      <c r="AO72">
        <v>0.4</v>
      </c>
      <c r="AP72">
        <v>0.05</v>
      </c>
      <c r="AR72">
        <f>AL72*VLOOKUP($AL$3,装备强化24!$Y$3:$AA$9,2,FALSE)+AM72*VLOOKUP($AM$3,装备强化24!$Y$3:$AA$9,2,FALSE)+主线!AN72*VLOOKUP($AN$3,装备强化24!$Y$3:$AA$9,2,FALSE)+主线!AO72*VLOOKUP($AO$3,装备强化24!$Y$3:$AA$9,2,FALSE)+主线!AP72*VLOOKUP($AP$3,装备强化24!$Y$3:$AA$9,2,FALSE)+主线!AQ72*VLOOKUP($AQ$3,装备强化24!$Y$3:$AA$9,2,FALSE)</f>
        <v>22.400000000000002</v>
      </c>
      <c r="AU72">
        <f t="shared" si="65"/>
        <v>10</v>
      </c>
    </row>
    <row r="73" spans="1:52" x14ac:dyDescent="0.2">
      <c r="A73" s="3">
        <f t="shared" si="60"/>
        <v>8</v>
      </c>
      <c r="B73">
        <f t="shared" si="61"/>
        <v>5</v>
      </c>
      <c r="C73" s="14">
        <f t="shared" si="21"/>
        <v>45</v>
      </c>
      <c r="D73" s="21">
        <v>1</v>
      </c>
      <c r="E73" s="20">
        <v>100</v>
      </c>
      <c r="F73" s="20">
        <f t="shared" si="59"/>
        <v>2000</v>
      </c>
      <c r="G73" s="20">
        <f t="shared" si="22"/>
        <v>1300</v>
      </c>
      <c r="H73" s="20"/>
      <c r="I73" s="20">
        <f t="shared" si="23"/>
        <v>53</v>
      </c>
      <c r="J73" s="20"/>
      <c r="K73" s="20"/>
      <c r="L73" s="3">
        <f t="shared" si="62"/>
        <v>8</v>
      </c>
      <c r="M73">
        <f t="shared" si="63"/>
        <v>5</v>
      </c>
      <c r="N73" s="14">
        <f t="shared" si="64"/>
        <v>67</v>
      </c>
      <c r="O73" s="20">
        <v>1</v>
      </c>
      <c r="P73" s="20">
        <v>100</v>
      </c>
      <c r="Q73" s="20">
        <f t="shared" si="58"/>
        <v>200</v>
      </c>
      <c r="R73" s="20">
        <f t="shared" si="2"/>
        <v>2600</v>
      </c>
      <c r="S73">
        <f t="shared" si="24"/>
        <v>90</v>
      </c>
      <c r="AK73" t="str">
        <f t="shared" si="25"/>
        <v>头饰,护甲</v>
      </c>
      <c r="AL73">
        <v>1.6</v>
      </c>
      <c r="AM73">
        <v>1.2</v>
      </c>
      <c r="AN73">
        <v>0.8</v>
      </c>
      <c r="AO73">
        <v>0.4</v>
      </c>
      <c r="AP73">
        <v>0.05</v>
      </c>
      <c r="AR73">
        <f>AL73*VLOOKUP($AL$3,装备强化24!$Y$3:$AA$9,2,FALSE)+AM73*VLOOKUP($AM$3,装备强化24!$Y$3:$AA$9,2,FALSE)+主线!AN73*VLOOKUP($AN$3,装备强化24!$Y$3:$AA$9,2,FALSE)+主线!AO73*VLOOKUP($AO$3,装备强化24!$Y$3:$AA$9,2,FALSE)+主线!AP73*VLOOKUP($AP$3,装备强化24!$Y$3:$AA$9,2,FALSE)+主线!AQ73*VLOOKUP($AQ$3,装备强化24!$Y$3:$AA$9,2,FALSE)</f>
        <v>22.400000000000002</v>
      </c>
      <c r="AU73">
        <f t="shared" si="65"/>
        <v>10</v>
      </c>
    </row>
    <row r="74" spans="1:52" x14ac:dyDescent="0.2">
      <c r="A74" s="3">
        <f t="shared" si="60"/>
        <v>8</v>
      </c>
      <c r="B74">
        <f t="shared" si="61"/>
        <v>6</v>
      </c>
      <c r="C74" s="14">
        <f t="shared" si="21"/>
        <v>45</v>
      </c>
      <c r="D74" s="15">
        <v>1</v>
      </c>
      <c r="E74" s="20">
        <v>100</v>
      </c>
      <c r="F74" s="20">
        <f t="shared" si="59"/>
        <v>2000</v>
      </c>
      <c r="G74" s="20">
        <f t="shared" si="22"/>
        <v>1300</v>
      </c>
      <c r="H74" s="20"/>
      <c r="I74" s="20">
        <f t="shared" si="23"/>
        <v>54</v>
      </c>
      <c r="J74" s="20"/>
      <c r="K74" s="20"/>
      <c r="L74" s="3">
        <f t="shared" si="62"/>
        <v>8</v>
      </c>
      <c r="M74">
        <f t="shared" si="63"/>
        <v>6</v>
      </c>
      <c r="N74" s="14">
        <f t="shared" si="64"/>
        <v>67</v>
      </c>
      <c r="O74" s="14">
        <v>1</v>
      </c>
      <c r="P74" s="20">
        <v>100</v>
      </c>
      <c r="Q74" s="20">
        <f t="shared" si="58"/>
        <v>200</v>
      </c>
      <c r="R74" s="20">
        <f t="shared" si="2"/>
        <v>2600</v>
      </c>
      <c r="S74">
        <f t="shared" si="24"/>
        <v>91</v>
      </c>
      <c r="AK74" t="str">
        <f t="shared" si="25"/>
        <v>手臂,鞋子</v>
      </c>
      <c r="AL74">
        <v>1.6</v>
      </c>
      <c r="AM74">
        <v>1.2</v>
      </c>
      <c r="AN74">
        <v>0.8</v>
      </c>
      <c r="AO74">
        <v>0.4</v>
      </c>
      <c r="AP74">
        <v>0.05</v>
      </c>
      <c r="AR74">
        <f>AL74*VLOOKUP($AL$3,装备强化24!$Y$3:$AA$9,2,FALSE)+AM74*VLOOKUP($AM$3,装备强化24!$Y$3:$AA$9,2,FALSE)+主线!AN74*VLOOKUP($AN$3,装备强化24!$Y$3:$AA$9,2,FALSE)+主线!AO74*VLOOKUP($AO$3,装备强化24!$Y$3:$AA$9,2,FALSE)+主线!AP74*VLOOKUP($AP$3,装备强化24!$Y$3:$AA$9,2,FALSE)+主线!AQ74*VLOOKUP($AQ$3,装备强化24!$Y$3:$AA$9,2,FALSE)</f>
        <v>22.400000000000002</v>
      </c>
      <c r="AU74">
        <f t="shared" si="65"/>
        <v>10</v>
      </c>
    </row>
    <row r="75" spans="1:52" x14ac:dyDescent="0.2">
      <c r="A75" s="3">
        <f t="shared" si="60"/>
        <v>8</v>
      </c>
      <c r="B75">
        <f t="shared" si="61"/>
        <v>7</v>
      </c>
      <c r="C75" s="14">
        <f t="shared" si="21"/>
        <v>45</v>
      </c>
      <c r="D75" s="21">
        <v>1</v>
      </c>
      <c r="E75" s="20">
        <v>100</v>
      </c>
      <c r="F75" s="20">
        <f t="shared" si="59"/>
        <v>2000</v>
      </c>
      <c r="G75" s="20">
        <f t="shared" si="22"/>
        <v>1300</v>
      </c>
      <c r="H75" s="20"/>
      <c r="I75" s="20">
        <f t="shared" si="23"/>
        <v>54</v>
      </c>
      <c r="J75" s="20"/>
      <c r="K75" s="20"/>
      <c r="L75" s="3">
        <f t="shared" si="62"/>
        <v>8</v>
      </c>
      <c r="M75">
        <f t="shared" si="63"/>
        <v>7</v>
      </c>
      <c r="N75" s="14">
        <f t="shared" si="64"/>
        <v>67</v>
      </c>
      <c r="O75" s="20">
        <v>1</v>
      </c>
      <c r="P75" s="20">
        <v>100</v>
      </c>
      <c r="Q75" s="20">
        <f t="shared" si="58"/>
        <v>200</v>
      </c>
      <c r="R75" s="20">
        <f t="shared" si="2"/>
        <v>2600</v>
      </c>
      <c r="S75">
        <f t="shared" si="24"/>
        <v>91</v>
      </c>
      <c r="AK75" t="str">
        <f t="shared" si="25"/>
        <v>头饰,护甲</v>
      </c>
      <c r="AL75">
        <v>1.6</v>
      </c>
      <c r="AM75">
        <v>1.2</v>
      </c>
      <c r="AN75">
        <v>0.8</v>
      </c>
      <c r="AO75">
        <v>0.4</v>
      </c>
      <c r="AP75">
        <v>0.05</v>
      </c>
      <c r="AR75">
        <f>AL75*VLOOKUP($AL$3,装备强化24!$Y$3:$AA$9,2,FALSE)+AM75*VLOOKUP($AM$3,装备强化24!$Y$3:$AA$9,2,FALSE)+主线!AN75*VLOOKUP($AN$3,装备强化24!$Y$3:$AA$9,2,FALSE)+主线!AO75*VLOOKUP($AO$3,装备强化24!$Y$3:$AA$9,2,FALSE)+主线!AP75*VLOOKUP($AP$3,装备强化24!$Y$3:$AA$9,2,FALSE)+主线!AQ75*VLOOKUP($AQ$3,装备强化24!$Y$3:$AA$9,2,FALSE)</f>
        <v>22.400000000000002</v>
      </c>
      <c r="AU75">
        <f t="shared" si="65"/>
        <v>10</v>
      </c>
    </row>
    <row r="76" spans="1:52" x14ac:dyDescent="0.2">
      <c r="A76" s="3">
        <f t="shared" si="60"/>
        <v>8</v>
      </c>
      <c r="B76">
        <f t="shared" si="61"/>
        <v>8</v>
      </c>
      <c r="C76" s="14">
        <f t="shared" si="21"/>
        <v>45</v>
      </c>
      <c r="D76" s="15">
        <v>1</v>
      </c>
      <c r="E76" s="20">
        <v>100</v>
      </c>
      <c r="F76" s="20">
        <f t="shared" si="59"/>
        <v>2000</v>
      </c>
      <c r="G76" s="20">
        <f t="shared" si="22"/>
        <v>1300</v>
      </c>
      <c r="H76" s="20"/>
      <c r="I76" s="20">
        <f t="shared" si="23"/>
        <v>55</v>
      </c>
      <c r="J76" s="20"/>
      <c r="K76" s="20"/>
      <c r="L76" s="3">
        <f t="shared" si="62"/>
        <v>8</v>
      </c>
      <c r="M76">
        <f t="shared" si="63"/>
        <v>8</v>
      </c>
      <c r="N76" s="14">
        <f t="shared" si="64"/>
        <v>67</v>
      </c>
      <c r="O76" s="14">
        <v>1</v>
      </c>
      <c r="P76" s="20">
        <v>100</v>
      </c>
      <c r="Q76" s="20">
        <f t="shared" si="58"/>
        <v>200</v>
      </c>
      <c r="R76" s="20">
        <f t="shared" si="2"/>
        <v>2600</v>
      </c>
      <c r="S76">
        <f t="shared" si="24"/>
        <v>92</v>
      </c>
      <c r="AK76" t="str">
        <f t="shared" si="25"/>
        <v>手臂,鞋子</v>
      </c>
      <c r="AL76">
        <v>1.6</v>
      </c>
      <c r="AM76">
        <v>1.2</v>
      </c>
      <c r="AN76">
        <v>0.8</v>
      </c>
      <c r="AO76">
        <v>0.4</v>
      </c>
      <c r="AP76">
        <v>0.05</v>
      </c>
      <c r="AR76">
        <f>AL76*VLOOKUP($AL$3,装备强化24!$Y$3:$AA$9,2,FALSE)+AM76*VLOOKUP($AM$3,装备强化24!$Y$3:$AA$9,2,FALSE)+主线!AN76*VLOOKUP($AN$3,装备强化24!$Y$3:$AA$9,2,FALSE)+主线!AO76*VLOOKUP($AO$3,装备强化24!$Y$3:$AA$9,2,FALSE)+主线!AP76*VLOOKUP($AP$3,装备强化24!$Y$3:$AA$9,2,FALSE)+主线!AQ76*VLOOKUP($AQ$3,装备强化24!$Y$3:$AA$9,2,FALSE)</f>
        <v>22.400000000000002</v>
      </c>
      <c r="AU76">
        <f t="shared" si="65"/>
        <v>10</v>
      </c>
    </row>
    <row r="77" spans="1:52" x14ac:dyDescent="0.2">
      <c r="A77" s="3">
        <f>A76</f>
        <v>8</v>
      </c>
      <c r="B77">
        <f>B76+1</f>
        <v>9</v>
      </c>
      <c r="C77" s="14">
        <f t="shared" si="21"/>
        <v>45</v>
      </c>
      <c r="D77" s="25">
        <f t="shared" ref="D77:D78" si="66">D76</f>
        <v>1</v>
      </c>
      <c r="E77" s="3">
        <f t="shared" ref="E77:E78" si="67">E76</f>
        <v>100</v>
      </c>
      <c r="F77" s="20">
        <f t="shared" si="59"/>
        <v>2000</v>
      </c>
      <c r="G77" s="20">
        <f t="shared" si="22"/>
        <v>1300</v>
      </c>
      <c r="H77" s="20"/>
      <c r="I77" s="20">
        <f t="shared" si="23"/>
        <v>56</v>
      </c>
      <c r="J77" s="20"/>
      <c r="K77" s="20"/>
      <c r="L77" s="3">
        <f>L76</f>
        <v>8</v>
      </c>
      <c r="M77">
        <f>M76+1</f>
        <v>9</v>
      </c>
      <c r="N77" s="3">
        <f>N76</f>
        <v>67</v>
      </c>
      <c r="O77" s="3">
        <f t="shared" ref="O77:O78" si="68">O76</f>
        <v>1</v>
      </c>
      <c r="P77" s="3">
        <f t="shared" ref="P77:P78" si="69">P76</f>
        <v>100</v>
      </c>
      <c r="Q77" s="20">
        <f t="shared" si="58"/>
        <v>200</v>
      </c>
      <c r="R77" s="20">
        <f>R76</f>
        <v>2600</v>
      </c>
      <c r="S77">
        <f t="shared" si="24"/>
        <v>93</v>
      </c>
      <c r="AK77" t="str">
        <f t="shared" si="25"/>
        <v>头饰,护甲,手臂,鞋子</v>
      </c>
      <c r="AL77">
        <v>1.6</v>
      </c>
      <c r="AM77">
        <v>1.2</v>
      </c>
      <c r="AN77">
        <v>0.8</v>
      </c>
      <c r="AO77">
        <v>0.4</v>
      </c>
      <c r="AP77">
        <v>0.05</v>
      </c>
      <c r="AR77">
        <f>AL77*VLOOKUP($AL$3,装备强化24!$Y$3:$AA$9,2,FALSE)+AM77*VLOOKUP($AM$3,装备强化24!$Y$3:$AA$9,2,FALSE)+主线!AN77*VLOOKUP($AN$3,装备强化24!$Y$3:$AA$9,2,FALSE)+主线!AO77*VLOOKUP($AO$3,装备强化24!$Y$3:$AA$9,2,FALSE)+主线!AP77*VLOOKUP($AP$3,装备强化24!$Y$3:$AA$9,2,FALSE)+主线!AQ77*VLOOKUP($AQ$3,装备强化24!$Y$3:$AA$9,2,FALSE)</f>
        <v>22.400000000000002</v>
      </c>
      <c r="AU77">
        <f t="shared" si="65"/>
        <v>10</v>
      </c>
    </row>
    <row r="78" spans="1:52" x14ac:dyDescent="0.2">
      <c r="A78" s="3">
        <f>A77</f>
        <v>8</v>
      </c>
      <c r="B78">
        <f>B77+1</f>
        <v>10</v>
      </c>
      <c r="C78" s="14">
        <f t="shared" si="21"/>
        <v>45</v>
      </c>
      <c r="D78" s="25">
        <f t="shared" si="66"/>
        <v>1</v>
      </c>
      <c r="E78" s="3">
        <f t="shared" si="67"/>
        <v>100</v>
      </c>
      <c r="F78" s="20">
        <f t="shared" si="59"/>
        <v>2000</v>
      </c>
      <c r="G78" s="20">
        <f t="shared" si="22"/>
        <v>1300</v>
      </c>
      <c r="H78" s="20"/>
      <c r="I78" s="20">
        <f t="shared" si="23"/>
        <v>58</v>
      </c>
      <c r="J78" s="20"/>
      <c r="K78" s="20"/>
      <c r="L78" s="3">
        <f>L77</f>
        <v>8</v>
      </c>
      <c r="M78">
        <f>M77+1</f>
        <v>10</v>
      </c>
      <c r="N78" s="3">
        <f>N77</f>
        <v>67</v>
      </c>
      <c r="O78" s="3">
        <f t="shared" si="68"/>
        <v>1</v>
      </c>
      <c r="P78" s="3">
        <f t="shared" si="69"/>
        <v>100</v>
      </c>
      <c r="Q78" s="20">
        <f t="shared" si="58"/>
        <v>200</v>
      </c>
      <c r="R78" s="20">
        <f>R77</f>
        <v>2600</v>
      </c>
      <c r="S78">
        <f t="shared" si="24"/>
        <v>95</v>
      </c>
      <c r="AK78" t="str">
        <f t="shared" si="25"/>
        <v>头饰,护甲,手臂,鞋子</v>
      </c>
      <c r="AL78">
        <v>1.6</v>
      </c>
      <c r="AM78">
        <v>1.2</v>
      </c>
      <c r="AN78">
        <v>0.8</v>
      </c>
      <c r="AO78">
        <v>0.4</v>
      </c>
      <c r="AP78">
        <v>0.05</v>
      </c>
      <c r="AR78">
        <f>AL78*VLOOKUP($AL$3,装备强化24!$Y$3:$AA$9,2,FALSE)+AM78*VLOOKUP($AM$3,装备强化24!$Y$3:$AA$9,2,FALSE)+主线!AN78*VLOOKUP($AN$3,装备强化24!$Y$3:$AA$9,2,FALSE)+主线!AO78*VLOOKUP($AO$3,装备强化24!$Y$3:$AA$9,2,FALSE)+主线!AP78*VLOOKUP($AP$3,装备强化24!$Y$3:$AA$9,2,FALSE)+主线!AQ78*VLOOKUP($AQ$3,装备强化24!$Y$3:$AA$9,2,FALSE)</f>
        <v>22.400000000000002</v>
      </c>
      <c r="AU78">
        <f t="shared" si="65"/>
        <v>10</v>
      </c>
      <c r="AZ78" t="s">
        <v>534</v>
      </c>
    </row>
    <row r="79" spans="1:52" x14ac:dyDescent="0.2">
      <c r="A79" s="3">
        <f t="shared" ref="A79:A86" si="70">A69+1</f>
        <v>9</v>
      </c>
      <c r="B79">
        <f t="shared" ref="B79:B86" si="71">B69</f>
        <v>1</v>
      </c>
      <c r="C79" s="14">
        <f t="shared" si="21"/>
        <v>52</v>
      </c>
      <c r="D79" s="21">
        <v>1</v>
      </c>
      <c r="E79" s="20">
        <v>100</v>
      </c>
      <c r="F79" s="20">
        <f t="shared" si="59"/>
        <v>2000</v>
      </c>
      <c r="G79" s="20">
        <f t="shared" si="22"/>
        <v>1450</v>
      </c>
      <c r="H79" s="20"/>
      <c r="I79" s="20">
        <f t="shared" si="23"/>
        <v>58</v>
      </c>
      <c r="J79" s="20"/>
      <c r="K79" s="20"/>
      <c r="L79" s="3">
        <f t="shared" ref="L79:L86" si="72">L69+1</f>
        <v>9</v>
      </c>
      <c r="M79">
        <f t="shared" ref="M79:M86" si="73">M69</f>
        <v>1</v>
      </c>
      <c r="N79" s="14">
        <f t="shared" ref="N79:N86" si="74">N69+5</f>
        <v>72</v>
      </c>
      <c r="O79" s="20">
        <v>1</v>
      </c>
      <c r="P79" s="20">
        <v>100</v>
      </c>
      <c r="Q79" s="20">
        <f t="shared" si="58"/>
        <v>200</v>
      </c>
      <c r="R79" s="20">
        <f t="shared" si="2"/>
        <v>2900</v>
      </c>
      <c r="S79">
        <f t="shared" si="24"/>
        <v>95</v>
      </c>
      <c r="AK79" t="str">
        <f t="shared" si="25"/>
        <v>头饰,护甲</v>
      </c>
      <c r="AL79">
        <v>1.6</v>
      </c>
      <c r="AM79">
        <v>1.2</v>
      </c>
      <c r="AN79">
        <v>0.8</v>
      </c>
      <c r="AO79">
        <v>0.4</v>
      </c>
      <c r="AP79">
        <v>0.1</v>
      </c>
      <c r="AR79">
        <f>AL79*VLOOKUP($AL$3,装备强化24!$Y$3:$AA$9,2,FALSE)+AM79*VLOOKUP($AM$3,装备强化24!$Y$3:$AA$9,2,FALSE)+主线!AN79*VLOOKUP($AN$3,装备强化24!$Y$3:$AA$9,2,FALSE)+主线!AO79*VLOOKUP($AO$3,装备强化24!$Y$3:$AA$9,2,FALSE)+主线!AP79*VLOOKUP($AP$3,装备强化24!$Y$3:$AA$9,2,FALSE)+主线!AQ79*VLOOKUP($AQ$3,装备强化24!$Y$3:$AA$9,2,FALSE)</f>
        <v>24</v>
      </c>
      <c r="AU79">
        <f t="shared" si="65"/>
        <v>10</v>
      </c>
    </row>
    <row r="80" spans="1:52" x14ac:dyDescent="0.2">
      <c r="A80" s="3">
        <f t="shared" si="70"/>
        <v>9</v>
      </c>
      <c r="B80">
        <f t="shared" si="71"/>
        <v>2</v>
      </c>
      <c r="C80" s="14">
        <f t="shared" si="21"/>
        <v>52</v>
      </c>
      <c r="D80" s="15">
        <v>1</v>
      </c>
      <c r="E80" s="20">
        <v>100</v>
      </c>
      <c r="F80" s="20">
        <f t="shared" si="59"/>
        <v>2000</v>
      </c>
      <c r="G80" s="20">
        <f t="shared" si="22"/>
        <v>1450</v>
      </c>
      <c r="H80" s="20"/>
      <c r="I80" s="20">
        <f t="shared" si="23"/>
        <v>59</v>
      </c>
      <c r="J80" s="20"/>
      <c r="K80" s="20"/>
      <c r="L80" s="3">
        <f t="shared" si="72"/>
        <v>9</v>
      </c>
      <c r="M80">
        <f t="shared" si="73"/>
        <v>2</v>
      </c>
      <c r="N80" s="14">
        <f t="shared" si="74"/>
        <v>72</v>
      </c>
      <c r="O80" s="14">
        <v>1</v>
      </c>
      <c r="P80" s="20">
        <v>100</v>
      </c>
      <c r="Q80" s="20">
        <f t="shared" si="58"/>
        <v>200</v>
      </c>
      <c r="R80" s="20">
        <f t="shared" ref="R80:R86" si="75">G80*2</f>
        <v>2900</v>
      </c>
      <c r="S80">
        <f t="shared" si="24"/>
        <v>96</v>
      </c>
      <c r="AK80" t="str">
        <f t="shared" si="25"/>
        <v>手臂,鞋子</v>
      </c>
      <c r="AL80">
        <v>1.6</v>
      </c>
      <c r="AM80">
        <v>1.2</v>
      </c>
      <c r="AN80">
        <v>0.8</v>
      </c>
      <c r="AO80">
        <v>0.4</v>
      </c>
      <c r="AP80">
        <v>0.1</v>
      </c>
      <c r="AR80">
        <f>AL80*VLOOKUP($AL$3,装备强化24!$Y$3:$AA$9,2,FALSE)+AM80*VLOOKUP($AM$3,装备强化24!$Y$3:$AA$9,2,FALSE)+主线!AN80*VLOOKUP($AN$3,装备强化24!$Y$3:$AA$9,2,FALSE)+主线!AO80*VLOOKUP($AO$3,装备强化24!$Y$3:$AA$9,2,FALSE)+主线!AP80*VLOOKUP($AP$3,装备强化24!$Y$3:$AA$9,2,FALSE)+主线!AQ80*VLOOKUP($AQ$3,装备强化24!$Y$3:$AA$9,2,FALSE)</f>
        <v>24</v>
      </c>
      <c r="AU80">
        <f t="shared" si="65"/>
        <v>10</v>
      </c>
    </row>
    <row r="81" spans="1:52" x14ac:dyDescent="0.2">
      <c r="A81" s="3">
        <f t="shared" si="70"/>
        <v>9</v>
      </c>
      <c r="B81">
        <f t="shared" si="71"/>
        <v>3</v>
      </c>
      <c r="C81" s="14">
        <f t="shared" si="21"/>
        <v>52</v>
      </c>
      <c r="D81" s="21">
        <v>1</v>
      </c>
      <c r="E81" s="20">
        <v>100</v>
      </c>
      <c r="F81" s="20">
        <f t="shared" si="59"/>
        <v>2000</v>
      </c>
      <c r="G81" s="20">
        <f t="shared" si="22"/>
        <v>1450</v>
      </c>
      <c r="H81" s="20"/>
      <c r="I81" s="20">
        <f t="shared" si="23"/>
        <v>60</v>
      </c>
      <c r="J81" s="20"/>
      <c r="K81" s="20"/>
      <c r="L81" s="3">
        <f t="shared" si="72"/>
        <v>9</v>
      </c>
      <c r="M81">
        <f t="shared" si="73"/>
        <v>3</v>
      </c>
      <c r="N81" s="14">
        <f t="shared" si="74"/>
        <v>72</v>
      </c>
      <c r="O81" s="20">
        <v>1</v>
      </c>
      <c r="P81" s="20">
        <v>100</v>
      </c>
      <c r="Q81" s="20">
        <f t="shared" si="58"/>
        <v>200</v>
      </c>
      <c r="R81" s="20">
        <f t="shared" si="75"/>
        <v>2900</v>
      </c>
      <c r="S81">
        <f t="shared" si="24"/>
        <v>97</v>
      </c>
      <c r="AK81" t="str">
        <f t="shared" si="25"/>
        <v>头饰,护甲</v>
      </c>
      <c r="AL81">
        <v>1.6</v>
      </c>
      <c r="AM81">
        <v>1.2</v>
      </c>
      <c r="AN81">
        <v>0.8</v>
      </c>
      <c r="AO81">
        <v>0.4</v>
      </c>
      <c r="AP81">
        <v>0.1</v>
      </c>
      <c r="AR81">
        <f>AL81*VLOOKUP($AL$3,装备强化24!$Y$3:$AA$9,2,FALSE)+AM81*VLOOKUP($AM$3,装备强化24!$Y$3:$AA$9,2,FALSE)+主线!AN81*VLOOKUP($AN$3,装备强化24!$Y$3:$AA$9,2,FALSE)+主线!AO81*VLOOKUP($AO$3,装备强化24!$Y$3:$AA$9,2,FALSE)+主线!AP81*VLOOKUP($AP$3,装备强化24!$Y$3:$AA$9,2,FALSE)+主线!AQ81*VLOOKUP($AQ$3,装备强化24!$Y$3:$AA$9,2,FALSE)</f>
        <v>24</v>
      </c>
      <c r="AU81">
        <f t="shared" si="65"/>
        <v>10</v>
      </c>
    </row>
    <row r="82" spans="1:52" x14ac:dyDescent="0.2">
      <c r="A82" s="3">
        <f t="shared" si="70"/>
        <v>9</v>
      </c>
      <c r="B82">
        <f t="shared" si="71"/>
        <v>4</v>
      </c>
      <c r="C82" s="14">
        <f t="shared" si="21"/>
        <v>52</v>
      </c>
      <c r="D82" s="15">
        <v>1</v>
      </c>
      <c r="E82" s="20">
        <v>100</v>
      </c>
      <c r="F82" s="20">
        <f t="shared" si="59"/>
        <v>2000</v>
      </c>
      <c r="G82" s="20">
        <f t="shared" si="22"/>
        <v>1450</v>
      </c>
      <c r="H82" s="20"/>
      <c r="I82" s="20">
        <f t="shared" si="23"/>
        <v>60</v>
      </c>
      <c r="J82" s="20"/>
      <c r="K82" s="20"/>
      <c r="L82" s="3">
        <f t="shared" si="72"/>
        <v>9</v>
      </c>
      <c r="M82">
        <f t="shared" si="73"/>
        <v>4</v>
      </c>
      <c r="N82" s="14">
        <f t="shared" si="74"/>
        <v>72</v>
      </c>
      <c r="O82" s="14">
        <v>1</v>
      </c>
      <c r="P82" s="20">
        <v>100</v>
      </c>
      <c r="Q82" s="20">
        <f t="shared" si="58"/>
        <v>200</v>
      </c>
      <c r="R82" s="20">
        <f t="shared" si="75"/>
        <v>2900</v>
      </c>
      <c r="S82">
        <f t="shared" si="24"/>
        <v>97</v>
      </c>
      <c r="AK82" t="str">
        <f t="shared" si="25"/>
        <v>手臂,鞋子</v>
      </c>
      <c r="AL82">
        <v>1.6</v>
      </c>
      <c r="AM82">
        <v>1.2</v>
      </c>
      <c r="AN82">
        <v>0.8</v>
      </c>
      <c r="AO82">
        <v>0.4</v>
      </c>
      <c r="AP82">
        <v>0.1</v>
      </c>
      <c r="AR82">
        <f>AL82*VLOOKUP($AL$3,装备强化24!$Y$3:$AA$9,2,FALSE)+AM82*VLOOKUP($AM$3,装备强化24!$Y$3:$AA$9,2,FALSE)+主线!AN82*VLOOKUP($AN$3,装备强化24!$Y$3:$AA$9,2,FALSE)+主线!AO82*VLOOKUP($AO$3,装备强化24!$Y$3:$AA$9,2,FALSE)+主线!AP82*VLOOKUP($AP$3,装备强化24!$Y$3:$AA$9,2,FALSE)+主线!AQ82*VLOOKUP($AQ$3,装备强化24!$Y$3:$AA$9,2,FALSE)</f>
        <v>24</v>
      </c>
      <c r="AU82">
        <f t="shared" si="65"/>
        <v>10</v>
      </c>
    </row>
    <row r="83" spans="1:52" x14ac:dyDescent="0.2">
      <c r="A83" s="3">
        <f t="shared" si="70"/>
        <v>9</v>
      </c>
      <c r="B83">
        <f t="shared" si="71"/>
        <v>5</v>
      </c>
      <c r="C83" s="14">
        <f t="shared" si="21"/>
        <v>52</v>
      </c>
      <c r="D83" s="21">
        <v>1</v>
      </c>
      <c r="E83" s="20">
        <v>100</v>
      </c>
      <c r="F83" s="20">
        <f t="shared" si="59"/>
        <v>2000</v>
      </c>
      <c r="G83" s="20">
        <f t="shared" si="22"/>
        <v>1450</v>
      </c>
      <c r="H83" s="20"/>
      <c r="I83" s="20">
        <f t="shared" si="23"/>
        <v>61</v>
      </c>
      <c r="J83" s="20"/>
      <c r="K83" s="20"/>
      <c r="L83" s="3">
        <f t="shared" si="72"/>
        <v>9</v>
      </c>
      <c r="M83">
        <f t="shared" si="73"/>
        <v>5</v>
      </c>
      <c r="N83" s="14">
        <f t="shared" si="74"/>
        <v>72</v>
      </c>
      <c r="O83" s="20">
        <v>1</v>
      </c>
      <c r="P83" s="20">
        <v>100</v>
      </c>
      <c r="Q83" s="20">
        <f t="shared" si="58"/>
        <v>200</v>
      </c>
      <c r="R83" s="20">
        <f t="shared" si="75"/>
        <v>2900</v>
      </c>
      <c r="S83">
        <f t="shared" si="24"/>
        <v>98</v>
      </c>
      <c r="AK83" t="str">
        <f t="shared" si="25"/>
        <v>头饰,护甲</v>
      </c>
      <c r="AL83">
        <v>1.6</v>
      </c>
      <c r="AM83">
        <v>1.2</v>
      </c>
      <c r="AN83">
        <v>0.8</v>
      </c>
      <c r="AO83">
        <v>0.4</v>
      </c>
      <c r="AP83">
        <v>0.1</v>
      </c>
      <c r="AR83">
        <f>AL83*VLOOKUP($AL$3,装备强化24!$Y$3:$AA$9,2,FALSE)+AM83*VLOOKUP($AM$3,装备强化24!$Y$3:$AA$9,2,FALSE)+主线!AN83*VLOOKUP($AN$3,装备强化24!$Y$3:$AA$9,2,FALSE)+主线!AO83*VLOOKUP($AO$3,装备强化24!$Y$3:$AA$9,2,FALSE)+主线!AP83*VLOOKUP($AP$3,装备强化24!$Y$3:$AA$9,2,FALSE)+主线!AQ83*VLOOKUP($AQ$3,装备强化24!$Y$3:$AA$9,2,FALSE)</f>
        <v>24</v>
      </c>
      <c r="AU83">
        <f t="shared" si="65"/>
        <v>10</v>
      </c>
    </row>
    <row r="84" spans="1:52" x14ac:dyDescent="0.2">
      <c r="A84" s="3">
        <f t="shared" si="70"/>
        <v>9</v>
      </c>
      <c r="B84">
        <f t="shared" si="71"/>
        <v>6</v>
      </c>
      <c r="C84" s="14">
        <f t="shared" si="21"/>
        <v>52</v>
      </c>
      <c r="D84" s="15">
        <v>1</v>
      </c>
      <c r="E84" s="20">
        <v>100</v>
      </c>
      <c r="F84" s="20">
        <f t="shared" si="59"/>
        <v>2000</v>
      </c>
      <c r="G84" s="20">
        <f t="shared" si="22"/>
        <v>1450</v>
      </c>
      <c r="H84" s="20"/>
      <c r="I84" s="20">
        <f t="shared" si="23"/>
        <v>62</v>
      </c>
      <c r="J84" s="20"/>
      <c r="K84" s="20"/>
      <c r="L84" s="3">
        <f t="shared" si="72"/>
        <v>9</v>
      </c>
      <c r="M84">
        <f t="shared" si="73"/>
        <v>6</v>
      </c>
      <c r="N84" s="14">
        <f t="shared" si="74"/>
        <v>72</v>
      </c>
      <c r="O84" s="14">
        <v>1</v>
      </c>
      <c r="P84" s="20">
        <v>100</v>
      </c>
      <c r="Q84" s="20">
        <f t="shared" si="58"/>
        <v>200</v>
      </c>
      <c r="R84" s="20">
        <f t="shared" si="75"/>
        <v>2900</v>
      </c>
      <c r="S84">
        <f t="shared" si="24"/>
        <v>99</v>
      </c>
      <c r="AK84" t="str">
        <f t="shared" si="25"/>
        <v>手臂,鞋子</v>
      </c>
      <c r="AL84">
        <v>1.6</v>
      </c>
      <c r="AM84">
        <v>1.2</v>
      </c>
      <c r="AN84">
        <v>0.8</v>
      </c>
      <c r="AO84">
        <v>0.4</v>
      </c>
      <c r="AP84">
        <v>0.1</v>
      </c>
      <c r="AR84">
        <f>AL84*VLOOKUP($AL$3,装备强化24!$Y$3:$AA$9,2,FALSE)+AM84*VLOOKUP($AM$3,装备强化24!$Y$3:$AA$9,2,FALSE)+主线!AN84*VLOOKUP($AN$3,装备强化24!$Y$3:$AA$9,2,FALSE)+主线!AO84*VLOOKUP($AO$3,装备强化24!$Y$3:$AA$9,2,FALSE)+主线!AP84*VLOOKUP($AP$3,装备强化24!$Y$3:$AA$9,2,FALSE)+主线!AQ84*VLOOKUP($AQ$3,装备强化24!$Y$3:$AA$9,2,FALSE)</f>
        <v>24</v>
      </c>
      <c r="AU84">
        <f t="shared" si="65"/>
        <v>10</v>
      </c>
    </row>
    <row r="85" spans="1:52" x14ac:dyDescent="0.2">
      <c r="A85" s="3">
        <f t="shared" si="70"/>
        <v>9</v>
      </c>
      <c r="B85">
        <f t="shared" si="71"/>
        <v>7</v>
      </c>
      <c r="C85" s="14">
        <f t="shared" si="21"/>
        <v>52</v>
      </c>
      <c r="D85" s="21">
        <v>1</v>
      </c>
      <c r="E85" s="20">
        <v>100</v>
      </c>
      <c r="F85" s="20">
        <f t="shared" si="59"/>
        <v>2000</v>
      </c>
      <c r="G85" s="20">
        <f t="shared" si="22"/>
        <v>1450</v>
      </c>
      <c r="H85" s="20"/>
      <c r="I85" s="20">
        <f t="shared" si="23"/>
        <v>62</v>
      </c>
      <c r="J85" s="20"/>
      <c r="K85" s="20"/>
      <c r="L85" s="3">
        <f t="shared" si="72"/>
        <v>9</v>
      </c>
      <c r="M85">
        <f t="shared" si="73"/>
        <v>7</v>
      </c>
      <c r="N85" s="14">
        <f t="shared" si="74"/>
        <v>72</v>
      </c>
      <c r="O85" s="20">
        <v>1</v>
      </c>
      <c r="P85" s="20">
        <v>100</v>
      </c>
      <c r="Q85" s="20">
        <f t="shared" si="58"/>
        <v>200</v>
      </c>
      <c r="R85" s="20">
        <f t="shared" si="75"/>
        <v>2900</v>
      </c>
      <c r="S85">
        <f t="shared" si="24"/>
        <v>99</v>
      </c>
      <c r="AK85" t="str">
        <f t="shared" si="25"/>
        <v>头饰,护甲</v>
      </c>
      <c r="AL85">
        <v>1.6</v>
      </c>
      <c r="AM85">
        <v>1.2</v>
      </c>
      <c r="AN85">
        <v>0.8</v>
      </c>
      <c r="AO85">
        <v>0.4</v>
      </c>
      <c r="AP85">
        <v>0.1</v>
      </c>
      <c r="AR85">
        <f>AL85*VLOOKUP($AL$3,装备强化24!$Y$3:$AA$9,2,FALSE)+AM85*VLOOKUP($AM$3,装备强化24!$Y$3:$AA$9,2,FALSE)+主线!AN85*VLOOKUP($AN$3,装备强化24!$Y$3:$AA$9,2,FALSE)+主线!AO85*VLOOKUP($AO$3,装备强化24!$Y$3:$AA$9,2,FALSE)+主线!AP85*VLOOKUP($AP$3,装备强化24!$Y$3:$AA$9,2,FALSE)+主线!AQ85*VLOOKUP($AQ$3,装备强化24!$Y$3:$AA$9,2,FALSE)</f>
        <v>24</v>
      </c>
      <c r="AU85">
        <f t="shared" si="65"/>
        <v>10</v>
      </c>
    </row>
    <row r="86" spans="1:52" x14ac:dyDescent="0.2">
      <c r="A86" s="3">
        <f t="shared" si="70"/>
        <v>9</v>
      </c>
      <c r="B86">
        <f t="shared" si="71"/>
        <v>8</v>
      </c>
      <c r="C86" s="14">
        <f t="shared" si="21"/>
        <v>52</v>
      </c>
      <c r="D86" s="15">
        <v>1</v>
      </c>
      <c r="E86" s="20">
        <v>100</v>
      </c>
      <c r="F86" s="20">
        <f t="shared" si="59"/>
        <v>2000</v>
      </c>
      <c r="G86" s="20">
        <f t="shared" si="22"/>
        <v>1450</v>
      </c>
      <c r="H86" s="20"/>
      <c r="I86" s="20">
        <f t="shared" si="23"/>
        <v>63</v>
      </c>
      <c r="J86" s="20"/>
      <c r="K86" s="20"/>
      <c r="L86" s="3">
        <f t="shared" si="72"/>
        <v>9</v>
      </c>
      <c r="M86">
        <f t="shared" si="73"/>
        <v>8</v>
      </c>
      <c r="N86" s="14">
        <f t="shared" si="74"/>
        <v>72</v>
      </c>
      <c r="O86" s="14">
        <v>1</v>
      </c>
      <c r="P86" s="20">
        <v>100</v>
      </c>
      <c r="Q86" s="20">
        <f t="shared" si="58"/>
        <v>200</v>
      </c>
      <c r="R86" s="20">
        <f t="shared" si="75"/>
        <v>2900</v>
      </c>
      <c r="S86">
        <f t="shared" si="24"/>
        <v>100</v>
      </c>
      <c r="AK86" t="str">
        <f t="shared" si="25"/>
        <v>手臂,鞋子</v>
      </c>
      <c r="AL86">
        <v>1.6</v>
      </c>
      <c r="AM86">
        <v>1.2</v>
      </c>
      <c r="AN86">
        <v>0.8</v>
      </c>
      <c r="AO86">
        <v>0.4</v>
      </c>
      <c r="AP86">
        <v>0.1</v>
      </c>
      <c r="AR86">
        <f>AL86*VLOOKUP($AL$3,装备强化24!$Y$3:$AA$9,2,FALSE)+AM86*VLOOKUP($AM$3,装备强化24!$Y$3:$AA$9,2,FALSE)+主线!AN86*VLOOKUP($AN$3,装备强化24!$Y$3:$AA$9,2,FALSE)+主线!AO86*VLOOKUP($AO$3,装备强化24!$Y$3:$AA$9,2,FALSE)+主线!AP86*VLOOKUP($AP$3,装备强化24!$Y$3:$AA$9,2,FALSE)+主线!AQ86*VLOOKUP($AQ$3,装备强化24!$Y$3:$AA$9,2,FALSE)</f>
        <v>24</v>
      </c>
      <c r="AU86">
        <f t="shared" si="65"/>
        <v>10</v>
      </c>
    </row>
    <row r="87" spans="1:52" x14ac:dyDescent="0.2">
      <c r="A87" s="3">
        <f>A86</f>
        <v>9</v>
      </c>
      <c r="B87">
        <f>B86+1</f>
        <v>9</v>
      </c>
      <c r="C87" s="14">
        <f t="shared" si="21"/>
        <v>52</v>
      </c>
      <c r="D87" s="25">
        <f t="shared" ref="D87:D88" si="76">D86</f>
        <v>1</v>
      </c>
      <c r="E87" s="3">
        <f t="shared" ref="E87:E88" si="77">E86</f>
        <v>100</v>
      </c>
      <c r="F87" s="20">
        <f t="shared" si="59"/>
        <v>2000</v>
      </c>
      <c r="G87" s="20">
        <f t="shared" si="22"/>
        <v>1450</v>
      </c>
      <c r="H87" s="20"/>
      <c r="I87" s="20">
        <f t="shared" si="23"/>
        <v>64</v>
      </c>
      <c r="J87" s="20"/>
      <c r="K87" s="20"/>
      <c r="L87" s="3">
        <f>L86</f>
        <v>9</v>
      </c>
      <c r="M87">
        <f>M86+1</f>
        <v>9</v>
      </c>
      <c r="N87" s="3">
        <f>N86</f>
        <v>72</v>
      </c>
      <c r="O87" s="3">
        <f t="shared" ref="O87:O88" si="78">O86</f>
        <v>1</v>
      </c>
      <c r="P87" s="3">
        <f t="shared" ref="P87:P88" si="79">P86</f>
        <v>100</v>
      </c>
      <c r="Q87" s="20">
        <f t="shared" si="58"/>
        <v>200</v>
      </c>
      <c r="R87" s="20">
        <f>R86</f>
        <v>2900</v>
      </c>
      <c r="S87">
        <f t="shared" si="24"/>
        <v>101</v>
      </c>
      <c r="AK87" t="str">
        <f t="shared" si="25"/>
        <v>头饰,护甲,手臂,鞋子</v>
      </c>
      <c r="AL87">
        <v>1.6</v>
      </c>
      <c r="AM87">
        <v>1.2</v>
      </c>
      <c r="AN87">
        <v>0.8</v>
      </c>
      <c r="AO87">
        <v>0.4</v>
      </c>
      <c r="AP87">
        <v>0.1</v>
      </c>
      <c r="AR87">
        <f>AL87*VLOOKUP($AL$3,装备强化24!$Y$3:$AA$9,2,FALSE)+AM87*VLOOKUP($AM$3,装备强化24!$Y$3:$AA$9,2,FALSE)+主线!AN87*VLOOKUP($AN$3,装备强化24!$Y$3:$AA$9,2,FALSE)+主线!AO87*VLOOKUP($AO$3,装备强化24!$Y$3:$AA$9,2,FALSE)+主线!AP87*VLOOKUP($AP$3,装备强化24!$Y$3:$AA$9,2,FALSE)+主线!AQ87*VLOOKUP($AQ$3,装备强化24!$Y$3:$AA$9,2,FALSE)</f>
        <v>24</v>
      </c>
      <c r="AU87">
        <f t="shared" si="65"/>
        <v>10</v>
      </c>
    </row>
    <row r="88" spans="1:52" x14ac:dyDescent="0.2">
      <c r="A88" s="3">
        <f>A87</f>
        <v>9</v>
      </c>
      <c r="B88">
        <f>B87+1</f>
        <v>10</v>
      </c>
      <c r="C88" s="14">
        <f t="shared" si="21"/>
        <v>52</v>
      </c>
      <c r="D88" s="25">
        <f t="shared" si="76"/>
        <v>1</v>
      </c>
      <c r="E88" s="3">
        <f t="shared" si="77"/>
        <v>100</v>
      </c>
      <c r="F88" s="20">
        <f t="shared" si="59"/>
        <v>2000</v>
      </c>
      <c r="G88" s="20">
        <f t="shared" si="22"/>
        <v>1450</v>
      </c>
      <c r="H88" s="20"/>
      <c r="I88" s="20">
        <f t="shared" si="23"/>
        <v>66</v>
      </c>
      <c r="J88" s="20"/>
      <c r="K88" s="20"/>
      <c r="L88" s="3">
        <f>L87</f>
        <v>9</v>
      </c>
      <c r="M88">
        <f>M87+1</f>
        <v>10</v>
      </c>
      <c r="N88" s="3">
        <f>N87</f>
        <v>72</v>
      </c>
      <c r="O88" s="3">
        <f t="shared" si="78"/>
        <v>1</v>
      </c>
      <c r="P88" s="3">
        <f t="shared" si="79"/>
        <v>100</v>
      </c>
      <c r="Q88" s="20">
        <f t="shared" si="58"/>
        <v>200</v>
      </c>
      <c r="R88" s="20">
        <f>R87</f>
        <v>2900</v>
      </c>
      <c r="S88">
        <f t="shared" si="24"/>
        <v>103</v>
      </c>
      <c r="AK88" t="str">
        <f t="shared" si="25"/>
        <v>头饰,护甲,手臂,鞋子</v>
      </c>
      <c r="AL88">
        <v>1.6</v>
      </c>
      <c r="AM88">
        <v>1.2</v>
      </c>
      <c r="AN88">
        <v>0.8</v>
      </c>
      <c r="AO88">
        <v>0.4</v>
      </c>
      <c r="AP88">
        <v>0.1</v>
      </c>
      <c r="AR88">
        <f>AL88*VLOOKUP($AL$3,装备强化24!$Y$3:$AA$9,2,FALSE)+AM88*VLOOKUP($AM$3,装备强化24!$Y$3:$AA$9,2,FALSE)+主线!AN88*VLOOKUP($AN$3,装备强化24!$Y$3:$AA$9,2,FALSE)+主线!AO88*VLOOKUP($AO$3,装备强化24!$Y$3:$AA$9,2,FALSE)+主线!AP88*VLOOKUP($AP$3,装备强化24!$Y$3:$AA$9,2,FALSE)+主线!AQ88*VLOOKUP($AQ$3,装备强化24!$Y$3:$AA$9,2,FALSE)</f>
        <v>24</v>
      </c>
      <c r="AU88">
        <f t="shared" si="65"/>
        <v>10</v>
      </c>
      <c r="AZ88" t="s">
        <v>548</v>
      </c>
    </row>
    <row r="89" spans="1:52" x14ac:dyDescent="0.2">
      <c r="D89" s="21"/>
      <c r="E89" s="20"/>
      <c r="F89" s="20"/>
      <c r="G89" s="20"/>
      <c r="H89" s="20"/>
      <c r="I89" s="20"/>
      <c r="J89" s="20"/>
      <c r="K89" s="20"/>
      <c r="O89" s="20"/>
      <c r="P89" s="20"/>
      <c r="Q89" s="20"/>
      <c r="R89" s="20"/>
    </row>
    <row r="90" spans="1:52" x14ac:dyDescent="0.2">
      <c r="E90" s="20"/>
      <c r="F90" s="20"/>
      <c r="G90" s="20"/>
      <c r="H90" s="20"/>
      <c r="I90" s="20"/>
      <c r="J90" s="20"/>
      <c r="K90" s="20"/>
      <c r="O90" s="14"/>
      <c r="P90" s="20"/>
      <c r="Q90" s="20"/>
      <c r="R90" s="20"/>
    </row>
    <row r="91" spans="1:52" x14ac:dyDescent="0.2">
      <c r="D91" s="21"/>
      <c r="E91" s="20"/>
      <c r="F91" s="20"/>
      <c r="G91" s="20"/>
      <c r="H91" s="20"/>
      <c r="I91" s="20"/>
      <c r="J91" s="20"/>
      <c r="K91" s="20"/>
      <c r="O91" s="20"/>
      <c r="P91" s="20"/>
      <c r="Q91" s="20"/>
      <c r="R91" s="20"/>
    </row>
    <row r="92" spans="1:52" x14ac:dyDescent="0.2">
      <c r="E92" s="20"/>
      <c r="F92" s="20"/>
      <c r="G92" s="20"/>
      <c r="H92" s="20"/>
      <c r="I92" s="20"/>
      <c r="J92" s="20"/>
      <c r="K92" s="20"/>
      <c r="O92" s="14"/>
      <c r="P92" s="20"/>
      <c r="Q92" s="20"/>
      <c r="R92" s="20"/>
    </row>
    <row r="93" spans="1:52" x14ac:dyDescent="0.2">
      <c r="D93" s="21"/>
      <c r="E93" s="20"/>
      <c r="F93" s="20"/>
      <c r="G93" s="20"/>
      <c r="H93" s="20"/>
      <c r="I93" s="20"/>
      <c r="J93" s="20"/>
      <c r="K93" s="20"/>
      <c r="O93" s="20"/>
      <c r="P93" s="20"/>
      <c r="Q93" s="20"/>
      <c r="R93" s="20"/>
    </row>
    <row r="94" spans="1:52" x14ac:dyDescent="0.2">
      <c r="E94" s="20"/>
      <c r="F94" s="20"/>
      <c r="G94" s="20"/>
      <c r="H94" s="20"/>
      <c r="I94" s="20"/>
      <c r="J94" s="20"/>
      <c r="K94" s="20"/>
      <c r="O94" s="14"/>
      <c r="P94" s="20"/>
      <c r="Q94" s="20"/>
      <c r="R94" s="20"/>
    </row>
    <row r="95" spans="1:52" x14ac:dyDescent="0.2">
      <c r="D95" s="21"/>
      <c r="E95" s="20"/>
      <c r="F95" s="20"/>
      <c r="G95" s="20"/>
      <c r="H95" s="20"/>
      <c r="I95" s="20"/>
      <c r="J95" s="20"/>
      <c r="K95" s="20"/>
      <c r="O95" s="20"/>
      <c r="P95" s="20"/>
      <c r="Q95" s="20"/>
      <c r="R95" s="20"/>
    </row>
    <row r="96" spans="1:52" x14ac:dyDescent="0.2">
      <c r="E96" s="20"/>
      <c r="F96" s="20"/>
      <c r="G96" s="20"/>
      <c r="H96" s="20"/>
      <c r="I96" s="20"/>
      <c r="J96" s="20"/>
      <c r="K96" s="20"/>
      <c r="O96" s="14"/>
      <c r="P96" s="20"/>
      <c r="Q96" s="20"/>
      <c r="R96" s="20"/>
    </row>
    <row r="97" spans="4:18" x14ac:dyDescent="0.2">
      <c r="D97" s="21"/>
      <c r="E97" s="20"/>
      <c r="F97" s="20"/>
      <c r="G97" s="20"/>
      <c r="H97" s="20"/>
      <c r="I97" s="20"/>
      <c r="J97" s="20"/>
      <c r="K97" s="20"/>
      <c r="O97" s="20"/>
      <c r="P97" s="20"/>
      <c r="Q97" s="20"/>
      <c r="R97" s="20"/>
    </row>
    <row r="98" spans="4:18" x14ac:dyDescent="0.2">
      <c r="E98" s="20"/>
      <c r="F98" s="20"/>
      <c r="G98" s="20"/>
      <c r="H98" s="20"/>
      <c r="I98" s="20"/>
      <c r="J98" s="20"/>
      <c r="K98" s="20"/>
      <c r="O98" s="14"/>
      <c r="P98" s="20"/>
      <c r="Q98" s="20"/>
      <c r="R98" s="20"/>
    </row>
    <row r="99" spans="4:18" x14ac:dyDescent="0.2">
      <c r="D99" s="21"/>
      <c r="E99" s="20"/>
      <c r="F99" s="20"/>
      <c r="G99" s="20"/>
      <c r="H99" s="20"/>
      <c r="I99" s="20"/>
      <c r="J99" s="20"/>
      <c r="K99" s="20"/>
      <c r="O99" s="20"/>
      <c r="P99" s="20"/>
      <c r="Q99" s="20"/>
      <c r="R99" s="20"/>
    </row>
    <row r="100" spans="4:18" x14ac:dyDescent="0.2">
      <c r="E100" s="20"/>
      <c r="F100" s="20"/>
      <c r="G100" s="20"/>
      <c r="H100" s="20"/>
      <c r="I100" s="20"/>
      <c r="J100" s="20"/>
      <c r="K100" s="20"/>
      <c r="O100" s="14"/>
      <c r="P100" s="20"/>
      <c r="Q100" s="20"/>
      <c r="R100" s="20"/>
    </row>
    <row r="101" spans="4:18" x14ac:dyDescent="0.2">
      <c r="D101" s="21"/>
      <c r="E101" s="20"/>
      <c r="F101" s="20"/>
      <c r="G101" s="20"/>
      <c r="H101" s="20"/>
      <c r="I101" s="20"/>
      <c r="J101" s="20"/>
      <c r="K101" s="20"/>
      <c r="O101" s="20"/>
      <c r="P101" s="20"/>
      <c r="Q101" s="20"/>
      <c r="R101" s="20"/>
    </row>
    <row r="102" spans="4:18" x14ac:dyDescent="0.2">
      <c r="E102" s="20"/>
      <c r="F102" s="20"/>
      <c r="G102" s="20"/>
      <c r="H102" s="20"/>
      <c r="I102" s="20"/>
      <c r="J102" s="20"/>
      <c r="K102" s="20"/>
      <c r="O102" s="14"/>
      <c r="P102" s="20"/>
      <c r="Q102" s="20"/>
      <c r="R102" s="20"/>
    </row>
    <row r="103" spans="4:18" x14ac:dyDescent="0.2">
      <c r="D103" s="21"/>
      <c r="E103" s="20"/>
      <c r="F103" s="20"/>
      <c r="G103" s="20"/>
      <c r="H103" s="20"/>
      <c r="I103" s="20"/>
      <c r="J103" s="20"/>
      <c r="K103" s="20"/>
      <c r="O103" s="20"/>
      <c r="P103" s="20"/>
      <c r="Q103" s="20"/>
      <c r="R103" s="20"/>
    </row>
    <row r="104" spans="4:18" x14ac:dyDescent="0.2">
      <c r="E104" s="20"/>
      <c r="F104" s="20"/>
      <c r="G104" s="20"/>
      <c r="H104" s="20"/>
      <c r="I104" s="20"/>
      <c r="J104" s="20"/>
      <c r="K104" s="20"/>
      <c r="O104" s="14"/>
      <c r="P104" s="20"/>
      <c r="Q104" s="20"/>
      <c r="R104" s="20"/>
    </row>
    <row r="105" spans="4:18" x14ac:dyDescent="0.2">
      <c r="D105" s="21"/>
      <c r="E105" s="20"/>
      <c r="F105" s="20"/>
      <c r="G105" s="20"/>
      <c r="H105" s="20"/>
      <c r="I105" s="20"/>
      <c r="J105" s="20"/>
      <c r="K105" s="20"/>
      <c r="O105" s="20"/>
      <c r="P105" s="20"/>
      <c r="Q105" s="20"/>
      <c r="R105" s="20"/>
    </row>
    <row r="106" spans="4:18" x14ac:dyDescent="0.2">
      <c r="E106" s="20"/>
      <c r="F106" s="20"/>
      <c r="G106" s="20"/>
      <c r="H106" s="20"/>
      <c r="I106" s="20"/>
      <c r="J106" s="20"/>
      <c r="K106" s="20"/>
      <c r="O106" s="14"/>
      <c r="P106" s="20"/>
      <c r="Q106" s="20"/>
      <c r="R106" s="20"/>
    </row>
    <row r="107" spans="4:18" x14ac:dyDescent="0.2">
      <c r="D107" s="21"/>
      <c r="E107" s="20"/>
      <c r="F107" s="20"/>
      <c r="G107" s="20"/>
      <c r="H107" s="20"/>
      <c r="I107" s="20"/>
      <c r="J107" s="20"/>
      <c r="K107" s="20"/>
      <c r="O107" s="20"/>
      <c r="P107" s="20"/>
      <c r="Q107" s="20"/>
      <c r="R107" s="20"/>
    </row>
    <row r="108" spans="4:18" x14ac:dyDescent="0.2">
      <c r="E108" s="20"/>
      <c r="F108" s="20"/>
      <c r="G108" s="20"/>
      <c r="H108" s="20"/>
      <c r="I108" s="20"/>
      <c r="J108" s="20"/>
      <c r="K108" s="20"/>
      <c r="O108" s="14"/>
      <c r="P108" s="20"/>
      <c r="Q108" s="20"/>
      <c r="R108" s="20"/>
    </row>
    <row r="109" spans="4:18" x14ac:dyDescent="0.2">
      <c r="D109" s="21"/>
      <c r="E109" s="20"/>
      <c r="F109" s="20"/>
      <c r="G109" s="20"/>
      <c r="H109" s="20"/>
      <c r="I109" s="20"/>
      <c r="J109" s="20"/>
      <c r="K109" s="20"/>
      <c r="O109" s="20"/>
      <c r="P109" s="20"/>
      <c r="Q109" s="20"/>
      <c r="R109" s="20"/>
    </row>
    <row r="110" spans="4:18" x14ac:dyDescent="0.2">
      <c r="E110" s="20"/>
      <c r="F110" s="20"/>
      <c r="G110" s="20"/>
      <c r="H110" s="20"/>
      <c r="I110" s="20"/>
      <c r="J110" s="20"/>
      <c r="K110" s="20"/>
      <c r="O110" s="14"/>
      <c r="P110" s="20"/>
      <c r="Q110" s="20"/>
      <c r="R110" s="20"/>
    </row>
    <row r="111" spans="4:18" x14ac:dyDescent="0.2">
      <c r="D111" s="21"/>
      <c r="E111" s="20"/>
      <c r="F111" s="20"/>
      <c r="G111" s="20"/>
      <c r="H111" s="20"/>
      <c r="I111" s="20"/>
      <c r="J111" s="20"/>
      <c r="K111" s="20"/>
      <c r="O111" s="20"/>
      <c r="P111" s="20"/>
      <c r="Q111" s="20"/>
      <c r="R111" s="20"/>
    </row>
    <row r="112" spans="4:18" x14ac:dyDescent="0.2">
      <c r="E112" s="20"/>
      <c r="F112" s="20"/>
      <c r="G112" s="20"/>
      <c r="H112" s="20"/>
      <c r="I112" s="20"/>
      <c r="J112" s="20"/>
      <c r="K112" s="20"/>
      <c r="O112" s="14"/>
      <c r="P112" s="20"/>
      <c r="Q112" s="20"/>
      <c r="R112" s="20"/>
    </row>
    <row r="113" spans="4:18" x14ac:dyDescent="0.2">
      <c r="D113" s="21"/>
      <c r="E113" s="20"/>
      <c r="F113" s="20"/>
      <c r="G113" s="20"/>
      <c r="H113" s="20"/>
      <c r="I113" s="20"/>
      <c r="J113" s="20"/>
      <c r="K113" s="20"/>
      <c r="O113" s="20"/>
      <c r="P113" s="20"/>
      <c r="Q113" s="20"/>
      <c r="R113" s="20"/>
    </row>
    <row r="114" spans="4:18" x14ac:dyDescent="0.2">
      <c r="E114" s="20"/>
      <c r="F114" s="20"/>
      <c r="G114" s="20"/>
      <c r="H114" s="20"/>
      <c r="I114" s="20"/>
      <c r="J114" s="20"/>
      <c r="K114" s="20"/>
      <c r="O114" s="14"/>
      <c r="P114" s="20"/>
      <c r="Q114" s="20"/>
      <c r="R114" s="20"/>
    </row>
    <row r="115" spans="4:18" x14ac:dyDescent="0.2">
      <c r="D115" s="21"/>
      <c r="E115" s="20"/>
      <c r="F115" s="20"/>
      <c r="G115" s="20"/>
      <c r="H115" s="20"/>
      <c r="I115" s="20"/>
      <c r="J115" s="20"/>
      <c r="K115" s="20"/>
      <c r="O115" s="20"/>
      <c r="P115" s="20"/>
      <c r="Q115" s="20"/>
      <c r="R115" s="20"/>
    </row>
    <row r="116" spans="4:18" x14ac:dyDescent="0.2">
      <c r="E116" s="20"/>
      <c r="F116" s="20"/>
      <c r="G116" s="20"/>
      <c r="H116" s="20"/>
      <c r="I116" s="20"/>
      <c r="J116" s="20"/>
      <c r="K116" s="20"/>
      <c r="O116" s="14"/>
      <c r="P116" s="20"/>
      <c r="Q116" s="20"/>
      <c r="R116" s="20"/>
    </row>
    <row r="117" spans="4:18" x14ac:dyDescent="0.2">
      <c r="D117" s="21"/>
      <c r="E117" s="20"/>
      <c r="F117" s="20"/>
      <c r="G117" s="20"/>
      <c r="H117" s="20"/>
      <c r="I117" s="20"/>
      <c r="J117" s="20"/>
      <c r="K117" s="20"/>
      <c r="O117" s="20"/>
      <c r="P117" s="20"/>
      <c r="Q117" s="20"/>
      <c r="R117" s="20"/>
    </row>
    <row r="118" spans="4:18" x14ac:dyDescent="0.2">
      <c r="E118" s="20"/>
      <c r="F118" s="20"/>
      <c r="G118" s="20"/>
      <c r="H118" s="20"/>
      <c r="I118" s="20"/>
      <c r="J118" s="20"/>
      <c r="K118" s="20"/>
      <c r="O118" s="14"/>
      <c r="P118" s="20"/>
      <c r="Q118" s="20"/>
      <c r="R118" s="20"/>
    </row>
  </sheetData>
  <phoneticPr fontId="12" type="noConversion"/>
  <pageMargins left="0.7" right="0.7" top="0.75" bottom="0.75" header="0.3" footer="0.3"/>
  <pageSetup paperSize="9"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rgb="FF00B050"/>
  </sheetPr>
  <dimension ref="A1:K102"/>
  <sheetViews>
    <sheetView workbookViewId="0">
      <selection activeCell="U37" sqref="U37"/>
    </sheetView>
  </sheetViews>
  <sheetFormatPr defaultColWidth="9" defaultRowHeight="14.25" x14ac:dyDescent="0.2"/>
  <cols>
    <col min="1" max="1" width="10.375" style="3" customWidth="1"/>
    <col min="2" max="2" width="11.875" style="3" customWidth="1"/>
    <col min="3" max="3" width="12.75" customWidth="1"/>
    <col min="4" max="4" width="9" customWidth="1"/>
    <col min="9" max="9" width="10.5" customWidth="1"/>
  </cols>
  <sheetData>
    <row r="1" spans="1:11" x14ac:dyDescent="0.2">
      <c r="A1" s="4" t="s">
        <v>0</v>
      </c>
      <c r="B1" s="4" t="s">
        <v>1</v>
      </c>
      <c r="C1" s="5" t="s">
        <v>2</v>
      </c>
      <c r="D1" s="6"/>
    </row>
    <row r="2" spans="1:11" x14ac:dyDescent="0.2">
      <c r="A2" s="8"/>
      <c r="B2" s="8"/>
      <c r="F2" t="s">
        <v>549</v>
      </c>
      <c r="G2" t="s">
        <v>481</v>
      </c>
      <c r="I2" t="s">
        <v>550</v>
      </c>
      <c r="J2" t="s">
        <v>551</v>
      </c>
    </row>
    <row r="3" spans="1:11" x14ac:dyDescent="0.2">
      <c r="A3" s="3">
        <v>1</v>
      </c>
      <c r="B3" s="9">
        <f>玩家经验!B3</f>
        <v>10</v>
      </c>
      <c r="C3">
        <f>B3/(参数!$C$7+参数!$C$8)</f>
        <v>3.4722222222222224E-4</v>
      </c>
      <c r="F3">
        <v>10</v>
      </c>
      <c r="G3">
        <v>8000</v>
      </c>
      <c r="I3" t="s">
        <v>552</v>
      </c>
      <c r="J3">
        <v>0.6</v>
      </c>
    </row>
    <row r="4" spans="1:11" x14ac:dyDescent="0.2">
      <c r="A4" s="3">
        <v>2</v>
      </c>
      <c r="B4" s="9">
        <f>玩家经验!B4</f>
        <v>20</v>
      </c>
      <c r="C4">
        <f>B4/(参数!$C$7+参数!$C$8)</f>
        <v>6.9444444444444447E-4</v>
      </c>
      <c r="F4">
        <v>15</v>
      </c>
      <c r="G4">
        <f>G3+2000</f>
        <v>10000</v>
      </c>
      <c r="I4" t="s">
        <v>553</v>
      </c>
      <c r="J4">
        <v>0.8</v>
      </c>
    </row>
    <row r="5" spans="1:11" x14ac:dyDescent="0.2">
      <c r="A5" s="3">
        <v>3</v>
      </c>
      <c r="B5" s="9">
        <f>玩家经验!B5</f>
        <v>30</v>
      </c>
      <c r="C5">
        <f>B5/(参数!$C$7+参数!$C$8)</f>
        <v>1.0416666666666667E-3</v>
      </c>
      <c r="F5">
        <f>F4+5</f>
        <v>20</v>
      </c>
      <c r="G5">
        <f t="shared" ref="G5:G13" si="0">G4+2000</f>
        <v>12000</v>
      </c>
      <c r="I5" t="s">
        <v>554</v>
      </c>
      <c r="J5">
        <v>1</v>
      </c>
    </row>
    <row r="6" spans="1:11" x14ac:dyDescent="0.2">
      <c r="A6" s="3">
        <v>4</v>
      </c>
      <c r="B6" s="9">
        <f>玩家经验!B6</f>
        <v>50</v>
      </c>
      <c r="C6">
        <f>B6/(参数!$C$7+参数!$C$8)</f>
        <v>1.736111111111111E-3</v>
      </c>
      <c r="F6">
        <f t="shared" ref="F6:F13" si="1">F5+5</f>
        <v>25</v>
      </c>
      <c r="G6">
        <f t="shared" si="0"/>
        <v>14000</v>
      </c>
    </row>
    <row r="7" spans="1:11" x14ac:dyDescent="0.2">
      <c r="A7" s="3">
        <v>5</v>
      </c>
      <c r="B7" s="9">
        <f>玩家经验!B7</f>
        <v>70</v>
      </c>
      <c r="C7">
        <f>B7/(参数!$C$7+参数!$C$8)</f>
        <v>2.4305555555555556E-3</v>
      </c>
      <c r="F7">
        <f t="shared" si="1"/>
        <v>30</v>
      </c>
      <c r="G7">
        <f t="shared" si="0"/>
        <v>16000</v>
      </c>
      <c r="I7" t="s">
        <v>555</v>
      </c>
      <c r="J7">
        <v>2</v>
      </c>
    </row>
    <row r="8" spans="1:11" x14ac:dyDescent="0.2">
      <c r="A8" s="3">
        <v>6</v>
      </c>
      <c r="B8" s="9">
        <f>玩家经验!B8</f>
        <v>90</v>
      </c>
      <c r="C8">
        <f>B8/(参数!$C$7+参数!$C$8)</f>
        <v>3.1250000000000002E-3</v>
      </c>
      <c r="F8">
        <f t="shared" si="1"/>
        <v>35</v>
      </c>
      <c r="G8">
        <f t="shared" si="0"/>
        <v>18000</v>
      </c>
      <c r="I8" t="s">
        <v>556</v>
      </c>
      <c r="J8">
        <v>20</v>
      </c>
    </row>
    <row r="9" spans="1:11" x14ac:dyDescent="0.2">
      <c r="A9" s="3">
        <v>7</v>
      </c>
      <c r="B9" s="9">
        <f>玩家经验!B9</f>
        <v>120</v>
      </c>
      <c r="C9">
        <f>B9/(参数!$C$7+参数!$C$8)</f>
        <v>4.1666666666666666E-3</v>
      </c>
      <c r="F9">
        <f t="shared" si="1"/>
        <v>40</v>
      </c>
      <c r="G9">
        <f t="shared" si="0"/>
        <v>20000</v>
      </c>
    </row>
    <row r="10" spans="1:11" x14ac:dyDescent="0.2">
      <c r="A10" s="3">
        <v>8</v>
      </c>
      <c r="B10" s="9">
        <f>玩家经验!B10</f>
        <v>150</v>
      </c>
      <c r="C10">
        <f>B10/(参数!$C$7+参数!$C$8)</f>
        <v>5.208333333333333E-3</v>
      </c>
      <c r="F10">
        <f t="shared" si="1"/>
        <v>45</v>
      </c>
      <c r="G10">
        <f t="shared" si="0"/>
        <v>22000</v>
      </c>
      <c r="I10" t="s">
        <v>307</v>
      </c>
    </row>
    <row r="11" spans="1:11" x14ac:dyDescent="0.2">
      <c r="A11" s="3">
        <v>9</v>
      </c>
      <c r="B11" s="9">
        <f>玩家经验!B11</f>
        <v>180</v>
      </c>
      <c r="C11">
        <f>B11/(参数!$C$7+参数!$C$8)</f>
        <v>6.2500000000000003E-3</v>
      </c>
      <c r="F11">
        <f t="shared" si="1"/>
        <v>50</v>
      </c>
      <c r="G11">
        <f t="shared" si="0"/>
        <v>24000</v>
      </c>
      <c r="I11" t="s">
        <v>308</v>
      </c>
      <c r="J11" t="s">
        <v>309</v>
      </c>
      <c r="K11" t="s">
        <v>310</v>
      </c>
    </row>
    <row r="12" spans="1:11" x14ac:dyDescent="0.2">
      <c r="A12" s="3">
        <v>10</v>
      </c>
      <c r="B12" s="9">
        <f>玩家经验!B12</f>
        <v>220</v>
      </c>
      <c r="C12">
        <f>B12/(参数!$C$7+参数!$C$8)</f>
        <v>7.6388888888888886E-3</v>
      </c>
      <c r="F12">
        <f t="shared" si="1"/>
        <v>55</v>
      </c>
      <c r="G12">
        <f t="shared" si="0"/>
        <v>26000</v>
      </c>
      <c r="I12">
        <v>202020001</v>
      </c>
      <c r="J12">
        <v>100</v>
      </c>
      <c r="K12" t="s">
        <v>311</v>
      </c>
    </row>
    <row r="13" spans="1:11" x14ac:dyDescent="0.2">
      <c r="A13" s="3">
        <v>11</v>
      </c>
      <c r="B13" s="9">
        <f>玩家经验!B13</f>
        <v>280</v>
      </c>
      <c r="C13">
        <f>B13/(参数!$C$7+参数!$C$8)</f>
        <v>9.7222222222222224E-3</v>
      </c>
      <c r="F13">
        <f t="shared" si="1"/>
        <v>60</v>
      </c>
      <c r="G13">
        <f t="shared" si="0"/>
        <v>28000</v>
      </c>
      <c r="I13">
        <v>202020002</v>
      </c>
      <c r="J13">
        <v>1000</v>
      </c>
      <c r="K13" t="s">
        <v>312</v>
      </c>
    </row>
    <row r="14" spans="1:11" x14ac:dyDescent="0.2">
      <c r="A14" s="3">
        <v>12</v>
      </c>
      <c r="B14" s="9">
        <f>玩家经验!B14</f>
        <v>340</v>
      </c>
      <c r="C14">
        <f>B14/(参数!$C$7+参数!$C$8)</f>
        <v>1.1805555555555555E-2</v>
      </c>
      <c r="I14">
        <v>202020003</v>
      </c>
      <c r="J14">
        <v>10000</v>
      </c>
      <c r="K14" t="s">
        <v>313</v>
      </c>
    </row>
    <row r="15" spans="1:11" x14ac:dyDescent="0.2">
      <c r="A15" s="3">
        <v>13</v>
      </c>
      <c r="B15" s="9">
        <f>玩家经验!B15</f>
        <v>420</v>
      </c>
      <c r="C15">
        <f>B15/(参数!$C$7+参数!$C$8)</f>
        <v>1.4583333333333334E-2</v>
      </c>
      <c r="I15" s="13">
        <v>202020004</v>
      </c>
      <c r="J15" s="13">
        <v>50000</v>
      </c>
      <c r="K15" s="13" t="s">
        <v>314</v>
      </c>
    </row>
    <row r="16" spans="1:11" x14ac:dyDescent="0.2">
      <c r="A16" s="3">
        <v>14</v>
      </c>
      <c r="B16" s="9">
        <f>玩家经验!B16</f>
        <v>500</v>
      </c>
      <c r="C16">
        <f>B16/(参数!$C$7+参数!$C$8)</f>
        <v>1.7361111111111112E-2</v>
      </c>
    </row>
    <row r="17" spans="1:3" x14ac:dyDescent="0.2">
      <c r="A17" s="3">
        <v>15</v>
      </c>
      <c r="B17" s="9">
        <f>玩家经验!B17</f>
        <v>600</v>
      </c>
      <c r="C17">
        <f>B17/(参数!$C$7+参数!$C$8)</f>
        <v>2.0833333333333332E-2</v>
      </c>
    </row>
    <row r="18" spans="1:3" x14ac:dyDescent="0.2">
      <c r="A18" s="3">
        <v>16</v>
      </c>
      <c r="B18" s="9">
        <f>玩家经验!B18</f>
        <v>700</v>
      </c>
      <c r="C18">
        <f>B18/(参数!$C$7+参数!$C$8)</f>
        <v>2.4305555555555556E-2</v>
      </c>
    </row>
    <row r="19" spans="1:3" x14ac:dyDescent="0.2">
      <c r="A19" s="3">
        <v>17</v>
      </c>
      <c r="B19" s="9">
        <f>玩家经验!B19</f>
        <v>820</v>
      </c>
      <c r="C19">
        <f>B19/(参数!$C$7+参数!$C$8)</f>
        <v>2.8472222222222222E-2</v>
      </c>
    </row>
    <row r="20" spans="1:3" x14ac:dyDescent="0.2">
      <c r="A20" s="3">
        <v>18</v>
      </c>
      <c r="B20" s="9">
        <f>玩家经验!B20</f>
        <v>940</v>
      </c>
      <c r="C20">
        <f>B20/(参数!$C$7+参数!$C$8)</f>
        <v>3.2638888888888891E-2</v>
      </c>
    </row>
    <row r="21" spans="1:3" x14ac:dyDescent="0.2">
      <c r="A21" s="3">
        <v>19</v>
      </c>
      <c r="B21" s="9">
        <f>玩家经验!B21</f>
        <v>1080</v>
      </c>
      <c r="C21">
        <f>B21/(参数!$C$7+参数!$C$8)</f>
        <v>3.7499999999999999E-2</v>
      </c>
    </row>
    <row r="22" spans="1:3" x14ac:dyDescent="0.2">
      <c r="A22" s="3">
        <v>20</v>
      </c>
      <c r="B22" s="9">
        <f>玩家经验!B22</f>
        <v>1220</v>
      </c>
      <c r="C22">
        <f>B22/(参数!$C$7+参数!$C$8)</f>
        <v>4.2361111111111113E-2</v>
      </c>
    </row>
    <row r="23" spans="1:3" x14ac:dyDescent="0.2">
      <c r="A23" s="3">
        <v>21</v>
      </c>
      <c r="B23" s="9">
        <f>玩家经验!B23</f>
        <v>1420</v>
      </c>
      <c r="C23">
        <f>B23/(参数!$C$7+参数!$C$8)</f>
        <v>4.9305555555555554E-2</v>
      </c>
    </row>
    <row r="24" spans="1:3" x14ac:dyDescent="0.2">
      <c r="A24" s="3">
        <v>22</v>
      </c>
      <c r="B24" s="9">
        <f>玩家经验!B24</f>
        <v>1620</v>
      </c>
      <c r="C24">
        <f>B24/(参数!$C$7+参数!$C$8)</f>
        <v>5.6250000000000001E-2</v>
      </c>
    </row>
    <row r="25" spans="1:3" x14ac:dyDescent="0.2">
      <c r="A25" s="3">
        <v>23</v>
      </c>
      <c r="B25" s="9">
        <f>玩家经验!B25</f>
        <v>1880</v>
      </c>
      <c r="C25">
        <f>B25/(参数!$C$7+参数!$C$8)</f>
        <v>6.5277777777777782E-2</v>
      </c>
    </row>
    <row r="26" spans="1:3" x14ac:dyDescent="0.2">
      <c r="A26" s="3">
        <v>24</v>
      </c>
      <c r="B26" s="9">
        <f>玩家经验!B26</f>
        <v>2140</v>
      </c>
      <c r="C26">
        <f>B26/(参数!$C$7+参数!$C$8)</f>
        <v>7.4305555555555555E-2</v>
      </c>
    </row>
    <row r="27" spans="1:3" x14ac:dyDescent="0.2">
      <c r="A27" s="3">
        <v>25</v>
      </c>
      <c r="B27" s="9">
        <f>玩家经验!B27</f>
        <v>2460</v>
      </c>
      <c r="C27">
        <f>B27/(参数!$C$7+参数!$C$8)</f>
        <v>8.5416666666666669E-2</v>
      </c>
    </row>
    <row r="28" spans="1:3" x14ac:dyDescent="0.2">
      <c r="A28" s="3">
        <v>26</v>
      </c>
      <c r="B28" s="9">
        <f>玩家经验!B28</f>
        <v>2780</v>
      </c>
      <c r="C28">
        <f>B28/(参数!$C$7+参数!$C$8)</f>
        <v>9.6527777777777782E-2</v>
      </c>
    </row>
    <row r="29" spans="1:3" x14ac:dyDescent="0.2">
      <c r="A29" s="3">
        <v>27</v>
      </c>
      <c r="B29" s="9">
        <f>玩家经验!B29</f>
        <v>3160</v>
      </c>
      <c r="C29">
        <f>B29/(参数!$C$7+参数!$C$8)</f>
        <v>0.10972222222222222</v>
      </c>
    </row>
    <row r="30" spans="1:3" x14ac:dyDescent="0.2">
      <c r="A30" s="3">
        <v>28</v>
      </c>
      <c r="B30" s="9">
        <f>玩家经验!B30</f>
        <v>3540</v>
      </c>
      <c r="C30">
        <f>B30/(参数!$C$7+参数!$C$8)</f>
        <v>0.12291666666666666</v>
      </c>
    </row>
    <row r="31" spans="1:3" x14ac:dyDescent="0.2">
      <c r="A31" s="3">
        <v>29</v>
      </c>
      <c r="B31" s="9">
        <f>玩家经验!B31</f>
        <v>3980</v>
      </c>
      <c r="C31">
        <f>B31/(参数!$C$7+参数!$C$8)</f>
        <v>0.13819444444444445</v>
      </c>
    </row>
    <row r="32" spans="1:3" x14ac:dyDescent="0.2">
      <c r="A32" s="3">
        <v>30</v>
      </c>
      <c r="B32" s="9">
        <f>玩家经验!B32</f>
        <v>4420</v>
      </c>
      <c r="C32">
        <f>B32/(参数!$C$7+参数!$C$8)</f>
        <v>0.15347222222222223</v>
      </c>
    </row>
    <row r="33" spans="1:3" x14ac:dyDescent="0.2">
      <c r="A33" s="3">
        <v>31</v>
      </c>
      <c r="B33" s="9">
        <f>玩家经验!B33</f>
        <v>4980</v>
      </c>
      <c r="C33">
        <f>B33/(参数!$C$7+参数!$C$8)</f>
        <v>0.17291666666666666</v>
      </c>
    </row>
    <row r="34" spans="1:3" x14ac:dyDescent="0.2">
      <c r="A34" s="3">
        <v>32</v>
      </c>
      <c r="B34" s="9">
        <f>玩家经验!B34</f>
        <v>5540</v>
      </c>
      <c r="C34">
        <f>B34/(参数!$C$7+参数!$C$8)</f>
        <v>0.19236111111111112</v>
      </c>
    </row>
    <row r="35" spans="1:3" x14ac:dyDescent="0.2">
      <c r="A35" s="3">
        <v>33</v>
      </c>
      <c r="B35" s="9">
        <f>玩家经验!B35</f>
        <v>6220</v>
      </c>
      <c r="C35">
        <f>B35/(参数!$C$7+参数!$C$8)</f>
        <v>0.21597222222222223</v>
      </c>
    </row>
    <row r="36" spans="1:3" x14ac:dyDescent="0.2">
      <c r="A36" s="3">
        <v>34</v>
      </c>
      <c r="B36" s="9">
        <f>玩家经验!B36</f>
        <v>6900</v>
      </c>
      <c r="C36">
        <f>B36/(参数!$C$7+参数!$C$8)</f>
        <v>0.23958333333333334</v>
      </c>
    </row>
    <row r="37" spans="1:3" x14ac:dyDescent="0.2">
      <c r="A37" s="3">
        <v>35</v>
      </c>
      <c r="B37" s="9">
        <f>玩家经验!B37</f>
        <v>7700</v>
      </c>
      <c r="C37">
        <f>B37/(参数!$C$7+参数!$C$8)</f>
        <v>0.2673611111111111</v>
      </c>
    </row>
    <row r="38" spans="1:3" x14ac:dyDescent="0.2">
      <c r="A38" s="3">
        <v>36</v>
      </c>
      <c r="B38" s="9">
        <f>玩家经验!B38</f>
        <v>8500</v>
      </c>
      <c r="C38">
        <f>B38/(参数!$C$7+参数!$C$8)</f>
        <v>0.2951388888888889</v>
      </c>
    </row>
    <row r="39" spans="1:3" x14ac:dyDescent="0.2">
      <c r="A39" s="3">
        <v>37</v>
      </c>
      <c r="B39" s="9">
        <f>玩家经验!B39</f>
        <v>9420</v>
      </c>
      <c r="C39">
        <f>B39/(参数!$C$7+参数!$C$8)</f>
        <v>0.32708333333333334</v>
      </c>
    </row>
    <row r="40" spans="1:3" x14ac:dyDescent="0.2">
      <c r="A40" s="3">
        <v>38</v>
      </c>
      <c r="B40" s="9">
        <f>玩家经验!B40</f>
        <v>10340</v>
      </c>
      <c r="C40">
        <f>B40/(参数!$C$7+参数!$C$8)</f>
        <v>0.35902777777777778</v>
      </c>
    </row>
    <row r="41" spans="1:3" x14ac:dyDescent="0.2">
      <c r="A41" s="3">
        <v>39</v>
      </c>
      <c r="B41" s="9">
        <f>玩家经验!B41</f>
        <v>11380</v>
      </c>
      <c r="C41">
        <f>B41/(参数!$C$7+参数!$C$8)</f>
        <v>0.39513888888888887</v>
      </c>
    </row>
    <row r="42" spans="1:3" x14ac:dyDescent="0.2">
      <c r="A42" s="3">
        <v>40</v>
      </c>
      <c r="B42" s="9">
        <f>玩家经验!B42</f>
        <v>12420</v>
      </c>
      <c r="C42">
        <f>B42/(参数!$C$7+参数!$C$8)</f>
        <v>0.43125000000000002</v>
      </c>
    </row>
    <row r="43" spans="1:3" x14ac:dyDescent="0.2">
      <c r="A43" s="3">
        <v>41</v>
      </c>
      <c r="B43" s="9">
        <f>玩家经验!B43</f>
        <v>13660</v>
      </c>
      <c r="C43">
        <f>B43/(参数!$C$7+参数!$C$8)</f>
        <v>0.47430555555555554</v>
      </c>
    </row>
    <row r="44" spans="1:3" x14ac:dyDescent="0.2">
      <c r="A44" s="3">
        <v>42</v>
      </c>
      <c r="B44" s="9">
        <f>玩家经验!B44</f>
        <v>14900</v>
      </c>
      <c r="C44">
        <f>B44/(参数!$C$7+参数!$C$8)</f>
        <v>0.51736111111111116</v>
      </c>
    </row>
    <row r="45" spans="1:3" x14ac:dyDescent="0.2">
      <c r="A45" s="3">
        <v>43</v>
      </c>
      <c r="B45" s="9">
        <f>玩家经验!B45</f>
        <v>16340</v>
      </c>
      <c r="C45">
        <f>B45/(参数!$C$7+参数!$C$8)</f>
        <v>0.56736111111111109</v>
      </c>
    </row>
    <row r="46" spans="1:3" x14ac:dyDescent="0.2">
      <c r="A46" s="3">
        <v>44</v>
      </c>
      <c r="B46" s="9">
        <f>玩家经验!B46</f>
        <v>17780</v>
      </c>
      <c r="C46">
        <f>B46/(参数!$C$7+参数!$C$8)</f>
        <v>0.61736111111111114</v>
      </c>
    </row>
    <row r="47" spans="1:3" x14ac:dyDescent="0.2">
      <c r="A47" s="3">
        <v>45</v>
      </c>
      <c r="B47" s="9">
        <f>玩家经验!B47</f>
        <v>19420</v>
      </c>
      <c r="C47">
        <f>B47/(参数!$C$7+参数!$C$8)</f>
        <v>0.6743055555555556</v>
      </c>
    </row>
    <row r="48" spans="1:3" x14ac:dyDescent="0.2">
      <c r="A48" s="3">
        <v>46</v>
      </c>
      <c r="B48" s="9">
        <f>玩家经验!B48</f>
        <v>21060</v>
      </c>
      <c r="C48">
        <f>B48/(参数!$C$7+参数!$C$8)</f>
        <v>0.73124999999999996</v>
      </c>
    </row>
    <row r="49" spans="1:3" x14ac:dyDescent="0.2">
      <c r="A49" s="3">
        <v>47</v>
      </c>
      <c r="B49" s="9">
        <f>玩家经验!B49</f>
        <v>22900</v>
      </c>
      <c r="C49">
        <f>B49/(参数!$C$7+参数!$C$8)</f>
        <v>0.79513888888888884</v>
      </c>
    </row>
    <row r="50" spans="1:3" x14ac:dyDescent="0.2">
      <c r="A50" s="3">
        <v>48</v>
      </c>
      <c r="B50" s="9">
        <f>玩家经验!B50</f>
        <v>24740</v>
      </c>
      <c r="C50">
        <f>B50/(参数!$C$7+参数!$C$8)</f>
        <v>0.85902777777777772</v>
      </c>
    </row>
    <row r="51" spans="1:3" x14ac:dyDescent="0.2">
      <c r="A51" s="3">
        <v>49</v>
      </c>
      <c r="B51" s="9">
        <f>玩家经验!B51</f>
        <v>26780</v>
      </c>
      <c r="C51">
        <f>B51/(参数!$C$7+参数!$C$8)</f>
        <v>0.92986111111111114</v>
      </c>
    </row>
    <row r="52" spans="1:3" x14ac:dyDescent="0.2">
      <c r="A52" s="3">
        <v>50</v>
      </c>
      <c r="B52" s="9">
        <f>玩家经验!B52</f>
        <v>28820</v>
      </c>
      <c r="C52">
        <f>B52/(参数!$C$7+参数!$C$8)</f>
        <v>1.0006944444444446</v>
      </c>
    </row>
    <row r="53" spans="1:3" x14ac:dyDescent="0.2">
      <c r="A53" s="3">
        <v>51</v>
      </c>
      <c r="B53" s="9">
        <f>玩家经验!B53</f>
        <v>31160</v>
      </c>
      <c r="C53">
        <f>B53/(参数!$C$7+参数!$C$8)</f>
        <v>1.0819444444444444</v>
      </c>
    </row>
    <row r="54" spans="1:3" x14ac:dyDescent="0.2">
      <c r="A54" s="3">
        <v>52</v>
      </c>
      <c r="B54" s="9">
        <f>玩家经验!B54</f>
        <v>33500</v>
      </c>
      <c r="C54">
        <f>B54/(参数!$C$7+参数!$C$8)</f>
        <v>1.1631944444444444</v>
      </c>
    </row>
    <row r="55" spans="1:3" x14ac:dyDescent="0.2">
      <c r="A55" s="3">
        <v>53</v>
      </c>
      <c r="B55" s="9">
        <f>玩家经验!B55</f>
        <v>36140</v>
      </c>
      <c r="C55">
        <f>B55/(参数!$C$7+参数!$C$8)</f>
        <v>1.2548611111111112</v>
      </c>
    </row>
    <row r="56" spans="1:3" x14ac:dyDescent="0.2">
      <c r="A56" s="3">
        <v>54</v>
      </c>
      <c r="B56" s="9">
        <f>玩家经验!B56</f>
        <v>38780</v>
      </c>
      <c r="C56">
        <f>B56/(参数!$C$7+参数!$C$8)</f>
        <v>1.3465277777777778</v>
      </c>
    </row>
    <row r="57" spans="1:3" x14ac:dyDescent="0.2">
      <c r="A57" s="3">
        <v>55</v>
      </c>
      <c r="B57" s="9">
        <f>玩家经验!B57</f>
        <v>41720</v>
      </c>
      <c r="C57">
        <f>B57/(参数!$C$7+参数!$C$8)</f>
        <v>1.4486111111111111</v>
      </c>
    </row>
    <row r="58" spans="1:3" x14ac:dyDescent="0.2">
      <c r="A58" s="3">
        <v>56</v>
      </c>
      <c r="B58" s="9">
        <f>玩家经验!B58</f>
        <v>44660</v>
      </c>
      <c r="C58">
        <f>B58/(参数!$C$7+参数!$C$8)</f>
        <v>1.5506944444444444</v>
      </c>
    </row>
    <row r="59" spans="1:3" x14ac:dyDescent="0.2">
      <c r="A59" s="3">
        <v>57</v>
      </c>
      <c r="B59" s="9">
        <f>玩家经验!B59</f>
        <v>47900</v>
      </c>
      <c r="C59">
        <f>B59/(参数!$C$7+参数!$C$8)</f>
        <v>1.6631944444444444</v>
      </c>
    </row>
    <row r="60" spans="1:3" x14ac:dyDescent="0.2">
      <c r="A60" s="3">
        <v>58</v>
      </c>
      <c r="B60" s="9">
        <f>玩家经验!B60</f>
        <v>51140</v>
      </c>
      <c r="C60">
        <f>B60/(参数!$C$7+参数!$C$8)</f>
        <v>1.7756944444444445</v>
      </c>
    </row>
    <row r="61" spans="1:3" x14ac:dyDescent="0.2">
      <c r="A61" s="3">
        <v>59</v>
      </c>
      <c r="B61" s="9">
        <f>玩家经验!B61</f>
        <v>54680</v>
      </c>
      <c r="C61">
        <f>B61/(参数!$C$7+参数!$C$8)</f>
        <v>1.898611111111111</v>
      </c>
    </row>
    <row r="62" spans="1:3" x14ac:dyDescent="0.2">
      <c r="A62" s="3">
        <v>60</v>
      </c>
      <c r="B62" s="9">
        <f>玩家经验!B62</f>
        <v>58220</v>
      </c>
      <c r="C62">
        <f>B62/(参数!$C$7+参数!$C$8)</f>
        <v>2.0215277777777776</v>
      </c>
    </row>
    <row r="63" spans="1:3" x14ac:dyDescent="0.2">
      <c r="A63" s="3">
        <v>61</v>
      </c>
      <c r="B63" s="9">
        <f>玩家经验!B63</f>
        <v>62180</v>
      </c>
      <c r="C63">
        <f>B63/(参数!$C$7+参数!$C$8)</f>
        <v>2.1590277777777778</v>
      </c>
    </row>
    <row r="64" spans="1:3" x14ac:dyDescent="0.2">
      <c r="A64" s="3">
        <v>62</v>
      </c>
      <c r="B64" s="9">
        <f>玩家经验!B64</f>
        <v>66140</v>
      </c>
      <c r="C64">
        <f>B64/(参数!$C$7+参数!$C$8)</f>
        <v>2.2965277777777779</v>
      </c>
    </row>
    <row r="65" spans="1:3" x14ac:dyDescent="0.2">
      <c r="A65" s="3">
        <v>63</v>
      </c>
      <c r="B65" s="9">
        <f>玩家经验!B65</f>
        <v>70520</v>
      </c>
      <c r="C65">
        <f>B65/(参数!$C$7+参数!$C$8)</f>
        <v>2.4486111111111111</v>
      </c>
    </row>
    <row r="66" spans="1:3" x14ac:dyDescent="0.2">
      <c r="A66" s="3">
        <v>64</v>
      </c>
      <c r="B66" s="9">
        <f>玩家经验!B66</f>
        <v>74900</v>
      </c>
      <c r="C66">
        <f>B66/(参数!$C$7+参数!$C$8)</f>
        <v>2.6006944444444446</v>
      </c>
    </row>
    <row r="67" spans="1:3" x14ac:dyDescent="0.2">
      <c r="A67" s="3">
        <v>65</v>
      </c>
      <c r="B67" s="9">
        <f>玩家经验!B67</f>
        <v>79700</v>
      </c>
      <c r="C67">
        <f>B67/(参数!$C$7+参数!$C$8)</f>
        <v>2.7673611111111112</v>
      </c>
    </row>
    <row r="68" spans="1:3" x14ac:dyDescent="0.2">
      <c r="A68" s="3">
        <v>66</v>
      </c>
      <c r="B68" s="9">
        <f>玩家经验!B68</f>
        <v>84500</v>
      </c>
      <c r="C68">
        <f>B68/(参数!$C$7+参数!$C$8)</f>
        <v>2.9340277777777777</v>
      </c>
    </row>
    <row r="69" spans="1:3" x14ac:dyDescent="0.2">
      <c r="A69" s="3">
        <v>67</v>
      </c>
      <c r="B69" s="9">
        <f>玩家经验!B69</f>
        <v>89720</v>
      </c>
      <c r="C69">
        <f>B69/(参数!$C$7+参数!$C$8)</f>
        <v>3.1152777777777776</v>
      </c>
    </row>
    <row r="70" spans="1:3" x14ac:dyDescent="0.2">
      <c r="A70" s="3">
        <v>68</v>
      </c>
      <c r="B70" s="9">
        <f>玩家经验!B70</f>
        <v>94940</v>
      </c>
      <c r="C70">
        <f>B70/(参数!$C$7+参数!$C$8)</f>
        <v>3.2965277777777779</v>
      </c>
    </row>
    <row r="71" spans="1:3" x14ac:dyDescent="0.2">
      <c r="A71" s="3">
        <v>69</v>
      </c>
      <c r="B71" s="9">
        <f>玩家经验!B71</f>
        <v>100580</v>
      </c>
      <c r="C71">
        <f>B71/(参数!$C$7+参数!$C$8)</f>
        <v>3.4923611111111112</v>
      </c>
    </row>
    <row r="72" spans="1:3" x14ac:dyDescent="0.2">
      <c r="A72" s="3">
        <v>70</v>
      </c>
      <c r="B72" s="9">
        <f>玩家经验!B72</f>
        <v>106220</v>
      </c>
      <c r="C72">
        <f>B72/(参数!$C$7+参数!$C$8)</f>
        <v>3.6881944444444446</v>
      </c>
    </row>
    <row r="73" spans="1:3" x14ac:dyDescent="0.2">
      <c r="A73" s="3">
        <v>71</v>
      </c>
      <c r="B73" s="9">
        <f>玩家经验!B73</f>
        <v>112420</v>
      </c>
      <c r="C73">
        <f>B73/(参数!$C$7+参数!$C$8)</f>
        <v>3.9034722222222222</v>
      </c>
    </row>
    <row r="74" spans="1:3" x14ac:dyDescent="0.2">
      <c r="A74" s="3">
        <v>72</v>
      </c>
      <c r="B74" s="9">
        <f>玩家经验!B74</f>
        <v>118620</v>
      </c>
      <c r="C74">
        <f>B74/(参数!$C$7+参数!$C$8)</f>
        <v>4.1187500000000004</v>
      </c>
    </row>
    <row r="75" spans="1:3" x14ac:dyDescent="0.2">
      <c r="A75" s="3">
        <v>73</v>
      </c>
      <c r="B75" s="9">
        <f>玩家经验!B75</f>
        <v>125380</v>
      </c>
      <c r="C75">
        <f>B75/(参数!$C$7+参数!$C$8)</f>
        <v>4.353472222222222</v>
      </c>
    </row>
    <row r="76" spans="1:3" x14ac:dyDescent="0.2">
      <c r="A76" s="3">
        <v>74</v>
      </c>
      <c r="B76" s="9">
        <f>玩家经验!B76</f>
        <v>132140</v>
      </c>
      <c r="C76">
        <f>B76/(参数!$C$7+参数!$C$8)</f>
        <v>4.5881944444444445</v>
      </c>
    </row>
    <row r="77" spans="1:3" x14ac:dyDescent="0.2">
      <c r="A77" s="3">
        <v>75</v>
      </c>
      <c r="B77" s="9">
        <f>玩家经验!B77</f>
        <v>139460</v>
      </c>
      <c r="C77">
        <f>B77/(参数!$C$7+参数!$C$8)</f>
        <v>4.8423611111111109</v>
      </c>
    </row>
    <row r="78" spans="1:3" x14ac:dyDescent="0.2">
      <c r="A78" s="3">
        <v>76</v>
      </c>
      <c r="B78" s="9">
        <f>玩家经验!B78</f>
        <v>146780</v>
      </c>
      <c r="C78">
        <f>B78/(参数!$C$7+参数!$C$8)</f>
        <v>5.0965277777777782</v>
      </c>
    </row>
    <row r="79" spans="1:3" x14ac:dyDescent="0.2">
      <c r="A79" s="3">
        <v>77</v>
      </c>
      <c r="B79" s="9">
        <f>玩家经验!B79</f>
        <v>154660</v>
      </c>
      <c r="C79">
        <f>B79/(参数!$C$7+参数!$C$8)</f>
        <v>5.3701388888888886</v>
      </c>
    </row>
    <row r="80" spans="1:3" x14ac:dyDescent="0.2">
      <c r="A80" s="3">
        <v>78</v>
      </c>
      <c r="B80" s="9">
        <f>玩家经验!B80</f>
        <v>162540</v>
      </c>
      <c r="C80">
        <f>B80/(参数!$C$7+参数!$C$8)</f>
        <v>5.6437499999999998</v>
      </c>
    </row>
    <row r="81" spans="1:3" x14ac:dyDescent="0.2">
      <c r="A81" s="3">
        <v>79</v>
      </c>
      <c r="B81" s="9">
        <f>玩家经验!B81</f>
        <v>170980</v>
      </c>
      <c r="C81">
        <f>B81/(参数!$C$7+参数!$C$8)</f>
        <v>5.9368055555555559</v>
      </c>
    </row>
    <row r="82" spans="1:3" x14ac:dyDescent="0.2">
      <c r="A82" s="3">
        <v>80</v>
      </c>
      <c r="B82" s="9">
        <f>玩家经验!B82</f>
        <v>179420</v>
      </c>
      <c r="C82">
        <f>B82/(参数!$C$7+参数!$C$8)</f>
        <v>6.2298611111111111</v>
      </c>
    </row>
    <row r="83" spans="1:3" x14ac:dyDescent="0.2">
      <c r="A83" s="3">
        <v>81</v>
      </c>
      <c r="B83" s="9">
        <f>玩家经验!B83</f>
        <v>188580</v>
      </c>
      <c r="C83">
        <f>B83/(参数!$C$7+参数!$C$8)</f>
        <v>6.5479166666666666</v>
      </c>
    </row>
    <row r="84" spans="1:3" x14ac:dyDescent="0.2">
      <c r="A84" s="3">
        <v>82</v>
      </c>
      <c r="B84" s="9">
        <f>玩家经验!B84</f>
        <v>197740</v>
      </c>
      <c r="C84">
        <f>B84/(参数!$C$7+参数!$C$8)</f>
        <v>6.8659722222222221</v>
      </c>
    </row>
    <row r="85" spans="1:3" x14ac:dyDescent="0.2">
      <c r="A85" s="3">
        <v>83</v>
      </c>
      <c r="B85" s="9">
        <f>玩家经验!B85</f>
        <v>207620</v>
      </c>
      <c r="C85">
        <f>B85/(参数!$C$7+参数!$C$8)</f>
        <v>7.209027777777778</v>
      </c>
    </row>
    <row r="86" spans="1:3" x14ac:dyDescent="0.2">
      <c r="A86" s="3">
        <v>84</v>
      </c>
      <c r="B86" s="9">
        <f>玩家经验!B86</f>
        <v>217500</v>
      </c>
      <c r="C86">
        <f>B86/(参数!$C$7+参数!$C$8)</f>
        <v>7.552083333333333</v>
      </c>
    </row>
    <row r="87" spans="1:3" x14ac:dyDescent="0.2">
      <c r="A87" s="3">
        <v>85</v>
      </c>
      <c r="B87" s="9">
        <f>玩家经验!B87</f>
        <v>228100</v>
      </c>
      <c r="C87">
        <f>B87/(参数!$C$7+参数!$C$8)</f>
        <v>7.9201388888888893</v>
      </c>
    </row>
    <row r="88" spans="1:3" x14ac:dyDescent="0.2">
      <c r="A88" s="3">
        <v>86</v>
      </c>
      <c r="B88" s="9">
        <f>玩家经验!B88</f>
        <v>238700</v>
      </c>
      <c r="C88">
        <f>B88/(参数!$C$7+参数!$C$8)</f>
        <v>8.2881944444444446</v>
      </c>
    </row>
    <row r="89" spans="1:3" x14ac:dyDescent="0.2">
      <c r="A89" s="3">
        <v>87</v>
      </c>
      <c r="B89" s="9">
        <f>玩家经验!B89</f>
        <v>250020</v>
      </c>
      <c r="C89">
        <f>B89/(参数!$C$7+参数!$C$8)</f>
        <v>8.6812500000000004</v>
      </c>
    </row>
    <row r="90" spans="1:3" x14ac:dyDescent="0.2">
      <c r="A90" s="3">
        <v>88</v>
      </c>
      <c r="B90" s="9">
        <f>玩家经验!B90</f>
        <v>261340</v>
      </c>
      <c r="C90">
        <f>B90/(参数!$C$7+参数!$C$8)</f>
        <v>9.0743055555555561</v>
      </c>
    </row>
    <row r="91" spans="1:3" x14ac:dyDescent="0.2">
      <c r="A91" s="3">
        <v>89</v>
      </c>
      <c r="B91" s="9">
        <f>玩家经验!B91</f>
        <v>273380</v>
      </c>
      <c r="C91">
        <f>B91/(参数!$C$7+参数!$C$8)</f>
        <v>9.4923611111111104</v>
      </c>
    </row>
    <row r="92" spans="1:3" x14ac:dyDescent="0.2">
      <c r="A92" s="3">
        <v>90</v>
      </c>
      <c r="B92" s="9">
        <f>玩家经验!B92</f>
        <v>285420</v>
      </c>
      <c r="C92">
        <f>B92/(参数!$C$7+参数!$C$8)</f>
        <v>9.9104166666666664</v>
      </c>
    </row>
    <row r="93" spans="1:3" x14ac:dyDescent="0.2">
      <c r="A93" s="3">
        <v>91</v>
      </c>
      <c r="B93" s="9">
        <f>玩家经验!B93</f>
        <v>298360</v>
      </c>
      <c r="C93">
        <f>B93/(参数!$C$7+参数!$C$8)</f>
        <v>10.359722222222222</v>
      </c>
    </row>
    <row r="94" spans="1:3" x14ac:dyDescent="0.2">
      <c r="A94" s="3">
        <v>92</v>
      </c>
      <c r="B94" s="9">
        <f>玩家经验!B94</f>
        <v>311300</v>
      </c>
      <c r="C94">
        <f>B94/(参数!$C$7+参数!$C$8)</f>
        <v>10.809027777777779</v>
      </c>
    </row>
    <row r="95" spans="1:3" x14ac:dyDescent="0.2">
      <c r="A95" s="3">
        <v>93</v>
      </c>
      <c r="B95" s="9">
        <f>玩家经验!B95</f>
        <v>325140</v>
      </c>
      <c r="C95">
        <f>B95/(参数!$C$7+参数!$C$8)</f>
        <v>11.289583333333333</v>
      </c>
    </row>
    <row r="96" spans="1:3" x14ac:dyDescent="0.2">
      <c r="A96" s="3">
        <v>94</v>
      </c>
      <c r="B96" s="9">
        <f>玩家经验!B96</f>
        <v>338980</v>
      </c>
      <c r="C96">
        <f>B96/(参数!$C$7+参数!$C$8)</f>
        <v>11.770138888888889</v>
      </c>
    </row>
    <row r="97" spans="1:3" x14ac:dyDescent="0.2">
      <c r="A97" s="3">
        <v>95</v>
      </c>
      <c r="B97" s="9">
        <f>玩家经验!B97</f>
        <v>353720</v>
      </c>
      <c r="C97">
        <f>B97/(参数!$C$7+参数!$C$8)</f>
        <v>12.281944444444445</v>
      </c>
    </row>
    <row r="98" spans="1:3" x14ac:dyDescent="0.2">
      <c r="A98" s="3">
        <v>96</v>
      </c>
      <c r="B98" s="9">
        <f>玩家经验!B98</f>
        <v>368460</v>
      </c>
      <c r="C98">
        <f>B98/(参数!$C$7+参数!$C$8)</f>
        <v>12.793749999999999</v>
      </c>
    </row>
    <row r="99" spans="1:3" x14ac:dyDescent="0.2">
      <c r="A99" s="3">
        <v>97</v>
      </c>
      <c r="B99" s="9">
        <f>玩家经验!B99</f>
        <v>384100</v>
      </c>
      <c r="C99">
        <f>B99/(参数!$C$7+参数!$C$8)</f>
        <v>13.336805555555555</v>
      </c>
    </row>
    <row r="100" spans="1:3" x14ac:dyDescent="0.2">
      <c r="A100" s="3">
        <v>98</v>
      </c>
      <c r="B100" s="9">
        <f>玩家经验!B100</f>
        <v>399740</v>
      </c>
      <c r="C100">
        <f>B100/(参数!$C$7+参数!$C$8)</f>
        <v>13.879861111111111</v>
      </c>
    </row>
    <row r="101" spans="1:3" x14ac:dyDescent="0.2">
      <c r="A101" s="3">
        <v>99</v>
      </c>
      <c r="B101" s="9">
        <f>玩家经验!B101</f>
        <v>416280</v>
      </c>
      <c r="C101">
        <f>B101/(参数!$C$7+参数!$C$8)</f>
        <v>14.454166666666667</v>
      </c>
    </row>
    <row r="102" spans="1:3" x14ac:dyDescent="0.2">
      <c r="A102" s="3">
        <v>100</v>
      </c>
      <c r="B102" s="9">
        <f>玩家经验!B102</f>
        <v>432820</v>
      </c>
      <c r="C102">
        <f>B102/(参数!$C$7+参数!$C$8)</f>
        <v>15.028472222222222</v>
      </c>
    </row>
  </sheetData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>
    <tabColor rgb="FF00B050"/>
  </sheetPr>
  <dimension ref="A1:N102"/>
  <sheetViews>
    <sheetView topLeftCell="A63" workbookViewId="0">
      <selection activeCell="U103" sqref="U103"/>
    </sheetView>
  </sheetViews>
  <sheetFormatPr defaultColWidth="9" defaultRowHeight="14.25" x14ac:dyDescent="0.2"/>
  <cols>
    <col min="1" max="1" width="10.375" style="3" customWidth="1"/>
    <col min="2" max="2" width="11.875" style="3" customWidth="1"/>
    <col min="3" max="3" width="12.75" customWidth="1"/>
    <col min="5" max="5" width="9.5" customWidth="1"/>
    <col min="11" max="11" width="10.5" customWidth="1"/>
  </cols>
  <sheetData>
    <row r="1" spans="1:14" x14ac:dyDescent="0.2">
      <c r="A1" s="4" t="s">
        <v>0</v>
      </c>
      <c r="B1" s="4" t="s">
        <v>1</v>
      </c>
      <c r="C1" s="5" t="s">
        <v>2</v>
      </c>
      <c r="E1" s="5" t="s">
        <v>302</v>
      </c>
      <c r="F1" s="10" t="s">
        <v>557</v>
      </c>
      <c r="G1" s="5"/>
    </row>
    <row r="2" spans="1:14" x14ac:dyDescent="0.2">
      <c r="A2" s="8"/>
      <c r="B2" s="8"/>
      <c r="H2" t="s">
        <v>549</v>
      </c>
      <c r="I2" t="s">
        <v>481</v>
      </c>
      <c r="K2" t="s">
        <v>550</v>
      </c>
      <c r="L2" t="s">
        <v>551</v>
      </c>
    </row>
    <row r="3" spans="1:14" x14ac:dyDescent="0.2">
      <c r="A3" s="3">
        <v>1</v>
      </c>
      <c r="B3" s="9">
        <f>玩家经验!B3</f>
        <v>10</v>
      </c>
      <c r="C3">
        <f>B3/(参数!$C$7+参数!$C$8)</f>
        <v>3.4722222222222224E-4</v>
      </c>
      <c r="H3">
        <v>10</v>
      </c>
      <c r="I3">
        <v>2500</v>
      </c>
      <c r="K3" t="s">
        <v>552</v>
      </c>
      <c r="L3">
        <v>0.6</v>
      </c>
    </row>
    <row r="4" spans="1:14" x14ac:dyDescent="0.2">
      <c r="A4" s="3">
        <v>2</v>
      </c>
      <c r="B4" s="9">
        <f>玩家经验!B4</f>
        <v>20</v>
      </c>
      <c r="C4">
        <f>B4/(参数!$C$7+参数!$C$8)</f>
        <v>6.9444444444444447E-4</v>
      </c>
      <c r="H4">
        <v>15</v>
      </c>
      <c r="I4">
        <f>I3+2500</f>
        <v>5000</v>
      </c>
      <c r="K4" t="s">
        <v>553</v>
      </c>
      <c r="L4">
        <v>0.8</v>
      </c>
    </row>
    <row r="5" spans="1:14" x14ac:dyDescent="0.2">
      <c r="A5" s="3">
        <v>3</v>
      </c>
      <c r="B5" s="9">
        <f>玩家经验!B5</f>
        <v>30</v>
      </c>
      <c r="C5">
        <f>B5/(参数!$C$7+参数!$C$8)</f>
        <v>1.0416666666666667E-3</v>
      </c>
      <c r="H5">
        <f>H4+5</f>
        <v>20</v>
      </c>
      <c r="I5">
        <f t="shared" ref="I5:I13" si="0">I4+2500</f>
        <v>7500</v>
      </c>
      <c r="K5" t="s">
        <v>554</v>
      </c>
      <c r="L5">
        <v>1</v>
      </c>
    </row>
    <row r="6" spans="1:14" x14ac:dyDescent="0.2">
      <c r="A6" s="3">
        <v>4</v>
      </c>
      <c r="B6" s="9">
        <f>玩家经验!B6</f>
        <v>50</v>
      </c>
      <c r="C6">
        <f>B6/(参数!$C$7+参数!$C$8)</f>
        <v>1.736111111111111E-3</v>
      </c>
      <c r="H6">
        <f t="shared" ref="H6:H13" si="1">H5+5</f>
        <v>25</v>
      </c>
      <c r="I6">
        <f t="shared" si="0"/>
        <v>10000</v>
      </c>
    </row>
    <row r="7" spans="1:14" x14ac:dyDescent="0.2">
      <c r="A7" s="3">
        <v>5</v>
      </c>
      <c r="B7" s="9">
        <f>玩家经验!B7</f>
        <v>70</v>
      </c>
      <c r="C7">
        <f>B7/(参数!$C$7+参数!$C$8)</f>
        <v>2.4305555555555556E-3</v>
      </c>
      <c r="H7">
        <f t="shared" si="1"/>
        <v>30</v>
      </c>
      <c r="I7">
        <f t="shared" si="0"/>
        <v>12500</v>
      </c>
      <c r="K7" t="s">
        <v>555</v>
      </c>
      <c r="L7">
        <v>2</v>
      </c>
    </row>
    <row r="8" spans="1:14" x14ac:dyDescent="0.2">
      <c r="A8" s="3">
        <v>6</v>
      </c>
      <c r="B8" s="9">
        <f>玩家经验!B8</f>
        <v>90</v>
      </c>
      <c r="C8">
        <f>B8/(参数!$C$7+参数!$C$8)</f>
        <v>3.1250000000000002E-3</v>
      </c>
      <c r="H8">
        <f t="shared" si="1"/>
        <v>35</v>
      </c>
      <c r="I8">
        <f t="shared" si="0"/>
        <v>15000</v>
      </c>
      <c r="K8" t="s">
        <v>556</v>
      </c>
      <c r="L8">
        <v>20</v>
      </c>
    </row>
    <row r="9" spans="1:14" x14ac:dyDescent="0.2">
      <c r="A9" s="3">
        <v>7</v>
      </c>
      <c r="B9" s="9">
        <f>玩家经验!B9</f>
        <v>120</v>
      </c>
      <c r="C9">
        <f>B9/(参数!$C$7+参数!$C$8)</f>
        <v>4.1666666666666666E-3</v>
      </c>
      <c r="H9">
        <f t="shared" si="1"/>
        <v>40</v>
      </c>
      <c r="I9">
        <f t="shared" si="0"/>
        <v>17500</v>
      </c>
    </row>
    <row r="10" spans="1:14" x14ac:dyDescent="0.2">
      <c r="A10" s="3">
        <v>8</v>
      </c>
      <c r="B10" s="9">
        <f>玩家经验!B10</f>
        <v>150</v>
      </c>
      <c r="C10">
        <f>B10/(参数!$C$7+参数!$C$8)</f>
        <v>5.208333333333333E-3</v>
      </c>
      <c r="H10">
        <f t="shared" si="1"/>
        <v>45</v>
      </c>
      <c r="I10">
        <f t="shared" si="0"/>
        <v>20000</v>
      </c>
      <c r="J10" s="1"/>
      <c r="K10" s="1"/>
      <c r="L10" s="1"/>
      <c r="M10" s="1"/>
      <c r="N10" s="1"/>
    </row>
    <row r="11" spans="1:14" x14ac:dyDescent="0.2">
      <c r="A11" s="3">
        <v>9</v>
      </c>
      <c r="B11" s="9">
        <f>玩家经验!B11</f>
        <v>180</v>
      </c>
      <c r="C11">
        <f>B11/(参数!$C$7+参数!$C$8)</f>
        <v>6.2500000000000003E-3</v>
      </c>
      <c r="H11">
        <f t="shared" si="1"/>
        <v>50</v>
      </c>
      <c r="I11">
        <f t="shared" si="0"/>
        <v>22500</v>
      </c>
      <c r="J11" s="1"/>
      <c r="K11" s="1"/>
      <c r="L11" s="1"/>
      <c r="M11" s="1"/>
      <c r="N11" s="1"/>
    </row>
    <row r="12" spans="1:14" x14ac:dyDescent="0.2">
      <c r="A12" s="3">
        <v>10</v>
      </c>
      <c r="B12" s="9">
        <f>玩家经验!B12</f>
        <v>220</v>
      </c>
      <c r="C12">
        <f>B12/(参数!$C$7+参数!$C$8)</f>
        <v>7.6388888888888886E-3</v>
      </c>
      <c r="E12">
        <f>INT(VLOOKUP(INT(A12/5)*5,银币本!$H$3:$I$13,2,FALSE)*C12)</f>
        <v>19</v>
      </c>
      <c r="F12">
        <f>E12</f>
        <v>19</v>
      </c>
      <c r="H12">
        <f t="shared" si="1"/>
        <v>55</v>
      </c>
      <c r="I12">
        <f t="shared" si="0"/>
        <v>25000</v>
      </c>
      <c r="J12" s="1"/>
      <c r="K12" s="1"/>
      <c r="L12" s="1"/>
      <c r="M12" s="1"/>
      <c r="N12" s="1"/>
    </row>
    <row r="13" spans="1:14" x14ac:dyDescent="0.2">
      <c r="A13" s="3">
        <v>11</v>
      </c>
      <c r="B13" s="9">
        <f>玩家经验!B13</f>
        <v>280</v>
      </c>
      <c r="C13">
        <f>B13/(参数!$C$7+参数!$C$8)</f>
        <v>9.7222222222222224E-3</v>
      </c>
      <c r="E13">
        <f>INT(VLOOKUP(INT(A13/5)*5,银币本!$H$3:$I$13,2,FALSE)*C13)</f>
        <v>24</v>
      </c>
      <c r="F13">
        <f>F12+E13</f>
        <v>43</v>
      </c>
      <c r="H13">
        <f t="shared" si="1"/>
        <v>60</v>
      </c>
      <c r="I13">
        <f t="shared" si="0"/>
        <v>27500</v>
      </c>
      <c r="J13" s="1"/>
      <c r="K13" s="1"/>
      <c r="L13" s="1"/>
      <c r="M13" s="1"/>
      <c r="N13" s="1"/>
    </row>
    <row r="14" spans="1:14" x14ac:dyDescent="0.2">
      <c r="A14" s="3">
        <v>12</v>
      </c>
      <c r="B14" s="9">
        <f>玩家经验!B14</f>
        <v>340</v>
      </c>
      <c r="C14">
        <f>B14/(参数!$C$7+参数!$C$8)</f>
        <v>1.1805555555555555E-2</v>
      </c>
      <c r="E14">
        <f>INT(VLOOKUP(INT(A14/5)*5,银币本!$H$3:$I$13,2,FALSE)*C14)</f>
        <v>29</v>
      </c>
      <c r="F14">
        <f t="shared" ref="F14:F77" si="2">F13+E14</f>
        <v>72</v>
      </c>
      <c r="J14" s="1"/>
      <c r="K14" s="1"/>
      <c r="L14" s="1"/>
      <c r="M14" s="1"/>
      <c r="N14" s="1"/>
    </row>
    <row r="15" spans="1:14" x14ac:dyDescent="0.2">
      <c r="A15" s="3">
        <v>13</v>
      </c>
      <c r="B15" s="9">
        <f>玩家经验!B15</f>
        <v>420</v>
      </c>
      <c r="C15">
        <f>B15/(参数!$C$7+参数!$C$8)</f>
        <v>1.4583333333333334E-2</v>
      </c>
      <c r="E15">
        <f>INT(VLOOKUP(INT(A15/5)*5,银币本!$H$3:$I$13,2,FALSE)*C15)</f>
        <v>36</v>
      </c>
      <c r="F15">
        <f t="shared" si="2"/>
        <v>108</v>
      </c>
      <c r="J15" s="1"/>
      <c r="K15" s="1"/>
      <c r="L15" s="1"/>
      <c r="M15" s="1"/>
      <c r="N15" s="1"/>
    </row>
    <row r="16" spans="1:14" x14ac:dyDescent="0.2">
      <c r="A16" s="3">
        <v>14</v>
      </c>
      <c r="B16" s="9">
        <f>玩家经验!B16</f>
        <v>500</v>
      </c>
      <c r="C16">
        <f>B16/(参数!$C$7+参数!$C$8)</f>
        <v>1.7361111111111112E-2</v>
      </c>
      <c r="E16">
        <f>INT(VLOOKUP(INT(A16/5)*5,银币本!$H$3:$I$13,2,FALSE)*C16)</f>
        <v>43</v>
      </c>
      <c r="F16">
        <f t="shared" si="2"/>
        <v>151</v>
      </c>
      <c r="J16" s="1"/>
      <c r="K16" s="1"/>
      <c r="L16" s="1"/>
      <c r="M16" s="1"/>
      <c r="N16" s="1"/>
    </row>
    <row r="17" spans="1:14" x14ac:dyDescent="0.2">
      <c r="A17" s="3">
        <v>15</v>
      </c>
      <c r="B17" s="9">
        <f>玩家经验!B17</f>
        <v>600</v>
      </c>
      <c r="C17">
        <f>B17/(参数!$C$7+参数!$C$8)</f>
        <v>2.0833333333333332E-2</v>
      </c>
      <c r="E17">
        <f>INT(VLOOKUP(INT(A17/5)*5,银币本!$H$3:$I$13,2,FALSE)*C17)</f>
        <v>104</v>
      </c>
      <c r="F17">
        <f t="shared" si="2"/>
        <v>255</v>
      </c>
      <c r="J17" s="1"/>
      <c r="K17" s="1"/>
      <c r="L17" s="1"/>
      <c r="M17" s="1"/>
      <c r="N17" s="1"/>
    </row>
    <row r="18" spans="1:14" x14ac:dyDescent="0.2">
      <c r="A18" s="3">
        <v>16</v>
      </c>
      <c r="B18" s="9">
        <f>玩家经验!B18</f>
        <v>700</v>
      </c>
      <c r="C18">
        <f>B18/(参数!$C$7+参数!$C$8)</f>
        <v>2.4305555555555556E-2</v>
      </c>
      <c r="E18">
        <f>INT(VLOOKUP(INT(A18/5)*5,银币本!$H$3:$I$13,2,FALSE)*C18)</f>
        <v>121</v>
      </c>
      <c r="F18">
        <f t="shared" si="2"/>
        <v>376</v>
      </c>
      <c r="J18" s="1"/>
      <c r="K18" s="1"/>
      <c r="L18" s="1"/>
      <c r="M18" s="1"/>
      <c r="N18" s="1"/>
    </row>
    <row r="19" spans="1:14" x14ac:dyDescent="0.2">
      <c r="A19" s="3">
        <v>17</v>
      </c>
      <c r="B19" s="9">
        <f>玩家经验!B19</f>
        <v>820</v>
      </c>
      <c r="C19">
        <f>B19/(参数!$C$7+参数!$C$8)</f>
        <v>2.8472222222222222E-2</v>
      </c>
      <c r="E19">
        <f>INT(VLOOKUP(INT(A19/5)*5,银币本!$H$3:$I$13,2,FALSE)*C19)</f>
        <v>142</v>
      </c>
      <c r="F19">
        <f t="shared" si="2"/>
        <v>518</v>
      </c>
      <c r="J19" s="1"/>
      <c r="K19" s="1"/>
      <c r="L19" s="1"/>
      <c r="M19" s="1"/>
      <c r="N19" s="1"/>
    </row>
    <row r="20" spans="1:14" x14ac:dyDescent="0.2">
      <c r="A20" s="3">
        <v>18</v>
      </c>
      <c r="B20" s="9">
        <f>玩家经验!B20</f>
        <v>940</v>
      </c>
      <c r="C20">
        <f>B20/(参数!$C$7+参数!$C$8)</f>
        <v>3.2638888888888891E-2</v>
      </c>
      <c r="E20">
        <f>INT(VLOOKUP(INT(A20/5)*5,银币本!$H$3:$I$13,2,FALSE)*C20)</f>
        <v>163</v>
      </c>
      <c r="F20">
        <f t="shared" si="2"/>
        <v>681</v>
      </c>
      <c r="J20" s="1"/>
      <c r="K20" s="1"/>
      <c r="L20" s="1"/>
      <c r="M20" s="1"/>
      <c r="N20" s="1"/>
    </row>
    <row r="21" spans="1:14" x14ac:dyDescent="0.2">
      <c r="A21" s="3">
        <v>19</v>
      </c>
      <c r="B21" s="9">
        <f>玩家经验!B21</f>
        <v>1080</v>
      </c>
      <c r="C21">
        <f>B21/(参数!$C$7+参数!$C$8)</f>
        <v>3.7499999999999999E-2</v>
      </c>
      <c r="E21">
        <f>INT(VLOOKUP(INT(A21/5)*5,银币本!$H$3:$I$13,2,FALSE)*C21)</f>
        <v>187</v>
      </c>
      <c r="F21">
        <f t="shared" si="2"/>
        <v>868</v>
      </c>
      <c r="J21" s="1"/>
      <c r="K21" s="1"/>
      <c r="L21" s="1"/>
      <c r="M21" s="1"/>
      <c r="N21" s="1"/>
    </row>
    <row r="22" spans="1:14" x14ac:dyDescent="0.2">
      <c r="A22" s="3">
        <v>20</v>
      </c>
      <c r="B22" s="9">
        <f>玩家经验!B22</f>
        <v>1220</v>
      </c>
      <c r="C22">
        <f>B22/(参数!$C$7+参数!$C$8)</f>
        <v>4.2361111111111113E-2</v>
      </c>
      <c r="E22">
        <f>INT(VLOOKUP(INT(A22/5)*5,银币本!$H$3:$I$13,2,FALSE)*C22)</f>
        <v>317</v>
      </c>
      <c r="F22">
        <f t="shared" si="2"/>
        <v>1185</v>
      </c>
    </row>
    <row r="23" spans="1:14" x14ac:dyDescent="0.2">
      <c r="A23" s="3">
        <v>21</v>
      </c>
      <c r="B23" s="9">
        <f>玩家经验!B23</f>
        <v>1420</v>
      </c>
      <c r="C23">
        <f>B23/(参数!$C$7+参数!$C$8)</f>
        <v>4.9305555555555554E-2</v>
      </c>
      <c r="E23">
        <f>INT(VLOOKUP(INT(A23/5)*5,银币本!$H$3:$I$13,2,FALSE)*C23)</f>
        <v>369</v>
      </c>
      <c r="F23">
        <f t="shared" si="2"/>
        <v>1554</v>
      </c>
    </row>
    <row r="24" spans="1:14" x14ac:dyDescent="0.2">
      <c r="A24" s="3">
        <v>22</v>
      </c>
      <c r="B24" s="9">
        <f>玩家经验!B24</f>
        <v>1620</v>
      </c>
      <c r="C24">
        <f>B24/(参数!$C$7+参数!$C$8)</f>
        <v>5.6250000000000001E-2</v>
      </c>
      <c r="E24">
        <f>INT(VLOOKUP(INT(A24/5)*5,银币本!$H$3:$I$13,2,FALSE)*C24)</f>
        <v>421</v>
      </c>
      <c r="F24">
        <f t="shared" si="2"/>
        <v>1975</v>
      </c>
    </row>
    <row r="25" spans="1:14" x14ac:dyDescent="0.2">
      <c r="A25" s="3">
        <v>23</v>
      </c>
      <c r="B25" s="9">
        <f>玩家经验!B25</f>
        <v>1880</v>
      </c>
      <c r="C25">
        <f>B25/(参数!$C$7+参数!$C$8)</f>
        <v>6.5277777777777782E-2</v>
      </c>
      <c r="E25">
        <f>INT(VLOOKUP(INT(A25/5)*5,银币本!$H$3:$I$13,2,FALSE)*C25)</f>
        <v>489</v>
      </c>
      <c r="F25">
        <f t="shared" si="2"/>
        <v>2464</v>
      </c>
    </row>
    <row r="26" spans="1:14" x14ac:dyDescent="0.2">
      <c r="A26" s="3">
        <v>24</v>
      </c>
      <c r="B26" s="9">
        <f>玩家经验!B26</f>
        <v>2140</v>
      </c>
      <c r="C26">
        <f>B26/(参数!$C$7+参数!$C$8)</f>
        <v>7.4305555555555555E-2</v>
      </c>
      <c r="E26">
        <f>INT(VLOOKUP(INT(A26/5)*5,银币本!$H$3:$I$13,2,FALSE)*C26)</f>
        <v>557</v>
      </c>
      <c r="F26">
        <f t="shared" si="2"/>
        <v>3021</v>
      </c>
    </row>
    <row r="27" spans="1:14" x14ac:dyDescent="0.2">
      <c r="A27" s="3">
        <v>25</v>
      </c>
      <c r="B27" s="9">
        <f>玩家经验!B27</f>
        <v>2460</v>
      </c>
      <c r="C27">
        <f>B27/(参数!$C$7+参数!$C$8)</f>
        <v>8.5416666666666669E-2</v>
      </c>
      <c r="E27">
        <f>INT(VLOOKUP(INT(A27/5)*5,银币本!$H$3:$I$13,2,FALSE)*C27)</f>
        <v>854</v>
      </c>
      <c r="F27">
        <f t="shared" si="2"/>
        <v>3875</v>
      </c>
    </row>
    <row r="28" spans="1:14" x14ac:dyDescent="0.2">
      <c r="A28" s="3">
        <v>26</v>
      </c>
      <c r="B28" s="9">
        <f>玩家经验!B28</f>
        <v>2780</v>
      </c>
      <c r="C28">
        <f>B28/(参数!$C$7+参数!$C$8)</f>
        <v>9.6527777777777782E-2</v>
      </c>
      <c r="E28">
        <f>INT(VLOOKUP(INT(A28/5)*5,银币本!$H$3:$I$13,2,FALSE)*C28)</f>
        <v>965</v>
      </c>
      <c r="F28">
        <f t="shared" si="2"/>
        <v>4840</v>
      </c>
    </row>
    <row r="29" spans="1:14" x14ac:dyDescent="0.2">
      <c r="A29" s="3">
        <v>27</v>
      </c>
      <c r="B29" s="9">
        <f>玩家经验!B29</f>
        <v>3160</v>
      </c>
      <c r="C29">
        <f>B29/(参数!$C$7+参数!$C$8)</f>
        <v>0.10972222222222222</v>
      </c>
      <c r="E29">
        <f>INT(VLOOKUP(INT(A29/5)*5,银币本!$H$3:$I$13,2,FALSE)*C29)</f>
        <v>1097</v>
      </c>
      <c r="F29">
        <f t="shared" si="2"/>
        <v>5937</v>
      </c>
    </row>
    <row r="30" spans="1:14" x14ac:dyDescent="0.2">
      <c r="A30" s="3">
        <v>28</v>
      </c>
      <c r="B30" s="9">
        <f>玩家经验!B30</f>
        <v>3540</v>
      </c>
      <c r="C30">
        <f>B30/(参数!$C$7+参数!$C$8)</f>
        <v>0.12291666666666666</v>
      </c>
      <c r="E30">
        <f>INT(VLOOKUP(INT(A30/5)*5,银币本!$H$3:$I$13,2,FALSE)*C30)</f>
        <v>1229</v>
      </c>
      <c r="F30">
        <f t="shared" si="2"/>
        <v>7166</v>
      </c>
    </row>
    <row r="31" spans="1:14" x14ac:dyDescent="0.2">
      <c r="A31" s="3">
        <v>29</v>
      </c>
      <c r="B31" s="9">
        <f>玩家经验!B31</f>
        <v>3980</v>
      </c>
      <c r="C31">
        <f>B31/(参数!$C$7+参数!$C$8)</f>
        <v>0.13819444444444445</v>
      </c>
      <c r="E31">
        <f>INT(VLOOKUP(INT(A31/5)*5,银币本!$H$3:$I$13,2,FALSE)*C31)</f>
        <v>1381</v>
      </c>
      <c r="F31">
        <f t="shared" si="2"/>
        <v>8547</v>
      </c>
    </row>
    <row r="32" spans="1:14" x14ac:dyDescent="0.2">
      <c r="A32" s="3">
        <v>30</v>
      </c>
      <c r="B32" s="9">
        <f>玩家经验!B32</f>
        <v>4420</v>
      </c>
      <c r="C32">
        <f>B32/(参数!$C$7+参数!$C$8)</f>
        <v>0.15347222222222223</v>
      </c>
      <c r="E32">
        <f>INT(VLOOKUP(INT(A32/5)*5,银币本!$H$3:$I$13,2,FALSE)*C32)</f>
        <v>1918</v>
      </c>
      <c r="F32">
        <f t="shared" si="2"/>
        <v>10465</v>
      </c>
    </row>
    <row r="33" spans="1:6" x14ac:dyDescent="0.2">
      <c r="A33" s="3">
        <v>31</v>
      </c>
      <c r="B33" s="9">
        <f>玩家经验!B33</f>
        <v>4980</v>
      </c>
      <c r="C33">
        <f>B33/(参数!$C$7+参数!$C$8)</f>
        <v>0.17291666666666666</v>
      </c>
      <c r="E33">
        <f>INT(VLOOKUP(INT(A33/5)*5,银币本!$H$3:$I$13,2,FALSE)*C33)</f>
        <v>2161</v>
      </c>
      <c r="F33">
        <f t="shared" si="2"/>
        <v>12626</v>
      </c>
    </row>
    <row r="34" spans="1:6" x14ac:dyDescent="0.2">
      <c r="A34" s="3">
        <v>32</v>
      </c>
      <c r="B34" s="9">
        <f>玩家经验!B34</f>
        <v>5540</v>
      </c>
      <c r="C34">
        <f>B34/(参数!$C$7+参数!$C$8)</f>
        <v>0.19236111111111112</v>
      </c>
      <c r="E34">
        <f>INT(VLOOKUP(INT(A34/5)*5,银币本!$H$3:$I$13,2,FALSE)*C34)</f>
        <v>2404</v>
      </c>
      <c r="F34">
        <f t="shared" si="2"/>
        <v>15030</v>
      </c>
    </row>
    <row r="35" spans="1:6" x14ac:dyDescent="0.2">
      <c r="A35" s="3">
        <v>33</v>
      </c>
      <c r="B35" s="9">
        <f>玩家经验!B35</f>
        <v>6220</v>
      </c>
      <c r="C35">
        <f>B35/(参数!$C$7+参数!$C$8)</f>
        <v>0.21597222222222223</v>
      </c>
      <c r="E35">
        <f>INT(VLOOKUP(INT(A35/5)*5,银币本!$H$3:$I$13,2,FALSE)*C35)</f>
        <v>2699</v>
      </c>
      <c r="F35">
        <f t="shared" si="2"/>
        <v>17729</v>
      </c>
    </row>
    <row r="36" spans="1:6" x14ac:dyDescent="0.2">
      <c r="A36" s="3">
        <v>34</v>
      </c>
      <c r="B36" s="9">
        <f>玩家经验!B36</f>
        <v>6900</v>
      </c>
      <c r="C36">
        <f>B36/(参数!$C$7+参数!$C$8)</f>
        <v>0.23958333333333334</v>
      </c>
      <c r="E36">
        <f>INT(VLOOKUP(INT(A36/5)*5,银币本!$H$3:$I$13,2,FALSE)*C36)</f>
        <v>2994</v>
      </c>
      <c r="F36">
        <f t="shared" si="2"/>
        <v>20723</v>
      </c>
    </row>
    <row r="37" spans="1:6" x14ac:dyDescent="0.2">
      <c r="A37" s="3">
        <v>35</v>
      </c>
      <c r="B37" s="9">
        <f>玩家经验!B37</f>
        <v>7700</v>
      </c>
      <c r="C37">
        <f>B37/(参数!$C$7+参数!$C$8)</f>
        <v>0.2673611111111111</v>
      </c>
      <c r="E37">
        <f>INT(VLOOKUP(INT(A37/5)*5,银币本!$H$3:$I$13,2,FALSE)*C37)</f>
        <v>4010</v>
      </c>
      <c r="F37">
        <f t="shared" si="2"/>
        <v>24733</v>
      </c>
    </row>
    <row r="38" spans="1:6" x14ac:dyDescent="0.2">
      <c r="A38" s="3">
        <v>36</v>
      </c>
      <c r="B38" s="9">
        <f>玩家经验!B38</f>
        <v>8500</v>
      </c>
      <c r="C38">
        <f>B38/(参数!$C$7+参数!$C$8)</f>
        <v>0.2951388888888889</v>
      </c>
      <c r="E38">
        <f>INT(VLOOKUP(INT(A38/5)*5,银币本!$H$3:$I$13,2,FALSE)*C38)</f>
        <v>4427</v>
      </c>
      <c r="F38">
        <f t="shared" si="2"/>
        <v>29160</v>
      </c>
    </row>
    <row r="39" spans="1:6" x14ac:dyDescent="0.2">
      <c r="A39" s="3">
        <v>37</v>
      </c>
      <c r="B39" s="9">
        <f>玩家经验!B39</f>
        <v>9420</v>
      </c>
      <c r="C39">
        <f>B39/(参数!$C$7+参数!$C$8)</f>
        <v>0.32708333333333334</v>
      </c>
      <c r="E39">
        <f>INT(VLOOKUP(INT(A39/5)*5,银币本!$H$3:$I$13,2,FALSE)*C39)</f>
        <v>4906</v>
      </c>
      <c r="F39">
        <f t="shared" si="2"/>
        <v>34066</v>
      </c>
    </row>
    <row r="40" spans="1:6" x14ac:dyDescent="0.2">
      <c r="A40" s="3">
        <v>38</v>
      </c>
      <c r="B40" s="9">
        <f>玩家经验!B40</f>
        <v>10340</v>
      </c>
      <c r="C40">
        <f>B40/(参数!$C$7+参数!$C$8)</f>
        <v>0.35902777777777778</v>
      </c>
      <c r="E40">
        <f>INT(VLOOKUP(INT(A40/5)*5,银币本!$H$3:$I$13,2,FALSE)*C40)</f>
        <v>5385</v>
      </c>
      <c r="F40">
        <f t="shared" si="2"/>
        <v>39451</v>
      </c>
    </row>
    <row r="41" spans="1:6" x14ac:dyDescent="0.2">
      <c r="A41" s="3">
        <v>39</v>
      </c>
      <c r="B41" s="9">
        <f>玩家经验!B41</f>
        <v>11380</v>
      </c>
      <c r="C41">
        <f>B41/(参数!$C$7+参数!$C$8)</f>
        <v>0.39513888888888887</v>
      </c>
      <c r="E41">
        <f>INT(VLOOKUP(INT(A41/5)*5,银币本!$H$3:$I$13,2,FALSE)*C41)</f>
        <v>5927</v>
      </c>
      <c r="F41">
        <f t="shared" si="2"/>
        <v>45378</v>
      </c>
    </row>
    <row r="42" spans="1:6" x14ac:dyDescent="0.2">
      <c r="A42" s="3">
        <v>40</v>
      </c>
      <c r="B42" s="9">
        <f>玩家经验!B42</f>
        <v>12420</v>
      </c>
      <c r="C42">
        <f>B42/(参数!$C$7+参数!$C$8)</f>
        <v>0.43125000000000002</v>
      </c>
      <c r="E42">
        <f>INT(VLOOKUP(INT(A42/5)*5,银币本!$H$3:$I$13,2,FALSE)*C42)</f>
        <v>7546</v>
      </c>
      <c r="F42">
        <f t="shared" si="2"/>
        <v>52924</v>
      </c>
    </row>
    <row r="43" spans="1:6" x14ac:dyDescent="0.2">
      <c r="A43" s="3">
        <v>41</v>
      </c>
      <c r="B43" s="9">
        <f>玩家经验!B43</f>
        <v>13660</v>
      </c>
      <c r="C43">
        <f>B43/(参数!$C$7+参数!$C$8)</f>
        <v>0.47430555555555554</v>
      </c>
      <c r="E43">
        <f>INT(VLOOKUP(INT(A43/5)*5,银币本!$H$3:$I$13,2,FALSE)*C43)</f>
        <v>8300</v>
      </c>
      <c r="F43">
        <f t="shared" si="2"/>
        <v>61224</v>
      </c>
    </row>
    <row r="44" spans="1:6" x14ac:dyDescent="0.2">
      <c r="A44" s="3">
        <v>42</v>
      </c>
      <c r="B44" s="9">
        <f>玩家经验!B44</f>
        <v>14900</v>
      </c>
      <c r="C44">
        <f>B44/(参数!$C$7+参数!$C$8)</f>
        <v>0.51736111111111116</v>
      </c>
      <c r="E44">
        <f>INT(VLOOKUP(INT(A44/5)*5,银币本!$H$3:$I$13,2,FALSE)*C44)</f>
        <v>9053</v>
      </c>
      <c r="F44">
        <f t="shared" si="2"/>
        <v>70277</v>
      </c>
    </row>
    <row r="45" spans="1:6" x14ac:dyDescent="0.2">
      <c r="A45" s="3">
        <v>43</v>
      </c>
      <c r="B45" s="9">
        <f>玩家经验!B45</f>
        <v>16340</v>
      </c>
      <c r="C45">
        <f>B45/(参数!$C$7+参数!$C$8)</f>
        <v>0.56736111111111109</v>
      </c>
      <c r="E45">
        <f>INT(VLOOKUP(INT(A45/5)*5,银币本!$H$3:$I$13,2,FALSE)*C45)</f>
        <v>9928</v>
      </c>
      <c r="F45">
        <f t="shared" si="2"/>
        <v>80205</v>
      </c>
    </row>
    <row r="46" spans="1:6" x14ac:dyDescent="0.2">
      <c r="A46" s="3">
        <v>44</v>
      </c>
      <c r="B46" s="9">
        <f>玩家经验!B46</f>
        <v>17780</v>
      </c>
      <c r="C46">
        <f>B46/(参数!$C$7+参数!$C$8)</f>
        <v>0.61736111111111114</v>
      </c>
      <c r="E46">
        <f>INT(VLOOKUP(INT(A46/5)*5,银币本!$H$3:$I$13,2,FALSE)*C46)</f>
        <v>10803</v>
      </c>
      <c r="F46">
        <f t="shared" si="2"/>
        <v>91008</v>
      </c>
    </row>
    <row r="47" spans="1:6" x14ac:dyDescent="0.2">
      <c r="A47" s="3">
        <v>45</v>
      </c>
      <c r="B47" s="9">
        <f>玩家经验!B47</f>
        <v>19420</v>
      </c>
      <c r="C47">
        <f>B47/(参数!$C$7+参数!$C$8)</f>
        <v>0.6743055555555556</v>
      </c>
      <c r="E47">
        <f>INT(VLOOKUP(INT(A47/5)*5,银币本!$H$3:$I$13,2,FALSE)*C47)</f>
        <v>13486</v>
      </c>
      <c r="F47">
        <f t="shared" si="2"/>
        <v>104494</v>
      </c>
    </row>
    <row r="48" spans="1:6" x14ac:dyDescent="0.2">
      <c r="A48" s="3">
        <v>46</v>
      </c>
      <c r="B48" s="9">
        <f>玩家经验!B48</f>
        <v>21060</v>
      </c>
      <c r="C48">
        <f>B48/(参数!$C$7+参数!$C$8)</f>
        <v>0.73124999999999996</v>
      </c>
      <c r="E48">
        <f>INT(VLOOKUP(INT(A48/5)*5,银币本!$H$3:$I$13,2,FALSE)*C48)</f>
        <v>14625</v>
      </c>
      <c r="F48">
        <f t="shared" si="2"/>
        <v>119119</v>
      </c>
    </row>
    <row r="49" spans="1:6" x14ac:dyDescent="0.2">
      <c r="A49" s="3">
        <v>47</v>
      </c>
      <c r="B49" s="9">
        <f>玩家经验!B49</f>
        <v>22900</v>
      </c>
      <c r="C49">
        <f>B49/(参数!$C$7+参数!$C$8)</f>
        <v>0.79513888888888884</v>
      </c>
      <c r="E49">
        <f>INT(VLOOKUP(INT(A49/5)*5,银币本!$H$3:$I$13,2,FALSE)*C49)</f>
        <v>15902</v>
      </c>
      <c r="F49">
        <f t="shared" si="2"/>
        <v>135021</v>
      </c>
    </row>
    <row r="50" spans="1:6" x14ac:dyDescent="0.2">
      <c r="A50" s="3">
        <v>48</v>
      </c>
      <c r="B50" s="9">
        <f>玩家经验!B50</f>
        <v>24740</v>
      </c>
      <c r="C50">
        <f>B50/(参数!$C$7+参数!$C$8)</f>
        <v>0.85902777777777772</v>
      </c>
      <c r="E50">
        <f>INT(VLOOKUP(INT(A50/5)*5,银币本!$H$3:$I$13,2,FALSE)*C50)</f>
        <v>17180</v>
      </c>
      <c r="F50">
        <f t="shared" si="2"/>
        <v>152201</v>
      </c>
    </row>
    <row r="51" spans="1:6" x14ac:dyDescent="0.2">
      <c r="A51" s="3">
        <v>49</v>
      </c>
      <c r="B51" s="9">
        <f>玩家经验!B51</f>
        <v>26780</v>
      </c>
      <c r="C51">
        <f>B51/(参数!$C$7+参数!$C$8)</f>
        <v>0.92986111111111114</v>
      </c>
      <c r="E51">
        <f>INT(VLOOKUP(INT(A51/5)*5,银币本!$H$3:$I$13,2,FALSE)*C51)</f>
        <v>18597</v>
      </c>
      <c r="F51">
        <f t="shared" si="2"/>
        <v>170798</v>
      </c>
    </row>
    <row r="52" spans="1:6" x14ac:dyDescent="0.2">
      <c r="A52" s="3">
        <v>50</v>
      </c>
      <c r="B52" s="9">
        <f>玩家经验!B52</f>
        <v>28820</v>
      </c>
      <c r="C52">
        <f>B52/(参数!$C$7+参数!$C$8)</f>
        <v>1.0006944444444446</v>
      </c>
      <c r="E52">
        <f>INT(VLOOKUP(INT(A52/5)*5,银币本!$H$3:$I$13,2,FALSE)*C52)</f>
        <v>22515</v>
      </c>
      <c r="F52">
        <f t="shared" si="2"/>
        <v>193313</v>
      </c>
    </row>
    <row r="53" spans="1:6" x14ac:dyDescent="0.2">
      <c r="A53" s="3">
        <v>51</v>
      </c>
      <c r="B53" s="9">
        <f>玩家经验!B53</f>
        <v>31160</v>
      </c>
      <c r="C53">
        <f>B53/(参数!$C$7+参数!$C$8)</f>
        <v>1.0819444444444444</v>
      </c>
      <c r="E53">
        <f>INT(VLOOKUP(INT(A53/5)*5,银币本!$H$3:$I$13,2,FALSE)*C53)</f>
        <v>24343</v>
      </c>
      <c r="F53">
        <f t="shared" si="2"/>
        <v>217656</v>
      </c>
    </row>
    <row r="54" spans="1:6" x14ac:dyDescent="0.2">
      <c r="A54" s="3">
        <v>52</v>
      </c>
      <c r="B54" s="9">
        <f>玩家经验!B54</f>
        <v>33500</v>
      </c>
      <c r="C54">
        <f>B54/(参数!$C$7+参数!$C$8)</f>
        <v>1.1631944444444444</v>
      </c>
      <c r="E54">
        <f>INT(VLOOKUP(INT(A54/5)*5,银币本!$H$3:$I$13,2,FALSE)*C54)</f>
        <v>26171</v>
      </c>
      <c r="F54">
        <f t="shared" si="2"/>
        <v>243827</v>
      </c>
    </row>
    <row r="55" spans="1:6" x14ac:dyDescent="0.2">
      <c r="A55" s="3">
        <v>53</v>
      </c>
      <c r="B55" s="9">
        <f>玩家经验!B55</f>
        <v>36140</v>
      </c>
      <c r="C55">
        <f>B55/(参数!$C$7+参数!$C$8)</f>
        <v>1.2548611111111112</v>
      </c>
      <c r="E55">
        <f>INT(VLOOKUP(INT(A55/5)*5,银币本!$H$3:$I$13,2,FALSE)*C55)</f>
        <v>28234</v>
      </c>
      <c r="F55">
        <f t="shared" si="2"/>
        <v>272061</v>
      </c>
    </row>
    <row r="56" spans="1:6" x14ac:dyDescent="0.2">
      <c r="A56" s="3">
        <v>54</v>
      </c>
      <c r="B56" s="9">
        <f>玩家经验!B56</f>
        <v>38780</v>
      </c>
      <c r="C56">
        <f>B56/(参数!$C$7+参数!$C$8)</f>
        <v>1.3465277777777778</v>
      </c>
      <c r="E56">
        <f>INT(VLOOKUP(INT(A56/5)*5,银币本!$H$3:$I$13,2,FALSE)*C56)</f>
        <v>30296</v>
      </c>
      <c r="F56">
        <f t="shared" si="2"/>
        <v>302357</v>
      </c>
    </row>
    <row r="57" spans="1:6" x14ac:dyDescent="0.2">
      <c r="A57" s="3">
        <v>55</v>
      </c>
      <c r="B57" s="9">
        <f>玩家经验!B57</f>
        <v>41720</v>
      </c>
      <c r="C57">
        <f>B57/(参数!$C$7+参数!$C$8)</f>
        <v>1.4486111111111111</v>
      </c>
      <c r="E57">
        <f>INT(VLOOKUP(INT(A57/5)*5,银币本!$H$3:$I$13,2,FALSE)*C57)</f>
        <v>36215</v>
      </c>
      <c r="F57">
        <f t="shared" si="2"/>
        <v>338572</v>
      </c>
    </row>
    <row r="58" spans="1:6" x14ac:dyDescent="0.2">
      <c r="A58" s="3">
        <v>56</v>
      </c>
      <c r="B58" s="9">
        <f>玩家经验!B58</f>
        <v>44660</v>
      </c>
      <c r="C58">
        <f>B58/(参数!$C$7+参数!$C$8)</f>
        <v>1.5506944444444444</v>
      </c>
      <c r="E58">
        <f>INT(VLOOKUP(INT(A58/5)*5,银币本!$H$3:$I$13,2,FALSE)*C58)</f>
        <v>38767</v>
      </c>
      <c r="F58">
        <f t="shared" si="2"/>
        <v>377339</v>
      </c>
    </row>
    <row r="59" spans="1:6" x14ac:dyDescent="0.2">
      <c r="A59" s="3">
        <v>57</v>
      </c>
      <c r="B59" s="9">
        <f>玩家经验!B59</f>
        <v>47900</v>
      </c>
      <c r="C59">
        <f>B59/(参数!$C$7+参数!$C$8)</f>
        <v>1.6631944444444444</v>
      </c>
      <c r="E59">
        <f>INT(VLOOKUP(INT(A59/5)*5,银币本!$H$3:$I$13,2,FALSE)*C59)</f>
        <v>41579</v>
      </c>
      <c r="F59">
        <f t="shared" si="2"/>
        <v>418918</v>
      </c>
    </row>
    <row r="60" spans="1:6" x14ac:dyDescent="0.2">
      <c r="A60" s="3">
        <v>58</v>
      </c>
      <c r="B60" s="9">
        <f>玩家经验!B60</f>
        <v>51140</v>
      </c>
      <c r="C60">
        <f>B60/(参数!$C$7+参数!$C$8)</f>
        <v>1.7756944444444445</v>
      </c>
      <c r="E60">
        <f>INT(VLOOKUP(INT(A60/5)*5,银币本!$H$3:$I$13,2,FALSE)*C60)</f>
        <v>44392</v>
      </c>
      <c r="F60">
        <f t="shared" si="2"/>
        <v>463310</v>
      </c>
    </row>
    <row r="61" spans="1:6" x14ac:dyDescent="0.2">
      <c r="A61" s="3">
        <v>59</v>
      </c>
      <c r="B61" s="9">
        <f>玩家经验!B61</f>
        <v>54680</v>
      </c>
      <c r="C61">
        <f>B61/(参数!$C$7+参数!$C$8)</f>
        <v>1.898611111111111</v>
      </c>
      <c r="E61">
        <f>INT(VLOOKUP(INT(A61/5)*5,银币本!$H$3:$I$13,2,FALSE)*C61)</f>
        <v>47465</v>
      </c>
      <c r="F61">
        <f t="shared" si="2"/>
        <v>510775</v>
      </c>
    </row>
    <row r="62" spans="1:6" x14ac:dyDescent="0.2">
      <c r="A62" s="3">
        <v>60</v>
      </c>
      <c r="B62" s="9">
        <f>玩家经验!B62</f>
        <v>58220</v>
      </c>
      <c r="C62">
        <f>B62/(参数!$C$7+参数!$C$8)</f>
        <v>2.0215277777777776</v>
      </c>
      <c r="E62">
        <f>INT(VLOOKUP(INT(A62/5)*5,银币本!$H$3:$I$13,2,FALSE)*C62)</f>
        <v>55592</v>
      </c>
      <c r="F62">
        <f t="shared" si="2"/>
        <v>566367</v>
      </c>
    </row>
    <row r="63" spans="1:6" x14ac:dyDescent="0.2">
      <c r="A63" s="3">
        <v>61</v>
      </c>
      <c r="B63" s="9">
        <f>玩家经验!B63</f>
        <v>62180</v>
      </c>
      <c r="C63">
        <f>B63/(参数!$C$7+参数!$C$8)</f>
        <v>2.1590277777777778</v>
      </c>
      <c r="E63">
        <f>INT(VLOOKUP(INT(A63/5)*5,银币本!$H$3:$I$13,2,FALSE)*C63)</f>
        <v>59373</v>
      </c>
      <c r="F63">
        <f t="shared" si="2"/>
        <v>625740</v>
      </c>
    </row>
    <row r="64" spans="1:6" x14ac:dyDescent="0.2">
      <c r="A64" s="3">
        <v>62</v>
      </c>
      <c r="B64" s="9">
        <f>玩家经验!B64</f>
        <v>66140</v>
      </c>
      <c r="C64">
        <f>B64/(参数!$C$7+参数!$C$8)</f>
        <v>2.2965277777777779</v>
      </c>
      <c r="E64">
        <f>INT(VLOOKUP(INT(A64/5)*5,银币本!$H$3:$I$13,2,FALSE)*C64)</f>
        <v>63154</v>
      </c>
      <c r="F64">
        <f t="shared" si="2"/>
        <v>688894</v>
      </c>
    </row>
    <row r="65" spans="1:6" x14ac:dyDescent="0.2">
      <c r="A65" s="3">
        <v>63</v>
      </c>
      <c r="B65" s="9">
        <f>玩家经验!B65</f>
        <v>70520</v>
      </c>
      <c r="C65">
        <f>B65/(参数!$C$7+参数!$C$8)</f>
        <v>2.4486111111111111</v>
      </c>
      <c r="E65">
        <f>INT(VLOOKUP(INT(A65/5)*5,银币本!$H$3:$I$13,2,FALSE)*C65)</f>
        <v>67336</v>
      </c>
      <c r="F65">
        <f t="shared" si="2"/>
        <v>756230</v>
      </c>
    </row>
    <row r="66" spans="1:6" x14ac:dyDescent="0.2">
      <c r="A66" s="3">
        <v>64</v>
      </c>
      <c r="B66" s="9">
        <f>玩家经验!B66</f>
        <v>74900</v>
      </c>
      <c r="C66">
        <f>B66/(参数!$C$7+参数!$C$8)</f>
        <v>2.6006944444444446</v>
      </c>
      <c r="E66">
        <f>INT(VLOOKUP(INT(A66/5)*5,银币本!$H$3:$I$13,2,FALSE)*C66)</f>
        <v>71519</v>
      </c>
      <c r="F66">
        <f t="shared" si="2"/>
        <v>827749</v>
      </c>
    </row>
    <row r="67" spans="1:6" x14ac:dyDescent="0.2">
      <c r="A67" s="3">
        <v>65</v>
      </c>
      <c r="B67" s="9">
        <f>玩家经验!B67</f>
        <v>79700</v>
      </c>
      <c r="C67">
        <f>B67/(参数!$C$7+参数!$C$8)</f>
        <v>2.7673611111111112</v>
      </c>
      <c r="E67">
        <f>E66*C67/C66</f>
        <v>76102.327102803742</v>
      </c>
      <c r="F67">
        <f t="shared" si="2"/>
        <v>903851.32710280374</v>
      </c>
    </row>
    <row r="68" spans="1:6" x14ac:dyDescent="0.2">
      <c r="A68" s="3">
        <v>66</v>
      </c>
      <c r="B68" s="9">
        <f>玩家经验!B68</f>
        <v>84500</v>
      </c>
      <c r="C68">
        <f>B68/(参数!$C$7+参数!$C$8)</f>
        <v>2.9340277777777777</v>
      </c>
      <c r="E68">
        <f>INT(E67*C68/C67)</f>
        <v>80685</v>
      </c>
      <c r="F68">
        <f t="shared" si="2"/>
        <v>984536.32710280374</v>
      </c>
    </row>
    <row r="69" spans="1:6" x14ac:dyDescent="0.2">
      <c r="A69" s="3">
        <v>67</v>
      </c>
      <c r="B69" s="9">
        <f>玩家经验!B69</f>
        <v>89720</v>
      </c>
      <c r="C69">
        <f>B69/(参数!$C$7+参数!$C$8)</f>
        <v>3.1152777777777776</v>
      </c>
      <c r="E69">
        <f t="shared" ref="E69:E102" si="3">INT(E68*C69/C68)</f>
        <v>85669</v>
      </c>
      <c r="F69">
        <f t="shared" si="2"/>
        <v>1070205.3271028036</v>
      </c>
    </row>
    <row r="70" spans="1:6" x14ac:dyDescent="0.2">
      <c r="A70" s="3">
        <v>68</v>
      </c>
      <c r="B70" s="9">
        <f>玩家经验!B70</f>
        <v>94940</v>
      </c>
      <c r="C70">
        <f>B70/(参数!$C$7+参数!$C$8)</f>
        <v>3.2965277777777779</v>
      </c>
      <c r="E70">
        <f t="shared" si="3"/>
        <v>90653</v>
      </c>
      <c r="F70">
        <f t="shared" si="2"/>
        <v>1160858.3271028036</v>
      </c>
    </row>
    <row r="71" spans="1:6" x14ac:dyDescent="0.2">
      <c r="A71" s="3">
        <v>69</v>
      </c>
      <c r="B71" s="9">
        <f>玩家经验!B71</f>
        <v>100580</v>
      </c>
      <c r="C71">
        <f>B71/(参数!$C$7+参数!$C$8)</f>
        <v>3.4923611111111112</v>
      </c>
      <c r="E71">
        <f t="shared" si="3"/>
        <v>96038</v>
      </c>
      <c r="F71">
        <f t="shared" si="2"/>
        <v>1256896.3271028036</v>
      </c>
    </row>
    <row r="72" spans="1:6" x14ac:dyDescent="0.2">
      <c r="A72" s="3">
        <v>70</v>
      </c>
      <c r="B72" s="9">
        <f>玩家经验!B72</f>
        <v>106220</v>
      </c>
      <c r="C72">
        <f>B72/(参数!$C$7+参数!$C$8)</f>
        <v>3.6881944444444446</v>
      </c>
      <c r="E72">
        <f t="shared" si="3"/>
        <v>101423</v>
      </c>
      <c r="F72">
        <f t="shared" si="2"/>
        <v>1358319.3271028036</v>
      </c>
    </row>
    <row r="73" spans="1:6" x14ac:dyDescent="0.2">
      <c r="A73" s="3">
        <v>71</v>
      </c>
      <c r="B73" s="9">
        <f>玩家经验!B73</f>
        <v>112420</v>
      </c>
      <c r="C73">
        <f>B73/(参数!$C$7+参数!$C$8)</f>
        <v>3.9034722222222222</v>
      </c>
      <c r="E73">
        <f t="shared" si="3"/>
        <v>107343</v>
      </c>
      <c r="F73">
        <f t="shared" si="2"/>
        <v>1465662.3271028036</v>
      </c>
    </row>
    <row r="74" spans="1:6" x14ac:dyDescent="0.2">
      <c r="A74" s="3">
        <v>72</v>
      </c>
      <c r="B74" s="9">
        <f>玩家经验!B74</f>
        <v>118620</v>
      </c>
      <c r="C74">
        <f>B74/(参数!$C$7+参数!$C$8)</f>
        <v>4.1187500000000004</v>
      </c>
      <c r="E74">
        <f t="shared" si="3"/>
        <v>113263</v>
      </c>
      <c r="F74">
        <f t="shared" si="2"/>
        <v>1578925.3271028036</v>
      </c>
    </row>
    <row r="75" spans="1:6" x14ac:dyDescent="0.2">
      <c r="A75" s="3">
        <v>73</v>
      </c>
      <c r="B75" s="9">
        <f>玩家经验!B75</f>
        <v>125380</v>
      </c>
      <c r="C75">
        <f>B75/(参数!$C$7+参数!$C$8)</f>
        <v>4.353472222222222</v>
      </c>
      <c r="E75">
        <f t="shared" si="3"/>
        <v>119717</v>
      </c>
      <c r="F75">
        <f t="shared" si="2"/>
        <v>1698642.3271028036</v>
      </c>
    </row>
    <row r="76" spans="1:6" x14ac:dyDescent="0.2">
      <c r="A76" s="3">
        <v>74</v>
      </c>
      <c r="B76" s="9">
        <f>玩家经验!B76</f>
        <v>132140</v>
      </c>
      <c r="C76">
        <f>B76/(参数!$C$7+参数!$C$8)</f>
        <v>4.5881944444444445</v>
      </c>
      <c r="E76">
        <f t="shared" si="3"/>
        <v>126171</v>
      </c>
      <c r="F76">
        <f t="shared" si="2"/>
        <v>1824813.3271028036</v>
      </c>
    </row>
    <row r="77" spans="1:6" x14ac:dyDescent="0.2">
      <c r="A77" s="3">
        <v>75</v>
      </c>
      <c r="B77" s="9">
        <f>玩家经验!B77</f>
        <v>139460</v>
      </c>
      <c r="C77">
        <f>B77/(参数!$C$7+参数!$C$8)</f>
        <v>4.8423611111111109</v>
      </c>
      <c r="E77">
        <f t="shared" si="3"/>
        <v>133160</v>
      </c>
      <c r="F77">
        <f t="shared" si="2"/>
        <v>1957973.3271028036</v>
      </c>
    </row>
    <row r="78" spans="1:6" x14ac:dyDescent="0.2">
      <c r="A78" s="3">
        <v>76</v>
      </c>
      <c r="B78" s="9">
        <f>玩家经验!B78</f>
        <v>146780</v>
      </c>
      <c r="C78">
        <f>B78/(参数!$C$7+参数!$C$8)</f>
        <v>5.0965277777777782</v>
      </c>
      <c r="E78">
        <f t="shared" si="3"/>
        <v>140149</v>
      </c>
      <c r="F78">
        <f t="shared" ref="F78:F102" si="4">F77+E78</f>
        <v>2098122.3271028036</v>
      </c>
    </row>
    <row r="79" spans="1:6" x14ac:dyDescent="0.2">
      <c r="A79" s="3">
        <v>77</v>
      </c>
      <c r="B79" s="9">
        <f>玩家经验!B79</f>
        <v>154660</v>
      </c>
      <c r="C79">
        <f>B79/(参数!$C$7+参数!$C$8)</f>
        <v>5.3701388888888886</v>
      </c>
      <c r="E79">
        <f t="shared" si="3"/>
        <v>147673</v>
      </c>
      <c r="F79">
        <f t="shared" si="4"/>
        <v>2245795.3271028036</v>
      </c>
    </row>
    <row r="80" spans="1:6" x14ac:dyDescent="0.2">
      <c r="A80" s="3">
        <v>78</v>
      </c>
      <c r="B80" s="9">
        <f>玩家经验!B80</f>
        <v>162540</v>
      </c>
      <c r="C80">
        <f>B80/(参数!$C$7+参数!$C$8)</f>
        <v>5.6437499999999998</v>
      </c>
      <c r="E80">
        <f t="shared" si="3"/>
        <v>155197</v>
      </c>
      <c r="F80">
        <f t="shared" si="4"/>
        <v>2400992.3271028036</v>
      </c>
    </row>
    <row r="81" spans="1:6" x14ac:dyDescent="0.2">
      <c r="A81" s="3">
        <v>79</v>
      </c>
      <c r="B81" s="9">
        <f>玩家经验!B81</f>
        <v>170980</v>
      </c>
      <c r="C81">
        <f>B81/(参数!$C$7+参数!$C$8)</f>
        <v>5.9368055555555559</v>
      </c>
      <c r="E81">
        <f t="shared" si="3"/>
        <v>163255</v>
      </c>
      <c r="F81">
        <f t="shared" si="4"/>
        <v>2564247.3271028036</v>
      </c>
    </row>
    <row r="82" spans="1:6" x14ac:dyDescent="0.2">
      <c r="A82" s="3">
        <v>80</v>
      </c>
      <c r="B82" s="9">
        <f>玩家经验!B82</f>
        <v>179420</v>
      </c>
      <c r="C82">
        <f>B82/(参数!$C$7+参数!$C$8)</f>
        <v>6.2298611111111111</v>
      </c>
      <c r="E82">
        <f t="shared" si="3"/>
        <v>171313</v>
      </c>
      <c r="F82">
        <f t="shared" si="4"/>
        <v>2735560.3271028036</v>
      </c>
    </row>
    <row r="83" spans="1:6" x14ac:dyDescent="0.2">
      <c r="A83" s="3">
        <v>81</v>
      </c>
      <c r="B83" s="9">
        <f>玩家经验!B83</f>
        <v>188580</v>
      </c>
      <c r="C83">
        <f>B83/(参数!$C$7+参数!$C$8)</f>
        <v>6.5479166666666666</v>
      </c>
      <c r="E83">
        <f t="shared" si="3"/>
        <v>180059</v>
      </c>
      <c r="F83">
        <f t="shared" si="4"/>
        <v>2915619.3271028036</v>
      </c>
    </row>
    <row r="84" spans="1:6" x14ac:dyDescent="0.2">
      <c r="A84" s="3">
        <v>82</v>
      </c>
      <c r="B84" s="9">
        <f>玩家经验!B84</f>
        <v>197740</v>
      </c>
      <c r="C84">
        <f>B84/(参数!$C$7+参数!$C$8)</f>
        <v>6.8659722222222221</v>
      </c>
      <c r="E84">
        <f t="shared" si="3"/>
        <v>188805</v>
      </c>
      <c r="F84">
        <f t="shared" si="4"/>
        <v>3104424.3271028036</v>
      </c>
    </row>
    <row r="85" spans="1:6" x14ac:dyDescent="0.2">
      <c r="A85" s="3">
        <v>83</v>
      </c>
      <c r="B85" s="9">
        <f>玩家经验!B85</f>
        <v>207620</v>
      </c>
      <c r="C85">
        <f>B85/(参数!$C$7+参数!$C$8)</f>
        <v>7.209027777777778</v>
      </c>
      <c r="E85">
        <f t="shared" si="3"/>
        <v>198238</v>
      </c>
      <c r="F85">
        <f t="shared" si="4"/>
        <v>3302662.3271028036</v>
      </c>
    </row>
    <row r="86" spans="1:6" x14ac:dyDescent="0.2">
      <c r="A86" s="3">
        <v>84</v>
      </c>
      <c r="B86" s="9">
        <f>玩家经验!B86</f>
        <v>217500</v>
      </c>
      <c r="C86">
        <f>B86/(参数!$C$7+参数!$C$8)</f>
        <v>7.552083333333333</v>
      </c>
      <c r="E86">
        <f t="shared" si="3"/>
        <v>207671</v>
      </c>
      <c r="F86">
        <f t="shared" si="4"/>
        <v>3510333.3271028036</v>
      </c>
    </row>
    <row r="87" spans="1:6" x14ac:dyDescent="0.2">
      <c r="A87" s="3">
        <v>85</v>
      </c>
      <c r="B87" s="9">
        <f>玩家经验!B87</f>
        <v>228100</v>
      </c>
      <c r="C87">
        <f>B87/(参数!$C$7+参数!$C$8)</f>
        <v>7.9201388888888893</v>
      </c>
      <c r="E87">
        <f t="shared" si="3"/>
        <v>217791</v>
      </c>
      <c r="F87">
        <f t="shared" si="4"/>
        <v>3728124.3271028036</v>
      </c>
    </row>
    <row r="88" spans="1:6" x14ac:dyDescent="0.2">
      <c r="A88" s="3">
        <v>86</v>
      </c>
      <c r="B88" s="9">
        <f>玩家经验!B88</f>
        <v>238700</v>
      </c>
      <c r="C88">
        <f>B88/(参数!$C$7+参数!$C$8)</f>
        <v>8.2881944444444446</v>
      </c>
      <c r="E88">
        <f t="shared" si="3"/>
        <v>227911</v>
      </c>
      <c r="F88">
        <f t="shared" si="4"/>
        <v>3956035.3271028036</v>
      </c>
    </row>
    <row r="89" spans="1:6" x14ac:dyDescent="0.2">
      <c r="A89" s="3">
        <v>87</v>
      </c>
      <c r="B89" s="9">
        <f>玩家经验!B89</f>
        <v>250020</v>
      </c>
      <c r="C89">
        <f>B89/(参数!$C$7+参数!$C$8)</f>
        <v>8.6812500000000004</v>
      </c>
      <c r="E89">
        <f t="shared" si="3"/>
        <v>238719</v>
      </c>
      <c r="F89">
        <f t="shared" si="4"/>
        <v>4194754.3271028036</v>
      </c>
    </row>
    <row r="90" spans="1:6" x14ac:dyDescent="0.2">
      <c r="A90" s="3">
        <v>88</v>
      </c>
      <c r="B90" s="9">
        <f>玩家经验!B90</f>
        <v>261340</v>
      </c>
      <c r="C90">
        <f>B90/(参数!$C$7+参数!$C$8)</f>
        <v>9.0743055555555561</v>
      </c>
      <c r="E90">
        <f t="shared" si="3"/>
        <v>249527</v>
      </c>
      <c r="F90">
        <f t="shared" si="4"/>
        <v>4444281.3271028036</v>
      </c>
    </row>
    <row r="91" spans="1:6" x14ac:dyDescent="0.2">
      <c r="A91" s="3">
        <v>89</v>
      </c>
      <c r="B91" s="9">
        <f>玩家经验!B91</f>
        <v>273380</v>
      </c>
      <c r="C91">
        <f>B91/(参数!$C$7+参数!$C$8)</f>
        <v>9.4923611111111104</v>
      </c>
      <c r="E91">
        <f t="shared" si="3"/>
        <v>261022</v>
      </c>
      <c r="F91">
        <f t="shared" si="4"/>
        <v>4705303.3271028036</v>
      </c>
    </row>
    <row r="92" spans="1:6" x14ac:dyDescent="0.2">
      <c r="A92" s="3">
        <v>90</v>
      </c>
      <c r="B92" s="9">
        <f>玩家经验!B92</f>
        <v>285420</v>
      </c>
      <c r="C92">
        <f>B92/(参数!$C$7+参数!$C$8)</f>
        <v>9.9104166666666664</v>
      </c>
      <c r="E92">
        <f t="shared" si="3"/>
        <v>272517</v>
      </c>
      <c r="F92">
        <f t="shared" si="4"/>
        <v>4977820.3271028036</v>
      </c>
    </row>
    <row r="93" spans="1:6" x14ac:dyDescent="0.2">
      <c r="A93" s="3">
        <v>91</v>
      </c>
      <c r="B93" s="9">
        <f>玩家经验!B93</f>
        <v>298360</v>
      </c>
      <c r="C93">
        <f>B93/(参数!$C$7+参数!$C$8)</f>
        <v>10.359722222222222</v>
      </c>
      <c r="E93">
        <f t="shared" si="3"/>
        <v>284872</v>
      </c>
      <c r="F93">
        <f t="shared" si="4"/>
        <v>5262692.3271028036</v>
      </c>
    </row>
    <row r="94" spans="1:6" x14ac:dyDescent="0.2">
      <c r="A94" s="3">
        <v>92</v>
      </c>
      <c r="B94" s="9">
        <f>玩家经验!B94</f>
        <v>311300</v>
      </c>
      <c r="C94">
        <f>B94/(参数!$C$7+参数!$C$8)</f>
        <v>10.809027777777779</v>
      </c>
      <c r="E94">
        <f t="shared" si="3"/>
        <v>297227</v>
      </c>
      <c r="F94">
        <f t="shared" si="4"/>
        <v>5559919.3271028036</v>
      </c>
    </row>
    <row r="95" spans="1:6" x14ac:dyDescent="0.2">
      <c r="A95" s="3">
        <v>93</v>
      </c>
      <c r="B95" s="9">
        <f>玩家经验!B95</f>
        <v>325140</v>
      </c>
      <c r="C95">
        <f>B95/(参数!$C$7+参数!$C$8)</f>
        <v>11.289583333333333</v>
      </c>
      <c r="E95">
        <f t="shared" si="3"/>
        <v>310441</v>
      </c>
      <c r="F95">
        <f t="shared" si="4"/>
        <v>5870360.3271028036</v>
      </c>
    </row>
    <row r="96" spans="1:6" x14ac:dyDescent="0.2">
      <c r="A96" s="3">
        <v>94</v>
      </c>
      <c r="B96" s="9">
        <f>玩家经验!B96</f>
        <v>338980</v>
      </c>
      <c r="C96">
        <f>B96/(参数!$C$7+参数!$C$8)</f>
        <v>11.770138888888889</v>
      </c>
      <c r="E96">
        <f t="shared" si="3"/>
        <v>323655</v>
      </c>
      <c r="F96">
        <f t="shared" si="4"/>
        <v>6194015.3271028036</v>
      </c>
    </row>
    <row r="97" spans="1:6" x14ac:dyDescent="0.2">
      <c r="A97" s="3">
        <v>95</v>
      </c>
      <c r="B97" s="9">
        <f>玩家经验!B97</f>
        <v>353720</v>
      </c>
      <c r="C97">
        <f>B97/(参数!$C$7+参数!$C$8)</f>
        <v>12.281944444444445</v>
      </c>
      <c r="E97">
        <f t="shared" si="3"/>
        <v>337728</v>
      </c>
      <c r="F97">
        <f t="shared" si="4"/>
        <v>6531743.3271028036</v>
      </c>
    </row>
    <row r="98" spans="1:6" x14ac:dyDescent="0.2">
      <c r="A98" s="3">
        <v>96</v>
      </c>
      <c r="B98" s="9">
        <f>玩家经验!B98</f>
        <v>368460</v>
      </c>
      <c r="C98">
        <f>B98/(参数!$C$7+参数!$C$8)</f>
        <v>12.793749999999999</v>
      </c>
      <c r="E98">
        <f t="shared" si="3"/>
        <v>351801</v>
      </c>
      <c r="F98">
        <f t="shared" si="4"/>
        <v>6883544.3271028036</v>
      </c>
    </row>
    <row r="99" spans="1:6" x14ac:dyDescent="0.2">
      <c r="A99" s="3">
        <v>97</v>
      </c>
      <c r="B99" s="9">
        <f>玩家经验!B99</f>
        <v>384100</v>
      </c>
      <c r="C99">
        <f>B99/(参数!$C$7+参数!$C$8)</f>
        <v>13.336805555555555</v>
      </c>
      <c r="E99">
        <f t="shared" si="3"/>
        <v>366733</v>
      </c>
      <c r="F99">
        <f t="shared" si="4"/>
        <v>7250277.3271028036</v>
      </c>
    </row>
    <row r="100" spans="1:6" x14ac:dyDescent="0.2">
      <c r="A100" s="3">
        <v>98</v>
      </c>
      <c r="B100" s="9">
        <f>玩家经验!B100</f>
        <v>399740</v>
      </c>
      <c r="C100">
        <f>B100/(参数!$C$7+参数!$C$8)</f>
        <v>13.879861111111111</v>
      </c>
      <c r="E100">
        <f t="shared" si="3"/>
        <v>381665</v>
      </c>
      <c r="F100">
        <f t="shared" si="4"/>
        <v>7631942.3271028036</v>
      </c>
    </row>
    <row r="101" spans="1:6" x14ac:dyDescent="0.2">
      <c r="A101" s="3">
        <v>99</v>
      </c>
      <c r="B101" s="9">
        <f>玩家经验!B101</f>
        <v>416280</v>
      </c>
      <c r="C101">
        <f>B101/(参数!$C$7+参数!$C$8)</f>
        <v>14.454166666666667</v>
      </c>
      <c r="E101">
        <f t="shared" si="3"/>
        <v>397457</v>
      </c>
      <c r="F101">
        <f t="shared" si="4"/>
        <v>8029399.3271028036</v>
      </c>
    </row>
    <row r="102" spans="1:6" x14ac:dyDescent="0.2">
      <c r="A102" s="3">
        <v>100</v>
      </c>
      <c r="B102" s="9">
        <f>玩家经验!B102</f>
        <v>432820</v>
      </c>
      <c r="C102">
        <f>B102/(参数!$C$7+参数!$C$8)</f>
        <v>15.028472222222222</v>
      </c>
      <c r="E102">
        <f t="shared" si="3"/>
        <v>413249</v>
      </c>
      <c r="F102">
        <f t="shared" si="4"/>
        <v>8442648.3271028027</v>
      </c>
    </row>
  </sheetData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8">
    <tabColor rgb="FF00B050"/>
  </sheetPr>
  <dimension ref="A1:AM102"/>
  <sheetViews>
    <sheetView workbookViewId="0">
      <selection activeCell="S48" sqref="S48"/>
    </sheetView>
  </sheetViews>
  <sheetFormatPr defaultColWidth="9" defaultRowHeight="14.25" x14ac:dyDescent="0.2"/>
  <cols>
    <col min="1" max="1" width="10.375" style="3" customWidth="1"/>
    <col min="2" max="2" width="11.875" style="3" customWidth="1"/>
    <col min="3" max="3" width="12.75" customWidth="1"/>
    <col min="4" max="4" width="9" customWidth="1"/>
    <col min="5" max="9" width="7.25" customWidth="1"/>
    <col min="10" max="10" width="6.875" customWidth="1"/>
    <col min="11" max="11" width="6.875" style="1" customWidth="1"/>
    <col min="13" max="13" width="12.25" customWidth="1"/>
    <col min="14" max="18" width="6.25" customWidth="1"/>
    <col min="19" max="19" width="8.5" customWidth="1"/>
    <col min="20" max="22" width="6.25" customWidth="1"/>
    <col min="23" max="23" width="5.875" customWidth="1"/>
    <col min="24" max="24" width="10.625" customWidth="1"/>
    <col min="25" max="25" width="7.5" customWidth="1"/>
    <col min="37" max="37" width="10.5" customWidth="1"/>
  </cols>
  <sheetData>
    <row r="1" spans="1:39" x14ac:dyDescent="0.2">
      <c r="A1" s="4" t="s">
        <v>0</v>
      </c>
      <c r="B1" s="4" t="s">
        <v>1</v>
      </c>
      <c r="C1" s="5" t="s">
        <v>2</v>
      </c>
      <c r="D1" s="6" t="s">
        <v>315</v>
      </c>
      <c r="E1" s="7" t="s">
        <v>558</v>
      </c>
      <c r="F1" s="7" t="s">
        <v>559</v>
      </c>
      <c r="G1" s="7" t="s">
        <v>560</v>
      </c>
      <c r="H1" s="7" t="s">
        <v>561</v>
      </c>
      <c r="I1" s="7" t="s">
        <v>562</v>
      </c>
      <c r="J1" s="7" t="s">
        <v>563</v>
      </c>
      <c r="N1" s="1"/>
      <c r="O1" s="1"/>
      <c r="P1" s="1"/>
      <c r="Q1" s="1"/>
      <c r="R1" s="1"/>
      <c r="S1" s="1"/>
      <c r="T1" s="1"/>
      <c r="U1" s="1"/>
      <c r="V1" s="1"/>
      <c r="W1" s="1"/>
      <c r="Z1" s="1"/>
      <c r="AA1" s="1"/>
      <c r="AB1" s="1"/>
    </row>
    <row r="2" spans="1:39" x14ac:dyDescent="0.2">
      <c r="A2" s="8"/>
      <c r="B2" s="8"/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AB2" t="s">
        <v>110</v>
      </c>
      <c r="AC2" t="s">
        <v>549</v>
      </c>
      <c r="AD2" t="s">
        <v>564</v>
      </c>
      <c r="AE2" t="s">
        <v>565</v>
      </c>
      <c r="AF2" t="s">
        <v>566</v>
      </c>
      <c r="AG2" t="s">
        <v>567</v>
      </c>
      <c r="AH2" t="s">
        <v>568</v>
      </c>
      <c r="AI2" t="s">
        <v>563</v>
      </c>
      <c r="AK2" t="s">
        <v>550</v>
      </c>
      <c r="AL2" t="s">
        <v>551</v>
      </c>
    </row>
    <row r="3" spans="1:39" x14ac:dyDescent="0.2">
      <c r="A3" s="3">
        <v>1</v>
      </c>
      <c r="B3" s="9">
        <f>玩家经验!B3</f>
        <v>10</v>
      </c>
      <c r="C3">
        <f>B3/(参数!$C$7+参数!$C$8)</f>
        <v>3.4722222222222224E-4</v>
      </c>
      <c r="D3">
        <v>0</v>
      </c>
      <c r="E3" s="1"/>
      <c r="F3" s="1"/>
      <c r="G3" s="1"/>
      <c r="H3" s="1"/>
      <c r="AB3">
        <v>1</v>
      </c>
      <c r="AC3">
        <v>5</v>
      </c>
      <c r="AD3">
        <v>20</v>
      </c>
      <c r="AI3">
        <v>100</v>
      </c>
      <c r="AK3" t="s">
        <v>552</v>
      </c>
      <c r="AL3">
        <v>0.6</v>
      </c>
    </row>
    <row r="4" spans="1:39" x14ac:dyDescent="0.2">
      <c r="A4" s="3">
        <v>2</v>
      </c>
      <c r="B4" s="9">
        <f>玩家经验!B4</f>
        <v>20</v>
      </c>
      <c r="C4">
        <f>B4/(参数!$C$7+参数!$C$8)</f>
        <v>6.9444444444444447E-4</v>
      </c>
      <c r="D4">
        <v>0</v>
      </c>
      <c r="E4" s="1"/>
      <c r="F4" s="1"/>
      <c r="G4" s="1"/>
      <c r="H4" s="1"/>
      <c r="AA4" s="1"/>
      <c r="AB4">
        <v>2</v>
      </c>
      <c r="AC4">
        <v>10</v>
      </c>
      <c r="AD4">
        <v>40</v>
      </c>
      <c r="AI4">
        <f>AI3+100</f>
        <v>200</v>
      </c>
      <c r="AK4" t="s">
        <v>553</v>
      </c>
      <c r="AL4">
        <v>0.8</v>
      </c>
    </row>
    <row r="5" spans="1:39" x14ac:dyDescent="0.2">
      <c r="A5" s="3">
        <v>3</v>
      </c>
      <c r="B5" s="9">
        <f>玩家经验!B5</f>
        <v>30</v>
      </c>
      <c r="C5">
        <f>B5/(参数!$C$7+参数!$C$8)</f>
        <v>1.0416666666666667E-3</v>
      </c>
      <c r="D5">
        <v>0</v>
      </c>
      <c r="AA5" s="1"/>
      <c r="AB5">
        <v>3</v>
      </c>
      <c r="AC5">
        <f>AC4+5</f>
        <v>15</v>
      </c>
      <c r="AD5">
        <v>60</v>
      </c>
      <c r="AI5">
        <f t="shared" ref="AI5:AI22" si="0">AI4+100</f>
        <v>300</v>
      </c>
      <c r="AK5" t="s">
        <v>554</v>
      </c>
      <c r="AL5">
        <v>1</v>
      </c>
    </row>
    <row r="6" spans="1:39" x14ac:dyDescent="0.2">
      <c r="A6" s="3">
        <v>4</v>
      </c>
      <c r="B6" s="9">
        <f>玩家经验!B6</f>
        <v>50</v>
      </c>
      <c r="C6">
        <f>B6/(参数!$C$7+参数!$C$8)</f>
        <v>1.736111111111111E-3</v>
      </c>
      <c r="D6">
        <v>0</v>
      </c>
      <c r="AA6" s="1"/>
      <c r="AB6">
        <v>4</v>
      </c>
      <c r="AC6">
        <f t="shared" ref="AC6:AC13" si="1">AC5+5</f>
        <v>20</v>
      </c>
      <c r="AD6">
        <v>80</v>
      </c>
      <c r="AI6">
        <f t="shared" si="0"/>
        <v>400</v>
      </c>
    </row>
    <row r="7" spans="1:39" x14ac:dyDescent="0.2">
      <c r="A7" s="3">
        <v>5</v>
      </c>
      <c r="B7" s="9">
        <f>玩家经验!B7</f>
        <v>70</v>
      </c>
      <c r="C7">
        <f>B7/(参数!$C$7+参数!$C$8)</f>
        <v>2.4305555555555556E-3</v>
      </c>
      <c r="D7">
        <v>1</v>
      </c>
      <c r="E7" s="10">
        <f t="shared" ref="E7:J16" si="2">INT(VLOOKUP(INT($A7/5)*5,$AC$3:$AI$22,E$2+1,FALSE)*$C7/3)</f>
        <v>0</v>
      </c>
      <c r="F7" s="10">
        <f t="shared" si="2"/>
        <v>0</v>
      </c>
      <c r="G7" s="10">
        <f t="shared" si="2"/>
        <v>0</v>
      </c>
      <c r="H7" s="10">
        <f t="shared" si="2"/>
        <v>0</v>
      </c>
      <c r="I7" s="10">
        <f t="shared" si="2"/>
        <v>0</v>
      </c>
      <c r="J7" s="10">
        <f t="shared" si="2"/>
        <v>0</v>
      </c>
      <c r="M7" s="10" t="s">
        <v>316</v>
      </c>
      <c r="N7" s="10" t="s">
        <v>317</v>
      </c>
      <c r="O7" s="10" t="s">
        <v>318</v>
      </c>
      <c r="P7" s="10" t="s">
        <v>319</v>
      </c>
      <c r="Q7" s="10" t="s">
        <v>320</v>
      </c>
      <c r="R7" s="10" t="s">
        <v>321</v>
      </c>
      <c r="S7" s="10" t="s">
        <v>322</v>
      </c>
      <c r="T7" s="10" t="s">
        <v>323</v>
      </c>
      <c r="U7" s="10" t="s">
        <v>324</v>
      </c>
      <c r="V7" s="10" t="s">
        <v>325</v>
      </c>
      <c r="W7" s="10" t="s">
        <v>326</v>
      </c>
      <c r="X7" s="12" t="s">
        <v>569</v>
      </c>
      <c r="Y7" s="12" t="s">
        <v>266</v>
      </c>
      <c r="Z7" s="10" t="s">
        <v>563</v>
      </c>
      <c r="AA7" s="1"/>
      <c r="AB7">
        <v>5</v>
      </c>
      <c r="AC7">
        <f t="shared" si="1"/>
        <v>25</v>
      </c>
      <c r="AD7">
        <v>80</v>
      </c>
      <c r="AE7">
        <v>6</v>
      </c>
      <c r="AI7">
        <f t="shared" si="0"/>
        <v>500</v>
      </c>
      <c r="AK7" t="s">
        <v>555</v>
      </c>
      <c r="AL7">
        <v>3</v>
      </c>
    </row>
    <row r="8" spans="1:39" x14ac:dyDescent="0.2">
      <c r="A8" s="3">
        <v>6</v>
      </c>
      <c r="B8" s="9">
        <f>玩家经验!B8</f>
        <v>90</v>
      </c>
      <c r="C8">
        <f>B8/(参数!$C$7+参数!$C$8)</f>
        <v>3.1250000000000002E-3</v>
      </c>
      <c r="D8">
        <v>1</v>
      </c>
      <c r="E8" s="10">
        <f t="shared" si="2"/>
        <v>0</v>
      </c>
      <c r="F8" s="10">
        <f t="shared" si="2"/>
        <v>0</v>
      </c>
      <c r="G8" s="10">
        <f t="shared" si="2"/>
        <v>0</v>
      </c>
      <c r="H8" s="10">
        <f t="shared" si="2"/>
        <v>0</v>
      </c>
      <c r="I8" s="10">
        <f t="shared" si="2"/>
        <v>0</v>
      </c>
      <c r="J8" s="10">
        <f t="shared" si="2"/>
        <v>0</v>
      </c>
      <c r="M8" t="s">
        <v>110</v>
      </c>
      <c r="N8" t="s">
        <v>161</v>
      </c>
      <c r="O8" t="s">
        <v>161</v>
      </c>
      <c r="P8" t="s">
        <v>161</v>
      </c>
      <c r="Q8" t="s">
        <v>162</v>
      </c>
      <c r="R8" t="s">
        <v>162</v>
      </c>
      <c r="S8" t="s">
        <v>162</v>
      </c>
      <c r="T8" t="s">
        <v>165</v>
      </c>
      <c r="U8" t="s">
        <v>166</v>
      </c>
      <c r="V8" t="s">
        <v>330</v>
      </c>
      <c r="W8" t="s">
        <v>331</v>
      </c>
      <c r="AA8" s="1"/>
      <c r="AB8">
        <v>6</v>
      </c>
      <c r="AC8">
        <f t="shared" si="1"/>
        <v>30</v>
      </c>
      <c r="AD8">
        <v>80</v>
      </c>
      <c r="AE8">
        <f>AE7*2</f>
        <v>12</v>
      </c>
      <c r="AI8">
        <f t="shared" si="0"/>
        <v>600</v>
      </c>
      <c r="AK8" t="s">
        <v>556</v>
      </c>
      <c r="AL8">
        <v>20</v>
      </c>
    </row>
    <row r="9" spans="1:39" x14ac:dyDescent="0.2">
      <c r="A9" s="3">
        <v>7</v>
      </c>
      <c r="B9" s="9">
        <f>玩家经验!B9</f>
        <v>120</v>
      </c>
      <c r="C9">
        <f>B9/(参数!$C$7+参数!$C$8)</f>
        <v>4.1666666666666666E-3</v>
      </c>
      <c r="D9">
        <v>1</v>
      </c>
      <c r="E9" s="10">
        <f t="shared" si="2"/>
        <v>0</v>
      </c>
      <c r="F9" s="10">
        <f t="shared" si="2"/>
        <v>0</v>
      </c>
      <c r="G9" s="10">
        <f t="shared" si="2"/>
        <v>0</v>
      </c>
      <c r="H9" s="10">
        <f t="shared" si="2"/>
        <v>0</v>
      </c>
      <c r="I9" s="10">
        <f t="shared" si="2"/>
        <v>0</v>
      </c>
      <c r="J9" s="10">
        <f t="shared" si="2"/>
        <v>0</v>
      </c>
      <c r="M9">
        <v>1</v>
      </c>
      <c r="N9" s="11">
        <v>2</v>
      </c>
      <c r="O9" s="11">
        <v>3</v>
      </c>
      <c r="P9" s="11">
        <v>3</v>
      </c>
      <c r="Q9" s="11">
        <v>2</v>
      </c>
      <c r="R9" s="11">
        <v>3</v>
      </c>
      <c r="S9" s="11">
        <v>3</v>
      </c>
      <c r="T9" s="11">
        <v>4</v>
      </c>
      <c r="U9" s="11">
        <v>4</v>
      </c>
      <c r="V9" s="11">
        <v>5</v>
      </c>
      <c r="W9" s="11">
        <v>10</v>
      </c>
      <c r="X9">
        <f>VLOOKUP(进阶!AI27,进阶!$BC$3:$BD$52,2,FALSE)+VLOOKUP(进阶!AJ27,进阶!$BC$3:$BD$52,2,FALSE)+VLOOKUP(进阶!AK27,进阶!$BC$3:$BD$52,2,FALSE)+VLOOKUP(进阶!AL27,进阶!$BC$3:$BD$52,2,FALSE)+VLOOKUP(进阶!AM27,进阶!$BC$3:$BD$52,2,FALSE)+VLOOKUP(进阶!AN27,进阶!$BC$3:$BD$52,2,FALSE)+VLOOKUP(进阶!AO27,进阶!$BC$3:$BD$52,2,FALSE)+VLOOKUP(进阶!AP27,进阶!$BC$3:$BD$52,2,FALSE)+VLOOKUP(进阶!AQ27,进阶!$BC$3:$BD$52,2,FALSE)+VLOOKUP(进阶!AR27,进阶!$BC$3:$BD$52,2,FALSE)</f>
        <v>220</v>
      </c>
      <c r="Y9">
        <f>X9</f>
        <v>220</v>
      </c>
      <c r="Z9">
        <f>SUMIF(D:D,M9,J:J)</f>
        <v>0</v>
      </c>
      <c r="AB9">
        <v>7</v>
      </c>
      <c r="AC9">
        <f t="shared" si="1"/>
        <v>35</v>
      </c>
      <c r="AD9">
        <v>80</v>
      </c>
      <c r="AE9">
        <f>AE7*3</f>
        <v>18</v>
      </c>
      <c r="AI9">
        <f t="shared" si="0"/>
        <v>700</v>
      </c>
    </row>
    <row r="10" spans="1:39" x14ac:dyDescent="0.2">
      <c r="A10" s="3">
        <v>8</v>
      </c>
      <c r="B10" s="9">
        <f>玩家经验!B10</f>
        <v>150</v>
      </c>
      <c r="C10">
        <f>B10/(参数!$C$7+参数!$C$8)</f>
        <v>5.208333333333333E-3</v>
      </c>
      <c r="D10">
        <v>1</v>
      </c>
      <c r="E10" s="10">
        <f t="shared" si="2"/>
        <v>0</v>
      </c>
      <c r="F10" s="10">
        <f t="shared" si="2"/>
        <v>0</v>
      </c>
      <c r="G10" s="10">
        <f t="shared" si="2"/>
        <v>0</v>
      </c>
      <c r="H10" s="10">
        <f t="shared" si="2"/>
        <v>0</v>
      </c>
      <c r="I10" s="10">
        <f t="shared" si="2"/>
        <v>0</v>
      </c>
      <c r="J10" s="10">
        <f t="shared" si="2"/>
        <v>0</v>
      </c>
      <c r="M10">
        <v>2</v>
      </c>
      <c r="N10" s="11">
        <f>N9</f>
        <v>2</v>
      </c>
      <c r="O10" s="11">
        <f t="shared" ref="O10:W10" si="3">O9</f>
        <v>3</v>
      </c>
      <c r="P10" s="11">
        <f t="shared" si="3"/>
        <v>3</v>
      </c>
      <c r="Q10" s="11">
        <f t="shared" si="3"/>
        <v>2</v>
      </c>
      <c r="R10" s="11">
        <f t="shared" si="3"/>
        <v>3</v>
      </c>
      <c r="S10" s="11">
        <f t="shared" si="3"/>
        <v>3</v>
      </c>
      <c r="T10" s="11">
        <f t="shared" si="3"/>
        <v>4</v>
      </c>
      <c r="U10" s="11">
        <f t="shared" si="3"/>
        <v>4</v>
      </c>
      <c r="V10" s="11">
        <f t="shared" si="3"/>
        <v>5</v>
      </c>
      <c r="W10" s="11">
        <f t="shared" si="3"/>
        <v>10</v>
      </c>
      <c r="X10">
        <f>VLOOKUP(进阶!AI28,进阶!$BC$3:$BD$52,2,FALSE)+VLOOKUP(进阶!AJ28,进阶!$BC$3:$BD$52,2,FALSE)+VLOOKUP(进阶!AK28,进阶!$BC$3:$BD$52,2,FALSE)+VLOOKUP(进阶!AL28,进阶!$BC$3:$BD$52,2,FALSE)+VLOOKUP(进阶!AM28,进阶!$BC$3:$BD$52,2,FALSE)+VLOOKUP(进阶!AN28,进阶!$BC$3:$BD$52,2,FALSE)+VLOOKUP(进阶!AO28,进阶!$BC$3:$BD$52,2,FALSE)+VLOOKUP(进阶!AP28,进阶!$BC$3:$BD$52,2,FALSE)+VLOOKUP(进阶!AQ28,进阶!$BC$3:$BD$52,2,FALSE)+VLOOKUP(进阶!AR28,进阶!$BC$3:$BD$52,2,FALSE)</f>
        <v>440</v>
      </c>
      <c r="Y10">
        <f t="shared" ref="Y10:Y28" si="4">Y9+X10</f>
        <v>660</v>
      </c>
      <c r="Z10">
        <f t="shared" ref="Z10:Z27" si="5">SUMIF(D:D,M10,J:J)</f>
        <v>1</v>
      </c>
      <c r="AB10">
        <v>8</v>
      </c>
      <c r="AC10">
        <f t="shared" si="1"/>
        <v>40</v>
      </c>
      <c r="AD10">
        <v>80</v>
      </c>
      <c r="AE10">
        <f>AE7*4</f>
        <v>24</v>
      </c>
      <c r="AI10">
        <f t="shared" si="0"/>
        <v>800</v>
      </c>
      <c r="AK10" t="s">
        <v>570</v>
      </c>
    </row>
    <row r="11" spans="1:39" x14ac:dyDescent="0.2">
      <c r="A11" s="3">
        <v>9</v>
      </c>
      <c r="B11" s="9">
        <f>玩家经验!B11</f>
        <v>180</v>
      </c>
      <c r="C11">
        <f>B11/(参数!$C$7+参数!$C$8)</f>
        <v>6.2500000000000003E-3</v>
      </c>
      <c r="D11">
        <v>1</v>
      </c>
      <c r="E11" s="10">
        <f t="shared" si="2"/>
        <v>0</v>
      </c>
      <c r="F11" s="10">
        <f t="shared" si="2"/>
        <v>0</v>
      </c>
      <c r="G11" s="10">
        <f t="shared" si="2"/>
        <v>0</v>
      </c>
      <c r="H11" s="10">
        <f t="shared" si="2"/>
        <v>0</v>
      </c>
      <c r="I11" s="10">
        <f t="shared" si="2"/>
        <v>0</v>
      </c>
      <c r="J11" s="10">
        <f t="shared" si="2"/>
        <v>0</v>
      </c>
      <c r="M11">
        <v>3</v>
      </c>
      <c r="N11" s="11">
        <f>N9*2</f>
        <v>4</v>
      </c>
      <c r="O11" s="11">
        <f t="shared" ref="O11:W11" si="6">O9*2</f>
        <v>6</v>
      </c>
      <c r="P11" s="11">
        <f t="shared" si="6"/>
        <v>6</v>
      </c>
      <c r="Q11" s="11">
        <f t="shared" si="6"/>
        <v>4</v>
      </c>
      <c r="R11" s="11">
        <f t="shared" si="6"/>
        <v>6</v>
      </c>
      <c r="S11" s="11">
        <f t="shared" si="6"/>
        <v>6</v>
      </c>
      <c r="T11" s="11">
        <f t="shared" si="6"/>
        <v>8</v>
      </c>
      <c r="U11" s="11">
        <f t="shared" si="6"/>
        <v>8</v>
      </c>
      <c r="V11" s="11">
        <f t="shared" si="6"/>
        <v>10</v>
      </c>
      <c r="W11" s="11">
        <f t="shared" si="6"/>
        <v>20</v>
      </c>
      <c r="X11">
        <f>VLOOKUP(进阶!AI29,进阶!$BC$3:$BD$52,2,FALSE)+VLOOKUP(进阶!AJ29,进阶!$BC$3:$BD$52,2,FALSE)+VLOOKUP(进阶!AK29,进阶!$BC$3:$BD$52,2,FALSE)+VLOOKUP(进阶!AL29,进阶!$BC$3:$BD$52,2,FALSE)+VLOOKUP(进阶!AM29,进阶!$BC$3:$BD$52,2,FALSE)+VLOOKUP(进阶!AN29,进阶!$BC$3:$BD$52,2,FALSE)+VLOOKUP(进阶!AO29,进阶!$BC$3:$BD$52,2,FALSE)+VLOOKUP(进阶!AP29,进阶!$BC$3:$BD$52,2,FALSE)+VLOOKUP(进阶!AQ29,进阶!$BC$3:$BD$52,2,FALSE)+VLOOKUP(进阶!AR29,进阶!$BC$3:$BD$52,2,FALSE)</f>
        <v>860</v>
      </c>
      <c r="Y11">
        <f t="shared" si="4"/>
        <v>1520</v>
      </c>
      <c r="Z11">
        <f t="shared" si="5"/>
        <v>12</v>
      </c>
      <c r="AB11">
        <v>9</v>
      </c>
      <c r="AC11">
        <f t="shared" si="1"/>
        <v>45</v>
      </c>
      <c r="AE11">
        <f>AE10</f>
        <v>24</v>
      </c>
      <c r="AF11">
        <v>3</v>
      </c>
      <c r="AI11">
        <f t="shared" si="0"/>
        <v>900</v>
      </c>
    </row>
    <row r="12" spans="1:39" x14ac:dyDescent="0.2">
      <c r="A12" s="3">
        <v>10</v>
      </c>
      <c r="B12" s="9">
        <f>玩家经验!B12</f>
        <v>220</v>
      </c>
      <c r="C12">
        <f>B12/(参数!$C$7+参数!$C$8)</f>
        <v>7.6388888888888886E-3</v>
      </c>
      <c r="D12">
        <f>D7+1</f>
        <v>2</v>
      </c>
      <c r="E12" s="10">
        <f t="shared" si="2"/>
        <v>0</v>
      </c>
      <c r="F12" s="10">
        <f t="shared" si="2"/>
        <v>0</v>
      </c>
      <c r="G12" s="10">
        <f t="shared" si="2"/>
        <v>0</v>
      </c>
      <c r="H12" s="10">
        <f t="shared" si="2"/>
        <v>0</v>
      </c>
      <c r="I12" s="10">
        <f t="shared" si="2"/>
        <v>0</v>
      </c>
      <c r="J12" s="10">
        <f t="shared" si="2"/>
        <v>0</v>
      </c>
      <c r="M12">
        <v>4</v>
      </c>
      <c r="N12" s="11">
        <f t="shared" ref="N12:W12" si="7">N10*2</f>
        <v>4</v>
      </c>
      <c r="O12" s="11">
        <f t="shared" si="7"/>
        <v>6</v>
      </c>
      <c r="P12" s="11">
        <f t="shared" si="7"/>
        <v>6</v>
      </c>
      <c r="Q12" s="11">
        <f t="shared" si="7"/>
        <v>4</v>
      </c>
      <c r="R12" s="11">
        <f t="shared" si="7"/>
        <v>6</v>
      </c>
      <c r="S12" s="11">
        <f t="shared" si="7"/>
        <v>6</v>
      </c>
      <c r="T12" s="11">
        <f t="shared" si="7"/>
        <v>8</v>
      </c>
      <c r="U12" s="11">
        <f t="shared" si="7"/>
        <v>8</v>
      </c>
      <c r="V12" s="11">
        <f t="shared" si="7"/>
        <v>10</v>
      </c>
      <c r="W12" s="11">
        <f t="shared" si="7"/>
        <v>20</v>
      </c>
      <c r="X12">
        <f>VLOOKUP(进阶!AI30,进阶!$BC$3:$BD$52,2,FALSE)+VLOOKUP(进阶!AJ30,进阶!$BC$3:$BD$52,2,FALSE)+VLOOKUP(进阶!AK30,进阶!$BC$3:$BD$52,2,FALSE)+VLOOKUP(进阶!AL30,进阶!$BC$3:$BD$52,2,FALSE)+VLOOKUP(进阶!AM30,进阶!$BC$3:$BD$52,2,FALSE)+VLOOKUP(进阶!AN30,进阶!$BC$3:$BD$52,2,FALSE)+VLOOKUP(进阶!AO30,进阶!$BC$3:$BD$52,2,FALSE)+VLOOKUP(进阶!AP30,进阶!$BC$3:$BD$52,2,FALSE)+VLOOKUP(进阶!AQ30,进阶!$BC$3:$BD$52,2,FALSE)+VLOOKUP(进阶!AR30,进阶!$BC$3:$BD$52,2,FALSE)</f>
        <v>1480</v>
      </c>
      <c r="Y12">
        <f t="shared" si="4"/>
        <v>3000</v>
      </c>
      <c r="Z12">
        <f t="shared" si="5"/>
        <v>35</v>
      </c>
      <c r="AB12">
        <v>10</v>
      </c>
      <c r="AC12">
        <f t="shared" si="1"/>
        <v>50</v>
      </c>
      <c r="AE12">
        <f>AE11</f>
        <v>24</v>
      </c>
      <c r="AF12">
        <f>AF11*2</f>
        <v>6</v>
      </c>
      <c r="AI12">
        <f t="shared" si="0"/>
        <v>1000</v>
      </c>
      <c r="AK12" s="1"/>
      <c r="AL12" s="1"/>
      <c r="AM12" s="1"/>
    </row>
    <row r="13" spans="1:39" x14ac:dyDescent="0.2">
      <c r="A13" s="3">
        <v>11</v>
      </c>
      <c r="B13" s="9">
        <f>玩家经验!B13</f>
        <v>280</v>
      </c>
      <c r="C13">
        <f>B13/(参数!$C$7+参数!$C$8)</f>
        <v>9.7222222222222224E-3</v>
      </c>
      <c r="D13">
        <f t="shared" ref="D13:D76" si="8">D8+1</f>
        <v>2</v>
      </c>
      <c r="E13" s="10">
        <f t="shared" si="2"/>
        <v>0</v>
      </c>
      <c r="F13" s="10">
        <f t="shared" si="2"/>
        <v>0</v>
      </c>
      <c r="G13" s="10">
        <f t="shared" si="2"/>
        <v>0</v>
      </c>
      <c r="H13" s="10">
        <f t="shared" si="2"/>
        <v>0</v>
      </c>
      <c r="I13" s="10">
        <f t="shared" si="2"/>
        <v>0</v>
      </c>
      <c r="J13" s="10">
        <f t="shared" si="2"/>
        <v>0</v>
      </c>
      <c r="M13">
        <v>5</v>
      </c>
      <c r="N13" s="11" t="str">
        <f>N9*3&amp;","&amp;N9</f>
        <v>6,2</v>
      </c>
      <c r="O13" s="11" t="str">
        <f t="shared" ref="O13:W14" si="9">O9*3&amp;","&amp;O9</f>
        <v>9,3</v>
      </c>
      <c r="P13" s="11" t="str">
        <f t="shared" si="9"/>
        <v>9,3</v>
      </c>
      <c r="Q13" s="11" t="str">
        <f t="shared" si="9"/>
        <v>6,2</v>
      </c>
      <c r="R13" s="11" t="str">
        <f t="shared" si="9"/>
        <v>9,3</v>
      </c>
      <c r="S13" s="11" t="str">
        <f t="shared" si="9"/>
        <v>9,3</v>
      </c>
      <c r="T13" s="11" t="str">
        <f t="shared" si="9"/>
        <v>12,4</v>
      </c>
      <c r="U13" s="11" t="str">
        <f t="shared" si="9"/>
        <v>12,4</v>
      </c>
      <c r="V13" s="11" t="str">
        <f t="shared" si="9"/>
        <v>15,5</v>
      </c>
      <c r="W13" s="11" t="str">
        <f t="shared" si="9"/>
        <v>30,10</v>
      </c>
      <c r="X13">
        <f>VLOOKUP(进阶!AI31,进阶!$BC$3:$BD$52,2,FALSE)+VLOOKUP(进阶!AJ31,进阶!$BC$3:$BD$52,2,FALSE)+VLOOKUP(进阶!AK31,进阶!$BC$3:$BD$52,2,FALSE)+VLOOKUP(进阶!AL31,进阶!$BC$3:$BD$52,2,FALSE)+VLOOKUP(进阶!AM31,进阶!$BC$3:$BD$52,2,FALSE)+VLOOKUP(进阶!AN31,进阶!$BC$3:$BD$52,2,FALSE)+VLOOKUP(进阶!AO31,进阶!$BC$3:$BD$52,2,FALSE)+VLOOKUP(进阶!AP31,进阶!$BC$3:$BD$52,2,FALSE)+VLOOKUP(进阶!AQ31,进阶!$BC$3:$BD$52,2,FALSE)+VLOOKUP(进阶!AR31,进阶!$BC$3:$BD$52,2,FALSE)</f>
        <v>2300</v>
      </c>
      <c r="Y13">
        <f t="shared" si="4"/>
        <v>5300</v>
      </c>
      <c r="Z13">
        <f t="shared" si="5"/>
        <v>91</v>
      </c>
      <c r="AB13">
        <v>11</v>
      </c>
      <c r="AC13">
        <f t="shared" si="1"/>
        <v>55</v>
      </c>
      <c r="AE13">
        <f>AE12</f>
        <v>24</v>
      </c>
      <c r="AF13">
        <f>AF11*3</f>
        <v>9</v>
      </c>
      <c r="AI13">
        <f t="shared" si="0"/>
        <v>1100</v>
      </c>
      <c r="AK13" t="s">
        <v>571</v>
      </c>
      <c r="AM13" s="1"/>
    </row>
    <row r="14" spans="1:39" x14ac:dyDescent="0.2">
      <c r="A14" s="3">
        <v>12</v>
      </c>
      <c r="B14" s="9">
        <f>玩家经验!B14</f>
        <v>340</v>
      </c>
      <c r="C14">
        <f>B14/(参数!$C$7+参数!$C$8)</f>
        <v>1.1805555555555555E-2</v>
      </c>
      <c r="D14">
        <f t="shared" si="8"/>
        <v>2</v>
      </c>
      <c r="E14" s="10">
        <f t="shared" si="2"/>
        <v>0</v>
      </c>
      <c r="F14" s="10">
        <f t="shared" si="2"/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M14">
        <v>6</v>
      </c>
      <c r="N14" s="11" t="str">
        <f>N10*3&amp;","&amp;N10</f>
        <v>6,2</v>
      </c>
      <c r="O14" s="11" t="str">
        <f t="shared" si="9"/>
        <v>9,3</v>
      </c>
      <c r="P14" s="11" t="str">
        <f t="shared" si="9"/>
        <v>9,3</v>
      </c>
      <c r="Q14" s="11" t="str">
        <f t="shared" si="9"/>
        <v>6,2</v>
      </c>
      <c r="R14" s="11" t="str">
        <f t="shared" si="9"/>
        <v>9,3</v>
      </c>
      <c r="S14" s="11" t="str">
        <f t="shared" si="9"/>
        <v>9,3</v>
      </c>
      <c r="T14" s="11" t="str">
        <f t="shared" si="9"/>
        <v>12,4</v>
      </c>
      <c r="U14" s="11" t="str">
        <f t="shared" si="9"/>
        <v>12,4</v>
      </c>
      <c r="V14" s="11" t="str">
        <f t="shared" si="9"/>
        <v>15,5</v>
      </c>
      <c r="W14" s="11" t="str">
        <f t="shared" si="9"/>
        <v>30,10</v>
      </c>
      <c r="X14">
        <f>VLOOKUP(进阶!AI32,进阶!$BC$3:$BD$52,2,FALSE)+VLOOKUP(进阶!AJ32,进阶!$BC$3:$BD$52,2,FALSE)+VLOOKUP(进阶!AK32,进阶!$BC$3:$BD$52,2,FALSE)+VLOOKUP(进阶!AL32,进阶!$BC$3:$BD$52,2,FALSE)+VLOOKUP(进阶!AM32,进阶!$BC$3:$BD$52,2,FALSE)+VLOOKUP(进阶!AN32,进阶!$BC$3:$BD$52,2,FALSE)+VLOOKUP(进阶!AO32,进阶!$BC$3:$BD$52,2,FALSE)+VLOOKUP(进阶!AP32,进阶!$BC$3:$BD$52,2,FALSE)+VLOOKUP(进阶!AQ32,进阶!$BC$3:$BD$52,2,FALSE)+VLOOKUP(进阶!AR32,进阶!$BC$3:$BD$52,2,FALSE)</f>
        <v>3320</v>
      </c>
      <c r="Y14">
        <f t="shared" si="4"/>
        <v>8620</v>
      </c>
      <c r="Z14">
        <f t="shared" si="5"/>
        <v>192</v>
      </c>
      <c r="AB14">
        <v>12</v>
      </c>
      <c r="AC14">
        <f t="shared" ref="AC14:AC22" si="10">AC13+5</f>
        <v>60</v>
      </c>
      <c r="AE14">
        <f>AE13</f>
        <v>24</v>
      </c>
      <c r="AF14">
        <f>AF11*4</f>
        <v>12</v>
      </c>
      <c r="AI14">
        <f t="shared" si="0"/>
        <v>1200</v>
      </c>
      <c r="AK14" t="s">
        <v>308</v>
      </c>
      <c r="AL14" t="s">
        <v>309</v>
      </c>
      <c r="AM14" t="s">
        <v>310</v>
      </c>
    </row>
    <row r="15" spans="1:39" x14ac:dyDescent="0.2">
      <c r="A15" s="3">
        <v>13</v>
      </c>
      <c r="B15" s="9">
        <f>玩家经验!B15</f>
        <v>420</v>
      </c>
      <c r="C15">
        <f>B15/(参数!$C$7+参数!$C$8)</f>
        <v>1.4583333333333334E-2</v>
      </c>
      <c r="D15">
        <f t="shared" si="8"/>
        <v>2</v>
      </c>
      <c r="E15" s="10">
        <f t="shared" si="2"/>
        <v>0</v>
      </c>
      <c r="F15" s="10">
        <f t="shared" si="2"/>
        <v>0</v>
      </c>
      <c r="G15" s="10">
        <f t="shared" si="2"/>
        <v>0</v>
      </c>
      <c r="H15" s="10">
        <f t="shared" si="2"/>
        <v>0</v>
      </c>
      <c r="I15" s="10">
        <f t="shared" si="2"/>
        <v>0</v>
      </c>
      <c r="J15" s="10">
        <f t="shared" si="2"/>
        <v>0</v>
      </c>
      <c r="M15">
        <v>7</v>
      </c>
      <c r="N15" s="11" t="str">
        <f t="shared" ref="N15:W16" si="11">N11*2&amp;","&amp;N11</f>
        <v>8,4</v>
      </c>
      <c r="O15" s="11" t="str">
        <f t="shared" si="11"/>
        <v>12,6</v>
      </c>
      <c r="P15" s="11" t="str">
        <f t="shared" si="11"/>
        <v>12,6</v>
      </c>
      <c r="Q15" s="11" t="str">
        <f t="shared" si="11"/>
        <v>8,4</v>
      </c>
      <c r="R15" s="11" t="str">
        <f t="shared" si="11"/>
        <v>12,6</v>
      </c>
      <c r="S15" s="11" t="str">
        <f t="shared" si="11"/>
        <v>12,6</v>
      </c>
      <c r="T15" s="11" t="str">
        <f t="shared" si="11"/>
        <v>16,8</v>
      </c>
      <c r="U15" s="11" t="str">
        <f t="shared" si="11"/>
        <v>16,8</v>
      </c>
      <c r="V15" s="11" t="str">
        <f t="shared" si="11"/>
        <v>20,10</v>
      </c>
      <c r="W15" s="11" t="str">
        <f t="shared" si="11"/>
        <v>40,20</v>
      </c>
      <c r="X15">
        <f>VLOOKUP(进阶!AI33,进阶!$BC$3:$BD$52,2,FALSE)+VLOOKUP(进阶!AJ33,进阶!$BC$3:$BD$52,2,FALSE)+VLOOKUP(进阶!AK33,进阶!$BC$3:$BD$52,2,FALSE)+VLOOKUP(进阶!AL33,进阶!$BC$3:$BD$52,2,FALSE)+VLOOKUP(进阶!AM33,进阶!$BC$3:$BD$52,2,FALSE)+VLOOKUP(进阶!AN33,进阶!$BC$3:$BD$52,2,FALSE)+VLOOKUP(进阶!AO33,进阶!$BC$3:$BD$52,2,FALSE)+VLOOKUP(进阶!AP33,进阶!$BC$3:$BD$52,2,FALSE)+VLOOKUP(进阶!AQ33,进阶!$BC$3:$BD$52,2,FALSE)+VLOOKUP(进阶!AR33,进阶!$BC$3:$BD$52,2,FALSE)</f>
        <v>4540</v>
      </c>
      <c r="Y15">
        <f t="shared" si="4"/>
        <v>13160</v>
      </c>
      <c r="Z15">
        <f>SUMIF(D:D,M15,J:J)</f>
        <v>381</v>
      </c>
      <c r="AB15">
        <v>13</v>
      </c>
      <c r="AC15">
        <f t="shared" si="10"/>
        <v>65</v>
      </c>
      <c r="AF15">
        <f>AF14</f>
        <v>12</v>
      </c>
      <c r="AG15">
        <v>2</v>
      </c>
      <c r="AI15">
        <f t="shared" si="0"/>
        <v>1300</v>
      </c>
    </row>
    <row r="16" spans="1:39" x14ac:dyDescent="0.2">
      <c r="A16" s="3">
        <v>14</v>
      </c>
      <c r="B16" s="9">
        <f>玩家经验!B16</f>
        <v>500</v>
      </c>
      <c r="C16">
        <f>B16/(参数!$C$7+参数!$C$8)</f>
        <v>1.7361111111111112E-2</v>
      </c>
      <c r="D16">
        <f t="shared" si="8"/>
        <v>2</v>
      </c>
      <c r="E16" s="10">
        <f t="shared" si="2"/>
        <v>0</v>
      </c>
      <c r="F16" s="10">
        <f t="shared" si="2"/>
        <v>0</v>
      </c>
      <c r="G16" s="10">
        <f t="shared" si="2"/>
        <v>0</v>
      </c>
      <c r="H16" s="10">
        <f t="shared" si="2"/>
        <v>0</v>
      </c>
      <c r="I16" s="10">
        <f t="shared" si="2"/>
        <v>0</v>
      </c>
      <c r="J16" s="10">
        <f t="shared" si="2"/>
        <v>1</v>
      </c>
      <c r="M16">
        <v>8</v>
      </c>
      <c r="N16" s="11" t="str">
        <f t="shared" si="11"/>
        <v>8,4</v>
      </c>
      <c r="O16" s="11" t="str">
        <f t="shared" si="11"/>
        <v>12,6</v>
      </c>
      <c r="P16" s="11" t="str">
        <f t="shared" si="11"/>
        <v>12,6</v>
      </c>
      <c r="Q16" s="11" t="str">
        <f t="shared" si="11"/>
        <v>8,4</v>
      </c>
      <c r="R16" s="11" t="str">
        <f t="shared" si="11"/>
        <v>12,6</v>
      </c>
      <c r="S16" s="11" t="str">
        <f t="shared" si="11"/>
        <v>12,6</v>
      </c>
      <c r="T16" s="11" t="str">
        <f t="shared" si="11"/>
        <v>16,8</v>
      </c>
      <c r="U16" s="11" t="str">
        <f t="shared" si="11"/>
        <v>16,8</v>
      </c>
      <c r="V16" s="11" t="str">
        <f t="shared" si="11"/>
        <v>20,10</v>
      </c>
      <c r="W16" s="11" t="str">
        <f t="shared" si="11"/>
        <v>40,20</v>
      </c>
      <c r="X16">
        <f>VLOOKUP(进阶!AI34,进阶!$BC$3:$BD$52,2,FALSE)+VLOOKUP(进阶!AJ34,进阶!$BC$3:$BD$52,2,FALSE)+VLOOKUP(进阶!AK34,进阶!$BC$3:$BD$52,2,FALSE)+VLOOKUP(进阶!AL34,进阶!$BC$3:$BD$52,2,FALSE)+VLOOKUP(进阶!AM34,进阶!$BC$3:$BD$52,2,FALSE)+VLOOKUP(进阶!AN34,进阶!$BC$3:$BD$52,2,FALSE)+VLOOKUP(进阶!AO34,进阶!$BC$3:$BD$52,2,FALSE)+VLOOKUP(进阶!AP34,进阶!$BC$3:$BD$52,2,FALSE)+VLOOKUP(进阶!AQ34,进阶!$BC$3:$BD$52,2,FALSE)+VLOOKUP(进阶!AR34,进阶!$BC$3:$BD$52,2,FALSE)</f>
        <v>5960</v>
      </c>
      <c r="Y16">
        <f t="shared" si="4"/>
        <v>19120</v>
      </c>
      <c r="Z16">
        <f t="shared" si="5"/>
        <v>693</v>
      </c>
      <c r="AB16">
        <v>14</v>
      </c>
      <c r="AC16">
        <f t="shared" si="10"/>
        <v>70</v>
      </c>
      <c r="AF16">
        <f>AF15</f>
        <v>12</v>
      </c>
      <c r="AG16">
        <f>AG15*2</f>
        <v>4</v>
      </c>
      <c r="AI16">
        <f t="shared" si="0"/>
        <v>1400</v>
      </c>
    </row>
    <row r="17" spans="1:35" x14ac:dyDescent="0.2">
      <c r="A17" s="3">
        <v>15</v>
      </c>
      <c r="B17" s="9">
        <f>玩家经验!B17</f>
        <v>600</v>
      </c>
      <c r="C17">
        <f>B17/(参数!$C$7+参数!$C$8)</f>
        <v>2.0833333333333332E-2</v>
      </c>
      <c r="D17">
        <f t="shared" si="8"/>
        <v>3</v>
      </c>
      <c r="E17" s="10">
        <f t="shared" ref="E17:J26" si="12">INT(VLOOKUP(INT($A17/5)*5,$AC$3:$AI$22,E$2+1,FALSE)*$C17/3)</f>
        <v>0</v>
      </c>
      <c r="F17" s="10">
        <f t="shared" si="12"/>
        <v>0</v>
      </c>
      <c r="G17" s="10">
        <f t="shared" si="12"/>
        <v>0</v>
      </c>
      <c r="H17" s="10">
        <f t="shared" si="12"/>
        <v>0</v>
      </c>
      <c r="I17" s="10">
        <f t="shared" si="12"/>
        <v>0</v>
      </c>
      <c r="J17" s="10">
        <f t="shared" si="12"/>
        <v>2</v>
      </c>
      <c r="M17">
        <v>9</v>
      </c>
      <c r="N17" s="11" t="str">
        <f t="shared" ref="N17:W28" si="13">N13</f>
        <v>6,2</v>
      </c>
      <c r="O17" s="11" t="str">
        <f t="shared" si="13"/>
        <v>9,3</v>
      </c>
      <c r="P17" s="11" t="str">
        <f t="shared" si="13"/>
        <v>9,3</v>
      </c>
      <c r="Q17" s="11" t="str">
        <f t="shared" si="13"/>
        <v>6,2</v>
      </c>
      <c r="R17" s="11" t="str">
        <f t="shared" si="13"/>
        <v>9,3</v>
      </c>
      <c r="S17" s="11" t="str">
        <f t="shared" si="13"/>
        <v>9,3</v>
      </c>
      <c r="T17" s="11" t="str">
        <f t="shared" si="13"/>
        <v>12,4</v>
      </c>
      <c r="U17" s="11" t="str">
        <f t="shared" si="13"/>
        <v>12,4</v>
      </c>
      <c r="V17" s="11" t="str">
        <f t="shared" si="13"/>
        <v>15,5</v>
      </c>
      <c r="W17" s="11" t="str">
        <f t="shared" si="13"/>
        <v>30,10</v>
      </c>
      <c r="X17">
        <f>VLOOKUP(进阶!AI35,进阶!$BC$3:$BD$52,2,FALSE)+VLOOKUP(进阶!AJ35,进阶!$BC$3:$BD$52,2,FALSE)+VLOOKUP(进阶!AK35,进阶!$BC$3:$BD$52,2,FALSE)+VLOOKUP(进阶!AL35,进阶!$BC$3:$BD$52,2,FALSE)+VLOOKUP(进阶!AM35,进阶!$BC$3:$BD$52,2,FALSE)+VLOOKUP(进阶!AN35,进阶!$BC$3:$BD$52,2,FALSE)+VLOOKUP(进阶!AO35,进阶!$BC$3:$BD$52,2,FALSE)+VLOOKUP(进阶!AP35,进阶!$BC$3:$BD$52,2,FALSE)+VLOOKUP(进阶!AQ35,进阶!$BC$3:$BD$52,2,FALSE)+VLOOKUP(进阶!AR35,进阶!$BC$3:$BD$52,2,FALSE)</f>
        <v>7580</v>
      </c>
      <c r="Y17">
        <f t="shared" si="4"/>
        <v>26700</v>
      </c>
      <c r="Z17">
        <f t="shared" si="5"/>
        <v>1194</v>
      </c>
      <c r="AB17">
        <v>15</v>
      </c>
      <c r="AC17">
        <f t="shared" si="10"/>
        <v>75</v>
      </c>
      <c r="AF17">
        <f>AF16</f>
        <v>12</v>
      </c>
      <c r="AG17">
        <f>AG15*3</f>
        <v>6</v>
      </c>
      <c r="AI17">
        <f t="shared" si="0"/>
        <v>1500</v>
      </c>
    </row>
    <row r="18" spans="1:35" x14ac:dyDescent="0.2">
      <c r="A18" s="3">
        <v>16</v>
      </c>
      <c r="B18" s="9">
        <f>玩家经验!B18</f>
        <v>700</v>
      </c>
      <c r="C18">
        <f>B18/(参数!$C$7+参数!$C$8)</f>
        <v>2.4305555555555556E-2</v>
      </c>
      <c r="D18">
        <f t="shared" si="8"/>
        <v>3</v>
      </c>
      <c r="E18" s="10">
        <f t="shared" si="12"/>
        <v>0</v>
      </c>
      <c r="F18" s="10">
        <f t="shared" si="12"/>
        <v>0</v>
      </c>
      <c r="G18" s="10">
        <f t="shared" si="12"/>
        <v>0</v>
      </c>
      <c r="H18" s="10">
        <f t="shared" si="12"/>
        <v>0</v>
      </c>
      <c r="I18" s="10">
        <f t="shared" si="12"/>
        <v>0</v>
      </c>
      <c r="J18" s="10">
        <f t="shared" si="12"/>
        <v>2</v>
      </c>
      <c r="M18">
        <v>10</v>
      </c>
      <c r="N18" s="11" t="str">
        <f t="shared" si="13"/>
        <v>6,2</v>
      </c>
      <c r="O18" s="11" t="str">
        <f t="shared" si="13"/>
        <v>9,3</v>
      </c>
      <c r="P18" s="11" t="str">
        <f t="shared" si="13"/>
        <v>9,3</v>
      </c>
      <c r="Q18" s="11" t="str">
        <f t="shared" si="13"/>
        <v>6,2</v>
      </c>
      <c r="R18" s="11" t="str">
        <f t="shared" si="13"/>
        <v>9,3</v>
      </c>
      <c r="S18" s="11" t="str">
        <f t="shared" si="13"/>
        <v>9,3</v>
      </c>
      <c r="T18" s="11" t="str">
        <f t="shared" si="13"/>
        <v>12,4</v>
      </c>
      <c r="U18" s="11" t="str">
        <f t="shared" si="13"/>
        <v>12,4</v>
      </c>
      <c r="V18" s="11" t="str">
        <f t="shared" si="13"/>
        <v>15,5</v>
      </c>
      <c r="W18" s="11" t="str">
        <f t="shared" si="13"/>
        <v>30,10</v>
      </c>
      <c r="X18">
        <f>VLOOKUP(进阶!AI36,进阶!$BC$3:$BD$52,2,FALSE)+VLOOKUP(进阶!AJ36,进阶!$BC$3:$BD$52,2,FALSE)+VLOOKUP(进阶!AK36,进阶!$BC$3:$BD$52,2,FALSE)+VLOOKUP(进阶!AL36,进阶!$BC$3:$BD$52,2,FALSE)+VLOOKUP(进阶!AM36,进阶!$BC$3:$BD$52,2,FALSE)+VLOOKUP(进阶!AN36,进阶!$BC$3:$BD$52,2,FALSE)+VLOOKUP(进阶!AO36,进阶!$BC$3:$BD$52,2,FALSE)+VLOOKUP(进阶!AP36,进阶!$BC$3:$BD$52,2,FALSE)+VLOOKUP(进阶!AQ36,进阶!$BC$3:$BD$52,2,FALSE)+VLOOKUP(进阶!AR36,进阶!$BC$3:$BD$52,2,FALSE)</f>
        <v>9400</v>
      </c>
      <c r="Y18">
        <f t="shared" si="4"/>
        <v>36100</v>
      </c>
      <c r="Z18">
        <f t="shared" si="5"/>
        <v>1946</v>
      </c>
      <c r="AB18">
        <v>16</v>
      </c>
      <c r="AC18">
        <f t="shared" si="10"/>
        <v>80</v>
      </c>
      <c r="AF18">
        <f>AF17</f>
        <v>12</v>
      </c>
      <c r="AG18">
        <f>AG15*4</f>
        <v>8</v>
      </c>
      <c r="AI18">
        <f t="shared" si="0"/>
        <v>1600</v>
      </c>
    </row>
    <row r="19" spans="1:35" x14ac:dyDescent="0.2">
      <c r="A19" s="3">
        <v>17</v>
      </c>
      <c r="B19" s="9">
        <f>玩家经验!B19</f>
        <v>820</v>
      </c>
      <c r="C19">
        <f>B19/(参数!$C$7+参数!$C$8)</f>
        <v>2.8472222222222222E-2</v>
      </c>
      <c r="D19">
        <f t="shared" si="8"/>
        <v>3</v>
      </c>
      <c r="E19" s="10">
        <f t="shared" si="12"/>
        <v>0</v>
      </c>
      <c r="F19" s="10">
        <f t="shared" si="12"/>
        <v>0</v>
      </c>
      <c r="G19" s="10">
        <f t="shared" si="12"/>
        <v>0</v>
      </c>
      <c r="H19" s="10">
        <f t="shared" si="12"/>
        <v>0</v>
      </c>
      <c r="I19" s="10">
        <f t="shared" si="12"/>
        <v>0</v>
      </c>
      <c r="J19" s="10">
        <f t="shared" si="12"/>
        <v>2</v>
      </c>
      <c r="M19">
        <v>11</v>
      </c>
      <c r="N19" s="11" t="str">
        <f t="shared" si="13"/>
        <v>8,4</v>
      </c>
      <c r="O19" s="11" t="str">
        <f t="shared" si="13"/>
        <v>12,6</v>
      </c>
      <c r="P19" s="11" t="str">
        <f t="shared" si="13"/>
        <v>12,6</v>
      </c>
      <c r="Q19" s="11" t="str">
        <f t="shared" si="13"/>
        <v>8,4</v>
      </c>
      <c r="R19" s="11" t="str">
        <f t="shared" si="13"/>
        <v>12,6</v>
      </c>
      <c r="S19" s="11" t="str">
        <f t="shared" si="13"/>
        <v>12,6</v>
      </c>
      <c r="T19" s="11" t="str">
        <f t="shared" si="13"/>
        <v>16,8</v>
      </c>
      <c r="U19" s="11" t="str">
        <f t="shared" si="13"/>
        <v>16,8</v>
      </c>
      <c r="V19" s="11" t="str">
        <f t="shared" si="13"/>
        <v>20,10</v>
      </c>
      <c r="W19" s="11" t="str">
        <f t="shared" si="13"/>
        <v>40,20</v>
      </c>
      <c r="X19">
        <f>VLOOKUP(进阶!AI37,进阶!$BC$3:$BD$52,2,FALSE)+VLOOKUP(进阶!AJ37,进阶!$BC$3:$BD$52,2,FALSE)+VLOOKUP(进阶!AK37,进阶!$BC$3:$BD$52,2,FALSE)+VLOOKUP(进阶!AL37,进阶!$BC$3:$BD$52,2,FALSE)+VLOOKUP(进阶!AM37,进阶!$BC$3:$BD$52,2,FALSE)+VLOOKUP(进阶!AN37,进阶!$BC$3:$BD$52,2,FALSE)+VLOOKUP(进阶!AO37,进阶!$BC$3:$BD$52,2,FALSE)+VLOOKUP(进阶!AP37,进阶!$BC$3:$BD$52,2,FALSE)+VLOOKUP(进阶!AQ37,进阶!$BC$3:$BD$52,2,FALSE)+VLOOKUP(进阶!AR37,进阶!$BC$3:$BD$52,2,FALSE)</f>
        <v>11420</v>
      </c>
      <c r="Y19">
        <f t="shared" si="4"/>
        <v>47520</v>
      </c>
      <c r="Z19">
        <f t="shared" si="5"/>
        <v>3055</v>
      </c>
      <c r="AB19">
        <v>17</v>
      </c>
      <c r="AC19">
        <f t="shared" si="10"/>
        <v>85</v>
      </c>
      <c r="AG19">
        <f>AG18</f>
        <v>8</v>
      </c>
      <c r="AH19">
        <v>2</v>
      </c>
      <c r="AI19">
        <f t="shared" si="0"/>
        <v>1700</v>
      </c>
    </row>
    <row r="20" spans="1:35" x14ac:dyDescent="0.2">
      <c r="A20" s="3">
        <v>18</v>
      </c>
      <c r="B20" s="9">
        <f>玩家经验!B20</f>
        <v>940</v>
      </c>
      <c r="C20">
        <f>B20/(参数!$C$7+参数!$C$8)</f>
        <v>3.2638888888888891E-2</v>
      </c>
      <c r="D20">
        <f t="shared" si="8"/>
        <v>3</v>
      </c>
      <c r="E20" s="10">
        <f t="shared" si="12"/>
        <v>0</v>
      </c>
      <c r="F20" s="10">
        <f t="shared" si="12"/>
        <v>0</v>
      </c>
      <c r="G20" s="10">
        <f t="shared" si="12"/>
        <v>0</v>
      </c>
      <c r="H20" s="10">
        <f t="shared" si="12"/>
        <v>0</v>
      </c>
      <c r="I20" s="10">
        <f t="shared" si="12"/>
        <v>0</v>
      </c>
      <c r="J20" s="10">
        <f t="shared" si="12"/>
        <v>3</v>
      </c>
      <c r="M20">
        <v>12</v>
      </c>
      <c r="N20" s="11" t="str">
        <f t="shared" si="13"/>
        <v>8,4</v>
      </c>
      <c r="O20" s="11" t="str">
        <f t="shared" si="13"/>
        <v>12,6</v>
      </c>
      <c r="P20" s="11" t="str">
        <f t="shared" si="13"/>
        <v>12,6</v>
      </c>
      <c r="Q20" s="11" t="str">
        <f t="shared" si="13"/>
        <v>8,4</v>
      </c>
      <c r="R20" s="11" t="str">
        <f t="shared" si="13"/>
        <v>12,6</v>
      </c>
      <c r="S20" s="11" t="str">
        <f t="shared" si="13"/>
        <v>12,6</v>
      </c>
      <c r="T20" s="11" t="str">
        <f t="shared" si="13"/>
        <v>16,8</v>
      </c>
      <c r="U20" s="11" t="str">
        <f t="shared" si="13"/>
        <v>16,8</v>
      </c>
      <c r="V20" s="11" t="str">
        <f t="shared" si="13"/>
        <v>20,10</v>
      </c>
      <c r="W20" s="11" t="str">
        <f t="shared" si="13"/>
        <v>40,20</v>
      </c>
      <c r="X20">
        <f>VLOOKUP(进阶!AI38,进阶!$BC$3:$BD$52,2,FALSE)+VLOOKUP(进阶!AJ38,进阶!$BC$3:$BD$52,2,FALSE)+VLOOKUP(进阶!AK38,进阶!$BC$3:$BD$52,2,FALSE)+VLOOKUP(进阶!AL38,进阶!$BC$3:$BD$52,2,FALSE)+VLOOKUP(进阶!AM38,进阶!$BC$3:$BD$52,2,FALSE)+VLOOKUP(进阶!AN38,进阶!$BC$3:$BD$52,2,FALSE)+VLOOKUP(进阶!AO38,进阶!$BC$3:$BD$52,2,FALSE)+VLOOKUP(进阶!AP38,进阶!$BC$3:$BD$52,2,FALSE)+VLOOKUP(进阶!AQ38,进阶!$BC$3:$BD$52,2,FALSE)+VLOOKUP(进阶!AR38,进阶!$BC$3:$BD$52,2,FALSE)</f>
        <v>13640</v>
      </c>
      <c r="Y20">
        <f t="shared" si="4"/>
        <v>61160</v>
      </c>
      <c r="Z20">
        <f t="shared" si="5"/>
        <v>4608</v>
      </c>
      <c r="AB20">
        <v>18</v>
      </c>
      <c r="AC20">
        <f t="shared" si="10"/>
        <v>90</v>
      </c>
      <c r="AG20">
        <f>AG19</f>
        <v>8</v>
      </c>
      <c r="AH20">
        <v>2.5</v>
      </c>
      <c r="AI20">
        <f t="shared" si="0"/>
        <v>1800</v>
      </c>
    </row>
    <row r="21" spans="1:35" x14ac:dyDescent="0.2">
      <c r="A21" s="3">
        <v>19</v>
      </c>
      <c r="B21" s="9">
        <f>玩家经验!B21</f>
        <v>1080</v>
      </c>
      <c r="C21">
        <f>B21/(参数!$C$7+参数!$C$8)</f>
        <v>3.7499999999999999E-2</v>
      </c>
      <c r="D21">
        <f t="shared" si="8"/>
        <v>3</v>
      </c>
      <c r="E21" s="10">
        <f t="shared" si="12"/>
        <v>0</v>
      </c>
      <c r="F21" s="10">
        <f t="shared" si="12"/>
        <v>0</v>
      </c>
      <c r="G21" s="10">
        <f t="shared" si="12"/>
        <v>0</v>
      </c>
      <c r="H21" s="10">
        <f t="shared" si="12"/>
        <v>0</v>
      </c>
      <c r="I21" s="10">
        <f t="shared" si="12"/>
        <v>0</v>
      </c>
      <c r="J21" s="10">
        <f t="shared" si="12"/>
        <v>3</v>
      </c>
      <c r="M21">
        <v>13</v>
      </c>
      <c r="N21" s="11" t="str">
        <f t="shared" si="13"/>
        <v>6,2</v>
      </c>
      <c r="O21" s="11" t="str">
        <f t="shared" si="13"/>
        <v>9,3</v>
      </c>
      <c r="P21" s="11" t="str">
        <f t="shared" si="13"/>
        <v>9,3</v>
      </c>
      <c r="Q21" s="11" t="str">
        <f t="shared" si="13"/>
        <v>6,2</v>
      </c>
      <c r="R21" s="11" t="str">
        <f t="shared" si="13"/>
        <v>9,3</v>
      </c>
      <c r="S21" s="11" t="str">
        <f t="shared" si="13"/>
        <v>9,3</v>
      </c>
      <c r="T21" s="11" t="str">
        <f t="shared" si="13"/>
        <v>12,4</v>
      </c>
      <c r="U21" s="11" t="str">
        <f t="shared" si="13"/>
        <v>12,4</v>
      </c>
      <c r="V21" s="11" t="str">
        <f t="shared" si="13"/>
        <v>15,5</v>
      </c>
      <c r="W21" s="11" t="str">
        <f t="shared" si="13"/>
        <v>30,10</v>
      </c>
      <c r="X21">
        <f>VLOOKUP(进阶!AI39,进阶!$BC$3:$BD$52,2,FALSE)+VLOOKUP(进阶!AJ39,进阶!$BC$3:$BD$52,2,FALSE)+VLOOKUP(进阶!AK39,进阶!$BC$3:$BD$52,2,FALSE)+VLOOKUP(进阶!AL39,进阶!$BC$3:$BD$52,2,FALSE)+VLOOKUP(进阶!AM39,进阶!$BC$3:$BD$52,2,FALSE)+VLOOKUP(进阶!AN39,进阶!$BC$3:$BD$52,2,FALSE)+VLOOKUP(进阶!AO39,进阶!$BC$3:$BD$52,2,FALSE)+VLOOKUP(进阶!AP39,进阶!$BC$3:$BD$52,2,FALSE)+VLOOKUP(进阶!AQ39,进阶!$BC$3:$BD$52,2,FALSE)+VLOOKUP(进阶!AR39,进阶!$BC$3:$BD$52,2,FALSE)</f>
        <v>16060</v>
      </c>
      <c r="Y21">
        <f t="shared" si="4"/>
        <v>77220</v>
      </c>
      <c r="Z21">
        <f t="shared" si="5"/>
        <v>6760</v>
      </c>
      <c r="AB21">
        <v>19</v>
      </c>
      <c r="AC21">
        <f t="shared" si="10"/>
        <v>95</v>
      </c>
      <c r="AG21">
        <f>AG20</f>
        <v>8</v>
      </c>
      <c r="AH21">
        <v>3</v>
      </c>
      <c r="AI21">
        <f t="shared" si="0"/>
        <v>1900</v>
      </c>
    </row>
    <row r="22" spans="1:35" x14ac:dyDescent="0.2">
      <c r="A22" s="3">
        <v>20</v>
      </c>
      <c r="B22" s="9">
        <f>玩家经验!B22</f>
        <v>1220</v>
      </c>
      <c r="C22">
        <f>B22/(参数!$C$7+参数!$C$8)</f>
        <v>4.2361111111111113E-2</v>
      </c>
      <c r="D22">
        <f t="shared" si="8"/>
        <v>4</v>
      </c>
      <c r="E22" s="10">
        <f t="shared" si="12"/>
        <v>1</v>
      </c>
      <c r="F22" s="10">
        <f t="shared" si="12"/>
        <v>0</v>
      </c>
      <c r="G22" s="10">
        <f t="shared" si="12"/>
        <v>0</v>
      </c>
      <c r="H22" s="10">
        <f t="shared" si="12"/>
        <v>0</v>
      </c>
      <c r="I22" s="10">
        <f t="shared" si="12"/>
        <v>0</v>
      </c>
      <c r="J22" s="10">
        <f t="shared" si="12"/>
        <v>5</v>
      </c>
      <c r="M22">
        <v>14</v>
      </c>
      <c r="N22" s="11" t="str">
        <f t="shared" si="13"/>
        <v>6,2</v>
      </c>
      <c r="O22" s="11" t="str">
        <f t="shared" si="13"/>
        <v>9,3</v>
      </c>
      <c r="P22" s="11" t="str">
        <f t="shared" si="13"/>
        <v>9,3</v>
      </c>
      <c r="Q22" s="11" t="str">
        <f t="shared" si="13"/>
        <v>6,2</v>
      </c>
      <c r="R22" s="11" t="str">
        <f t="shared" si="13"/>
        <v>9,3</v>
      </c>
      <c r="S22" s="11" t="str">
        <f t="shared" si="13"/>
        <v>9,3</v>
      </c>
      <c r="T22" s="11" t="str">
        <f t="shared" si="13"/>
        <v>12,4</v>
      </c>
      <c r="U22" s="11" t="str">
        <f t="shared" si="13"/>
        <v>12,4</v>
      </c>
      <c r="V22" s="11" t="str">
        <f t="shared" si="13"/>
        <v>15,5</v>
      </c>
      <c r="W22" s="11" t="str">
        <f t="shared" si="13"/>
        <v>30,10</v>
      </c>
      <c r="X22">
        <f>VLOOKUP(进阶!AI40,进阶!$BC$3:$BD$52,2,FALSE)+VLOOKUP(进阶!AJ40,进阶!$BC$3:$BD$52,2,FALSE)+VLOOKUP(进阶!AK40,进阶!$BC$3:$BD$52,2,FALSE)+VLOOKUP(进阶!AL40,进阶!$BC$3:$BD$52,2,FALSE)+VLOOKUP(进阶!AM40,进阶!$BC$3:$BD$52,2,FALSE)+VLOOKUP(进阶!AN40,进阶!$BC$3:$BD$52,2,FALSE)+VLOOKUP(进阶!AO40,进阶!$BC$3:$BD$52,2,FALSE)+VLOOKUP(进阶!AP40,进阶!$BC$3:$BD$52,2,FALSE)+VLOOKUP(进阶!AQ40,进阶!$BC$3:$BD$52,2,FALSE)+VLOOKUP(进阶!AR40,进阶!$BC$3:$BD$52,2,FALSE)</f>
        <v>18680</v>
      </c>
      <c r="Y22">
        <f t="shared" si="4"/>
        <v>95900</v>
      </c>
      <c r="Z22">
        <f t="shared" si="5"/>
        <v>9636</v>
      </c>
      <c r="AB22">
        <v>20</v>
      </c>
      <c r="AC22">
        <f t="shared" si="10"/>
        <v>100</v>
      </c>
      <c r="AG22">
        <f>AG21</f>
        <v>8</v>
      </c>
      <c r="AH22">
        <v>3.5</v>
      </c>
      <c r="AI22">
        <f t="shared" si="0"/>
        <v>2000</v>
      </c>
    </row>
    <row r="23" spans="1:35" x14ac:dyDescent="0.2">
      <c r="A23" s="3">
        <v>21</v>
      </c>
      <c r="B23" s="9">
        <f>玩家经验!B23</f>
        <v>1420</v>
      </c>
      <c r="C23">
        <f>B23/(参数!$C$7+参数!$C$8)</f>
        <v>4.9305555555555554E-2</v>
      </c>
      <c r="D23">
        <f t="shared" si="8"/>
        <v>4</v>
      </c>
      <c r="E23" s="10">
        <f t="shared" si="12"/>
        <v>1</v>
      </c>
      <c r="F23" s="10">
        <f t="shared" si="12"/>
        <v>0</v>
      </c>
      <c r="G23" s="10">
        <f t="shared" si="12"/>
        <v>0</v>
      </c>
      <c r="H23" s="10">
        <f t="shared" si="12"/>
        <v>0</v>
      </c>
      <c r="I23" s="10">
        <f t="shared" si="12"/>
        <v>0</v>
      </c>
      <c r="J23" s="10">
        <f t="shared" si="12"/>
        <v>6</v>
      </c>
      <c r="M23">
        <v>15</v>
      </c>
      <c r="N23" s="11" t="str">
        <f t="shared" si="13"/>
        <v>8,4</v>
      </c>
      <c r="O23" s="11" t="str">
        <f t="shared" si="13"/>
        <v>12,6</v>
      </c>
      <c r="P23" s="11" t="str">
        <f t="shared" si="13"/>
        <v>12,6</v>
      </c>
      <c r="Q23" s="11" t="str">
        <f t="shared" si="13"/>
        <v>8,4</v>
      </c>
      <c r="R23" s="11" t="str">
        <f t="shared" si="13"/>
        <v>12,6</v>
      </c>
      <c r="S23" s="11" t="str">
        <f t="shared" si="13"/>
        <v>12,6</v>
      </c>
      <c r="T23" s="11" t="str">
        <f t="shared" si="13"/>
        <v>16,8</v>
      </c>
      <c r="U23" s="11" t="str">
        <f t="shared" si="13"/>
        <v>16,8</v>
      </c>
      <c r="V23" s="11" t="str">
        <f t="shared" si="13"/>
        <v>20,10</v>
      </c>
      <c r="W23" s="11" t="str">
        <f t="shared" si="13"/>
        <v>40,20</v>
      </c>
      <c r="X23">
        <f>VLOOKUP(进阶!AI41,进阶!$BC$3:$BD$52,2,FALSE)+VLOOKUP(进阶!AJ41,进阶!$BC$3:$BD$52,2,FALSE)+VLOOKUP(进阶!AK41,进阶!$BC$3:$BD$52,2,FALSE)+VLOOKUP(进阶!AL41,进阶!$BC$3:$BD$52,2,FALSE)+VLOOKUP(进阶!AM41,进阶!$BC$3:$BD$52,2,FALSE)+VLOOKUP(进阶!AN41,进阶!$BC$3:$BD$52,2,FALSE)+VLOOKUP(进阶!AO41,进阶!$BC$3:$BD$52,2,FALSE)+VLOOKUP(进阶!AP41,进阶!$BC$3:$BD$52,2,FALSE)+VLOOKUP(进阶!AQ41,进阶!$BC$3:$BD$52,2,FALSE)+VLOOKUP(进阶!AR41,进阶!$BC$3:$BD$52,2,FALSE)</f>
        <v>21500</v>
      </c>
      <c r="Y23">
        <f t="shared" si="4"/>
        <v>117400</v>
      </c>
      <c r="Z23">
        <f t="shared" si="5"/>
        <v>13443</v>
      </c>
    </row>
    <row r="24" spans="1:35" x14ac:dyDescent="0.2">
      <c r="A24" s="3">
        <v>22</v>
      </c>
      <c r="B24" s="9">
        <f>玩家经验!B24</f>
        <v>1620</v>
      </c>
      <c r="C24">
        <f>B24/(参数!$C$7+参数!$C$8)</f>
        <v>5.6250000000000001E-2</v>
      </c>
      <c r="D24">
        <f t="shared" si="8"/>
        <v>4</v>
      </c>
      <c r="E24" s="10">
        <f t="shared" si="12"/>
        <v>1</v>
      </c>
      <c r="F24" s="10">
        <f t="shared" si="12"/>
        <v>0</v>
      </c>
      <c r="G24" s="10">
        <f t="shared" si="12"/>
        <v>0</v>
      </c>
      <c r="H24" s="10">
        <f t="shared" si="12"/>
        <v>0</v>
      </c>
      <c r="I24" s="10">
        <f t="shared" si="12"/>
        <v>0</v>
      </c>
      <c r="J24" s="10">
        <f t="shared" si="12"/>
        <v>7</v>
      </c>
      <c r="M24">
        <v>16</v>
      </c>
      <c r="N24" s="11" t="str">
        <f t="shared" si="13"/>
        <v>8,4</v>
      </c>
      <c r="O24" s="11" t="str">
        <f t="shared" si="13"/>
        <v>12,6</v>
      </c>
      <c r="P24" s="11" t="str">
        <f t="shared" si="13"/>
        <v>12,6</v>
      </c>
      <c r="Q24" s="11" t="str">
        <f t="shared" si="13"/>
        <v>8,4</v>
      </c>
      <c r="R24" s="11" t="str">
        <f t="shared" si="13"/>
        <v>12,6</v>
      </c>
      <c r="S24" s="11" t="str">
        <f t="shared" si="13"/>
        <v>12,6</v>
      </c>
      <c r="T24" s="11" t="str">
        <f t="shared" si="13"/>
        <v>16,8</v>
      </c>
      <c r="U24" s="11" t="str">
        <f t="shared" si="13"/>
        <v>16,8</v>
      </c>
      <c r="V24" s="11" t="str">
        <f t="shared" si="13"/>
        <v>20,10</v>
      </c>
      <c r="W24" s="11" t="str">
        <f t="shared" si="13"/>
        <v>40,20</v>
      </c>
      <c r="X24">
        <f>VLOOKUP(进阶!AI42,进阶!$BC$3:$BD$52,2,FALSE)+VLOOKUP(进阶!AJ42,进阶!$BC$3:$BD$52,2,FALSE)+VLOOKUP(进阶!AK42,进阶!$BC$3:$BD$52,2,FALSE)+VLOOKUP(进阶!AL42,进阶!$BC$3:$BD$52,2,FALSE)+VLOOKUP(进阶!AM42,进阶!$BC$3:$BD$52,2,FALSE)+VLOOKUP(进阶!AN42,进阶!$BC$3:$BD$52,2,FALSE)+VLOOKUP(进阶!AO42,进阶!$BC$3:$BD$52,2,FALSE)+VLOOKUP(进阶!AP42,进阶!$BC$3:$BD$52,2,FALSE)+VLOOKUP(进阶!AQ42,进阶!$BC$3:$BD$52,2,FALSE)+VLOOKUP(进阶!AR42,进阶!$BC$3:$BD$52,2,FALSE)</f>
        <v>24520</v>
      </c>
      <c r="Y24">
        <f t="shared" si="4"/>
        <v>141920</v>
      </c>
      <c r="Z24">
        <f t="shared" si="5"/>
        <v>18346</v>
      </c>
    </row>
    <row r="25" spans="1:35" x14ac:dyDescent="0.2">
      <c r="A25" s="3">
        <v>23</v>
      </c>
      <c r="B25" s="9">
        <f>玩家经验!B25</f>
        <v>1880</v>
      </c>
      <c r="C25">
        <f>B25/(参数!$C$7+参数!$C$8)</f>
        <v>6.5277777777777782E-2</v>
      </c>
      <c r="D25">
        <f t="shared" si="8"/>
        <v>4</v>
      </c>
      <c r="E25" s="10">
        <f t="shared" si="12"/>
        <v>1</v>
      </c>
      <c r="F25" s="10">
        <f t="shared" si="12"/>
        <v>0</v>
      </c>
      <c r="G25" s="10">
        <f t="shared" si="12"/>
        <v>0</v>
      </c>
      <c r="H25" s="10">
        <f t="shared" si="12"/>
        <v>0</v>
      </c>
      <c r="I25" s="10">
        <f t="shared" si="12"/>
        <v>0</v>
      </c>
      <c r="J25" s="10">
        <f t="shared" si="12"/>
        <v>8</v>
      </c>
      <c r="M25">
        <v>17</v>
      </c>
      <c r="N25" s="11" t="str">
        <f t="shared" si="13"/>
        <v>6,2</v>
      </c>
      <c r="O25" s="11" t="str">
        <f t="shared" si="13"/>
        <v>9,3</v>
      </c>
      <c r="P25" s="11" t="str">
        <f t="shared" si="13"/>
        <v>9,3</v>
      </c>
      <c r="Q25" s="11" t="str">
        <f t="shared" si="13"/>
        <v>6,2</v>
      </c>
      <c r="R25" s="11" t="str">
        <f t="shared" si="13"/>
        <v>9,3</v>
      </c>
      <c r="S25" s="11" t="str">
        <f t="shared" si="13"/>
        <v>9,3</v>
      </c>
      <c r="T25" s="11" t="str">
        <f t="shared" si="13"/>
        <v>12,4</v>
      </c>
      <c r="U25" s="11" t="str">
        <f t="shared" si="13"/>
        <v>12,4</v>
      </c>
      <c r="V25" s="11" t="str">
        <f t="shared" si="13"/>
        <v>15,5</v>
      </c>
      <c r="W25" s="11" t="str">
        <f t="shared" si="13"/>
        <v>30,10</v>
      </c>
      <c r="X25">
        <f>VLOOKUP(进阶!AI43,进阶!$BC$3:$BD$52,2,FALSE)+VLOOKUP(进阶!AJ43,进阶!$BC$3:$BD$52,2,FALSE)+VLOOKUP(进阶!AK43,进阶!$BC$3:$BD$52,2,FALSE)+VLOOKUP(进阶!AL43,进阶!$BC$3:$BD$52,2,FALSE)+VLOOKUP(进阶!AM43,进阶!$BC$3:$BD$52,2,FALSE)+VLOOKUP(进阶!AN43,进阶!$BC$3:$BD$52,2,FALSE)+VLOOKUP(进阶!AO43,进阶!$BC$3:$BD$52,2,FALSE)+VLOOKUP(进阶!AP43,进阶!$BC$3:$BD$52,2,FALSE)+VLOOKUP(进阶!AQ43,进阶!$BC$3:$BD$52,2,FALSE)+VLOOKUP(进阶!AR43,进阶!$BC$3:$BD$52,2,FALSE)</f>
        <v>27740</v>
      </c>
      <c r="Y25">
        <f t="shared" si="4"/>
        <v>169660</v>
      </c>
      <c r="Z25">
        <f t="shared" si="5"/>
        <v>24624</v>
      </c>
    </row>
    <row r="26" spans="1:35" x14ac:dyDescent="0.2">
      <c r="A26" s="3">
        <v>24</v>
      </c>
      <c r="B26" s="9">
        <f>玩家经验!B26</f>
        <v>2140</v>
      </c>
      <c r="C26">
        <f>B26/(参数!$C$7+参数!$C$8)</f>
        <v>7.4305555555555555E-2</v>
      </c>
      <c r="D26">
        <f t="shared" si="8"/>
        <v>4</v>
      </c>
      <c r="E26" s="10">
        <f t="shared" si="12"/>
        <v>1</v>
      </c>
      <c r="F26" s="10">
        <f t="shared" si="12"/>
        <v>0</v>
      </c>
      <c r="G26" s="10">
        <f t="shared" si="12"/>
        <v>0</v>
      </c>
      <c r="H26" s="10">
        <f t="shared" si="12"/>
        <v>0</v>
      </c>
      <c r="I26" s="10">
        <f t="shared" si="12"/>
        <v>0</v>
      </c>
      <c r="J26" s="10">
        <f t="shared" si="12"/>
        <v>9</v>
      </c>
      <c r="M26">
        <v>18</v>
      </c>
      <c r="N26" s="11" t="str">
        <f t="shared" si="13"/>
        <v>6,2</v>
      </c>
      <c r="O26" s="11" t="str">
        <f t="shared" si="13"/>
        <v>9,3</v>
      </c>
      <c r="P26" s="11" t="str">
        <f t="shared" si="13"/>
        <v>9,3</v>
      </c>
      <c r="Q26" s="11" t="str">
        <f t="shared" si="13"/>
        <v>6,2</v>
      </c>
      <c r="R26" s="11" t="str">
        <f t="shared" si="13"/>
        <v>9,3</v>
      </c>
      <c r="S26" s="11" t="str">
        <f t="shared" si="13"/>
        <v>9,3</v>
      </c>
      <c r="T26" s="11" t="str">
        <f t="shared" si="13"/>
        <v>12,4</v>
      </c>
      <c r="U26" s="11" t="str">
        <f t="shared" si="13"/>
        <v>12,4</v>
      </c>
      <c r="V26" s="11" t="str">
        <f t="shared" si="13"/>
        <v>15,5</v>
      </c>
      <c r="W26" s="11" t="str">
        <f t="shared" si="13"/>
        <v>30,10</v>
      </c>
      <c r="X26">
        <f>VLOOKUP(进阶!AI44,进阶!$BC$3:$BD$52,2,FALSE)+VLOOKUP(进阶!AJ44,进阶!$BC$3:$BD$52,2,FALSE)+VLOOKUP(进阶!AK44,进阶!$BC$3:$BD$52,2,FALSE)+VLOOKUP(进阶!AL44,进阶!$BC$3:$BD$52,2,FALSE)+VLOOKUP(进阶!AM44,进阶!$BC$3:$BD$52,2,FALSE)+VLOOKUP(进阶!AN44,进阶!$BC$3:$BD$52,2,FALSE)+VLOOKUP(进阶!AO44,进阶!$BC$3:$BD$52,2,FALSE)+VLOOKUP(进阶!AP44,进阶!$BC$3:$BD$52,2,FALSE)+VLOOKUP(进阶!AQ44,进阶!$BC$3:$BD$52,2,FALSE)+VLOOKUP(进阶!AR44,进阶!$BC$3:$BD$52,2,FALSE)</f>
        <v>31160</v>
      </c>
      <c r="Y26">
        <f t="shared" si="4"/>
        <v>200820</v>
      </c>
      <c r="Z26">
        <f t="shared" si="5"/>
        <v>32481</v>
      </c>
    </row>
    <row r="27" spans="1:35" x14ac:dyDescent="0.2">
      <c r="A27" s="3">
        <v>25</v>
      </c>
      <c r="B27" s="9">
        <f>玩家经验!B27</f>
        <v>2460</v>
      </c>
      <c r="C27">
        <f>B27/(参数!$C$7+参数!$C$8)</f>
        <v>8.5416666666666669E-2</v>
      </c>
      <c r="D27">
        <f t="shared" si="8"/>
        <v>5</v>
      </c>
      <c r="E27" s="10">
        <f t="shared" ref="E27:J36" si="14">INT(VLOOKUP(INT($A27/5)*5,$AC$3:$AI$22,E$2+1,FALSE)*$C27/3)</f>
        <v>2</v>
      </c>
      <c r="F27" s="10">
        <f t="shared" si="14"/>
        <v>0</v>
      </c>
      <c r="G27" s="10">
        <f t="shared" si="14"/>
        <v>0</v>
      </c>
      <c r="H27" s="10">
        <f t="shared" si="14"/>
        <v>0</v>
      </c>
      <c r="I27" s="10">
        <f t="shared" si="14"/>
        <v>0</v>
      </c>
      <c r="J27" s="10">
        <f t="shared" si="14"/>
        <v>14</v>
      </c>
      <c r="M27">
        <v>19</v>
      </c>
      <c r="N27" s="11" t="str">
        <f t="shared" si="13"/>
        <v>8,4</v>
      </c>
      <c r="O27" s="11" t="str">
        <f t="shared" si="13"/>
        <v>12,6</v>
      </c>
      <c r="P27" s="11" t="str">
        <f t="shared" si="13"/>
        <v>12,6</v>
      </c>
      <c r="Q27" s="11" t="str">
        <f t="shared" si="13"/>
        <v>8,4</v>
      </c>
      <c r="R27" s="11" t="str">
        <f t="shared" si="13"/>
        <v>12,6</v>
      </c>
      <c r="S27" s="11" t="str">
        <f t="shared" si="13"/>
        <v>12,6</v>
      </c>
      <c r="T27" s="11" t="str">
        <f t="shared" si="13"/>
        <v>16,8</v>
      </c>
      <c r="U27" s="11" t="str">
        <f t="shared" si="13"/>
        <v>16,8</v>
      </c>
      <c r="V27" s="11" t="str">
        <f t="shared" si="13"/>
        <v>20,10</v>
      </c>
      <c r="W27" s="11" t="str">
        <f t="shared" si="13"/>
        <v>40,20</v>
      </c>
      <c r="X27">
        <f>VLOOKUP(进阶!AI45,进阶!$BC$3:$BD$52,2,FALSE)+VLOOKUP(进阶!AJ45,进阶!$BC$3:$BD$52,2,FALSE)+VLOOKUP(进阶!AK45,进阶!$BC$3:$BD$52,2,FALSE)+VLOOKUP(进阶!AL45,进阶!$BC$3:$BD$52,2,FALSE)+VLOOKUP(进阶!AM45,进阶!$BC$3:$BD$52,2,FALSE)+VLOOKUP(进阶!AN45,进阶!$BC$3:$BD$52,2,FALSE)+VLOOKUP(进阶!AO45,进阶!$BC$3:$BD$52,2,FALSE)+VLOOKUP(进阶!AP45,进阶!$BC$3:$BD$52,2,FALSE)+VLOOKUP(进阶!AQ45,进阶!$BC$3:$BD$52,2,FALSE)+VLOOKUP(进阶!AR45,进阶!$BC$3:$BD$52,2,FALSE)</f>
        <v>34780</v>
      </c>
      <c r="Y27">
        <f t="shared" si="4"/>
        <v>235600</v>
      </c>
      <c r="Z27">
        <f t="shared" si="5"/>
        <v>42270</v>
      </c>
    </row>
    <row r="28" spans="1:35" x14ac:dyDescent="0.2">
      <c r="A28" s="3">
        <v>26</v>
      </c>
      <c r="B28" s="9">
        <f>玩家经验!B28</f>
        <v>2780</v>
      </c>
      <c r="C28">
        <f>B28/(参数!$C$7+参数!$C$8)</f>
        <v>9.6527777777777782E-2</v>
      </c>
      <c r="D28">
        <f t="shared" si="8"/>
        <v>5</v>
      </c>
      <c r="E28" s="10">
        <f t="shared" si="14"/>
        <v>2</v>
      </c>
      <c r="F28" s="10">
        <f t="shared" si="14"/>
        <v>0</v>
      </c>
      <c r="G28" s="10">
        <f t="shared" si="14"/>
        <v>0</v>
      </c>
      <c r="H28" s="10">
        <f t="shared" si="14"/>
        <v>0</v>
      </c>
      <c r="I28" s="10">
        <f t="shared" si="14"/>
        <v>0</v>
      </c>
      <c r="J28" s="10">
        <f t="shared" si="14"/>
        <v>16</v>
      </c>
      <c r="M28">
        <v>20</v>
      </c>
      <c r="N28" s="11" t="str">
        <f t="shared" si="13"/>
        <v>8,4</v>
      </c>
      <c r="O28" s="11" t="str">
        <f t="shared" si="13"/>
        <v>12,6</v>
      </c>
      <c r="P28" s="11" t="str">
        <f t="shared" si="13"/>
        <v>12,6</v>
      </c>
      <c r="Q28" s="11" t="str">
        <f t="shared" si="13"/>
        <v>8,4</v>
      </c>
      <c r="R28" s="11" t="str">
        <f t="shared" si="13"/>
        <v>12,6</v>
      </c>
      <c r="S28" s="11" t="str">
        <f t="shared" si="13"/>
        <v>12,6</v>
      </c>
      <c r="T28" s="11" t="str">
        <f t="shared" si="13"/>
        <v>16,8</v>
      </c>
      <c r="U28" s="11" t="str">
        <f t="shared" si="13"/>
        <v>16,8</v>
      </c>
      <c r="V28" s="11" t="str">
        <f t="shared" si="13"/>
        <v>20,10</v>
      </c>
      <c r="W28" s="11" t="str">
        <f t="shared" si="13"/>
        <v>40,20</v>
      </c>
      <c r="X28">
        <f>VLOOKUP(进阶!AI46,进阶!$BC$3:$BD$52,2,FALSE)+VLOOKUP(进阶!AJ46,进阶!$BC$3:$BD$52,2,FALSE)+VLOOKUP(进阶!AK46,进阶!$BC$3:$BD$52,2,FALSE)+VLOOKUP(进阶!AL46,进阶!$BC$3:$BD$52,2,FALSE)+VLOOKUP(进阶!AM46,进阶!$BC$3:$BD$52,2,FALSE)+VLOOKUP(进阶!AN46,进阶!$BC$3:$BD$52,2,FALSE)+VLOOKUP(进阶!AO46,进阶!$BC$3:$BD$52,2,FALSE)+VLOOKUP(进阶!AP46,进阶!$BC$3:$BD$52,2,FALSE)+VLOOKUP(进阶!AQ46,进阶!$BC$3:$BD$52,2,FALSE)+VLOOKUP(进阶!AR46,进阶!$BC$3:$BD$52,2,FALSE)</f>
        <v>38600</v>
      </c>
      <c r="Y28">
        <f t="shared" si="4"/>
        <v>274200</v>
      </c>
    </row>
    <row r="29" spans="1:35" x14ac:dyDescent="0.2">
      <c r="A29" s="3">
        <v>27</v>
      </c>
      <c r="B29" s="9">
        <f>玩家经验!B29</f>
        <v>3160</v>
      </c>
      <c r="C29">
        <f>B29/(参数!$C$7+参数!$C$8)</f>
        <v>0.10972222222222222</v>
      </c>
      <c r="D29">
        <f t="shared" si="8"/>
        <v>5</v>
      </c>
      <c r="E29" s="10">
        <f t="shared" si="14"/>
        <v>2</v>
      </c>
      <c r="F29" s="10">
        <f t="shared" si="14"/>
        <v>0</v>
      </c>
      <c r="G29" s="10">
        <f t="shared" si="14"/>
        <v>0</v>
      </c>
      <c r="H29" s="10">
        <f t="shared" si="14"/>
        <v>0</v>
      </c>
      <c r="I29" s="10">
        <f t="shared" si="14"/>
        <v>0</v>
      </c>
      <c r="J29" s="10">
        <f t="shared" si="14"/>
        <v>18</v>
      </c>
    </row>
    <row r="30" spans="1:35" x14ac:dyDescent="0.2">
      <c r="A30" s="3">
        <v>28</v>
      </c>
      <c r="B30" s="9">
        <f>玩家经验!B30</f>
        <v>3540</v>
      </c>
      <c r="C30">
        <f>B30/(参数!$C$7+参数!$C$8)</f>
        <v>0.12291666666666666</v>
      </c>
      <c r="D30">
        <f t="shared" si="8"/>
        <v>5</v>
      </c>
      <c r="E30" s="10">
        <f t="shared" si="14"/>
        <v>3</v>
      </c>
      <c r="F30" s="10">
        <f t="shared" si="14"/>
        <v>0</v>
      </c>
      <c r="G30" s="10">
        <f t="shared" si="14"/>
        <v>0</v>
      </c>
      <c r="H30" s="10">
        <f t="shared" si="14"/>
        <v>0</v>
      </c>
      <c r="I30" s="10">
        <f t="shared" si="14"/>
        <v>0</v>
      </c>
      <c r="J30" s="10">
        <f t="shared" si="14"/>
        <v>20</v>
      </c>
      <c r="N30" t="s">
        <v>572</v>
      </c>
      <c r="O30" t="s">
        <v>573</v>
      </c>
      <c r="P30" t="s">
        <v>574</v>
      </c>
      <c r="Q30" t="s">
        <v>575</v>
      </c>
      <c r="R30" t="s">
        <v>576</v>
      </c>
    </row>
    <row r="31" spans="1:35" x14ac:dyDescent="0.2">
      <c r="A31" s="3">
        <v>29</v>
      </c>
      <c r="B31" s="9">
        <f>玩家经验!B31</f>
        <v>3980</v>
      </c>
      <c r="C31">
        <f>B31/(参数!$C$7+参数!$C$8)</f>
        <v>0.13819444444444445</v>
      </c>
      <c r="D31">
        <f t="shared" si="8"/>
        <v>5</v>
      </c>
      <c r="E31" s="10">
        <f t="shared" si="14"/>
        <v>3</v>
      </c>
      <c r="F31" s="10">
        <f t="shared" si="14"/>
        <v>0</v>
      </c>
      <c r="G31" s="10">
        <f t="shared" si="14"/>
        <v>0</v>
      </c>
      <c r="H31" s="10">
        <f t="shared" si="14"/>
        <v>0</v>
      </c>
      <c r="I31" s="10">
        <f t="shared" si="14"/>
        <v>0</v>
      </c>
      <c r="J31" s="10">
        <f t="shared" si="14"/>
        <v>23</v>
      </c>
      <c r="M31">
        <v>1</v>
      </c>
      <c r="N31">
        <f>40/2*39/10*3</f>
        <v>234</v>
      </c>
    </row>
    <row r="32" spans="1:35" x14ac:dyDescent="0.2">
      <c r="A32" s="3">
        <v>30</v>
      </c>
      <c r="B32" s="9">
        <f>玩家经验!B32</f>
        <v>4420</v>
      </c>
      <c r="C32">
        <f>B32/(参数!$C$7+参数!$C$8)</f>
        <v>0.15347222222222223</v>
      </c>
      <c r="D32">
        <f t="shared" si="8"/>
        <v>6</v>
      </c>
      <c r="E32" s="10">
        <f t="shared" si="14"/>
        <v>4</v>
      </c>
      <c r="F32" s="10">
        <f t="shared" si="14"/>
        <v>0</v>
      </c>
      <c r="G32" s="10">
        <f t="shared" si="14"/>
        <v>0</v>
      </c>
      <c r="H32" s="10">
        <f t="shared" si="14"/>
        <v>0</v>
      </c>
      <c r="I32" s="10">
        <f t="shared" si="14"/>
        <v>0</v>
      </c>
      <c r="J32" s="10">
        <f t="shared" si="14"/>
        <v>30</v>
      </c>
      <c r="M32">
        <v>2</v>
      </c>
      <c r="N32">
        <f>40/2*39/10*7</f>
        <v>546</v>
      </c>
      <c r="O32">
        <f>40/2*39/10*3</f>
        <v>234</v>
      </c>
    </row>
    <row r="33" spans="1:19" x14ac:dyDescent="0.2">
      <c r="A33" s="3">
        <v>31</v>
      </c>
      <c r="B33" s="9">
        <f>玩家经验!B33</f>
        <v>4980</v>
      </c>
      <c r="C33">
        <f>B33/(参数!$C$7+参数!$C$8)</f>
        <v>0.17291666666666666</v>
      </c>
      <c r="D33">
        <f t="shared" si="8"/>
        <v>6</v>
      </c>
      <c r="E33" s="10">
        <f t="shared" si="14"/>
        <v>4</v>
      </c>
      <c r="F33" s="10">
        <f t="shared" si="14"/>
        <v>0</v>
      </c>
      <c r="G33" s="10">
        <f t="shared" si="14"/>
        <v>0</v>
      </c>
      <c r="H33" s="10">
        <f t="shared" si="14"/>
        <v>0</v>
      </c>
      <c r="I33" s="10">
        <f t="shared" si="14"/>
        <v>0</v>
      </c>
      <c r="J33" s="10">
        <f t="shared" si="14"/>
        <v>34</v>
      </c>
      <c r="M33">
        <v>3</v>
      </c>
      <c r="O33">
        <f>40/2*39/10*7</f>
        <v>546</v>
      </c>
      <c r="P33">
        <f>40/2*39/10*3</f>
        <v>234</v>
      </c>
    </row>
    <row r="34" spans="1:19" x14ac:dyDescent="0.2">
      <c r="A34" s="3">
        <v>32</v>
      </c>
      <c r="B34" s="9">
        <f>玩家经验!B34</f>
        <v>5540</v>
      </c>
      <c r="C34">
        <f>B34/(参数!$C$7+参数!$C$8)</f>
        <v>0.19236111111111112</v>
      </c>
      <c r="D34">
        <f t="shared" si="8"/>
        <v>6</v>
      </c>
      <c r="E34" s="10">
        <f t="shared" si="14"/>
        <v>5</v>
      </c>
      <c r="F34" s="10">
        <f t="shared" si="14"/>
        <v>0</v>
      </c>
      <c r="G34" s="10">
        <f t="shared" si="14"/>
        <v>0</v>
      </c>
      <c r="H34" s="10">
        <f t="shared" si="14"/>
        <v>0</v>
      </c>
      <c r="I34" s="10">
        <f t="shared" si="14"/>
        <v>0</v>
      </c>
      <c r="J34" s="10">
        <f t="shared" si="14"/>
        <v>38</v>
      </c>
      <c r="M34">
        <v>4</v>
      </c>
      <c r="P34">
        <f>40/2*39/10*7</f>
        <v>546</v>
      </c>
      <c r="Q34">
        <f>40/2*39/10*3</f>
        <v>234</v>
      </c>
    </row>
    <row r="35" spans="1:19" x14ac:dyDescent="0.2">
      <c r="A35" s="3">
        <v>33</v>
      </c>
      <c r="B35" s="9">
        <f>玩家经验!B35</f>
        <v>6220</v>
      </c>
      <c r="C35">
        <f>B35/(参数!$C$7+参数!$C$8)</f>
        <v>0.21597222222222223</v>
      </c>
      <c r="D35">
        <f t="shared" si="8"/>
        <v>6</v>
      </c>
      <c r="E35" s="10">
        <f t="shared" si="14"/>
        <v>5</v>
      </c>
      <c r="F35" s="10">
        <f t="shared" si="14"/>
        <v>0</v>
      </c>
      <c r="G35" s="10">
        <f t="shared" si="14"/>
        <v>0</v>
      </c>
      <c r="H35" s="10">
        <f t="shared" si="14"/>
        <v>0</v>
      </c>
      <c r="I35" s="10">
        <f t="shared" si="14"/>
        <v>0</v>
      </c>
      <c r="J35" s="10">
        <f t="shared" si="14"/>
        <v>43</v>
      </c>
      <c r="M35">
        <v>5</v>
      </c>
      <c r="Q35">
        <f>40/2*39/10*7</f>
        <v>546</v>
      </c>
      <c r="R35">
        <f>40/2*39/10*3</f>
        <v>234</v>
      </c>
    </row>
    <row r="36" spans="1:19" x14ac:dyDescent="0.2">
      <c r="A36" s="3">
        <v>34</v>
      </c>
      <c r="B36" s="9">
        <f>玩家经验!B36</f>
        <v>6900</v>
      </c>
      <c r="C36">
        <f>B36/(参数!$C$7+参数!$C$8)</f>
        <v>0.23958333333333334</v>
      </c>
      <c r="D36">
        <f t="shared" si="8"/>
        <v>6</v>
      </c>
      <c r="E36" s="10">
        <f t="shared" si="14"/>
        <v>6</v>
      </c>
      <c r="F36" s="10">
        <f t="shared" si="14"/>
        <v>0</v>
      </c>
      <c r="G36" s="10">
        <f t="shared" si="14"/>
        <v>0</v>
      </c>
      <c r="H36" s="10">
        <f t="shared" si="14"/>
        <v>0</v>
      </c>
      <c r="I36" s="10">
        <f t="shared" si="14"/>
        <v>0</v>
      </c>
      <c r="J36" s="10">
        <f t="shared" si="14"/>
        <v>47</v>
      </c>
    </row>
    <row r="37" spans="1:19" x14ac:dyDescent="0.2">
      <c r="A37" s="3">
        <v>35</v>
      </c>
      <c r="B37" s="9">
        <f>玩家经验!B37</f>
        <v>7700</v>
      </c>
      <c r="C37">
        <f>B37/(参数!$C$7+参数!$C$8)</f>
        <v>0.2673611111111111</v>
      </c>
      <c r="D37">
        <f t="shared" si="8"/>
        <v>7</v>
      </c>
      <c r="E37" s="10">
        <f t="shared" ref="E37:J46" si="15">INT(VLOOKUP(INT($A37/5)*5,$AC$3:$AI$22,E$2+1,FALSE)*$C37/3)</f>
        <v>7</v>
      </c>
      <c r="F37" s="10">
        <f t="shared" si="15"/>
        <v>1</v>
      </c>
      <c r="G37" s="10">
        <f t="shared" si="15"/>
        <v>0</v>
      </c>
      <c r="H37" s="10">
        <f t="shared" si="15"/>
        <v>0</v>
      </c>
      <c r="I37" s="10">
        <f t="shared" si="15"/>
        <v>0</v>
      </c>
      <c r="J37" s="10">
        <f t="shared" si="15"/>
        <v>62</v>
      </c>
      <c r="M37" t="s">
        <v>577</v>
      </c>
      <c r="N37">
        <f>SUM(N31:N35)</f>
        <v>780</v>
      </c>
      <c r="O37">
        <f>SUM(O31:O35)</f>
        <v>780</v>
      </c>
      <c r="P37">
        <f>SUM(P31:P35)</f>
        <v>780</v>
      </c>
      <c r="Q37">
        <f>SUM(Q31:Q35)</f>
        <v>780</v>
      </c>
      <c r="R37">
        <f>SUM(R31:R35)</f>
        <v>234</v>
      </c>
      <c r="S37">
        <f>Y28</f>
        <v>274200</v>
      </c>
    </row>
    <row r="38" spans="1:19" x14ac:dyDescent="0.2">
      <c r="A38" s="3">
        <v>36</v>
      </c>
      <c r="B38" s="9">
        <f>玩家经验!B38</f>
        <v>8500</v>
      </c>
      <c r="C38">
        <f>B38/(参数!$C$7+参数!$C$8)</f>
        <v>0.2951388888888889</v>
      </c>
      <c r="D38">
        <f t="shared" si="8"/>
        <v>7</v>
      </c>
      <c r="E38" s="10">
        <f t="shared" si="15"/>
        <v>7</v>
      </c>
      <c r="F38" s="10">
        <f t="shared" si="15"/>
        <v>1</v>
      </c>
      <c r="G38" s="10">
        <f t="shared" si="15"/>
        <v>0</v>
      </c>
      <c r="H38" s="10">
        <f t="shared" si="15"/>
        <v>0</v>
      </c>
      <c r="I38" s="10">
        <f t="shared" si="15"/>
        <v>0</v>
      </c>
      <c r="J38" s="10">
        <f t="shared" si="15"/>
        <v>68</v>
      </c>
      <c r="M38" t="s">
        <v>578</v>
      </c>
      <c r="N38">
        <f t="shared" ref="N38:S38" si="16">SUM(E7:E102)</f>
        <v>149</v>
      </c>
      <c r="O38">
        <f t="shared" si="16"/>
        <v>254</v>
      </c>
      <c r="P38">
        <f t="shared" si="16"/>
        <v>456</v>
      </c>
      <c r="Q38">
        <f t="shared" si="16"/>
        <v>647</v>
      </c>
      <c r="R38">
        <f t="shared" si="16"/>
        <v>151</v>
      </c>
      <c r="S38">
        <f t="shared" si="16"/>
        <v>169786</v>
      </c>
    </row>
    <row r="39" spans="1:19" x14ac:dyDescent="0.2">
      <c r="A39" s="3">
        <v>37</v>
      </c>
      <c r="B39" s="9">
        <f>玩家经验!B39</f>
        <v>9420</v>
      </c>
      <c r="C39">
        <f>B39/(参数!$C$7+参数!$C$8)</f>
        <v>0.32708333333333334</v>
      </c>
      <c r="D39">
        <f t="shared" si="8"/>
        <v>7</v>
      </c>
      <c r="E39" s="10">
        <f t="shared" si="15"/>
        <v>8</v>
      </c>
      <c r="F39" s="10">
        <f t="shared" si="15"/>
        <v>1</v>
      </c>
      <c r="G39" s="10">
        <f t="shared" si="15"/>
        <v>0</v>
      </c>
      <c r="H39" s="10">
        <f t="shared" si="15"/>
        <v>0</v>
      </c>
      <c r="I39" s="10">
        <f t="shared" si="15"/>
        <v>0</v>
      </c>
      <c r="J39" s="10">
        <f t="shared" si="15"/>
        <v>76</v>
      </c>
      <c r="N39">
        <f>N38/N37</f>
        <v>0.19102564102564101</v>
      </c>
      <c r="O39">
        <f>O38/O37</f>
        <v>0.32564102564102565</v>
      </c>
      <c r="P39">
        <f>P38/P37</f>
        <v>0.58461538461538465</v>
      </c>
      <c r="Q39">
        <f>Q38/Q37</f>
        <v>0.82948717948717954</v>
      </c>
      <c r="R39">
        <f>R38/R37</f>
        <v>0.64529914529914534</v>
      </c>
    </row>
    <row r="40" spans="1:19" x14ac:dyDescent="0.2">
      <c r="A40" s="3">
        <v>38</v>
      </c>
      <c r="B40" s="9">
        <f>玩家经验!B40</f>
        <v>10340</v>
      </c>
      <c r="C40">
        <f>B40/(参数!$C$7+参数!$C$8)</f>
        <v>0.35902777777777778</v>
      </c>
      <c r="D40">
        <f t="shared" si="8"/>
        <v>7</v>
      </c>
      <c r="E40" s="10">
        <f t="shared" si="15"/>
        <v>9</v>
      </c>
      <c r="F40" s="10">
        <f t="shared" si="15"/>
        <v>2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83</v>
      </c>
    </row>
    <row r="41" spans="1:19" x14ac:dyDescent="0.2">
      <c r="A41" s="3">
        <v>39</v>
      </c>
      <c r="B41" s="9">
        <f>玩家经验!B41</f>
        <v>11380</v>
      </c>
      <c r="C41">
        <f>B41/(参数!$C$7+参数!$C$8)</f>
        <v>0.39513888888888887</v>
      </c>
      <c r="D41">
        <f t="shared" si="8"/>
        <v>7</v>
      </c>
      <c r="E41" s="10">
        <f t="shared" si="15"/>
        <v>10</v>
      </c>
      <c r="F41" s="10">
        <f t="shared" si="15"/>
        <v>2</v>
      </c>
      <c r="G41" s="10">
        <f t="shared" si="15"/>
        <v>0</v>
      </c>
      <c r="H41" s="10">
        <f t="shared" si="15"/>
        <v>0</v>
      </c>
      <c r="I41" s="10">
        <f t="shared" si="15"/>
        <v>0</v>
      </c>
      <c r="J41" s="10">
        <f t="shared" si="15"/>
        <v>92</v>
      </c>
    </row>
    <row r="42" spans="1:19" x14ac:dyDescent="0.2">
      <c r="A42" s="3">
        <v>40</v>
      </c>
      <c r="B42" s="9">
        <f>玩家经验!B42</f>
        <v>12420</v>
      </c>
      <c r="C42">
        <f>B42/(参数!$C$7+参数!$C$8)</f>
        <v>0.43125000000000002</v>
      </c>
      <c r="D42">
        <f t="shared" si="8"/>
        <v>8</v>
      </c>
      <c r="E42" s="10">
        <f t="shared" si="15"/>
        <v>11</v>
      </c>
      <c r="F42" s="10">
        <f t="shared" si="15"/>
        <v>3</v>
      </c>
      <c r="G42" s="10">
        <f t="shared" si="15"/>
        <v>0</v>
      </c>
      <c r="H42" s="10">
        <f t="shared" si="15"/>
        <v>0</v>
      </c>
      <c r="I42" s="10">
        <f t="shared" si="15"/>
        <v>0</v>
      </c>
      <c r="J42" s="10">
        <f t="shared" si="15"/>
        <v>115</v>
      </c>
    </row>
    <row r="43" spans="1:19" x14ac:dyDescent="0.2">
      <c r="A43" s="3">
        <v>41</v>
      </c>
      <c r="B43" s="9">
        <f>玩家经验!B43</f>
        <v>13660</v>
      </c>
      <c r="C43">
        <f>B43/(参数!$C$7+参数!$C$8)</f>
        <v>0.47430555555555554</v>
      </c>
      <c r="D43">
        <f t="shared" si="8"/>
        <v>8</v>
      </c>
      <c r="E43" s="10">
        <f t="shared" si="15"/>
        <v>12</v>
      </c>
      <c r="F43" s="10">
        <f t="shared" si="15"/>
        <v>3</v>
      </c>
      <c r="G43" s="10">
        <f t="shared" si="15"/>
        <v>0</v>
      </c>
      <c r="H43" s="10">
        <f t="shared" si="15"/>
        <v>0</v>
      </c>
      <c r="I43" s="10">
        <f t="shared" si="15"/>
        <v>0</v>
      </c>
      <c r="J43" s="10">
        <f t="shared" si="15"/>
        <v>126</v>
      </c>
    </row>
    <row r="44" spans="1:19" x14ac:dyDescent="0.2">
      <c r="A44" s="3">
        <v>42</v>
      </c>
      <c r="B44" s="9">
        <f>玩家经验!B44</f>
        <v>14900</v>
      </c>
      <c r="C44">
        <f>B44/(参数!$C$7+参数!$C$8)</f>
        <v>0.51736111111111116</v>
      </c>
      <c r="D44">
        <f t="shared" si="8"/>
        <v>8</v>
      </c>
      <c r="E44" s="10">
        <f t="shared" si="15"/>
        <v>13</v>
      </c>
      <c r="F44" s="10">
        <f t="shared" si="15"/>
        <v>4</v>
      </c>
      <c r="G44" s="10">
        <f t="shared" si="15"/>
        <v>0</v>
      </c>
      <c r="H44" s="10">
        <f t="shared" si="15"/>
        <v>0</v>
      </c>
      <c r="I44" s="10">
        <f t="shared" si="15"/>
        <v>0</v>
      </c>
      <c r="J44" s="10">
        <f t="shared" si="15"/>
        <v>137</v>
      </c>
    </row>
    <row r="45" spans="1:19" x14ac:dyDescent="0.2">
      <c r="A45" s="3">
        <v>43</v>
      </c>
      <c r="B45" s="9">
        <f>玩家经验!B45</f>
        <v>16340</v>
      </c>
      <c r="C45">
        <f>B45/(参数!$C$7+参数!$C$8)</f>
        <v>0.56736111111111109</v>
      </c>
      <c r="D45">
        <f t="shared" si="8"/>
        <v>8</v>
      </c>
      <c r="E45" s="10">
        <f t="shared" si="15"/>
        <v>15</v>
      </c>
      <c r="F45" s="10">
        <f t="shared" si="15"/>
        <v>4</v>
      </c>
      <c r="G45" s="10">
        <f t="shared" si="15"/>
        <v>0</v>
      </c>
      <c r="H45" s="10">
        <f t="shared" si="15"/>
        <v>0</v>
      </c>
      <c r="I45" s="10">
        <f t="shared" si="15"/>
        <v>0</v>
      </c>
      <c r="J45" s="10">
        <f t="shared" si="15"/>
        <v>151</v>
      </c>
    </row>
    <row r="46" spans="1:19" x14ac:dyDescent="0.2">
      <c r="A46" s="3">
        <v>44</v>
      </c>
      <c r="B46" s="9">
        <f>玩家经验!B46</f>
        <v>17780</v>
      </c>
      <c r="C46">
        <f>B46/(参数!$C$7+参数!$C$8)</f>
        <v>0.61736111111111114</v>
      </c>
      <c r="D46">
        <f t="shared" si="8"/>
        <v>8</v>
      </c>
      <c r="E46" s="10">
        <f t="shared" si="15"/>
        <v>16</v>
      </c>
      <c r="F46" s="10">
        <f t="shared" si="15"/>
        <v>4</v>
      </c>
      <c r="G46" s="10">
        <f t="shared" si="15"/>
        <v>0</v>
      </c>
      <c r="H46" s="10">
        <f t="shared" si="15"/>
        <v>0</v>
      </c>
      <c r="I46" s="10">
        <f t="shared" si="15"/>
        <v>0</v>
      </c>
      <c r="J46" s="10">
        <f t="shared" si="15"/>
        <v>164</v>
      </c>
    </row>
    <row r="47" spans="1:19" x14ac:dyDescent="0.2">
      <c r="A47" s="3">
        <v>45</v>
      </c>
      <c r="B47" s="9">
        <f>玩家经验!B47</f>
        <v>19420</v>
      </c>
      <c r="C47">
        <f>B47/(参数!$C$7+参数!$C$8)</f>
        <v>0.6743055555555556</v>
      </c>
      <c r="D47">
        <f t="shared" si="8"/>
        <v>9</v>
      </c>
      <c r="E47" s="10">
        <f t="shared" ref="E47:J56" si="17">INT(VLOOKUP(INT($A47/5)*5,$AC$3:$AI$22,E$2+1,FALSE)*$C47/3)</f>
        <v>0</v>
      </c>
      <c r="F47" s="10">
        <f t="shared" si="17"/>
        <v>5</v>
      </c>
      <c r="G47" s="10">
        <f t="shared" si="17"/>
        <v>0</v>
      </c>
      <c r="H47" s="10">
        <f t="shared" si="17"/>
        <v>0</v>
      </c>
      <c r="I47" s="10">
        <f t="shared" si="17"/>
        <v>0</v>
      </c>
      <c r="J47" s="10">
        <f t="shared" si="17"/>
        <v>202</v>
      </c>
    </row>
    <row r="48" spans="1:19" x14ac:dyDescent="0.2">
      <c r="A48" s="3">
        <v>46</v>
      </c>
      <c r="B48" s="9">
        <f>玩家经验!B48</f>
        <v>21060</v>
      </c>
      <c r="C48">
        <f>B48/(参数!$C$7+参数!$C$8)</f>
        <v>0.73124999999999996</v>
      </c>
      <c r="D48">
        <f t="shared" si="8"/>
        <v>9</v>
      </c>
      <c r="E48" s="10">
        <f t="shared" si="17"/>
        <v>0</v>
      </c>
      <c r="F48" s="10">
        <f t="shared" si="17"/>
        <v>5</v>
      </c>
      <c r="G48" s="10">
        <f t="shared" si="17"/>
        <v>0</v>
      </c>
      <c r="H48" s="10">
        <f t="shared" si="17"/>
        <v>0</v>
      </c>
      <c r="I48" s="10">
        <f t="shared" si="17"/>
        <v>0</v>
      </c>
      <c r="J48" s="10">
        <f t="shared" si="17"/>
        <v>219</v>
      </c>
    </row>
    <row r="49" spans="1:10" x14ac:dyDescent="0.2">
      <c r="A49" s="3">
        <v>47</v>
      </c>
      <c r="B49" s="9">
        <f>玩家经验!B49</f>
        <v>22900</v>
      </c>
      <c r="C49">
        <f>B49/(参数!$C$7+参数!$C$8)</f>
        <v>0.79513888888888884</v>
      </c>
      <c r="D49">
        <f t="shared" si="8"/>
        <v>9</v>
      </c>
      <c r="E49" s="10">
        <f t="shared" si="17"/>
        <v>0</v>
      </c>
      <c r="F49" s="10">
        <f t="shared" si="17"/>
        <v>6</v>
      </c>
      <c r="G49" s="10">
        <f t="shared" si="17"/>
        <v>0</v>
      </c>
      <c r="H49" s="10">
        <f t="shared" si="17"/>
        <v>0</v>
      </c>
      <c r="I49" s="10">
        <f t="shared" si="17"/>
        <v>0</v>
      </c>
      <c r="J49" s="10">
        <f t="shared" si="17"/>
        <v>238</v>
      </c>
    </row>
    <row r="50" spans="1:10" x14ac:dyDescent="0.2">
      <c r="A50" s="3">
        <v>48</v>
      </c>
      <c r="B50" s="9">
        <f>玩家经验!B50</f>
        <v>24740</v>
      </c>
      <c r="C50">
        <f>B50/(参数!$C$7+参数!$C$8)</f>
        <v>0.85902777777777772</v>
      </c>
      <c r="D50">
        <f t="shared" si="8"/>
        <v>9</v>
      </c>
      <c r="E50" s="10">
        <f t="shared" si="17"/>
        <v>0</v>
      </c>
      <c r="F50" s="10">
        <f t="shared" si="17"/>
        <v>6</v>
      </c>
      <c r="G50" s="10">
        <f t="shared" si="17"/>
        <v>0</v>
      </c>
      <c r="H50" s="10">
        <f t="shared" si="17"/>
        <v>0</v>
      </c>
      <c r="I50" s="10">
        <f t="shared" si="17"/>
        <v>0</v>
      </c>
      <c r="J50" s="10">
        <f t="shared" si="17"/>
        <v>257</v>
      </c>
    </row>
    <row r="51" spans="1:10" x14ac:dyDescent="0.2">
      <c r="A51" s="3">
        <v>49</v>
      </c>
      <c r="B51" s="9">
        <f>玩家经验!B51</f>
        <v>26780</v>
      </c>
      <c r="C51">
        <f>B51/(参数!$C$7+参数!$C$8)</f>
        <v>0.92986111111111114</v>
      </c>
      <c r="D51">
        <f t="shared" si="8"/>
        <v>9</v>
      </c>
      <c r="E51" s="10">
        <f t="shared" si="17"/>
        <v>0</v>
      </c>
      <c r="F51" s="10">
        <f t="shared" si="17"/>
        <v>7</v>
      </c>
      <c r="G51" s="10">
        <f t="shared" si="17"/>
        <v>0</v>
      </c>
      <c r="H51" s="10">
        <f t="shared" si="17"/>
        <v>0</v>
      </c>
      <c r="I51" s="10">
        <f t="shared" si="17"/>
        <v>0</v>
      </c>
      <c r="J51" s="10">
        <f t="shared" si="17"/>
        <v>278</v>
      </c>
    </row>
    <row r="52" spans="1:10" x14ac:dyDescent="0.2">
      <c r="A52" s="3">
        <v>50</v>
      </c>
      <c r="B52" s="9">
        <f>玩家经验!B52</f>
        <v>28820</v>
      </c>
      <c r="C52">
        <f>B52/(参数!$C$7+参数!$C$8)</f>
        <v>1.0006944444444446</v>
      </c>
      <c r="D52">
        <f t="shared" si="8"/>
        <v>10</v>
      </c>
      <c r="E52" s="10">
        <f t="shared" si="17"/>
        <v>0</v>
      </c>
      <c r="F52" s="10">
        <f t="shared" si="17"/>
        <v>8</v>
      </c>
      <c r="G52" s="10">
        <f t="shared" si="17"/>
        <v>2</v>
      </c>
      <c r="H52" s="10">
        <f t="shared" si="17"/>
        <v>0</v>
      </c>
      <c r="I52" s="10">
        <f t="shared" si="17"/>
        <v>0</v>
      </c>
      <c r="J52" s="10">
        <f t="shared" si="17"/>
        <v>333</v>
      </c>
    </row>
    <row r="53" spans="1:10" x14ac:dyDescent="0.2">
      <c r="A53" s="3">
        <v>51</v>
      </c>
      <c r="B53" s="9">
        <f>玩家经验!B53</f>
        <v>31160</v>
      </c>
      <c r="C53">
        <f>B53/(参数!$C$7+参数!$C$8)</f>
        <v>1.0819444444444444</v>
      </c>
      <c r="D53">
        <f t="shared" si="8"/>
        <v>10</v>
      </c>
      <c r="E53" s="10">
        <f t="shared" si="17"/>
        <v>0</v>
      </c>
      <c r="F53" s="10">
        <f t="shared" si="17"/>
        <v>8</v>
      </c>
      <c r="G53" s="10">
        <f t="shared" si="17"/>
        <v>2</v>
      </c>
      <c r="H53" s="10">
        <f t="shared" si="17"/>
        <v>0</v>
      </c>
      <c r="I53" s="10">
        <f t="shared" si="17"/>
        <v>0</v>
      </c>
      <c r="J53" s="10">
        <f t="shared" si="17"/>
        <v>360</v>
      </c>
    </row>
    <row r="54" spans="1:10" x14ac:dyDescent="0.2">
      <c r="A54" s="3">
        <v>52</v>
      </c>
      <c r="B54" s="9">
        <f>玩家经验!B54</f>
        <v>33500</v>
      </c>
      <c r="C54">
        <f>B54/(参数!$C$7+参数!$C$8)</f>
        <v>1.1631944444444444</v>
      </c>
      <c r="D54">
        <f t="shared" si="8"/>
        <v>10</v>
      </c>
      <c r="E54" s="10">
        <f t="shared" si="17"/>
        <v>0</v>
      </c>
      <c r="F54" s="10">
        <f t="shared" si="17"/>
        <v>9</v>
      </c>
      <c r="G54" s="10">
        <f t="shared" si="17"/>
        <v>2</v>
      </c>
      <c r="H54" s="10">
        <f t="shared" si="17"/>
        <v>0</v>
      </c>
      <c r="I54" s="10">
        <f t="shared" si="17"/>
        <v>0</v>
      </c>
      <c r="J54" s="10">
        <f t="shared" si="17"/>
        <v>387</v>
      </c>
    </row>
    <row r="55" spans="1:10" x14ac:dyDescent="0.2">
      <c r="A55" s="3">
        <v>53</v>
      </c>
      <c r="B55" s="9">
        <f>玩家经验!B55</f>
        <v>36140</v>
      </c>
      <c r="C55">
        <f>B55/(参数!$C$7+参数!$C$8)</f>
        <v>1.2548611111111112</v>
      </c>
      <c r="D55">
        <f t="shared" si="8"/>
        <v>10</v>
      </c>
      <c r="E55" s="10">
        <f t="shared" si="17"/>
        <v>0</v>
      </c>
      <c r="F55" s="10">
        <f t="shared" si="17"/>
        <v>10</v>
      </c>
      <c r="G55" s="10">
        <f t="shared" si="17"/>
        <v>2</v>
      </c>
      <c r="H55" s="10">
        <f t="shared" si="17"/>
        <v>0</v>
      </c>
      <c r="I55" s="10">
        <f t="shared" si="17"/>
        <v>0</v>
      </c>
      <c r="J55" s="10">
        <f t="shared" si="17"/>
        <v>418</v>
      </c>
    </row>
    <row r="56" spans="1:10" x14ac:dyDescent="0.2">
      <c r="A56" s="3">
        <v>54</v>
      </c>
      <c r="B56" s="9">
        <f>玩家经验!B56</f>
        <v>38780</v>
      </c>
      <c r="C56">
        <f>B56/(参数!$C$7+参数!$C$8)</f>
        <v>1.3465277777777778</v>
      </c>
      <c r="D56">
        <f t="shared" si="8"/>
        <v>10</v>
      </c>
      <c r="E56" s="10">
        <f t="shared" si="17"/>
        <v>0</v>
      </c>
      <c r="F56" s="10">
        <f t="shared" si="17"/>
        <v>10</v>
      </c>
      <c r="G56" s="10">
        <f t="shared" si="17"/>
        <v>2</v>
      </c>
      <c r="H56" s="10">
        <f t="shared" si="17"/>
        <v>0</v>
      </c>
      <c r="I56" s="10">
        <f t="shared" si="17"/>
        <v>0</v>
      </c>
      <c r="J56" s="10">
        <f t="shared" si="17"/>
        <v>448</v>
      </c>
    </row>
    <row r="57" spans="1:10" x14ac:dyDescent="0.2">
      <c r="A57" s="3">
        <v>55</v>
      </c>
      <c r="B57" s="9">
        <f>玩家经验!B57</f>
        <v>41720</v>
      </c>
      <c r="C57">
        <f>B57/(参数!$C$7+参数!$C$8)</f>
        <v>1.4486111111111111</v>
      </c>
      <c r="D57">
        <f t="shared" si="8"/>
        <v>11</v>
      </c>
      <c r="E57" s="10">
        <f t="shared" ref="E57:J66" si="18">INT(VLOOKUP(INT($A57/5)*5,$AC$3:$AI$22,E$2+1,FALSE)*$C57/3)</f>
        <v>0</v>
      </c>
      <c r="F57" s="10">
        <f t="shared" si="18"/>
        <v>11</v>
      </c>
      <c r="G57" s="10">
        <f t="shared" si="18"/>
        <v>4</v>
      </c>
      <c r="H57" s="10">
        <f t="shared" si="18"/>
        <v>0</v>
      </c>
      <c r="I57" s="10">
        <f t="shared" si="18"/>
        <v>0</v>
      </c>
      <c r="J57" s="10">
        <f t="shared" si="18"/>
        <v>531</v>
      </c>
    </row>
    <row r="58" spans="1:10" x14ac:dyDescent="0.2">
      <c r="A58" s="3">
        <v>56</v>
      </c>
      <c r="B58" s="9">
        <f>玩家经验!B58</f>
        <v>44660</v>
      </c>
      <c r="C58">
        <f>B58/(参数!$C$7+参数!$C$8)</f>
        <v>1.5506944444444444</v>
      </c>
      <c r="D58">
        <f t="shared" si="8"/>
        <v>11</v>
      </c>
      <c r="E58" s="10">
        <f t="shared" si="18"/>
        <v>0</v>
      </c>
      <c r="F58" s="10">
        <f t="shared" si="18"/>
        <v>12</v>
      </c>
      <c r="G58" s="10">
        <f t="shared" si="18"/>
        <v>4</v>
      </c>
      <c r="H58" s="10">
        <f t="shared" si="18"/>
        <v>0</v>
      </c>
      <c r="I58" s="10">
        <f t="shared" si="18"/>
        <v>0</v>
      </c>
      <c r="J58" s="10">
        <f t="shared" si="18"/>
        <v>568</v>
      </c>
    </row>
    <row r="59" spans="1:10" x14ac:dyDescent="0.2">
      <c r="A59" s="3">
        <v>57</v>
      </c>
      <c r="B59" s="9">
        <f>玩家经验!B59</f>
        <v>47900</v>
      </c>
      <c r="C59">
        <f>B59/(参数!$C$7+参数!$C$8)</f>
        <v>1.6631944444444444</v>
      </c>
      <c r="D59">
        <f t="shared" si="8"/>
        <v>11</v>
      </c>
      <c r="E59" s="10">
        <f t="shared" si="18"/>
        <v>0</v>
      </c>
      <c r="F59" s="10">
        <f t="shared" si="18"/>
        <v>13</v>
      </c>
      <c r="G59" s="10">
        <f t="shared" si="18"/>
        <v>4</v>
      </c>
      <c r="H59" s="10">
        <f t="shared" si="18"/>
        <v>0</v>
      </c>
      <c r="I59" s="10">
        <f t="shared" si="18"/>
        <v>0</v>
      </c>
      <c r="J59" s="10">
        <f t="shared" si="18"/>
        <v>609</v>
      </c>
    </row>
    <row r="60" spans="1:10" x14ac:dyDescent="0.2">
      <c r="A60" s="3">
        <v>58</v>
      </c>
      <c r="B60" s="9">
        <f>玩家经验!B60</f>
        <v>51140</v>
      </c>
      <c r="C60">
        <f>B60/(参数!$C$7+参数!$C$8)</f>
        <v>1.7756944444444445</v>
      </c>
      <c r="D60">
        <f t="shared" si="8"/>
        <v>11</v>
      </c>
      <c r="E60" s="10">
        <f t="shared" si="18"/>
        <v>0</v>
      </c>
      <c r="F60" s="10">
        <f t="shared" si="18"/>
        <v>14</v>
      </c>
      <c r="G60" s="10">
        <f t="shared" si="18"/>
        <v>5</v>
      </c>
      <c r="H60" s="10">
        <f t="shared" si="18"/>
        <v>0</v>
      </c>
      <c r="I60" s="10">
        <f t="shared" si="18"/>
        <v>0</v>
      </c>
      <c r="J60" s="10">
        <f t="shared" si="18"/>
        <v>651</v>
      </c>
    </row>
    <row r="61" spans="1:10" x14ac:dyDescent="0.2">
      <c r="A61" s="3">
        <v>59</v>
      </c>
      <c r="B61" s="9">
        <f>玩家经验!B61</f>
        <v>54680</v>
      </c>
      <c r="C61">
        <f>B61/(参数!$C$7+参数!$C$8)</f>
        <v>1.898611111111111</v>
      </c>
      <c r="D61">
        <f t="shared" si="8"/>
        <v>11</v>
      </c>
      <c r="E61" s="10">
        <f t="shared" si="18"/>
        <v>0</v>
      </c>
      <c r="F61" s="10">
        <f t="shared" si="18"/>
        <v>15</v>
      </c>
      <c r="G61" s="10">
        <f t="shared" si="18"/>
        <v>5</v>
      </c>
      <c r="H61" s="10">
        <f t="shared" si="18"/>
        <v>0</v>
      </c>
      <c r="I61" s="10">
        <f t="shared" si="18"/>
        <v>0</v>
      </c>
      <c r="J61" s="10">
        <f t="shared" si="18"/>
        <v>696</v>
      </c>
    </row>
    <row r="62" spans="1:10" x14ac:dyDescent="0.2">
      <c r="A62" s="3">
        <v>60</v>
      </c>
      <c r="B62" s="9">
        <f>玩家经验!B62</f>
        <v>58220</v>
      </c>
      <c r="C62">
        <f>B62/(参数!$C$7+参数!$C$8)</f>
        <v>2.0215277777777776</v>
      </c>
      <c r="D62">
        <f t="shared" si="8"/>
        <v>12</v>
      </c>
      <c r="E62" s="10">
        <f t="shared" si="18"/>
        <v>0</v>
      </c>
      <c r="F62" s="10">
        <f t="shared" si="18"/>
        <v>16</v>
      </c>
      <c r="G62" s="10">
        <f t="shared" si="18"/>
        <v>8</v>
      </c>
      <c r="H62" s="10">
        <f t="shared" si="18"/>
        <v>0</v>
      </c>
      <c r="I62" s="10">
        <f t="shared" si="18"/>
        <v>0</v>
      </c>
      <c r="J62" s="10">
        <f t="shared" si="18"/>
        <v>808</v>
      </c>
    </row>
    <row r="63" spans="1:10" x14ac:dyDescent="0.2">
      <c r="A63" s="3">
        <v>61</v>
      </c>
      <c r="B63" s="9">
        <f>玩家经验!B63</f>
        <v>62180</v>
      </c>
      <c r="C63">
        <f>B63/(参数!$C$7+参数!$C$8)</f>
        <v>2.1590277777777778</v>
      </c>
      <c r="D63">
        <f t="shared" si="8"/>
        <v>12</v>
      </c>
      <c r="E63" s="10">
        <f t="shared" si="18"/>
        <v>0</v>
      </c>
      <c r="F63" s="10">
        <f t="shared" si="18"/>
        <v>17</v>
      </c>
      <c r="G63" s="10">
        <f t="shared" si="18"/>
        <v>8</v>
      </c>
      <c r="H63" s="10">
        <f t="shared" si="18"/>
        <v>0</v>
      </c>
      <c r="I63" s="10">
        <f t="shared" si="18"/>
        <v>0</v>
      </c>
      <c r="J63" s="10">
        <f t="shared" si="18"/>
        <v>863</v>
      </c>
    </row>
    <row r="64" spans="1:10" x14ac:dyDescent="0.2">
      <c r="A64" s="3">
        <v>62</v>
      </c>
      <c r="B64" s="9">
        <f>玩家经验!B64</f>
        <v>66140</v>
      </c>
      <c r="C64">
        <f>B64/(参数!$C$7+参数!$C$8)</f>
        <v>2.2965277777777779</v>
      </c>
      <c r="D64">
        <f t="shared" si="8"/>
        <v>12</v>
      </c>
      <c r="E64" s="10">
        <f t="shared" si="18"/>
        <v>0</v>
      </c>
      <c r="F64" s="10">
        <f t="shared" si="18"/>
        <v>18</v>
      </c>
      <c r="G64" s="10">
        <f t="shared" si="18"/>
        <v>9</v>
      </c>
      <c r="H64" s="10">
        <f t="shared" si="18"/>
        <v>0</v>
      </c>
      <c r="I64" s="10">
        <f t="shared" si="18"/>
        <v>0</v>
      </c>
      <c r="J64" s="10">
        <f t="shared" si="18"/>
        <v>918</v>
      </c>
    </row>
    <row r="65" spans="1:10" x14ac:dyDescent="0.2">
      <c r="A65" s="3">
        <v>63</v>
      </c>
      <c r="B65" s="9">
        <f>玩家经验!B65</f>
        <v>70520</v>
      </c>
      <c r="C65">
        <f>B65/(参数!$C$7+参数!$C$8)</f>
        <v>2.4486111111111111</v>
      </c>
      <c r="D65">
        <f t="shared" si="8"/>
        <v>12</v>
      </c>
      <c r="E65" s="10">
        <f t="shared" si="18"/>
        <v>0</v>
      </c>
      <c r="F65" s="10">
        <f t="shared" si="18"/>
        <v>19</v>
      </c>
      <c r="G65" s="10">
        <f t="shared" si="18"/>
        <v>9</v>
      </c>
      <c r="H65" s="10">
        <f t="shared" si="18"/>
        <v>0</v>
      </c>
      <c r="I65" s="10">
        <f t="shared" si="18"/>
        <v>0</v>
      </c>
      <c r="J65" s="10">
        <f t="shared" si="18"/>
        <v>979</v>
      </c>
    </row>
    <row r="66" spans="1:10" x14ac:dyDescent="0.2">
      <c r="A66" s="3">
        <v>64</v>
      </c>
      <c r="B66" s="9">
        <f>玩家经验!B66</f>
        <v>74900</v>
      </c>
      <c r="C66">
        <f>B66/(参数!$C$7+参数!$C$8)</f>
        <v>2.6006944444444446</v>
      </c>
      <c r="D66">
        <f t="shared" si="8"/>
        <v>12</v>
      </c>
      <c r="E66" s="10">
        <f t="shared" si="18"/>
        <v>0</v>
      </c>
      <c r="F66" s="10">
        <f t="shared" si="18"/>
        <v>20</v>
      </c>
      <c r="G66" s="10">
        <f t="shared" si="18"/>
        <v>10</v>
      </c>
      <c r="H66" s="10">
        <f t="shared" si="18"/>
        <v>0</v>
      </c>
      <c r="I66" s="10">
        <f t="shared" si="18"/>
        <v>0</v>
      </c>
      <c r="J66" s="10">
        <f t="shared" si="18"/>
        <v>1040</v>
      </c>
    </row>
    <row r="67" spans="1:10" x14ac:dyDescent="0.2">
      <c r="A67" s="3">
        <v>65</v>
      </c>
      <c r="B67" s="9">
        <f>玩家经验!B67</f>
        <v>79700</v>
      </c>
      <c r="C67">
        <f>B67/(参数!$C$7+参数!$C$8)</f>
        <v>2.7673611111111112</v>
      </c>
      <c r="D67">
        <f t="shared" si="8"/>
        <v>13</v>
      </c>
      <c r="E67" s="10">
        <f t="shared" ref="E67:J76" si="19">INT(VLOOKUP(INT($A67/5)*5,$AC$3:$AI$22,E$2+1,FALSE)*$C67/3)</f>
        <v>0</v>
      </c>
      <c r="F67" s="10">
        <f t="shared" si="19"/>
        <v>0</v>
      </c>
      <c r="G67" s="10">
        <f t="shared" si="19"/>
        <v>11</v>
      </c>
      <c r="H67" s="10">
        <f t="shared" si="19"/>
        <v>1</v>
      </c>
      <c r="I67" s="10">
        <f t="shared" si="19"/>
        <v>0</v>
      </c>
      <c r="J67" s="10">
        <f t="shared" si="19"/>
        <v>1199</v>
      </c>
    </row>
    <row r="68" spans="1:10" x14ac:dyDescent="0.2">
      <c r="A68" s="3">
        <v>66</v>
      </c>
      <c r="B68" s="9">
        <f>玩家经验!B68</f>
        <v>84500</v>
      </c>
      <c r="C68">
        <f>B68/(参数!$C$7+参数!$C$8)</f>
        <v>2.9340277777777777</v>
      </c>
      <c r="D68">
        <f t="shared" si="8"/>
        <v>13</v>
      </c>
      <c r="E68" s="10">
        <f t="shared" si="19"/>
        <v>0</v>
      </c>
      <c r="F68" s="10">
        <f t="shared" si="19"/>
        <v>0</v>
      </c>
      <c r="G68" s="10">
        <f t="shared" si="19"/>
        <v>11</v>
      </c>
      <c r="H68" s="10">
        <f t="shared" si="19"/>
        <v>1</v>
      </c>
      <c r="I68" s="10">
        <f t="shared" si="19"/>
        <v>0</v>
      </c>
      <c r="J68" s="10">
        <f t="shared" si="19"/>
        <v>1271</v>
      </c>
    </row>
    <row r="69" spans="1:10" x14ac:dyDescent="0.2">
      <c r="A69" s="3">
        <v>67</v>
      </c>
      <c r="B69" s="9">
        <f>玩家经验!B69</f>
        <v>89720</v>
      </c>
      <c r="C69">
        <f>B69/(参数!$C$7+参数!$C$8)</f>
        <v>3.1152777777777776</v>
      </c>
      <c r="D69">
        <f t="shared" si="8"/>
        <v>13</v>
      </c>
      <c r="E69" s="10">
        <f t="shared" si="19"/>
        <v>0</v>
      </c>
      <c r="F69" s="10">
        <f t="shared" si="19"/>
        <v>0</v>
      </c>
      <c r="G69" s="10">
        <f t="shared" si="19"/>
        <v>12</v>
      </c>
      <c r="H69" s="10">
        <f t="shared" si="19"/>
        <v>2</v>
      </c>
      <c r="I69" s="10">
        <f t="shared" si="19"/>
        <v>0</v>
      </c>
      <c r="J69" s="10">
        <f t="shared" si="19"/>
        <v>1349</v>
      </c>
    </row>
    <row r="70" spans="1:10" x14ac:dyDescent="0.2">
      <c r="A70" s="3">
        <v>68</v>
      </c>
      <c r="B70" s="9">
        <f>玩家经验!B70</f>
        <v>94940</v>
      </c>
      <c r="C70">
        <f>B70/(参数!$C$7+参数!$C$8)</f>
        <v>3.2965277777777779</v>
      </c>
      <c r="D70">
        <f t="shared" si="8"/>
        <v>13</v>
      </c>
      <c r="E70" s="10">
        <f t="shared" si="19"/>
        <v>0</v>
      </c>
      <c r="F70" s="10">
        <f t="shared" si="19"/>
        <v>0</v>
      </c>
      <c r="G70" s="10">
        <f t="shared" si="19"/>
        <v>13</v>
      </c>
      <c r="H70" s="10">
        <f t="shared" si="19"/>
        <v>2</v>
      </c>
      <c r="I70" s="10">
        <f t="shared" si="19"/>
        <v>0</v>
      </c>
      <c r="J70" s="10">
        <f t="shared" si="19"/>
        <v>1428</v>
      </c>
    </row>
    <row r="71" spans="1:10" x14ac:dyDescent="0.2">
      <c r="A71" s="3">
        <v>69</v>
      </c>
      <c r="B71" s="9">
        <f>玩家经验!B71</f>
        <v>100580</v>
      </c>
      <c r="C71">
        <f>B71/(参数!$C$7+参数!$C$8)</f>
        <v>3.4923611111111112</v>
      </c>
      <c r="D71">
        <f t="shared" si="8"/>
        <v>13</v>
      </c>
      <c r="E71" s="10">
        <f t="shared" si="19"/>
        <v>0</v>
      </c>
      <c r="F71" s="10">
        <f t="shared" si="19"/>
        <v>0</v>
      </c>
      <c r="G71" s="10">
        <f t="shared" si="19"/>
        <v>13</v>
      </c>
      <c r="H71" s="10">
        <f t="shared" si="19"/>
        <v>2</v>
      </c>
      <c r="I71" s="10">
        <f t="shared" si="19"/>
        <v>0</v>
      </c>
      <c r="J71" s="10">
        <f t="shared" si="19"/>
        <v>1513</v>
      </c>
    </row>
    <row r="72" spans="1:10" x14ac:dyDescent="0.2">
      <c r="A72" s="3">
        <v>70</v>
      </c>
      <c r="B72" s="9">
        <f>玩家经验!B72</f>
        <v>106220</v>
      </c>
      <c r="C72">
        <f>B72/(参数!$C$7+参数!$C$8)</f>
        <v>3.6881944444444446</v>
      </c>
      <c r="D72">
        <f t="shared" si="8"/>
        <v>14</v>
      </c>
      <c r="E72" s="10">
        <f t="shared" si="19"/>
        <v>0</v>
      </c>
      <c r="F72" s="10">
        <f t="shared" si="19"/>
        <v>0</v>
      </c>
      <c r="G72" s="10">
        <f t="shared" si="19"/>
        <v>14</v>
      </c>
      <c r="H72" s="10">
        <f t="shared" si="19"/>
        <v>4</v>
      </c>
      <c r="I72" s="10">
        <f t="shared" si="19"/>
        <v>0</v>
      </c>
      <c r="J72" s="10">
        <f t="shared" si="19"/>
        <v>1721</v>
      </c>
    </row>
    <row r="73" spans="1:10" x14ac:dyDescent="0.2">
      <c r="A73" s="3">
        <v>71</v>
      </c>
      <c r="B73" s="9">
        <f>玩家经验!B73</f>
        <v>112420</v>
      </c>
      <c r="C73">
        <f>B73/(参数!$C$7+参数!$C$8)</f>
        <v>3.9034722222222222</v>
      </c>
      <c r="D73">
        <f t="shared" si="8"/>
        <v>14</v>
      </c>
      <c r="E73" s="10">
        <f t="shared" si="19"/>
        <v>0</v>
      </c>
      <c r="F73" s="10">
        <f t="shared" si="19"/>
        <v>0</v>
      </c>
      <c r="G73" s="10">
        <f t="shared" si="19"/>
        <v>15</v>
      </c>
      <c r="H73" s="10">
        <f t="shared" si="19"/>
        <v>5</v>
      </c>
      <c r="I73" s="10">
        <f t="shared" si="19"/>
        <v>0</v>
      </c>
      <c r="J73" s="10">
        <f t="shared" si="19"/>
        <v>1821</v>
      </c>
    </row>
    <row r="74" spans="1:10" x14ac:dyDescent="0.2">
      <c r="A74" s="3">
        <v>72</v>
      </c>
      <c r="B74" s="9">
        <f>玩家经验!B74</f>
        <v>118620</v>
      </c>
      <c r="C74">
        <f>B74/(参数!$C$7+参数!$C$8)</f>
        <v>4.1187500000000004</v>
      </c>
      <c r="D74">
        <f t="shared" si="8"/>
        <v>14</v>
      </c>
      <c r="E74" s="10">
        <f t="shared" si="19"/>
        <v>0</v>
      </c>
      <c r="F74" s="10">
        <f t="shared" si="19"/>
        <v>0</v>
      </c>
      <c r="G74" s="10">
        <f t="shared" si="19"/>
        <v>16</v>
      </c>
      <c r="H74" s="10">
        <f t="shared" si="19"/>
        <v>5</v>
      </c>
      <c r="I74" s="10">
        <f t="shared" si="19"/>
        <v>0</v>
      </c>
      <c r="J74" s="10">
        <f t="shared" si="19"/>
        <v>1922</v>
      </c>
    </row>
    <row r="75" spans="1:10" x14ac:dyDescent="0.2">
      <c r="A75" s="3">
        <v>73</v>
      </c>
      <c r="B75" s="9">
        <f>玩家经验!B75</f>
        <v>125380</v>
      </c>
      <c r="C75">
        <f>B75/(参数!$C$7+参数!$C$8)</f>
        <v>4.353472222222222</v>
      </c>
      <c r="D75">
        <f t="shared" si="8"/>
        <v>14</v>
      </c>
      <c r="E75" s="10">
        <f t="shared" si="19"/>
        <v>0</v>
      </c>
      <c r="F75" s="10">
        <f t="shared" si="19"/>
        <v>0</v>
      </c>
      <c r="G75" s="10">
        <f t="shared" si="19"/>
        <v>17</v>
      </c>
      <c r="H75" s="10">
        <f t="shared" si="19"/>
        <v>5</v>
      </c>
      <c r="I75" s="10">
        <f t="shared" si="19"/>
        <v>0</v>
      </c>
      <c r="J75" s="10">
        <f t="shared" si="19"/>
        <v>2031</v>
      </c>
    </row>
    <row r="76" spans="1:10" x14ac:dyDescent="0.2">
      <c r="A76" s="3">
        <v>74</v>
      </c>
      <c r="B76" s="9">
        <f>玩家经验!B76</f>
        <v>132140</v>
      </c>
      <c r="C76">
        <f>B76/(参数!$C$7+参数!$C$8)</f>
        <v>4.5881944444444445</v>
      </c>
      <c r="D76">
        <f t="shared" si="8"/>
        <v>14</v>
      </c>
      <c r="E76" s="10">
        <f t="shared" si="19"/>
        <v>0</v>
      </c>
      <c r="F76" s="10">
        <f t="shared" si="19"/>
        <v>0</v>
      </c>
      <c r="G76" s="10">
        <f t="shared" si="19"/>
        <v>18</v>
      </c>
      <c r="H76" s="10">
        <f t="shared" si="19"/>
        <v>6</v>
      </c>
      <c r="I76" s="10">
        <f t="shared" si="19"/>
        <v>0</v>
      </c>
      <c r="J76" s="10">
        <f t="shared" si="19"/>
        <v>2141</v>
      </c>
    </row>
    <row r="77" spans="1:10" x14ac:dyDescent="0.2">
      <c r="A77" s="3">
        <v>75</v>
      </c>
      <c r="B77" s="9">
        <f>玩家经验!B77</f>
        <v>139460</v>
      </c>
      <c r="C77">
        <f>B77/(参数!$C$7+参数!$C$8)</f>
        <v>4.8423611111111109</v>
      </c>
      <c r="D77">
        <f t="shared" ref="D77:D102" si="20">D72+1</f>
        <v>15</v>
      </c>
      <c r="E77" s="10">
        <f t="shared" ref="E77:J86" si="21">INT(VLOOKUP(INT($A77/5)*5,$AC$3:$AI$22,E$2+1,FALSE)*$C77/3)</f>
        <v>0</v>
      </c>
      <c r="F77" s="10">
        <f t="shared" si="21"/>
        <v>0</v>
      </c>
      <c r="G77" s="10">
        <f t="shared" si="21"/>
        <v>19</v>
      </c>
      <c r="H77" s="10">
        <f t="shared" si="21"/>
        <v>9</v>
      </c>
      <c r="I77" s="10">
        <f t="shared" si="21"/>
        <v>0</v>
      </c>
      <c r="J77" s="10">
        <f t="shared" si="21"/>
        <v>2421</v>
      </c>
    </row>
    <row r="78" spans="1:10" x14ac:dyDescent="0.2">
      <c r="A78" s="3">
        <v>76</v>
      </c>
      <c r="B78" s="9">
        <f>玩家经验!B78</f>
        <v>146780</v>
      </c>
      <c r="C78">
        <f>B78/(参数!$C$7+参数!$C$8)</f>
        <v>5.0965277777777782</v>
      </c>
      <c r="D78">
        <f t="shared" si="20"/>
        <v>15</v>
      </c>
      <c r="E78" s="10">
        <f t="shared" si="21"/>
        <v>0</v>
      </c>
      <c r="F78" s="10">
        <f t="shared" si="21"/>
        <v>0</v>
      </c>
      <c r="G78" s="10">
        <f t="shared" si="21"/>
        <v>20</v>
      </c>
      <c r="H78" s="10">
        <f t="shared" si="21"/>
        <v>10</v>
      </c>
      <c r="I78" s="10">
        <f t="shared" si="21"/>
        <v>0</v>
      </c>
      <c r="J78" s="10">
        <f t="shared" si="21"/>
        <v>2548</v>
      </c>
    </row>
    <row r="79" spans="1:10" x14ac:dyDescent="0.2">
      <c r="A79" s="3">
        <v>77</v>
      </c>
      <c r="B79" s="9">
        <f>玩家经验!B79</f>
        <v>154660</v>
      </c>
      <c r="C79">
        <f>B79/(参数!$C$7+参数!$C$8)</f>
        <v>5.3701388888888886</v>
      </c>
      <c r="D79">
        <f t="shared" si="20"/>
        <v>15</v>
      </c>
      <c r="E79" s="10">
        <f t="shared" si="21"/>
        <v>0</v>
      </c>
      <c r="F79" s="10">
        <f t="shared" si="21"/>
        <v>0</v>
      </c>
      <c r="G79" s="10">
        <f t="shared" si="21"/>
        <v>21</v>
      </c>
      <c r="H79" s="10">
        <f t="shared" si="21"/>
        <v>10</v>
      </c>
      <c r="I79" s="10">
        <f t="shared" si="21"/>
        <v>0</v>
      </c>
      <c r="J79" s="10">
        <f t="shared" si="21"/>
        <v>2685</v>
      </c>
    </row>
    <row r="80" spans="1:10" x14ac:dyDescent="0.2">
      <c r="A80" s="3">
        <v>78</v>
      </c>
      <c r="B80" s="9">
        <f>玩家经验!B80</f>
        <v>162540</v>
      </c>
      <c r="C80">
        <f>B80/(参数!$C$7+参数!$C$8)</f>
        <v>5.6437499999999998</v>
      </c>
      <c r="D80">
        <f t="shared" si="20"/>
        <v>15</v>
      </c>
      <c r="E80" s="10">
        <f t="shared" si="21"/>
        <v>0</v>
      </c>
      <c r="F80" s="10">
        <f t="shared" si="21"/>
        <v>0</v>
      </c>
      <c r="G80" s="10">
        <f t="shared" si="21"/>
        <v>22</v>
      </c>
      <c r="H80" s="10">
        <f t="shared" si="21"/>
        <v>11</v>
      </c>
      <c r="I80" s="10">
        <f t="shared" si="21"/>
        <v>0</v>
      </c>
      <c r="J80" s="10">
        <f t="shared" si="21"/>
        <v>2821</v>
      </c>
    </row>
    <row r="81" spans="1:10" x14ac:dyDescent="0.2">
      <c r="A81" s="3">
        <v>79</v>
      </c>
      <c r="B81" s="9">
        <f>玩家经验!B81</f>
        <v>170980</v>
      </c>
      <c r="C81">
        <f>B81/(参数!$C$7+参数!$C$8)</f>
        <v>5.9368055555555559</v>
      </c>
      <c r="D81">
        <f t="shared" si="20"/>
        <v>15</v>
      </c>
      <c r="E81" s="10">
        <f t="shared" si="21"/>
        <v>0</v>
      </c>
      <c r="F81" s="10">
        <f t="shared" si="21"/>
        <v>0</v>
      </c>
      <c r="G81" s="10">
        <f t="shared" si="21"/>
        <v>23</v>
      </c>
      <c r="H81" s="10">
        <f t="shared" si="21"/>
        <v>11</v>
      </c>
      <c r="I81" s="10">
        <f t="shared" si="21"/>
        <v>0</v>
      </c>
      <c r="J81" s="10">
        <f t="shared" si="21"/>
        <v>2968</v>
      </c>
    </row>
    <row r="82" spans="1:10" x14ac:dyDescent="0.2">
      <c r="A82" s="3">
        <v>80</v>
      </c>
      <c r="B82" s="9">
        <f>玩家经验!B82</f>
        <v>179420</v>
      </c>
      <c r="C82">
        <f>B82/(参数!$C$7+参数!$C$8)</f>
        <v>6.2298611111111111</v>
      </c>
      <c r="D82">
        <f t="shared" si="20"/>
        <v>16</v>
      </c>
      <c r="E82" s="10">
        <f t="shared" si="21"/>
        <v>0</v>
      </c>
      <c r="F82" s="10">
        <f t="shared" si="21"/>
        <v>0</v>
      </c>
      <c r="G82" s="10">
        <f t="shared" si="21"/>
        <v>24</v>
      </c>
      <c r="H82" s="10">
        <f t="shared" si="21"/>
        <v>16</v>
      </c>
      <c r="I82" s="10">
        <f t="shared" si="21"/>
        <v>0</v>
      </c>
      <c r="J82" s="10">
        <f t="shared" si="21"/>
        <v>3322</v>
      </c>
    </row>
    <row r="83" spans="1:10" x14ac:dyDescent="0.2">
      <c r="A83" s="3">
        <v>81</v>
      </c>
      <c r="B83" s="9">
        <f>玩家经验!B83</f>
        <v>188580</v>
      </c>
      <c r="C83">
        <f>B83/(参数!$C$7+参数!$C$8)</f>
        <v>6.5479166666666666</v>
      </c>
      <c r="D83">
        <f t="shared" si="20"/>
        <v>16</v>
      </c>
      <c r="E83" s="10">
        <f t="shared" si="21"/>
        <v>0</v>
      </c>
      <c r="F83" s="10">
        <f t="shared" si="21"/>
        <v>0</v>
      </c>
      <c r="G83" s="10">
        <f t="shared" si="21"/>
        <v>26</v>
      </c>
      <c r="H83" s="10">
        <f t="shared" si="21"/>
        <v>17</v>
      </c>
      <c r="I83" s="10">
        <f t="shared" si="21"/>
        <v>0</v>
      </c>
      <c r="J83" s="10">
        <f t="shared" si="21"/>
        <v>3492</v>
      </c>
    </row>
    <row r="84" spans="1:10" x14ac:dyDescent="0.2">
      <c r="A84" s="3">
        <v>82</v>
      </c>
      <c r="B84" s="9">
        <f>玩家经验!B84</f>
        <v>197740</v>
      </c>
      <c r="C84">
        <f>B84/(参数!$C$7+参数!$C$8)</f>
        <v>6.8659722222222221</v>
      </c>
      <c r="D84">
        <f t="shared" si="20"/>
        <v>16</v>
      </c>
      <c r="E84" s="10">
        <f t="shared" si="21"/>
        <v>0</v>
      </c>
      <c r="F84" s="10">
        <f t="shared" si="21"/>
        <v>0</v>
      </c>
      <c r="G84" s="10">
        <f t="shared" si="21"/>
        <v>27</v>
      </c>
      <c r="H84" s="10">
        <f t="shared" si="21"/>
        <v>18</v>
      </c>
      <c r="I84" s="10">
        <f t="shared" si="21"/>
        <v>0</v>
      </c>
      <c r="J84" s="10">
        <f t="shared" si="21"/>
        <v>3661</v>
      </c>
    </row>
    <row r="85" spans="1:10" x14ac:dyDescent="0.2">
      <c r="A85" s="3">
        <v>83</v>
      </c>
      <c r="B85" s="9">
        <f>玩家经验!B85</f>
        <v>207620</v>
      </c>
      <c r="C85">
        <f>B85/(参数!$C$7+参数!$C$8)</f>
        <v>7.209027777777778</v>
      </c>
      <c r="D85">
        <f t="shared" si="20"/>
        <v>16</v>
      </c>
      <c r="E85" s="10">
        <f t="shared" si="21"/>
        <v>0</v>
      </c>
      <c r="F85" s="10">
        <f t="shared" si="21"/>
        <v>0</v>
      </c>
      <c r="G85" s="10">
        <f t="shared" si="21"/>
        <v>28</v>
      </c>
      <c r="H85" s="10">
        <f t="shared" si="21"/>
        <v>19</v>
      </c>
      <c r="I85" s="10">
        <f t="shared" si="21"/>
        <v>0</v>
      </c>
      <c r="J85" s="10">
        <f t="shared" si="21"/>
        <v>3844</v>
      </c>
    </row>
    <row r="86" spans="1:10" x14ac:dyDescent="0.2">
      <c r="A86" s="3">
        <v>84</v>
      </c>
      <c r="B86" s="9">
        <f>玩家经验!B86</f>
        <v>217500</v>
      </c>
      <c r="C86">
        <f>B86/(参数!$C$7+参数!$C$8)</f>
        <v>7.552083333333333</v>
      </c>
      <c r="D86">
        <f t="shared" si="20"/>
        <v>16</v>
      </c>
      <c r="E86" s="10">
        <f t="shared" si="21"/>
        <v>0</v>
      </c>
      <c r="F86" s="10">
        <f t="shared" si="21"/>
        <v>0</v>
      </c>
      <c r="G86" s="10">
        <f t="shared" si="21"/>
        <v>30</v>
      </c>
      <c r="H86" s="10">
        <f t="shared" si="21"/>
        <v>20</v>
      </c>
      <c r="I86" s="10">
        <f t="shared" si="21"/>
        <v>0</v>
      </c>
      <c r="J86" s="10">
        <f t="shared" si="21"/>
        <v>4027</v>
      </c>
    </row>
    <row r="87" spans="1:10" x14ac:dyDescent="0.2">
      <c r="A87" s="3">
        <v>85</v>
      </c>
      <c r="B87" s="9">
        <f>玩家经验!B87</f>
        <v>228100</v>
      </c>
      <c r="C87">
        <f>B87/(参数!$C$7+参数!$C$8)</f>
        <v>7.9201388888888893</v>
      </c>
      <c r="D87">
        <f t="shared" si="20"/>
        <v>17</v>
      </c>
      <c r="E87" s="10">
        <f t="shared" ref="E87:J96" si="22">INT(VLOOKUP(INT($A87/5)*5,$AC$3:$AI$22,E$2+1,FALSE)*$C87/3)</f>
        <v>0</v>
      </c>
      <c r="F87" s="10">
        <f t="shared" si="22"/>
        <v>0</v>
      </c>
      <c r="G87" s="10">
        <f t="shared" si="22"/>
        <v>0</v>
      </c>
      <c r="H87" s="10">
        <f t="shared" si="22"/>
        <v>21</v>
      </c>
      <c r="I87" s="10">
        <f t="shared" si="22"/>
        <v>5</v>
      </c>
      <c r="J87" s="10">
        <f t="shared" si="22"/>
        <v>4488</v>
      </c>
    </row>
    <row r="88" spans="1:10" x14ac:dyDescent="0.2">
      <c r="A88" s="3">
        <v>86</v>
      </c>
      <c r="B88" s="9">
        <f>玩家经验!B88</f>
        <v>238700</v>
      </c>
      <c r="C88">
        <f>B88/(参数!$C$7+参数!$C$8)</f>
        <v>8.2881944444444446</v>
      </c>
      <c r="D88">
        <f t="shared" si="20"/>
        <v>17</v>
      </c>
      <c r="E88" s="10">
        <f t="shared" si="22"/>
        <v>0</v>
      </c>
      <c r="F88" s="10">
        <f t="shared" si="22"/>
        <v>0</v>
      </c>
      <c r="G88" s="10">
        <f t="shared" si="22"/>
        <v>0</v>
      </c>
      <c r="H88" s="10">
        <f t="shared" si="22"/>
        <v>22</v>
      </c>
      <c r="I88" s="10">
        <f t="shared" si="22"/>
        <v>5</v>
      </c>
      <c r="J88" s="10">
        <f t="shared" si="22"/>
        <v>4696</v>
      </c>
    </row>
    <row r="89" spans="1:10" x14ac:dyDescent="0.2">
      <c r="A89" s="3">
        <v>87</v>
      </c>
      <c r="B89" s="9">
        <f>玩家经验!B89</f>
        <v>250020</v>
      </c>
      <c r="C89">
        <f>B89/(参数!$C$7+参数!$C$8)</f>
        <v>8.6812500000000004</v>
      </c>
      <c r="D89">
        <f t="shared" si="20"/>
        <v>17</v>
      </c>
      <c r="E89" s="10">
        <f t="shared" si="22"/>
        <v>0</v>
      </c>
      <c r="F89" s="10">
        <f t="shared" si="22"/>
        <v>0</v>
      </c>
      <c r="G89" s="10">
        <f t="shared" si="22"/>
        <v>0</v>
      </c>
      <c r="H89" s="10">
        <f t="shared" si="22"/>
        <v>23</v>
      </c>
      <c r="I89" s="10">
        <f t="shared" si="22"/>
        <v>5</v>
      </c>
      <c r="J89" s="10">
        <f t="shared" si="22"/>
        <v>4919</v>
      </c>
    </row>
    <row r="90" spans="1:10" x14ac:dyDescent="0.2">
      <c r="A90" s="3">
        <v>88</v>
      </c>
      <c r="B90" s="9">
        <f>玩家经验!B90</f>
        <v>261340</v>
      </c>
      <c r="C90">
        <f>B90/(参数!$C$7+参数!$C$8)</f>
        <v>9.0743055555555561</v>
      </c>
      <c r="D90">
        <f t="shared" si="20"/>
        <v>17</v>
      </c>
      <c r="E90" s="10">
        <f t="shared" si="22"/>
        <v>0</v>
      </c>
      <c r="F90" s="10">
        <f t="shared" si="22"/>
        <v>0</v>
      </c>
      <c r="G90" s="10">
        <f t="shared" si="22"/>
        <v>0</v>
      </c>
      <c r="H90" s="10">
        <f t="shared" si="22"/>
        <v>24</v>
      </c>
      <c r="I90" s="10">
        <f t="shared" si="22"/>
        <v>6</v>
      </c>
      <c r="J90" s="10">
        <f t="shared" si="22"/>
        <v>5142</v>
      </c>
    </row>
    <row r="91" spans="1:10" x14ac:dyDescent="0.2">
      <c r="A91" s="3">
        <v>89</v>
      </c>
      <c r="B91" s="9">
        <f>玩家经验!B91</f>
        <v>273380</v>
      </c>
      <c r="C91">
        <f>B91/(参数!$C$7+参数!$C$8)</f>
        <v>9.4923611111111104</v>
      </c>
      <c r="D91">
        <f t="shared" si="20"/>
        <v>17</v>
      </c>
      <c r="E91" s="10">
        <f t="shared" si="22"/>
        <v>0</v>
      </c>
      <c r="F91" s="10">
        <f t="shared" si="22"/>
        <v>0</v>
      </c>
      <c r="G91" s="10">
        <f t="shared" si="22"/>
        <v>0</v>
      </c>
      <c r="H91" s="10">
        <f t="shared" si="22"/>
        <v>25</v>
      </c>
      <c r="I91" s="10">
        <f t="shared" si="22"/>
        <v>6</v>
      </c>
      <c r="J91" s="10">
        <f t="shared" si="22"/>
        <v>5379</v>
      </c>
    </row>
    <row r="92" spans="1:10" x14ac:dyDescent="0.2">
      <c r="A92" s="3">
        <v>90</v>
      </c>
      <c r="B92" s="9">
        <f>玩家经验!B92</f>
        <v>285420</v>
      </c>
      <c r="C92">
        <f>B92/(参数!$C$7+参数!$C$8)</f>
        <v>9.9104166666666664</v>
      </c>
      <c r="D92">
        <f t="shared" si="20"/>
        <v>18</v>
      </c>
      <c r="E92" s="10">
        <f t="shared" si="22"/>
        <v>0</v>
      </c>
      <c r="F92" s="10">
        <f t="shared" si="22"/>
        <v>0</v>
      </c>
      <c r="G92" s="10">
        <f t="shared" si="22"/>
        <v>0</v>
      </c>
      <c r="H92" s="10">
        <f t="shared" si="22"/>
        <v>26</v>
      </c>
      <c r="I92" s="10">
        <f t="shared" si="22"/>
        <v>8</v>
      </c>
      <c r="J92" s="10">
        <f t="shared" si="22"/>
        <v>5946</v>
      </c>
    </row>
    <row r="93" spans="1:10" x14ac:dyDescent="0.2">
      <c r="A93" s="3">
        <v>91</v>
      </c>
      <c r="B93" s="9">
        <f>玩家经验!B93</f>
        <v>298360</v>
      </c>
      <c r="C93">
        <f>B93/(参数!$C$7+参数!$C$8)</f>
        <v>10.359722222222222</v>
      </c>
      <c r="D93">
        <f t="shared" si="20"/>
        <v>18</v>
      </c>
      <c r="E93" s="10">
        <f t="shared" si="22"/>
        <v>0</v>
      </c>
      <c r="F93" s="10">
        <f t="shared" si="22"/>
        <v>0</v>
      </c>
      <c r="G93" s="10">
        <f t="shared" si="22"/>
        <v>0</v>
      </c>
      <c r="H93" s="10">
        <f t="shared" si="22"/>
        <v>27</v>
      </c>
      <c r="I93" s="10">
        <f t="shared" si="22"/>
        <v>8</v>
      </c>
      <c r="J93" s="10">
        <f t="shared" si="22"/>
        <v>6215</v>
      </c>
    </row>
    <row r="94" spans="1:10" x14ac:dyDescent="0.2">
      <c r="A94" s="3">
        <v>92</v>
      </c>
      <c r="B94" s="9">
        <f>玩家经验!B94</f>
        <v>311300</v>
      </c>
      <c r="C94">
        <f>B94/(参数!$C$7+参数!$C$8)</f>
        <v>10.809027777777779</v>
      </c>
      <c r="D94">
        <f t="shared" si="20"/>
        <v>18</v>
      </c>
      <c r="E94" s="10">
        <f t="shared" si="22"/>
        <v>0</v>
      </c>
      <c r="F94" s="10">
        <f t="shared" si="22"/>
        <v>0</v>
      </c>
      <c r="G94" s="10">
        <f t="shared" si="22"/>
        <v>0</v>
      </c>
      <c r="H94" s="10">
        <f t="shared" si="22"/>
        <v>28</v>
      </c>
      <c r="I94" s="10">
        <f t="shared" si="22"/>
        <v>9</v>
      </c>
      <c r="J94" s="10">
        <f t="shared" si="22"/>
        <v>6485</v>
      </c>
    </row>
    <row r="95" spans="1:10" x14ac:dyDescent="0.2">
      <c r="A95" s="3">
        <v>93</v>
      </c>
      <c r="B95" s="9">
        <f>玩家经验!B95</f>
        <v>325140</v>
      </c>
      <c r="C95">
        <f>B95/(参数!$C$7+参数!$C$8)</f>
        <v>11.289583333333333</v>
      </c>
      <c r="D95">
        <f t="shared" si="20"/>
        <v>18</v>
      </c>
      <c r="E95" s="10">
        <f t="shared" si="22"/>
        <v>0</v>
      </c>
      <c r="F95" s="10">
        <f t="shared" si="22"/>
        <v>0</v>
      </c>
      <c r="G95" s="10">
        <f t="shared" si="22"/>
        <v>0</v>
      </c>
      <c r="H95" s="10">
        <f t="shared" si="22"/>
        <v>30</v>
      </c>
      <c r="I95" s="10">
        <f t="shared" si="22"/>
        <v>9</v>
      </c>
      <c r="J95" s="10">
        <f t="shared" si="22"/>
        <v>6773</v>
      </c>
    </row>
    <row r="96" spans="1:10" x14ac:dyDescent="0.2">
      <c r="A96" s="3">
        <v>94</v>
      </c>
      <c r="B96" s="9">
        <f>玩家经验!B96</f>
        <v>338980</v>
      </c>
      <c r="C96">
        <f>B96/(参数!$C$7+参数!$C$8)</f>
        <v>11.770138888888889</v>
      </c>
      <c r="D96">
        <f t="shared" si="20"/>
        <v>18</v>
      </c>
      <c r="E96" s="10">
        <f t="shared" si="22"/>
        <v>0</v>
      </c>
      <c r="F96" s="10">
        <f t="shared" si="22"/>
        <v>0</v>
      </c>
      <c r="G96" s="10">
        <f t="shared" si="22"/>
        <v>0</v>
      </c>
      <c r="H96" s="10">
        <f t="shared" si="22"/>
        <v>31</v>
      </c>
      <c r="I96" s="10">
        <f t="shared" si="22"/>
        <v>9</v>
      </c>
      <c r="J96" s="10">
        <f t="shared" si="22"/>
        <v>7062</v>
      </c>
    </row>
    <row r="97" spans="1:10" x14ac:dyDescent="0.2">
      <c r="A97" s="3">
        <v>95</v>
      </c>
      <c r="B97" s="9">
        <f>玩家经验!B97</f>
        <v>353720</v>
      </c>
      <c r="C97">
        <f>B97/(参数!$C$7+参数!$C$8)</f>
        <v>12.281944444444445</v>
      </c>
      <c r="D97">
        <f t="shared" si="20"/>
        <v>19</v>
      </c>
      <c r="E97" s="10">
        <f t="shared" ref="E97:J102" si="23">INT(VLOOKUP(INT($A97/5)*5,$AC$3:$AI$22,E$2+1,FALSE)*$C97/3)</f>
        <v>0</v>
      </c>
      <c r="F97" s="10">
        <f t="shared" si="23"/>
        <v>0</v>
      </c>
      <c r="G97" s="10">
        <f t="shared" si="23"/>
        <v>0</v>
      </c>
      <c r="H97" s="10">
        <f t="shared" si="23"/>
        <v>32</v>
      </c>
      <c r="I97" s="10">
        <f t="shared" si="23"/>
        <v>12</v>
      </c>
      <c r="J97" s="10">
        <f t="shared" si="23"/>
        <v>7778</v>
      </c>
    </row>
    <row r="98" spans="1:10" x14ac:dyDescent="0.2">
      <c r="A98" s="3">
        <v>96</v>
      </c>
      <c r="B98" s="9">
        <f>玩家经验!B98</f>
        <v>368460</v>
      </c>
      <c r="C98">
        <f>B98/(参数!$C$7+参数!$C$8)</f>
        <v>12.793749999999999</v>
      </c>
      <c r="D98">
        <f t="shared" si="20"/>
        <v>19</v>
      </c>
      <c r="E98" s="10">
        <f t="shared" si="23"/>
        <v>0</v>
      </c>
      <c r="F98" s="10">
        <f t="shared" si="23"/>
        <v>0</v>
      </c>
      <c r="G98" s="10">
        <f t="shared" si="23"/>
        <v>0</v>
      </c>
      <c r="H98" s="10">
        <f t="shared" si="23"/>
        <v>34</v>
      </c>
      <c r="I98" s="10">
        <f t="shared" si="23"/>
        <v>12</v>
      </c>
      <c r="J98" s="10">
        <f t="shared" si="23"/>
        <v>8102</v>
      </c>
    </row>
    <row r="99" spans="1:10" x14ac:dyDescent="0.2">
      <c r="A99" s="3">
        <v>97</v>
      </c>
      <c r="B99" s="9">
        <f>玩家经验!B99</f>
        <v>384100</v>
      </c>
      <c r="C99">
        <f>B99/(参数!$C$7+参数!$C$8)</f>
        <v>13.336805555555555</v>
      </c>
      <c r="D99">
        <f t="shared" si="20"/>
        <v>19</v>
      </c>
      <c r="E99" s="10">
        <f t="shared" si="23"/>
        <v>0</v>
      </c>
      <c r="F99" s="10">
        <f t="shared" si="23"/>
        <v>0</v>
      </c>
      <c r="G99" s="10">
        <f t="shared" si="23"/>
        <v>0</v>
      </c>
      <c r="H99" s="10">
        <f t="shared" si="23"/>
        <v>35</v>
      </c>
      <c r="I99" s="10">
        <f t="shared" si="23"/>
        <v>13</v>
      </c>
      <c r="J99" s="10">
        <f t="shared" si="23"/>
        <v>8446</v>
      </c>
    </row>
    <row r="100" spans="1:10" x14ac:dyDescent="0.2">
      <c r="A100" s="3">
        <v>98</v>
      </c>
      <c r="B100" s="9">
        <f>玩家经验!B100</f>
        <v>399740</v>
      </c>
      <c r="C100">
        <f>B100/(参数!$C$7+参数!$C$8)</f>
        <v>13.879861111111111</v>
      </c>
      <c r="D100">
        <f t="shared" si="20"/>
        <v>19</v>
      </c>
      <c r="E100" s="10">
        <f t="shared" si="23"/>
        <v>0</v>
      </c>
      <c r="F100" s="10">
        <f t="shared" si="23"/>
        <v>0</v>
      </c>
      <c r="G100" s="10">
        <f t="shared" si="23"/>
        <v>0</v>
      </c>
      <c r="H100" s="10">
        <f t="shared" si="23"/>
        <v>37</v>
      </c>
      <c r="I100" s="10">
        <f t="shared" si="23"/>
        <v>13</v>
      </c>
      <c r="J100" s="10">
        <f t="shared" si="23"/>
        <v>8790</v>
      </c>
    </row>
    <row r="101" spans="1:10" x14ac:dyDescent="0.2">
      <c r="A101" s="3">
        <v>99</v>
      </c>
      <c r="B101" s="9">
        <f>玩家经验!B101</f>
        <v>416280</v>
      </c>
      <c r="C101">
        <f>B101/(参数!$C$7+参数!$C$8)</f>
        <v>14.454166666666667</v>
      </c>
      <c r="D101">
        <f t="shared" si="20"/>
        <v>19</v>
      </c>
      <c r="E101" s="10">
        <f t="shared" si="23"/>
        <v>0</v>
      </c>
      <c r="F101" s="10">
        <f t="shared" si="23"/>
        <v>0</v>
      </c>
      <c r="G101" s="10">
        <f t="shared" si="23"/>
        <v>0</v>
      </c>
      <c r="H101" s="10">
        <f t="shared" si="23"/>
        <v>38</v>
      </c>
      <c r="I101" s="10">
        <f t="shared" si="23"/>
        <v>14</v>
      </c>
      <c r="J101" s="10">
        <f t="shared" si="23"/>
        <v>9154</v>
      </c>
    </row>
    <row r="102" spans="1:10" x14ac:dyDescent="0.2">
      <c r="A102" s="3">
        <v>100</v>
      </c>
      <c r="B102" s="9">
        <f>玩家经验!B102</f>
        <v>432820</v>
      </c>
      <c r="C102">
        <f>B102/(参数!$C$7+参数!$C$8)</f>
        <v>15.028472222222222</v>
      </c>
      <c r="D102">
        <f t="shared" si="20"/>
        <v>20</v>
      </c>
      <c r="E102" s="10">
        <f t="shared" si="23"/>
        <v>0</v>
      </c>
      <c r="F102" s="10">
        <f t="shared" si="23"/>
        <v>0</v>
      </c>
      <c r="G102" s="10">
        <f t="shared" si="23"/>
        <v>0</v>
      </c>
      <c r="H102" s="10">
        <f t="shared" si="23"/>
        <v>40</v>
      </c>
      <c r="I102" s="10">
        <f t="shared" si="23"/>
        <v>17</v>
      </c>
      <c r="J102" s="10">
        <f t="shared" si="23"/>
        <v>10018</v>
      </c>
    </row>
  </sheetData>
  <phoneticPr fontId="12" type="noConversion"/>
  <conditionalFormatting sqref="X7:Y7">
    <cfRule type="duplicateValues" dxfId="6" priority="1"/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rgb="FF00B050"/>
  </sheetPr>
  <dimension ref="A1:W1007"/>
  <sheetViews>
    <sheetView topLeftCell="A83" workbookViewId="0">
      <selection activeCell="P117" sqref="P117"/>
    </sheetView>
  </sheetViews>
  <sheetFormatPr defaultColWidth="9" defaultRowHeight="14.25" x14ac:dyDescent="0.2"/>
  <cols>
    <col min="4" max="4" width="16.875" customWidth="1"/>
  </cols>
  <sheetData>
    <row r="1" spans="1:23" x14ac:dyDescent="0.2">
      <c r="A1" t="s">
        <v>387</v>
      </c>
      <c r="B1" t="s">
        <v>0</v>
      </c>
      <c r="C1" t="s">
        <v>518</v>
      </c>
      <c r="D1" t="s">
        <v>579</v>
      </c>
      <c r="E1" t="s">
        <v>580</v>
      </c>
      <c r="F1" t="s">
        <v>581</v>
      </c>
      <c r="G1" t="s">
        <v>581</v>
      </c>
      <c r="H1" t="s">
        <v>582</v>
      </c>
      <c r="I1" t="s">
        <v>582</v>
      </c>
    </row>
    <row r="2" spans="1:23" x14ac:dyDescent="0.2">
      <c r="E2" t="s">
        <v>395</v>
      </c>
      <c r="F2" t="s">
        <v>395</v>
      </c>
      <c r="G2" t="s">
        <v>396</v>
      </c>
      <c r="H2" t="s">
        <v>395</v>
      </c>
      <c r="I2" t="s">
        <v>396</v>
      </c>
    </row>
    <row r="3" spans="1:23" x14ac:dyDescent="0.2">
      <c r="A3">
        <v>1</v>
      </c>
      <c r="B3">
        <f>C3</f>
        <v>10</v>
      </c>
      <c r="C3">
        <v>10</v>
      </c>
      <c r="D3" t="s">
        <v>583</v>
      </c>
      <c r="E3">
        <v>50</v>
      </c>
      <c r="F3">
        <v>5000</v>
      </c>
      <c r="G3">
        <v>0</v>
      </c>
      <c r="H3">
        <v>100</v>
      </c>
      <c r="I3">
        <v>0</v>
      </c>
      <c r="S3" s="1"/>
      <c r="T3" s="1"/>
      <c r="U3" s="1"/>
      <c r="V3" s="1"/>
      <c r="W3" s="1"/>
    </row>
    <row r="4" spans="1:23" x14ac:dyDescent="0.2">
      <c r="A4">
        <v>2</v>
      </c>
      <c r="B4">
        <v>11</v>
      </c>
      <c r="C4">
        <v>11</v>
      </c>
      <c r="D4" t="s">
        <v>584</v>
      </c>
      <c r="E4">
        <v>50</v>
      </c>
      <c r="F4">
        <v>5000</v>
      </c>
      <c r="G4">
        <v>0</v>
      </c>
      <c r="H4">
        <v>100</v>
      </c>
      <c r="I4">
        <v>0</v>
      </c>
      <c r="S4" s="1"/>
      <c r="T4" s="1"/>
      <c r="U4" s="1"/>
      <c r="V4" s="1"/>
      <c r="W4" s="1"/>
    </row>
    <row r="5" spans="1:23" x14ac:dyDescent="0.2">
      <c r="A5">
        <v>3</v>
      </c>
      <c r="B5">
        <v>11</v>
      </c>
      <c r="C5">
        <v>11</v>
      </c>
      <c r="D5" t="s">
        <v>585</v>
      </c>
      <c r="E5">
        <v>50</v>
      </c>
      <c r="F5">
        <v>5000</v>
      </c>
      <c r="G5">
        <v>0</v>
      </c>
      <c r="H5">
        <v>100</v>
      </c>
      <c r="I5">
        <v>0</v>
      </c>
      <c r="S5" s="1"/>
      <c r="T5" s="1"/>
      <c r="U5" s="1"/>
      <c r="V5" s="1"/>
      <c r="W5" s="1"/>
    </row>
    <row r="6" spans="1:23" x14ac:dyDescent="0.2">
      <c r="A6">
        <v>4</v>
      </c>
      <c r="B6">
        <v>11</v>
      </c>
      <c r="C6">
        <v>11</v>
      </c>
      <c r="D6" t="s">
        <v>586</v>
      </c>
      <c r="E6">
        <v>50</v>
      </c>
      <c r="F6">
        <v>5000</v>
      </c>
      <c r="G6">
        <v>0</v>
      </c>
      <c r="H6">
        <v>100</v>
      </c>
      <c r="I6">
        <v>0</v>
      </c>
      <c r="S6" s="1"/>
      <c r="T6" s="1"/>
      <c r="U6" s="1"/>
      <c r="V6" s="1"/>
      <c r="W6" s="1"/>
    </row>
    <row r="7" spans="1:23" x14ac:dyDescent="0.2">
      <c r="A7">
        <v>5</v>
      </c>
      <c r="B7">
        <v>13</v>
      </c>
      <c r="C7">
        <v>13</v>
      </c>
      <c r="D7" t="s">
        <v>587</v>
      </c>
      <c r="E7">
        <v>100</v>
      </c>
      <c r="F7">
        <v>5000</v>
      </c>
      <c r="G7">
        <v>500</v>
      </c>
      <c r="H7">
        <v>100</v>
      </c>
      <c r="I7">
        <v>2</v>
      </c>
      <c r="S7" s="1"/>
      <c r="T7" s="1"/>
      <c r="U7" s="1"/>
      <c r="V7" s="1"/>
      <c r="W7" s="1"/>
    </row>
    <row r="8" spans="1:23" x14ac:dyDescent="0.2">
      <c r="A8">
        <v>6</v>
      </c>
      <c r="B8">
        <f>B3+3</f>
        <v>13</v>
      </c>
      <c r="C8">
        <f>C3+2</f>
        <v>12</v>
      </c>
      <c r="D8" t="str">
        <f>D3</f>
        <v>低级小怪</v>
      </c>
      <c r="E8">
        <f>E3</f>
        <v>50</v>
      </c>
      <c r="F8">
        <v>5000</v>
      </c>
      <c r="G8">
        <f>G3+500</f>
        <v>500</v>
      </c>
      <c r="H8">
        <f>H3+20</f>
        <v>120</v>
      </c>
      <c r="I8">
        <v>2</v>
      </c>
      <c r="S8" s="1"/>
      <c r="T8" s="1"/>
      <c r="U8" s="1"/>
      <c r="V8" s="1"/>
      <c r="W8" s="1"/>
    </row>
    <row r="9" spans="1:23" x14ac:dyDescent="0.2">
      <c r="A9">
        <v>7</v>
      </c>
      <c r="B9">
        <f t="shared" ref="B9:B72" si="0">B4+3</f>
        <v>14</v>
      </c>
      <c r="C9">
        <f t="shared" ref="C9:C72" si="1">C4+2</f>
        <v>13</v>
      </c>
      <c r="D9" t="str">
        <f t="shared" ref="D9:E16" si="2">D4</f>
        <v>力量NPC，有精英</v>
      </c>
      <c r="E9">
        <f t="shared" si="2"/>
        <v>50</v>
      </c>
      <c r="F9">
        <v>5000</v>
      </c>
      <c r="G9">
        <f t="shared" ref="G9:G72" si="3">G4+500</f>
        <v>500</v>
      </c>
      <c r="H9">
        <f t="shared" ref="H9:H72" si="4">H4+20</f>
        <v>120</v>
      </c>
      <c r="I9">
        <v>2</v>
      </c>
      <c r="S9" s="1"/>
      <c r="T9" s="1"/>
      <c r="U9" s="1"/>
      <c r="V9" s="1"/>
      <c r="W9" s="1"/>
    </row>
    <row r="10" spans="1:23" x14ac:dyDescent="0.2">
      <c r="A10">
        <v>8</v>
      </c>
      <c r="B10">
        <f t="shared" si="0"/>
        <v>14</v>
      </c>
      <c r="C10">
        <f t="shared" si="1"/>
        <v>13</v>
      </c>
      <c r="D10" t="str">
        <f t="shared" si="2"/>
        <v>敏捷NPC，有精英</v>
      </c>
      <c r="E10">
        <f t="shared" si="2"/>
        <v>50</v>
      </c>
      <c r="F10">
        <v>5000</v>
      </c>
      <c r="G10">
        <f t="shared" si="3"/>
        <v>500</v>
      </c>
      <c r="H10">
        <f t="shared" si="4"/>
        <v>120</v>
      </c>
      <c r="I10">
        <v>2</v>
      </c>
      <c r="S10" s="1"/>
      <c r="T10" s="1"/>
      <c r="U10" s="1"/>
      <c r="V10" s="1"/>
      <c r="W10" s="1"/>
    </row>
    <row r="11" spans="1:23" x14ac:dyDescent="0.2">
      <c r="A11">
        <v>9</v>
      </c>
      <c r="B11">
        <f t="shared" si="0"/>
        <v>14</v>
      </c>
      <c r="C11">
        <f t="shared" si="1"/>
        <v>13</v>
      </c>
      <c r="D11" t="str">
        <f t="shared" si="2"/>
        <v>智力NPC，有精英</v>
      </c>
      <c r="E11">
        <f t="shared" si="2"/>
        <v>50</v>
      </c>
      <c r="F11">
        <v>5000</v>
      </c>
      <c r="G11">
        <f t="shared" si="3"/>
        <v>500</v>
      </c>
      <c r="H11">
        <f t="shared" si="4"/>
        <v>120</v>
      </c>
      <c r="I11">
        <v>2</v>
      </c>
      <c r="S11" s="1"/>
      <c r="T11" s="1"/>
      <c r="U11" s="1"/>
      <c r="V11" s="1"/>
      <c r="W11" s="1"/>
    </row>
    <row r="12" spans="1:23" x14ac:dyDescent="0.2">
      <c r="A12">
        <v>10</v>
      </c>
      <c r="B12">
        <f t="shared" si="0"/>
        <v>16</v>
      </c>
      <c r="C12">
        <f t="shared" si="1"/>
        <v>15</v>
      </c>
      <c r="D12" t="s">
        <v>588</v>
      </c>
      <c r="E12">
        <f t="shared" ref="E12:E75" si="5">E7</f>
        <v>100</v>
      </c>
      <c r="F12">
        <v>5000</v>
      </c>
      <c r="G12">
        <f t="shared" si="3"/>
        <v>1000</v>
      </c>
      <c r="H12">
        <f t="shared" si="4"/>
        <v>120</v>
      </c>
      <c r="I12">
        <f>I7+1</f>
        <v>3</v>
      </c>
      <c r="S12" s="1"/>
      <c r="T12" s="1"/>
      <c r="U12" s="1"/>
      <c r="V12" s="1"/>
      <c r="W12" s="1"/>
    </row>
    <row r="13" spans="1:23" x14ac:dyDescent="0.2">
      <c r="A13">
        <v>11</v>
      </c>
      <c r="B13">
        <f t="shared" si="0"/>
        <v>16</v>
      </c>
      <c r="C13">
        <f t="shared" si="1"/>
        <v>14</v>
      </c>
      <c r="D13" t="str">
        <f t="shared" si="2"/>
        <v>低级小怪</v>
      </c>
      <c r="E13">
        <f t="shared" si="5"/>
        <v>50</v>
      </c>
      <c r="F13">
        <v>10000</v>
      </c>
      <c r="G13">
        <f t="shared" si="3"/>
        <v>1000</v>
      </c>
      <c r="H13">
        <f t="shared" si="4"/>
        <v>140</v>
      </c>
      <c r="I13">
        <f t="shared" ref="I13:I76" si="6">I8+1</f>
        <v>3</v>
      </c>
      <c r="S13" s="1"/>
      <c r="T13" s="1"/>
      <c r="U13" s="1"/>
      <c r="V13" s="1"/>
      <c r="W13" s="1"/>
    </row>
    <row r="14" spans="1:23" x14ac:dyDescent="0.2">
      <c r="A14">
        <v>12</v>
      </c>
      <c r="B14">
        <f t="shared" si="0"/>
        <v>17</v>
      </c>
      <c r="C14">
        <f t="shared" si="1"/>
        <v>15</v>
      </c>
      <c r="D14" t="str">
        <f t="shared" si="2"/>
        <v>力量NPC，有精英</v>
      </c>
      <c r="E14">
        <f t="shared" si="5"/>
        <v>50</v>
      </c>
      <c r="F14">
        <v>10000</v>
      </c>
      <c r="G14">
        <f t="shared" si="3"/>
        <v>1000</v>
      </c>
      <c r="H14">
        <f t="shared" si="4"/>
        <v>140</v>
      </c>
      <c r="I14">
        <f t="shared" si="6"/>
        <v>3</v>
      </c>
      <c r="S14" s="1"/>
      <c r="T14" s="1"/>
      <c r="U14" s="1"/>
      <c r="V14" s="1"/>
      <c r="W14" s="1"/>
    </row>
    <row r="15" spans="1:23" x14ac:dyDescent="0.2">
      <c r="A15">
        <v>13</v>
      </c>
      <c r="B15">
        <f t="shared" si="0"/>
        <v>17</v>
      </c>
      <c r="C15">
        <f t="shared" si="1"/>
        <v>15</v>
      </c>
      <c r="D15" t="str">
        <f t="shared" si="2"/>
        <v>敏捷NPC，有精英</v>
      </c>
      <c r="E15">
        <f t="shared" si="5"/>
        <v>50</v>
      </c>
      <c r="F15">
        <v>10000</v>
      </c>
      <c r="G15">
        <f t="shared" si="3"/>
        <v>1000</v>
      </c>
      <c r="H15">
        <f t="shared" si="4"/>
        <v>140</v>
      </c>
      <c r="I15">
        <f t="shared" si="6"/>
        <v>3</v>
      </c>
      <c r="S15" s="1"/>
      <c r="T15" s="1"/>
      <c r="U15" s="1"/>
      <c r="V15" s="1"/>
      <c r="W15" s="1"/>
    </row>
    <row r="16" spans="1:23" x14ac:dyDescent="0.2">
      <c r="A16">
        <v>14</v>
      </c>
      <c r="B16">
        <f t="shared" si="0"/>
        <v>17</v>
      </c>
      <c r="C16">
        <f t="shared" si="1"/>
        <v>15</v>
      </c>
      <c r="D16" t="str">
        <f t="shared" si="2"/>
        <v>智力NPC，有精英</v>
      </c>
      <c r="E16">
        <f t="shared" si="5"/>
        <v>50</v>
      </c>
      <c r="F16">
        <v>10000</v>
      </c>
      <c r="G16">
        <f t="shared" si="3"/>
        <v>1000</v>
      </c>
      <c r="H16">
        <f t="shared" si="4"/>
        <v>140</v>
      </c>
      <c r="I16">
        <f t="shared" si="6"/>
        <v>3</v>
      </c>
      <c r="S16" s="1"/>
      <c r="T16" s="1"/>
      <c r="U16" s="1"/>
      <c r="V16" s="1"/>
      <c r="W16" s="1"/>
    </row>
    <row r="17" spans="1:23" x14ac:dyDescent="0.2">
      <c r="A17">
        <v>15</v>
      </c>
      <c r="B17">
        <f t="shared" si="0"/>
        <v>19</v>
      </c>
      <c r="C17">
        <f t="shared" si="1"/>
        <v>17</v>
      </c>
      <c r="D17" t="s">
        <v>589</v>
      </c>
      <c r="E17">
        <f t="shared" si="5"/>
        <v>100</v>
      </c>
      <c r="F17">
        <v>10000</v>
      </c>
      <c r="G17">
        <f t="shared" si="3"/>
        <v>1500</v>
      </c>
      <c r="H17">
        <f t="shared" si="4"/>
        <v>140</v>
      </c>
      <c r="I17">
        <f t="shared" si="6"/>
        <v>4</v>
      </c>
      <c r="S17" s="1"/>
      <c r="T17" s="1"/>
      <c r="U17" s="1"/>
      <c r="V17" s="1"/>
      <c r="W17" s="1"/>
    </row>
    <row r="18" spans="1:23" x14ac:dyDescent="0.2">
      <c r="A18">
        <v>16</v>
      </c>
      <c r="B18">
        <f t="shared" si="0"/>
        <v>19</v>
      </c>
      <c r="C18">
        <f t="shared" si="1"/>
        <v>16</v>
      </c>
      <c r="D18" t="str">
        <f>D3</f>
        <v>低级小怪</v>
      </c>
      <c r="E18">
        <f t="shared" si="5"/>
        <v>50</v>
      </c>
      <c r="F18">
        <v>10000</v>
      </c>
      <c r="G18">
        <f t="shared" si="3"/>
        <v>1500</v>
      </c>
      <c r="H18">
        <f t="shared" si="4"/>
        <v>160</v>
      </c>
      <c r="I18">
        <f t="shared" si="6"/>
        <v>4</v>
      </c>
      <c r="S18" s="1"/>
      <c r="T18" s="1"/>
      <c r="U18" s="1"/>
      <c r="V18" s="1"/>
      <c r="W18" s="1"/>
    </row>
    <row r="19" spans="1:23" x14ac:dyDescent="0.2">
      <c r="A19">
        <v>17</v>
      </c>
      <c r="B19">
        <f t="shared" si="0"/>
        <v>20</v>
      </c>
      <c r="C19">
        <f t="shared" si="1"/>
        <v>17</v>
      </c>
      <c r="D19" t="str">
        <f t="shared" ref="D19:D82" si="7">D4</f>
        <v>力量NPC，有精英</v>
      </c>
      <c r="E19">
        <f t="shared" si="5"/>
        <v>50</v>
      </c>
      <c r="F19">
        <v>10000</v>
      </c>
      <c r="G19">
        <f t="shared" si="3"/>
        <v>1500</v>
      </c>
      <c r="H19">
        <f t="shared" si="4"/>
        <v>160</v>
      </c>
      <c r="I19">
        <f t="shared" si="6"/>
        <v>4</v>
      </c>
      <c r="S19" s="1"/>
      <c r="T19" s="1"/>
      <c r="U19" s="1"/>
      <c r="V19" s="1"/>
      <c r="W19" s="1"/>
    </row>
    <row r="20" spans="1:23" x14ac:dyDescent="0.2">
      <c r="A20">
        <v>18</v>
      </c>
      <c r="B20">
        <f t="shared" si="0"/>
        <v>20</v>
      </c>
      <c r="C20">
        <f t="shared" si="1"/>
        <v>17</v>
      </c>
      <c r="D20" t="str">
        <f t="shared" si="7"/>
        <v>敏捷NPC，有精英</v>
      </c>
      <c r="E20">
        <f t="shared" si="5"/>
        <v>50</v>
      </c>
      <c r="F20">
        <v>10000</v>
      </c>
      <c r="G20">
        <f t="shared" si="3"/>
        <v>1500</v>
      </c>
      <c r="H20">
        <f t="shared" si="4"/>
        <v>160</v>
      </c>
      <c r="I20">
        <f t="shared" si="6"/>
        <v>4</v>
      </c>
      <c r="S20" s="1"/>
      <c r="T20" s="1"/>
      <c r="U20" s="1"/>
      <c r="V20" s="1"/>
      <c r="W20" s="1"/>
    </row>
    <row r="21" spans="1:23" x14ac:dyDescent="0.2">
      <c r="A21">
        <v>19</v>
      </c>
      <c r="B21">
        <f t="shared" si="0"/>
        <v>20</v>
      </c>
      <c r="C21">
        <f t="shared" si="1"/>
        <v>17</v>
      </c>
      <c r="D21" t="str">
        <f t="shared" si="7"/>
        <v>智力NPC，有精英</v>
      </c>
      <c r="E21">
        <f t="shared" si="5"/>
        <v>50</v>
      </c>
      <c r="F21">
        <v>10000</v>
      </c>
      <c r="G21">
        <f t="shared" si="3"/>
        <v>1500</v>
      </c>
      <c r="H21">
        <f t="shared" si="4"/>
        <v>160</v>
      </c>
      <c r="I21">
        <f t="shared" si="6"/>
        <v>4</v>
      </c>
    </row>
    <row r="22" spans="1:23" x14ac:dyDescent="0.2">
      <c r="A22">
        <v>20</v>
      </c>
      <c r="B22">
        <f t="shared" si="0"/>
        <v>22</v>
      </c>
      <c r="C22">
        <f t="shared" si="1"/>
        <v>19</v>
      </c>
      <c r="D22" t="str">
        <f t="shared" si="7"/>
        <v>力量Boss</v>
      </c>
      <c r="E22">
        <f t="shared" si="5"/>
        <v>100</v>
      </c>
      <c r="F22">
        <v>10000</v>
      </c>
      <c r="G22">
        <f t="shared" si="3"/>
        <v>2000</v>
      </c>
      <c r="H22">
        <f t="shared" si="4"/>
        <v>160</v>
      </c>
      <c r="I22">
        <f t="shared" si="6"/>
        <v>5</v>
      </c>
    </row>
    <row r="23" spans="1:23" x14ac:dyDescent="0.2">
      <c r="A23">
        <v>21</v>
      </c>
      <c r="B23">
        <f t="shared" si="0"/>
        <v>22</v>
      </c>
      <c r="C23">
        <f t="shared" si="1"/>
        <v>18</v>
      </c>
      <c r="D23" t="str">
        <f t="shared" si="7"/>
        <v>低级小怪</v>
      </c>
      <c r="E23">
        <f t="shared" si="5"/>
        <v>50</v>
      </c>
      <c r="F23">
        <v>15000</v>
      </c>
      <c r="G23">
        <f t="shared" si="3"/>
        <v>2000</v>
      </c>
      <c r="H23">
        <f t="shared" si="4"/>
        <v>180</v>
      </c>
      <c r="I23">
        <f t="shared" si="6"/>
        <v>5</v>
      </c>
    </row>
    <row r="24" spans="1:23" x14ac:dyDescent="0.2">
      <c r="A24">
        <v>22</v>
      </c>
      <c r="B24">
        <f t="shared" si="0"/>
        <v>23</v>
      </c>
      <c r="C24">
        <f t="shared" si="1"/>
        <v>19</v>
      </c>
      <c r="D24" t="str">
        <f t="shared" si="7"/>
        <v>力量NPC，有精英</v>
      </c>
      <c r="E24">
        <f t="shared" si="5"/>
        <v>50</v>
      </c>
      <c r="F24">
        <v>15000</v>
      </c>
      <c r="G24">
        <f t="shared" si="3"/>
        <v>2000</v>
      </c>
      <c r="H24">
        <f t="shared" si="4"/>
        <v>180</v>
      </c>
      <c r="I24">
        <f t="shared" si="6"/>
        <v>5</v>
      </c>
    </row>
    <row r="25" spans="1:23" x14ac:dyDescent="0.2">
      <c r="A25">
        <v>23</v>
      </c>
      <c r="B25">
        <f t="shared" si="0"/>
        <v>23</v>
      </c>
      <c r="C25">
        <f t="shared" si="1"/>
        <v>19</v>
      </c>
      <c r="D25" t="str">
        <f t="shared" si="7"/>
        <v>敏捷NPC，有精英</v>
      </c>
      <c r="E25">
        <f t="shared" si="5"/>
        <v>50</v>
      </c>
      <c r="F25">
        <v>15000</v>
      </c>
      <c r="G25">
        <f t="shared" si="3"/>
        <v>2000</v>
      </c>
      <c r="H25">
        <f t="shared" si="4"/>
        <v>180</v>
      </c>
      <c r="I25">
        <f t="shared" si="6"/>
        <v>5</v>
      </c>
    </row>
    <row r="26" spans="1:23" x14ac:dyDescent="0.2">
      <c r="A26">
        <v>24</v>
      </c>
      <c r="B26">
        <f t="shared" si="0"/>
        <v>23</v>
      </c>
      <c r="C26">
        <f t="shared" si="1"/>
        <v>19</v>
      </c>
      <c r="D26" t="str">
        <f t="shared" si="7"/>
        <v>智力NPC，有精英</v>
      </c>
      <c r="E26">
        <f t="shared" si="5"/>
        <v>50</v>
      </c>
      <c r="F26">
        <v>15000</v>
      </c>
      <c r="G26">
        <f t="shared" si="3"/>
        <v>2000</v>
      </c>
      <c r="H26">
        <f t="shared" si="4"/>
        <v>180</v>
      </c>
      <c r="I26">
        <f t="shared" si="6"/>
        <v>5</v>
      </c>
    </row>
    <row r="27" spans="1:23" x14ac:dyDescent="0.2">
      <c r="A27">
        <v>25</v>
      </c>
      <c r="B27">
        <f t="shared" si="0"/>
        <v>25</v>
      </c>
      <c r="C27">
        <f t="shared" si="1"/>
        <v>21</v>
      </c>
      <c r="D27" t="str">
        <f t="shared" si="7"/>
        <v>敏捷Boss</v>
      </c>
      <c r="E27">
        <f t="shared" si="5"/>
        <v>100</v>
      </c>
      <c r="F27">
        <v>15000</v>
      </c>
      <c r="G27">
        <f t="shared" si="3"/>
        <v>2500</v>
      </c>
      <c r="H27">
        <f t="shared" si="4"/>
        <v>180</v>
      </c>
      <c r="I27">
        <f t="shared" si="6"/>
        <v>6</v>
      </c>
    </row>
    <row r="28" spans="1:23" x14ac:dyDescent="0.2">
      <c r="A28">
        <v>26</v>
      </c>
      <c r="B28">
        <f t="shared" si="0"/>
        <v>25</v>
      </c>
      <c r="C28">
        <f t="shared" si="1"/>
        <v>20</v>
      </c>
      <c r="D28" t="str">
        <f t="shared" si="7"/>
        <v>低级小怪</v>
      </c>
      <c r="E28">
        <f t="shared" si="5"/>
        <v>50</v>
      </c>
      <c r="F28">
        <v>15000</v>
      </c>
      <c r="G28">
        <f t="shared" si="3"/>
        <v>2500</v>
      </c>
      <c r="H28">
        <f t="shared" si="4"/>
        <v>200</v>
      </c>
      <c r="I28">
        <f t="shared" si="6"/>
        <v>6</v>
      </c>
    </row>
    <row r="29" spans="1:23" x14ac:dyDescent="0.2">
      <c r="A29">
        <v>27</v>
      </c>
      <c r="B29">
        <f t="shared" si="0"/>
        <v>26</v>
      </c>
      <c r="C29">
        <f t="shared" si="1"/>
        <v>21</v>
      </c>
      <c r="D29" t="str">
        <f t="shared" si="7"/>
        <v>力量NPC，有精英</v>
      </c>
      <c r="E29">
        <f t="shared" si="5"/>
        <v>50</v>
      </c>
      <c r="F29">
        <v>15000</v>
      </c>
      <c r="G29">
        <f t="shared" si="3"/>
        <v>2500</v>
      </c>
      <c r="H29">
        <f t="shared" si="4"/>
        <v>200</v>
      </c>
      <c r="I29">
        <f t="shared" si="6"/>
        <v>6</v>
      </c>
    </row>
    <row r="30" spans="1:23" x14ac:dyDescent="0.2">
      <c r="A30">
        <v>28</v>
      </c>
      <c r="B30">
        <f t="shared" si="0"/>
        <v>26</v>
      </c>
      <c r="C30">
        <f t="shared" si="1"/>
        <v>21</v>
      </c>
      <c r="D30" t="str">
        <f t="shared" si="7"/>
        <v>敏捷NPC，有精英</v>
      </c>
      <c r="E30">
        <f t="shared" si="5"/>
        <v>50</v>
      </c>
      <c r="F30">
        <v>15000</v>
      </c>
      <c r="G30">
        <f t="shared" si="3"/>
        <v>2500</v>
      </c>
      <c r="H30">
        <f t="shared" si="4"/>
        <v>200</v>
      </c>
      <c r="I30">
        <f t="shared" si="6"/>
        <v>6</v>
      </c>
    </row>
    <row r="31" spans="1:23" x14ac:dyDescent="0.2">
      <c r="A31">
        <v>29</v>
      </c>
      <c r="B31">
        <f t="shared" si="0"/>
        <v>26</v>
      </c>
      <c r="C31">
        <f t="shared" si="1"/>
        <v>21</v>
      </c>
      <c r="D31" t="str">
        <f t="shared" si="7"/>
        <v>智力NPC，有精英</v>
      </c>
      <c r="E31">
        <f t="shared" si="5"/>
        <v>50</v>
      </c>
      <c r="F31">
        <v>15000</v>
      </c>
      <c r="G31">
        <f t="shared" si="3"/>
        <v>2500</v>
      </c>
      <c r="H31">
        <f t="shared" si="4"/>
        <v>200</v>
      </c>
      <c r="I31">
        <f t="shared" si="6"/>
        <v>6</v>
      </c>
    </row>
    <row r="32" spans="1:23" x14ac:dyDescent="0.2">
      <c r="A32">
        <v>30</v>
      </c>
      <c r="B32">
        <f t="shared" si="0"/>
        <v>28</v>
      </c>
      <c r="C32">
        <f t="shared" si="1"/>
        <v>23</v>
      </c>
      <c r="D32" t="str">
        <f t="shared" si="7"/>
        <v>智力Boss</v>
      </c>
      <c r="E32">
        <f t="shared" si="5"/>
        <v>100</v>
      </c>
      <c r="F32">
        <v>15000</v>
      </c>
      <c r="G32">
        <f t="shared" si="3"/>
        <v>3000</v>
      </c>
      <c r="H32">
        <f t="shared" si="4"/>
        <v>200</v>
      </c>
      <c r="I32">
        <f t="shared" si="6"/>
        <v>7</v>
      </c>
    </row>
    <row r="33" spans="1:9" x14ac:dyDescent="0.2">
      <c r="A33">
        <v>31</v>
      </c>
      <c r="B33">
        <f t="shared" si="0"/>
        <v>28</v>
      </c>
      <c r="C33">
        <f t="shared" si="1"/>
        <v>22</v>
      </c>
      <c r="D33" t="str">
        <f t="shared" si="7"/>
        <v>低级小怪</v>
      </c>
      <c r="E33">
        <f t="shared" si="5"/>
        <v>50</v>
      </c>
      <c r="F33">
        <v>20000</v>
      </c>
      <c r="G33">
        <f t="shared" si="3"/>
        <v>3000</v>
      </c>
      <c r="H33">
        <f t="shared" si="4"/>
        <v>220</v>
      </c>
      <c r="I33">
        <f t="shared" si="6"/>
        <v>7</v>
      </c>
    </row>
    <row r="34" spans="1:9" x14ac:dyDescent="0.2">
      <c r="A34">
        <v>32</v>
      </c>
      <c r="B34">
        <f t="shared" si="0"/>
        <v>29</v>
      </c>
      <c r="C34">
        <f t="shared" si="1"/>
        <v>23</v>
      </c>
      <c r="D34" t="str">
        <f t="shared" si="7"/>
        <v>力量NPC，有精英</v>
      </c>
      <c r="E34">
        <f t="shared" si="5"/>
        <v>50</v>
      </c>
      <c r="F34">
        <v>20000</v>
      </c>
      <c r="G34">
        <f t="shared" si="3"/>
        <v>3000</v>
      </c>
      <c r="H34">
        <f t="shared" si="4"/>
        <v>220</v>
      </c>
      <c r="I34">
        <f t="shared" si="6"/>
        <v>7</v>
      </c>
    </row>
    <row r="35" spans="1:9" x14ac:dyDescent="0.2">
      <c r="A35">
        <v>33</v>
      </c>
      <c r="B35">
        <f t="shared" si="0"/>
        <v>29</v>
      </c>
      <c r="C35">
        <f t="shared" si="1"/>
        <v>23</v>
      </c>
      <c r="D35" t="str">
        <f t="shared" si="7"/>
        <v>敏捷NPC，有精英</v>
      </c>
      <c r="E35">
        <f t="shared" si="5"/>
        <v>50</v>
      </c>
      <c r="F35">
        <v>20000</v>
      </c>
      <c r="G35">
        <f t="shared" si="3"/>
        <v>3000</v>
      </c>
      <c r="H35">
        <f t="shared" si="4"/>
        <v>220</v>
      </c>
      <c r="I35">
        <f t="shared" si="6"/>
        <v>7</v>
      </c>
    </row>
    <row r="36" spans="1:9" x14ac:dyDescent="0.2">
      <c r="A36">
        <v>34</v>
      </c>
      <c r="B36">
        <f t="shared" si="0"/>
        <v>29</v>
      </c>
      <c r="C36">
        <f t="shared" si="1"/>
        <v>23</v>
      </c>
      <c r="D36" t="str">
        <f t="shared" si="7"/>
        <v>智力NPC，有精英</v>
      </c>
      <c r="E36">
        <f t="shared" si="5"/>
        <v>50</v>
      </c>
      <c r="F36">
        <v>20000</v>
      </c>
      <c r="G36">
        <f t="shared" si="3"/>
        <v>3000</v>
      </c>
      <c r="H36">
        <f t="shared" si="4"/>
        <v>220</v>
      </c>
      <c r="I36">
        <f t="shared" si="6"/>
        <v>7</v>
      </c>
    </row>
    <row r="37" spans="1:9" x14ac:dyDescent="0.2">
      <c r="A37">
        <v>35</v>
      </c>
      <c r="B37">
        <f t="shared" si="0"/>
        <v>31</v>
      </c>
      <c r="C37">
        <f t="shared" si="1"/>
        <v>25</v>
      </c>
      <c r="D37" t="str">
        <f t="shared" si="7"/>
        <v>力量Boss</v>
      </c>
      <c r="E37">
        <f t="shared" si="5"/>
        <v>100</v>
      </c>
      <c r="F37">
        <v>20000</v>
      </c>
      <c r="G37">
        <f t="shared" si="3"/>
        <v>3500</v>
      </c>
      <c r="H37">
        <f t="shared" si="4"/>
        <v>220</v>
      </c>
      <c r="I37">
        <f t="shared" si="6"/>
        <v>8</v>
      </c>
    </row>
    <row r="38" spans="1:9" x14ac:dyDescent="0.2">
      <c r="A38">
        <v>36</v>
      </c>
      <c r="B38">
        <f t="shared" si="0"/>
        <v>31</v>
      </c>
      <c r="C38">
        <f t="shared" si="1"/>
        <v>24</v>
      </c>
      <c r="D38" t="str">
        <f t="shared" si="7"/>
        <v>低级小怪</v>
      </c>
      <c r="E38">
        <f t="shared" si="5"/>
        <v>50</v>
      </c>
      <c r="F38">
        <v>20000</v>
      </c>
      <c r="G38">
        <f t="shared" si="3"/>
        <v>3500</v>
      </c>
      <c r="H38">
        <f t="shared" si="4"/>
        <v>240</v>
      </c>
      <c r="I38">
        <f t="shared" si="6"/>
        <v>8</v>
      </c>
    </row>
    <row r="39" spans="1:9" x14ac:dyDescent="0.2">
      <c r="A39">
        <v>37</v>
      </c>
      <c r="B39">
        <f t="shared" si="0"/>
        <v>32</v>
      </c>
      <c r="C39">
        <f t="shared" si="1"/>
        <v>25</v>
      </c>
      <c r="D39" t="str">
        <f t="shared" si="7"/>
        <v>力量NPC，有精英</v>
      </c>
      <c r="E39">
        <f t="shared" si="5"/>
        <v>50</v>
      </c>
      <c r="F39">
        <v>20000</v>
      </c>
      <c r="G39">
        <f t="shared" si="3"/>
        <v>3500</v>
      </c>
      <c r="H39">
        <f t="shared" si="4"/>
        <v>240</v>
      </c>
      <c r="I39">
        <f t="shared" si="6"/>
        <v>8</v>
      </c>
    </row>
    <row r="40" spans="1:9" x14ac:dyDescent="0.2">
      <c r="A40">
        <v>38</v>
      </c>
      <c r="B40">
        <f t="shared" si="0"/>
        <v>32</v>
      </c>
      <c r="C40">
        <f t="shared" si="1"/>
        <v>25</v>
      </c>
      <c r="D40" t="str">
        <f t="shared" si="7"/>
        <v>敏捷NPC，有精英</v>
      </c>
      <c r="E40">
        <f t="shared" si="5"/>
        <v>50</v>
      </c>
      <c r="F40">
        <v>20000</v>
      </c>
      <c r="G40">
        <f t="shared" si="3"/>
        <v>3500</v>
      </c>
      <c r="H40">
        <f t="shared" si="4"/>
        <v>240</v>
      </c>
      <c r="I40">
        <f t="shared" si="6"/>
        <v>8</v>
      </c>
    </row>
    <row r="41" spans="1:9" x14ac:dyDescent="0.2">
      <c r="A41">
        <v>39</v>
      </c>
      <c r="B41">
        <f t="shared" si="0"/>
        <v>32</v>
      </c>
      <c r="C41">
        <f t="shared" si="1"/>
        <v>25</v>
      </c>
      <c r="D41" t="str">
        <f t="shared" si="7"/>
        <v>智力NPC，有精英</v>
      </c>
      <c r="E41">
        <f t="shared" si="5"/>
        <v>50</v>
      </c>
      <c r="F41">
        <v>20000</v>
      </c>
      <c r="G41">
        <f t="shared" si="3"/>
        <v>3500</v>
      </c>
      <c r="H41">
        <f t="shared" si="4"/>
        <v>240</v>
      </c>
      <c r="I41">
        <f t="shared" si="6"/>
        <v>8</v>
      </c>
    </row>
    <row r="42" spans="1:9" x14ac:dyDescent="0.2">
      <c r="A42">
        <v>40</v>
      </c>
      <c r="B42">
        <f t="shared" si="0"/>
        <v>34</v>
      </c>
      <c r="C42">
        <f t="shared" si="1"/>
        <v>27</v>
      </c>
      <c r="D42" t="str">
        <f t="shared" si="7"/>
        <v>敏捷Boss</v>
      </c>
      <c r="E42">
        <f t="shared" si="5"/>
        <v>100</v>
      </c>
      <c r="F42">
        <v>20000</v>
      </c>
      <c r="G42">
        <f t="shared" si="3"/>
        <v>4000</v>
      </c>
      <c r="H42">
        <f t="shared" si="4"/>
        <v>240</v>
      </c>
      <c r="I42">
        <f t="shared" si="6"/>
        <v>9</v>
      </c>
    </row>
    <row r="43" spans="1:9" x14ac:dyDescent="0.2">
      <c r="A43">
        <v>41</v>
      </c>
      <c r="B43">
        <f t="shared" si="0"/>
        <v>34</v>
      </c>
      <c r="C43">
        <f t="shared" si="1"/>
        <v>26</v>
      </c>
      <c r="D43" t="str">
        <f t="shared" si="7"/>
        <v>低级小怪</v>
      </c>
      <c r="E43">
        <f t="shared" si="5"/>
        <v>50</v>
      </c>
      <c r="F43">
        <v>25000</v>
      </c>
      <c r="G43">
        <f t="shared" si="3"/>
        <v>4000</v>
      </c>
      <c r="H43">
        <f t="shared" si="4"/>
        <v>260</v>
      </c>
      <c r="I43">
        <f t="shared" si="6"/>
        <v>9</v>
      </c>
    </row>
    <row r="44" spans="1:9" x14ac:dyDescent="0.2">
      <c r="A44">
        <v>42</v>
      </c>
      <c r="B44">
        <f t="shared" si="0"/>
        <v>35</v>
      </c>
      <c r="C44">
        <f t="shared" si="1"/>
        <v>27</v>
      </c>
      <c r="D44" t="str">
        <f t="shared" si="7"/>
        <v>力量NPC，有精英</v>
      </c>
      <c r="E44">
        <f t="shared" si="5"/>
        <v>50</v>
      </c>
      <c r="F44">
        <v>25000</v>
      </c>
      <c r="G44">
        <f t="shared" si="3"/>
        <v>4000</v>
      </c>
      <c r="H44">
        <f t="shared" si="4"/>
        <v>260</v>
      </c>
      <c r="I44">
        <f t="shared" si="6"/>
        <v>9</v>
      </c>
    </row>
    <row r="45" spans="1:9" x14ac:dyDescent="0.2">
      <c r="A45">
        <v>43</v>
      </c>
      <c r="B45">
        <f t="shared" si="0"/>
        <v>35</v>
      </c>
      <c r="C45">
        <f t="shared" si="1"/>
        <v>27</v>
      </c>
      <c r="D45" t="str">
        <f t="shared" si="7"/>
        <v>敏捷NPC，有精英</v>
      </c>
      <c r="E45">
        <f t="shared" si="5"/>
        <v>50</v>
      </c>
      <c r="F45">
        <v>25000</v>
      </c>
      <c r="G45">
        <f t="shared" si="3"/>
        <v>4000</v>
      </c>
      <c r="H45">
        <f t="shared" si="4"/>
        <v>260</v>
      </c>
      <c r="I45">
        <f t="shared" si="6"/>
        <v>9</v>
      </c>
    </row>
    <row r="46" spans="1:9" x14ac:dyDescent="0.2">
      <c r="A46">
        <v>44</v>
      </c>
      <c r="B46">
        <f t="shared" si="0"/>
        <v>35</v>
      </c>
      <c r="C46">
        <f t="shared" si="1"/>
        <v>27</v>
      </c>
      <c r="D46" t="str">
        <f t="shared" si="7"/>
        <v>智力NPC，有精英</v>
      </c>
      <c r="E46">
        <f t="shared" si="5"/>
        <v>50</v>
      </c>
      <c r="F46">
        <v>25000</v>
      </c>
      <c r="G46">
        <f t="shared" si="3"/>
        <v>4000</v>
      </c>
      <c r="H46">
        <f t="shared" si="4"/>
        <v>260</v>
      </c>
      <c r="I46">
        <f t="shared" si="6"/>
        <v>9</v>
      </c>
    </row>
    <row r="47" spans="1:9" x14ac:dyDescent="0.2">
      <c r="A47">
        <v>45</v>
      </c>
      <c r="B47">
        <f t="shared" si="0"/>
        <v>37</v>
      </c>
      <c r="C47">
        <f t="shared" si="1"/>
        <v>29</v>
      </c>
      <c r="D47" t="str">
        <f t="shared" si="7"/>
        <v>智力Boss</v>
      </c>
      <c r="E47">
        <f t="shared" si="5"/>
        <v>100</v>
      </c>
      <c r="F47">
        <v>25000</v>
      </c>
      <c r="G47">
        <f t="shared" si="3"/>
        <v>4500</v>
      </c>
      <c r="H47">
        <f t="shared" si="4"/>
        <v>260</v>
      </c>
      <c r="I47">
        <f t="shared" si="6"/>
        <v>10</v>
      </c>
    </row>
    <row r="48" spans="1:9" x14ac:dyDescent="0.2">
      <c r="A48">
        <v>46</v>
      </c>
      <c r="B48">
        <f t="shared" si="0"/>
        <v>37</v>
      </c>
      <c r="C48">
        <f t="shared" si="1"/>
        <v>28</v>
      </c>
      <c r="D48" t="str">
        <f t="shared" si="7"/>
        <v>低级小怪</v>
      </c>
      <c r="E48">
        <f t="shared" si="5"/>
        <v>50</v>
      </c>
      <c r="F48">
        <v>25000</v>
      </c>
      <c r="G48">
        <f t="shared" si="3"/>
        <v>4500</v>
      </c>
      <c r="H48">
        <f t="shared" si="4"/>
        <v>280</v>
      </c>
      <c r="I48">
        <f t="shared" si="6"/>
        <v>10</v>
      </c>
    </row>
    <row r="49" spans="1:9" x14ac:dyDescent="0.2">
      <c r="A49">
        <v>47</v>
      </c>
      <c r="B49">
        <f t="shared" si="0"/>
        <v>38</v>
      </c>
      <c r="C49">
        <f t="shared" si="1"/>
        <v>29</v>
      </c>
      <c r="D49" t="str">
        <f t="shared" si="7"/>
        <v>力量NPC，有精英</v>
      </c>
      <c r="E49">
        <f t="shared" si="5"/>
        <v>50</v>
      </c>
      <c r="F49">
        <v>25000</v>
      </c>
      <c r="G49">
        <f t="shared" si="3"/>
        <v>4500</v>
      </c>
      <c r="H49">
        <f t="shared" si="4"/>
        <v>280</v>
      </c>
      <c r="I49">
        <f t="shared" si="6"/>
        <v>10</v>
      </c>
    </row>
    <row r="50" spans="1:9" x14ac:dyDescent="0.2">
      <c r="A50">
        <v>48</v>
      </c>
      <c r="B50">
        <f t="shared" si="0"/>
        <v>38</v>
      </c>
      <c r="C50">
        <f t="shared" si="1"/>
        <v>29</v>
      </c>
      <c r="D50" t="str">
        <f t="shared" si="7"/>
        <v>敏捷NPC，有精英</v>
      </c>
      <c r="E50">
        <f t="shared" si="5"/>
        <v>50</v>
      </c>
      <c r="F50">
        <v>25000</v>
      </c>
      <c r="G50">
        <f t="shared" si="3"/>
        <v>4500</v>
      </c>
      <c r="H50">
        <f t="shared" si="4"/>
        <v>280</v>
      </c>
      <c r="I50">
        <f t="shared" si="6"/>
        <v>10</v>
      </c>
    </row>
    <row r="51" spans="1:9" x14ac:dyDescent="0.2">
      <c r="A51">
        <v>49</v>
      </c>
      <c r="B51">
        <f t="shared" si="0"/>
        <v>38</v>
      </c>
      <c r="C51">
        <f t="shared" si="1"/>
        <v>29</v>
      </c>
      <c r="D51" t="str">
        <f t="shared" si="7"/>
        <v>智力NPC，有精英</v>
      </c>
      <c r="E51">
        <f t="shared" si="5"/>
        <v>50</v>
      </c>
      <c r="F51">
        <v>25000</v>
      </c>
      <c r="G51">
        <f t="shared" si="3"/>
        <v>4500</v>
      </c>
      <c r="H51">
        <f t="shared" si="4"/>
        <v>280</v>
      </c>
      <c r="I51">
        <f t="shared" si="6"/>
        <v>10</v>
      </c>
    </row>
    <row r="52" spans="1:9" x14ac:dyDescent="0.2">
      <c r="A52">
        <v>50</v>
      </c>
      <c r="B52">
        <f t="shared" si="0"/>
        <v>40</v>
      </c>
      <c r="C52">
        <f t="shared" si="1"/>
        <v>31</v>
      </c>
      <c r="D52" t="str">
        <f t="shared" si="7"/>
        <v>力量Boss</v>
      </c>
      <c r="E52">
        <f t="shared" si="5"/>
        <v>100</v>
      </c>
      <c r="F52">
        <v>25000</v>
      </c>
      <c r="G52">
        <f t="shared" si="3"/>
        <v>5000</v>
      </c>
      <c r="H52">
        <f t="shared" si="4"/>
        <v>280</v>
      </c>
      <c r="I52">
        <f t="shared" si="6"/>
        <v>11</v>
      </c>
    </row>
    <row r="53" spans="1:9" x14ac:dyDescent="0.2">
      <c r="A53">
        <v>51</v>
      </c>
      <c r="B53">
        <f t="shared" si="0"/>
        <v>40</v>
      </c>
      <c r="C53">
        <f t="shared" si="1"/>
        <v>30</v>
      </c>
      <c r="D53" t="str">
        <f t="shared" si="7"/>
        <v>低级小怪</v>
      </c>
      <c r="E53">
        <f t="shared" si="5"/>
        <v>50</v>
      </c>
      <c r="F53">
        <v>30000</v>
      </c>
      <c r="G53">
        <f t="shared" si="3"/>
        <v>5000</v>
      </c>
      <c r="H53">
        <f t="shared" si="4"/>
        <v>300</v>
      </c>
      <c r="I53">
        <f t="shared" si="6"/>
        <v>11</v>
      </c>
    </row>
    <row r="54" spans="1:9" x14ac:dyDescent="0.2">
      <c r="A54">
        <v>52</v>
      </c>
      <c r="B54">
        <f t="shared" si="0"/>
        <v>41</v>
      </c>
      <c r="C54">
        <f t="shared" si="1"/>
        <v>31</v>
      </c>
      <c r="D54" t="str">
        <f t="shared" si="7"/>
        <v>力量NPC，有精英</v>
      </c>
      <c r="E54">
        <f t="shared" si="5"/>
        <v>50</v>
      </c>
      <c r="F54">
        <v>30000</v>
      </c>
      <c r="G54">
        <f t="shared" si="3"/>
        <v>5000</v>
      </c>
      <c r="H54">
        <f t="shared" si="4"/>
        <v>300</v>
      </c>
      <c r="I54">
        <f t="shared" si="6"/>
        <v>11</v>
      </c>
    </row>
    <row r="55" spans="1:9" x14ac:dyDescent="0.2">
      <c r="A55">
        <v>53</v>
      </c>
      <c r="B55">
        <f t="shared" si="0"/>
        <v>41</v>
      </c>
      <c r="C55">
        <f t="shared" si="1"/>
        <v>31</v>
      </c>
      <c r="D55" t="str">
        <f t="shared" si="7"/>
        <v>敏捷NPC，有精英</v>
      </c>
      <c r="E55">
        <f t="shared" si="5"/>
        <v>50</v>
      </c>
      <c r="F55">
        <v>30000</v>
      </c>
      <c r="G55">
        <f t="shared" si="3"/>
        <v>5000</v>
      </c>
      <c r="H55">
        <f t="shared" si="4"/>
        <v>300</v>
      </c>
      <c r="I55">
        <f t="shared" si="6"/>
        <v>11</v>
      </c>
    </row>
    <row r="56" spans="1:9" x14ac:dyDescent="0.2">
      <c r="A56">
        <v>54</v>
      </c>
      <c r="B56">
        <f t="shared" si="0"/>
        <v>41</v>
      </c>
      <c r="C56">
        <f t="shared" si="1"/>
        <v>31</v>
      </c>
      <c r="D56" t="str">
        <f t="shared" si="7"/>
        <v>智力NPC，有精英</v>
      </c>
      <c r="E56">
        <f t="shared" si="5"/>
        <v>50</v>
      </c>
      <c r="F56">
        <v>30000</v>
      </c>
      <c r="G56">
        <f t="shared" si="3"/>
        <v>5000</v>
      </c>
      <c r="H56">
        <f t="shared" si="4"/>
        <v>300</v>
      </c>
      <c r="I56">
        <f t="shared" si="6"/>
        <v>11</v>
      </c>
    </row>
    <row r="57" spans="1:9" x14ac:dyDescent="0.2">
      <c r="A57">
        <v>55</v>
      </c>
      <c r="B57">
        <f t="shared" si="0"/>
        <v>43</v>
      </c>
      <c r="C57">
        <f t="shared" si="1"/>
        <v>33</v>
      </c>
      <c r="D57" t="str">
        <f t="shared" si="7"/>
        <v>敏捷Boss</v>
      </c>
      <c r="E57">
        <f t="shared" si="5"/>
        <v>100</v>
      </c>
      <c r="F57">
        <v>30000</v>
      </c>
      <c r="G57">
        <f t="shared" si="3"/>
        <v>5500</v>
      </c>
      <c r="H57">
        <f t="shared" si="4"/>
        <v>300</v>
      </c>
      <c r="I57">
        <f t="shared" si="6"/>
        <v>12</v>
      </c>
    </row>
    <row r="58" spans="1:9" x14ac:dyDescent="0.2">
      <c r="A58">
        <v>56</v>
      </c>
      <c r="B58">
        <f t="shared" si="0"/>
        <v>43</v>
      </c>
      <c r="C58">
        <f t="shared" si="1"/>
        <v>32</v>
      </c>
      <c r="D58" t="str">
        <f t="shared" si="7"/>
        <v>低级小怪</v>
      </c>
      <c r="E58">
        <f t="shared" si="5"/>
        <v>50</v>
      </c>
      <c r="F58">
        <v>30000</v>
      </c>
      <c r="G58">
        <f t="shared" si="3"/>
        <v>5500</v>
      </c>
      <c r="H58">
        <f t="shared" si="4"/>
        <v>320</v>
      </c>
      <c r="I58">
        <f t="shared" si="6"/>
        <v>12</v>
      </c>
    </row>
    <row r="59" spans="1:9" x14ac:dyDescent="0.2">
      <c r="A59">
        <v>57</v>
      </c>
      <c r="B59">
        <f t="shared" si="0"/>
        <v>44</v>
      </c>
      <c r="C59">
        <f t="shared" si="1"/>
        <v>33</v>
      </c>
      <c r="D59" t="str">
        <f t="shared" si="7"/>
        <v>力量NPC，有精英</v>
      </c>
      <c r="E59">
        <f t="shared" si="5"/>
        <v>50</v>
      </c>
      <c r="F59">
        <v>30000</v>
      </c>
      <c r="G59">
        <f t="shared" si="3"/>
        <v>5500</v>
      </c>
      <c r="H59">
        <f t="shared" si="4"/>
        <v>320</v>
      </c>
      <c r="I59">
        <f t="shared" si="6"/>
        <v>12</v>
      </c>
    </row>
    <row r="60" spans="1:9" x14ac:dyDescent="0.2">
      <c r="A60">
        <v>58</v>
      </c>
      <c r="B60">
        <f t="shared" si="0"/>
        <v>44</v>
      </c>
      <c r="C60">
        <f t="shared" si="1"/>
        <v>33</v>
      </c>
      <c r="D60" t="str">
        <f t="shared" si="7"/>
        <v>敏捷NPC，有精英</v>
      </c>
      <c r="E60">
        <f t="shared" si="5"/>
        <v>50</v>
      </c>
      <c r="F60">
        <v>30000</v>
      </c>
      <c r="G60">
        <f t="shared" si="3"/>
        <v>5500</v>
      </c>
      <c r="H60">
        <f t="shared" si="4"/>
        <v>320</v>
      </c>
      <c r="I60">
        <f t="shared" si="6"/>
        <v>12</v>
      </c>
    </row>
    <row r="61" spans="1:9" x14ac:dyDescent="0.2">
      <c r="A61">
        <v>59</v>
      </c>
      <c r="B61">
        <f t="shared" si="0"/>
        <v>44</v>
      </c>
      <c r="C61">
        <f t="shared" si="1"/>
        <v>33</v>
      </c>
      <c r="D61" t="str">
        <f t="shared" si="7"/>
        <v>智力NPC，有精英</v>
      </c>
      <c r="E61">
        <f t="shared" si="5"/>
        <v>50</v>
      </c>
      <c r="F61">
        <v>30000</v>
      </c>
      <c r="G61">
        <f t="shared" si="3"/>
        <v>5500</v>
      </c>
      <c r="H61">
        <f t="shared" si="4"/>
        <v>320</v>
      </c>
      <c r="I61">
        <f t="shared" si="6"/>
        <v>12</v>
      </c>
    </row>
    <row r="62" spans="1:9" x14ac:dyDescent="0.2">
      <c r="A62">
        <v>60</v>
      </c>
      <c r="B62">
        <f t="shared" si="0"/>
        <v>46</v>
      </c>
      <c r="C62">
        <f t="shared" si="1"/>
        <v>35</v>
      </c>
      <c r="D62" t="str">
        <f t="shared" si="7"/>
        <v>智力Boss</v>
      </c>
      <c r="E62">
        <f t="shared" si="5"/>
        <v>100</v>
      </c>
      <c r="F62">
        <v>30000</v>
      </c>
      <c r="G62">
        <f t="shared" si="3"/>
        <v>6000</v>
      </c>
      <c r="H62">
        <f t="shared" si="4"/>
        <v>320</v>
      </c>
      <c r="I62">
        <f t="shared" si="6"/>
        <v>13</v>
      </c>
    </row>
    <row r="63" spans="1:9" x14ac:dyDescent="0.2">
      <c r="A63">
        <v>61</v>
      </c>
      <c r="B63">
        <f t="shared" si="0"/>
        <v>46</v>
      </c>
      <c r="C63">
        <f t="shared" si="1"/>
        <v>34</v>
      </c>
      <c r="D63" t="str">
        <f t="shared" si="7"/>
        <v>低级小怪</v>
      </c>
      <c r="E63">
        <f t="shared" si="5"/>
        <v>50</v>
      </c>
      <c r="F63">
        <v>35000</v>
      </c>
      <c r="G63">
        <f t="shared" si="3"/>
        <v>6000</v>
      </c>
      <c r="H63">
        <f t="shared" si="4"/>
        <v>340</v>
      </c>
      <c r="I63">
        <f t="shared" si="6"/>
        <v>13</v>
      </c>
    </row>
    <row r="64" spans="1:9" x14ac:dyDescent="0.2">
      <c r="A64">
        <v>62</v>
      </c>
      <c r="B64">
        <f t="shared" si="0"/>
        <v>47</v>
      </c>
      <c r="C64">
        <f t="shared" si="1"/>
        <v>35</v>
      </c>
      <c r="D64" t="str">
        <f t="shared" si="7"/>
        <v>力量NPC，有精英</v>
      </c>
      <c r="E64">
        <f t="shared" si="5"/>
        <v>50</v>
      </c>
      <c r="F64">
        <v>35000</v>
      </c>
      <c r="G64">
        <f t="shared" si="3"/>
        <v>6000</v>
      </c>
      <c r="H64">
        <f t="shared" si="4"/>
        <v>340</v>
      </c>
      <c r="I64">
        <f t="shared" si="6"/>
        <v>13</v>
      </c>
    </row>
    <row r="65" spans="1:9" x14ac:dyDescent="0.2">
      <c r="A65">
        <v>63</v>
      </c>
      <c r="B65">
        <f t="shared" si="0"/>
        <v>47</v>
      </c>
      <c r="C65">
        <f t="shared" si="1"/>
        <v>35</v>
      </c>
      <c r="D65" t="str">
        <f t="shared" si="7"/>
        <v>敏捷NPC，有精英</v>
      </c>
      <c r="E65">
        <f t="shared" si="5"/>
        <v>50</v>
      </c>
      <c r="F65">
        <v>35000</v>
      </c>
      <c r="G65">
        <f t="shared" si="3"/>
        <v>6000</v>
      </c>
      <c r="H65">
        <f t="shared" si="4"/>
        <v>340</v>
      </c>
      <c r="I65">
        <f t="shared" si="6"/>
        <v>13</v>
      </c>
    </row>
    <row r="66" spans="1:9" x14ac:dyDescent="0.2">
      <c r="A66">
        <v>64</v>
      </c>
      <c r="B66">
        <f t="shared" si="0"/>
        <v>47</v>
      </c>
      <c r="C66">
        <f t="shared" si="1"/>
        <v>35</v>
      </c>
      <c r="D66" t="str">
        <f t="shared" si="7"/>
        <v>智力NPC，有精英</v>
      </c>
      <c r="E66">
        <f t="shared" si="5"/>
        <v>50</v>
      </c>
      <c r="F66">
        <v>35000</v>
      </c>
      <c r="G66">
        <f t="shared" si="3"/>
        <v>6000</v>
      </c>
      <c r="H66">
        <f t="shared" si="4"/>
        <v>340</v>
      </c>
      <c r="I66">
        <f t="shared" si="6"/>
        <v>13</v>
      </c>
    </row>
    <row r="67" spans="1:9" x14ac:dyDescent="0.2">
      <c r="A67">
        <v>65</v>
      </c>
      <c r="B67">
        <f t="shared" si="0"/>
        <v>49</v>
      </c>
      <c r="C67">
        <f t="shared" si="1"/>
        <v>37</v>
      </c>
      <c r="D67" t="str">
        <f t="shared" si="7"/>
        <v>力量Boss</v>
      </c>
      <c r="E67">
        <f t="shared" si="5"/>
        <v>100</v>
      </c>
      <c r="F67">
        <v>35000</v>
      </c>
      <c r="G67">
        <f t="shared" si="3"/>
        <v>6500</v>
      </c>
      <c r="H67">
        <f t="shared" si="4"/>
        <v>340</v>
      </c>
      <c r="I67">
        <f t="shared" si="6"/>
        <v>14</v>
      </c>
    </row>
    <row r="68" spans="1:9" x14ac:dyDescent="0.2">
      <c r="A68">
        <v>66</v>
      </c>
      <c r="B68">
        <f t="shared" si="0"/>
        <v>49</v>
      </c>
      <c r="C68">
        <f t="shared" si="1"/>
        <v>36</v>
      </c>
      <c r="D68" t="str">
        <f t="shared" si="7"/>
        <v>低级小怪</v>
      </c>
      <c r="E68">
        <f t="shared" si="5"/>
        <v>50</v>
      </c>
      <c r="F68">
        <v>35000</v>
      </c>
      <c r="G68">
        <f t="shared" si="3"/>
        <v>6500</v>
      </c>
      <c r="H68">
        <f t="shared" si="4"/>
        <v>360</v>
      </c>
      <c r="I68">
        <f t="shared" si="6"/>
        <v>14</v>
      </c>
    </row>
    <row r="69" spans="1:9" x14ac:dyDescent="0.2">
      <c r="A69">
        <v>67</v>
      </c>
      <c r="B69">
        <f t="shared" si="0"/>
        <v>50</v>
      </c>
      <c r="C69">
        <f t="shared" si="1"/>
        <v>37</v>
      </c>
      <c r="D69" t="str">
        <f t="shared" si="7"/>
        <v>力量NPC，有精英</v>
      </c>
      <c r="E69">
        <f t="shared" si="5"/>
        <v>50</v>
      </c>
      <c r="F69">
        <v>35000</v>
      </c>
      <c r="G69">
        <f t="shared" si="3"/>
        <v>6500</v>
      </c>
      <c r="H69">
        <f t="shared" si="4"/>
        <v>360</v>
      </c>
      <c r="I69">
        <f t="shared" si="6"/>
        <v>14</v>
      </c>
    </row>
    <row r="70" spans="1:9" x14ac:dyDescent="0.2">
      <c r="A70">
        <v>68</v>
      </c>
      <c r="B70">
        <f t="shared" si="0"/>
        <v>50</v>
      </c>
      <c r="C70">
        <f t="shared" si="1"/>
        <v>37</v>
      </c>
      <c r="D70" t="str">
        <f t="shared" si="7"/>
        <v>敏捷NPC，有精英</v>
      </c>
      <c r="E70">
        <f t="shared" si="5"/>
        <v>50</v>
      </c>
      <c r="F70">
        <v>35000</v>
      </c>
      <c r="G70">
        <f t="shared" si="3"/>
        <v>6500</v>
      </c>
      <c r="H70">
        <f t="shared" si="4"/>
        <v>360</v>
      </c>
      <c r="I70">
        <f t="shared" si="6"/>
        <v>14</v>
      </c>
    </row>
    <row r="71" spans="1:9" x14ac:dyDescent="0.2">
      <c r="A71">
        <v>69</v>
      </c>
      <c r="B71">
        <f t="shared" si="0"/>
        <v>50</v>
      </c>
      <c r="C71">
        <f t="shared" si="1"/>
        <v>37</v>
      </c>
      <c r="D71" t="str">
        <f t="shared" si="7"/>
        <v>智力NPC，有精英</v>
      </c>
      <c r="E71">
        <f t="shared" si="5"/>
        <v>50</v>
      </c>
      <c r="F71">
        <v>35000</v>
      </c>
      <c r="G71">
        <f t="shared" si="3"/>
        <v>6500</v>
      </c>
      <c r="H71">
        <f t="shared" si="4"/>
        <v>360</v>
      </c>
      <c r="I71">
        <f t="shared" si="6"/>
        <v>14</v>
      </c>
    </row>
    <row r="72" spans="1:9" x14ac:dyDescent="0.2">
      <c r="A72">
        <v>70</v>
      </c>
      <c r="B72">
        <f t="shared" si="0"/>
        <v>52</v>
      </c>
      <c r="C72">
        <f t="shared" si="1"/>
        <v>39</v>
      </c>
      <c r="D72" t="str">
        <f t="shared" si="7"/>
        <v>敏捷Boss</v>
      </c>
      <c r="E72">
        <f t="shared" si="5"/>
        <v>100</v>
      </c>
      <c r="F72">
        <v>35000</v>
      </c>
      <c r="G72">
        <f t="shared" si="3"/>
        <v>7000</v>
      </c>
      <c r="H72">
        <f t="shared" si="4"/>
        <v>360</v>
      </c>
      <c r="I72">
        <f t="shared" si="6"/>
        <v>15</v>
      </c>
    </row>
    <row r="73" spans="1:9" x14ac:dyDescent="0.2">
      <c r="A73">
        <v>71</v>
      </c>
      <c r="B73">
        <f t="shared" ref="B73:B122" si="8">B68+3</f>
        <v>52</v>
      </c>
      <c r="C73">
        <f t="shared" ref="C73:C136" si="9">C68+2</f>
        <v>38</v>
      </c>
      <c r="D73" t="str">
        <f t="shared" si="7"/>
        <v>低级小怪</v>
      </c>
      <c r="E73">
        <f t="shared" si="5"/>
        <v>50</v>
      </c>
      <c r="F73">
        <v>40000</v>
      </c>
      <c r="G73">
        <f t="shared" ref="G73:G122" si="10">G68+500</f>
        <v>7000</v>
      </c>
      <c r="H73">
        <f t="shared" ref="H73:H122" si="11">H68+20</f>
        <v>380</v>
      </c>
      <c r="I73">
        <f t="shared" si="6"/>
        <v>15</v>
      </c>
    </row>
    <row r="74" spans="1:9" x14ac:dyDescent="0.2">
      <c r="A74">
        <v>72</v>
      </c>
      <c r="B74">
        <f t="shared" si="8"/>
        <v>53</v>
      </c>
      <c r="C74">
        <f t="shared" si="9"/>
        <v>39</v>
      </c>
      <c r="D74" t="str">
        <f t="shared" si="7"/>
        <v>力量NPC，有精英</v>
      </c>
      <c r="E74">
        <f t="shared" si="5"/>
        <v>50</v>
      </c>
      <c r="F74">
        <v>40000</v>
      </c>
      <c r="G74">
        <f t="shared" si="10"/>
        <v>7000</v>
      </c>
      <c r="H74">
        <f t="shared" si="11"/>
        <v>380</v>
      </c>
      <c r="I74">
        <f t="shared" si="6"/>
        <v>15</v>
      </c>
    </row>
    <row r="75" spans="1:9" x14ac:dyDescent="0.2">
      <c r="A75">
        <v>73</v>
      </c>
      <c r="B75">
        <f t="shared" si="8"/>
        <v>53</v>
      </c>
      <c r="C75">
        <f t="shared" si="9"/>
        <v>39</v>
      </c>
      <c r="D75" t="str">
        <f t="shared" si="7"/>
        <v>敏捷NPC，有精英</v>
      </c>
      <c r="E75">
        <f t="shared" si="5"/>
        <v>50</v>
      </c>
      <c r="F75">
        <v>40000</v>
      </c>
      <c r="G75">
        <f t="shared" si="10"/>
        <v>7000</v>
      </c>
      <c r="H75">
        <f t="shared" si="11"/>
        <v>380</v>
      </c>
      <c r="I75">
        <f t="shared" si="6"/>
        <v>15</v>
      </c>
    </row>
    <row r="76" spans="1:9" x14ac:dyDescent="0.2">
      <c r="A76">
        <v>74</v>
      </c>
      <c r="B76">
        <f t="shared" si="8"/>
        <v>53</v>
      </c>
      <c r="C76">
        <f t="shared" si="9"/>
        <v>39</v>
      </c>
      <c r="D76" t="str">
        <f t="shared" si="7"/>
        <v>智力NPC，有精英</v>
      </c>
      <c r="E76">
        <f t="shared" ref="E76:E139" si="12">E71</f>
        <v>50</v>
      </c>
      <c r="F76">
        <v>40000</v>
      </c>
      <c r="G76">
        <f t="shared" si="10"/>
        <v>7000</v>
      </c>
      <c r="H76">
        <f t="shared" si="11"/>
        <v>380</v>
      </c>
      <c r="I76">
        <f t="shared" si="6"/>
        <v>15</v>
      </c>
    </row>
    <row r="77" spans="1:9" x14ac:dyDescent="0.2">
      <c r="A77">
        <v>75</v>
      </c>
      <c r="B77">
        <f t="shared" si="8"/>
        <v>55</v>
      </c>
      <c r="C77">
        <f t="shared" si="9"/>
        <v>41</v>
      </c>
      <c r="D77" t="str">
        <f t="shared" si="7"/>
        <v>智力Boss</v>
      </c>
      <c r="E77">
        <f t="shared" si="12"/>
        <v>100</v>
      </c>
      <c r="F77">
        <v>40000</v>
      </c>
      <c r="G77">
        <f t="shared" si="10"/>
        <v>7500</v>
      </c>
      <c r="H77">
        <f t="shared" si="11"/>
        <v>380</v>
      </c>
      <c r="I77">
        <f t="shared" ref="I77:I122" si="13">I72+1</f>
        <v>16</v>
      </c>
    </row>
    <row r="78" spans="1:9" x14ac:dyDescent="0.2">
      <c r="A78">
        <v>76</v>
      </c>
      <c r="B78">
        <f t="shared" si="8"/>
        <v>55</v>
      </c>
      <c r="C78">
        <f t="shared" si="9"/>
        <v>40</v>
      </c>
      <c r="D78" t="str">
        <f t="shared" si="7"/>
        <v>低级小怪</v>
      </c>
      <c r="E78">
        <f t="shared" si="12"/>
        <v>50</v>
      </c>
      <c r="F78">
        <v>40000</v>
      </c>
      <c r="G78">
        <f t="shared" si="10"/>
        <v>7500</v>
      </c>
      <c r="H78">
        <f t="shared" si="11"/>
        <v>400</v>
      </c>
      <c r="I78">
        <f t="shared" si="13"/>
        <v>16</v>
      </c>
    </row>
    <row r="79" spans="1:9" x14ac:dyDescent="0.2">
      <c r="A79">
        <v>77</v>
      </c>
      <c r="B79">
        <f t="shared" si="8"/>
        <v>56</v>
      </c>
      <c r="C79">
        <f t="shared" si="9"/>
        <v>41</v>
      </c>
      <c r="D79" t="str">
        <f t="shared" si="7"/>
        <v>力量NPC，有精英</v>
      </c>
      <c r="E79">
        <f t="shared" si="12"/>
        <v>50</v>
      </c>
      <c r="F79">
        <v>40000</v>
      </c>
      <c r="G79">
        <f t="shared" si="10"/>
        <v>7500</v>
      </c>
      <c r="H79">
        <f t="shared" si="11"/>
        <v>400</v>
      </c>
      <c r="I79">
        <f t="shared" si="13"/>
        <v>16</v>
      </c>
    </row>
    <row r="80" spans="1:9" x14ac:dyDescent="0.2">
      <c r="A80">
        <v>78</v>
      </c>
      <c r="B80">
        <f t="shared" si="8"/>
        <v>56</v>
      </c>
      <c r="C80">
        <f t="shared" si="9"/>
        <v>41</v>
      </c>
      <c r="D80" t="str">
        <f t="shared" si="7"/>
        <v>敏捷NPC，有精英</v>
      </c>
      <c r="E80">
        <f t="shared" si="12"/>
        <v>50</v>
      </c>
      <c r="F80">
        <v>40000</v>
      </c>
      <c r="G80">
        <f t="shared" si="10"/>
        <v>7500</v>
      </c>
      <c r="H80">
        <f t="shared" si="11"/>
        <v>400</v>
      </c>
      <c r="I80">
        <f t="shared" si="13"/>
        <v>16</v>
      </c>
    </row>
    <row r="81" spans="1:9" x14ac:dyDescent="0.2">
      <c r="A81">
        <v>79</v>
      </c>
      <c r="B81">
        <f t="shared" si="8"/>
        <v>56</v>
      </c>
      <c r="C81">
        <f t="shared" si="9"/>
        <v>41</v>
      </c>
      <c r="D81" t="str">
        <f t="shared" si="7"/>
        <v>智力NPC，有精英</v>
      </c>
      <c r="E81">
        <f t="shared" si="12"/>
        <v>50</v>
      </c>
      <c r="F81">
        <v>40000</v>
      </c>
      <c r="G81">
        <f t="shared" si="10"/>
        <v>7500</v>
      </c>
      <c r="H81">
        <f t="shared" si="11"/>
        <v>400</v>
      </c>
      <c r="I81">
        <f t="shared" si="13"/>
        <v>16</v>
      </c>
    </row>
    <row r="82" spans="1:9" x14ac:dyDescent="0.2">
      <c r="A82">
        <v>80</v>
      </c>
      <c r="B82">
        <f t="shared" si="8"/>
        <v>58</v>
      </c>
      <c r="C82">
        <f t="shared" si="9"/>
        <v>43</v>
      </c>
      <c r="D82" t="str">
        <f t="shared" si="7"/>
        <v>力量Boss</v>
      </c>
      <c r="E82">
        <f t="shared" si="12"/>
        <v>100</v>
      </c>
      <c r="F82">
        <v>40000</v>
      </c>
      <c r="G82">
        <f t="shared" si="10"/>
        <v>8000</v>
      </c>
      <c r="H82">
        <f t="shared" si="11"/>
        <v>400</v>
      </c>
      <c r="I82">
        <f t="shared" si="13"/>
        <v>17</v>
      </c>
    </row>
    <row r="83" spans="1:9" x14ac:dyDescent="0.2">
      <c r="A83">
        <v>81</v>
      </c>
      <c r="B83">
        <f t="shared" si="8"/>
        <v>58</v>
      </c>
      <c r="C83">
        <f t="shared" si="9"/>
        <v>42</v>
      </c>
      <c r="D83" t="str">
        <f t="shared" ref="D83:D146" si="14">D68</f>
        <v>低级小怪</v>
      </c>
      <c r="E83">
        <f t="shared" si="12"/>
        <v>50</v>
      </c>
      <c r="F83">
        <v>45000</v>
      </c>
      <c r="G83">
        <f t="shared" si="10"/>
        <v>8000</v>
      </c>
      <c r="H83">
        <f t="shared" si="11"/>
        <v>420</v>
      </c>
      <c r="I83">
        <f t="shared" si="13"/>
        <v>17</v>
      </c>
    </row>
    <row r="84" spans="1:9" x14ac:dyDescent="0.2">
      <c r="A84">
        <v>82</v>
      </c>
      <c r="B84">
        <f t="shared" si="8"/>
        <v>59</v>
      </c>
      <c r="C84">
        <f t="shared" si="9"/>
        <v>43</v>
      </c>
      <c r="D84" t="str">
        <f t="shared" si="14"/>
        <v>力量NPC，有精英</v>
      </c>
      <c r="E84">
        <f t="shared" si="12"/>
        <v>50</v>
      </c>
      <c r="F84">
        <v>45000</v>
      </c>
      <c r="G84">
        <f t="shared" si="10"/>
        <v>8000</v>
      </c>
      <c r="H84">
        <f t="shared" si="11"/>
        <v>420</v>
      </c>
      <c r="I84">
        <f t="shared" si="13"/>
        <v>17</v>
      </c>
    </row>
    <row r="85" spans="1:9" x14ac:dyDescent="0.2">
      <c r="A85">
        <v>83</v>
      </c>
      <c r="B85">
        <f t="shared" si="8"/>
        <v>59</v>
      </c>
      <c r="C85">
        <f t="shared" si="9"/>
        <v>43</v>
      </c>
      <c r="D85" t="str">
        <f t="shared" si="14"/>
        <v>敏捷NPC，有精英</v>
      </c>
      <c r="E85">
        <f t="shared" si="12"/>
        <v>50</v>
      </c>
      <c r="F85">
        <v>45000</v>
      </c>
      <c r="G85">
        <f t="shared" si="10"/>
        <v>8000</v>
      </c>
      <c r="H85">
        <f t="shared" si="11"/>
        <v>420</v>
      </c>
      <c r="I85">
        <f t="shared" si="13"/>
        <v>17</v>
      </c>
    </row>
    <row r="86" spans="1:9" x14ac:dyDescent="0.2">
      <c r="A86">
        <v>84</v>
      </c>
      <c r="B86">
        <f t="shared" si="8"/>
        <v>59</v>
      </c>
      <c r="C86">
        <f t="shared" si="9"/>
        <v>43</v>
      </c>
      <c r="D86" t="str">
        <f t="shared" si="14"/>
        <v>智力NPC，有精英</v>
      </c>
      <c r="E86">
        <f t="shared" si="12"/>
        <v>50</v>
      </c>
      <c r="F86">
        <v>45000</v>
      </c>
      <c r="G86">
        <f t="shared" si="10"/>
        <v>8000</v>
      </c>
      <c r="H86">
        <f t="shared" si="11"/>
        <v>420</v>
      </c>
      <c r="I86">
        <f t="shared" si="13"/>
        <v>17</v>
      </c>
    </row>
    <row r="87" spans="1:9" x14ac:dyDescent="0.2">
      <c r="A87">
        <v>85</v>
      </c>
      <c r="B87">
        <f t="shared" si="8"/>
        <v>61</v>
      </c>
      <c r="C87">
        <f t="shared" si="9"/>
        <v>45</v>
      </c>
      <c r="D87" t="str">
        <f t="shared" si="14"/>
        <v>敏捷Boss</v>
      </c>
      <c r="E87">
        <f t="shared" si="12"/>
        <v>100</v>
      </c>
      <c r="F87">
        <v>45000</v>
      </c>
      <c r="G87">
        <f t="shared" si="10"/>
        <v>8500</v>
      </c>
      <c r="H87">
        <f t="shared" si="11"/>
        <v>420</v>
      </c>
      <c r="I87">
        <f t="shared" si="13"/>
        <v>18</v>
      </c>
    </row>
    <row r="88" spans="1:9" x14ac:dyDescent="0.2">
      <c r="A88">
        <v>86</v>
      </c>
      <c r="B88">
        <f t="shared" si="8"/>
        <v>61</v>
      </c>
      <c r="C88">
        <f t="shared" si="9"/>
        <v>44</v>
      </c>
      <c r="D88" t="str">
        <f t="shared" si="14"/>
        <v>低级小怪</v>
      </c>
      <c r="E88">
        <f t="shared" si="12"/>
        <v>50</v>
      </c>
      <c r="F88">
        <v>45000</v>
      </c>
      <c r="G88">
        <f t="shared" si="10"/>
        <v>8500</v>
      </c>
      <c r="H88">
        <f t="shared" si="11"/>
        <v>440</v>
      </c>
      <c r="I88">
        <f t="shared" si="13"/>
        <v>18</v>
      </c>
    </row>
    <row r="89" spans="1:9" x14ac:dyDescent="0.2">
      <c r="A89">
        <v>87</v>
      </c>
      <c r="B89">
        <f t="shared" si="8"/>
        <v>62</v>
      </c>
      <c r="C89">
        <f t="shared" si="9"/>
        <v>45</v>
      </c>
      <c r="D89" t="str">
        <f t="shared" si="14"/>
        <v>力量NPC，有精英</v>
      </c>
      <c r="E89">
        <f t="shared" si="12"/>
        <v>50</v>
      </c>
      <c r="F89">
        <v>45000</v>
      </c>
      <c r="G89">
        <f t="shared" si="10"/>
        <v>8500</v>
      </c>
      <c r="H89">
        <f t="shared" si="11"/>
        <v>440</v>
      </c>
      <c r="I89">
        <f t="shared" si="13"/>
        <v>18</v>
      </c>
    </row>
    <row r="90" spans="1:9" x14ac:dyDescent="0.2">
      <c r="A90">
        <v>88</v>
      </c>
      <c r="B90">
        <f t="shared" si="8"/>
        <v>62</v>
      </c>
      <c r="C90">
        <f t="shared" si="9"/>
        <v>45</v>
      </c>
      <c r="D90" t="str">
        <f t="shared" si="14"/>
        <v>敏捷NPC，有精英</v>
      </c>
      <c r="E90">
        <f t="shared" si="12"/>
        <v>50</v>
      </c>
      <c r="F90">
        <v>45000</v>
      </c>
      <c r="G90">
        <f t="shared" si="10"/>
        <v>8500</v>
      </c>
      <c r="H90">
        <f t="shared" si="11"/>
        <v>440</v>
      </c>
      <c r="I90">
        <f t="shared" si="13"/>
        <v>18</v>
      </c>
    </row>
    <row r="91" spans="1:9" x14ac:dyDescent="0.2">
      <c r="A91">
        <v>89</v>
      </c>
      <c r="B91">
        <f t="shared" si="8"/>
        <v>62</v>
      </c>
      <c r="C91">
        <f t="shared" si="9"/>
        <v>45</v>
      </c>
      <c r="D91" t="str">
        <f t="shared" si="14"/>
        <v>智力NPC，有精英</v>
      </c>
      <c r="E91">
        <f t="shared" si="12"/>
        <v>50</v>
      </c>
      <c r="F91">
        <v>45000</v>
      </c>
      <c r="G91">
        <f t="shared" si="10"/>
        <v>8500</v>
      </c>
      <c r="H91">
        <f t="shared" si="11"/>
        <v>440</v>
      </c>
      <c r="I91">
        <f t="shared" si="13"/>
        <v>18</v>
      </c>
    </row>
    <row r="92" spans="1:9" x14ac:dyDescent="0.2">
      <c r="A92">
        <v>90</v>
      </c>
      <c r="B92">
        <f t="shared" si="8"/>
        <v>64</v>
      </c>
      <c r="C92">
        <f t="shared" si="9"/>
        <v>47</v>
      </c>
      <c r="D92" t="str">
        <f t="shared" si="14"/>
        <v>智力Boss</v>
      </c>
      <c r="E92">
        <f t="shared" si="12"/>
        <v>100</v>
      </c>
      <c r="F92">
        <v>45000</v>
      </c>
      <c r="G92">
        <f t="shared" si="10"/>
        <v>9000</v>
      </c>
      <c r="H92">
        <f t="shared" si="11"/>
        <v>440</v>
      </c>
      <c r="I92">
        <f t="shared" si="13"/>
        <v>19</v>
      </c>
    </row>
    <row r="93" spans="1:9" x14ac:dyDescent="0.2">
      <c r="A93">
        <v>91</v>
      </c>
      <c r="B93">
        <f t="shared" si="8"/>
        <v>64</v>
      </c>
      <c r="C93">
        <f t="shared" si="9"/>
        <v>46</v>
      </c>
      <c r="D93" t="str">
        <f t="shared" si="14"/>
        <v>低级小怪</v>
      </c>
      <c r="E93">
        <f t="shared" si="12"/>
        <v>50</v>
      </c>
      <c r="F93">
        <v>50000</v>
      </c>
      <c r="G93">
        <f t="shared" si="10"/>
        <v>9000</v>
      </c>
      <c r="H93">
        <f t="shared" si="11"/>
        <v>460</v>
      </c>
      <c r="I93">
        <f t="shared" si="13"/>
        <v>19</v>
      </c>
    </row>
    <row r="94" spans="1:9" x14ac:dyDescent="0.2">
      <c r="A94">
        <v>92</v>
      </c>
      <c r="B94">
        <f t="shared" si="8"/>
        <v>65</v>
      </c>
      <c r="C94">
        <f t="shared" si="9"/>
        <v>47</v>
      </c>
      <c r="D94" t="str">
        <f t="shared" si="14"/>
        <v>力量NPC，有精英</v>
      </c>
      <c r="E94">
        <f t="shared" si="12"/>
        <v>50</v>
      </c>
      <c r="F94">
        <v>50000</v>
      </c>
      <c r="G94">
        <f t="shared" si="10"/>
        <v>9000</v>
      </c>
      <c r="H94">
        <f t="shared" si="11"/>
        <v>460</v>
      </c>
      <c r="I94">
        <f t="shared" si="13"/>
        <v>19</v>
      </c>
    </row>
    <row r="95" spans="1:9" x14ac:dyDescent="0.2">
      <c r="A95">
        <v>93</v>
      </c>
      <c r="B95">
        <f t="shared" si="8"/>
        <v>65</v>
      </c>
      <c r="C95">
        <f t="shared" si="9"/>
        <v>47</v>
      </c>
      <c r="D95" t="str">
        <f t="shared" si="14"/>
        <v>敏捷NPC，有精英</v>
      </c>
      <c r="E95">
        <f t="shared" si="12"/>
        <v>50</v>
      </c>
      <c r="F95">
        <v>50000</v>
      </c>
      <c r="G95">
        <f t="shared" si="10"/>
        <v>9000</v>
      </c>
      <c r="H95">
        <f t="shared" si="11"/>
        <v>460</v>
      </c>
      <c r="I95">
        <f t="shared" si="13"/>
        <v>19</v>
      </c>
    </row>
    <row r="96" spans="1:9" x14ac:dyDescent="0.2">
      <c r="A96">
        <v>94</v>
      </c>
      <c r="B96">
        <f t="shared" si="8"/>
        <v>65</v>
      </c>
      <c r="C96">
        <f t="shared" si="9"/>
        <v>47</v>
      </c>
      <c r="D96" t="str">
        <f t="shared" si="14"/>
        <v>智力NPC，有精英</v>
      </c>
      <c r="E96">
        <f t="shared" si="12"/>
        <v>50</v>
      </c>
      <c r="F96">
        <v>50000</v>
      </c>
      <c r="G96">
        <f t="shared" si="10"/>
        <v>9000</v>
      </c>
      <c r="H96">
        <f t="shared" si="11"/>
        <v>460</v>
      </c>
      <c r="I96">
        <f t="shared" si="13"/>
        <v>19</v>
      </c>
    </row>
    <row r="97" spans="1:9" x14ac:dyDescent="0.2">
      <c r="A97">
        <v>95</v>
      </c>
      <c r="B97">
        <f t="shared" si="8"/>
        <v>67</v>
      </c>
      <c r="C97">
        <f t="shared" si="9"/>
        <v>49</v>
      </c>
      <c r="D97" t="str">
        <f t="shared" si="14"/>
        <v>力量Boss</v>
      </c>
      <c r="E97">
        <f t="shared" si="12"/>
        <v>100</v>
      </c>
      <c r="F97">
        <v>50000</v>
      </c>
      <c r="G97">
        <f t="shared" si="10"/>
        <v>9500</v>
      </c>
      <c r="H97">
        <f t="shared" si="11"/>
        <v>460</v>
      </c>
      <c r="I97">
        <f t="shared" si="13"/>
        <v>20</v>
      </c>
    </row>
    <row r="98" spans="1:9" x14ac:dyDescent="0.2">
      <c r="A98">
        <v>96</v>
      </c>
      <c r="B98">
        <f t="shared" si="8"/>
        <v>67</v>
      </c>
      <c r="C98">
        <f t="shared" si="9"/>
        <v>48</v>
      </c>
      <c r="D98" t="str">
        <f t="shared" si="14"/>
        <v>低级小怪</v>
      </c>
      <c r="E98">
        <f t="shared" si="12"/>
        <v>50</v>
      </c>
      <c r="F98">
        <v>50000</v>
      </c>
      <c r="G98">
        <f t="shared" si="10"/>
        <v>9500</v>
      </c>
      <c r="H98">
        <f t="shared" si="11"/>
        <v>480</v>
      </c>
      <c r="I98">
        <f t="shared" si="13"/>
        <v>20</v>
      </c>
    </row>
    <row r="99" spans="1:9" x14ac:dyDescent="0.2">
      <c r="A99">
        <v>97</v>
      </c>
      <c r="B99">
        <f t="shared" si="8"/>
        <v>68</v>
      </c>
      <c r="C99">
        <f t="shared" si="9"/>
        <v>49</v>
      </c>
      <c r="D99" t="str">
        <f t="shared" si="14"/>
        <v>力量NPC，有精英</v>
      </c>
      <c r="E99">
        <f t="shared" si="12"/>
        <v>50</v>
      </c>
      <c r="F99">
        <v>50000</v>
      </c>
      <c r="G99">
        <f t="shared" si="10"/>
        <v>9500</v>
      </c>
      <c r="H99">
        <f t="shared" si="11"/>
        <v>480</v>
      </c>
      <c r="I99">
        <f t="shared" si="13"/>
        <v>20</v>
      </c>
    </row>
    <row r="100" spans="1:9" x14ac:dyDescent="0.2">
      <c r="A100">
        <v>98</v>
      </c>
      <c r="B100">
        <f t="shared" si="8"/>
        <v>68</v>
      </c>
      <c r="C100">
        <f t="shared" si="9"/>
        <v>49</v>
      </c>
      <c r="D100" t="str">
        <f t="shared" si="14"/>
        <v>敏捷NPC，有精英</v>
      </c>
      <c r="E100">
        <f t="shared" si="12"/>
        <v>50</v>
      </c>
      <c r="F100">
        <v>50000</v>
      </c>
      <c r="G100">
        <f t="shared" si="10"/>
        <v>9500</v>
      </c>
      <c r="H100">
        <f t="shared" si="11"/>
        <v>480</v>
      </c>
      <c r="I100">
        <f t="shared" si="13"/>
        <v>20</v>
      </c>
    </row>
    <row r="101" spans="1:9" x14ac:dyDescent="0.2">
      <c r="A101">
        <v>99</v>
      </c>
      <c r="B101">
        <f t="shared" si="8"/>
        <v>68</v>
      </c>
      <c r="C101">
        <f t="shared" si="9"/>
        <v>49</v>
      </c>
      <c r="D101" t="str">
        <f t="shared" si="14"/>
        <v>智力NPC，有精英</v>
      </c>
      <c r="E101">
        <f t="shared" si="12"/>
        <v>50</v>
      </c>
      <c r="F101">
        <v>50000</v>
      </c>
      <c r="G101">
        <f t="shared" si="10"/>
        <v>9500</v>
      </c>
      <c r="H101">
        <f t="shared" si="11"/>
        <v>480</v>
      </c>
      <c r="I101">
        <f t="shared" si="13"/>
        <v>20</v>
      </c>
    </row>
    <row r="102" spans="1:9" x14ac:dyDescent="0.2">
      <c r="A102">
        <v>100</v>
      </c>
      <c r="B102">
        <f t="shared" si="8"/>
        <v>70</v>
      </c>
      <c r="C102">
        <f t="shared" si="9"/>
        <v>51</v>
      </c>
      <c r="D102" t="str">
        <f t="shared" si="14"/>
        <v>敏捷Boss</v>
      </c>
      <c r="E102">
        <f t="shared" si="12"/>
        <v>100</v>
      </c>
      <c r="F102">
        <v>50000</v>
      </c>
      <c r="G102">
        <f t="shared" si="10"/>
        <v>10000</v>
      </c>
      <c r="H102">
        <f t="shared" si="11"/>
        <v>480</v>
      </c>
      <c r="I102">
        <f t="shared" si="13"/>
        <v>21</v>
      </c>
    </row>
    <row r="103" spans="1:9" x14ac:dyDescent="0.2">
      <c r="A103">
        <v>101</v>
      </c>
      <c r="B103">
        <f t="shared" si="8"/>
        <v>70</v>
      </c>
      <c r="C103">
        <f t="shared" si="9"/>
        <v>50</v>
      </c>
      <c r="D103" t="str">
        <f t="shared" si="14"/>
        <v>低级小怪</v>
      </c>
      <c r="E103">
        <f t="shared" si="12"/>
        <v>50</v>
      </c>
      <c r="F103">
        <v>55000</v>
      </c>
      <c r="G103">
        <f t="shared" si="10"/>
        <v>10000</v>
      </c>
      <c r="H103">
        <f t="shared" si="11"/>
        <v>500</v>
      </c>
      <c r="I103">
        <f t="shared" si="13"/>
        <v>21</v>
      </c>
    </row>
    <row r="104" spans="1:9" x14ac:dyDescent="0.2">
      <c r="A104">
        <v>102</v>
      </c>
      <c r="B104">
        <f t="shared" si="8"/>
        <v>71</v>
      </c>
      <c r="C104">
        <f t="shared" si="9"/>
        <v>51</v>
      </c>
      <c r="D104" t="str">
        <f t="shared" si="14"/>
        <v>力量NPC，有精英</v>
      </c>
      <c r="E104">
        <f t="shared" si="12"/>
        <v>50</v>
      </c>
      <c r="F104">
        <v>55000</v>
      </c>
      <c r="G104">
        <f t="shared" si="10"/>
        <v>10000</v>
      </c>
      <c r="H104">
        <f t="shared" si="11"/>
        <v>500</v>
      </c>
      <c r="I104">
        <f t="shared" si="13"/>
        <v>21</v>
      </c>
    </row>
    <row r="105" spans="1:9" x14ac:dyDescent="0.2">
      <c r="A105">
        <v>103</v>
      </c>
      <c r="B105">
        <f t="shared" si="8"/>
        <v>71</v>
      </c>
      <c r="C105">
        <f t="shared" si="9"/>
        <v>51</v>
      </c>
      <c r="D105" t="str">
        <f t="shared" si="14"/>
        <v>敏捷NPC，有精英</v>
      </c>
      <c r="E105">
        <f t="shared" si="12"/>
        <v>50</v>
      </c>
      <c r="F105">
        <v>55000</v>
      </c>
      <c r="G105">
        <f t="shared" si="10"/>
        <v>10000</v>
      </c>
      <c r="H105">
        <f t="shared" si="11"/>
        <v>500</v>
      </c>
      <c r="I105">
        <f t="shared" si="13"/>
        <v>21</v>
      </c>
    </row>
    <row r="106" spans="1:9" x14ac:dyDescent="0.2">
      <c r="A106">
        <v>104</v>
      </c>
      <c r="B106">
        <f t="shared" si="8"/>
        <v>71</v>
      </c>
      <c r="C106">
        <f t="shared" si="9"/>
        <v>51</v>
      </c>
      <c r="D106" t="str">
        <f t="shared" si="14"/>
        <v>智力NPC，有精英</v>
      </c>
      <c r="E106">
        <f t="shared" si="12"/>
        <v>50</v>
      </c>
      <c r="F106">
        <v>55000</v>
      </c>
      <c r="G106">
        <f t="shared" si="10"/>
        <v>10000</v>
      </c>
      <c r="H106">
        <f t="shared" si="11"/>
        <v>500</v>
      </c>
      <c r="I106">
        <f t="shared" si="13"/>
        <v>21</v>
      </c>
    </row>
    <row r="107" spans="1:9" x14ac:dyDescent="0.2">
      <c r="A107">
        <v>105</v>
      </c>
      <c r="B107">
        <f t="shared" si="8"/>
        <v>73</v>
      </c>
      <c r="C107">
        <f t="shared" si="9"/>
        <v>53</v>
      </c>
      <c r="D107" t="str">
        <f t="shared" si="14"/>
        <v>智力Boss</v>
      </c>
      <c r="E107">
        <f t="shared" si="12"/>
        <v>100</v>
      </c>
      <c r="F107">
        <v>55000</v>
      </c>
      <c r="G107">
        <f t="shared" si="10"/>
        <v>10500</v>
      </c>
      <c r="H107">
        <f t="shared" si="11"/>
        <v>500</v>
      </c>
      <c r="I107">
        <f t="shared" si="13"/>
        <v>22</v>
      </c>
    </row>
    <row r="108" spans="1:9" x14ac:dyDescent="0.2">
      <c r="A108">
        <v>106</v>
      </c>
      <c r="B108">
        <f t="shared" si="8"/>
        <v>73</v>
      </c>
      <c r="C108">
        <f t="shared" si="9"/>
        <v>52</v>
      </c>
      <c r="D108" t="str">
        <f t="shared" si="14"/>
        <v>低级小怪</v>
      </c>
      <c r="E108">
        <f t="shared" si="12"/>
        <v>50</v>
      </c>
      <c r="F108">
        <v>55000</v>
      </c>
      <c r="G108">
        <f t="shared" si="10"/>
        <v>10500</v>
      </c>
      <c r="H108">
        <f t="shared" si="11"/>
        <v>520</v>
      </c>
      <c r="I108">
        <f t="shared" si="13"/>
        <v>22</v>
      </c>
    </row>
    <row r="109" spans="1:9" x14ac:dyDescent="0.2">
      <c r="A109">
        <v>107</v>
      </c>
      <c r="B109">
        <f t="shared" si="8"/>
        <v>74</v>
      </c>
      <c r="C109">
        <f t="shared" si="9"/>
        <v>53</v>
      </c>
      <c r="D109" t="str">
        <f t="shared" si="14"/>
        <v>力量NPC，有精英</v>
      </c>
      <c r="E109">
        <f t="shared" si="12"/>
        <v>50</v>
      </c>
      <c r="F109">
        <v>55000</v>
      </c>
      <c r="G109">
        <f t="shared" si="10"/>
        <v>10500</v>
      </c>
      <c r="H109">
        <f t="shared" si="11"/>
        <v>520</v>
      </c>
      <c r="I109">
        <f t="shared" si="13"/>
        <v>22</v>
      </c>
    </row>
    <row r="110" spans="1:9" x14ac:dyDescent="0.2">
      <c r="A110">
        <v>108</v>
      </c>
      <c r="B110">
        <f t="shared" si="8"/>
        <v>74</v>
      </c>
      <c r="C110">
        <f t="shared" si="9"/>
        <v>53</v>
      </c>
      <c r="D110" t="str">
        <f t="shared" si="14"/>
        <v>敏捷NPC，有精英</v>
      </c>
      <c r="E110">
        <f t="shared" si="12"/>
        <v>50</v>
      </c>
      <c r="F110">
        <v>55000</v>
      </c>
      <c r="G110">
        <f t="shared" si="10"/>
        <v>10500</v>
      </c>
      <c r="H110">
        <f t="shared" si="11"/>
        <v>520</v>
      </c>
      <c r="I110">
        <f t="shared" si="13"/>
        <v>22</v>
      </c>
    </row>
    <row r="111" spans="1:9" x14ac:dyDescent="0.2">
      <c r="A111">
        <v>109</v>
      </c>
      <c r="B111">
        <f t="shared" si="8"/>
        <v>74</v>
      </c>
      <c r="C111">
        <f t="shared" si="9"/>
        <v>53</v>
      </c>
      <c r="D111" t="str">
        <f t="shared" si="14"/>
        <v>智力NPC，有精英</v>
      </c>
      <c r="E111">
        <f t="shared" si="12"/>
        <v>50</v>
      </c>
      <c r="F111">
        <v>55000</v>
      </c>
      <c r="G111">
        <f t="shared" si="10"/>
        <v>10500</v>
      </c>
      <c r="H111">
        <f t="shared" si="11"/>
        <v>520</v>
      </c>
      <c r="I111">
        <f t="shared" si="13"/>
        <v>22</v>
      </c>
    </row>
    <row r="112" spans="1:9" x14ac:dyDescent="0.2">
      <c r="A112">
        <v>110</v>
      </c>
      <c r="B112">
        <f t="shared" si="8"/>
        <v>76</v>
      </c>
      <c r="C112">
        <f t="shared" si="9"/>
        <v>55</v>
      </c>
      <c r="D112" t="str">
        <f t="shared" si="14"/>
        <v>力量Boss</v>
      </c>
      <c r="E112">
        <f t="shared" si="12"/>
        <v>100</v>
      </c>
      <c r="F112">
        <v>55000</v>
      </c>
      <c r="G112">
        <f t="shared" si="10"/>
        <v>11000</v>
      </c>
      <c r="H112">
        <f t="shared" si="11"/>
        <v>520</v>
      </c>
      <c r="I112">
        <f t="shared" si="13"/>
        <v>23</v>
      </c>
    </row>
    <row r="113" spans="1:12" x14ac:dyDescent="0.2">
      <c r="A113">
        <v>111</v>
      </c>
      <c r="B113">
        <f t="shared" si="8"/>
        <v>76</v>
      </c>
      <c r="C113">
        <f t="shared" si="9"/>
        <v>54</v>
      </c>
      <c r="D113" t="str">
        <f t="shared" si="14"/>
        <v>低级小怪</v>
      </c>
      <c r="E113">
        <f t="shared" si="12"/>
        <v>50</v>
      </c>
      <c r="F113">
        <v>60000</v>
      </c>
      <c r="G113">
        <f t="shared" si="10"/>
        <v>11000</v>
      </c>
      <c r="H113">
        <f t="shared" si="11"/>
        <v>540</v>
      </c>
      <c r="I113">
        <f t="shared" si="13"/>
        <v>23</v>
      </c>
    </row>
    <row r="114" spans="1:12" x14ac:dyDescent="0.2">
      <c r="A114">
        <v>112</v>
      </c>
      <c r="B114">
        <f t="shared" si="8"/>
        <v>77</v>
      </c>
      <c r="C114">
        <f t="shared" si="9"/>
        <v>55</v>
      </c>
      <c r="D114" t="str">
        <f t="shared" si="14"/>
        <v>力量NPC，有精英</v>
      </c>
      <c r="E114">
        <f t="shared" si="12"/>
        <v>50</v>
      </c>
      <c r="F114">
        <v>60000</v>
      </c>
      <c r="G114">
        <f t="shared" si="10"/>
        <v>11000</v>
      </c>
      <c r="H114">
        <f t="shared" si="11"/>
        <v>540</v>
      </c>
      <c r="I114">
        <f t="shared" si="13"/>
        <v>23</v>
      </c>
    </row>
    <row r="115" spans="1:12" x14ac:dyDescent="0.2">
      <c r="A115">
        <v>113</v>
      </c>
      <c r="B115">
        <f t="shared" si="8"/>
        <v>77</v>
      </c>
      <c r="C115">
        <f t="shared" si="9"/>
        <v>55</v>
      </c>
      <c r="D115" t="str">
        <f t="shared" si="14"/>
        <v>敏捷NPC，有精英</v>
      </c>
      <c r="E115">
        <f t="shared" si="12"/>
        <v>50</v>
      </c>
      <c r="F115">
        <v>60000</v>
      </c>
      <c r="G115">
        <f t="shared" si="10"/>
        <v>11000</v>
      </c>
      <c r="H115">
        <f t="shared" si="11"/>
        <v>540</v>
      </c>
      <c r="I115">
        <f t="shared" si="13"/>
        <v>23</v>
      </c>
    </row>
    <row r="116" spans="1:12" x14ac:dyDescent="0.2">
      <c r="A116">
        <v>114</v>
      </c>
      <c r="B116">
        <f t="shared" si="8"/>
        <v>77</v>
      </c>
      <c r="C116">
        <f t="shared" si="9"/>
        <v>55</v>
      </c>
      <c r="D116" t="str">
        <f t="shared" si="14"/>
        <v>智力NPC，有精英</v>
      </c>
      <c r="E116">
        <f t="shared" si="12"/>
        <v>50</v>
      </c>
      <c r="F116">
        <v>60000</v>
      </c>
      <c r="G116">
        <f t="shared" si="10"/>
        <v>11000</v>
      </c>
      <c r="H116">
        <f t="shared" si="11"/>
        <v>540</v>
      </c>
      <c r="I116">
        <f t="shared" si="13"/>
        <v>23</v>
      </c>
    </row>
    <row r="117" spans="1:12" x14ac:dyDescent="0.2">
      <c r="A117">
        <v>115</v>
      </c>
      <c r="B117">
        <f t="shared" si="8"/>
        <v>79</v>
      </c>
      <c r="C117">
        <f t="shared" si="9"/>
        <v>57</v>
      </c>
      <c r="D117" t="str">
        <f t="shared" si="14"/>
        <v>敏捷Boss</v>
      </c>
      <c r="E117">
        <f t="shared" si="12"/>
        <v>100</v>
      </c>
      <c r="F117">
        <v>60000</v>
      </c>
      <c r="G117">
        <f t="shared" si="10"/>
        <v>11500</v>
      </c>
      <c r="H117">
        <f t="shared" si="11"/>
        <v>540</v>
      </c>
      <c r="I117">
        <f t="shared" si="13"/>
        <v>24</v>
      </c>
    </row>
    <row r="118" spans="1:12" x14ac:dyDescent="0.2">
      <c r="A118">
        <v>116</v>
      </c>
      <c r="B118">
        <f t="shared" si="8"/>
        <v>79</v>
      </c>
      <c r="C118">
        <f t="shared" si="9"/>
        <v>56</v>
      </c>
      <c r="D118" t="str">
        <f t="shared" si="14"/>
        <v>低级小怪</v>
      </c>
      <c r="E118">
        <f t="shared" si="12"/>
        <v>50</v>
      </c>
      <c r="F118">
        <v>60000</v>
      </c>
      <c r="G118">
        <f t="shared" si="10"/>
        <v>11500</v>
      </c>
      <c r="H118">
        <f t="shared" si="11"/>
        <v>560</v>
      </c>
      <c r="I118">
        <f t="shared" si="13"/>
        <v>24</v>
      </c>
    </row>
    <row r="119" spans="1:12" x14ac:dyDescent="0.2">
      <c r="A119">
        <v>117</v>
      </c>
      <c r="B119">
        <f t="shared" si="8"/>
        <v>80</v>
      </c>
      <c r="C119">
        <f t="shared" si="9"/>
        <v>57</v>
      </c>
      <c r="D119" t="str">
        <f t="shared" si="14"/>
        <v>力量NPC，有精英</v>
      </c>
      <c r="E119">
        <f t="shared" si="12"/>
        <v>50</v>
      </c>
      <c r="F119">
        <v>60000</v>
      </c>
      <c r="G119">
        <f t="shared" si="10"/>
        <v>11500</v>
      </c>
      <c r="H119">
        <f t="shared" si="11"/>
        <v>560</v>
      </c>
      <c r="I119">
        <f t="shared" si="13"/>
        <v>24</v>
      </c>
    </row>
    <row r="120" spans="1:12" x14ac:dyDescent="0.2">
      <c r="A120">
        <v>118</v>
      </c>
      <c r="B120">
        <f t="shared" si="8"/>
        <v>80</v>
      </c>
      <c r="C120">
        <f t="shared" si="9"/>
        <v>57</v>
      </c>
      <c r="D120" t="str">
        <f t="shared" si="14"/>
        <v>敏捷NPC，有精英</v>
      </c>
      <c r="E120">
        <f t="shared" si="12"/>
        <v>50</v>
      </c>
      <c r="F120">
        <v>60000</v>
      </c>
      <c r="G120">
        <f t="shared" si="10"/>
        <v>11500</v>
      </c>
      <c r="H120">
        <f t="shared" si="11"/>
        <v>560</v>
      </c>
      <c r="I120">
        <f t="shared" si="13"/>
        <v>24</v>
      </c>
    </row>
    <row r="121" spans="1:12" x14ac:dyDescent="0.2">
      <c r="A121">
        <v>119</v>
      </c>
      <c r="B121">
        <f t="shared" si="8"/>
        <v>80</v>
      </c>
      <c r="C121">
        <f t="shared" si="9"/>
        <v>57</v>
      </c>
      <c r="D121" t="str">
        <f t="shared" si="14"/>
        <v>智力NPC，有精英</v>
      </c>
      <c r="E121">
        <f t="shared" si="12"/>
        <v>50</v>
      </c>
      <c r="F121">
        <v>60000</v>
      </c>
      <c r="G121">
        <f t="shared" si="10"/>
        <v>11500</v>
      </c>
      <c r="H121">
        <f t="shared" si="11"/>
        <v>560</v>
      </c>
      <c r="I121">
        <f t="shared" si="13"/>
        <v>24</v>
      </c>
    </row>
    <row r="122" spans="1:12" s="2" customFormat="1" x14ac:dyDescent="0.2">
      <c r="A122" s="2">
        <v>120</v>
      </c>
      <c r="B122">
        <f t="shared" si="8"/>
        <v>82</v>
      </c>
      <c r="C122" s="2">
        <f t="shared" si="9"/>
        <v>59</v>
      </c>
      <c r="D122" s="2" t="str">
        <f t="shared" si="14"/>
        <v>智力Boss</v>
      </c>
      <c r="E122" s="2">
        <f t="shared" si="12"/>
        <v>100</v>
      </c>
      <c r="F122" s="2">
        <v>60000</v>
      </c>
      <c r="G122">
        <f t="shared" si="10"/>
        <v>12000</v>
      </c>
      <c r="H122">
        <f t="shared" si="11"/>
        <v>560</v>
      </c>
      <c r="I122">
        <f t="shared" si="13"/>
        <v>25</v>
      </c>
      <c r="J122"/>
      <c r="L122"/>
    </row>
    <row r="123" spans="1:12" x14ac:dyDescent="0.2">
      <c r="C123">
        <f t="shared" si="9"/>
        <v>58</v>
      </c>
      <c r="D123" t="str">
        <f t="shared" si="14"/>
        <v>低级小怪</v>
      </c>
      <c r="E123">
        <f t="shared" si="12"/>
        <v>50</v>
      </c>
    </row>
    <row r="124" spans="1:12" x14ac:dyDescent="0.2">
      <c r="C124">
        <f t="shared" si="9"/>
        <v>59</v>
      </c>
      <c r="D124" t="str">
        <f t="shared" si="14"/>
        <v>力量NPC，有精英</v>
      </c>
      <c r="E124">
        <f t="shared" si="12"/>
        <v>50</v>
      </c>
    </row>
    <row r="125" spans="1:12" x14ac:dyDescent="0.2">
      <c r="C125">
        <f t="shared" si="9"/>
        <v>59</v>
      </c>
      <c r="D125" t="str">
        <f t="shared" si="14"/>
        <v>敏捷NPC，有精英</v>
      </c>
      <c r="E125">
        <f t="shared" si="12"/>
        <v>50</v>
      </c>
    </row>
    <row r="126" spans="1:12" x14ac:dyDescent="0.2">
      <c r="C126">
        <f t="shared" si="9"/>
        <v>59</v>
      </c>
      <c r="D126" t="str">
        <f t="shared" si="14"/>
        <v>智力NPC，有精英</v>
      </c>
      <c r="E126">
        <f t="shared" si="12"/>
        <v>50</v>
      </c>
    </row>
    <row r="127" spans="1:12" x14ac:dyDescent="0.2">
      <c r="C127">
        <f t="shared" si="9"/>
        <v>61</v>
      </c>
      <c r="D127" t="str">
        <f t="shared" si="14"/>
        <v>力量Boss</v>
      </c>
      <c r="E127">
        <f t="shared" si="12"/>
        <v>100</v>
      </c>
    </row>
    <row r="128" spans="1:12" x14ac:dyDescent="0.2">
      <c r="C128">
        <f t="shared" si="9"/>
        <v>60</v>
      </c>
      <c r="D128" t="str">
        <f t="shared" si="14"/>
        <v>低级小怪</v>
      </c>
      <c r="E128">
        <f t="shared" si="12"/>
        <v>50</v>
      </c>
    </row>
    <row r="129" spans="3:5" x14ac:dyDescent="0.2">
      <c r="C129">
        <f t="shared" si="9"/>
        <v>61</v>
      </c>
      <c r="D129" t="str">
        <f t="shared" si="14"/>
        <v>力量NPC，有精英</v>
      </c>
      <c r="E129">
        <f t="shared" si="12"/>
        <v>50</v>
      </c>
    </row>
    <row r="130" spans="3:5" x14ac:dyDescent="0.2">
      <c r="C130">
        <f t="shared" si="9"/>
        <v>61</v>
      </c>
      <c r="D130" t="str">
        <f t="shared" si="14"/>
        <v>敏捷NPC，有精英</v>
      </c>
      <c r="E130">
        <f t="shared" si="12"/>
        <v>50</v>
      </c>
    </row>
    <row r="131" spans="3:5" x14ac:dyDescent="0.2">
      <c r="C131">
        <f t="shared" si="9"/>
        <v>61</v>
      </c>
      <c r="D131" t="str">
        <f t="shared" si="14"/>
        <v>智力NPC，有精英</v>
      </c>
      <c r="E131">
        <f t="shared" si="12"/>
        <v>50</v>
      </c>
    </row>
    <row r="132" spans="3:5" x14ac:dyDescent="0.2">
      <c r="C132">
        <f t="shared" si="9"/>
        <v>63</v>
      </c>
      <c r="D132" t="str">
        <f t="shared" si="14"/>
        <v>敏捷Boss</v>
      </c>
      <c r="E132">
        <f t="shared" si="12"/>
        <v>100</v>
      </c>
    </row>
    <row r="133" spans="3:5" x14ac:dyDescent="0.2">
      <c r="C133">
        <f t="shared" si="9"/>
        <v>62</v>
      </c>
      <c r="D133" t="str">
        <f t="shared" si="14"/>
        <v>低级小怪</v>
      </c>
      <c r="E133">
        <f t="shared" si="12"/>
        <v>50</v>
      </c>
    </row>
    <row r="134" spans="3:5" x14ac:dyDescent="0.2">
      <c r="C134">
        <f t="shared" si="9"/>
        <v>63</v>
      </c>
      <c r="D134" t="str">
        <f t="shared" si="14"/>
        <v>力量NPC，有精英</v>
      </c>
      <c r="E134">
        <f t="shared" si="12"/>
        <v>50</v>
      </c>
    </row>
    <row r="135" spans="3:5" x14ac:dyDescent="0.2">
      <c r="C135">
        <f t="shared" si="9"/>
        <v>63</v>
      </c>
      <c r="D135" t="str">
        <f t="shared" si="14"/>
        <v>敏捷NPC，有精英</v>
      </c>
      <c r="E135">
        <f t="shared" si="12"/>
        <v>50</v>
      </c>
    </row>
    <row r="136" spans="3:5" x14ac:dyDescent="0.2">
      <c r="C136">
        <f t="shared" si="9"/>
        <v>63</v>
      </c>
      <c r="D136" t="str">
        <f t="shared" si="14"/>
        <v>智力NPC，有精英</v>
      </c>
      <c r="E136">
        <f t="shared" si="12"/>
        <v>50</v>
      </c>
    </row>
    <row r="137" spans="3:5" x14ac:dyDescent="0.2">
      <c r="C137">
        <f t="shared" ref="C137:C200" si="15">C132+2</f>
        <v>65</v>
      </c>
      <c r="D137" t="str">
        <f t="shared" si="14"/>
        <v>智力Boss</v>
      </c>
      <c r="E137">
        <f t="shared" si="12"/>
        <v>100</v>
      </c>
    </row>
    <row r="138" spans="3:5" x14ac:dyDescent="0.2">
      <c r="C138">
        <f t="shared" si="15"/>
        <v>64</v>
      </c>
      <c r="D138" t="str">
        <f t="shared" si="14"/>
        <v>低级小怪</v>
      </c>
      <c r="E138">
        <f t="shared" si="12"/>
        <v>50</v>
      </c>
    </row>
    <row r="139" spans="3:5" x14ac:dyDescent="0.2">
      <c r="C139">
        <f t="shared" si="15"/>
        <v>65</v>
      </c>
      <c r="D139" t="str">
        <f t="shared" si="14"/>
        <v>力量NPC，有精英</v>
      </c>
      <c r="E139">
        <f t="shared" si="12"/>
        <v>50</v>
      </c>
    </row>
    <row r="140" spans="3:5" x14ac:dyDescent="0.2">
      <c r="C140">
        <f t="shared" si="15"/>
        <v>65</v>
      </c>
      <c r="D140" t="str">
        <f t="shared" si="14"/>
        <v>敏捷NPC，有精英</v>
      </c>
      <c r="E140">
        <f t="shared" ref="E140:E203" si="16">E135</f>
        <v>50</v>
      </c>
    </row>
    <row r="141" spans="3:5" x14ac:dyDescent="0.2">
      <c r="C141">
        <f t="shared" si="15"/>
        <v>65</v>
      </c>
      <c r="D141" t="str">
        <f t="shared" si="14"/>
        <v>智力NPC，有精英</v>
      </c>
      <c r="E141">
        <f t="shared" si="16"/>
        <v>50</v>
      </c>
    </row>
    <row r="142" spans="3:5" x14ac:dyDescent="0.2">
      <c r="C142">
        <f t="shared" si="15"/>
        <v>67</v>
      </c>
      <c r="D142" t="str">
        <f t="shared" si="14"/>
        <v>力量Boss</v>
      </c>
      <c r="E142">
        <f t="shared" si="16"/>
        <v>100</v>
      </c>
    </row>
    <row r="143" spans="3:5" x14ac:dyDescent="0.2">
      <c r="C143">
        <f t="shared" si="15"/>
        <v>66</v>
      </c>
      <c r="D143" t="str">
        <f t="shared" si="14"/>
        <v>低级小怪</v>
      </c>
      <c r="E143">
        <f t="shared" si="16"/>
        <v>50</v>
      </c>
    </row>
    <row r="144" spans="3:5" x14ac:dyDescent="0.2">
      <c r="C144">
        <f t="shared" si="15"/>
        <v>67</v>
      </c>
      <c r="D144" t="str">
        <f t="shared" si="14"/>
        <v>力量NPC，有精英</v>
      </c>
      <c r="E144">
        <f t="shared" si="16"/>
        <v>50</v>
      </c>
    </row>
    <row r="145" spans="3:5" x14ac:dyDescent="0.2">
      <c r="C145">
        <f t="shared" si="15"/>
        <v>67</v>
      </c>
      <c r="D145" t="str">
        <f t="shared" si="14"/>
        <v>敏捷NPC，有精英</v>
      </c>
      <c r="E145">
        <f t="shared" si="16"/>
        <v>50</v>
      </c>
    </row>
    <row r="146" spans="3:5" x14ac:dyDescent="0.2">
      <c r="C146">
        <f t="shared" si="15"/>
        <v>67</v>
      </c>
      <c r="D146" t="str">
        <f t="shared" si="14"/>
        <v>智力NPC，有精英</v>
      </c>
      <c r="E146">
        <f t="shared" si="16"/>
        <v>50</v>
      </c>
    </row>
    <row r="147" spans="3:5" x14ac:dyDescent="0.2">
      <c r="C147">
        <f t="shared" si="15"/>
        <v>69</v>
      </c>
      <c r="D147" t="str">
        <f t="shared" ref="D147:D210" si="17">D132</f>
        <v>敏捷Boss</v>
      </c>
      <c r="E147">
        <f t="shared" si="16"/>
        <v>100</v>
      </c>
    </row>
    <row r="148" spans="3:5" x14ac:dyDescent="0.2">
      <c r="C148">
        <f t="shared" si="15"/>
        <v>68</v>
      </c>
      <c r="D148" t="str">
        <f t="shared" si="17"/>
        <v>低级小怪</v>
      </c>
      <c r="E148">
        <f t="shared" si="16"/>
        <v>50</v>
      </c>
    </row>
    <row r="149" spans="3:5" x14ac:dyDescent="0.2">
      <c r="C149">
        <f t="shared" si="15"/>
        <v>69</v>
      </c>
      <c r="D149" t="str">
        <f t="shared" si="17"/>
        <v>力量NPC，有精英</v>
      </c>
      <c r="E149">
        <f t="shared" si="16"/>
        <v>50</v>
      </c>
    </row>
    <row r="150" spans="3:5" x14ac:dyDescent="0.2">
      <c r="C150">
        <f t="shared" si="15"/>
        <v>69</v>
      </c>
      <c r="D150" t="str">
        <f t="shared" si="17"/>
        <v>敏捷NPC，有精英</v>
      </c>
      <c r="E150">
        <f t="shared" si="16"/>
        <v>50</v>
      </c>
    </row>
    <row r="151" spans="3:5" x14ac:dyDescent="0.2">
      <c r="C151">
        <f t="shared" si="15"/>
        <v>69</v>
      </c>
      <c r="D151" t="str">
        <f t="shared" si="17"/>
        <v>智力NPC，有精英</v>
      </c>
      <c r="E151">
        <f t="shared" si="16"/>
        <v>50</v>
      </c>
    </row>
    <row r="152" spans="3:5" x14ac:dyDescent="0.2">
      <c r="C152">
        <f t="shared" si="15"/>
        <v>71</v>
      </c>
      <c r="D152" t="str">
        <f t="shared" si="17"/>
        <v>智力Boss</v>
      </c>
      <c r="E152">
        <f t="shared" si="16"/>
        <v>100</v>
      </c>
    </row>
    <row r="153" spans="3:5" x14ac:dyDescent="0.2">
      <c r="C153">
        <f t="shared" si="15"/>
        <v>70</v>
      </c>
      <c r="D153" t="str">
        <f t="shared" si="17"/>
        <v>低级小怪</v>
      </c>
      <c r="E153">
        <f t="shared" si="16"/>
        <v>50</v>
      </c>
    </row>
    <row r="154" spans="3:5" x14ac:dyDescent="0.2">
      <c r="C154">
        <f t="shared" si="15"/>
        <v>71</v>
      </c>
      <c r="D154" t="str">
        <f t="shared" si="17"/>
        <v>力量NPC，有精英</v>
      </c>
      <c r="E154">
        <f t="shared" si="16"/>
        <v>50</v>
      </c>
    </row>
    <row r="155" spans="3:5" x14ac:dyDescent="0.2">
      <c r="C155">
        <f t="shared" si="15"/>
        <v>71</v>
      </c>
      <c r="D155" t="str">
        <f t="shared" si="17"/>
        <v>敏捷NPC，有精英</v>
      </c>
      <c r="E155">
        <f t="shared" si="16"/>
        <v>50</v>
      </c>
    </row>
    <row r="156" spans="3:5" x14ac:dyDescent="0.2">
      <c r="C156">
        <f t="shared" si="15"/>
        <v>71</v>
      </c>
      <c r="D156" t="str">
        <f t="shared" si="17"/>
        <v>智力NPC，有精英</v>
      </c>
      <c r="E156">
        <f t="shared" si="16"/>
        <v>50</v>
      </c>
    </row>
    <row r="157" spans="3:5" x14ac:dyDescent="0.2">
      <c r="C157">
        <f t="shared" si="15"/>
        <v>73</v>
      </c>
      <c r="D157" t="str">
        <f t="shared" si="17"/>
        <v>力量Boss</v>
      </c>
      <c r="E157">
        <f t="shared" si="16"/>
        <v>100</v>
      </c>
    </row>
    <row r="158" spans="3:5" x14ac:dyDescent="0.2">
      <c r="C158">
        <f t="shared" si="15"/>
        <v>72</v>
      </c>
      <c r="D158" t="str">
        <f t="shared" si="17"/>
        <v>低级小怪</v>
      </c>
      <c r="E158">
        <f t="shared" si="16"/>
        <v>50</v>
      </c>
    </row>
    <row r="159" spans="3:5" x14ac:dyDescent="0.2">
      <c r="C159">
        <f t="shared" si="15"/>
        <v>73</v>
      </c>
      <c r="D159" t="str">
        <f t="shared" si="17"/>
        <v>力量NPC，有精英</v>
      </c>
      <c r="E159">
        <f t="shared" si="16"/>
        <v>50</v>
      </c>
    </row>
    <row r="160" spans="3:5" x14ac:dyDescent="0.2">
      <c r="C160">
        <f t="shared" si="15"/>
        <v>73</v>
      </c>
      <c r="D160" t="str">
        <f t="shared" si="17"/>
        <v>敏捷NPC，有精英</v>
      </c>
      <c r="E160">
        <f t="shared" si="16"/>
        <v>50</v>
      </c>
    </row>
    <row r="161" spans="3:5" x14ac:dyDescent="0.2">
      <c r="C161">
        <f t="shared" si="15"/>
        <v>73</v>
      </c>
      <c r="D161" t="str">
        <f t="shared" si="17"/>
        <v>智力NPC，有精英</v>
      </c>
      <c r="E161">
        <f t="shared" si="16"/>
        <v>50</v>
      </c>
    </row>
    <row r="162" spans="3:5" x14ac:dyDescent="0.2">
      <c r="C162">
        <f t="shared" si="15"/>
        <v>75</v>
      </c>
      <c r="D162" t="str">
        <f t="shared" si="17"/>
        <v>敏捷Boss</v>
      </c>
      <c r="E162">
        <f t="shared" si="16"/>
        <v>100</v>
      </c>
    </row>
    <row r="163" spans="3:5" x14ac:dyDescent="0.2">
      <c r="C163">
        <f t="shared" si="15"/>
        <v>74</v>
      </c>
      <c r="D163" t="str">
        <f t="shared" si="17"/>
        <v>低级小怪</v>
      </c>
      <c r="E163">
        <f t="shared" si="16"/>
        <v>50</v>
      </c>
    </row>
    <row r="164" spans="3:5" x14ac:dyDescent="0.2">
      <c r="C164">
        <f t="shared" si="15"/>
        <v>75</v>
      </c>
      <c r="D164" t="str">
        <f t="shared" si="17"/>
        <v>力量NPC，有精英</v>
      </c>
      <c r="E164">
        <f t="shared" si="16"/>
        <v>50</v>
      </c>
    </row>
    <row r="165" spans="3:5" x14ac:dyDescent="0.2">
      <c r="C165">
        <f t="shared" si="15"/>
        <v>75</v>
      </c>
      <c r="D165" t="str">
        <f t="shared" si="17"/>
        <v>敏捷NPC，有精英</v>
      </c>
      <c r="E165">
        <f t="shared" si="16"/>
        <v>50</v>
      </c>
    </row>
    <row r="166" spans="3:5" x14ac:dyDescent="0.2">
      <c r="C166">
        <f t="shared" si="15"/>
        <v>75</v>
      </c>
      <c r="D166" t="str">
        <f t="shared" si="17"/>
        <v>智力NPC，有精英</v>
      </c>
      <c r="E166">
        <f t="shared" si="16"/>
        <v>50</v>
      </c>
    </row>
    <row r="167" spans="3:5" x14ac:dyDescent="0.2">
      <c r="C167">
        <f t="shared" si="15"/>
        <v>77</v>
      </c>
      <c r="D167" t="str">
        <f t="shared" si="17"/>
        <v>智力Boss</v>
      </c>
      <c r="E167">
        <f t="shared" si="16"/>
        <v>100</v>
      </c>
    </row>
    <row r="168" spans="3:5" x14ac:dyDescent="0.2">
      <c r="C168">
        <f t="shared" si="15"/>
        <v>76</v>
      </c>
      <c r="D168" t="str">
        <f t="shared" si="17"/>
        <v>低级小怪</v>
      </c>
      <c r="E168">
        <f t="shared" si="16"/>
        <v>50</v>
      </c>
    </row>
    <row r="169" spans="3:5" x14ac:dyDescent="0.2">
      <c r="C169">
        <f t="shared" si="15"/>
        <v>77</v>
      </c>
      <c r="D169" t="str">
        <f t="shared" si="17"/>
        <v>力量NPC，有精英</v>
      </c>
      <c r="E169">
        <f t="shared" si="16"/>
        <v>50</v>
      </c>
    </row>
    <row r="170" spans="3:5" x14ac:dyDescent="0.2">
      <c r="C170">
        <f t="shared" si="15"/>
        <v>77</v>
      </c>
      <c r="D170" t="str">
        <f t="shared" si="17"/>
        <v>敏捷NPC，有精英</v>
      </c>
      <c r="E170">
        <f t="shared" si="16"/>
        <v>50</v>
      </c>
    </row>
    <row r="171" spans="3:5" x14ac:dyDescent="0.2">
      <c r="C171">
        <f t="shared" si="15"/>
        <v>77</v>
      </c>
      <c r="D171" t="str">
        <f t="shared" si="17"/>
        <v>智力NPC，有精英</v>
      </c>
      <c r="E171">
        <f t="shared" si="16"/>
        <v>50</v>
      </c>
    </row>
    <row r="172" spans="3:5" x14ac:dyDescent="0.2">
      <c r="C172">
        <f t="shared" si="15"/>
        <v>79</v>
      </c>
      <c r="D172" t="str">
        <f t="shared" si="17"/>
        <v>力量Boss</v>
      </c>
      <c r="E172">
        <f t="shared" si="16"/>
        <v>100</v>
      </c>
    </row>
    <row r="173" spans="3:5" x14ac:dyDescent="0.2">
      <c r="C173">
        <f t="shared" si="15"/>
        <v>78</v>
      </c>
      <c r="D173" t="str">
        <f t="shared" si="17"/>
        <v>低级小怪</v>
      </c>
      <c r="E173">
        <f t="shared" si="16"/>
        <v>50</v>
      </c>
    </row>
    <row r="174" spans="3:5" x14ac:dyDescent="0.2">
      <c r="C174">
        <f t="shared" si="15"/>
        <v>79</v>
      </c>
      <c r="D174" t="str">
        <f t="shared" si="17"/>
        <v>力量NPC，有精英</v>
      </c>
      <c r="E174">
        <f t="shared" si="16"/>
        <v>50</v>
      </c>
    </row>
    <row r="175" spans="3:5" x14ac:dyDescent="0.2">
      <c r="C175">
        <f t="shared" si="15"/>
        <v>79</v>
      </c>
      <c r="D175" t="str">
        <f t="shared" si="17"/>
        <v>敏捷NPC，有精英</v>
      </c>
      <c r="E175">
        <f t="shared" si="16"/>
        <v>50</v>
      </c>
    </row>
    <row r="176" spans="3:5" x14ac:dyDescent="0.2">
      <c r="C176">
        <f t="shared" si="15"/>
        <v>79</v>
      </c>
      <c r="D176" t="str">
        <f t="shared" si="17"/>
        <v>智力NPC，有精英</v>
      </c>
      <c r="E176">
        <f t="shared" si="16"/>
        <v>50</v>
      </c>
    </row>
    <row r="177" spans="3:5" x14ac:dyDescent="0.2">
      <c r="C177">
        <f t="shared" si="15"/>
        <v>81</v>
      </c>
      <c r="D177" t="str">
        <f t="shared" si="17"/>
        <v>敏捷Boss</v>
      </c>
      <c r="E177">
        <f t="shared" si="16"/>
        <v>100</v>
      </c>
    </row>
    <row r="178" spans="3:5" x14ac:dyDescent="0.2">
      <c r="C178">
        <f t="shared" si="15"/>
        <v>80</v>
      </c>
      <c r="D178" t="str">
        <f t="shared" si="17"/>
        <v>低级小怪</v>
      </c>
      <c r="E178">
        <f t="shared" si="16"/>
        <v>50</v>
      </c>
    </row>
    <row r="179" spans="3:5" x14ac:dyDescent="0.2">
      <c r="C179">
        <f t="shared" si="15"/>
        <v>81</v>
      </c>
      <c r="D179" t="str">
        <f t="shared" si="17"/>
        <v>力量NPC，有精英</v>
      </c>
      <c r="E179">
        <f t="shared" si="16"/>
        <v>50</v>
      </c>
    </row>
    <row r="180" spans="3:5" x14ac:dyDescent="0.2">
      <c r="C180">
        <f t="shared" si="15"/>
        <v>81</v>
      </c>
      <c r="D180" t="str">
        <f t="shared" si="17"/>
        <v>敏捷NPC，有精英</v>
      </c>
      <c r="E180">
        <f t="shared" si="16"/>
        <v>50</v>
      </c>
    </row>
    <row r="181" spans="3:5" x14ac:dyDescent="0.2">
      <c r="C181">
        <f t="shared" si="15"/>
        <v>81</v>
      </c>
      <c r="D181" t="str">
        <f t="shared" si="17"/>
        <v>智力NPC，有精英</v>
      </c>
      <c r="E181">
        <f t="shared" si="16"/>
        <v>50</v>
      </c>
    </row>
    <row r="182" spans="3:5" x14ac:dyDescent="0.2">
      <c r="C182">
        <f t="shared" si="15"/>
        <v>83</v>
      </c>
      <c r="D182" t="str">
        <f t="shared" si="17"/>
        <v>智力Boss</v>
      </c>
      <c r="E182">
        <f t="shared" si="16"/>
        <v>100</v>
      </c>
    </row>
    <row r="183" spans="3:5" x14ac:dyDescent="0.2">
      <c r="C183">
        <f t="shared" si="15"/>
        <v>82</v>
      </c>
      <c r="D183" t="str">
        <f t="shared" si="17"/>
        <v>低级小怪</v>
      </c>
      <c r="E183">
        <f t="shared" si="16"/>
        <v>50</v>
      </c>
    </row>
    <row r="184" spans="3:5" x14ac:dyDescent="0.2">
      <c r="C184">
        <f t="shared" si="15"/>
        <v>83</v>
      </c>
      <c r="D184" t="str">
        <f t="shared" si="17"/>
        <v>力量NPC，有精英</v>
      </c>
      <c r="E184">
        <f t="shared" si="16"/>
        <v>50</v>
      </c>
    </row>
    <row r="185" spans="3:5" x14ac:dyDescent="0.2">
      <c r="C185">
        <f t="shared" si="15"/>
        <v>83</v>
      </c>
      <c r="D185" t="str">
        <f t="shared" si="17"/>
        <v>敏捷NPC，有精英</v>
      </c>
      <c r="E185">
        <f t="shared" si="16"/>
        <v>50</v>
      </c>
    </row>
    <row r="186" spans="3:5" x14ac:dyDescent="0.2">
      <c r="C186">
        <f t="shared" si="15"/>
        <v>83</v>
      </c>
      <c r="D186" t="str">
        <f t="shared" si="17"/>
        <v>智力NPC，有精英</v>
      </c>
      <c r="E186">
        <f t="shared" si="16"/>
        <v>50</v>
      </c>
    </row>
    <row r="187" spans="3:5" x14ac:dyDescent="0.2">
      <c r="C187">
        <f t="shared" si="15"/>
        <v>85</v>
      </c>
      <c r="D187" t="str">
        <f t="shared" si="17"/>
        <v>力量Boss</v>
      </c>
      <c r="E187">
        <f t="shared" si="16"/>
        <v>100</v>
      </c>
    </row>
    <row r="188" spans="3:5" x14ac:dyDescent="0.2">
      <c r="C188">
        <f t="shared" si="15"/>
        <v>84</v>
      </c>
      <c r="D188" t="str">
        <f t="shared" si="17"/>
        <v>低级小怪</v>
      </c>
      <c r="E188">
        <f t="shared" si="16"/>
        <v>50</v>
      </c>
    </row>
    <row r="189" spans="3:5" x14ac:dyDescent="0.2">
      <c r="C189">
        <f t="shared" si="15"/>
        <v>85</v>
      </c>
      <c r="D189" t="str">
        <f t="shared" si="17"/>
        <v>力量NPC，有精英</v>
      </c>
      <c r="E189">
        <f t="shared" si="16"/>
        <v>50</v>
      </c>
    </row>
    <row r="190" spans="3:5" x14ac:dyDescent="0.2">
      <c r="C190">
        <f t="shared" si="15"/>
        <v>85</v>
      </c>
      <c r="D190" t="str">
        <f t="shared" si="17"/>
        <v>敏捷NPC，有精英</v>
      </c>
      <c r="E190">
        <f t="shared" si="16"/>
        <v>50</v>
      </c>
    </row>
    <row r="191" spans="3:5" x14ac:dyDescent="0.2">
      <c r="C191">
        <f t="shared" si="15"/>
        <v>85</v>
      </c>
      <c r="D191" t="str">
        <f t="shared" si="17"/>
        <v>智力NPC，有精英</v>
      </c>
      <c r="E191">
        <f t="shared" si="16"/>
        <v>50</v>
      </c>
    </row>
    <row r="192" spans="3:5" x14ac:dyDescent="0.2">
      <c r="C192">
        <f t="shared" si="15"/>
        <v>87</v>
      </c>
      <c r="D192" t="str">
        <f t="shared" si="17"/>
        <v>敏捷Boss</v>
      </c>
      <c r="E192">
        <f t="shared" si="16"/>
        <v>100</v>
      </c>
    </row>
    <row r="193" spans="3:5" x14ac:dyDescent="0.2">
      <c r="C193">
        <f t="shared" si="15"/>
        <v>86</v>
      </c>
      <c r="D193" t="str">
        <f t="shared" si="17"/>
        <v>低级小怪</v>
      </c>
      <c r="E193">
        <f t="shared" si="16"/>
        <v>50</v>
      </c>
    </row>
    <row r="194" spans="3:5" x14ac:dyDescent="0.2">
      <c r="C194">
        <f t="shared" si="15"/>
        <v>87</v>
      </c>
      <c r="D194" t="str">
        <f t="shared" si="17"/>
        <v>力量NPC，有精英</v>
      </c>
      <c r="E194">
        <f t="shared" si="16"/>
        <v>50</v>
      </c>
    </row>
    <row r="195" spans="3:5" x14ac:dyDescent="0.2">
      <c r="C195">
        <f t="shared" si="15"/>
        <v>87</v>
      </c>
      <c r="D195" t="str">
        <f t="shared" si="17"/>
        <v>敏捷NPC，有精英</v>
      </c>
      <c r="E195">
        <f t="shared" si="16"/>
        <v>50</v>
      </c>
    </row>
    <row r="196" spans="3:5" x14ac:dyDescent="0.2">
      <c r="C196">
        <f t="shared" si="15"/>
        <v>87</v>
      </c>
      <c r="D196" t="str">
        <f t="shared" si="17"/>
        <v>智力NPC，有精英</v>
      </c>
      <c r="E196">
        <f t="shared" si="16"/>
        <v>50</v>
      </c>
    </row>
    <row r="197" spans="3:5" x14ac:dyDescent="0.2">
      <c r="C197">
        <f t="shared" si="15"/>
        <v>89</v>
      </c>
      <c r="D197" t="str">
        <f t="shared" si="17"/>
        <v>智力Boss</v>
      </c>
      <c r="E197">
        <f t="shared" si="16"/>
        <v>100</v>
      </c>
    </row>
    <row r="198" spans="3:5" x14ac:dyDescent="0.2">
      <c r="C198">
        <f t="shared" si="15"/>
        <v>88</v>
      </c>
      <c r="D198" t="str">
        <f t="shared" si="17"/>
        <v>低级小怪</v>
      </c>
      <c r="E198">
        <f t="shared" si="16"/>
        <v>50</v>
      </c>
    </row>
    <row r="199" spans="3:5" x14ac:dyDescent="0.2">
      <c r="C199">
        <f t="shared" si="15"/>
        <v>89</v>
      </c>
      <c r="D199" t="str">
        <f t="shared" si="17"/>
        <v>力量NPC，有精英</v>
      </c>
      <c r="E199">
        <f t="shared" si="16"/>
        <v>50</v>
      </c>
    </row>
    <row r="200" spans="3:5" x14ac:dyDescent="0.2">
      <c r="C200">
        <f t="shared" si="15"/>
        <v>89</v>
      </c>
      <c r="D200" t="str">
        <f t="shared" si="17"/>
        <v>敏捷NPC，有精英</v>
      </c>
      <c r="E200">
        <f t="shared" si="16"/>
        <v>50</v>
      </c>
    </row>
    <row r="201" spans="3:5" x14ac:dyDescent="0.2">
      <c r="C201">
        <f t="shared" ref="C201:C264" si="18">C196+2</f>
        <v>89</v>
      </c>
      <c r="D201" t="str">
        <f t="shared" si="17"/>
        <v>智力NPC，有精英</v>
      </c>
      <c r="E201">
        <f t="shared" si="16"/>
        <v>50</v>
      </c>
    </row>
    <row r="202" spans="3:5" x14ac:dyDescent="0.2">
      <c r="C202">
        <f t="shared" si="18"/>
        <v>91</v>
      </c>
      <c r="D202" t="str">
        <f t="shared" si="17"/>
        <v>力量Boss</v>
      </c>
      <c r="E202">
        <f t="shared" si="16"/>
        <v>100</v>
      </c>
    </row>
    <row r="203" spans="3:5" x14ac:dyDescent="0.2">
      <c r="C203">
        <f t="shared" si="18"/>
        <v>90</v>
      </c>
      <c r="D203" t="str">
        <f t="shared" si="17"/>
        <v>低级小怪</v>
      </c>
      <c r="E203">
        <f t="shared" si="16"/>
        <v>50</v>
      </c>
    </row>
    <row r="204" spans="3:5" x14ac:dyDescent="0.2">
      <c r="C204">
        <f t="shared" si="18"/>
        <v>91</v>
      </c>
      <c r="D204" t="str">
        <f t="shared" si="17"/>
        <v>力量NPC，有精英</v>
      </c>
      <c r="E204">
        <f t="shared" ref="E204:E267" si="19">E199</f>
        <v>50</v>
      </c>
    </row>
    <row r="205" spans="3:5" x14ac:dyDescent="0.2">
      <c r="C205">
        <f t="shared" si="18"/>
        <v>91</v>
      </c>
      <c r="D205" t="str">
        <f t="shared" si="17"/>
        <v>敏捷NPC，有精英</v>
      </c>
      <c r="E205">
        <f t="shared" si="19"/>
        <v>50</v>
      </c>
    </row>
    <row r="206" spans="3:5" x14ac:dyDescent="0.2">
      <c r="C206">
        <f t="shared" si="18"/>
        <v>91</v>
      </c>
      <c r="D206" t="str">
        <f t="shared" si="17"/>
        <v>智力NPC，有精英</v>
      </c>
      <c r="E206">
        <f t="shared" si="19"/>
        <v>50</v>
      </c>
    </row>
    <row r="207" spans="3:5" x14ac:dyDescent="0.2">
      <c r="C207">
        <f t="shared" si="18"/>
        <v>93</v>
      </c>
      <c r="D207" t="str">
        <f t="shared" si="17"/>
        <v>敏捷Boss</v>
      </c>
      <c r="E207">
        <f t="shared" si="19"/>
        <v>100</v>
      </c>
    </row>
    <row r="208" spans="3:5" x14ac:dyDescent="0.2">
      <c r="C208">
        <f t="shared" si="18"/>
        <v>92</v>
      </c>
      <c r="D208" t="str">
        <f t="shared" si="17"/>
        <v>低级小怪</v>
      </c>
      <c r="E208">
        <f t="shared" si="19"/>
        <v>50</v>
      </c>
    </row>
    <row r="209" spans="3:5" x14ac:dyDescent="0.2">
      <c r="C209">
        <f t="shared" si="18"/>
        <v>93</v>
      </c>
      <c r="D209" t="str">
        <f t="shared" si="17"/>
        <v>力量NPC，有精英</v>
      </c>
      <c r="E209">
        <f t="shared" si="19"/>
        <v>50</v>
      </c>
    </row>
    <row r="210" spans="3:5" x14ac:dyDescent="0.2">
      <c r="C210">
        <f t="shared" si="18"/>
        <v>93</v>
      </c>
      <c r="D210" t="str">
        <f t="shared" si="17"/>
        <v>敏捷NPC，有精英</v>
      </c>
      <c r="E210">
        <f t="shared" si="19"/>
        <v>50</v>
      </c>
    </row>
    <row r="211" spans="3:5" x14ac:dyDescent="0.2">
      <c r="C211">
        <f t="shared" si="18"/>
        <v>93</v>
      </c>
      <c r="D211" t="str">
        <f t="shared" ref="D211:D274" si="20">D196</f>
        <v>智力NPC，有精英</v>
      </c>
      <c r="E211">
        <f t="shared" si="19"/>
        <v>50</v>
      </c>
    </row>
    <row r="212" spans="3:5" x14ac:dyDescent="0.2">
      <c r="C212">
        <f t="shared" si="18"/>
        <v>95</v>
      </c>
      <c r="D212" t="str">
        <f t="shared" si="20"/>
        <v>智力Boss</v>
      </c>
      <c r="E212">
        <f t="shared" si="19"/>
        <v>100</v>
      </c>
    </row>
    <row r="213" spans="3:5" x14ac:dyDescent="0.2">
      <c r="C213">
        <f t="shared" si="18"/>
        <v>94</v>
      </c>
      <c r="D213" t="str">
        <f t="shared" si="20"/>
        <v>低级小怪</v>
      </c>
      <c r="E213">
        <f t="shared" si="19"/>
        <v>50</v>
      </c>
    </row>
    <row r="214" spans="3:5" x14ac:dyDescent="0.2">
      <c r="C214">
        <f t="shared" si="18"/>
        <v>95</v>
      </c>
      <c r="D214" t="str">
        <f t="shared" si="20"/>
        <v>力量NPC，有精英</v>
      </c>
      <c r="E214">
        <f t="shared" si="19"/>
        <v>50</v>
      </c>
    </row>
    <row r="215" spans="3:5" x14ac:dyDescent="0.2">
      <c r="C215">
        <f t="shared" si="18"/>
        <v>95</v>
      </c>
      <c r="D215" t="str">
        <f t="shared" si="20"/>
        <v>敏捷NPC，有精英</v>
      </c>
      <c r="E215">
        <f t="shared" si="19"/>
        <v>50</v>
      </c>
    </row>
    <row r="216" spans="3:5" x14ac:dyDescent="0.2">
      <c r="C216">
        <f t="shared" si="18"/>
        <v>95</v>
      </c>
      <c r="D216" t="str">
        <f t="shared" si="20"/>
        <v>智力NPC，有精英</v>
      </c>
      <c r="E216">
        <f t="shared" si="19"/>
        <v>50</v>
      </c>
    </row>
    <row r="217" spans="3:5" x14ac:dyDescent="0.2">
      <c r="C217">
        <f t="shared" si="18"/>
        <v>97</v>
      </c>
      <c r="D217" t="str">
        <f t="shared" si="20"/>
        <v>力量Boss</v>
      </c>
      <c r="E217">
        <f t="shared" si="19"/>
        <v>100</v>
      </c>
    </row>
    <row r="218" spans="3:5" x14ac:dyDescent="0.2">
      <c r="C218">
        <f t="shared" si="18"/>
        <v>96</v>
      </c>
      <c r="D218" t="str">
        <f t="shared" si="20"/>
        <v>低级小怪</v>
      </c>
      <c r="E218">
        <f t="shared" si="19"/>
        <v>50</v>
      </c>
    </row>
    <row r="219" spans="3:5" x14ac:dyDescent="0.2">
      <c r="C219">
        <f t="shared" si="18"/>
        <v>97</v>
      </c>
      <c r="D219" t="str">
        <f t="shared" si="20"/>
        <v>力量NPC，有精英</v>
      </c>
      <c r="E219">
        <f t="shared" si="19"/>
        <v>50</v>
      </c>
    </row>
    <row r="220" spans="3:5" x14ac:dyDescent="0.2">
      <c r="C220">
        <f t="shared" si="18"/>
        <v>97</v>
      </c>
      <c r="D220" t="str">
        <f t="shared" si="20"/>
        <v>敏捷NPC，有精英</v>
      </c>
      <c r="E220">
        <f t="shared" si="19"/>
        <v>50</v>
      </c>
    </row>
    <row r="221" spans="3:5" x14ac:dyDescent="0.2">
      <c r="C221">
        <f t="shared" si="18"/>
        <v>97</v>
      </c>
      <c r="D221" t="str">
        <f t="shared" si="20"/>
        <v>智力NPC，有精英</v>
      </c>
      <c r="E221">
        <f t="shared" si="19"/>
        <v>50</v>
      </c>
    </row>
    <row r="222" spans="3:5" x14ac:dyDescent="0.2">
      <c r="C222">
        <f t="shared" si="18"/>
        <v>99</v>
      </c>
      <c r="D222" t="str">
        <f t="shared" si="20"/>
        <v>敏捷Boss</v>
      </c>
      <c r="E222">
        <f t="shared" si="19"/>
        <v>100</v>
      </c>
    </row>
    <row r="223" spans="3:5" x14ac:dyDescent="0.2">
      <c r="C223">
        <f t="shared" si="18"/>
        <v>98</v>
      </c>
      <c r="D223" t="str">
        <f t="shared" si="20"/>
        <v>低级小怪</v>
      </c>
      <c r="E223">
        <f t="shared" si="19"/>
        <v>50</v>
      </c>
    </row>
    <row r="224" spans="3:5" x14ac:dyDescent="0.2">
      <c r="C224">
        <f t="shared" si="18"/>
        <v>99</v>
      </c>
      <c r="D224" t="str">
        <f t="shared" si="20"/>
        <v>力量NPC，有精英</v>
      </c>
      <c r="E224">
        <f t="shared" si="19"/>
        <v>50</v>
      </c>
    </row>
    <row r="225" spans="3:5" x14ac:dyDescent="0.2">
      <c r="C225">
        <f t="shared" si="18"/>
        <v>99</v>
      </c>
      <c r="D225" t="str">
        <f t="shared" si="20"/>
        <v>敏捷NPC，有精英</v>
      </c>
      <c r="E225">
        <f t="shared" si="19"/>
        <v>50</v>
      </c>
    </row>
    <row r="226" spans="3:5" x14ac:dyDescent="0.2">
      <c r="C226">
        <f t="shared" si="18"/>
        <v>99</v>
      </c>
      <c r="D226" t="str">
        <f t="shared" si="20"/>
        <v>智力NPC，有精英</v>
      </c>
      <c r="E226">
        <f t="shared" si="19"/>
        <v>50</v>
      </c>
    </row>
    <row r="227" spans="3:5" x14ac:dyDescent="0.2">
      <c r="C227">
        <f t="shared" si="18"/>
        <v>101</v>
      </c>
      <c r="D227" t="str">
        <f t="shared" si="20"/>
        <v>智力Boss</v>
      </c>
      <c r="E227">
        <f t="shared" si="19"/>
        <v>100</v>
      </c>
    </row>
    <row r="228" spans="3:5" x14ac:dyDescent="0.2">
      <c r="C228">
        <f t="shared" si="18"/>
        <v>100</v>
      </c>
      <c r="D228" t="str">
        <f t="shared" si="20"/>
        <v>低级小怪</v>
      </c>
      <c r="E228">
        <f t="shared" si="19"/>
        <v>50</v>
      </c>
    </row>
    <row r="229" spans="3:5" x14ac:dyDescent="0.2">
      <c r="C229">
        <f t="shared" si="18"/>
        <v>101</v>
      </c>
      <c r="D229" t="str">
        <f t="shared" si="20"/>
        <v>力量NPC，有精英</v>
      </c>
      <c r="E229">
        <f t="shared" si="19"/>
        <v>50</v>
      </c>
    </row>
    <row r="230" spans="3:5" x14ac:dyDescent="0.2">
      <c r="C230">
        <f t="shared" si="18"/>
        <v>101</v>
      </c>
      <c r="D230" t="str">
        <f t="shared" si="20"/>
        <v>敏捷NPC，有精英</v>
      </c>
      <c r="E230">
        <f t="shared" si="19"/>
        <v>50</v>
      </c>
    </row>
    <row r="231" spans="3:5" x14ac:dyDescent="0.2">
      <c r="C231">
        <f t="shared" si="18"/>
        <v>101</v>
      </c>
      <c r="D231" t="str">
        <f t="shared" si="20"/>
        <v>智力NPC，有精英</v>
      </c>
      <c r="E231">
        <f t="shared" si="19"/>
        <v>50</v>
      </c>
    </row>
    <row r="232" spans="3:5" x14ac:dyDescent="0.2">
      <c r="C232">
        <f t="shared" si="18"/>
        <v>103</v>
      </c>
      <c r="D232" t="str">
        <f t="shared" si="20"/>
        <v>力量Boss</v>
      </c>
      <c r="E232">
        <f t="shared" si="19"/>
        <v>100</v>
      </c>
    </row>
    <row r="233" spans="3:5" x14ac:dyDescent="0.2">
      <c r="C233">
        <f t="shared" si="18"/>
        <v>102</v>
      </c>
      <c r="D233" t="str">
        <f t="shared" si="20"/>
        <v>低级小怪</v>
      </c>
      <c r="E233">
        <f t="shared" si="19"/>
        <v>50</v>
      </c>
    </row>
    <row r="234" spans="3:5" x14ac:dyDescent="0.2">
      <c r="C234">
        <f t="shared" si="18"/>
        <v>103</v>
      </c>
      <c r="D234" t="str">
        <f t="shared" si="20"/>
        <v>力量NPC，有精英</v>
      </c>
      <c r="E234">
        <f t="shared" si="19"/>
        <v>50</v>
      </c>
    </row>
    <row r="235" spans="3:5" x14ac:dyDescent="0.2">
      <c r="C235">
        <f t="shared" si="18"/>
        <v>103</v>
      </c>
      <c r="D235" t="str">
        <f t="shared" si="20"/>
        <v>敏捷NPC，有精英</v>
      </c>
      <c r="E235">
        <f t="shared" si="19"/>
        <v>50</v>
      </c>
    </row>
    <row r="236" spans="3:5" x14ac:dyDescent="0.2">
      <c r="C236">
        <f t="shared" si="18"/>
        <v>103</v>
      </c>
      <c r="D236" t="str">
        <f t="shared" si="20"/>
        <v>智力NPC，有精英</v>
      </c>
      <c r="E236">
        <f t="shared" si="19"/>
        <v>50</v>
      </c>
    </row>
    <row r="237" spans="3:5" x14ac:dyDescent="0.2">
      <c r="C237">
        <f t="shared" si="18"/>
        <v>105</v>
      </c>
      <c r="D237" t="str">
        <f t="shared" si="20"/>
        <v>敏捷Boss</v>
      </c>
      <c r="E237">
        <f t="shared" si="19"/>
        <v>100</v>
      </c>
    </row>
    <row r="238" spans="3:5" x14ac:dyDescent="0.2">
      <c r="C238">
        <f t="shared" si="18"/>
        <v>104</v>
      </c>
      <c r="D238" t="str">
        <f t="shared" si="20"/>
        <v>低级小怪</v>
      </c>
      <c r="E238">
        <f t="shared" si="19"/>
        <v>50</v>
      </c>
    </row>
    <row r="239" spans="3:5" x14ac:dyDescent="0.2">
      <c r="C239">
        <f t="shared" si="18"/>
        <v>105</v>
      </c>
      <c r="D239" t="str">
        <f t="shared" si="20"/>
        <v>力量NPC，有精英</v>
      </c>
      <c r="E239">
        <f t="shared" si="19"/>
        <v>50</v>
      </c>
    </row>
    <row r="240" spans="3:5" x14ac:dyDescent="0.2">
      <c r="C240">
        <f t="shared" si="18"/>
        <v>105</v>
      </c>
      <c r="D240" t="str">
        <f t="shared" si="20"/>
        <v>敏捷NPC，有精英</v>
      </c>
      <c r="E240">
        <f t="shared" si="19"/>
        <v>50</v>
      </c>
    </row>
    <row r="241" spans="3:5" x14ac:dyDescent="0.2">
      <c r="C241">
        <f t="shared" si="18"/>
        <v>105</v>
      </c>
      <c r="D241" t="str">
        <f t="shared" si="20"/>
        <v>智力NPC，有精英</v>
      </c>
      <c r="E241">
        <f t="shared" si="19"/>
        <v>50</v>
      </c>
    </row>
    <row r="242" spans="3:5" x14ac:dyDescent="0.2">
      <c r="C242">
        <f t="shared" si="18"/>
        <v>107</v>
      </c>
      <c r="D242" t="str">
        <f t="shared" si="20"/>
        <v>智力Boss</v>
      </c>
      <c r="E242">
        <f t="shared" si="19"/>
        <v>100</v>
      </c>
    </row>
    <row r="243" spans="3:5" x14ac:dyDescent="0.2">
      <c r="C243">
        <f t="shared" si="18"/>
        <v>106</v>
      </c>
      <c r="D243" t="str">
        <f t="shared" si="20"/>
        <v>低级小怪</v>
      </c>
      <c r="E243">
        <f t="shared" si="19"/>
        <v>50</v>
      </c>
    </row>
    <row r="244" spans="3:5" x14ac:dyDescent="0.2">
      <c r="C244">
        <f t="shared" si="18"/>
        <v>107</v>
      </c>
      <c r="D244" t="str">
        <f t="shared" si="20"/>
        <v>力量NPC，有精英</v>
      </c>
      <c r="E244">
        <f t="shared" si="19"/>
        <v>50</v>
      </c>
    </row>
    <row r="245" spans="3:5" x14ac:dyDescent="0.2">
      <c r="C245">
        <f t="shared" si="18"/>
        <v>107</v>
      </c>
      <c r="D245" t="str">
        <f t="shared" si="20"/>
        <v>敏捷NPC，有精英</v>
      </c>
      <c r="E245">
        <f t="shared" si="19"/>
        <v>50</v>
      </c>
    </row>
    <row r="246" spans="3:5" x14ac:dyDescent="0.2">
      <c r="C246">
        <f t="shared" si="18"/>
        <v>107</v>
      </c>
      <c r="D246" t="str">
        <f t="shared" si="20"/>
        <v>智力NPC，有精英</v>
      </c>
      <c r="E246">
        <f t="shared" si="19"/>
        <v>50</v>
      </c>
    </row>
    <row r="247" spans="3:5" x14ac:dyDescent="0.2">
      <c r="C247">
        <f t="shared" si="18"/>
        <v>109</v>
      </c>
      <c r="D247" t="str">
        <f t="shared" si="20"/>
        <v>力量Boss</v>
      </c>
      <c r="E247">
        <f t="shared" si="19"/>
        <v>100</v>
      </c>
    </row>
    <row r="248" spans="3:5" x14ac:dyDescent="0.2">
      <c r="C248">
        <f t="shared" si="18"/>
        <v>108</v>
      </c>
      <c r="D248" t="str">
        <f t="shared" si="20"/>
        <v>低级小怪</v>
      </c>
      <c r="E248">
        <f t="shared" si="19"/>
        <v>50</v>
      </c>
    </row>
    <row r="249" spans="3:5" x14ac:dyDescent="0.2">
      <c r="C249">
        <f t="shared" si="18"/>
        <v>109</v>
      </c>
      <c r="D249" t="str">
        <f t="shared" si="20"/>
        <v>力量NPC，有精英</v>
      </c>
      <c r="E249">
        <f t="shared" si="19"/>
        <v>50</v>
      </c>
    </row>
    <row r="250" spans="3:5" x14ac:dyDescent="0.2">
      <c r="C250">
        <f t="shared" si="18"/>
        <v>109</v>
      </c>
      <c r="D250" t="str">
        <f t="shared" si="20"/>
        <v>敏捷NPC，有精英</v>
      </c>
      <c r="E250">
        <f t="shared" si="19"/>
        <v>50</v>
      </c>
    </row>
    <row r="251" spans="3:5" x14ac:dyDescent="0.2">
      <c r="C251">
        <f t="shared" si="18"/>
        <v>109</v>
      </c>
      <c r="D251" t="str">
        <f t="shared" si="20"/>
        <v>智力NPC，有精英</v>
      </c>
      <c r="E251">
        <f t="shared" si="19"/>
        <v>50</v>
      </c>
    </row>
    <row r="252" spans="3:5" x14ac:dyDescent="0.2">
      <c r="C252">
        <f t="shared" si="18"/>
        <v>111</v>
      </c>
      <c r="D252" t="str">
        <f t="shared" si="20"/>
        <v>敏捷Boss</v>
      </c>
      <c r="E252">
        <f t="shared" si="19"/>
        <v>100</v>
      </c>
    </row>
    <row r="253" spans="3:5" x14ac:dyDescent="0.2">
      <c r="C253">
        <f t="shared" si="18"/>
        <v>110</v>
      </c>
      <c r="D253" t="str">
        <f t="shared" si="20"/>
        <v>低级小怪</v>
      </c>
      <c r="E253">
        <f t="shared" si="19"/>
        <v>50</v>
      </c>
    </row>
    <row r="254" spans="3:5" x14ac:dyDescent="0.2">
      <c r="C254">
        <f t="shared" si="18"/>
        <v>111</v>
      </c>
      <c r="D254" t="str">
        <f t="shared" si="20"/>
        <v>力量NPC，有精英</v>
      </c>
      <c r="E254">
        <f t="shared" si="19"/>
        <v>50</v>
      </c>
    </row>
    <row r="255" spans="3:5" x14ac:dyDescent="0.2">
      <c r="C255">
        <f t="shared" si="18"/>
        <v>111</v>
      </c>
      <c r="D255" t="str">
        <f t="shared" si="20"/>
        <v>敏捷NPC，有精英</v>
      </c>
      <c r="E255">
        <f t="shared" si="19"/>
        <v>50</v>
      </c>
    </row>
    <row r="256" spans="3:5" x14ac:dyDescent="0.2">
      <c r="C256">
        <f t="shared" si="18"/>
        <v>111</v>
      </c>
      <c r="D256" t="str">
        <f t="shared" si="20"/>
        <v>智力NPC，有精英</v>
      </c>
      <c r="E256">
        <f t="shared" si="19"/>
        <v>50</v>
      </c>
    </row>
    <row r="257" spans="3:5" x14ac:dyDescent="0.2">
      <c r="C257">
        <f t="shared" si="18"/>
        <v>113</v>
      </c>
      <c r="D257" t="str">
        <f t="shared" si="20"/>
        <v>智力Boss</v>
      </c>
      <c r="E257">
        <f t="shared" si="19"/>
        <v>100</v>
      </c>
    </row>
    <row r="258" spans="3:5" x14ac:dyDescent="0.2">
      <c r="C258">
        <f t="shared" si="18"/>
        <v>112</v>
      </c>
      <c r="D258" t="str">
        <f t="shared" si="20"/>
        <v>低级小怪</v>
      </c>
      <c r="E258">
        <f t="shared" si="19"/>
        <v>50</v>
      </c>
    </row>
    <row r="259" spans="3:5" x14ac:dyDescent="0.2">
      <c r="C259">
        <f t="shared" si="18"/>
        <v>113</v>
      </c>
      <c r="D259" t="str">
        <f t="shared" si="20"/>
        <v>力量NPC，有精英</v>
      </c>
      <c r="E259">
        <f t="shared" si="19"/>
        <v>50</v>
      </c>
    </row>
    <row r="260" spans="3:5" x14ac:dyDescent="0.2">
      <c r="C260">
        <f t="shared" si="18"/>
        <v>113</v>
      </c>
      <c r="D260" t="str">
        <f t="shared" si="20"/>
        <v>敏捷NPC，有精英</v>
      </c>
      <c r="E260">
        <f t="shared" si="19"/>
        <v>50</v>
      </c>
    </row>
    <row r="261" spans="3:5" x14ac:dyDescent="0.2">
      <c r="C261">
        <f t="shared" si="18"/>
        <v>113</v>
      </c>
      <c r="D261" t="str">
        <f t="shared" si="20"/>
        <v>智力NPC，有精英</v>
      </c>
      <c r="E261">
        <f t="shared" si="19"/>
        <v>50</v>
      </c>
    </row>
    <row r="262" spans="3:5" x14ac:dyDescent="0.2">
      <c r="C262">
        <f t="shared" si="18"/>
        <v>115</v>
      </c>
      <c r="D262" t="str">
        <f t="shared" si="20"/>
        <v>力量Boss</v>
      </c>
      <c r="E262">
        <f t="shared" si="19"/>
        <v>100</v>
      </c>
    </row>
    <row r="263" spans="3:5" x14ac:dyDescent="0.2">
      <c r="C263">
        <f t="shared" si="18"/>
        <v>114</v>
      </c>
      <c r="D263" t="str">
        <f t="shared" si="20"/>
        <v>低级小怪</v>
      </c>
      <c r="E263">
        <f t="shared" si="19"/>
        <v>50</v>
      </c>
    </row>
    <row r="264" spans="3:5" x14ac:dyDescent="0.2">
      <c r="C264">
        <f t="shared" si="18"/>
        <v>115</v>
      </c>
      <c r="D264" t="str">
        <f t="shared" si="20"/>
        <v>力量NPC，有精英</v>
      </c>
      <c r="E264">
        <f t="shared" si="19"/>
        <v>50</v>
      </c>
    </row>
    <row r="265" spans="3:5" x14ac:dyDescent="0.2">
      <c r="C265">
        <f t="shared" ref="C265:C328" si="21">C260+2</f>
        <v>115</v>
      </c>
      <c r="D265" t="str">
        <f t="shared" si="20"/>
        <v>敏捷NPC，有精英</v>
      </c>
      <c r="E265">
        <f t="shared" si="19"/>
        <v>50</v>
      </c>
    </row>
    <row r="266" spans="3:5" x14ac:dyDescent="0.2">
      <c r="C266">
        <f t="shared" si="21"/>
        <v>115</v>
      </c>
      <c r="D266" t="str">
        <f t="shared" si="20"/>
        <v>智力NPC，有精英</v>
      </c>
      <c r="E266">
        <f t="shared" si="19"/>
        <v>50</v>
      </c>
    </row>
    <row r="267" spans="3:5" x14ac:dyDescent="0.2">
      <c r="C267">
        <f t="shared" si="21"/>
        <v>117</v>
      </c>
      <c r="D267" t="str">
        <f t="shared" si="20"/>
        <v>敏捷Boss</v>
      </c>
      <c r="E267">
        <f t="shared" si="19"/>
        <v>100</v>
      </c>
    </row>
    <row r="268" spans="3:5" x14ac:dyDescent="0.2">
      <c r="C268">
        <f t="shared" si="21"/>
        <v>116</v>
      </c>
      <c r="D268" t="str">
        <f t="shared" si="20"/>
        <v>低级小怪</v>
      </c>
      <c r="E268">
        <f t="shared" ref="E268:E331" si="22">E263</f>
        <v>50</v>
      </c>
    </row>
    <row r="269" spans="3:5" x14ac:dyDescent="0.2">
      <c r="C269">
        <f t="shared" si="21"/>
        <v>117</v>
      </c>
      <c r="D269" t="str">
        <f t="shared" si="20"/>
        <v>力量NPC，有精英</v>
      </c>
      <c r="E269">
        <f t="shared" si="22"/>
        <v>50</v>
      </c>
    </row>
    <row r="270" spans="3:5" x14ac:dyDescent="0.2">
      <c r="C270">
        <f t="shared" si="21"/>
        <v>117</v>
      </c>
      <c r="D270" t="str">
        <f t="shared" si="20"/>
        <v>敏捷NPC，有精英</v>
      </c>
      <c r="E270">
        <f t="shared" si="22"/>
        <v>50</v>
      </c>
    </row>
    <row r="271" spans="3:5" x14ac:dyDescent="0.2">
      <c r="C271">
        <f t="shared" si="21"/>
        <v>117</v>
      </c>
      <c r="D271" t="str">
        <f t="shared" si="20"/>
        <v>智力NPC，有精英</v>
      </c>
      <c r="E271">
        <f t="shared" si="22"/>
        <v>50</v>
      </c>
    </row>
    <row r="272" spans="3:5" x14ac:dyDescent="0.2">
      <c r="C272">
        <f t="shared" si="21"/>
        <v>119</v>
      </c>
      <c r="D272" t="str">
        <f t="shared" si="20"/>
        <v>智力Boss</v>
      </c>
      <c r="E272">
        <f t="shared" si="22"/>
        <v>100</v>
      </c>
    </row>
    <row r="273" spans="3:5" x14ac:dyDescent="0.2">
      <c r="C273">
        <f t="shared" si="21"/>
        <v>118</v>
      </c>
      <c r="D273" t="str">
        <f t="shared" si="20"/>
        <v>低级小怪</v>
      </c>
      <c r="E273">
        <f t="shared" si="22"/>
        <v>50</v>
      </c>
    </row>
    <row r="274" spans="3:5" x14ac:dyDescent="0.2">
      <c r="C274">
        <f t="shared" si="21"/>
        <v>119</v>
      </c>
      <c r="D274" t="str">
        <f t="shared" si="20"/>
        <v>力量NPC，有精英</v>
      </c>
      <c r="E274">
        <f t="shared" si="22"/>
        <v>50</v>
      </c>
    </row>
    <row r="275" spans="3:5" x14ac:dyDescent="0.2">
      <c r="C275">
        <f t="shared" si="21"/>
        <v>119</v>
      </c>
      <c r="D275" t="str">
        <f t="shared" ref="D275:D338" si="23">D260</f>
        <v>敏捷NPC，有精英</v>
      </c>
      <c r="E275">
        <f t="shared" si="22"/>
        <v>50</v>
      </c>
    </row>
    <row r="276" spans="3:5" x14ac:dyDescent="0.2">
      <c r="C276">
        <f t="shared" si="21"/>
        <v>119</v>
      </c>
      <c r="D276" t="str">
        <f t="shared" si="23"/>
        <v>智力NPC，有精英</v>
      </c>
      <c r="E276">
        <f t="shared" si="22"/>
        <v>50</v>
      </c>
    </row>
    <row r="277" spans="3:5" x14ac:dyDescent="0.2">
      <c r="C277">
        <f t="shared" si="21"/>
        <v>121</v>
      </c>
      <c r="D277" t="str">
        <f t="shared" si="23"/>
        <v>力量Boss</v>
      </c>
      <c r="E277">
        <f t="shared" si="22"/>
        <v>100</v>
      </c>
    </row>
    <row r="278" spans="3:5" x14ac:dyDescent="0.2">
      <c r="C278">
        <f t="shared" si="21"/>
        <v>120</v>
      </c>
      <c r="D278" t="str">
        <f t="shared" si="23"/>
        <v>低级小怪</v>
      </c>
      <c r="E278">
        <f t="shared" si="22"/>
        <v>50</v>
      </c>
    </row>
    <row r="279" spans="3:5" x14ac:dyDescent="0.2">
      <c r="C279">
        <f t="shared" si="21"/>
        <v>121</v>
      </c>
      <c r="D279" t="str">
        <f t="shared" si="23"/>
        <v>力量NPC，有精英</v>
      </c>
      <c r="E279">
        <f t="shared" si="22"/>
        <v>50</v>
      </c>
    </row>
    <row r="280" spans="3:5" x14ac:dyDescent="0.2">
      <c r="C280">
        <f t="shared" si="21"/>
        <v>121</v>
      </c>
      <c r="D280" t="str">
        <f t="shared" si="23"/>
        <v>敏捷NPC，有精英</v>
      </c>
      <c r="E280">
        <f t="shared" si="22"/>
        <v>50</v>
      </c>
    </row>
    <row r="281" spans="3:5" x14ac:dyDescent="0.2">
      <c r="C281">
        <f t="shared" si="21"/>
        <v>121</v>
      </c>
      <c r="D281" t="str">
        <f t="shared" si="23"/>
        <v>智力NPC，有精英</v>
      </c>
      <c r="E281">
        <f t="shared" si="22"/>
        <v>50</v>
      </c>
    </row>
    <row r="282" spans="3:5" x14ac:dyDescent="0.2">
      <c r="C282">
        <f t="shared" si="21"/>
        <v>123</v>
      </c>
      <c r="D282" t="str">
        <f t="shared" si="23"/>
        <v>敏捷Boss</v>
      </c>
      <c r="E282">
        <f t="shared" si="22"/>
        <v>100</v>
      </c>
    </row>
    <row r="283" spans="3:5" x14ac:dyDescent="0.2">
      <c r="C283">
        <f t="shared" si="21"/>
        <v>122</v>
      </c>
      <c r="D283" t="str">
        <f t="shared" si="23"/>
        <v>低级小怪</v>
      </c>
      <c r="E283">
        <f t="shared" si="22"/>
        <v>50</v>
      </c>
    </row>
    <row r="284" spans="3:5" x14ac:dyDescent="0.2">
      <c r="C284">
        <f t="shared" si="21"/>
        <v>123</v>
      </c>
      <c r="D284" t="str">
        <f t="shared" si="23"/>
        <v>力量NPC，有精英</v>
      </c>
      <c r="E284">
        <f t="shared" si="22"/>
        <v>50</v>
      </c>
    </row>
    <row r="285" spans="3:5" x14ac:dyDescent="0.2">
      <c r="C285">
        <f t="shared" si="21"/>
        <v>123</v>
      </c>
      <c r="D285" t="str">
        <f t="shared" si="23"/>
        <v>敏捷NPC，有精英</v>
      </c>
      <c r="E285">
        <f t="shared" si="22"/>
        <v>50</v>
      </c>
    </row>
    <row r="286" spans="3:5" x14ac:dyDescent="0.2">
      <c r="C286">
        <f t="shared" si="21"/>
        <v>123</v>
      </c>
      <c r="D286" t="str">
        <f t="shared" si="23"/>
        <v>智力NPC，有精英</v>
      </c>
      <c r="E286">
        <f t="shared" si="22"/>
        <v>50</v>
      </c>
    </row>
    <row r="287" spans="3:5" x14ac:dyDescent="0.2">
      <c r="C287">
        <f t="shared" si="21"/>
        <v>125</v>
      </c>
      <c r="D287" t="str">
        <f t="shared" si="23"/>
        <v>智力Boss</v>
      </c>
      <c r="E287">
        <f t="shared" si="22"/>
        <v>100</v>
      </c>
    </row>
    <row r="288" spans="3:5" x14ac:dyDescent="0.2">
      <c r="C288">
        <f t="shared" si="21"/>
        <v>124</v>
      </c>
      <c r="D288" t="str">
        <f t="shared" si="23"/>
        <v>低级小怪</v>
      </c>
      <c r="E288">
        <f t="shared" si="22"/>
        <v>50</v>
      </c>
    </row>
    <row r="289" spans="3:5" x14ac:dyDescent="0.2">
      <c r="C289">
        <f t="shared" si="21"/>
        <v>125</v>
      </c>
      <c r="D289" t="str">
        <f t="shared" si="23"/>
        <v>力量NPC，有精英</v>
      </c>
      <c r="E289">
        <f t="shared" si="22"/>
        <v>50</v>
      </c>
    </row>
    <row r="290" spans="3:5" x14ac:dyDescent="0.2">
      <c r="C290">
        <f t="shared" si="21"/>
        <v>125</v>
      </c>
      <c r="D290" t="str">
        <f t="shared" si="23"/>
        <v>敏捷NPC，有精英</v>
      </c>
      <c r="E290">
        <f t="shared" si="22"/>
        <v>50</v>
      </c>
    </row>
    <row r="291" spans="3:5" x14ac:dyDescent="0.2">
      <c r="C291">
        <f t="shared" si="21"/>
        <v>125</v>
      </c>
      <c r="D291" t="str">
        <f t="shared" si="23"/>
        <v>智力NPC，有精英</v>
      </c>
      <c r="E291">
        <f t="shared" si="22"/>
        <v>50</v>
      </c>
    </row>
    <row r="292" spans="3:5" x14ac:dyDescent="0.2">
      <c r="C292">
        <f t="shared" si="21"/>
        <v>127</v>
      </c>
      <c r="D292" t="str">
        <f t="shared" si="23"/>
        <v>力量Boss</v>
      </c>
      <c r="E292">
        <f t="shared" si="22"/>
        <v>100</v>
      </c>
    </row>
    <row r="293" spans="3:5" x14ac:dyDescent="0.2">
      <c r="C293">
        <f t="shared" si="21"/>
        <v>126</v>
      </c>
      <c r="D293" t="str">
        <f t="shared" si="23"/>
        <v>低级小怪</v>
      </c>
      <c r="E293">
        <f t="shared" si="22"/>
        <v>50</v>
      </c>
    </row>
    <row r="294" spans="3:5" x14ac:dyDescent="0.2">
      <c r="C294">
        <f t="shared" si="21"/>
        <v>127</v>
      </c>
      <c r="D294" t="str">
        <f t="shared" si="23"/>
        <v>力量NPC，有精英</v>
      </c>
      <c r="E294">
        <f t="shared" si="22"/>
        <v>50</v>
      </c>
    </row>
    <row r="295" spans="3:5" x14ac:dyDescent="0.2">
      <c r="C295">
        <f t="shared" si="21"/>
        <v>127</v>
      </c>
      <c r="D295" t="str">
        <f t="shared" si="23"/>
        <v>敏捷NPC，有精英</v>
      </c>
      <c r="E295">
        <f t="shared" si="22"/>
        <v>50</v>
      </c>
    </row>
    <row r="296" spans="3:5" x14ac:dyDescent="0.2">
      <c r="C296">
        <f t="shared" si="21"/>
        <v>127</v>
      </c>
      <c r="D296" t="str">
        <f t="shared" si="23"/>
        <v>智力NPC，有精英</v>
      </c>
      <c r="E296">
        <f t="shared" si="22"/>
        <v>50</v>
      </c>
    </row>
    <row r="297" spans="3:5" x14ac:dyDescent="0.2">
      <c r="C297">
        <f t="shared" si="21"/>
        <v>129</v>
      </c>
      <c r="D297" t="str">
        <f t="shared" si="23"/>
        <v>敏捷Boss</v>
      </c>
      <c r="E297">
        <f t="shared" si="22"/>
        <v>100</v>
      </c>
    </row>
    <row r="298" spans="3:5" x14ac:dyDescent="0.2">
      <c r="C298">
        <f t="shared" si="21"/>
        <v>128</v>
      </c>
      <c r="D298" t="str">
        <f t="shared" si="23"/>
        <v>低级小怪</v>
      </c>
      <c r="E298">
        <f t="shared" si="22"/>
        <v>50</v>
      </c>
    </row>
    <row r="299" spans="3:5" x14ac:dyDescent="0.2">
      <c r="C299">
        <f t="shared" si="21"/>
        <v>129</v>
      </c>
      <c r="D299" t="str">
        <f t="shared" si="23"/>
        <v>力量NPC，有精英</v>
      </c>
      <c r="E299">
        <f t="shared" si="22"/>
        <v>50</v>
      </c>
    </row>
    <row r="300" spans="3:5" x14ac:dyDescent="0.2">
      <c r="C300">
        <f t="shared" si="21"/>
        <v>129</v>
      </c>
      <c r="D300" t="str">
        <f t="shared" si="23"/>
        <v>敏捷NPC，有精英</v>
      </c>
      <c r="E300">
        <f t="shared" si="22"/>
        <v>50</v>
      </c>
    </row>
    <row r="301" spans="3:5" x14ac:dyDescent="0.2">
      <c r="C301">
        <f t="shared" si="21"/>
        <v>129</v>
      </c>
      <c r="D301" t="str">
        <f t="shared" si="23"/>
        <v>智力NPC，有精英</v>
      </c>
      <c r="E301">
        <f t="shared" si="22"/>
        <v>50</v>
      </c>
    </row>
    <row r="302" spans="3:5" x14ac:dyDescent="0.2">
      <c r="C302">
        <f t="shared" si="21"/>
        <v>131</v>
      </c>
      <c r="D302" t="str">
        <f t="shared" si="23"/>
        <v>智力Boss</v>
      </c>
      <c r="E302">
        <f t="shared" si="22"/>
        <v>100</v>
      </c>
    </row>
    <row r="303" spans="3:5" x14ac:dyDescent="0.2">
      <c r="C303">
        <f t="shared" si="21"/>
        <v>130</v>
      </c>
      <c r="D303" t="str">
        <f t="shared" si="23"/>
        <v>低级小怪</v>
      </c>
      <c r="E303">
        <f t="shared" si="22"/>
        <v>50</v>
      </c>
    </row>
    <row r="304" spans="3:5" x14ac:dyDescent="0.2">
      <c r="C304">
        <f t="shared" si="21"/>
        <v>131</v>
      </c>
      <c r="D304" t="str">
        <f t="shared" si="23"/>
        <v>力量NPC，有精英</v>
      </c>
      <c r="E304">
        <f t="shared" si="22"/>
        <v>50</v>
      </c>
    </row>
    <row r="305" spans="3:5" x14ac:dyDescent="0.2">
      <c r="C305">
        <f t="shared" si="21"/>
        <v>131</v>
      </c>
      <c r="D305" t="str">
        <f t="shared" si="23"/>
        <v>敏捷NPC，有精英</v>
      </c>
      <c r="E305">
        <f t="shared" si="22"/>
        <v>50</v>
      </c>
    </row>
    <row r="306" spans="3:5" x14ac:dyDescent="0.2">
      <c r="C306">
        <f t="shared" si="21"/>
        <v>131</v>
      </c>
      <c r="D306" t="str">
        <f t="shared" si="23"/>
        <v>智力NPC，有精英</v>
      </c>
      <c r="E306">
        <f t="shared" si="22"/>
        <v>50</v>
      </c>
    </row>
    <row r="307" spans="3:5" x14ac:dyDescent="0.2">
      <c r="C307">
        <f t="shared" si="21"/>
        <v>133</v>
      </c>
      <c r="D307" t="str">
        <f t="shared" si="23"/>
        <v>力量Boss</v>
      </c>
      <c r="E307">
        <f t="shared" si="22"/>
        <v>100</v>
      </c>
    </row>
    <row r="308" spans="3:5" x14ac:dyDescent="0.2">
      <c r="C308">
        <f t="shared" si="21"/>
        <v>132</v>
      </c>
      <c r="D308" t="str">
        <f t="shared" si="23"/>
        <v>低级小怪</v>
      </c>
      <c r="E308">
        <f t="shared" si="22"/>
        <v>50</v>
      </c>
    </row>
    <row r="309" spans="3:5" x14ac:dyDescent="0.2">
      <c r="C309">
        <f t="shared" si="21"/>
        <v>133</v>
      </c>
      <c r="D309" t="str">
        <f t="shared" si="23"/>
        <v>力量NPC，有精英</v>
      </c>
      <c r="E309">
        <f t="shared" si="22"/>
        <v>50</v>
      </c>
    </row>
    <row r="310" spans="3:5" x14ac:dyDescent="0.2">
      <c r="C310">
        <f t="shared" si="21"/>
        <v>133</v>
      </c>
      <c r="D310" t="str">
        <f t="shared" si="23"/>
        <v>敏捷NPC，有精英</v>
      </c>
      <c r="E310">
        <f t="shared" si="22"/>
        <v>50</v>
      </c>
    </row>
    <row r="311" spans="3:5" x14ac:dyDescent="0.2">
      <c r="C311">
        <f t="shared" si="21"/>
        <v>133</v>
      </c>
      <c r="D311" t="str">
        <f t="shared" si="23"/>
        <v>智力NPC，有精英</v>
      </c>
      <c r="E311">
        <f t="shared" si="22"/>
        <v>50</v>
      </c>
    </row>
    <row r="312" spans="3:5" x14ac:dyDescent="0.2">
      <c r="C312">
        <f t="shared" si="21"/>
        <v>135</v>
      </c>
      <c r="D312" t="str">
        <f t="shared" si="23"/>
        <v>敏捷Boss</v>
      </c>
      <c r="E312">
        <f t="shared" si="22"/>
        <v>100</v>
      </c>
    </row>
    <row r="313" spans="3:5" x14ac:dyDescent="0.2">
      <c r="C313">
        <f t="shared" si="21"/>
        <v>134</v>
      </c>
      <c r="D313" t="str">
        <f t="shared" si="23"/>
        <v>低级小怪</v>
      </c>
      <c r="E313">
        <f t="shared" si="22"/>
        <v>50</v>
      </c>
    </row>
    <row r="314" spans="3:5" x14ac:dyDescent="0.2">
      <c r="C314">
        <f t="shared" si="21"/>
        <v>135</v>
      </c>
      <c r="D314" t="str">
        <f t="shared" si="23"/>
        <v>力量NPC，有精英</v>
      </c>
      <c r="E314">
        <f t="shared" si="22"/>
        <v>50</v>
      </c>
    </row>
    <row r="315" spans="3:5" x14ac:dyDescent="0.2">
      <c r="C315">
        <f t="shared" si="21"/>
        <v>135</v>
      </c>
      <c r="D315" t="str">
        <f t="shared" si="23"/>
        <v>敏捷NPC，有精英</v>
      </c>
      <c r="E315">
        <f t="shared" si="22"/>
        <v>50</v>
      </c>
    </row>
    <row r="316" spans="3:5" x14ac:dyDescent="0.2">
      <c r="C316">
        <f t="shared" si="21"/>
        <v>135</v>
      </c>
      <c r="D316" t="str">
        <f t="shared" si="23"/>
        <v>智力NPC，有精英</v>
      </c>
      <c r="E316">
        <f t="shared" si="22"/>
        <v>50</v>
      </c>
    </row>
    <row r="317" spans="3:5" x14ac:dyDescent="0.2">
      <c r="C317">
        <f t="shared" si="21"/>
        <v>137</v>
      </c>
      <c r="D317" t="str">
        <f t="shared" si="23"/>
        <v>智力Boss</v>
      </c>
      <c r="E317">
        <f t="shared" si="22"/>
        <v>100</v>
      </c>
    </row>
    <row r="318" spans="3:5" x14ac:dyDescent="0.2">
      <c r="C318">
        <f t="shared" si="21"/>
        <v>136</v>
      </c>
      <c r="D318" t="str">
        <f t="shared" si="23"/>
        <v>低级小怪</v>
      </c>
      <c r="E318">
        <f t="shared" si="22"/>
        <v>50</v>
      </c>
    </row>
    <row r="319" spans="3:5" x14ac:dyDescent="0.2">
      <c r="C319">
        <f t="shared" si="21"/>
        <v>137</v>
      </c>
      <c r="D319" t="str">
        <f t="shared" si="23"/>
        <v>力量NPC，有精英</v>
      </c>
      <c r="E319">
        <f t="shared" si="22"/>
        <v>50</v>
      </c>
    </row>
    <row r="320" spans="3:5" x14ac:dyDescent="0.2">
      <c r="C320">
        <f t="shared" si="21"/>
        <v>137</v>
      </c>
      <c r="D320" t="str">
        <f t="shared" si="23"/>
        <v>敏捷NPC，有精英</v>
      </c>
      <c r="E320">
        <f t="shared" si="22"/>
        <v>50</v>
      </c>
    </row>
    <row r="321" spans="3:5" x14ac:dyDescent="0.2">
      <c r="C321">
        <f t="shared" si="21"/>
        <v>137</v>
      </c>
      <c r="D321" t="str">
        <f t="shared" si="23"/>
        <v>智力NPC，有精英</v>
      </c>
      <c r="E321">
        <f t="shared" si="22"/>
        <v>50</v>
      </c>
    </row>
    <row r="322" spans="3:5" x14ac:dyDescent="0.2">
      <c r="C322">
        <f t="shared" si="21"/>
        <v>139</v>
      </c>
      <c r="D322" t="str">
        <f t="shared" si="23"/>
        <v>力量Boss</v>
      </c>
      <c r="E322">
        <f t="shared" si="22"/>
        <v>100</v>
      </c>
    </row>
    <row r="323" spans="3:5" x14ac:dyDescent="0.2">
      <c r="C323">
        <f t="shared" si="21"/>
        <v>138</v>
      </c>
      <c r="D323" t="str">
        <f t="shared" si="23"/>
        <v>低级小怪</v>
      </c>
      <c r="E323">
        <f t="shared" si="22"/>
        <v>50</v>
      </c>
    </row>
    <row r="324" spans="3:5" x14ac:dyDescent="0.2">
      <c r="C324">
        <f t="shared" si="21"/>
        <v>139</v>
      </c>
      <c r="D324" t="str">
        <f t="shared" si="23"/>
        <v>力量NPC，有精英</v>
      </c>
      <c r="E324">
        <f t="shared" si="22"/>
        <v>50</v>
      </c>
    </row>
    <row r="325" spans="3:5" x14ac:dyDescent="0.2">
      <c r="C325">
        <f t="shared" si="21"/>
        <v>139</v>
      </c>
      <c r="D325" t="str">
        <f t="shared" si="23"/>
        <v>敏捷NPC，有精英</v>
      </c>
      <c r="E325">
        <f t="shared" si="22"/>
        <v>50</v>
      </c>
    </row>
    <row r="326" spans="3:5" x14ac:dyDescent="0.2">
      <c r="C326">
        <f t="shared" si="21"/>
        <v>139</v>
      </c>
      <c r="D326" t="str">
        <f t="shared" si="23"/>
        <v>智力NPC，有精英</v>
      </c>
      <c r="E326">
        <f t="shared" si="22"/>
        <v>50</v>
      </c>
    </row>
    <row r="327" spans="3:5" x14ac:dyDescent="0.2">
      <c r="C327">
        <f t="shared" si="21"/>
        <v>141</v>
      </c>
      <c r="D327" t="str">
        <f t="shared" si="23"/>
        <v>敏捷Boss</v>
      </c>
      <c r="E327">
        <f t="shared" si="22"/>
        <v>100</v>
      </c>
    </row>
    <row r="328" spans="3:5" x14ac:dyDescent="0.2">
      <c r="C328">
        <f t="shared" si="21"/>
        <v>140</v>
      </c>
      <c r="D328" t="str">
        <f t="shared" si="23"/>
        <v>低级小怪</v>
      </c>
      <c r="E328">
        <f t="shared" si="22"/>
        <v>50</v>
      </c>
    </row>
    <row r="329" spans="3:5" x14ac:dyDescent="0.2">
      <c r="C329">
        <f t="shared" ref="C329:C392" si="24">C324+2</f>
        <v>141</v>
      </c>
      <c r="D329" t="str">
        <f t="shared" si="23"/>
        <v>力量NPC，有精英</v>
      </c>
      <c r="E329">
        <f t="shared" si="22"/>
        <v>50</v>
      </c>
    </row>
    <row r="330" spans="3:5" x14ac:dyDescent="0.2">
      <c r="C330">
        <f t="shared" si="24"/>
        <v>141</v>
      </c>
      <c r="D330" t="str">
        <f t="shared" si="23"/>
        <v>敏捷NPC，有精英</v>
      </c>
      <c r="E330">
        <f t="shared" si="22"/>
        <v>50</v>
      </c>
    </row>
    <row r="331" spans="3:5" x14ac:dyDescent="0.2">
      <c r="C331">
        <f t="shared" si="24"/>
        <v>141</v>
      </c>
      <c r="D331" t="str">
        <f t="shared" si="23"/>
        <v>智力NPC，有精英</v>
      </c>
      <c r="E331">
        <f t="shared" si="22"/>
        <v>50</v>
      </c>
    </row>
    <row r="332" spans="3:5" x14ac:dyDescent="0.2">
      <c r="C332">
        <f t="shared" si="24"/>
        <v>143</v>
      </c>
      <c r="D332" t="str">
        <f t="shared" si="23"/>
        <v>智力Boss</v>
      </c>
      <c r="E332">
        <f t="shared" ref="E332:E395" si="25">E327</f>
        <v>100</v>
      </c>
    </row>
    <row r="333" spans="3:5" x14ac:dyDescent="0.2">
      <c r="C333">
        <f t="shared" si="24"/>
        <v>142</v>
      </c>
      <c r="D333" t="str">
        <f t="shared" si="23"/>
        <v>低级小怪</v>
      </c>
      <c r="E333">
        <f t="shared" si="25"/>
        <v>50</v>
      </c>
    </row>
    <row r="334" spans="3:5" x14ac:dyDescent="0.2">
      <c r="C334">
        <f t="shared" si="24"/>
        <v>143</v>
      </c>
      <c r="D334" t="str">
        <f t="shared" si="23"/>
        <v>力量NPC，有精英</v>
      </c>
      <c r="E334">
        <f t="shared" si="25"/>
        <v>50</v>
      </c>
    </row>
    <row r="335" spans="3:5" x14ac:dyDescent="0.2">
      <c r="C335">
        <f t="shared" si="24"/>
        <v>143</v>
      </c>
      <c r="D335" t="str">
        <f t="shared" si="23"/>
        <v>敏捷NPC，有精英</v>
      </c>
      <c r="E335">
        <f t="shared" si="25"/>
        <v>50</v>
      </c>
    </row>
    <row r="336" spans="3:5" x14ac:dyDescent="0.2">
      <c r="C336">
        <f t="shared" si="24"/>
        <v>143</v>
      </c>
      <c r="D336" t="str">
        <f t="shared" si="23"/>
        <v>智力NPC，有精英</v>
      </c>
      <c r="E336">
        <f t="shared" si="25"/>
        <v>50</v>
      </c>
    </row>
    <row r="337" spans="3:5" x14ac:dyDescent="0.2">
      <c r="C337">
        <f t="shared" si="24"/>
        <v>145</v>
      </c>
      <c r="D337" t="str">
        <f t="shared" si="23"/>
        <v>力量Boss</v>
      </c>
      <c r="E337">
        <f t="shared" si="25"/>
        <v>100</v>
      </c>
    </row>
    <row r="338" spans="3:5" x14ac:dyDescent="0.2">
      <c r="C338">
        <f t="shared" si="24"/>
        <v>144</v>
      </c>
      <c r="D338" t="str">
        <f t="shared" si="23"/>
        <v>低级小怪</v>
      </c>
      <c r="E338">
        <f t="shared" si="25"/>
        <v>50</v>
      </c>
    </row>
    <row r="339" spans="3:5" x14ac:dyDescent="0.2">
      <c r="C339">
        <f t="shared" si="24"/>
        <v>145</v>
      </c>
      <c r="D339" t="str">
        <f t="shared" ref="D339:D402" si="26">D324</f>
        <v>力量NPC，有精英</v>
      </c>
      <c r="E339">
        <f t="shared" si="25"/>
        <v>50</v>
      </c>
    </row>
    <row r="340" spans="3:5" x14ac:dyDescent="0.2">
      <c r="C340">
        <f t="shared" si="24"/>
        <v>145</v>
      </c>
      <c r="D340" t="str">
        <f t="shared" si="26"/>
        <v>敏捷NPC，有精英</v>
      </c>
      <c r="E340">
        <f t="shared" si="25"/>
        <v>50</v>
      </c>
    </row>
    <row r="341" spans="3:5" x14ac:dyDescent="0.2">
      <c r="C341">
        <f t="shared" si="24"/>
        <v>145</v>
      </c>
      <c r="D341" t="str">
        <f t="shared" si="26"/>
        <v>智力NPC，有精英</v>
      </c>
      <c r="E341">
        <f t="shared" si="25"/>
        <v>50</v>
      </c>
    </row>
    <row r="342" spans="3:5" x14ac:dyDescent="0.2">
      <c r="C342">
        <f t="shared" si="24"/>
        <v>147</v>
      </c>
      <c r="D342" t="str">
        <f t="shared" si="26"/>
        <v>敏捷Boss</v>
      </c>
      <c r="E342">
        <f t="shared" si="25"/>
        <v>100</v>
      </c>
    </row>
    <row r="343" spans="3:5" x14ac:dyDescent="0.2">
      <c r="C343">
        <f t="shared" si="24"/>
        <v>146</v>
      </c>
      <c r="D343" t="str">
        <f t="shared" si="26"/>
        <v>低级小怪</v>
      </c>
      <c r="E343">
        <f t="shared" si="25"/>
        <v>50</v>
      </c>
    </row>
    <row r="344" spans="3:5" x14ac:dyDescent="0.2">
      <c r="C344">
        <f t="shared" si="24"/>
        <v>147</v>
      </c>
      <c r="D344" t="str">
        <f t="shared" si="26"/>
        <v>力量NPC，有精英</v>
      </c>
      <c r="E344">
        <f t="shared" si="25"/>
        <v>50</v>
      </c>
    </row>
    <row r="345" spans="3:5" x14ac:dyDescent="0.2">
      <c r="C345">
        <f t="shared" si="24"/>
        <v>147</v>
      </c>
      <c r="D345" t="str">
        <f t="shared" si="26"/>
        <v>敏捷NPC，有精英</v>
      </c>
      <c r="E345">
        <f t="shared" si="25"/>
        <v>50</v>
      </c>
    </row>
    <row r="346" spans="3:5" x14ac:dyDescent="0.2">
      <c r="C346">
        <f t="shared" si="24"/>
        <v>147</v>
      </c>
      <c r="D346" t="str">
        <f t="shared" si="26"/>
        <v>智力NPC，有精英</v>
      </c>
      <c r="E346">
        <f t="shared" si="25"/>
        <v>50</v>
      </c>
    </row>
    <row r="347" spans="3:5" x14ac:dyDescent="0.2">
      <c r="C347">
        <f t="shared" si="24"/>
        <v>149</v>
      </c>
      <c r="D347" t="str">
        <f t="shared" si="26"/>
        <v>智力Boss</v>
      </c>
      <c r="E347">
        <f t="shared" si="25"/>
        <v>100</v>
      </c>
    </row>
    <row r="348" spans="3:5" x14ac:dyDescent="0.2">
      <c r="C348">
        <f t="shared" si="24"/>
        <v>148</v>
      </c>
      <c r="D348" t="str">
        <f t="shared" si="26"/>
        <v>低级小怪</v>
      </c>
      <c r="E348">
        <f t="shared" si="25"/>
        <v>50</v>
      </c>
    </row>
    <row r="349" spans="3:5" x14ac:dyDescent="0.2">
      <c r="C349">
        <f t="shared" si="24"/>
        <v>149</v>
      </c>
      <c r="D349" t="str">
        <f t="shared" si="26"/>
        <v>力量NPC，有精英</v>
      </c>
      <c r="E349">
        <f t="shared" si="25"/>
        <v>50</v>
      </c>
    </row>
    <row r="350" spans="3:5" x14ac:dyDescent="0.2">
      <c r="C350">
        <f t="shared" si="24"/>
        <v>149</v>
      </c>
      <c r="D350" t="str">
        <f t="shared" si="26"/>
        <v>敏捷NPC，有精英</v>
      </c>
      <c r="E350">
        <f t="shared" si="25"/>
        <v>50</v>
      </c>
    </row>
    <row r="351" spans="3:5" x14ac:dyDescent="0.2">
      <c r="C351">
        <f t="shared" si="24"/>
        <v>149</v>
      </c>
      <c r="D351" t="str">
        <f t="shared" si="26"/>
        <v>智力NPC，有精英</v>
      </c>
      <c r="E351">
        <f t="shared" si="25"/>
        <v>50</v>
      </c>
    </row>
    <row r="352" spans="3:5" x14ac:dyDescent="0.2">
      <c r="C352">
        <f t="shared" si="24"/>
        <v>151</v>
      </c>
      <c r="D352" t="str">
        <f t="shared" si="26"/>
        <v>力量Boss</v>
      </c>
      <c r="E352">
        <f t="shared" si="25"/>
        <v>100</v>
      </c>
    </row>
    <row r="353" spans="3:5" x14ac:dyDescent="0.2">
      <c r="C353">
        <f t="shared" si="24"/>
        <v>150</v>
      </c>
      <c r="D353" t="str">
        <f t="shared" si="26"/>
        <v>低级小怪</v>
      </c>
      <c r="E353">
        <f t="shared" si="25"/>
        <v>50</v>
      </c>
    </row>
    <row r="354" spans="3:5" x14ac:dyDescent="0.2">
      <c r="C354">
        <f t="shared" si="24"/>
        <v>151</v>
      </c>
      <c r="D354" t="str">
        <f t="shared" si="26"/>
        <v>力量NPC，有精英</v>
      </c>
      <c r="E354">
        <f t="shared" si="25"/>
        <v>50</v>
      </c>
    </row>
    <row r="355" spans="3:5" x14ac:dyDescent="0.2">
      <c r="C355">
        <f t="shared" si="24"/>
        <v>151</v>
      </c>
      <c r="D355" t="str">
        <f t="shared" si="26"/>
        <v>敏捷NPC，有精英</v>
      </c>
      <c r="E355">
        <f t="shared" si="25"/>
        <v>50</v>
      </c>
    </row>
    <row r="356" spans="3:5" x14ac:dyDescent="0.2">
      <c r="C356">
        <f t="shared" si="24"/>
        <v>151</v>
      </c>
      <c r="D356" t="str">
        <f t="shared" si="26"/>
        <v>智力NPC，有精英</v>
      </c>
      <c r="E356">
        <f t="shared" si="25"/>
        <v>50</v>
      </c>
    </row>
    <row r="357" spans="3:5" x14ac:dyDescent="0.2">
      <c r="C357">
        <f t="shared" si="24"/>
        <v>153</v>
      </c>
      <c r="D357" t="str">
        <f t="shared" si="26"/>
        <v>敏捷Boss</v>
      </c>
      <c r="E357">
        <f t="shared" si="25"/>
        <v>100</v>
      </c>
    </row>
    <row r="358" spans="3:5" x14ac:dyDescent="0.2">
      <c r="C358">
        <f t="shared" si="24"/>
        <v>152</v>
      </c>
      <c r="D358" t="str">
        <f t="shared" si="26"/>
        <v>低级小怪</v>
      </c>
      <c r="E358">
        <f t="shared" si="25"/>
        <v>50</v>
      </c>
    </row>
    <row r="359" spans="3:5" x14ac:dyDescent="0.2">
      <c r="C359">
        <f t="shared" si="24"/>
        <v>153</v>
      </c>
      <c r="D359" t="str">
        <f t="shared" si="26"/>
        <v>力量NPC，有精英</v>
      </c>
      <c r="E359">
        <f t="shared" si="25"/>
        <v>50</v>
      </c>
    </row>
    <row r="360" spans="3:5" x14ac:dyDescent="0.2">
      <c r="C360">
        <f t="shared" si="24"/>
        <v>153</v>
      </c>
      <c r="D360" t="str">
        <f t="shared" si="26"/>
        <v>敏捷NPC，有精英</v>
      </c>
      <c r="E360">
        <f t="shared" si="25"/>
        <v>50</v>
      </c>
    </row>
    <row r="361" spans="3:5" x14ac:dyDescent="0.2">
      <c r="C361">
        <f t="shared" si="24"/>
        <v>153</v>
      </c>
      <c r="D361" t="str">
        <f t="shared" si="26"/>
        <v>智力NPC，有精英</v>
      </c>
      <c r="E361">
        <f t="shared" si="25"/>
        <v>50</v>
      </c>
    </row>
    <row r="362" spans="3:5" x14ac:dyDescent="0.2">
      <c r="C362">
        <f t="shared" si="24"/>
        <v>155</v>
      </c>
      <c r="D362" t="str">
        <f t="shared" si="26"/>
        <v>智力Boss</v>
      </c>
      <c r="E362">
        <f t="shared" si="25"/>
        <v>100</v>
      </c>
    </row>
    <row r="363" spans="3:5" x14ac:dyDescent="0.2">
      <c r="C363">
        <f t="shared" si="24"/>
        <v>154</v>
      </c>
      <c r="D363" t="str">
        <f t="shared" si="26"/>
        <v>低级小怪</v>
      </c>
      <c r="E363">
        <f t="shared" si="25"/>
        <v>50</v>
      </c>
    </row>
    <row r="364" spans="3:5" x14ac:dyDescent="0.2">
      <c r="C364">
        <f t="shared" si="24"/>
        <v>155</v>
      </c>
      <c r="D364" t="str">
        <f t="shared" si="26"/>
        <v>力量NPC，有精英</v>
      </c>
      <c r="E364">
        <f t="shared" si="25"/>
        <v>50</v>
      </c>
    </row>
    <row r="365" spans="3:5" x14ac:dyDescent="0.2">
      <c r="C365">
        <f t="shared" si="24"/>
        <v>155</v>
      </c>
      <c r="D365" t="str">
        <f t="shared" si="26"/>
        <v>敏捷NPC，有精英</v>
      </c>
      <c r="E365">
        <f t="shared" si="25"/>
        <v>50</v>
      </c>
    </row>
    <row r="366" spans="3:5" x14ac:dyDescent="0.2">
      <c r="C366">
        <f t="shared" si="24"/>
        <v>155</v>
      </c>
      <c r="D366" t="str">
        <f t="shared" si="26"/>
        <v>智力NPC，有精英</v>
      </c>
      <c r="E366">
        <f t="shared" si="25"/>
        <v>50</v>
      </c>
    </row>
    <row r="367" spans="3:5" x14ac:dyDescent="0.2">
      <c r="C367">
        <f t="shared" si="24"/>
        <v>157</v>
      </c>
      <c r="D367" t="str">
        <f t="shared" si="26"/>
        <v>力量Boss</v>
      </c>
      <c r="E367">
        <f t="shared" si="25"/>
        <v>100</v>
      </c>
    </row>
    <row r="368" spans="3:5" x14ac:dyDescent="0.2">
      <c r="C368">
        <f t="shared" si="24"/>
        <v>156</v>
      </c>
      <c r="D368" t="str">
        <f t="shared" si="26"/>
        <v>低级小怪</v>
      </c>
      <c r="E368">
        <f t="shared" si="25"/>
        <v>50</v>
      </c>
    </row>
    <row r="369" spans="3:5" x14ac:dyDescent="0.2">
      <c r="C369">
        <f t="shared" si="24"/>
        <v>157</v>
      </c>
      <c r="D369" t="str">
        <f t="shared" si="26"/>
        <v>力量NPC，有精英</v>
      </c>
      <c r="E369">
        <f t="shared" si="25"/>
        <v>50</v>
      </c>
    </row>
    <row r="370" spans="3:5" x14ac:dyDescent="0.2">
      <c r="C370">
        <f t="shared" si="24"/>
        <v>157</v>
      </c>
      <c r="D370" t="str">
        <f t="shared" si="26"/>
        <v>敏捷NPC，有精英</v>
      </c>
      <c r="E370">
        <f t="shared" si="25"/>
        <v>50</v>
      </c>
    </row>
    <row r="371" spans="3:5" x14ac:dyDescent="0.2">
      <c r="C371">
        <f t="shared" si="24"/>
        <v>157</v>
      </c>
      <c r="D371" t="str">
        <f t="shared" si="26"/>
        <v>智力NPC，有精英</v>
      </c>
      <c r="E371">
        <f t="shared" si="25"/>
        <v>50</v>
      </c>
    </row>
    <row r="372" spans="3:5" x14ac:dyDescent="0.2">
      <c r="C372">
        <f t="shared" si="24"/>
        <v>159</v>
      </c>
      <c r="D372" t="str">
        <f t="shared" si="26"/>
        <v>敏捷Boss</v>
      </c>
      <c r="E372">
        <f t="shared" si="25"/>
        <v>100</v>
      </c>
    </row>
    <row r="373" spans="3:5" x14ac:dyDescent="0.2">
      <c r="C373">
        <f t="shared" si="24"/>
        <v>158</v>
      </c>
      <c r="D373" t="str">
        <f t="shared" si="26"/>
        <v>低级小怪</v>
      </c>
      <c r="E373">
        <f t="shared" si="25"/>
        <v>50</v>
      </c>
    </row>
    <row r="374" spans="3:5" x14ac:dyDescent="0.2">
      <c r="C374">
        <f t="shared" si="24"/>
        <v>159</v>
      </c>
      <c r="D374" t="str">
        <f t="shared" si="26"/>
        <v>力量NPC，有精英</v>
      </c>
      <c r="E374">
        <f t="shared" si="25"/>
        <v>50</v>
      </c>
    </row>
    <row r="375" spans="3:5" x14ac:dyDescent="0.2">
      <c r="C375">
        <f t="shared" si="24"/>
        <v>159</v>
      </c>
      <c r="D375" t="str">
        <f t="shared" si="26"/>
        <v>敏捷NPC，有精英</v>
      </c>
      <c r="E375">
        <f t="shared" si="25"/>
        <v>50</v>
      </c>
    </row>
    <row r="376" spans="3:5" x14ac:dyDescent="0.2">
      <c r="C376">
        <f t="shared" si="24"/>
        <v>159</v>
      </c>
      <c r="D376" t="str">
        <f t="shared" si="26"/>
        <v>智力NPC，有精英</v>
      </c>
      <c r="E376">
        <f t="shared" si="25"/>
        <v>50</v>
      </c>
    </row>
    <row r="377" spans="3:5" x14ac:dyDescent="0.2">
      <c r="C377">
        <f t="shared" si="24"/>
        <v>161</v>
      </c>
      <c r="D377" t="str">
        <f t="shared" si="26"/>
        <v>智力Boss</v>
      </c>
      <c r="E377">
        <f t="shared" si="25"/>
        <v>100</v>
      </c>
    </row>
    <row r="378" spans="3:5" x14ac:dyDescent="0.2">
      <c r="C378">
        <f t="shared" si="24"/>
        <v>160</v>
      </c>
      <c r="D378" t="str">
        <f t="shared" si="26"/>
        <v>低级小怪</v>
      </c>
      <c r="E378">
        <f t="shared" si="25"/>
        <v>50</v>
      </c>
    </row>
    <row r="379" spans="3:5" x14ac:dyDescent="0.2">
      <c r="C379">
        <f t="shared" si="24"/>
        <v>161</v>
      </c>
      <c r="D379" t="str">
        <f t="shared" si="26"/>
        <v>力量NPC，有精英</v>
      </c>
      <c r="E379">
        <f t="shared" si="25"/>
        <v>50</v>
      </c>
    </row>
    <row r="380" spans="3:5" x14ac:dyDescent="0.2">
      <c r="C380">
        <f t="shared" si="24"/>
        <v>161</v>
      </c>
      <c r="D380" t="str">
        <f t="shared" si="26"/>
        <v>敏捷NPC，有精英</v>
      </c>
      <c r="E380">
        <f t="shared" si="25"/>
        <v>50</v>
      </c>
    </row>
    <row r="381" spans="3:5" x14ac:dyDescent="0.2">
      <c r="C381">
        <f t="shared" si="24"/>
        <v>161</v>
      </c>
      <c r="D381" t="str">
        <f t="shared" si="26"/>
        <v>智力NPC，有精英</v>
      </c>
      <c r="E381">
        <f t="shared" si="25"/>
        <v>50</v>
      </c>
    </row>
    <row r="382" spans="3:5" x14ac:dyDescent="0.2">
      <c r="C382">
        <f t="shared" si="24"/>
        <v>163</v>
      </c>
      <c r="D382" t="str">
        <f t="shared" si="26"/>
        <v>力量Boss</v>
      </c>
      <c r="E382">
        <f t="shared" si="25"/>
        <v>100</v>
      </c>
    </row>
    <row r="383" spans="3:5" x14ac:dyDescent="0.2">
      <c r="C383">
        <f t="shared" si="24"/>
        <v>162</v>
      </c>
      <c r="D383" t="str">
        <f t="shared" si="26"/>
        <v>低级小怪</v>
      </c>
      <c r="E383">
        <f t="shared" si="25"/>
        <v>50</v>
      </c>
    </row>
    <row r="384" spans="3:5" x14ac:dyDescent="0.2">
      <c r="C384">
        <f t="shared" si="24"/>
        <v>163</v>
      </c>
      <c r="D384" t="str">
        <f t="shared" si="26"/>
        <v>力量NPC，有精英</v>
      </c>
      <c r="E384">
        <f t="shared" si="25"/>
        <v>50</v>
      </c>
    </row>
    <row r="385" spans="3:5" x14ac:dyDescent="0.2">
      <c r="C385">
        <f t="shared" si="24"/>
        <v>163</v>
      </c>
      <c r="D385" t="str">
        <f t="shared" si="26"/>
        <v>敏捷NPC，有精英</v>
      </c>
      <c r="E385">
        <f t="shared" si="25"/>
        <v>50</v>
      </c>
    </row>
    <row r="386" spans="3:5" x14ac:dyDescent="0.2">
      <c r="C386">
        <f t="shared" si="24"/>
        <v>163</v>
      </c>
      <c r="D386" t="str">
        <f t="shared" si="26"/>
        <v>智力NPC，有精英</v>
      </c>
      <c r="E386">
        <f t="shared" si="25"/>
        <v>50</v>
      </c>
    </row>
    <row r="387" spans="3:5" x14ac:dyDescent="0.2">
      <c r="C387">
        <f t="shared" si="24"/>
        <v>165</v>
      </c>
      <c r="D387" t="str">
        <f t="shared" si="26"/>
        <v>敏捷Boss</v>
      </c>
      <c r="E387">
        <f t="shared" si="25"/>
        <v>100</v>
      </c>
    </row>
    <row r="388" spans="3:5" x14ac:dyDescent="0.2">
      <c r="C388">
        <f t="shared" si="24"/>
        <v>164</v>
      </c>
      <c r="D388" t="str">
        <f t="shared" si="26"/>
        <v>低级小怪</v>
      </c>
      <c r="E388">
        <f t="shared" si="25"/>
        <v>50</v>
      </c>
    </row>
    <row r="389" spans="3:5" x14ac:dyDescent="0.2">
      <c r="C389">
        <f t="shared" si="24"/>
        <v>165</v>
      </c>
      <c r="D389" t="str">
        <f t="shared" si="26"/>
        <v>力量NPC，有精英</v>
      </c>
      <c r="E389">
        <f t="shared" si="25"/>
        <v>50</v>
      </c>
    </row>
    <row r="390" spans="3:5" x14ac:dyDescent="0.2">
      <c r="C390">
        <f t="shared" si="24"/>
        <v>165</v>
      </c>
      <c r="D390" t="str">
        <f t="shared" si="26"/>
        <v>敏捷NPC，有精英</v>
      </c>
      <c r="E390">
        <f t="shared" si="25"/>
        <v>50</v>
      </c>
    </row>
    <row r="391" spans="3:5" x14ac:dyDescent="0.2">
      <c r="C391">
        <f t="shared" si="24"/>
        <v>165</v>
      </c>
      <c r="D391" t="str">
        <f t="shared" si="26"/>
        <v>智力NPC，有精英</v>
      </c>
      <c r="E391">
        <f t="shared" si="25"/>
        <v>50</v>
      </c>
    </row>
    <row r="392" spans="3:5" x14ac:dyDescent="0.2">
      <c r="C392">
        <f t="shared" si="24"/>
        <v>167</v>
      </c>
      <c r="D392" t="str">
        <f t="shared" si="26"/>
        <v>智力Boss</v>
      </c>
      <c r="E392">
        <f t="shared" si="25"/>
        <v>100</v>
      </c>
    </row>
    <row r="393" spans="3:5" x14ac:dyDescent="0.2">
      <c r="C393">
        <f t="shared" ref="C393:C456" si="27">C388+2</f>
        <v>166</v>
      </c>
      <c r="D393" t="str">
        <f t="shared" si="26"/>
        <v>低级小怪</v>
      </c>
      <c r="E393">
        <f t="shared" si="25"/>
        <v>50</v>
      </c>
    </row>
    <row r="394" spans="3:5" x14ac:dyDescent="0.2">
      <c r="C394">
        <f t="shared" si="27"/>
        <v>167</v>
      </c>
      <c r="D394" t="str">
        <f t="shared" si="26"/>
        <v>力量NPC，有精英</v>
      </c>
      <c r="E394">
        <f t="shared" si="25"/>
        <v>50</v>
      </c>
    </row>
    <row r="395" spans="3:5" x14ac:dyDescent="0.2">
      <c r="C395">
        <f t="shared" si="27"/>
        <v>167</v>
      </c>
      <c r="D395" t="str">
        <f t="shared" si="26"/>
        <v>敏捷NPC，有精英</v>
      </c>
      <c r="E395">
        <f t="shared" si="25"/>
        <v>50</v>
      </c>
    </row>
    <row r="396" spans="3:5" x14ac:dyDescent="0.2">
      <c r="C396">
        <f t="shared" si="27"/>
        <v>167</v>
      </c>
      <c r="D396" t="str">
        <f t="shared" si="26"/>
        <v>智力NPC，有精英</v>
      </c>
      <c r="E396">
        <f t="shared" ref="E396:E459" si="28">E391</f>
        <v>50</v>
      </c>
    </row>
    <row r="397" spans="3:5" x14ac:dyDescent="0.2">
      <c r="C397">
        <f t="shared" si="27"/>
        <v>169</v>
      </c>
      <c r="D397" t="str">
        <f t="shared" si="26"/>
        <v>力量Boss</v>
      </c>
      <c r="E397">
        <f t="shared" si="28"/>
        <v>100</v>
      </c>
    </row>
    <row r="398" spans="3:5" x14ac:dyDescent="0.2">
      <c r="C398">
        <f t="shared" si="27"/>
        <v>168</v>
      </c>
      <c r="D398" t="str">
        <f t="shared" si="26"/>
        <v>低级小怪</v>
      </c>
      <c r="E398">
        <f t="shared" si="28"/>
        <v>50</v>
      </c>
    </row>
    <row r="399" spans="3:5" x14ac:dyDescent="0.2">
      <c r="C399">
        <f t="shared" si="27"/>
        <v>169</v>
      </c>
      <c r="D399" t="str">
        <f t="shared" si="26"/>
        <v>力量NPC，有精英</v>
      </c>
      <c r="E399">
        <f t="shared" si="28"/>
        <v>50</v>
      </c>
    </row>
    <row r="400" spans="3:5" x14ac:dyDescent="0.2">
      <c r="C400">
        <f t="shared" si="27"/>
        <v>169</v>
      </c>
      <c r="D400" t="str">
        <f t="shared" si="26"/>
        <v>敏捷NPC，有精英</v>
      </c>
      <c r="E400">
        <f t="shared" si="28"/>
        <v>50</v>
      </c>
    </row>
    <row r="401" spans="3:5" x14ac:dyDescent="0.2">
      <c r="C401">
        <f t="shared" si="27"/>
        <v>169</v>
      </c>
      <c r="D401" t="str">
        <f t="shared" si="26"/>
        <v>智力NPC，有精英</v>
      </c>
      <c r="E401">
        <f t="shared" si="28"/>
        <v>50</v>
      </c>
    </row>
    <row r="402" spans="3:5" x14ac:dyDescent="0.2">
      <c r="C402">
        <f t="shared" si="27"/>
        <v>171</v>
      </c>
      <c r="D402" t="str">
        <f t="shared" si="26"/>
        <v>敏捷Boss</v>
      </c>
      <c r="E402">
        <f t="shared" si="28"/>
        <v>100</v>
      </c>
    </row>
    <row r="403" spans="3:5" x14ac:dyDescent="0.2">
      <c r="C403">
        <f t="shared" si="27"/>
        <v>170</v>
      </c>
      <c r="D403" t="str">
        <f t="shared" ref="D403:D466" si="29">D388</f>
        <v>低级小怪</v>
      </c>
      <c r="E403">
        <f t="shared" si="28"/>
        <v>50</v>
      </c>
    </row>
    <row r="404" spans="3:5" x14ac:dyDescent="0.2">
      <c r="C404">
        <f t="shared" si="27"/>
        <v>171</v>
      </c>
      <c r="D404" t="str">
        <f t="shared" si="29"/>
        <v>力量NPC，有精英</v>
      </c>
      <c r="E404">
        <f t="shared" si="28"/>
        <v>50</v>
      </c>
    </row>
    <row r="405" spans="3:5" x14ac:dyDescent="0.2">
      <c r="C405">
        <f t="shared" si="27"/>
        <v>171</v>
      </c>
      <c r="D405" t="str">
        <f t="shared" si="29"/>
        <v>敏捷NPC，有精英</v>
      </c>
      <c r="E405">
        <f t="shared" si="28"/>
        <v>50</v>
      </c>
    </row>
    <row r="406" spans="3:5" x14ac:dyDescent="0.2">
      <c r="C406">
        <f t="shared" si="27"/>
        <v>171</v>
      </c>
      <c r="D406" t="str">
        <f t="shared" si="29"/>
        <v>智力NPC，有精英</v>
      </c>
      <c r="E406">
        <f t="shared" si="28"/>
        <v>50</v>
      </c>
    </row>
    <row r="407" spans="3:5" x14ac:dyDescent="0.2">
      <c r="C407">
        <f t="shared" si="27"/>
        <v>173</v>
      </c>
      <c r="D407" t="str">
        <f t="shared" si="29"/>
        <v>智力Boss</v>
      </c>
      <c r="E407">
        <f t="shared" si="28"/>
        <v>100</v>
      </c>
    </row>
    <row r="408" spans="3:5" x14ac:dyDescent="0.2">
      <c r="C408">
        <f t="shared" si="27"/>
        <v>172</v>
      </c>
      <c r="D408" t="str">
        <f t="shared" si="29"/>
        <v>低级小怪</v>
      </c>
      <c r="E408">
        <f t="shared" si="28"/>
        <v>50</v>
      </c>
    </row>
    <row r="409" spans="3:5" x14ac:dyDescent="0.2">
      <c r="C409">
        <f t="shared" si="27"/>
        <v>173</v>
      </c>
      <c r="D409" t="str">
        <f t="shared" si="29"/>
        <v>力量NPC，有精英</v>
      </c>
      <c r="E409">
        <f t="shared" si="28"/>
        <v>50</v>
      </c>
    </row>
    <row r="410" spans="3:5" x14ac:dyDescent="0.2">
      <c r="C410">
        <f t="shared" si="27"/>
        <v>173</v>
      </c>
      <c r="D410" t="str">
        <f t="shared" si="29"/>
        <v>敏捷NPC，有精英</v>
      </c>
      <c r="E410">
        <f t="shared" si="28"/>
        <v>50</v>
      </c>
    </row>
    <row r="411" spans="3:5" x14ac:dyDescent="0.2">
      <c r="C411">
        <f t="shared" si="27"/>
        <v>173</v>
      </c>
      <c r="D411" t="str">
        <f t="shared" si="29"/>
        <v>智力NPC，有精英</v>
      </c>
      <c r="E411">
        <f t="shared" si="28"/>
        <v>50</v>
      </c>
    </row>
    <row r="412" spans="3:5" x14ac:dyDescent="0.2">
      <c r="C412">
        <f t="shared" si="27"/>
        <v>175</v>
      </c>
      <c r="D412" t="str">
        <f t="shared" si="29"/>
        <v>力量Boss</v>
      </c>
      <c r="E412">
        <f t="shared" si="28"/>
        <v>100</v>
      </c>
    </row>
    <row r="413" spans="3:5" x14ac:dyDescent="0.2">
      <c r="C413">
        <f t="shared" si="27"/>
        <v>174</v>
      </c>
      <c r="D413" t="str">
        <f t="shared" si="29"/>
        <v>低级小怪</v>
      </c>
      <c r="E413">
        <f t="shared" si="28"/>
        <v>50</v>
      </c>
    </row>
    <row r="414" spans="3:5" x14ac:dyDescent="0.2">
      <c r="C414">
        <f t="shared" si="27"/>
        <v>175</v>
      </c>
      <c r="D414" t="str">
        <f t="shared" si="29"/>
        <v>力量NPC，有精英</v>
      </c>
      <c r="E414">
        <f t="shared" si="28"/>
        <v>50</v>
      </c>
    </row>
    <row r="415" spans="3:5" x14ac:dyDescent="0.2">
      <c r="C415">
        <f t="shared" si="27"/>
        <v>175</v>
      </c>
      <c r="D415" t="str">
        <f t="shared" si="29"/>
        <v>敏捷NPC，有精英</v>
      </c>
      <c r="E415">
        <f t="shared" si="28"/>
        <v>50</v>
      </c>
    </row>
    <row r="416" spans="3:5" x14ac:dyDescent="0.2">
      <c r="C416">
        <f t="shared" si="27"/>
        <v>175</v>
      </c>
      <c r="D416" t="str">
        <f t="shared" si="29"/>
        <v>智力NPC，有精英</v>
      </c>
      <c r="E416">
        <f t="shared" si="28"/>
        <v>50</v>
      </c>
    </row>
    <row r="417" spans="3:5" x14ac:dyDescent="0.2">
      <c r="C417">
        <f t="shared" si="27"/>
        <v>177</v>
      </c>
      <c r="D417" t="str">
        <f t="shared" si="29"/>
        <v>敏捷Boss</v>
      </c>
      <c r="E417">
        <f t="shared" si="28"/>
        <v>100</v>
      </c>
    </row>
    <row r="418" spans="3:5" x14ac:dyDescent="0.2">
      <c r="C418">
        <f t="shared" si="27"/>
        <v>176</v>
      </c>
      <c r="D418" t="str">
        <f t="shared" si="29"/>
        <v>低级小怪</v>
      </c>
      <c r="E418">
        <f t="shared" si="28"/>
        <v>50</v>
      </c>
    </row>
    <row r="419" spans="3:5" x14ac:dyDescent="0.2">
      <c r="C419">
        <f t="shared" si="27"/>
        <v>177</v>
      </c>
      <c r="D419" t="str">
        <f t="shared" si="29"/>
        <v>力量NPC，有精英</v>
      </c>
      <c r="E419">
        <f t="shared" si="28"/>
        <v>50</v>
      </c>
    </row>
    <row r="420" spans="3:5" x14ac:dyDescent="0.2">
      <c r="C420">
        <f t="shared" si="27"/>
        <v>177</v>
      </c>
      <c r="D420" t="str">
        <f t="shared" si="29"/>
        <v>敏捷NPC，有精英</v>
      </c>
      <c r="E420">
        <f t="shared" si="28"/>
        <v>50</v>
      </c>
    </row>
    <row r="421" spans="3:5" x14ac:dyDescent="0.2">
      <c r="C421">
        <f t="shared" si="27"/>
        <v>177</v>
      </c>
      <c r="D421" t="str">
        <f t="shared" si="29"/>
        <v>智力NPC，有精英</v>
      </c>
      <c r="E421">
        <f t="shared" si="28"/>
        <v>50</v>
      </c>
    </row>
    <row r="422" spans="3:5" x14ac:dyDescent="0.2">
      <c r="C422">
        <f t="shared" si="27"/>
        <v>179</v>
      </c>
      <c r="D422" t="str">
        <f t="shared" si="29"/>
        <v>智力Boss</v>
      </c>
      <c r="E422">
        <f t="shared" si="28"/>
        <v>100</v>
      </c>
    </row>
    <row r="423" spans="3:5" x14ac:dyDescent="0.2">
      <c r="C423">
        <f t="shared" si="27"/>
        <v>178</v>
      </c>
      <c r="D423" t="str">
        <f t="shared" si="29"/>
        <v>低级小怪</v>
      </c>
      <c r="E423">
        <f t="shared" si="28"/>
        <v>50</v>
      </c>
    </row>
    <row r="424" spans="3:5" x14ac:dyDescent="0.2">
      <c r="C424">
        <f t="shared" si="27"/>
        <v>179</v>
      </c>
      <c r="D424" t="str">
        <f t="shared" si="29"/>
        <v>力量NPC，有精英</v>
      </c>
      <c r="E424">
        <f t="shared" si="28"/>
        <v>50</v>
      </c>
    </row>
    <row r="425" spans="3:5" x14ac:dyDescent="0.2">
      <c r="C425">
        <f t="shared" si="27"/>
        <v>179</v>
      </c>
      <c r="D425" t="str">
        <f t="shared" si="29"/>
        <v>敏捷NPC，有精英</v>
      </c>
      <c r="E425">
        <f t="shared" si="28"/>
        <v>50</v>
      </c>
    </row>
    <row r="426" spans="3:5" x14ac:dyDescent="0.2">
      <c r="C426">
        <f t="shared" si="27"/>
        <v>179</v>
      </c>
      <c r="D426" t="str">
        <f t="shared" si="29"/>
        <v>智力NPC，有精英</v>
      </c>
      <c r="E426">
        <f t="shared" si="28"/>
        <v>50</v>
      </c>
    </row>
    <row r="427" spans="3:5" x14ac:dyDescent="0.2">
      <c r="C427">
        <f t="shared" si="27"/>
        <v>181</v>
      </c>
      <c r="D427" t="str">
        <f t="shared" si="29"/>
        <v>力量Boss</v>
      </c>
      <c r="E427">
        <f t="shared" si="28"/>
        <v>100</v>
      </c>
    </row>
    <row r="428" spans="3:5" x14ac:dyDescent="0.2">
      <c r="C428">
        <f t="shared" si="27"/>
        <v>180</v>
      </c>
      <c r="D428" t="str">
        <f t="shared" si="29"/>
        <v>低级小怪</v>
      </c>
      <c r="E428">
        <f t="shared" si="28"/>
        <v>50</v>
      </c>
    </row>
    <row r="429" spans="3:5" x14ac:dyDescent="0.2">
      <c r="C429">
        <f t="shared" si="27"/>
        <v>181</v>
      </c>
      <c r="D429" t="str">
        <f t="shared" si="29"/>
        <v>力量NPC，有精英</v>
      </c>
      <c r="E429">
        <f t="shared" si="28"/>
        <v>50</v>
      </c>
    </row>
    <row r="430" spans="3:5" x14ac:dyDescent="0.2">
      <c r="C430">
        <f t="shared" si="27"/>
        <v>181</v>
      </c>
      <c r="D430" t="str">
        <f t="shared" si="29"/>
        <v>敏捷NPC，有精英</v>
      </c>
      <c r="E430">
        <f t="shared" si="28"/>
        <v>50</v>
      </c>
    </row>
    <row r="431" spans="3:5" x14ac:dyDescent="0.2">
      <c r="C431">
        <f t="shared" si="27"/>
        <v>181</v>
      </c>
      <c r="D431" t="str">
        <f t="shared" si="29"/>
        <v>智力NPC，有精英</v>
      </c>
      <c r="E431">
        <f t="shared" si="28"/>
        <v>50</v>
      </c>
    </row>
    <row r="432" spans="3:5" x14ac:dyDescent="0.2">
      <c r="C432">
        <f t="shared" si="27"/>
        <v>183</v>
      </c>
      <c r="D432" t="str">
        <f t="shared" si="29"/>
        <v>敏捷Boss</v>
      </c>
      <c r="E432">
        <f t="shared" si="28"/>
        <v>100</v>
      </c>
    </row>
    <row r="433" spans="3:5" x14ac:dyDescent="0.2">
      <c r="C433">
        <f t="shared" si="27"/>
        <v>182</v>
      </c>
      <c r="D433" t="str">
        <f t="shared" si="29"/>
        <v>低级小怪</v>
      </c>
      <c r="E433">
        <f t="shared" si="28"/>
        <v>50</v>
      </c>
    </row>
    <row r="434" spans="3:5" x14ac:dyDescent="0.2">
      <c r="C434">
        <f t="shared" si="27"/>
        <v>183</v>
      </c>
      <c r="D434" t="str">
        <f t="shared" si="29"/>
        <v>力量NPC，有精英</v>
      </c>
      <c r="E434">
        <f t="shared" si="28"/>
        <v>50</v>
      </c>
    </row>
    <row r="435" spans="3:5" x14ac:dyDescent="0.2">
      <c r="C435">
        <f t="shared" si="27"/>
        <v>183</v>
      </c>
      <c r="D435" t="str">
        <f t="shared" si="29"/>
        <v>敏捷NPC，有精英</v>
      </c>
      <c r="E435">
        <f t="shared" si="28"/>
        <v>50</v>
      </c>
    </row>
    <row r="436" spans="3:5" x14ac:dyDescent="0.2">
      <c r="C436">
        <f t="shared" si="27"/>
        <v>183</v>
      </c>
      <c r="D436" t="str">
        <f t="shared" si="29"/>
        <v>智力NPC，有精英</v>
      </c>
      <c r="E436">
        <f t="shared" si="28"/>
        <v>50</v>
      </c>
    </row>
    <row r="437" spans="3:5" x14ac:dyDescent="0.2">
      <c r="C437">
        <f t="shared" si="27"/>
        <v>185</v>
      </c>
      <c r="D437" t="str">
        <f t="shared" si="29"/>
        <v>智力Boss</v>
      </c>
      <c r="E437">
        <f t="shared" si="28"/>
        <v>100</v>
      </c>
    </row>
    <row r="438" spans="3:5" x14ac:dyDescent="0.2">
      <c r="C438">
        <f t="shared" si="27"/>
        <v>184</v>
      </c>
      <c r="D438" t="str">
        <f t="shared" si="29"/>
        <v>低级小怪</v>
      </c>
      <c r="E438">
        <f t="shared" si="28"/>
        <v>50</v>
      </c>
    </row>
    <row r="439" spans="3:5" x14ac:dyDescent="0.2">
      <c r="C439">
        <f t="shared" si="27"/>
        <v>185</v>
      </c>
      <c r="D439" t="str">
        <f t="shared" si="29"/>
        <v>力量NPC，有精英</v>
      </c>
      <c r="E439">
        <f t="shared" si="28"/>
        <v>50</v>
      </c>
    </row>
    <row r="440" spans="3:5" x14ac:dyDescent="0.2">
      <c r="C440">
        <f t="shared" si="27"/>
        <v>185</v>
      </c>
      <c r="D440" t="str">
        <f t="shared" si="29"/>
        <v>敏捷NPC，有精英</v>
      </c>
      <c r="E440">
        <f t="shared" si="28"/>
        <v>50</v>
      </c>
    </row>
    <row r="441" spans="3:5" x14ac:dyDescent="0.2">
      <c r="C441">
        <f t="shared" si="27"/>
        <v>185</v>
      </c>
      <c r="D441" t="str">
        <f t="shared" si="29"/>
        <v>智力NPC，有精英</v>
      </c>
      <c r="E441">
        <f t="shared" si="28"/>
        <v>50</v>
      </c>
    </row>
    <row r="442" spans="3:5" x14ac:dyDescent="0.2">
      <c r="C442">
        <f t="shared" si="27"/>
        <v>187</v>
      </c>
      <c r="D442" t="str">
        <f t="shared" si="29"/>
        <v>力量Boss</v>
      </c>
      <c r="E442">
        <f t="shared" si="28"/>
        <v>100</v>
      </c>
    </row>
    <row r="443" spans="3:5" x14ac:dyDescent="0.2">
      <c r="C443">
        <f t="shared" si="27"/>
        <v>186</v>
      </c>
      <c r="D443" t="str">
        <f t="shared" si="29"/>
        <v>低级小怪</v>
      </c>
      <c r="E443">
        <f t="shared" si="28"/>
        <v>50</v>
      </c>
    </row>
    <row r="444" spans="3:5" x14ac:dyDescent="0.2">
      <c r="C444">
        <f t="shared" si="27"/>
        <v>187</v>
      </c>
      <c r="D444" t="str">
        <f t="shared" si="29"/>
        <v>力量NPC，有精英</v>
      </c>
      <c r="E444">
        <f t="shared" si="28"/>
        <v>50</v>
      </c>
    </row>
    <row r="445" spans="3:5" x14ac:dyDescent="0.2">
      <c r="C445">
        <f t="shared" si="27"/>
        <v>187</v>
      </c>
      <c r="D445" t="str">
        <f t="shared" si="29"/>
        <v>敏捷NPC，有精英</v>
      </c>
      <c r="E445">
        <f t="shared" si="28"/>
        <v>50</v>
      </c>
    </row>
    <row r="446" spans="3:5" x14ac:dyDescent="0.2">
      <c r="C446">
        <f t="shared" si="27"/>
        <v>187</v>
      </c>
      <c r="D446" t="str">
        <f t="shared" si="29"/>
        <v>智力NPC，有精英</v>
      </c>
      <c r="E446">
        <f t="shared" si="28"/>
        <v>50</v>
      </c>
    </row>
    <row r="447" spans="3:5" x14ac:dyDescent="0.2">
      <c r="C447">
        <f t="shared" si="27"/>
        <v>189</v>
      </c>
      <c r="D447" t="str">
        <f t="shared" si="29"/>
        <v>敏捷Boss</v>
      </c>
      <c r="E447">
        <f t="shared" si="28"/>
        <v>100</v>
      </c>
    </row>
    <row r="448" spans="3:5" x14ac:dyDescent="0.2">
      <c r="C448">
        <f t="shared" si="27"/>
        <v>188</v>
      </c>
      <c r="D448" t="str">
        <f t="shared" si="29"/>
        <v>低级小怪</v>
      </c>
      <c r="E448">
        <f t="shared" si="28"/>
        <v>50</v>
      </c>
    </row>
    <row r="449" spans="3:5" x14ac:dyDescent="0.2">
      <c r="C449">
        <f t="shared" si="27"/>
        <v>189</v>
      </c>
      <c r="D449" t="str">
        <f t="shared" si="29"/>
        <v>力量NPC，有精英</v>
      </c>
      <c r="E449">
        <f t="shared" si="28"/>
        <v>50</v>
      </c>
    </row>
    <row r="450" spans="3:5" x14ac:dyDescent="0.2">
      <c r="C450">
        <f t="shared" si="27"/>
        <v>189</v>
      </c>
      <c r="D450" t="str">
        <f t="shared" si="29"/>
        <v>敏捷NPC，有精英</v>
      </c>
      <c r="E450">
        <f t="shared" si="28"/>
        <v>50</v>
      </c>
    </row>
    <row r="451" spans="3:5" x14ac:dyDescent="0.2">
      <c r="C451">
        <f t="shared" si="27"/>
        <v>189</v>
      </c>
      <c r="D451" t="str">
        <f t="shared" si="29"/>
        <v>智力NPC，有精英</v>
      </c>
      <c r="E451">
        <f t="shared" si="28"/>
        <v>50</v>
      </c>
    </row>
    <row r="452" spans="3:5" x14ac:dyDescent="0.2">
      <c r="C452">
        <f t="shared" si="27"/>
        <v>191</v>
      </c>
      <c r="D452" t="str">
        <f t="shared" si="29"/>
        <v>智力Boss</v>
      </c>
      <c r="E452">
        <f t="shared" si="28"/>
        <v>100</v>
      </c>
    </row>
    <row r="453" spans="3:5" x14ac:dyDescent="0.2">
      <c r="C453">
        <f t="shared" si="27"/>
        <v>190</v>
      </c>
      <c r="D453" t="str">
        <f t="shared" si="29"/>
        <v>低级小怪</v>
      </c>
      <c r="E453">
        <f t="shared" si="28"/>
        <v>50</v>
      </c>
    </row>
    <row r="454" spans="3:5" x14ac:dyDescent="0.2">
      <c r="C454">
        <f t="shared" si="27"/>
        <v>191</v>
      </c>
      <c r="D454" t="str">
        <f t="shared" si="29"/>
        <v>力量NPC，有精英</v>
      </c>
      <c r="E454">
        <f t="shared" si="28"/>
        <v>50</v>
      </c>
    </row>
    <row r="455" spans="3:5" x14ac:dyDescent="0.2">
      <c r="C455">
        <f t="shared" si="27"/>
        <v>191</v>
      </c>
      <c r="D455" t="str">
        <f t="shared" si="29"/>
        <v>敏捷NPC，有精英</v>
      </c>
      <c r="E455">
        <f t="shared" si="28"/>
        <v>50</v>
      </c>
    </row>
    <row r="456" spans="3:5" x14ac:dyDescent="0.2">
      <c r="C456">
        <f t="shared" si="27"/>
        <v>191</v>
      </c>
      <c r="D456" t="str">
        <f t="shared" si="29"/>
        <v>智力NPC，有精英</v>
      </c>
      <c r="E456">
        <f t="shared" si="28"/>
        <v>50</v>
      </c>
    </row>
    <row r="457" spans="3:5" x14ac:dyDescent="0.2">
      <c r="C457">
        <f t="shared" ref="C457:C520" si="30">C452+2</f>
        <v>193</v>
      </c>
      <c r="D457" t="str">
        <f t="shared" si="29"/>
        <v>力量Boss</v>
      </c>
      <c r="E457">
        <f t="shared" si="28"/>
        <v>100</v>
      </c>
    </row>
    <row r="458" spans="3:5" x14ac:dyDescent="0.2">
      <c r="C458">
        <f t="shared" si="30"/>
        <v>192</v>
      </c>
      <c r="D458" t="str">
        <f t="shared" si="29"/>
        <v>低级小怪</v>
      </c>
      <c r="E458">
        <f t="shared" si="28"/>
        <v>50</v>
      </c>
    </row>
    <row r="459" spans="3:5" x14ac:dyDescent="0.2">
      <c r="C459">
        <f t="shared" si="30"/>
        <v>193</v>
      </c>
      <c r="D459" t="str">
        <f t="shared" si="29"/>
        <v>力量NPC，有精英</v>
      </c>
      <c r="E459">
        <f t="shared" si="28"/>
        <v>50</v>
      </c>
    </row>
    <row r="460" spans="3:5" x14ac:dyDescent="0.2">
      <c r="C460">
        <f t="shared" si="30"/>
        <v>193</v>
      </c>
      <c r="D460" t="str">
        <f t="shared" si="29"/>
        <v>敏捷NPC，有精英</v>
      </c>
      <c r="E460">
        <f t="shared" ref="E460:E523" si="31">E455</f>
        <v>50</v>
      </c>
    </row>
    <row r="461" spans="3:5" x14ac:dyDescent="0.2">
      <c r="C461">
        <f t="shared" si="30"/>
        <v>193</v>
      </c>
      <c r="D461" t="str">
        <f t="shared" si="29"/>
        <v>智力NPC，有精英</v>
      </c>
      <c r="E461">
        <f t="shared" si="31"/>
        <v>50</v>
      </c>
    </row>
    <row r="462" spans="3:5" x14ac:dyDescent="0.2">
      <c r="C462">
        <f t="shared" si="30"/>
        <v>195</v>
      </c>
      <c r="D462" t="str">
        <f t="shared" si="29"/>
        <v>敏捷Boss</v>
      </c>
      <c r="E462">
        <f t="shared" si="31"/>
        <v>100</v>
      </c>
    </row>
    <row r="463" spans="3:5" x14ac:dyDescent="0.2">
      <c r="C463">
        <f t="shared" si="30"/>
        <v>194</v>
      </c>
      <c r="D463" t="str">
        <f t="shared" si="29"/>
        <v>低级小怪</v>
      </c>
      <c r="E463">
        <f t="shared" si="31"/>
        <v>50</v>
      </c>
    </row>
    <row r="464" spans="3:5" x14ac:dyDescent="0.2">
      <c r="C464">
        <f t="shared" si="30"/>
        <v>195</v>
      </c>
      <c r="D464" t="str">
        <f t="shared" si="29"/>
        <v>力量NPC，有精英</v>
      </c>
      <c r="E464">
        <f t="shared" si="31"/>
        <v>50</v>
      </c>
    </row>
    <row r="465" spans="3:5" x14ac:dyDescent="0.2">
      <c r="C465">
        <f t="shared" si="30"/>
        <v>195</v>
      </c>
      <c r="D465" t="str">
        <f t="shared" si="29"/>
        <v>敏捷NPC，有精英</v>
      </c>
      <c r="E465">
        <f t="shared" si="31"/>
        <v>50</v>
      </c>
    </row>
    <row r="466" spans="3:5" x14ac:dyDescent="0.2">
      <c r="C466">
        <f t="shared" si="30"/>
        <v>195</v>
      </c>
      <c r="D466" t="str">
        <f t="shared" si="29"/>
        <v>智力NPC，有精英</v>
      </c>
      <c r="E466">
        <f t="shared" si="31"/>
        <v>50</v>
      </c>
    </row>
    <row r="467" spans="3:5" x14ac:dyDescent="0.2">
      <c r="C467">
        <f t="shared" si="30"/>
        <v>197</v>
      </c>
      <c r="D467" t="str">
        <f t="shared" ref="D467:D530" si="32">D452</f>
        <v>智力Boss</v>
      </c>
      <c r="E467">
        <f t="shared" si="31"/>
        <v>100</v>
      </c>
    </row>
    <row r="468" spans="3:5" x14ac:dyDescent="0.2">
      <c r="C468">
        <f t="shared" si="30"/>
        <v>196</v>
      </c>
      <c r="D468" t="str">
        <f t="shared" si="32"/>
        <v>低级小怪</v>
      </c>
      <c r="E468">
        <f t="shared" si="31"/>
        <v>50</v>
      </c>
    </row>
    <row r="469" spans="3:5" x14ac:dyDescent="0.2">
      <c r="C469">
        <f t="shared" si="30"/>
        <v>197</v>
      </c>
      <c r="D469" t="str">
        <f t="shared" si="32"/>
        <v>力量NPC，有精英</v>
      </c>
      <c r="E469">
        <f t="shared" si="31"/>
        <v>50</v>
      </c>
    </row>
    <row r="470" spans="3:5" x14ac:dyDescent="0.2">
      <c r="C470">
        <f t="shared" si="30"/>
        <v>197</v>
      </c>
      <c r="D470" t="str">
        <f t="shared" si="32"/>
        <v>敏捷NPC，有精英</v>
      </c>
      <c r="E470">
        <f t="shared" si="31"/>
        <v>50</v>
      </c>
    </row>
    <row r="471" spans="3:5" x14ac:dyDescent="0.2">
      <c r="C471">
        <f t="shared" si="30"/>
        <v>197</v>
      </c>
      <c r="D471" t="str">
        <f t="shared" si="32"/>
        <v>智力NPC，有精英</v>
      </c>
      <c r="E471">
        <f t="shared" si="31"/>
        <v>50</v>
      </c>
    </row>
    <row r="472" spans="3:5" x14ac:dyDescent="0.2">
      <c r="C472">
        <f t="shared" si="30"/>
        <v>199</v>
      </c>
      <c r="D472" t="str">
        <f t="shared" si="32"/>
        <v>力量Boss</v>
      </c>
      <c r="E472">
        <f t="shared" si="31"/>
        <v>100</v>
      </c>
    </row>
    <row r="473" spans="3:5" x14ac:dyDescent="0.2">
      <c r="C473">
        <f t="shared" si="30"/>
        <v>198</v>
      </c>
      <c r="D473" t="str">
        <f t="shared" si="32"/>
        <v>低级小怪</v>
      </c>
      <c r="E473">
        <f t="shared" si="31"/>
        <v>50</v>
      </c>
    </row>
    <row r="474" spans="3:5" x14ac:dyDescent="0.2">
      <c r="C474">
        <f t="shared" si="30"/>
        <v>199</v>
      </c>
      <c r="D474" t="str">
        <f t="shared" si="32"/>
        <v>力量NPC，有精英</v>
      </c>
      <c r="E474">
        <f t="shared" si="31"/>
        <v>50</v>
      </c>
    </row>
    <row r="475" spans="3:5" x14ac:dyDescent="0.2">
      <c r="C475">
        <f t="shared" si="30"/>
        <v>199</v>
      </c>
      <c r="D475" t="str">
        <f t="shared" si="32"/>
        <v>敏捷NPC，有精英</v>
      </c>
      <c r="E475">
        <f t="shared" si="31"/>
        <v>50</v>
      </c>
    </row>
    <row r="476" spans="3:5" x14ac:dyDescent="0.2">
      <c r="C476">
        <f t="shared" si="30"/>
        <v>199</v>
      </c>
      <c r="D476" t="str">
        <f t="shared" si="32"/>
        <v>智力NPC，有精英</v>
      </c>
      <c r="E476">
        <f t="shared" si="31"/>
        <v>50</v>
      </c>
    </row>
    <row r="477" spans="3:5" x14ac:dyDescent="0.2">
      <c r="C477">
        <f t="shared" si="30"/>
        <v>201</v>
      </c>
      <c r="D477" t="str">
        <f t="shared" si="32"/>
        <v>敏捷Boss</v>
      </c>
      <c r="E477">
        <f t="shared" si="31"/>
        <v>100</v>
      </c>
    </row>
    <row r="478" spans="3:5" x14ac:dyDescent="0.2">
      <c r="C478">
        <f t="shared" si="30"/>
        <v>200</v>
      </c>
      <c r="D478" t="str">
        <f t="shared" si="32"/>
        <v>低级小怪</v>
      </c>
      <c r="E478">
        <f t="shared" si="31"/>
        <v>50</v>
      </c>
    </row>
    <row r="479" spans="3:5" x14ac:dyDescent="0.2">
      <c r="C479">
        <f t="shared" si="30"/>
        <v>201</v>
      </c>
      <c r="D479" t="str">
        <f t="shared" si="32"/>
        <v>力量NPC，有精英</v>
      </c>
      <c r="E479">
        <f t="shared" si="31"/>
        <v>50</v>
      </c>
    </row>
    <row r="480" spans="3:5" x14ac:dyDescent="0.2">
      <c r="C480">
        <f t="shared" si="30"/>
        <v>201</v>
      </c>
      <c r="D480" t="str">
        <f t="shared" si="32"/>
        <v>敏捷NPC，有精英</v>
      </c>
      <c r="E480">
        <f t="shared" si="31"/>
        <v>50</v>
      </c>
    </row>
    <row r="481" spans="3:5" x14ac:dyDescent="0.2">
      <c r="C481">
        <f t="shared" si="30"/>
        <v>201</v>
      </c>
      <c r="D481" t="str">
        <f t="shared" si="32"/>
        <v>智力NPC，有精英</v>
      </c>
      <c r="E481">
        <f t="shared" si="31"/>
        <v>50</v>
      </c>
    </row>
    <row r="482" spans="3:5" x14ac:dyDescent="0.2">
      <c r="C482">
        <f t="shared" si="30"/>
        <v>203</v>
      </c>
      <c r="D482" t="str">
        <f t="shared" si="32"/>
        <v>智力Boss</v>
      </c>
      <c r="E482">
        <f t="shared" si="31"/>
        <v>100</v>
      </c>
    </row>
    <row r="483" spans="3:5" x14ac:dyDescent="0.2">
      <c r="C483">
        <f t="shared" si="30"/>
        <v>202</v>
      </c>
      <c r="D483" t="str">
        <f t="shared" si="32"/>
        <v>低级小怪</v>
      </c>
      <c r="E483">
        <f t="shared" si="31"/>
        <v>50</v>
      </c>
    </row>
    <row r="484" spans="3:5" x14ac:dyDescent="0.2">
      <c r="C484">
        <f t="shared" si="30"/>
        <v>203</v>
      </c>
      <c r="D484" t="str">
        <f t="shared" si="32"/>
        <v>力量NPC，有精英</v>
      </c>
      <c r="E484">
        <f t="shared" si="31"/>
        <v>50</v>
      </c>
    </row>
    <row r="485" spans="3:5" x14ac:dyDescent="0.2">
      <c r="C485">
        <f t="shared" si="30"/>
        <v>203</v>
      </c>
      <c r="D485" t="str">
        <f t="shared" si="32"/>
        <v>敏捷NPC，有精英</v>
      </c>
      <c r="E485">
        <f t="shared" si="31"/>
        <v>50</v>
      </c>
    </row>
    <row r="486" spans="3:5" x14ac:dyDescent="0.2">
      <c r="C486">
        <f t="shared" si="30"/>
        <v>203</v>
      </c>
      <c r="D486" t="str">
        <f t="shared" si="32"/>
        <v>智力NPC，有精英</v>
      </c>
      <c r="E486">
        <f t="shared" si="31"/>
        <v>50</v>
      </c>
    </row>
    <row r="487" spans="3:5" x14ac:dyDescent="0.2">
      <c r="C487">
        <f t="shared" si="30"/>
        <v>205</v>
      </c>
      <c r="D487" t="str">
        <f t="shared" si="32"/>
        <v>力量Boss</v>
      </c>
      <c r="E487">
        <f t="shared" si="31"/>
        <v>100</v>
      </c>
    </row>
    <row r="488" spans="3:5" x14ac:dyDescent="0.2">
      <c r="C488">
        <f t="shared" si="30"/>
        <v>204</v>
      </c>
      <c r="D488" t="str">
        <f t="shared" si="32"/>
        <v>低级小怪</v>
      </c>
      <c r="E488">
        <f t="shared" si="31"/>
        <v>50</v>
      </c>
    </row>
    <row r="489" spans="3:5" x14ac:dyDescent="0.2">
      <c r="C489">
        <f t="shared" si="30"/>
        <v>205</v>
      </c>
      <c r="D489" t="str">
        <f t="shared" si="32"/>
        <v>力量NPC，有精英</v>
      </c>
      <c r="E489">
        <f t="shared" si="31"/>
        <v>50</v>
      </c>
    </row>
    <row r="490" spans="3:5" x14ac:dyDescent="0.2">
      <c r="C490">
        <f t="shared" si="30"/>
        <v>205</v>
      </c>
      <c r="D490" t="str">
        <f t="shared" si="32"/>
        <v>敏捷NPC，有精英</v>
      </c>
      <c r="E490">
        <f t="shared" si="31"/>
        <v>50</v>
      </c>
    </row>
    <row r="491" spans="3:5" x14ac:dyDescent="0.2">
      <c r="C491">
        <f t="shared" si="30"/>
        <v>205</v>
      </c>
      <c r="D491" t="str">
        <f t="shared" si="32"/>
        <v>智力NPC，有精英</v>
      </c>
      <c r="E491">
        <f t="shared" si="31"/>
        <v>50</v>
      </c>
    </row>
    <row r="492" spans="3:5" x14ac:dyDescent="0.2">
      <c r="C492">
        <f t="shared" si="30"/>
        <v>207</v>
      </c>
      <c r="D492" t="str">
        <f t="shared" si="32"/>
        <v>敏捷Boss</v>
      </c>
      <c r="E492">
        <f t="shared" si="31"/>
        <v>100</v>
      </c>
    </row>
    <row r="493" spans="3:5" x14ac:dyDescent="0.2">
      <c r="C493">
        <f t="shared" si="30"/>
        <v>206</v>
      </c>
      <c r="D493" t="str">
        <f t="shared" si="32"/>
        <v>低级小怪</v>
      </c>
      <c r="E493">
        <f t="shared" si="31"/>
        <v>50</v>
      </c>
    </row>
    <row r="494" spans="3:5" x14ac:dyDescent="0.2">
      <c r="C494">
        <f t="shared" si="30"/>
        <v>207</v>
      </c>
      <c r="D494" t="str">
        <f t="shared" si="32"/>
        <v>力量NPC，有精英</v>
      </c>
      <c r="E494">
        <f t="shared" si="31"/>
        <v>50</v>
      </c>
    </row>
    <row r="495" spans="3:5" x14ac:dyDescent="0.2">
      <c r="C495">
        <f t="shared" si="30"/>
        <v>207</v>
      </c>
      <c r="D495" t="str">
        <f t="shared" si="32"/>
        <v>敏捷NPC，有精英</v>
      </c>
      <c r="E495">
        <f t="shared" si="31"/>
        <v>50</v>
      </c>
    </row>
    <row r="496" spans="3:5" x14ac:dyDescent="0.2">
      <c r="C496">
        <f t="shared" si="30"/>
        <v>207</v>
      </c>
      <c r="D496" t="str">
        <f t="shared" si="32"/>
        <v>智力NPC，有精英</v>
      </c>
      <c r="E496">
        <f t="shared" si="31"/>
        <v>50</v>
      </c>
    </row>
    <row r="497" spans="3:5" x14ac:dyDescent="0.2">
      <c r="C497">
        <f t="shared" si="30"/>
        <v>209</v>
      </c>
      <c r="D497" t="str">
        <f t="shared" si="32"/>
        <v>智力Boss</v>
      </c>
      <c r="E497">
        <f t="shared" si="31"/>
        <v>100</v>
      </c>
    </row>
    <row r="498" spans="3:5" x14ac:dyDescent="0.2">
      <c r="C498">
        <f t="shared" si="30"/>
        <v>208</v>
      </c>
      <c r="D498" t="str">
        <f t="shared" si="32"/>
        <v>低级小怪</v>
      </c>
      <c r="E498">
        <f t="shared" si="31"/>
        <v>50</v>
      </c>
    </row>
    <row r="499" spans="3:5" x14ac:dyDescent="0.2">
      <c r="C499">
        <f t="shared" si="30"/>
        <v>209</v>
      </c>
      <c r="D499" t="str">
        <f t="shared" si="32"/>
        <v>力量NPC，有精英</v>
      </c>
      <c r="E499">
        <f t="shared" si="31"/>
        <v>50</v>
      </c>
    </row>
    <row r="500" spans="3:5" x14ac:dyDescent="0.2">
      <c r="C500">
        <f t="shared" si="30"/>
        <v>209</v>
      </c>
      <c r="D500" t="str">
        <f t="shared" si="32"/>
        <v>敏捷NPC，有精英</v>
      </c>
      <c r="E500">
        <f t="shared" si="31"/>
        <v>50</v>
      </c>
    </row>
    <row r="501" spans="3:5" x14ac:dyDescent="0.2">
      <c r="C501">
        <f t="shared" si="30"/>
        <v>209</v>
      </c>
      <c r="D501" t="str">
        <f t="shared" si="32"/>
        <v>智力NPC，有精英</v>
      </c>
      <c r="E501">
        <f t="shared" si="31"/>
        <v>50</v>
      </c>
    </row>
    <row r="502" spans="3:5" x14ac:dyDescent="0.2">
      <c r="C502">
        <f t="shared" si="30"/>
        <v>211</v>
      </c>
      <c r="D502" t="str">
        <f t="shared" si="32"/>
        <v>力量Boss</v>
      </c>
      <c r="E502">
        <f t="shared" si="31"/>
        <v>100</v>
      </c>
    </row>
    <row r="503" spans="3:5" x14ac:dyDescent="0.2">
      <c r="C503">
        <f t="shared" si="30"/>
        <v>210</v>
      </c>
      <c r="D503" t="str">
        <f t="shared" si="32"/>
        <v>低级小怪</v>
      </c>
      <c r="E503">
        <f t="shared" si="31"/>
        <v>50</v>
      </c>
    </row>
    <row r="504" spans="3:5" x14ac:dyDescent="0.2">
      <c r="C504">
        <f t="shared" si="30"/>
        <v>211</v>
      </c>
      <c r="D504" t="str">
        <f t="shared" si="32"/>
        <v>力量NPC，有精英</v>
      </c>
      <c r="E504">
        <f t="shared" si="31"/>
        <v>50</v>
      </c>
    </row>
    <row r="505" spans="3:5" x14ac:dyDescent="0.2">
      <c r="C505">
        <f t="shared" si="30"/>
        <v>211</v>
      </c>
      <c r="D505" t="str">
        <f t="shared" si="32"/>
        <v>敏捷NPC，有精英</v>
      </c>
      <c r="E505">
        <f t="shared" si="31"/>
        <v>50</v>
      </c>
    </row>
    <row r="506" spans="3:5" x14ac:dyDescent="0.2">
      <c r="C506">
        <f t="shared" si="30"/>
        <v>211</v>
      </c>
      <c r="D506" t="str">
        <f t="shared" si="32"/>
        <v>智力NPC，有精英</v>
      </c>
      <c r="E506">
        <f t="shared" si="31"/>
        <v>50</v>
      </c>
    </row>
    <row r="507" spans="3:5" x14ac:dyDescent="0.2">
      <c r="C507">
        <f t="shared" si="30"/>
        <v>213</v>
      </c>
      <c r="D507" t="str">
        <f t="shared" si="32"/>
        <v>敏捷Boss</v>
      </c>
      <c r="E507">
        <f t="shared" si="31"/>
        <v>100</v>
      </c>
    </row>
    <row r="508" spans="3:5" x14ac:dyDescent="0.2">
      <c r="C508">
        <f t="shared" si="30"/>
        <v>212</v>
      </c>
      <c r="D508" t="str">
        <f t="shared" si="32"/>
        <v>低级小怪</v>
      </c>
      <c r="E508">
        <f t="shared" si="31"/>
        <v>50</v>
      </c>
    </row>
    <row r="509" spans="3:5" x14ac:dyDescent="0.2">
      <c r="C509">
        <f t="shared" si="30"/>
        <v>213</v>
      </c>
      <c r="D509" t="str">
        <f t="shared" si="32"/>
        <v>力量NPC，有精英</v>
      </c>
      <c r="E509">
        <f t="shared" si="31"/>
        <v>50</v>
      </c>
    </row>
    <row r="510" spans="3:5" x14ac:dyDescent="0.2">
      <c r="C510">
        <f t="shared" si="30"/>
        <v>213</v>
      </c>
      <c r="D510" t="str">
        <f t="shared" si="32"/>
        <v>敏捷NPC，有精英</v>
      </c>
      <c r="E510">
        <f t="shared" si="31"/>
        <v>50</v>
      </c>
    </row>
    <row r="511" spans="3:5" x14ac:dyDescent="0.2">
      <c r="C511">
        <f t="shared" si="30"/>
        <v>213</v>
      </c>
      <c r="D511" t="str">
        <f t="shared" si="32"/>
        <v>智力NPC，有精英</v>
      </c>
      <c r="E511">
        <f t="shared" si="31"/>
        <v>50</v>
      </c>
    </row>
    <row r="512" spans="3:5" x14ac:dyDescent="0.2">
      <c r="C512">
        <f t="shared" si="30"/>
        <v>215</v>
      </c>
      <c r="D512" t="str">
        <f t="shared" si="32"/>
        <v>智力Boss</v>
      </c>
      <c r="E512">
        <f t="shared" si="31"/>
        <v>100</v>
      </c>
    </row>
    <row r="513" spans="3:5" x14ac:dyDescent="0.2">
      <c r="C513">
        <f t="shared" si="30"/>
        <v>214</v>
      </c>
      <c r="D513" t="str">
        <f t="shared" si="32"/>
        <v>低级小怪</v>
      </c>
      <c r="E513">
        <f t="shared" si="31"/>
        <v>50</v>
      </c>
    </row>
    <row r="514" spans="3:5" x14ac:dyDescent="0.2">
      <c r="C514">
        <f t="shared" si="30"/>
        <v>215</v>
      </c>
      <c r="D514" t="str">
        <f t="shared" si="32"/>
        <v>力量NPC，有精英</v>
      </c>
      <c r="E514">
        <f t="shared" si="31"/>
        <v>50</v>
      </c>
    </row>
    <row r="515" spans="3:5" x14ac:dyDescent="0.2">
      <c r="C515">
        <f t="shared" si="30"/>
        <v>215</v>
      </c>
      <c r="D515" t="str">
        <f t="shared" si="32"/>
        <v>敏捷NPC，有精英</v>
      </c>
      <c r="E515">
        <f t="shared" si="31"/>
        <v>50</v>
      </c>
    </row>
    <row r="516" spans="3:5" x14ac:dyDescent="0.2">
      <c r="C516">
        <f t="shared" si="30"/>
        <v>215</v>
      </c>
      <c r="D516" t="str">
        <f t="shared" si="32"/>
        <v>智力NPC，有精英</v>
      </c>
      <c r="E516">
        <f t="shared" si="31"/>
        <v>50</v>
      </c>
    </row>
    <row r="517" spans="3:5" x14ac:dyDescent="0.2">
      <c r="C517">
        <f t="shared" si="30"/>
        <v>217</v>
      </c>
      <c r="D517" t="str">
        <f t="shared" si="32"/>
        <v>力量Boss</v>
      </c>
      <c r="E517">
        <f t="shared" si="31"/>
        <v>100</v>
      </c>
    </row>
    <row r="518" spans="3:5" x14ac:dyDescent="0.2">
      <c r="C518">
        <f t="shared" si="30"/>
        <v>216</v>
      </c>
      <c r="D518" t="str">
        <f t="shared" si="32"/>
        <v>低级小怪</v>
      </c>
      <c r="E518">
        <f t="shared" si="31"/>
        <v>50</v>
      </c>
    </row>
    <row r="519" spans="3:5" x14ac:dyDescent="0.2">
      <c r="C519">
        <f t="shared" si="30"/>
        <v>217</v>
      </c>
      <c r="D519" t="str">
        <f t="shared" si="32"/>
        <v>力量NPC，有精英</v>
      </c>
      <c r="E519">
        <f t="shared" si="31"/>
        <v>50</v>
      </c>
    </row>
    <row r="520" spans="3:5" x14ac:dyDescent="0.2">
      <c r="C520">
        <f t="shared" si="30"/>
        <v>217</v>
      </c>
      <c r="D520" t="str">
        <f t="shared" si="32"/>
        <v>敏捷NPC，有精英</v>
      </c>
      <c r="E520">
        <f t="shared" si="31"/>
        <v>50</v>
      </c>
    </row>
    <row r="521" spans="3:5" x14ac:dyDescent="0.2">
      <c r="C521">
        <f t="shared" ref="C521:C584" si="33">C516+2</f>
        <v>217</v>
      </c>
      <c r="D521" t="str">
        <f t="shared" si="32"/>
        <v>智力NPC，有精英</v>
      </c>
      <c r="E521">
        <f t="shared" si="31"/>
        <v>50</v>
      </c>
    </row>
    <row r="522" spans="3:5" x14ac:dyDescent="0.2">
      <c r="C522">
        <f t="shared" si="33"/>
        <v>219</v>
      </c>
      <c r="D522" t="str">
        <f t="shared" si="32"/>
        <v>敏捷Boss</v>
      </c>
      <c r="E522">
        <f t="shared" si="31"/>
        <v>100</v>
      </c>
    </row>
    <row r="523" spans="3:5" x14ac:dyDescent="0.2">
      <c r="C523">
        <f t="shared" si="33"/>
        <v>218</v>
      </c>
      <c r="D523" t="str">
        <f t="shared" si="32"/>
        <v>低级小怪</v>
      </c>
      <c r="E523">
        <f t="shared" si="31"/>
        <v>50</v>
      </c>
    </row>
    <row r="524" spans="3:5" x14ac:dyDescent="0.2">
      <c r="C524">
        <f t="shared" si="33"/>
        <v>219</v>
      </c>
      <c r="D524" t="str">
        <f t="shared" si="32"/>
        <v>力量NPC，有精英</v>
      </c>
      <c r="E524">
        <f t="shared" ref="E524:E587" si="34">E519</f>
        <v>50</v>
      </c>
    </row>
    <row r="525" spans="3:5" x14ac:dyDescent="0.2">
      <c r="C525">
        <f t="shared" si="33"/>
        <v>219</v>
      </c>
      <c r="D525" t="str">
        <f t="shared" si="32"/>
        <v>敏捷NPC，有精英</v>
      </c>
      <c r="E525">
        <f t="shared" si="34"/>
        <v>50</v>
      </c>
    </row>
    <row r="526" spans="3:5" x14ac:dyDescent="0.2">
      <c r="C526">
        <f t="shared" si="33"/>
        <v>219</v>
      </c>
      <c r="D526" t="str">
        <f t="shared" si="32"/>
        <v>智力NPC，有精英</v>
      </c>
      <c r="E526">
        <f t="shared" si="34"/>
        <v>50</v>
      </c>
    </row>
    <row r="527" spans="3:5" x14ac:dyDescent="0.2">
      <c r="C527">
        <f t="shared" si="33"/>
        <v>221</v>
      </c>
      <c r="D527" t="str">
        <f t="shared" si="32"/>
        <v>智力Boss</v>
      </c>
      <c r="E527">
        <f t="shared" si="34"/>
        <v>100</v>
      </c>
    </row>
    <row r="528" spans="3:5" x14ac:dyDescent="0.2">
      <c r="C528">
        <f t="shared" si="33"/>
        <v>220</v>
      </c>
      <c r="D528" t="str">
        <f t="shared" si="32"/>
        <v>低级小怪</v>
      </c>
      <c r="E528">
        <f t="shared" si="34"/>
        <v>50</v>
      </c>
    </row>
    <row r="529" spans="3:5" x14ac:dyDescent="0.2">
      <c r="C529">
        <f t="shared" si="33"/>
        <v>221</v>
      </c>
      <c r="D529" t="str">
        <f t="shared" si="32"/>
        <v>力量NPC，有精英</v>
      </c>
      <c r="E529">
        <f t="shared" si="34"/>
        <v>50</v>
      </c>
    </row>
    <row r="530" spans="3:5" x14ac:dyDescent="0.2">
      <c r="C530">
        <f t="shared" si="33"/>
        <v>221</v>
      </c>
      <c r="D530" t="str">
        <f t="shared" si="32"/>
        <v>敏捷NPC，有精英</v>
      </c>
      <c r="E530">
        <f t="shared" si="34"/>
        <v>50</v>
      </c>
    </row>
    <row r="531" spans="3:5" x14ac:dyDescent="0.2">
      <c r="C531">
        <f t="shared" si="33"/>
        <v>221</v>
      </c>
      <c r="D531" t="str">
        <f t="shared" ref="D531:D594" si="35">D516</f>
        <v>智力NPC，有精英</v>
      </c>
      <c r="E531">
        <f t="shared" si="34"/>
        <v>50</v>
      </c>
    </row>
    <row r="532" spans="3:5" x14ac:dyDescent="0.2">
      <c r="C532">
        <f t="shared" si="33"/>
        <v>223</v>
      </c>
      <c r="D532" t="str">
        <f t="shared" si="35"/>
        <v>力量Boss</v>
      </c>
      <c r="E532">
        <f t="shared" si="34"/>
        <v>100</v>
      </c>
    </row>
    <row r="533" spans="3:5" x14ac:dyDescent="0.2">
      <c r="C533">
        <f t="shared" si="33"/>
        <v>222</v>
      </c>
      <c r="D533" t="str">
        <f t="shared" si="35"/>
        <v>低级小怪</v>
      </c>
      <c r="E533">
        <f t="shared" si="34"/>
        <v>50</v>
      </c>
    </row>
    <row r="534" spans="3:5" x14ac:dyDescent="0.2">
      <c r="C534">
        <f t="shared" si="33"/>
        <v>223</v>
      </c>
      <c r="D534" t="str">
        <f t="shared" si="35"/>
        <v>力量NPC，有精英</v>
      </c>
      <c r="E534">
        <f t="shared" si="34"/>
        <v>50</v>
      </c>
    </row>
    <row r="535" spans="3:5" x14ac:dyDescent="0.2">
      <c r="C535">
        <f t="shared" si="33"/>
        <v>223</v>
      </c>
      <c r="D535" t="str">
        <f t="shared" si="35"/>
        <v>敏捷NPC，有精英</v>
      </c>
      <c r="E535">
        <f t="shared" si="34"/>
        <v>50</v>
      </c>
    </row>
    <row r="536" spans="3:5" x14ac:dyDescent="0.2">
      <c r="C536">
        <f t="shared" si="33"/>
        <v>223</v>
      </c>
      <c r="D536" t="str">
        <f t="shared" si="35"/>
        <v>智力NPC，有精英</v>
      </c>
      <c r="E536">
        <f t="shared" si="34"/>
        <v>50</v>
      </c>
    </row>
    <row r="537" spans="3:5" x14ac:dyDescent="0.2">
      <c r="C537">
        <f t="shared" si="33"/>
        <v>225</v>
      </c>
      <c r="D537" t="str">
        <f t="shared" si="35"/>
        <v>敏捷Boss</v>
      </c>
      <c r="E537">
        <f t="shared" si="34"/>
        <v>100</v>
      </c>
    </row>
    <row r="538" spans="3:5" x14ac:dyDescent="0.2">
      <c r="C538">
        <f t="shared" si="33"/>
        <v>224</v>
      </c>
      <c r="D538" t="str">
        <f t="shared" si="35"/>
        <v>低级小怪</v>
      </c>
      <c r="E538">
        <f t="shared" si="34"/>
        <v>50</v>
      </c>
    </row>
    <row r="539" spans="3:5" x14ac:dyDescent="0.2">
      <c r="C539">
        <f t="shared" si="33"/>
        <v>225</v>
      </c>
      <c r="D539" t="str">
        <f t="shared" si="35"/>
        <v>力量NPC，有精英</v>
      </c>
      <c r="E539">
        <f t="shared" si="34"/>
        <v>50</v>
      </c>
    </row>
    <row r="540" spans="3:5" x14ac:dyDescent="0.2">
      <c r="C540">
        <f t="shared" si="33"/>
        <v>225</v>
      </c>
      <c r="D540" t="str">
        <f t="shared" si="35"/>
        <v>敏捷NPC，有精英</v>
      </c>
      <c r="E540">
        <f t="shared" si="34"/>
        <v>50</v>
      </c>
    </row>
    <row r="541" spans="3:5" x14ac:dyDescent="0.2">
      <c r="C541">
        <f t="shared" si="33"/>
        <v>225</v>
      </c>
      <c r="D541" t="str">
        <f t="shared" si="35"/>
        <v>智力NPC，有精英</v>
      </c>
      <c r="E541">
        <f t="shared" si="34"/>
        <v>50</v>
      </c>
    </row>
    <row r="542" spans="3:5" x14ac:dyDescent="0.2">
      <c r="C542">
        <f t="shared" si="33"/>
        <v>227</v>
      </c>
      <c r="D542" t="str">
        <f t="shared" si="35"/>
        <v>智力Boss</v>
      </c>
      <c r="E542">
        <f t="shared" si="34"/>
        <v>100</v>
      </c>
    </row>
    <row r="543" spans="3:5" x14ac:dyDescent="0.2">
      <c r="C543">
        <f t="shared" si="33"/>
        <v>226</v>
      </c>
      <c r="D543" t="str">
        <f t="shared" si="35"/>
        <v>低级小怪</v>
      </c>
      <c r="E543">
        <f t="shared" si="34"/>
        <v>50</v>
      </c>
    </row>
    <row r="544" spans="3:5" x14ac:dyDescent="0.2">
      <c r="C544">
        <f t="shared" si="33"/>
        <v>227</v>
      </c>
      <c r="D544" t="str">
        <f t="shared" si="35"/>
        <v>力量NPC，有精英</v>
      </c>
      <c r="E544">
        <f t="shared" si="34"/>
        <v>50</v>
      </c>
    </row>
    <row r="545" spans="3:5" x14ac:dyDescent="0.2">
      <c r="C545">
        <f t="shared" si="33"/>
        <v>227</v>
      </c>
      <c r="D545" t="str">
        <f t="shared" si="35"/>
        <v>敏捷NPC，有精英</v>
      </c>
      <c r="E545">
        <f t="shared" si="34"/>
        <v>50</v>
      </c>
    </row>
    <row r="546" spans="3:5" x14ac:dyDescent="0.2">
      <c r="C546">
        <f t="shared" si="33"/>
        <v>227</v>
      </c>
      <c r="D546" t="str">
        <f t="shared" si="35"/>
        <v>智力NPC，有精英</v>
      </c>
      <c r="E546">
        <f t="shared" si="34"/>
        <v>50</v>
      </c>
    </row>
    <row r="547" spans="3:5" x14ac:dyDescent="0.2">
      <c r="C547">
        <f t="shared" si="33"/>
        <v>229</v>
      </c>
      <c r="D547" t="str">
        <f t="shared" si="35"/>
        <v>力量Boss</v>
      </c>
      <c r="E547">
        <f t="shared" si="34"/>
        <v>100</v>
      </c>
    </row>
    <row r="548" spans="3:5" x14ac:dyDescent="0.2">
      <c r="C548">
        <f t="shared" si="33"/>
        <v>228</v>
      </c>
      <c r="D548" t="str">
        <f t="shared" si="35"/>
        <v>低级小怪</v>
      </c>
      <c r="E548">
        <f t="shared" si="34"/>
        <v>50</v>
      </c>
    </row>
    <row r="549" spans="3:5" x14ac:dyDescent="0.2">
      <c r="C549">
        <f t="shared" si="33"/>
        <v>229</v>
      </c>
      <c r="D549" t="str">
        <f t="shared" si="35"/>
        <v>力量NPC，有精英</v>
      </c>
      <c r="E549">
        <f t="shared" si="34"/>
        <v>50</v>
      </c>
    </row>
    <row r="550" spans="3:5" x14ac:dyDescent="0.2">
      <c r="C550">
        <f t="shared" si="33"/>
        <v>229</v>
      </c>
      <c r="D550" t="str">
        <f t="shared" si="35"/>
        <v>敏捷NPC，有精英</v>
      </c>
      <c r="E550">
        <f t="shared" si="34"/>
        <v>50</v>
      </c>
    </row>
    <row r="551" spans="3:5" x14ac:dyDescent="0.2">
      <c r="C551">
        <f t="shared" si="33"/>
        <v>229</v>
      </c>
      <c r="D551" t="str">
        <f t="shared" si="35"/>
        <v>智力NPC，有精英</v>
      </c>
      <c r="E551">
        <f t="shared" si="34"/>
        <v>50</v>
      </c>
    </row>
    <row r="552" spans="3:5" x14ac:dyDescent="0.2">
      <c r="C552">
        <f t="shared" si="33"/>
        <v>231</v>
      </c>
      <c r="D552" t="str">
        <f t="shared" si="35"/>
        <v>敏捷Boss</v>
      </c>
      <c r="E552">
        <f t="shared" si="34"/>
        <v>100</v>
      </c>
    </row>
    <row r="553" spans="3:5" x14ac:dyDescent="0.2">
      <c r="C553">
        <f t="shared" si="33"/>
        <v>230</v>
      </c>
      <c r="D553" t="str">
        <f t="shared" si="35"/>
        <v>低级小怪</v>
      </c>
      <c r="E553">
        <f t="shared" si="34"/>
        <v>50</v>
      </c>
    </row>
    <row r="554" spans="3:5" x14ac:dyDescent="0.2">
      <c r="C554">
        <f t="shared" si="33"/>
        <v>231</v>
      </c>
      <c r="D554" t="str">
        <f t="shared" si="35"/>
        <v>力量NPC，有精英</v>
      </c>
      <c r="E554">
        <f t="shared" si="34"/>
        <v>50</v>
      </c>
    </row>
    <row r="555" spans="3:5" x14ac:dyDescent="0.2">
      <c r="C555">
        <f t="shared" si="33"/>
        <v>231</v>
      </c>
      <c r="D555" t="str">
        <f t="shared" si="35"/>
        <v>敏捷NPC，有精英</v>
      </c>
      <c r="E555">
        <f t="shared" si="34"/>
        <v>50</v>
      </c>
    </row>
    <row r="556" spans="3:5" x14ac:dyDescent="0.2">
      <c r="C556">
        <f t="shared" si="33"/>
        <v>231</v>
      </c>
      <c r="D556" t="str">
        <f t="shared" si="35"/>
        <v>智力NPC，有精英</v>
      </c>
      <c r="E556">
        <f t="shared" si="34"/>
        <v>50</v>
      </c>
    </row>
    <row r="557" spans="3:5" x14ac:dyDescent="0.2">
      <c r="C557">
        <f t="shared" si="33"/>
        <v>233</v>
      </c>
      <c r="D557" t="str">
        <f t="shared" si="35"/>
        <v>智力Boss</v>
      </c>
      <c r="E557">
        <f t="shared" si="34"/>
        <v>100</v>
      </c>
    </row>
    <row r="558" spans="3:5" x14ac:dyDescent="0.2">
      <c r="C558">
        <f t="shared" si="33"/>
        <v>232</v>
      </c>
      <c r="D558" t="str">
        <f t="shared" si="35"/>
        <v>低级小怪</v>
      </c>
      <c r="E558">
        <f t="shared" si="34"/>
        <v>50</v>
      </c>
    </row>
    <row r="559" spans="3:5" x14ac:dyDescent="0.2">
      <c r="C559">
        <f t="shared" si="33"/>
        <v>233</v>
      </c>
      <c r="D559" t="str">
        <f t="shared" si="35"/>
        <v>力量NPC，有精英</v>
      </c>
      <c r="E559">
        <f t="shared" si="34"/>
        <v>50</v>
      </c>
    </row>
    <row r="560" spans="3:5" x14ac:dyDescent="0.2">
      <c r="C560">
        <f t="shared" si="33"/>
        <v>233</v>
      </c>
      <c r="D560" t="str">
        <f t="shared" si="35"/>
        <v>敏捷NPC，有精英</v>
      </c>
      <c r="E560">
        <f t="shared" si="34"/>
        <v>50</v>
      </c>
    </row>
    <row r="561" spans="3:5" x14ac:dyDescent="0.2">
      <c r="C561">
        <f t="shared" si="33"/>
        <v>233</v>
      </c>
      <c r="D561" t="str">
        <f t="shared" si="35"/>
        <v>智力NPC，有精英</v>
      </c>
      <c r="E561">
        <f t="shared" si="34"/>
        <v>50</v>
      </c>
    </row>
    <row r="562" spans="3:5" x14ac:dyDescent="0.2">
      <c r="C562">
        <f t="shared" si="33"/>
        <v>235</v>
      </c>
      <c r="D562" t="str">
        <f t="shared" si="35"/>
        <v>力量Boss</v>
      </c>
      <c r="E562">
        <f t="shared" si="34"/>
        <v>100</v>
      </c>
    </row>
    <row r="563" spans="3:5" x14ac:dyDescent="0.2">
      <c r="C563">
        <f t="shared" si="33"/>
        <v>234</v>
      </c>
      <c r="D563" t="str">
        <f t="shared" si="35"/>
        <v>低级小怪</v>
      </c>
      <c r="E563">
        <f t="shared" si="34"/>
        <v>50</v>
      </c>
    </row>
    <row r="564" spans="3:5" x14ac:dyDescent="0.2">
      <c r="C564">
        <f t="shared" si="33"/>
        <v>235</v>
      </c>
      <c r="D564" t="str">
        <f t="shared" si="35"/>
        <v>力量NPC，有精英</v>
      </c>
      <c r="E564">
        <f t="shared" si="34"/>
        <v>50</v>
      </c>
    </row>
    <row r="565" spans="3:5" x14ac:dyDescent="0.2">
      <c r="C565">
        <f t="shared" si="33"/>
        <v>235</v>
      </c>
      <c r="D565" t="str">
        <f t="shared" si="35"/>
        <v>敏捷NPC，有精英</v>
      </c>
      <c r="E565">
        <f t="shared" si="34"/>
        <v>50</v>
      </c>
    </row>
    <row r="566" spans="3:5" x14ac:dyDescent="0.2">
      <c r="C566">
        <f t="shared" si="33"/>
        <v>235</v>
      </c>
      <c r="D566" t="str">
        <f t="shared" si="35"/>
        <v>智力NPC，有精英</v>
      </c>
      <c r="E566">
        <f t="shared" si="34"/>
        <v>50</v>
      </c>
    </row>
    <row r="567" spans="3:5" x14ac:dyDescent="0.2">
      <c r="C567">
        <f t="shared" si="33"/>
        <v>237</v>
      </c>
      <c r="D567" t="str">
        <f t="shared" si="35"/>
        <v>敏捷Boss</v>
      </c>
      <c r="E567">
        <f t="shared" si="34"/>
        <v>100</v>
      </c>
    </row>
    <row r="568" spans="3:5" x14ac:dyDescent="0.2">
      <c r="C568">
        <f t="shared" si="33"/>
        <v>236</v>
      </c>
      <c r="D568" t="str">
        <f t="shared" si="35"/>
        <v>低级小怪</v>
      </c>
      <c r="E568">
        <f t="shared" si="34"/>
        <v>50</v>
      </c>
    </row>
    <row r="569" spans="3:5" x14ac:dyDescent="0.2">
      <c r="C569">
        <f t="shared" si="33"/>
        <v>237</v>
      </c>
      <c r="D569" t="str">
        <f t="shared" si="35"/>
        <v>力量NPC，有精英</v>
      </c>
      <c r="E569">
        <f t="shared" si="34"/>
        <v>50</v>
      </c>
    </row>
    <row r="570" spans="3:5" x14ac:dyDescent="0.2">
      <c r="C570">
        <f t="shared" si="33"/>
        <v>237</v>
      </c>
      <c r="D570" t="str">
        <f t="shared" si="35"/>
        <v>敏捷NPC，有精英</v>
      </c>
      <c r="E570">
        <f t="shared" si="34"/>
        <v>50</v>
      </c>
    </row>
    <row r="571" spans="3:5" x14ac:dyDescent="0.2">
      <c r="C571">
        <f t="shared" si="33"/>
        <v>237</v>
      </c>
      <c r="D571" t="str">
        <f t="shared" si="35"/>
        <v>智力NPC，有精英</v>
      </c>
      <c r="E571">
        <f t="shared" si="34"/>
        <v>50</v>
      </c>
    </row>
    <row r="572" spans="3:5" x14ac:dyDescent="0.2">
      <c r="C572">
        <f t="shared" si="33"/>
        <v>239</v>
      </c>
      <c r="D572" t="str">
        <f t="shared" si="35"/>
        <v>智力Boss</v>
      </c>
      <c r="E572">
        <f t="shared" si="34"/>
        <v>100</v>
      </c>
    </row>
    <row r="573" spans="3:5" x14ac:dyDescent="0.2">
      <c r="C573">
        <f t="shared" si="33"/>
        <v>238</v>
      </c>
      <c r="D573" t="str">
        <f t="shared" si="35"/>
        <v>低级小怪</v>
      </c>
      <c r="E573">
        <f t="shared" si="34"/>
        <v>50</v>
      </c>
    </row>
    <row r="574" spans="3:5" x14ac:dyDescent="0.2">
      <c r="C574">
        <f t="shared" si="33"/>
        <v>239</v>
      </c>
      <c r="D574" t="str">
        <f t="shared" si="35"/>
        <v>力量NPC，有精英</v>
      </c>
      <c r="E574">
        <f t="shared" si="34"/>
        <v>50</v>
      </c>
    </row>
    <row r="575" spans="3:5" x14ac:dyDescent="0.2">
      <c r="C575">
        <f t="shared" si="33"/>
        <v>239</v>
      </c>
      <c r="D575" t="str">
        <f t="shared" si="35"/>
        <v>敏捷NPC，有精英</v>
      </c>
      <c r="E575">
        <f t="shared" si="34"/>
        <v>50</v>
      </c>
    </row>
    <row r="576" spans="3:5" x14ac:dyDescent="0.2">
      <c r="C576">
        <f t="shared" si="33"/>
        <v>239</v>
      </c>
      <c r="D576" t="str">
        <f t="shared" si="35"/>
        <v>智力NPC，有精英</v>
      </c>
      <c r="E576">
        <f t="shared" si="34"/>
        <v>50</v>
      </c>
    </row>
    <row r="577" spans="3:5" x14ac:dyDescent="0.2">
      <c r="C577">
        <f t="shared" si="33"/>
        <v>241</v>
      </c>
      <c r="D577" t="str">
        <f t="shared" si="35"/>
        <v>力量Boss</v>
      </c>
      <c r="E577">
        <f t="shared" si="34"/>
        <v>100</v>
      </c>
    </row>
    <row r="578" spans="3:5" x14ac:dyDescent="0.2">
      <c r="C578">
        <f t="shared" si="33"/>
        <v>240</v>
      </c>
      <c r="D578" t="str">
        <f t="shared" si="35"/>
        <v>低级小怪</v>
      </c>
      <c r="E578">
        <f t="shared" si="34"/>
        <v>50</v>
      </c>
    </row>
    <row r="579" spans="3:5" x14ac:dyDescent="0.2">
      <c r="C579">
        <f t="shared" si="33"/>
        <v>241</v>
      </c>
      <c r="D579" t="str">
        <f t="shared" si="35"/>
        <v>力量NPC，有精英</v>
      </c>
      <c r="E579">
        <f t="shared" si="34"/>
        <v>50</v>
      </c>
    </row>
    <row r="580" spans="3:5" x14ac:dyDescent="0.2">
      <c r="C580">
        <f t="shared" si="33"/>
        <v>241</v>
      </c>
      <c r="D580" t="str">
        <f t="shared" si="35"/>
        <v>敏捷NPC，有精英</v>
      </c>
      <c r="E580">
        <f t="shared" si="34"/>
        <v>50</v>
      </c>
    </row>
    <row r="581" spans="3:5" x14ac:dyDescent="0.2">
      <c r="C581">
        <f t="shared" si="33"/>
        <v>241</v>
      </c>
      <c r="D581" t="str">
        <f t="shared" si="35"/>
        <v>智力NPC，有精英</v>
      </c>
      <c r="E581">
        <f t="shared" si="34"/>
        <v>50</v>
      </c>
    </row>
    <row r="582" spans="3:5" x14ac:dyDescent="0.2">
      <c r="C582">
        <f t="shared" si="33"/>
        <v>243</v>
      </c>
      <c r="D582" t="str">
        <f t="shared" si="35"/>
        <v>敏捷Boss</v>
      </c>
      <c r="E582">
        <f t="shared" si="34"/>
        <v>100</v>
      </c>
    </row>
    <row r="583" spans="3:5" x14ac:dyDescent="0.2">
      <c r="C583">
        <f t="shared" si="33"/>
        <v>242</v>
      </c>
      <c r="D583" t="str">
        <f t="shared" si="35"/>
        <v>低级小怪</v>
      </c>
      <c r="E583">
        <f t="shared" si="34"/>
        <v>50</v>
      </c>
    </row>
    <row r="584" spans="3:5" x14ac:dyDescent="0.2">
      <c r="C584">
        <f t="shared" si="33"/>
        <v>243</v>
      </c>
      <c r="D584" t="str">
        <f t="shared" si="35"/>
        <v>力量NPC，有精英</v>
      </c>
      <c r="E584">
        <f t="shared" si="34"/>
        <v>50</v>
      </c>
    </row>
    <row r="585" spans="3:5" x14ac:dyDescent="0.2">
      <c r="C585">
        <f t="shared" ref="C585:C648" si="36">C580+2</f>
        <v>243</v>
      </c>
      <c r="D585" t="str">
        <f t="shared" si="35"/>
        <v>敏捷NPC，有精英</v>
      </c>
      <c r="E585">
        <f t="shared" si="34"/>
        <v>50</v>
      </c>
    </row>
    <row r="586" spans="3:5" x14ac:dyDescent="0.2">
      <c r="C586">
        <f t="shared" si="36"/>
        <v>243</v>
      </c>
      <c r="D586" t="str">
        <f t="shared" si="35"/>
        <v>智力NPC，有精英</v>
      </c>
      <c r="E586">
        <f t="shared" si="34"/>
        <v>50</v>
      </c>
    </row>
    <row r="587" spans="3:5" x14ac:dyDescent="0.2">
      <c r="C587">
        <f t="shared" si="36"/>
        <v>245</v>
      </c>
      <c r="D587" t="str">
        <f t="shared" si="35"/>
        <v>智力Boss</v>
      </c>
      <c r="E587">
        <f t="shared" si="34"/>
        <v>100</v>
      </c>
    </row>
    <row r="588" spans="3:5" x14ac:dyDescent="0.2">
      <c r="C588">
        <f t="shared" si="36"/>
        <v>244</v>
      </c>
      <c r="D588" t="str">
        <f t="shared" si="35"/>
        <v>低级小怪</v>
      </c>
      <c r="E588">
        <f t="shared" ref="E588:E651" si="37">E583</f>
        <v>50</v>
      </c>
    </row>
    <row r="589" spans="3:5" x14ac:dyDescent="0.2">
      <c r="C589">
        <f t="shared" si="36"/>
        <v>245</v>
      </c>
      <c r="D589" t="str">
        <f t="shared" si="35"/>
        <v>力量NPC，有精英</v>
      </c>
      <c r="E589">
        <f t="shared" si="37"/>
        <v>50</v>
      </c>
    </row>
    <row r="590" spans="3:5" x14ac:dyDescent="0.2">
      <c r="C590">
        <f t="shared" si="36"/>
        <v>245</v>
      </c>
      <c r="D590" t="str">
        <f t="shared" si="35"/>
        <v>敏捷NPC，有精英</v>
      </c>
      <c r="E590">
        <f t="shared" si="37"/>
        <v>50</v>
      </c>
    </row>
    <row r="591" spans="3:5" x14ac:dyDescent="0.2">
      <c r="C591">
        <f t="shared" si="36"/>
        <v>245</v>
      </c>
      <c r="D591" t="str">
        <f t="shared" si="35"/>
        <v>智力NPC，有精英</v>
      </c>
      <c r="E591">
        <f t="shared" si="37"/>
        <v>50</v>
      </c>
    </row>
    <row r="592" spans="3:5" x14ac:dyDescent="0.2">
      <c r="C592">
        <f t="shared" si="36"/>
        <v>247</v>
      </c>
      <c r="D592" t="str">
        <f t="shared" si="35"/>
        <v>力量Boss</v>
      </c>
      <c r="E592">
        <f t="shared" si="37"/>
        <v>100</v>
      </c>
    </row>
    <row r="593" spans="3:5" x14ac:dyDescent="0.2">
      <c r="C593">
        <f t="shared" si="36"/>
        <v>246</v>
      </c>
      <c r="D593" t="str">
        <f t="shared" si="35"/>
        <v>低级小怪</v>
      </c>
      <c r="E593">
        <f t="shared" si="37"/>
        <v>50</v>
      </c>
    </row>
    <row r="594" spans="3:5" x14ac:dyDescent="0.2">
      <c r="C594">
        <f t="shared" si="36"/>
        <v>247</v>
      </c>
      <c r="D594" t="str">
        <f t="shared" si="35"/>
        <v>力量NPC，有精英</v>
      </c>
      <c r="E594">
        <f t="shared" si="37"/>
        <v>50</v>
      </c>
    </row>
    <row r="595" spans="3:5" x14ac:dyDescent="0.2">
      <c r="C595">
        <f t="shared" si="36"/>
        <v>247</v>
      </c>
      <c r="D595" t="str">
        <f t="shared" ref="D595:D658" si="38">D580</f>
        <v>敏捷NPC，有精英</v>
      </c>
      <c r="E595">
        <f t="shared" si="37"/>
        <v>50</v>
      </c>
    </row>
    <row r="596" spans="3:5" x14ac:dyDescent="0.2">
      <c r="C596">
        <f t="shared" si="36"/>
        <v>247</v>
      </c>
      <c r="D596" t="str">
        <f t="shared" si="38"/>
        <v>智力NPC，有精英</v>
      </c>
      <c r="E596">
        <f t="shared" si="37"/>
        <v>50</v>
      </c>
    </row>
    <row r="597" spans="3:5" x14ac:dyDescent="0.2">
      <c r="C597">
        <f t="shared" si="36"/>
        <v>249</v>
      </c>
      <c r="D597" t="str">
        <f t="shared" si="38"/>
        <v>敏捷Boss</v>
      </c>
      <c r="E597">
        <f t="shared" si="37"/>
        <v>100</v>
      </c>
    </row>
    <row r="598" spans="3:5" x14ac:dyDescent="0.2">
      <c r="C598">
        <f t="shared" si="36"/>
        <v>248</v>
      </c>
      <c r="D598" t="str">
        <f t="shared" si="38"/>
        <v>低级小怪</v>
      </c>
      <c r="E598">
        <f t="shared" si="37"/>
        <v>50</v>
      </c>
    </row>
    <row r="599" spans="3:5" x14ac:dyDescent="0.2">
      <c r="C599">
        <f t="shared" si="36"/>
        <v>249</v>
      </c>
      <c r="D599" t="str">
        <f t="shared" si="38"/>
        <v>力量NPC，有精英</v>
      </c>
      <c r="E599">
        <f t="shared" si="37"/>
        <v>50</v>
      </c>
    </row>
    <row r="600" spans="3:5" x14ac:dyDescent="0.2">
      <c r="C600">
        <f t="shared" si="36"/>
        <v>249</v>
      </c>
      <c r="D600" t="str">
        <f t="shared" si="38"/>
        <v>敏捷NPC，有精英</v>
      </c>
      <c r="E600">
        <f t="shared" si="37"/>
        <v>50</v>
      </c>
    </row>
    <row r="601" spans="3:5" x14ac:dyDescent="0.2">
      <c r="C601">
        <f t="shared" si="36"/>
        <v>249</v>
      </c>
      <c r="D601" t="str">
        <f t="shared" si="38"/>
        <v>智力NPC，有精英</v>
      </c>
      <c r="E601">
        <f t="shared" si="37"/>
        <v>50</v>
      </c>
    </row>
    <row r="602" spans="3:5" x14ac:dyDescent="0.2">
      <c r="C602">
        <f t="shared" si="36"/>
        <v>251</v>
      </c>
      <c r="D602" t="str">
        <f t="shared" si="38"/>
        <v>智力Boss</v>
      </c>
      <c r="E602">
        <f t="shared" si="37"/>
        <v>100</v>
      </c>
    </row>
    <row r="603" spans="3:5" x14ac:dyDescent="0.2">
      <c r="C603">
        <f t="shared" si="36"/>
        <v>250</v>
      </c>
      <c r="D603" t="str">
        <f t="shared" si="38"/>
        <v>低级小怪</v>
      </c>
      <c r="E603">
        <f t="shared" si="37"/>
        <v>50</v>
      </c>
    </row>
    <row r="604" spans="3:5" x14ac:dyDescent="0.2">
      <c r="C604">
        <f t="shared" si="36"/>
        <v>251</v>
      </c>
      <c r="D604" t="str">
        <f t="shared" si="38"/>
        <v>力量NPC，有精英</v>
      </c>
      <c r="E604">
        <f t="shared" si="37"/>
        <v>50</v>
      </c>
    </row>
    <row r="605" spans="3:5" x14ac:dyDescent="0.2">
      <c r="C605">
        <f t="shared" si="36"/>
        <v>251</v>
      </c>
      <c r="D605" t="str">
        <f t="shared" si="38"/>
        <v>敏捷NPC，有精英</v>
      </c>
      <c r="E605">
        <f t="shared" si="37"/>
        <v>50</v>
      </c>
    </row>
    <row r="606" spans="3:5" x14ac:dyDescent="0.2">
      <c r="C606">
        <f t="shared" si="36"/>
        <v>251</v>
      </c>
      <c r="D606" t="str">
        <f t="shared" si="38"/>
        <v>智力NPC，有精英</v>
      </c>
      <c r="E606">
        <f t="shared" si="37"/>
        <v>50</v>
      </c>
    </row>
    <row r="607" spans="3:5" x14ac:dyDescent="0.2">
      <c r="C607">
        <f t="shared" si="36"/>
        <v>253</v>
      </c>
      <c r="D607" t="str">
        <f t="shared" si="38"/>
        <v>力量Boss</v>
      </c>
      <c r="E607">
        <f t="shared" si="37"/>
        <v>100</v>
      </c>
    </row>
    <row r="608" spans="3:5" x14ac:dyDescent="0.2">
      <c r="C608">
        <f t="shared" si="36"/>
        <v>252</v>
      </c>
      <c r="D608" t="str">
        <f t="shared" si="38"/>
        <v>低级小怪</v>
      </c>
      <c r="E608">
        <f t="shared" si="37"/>
        <v>50</v>
      </c>
    </row>
    <row r="609" spans="3:5" x14ac:dyDescent="0.2">
      <c r="C609">
        <f t="shared" si="36"/>
        <v>253</v>
      </c>
      <c r="D609" t="str">
        <f t="shared" si="38"/>
        <v>力量NPC，有精英</v>
      </c>
      <c r="E609">
        <f t="shared" si="37"/>
        <v>50</v>
      </c>
    </row>
    <row r="610" spans="3:5" x14ac:dyDescent="0.2">
      <c r="C610">
        <f t="shared" si="36"/>
        <v>253</v>
      </c>
      <c r="D610" t="str">
        <f t="shared" si="38"/>
        <v>敏捷NPC，有精英</v>
      </c>
      <c r="E610">
        <f t="shared" si="37"/>
        <v>50</v>
      </c>
    </row>
    <row r="611" spans="3:5" x14ac:dyDescent="0.2">
      <c r="C611">
        <f t="shared" si="36"/>
        <v>253</v>
      </c>
      <c r="D611" t="str">
        <f t="shared" si="38"/>
        <v>智力NPC，有精英</v>
      </c>
      <c r="E611">
        <f t="shared" si="37"/>
        <v>50</v>
      </c>
    </row>
    <row r="612" spans="3:5" x14ac:dyDescent="0.2">
      <c r="C612">
        <f t="shared" si="36"/>
        <v>255</v>
      </c>
      <c r="D612" t="str">
        <f t="shared" si="38"/>
        <v>敏捷Boss</v>
      </c>
      <c r="E612">
        <f t="shared" si="37"/>
        <v>100</v>
      </c>
    </row>
    <row r="613" spans="3:5" x14ac:dyDescent="0.2">
      <c r="C613">
        <f t="shared" si="36"/>
        <v>254</v>
      </c>
      <c r="D613" t="str">
        <f t="shared" si="38"/>
        <v>低级小怪</v>
      </c>
      <c r="E613">
        <f t="shared" si="37"/>
        <v>50</v>
      </c>
    </row>
    <row r="614" spans="3:5" x14ac:dyDescent="0.2">
      <c r="C614">
        <f t="shared" si="36"/>
        <v>255</v>
      </c>
      <c r="D614" t="str">
        <f t="shared" si="38"/>
        <v>力量NPC，有精英</v>
      </c>
      <c r="E614">
        <f t="shared" si="37"/>
        <v>50</v>
      </c>
    </row>
    <row r="615" spans="3:5" x14ac:dyDescent="0.2">
      <c r="C615">
        <f t="shared" si="36"/>
        <v>255</v>
      </c>
      <c r="D615" t="str">
        <f t="shared" si="38"/>
        <v>敏捷NPC，有精英</v>
      </c>
      <c r="E615">
        <f t="shared" si="37"/>
        <v>50</v>
      </c>
    </row>
    <row r="616" spans="3:5" x14ac:dyDescent="0.2">
      <c r="C616">
        <f t="shared" si="36"/>
        <v>255</v>
      </c>
      <c r="D616" t="str">
        <f t="shared" si="38"/>
        <v>智力NPC，有精英</v>
      </c>
      <c r="E616">
        <f t="shared" si="37"/>
        <v>50</v>
      </c>
    </row>
    <row r="617" spans="3:5" x14ac:dyDescent="0.2">
      <c r="C617">
        <f t="shared" si="36"/>
        <v>257</v>
      </c>
      <c r="D617" t="str">
        <f t="shared" si="38"/>
        <v>智力Boss</v>
      </c>
      <c r="E617">
        <f t="shared" si="37"/>
        <v>100</v>
      </c>
    </row>
    <row r="618" spans="3:5" x14ac:dyDescent="0.2">
      <c r="C618">
        <f t="shared" si="36"/>
        <v>256</v>
      </c>
      <c r="D618" t="str">
        <f t="shared" si="38"/>
        <v>低级小怪</v>
      </c>
      <c r="E618">
        <f t="shared" si="37"/>
        <v>50</v>
      </c>
    </row>
    <row r="619" spans="3:5" x14ac:dyDescent="0.2">
      <c r="C619">
        <f t="shared" si="36"/>
        <v>257</v>
      </c>
      <c r="D619" t="str">
        <f t="shared" si="38"/>
        <v>力量NPC，有精英</v>
      </c>
      <c r="E619">
        <f t="shared" si="37"/>
        <v>50</v>
      </c>
    </row>
    <row r="620" spans="3:5" x14ac:dyDescent="0.2">
      <c r="C620">
        <f t="shared" si="36"/>
        <v>257</v>
      </c>
      <c r="D620" t="str">
        <f t="shared" si="38"/>
        <v>敏捷NPC，有精英</v>
      </c>
      <c r="E620">
        <f t="shared" si="37"/>
        <v>50</v>
      </c>
    </row>
    <row r="621" spans="3:5" x14ac:dyDescent="0.2">
      <c r="C621">
        <f t="shared" si="36"/>
        <v>257</v>
      </c>
      <c r="D621" t="str">
        <f t="shared" si="38"/>
        <v>智力NPC，有精英</v>
      </c>
      <c r="E621">
        <f t="shared" si="37"/>
        <v>50</v>
      </c>
    </row>
    <row r="622" spans="3:5" x14ac:dyDescent="0.2">
      <c r="C622">
        <f t="shared" si="36"/>
        <v>259</v>
      </c>
      <c r="D622" t="str">
        <f t="shared" si="38"/>
        <v>力量Boss</v>
      </c>
      <c r="E622">
        <f t="shared" si="37"/>
        <v>100</v>
      </c>
    </row>
    <row r="623" spans="3:5" x14ac:dyDescent="0.2">
      <c r="C623">
        <f t="shared" si="36"/>
        <v>258</v>
      </c>
      <c r="D623" t="str">
        <f t="shared" si="38"/>
        <v>低级小怪</v>
      </c>
      <c r="E623">
        <f t="shared" si="37"/>
        <v>50</v>
      </c>
    </row>
    <row r="624" spans="3:5" x14ac:dyDescent="0.2">
      <c r="C624">
        <f t="shared" si="36"/>
        <v>259</v>
      </c>
      <c r="D624" t="str">
        <f t="shared" si="38"/>
        <v>力量NPC，有精英</v>
      </c>
      <c r="E624">
        <f t="shared" si="37"/>
        <v>50</v>
      </c>
    </row>
    <row r="625" spans="3:5" x14ac:dyDescent="0.2">
      <c r="C625">
        <f t="shared" si="36"/>
        <v>259</v>
      </c>
      <c r="D625" t="str">
        <f t="shared" si="38"/>
        <v>敏捷NPC，有精英</v>
      </c>
      <c r="E625">
        <f t="shared" si="37"/>
        <v>50</v>
      </c>
    </row>
    <row r="626" spans="3:5" x14ac:dyDescent="0.2">
      <c r="C626">
        <f t="shared" si="36"/>
        <v>259</v>
      </c>
      <c r="D626" t="str">
        <f t="shared" si="38"/>
        <v>智力NPC，有精英</v>
      </c>
      <c r="E626">
        <f t="shared" si="37"/>
        <v>50</v>
      </c>
    </row>
    <row r="627" spans="3:5" x14ac:dyDescent="0.2">
      <c r="C627">
        <f t="shared" si="36"/>
        <v>261</v>
      </c>
      <c r="D627" t="str">
        <f t="shared" si="38"/>
        <v>敏捷Boss</v>
      </c>
      <c r="E627">
        <f t="shared" si="37"/>
        <v>100</v>
      </c>
    </row>
    <row r="628" spans="3:5" x14ac:dyDescent="0.2">
      <c r="C628">
        <f t="shared" si="36"/>
        <v>260</v>
      </c>
      <c r="D628" t="str">
        <f t="shared" si="38"/>
        <v>低级小怪</v>
      </c>
      <c r="E628">
        <f t="shared" si="37"/>
        <v>50</v>
      </c>
    </row>
    <row r="629" spans="3:5" x14ac:dyDescent="0.2">
      <c r="C629">
        <f t="shared" si="36"/>
        <v>261</v>
      </c>
      <c r="D629" t="str">
        <f t="shared" si="38"/>
        <v>力量NPC，有精英</v>
      </c>
      <c r="E629">
        <f t="shared" si="37"/>
        <v>50</v>
      </c>
    </row>
    <row r="630" spans="3:5" x14ac:dyDescent="0.2">
      <c r="C630">
        <f t="shared" si="36"/>
        <v>261</v>
      </c>
      <c r="D630" t="str">
        <f t="shared" si="38"/>
        <v>敏捷NPC，有精英</v>
      </c>
      <c r="E630">
        <f t="shared" si="37"/>
        <v>50</v>
      </c>
    </row>
    <row r="631" spans="3:5" x14ac:dyDescent="0.2">
      <c r="C631">
        <f t="shared" si="36"/>
        <v>261</v>
      </c>
      <c r="D631" t="str">
        <f t="shared" si="38"/>
        <v>智力NPC，有精英</v>
      </c>
      <c r="E631">
        <f t="shared" si="37"/>
        <v>50</v>
      </c>
    </row>
    <row r="632" spans="3:5" x14ac:dyDescent="0.2">
      <c r="C632">
        <f t="shared" si="36"/>
        <v>263</v>
      </c>
      <c r="D632" t="str">
        <f t="shared" si="38"/>
        <v>智力Boss</v>
      </c>
      <c r="E632">
        <f t="shared" si="37"/>
        <v>100</v>
      </c>
    </row>
    <row r="633" spans="3:5" x14ac:dyDescent="0.2">
      <c r="C633">
        <f t="shared" si="36"/>
        <v>262</v>
      </c>
      <c r="D633" t="str">
        <f t="shared" si="38"/>
        <v>低级小怪</v>
      </c>
      <c r="E633">
        <f t="shared" si="37"/>
        <v>50</v>
      </c>
    </row>
    <row r="634" spans="3:5" x14ac:dyDescent="0.2">
      <c r="C634">
        <f t="shared" si="36"/>
        <v>263</v>
      </c>
      <c r="D634" t="str">
        <f t="shared" si="38"/>
        <v>力量NPC，有精英</v>
      </c>
      <c r="E634">
        <f t="shared" si="37"/>
        <v>50</v>
      </c>
    </row>
    <row r="635" spans="3:5" x14ac:dyDescent="0.2">
      <c r="C635">
        <f t="shared" si="36"/>
        <v>263</v>
      </c>
      <c r="D635" t="str">
        <f t="shared" si="38"/>
        <v>敏捷NPC，有精英</v>
      </c>
      <c r="E635">
        <f t="shared" si="37"/>
        <v>50</v>
      </c>
    </row>
    <row r="636" spans="3:5" x14ac:dyDescent="0.2">
      <c r="C636">
        <f t="shared" si="36"/>
        <v>263</v>
      </c>
      <c r="D636" t="str">
        <f t="shared" si="38"/>
        <v>智力NPC，有精英</v>
      </c>
      <c r="E636">
        <f t="shared" si="37"/>
        <v>50</v>
      </c>
    </row>
    <row r="637" spans="3:5" x14ac:dyDescent="0.2">
      <c r="C637">
        <f t="shared" si="36"/>
        <v>265</v>
      </c>
      <c r="D637" t="str">
        <f t="shared" si="38"/>
        <v>力量Boss</v>
      </c>
      <c r="E637">
        <f t="shared" si="37"/>
        <v>100</v>
      </c>
    </row>
    <row r="638" spans="3:5" x14ac:dyDescent="0.2">
      <c r="C638">
        <f t="shared" si="36"/>
        <v>264</v>
      </c>
      <c r="D638" t="str">
        <f t="shared" si="38"/>
        <v>低级小怪</v>
      </c>
      <c r="E638">
        <f t="shared" si="37"/>
        <v>50</v>
      </c>
    </row>
    <row r="639" spans="3:5" x14ac:dyDescent="0.2">
      <c r="C639">
        <f t="shared" si="36"/>
        <v>265</v>
      </c>
      <c r="D639" t="str">
        <f t="shared" si="38"/>
        <v>力量NPC，有精英</v>
      </c>
      <c r="E639">
        <f t="shared" si="37"/>
        <v>50</v>
      </c>
    </row>
    <row r="640" spans="3:5" x14ac:dyDescent="0.2">
      <c r="C640">
        <f t="shared" si="36"/>
        <v>265</v>
      </c>
      <c r="D640" t="str">
        <f t="shared" si="38"/>
        <v>敏捷NPC，有精英</v>
      </c>
      <c r="E640">
        <f t="shared" si="37"/>
        <v>50</v>
      </c>
    </row>
    <row r="641" spans="3:5" x14ac:dyDescent="0.2">
      <c r="C641">
        <f t="shared" si="36"/>
        <v>265</v>
      </c>
      <c r="D641" t="str">
        <f t="shared" si="38"/>
        <v>智力NPC，有精英</v>
      </c>
      <c r="E641">
        <f t="shared" si="37"/>
        <v>50</v>
      </c>
    </row>
    <row r="642" spans="3:5" x14ac:dyDescent="0.2">
      <c r="C642">
        <f t="shared" si="36"/>
        <v>267</v>
      </c>
      <c r="D642" t="str">
        <f t="shared" si="38"/>
        <v>敏捷Boss</v>
      </c>
      <c r="E642">
        <f t="shared" si="37"/>
        <v>100</v>
      </c>
    </row>
    <row r="643" spans="3:5" x14ac:dyDescent="0.2">
      <c r="C643">
        <f t="shared" si="36"/>
        <v>266</v>
      </c>
      <c r="D643" t="str">
        <f t="shared" si="38"/>
        <v>低级小怪</v>
      </c>
      <c r="E643">
        <f t="shared" si="37"/>
        <v>50</v>
      </c>
    </row>
    <row r="644" spans="3:5" x14ac:dyDescent="0.2">
      <c r="C644">
        <f t="shared" si="36"/>
        <v>267</v>
      </c>
      <c r="D644" t="str">
        <f t="shared" si="38"/>
        <v>力量NPC，有精英</v>
      </c>
      <c r="E644">
        <f t="shared" si="37"/>
        <v>50</v>
      </c>
    </row>
    <row r="645" spans="3:5" x14ac:dyDescent="0.2">
      <c r="C645">
        <f t="shared" si="36"/>
        <v>267</v>
      </c>
      <c r="D645" t="str">
        <f t="shared" si="38"/>
        <v>敏捷NPC，有精英</v>
      </c>
      <c r="E645">
        <f t="shared" si="37"/>
        <v>50</v>
      </c>
    </row>
    <row r="646" spans="3:5" x14ac:dyDescent="0.2">
      <c r="C646">
        <f t="shared" si="36"/>
        <v>267</v>
      </c>
      <c r="D646" t="str">
        <f t="shared" si="38"/>
        <v>智力NPC，有精英</v>
      </c>
      <c r="E646">
        <f t="shared" si="37"/>
        <v>50</v>
      </c>
    </row>
    <row r="647" spans="3:5" x14ac:dyDescent="0.2">
      <c r="C647">
        <f t="shared" si="36"/>
        <v>269</v>
      </c>
      <c r="D647" t="str">
        <f t="shared" si="38"/>
        <v>智力Boss</v>
      </c>
      <c r="E647">
        <f t="shared" si="37"/>
        <v>100</v>
      </c>
    </row>
    <row r="648" spans="3:5" x14ac:dyDescent="0.2">
      <c r="C648">
        <f t="shared" si="36"/>
        <v>268</v>
      </c>
      <c r="D648" t="str">
        <f t="shared" si="38"/>
        <v>低级小怪</v>
      </c>
      <c r="E648">
        <f t="shared" si="37"/>
        <v>50</v>
      </c>
    </row>
    <row r="649" spans="3:5" x14ac:dyDescent="0.2">
      <c r="C649">
        <f t="shared" ref="C649:C712" si="39">C644+2</f>
        <v>269</v>
      </c>
      <c r="D649" t="str">
        <f t="shared" si="38"/>
        <v>力量NPC，有精英</v>
      </c>
      <c r="E649">
        <f t="shared" si="37"/>
        <v>50</v>
      </c>
    </row>
    <row r="650" spans="3:5" x14ac:dyDescent="0.2">
      <c r="C650">
        <f t="shared" si="39"/>
        <v>269</v>
      </c>
      <c r="D650" t="str">
        <f t="shared" si="38"/>
        <v>敏捷NPC，有精英</v>
      </c>
      <c r="E650">
        <f t="shared" si="37"/>
        <v>50</v>
      </c>
    </row>
    <row r="651" spans="3:5" x14ac:dyDescent="0.2">
      <c r="C651">
        <f t="shared" si="39"/>
        <v>269</v>
      </c>
      <c r="D651" t="str">
        <f t="shared" si="38"/>
        <v>智力NPC，有精英</v>
      </c>
      <c r="E651">
        <f t="shared" si="37"/>
        <v>50</v>
      </c>
    </row>
    <row r="652" spans="3:5" x14ac:dyDescent="0.2">
      <c r="C652">
        <f t="shared" si="39"/>
        <v>271</v>
      </c>
      <c r="D652" t="str">
        <f t="shared" si="38"/>
        <v>力量Boss</v>
      </c>
      <c r="E652">
        <f t="shared" ref="E652:E715" si="40">E647</f>
        <v>100</v>
      </c>
    </row>
    <row r="653" spans="3:5" x14ac:dyDescent="0.2">
      <c r="C653">
        <f t="shared" si="39"/>
        <v>270</v>
      </c>
      <c r="D653" t="str">
        <f t="shared" si="38"/>
        <v>低级小怪</v>
      </c>
      <c r="E653">
        <f t="shared" si="40"/>
        <v>50</v>
      </c>
    </row>
    <row r="654" spans="3:5" x14ac:dyDescent="0.2">
      <c r="C654">
        <f t="shared" si="39"/>
        <v>271</v>
      </c>
      <c r="D654" t="str">
        <f t="shared" si="38"/>
        <v>力量NPC，有精英</v>
      </c>
      <c r="E654">
        <f t="shared" si="40"/>
        <v>50</v>
      </c>
    </row>
    <row r="655" spans="3:5" x14ac:dyDescent="0.2">
      <c r="C655">
        <f t="shared" si="39"/>
        <v>271</v>
      </c>
      <c r="D655" t="str">
        <f t="shared" si="38"/>
        <v>敏捷NPC，有精英</v>
      </c>
      <c r="E655">
        <f t="shared" si="40"/>
        <v>50</v>
      </c>
    </row>
    <row r="656" spans="3:5" x14ac:dyDescent="0.2">
      <c r="C656">
        <f t="shared" si="39"/>
        <v>271</v>
      </c>
      <c r="D656" t="str">
        <f t="shared" si="38"/>
        <v>智力NPC，有精英</v>
      </c>
      <c r="E656">
        <f t="shared" si="40"/>
        <v>50</v>
      </c>
    </row>
    <row r="657" spans="3:5" x14ac:dyDescent="0.2">
      <c r="C657">
        <f t="shared" si="39"/>
        <v>273</v>
      </c>
      <c r="D657" t="str">
        <f t="shared" si="38"/>
        <v>敏捷Boss</v>
      </c>
      <c r="E657">
        <f t="shared" si="40"/>
        <v>100</v>
      </c>
    </row>
    <row r="658" spans="3:5" x14ac:dyDescent="0.2">
      <c r="C658">
        <f t="shared" si="39"/>
        <v>272</v>
      </c>
      <c r="D658" t="str">
        <f t="shared" si="38"/>
        <v>低级小怪</v>
      </c>
      <c r="E658">
        <f t="shared" si="40"/>
        <v>50</v>
      </c>
    </row>
    <row r="659" spans="3:5" x14ac:dyDescent="0.2">
      <c r="C659">
        <f t="shared" si="39"/>
        <v>273</v>
      </c>
      <c r="D659" t="str">
        <f t="shared" ref="D659:D722" si="41">D644</f>
        <v>力量NPC，有精英</v>
      </c>
      <c r="E659">
        <f t="shared" si="40"/>
        <v>50</v>
      </c>
    </row>
    <row r="660" spans="3:5" x14ac:dyDescent="0.2">
      <c r="C660">
        <f t="shared" si="39"/>
        <v>273</v>
      </c>
      <c r="D660" t="str">
        <f t="shared" si="41"/>
        <v>敏捷NPC，有精英</v>
      </c>
      <c r="E660">
        <f t="shared" si="40"/>
        <v>50</v>
      </c>
    </row>
    <row r="661" spans="3:5" x14ac:dyDescent="0.2">
      <c r="C661">
        <f t="shared" si="39"/>
        <v>273</v>
      </c>
      <c r="D661" t="str">
        <f t="shared" si="41"/>
        <v>智力NPC，有精英</v>
      </c>
      <c r="E661">
        <f t="shared" si="40"/>
        <v>50</v>
      </c>
    </row>
    <row r="662" spans="3:5" x14ac:dyDescent="0.2">
      <c r="C662">
        <f t="shared" si="39"/>
        <v>275</v>
      </c>
      <c r="D662" t="str">
        <f t="shared" si="41"/>
        <v>智力Boss</v>
      </c>
      <c r="E662">
        <f t="shared" si="40"/>
        <v>100</v>
      </c>
    </row>
    <row r="663" spans="3:5" x14ac:dyDescent="0.2">
      <c r="C663">
        <f t="shared" si="39"/>
        <v>274</v>
      </c>
      <c r="D663" t="str">
        <f t="shared" si="41"/>
        <v>低级小怪</v>
      </c>
      <c r="E663">
        <f t="shared" si="40"/>
        <v>50</v>
      </c>
    </row>
    <row r="664" spans="3:5" x14ac:dyDescent="0.2">
      <c r="C664">
        <f t="shared" si="39"/>
        <v>275</v>
      </c>
      <c r="D664" t="str">
        <f t="shared" si="41"/>
        <v>力量NPC，有精英</v>
      </c>
      <c r="E664">
        <f t="shared" si="40"/>
        <v>50</v>
      </c>
    </row>
    <row r="665" spans="3:5" x14ac:dyDescent="0.2">
      <c r="C665">
        <f t="shared" si="39"/>
        <v>275</v>
      </c>
      <c r="D665" t="str">
        <f t="shared" si="41"/>
        <v>敏捷NPC，有精英</v>
      </c>
      <c r="E665">
        <f t="shared" si="40"/>
        <v>50</v>
      </c>
    </row>
    <row r="666" spans="3:5" x14ac:dyDescent="0.2">
      <c r="C666">
        <f t="shared" si="39"/>
        <v>275</v>
      </c>
      <c r="D666" t="str">
        <f t="shared" si="41"/>
        <v>智力NPC，有精英</v>
      </c>
      <c r="E666">
        <f t="shared" si="40"/>
        <v>50</v>
      </c>
    </row>
    <row r="667" spans="3:5" x14ac:dyDescent="0.2">
      <c r="C667">
        <f t="shared" si="39"/>
        <v>277</v>
      </c>
      <c r="D667" t="str">
        <f t="shared" si="41"/>
        <v>力量Boss</v>
      </c>
      <c r="E667">
        <f t="shared" si="40"/>
        <v>100</v>
      </c>
    </row>
    <row r="668" spans="3:5" x14ac:dyDescent="0.2">
      <c r="C668">
        <f t="shared" si="39"/>
        <v>276</v>
      </c>
      <c r="D668" t="str">
        <f t="shared" si="41"/>
        <v>低级小怪</v>
      </c>
      <c r="E668">
        <f t="shared" si="40"/>
        <v>50</v>
      </c>
    </row>
    <row r="669" spans="3:5" x14ac:dyDescent="0.2">
      <c r="C669">
        <f t="shared" si="39"/>
        <v>277</v>
      </c>
      <c r="D669" t="str">
        <f t="shared" si="41"/>
        <v>力量NPC，有精英</v>
      </c>
      <c r="E669">
        <f t="shared" si="40"/>
        <v>50</v>
      </c>
    </row>
    <row r="670" spans="3:5" x14ac:dyDescent="0.2">
      <c r="C670">
        <f t="shared" si="39"/>
        <v>277</v>
      </c>
      <c r="D670" t="str">
        <f t="shared" si="41"/>
        <v>敏捷NPC，有精英</v>
      </c>
      <c r="E670">
        <f t="shared" si="40"/>
        <v>50</v>
      </c>
    </row>
    <row r="671" spans="3:5" x14ac:dyDescent="0.2">
      <c r="C671">
        <f t="shared" si="39"/>
        <v>277</v>
      </c>
      <c r="D671" t="str">
        <f t="shared" si="41"/>
        <v>智力NPC，有精英</v>
      </c>
      <c r="E671">
        <f t="shared" si="40"/>
        <v>50</v>
      </c>
    </row>
    <row r="672" spans="3:5" x14ac:dyDescent="0.2">
      <c r="C672">
        <f t="shared" si="39"/>
        <v>279</v>
      </c>
      <c r="D672" t="str">
        <f t="shared" si="41"/>
        <v>敏捷Boss</v>
      </c>
      <c r="E672">
        <f t="shared" si="40"/>
        <v>100</v>
      </c>
    </row>
    <row r="673" spans="3:5" x14ac:dyDescent="0.2">
      <c r="C673">
        <f t="shared" si="39"/>
        <v>278</v>
      </c>
      <c r="D673" t="str">
        <f t="shared" si="41"/>
        <v>低级小怪</v>
      </c>
      <c r="E673">
        <f t="shared" si="40"/>
        <v>50</v>
      </c>
    </row>
    <row r="674" spans="3:5" x14ac:dyDescent="0.2">
      <c r="C674">
        <f t="shared" si="39"/>
        <v>279</v>
      </c>
      <c r="D674" t="str">
        <f t="shared" si="41"/>
        <v>力量NPC，有精英</v>
      </c>
      <c r="E674">
        <f t="shared" si="40"/>
        <v>50</v>
      </c>
    </row>
    <row r="675" spans="3:5" x14ac:dyDescent="0.2">
      <c r="C675">
        <f t="shared" si="39"/>
        <v>279</v>
      </c>
      <c r="D675" t="str">
        <f t="shared" si="41"/>
        <v>敏捷NPC，有精英</v>
      </c>
      <c r="E675">
        <f t="shared" si="40"/>
        <v>50</v>
      </c>
    </row>
    <row r="676" spans="3:5" x14ac:dyDescent="0.2">
      <c r="C676">
        <f t="shared" si="39"/>
        <v>279</v>
      </c>
      <c r="D676" t="str">
        <f t="shared" si="41"/>
        <v>智力NPC，有精英</v>
      </c>
      <c r="E676">
        <f t="shared" si="40"/>
        <v>50</v>
      </c>
    </row>
    <row r="677" spans="3:5" x14ac:dyDescent="0.2">
      <c r="C677">
        <f t="shared" si="39"/>
        <v>281</v>
      </c>
      <c r="D677" t="str">
        <f t="shared" si="41"/>
        <v>智力Boss</v>
      </c>
      <c r="E677">
        <f t="shared" si="40"/>
        <v>100</v>
      </c>
    </row>
    <row r="678" spans="3:5" x14ac:dyDescent="0.2">
      <c r="C678">
        <f t="shared" si="39"/>
        <v>280</v>
      </c>
      <c r="D678" t="str">
        <f t="shared" si="41"/>
        <v>低级小怪</v>
      </c>
      <c r="E678">
        <f t="shared" si="40"/>
        <v>50</v>
      </c>
    </row>
    <row r="679" spans="3:5" x14ac:dyDescent="0.2">
      <c r="C679">
        <f t="shared" si="39"/>
        <v>281</v>
      </c>
      <c r="D679" t="str">
        <f t="shared" si="41"/>
        <v>力量NPC，有精英</v>
      </c>
      <c r="E679">
        <f t="shared" si="40"/>
        <v>50</v>
      </c>
    </row>
    <row r="680" spans="3:5" x14ac:dyDescent="0.2">
      <c r="C680">
        <f t="shared" si="39"/>
        <v>281</v>
      </c>
      <c r="D680" t="str">
        <f t="shared" si="41"/>
        <v>敏捷NPC，有精英</v>
      </c>
      <c r="E680">
        <f t="shared" si="40"/>
        <v>50</v>
      </c>
    </row>
    <row r="681" spans="3:5" x14ac:dyDescent="0.2">
      <c r="C681">
        <f t="shared" si="39"/>
        <v>281</v>
      </c>
      <c r="D681" t="str">
        <f t="shared" si="41"/>
        <v>智力NPC，有精英</v>
      </c>
      <c r="E681">
        <f t="shared" si="40"/>
        <v>50</v>
      </c>
    </row>
    <row r="682" spans="3:5" x14ac:dyDescent="0.2">
      <c r="C682">
        <f t="shared" si="39"/>
        <v>283</v>
      </c>
      <c r="D682" t="str">
        <f t="shared" si="41"/>
        <v>力量Boss</v>
      </c>
      <c r="E682">
        <f t="shared" si="40"/>
        <v>100</v>
      </c>
    </row>
    <row r="683" spans="3:5" x14ac:dyDescent="0.2">
      <c r="C683">
        <f t="shared" si="39"/>
        <v>282</v>
      </c>
      <c r="D683" t="str">
        <f t="shared" si="41"/>
        <v>低级小怪</v>
      </c>
      <c r="E683">
        <f t="shared" si="40"/>
        <v>50</v>
      </c>
    </row>
    <row r="684" spans="3:5" x14ac:dyDescent="0.2">
      <c r="C684">
        <f t="shared" si="39"/>
        <v>283</v>
      </c>
      <c r="D684" t="str">
        <f t="shared" si="41"/>
        <v>力量NPC，有精英</v>
      </c>
      <c r="E684">
        <f t="shared" si="40"/>
        <v>50</v>
      </c>
    </row>
    <row r="685" spans="3:5" x14ac:dyDescent="0.2">
      <c r="C685">
        <f t="shared" si="39"/>
        <v>283</v>
      </c>
      <c r="D685" t="str">
        <f t="shared" si="41"/>
        <v>敏捷NPC，有精英</v>
      </c>
      <c r="E685">
        <f t="shared" si="40"/>
        <v>50</v>
      </c>
    </row>
    <row r="686" spans="3:5" x14ac:dyDescent="0.2">
      <c r="C686">
        <f t="shared" si="39"/>
        <v>283</v>
      </c>
      <c r="D686" t="str">
        <f t="shared" si="41"/>
        <v>智力NPC，有精英</v>
      </c>
      <c r="E686">
        <f t="shared" si="40"/>
        <v>50</v>
      </c>
    </row>
    <row r="687" spans="3:5" x14ac:dyDescent="0.2">
      <c r="C687">
        <f t="shared" si="39"/>
        <v>285</v>
      </c>
      <c r="D687" t="str">
        <f t="shared" si="41"/>
        <v>敏捷Boss</v>
      </c>
      <c r="E687">
        <f t="shared" si="40"/>
        <v>100</v>
      </c>
    </row>
    <row r="688" spans="3:5" x14ac:dyDescent="0.2">
      <c r="C688">
        <f t="shared" si="39"/>
        <v>284</v>
      </c>
      <c r="D688" t="str">
        <f t="shared" si="41"/>
        <v>低级小怪</v>
      </c>
      <c r="E688">
        <f t="shared" si="40"/>
        <v>50</v>
      </c>
    </row>
    <row r="689" spans="3:5" x14ac:dyDescent="0.2">
      <c r="C689">
        <f t="shared" si="39"/>
        <v>285</v>
      </c>
      <c r="D689" t="str">
        <f t="shared" si="41"/>
        <v>力量NPC，有精英</v>
      </c>
      <c r="E689">
        <f t="shared" si="40"/>
        <v>50</v>
      </c>
    </row>
    <row r="690" spans="3:5" x14ac:dyDescent="0.2">
      <c r="C690">
        <f t="shared" si="39"/>
        <v>285</v>
      </c>
      <c r="D690" t="str">
        <f t="shared" si="41"/>
        <v>敏捷NPC，有精英</v>
      </c>
      <c r="E690">
        <f t="shared" si="40"/>
        <v>50</v>
      </c>
    </row>
    <row r="691" spans="3:5" x14ac:dyDescent="0.2">
      <c r="C691">
        <f t="shared" si="39"/>
        <v>285</v>
      </c>
      <c r="D691" t="str">
        <f t="shared" si="41"/>
        <v>智力NPC，有精英</v>
      </c>
      <c r="E691">
        <f t="shared" si="40"/>
        <v>50</v>
      </c>
    </row>
    <row r="692" spans="3:5" x14ac:dyDescent="0.2">
      <c r="C692">
        <f t="shared" si="39"/>
        <v>287</v>
      </c>
      <c r="D692" t="str">
        <f t="shared" si="41"/>
        <v>智力Boss</v>
      </c>
      <c r="E692">
        <f t="shared" si="40"/>
        <v>100</v>
      </c>
    </row>
    <row r="693" spans="3:5" x14ac:dyDescent="0.2">
      <c r="C693">
        <f t="shared" si="39"/>
        <v>286</v>
      </c>
      <c r="D693" t="str">
        <f t="shared" si="41"/>
        <v>低级小怪</v>
      </c>
      <c r="E693">
        <f t="shared" si="40"/>
        <v>50</v>
      </c>
    </row>
    <row r="694" spans="3:5" x14ac:dyDescent="0.2">
      <c r="C694">
        <f t="shared" si="39"/>
        <v>287</v>
      </c>
      <c r="D694" t="str">
        <f t="shared" si="41"/>
        <v>力量NPC，有精英</v>
      </c>
      <c r="E694">
        <f t="shared" si="40"/>
        <v>50</v>
      </c>
    </row>
    <row r="695" spans="3:5" x14ac:dyDescent="0.2">
      <c r="C695">
        <f t="shared" si="39"/>
        <v>287</v>
      </c>
      <c r="D695" t="str">
        <f t="shared" si="41"/>
        <v>敏捷NPC，有精英</v>
      </c>
      <c r="E695">
        <f t="shared" si="40"/>
        <v>50</v>
      </c>
    </row>
    <row r="696" spans="3:5" x14ac:dyDescent="0.2">
      <c r="C696">
        <f t="shared" si="39"/>
        <v>287</v>
      </c>
      <c r="D696" t="str">
        <f t="shared" si="41"/>
        <v>智力NPC，有精英</v>
      </c>
      <c r="E696">
        <f t="shared" si="40"/>
        <v>50</v>
      </c>
    </row>
    <row r="697" spans="3:5" x14ac:dyDescent="0.2">
      <c r="C697">
        <f t="shared" si="39"/>
        <v>289</v>
      </c>
      <c r="D697" t="str">
        <f t="shared" si="41"/>
        <v>力量Boss</v>
      </c>
      <c r="E697">
        <f t="shared" si="40"/>
        <v>100</v>
      </c>
    </row>
    <row r="698" spans="3:5" x14ac:dyDescent="0.2">
      <c r="C698">
        <f t="shared" si="39"/>
        <v>288</v>
      </c>
      <c r="D698" t="str">
        <f t="shared" si="41"/>
        <v>低级小怪</v>
      </c>
      <c r="E698">
        <f t="shared" si="40"/>
        <v>50</v>
      </c>
    </row>
    <row r="699" spans="3:5" x14ac:dyDescent="0.2">
      <c r="C699">
        <f t="shared" si="39"/>
        <v>289</v>
      </c>
      <c r="D699" t="str">
        <f t="shared" si="41"/>
        <v>力量NPC，有精英</v>
      </c>
      <c r="E699">
        <f t="shared" si="40"/>
        <v>50</v>
      </c>
    </row>
    <row r="700" spans="3:5" x14ac:dyDescent="0.2">
      <c r="C700">
        <f t="shared" si="39"/>
        <v>289</v>
      </c>
      <c r="D700" t="str">
        <f t="shared" si="41"/>
        <v>敏捷NPC，有精英</v>
      </c>
      <c r="E700">
        <f t="shared" si="40"/>
        <v>50</v>
      </c>
    </row>
    <row r="701" spans="3:5" x14ac:dyDescent="0.2">
      <c r="C701">
        <f t="shared" si="39"/>
        <v>289</v>
      </c>
      <c r="D701" t="str">
        <f t="shared" si="41"/>
        <v>智力NPC，有精英</v>
      </c>
      <c r="E701">
        <f t="shared" si="40"/>
        <v>50</v>
      </c>
    </row>
    <row r="702" spans="3:5" x14ac:dyDescent="0.2">
      <c r="C702">
        <f t="shared" si="39"/>
        <v>291</v>
      </c>
      <c r="D702" t="str">
        <f t="shared" si="41"/>
        <v>敏捷Boss</v>
      </c>
      <c r="E702">
        <f t="shared" si="40"/>
        <v>100</v>
      </c>
    </row>
    <row r="703" spans="3:5" x14ac:dyDescent="0.2">
      <c r="C703">
        <f t="shared" si="39"/>
        <v>290</v>
      </c>
      <c r="D703" t="str">
        <f t="shared" si="41"/>
        <v>低级小怪</v>
      </c>
      <c r="E703">
        <f t="shared" si="40"/>
        <v>50</v>
      </c>
    </row>
    <row r="704" spans="3:5" x14ac:dyDescent="0.2">
      <c r="C704">
        <f t="shared" si="39"/>
        <v>291</v>
      </c>
      <c r="D704" t="str">
        <f t="shared" si="41"/>
        <v>力量NPC，有精英</v>
      </c>
      <c r="E704">
        <f t="shared" si="40"/>
        <v>50</v>
      </c>
    </row>
    <row r="705" spans="3:5" x14ac:dyDescent="0.2">
      <c r="C705">
        <f t="shared" si="39"/>
        <v>291</v>
      </c>
      <c r="D705" t="str">
        <f t="shared" si="41"/>
        <v>敏捷NPC，有精英</v>
      </c>
      <c r="E705">
        <f t="shared" si="40"/>
        <v>50</v>
      </c>
    </row>
    <row r="706" spans="3:5" x14ac:dyDescent="0.2">
      <c r="C706">
        <f t="shared" si="39"/>
        <v>291</v>
      </c>
      <c r="D706" t="str">
        <f t="shared" si="41"/>
        <v>智力NPC，有精英</v>
      </c>
      <c r="E706">
        <f t="shared" si="40"/>
        <v>50</v>
      </c>
    </row>
    <row r="707" spans="3:5" x14ac:dyDescent="0.2">
      <c r="C707">
        <f t="shared" si="39"/>
        <v>293</v>
      </c>
      <c r="D707" t="str">
        <f t="shared" si="41"/>
        <v>智力Boss</v>
      </c>
      <c r="E707">
        <f t="shared" si="40"/>
        <v>100</v>
      </c>
    </row>
    <row r="708" spans="3:5" x14ac:dyDescent="0.2">
      <c r="C708">
        <f t="shared" si="39"/>
        <v>292</v>
      </c>
      <c r="D708" t="str">
        <f t="shared" si="41"/>
        <v>低级小怪</v>
      </c>
      <c r="E708">
        <f t="shared" si="40"/>
        <v>50</v>
      </c>
    </row>
    <row r="709" spans="3:5" x14ac:dyDescent="0.2">
      <c r="C709">
        <f t="shared" si="39"/>
        <v>293</v>
      </c>
      <c r="D709" t="str">
        <f t="shared" si="41"/>
        <v>力量NPC，有精英</v>
      </c>
      <c r="E709">
        <f t="shared" si="40"/>
        <v>50</v>
      </c>
    </row>
    <row r="710" spans="3:5" x14ac:dyDescent="0.2">
      <c r="C710">
        <f t="shared" si="39"/>
        <v>293</v>
      </c>
      <c r="D710" t="str">
        <f t="shared" si="41"/>
        <v>敏捷NPC，有精英</v>
      </c>
      <c r="E710">
        <f t="shared" si="40"/>
        <v>50</v>
      </c>
    </row>
    <row r="711" spans="3:5" x14ac:dyDescent="0.2">
      <c r="C711">
        <f t="shared" si="39"/>
        <v>293</v>
      </c>
      <c r="D711" t="str">
        <f t="shared" si="41"/>
        <v>智力NPC，有精英</v>
      </c>
      <c r="E711">
        <f t="shared" si="40"/>
        <v>50</v>
      </c>
    </row>
    <row r="712" spans="3:5" x14ac:dyDescent="0.2">
      <c r="C712">
        <f t="shared" si="39"/>
        <v>295</v>
      </c>
      <c r="D712" t="str">
        <f t="shared" si="41"/>
        <v>力量Boss</v>
      </c>
      <c r="E712">
        <f t="shared" si="40"/>
        <v>100</v>
      </c>
    </row>
    <row r="713" spans="3:5" x14ac:dyDescent="0.2">
      <c r="C713">
        <f t="shared" ref="C713:C776" si="42">C708+2</f>
        <v>294</v>
      </c>
      <c r="D713" t="str">
        <f t="shared" si="41"/>
        <v>低级小怪</v>
      </c>
      <c r="E713">
        <f t="shared" si="40"/>
        <v>50</v>
      </c>
    </row>
    <row r="714" spans="3:5" x14ac:dyDescent="0.2">
      <c r="C714">
        <f t="shared" si="42"/>
        <v>295</v>
      </c>
      <c r="D714" t="str">
        <f t="shared" si="41"/>
        <v>力量NPC，有精英</v>
      </c>
      <c r="E714">
        <f t="shared" si="40"/>
        <v>50</v>
      </c>
    </row>
    <row r="715" spans="3:5" x14ac:dyDescent="0.2">
      <c r="C715">
        <f t="shared" si="42"/>
        <v>295</v>
      </c>
      <c r="D715" t="str">
        <f t="shared" si="41"/>
        <v>敏捷NPC，有精英</v>
      </c>
      <c r="E715">
        <f t="shared" si="40"/>
        <v>50</v>
      </c>
    </row>
    <row r="716" spans="3:5" x14ac:dyDescent="0.2">
      <c r="C716">
        <f t="shared" si="42"/>
        <v>295</v>
      </c>
      <c r="D716" t="str">
        <f t="shared" si="41"/>
        <v>智力NPC，有精英</v>
      </c>
      <c r="E716">
        <f t="shared" ref="E716:E779" si="43">E711</f>
        <v>50</v>
      </c>
    </row>
    <row r="717" spans="3:5" x14ac:dyDescent="0.2">
      <c r="C717">
        <f t="shared" si="42"/>
        <v>297</v>
      </c>
      <c r="D717" t="str">
        <f t="shared" si="41"/>
        <v>敏捷Boss</v>
      </c>
      <c r="E717">
        <f t="shared" si="43"/>
        <v>100</v>
      </c>
    </row>
    <row r="718" spans="3:5" x14ac:dyDescent="0.2">
      <c r="C718">
        <f t="shared" si="42"/>
        <v>296</v>
      </c>
      <c r="D718" t="str">
        <f t="shared" si="41"/>
        <v>低级小怪</v>
      </c>
      <c r="E718">
        <f t="shared" si="43"/>
        <v>50</v>
      </c>
    </row>
    <row r="719" spans="3:5" x14ac:dyDescent="0.2">
      <c r="C719">
        <f t="shared" si="42"/>
        <v>297</v>
      </c>
      <c r="D719" t="str">
        <f t="shared" si="41"/>
        <v>力量NPC，有精英</v>
      </c>
      <c r="E719">
        <f t="shared" si="43"/>
        <v>50</v>
      </c>
    </row>
    <row r="720" spans="3:5" x14ac:dyDescent="0.2">
      <c r="C720">
        <f t="shared" si="42"/>
        <v>297</v>
      </c>
      <c r="D720" t="str">
        <f t="shared" si="41"/>
        <v>敏捷NPC，有精英</v>
      </c>
      <c r="E720">
        <f t="shared" si="43"/>
        <v>50</v>
      </c>
    </row>
    <row r="721" spans="3:5" x14ac:dyDescent="0.2">
      <c r="C721">
        <f t="shared" si="42"/>
        <v>297</v>
      </c>
      <c r="D721" t="str">
        <f t="shared" si="41"/>
        <v>智力NPC，有精英</v>
      </c>
      <c r="E721">
        <f t="shared" si="43"/>
        <v>50</v>
      </c>
    </row>
    <row r="722" spans="3:5" x14ac:dyDescent="0.2">
      <c r="C722">
        <f t="shared" si="42"/>
        <v>299</v>
      </c>
      <c r="D722" t="str">
        <f t="shared" si="41"/>
        <v>智力Boss</v>
      </c>
      <c r="E722">
        <f t="shared" si="43"/>
        <v>100</v>
      </c>
    </row>
    <row r="723" spans="3:5" x14ac:dyDescent="0.2">
      <c r="C723">
        <f t="shared" si="42"/>
        <v>298</v>
      </c>
      <c r="D723" t="str">
        <f t="shared" ref="D723:D786" si="44">D708</f>
        <v>低级小怪</v>
      </c>
      <c r="E723">
        <f t="shared" si="43"/>
        <v>50</v>
      </c>
    </row>
    <row r="724" spans="3:5" x14ac:dyDescent="0.2">
      <c r="C724">
        <f t="shared" si="42"/>
        <v>299</v>
      </c>
      <c r="D724" t="str">
        <f t="shared" si="44"/>
        <v>力量NPC，有精英</v>
      </c>
      <c r="E724">
        <f t="shared" si="43"/>
        <v>50</v>
      </c>
    </row>
    <row r="725" spans="3:5" x14ac:dyDescent="0.2">
      <c r="C725">
        <f t="shared" si="42"/>
        <v>299</v>
      </c>
      <c r="D725" t="str">
        <f t="shared" si="44"/>
        <v>敏捷NPC，有精英</v>
      </c>
      <c r="E725">
        <f t="shared" si="43"/>
        <v>50</v>
      </c>
    </row>
    <row r="726" spans="3:5" x14ac:dyDescent="0.2">
      <c r="C726">
        <f t="shared" si="42"/>
        <v>299</v>
      </c>
      <c r="D726" t="str">
        <f t="shared" si="44"/>
        <v>智力NPC，有精英</v>
      </c>
      <c r="E726">
        <f t="shared" si="43"/>
        <v>50</v>
      </c>
    </row>
    <row r="727" spans="3:5" x14ac:dyDescent="0.2">
      <c r="C727">
        <f t="shared" si="42"/>
        <v>301</v>
      </c>
      <c r="D727" t="str">
        <f t="shared" si="44"/>
        <v>力量Boss</v>
      </c>
      <c r="E727">
        <f t="shared" si="43"/>
        <v>100</v>
      </c>
    </row>
    <row r="728" spans="3:5" x14ac:dyDescent="0.2">
      <c r="C728">
        <f t="shared" si="42"/>
        <v>300</v>
      </c>
      <c r="D728" t="str">
        <f t="shared" si="44"/>
        <v>低级小怪</v>
      </c>
      <c r="E728">
        <f t="shared" si="43"/>
        <v>50</v>
      </c>
    </row>
    <row r="729" spans="3:5" x14ac:dyDescent="0.2">
      <c r="C729">
        <f t="shared" si="42"/>
        <v>301</v>
      </c>
      <c r="D729" t="str">
        <f t="shared" si="44"/>
        <v>力量NPC，有精英</v>
      </c>
      <c r="E729">
        <f t="shared" si="43"/>
        <v>50</v>
      </c>
    </row>
    <row r="730" spans="3:5" x14ac:dyDescent="0.2">
      <c r="C730">
        <f t="shared" si="42"/>
        <v>301</v>
      </c>
      <c r="D730" t="str">
        <f t="shared" si="44"/>
        <v>敏捷NPC，有精英</v>
      </c>
      <c r="E730">
        <f t="shared" si="43"/>
        <v>50</v>
      </c>
    </row>
    <row r="731" spans="3:5" x14ac:dyDescent="0.2">
      <c r="C731">
        <f t="shared" si="42"/>
        <v>301</v>
      </c>
      <c r="D731" t="str">
        <f t="shared" si="44"/>
        <v>智力NPC，有精英</v>
      </c>
      <c r="E731">
        <f t="shared" si="43"/>
        <v>50</v>
      </c>
    </row>
    <row r="732" spans="3:5" x14ac:dyDescent="0.2">
      <c r="C732">
        <f t="shared" si="42"/>
        <v>303</v>
      </c>
      <c r="D732" t="str">
        <f t="shared" si="44"/>
        <v>敏捷Boss</v>
      </c>
      <c r="E732">
        <f t="shared" si="43"/>
        <v>100</v>
      </c>
    </row>
    <row r="733" spans="3:5" x14ac:dyDescent="0.2">
      <c r="C733">
        <f t="shared" si="42"/>
        <v>302</v>
      </c>
      <c r="D733" t="str">
        <f t="shared" si="44"/>
        <v>低级小怪</v>
      </c>
      <c r="E733">
        <f t="shared" si="43"/>
        <v>50</v>
      </c>
    </row>
    <row r="734" spans="3:5" x14ac:dyDescent="0.2">
      <c r="C734">
        <f t="shared" si="42"/>
        <v>303</v>
      </c>
      <c r="D734" t="str">
        <f t="shared" si="44"/>
        <v>力量NPC，有精英</v>
      </c>
      <c r="E734">
        <f t="shared" si="43"/>
        <v>50</v>
      </c>
    </row>
    <row r="735" spans="3:5" x14ac:dyDescent="0.2">
      <c r="C735">
        <f t="shared" si="42"/>
        <v>303</v>
      </c>
      <c r="D735" t="str">
        <f t="shared" si="44"/>
        <v>敏捷NPC，有精英</v>
      </c>
      <c r="E735">
        <f t="shared" si="43"/>
        <v>50</v>
      </c>
    </row>
    <row r="736" spans="3:5" x14ac:dyDescent="0.2">
      <c r="C736">
        <f t="shared" si="42"/>
        <v>303</v>
      </c>
      <c r="D736" t="str">
        <f t="shared" si="44"/>
        <v>智力NPC，有精英</v>
      </c>
      <c r="E736">
        <f t="shared" si="43"/>
        <v>50</v>
      </c>
    </row>
    <row r="737" spans="3:5" x14ac:dyDescent="0.2">
      <c r="C737">
        <f t="shared" si="42"/>
        <v>305</v>
      </c>
      <c r="D737" t="str">
        <f t="shared" si="44"/>
        <v>智力Boss</v>
      </c>
      <c r="E737">
        <f t="shared" si="43"/>
        <v>100</v>
      </c>
    </row>
    <row r="738" spans="3:5" x14ac:dyDescent="0.2">
      <c r="C738">
        <f t="shared" si="42"/>
        <v>304</v>
      </c>
      <c r="D738" t="str">
        <f t="shared" si="44"/>
        <v>低级小怪</v>
      </c>
      <c r="E738">
        <f t="shared" si="43"/>
        <v>50</v>
      </c>
    </row>
    <row r="739" spans="3:5" x14ac:dyDescent="0.2">
      <c r="C739">
        <f t="shared" si="42"/>
        <v>305</v>
      </c>
      <c r="D739" t="str">
        <f t="shared" si="44"/>
        <v>力量NPC，有精英</v>
      </c>
      <c r="E739">
        <f t="shared" si="43"/>
        <v>50</v>
      </c>
    </row>
    <row r="740" spans="3:5" x14ac:dyDescent="0.2">
      <c r="C740">
        <f t="shared" si="42"/>
        <v>305</v>
      </c>
      <c r="D740" t="str">
        <f t="shared" si="44"/>
        <v>敏捷NPC，有精英</v>
      </c>
      <c r="E740">
        <f t="shared" si="43"/>
        <v>50</v>
      </c>
    </row>
    <row r="741" spans="3:5" x14ac:dyDescent="0.2">
      <c r="C741">
        <f t="shared" si="42"/>
        <v>305</v>
      </c>
      <c r="D741" t="str">
        <f t="shared" si="44"/>
        <v>智力NPC，有精英</v>
      </c>
      <c r="E741">
        <f t="shared" si="43"/>
        <v>50</v>
      </c>
    </row>
    <row r="742" spans="3:5" x14ac:dyDescent="0.2">
      <c r="C742">
        <f t="shared" si="42"/>
        <v>307</v>
      </c>
      <c r="D742" t="str">
        <f t="shared" si="44"/>
        <v>力量Boss</v>
      </c>
      <c r="E742">
        <f t="shared" si="43"/>
        <v>100</v>
      </c>
    </row>
    <row r="743" spans="3:5" x14ac:dyDescent="0.2">
      <c r="C743">
        <f t="shared" si="42"/>
        <v>306</v>
      </c>
      <c r="D743" t="str">
        <f t="shared" si="44"/>
        <v>低级小怪</v>
      </c>
      <c r="E743">
        <f t="shared" si="43"/>
        <v>50</v>
      </c>
    </row>
    <row r="744" spans="3:5" x14ac:dyDescent="0.2">
      <c r="C744">
        <f t="shared" si="42"/>
        <v>307</v>
      </c>
      <c r="D744" t="str">
        <f t="shared" si="44"/>
        <v>力量NPC，有精英</v>
      </c>
      <c r="E744">
        <f t="shared" si="43"/>
        <v>50</v>
      </c>
    </row>
    <row r="745" spans="3:5" x14ac:dyDescent="0.2">
      <c r="C745">
        <f t="shared" si="42"/>
        <v>307</v>
      </c>
      <c r="D745" t="str">
        <f t="shared" si="44"/>
        <v>敏捷NPC，有精英</v>
      </c>
      <c r="E745">
        <f t="shared" si="43"/>
        <v>50</v>
      </c>
    </row>
    <row r="746" spans="3:5" x14ac:dyDescent="0.2">
      <c r="C746">
        <f t="shared" si="42"/>
        <v>307</v>
      </c>
      <c r="D746" t="str">
        <f t="shared" si="44"/>
        <v>智力NPC，有精英</v>
      </c>
      <c r="E746">
        <f t="shared" si="43"/>
        <v>50</v>
      </c>
    </row>
    <row r="747" spans="3:5" x14ac:dyDescent="0.2">
      <c r="C747">
        <f t="shared" si="42"/>
        <v>309</v>
      </c>
      <c r="D747" t="str">
        <f t="shared" si="44"/>
        <v>敏捷Boss</v>
      </c>
      <c r="E747">
        <f t="shared" si="43"/>
        <v>100</v>
      </c>
    </row>
    <row r="748" spans="3:5" x14ac:dyDescent="0.2">
      <c r="C748">
        <f t="shared" si="42"/>
        <v>308</v>
      </c>
      <c r="D748" t="str">
        <f t="shared" si="44"/>
        <v>低级小怪</v>
      </c>
      <c r="E748">
        <f t="shared" si="43"/>
        <v>50</v>
      </c>
    </row>
    <row r="749" spans="3:5" x14ac:dyDescent="0.2">
      <c r="C749">
        <f t="shared" si="42"/>
        <v>309</v>
      </c>
      <c r="D749" t="str">
        <f t="shared" si="44"/>
        <v>力量NPC，有精英</v>
      </c>
      <c r="E749">
        <f t="shared" si="43"/>
        <v>50</v>
      </c>
    </row>
    <row r="750" spans="3:5" x14ac:dyDescent="0.2">
      <c r="C750">
        <f t="shared" si="42"/>
        <v>309</v>
      </c>
      <c r="D750" t="str">
        <f t="shared" si="44"/>
        <v>敏捷NPC，有精英</v>
      </c>
      <c r="E750">
        <f t="shared" si="43"/>
        <v>50</v>
      </c>
    </row>
    <row r="751" spans="3:5" x14ac:dyDescent="0.2">
      <c r="C751">
        <f t="shared" si="42"/>
        <v>309</v>
      </c>
      <c r="D751" t="str">
        <f t="shared" si="44"/>
        <v>智力NPC，有精英</v>
      </c>
      <c r="E751">
        <f t="shared" si="43"/>
        <v>50</v>
      </c>
    </row>
    <row r="752" spans="3:5" x14ac:dyDescent="0.2">
      <c r="C752">
        <f t="shared" si="42"/>
        <v>311</v>
      </c>
      <c r="D752" t="str">
        <f t="shared" si="44"/>
        <v>智力Boss</v>
      </c>
      <c r="E752">
        <f t="shared" si="43"/>
        <v>100</v>
      </c>
    </row>
    <row r="753" spans="3:5" x14ac:dyDescent="0.2">
      <c r="C753">
        <f t="shared" si="42"/>
        <v>310</v>
      </c>
      <c r="D753" t="str">
        <f t="shared" si="44"/>
        <v>低级小怪</v>
      </c>
      <c r="E753">
        <f t="shared" si="43"/>
        <v>50</v>
      </c>
    </row>
    <row r="754" spans="3:5" x14ac:dyDescent="0.2">
      <c r="C754">
        <f t="shared" si="42"/>
        <v>311</v>
      </c>
      <c r="D754" t="str">
        <f t="shared" si="44"/>
        <v>力量NPC，有精英</v>
      </c>
      <c r="E754">
        <f t="shared" si="43"/>
        <v>50</v>
      </c>
    </row>
    <row r="755" spans="3:5" x14ac:dyDescent="0.2">
      <c r="C755">
        <f t="shared" si="42"/>
        <v>311</v>
      </c>
      <c r="D755" t="str">
        <f t="shared" si="44"/>
        <v>敏捷NPC，有精英</v>
      </c>
      <c r="E755">
        <f t="shared" si="43"/>
        <v>50</v>
      </c>
    </row>
    <row r="756" spans="3:5" x14ac:dyDescent="0.2">
      <c r="C756">
        <f t="shared" si="42"/>
        <v>311</v>
      </c>
      <c r="D756" t="str">
        <f t="shared" si="44"/>
        <v>智力NPC，有精英</v>
      </c>
      <c r="E756">
        <f t="shared" si="43"/>
        <v>50</v>
      </c>
    </row>
    <row r="757" spans="3:5" x14ac:dyDescent="0.2">
      <c r="C757">
        <f t="shared" si="42"/>
        <v>313</v>
      </c>
      <c r="D757" t="str">
        <f t="shared" si="44"/>
        <v>力量Boss</v>
      </c>
      <c r="E757">
        <f t="shared" si="43"/>
        <v>100</v>
      </c>
    </row>
    <row r="758" spans="3:5" x14ac:dyDescent="0.2">
      <c r="C758">
        <f t="shared" si="42"/>
        <v>312</v>
      </c>
      <c r="D758" t="str">
        <f t="shared" si="44"/>
        <v>低级小怪</v>
      </c>
      <c r="E758">
        <f t="shared" si="43"/>
        <v>50</v>
      </c>
    </row>
    <row r="759" spans="3:5" x14ac:dyDescent="0.2">
      <c r="C759">
        <f t="shared" si="42"/>
        <v>313</v>
      </c>
      <c r="D759" t="str">
        <f t="shared" si="44"/>
        <v>力量NPC，有精英</v>
      </c>
      <c r="E759">
        <f t="shared" si="43"/>
        <v>50</v>
      </c>
    </row>
    <row r="760" spans="3:5" x14ac:dyDescent="0.2">
      <c r="C760">
        <f t="shared" si="42"/>
        <v>313</v>
      </c>
      <c r="D760" t="str">
        <f t="shared" si="44"/>
        <v>敏捷NPC，有精英</v>
      </c>
      <c r="E760">
        <f t="shared" si="43"/>
        <v>50</v>
      </c>
    </row>
    <row r="761" spans="3:5" x14ac:dyDescent="0.2">
      <c r="C761">
        <f t="shared" si="42"/>
        <v>313</v>
      </c>
      <c r="D761" t="str">
        <f t="shared" si="44"/>
        <v>智力NPC，有精英</v>
      </c>
      <c r="E761">
        <f t="shared" si="43"/>
        <v>50</v>
      </c>
    </row>
    <row r="762" spans="3:5" x14ac:dyDescent="0.2">
      <c r="C762">
        <f t="shared" si="42"/>
        <v>315</v>
      </c>
      <c r="D762" t="str">
        <f t="shared" si="44"/>
        <v>敏捷Boss</v>
      </c>
      <c r="E762">
        <f t="shared" si="43"/>
        <v>100</v>
      </c>
    </row>
    <row r="763" spans="3:5" x14ac:dyDescent="0.2">
      <c r="C763">
        <f t="shared" si="42"/>
        <v>314</v>
      </c>
      <c r="D763" t="str">
        <f t="shared" si="44"/>
        <v>低级小怪</v>
      </c>
      <c r="E763">
        <f t="shared" si="43"/>
        <v>50</v>
      </c>
    </row>
    <row r="764" spans="3:5" x14ac:dyDescent="0.2">
      <c r="C764">
        <f t="shared" si="42"/>
        <v>315</v>
      </c>
      <c r="D764" t="str">
        <f t="shared" si="44"/>
        <v>力量NPC，有精英</v>
      </c>
      <c r="E764">
        <f t="shared" si="43"/>
        <v>50</v>
      </c>
    </row>
    <row r="765" spans="3:5" x14ac:dyDescent="0.2">
      <c r="C765">
        <f t="shared" si="42"/>
        <v>315</v>
      </c>
      <c r="D765" t="str">
        <f t="shared" si="44"/>
        <v>敏捷NPC，有精英</v>
      </c>
      <c r="E765">
        <f t="shared" si="43"/>
        <v>50</v>
      </c>
    </row>
    <row r="766" spans="3:5" x14ac:dyDescent="0.2">
      <c r="C766">
        <f t="shared" si="42"/>
        <v>315</v>
      </c>
      <c r="D766" t="str">
        <f t="shared" si="44"/>
        <v>智力NPC，有精英</v>
      </c>
      <c r="E766">
        <f t="shared" si="43"/>
        <v>50</v>
      </c>
    </row>
    <row r="767" spans="3:5" x14ac:dyDescent="0.2">
      <c r="C767">
        <f t="shared" si="42"/>
        <v>317</v>
      </c>
      <c r="D767" t="str">
        <f t="shared" si="44"/>
        <v>智力Boss</v>
      </c>
      <c r="E767">
        <f t="shared" si="43"/>
        <v>100</v>
      </c>
    </row>
    <row r="768" spans="3:5" x14ac:dyDescent="0.2">
      <c r="C768">
        <f t="shared" si="42"/>
        <v>316</v>
      </c>
      <c r="D768" t="str">
        <f t="shared" si="44"/>
        <v>低级小怪</v>
      </c>
      <c r="E768">
        <f t="shared" si="43"/>
        <v>50</v>
      </c>
    </row>
    <row r="769" spans="3:5" x14ac:dyDescent="0.2">
      <c r="C769">
        <f t="shared" si="42"/>
        <v>317</v>
      </c>
      <c r="D769" t="str">
        <f t="shared" si="44"/>
        <v>力量NPC，有精英</v>
      </c>
      <c r="E769">
        <f t="shared" si="43"/>
        <v>50</v>
      </c>
    </row>
    <row r="770" spans="3:5" x14ac:dyDescent="0.2">
      <c r="C770">
        <f t="shared" si="42"/>
        <v>317</v>
      </c>
      <c r="D770" t="str">
        <f t="shared" si="44"/>
        <v>敏捷NPC，有精英</v>
      </c>
      <c r="E770">
        <f t="shared" si="43"/>
        <v>50</v>
      </c>
    </row>
    <row r="771" spans="3:5" x14ac:dyDescent="0.2">
      <c r="C771">
        <f t="shared" si="42"/>
        <v>317</v>
      </c>
      <c r="D771" t="str">
        <f t="shared" si="44"/>
        <v>智力NPC，有精英</v>
      </c>
      <c r="E771">
        <f t="shared" si="43"/>
        <v>50</v>
      </c>
    </row>
    <row r="772" spans="3:5" x14ac:dyDescent="0.2">
      <c r="C772">
        <f t="shared" si="42"/>
        <v>319</v>
      </c>
      <c r="D772" t="str">
        <f t="shared" si="44"/>
        <v>力量Boss</v>
      </c>
      <c r="E772">
        <f t="shared" si="43"/>
        <v>100</v>
      </c>
    </row>
    <row r="773" spans="3:5" x14ac:dyDescent="0.2">
      <c r="C773">
        <f t="shared" si="42"/>
        <v>318</v>
      </c>
      <c r="D773" t="str">
        <f t="shared" si="44"/>
        <v>低级小怪</v>
      </c>
      <c r="E773">
        <f t="shared" si="43"/>
        <v>50</v>
      </c>
    </row>
    <row r="774" spans="3:5" x14ac:dyDescent="0.2">
      <c r="C774">
        <f t="shared" si="42"/>
        <v>319</v>
      </c>
      <c r="D774" t="str">
        <f t="shared" si="44"/>
        <v>力量NPC，有精英</v>
      </c>
      <c r="E774">
        <f t="shared" si="43"/>
        <v>50</v>
      </c>
    </row>
    <row r="775" spans="3:5" x14ac:dyDescent="0.2">
      <c r="C775">
        <f t="shared" si="42"/>
        <v>319</v>
      </c>
      <c r="D775" t="str">
        <f t="shared" si="44"/>
        <v>敏捷NPC，有精英</v>
      </c>
      <c r="E775">
        <f t="shared" si="43"/>
        <v>50</v>
      </c>
    </row>
    <row r="776" spans="3:5" x14ac:dyDescent="0.2">
      <c r="C776">
        <f t="shared" si="42"/>
        <v>319</v>
      </c>
      <c r="D776" t="str">
        <f t="shared" si="44"/>
        <v>智力NPC，有精英</v>
      </c>
      <c r="E776">
        <f t="shared" si="43"/>
        <v>50</v>
      </c>
    </row>
    <row r="777" spans="3:5" x14ac:dyDescent="0.2">
      <c r="C777">
        <f t="shared" ref="C777:C840" si="45">C772+2</f>
        <v>321</v>
      </c>
      <c r="D777" t="str">
        <f t="shared" si="44"/>
        <v>敏捷Boss</v>
      </c>
      <c r="E777">
        <f t="shared" si="43"/>
        <v>100</v>
      </c>
    </row>
    <row r="778" spans="3:5" x14ac:dyDescent="0.2">
      <c r="C778">
        <f t="shared" si="45"/>
        <v>320</v>
      </c>
      <c r="D778" t="str">
        <f t="shared" si="44"/>
        <v>低级小怪</v>
      </c>
      <c r="E778">
        <f t="shared" si="43"/>
        <v>50</v>
      </c>
    </row>
    <row r="779" spans="3:5" x14ac:dyDescent="0.2">
      <c r="C779">
        <f t="shared" si="45"/>
        <v>321</v>
      </c>
      <c r="D779" t="str">
        <f t="shared" si="44"/>
        <v>力量NPC，有精英</v>
      </c>
      <c r="E779">
        <f t="shared" si="43"/>
        <v>50</v>
      </c>
    </row>
    <row r="780" spans="3:5" x14ac:dyDescent="0.2">
      <c r="C780">
        <f t="shared" si="45"/>
        <v>321</v>
      </c>
      <c r="D780" t="str">
        <f t="shared" si="44"/>
        <v>敏捷NPC，有精英</v>
      </c>
      <c r="E780">
        <f t="shared" ref="E780:E843" si="46">E775</f>
        <v>50</v>
      </c>
    </row>
    <row r="781" spans="3:5" x14ac:dyDescent="0.2">
      <c r="C781">
        <f t="shared" si="45"/>
        <v>321</v>
      </c>
      <c r="D781" t="str">
        <f t="shared" si="44"/>
        <v>智力NPC，有精英</v>
      </c>
      <c r="E781">
        <f t="shared" si="46"/>
        <v>50</v>
      </c>
    </row>
    <row r="782" spans="3:5" x14ac:dyDescent="0.2">
      <c r="C782">
        <f t="shared" si="45"/>
        <v>323</v>
      </c>
      <c r="D782" t="str">
        <f t="shared" si="44"/>
        <v>智力Boss</v>
      </c>
      <c r="E782">
        <f t="shared" si="46"/>
        <v>100</v>
      </c>
    </row>
    <row r="783" spans="3:5" x14ac:dyDescent="0.2">
      <c r="C783">
        <f t="shared" si="45"/>
        <v>322</v>
      </c>
      <c r="D783" t="str">
        <f t="shared" si="44"/>
        <v>低级小怪</v>
      </c>
      <c r="E783">
        <f t="shared" si="46"/>
        <v>50</v>
      </c>
    </row>
    <row r="784" spans="3:5" x14ac:dyDescent="0.2">
      <c r="C784">
        <f t="shared" si="45"/>
        <v>323</v>
      </c>
      <c r="D784" t="str">
        <f t="shared" si="44"/>
        <v>力量NPC，有精英</v>
      </c>
      <c r="E784">
        <f t="shared" si="46"/>
        <v>50</v>
      </c>
    </row>
    <row r="785" spans="3:5" x14ac:dyDescent="0.2">
      <c r="C785">
        <f t="shared" si="45"/>
        <v>323</v>
      </c>
      <c r="D785" t="str">
        <f t="shared" si="44"/>
        <v>敏捷NPC，有精英</v>
      </c>
      <c r="E785">
        <f t="shared" si="46"/>
        <v>50</v>
      </c>
    </row>
    <row r="786" spans="3:5" x14ac:dyDescent="0.2">
      <c r="C786">
        <f t="shared" si="45"/>
        <v>323</v>
      </c>
      <c r="D786" t="str">
        <f t="shared" si="44"/>
        <v>智力NPC，有精英</v>
      </c>
      <c r="E786">
        <f t="shared" si="46"/>
        <v>50</v>
      </c>
    </row>
    <row r="787" spans="3:5" x14ac:dyDescent="0.2">
      <c r="C787">
        <f t="shared" si="45"/>
        <v>325</v>
      </c>
      <c r="D787" t="str">
        <f t="shared" ref="D787:D850" si="47">D772</f>
        <v>力量Boss</v>
      </c>
      <c r="E787">
        <f t="shared" si="46"/>
        <v>100</v>
      </c>
    </row>
    <row r="788" spans="3:5" x14ac:dyDescent="0.2">
      <c r="C788">
        <f t="shared" si="45"/>
        <v>324</v>
      </c>
      <c r="D788" t="str">
        <f t="shared" si="47"/>
        <v>低级小怪</v>
      </c>
      <c r="E788">
        <f t="shared" si="46"/>
        <v>50</v>
      </c>
    </row>
    <row r="789" spans="3:5" x14ac:dyDescent="0.2">
      <c r="C789">
        <f t="shared" si="45"/>
        <v>325</v>
      </c>
      <c r="D789" t="str">
        <f t="shared" si="47"/>
        <v>力量NPC，有精英</v>
      </c>
      <c r="E789">
        <f t="shared" si="46"/>
        <v>50</v>
      </c>
    </row>
    <row r="790" spans="3:5" x14ac:dyDescent="0.2">
      <c r="C790">
        <f t="shared" si="45"/>
        <v>325</v>
      </c>
      <c r="D790" t="str">
        <f t="shared" si="47"/>
        <v>敏捷NPC，有精英</v>
      </c>
      <c r="E790">
        <f t="shared" si="46"/>
        <v>50</v>
      </c>
    </row>
    <row r="791" spans="3:5" x14ac:dyDescent="0.2">
      <c r="C791">
        <f t="shared" si="45"/>
        <v>325</v>
      </c>
      <c r="D791" t="str">
        <f t="shared" si="47"/>
        <v>智力NPC，有精英</v>
      </c>
      <c r="E791">
        <f t="shared" si="46"/>
        <v>50</v>
      </c>
    </row>
    <row r="792" spans="3:5" x14ac:dyDescent="0.2">
      <c r="C792">
        <f t="shared" si="45"/>
        <v>327</v>
      </c>
      <c r="D792" t="str">
        <f t="shared" si="47"/>
        <v>敏捷Boss</v>
      </c>
      <c r="E792">
        <f t="shared" si="46"/>
        <v>100</v>
      </c>
    </row>
    <row r="793" spans="3:5" x14ac:dyDescent="0.2">
      <c r="C793">
        <f t="shared" si="45"/>
        <v>326</v>
      </c>
      <c r="D793" t="str">
        <f t="shared" si="47"/>
        <v>低级小怪</v>
      </c>
      <c r="E793">
        <f t="shared" si="46"/>
        <v>50</v>
      </c>
    </row>
    <row r="794" spans="3:5" x14ac:dyDescent="0.2">
      <c r="C794">
        <f t="shared" si="45"/>
        <v>327</v>
      </c>
      <c r="D794" t="str">
        <f t="shared" si="47"/>
        <v>力量NPC，有精英</v>
      </c>
      <c r="E794">
        <f t="shared" si="46"/>
        <v>50</v>
      </c>
    </row>
    <row r="795" spans="3:5" x14ac:dyDescent="0.2">
      <c r="C795">
        <f t="shared" si="45"/>
        <v>327</v>
      </c>
      <c r="D795" t="str">
        <f t="shared" si="47"/>
        <v>敏捷NPC，有精英</v>
      </c>
      <c r="E795">
        <f t="shared" si="46"/>
        <v>50</v>
      </c>
    </row>
    <row r="796" spans="3:5" x14ac:dyDescent="0.2">
      <c r="C796">
        <f t="shared" si="45"/>
        <v>327</v>
      </c>
      <c r="D796" t="str">
        <f t="shared" si="47"/>
        <v>智力NPC，有精英</v>
      </c>
      <c r="E796">
        <f t="shared" si="46"/>
        <v>50</v>
      </c>
    </row>
    <row r="797" spans="3:5" x14ac:dyDescent="0.2">
      <c r="C797">
        <f t="shared" si="45"/>
        <v>329</v>
      </c>
      <c r="D797" t="str">
        <f t="shared" si="47"/>
        <v>智力Boss</v>
      </c>
      <c r="E797">
        <f t="shared" si="46"/>
        <v>100</v>
      </c>
    </row>
    <row r="798" spans="3:5" x14ac:dyDescent="0.2">
      <c r="C798">
        <f t="shared" si="45"/>
        <v>328</v>
      </c>
      <c r="D798" t="str">
        <f t="shared" si="47"/>
        <v>低级小怪</v>
      </c>
      <c r="E798">
        <f t="shared" si="46"/>
        <v>50</v>
      </c>
    </row>
    <row r="799" spans="3:5" x14ac:dyDescent="0.2">
      <c r="C799">
        <f t="shared" si="45"/>
        <v>329</v>
      </c>
      <c r="D799" t="str">
        <f t="shared" si="47"/>
        <v>力量NPC，有精英</v>
      </c>
      <c r="E799">
        <f t="shared" si="46"/>
        <v>50</v>
      </c>
    </row>
    <row r="800" spans="3:5" x14ac:dyDescent="0.2">
      <c r="C800">
        <f t="shared" si="45"/>
        <v>329</v>
      </c>
      <c r="D800" t="str">
        <f t="shared" si="47"/>
        <v>敏捷NPC，有精英</v>
      </c>
      <c r="E800">
        <f t="shared" si="46"/>
        <v>50</v>
      </c>
    </row>
    <row r="801" spans="3:5" x14ac:dyDescent="0.2">
      <c r="C801">
        <f t="shared" si="45"/>
        <v>329</v>
      </c>
      <c r="D801" t="str">
        <f t="shared" si="47"/>
        <v>智力NPC，有精英</v>
      </c>
      <c r="E801">
        <f t="shared" si="46"/>
        <v>50</v>
      </c>
    </row>
    <row r="802" spans="3:5" x14ac:dyDescent="0.2">
      <c r="C802">
        <f t="shared" si="45"/>
        <v>331</v>
      </c>
      <c r="D802" t="str">
        <f t="shared" si="47"/>
        <v>力量Boss</v>
      </c>
      <c r="E802">
        <f t="shared" si="46"/>
        <v>100</v>
      </c>
    </row>
    <row r="803" spans="3:5" x14ac:dyDescent="0.2">
      <c r="C803">
        <f t="shared" si="45"/>
        <v>330</v>
      </c>
      <c r="D803" t="str">
        <f t="shared" si="47"/>
        <v>低级小怪</v>
      </c>
      <c r="E803">
        <f t="shared" si="46"/>
        <v>50</v>
      </c>
    </row>
    <row r="804" spans="3:5" x14ac:dyDescent="0.2">
      <c r="C804">
        <f t="shared" si="45"/>
        <v>331</v>
      </c>
      <c r="D804" t="str">
        <f t="shared" si="47"/>
        <v>力量NPC，有精英</v>
      </c>
      <c r="E804">
        <f t="shared" si="46"/>
        <v>50</v>
      </c>
    </row>
    <row r="805" spans="3:5" x14ac:dyDescent="0.2">
      <c r="C805">
        <f t="shared" si="45"/>
        <v>331</v>
      </c>
      <c r="D805" t="str">
        <f t="shared" si="47"/>
        <v>敏捷NPC，有精英</v>
      </c>
      <c r="E805">
        <f t="shared" si="46"/>
        <v>50</v>
      </c>
    </row>
    <row r="806" spans="3:5" x14ac:dyDescent="0.2">
      <c r="C806">
        <f t="shared" si="45"/>
        <v>331</v>
      </c>
      <c r="D806" t="str">
        <f t="shared" si="47"/>
        <v>智力NPC，有精英</v>
      </c>
      <c r="E806">
        <f t="shared" si="46"/>
        <v>50</v>
      </c>
    </row>
    <row r="807" spans="3:5" x14ac:dyDescent="0.2">
      <c r="C807">
        <f t="shared" si="45"/>
        <v>333</v>
      </c>
      <c r="D807" t="str">
        <f t="shared" si="47"/>
        <v>敏捷Boss</v>
      </c>
      <c r="E807">
        <f t="shared" si="46"/>
        <v>100</v>
      </c>
    </row>
    <row r="808" spans="3:5" x14ac:dyDescent="0.2">
      <c r="C808">
        <f t="shared" si="45"/>
        <v>332</v>
      </c>
      <c r="D808" t="str">
        <f t="shared" si="47"/>
        <v>低级小怪</v>
      </c>
      <c r="E808">
        <f t="shared" si="46"/>
        <v>50</v>
      </c>
    </row>
    <row r="809" spans="3:5" x14ac:dyDescent="0.2">
      <c r="C809">
        <f t="shared" si="45"/>
        <v>333</v>
      </c>
      <c r="D809" t="str">
        <f t="shared" si="47"/>
        <v>力量NPC，有精英</v>
      </c>
      <c r="E809">
        <f t="shared" si="46"/>
        <v>50</v>
      </c>
    </row>
    <row r="810" spans="3:5" x14ac:dyDescent="0.2">
      <c r="C810">
        <f t="shared" si="45"/>
        <v>333</v>
      </c>
      <c r="D810" t="str">
        <f t="shared" si="47"/>
        <v>敏捷NPC，有精英</v>
      </c>
      <c r="E810">
        <f t="shared" si="46"/>
        <v>50</v>
      </c>
    </row>
    <row r="811" spans="3:5" x14ac:dyDescent="0.2">
      <c r="C811">
        <f t="shared" si="45"/>
        <v>333</v>
      </c>
      <c r="D811" t="str">
        <f t="shared" si="47"/>
        <v>智力NPC，有精英</v>
      </c>
      <c r="E811">
        <f t="shared" si="46"/>
        <v>50</v>
      </c>
    </row>
    <row r="812" spans="3:5" x14ac:dyDescent="0.2">
      <c r="C812">
        <f t="shared" si="45"/>
        <v>335</v>
      </c>
      <c r="D812" t="str">
        <f t="shared" si="47"/>
        <v>智力Boss</v>
      </c>
      <c r="E812">
        <f t="shared" si="46"/>
        <v>100</v>
      </c>
    </row>
    <row r="813" spans="3:5" x14ac:dyDescent="0.2">
      <c r="C813">
        <f t="shared" si="45"/>
        <v>334</v>
      </c>
      <c r="D813" t="str">
        <f t="shared" si="47"/>
        <v>低级小怪</v>
      </c>
      <c r="E813">
        <f t="shared" si="46"/>
        <v>50</v>
      </c>
    </row>
    <row r="814" spans="3:5" x14ac:dyDescent="0.2">
      <c r="C814">
        <f t="shared" si="45"/>
        <v>335</v>
      </c>
      <c r="D814" t="str">
        <f t="shared" si="47"/>
        <v>力量NPC，有精英</v>
      </c>
      <c r="E814">
        <f t="shared" si="46"/>
        <v>50</v>
      </c>
    </row>
    <row r="815" spans="3:5" x14ac:dyDescent="0.2">
      <c r="C815">
        <f t="shared" si="45"/>
        <v>335</v>
      </c>
      <c r="D815" t="str">
        <f t="shared" si="47"/>
        <v>敏捷NPC，有精英</v>
      </c>
      <c r="E815">
        <f t="shared" si="46"/>
        <v>50</v>
      </c>
    </row>
    <row r="816" spans="3:5" x14ac:dyDescent="0.2">
      <c r="C816">
        <f t="shared" si="45"/>
        <v>335</v>
      </c>
      <c r="D816" t="str">
        <f t="shared" si="47"/>
        <v>智力NPC，有精英</v>
      </c>
      <c r="E816">
        <f t="shared" si="46"/>
        <v>50</v>
      </c>
    </row>
    <row r="817" spans="3:5" x14ac:dyDescent="0.2">
      <c r="C817">
        <f t="shared" si="45"/>
        <v>337</v>
      </c>
      <c r="D817" t="str">
        <f t="shared" si="47"/>
        <v>力量Boss</v>
      </c>
      <c r="E817">
        <f t="shared" si="46"/>
        <v>100</v>
      </c>
    </row>
    <row r="818" spans="3:5" x14ac:dyDescent="0.2">
      <c r="C818">
        <f t="shared" si="45"/>
        <v>336</v>
      </c>
      <c r="D818" t="str">
        <f t="shared" si="47"/>
        <v>低级小怪</v>
      </c>
      <c r="E818">
        <f t="shared" si="46"/>
        <v>50</v>
      </c>
    </row>
    <row r="819" spans="3:5" x14ac:dyDescent="0.2">
      <c r="C819">
        <f t="shared" si="45"/>
        <v>337</v>
      </c>
      <c r="D819" t="str">
        <f t="shared" si="47"/>
        <v>力量NPC，有精英</v>
      </c>
      <c r="E819">
        <f t="shared" si="46"/>
        <v>50</v>
      </c>
    </row>
    <row r="820" spans="3:5" x14ac:dyDescent="0.2">
      <c r="C820">
        <f t="shared" si="45"/>
        <v>337</v>
      </c>
      <c r="D820" t="str">
        <f t="shared" si="47"/>
        <v>敏捷NPC，有精英</v>
      </c>
      <c r="E820">
        <f t="shared" si="46"/>
        <v>50</v>
      </c>
    </row>
    <row r="821" spans="3:5" x14ac:dyDescent="0.2">
      <c r="C821">
        <f t="shared" si="45"/>
        <v>337</v>
      </c>
      <c r="D821" t="str">
        <f t="shared" si="47"/>
        <v>智力NPC，有精英</v>
      </c>
      <c r="E821">
        <f t="shared" si="46"/>
        <v>50</v>
      </c>
    </row>
    <row r="822" spans="3:5" x14ac:dyDescent="0.2">
      <c r="C822">
        <f t="shared" si="45"/>
        <v>339</v>
      </c>
      <c r="D822" t="str">
        <f t="shared" si="47"/>
        <v>敏捷Boss</v>
      </c>
      <c r="E822">
        <f t="shared" si="46"/>
        <v>100</v>
      </c>
    </row>
    <row r="823" spans="3:5" x14ac:dyDescent="0.2">
      <c r="C823">
        <f t="shared" si="45"/>
        <v>338</v>
      </c>
      <c r="D823" t="str">
        <f t="shared" si="47"/>
        <v>低级小怪</v>
      </c>
      <c r="E823">
        <f t="shared" si="46"/>
        <v>50</v>
      </c>
    </row>
    <row r="824" spans="3:5" x14ac:dyDescent="0.2">
      <c r="C824">
        <f t="shared" si="45"/>
        <v>339</v>
      </c>
      <c r="D824" t="str">
        <f t="shared" si="47"/>
        <v>力量NPC，有精英</v>
      </c>
      <c r="E824">
        <f t="shared" si="46"/>
        <v>50</v>
      </c>
    </row>
    <row r="825" spans="3:5" x14ac:dyDescent="0.2">
      <c r="C825">
        <f t="shared" si="45"/>
        <v>339</v>
      </c>
      <c r="D825" t="str">
        <f t="shared" si="47"/>
        <v>敏捷NPC，有精英</v>
      </c>
      <c r="E825">
        <f t="shared" si="46"/>
        <v>50</v>
      </c>
    </row>
    <row r="826" spans="3:5" x14ac:dyDescent="0.2">
      <c r="C826">
        <f t="shared" si="45"/>
        <v>339</v>
      </c>
      <c r="D826" t="str">
        <f t="shared" si="47"/>
        <v>智力NPC，有精英</v>
      </c>
      <c r="E826">
        <f t="shared" si="46"/>
        <v>50</v>
      </c>
    </row>
    <row r="827" spans="3:5" x14ac:dyDescent="0.2">
      <c r="C827">
        <f t="shared" si="45"/>
        <v>341</v>
      </c>
      <c r="D827" t="str">
        <f t="shared" si="47"/>
        <v>智力Boss</v>
      </c>
      <c r="E827">
        <f t="shared" si="46"/>
        <v>100</v>
      </c>
    </row>
    <row r="828" spans="3:5" x14ac:dyDescent="0.2">
      <c r="C828">
        <f t="shared" si="45"/>
        <v>340</v>
      </c>
      <c r="D828" t="str">
        <f t="shared" si="47"/>
        <v>低级小怪</v>
      </c>
      <c r="E828">
        <f t="shared" si="46"/>
        <v>50</v>
      </c>
    </row>
    <row r="829" spans="3:5" x14ac:dyDescent="0.2">
      <c r="C829">
        <f t="shared" si="45"/>
        <v>341</v>
      </c>
      <c r="D829" t="str">
        <f t="shared" si="47"/>
        <v>力量NPC，有精英</v>
      </c>
      <c r="E829">
        <f t="shared" si="46"/>
        <v>50</v>
      </c>
    </row>
    <row r="830" spans="3:5" x14ac:dyDescent="0.2">
      <c r="C830">
        <f t="shared" si="45"/>
        <v>341</v>
      </c>
      <c r="D830" t="str">
        <f t="shared" si="47"/>
        <v>敏捷NPC，有精英</v>
      </c>
      <c r="E830">
        <f t="shared" si="46"/>
        <v>50</v>
      </c>
    </row>
    <row r="831" spans="3:5" x14ac:dyDescent="0.2">
      <c r="C831">
        <f t="shared" si="45"/>
        <v>341</v>
      </c>
      <c r="D831" t="str">
        <f t="shared" si="47"/>
        <v>智力NPC，有精英</v>
      </c>
      <c r="E831">
        <f t="shared" si="46"/>
        <v>50</v>
      </c>
    </row>
    <row r="832" spans="3:5" x14ac:dyDescent="0.2">
      <c r="C832">
        <f t="shared" si="45"/>
        <v>343</v>
      </c>
      <c r="D832" t="str">
        <f t="shared" si="47"/>
        <v>力量Boss</v>
      </c>
      <c r="E832">
        <f t="shared" si="46"/>
        <v>100</v>
      </c>
    </row>
    <row r="833" spans="3:5" x14ac:dyDescent="0.2">
      <c r="C833">
        <f t="shared" si="45"/>
        <v>342</v>
      </c>
      <c r="D833" t="str">
        <f t="shared" si="47"/>
        <v>低级小怪</v>
      </c>
      <c r="E833">
        <f t="shared" si="46"/>
        <v>50</v>
      </c>
    </row>
    <row r="834" spans="3:5" x14ac:dyDescent="0.2">
      <c r="C834">
        <f t="shared" si="45"/>
        <v>343</v>
      </c>
      <c r="D834" t="str">
        <f t="shared" si="47"/>
        <v>力量NPC，有精英</v>
      </c>
      <c r="E834">
        <f t="shared" si="46"/>
        <v>50</v>
      </c>
    </row>
    <row r="835" spans="3:5" x14ac:dyDescent="0.2">
      <c r="C835">
        <f t="shared" si="45"/>
        <v>343</v>
      </c>
      <c r="D835" t="str">
        <f t="shared" si="47"/>
        <v>敏捷NPC，有精英</v>
      </c>
      <c r="E835">
        <f t="shared" si="46"/>
        <v>50</v>
      </c>
    </row>
    <row r="836" spans="3:5" x14ac:dyDescent="0.2">
      <c r="C836">
        <f t="shared" si="45"/>
        <v>343</v>
      </c>
      <c r="D836" t="str">
        <f t="shared" si="47"/>
        <v>智力NPC，有精英</v>
      </c>
      <c r="E836">
        <f t="shared" si="46"/>
        <v>50</v>
      </c>
    </row>
    <row r="837" spans="3:5" x14ac:dyDescent="0.2">
      <c r="C837">
        <f t="shared" si="45"/>
        <v>345</v>
      </c>
      <c r="D837" t="str">
        <f t="shared" si="47"/>
        <v>敏捷Boss</v>
      </c>
      <c r="E837">
        <f t="shared" si="46"/>
        <v>100</v>
      </c>
    </row>
    <row r="838" spans="3:5" x14ac:dyDescent="0.2">
      <c r="C838">
        <f t="shared" si="45"/>
        <v>344</v>
      </c>
      <c r="D838" t="str">
        <f t="shared" si="47"/>
        <v>低级小怪</v>
      </c>
      <c r="E838">
        <f t="shared" si="46"/>
        <v>50</v>
      </c>
    </row>
    <row r="839" spans="3:5" x14ac:dyDescent="0.2">
      <c r="C839">
        <f t="shared" si="45"/>
        <v>345</v>
      </c>
      <c r="D839" t="str">
        <f t="shared" si="47"/>
        <v>力量NPC，有精英</v>
      </c>
      <c r="E839">
        <f t="shared" si="46"/>
        <v>50</v>
      </c>
    </row>
    <row r="840" spans="3:5" x14ac:dyDescent="0.2">
      <c r="C840">
        <f t="shared" si="45"/>
        <v>345</v>
      </c>
      <c r="D840" t="str">
        <f t="shared" si="47"/>
        <v>敏捷NPC，有精英</v>
      </c>
      <c r="E840">
        <f t="shared" si="46"/>
        <v>50</v>
      </c>
    </row>
    <row r="841" spans="3:5" x14ac:dyDescent="0.2">
      <c r="C841">
        <f t="shared" ref="C841:C904" si="48">C836+2</f>
        <v>345</v>
      </c>
      <c r="D841" t="str">
        <f t="shared" si="47"/>
        <v>智力NPC，有精英</v>
      </c>
      <c r="E841">
        <f t="shared" si="46"/>
        <v>50</v>
      </c>
    </row>
    <row r="842" spans="3:5" x14ac:dyDescent="0.2">
      <c r="C842">
        <f t="shared" si="48"/>
        <v>347</v>
      </c>
      <c r="D842" t="str">
        <f t="shared" si="47"/>
        <v>智力Boss</v>
      </c>
      <c r="E842">
        <f t="shared" si="46"/>
        <v>100</v>
      </c>
    </row>
    <row r="843" spans="3:5" x14ac:dyDescent="0.2">
      <c r="C843">
        <f t="shared" si="48"/>
        <v>346</v>
      </c>
      <c r="D843" t="str">
        <f t="shared" si="47"/>
        <v>低级小怪</v>
      </c>
      <c r="E843">
        <f t="shared" si="46"/>
        <v>50</v>
      </c>
    </row>
    <row r="844" spans="3:5" x14ac:dyDescent="0.2">
      <c r="C844">
        <f t="shared" si="48"/>
        <v>347</v>
      </c>
      <c r="D844" t="str">
        <f t="shared" si="47"/>
        <v>力量NPC，有精英</v>
      </c>
      <c r="E844">
        <f t="shared" ref="E844:E907" si="49">E839</f>
        <v>50</v>
      </c>
    </row>
    <row r="845" spans="3:5" x14ac:dyDescent="0.2">
      <c r="C845">
        <f t="shared" si="48"/>
        <v>347</v>
      </c>
      <c r="D845" t="str">
        <f t="shared" si="47"/>
        <v>敏捷NPC，有精英</v>
      </c>
      <c r="E845">
        <f t="shared" si="49"/>
        <v>50</v>
      </c>
    </row>
    <row r="846" spans="3:5" x14ac:dyDescent="0.2">
      <c r="C846">
        <f t="shared" si="48"/>
        <v>347</v>
      </c>
      <c r="D846" t="str">
        <f t="shared" si="47"/>
        <v>智力NPC，有精英</v>
      </c>
      <c r="E846">
        <f t="shared" si="49"/>
        <v>50</v>
      </c>
    </row>
    <row r="847" spans="3:5" x14ac:dyDescent="0.2">
      <c r="C847">
        <f t="shared" si="48"/>
        <v>349</v>
      </c>
      <c r="D847" t="str">
        <f t="shared" si="47"/>
        <v>力量Boss</v>
      </c>
      <c r="E847">
        <f t="shared" si="49"/>
        <v>100</v>
      </c>
    </row>
    <row r="848" spans="3:5" x14ac:dyDescent="0.2">
      <c r="C848">
        <f t="shared" si="48"/>
        <v>348</v>
      </c>
      <c r="D848" t="str">
        <f t="shared" si="47"/>
        <v>低级小怪</v>
      </c>
      <c r="E848">
        <f t="shared" si="49"/>
        <v>50</v>
      </c>
    </row>
    <row r="849" spans="3:5" x14ac:dyDescent="0.2">
      <c r="C849">
        <f t="shared" si="48"/>
        <v>349</v>
      </c>
      <c r="D849" t="str">
        <f t="shared" si="47"/>
        <v>力量NPC，有精英</v>
      </c>
      <c r="E849">
        <f t="shared" si="49"/>
        <v>50</v>
      </c>
    </row>
    <row r="850" spans="3:5" x14ac:dyDescent="0.2">
      <c r="C850">
        <f t="shared" si="48"/>
        <v>349</v>
      </c>
      <c r="D850" t="str">
        <f t="shared" si="47"/>
        <v>敏捷NPC，有精英</v>
      </c>
      <c r="E850">
        <f t="shared" si="49"/>
        <v>50</v>
      </c>
    </row>
    <row r="851" spans="3:5" x14ac:dyDescent="0.2">
      <c r="C851">
        <f t="shared" si="48"/>
        <v>349</v>
      </c>
      <c r="D851" t="str">
        <f t="shared" ref="D851:D914" si="50">D836</f>
        <v>智力NPC，有精英</v>
      </c>
      <c r="E851">
        <f t="shared" si="49"/>
        <v>50</v>
      </c>
    </row>
    <row r="852" spans="3:5" x14ac:dyDescent="0.2">
      <c r="C852">
        <f t="shared" si="48"/>
        <v>351</v>
      </c>
      <c r="D852" t="str">
        <f t="shared" si="50"/>
        <v>敏捷Boss</v>
      </c>
      <c r="E852">
        <f t="shared" si="49"/>
        <v>100</v>
      </c>
    </row>
    <row r="853" spans="3:5" x14ac:dyDescent="0.2">
      <c r="C853">
        <f t="shared" si="48"/>
        <v>350</v>
      </c>
      <c r="D853" t="str">
        <f t="shared" si="50"/>
        <v>低级小怪</v>
      </c>
      <c r="E853">
        <f t="shared" si="49"/>
        <v>50</v>
      </c>
    </row>
    <row r="854" spans="3:5" x14ac:dyDescent="0.2">
      <c r="C854">
        <f t="shared" si="48"/>
        <v>351</v>
      </c>
      <c r="D854" t="str">
        <f t="shared" si="50"/>
        <v>力量NPC，有精英</v>
      </c>
      <c r="E854">
        <f t="shared" si="49"/>
        <v>50</v>
      </c>
    </row>
    <row r="855" spans="3:5" x14ac:dyDescent="0.2">
      <c r="C855">
        <f t="shared" si="48"/>
        <v>351</v>
      </c>
      <c r="D855" t="str">
        <f t="shared" si="50"/>
        <v>敏捷NPC，有精英</v>
      </c>
      <c r="E855">
        <f t="shared" si="49"/>
        <v>50</v>
      </c>
    </row>
    <row r="856" spans="3:5" x14ac:dyDescent="0.2">
      <c r="C856">
        <f t="shared" si="48"/>
        <v>351</v>
      </c>
      <c r="D856" t="str">
        <f t="shared" si="50"/>
        <v>智力NPC，有精英</v>
      </c>
      <c r="E856">
        <f t="shared" si="49"/>
        <v>50</v>
      </c>
    </row>
    <row r="857" spans="3:5" x14ac:dyDescent="0.2">
      <c r="C857">
        <f t="shared" si="48"/>
        <v>353</v>
      </c>
      <c r="D857" t="str">
        <f t="shared" si="50"/>
        <v>智力Boss</v>
      </c>
      <c r="E857">
        <f t="shared" si="49"/>
        <v>100</v>
      </c>
    </row>
    <row r="858" spans="3:5" x14ac:dyDescent="0.2">
      <c r="C858">
        <f t="shared" si="48"/>
        <v>352</v>
      </c>
      <c r="D858" t="str">
        <f t="shared" si="50"/>
        <v>低级小怪</v>
      </c>
      <c r="E858">
        <f t="shared" si="49"/>
        <v>50</v>
      </c>
    </row>
    <row r="859" spans="3:5" x14ac:dyDescent="0.2">
      <c r="C859">
        <f t="shared" si="48"/>
        <v>353</v>
      </c>
      <c r="D859" t="str">
        <f t="shared" si="50"/>
        <v>力量NPC，有精英</v>
      </c>
      <c r="E859">
        <f t="shared" si="49"/>
        <v>50</v>
      </c>
    </row>
    <row r="860" spans="3:5" x14ac:dyDescent="0.2">
      <c r="C860">
        <f t="shared" si="48"/>
        <v>353</v>
      </c>
      <c r="D860" t="str">
        <f t="shared" si="50"/>
        <v>敏捷NPC，有精英</v>
      </c>
      <c r="E860">
        <f t="shared" si="49"/>
        <v>50</v>
      </c>
    </row>
    <row r="861" spans="3:5" x14ac:dyDescent="0.2">
      <c r="C861">
        <f t="shared" si="48"/>
        <v>353</v>
      </c>
      <c r="D861" t="str">
        <f t="shared" si="50"/>
        <v>智力NPC，有精英</v>
      </c>
      <c r="E861">
        <f t="shared" si="49"/>
        <v>50</v>
      </c>
    </row>
    <row r="862" spans="3:5" x14ac:dyDescent="0.2">
      <c r="C862">
        <f t="shared" si="48"/>
        <v>355</v>
      </c>
      <c r="D862" t="str">
        <f t="shared" si="50"/>
        <v>力量Boss</v>
      </c>
      <c r="E862">
        <f t="shared" si="49"/>
        <v>100</v>
      </c>
    </row>
    <row r="863" spans="3:5" x14ac:dyDescent="0.2">
      <c r="C863">
        <f t="shared" si="48"/>
        <v>354</v>
      </c>
      <c r="D863" t="str">
        <f t="shared" si="50"/>
        <v>低级小怪</v>
      </c>
      <c r="E863">
        <f t="shared" si="49"/>
        <v>50</v>
      </c>
    </row>
    <row r="864" spans="3:5" x14ac:dyDescent="0.2">
      <c r="C864">
        <f t="shared" si="48"/>
        <v>355</v>
      </c>
      <c r="D864" t="str">
        <f t="shared" si="50"/>
        <v>力量NPC，有精英</v>
      </c>
      <c r="E864">
        <f t="shared" si="49"/>
        <v>50</v>
      </c>
    </row>
    <row r="865" spans="3:5" x14ac:dyDescent="0.2">
      <c r="C865">
        <f t="shared" si="48"/>
        <v>355</v>
      </c>
      <c r="D865" t="str">
        <f t="shared" si="50"/>
        <v>敏捷NPC，有精英</v>
      </c>
      <c r="E865">
        <f t="shared" si="49"/>
        <v>50</v>
      </c>
    </row>
    <row r="866" spans="3:5" x14ac:dyDescent="0.2">
      <c r="C866">
        <f t="shared" si="48"/>
        <v>355</v>
      </c>
      <c r="D866" t="str">
        <f t="shared" si="50"/>
        <v>智力NPC，有精英</v>
      </c>
      <c r="E866">
        <f t="shared" si="49"/>
        <v>50</v>
      </c>
    </row>
    <row r="867" spans="3:5" x14ac:dyDescent="0.2">
      <c r="C867">
        <f t="shared" si="48"/>
        <v>357</v>
      </c>
      <c r="D867" t="str">
        <f t="shared" si="50"/>
        <v>敏捷Boss</v>
      </c>
      <c r="E867">
        <f t="shared" si="49"/>
        <v>100</v>
      </c>
    </row>
    <row r="868" spans="3:5" x14ac:dyDescent="0.2">
      <c r="C868">
        <f t="shared" si="48"/>
        <v>356</v>
      </c>
      <c r="D868" t="str">
        <f t="shared" si="50"/>
        <v>低级小怪</v>
      </c>
      <c r="E868">
        <f t="shared" si="49"/>
        <v>50</v>
      </c>
    </row>
    <row r="869" spans="3:5" x14ac:dyDescent="0.2">
      <c r="C869">
        <f t="shared" si="48"/>
        <v>357</v>
      </c>
      <c r="D869" t="str">
        <f t="shared" si="50"/>
        <v>力量NPC，有精英</v>
      </c>
      <c r="E869">
        <f t="shared" si="49"/>
        <v>50</v>
      </c>
    </row>
    <row r="870" spans="3:5" x14ac:dyDescent="0.2">
      <c r="C870">
        <f t="shared" si="48"/>
        <v>357</v>
      </c>
      <c r="D870" t="str">
        <f t="shared" si="50"/>
        <v>敏捷NPC，有精英</v>
      </c>
      <c r="E870">
        <f t="shared" si="49"/>
        <v>50</v>
      </c>
    </row>
    <row r="871" spans="3:5" x14ac:dyDescent="0.2">
      <c r="C871">
        <f t="shared" si="48"/>
        <v>357</v>
      </c>
      <c r="D871" t="str">
        <f t="shared" si="50"/>
        <v>智力NPC，有精英</v>
      </c>
      <c r="E871">
        <f t="shared" si="49"/>
        <v>50</v>
      </c>
    </row>
    <row r="872" spans="3:5" x14ac:dyDescent="0.2">
      <c r="C872">
        <f t="shared" si="48"/>
        <v>359</v>
      </c>
      <c r="D872" t="str">
        <f t="shared" si="50"/>
        <v>智力Boss</v>
      </c>
      <c r="E872">
        <f t="shared" si="49"/>
        <v>100</v>
      </c>
    </row>
    <row r="873" spans="3:5" x14ac:dyDescent="0.2">
      <c r="C873">
        <f t="shared" si="48"/>
        <v>358</v>
      </c>
      <c r="D873" t="str">
        <f t="shared" si="50"/>
        <v>低级小怪</v>
      </c>
      <c r="E873">
        <f t="shared" si="49"/>
        <v>50</v>
      </c>
    </row>
    <row r="874" spans="3:5" x14ac:dyDescent="0.2">
      <c r="C874">
        <f t="shared" si="48"/>
        <v>359</v>
      </c>
      <c r="D874" t="str">
        <f t="shared" si="50"/>
        <v>力量NPC，有精英</v>
      </c>
      <c r="E874">
        <f t="shared" si="49"/>
        <v>50</v>
      </c>
    </row>
    <row r="875" spans="3:5" x14ac:dyDescent="0.2">
      <c r="C875">
        <f t="shared" si="48"/>
        <v>359</v>
      </c>
      <c r="D875" t="str">
        <f t="shared" si="50"/>
        <v>敏捷NPC，有精英</v>
      </c>
      <c r="E875">
        <f t="shared" si="49"/>
        <v>50</v>
      </c>
    </row>
    <row r="876" spans="3:5" x14ac:dyDescent="0.2">
      <c r="C876">
        <f t="shared" si="48"/>
        <v>359</v>
      </c>
      <c r="D876" t="str">
        <f t="shared" si="50"/>
        <v>智力NPC，有精英</v>
      </c>
      <c r="E876">
        <f t="shared" si="49"/>
        <v>50</v>
      </c>
    </row>
    <row r="877" spans="3:5" x14ac:dyDescent="0.2">
      <c r="C877">
        <f t="shared" si="48"/>
        <v>361</v>
      </c>
      <c r="D877" t="str">
        <f t="shared" si="50"/>
        <v>力量Boss</v>
      </c>
      <c r="E877">
        <f t="shared" si="49"/>
        <v>100</v>
      </c>
    </row>
    <row r="878" spans="3:5" x14ac:dyDescent="0.2">
      <c r="C878">
        <f t="shared" si="48"/>
        <v>360</v>
      </c>
      <c r="D878" t="str">
        <f t="shared" si="50"/>
        <v>低级小怪</v>
      </c>
      <c r="E878">
        <f t="shared" si="49"/>
        <v>50</v>
      </c>
    </row>
    <row r="879" spans="3:5" x14ac:dyDescent="0.2">
      <c r="C879">
        <f t="shared" si="48"/>
        <v>361</v>
      </c>
      <c r="D879" t="str">
        <f t="shared" si="50"/>
        <v>力量NPC，有精英</v>
      </c>
      <c r="E879">
        <f t="shared" si="49"/>
        <v>50</v>
      </c>
    </row>
    <row r="880" spans="3:5" x14ac:dyDescent="0.2">
      <c r="C880">
        <f t="shared" si="48"/>
        <v>361</v>
      </c>
      <c r="D880" t="str">
        <f t="shared" si="50"/>
        <v>敏捷NPC，有精英</v>
      </c>
      <c r="E880">
        <f t="shared" si="49"/>
        <v>50</v>
      </c>
    </row>
    <row r="881" spans="3:5" x14ac:dyDescent="0.2">
      <c r="C881">
        <f t="shared" si="48"/>
        <v>361</v>
      </c>
      <c r="D881" t="str">
        <f t="shared" si="50"/>
        <v>智力NPC，有精英</v>
      </c>
      <c r="E881">
        <f t="shared" si="49"/>
        <v>50</v>
      </c>
    </row>
    <row r="882" spans="3:5" x14ac:dyDescent="0.2">
      <c r="C882">
        <f t="shared" si="48"/>
        <v>363</v>
      </c>
      <c r="D882" t="str">
        <f t="shared" si="50"/>
        <v>敏捷Boss</v>
      </c>
      <c r="E882">
        <f t="shared" si="49"/>
        <v>100</v>
      </c>
    </row>
    <row r="883" spans="3:5" x14ac:dyDescent="0.2">
      <c r="C883">
        <f t="shared" si="48"/>
        <v>362</v>
      </c>
      <c r="D883" t="str">
        <f t="shared" si="50"/>
        <v>低级小怪</v>
      </c>
      <c r="E883">
        <f t="shared" si="49"/>
        <v>50</v>
      </c>
    </row>
    <row r="884" spans="3:5" x14ac:dyDescent="0.2">
      <c r="C884">
        <f t="shared" si="48"/>
        <v>363</v>
      </c>
      <c r="D884" t="str">
        <f t="shared" si="50"/>
        <v>力量NPC，有精英</v>
      </c>
      <c r="E884">
        <f t="shared" si="49"/>
        <v>50</v>
      </c>
    </row>
    <row r="885" spans="3:5" x14ac:dyDescent="0.2">
      <c r="C885">
        <f t="shared" si="48"/>
        <v>363</v>
      </c>
      <c r="D885" t="str">
        <f t="shared" si="50"/>
        <v>敏捷NPC，有精英</v>
      </c>
      <c r="E885">
        <f t="shared" si="49"/>
        <v>50</v>
      </c>
    </row>
    <row r="886" spans="3:5" x14ac:dyDescent="0.2">
      <c r="C886">
        <f t="shared" si="48"/>
        <v>363</v>
      </c>
      <c r="D886" t="str">
        <f t="shared" si="50"/>
        <v>智力NPC，有精英</v>
      </c>
      <c r="E886">
        <f t="shared" si="49"/>
        <v>50</v>
      </c>
    </row>
    <row r="887" spans="3:5" x14ac:dyDescent="0.2">
      <c r="C887">
        <f t="shared" si="48"/>
        <v>365</v>
      </c>
      <c r="D887" t="str">
        <f t="shared" si="50"/>
        <v>智力Boss</v>
      </c>
      <c r="E887">
        <f t="shared" si="49"/>
        <v>100</v>
      </c>
    </row>
    <row r="888" spans="3:5" x14ac:dyDescent="0.2">
      <c r="C888">
        <f t="shared" si="48"/>
        <v>364</v>
      </c>
      <c r="D888" t="str">
        <f t="shared" si="50"/>
        <v>低级小怪</v>
      </c>
      <c r="E888">
        <f t="shared" si="49"/>
        <v>50</v>
      </c>
    </row>
    <row r="889" spans="3:5" x14ac:dyDescent="0.2">
      <c r="C889">
        <f t="shared" si="48"/>
        <v>365</v>
      </c>
      <c r="D889" t="str">
        <f t="shared" si="50"/>
        <v>力量NPC，有精英</v>
      </c>
      <c r="E889">
        <f t="shared" si="49"/>
        <v>50</v>
      </c>
    </row>
    <row r="890" spans="3:5" x14ac:dyDescent="0.2">
      <c r="C890">
        <f t="shared" si="48"/>
        <v>365</v>
      </c>
      <c r="D890" t="str">
        <f t="shared" si="50"/>
        <v>敏捷NPC，有精英</v>
      </c>
      <c r="E890">
        <f t="shared" si="49"/>
        <v>50</v>
      </c>
    </row>
    <row r="891" spans="3:5" x14ac:dyDescent="0.2">
      <c r="C891">
        <f t="shared" si="48"/>
        <v>365</v>
      </c>
      <c r="D891" t="str">
        <f t="shared" si="50"/>
        <v>智力NPC，有精英</v>
      </c>
      <c r="E891">
        <f t="shared" si="49"/>
        <v>50</v>
      </c>
    </row>
    <row r="892" spans="3:5" x14ac:dyDescent="0.2">
      <c r="C892">
        <f t="shared" si="48"/>
        <v>367</v>
      </c>
      <c r="D892" t="str">
        <f t="shared" si="50"/>
        <v>力量Boss</v>
      </c>
      <c r="E892">
        <f t="shared" si="49"/>
        <v>100</v>
      </c>
    </row>
    <row r="893" spans="3:5" x14ac:dyDescent="0.2">
      <c r="C893">
        <f t="shared" si="48"/>
        <v>366</v>
      </c>
      <c r="D893" t="str">
        <f t="shared" si="50"/>
        <v>低级小怪</v>
      </c>
      <c r="E893">
        <f t="shared" si="49"/>
        <v>50</v>
      </c>
    </row>
    <row r="894" spans="3:5" x14ac:dyDescent="0.2">
      <c r="C894">
        <f t="shared" si="48"/>
        <v>367</v>
      </c>
      <c r="D894" t="str">
        <f t="shared" si="50"/>
        <v>力量NPC，有精英</v>
      </c>
      <c r="E894">
        <f t="shared" si="49"/>
        <v>50</v>
      </c>
    </row>
    <row r="895" spans="3:5" x14ac:dyDescent="0.2">
      <c r="C895">
        <f t="shared" si="48"/>
        <v>367</v>
      </c>
      <c r="D895" t="str">
        <f t="shared" si="50"/>
        <v>敏捷NPC，有精英</v>
      </c>
      <c r="E895">
        <f t="shared" si="49"/>
        <v>50</v>
      </c>
    </row>
    <row r="896" spans="3:5" x14ac:dyDescent="0.2">
      <c r="C896">
        <f t="shared" si="48"/>
        <v>367</v>
      </c>
      <c r="D896" t="str">
        <f t="shared" si="50"/>
        <v>智力NPC，有精英</v>
      </c>
      <c r="E896">
        <f t="shared" si="49"/>
        <v>50</v>
      </c>
    </row>
    <row r="897" spans="3:5" x14ac:dyDescent="0.2">
      <c r="C897">
        <f t="shared" si="48"/>
        <v>369</v>
      </c>
      <c r="D897" t="str">
        <f t="shared" si="50"/>
        <v>敏捷Boss</v>
      </c>
      <c r="E897">
        <f t="shared" si="49"/>
        <v>100</v>
      </c>
    </row>
    <row r="898" spans="3:5" x14ac:dyDescent="0.2">
      <c r="C898">
        <f t="shared" si="48"/>
        <v>368</v>
      </c>
      <c r="D898" t="str">
        <f t="shared" si="50"/>
        <v>低级小怪</v>
      </c>
      <c r="E898">
        <f t="shared" si="49"/>
        <v>50</v>
      </c>
    </row>
    <row r="899" spans="3:5" x14ac:dyDescent="0.2">
      <c r="C899">
        <f t="shared" si="48"/>
        <v>369</v>
      </c>
      <c r="D899" t="str">
        <f t="shared" si="50"/>
        <v>力量NPC，有精英</v>
      </c>
      <c r="E899">
        <f t="shared" si="49"/>
        <v>50</v>
      </c>
    </row>
    <row r="900" spans="3:5" x14ac:dyDescent="0.2">
      <c r="C900">
        <f t="shared" si="48"/>
        <v>369</v>
      </c>
      <c r="D900" t="str">
        <f t="shared" si="50"/>
        <v>敏捷NPC，有精英</v>
      </c>
      <c r="E900">
        <f t="shared" si="49"/>
        <v>50</v>
      </c>
    </row>
    <row r="901" spans="3:5" x14ac:dyDescent="0.2">
      <c r="C901">
        <f t="shared" si="48"/>
        <v>369</v>
      </c>
      <c r="D901" t="str">
        <f t="shared" si="50"/>
        <v>智力NPC，有精英</v>
      </c>
      <c r="E901">
        <f t="shared" si="49"/>
        <v>50</v>
      </c>
    </row>
    <row r="902" spans="3:5" x14ac:dyDescent="0.2">
      <c r="C902">
        <f t="shared" si="48"/>
        <v>371</v>
      </c>
      <c r="D902" t="str">
        <f t="shared" si="50"/>
        <v>智力Boss</v>
      </c>
      <c r="E902">
        <f t="shared" si="49"/>
        <v>100</v>
      </c>
    </row>
    <row r="903" spans="3:5" x14ac:dyDescent="0.2">
      <c r="C903">
        <f t="shared" si="48"/>
        <v>370</v>
      </c>
      <c r="D903" t="str">
        <f t="shared" si="50"/>
        <v>低级小怪</v>
      </c>
      <c r="E903">
        <f t="shared" si="49"/>
        <v>50</v>
      </c>
    </row>
    <row r="904" spans="3:5" x14ac:dyDescent="0.2">
      <c r="C904">
        <f t="shared" si="48"/>
        <v>371</v>
      </c>
      <c r="D904" t="str">
        <f t="shared" si="50"/>
        <v>力量NPC，有精英</v>
      </c>
      <c r="E904">
        <f t="shared" si="49"/>
        <v>50</v>
      </c>
    </row>
    <row r="905" spans="3:5" x14ac:dyDescent="0.2">
      <c r="C905">
        <f t="shared" ref="C905:C968" si="51">C900+2</f>
        <v>371</v>
      </c>
      <c r="D905" t="str">
        <f t="shared" si="50"/>
        <v>敏捷NPC，有精英</v>
      </c>
      <c r="E905">
        <f t="shared" si="49"/>
        <v>50</v>
      </c>
    </row>
    <row r="906" spans="3:5" x14ac:dyDescent="0.2">
      <c r="C906">
        <f t="shared" si="51"/>
        <v>371</v>
      </c>
      <c r="D906" t="str">
        <f t="shared" si="50"/>
        <v>智力NPC，有精英</v>
      </c>
      <c r="E906">
        <f t="shared" si="49"/>
        <v>50</v>
      </c>
    </row>
    <row r="907" spans="3:5" x14ac:dyDescent="0.2">
      <c r="C907">
        <f t="shared" si="51"/>
        <v>373</v>
      </c>
      <c r="D907" t="str">
        <f t="shared" si="50"/>
        <v>力量Boss</v>
      </c>
      <c r="E907">
        <f t="shared" si="49"/>
        <v>100</v>
      </c>
    </row>
    <row r="908" spans="3:5" x14ac:dyDescent="0.2">
      <c r="C908">
        <f t="shared" si="51"/>
        <v>372</v>
      </c>
      <c r="D908" t="str">
        <f t="shared" si="50"/>
        <v>低级小怪</v>
      </c>
      <c r="E908">
        <f t="shared" ref="E908:E971" si="52">E903</f>
        <v>50</v>
      </c>
    </row>
    <row r="909" spans="3:5" x14ac:dyDescent="0.2">
      <c r="C909">
        <f t="shared" si="51"/>
        <v>373</v>
      </c>
      <c r="D909" t="str">
        <f t="shared" si="50"/>
        <v>力量NPC，有精英</v>
      </c>
      <c r="E909">
        <f t="shared" si="52"/>
        <v>50</v>
      </c>
    </row>
    <row r="910" spans="3:5" x14ac:dyDescent="0.2">
      <c r="C910">
        <f t="shared" si="51"/>
        <v>373</v>
      </c>
      <c r="D910" t="str">
        <f t="shared" si="50"/>
        <v>敏捷NPC，有精英</v>
      </c>
      <c r="E910">
        <f t="shared" si="52"/>
        <v>50</v>
      </c>
    </row>
    <row r="911" spans="3:5" x14ac:dyDescent="0.2">
      <c r="C911">
        <f t="shared" si="51"/>
        <v>373</v>
      </c>
      <c r="D911" t="str">
        <f t="shared" si="50"/>
        <v>智力NPC，有精英</v>
      </c>
      <c r="E911">
        <f t="shared" si="52"/>
        <v>50</v>
      </c>
    </row>
    <row r="912" spans="3:5" x14ac:dyDescent="0.2">
      <c r="C912">
        <f t="shared" si="51"/>
        <v>375</v>
      </c>
      <c r="D912" t="str">
        <f t="shared" si="50"/>
        <v>敏捷Boss</v>
      </c>
      <c r="E912">
        <f t="shared" si="52"/>
        <v>100</v>
      </c>
    </row>
    <row r="913" spans="3:5" x14ac:dyDescent="0.2">
      <c r="C913">
        <f t="shared" si="51"/>
        <v>374</v>
      </c>
      <c r="D913" t="str">
        <f t="shared" si="50"/>
        <v>低级小怪</v>
      </c>
      <c r="E913">
        <f t="shared" si="52"/>
        <v>50</v>
      </c>
    </row>
    <row r="914" spans="3:5" x14ac:dyDescent="0.2">
      <c r="C914">
        <f t="shared" si="51"/>
        <v>375</v>
      </c>
      <c r="D914" t="str">
        <f t="shared" si="50"/>
        <v>力量NPC，有精英</v>
      </c>
      <c r="E914">
        <f t="shared" si="52"/>
        <v>50</v>
      </c>
    </row>
    <row r="915" spans="3:5" x14ac:dyDescent="0.2">
      <c r="C915">
        <f t="shared" si="51"/>
        <v>375</v>
      </c>
      <c r="D915" t="str">
        <f t="shared" ref="D915:D978" si="53">D900</f>
        <v>敏捷NPC，有精英</v>
      </c>
      <c r="E915">
        <f t="shared" si="52"/>
        <v>50</v>
      </c>
    </row>
    <row r="916" spans="3:5" x14ac:dyDescent="0.2">
      <c r="C916">
        <f t="shared" si="51"/>
        <v>375</v>
      </c>
      <c r="D916" t="str">
        <f t="shared" si="53"/>
        <v>智力NPC，有精英</v>
      </c>
      <c r="E916">
        <f t="shared" si="52"/>
        <v>50</v>
      </c>
    </row>
    <row r="917" spans="3:5" x14ac:dyDescent="0.2">
      <c r="C917">
        <f t="shared" si="51"/>
        <v>377</v>
      </c>
      <c r="D917" t="str">
        <f t="shared" si="53"/>
        <v>智力Boss</v>
      </c>
      <c r="E917">
        <f t="shared" si="52"/>
        <v>100</v>
      </c>
    </row>
    <row r="918" spans="3:5" x14ac:dyDescent="0.2">
      <c r="C918">
        <f t="shared" si="51"/>
        <v>376</v>
      </c>
      <c r="D918" t="str">
        <f t="shared" si="53"/>
        <v>低级小怪</v>
      </c>
      <c r="E918">
        <f t="shared" si="52"/>
        <v>50</v>
      </c>
    </row>
    <row r="919" spans="3:5" x14ac:dyDescent="0.2">
      <c r="C919">
        <f t="shared" si="51"/>
        <v>377</v>
      </c>
      <c r="D919" t="str">
        <f t="shared" si="53"/>
        <v>力量NPC，有精英</v>
      </c>
      <c r="E919">
        <f t="shared" si="52"/>
        <v>50</v>
      </c>
    </row>
    <row r="920" spans="3:5" x14ac:dyDescent="0.2">
      <c r="C920">
        <f t="shared" si="51"/>
        <v>377</v>
      </c>
      <c r="D920" t="str">
        <f t="shared" si="53"/>
        <v>敏捷NPC，有精英</v>
      </c>
      <c r="E920">
        <f t="shared" si="52"/>
        <v>50</v>
      </c>
    </row>
    <row r="921" spans="3:5" x14ac:dyDescent="0.2">
      <c r="C921">
        <f t="shared" si="51"/>
        <v>377</v>
      </c>
      <c r="D921" t="str">
        <f t="shared" si="53"/>
        <v>智力NPC，有精英</v>
      </c>
      <c r="E921">
        <f t="shared" si="52"/>
        <v>50</v>
      </c>
    </row>
    <row r="922" spans="3:5" x14ac:dyDescent="0.2">
      <c r="C922">
        <f t="shared" si="51"/>
        <v>379</v>
      </c>
      <c r="D922" t="str">
        <f t="shared" si="53"/>
        <v>力量Boss</v>
      </c>
      <c r="E922">
        <f t="shared" si="52"/>
        <v>100</v>
      </c>
    </row>
    <row r="923" spans="3:5" x14ac:dyDescent="0.2">
      <c r="C923">
        <f t="shared" si="51"/>
        <v>378</v>
      </c>
      <c r="D923" t="str">
        <f t="shared" si="53"/>
        <v>低级小怪</v>
      </c>
      <c r="E923">
        <f t="shared" si="52"/>
        <v>50</v>
      </c>
    </row>
    <row r="924" spans="3:5" x14ac:dyDescent="0.2">
      <c r="C924">
        <f t="shared" si="51"/>
        <v>379</v>
      </c>
      <c r="D924" t="str">
        <f t="shared" si="53"/>
        <v>力量NPC，有精英</v>
      </c>
      <c r="E924">
        <f t="shared" si="52"/>
        <v>50</v>
      </c>
    </row>
    <row r="925" spans="3:5" x14ac:dyDescent="0.2">
      <c r="C925">
        <f t="shared" si="51"/>
        <v>379</v>
      </c>
      <c r="D925" t="str">
        <f t="shared" si="53"/>
        <v>敏捷NPC，有精英</v>
      </c>
      <c r="E925">
        <f t="shared" si="52"/>
        <v>50</v>
      </c>
    </row>
    <row r="926" spans="3:5" x14ac:dyDescent="0.2">
      <c r="C926">
        <f t="shared" si="51"/>
        <v>379</v>
      </c>
      <c r="D926" t="str">
        <f t="shared" si="53"/>
        <v>智力NPC，有精英</v>
      </c>
      <c r="E926">
        <f t="shared" si="52"/>
        <v>50</v>
      </c>
    </row>
    <row r="927" spans="3:5" x14ac:dyDescent="0.2">
      <c r="C927">
        <f t="shared" si="51"/>
        <v>381</v>
      </c>
      <c r="D927" t="str">
        <f t="shared" si="53"/>
        <v>敏捷Boss</v>
      </c>
      <c r="E927">
        <f t="shared" si="52"/>
        <v>100</v>
      </c>
    </row>
    <row r="928" spans="3:5" x14ac:dyDescent="0.2">
      <c r="C928">
        <f t="shared" si="51"/>
        <v>380</v>
      </c>
      <c r="D928" t="str">
        <f t="shared" si="53"/>
        <v>低级小怪</v>
      </c>
      <c r="E928">
        <f t="shared" si="52"/>
        <v>50</v>
      </c>
    </row>
    <row r="929" spans="3:5" x14ac:dyDescent="0.2">
      <c r="C929">
        <f t="shared" si="51"/>
        <v>381</v>
      </c>
      <c r="D929" t="str">
        <f t="shared" si="53"/>
        <v>力量NPC，有精英</v>
      </c>
      <c r="E929">
        <f t="shared" si="52"/>
        <v>50</v>
      </c>
    </row>
    <row r="930" spans="3:5" x14ac:dyDescent="0.2">
      <c r="C930">
        <f t="shared" si="51"/>
        <v>381</v>
      </c>
      <c r="D930" t="str">
        <f t="shared" si="53"/>
        <v>敏捷NPC，有精英</v>
      </c>
      <c r="E930">
        <f t="shared" si="52"/>
        <v>50</v>
      </c>
    </row>
    <row r="931" spans="3:5" x14ac:dyDescent="0.2">
      <c r="C931">
        <f t="shared" si="51"/>
        <v>381</v>
      </c>
      <c r="D931" t="str">
        <f t="shared" si="53"/>
        <v>智力NPC，有精英</v>
      </c>
      <c r="E931">
        <f t="shared" si="52"/>
        <v>50</v>
      </c>
    </row>
    <row r="932" spans="3:5" x14ac:dyDescent="0.2">
      <c r="C932">
        <f t="shared" si="51"/>
        <v>383</v>
      </c>
      <c r="D932" t="str">
        <f t="shared" si="53"/>
        <v>智力Boss</v>
      </c>
      <c r="E932">
        <f t="shared" si="52"/>
        <v>100</v>
      </c>
    </row>
    <row r="933" spans="3:5" x14ac:dyDescent="0.2">
      <c r="C933">
        <f t="shared" si="51"/>
        <v>382</v>
      </c>
      <c r="D933" t="str">
        <f t="shared" si="53"/>
        <v>低级小怪</v>
      </c>
      <c r="E933">
        <f t="shared" si="52"/>
        <v>50</v>
      </c>
    </row>
    <row r="934" spans="3:5" x14ac:dyDescent="0.2">
      <c r="C934">
        <f t="shared" si="51"/>
        <v>383</v>
      </c>
      <c r="D934" t="str">
        <f t="shared" si="53"/>
        <v>力量NPC，有精英</v>
      </c>
      <c r="E934">
        <f t="shared" si="52"/>
        <v>50</v>
      </c>
    </row>
    <row r="935" spans="3:5" x14ac:dyDescent="0.2">
      <c r="C935">
        <f t="shared" si="51"/>
        <v>383</v>
      </c>
      <c r="D935" t="str">
        <f t="shared" si="53"/>
        <v>敏捷NPC，有精英</v>
      </c>
      <c r="E935">
        <f t="shared" si="52"/>
        <v>50</v>
      </c>
    </row>
    <row r="936" spans="3:5" x14ac:dyDescent="0.2">
      <c r="C936">
        <f t="shared" si="51"/>
        <v>383</v>
      </c>
      <c r="D936" t="str">
        <f t="shared" si="53"/>
        <v>智力NPC，有精英</v>
      </c>
      <c r="E936">
        <f t="shared" si="52"/>
        <v>50</v>
      </c>
    </row>
    <row r="937" spans="3:5" x14ac:dyDescent="0.2">
      <c r="C937">
        <f t="shared" si="51"/>
        <v>385</v>
      </c>
      <c r="D937" t="str">
        <f t="shared" si="53"/>
        <v>力量Boss</v>
      </c>
      <c r="E937">
        <f t="shared" si="52"/>
        <v>100</v>
      </c>
    </row>
    <row r="938" spans="3:5" x14ac:dyDescent="0.2">
      <c r="C938">
        <f t="shared" si="51"/>
        <v>384</v>
      </c>
      <c r="D938" t="str">
        <f t="shared" si="53"/>
        <v>低级小怪</v>
      </c>
      <c r="E938">
        <f t="shared" si="52"/>
        <v>50</v>
      </c>
    </row>
    <row r="939" spans="3:5" x14ac:dyDescent="0.2">
      <c r="C939">
        <f t="shared" si="51"/>
        <v>385</v>
      </c>
      <c r="D939" t="str">
        <f t="shared" si="53"/>
        <v>力量NPC，有精英</v>
      </c>
      <c r="E939">
        <f t="shared" si="52"/>
        <v>50</v>
      </c>
    </row>
    <row r="940" spans="3:5" x14ac:dyDescent="0.2">
      <c r="C940">
        <f t="shared" si="51"/>
        <v>385</v>
      </c>
      <c r="D940" t="str">
        <f t="shared" si="53"/>
        <v>敏捷NPC，有精英</v>
      </c>
      <c r="E940">
        <f t="shared" si="52"/>
        <v>50</v>
      </c>
    </row>
    <row r="941" spans="3:5" x14ac:dyDescent="0.2">
      <c r="C941">
        <f t="shared" si="51"/>
        <v>385</v>
      </c>
      <c r="D941" t="str">
        <f t="shared" si="53"/>
        <v>智力NPC，有精英</v>
      </c>
      <c r="E941">
        <f t="shared" si="52"/>
        <v>50</v>
      </c>
    </row>
    <row r="942" spans="3:5" x14ac:dyDescent="0.2">
      <c r="C942">
        <f t="shared" si="51"/>
        <v>387</v>
      </c>
      <c r="D942" t="str">
        <f t="shared" si="53"/>
        <v>敏捷Boss</v>
      </c>
      <c r="E942">
        <f t="shared" si="52"/>
        <v>100</v>
      </c>
    </row>
    <row r="943" spans="3:5" x14ac:dyDescent="0.2">
      <c r="C943">
        <f t="shared" si="51"/>
        <v>386</v>
      </c>
      <c r="D943" t="str">
        <f t="shared" si="53"/>
        <v>低级小怪</v>
      </c>
      <c r="E943">
        <f t="shared" si="52"/>
        <v>50</v>
      </c>
    </row>
    <row r="944" spans="3:5" x14ac:dyDescent="0.2">
      <c r="C944">
        <f t="shared" si="51"/>
        <v>387</v>
      </c>
      <c r="D944" t="str">
        <f t="shared" si="53"/>
        <v>力量NPC，有精英</v>
      </c>
      <c r="E944">
        <f t="shared" si="52"/>
        <v>50</v>
      </c>
    </row>
    <row r="945" spans="3:5" x14ac:dyDescent="0.2">
      <c r="C945">
        <f t="shared" si="51"/>
        <v>387</v>
      </c>
      <c r="D945" t="str">
        <f t="shared" si="53"/>
        <v>敏捷NPC，有精英</v>
      </c>
      <c r="E945">
        <f t="shared" si="52"/>
        <v>50</v>
      </c>
    </row>
    <row r="946" spans="3:5" x14ac:dyDescent="0.2">
      <c r="C946">
        <f t="shared" si="51"/>
        <v>387</v>
      </c>
      <c r="D946" t="str">
        <f t="shared" si="53"/>
        <v>智力NPC，有精英</v>
      </c>
      <c r="E946">
        <f t="shared" si="52"/>
        <v>50</v>
      </c>
    </row>
    <row r="947" spans="3:5" x14ac:dyDescent="0.2">
      <c r="C947">
        <f t="shared" si="51"/>
        <v>389</v>
      </c>
      <c r="D947" t="str">
        <f t="shared" si="53"/>
        <v>智力Boss</v>
      </c>
      <c r="E947">
        <f t="shared" si="52"/>
        <v>100</v>
      </c>
    </row>
    <row r="948" spans="3:5" x14ac:dyDescent="0.2">
      <c r="C948">
        <f t="shared" si="51"/>
        <v>388</v>
      </c>
      <c r="D948" t="str">
        <f t="shared" si="53"/>
        <v>低级小怪</v>
      </c>
      <c r="E948">
        <f t="shared" si="52"/>
        <v>50</v>
      </c>
    </row>
    <row r="949" spans="3:5" x14ac:dyDescent="0.2">
      <c r="C949">
        <f t="shared" si="51"/>
        <v>389</v>
      </c>
      <c r="D949" t="str">
        <f t="shared" si="53"/>
        <v>力量NPC，有精英</v>
      </c>
      <c r="E949">
        <f t="shared" si="52"/>
        <v>50</v>
      </c>
    </row>
    <row r="950" spans="3:5" x14ac:dyDescent="0.2">
      <c r="C950">
        <f t="shared" si="51"/>
        <v>389</v>
      </c>
      <c r="D950" t="str">
        <f t="shared" si="53"/>
        <v>敏捷NPC，有精英</v>
      </c>
      <c r="E950">
        <f t="shared" si="52"/>
        <v>50</v>
      </c>
    </row>
    <row r="951" spans="3:5" x14ac:dyDescent="0.2">
      <c r="C951">
        <f t="shared" si="51"/>
        <v>389</v>
      </c>
      <c r="D951" t="str">
        <f t="shared" si="53"/>
        <v>智力NPC，有精英</v>
      </c>
      <c r="E951">
        <f t="shared" si="52"/>
        <v>50</v>
      </c>
    </row>
    <row r="952" spans="3:5" x14ac:dyDescent="0.2">
      <c r="C952">
        <f t="shared" si="51"/>
        <v>391</v>
      </c>
      <c r="D952" t="str">
        <f t="shared" si="53"/>
        <v>力量Boss</v>
      </c>
      <c r="E952">
        <f t="shared" si="52"/>
        <v>100</v>
      </c>
    </row>
    <row r="953" spans="3:5" x14ac:dyDescent="0.2">
      <c r="C953">
        <f t="shared" si="51"/>
        <v>390</v>
      </c>
      <c r="D953" t="str">
        <f t="shared" si="53"/>
        <v>低级小怪</v>
      </c>
      <c r="E953">
        <f t="shared" si="52"/>
        <v>50</v>
      </c>
    </row>
    <row r="954" spans="3:5" x14ac:dyDescent="0.2">
      <c r="C954">
        <f t="shared" si="51"/>
        <v>391</v>
      </c>
      <c r="D954" t="str">
        <f t="shared" si="53"/>
        <v>力量NPC，有精英</v>
      </c>
      <c r="E954">
        <f t="shared" si="52"/>
        <v>50</v>
      </c>
    </row>
    <row r="955" spans="3:5" x14ac:dyDescent="0.2">
      <c r="C955">
        <f t="shared" si="51"/>
        <v>391</v>
      </c>
      <c r="D955" t="str">
        <f t="shared" si="53"/>
        <v>敏捷NPC，有精英</v>
      </c>
      <c r="E955">
        <f t="shared" si="52"/>
        <v>50</v>
      </c>
    </row>
    <row r="956" spans="3:5" x14ac:dyDescent="0.2">
      <c r="C956">
        <f t="shared" si="51"/>
        <v>391</v>
      </c>
      <c r="D956" t="str">
        <f t="shared" si="53"/>
        <v>智力NPC，有精英</v>
      </c>
      <c r="E956">
        <f t="shared" si="52"/>
        <v>50</v>
      </c>
    </row>
    <row r="957" spans="3:5" x14ac:dyDescent="0.2">
      <c r="C957">
        <f t="shared" si="51"/>
        <v>393</v>
      </c>
      <c r="D957" t="str">
        <f t="shared" si="53"/>
        <v>敏捷Boss</v>
      </c>
      <c r="E957">
        <f t="shared" si="52"/>
        <v>100</v>
      </c>
    </row>
    <row r="958" spans="3:5" x14ac:dyDescent="0.2">
      <c r="C958">
        <f t="shared" si="51"/>
        <v>392</v>
      </c>
      <c r="D958" t="str">
        <f t="shared" si="53"/>
        <v>低级小怪</v>
      </c>
      <c r="E958">
        <f t="shared" si="52"/>
        <v>50</v>
      </c>
    </row>
    <row r="959" spans="3:5" x14ac:dyDescent="0.2">
      <c r="C959">
        <f t="shared" si="51"/>
        <v>393</v>
      </c>
      <c r="D959" t="str">
        <f t="shared" si="53"/>
        <v>力量NPC，有精英</v>
      </c>
      <c r="E959">
        <f t="shared" si="52"/>
        <v>50</v>
      </c>
    </row>
    <row r="960" spans="3:5" x14ac:dyDescent="0.2">
      <c r="C960">
        <f t="shared" si="51"/>
        <v>393</v>
      </c>
      <c r="D960" t="str">
        <f t="shared" si="53"/>
        <v>敏捷NPC，有精英</v>
      </c>
      <c r="E960">
        <f t="shared" si="52"/>
        <v>50</v>
      </c>
    </row>
    <row r="961" spans="3:5" x14ac:dyDescent="0.2">
      <c r="C961">
        <f t="shared" si="51"/>
        <v>393</v>
      </c>
      <c r="D961" t="str">
        <f t="shared" si="53"/>
        <v>智力NPC，有精英</v>
      </c>
      <c r="E961">
        <f t="shared" si="52"/>
        <v>50</v>
      </c>
    </row>
    <row r="962" spans="3:5" x14ac:dyDescent="0.2">
      <c r="C962">
        <f t="shared" si="51"/>
        <v>395</v>
      </c>
      <c r="D962" t="str">
        <f t="shared" si="53"/>
        <v>智力Boss</v>
      </c>
      <c r="E962">
        <f t="shared" si="52"/>
        <v>100</v>
      </c>
    </row>
    <row r="963" spans="3:5" x14ac:dyDescent="0.2">
      <c r="C963">
        <f t="shared" si="51"/>
        <v>394</v>
      </c>
      <c r="D963" t="str">
        <f t="shared" si="53"/>
        <v>低级小怪</v>
      </c>
      <c r="E963">
        <f t="shared" si="52"/>
        <v>50</v>
      </c>
    </row>
    <row r="964" spans="3:5" x14ac:dyDescent="0.2">
      <c r="C964">
        <f t="shared" si="51"/>
        <v>395</v>
      </c>
      <c r="D964" t="str">
        <f t="shared" si="53"/>
        <v>力量NPC，有精英</v>
      </c>
      <c r="E964">
        <f t="shared" si="52"/>
        <v>50</v>
      </c>
    </row>
    <row r="965" spans="3:5" x14ac:dyDescent="0.2">
      <c r="C965">
        <f t="shared" si="51"/>
        <v>395</v>
      </c>
      <c r="D965" t="str">
        <f t="shared" si="53"/>
        <v>敏捷NPC，有精英</v>
      </c>
      <c r="E965">
        <f t="shared" si="52"/>
        <v>50</v>
      </c>
    </row>
    <row r="966" spans="3:5" x14ac:dyDescent="0.2">
      <c r="C966">
        <f t="shared" si="51"/>
        <v>395</v>
      </c>
      <c r="D966" t="str">
        <f t="shared" si="53"/>
        <v>智力NPC，有精英</v>
      </c>
      <c r="E966">
        <f t="shared" si="52"/>
        <v>50</v>
      </c>
    </row>
    <row r="967" spans="3:5" x14ac:dyDescent="0.2">
      <c r="C967">
        <f t="shared" si="51"/>
        <v>397</v>
      </c>
      <c r="D967" t="str">
        <f t="shared" si="53"/>
        <v>力量Boss</v>
      </c>
      <c r="E967">
        <f t="shared" si="52"/>
        <v>100</v>
      </c>
    </row>
    <row r="968" spans="3:5" x14ac:dyDescent="0.2">
      <c r="C968">
        <f t="shared" si="51"/>
        <v>396</v>
      </c>
      <c r="D968" t="str">
        <f t="shared" si="53"/>
        <v>低级小怪</v>
      </c>
      <c r="E968">
        <f t="shared" si="52"/>
        <v>50</v>
      </c>
    </row>
    <row r="969" spans="3:5" x14ac:dyDescent="0.2">
      <c r="C969">
        <f t="shared" ref="C969:C1007" si="54">C964+2</f>
        <v>397</v>
      </c>
      <c r="D969" t="str">
        <f t="shared" si="53"/>
        <v>力量NPC，有精英</v>
      </c>
      <c r="E969">
        <f t="shared" si="52"/>
        <v>50</v>
      </c>
    </row>
    <row r="970" spans="3:5" x14ac:dyDescent="0.2">
      <c r="C970">
        <f t="shared" si="54"/>
        <v>397</v>
      </c>
      <c r="D970" t="str">
        <f t="shared" si="53"/>
        <v>敏捷NPC，有精英</v>
      </c>
      <c r="E970">
        <f t="shared" si="52"/>
        <v>50</v>
      </c>
    </row>
    <row r="971" spans="3:5" x14ac:dyDescent="0.2">
      <c r="C971">
        <f t="shared" si="54"/>
        <v>397</v>
      </c>
      <c r="D971" t="str">
        <f t="shared" si="53"/>
        <v>智力NPC，有精英</v>
      </c>
      <c r="E971">
        <f t="shared" si="52"/>
        <v>50</v>
      </c>
    </row>
    <row r="972" spans="3:5" x14ac:dyDescent="0.2">
      <c r="C972">
        <f t="shared" si="54"/>
        <v>399</v>
      </c>
      <c r="D972" t="str">
        <f t="shared" si="53"/>
        <v>敏捷Boss</v>
      </c>
      <c r="E972">
        <f t="shared" ref="E972:E1007" si="55">E967</f>
        <v>100</v>
      </c>
    </row>
    <row r="973" spans="3:5" x14ac:dyDescent="0.2">
      <c r="C973">
        <f t="shared" si="54"/>
        <v>398</v>
      </c>
      <c r="D973" t="str">
        <f t="shared" si="53"/>
        <v>低级小怪</v>
      </c>
      <c r="E973">
        <f t="shared" si="55"/>
        <v>50</v>
      </c>
    </row>
    <row r="974" spans="3:5" x14ac:dyDescent="0.2">
      <c r="C974">
        <f t="shared" si="54"/>
        <v>399</v>
      </c>
      <c r="D974" t="str">
        <f t="shared" si="53"/>
        <v>力量NPC，有精英</v>
      </c>
      <c r="E974">
        <f t="shared" si="55"/>
        <v>50</v>
      </c>
    </row>
    <row r="975" spans="3:5" x14ac:dyDescent="0.2">
      <c r="C975">
        <f t="shared" si="54"/>
        <v>399</v>
      </c>
      <c r="D975" t="str">
        <f t="shared" si="53"/>
        <v>敏捷NPC，有精英</v>
      </c>
      <c r="E975">
        <f t="shared" si="55"/>
        <v>50</v>
      </c>
    </row>
    <row r="976" spans="3:5" x14ac:dyDescent="0.2">
      <c r="C976">
        <f t="shared" si="54"/>
        <v>399</v>
      </c>
      <c r="D976" t="str">
        <f t="shared" si="53"/>
        <v>智力NPC，有精英</v>
      </c>
      <c r="E976">
        <f t="shared" si="55"/>
        <v>50</v>
      </c>
    </row>
    <row r="977" spans="3:5" x14ac:dyDescent="0.2">
      <c r="C977">
        <f t="shared" si="54"/>
        <v>401</v>
      </c>
      <c r="D977" t="str">
        <f t="shared" si="53"/>
        <v>智力Boss</v>
      </c>
      <c r="E977">
        <f t="shared" si="55"/>
        <v>100</v>
      </c>
    </row>
    <row r="978" spans="3:5" x14ac:dyDescent="0.2">
      <c r="C978">
        <f t="shared" si="54"/>
        <v>400</v>
      </c>
      <c r="D978" t="str">
        <f t="shared" si="53"/>
        <v>低级小怪</v>
      </c>
      <c r="E978">
        <f t="shared" si="55"/>
        <v>50</v>
      </c>
    </row>
    <row r="979" spans="3:5" x14ac:dyDescent="0.2">
      <c r="C979">
        <f t="shared" si="54"/>
        <v>401</v>
      </c>
      <c r="D979" t="str">
        <f t="shared" ref="D979:D1007" si="56">D964</f>
        <v>力量NPC，有精英</v>
      </c>
      <c r="E979">
        <f t="shared" si="55"/>
        <v>50</v>
      </c>
    </row>
    <row r="980" spans="3:5" x14ac:dyDescent="0.2">
      <c r="C980">
        <f t="shared" si="54"/>
        <v>401</v>
      </c>
      <c r="D980" t="str">
        <f t="shared" si="56"/>
        <v>敏捷NPC，有精英</v>
      </c>
      <c r="E980">
        <f t="shared" si="55"/>
        <v>50</v>
      </c>
    </row>
    <row r="981" spans="3:5" x14ac:dyDescent="0.2">
      <c r="C981">
        <f t="shared" si="54"/>
        <v>401</v>
      </c>
      <c r="D981" t="str">
        <f t="shared" si="56"/>
        <v>智力NPC，有精英</v>
      </c>
      <c r="E981">
        <f t="shared" si="55"/>
        <v>50</v>
      </c>
    </row>
    <row r="982" spans="3:5" x14ac:dyDescent="0.2">
      <c r="C982">
        <f t="shared" si="54"/>
        <v>403</v>
      </c>
      <c r="D982" t="str">
        <f t="shared" si="56"/>
        <v>力量Boss</v>
      </c>
      <c r="E982">
        <f t="shared" si="55"/>
        <v>100</v>
      </c>
    </row>
    <row r="983" spans="3:5" x14ac:dyDescent="0.2">
      <c r="C983">
        <f t="shared" si="54"/>
        <v>402</v>
      </c>
      <c r="D983" t="str">
        <f t="shared" si="56"/>
        <v>低级小怪</v>
      </c>
      <c r="E983">
        <f t="shared" si="55"/>
        <v>50</v>
      </c>
    </row>
    <row r="984" spans="3:5" x14ac:dyDescent="0.2">
      <c r="C984">
        <f t="shared" si="54"/>
        <v>403</v>
      </c>
      <c r="D984" t="str">
        <f t="shared" si="56"/>
        <v>力量NPC，有精英</v>
      </c>
      <c r="E984">
        <f t="shared" si="55"/>
        <v>50</v>
      </c>
    </row>
    <row r="985" spans="3:5" x14ac:dyDescent="0.2">
      <c r="C985">
        <f t="shared" si="54"/>
        <v>403</v>
      </c>
      <c r="D985" t="str">
        <f t="shared" si="56"/>
        <v>敏捷NPC，有精英</v>
      </c>
      <c r="E985">
        <f t="shared" si="55"/>
        <v>50</v>
      </c>
    </row>
    <row r="986" spans="3:5" x14ac:dyDescent="0.2">
      <c r="C986">
        <f t="shared" si="54"/>
        <v>403</v>
      </c>
      <c r="D986" t="str">
        <f t="shared" si="56"/>
        <v>智力NPC，有精英</v>
      </c>
      <c r="E986">
        <f t="shared" si="55"/>
        <v>50</v>
      </c>
    </row>
    <row r="987" spans="3:5" x14ac:dyDescent="0.2">
      <c r="C987">
        <f t="shared" si="54"/>
        <v>405</v>
      </c>
      <c r="D987" t="str">
        <f t="shared" si="56"/>
        <v>敏捷Boss</v>
      </c>
      <c r="E987">
        <f t="shared" si="55"/>
        <v>100</v>
      </c>
    </row>
    <row r="988" spans="3:5" x14ac:dyDescent="0.2">
      <c r="C988">
        <f t="shared" si="54"/>
        <v>404</v>
      </c>
      <c r="D988" t="str">
        <f t="shared" si="56"/>
        <v>低级小怪</v>
      </c>
      <c r="E988">
        <f t="shared" si="55"/>
        <v>50</v>
      </c>
    </row>
    <row r="989" spans="3:5" x14ac:dyDescent="0.2">
      <c r="C989">
        <f t="shared" si="54"/>
        <v>405</v>
      </c>
      <c r="D989" t="str">
        <f t="shared" si="56"/>
        <v>力量NPC，有精英</v>
      </c>
      <c r="E989">
        <f t="shared" si="55"/>
        <v>50</v>
      </c>
    </row>
    <row r="990" spans="3:5" x14ac:dyDescent="0.2">
      <c r="C990">
        <f t="shared" si="54"/>
        <v>405</v>
      </c>
      <c r="D990" t="str">
        <f t="shared" si="56"/>
        <v>敏捷NPC，有精英</v>
      </c>
      <c r="E990">
        <f t="shared" si="55"/>
        <v>50</v>
      </c>
    </row>
    <row r="991" spans="3:5" x14ac:dyDescent="0.2">
      <c r="C991">
        <f t="shared" si="54"/>
        <v>405</v>
      </c>
      <c r="D991" t="str">
        <f t="shared" si="56"/>
        <v>智力NPC，有精英</v>
      </c>
      <c r="E991">
        <f t="shared" si="55"/>
        <v>50</v>
      </c>
    </row>
    <row r="992" spans="3:5" x14ac:dyDescent="0.2">
      <c r="C992">
        <f t="shared" si="54"/>
        <v>407</v>
      </c>
      <c r="D992" t="str">
        <f t="shared" si="56"/>
        <v>智力Boss</v>
      </c>
      <c r="E992">
        <f t="shared" si="55"/>
        <v>100</v>
      </c>
    </row>
    <row r="993" spans="3:5" x14ac:dyDescent="0.2">
      <c r="C993">
        <f t="shared" si="54"/>
        <v>406</v>
      </c>
      <c r="D993" t="str">
        <f t="shared" si="56"/>
        <v>低级小怪</v>
      </c>
      <c r="E993">
        <f t="shared" si="55"/>
        <v>50</v>
      </c>
    </row>
    <row r="994" spans="3:5" x14ac:dyDescent="0.2">
      <c r="C994">
        <f t="shared" si="54"/>
        <v>407</v>
      </c>
      <c r="D994" t="str">
        <f t="shared" si="56"/>
        <v>力量NPC，有精英</v>
      </c>
      <c r="E994">
        <f t="shared" si="55"/>
        <v>50</v>
      </c>
    </row>
    <row r="995" spans="3:5" x14ac:dyDescent="0.2">
      <c r="C995">
        <f t="shared" si="54"/>
        <v>407</v>
      </c>
      <c r="D995" t="str">
        <f t="shared" si="56"/>
        <v>敏捷NPC，有精英</v>
      </c>
      <c r="E995">
        <f t="shared" si="55"/>
        <v>50</v>
      </c>
    </row>
    <row r="996" spans="3:5" x14ac:dyDescent="0.2">
      <c r="C996">
        <f t="shared" si="54"/>
        <v>407</v>
      </c>
      <c r="D996" t="str">
        <f t="shared" si="56"/>
        <v>智力NPC，有精英</v>
      </c>
      <c r="E996">
        <f t="shared" si="55"/>
        <v>50</v>
      </c>
    </row>
    <row r="997" spans="3:5" x14ac:dyDescent="0.2">
      <c r="C997">
        <f t="shared" si="54"/>
        <v>409</v>
      </c>
      <c r="D997" t="str">
        <f t="shared" si="56"/>
        <v>力量Boss</v>
      </c>
      <c r="E997">
        <f t="shared" si="55"/>
        <v>100</v>
      </c>
    </row>
    <row r="998" spans="3:5" x14ac:dyDescent="0.2">
      <c r="C998">
        <f t="shared" si="54"/>
        <v>408</v>
      </c>
      <c r="D998" t="str">
        <f t="shared" si="56"/>
        <v>低级小怪</v>
      </c>
      <c r="E998">
        <f t="shared" si="55"/>
        <v>50</v>
      </c>
    </row>
    <row r="999" spans="3:5" x14ac:dyDescent="0.2">
      <c r="C999">
        <f t="shared" si="54"/>
        <v>409</v>
      </c>
      <c r="D999" t="str">
        <f t="shared" si="56"/>
        <v>力量NPC，有精英</v>
      </c>
      <c r="E999">
        <f t="shared" si="55"/>
        <v>50</v>
      </c>
    </row>
    <row r="1000" spans="3:5" x14ac:dyDescent="0.2">
      <c r="C1000">
        <f t="shared" si="54"/>
        <v>409</v>
      </c>
      <c r="D1000" t="str">
        <f t="shared" si="56"/>
        <v>敏捷NPC，有精英</v>
      </c>
      <c r="E1000">
        <f t="shared" si="55"/>
        <v>50</v>
      </c>
    </row>
    <row r="1001" spans="3:5" x14ac:dyDescent="0.2">
      <c r="C1001">
        <f t="shared" si="54"/>
        <v>409</v>
      </c>
      <c r="D1001" t="str">
        <f t="shared" si="56"/>
        <v>智力NPC，有精英</v>
      </c>
      <c r="E1001">
        <f t="shared" si="55"/>
        <v>50</v>
      </c>
    </row>
    <row r="1002" spans="3:5" x14ac:dyDescent="0.2">
      <c r="C1002">
        <f t="shared" si="54"/>
        <v>411</v>
      </c>
      <c r="D1002" t="str">
        <f t="shared" si="56"/>
        <v>敏捷Boss</v>
      </c>
      <c r="E1002">
        <f t="shared" si="55"/>
        <v>100</v>
      </c>
    </row>
    <row r="1003" spans="3:5" x14ac:dyDescent="0.2">
      <c r="C1003">
        <f t="shared" si="54"/>
        <v>410</v>
      </c>
      <c r="D1003" t="str">
        <f t="shared" si="56"/>
        <v>低级小怪</v>
      </c>
      <c r="E1003">
        <f t="shared" si="55"/>
        <v>50</v>
      </c>
    </row>
    <row r="1004" spans="3:5" x14ac:dyDescent="0.2">
      <c r="C1004">
        <f t="shared" si="54"/>
        <v>411</v>
      </c>
      <c r="D1004" t="str">
        <f t="shared" si="56"/>
        <v>力量NPC，有精英</v>
      </c>
      <c r="E1004">
        <f t="shared" si="55"/>
        <v>50</v>
      </c>
    </row>
    <row r="1005" spans="3:5" x14ac:dyDescent="0.2">
      <c r="C1005">
        <f t="shared" si="54"/>
        <v>411</v>
      </c>
      <c r="D1005" t="str">
        <f t="shared" si="56"/>
        <v>敏捷NPC，有精英</v>
      </c>
      <c r="E1005">
        <f t="shared" si="55"/>
        <v>50</v>
      </c>
    </row>
    <row r="1006" spans="3:5" x14ac:dyDescent="0.2">
      <c r="C1006">
        <f t="shared" si="54"/>
        <v>411</v>
      </c>
      <c r="D1006" t="str">
        <f t="shared" si="56"/>
        <v>智力NPC，有精英</v>
      </c>
      <c r="E1006">
        <f t="shared" si="55"/>
        <v>50</v>
      </c>
    </row>
    <row r="1007" spans="3:5" x14ac:dyDescent="0.2">
      <c r="C1007">
        <f t="shared" si="54"/>
        <v>413</v>
      </c>
      <c r="D1007" t="str">
        <f t="shared" si="56"/>
        <v>智力Boss</v>
      </c>
      <c r="E1007">
        <f t="shared" si="55"/>
        <v>100</v>
      </c>
    </row>
  </sheetData>
  <phoneticPr fontId="12" type="noConversion"/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</sheetPr>
  <dimension ref="A1"/>
  <sheetViews>
    <sheetView workbookViewId="0">
      <selection activeCell="E8" sqref="E8"/>
    </sheetView>
  </sheetViews>
  <sheetFormatPr defaultRowHeight="14.25" x14ac:dyDescent="0.2"/>
  <sheetData/>
  <phoneticPr fontId="1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AR102"/>
  <sheetViews>
    <sheetView topLeftCell="S1" workbookViewId="0">
      <selection activeCell="Z19" sqref="Z19"/>
    </sheetView>
  </sheetViews>
  <sheetFormatPr defaultRowHeight="14.25" x14ac:dyDescent="0.2"/>
  <cols>
    <col min="1" max="1" width="5.25" bestFit="1" customWidth="1"/>
    <col min="18" max="18" width="9.75" customWidth="1"/>
    <col min="19" max="19" width="10" customWidth="1"/>
    <col min="21" max="21" width="12.25" customWidth="1"/>
    <col min="22" max="22" width="11.875" customWidth="1"/>
    <col min="23" max="23" width="5.125" customWidth="1"/>
    <col min="24" max="24" width="3.25" style="29" customWidth="1"/>
    <col min="25" max="25" width="9" customWidth="1"/>
    <col min="26" max="26" width="13" bestFit="1" customWidth="1"/>
    <col min="40" max="40" width="10.375" style="3" customWidth="1"/>
    <col min="43" max="43" width="13" bestFit="1" customWidth="1"/>
  </cols>
  <sheetData>
    <row r="1" spans="1:44" x14ac:dyDescent="0.2">
      <c r="A1" t="s">
        <v>606</v>
      </c>
      <c r="Y1" t="s">
        <v>607</v>
      </c>
      <c r="AN1" s="4" t="s">
        <v>0</v>
      </c>
      <c r="AQ1" s="119" t="s">
        <v>653</v>
      </c>
    </row>
    <row r="2" spans="1:44" x14ac:dyDescent="0.2">
      <c r="AN2" s="8"/>
      <c r="AQ2" s="119" t="s">
        <v>654</v>
      </c>
      <c r="AR2" s="119" t="s">
        <v>655</v>
      </c>
    </row>
    <row r="3" spans="1:44" x14ac:dyDescent="0.2">
      <c r="B3" s="29" t="s">
        <v>611</v>
      </c>
      <c r="K3" s="113" t="s">
        <v>612</v>
      </c>
      <c r="P3" s="114" t="s">
        <v>613</v>
      </c>
      <c r="Z3" t="s">
        <v>608</v>
      </c>
      <c r="AE3" t="s">
        <v>609</v>
      </c>
      <c r="AJ3" t="s">
        <v>610</v>
      </c>
      <c r="AN3" s="3">
        <v>1</v>
      </c>
      <c r="AO3">
        <f>总表!D3</f>
        <v>0.05</v>
      </c>
      <c r="AP3">
        <f>AO3</f>
        <v>0.05</v>
      </c>
      <c r="AQ3">
        <f>INT(AP3/30)*SUM($AF$7:$AF$22)+$AP3*SUM($AB$7:$AB$9)</f>
        <v>0.9</v>
      </c>
      <c r="AR3">
        <f>INT(AP3/30)*SUM($AG$7:$AG$22)+$AP3*SUM($AC$7:$AC$9)</f>
        <v>4.5</v>
      </c>
    </row>
    <row r="4" spans="1:44" x14ac:dyDescent="0.2">
      <c r="B4" s="115" t="s">
        <v>614</v>
      </c>
      <c r="C4" s="116" t="s">
        <v>615</v>
      </c>
      <c r="D4" s="115" t="s">
        <v>616</v>
      </c>
      <c r="E4" s="115" t="s">
        <v>617</v>
      </c>
      <c r="F4" s="115" t="s">
        <v>618</v>
      </c>
      <c r="H4" s="117" t="s">
        <v>612</v>
      </c>
      <c r="I4" s="117" t="s">
        <v>611</v>
      </c>
      <c r="K4" s="115" t="s">
        <v>614</v>
      </c>
      <c r="L4" s="116" t="s">
        <v>615</v>
      </c>
      <c r="M4" s="115" t="s">
        <v>616</v>
      </c>
      <c r="N4" s="115" t="s">
        <v>617</v>
      </c>
      <c r="O4" s="115" t="s">
        <v>618</v>
      </c>
      <c r="P4" s="116" t="s">
        <v>615</v>
      </c>
      <c r="Q4" s="115" t="s">
        <v>616</v>
      </c>
      <c r="R4" s="115" t="s">
        <v>617</v>
      </c>
      <c r="S4" s="115" t="s">
        <v>618</v>
      </c>
      <c r="T4" s="117" t="s">
        <v>619</v>
      </c>
      <c r="U4" s="117" t="s">
        <v>620</v>
      </c>
      <c r="V4" s="117" t="s">
        <v>621</v>
      </c>
      <c r="W4" s="46"/>
      <c r="AN4" s="3">
        <v>2</v>
      </c>
      <c r="AO4">
        <f>总表!D4</f>
        <v>9.5238095238095233E-2</v>
      </c>
      <c r="AP4">
        <f>AP3+AO4</f>
        <v>0.14523809523809522</v>
      </c>
      <c r="AQ4">
        <f t="shared" ref="AQ4:AQ67" si="0">INT(AP4/30)*SUM($AF$7:$AF$22)+$AP4*SUM($AB$7:$AB$9)</f>
        <v>2.6142857142857139</v>
      </c>
      <c r="AR4">
        <f t="shared" ref="AR4:AR67" si="1">INT(AP4/30)*SUM($AG$7:$AG$22)+$AP4*SUM($AC$7:$AC$9)</f>
        <v>13.071428571428569</v>
      </c>
    </row>
    <row r="5" spans="1:44" x14ac:dyDescent="0.2">
      <c r="B5" s="118">
        <v>1</v>
      </c>
      <c r="C5" s="59" t="str">
        <f>VLOOKUP(ROUNDUP(L5/100,0)*100,$H$5:$I$23,2,TRUE)</f>
        <v>青铜一</v>
      </c>
      <c r="D5" s="59" t="str">
        <f t="shared" ref="D5:F20" si="2">VLOOKUP(ROUNDUP(M5/100,0)*100,$H$5:$I$23,2,TRUE)</f>
        <v>青铜一</v>
      </c>
      <c r="E5" s="59" t="str">
        <f t="shared" si="2"/>
        <v>青铜一</v>
      </c>
      <c r="F5" s="59" t="str">
        <f t="shared" si="2"/>
        <v>青铜一</v>
      </c>
      <c r="H5">
        <v>200</v>
      </c>
      <c r="I5" t="s">
        <v>622</v>
      </c>
      <c r="K5" s="118">
        <v>1</v>
      </c>
      <c r="L5">
        <f>P5*$T5*$U5+(1-P5)*$T5*$V5</f>
        <v>200</v>
      </c>
      <c r="M5">
        <f t="shared" ref="M5:O5" si="3">Q5*$T5*$U5+(1-Q5)*$T5*$V5</f>
        <v>200</v>
      </c>
      <c r="N5">
        <f t="shared" si="3"/>
        <v>200</v>
      </c>
      <c r="O5">
        <f t="shared" si="3"/>
        <v>200</v>
      </c>
      <c r="P5" s="30">
        <v>1</v>
      </c>
      <c r="Q5" s="30">
        <v>1</v>
      </c>
      <c r="R5" s="30">
        <v>1</v>
      </c>
      <c r="S5" s="30">
        <v>1</v>
      </c>
      <c r="T5">
        <v>10</v>
      </c>
      <c r="U5">
        <v>20</v>
      </c>
      <c r="V5">
        <v>1</v>
      </c>
      <c r="Z5" s="119" t="s">
        <v>642</v>
      </c>
      <c r="AA5" s="119" t="s">
        <v>643</v>
      </c>
      <c r="AB5" s="119" t="s">
        <v>644</v>
      </c>
      <c r="AC5" s="119"/>
      <c r="AD5" s="119"/>
      <c r="AE5" s="119" t="s">
        <v>642</v>
      </c>
      <c r="AF5" s="119" t="s">
        <v>644</v>
      </c>
      <c r="AG5" s="119"/>
      <c r="AJ5" s="119" t="s">
        <v>642</v>
      </c>
      <c r="AK5" s="119" t="s">
        <v>644</v>
      </c>
      <c r="AL5" s="119"/>
      <c r="AN5" s="3">
        <v>3</v>
      </c>
      <c r="AO5">
        <f>总表!D5</f>
        <v>0.13043478260869565</v>
      </c>
      <c r="AP5">
        <f t="shared" ref="AP5:AP68" si="4">AP4+AO5</f>
        <v>0.27567287784679084</v>
      </c>
      <c r="AQ5">
        <f t="shared" si="0"/>
        <v>4.9621118012422354</v>
      </c>
      <c r="AR5">
        <f t="shared" si="1"/>
        <v>24.810559006211175</v>
      </c>
    </row>
    <row r="6" spans="1:44" x14ac:dyDescent="0.2">
      <c r="B6" s="118">
        <v>2</v>
      </c>
      <c r="C6" s="59" t="str">
        <f t="shared" ref="C6:F34" si="5">VLOOKUP(ROUNDUP(L6/100,0)*100,$H$5:$I$23,2,TRUE)</f>
        <v>青铜二</v>
      </c>
      <c r="D6" s="59" t="str">
        <f t="shared" si="2"/>
        <v>青铜二</v>
      </c>
      <c r="E6" s="59" t="str">
        <f t="shared" si="2"/>
        <v>青铜二</v>
      </c>
      <c r="F6" s="59" t="str">
        <f t="shared" si="2"/>
        <v>青铜二</v>
      </c>
      <c r="H6">
        <f>H5+200</f>
        <v>400</v>
      </c>
      <c r="I6" t="s">
        <v>623</v>
      </c>
      <c r="K6" s="118">
        <v>2</v>
      </c>
      <c r="L6">
        <f t="shared" ref="L6:L34" si="6">P6*$T6*$U6+(1-P6)*$T6*$V6+L5</f>
        <v>381</v>
      </c>
      <c r="M6">
        <f t="shared" ref="M6:M34" si="7">Q6*$T6*$U6+(1-Q6)*$T6*$V6+M5</f>
        <v>388.59999999999997</v>
      </c>
      <c r="N6">
        <f t="shared" ref="N6:N34" si="8">R6*$T6*$U6+(1-R6)*$T6*$V6+N5</f>
        <v>396.2</v>
      </c>
      <c r="O6">
        <f t="shared" ref="O6:O34" si="9">S6*$T6*$U6+(1-S6)*$T6*$V6+O5</f>
        <v>399.05</v>
      </c>
      <c r="P6" s="62">
        <f>P5-10%</f>
        <v>0.9</v>
      </c>
      <c r="Q6" s="62">
        <f>Q5-6%</f>
        <v>0.94</v>
      </c>
      <c r="R6" s="62">
        <f>R5-2%</f>
        <v>0.98</v>
      </c>
      <c r="S6" s="62">
        <f>S5-0.5%</f>
        <v>0.995</v>
      </c>
      <c r="T6">
        <v>10</v>
      </c>
      <c r="U6">
        <v>20</v>
      </c>
      <c r="V6">
        <v>1</v>
      </c>
      <c r="AB6" s="119" t="s">
        <v>647</v>
      </c>
      <c r="AC6" s="119" t="s">
        <v>648</v>
      </c>
      <c r="AF6" s="119" t="s">
        <v>647</v>
      </c>
      <c r="AG6" s="119" t="s">
        <v>648</v>
      </c>
      <c r="AH6" s="119" t="s">
        <v>652</v>
      </c>
      <c r="AK6" s="119" t="s">
        <v>650</v>
      </c>
      <c r="AL6" s="119" t="s">
        <v>651</v>
      </c>
      <c r="AM6" s="119"/>
      <c r="AN6" s="3">
        <v>4</v>
      </c>
      <c r="AO6">
        <f>总表!D6</f>
        <v>0.19230769230769232</v>
      </c>
      <c r="AP6">
        <f t="shared" si="4"/>
        <v>0.46798057015448313</v>
      </c>
      <c r="AQ6">
        <f t="shared" si="0"/>
        <v>8.4236502627806971</v>
      </c>
      <c r="AR6">
        <f t="shared" si="1"/>
        <v>42.118251313903485</v>
      </c>
    </row>
    <row r="7" spans="1:44" x14ac:dyDescent="0.2">
      <c r="B7" s="118">
        <v>3</v>
      </c>
      <c r="C7" s="59" t="str">
        <f t="shared" si="5"/>
        <v>青铜三</v>
      </c>
      <c r="D7" s="59" t="str">
        <f t="shared" si="2"/>
        <v>青铜三</v>
      </c>
      <c r="E7" s="59" t="str">
        <f t="shared" si="2"/>
        <v>青铜三</v>
      </c>
      <c r="F7" s="59" t="str">
        <f t="shared" si="2"/>
        <v>青铜三</v>
      </c>
      <c r="H7">
        <f t="shared" ref="H7:H23" si="10">H6+200</f>
        <v>600</v>
      </c>
      <c r="I7" t="s">
        <v>624</v>
      </c>
      <c r="K7" s="118">
        <v>3</v>
      </c>
      <c r="L7">
        <f t="shared" si="6"/>
        <v>543</v>
      </c>
      <c r="M7">
        <f t="shared" si="7"/>
        <v>565.79999999999995</v>
      </c>
      <c r="N7">
        <f t="shared" si="8"/>
        <v>588.6</v>
      </c>
      <c r="O7">
        <f t="shared" si="9"/>
        <v>597.15</v>
      </c>
      <c r="P7" s="62">
        <f t="shared" ref="P7:P12" si="11">P6-10%</f>
        <v>0.8</v>
      </c>
      <c r="Q7" s="62">
        <f t="shared" ref="Q7:Q14" si="12">Q6-6%</f>
        <v>0.87999999999999989</v>
      </c>
      <c r="R7" s="62">
        <f t="shared" ref="R7:R25" si="13">R6-2%</f>
        <v>0.96</v>
      </c>
      <c r="S7" s="62">
        <f t="shared" ref="S7:S18" si="14">S6-0.5%</f>
        <v>0.99</v>
      </c>
      <c r="T7">
        <v>10</v>
      </c>
      <c r="U7">
        <v>20</v>
      </c>
      <c r="V7">
        <v>1</v>
      </c>
      <c r="Z7">
        <v>1</v>
      </c>
      <c r="AA7">
        <v>1</v>
      </c>
      <c r="AB7">
        <v>6</v>
      </c>
      <c r="AC7">
        <f>AB7*5</f>
        <v>30</v>
      </c>
      <c r="AE7" t="s">
        <v>622</v>
      </c>
      <c r="AF7">
        <v>6</v>
      </c>
      <c r="AG7">
        <f>AF7*5</f>
        <v>30</v>
      </c>
      <c r="AH7">
        <v>5000</v>
      </c>
      <c r="AJ7" t="s">
        <v>622</v>
      </c>
      <c r="AK7">
        <v>700</v>
      </c>
      <c r="AN7" s="3">
        <v>5</v>
      </c>
      <c r="AO7">
        <f>总表!D7</f>
        <v>0.23333333333333334</v>
      </c>
      <c r="AP7">
        <f t="shared" si="4"/>
        <v>0.70131390348781641</v>
      </c>
      <c r="AQ7">
        <f t="shared" si="0"/>
        <v>12.623650262780696</v>
      </c>
      <c r="AR7">
        <f t="shared" si="1"/>
        <v>63.118251313903478</v>
      </c>
    </row>
    <row r="8" spans="1:44" x14ac:dyDescent="0.2">
      <c r="B8" s="118">
        <v>4</v>
      </c>
      <c r="C8" s="59" t="str">
        <f t="shared" si="5"/>
        <v>青铜三</v>
      </c>
      <c r="D8" s="59" t="str">
        <f t="shared" si="2"/>
        <v>白银一</v>
      </c>
      <c r="E8" s="59" t="str">
        <f t="shared" si="2"/>
        <v>白银一</v>
      </c>
      <c r="F8" s="59" t="str">
        <f t="shared" si="2"/>
        <v>白银一</v>
      </c>
      <c r="H8">
        <f t="shared" si="10"/>
        <v>800</v>
      </c>
      <c r="I8" t="s">
        <v>625</v>
      </c>
      <c r="K8" s="118">
        <v>4</v>
      </c>
      <c r="L8">
        <f t="shared" si="6"/>
        <v>686</v>
      </c>
      <c r="M8">
        <f t="shared" si="7"/>
        <v>731.59999999999991</v>
      </c>
      <c r="N8">
        <f t="shared" si="8"/>
        <v>777.2</v>
      </c>
      <c r="O8">
        <f t="shared" si="9"/>
        <v>794.3</v>
      </c>
      <c r="P8" s="62">
        <f t="shared" si="11"/>
        <v>0.70000000000000007</v>
      </c>
      <c r="Q8" s="62">
        <f t="shared" si="12"/>
        <v>0.81999999999999984</v>
      </c>
      <c r="R8" s="62">
        <f t="shared" si="13"/>
        <v>0.94</v>
      </c>
      <c r="S8" s="62">
        <f t="shared" si="14"/>
        <v>0.98499999999999999</v>
      </c>
      <c r="T8">
        <v>10</v>
      </c>
      <c r="U8">
        <v>20</v>
      </c>
      <c r="V8">
        <v>1</v>
      </c>
      <c r="Z8">
        <v>2</v>
      </c>
      <c r="AA8">
        <v>2</v>
      </c>
      <c r="AB8">
        <f>AB7</f>
        <v>6</v>
      </c>
      <c r="AC8">
        <f t="shared" ref="AC8:AC9" si="15">AB8*5</f>
        <v>30</v>
      </c>
      <c r="AE8" t="s">
        <v>623</v>
      </c>
      <c r="AF8">
        <f>AF7</f>
        <v>6</v>
      </c>
      <c r="AG8">
        <f t="shared" ref="AG8:AG25" si="16">AF8*5</f>
        <v>30</v>
      </c>
      <c r="AH8">
        <f>AH7+5000</f>
        <v>10000</v>
      </c>
      <c r="AJ8" t="s">
        <v>623</v>
      </c>
      <c r="AK8">
        <f>AK7+100</f>
        <v>800</v>
      </c>
      <c r="AN8" s="3">
        <v>6</v>
      </c>
      <c r="AO8">
        <f>总表!D8</f>
        <v>0.25714285714285712</v>
      </c>
      <c r="AP8">
        <f t="shared" si="4"/>
        <v>0.95845676063067353</v>
      </c>
      <c r="AQ8">
        <f t="shared" si="0"/>
        <v>17.252221691352123</v>
      </c>
      <c r="AR8">
        <f t="shared" si="1"/>
        <v>86.261108456760624</v>
      </c>
    </row>
    <row r="9" spans="1:44" x14ac:dyDescent="0.2">
      <c r="B9" s="118">
        <v>5</v>
      </c>
      <c r="C9" s="59" t="str">
        <f t="shared" si="5"/>
        <v>白银一</v>
      </c>
      <c r="D9" s="59" t="str">
        <f t="shared" si="2"/>
        <v>白银一</v>
      </c>
      <c r="E9" s="59" t="str">
        <f t="shared" si="2"/>
        <v>白银二</v>
      </c>
      <c r="F9" s="59" t="str">
        <f t="shared" si="2"/>
        <v>白银二</v>
      </c>
      <c r="H9">
        <f t="shared" si="10"/>
        <v>1000</v>
      </c>
      <c r="I9" t="s">
        <v>626</v>
      </c>
      <c r="K9" s="118">
        <v>5</v>
      </c>
      <c r="L9">
        <f t="shared" si="6"/>
        <v>810</v>
      </c>
      <c r="M9">
        <f t="shared" si="7"/>
        <v>885.99999999999989</v>
      </c>
      <c r="N9">
        <f t="shared" si="8"/>
        <v>962</v>
      </c>
      <c r="O9">
        <f t="shared" si="9"/>
        <v>990.5</v>
      </c>
      <c r="P9" s="62">
        <f t="shared" si="11"/>
        <v>0.60000000000000009</v>
      </c>
      <c r="Q9" s="62">
        <f t="shared" si="12"/>
        <v>0.75999999999999979</v>
      </c>
      <c r="R9" s="62">
        <f t="shared" si="13"/>
        <v>0.91999999999999993</v>
      </c>
      <c r="S9" s="62">
        <f t="shared" si="14"/>
        <v>0.98</v>
      </c>
      <c r="T9">
        <v>10</v>
      </c>
      <c r="U9">
        <v>20</v>
      </c>
      <c r="V9">
        <v>1</v>
      </c>
      <c r="Z9">
        <v>3</v>
      </c>
      <c r="AA9">
        <v>4</v>
      </c>
      <c r="AB9">
        <f>AB8</f>
        <v>6</v>
      </c>
      <c r="AC9">
        <f t="shared" si="15"/>
        <v>30</v>
      </c>
      <c r="AE9" t="s">
        <v>624</v>
      </c>
      <c r="AF9">
        <f>AF8</f>
        <v>6</v>
      </c>
      <c r="AG9">
        <f t="shared" si="16"/>
        <v>30</v>
      </c>
      <c r="AH9">
        <f t="shared" ref="AH9:AH25" si="17">AH8+5000</f>
        <v>15000</v>
      </c>
      <c r="AJ9" t="s">
        <v>624</v>
      </c>
      <c r="AK9">
        <f t="shared" ref="AK9:AK25" si="18">AK8+100</f>
        <v>900</v>
      </c>
      <c r="AN9" s="3">
        <v>7</v>
      </c>
      <c r="AO9">
        <f>总表!D9</f>
        <v>0.29268292682926828</v>
      </c>
      <c r="AP9">
        <f t="shared" si="4"/>
        <v>1.2511396874599419</v>
      </c>
      <c r="AQ9">
        <f t="shared" si="0"/>
        <v>22.520514374278953</v>
      </c>
      <c r="AR9">
        <f t="shared" si="1"/>
        <v>112.60257187139477</v>
      </c>
    </row>
    <row r="10" spans="1:44" x14ac:dyDescent="0.2">
      <c r="B10" s="118">
        <v>6</v>
      </c>
      <c r="C10" s="59" t="str">
        <f t="shared" si="5"/>
        <v>白银二</v>
      </c>
      <c r="D10" s="59" t="str">
        <f t="shared" si="2"/>
        <v>白银二</v>
      </c>
      <c r="E10" s="59" t="str">
        <f t="shared" si="2"/>
        <v>白银三</v>
      </c>
      <c r="F10" s="59" t="str">
        <f t="shared" si="2"/>
        <v>白银三</v>
      </c>
      <c r="H10">
        <f t="shared" si="10"/>
        <v>1200</v>
      </c>
      <c r="I10" t="s">
        <v>627</v>
      </c>
      <c r="K10" s="118">
        <v>6</v>
      </c>
      <c r="L10">
        <f t="shared" si="6"/>
        <v>915</v>
      </c>
      <c r="M10">
        <f t="shared" si="7"/>
        <v>1028.9999999999998</v>
      </c>
      <c r="N10">
        <f t="shared" si="8"/>
        <v>1143</v>
      </c>
      <c r="O10">
        <f t="shared" si="9"/>
        <v>1185.75</v>
      </c>
      <c r="P10" s="62">
        <f>P9-10%</f>
        <v>0.50000000000000011</v>
      </c>
      <c r="Q10" s="62">
        <f t="shared" si="12"/>
        <v>0.69999999999999973</v>
      </c>
      <c r="R10" s="62">
        <f t="shared" si="13"/>
        <v>0.89999999999999991</v>
      </c>
      <c r="S10" s="62">
        <f t="shared" si="14"/>
        <v>0.97499999999999998</v>
      </c>
      <c r="T10">
        <v>10</v>
      </c>
      <c r="U10">
        <v>20</v>
      </c>
      <c r="V10">
        <v>1</v>
      </c>
      <c r="AE10" t="s">
        <v>625</v>
      </c>
      <c r="AF10">
        <f>AF7+2</f>
        <v>8</v>
      </c>
      <c r="AG10">
        <f t="shared" si="16"/>
        <v>40</v>
      </c>
      <c r="AH10">
        <f t="shared" si="17"/>
        <v>20000</v>
      </c>
      <c r="AJ10" t="s">
        <v>625</v>
      </c>
      <c r="AK10">
        <f t="shared" si="18"/>
        <v>1000</v>
      </c>
      <c r="AN10" s="3">
        <v>8</v>
      </c>
      <c r="AO10">
        <f>总表!D10</f>
        <v>0.3125</v>
      </c>
      <c r="AP10">
        <f t="shared" si="4"/>
        <v>1.5636396874599419</v>
      </c>
      <c r="AQ10">
        <f t="shared" si="0"/>
        <v>28.145514374278953</v>
      </c>
      <c r="AR10">
        <f t="shared" si="1"/>
        <v>140.72757187139476</v>
      </c>
    </row>
    <row r="11" spans="1:44" x14ac:dyDescent="0.2">
      <c r="B11" s="118">
        <v>7</v>
      </c>
      <c r="C11" s="59" t="str">
        <f t="shared" si="5"/>
        <v>白银二</v>
      </c>
      <c r="D11" s="59" t="str">
        <f t="shared" si="2"/>
        <v>白银三</v>
      </c>
      <c r="E11" s="59" t="str">
        <f t="shared" si="2"/>
        <v>黄金一</v>
      </c>
      <c r="F11" s="59" t="str">
        <f t="shared" si="2"/>
        <v>黄金一</v>
      </c>
      <c r="H11">
        <f t="shared" si="10"/>
        <v>1400</v>
      </c>
      <c r="I11" t="s">
        <v>628</v>
      </c>
      <c r="K11" s="118">
        <v>7</v>
      </c>
      <c r="L11">
        <f t="shared" si="6"/>
        <v>1001</v>
      </c>
      <c r="M11">
        <f t="shared" si="7"/>
        <v>1160.5999999999997</v>
      </c>
      <c r="N11">
        <f t="shared" si="8"/>
        <v>1320.2</v>
      </c>
      <c r="O11">
        <f t="shared" si="9"/>
        <v>1380.05</v>
      </c>
      <c r="P11" s="62">
        <f t="shared" si="11"/>
        <v>0.40000000000000013</v>
      </c>
      <c r="Q11" s="62">
        <f t="shared" si="12"/>
        <v>0.63999999999999968</v>
      </c>
      <c r="R11" s="62">
        <f t="shared" si="13"/>
        <v>0.87999999999999989</v>
      </c>
      <c r="S11" s="62">
        <f t="shared" si="14"/>
        <v>0.97</v>
      </c>
      <c r="T11">
        <v>10</v>
      </c>
      <c r="U11">
        <v>20</v>
      </c>
      <c r="V11">
        <v>1</v>
      </c>
      <c r="AE11" t="s">
        <v>626</v>
      </c>
      <c r="AF11">
        <f t="shared" ref="AF11:AF25" si="19">AF8+2</f>
        <v>8</v>
      </c>
      <c r="AG11">
        <f t="shared" si="16"/>
        <v>40</v>
      </c>
      <c r="AH11">
        <f t="shared" si="17"/>
        <v>25000</v>
      </c>
      <c r="AJ11" t="s">
        <v>626</v>
      </c>
      <c r="AK11">
        <f t="shared" si="18"/>
        <v>1100</v>
      </c>
      <c r="AN11" s="3">
        <v>9</v>
      </c>
      <c r="AO11">
        <f>总表!D11</f>
        <v>0.32142857142857145</v>
      </c>
      <c r="AP11">
        <f t="shared" si="4"/>
        <v>1.8850682588885133</v>
      </c>
      <c r="AQ11">
        <f t="shared" si="0"/>
        <v>33.931228659993238</v>
      </c>
      <c r="AR11">
        <f t="shared" si="1"/>
        <v>169.6561432999662</v>
      </c>
    </row>
    <row r="12" spans="1:44" x14ac:dyDescent="0.2">
      <c r="B12" s="118">
        <v>8</v>
      </c>
      <c r="C12" s="59" t="str">
        <f t="shared" si="5"/>
        <v>白银二</v>
      </c>
      <c r="D12" s="59" t="str">
        <f t="shared" si="2"/>
        <v>白银三</v>
      </c>
      <c r="E12" s="59" t="str">
        <f t="shared" si="2"/>
        <v>黄金一</v>
      </c>
      <c r="F12" s="59" t="str">
        <f t="shared" si="2"/>
        <v>黄金二</v>
      </c>
      <c r="H12">
        <f t="shared" si="10"/>
        <v>1600</v>
      </c>
      <c r="I12" t="s">
        <v>629</v>
      </c>
      <c r="K12" s="118">
        <v>8</v>
      </c>
      <c r="L12">
        <f t="shared" si="6"/>
        <v>1068</v>
      </c>
      <c r="M12">
        <f t="shared" si="7"/>
        <v>1280.7999999999997</v>
      </c>
      <c r="N12">
        <f t="shared" si="8"/>
        <v>1493.6</v>
      </c>
      <c r="O12">
        <f t="shared" si="9"/>
        <v>1573.3999999999999</v>
      </c>
      <c r="P12" s="62">
        <f t="shared" si="11"/>
        <v>0.30000000000000016</v>
      </c>
      <c r="Q12" s="62">
        <f>Q11-6%</f>
        <v>0.57999999999999963</v>
      </c>
      <c r="R12" s="62">
        <f t="shared" si="13"/>
        <v>0.85999999999999988</v>
      </c>
      <c r="S12" s="62">
        <f t="shared" si="14"/>
        <v>0.96499999999999997</v>
      </c>
      <c r="T12">
        <v>10</v>
      </c>
      <c r="U12">
        <v>20</v>
      </c>
      <c r="V12">
        <v>1</v>
      </c>
      <c r="AE12" t="s">
        <v>627</v>
      </c>
      <c r="AF12">
        <f t="shared" si="19"/>
        <v>8</v>
      </c>
      <c r="AG12">
        <f t="shared" si="16"/>
        <v>40</v>
      </c>
      <c r="AH12">
        <f t="shared" si="17"/>
        <v>30000</v>
      </c>
      <c r="AJ12" t="s">
        <v>627</v>
      </c>
      <c r="AK12">
        <f t="shared" si="18"/>
        <v>1200</v>
      </c>
      <c r="AN12" s="3">
        <v>10</v>
      </c>
      <c r="AO12">
        <f>总表!D12</f>
        <v>0.33846153846153848</v>
      </c>
      <c r="AP12">
        <f t="shared" si="4"/>
        <v>2.2235297973500519</v>
      </c>
      <c r="AQ12">
        <f t="shared" si="0"/>
        <v>40.023536352300937</v>
      </c>
      <c r="AR12">
        <f t="shared" si="1"/>
        <v>200.11768176150466</v>
      </c>
    </row>
    <row r="13" spans="1:44" x14ac:dyDescent="0.2">
      <c r="B13" s="118">
        <v>9</v>
      </c>
      <c r="C13" s="59" t="str">
        <f t="shared" si="5"/>
        <v>白银三</v>
      </c>
      <c r="D13" s="59" t="str">
        <f t="shared" si="2"/>
        <v>黄金一</v>
      </c>
      <c r="E13" s="59" t="str">
        <f t="shared" si="2"/>
        <v>黄金二</v>
      </c>
      <c r="F13" s="59" t="str">
        <f t="shared" si="2"/>
        <v>黄金三</v>
      </c>
      <c r="H13">
        <f t="shared" si="10"/>
        <v>1800</v>
      </c>
      <c r="I13" t="s">
        <v>630</v>
      </c>
      <c r="K13" s="118">
        <v>9</v>
      </c>
      <c r="L13">
        <f t="shared" si="6"/>
        <v>1135</v>
      </c>
      <c r="M13">
        <f t="shared" si="7"/>
        <v>1389.5999999999997</v>
      </c>
      <c r="N13">
        <f t="shared" si="8"/>
        <v>1663.1999999999998</v>
      </c>
      <c r="O13">
        <f t="shared" si="9"/>
        <v>1765.8</v>
      </c>
      <c r="P13" s="62">
        <f>P12</f>
        <v>0.30000000000000016</v>
      </c>
      <c r="Q13" s="62">
        <f t="shared" si="12"/>
        <v>0.51999999999999957</v>
      </c>
      <c r="R13" s="62">
        <f t="shared" si="13"/>
        <v>0.83999999999999986</v>
      </c>
      <c r="S13" s="62">
        <f t="shared" si="14"/>
        <v>0.96</v>
      </c>
      <c r="T13">
        <v>10</v>
      </c>
      <c r="U13">
        <v>20</v>
      </c>
      <c r="V13">
        <v>1</v>
      </c>
      <c r="AE13" t="s">
        <v>628</v>
      </c>
      <c r="AF13">
        <f t="shared" si="19"/>
        <v>10</v>
      </c>
      <c r="AG13">
        <f t="shared" si="16"/>
        <v>50</v>
      </c>
      <c r="AH13">
        <f t="shared" si="17"/>
        <v>35000</v>
      </c>
      <c r="AJ13" t="s">
        <v>628</v>
      </c>
      <c r="AK13">
        <f t="shared" si="18"/>
        <v>1300</v>
      </c>
      <c r="AN13" s="3">
        <v>11</v>
      </c>
      <c r="AO13">
        <f>总表!D13</f>
        <v>0.29473684210526313</v>
      </c>
      <c r="AP13">
        <f t="shared" si="4"/>
        <v>2.518266639455315</v>
      </c>
      <c r="AQ13">
        <f t="shared" si="0"/>
        <v>45.328799510195672</v>
      </c>
      <c r="AR13">
        <f t="shared" si="1"/>
        <v>226.64399755097836</v>
      </c>
    </row>
    <row r="14" spans="1:44" x14ac:dyDescent="0.2">
      <c r="B14" s="118">
        <v>10</v>
      </c>
      <c r="C14" s="59" t="str">
        <f t="shared" si="5"/>
        <v>白银三</v>
      </c>
      <c r="D14" s="59" t="str">
        <f t="shared" si="2"/>
        <v>黄金一</v>
      </c>
      <c r="E14" s="59" t="str">
        <f t="shared" si="2"/>
        <v>黄金三</v>
      </c>
      <c r="F14" s="59" t="str">
        <f t="shared" si="2"/>
        <v>钻石一</v>
      </c>
      <c r="H14">
        <f t="shared" si="10"/>
        <v>2000</v>
      </c>
      <c r="I14" t="s">
        <v>631</v>
      </c>
      <c r="K14" s="118">
        <v>10</v>
      </c>
      <c r="L14">
        <f t="shared" si="6"/>
        <v>1202</v>
      </c>
      <c r="M14">
        <f t="shared" si="7"/>
        <v>1486.9999999999995</v>
      </c>
      <c r="N14">
        <f t="shared" si="8"/>
        <v>1828.9999999999998</v>
      </c>
      <c r="O14">
        <f t="shared" si="9"/>
        <v>1957.25</v>
      </c>
      <c r="P14" s="62">
        <f t="shared" ref="P14:R29" si="20">P13</f>
        <v>0.30000000000000016</v>
      </c>
      <c r="Q14" s="62">
        <f t="shared" si="12"/>
        <v>0.45999999999999958</v>
      </c>
      <c r="R14" s="62">
        <f t="shared" si="13"/>
        <v>0.81999999999999984</v>
      </c>
      <c r="S14" s="62">
        <f t="shared" si="14"/>
        <v>0.95499999999999996</v>
      </c>
      <c r="T14">
        <v>10</v>
      </c>
      <c r="U14">
        <v>20</v>
      </c>
      <c r="V14">
        <v>1</v>
      </c>
      <c r="AE14" t="s">
        <v>629</v>
      </c>
      <c r="AF14">
        <f t="shared" si="19"/>
        <v>10</v>
      </c>
      <c r="AG14">
        <f t="shared" si="16"/>
        <v>50</v>
      </c>
      <c r="AH14">
        <f t="shared" si="17"/>
        <v>40000</v>
      </c>
      <c r="AJ14" t="s">
        <v>629</v>
      </c>
      <c r="AK14">
        <f t="shared" si="18"/>
        <v>1400</v>
      </c>
      <c r="AN14" s="3">
        <v>12</v>
      </c>
      <c r="AO14">
        <f>总表!D14</f>
        <v>0.35233160621761656</v>
      </c>
      <c r="AP14">
        <f t="shared" si="4"/>
        <v>2.8705982456729315</v>
      </c>
      <c r="AQ14">
        <f t="shared" si="0"/>
        <v>51.670768422112765</v>
      </c>
      <c r="AR14">
        <f t="shared" si="1"/>
        <v>258.35384211056385</v>
      </c>
    </row>
    <row r="15" spans="1:44" x14ac:dyDescent="0.2">
      <c r="B15" s="118">
        <v>11</v>
      </c>
      <c r="C15" s="59" t="str">
        <f t="shared" si="5"/>
        <v>白银三</v>
      </c>
      <c r="D15" s="59" t="str">
        <f t="shared" si="2"/>
        <v>黄金二</v>
      </c>
      <c r="E15" s="59" t="str">
        <f t="shared" si="2"/>
        <v>钻石一</v>
      </c>
      <c r="F15" s="59" t="str">
        <f t="shared" si="2"/>
        <v>钻石二</v>
      </c>
      <c r="H15">
        <f t="shared" si="10"/>
        <v>2200</v>
      </c>
      <c r="I15" t="s">
        <v>632</v>
      </c>
      <c r="K15" s="118">
        <v>11</v>
      </c>
      <c r="L15">
        <f t="shared" si="6"/>
        <v>1269</v>
      </c>
      <c r="M15">
        <f t="shared" si="7"/>
        <v>1572.9999999999995</v>
      </c>
      <c r="N15">
        <f t="shared" si="8"/>
        <v>1990.9999999999998</v>
      </c>
      <c r="O15">
        <f t="shared" si="9"/>
        <v>2147.75</v>
      </c>
      <c r="P15" s="62">
        <f t="shared" si="20"/>
        <v>0.30000000000000016</v>
      </c>
      <c r="Q15" s="62">
        <f>Q14-6%</f>
        <v>0.39999999999999958</v>
      </c>
      <c r="R15" s="62">
        <f t="shared" si="13"/>
        <v>0.79999999999999982</v>
      </c>
      <c r="S15" s="62">
        <f t="shared" si="14"/>
        <v>0.95</v>
      </c>
      <c r="T15">
        <v>10</v>
      </c>
      <c r="U15">
        <v>20</v>
      </c>
      <c r="V15">
        <v>1</v>
      </c>
      <c r="AE15" t="s">
        <v>630</v>
      </c>
      <c r="AF15">
        <f t="shared" si="19"/>
        <v>10</v>
      </c>
      <c r="AG15">
        <f t="shared" si="16"/>
        <v>50</v>
      </c>
      <c r="AH15">
        <f t="shared" si="17"/>
        <v>45000</v>
      </c>
      <c r="AJ15" t="s">
        <v>630</v>
      </c>
      <c r="AK15">
        <f t="shared" si="18"/>
        <v>1500</v>
      </c>
      <c r="AN15" s="3">
        <v>13</v>
      </c>
      <c r="AO15">
        <f>总表!D15</f>
        <v>0.42211055276381909</v>
      </c>
      <c r="AP15">
        <f t="shared" si="4"/>
        <v>3.2927087984367507</v>
      </c>
      <c r="AQ15">
        <f t="shared" si="0"/>
        <v>59.268758371861509</v>
      </c>
      <c r="AR15">
        <f t="shared" si="1"/>
        <v>296.34379185930754</v>
      </c>
    </row>
    <row r="16" spans="1:44" x14ac:dyDescent="0.2">
      <c r="B16" s="118">
        <v>12</v>
      </c>
      <c r="C16" s="59" t="str">
        <f t="shared" si="5"/>
        <v>黄金一</v>
      </c>
      <c r="D16" s="59" t="str">
        <f t="shared" si="2"/>
        <v>黄金二</v>
      </c>
      <c r="E16" s="59" t="str">
        <f t="shared" si="2"/>
        <v>钻石二</v>
      </c>
      <c r="F16" s="59" t="str">
        <f t="shared" si="2"/>
        <v>钻石三</v>
      </c>
      <c r="H16">
        <f t="shared" si="10"/>
        <v>2400</v>
      </c>
      <c r="I16" t="s">
        <v>633</v>
      </c>
      <c r="K16" s="118">
        <v>12</v>
      </c>
      <c r="L16">
        <f t="shared" si="6"/>
        <v>1336</v>
      </c>
      <c r="M16">
        <f t="shared" si="7"/>
        <v>1658.9999999999995</v>
      </c>
      <c r="N16">
        <f t="shared" si="8"/>
        <v>2149.1999999999998</v>
      </c>
      <c r="O16">
        <f t="shared" si="9"/>
        <v>2337.3000000000002</v>
      </c>
      <c r="P16" s="62">
        <f t="shared" si="20"/>
        <v>0.30000000000000016</v>
      </c>
      <c r="Q16" s="62">
        <f>Q15</f>
        <v>0.39999999999999958</v>
      </c>
      <c r="R16" s="62">
        <f t="shared" si="13"/>
        <v>0.7799999999999998</v>
      </c>
      <c r="S16" s="62">
        <f t="shared" si="14"/>
        <v>0.94499999999999995</v>
      </c>
      <c r="T16">
        <v>10</v>
      </c>
      <c r="U16">
        <v>20</v>
      </c>
      <c r="V16">
        <v>1</v>
      </c>
      <c r="AE16" t="s">
        <v>631</v>
      </c>
      <c r="AF16">
        <f t="shared" si="19"/>
        <v>12</v>
      </c>
      <c r="AG16">
        <f t="shared" si="16"/>
        <v>60</v>
      </c>
      <c r="AH16">
        <f t="shared" si="17"/>
        <v>50000</v>
      </c>
      <c r="AJ16" t="s">
        <v>631</v>
      </c>
      <c r="AK16">
        <f t="shared" si="18"/>
        <v>1600</v>
      </c>
      <c r="AN16" s="3">
        <v>14</v>
      </c>
      <c r="AO16">
        <f>总表!D16</f>
        <v>0.48076923076923078</v>
      </c>
      <c r="AP16">
        <f t="shared" si="4"/>
        <v>3.7734780292059815</v>
      </c>
      <c r="AQ16">
        <f t="shared" si="0"/>
        <v>67.922604525707669</v>
      </c>
      <c r="AR16">
        <f t="shared" si="1"/>
        <v>339.61302262853832</v>
      </c>
    </row>
    <row r="17" spans="2:44" x14ac:dyDescent="0.2">
      <c r="B17" s="118">
        <v>13</v>
      </c>
      <c r="C17" s="59" t="str">
        <f t="shared" si="5"/>
        <v>黄金一</v>
      </c>
      <c r="D17" s="59" t="str">
        <f t="shared" si="2"/>
        <v>黄金三</v>
      </c>
      <c r="E17" s="59" t="str">
        <f t="shared" si="2"/>
        <v>钻石三</v>
      </c>
      <c r="F17" s="59" t="str">
        <f t="shared" si="2"/>
        <v>大师一</v>
      </c>
      <c r="H17">
        <f t="shared" si="10"/>
        <v>2600</v>
      </c>
      <c r="I17" t="s">
        <v>634</v>
      </c>
      <c r="K17" s="118">
        <v>13</v>
      </c>
      <c r="L17">
        <f t="shared" si="6"/>
        <v>1403</v>
      </c>
      <c r="M17">
        <f t="shared" si="7"/>
        <v>1744.9999999999995</v>
      </c>
      <c r="N17">
        <f t="shared" si="8"/>
        <v>2303.6</v>
      </c>
      <c r="O17">
        <f t="shared" si="9"/>
        <v>2525.9</v>
      </c>
      <c r="P17" s="62">
        <f t="shared" si="20"/>
        <v>0.30000000000000016</v>
      </c>
      <c r="Q17" s="62">
        <f t="shared" si="20"/>
        <v>0.39999999999999958</v>
      </c>
      <c r="R17" s="62">
        <f t="shared" si="13"/>
        <v>0.75999999999999979</v>
      </c>
      <c r="S17" s="62">
        <f t="shared" si="14"/>
        <v>0.94</v>
      </c>
      <c r="T17">
        <v>10</v>
      </c>
      <c r="U17">
        <v>20</v>
      </c>
      <c r="V17">
        <v>1</v>
      </c>
      <c r="AE17" t="s">
        <v>632</v>
      </c>
      <c r="AF17">
        <f t="shared" si="19"/>
        <v>12</v>
      </c>
      <c r="AG17">
        <f t="shared" si="16"/>
        <v>60</v>
      </c>
      <c r="AH17">
        <f t="shared" si="17"/>
        <v>55000</v>
      </c>
      <c r="AJ17" t="s">
        <v>632</v>
      </c>
      <c r="AK17">
        <f t="shared" si="18"/>
        <v>1700</v>
      </c>
      <c r="AN17" s="3">
        <v>15</v>
      </c>
      <c r="AO17">
        <f>总表!D17</f>
        <v>0.54545454545454541</v>
      </c>
      <c r="AP17">
        <f t="shared" si="4"/>
        <v>4.3189325746605274</v>
      </c>
      <c r="AQ17">
        <f t="shared" si="0"/>
        <v>77.740786343889496</v>
      </c>
      <c r="AR17">
        <f t="shared" si="1"/>
        <v>388.70393171944744</v>
      </c>
    </row>
    <row r="18" spans="2:44" x14ac:dyDescent="0.2">
      <c r="B18" s="118">
        <v>14</v>
      </c>
      <c r="C18" s="59" t="str">
        <f t="shared" si="5"/>
        <v>黄金一</v>
      </c>
      <c r="D18" s="59" t="str">
        <f t="shared" si="2"/>
        <v>黄金三</v>
      </c>
      <c r="E18" s="59" t="str">
        <f t="shared" si="2"/>
        <v>钻石三</v>
      </c>
      <c r="F18" s="59" t="str">
        <f t="shared" si="2"/>
        <v>大师二</v>
      </c>
      <c r="H18">
        <f t="shared" si="10"/>
        <v>2800</v>
      </c>
      <c r="I18" t="s">
        <v>635</v>
      </c>
      <c r="K18" s="118">
        <v>14</v>
      </c>
      <c r="L18">
        <f t="shared" si="6"/>
        <v>1470</v>
      </c>
      <c r="M18">
        <f t="shared" si="7"/>
        <v>1830.9999999999995</v>
      </c>
      <c r="N18">
        <f t="shared" si="8"/>
        <v>2454.1999999999998</v>
      </c>
      <c r="O18">
        <f t="shared" si="9"/>
        <v>2713.55</v>
      </c>
      <c r="P18" s="62">
        <f t="shared" si="20"/>
        <v>0.30000000000000016</v>
      </c>
      <c r="Q18" s="62">
        <f t="shared" si="20"/>
        <v>0.39999999999999958</v>
      </c>
      <c r="R18" s="62">
        <f t="shared" si="13"/>
        <v>0.73999999999999977</v>
      </c>
      <c r="S18" s="62">
        <f t="shared" si="14"/>
        <v>0.93499999999999994</v>
      </c>
      <c r="T18">
        <v>10</v>
      </c>
      <c r="U18">
        <v>20</v>
      </c>
      <c r="V18">
        <v>1</v>
      </c>
      <c r="AE18" t="s">
        <v>633</v>
      </c>
      <c r="AF18">
        <f t="shared" si="19"/>
        <v>12</v>
      </c>
      <c r="AG18">
        <f t="shared" si="16"/>
        <v>60</v>
      </c>
      <c r="AH18">
        <f t="shared" si="17"/>
        <v>60000</v>
      </c>
      <c r="AJ18" t="s">
        <v>633</v>
      </c>
      <c r="AK18">
        <f t="shared" si="18"/>
        <v>1800</v>
      </c>
      <c r="AN18" s="3">
        <v>16</v>
      </c>
      <c r="AO18">
        <f>总表!D18</f>
        <v>0.5957446808510638</v>
      </c>
      <c r="AP18">
        <f t="shared" si="4"/>
        <v>4.9146772555115916</v>
      </c>
      <c r="AQ18">
        <f t="shared" si="0"/>
        <v>88.464190599208649</v>
      </c>
      <c r="AR18">
        <f t="shared" si="1"/>
        <v>442.32095299604327</v>
      </c>
    </row>
    <row r="19" spans="2:44" x14ac:dyDescent="0.2">
      <c r="B19" s="118">
        <v>15</v>
      </c>
      <c r="C19" s="59" t="str">
        <f t="shared" si="5"/>
        <v>黄金二</v>
      </c>
      <c r="D19" s="59" t="str">
        <f t="shared" si="2"/>
        <v>钻石一</v>
      </c>
      <c r="E19" s="59" t="str">
        <f t="shared" si="2"/>
        <v>大师一</v>
      </c>
      <c r="F19" s="59" t="str">
        <f t="shared" si="2"/>
        <v>大师三</v>
      </c>
      <c r="H19">
        <f t="shared" si="10"/>
        <v>3000</v>
      </c>
      <c r="I19" t="s">
        <v>636</v>
      </c>
      <c r="K19" s="118">
        <v>15</v>
      </c>
      <c r="L19">
        <f t="shared" si="6"/>
        <v>1537</v>
      </c>
      <c r="M19">
        <f t="shared" si="7"/>
        <v>1916.9999999999995</v>
      </c>
      <c r="N19">
        <f t="shared" si="8"/>
        <v>2601</v>
      </c>
      <c r="O19">
        <f t="shared" si="9"/>
        <v>2900.25</v>
      </c>
      <c r="P19" s="62">
        <f t="shared" si="20"/>
        <v>0.30000000000000016</v>
      </c>
      <c r="Q19" s="62">
        <f t="shared" si="20"/>
        <v>0.39999999999999958</v>
      </c>
      <c r="R19" s="62">
        <f t="shared" si="13"/>
        <v>0.71999999999999975</v>
      </c>
      <c r="S19" s="62">
        <f>S18-0.5%</f>
        <v>0.92999999999999994</v>
      </c>
      <c r="T19">
        <v>10</v>
      </c>
      <c r="U19">
        <v>20</v>
      </c>
      <c r="V19">
        <v>1</v>
      </c>
      <c r="AE19" t="s">
        <v>634</v>
      </c>
      <c r="AF19">
        <f t="shared" si="19"/>
        <v>14</v>
      </c>
      <c r="AG19">
        <f t="shared" si="16"/>
        <v>70</v>
      </c>
      <c r="AH19">
        <f t="shared" si="17"/>
        <v>65000</v>
      </c>
      <c r="AJ19" t="s">
        <v>634</v>
      </c>
      <c r="AK19">
        <f t="shared" si="18"/>
        <v>1900</v>
      </c>
      <c r="AN19" s="3">
        <v>17</v>
      </c>
      <c r="AO19">
        <f>总表!D19</f>
        <v>0.64822134387351782</v>
      </c>
      <c r="AP19">
        <f t="shared" si="4"/>
        <v>5.5628985993851092</v>
      </c>
      <c r="AQ19">
        <f t="shared" si="0"/>
        <v>100.13217478893196</v>
      </c>
      <c r="AR19">
        <f t="shared" si="1"/>
        <v>500.66087394465984</v>
      </c>
    </row>
    <row r="20" spans="2:44" x14ac:dyDescent="0.2">
      <c r="B20" s="118">
        <v>16</v>
      </c>
      <c r="C20" s="59" t="str">
        <f t="shared" si="5"/>
        <v>黄金二</v>
      </c>
      <c r="D20" s="59" t="str">
        <f t="shared" si="2"/>
        <v>钻石一</v>
      </c>
      <c r="E20" s="59" t="str">
        <f t="shared" si="2"/>
        <v>大师二</v>
      </c>
      <c r="F20" s="59" t="str">
        <f t="shared" si="2"/>
        <v>大师三</v>
      </c>
      <c r="H20">
        <f t="shared" si="10"/>
        <v>3200</v>
      </c>
      <c r="I20" t="s">
        <v>637</v>
      </c>
      <c r="K20" s="118">
        <v>16</v>
      </c>
      <c r="L20">
        <f t="shared" si="6"/>
        <v>1604</v>
      </c>
      <c r="M20">
        <f t="shared" si="7"/>
        <v>2002.9999999999995</v>
      </c>
      <c r="N20">
        <f t="shared" si="8"/>
        <v>2744</v>
      </c>
      <c r="O20">
        <f t="shared" si="9"/>
        <v>3086</v>
      </c>
      <c r="P20" s="62">
        <f t="shared" si="20"/>
        <v>0.30000000000000016</v>
      </c>
      <c r="Q20" s="62">
        <f t="shared" si="20"/>
        <v>0.39999999999999958</v>
      </c>
      <c r="R20" s="62">
        <f t="shared" si="13"/>
        <v>0.69999999999999973</v>
      </c>
      <c r="S20" s="62">
        <f t="shared" ref="S20:S34" si="21">S19-0.5%</f>
        <v>0.92499999999999993</v>
      </c>
      <c r="T20">
        <v>10</v>
      </c>
      <c r="U20">
        <v>20</v>
      </c>
      <c r="V20">
        <v>1</v>
      </c>
      <c r="AE20" t="s">
        <v>635</v>
      </c>
      <c r="AF20">
        <f t="shared" si="19"/>
        <v>14</v>
      </c>
      <c r="AG20">
        <f t="shared" si="16"/>
        <v>70</v>
      </c>
      <c r="AH20">
        <f t="shared" si="17"/>
        <v>70000</v>
      </c>
      <c r="AJ20" t="s">
        <v>635</v>
      </c>
      <c r="AK20">
        <f t="shared" si="18"/>
        <v>2000</v>
      </c>
      <c r="AN20" s="3">
        <v>18</v>
      </c>
      <c r="AO20">
        <f>总表!D20</f>
        <v>0.68613138686131392</v>
      </c>
      <c r="AP20">
        <f t="shared" si="4"/>
        <v>6.2490299862464234</v>
      </c>
      <c r="AQ20">
        <f t="shared" si="0"/>
        <v>112.48253975243563</v>
      </c>
      <c r="AR20">
        <f t="shared" si="1"/>
        <v>562.41269876217814</v>
      </c>
    </row>
    <row r="21" spans="2:44" x14ac:dyDescent="0.2">
      <c r="B21" s="118">
        <v>17</v>
      </c>
      <c r="C21" s="59" t="str">
        <f t="shared" si="5"/>
        <v>黄金二</v>
      </c>
      <c r="D21" s="59" t="str">
        <f t="shared" si="5"/>
        <v>钻石一</v>
      </c>
      <c r="E21" s="59" t="str">
        <f t="shared" si="5"/>
        <v>大师二</v>
      </c>
      <c r="F21" s="59" t="str">
        <f t="shared" si="5"/>
        <v>传说一</v>
      </c>
      <c r="H21">
        <f t="shared" si="10"/>
        <v>3400</v>
      </c>
      <c r="I21" t="s">
        <v>638</v>
      </c>
      <c r="K21" s="118">
        <v>17</v>
      </c>
      <c r="L21">
        <f t="shared" si="6"/>
        <v>1671</v>
      </c>
      <c r="M21">
        <f t="shared" si="7"/>
        <v>2088.9999999999995</v>
      </c>
      <c r="N21">
        <f t="shared" si="8"/>
        <v>2883.2</v>
      </c>
      <c r="O21">
        <f t="shared" si="9"/>
        <v>3270.8</v>
      </c>
      <c r="P21" s="62">
        <f t="shared" si="20"/>
        <v>0.30000000000000016</v>
      </c>
      <c r="Q21" s="62">
        <f t="shared" si="20"/>
        <v>0.39999999999999958</v>
      </c>
      <c r="R21" s="62">
        <f t="shared" si="13"/>
        <v>0.67999999999999972</v>
      </c>
      <c r="S21" s="62">
        <f t="shared" si="21"/>
        <v>0.91999999999999993</v>
      </c>
      <c r="T21">
        <v>10</v>
      </c>
      <c r="U21">
        <v>20</v>
      </c>
      <c r="V21">
        <v>1</v>
      </c>
      <c r="AE21" t="s">
        <v>636</v>
      </c>
      <c r="AF21">
        <f t="shared" si="19"/>
        <v>14</v>
      </c>
      <c r="AG21">
        <f t="shared" si="16"/>
        <v>70</v>
      </c>
      <c r="AH21">
        <f t="shared" si="17"/>
        <v>75000</v>
      </c>
      <c r="AJ21" t="s">
        <v>636</v>
      </c>
      <c r="AK21">
        <f t="shared" si="18"/>
        <v>2100</v>
      </c>
      <c r="AN21" s="3">
        <v>19</v>
      </c>
      <c r="AO21">
        <f>总表!D21</f>
        <v>0.72483221476510062</v>
      </c>
      <c r="AP21">
        <f t="shared" si="4"/>
        <v>6.9738622010115243</v>
      </c>
      <c r="AQ21">
        <f t="shared" si="0"/>
        <v>125.52951961820744</v>
      </c>
      <c r="AR21">
        <f t="shared" si="1"/>
        <v>627.64759809103714</v>
      </c>
    </row>
    <row r="22" spans="2:44" x14ac:dyDescent="0.2">
      <c r="B22" s="118">
        <v>18</v>
      </c>
      <c r="C22" s="59" t="str">
        <f t="shared" si="5"/>
        <v>黄金三</v>
      </c>
      <c r="D22" s="59" t="str">
        <f t="shared" si="5"/>
        <v>钻石二</v>
      </c>
      <c r="E22" s="59" t="str">
        <f t="shared" si="5"/>
        <v>大师三</v>
      </c>
      <c r="F22" s="59" t="str">
        <f t="shared" si="5"/>
        <v>传说二</v>
      </c>
      <c r="H22">
        <f t="shared" si="10"/>
        <v>3600</v>
      </c>
      <c r="I22" t="s">
        <v>639</v>
      </c>
      <c r="K22" s="118">
        <v>18</v>
      </c>
      <c r="L22">
        <f t="shared" si="6"/>
        <v>1738</v>
      </c>
      <c r="M22">
        <f t="shared" si="7"/>
        <v>2174.9999999999995</v>
      </c>
      <c r="N22">
        <f t="shared" si="8"/>
        <v>3018.6</v>
      </c>
      <c r="O22">
        <f t="shared" si="9"/>
        <v>3454.65</v>
      </c>
      <c r="P22" s="62">
        <f t="shared" si="20"/>
        <v>0.30000000000000016</v>
      </c>
      <c r="Q22" s="62">
        <f t="shared" si="20"/>
        <v>0.39999999999999958</v>
      </c>
      <c r="R22" s="62">
        <f t="shared" si="13"/>
        <v>0.6599999999999997</v>
      </c>
      <c r="S22" s="62">
        <f t="shared" si="21"/>
        <v>0.91499999999999992</v>
      </c>
      <c r="T22">
        <v>10</v>
      </c>
      <c r="U22">
        <v>20</v>
      </c>
      <c r="V22">
        <v>1</v>
      </c>
      <c r="AE22" s="10" t="s">
        <v>637</v>
      </c>
      <c r="AF22">
        <f t="shared" si="19"/>
        <v>16</v>
      </c>
      <c r="AG22">
        <f t="shared" si="16"/>
        <v>80</v>
      </c>
      <c r="AH22">
        <f t="shared" si="17"/>
        <v>80000</v>
      </c>
      <c r="AJ22" t="s">
        <v>637</v>
      </c>
      <c r="AK22">
        <f t="shared" si="18"/>
        <v>2200</v>
      </c>
      <c r="AN22" s="3">
        <v>20</v>
      </c>
      <c r="AO22">
        <f>总表!D22</f>
        <v>0.75076923076923074</v>
      </c>
      <c r="AP22">
        <f t="shared" si="4"/>
        <v>7.7246314317807547</v>
      </c>
      <c r="AQ22">
        <f t="shared" si="0"/>
        <v>139.04336577205359</v>
      </c>
      <c r="AR22">
        <f t="shared" si="1"/>
        <v>695.21682886026792</v>
      </c>
    </row>
    <row r="23" spans="2:44" x14ac:dyDescent="0.2">
      <c r="B23" s="118">
        <v>19</v>
      </c>
      <c r="C23" s="59" t="str">
        <f t="shared" si="5"/>
        <v>黄金三</v>
      </c>
      <c r="D23" s="59" t="str">
        <f t="shared" si="5"/>
        <v>钻石二</v>
      </c>
      <c r="E23" s="59" t="str">
        <f t="shared" si="5"/>
        <v>传说一</v>
      </c>
      <c r="F23" s="59" t="str">
        <f t="shared" si="5"/>
        <v>传说三</v>
      </c>
      <c r="H23">
        <f t="shared" si="10"/>
        <v>3800</v>
      </c>
      <c r="I23" t="s">
        <v>640</v>
      </c>
      <c r="K23" s="118">
        <v>19</v>
      </c>
      <c r="L23">
        <f t="shared" si="6"/>
        <v>1805</v>
      </c>
      <c r="M23">
        <f t="shared" si="7"/>
        <v>2260.9999999999995</v>
      </c>
      <c r="N23">
        <f t="shared" si="8"/>
        <v>3150.2</v>
      </c>
      <c r="O23">
        <f t="shared" si="9"/>
        <v>3637.55</v>
      </c>
      <c r="P23" s="62">
        <f t="shared" si="20"/>
        <v>0.30000000000000016</v>
      </c>
      <c r="Q23" s="62">
        <f t="shared" si="20"/>
        <v>0.39999999999999958</v>
      </c>
      <c r="R23" s="62">
        <f t="shared" si="13"/>
        <v>0.63999999999999968</v>
      </c>
      <c r="S23" s="62">
        <f t="shared" si="21"/>
        <v>0.90999999999999992</v>
      </c>
      <c r="T23">
        <v>10</v>
      </c>
      <c r="U23">
        <v>20</v>
      </c>
      <c r="V23">
        <v>1</v>
      </c>
      <c r="AE23" t="s">
        <v>638</v>
      </c>
      <c r="AF23">
        <f t="shared" si="19"/>
        <v>16</v>
      </c>
      <c r="AG23">
        <f t="shared" si="16"/>
        <v>80</v>
      </c>
      <c r="AH23">
        <f t="shared" si="17"/>
        <v>85000</v>
      </c>
      <c r="AJ23" t="s">
        <v>638</v>
      </c>
      <c r="AK23">
        <f t="shared" si="18"/>
        <v>2300</v>
      </c>
      <c r="AN23" s="3">
        <v>21</v>
      </c>
      <c r="AO23">
        <f>总表!D23</f>
        <v>0.70123456790123462</v>
      </c>
      <c r="AP23">
        <f t="shared" si="4"/>
        <v>8.4258659996819887</v>
      </c>
      <c r="AQ23">
        <f t="shared" si="0"/>
        <v>151.6655879942758</v>
      </c>
      <c r="AR23">
        <f t="shared" si="1"/>
        <v>758.32793997137901</v>
      </c>
    </row>
    <row r="24" spans="2:44" x14ac:dyDescent="0.2">
      <c r="B24" s="118">
        <v>20</v>
      </c>
      <c r="C24" s="59" t="str">
        <f t="shared" si="5"/>
        <v>黄金三</v>
      </c>
      <c r="D24" s="59" t="str">
        <f t="shared" si="5"/>
        <v>钻石三</v>
      </c>
      <c r="E24" s="59" t="str">
        <f t="shared" si="5"/>
        <v>传说一</v>
      </c>
      <c r="F24" s="59" t="str">
        <f t="shared" si="5"/>
        <v>史诗</v>
      </c>
      <c r="K24" s="118">
        <v>20</v>
      </c>
      <c r="L24">
        <f t="shared" si="6"/>
        <v>1872</v>
      </c>
      <c r="M24">
        <f t="shared" si="7"/>
        <v>2346.9999999999995</v>
      </c>
      <c r="N24">
        <f t="shared" si="8"/>
        <v>3277.9999999999995</v>
      </c>
      <c r="O24">
        <f t="shared" si="9"/>
        <v>3819.5</v>
      </c>
      <c r="P24" s="62">
        <f t="shared" si="20"/>
        <v>0.30000000000000016</v>
      </c>
      <c r="Q24" s="62">
        <f t="shared" si="20"/>
        <v>0.39999999999999958</v>
      </c>
      <c r="R24" s="62">
        <f t="shared" si="13"/>
        <v>0.61999999999999966</v>
      </c>
      <c r="S24" s="62">
        <f t="shared" si="21"/>
        <v>0.90499999999999992</v>
      </c>
      <c r="T24">
        <v>10</v>
      </c>
      <c r="U24">
        <v>20</v>
      </c>
      <c r="V24">
        <v>1</v>
      </c>
      <c r="AE24" t="s">
        <v>639</v>
      </c>
      <c r="AF24">
        <f t="shared" si="19"/>
        <v>16</v>
      </c>
      <c r="AG24">
        <f t="shared" si="16"/>
        <v>80</v>
      </c>
      <c r="AH24">
        <f t="shared" si="17"/>
        <v>90000</v>
      </c>
      <c r="AJ24" t="s">
        <v>639</v>
      </c>
      <c r="AK24">
        <f t="shared" si="18"/>
        <v>2400</v>
      </c>
      <c r="AN24" s="3">
        <v>22</v>
      </c>
      <c r="AO24">
        <f>总表!D24</f>
        <v>0.79217603911980439</v>
      </c>
      <c r="AP24">
        <f t="shared" si="4"/>
        <v>9.2180420388017925</v>
      </c>
      <c r="AQ24">
        <f t="shared" si="0"/>
        <v>165.92475669843228</v>
      </c>
      <c r="AR24">
        <f t="shared" si="1"/>
        <v>829.62378349216135</v>
      </c>
    </row>
    <row r="25" spans="2:44" x14ac:dyDescent="0.2">
      <c r="B25" s="118">
        <v>21</v>
      </c>
      <c r="C25" s="59" t="str">
        <f t="shared" si="5"/>
        <v>钻石一</v>
      </c>
      <c r="D25" s="59" t="str">
        <f t="shared" si="5"/>
        <v>钻石三</v>
      </c>
      <c r="E25" s="59" t="str">
        <f t="shared" si="5"/>
        <v>传说二</v>
      </c>
      <c r="F25" s="59" t="str">
        <f t="shared" si="5"/>
        <v>史诗</v>
      </c>
      <c r="K25" s="118">
        <v>21</v>
      </c>
      <c r="L25">
        <f t="shared" si="6"/>
        <v>1939</v>
      </c>
      <c r="M25">
        <f t="shared" si="7"/>
        <v>2432.9999999999995</v>
      </c>
      <c r="N25">
        <f t="shared" si="8"/>
        <v>3401.9999999999995</v>
      </c>
      <c r="O25">
        <f t="shared" si="9"/>
        <v>4000.5</v>
      </c>
      <c r="P25" s="62">
        <f t="shared" si="20"/>
        <v>0.30000000000000016</v>
      </c>
      <c r="Q25" s="62">
        <f t="shared" si="20"/>
        <v>0.39999999999999958</v>
      </c>
      <c r="R25" s="62">
        <f t="shared" si="13"/>
        <v>0.59999999999999964</v>
      </c>
      <c r="S25" s="62">
        <f t="shared" si="21"/>
        <v>0.89999999999999991</v>
      </c>
      <c r="T25">
        <v>10</v>
      </c>
      <c r="U25">
        <v>20</v>
      </c>
      <c r="V25">
        <v>1</v>
      </c>
      <c r="AE25" t="s">
        <v>640</v>
      </c>
      <c r="AF25">
        <f t="shared" si="19"/>
        <v>18</v>
      </c>
      <c r="AG25">
        <f t="shared" si="16"/>
        <v>90</v>
      </c>
      <c r="AH25">
        <f t="shared" si="17"/>
        <v>95000</v>
      </c>
      <c r="AJ25" t="s">
        <v>640</v>
      </c>
      <c r="AK25">
        <f t="shared" si="18"/>
        <v>2500</v>
      </c>
      <c r="AN25" s="3">
        <v>23</v>
      </c>
      <c r="AO25">
        <f>总表!D25</f>
        <v>0.90167865707434047</v>
      </c>
      <c r="AP25">
        <f t="shared" si="4"/>
        <v>10.119720695876133</v>
      </c>
      <c r="AQ25">
        <f t="shared" si="0"/>
        <v>182.1549725257704</v>
      </c>
      <c r="AR25">
        <f t="shared" si="1"/>
        <v>910.77486262885191</v>
      </c>
    </row>
    <row r="26" spans="2:44" x14ac:dyDescent="0.2">
      <c r="B26" s="118">
        <v>22</v>
      </c>
      <c r="C26" s="59" t="str">
        <f t="shared" si="5"/>
        <v>钻石一</v>
      </c>
      <c r="D26" s="59" t="str">
        <f t="shared" si="5"/>
        <v>大师一</v>
      </c>
      <c r="E26" s="59" t="str">
        <f t="shared" si="5"/>
        <v>传说三</v>
      </c>
      <c r="F26" s="59" t="str">
        <f t="shared" si="5"/>
        <v>史诗</v>
      </c>
      <c r="K26" s="118">
        <v>22</v>
      </c>
      <c r="L26">
        <f t="shared" si="6"/>
        <v>2006</v>
      </c>
      <c r="M26">
        <f t="shared" si="7"/>
        <v>2518.9999999999995</v>
      </c>
      <c r="N26">
        <f t="shared" si="8"/>
        <v>3525.9999999999995</v>
      </c>
      <c r="O26">
        <f t="shared" si="9"/>
        <v>4180.55</v>
      </c>
      <c r="P26" s="62">
        <f t="shared" si="20"/>
        <v>0.30000000000000016</v>
      </c>
      <c r="Q26" s="62">
        <f t="shared" si="20"/>
        <v>0.39999999999999958</v>
      </c>
      <c r="R26" s="62">
        <f>R25</f>
        <v>0.59999999999999964</v>
      </c>
      <c r="S26" s="62">
        <f t="shared" si="21"/>
        <v>0.89499999999999991</v>
      </c>
      <c r="T26">
        <v>10</v>
      </c>
      <c r="U26">
        <v>20</v>
      </c>
      <c r="V26">
        <v>1</v>
      </c>
      <c r="AN26" s="3">
        <v>24</v>
      </c>
      <c r="AO26">
        <f>总表!D26</f>
        <v>0.99766899766899764</v>
      </c>
      <c r="AP26">
        <f t="shared" si="4"/>
        <v>11.11738969354513</v>
      </c>
      <c r="AQ26">
        <f t="shared" si="0"/>
        <v>200.11301448381235</v>
      </c>
      <c r="AR26">
        <f t="shared" si="1"/>
        <v>1000.5650724190617</v>
      </c>
    </row>
    <row r="27" spans="2:44" x14ac:dyDescent="0.2">
      <c r="B27" s="118">
        <v>23</v>
      </c>
      <c r="C27" s="59" t="str">
        <f t="shared" si="5"/>
        <v>钻石一</v>
      </c>
      <c r="D27" s="59" t="str">
        <f t="shared" si="5"/>
        <v>大师一</v>
      </c>
      <c r="E27" s="59" t="str">
        <f t="shared" si="5"/>
        <v>传说三</v>
      </c>
      <c r="F27" s="59" t="str">
        <f t="shared" si="5"/>
        <v>史诗</v>
      </c>
      <c r="K27" s="118">
        <v>23</v>
      </c>
      <c r="L27">
        <f t="shared" si="6"/>
        <v>2073</v>
      </c>
      <c r="M27">
        <f t="shared" si="7"/>
        <v>2604.9999999999995</v>
      </c>
      <c r="N27">
        <f t="shared" si="8"/>
        <v>3649.9999999999995</v>
      </c>
      <c r="O27">
        <f t="shared" si="9"/>
        <v>4359.6500000000005</v>
      </c>
      <c r="P27" s="62">
        <f t="shared" si="20"/>
        <v>0.30000000000000016</v>
      </c>
      <c r="Q27" s="62">
        <f t="shared" si="20"/>
        <v>0.39999999999999958</v>
      </c>
      <c r="R27" s="62">
        <f t="shared" si="20"/>
        <v>0.59999999999999964</v>
      </c>
      <c r="S27" s="62">
        <f t="shared" si="21"/>
        <v>0.8899999999999999</v>
      </c>
      <c r="T27">
        <v>10</v>
      </c>
      <c r="U27">
        <v>20</v>
      </c>
      <c r="V27">
        <v>1</v>
      </c>
      <c r="AN27" s="3">
        <v>25</v>
      </c>
      <c r="AO27">
        <f>总表!D27</f>
        <v>1.1056179775280899</v>
      </c>
      <c r="AP27">
        <f t="shared" si="4"/>
        <v>12.223007671073219</v>
      </c>
      <c r="AQ27">
        <f t="shared" si="0"/>
        <v>220.01413807931795</v>
      </c>
      <c r="AR27">
        <f t="shared" si="1"/>
        <v>1100.0706903965897</v>
      </c>
    </row>
    <row r="28" spans="2:44" x14ac:dyDescent="0.2">
      <c r="B28" s="118">
        <v>24</v>
      </c>
      <c r="C28" s="59" t="str">
        <f t="shared" si="5"/>
        <v>钻石二</v>
      </c>
      <c r="D28" s="59" t="str">
        <f t="shared" si="5"/>
        <v>大师一</v>
      </c>
      <c r="E28" s="59" t="str">
        <f t="shared" si="5"/>
        <v>史诗</v>
      </c>
      <c r="F28" s="59" t="str">
        <f t="shared" si="5"/>
        <v>史诗</v>
      </c>
      <c r="K28" s="118">
        <v>24</v>
      </c>
      <c r="L28">
        <f t="shared" si="6"/>
        <v>2140</v>
      </c>
      <c r="M28">
        <f t="shared" si="7"/>
        <v>2690.9999999999995</v>
      </c>
      <c r="N28">
        <f t="shared" si="8"/>
        <v>3773.9999999999995</v>
      </c>
      <c r="O28">
        <f t="shared" si="9"/>
        <v>4537.8</v>
      </c>
      <c r="P28" s="62">
        <f t="shared" si="20"/>
        <v>0.30000000000000016</v>
      </c>
      <c r="Q28" s="62">
        <f t="shared" si="20"/>
        <v>0.39999999999999958</v>
      </c>
      <c r="R28" s="62">
        <f t="shared" si="20"/>
        <v>0.59999999999999964</v>
      </c>
      <c r="S28" s="62">
        <f t="shared" si="21"/>
        <v>0.8849999999999999</v>
      </c>
      <c r="T28">
        <v>10</v>
      </c>
      <c r="U28">
        <v>20</v>
      </c>
      <c r="V28">
        <v>1</v>
      </c>
      <c r="AN28" s="3">
        <v>26</v>
      </c>
      <c r="AO28">
        <f>总表!D28</f>
        <v>1.1956989247311829</v>
      </c>
      <c r="AP28">
        <f t="shared" si="4"/>
        <v>13.418706595804402</v>
      </c>
      <c r="AQ28">
        <f t="shared" si="0"/>
        <v>241.53671872447921</v>
      </c>
      <c r="AR28">
        <f t="shared" si="1"/>
        <v>1207.6835936223961</v>
      </c>
    </row>
    <row r="29" spans="2:44" x14ac:dyDescent="0.2">
      <c r="B29" s="118">
        <v>25</v>
      </c>
      <c r="C29" s="59" t="str">
        <f t="shared" si="5"/>
        <v>钻石二</v>
      </c>
      <c r="D29" s="59" t="str">
        <f t="shared" si="5"/>
        <v>大师二</v>
      </c>
      <c r="E29" s="59" t="str">
        <f t="shared" si="5"/>
        <v>史诗</v>
      </c>
      <c r="F29" s="59" t="str">
        <f t="shared" si="5"/>
        <v>史诗</v>
      </c>
      <c r="K29" s="118">
        <v>25</v>
      </c>
      <c r="L29">
        <f t="shared" si="6"/>
        <v>2207</v>
      </c>
      <c r="M29">
        <f t="shared" si="7"/>
        <v>2776.9999999999995</v>
      </c>
      <c r="N29">
        <f t="shared" si="8"/>
        <v>3897.9999999999995</v>
      </c>
      <c r="O29">
        <f t="shared" si="9"/>
        <v>4715</v>
      </c>
      <c r="P29" s="62">
        <f t="shared" si="20"/>
        <v>0.30000000000000016</v>
      </c>
      <c r="Q29" s="62">
        <f t="shared" si="20"/>
        <v>0.39999999999999958</v>
      </c>
      <c r="R29" s="62">
        <f t="shared" si="20"/>
        <v>0.59999999999999964</v>
      </c>
      <c r="S29" s="62">
        <f t="shared" si="21"/>
        <v>0.87999999999999989</v>
      </c>
      <c r="T29">
        <v>10</v>
      </c>
      <c r="U29">
        <v>20</v>
      </c>
      <c r="V29">
        <v>1</v>
      </c>
      <c r="AN29" s="3">
        <v>27</v>
      </c>
      <c r="AO29">
        <f>总表!D29</f>
        <v>1.2924335378323109</v>
      </c>
      <c r="AP29">
        <f t="shared" si="4"/>
        <v>14.711140133636713</v>
      </c>
      <c r="AQ29">
        <f t="shared" si="0"/>
        <v>264.80052240546081</v>
      </c>
      <c r="AR29">
        <f t="shared" si="1"/>
        <v>1324.0026120273042</v>
      </c>
    </row>
    <row r="30" spans="2:44" x14ac:dyDescent="0.2">
      <c r="B30" s="118">
        <v>26</v>
      </c>
      <c r="C30" s="59" t="str">
        <f t="shared" si="5"/>
        <v>钻石二</v>
      </c>
      <c r="D30" s="59" t="str">
        <f t="shared" si="5"/>
        <v>大师二</v>
      </c>
      <c r="E30" s="59" t="str">
        <f t="shared" si="5"/>
        <v>史诗</v>
      </c>
      <c r="F30" s="59" t="str">
        <f t="shared" si="5"/>
        <v>史诗</v>
      </c>
      <c r="K30" s="118">
        <v>26</v>
      </c>
      <c r="L30">
        <f t="shared" si="6"/>
        <v>2274</v>
      </c>
      <c r="M30">
        <f t="shared" si="7"/>
        <v>2862.9999999999995</v>
      </c>
      <c r="N30">
        <f t="shared" si="8"/>
        <v>4021.9999999999995</v>
      </c>
      <c r="O30">
        <f t="shared" si="9"/>
        <v>4891.25</v>
      </c>
      <c r="P30" s="62">
        <f t="shared" ref="P30:R34" si="22">P29</f>
        <v>0.30000000000000016</v>
      </c>
      <c r="Q30" s="62">
        <f t="shared" si="22"/>
        <v>0.39999999999999958</v>
      </c>
      <c r="R30" s="62">
        <f t="shared" si="22"/>
        <v>0.59999999999999964</v>
      </c>
      <c r="S30" s="62">
        <f t="shared" si="21"/>
        <v>0.87499999999999989</v>
      </c>
      <c r="T30">
        <v>10</v>
      </c>
      <c r="U30">
        <v>20</v>
      </c>
      <c r="V30">
        <v>1</v>
      </c>
      <c r="AN30" s="3">
        <v>28</v>
      </c>
      <c r="AO30">
        <f>总表!D30</f>
        <v>1.3694390715667311</v>
      </c>
      <c r="AP30">
        <f t="shared" si="4"/>
        <v>16.080579205203442</v>
      </c>
      <c r="AQ30">
        <f t="shared" si="0"/>
        <v>289.45042569366194</v>
      </c>
      <c r="AR30">
        <f t="shared" si="1"/>
        <v>1447.2521284683098</v>
      </c>
    </row>
    <row r="31" spans="2:44" x14ac:dyDescent="0.2">
      <c r="B31" s="118">
        <v>27</v>
      </c>
      <c r="C31" s="59" t="str">
        <f t="shared" si="5"/>
        <v>钻石三</v>
      </c>
      <c r="D31" s="59" t="str">
        <f t="shared" si="5"/>
        <v>大师三</v>
      </c>
      <c r="E31" s="59" t="str">
        <f t="shared" si="5"/>
        <v>史诗</v>
      </c>
      <c r="F31" s="59" t="str">
        <f t="shared" si="5"/>
        <v>史诗</v>
      </c>
      <c r="K31" s="118">
        <v>27</v>
      </c>
      <c r="L31">
        <f t="shared" si="6"/>
        <v>2341</v>
      </c>
      <c r="M31">
        <f t="shared" si="7"/>
        <v>2948.9999999999995</v>
      </c>
      <c r="N31">
        <f t="shared" si="8"/>
        <v>4145.9999999999991</v>
      </c>
      <c r="O31">
        <f t="shared" si="9"/>
        <v>5066.55</v>
      </c>
      <c r="P31" s="62">
        <f t="shared" si="22"/>
        <v>0.30000000000000016</v>
      </c>
      <c r="Q31" s="62">
        <f t="shared" si="22"/>
        <v>0.39999999999999958</v>
      </c>
      <c r="R31" s="62">
        <f t="shared" si="22"/>
        <v>0.59999999999999964</v>
      </c>
      <c r="S31" s="62">
        <f t="shared" si="21"/>
        <v>0.86999999999999988</v>
      </c>
      <c r="T31">
        <v>10</v>
      </c>
      <c r="U31">
        <v>20</v>
      </c>
      <c r="V31">
        <v>1</v>
      </c>
      <c r="AN31" s="3">
        <v>29</v>
      </c>
      <c r="AO31">
        <f>总表!D31</f>
        <v>1.4499089253187614</v>
      </c>
      <c r="AP31">
        <f t="shared" si="4"/>
        <v>17.530488130522205</v>
      </c>
      <c r="AQ31">
        <f t="shared" si="0"/>
        <v>315.54878634939968</v>
      </c>
      <c r="AR31">
        <f t="shared" si="1"/>
        <v>1577.7439317469984</v>
      </c>
    </row>
    <row r="32" spans="2:44" x14ac:dyDescent="0.2">
      <c r="B32" s="118">
        <v>28</v>
      </c>
      <c r="C32" s="59" t="str">
        <f t="shared" si="5"/>
        <v>钻石三</v>
      </c>
      <c r="D32" s="59" t="str">
        <f t="shared" si="5"/>
        <v>大师三</v>
      </c>
      <c r="E32" s="59" t="str">
        <f t="shared" si="5"/>
        <v>史诗</v>
      </c>
      <c r="F32" s="59" t="str">
        <f t="shared" si="5"/>
        <v>史诗</v>
      </c>
      <c r="K32" s="118">
        <v>28</v>
      </c>
      <c r="L32">
        <f t="shared" si="6"/>
        <v>2408</v>
      </c>
      <c r="M32">
        <f t="shared" si="7"/>
        <v>3034.9999999999995</v>
      </c>
      <c r="N32">
        <f t="shared" si="8"/>
        <v>4269.9999999999991</v>
      </c>
      <c r="O32">
        <f t="shared" si="9"/>
        <v>5240.9000000000005</v>
      </c>
      <c r="P32" s="62">
        <f t="shared" si="22"/>
        <v>0.30000000000000016</v>
      </c>
      <c r="Q32" s="62">
        <f t="shared" si="22"/>
        <v>0.39999999999999958</v>
      </c>
      <c r="R32" s="62">
        <f t="shared" si="22"/>
        <v>0.59999999999999964</v>
      </c>
      <c r="S32" s="62">
        <f t="shared" si="21"/>
        <v>0.86499999999999988</v>
      </c>
      <c r="T32">
        <v>10</v>
      </c>
      <c r="U32">
        <v>20</v>
      </c>
      <c r="V32">
        <v>1</v>
      </c>
      <c r="AN32" s="3">
        <v>30</v>
      </c>
      <c r="AO32">
        <f>总表!D32</f>
        <v>1.5111111111111111</v>
      </c>
      <c r="AP32">
        <f t="shared" si="4"/>
        <v>19.041599241633314</v>
      </c>
      <c r="AQ32">
        <f t="shared" si="0"/>
        <v>342.74878634939967</v>
      </c>
      <c r="AR32">
        <f t="shared" si="1"/>
        <v>1713.7439317469982</v>
      </c>
    </row>
    <row r="33" spans="2:44" x14ac:dyDescent="0.2">
      <c r="B33" s="118">
        <v>29</v>
      </c>
      <c r="C33" s="59" t="str">
        <f t="shared" si="5"/>
        <v>钻石三</v>
      </c>
      <c r="D33" s="59" t="str">
        <f t="shared" si="5"/>
        <v>传说一</v>
      </c>
      <c r="E33" s="59" t="str">
        <f t="shared" si="5"/>
        <v>史诗</v>
      </c>
      <c r="F33" s="59" t="str">
        <f t="shared" si="5"/>
        <v>史诗</v>
      </c>
      <c r="K33" s="118">
        <v>29</v>
      </c>
      <c r="L33">
        <f t="shared" si="6"/>
        <v>2475</v>
      </c>
      <c r="M33">
        <f t="shared" si="7"/>
        <v>3120.9999999999995</v>
      </c>
      <c r="N33">
        <f t="shared" si="8"/>
        <v>4393.9999999999991</v>
      </c>
      <c r="O33">
        <f t="shared" si="9"/>
        <v>5414.3</v>
      </c>
      <c r="P33" s="62">
        <f t="shared" si="22"/>
        <v>0.30000000000000016</v>
      </c>
      <c r="Q33" s="62">
        <f t="shared" si="22"/>
        <v>0.39999999999999958</v>
      </c>
      <c r="R33" s="62">
        <f t="shared" si="22"/>
        <v>0.59999999999999964</v>
      </c>
      <c r="S33" s="62">
        <f t="shared" si="21"/>
        <v>0.85999999999999988</v>
      </c>
      <c r="T33">
        <v>10</v>
      </c>
      <c r="U33">
        <v>20</v>
      </c>
      <c r="V33">
        <v>1</v>
      </c>
      <c r="AN33" s="3">
        <v>31</v>
      </c>
      <c r="AO33">
        <f>总表!D33</f>
        <v>1.454014598540146</v>
      </c>
      <c r="AP33">
        <f t="shared" si="4"/>
        <v>20.495613840173458</v>
      </c>
      <c r="AQ33">
        <f t="shared" si="0"/>
        <v>368.92104912312226</v>
      </c>
      <c r="AR33">
        <f t="shared" si="1"/>
        <v>1844.6052456156112</v>
      </c>
    </row>
    <row r="34" spans="2:44" x14ac:dyDescent="0.2">
      <c r="B34" s="118">
        <v>30</v>
      </c>
      <c r="C34" s="59" t="str">
        <f t="shared" si="5"/>
        <v>大师一</v>
      </c>
      <c r="D34" s="59" t="str">
        <f t="shared" si="5"/>
        <v>传说一</v>
      </c>
      <c r="E34" s="59" t="str">
        <f t="shared" si="5"/>
        <v>史诗</v>
      </c>
      <c r="F34" s="59" t="str">
        <f t="shared" si="5"/>
        <v>史诗</v>
      </c>
      <c r="K34" s="118">
        <v>30</v>
      </c>
      <c r="L34">
        <f t="shared" si="6"/>
        <v>2542</v>
      </c>
      <c r="M34">
        <f t="shared" si="7"/>
        <v>3206.9999999999995</v>
      </c>
      <c r="N34">
        <f t="shared" si="8"/>
        <v>4517.9999999999991</v>
      </c>
      <c r="O34">
        <f t="shared" si="9"/>
        <v>5586.75</v>
      </c>
      <c r="P34" s="62">
        <f t="shared" si="22"/>
        <v>0.30000000000000016</v>
      </c>
      <c r="Q34" s="62">
        <f t="shared" si="22"/>
        <v>0.39999999999999958</v>
      </c>
      <c r="R34" s="62">
        <f t="shared" si="22"/>
        <v>0.59999999999999964</v>
      </c>
      <c r="S34" s="62">
        <f t="shared" si="21"/>
        <v>0.85499999999999987</v>
      </c>
      <c r="T34">
        <v>10</v>
      </c>
      <c r="U34">
        <v>20</v>
      </c>
      <c r="V34">
        <v>1</v>
      </c>
      <c r="AN34" s="3">
        <v>32</v>
      </c>
      <c r="AO34">
        <f>总表!D34</f>
        <v>1.6057971014492753</v>
      </c>
      <c r="AP34">
        <f t="shared" si="4"/>
        <v>22.101410941622735</v>
      </c>
      <c r="AQ34">
        <f t="shared" si="0"/>
        <v>397.82539694920922</v>
      </c>
      <c r="AR34">
        <f t="shared" si="1"/>
        <v>1989.1269847460462</v>
      </c>
    </row>
    <row r="35" spans="2:44" x14ac:dyDescent="0.2">
      <c r="AN35" s="3">
        <v>33</v>
      </c>
      <c r="AO35">
        <f>总表!D35</f>
        <v>1.7771428571428571</v>
      </c>
      <c r="AP35">
        <f t="shared" si="4"/>
        <v>23.878553798765591</v>
      </c>
      <c r="AQ35">
        <f t="shared" si="0"/>
        <v>429.81396837778061</v>
      </c>
      <c r="AR35">
        <f t="shared" si="1"/>
        <v>2149.0698418889033</v>
      </c>
    </row>
    <row r="36" spans="2:44" x14ac:dyDescent="0.2">
      <c r="AN36" s="3">
        <v>34</v>
      </c>
      <c r="AO36">
        <f>总表!D36</f>
        <v>1.93006993006993</v>
      </c>
      <c r="AP36">
        <f t="shared" si="4"/>
        <v>25.808623728835521</v>
      </c>
      <c r="AQ36">
        <f t="shared" si="0"/>
        <v>464.55522711903939</v>
      </c>
      <c r="AR36">
        <f t="shared" si="1"/>
        <v>2322.776135595197</v>
      </c>
    </row>
    <row r="37" spans="2:44" x14ac:dyDescent="0.2">
      <c r="AN37" s="3">
        <v>35</v>
      </c>
      <c r="AO37">
        <f>总表!D37</f>
        <v>2.0952380952380953</v>
      </c>
      <c r="AP37">
        <f t="shared" si="4"/>
        <v>27.903861824073616</v>
      </c>
      <c r="AQ37">
        <f t="shared" si="0"/>
        <v>502.26951283332505</v>
      </c>
      <c r="AR37">
        <f t="shared" si="1"/>
        <v>2511.3475641666255</v>
      </c>
    </row>
    <row r="38" spans="2:44" x14ac:dyDescent="0.2">
      <c r="AN38" s="3">
        <v>36</v>
      </c>
      <c r="AO38">
        <f>总表!D38</f>
        <v>2.236842105263158</v>
      </c>
      <c r="AP38">
        <f t="shared" si="4"/>
        <v>30.140703929336773</v>
      </c>
      <c r="AQ38">
        <f t="shared" si="0"/>
        <v>708.53267072806193</v>
      </c>
      <c r="AR38">
        <f t="shared" si="1"/>
        <v>3542.6633536403097</v>
      </c>
    </row>
    <row r="39" spans="2:44" x14ac:dyDescent="0.2">
      <c r="AN39" s="3">
        <v>37</v>
      </c>
      <c r="AO39">
        <f>总表!D39</f>
        <v>2.3848101265822783</v>
      </c>
      <c r="AP39">
        <f t="shared" si="4"/>
        <v>32.525514055919054</v>
      </c>
      <c r="AQ39">
        <f t="shared" si="0"/>
        <v>751.45925300654301</v>
      </c>
      <c r="AR39">
        <f t="shared" si="1"/>
        <v>3757.2962650327149</v>
      </c>
    </row>
    <row r="40" spans="2:44" x14ac:dyDescent="0.2">
      <c r="AN40" s="3">
        <v>38</v>
      </c>
      <c r="AO40">
        <f>总表!D40</f>
        <v>2.5066666666666668</v>
      </c>
      <c r="AP40">
        <f t="shared" si="4"/>
        <v>35.032180722585721</v>
      </c>
      <c r="AQ40">
        <f t="shared" si="0"/>
        <v>796.57925300654301</v>
      </c>
      <c r="AR40">
        <f t="shared" si="1"/>
        <v>3982.8962650327148</v>
      </c>
    </row>
    <row r="41" spans="2:44" x14ac:dyDescent="0.2">
      <c r="AN41" s="3">
        <v>39</v>
      </c>
      <c r="AO41">
        <f>总表!D41</f>
        <v>2.6312138728323697</v>
      </c>
      <c r="AP41">
        <f t="shared" si="4"/>
        <v>37.66339459541809</v>
      </c>
      <c r="AQ41">
        <f t="shared" si="0"/>
        <v>843.94110271752561</v>
      </c>
      <c r="AR41">
        <f t="shared" si="1"/>
        <v>4219.705513587628</v>
      </c>
    </row>
    <row r="42" spans="2:44" x14ac:dyDescent="0.2">
      <c r="AN42" s="3">
        <v>40</v>
      </c>
      <c r="AO42">
        <f>总表!D42</f>
        <v>2.7296703296703297</v>
      </c>
      <c r="AP42">
        <f t="shared" si="4"/>
        <v>40.393064925088417</v>
      </c>
      <c r="AQ42">
        <f t="shared" si="0"/>
        <v>893.07516865159153</v>
      </c>
      <c r="AR42">
        <f t="shared" si="1"/>
        <v>4465.375843257958</v>
      </c>
    </row>
    <row r="43" spans="2:44" x14ac:dyDescent="0.2">
      <c r="AN43" s="3">
        <v>41</v>
      </c>
      <c r="AO43">
        <f>总表!D43</f>
        <v>2.6524271844660192</v>
      </c>
      <c r="AP43">
        <f t="shared" si="4"/>
        <v>43.045492109554438</v>
      </c>
      <c r="AQ43">
        <f t="shared" si="0"/>
        <v>940.81885797197992</v>
      </c>
      <c r="AR43">
        <f t="shared" si="1"/>
        <v>4704.0942898598996</v>
      </c>
    </row>
    <row r="44" spans="2:44" x14ac:dyDescent="0.2">
      <c r="AN44" s="3">
        <v>42</v>
      </c>
      <c r="AO44">
        <f>总表!D44</f>
        <v>2.8764478764478763</v>
      </c>
      <c r="AP44">
        <f t="shared" si="4"/>
        <v>45.921939986002315</v>
      </c>
      <c r="AQ44">
        <f t="shared" si="0"/>
        <v>992.59491974804166</v>
      </c>
      <c r="AR44">
        <f t="shared" si="1"/>
        <v>4962.9745987402084</v>
      </c>
    </row>
    <row r="45" spans="2:44" x14ac:dyDescent="0.2">
      <c r="AN45" s="3">
        <v>43</v>
      </c>
      <c r="AO45">
        <f>总表!D45</f>
        <v>3.1183206106870229</v>
      </c>
      <c r="AP45">
        <f t="shared" si="4"/>
        <v>49.040260596689336</v>
      </c>
      <c r="AQ45">
        <f t="shared" si="0"/>
        <v>1048.7246907404081</v>
      </c>
      <c r="AR45">
        <f t="shared" si="1"/>
        <v>5243.62345370204</v>
      </c>
    </row>
    <row r="46" spans="2:44" x14ac:dyDescent="0.2">
      <c r="AN46" s="3">
        <v>44</v>
      </c>
      <c r="AO46">
        <f>总表!D46</f>
        <v>3.3358348968105065</v>
      </c>
      <c r="AP46">
        <f t="shared" si="4"/>
        <v>52.37609549349984</v>
      </c>
      <c r="AQ46">
        <f t="shared" si="0"/>
        <v>1108.769718882997</v>
      </c>
      <c r="AR46">
        <f t="shared" si="1"/>
        <v>5543.8485944149852</v>
      </c>
    </row>
    <row r="47" spans="2:44" x14ac:dyDescent="0.2">
      <c r="AN47" s="3">
        <v>45</v>
      </c>
      <c r="AO47">
        <f>总表!D47</f>
        <v>3.5633027522935778</v>
      </c>
      <c r="AP47">
        <f t="shared" si="4"/>
        <v>55.93939824579342</v>
      </c>
      <c r="AQ47">
        <f t="shared" si="0"/>
        <v>1172.9091684242817</v>
      </c>
      <c r="AR47">
        <f t="shared" si="1"/>
        <v>5864.545842121408</v>
      </c>
    </row>
    <row r="48" spans="2:44" x14ac:dyDescent="0.2">
      <c r="AN48" s="3">
        <v>46</v>
      </c>
      <c r="AO48">
        <f>总表!D48</f>
        <v>3.7607142857142857</v>
      </c>
      <c r="AP48">
        <f t="shared" si="4"/>
        <v>59.700112531507706</v>
      </c>
      <c r="AQ48">
        <f t="shared" si="0"/>
        <v>1240.6020255671388</v>
      </c>
      <c r="AR48">
        <f t="shared" si="1"/>
        <v>6203.0101278356933</v>
      </c>
    </row>
    <row r="49" spans="40:44" x14ac:dyDescent="0.2">
      <c r="AN49" s="3">
        <v>47</v>
      </c>
      <c r="AO49">
        <f>总表!D49</f>
        <v>3.9619377162629759</v>
      </c>
      <c r="AP49">
        <f t="shared" si="4"/>
        <v>63.662050247770679</v>
      </c>
      <c r="AQ49">
        <f t="shared" si="0"/>
        <v>1477.9169044598723</v>
      </c>
      <c r="AR49">
        <f t="shared" si="1"/>
        <v>7389.5845222993612</v>
      </c>
    </row>
    <row r="50" spans="40:44" x14ac:dyDescent="0.2">
      <c r="AN50" s="3">
        <v>48</v>
      </c>
      <c r="AO50">
        <f>总表!D50</f>
        <v>4.1302170283806348</v>
      </c>
      <c r="AP50">
        <f t="shared" si="4"/>
        <v>67.792267276151307</v>
      </c>
      <c r="AQ50">
        <f t="shared" si="0"/>
        <v>1552.2608109707235</v>
      </c>
      <c r="AR50">
        <f t="shared" si="1"/>
        <v>7761.3040548536173</v>
      </c>
    </row>
    <row r="51" spans="40:44" x14ac:dyDescent="0.2">
      <c r="AN51" s="3">
        <v>49</v>
      </c>
      <c r="AO51">
        <f>总表!D51</f>
        <v>4.2985553772070624</v>
      </c>
      <c r="AP51">
        <f t="shared" si="4"/>
        <v>72.090822653358373</v>
      </c>
      <c r="AQ51">
        <f t="shared" si="0"/>
        <v>1629.6348077604507</v>
      </c>
      <c r="AR51">
        <f t="shared" si="1"/>
        <v>8148.1740388022536</v>
      </c>
    </row>
    <row r="52" spans="40:44" x14ac:dyDescent="0.2">
      <c r="AN52" s="3">
        <v>50</v>
      </c>
      <c r="AO52">
        <f>总表!D52</f>
        <v>4.4338461538461535</v>
      </c>
      <c r="AP52">
        <f t="shared" si="4"/>
        <v>76.52466880720452</v>
      </c>
      <c r="AQ52">
        <f t="shared" si="0"/>
        <v>1709.4440385296814</v>
      </c>
      <c r="AR52">
        <f t="shared" si="1"/>
        <v>8547.2201926484067</v>
      </c>
    </row>
    <row r="53" spans="40:44" x14ac:dyDescent="0.2">
      <c r="AN53" s="3">
        <v>51</v>
      </c>
      <c r="AO53">
        <f>总表!D53</f>
        <v>4.3277777777777775</v>
      </c>
      <c r="AP53">
        <f t="shared" si="4"/>
        <v>80.852446584982303</v>
      </c>
      <c r="AQ53">
        <f t="shared" si="0"/>
        <v>1787.3440385296815</v>
      </c>
      <c r="AR53">
        <f t="shared" si="1"/>
        <v>8936.7201926484086</v>
      </c>
    </row>
    <row r="54" spans="40:44" x14ac:dyDescent="0.2">
      <c r="AN54" s="3">
        <v>52</v>
      </c>
      <c r="AO54">
        <f>总表!D54</f>
        <v>4.6302695231513473</v>
      </c>
      <c r="AP54">
        <f t="shared" si="4"/>
        <v>85.482716108133644</v>
      </c>
      <c r="AQ54">
        <f t="shared" si="0"/>
        <v>1870.6888899464057</v>
      </c>
      <c r="AR54">
        <f t="shared" si="1"/>
        <v>9353.4444497320292</v>
      </c>
    </row>
    <row r="55" spans="40:44" x14ac:dyDescent="0.2">
      <c r="AN55" s="3">
        <v>53</v>
      </c>
      <c r="AO55">
        <f>总表!D55</f>
        <v>4.947296372347707</v>
      </c>
      <c r="AP55">
        <f t="shared" si="4"/>
        <v>90.430012480481352</v>
      </c>
      <c r="AQ55">
        <f t="shared" si="0"/>
        <v>2125.7402246486645</v>
      </c>
      <c r="AR55">
        <f t="shared" si="1"/>
        <v>10628.701123243321</v>
      </c>
    </row>
    <row r="56" spans="40:44" x14ac:dyDescent="0.2">
      <c r="AN56" s="3">
        <v>54</v>
      </c>
      <c r="AO56">
        <f>总表!D56</f>
        <v>5.2334682860998649</v>
      </c>
      <c r="AP56">
        <f t="shared" si="4"/>
        <v>95.663480766581216</v>
      </c>
      <c r="AQ56">
        <f t="shared" si="0"/>
        <v>2219.9426537984618</v>
      </c>
      <c r="AR56">
        <f t="shared" si="1"/>
        <v>11099.713268992309</v>
      </c>
    </row>
    <row r="57" spans="40:44" x14ac:dyDescent="0.2">
      <c r="AN57" s="3">
        <v>55</v>
      </c>
      <c r="AO57">
        <f>总表!D57</f>
        <v>5.5258278145695368</v>
      </c>
      <c r="AP57">
        <f t="shared" si="4"/>
        <v>101.18930858115075</v>
      </c>
      <c r="AQ57">
        <f t="shared" si="0"/>
        <v>2319.4075544607135</v>
      </c>
      <c r="AR57">
        <f t="shared" si="1"/>
        <v>11597.037772303567</v>
      </c>
    </row>
    <row r="58" spans="40:44" x14ac:dyDescent="0.2">
      <c r="AN58" s="3">
        <v>56</v>
      </c>
      <c r="AO58">
        <f>总表!D58</f>
        <v>5.7812297734627833</v>
      </c>
      <c r="AP58">
        <f t="shared" si="4"/>
        <v>106.97053835461354</v>
      </c>
      <c r="AQ58">
        <f t="shared" si="0"/>
        <v>2423.4696903830436</v>
      </c>
      <c r="AR58">
        <f t="shared" si="1"/>
        <v>12117.348451915219</v>
      </c>
    </row>
    <row r="59" spans="40:44" x14ac:dyDescent="0.2">
      <c r="AN59" s="3">
        <v>57</v>
      </c>
      <c r="AO59">
        <f>总表!D59</f>
        <v>6.0365469439193449</v>
      </c>
      <c r="AP59">
        <f t="shared" si="4"/>
        <v>113.00708529853289</v>
      </c>
      <c r="AQ59">
        <f t="shared" si="0"/>
        <v>2532.1275353735919</v>
      </c>
      <c r="AR59">
        <f t="shared" si="1"/>
        <v>12660.63767686796</v>
      </c>
    </row>
    <row r="60" spans="40:44" x14ac:dyDescent="0.2">
      <c r="AN60" s="3">
        <v>58</v>
      </c>
      <c r="AO60">
        <f>总表!D60</f>
        <v>6.2518337408312963</v>
      </c>
      <c r="AP60">
        <f t="shared" si="4"/>
        <v>119.25891903936419</v>
      </c>
      <c r="AQ60">
        <f t="shared" si="0"/>
        <v>2644.6605427085556</v>
      </c>
      <c r="AR60">
        <f t="shared" si="1"/>
        <v>13223.302713542776</v>
      </c>
    </row>
    <row r="61" spans="40:44" x14ac:dyDescent="0.2">
      <c r="AN61" s="3">
        <v>59</v>
      </c>
      <c r="AO61">
        <f>总表!D61</f>
        <v>6.4633569739952721</v>
      </c>
      <c r="AP61">
        <f t="shared" si="4"/>
        <v>125.72227601335946</v>
      </c>
      <c r="AQ61">
        <f t="shared" si="0"/>
        <v>2927.0009682404702</v>
      </c>
      <c r="AR61">
        <f t="shared" si="1"/>
        <v>14635.004841202352</v>
      </c>
    </row>
    <row r="62" spans="40:44" x14ac:dyDescent="0.2">
      <c r="AN62" s="3">
        <v>60</v>
      </c>
      <c r="AO62">
        <f>总表!D62</f>
        <v>6.6347578347578349</v>
      </c>
      <c r="AP62">
        <f t="shared" si="4"/>
        <v>132.35703384811728</v>
      </c>
      <c r="AQ62">
        <f t="shared" si="0"/>
        <v>3046.426609266111</v>
      </c>
      <c r="AR62">
        <f t="shared" si="1"/>
        <v>15232.133046330555</v>
      </c>
    </row>
    <row r="63" spans="40:44" x14ac:dyDescent="0.2">
      <c r="AN63" s="3">
        <v>61</v>
      </c>
      <c r="AO63">
        <f>总表!D63</f>
        <v>6.4939947780678855</v>
      </c>
      <c r="AP63">
        <f t="shared" si="4"/>
        <v>138.85102862618515</v>
      </c>
      <c r="AQ63">
        <f t="shared" si="0"/>
        <v>3163.3185152713327</v>
      </c>
      <c r="AR63">
        <f t="shared" si="1"/>
        <v>15816.592576356665</v>
      </c>
    </row>
    <row r="64" spans="40:44" x14ac:dyDescent="0.2">
      <c r="AN64" s="3">
        <v>62</v>
      </c>
      <c r="AO64">
        <f>总表!D64</f>
        <v>6.8788351534061363</v>
      </c>
      <c r="AP64">
        <f t="shared" si="4"/>
        <v>145.72986377959128</v>
      </c>
      <c r="AQ64">
        <f t="shared" si="0"/>
        <v>3287.1375480326433</v>
      </c>
      <c r="AR64">
        <f t="shared" si="1"/>
        <v>16435.687740163215</v>
      </c>
    </row>
    <row r="65" spans="40:44" x14ac:dyDescent="0.2">
      <c r="AN65" s="3">
        <v>63</v>
      </c>
      <c r="AO65">
        <f>总表!D65</f>
        <v>7.2738525012893245</v>
      </c>
      <c r="AP65">
        <f t="shared" si="4"/>
        <v>153.00371628088061</v>
      </c>
      <c r="AQ65">
        <f t="shared" si="0"/>
        <v>3584.0668930558509</v>
      </c>
      <c r="AR65">
        <f t="shared" si="1"/>
        <v>17920.334465279255</v>
      </c>
    </row>
    <row r="66" spans="40:44" x14ac:dyDescent="0.2">
      <c r="AN66" s="3">
        <v>64</v>
      </c>
      <c r="AO66">
        <f>总表!D66</f>
        <v>7.6311767702496178</v>
      </c>
      <c r="AP66">
        <f t="shared" si="4"/>
        <v>160.63489305113023</v>
      </c>
      <c r="AQ66">
        <f t="shared" si="0"/>
        <v>3721.4280749203444</v>
      </c>
      <c r="AR66">
        <f t="shared" si="1"/>
        <v>18607.14037460172</v>
      </c>
    </row>
    <row r="67" spans="40:44" x14ac:dyDescent="0.2">
      <c r="AN67" s="3">
        <v>65</v>
      </c>
      <c r="AO67">
        <f>总表!D67</f>
        <v>7.9899749373433586</v>
      </c>
      <c r="AP67">
        <f t="shared" si="4"/>
        <v>168.6248679884736</v>
      </c>
      <c r="AQ67">
        <f t="shared" si="0"/>
        <v>3865.2476237925248</v>
      </c>
      <c r="AR67">
        <f t="shared" si="1"/>
        <v>19326.238118962625</v>
      </c>
    </row>
    <row r="68" spans="40:44" x14ac:dyDescent="0.2">
      <c r="AN68" s="3">
        <v>66</v>
      </c>
      <c r="AO68">
        <f>总表!D68</f>
        <v>8.3046683046683043</v>
      </c>
      <c r="AP68">
        <f t="shared" si="4"/>
        <v>176.92953629314189</v>
      </c>
      <c r="AQ68">
        <f t="shared" ref="AQ68:AQ102" si="23">INT(AP68/30)*SUM($AF$7:$AF$22)+$AP68*SUM($AB$7:$AB$9)</f>
        <v>4014.731653276554</v>
      </c>
      <c r="AR68">
        <f t="shared" ref="AR68:AR102" si="24">INT(AP68/30)*SUM($AG$7:$AG$22)+$AP68*SUM($AC$7:$AC$9)</f>
        <v>20073.658266382772</v>
      </c>
    </row>
    <row r="69" spans="40:44" x14ac:dyDescent="0.2">
      <c r="AN69" s="3">
        <v>67</v>
      </c>
      <c r="AO69">
        <f>总表!D69</f>
        <v>8.6144983197311564</v>
      </c>
      <c r="AP69">
        <f t="shared" ref="AP69:AP102" si="25">AP68+AO69</f>
        <v>185.54403461287305</v>
      </c>
      <c r="AQ69">
        <f t="shared" si="23"/>
        <v>4335.7926230317153</v>
      </c>
      <c r="AR69">
        <f t="shared" si="24"/>
        <v>21678.963115158575</v>
      </c>
    </row>
    <row r="70" spans="40:44" x14ac:dyDescent="0.2">
      <c r="AN70" s="3">
        <v>68</v>
      </c>
      <c r="AO70">
        <f>总表!D70</f>
        <v>8.8770453482935956</v>
      </c>
      <c r="AP70">
        <f t="shared" si="25"/>
        <v>194.42107996116664</v>
      </c>
      <c r="AQ70">
        <f t="shared" si="23"/>
        <v>4495.5794393010001</v>
      </c>
      <c r="AR70">
        <f t="shared" si="24"/>
        <v>22477.897196504997</v>
      </c>
    </row>
    <row r="71" spans="40:44" x14ac:dyDescent="0.2">
      <c r="AN71" s="3">
        <v>69</v>
      </c>
      <c r="AO71">
        <f>总表!D71</f>
        <v>9.1311847480708117</v>
      </c>
      <c r="AP71">
        <f t="shared" si="25"/>
        <v>203.55226470923745</v>
      </c>
      <c r="AQ71">
        <f t="shared" si="23"/>
        <v>4659.9407647662738</v>
      </c>
      <c r="AR71">
        <f t="shared" si="24"/>
        <v>23299.703823831369</v>
      </c>
    </row>
    <row r="72" spans="40:44" x14ac:dyDescent="0.2">
      <c r="AN72" s="3">
        <v>70</v>
      </c>
      <c r="AO72">
        <f>总表!D72</f>
        <v>9.3380219780219775</v>
      </c>
      <c r="AP72">
        <f t="shared" si="25"/>
        <v>212.89028668725942</v>
      </c>
      <c r="AQ72">
        <f t="shared" si="23"/>
        <v>4994.0251603706693</v>
      </c>
      <c r="AR72">
        <f t="shared" si="24"/>
        <v>24970.125801853348</v>
      </c>
    </row>
    <row r="73" spans="40:44" x14ac:dyDescent="0.2">
      <c r="AN73" s="3">
        <v>71</v>
      </c>
      <c r="AO73">
        <f>总表!D73</f>
        <v>9.158452138492871</v>
      </c>
      <c r="AP73">
        <f t="shared" si="25"/>
        <v>222.04873882575228</v>
      </c>
      <c r="AQ73">
        <f t="shared" si="23"/>
        <v>5158.877298863541</v>
      </c>
      <c r="AR73">
        <f t="shared" si="24"/>
        <v>25794.386494317707</v>
      </c>
    </row>
    <row r="74" spans="40:44" x14ac:dyDescent="0.2">
      <c r="AN74" s="3">
        <v>72</v>
      </c>
      <c r="AO74">
        <f>总表!D74</f>
        <v>9.6282467532467528</v>
      </c>
      <c r="AP74">
        <f t="shared" si="25"/>
        <v>231.67698557899902</v>
      </c>
      <c r="AQ74">
        <f t="shared" si="23"/>
        <v>5332.1857404219827</v>
      </c>
      <c r="AR74">
        <f t="shared" si="24"/>
        <v>26660.928702109912</v>
      </c>
    </row>
    <row r="75" spans="40:44" x14ac:dyDescent="0.2">
      <c r="AN75" s="3">
        <v>73</v>
      </c>
      <c r="AO75">
        <f>总表!D75</f>
        <v>10.10314262691378</v>
      </c>
      <c r="AP75">
        <f t="shared" si="25"/>
        <v>241.7801282059128</v>
      </c>
      <c r="AQ75">
        <f t="shared" si="23"/>
        <v>5680.0423077064306</v>
      </c>
      <c r="AR75">
        <f t="shared" si="24"/>
        <v>28400.211538532152</v>
      </c>
    </row>
    <row r="76" spans="40:44" x14ac:dyDescent="0.2">
      <c r="AN76" s="3">
        <v>74</v>
      </c>
      <c r="AO76">
        <f>总表!D76</f>
        <v>10.533280191311279</v>
      </c>
      <c r="AP76">
        <f t="shared" si="25"/>
        <v>252.31340839722409</v>
      </c>
      <c r="AQ76">
        <f t="shared" si="23"/>
        <v>5869.6413511500341</v>
      </c>
      <c r="AR76">
        <f t="shared" si="24"/>
        <v>29348.206755750169</v>
      </c>
    </row>
    <row r="77" spans="40:44" x14ac:dyDescent="0.2">
      <c r="AN77" s="3">
        <v>75</v>
      </c>
      <c r="AO77">
        <f>总表!D77</f>
        <v>10.959528487229862</v>
      </c>
      <c r="AP77">
        <f t="shared" si="25"/>
        <v>263.27293688445394</v>
      </c>
      <c r="AQ77">
        <f t="shared" si="23"/>
        <v>6066.9128639201708</v>
      </c>
      <c r="AR77">
        <f t="shared" si="24"/>
        <v>30334.564319600853</v>
      </c>
    </row>
    <row r="78" spans="40:44" x14ac:dyDescent="0.2">
      <c r="AN78" s="3">
        <v>76</v>
      </c>
      <c r="AO78">
        <f>总表!D78</f>
        <v>11.334362934362934</v>
      </c>
      <c r="AP78">
        <f t="shared" si="25"/>
        <v>274.6072998188169</v>
      </c>
      <c r="AQ78">
        <f t="shared" si="23"/>
        <v>6436.9313967387043</v>
      </c>
      <c r="AR78">
        <f t="shared" si="24"/>
        <v>32184.65698369352</v>
      </c>
    </row>
    <row r="79" spans="40:44" x14ac:dyDescent="0.2">
      <c r="AN79" s="3">
        <v>77</v>
      </c>
      <c r="AO79">
        <f>总表!D79</f>
        <v>11.69894099848714</v>
      </c>
      <c r="AP79">
        <f t="shared" si="25"/>
        <v>286.30624081730406</v>
      </c>
      <c r="AQ79">
        <f t="shared" si="23"/>
        <v>6647.5123347114732</v>
      </c>
      <c r="AR79">
        <f t="shared" si="24"/>
        <v>33237.561673557364</v>
      </c>
    </row>
    <row r="80" spans="40:44" x14ac:dyDescent="0.2">
      <c r="AN80" s="3">
        <v>78</v>
      </c>
      <c r="AO80">
        <f>总表!D80</f>
        <v>12.00886590321389</v>
      </c>
      <c r="AP80">
        <f t="shared" si="25"/>
        <v>298.31510672051797</v>
      </c>
      <c r="AQ80">
        <f t="shared" si="23"/>
        <v>6863.6719209693238</v>
      </c>
      <c r="AR80">
        <f t="shared" si="24"/>
        <v>34318.359604846613</v>
      </c>
    </row>
    <row r="81" spans="40:44" x14ac:dyDescent="0.2">
      <c r="AN81" s="3">
        <v>79</v>
      </c>
      <c r="AO81">
        <f>总表!D81</f>
        <v>12.305145735876215</v>
      </c>
      <c r="AP81">
        <f t="shared" si="25"/>
        <v>310.62025245639421</v>
      </c>
      <c r="AQ81">
        <f t="shared" si="23"/>
        <v>7251.1645442150957</v>
      </c>
      <c r="AR81">
        <f t="shared" si="24"/>
        <v>36255.822721075478</v>
      </c>
    </row>
    <row r="82" spans="40:44" x14ac:dyDescent="0.2">
      <c r="AN82" s="3">
        <v>80</v>
      </c>
      <c r="AO82">
        <f>总表!D82</f>
        <v>12.546853146853147</v>
      </c>
      <c r="AP82">
        <f t="shared" si="25"/>
        <v>323.16710560324736</v>
      </c>
      <c r="AQ82">
        <f t="shared" si="23"/>
        <v>7477.0079008584526</v>
      </c>
      <c r="AR82">
        <f t="shared" si="24"/>
        <v>37385.039504292261</v>
      </c>
    </row>
    <row r="83" spans="40:44" x14ac:dyDescent="0.2">
      <c r="AN83" s="3">
        <v>81</v>
      </c>
      <c r="AO83">
        <f>总表!D83</f>
        <v>12.325490196078432</v>
      </c>
      <c r="AP83">
        <f t="shared" si="25"/>
        <v>335.49259579932578</v>
      </c>
      <c r="AQ83">
        <f t="shared" si="23"/>
        <v>7864.8667243878645</v>
      </c>
      <c r="AR83">
        <f t="shared" si="24"/>
        <v>39324.333621939324</v>
      </c>
    </row>
    <row r="84" spans="40:44" x14ac:dyDescent="0.2">
      <c r="AN84" s="3">
        <v>82</v>
      </c>
      <c r="AO84">
        <f>总表!D84</f>
        <v>12.882084690553746</v>
      </c>
      <c r="AP84">
        <f t="shared" si="25"/>
        <v>348.37468048987955</v>
      </c>
      <c r="AQ84">
        <f t="shared" si="23"/>
        <v>8096.7442488178322</v>
      </c>
      <c r="AR84">
        <f t="shared" si="24"/>
        <v>40483.72124408916</v>
      </c>
    </row>
    <row r="85" spans="40:44" x14ac:dyDescent="0.2">
      <c r="AN85" s="3">
        <v>83</v>
      </c>
      <c r="AO85">
        <f>总表!D85</f>
        <v>13.438187702265372</v>
      </c>
      <c r="AP85">
        <f t="shared" si="25"/>
        <v>361.81286819214495</v>
      </c>
      <c r="AQ85">
        <f t="shared" si="23"/>
        <v>8504.6316274586097</v>
      </c>
      <c r="AR85">
        <f t="shared" si="24"/>
        <v>42523.158137293045</v>
      </c>
    </row>
    <row r="86" spans="40:44" x14ac:dyDescent="0.2">
      <c r="AN86" s="3">
        <v>84</v>
      </c>
      <c r="AO86">
        <f>总表!D86</f>
        <v>13.942307692307692</v>
      </c>
      <c r="AP86">
        <f t="shared" si="25"/>
        <v>375.75517588445263</v>
      </c>
      <c r="AQ86">
        <f t="shared" si="23"/>
        <v>8755.5931659201469</v>
      </c>
      <c r="AR86">
        <f t="shared" si="24"/>
        <v>43777.965829600733</v>
      </c>
    </row>
    <row r="87" spans="40:44" x14ac:dyDescent="0.2">
      <c r="AN87" s="3">
        <v>85</v>
      </c>
      <c r="AO87">
        <f>总表!D87</f>
        <v>14.436708860759493</v>
      </c>
      <c r="AP87">
        <f t="shared" si="25"/>
        <v>390.19188474521212</v>
      </c>
      <c r="AQ87">
        <f t="shared" si="23"/>
        <v>9181.4539254138181</v>
      </c>
      <c r="AR87">
        <f t="shared" si="24"/>
        <v>45907.269627069094</v>
      </c>
    </row>
    <row r="88" spans="40:44" x14ac:dyDescent="0.2">
      <c r="AN88" s="3">
        <v>86</v>
      </c>
      <c r="AO88">
        <f>总表!D88</f>
        <v>14.87227414330218</v>
      </c>
      <c r="AP88">
        <f t="shared" si="25"/>
        <v>405.06415888851433</v>
      </c>
      <c r="AQ88">
        <f t="shared" si="23"/>
        <v>9449.1548599932576</v>
      </c>
      <c r="AR88">
        <f t="shared" si="24"/>
        <v>47245.774299966288</v>
      </c>
    </row>
    <row r="89" spans="40:44" x14ac:dyDescent="0.2">
      <c r="AN89" s="3">
        <v>87</v>
      </c>
      <c r="AO89">
        <f>总表!D89</f>
        <v>15.291743119266055</v>
      </c>
      <c r="AP89">
        <f t="shared" si="25"/>
        <v>420.3559020077804</v>
      </c>
      <c r="AQ89">
        <f t="shared" si="23"/>
        <v>9890.4062361400465</v>
      </c>
      <c r="AR89">
        <f t="shared" si="24"/>
        <v>49452.031180700236</v>
      </c>
    </row>
    <row r="90" spans="40:44" x14ac:dyDescent="0.2">
      <c r="AN90" s="3">
        <v>88</v>
      </c>
      <c r="AO90">
        <f>总表!D90</f>
        <v>15.649101796407185</v>
      </c>
      <c r="AP90">
        <f t="shared" si="25"/>
        <v>436.0050038041876</v>
      </c>
      <c r="AQ90">
        <f t="shared" si="23"/>
        <v>10172.090068475376</v>
      </c>
      <c r="AR90">
        <f t="shared" si="24"/>
        <v>50860.450342376884</v>
      </c>
    </row>
    <row r="91" spans="40:44" x14ac:dyDescent="0.2">
      <c r="AN91" s="3">
        <v>89</v>
      </c>
      <c r="AO91">
        <f>总表!D91</f>
        <v>15.987134502923977</v>
      </c>
      <c r="AP91">
        <f t="shared" si="25"/>
        <v>451.99213830711159</v>
      </c>
      <c r="AQ91">
        <f t="shared" si="23"/>
        <v>10625.858489528007</v>
      </c>
      <c r="AR91">
        <f t="shared" si="24"/>
        <v>53129.292447640044</v>
      </c>
    </row>
    <row r="92" spans="40:44" x14ac:dyDescent="0.2">
      <c r="AN92" s="3">
        <v>90</v>
      </c>
      <c r="AO92">
        <f>总表!D92</f>
        <v>16.263247863247862</v>
      </c>
      <c r="AP92">
        <f t="shared" si="25"/>
        <v>468.25538617035943</v>
      </c>
      <c r="AQ92">
        <f t="shared" si="23"/>
        <v>10918.596951066469</v>
      </c>
      <c r="AR92">
        <f t="shared" si="24"/>
        <v>54592.984755332349</v>
      </c>
    </row>
    <row r="93" spans="40:44" x14ac:dyDescent="0.2">
      <c r="AN93" s="3">
        <v>91</v>
      </c>
      <c r="AO93">
        <f>总表!D93</f>
        <v>15.997855227882038</v>
      </c>
      <c r="AP93">
        <f t="shared" si="25"/>
        <v>484.25324139824147</v>
      </c>
      <c r="AQ93">
        <f t="shared" si="23"/>
        <v>11372.558345168347</v>
      </c>
      <c r="AR93">
        <f t="shared" si="24"/>
        <v>56862.791725841729</v>
      </c>
    </row>
    <row r="94" spans="40:44" x14ac:dyDescent="0.2">
      <c r="AN94" s="3">
        <v>92</v>
      </c>
      <c r="AO94">
        <f>总表!D94</f>
        <v>16.642608928094091</v>
      </c>
      <c r="AP94">
        <f t="shared" si="25"/>
        <v>500.89585032633556</v>
      </c>
      <c r="AQ94">
        <f t="shared" si="23"/>
        <v>11672.12530587404</v>
      </c>
      <c r="AR94">
        <f t="shared" si="24"/>
        <v>58360.626529370202</v>
      </c>
    </row>
    <row r="95" spans="40:44" x14ac:dyDescent="0.2">
      <c r="AN95" s="3">
        <v>93</v>
      </c>
      <c r="AO95">
        <f>总表!D95</f>
        <v>17.280892904597394</v>
      </c>
      <c r="AP95">
        <f t="shared" si="25"/>
        <v>518.17674323093297</v>
      </c>
      <c r="AQ95">
        <f t="shared" si="23"/>
        <v>12149.181378156794</v>
      </c>
      <c r="AR95">
        <f t="shared" si="24"/>
        <v>60745.906890783968</v>
      </c>
    </row>
    <row r="96" spans="40:44" x14ac:dyDescent="0.2">
      <c r="AN96" s="3">
        <v>94</v>
      </c>
      <c r="AO96">
        <f>总表!D96</f>
        <v>17.859852476290833</v>
      </c>
      <c r="AP96">
        <f t="shared" si="25"/>
        <v>536.0365957072238</v>
      </c>
      <c r="AQ96">
        <f t="shared" si="23"/>
        <v>12470.658722730028</v>
      </c>
      <c r="AR96">
        <f t="shared" si="24"/>
        <v>62353.293613650145</v>
      </c>
    </row>
    <row r="97" spans="40:44" x14ac:dyDescent="0.2">
      <c r="AN97" s="3">
        <v>95</v>
      </c>
      <c r="AO97">
        <f>总表!D97</f>
        <v>18.422916666666666</v>
      </c>
      <c r="AP97">
        <f t="shared" si="25"/>
        <v>554.45951237389045</v>
      </c>
      <c r="AQ97">
        <f t="shared" si="23"/>
        <v>12968.271222730029</v>
      </c>
      <c r="AR97">
        <f t="shared" si="24"/>
        <v>64841.356113650138</v>
      </c>
    </row>
    <row r="98" spans="40:44" x14ac:dyDescent="0.2">
      <c r="AN98" s="3">
        <v>96</v>
      </c>
      <c r="AO98">
        <f>总表!D98</f>
        <v>18.9196405648267</v>
      </c>
      <c r="AP98">
        <f t="shared" si="25"/>
        <v>573.3791529387172</v>
      </c>
      <c r="AQ98">
        <f t="shared" si="23"/>
        <v>13474.82475289691</v>
      </c>
      <c r="AR98">
        <f t="shared" si="24"/>
        <v>67374.123764484539</v>
      </c>
    </row>
    <row r="99" spans="40:44" x14ac:dyDescent="0.2">
      <c r="AN99" s="3">
        <v>97</v>
      </c>
      <c r="AO99">
        <f>总表!D99</f>
        <v>19.39409240090886</v>
      </c>
      <c r="AP99">
        <f t="shared" si="25"/>
        <v>592.7732453396261</v>
      </c>
      <c r="AQ99">
        <f t="shared" si="23"/>
        <v>13823.918416113269</v>
      </c>
      <c r="AR99">
        <f t="shared" si="24"/>
        <v>69119.592080566348</v>
      </c>
    </row>
    <row r="100" spans="40:44" x14ac:dyDescent="0.2">
      <c r="AN100" s="3">
        <v>98</v>
      </c>
      <c r="AO100">
        <f>总表!D100</f>
        <v>19.798910351659238</v>
      </c>
      <c r="AP100">
        <f t="shared" si="25"/>
        <v>612.57215569128539</v>
      </c>
      <c r="AQ100">
        <f t="shared" si="23"/>
        <v>14346.298802443136</v>
      </c>
      <c r="AR100">
        <f t="shared" si="24"/>
        <v>71731.494012215684</v>
      </c>
    </row>
    <row r="101" spans="40:44" x14ac:dyDescent="0.2">
      <c r="AN101" s="3">
        <v>99</v>
      </c>
      <c r="AO101">
        <f>总表!D101</f>
        <v>20.178380998545808</v>
      </c>
      <c r="AP101">
        <f t="shared" si="25"/>
        <v>632.75053668983116</v>
      </c>
      <c r="AQ101">
        <f t="shared" si="23"/>
        <v>14875.509660416961</v>
      </c>
      <c r="AR101">
        <f t="shared" si="24"/>
        <v>74377.548302084804</v>
      </c>
    </row>
    <row r="102" spans="40:44" x14ac:dyDescent="0.2">
      <c r="AN102" s="3">
        <v>100</v>
      </c>
      <c r="AO102">
        <f>总表!D102</f>
        <v>20.48852071005917</v>
      </c>
      <c r="AP102">
        <f t="shared" si="25"/>
        <v>653.23905739989038</v>
      </c>
      <c r="AQ102">
        <f t="shared" si="23"/>
        <v>15244.303033198026</v>
      </c>
      <c r="AR102">
        <f t="shared" si="24"/>
        <v>76221.515165990131</v>
      </c>
    </row>
  </sheetData>
  <phoneticPr fontId="13" type="noConversion"/>
  <conditionalFormatting sqref="C5:F34">
    <cfRule type="cellIs" dxfId="5" priority="2" operator="equal">
      <formula>"史诗"</formula>
    </cfRule>
    <cfRule type="containsText" dxfId="4" priority="3" operator="containsText" text="白银">
      <formula>NOT(ISERROR(SEARCH("白银",C5)))</formula>
    </cfRule>
    <cfRule type="containsText" dxfId="3" priority="4" operator="containsText" text="黄金">
      <formula>NOT(ISERROR(SEARCH("黄金",C5)))</formula>
    </cfRule>
    <cfRule type="containsText" dxfId="2" priority="5" operator="containsText" text="钻石">
      <formula>NOT(ISERROR(SEARCH("钻石",C5)))</formula>
    </cfRule>
    <cfRule type="containsText" dxfId="1" priority="6" operator="containsText" text="大师">
      <formula>NOT(ISERROR(SEARCH("大师",C5)))</formula>
    </cfRule>
    <cfRule type="containsText" dxfId="0" priority="7" operator="containsText" text="传说">
      <formula>NOT(ISERROR(SEARCH("传说",C5)))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O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C3:O38"/>
  <sheetViews>
    <sheetView workbookViewId="0">
      <selection activeCell="H10" sqref="H10"/>
    </sheetView>
  </sheetViews>
  <sheetFormatPr defaultColWidth="9" defaultRowHeight="14.25" x14ac:dyDescent="0.2"/>
  <cols>
    <col min="4" max="4" width="9.125" customWidth="1"/>
    <col min="5" max="5" width="11" customWidth="1"/>
    <col min="11" max="11" width="15.375" customWidth="1"/>
    <col min="12" max="13" width="11" customWidth="1"/>
  </cols>
  <sheetData>
    <row r="3" spans="3:15" x14ac:dyDescent="0.2">
      <c r="C3" t="s">
        <v>590</v>
      </c>
      <c r="D3" t="s">
        <v>393</v>
      </c>
      <c r="E3" t="s">
        <v>591</v>
      </c>
      <c r="F3" t="s">
        <v>592</v>
      </c>
      <c r="G3" t="s">
        <v>41</v>
      </c>
      <c r="H3" t="s">
        <v>593</v>
      </c>
      <c r="K3" t="s">
        <v>594</v>
      </c>
      <c r="L3" t="s">
        <v>595</v>
      </c>
      <c r="M3" t="s">
        <v>41</v>
      </c>
      <c r="N3" t="s">
        <v>593</v>
      </c>
      <c r="O3" t="s">
        <v>289</v>
      </c>
    </row>
    <row r="4" spans="3:15" x14ac:dyDescent="0.2">
      <c r="C4">
        <v>1</v>
      </c>
      <c r="D4" t="s">
        <v>596</v>
      </c>
      <c r="E4">
        <v>1</v>
      </c>
      <c r="F4">
        <v>10</v>
      </c>
      <c r="K4">
        <v>1</v>
      </c>
      <c r="L4">
        <v>30</v>
      </c>
      <c r="M4">
        <v>100</v>
      </c>
      <c r="O4">
        <v>10</v>
      </c>
    </row>
    <row r="5" spans="3:15" x14ac:dyDescent="0.2">
      <c r="C5">
        <v>2</v>
      </c>
      <c r="D5" t="s">
        <v>597</v>
      </c>
      <c r="E5">
        <v>2</v>
      </c>
      <c r="F5">
        <v>20</v>
      </c>
      <c r="G5">
        <v>100</v>
      </c>
      <c r="K5">
        <v>2</v>
      </c>
      <c r="L5">
        <v>60</v>
      </c>
      <c r="M5">
        <v>100</v>
      </c>
      <c r="O5">
        <v>10</v>
      </c>
    </row>
    <row r="6" spans="3:15" x14ac:dyDescent="0.2">
      <c r="C6">
        <v>3</v>
      </c>
      <c r="D6" t="s">
        <v>598</v>
      </c>
      <c r="E6">
        <v>1</v>
      </c>
      <c r="F6">
        <v>20</v>
      </c>
      <c r="G6">
        <v>100</v>
      </c>
      <c r="K6">
        <v>3</v>
      </c>
      <c r="L6">
        <v>100</v>
      </c>
      <c r="M6">
        <v>100</v>
      </c>
      <c r="O6">
        <v>50</v>
      </c>
    </row>
    <row r="7" spans="3:15" x14ac:dyDescent="0.2">
      <c r="C7">
        <v>4</v>
      </c>
      <c r="D7" t="s">
        <v>60</v>
      </c>
      <c r="E7">
        <v>1</v>
      </c>
      <c r="F7">
        <v>10</v>
      </c>
      <c r="G7">
        <v>100</v>
      </c>
    </row>
    <row r="8" spans="3:15" x14ac:dyDescent="0.2">
      <c r="C8">
        <v>5</v>
      </c>
      <c r="D8" t="s">
        <v>140</v>
      </c>
      <c r="E8">
        <v>1</v>
      </c>
      <c r="F8">
        <v>20</v>
      </c>
      <c r="G8">
        <v>100</v>
      </c>
    </row>
    <row r="9" spans="3:15" x14ac:dyDescent="0.2">
      <c r="C9">
        <v>6</v>
      </c>
      <c r="D9" t="s">
        <v>94</v>
      </c>
      <c r="E9">
        <v>1</v>
      </c>
      <c r="F9">
        <v>20</v>
      </c>
      <c r="G9">
        <v>100</v>
      </c>
    </row>
    <row r="10" spans="3:15" x14ac:dyDescent="0.2">
      <c r="C10">
        <v>7</v>
      </c>
      <c r="D10" t="s">
        <v>182</v>
      </c>
      <c r="E10">
        <v>1</v>
      </c>
      <c r="F10">
        <v>20</v>
      </c>
      <c r="G10">
        <v>100</v>
      </c>
    </row>
    <row r="11" spans="3:15" x14ac:dyDescent="0.2">
      <c r="C11">
        <v>8</v>
      </c>
    </row>
    <row r="12" spans="3:15" x14ac:dyDescent="0.2">
      <c r="C12">
        <v>9</v>
      </c>
    </row>
    <row r="13" spans="3:15" x14ac:dyDescent="0.2">
      <c r="C13">
        <v>10</v>
      </c>
    </row>
    <row r="14" spans="3:15" x14ac:dyDescent="0.2">
      <c r="D14" t="s">
        <v>599</v>
      </c>
    </row>
    <row r="15" spans="3:15" x14ac:dyDescent="0.2">
      <c r="D15" t="s">
        <v>600</v>
      </c>
    </row>
    <row r="16" spans="3:15" x14ac:dyDescent="0.2">
      <c r="D16" t="s">
        <v>601</v>
      </c>
    </row>
    <row r="17" spans="3:15" x14ac:dyDescent="0.2">
      <c r="D17" t="s">
        <v>136</v>
      </c>
    </row>
    <row r="24" spans="3:15" x14ac:dyDescent="0.2">
      <c r="C24" t="s">
        <v>602</v>
      </c>
      <c r="D24" t="s">
        <v>393</v>
      </c>
      <c r="E24" t="s">
        <v>591</v>
      </c>
      <c r="F24" t="s">
        <v>592</v>
      </c>
      <c r="G24" t="s">
        <v>593</v>
      </c>
      <c r="K24" t="s">
        <v>603</v>
      </c>
      <c r="L24" t="s">
        <v>595</v>
      </c>
      <c r="M24" t="s">
        <v>41</v>
      </c>
      <c r="N24" t="s">
        <v>593</v>
      </c>
      <c r="O24" t="s">
        <v>289</v>
      </c>
    </row>
    <row r="25" spans="3:15" x14ac:dyDescent="0.2">
      <c r="C25">
        <v>1</v>
      </c>
      <c r="D25" t="s">
        <v>604</v>
      </c>
      <c r="E25">
        <v>1</v>
      </c>
      <c r="F25">
        <v>20</v>
      </c>
      <c r="K25">
        <v>1</v>
      </c>
      <c r="L25">
        <v>30</v>
      </c>
      <c r="M25">
        <v>100</v>
      </c>
      <c r="O25">
        <v>10</v>
      </c>
    </row>
    <row r="26" spans="3:15" x14ac:dyDescent="0.2">
      <c r="C26">
        <v>2</v>
      </c>
      <c r="D26" t="s">
        <v>88</v>
      </c>
      <c r="E26">
        <v>1</v>
      </c>
      <c r="F26">
        <v>20</v>
      </c>
      <c r="K26">
        <v>2</v>
      </c>
      <c r="L26">
        <v>60</v>
      </c>
      <c r="M26">
        <v>100</v>
      </c>
      <c r="O26">
        <v>10</v>
      </c>
    </row>
    <row r="27" spans="3:15" x14ac:dyDescent="0.2">
      <c r="C27">
        <v>3</v>
      </c>
      <c r="D27" t="s">
        <v>605</v>
      </c>
      <c r="E27">
        <v>3</v>
      </c>
      <c r="F27">
        <v>20</v>
      </c>
      <c r="K27">
        <v>3</v>
      </c>
      <c r="L27">
        <v>100</v>
      </c>
      <c r="M27">
        <v>100</v>
      </c>
      <c r="O27">
        <v>50</v>
      </c>
    </row>
    <row r="28" spans="3:15" x14ac:dyDescent="0.2">
      <c r="C28">
        <v>4</v>
      </c>
      <c r="D28" t="s">
        <v>598</v>
      </c>
      <c r="E28">
        <v>5</v>
      </c>
      <c r="F28">
        <v>20</v>
      </c>
      <c r="K28">
        <v>4</v>
      </c>
    </row>
    <row r="29" spans="3:15" x14ac:dyDescent="0.2">
      <c r="C29">
        <v>5</v>
      </c>
      <c r="K29">
        <v>5</v>
      </c>
    </row>
    <row r="30" spans="3:15" x14ac:dyDescent="0.2">
      <c r="C30">
        <v>6</v>
      </c>
    </row>
    <row r="31" spans="3:15" x14ac:dyDescent="0.2">
      <c r="C31">
        <v>7</v>
      </c>
    </row>
    <row r="32" spans="3:15" x14ac:dyDescent="0.2">
      <c r="C32">
        <v>8</v>
      </c>
    </row>
    <row r="33" spans="3:4" x14ac:dyDescent="0.2">
      <c r="C33">
        <v>9</v>
      </c>
    </row>
    <row r="34" spans="3:4" x14ac:dyDescent="0.2">
      <c r="C34">
        <v>10</v>
      </c>
    </row>
    <row r="35" spans="3:4" x14ac:dyDescent="0.2">
      <c r="D35" t="s">
        <v>599</v>
      </c>
    </row>
    <row r="36" spans="3:4" x14ac:dyDescent="0.2">
      <c r="D36" t="s">
        <v>600</v>
      </c>
    </row>
    <row r="37" spans="3:4" x14ac:dyDescent="0.2">
      <c r="D37" t="s">
        <v>601</v>
      </c>
    </row>
    <row r="38" spans="3:4" x14ac:dyDescent="0.2">
      <c r="D38" t="s">
        <v>136</v>
      </c>
    </row>
  </sheetData>
  <phoneticPr fontId="12" type="noConversion"/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/>
  <dimension ref="A1"/>
  <sheetViews>
    <sheetView topLeftCell="A4" workbookViewId="0">
      <selection activeCell="T40" sqref="T40:T41"/>
    </sheetView>
  </sheetViews>
  <sheetFormatPr defaultColWidth="9" defaultRowHeight="14.25" x14ac:dyDescent="0.2"/>
  <sheetData/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总表</vt:lpstr>
      <vt:lpstr>系统开放(最终)</vt:lpstr>
      <vt:lpstr>系统开放</vt:lpstr>
      <vt:lpstr>属性战力</vt:lpstr>
      <vt:lpstr>战斗属性模型</vt:lpstr>
      <vt:lpstr>战斗技能</vt:lpstr>
      <vt:lpstr>参数</vt:lpstr>
      <vt:lpstr>玩家经验</vt:lpstr>
      <vt:lpstr>基础经验产出</vt:lpstr>
      <vt:lpstr>最终经验产出</vt:lpstr>
      <vt:lpstr>货币汇总</vt:lpstr>
      <vt:lpstr>卡牌升级</vt:lpstr>
      <vt:lpstr>进阶</vt:lpstr>
      <vt:lpstr>技能</vt:lpstr>
      <vt:lpstr>升星</vt:lpstr>
      <vt:lpstr>圣盾</vt:lpstr>
      <vt:lpstr>装备</vt:lpstr>
      <vt:lpstr>装备强化24</vt:lpstr>
      <vt:lpstr>突破</vt:lpstr>
      <vt:lpstr>装备强化60</vt:lpstr>
      <vt:lpstr>洗练</vt:lpstr>
      <vt:lpstr>镶嵌</vt:lpstr>
      <vt:lpstr>主线</vt:lpstr>
      <vt:lpstr>经验本</vt:lpstr>
      <vt:lpstr>银币本</vt:lpstr>
      <vt:lpstr>进阶本</vt:lpstr>
      <vt:lpstr>爬塔</vt:lpstr>
      <vt:lpstr>世界boss</vt:lpstr>
      <vt:lpstr>段位赛</vt:lpstr>
      <vt:lpstr>每日任务</vt:lpstr>
      <vt:lpstr>招募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今泽 王</cp:lastModifiedBy>
  <dcterms:created xsi:type="dcterms:W3CDTF">2015-06-05T18:19:00Z</dcterms:created>
  <dcterms:modified xsi:type="dcterms:W3CDTF">2025-09-23T14:17:27Z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64BE217170844BEF9ED6324543E3CB86</vt:lpwstr>
  </property>
</Properties>
</file>